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drawings/drawing2.xml" ContentType="application/vnd.openxmlformats-officedocument.drawing+xml"/>
  <Override PartName="/xl/comments/comment4.xml" ContentType="application/vnd.openxmlformats-officedocument.spreadsheetml.comments+xml"/>
  <Override PartName="/xl/worksheets/sheet7.xml" ContentType="application/vnd.openxmlformats-officedocument.spreadsheetml.worksheet+xml"/>
  <Override PartName="/xl/drawings/drawing3.xml" ContentType="application/vnd.openxmlformats-officedocument.drawing+xml"/>
  <Override PartName="/xl/comments/comment5.xml" ContentType="application/vnd.openxmlformats-officedocument.spreadsheetml.comments+xml"/>
  <Override PartName="/xl/worksheets/sheet8.xml" ContentType="application/vnd.openxmlformats-officedocument.spreadsheetml.worksheet+xml"/>
  <Override PartName="/xl/drawings/drawing4.xml" ContentType="application/vnd.openxmlformats-officedocument.drawing+xml"/>
  <Override PartName="/xl/comments/comment6.xml" ContentType="application/vnd.openxmlformats-officedocument.spreadsheetml.comments+xml"/>
  <Override PartName="/xl/worksheets/sheet9.xml" ContentType="application/vnd.openxmlformats-officedocument.spreadsheetml.worksheet+xml"/>
  <Override PartName="/xl/drawings/drawing5.xml" ContentType="application/vnd.openxmlformats-officedocument.drawing+xml"/>
  <Override PartName="/xl/comments/comment7.xml" ContentType="application/vnd.openxmlformats-officedocument.spreadsheetml.comments+xml"/>
  <Override PartName="/xl/worksheets/sheet10.xml" ContentType="application/vnd.openxmlformats-officedocument.spreadsheetml.worksheet+xml"/>
  <Override PartName="/xl/drawings/drawing6.xml" ContentType="application/vnd.openxmlformats-officedocument.drawing+xml"/>
  <Override PartName="/xl/worksheets/sheet1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arams" sheetId="2" state="visible" r:id="rId2"/>
    <sheet xmlns:r="http://schemas.openxmlformats.org/officeDocument/2006/relationships" name="Data" sheetId="3" state="visible" r:id="rId3"/>
    <sheet xmlns:r="http://schemas.openxmlformats.org/officeDocument/2006/relationships" name="Occurrence" sheetId="4" state="visible" r:id="rId4"/>
    <sheet xmlns:r="http://schemas.openxmlformats.org/officeDocument/2006/relationships" name="Delta" sheetId="5" state="visible" r:id="rId5"/>
    <sheet xmlns:r="http://schemas.openxmlformats.org/officeDocument/2006/relationships" name="QM_tiny" sheetId="6" state="visible" r:id="rId6"/>
    <sheet xmlns:r="http://schemas.openxmlformats.org/officeDocument/2006/relationships" name="QM_gamma" sheetId="7" state="visible" r:id="rId7"/>
    <sheet xmlns:r="http://schemas.openxmlformats.org/officeDocument/2006/relationships" name="QM_empirical" sheetId="8" state="visible" r:id="rId8"/>
    <sheet xmlns:r="http://schemas.openxmlformats.org/officeDocument/2006/relationships" name="QDM" sheetId="9" state="visible" r:id="rId9"/>
    <sheet xmlns:r="http://schemas.openxmlformats.org/officeDocument/2006/relationships" name="Evaluation" sheetId="10" state="visible" r:id="rId10"/>
    <sheet xmlns:r="http://schemas.openxmlformats.org/officeDocument/2006/relationships" name="Eval_calc" sheetId="11" state="visible" r:id="rId11"/>
  </sheets>
  <definedNames/>
  <calcPr calcId="124519" fullCalcOnLoad="1"/>
</workbook>
</file>

<file path=xl/styles.xml><?xml version="1.0" encoding="utf-8"?>
<styleSheet xmlns="http://schemas.openxmlformats.org/spreadsheetml/2006/main">
  <numFmts count="4">
    <numFmt numFmtId="164" formatCode="0.00000"/>
    <numFmt numFmtId="165" formatCode="0.000"/>
    <numFmt numFmtId="166" formatCode="0.0"/>
    <numFmt numFmtId="167" formatCode="0.0000"/>
  </numFmts>
  <fonts count="7">
    <font>
      <name val="Calibri"/>
      <family val="2"/>
      <color theme="1"/>
      <sz val="11"/>
      <scheme val="minor"/>
    </font>
    <font>
      <name val="Arial"/>
      <b val="1"/>
      <sz val="14"/>
    </font>
    <font>
      <name val="Arial"/>
      <b val="1"/>
      <sz val="10"/>
    </font>
    <font>
      <name val="Arial"/>
      <color rgb="00000000"/>
      <sz val="10"/>
    </font>
    <font>
      <name val="Arial"/>
      <i val="1"/>
      <color rgb="00555555"/>
      <sz val="9"/>
    </font>
    <font>
      <name val="Arial"/>
      <color rgb="000000FF"/>
      <sz val="10"/>
    </font>
    <font>
      <name val="Arial"/>
      <color rgb="00007A33"/>
      <sz val="10"/>
    </font>
  </fonts>
  <fills count="4">
    <fill>
      <patternFill/>
    </fill>
    <fill>
      <patternFill patternType="gray125"/>
    </fill>
    <fill>
      <patternFill patternType="solid">
        <fgColor rgb="00DDE7F3"/>
      </patternFill>
    </fill>
    <fill>
      <patternFill patternType="solid">
        <fgColor rgb="00FFF4CC"/>
      </patternFill>
    </fill>
  </fills>
  <borders count="1">
    <border>
      <left/>
      <right/>
      <top/>
      <bottom/>
      <diagonal/>
    </border>
  </borders>
  <cellStyleXfs count="1">
    <xf numFmtId="0" fontId="0" fillId="0" borderId="0"/>
  </cellStyleXfs>
  <cellXfs count="2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2" fillId="0" borderId="0" pivotButton="0" quotePrefix="0" xfId="0"/>
    <xf numFmtId="0" fontId="4" fillId="0" borderId="0" pivotButton="0" quotePrefix="0" xfId="0"/>
    <xf numFmtId="0" fontId="2" fillId="2" borderId="0" applyAlignment="1" pivotButton="0" quotePrefix="0" xfId="0">
      <alignment vertical="center" wrapText="1"/>
    </xf>
    <xf numFmtId="0" fontId="3" fillId="0" borderId="0" pivotButton="0" quotePrefix="0" xfId="0"/>
    <xf numFmtId="0" fontId="5" fillId="0" borderId="0" pivotButton="0" quotePrefix="0" xfId="0"/>
    <xf numFmtId="2" fontId="3" fillId="0" borderId="0" pivotButton="0" quotePrefix="0" xfId="0"/>
    <xf numFmtId="0" fontId="4" fillId="0" borderId="0" applyAlignment="1" pivotButton="0" quotePrefix="0" xfId="0">
      <alignment vertical="top" wrapText="1"/>
    </xf>
    <xf numFmtId="1" fontId="5" fillId="0" borderId="0" pivotButton="0" quotePrefix="0" xfId="0"/>
    <xf numFmtId="1" fontId="3" fillId="0" borderId="0" pivotButton="0" quotePrefix="0" xfId="0"/>
    <xf numFmtId="164" fontId="5" fillId="0" borderId="0" pivotButton="0" quotePrefix="0" xfId="0"/>
    <xf numFmtId="1" fontId="6" fillId="0" borderId="0" pivotButton="0" quotePrefix="0" xfId="0"/>
    <xf numFmtId="2" fontId="6" fillId="0" borderId="0" pivotButton="0" quotePrefix="0" xfId="0"/>
    <xf numFmtId="165" fontId="3" fillId="0" borderId="0" pivotButton="0" quotePrefix="0" xfId="0"/>
    <xf numFmtId="165" fontId="3" fillId="3" borderId="0" pivotButton="0" quotePrefix="0" xfId="0"/>
    <xf numFmtId="2" fontId="5" fillId="0" borderId="0" pivotButton="0" quotePrefix="0" xfId="0"/>
    <xf numFmtId="165" fontId="6" fillId="0" borderId="0" pivotButton="0" quotePrefix="0" xfId="0"/>
    <xf numFmtId="166" fontId="3" fillId="0" borderId="0" pivotButton="0" quotePrefix="0" xfId="0"/>
    <xf numFmtId="166" fontId="3" fillId="3" borderId="0" pivotButton="0" quotePrefix="0" xfId="0"/>
    <xf numFmtId="166" fontId="5" fillId="0" borderId="0" pivotButton="0" quotePrefix="0" xfId="0"/>
    <xf numFmtId="2" fontId="3" fillId="3" borderId="0" pivotButton="0" quotePrefix="0" xfId="0"/>
    <xf numFmtId="167" fontId="3" fillId="0" borderId="0" pivotButton="0" quotePrefix="0" xfId="0"/>
    <xf numFmtId="1" fontId="3" fillId="3" borderId="0" pivotButton="0" quotePrefix="0" xfId="0"/>
    <xf numFmtId="0" fontId="2" fillId="2" borderId="0" pivotButton="0" quotePrefix="0" xfId="0"/>
    <xf numFmtId="167"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harts/chart1.xml><?xml version="1.0" encoding="utf-8"?>
<chartSpace xmlns="http://schemas.openxmlformats.org/drawingml/2006/chart">
  <style val="13"/>
  <chart>
    <title>
      <tx>
        <rich>
          <a:bodyPr xmlns:a="http://schemas.openxmlformats.org/drawingml/2006/main"/>
          <a:p xmlns:a="http://schemas.openxmlformats.org/drawingml/2006/main">
            <a:pPr>
              <a:defRPr/>
            </a:pPr>
            <a:r>
              <a:t>Wet-day fraction versus threshold</a:t>
            </a:r>
          </a:p>
        </rich>
      </tx>
    </title>
    <plotArea>
      <scatterChart>
        <ser>
          <idx val="0"/>
          <order val="0"/>
          <tx>
            <v>Observed</v>
          </tx>
          <spPr>
            <a:ln xmlns:a="http://schemas.openxmlformats.org/drawingml/2006/main">
              <a:prstDash val="solid"/>
            </a:ln>
          </spPr>
          <marker>
            <symbol val="circle"/>
            <spPr>
              <a:ln xmlns:a="http://schemas.openxmlformats.org/drawingml/2006/main">
                <a:prstDash val="solid"/>
              </a:ln>
            </spPr>
          </marker>
          <xVal>
            <numRef>
              <f>'Occurrence'!$A$14:$A$23</f>
            </numRef>
          </xVal>
          <yVal>
            <numRef>
              <f>'Occurrence'!$B$14:$B$23</f>
            </numRef>
          </yVal>
        </ser>
        <ser>
          <idx val="1"/>
          <order val="1"/>
          <tx>
            <v>Model</v>
          </tx>
          <spPr>
            <a:ln xmlns:a="http://schemas.openxmlformats.org/drawingml/2006/main">
              <a:prstDash val="solid"/>
            </a:ln>
          </spPr>
          <marker>
            <symbol val="circle"/>
            <spPr>
              <a:ln xmlns:a="http://schemas.openxmlformats.org/drawingml/2006/main">
                <a:prstDash val="solid"/>
              </a:ln>
            </spPr>
          </marker>
          <xVal>
            <numRef>
              <f>'Occurrence'!$A$14:$A$23</f>
            </numRef>
          </xVal>
          <yVal>
            <numRef>
              <f>'Occurrence'!$C$14:$C$23</f>
            </numRef>
          </yVal>
        </ser>
        <axId val="10"/>
        <axId val="20"/>
      </scatterChart>
      <valAx>
        <axId val="10"/>
        <scaling>
          <orientation val="minMax"/>
        </scaling>
        <delete val="0"/>
        <axPos val="l"/>
        <majorGridlines/>
        <title>
          <tx>
            <rich>
              <a:bodyPr xmlns:a="http://schemas.openxmlformats.org/drawingml/2006/main"/>
              <a:p xmlns:a="http://schemas.openxmlformats.org/drawingml/2006/main">
                <a:pPr>
                  <a:defRPr/>
                </a:pPr>
                <a:r>
                  <a:t>Threshold (mm/day)</a:t>
                </a:r>
              </a:p>
            </rich>
          </tx>
        </title>
        <majorTickMark val="none"/>
        <minorTickMark val="none"/>
        <crossAx val="20"/>
      </valAx>
      <valAx>
        <axId val="20"/>
        <scaling>
          <orientation val="minMax"/>
        </scaling>
        <delete val="0"/>
        <axPos val="l"/>
        <majorGridlines/>
        <title>
          <tx>
            <rich>
              <a:bodyPr xmlns:a="http://schemas.openxmlformats.org/drawingml/2006/main"/>
              <a:p xmlns:a="http://schemas.openxmlformats.org/drawingml/2006/main">
                <a:pPr>
                  <a:defRPr/>
                </a:pPr>
                <a:r>
                  <a:t>Wet-day fraction</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3"/>
  <chart>
    <title>
      <tx>
        <rich>
          <a:bodyPr xmlns:a="http://schemas.openxmlformats.org/drawingml/2006/main"/>
          <a:p xmlns:a="http://schemas.openxmlformats.org/drawingml/2006/main">
            <a:pPr>
              <a:defRPr/>
            </a:pPr>
            <a:r>
              <a:t>Quantile map (QQ plot): sorted model vs sorted obs</a:t>
            </a:r>
          </a:p>
        </rich>
      </tx>
    </title>
    <plotArea>
      <scatterChart>
        <ser>
          <idx val="0"/>
          <order val="0"/>
          <tx>
            <v>12 pairs</v>
          </tx>
          <spPr>
            <a:ln xmlns:a="http://schemas.openxmlformats.org/drawingml/2006/main">
              <a:prstDash val="solid"/>
            </a:ln>
          </spPr>
          <marker>
            <symbol val="circle"/>
            <spPr>
              <a:ln xmlns:a="http://schemas.openxmlformats.org/drawingml/2006/main">
                <a:prstDash val="solid"/>
              </a:ln>
            </spPr>
          </marker>
          <xVal>
            <numRef>
              <f>'QM_tiny'!$F$5:$F$16</f>
            </numRef>
          </xVal>
          <yVal>
            <numRef>
              <f>'QM_tiny'!$E$5:$E$16</f>
            </numRef>
          </yVal>
        </ser>
        <ser>
          <idx val="1"/>
          <order val="1"/>
          <tx>
            <v>corrected new values</v>
          </tx>
          <spPr>
            <a:ln xmlns:a="http://schemas.openxmlformats.org/drawingml/2006/main">
              <a:noFill/>
              <a:prstDash val="solid"/>
            </a:ln>
          </spPr>
          <marker>
            <symbol val="diamond"/>
            <spPr>
              <a:ln xmlns:a="http://schemas.openxmlformats.org/drawingml/2006/main">
                <a:prstDash val="solid"/>
              </a:ln>
            </spPr>
          </marker>
          <xVal>
            <numRef>
              <f>'QM_tiny'!$A$20:$A$25</f>
            </numRef>
          </xVal>
          <yVal>
            <numRef>
              <f>'QM_tiny'!$D$20:$D$25</f>
            </numRef>
          </yVal>
        </ser>
        <axId val="10"/>
        <axId val="20"/>
      </scatterChart>
      <valAx>
        <axId val="10"/>
        <scaling>
          <orientation val="minMax"/>
        </scaling>
        <delete val="0"/>
        <axPos val="l"/>
        <majorGridlines/>
        <title>
          <tx>
            <rich>
              <a:bodyPr xmlns:a="http://schemas.openxmlformats.org/drawingml/2006/main"/>
              <a:p xmlns:a="http://schemas.openxmlformats.org/drawingml/2006/main">
                <a:pPr>
                  <a:defRPr/>
                </a:pPr>
                <a:r>
                  <a:t>Model (mm)</a:t>
                </a:r>
              </a:p>
            </rich>
          </tx>
        </title>
        <majorTickMark val="none"/>
        <minorTickMark val="none"/>
        <crossAx val="20"/>
      </valAx>
      <valAx>
        <axId val="20"/>
        <scaling>
          <orientation val="minMax"/>
        </scaling>
        <delete val="0"/>
        <axPos val="l"/>
        <majorGridlines/>
        <title>
          <tx>
            <rich>
              <a:bodyPr xmlns:a="http://schemas.openxmlformats.org/drawingml/2006/main"/>
              <a:p xmlns:a="http://schemas.openxmlformats.org/drawingml/2006/main">
                <a:pPr>
                  <a:defRPr/>
                </a:pPr>
                <a:r>
                  <a:t>Observed / corrected (mm)</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3"/>
  <chart>
    <title>
      <tx>
        <rich>
          <a:bodyPr xmlns:a="http://schemas.openxmlformats.org/drawingml/2006/main"/>
          <a:p xmlns:a="http://schemas.openxmlformats.org/drawingml/2006/main">
            <a:pPr>
              <a:defRPr/>
            </a:pPr>
            <a:r>
              <a:t>Gamma QM, future rain: corrected vs model</a:t>
            </a:r>
          </a:p>
        </rich>
      </tx>
    </title>
    <plotArea>
      <scatterChart>
        <ser>
          <idx val="0"/>
          <order val="0"/>
          <tx>
            <v>future days</v>
          </tx>
          <spPr>
            <a:ln xmlns:a="http://schemas.openxmlformats.org/drawingml/2006/main">
              <a:noFill/>
              <a:prstDash val="solid"/>
            </a:ln>
          </spPr>
          <marker>
            <symbol val="dot"/>
            <size val="3"/>
            <spPr>
              <a:ln xmlns:a="http://schemas.openxmlformats.org/drawingml/2006/main">
                <a:prstDash val="solid"/>
              </a:ln>
            </spPr>
          </marker>
          <xVal>
            <numRef>
              <f>'Occurrence'!$K$2:$K$2441</f>
            </numRef>
          </xVal>
          <yVal>
            <numRef>
              <f>'QM_gamma'!$L$2:$L$2441</f>
            </numRef>
          </yVal>
        </ser>
        <axId val="10"/>
        <axId val="20"/>
      </scatterChart>
      <valAx>
        <axId val="10"/>
        <scaling>
          <orientation val="minMax"/>
        </scaling>
        <delete val="0"/>
        <axPos val="l"/>
        <majorGridlines/>
        <title>
          <tx>
            <rich>
              <a:bodyPr xmlns:a="http://schemas.openxmlformats.org/drawingml/2006/main"/>
              <a:p xmlns:a="http://schemas.openxmlformats.org/drawingml/2006/main">
                <a:pPr>
                  <a:defRPr/>
                </a:pPr>
                <a:r>
                  <a:t>Model (adjusted) mm/day</a:t>
                </a:r>
              </a:p>
            </rich>
          </tx>
        </title>
        <majorTickMark val="none"/>
        <minorTickMark val="none"/>
        <crossAx val="20"/>
      </valAx>
      <valAx>
        <axId val="20"/>
        <scaling>
          <orientation val="minMax"/>
        </scaling>
        <delete val="0"/>
        <axPos val="l"/>
        <majorGridlines/>
        <title>
          <tx>
            <rich>
              <a:bodyPr xmlns:a="http://schemas.openxmlformats.org/drawingml/2006/main"/>
              <a:p xmlns:a="http://schemas.openxmlformats.org/drawingml/2006/main">
                <a:pPr>
                  <a:defRPr/>
                </a:pPr>
                <a:r>
                  <a:t>Corrected mm/day</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style val="13"/>
  <chart>
    <title>
      <tx>
        <rich>
          <a:bodyPr xmlns:a="http://schemas.openxmlformats.org/drawingml/2006/main"/>
          <a:p xmlns:a="http://schemas.openxmlformats.org/drawingml/2006/main">
            <a:pPr>
              <a:defRPr/>
            </a:pPr>
            <a:r>
              <a:t>Rain QQ transfer function (wet days)</a:t>
            </a:r>
          </a:p>
        </rich>
      </tx>
    </title>
    <plotArea>
      <scatterChart>
        <ser>
          <idx val="0"/>
          <order val="0"/>
          <tx>
            <v>99 quantiles</v>
          </tx>
          <spPr>
            <a:ln xmlns:a="http://schemas.openxmlformats.org/drawingml/2006/main">
              <a:prstDash val="solid"/>
            </a:ln>
          </spPr>
          <marker>
            <symbol val="dot"/>
            <spPr>
              <a:ln xmlns:a="http://schemas.openxmlformats.org/drawingml/2006/main">
                <a:prstDash val="solid"/>
              </a:ln>
            </spPr>
          </marker>
          <xVal>
            <numRef>
              <f>'QM_empirical'!$D$4:$D$102</f>
            </numRef>
          </xVal>
          <yVal>
            <numRef>
              <f>'QM_empirical'!$C$4:$C$102</f>
            </numRef>
          </yVal>
        </ser>
        <axId val="10"/>
        <axId val="20"/>
      </scatterChart>
      <valAx>
        <axId val="10"/>
        <scaling>
          <orientation val="minMax"/>
        </scaling>
        <delete val="0"/>
        <axPos val="l"/>
        <majorGridlines/>
        <title>
          <tx>
            <rich>
              <a:bodyPr xmlns:a="http://schemas.openxmlformats.org/drawingml/2006/main"/>
              <a:p xmlns:a="http://schemas.openxmlformats.org/drawingml/2006/main">
                <a:pPr>
                  <a:defRPr/>
                </a:pPr>
                <a:r>
                  <a:t>Model quantile (mm)</a:t>
                </a:r>
              </a:p>
            </rich>
          </tx>
        </title>
        <majorTickMark val="none"/>
        <minorTickMark val="none"/>
        <crossAx val="20"/>
      </valAx>
      <valAx>
        <axId val="20"/>
        <scaling>
          <orientation val="minMax"/>
        </scaling>
        <delete val="0"/>
        <axPos val="l"/>
        <majorGridlines/>
        <title>
          <tx>
            <rich>
              <a:bodyPr xmlns:a="http://schemas.openxmlformats.org/drawingml/2006/main"/>
              <a:p xmlns:a="http://schemas.openxmlformats.org/drawingml/2006/main">
                <a:pPr>
                  <a:defRPr/>
                </a:pPr>
                <a:r>
                  <a:t>Observed quantile (mm)</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style val="13"/>
  <chart>
    <title>
      <tx>
        <rich>
          <a:bodyPr xmlns:a="http://schemas.openxmlformats.org/drawingml/2006/main"/>
          <a:p xmlns:a="http://schemas.openxmlformats.org/drawingml/2006/main">
            <a:pPr>
              <a:defRPr/>
            </a:pPr>
            <a:r>
              <a:t>Rain change in wet-day quantiles (ratio)</a:t>
            </a:r>
          </a:p>
        </rich>
      </tx>
    </title>
    <plotArea>
      <lineChart>
        <grouping val="standard"/>
        <ser>
          <idx val="0"/>
          <order val="0"/>
          <tx>
            <v>model</v>
          </tx>
          <spPr>
            <a:ln xmlns:a="http://schemas.openxmlformats.org/drawingml/2006/main">
              <a:prstDash val="solid"/>
            </a:ln>
          </spPr>
          <marker>
            <symbol val="circle"/>
            <spPr>
              <a:ln xmlns:a="http://schemas.openxmlformats.org/drawingml/2006/main">
                <a:prstDash val="solid"/>
              </a:ln>
            </spPr>
          </marker>
          <cat>
            <numRef>
              <f>'QDM'!$A$13:$A$17</f>
            </numRef>
          </cat>
          <val>
            <numRef>
              <f>'QDM'!$D$13:$D$17</f>
            </numRef>
          </val>
        </ser>
        <ser>
          <idx val="1"/>
          <order val="1"/>
          <tx>
            <v>QM empirical</v>
          </tx>
          <spPr>
            <a:ln xmlns:a="http://schemas.openxmlformats.org/drawingml/2006/main">
              <a:prstDash val="solid"/>
            </a:ln>
          </spPr>
          <marker>
            <symbol val="circle"/>
            <spPr>
              <a:ln xmlns:a="http://schemas.openxmlformats.org/drawingml/2006/main">
                <a:prstDash val="solid"/>
              </a:ln>
            </spPr>
          </marker>
          <cat>
            <numRef>
              <f>'QDM'!$A$13:$A$17</f>
            </numRef>
          </cat>
          <val>
            <numRef>
              <f>'QDM'!$F$13:$F$17</f>
            </numRef>
          </val>
        </ser>
        <ser>
          <idx val="2"/>
          <order val="2"/>
          <tx>
            <v>QDM</v>
          </tx>
          <spPr>
            <a:ln xmlns:a="http://schemas.openxmlformats.org/drawingml/2006/main">
              <a:prstDash val="solid"/>
            </a:ln>
          </spPr>
          <marker>
            <symbol val="circle"/>
            <spPr>
              <a:ln xmlns:a="http://schemas.openxmlformats.org/drawingml/2006/main">
                <a:prstDash val="solid"/>
              </a:ln>
            </spPr>
          </marker>
          <cat>
            <numRef>
              <f>'QDM'!$A$13:$A$17</f>
            </numRef>
          </cat>
          <val>
            <numRef>
              <f>'QDM'!$H$13:$H$17</f>
            </numRef>
          </val>
        </ser>
        <ser>
          <idx val="3"/>
          <order val="3"/>
          <tx>
            <v>truth</v>
          </tx>
          <spPr>
            <a:ln xmlns:a="http://schemas.openxmlformats.org/drawingml/2006/main">
              <a:prstDash val="solid"/>
            </a:ln>
          </spPr>
          <marker>
            <symbol val="circle"/>
            <spPr>
              <a:ln xmlns:a="http://schemas.openxmlformats.org/drawingml/2006/main">
                <a:prstDash val="solid"/>
              </a:ln>
            </spPr>
          </marker>
          <cat>
            <numRef>
              <f>'QDM'!$A$13:$A$17</f>
            </numRef>
          </cat>
          <val>
            <numRef>
              <f>'QDM'!$K$13:$K$17</f>
            </numRef>
          </val>
        </ser>
        <axId val="10"/>
        <axId val="100"/>
      </lineChart>
      <catAx>
        <axId val="10"/>
        <scaling>
          <orientation val="minMax"/>
        </scaling>
        <delete val="0"/>
        <axPos val="l"/>
        <title>
          <tx>
            <rich>
              <a:bodyPr xmlns:a="http://schemas.openxmlformats.org/drawingml/2006/main"/>
              <a:p xmlns:a="http://schemas.openxmlformats.org/drawingml/2006/main">
                <a:pPr>
                  <a:defRPr/>
                </a:pPr>
                <a:r>
                  <a:t>probability</a:t>
                </a:r>
              </a:p>
            </rich>
          </tx>
        </title>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future / baseline</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Quantile RMSE: Rain, validation (held-out historical seasons)</a:t>
            </a:r>
          </a:p>
        </rich>
      </tx>
    </title>
    <plotArea>
      <barChart>
        <barDir val="col"/>
        <grouping val="clustered"/>
        <ser>
          <idx val="0"/>
          <order val="0"/>
          <spPr>
            <a:ln xmlns:a="http://schemas.openxmlformats.org/drawingml/2006/main">
              <a:prstDash val="solid"/>
            </a:ln>
          </spPr>
          <cat>
            <numRef>
              <f>'Evaluation'!$A$7:$A$13</f>
            </numRef>
          </cat>
          <val>
            <numRef>
              <f>'Evaluation'!$H$7:$H$13</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RMSE</a:t>
                </a:r>
              </a:p>
            </rich>
          </tx>
        </title>
        <majorTickMark val="none"/>
        <minorTickMark val="none"/>
        <crossAx val="10"/>
      </valAx>
    </plotArea>
    <plotVisOnly val="1"/>
    <dispBlanksAs val="gap"/>
  </chart>
</chartSpace>
</file>

<file path=xl/charts/chart7.xml><?xml version="1.0" encoding="utf-8"?>
<chartSpace xmlns="http://schemas.openxmlformats.org/drawingml/2006/chart">
  <style val="10"/>
  <chart>
    <title>
      <tx>
        <rich>
          <a:bodyPr xmlns:a="http://schemas.openxmlformats.org/drawingml/2006/main"/>
          <a:p xmlns:a="http://schemas.openxmlformats.org/drawingml/2006/main">
            <a:pPr>
              <a:defRPr/>
            </a:pPr>
            <a:r>
              <a:t>Quantile RMSE: Rain, future versus synthetic truth</a:t>
            </a:r>
          </a:p>
        </rich>
      </tx>
    </title>
    <plotArea>
      <barChart>
        <barDir val="col"/>
        <grouping val="clustered"/>
        <ser>
          <idx val="0"/>
          <order val="0"/>
          <spPr>
            <a:ln xmlns:a="http://schemas.openxmlformats.org/drawingml/2006/main">
              <a:prstDash val="solid"/>
            </a:ln>
          </spPr>
          <cat>
            <numRef>
              <f>'Evaluation'!$A$23:$A$29</f>
            </numRef>
          </cat>
          <val>
            <numRef>
              <f>'Evaluation'!$H$23:$H$29</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RMSE</a:t>
                </a:r>
              </a:p>
            </rich>
          </tx>
        </title>
        <majorTickMark val="none"/>
        <minorTickMark val="none"/>
        <crossAx val="10"/>
      </valAx>
    </plotArea>
    <plotVisOnly val="1"/>
    <dispBlanksAs val="gap"/>
  </chart>
</chartSpace>
</file>

<file path=xl/charts/chart8.xml><?xml version="1.0" encoding="utf-8"?>
<chartSpace xmlns="http://schemas.openxmlformats.org/drawingml/2006/chart">
  <style val="10"/>
  <chart>
    <title>
      <tx>
        <rich>
          <a:bodyPr xmlns:a="http://schemas.openxmlformats.org/drawingml/2006/main"/>
          <a:p xmlns:a="http://schemas.openxmlformats.org/drawingml/2006/main">
            <a:pPr>
              <a:defRPr/>
            </a:pPr>
            <a:r>
              <a:t>Quantile RMSE: Temperature, validation (held-out historical seasons)</a:t>
            </a:r>
          </a:p>
        </rich>
      </tx>
    </title>
    <plotArea>
      <barChart>
        <barDir val="col"/>
        <grouping val="clustered"/>
        <ser>
          <idx val="0"/>
          <order val="0"/>
          <spPr>
            <a:ln xmlns:a="http://schemas.openxmlformats.org/drawingml/2006/main">
              <a:prstDash val="solid"/>
            </a:ln>
          </spPr>
          <cat>
            <numRef>
              <f>'Evaluation'!$A$39:$A$44</f>
            </numRef>
          </cat>
          <val>
            <numRef>
              <f>'Evaluation'!$H$39:$H$44</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RMSE</a:t>
                </a:r>
              </a:p>
            </rich>
          </tx>
        </title>
        <majorTickMark val="none"/>
        <minorTickMark val="none"/>
        <crossAx val="10"/>
      </valAx>
    </plotArea>
    <plotVisOnly val="1"/>
    <dispBlanksAs val="gap"/>
  </chart>
</chartSpace>
</file>

<file path=xl/charts/chart9.xml><?xml version="1.0" encoding="utf-8"?>
<chartSpace xmlns="http://schemas.openxmlformats.org/drawingml/2006/chart">
  <style val="10"/>
  <chart>
    <title>
      <tx>
        <rich>
          <a:bodyPr xmlns:a="http://schemas.openxmlformats.org/drawingml/2006/main"/>
          <a:p xmlns:a="http://schemas.openxmlformats.org/drawingml/2006/main">
            <a:pPr>
              <a:defRPr/>
            </a:pPr>
            <a:r>
              <a:t>Quantile RMSE: Temperature, future versus synthetic truth</a:t>
            </a:r>
          </a:p>
        </rich>
      </tx>
    </title>
    <plotArea>
      <barChart>
        <barDir val="col"/>
        <grouping val="clustered"/>
        <ser>
          <idx val="0"/>
          <order val="0"/>
          <spPr>
            <a:ln xmlns:a="http://schemas.openxmlformats.org/drawingml/2006/main">
              <a:prstDash val="solid"/>
            </a:ln>
          </spPr>
          <cat>
            <numRef>
              <f>'Evaluation'!$A$54:$A$59</f>
            </numRef>
          </cat>
          <val>
            <numRef>
              <f>'Evaluation'!$H$54:$H$59</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RMSE</a:t>
                </a:r>
              </a:p>
            </rich>
          </tx>
        </title>
        <majorTickMark val="none"/>
        <minorTickMark val="none"/>
        <crossAx val="10"/>
      </valAx>
    </plotArea>
    <plotVisOnly val="1"/>
    <dispBlanksAs val="gap"/>
  </chart>
</chartSpace>
</file>

<file path=xl/comments/comment1.xml><?xml version="1.0" encoding="utf-8"?>
<comments xmlns="http://schemas.openxmlformats.org/spreadsheetml/2006/main">
  <authors>
    <author>Lecture 18</author>
  </authors>
  <commentList>
    <comment ref="O1" authorId="0" shapeId="0">
      <text>
        <t>=IF(u&lt;=1-f_obs,0,MAX(0.1,ROUND(GAMMA.INV((u-(1-f_obs))/f_obs,k_obs,theta_obs),1))). Observed rain, recorded to 0.1 mm; below 0.1 mm = 0.</t>
      </text>
    </comment>
    <comment ref="P1" authorId="0" shapeId="0">
      <text>
        <t>=IF(u&lt;=1-f_mod,0,ROUND(GAMMA.INV((u-(1-f_mod))/f_mod,k_mod,theta_mod),3)). Model rain: wet on most days, many tiny values (drizzle).</t>
      </text>
    </comment>
    <comment ref="S1" authorId="0" shapeId="0">
      <text>
        <t>Model historical quantile function times the climate-change factor c(u) = a + b*u^p.</t>
      </text>
    </comment>
    <comment ref="T1" authorId="0" shapeId="0">
      <text>
        <t>Observed-climate quantile function times the same c(u): the truth the corrections should reproduce.</t>
      </text>
    </comment>
    <comment ref="U1" authorId="0" shapeId="0">
      <text>
        <t>=ROUND(NORM.INV(u,mean_obs,sd_obs),1)</t>
      </text>
    </comment>
    <comment ref="V1" authorId="0" shapeId="0">
      <text>
        <t>=ROUND(NORM.INV(u,mean_mod,sd_mod),2): cold and too variable.</t>
      </text>
    </comment>
    <comment ref="Y1" authorId="0" shapeId="0">
      <text>
        <t>Model historical + warming d(u) = a + b*u.</t>
      </text>
    </comment>
    <comment ref="Z1" authorId="0" shapeId="0">
      <text>
        <t>Observed climate + the same warming d(u): the truth.</t>
      </text>
    </comment>
  </commentList>
</comments>
</file>

<file path=xl/comments/comment2.xml><?xml version="1.0" encoding="utf-8"?>
<comments xmlns="http://schemas.openxmlformats.org/spreadsheetml/2006/main">
  <authors>
    <author>Lecture 18</author>
  </authors>
  <commentList>
    <comment ref="I1" authorId="0" shapeId="0">
      <text>
        <t>=IF(model&gt;threshold, model, 0)</t>
      </text>
    </comment>
    <comment ref="B8" authorId="0" shapeId="0">
      <text>
        <t>PERCENTILE.INC at probability 1 - f_obs: the model value exceeded on a fraction f_obs of days. Model values at or below it are set to zero.</t>
      </text>
    </comment>
  </commentList>
</comments>
</file>

<file path=xl/comments/comment3.xml><?xml version="1.0" encoding="utf-8"?>
<comments xmlns="http://schemas.openxmlformats.org/spreadsheetml/2006/main">
  <authors>
    <author>Lecture 18</author>
  </authors>
  <commentList>
    <comment ref="J1" authorId="0" shapeId="0">
      <text>
        <t>=IF(x&gt;0,MAX(0,(x-m_t)*s_obs/s_mod+m_t*m_obs/m_mod),0), x = adjusted model day, m_t = wet-day mean of the target series.</t>
      </text>
    </comment>
  </commentList>
</comments>
</file>

<file path=xl/comments/comment4.xml><?xml version="1.0" encoding="utf-8"?>
<comments xmlns="http://schemas.openxmlformats.org/spreadsheetml/2006/main">
  <authors>
    <author>Lecture 18</author>
  </authors>
  <commentList>
    <comment ref="D20" authorId="0" shapeId="0">
      <text>
        <t>Inside the range: y = o_i + (x - m_i)/(m_{i+1} - m_i) * (o_{i+1} - o_i). Outside: constant ratio of the nearest end pair (rain) - the extrapolation rule of Lecture 18.</t>
      </text>
    </comment>
  </commentList>
</comments>
</file>

<file path=xl/comments/comment5.xml><?xml version="1.0" encoding="utf-8"?>
<comments xmlns="http://schemas.openxmlformats.org/spreadsheetml/2006/main">
  <authors>
    <author>Lecture 18</author>
  </authors>
  <commentList>
    <comment ref="J1" authorId="0" shapeId="0">
      <text>
        <t>=IF(x&gt;0, GAMMA.INV(F_mod(x), k_obs, theta_obs), 0)</t>
      </text>
    </comment>
  </commentList>
</comments>
</file>

<file path=xl/comments/comment6.xml><?xml version="1.0" encoding="utf-8"?>
<comments xmlns="http://schemas.openxmlformats.org/spreadsheetml/2006/main">
  <authors>
    <author>Lecture 18</author>
  </authors>
  <commentList>
    <comment ref="L1" authorId="0" shapeId="0">
      <text>
        <t>index = MATCH(x, model quantile table, 1): the table entry just below x. -1 = dry day, 0 = below the table, 99 = at or above the top entry.</t>
      </text>
    </comment>
    <comment ref="M1" authorId="0" shapeId="0">
      <text>
        <t>Inside: y = obs_i + (x - mod_i)/(mod_{i+1} - mod_i) * (obs_{i+1} - obs_i). Index 0 / 99: x times the end ratio (rain) or plus the end shift (temperature).</t>
      </text>
    </comment>
    <comment ref="C4" authorId="0" shapeId="0">
      <text>
        <t>Percentile of the WET days only: PERCENTILE.INC on the whole column at (zeros + p*(wet-1))/(N-1).</t>
      </text>
    </comment>
  </commentList>
</comments>
</file>

<file path=xl/comments/comment7.xml><?xml version="1.0" encoding="utf-8"?>
<comments xmlns="http://schemas.openxmlformats.org/spreadsheetml/2006/main">
  <authors>
    <author>Lecture 18</author>
  </authors>
  <commentList>
    <comment ref="R1" authorId="0" shapeId="0">
      <text>
        <t>Rain: delta = x / F_mod_cal^-1(tau), the model's own relative change at probability tau. Temperature: delta = x - F_mod_cal^-1(tau). The corrected value re-applies delta to the observed quantile.</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s>
</file>

<file path=xl/drawings/_rels/drawing6.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 Type="http://schemas.openxmlformats.org/officeDocument/2006/relationships/chart" Target="/xl/charts/chart8.xml" Id="rId3"/><Relationship Type="http://schemas.openxmlformats.org/officeDocument/2006/relationships/chart" Target="/xl/charts/chart9.xml" Id="rId4"/></Relationships>
</file>

<file path=xl/drawings/drawing1.xml><?xml version="1.0" encoding="utf-8"?>
<wsDr xmlns="http://schemas.openxmlformats.org/drawingml/2006/spreadsheetDrawing">
  <oneCellAnchor>
    <from>
      <col>0</col>
      <colOff>0</colOff>
      <row>26</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28</row>
      <rowOff>0</rowOff>
    </from>
    <ext cx="540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13</row>
      <rowOff>0</rowOff>
    </from>
    <ext cx="504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7</col>
      <colOff>0</colOff>
      <row>22</row>
      <rowOff>0</rowOff>
    </from>
    <ext cx="46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29</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9</col>
      <colOff>0</colOff>
      <row>3</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19</row>
      <rowOff>0</rowOff>
    </from>
    <ext cx="468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9</col>
      <colOff>0</colOff>
      <row>35</row>
      <rowOff>0</rowOff>
    </from>
    <ext cx="468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50</row>
      <rowOff>0</rowOff>
    </from>
    <ext cx="4680000" cy="25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9.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0.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4" customWidth="1" min="1" max="1"/>
    <col width="110" customWidth="1" min="2" max="2"/>
  </cols>
  <sheetData>
    <row r="1">
      <c r="A1" s="1" t="inlineStr">
        <is>
          <t>Lecture 18 - Bias correction: worked examples (CE524 Applied Hydroclimatology)</t>
        </is>
      </c>
    </row>
    <row r="3" ht="45" customHeight="1">
      <c r="A3" s="2" t="inlineStr">
        <is>
          <t>Purpose</t>
        </is>
      </c>
      <c r="B3" s="3" t="inlineStr">
        <is>
          <t>Companion to Lecture 18. Every correction method of the lecture is computed here with live formulas on the same synthetic data that the notebook uses, so each step can be inspected cell by cell.</t>
        </is>
      </c>
    </row>
    <row r="4" ht="105" customHeight="1">
      <c r="A4" s="2" t="inlineStr">
        <is>
          <t>Data are synthetic</t>
        </is>
      </c>
      <c r="B4" s="3" t="inlineStr">
        <is>
          <t>All series were generated for teaching. 'Observed' and 'model' are made-up monsoon-season (JJAS, 122 days per year) daily rainfall (mm/day) and temperature (degC). The model is given a KNOWN bias and a KNOWN climate-change signal, and a synthetic 'truth' future is available, so you can see which method recovers it. Nothing here is IMD or CMIP data. To use real data, paste an observed gridded or station series (e.g. IMD) into the 'obs' columns and a model series (e.g. NEX-GDDP-CMIP6) into the 'mod' columns of the Data sheet in place of the generated values (and delete or ignore the u columns).</t>
        </is>
      </c>
    </row>
    <row r="5" ht="30" customHeight="1">
      <c r="A5" s="2" t="inlineStr">
        <is>
          <t>Colour code</t>
        </is>
      </c>
      <c r="B5" s="3" t="inlineStr">
        <is>
          <t>Blue font = input typed in (parameters, fixed uniform random numbers, tiny-example values). Black = formula. Green = link to another sheet. Yellow fill = a key result.</t>
        </is>
      </c>
    </row>
    <row r="6" ht="90" customHeight="1">
      <c r="A6" s="2" t="inlineStr">
        <is>
          <t>How to use</t>
        </is>
      </c>
      <c r="B6" s="3" t="inlineStr">
        <is>
          <t>Start with Params and Data, then follow the sheets in order: Occurrence, Delta, QM_tiny (12 values you can check by hand), QM_gamma, QM_empirical, QDM, Evaluation (and Eval_calc, its support tables). Change a blue value in Params (for example the model temperature bias) and everything recalculates. Calibration = 20 seasons used to fit each correction; Validation = 20 other seasons of the same climate (held out); Future = 20 seasons of changed climate, compared with the synthetic truth.</t>
        </is>
      </c>
    </row>
    <row r="7" ht="45" customHeight="1">
      <c r="A7" s="2" t="inlineStr">
        <is>
          <t>Periods</t>
        </is>
      </c>
      <c r="B7" s="3" t="inlineStr">
        <is>
          <t>cal: calibration (obs and model historical). val: held-out validation (obs and model, same climate as cal). fut: future; 'mod_fut' is the model future, 'tru_fut' is the synthetic truth that the correction should reproduce.</t>
        </is>
      </c>
    </row>
    <row r="8" ht="45" customHeight="1">
      <c r="A8" s="2" t="inlineStr">
        <is>
          <t>Random numbers</t>
        </is>
      </c>
      <c r="B8" s="3" t="inlineStr">
        <is>
          <t>The Data sheet holds FIXED uniform random numbers u (columns C to N, with day-to-day persistence). The synthetic series are computed from them by inverse CDFs (GAMMA.INV, NORM.INV) with the parameters on the Params sheet, so the workbook gives the same numbers every time.</t>
        </is>
      </c>
    </row>
    <row r="9" ht="30" customHeight="1">
      <c r="A9" s="2" t="inlineStr">
        <is>
          <t>Functions used</t>
        </is>
      </c>
      <c r="B9" s="3" t="inlineStr">
        <is>
          <t>AVERAGE, STDEV.S, PERCENTILE.INC, COUNTIF(S), AVERAGEIFS, SUMPRODUCT, INDEX/MATCH, SMALL, GAMMA.DIST, GAMMA.INV, NORM.DIST, NORM.INV, IF, MAX, ROUND. No LET, LAMBDA or dynamic arrays.</t>
        </is>
      </c>
    </row>
    <row r="10" ht="45" customHeight="1">
      <c r="A10" s="2" t="inlineStr">
        <is>
          <t>Wet-day percentile trick</t>
        </is>
      </c>
      <c r="B10" s="3" t="inlineStr">
        <is>
          <t>To get a percentile of the WET days only, from a column that also holds zeros, the sheets use PERCENTILE.INC on the whole column at probability (zeros + p*(wet - 1)) / (N - 1). This equals the percentile of the wet-day values alone, because the zeros occupy the lowest ranks.</t>
        </is>
      </c>
    </row>
    <row r="11" ht="45" customHeight="1">
      <c r="A11" s="2" t="inlineStr">
        <is>
          <t>Checks</t>
        </is>
      </c>
      <c r="B11" s="3" t="inlineStr">
        <is>
          <t>Results were checked against an independent Python implementation (see the notebook). Excel itself was not used to recalculate the file when it was built; if a cell shows an error after you change inputs, check that denominators are not zero.</t>
        </is>
      </c>
    </row>
    <row r="12" ht="30" customHeight="1">
      <c r="A12" s="2" t="inlineStr">
        <is>
          <t>Sheets</t>
        </is>
      </c>
      <c r="B12" s="3" t="inlineStr">
        <is>
          <t>Params | Data | Occurrence | Delta | QM_tiny | QM_gamma | QM_empirical | QDM | Evaluation | Eval_calc</t>
        </is>
      </c>
    </row>
    <row r="14" ht="30" customHeight="1">
      <c r="A14" s="4" t="inlineStr">
        <is>
          <t>Source of the methods</t>
        </is>
      </c>
      <c r="B14" s="3" t="inlineStr">
        <is>
          <t>Lee, T. and Singh, V. P. (2019) Statistical Downscaling for Hydrological and Environmental Applications, CRC Press, Chapter 4. Spreadsheets and numbers here are our 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pane ySplit="3" topLeftCell="A4" activePane="bottomLeft" state="frozen"/>
      <selection pane="bottomLeft" activeCell="A1" sqref="A1"/>
    </sheetView>
  </sheetViews>
  <sheetFormatPr baseColWidth="8" defaultRowHeight="15"/>
  <cols>
    <col width="52" customWidth="1" min="1" max="1"/>
    <col width="12" customWidth="1" min="2" max="2"/>
    <col width="8" customWidth="1" min="3" max="3"/>
    <col width="70" customWidth="1" min="4" max="4"/>
  </cols>
  <sheetData>
    <row r="1">
      <c r="A1" s="1" t="inlineStr">
        <is>
          <t>Parameters of the synthetic world (inputs, blue)</t>
        </is>
      </c>
    </row>
    <row r="2">
      <c r="A2" s="5" t="inlineStr">
        <is>
          <t>Change a value and the Data sheet (and every sheet after it) recalculates.</t>
        </is>
      </c>
    </row>
    <row r="3">
      <c r="A3" s="6" t="inlineStr">
        <is>
          <t>Parameter</t>
        </is>
      </c>
      <c r="B3" s="6" t="inlineStr">
        <is>
          <t>Value</t>
        </is>
      </c>
      <c r="C3" s="6" t="inlineStr">
        <is>
          <t>Unit</t>
        </is>
      </c>
      <c r="D3" s="6" t="inlineStr">
        <is>
          <t>Meaning</t>
        </is>
      </c>
    </row>
    <row r="4">
      <c r="A4" s="7" t="inlineStr">
        <is>
          <t>Observed rain: wet-day fraction</t>
        </is>
      </c>
      <c r="B4" s="8" t="n">
        <v>0.55</v>
      </c>
      <c r="C4" s="7" t="inlineStr">
        <is>
          <t>-</t>
        </is>
      </c>
      <c r="D4" s="5" t="inlineStr">
        <is>
          <t>Share of days with rain &gt;= 0.1 mm</t>
        </is>
      </c>
    </row>
    <row r="5">
      <c r="A5" s="7" t="inlineStr">
        <is>
          <t>Observed rain: gamma shape k</t>
        </is>
      </c>
      <c r="B5" s="8" t="n">
        <v>0.55</v>
      </c>
      <c r="C5" s="7" t="inlineStr">
        <is>
          <t>-</t>
        </is>
      </c>
      <c r="D5" s="5" t="inlineStr">
        <is>
          <t>Wet-day intensity ~ gamma(k, theta)</t>
        </is>
      </c>
    </row>
    <row r="6">
      <c r="A6" s="7" t="inlineStr">
        <is>
          <t>Observed rain: gamma scale theta</t>
        </is>
      </c>
      <c r="B6" s="8" t="n">
        <v>20</v>
      </c>
      <c r="C6" s="7" t="inlineStr">
        <is>
          <t>mm</t>
        </is>
      </c>
      <c r="D6" s="5" t="inlineStr">
        <is>
          <t>Mean wet-day rain = k*theta</t>
        </is>
      </c>
    </row>
    <row r="7">
      <c r="A7" s="7" t="inlineStr">
        <is>
          <t>Model rain: wet-day fraction</t>
        </is>
      </c>
      <c r="B7" s="8" t="n">
        <v>0.93</v>
      </c>
      <c r="C7" s="7" t="inlineStr">
        <is>
          <t>-</t>
        </is>
      </c>
      <c r="D7" s="5" t="inlineStr">
        <is>
          <t>Too many wet days: the drizzle problem</t>
        </is>
      </c>
    </row>
    <row r="8">
      <c r="A8" s="7" t="inlineStr">
        <is>
          <t>Model rain: gamma shape k</t>
        </is>
      </c>
      <c r="B8" s="8" t="n">
        <v>0.6</v>
      </c>
      <c r="C8" s="7" t="inlineStr">
        <is>
          <t>-</t>
        </is>
      </c>
      <c r="D8" s="5" t="inlineStr"/>
    </row>
    <row r="9">
      <c r="A9" s="7" t="inlineStr">
        <is>
          <t>Model rain: gamma scale theta</t>
        </is>
      </c>
      <c r="B9" s="8" t="n">
        <v>6</v>
      </c>
      <c r="C9" s="7" t="inlineStr">
        <is>
          <t>mm</t>
        </is>
      </c>
      <c r="D9" s="5" t="inlineStr">
        <is>
          <t>Lighter intensities than observed</t>
        </is>
      </c>
    </row>
    <row r="10">
      <c r="A10" s="7" t="inlineStr">
        <is>
          <t>Climate-change factor c(tau) = a + b*tau^p: a</t>
        </is>
      </c>
      <c r="B10" s="8" t="n">
        <v>1.05</v>
      </c>
      <c r="C10" s="7" t="inlineStr">
        <is>
          <t>-</t>
        </is>
      </c>
      <c r="D10" s="5" t="inlineStr">
        <is>
          <t>Relative change of the daily-rain quantile at probability tau (tau = all-days non-exceedance probability)</t>
        </is>
      </c>
    </row>
    <row r="11">
      <c r="A11" s="7" t="inlineStr">
        <is>
          <t>Climate-change factor: b</t>
        </is>
      </c>
      <c r="B11" s="8" t="n">
        <v>0.4</v>
      </c>
      <c r="C11" s="7" t="inlineStr">
        <is>
          <t>-</t>
        </is>
      </c>
      <c r="D11" s="5" t="inlineStr">
        <is>
          <t>Upper quantiles intensify more than the median</t>
        </is>
      </c>
    </row>
    <row r="12">
      <c r="A12" s="7" t="inlineStr">
        <is>
          <t>Climate-change factor: p</t>
        </is>
      </c>
      <c r="B12" s="8" t="n">
        <v>6</v>
      </c>
      <c r="C12" s="7" t="inlineStr">
        <is>
          <t>-</t>
        </is>
      </c>
      <c r="D12" s="5" t="inlineStr"/>
    </row>
    <row r="13">
      <c r="A13" s="7" t="inlineStr">
        <is>
          <t>Observed temperature mean</t>
        </is>
      </c>
      <c r="B13" s="8" t="n">
        <v>30</v>
      </c>
      <c r="C13" s="7" t="inlineStr">
        <is>
          <t>degC</t>
        </is>
      </c>
      <c r="D13" s="5" t="inlineStr"/>
    </row>
    <row r="14">
      <c r="A14" s="7" t="inlineStr">
        <is>
          <t>Observed temperature standard deviation</t>
        </is>
      </c>
      <c r="B14" s="8" t="n">
        <v>2.2</v>
      </c>
      <c r="C14" s="7" t="inlineStr">
        <is>
          <t>degC</t>
        </is>
      </c>
      <c r="D14" s="5" t="inlineStr"/>
    </row>
    <row r="15">
      <c r="A15" s="7" t="inlineStr">
        <is>
          <t>Model temperature mean</t>
        </is>
      </c>
      <c r="B15" s="8" t="n">
        <v>27</v>
      </c>
      <c r="C15" s="7" t="inlineStr">
        <is>
          <t>degC</t>
        </is>
      </c>
      <c r="D15" s="5" t="inlineStr">
        <is>
          <t>Cold bias</t>
        </is>
      </c>
    </row>
    <row r="16">
      <c r="A16" s="7" t="inlineStr">
        <is>
          <t>Model temperature standard deviation</t>
        </is>
      </c>
      <c r="B16" s="8" t="n">
        <v>3</v>
      </c>
      <c r="C16" s="7" t="inlineStr">
        <is>
          <t>degC</t>
        </is>
      </c>
      <c r="D16" s="5" t="inlineStr">
        <is>
          <t>Too variable</t>
        </is>
      </c>
    </row>
    <row r="17">
      <c r="A17" s="7" t="inlineStr">
        <is>
          <t>Warming d(tau) = a + b*tau: a</t>
        </is>
      </c>
      <c r="B17" s="8" t="n">
        <v>2.4</v>
      </c>
      <c r="C17" s="7" t="inlineStr">
        <is>
          <t>degC</t>
        </is>
      </c>
      <c r="D17" s="5" t="inlineStr">
        <is>
          <t>Warming at probability tau</t>
        </is>
      </c>
    </row>
    <row r="18">
      <c r="A18" s="7" t="inlineStr">
        <is>
          <t>Warming: b</t>
        </is>
      </c>
      <c r="B18" s="8" t="n">
        <v>1.6</v>
      </c>
      <c r="C18" s="7" t="inlineStr">
        <is>
          <t>degC</t>
        </is>
      </c>
      <c r="D18" s="5" t="inlineStr">
        <is>
          <t>Hot days warm more than cool days</t>
        </is>
      </c>
    </row>
    <row r="20">
      <c r="A20" s="4" t="inlineStr">
        <is>
          <t>Derived (for reference)</t>
        </is>
      </c>
    </row>
    <row r="21">
      <c r="A21" s="7" t="inlineStr">
        <is>
          <t>Observed mean wet-day rain k*theta (mm)</t>
        </is>
      </c>
      <c r="B21" s="9">
        <f>B5*B6</f>
        <v/>
      </c>
    </row>
    <row r="22">
      <c r="A22" s="7" t="inlineStr">
        <is>
          <t>Model mean wet-day rain k*theta, before threshold (mm)</t>
        </is>
      </c>
      <c r="B22" s="9">
        <f>B8*B9</f>
        <v/>
      </c>
    </row>
    <row r="23">
      <c r="A23" s="7" t="inlineStr">
        <is>
          <t>Temperature bias, model minus obs (degC)</t>
        </is>
      </c>
      <c r="B23" s="9">
        <f>B15-B13</f>
        <v/>
      </c>
    </row>
    <row r="25">
      <c r="A25" s="10" t="inlineStr">
        <is>
          <t>Series are built as quantile functions: a day with uniform number u is dry if u &lt;= 1 - f, otherwise wet with intensity = gamma quantile at (u-(1-f))/f. The future multiplies (rain) or shifts (temperature) the quantile at probability u by c(u) or d(u): the 'known climate-change signal'.</t>
        </is>
      </c>
    </row>
    <row r="26"/>
    <row r="27"/>
  </sheetData>
  <mergeCells count="1">
    <mergeCell ref="A25:D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24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s>
  <sheetData>
    <row r="1" ht="42" customHeight="1">
      <c r="A1" s="6" t="inlineStr">
        <is>
          <t>day</t>
        </is>
      </c>
      <c r="B1" s="6" t="inlineStr">
        <is>
          <t>season</t>
        </is>
      </c>
      <c r="C1" s="6" t="inlineStr">
        <is>
          <t>u_rain_obs_cal</t>
        </is>
      </c>
      <c r="D1" s="6" t="inlineStr">
        <is>
          <t>u_rain_mod_cal</t>
        </is>
      </c>
      <c r="E1" s="6" t="inlineStr">
        <is>
          <t>u_rain_obs_val</t>
        </is>
      </c>
      <c r="F1" s="6" t="inlineStr">
        <is>
          <t>u_rain_mod_val</t>
        </is>
      </c>
      <c r="G1" s="6" t="inlineStr">
        <is>
          <t>u_rain_mod_fut</t>
        </is>
      </c>
      <c r="H1" s="6" t="inlineStr">
        <is>
          <t>u_rain_tru_fut</t>
        </is>
      </c>
      <c r="I1" s="6" t="inlineStr">
        <is>
          <t>u_temp_obs_cal</t>
        </is>
      </c>
      <c r="J1" s="6" t="inlineStr">
        <is>
          <t>u_temp_mod_cal</t>
        </is>
      </c>
      <c r="K1" s="6" t="inlineStr">
        <is>
          <t>u_temp_obs_val</t>
        </is>
      </c>
      <c r="L1" s="6" t="inlineStr">
        <is>
          <t>u_temp_mod_val</t>
        </is>
      </c>
      <c r="M1" s="6" t="inlineStr">
        <is>
          <t>u_temp_mod_fut</t>
        </is>
      </c>
      <c r="N1" s="6" t="inlineStr">
        <is>
          <t>u_temp_tru_fut</t>
        </is>
      </c>
      <c r="O1" s="6" t="inlineStr">
        <is>
          <t>rain_obs_cal</t>
        </is>
      </c>
      <c r="P1" s="6" t="inlineStr">
        <is>
          <t>rain_mod_cal</t>
        </is>
      </c>
      <c r="Q1" s="6" t="inlineStr">
        <is>
          <t>rain_obs_val</t>
        </is>
      </c>
      <c r="R1" s="6" t="inlineStr">
        <is>
          <t>rain_mod_val</t>
        </is>
      </c>
      <c r="S1" s="6" t="inlineStr">
        <is>
          <t>rain_mod_fut</t>
        </is>
      </c>
      <c r="T1" s="6" t="inlineStr">
        <is>
          <t>rain_tru_fut</t>
        </is>
      </c>
      <c r="U1" s="6" t="inlineStr">
        <is>
          <t>temp_obs_cal</t>
        </is>
      </c>
      <c r="V1" s="6" t="inlineStr">
        <is>
          <t>temp_mod_cal</t>
        </is>
      </c>
      <c r="W1" s="6" t="inlineStr">
        <is>
          <t>temp_obs_val</t>
        </is>
      </c>
      <c r="X1" s="6" t="inlineStr">
        <is>
          <t>temp_mod_val</t>
        </is>
      </c>
      <c r="Y1" s="6" t="inlineStr">
        <is>
          <t>temp_mod_fut</t>
        </is>
      </c>
      <c r="Z1" s="6" t="inlineStr">
        <is>
          <t>temp_tru_fut</t>
        </is>
      </c>
    </row>
    <row r="2">
      <c r="A2" s="11" t="n">
        <v>1</v>
      </c>
      <c r="B2" s="12">
        <f>INT((A2-1)/122)+1</f>
        <v/>
      </c>
      <c r="C2" s="13" t="n">
        <v>0.332747</v>
      </c>
      <c r="D2" s="13" t="n">
        <v>0.8062009999999999</v>
      </c>
      <c r="E2" s="13" t="n">
        <v>0.215514</v>
      </c>
      <c r="F2" s="13" t="n">
        <v>0.370591</v>
      </c>
      <c r="G2" s="13" t="n">
        <v>0.927704</v>
      </c>
      <c r="H2" s="13" t="n">
        <v>0.6470359999999999</v>
      </c>
      <c r="I2" s="13" t="n">
        <v>0.7686500000000001</v>
      </c>
      <c r="J2" s="13" t="n">
        <v>0.544602</v>
      </c>
      <c r="K2" s="13" t="n">
        <v>0.7226359999999999</v>
      </c>
      <c r="L2" s="13" t="n">
        <v>0.017036</v>
      </c>
      <c r="M2" s="13" t="n">
        <v>0.674204</v>
      </c>
      <c r="N2" s="13" t="n">
        <v>0.519173</v>
      </c>
      <c r="O2" s="9">
        <f>IF(C2&lt;=1-Params!$B$4,0,MAX(0.1,ROUND(_xlfn.GAMMA.INV((C2-(1-Params!$B$4))/Params!$B$4,Params!$B$5,Params!$B$6),1)))</f>
        <v/>
      </c>
      <c r="P2" s="9">
        <f>IF(D2&lt;=1-Params!$B$7,0,ROUND(_xlfn.GAMMA.INV((D2-(1-Params!$B$7))/Params!$B$7,Params!$B$8,Params!$B$9),3))</f>
        <v/>
      </c>
      <c r="Q2" s="9">
        <f>IF(E2&lt;=1-Params!$B$4,0,MAX(0.1,ROUND(_xlfn.GAMMA.INV((E2-(1-Params!$B$4))/Params!$B$4,Params!$B$5,Params!$B$6),1)))</f>
        <v/>
      </c>
      <c r="R2" s="9">
        <f>IF(F2&lt;=1-Params!$B$7,0,ROUND(_xlfn.GAMMA.INV((F2-(1-Params!$B$7))/Params!$B$7,Params!$B$8,Params!$B$9),3))</f>
        <v/>
      </c>
      <c r="S2" s="9">
        <f>IF(G2&lt;=1-Params!$B$7,0,ROUND((Params!$B$10+Params!$B$11*G2^Params!$B$12)*_xlfn.GAMMA.INV((G2-(1-Params!$B$7))/Params!$B$7,Params!$B$8,Params!$B$9),3))</f>
        <v/>
      </c>
      <c r="T2" s="9">
        <f>IF(H2&lt;=1-Params!$B$4,0,MAX(0.1,ROUND((Params!$B$10+Params!$B$11*H2^Params!$B$12)*_xlfn.GAMMA.INV((H2-(1-Params!$B$4))/Params!$B$4,Params!$B$5,Params!$B$6),1)))</f>
        <v/>
      </c>
      <c r="U2" s="9">
        <f>ROUND(_xlfn.NORM.INV(I2,Params!$B$13,Params!$B$14),1)</f>
        <v/>
      </c>
      <c r="V2" s="9">
        <f>ROUND(_xlfn.NORM.INV(J2,Params!$B$15,Params!$B$16),2)</f>
        <v/>
      </c>
      <c r="W2" s="9">
        <f>ROUND(_xlfn.NORM.INV(K2,Params!$B$13,Params!$B$14),1)</f>
        <v/>
      </c>
      <c r="X2" s="9">
        <f>ROUND(_xlfn.NORM.INV(L2,Params!$B$15,Params!$B$16),2)</f>
        <v/>
      </c>
      <c r="Y2" s="9">
        <f>ROUND(_xlfn.NORM.INV(M2,Params!$B$15,Params!$B$16)+Params!$B$17+Params!$B$18*M2,2)</f>
        <v/>
      </c>
      <c r="Z2" s="9">
        <f>ROUND(_xlfn.NORM.INV(N2,Params!$B$13,Params!$B$14)+Params!$B$17+Params!$B$18*N2,1)</f>
        <v/>
      </c>
    </row>
    <row r="3">
      <c r="A3" s="11" t="n">
        <v>2</v>
      </c>
      <c r="B3" s="12">
        <f>INT((A3-1)/122)+1</f>
        <v/>
      </c>
      <c r="C3" s="13" t="n">
        <v>0.684352</v>
      </c>
      <c r="D3" s="13" t="n">
        <v>0.232259</v>
      </c>
      <c r="E3" s="13" t="n">
        <v>0.968326</v>
      </c>
      <c r="F3" s="13" t="n">
        <v>0.294894</v>
      </c>
      <c r="G3" s="13" t="n">
        <v>0.9173289999999999</v>
      </c>
      <c r="H3" s="13" t="n">
        <v>0.609147</v>
      </c>
      <c r="I3" s="13" t="n">
        <v>0.80972</v>
      </c>
      <c r="J3" s="13" t="n">
        <v>0.499869</v>
      </c>
      <c r="K3" s="13" t="n">
        <v>0.94903</v>
      </c>
      <c r="L3" s="13" t="n">
        <v>0.012143</v>
      </c>
      <c r="M3" s="13" t="n">
        <v>0.568948</v>
      </c>
      <c r="N3" s="13" t="n">
        <v>0.429176</v>
      </c>
      <c r="O3" s="9">
        <f>IF(C3&lt;=1-Params!$B$4,0,MAX(0.1,ROUND(_xlfn.GAMMA.INV((C3-(1-Params!$B$4))/Params!$B$4,Params!$B$5,Params!$B$6),1)))</f>
        <v/>
      </c>
      <c r="P3" s="9">
        <f>IF(D3&lt;=1-Params!$B$7,0,ROUND(_xlfn.GAMMA.INV((D3-(1-Params!$B$7))/Params!$B$7,Params!$B$8,Params!$B$9),3))</f>
        <v/>
      </c>
      <c r="Q3" s="9">
        <f>IF(E3&lt;=1-Params!$B$4,0,MAX(0.1,ROUND(_xlfn.GAMMA.INV((E3-(1-Params!$B$4))/Params!$B$4,Params!$B$5,Params!$B$6),1)))</f>
        <v/>
      </c>
      <c r="R3" s="9">
        <f>IF(F3&lt;=1-Params!$B$7,0,ROUND(_xlfn.GAMMA.INV((F3-(1-Params!$B$7))/Params!$B$7,Params!$B$8,Params!$B$9),3))</f>
        <v/>
      </c>
      <c r="S3" s="9">
        <f>IF(G3&lt;=1-Params!$B$7,0,ROUND((Params!$B$10+Params!$B$11*G3^Params!$B$12)*_xlfn.GAMMA.INV((G3-(1-Params!$B$7))/Params!$B$7,Params!$B$8,Params!$B$9),3))</f>
        <v/>
      </c>
      <c r="T3" s="9">
        <f>IF(H3&lt;=1-Params!$B$4,0,MAX(0.1,ROUND((Params!$B$10+Params!$B$11*H3^Params!$B$12)*_xlfn.GAMMA.INV((H3-(1-Params!$B$4))/Params!$B$4,Params!$B$5,Params!$B$6),1)))</f>
        <v/>
      </c>
      <c r="U3" s="9">
        <f>ROUND(_xlfn.NORM.INV(I3,Params!$B$13,Params!$B$14),1)</f>
        <v/>
      </c>
      <c r="V3" s="9">
        <f>ROUND(_xlfn.NORM.INV(J3,Params!$B$15,Params!$B$16),2)</f>
        <v/>
      </c>
      <c r="W3" s="9">
        <f>ROUND(_xlfn.NORM.INV(K3,Params!$B$13,Params!$B$14),1)</f>
        <v/>
      </c>
      <c r="X3" s="9">
        <f>ROUND(_xlfn.NORM.INV(L3,Params!$B$15,Params!$B$16),2)</f>
        <v/>
      </c>
      <c r="Y3" s="9">
        <f>ROUND(_xlfn.NORM.INV(M3,Params!$B$15,Params!$B$16)+Params!$B$17+Params!$B$18*M3,2)</f>
        <v/>
      </c>
      <c r="Z3" s="9">
        <f>ROUND(_xlfn.NORM.INV(N3,Params!$B$13,Params!$B$14)+Params!$B$17+Params!$B$18*N3,1)</f>
        <v/>
      </c>
    </row>
    <row r="4">
      <c r="A4" s="11" t="n">
        <v>3</v>
      </c>
      <c r="B4" s="12">
        <f>INT((A4-1)/122)+1</f>
        <v/>
      </c>
      <c r="C4" s="13" t="n">
        <v>0.192211</v>
      </c>
      <c r="D4" s="13" t="n">
        <v>0.249626</v>
      </c>
      <c r="E4" s="13" t="n">
        <v>0.747132</v>
      </c>
      <c r="F4" s="13" t="n">
        <v>0.5860300000000001</v>
      </c>
      <c r="G4" s="13" t="n">
        <v>0.974214</v>
      </c>
      <c r="H4" s="13" t="n">
        <v>0.382656</v>
      </c>
      <c r="I4" s="13" t="n">
        <v>0.474677</v>
      </c>
      <c r="J4" s="13" t="n">
        <v>0.524774</v>
      </c>
      <c r="K4" s="13" t="n">
        <v>0.446471</v>
      </c>
      <c r="L4" s="13" t="n">
        <v>0.190615</v>
      </c>
      <c r="M4" s="13" t="n">
        <v>0.740563</v>
      </c>
      <c r="N4" s="13" t="n">
        <v>0.501548</v>
      </c>
      <c r="O4" s="9">
        <f>IF(C4&lt;=1-Params!$B$4,0,MAX(0.1,ROUND(_xlfn.GAMMA.INV((C4-(1-Params!$B$4))/Params!$B$4,Params!$B$5,Params!$B$6),1)))</f>
        <v/>
      </c>
      <c r="P4" s="9">
        <f>IF(D4&lt;=1-Params!$B$7,0,ROUND(_xlfn.GAMMA.INV((D4-(1-Params!$B$7))/Params!$B$7,Params!$B$8,Params!$B$9),3))</f>
        <v/>
      </c>
      <c r="Q4" s="9">
        <f>IF(E4&lt;=1-Params!$B$4,0,MAX(0.1,ROUND(_xlfn.GAMMA.INV((E4-(1-Params!$B$4))/Params!$B$4,Params!$B$5,Params!$B$6),1)))</f>
        <v/>
      </c>
      <c r="R4" s="9">
        <f>IF(F4&lt;=1-Params!$B$7,0,ROUND(_xlfn.GAMMA.INV((F4-(1-Params!$B$7))/Params!$B$7,Params!$B$8,Params!$B$9),3))</f>
        <v/>
      </c>
      <c r="S4" s="9">
        <f>IF(G4&lt;=1-Params!$B$7,0,ROUND((Params!$B$10+Params!$B$11*G4^Params!$B$12)*_xlfn.GAMMA.INV((G4-(1-Params!$B$7))/Params!$B$7,Params!$B$8,Params!$B$9),3))</f>
        <v/>
      </c>
      <c r="T4" s="9">
        <f>IF(H4&lt;=1-Params!$B$4,0,MAX(0.1,ROUND((Params!$B$10+Params!$B$11*H4^Params!$B$12)*_xlfn.GAMMA.INV((H4-(1-Params!$B$4))/Params!$B$4,Params!$B$5,Params!$B$6),1)))</f>
        <v/>
      </c>
      <c r="U4" s="9">
        <f>ROUND(_xlfn.NORM.INV(I4,Params!$B$13,Params!$B$14),1)</f>
        <v/>
      </c>
      <c r="V4" s="9">
        <f>ROUND(_xlfn.NORM.INV(J4,Params!$B$15,Params!$B$16),2)</f>
        <v/>
      </c>
      <c r="W4" s="9">
        <f>ROUND(_xlfn.NORM.INV(K4,Params!$B$13,Params!$B$14),1)</f>
        <v/>
      </c>
      <c r="X4" s="9">
        <f>ROUND(_xlfn.NORM.INV(L4,Params!$B$15,Params!$B$16),2)</f>
        <v/>
      </c>
      <c r="Y4" s="9">
        <f>ROUND(_xlfn.NORM.INV(M4,Params!$B$15,Params!$B$16)+Params!$B$17+Params!$B$18*M4,2)</f>
        <v/>
      </c>
      <c r="Z4" s="9">
        <f>ROUND(_xlfn.NORM.INV(N4,Params!$B$13,Params!$B$14)+Params!$B$17+Params!$B$18*N4,1)</f>
        <v/>
      </c>
    </row>
    <row r="5">
      <c r="A5" s="11" t="n">
        <v>4</v>
      </c>
      <c r="B5" s="12">
        <f>INT((A5-1)/122)+1</f>
        <v/>
      </c>
      <c r="C5" s="13" t="n">
        <v>0.943188</v>
      </c>
      <c r="D5" s="13" t="n">
        <v>0.054721</v>
      </c>
      <c r="E5" s="13" t="n">
        <v>0.705251</v>
      </c>
      <c r="F5" s="13" t="n">
        <v>0.189104</v>
      </c>
      <c r="G5" s="13" t="n">
        <v>0.6811469999999999</v>
      </c>
      <c r="H5" s="13" t="n">
        <v>0.14048</v>
      </c>
      <c r="I5" s="13" t="n">
        <v>0.665131</v>
      </c>
      <c r="J5" s="13" t="n">
        <v>0.299257</v>
      </c>
      <c r="K5" s="13" t="n">
        <v>0.170186</v>
      </c>
      <c r="L5" s="13" t="n">
        <v>0.298246</v>
      </c>
      <c r="M5" s="13" t="n">
        <v>0.493898</v>
      </c>
      <c r="N5" s="13" t="n">
        <v>0.111534</v>
      </c>
      <c r="O5" s="9">
        <f>IF(C5&lt;=1-Params!$B$4,0,MAX(0.1,ROUND(_xlfn.GAMMA.INV((C5-(1-Params!$B$4))/Params!$B$4,Params!$B$5,Params!$B$6),1)))</f>
        <v/>
      </c>
      <c r="P5" s="9">
        <f>IF(D5&lt;=1-Params!$B$7,0,ROUND(_xlfn.GAMMA.INV((D5-(1-Params!$B$7))/Params!$B$7,Params!$B$8,Params!$B$9),3))</f>
        <v/>
      </c>
      <c r="Q5" s="9">
        <f>IF(E5&lt;=1-Params!$B$4,0,MAX(0.1,ROUND(_xlfn.GAMMA.INV((E5-(1-Params!$B$4))/Params!$B$4,Params!$B$5,Params!$B$6),1)))</f>
        <v/>
      </c>
      <c r="R5" s="9">
        <f>IF(F5&lt;=1-Params!$B$7,0,ROUND(_xlfn.GAMMA.INV((F5-(1-Params!$B$7))/Params!$B$7,Params!$B$8,Params!$B$9),3))</f>
        <v/>
      </c>
      <c r="S5" s="9">
        <f>IF(G5&lt;=1-Params!$B$7,0,ROUND((Params!$B$10+Params!$B$11*G5^Params!$B$12)*_xlfn.GAMMA.INV((G5-(1-Params!$B$7))/Params!$B$7,Params!$B$8,Params!$B$9),3))</f>
        <v/>
      </c>
      <c r="T5" s="9">
        <f>IF(H5&lt;=1-Params!$B$4,0,MAX(0.1,ROUND((Params!$B$10+Params!$B$11*H5^Params!$B$12)*_xlfn.GAMMA.INV((H5-(1-Params!$B$4))/Params!$B$4,Params!$B$5,Params!$B$6),1)))</f>
        <v/>
      </c>
      <c r="U5" s="9">
        <f>ROUND(_xlfn.NORM.INV(I5,Params!$B$13,Params!$B$14),1)</f>
        <v/>
      </c>
      <c r="V5" s="9">
        <f>ROUND(_xlfn.NORM.INV(J5,Params!$B$15,Params!$B$16),2)</f>
        <v/>
      </c>
      <c r="W5" s="9">
        <f>ROUND(_xlfn.NORM.INV(K5,Params!$B$13,Params!$B$14),1)</f>
        <v/>
      </c>
      <c r="X5" s="9">
        <f>ROUND(_xlfn.NORM.INV(L5,Params!$B$15,Params!$B$16),2)</f>
        <v/>
      </c>
      <c r="Y5" s="9">
        <f>ROUND(_xlfn.NORM.INV(M5,Params!$B$15,Params!$B$16)+Params!$B$17+Params!$B$18*M5,2)</f>
        <v/>
      </c>
      <c r="Z5" s="9">
        <f>ROUND(_xlfn.NORM.INV(N5,Params!$B$13,Params!$B$14)+Params!$B$17+Params!$B$18*N5,1)</f>
        <v/>
      </c>
    </row>
    <row r="6">
      <c r="A6" s="11" t="n">
        <v>5</v>
      </c>
      <c r="B6" s="12">
        <f>INT((A6-1)/122)+1</f>
        <v/>
      </c>
      <c r="C6" s="13" t="n">
        <v>0.922109</v>
      </c>
      <c r="D6" s="13" t="n">
        <v>0.015077</v>
      </c>
      <c r="E6" s="13" t="n">
        <v>0.539291</v>
      </c>
      <c r="F6" s="13" t="n">
        <v>0.843712</v>
      </c>
      <c r="G6" s="13" t="n">
        <v>0.438799</v>
      </c>
      <c r="H6" s="13" t="n">
        <v>0.589438</v>
      </c>
      <c r="I6" s="13" t="n">
        <v>0.123205</v>
      </c>
      <c r="J6" s="13" t="n">
        <v>0.571702</v>
      </c>
      <c r="K6" s="13" t="n">
        <v>0.27485</v>
      </c>
      <c r="L6" s="13" t="n">
        <v>0.349719</v>
      </c>
      <c r="M6" s="13" t="n">
        <v>0.591482</v>
      </c>
      <c r="N6" s="13" t="n">
        <v>0.209312</v>
      </c>
      <c r="O6" s="9">
        <f>IF(C6&lt;=1-Params!$B$4,0,MAX(0.1,ROUND(_xlfn.GAMMA.INV((C6-(1-Params!$B$4))/Params!$B$4,Params!$B$5,Params!$B$6),1)))</f>
        <v/>
      </c>
      <c r="P6" s="9">
        <f>IF(D6&lt;=1-Params!$B$7,0,ROUND(_xlfn.GAMMA.INV((D6-(1-Params!$B$7))/Params!$B$7,Params!$B$8,Params!$B$9),3))</f>
        <v/>
      </c>
      <c r="Q6" s="9">
        <f>IF(E6&lt;=1-Params!$B$4,0,MAX(0.1,ROUND(_xlfn.GAMMA.INV((E6-(1-Params!$B$4))/Params!$B$4,Params!$B$5,Params!$B$6),1)))</f>
        <v/>
      </c>
      <c r="R6" s="9">
        <f>IF(F6&lt;=1-Params!$B$7,0,ROUND(_xlfn.GAMMA.INV((F6-(1-Params!$B$7))/Params!$B$7,Params!$B$8,Params!$B$9),3))</f>
        <v/>
      </c>
      <c r="S6" s="9">
        <f>IF(G6&lt;=1-Params!$B$7,0,ROUND((Params!$B$10+Params!$B$11*G6^Params!$B$12)*_xlfn.GAMMA.INV((G6-(1-Params!$B$7))/Params!$B$7,Params!$B$8,Params!$B$9),3))</f>
        <v/>
      </c>
      <c r="T6" s="9">
        <f>IF(H6&lt;=1-Params!$B$4,0,MAX(0.1,ROUND((Params!$B$10+Params!$B$11*H6^Params!$B$12)*_xlfn.GAMMA.INV((H6-(1-Params!$B$4))/Params!$B$4,Params!$B$5,Params!$B$6),1)))</f>
        <v/>
      </c>
      <c r="U6" s="9">
        <f>ROUND(_xlfn.NORM.INV(I6,Params!$B$13,Params!$B$14),1)</f>
        <v/>
      </c>
      <c r="V6" s="9">
        <f>ROUND(_xlfn.NORM.INV(J6,Params!$B$15,Params!$B$16),2)</f>
        <v/>
      </c>
      <c r="W6" s="9">
        <f>ROUND(_xlfn.NORM.INV(K6,Params!$B$13,Params!$B$14),1)</f>
        <v/>
      </c>
      <c r="X6" s="9">
        <f>ROUND(_xlfn.NORM.INV(L6,Params!$B$15,Params!$B$16),2)</f>
        <v/>
      </c>
      <c r="Y6" s="9">
        <f>ROUND(_xlfn.NORM.INV(M6,Params!$B$15,Params!$B$16)+Params!$B$17+Params!$B$18*M6,2)</f>
        <v/>
      </c>
      <c r="Z6" s="9">
        <f>ROUND(_xlfn.NORM.INV(N6,Params!$B$13,Params!$B$14)+Params!$B$17+Params!$B$18*N6,1)</f>
        <v/>
      </c>
    </row>
    <row r="7">
      <c r="A7" s="11" t="n">
        <v>6</v>
      </c>
      <c r="B7" s="12">
        <f>INT((A7-1)/122)+1</f>
        <v/>
      </c>
      <c r="C7" s="13" t="n">
        <v>0.563658</v>
      </c>
      <c r="D7" s="13" t="n">
        <v>0.133954</v>
      </c>
      <c r="E7" s="13" t="n">
        <v>0.442071</v>
      </c>
      <c r="F7" s="13" t="n">
        <v>0.906276</v>
      </c>
      <c r="G7" s="13" t="n">
        <v>0.930934</v>
      </c>
      <c r="H7" s="13" t="n">
        <v>0.764668</v>
      </c>
      <c r="I7" s="13" t="n">
        <v>0.133172</v>
      </c>
      <c r="J7" s="13" t="n">
        <v>0.92103</v>
      </c>
      <c r="K7" s="13" t="n">
        <v>0.535918</v>
      </c>
      <c r="L7" s="13" t="n">
        <v>0.7982359999999999</v>
      </c>
      <c r="M7" s="13" t="n">
        <v>0.6166239999999999</v>
      </c>
      <c r="N7" s="13" t="n">
        <v>0.248707</v>
      </c>
      <c r="O7" s="9">
        <f>IF(C7&lt;=1-Params!$B$4,0,MAX(0.1,ROUND(_xlfn.GAMMA.INV((C7-(1-Params!$B$4))/Params!$B$4,Params!$B$5,Params!$B$6),1)))</f>
        <v/>
      </c>
      <c r="P7" s="9">
        <f>IF(D7&lt;=1-Params!$B$7,0,ROUND(_xlfn.GAMMA.INV((D7-(1-Params!$B$7))/Params!$B$7,Params!$B$8,Params!$B$9),3))</f>
        <v/>
      </c>
      <c r="Q7" s="9">
        <f>IF(E7&lt;=1-Params!$B$4,0,MAX(0.1,ROUND(_xlfn.GAMMA.INV((E7-(1-Params!$B$4))/Params!$B$4,Params!$B$5,Params!$B$6),1)))</f>
        <v/>
      </c>
      <c r="R7" s="9">
        <f>IF(F7&lt;=1-Params!$B$7,0,ROUND(_xlfn.GAMMA.INV((F7-(1-Params!$B$7))/Params!$B$7,Params!$B$8,Params!$B$9),3))</f>
        <v/>
      </c>
      <c r="S7" s="9">
        <f>IF(G7&lt;=1-Params!$B$7,0,ROUND((Params!$B$10+Params!$B$11*G7^Params!$B$12)*_xlfn.GAMMA.INV((G7-(1-Params!$B$7))/Params!$B$7,Params!$B$8,Params!$B$9),3))</f>
        <v/>
      </c>
      <c r="T7" s="9">
        <f>IF(H7&lt;=1-Params!$B$4,0,MAX(0.1,ROUND((Params!$B$10+Params!$B$11*H7^Params!$B$12)*_xlfn.GAMMA.INV((H7-(1-Params!$B$4))/Params!$B$4,Params!$B$5,Params!$B$6),1)))</f>
        <v/>
      </c>
      <c r="U7" s="9">
        <f>ROUND(_xlfn.NORM.INV(I7,Params!$B$13,Params!$B$14),1)</f>
        <v/>
      </c>
      <c r="V7" s="9">
        <f>ROUND(_xlfn.NORM.INV(J7,Params!$B$15,Params!$B$16),2)</f>
        <v/>
      </c>
      <c r="W7" s="9">
        <f>ROUND(_xlfn.NORM.INV(K7,Params!$B$13,Params!$B$14),1)</f>
        <v/>
      </c>
      <c r="X7" s="9">
        <f>ROUND(_xlfn.NORM.INV(L7,Params!$B$15,Params!$B$16),2)</f>
        <v/>
      </c>
      <c r="Y7" s="9">
        <f>ROUND(_xlfn.NORM.INV(M7,Params!$B$15,Params!$B$16)+Params!$B$17+Params!$B$18*M7,2)</f>
        <v/>
      </c>
      <c r="Z7" s="9">
        <f>ROUND(_xlfn.NORM.INV(N7,Params!$B$13,Params!$B$14)+Params!$B$17+Params!$B$18*N7,1)</f>
        <v/>
      </c>
    </row>
    <row r="8">
      <c r="A8" s="11" t="n">
        <v>7</v>
      </c>
      <c r="B8" s="12">
        <f>INT((A8-1)/122)+1</f>
        <v/>
      </c>
      <c r="C8" s="13" t="n">
        <v>0.7225780000000001</v>
      </c>
      <c r="D8" s="13" t="n">
        <v>0.727102</v>
      </c>
      <c r="E8" s="13" t="n">
        <v>0.271734</v>
      </c>
      <c r="F8" s="13" t="n">
        <v>0.84546</v>
      </c>
      <c r="G8" s="13" t="n">
        <v>0.853359</v>
      </c>
      <c r="H8" s="13" t="n">
        <v>0.122659</v>
      </c>
      <c r="I8" s="13" t="n">
        <v>0.227008</v>
      </c>
      <c r="J8" s="13" t="n">
        <v>0.93784</v>
      </c>
      <c r="K8" s="13" t="n">
        <v>0.627071</v>
      </c>
      <c r="L8" s="13" t="n">
        <v>0.6405</v>
      </c>
      <c r="M8" s="13" t="n">
        <v>0.654141</v>
      </c>
      <c r="N8" s="13" t="n">
        <v>0.0958</v>
      </c>
      <c r="O8" s="9">
        <f>IF(C8&lt;=1-Params!$B$4,0,MAX(0.1,ROUND(_xlfn.GAMMA.INV((C8-(1-Params!$B$4))/Params!$B$4,Params!$B$5,Params!$B$6),1)))</f>
        <v/>
      </c>
      <c r="P8" s="9">
        <f>IF(D8&lt;=1-Params!$B$7,0,ROUND(_xlfn.GAMMA.INV((D8-(1-Params!$B$7))/Params!$B$7,Params!$B$8,Params!$B$9),3))</f>
        <v/>
      </c>
      <c r="Q8" s="9">
        <f>IF(E8&lt;=1-Params!$B$4,0,MAX(0.1,ROUND(_xlfn.GAMMA.INV((E8-(1-Params!$B$4))/Params!$B$4,Params!$B$5,Params!$B$6),1)))</f>
        <v/>
      </c>
      <c r="R8" s="9">
        <f>IF(F8&lt;=1-Params!$B$7,0,ROUND(_xlfn.GAMMA.INV((F8-(1-Params!$B$7))/Params!$B$7,Params!$B$8,Params!$B$9),3))</f>
        <v/>
      </c>
      <c r="S8" s="9">
        <f>IF(G8&lt;=1-Params!$B$7,0,ROUND((Params!$B$10+Params!$B$11*G8^Params!$B$12)*_xlfn.GAMMA.INV((G8-(1-Params!$B$7))/Params!$B$7,Params!$B$8,Params!$B$9),3))</f>
        <v/>
      </c>
      <c r="T8" s="9">
        <f>IF(H8&lt;=1-Params!$B$4,0,MAX(0.1,ROUND((Params!$B$10+Params!$B$11*H8^Params!$B$12)*_xlfn.GAMMA.INV((H8-(1-Params!$B$4))/Params!$B$4,Params!$B$5,Params!$B$6),1)))</f>
        <v/>
      </c>
      <c r="U8" s="9">
        <f>ROUND(_xlfn.NORM.INV(I8,Params!$B$13,Params!$B$14),1)</f>
        <v/>
      </c>
      <c r="V8" s="9">
        <f>ROUND(_xlfn.NORM.INV(J8,Params!$B$15,Params!$B$16),2)</f>
        <v/>
      </c>
      <c r="W8" s="9">
        <f>ROUND(_xlfn.NORM.INV(K8,Params!$B$13,Params!$B$14),1)</f>
        <v/>
      </c>
      <c r="X8" s="9">
        <f>ROUND(_xlfn.NORM.INV(L8,Params!$B$15,Params!$B$16),2)</f>
        <v/>
      </c>
      <c r="Y8" s="9">
        <f>ROUND(_xlfn.NORM.INV(M8,Params!$B$15,Params!$B$16)+Params!$B$17+Params!$B$18*M8,2)</f>
        <v/>
      </c>
      <c r="Z8" s="9">
        <f>ROUND(_xlfn.NORM.INV(N8,Params!$B$13,Params!$B$14)+Params!$B$17+Params!$B$18*N8,1)</f>
        <v/>
      </c>
    </row>
    <row r="9">
      <c r="A9" s="11" t="n">
        <v>8</v>
      </c>
      <c r="B9" s="12">
        <f>INT((A9-1)/122)+1</f>
        <v/>
      </c>
      <c r="C9" s="13" t="n">
        <v>0.95695</v>
      </c>
      <c r="D9" s="13" t="n">
        <v>0.869601</v>
      </c>
      <c r="E9" s="13" t="n">
        <v>0.546139</v>
      </c>
      <c r="F9" s="13" t="n">
        <v>0.10918</v>
      </c>
      <c r="G9" s="13" t="n">
        <v>0.325263</v>
      </c>
      <c r="H9" s="13" t="n">
        <v>0.058049</v>
      </c>
      <c r="I9" s="13" t="n">
        <v>0.375186</v>
      </c>
      <c r="J9" s="13" t="n">
        <v>0.455822</v>
      </c>
      <c r="K9" s="13" t="n">
        <v>0.797763</v>
      </c>
      <c r="L9" s="13" t="n">
        <v>0.140729</v>
      </c>
      <c r="M9" s="13" t="n">
        <v>0.785541</v>
      </c>
      <c r="N9" s="13" t="n">
        <v>0.122948</v>
      </c>
      <c r="O9" s="9">
        <f>IF(C9&lt;=1-Params!$B$4,0,MAX(0.1,ROUND(_xlfn.GAMMA.INV((C9-(1-Params!$B$4))/Params!$B$4,Params!$B$5,Params!$B$6),1)))</f>
        <v/>
      </c>
      <c r="P9" s="9">
        <f>IF(D9&lt;=1-Params!$B$7,0,ROUND(_xlfn.GAMMA.INV((D9-(1-Params!$B$7))/Params!$B$7,Params!$B$8,Params!$B$9),3))</f>
        <v/>
      </c>
      <c r="Q9" s="9">
        <f>IF(E9&lt;=1-Params!$B$4,0,MAX(0.1,ROUND(_xlfn.GAMMA.INV((E9-(1-Params!$B$4))/Params!$B$4,Params!$B$5,Params!$B$6),1)))</f>
        <v/>
      </c>
      <c r="R9" s="9">
        <f>IF(F9&lt;=1-Params!$B$7,0,ROUND(_xlfn.GAMMA.INV((F9-(1-Params!$B$7))/Params!$B$7,Params!$B$8,Params!$B$9),3))</f>
        <v/>
      </c>
      <c r="S9" s="9">
        <f>IF(G9&lt;=1-Params!$B$7,0,ROUND((Params!$B$10+Params!$B$11*G9^Params!$B$12)*_xlfn.GAMMA.INV((G9-(1-Params!$B$7))/Params!$B$7,Params!$B$8,Params!$B$9),3))</f>
        <v/>
      </c>
      <c r="T9" s="9">
        <f>IF(H9&lt;=1-Params!$B$4,0,MAX(0.1,ROUND((Params!$B$10+Params!$B$11*H9^Params!$B$12)*_xlfn.GAMMA.INV((H9-(1-Params!$B$4))/Params!$B$4,Params!$B$5,Params!$B$6),1)))</f>
        <v/>
      </c>
      <c r="U9" s="9">
        <f>ROUND(_xlfn.NORM.INV(I9,Params!$B$13,Params!$B$14),1)</f>
        <v/>
      </c>
      <c r="V9" s="9">
        <f>ROUND(_xlfn.NORM.INV(J9,Params!$B$15,Params!$B$16),2)</f>
        <v/>
      </c>
      <c r="W9" s="9">
        <f>ROUND(_xlfn.NORM.INV(K9,Params!$B$13,Params!$B$14),1)</f>
        <v/>
      </c>
      <c r="X9" s="9">
        <f>ROUND(_xlfn.NORM.INV(L9,Params!$B$15,Params!$B$16),2)</f>
        <v/>
      </c>
      <c r="Y9" s="9">
        <f>ROUND(_xlfn.NORM.INV(M9,Params!$B$15,Params!$B$16)+Params!$B$17+Params!$B$18*M9,2)</f>
        <v/>
      </c>
      <c r="Z9" s="9">
        <f>ROUND(_xlfn.NORM.INV(N9,Params!$B$13,Params!$B$14)+Params!$B$17+Params!$B$18*N9,1)</f>
        <v/>
      </c>
    </row>
    <row r="10">
      <c r="A10" s="11" t="n">
        <v>9</v>
      </c>
      <c r="B10" s="12">
        <f>INT((A10-1)/122)+1</f>
        <v/>
      </c>
      <c r="C10" s="13" t="n">
        <v>0.999434</v>
      </c>
      <c r="D10" s="13" t="n">
        <v>0.621561</v>
      </c>
      <c r="E10" s="13" t="n">
        <v>0.434385</v>
      </c>
      <c r="F10" s="13" t="n">
        <v>0.929831</v>
      </c>
      <c r="G10" s="13" t="n">
        <v>0.086048</v>
      </c>
      <c r="H10" s="13" t="n">
        <v>0.060428</v>
      </c>
      <c r="I10" s="13" t="n">
        <v>0.735413</v>
      </c>
      <c r="J10" s="13" t="n">
        <v>0.593182</v>
      </c>
      <c r="K10" s="13" t="n">
        <v>0.548973</v>
      </c>
      <c r="L10" s="13" t="n">
        <v>0.05845</v>
      </c>
      <c r="M10" s="13" t="n">
        <v>0.8648749999999999</v>
      </c>
      <c r="N10" s="13" t="n">
        <v>0.116399</v>
      </c>
      <c r="O10" s="9">
        <f>IF(C10&lt;=1-Params!$B$4,0,MAX(0.1,ROUND(_xlfn.GAMMA.INV((C10-(1-Params!$B$4))/Params!$B$4,Params!$B$5,Params!$B$6),1)))</f>
        <v/>
      </c>
      <c r="P10" s="9">
        <f>IF(D10&lt;=1-Params!$B$7,0,ROUND(_xlfn.GAMMA.INV((D10-(1-Params!$B$7))/Params!$B$7,Params!$B$8,Params!$B$9),3))</f>
        <v/>
      </c>
      <c r="Q10" s="9">
        <f>IF(E10&lt;=1-Params!$B$4,0,MAX(0.1,ROUND(_xlfn.GAMMA.INV((E10-(1-Params!$B$4))/Params!$B$4,Params!$B$5,Params!$B$6),1)))</f>
        <v/>
      </c>
      <c r="R10" s="9">
        <f>IF(F10&lt;=1-Params!$B$7,0,ROUND(_xlfn.GAMMA.INV((F10-(1-Params!$B$7))/Params!$B$7,Params!$B$8,Params!$B$9),3))</f>
        <v/>
      </c>
      <c r="S10" s="9">
        <f>IF(G10&lt;=1-Params!$B$7,0,ROUND((Params!$B$10+Params!$B$11*G10^Params!$B$12)*_xlfn.GAMMA.INV((G10-(1-Params!$B$7))/Params!$B$7,Params!$B$8,Params!$B$9),3))</f>
        <v/>
      </c>
      <c r="T10" s="9">
        <f>IF(H10&lt;=1-Params!$B$4,0,MAX(0.1,ROUND((Params!$B$10+Params!$B$11*H10^Params!$B$12)*_xlfn.GAMMA.INV((H10-(1-Params!$B$4))/Params!$B$4,Params!$B$5,Params!$B$6),1)))</f>
        <v/>
      </c>
      <c r="U10" s="9">
        <f>ROUND(_xlfn.NORM.INV(I10,Params!$B$13,Params!$B$14),1)</f>
        <v/>
      </c>
      <c r="V10" s="9">
        <f>ROUND(_xlfn.NORM.INV(J10,Params!$B$15,Params!$B$16),2)</f>
        <v/>
      </c>
      <c r="W10" s="9">
        <f>ROUND(_xlfn.NORM.INV(K10,Params!$B$13,Params!$B$14),1)</f>
        <v/>
      </c>
      <c r="X10" s="9">
        <f>ROUND(_xlfn.NORM.INV(L10,Params!$B$15,Params!$B$16),2)</f>
        <v/>
      </c>
      <c r="Y10" s="9">
        <f>ROUND(_xlfn.NORM.INV(M10,Params!$B$15,Params!$B$16)+Params!$B$17+Params!$B$18*M10,2)</f>
        <v/>
      </c>
      <c r="Z10" s="9">
        <f>ROUND(_xlfn.NORM.INV(N10,Params!$B$13,Params!$B$14)+Params!$B$17+Params!$B$18*N10,1)</f>
        <v/>
      </c>
    </row>
    <row r="11">
      <c r="A11" s="11" t="n">
        <v>10</v>
      </c>
      <c r="B11" s="12">
        <f>INT((A11-1)/122)+1</f>
        <v/>
      </c>
      <c r="C11" s="13" t="n">
        <v>0.608163</v>
      </c>
      <c r="D11" s="13" t="n">
        <v>0.858835</v>
      </c>
      <c r="E11" s="13" t="n">
        <v>0.908147</v>
      </c>
      <c r="F11" s="13" t="n">
        <v>0.999491</v>
      </c>
      <c r="G11" s="13" t="n">
        <v>0.472054</v>
      </c>
      <c r="H11" s="13" t="n">
        <v>0.380971</v>
      </c>
      <c r="I11" s="13" t="n">
        <v>0.234828</v>
      </c>
      <c r="J11" s="13" t="n">
        <v>0.549658</v>
      </c>
      <c r="K11" s="13" t="n">
        <v>0.8438909999999999</v>
      </c>
      <c r="L11" s="13" t="n">
        <v>0.228727</v>
      </c>
      <c r="M11" s="13" t="n">
        <v>0.502943</v>
      </c>
      <c r="N11" s="13" t="n">
        <v>0.230589</v>
      </c>
      <c r="O11" s="9">
        <f>IF(C11&lt;=1-Params!$B$4,0,MAX(0.1,ROUND(_xlfn.GAMMA.INV((C11-(1-Params!$B$4))/Params!$B$4,Params!$B$5,Params!$B$6),1)))</f>
        <v/>
      </c>
      <c r="P11" s="9">
        <f>IF(D11&lt;=1-Params!$B$7,0,ROUND(_xlfn.GAMMA.INV((D11-(1-Params!$B$7))/Params!$B$7,Params!$B$8,Params!$B$9),3))</f>
        <v/>
      </c>
      <c r="Q11" s="9">
        <f>IF(E11&lt;=1-Params!$B$4,0,MAX(0.1,ROUND(_xlfn.GAMMA.INV((E11-(1-Params!$B$4))/Params!$B$4,Params!$B$5,Params!$B$6),1)))</f>
        <v/>
      </c>
      <c r="R11" s="9">
        <f>IF(F11&lt;=1-Params!$B$7,0,ROUND(_xlfn.GAMMA.INV((F11-(1-Params!$B$7))/Params!$B$7,Params!$B$8,Params!$B$9),3))</f>
        <v/>
      </c>
      <c r="S11" s="9">
        <f>IF(G11&lt;=1-Params!$B$7,0,ROUND((Params!$B$10+Params!$B$11*G11^Params!$B$12)*_xlfn.GAMMA.INV((G11-(1-Params!$B$7))/Params!$B$7,Params!$B$8,Params!$B$9),3))</f>
        <v/>
      </c>
      <c r="T11" s="9">
        <f>IF(H11&lt;=1-Params!$B$4,0,MAX(0.1,ROUND((Params!$B$10+Params!$B$11*H11^Params!$B$12)*_xlfn.GAMMA.INV((H11-(1-Params!$B$4))/Params!$B$4,Params!$B$5,Params!$B$6),1)))</f>
        <v/>
      </c>
      <c r="U11" s="9">
        <f>ROUND(_xlfn.NORM.INV(I11,Params!$B$13,Params!$B$14),1)</f>
        <v/>
      </c>
      <c r="V11" s="9">
        <f>ROUND(_xlfn.NORM.INV(J11,Params!$B$15,Params!$B$16),2)</f>
        <v/>
      </c>
      <c r="W11" s="9">
        <f>ROUND(_xlfn.NORM.INV(K11,Params!$B$13,Params!$B$14),1)</f>
        <v/>
      </c>
      <c r="X11" s="9">
        <f>ROUND(_xlfn.NORM.INV(L11,Params!$B$15,Params!$B$16),2)</f>
        <v/>
      </c>
      <c r="Y11" s="9">
        <f>ROUND(_xlfn.NORM.INV(M11,Params!$B$15,Params!$B$16)+Params!$B$17+Params!$B$18*M11,2)</f>
        <v/>
      </c>
      <c r="Z11" s="9">
        <f>ROUND(_xlfn.NORM.INV(N11,Params!$B$13,Params!$B$14)+Params!$B$17+Params!$B$18*N11,1)</f>
        <v/>
      </c>
    </row>
    <row r="12">
      <c r="A12" s="11" t="n">
        <v>11</v>
      </c>
      <c r="B12" s="12">
        <f>INT((A12-1)/122)+1</f>
        <v/>
      </c>
      <c r="C12" s="13" t="n">
        <v>0.862978</v>
      </c>
      <c r="D12" s="13" t="n">
        <v>0.705869</v>
      </c>
      <c r="E12" s="13" t="n">
        <v>0.495907</v>
      </c>
      <c r="F12" s="13" t="n">
        <v>0.509594</v>
      </c>
      <c r="G12" s="13" t="n">
        <v>0.070649</v>
      </c>
      <c r="H12" s="13" t="n">
        <v>0.563828</v>
      </c>
      <c r="I12" s="13" t="n">
        <v>0.259877</v>
      </c>
      <c r="J12" s="13" t="n">
        <v>0.285753</v>
      </c>
      <c r="K12" s="13" t="n">
        <v>0.706001</v>
      </c>
      <c r="L12" s="13" t="n">
        <v>0.213928</v>
      </c>
      <c r="M12" s="13" t="n">
        <v>0.29096</v>
      </c>
      <c r="N12" s="13" t="n">
        <v>0.78141</v>
      </c>
      <c r="O12" s="9">
        <f>IF(C12&lt;=1-Params!$B$4,0,MAX(0.1,ROUND(_xlfn.GAMMA.INV((C12-(1-Params!$B$4))/Params!$B$4,Params!$B$5,Params!$B$6),1)))</f>
        <v/>
      </c>
      <c r="P12" s="9">
        <f>IF(D12&lt;=1-Params!$B$7,0,ROUND(_xlfn.GAMMA.INV((D12-(1-Params!$B$7))/Params!$B$7,Params!$B$8,Params!$B$9),3))</f>
        <v/>
      </c>
      <c r="Q12" s="9">
        <f>IF(E12&lt;=1-Params!$B$4,0,MAX(0.1,ROUND(_xlfn.GAMMA.INV((E12-(1-Params!$B$4))/Params!$B$4,Params!$B$5,Params!$B$6),1)))</f>
        <v/>
      </c>
      <c r="R12" s="9">
        <f>IF(F12&lt;=1-Params!$B$7,0,ROUND(_xlfn.GAMMA.INV((F12-(1-Params!$B$7))/Params!$B$7,Params!$B$8,Params!$B$9),3))</f>
        <v/>
      </c>
      <c r="S12" s="9">
        <f>IF(G12&lt;=1-Params!$B$7,0,ROUND((Params!$B$10+Params!$B$11*G12^Params!$B$12)*_xlfn.GAMMA.INV((G12-(1-Params!$B$7))/Params!$B$7,Params!$B$8,Params!$B$9),3))</f>
        <v/>
      </c>
      <c r="T12" s="9">
        <f>IF(H12&lt;=1-Params!$B$4,0,MAX(0.1,ROUND((Params!$B$10+Params!$B$11*H12^Params!$B$12)*_xlfn.GAMMA.INV((H12-(1-Params!$B$4))/Params!$B$4,Params!$B$5,Params!$B$6),1)))</f>
        <v/>
      </c>
      <c r="U12" s="9">
        <f>ROUND(_xlfn.NORM.INV(I12,Params!$B$13,Params!$B$14),1)</f>
        <v/>
      </c>
      <c r="V12" s="9">
        <f>ROUND(_xlfn.NORM.INV(J12,Params!$B$15,Params!$B$16),2)</f>
        <v/>
      </c>
      <c r="W12" s="9">
        <f>ROUND(_xlfn.NORM.INV(K12,Params!$B$13,Params!$B$14),1)</f>
        <v/>
      </c>
      <c r="X12" s="9">
        <f>ROUND(_xlfn.NORM.INV(L12,Params!$B$15,Params!$B$16),2)</f>
        <v/>
      </c>
      <c r="Y12" s="9">
        <f>ROUND(_xlfn.NORM.INV(M12,Params!$B$15,Params!$B$16)+Params!$B$17+Params!$B$18*M12,2)</f>
        <v/>
      </c>
      <c r="Z12" s="9">
        <f>ROUND(_xlfn.NORM.INV(N12,Params!$B$13,Params!$B$14)+Params!$B$17+Params!$B$18*N12,1)</f>
        <v/>
      </c>
    </row>
    <row r="13">
      <c r="A13" s="11" t="n">
        <v>12</v>
      </c>
      <c r="B13" s="12">
        <f>INT((A13-1)/122)+1</f>
        <v/>
      </c>
      <c r="C13" s="13" t="n">
        <v>0.807254</v>
      </c>
      <c r="D13" s="13" t="n">
        <v>0.994337</v>
      </c>
      <c r="E13" s="13" t="n">
        <v>0.953738</v>
      </c>
      <c r="F13" s="13" t="n">
        <v>0.090085</v>
      </c>
      <c r="G13" s="13" t="n">
        <v>0.615791</v>
      </c>
      <c r="H13" s="13" t="n">
        <v>0.543274</v>
      </c>
      <c r="I13" s="13" t="n">
        <v>0.222157</v>
      </c>
      <c r="J13" s="13" t="n">
        <v>0.36809</v>
      </c>
      <c r="K13" s="13" t="n">
        <v>0.435653</v>
      </c>
      <c r="L13" s="13" t="n">
        <v>0.157599</v>
      </c>
      <c r="M13" s="13" t="n">
        <v>0.460366</v>
      </c>
      <c r="N13" s="13" t="n">
        <v>0.640632</v>
      </c>
      <c r="O13" s="9">
        <f>IF(C13&lt;=1-Params!$B$4,0,MAX(0.1,ROUND(_xlfn.GAMMA.INV((C13-(1-Params!$B$4))/Params!$B$4,Params!$B$5,Params!$B$6),1)))</f>
        <v/>
      </c>
      <c r="P13" s="9">
        <f>IF(D13&lt;=1-Params!$B$7,0,ROUND(_xlfn.GAMMA.INV((D13-(1-Params!$B$7))/Params!$B$7,Params!$B$8,Params!$B$9),3))</f>
        <v/>
      </c>
      <c r="Q13" s="9">
        <f>IF(E13&lt;=1-Params!$B$4,0,MAX(0.1,ROUND(_xlfn.GAMMA.INV((E13-(1-Params!$B$4))/Params!$B$4,Params!$B$5,Params!$B$6),1)))</f>
        <v/>
      </c>
      <c r="R13" s="9">
        <f>IF(F13&lt;=1-Params!$B$7,0,ROUND(_xlfn.GAMMA.INV((F13-(1-Params!$B$7))/Params!$B$7,Params!$B$8,Params!$B$9),3))</f>
        <v/>
      </c>
      <c r="S13" s="9">
        <f>IF(G13&lt;=1-Params!$B$7,0,ROUND((Params!$B$10+Params!$B$11*G13^Params!$B$12)*_xlfn.GAMMA.INV((G13-(1-Params!$B$7))/Params!$B$7,Params!$B$8,Params!$B$9),3))</f>
        <v/>
      </c>
      <c r="T13" s="9">
        <f>IF(H13&lt;=1-Params!$B$4,0,MAX(0.1,ROUND((Params!$B$10+Params!$B$11*H13^Params!$B$12)*_xlfn.GAMMA.INV((H13-(1-Params!$B$4))/Params!$B$4,Params!$B$5,Params!$B$6),1)))</f>
        <v/>
      </c>
      <c r="U13" s="9">
        <f>ROUND(_xlfn.NORM.INV(I13,Params!$B$13,Params!$B$14),1)</f>
        <v/>
      </c>
      <c r="V13" s="9">
        <f>ROUND(_xlfn.NORM.INV(J13,Params!$B$15,Params!$B$16),2)</f>
        <v/>
      </c>
      <c r="W13" s="9">
        <f>ROUND(_xlfn.NORM.INV(K13,Params!$B$13,Params!$B$14),1)</f>
        <v/>
      </c>
      <c r="X13" s="9">
        <f>ROUND(_xlfn.NORM.INV(L13,Params!$B$15,Params!$B$16),2)</f>
        <v/>
      </c>
      <c r="Y13" s="9">
        <f>ROUND(_xlfn.NORM.INV(M13,Params!$B$15,Params!$B$16)+Params!$B$17+Params!$B$18*M13,2)</f>
        <v/>
      </c>
      <c r="Z13" s="9">
        <f>ROUND(_xlfn.NORM.INV(N13,Params!$B$13,Params!$B$14)+Params!$B$17+Params!$B$18*N13,1)</f>
        <v/>
      </c>
    </row>
    <row r="14">
      <c r="A14" s="11" t="n">
        <v>13</v>
      </c>
      <c r="B14" s="12">
        <f>INT((A14-1)/122)+1</f>
        <v/>
      </c>
      <c r="C14" s="13" t="n">
        <v>0.516698</v>
      </c>
      <c r="D14" s="13" t="n">
        <v>0.931013</v>
      </c>
      <c r="E14" s="13" t="n">
        <v>0.765705</v>
      </c>
      <c r="F14" s="13" t="n">
        <v>0.044561</v>
      </c>
      <c r="G14" s="13" t="n">
        <v>0.973491</v>
      </c>
      <c r="H14" s="13" t="n">
        <v>0.464858</v>
      </c>
      <c r="I14" s="13" t="n">
        <v>0.18844</v>
      </c>
      <c r="J14" s="13" t="n">
        <v>0.364275</v>
      </c>
      <c r="K14" s="13" t="n">
        <v>0.885278</v>
      </c>
      <c r="L14" s="13" t="n">
        <v>0.264941</v>
      </c>
      <c r="M14" s="13" t="n">
        <v>0.586199</v>
      </c>
      <c r="N14" s="13" t="n">
        <v>0.869984</v>
      </c>
      <c r="O14" s="9">
        <f>IF(C14&lt;=1-Params!$B$4,0,MAX(0.1,ROUND(_xlfn.GAMMA.INV((C14-(1-Params!$B$4))/Params!$B$4,Params!$B$5,Params!$B$6),1)))</f>
        <v/>
      </c>
      <c r="P14" s="9">
        <f>IF(D14&lt;=1-Params!$B$7,0,ROUND(_xlfn.GAMMA.INV((D14-(1-Params!$B$7))/Params!$B$7,Params!$B$8,Params!$B$9),3))</f>
        <v/>
      </c>
      <c r="Q14" s="9">
        <f>IF(E14&lt;=1-Params!$B$4,0,MAX(0.1,ROUND(_xlfn.GAMMA.INV((E14-(1-Params!$B$4))/Params!$B$4,Params!$B$5,Params!$B$6),1)))</f>
        <v/>
      </c>
      <c r="R14" s="9">
        <f>IF(F14&lt;=1-Params!$B$7,0,ROUND(_xlfn.GAMMA.INV((F14-(1-Params!$B$7))/Params!$B$7,Params!$B$8,Params!$B$9),3))</f>
        <v/>
      </c>
      <c r="S14" s="9">
        <f>IF(G14&lt;=1-Params!$B$7,0,ROUND((Params!$B$10+Params!$B$11*G14^Params!$B$12)*_xlfn.GAMMA.INV((G14-(1-Params!$B$7))/Params!$B$7,Params!$B$8,Params!$B$9),3))</f>
        <v/>
      </c>
      <c r="T14" s="9">
        <f>IF(H14&lt;=1-Params!$B$4,0,MAX(0.1,ROUND((Params!$B$10+Params!$B$11*H14^Params!$B$12)*_xlfn.GAMMA.INV((H14-(1-Params!$B$4))/Params!$B$4,Params!$B$5,Params!$B$6),1)))</f>
        <v/>
      </c>
      <c r="U14" s="9">
        <f>ROUND(_xlfn.NORM.INV(I14,Params!$B$13,Params!$B$14),1)</f>
        <v/>
      </c>
      <c r="V14" s="9">
        <f>ROUND(_xlfn.NORM.INV(J14,Params!$B$15,Params!$B$16),2)</f>
        <v/>
      </c>
      <c r="W14" s="9">
        <f>ROUND(_xlfn.NORM.INV(K14,Params!$B$13,Params!$B$14),1)</f>
        <v/>
      </c>
      <c r="X14" s="9">
        <f>ROUND(_xlfn.NORM.INV(L14,Params!$B$15,Params!$B$16),2)</f>
        <v/>
      </c>
      <c r="Y14" s="9">
        <f>ROUND(_xlfn.NORM.INV(M14,Params!$B$15,Params!$B$16)+Params!$B$17+Params!$B$18*M14,2)</f>
        <v/>
      </c>
      <c r="Z14" s="9">
        <f>ROUND(_xlfn.NORM.INV(N14,Params!$B$13,Params!$B$14)+Params!$B$17+Params!$B$18*N14,1)</f>
        <v/>
      </c>
    </row>
    <row r="15">
      <c r="A15" s="11" t="n">
        <v>14</v>
      </c>
      <c r="B15" s="12">
        <f>INT((A15-1)/122)+1</f>
        <v/>
      </c>
      <c r="C15" s="13" t="n">
        <v>0.850311</v>
      </c>
      <c r="D15" s="13" t="n">
        <v>0.845753</v>
      </c>
      <c r="E15" s="13" t="n">
        <v>0.447353</v>
      </c>
      <c r="F15" s="13" t="n">
        <v>0.293308</v>
      </c>
      <c r="G15" s="13" t="n">
        <v>0.710669</v>
      </c>
      <c r="H15" s="13" t="n">
        <v>0.450742</v>
      </c>
      <c r="I15" s="13" t="n">
        <v>0.20493</v>
      </c>
      <c r="J15" s="13" t="n">
        <v>0.200376</v>
      </c>
      <c r="K15" s="13" t="n">
        <v>0.095558</v>
      </c>
      <c r="L15" s="13" t="n">
        <v>0.15699</v>
      </c>
      <c r="M15" s="13" t="n">
        <v>0.419088</v>
      </c>
      <c r="N15" s="13" t="n">
        <v>0.977859</v>
      </c>
      <c r="O15" s="9">
        <f>IF(C15&lt;=1-Params!$B$4,0,MAX(0.1,ROUND(_xlfn.GAMMA.INV((C15-(1-Params!$B$4))/Params!$B$4,Params!$B$5,Params!$B$6),1)))</f>
        <v/>
      </c>
      <c r="P15" s="9">
        <f>IF(D15&lt;=1-Params!$B$7,0,ROUND(_xlfn.GAMMA.INV((D15-(1-Params!$B$7))/Params!$B$7,Params!$B$8,Params!$B$9),3))</f>
        <v/>
      </c>
      <c r="Q15" s="9">
        <f>IF(E15&lt;=1-Params!$B$4,0,MAX(0.1,ROUND(_xlfn.GAMMA.INV((E15-(1-Params!$B$4))/Params!$B$4,Params!$B$5,Params!$B$6),1)))</f>
        <v/>
      </c>
      <c r="R15" s="9">
        <f>IF(F15&lt;=1-Params!$B$7,0,ROUND(_xlfn.GAMMA.INV((F15-(1-Params!$B$7))/Params!$B$7,Params!$B$8,Params!$B$9),3))</f>
        <v/>
      </c>
      <c r="S15" s="9">
        <f>IF(G15&lt;=1-Params!$B$7,0,ROUND((Params!$B$10+Params!$B$11*G15^Params!$B$12)*_xlfn.GAMMA.INV((G15-(1-Params!$B$7))/Params!$B$7,Params!$B$8,Params!$B$9),3))</f>
        <v/>
      </c>
      <c r="T15" s="9">
        <f>IF(H15&lt;=1-Params!$B$4,0,MAX(0.1,ROUND((Params!$B$10+Params!$B$11*H15^Params!$B$12)*_xlfn.GAMMA.INV((H15-(1-Params!$B$4))/Params!$B$4,Params!$B$5,Params!$B$6),1)))</f>
        <v/>
      </c>
      <c r="U15" s="9">
        <f>ROUND(_xlfn.NORM.INV(I15,Params!$B$13,Params!$B$14),1)</f>
        <v/>
      </c>
      <c r="V15" s="9">
        <f>ROUND(_xlfn.NORM.INV(J15,Params!$B$15,Params!$B$16),2)</f>
        <v/>
      </c>
      <c r="W15" s="9">
        <f>ROUND(_xlfn.NORM.INV(K15,Params!$B$13,Params!$B$14),1)</f>
        <v/>
      </c>
      <c r="X15" s="9">
        <f>ROUND(_xlfn.NORM.INV(L15,Params!$B$15,Params!$B$16),2)</f>
        <v/>
      </c>
      <c r="Y15" s="9">
        <f>ROUND(_xlfn.NORM.INV(M15,Params!$B$15,Params!$B$16)+Params!$B$17+Params!$B$18*M15,2)</f>
        <v/>
      </c>
      <c r="Z15" s="9">
        <f>ROUND(_xlfn.NORM.INV(N15,Params!$B$13,Params!$B$14)+Params!$B$17+Params!$B$18*N15,1)</f>
        <v/>
      </c>
    </row>
    <row r="16">
      <c r="A16" s="11" t="n">
        <v>15</v>
      </c>
      <c r="B16" s="12">
        <f>INT((A16-1)/122)+1</f>
        <v/>
      </c>
      <c r="C16" s="13" t="n">
        <v>0.798968</v>
      </c>
      <c r="D16" s="13" t="n">
        <v>0.386981</v>
      </c>
      <c r="E16" s="13" t="n">
        <v>0.179001</v>
      </c>
      <c r="F16" s="13" t="n">
        <v>0.648902</v>
      </c>
      <c r="G16" s="13" t="n">
        <v>0.9698329999999999</v>
      </c>
      <c r="H16" s="13" t="n">
        <v>0.5327809999999999</v>
      </c>
      <c r="I16" s="13" t="n">
        <v>0.729983</v>
      </c>
      <c r="J16" s="13" t="n">
        <v>0.211439</v>
      </c>
      <c r="K16" s="13" t="n">
        <v>0.022727</v>
      </c>
      <c r="L16" s="13" t="n">
        <v>0.202807</v>
      </c>
      <c r="M16" s="13" t="n">
        <v>0.474086</v>
      </c>
      <c r="N16" s="13" t="n">
        <v>0.7876880000000001</v>
      </c>
      <c r="O16" s="9">
        <f>IF(C16&lt;=1-Params!$B$4,0,MAX(0.1,ROUND(_xlfn.GAMMA.INV((C16-(1-Params!$B$4))/Params!$B$4,Params!$B$5,Params!$B$6),1)))</f>
        <v/>
      </c>
      <c r="P16" s="9">
        <f>IF(D16&lt;=1-Params!$B$7,0,ROUND(_xlfn.GAMMA.INV((D16-(1-Params!$B$7))/Params!$B$7,Params!$B$8,Params!$B$9),3))</f>
        <v/>
      </c>
      <c r="Q16" s="9">
        <f>IF(E16&lt;=1-Params!$B$4,0,MAX(0.1,ROUND(_xlfn.GAMMA.INV((E16-(1-Params!$B$4))/Params!$B$4,Params!$B$5,Params!$B$6),1)))</f>
        <v/>
      </c>
      <c r="R16" s="9">
        <f>IF(F16&lt;=1-Params!$B$7,0,ROUND(_xlfn.GAMMA.INV((F16-(1-Params!$B$7))/Params!$B$7,Params!$B$8,Params!$B$9),3))</f>
        <v/>
      </c>
      <c r="S16" s="9">
        <f>IF(G16&lt;=1-Params!$B$7,0,ROUND((Params!$B$10+Params!$B$11*G16^Params!$B$12)*_xlfn.GAMMA.INV((G16-(1-Params!$B$7))/Params!$B$7,Params!$B$8,Params!$B$9),3))</f>
        <v/>
      </c>
      <c r="T16" s="9">
        <f>IF(H16&lt;=1-Params!$B$4,0,MAX(0.1,ROUND((Params!$B$10+Params!$B$11*H16^Params!$B$12)*_xlfn.GAMMA.INV((H16-(1-Params!$B$4))/Params!$B$4,Params!$B$5,Params!$B$6),1)))</f>
        <v/>
      </c>
      <c r="U16" s="9">
        <f>ROUND(_xlfn.NORM.INV(I16,Params!$B$13,Params!$B$14),1)</f>
        <v/>
      </c>
      <c r="V16" s="9">
        <f>ROUND(_xlfn.NORM.INV(J16,Params!$B$15,Params!$B$16),2)</f>
        <v/>
      </c>
      <c r="W16" s="9">
        <f>ROUND(_xlfn.NORM.INV(K16,Params!$B$13,Params!$B$14),1)</f>
        <v/>
      </c>
      <c r="X16" s="9">
        <f>ROUND(_xlfn.NORM.INV(L16,Params!$B$15,Params!$B$16),2)</f>
        <v/>
      </c>
      <c r="Y16" s="9">
        <f>ROUND(_xlfn.NORM.INV(M16,Params!$B$15,Params!$B$16)+Params!$B$17+Params!$B$18*M16,2)</f>
        <v/>
      </c>
      <c r="Z16" s="9">
        <f>ROUND(_xlfn.NORM.INV(N16,Params!$B$13,Params!$B$14)+Params!$B$17+Params!$B$18*N16,1)</f>
        <v/>
      </c>
    </row>
    <row r="17">
      <c r="A17" s="11" t="n">
        <v>16</v>
      </c>
      <c r="B17" s="12">
        <f>INT((A17-1)/122)+1</f>
        <v/>
      </c>
      <c r="C17" s="13" t="n">
        <v>0.903447</v>
      </c>
      <c r="D17" s="13" t="n">
        <v>0.670163</v>
      </c>
      <c r="E17" s="13" t="n">
        <v>0.338518</v>
      </c>
      <c r="F17" s="13" t="n">
        <v>0.216057</v>
      </c>
      <c r="G17" s="13" t="n">
        <v>0.7555730000000001</v>
      </c>
      <c r="H17" s="13" t="n">
        <v>0.8798859999999999</v>
      </c>
      <c r="I17" s="13" t="n">
        <v>0.405304</v>
      </c>
      <c r="J17" s="13" t="n">
        <v>0.116453</v>
      </c>
      <c r="K17" s="13" t="n">
        <v>0.045942</v>
      </c>
      <c r="L17" s="13" t="n">
        <v>0.07591299999999999</v>
      </c>
      <c r="M17" s="13" t="n">
        <v>0.498206</v>
      </c>
      <c r="N17" s="13" t="n">
        <v>0.735325</v>
      </c>
      <c r="O17" s="9">
        <f>IF(C17&lt;=1-Params!$B$4,0,MAX(0.1,ROUND(_xlfn.GAMMA.INV((C17-(1-Params!$B$4))/Params!$B$4,Params!$B$5,Params!$B$6),1)))</f>
        <v/>
      </c>
      <c r="P17" s="9">
        <f>IF(D17&lt;=1-Params!$B$7,0,ROUND(_xlfn.GAMMA.INV((D17-(1-Params!$B$7))/Params!$B$7,Params!$B$8,Params!$B$9),3))</f>
        <v/>
      </c>
      <c r="Q17" s="9">
        <f>IF(E17&lt;=1-Params!$B$4,0,MAX(0.1,ROUND(_xlfn.GAMMA.INV((E17-(1-Params!$B$4))/Params!$B$4,Params!$B$5,Params!$B$6),1)))</f>
        <v/>
      </c>
      <c r="R17" s="9">
        <f>IF(F17&lt;=1-Params!$B$7,0,ROUND(_xlfn.GAMMA.INV((F17-(1-Params!$B$7))/Params!$B$7,Params!$B$8,Params!$B$9),3))</f>
        <v/>
      </c>
      <c r="S17" s="9">
        <f>IF(G17&lt;=1-Params!$B$7,0,ROUND((Params!$B$10+Params!$B$11*G17^Params!$B$12)*_xlfn.GAMMA.INV((G17-(1-Params!$B$7))/Params!$B$7,Params!$B$8,Params!$B$9),3))</f>
        <v/>
      </c>
      <c r="T17" s="9">
        <f>IF(H17&lt;=1-Params!$B$4,0,MAX(0.1,ROUND((Params!$B$10+Params!$B$11*H17^Params!$B$12)*_xlfn.GAMMA.INV((H17-(1-Params!$B$4))/Params!$B$4,Params!$B$5,Params!$B$6),1)))</f>
        <v/>
      </c>
      <c r="U17" s="9">
        <f>ROUND(_xlfn.NORM.INV(I17,Params!$B$13,Params!$B$14),1)</f>
        <v/>
      </c>
      <c r="V17" s="9">
        <f>ROUND(_xlfn.NORM.INV(J17,Params!$B$15,Params!$B$16),2)</f>
        <v/>
      </c>
      <c r="W17" s="9">
        <f>ROUND(_xlfn.NORM.INV(K17,Params!$B$13,Params!$B$14),1)</f>
        <v/>
      </c>
      <c r="X17" s="9">
        <f>ROUND(_xlfn.NORM.INV(L17,Params!$B$15,Params!$B$16),2)</f>
        <v/>
      </c>
      <c r="Y17" s="9">
        <f>ROUND(_xlfn.NORM.INV(M17,Params!$B$15,Params!$B$16)+Params!$B$17+Params!$B$18*M17,2)</f>
        <v/>
      </c>
      <c r="Z17" s="9">
        <f>ROUND(_xlfn.NORM.INV(N17,Params!$B$13,Params!$B$14)+Params!$B$17+Params!$B$18*N17,1)</f>
        <v/>
      </c>
    </row>
    <row r="18">
      <c r="A18" s="11" t="n">
        <v>17</v>
      </c>
      <c r="B18" s="12">
        <f>INT((A18-1)/122)+1</f>
        <v/>
      </c>
      <c r="C18" s="13" t="n">
        <v>0.485191</v>
      </c>
      <c r="D18" s="13" t="n">
        <v>0.875546</v>
      </c>
      <c r="E18" s="13" t="n">
        <v>0.943868</v>
      </c>
      <c r="F18" s="13" t="n">
        <v>0.908469</v>
      </c>
      <c r="G18" s="13" t="n">
        <v>0.374279</v>
      </c>
      <c r="H18" s="13" t="n">
        <v>0.579457</v>
      </c>
      <c r="I18" s="13" t="n">
        <v>0.7703179999999999</v>
      </c>
      <c r="J18" s="13" t="n">
        <v>0.251604</v>
      </c>
      <c r="K18" s="13" t="n">
        <v>0.300317</v>
      </c>
      <c r="L18" s="13" t="n">
        <v>0.466251</v>
      </c>
      <c r="M18" s="13" t="n">
        <v>0.323722</v>
      </c>
      <c r="N18" s="13" t="n">
        <v>0.349585</v>
      </c>
      <c r="O18" s="9">
        <f>IF(C18&lt;=1-Params!$B$4,0,MAX(0.1,ROUND(_xlfn.GAMMA.INV((C18-(1-Params!$B$4))/Params!$B$4,Params!$B$5,Params!$B$6),1)))</f>
        <v/>
      </c>
      <c r="P18" s="9">
        <f>IF(D18&lt;=1-Params!$B$7,0,ROUND(_xlfn.GAMMA.INV((D18-(1-Params!$B$7))/Params!$B$7,Params!$B$8,Params!$B$9),3))</f>
        <v/>
      </c>
      <c r="Q18" s="9">
        <f>IF(E18&lt;=1-Params!$B$4,0,MAX(0.1,ROUND(_xlfn.GAMMA.INV((E18-(1-Params!$B$4))/Params!$B$4,Params!$B$5,Params!$B$6),1)))</f>
        <v/>
      </c>
      <c r="R18" s="9">
        <f>IF(F18&lt;=1-Params!$B$7,0,ROUND(_xlfn.GAMMA.INV((F18-(1-Params!$B$7))/Params!$B$7,Params!$B$8,Params!$B$9),3))</f>
        <v/>
      </c>
      <c r="S18" s="9">
        <f>IF(G18&lt;=1-Params!$B$7,0,ROUND((Params!$B$10+Params!$B$11*G18^Params!$B$12)*_xlfn.GAMMA.INV((G18-(1-Params!$B$7))/Params!$B$7,Params!$B$8,Params!$B$9),3))</f>
        <v/>
      </c>
      <c r="T18" s="9">
        <f>IF(H18&lt;=1-Params!$B$4,0,MAX(0.1,ROUND((Params!$B$10+Params!$B$11*H18^Params!$B$12)*_xlfn.GAMMA.INV((H18-(1-Params!$B$4))/Params!$B$4,Params!$B$5,Params!$B$6),1)))</f>
        <v/>
      </c>
      <c r="U18" s="9">
        <f>ROUND(_xlfn.NORM.INV(I18,Params!$B$13,Params!$B$14),1)</f>
        <v/>
      </c>
      <c r="V18" s="9">
        <f>ROUND(_xlfn.NORM.INV(J18,Params!$B$15,Params!$B$16),2)</f>
        <v/>
      </c>
      <c r="W18" s="9">
        <f>ROUND(_xlfn.NORM.INV(K18,Params!$B$13,Params!$B$14),1)</f>
        <v/>
      </c>
      <c r="X18" s="9">
        <f>ROUND(_xlfn.NORM.INV(L18,Params!$B$15,Params!$B$16),2)</f>
        <v/>
      </c>
      <c r="Y18" s="9">
        <f>ROUND(_xlfn.NORM.INV(M18,Params!$B$15,Params!$B$16)+Params!$B$17+Params!$B$18*M18,2)</f>
        <v/>
      </c>
      <c r="Z18" s="9">
        <f>ROUND(_xlfn.NORM.INV(N18,Params!$B$13,Params!$B$14)+Params!$B$17+Params!$B$18*N18,1)</f>
        <v/>
      </c>
    </row>
    <row r="19">
      <c r="A19" s="11" t="n">
        <v>18</v>
      </c>
      <c r="B19" s="12">
        <f>INT((A19-1)/122)+1</f>
        <v/>
      </c>
      <c r="C19" s="13" t="n">
        <v>0.493885</v>
      </c>
      <c r="D19" s="13" t="n">
        <v>0.300509</v>
      </c>
      <c r="E19" s="13" t="n">
        <v>0.341721</v>
      </c>
      <c r="F19" s="13" t="n">
        <v>0.947798</v>
      </c>
      <c r="G19" s="13" t="n">
        <v>0.255589</v>
      </c>
      <c r="H19" s="13" t="n">
        <v>0.04727</v>
      </c>
      <c r="I19" s="13" t="n">
        <v>0.791615</v>
      </c>
      <c r="J19" s="13" t="n">
        <v>0.065315</v>
      </c>
      <c r="K19" s="13" t="n">
        <v>0.40047</v>
      </c>
      <c r="L19" s="13" t="n">
        <v>0.428887</v>
      </c>
      <c r="M19" s="13" t="n">
        <v>0.480207</v>
      </c>
      <c r="N19" s="13" t="n">
        <v>0.713152</v>
      </c>
      <c r="O19" s="9">
        <f>IF(C19&lt;=1-Params!$B$4,0,MAX(0.1,ROUND(_xlfn.GAMMA.INV((C19-(1-Params!$B$4))/Params!$B$4,Params!$B$5,Params!$B$6),1)))</f>
        <v/>
      </c>
      <c r="P19" s="9">
        <f>IF(D19&lt;=1-Params!$B$7,0,ROUND(_xlfn.GAMMA.INV((D19-(1-Params!$B$7))/Params!$B$7,Params!$B$8,Params!$B$9),3))</f>
        <v/>
      </c>
      <c r="Q19" s="9">
        <f>IF(E19&lt;=1-Params!$B$4,0,MAX(0.1,ROUND(_xlfn.GAMMA.INV((E19-(1-Params!$B$4))/Params!$B$4,Params!$B$5,Params!$B$6),1)))</f>
        <v/>
      </c>
      <c r="R19" s="9">
        <f>IF(F19&lt;=1-Params!$B$7,0,ROUND(_xlfn.GAMMA.INV((F19-(1-Params!$B$7))/Params!$B$7,Params!$B$8,Params!$B$9),3))</f>
        <v/>
      </c>
      <c r="S19" s="9">
        <f>IF(G19&lt;=1-Params!$B$7,0,ROUND((Params!$B$10+Params!$B$11*G19^Params!$B$12)*_xlfn.GAMMA.INV((G19-(1-Params!$B$7))/Params!$B$7,Params!$B$8,Params!$B$9),3))</f>
        <v/>
      </c>
      <c r="T19" s="9">
        <f>IF(H19&lt;=1-Params!$B$4,0,MAX(0.1,ROUND((Params!$B$10+Params!$B$11*H19^Params!$B$12)*_xlfn.GAMMA.INV((H19-(1-Params!$B$4))/Params!$B$4,Params!$B$5,Params!$B$6),1)))</f>
        <v/>
      </c>
      <c r="U19" s="9">
        <f>ROUND(_xlfn.NORM.INV(I19,Params!$B$13,Params!$B$14),1)</f>
        <v/>
      </c>
      <c r="V19" s="9">
        <f>ROUND(_xlfn.NORM.INV(J19,Params!$B$15,Params!$B$16),2)</f>
        <v/>
      </c>
      <c r="W19" s="9">
        <f>ROUND(_xlfn.NORM.INV(K19,Params!$B$13,Params!$B$14),1)</f>
        <v/>
      </c>
      <c r="X19" s="9">
        <f>ROUND(_xlfn.NORM.INV(L19,Params!$B$15,Params!$B$16),2)</f>
        <v/>
      </c>
      <c r="Y19" s="9">
        <f>ROUND(_xlfn.NORM.INV(M19,Params!$B$15,Params!$B$16)+Params!$B$17+Params!$B$18*M19,2)</f>
        <v/>
      </c>
      <c r="Z19" s="9">
        <f>ROUND(_xlfn.NORM.INV(N19,Params!$B$13,Params!$B$14)+Params!$B$17+Params!$B$18*N19,1)</f>
        <v/>
      </c>
    </row>
    <row r="20">
      <c r="A20" s="11" t="n">
        <v>19</v>
      </c>
      <c r="B20" s="12">
        <f>INT((A20-1)/122)+1</f>
        <v/>
      </c>
      <c r="C20" s="13" t="n">
        <v>0.6423</v>
      </c>
      <c r="D20" s="13" t="n">
        <v>0.6417</v>
      </c>
      <c r="E20" s="13" t="n">
        <v>0.792175</v>
      </c>
      <c r="F20" s="13" t="n">
        <v>0.614586</v>
      </c>
      <c r="G20" s="13" t="n">
        <v>0.39007</v>
      </c>
      <c r="H20" s="13" t="n">
        <v>0.818926</v>
      </c>
      <c r="I20" s="13" t="n">
        <v>0.340124</v>
      </c>
      <c r="J20" s="13" t="n">
        <v>0.149076</v>
      </c>
      <c r="K20" s="13" t="n">
        <v>0.472818</v>
      </c>
      <c r="L20" s="13" t="n">
        <v>0.299466</v>
      </c>
      <c r="M20" s="13" t="n">
        <v>0.451631</v>
      </c>
      <c r="N20" s="13" t="n">
        <v>0.349578</v>
      </c>
      <c r="O20" s="9">
        <f>IF(C20&lt;=1-Params!$B$4,0,MAX(0.1,ROUND(_xlfn.GAMMA.INV((C20-(1-Params!$B$4))/Params!$B$4,Params!$B$5,Params!$B$6),1)))</f>
        <v/>
      </c>
      <c r="P20" s="9">
        <f>IF(D20&lt;=1-Params!$B$7,0,ROUND(_xlfn.GAMMA.INV((D20-(1-Params!$B$7))/Params!$B$7,Params!$B$8,Params!$B$9),3))</f>
        <v/>
      </c>
      <c r="Q20" s="9">
        <f>IF(E20&lt;=1-Params!$B$4,0,MAX(0.1,ROUND(_xlfn.GAMMA.INV((E20-(1-Params!$B$4))/Params!$B$4,Params!$B$5,Params!$B$6),1)))</f>
        <v/>
      </c>
      <c r="R20" s="9">
        <f>IF(F20&lt;=1-Params!$B$7,0,ROUND(_xlfn.GAMMA.INV((F20-(1-Params!$B$7))/Params!$B$7,Params!$B$8,Params!$B$9),3))</f>
        <v/>
      </c>
      <c r="S20" s="9">
        <f>IF(G20&lt;=1-Params!$B$7,0,ROUND((Params!$B$10+Params!$B$11*G20^Params!$B$12)*_xlfn.GAMMA.INV((G20-(1-Params!$B$7))/Params!$B$7,Params!$B$8,Params!$B$9),3))</f>
        <v/>
      </c>
      <c r="T20" s="9">
        <f>IF(H20&lt;=1-Params!$B$4,0,MAX(0.1,ROUND((Params!$B$10+Params!$B$11*H20^Params!$B$12)*_xlfn.GAMMA.INV((H20-(1-Params!$B$4))/Params!$B$4,Params!$B$5,Params!$B$6),1)))</f>
        <v/>
      </c>
      <c r="U20" s="9">
        <f>ROUND(_xlfn.NORM.INV(I20,Params!$B$13,Params!$B$14),1)</f>
        <v/>
      </c>
      <c r="V20" s="9">
        <f>ROUND(_xlfn.NORM.INV(J20,Params!$B$15,Params!$B$16),2)</f>
        <v/>
      </c>
      <c r="W20" s="9">
        <f>ROUND(_xlfn.NORM.INV(K20,Params!$B$13,Params!$B$14),1)</f>
        <v/>
      </c>
      <c r="X20" s="9">
        <f>ROUND(_xlfn.NORM.INV(L20,Params!$B$15,Params!$B$16),2)</f>
        <v/>
      </c>
      <c r="Y20" s="9">
        <f>ROUND(_xlfn.NORM.INV(M20,Params!$B$15,Params!$B$16)+Params!$B$17+Params!$B$18*M20,2)</f>
        <v/>
      </c>
      <c r="Z20" s="9">
        <f>ROUND(_xlfn.NORM.INV(N20,Params!$B$13,Params!$B$14)+Params!$B$17+Params!$B$18*N20,1)</f>
        <v/>
      </c>
    </row>
    <row r="21">
      <c r="A21" s="11" t="n">
        <v>20</v>
      </c>
      <c r="B21" s="12">
        <f>INT((A21-1)/122)+1</f>
        <v/>
      </c>
      <c r="C21" s="13" t="n">
        <v>0.55803</v>
      </c>
      <c r="D21" s="13" t="n">
        <v>0.644131</v>
      </c>
      <c r="E21" s="13" t="n">
        <v>0.664734</v>
      </c>
      <c r="F21" s="13" t="n">
        <v>0.633575</v>
      </c>
      <c r="G21" s="13" t="n">
        <v>0.225013</v>
      </c>
      <c r="H21" s="13" t="n">
        <v>0.983053</v>
      </c>
      <c r="I21" s="13" t="n">
        <v>0.794277</v>
      </c>
      <c r="J21" s="13" t="n">
        <v>0.369916</v>
      </c>
      <c r="K21" s="13" t="n">
        <v>0.252824</v>
      </c>
      <c r="L21" s="13" t="n">
        <v>0.725101</v>
      </c>
      <c r="M21" s="13" t="n">
        <v>0.803864</v>
      </c>
      <c r="N21" s="13" t="n">
        <v>0.542557</v>
      </c>
      <c r="O21" s="9">
        <f>IF(C21&lt;=1-Params!$B$4,0,MAX(0.1,ROUND(_xlfn.GAMMA.INV((C21-(1-Params!$B$4))/Params!$B$4,Params!$B$5,Params!$B$6),1)))</f>
        <v/>
      </c>
      <c r="P21" s="9">
        <f>IF(D21&lt;=1-Params!$B$7,0,ROUND(_xlfn.GAMMA.INV((D21-(1-Params!$B$7))/Params!$B$7,Params!$B$8,Params!$B$9),3))</f>
        <v/>
      </c>
      <c r="Q21" s="9">
        <f>IF(E21&lt;=1-Params!$B$4,0,MAX(0.1,ROUND(_xlfn.GAMMA.INV((E21-(1-Params!$B$4))/Params!$B$4,Params!$B$5,Params!$B$6),1)))</f>
        <v/>
      </c>
      <c r="R21" s="9">
        <f>IF(F21&lt;=1-Params!$B$7,0,ROUND(_xlfn.GAMMA.INV((F21-(1-Params!$B$7))/Params!$B$7,Params!$B$8,Params!$B$9),3))</f>
        <v/>
      </c>
      <c r="S21" s="9">
        <f>IF(G21&lt;=1-Params!$B$7,0,ROUND((Params!$B$10+Params!$B$11*G21^Params!$B$12)*_xlfn.GAMMA.INV((G21-(1-Params!$B$7))/Params!$B$7,Params!$B$8,Params!$B$9),3))</f>
        <v/>
      </c>
      <c r="T21" s="9">
        <f>IF(H21&lt;=1-Params!$B$4,0,MAX(0.1,ROUND((Params!$B$10+Params!$B$11*H21^Params!$B$12)*_xlfn.GAMMA.INV((H21-(1-Params!$B$4))/Params!$B$4,Params!$B$5,Params!$B$6),1)))</f>
        <v/>
      </c>
      <c r="U21" s="9">
        <f>ROUND(_xlfn.NORM.INV(I21,Params!$B$13,Params!$B$14),1)</f>
        <v/>
      </c>
      <c r="V21" s="9">
        <f>ROUND(_xlfn.NORM.INV(J21,Params!$B$15,Params!$B$16),2)</f>
        <v/>
      </c>
      <c r="W21" s="9">
        <f>ROUND(_xlfn.NORM.INV(K21,Params!$B$13,Params!$B$14),1)</f>
        <v/>
      </c>
      <c r="X21" s="9">
        <f>ROUND(_xlfn.NORM.INV(L21,Params!$B$15,Params!$B$16),2)</f>
        <v/>
      </c>
      <c r="Y21" s="9">
        <f>ROUND(_xlfn.NORM.INV(M21,Params!$B$15,Params!$B$16)+Params!$B$17+Params!$B$18*M21,2)</f>
        <v/>
      </c>
      <c r="Z21" s="9">
        <f>ROUND(_xlfn.NORM.INV(N21,Params!$B$13,Params!$B$14)+Params!$B$17+Params!$B$18*N21,1)</f>
        <v/>
      </c>
    </row>
    <row r="22">
      <c r="A22" s="11" t="n">
        <v>21</v>
      </c>
      <c r="B22" s="12">
        <f>INT((A22-1)/122)+1</f>
        <v/>
      </c>
      <c r="C22" s="13" t="n">
        <v>0.526556</v>
      </c>
      <c r="D22" s="13" t="n">
        <v>0.653881</v>
      </c>
      <c r="E22" s="13" t="n">
        <v>0.082275</v>
      </c>
      <c r="F22" s="13" t="n">
        <v>0.08665399999999999</v>
      </c>
      <c r="G22" s="13" t="n">
        <v>0.659186</v>
      </c>
      <c r="H22" s="13" t="n">
        <v>0.976139</v>
      </c>
      <c r="I22" s="13" t="n">
        <v>0.6439009999999999</v>
      </c>
      <c r="J22" s="13" t="n">
        <v>0.709865</v>
      </c>
      <c r="K22" s="13" t="n">
        <v>0.016534</v>
      </c>
      <c r="L22" s="13" t="n">
        <v>0.859863</v>
      </c>
      <c r="M22" s="13" t="n">
        <v>0.527764</v>
      </c>
      <c r="N22" s="13" t="n">
        <v>0.381033</v>
      </c>
      <c r="O22" s="9">
        <f>IF(C22&lt;=1-Params!$B$4,0,MAX(0.1,ROUND(_xlfn.GAMMA.INV((C22-(1-Params!$B$4))/Params!$B$4,Params!$B$5,Params!$B$6),1)))</f>
        <v/>
      </c>
      <c r="P22" s="9">
        <f>IF(D22&lt;=1-Params!$B$7,0,ROUND(_xlfn.GAMMA.INV((D22-(1-Params!$B$7))/Params!$B$7,Params!$B$8,Params!$B$9),3))</f>
        <v/>
      </c>
      <c r="Q22" s="9">
        <f>IF(E22&lt;=1-Params!$B$4,0,MAX(0.1,ROUND(_xlfn.GAMMA.INV((E22-(1-Params!$B$4))/Params!$B$4,Params!$B$5,Params!$B$6),1)))</f>
        <v/>
      </c>
      <c r="R22" s="9">
        <f>IF(F22&lt;=1-Params!$B$7,0,ROUND(_xlfn.GAMMA.INV((F22-(1-Params!$B$7))/Params!$B$7,Params!$B$8,Params!$B$9),3))</f>
        <v/>
      </c>
      <c r="S22" s="9">
        <f>IF(G22&lt;=1-Params!$B$7,0,ROUND((Params!$B$10+Params!$B$11*G22^Params!$B$12)*_xlfn.GAMMA.INV((G22-(1-Params!$B$7))/Params!$B$7,Params!$B$8,Params!$B$9),3))</f>
        <v/>
      </c>
      <c r="T22" s="9">
        <f>IF(H22&lt;=1-Params!$B$4,0,MAX(0.1,ROUND((Params!$B$10+Params!$B$11*H22^Params!$B$12)*_xlfn.GAMMA.INV((H22-(1-Params!$B$4))/Params!$B$4,Params!$B$5,Params!$B$6),1)))</f>
        <v/>
      </c>
      <c r="U22" s="9">
        <f>ROUND(_xlfn.NORM.INV(I22,Params!$B$13,Params!$B$14),1)</f>
        <v/>
      </c>
      <c r="V22" s="9">
        <f>ROUND(_xlfn.NORM.INV(J22,Params!$B$15,Params!$B$16),2)</f>
        <v/>
      </c>
      <c r="W22" s="9">
        <f>ROUND(_xlfn.NORM.INV(K22,Params!$B$13,Params!$B$14),1)</f>
        <v/>
      </c>
      <c r="X22" s="9">
        <f>ROUND(_xlfn.NORM.INV(L22,Params!$B$15,Params!$B$16),2)</f>
        <v/>
      </c>
      <c r="Y22" s="9">
        <f>ROUND(_xlfn.NORM.INV(M22,Params!$B$15,Params!$B$16)+Params!$B$17+Params!$B$18*M22,2)</f>
        <v/>
      </c>
      <c r="Z22" s="9">
        <f>ROUND(_xlfn.NORM.INV(N22,Params!$B$13,Params!$B$14)+Params!$B$17+Params!$B$18*N22,1)</f>
        <v/>
      </c>
    </row>
    <row r="23">
      <c r="A23" s="11" t="n">
        <v>22</v>
      </c>
      <c r="B23" s="12">
        <f>INT((A23-1)/122)+1</f>
        <v/>
      </c>
      <c r="C23" s="13" t="n">
        <v>0.243058</v>
      </c>
      <c r="D23" s="13" t="n">
        <v>0.977509</v>
      </c>
      <c r="E23" s="13" t="n">
        <v>0.228946</v>
      </c>
      <c r="F23" s="13" t="n">
        <v>0.276209</v>
      </c>
      <c r="G23" s="13" t="n">
        <v>0.535733</v>
      </c>
      <c r="H23" s="13" t="n">
        <v>0.972079</v>
      </c>
      <c r="I23" s="13" t="n">
        <v>0.422159</v>
      </c>
      <c r="J23" s="13" t="n">
        <v>0.7784180000000001</v>
      </c>
      <c r="K23" s="13" t="n">
        <v>0.012904</v>
      </c>
      <c r="L23" s="13" t="n">
        <v>0.929401</v>
      </c>
      <c r="M23" s="13" t="n">
        <v>0.434693</v>
      </c>
      <c r="N23" s="13" t="n">
        <v>0.022365</v>
      </c>
      <c r="O23" s="9">
        <f>IF(C23&lt;=1-Params!$B$4,0,MAX(0.1,ROUND(_xlfn.GAMMA.INV((C23-(1-Params!$B$4))/Params!$B$4,Params!$B$5,Params!$B$6),1)))</f>
        <v/>
      </c>
      <c r="P23" s="9">
        <f>IF(D23&lt;=1-Params!$B$7,0,ROUND(_xlfn.GAMMA.INV((D23-(1-Params!$B$7))/Params!$B$7,Params!$B$8,Params!$B$9),3))</f>
        <v/>
      </c>
      <c r="Q23" s="9">
        <f>IF(E23&lt;=1-Params!$B$4,0,MAX(0.1,ROUND(_xlfn.GAMMA.INV((E23-(1-Params!$B$4))/Params!$B$4,Params!$B$5,Params!$B$6),1)))</f>
        <v/>
      </c>
      <c r="R23" s="9">
        <f>IF(F23&lt;=1-Params!$B$7,0,ROUND(_xlfn.GAMMA.INV((F23-(1-Params!$B$7))/Params!$B$7,Params!$B$8,Params!$B$9),3))</f>
        <v/>
      </c>
      <c r="S23" s="9">
        <f>IF(G23&lt;=1-Params!$B$7,0,ROUND((Params!$B$10+Params!$B$11*G23^Params!$B$12)*_xlfn.GAMMA.INV((G23-(1-Params!$B$7))/Params!$B$7,Params!$B$8,Params!$B$9),3))</f>
        <v/>
      </c>
      <c r="T23" s="9">
        <f>IF(H23&lt;=1-Params!$B$4,0,MAX(0.1,ROUND((Params!$B$10+Params!$B$11*H23^Params!$B$12)*_xlfn.GAMMA.INV((H23-(1-Params!$B$4))/Params!$B$4,Params!$B$5,Params!$B$6),1)))</f>
        <v/>
      </c>
      <c r="U23" s="9">
        <f>ROUND(_xlfn.NORM.INV(I23,Params!$B$13,Params!$B$14),1)</f>
        <v/>
      </c>
      <c r="V23" s="9">
        <f>ROUND(_xlfn.NORM.INV(J23,Params!$B$15,Params!$B$16),2)</f>
        <v/>
      </c>
      <c r="W23" s="9">
        <f>ROUND(_xlfn.NORM.INV(K23,Params!$B$13,Params!$B$14),1)</f>
        <v/>
      </c>
      <c r="X23" s="9">
        <f>ROUND(_xlfn.NORM.INV(L23,Params!$B$15,Params!$B$16),2)</f>
        <v/>
      </c>
      <c r="Y23" s="9">
        <f>ROUND(_xlfn.NORM.INV(M23,Params!$B$15,Params!$B$16)+Params!$B$17+Params!$B$18*M23,2)</f>
        <v/>
      </c>
      <c r="Z23" s="9">
        <f>ROUND(_xlfn.NORM.INV(N23,Params!$B$13,Params!$B$14)+Params!$B$17+Params!$B$18*N23,1)</f>
        <v/>
      </c>
    </row>
    <row r="24">
      <c r="A24" s="11" t="n">
        <v>23</v>
      </c>
      <c r="B24" s="12">
        <f>INT((A24-1)/122)+1</f>
        <v/>
      </c>
      <c r="C24" s="13" t="n">
        <v>0.450108</v>
      </c>
      <c r="D24" s="13" t="n">
        <v>0.43039</v>
      </c>
      <c r="E24" s="13" t="n">
        <v>0.676175</v>
      </c>
      <c r="F24" s="13" t="n">
        <v>0.169867</v>
      </c>
      <c r="G24" s="13" t="n">
        <v>0.07185</v>
      </c>
      <c r="H24" s="13" t="n">
        <v>0.406235</v>
      </c>
      <c r="I24" s="13" t="n">
        <v>0.515166</v>
      </c>
      <c r="J24" s="13" t="n">
        <v>0.547225</v>
      </c>
      <c r="K24" s="13" t="n">
        <v>0.23003</v>
      </c>
      <c r="L24" s="13" t="n">
        <v>0.8761679999999999</v>
      </c>
      <c r="M24" s="13" t="n">
        <v>0.236032</v>
      </c>
      <c r="N24" s="13" t="n">
        <v>0.013632</v>
      </c>
      <c r="O24" s="9">
        <f>IF(C24&lt;=1-Params!$B$4,0,MAX(0.1,ROUND(_xlfn.GAMMA.INV((C24-(1-Params!$B$4))/Params!$B$4,Params!$B$5,Params!$B$6),1)))</f>
        <v/>
      </c>
      <c r="P24" s="9">
        <f>IF(D24&lt;=1-Params!$B$7,0,ROUND(_xlfn.GAMMA.INV((D24-(1-Params!$B$7))/Params!$B$7,Params!$B$8,Params!$B$9),3))</f>
        <v/>
      </c>
      <c r="Q24" s="9">
        <f>IF(E24&lt;=1-Params!$B$4,0,MAX(0.1,ROUND(_xlfn.GAMMA.INV((E24-(1-Params!$B$4))/Params!$B$4,Params!$B$5,Params!$B$6),1)))</f>
        <v/>
      </c>
      <c r="R24" s="9">
        <f>IF(F24&lt;=1-Params!$B$7,0,ROUND(_xlfn.GAMMA.INV((F24-(1-Params!$B$7))/Params!$B$7,Params!$B$8,Params!$B$9),3))</f>
        <v/>
      </c>
      <c r="S24" s="9">
        <f>IF(G24&lt;=1-Params!$B$7,0,ROUND((Params!$B$10+Params!$B$11*G24^Params!$B$12)*_xlfn.GAMMA.INV((G24-(1-Params!$B$7))/Params!$B$7,Params!$B$8,Params!$B$9),3))</f>
        <v/>
      </c>
      <c r="T24" s="9">
        <f>IF(H24&lt;=1-Params!$B$4,0,MAX(0.1,ROUND((Params!$B$10+Params!$B$11*H24^Params!$B$12)*_xlfn.GAMMA.INV((H24-(1-Params!$B$4))/Params!$B$4,Params!$B$5,Params!$B$6),1)))</f>
        <v/>
      </c>
      <c r="U24" s="9">
        <f>ROUND(_xlfn.NORM.INV(I24,Params!$B$13,Params!$B$14),1)</f>
        <v/>
      </c>
      <c r="V24" s="9">
        <f>ROUND(_xlfn.NORM.INV(J24,Params!$B$15,Params!$B$16),2)</f>
        <v/>
      </c>
      <c r="W24" s="9">
        <f>ROUND(_xlfn.NORM.INV(K24,Params!$B$13,Params!$B$14),1)</f>
        <v/>
      </c>
      <c r="X24" s="9">
        <f>ROUND(_xlfn.NORM.INV(L24,Params!$B$15,Params!$B$16),2)</f>
        <v/>
      </c>
      <c r="Y24" s="9">
        <f>ROUND(_xlfn.NORM.INV(M24,Params!$B$15,Params!$B$16)+Params!$B$17+Params!$B$18*M24,2)</f>
        <v/>
      </c>
      <c r="Z24" s="9">
        <f>ROUND(_xlfn.NORM.INV(N24,Params!$B$13,Params!$B$14)+Params!$B$17+Params!$B$18*N24,1)</f>
        <v/>
      </c>
    </row>
    <row r="25">
      <c r="A25" s="11" t="n">
        <v>24</v>
      </c>
      <c r="B25" s="12">
        <f>INT((A25-1)/122)+1</f>
        <v/>
      </c>
      <c r="C25" s="13" t="n">
        <v>0.552465</v>
      </c>
      <c r="D25" s="13" t="n">
        <v>0.877136</v>
      </c>
      <c r="E25" s="13" t="n">
        <v>0.968008</v>
      </c>
      <c r="F25" s="13" t="n">
        <v>0.504481</v>
      </c>
      <c r="G25" s="13" t="n">
        <v>0.757361</v>
      </c>
      <c r="H25" s="13" t="n">
        <v>0.153546</v>
      </c>
      <c r="I25" s="13" t="n">
        <v>0.731173</v>
      </c>
      <c r="J25" s="13" t="n">
        <v>0.6422060000000001</v>
      </c>
      <c r="K25" s="13" t="n">
        <v>0.376536</v>
      </c>
      <c r="L25" s="13" t="n">
        <v>0.854568</v>
      </c>
      <c r="M25" s="13" t="n">
        <v>0.034776</v>
      </c>
      <c r="N25" s="13" t="n">
        <v>0.005569</v>
      </c>
      <c r="O25" s="9">
        <f>IF(C25&lt;=1-Params!$B$4,0,MAX(0.1,ROUND(_xlfn.GAMMA.INV((C25-(1-Params!$B$4))/Params!$B$4,Params!$B$5,Params!$B$6),1)))</f>
        <v/>
      </c>
      <c r="P25" s="9">
        <f>IF(D25&lt;=1-Params!$B$7,0,ROUND(_xlfn.GAMMA.INV((D25-(1-Params!$B$7))/Params!$B$7,Params!$B$8,Params!$B$9),3))</f>
        <v/>
      </c>
      <c r="Q25" s="9">
        <f>IF(E25&lt;=1-Params!$B$4,0,MAX(0.1,ROUND(_xlfn.GAMMA.INV((E25-(1-Params!$B$4))/Params!$B$4,Params!$B$5,Params!$B$6),1)))</f>
        <v/>
      </c>
      <c r="R25" s="9">
        <f>IF(F25&lt;=1-Params!$B$7,0,ROUND(_xlfn.GAMMA.INV((F25-(1-Params!$B$7))/Params!$B$7,Params!$B$8,Params!$B$9),3))</f>
        <v/>
      </c>
      <c r="S25" s="9">
        <f>IF(G25&lt;=1-Params!$B$7,0,ROUND((Params!$B$10+Params!$B$11*G25^Params!$B$12)*_xlfn.GAMMA.INV((G25-(1-Params!$B$7))/Params!$B$7,Params!$B$8,Params!$B$9),3))</f>
        <v/>
      </c>
      <c r="T25" s="9">
        <f>IF(H25&lt;=1-Params!$B$4,0,MAX(0.1,ROUND((Params!$B$10+Params!$B$11*H25^Params!$B$12)*_xlfn.GAMMA.INV((H25-(1-Params!$B$4))/Params!$B$4,Params!$B$5,Params!$B$6),1)))</f>
        <v/>
      </c>
      <c r="U25" s="9">
        <f>ROUND(_xlfn.NORM.INV(I25,Params!$B$13,Params!$B$14),1)</f>
        <v/>
      </c>
      <c r="V25" s="9">
        <f>ROUND(_xlfn.NORM.INV(J25,Params!$B$15,Params!$B$16),2)</f>
        <v/>
      </c>
      <c r="W25" s="9">
        <f>ROUND(_xlfn.NORM.INV(K25,Params!$B$13,Params!$B$14),1)</f>
        <v/>
      </c>
      <c r="X25" s="9">
        <f>ROUND(_xlfn.NORM.INV(L25,Params!$B$15,Params!$B$16),2)</f>
        <v/>
      </c>
      <c r="Y25" s="9">
        <f>ROUND(_xlfn.NORM.INV(M25,Params!$B$15,Params!$B$16)+Params!$B$17+Params!$B$18*M25,2)</f>
        <v/>
      </c>
      <c r="Z25" s="9">
        <f>ROUND(_xlfn.NORM.INV(N25,Params!$B$13,Params!$B$14)+Params!$B$17+Params!$B$18*N25,1)</f>
        <v/>
      </c>
    </row>
    <row r="26">
      <c r="A26" s="11" t="n">
        <v>25</v>
      </c>
      <c r="B26" s="12">
        <f>INT((A26-1)/122)+1</f>
        <v/>
      </c>
      <c r="C26" s="13" t="n">
        <v>0.495504</v>
      </c>
      <c r="D26" s="13" t="n">
        <v>0.446715</v>
      </c>
      <c r="E26" s="13" t="n">
        <v>0.04792</v>
      </c>
      <c r="F26" s="13" t="n">
        <v>0.211091</v>
      </c>
      <c r="G26" s="13" t="n">
        <v>0.621484</v>
      </c>
      <c r="H26" s="13" t="n">
        <v>0.122343</v>
      </c>
      <c r="I26" s="13" t="n">
        <v>0.166144</v>
      </c>
      <c r="J26" s="13" t="n">
        <v>0.230883</v>
      </c>
      <c r="K26" s="13" t="n">
        <v>0.915991</v>
      </c>
      <c r="L26" s="13" t="n">
        <v>0.806076</v>
      </c>
      <c r="M26" s="13" t="n">
        <v>0.557415</v>
      </c>
      <c r="N26" s="13" t="n">
        <v>0.129932</v>
      </c>
      <c r="O26" s="9">
        <f>IF(C26&lt;=1-Params!$B$4,0,MAX(0.1,ROUND(_xlfn.GAMMA.INV((C26-(1-Params!$B$4))/Params!$B$4,Params!$B$5,Params!$B$6),1)))</f>
        <v/>
      </c>
      <c r="P26" s="9">
        <f>IF(D26&lt;=1-Params!$B$7,0,ROUND(_xlfn.GAMMA.INV((D26-(1-Params!$B$7))/Params!$B$7,Params!$B$8,Params!$B$9),3))</f>
        <v/>
      </c>
      <c r="Q26" s="9">
        <f>IF(E26&lt;=1-Params!$B$4,0,MAX(0.1,ROUND(_xlfn.GAMMA.INV((E26-(1-Params!$B$4))/Params!$B$4,Params!$B$5,Params!$B$6),1)))</f>
        <v/>
      </c>
      <c r="R26" s="9">
        <f>IF(F26&lt;=1-Params!$B$7,0,ROUND(_xlfn.GAMMA.INV((F26-(1-Params!$B$7))/Params!$B$7,Params!$B$8,Params!$B$9),3))</f>
        <v/>
      </c>
      <c r="S26" s="9">
        <f>IF(G26&lt;=1-Params!$B$7,0,ROUND((Params!$B$10+Params!$B$11*G26^Params!$B$12)*_xlfn.GAMMA.INV((G26-(1-Params!$B$7))/Params!$B$7,Params!$B$8,Params!$B$9),3))</f>
        <v/>
      </c>
      <c r="T26" s="9">
        <f>IF(H26&lt;=1-Params!$B$4,0,MAX(0.1,ROUND((Params!$B$10+Params!$B$11*H26^Params!$B$12)*_xlfn.GAMMA.INV((H26-(1-Params!$B$4))/Params!$B$4,Params!$B$5,Params!$B$6),1)))</f>
        <v/>
      </c>
      <c r="U26" s="9">
        <f>ROUND(_xlfn.NORM.INV(I26,Params!$B$13,Params!$B$14),1)</f>
        <v/>
      </c>
      <c r="V26" s="9">
        <f>ROUND(_xlfn.NORM.INV(J26,Params!$B$15,Params!$B$16),2)</f>
        <v/>
      </c>
      <c r="W26" s="9">
        <f>ROUND(_xlfn.NORM.INV(K26,Params!$B$13,Params!$B$14),1)</f>
        <v/>
      </c>
      <c r="X26" s="9">
        <f>ROUND(_xlfn.NORM.INV(L26,Params!$B$15,Params!$B$16),2)</f>
        <v/>
      </c>
      <c r="Y26" s="9">
        <f>ROUND(_xlfn.NORM.INV(M26,Params!$B$15,Params!$B$16)+Params!$B$17+Params!$B$18*M26,2)</f>
        <v/>
      </c>
      <c r="Z26" s="9">
        <f>ROUND(_xlfn.NORM.INV(N26,Params!$B$13,Params!$B$14)+Params!$B$17+Params!$B$18*N26,1)</f>
        <v/>
      </c>
    </row>
    <row r="27">
      <c r="A27" s="11" t="n">
        <v>26</v>
      </c>
      <c r="B27" s="12">
        <f>INT((A27-1)/122)+1</f>
        <v/>
      </c>
      <c r="C27" s="13" t="n">
        <v>0.492915</v>
      </c>
      <c r="D27" s="13" t="n">
        <v>0.6802859999999999</v>
      </c>
      <c r="E27" s="13" t="n">
        <v>0.016521</v>
      </c>
      <c r="F27" s="13" t="n">
        <v>0.439571</v>
      </c>
      <c r="G27" s="13" t="n">
        <v>0.590552</v>
      </c>
      <c r="H27" s="13" t="n">
        <v>0.439597</v>
      </c>
      <c r="I27" s="13" t="n">
        <v>0.385091</v>
      </c>
      <c r="J27" s="13" t="n">
        <v>0.429334</v>
      </c>
      <c r="K27" s="13" t="n">
        <v>0.7346780000000001</v>
      </c>
      <c r="L27" s="13" t="n">
        <v>0.663888</v>
      </c>
      <c r="M27" s="13" t="n">
        <v>0.467416</v>
      </c>
      <c r="N27" s="13" t="n">
        <v>0.059158</v>
      </c>
      <c r="O27" s="9">
        <f>IF(C27&lt;=1-Params!$B$4,0,MAX(0.1,ROUND(_xlfn.GAMMA.INV((C27-(1-Params!$B$4))/Params!$B$4,Params!$B$5,Params!$B$6),1)))</f>
        <v/>
      </c>
      <c r="P27" s="9">
        <f>IF(D27&lt;=1-Params!$B$7,0,ROUND(_xlfn.GAMMA.INV((D27-(1-Params!$B$7))/Params!$B$7,Params!$B$8,Params!$B$9),3))</f>
        <v/>
      </c>
      <c r="Q27" s="9">
        <f>IF(E27&lt;=1-Params!$B$4,0,MAX(0.1,ROUND(_xlfn.GAMMA.INV((E27-(1-Params!$B$4))/Params!$B$4,Params!$B$5,Params!$B$6),1)))</f>
        <v/>
      </c>
      <c r="R27" s="9">
        <f>IF(F27&lt;=1-Params!$B$7,0,ROUND(_xlfn.GAMMA.INV((F27-(1-Params!$B$7))/Params!$B$7,Params!$B$8,Params!$B$9),3))</f>
        <v/>
      </c>
      <c r="S27" s="9">
        <f>IF(G27&lt;=1-Params!$B$7,0,ROUND((Params!$B$10+Params!$B$11*G27^Params!$B$12)*_xlfn.GAMMA.INV((G27-(1-Params!$B$7))/Params!$B$7,Params!$B$8,Params!$B$9),3))</f>
        <v/>
      </c>
      <c r="T27" s="9">
        <f>IF(H27&lt;=1-Params!$B$4,0,MAX(0.1,ROUND((Params!$B$10+Params!$B$11*H27^Params!$B$12)*_xlfn.GAMMA.INV((H27-(1-Params!$B$4))/Params!$B$4,Params!$B$5,Params!$B$6),1)))</f>
        <v/>
      </c>
      <c r="U27" s="9">
        <f>ROUND(_xlfn.NORM.INV(I27,Params!$B$13,Params!$B$14),1)</f>
        <v/>
      </c>
      <c r="V27" s="9">
        <f>ROUND(_xlfn.NORM.INV(J27,Params!$B$15,Params!$B$16),2)</f>
        <v/>
      </c>
      <c r="W27" s="9">
        <f>ROUND(_xlfn.NORM.INV(K27,Params!$B$13,Params!$B$14),1)</f>
        <v/>
      </c>
      <c r="X27" s="9">
        <f>ROUND(_xlfn.NORM.INV(L27,Params!$B$15,Params!$B$16),2)</f>
        <v/>
      </c>
      <c r="Y27" s="9">
        <f>ROUND(_xlfn.NORM.INV(M27,Params!$B$15,Params!$B$16)+Params!$B$17+Params!$B$18*M27,2)</f>
        <v/>
      </c>
      <c r="Z27" s="9">
        <f>ROUND(_xlfn.NORM.INV(N27,Params!$B$13,Params!$B$14)+Params!$B$17+Params!$B$18*N27,1)</f>
        <v/>
      </c>
    </row>
    <row r="28">
      <c r="A28" s="11" t="n">
        <v>27</v>
      </c>
      <c r="B28" s="12">
        <f>INT((A28-1)/122)+1</f>
        <v/>
      </c>
      <c r="C28" s="13" t="n">
        <v>0.740923</v>
      </c>
      <c r="D28" s="13" t="n">
        <v>0.39807</v>
      </c>
      <c r="E28" s="13" t="n">
        <v>0.049896</v>
      </c>
      <c r="F28" s="13" t="n">
        <v>0.147719</v>
      </c>
      <c r="G28" s="13" t="n">
        <v>0.893878</v>
      </c>
      <c r="H28" s="13" t="n">
        <v>0.68912</v>
      </c>
      <c r="I28" s="13" t="n">
        <v>0.234405</v>
      </c>
      <c r="J28" s="13" t="n">
        <v>0.4084</v>
      </c>
      <c r="K28" s="13" t="n">
        <v>0.149701</v>
      </c>
      <c r="L28" s="13" t="n">
        <v>0.623035</v>
      </c>
      <c r="M28" s="13" t="n">
        <v>0.378991</v>
      </c>
      <c r="N28" s="13" t="n">
        <v>0.07348300000000001</v>
      </c>
      <c r="O28" s="9">
        <f>IF(C28&lt;=1-Params!$B$4,0,MAX(0.1,ROUND(_xlfn.GAMMA.INV((C28-(1-Params!$B$4))/Params!$B$4,Params!$B$5,Params!$B$6),1)))</f>
        <v/>
      </c>
      <c r="P28" s="9">
        <f>IF(D28&lt;=1-Params!$B$7,0,ROUND(_xlfn.GAMMA.INV((D28-(1-Params!$B$7))/Params!$B$7,Params!$B$8,Params!$B$9),3))</f>
        <v/>
      </c>
      <c r="Q28" s="9">
        <f>IF(E28&lt;=1-Params!$B$4,0,MAX(0.1,ROUND(_xlfn.GAMMA.INV((E28-(1-Params!$B$4))/Params!$B$4,Params!$B$5,Params!$B$6),1)))</f>
        <v/>
      </c>
      <c r="R28" s="9">
        <f>IF(F28&lt;=1-Params!$B$7,0,ROUND(_xlfn.GAMMA.INV((F28-(1-Params!$B$7))/Params!$B$7,Params!$B$8,Params!$B$9),3))</f>
        <v/>
      </c>
      <c r="S28" s="9">
        <f>IF(G28&lt;=1-Params!$B$7,0,ROUND((Params!$B$10+Params!$B$11*G28^Params!$B$12)*_xlfn.GAMMA.INV((G28-(1-Params!$B$7))/Params!$B$7,Params!$B$8,Params!$B$9),3))</f>
        <v/>
      </c>
      <c r="T28" s="9">
        <f>IF(H28&lt;=1-Params!$B$4,0,MAX(0.1,ROUND((Params!$B$10+Params!$B$11*H28^Params!$B$12)*_xlfn.GAMMA.INV((H28-(1-Params!$B$4))/Params!$B$4,Params!$B$5,Params!$B$6),1)))</f>
        <v/>
      </c>
      <c r="U28" s="9">
        <f>ROUND(_xlfn.NORM.INV(I28,Params!$B$13,Params!$B$14),1)</f>
        <v/>
      </c>
      <c r="V28" s="9">
        <f>ROUND(_xlfn.NORM.INV(J28,Params!$B$15,Params!$B$16),2)</f>
        <v/>
      </c>
      <c r="W28" s="9">
        <f>ROUND(_xlfn.NORM.INV(K28,Params!$B$13,Params!$B$14),1)</f>
        <v/>
      </c>
      <c r="X28" s="9">
        <f>ROUND(_xlfn.NORM.INV(L28,Params!$B$15,Params!$B$16),2)</f>
        <v/>
      </c>
      <c r="Y28" s="9">
        <f>ROUND(_xlfn.NORM.INV(M28,Params!$B$15,Params!$B$16)+Params!$B$17+Params!$B$18*M28,2)</f>
        <v/>
      </c>
      <c r="Z28" s="9">
        <f>ROUND(_xlfn.NORM.INV(N28,Params!$B$13,Params!$B$14)+Params!$B$17+Params!$B$18*N28,1)</f>
        <v/>
      </c>
    </row>
    <row r="29">
      <c r="A29" s="11" t="n">
        <v>28</v>
      </c>
      <c r="B29" s="12">
        <f>INT((A29-1)/122)+1</f>
        <v/>
      </c>
      <c r="C29" s="13" t="n">
        <v>0.34798</v>
      </c>
      <c r="D29" s="13" t="n">
        <v>0.529869</v>
      </c>
      <c r="E29" s="13" t="n">
        <v>0.0336</v>
      </c>
      <c r="F29" s="13" t="n">
        <v>0.179892</v>
      </c>
      <c r="G29" s="13" t="n">
        <v>0.945183</v>
      </c>
      <c r="H29" s="13" t="n">
        <v>0.789463</v>
      </c>
      <c r="I29" s="13" t="n">
        <v>0.159189</v>
      </c>
      <c r="J29" s="13" t="n">
        <v>0.767958</v>
      </c>
      <c r="K29" s="13" t="n">
        <v>0.270878</v>
      </c>
      <c r="L29" s="13" t="n">
        <v>0.574311</v>
      </c>
      <c r="M29" s="13" t="n">
        <v>0.742932</v>
      </c>
      <c r="N29" s="13" t="n">
        <v>0.274783</v>
      </c>
      <c r="O29" s="9">
        <f>IF(C29&lt;=1-Params!$B$4,0,MAX(0.1,ROUND(_xlfn.GAMMA.INV((C29-(1-Params!$B$4))/Params!$B$4,Params!$B$5,Params!$B$6),1)))</f>
        <v/>
      </c>
      <c r="P29" s="9">
        <f>IF(D29&lt;=1-Params!$B$7,0,ROUND(_xlfn.GAMMA.INV((D29-(1-Params!$B$7))/Params!$B$7,Params!$B$8,Params!$B$9),3))</f>
        <v/>
      </c>
      <c r="Q29" s="9">
        <f>IF(E29&lt;=1-Params!$B$4,0,MAX(0.1,ROUND(_xlfn.GAMMA.INV((E29-(1-Params!$B$4))/Params!$B$4,Params!$B$5,Params!$B$6),1)))</f>
        <v/>
      </c>
      <c r="R29" s="9">
        <f>IF(F29&lt;=1-Params!$B$7,0,ROUND(_xlfn.GAMMA.INV((F29-(1-Params!$B$7))/Params!$B$7,Params!$B$8,Params!$B$9),3))</f>
        <v/>
      </c>
      <c r="S29" s="9">
        <f>IF(G29&lt;=1-Params!$B$7,0,ROUND((Params!$B$10+Params!$B$11*G29^Params!$B$12)*_xlfn.GAMMA.INV((G29-(1-Params!$B$7))/Params!$B$7,Params!$B$8,Params!$B$9),3))</f>
        <v/>
      </c>
      <c r="T29" s="9">
        <f>IF(H29&lt;=1-Params!$B$4,0,MAX(0.1,ROUND((Params!$B$10+Params!$B$11*H29^Params!$B$12)*_xlfn.GAMMA.INV((H29-(1-Params!$B$4))/Params!$B$4,Params!$B$5,Params!$B$6),1)))</f>
        <v/>
      </c>
      <c r="U29" s="9">
        <f>ROUND(_xlfn.NORM.INV(I29,Params!$B$13,Params!$B$14),1)</f>
        <v/>
      </c>
      <c r="V29" s="9">
        <f>ROUND(_xlfn.NORM.INV(J29,Params!$B$15,Params!$B$16),2)</f>
        <v/>
      </c>
      <c r="W29" s="9">
        <f>ROUND(_xlfn.NORM.INV(K29,Params!$B$13,Params!$B$14),1)</f>
        <v/>
      </c>
      <c r="X29" s="9">
        <f>ROUND(_xlfn.NORM.INV(L29,Params!$B$15,Params!$B$16),2)</f>
        <v/>
      </c>
      <c r="Y29" s="9">
        <f>ROUND(_xlfn.NORM.INV(M29,Params!$B$15,Params!$B$16)+Params!$B$17+Params!$B$18*M29,2)</f>
        <v/>
      </c>
      <c r="Z29" s="9">
        <f>ROUND(_xlfn.NORM.INV(N29,Params!$B$13,Params!$B$14)+Params!$B$17+Params!$B$18*N29,1)</f>
        <v/>
      </c>
    </row>
    <row r="30">
      <c r="A30" s="11" t="n">
        <v>29</v>
      </c>
      <c r="B30" s="12">
        <f>INT((A30-1)/122)+1</f>
        <v/>
      </c>
      <c r="C30" s="13" t="n">
        <v>0.696966</v>
      </c>
      <c r="D30" s="13" t="n">
        <v>0.388301</v>
      </c>
      <c r="E30" s="13" t="n">
        <v>0.804602</v>
      </c>
      <c r="F30" s="13" t="n">
        <v>0.484253</v>
      </c>
      <c r="G30" s="13" t="n">
        <v>0.845215</v>
      </c>
      <c r="H30" s="13" t="n">
        <v>0.140713</v>
      </c>
      <c r="I30" s="13" t="n">
        <v>0.37469</v>
      </c>
      <c r="J30" s="13" t="n">
        <v>0.496932</v>
      </c>
      <c r="K30" s="13" t="n">
        <v>0.516285</v>
      </c>
      <c r="L30" s="13" t="n">
        <v>0.493989</v>
      </c>
      <c r="M30" s="13" t="n">
        <v>0.23736</v>
      </c>
      <c r="N30" s="13" t="n">
        <v>0.342083</v>
      </c>
      <c r="O30" s="9">
        <f>IF(C30&lt;=1-Params!$B$4,0,MAX(0.1,ROUND(_xlfn.GAMMA.INV((C30-(1-Params!$B$4))/Params!$B$4,Params!$B$5,Params!$B$6),1)))</f>
        <v/>
      </c>
      <c r="P30" s="9">
        <f>IF(D30&lt;=1-Params!$B$7,0,ROUND(_xlfn.GAMMA.INV((D30-(1-Params!$B$7))/Params!$B$7,Params!$B$8,Params!$B$9),3))</f>
        <v/>
      </c>
      <c r="Q30" s="9">
        <f>IF(E30&lt;=1-Params!$B$4,0,MAX(0.1,ROUND(_xlfn.GAMMA.INV((E30-(1-Params!$B$4))/Params!$B$4,Params!$B$5,Params!$B$6),1)))</f>
        <v/>
      </c>
      <c r="R30" s="9">
        <f>IF(F30&lt;=1-Params!$B$7,0,ROUND(_xlfn.GAMMA.INV((F30-(1-Params!$B$7))/Params!$B$7,Params!$B$8,Params!$B$9),3))</f>
        <v/>
      </c>
      <c r="S30" s="9">
        <f>IF(G30&lt;=1-Params!$B$7,0,ROUND((Params!$B$10+Params!$B$11*G30^Params!$B$12)*_xlfn.GAMMA.INV((G30-(1-Params!$B$7))/Params!$B$7,Params!$B$8,Params!$B$9),3))</f>
        <v/>
      </c>
      <c r="T30" s="9">
        <f>IF(H30&lt;=1-Params!$B$4,0,MAX(0.1,ROUND((Params!$B$10+Params!$B$11*H30^Params!$B$12)*_xlfn.GAMMA.INV((H30-(1-Params!$B$4))/Params!$B$4,Params!$B$5,Params!$B$6),1)))</f>
        <v/>
      </c>
      <c r="U30" s="9">
        <f>ROUND(_xlfn.NORM.INV(I30,Params!$B$13,Params!$B$14),1)</f>
        <v/>
      </c>
      <c r="V30" s="9">
        <f>ROUND(_xlfn.NORM.INV(J30,Params!$B$15,Params!$B$16),2)</f>
        <v/>
      </c>
      <c r="W30" s="9">
        <f>ROUND(_xlfn.NORM.INV(K30,Params!$B$13,Params!$B$14),1)</f>
        <v/>
      </c>
      <c r="X30" s="9">
        <f>ROUND(_xlfn.NORM.INV(L30,Params!$B$15,Params!$B$16),2)</f>
        <v/>
      </c>
      <c r="Y30" s="9">
        <f>ROUND(_xlfn.NORM.INV(M30,Params!$B$15,Params!$B$16)+Params!$B$17+Params!$B$18*M30,2)</f>
        <v/>
      </c>
      <c r="Z30" s="9">
        <f>ROUND(_xlfn.NORM.INV(N30,Params!$B$13,Params!$B$14)+Params!$B$17+Params!$B$18*N30,1)</f>
        <v/>
      </c>
    </row>
    <row r="31">
      <c r="A31" s="11" t="n">
        <v>30</v>
      </c>
      <c r="B31" s="12">
        <f>INT((A31-1)/122)+1</f>
        <v/>
      </c>
      <c r="C31" s="13" t="n">
        <v>0.514645</v>
      </c>
      <c r="D31" s="13" t="n">
        <v>0.202793</v>
      </c>
      <c r="E31" s="13" t="n">
        <v>0.518915</v>
      </c>
      <c r="F31" s="13" t="n">
        <v>0.01082</v>
      </c>
      <c r="G31" s="13" t="n">
        <v>0.7409750000000001</v>
      </c>
      <c r="H31" s="13" t="n">
        <v>0.667259</v>
      </c>
      <c r="I31" s="13" t="n">
        <v>0.234762</v>
      </c>
      <c r="J31" s="13" t="n">
        <v>0.552111</v>
      </c>
      <c r="K31" s="13" t="n">
        <v>0.391424</v>
      </c>
      <c r="L31" s="13" t="n">
        <v>0.704329</v>
      </c>
      <c r="M31" s="13" t="n">
        <v>0.275353</v>
      </c>
      <c r="N31" s="13" t="n">
        <v>0.137339</v>
      </c>
      <c r="O31" s="9">
        <f>IF(C31&lt;=1-Params!$B$4,0,MAX(0.1,ROUND(_xlfn.GAMMA.INV((C31-(1-Params!$B$4))/Params!$B$4,Params!$B$5,Params!$B$6),1)))</f>
        <v/>
      </c>
      <c r="P31" s="9">
        <f>IF(D31&lt;=1-Params!$B$7,0,ROUND(_xlfn.GAMMA.INV((D31-(1-Params!$B$7))/Params!$B$7,Params!$B$8,Params!$B$9),3))</f>
        <v/>
      </c>
      <c r="Q31" s="9">
        <f>IF(E31&lt;=1-Params!$B$4,0,MAX(0.1,ROUND(_xlfn.GAMMA.INV((E31-(1-Params!$B$4))/Params!$B$4,Params!$B$5,Params!$B$6),1)))</f>
        <v/>
      </c>
      <c r="R31" s="9">
        <f>IF(F31&lt;=1-Params!$B$7,0,ROUND(_xlfn.GAMMA.INV((F31-(1-Params!$B$7))/Params!$B$7,Params!$B$8,Params!$B$9),3))</f>
        <v/>
      </c>
      <c r="S31" s="9">
        <f>IF(G31&lt;=1-Params!$B$7,0,ROUND((Params!$B$10+Params!$B$11*G31^Params!$B$12)*_xlfn.GAMMA.INV((G31-(1-Params!$B$7))/Params!$B$7,Params!$B$8,Params!$B$9),3))</f>
        <v/>
      </c>
      <c r="T31" s="9">
        <f>IF(H31&lt;=1-Params!$B$4,0,MAX(0.1,ROUND((Params!$B$10+Params!$B$11*H31^Params!$B$12)*_xlfn.GAMMA.INV((H31-(1-Params!$B$4))/Params!$B$4,Params!$B$5,Params!$B$6),1)))</f>
        <v/>
      </c>
      <c r="U31" s="9">
        <f>ROUND(_xlfn.NORM.INV(I31,Params!$B$13,Params!$B$14),1)</f>
        <v/>
      </c>
      <c r="V31" s="9">
        <f>ROUND(_xlfn.NORM.INV(J31,Params!$B$15,Params!$B$16),2)</f>
        <v/>
      </c>
      <c r="W31" s="9">
        <f>ROUND(_xlfn.NORM.INV(K31,Params!$B$13,Params!$B$14),1)</f>
        <v/>
      </c>
      <c r="X31" s="9">
        <f>ROUND(_xlfn.NORM.INV(L31,Params!$B$15,Params!$B$16),2)</f>
        <v/>
      </c>
      <c r="Y31" s="9">
        <f>ROUND(_xlfn.NORM.INV(M31,Params!$B$15,Params!$B$16)+Params!$B$17+Params!$B$18*M31,2)</f>
        <v/>
      </c>
      <c r="Z31" s="9">
        <f>ROUND(_xlfn.NORM.INV(N31,Params!$B$13,Params!$B$14)+Params!$B$17+Params!$B$18*N31,1)</f>
        <v/>
      </c>
    </row>
    <row r="32">
      <c r="A32" s="11" t="n">
        <v>31</v>
      </c>
      <c r="B32" s="12">
        <f>INT((A32-1)/122)+1</f>
        <v/>
      </c>
      <c r="C32" s="13" t="n">
        <v>0.526098</v>
      </c>
      <c r="D32" s="13" t="n">
        <v>0.883834</v>
      </c>
      <c r="E32" s="13" t="n">
        <v>0.956565</v>
      </c>
      <c r="F32" s="13" t="n">
        <v>0.159683</v>
      </c>
      <c r="G32" s="13" t="n">
        <v>0.846486</v>
      </c>
      <c r="H32" s="13" t="n">
        <v>0.25387</v>
      </c>
      <c r="I32" s="13" t="n">
        <v>0.159715</v>
      </c>
      <c r="J32" s="13" t="n">
        <v>0.565849</v>
      </c>
      <c r="K32" s="13" t="n">
        <v>0.420178</v>
      </c>
      <c r="L32" s="13" t="n">
        <v>0.5546759999999999</v>
      </c>
      <c r="M32" s="13" t="n">
        <v>0.145435</v>
      </c>
      <c r="N32" s="13" t="n">
        <v>0.271961</v>
      </c>
      <c r="O32" s="9">
        <f>IF(C32&lt;=1-Params!$B$4,0,MAX(0.1,ROUND(_xlfn.GAMMA.INV((C32-(1-Params!$B$4))/Params!$B$4,Params!$B$5,Params!$B$6),1)))</f>
        <v/>
      </c>
      <c r="P32" s="9">
        <f>IF(D32&lt;=1-Params!$B$7,0,ROUND(_xlfn.GAMMA.INV((D32-(1-Params!$B$7))/Params!$B$7,Params!$B$8,Params!$B$9),3))</f>
        <v/>
      </c>
      <c r="Q32" s="9">
        <f>IF(E32&lt;=1-Params!$B$4,0,MAX(0.1,ROUND(_xlfn.GAMMA.INV((E32-(1-Params!$B$4))/Params!$B$4,Params!$B$5,Params!$B$6),1)))</f>
        <v/>
      </c>
      <c r="R32" s="9">
        <f>IF(F32&lt;=1-Params!$B$7,0,ROUND(_xlfn.GAMMA.INV((F32-(1-Params!$B$7))/Params!$B$7,Params!$B$8,Params!$B$9),3))</f>
        <v/>
      </c>
      <c r="S32" s="9">
        <f>IF(G32&lt;=1-Params!$B$7,0,ROUND((Params!$B$10+Params!$B$11*G32^Params!$B$12)*_xlfn.GAMMA.INV((G32-(1-Params!$B$7))/Params!$B$7,Params!$B$8,Params!$B$9),3))</f>
        <v/>
      </c>
      <c r="T32" s="9">
        <f>IF(H32&lt;=1-Params!$B$4,0,MAX(0.1,ROUND((Params!$B$10+Params!$B$11*H32^Params!$B$12)*_xlfn.GAMMA.INV((H32-(1-Params!$B$4))/Params!$B$4,Params!$B$5,Params!$B$6),1)))</f>
        <v/>
      </c>
      <c r="U32" s="9">
        <f>ROUND(_xlfn.NORM.INV(I32,Params!$B$13,Params!$B$14),1)</f>
        <v/>
      </c>
      <c r="V32" s="9">
        <f>ROUND(_xlfn.NORM.INV(J32,Params!$B$15,Params!$B$16),2)</f>
        <v/>
      </c>
      <c r="W32" s="9">
        <f>ROUND(_xlfn.NORM.INV(K32,Params!$B$13,Params!$B$14),1)</f>
        <v/>
      </c>
      <c r="X32" s="9">
        <f>ROUND(_xlfn.NORM.INV(L32,Params!$B$15,Params!$B$16),2)</f>
        <v/>
      </c>
      <c r="Y32" s="9">
        <f>ROUND(_xlfn.NORM.INV(M32,Params!$B$15,Params!$B$16)+Params!$B$17+Params!$B$18*M32,2)</f>
        <v/>
      </c>
      <c r="Z32" s="9">
        <f>ROUND(_xlfn.NORM.INV(N32,Params!$B$13,Params!$B$14)+Params!$B$17+Params!$B$18*N32,1)</f>
        <v/>
      </c>
    </row>
    <row r="33">
      <c r="A33" s="11" t="n">
        <v>32</v>
      </c>
      <c r="B33" s="12">
        <f>INT((A33-1)/122)+1</f>
        <v/>
      </c>
      <c r="C33" s="13" t="n">
        <v>0.438054</v>
      </c>
      <c r="D33" s="13" t="n">
        <v>0.964228</v>
      </c>
      <c r="E33" s="13" t="n">
        <v>0.946443</v>
      </c>
      <c r="F33" s="13" t="n">
        <v>0.6208399999999999</v>
      </c>
      <c r="G33" s="13" t="n">
        <v>0.736302</v>
      </c>
      <c r="H33" s="13" t="n">
        <v>0.53428</v>
      </c>
      <c r="I33" s="13" t="n">
        <v>0.460299</v>
      </c>
      <c r="J33" s="13" t="n">
        <v>0.858923</v>
      </c>
      <c r="K33" s="13" t="n">
        <v>0.20703</v>
      </c>
      <c r="L33" s="13" t="n">
        <v>0.643265</v>
      </c>
      <c r="M33" s="13" t="n">
        <v>0.303581</v>
      </c>
      <c r="N33" s="13" t="n">
        <v>0.227094</v>
      </c>
      <c r="O33" s="9">
        <f>IF(C33&lt;=1-Params!$B$4,0,MAX(0.1,ROUND(_xlfn.GAMMA.INV((C33-(1-Params!$B$4))/Params!$B$4,Params!$B$5,Params!$B$6),1)))</f>
        <v/>
      </c>
      <c r="P33" s="9">
        <f>IF(D33&lt;=1-Params!$B$7,0,ROUND(_xlfn.GAMMA.INV((D33-(1-Params!$B$7))/Params!$B$7,Params!$B$8,Params!$B$9),3))</f>
        <v/>
      </c>
      <c r="Q33" s="9">
        <f>IF(E33&lt;=1-Params!$B$4,0,MAX(0.1,ROUND(_xlfn.GAMMA.INV((E33-(1-Params!$B$4))/Params!$B$4,Params!$B$5,Params!$B$6),1)))</f>
        <v/>
      </c>
      <c r="R33" s="9">
        <f>IF(F33&lt;=1-Params!$B$7,0,ROUND(_xlfn.GAMMA.INV((F33-(1-Params!$B$7))/Params!$B$7,Params!$B$8,Params!$B$9),3))</f>
        <v/>
      </c>
      <c r="S33" s="9">
        <f>IF(G33&lt;=1-Params!$B$7,0,ROUND((Params!$B$10+Params!$B$11*G33^Params!$B$12)*_xlfn.GAMMA.INV((G33-(1-Params!$B$7))/Params!$B$7,Params!$B$8,Params!$B$9),3))</f>
        <v/>
      </c>
      <c r="T33" s="9">
        <f>IF(H33&lt;=1-Params!$B$4,0,MAX(0.1,ROUND((Params!$B$10+Params!$B$11*H33^Params!$B$12)*_xlfn.GAMMA.INV((H33-(1-Params!$B$4))/Params!$B$4,Params!$B$5,Params!$B$6),1)))</f>
        <v/>
      </c>
      <c r="U33" s="9">
        <f>ROUND(_xlfn.NORM.INV(I33,Params!$B$13,Params!$B$14),1)</f>
        <v/>
      </c>
      <c r="V33" s="9">
        <f>ROUND(_xlfn.NORM.INV(J33,Params!$B$15,Params!$B$16),2)</f>
        <v/>
      </c>
      <c r="W33" s="9">
        <f>ROUND(_xlfn.NORM.INV(K33,Params!$B$13,Params!$B$14),1)</f>
        <v/>
      </c>
      <c r="X33" s="9">
        <f>ROUND(_xlfn.NORM.INV(L33,Params!$B$15,Params!$B$16),2)</f>
        <v/>
      </c>
      <c r="Y33" s="9">
        <f>ROUND(_xlfn.NORM.INV(M33,Params!$B$15,Params!$B$16)+Params!$B$17+Params!$B$18*M33,2)</f>
        <v/>
      </c>
      <c r="Z33" s="9">
        <f>ROUND(_xlfn.NORM.INV(N33,Params!$B$13,Params!$B$14)+Params!$B$17+Params!$B$18*N33,1)</f>
        <v/>
      </c>
    </row>
    <row r="34">
      <c r="A34" s="11" t="n">
        <v>33</v>
      </c>
      <c r="B34" s="12">
        <f>INT((A34-1)/122)+1</f>
        <v/>
      </c>
      <c r="C34" s="13" t="n">
        <v>0.7845760000000001</v>
      </c>
      <c r="D34" s="13" t="n">
        <v>0.52415</v>
      </c>
      <c r="E34" s="13" t="n">
        <v>0.971016</v>
      </c>
      <c r="F34" s="13" t="n">
        <v>0.863501</v>
      </c>
      <c r="G34" s="13" t="n">
        <v>0.719066</v>
      </c>
      <c r="H34" s="13" t="n">
        <v>0.591147</v>
      </c>
      <c r="I34" s="13" t="n">
        <v>0.462513</v>
      </c>
      <c r="J34" s="13" t="n">
        <v>0.964458</v>
      </c>
      <c r="K34" s="13" t="n">
        <v>0.09228</v>
      </c>
      <c r="L34" s="13" t="n">
        <v>0.980023</v>
      </c>
      <c r="M34" s="13" t="n">
        <v>0.434045</v>
      </c>
      <c r="N34" s="13" t="n">
        <v>0.629235</v>
      </c>
      <c r="O34" s="9">
        <f>IF(C34&lt;=1-Params!$B$4,0,MAX(0.1,ROUND(_xlfn.GAMMA.INV((C34-(1-Params!$B$4))/Params!$B$4,Params!$B$5,Params!$B$6),1)))</f>
        <v/>
      </c>
      <c r="P34" s="9">
        <f>IF(D34&lt;=1-Params!$B$7,0,ROUND(_xlfn.GAMMA.INV((D34-(1-Params!$B$7))/Params!$B$7,Params!$B$8,Params!$B$9),3))</f>
        <v/>
      </c>
      <c r="Q34" s="9">
        <f>IF(E34&lt;=1-Params!$B$4,0,MAX(0.1,ROUND(_xlfn.GAMMA.INV((E34-(1-Params!$B$4))/Params!$B$4,Params!$B$5,Params!$B$6),1)))</f>
        <v/>
      </c>
      <c r="R34" s="9">
        <f>IF(F34&lt;=1-Params!$B$7,0,ROUND(_xlfn.GAMMA.INV((F34-(1-Params!$B$7))/Params!$B$7,Params!$B$8,Params!$B$9),3))</f>
        <v/>
      </c>
      <c r="S34" s="9">
        <f>IF(G34&lt;=1-Params!$B$7,0,ROUND((Params!$B$10+Params!$B$11*G34^Params!$B$12)*_xlfn.GAMMA.INV((G34-(1-Params!$B$7))/Params!$B$7,Params!$B$8,Params!$B$9),3))</f>
        <v/>
      </c>
      <c r="T34" s="9">
        <f>IF(H34&lt;=1-Params!$B$4,0,MAX(0.1,ROUND((Params!$B$10+Params!$B$11*H34^Params!$B$12)*_xlfn.GAMMA.INV((H34-(1-Params!$B$4))/Params!$B$4,Params!$B$5,Params!$B$6),1)))</f>
        <v/>
      </c>
      <c r="U34" s="9">
        <f>ROUND(_xlfn.NORM.INV(I34,Params!$B$13,Params!$B$14),1)</f>
        <v/>
      </c>
      <c r="V34" s="9">
        <f>ROUND(_xlfn.NORM.INV(J34,Params!$B$15,Params!$B$16),2)</f>
        <v/>
      </c>
      <c r="W34" s="9">
        <f>ROUND(_xlfn.NORM.INV(K34,Params!$B$13,Params!$B$14),1)</f>
        <v/>
      </c>
      <c r="X34" s="9">
        <f>ROUND(_xlfn.NORM.INV(L34,Params!$B$15,Params!$B$16),2)</f>
        <v/>
      </c>
      <c r="Y34" s="9">
        <f>ROUND(_xlfn.NORM.INV(M34,Params!$B$15,Params!$B$16)+Params!$B$17+Params!$B$18*M34,2)</f>
        <v/>
      </c>
      <c r="Z34" s="9">
        <f>ROUND(_xlfn.NORM.INV(N34,Params!$B$13,Params!$B$14)+Params!$B$17+Params!$B$18*N34,1)</f>
        <v/>
      </c>
    </row>
    <row r="35">
      <c r="A35" s="11" t="n">
        <v>34</v>
      </c>
      <c r="B35" s="12">
        <f>INT((A35-1)/122)+1</f>
        <v/>
      </c>
      <c r="C35" s="13" t="n">
        <v>0.838466</v>
      </c>
      <c r="D35" s="13" t="n">
        <v>0.596274</v>
      </c>
      <c r="E35" s="13" t="n">
        <v>0.529486</v>
      </c>
      <c r="F35" s="13" t="n">
        <v>0.22419</v>
      </c>
      <c r="G35" s="13" t="n">
        <v>0.019091</v>
      </c>
      <c r="H35" s="13" t="n">
        <v>0.698174</v>
      </c>
      <c r="I35" s="13" t="n">
        <v>0.401709</v>
      </c>
      <c r="J35" s="13" t="n">
        <v>0.96051</v>
      </c>
      <c r="K35" s="13" t="n">
        <v>0.08669399999999999</v>
      </c>
      <c r="L35" s="13" t="n">
        <v>0.9963959999999999</v>
      </c>
      <c r="M35" s="13" t="n">
        <v>0.389822</v>
      </c>
      <c r="N35" s="13" t="n">
        <v>0.150416</v>
      </c>
      <c r="O35" s="9">
        <f>IF(C35&lt;=1-Params!$B$4,0,MAX(0.1,ROUND(_xlfn.GAMMA.INV((C35-(1-Params!$B$4))/Params!$B$4,Params!$B$5,Params!$B$6),1)))</f>
        <v/>
      </c>
      <c r="P35" s="9">
        <f>IF(D35&lt;=1-Params!$B$7,0,ROUND(_xlfn.GAMMA.INV((D35-(1-Params!$B$7))/Params!$B$7,Params!$B$8,Params!$B$9),3))</f>
        <v/>
      </c>
      <c r="Q35" s="9">
        <f>IF(E35&lt;=1-Params!$B$4,0,MAX(0.1,ROUND(_xlfn.GAMMA.INV((E35-(1-Params!$B$4))/Params!$B$4,Params!$B$5,Params!$B$6),1)))</f>
        <v/>
      </c>
      <c r="R35" s="9">
        <f>IF(F35&lt;=1-Params!$B$7,0,ROUND(_xlfn.GAMMA.INV((F35-(1-Params!$B$7))/Params!$B$7,Params!$B$8,Params!$B$9),3))</f>
        <v/>
      </c>
      <c r="S35" s="9">
        <f>IF(G35&lt;=1-Params!$B$7,0,ROUND((Params!$B$10+Params!$B$11*G35^Params!$B$12)*_xlfn.GAMMA.INV((G35-(1-Params!$B$7))/Params!$B$7,Params!$B$8,Params!$B$9),3))</f>
        <v/>
      </c>
      <c r="T35" s="9">
        <f>IF(H35&lt;=1-Params!$B$4,0,MAX(0.1,ROUND((Params!$B$10+Params!$B$11*H35^Params!$B$12)*_xlfn.GAMMA.INV((H35-(1-Params!$B$4))/Params!$B$4,Params!$B$5,Params!$B$6),1)))</f>
        <v/>
      </c>
      <c r="U35" s="9">
        <f>ROUND(_xlfn.NORM.INV(I35,Params!$B$13,Params!$B$14),1)</f>
        <v/>
      </c>
      <c r="V35" s="9">
        <f>ROUND(_xlfn.NORM.INV(J35,Params!$B$15,Params!$B$16),2)</f>
        <v/>
      </c>
      <c r="W35" s="9">
        <f>ROUND(_xlfn.NORM.INV(K35,Params!$B$13,Params!$B$14),1)</f>
        <v/>
      </c>
      <c r="X35" s="9">
        <f>ROUND(_xlfn.NORM.INV(L35,Params!$B$15,Params!$B$16),2)</f>
        <v/>
      </c>
      <c r="Y35" s="9">
        <f>ROUND(_xlfn.NORM.INV(M35,Params!$B$15,Params!$B$16)+Params!$B$17+Params!$B$18*M35,2)</f>
        <v/>
      </c>
      <c r="Z35" s="9">
        <f>ROUND(_xlfn.NORM.INV(N35,Params!$B$13,Params!$B$14)+Params!$B$17+Params!$B$18*N35,1)</f>
        <v/>
      </c>
    </row>
    <row r="36">
      <c r="A36" s="11" t="n">
        <v>35</v>
      </c>
      <c r="B36" s="12">
        <f>INT((A36-1)/122)+1</f>
        <v/>
      </c>
      <c r="C36" s="13" t="n">
        <v>0.6374339999999999</v>
      </c>
      <c r="D36" s="13" t="n">
        <v>0.924167</v>
      </c>
      <c r="E36" s="13" t="n">
        <v>0.593191</v>
      </c>
      <c r="F36" s="13" t="n">
        <v>0.596692</v>
      </c>
      <c r="G36" s="13" t="n">
        <v>0.254835</v>
      </c>
      <c r="H36" s="13" t="n">
        <v>0.29574</v>
      </c>
      <c r="I36" s="13" t="n">
        <v>0.393135</v>
      </c>
      <c r="J36" s="13" t="n">
        <v>0.763666</v>
      </c>
      <c r="K36" s="13" t="n">
        <v>0.396112</v>
      </c>
      <c r="L36" s="13" t="n">
        <v>0.945589</v>
      </c>
      <c r="M36" s="13" t="n">
        <v>0.837634</v>
      </c>
      <c r="N36" s="13" t="n">
        <v>0.666456</v>
      </c>
      <c r="O36" s="9">
        <f>IF(C36&lt;=1-Params!$B$4,0,MAX(0.1,ROUND(_xlfn.GAMMA.INV((C36-(1-Params!$B$4))/Params!$B$4,Params!$B$5,Params!$B$6),1)))</f>
        <v/>
      </c>
      <c r="P36" s="9">
        <f>IF(D36&lt;=1-Params!$B$7,0,ROUND(_xlfn.GAMMA.INV((D36-(1-Params!$B$7))/Params!$B$7,Params!$B$8,Params!$B$9),3))</f>
        <v/>
      </c>
      <c r="Q36" s="9">
        <f>IF(E36&lt;=1-Params!$B$4,0,MAX(0.1,ROUND(_xlfn.GAMMA.INV((E36-(1-Params!$B$4))/Params!$B$4,Params!$B$5,Params!$B$6),1)))</f>
        <v/>
      </c>
      <c r="R36" s="9">
        <f>IF(F36&lt;=1-Params!$B$7,0,ROUND(_xlfn.GAMMA.INV((F36-(1-Params!$B$7))/Params!$B$7,Params!$B$8,Params!$B$9),3))</f>
        <v/>
      </c>
      <c r="S36" s="9">
        <f>IF(G36&lt;=1-Params!$B$7,0,ROUND((Params!$B$10+Params!$B$11*G36^Params!$B$12)*_xlfn.GAMMA.INV((G36-(1-Params!$B$7))/Params!$B$7,Params!$B$8,Params!$B$9),3))</f>
        <v/>
      </c>
      <c r="T36" s="9">
        <f>IF(H36&lt;=1-Params!$B$4,0,MAX(0.1,ROUND((Params!$B$10+Params!$B$11*H36^Params!$B$12)*_xlfn.GAMMA.INV((H36-(1-Params!$B$4))/Params!$B$4,Params!$B$5,Params!$B$6),1)))</f>
        <v/>
      </c>
      <c r="U36" s="9">
        <f>ROUND(_xlfn.NORM.INV(I36,Params!$B$13,Params!$B$14),1)</f>
        <v/>
      </c>
      <c r="V36" s="9">
        <f>ROUND(_xlfn.NORM.INV(J36,Params!$B$15,Params!$B$16),2)</f>
        <v/>
      </c>
      <c r="W36" s="9">
        <f>ROUND(_xlfn.NORM.INV(K36,Params!$B$13,Params!$B$14),1)</f>
        <v/>
      </c>
      <c r="X36" s="9">
        <f>ROUND(_xlfn.NORM.INV(L36,Params!$B$15,Params!$B$16),2)</f>
        <v/>
      </c>
      <c r="Y36" s="9">
        <f>ROUND(_xlfn.NORM.INV(M36,Params!$B$15,Params!$B$16)+Params!$B$17+Params!$B$18*M36,2)</f>
        <v/>
      </c>
      <c r="Z36" s="9">
        <f>ROUND(_xlfn.NORM.INV(N36,Params!$B$13,Params!$B$14)+Params!$B$17+Params!$B$18*N36,1)</f>
        <v/>
      </c>
    </row>
    <row r="37">
      <c r="A37" s="11" t="n">
        <v>36</v>
      </c>
      <c r="B37" s="12">
        <f>INT((A37-1)/122)+1</f>
        <v/>
      </c>
      <c r="C37" s="13" t="n">
        <v>0.38678</v>
      </c>
      <c r="D37" s="13" t="n">
        <v>0.97442</v>
      </c>
      <c r="E37" s="13" t="n">
        <v>0.633981</v>
      </c>
      <c r="F37" s="13" t="n">
        <v>0.414568</v>
      </c>
      <c r="G37" s="13" t="n">
        <v>0.520255</v>
      </c>
      <c r="H37" s="13" t="n">
        <v>0.335751</v>
      </c>
      <c r="I37" s="13" t="n">
        <v>0.529524</v>
      </c>
      <c r="J37" s="13" t="n">
        <v>0.596861</v>
      </c>
      <c r="K37" s="13" t="n">
        <v>0.537656</v>
      </c>
      <c r="L37" s="13" t="n">
        <v>0.969215</v>
      </c>
      <c r="M37" s="13" t="n">
        <v>0.495129</v>
      </c>
      <c r="N37" s="13" t="n">
        <v>0.90371</v>
      </c>
      <c r="O37" s="9">
        <f>IF(C37&lt;=1-Params!$B$4,0,MAX(0.1,ROUND(_xlfn.GAMMA.INV((C37-(1-Params!$B$4))/Params!$B$4,Params!$B$5,Params!$B$6),1)))</f>
        <v/>
      </c>
      <c r="P37" s="9">
        <f>IF(D37&lt;=1-Params!$B$7,0,ROUND(_xlfn.GAMMA.INV((D37-(1-Params!$B$7))/Params!$B$7,Params!$B$8,Params!$B$9),3))</f>
        <v/>
      </c>
      <c r="Q37" s="9">
        <f>IF(E37&lt;=1-Params!$B$4,0,MAX(0.1,ROUND(_xlfn.GAMMA.INV((E37-(1-Params!$B$4))/Params!$B$4,Params!$B$5,Params!$B$6),1)))</f>
        <v/>
      </c>
      <c r="R37" s="9">
        <f>IF(F37&lt;=1-Params!$B$7,0,ROUND(_xlfn.GAMMA.INV((F37-(1-Params!$B$7))/Params!$B$7,Params!$B$8,Params!$B$9),3))</f>
        <v/>
      </c>
      <c r="S37" s="9">
        <f>IF(G37&lt;=1-Params!$B$7,0,ROUND((Params!$B$10+Params!$B$11*G37^Params!$B$12)*_xlfn.GAMMA.INV((G37-(1-Params!$B$7))/Params!$B$7,Params!$B$8,Params!$B$9),3))</f>
        <v/>
      </c>
      <c r="T37" s="9">
        <f>IF(H37&lt;=1-Params!$B$4,0,MAX(0.1,ROUND((Params!$B$10+Params!$B$11*H37^Params!$B$12)*_xlfn.GAMMA.INV((H37-(1-Params!$B$4))/Params!$B$4,Params!$B$5,Params!$B$6),1)))</f>
        <v/>
      </c>
      <c r="U37" s="9">
        <f>ROUND(_xlfn.NORM.INV(I37,Params!$B$13,Params!$B$14),1)</f>
        <v/>
      </c>
      <c r="V37" s="9">
        <f>ROUND(_xlfn.NORM.INV(J37,Params!$B$15,Params!$B$16),2)</f>
        <v/>
      </c>
      <c r="W37" s="9">
        <f>ROUND(_xlfn.NORM.INV(K37,Params!$B$13,Params!$B$14),1)</f>
        <v/>
      </c>
      <c r="X37" s="9">
        <f>ROUND(_xlfn.NORM.INV(L37,Params!$B$15,Params!$B$16),2)</f>
        <v/>
      </c>
      <c r="Y37" s="9">
        <f>ROUND(_xlfn.NORM.INV(M37,Params!$B$15,Params!$B$16)+Params!$B$17+Params!$B$18*M37,2)</f>
        <v/>
      </c>
      <c r="Z37" s="9">
        <f>ROUND(_xlfn.NORM.INV(N37,Params!$B$13,Params!$B$14)+Params!$B$17+Params!$B$18*N37,1)</f>
        <v/>
      </c>
    </row>
    <row r="38">
      <c r="A38" s="11" t="n">
        <v>37</v>
      </c>
      <c r="B38" s="12">
        <f>INT((A38-1)/122)+1</f>
        <v/>
      </c>
      <c r="C38" s="13" t="n">
        <v>0.949318</v>
      </c>
      <c r="D38" s="13" t="n">
        <v>0.959598</v>
      </c>
      <c r="E38" s="13" t="n">
        <v>0.850194</v>
      </c>
      <c r="F38" s="13" t="n">
        <v>0.582495</v>
      </c>
      <c r="G38" s="13" t="n">
        <v>0.378511</v>
      </c>
      <c r="H38" s="13" t="n">
        <v>0.049713</v>
      </c>
      <c r="I38" s="13" t="n">
        <v>0.521459</v>
      </c>
      <c r="J38" s="13" t="n">
        <v>0.576153</v>
      </c>
      <c r="K38" s="13" t="n">
        <v>0.9319460000000001</v>
      </c>
      <c r="L38" s="13" t="n">
        <v>0.243928</v>
      </c>
      <c r="M38" s="13" t="n">
        <v>0.91604</v>
      </c>
      <c r="N38" s="13" t="n">
        <v>0.77293</v>
      </c>
      <c r="O38" s="9">
        <f>IF(C38&lt;=1-Params!$B$4,0,MAX(0.1,ROUND(_xlfn.GAMMA.INV((C38-(1-Params!$B$4))/Params!$B$4,Params!$B$5,Params!$B$6),1)))</f>
        <v/>
      </c>
      <c r="P38" s="9">
        <f>IF(D38&lt;=1-Params!$B$7,0,ROUND(_xlfn.GAMMA.INV((D38-(1-Params!$B$7))/Params!$B$7,Params!$B$8,Params!$B$9),3))</f>
        <v/>
      </c>
      <c r="Q38" s="9">
        <f>IF(E38&lt;=1-Params!$B$4,0,MAX(0.1,ROUND(_xlfn.GAMMA.INV((E38-(1-Params!$B$4))/Params!$B$4,Params!$B$5,Params!$B$6),1)))</f>
        <v/>
      </c>
      <c r="R38" s="9">
        <f>IF(F38&lt;=1-Params!$B$7,0,ROUND(_xlfn.GAMMA.INV((F38-(1-Params!$B$7))/Params!$B$7,Params!$B$8,Params!$B$9),3))</f>
        <v/>
      </c>
      <c r="S38" s="9">
        <f>IF(G38&lt;=1-Params!$B$7,0,ROUND((Params!$B$10+Params!$B$11*G38^Params!$B$12)*_xlfn.GAMMA.INV((G38-(1-Params!$B$7))/Params!$B$7,Params!$B$8,Params!$B$9),3))</f>
        <v/>
      </c>
      <c r="T38" s="9">
        <f>IF(H38&lt;=1-Params!$B$4,0,MAX(0.1,ROUND((Params!$B$10+Params!$B$11*H38^Params!$B$12)*_xlfn.GAMMA.INV((H38-(1-Params!$B$4))/Params!$B$4,Params!$B$5,Params!$B$6),1)))</f>
        <v/>
      </c>
      <c r="U38" s="9">
        <f>ROUND(_xlfn.NORM.INV(I38,Params!$B$13,Params!$B$14),1)</f>
        <v/>
      </c>
      <c r="V38" s="9">
        <f>ROUND(_xlfn.NORM.INV(J38,Params!$B$15,Params!$B$16),2)</f>
        <v/>
      </c>
      <c r="W38" s="9">
        <f>ROUND(_xlfn.NORM.INV(K38,Params!$B$13,Params!$B$14),1)</f>
        <v/>
      </c>
      <c r="X38" s="9">
        <f>ROUND(_xlfn.NORM.INV(L38,Params!$B$15,Params!$B$16),2)</f>
        <v/>
      </c>
      <c r="Y38" s="9">
        <f>ROUND(_xlfn.NORM.INV(M38,Params!$B$15,Params!$B$16)+Params!$B$17+Params!$B$18*M38,2)</f>
        <v/>
      </c>
      <c r="Z38" s="9">
        <f>ROUND(_xlfn.NORM.INV(N38,Params!$B$13,Params!$B$14)+Params!$B$17+Params!$B$18*N38,1)</f>
        <v/>
      </c>
    </row>
    <row r="39">
      <c r="A39" s="11" t="n">
        <v>38</v>
      </c>
      <c r="B39" s="12">
        <f>INT((A39-1)/122)+1</f>
        <v/>
      </c>
      <c r="C39" s="13" t="n">
        <v>0.859555</v>
      </c>
      <c r="D39" s="13" t="n">
        <v>0.507464</v>
      </c>
      <c r="E39" s="13" t="n">
        <v>0.071593</v>
      </c>
      <c r="F39" s="13" t="n">
        <v>0.375027</v>
      </c>
      <c r="G39" s="13" t="n">
        <v>0.456038</v>
      </c>
      <c r="H39" s="13" t="n">
        <v>0.623703</v>
      </c>
      <c r="I39" s="13" t="n">
        <v>0.584591</v>
      </c>
      <c r="J39" s="13" t="n">
        <v>0.363803</v>
      </c>
      <c r="K39" s="13" t="n">
        <v>0.382009</v>
      </c>
      <c r="L39" s="13" t="n">
        <v>0.541463</v>
      </c>
      <c r="M39" s="13" t="n">
        <v>0.644556</v>
      </c>
      <c r="N39" s="13" t="n">
        <v>0.784484</v>
      </c>
      <c r="O39" s="9">
        <f>IF(C39&lt;=1-Params!$B$4,0,MAX(0.1,ROUND(_xlfn.GAMMA.INV((C39-(1-Params!$B$4))/Params!$B$4,Params!$B$5,Params!$B$6),1)))</f>
        <v/>
      </c>
      <c r="P39" s="9">
        <f>IF(D39&lt;=1-Params!$B$7,0,ROUND(_xlfn.GAMMA.INV((D39-(1-Params!$B$7))/Params!$B$7,Params!$B$8,Params!$B$9),3))</f>
        <v/>
      </c>
      <c r="Q39" s="9">
        <f>IF(E39&lt;=1-Params!$B$4,0,MAX(0.1,ROUND(_xlfn.GAMMA.INV((E39-(1-Params!$B$4))/Params!$B$4,Params!$B$5,Params!$B$6),1)))</f>
        <v/>
      </c>
      <c r="R39" s="9">
        <f>IF(F39&lt;=1-Params!$B$7,0,ROUND(_xlfn.GAMMA.INV((F39-(1-Params!$B$7))/Params!$B$7,Params!$B$8,Params!$B$9),3))</f>
        <v/>
      </c>
      <c r="S39" s="9">
        <f>IF(G39&lt;=1-Params!$B$7,0,ROUND((Params!$B$10+Params!$B$11*G39^Params!$B$12)*_xlfn.GAMMA.INV((G39-(1-Params!$B$7))/Params!$B$7,Params!$B$8,Params!$B$9),3))</f>
        <v/>
      </c>
      <c r="T39" s="9">
        <f>IF(H39&lt;=1-Params!$B$4,0,MAX(0.1,ROUND((Params!$B$10+Params!$B$11*H39^Params!$B$12)*_xlfn.GAMMA.INV((H39-(1-Params!$B$4))/Params!$B$4,Params!$B$5,Params!$B$6),1)))</f>
        <v/>
      </c>
      <c r="U39" s="9">
        <f>ROUND(_xlfn.NORM.INV(I39,Params!$B$13,Params!$B$14),1)</f>
        <v/>
      </c>
      <c r="V39" s="9">
        <f>ROUND(_xlfn.NORM.INV(J39,Params!$B$15,Params!$B$16),2)</f>
        <v/>
      </c>
      <c r="W39" s="9">
        <f>ROUND(_xlfn.NORM.INV(K39,Params!$B$13,Params!$B$14),1)</f>
        <v/>
      </c>
      <c r="X39" s="9">
        <f>ROUND(_xlfn.NORM.INV(L39,Params!$B$15,Params!$B$16),2)</f>
        <v/>
      </c>
      <c r="Y39" s="9">
        <f>ROUND(_xlfn.NORM.INV(M39,Params!$B$15,Params!$B$16)+Params!$B$17+Params!$B$18*M39,2)</f>
        <v/>
      </c>
      <c r="Z39" s="9">
        <f>ROUND(_xlfn.NORM.INV(N39,Params!$B$13,Params!$B$14)+Params!$B$17+Params!$B$18*N39,1)</f>
        <v/>
      </c>
    </row>
    <row r="40">
      <c r="A40" s="11" t="n">
        <v>39</v>
      </c>
      <c r="B40" s="12">
        <f>INT((A40-1)/122)+1</f>
        <v/>
      </c>
      <c r="C40" s="13" t="n">
        <v>0.243062</v>
      </c>
      <c r="D40" s="13" t="n">
        <v>0.684754</v>
      </c>
      <c r="E40" s="13" t="n">
        <v>0.197682</v>
      </c>
      <c r="F40" s="13" t="n">
        <v>0.284786</v>
      </c>
      <c r="G40" s="13" t="n">
        <v>0.641493</v>
      </c>
      <c r="H40" s="13" t="n">
        <v>0.389932</v>
      </c>
      <c r="I40" s="13" t="n">
        <v>0.629735</v>
      </c>
      <c r="J40" s="13" t="n">
        <v>0.686252</v>
      </c>
      <c r="K40" s="13" t="n">
        <v>0.05906</v>
      </c>
      <c r="L40" s="13" t="n">
        <v>0.918202</v>
      </c>
      <c r="M40" s="13" t="n">
        <v>0.70709</v>
      </c>
      <c r="N40" s="13" t="n">
        <v>0.514188</v>
      </c>
      <c r="O40" s="9">
        <f>IF(C40&lt;=1-Params!$B$4,0,MAX(0.1,ROUND(_xlfn.GAMMA.INV((C40-(1-Params!$B$4))/Params!$B$4,Params!$B$5,Params!$B$6),1)))</f>
        <v/>
      </c>
      <c r="P40" s="9">
        <f>IF(D40&lt;=1-Params!$B$7,0,ROUND(_xlfn.GAMMA.INV((D40-(1-Params!$B$7))/Params!$B$7,Params!$B$8,Params!$B$9),3))</f>
        <v/>
      </c>
      <c r="Q40" s="9">
        <f>IF(E40&lt;=1-Params!$B$4,0,MAX(0.1,ROUND(_xlfn.GAMMA.INV((E40-(1-Params!$B$4))/Params!$B$4,Params!$B$5,Params!$B$6),1)))</f>
        <v/>
      </c>
      <c r="R40" s="9">
        <f>IF(F40&lt;=1-Params!$B$7,0,ROUND(_xlfn.GAMMA.INV((F40-(1-Params!$B$7))/Params!$B$7,Params!$B$8,Params!$B$9),3))</f>
        <v/>
      </c>
      <c r="S40" s="9">
        <f>IF(G40&lt;=1-Params!$B$7,0,ROUND((Params!$B$10+Params!$B$11*G40^Params!$B$12)*_xlfn.GAMMA.INV((G40-(1-Params!$B$7))/Params!$B$7,Params!$B$8,Params!$B$9),3))</f>
        <v/>
      </c>
      <c r="T40" s="9">
        <f>IF(H40&lt;=1-Params!$B$4,0,MAX(0.1,ROUND((Params!$B$10+Params!$B$11*H40^Params!$B$12)*_xlfn.GAMMA.INV((H40-(1-Params!$B$4))/Params!$B$4,Params!$B$5,Params!$B$6),1)))</f>
        <v/>
      </c>
      <c r="U40" s="9">
        <f>ROUND(_xlfn.NORM.INV(I40,Params!$B$13,Params!$B$14),1)</f>
        <v/>
      </c>
      <c r="V40" s="9">
        <f>ROUND(_xlfn.NORM.INV(J40,Params!$B$15,Params!$B$16),2)</f>
        <v/>
      </c>
      <c r="W40" s="9">
        <f>ROUND(_xlfn.NORM.INV(K40,Params!$B$13,Params!$B$14),1)</f>
        <v/>
      </c>
      <c r="X40" s="9">
        <f>ROUND(_xlfn.NORM.INV(L40,Params!$B$15,Params!$B$16),2)</f>
        <v/>
      </c>
      <c r="Y40" s="9">
        <f>ROUND(_xlfn.NORM.INV(M40,Params!$B$15,Params!$B$16)+Params!$B$17+Params!$B$18*M40,2)</f>
        <v/>
      </c>
      <c r="Z40" s="9">
        <f>ROUND(_xlfn.NORM.INV(N40,Params!$B$13,Params!$B$14)+Params!$B$17+Params!$B$18*N40,1)</f>
        <v/>
      </c>
    </row>
    <row r="41">
      <c r="A41" s="11" t="n">
        <v>40</v>
      </c>
      <c r="B41" s="12">
        <f>INT((A41-1)/122)+1</f>
        <v/>
      </c>
      <c r="C41" s="13" t="n">
        <v>0.402116</v>
      </c>
      <c r="D41" s="13" t="n">
        <v>0.173225</v>
      </c>
      <c r="E41" s="13" t="n">
        <v>0.369912</v>
      </c>
      <c r="F41" s="13" t="n">
        <v>0.682762</v>
      </c>
      <c r="G41" s="13" t="n">
        <v>0.697434</v>
      </c>
      <c r="H41" s="13" t="n">
        <v>0.902738</v>
      </c>
      <c r="I41" s="13" t="n">
        <v>0.487397</v>
      </c>
      <c r="J41" s="13" t="n">
        <v>0.862156</v>
      </c>
      <c r="K41" s="13" t="n">
        <v>0.315178</v>
      </c>
      <c r="L41" s="13" t="n">
        <v>0.894611</v>
      </c>
      <c r="M41" s="13" t="n">
        <v>0.882055</v>
      </c>
      <c r="N41" s="13" t="n">
        <v>0.846309</v>
      </c>
      <c r="O41" s="9">
        <f>IF(C41&lt;=1-Params!$B$4,0,MAX(0.1,ROUND(_xlfn.GAMMA.INV((C41-(1-Params!$B$4))/Params!$B$4,Params!$B$5,Params!$B$6),1)))</f>
        <v/>
      </c>
      <c r="P41" s="9">
        <f>IF(D41&lt;=1-Params!$B$7,0,ROUND(_xlfn.GAMMA.INV((D41-(1-Params!$B$7))/Params!$B$7,Params!$B$8,Params!$B$9),3))</f>
        <v/>
      </c>
      <c r="Q41" s="9">
        <f>IF(E41&lt;=1-Params!$B$4,0,MAX(0.1,ROUND(_xlfn.GAMMA.INV((E41-(1-Params!$B$4))/Params!$B$4,Params!$B$5,Params!$B$6),1)))</f>
        <v/>
      </c>
      <c r="R41" s="9">
        <f>IF(F41&lt;=1-Params!$B$7,0,ROUND(_xlfn.GAMMA.INV((F41-(1-Params!$B$7))/Params!$B$7,Params!$B$8,Params!$B$9),3))</f>
        <v/>
      </c>
      <c r="S41" s="9">
        <f>IF(G41&lt;=1-Params!$B$7,0,ROUND((Params!$B$10+Params!$B$11*G41^Params!$B$12)*_xlfn.GAMMA.INV((G41-(1-Params!$B$7))/Params!$B$7,Params!$B$8,Params!$B$9),3))</f>
        <v/>
      </c>
      <c r="T41" s="9">
        <f>IF(H41&lt;=1-Params!$B$4,0,MAX(0.1,ROUND((Params!$B$10+Params!$B$11*H41^Params!$B$12)*_xlfn.GAMMA.INV((H41-(1-Params!$B$4))/Params!$B$4,Params!$B$5,Params!$B$6),1)))</f>
        <v/>
      </c>
      <c r="U41" s="9">
        <f>ROUND(_xlfn.NORM.INV(I41,Params!$B$13,Params!$B$14),1)</f>
        <v/>
      </c>
      <c r="V41" s="9">
        <f>ROUND(_xlfn.NORM.INV(J41,Params!$B$15,Params!$B$16),2)</f>
        <v/>
      </c>
      <c r="W41" s="9">
        <f>ROUND(_xlfn.NORM.INV(K41,Params!$B$13,Params!$B$14),1)</f>
        <v/>
      </c>
      <c r="X41" s="9">
        <f>ROUND(_xlfn.NORM.INV(L41,Params!$B$15,Params!$B$16),2)</f>
        <v/>
      </c>
      <c r="Y41" s="9">
        <f>ROUND(_xlfn.NORM.INV(M41,Params!$B$15,Params!$B$16)+Params!$B$17+Params!$B$18*M41,2)</f>
        <v/>
      </c>
      <c r="Z41" s="9">
        <f>ROUND(_xlfn.NORM.INV(N41,Params!$B$13,Params!$B$14)+Params!$B$17+Params!$B$18*N41,1)</f>
        <v/>
      </c>
    </row>
    <row r="42">
      <c r="A42" s="11" t="n">
        <v>41</v>
      </c>
      <c r="B42" s="12">
        <f>INT((A42-1)/122)+1</f>
        <v/>
      </c>
      <c r="C42" s="13" t="n">
        <v>0.423876</v>
      </c>
      <c r="D42" s="13" t="n">
        <v>0.184054</v>
      </c>
      <c r="E42" s="13" t="n">
        <v>0.91935</v>
      </c>
      <c r="F42" s="13" t="n">
        <v>0.890867</v>
      </c>
      <c r="G42" s="13" t="n">
        <v>0.014151</v>
      </c>
      <c r="H42" s="13" t="n">
        <v>0.687053</v>
      </c>
      <c r="I42" s="13" t="n">
        <v>0.796094</v>
      </c>
      <c r="J42" s="13" t="n">
        <v>0.94842</v>
      </c>
      <c r="K42" s="13" t="n">
        <v>0.838411</v>
      </c>
      <c r="L42" s="13" t="n">
        <v>0.45237</v>
      </c>
      <c r="M42" s="13" t="n">
        <v>0.537571</v>
      </c>
      <c r="N42" s="13" t="n">
        <v>0.772971</v>
      </c>
      <c r="O42" s="9">
        <f>IF(C42&lt;=1-Params!$B$4,0,MAX(0.1,ROUND(_xlfn.GAMMA.INV((C42-(1-Params!$B$4))/Params!$B$4,Params!$B$5,Params!$B$6),1)))</f>
        <v/>
      </c>
      <c r="P42" s="9">
        <f>IF(D42&lt;=1-Params!$B$7,0,ROUND(_xlfn.GAMMA.INV((D42-(1-Params!$B$7))/Params!$B$7,Params!$B$8,Params!$B$9),3))</f>
        <v/>
      </c>
      <c r="Q42" s="9">
        <f>IF(E42&lt;=1-Params!$B$4,0,MAX(0.1,ROUND(_xlfn.GAMMA.INV((E42-(1-Params!$B$4))/Params!$B$4,Params!$B$5,Params!$B$6),1)))</f>
        <v/>
      </c>
      <c r="R42" s="9">
        <f>IF(F42&lt;=1-Params!$B$7,0,ROUND(_xlfn.GAMMA.INV((F42-(1-Params!$B$7))/Params!$B$7,Params!$B$8,Params!$B$9),3))</f>
        <v/>
      </c>
      <c r="S42" s="9">
        <f>IF(G42&lt;=1-Params!$B$7,0,ROUND((Params!$B$10+Params!$B$11*G42^Params!$B$12)*_xlfn.GAMMA.INV((G42-(1-Params!$B$7))/Params!$B$7,Params!$B$8,Params!$B$9),3))</f>
        <v/>
      </c>
      <c r="T42" s="9">
        <f>IF(H42&lt;=1-Params!$B$4,0,MAX(0.1,ROUND((Params!$B$10+Params!$B$11*H42^Params!$B$12)*_xlfn.GAMMA.INV((H42-(1-Params!$B$4))/Params!$B$4,Params!$B$5,Params!$B$6),1)))</f>
        <v/>
      </c>
      <c r="U42" s="9">
        <f>ROUND(_xlfn.NORM.INV(I42,Params!$B$13,Params!$B$14),1)</f>
        <v/>
      </c>
      <c r="V42" s="9">
        <f>ROUND(_xlfn.NORM.INV(J42,Params!$B$15,Params!$B$16),2)</f>
        <v/>
      </c>
      <c r="W42" s="9">
        <f>ROUND(_xlfn.NORM.INV(K42,Params!$B$13,Params!$B$14),1)</f>
        <v/>
      </c>
      <c r="X42" s="9">
        <f>ROUND(_xlfn.NORM.INV(L42,Params!$B$15,Params!$B$16),2)</f>
        <v/>
      </c>
      <c r="Y42" s="9">
        <f>ROUND(_xlfn.NORM.INV(M42,Params!$B$15,Params!$B$16)+Params!$B$17+Params!$B$18*M42,2)</f>
        <v/>
      </c>
      <c r="Z42" s="9">
        <f>ROUND(_xlfn.NORM.INV(N42,Params!$B$13,Params!$B$14)+Params!$B$17+Params!$B$18*N42,1)</f>
        <v/>
      </c>
    </row>
    <row r="43">
      <c r="A43" s="11" t="n">
        <v>42</v>
      </c>
      <c r="B43" s="12">
        <f>INT((A43-1)/122)+1</f>
        <v/>
      </c>
      <c r="C43" s="13" t="n">
        <v>0.728751</v>
      </c>
      <c r="D43" s="13" t="n">
        <v>0.045554</v>
      </c>
      <c r="E43" s="13" t="n">
        <v>0.912716</v>
      </c>
      <c r="F43" s="13" t="n">
        <v>0.952494</v>
      </c>
      <c r="G43" s="13" t="n">
        <v>0.044632</v>
      </c>
      <c r="H43" s="13" t="n">
        <v>0.955673</v>
      </c>
      <c r="I43" s="13" t="n">
        <v>0.783175</v>
      </c>
      <c r="J43" s="13" t="n">
        <v>0.706099</v>
      </c>
      <c r="K43" s="13" t="n">
        <v>0.590147</v>
      </c>
      <c r="L43" s="13" t="n">
        <v>0.486016</v>
      </c>
      <c r="M43" s="13" t="n">
        <v>0.724483</v>
      </c>
      <c r="N43" s="13" t="n">
        <v>0.904284</v>
      </c>
      <c r="O43" s="9">
        <f>IF(C43&lt;=1-Params!$B$4,0,MAX(0.1,ROUND(_xlfn.GAMMA.INV((C43-(1-Params!$B$4))/Params!$B$4,Params!$B$5,Params!$B$6),1)))</f>
        <v/>
      </c>
      <c r="P43" s="9">
        <f>IF(D43&lt;=1-Params!$B$7,0,ROUND(_xlfn.GAMMA.INV((D43-(1-Params!$B$7))/Params!$B$7,Params!$B$8,Params!$B$9),3))</f>
        <v/>
      </c>
      <c r="Q43" s="9">
        <f>IF(E43&lt;=1-Params!$B$4,0,MAX(0.1,ROUND(_xlfn.GAMMA.INV((E43-(1-Params!$B$4))/Params!$B$4,Params!$B$5,Params!$B$6),1)))</f>
        <v/>
      </c>
      <c r="R43" s="9">
        <f>IF(F43&lt;=1-Params!$B$7,0,ROUND(_xlfn.GAMMA.INV((F43-(1-Params!$B$7))/Params!$B$7,Params!$B$8,Params!$B$9),3))</f>
        <v/>
      </c>
      <c r="S43" s="9">
        <f>IF(G43&lt;=1-Params!$B$7,0,ROUND((Params!$B$10+Params!$B$11*G43^Params!$B$12)*_xlfn.GAMMA.INV((G43-(1-Params!$B$7))/Params!$B$7,Params!$B$8,Params!$B$9),3))</f>
        <v/>
      </c>
      <c r="T43" s="9">
        <f>IF(H43&lt;=1-Params!$B$4,0,MAX(0.1,ROUND((Params!$B$10+Params!$B$11*H43^Params!$B$12)*_xlfn.GAMMA.INV((H43-(1-Params!$B$4))/Params!$B$4,Params!$B$5,Params!$B$6),1)))</f>
        <v/>
      </c>
      <c r="U43" s="9">
        <f>ROUND(_xlfn.NORM.INV(I43,Params!$B$13,Params!$B$14),1)</f>
        <v/>
      </c>
      <c r="V43" s="9">
        <f>ROUND(_xlfn.NORM.INV(J43,Params!$B$15,Params!$B$16),2)</f>
        <v/>
      </c>
      <c r="W43" s="9">
        <f>ROUND(_xlfn.NORM.INV(K43,Params!$B$13,Params!$B$14),1)</f>
        <v/>
      </c>
      <c r="X43" s="9">
        <f>ROUND(_xlfn.NORM.INV(L43,Params!$B$15,Params!$B$16),2)</f>
        <v/>
      </c>
      <c r="Y43" s="9">
        <f>ROUND(_xlfn.NORM.INV(M43,Params!$B$15,Params!$B$16)+Params!$B$17+Params!$B$18*M43,2)</f>
        <v/>
      </c>
      <c r="Z43" s="9">
        <f>ROUND(_xlfn.NORM.INV(N43,Params!$B$13,Params!$B$14)+Params!$B$17+Params!$B$18*N43,1)</f>
        <v/>
      </c>
    </row>
    <row r="44">
      <c r="A44" s="11" t="n">
        <v>43</v>
      </c>
      <c r="B44" s="12">
        <f>INT((A44-1)/122)+1</f>
        <v/>
      </c>
      <c r="C44" s="13" t="n">
        <v>0.500359</v>
      </c>
      <c r="D44" s="13" t="n">
        <v>0.069342</v>
      </c>
      <c r="E44" s="13" t="n">
        <v>0.877152</v>
      </c>
      <c r="F44" s="13" t="n">
        <v>0.733604</v>
      </c>
      <c r="G44" s="13" t="n">
        <v>0.40246</v>
      </c>
      <c r="H44" s="13" t="n">
        <v>0.987731</v>
      </c>
      <c r="I44" s="13" t="n">
        <v>0.706036</v>
      </c>
      <c r="J44" s="13" t="n">
        <v>0.328121</v>
      </c>
      <c r="K44" s="13" t="n">
        <v>0.490632</v>
      </c>
      <c r="L44" s="13" t="n">
        <v>0.28077</v>
      </c>
      <c r="M44" s="13" t="n">
        <v>0.334759</v>
      </c>
      <c r="N44" s="13" t="n">
        <v>0.799662</v>
      </c>
      <c r="O44" s="9">
        <f>IF(C44&lt;=1-Params!$B$4,0,MAX(0.1,ROUND(_xlfn.GAMMA.INV((C44-(1-Params!$B$4))/Params!$B$4,Params!$B$5,Params!$B$6),1)))</f>
        <v/>
      </c>
      <c r="P44" s="9">
        <f>IF(D44&lt;=1-Params!$B$7,0,ROUND(_xlfn.GAMMA.INV((D44-(1-Params!$B$7))/Params!$B$7,Params!$B$8,Params!$B$9),3))</f>
        <v/>
      </c>
      <c r="Q44" s="9">
        <f>IF(E44&lt;=1-Params!$B$4,0,MAX(0.1,ROUND(_xlfn.GAMMA.INV((E44-(1-Params!$B$4))/Params!$B$4,Params!$B$5,Params!$B$6),1)))</f>
        <v/>
      </c>
      <c r="R44" s="9">
        <f>IF(F44&lt;=1-Params!$B$7,0,ROUND(_xlfn.GAMMA.INV((F44-(1-Params!$B$7))/Params!$B$7,Params!$B$8,Params!$B$9),3))</f>
        <v/>
      </c>
      <c r="S44" s="9">
        <f>IF(G44&lt;=1-Params!$B$7,0,ROUND((Params!$B$10+Params!$B$11*G44^Params!$B$12)*_xlfn.GAMMA.INV((G44-(1-Params!$B$7))/Params!$B$7,Params!$B$8,Params!$B$9),3))</f>
        <v/>
      </c>
      <c r="T44" s="9">
        <f>IF(H44&lt;=1-Params!$B$4,0,MAX(0.1,ROUND((Params!$B$10+Params!$B$11*H44^Params!$B$12)*_xlfn.GAMMA.INV((H44-(1-Params!$B$4))/Params!$B$4,Params!$B$5,Params!$B$6),1)))</f>
        <v/>
      </c>
      <c r="U44" s="9">
        <f>ROUND(_xlfn.NORM.INV(I44,Params!$B$13,Params!$B$14),1)</f>
        <v/>
      </c>
      <c r="V44" s="9">
        <f>ROUND(_xlfn.NORM.INV(J44,Params!$B$15,Params!$B$16),2)</f>
        <v/>
      </c>
      <c r="W44" s="9">
        <f>ROUND(_xlfn.NORM.INV(K44,Params!$B$13,Params!$B$14),1)</f>
        <v/>
      </c>
      <c r="X44" s="9">
        <f>ROUND(_xlfn.NORM.INV(L44,Params!$B$15,Params!$B$16),2)</f>
        <v/>
      </c>
      <c r="Y44" s="9">
        <f>ROUND(_xlfn.NORM.INV(M44,Params!$B$15,Params!$B$16)+Params!$B$17+Params!$B$18*M44,2)</f>
        <v/>
      </c>
      <c r="Z44" s="9">
        <f>ROUND(_xlfn.NORM.INV(N44,Params!$B$13,Params!$B$14)+Params!$B$17+Params!$B$18*N44,1)</f>
        <v/>
      </c>
    </row>
    <row r="45">
      <c r="A45" s="11" t="n">
        <v>44</v>
      </c>
      <c r="B45" s="12">
        <f>INT((A45-1)/122)+1</f>
        <v/>
      </c>
      <c r="C45" s="13" t="n">
        <v>0.24439</v>
      </c>
      <c r="D45" s="13" t="n">
        <v>0.022908</v>
      </c>
      <c r="E45" s="13" t="n">
        <v>0.846029</v>
      </c>
      <c r="F45" s="13" t="n">
        <v>0.675042</v>
      </c>
      <c r="G45" s="13" t="n">
        <v>0.285918</v>
      </c>
      <c r="H45" s="13" t="n">
        <v>0.627578</v>
      </c>
      <c r="I45" s="13" t="n">
        <v>0.234324</v>
      </c>
      <c r="J45" s="13" t="n">
        <v>0.060493</v>
      </c>
      <c r="K45" s="13" t="n">
        <v>0.748857</v>
      </c>
      <c r="L45" s="13" t="n">
        <v>0.333381</v>
      </c>
      <c r="M45" s="13" t="n">
        <v>0.536422</v>
      </c>
      <c r="N45" s="13" t="n">
        <v>0.796034</v>
      </c>
      <c r="O45" s="9">
        <f>IF(C45&lt;=1-Params!$B$4,0,MAX(0.1,ROUND(_xlfn.GAMMA.INV((C45-(1-Params!$B$4))/Params!$B$4,Params!$B$5,Params!$B$6),1)))</f>
        <v/>
      </c>
      <c r="P45" s="9">
        <f>IF(D45&lt;=1-Params!$B$7,0,ROUND(_xlfn.GAMMA.INV((D45-(1-Params!$B$7))/Params!$B$7,Params!$B$8,Params!$B$9),3))</f>
        <v/>
      </c>
      <c r="Q45" s="9">
        <f>IF(E45&lt;=1-Params!$B$4,0,MAX(0.1,ROUND(_xlfn.GAMMA.INV((E45-(1-Params!$B$4))/Params!$B$4,Params!$B$5,Params!$B$6),1)))</f>
        <v/>
      </c>
      <c r="R45" s="9">
        <f>IF(F45&lt;=1-Params!$B$7,0,ROUND(_xlfn.GAMMA.INV((F45-(1-Params!$B$7))/Params!$B$7,Params!$B$8,Params!$B$9),3))</f>
        <v/>
      </c>
      <c r="S45" s="9">
        <f>IF(G45&lt;=1-Params!$B$7,0,ROUND((Params!$B$10+Params!$B$11*G45^Params!$B$12)*_xlfn.GAMMA.INV((G45-(1-Params!$B$7))/Params!$B$7,Params!$B$8,Params!$B$9),3))</f>
        <v/>
      </c>
      <c r="T45" s="9">
        <f>IF(H45&lt;=1-Params!$B$4,0,MAX(0.1,ROUND((Params!$B$10+Params!$B$11*H45^Params!$B$12)*_xlfn.GAMMA.INV((H45-(1-Params!$B$4))/Params!$B$4,Params!$B$5,Params!$B$6),1)))</f>
        <v/>
      </c>
      <c r="U45" s="9">
        <f>ROUND(_xlfn.NORM.INV(I45,Params!$B$13,Params!$B$14),1)</f>
        <v/>
      </c>
      <c r="V45" s="9">
        <f>ROUND(_xlfn.NORM.INV(J45,Params!$B$15,Params!$B$16),2)</f>
        <v/>
      </c>
      <c r="W45" s="9">
        <f>ROUND(_xlfn.NORM.INV(K45,Params!$B$13,Params!$B$14),1)</f>
        <v/>
      </c>
      <c r="X45" s="9">
        <f>ROUND(_xlfn.NORM.INV(L45,Params!$B$15,Params!$B$16),2)</f>
        <v/>
      </c>
      <c r="Y45" s="9">
        <f>ROUND(_xlfn.NORM.INV(M45,Params!$B$15,Params!$B$16)+Params!$B$17+Params!$B$18*M45,2)</f>
        <v/>
      </c>
      <c r="Z45" s="9">
        <f>ROUND(_xlfn.NORM.INV(N45,Params!$B$13,Params!$B$14)+Params!$B$17+Params!$B$18*N45,1)</f>
        <v/>
      </c>
    </row>
    <row r="46">
      <c r="A46" s="11" t="n">
        <v>45</v>
      </c>
      <c r="B46" s="12">
        <f>INT((A46-1)/122)+1</f>
        <v/>
      </c>
      <c r="C46" s="13" t="n">
        <v>0.844055</v>
      </c>
      <c r="D46" s="13" t="n">
        <v>0.521683</v>
      </c>
      <c r="E46" s="13" t="n">
        <v>0.048938</v>
      </c>
      <c r="F46" s="13" t="n">
        <v>0.450363</v>
      </c>
      <c r="G46" s="13" t="n">
        <v>0.571353</v>
      </c>
      <c r="H46" s="13" t="n">
        <v>0.814264</v>
      </c>
      <c r="I46" s="13" t="n">
        <v>0.257665</v>
      </c>
      <c r="J46" s="13" t="n">
        <v>0.125603</v>
      </c>
      <c r="K46" s="13" t="n">
        <v>0.2128</v>
      </c>
      <c r="L46" s="13" t="n">
        <v>0.600347</v>
      </c>
      <c r="M46" s="13" t="n">
        <v>0.798623</v>
      </c>
      <c r="N46" s="13" t="n">
        <v>0.31642</v>
      </c>
      <c r="O46" s="9">
        <f>IF(C46&lt;=1-Params!$B$4,0,MAX(0.1,ROUND(_xlfn.GAMMA.INV((C46-(1-Params!$B$4))/Params!$B$4,Params!$B$5,Params!$B$6),1)))</f>
        <v/>
      </c>
      <c r="P46" s="9">
        <f>IF(D46&lt;=1-Params!$B$7,0,ROUND(_xlfn.GAMMA.INV((D46-(1-Params!$B$7))/Params!$B$7,Params!$B$8,Params!$B$9),3))</f>
        <v/>
      </c>
      <c r="Q46" s="9">
        <f>IF(E46&lt;=1-Params!$B$4,0,MAX(0.1,ROUND(_xlfn.GAMMA.INV((E46-(1-Params!$B$4))/Params!$B$4,Params!$B$5,Params!$B$6),1)))</f>
        <v/>
      </c>
      <c r="R46" s="9">
        <f>IF(F46&lt;=1-Params!$B$7,0,ROUND(_xlfn.GAMMA.INV((F46-(1-Params!$B$7))/Params!$B$7,Params!$B$8,Params!$B$9),3))</f>
        <v/>
      </c>
      <c r="S46" s="9">
        <f>IF(G46&lt;=1-Params!$B$7,0,ROUND((Params!$B$10+Params!$B$11*G46^Params!$B$12)*_xlfn.GAMMA.INV((G46-(1-Params!$B$7))/Params!$B$7,Params!$B$8,Params!$B$9),3))</f>
        <v/>
      </c>
      <c r="T46" s="9">
        <f>IF(H46&lt;=1-Params!$B$4,0,MAX(0.1,ROUND((Params!$B$10+Params!$B$11*H46^Params!$B$12)*_xlfn.GAMMA.INV((H46-(1-Params!$B$4))/Params!$B$4,Params!$B$5,Params!$B$6),1)))</f>
        <v/>
      </c>
      <c r="U46" s="9">
        <f>ROUND(_xlfn.NORM.INV(I46,Params!$B$13,Params!$B$14),1)</f>
        <v/>
      </c>
      <c r="V46" s="9">
        <f>ROUND(_xlfn.NORM.INV(J46,Params!$B$15,Params!$B$16),2)</f>
        <v/>
      </c>
      <c r="W46" s="9">
        <f>ROUND(_xlfn.NORM.INV(K46,Params!$B$13,Params!$B$14),1)</f>
        <v/>
      </c>
      <c r="X46" s="9">
        <f>ROUND(_xlfn.NORM.INV(L46,Params!$B$15,Params!$B$16),2)</f>
        <v/>
      </c>
      <c r="Y46" s="9">
        <f>ROUND(_xlfn.NORM.INV(M46,Params!$B$15,Params!$B$16)+Params!$B$17+Params!$B$18*M46,2)</f>
        <v/>
      </c>
      <c r="Z46" s="9">
        <f>ROUND(_xlfn.NORM.INV(N46,Params!$B$13,Params!$B$14)+Params!$B$17+Params!$B$18*N46,1)</f>
        <v/>
      </c>
    </row>
    <row r="47">
      <c r="A47" s="11" t="n">
        <v>46</v>
      </c>
      <c r="B47" s="12">
        <f>INT((A47-1)/122)+1</f>
        <v/>
      </c>
      <c r="C47" s="13" t="n">
        <v>0.065194</v>
      </c>
      <c r="D47" s="13" t="n">
        <v>0.421859</v>
      </c>
      <c r="E47" s="13" t="n">
        <v>0.280951</v>
      </c>
      <c r="F47" s="13" t="n">
        <v>0.78972</v>
      </c>
      <c r="G47" s="13" t="n">
        <v>0.381071</v>
      </c>
      <c r="H47" s="13" t="n">
        <v>0.53394</v>
      </c>
      <c r="I47" s="13" t="n">
        <v>0.08630500000000001</v>
      </c>
      <c r="J47" s="13" t="n">
        <v>0.05859</v>
      </c>
      <c r="K47" s="13" t="n">
        <v>0.211885</v>
      </c>
      <c r="L47" s="13" t="n">
        <v>0.5116849999999999</v>
      </c>
      <c r="M47" s="13" t="n">
        <v>0.715496</v>
      </c>
      <c r="N47" s="13" t="n">
        <v>0.532492</v>
      </c>
      <c r="O47" s="9">
        <f>IF(C47&lt;=1-Params!$B$4,0,MAX(0.1,ROUND(_xlfn.GAMMA.INV((C47-(1-Params!$B$4))/Params!$B$4,Params!$B$5,Params!$B$6),1)))</f>
        <v/>
      </c>
      <c r="P47" s="9">
        <f>IF(D47&lt;=1-Params!$B$7,0,ROUND(_xlfn.GAMMA.INV((D47-(1-Params!$B$7))/Params!$B$7,Params!$B$8,Params!$B$9),3))</f>
        <v/>
      </c>
      <c r="Q47" s="9">
        <f>IF(E47&lt;=1-Params!$B$4,0,MAX(0.1,ROUND(_xlfn.GAMMA.INV((E47-(1-Params!$B$4))/Params!$B$4,Params!$B$5,Params!$B$6),1)))</f>
        <v/>
      </c>
      <c r="R47" s="9">
        <f>IF(F47&lt;=1-Params!$B$7,0,ROUND(_xlfn.GAMMA.INV((F47-(1-Params!$B$7))/Params!$B$7,Params!$B$8,Params!$B$9),3))</f>
        <v/>
      </c>
      <c r="S47" s="9">
        <f>IF(G47&lt;=1-Params!$B$7,0,ROUND((Params!$B$10+Params!$B$11*G47^Params!$B$12)*_xlfn.GAMMA.INV((G47-(1-Params!$B$7))/Params!$B$7,Params!$B$8,Params!$B$9),3))</f>
        <v/>
      </c>
      <c r="T47" s="9">
        <f>IF(H47&lt;=1-Params!$B$4,0,MAX(0.1,ROUND((Params!$B$10+Params!$B$11*H47^Params!$B$12)*_xlfn.GAMMA.INV((H47-(1-Params!$B$4))/Params!$B$4,Params!$B$5,Params!$B$6),1)))</f>
        <v/>
      </c>
      <c r="U47" s="9">
        <f>ROUND(_xlfn.NORM.INV(I47,Params!$B$13,Params!$B$14),1)</f>
        <v/>
      </c>
      <c r="V47" s="9">
        <f>ROUND(_xlfn.NORM.INV(J47,Params!$B$15,Params!$B$16),2)</f>
        <v/>
      </c>
      <c r="W47" s="9">
        <f>ROUND(_xlfn.NORM.INV(K47,Params!$B$13,Params!$B$14),1)</f>
        <v/>
      </c>
      <c r="X47" s="9">
        <f>ROUND(_xlfn.NORM.INV(L47,Params!$B$15,Params!$B$16),2)</f>
        <v/>
      </c>
      <c r="Y47" s="9">
        <f>ROUND(_xlfn.NORM.INV(M47,Params!$B$15,Params!$B$16)+Params!$B$17+Params!$B$18*M47,2)</f>
        <v/>
      </c>
      <c r="Z47" s="9">
        <f>ROUND(_xlfn.NORM.INV(N47,Params!$B$13,Params!$B$14)+Params!$B$17+Params!$B$18*N47,1)</f>
        <v/>
      </c>
    </row>
    <row r="48">
      <c r="A48" s="11" t="n">
        <v>47</v>
      </c>
      <c r="B48" s="12">
        <f>INT((A48-1)/122)+1</f>
        <v/>
      </c>
      <c r="C48" s="13" t="n">
        <v>0.031863</v>
      </c>
      <c r="D48" s="13" t="n">
        <v>0.896658</v>
      </c>
      <c r="E48" s="13" t="n">
        <v>0.7285430000000001</v>
      </c>
      <c r="F48" s="13" t="n">
        <v>0.815436</v>
      </c>
      <c r="G48" s="13" t="n">
        <v>0.822974</v>
      </c>
      <c r="H48" s="13" t="n">
        <v>0.406875</v>
      </c>
      <c r="I48" s="13" t="n">
        <v>0.130646</v>
      </c>
      <c r="J48" s="13" t="n">
        <v>0.051406</v>
      </c>
      <c r="K48" s="13" t="n">
        <v>0.105829</v>
      </c>
      <c r="L48" s="13" t="n">
        <v>0.848047</v>
      </c>
      <c r="M48" s="13" t="n">
        <v>0.6669079999999999</v>
      </c>
      <c r="N48" s="13" t="n">
        <v>0.226277</v>
      </c>
      <c r="O48" s="9">
        <f>IF(C48&lt;=1-Params!$B$4,0,MAX(0.1,ROUND(_xlfn.GAMMA.INV((C48-(1-Params!$B$4))/Params!$B$4,Params!$B$5,Params!$B$6),1)))</f>
        <v/>
      </c>
      <c r="P48" s="9">
        <f>IF(D48&lt;=1-Params!$B$7,0,ROUND(_xlfn.GAMMA.INV((D48-(1-Params!$B$7))/Params!$B$7,Params!$B$8,Params!$B$9),3))</f>
        <v/>
      </c>
      <c r="Q48" s="9">
        <f>IF(E48&lt;=1-Params!$B$4,0,MAX(0.1,ROUND(_xlfn.GAMMA.INV((E48-(1-Params!$B$4))/Params!$B$4,Params!$B$5,Params!$B$6),1)))</f>
        <v/>
      </c>
      <c r="R48" s="9">
        <f>IF(F48&lt;=1-Params!$B$7,0,ROUND(_xlfn.GAMMA.INV((F48-(1-Params!$B$7))/Params!$B$7,Params!$B$8,Params!$B$9),3))</f>
        <v/>
      </c>
      <c r="S48" s="9">
        <f>IF(G48&lt;=1-Params!$B$7,0,ROUND((Params!$B$10+Params!$B$11*G48^Params!$B$12)*_xlfn.GAMMA.INV((G48-(1-Params!$B$7))/Params!$B$7,Params!$B$8,Params!$B$9),3))</f>
        <v/>
      </c>
      <c r="T48" s="9">
        <f>IF(H48&lt;=1-Params!$B$4,0,MAX(0.1,ROUND((Params!$B$10+Params!$B$11*H48^Params!$B$12)*_xlfn.GAMMA.INV((H48-(1-Params!$B$4))/Params!$B$4,Params!$B$5,Params!$B$6),1)))</f>
        <v/>
      </c>
      <c r="U48" s="9">
        <f>ROUND(_xlfn.NORM.INV(I48,Params!$B$13,Params!$B$14),1)</f>
        <v/>
      </c>
      <c r="V48" s="9">
        <f>ROUND(_xlfn.NORM.INV(J48,Params!$B$15,Params!$B$16),2)</f>
        <v/>
      </c>
      <c r="W48" s="9">
        <f>ROUND(_xlfn.NORM.INV(K48,Params!$B$13,Params!$B$14),1)</f>
        <v/>
      </c>
      <c r="X48" s="9">
        <f>ROUND(_xlfn.NORM.INV(L48,Params!$B$15,Params!$B$16),2)</f>
        <v/>
      </c>
      <c r="Y48" s="9">
        <f>ROUND(_xlfn.NORM.INV(M48,Params!$B$15,Params!$B$16)+Params!$B$17+Params!$B$18*M48,2)</f>
        <v/>
      </c>
      <c r="Z48" s="9">
        <f>ROUND(_xlfn.NORM.INV(N48,Params!$B$13,Params!$B$14)+Params!$B$17+Params!$B$18*N48,1)</f>
        <v/>
      </c>
    </row>
    <row r="49">
      <c r="A49" s="11" t="n">
        <v>48</v>
      </c>
      <c r="B49" s="12">
        <f>INT((A49-1)/122)+1</f>
        <v/>
      </c>
      <c r="C49" s="13" t="n">
        <v>0.127426</v>
      </c>
      <c r="D49" s="13" t="n">
        <v>0.813504</v>
      </c>
      <c r="E49" s="13" t="n">
        <v>0.639778</v>
      </c>
      <c r="F49" s="13" t="n">
        <v>0.305456</v>
      </c>
      <c r="G49" s="13" t="n">
        <v>0.362591</v>
      </c>
      <c r="H49" s="13" t="n">
        <v>0.511889</v>
      </c>
      <c r="I49" s="13" t="n">
        <v>0.040585</v>
      </c>
      <c r="J49" s="13" t="n">
        <v>0.02503</v>
      </c>
      <c r="K49" s="13" t="n">
        <v>0.586766</v>
      </c>
      <c r="L49" s="13" t="n">
        <v>0.912108</v>
      </c>
      <c r="M49" s="13" t="n">
        <v>0.873372</v>
      </c>
      <c r="N49" s="13" t="n">
        <v>0.509887</v>
      </c>
      <c r="O49" s="9">
        <f>IF(C49&lt;=1-Params!$B$4,0,MAX(0.1,ROUND(_xlfn.GAMMA.INV((C49-(1-Params!$B$4))/Params!$B$4,Params!$B$5,Params!$B$6),1)))</f>
        <v/>
      </c>
      <c r="P49" s="9">
        <f>IF(D49&lt;=1-Params!$B$7,0,ROUND(_xlfn.GAMMA.INV((D49-(1-Params!$B$7))/Params!$B$7,Params!$B$8,Params!$B$9),3))</f>
        <v/>
      </c>
      <c r="Q49" s="9">
        <f>IF(E49&lt;=1-Params!$B$4,0,MAX(0.1,ROUND(_xlfn.GAMMA.INV((E49-(1-Params!$B$4))/Params!$B$4,Params!$B$5,Params!$B$6),1)))</f>
        <v/>
      </c>
      <c r="R49" s="9">
        <f>IF(F49&lt;=1-Params!$B$7,0,ROUND(_xlfn.GAMMA.INV((F49-(1-Params!$B$7))/Params!$B$7,Params!$B$8,Params!$B$9),3))</f>
        <v/>
      </c>
      <c r="S49" s="9">
        <f>IF(G49&lt;=1-Params!$B$7,0,ROUND((Params!$B$10+Params!$B$11*G49^Params!$B$12)*_xlfn.GAMMA.INV((G49-(1-Params!$B$7))/Params!$B$7,Params!$B$8,Params!$B$9),3))</f>
        <v/>
      </c>
      <c r="T49" s="9">
        <f>IF(H49&lt;=1-Params!$B$4,0,MAX(0.1,ROUND((Params!$B$10+Params!$B$11*H49^Params!$B$12)*_xlfn.GAMMA.INV((H49-(1-Params!$B$4))/Params!$B$4,Params!$B$5,Params!$B$6),1)))</f>
        <v/>
      </c>
      <c r="U49" s="9">
        <f>ROUND(_xlfn.NORM.INV(I49,Params!$B$13,Params!$B$14),1)</f>
        <v/>
      </c>
      <c r="V49" s="9">
        <f>ROUND(_xlfn.NORM.INV(J49,Params!$B$15,Params!$B$16),2)</f>
        <v/>
      </c>
      <c r="W49" s="9">
        <f>ROUND(_xlfn.NORM.INV(K49,Params!$B$13,Params!$B$14),1)</f>
        <v/>
      </c>
      <c r="X49" s="9">
        <f>ROUND(_xlfn.NORM.INV(L49,Params!$B$15,Params!$B$16),2)</f>
        <v/>
      </c>
      <c r="Y49" s="9">
        <f>ROUND(_xlfn.NORM.INV(M49,Params!$B$15,Params!$B$16)+Params!$B$17+Params!$B$18*M49,2)</f>
        <v/>
      </c>
      <c r="Z49" s="9">
        <f>ROUND(_xlfn.NORM.INV(N49,Params!$B$13,Params!$B$14)+Params!$B$17+Params!$B$18*N49,1)</f>
        <v/>
      </c>
    </row>
    <row r="50">
      <c r="A50" s="11" t="n">
        <v>49</v>
      </c>
      <c r="B50" s="12">
        <f>INT((A50-1)/122)+1</f>
        <v/>
      </c>
      <c r="C50" s="13" t="n">
        <v>0.18934</v>
      </c>
      <c r="D50" s="13" t="n">
        <v>0.667143</v>
      </c>
      <c r="E50" s="13" t="n">
        <v>0.504853</v>
      </c>
      <c r="F50" s="13" t="n">
        <v>0.054236</v>
      </c>
      <c r="G50" s="13" t="n">
        <v>0.7303539999999999</v>
      </c>
      <c r="H50" s="13" t="n">
        <v>0.673449</v>
      </c>
      <c r="I50" s="13" t="n">
        <v>0.024881</v>
      </c>
      <c r="J50" s="13" t="n">
        <v>0.101395</v>
      </c>
      <c r="K50" s="13" t="n">
        <v>0.587766</v>
      </c>
      <c r="L50" s="13" t="n">
        <v>0.91225</v>
      </c>
      <c r="M50" s="13" t="n">
        <v>0.913139</v>
      </c>
      <c r="N50" s="13" t="n">
        <v>0.820833</v>
      </c>
      <c r="O50" s="9">
        <f>IF(C50&lt;=1-Params!$B$4,0,MAX(0.1,ROUND(_xlfn.GAMMA.INV((C50-(1-Params!$B$4))/Params!$B$4,Params!$B$5,Params!$B$6),1)))</f>
        <v/>
      </c>
      <c r="P50" s="9">
        <f>IF(D50&lt;=1-Params!$B$7,0,ROUND(_xlfn.GAMMA.INV((D50-(1-Params!$B$7))/Params!$B$7,Params!$B$8,Params!$B$9),3))</f>
        <v/>
      </c>
      <c r="Q50" s="9">
        <f>IF(E50&lt;=1-Params!$B$4,0,MAX(0.1,ROUND(_xlfn.GAMMA.INV((E50-(1-Params!$B$4))/Params!$B$4,Params!$B$5,Params!$B$6),1)))</f>
        <v/>
      </c>
      <c r="R50" s="9">
        <f>IF(F50&lt;=1-Params!$B$7,0,ROUND(_xlfn.GAMMA.INV((F50-(1-Params!$B$7))/Params!$B$7,Params!$B$8,Params!$B$9),3))</f>
        <v/>
      </c>
      <c r="S50" s="9">
        <f>IF(G50&lt;=1-Params!$B$7,0,ROUND((Params!$B$10+Params!$B$11*G50^Params!$B$12)*_xlfn.GAMMA.INV((G50-(1-Params!$B$7))/Params!$B$7,Params!$B$8,Params!$B$9),3))</f>
        <v/>
      </c>
      <c r="T50" s="9">
        <f>IF(H50&lt;=1-Params!$B$4,0,MAX(0.1,ROUND((Params!$B$10+Params!$B$11*H50^Params!$B$12)*_xlfn.GAMMA.INV((H50-(1-Params!$B$4))/Params!$B$4,Params!$B$5,Params!$B$6),1)))</f>
        <v/>
      </c>
      <c r="U50" s="9">
        <f>ROUND(_xlfn.NORM.INV(I50,Params!$B$13,Params!$B$14),1)</f>
        <v/>
      </c>
      <c r="V50" s="9">
        <f>ROUND(_xlfn.NORM.INV(J50,Params!$B$15,Params!$B$16),2)</f>
        <v/>
      </c>
      <c r="W50" s="9">
        <f>ROUND(_xlfn.NORM.INV(K50,Params!$B$13,Params!$B$14),1)</f>
        <v/>
      </c>
      <c r="X50" s="9">
        <f>ROUND(_xlfn.NORM.INV(L50,Params!$B$15,Params!$B$16),2)</f>
        <v/>
      </c>
      <c r="Y50" s="9">
        <f>ROUND(_xlfn.NORM.INV(M50,Params!$B$15,Params!$B$16)+Params!$B$17+Params!$B$18*M50,2)</f>
        <v/>
      </c>
      <c r="Z50" s="9">
        <f>ROUND(_xlfn.NORM.INV(N50,Params!$B$13,Params!$B$14)+Params!$B$17+Params!$B$18*N50,1)</f>
        <v/>
      </c>
    </row>
    <row r="51">
      <c r="A51" s="11" t="n">
        <v>50</v>
      </c>
      <c r="B51" s="12">
        <f>INT((A51-1)/122)+1</f>
        <v/>
      </c>
      <c r="C51" s="13" t="n">
        <v>0.33456</v>
      </c>
      <c r="D51" s="13" t="n">
        <v>0.919925</v>
      </c>
      <c r="E51" s="13" t="n">
        <v>0.942311</v>
      </c>
      <c r="F51" s="13" t="n">
        <v>0.7581329999999999</v>
      </c>
      <c r="G51" s="13" t="n">
        <v>0.808047</v>
      </c>
      <c r="H51" s="13" t="n">
        <v>0.83414</v>
      </c>
      <c r="I51" s="13" t="n">
        <v>0.06250600000000001</v>
      </c>
      <c r="J51" s="13" t="n">
        <v>0.350912</v>
      </c>
      <c r="K51" s="13" t="n">
        <v>0.534456</v>
      </c>
      <c r="L51" s="13" t="n">
        <v>0.961013</v>
      </c>
      <c r="M51" s="13" t="n">
        <v>0.711252</v>
      </c>
      <c r="N51" s="13" t="n">
        <v>0.823283</v>
      </c>
      <c r="O51" s="9">
        <f>IF(C51&lt;=1-Params!$B$4,0,MAX(0.1,ROUND(_xlfn.GAMMA.INV((C51-(1-Params!$B$4))/Params!$B$4,Params!$B$5,Params!$B$6),1)))</f>
        <v/>
      </c>
      <c r="P51" s="9">
        <f>IF(D51&lt;=1-Params!$B$7,0,ROUND(_xlfn.GAMMA.INV((D51-(1-Params!$B$7))/Params!$B$7,Params!$B$8,Params!$B$9),3))</f>
        <v/>
      </c>
      <c r="Q51" s="9">
        <f>IF(E51&lt;=1-Params!$B$4,0,MAX(0.1,ROUND(_xlfn.GAMMA.INV((E51-(1-Params!$B$4))/Params!$B$4,Params!$B$5,Params!$B$6),1)))</f>
        <v/>
      </c>
      <c r="R51" s="9">
        <f>IF(F51&lt;=1-Params!$B$7,0,ROUND(_xlfn.GAMMA.INV((F51-(1-Params!$B$7))/Params!$B$7,Params!$B$8,Params!$B$9),3))</f>
        <v/>
      </c>
      <c r="S51" s="9">
        <f>IF(G51&lt;=1-Params!$B$7,0,ROUND((Params!$B$10+Params!$B$11*G51^Params!$B$12)*_xlfn.GAMMA.INV((G51-(1-Params!$B$7))/Params!$B$7,Params!$B$8,Params!$B$9),3))</f>
        <v/>
      </c>
      <c r="T51" s="9">
        <f>IF(H51&lt;=1-Params!$B$4,0,MAX(0.1,ROUND((Params!$B$10+Params!$B$11*H51^Params!$B$12)*_xlfn.GAMMA.INV((H51-(1-Params!$B$4))/Params!$B$4,Params!$B$5,Params!$B$6),1)))</f>
        <v/>
      </c>
      <c r="U51" s="9">
        <f>ROUND(_xlfn.NORM.INV(I51,Params!$B$13,Params!$B$14),1)</f>
        <v/>
      </c>
      <c r="V51" s="9">
        <f>ROUND(_xlfn.NORM.INV(J51,Params!$B$15,Params!$B$16),2)</f>
        <v/>
      </c>
      <c r="W51" s="9">
        <f>ROUND(_xlfn.NORM.INV(K51,Params!$B$13,Params!$B$14),1)</f>
        <v/>
      </c>
      <c r="X51" s="9">
        <f>ROUND(_xlfn.NORM.INV(L51,Params!$B$15,Params!$B$16),2)</f>
        <v/>
      </c>
      <c r="Y51" s="9">
        <f>ROUND(_xlfn.NORM.INV(M51,Params!$B$15,Params!$B$16)+Params!$B$17+Params!$B$18*M51,2)</f>
        <v/>
      </c>
      <c r="Z51" s="9">
        <f>ROUND(_xlfn.NORM.INV(N51,Params!$B$13,Params!$B$14)+Params!$B$17+Params!$B$18*N51,1)</f>
        <v/>
      </c>
    </row>
    <row r="52">
      <c r="A52" s="11" t="n">
        <v>51</v>
      </c>
      <c r="B52" s="12">
        <f>INT((A52-1)/122)+1</f>
        <v/>
      </c>
      <c r="C52" s="13" t="n">
        <v>0.436307</v>
      </c>
      <c r="D52" s="13" t="n">
        <v>0.800943</v>
      </c>
      <c r="E52" s="13" t="n">
        <v>0.891227</v>
      </c>
      <c r="F52" s="13" t="n">
        <v>0.822735</v>
      </c>
      <c r="G52" s="13" t="n">
        <v>0.164463</v>
      </c>
      <c r="H52" s="13" t="n">
        <v>0.786303</v>
      </c>
      <c r="I52" s="13" t="n">
        <v>0.157689</v>
      </c>
      <c r="J52" s="13" t="n">
        <v>0.589652</v>
      </c>
      <c r="K52" s="13" t="n">
        <v>0.339998</v>
      </c>
      <c r="L52" s="13" t="n">
        <v>0.969687</v>
      </c>
      <c r="M52" s="13" t="n">
        <v>0.6498969999999999</v>
      </c>
      <c r="N52" s="13" t="n">
        <v>0.755697</v>
      </c>
      <c r="O52" s="9">
        <f>IF(C52&lt;=1-Params!$B$4,0,MAX(0.1,ROUND(_xlfn.GAMMA.INV((C52-(1-Params!$B$4))/Params!$B$4,Params!$B$5,Params!$B$6),1)))</f>
        <v/>
      </c>
      <c r="P52" s="9">
        <f>IF(D52&lt;=1-Params!$B$7,0,ROUND(_xlfn.GAMMA.INV((D52-(1-Params!$B$7))/Params!$B$7,Params!$B$8,Params!$B$9),3))</f>
        <v/>
      </c>
      <c r="Q52" s="9">
        <f>IF(E52&lt;=1-Params!$B$4,0,MAX(0.1,ROUND(_xlfn.GAMMA.INV((E52-(1-Params!$B$4))/Params!$B$4,Params!$B$5,Params!$B$6),1)))</f>
        <v/>
      </c>
      <c r="R52" s="9">
        <f>IF(F52&lt;=1-Params!$B$7,0,ROUND(_xlfn.GAMMA.INV((F52-(1-Params!$B$7))/Params!$B$7,Params!$B$8,Params!$B$9),3))</f>
        <v/>
      </c>
      <c r="S52" s="9">
        <f>IF(G52&lt;=1-Params!$B$7,0,ROUND((Params!$B$10+Params!$B$11*G52^Params!$B$12)*_xlfn.GAMMA.INV((G52-(1-Params!$B$7))/Params!$B$7,Params!$B$8,Params!$B$9),3))</f>
        <v/>
      </c>
      <c r="T52" s="9">
        <f>IF(H52&lt;=1-Params!$B$4,0,MAX(0.1,ROUND((Params!$B$10+Params!$B$11*H52^Params!$B$12)*_xlfn.GAMMA.INV((H52-(1-Params!$B$4))/Params!$B$4,Params!$B$5,Params!$B$6),1)))</f>
        <v/>
      </c>
      <c r="U52" s="9">
        <f>ROUND(_xlfn.NORM.INV(I52,Params!$B$13,Params!$B$14),1)</f>
        <v/>
      </c>
      <c r="V52" s="9">
        <f>ROUND(_xlfn.NORM.INV(J52,Params!$B$15,Params!$B$16),2)</f>
        <v/>
      </c>
      <c r="W52" s="9">
        <f>ROUND(_xlfn.NORM.INV(K52,Params!$B$13,Params!$B$14),1)</f>
        <v/>
      </c>
      <c r="X52" s="9">
        <f>ROUND(_xlfn.NORM.INV(L52,Params!$B$15,Params!$B$16),2)</f>
        <v/>
      </c>
      <c r="Y52" s="9">
        <f>ROUND(_xlfn.NORM.INV(M52,Params!$B$15,Params!$B$16)+Params!$B$17+Params!$B$18*M52,2)</f>
        <v/>
      </c>
      <c r="Z52" s="9">
        <f>ROUND(_xlfn.NORM.INV(N52,Params!$B$13,Params!$B$14)+Params!$B$17+Params!$B$18*N52,1)</f>
        <v/>
      </c>
    </row>
    <row r="53">
      <c r="A53" s="11" t="n">
        <v>52</v>
      </c>
      <c r="B53" s="12">
        <f>INT((A53-1)/122)+1</f>
        <v/>
      </c>
      <c r="C53" s="13" t="n">
        <v>0.810183</v>
      </c>
      <c r="D53" s="13" t="n">
        <v>0.372165</v>
      </c>
      <c r="E53" s="13" t="n">
        <v>0.777918</v>
      </c>
      <c r="F53" s="13" t="n">
        <v>0.340032</v>
      </c>
      <c r="G53" s="13" t="n">
        <v>0.011388</v>
      </c>
      <c r="H53" s="13" t="n">
        <v>0.288903</v>
      </c>
      <c r="I53" s="13" t="n">
        <v>0.045289</v>
      </c>
      <c r="J53" s="13" t="n">
        <v>0.968193</v>
      </c>
      <c r="K53" s="13" t="n">
        <v>0.721177</v>
      </c>
      <c r="L53" s="13" t="n">
        <v>0.9638099999999999</v>
      </c>
      <c r="M53" s="13" t="n">
        <v>0.523607</v>
      </c>
      <c r="N53" s="13" t="n">
        <v>0.731347</v>
      </c>
      <c r="O53" s="9">
        <f>IF(C53&lt;=1-Params!$B$4,0,MAX(0.1,ROUND(_xlfn.GAMMA.INV((C53-(1-Params!$B$4))/Params!$B$4,Params!$B$5,Params!$B$6),1)))</f>
        <v/>
      </c>
      <c r="P53" s="9">
        <f>IF(D53&lt;=1-Params!$B$7,0,ROUND(_xlfn.GAMMA.INV((D53-(1-Params!$B$7))/Params!$B$7,Params!$B$8,Params!$B$9),3))</f>
        <v/>
      </c>
      <c r="Q53" s="9">
        <f>IF(E53&lt;=1-Params!$B$4,0,MAX(0.1,ROUND(_xlfn.GAMMA.INV((E53-(1-Params!$B$4))/Params!$B$4,Params!$B$5,Params!$B$6),1)))</f>
        <v/>
      </c>
      <c r="R53" s="9">
        <f>IF(F53&lt;=1-Params!$B$7,0,ROUND(_xlfn.GAMMA.INV((F53-(1-Params!$B$7))/Params!$B$7,Params!$B$8,Params!$B$9),3))</f>
        <v/>
      </c>
      <c r="S53" s="9">
        <f>IF(G53&lt;=1-Params!$B$7,0,ROUND((Params!$B$10+Params!$B$11*G53^Params!$B$12)*_xlfn.GAMMA.INV((G53-(1-Params!$B$7))/Params!$B$7,Params!$B$8,Params!$B$9),3))</f>
        <v/>
      </c>
      <c r="T53" s="9">
        <f>IF(H53&lt;=1-Params!$B$4,0,MAX(0.1,ROUND((Params!$B$10+Params!$B$11*H53^Params!$B$12)*_xlfn.GAMMA.INV((H53-(1-Params!$B$4))/Params!$B$4,Params!$B$5,Params!$B$6),1)))</f>
        <v/>
      </c>
      <c r="U53" s="9">
        <f>ROUND(_xlfn.NORM.INV(I53,Params!$B$13,Params!$B$14),1)</f>
        <v/>
      </c>
      <c r="V53" s="9">
        <f>ROUND(_xlfn.NORM.INV(J53,Params!$B$15,Params!$B$16),2)</f>
        <v/>
      </c>
      <c r="W53" s="9">
        <f>ROUND(_xlfn.NORM.INV(K53,Params!$B$13,Params!$B$14),1)</f>
        <v/>
      </c>
      <c r="X53" s="9">
        <f>ROUND(_xlfn.NORM.INV(L53,Params!$B$15,Params!$B$16),2)</f>
        <v/>
      </c>
      <c r="Y53" s="9">
        <f>ROUND(_xlfn.NORM.INV(M53,Params!$B$15,Params!$B$16)+Params!$B$17+Params!$B$18*M53,2)</f>
        <v/>
      </c>
      <c r="Z53" s="9">
        <f>ROUND(_xlfn.NORM.INV(N53,Params!$B$13,Params!$B$14)+Params!$B$17+Params!$B$18*N53,1)</f>
        <v/>
      </c>
    </row>
    <row r="54">
      <c r="A54" s="11" t="n">
        <v>53</v>
      </c>
      <c r="B54" s="12">
        <f>INT((A54-1)/122)+1</f>
        <v/>
      </c>
      <c r="C54" s="13" t="n">
        <v>0.132166</v>
      </c>
      <c r="D54" s="13" t="n">
        <v>0.639827</v>
      </c>
      <c r="E54" s="13" t="n">
        <v>0.1628</v>
      </c>
      <c r="F54" s="13" t="n">
        <v>0.233213</v>
      </c>
      <c r="G54" s="13" t="n">
        <v>0.34819</v>
      </c>
      <c r="H54" s="13" t="n">
        <v>0.136394</v>
      </c>
      <c r="I54" s="13" t="n">
        <v>0.192037</v>
      </c>
      <c r="J54" s="13" t="n">
        <v>0.43194</v>
      </c>
      <c r="K54" s="13" t="n">
        <v>0.671869</v>
      </c>
      <c r="L54" s="13" t="n">
        <v>0.451197</v>
      </c>
      <c r="M54" s="13" t="n">
        <v>0.749398</v>
      </c>
      <c r="N54" s="13" t="n">
        <v>0.842669</v>
      </c>
      <c r="O54" s="9">
        <f>IF(C54&lt;=1-Params!$B$4,0,MAX(0.1,ROUND(_xlfn.GAMMA.INV((C54-(1-Params!$B$4))/Params!$B$4,Params!$B$5,Params!$B$6),1)))</f>
        <v/>
      </c>
      <c r="P54" s="9">
        <f>IF(D54&lt;=1-Params!$B$7,0,ROUND(_xlfn.GAMMA.INV((D54-(1-Params!$B$7))/Params!$B$7,Params!$B$8,Params!$B$9),3))</f>
        <v/>
      </c>
      <c r="Q54" s="9">
        <f>IF(E54&lt;=1-Params!$B$4,0,MAX(0.1,ROUND(_xlfn.GAMMA.INV((E54-(1-Params!$B$4))/Params!$B$4,Params!$B$5,Params!$B$6),1)))</f>
        <v/>
      </c>
      <c r="R54" s="9">
        <f>IF(F54&lt;=1-Params!$B$7,0,ROUND(_xlfn.GAMMA.INV((F54-(1-Params!$B$7))/Params!$B$7,Params!$B$8,Params!$B$9),3))</f>
        <v/>
      </c>
      <c r="S54" s="9">
        <f>IF(G54&lt;=1-Params!$B$7,0,ROUND((Params!$B$10+Params!$B$11*G54^Params!$B$12)*_xlfn.GAMMA.INV((G54-(1-Params!$B$7))/Params!$B$7,Params!$B$8,Params!$B$9),3))</f>
        <v/>
      </c>
      <c r="T54" s="9">
        <f>IF(H54&lt;=1-Params!$B$4,0,MAX(0.1,ROUND((Params!$B$10+Params!$B$11*H54^Params!$B$12)*_xlfn.GAMMA.INV((H54-(1-Params!$B$4))/Params!$B$4,Params!$B$5,Params!$B$6),1)))</f>
        <v/>
      </c>
      <c r="U54" s="9">
        <f>ROUND(_xlfn.NORM.INV(I54,Params!$B$13,Params!$B$14),1)</f>
        <v/>
      </c>
      <c r="V54" s="9">
        <f>ROUND(_xlfn.NORM.INV(J54,Params!$B$15,Params!$B$16),2)</f>
        <v/>
      </c>
      <c r="W54" s="9">
        <f>ROUND(_xlfn.NORM.INV(K54,Params!$B$13,Params!$B$14),1)</f>
        <v/>
      </c>
      <c r="X54" s="9">
        <f>ROUND(_xlfn.NORM.INV(L54,Params!$B$15,Params!$B$16),2)</f>
        <v/>
      </c>
      <c r="Y54" s="9">
        <f>ROUND(_xlfn.NORM.INV(M54,Params!$B$15,Params!$B$16)+Params!$B$17+Params!$B$18*M54,2)</f>
        <v/>
      </c>
      <c r="Z54" s="9">
        <f>ROUND(_xlfn.NORM.INV(N54,Params!$B$13,Params!$B$14)+Params!$B$17+Params!$B$18*N54,1)</f>
        <v/>
      </c>
    </row>
    <row r="55">
      <c r="A55" s="11" t="n">
        <v>54</v>
      </c>
      <c r="B55" s="12">
        <f>INT((A55-1)/122)+1</f>
        <v/>
      </c>
      <c r="C55" s="13" t="n">
        <v>0.991896</v>
      </c>
      <c r="D55" s="13" t="n">
        <v>0.107368</v>
      </c>
      <c r="E55" s="13" t="n">
        <v>0.001578</v>
      </c>
      <c r="F55" s="13" t="n">
        <v>0.138081</v>
      </c>
      <c r="G55" s="13" t="n">
        <v>0.590319</v>
      </c>
      <c r="H55" s="13" t="n">
        <v>0.292264</v>
      </c>
      <c r="I55" s="13" t="n">
        <v>0.356963</v>
      </c>
      <c r="J55" s="13" t="n">
        <v>0.248312</v>
      </c>
      <c r="K55" s="13" t="n">
        <v>0.595141</v>
      </c>
      <c r="L55" s="13" t="n">
        <v>0.362255</v>
      </c>
      <c r="M55" s="13" t="n">
        <v>0.167354</v>
      </c>
      <c r="N55" s="13" t="n">
        <v>0.565962</v>
      </c>
      <c r="O55" s="9">
        <f>IF(C55&lt;=1-Params!$B$4,0,MAX(0.1,ROUND(_xlfn.GAMMA.INV((C55-(1-Params!$B$4))/Params!$B$4,Params!$B$5,Params!$B$6),1)))</f>
        <v/>
      </c>
      <c r="P55" s="9">
        <f>IF(D55&lt;=1-Params!$B$7,0,ROUND(_xlfn.GAMMA.INV((D55-(1-Params!$B$7))/Params!$B$7,Params!$B$8,Params!$B$9),3))</f>
        <v/>
      </c>
      <c r="Q55" s="9">
        <f>IF(E55&lt;=1-Params!$B$4,0,MAX(0.1,ROUND(_xlfn.GAMMA.INV((E55-(1-Params!$B$4))/Params!$B$4,Params!$B$5,Params!$B$6),1)))</f>
        <v/>
      </c>
      <c r="R55" s="9">
        <f>IF(F55&lt;=1-Params!$B$7,0,ROUND(_xlfn.GAMMA.INV((F55-(1-Params!$B$7))/Params!$B$7,Params!$B$8,Params!$B$9),3))</f>
        <v/>
      </c>
      <c r="S55" s="9">
        <f>IF(G55&lt;=1-Params!$B$7,0,ROUND((Params!$B$10+Params!$B$11*G55^Params!$B$12)*_xlfn.GAMMA.INV((G55-(1-Params!$B$7))/Params!$B$7,Params!$B$8,Params!$B$9),3))</f>
        <v/>
      </c>
      <c r="T55" s="9">
        <f>IF(H55&lt;=1-Params!$B$4,0,MAX(0.1,ROUND((Params!$B$10+Params!$B$11*H55^Params!$B$12)*_xlfn.GAMMA.INV((H55-(1-Params!$B$4))/Params!$B$4,Params!$B$5,Params!$B$6),1)))</f>
        <v/>
      </c>
      <c r="U55" s="9">
        <f>ROUND(_xlfn.NORM.INV(I55,Params!$B$13,Params!$B$14),1)</f>
        <v/>
      </c>
      <c r="V55" s="9">
        <f>ROUND(_xlfn.NORM.INV(J55,Params!$B$15,Params!$B$16),2)</f>
        <v/>
      </c>
      <c r="W55" s="9">
        <f>ROUND(_xlfn.NORM.INV(K55,Params!$B$13,Params!$B$14),1)</f>
        <v/>
      </c>
      <c r="X55" s="9">
        <f>ROUND(_xlfn.NORM.INV(L55,Params!$B$15,Params!$B$16),2)</f>
        <v/>
      </c>
      <c r="Y55" s="9">
        <f>ROUND(_xlfn.NORM.INV(M55,Params!$B$15,Params!$B$16)+Params!$B$17+Params!$B$18*M55,2)</f>
        <v/>
      </c>
      <c r="Z55" s="9">
        <f>ROUND(_xlfn.NORM.INV(N55,Params!$B$13,Params!$B$14)+Params!$B$17+Params!$B$18*N55,1)</f>
        <v/>
      </c>
    </row>
    <row r="56">
      <c r="A56" s="11" t="n">
        <v>55</v>
      </c>
      <c r="B56" s="12">
        <f>INT((A56-1)/122)+1</f>
        <v/>
      </c>
      <c r="C56" s="13" t="n">
        <v>0.921347</v>
      </c>
      <c r="D56" s="13" t="n">
        <v>0.678412</v>
      </c>
      <c r="E56" s="13" t="n">
        <v>0.123201</v>
      </c>
      <c r="F56" s="13" t="n">
        <v>0.109446</v>
      </c>
      <c r="G56" s="13" t="n">
        <v>0.869799</v>
      </c>
      <c r="H56" s="13" t="n">
        <v>0.038642</v>
      </c>
      <c r="I56" s="13" t="n">
        <v>0.06012</v>
      </c>
      <c r="J56" s="13" t="n">
        <v>0.609809</v>
      </c>
      <c r="K56" s="13" t="n">
        <v>0.182312</v>
      </c>
      <c r="L56" s="13" t="n">
        <v>0.506899</v>
      </c>
      <c r="M56" s="13" t="n">
        <v>0.468272</v>
      </c>
      <c r="N56" s="13" t="n">
        <v>0.517228</v>
      </c>
      <c r="O56" s="9">
        <f>IF(C56&lt;=1-Params!$B$4,0,MAX(0.1,ROUND(_xlfn.GAMMA.INV((C56-(1-Params!$B$4))/Params!$B$4,Params!$B$5,Params!$B$6),1)))</f>
        <v/>
      </c>
      <c r="P56" s="9">
        <f>IF(D56&lt;=1-Params!$B$7,0,ROUND(_xlfn.GAMMA.INV((D56-(1-Params!$B$7))/Params!$B$7,Params!$B$8,Params!$B$9),3))</f>
        <v/>
      </c>
      <c r="Q56" s="9">
        <f>IF(E56&lt;=1-Params!$B$4,0,MAX(0.1,ROUND(_xlfn.GAMMA.INV((E56-(1-Params!$B$4))/Params!$B$4,Params!$B$5,Params!$B$6),1)))</f>
        <v/>
      </c>
      <c r="R56" s="9">
        <f>IF(F56&lt;=1-Params!$B$7,0,ROUND(_xlfn.GAMMA.INV((F56-(1-Params!$B$7))/Params!$B$7,Params!$B$8,Params!$B$9),3))</f>
        <v/>
      </c>
      <c r="S56" s="9">
        <f>IF(G56&lt;=1-Params!$B$7,0,ROUND((Params!$B$10+Params!$B$11*G56^Params!$B$12)*_xlfn.GAMMA.INV((G56-(1-Params!$B$7))/Params!$B$7,Params!$B$8,Params!$B$9),3))</f>
        <v/>
      </c>
      <c r="T56" s="9">
        <f>IF(H56&lt;=1-Params!$B$4,0,MAX(0.1,ROUND((Params!$B$10+Params!$B$11*H56^Params!$B$12)*_xlfn.GAMMA.INV((H56-(1-Params!$B$4))/Params!$B$4,Params!$B$5,Params!$B$6),1)))</f>
        <v/>
      </c>
      <c r="U56" s="9">
        <f>ROUND(_xlfn.NORM.INV(I56,Params!$B$13,Params!$B$14),1)</f>
        <v/>
      </c>
      <c r="V56" s="9">
        <f>ROUND(_xlfn.NORM.INV(J56,Params!$B$15,Params!$B$16),2)</f>
        <v/>
      </c>
      <c r="W56" s="9">
        <f>ROUND(_xlfn.NORM.INV(K56,Params!$B$13,Params!$B$14),1)</f>
        <v/>
      </c>
      <c r="X56" s="9">
        <f>ROUND(_xlfn.NORM.INV(L56,Params!$B$15,Params!$B$16),2)</f>
        <v/>
      </c>
      <c r="Y56" s="9">
        <f>ROUND(_xlfn.NORM.INV(M56,Params!$B$15,Params!$B$16)+Params!$B$17+Params!$B$18*M56,2)</f>
        <v/>
      </c>
      <c r="Z56" s="9">
        <f>ROUND(_xlfn.NORM.INV(N56,Params!$B$13,Params!$B$14)+Params!$B$17+Params!$B$18*N56,1)</f>
        <v/>
      </c>
    </row>
    <row r="57">
      <c r="A57" s="11" t="n">
        <v>56</v>
      </c>
      <c r="B57" s="12">
        <f>INT((A57-1)/122)+1</f>
        <v/>
      </c>
      <c r="C57" s="13" t="n">
        <v>0.409351</v>
      </c>
      <c r="D57" s="13" t="n">
        <v>0.425373</v>
      </c>
      <c r="E57" s="13" t="n">
        <v>0.532</v>
      </c>
      <c r="F57" s="13" t="n">
        <v>0.434999</v>
      </c>
      <c r="G57" s="13" t="n">
        <v>0.8016990000000001</v>
      </c>
      <c r="H57" s="13" t="n">
        <v>0.326527</v>
      </c>
      <c r="I57" s="13" t="n">
        <v>0.09995999999999999</v>
      </c>
      <c r="J57" s="13" t="n">
        <v>0.7717850000000001</v>
      </c>
      <c r="K57" s="13" t="n">
        <v>0.532633</v>
      </c>
      <c r="L57" s="13" t="n">
        <v>0.362365</v>
      </c>
      <c r="M57" s="13" t="n">
        <v>0.648655</v>
      </c>
      <c r="N57" s="13" t="n">
        <v>0.81006</v>
      </c>
      <c r="O57" s="9">
        <f>IF(C57&lt;=1-Params!$B$4,0,MAX(0.1,ROUND(_xlfn.GAMMA.INV((C57-(1-Params!$B$4))/Params!$B$4,Params!$B$5,Params!$B$6),1)))</f>
        <v/>
      </c>
      <c r="P57" s="9">
        <f>IF(D57&lt;=1-Params!$B$7,0,ROUND(_xlfn.GAMMA.INV((D57-(1-Params!$B$7))/Params!$B$7,Params!$B$8,Params!$B$9),3))</f>
        <v/>
      </c>
      <c r="Q57" s="9">
        <f>IF(E57&lt;=1-Params!$B$4,0,MAX(0.1,ROUND(_xlfn.GAMMA.INV((E57-(1-Params!$B$4))/Params!$B$4,Params!$B$5,Params!$B$6),1)))</f>
        <v/>
      </c>
      <c r="R57" s="9">
        <f>IF(F57&lt;=1-Params!$B$7,0,ROUND(_xlfn.GAMMA.INV((F57-(1-Params!$B$7))/Params!$B$7,Params!$B$8,Params!$B$9),3))</f>
        <v/>
      </c>
      <c r="S57" s="9">
        <f>IF(G57&lt;=1-Params!$B$7,0,ROUND((Params!$B$10+Params!$B$11*G57^Params!$B$12)*_xlfn.GAMMA.INV((G57-(1-Params!$B$7))/Params!$B$7,Params!$B$8,Params!$B$9),3))</f>
        <v/>
      </c>
      <c r="T57" s="9">
        <f>IF(H57&lt;=1-Params!$B$4,0,MAX(0.1,ROUND((Params!$B$10+Params!$B$11*H57^Params!$B$12)*_xlfn.GAMMA.INV((H57-(1-Params!$B$4))/Params!$B$4,Params!$B$5,Params!$B$6),1)))</f>
        <v/>
      </c>
      <c r="U57" s="9">
        <f>ROUND(_xlfn.NORM.INV(I57,Params!$B$13,Params!$B$14),1)</f>
        <v/>
      </c>
      <c r="V57" s="9">
        <f>ROUND(_xlfn.NORM.INV(J57,Params!$B$15,Params!$B$16),2)</f>
        <v/>
      </c>
      <c r="W57" s="9">
        <f>ROUND(_xlfn.NORM.INV(K57,Params!$B$13,Params!$B$14),1)</f>
        <v/>
      </c>
      <c r="X57" s="9">
        <f>ROUND(_xlfn.NORM.INV(L57,Params!$B$15,Params!$B$16),2)</f>
        <v/>
      </c>
      <c r="Y57" s="9">
        <f>ROUND(_xlfn.NORM.INV(M57,Params!$B$15,Params!$B$16)+Params!$B$17+Params!$B$18*M57,2)</f>
        <v/>
      </c>
      <c r="Z57" s="9">
        <f>ROUND(_xlfn.NORM.INV(N57,Params!$B$13,Params!$B$14)+Params!$B$17+Params!$B$18*N57,1)</f>
        <v/>
      </c>
    </row>
    <row r="58">
      <c r="A58" s="11" t="n">
        <v>57</v>
      </c>
      <c r="B58" s="12">
        <f>INT((A58-1)/122)+1</f>
        <v/>
      </c>
      <c r="C58" s="13" t="n">
        <v>0.269102</v>
      </c>
      <c r="D58" s="13" t="n">
        <v>0.007792</v>
      </c>
      <c r="E58" s="13" t="n">
        <v>0.338211</v>
      </c>
      <c r="F58" s="13" t="n">
        <v>0.382279</v>
      </c>
      <c r="G58" s="13" t="n">
        <v>0.053927</v>
      </c>
      <c r="H58" s="13" t="n">
        <v>0.62075</v>
      </c>
      <c r="I58" s="13" t="n">
        <v>0.179831</v>
      </c>
      <c r="J58" s="13" t="n">
        <v>0.594433</v>
      </c>
      <c r="K58" s="13" t="n">
        <v>0.649819</v>
      </c>
      <c r="L58" s="13" t="n">
        <v>0.769155</v>
      </c>
      <c r="M58" s="13" t="n">
        <v>0.537675</v>
      </c>
      <c r="N58" s="13" t="n">
        <v>0.885741</v>
      </c>
      <c r="O58" s="9">
        <f>IF(C58&lt;=1-Params!$B$4,0,MAX(0.1,ROUND(_xlfn.GAMMA.INV((C58-(1-Params!$B$4))/Params!$B$4,Params!$B$5,Params!$B$6),1)))</f>
        <v/>
      </c>
      <c r="P58" s="9">
        <f>IF(D58&lt;=1-Params!$B$7,0,ROUND(_xlfn.GAMMA.INV((D58-(1-Params!$B$7))/Params!$B$7,Params!$B$8,Params!$B$9),3))</f>
        <v/>
      </c>
      <c r="Q58" s="9">
        <f>IF(E58&lt;=1-Params!$B$4,0,MAX(0.1,ROUND(_xlfn.GAMMA.INV((E58-(1-Params!$B$4))/Params!$B$4,Params!$B$5,Params!$B$6),1)))</f>
        <v/>
      </c>
      <c r="R58" s="9">
        <f>IF(F58&lt;=1-Params!$B$7,0,ROUND(_xlfn.GAMMA.INV((F58-(1-Params!$B$7))/Params!$B$7,Params!$B$8,Params!$B$9),3))</f>
        <v/>
      </c>
      <c r="S58" s="9">
        <f>IF(G58&lt;=1-Params!$B$7,0,ROUND((Params!$B$10+Params!$B$11*G58^Params!$B$12)*_xlfn.GAMMA.INV((G58-(1-Params!$B$7))/Params!$B$7,Params!$B$8,Params!$B$9),3))</f>
        <v/>
      </c>
      <c r="T58" s="9">
        <f>IF(H58&lt;=1-Params!$B$4,0,MAX(0.1,ROUND((Params!$B$10+Params!$B$11*H58^Params!$B$12)*_xlfn.GAMMA.INV((H58-(1-Params!$B$4))/Params!$B$4,Params!$B$5,Params!$B$6),1)))</f>
        <v/>
      </c>
      <c r="U58" s="9">
        <f>ROUND(_xlfn.NORM.INV(I58,Params!$B$13,Params!$B$14),1)</f>
        <v/>
      </c>
      <c r="V58" s="9">
        <f>ROUND(_xlfn.NORM.INV(J58,Params!$B$15,Params!$B$16),2)</f>
        <v/>
      </c>
      <c r="W58" s="9">
        <f>ROUND(_xlfn.NORM.INV(K58,Params!$B$13,Params!$B$14),1)</f>
        <v/>
      </c>
      <c r="X58" s="9">
        <f>ROUND(_xlfn.NORM.INV(L58,Params!$B$15,Params!$B$16),2)</f>
        <v/>
      </c>
      <c r="Y58" s="9">
        <f>ROUND(_xlfn.NORM.INV(M58,Params!$B$15,Params!$B$16)+Params!$B$17+Params!$B$18*M58,2)</f>
        <v/>
      </c>
      <c r="Z58" s="9">
        <f>ROUND(_xlfn.NORM.INV(N58,Params!$B$13,Params!$B$14)+Params!$B$17+Params!$B$18*N58,1)</f>
        <v/>
      </c>
    </row>
    <row r="59">
      <c r="A59" s="11" t="n">
        <v>58</v>
      </c>
      <c r="B59" s="12">
        <f>INT((A59-1)/122)+1</f>
        <v/>
      </c>
      <c r="C59" s="13" t="n">
        <v>0.252133</v>
      </c>
      <c r="D59" s="13" t="n">
        <v>0.326464</v>
      </c>
      <c r="E59" s="13" t="n">
        <v>0.872086</v>
      </c>
      <c r="F59" s="13" t="n">
        <v>0.429609</v>
      </c>
      <c r="G59" s="13" t="n">
        <v>0.160959</v>
      </c>
      <c r="H59" s="13" t="n">
        <v>0.91833</v>
      </c>
      <c r="I59" s="13" t="n">
        <v>0.648834</v>
      </c>
      <c r="J59" s="13" t="n">
        <v>0.665507</v>
      </c>
      <c r="K59" s="13" t="n">
        <v>0.234472</v>
      </c>
      <c r="L59" s="13" t="n">
        <v>0.728556</v>
      </c>
      <c r="M59" s="13" t="n">
        <v>0.273068</v>
      </c>
      <c r="N59" s="13" t="n">
        <v>0.413394</v>
      </c>
      <c r="O59" s="9">
        <f>IF(C59&lt;=1-Params!$B$4,0,MAX(0.1,ROUND(_xlfn.GAMMA.INV((C59-(1-Params!$B$4))/Params!$B$4,Params!$B$5,Params!$B$6),1)))</f>
        <v/>
      </c>
      <c r="P59" s="9">
        <f>IF(D59&lt;=1-Params!$B$7,0,ROUND(_xlfn.GAMMA.INV((D59-(1-Params!$B$7))/Params!$B$7,Params!$B$8,Params!$B$9),3))</f>
        <v/>
      </c>
      <c r="Q59" s="9">
        <f>IF(E59&lt;=1-Params!$B$4,0,MAX(0.1,ROUND(_xlfn.GAMMA.INV((E59-(1-Params!$B$4))/Params!$B$4,Params!$B$5,Params!$B$6),1)))</f>
        <v/>
      </c>
      <c r="R59" s="9">
        <f>IF(F59&lt;=1-Params!$B$7,0,ROUND(_xlfn.GAMMA.INV((F59-(1-Params!$B$7))/Params!$B$7,Params!$B$8,Params!$B$9),3))</f>
        <v/>
      </c>
      <c r="S59" s="9">
        <f>IF(G59&lt;=1-Params!$B$7,0,ROUND((Params!$B$10+Params!$B$11*G59^Params!$B$12)*_xlfn.GAMMA.INV((G59-(1-Params!$B$7))/Params!$B$7,Params!$B$8,Params!$B$9),3))</f>
        <v/>
      </c>
      <c r="T59" s="9">
        <f>IF(H59&lt;=1-Params!$B$4,0,MAX(0.1,ROUND((Params!$B$10+Params!$B$11*H59^Params!$B$12)*_xlfn.GAMMA.INV((H59-(1-Params!$B$4))/Params!$B$4,Params!$B$5,Params!$B$6),1)))</f>
        <v/>
      </c>
      <c r="U59" s="9">
        <f>ROUND(_xlfn.NORM.INV(I59,Params!$B$13,Params!$B$14),1)</f>
        <v/>
      </c>
      <c r="V59" s="9">
        <f>ROUND(_xlfn.NORM.INV(J59,Params!$B$15,Params!$B$16),2)</f>
        <v/>
      </c>
      <c r="W59" s="9">
        <f>ROUND(_xlfn.NORM.INV(K59,Params!$B$13,Params!$B$14),1)</f>
        <v/>
      </c>
      <c r="X59" s="9">
        <f>ROUND(_xlfn.NORM.INV(L59,Params!$B$15,Params!$B$16),2)</f>
        <v/>
      </c>
      <c r="Y59" s="9">
        <f>ROUND(_xlfn.NORM.INV(M59,Params!$B$15,Params!$B$16)+Params!$B$17+Params!$B$18*M59,2)</f>
        <v/>
      </c>
      <c r="Z59" s="9">
        <f>ROUND(_xlfn.NORM.INV(N59,Params!$B$13,Params!$B$14)+Params!$B$17+Params!$B$18*N59,1)</f>
        <v/>
      </c>
    </row>
    <row r="60">
      <c r="A60" s="11" t="n">
        <v>59</v>
      </c>
      <c r="B60" s="12">
        <f>INT((A60-1)/122)+1</f>
        <v/>
      </c>
      <c r="C60" s="13" t="n">
        <v>0.01006</v>
      </c>
      <c r="D60" s="13" t="n">
        <v>0.772205</v>
      </c>
      <c r="E60" s="13" t="n">
        <v>0.810232</v>
      </c>
      <c r="F60" s="13" t="n">
        <v>0.151431</v>
      </c>
      <c r="G60" s="13" t="n">
        <v>0.311333</v>
      </c>
      <c r="H60" s="13" t="n">
        <v>0.978594</v>
      </c>
      <c r="I60" s="13" t="n">
        <v>0.807026</v>
      </c>
      <c r="J60" s="13" t="n">
        <v>0.519437</v>
      </c>
      <c r="K60" s="13" t="n">
        <v>0.328162</v>
      </c>
      <c r="L60" s="13" t="n">
        <v>0.6027</v>
      </c>
      <c r="M60" s="13" t="n">
        <v>0.102409</v>
      </c>
      <c r="N60" s="13" t="n">
        <v>0.206559</v>
      </c>
      <c r="O60" s="9">
        <f>IF(C60&lt;=1-Params!$B$4,0,MAX(0.1,ROUND(_xlfn.GAMMA.INV((C60-(1-Params!$B$4))/Params!$B$4,Params!$B$5,Params!$B$6),1)))</f>
        <v/>
      </c>
      <c r="P60" s="9">
        <f>IF(D60&lt;=1-Params!$B$7,0,ROUND(_xlfn.GAMMA.INV((D60-(1-Params!$B$7))/Params!$B$7,Params!$B$8,Params!$B$9),3))</f>
        <v/>
      </c>
      <c r="Q60" s="9">
        <f>IF(E60&lt;=1-Params!$B$4,0,MAX(0.1,ROUND(_xlfn.GAMMA.INV((E60-(1-Params!$B$4))/Params!$B$4,Params!$B$5,Params!$B$6),1)))</f>
        <v/>
      </c>
      <c r="R60" s="9">
        <f>IF(F60&lt;=1-Params!$B$7,0,ROUND(_xlfn.GAMMA.INV((F60-(1-Params!$B$7))/Params!$B$7,Params!$B$8,Params!$B$9),3))</f>
        <v/>
      </c>
      <c r="S60" s="9">
        <f>IF(G60&lt;=1-Params!$B$7,0,ROUND((Params!$B$10+Params!$B$11*G60^Params!$B$12)*_xlfn.GAMMA.INV((G60-(1-Params!$B$7))/Params!$B$7,Params!$B$8,Params!$B$9),3))</f>
        <v/>
      </c>
      <c r="T60" s="9">
        <f>IF(H60&lt;=1-Params!$B$4,0,MAX(0.1,ROUND((Params!$B$10+Params!$B$11*H60^Params!$B$12)*_xlfn.GAMMA.INV((H60-(1-Params!$B$4))/Params!$B$4,Params!$B$5,Params!$B$6),1)))</f>
        <v/>
      </c>
      <c r="U60" s="9">
        <f>ROUND(_xlfn.NORM.INV(I60,Params!$B$13,Params!$B$14),1)</f>
        <v/>
      </c>
      <c r="V60" s="9">
        <f>ROUND(_xlfn.NORM.INV(J60,Params!$B$15,Params!$B$16),2)</f>
        <v/>
      </c>
      <c r="W60" s="9">
        <f>ROUND(_xlfn.NORM.INV(K60,Params!$B$13,Params!$B$14),1)</f>
        <v/>
      </c>
      <c r="X60" s="9">
        <f>ROUND(_xlfn.NORM.INV(L60,Params!$B$15,Params!$B$16),2)</f>
        <v/>
      </c>
      <c r="Y60" s="9">
        <f>ROUND(_xlfn.NORM.INV(M60,Params!$B$15,Params!$B$16)+Params!$B$17+Params!$B$18*M60,2)</f>
        <v/>
      </c>
      <c r="Z60" s="9">
        <f>ROUND(_xlfn.NORM.INV(N60,Params!$B$13,Params!$B$14)+Params!$B$17+Params!$B$18*N60,1)</f>
        <v/>
      </c>
    </row>
    <row r="61">
      <c r="A61" s="11" t="n">
        <v>60</v>
      </c>
      <c r="B61" s="12">
        <f>INT((A61-1)/122)+1</f>
        <v/>
      </c>
      <c r="C61" s="13" t="n">
        <v>0.33069</v>
      </c>
      <c r="D61" s="13" t="n">
        <v>0.932379</v>
      </c>
      <c r="E61" s="13" t="n">
        <v>0.991408</v>
      </c>
      <c r="F61" s="13" t="n">
        <v>0.236109</v>
      </c>
      <c r="G61" s="13" t="n">
        <v>0.293167</v>
      </c>
      <c r="H61" s="13" t="n">
        <v>0.987198</v>
      </c>
      <c r="I61" s="13" t="n">
        <v>0.791454</v>
      </c>
      <c r="J61" s="13" t="n">
        <v>0.6144810000000001</v>
      </c>
      <c r="K61" s="13" t="n">
        <v>0.219166</v>
      </c>
      <c r="L61" s="13" t="n">
        <v>0.576933</v>
      </c>
      <c r="M61" s="13" t="n">
        <v>0.370644</v>
      </c>
      <c r="N61" s="13" t="n">
        <v>0.497654</v>
      </c>
      <c r="O61" s="9">
        <f>IF(C61&lt;=1-Params!$B$4,0,MAX(0.1,ROUND(_xlfn.GAMMA.INV((C61-(1-Params!$B$4))/Params!$B$4,Params!$B$5,Params!$B$6),1)))</f>
        <v/>
      </c>
      <c r="P61" s="9">
        <f>IF(D61&lt;=1-Params!$B$7,0,ROUND(_xlfn.GAMMA.INV((D61-(1-Params!$B$7))/Params!$B$7,Params!$B$8,Params!$B$9),3))</f>
        <v/>
      </c>
      <c r="Q61" s="9">
        <f>IF(E61&lt;=1-Params!$B$4,0,MAX(0.1,ROUND(_xlfn.GAMMA.INV((E61-(1-Params!$B$4))/Params!$B$4,Params!$B$5,Params!$B$6),1)))</f>
        <v/>
      </c>
      <c r="R61" s="9">
        <f>IF(F61&lt;=1-Params!$B$7,0,ROUND(_xlfn.GAMMA.INV((F61-(1-Params!$B$7))/Params!$B$7,Params!$B$8,Params!$B$9),3))</f>
        <v/>
      </c>
      <c r="S61" s="9">
        <f>IF(G61&lt;=1-Params!$B$7,0,ROUND((Params!$B$10+Params!$B$11*G61^Params!$B$12)*_xlfn.GAMMA.INV((G61-(1-Params!$B$7))/Params!$B$7,Params!$B$8,Params!$B$9),3))</f>
        <v/>
      </c>
      <c r="T61" s="9">
        <f>IF(H61&lt;=1-Params!$B$4,0,MAX(0.1,ROUND((Params!$B$10+Params!$B$11*H61^Params!$B$12)*_xlfn.GAMMA.INV((H61-(1-Params!$B$4))/Params!$B$4,Params!$B$5,Params!$B$6),1)))</f>
        <v/>
      </c>
      <c r="U61" s="9">
        <f>ROUND(_xlfn.NORM.INV(I61,Params!$B$13,Params!$B$14),1)</f>
        <v/>
      </c>
      <c r="V61" s="9">
        <f>ROUND(_xlfn.NORM.INV(J61,Params!$B$15,Params!$B$16),2)</f>
        <v/>
      </c>
      <c r="W61" s="9">
        <f>ROUND(_xlfn.NORM.INV(K61,Params!$B$13,Params!$B$14),1)</f>
        <v/>
      </c>
      <c r="X61" s="9">
        <f>ROUND(_xlfn.NORM.INV(L61,Params!$B$15,Params!$B$16),2)</f>
        <v/>
      </c>
      <c r="Y61" s="9">
        <f>ROUND(_xlfn.NORM.INV(M61,Params!$B$15,Params!$B$16)+Params!$B$17+Params!$B$18*M61,2)</f>
        <v/>
      </c>
      <c r="Z61" s="9">
        <f>ROUND(_xlfn.NORM.INV(N61,Params!$B$13,Params!$B$14)+Params!$B$17+Params!$B$18*N61,1)</f>
        <v/>
      </c>
    </row>
    <row r="62">
      <c r="A62" s="11" t="n">
        <v>61</v>
      </c>
      <c r="B62" s="12">
        <f>INT((A62-1)/122)+1</f>
        <v/>
      </c>
      <c r="C62" s="13" t="n">
        <v>0.116198</v>
      </c>
      <c r="D62" s="13" t="n">
        <v>0.40022</v>
      </c>
      <c r="E62" s="13" t="n">
        <v>0.302847</v>
      </c>
      <c r="F62" s="13" t="n">
        <v>0.327436</v>
      </c>
      <c r="G62" s="13" t="n">
        <v>0.644141</v>
      </c>
      <c r="H62" s="13" t="n">
        <v>0.994325</v>
      </c>
      <c r="I62" s="13" t="n">
        <v>0.478961</v>
      </c>
      <c r="J62" s="13" t="n">
        <v>0.566295</v>
      </c>
      <c r="K62" s="13" t="n">
        <v>0.273879</v>
      </c>
      <c r="L62" s="13" t="n">
        <v>0.6272720000000001</v>
      </c>
      <c r="M62" s="13" t="n">
        <v>0.17594</v>
      </c>
      <c r="N62" s="13" t="n">
        <v>0.409052</v>
      </c>
      <c r="O62" s="9">
        <f>IF(C62&lt;=1-Params!$B$4,0,MAX(0.1,ROUND(_xlfn.GAMMA.INV((C62-(1-Params!$B$4))/Params!$B$4,Params!$B$5,Params!$B$6),1)))</f>
        <v/>
      </c>
      <c r="P62" s="9">
        <f>IF(D62&lt;=1-Params!$B$7,0,ROUND(_xlfn.GAMMA.INV((D62-(1-Params!$B$7))/Params!$B$7,Params!$B$8,Params!$B$9),3))</f>
        <v/>
      </c>
      <c r="Q62" s="9">
        <f>IF(E62&lt;=1-Params!$B$4,0,MAX(0.1,ROUND(_xlfn.GAMMA.INV((E62-(1-Params!$B$4))/Params!$B$4,Params!$B$5,Params!$B$6),1)))</f>
        <v/>
      </c>
      <c r="R62" s="9">
        <f>IF(F62&lt;=1-Params!$B$7,0,ROUND(_xlfn.GAMMA.INV((F62-(1-Params!$B$7))/Params!$B$7,Params!$B$8,Params!$B$9),3))</f>
        <v/>
      </c>
      <c r="S62" s="9">
        <f>IF(G62&lt;=1-Params!$B$7,0,ROUND((Params!$B$10+Params!$B$11*G62^Params!$B$12)*_xlfn.GAMMA.INV((G62-(1-Params!$B$7))/Params!$B$7,Params!$B$8,Params!$B$9),3))</f>
        <v/>
      </c>
      <c r="T62" s="9">
        <f>IF(H62&lt;=1-Params!$B$4,0,MAX(0.1,ROUND((Params!$B$10+Params!$B$11*H62^Params!$B$12)*_xlfn.GAMMA.INV((H62-(1-Params!$B$4))/Params!$B$4,Params!$B$5,Params!$B$6),1)))</f>
        <v/>
      </c>
      <c r="U62" s="9">
        <f>ROUND(_xlfn.NORM.INV(I62,Params!$B$13,Params!$B$14),1)</f>
        <v/>
      </c>
      <c r="V62" s="9">
        <f>ROUND(_xlfn.NORM.INV(J62,Params!$B$15,Params!$B$16),2)</f>
        <v/>
      </c>
      <c r="W62" s="9">
        <f>ROUND(_xlfn.NORM.INV(K62,Params!$B$13,Params!$B$14),1)</f>
        <v/>
      </c>
      <c r="X62" s="9">
        <f>ROUND(_xlfn.NORM.INV(L62,Params!$B$15,Params!$B$16),2)</f>
        <v/>
      </c>
      <c r="Y62" s="9">
        <f>ROUND(_xlfn.NORM.INV(M62,Params!$B$15,Params!$B$16)+Params!$B$17+Params!$B$18*M62,2)</f>
        <v/>
      </c>
      <c r="Z62" s="9">
        <f>ROUND(_xlfn.NORM.INV(N62,Params!$B$13,Params!$B$14)+Params!$B$17+Params!$B$18*N62,1)</f>
        <v/>
      </c>
    </row>
    <row r="63">
      <c r="A63" s="11" t="n">
        <v>62</v>
      </c>
      <c r="B63" s="12">
        <f>INT((A63-1)/122)+1</f>
        <v/>
      </c>
      <c r="C63" s="13" t="n">
        <v>0.177256</v>
      </c>
      <c r="D63" s="13" t="n">
        <v>0.000321</v>
      </c>
      <c r="E63" s="13" t="n">
        <v>0.245843</v>
      </c>
      <c r="F63" s="13" t="n">
        <v>0.173639</v>
      </c>
      <c r="G63" s="13" t="n">
        <v>0.967896</v>
      </c>
      <c r="H63" s="13" t="n">
        <v>0.974938</v>
      </c>
      <c r="I63" s="13" t="n">
        <v>0.774465</v>
      </c>
      <c r="J63" s="13" t="n">
        <v>0.411155</v>
      </c>
      <c r="K63" s="13" t="n">
        <v>0.424324</v>
      </c>
      <c r="L63" s="13" t="n">
        <v>0.640452</v>
      </c>
      <c r="M63" s="13" t="n">
        <v>0.268134</v>
      </c>
      <c r="N63" s="13" t="n">
        <v>0.873731</v>
      </c>
      <c r="O63" s="9">
        <f>IF(C63&lt;=1-Params!$B$4,0,MAX(0.1,ROUND(_xlfn.GAMMA.INV((C63-(1-Params!$B$4))/Params!$B$4,Params!$B$5,Params!$B$6),1)))</f>
        <v/>
      </c>
      <c r="P63" s="9">
        <f>IF(D63&lt;=1-Params!$B$7,0,ROUND(_xlfn.GAMMA.INV((D63-(1-Params!$B$7))/Params!$B$7,Params!$B$8,Params!$B$9),3))</f>
        <v/>
      </c>
      <c r="Q63" s="9">
        <f>IF(E63&lt;=1-Params!$B$4,0,MAX(0.1,ROUND(_xlfn.GAMMA.INV((E63-(1-Params!$B$4))/Params!$B$4,Params!$B$5,Params!$B$6),1)))</f>
        <v/>
      </c>
      <c r="R63" s="9">
        <f>IF(F63&lt;=1-Params!$B$7,0,ROUND(_xlfn.GAMMA.INV((F63-(1-Params!$B$7))/Params!$B$7,Params!$B$8,Params!$B$9),3))</f>
        <v/>
      </c>
      <c r="S63" s="9">
        <f>IF(G63&lt;=1-Params!$B$7,0,ROUND((Params!$B$10+Params!$B$11*G63^Params!$B$12)*_xlfn.GAMMA.INV((G63-(1-Params!$B$7))/Params!$B$7,Params!$B$8,Params!$B$9),3))</f>
        <v/>
      </c>
      <c r="T63" s="9">
        <f>IF(H63&lt;=1-Params!$B$4,0,MAX(0.1,ROUND((Params!$B$10+Params!$B$11*H63^Params!$B$12)*_xlfn.GAMMA.INV((H63-(1-Params!$B$4))/Params!$B$4,Params!$B$5,Params!$B$6),1)))</f>
        <v/>
      </c>
      <c r="U63" s="9">
        <f>ROUND(_xlfn.NORM.INV(I63,Params!$B$13,Params!$B$14),1)</f>
        <v/>
      </c>
      <c r="V63" s="9">
        <f>ROUND(_xlfn.NORM.INV(J63,Params!$B$15,Params!$B$16),2)</f>
        <v/>
      </c>
      <c r="W63" s="9">
        <f>ROUND(_xlfn.NORM.INV(K63,Params!$B$13,Params!$B$14),1)</f>
        <v/>
      </c>
      <c r="X63" s="9">
        <f>ROUND(_xlfn.NORM.INV(L63,Params!$B$15,Params!$B$16),2)</f>
        <v/>
      </c>
      <c r="Y63" s="9">
        <f>ROUND(_xlfn.NORM.INV(M63,Params!$B$15,Params!$B$16)+Params!$B$17+Params!$B$18*M63,2)</f>
        <v/>
      </c>
      <c r="Z63" s="9">
        <f>ROUND(_xlfn.NORM.INV(N63,Params!$B$13,Params!$B$14)+Params!$B$17+Params!$B$18*N63,1)</f>
        <v/>
      </c>
    </row>
    <row r="64">
      <c r="A64" s="11" t="n">
        <v>63</v>
      </c>
      <c r="B64" s="12">
        <f>INT((A64-1)/122)+1</f>
        <v/>
      </c>
      <c r="C64" s="13" t="n">
        <v>0.088396</v>
      </c>
      <c r="D64" s="13" t="n">
        <v>0.041758</v>
      </c>
      <c r="E64" s="13" t="n">
        <v>0.690671</v>
      </c>
      <c r="F64" s="13" t="n">
        <v>0.118623</v>
      </c>
      <c r="G64" s="13" t="n">
        <v>0.365982</v>
      </c>
      <c r="H64" s="13" t="n">
        <v>0.377952</v>
      </c>
      <c r="I64" s="13" t="n">
        <v>0.902999</v>
      </c>
      <c r="J64" s="13" t="n">
        <v>0.319723</v>
      </c>
      <c r="K64" s="13" t="n">
        <v>0.06605900000000001</v>
      </c>
      <c r="L64" s="13" t="n">
        <v>0.340014</v>
      </c>
      <c r="M64" s="13" t="n">
        <v>0.484821</v>
      </c>
      <c r="N64" s="13" t="n">
        <v>0.792622</v>
      </c>
      <c r="O64" s="9">
        <f>IF(C64&lt;=1-Params!$B$4,0,MAX(0.1,ROUND(_xlfn.GAMMA.INV((C64-(1-Params!$B$4))/Params!$B$4,Params!$B$5,Params!$B$6),1)))</f>
        <v/>
      </c>
      <c r="P64" s="9">
        <f>IF(D64&lt;=1-Params!$B$7,0,ROUND(_xlfn.GAMMA.INV((D64-(1-Params!$B$7))/Params!$B$7,Params!$B$8,Params!$B$9),3))</f>
        <v/>
      </c>
      <c r="Q64" s="9">
        <f>IF(E64&lt;=1-Params!$B$4,0,MAX(0.1,ROUND(_xlfn.GAMMA.INV((E64-(1-Params!$B$4))/Params!$B$4,Params!$B$5,Params!$B$6),1)))</f>
        <v/>
      </c>
      <c r="R64" s="9">
        <f>IF(F64&lt;=1-Params!$B$7,0,ROUND(_xlfn.GAMMA.INV((F64-(1-Params!$B$7))/Params!$B$7,Params!$B$8,Params!$B$9),3))</f>
        <v/>
      </c>
      <c r="S64" s="9">
        <f>IF(G64&lt;=1-Params!$B$7,0,ROUND((Params!$B$10+Params!$B$11*G64^Params!$B$12)*_xlfn.GAMMA.INV((G64-(1-Params!$B$7))/Params!$B$7,Params!$B$8,Params!$B$9),3))</f>
        <v/>
      </c>
      <c r="T64" s="9">
        <f>IF(H64&lt;=1-Params!$B$4,0,MAX(0.1,ROUND((Params!$B$10+Params!$B$11*H64^Params!$B$12)*_xlfn.GAMMA.INV((H64-(1-Params!$B$4))/Params!$B$4,Params!$B$5,Params!$B$6),1)))</f>
        <v/>
      </c>
      <c r="U64" s="9">
        <f>ROUND(_xlfn.NORM.INV(I64,Params!$B$13,Params!$B$14),1)</f>
        <v/>
      </c>
      <c r="V64" s="9">
        <f>ROUND(_xlfn.NORM.INV(J64,Params!$B$15,Params!$B$16),2)</f>
        <v/>
      </c>
      <c r="W64" s="9">
        <f>ROUND(_xlfn.NORM.INV(K64,Params!$B$13,Params!$B$14),1)</f>
        <v/>
      </c>
      <c r="X64" s="9">
        <f>ROUND(_xlfn.NORM.INV(L64,Params!$B$15,Params!$B$16),2)</f>
        <v/>
      </c>
      <c r="Y64" s="9">
        <f>ROUND(_xlfn.NORM.INV(M64,Params!$B$15,Params!$B$16)+Params!$B$17+Params!$B$18*M64,2)</f>
        <v/>
      </c>
      <c r="Z64" s="9">
        <f>ROUND(_xlfn.NORM.INV(N64,Params!$B$13,Params!$B$14)+Params!$B$17+Params!$B$18*N64,1)</f>
        <v/>
      </c>
    </row>
    <row r="65">
      <c r="A65" s="11" t="n">
        <v>64</v>
      </c>
      <c r="B65" s="12">
        <f>INT((A65-1)/122)+1</f>
        <v/>
      </c>
      <c r="C65" s="13" t="n">
        <v>0.150825</v>
      </c>
      <c r="D65" s="13" t="n">
        <v>0.7445929999999999</v>
      </c>
      <c r="E65" s="13" t="n">
        <v>0.683498</v>
      </c>
      <c r="F65" s="13" t="n">
        <v>0.113826</v>
      </c>
      <c r="G65" s="13" t="n">
        <v>0.676159</v>
      </c>
      <c r="H65" s="13" t="n">
        <v>0.5913580000000001</v>
      </c>
      <c r="I65" s="13" t="n">
        <v>0.978038</v>
      </c>
      <c r="J65" s="13" t="n">
        <v>0.172653</v>
      </c>
      <c r="K65" s="13" t="n">
        <v>0.008234</v>
      </c>
      <c r="L65" s="13" t="n">
        <v>0.193328</v>
      </c>
      <c r="M65" s="13" t="n">
        <v>0.614831</v>
      </c>
      <c r="N65" s="13" t="n">
        <v>0.62753</v>
      </c>
      <c r="O65" s="9">
        <f>IF(C65&lt;=1-Params!$B$4,0,MAX(0.1,ROUND(_xlfn.GAMMA.INV((C65-(1-Params!$B$4))/Params!$B$4,Params!$B$5,Params!$B$6),1)))</f>
        <v/>
      </c>
      <c r="P65" s="9">
        <f>IF(D65&lt;=1-Params!$B$7,0,ROUND(_xlfn.GAMMA.INV((D65-(1-Params!$B$7))/Params!$B$7,Params!$B$8,Params!$B$9),3))</f>
        <v/>
      </c>
      <c r="Q65" s="9">
        <f>IF(E65&lt;=1-Params!$B$4,0,MAX(0.1,ROUND(_xlfn.GAMMA.INV((E65-(1-Params!$B$4))/Params!$B$4,Params!$B$5,Params!$B$6),1)))</f>
        <v/>
      </c>
      <c r="R65" s="9">
        <f>IF(F65&lt;=1-Params!$B$7,0,ROUND(_xlfn.GAMMA.INV((F65-(1-Params!$B$7))/Params!$B$7,Params!$B$8,Params!$B$9),3))</f>
        <v/>
      </c>
      <c r="S65" s="9">
        <f>IF(G65&lt;=1-Params!$B$7,0,ROUND((Params!$B$10+Params!$B$11*G65^Params!$B$12)*_xlfn.GAMMA.INV((G65-(1-Params!$B$7))/Params!$B$7,Params!$B$8,Params!$B$9),3))</f>
        <v/>
      </c>
      <c r="T65" s="9">
        <f>IF(H65&lt;=1-Params!$B$4,0,MAX(0.1,ROUND((Params!$B$10+Params!$B$11*H65^Params!$B$12)*_xlfn.GAMMA.INV((H65-(1-Params!$B$4))/Params!$B$4,Params!$B$5,Params!$B$6),1)))</f>
        <v/>
      </c>
      <c r="U65" s="9">
        <f>ROUND(_xlfn.NORM.INV(I65,Params!$B$13,Params!$B$14),1)</f>
        <v/>
      </c>
      <c r="V65" s="9">
        <f>ROUND(_xlfn.NORM.INV(J65,Params!$B$15,Params!$B$16),2)</f>
        <v/>
      </c>
      <c r="W65" s="9">
        <f>ROUND(_xlfn.NORM.INV(K65,Params!$B$13,Params!$B$14),1)</f>
        <v/>
      </c>
      <c r="X65" s="9">
        <f>ROUND(_xlfn.NORM.INV(L65,Params!$B$15,Params!$B$16),2)</f>
        <v/>
      </c>
      <c r="Y65" s="9">
        <f>ROUND(_xlfn.NORM.INV(M65,Params!$B$15,Params!$B$16)+Params!$B$17+Params!$B$18*M65,2)</f>
        <v/>
      </c>
      <c r="Z65" s="9">
        <f>ROUND(_xlfn.NORM.INV(N65,Params!$B$13,Params!$B$14)+Params!$B$17+Params!$B$18*N65,1)</f>
        <v/>
      </c>
    </row>
    <row r="66">
      <c r="A66" s="11" t="n">
        <v>65</v>
      </c>
      <c r="B66" s="12">
        <f>INT((A66-1)/122)+1</f>
        <v/>
      </c>
      <c r="C66" s="13" t="n">
        <v>0.367222</v>
      </c>
      <c r="D66" s="13" t="n">
        <v>0.699862</v>
      </c>
      <c r="E66" s="13" t="n">
        <v>0.144344</v>
      </c>
      <c r="F66" s="13" t="n">
        <v>0.642002</v>
      </c>
      <c r="G66" s="13" t="n">
        <v>0.486207</v>
      </c>
      <c r="H66" s="13" t="n">
        <v>0.010145</v>
      </c>
      <c r="I66" s="13" t="n">
        <v>0.960801</v>
      </c>
      <c r="J66" s="13" t="n">
        <v>0.235101</v>
      </c>
      <c r="K66" s="13" t="n">
        <v>0.018752</v>
      </c>
      <c r="L66" s="13" t="n">
        <v>0.562632</v>
      </c>
      <c r="M66" s="13" t="n">
        <v>0.618267</v>
      </c>
      <c r="N66" s="13" t="n">
        <v>0.216289</v>
      </c>
      <c r="O66" s="9">
        <f>IF(C66&lt;=1-Params!$B$4,0,MAX(0.1,ROUND(_xlfn.GAMMA.INV((C66-(1-Params!$B$4))/Params!$B$4,Params!$B$5,Params!$B$6),1)))</f>
        <v/>
      </c>
      <c r="P66" s="9">
        <f>IF(D66&lt;=1-Params!$B$7,0,ROUND(_xlfn.GAMMA.INV((D66-(1-Params!$B$7))/Params!$B$7,Params!$B$8,Params!$B$9),3))</f>
        <v/>
      </c>
      <c r="Q66" s="9">
        <f>IF(E66&lt;=1-Params!$B$4,0,MAX(0.1,ROUND(_xlfn.GAMMA.INV((E66-(1-Params!$B$4))/Params!$B$4,Params!$B$5,Params!$B$6),1)))</f>
        <v/>
      </c>
      <c r="R66" s="9">
        <f>IF(F66&lt;=1-Params!$B$7,0,ROUND(_xlfn.GAMMA.INV((F66-(1-Params!$B$7))/Params!$B$7,Params!$B$8,Params!$B$9),3))</f>
        <v/>
      </c>
      <c r="S66" s="9">
        <f>IF(G66&lt;=1-Params!$B$7,0,ROUND((Params!$B$10+Params!$B$11*G66^Params!$B$12)*_xlfn.GAMMA.INV((G66-(1-Params!$B$7))/Params!$B$7,Params!$B$8,Params!$B$9),3))</f>
        <v/>
      </c>
      <c r="T66" s="9">
        <f>IF(H66&lt;=1-Params!$B$4,0,MAX(0.1,ROUND((Params!$B$10+Params!$B$11*H66^Params!$B$12)*_xlfn.GAMMA.INV((H66-(1-Params!$B$4))/Params!$B$4,Params!$B$5,Params!$B$6),1)))</f>
        <v/>
      </c>
      <c r="U66" s="9">
        <f>ROUND(_xlfn.NORM.INV(I66,Params!$B$13,Params!$B$14),1)</f>
        <v/>
      </c>
      <c r="V66" s="9">
        <f>ROUND(_xlfn.NORM.INV(J66,Params!$B$15,Params!$B$16),2)</f>
        <v/>
      </c>
      <c r="W66" s="9">
        <f>ROUND(_xlfn.NORM.INV(K66,Params!$B$13,Params!$B$14),1)</f>
        <v/>
      </c>
      <c r="X66" s="9">
        <f>ROUND(_xlfn.NORM.INV(L66,Params!$B$15,Params!$B$16),2)</f>
        <v/>
      </c>
      <c r="Y66" s="9">
        <f>ROUND(_xlfn.NORM.INV(M66,Params!$B$15,Params!$B$16)+Params!$B$17+Params!$B$18*M66,2)</f>
        <v/>
      </c>
      <c r="Z66" s="9">
        <f>ROUND(_xlfn.NORM.INV(N66,Params!$B$13,Params!$B$14)+Params!$B$17+Params!$B$18*N66,1)</f>
        <v/>
      </c>
    </row>
    <row r="67">
      <c r="A67" s="11" t="n">
        <v>66</v>
      </c>
      <c r="B67" s="12">
        <f>INT((A67-1)/122)+1</f>
        <v/>
      </c>
      <c r="C67" s="13" t="n">
        <v>0.09288</v>
      </c>
      <c r="D67" s="13" t="n">
        <v>0.992516</v>
      </c>
      <c r="E67" s="13" t="n">
        <v>0.250412</v>
      </c>
      <c r="F67" s="13" t="n">
        <v>0.78103</v>
      </c>
      <c r="G67" s="13" t="n">
        <v>0.127496</v>
      </c>
      <c r="H67" s="13" t="n">
        <v>0.094749</v>
      </c>
      <c r="I67" s="13" t="n">
        <v>0.922549</v>
      </c>
      <c r="J67" s="13" t="n">
        <v>0.342096</v>
      </c>
      <c r="K67" s="13" t="n">
        <v>0.028533</v>
      </c>
      <c r="L67" s="13" t="n">
        <v>0.195815</v>
      </c>
      <c r="M67" s="13" t="n">
        <v>0.818665</v>
      </c>
      <c r="N67" s="13" t="n">
        <v>0.178116</v>
      </c>
      <c r="O67" s="9">
        <f>IF(C67&lt;=1-Params!$B$4,0,MAX(0.1,ROUND(_xlfn.GAMMA.INV((C67-(1-Params!$B$4))/Params!$B$4,Params!$B$5,Params!$B$6),1)))</f>
        <v/>
      </c>
      <c r="P67" s="9">
        <f>IF(D67&lt;=1-Params!$B$7,0,ROUND(_xlfn.GAMMA.INV((D67-(1-Params!$B$7))/Params!$B$7,Params!$B$8,Params!$B$9),3))</f>
        <v/>
      </c>
      <c r="Q67" s="9">
        <f>IF(E67&lt;=1-Params!$B$4,0,MAX(0.1,ROUND(_xlfn.GAMMA.INV((E67-(1-Params!$B$4))/Params!$B$4,Params!$B$5,Params!$B$6),1)))</f>
        <v/>
      </c>
      <c r="R67" s="9">
        <f>IF(F67&lt;=1-Params!$B$7,0,ROUND(_xlfn.GAMMA.INV((F67-(1-Params!$B$7))/Params!$B$7,Params!$B$8,Params!$B$9),3))</f>
        <v/>
      </c>
      <c r="S67" s="9">
        <f>IF(G67&lt;=1-Params!$B$7,0,ROUND((Params!$B$10+Params!$B$11*G67^Params!$B$12)*_xlfn.GAMMA.INV((G67-(1-Params!$B$7))/Params!$B$7,Params!$B$8,Params!$B$9),3))</f>
        <v/>
      </c>
      <c r="T67" s="9">
        <f>IF(H67&lt;=1-Params!$B$4,0,MAX(0.1,ROUND((Params!$B$10+Params!$B$11*H67^Params!$B$12)*_xlfn.GAMMA.INV((H67-(1-Params!$B$4))/Params!$B$4,Params!$B$5,Params!$B$6),1)))</f>
        <v/>
      </c>
      <c r="U67" s="9">
        <f>ROUND(_xlfn.NORM.INV(I67,Params!$B$13,Params!$B$14),1)</f>
        <v/>
      </c>
      <c r="V67" s="9">
        <f>ROUND(_xlfn.NORM.INV(J67,Params!$B$15,Params!$B$16),2)</f>
        <v/>
      </c>
      <c r="W67" s="9">
        <f>ROUND(_xlfn.NORM.INV(K67,Params!$B$13,Params!$B$14),1)</f>
        <v/>
      </c>
      <c r="X67" s="9">
        <f>ROUND(_xlfn.NORM.INV(L67,Params!$B$15,Params!$B$16),2)</f>
        <v/>
      </c>
      <c r="Y67" s="9">
        <f>ROUND(_xlfn.NORM.INV(M67,Params!$B$15,Params!$B$16)+Params!$B$17+Params!$B$18*M67,2)</f>
        <v/>
      </c>
      <c r="Z67" s="9">
        <f>ROUND(_xlfn.NORM.INV(N67,Params!$B$13,Params!$B$14)+Params!$B$17+Params!$B$18*N67,1)</f>
        <v/>
      </c>
    </row>
    <row r="68">
      <c r="A68" s="11" t="n">
        <v>67</v>
      </c>
      <c r="B68" s="12">
        <f>INT((A68-1)/122)+1</f>
        <v/>
      </c>
      <c r="C68" s="13" t="n">
        <v>0.830914</v>
      </c>
      <c r="D68" s="13" t="n">
        <v>0.310262</v>
      </c>
      <c r="E68" s="13" t="n">
        <v>0.385698</v>
      </c>
      <c r="F68" s="13" t="n">
        <v>0.998976</v>
      </c>
      <c r="G68" s="13" t="n">
        <v>0.631475</v>
      </c>
      <c r="H68" s="13" t="n">
        <v>0.591939</v>
      </c>
      <c r="I68" s="13" t="n">
        <v>0.9474</v>
      </c>
      <c r="J68" s="13" t="n">
        <v>0.191973</v>
      </c>
      <c r="K68" s="13" t="n">
        <v>0.022279</v>
      </c>
      <c r="L68" s="13" t="n">
        <v>0.533454</v>
      </c>
      <c r="M68" s="13" t="n">
        <v>0.603363</v>
      </c>
      <c r="N68" s="13" t="n">
        <v>0.110739</v>
      </c>
      <c r="O68" s="9">
        <f>IF(C68&lt;=1-Params!$B$4,0,MAX(0.1,ROUND(_xlfn.GAMMA.INV((C68-(1-Params!$B$4))/Params!$B$4,Params!$B$5,Params!$B$6),1)))</f>
        <v/>
      </c>
      <c r="P68" s="9">
        <f>IF(D68&lt;=1-Params!$B$7,0,ROUND(_xlfn.GAMMA.INV((D68-(1-Params!$B$7))/Params!$B$7,Params!$B$8,Params!$B$9),3))</f>
        <v/>
      </c>
      <c r="Q68" s="9">
        <f>IF(E68&lt;=1-Params!$B$4,0,MAX(0.1,ROUND(_xlfn.GAMMA.INV((E68-(1-Params!$B$4))/Params!$B$4,Params!$B$5,Params!$B$6),1)))</f>
        <v/>
      </c>
      <c r="R68" s="9">
        <f>IF(F68&lt;=1-Params!$B$7,0,ROUND(_xlfn.GAMMA.INV((F68-(1-Params!$B$7))/Params!$B$7,Params!$B$8,Params!$B$9),3))</f>
        <v/>
      </c>
      <c r="S68" s="9">
        <f>IF(G68&lt;=1-Params!$B$7,0,ROUND((Params!$B$10+Params!$B$11*G68^Params!$B$12)*_xlfn.GAMMA.INV((G68-(1-Params!$B$7))/Params!$B$7,Params!$B$8,Params!$B$9),3))</f>
        <v/>
      </c>
      <c r="T68" s="9">
        <f>IF(H68&lt;=1-Params!$B$4,0,MAX(0.1,ROUND((Params!$B$10+Params!$B$11*H68^Params!$B$12)*_xlfn.GAMMA.INV((H68-(1-Params!$B$4))/Params!$B$4,Params!$B$5,Params!$B$6),1)))</f>
        <v/>
      </c>
      <c r="U68" s="9">
        <f>ROUND(_xlfn.NORM.INV(I68,Params!$B$13,Params!$B$14),1)</f>
        <v/>
      </c>
      <c r="V68" s="9">
        <f>ROUND(_xlfn.NORM.INV(J68,Params!$B$15,Params!$B$16),2)</f>
        <v/>
      </c>
      <c r="W68" s="9">
        <f>ROUND(_xlfn.NORM.INV(K68,Params!$B$13,Params!$B$14),1)</f>
        <v/>
      </c>
      <c r="X68" s="9">
        <f>ROUND(_xlfn.NORM.INV(L68,Params!$B$15,Params!$B$16),2)</f>
        <v/>
      </c>
      <c r="Y68" s="9">
        <f>ROUND(_xlfn.NORM.INV(M68,Params!$B$15,Params!$B$16)+Params!$B$17+Params!$B$18*M68,2)</f>
        <v/>
      </c>
      <c r="Z68" s="9">
        <f>ROUND(_xlfn.NORM.INV(N68,Params!$B$13,Params!$B$14)+Params!$B$17+Params!$B$18*N68,1)</f>
        <v/>
      </c>
    </row>
    <row r="69">
      <c r="A69" s="11" t="n">
        <v>68</v>
      </c>
      <c r="B69" s="12">
        <f>INT((A69-1)/122)+1</f>
        <v/>
      </c>
      <c r="C69" s="13" t="n">
        <v>0.195011</v>
      </c>
      <c r="D69" s="13" t="n">
        <v>0.043433</v>
      </c>
      <c r="E69" s="13" t="n">
        <v>0.061209</v>
      </c>
      <c r="F69" s="13" t="n">
        <v>0.791041</v>
      </c>
      <c r="G69" s="13" t="n">
        <v>0.307971</v>
      </c>
      <c r="H69" s="13" t="n">
        <v>0.386898</v>
      </c>
      <c r="I69" s="13" t="n">
        <v>0.713498</v>
      </c>
      <c r="J69" s="13" t="n">
        <v>0.297464</v>
      </c>
      <c r="K69" s="13" t="n">
        <v>0.012936</v>
      </c>
      <c r="L69" s="13" t="n">
        <v>0.168988</v>
      </c>
      <c r="M69" s="13" t="n">
        <v>0.909623</v>
      </c>
      <c r="N69" s="13" t="n">
        <v>0.44466</v>
      </c>
      <c r="O69" s="9">
        <f>IF(C69&lt;=1-Params!$B$4,0,MAX(0.1,ROUND(_xlfn.GAMMA.INV((C69-(1-Params!$B$4))/Params!$B$4,Params!$B$5,Params!$B$6),1)))</f>
        <v/>
      </c>
      <c r="P69" s="9">
        <f>IF(D69&lt;=1-Params!$B$7,0,ROUND(_xlfn.GAMMA.INV((D69-(1-Params!$B$7))/Params!$B$7,Params!$B$8,Params!$B$9),3))</f>
        <v/>
      </c>
      <c r="Q69" s="9">
        <f>IF(E69&lt;=1-Params!$B$4,0,MAX(0.1,ROUND(_xlfn.GAMMA.INV((E69-(1-Params!$B$4))/Params!$B$4,Params!$B$5,Params!$B$6),1)))</f>
        <v/>
      </c>
      <c r="R69" s="9">
        <f>IF(F69&lt;=1-Params!$B$7,0,ROUND(_xlfn.GAMMA.INV((F69-(1-Params!$B$7))/Params!$B$7,Params!$B$8,Params!$B$9),3))</f>
        <v/>
      </c>
      <c r="S69" s="9">
        <f>IF(G69&lt;=1-Params!$B$7,0,ROUND((Params!$B$10+Params!$B$11*G69^Params!$B$12)*_xlfn.GAMMA.INV((G69-(1-Params!$B$7))/Params!$B$7,Params!$B$8,Params!$B$9),3))</f>
        <v/>
      </c>
      <c r="T69" s="9">
        <f>IF(H69&lt;=1-Params!$B$4,0,MAX(0.1,ROUND((Params!$B$10+Params!$B$11*H69^Params!$B$12)*_xlfn.GAMMA.INV((H69-(1-Params!$B$4))/Params!$B$4,Params!$B$5,Params!$B$6),1)))</f>
        <v/>
      </c>
      <c r="U69" s="9">
        <f>ROUND(_xlfn.NORM.INV(I69,Params!$B$13,Params!$B$14),1)</f>
        <v/>
      </c>
      <c r="V69" s="9">
        <f>ROUND(_xlfn.NORM.INV(J69,Params!$B$15,Params!$B$16),2)</f>
        <v/>
      </c>
      <c r="W69" s="9">
        <f>ROUND(_xlfn.NORM.INV(K69,Params!$B$13,Params!$B$14),1)</f>
        <v/>
      </c>
      <c r="X69" s="9">
        <f>ROUND(_xlfn.NORM.INV(L69,Params!$B$15,Params!$B$16),2)</f>
        <v/>
      </c>
      <c r="Y69" s="9">
        <f>ROUND(_xlfn.NORM.INV(M69,Params!$B$15,Params!$B$16)+Params!$B$17+Params!$B$18*M69,2)</f>
        <v/>
      </c>
      <c r="Z69" s="9">
        <f>ROUND(_xlfn.NORM.INV(N69,Params!$B$13,Params!$B$14)+Params!$B$17+Params!$B$18*N69,1)</f>
        <v/>
      </c>
    </row>
    <row r="70">
      <c r="A70" s="11" t="n">
        <v>69</v>
      </c>
      <c r="B70" s="12">
        <f>INT((A70-1)/122)+1</f>
        <v/>
      </c>
      <c r="C70" s="13" t="n">
        <v>0.221378</v>
      </c>
      <c r="D70" s="13" t="n">
        <v>0.001927</v>
      </c>
      <c r="E70" s="13" t="n">
        <v>0.59684</v>
      </c>
      <c r="F70" s="13" t="n">
        <v>0.159202</v>
      </c>
      <c r="G70" s="13" t="n">
        <v>0.360782</v>
      </c>
      <c r="H70" s="13" t="n">
        <v>0.188193</v>
      </c>
      <c r="I70" s="13" t="n">
        <v>0.835348</v>
      </c>
      <c r="J70" s="13" t="n">
        <v>0.328021</v>
      </c>
      <c r="K70" s="13" t="n">
        <v>0.01073</v>
      </c>
      <c r="L70" s="13" t="n">
        <v>0.38638</v>
      </c>
      <c r="M70" s="13" t="n">
        <v>0.707896</v>
      </c>
      <c r="N70" s="13" t="n">
        <v>0.085618</v>
      </c>
      <c r="O70" s="9">
        <f>IF(C70&lt;=1-Params!$B$4,0,MAX(0.1,ROUND(_xlfn.GAMMA.INV((C70-(1-Params!$B$4))/Params!$B$4,Params!$B$5,Params!$B$6),1)))</f>
        <v/>
      </c>
      <c r="P70" s="9">
        <f>IF(D70&lt;=1-Params!$B$7,0,ROUND(_xlfn.GAMMA.INV((D70-(1-Params!$B$7))/Params!$B$7,Params!$B$8,Params!$B$9),3))</f>
        <v/>
      </c>
      <c r="Q70" s="9">
        <f>IF(E70&lt;=1-Params!$B$4,0,MAX(0.1,ROUND(_xlfn.GAMMA.INV((E70-(1-Params!$B$4))/Params!$B$4,Params!$B$5,Params!$B$6),1)))</f>
        <v/>
      </c>
      <c r="R70" s="9">
        <f>IF(F70&lt;=1-Params!$B$7,0,ROUND(_xlfn.GAMMA.INV((F70-(1-Params!$B$7))/Params!$B$7,Params!$B$8,Params!$B$9),3))</f>
        <v/>
      </c>
      <c r="S70" s="9">
        <f>IF(G70&lt;=1-Params!$B$7,0,ROUND((Params!$B$10+Params!$B$11*G70^Params!$B$12)*_xlfn.GAMMA.INV((G70-(1-Params!$B$7))/Params!$B$7,Params!$B$8,Params!$B$9),3))</f>
        <v/>
      </c>
      <c r="T70" s="9">
        <f>IF(H70&lt;=1-Params!$B$4,0,MAX(0.1,ROUND((Params!$B$10+Params!$B$11*H70^Params!$B$12)*_xlfn.GAMMA.INV((H70-(1-Params!$B$4))/Params!$B$4,Params!$B$5,Params!$B$6),1)))</f>
        <v/>
      </c>
      <c r="U70" s="9">
        <f>ROUND(_xlfn.NORM.INV(I70,Params!$B$13,Params!$B$14),1)</f>
        <v/>
      </c>
      <c r="V70" s="9">
        <f>ROUND(_xlfn.NORM.INV(J70,Params!$B$15,Params!$B$16),2)</f>
        <v/>
      </c>
      <c r="W70" s="9">
        <f>ROUND(_xlfn.NORM.INV(K70,Params!$B$13,Params!$B$14),1)</f>
        <v/>
      </c>
      <c r="X70" s="9">
        <f>ROUND(_xlfn.NORM.INV(L70,Params!$B$15,Params!$B$16),2)</f>
        <v/>
      </c>
      <c r="Y70" s="9">
        <f>ROUND(_xlfn.NORM.INV(M70,Params!$B$15,Params!$B$16)+Params!$B$17+Params!$B$18*M70,2)</f>
        <v/>
      </c>
      <c r="Z70" s="9">
        <f>ROUND(_xlfn.NORM.INV(N70,Params!$B$13,Params!$B$14)+Params!$B$17+Params!$B$18*N70,1)</f>
        <v/>
      </c>
    </row>
    <row r="71">
      <c r="A71" s="11" t="n">
        <v>70</v>
      </c>
      <c r="B71" s="12">
        <f>INT((A71-1)/122)+1</f>
        <v/>
      </c>
      <c r="C71" s="13" t="n">
        <v>0.384898</v>
      </c>
      <c r="D71" s="13" t="n">
        <v>0.312394</v>
      </c>
      <c r="E71" s="13" t="n">
        <v>0.918795</v>
      </c>
      <c r="F71" s="13" t="n">
        <v>0.613841</v>
      </c>
      <c r="G71" s="13" t="n">
        <v>0.098491</v>
      </c>
      <c r="H71" s="13" t="n">
        <v>0.208551</v>
      </c>
      <c r="I71" s="13" t="n">
        <v>0.697962</v>
      </c>
      <c r="J71" s="13" t="n">
        <v>0.435925</v>
      </c>
      <c r="K71" s="13" t="n">
        <v>0.002376</v>
      </c>
      <c r="L71" s="13" t="n">
        <v>0.302513</v>
      </c>
      <c r="M71" s="13" t="n">
        <v>0.371314</v>
      </c>
      <c r="N71" s="13" t="n">
        <v>0.208171</v>
      </c>
      <c r="O71" s="9">
        <f>IF(C71&lt;=1-Params!$B$4,0,MAX(0.1,ROUND(_xlfn.GAMMA.INV((C71-(1-Params!$B$4))/Params!$B$4,Params!$B$5,Params!$B$6),1)))</f>
        <v/>
      </c>
      <c r="P71" s="9">
        <f>IF(D71&lt;=1-Params!$B$7,0,ROUND(_xlfn.GAMMA.INV((D71-(1-Params!$B$7))/Params!$B$7,Params!$B$8,Params!$B$9),3))</f>
        <v/>
      </c>
      <c r="Q71" s="9">
        <f>IF(E71&lt;=1-Params!$B$4,0,MAX(0.1,ROUND(_xlfn.GAMMA.INV((E71-(1-Params!$B$4))/Params!$B$4,Params!$B$5,Params!$B$6),1)))</f>
        <v/>
      </c>
      <c r="R71" s="9">
        <f>IF(F71&lt;=1-Params!$B$7,0,ROUND(_xlfn.GAMMA.INV((F71-(1-Params!$B$7))/Params!$B$7,Params!$B$8,Params!$B$9),3))</f>
        <v/>
      </c>
      <c r="S71" s="9">
        <f>IF(G71&lt;=1-Params!$B$7,0,ROUND((Params!$B$10+Params!$B$11*G71^Params!$B$12)*_xlfn.GAMMA.INV((G71-(1-Params!$B$7))/Params!$B$7,Params!$B$8,Params!$B$9),3))</f>
        <v/>
      </c>
      <c r="T71" s="9">
        <f>IF(H71&lt;=1-Params!$B$4,0,MAX(0.1,ROUND((Params!$B$10+Params!$B$11*H71^Params!$B$12)*_xlfn.GAMMA.INV((H71-(1-Params!$B$4))/Params!$B$4,Params!$B$5,Params!$B$6),1)))</f>
        <v/>
      </c>
      <c r="U71" s="9">
        <f>ROUND(_xlfn.NORM.INV(I71,Params!$B$13,Params!$B$14),1)</f>
        <v/>
      </c>
      <c r="V71" s="9">
        <f>ROUND(_xlfn.NORM.INV(J71,Params!$B$15,Params!$B$16),2)</f>
        <v/>
      </c>
      <c r="W71" s="9">
        <f>ROUND(_xlfn.NORM.INV(K71,Params!$B$13,Params!$B$14),1)</f>
        <v/>
      </c>
      <c r="X71" s="9">
        <f>ROUND(_xlfn.NORM.INV(L71,Params!$B$15,Params!$B$16),2)</f>
        <v/>
      </c>
      <c r="Y71" s="9">
        <f>ROUND(_xlfn.NORM.INV(M71,Params!$B$15,Params!$B$16)+Params!$B$17+Params!$B$18*M71,2)</f>
        <v/>
      </c>
      <c r="Z71" s="9">
        <f>ROUND(_xlfn.NORM.INV(N71,Params!$B$13,Params!$B$14)+Params!$B$17+Params!$B$18*N71,1)</f>
        <v/>
      </c>
    </row>
    <row r="72">
      <c r="A72" s="11" t="n">
        <v>71</v>
      </c>
      <c r="B72" s="12">
        <f>INT((A72-1)/122)+1</f>
        <v/>
      </c>
      <c r="C72" s="13" t="n">
        <v>0.684235</v>
      </c>
      <c r="D72" s="13" t="n">
        <v>0.70971</v>
      </c>
      <c r="E72" s="13" t="n">
        <v>0.436798</v>
      </c>
      <c r="F72" s="13" t="n">
        <v>0.278676</v>
      </c>
      <c r="G72" s="13" t="n">
        <v>0.454232</v>
      </c>
      <c r="H72" s="13" t="n">
        <v>0.254217</v>
      </c>
      <c r="I72" s="13" t="n">
        <v>0.336426</v>
      </c>
      <c r="J72" s="13" t="n">
        <v>0.282185</v>
      </c>
      <c r="K72" s="13" t="n">
        <v>0.044926</v>
      </c>
      <c r="L72" s="13" t="n">
        <v>0.564282</v>
      </c>
      <c r="M72" s="13" t="n">
        <v>0.325681</v>
      </c>
      <c r="N72" s="13" t="n">
        <v>0.258526</v>
      </c>
      <c r="O72" s="9">
        <f>IF(C72&lt;=1-Params!$B$4,0,MAX(0.1,ROUND(_xlfn.GAMMA.INV((C72-(1-Params!$B$4))/Params!$B$4,Params!$B$5,Params!$B$6),1)))</f>
        <v/>
      </c>
      <c r="P72" s="9">
        <f>IF(D72&lt;=1-Params!$B$7,0,ROUND(_xlfn.GAMMA.INV((D72-(1-Params!$B$7))/Params!$B$7,Params!$B$8,Params!$B$9),3))</f>
        <v/>
      </c>
      <c r="Q72" s="9">
        <f>IF(E72&lt;=1-Params!$B$4,0,MAX(0.1,ROUND(_xlfn.GAMMA.INV((E72-(1-Params!$B$4))/Params!$B$4,Params!$B$5,Params!$B$6),1)))</f>
        <v/>
      </c>
      <c r="R72" s="9">
        <f>IF(F72&lt;=1-Params!$B$7,0,ROUND(_xlfn.GAMMA.INV((F72-(1-Params!$B$7))/Params!$B$7,Params!$B$8,Params!$B$9),3))</f>
        <v/>
      </c>
      <c r="S72" s="9">
        <f>IF(G72&lt;=1-Params!$B$7,0,ROUND((Params!$B$10+Params!$B$11*G72^Params!$B$12)*_xlfn.GAMMA.INV((G72-(1-Params!$B$7))/Params!$B$7,Params!$B$8,Params!$B$9),3))</f>
        <v/>
      </c>
      <c r="T72" s="9">
        <f>IF(H72&lt;=1-Params!$B$4,0,MAX(0.1,ROUND((Params!$B$10+Params!$B$11*H72^Params!$B$12)*_xlfn.GAMMA.INV((H72-(1-Params!$B$4))/Params!$B$4,Params!$B$5,Params!$B$6),1)))</f>
        <v/>
      </c>
      <c r="U72" s="9">
        <f>ROUND(_xlfn.NORM.INV(I72,Params!$B$13,Params!$B$14),1)</f>
        <v/>
      </c>
      <c r="V72" s="9">
        <f>ROUND(_xlfn.NORM.INV(J72,Params!$B$15,Params!$B$16),2)</f>
        <v/>
      </c>
      <c r="W72" s="9">
        <f>ROUND(_xlfn.NORM.INV(K72,Params!$B$13,Params!$B$14),1)</f>
        <v/>
      </c>
      <c r="X72" s="9">
        <f>ROUND(_xlfn.NORM.INV(L72,Params!$B$15,Params!$B$16),2)</f>
        <v/>
      </c>
      <c r="Y72" s="9">
        <f>ROUND(_xlfn.NORM.INV(M72,Params!$B$15,Params!$B$16)+Params!$B$17+Params!$B$18*M72,2)</f>
        <v/>
      </c>
      <c r="Z72" s="9">
        <f>ROUND(_xlfn.NORM.INV(N72,Params!$B$13,Params!$B$14)+Params!$B$17+Params!$B$18*N72,1)</f>
        <v/>
      </c>
    </row>
    <row r="73">
      <c r="A73" s="11" t="n">
        <v>72</v>
      </c>
      <c r="B73" s="12">
        <f>INT((A73-1)/122)+1</f>
        <v/>
      </c>
      <c r="C73" s="13" t="n">
        <v>0.642482</v>
      </c>
      <c r="D73" s="13" t="n">
        <v>0.000293</v>
      </c>
      <c r="E73" s="13" t="n">
        <v>0.060673</v>
      </c>
      <c r="F73" s="13" t="n">
        <v>0.159036</v>
      </c>
      <c r="G73" s="13" t="n">
        <v>0.266573</v>
      </c>
      <c r="H73" s="13" t="n">
        <v>0.357312</v>
      </c>
      <c r="I73" s="13" t="n">
        <v>0.386975</v>
      </c>
      <c r="J73" s="13" t="n">
        <v>0.591101</v>
      </c>
      <c r="K73" s="13" t="n">
        <v>0.284755</v>
      </c>
      <c r="L73" s="13" t="n">
        <v>0.371532</v>
      </c>
      <c r="M73" s="13" t="n">
        <v>0.30732</v>
      </c>
      <c r="N73" s="13" t="n">
        <v>0.197574</v>
      </c>
      <c r="O73" s="9">
        <f>IF(C73&lt;=1-Params!$B$4,0,MAX(0.1,ROUND(_xlfn.GAMMA.INV((C73-(1-Params!$B$4))/Params!$B$4,Params!$B$5,Params!$B$6),1)))</f>
        <v/>
      </c>
      <c r="P73" s="9">
        <f>IF(D73&lt;=1-Params!$B$7,0,ROUND(_xlfn.GAMMA.INV((D73-(1-Params!$B$7))/Params!$B$7,Params!$B$8,Params!$B$9),3))</f>
        <v/>
      </c>
      <c r="Q73" s="9">
        <f>IF(E73&lt;=1-Params!$B$4,0,MAX(0.1,ROUND(_xlfn.GAMMA.INV((E73-(1-Params!$B$4))/Params!$B$4,Params!$B$5,Params!$B$6),1)))</f>
        <v/>
      </c>
      <c r="R73" s="9">
        <f>IF(F73&lt;=1-Params!$B$7,0,ROUND(_xlfn.GAMMA.INV((F73-(1-Params!$B$7))/Params!$B$7,Params!$B$8,Params!$B$9),3))</f>
        <v/>
      </c>
      <c r="S73" s="9">
        <f>IF(G73&lt;=1-Params!$B$7,0,ROUND((Params!$B$10+Params!$B$11*G73^Params!$B$12)*_xlfn.GAMMA.INV((G73-(1-Params!$B$7))/Params!$B$7,Params!$B$8,Params!$B$9),3))</f>
        <v/>
      </c>
      <c r="T73" s="9">
        <f>IF(H73&lt;=1-Params!$B$4,0,MAX(0.1,ROUND((Params!$B$10+Params!$B$11*H73^Params!$B$12)*_xlfn.GAMMA.INV((H73-(1-Params!$B$4))/Params!$B$4,Params!$B$5,Params!$B$6),1)))</f>
        <v/>
      </c>
      <c r="U73" s="9">
        <f>ROUND(_xlfn.NORM.INV(I73,Params!$B$13,Params!$B$14),1)</f>
        <v/>
      </c>
      <c r="V73" s="9">
        <f>ROUND(_xlfn.NORM.INV(J73,Params!$B$15,Params!$B$16),2)</f>
        <v/>
      </c>
      <c r="W73" s="9">
        <f>ROUND(_xlfn.NORM.INV(K73,Params!$B$13,Params!$B$14),1)</f>
        <v/>
      </c>
      <c r="X73" s="9">
        <f>ROUND(_xlfn.NORM.INV(L73,Params!$B$15,Params!$B$16),2)</f>
        <v/>
      </c>
      <c r="Y73" s="9">
        <f>ROUND(_xlfn.NORM.INV(M73,Params!$B$15,Params!$B$16)+Params!$B$17+Params!$B$18*M73,2)</f>
        <v/>
      </c>
      <c r="Z73" s="9">
        <f>ROUND(_xlfn.NORM.INV(N73,Params!$B$13,Params!$B$14)+Params!$B$17+Params!$B$18*N73,1)</f>
        <v/>
      </c>
    </row>
    <row r="74">
      <c r="A74" s="11" t="n">
        <v>73</v>
      </c>
      <c r="B74" s="12">
        <f>INT((A74-1)/122)+1</f>
        <v/>
      </c>
      <c r="C74" s="13" t="n">
        <v>0.562423</v>
      </c>
      <c r="D74" s="13" t="n">
        <v>0.119836</v>
      </c>
      <c r="E74" s="13" t="n">
        <v>0.574381</v>
      </c>
      <c r="F74" s="13" t="n">
        <v>0.172083</v>
      </c>
      <c r="G74" s="13" t="n">
        <v>0.328894</v>
      </c>
      <c r="H74" s="13" t="n">
        <v>0.776285</v>
      </c>
      <c r="I74" s="13" t="n">
        <v>0.264233</v>
      </c>
      <c r="J74" s="13" t="n">
        <v>0.421814</v>
      </c>
      <c r="K74" s="13" t="n">
        <v>0.524102</v>
      </c>
      <c r="L74" s="13" t="n">
        <v>0.527222</v>
      </c>
      <c r="M74" s="13" t="n">
        <v>0.072699</v>
      </c>
      <c r="N74" s="13" t="n">
        <v>0.045086</v>
      </c>
      <c r="O74" s="9">
        <f>IF(C74&lt;=1-Params!$B$4,0,MAX(0.1,ROUND(_xlfn.GAMMA.INV((C74-(1-Params!$B$4))/Params!$B$4,Params!$B$5,Params!$B$6),1)))</f>
        <v/>
      </c>
      <c r="P74" s="9">
        <f>IF(D74&lt;=1-Params!$B$7,0,ROUND(_xlfn.GAMMA.INV((D74-(1-Params!$B$7))/Params!$B$7,Params!$B$8,Params!$B$9),3))</f>
        <v/>
      </c>
      <c r="Q74" s="9">
        <f>IF(E74&lt;=1-Params!$B$4,0,MAX(0.1,ROUND(_xlfn.GAMMA.INV((E74-(1-Params!$B$4))/Params!$B$4,Params!$B$5,Params!$B$6),1)))</f>
        <v/>
      </c>
      <c r="R74" s="9">
        <f>IF(F74&lt;=1-Params!$B$7,0,ROUND(_xlfn.GAMMA.INV((F74-(1-Params!$B$7))/Params!$B$7,Params!$B$8,Params!$B$9),3))</f>
        <v/>
      </c>
      <c r="S74" s="9">
        <f>IF(G74&lt;=1-Params!$B$7,0,ROUND((Params!$B$10+Params!$B$11*G74^Params!$B$12)*_xlfn.GAMMA.INV((G74-(1-Params!$B$7))/Params!$B$7,Params!$B$8,Params!$B$9),3))</f>
        <v/>
      </c>
      <c r="T74" s="9">
        <f>IF(H74&lt;=1-Params!$B$4,0,MAX(0.1,ROUND((Params!$B$10+Params!$B$11*H74^Params!$B$12)*_xlfn.GAMMA.INV((H74-(1-Params!$B$4))/Params!$B$4,Params!$B$5,Params!$B$6),1)))</f>
        <v/>
      </c>
      <c r="U74" s="9">
        <f>ROUND(_xlfn.NORM.INV(I74,Params!$B$13,Params!$B$14),1)</f>
        <v/>
      </c>
      <c r="V74" s="9">
        <f>ROUND(_xlfn.NORM.INV(J74,Params!$B$15,Params!$B$16),2)</f>
        <v/>
      </c>
      <c r="W74" s="9">
        <f>ROUND(_xlfn.NORM.INV(K74,Params!$B$13,Params!$B$14),1)</f>
        <v/>
      </c>
      <c r="X74" s="9">
        <f>ROUND(_xlfn.NORM.INV(L74,Params!$B$15,Params!$B$16),2)</f>
        <v/>
      </c>
      <c r="Y74" s="9">
        <f>ROUND(_xlfn.NORM.INV(M74,Params!$B$15,Params!$B$16)+Params!$B$17+Params!$B$18*M74,2)</f>
        <v/>
      </c>
      <c r="Z74" s="9">
        <f>ROUND(_xlfn.NORM.INV(N74,Params!$B$13,Params!$B$14)+Params!$B$17+Params!$B$18*N74,1)</f>
        <v/>
      </c>
    </row>
    <row r="75">
      <c r="A75" s="11" t="n">
        <v>74</v>
      </c>
      <c r="B75" s="12">
        <f>INT((A75-1)/122)+1</f>
        <v/>
      </c>
      <c r="C75" s="13" t="n">
        <v>0.69489</v>
      </c>
      <c r="D75" s="13" t="n">
        <v>0.816228</v>
      </c>
      <c r="E75" s="13" t="n">
        <v>0.328934</v>
      </c>
      <c r="F75" s="13" t="n">
        <v>0.263073</v>
      </c>
      <c r="G75" s="13" t="n">
        <v>0.594345</v>
      </c>
      <c r="H75" s="13" t="n">
        <v>0.73827</v>
      </c>
      <c r="I75" s="13" t="n">
        <v>0.157624</v>
      </c>
      <c r="J75" s="13" t="n">
        <v>0.669026</v>
      </c>
      <c r="K75" s="13" t="n">
        <v>0.723079</v>
      </c>
      <c r="L75" s="13" t="n">
        <v>0.87481</v>
      </c>
      <c r="M75" s="13" t="n">
        <v>0.016786</v>
      </c>
      <c r="N75" s="13" t="n">
        <v>0.030448</v>
      </c>
      <c r="O75" s="9">
        <f>IF(C75&lt;=1-Params!$B$4,0,MAX(0.1,ROUND(_xlfn.GAMMA.INV((C75-(1-Params!$B$4))/Params!$B$4,Params!$B$5,Params!$B$6),1)))</f>
        <v/>
      </c>
      <c r="P75" s="9">
        <f>IF(D75&lt;=1-Params!$B$7,0,ROUND(_xlfn.GAMMA.INV((D75-(1-Params!$B$7))/Params!$B$7,Params!$B$8,Params!$B$9),3))</f>
        <v/>
      </c>
      <c r="Q75" s="9">
        <f>IF(E75&lt;=1-Params!$B$4,0,MAX(0.1,ROUND(_xlfn.GAMMA.INV((E75-(1-Params!$B$4))/Params!$B$4,Params!$B$5,Params!$B$6),1)))</f>
        <v/>
      </c>
      <c r="R75" s="9">
        <f>IF(F75&lt;=1-Params!$B$7,0,ROUND(_xlfn.GAMMA.INV((F75-(1-Params!$B$7))/Params!$B$7,Params!$B$8,Params!$B$9),3))</f>
        <v/>
      </c>
      <c r="S75" s="9">
        <f>IF(G75&lt;=1-Params!$B$7,0,ROUND((Params!$B$10+Params!$B$11*G75^Params!$B$12)*_xlfn.GAMMA.INV((G75-(1-Params!$B$7))/Params!$B$7,Params!$B$8,Params!$B$9),3))</f>
        <v/>
      </c>
      <c r="T75" s="9">
        <f>IF(H75&lt;=1-Params!$B$4,0,MAX(0.1,ROUND((Params!$B$10+Params!$B$11*H75^Params!$B$12)*_xlfn.GAMMA.INV((H75-(1-Params!$B$4))/Params!$B$4,Params!$B$5,Params!$B$6),1)))</f>
        <v/>
      </c>
      <c r="U75" s="9">
        <f>ROUND(_xlfn.NORM.INV(I75,Params!$B$13,Params!$B$14),1)</f>
        <v/>
      </c>
      <c r="V75" s="9">
        <f>ROUND(_xlfn.NORM.INV(J75,Params!$B$15,Params!$B$16),2)</f>
        <v/>
      </c>
      <c r="W75" s="9">
        <f>ROUND(_xlfn.NORM.INV(K75,Params!$B$13,Params!$B$14),1)</f>
        <v/>
      </c>
      <c r="X75" s="9">
        <f>ROUND(_xlfn.NORM.INV(L75,Params!$B$15,Params!$B$16),2)</f>
        <v/>
      </c>
      <c r="Y75" s="9">
        <f>ROUND(_xlfn.NORM.INV(M75,Params!$B$15,Params!$B$16)+Params!$B$17+Params!$B$18*M75,2)</f>
        <v/>
      </c>
      <c r="Z75" s="9">
        <f>ROUND(_xlfn.NORM.INV(N75,Params!$B$13,Params!$B$14)+Params!$B$17+Params!$B$18*N75,1)</f>
        <v/>
      </c>
    </row>
    <row r="76">
      <c r="A76" s="11" t="n">
        <v>75</v>
      </c>
      <c r="B76" s="12">
        <f>INT((A76-1)/122)+1</f>
        <v/>
      </c>
      <c r="C76" s="13" t="n">
        <v>0.697471</v>
      </c>
      <c r="D76" s="13" t="n">
        <v>0.358725</v>
      </c>
      <c r="E76" s="13" t="n">
        <v>0.092045</v>
      </c>
      <c r="F76" s="13" t="n">
        <v>0.611837</v>
      </c>
      <c r="G76" s="13" t="n">
        <v>0.44741</v>
      </c>
      <c r="H76" s="13" t="n">
        <v>0.726253</v>
      </c>
      <c r="I76" s="13" t="n">
        <v>0.721435</v>
      </c>
      <c r="J76" s="13" t="n">
        <v>0.653121</v>
      </c>
      <c r="K76" s="13" t="n">
        <v>0.428162</v>
      </c>
      <c r="L76" s="13" t="n">
        <v>0.814424</v>
      </c>
      <c r="M76" s="13" t="n">
        <v>0.13277</v>
      </c>
      <c r="N76" s="13" t="n">
        <v>0.031538</v>
      </c>
      <c r="O76" s="9">
        <f>IF(C76&lt;=1-Params!$B$4,0,MAX(0.1,ROUND(_xlfn.GAMMA.INV((C76-(1-Params!$B$4))/Params!$B$4,Params!$B$5,Params!$B$6),1)))</f>
        <v/>
      </c>
      <c r="P76" s="9">
        <f>IF(D76&lt;=1-Params!$B$7,0,ROUND(_xlfn.GAMMA.INV((D76-(1-Params!$B$7))/Params!$B$7,Params!$B$8,Params!$B$9),3))</f>
        <v/>
      </c>
      <c r="Q76" s="9">
        <f>IF(E76&lt;=1-Params!$B$4,0,MAX(0.1,ROUND(_xlfn.GAMMA.INV((E76-(1-Params!$B$4))/Params!$B$4,Params!$B$5,Params!$B$6),1)))</f>
        <v/>
      </c>
      <c r="R76" s="9">
        <f>IF(F76&lt;=1-Params!$B$7,0,ROUND(_xlfn.GAMMA.INV((F76-(1-Params!$B$7))/Params!$B$7,Params!$B$8,Params!$B$9),3))</f>
        <v/>
      </c>
      <c r="S76" s="9">
        <f>IF(G76&lt;=1-Params!$B$7,0,ROUND((Params!$B$10+Params!$B$11*G76^Params!$B$12)*_xlfn.GAMMA.INV((G76-(1-Params!$B$7))/Params!$B$7,Params!$B$8,Params!$B$9),3))</f>
        <v/>
      </c>
      <c r="T76" s="9">
        <f>IF(H76&lt;=1-Params!$B$4,0,MAX(0.1,ROUND((Params!$B$10+Params!$B$11*H76^Params!$B$12)*_xlfn.GAMMA.INV((H76-(1-Params!$B$4))/Params!$B$4,Params!$B$5,Params!$B$6),1)))</f>
        <v/>
      </c>
      <c r="U76" s="9">
        <f>ROUND(_xlfn.NORM.INV(I76,Params!$B$13,Params!$B$14),1)</f>
        <v/>
      </c>
      <c r="V76" s="9">
        <f>ROUND(_xlfn.NORM.INV(J76,Params!$B$15,Params!$B$16),2)</f>
        <v/>
      </c>
      <c r="W76" s="9">
        <f>ROUND(_xlfn.NORM.INV(K76,Params!$B$13,Params!$B$14),1)</f>
        <v/>
      </c>
      <c r="X76" s="9">
        <f>ROUND(_xlfn.NORM.INV(L76,Params!$B$15,Params!$B$16),2)</f>
        <v/>
      </c>
      <c r="Y76" s="9">
        <f>ROUND(_xlfn.NORM.INV(M76,Params!$B$15,Params!$B$16)+Params!$B$17+Params!$B$18*M76,2)</f>
        <v/>
      </c>
      <c r="Z76" s="9">
        <f>ROUND(_xlfn.NORM.INV(N76,Params!$B$13,Params!$B$14)+Params!$B$17+Params!$B$18*N76,1)</f>
        <v/>
      </c>
    </row>
    <row r="77">
      <c r="A77" s="11" t="n">
        <v>76</v>
      </c>
      <c r="B77" s="12">
        <f>INT((A77-1)/122)+1</f>
        <v/>
      </c>
      <c r="C77" s="13" t="n">
        <v>0.230392</v>
      </c>
      <c r="D77" s="13" t="n">
        <v>0.722082</v>
      </c>
      <c r="E77" s="13" t="n">
        <v>0.723079</v>
      </c>
      <c r="F77" s="13" t="n">
        <v>0.638024</v>
      </c>
      <c r="G77" s="13" t="n">
        <v>0.885952</v>
      </c>
      <c r="H77" s="13" t="n">
        <v>0.831956</v>
      </c>
      <c r="I77" s="13" t="n">
        <v>0.478526</v>
      </c>
      <c r="J77" s="13" t="n">
        <v>0.31591</v>
      </c>
      <c r="K77" s="13" t="n">
        <v>0.374371</v>
      </c>
      <c r="L77" s="13" t="n">
        <v>0.470599</v>
      </c>
      <c r="M77" s="13" t="n">
        <v>0.169988</v>
      </c>
      <c r="N77" s="13" t="n">
        <v>0.261014</v>
      </c>
      <c r="O77" s="9">
        <f>IF(C77&lt;=1-Params!$B$4,0,MAX(0.1,ROUND(_xlfn.GAMMA.INV((C77-(1-Params!$B$4))/Params!$B$4,Params!$B$5,Params!$B$6),1)))</f>
        <v/>
      </c>
      <c r="P77" s="9">
        <f>IF(D77&lt;=1-Params!$B$7,0,ROUND(_xlfn.GAMMA.INV((D77-(1-Params!$B$7))/Params!$B$7,Params!$B$8,Params!$B$9),3))</f>
        <v/>
      </c>
      <c r="Q77" s="9">
        <f>IF(E77&lt;=1-Params!$B$4,0,MAX(0.1,ROUND(_xlfn.GAMMA.INV((E77-(1-Params!$B$4))/Params!$B$4,Params!$B$5,Params!$B$6),1)))</f>
        <v/>
      </c>
      <c r="R77" s="9">
        <f>IF(F77&lt;=1-Params!$B$7,0,ROUND(_xlfn.GAMMA.INV((F77-(1-Params!$B$7))/Params!$B$7,Params!$B$8,Params!$B$9),3))</f>
        <v/>
      </c>
      <c r="S77" s="9">
        <f>IF(G77&lt;=1-Params!$B$7,0,ROUND((Params!$B$10+Params!$B$11*G77^Params!$B$12)*_xlfn.GAMMA.INV((G77-(1-Params!$B$7))/Params!$B$7,Params!$B$8,Params!$B$9),3))</f>
        <v/>
      </c>
      <c r="T77" s="9">
        <f>IF(H77&lt;=1-Params!$B$4,0,MAX(0.1,ROUND((Params!$B$10+Params!$B$11*H77^Params!$B$12)*_xlfn.GAMMA.INV((H77-(1-Params!$B$4))/Params!$B$4,Params!$B$5,Params!$B$6),1)))</f>
        <v/>
      </c>
      <c r="U77" s="9">
        <f>ROUND(_xlfn.NORM.INV(I77,Params!$B$13,Params!$B$14),1)</f>
        <v/>
      </c>
      <c r="V77" s="9">
        <f>ROUND(_xlfn.NORM.INV(J77,Params!$B$15,Params!$B$16),2)</f>
        <v/>
      </c>
      <c r="W77" s="9">
        <f>ROUND(_xlfn.NORM.INV(K77,Params!$B$13,Params!$B$14),1)</f>
        <v/>
      </c>
      <c r="X77" s="9">
        <f>ROUND(_xlfn.NORM.INV(L77,Params!$B$15,Params!$B$16),2)</f>
        <v/>
      </c>
      <c r="Y77" s="9">
        <f>ROUND(_xlfn.NORM.INV(M77,Params!$B$15,Params!$B$16)+Params!$B$17+Params!$B$18*M77,2)</f>
        <v/>
      </c>
      <c r="Z77" s="9">
        <f>ROUND(_xlfn.NORM.INV(N77,Params!$B$13,Params!$B$14)+Params!$B$17+Params!$B$18*N77,1)</f>
        <v/>
      </c>
    </row>
    <row r="78">
      <c r="A78" s="11" t="n">
        <v>77</v>
      </c>
      <c r="B78" s="12">
        <f>INT((A78-1)/122)+1</f>
        <v/>
      </c>
      <c r="C78" s="13" t="n">
        <v>0.607633</v>
      </c>
      <c r="D78" s="13" t="n">
        <v>0.543709</v>
      </c>
      <c r="E78" s="13" t="n">
        <v>0.511392</v>
      </c>
      <c r="F78" s="13" t="n">
        <v>0.274705</v>
      </c>
      <c r="G78" s="13" t="n">
        <v>0.629043</v>
      </c>
      <c r="H78" s="13" t="n">
        <v>0.564512</v>
      </c>
      <c r="I78" s="13" t="n">
        <v>0.608542</v>
      </c>
      <c r="J78" s="13" t="n">
        <v>0.119692</v>
      </c>
      <c r="K78" s="13" t="n">
        <v>0.111788</v>
      </c>
      <c r="L78" s="13" t="n">
        <v>0.373137</v>
      </c>
      <c r="M78" s="13" t="n">
        <v>0.158375</v>
      </c>
      <c r="N78" s="13" t="n">
        <v>0.5615059999999999</v>
      </c>
      <c r="O78" s="9">
        <f>IF(C78&lt;=1-Params!$B$4,0,MAX(0.1,ROUND(_xlfn.GAMMA.INV((C78-(1-Params!$B$4))/Params!$B$4,Params!$B$5,Params!$B$6),1)))</f>
        <v/>
      </c>
      <c r="P78" s="9">
        <f>IF(D78&lt;=1-Params!$B$7,0,ROUND(_xlfn.GAMMA.INV((D78-(1-Params!$B$7))/Params!$B$7,Params!$B$8,Params!$B$9),3))</f>
        <v/>
      </c>
      <c r="Q78" s="9">
        <f>IF(E78&lt;=1-Params!$B$4,0,MAX(0.1,ROUND(_xlfn.GAMMA.INV((E78-(1-Params!$B$4))/Params!$B$4,Params!$B$5,Params!$B$6),1)))</f>
        <v/>
      </c>
      <c r="R78" s="9">
        <f>IF(F78&lt;=1-Params!$B$7,0,ROUND(_xlfn.GAMMA.INV((F78-(1-Params!$B$7))/Params!$B$7,Params!$B$8,Params!$B$9),3))</f>
        <v/>
      </c>
      <c r="S78" s="9">
        <f>IF(G78&lt;=1-Params!$B$7,0,ROUND((Params!$B$10+Params!$B$11*G78^Params!$B$12)*_xlfn.GAMMA.INV((G78-(1-Params!$B$7))/Params!$B$7,Params!$B$8,Params!$B$9),3))</f>
        <v/>
      </c>
      <c r="T78" s="9">
        <f>IF(H78&lt;=1-Params!$B$4,0,MAX(0.1,ROUND((Params!$B$10+Params!$B$11*H78^Params!$B$12)*_xlfn.GAMMA.INV((H78-(1-Params!$B$4))/Params!$B$4,Params!$B$5,Params!$B$6),1)))</f>
        <v/>
      </c>
      <c r="U78" s="9">
        <f>ROUND(_xlfn.NORM.INV(I78,Params!$B$13,Params!$B$14),1)</f>
        <v/>
      </c>
      <c r="V78" s="9">
        <f>ROUND(_xlfn.NORM.INV(J78,Params!$B$15,Params!$B$16),2)</f>
        <v/>
      </c>
      <c r="W78" s="9">
        <f>ROUND(_xlfn.NORM.INV(K78,Params!$B$13,Params!$B$14),1)</f>
        <v/>
      </c>
      <c r="X78" s="9">
        <f>ROUND(_xlfn.NORM.INV(L78,Params!$B$15,Params!$B$16),2)</f>
        <v/>
      </c>
      <c r="Y78" s="9">
        <f>ROUND(_xlfn.NORM.INV(M78,Params!$B$15,Params!$B$16)+Params!$B$17+Params!$B$18*M78,2)</f>
        <v/>
      </c>
      <c r="Z78" s="9">
        <f>ROUND(_xlfn.NORM.INV(N78,Params!$B$13,Params!$B$14)+Params!$B$17+Params!$B$18*N78,1)</f>
        <v/>
      </c>
    </row>
    <row r="79">
      <c r="A79" s="11" t="n">
        <v>78</v>
      </c>
      <c r="B79" s="12">
        <f>INT((A79-1)/122)+1</f>
        <v/>
      </c>
      <c r="C79" s="13" t="n">
        <v>0.298672</v>
      </c>
      <c r="D79" s="13" t="n">
        <v>0.862219</v>
      </c>
      <c r="E79" s="13" t="n">
        <v>0.182232</v>
      </c>
      <c r="F79" s="13" t="n">
        <v>0.10786</v>
      </c>
      <c r="G79" s="13" t="n">
        <v>0.598979</v>
      </c>
      <c r="H79" s="13" t="n">
        <v>0.341734</v>
      </c>
      <c r="I79" s="13" t="n">
        <v>0.405366</v>
      </c>
      <c r="J79" s="13" t="n">
        <v>0.039702</v>
      </c>
      <c r="K79" s="13" t="n">
        <v>0.380426</v>
      </c>
      <c r="L79" s="13" t="n">
        <v>0.244622</v>
      </c>
      <c r="M79" s="13" t="n">
        <v>0.045576</v>
      </c>
      <c r="N79" s="13" t="n">
        <v>0.266297</v>
      </c>
      <c r="O79" s="9">
        <f>IF(C79&lt;=1-Params!$B$4,0,MAX(0.1,ROUND(_xlfn.GAMMA.INV((C79-(1-Params!$B$4))/Params!$B$4,Params!$B$5,Params!$B$6),1)))</f>
        <v/>
      </c>
      <c r="P79" s="9">
        <f>IF(D79&lt;=1-Params!$B$7,0,ROUND(_xlfn.GAMMA.INV((D79-(1-Params!$B$7))/Params!$B$7,Params!$B$8,Params!$B$9),3))</f>
        <v/>
      </c>
      <c r="Q79" s="9">
        <f>IF(E79&lt;=1-Params!$B$4,0,MAX(0.1,ROUND(_xlfn.GAMMA.INV((E79-(1-Params!$B$4))/Params!$B$4,Params!$B$5,Params!$B$6),1)))</f>
        <v/>
      </c>
      <c r="R79" s="9">
        <f>IF(F79&lt;=1-Params!$B$7,0,ROUND(_xlfn.GAMMA.INV((F79-(1-Params!$B$7))/Params!$B$7,Params!$B$8,Params!$B$9),3))</f>
        <v/>
      </c>
      <c r="S79" s="9">
        <f>IF(G79&lt;=1-Params!$B$7,0,ROUND((Params!$B$10+Params!$B$11*G79^Params!$B$12)*_xlfn.GAMMA.INV((G79-(1-Params!$B$7))/Params!$B$7,Params!$B$8,Params!$B$9),3))</f>
        <v/>
      </c>
      <c r="T79" s="9">
        <f>IF(H79&lt;=1-Params!$B$4,0,MAX(0.1,ROUND((Params!$B$10+Params!$B$11*H79^Params!$B$12)*_xlfn.GAMMA.INV((H79-(1-Params!$B$4))/Params!$B$4,Params!$B$5,Params!$B$6),1)))</f>
        <v/>
      </c>
      <c r="U79" s="9">
        <f>ROUND(_xlfn.NORM.INV(I79,Params!$B$13,Params!$B$14),1)</f>
        <v/>
      </c>
      <c r="V79" s="9">
        <f>ROUND(_xlfn.NORM.INV(J79,Params!$B$15,Params!$B$16),2)</f>
        <v/>
      </c>
      <c r="W79" s="9">
        <f>ROUND(_xlfn.NORM.INV(K79,Params!$B$13,Params!$B$14),1)</f>
        <v/>
      </c>
      <c r="X79" s="9">
        <f>ROUND(_xlfn.NORM.INV(L79,Params!$B$15,Params!$B$16),2)</f>
        <v/>
      </c>
      <c r="Y79" s="9">
        <f>ROUND(_xlfn.NORM.INV(M79,Params!$B$15,Params!$B$16)+Params!$B$17+Params!$B$18*M79,2)</f>
        <v/>
      </c>
      <c r="Z79" s="9">
        <f>ROUND(_xlfn.NORM.INV(N79,Params!$B$13,Params!$B$14)+Params!$B$17+Params!$B$18*N79,1)</f>
        <v/>
      </c>
    </row>
    <row r="80">
      <c r="A80" s="11" t="n">
        <v>79</v>
      </c>
      <c r="B80" s="12">
        <f>INT((A80-1)/122)+1</f>
        <v/>
      </c>
      <c r="C80" s="13" t="n">
        <v>0.100402</v>
      </c>
      <c r="D80" s="13" t="n">
        <v>0.303187</v>
      </c>
      <c r="E80" s="13" t="n">
        <v>0.15532</v>
      </c>
      <c r="F80" s="13" t="n">
        <v>0.803984</v>
      </c>
      <c r="G80" s="13" t="n">
        <v>0.644072</v>
      </c>
      <c r="H80" s="13" t="n">
        <v>0.259073</v>
      </c>
      <c r="I80" s="13" t="n">
        <v>0.259684</v>
      </c>
      <c r="J80" s="13" t="n">
        <v>0.143998</v>
      </c>
      <c r="K80" s="13" t="n">
        <v>0.674538</v>
      </c>
      <c r="L80" s="13" t="n">
        <v>0.130796</v>
      </c>
      <c r="M80" s="13" t="n">
        <v>0.215567</v>
      </c>
      <c r="N80" s="13" t="n">
        <v>0.7139529999999999</v>
      </c>
      <c r="O80" s="9">
        <f>IF(C80&lt;=1-Params!$B$4,0,MAX(0.1,ROUND(_xlfn.GAMMA.INV((C80-(1-Params!$B$4))/Params!$B$4,Params!$B$5,Params!$B$6),1)))</f>
        <v/>
      </c>
      <c r="P80" s="9">
        <f>IF(D80&lt;=1-Params!$B$7,0,ROUND(_xlfn.GAMMA.INV((D80-(1-Params!$B$7))/Params!$B$7,Params!$B$8,Params!$B$9),3))</f>
        <v/>
      </c>
      <c r="Q80" s="9">
        <f>IF(E80&lt;=1-Params!$B$4,0,MAX(0.1,ROUND(_xlfn.GAMMA.INV((E80-(1-Params!$B$4))/Params!$B$4,Params!$B$5,Params!$B$6),1)))</f>
        <v/>
      </c>
      <c r="R80" s="9">
        <f>IF(F80&lt;=1-Params!$B$7,0,ROUND(_xlfn.GAMMA.INV((F80-(1-Params!$B$7))/Params!$B$7,Params!$B$8,Params!$B$9),3))</f>
        <v/>
      </c>
      <c r="S80" s="9">
        <f>IF(G80&lt;=1-Params!$B$7,0,ROUND((Params!$B$10+Params!$B$11*G80^Params!$B$12)*_xlfn.GAMMA.INV((G80-(1-Params!$B$7))/Params!$B$7,Params!$B$8,Params!$B$9),3))</f>
        <v/>
      </c>
      <c r="T80" s="9">
        <f>IF(H80&lt;=1-Params!$B$4,0,MAX(0.1,ROUND((Params!$B$10+Params!$B$11*H80^Params!$B$12)*_xlfn.GAMMA.INV((H80-(1-Params!$B$4))/Params!$B$4,Params!$B$5,Params!$B$6),1)))</f>
        <v/>
      </c>
      <c r="U80" s="9">
        <f>ROUND(_xlfn.NORM.INV(I80,Params!$B$13,Params!$B$14),1)</f>
        <v/>
      </c>
      <c r="V80" s="9">
        <f>ROUND(_xlfn.NORM.INV(J80,Params!$B$15,Params!$B$16),2)</f>
        <v/>
      </c>
      <c r="W80" s="9">
        <f>ROUND(_xlfn.NORM.INV(K80,Params!$B$13,Params!$B$14),1)</f>
        <v/>
      </c>
      <c r="X80" s="9">
        <f>ROUND(_xlfn.NORM.INV(L80,Params!$B$15,Params!$B$16),2)</f>
        <v/>
      </c>
      <c r="Y80" s="9">
        <f>ROUND(_xlfn.NORM.INV(M80,Params!$B$15,Params!$B$16)+Params!$B$17+Params!$B$18*M80,2)</f>
        <v/>
      </c>
      <c r="Z80" s="9">
        <f>ROUND(_xlfn.NORM.INV(N80,Params!$B$13,Params!$B$14)+Params!$B$17+Params!$B$18*N80,1)</f>
        <v/>
      </c>
    </row>
    <row r="81">
      <c r="A81" s="11" t="n">
        <v>80</v>
      </c>
      <c r="B81" s="12">
        <f>INT((A81-1)/122)+1</f>
        <v/>
      </c>
      <c r="C81" s="13" t="n">
        <v>0.288903</v>
      </c>
      <c r="D81" s="13" t="n">
        <v>0.134301</v>
      </c>
      <c r="E81" s="13" t="n">
        <v>0.132167</v>
      </c>
      <c r="F81" s="13" t="n">
        <v>0.444265</v>
      </c>
      <c r="G81" s="13" t="n">
        <v>0.080903</v>
      </c>
      <c r="H81" s="13" t="n">
        <v>0.801443</v>
      </c>
      <c r="I81" s="13" t="n">
        <v>0.126697</v>
      </c>
      <c r="J81" s="13" t="n">
        <v>0.360851</v>
      </c>
      <c r="K81" s="13" t="n">
        <v>0.242797</v>
      </c>
      <c r="L81" s="13" t="n">
        <v>0.25634</v>
      </c>
      <c r="M81" s="13" t="n">
        <v>0.218766</v>
      </c>
      <c r="N81" s="13" t="n">
        <v>0.700525</v>
      </c>
      <c r="O81" s="9">
        <f>IF(C81&lt;=1-Params!$B$4,0,MAX(0.1,ROUND(_xlfn.GAMMA.INV((C81-(1-Params!$B$4))/Params!$B$4,Params!$B$5,Params!$B$6),1)))</f>
        <v/>
      </c>
      <c r="P81" s="9">
        <f>IF(D81&lt;=1-Params!$B$7,0,ROUND(_xlfn.GAMMA.INV((D81-(1-Params!$B$7))/Params!$B$7,Params!$B$8,Params!$B$9),3))</f>
        <v/>
      </c>
      <c r="Q81" s="9">
        <f>IF(E81&lt;=1-Params!$B$4,0,MAX(0.1,ROUND(_xlfn.GAMMA.INV((E81-(1-Params!$B$4))/Params!$B$4,Params!$B$5,Params!$B$6),1)))</f>
        <v/>
      </c>
      <c r="R81" s="9">
        <f>IF(F81&lt;=1-Params!$B$7,0,ROUND(_xlfn.GAMMA.INV((F81-(1-Params!$B$7))/Params!$B$7,Params!$B$8,Params!$B$9),3))</f>
        <v/>
      </c>
      <c r="S81" s="9">
        <f>IF(G81&lt;=1-Params!$B$7,0,ROUND((Params!$B$10+Params!$B$11*G81^Params!$B$12)*_xlfn.GAMMA.INV((G81-(1-Params!$B$7))/Params!$B$7,Params!$B$8,Params!$B$9),3))</f>
        <v/>
      </c>
      <c r="T81" s="9">
        <f>IF(H81&lt;=1-Params!$B$4,0,MAX(0.1,ROUND((Params!$B$10+Params!$B$11*H81^Params!$B$12)*_xlfn.GAMMA.INV((H81-(1-Params!$B$4))/Params!$B$4,Params!$B$5,Params!$B$6),1)))</f>
        <v/>
      </c>
      <c r="U81" s="9">
        <f>ROUND(_xlfn.NORM.INV(I81,Params!$B$13,Params!$B$14),1)</f>
        <v/>
      </c>
      <c r="V81" s="9">
        <f>ROUND(_xlfn.NORM.INV(J81,Params!$B$15,Params!$B$16),2)</f>
        <v/>
      </c>
      <c r="W81" s="9">
        <f>ROUND(_xlfn.NORM.INV(K81,Params!$B$13,Params!$B$14),1)</f>
        <v/>
      </c>
      <c r="X81" s="9">
        <f>ROUND(_xlfn.NORM.INV(L81,Params!$B$15,Params!$B$16),2)</f>
        <v/>
      </c>
      <c r="Y81" s="9">
        <f>ROUND(_xlfn.NORM.INV(M81,Params!$B$15,Params!$B$16)+Params!$B$17+Params!$B$18*M81,2)</f>
        <v/>
      </c>
      <c r="Z81" s="9">
        <f>ROUND(_xlfn.NORM.INV(N81,Params!$B$13,Params!$B$14)+Params!$B$17+Params!$B$18*N81,1)</f>
        <v/>
      </c>
    </row>
    <row r="82">
      <c r="A82" s="11" t="n">
        <v>81</v>
      </c>
      <c r="B82" s="12">
        <f>INT((A82-1)/122)+1</f>
        <v/>
      </c>
      <c r="C82" s="13" t="n">
        <v>0.245321</v>
      </c>
      <c r="D82" s="13" t="n">
        <v>0.268237</v>
      </c>
      <c r="E82" s="13" t="n">
        <v>0.19865</v>
      </c>
      <c r="F82" s="13" t="n">
        <v>0.665509</v>
      </c>
      <c r="G82" s="13" t="n">
        <v>0.407901</v>
      </c>
      <c r="H82" s="13" t="n">
        <v>0.558235</v>
      </c>
      <c r="I82" s="13" t="n">
        <v>0.011787</v>
      </c>
      <c r="J82" s="13" t="n">
        <v>0.10843</v>
      </c>
      <c r="K82" s="13" t="n">
        <v>0.13672</v>
      </c>
      <c r="L82" s="13" t="n">
        <v>0.784712</v>
      </c>
      <c r="M82" s="13" t="n">
        <v>0.397704</v>
      </c>
      <c r="N82" s="13" t="n">
        <v>0.810926</v>
      </c>
      <c r="O82" s="9">
        <f>IF(C82&lt;=1-Params!$B$4,0,MAX(0.1,ROUND(_xlfn.GAMMA.INV((C82-(1-Params!$B$4))/Params!$B$4,Params!$B$5,Params!$B$6),1)))</f>
        <v/>
      </c>
      <c r="P82" s="9">
        <f>IF(D82&lt;=1-Params!$B$7,0,ROUND(_xlfn.GAMMA.INV((D82-(1-Params!$B$7))/Params!$B$7,Params!$B$8,Params!$B$9),3))</f>
        <v/>
      </c>
      <c r="Q82" s="9">
        <f>IF(E82&lt;=1-Params!$B$4,0,MAX(0.1,ROUND(_xlfn.GAMMA.INV((E82-(1-Params!$B$4))/Params!$B$4,Params!$B$5,Params!$B$6),1)))</f>
        <v/>
      </c>
      <c r="R82" s="9">
        <f>IF(F82&lt;=1-Params!$B$7,0,ROUND(_xlfn.GAMMA.INV((F82-(1-Params!$B$7))/Params!$B$7,Params!$B$8,Params!$B$9),3))</f>
        <v/>
      </c>
      <c r="S82" s="9">
        <f>IF(G82&lt;=1-Params!$B$7,0,ROUND((Params!$B$10+Params!$B$11*G82^Params!$B$12)*_xlfn.GAMMA.INV((G82-(1-Params!$B$7))/Params!$B$7,Params!$B$8,Params!$B$9),3))</f>
        <v/>
      </c>
      <c r="T82" s="9">
        <f>IF(H82&lt;=1-Params!$B$4,0,MAX(0.1,ROUND((Params!$B$10+Params!$B$11*H82^Params!$B$12)*_xlfn.GAMMA.INV((H82-(1-Params!$B$4))/Params!$B$4,Params!$B$5,Params!$B$6),1)))</f>
        <v/>
      </c>
      <c r="U82" s="9">
        <f>ROUND(_xlfn.NORM.INV(I82,Params!$B$13,Params!$B$14),1)</f>
        <v/>
      </c>
      <c r="V82" s="9">
        <f>ROUND(_xlfn.NORM.INV(J82,Params!$B$15,Params!$B$16),2)</f>
        <v/>
      </c>
      <c r="W82" s="9">
        <f>ROUND(_xlfn.NORM.INV(K82,Params!$B$13,Params!$B$14),1)</f>
        <v/>
      </c>
      <c r="X82" s="9">
        <f>ROUND(_xlfn.NORM.INV(L82,Params!$B$15,Params!$B$16),2)</f>
        <v/>
      </c>
      <c r="Y82" s="9">
        <f>ROUND(_xlfn.NORM.INV(M82,Params!$B$15,Params!$B$16)+Params!$B$17+Params!$B$18*M82,2)</f>
        <v/>
      </c>
      <c r="Z82" s="9">
        <f>ROUND(_xlfn.NORM.INV(N82,Params!$B$13,Params!$B$14)+Params!$B$17+Params!$B$18*N82,1)</f>
        <v/>
      </c>
    </row>
    <row r="83">
      <c r="A83" s="11" t="n">
        <v>82</v>
      </c>
      <c r="B83" s="12">
        <f>INT((A83-1)/122)+1</f>
        <v/>
      </c>
      <c r="C83" s="13" t="n">
        <v>0.484288</v>
      </c>
      <c r="D83" s="13" t="n">
        <v>0.015509</v>
      </c>
      <c r="E83" s="13" t="n">
        <v>0.357872</v>
      </c>
      <c r="F83" s="13" t="n">
        <v>0.788107</v>
      </c>
      <c r="G83" s="13" t="n">
        <v>0.197406</v>
      </c>
      <c r="H83" s="13" t="n">
        <v>0.583202</v>
      </c>
      <c r="I83" s="13" t="n">
        <v>0.05912</v>
      </c>
      <c r="J83" s="13" t="n">
        <v>0.182559</v>
      </c>
      <c r="K83" s="13" t="n">
        <v>0.133389</v>
      </c>
      <c r="L83" s="13" t="n">
        <v>0.465305</v>
      </c>
      <c r="M83" s="13" t="n">
        <v>0.298853</v>
      </c>
      <c r="N83" s="13" t="n">
        <v>0.732669</v>
      </c>
      <c r="O83" s="9">
        <f>IF(C83&lt;=1-Params!$B$4,0,MAX(0.1,ROUND(_xlfn.GAMMA.INV((C83-(1-Params!$B$4))/Params!$B$4,Params!$B$5,Params!$B$6),1)))</f>
        <v/>
      </c>
      <c r="P83" s="9">
        <f>IF(D83&lt;=1-Params!$B$7,0,ROUND(_xlfn.GAMMA.INV((D83-(1-Params!$B$7))/Params!$B$7,Params!$B$8,Params!$B$9),3))</f>
        <v/>
      </c>
      <c r="Q83" s="9">
        <f>IF(E83&lt;=1-Params!$B$4,0,MAX(0.1,ROUND(_xlfn.GAMMA.INV((E83-(1-Params!$B$4))/Params!$B$4,Params!$B$5,Params!$B$6),1)))</f>
        <v/>
      </c>
      <c r="R83" s="9">
        <f>IF(F83&lt;=1-Params!$B$7,0,ROUND(_xlfn.GAMMA.INV((F83-(1-Params!$B$7))/Params!$B$7,Params!$B$8,Params!$B$9),3))</f>
        <v/>
      </c>
      <c r="S83" s="9">
        <f>IF(G83&lt;=1-Params!$B$7,0,ROUND((Params!$B$10+Params!$B$11*G83^Params!$B$12)*_xlfn.GAMMA.INV((G83-(1-Params!$B$7))/Params!$B$7,Params!$B$8,Params!$B$9),3))</f>
        <v/>
      </c>
      <c r="T83" s="9">
        <f>IF(H83&lt;=1-Params!$B$4,0,MAX(0.1,ROUND((Params!$B$10+Params!$B$11*H83^Params!$B$12)*_xlfn.GAMMA.INV((H83-(1-Params!$B$4))/Params!$B$4,Params!$B$5,Params!$B$6),1)))</f>
        <v/>
      </c>
      <c r="U83" s="9">
        <f>ROUND(_xlfn.NORM.INV(I83,Params!$B$13,Params!$B$14),1)</f>
        <v/>
      </c>
      <c r="V83" s="9">
        <f>ROUND(_xlfn.NORM.INV(J83,Params!$B$15,Params!$B$16),2)</f>
        <v/>
      </c>
      <c r="W83" s="9">
        <f>ROUND(_xlfn.NORM.INV(K83,Params!$B$13,Params!$B$14),1)</f>
        <v/>
      </c>
      <c r="X83" s="9">
        <f>ROUND(_xlfn.NORM.INV(L83,Params!$B$15,Params!$B$16),2)</f>
        <v/>
      </c>
      <c r="Y83" s="9">
        <f>ROUND(_xlfn.NORM.INV(M83,Params!$B$15,Params!$B$16)+Params!$B$17+Params!$B$18*M83,2)</f>
        <v/>
      </c>
      <c r="Z83" s="9">
        <f>ROUND(_xlfn.NORM.INV(N83,Params!$B$13,Params!$B$14)+Params!$B$17+Params!$B$18*N83,1)</f>
        <v/>
      </c>
    </row>
    <row r="84">
      <c r="A84" s="11" t="n">
        <v>83</v>
      </c>
      <c r="B84" s="12">
        <f>INT((A84-1)/122)+1</f>
        <v/>
      </c>
      <c r="C84" s="13" t="n">
        <v>0.5923620000000001</v>
      </c>
      <c r="D84" s="13" t="n">
        <v>0.300986</v>
      </c>
      <c r="E84" s="13" t="n">
        <v>0.434484</v>
      </c>
      <c r="F84" s="13" t="n">
        <v>0.470344</v>
      </c>
      <c r="G84" s="13" t="n">
        <v>0.060951</v>
      </c>
      <c r="H84" s="13" t="n">
        <v>0.3657</v>
      </c>
      <c r="I84" s="13" t="n">
        <v>0.016688</v>
      </c>
      <c r="J84" s="13" t="n">
        <v>0.622495</v>
      </c>
      <c r="K84" s="13" t="n">
        <v>0.141806</v>
      </c>
      <c r="L84" s="13" t="n">
        <v>0.037929</v>
      </c>
      <c r="M84" s="13" t="n">
        <v>0.248648</v>
      </c>
      <c r="N84" s="13" t="n">
        <v>0.821696</v>
      </c>
      <c r="O84" s="9">
        <f>IF(C84&lt;=1-Params!$B$4,0,MAX(0.1,ROUND(_xlfn.GAMMA.INV((C84-(1-Params!$B$4))/Params!$B$4,Params!$B$5,Params!$B$6),1)))</f>
        <v/>
      </c>
      <c r="P84" s="9">
        <f>IF(D84&lt;=1-Params!$B$7,0,ROUND(_xlfn.GAMMA.INV((D84-(1-Params!$B$7))/Params!$B$7,Params!$B$8,Params!$B$9),3))</f>
        <v/>
      </c>
      <c r="Q84" s="9">
        <f>IF(E84&lt;=1-Params!$B$4,0,MAX(0.1,ROUND(_xlfn.GAMMA.INV((E84-(1-Params!$B$4))/Params!$B$4,Params!$B$5,Params!$B$6),1)))</f>
        <v/>
      </c>
      <c r="R84" s="9">
        <f>IF(F84&lt;=1-Params!$B$7,0,ROUND(_xlfn.GAMMA.INV((F84-(1-Params!$B$7))/Params!$B$7,Params!$B$8,Params!$B$9),3))</f>
        <v/>
      </c>
      <c r="S84" s="9">
        <f>IF(G84&lt;=1-Params!$B$7,0,ROUND((Params!$B$10+Params!$B$11*G84^Params!$B$12)*_xlfn.GAMMA.INV((G84-(1-Params!$B$7))/Params!$B$7,Params!$B$8,Params!$B$9),3))</f>
        <v/>
      </c>
      <c r="T84" s="9">
        <f>IF(H84&lt;=1-Params!$B$4,0,MAX(0.1,ROUND((Params!$B$10+Params!$B$11*H84^Params!$B$12)*_xlfn.GAMMA.INV((H84-(1-Params!$B$4))/Params!$B$4,Params!$B$5,Params!$B$6),1)))</f>
        <v/>
      </c>
      <c r="U84" s="9">
        <f>ROUND(_xlfn.NORM.INV(I84,Params!$B$13,Params!$B$14),1)</f>
        <v/>
      </c>
      <c r="V84" s="9">
        <f>ROUND(_xlfn.NORM.INV(J84,Params!$B$15,Params!$B$16),2)</f>
        <v/>
      </c>
      <c r="W84" s="9">
        <f>ROUND(_xlfn.NORM.INV(K84,Params!$B$13,Params!$B$14),1)</f>
        <v/>
      </c>
      <c r="X84" s="9">
        <f>ROUND(_xlfn.NORM.INV(L84,Params!$B$15,Params!$B$16),2)</f>
        <v/>
      </c>
      <c r="Y84" s="9">
        <f>ROUND(_xlfn.NORM.INV(M84,Params!$B$15,Params!$B$16)+Params!$B$17+Params!$B$18*M84,2)</f>
        <v/>
      </c>
      <c r="Z84" s="9">
        <f>ROUND(_xlfn.NORM.INV(N84,Params!$B$13,Params!$B$14)+Params!$B$17+Params!$B$18*N84,1)</f>
        <v/>
      </c>
    </row>
    <row r="85">
      <c r="A85" s="11" t="n">
        <v>84</v>
      </c>
      <c r="B85" s="12">
        <f>INT((A85-1)/122)+1</f>
        <v/>
      </c>
      <c r="C85" s="13" t="n">
        <v>0.304085</v>
      </c>
      <c r="D85" s="13" t="n">
        <v>0.804493</v>
      </c>
      <c r="E85" s="13" t="n">
        <v>0.035637</v>
      </c>
      <c r="F85" s="13" t="n">
        <v>0.568387</v>
      </c>
      <c r="G85" s="13" t="n">
        <v>0.121358</v>
      </c>
      <c r="H85" s="13" t="n">
        <v>0.884151</v>
      </c>
      <c r="I85" s="13" t="n">
        <v>0.032308</v>
      </c>
      <c r="J85" s="13" t="n">
        <v>0.381545</v>
      </c>
      <c r="K85" s="13" t="n">
        <v>0.735928</v>
      </c>
      <c r="L85" s="13" t="n">
        <v>0.153561</v>
      </c>
      <c r="M85" s="13" t="n">
        <v>0.603624</v>
      </c>
      <c r="N85" s="13" t="n">
        <v>0.221455</v>
      </c>
      <c r="O85" s="9">
        <f>IF(C85&lt;=1-Params!$B$4,0,MAX(0.1,ROUND(_xlfn.GAMMA.INV((C85-(1-Params!$B$4))/Params!$B$4,Params!$B$5,Params!$B$6),1)))</f>
        <v/>
      </c>
      <c r="P85" s="9">
        <f>IF(D85&lt;=1-Params!$B$7,0,ROUND(_xlfn.GAMMA.INV((D85-(1-Params!$B$7))/Params!$B$7,Params!$B$8,Params!$B$9),3))</f>
        <v/>
      </c>
      <c r="Q85" s="9">
        <f>IF(E85&lt;=1-Params!$B$4,0,MAX(0.1,ROUND(_xlfn.GAMMA.INV((E85-(1-Params!$B$4))/Params!$B$4,Params!$B$5,Params!$B$6),1)))</f>
        <v/>
      </c>
      <c r="R85" s="9">
        <f>IF(F85&lt;=1-Params!$B$7,0,ROUND(_xlfn.GAMMA.INV((F85-(1-Params!$B$7))/Params!$B$7,Params!$B$8,Params!$B$9),3))</f>
        <v/>
      </c>
      <c r="S85" s="9">
        <f>IF(G85&lt;=1-Params!$B$7,0,ROUND((Params!$B$10+Params!$B$11*G85^Params!$B$12)*_xlfn.GAMMA.INV((G85-(1-Params!$B$7))/Params!$B$7,Params!$B$8,Params!$B$9),3))</f>
        <v/>
      </c>
      <c r="T85" s="9">
        <f>IF(H85&lt;=1-Params!$B$4,0,MAX(0.1,ROUND((Params!$B$10+Params!$B$11*H85^Params!$B$12)*_xlfn.GAMMA.INV((H85-(1-Params!$B$4))/Params!$B$4,Params!$B$5,Params!$B$6),1)))</f>
        <v/>
      </c>
      <c r="U85" s="9">
        <f>ROUND(_xlfn.NORM.INV(I85,Params!$B$13,Params!$B$14),1)</f>
        <v/>
      </c>
      <c r="V85" s="9">
        <f>ROUND(_xlfn.NORM.INV(J85,Params!$B$15,Params!$B$16),2)</f>
        <v/>
      </c>
      <c r="W85" s="9">
        <f>ROUND(_xlfn.NORM.INV(K85,Params!$B$13,Params!$B$14),1)</f>
        <v/>
      </c>
      <c r="X85" s="9">
        <f>ROUND(_xlfn.NORM.INV(L85,Params!$B$15,Params!$B$16),2)</f>
        <v/>
      </c>
      <c r="Y85" s="9">
        <f>ROUND(_xlfn.NORM.INV(M85,Params!$B$15,Params!$B$16)+Params!$B$17+Params!$B$18*M85,2)</f>
        <v/>
      </c>
      <c r="Z85" s="9">
        <f>ROUND(_xlfn.NORM.INV(N85,Params!$B$13,Params!$B$14)+Params!$B$17+Params!$B$18*N85,1)</f>
        <v/>
      </c>
    </row>
    <row r="86">
      <c r="A86" s="11" t="n">
        <v>85</v>
      </c>
      <c r="B86" s="12">
        <f>INT((A86-1)/122)+1</f>
        <v/>
      </c>
      <c r="C86" s="13" t="n">
        <v>0.534145</v>
      </c>
      <c r="D86" s="13" t="n">
        <v>0.642761</v>
      </c>
      <c r="E86" s="13" t="n">
        <v>0.121092</v>
      </c>
      <c r="F86" s="13" t="n">
        <v>0.501282</v>
      </c>
      <c r="G86" s="13" t="n">
        <v>0.7766690000000001</v>
      </c>
      <c r="H86" s="13" t="n">
        <v>0.952848</v>
      </c>
      <c r="I86" s="13" t="n">
        <v>0.002702</v>
      </c>
      <c r="J86" s="13" t="n">
        <v>0.094083</v>
      </c>
      <c r="K86" s="13" t="n">
        <v>0.605008</v>
      </c>
      <c r="L86" s="13" t="n">
        <v>0.689651</v>
      </c>
      <c r="M86" s="13" t="n">
        <v>0.529664</v>
      </c>
      <c r="N86" s="13" t="n">
        <v>0.307444</v>
      </c>
      <c r="O86" s="9">
        <f>IF(C86&lt;=1-Params!$B$4,0,MAX(0.1,ROUND(_xlfn.GAMMA.INV((C86-(1-Params!$B$4))/Params!$B$4,Params!$B$5,Params!$B$6),1)))</f>
        <v/>
      </c>
      <c r="P86" s="9">
        <f>IF(D86&lt;=1-Params!$B$7,0,ROUND(_xlfn.GAMMA.INV((D86-(1-Params!$B$7))/Params!$B$7,Params!$B$8,Params!$B$9),3))</f>
        <v/>
      </c>
      <c r="Q86" s="9">
        <f>IF(E86&lt;=1-Params!$B$4,0,MAX(0.1,ROUND(_xlfn.GAMMA.INV((E86-(1-Params!$B$4))/Params!$B$4,Params!$B$5,Params!$B$6),1)))</f>
        <v/>
      </c>
      <c r="R86" s="9">
        <f>IF(F86&lt;=1-Params!$B$7,0,ROUND(_xlfn.GAMMA.INV((F86-(1-Params!$B$7))/Params!$B$7,Params!$B$8,Params!$B$9),3))</f>
        <v/>
      </c>
      <c r="S86" s="9">
        <f>IF(G86&lt;=1-Params!$B$7,0,ROUND((Params!$B$10+Params!$B$11*G86^Params!$B$12)*_xlfn.GAMMA.INV((G86-(1-Params!$B$7))/Params!$B$7,Params!$B$8,Params!$B$9),3))</f>
        <v/>
      </c>
      <c r="T86" s="9">
        <f>IF(H86&lt;=1-Params!$B$4,0,MAX(0.1,ROUND((Params!$B$10+Params!$B$11*H86^Params!$B$12)*_xlfn.GAMMA.INV((H86-(1-Params!$B$4))/Params!$B$4,Params!$B$5,Params!$B$6),1)))</f>
        <v/>
      </c>
      <c r="U86" s="9">
        <f>ROUND(_xlfn.NORM.INV(I86,Params!$B$13,Params!$B$14),1)</f>
        <v/>
      </c>
      <c r="V86" s="9">
        <f>ROUND(_xlfn.NORM.INV(J86,Params!$B$15,Params!$B$16),2)</f>
        <v/>
      </c>
      <c r="W86" s="9">
        <f>ROUND(_xlfn.NORM.INV(K86,Params!$B$13,Params!$B$14),1)</f>
        <v/>
      </c>
      <c r="X86" s="9">
        <f>ROUND(_xlfn.NORM.INV(L86,Params!$B$15,Params!$B$16),2)</f>
        <v/>
      </c>
      <c r="Y86" s="9">
        <f>ROUND(_xlfn.NORM.INV(M86,Params!$B$15,Params!$B$16)+Params!$B$17+Params!$B$18*M86,2)</f>
        <v/>
      </c>
      <c r="Z86" s="9">
        <f>ROUND(_xlfn.NORM.INV(N86,Params!$B$13,Params!$B$14)+Params!$B$17+Params!$B$18*N86,1)</f>
        <v/>
      </c>
    </row>
    <row r="87">
      <c r="A87" s="11" t="n">
        <v>86</v>
      </c>
      <c r="B87" s="12">
        <f>INT((A87-1)/122)+1</f>
        <v/>
      </c>
      <c r="C87" s="13" t="n">
        <v>0.476557</v>
      </c>
      <c r="D87" s="13" t="n">
        <v>0.150467</v>
      </c>
      <c r="E87" s="13" t="n">
        <v>0.67701</v>
      </c>
      <c r="F87" s="13" t="n">
        <v>0.5107969999999999</v>
      </c>
      <c r="G87" s="13" t="n">
        <v>0.749619</v>
      </c>
      <c r="H87" s="13" t="n">
        <v>0.131163</v>
      </c>
      <c r="I87" s="13" t="n">
        <v>0.000304</v>
      </c>
      <c r="J87" s="13" t="n">
        <v>0.049602</v>
      </c>
      <c r="K87" s="13" t="n">
        <v>0.378584</v>
      </c>
      <c r="L87" s="13" t="n">
        <v>0.853409</v>
      </c>
      <c r="M87" s="13" t="n">
        <v>0.602923</v>
      </c>
      <c r="N87" s="13" t="n">
        <v>0.695495</v>
      </c>
      <c r="O87" s="9">
        <f>IF(C87&lt;=1-Params!$B$4,0,MAX(0.1,ROUND(_xlfn.GAMMA.INV((C87-(1-Params!$B$4))/Params!$B$4,Params!$B$5,Params!$B$6),1)))</f>
        <v/>
      </c>
      <c r="P87" s="9">
        <f>IF(D87&lt;=1-Params!$B$7,0,ROUND(_xlfn.GAMMA.INV((D87-(1-Params!$B$7))/Params!$B$7,Params!$B$8,Params!$B$9),3))</f>
        <v/>
      </c>
      <c r="Q87" s="9">
        <f>IF(E87&lt;=1-Params!$B$4,0,MAX(0.1,ROUND(_xlfn.GAMMA.INV((E87-(1-Params!$B$4))/Params!$B$4,Params!$B$5,Params!$B$6),1)))</f>
        <v/>
      </c>
      <c r="R87" s="9">
        <f>IF(F87&lt;=1-Params!$B$7,0,ROUND(_xlfn.GAMMA.INV((F87-(1-Params!$B$7))/Params!$B$7,Params!$B$8,Params!$B$9),3))</f>
        <v/>
      </c>
      <c r="S87" s="9">
        <f>IF(G87&lt;=1-Params!$B$7,0,ROUND((Params!$B$10+Params!$B$11*G87^Params!$B$12)*_xlfn.GAMMA.INV((G87-(1-Params!$B$7))/Params!$B$7,Params!$B$8,Params!$B$9),3))</f>
        <v/>
      </c>
      <c r="T87" s="9">
        <f>IF(H87&lt;=1-Params!$B$4,0,MAX(0.1,ROUND((Params!$B$10+Params!$B$11*H87^Params!$B$12)*_xlfn.GAMMA.INV((H87-(1-Params!$B$4))/Params!$B$4,Params!$B$5,Params!$B$6),1)))</f>
        <v/>
      </c>
      <c r="U87" s="9">
        <f>ROUND(_xlfn.NORM.INV(I87,Params!$B$13,Params!$B$14),1)</f>
        <v/>
      </c>
      <c r="V87" s="9">
        <f>ROUND(_xlfn.NORM.INV(J87,Params!$B$15,Params!$B$16),2)</f>
        <v/>
      </c>
      <c r="W87" s="9">
        <f>ROUND(_xlfn.NORM.INV(K87,Params!$B$13,Params!$B$14),1)</f>
        <v/>
      </c>
      <c r="X87" s="9">
        <f>ROUND(_xlfn.NORM.INV(L87,Params!$B$15,Params!$B$16),2)</f>
        <v/>
      </c>
      <c r="Y87" s="9">
        <f>ROUND(_xlfn.NORM.INV(M87,Params!$B$15,Params!$B$16)+Params!$B$17+Params!$B$18*M87,2)</f>
        <v/>
      </c>
      <c r="Z87" s="9">
        <f>ROUND(_xlfn.NORM.INV(N87,Params!$B$13,Params!$B$14)+Params!$B$17+Params!$B$18*N87,1)</f>
        <v/>
      </c>
    </row>
    <row r="88">
      <c r="A88" s="11" t="n">
        <v>87</v>
      </c>
      <c r="B88" s="12">
        <f>INT((A88-1)/122)+1</f>
        <v/>
      </c>
      <c r="C88" s="13" t="n">
        <v>0.057268</v>
      </c>
      <c r="D88" s="13" t="n">
        <v>0.81171</v>
      </c>
      <c r="E88" s="13" t="n">
        <v>0.352533</v>
      </c>
      <c r="F88" s="13" t="n">
        <v>0.86396</v>
      </c>
      <c r="G88" s="13" t="n">
        <v>0.534394</v>
      </c>
      <c r="H88" s="13" t="n">
        <v>0.588379</v>
      </c>
      <c r="I88" s="13" t="n">
        <v>0.015536</v>
      </c>
      <c r="J88" s="13" t="n">
        <v>0.120057</v>
      </c>
      <c r="K88" s="13" t="n">
        <v>0.610977</v>
      </c>
      <c r="L88" s="13" t="n">
        <v>0.840527</v>
      </c>
      <c r="M88" s="13" t="n">
        <v>0.492626</v>
      </c>
      <c r="N88" s="13" t="n">
        <v>0.731612</v>
      </c>
      <c r="O88" s="9">
        <f>IF(C88&lt;=1-Params!$B$4,0,MAX(0.1,ROUND(_xlfn.GAMMA.INV((C88-(1-Params!$B$4))/Params!$B$4,Params!$B$5,Params!$B$6),1)))</f>
        <v/>
      </c>
      <c r="P88" s="9">
        <f>IF(D88&lt;=1-Params!$B$7,0,ROUND(_xlfn.GAMMA.INV((D88-(1-Params!$B$7))/Params!$B$7,Params!$B$8,Params!$B$9),3))</f>
        <v/>
      </c>
      <c r="Q88" s="9">
        <f>IF(E88&lt;=1-Params!$B$4,0,MAX(0.1,ROUND(_xlfn.GAMMA.INV((E88-(1-Params!$B$4))/Params!$B$4,Params!$B$5,Params!$B$6),1)))</f>
        <v/>
      </c>
      <c r="R88" s="9">
        <f>IF(F88&lt;=1-Params!$B$7,0,ROUND(_xlfn.GAMMA.INV((F88-(1-Params!$B$7))/Params!$B$7,Params!$B$8,Params!$B$9),3))</f>
        <v/>
      </c>
      <c r="S88" s="9">
        <f>IF(G88&lt;=1-Params!$B$7,0,ROUND((Params!$B$10+Params!$B$11*G88^Params!$B$12)*_xlfn.GAMMA.INV((G88-(1-Params!$B$7))/Params!$B$7,Params!$B$8,Params!$B$9),3))</f>
        <v/>
      </c>
      <c r="T88" s="9">
        <f>IF(H88&lt;=1-Params!$B$4,0,MAX(0.1,ROUND((Params!$B$10+Params!$B$11*H88^Params!$B$12)*_xlfn.GAMMA.INV((H88-(1-Params!$B$4))/Params!$B$4,Params!$B$5,Params!$B$6),1)))</f>
        <v/>
      </c>
      <c r="U88" s="9">
        <f>ROUND(_xlfn.NORM.INV(I88,Params!$B$13,Params!$B$14),1)</f>
        <v/>
      </c>
      <c r="V88" s="9">
        <f>ROUND(_xlfn.NORM.INV(J88,Params!$B$15,Params!$B$16),2)</f>
        <v/>
      </c>
      <c r="W88" s="9">
        <f>ROUND(_xlfn.NORM.INV(K88,Params!$B$13,Params!$B$14),1)</f>
        <v/>
      </c>
      <c r="X88" s="9">
        <f>ROUND(_xlfn.NORM.INV(L88,Params!$B$15,Params!$B$16),2)</f>
        <v/>
      </c>
      <c r="Y88" s="9">
        <f>ROUND(_xlfn.NORM.INV(M88,Params!$B$15,Params!$B$16)+Params!$B$17+Params!$B$18*M88,2)</f>
        <v/>
      </c>
      <c r="Z88" s="9">
        <f>ROUND(_xlfn.NORM.INV(N88,Params!$B$13,Params!$B$14)+Params!$B$17+Params!$B$18*N88,1)</f>
        <v/>
      </c>
    </row>
    <row r="89">
      <c r="A89" s="11" t="n">
        <v>88</v>
      </c>
      <c r="B89" s="12">
        <f>INT((A89-1)/122)+1</f>
        <v/>
      </c>
      <c r="C89" s="13" t="n">
        <v>0.8054750000000001</v>
      </c>
      <c r="D89" s="13" t="n">
        <v>0.153394</v>
      </c>
      <c r="E89" s="13" t="n">
        <v>0.350947</v>
      </c>
      <c r="F89" s="13" t="n">
        <v>0.041109</v>
      </c>
      <c r="G89" s="13" t="n">
        <v>0.152969</v>
      </c>
      <c r="H89" s="13" t="n">
        <v>0.5269200000000001</v>
      </c>
      <c r="I89" s="13" t="n">
        <v>0.067062</v>
      </c>
      <c r="J89" s="13" t="n">
        <v>0.065789</v>
      </c>
      <c r="K89" s="13" t="n">
        <v>0.843522</v>
      </c>
      <c r="L89" s="13" t="n">
        <v>0.6533060000000001</v>
      </c>
      <c r="M89" s="13" t="n">
        <v>0.324959</v>
      </c>
      <c r="N89" s="13" t="n">
        <v>0.861679</v>
      </c>
      <c r="O89" s="9">
        <f>IF(C89&lt;=1-Params!$B$4,0,MAX(0.1,ROUND(_xlfn.GAMMA.INV((C89-(1-Params!$B$4))/Params!$B$4,Params!$B$5,Params!$B$6),1)))</f>
        <v/>
      </c>
      <c r="P89" s="9">
        <f>IF(D89&lt;=1-Params!$B$7,0,ROUND(_xlfn.GAMMA.INV((D89-(1-Params!$B$7))/Params!$B$7,Params!$B$8,Params!$B$9),3))</f>
        <v/>
      </c>
      <c r="Q89" s="9">
        <f>IF(E89&lt;=1-Params!$B$4,0,MAX(0.1,ROUND(_xlfn.GAMMA.INV((E89-(1-Params!$B$4))/Params!$B$4,Params!$B$5,Params!$B$6),1)))</f>
        <v/>
      </c>
      <c r="R89" s="9">
        <f>IF(F89&lt;=1-Params!$B$7,0,ROUND(_xlfn.GAMMA.INV((F89-(1-Params!$B$7))/Params!$B$7,Params!$B$8,Params!$B$9),3))</f>
        <v/>
      </c>
      <c r="S89" s="9">
        <f>IF(G89&lt;=1-Params!$B$7,0,ROUND((Params!$B$10+Params!$B$11*G89^Params!$B$12)*_xlfn.GAMMA.INV((G89-(1-Params!$B$7))/Params!$B$7,Params!$B$8,Params!$B$9),3))</f>
        <v/>
      </c>
      <c r="T89" s="9">
        <f>IF(H89&lt;=1-Params!$B$4,0,MAX(0.1,ROUND((Params!$B$10+Params!$B$11*H89^Params!$B$12)*_xlfn.GAMMA.INV((H89-(1-Params!$B$4))/Params!$B$4,Params!$B$5,Params!$B$6),1)))</f>
        <v/>
      </c>
      <c r="U89" s="9">
        <f>ROUND(_xlfn.NORM.INV(I89,Params!$B$13,Params!$B$14),1)</f>
        <v/>
      </c>
      <c r="V89" s="9">
        <f>ROUND(_xlfn.NORM.INV(J89,Params!$B$15,Params!$B$16),2)</f>
        <v/>
      </c>
      <c r="W89" s="9">
        <f>ROUND(_xlfn.NORM.INV(K89,Params!$B$13,Params!$B$14),1)</f>
        <v/>
      </c>
      <c r="X89" s="9">
        <f>ROUND(_xlfn.NORM.INV(L89,Params!$B$15,Params!$B$16),2)</f>
        <v/>
      </c>
      <c r="Y89" s="9">
        <f>ROUND(_xlfn.NORM.INV(M89,Params!$B$15,Params!$B$16)+Params!$B$17+Params!$B$18*M89,2)</f>
        <v/>
      </c>
      <c r="Z89" s="9">
        <f>ROUND(_xlfn.NORM.INV(N89,Params!$B$13,Params!$B$14)+Params!$B$17+Params!$B$18*N89,1)</f>
        <v/>
      </c>
    </row>
    <row r="90">
      <c r="A90" s="11" t="n">
        <v>89</v>
      </c>
      <c r="B90" s="12">
        <f>INT((A90-1)/122)+1</f>
        <v/>
      </c>
      <c r="C90" s="13" t="n">
        <v>0.602965</v>
      </c>
      <c r="D90" s="13" t="n">
        <v>0.50939</v>
      </c>
      <c r="E90" s="13" t="n">
        <v>0.673961</v>
      </c>
      <c r="F90" s="13" t="n">
        <v>0.134685</v>
      </c>
      <c r="G90" s="13" t="n">
        <v>0.689083</v>
      </c>
      <c r="H90" s="13" t="n">
        <v>0.412148</v>
      </c>
      <c r="I90" s="13" t="n">
        <v>0.017382</v>
      </c>
      <c r="J90" s="13" t="n">
        <v>0.330767</v>
      </c>
      <c r="K90" s="13" t="n">
        <v>0.614443</v>
      </c>
      <c r="L90" s="13" t="n">
        <v>0.439465</v>
      </c>
      <c r="M90" s="13" t="n">
        <v>0.204601</v>
      </c>
      <c r="N90" s="13" t="n">
        <v>0.962907</v>
      </c>
      <c r="O90" s="9">
        <f>IF(C90&lt;=1-Params!$B$4,0,MAX(0.1,ROUND(_xlfn.GAMMA.INV((C90-(1-Params!$B$4))/Params!$B$4,Params!$B$5,Params!$B$6),1)))</f>
        <v/>
      </c>
      <c r="P90" s="9">
        <f>IF(D90&lt;=1-Params!$B$7,0,ROUND(_xlfn.GAMMA.INV((D90-(1-Params!$B$7))/Params!$B$7,Params!$B$8,Params!$B$9),3))</f>
        <v/>
      </c>
      <c r="Q90" s="9">
        <f>IF(E90&lt;=1-Params!$B$4,0,MAX(0.1,ROUND(_xlfn.GAMMA.INV((E90-(1-Params!$B$4))/Params!$B$4,Params!$B$5,Params!$B$6),1)))</f>
        <v/>
      </c>
      <c r="R90" s="9">
        <f>IF(F90&lt;=1-Params!$B$7,0,ROUND(_xlfn.GAMMA.INV((F90-(1-Params!$B$7))/Params!$B$7,Params!$B$8,Params!$B$9),3))</f>
        <v/>
      </c>
      <c r="S90" s="9">
        <f>IF(G90&lt;=1-Params!$B$7,0,ROUND((Params!$B$10+Params!$B$11*G90^Params!$B$12)*_xlfn.GAMMA.INV((G90-(1-Params!$B$7))/Params!$B$7,Params!$B$8,Params!$B$9),3))</f>
        <v/>
      </c>
      <c r="T90" s="9">
        <f>IF(H90&lt;=1-Params!$B$4,0,MAX(0.1,ROUND((Params!$B$10+Params!$B$11*H90^Params!$B$12)*_xlfn.GAMMA.INV((H90-(1-Params!$B$4))/Params!$B$4,Params!$B$5,Params!$B$6),1)))</f>
        <v/>
      </c>
      <c r="U90" s="9">
        <f>ROUND(_xlfn.NORM.INV(I90,Params!$B$13,Params!$B$14),1)</f>
        <v/>
      </c>
      <c r="V90" s="9">
        <f>ROUND(_xlfn.NORM.INV(J90,Params!$B$15,Params!$B$16),2)</f>
        <v/>
      </c>
      <c r="W90" s="9">
        <f>ROUND(_xlfn.NORM.INV(K90,Params!$B$13,Params!$B$14),1)</f>
        <v/>
      </c>
      <c r="X90" s="9">
        <f>ROUND(_xlfn.NORM.INV(L90,Params!$B$15,Params!$B$16),2)</f>
        <v/>
      </c>
      <c r="Y90" s="9">
        <f>ROUND(_xlfn.NORM.INV(M90,Params!$B$15,Params!$B$16)+Params!$B$17+Params!$B$18*M90,2)</f>
        <v/>
      </c>
      <c r="Z90" s="9">
        <f>ROUND(_xlfn.NORM.INV(N90,Params!$B$13,Params!$B$14)+Params!$B$17+Params!$B$18*N90,1)</f>
        <v/>
      </c>
    </row>
    <row r="91">
      <c r="A91" s="11" t="n">
        <v>90</v>
      </c>
      <c r="B91" s="12">
        <f>INT((A91-1)/122)+1</f>
        <v/>
      </c>
      <c r="C91" s="13" t="n">
        <v>0.464742</v>
      </c>
      <c r="D91" s="13" t="n">
        <v>0.482136</v>
      </c>
      <c r="E91" s="13" t="n">
        <v>0.881165</v>
      </c>
      <c r="F91" s="13" t="n">
        <v>0.111406</v>
      </c>
      <c r="G91" s="13" t="n">
        <v>0.910975</v>
      </c>
      <c r="H91" s="13" t="n">
        <v>0.026378</v>
      </c>
      <c r="I91" s="13" t="n">
        <v>0.21318</v>
      </c>
      <c r="J91" s="13" t="n">
        <v>0.857876</v>
      </c>
      <c r="K91" s="13" t="n">
        <v>0.348502</v>
      </c>
      <c r="L91" s="13" t="n">
        <v>0.209544</v>
      </c>
      <c r="M91" s="13" t="n">
        <v>0.360164</v>
      </c>
      <c r="N91" s="13" t="n">
        <v>0.8467519999999999</v>
      </c>
      <c r="O91" s="9">
        <f>IF(C91&lt;=1-Params!$B$4,0,MAX(0.1,ROUND(_xlfn.GAMMA.INV((C91-(1-Params!$B$4))/Params!$B$4,Params!$B$5,Params!$B$6),1)))</f>
        <v/>
      </c>
      <c r="P91" s="9">
        <f>IF(D91&lt;=1-Params!$B$7,0,ROUND(_xlfn.GAMMA.INV((D91-(1-Params!$B$7))/Params!$B$7,Params!$B$8,Params!$B$9),3))</f>
        <v/>
      </c>
      <c r="Q91" s="9">
        <f>IF(E91&lt;=1-Params!$B$4,0,MAX(0.1,ROUND(_xlfn.GAMMA.INV((E91-(1-Params!$B$4))/Params!$B$4,Params!$B$5,Params!$B$6),1)))</f>
        <v/>
      </c>
      <c r="R91" s="9">
        <f>IF(F91&lt;=1-Params!$B$7,0,ROUND(_xlfn.GAMMA.INV((F91-(1-Params!$B$7))/Params!$B$7,Params!$B$8,Params!$B$9),3))</f>
        <v/>
      </c>
      <c r="S91" s="9">
        <f>IF(G91&lt;=1-Params!$B$7,0,ROUND((Params!$B$10+Params!$B$11*G91^Params!$B$12)*_xlfn.GAMMA.INV((G91-(1-Params!$B$7))/Params!$B$7,Params!$B$8,Params!$B$9),3))</f>
        <v/>
      </c>
      <c r="T91" s="9">
        <f>IF(H91&lt;=1-Params!$B$4,0,MAX(0.1,ROUND((Params!$B$10+Params!$B$11*H91^Params!$B$12)*_xlfn.GAMMA.INV((H91-(1-Params!$B$4))/Params!$B$4,Params!$B$5,Params!$B$6),1)))</f>
        <v/>
      </c>
      <c r="U91" s="9">
        <f>ROUND(_xlfn.NORM.INV(I91,Params!$B$13,Params!$B$14),1)</f>
        <v/>
      </c>
      <c r="V91" s="9">
        <f>ROUND(_xlfn.NORM.INV(J91,Params!$B$15,Params!$B$16),2)</f>
        <v/>
      </c>
      <c r="W91" s="9">
        <f>ROUND(_xlfn.NORM.INV(K91,Params!$B$13,Params!$B$14),1)</f>
        <v/>
      </c>
      <c r="X91" s="9">
        <f>ROUND(_xlfn.NORM.INV(L91,Params!$B$15,Params!$B$16),2)</f>
        <v/>
      </c>
      <c r="Y91" s="9">
        <f>ROUND(_xlfn.NORM.INV(M91,Params!$B$15,Params!$B$16)+Params!$B$17+Params!$B$18*M91,2)</f>
        <v/>
      </c>
      <c r="Z91" s="9">
        <f>ROUND(_xlfn.NORM.INV(N91,Params!$B$13,Params!$B$14)+Params!$B$17+Params!$B$18*N91,1)</f>
        <v/>
      </c>
    </row>
    <row r="92">
      <c r="A92" s="11" t="n">
        <v>91</v>
      </c>
      <c r="B92" s="12">
        <f>INT((A92-1)/122)+1</f>
        <v/>
      </c>
      <c r="C92" s="13" t="n">
        <v>0.767442</v>
      </c>
      <c r="D92" s="13" t="n">
        <v>0.09748</v>
      </c>
      <c r="E92" s="13" t="n">
        <v>0.183775</v>
      </c>
      <c r="F92" s="13" t="n">
        <v>0.012562</v>
      </c>
      <c r="G92" s="13" t="n">
        <v>0.506203</v>
      </c>
      <c r="H92" s="13" t="n">
        <v>0.20727</v>
      </c>
      <c r="I92" s="13" t="n">
        <v>0.095637</v>
      </c>
      <c r="J92" s="13" t="n">
        <v>0.835724</v>
      </c>
      <c r="K92" s="13" t="n">
        <v>0.32121</v>
      </c>
      <c r="L92" s="13" t="n">
        <v>0.436611</v>
      </c>
      <c r="M92" s="13" t="n">
        <v>0.593784</v>
      </c>
      <c r="N92" s="13" t="n">
        <v>0.641545</v>
      </c>
      <c r="O92" s="9">
        <f>IF(C92&lt;=1-Params!$B$4,0,MAX(0.1,ROUND(_xlfn.GAMMA.INV((C92-(1-Params!$B$4))/Params!$B$4,Params!$B$5,Params!$B$6),1)))</f>
        <v/>
      </c>
      <c r="P92" s="9">
        <f>IF(D92&lt;=1-Params!$B$7,0,ROUND(_xlfn.GAMMA.INV((D92-(1-Params!$B$7))/Params!$B$7,Params!$B$8,Params!$B$9),3))</f>
        <v/>
      </c>
      <c r="Q92" s="9">
        <f>IF(E92&lt;=1-Params!$B$4,0,MAX(0.1,ROUND(_xlfn.GAMMA.INV((E92-(1-Params!$B$4))/Params!$B$4,Params!$B$5,Params!$B$6),1)))</f>
        <v/>
      </c>
      <c r="R92" s="9">
        <f>IF(F92&lt;=1-Params!$B$7,0,ROUND(_xlfn.GAMMA.INV((F92-(1-Params!$B$7))/Params!$B$7,Params!$B$8,Params!$B$9),3))</f>
        <v/>
      </c>
      <c r="S92" s="9">
        <f>IF(G92&lt;=1-Params!$B$7,0,ROUND((Params!$B$10+Params!$B$11*G92^Params!$B$12)*_xlfn.GAMMA.INV((G92-(1-Params!$B$7))/Params!$B$7,Params!$B$8,Params!$B$9),3))</f>
        <v/>
      </c>
      <c r="T92" s="9">
        <f>IF(H92&lt;=1-Params!$B$4,0,MAX(0.1,ROUND((Params!$B$10+Params!$B$11*H92^Params!$B$12)*_xlfn.GAMMA.INV((H92-(1-Params!$B$4))/Params!$B$4,Params!$B$5,Params!$B$6),1)))</f>
        <v/>
      </c>
      <c r="U92" s="9">
        <f>ROUND(_xlfn.NORM.INV(I92,Params!$B$13,Params!$B$14),1)</f>
        <v/>
      </c>
      <c r="V92" s="9">
        <f>ROUND(_xlfn.NORM.INV(J92,Params!$B$15,Params!$B$16),2)</f>
        <v/>
      </c>
      <c r="W92" s="9">
        <f>ROUND(_xlfn.NORM.INV(K92,Params!$B$13,Params!$B$14),1)</f>
        <v/>
      </c>
      <c r="X92" s="9">
        <f>ROUND(_xlfn.NORM.INV(L92,Params!$B$15,Params!$B$16),2)</f>
        <v/>
      </c>
      <c r="Y92" s="9">
        <f>ROUND(_xlfn.NORM.INV(M92,Params!$B$15,Params!$B$16)+Params!$B$17+Params!$B$18*M92,2)</f>
        <v/>
      </c>
      <c r="Z92" s="9">
        <f>ROUND(_xlfn.NORM.INV(N92,Params!$B$13,Params!$B$14)+Params!$B$17+Params!$B$18*N92,1)</f>
        <v/>
      </c>
    </row>
    <row r="93">
      <c r="A93" s="11" t="n">
        <v>92</v>
      </c>
      <c r="B93" s="12">
        <f>INT((A93-1)/122)+1</f>
        <v/>
      </c>
      <c r="C93" s="13" t="n">
        <v>0.136362</v>
      </c>
      <c r="D93" s="13" t="n">
        <v>0.042932</v>
      </c>
      <c r="E93" s="13" t="n">
        <v>0.988097</v>
      </c>
      <c r="F93" s="13" t="n">
        <v>0.044532</v>
      </c>
      <c r="G93" s="13" t="n">
        <v>0.14653</v>
      </c>
      <c r="H93" s="13" t="n">
        <v>0.783044</v>
      </c>
      <c r="I93" s="13" t="n">
        <v>0.148048</v>
      </c>
      <c r="J93" s="13" t="n">
        <v>0.827382</v>
      </c>
      <c r="K93" s="13" t="n">
        <v>0.130902</v>
      </c>
      <c r="L93" s="13" t="n">
        <v>0.258764</v>
      </c>
      <c r="M93" s="13" t="n">
        <v>0.730715</v>
      </c>
      <c r="N93" s="13" t="n">
        <v>0.5305260000000001</v>
      </c>
      <c r="O93" s="9">
        <f>IF(C93&lt;=1-Params!$B$4,0,MAX(0.1,ROUND(_xlfn.GAMMA.INV((C93-(1-Params!$B$4))/Params!$B$4,Params!$B$5,Params!$B$6),1)))</f>
        <v/>
      </c>
      <c r="P93" s="9">
        <f>IF(D93&lt;=1-Params!$B$7,0,ROUND(_xlfn.GAMMA.INV((D93-(1-Params!$B$7))/Params!$B$7,Params!$B$8,Params!$B$9),3))</f>
        <v/>
      </c>
      <c r="Q93" s="9">
        <f>IF(E93&lt;=1-Params!$B$4,0,MAX(0.1,ROUND(_xlfn.GAMMA.INV((E93-(1-Params!$B$4))/Params!$B$4,Params!$B$5,Params!$B$6),1)))</f>
        <v/>
      </c>
      <c r="R93" s="9">
        <f>IF(F93&lt;=1-Params!$B$7,0,ROUND(_xlfn.GAMMA.INV((F93-(1-Params!$B$7))/Params!$B$7,Params!$B$8,Params!$B$9),3))</f>
        <v/>
      </c>
      <c r="S93" s="9">
        <f>IF(G93&lt;=1-Params!$B$7,0,ROUND((Params!$B$10+Params!$B$11*G93^Params!$B$12)*_xlfn.GAMMA.INV((G93-(1-Params!$B$7))/Params!$B$7,Params!$B$8,Params!$B$9),3))</f>
        <v/>
      </c>
      <c r="T93" s="9">
        <f>IF(H93&lt;=1-Params!$B$4,0,MAX(0.1,ROUND((Params!$B$10+Params!$B$11*H93^Params!$B$12)*_xlfn.GAMMA.INV((H93-(1-Params!$B$4))/Params!$B$4,Params!$B$5,Params!$B$6),1)))</f>
        <v/>
      </c>
      <c r="U93" s="9">
        <f>ROUND(_xlfn.NORM.INV(I93,Params!$B$13,Params!$B$14),1)</f>
        <v/>
      </c>
      <c r="V93" s="9">
        <f>ROUND(_xlfn.NORM.INV(J93,Params!$B$15,Params!$B$16),2)</f>
        <v/>
      </c>
      <c r="W93" s="9">
        <f>ROUND(_xlfn.NORM.INV(K93,Params!$B$13,Params!$B$14),1)</f>
        <v/>
      </c>
      <c r="X93" s="9">
        <f>ROUND(_xlfn.NORM.INV(L93,Params!$B$15,Params!$B$16),2)</f>
        <v/>
      </c>
      <c r="Y93" s="9">
        <f>ROUND(_xlfn.NORM.INV(M93,Params!$B$15,Params!$B$16)+Params!$B$17+Params!$B$18*M93,2)</f>
        <v/>
      </c>
      <c r="Z93" s="9">
        <f>ROUND(_xlfn.NORM.INV(N93,Params!$B$13,Params!$B$14)+Params!$B$17+Params!$B$18*N93,1)</f>
        <v/>
      </c>
    </row>
    <row r="94">
      <c r="A94" s="11" t="n">
        <v>93</v>
      </c>
      <c r="B94" s="12">
        <f>INT((A94-1)/122)+1</f>
        <v/>
      </c>
      <c r="C94" s="13" t="n">
        <v>0.142667</v>
      </c>
      <c r="D94" s="13" t="n">
        <v>0.055858</v>
      </c>
      <c r="E94" s="13" t="n">
        <v>0.195186</v>
      </c>
      <c r="F94" s="13" t="n">
        <v>0.209184</v>
      </c>
      <c r="G94" s="13" t="n">
        <v>0.703221</v>
      </c>
      <c r="H94" s="13" t="n">
        <v>0.783704</v>
      </c>
      <c r="I94" s="13" t="n">
        <v>0.272892</v>
      </c>
      <c r="J94" s="13" t="n">
        <v>0.782757</v>
      </c>
      <c r="K94" s="13" t="n">
        <v>0.68394</v>
      </c>
      <c r="L94" s="13" t="n">
        <v>0.552488</v>
      </c>
      <c r="M94" s="13" t="n">
        <v>0.900411</v>
      </c>
      <c r="N94" s="13" t="n">
        <v>0.681943</v>
      </c>
      <c r="O94" s="9">
        <f>IF(C94&lt;=1-Params!$B$4,0,MAX(0.1,ROUND(_xlfn.GAMMA.INV((C94-(1-Params!$B$4))/Params!$B$4,Params!$B$5,Params!$B$6),1)))</f>
        <v/>
      </c>
      <c r="P94" s="9">
        <f>IF(D94&lt;=1-Params!$B$7,0,ROUND(_xlfn.GAMMA.INV((D94-(1-Params!$B$7))/Params!$B$7,Params!$B$8,Params!$B$9),3))</f>
        <v/>
      </c>
      <c r="Q94" s="9">
        <f>IF(E94&lt;=1-Params!$B$4,0,MAX(0.1,ROUND(_xlfn.GAMMA.INV((E94-(1-Params!$B$4))/Params!$B$4,Params!$B$5,Params!$B$6),1)))</f>
        <v/>
      </c>
      <c r="R94" s="9">
        <f>IF(F94&lt;=1-Params!$B$7,0,ROUND(_xlfn.GAMMA.INV((F94-(1-Params!$B$7))/Params!$B$7,Params!$B$8,Params!$B$9),3))</f>
        <v/>
      </c>
      <c r="S94" s="9">
        <f>IF(G94&lt;=1-Params!$B$7,0,ROUND((Params!$B$10+Params!$B$11*G94^Params!$B$12)*_xlfn.GAMMA.INV((G94-(1-Params!$B$7))/Params!$B$7,Params!$B$8,Params!$B$9),3))</f>
        <v/>
      </c>
      <c r="T94" s="9">
        <f>IF(H94&lt;=1-Params!$B$4,0,MAX(0.1,ROUND((Params!$B$10+Params!$B$11*H94^Params!$B$12)*_xlfn.GAMMA.INV((H94-(1-Params!$B$4))/Params!$B$4,Params!$B$5,Params!$B$6),1)))</f>
        <v/>
      </c>
      <c r="U94" s="9">
        <f>ROUND(_xlfn.NORM.INV(I94,Params!$B$13,Params!$B$14),1)</f>
        <v/>
      </c>
      <c r="V94" s="9">
        <f>ROUND(_xlfn.NORM.INV(J94,Params!$B$15,Params!$B$16),2)</f>
        <v/>
      </c>
      <c r="W94" s="9">
        <f>ROUND(_xlfn.NORM.INV(K94,Params!$B$13,Params!$B$14),1)</f>
        <v/>
      </c>
      <c r="X94" s="9">
        <f>ROUND(_xlfn.NORM.INV(L94,Params!$B$15,Params!$B$16),2)</f>
        <v/>
      </c>
      <c r="Y94" s="9">
        <f>ROUND(_xlfn.NORM.INV(M94,Params!$B$15,Params!$B$16)+Params!$B$17+Params!$B$18*M94,2)</f>
        <v/>
      </c>
      <c r="Z94" s="9">
        <f>ROUND(_xlfn.NORM.INV(N94,Params!$B$13,Params!$B$14)+Params!$B$17+Params!$B$18*N94,1)</f>
        <v/>
      </c>
    </row>
    <row r="95">
      <c r="A95" s="11" t="n">
        <v>94</v>
      </c>
      <c r="B95" s="12">
        <f>INT((A95-1)/122)+1</f>
        <v/>
      </c>
      <c r="C95" s="13" t="n">
        <v>0.676957</v>
      </c>
      <c r="D95" s="13" t="n">
        <v>0.451817</v>
      </c>
      <c r="E95" s="13" t="n">
        <v>0.693861</v>
      </c>
      <c r="F95" s="13" t="n">
        <v>0.71813</v>
      </c>
      <c r="G95" s="13" t="n">
        <v>0.48154</v>
      </c>
      <c r="H95" s="13" t="n">
        <v>0.798269</v>
      </c>
      <c r="I95" s="13" t="n">
        <v>0.145573</v>
      </c>
      <c r="J95" s="13" t="n">
        <v>0.885726</v>
      </c>
      <c r="K95" s="13" t="n">
        <v>0.197192</v>
      </c>
      <c r="L95" s="13" t="n">
        <v>0.896142</v>
      </c>
      <c r="M95" s="13" t="n">
        <v>0.964795</v>
      </c>
      <c r="N95" s="13" t="n">
        <v>0.821645</v>
      </c>
      <c r="O95" s="9">
        <f>IF(C95&lt;=1-Params!$B$4,0,MAX(0.1,ROUND(_xlfn.GAMMA.INV((C95-(1-Params!$B$4))/Params!$B$4,Params!$B$5,Params!$B$6),1)))</f>
        <v/>
      </c>
      <c r="P95" s="9">
        <f>IF(D95&lt;=1-Params!$B$7,0,ROUND(_xlfn.GAMMA.INV((D95-(1-Params!$B$7))/Params!$B$7,Params!$B$8,Params!$B$9),3))</f>
        <v/>
      </c>
      <c r="Q95" s="9">
        <f>IF(E95&lt;=1-Params!$B$4,0,MAX(0.1,ROUND(_xlfn.GAMMA.INV((E95-(1-Params!$B$4))/Params!$B$4,Params!$B$5,Params!$B$6),1)))</f>
        <v/>
      </c>
      <c r="R95" s="9">
        <f>IF(F95&lt;=1-Params!$B$7,0,ROUND(_xlfn.GAMMA.INV((F95-(1-Params!$B$7))/Params!$B$7,Params!$B$8,Params!$B$9),3))</f>
        <v/>
      </c>
      <c r="S95" s="9">
        <f>IF(G95&lt;=1-Params!$B$7,0,ROUND((Params!$B$10+Params!$B$11*G95^Params!$B$12)*_xlfn.GAMMA.INV((G95-(1-Params!$B$7))/Params!$B$7,Params!$B$8,Params!$B$9),3))</f>
        <v/>
      </c>
      <c r="T95" s="9">
        <f>IF(H95&lt;=1-Params!$B$4,0,MAX(0.1,ROUND((Params!$B$10+Params!$B$11*H95^Params!$B$12)*_xlfn.GAMMA.INV((H95-(1-Params!$B$4))/Params!$B$4,Params!$B$5,Params!$B$6),1)))</f>
        <v/>
      </c>
      <c r="U95" s="9">
        <f>ROUND(_xlfn.NORM.INV(I95,Params!$B$13,Params!$B$14),1)</f>
        <v/>
      </c>
      <c r="V95" s="9">
        <f>ROUND(_xlfn.NORM.INV(J95,Params!$B$15,Params!$B$16),2)</f>
        <v/>
      </c>
      <c r="W95" s="9">
        <f>ROUND(_xlfn.NORM.INV(K95,Params!$B$13,Params!$B$14),1)</f>
        <v/>
      </c>
      <c r="X95" s="9">
        <f>ROUND(_xlfn.NORM.INV(L95,Params!$B$15,Params!$B$16),2)</f>
        <v/>
      </c>
      <c r="Y95" s="9">
        <f>ROUND(_xlfn.NORM.INV(M95,Params!$B$15,Params!$B$16)+Params!$B$17+Params!$B$18*M95,2)</f>
        <v/>
      </c>
      <c r="Z95" s="9">
        <f>ROUND(_xlfn.NORM.INV(N95,Params!$B$13,Params!$B$14)+Params!$B$17+Params!$B$18*N95,1)</f>
        <v/>
      </c>
    </row>
    <row r="96">
      <c r="A96" s="11" t="n">
        <v>95</v>
      </c>
      <c r="B96" s="12">
        <f>INT((A96-1)/122)+1</f>
        <v/>
      </c>
      <c r="C96" s="13" t="n">
        <v>0.046964</v>
      </c>
      <c r="D96" s="13" t="n">
        <v>0.588349</v>
      </c>
      <c r="E96" s="13" t="n">
        <v>0.859919</v>
      </c>
      <c r="F96" s="13" t="n">
        <v>0.232411</v>
      </c>
      <c r="G96" s="13" t="n">
        <v>0.690949</v>
      </c>
      <c r="H96" s="13" t="n">
        <v>0.550311</v>
      </c>
      <c r="I96" s="13" t="n">
        <v>0.090765</v>
      </c>
      <c r="J96" s="13" t="n">
        <v>0.74563</v>
      </c>
      <c r="K96" s="13" t="n">
        <v>0.043084</v>
      </c>
      <c r="L96" s="13" t="n">
        <v>0.503706</v>
      </c>
      <c r="M96" s="13" t="n">
        <v>0.989578</v>
      </c>
      <c r="N96" s="13" t="n">
        <v>0.76306</v>
      </c>
      <c r="O96" s="9">
        <f>IF(C96&lt;=1-Params!$B$4,0,MAX(0.1,ROUND(_xlfn.GAMMA.INV((C96-(1-Params!$B$4))/Params!$B$4,Params!$B$5,Params!$B$6),1)))</f>
        <v/>
      </c>
      <c r="P96" s="9">
        <f>IF(D96&lt;=1-Params!$B$7,0,ROUND(_xlfn.GAMMA.INV((D96-(1-Params!$B$7))/Params!$B$7,Params!$B$8,Params!$B$9),3))</f>
        <v/>
      </c>
      <c r="Q96" s="9">
        <f>IF(E96&lt;=1-Params!$B$4,0,MAX(0.1,ROUND(_xlfn.GAMMA.INV((E96-(1-Params!$B$4))/Params!$B$4,Params!$B$5,Params!$B$6),1)))</f>
        <v/>
      </c>
      <c r="R96" s="9">
        <f>IF(F96&lt;=1-Params!$B$7,0,ROUND(_xlfn.GAMMA.INV((F96-(1-Params!$B$7))/Params!$B$7,Params!$B$8,Params!$B$9),3))</f>
        <v/>
      </c>
      <c r="S96" s="9">
        <f>IF(G96&lt;=1-Params!$B$7,0,ROUND((Params!$B$10+Params!$B$11*G96^Params!$B$12)*_xlfn.GAMMA.INV((G96-(1-Params!$B$7))/Params!$B$7,Params!$B$8,Params!$B$9),3))</f>
        <v/>
      </c>
      <c r="T96" s="9">
        <f>IF(H96&lt;=1-Params!$B$4,0,MAX(0.1,ROUND((Params!$B$10+Params!$B$11*H96^Params!$B$12)*_xlfn.GAMMA.INV((H96-(1-Params!$B$4))/Params!$B$4,Params!$B$5,Params!$B$6),1)))</f>
        <v/>
      </c>
      <c r="U96" s="9">
        <f>ROUND(_xlfn.NORM.INV(I96,Params!$B$13,Params!$B$14),1)</f>
        <v/>
      </c>
      <c r="V96" s="9">
        <f>ROUND(_xlfn.NORM.INV(J96,Params!$B$15,Params!$B$16),2)</f>
        <v/>
      </c>
      <c r="W96" s="9">
        <f>ROUND(_xlfn.NORM.INV(K96,Params!$B$13,Params!$B$14),1)</f>
        <v/>
      </c>
      <c r="X96" s="9">
        <f>ROUND(_xlfn.NORM.INV(L96,Params!$B$15,Params!$B$16),2)</f>
        <v/>
      </c>
      <c r="Y96" s="9">
        <f>ROUND(_xlfn.NORM.INV(M96,Params!$B$15,Params!$B$16)+Params!$B$17+Params!$B$18*M96,2)</f>
        <v/>
      </c>
      <c r="Z96" s="9">
        <f>ROUND(_xlfn.NORM.INV(N96,Params!$B$13,Params!$B$14)+Params!$B$17+Params!$B$18*N96,1)</f>
        <v/>
      </c>
    </row>
    <row r="97">
      <c r="A97" s="11" t="n">
        <v>96</v>
      </c>
      <c r="B97" s="12">
        <f>INT((A97-1)/122)+1</f>
        <v/>
      </c>
      <c r="C97" s="13" t="n">
        <v>0.07606499999999999</v>
      </c>
      <c r="D97" s="13" t="n">
        <v>0.977722</v>
      </c>
      <c r="E97" s="13" t="n">
        <v>0.342216</v>
      </c>
      <c r="F97" s="13" t="n">
        <v>0.423113</v>
      </c>
      <c r="G97" s="13" t="n">
        <v>0.6505</v>
      </c>
      <c r="H97" s="13" t="n">
        <v>0.561213</v>
      </c>
      <c r="I97" s="13" t="n">
        <v>0.01354</v>
      </c>
      <c r="J97" s="13" t="n">
        <v>0.963147</v>
      </c>
      <c r="K97" s="13" t="n">
        <v>0.302487</v>
      </c>
      <c r="L97" s="13" t="n">
        <v>0.911296</v>
      </c>
      <c r="M97" s="13" t="n">
        <v>0.966047</v>
      </c>
      <c r="N97" s="13" t="n">
        <v>0.815949</v>
      </c>
      <c r="O97" s="9">
        <f>IF(C97&lt;=1-Params!$B$4,0,MAX(0.1,ROUND(_xlfn.GAMMA.INV((C97-(1-Params!$B$4))/Params!$B$4,Params!$B$5,Params!$B$6),1)))</f>
        <v/>
      </c>
      <c r="P97" s="9">
        <f>IF(D97&lt;=1-Params!$B$7,0,ROUND(_xlfn.GAMMA.INV((D97-(1-Params!$B$7))/Params!$B$7,Params!$B$8,Params!$B$9),3))</f>
        <v/>
      </c>
      <c r="Q97" s="9">
        <f>IF(E97&lt;=1-Params!$B$4,0,MAX(0.1,ROUND(_xlfn.GAMMA.INV((E97-(1-Params!$B$4))/Params!$B$4,Params!$B$5,Params!$B$6),1)))</f>
        <v/>
      </c>
      <c r="R97" s="9">
        <f>IF(F97&lt;=1-Params!$B$7,0,ROUND(_xlfn.GAMMA.INV((F97-(1-Params!$B$7))/Params!$B$7,Params!$B$8,Params!$B$9),3))</f>
        <v/>
      </c>
      <c r="S97" s="9">
        <f>IF(G97&lt;=1-Params!$B$7,0,ROUND((Params!$B$10+Params!$B$11*G97^Params!$B$12)*_xlfn.GAMMA.INV((G97-(1-Params!$B$7))/Params!$B$7,Params!$B$8,Params!$B$9),3))</f>
        <v/>
      </c>
      <c r="T97" s="9">
        <f>IF(H97&lt;=1-Params!$B$4,0,MAX(0.1,ROUND((Params!$B$10+Params!$B$11*H97^Params!$B$12)*_xlfn.GAMMA.INV((H97-(1-Params!$B$4))/Params!$B$4,Params!$B$5,Params!$B$6),1)))</f>
        <v/>
      </c>
      <c r="U97" s="9">
        <f>ROUND(_xlfn.NORM.INV(I97,Params!$B$13,Params!$B$14),1)</f>
        <v/>
      </c>
      <c r="V97" s="9">
        <f>ROUND(_xlfn.NORM.INV(J97,Params!$B$15,Params!$B$16),2)</f>
        <v/>
      </c>
      <c r="W97" s="9">
        <f>ROUND(_xlfn.NORM.INV(K97,Params!$B$13,Params!$B$14),1)</f>
        <v/>
      </c>
      <c r="X97" s="9">
        <f>ROUND(_xlfn.NORM.INV(L97,Params!$B$15,Params!$B$16),2)</f>
        <v/>
      </c>
      <c r="Y97" s="9">
        <f>ROUND(_xlfn.NORM.INV(M97,Params!$B$15,Params!$B$16)+Params!$B$17+Params!$B$18*M97,2)</f>
        <v/>
      </c>
      <c r="Z97" s="9">
        <f>ROUND(_xlfn.NORM.INV(N97,Params!$B$13,Params!$B$14)+Params!$B$17+Params!$B$18*N97,1)</f>
        <v/>
      </c>
    </row>
    <row r="98">
      <c r="A98" s="11" t="n">
        <v>97</v>
      </c>
      <c r="B98" s="12">
        <f>INT((A98-1)/122)+1</f>
        <v/>
      </c>
      <c r="C98" s="13" t="n">
        <v>0.842396</v>
      </c>
      <c r="D98" s="13" t="n">
        <v>0.23821</v>
      </c>
      <c r="E98" s="13" t="n">
        <v>0.364223</v>
      </c>
      <c r="F98" s="13" t="n">
        <v>0.199005</v>
      </c>
      <c r="G98" s="13" t="n">
        <v>0.478722</v>
      </c>
      <c r="H98" s="13" t="n">
        <v>0.929457</v>
      </c>
      <c r="I98" s="13" t="n">
        <v>0.03257</v>
      </c>
      <c r="J98" s="13" t="n">
        <v>0.876178</v>
      </c>
      <c r="K98" s="13" t="n">
        <v>0.136575</v>
      </c>
      <c r="L98" s="13" t="n">
        <v>0.84961</v>
      </c>
      <c r="M98" s="13" t="n">
        <v>0.838886</v>
      </c>
      <c r="N98" s="13" t="n">
        <v>0.641907</v>
      </c>
      <c r="O98" s="9">
        <f>IF(C98&lt;=1-Params!$B$4,0,MAX(0.1,ROUND(_xlfn.GAMMA.INV((C98-(1-Params!$B$4))/Params!$B$4,Params!$B$5,Params!$B$6),1)))</f>
        <v/>
      </c>
      <c r="P98" s="9">
        <f>IF(D98&lt;=1-Params!$B$7,0,ROUND(_xlfn.GAMMA.INV((D98-(1-Params!$B$7))/Params!$B$7,Params!$B$8,Params!$B$9),3))</f>
        <v/>
      </c>
      <c r="Q98" s="9">
        <f>IF(E98&lt;=1-Params!$B$4,0,MAX(0.1,ROUND(_xlfn.GAMMA.INV((E98-(1-Params!$B$4))/Params!$B$4,Params!$B$5,Params!$B$6),1)))</f>
        <v/>
      </c>
      <c r="R98" s="9">
        <f>IF(F98&lt;=1-Params!$B$7,0,ROUND(_xlfn.GAMMA.INV((F98-(1-Params!$B$7))/Params!$B$7,Params!$B$8,Params!$B$9),3))</f>
        <v/>
      </c>
      <c r="S98" s="9">
        <f>IF(G98&lt;=1-Params!$B$7,0,ROUND((Params!$B$10+Params!$B$11*G98^Params!$B$12)*_xlfn.GAMMA.INV((G98-(1-Params!$B$7))/Params!$B$7,Params!$B$8,Params!$B$9),3))</f>
        <v/>
      </c>
      <c r="T98" s="9">
        <f>IF(H98&lt;=1-Params!$B$4,0,MAX(0.1,ROUND((Params!$B$10+Params!$B$11*H98^Params!$B$12)*_xlfn.GAMMA.INV((H98-(1-Params!$B$4))/Params!$B$4,Params!$B$5,Params!$B$6),1)))</f>
        <v/>
      </c>
      <c r="U98" s="9">
        <f>ROUND(_xlfn.NORM.INV(I98,Params!$B$13,Params!$B$14),1)</f>
        <v/>
      </c>
      <c r="V98" s="9">
        <f>ROUND(_xlfn.NORM.INV(J98,Params!$B$15,Params!$B$16),2)</f>
        <v/>
      </c>
      <c r="W98" s="9">
        <f>ROUND(_xlfn.NORM.INV(K98,Params!$B$13,Params!$B$14),1)</f>
        <v/>
      </c>
      <c r="X98" s="9">
        <f>ROUND(_xlfn.NORM.INV(L98,Params!$B$15,Params!$B$16),2)</f>
        <v/>
      </c>
      <c r="Y98" s="9">
        <f>ROUND(_xlfn.NORM.INV(M98,Params!$B$15,Params!$B$16)+Params!$B$17+Params!$B$18*M98,2)</f>
        <v/>
      </c>
      <c r="Z98" s="9">
        <f>ROUND(_xlfn.NORM.INV(N98,Params!$B$13,Params!$B$14)+Params!$B$17+Params!$B$18*N98,1)</f>
        <v/>
      </c>
    </row>
    <row r="99">
      <c r="A99" s="11" t="n">
        <v>98</v>
      </c>
      <c r="B99" s="12">
        <f>INT((A99-1)/122)+1</f>
        <v/>
      </c>
      <c r="C99" s="13" t="n">
        <v>0.806937</v>
      </c>
      <c r="D99" s="13" t="n">
        <v>0.215921</v>
      </c>
      <c r="E99" s="13" t="n">
        <v>0.024562</v>
      </c>
      <c r="F99" s="13" t="n">
        <v>0.9753849999999999</v>
      </c>
      <c r="G99" s="13" t="n">
        <v>0.526955</v>
      </c>
      <c r="H99" s="13" t="n">
        <v>0.460241</v>
      </c>
      <c r="I99" s="13" t="n">
        <v>0.098746</v>
      </c>
      <c r="J99" s="13" t="n">
        <v>0.892028</v>
      </c>
      <c r="K99" s="13" t="n">
        <v>0.325599</v>
      </c>
      <c r="L99" s="13" t="n">
        <v>0.724495</v>
      </c>
      <c r="M99" s="13" t="n">
        <v>0.39241</v>
      </c>
      <c r="N99" s="13" t="n">
        <v>0.802651</v>
      </c>
      <c r="O99" s="9">
        <f>IF(C99&lt;=1-Params!$B$4,0,MAX(0.1,ROUND(_xlfn.GAMMA.INV((C99-(1-Params!$B$4))/Params!$B$4,Params!$B$5,Params!$B$6),1)))</f>
        <v/>
      </c>
      <c r="P99" s="9">
        <f>IF(D99&lt;=1-Params!$B$7,0,ROUND(_xlfn.GAMMA.INV((D99-(1-Params!$B$7))/Params!$B$7,Params!$B$8,Params!$B$9),3))</f>
        <v/>
      </c>
      <c r="Q99" s="9">
        <f>IF(E99&lt;=1-Params!$B$4,0,MAX(0.1,ROUND(_xlfn.GAMMA.INV((E99-(1-Params!$B$4))/Params!$B$4,Params!$B$5,Params!$B$6),1)))</f>
        <v/>
      </c>
      <c r="R99" s="9">
        <f>IF(F99&lt;=1-Params!$B$7,0,ROUND(_xlfn.GAMMA.INV((F99-(1-Params!$B$7))/Params!$B$7,Params!$B$8,Params!$B$9),3))</f>
        <v/>
      </c>
      <c r="S99" s="9">
        <f>IF(G99&lt;=1-Params!$B$7,0,ROUND((Params!$B$10+Params!$B$11*G99^Params!$B$12)*_xlfn.GAMMA.INV((G99-(1-Params!$B$7))/Params!$B$7,Params!$B$8,Params!$B$9),3))</f>
        <v/>
      </c>
      <c r="T99" s="9">
        <f>IF(H99&lt;=1-Params!$B$4,0,MAX(0.1,ROUND((Params!$B$10+Params!$B$11*H99^Params!$B$12)*_xlfn.GAMMA.INV((H99-(1-Params!$B$4))/Params!$B$4,Params!$B$5,Params!$B$6),1)))</f>
        <v/>
      </c>
      <c r="U99" s="9">
        <f>ROUND(_xlfn.NORM.INV(I99,Params!$B$13,Params!$B$14),1)</f>
        <v/>
      </c>
      <c r="V99" s="9">
        <f>ROUND(_xlfn.NORM.INV(J99,Params!$B$15,Params!$B$16),2)</f>
        <v/>
      </c>
      <c r="W99" s="9">
        <f>ROUND(_xlfn.NORM.INV(K99,Params!$B$13,Params!$B$14),1)</f>
        <v/>
      </c>
      <c r="X99" s="9">
        <f>ROUND(_xlfn.NORM.INV(L99,Params!$B$15,Params!$B$16),2)</f>
        <v/>
      </c>
      <c r="Y99" s="9">
        <f>ROUND(_xlfn.NORM.INV(M99,Params!$B$15,Params!$B$16)+Params!$B$17+Params!$B$18*M99,2)</f>
        <v/>
      </c>
      <c r="Z99" s="9">
        <f>ROUND(_xlfn.NORM.INV(N99,Params!$B$13,Params!$B$14)+Params!$B$17+Params!$B$18*N99,1)</f>
        <v/>
      </c>
    </row>
    <row r="100">
      <c r="A100" s="11" t="n">
        <v>99</v>
      </c>
      <c r="B100" s="12">
        <f>INT((A100-1)/122)+1</f>
        <v/>
      </c>
      <c r="C100" s="13" t="n">
        <v>0.254129</v>
      </c>
      <c r="D100" s="13" t="n">
        <v>0.329062</v>
      </c>
      <c r="E100" s="13" t="n">
        <v>0.290634</v>
      </c>
      <c r="F100" s="13" t="n">
        <v>0.289804</v>
      </c>
      <c r="G100" s="13" t="n">
        <v>0.851781</v>
      </c>
      <c r="H100" s="13" t="n">
        <v>0.21568</v>
      </c>
      <c r="I100" s="13" t="n">
        <v>0.297785</v>
      </c>
      <c r="J100" s="13" t="n">
        <v>0.527415</v>
      </c>
      <c r="K100" s="13" t="n">
        <v>0.136758</v>
      </c>
      <c r="L100" s="13" t="n">
        <v>0.739314</v>
      </c>
      <c r="M100" s="13" t="n">
        <v>0.640759</v>
      </c>
      <c r="N100" s="13" t="n">
        <v>0.889321</v>
      </c>
      <c r="O100" s="9">
        <f>IF(C100&lt;=1-Params!$B$4,0,MAX(0.1,ROUND(_xlfn.GAMMA.INV((C100-(1-Params!$B$4))/Params!$B$4,Params!$B$5,Params!$B$6),1)))</f>
        <v/>
      </c>
      <c r="P100" s="9">
        <f>IF(D100&lt;=1-Params!$B$7,0,ROUND(_xlfn.GAMMA.INV((D100-(1-Params!$B$7))/Params!$B$7,Params!$B$8,Params!$B$9),3))</f>
        <v/>
      </c>
      <c r="Q100" s="9">
        <f>IF(E100&lt;=1-Params!$B$4,0,MAX(0.1,ROUND(_xlfn.GAMMA.INV((E100-(1-Params!$B$4))/Params!$B$4,Params!$B$5,Params!$B$6),1)))</f>
        <v/>
      </c>
      <c r="R100" s="9">
        <f>IF(F100&lt;=1-Params!$B$7,0,ROUND(_xlfn.GAMMA.INV((F100-(1-Params!$B$7))/Params!$B$7,Params!$B$8,Params!$B$9),3))</f>
        <v/>
      </c>
      <c r="S100" s="9">
        <f>IF(G100&lt;=1-Params!$B$7,0,ROUND((Params!$B$10+Params!$B$11*G100^Params!$B$12)*_xlfn.GAMMA.INV((G100-(1-Params!$B$7))/Params!$B$7,Params!$B$8,Params!$B$9),3))</f>
        <v/>
      </c>
      <c r="T100" s="9">
        <f>IF(H100&lt;=1-Params!$B$4,0,MAX(0.1,ROUND((Params!$B$10+Params!$B$11*H100^Params!$B$12)*_xlfn.GAMMA.INV((H100-(1-Params!$B$4))/Params!$B$4,Params!$B$5,Params!$B$6),1)))</f>
        <v/>
      </c>
      <c r="U100" s="9">
        <f>ROUND(_xlfn.NORM.INV(I100,Params!$B$13,Params!$B$14),1)</f>
        <v/>
      </c>
      <c r="V100" s="9">
        <f>ROUND(_xlfn.NORM.INV(J100,Params!$B$15,Params!$B$16),2)</f>
        <v/>
      </c>
      <c r="W100" s="9">
        <f>ROUND(_xlfn.NORM.INV(K100,Params!$B$13,Params!$B$14),1)</f>
        <v/>
      </c>
      <c r="X100" s="9">
        <f>ROUND(_xlfn.NORM.INV(L100,Params!$B$15,Params!$B$16),2)</f>
        <v/>
      </c>
      <c r="Y100" s="9">
        <f>ROUND(_xlfn.NORM.INV(M100,Params!$B$15,Params!$B$16)+Params!$B$17+Params!$B$18*M100,2)</f>
        <v/>
      </c>
      <c r="Z100" s="9">
        <f>ROUND(_xlfn.NORM.INV(N100,Params!$B$13,Params!$B$14)+Params!$B$17+Params!$B$18*N100,1)</f>
        <v/>
      </c>
    </row>
    <row r="101">
      <c r="A101" s="11" t="n">
        <v>100</v>
      </c>
      <c r="B101" s="12">
        <f>INT((A101-1)/122)+1</f>
        <v/>
      </c>
      <c r="C101" s="13" t="n">
        <v>0.410234</v>
      </c>
      <c r="D101" s="13" t="n">
        <v>0.335704</v>
      </c>
      <c r="E101" s="13" t="n">
        <v>0.611206</v>
      </c>
      <c r="F101" s="13" t="n">
        <v>0.199628</v>
      </c>
      <c r="G101" s="13" t="n">
        <v>0.817201</v>
      </c>
      <c r="H101" s="13" t="n">
        <v>0.936403</v>
      </c>
      <c r="I101" s="13" t="n">
        <v>0.580618</v>
      </c>
      <c r="J101" s="13" t="n">
        <v>0.205379</v>
      </c>
      <c r="K101" s="13" t="n">
        <v>0.305847</v>
      </c>
      <c r="L101" s="13" t="n">
        <v>0.960584</v>
      </c>
      <c r="M101" s="13" t="n">
        <v>0.381287</v>
      </c>
      <c r="N101" s="13" t="n">
        <v>0.626461</v>
      </c>
      <c r="O101" s="9">
        <f>IF(C101&lt;=1-Params!$B$4,0,MAX(0.1,ROUND(_xlfn.GAMMA.INV((C101-(1-Params!$B$4))/Params!$B$4,Params!$B$5,Params!$B$6),1)))</f>
        <v/>
      </c>
      <c r="P101" s="9">
        <f>IF(D101&lt;=1-Params!$B$7,0,ROUND(_xlfn.GAMMA.INV((D101-(1-Params!$B$7))/Params!$B$7,Params!$B$8,Params!$B$9),3))</f>
        <v/>
      </c>
      <c r="Q101" s="9">
        <f>IF(E101&lt;=1-Params!$B$4,0,MAX(0.1,ROUND(_xlfn.GAMMA.INV((E101-(1-Params!$B$4))/Params!$B$4,Params!$B$5,Params!$B$6),1)))</f>
        <v/>
      </c>
      <c r="R101" s="9">
        <f>IF(F101&lt;=1-Params!$B$7,0,ROUND(_xlfn.GAMMA.INV((F101-(1-Params!$B$7))/Params!$B$7,Params!$B$8,Params!$B$9),3))</f>
        <v/>
      </c>
      <c r="S101" s="9">
        <f>IF(G101&lt;=1-Params!$B$7,0,ROUND((Params!$B$10+Params!$B$11*G101^Params!$B$12)*_xlfn.GAMMA.INV((G101-(1-Params!$B$7))/Params!$B$7,Params!$B$8,Params!$B$9),3))</f>
        <v/>
      </c>
      <c r="T101" s="9">
        <f>IF(H101&lt;=1-Params!$B$4,0,MAX(0.1,ROUND((Params!$B$10+Params!$B$11*H101^Params!$B$12)*_xlfn.GAMMA.INV((H101-(1-Params!$B$4))/Params!$B$4,Params!$B$5,Params!$B$6),1)))</f>
        <v/>
      </c>
      <c r="U101" s="9">
        <f>ROUND(_xlfn.NORM.INV(I101,Params!$B$13,Params!$B$14),1)</f>
        <v/>
      </c>
      <c r="V101" s="9">
        <f>ROUND(_xlfn.NORM.INV(J101,Params!$B$15,Params!$B$16),2)</f>
        <v/>
      </c>
      <c r="W101" s="9">
        <f>ROUND(_xlfn.NORM.INV(K101,Params!$B$13,Params!$B$14),1)</f>
        <v/>
      </c>
      <c r="X101" s="9">
        <f>ROUND(_xlfn.NORM.INV(L101,Params!$B$15,Params!$B$16),2)</f>
        <v/>
      </c>
      <c r="Y101" s="9">
        <f>ROUND(_xlfn.NORM.INV(M101,Params!$B$15,Params!$B$16)+Params!$B$17+Params!$B$18*M101,2)</f>
        <v/>
      </c>
      <c r="Z101" s="9">
        <f>ROUND(_xlfn.NORM.INV(N101,Params!$B$13,Params!$B$14)+Params!$B$17+Params!$B$18*N101,1)</f>
        <v/>
      </c>
    </row>
    <row r="102">
      <c r="A102" s="11" t="n">
        <v>101</v>
      </c>
      <c r="B102" s="12">
        <f>INT((A102-1)/122)+1</f>
        <v/>
      </c>
      <c r="C102" s="13" t="n">
        <v>0.7163580000000001</v>
      </c>
      <c r="D102" s="13" t="n">
        <v>0.290206</v>
      </c>
      <c r="E102" s="13" t="n">
        <v>0.548978</v>
      </c>
      <c r="F102" s="13" t="n">
        <v>0.287095</v>
      </c>
      <c r="G102" s="13" t="n">
        <v>0.52894</v>
      </c>
      <c r="H102" s="13" t="n">
        <v>0.854843</v>
      </c>
      <c r="I102" s="13" t="n">
        <v>0.825488</v>
      </c>
      <c r="J102" s="13" t="n">
        <v>0.09377000000000001</v>
      </c>
      <c r="K102" s="13" t="n">
        <v>0.379752</v>
      </c>
      <c r="L102" s="13" t="n">
        <v>0.825076</v>
      </c>
      <c r="M102" s="13" t="n">
        <v>0.227847</v>
      </c>
      <c r="N102" s="13" t="n">
        <v>0.887645</v>
      </c>
      <c r="O102" s="9">
        <f>IF(C102&lt;=1-Params!$B$4,0,MAX(0.1,ROUND(_xlfn.GAMMA.INV((C102-(1-Params!$B$4))/Params!$B$4,Params!$B$5,Params!$B$6),1)))</f>
        <v/>
      </c>
      <c r="P102" s="9">
        <f>IF(D102&lt;=1-Params!$B$7,0,ROUND(_xlfn.GAMMA.INV((D102-(1-Params!$B$7))/Params!$B$7,Params!$B$8,Params!$B$9),3))</f>
        <v/>
      </c>
      <c r="Q102" s="9">
        <f>IF(E102&lt;=1-Params!$B$4,0,MAX(0.1,ROUND(_xlfn.GAMMA.INV((E102-(1-Params!$B$4))/Params!$B$4,Params!$B$5,Params!$B$6),1)))</f>
        <v/>
      </c>
      <c r="R102" s="9">
        <f>IF(F102&lt;=1-Params!$B$7,0,ROUND(_xlfn.GAMMA.INV((F102-(1-Params!$B$7))/Params!$B$7,Params!$B$8,Params!$B$9),3))</f>
        <v/>
      </c>
      <c r="S102" s="9">
        <f>IF(G102&lt;=1-Params!$B$7,0,ROUND((Params!$B$10+Params!$B$11*G102^Params!$B$12)*_xlfn.GAMMA.INV((G102-(1-Params!$B$7))/Params!$B$7,Params!$B$8,Params!$B$9),3))</f>
        <v/>
      </c>
      <c r="T102" s="9">
        <f>IF(H102&lt;=1-Params!$B$4,0,MAX(0.1,ROUND((Params!$B$10+Params!$B$11*H102^Params!$B$12)*_xlfn.GAMMA.INV((H102-(1-Params!$B$4))/Params!$B$4,Params!$B$5,Params!$B$6),1)))</f>
        <v/>
      </c>
      <c r="U102" s="9">
        <f>ROUND(_xlfn.NORM.INV(I102,Params!$B$13,Params!$B$14),1)</f>
        <v/>
      </c>
      <c r="V102" s="9">
        <f>ROUND(_xlfn.NORM.INV(J102,Params!$B$15,Params!$B$16),2)</f>
        <v/>
      </c>
      <c r="W102" s="9">
        <f>ROUND(_xlfn.NORM.INV(K102,Params!$B$13,Params!$B$14),1)</f>
        <v/>
      </c>
      <c r="X102" s="9">
        <f>ROUND(_xlfn.NORM.INV(L102,Params!$B$15,Params!$B$16),2)</f>
        <v/>
      </c>
      <c r="Y102" s="9">
        <f>ROUND(_xlfn.NORM.INV(M102,Params!$B$15,Params!$B$16)+Params!$B$17+Params!$B$18*M102,2)</f>
        <v/>
      </c>
      <c r="Z102" s="9">
        <f>ROUND(_xlfn.NORM.INV(N102,Params!$B$13,Params!$B$14)+Params!$B$17+Params!$B$18*N102,1)</f>
        <v/>
      </c>
    </row>
    <row r="103">
      <c r="A103" s="11" t="n">
        <v>102</v>
      </c>
      <c r="B103" s="12">
        <f>INT((A103-1)/122)+1</f>
        <v/>
      </c>
      <c r="C103" s="13" t="n">
        <v>0.279421</v>
      </c>
      <c r="D103" s="13" t="n">
        <v>0.7994019999999999</v>
      </c>
      <c r="E103" s="13" t="n">
        <v>0.673336</v>
      </c>
      <c r="F103" s="13" t="n">
        <v>0.036519</v>
      </c>
      <c r="G103" s="13" t="n">
        <v>0.474979</v>
      </c>
      <c r="H103" s="13" t="n">
        <v>0.279013</v>
      </c>
      <c r="I103" s="13" t="n">
        <v>0.517672</v>
      </c>
      <c r="J103" s="13" t="n">
        <v>0.097362</v>
      </c>
      <c r="K103" s="13" t="n">
        <v>0.79515</v>
      </c>
      <c r="L103" s="13" t="n">
        <v>0.557378</v>
      </c>
      <c r="M103" s="13" t="n">
        <v>0.65034</v>
      </c>
      <c r="N103" s="13" t="n">
        <v>0.51012</v>
      </c>
      <c r="O103" s="9">
        <f>IF(C103&lt;=1-Params!$B$4,0,MAX(0.1,ROUND(_xlfn.GAMMA.INV((C103-(1-Params!$B$4))/Params!$B$4,Params!$B$5,Params!$B$6),1)))</f>
        <v/>
      </c>
      <c r="P103" s="9">
        <f>IF(D103&lt;=1-Params!$B$7,0,ROUND(_xlfn.GAMMA.INV((D103-(1-Params!$B$7))/Params!$B$7,Params!$B$8,Params!$B$9),3))</f>
        <v/>
      </c>
      <c r="Q103" s="9">
        <f>IF(E103&lt;=1-Params!$B$4,0,MAX(0.1,ROUND(_xlfn.GAMMA.INV((E103-(1-Params!$B$4))/Params!$B$4,Params!$B$5,Params!$B$6),1)))</f>
        <v/>
      </c>
      <c r="R103" s="9">
        <f>IF(F103&lt;=1-Params!$B$7,0,ROUND(_xlfn.GAMMA.INV((F103-(1-Params!$B$7))/Params!$B$7,Params!$B$8,Params!$B$9),3))</f>
        <v/>
      </c>
      <c r="S103" s="9">
        <f>IF(G103&lt;=1-Params!$B$7,0,ROUND((Params!$B$10+Params!$B$11*G103^Params!$B$12)*_xlfn.GAMMA.INV((G103-(1-Params!$B$7))/Params!$B$7,Params!$B$8,Params!$B$9),3))</f>
        <v/>
      </c>
      <c r="T103" s="9">
        <f>IF(H103&lt;=1-Params!$B$4,0,MAX(0.1,ROUND((Params!$B$10+Params!$B$11*H103^Params!$B$12)*_xlfn.GAMMA.INV((H103-(1-Params!$B$4))/Params!$B$4,Params!$B$5,Params!$B$6),1)))</f>
        <v/>
      </c>
      <c r="U103" s="9">
        <f>ROUND(_xlfn.NORM.INV(I103,Params!$B$13,Params!$B$14),1)</f>
        <v/>
      </c>
      <c r="V103" s="9">
        <f>ROUND(_xlfn.NORM.INV(J103,Params!$B$15,Params!$B$16),2)</f>
        <v/>
      </c>
      <c r="W103" s="9">
        <f>ROUND(_xlfn.NORM.INV(K103,Params!$B$13,Params!$B$14),1)</f>
        <v/>
      </c>
      <c r="X103" s="9">
        <f>ROUND(_xlfn.NORM.INV(L103,Params!$B$15,Params!$B$16),2)</f>
        <v/>
      </c>
      <c r="Y103" s="9">
        <f>ROUND(_xlfn.NORM.INV(M103,Params!$B$15,Params!$B$16)+Params!$B$17+Params!$B$18*M103,2)</f>
        <v/>
      </c>
      <c r="Z103" s="9">
        <f>ROUND(_xlfn.NORM.INV(N103,Params!$B$13,Params!$B$14)+Params!$B$17+Params!$B$18*N103,1)</f>
        <v/>
      </c>
    </row>
    <row r="104">
      <c r="A104" s="11" t="n">
        <v>103</v>
      </c>
      <c r="B104" s="12">
        <f>INT((A104-1)/122)+1</f>
        <v/>
      </c>
      <c r="C104" s="13" t="n">
        <v>0.409235</v>
      </c>
      <c r="D104" s="13" t="n">
        <v>0.146787</v>
      </c>
      <c r="E104" s="13" t="n">
        <v>0.553731</v>
      </c>
      <c r="F104" s="13" t="n">
        <v>0.104339</v>
      </c>
      <c r="G104" s="13" t="n">
        <v>0.11737</v>
      </c>
      <c r="H104" s="13" t="n">
        <v>0.509094</v>
      </c>
      <c r="I104" s="13" t="n">
        <v>0.7803099999999999</v>
      </c>
      <c r="J104" s="13" t="n">
        <v>0.391315</v>
      </c>
      <c r="K104" s="13" t="n">
        <v>0.738605</v>
      </c>
      <c r="L104" s="13" t="n">
        <v>0.5321709999999999</v>
      </c>
      <c r="M104" s="13" t="n">
        <v>0.775346</v>
      </c>
      <c r="N104" s="13" t="n">
        <v>0.724048</v>
      </c>
      <c r="O104" s="9">
        <f>IF(C104&lt;=1-Params!$B$4,0,MAX(0.1,ROUND(_xlfn.GAMMA.INV((C104-(1-Params!$B$4))/Params!$B$4,Params!$B$5,Params!$B$6),1)))</f>
        <v/>
      </c>
      <c r="P104" s="9">
        <f>IF(D104&lt;=1-Params!$B$7,0,ROUND(_xlfn.GAMMA.INV((D104-(1-Params!$B$7))/Params!$B$7,Params!$B$8,Params!$B$9),3))</f>
        <v/>
      </c>
      <c r="Q104" s="9">
        <f>IF(E104&lt;=1-Params!$B$4,0,MAX(0.1,ROUND(_xlfn.GAMMA.INV((E104-(1-Params!$B$4))/Params!$B$4,Params!$B$5,Params!$B$6),1)))</f>
        <v/>
      </c>
      <c r="R104" s="9">
        <f>IF(F104&lt;=1-Params!$B$7,0,ROUND(_xlfn.GAMMA.INV((F104-(1-Params!$B$7))/Params!$B$7,Params!$B$8,Params!$B$9),3))</f>
        <v/>
      </c>
      <c r="S104" s="9">
        <f>IF(G104&lt;=1-Params!$B$7,0,ROUND((Params!$B$10+Params!$B$11*G104^Params!$B$12)*_xlfn.GAMMA.INV((G104-(1-Params!$B$7))/Params!$B$7,Params!$B$8,Params!$B$9),3))</f>
        <v/>
      </c>
      <c r="T104" s="9">
        <f>IF(H104&lt;=1-Params!$B$4,0,MAX(0.1,ROUND((Params!$B$10+Params!$B$11*H104^Params!$B$12)*_xlfn.GAMMA.INV((H104-(1-Params!$B$4))/Params!$B$4,Params!$B$5,Params!$B$6),1)))</f>
        <v/>
      </c>
      <c r="U104" s="9">
        <f>ROUND(_xlfn.NORM.INV(I104,Params!$B$13,Params!$B$14),1)</f>
        <v/>
      </c>
      <c r="V104" s="9">
        <f>ROUND(_xlfn.NORM.INV(J104,Params!$B$15,Params!$B$16),2)</f>
        <v/>
      </c>
      <c r="W104" s="9">
        <f>ROUND(_xlfn.NORM.INV(K104,Params!$B$13,Params!$B$14),1)</f>
        <v/>
      </c>
      <c r="X104" s="9">
        <f>ROUND(_xlfn.NORM.INV(L104,Params!$B$15,Params!$B$16),2)</f>
        <v/>
      </c>
      <c r="Y104" s="9">
        <f>ROUND(_xlfn.NORM.INV(M104,Params!$B$15,Params!$B$16)+Params!$B$17+Params!$B$18*M104,2)</f>
        <v/>
      </c>
      <c r="Z104" s="9">
        <f>ROUND(_xlfn.NORM.INV(N104,Params!$B$13,Params!$B$14)+Params!$B$17+Params!$B$18*N104,1)</f>
        <v/>
      </c>
    </row>
    <row r="105">
      <c r="A105" s="11" t="n">
        <v>104</v>
      </c>
      <c r="B105" s="12">
        <f>INT((A105-1)/122)+1</f>
        <v/>
      </c>
      <c r="C105" s="13" t="n">
        <v>0.581221</v>
      </c>
      <c r="D105" s="13" t="n">
        <v>0.287482</v>
      </c>
      <c r="E105" s="13" t="n">
        <v>0.855909</v>
      </c>
      <c r="F105" s="13" t="n">
        <v>0.067147</v>
      </c>
      <c r="G105" s="13" t="n">
        <v>0.412963</v>
      </c>
      <c r="H105" s="13" t="n">
        <v>0.797117</v>
      </c>
      <c r="I105" s="13" t="n">
        <v>0.310355</v>
      </c>
      <c r="J105" s="13" t="n">
        <v>0.478754</v>
      </c>
      <c r="K105" s="13" t="n">
        <v>0.923857</v>
      </c>
      <c r="L105" s="13" t="n">
        <v>0.720449</v>
      </c>
      <c r="M105" s="13" t="n">
        <v>0.423115</v>
      </c>
      <c r="N105" s="13" t="n">
        <v>0.5722930000000001</v>
      </c>
      <c r="O105" s="9">
        <f>IF(C105&lt;=1-Params!$B$4,0,MAX(0.1,ROUND(_xlfn.GAMMA.INV((C105-(1-Params!$B$4))/Params!$B$4,Params!$B$5,Params!$B$6),1)))</f>
        <v/>
      </c>
      <c r="P105" s="9">
        <f>IF(D105&lt;=1-Params!$B$7,0,ROUND(_xlfn.GAMMA.INV((D105-(1-Params!$B$7))/Params!$B$7,Params!$B$8,Params!$B$9),3))</f>
        <v/>
      </c>
      <c r="Q105" s="9">
        <f>IF(E105&lt;=1-Params!$B$4,0,MAX(0.1,ROUND(_xlfn.GAMMA.INV((E105-(1-Params!$B$4))/Params!$B$4,Params!$B$5,Params!$B$6),1)))</f>
        <v/>
      </c>
      <c r="R105" s="9">
        <f>IF(F105&lt;=1-Params!$B$7,0,ROUND(_xlfn.GAMMA.INV((F105-(1-Params!$B$7))/Params!$B$7,Params!$B$8,Params!$B$9),3))</f>
        <v/>
      </c>
      <c r="S105" s="9">
        <f>IF(G105&lt;=1-Params!$B$7,0,ROUND((Params!$B$10+Params!$B$11*G105^Params!$B$12)*_xlfn.GAMMA.INV((G105-(1-Params!$B$7))/Params!$B$7,Params!$B$8,Params!$B$9),3))</f>
        <v/>
      </c>
      <c r="T105" s="9">
        <f>IF(H105&lt;=1-Params!$B$4,0,MAX(0.1,ROUND((Params!$B$10+Params!$B$11*H105^Params!$B$12)*_xlfn.GAMMA.INV((H105-(1-Params!$B$4))/Params!$B$4,Params!$B$5,Params!$B$6),1)))</f>
        <v/>
      </c>
      <c r="U105" s="9">
        <f>ROUND(_xlfn.NORM.INV(I105,Params!$B$13,Params!$B$14),1)</f>
        <v/>
      </c>
      <c r="V105" s="9">
        <f>ROUND(_xlfn.NORM.INV(J105,Params!$B$15,Params!$B$16),2)</f>
        <v/>
      </c>
      <c r="W105" s="9">
        <f>ROUND(_xlfn.NORM.INV(K105,Params!$B$13,Params!$B$14),1)</f>
        <v/>
      </c>
      <c r="X105" s="9">
        <f>ROUND(_xlfn.NORM.INV(L105,Params!$B$15,Params!$B$16),2)</f>
        <v/>
      </c>
      <c r="Y105" s="9">
        <f>ROUND(_xlfn.NORM.INV(M105,Params!$B$15,Params!$B$16)+Params!$B$17+Params!$B$18*M105,2)</f>
        <v/>
      </c>
      <c r="Z105" s="9">
        <f>ROUND(_xlfn.NORM.INV(N105,Params!$B$13,Params!$B$14)+Params!$B$17+Params!$B$18*N105,1)</f>
        <v/>
      </c>
    </row>
    <row r="106">
      <c r="A106" s="11" t="n">
        <v>105</v>
      </c>
      <c r="B106" s="12">
        <f>INT((A106-1)/122)+1</f>
        <v/>
      </c>
      <c r="C106" s="13" t="n">
        <v>0.528149</v>
      </c>
      <c r="D106" s="13" t="n">
        <v>0.512862</v>
      </c>
      <c r="E106" s="13" t="n">
        <v>0.763862</v>
      </c>
      <c r="F106" s="13" t="n">
        <v>0.698626</v>
      </c>
      <c r="G106" s="13" t="n">
        <v>0.028655</v>
      </c>
      <c r="H106" s="13" t="n">
        <v>0.657902</v>
      </c>
      <c r="I106" s="13" t="n">
        <v>0.420829</v>
      </c>
      <c r="J106" s="13" t="n">
        <v>0.233397</v>
      </c>
      <c r="K106" s="13" t="n">
        <v>0.629615</v>
      </c>
      <c r="L106" s="13" t="n">
        <v>0.809575</v>
      </c>
      <c r="M106" s="13" t="n">
        <v>0.203912</v>
      </c>
      <c r="N106" s="13" t="n">
        <v>0.695562</v>
      </c>
      <c r="O106" s="9">
        <f>IF(C106&lt;=1-Params!$B$4,0,MAX(0.1,ROUND(_xlfn.GAMMA.INV((C106-(1-Params!$B$4))/Params!$B$4,Params!$B$5,Params!$B$6),1)))</f>
        <v/>
      </c>
      <c r="P106" s="9">
        <f>IF(D106&lt;=1-Params!$B$7,0,ROUND(_xlfn.GAMMA.INV((D106-(1-Params!$B$7))/Params!$B$7,Params!$B$8,Params!$B$9),3))</f>
        <v/>
      </c>
      <c r="Q106" s="9">
        <f>IF(E106&lt;=1-Params!$B$4,0,MAX(0.1,ROUND(_xlfn.GAMMA.INV((E106-(1-Params!$B$4))/Params!$B$4,Params!$B$5,Params!$B$6),1)))</f>
        <v/>
      </c>
      <c r="R106" s="9">
        <f>IF(F106&lt;=1-Params!$B$7,0,ROUND(_xlfn.GAMMA.INV((F106-(1-Params!$B$7))/Params!$B$7,Params!$B$8,Params!$B$9),3))</f>
        <v/>
      </c>
      <c r="S106" s="9">
        <f>IF(G106&lt;=1-Params!$B$7,0,ROUND((Params!$B$10+Params!$B$11*G106^Params!$B$12)*_xlfn.GAMMA.INV((G106-(1-Params!$B$7))/Params!$B$7,Params!$B$8,Params!$B$9),3))</f>
        <v/>
      </c>
      <c r="T106" s="9">
        <f>IF(H106&lt;=1-Params!$B$4,0,MAX(0.1,ROUND((Params!$B$10+Params!$B$11*H106^Params!$B$12)*_xlfn.GAMMA.INV((H106-(1-Params!$B$4))/Params!$B$4,Params!$B$5,Params!$B$6),1)))</f>
        <v/>
      </c>
      <c r="U106" s="9">
        <f>ROUND(_xlfn.NORM.INV(I106,Params!$B$13,Params!$B$14),1)</f>
        <v/>
      </c>
      <c r="V106" s="9">
        <f>ROUND(_xlfn.NORM.INV(J106,Params!$B$15,Params!$B$16),2)</f>
        <v/>
      </c>
      <c r="W106" s="9">
        <f>ROUND(_xlfn.NORM.INV(K106,Params!$B$13,Params!$B$14),1)</f>
        <v/>
      </c>
      <c r="X106" s="9">
        <f>ROUND(_xlfn.NORM.INV(L106,Params!$B$15,Params!$B$16),2)</f>
        <v/>
      </c>
      <c r="Y106" s="9">
        <f>ROUND(_xlfn.NORM.INV(M106,Params!$B$15,Params!$B$16)+Params!$B$17+Params!$B$18*M106,2)</f>
        <v/>
      </c>
      <c r="Z106" s="9">
        <f>ROUND(_xlfn.NORM.INV(N106,Params!$B$13,Params!$B$14)+Params!$B$17+Params!$B$18*N106,1)</f>
        <v/>
      </c>
    </row>
    <row r="107">
      <c r="A107" s="11" t="n">
        <v>106</v>
      </c>
      <c r="B107" s="12">
        <f>INT((A107-1)/122)+1</f>
        <v/>
      </c>
      <c r="C107" s="13" t="n">
        <v>0.921899</v>
      </c>
      <c r="D107" s="13" t="n">
        <v>0.986741</v>
      </c>
      <c r="E107" s="13" t="n">
        <v>0.81791</v>
      </c>
      <c r="F107" s="13" t="n">
        <v>0.74843</v>
      </c>
      <c r="G107" s="13" t="n">
        <v>0.93444</v>
      </c>
      <c r="H107" s="13" t="n">
        <v>0.605777</v>
      </c>
      <c r="I107" s="13" t="n">
        <v>0.118335</v>
      </c>
      <c r="J107" s="13" t="n">
        <v>0.181587</v>
      </c>
      <c r="K107" s="13" t="n">
        <v>0.252703</v>
      </c>
      <c r="L107" s="13" t="n">
        <v>0.8396400000000001</v>
      </c>
      <c r="M107" s="13" t="n">
        <v>0.179158</v>
      </c>
      <c r="N107" s="13" t="n">
        <v>0.464674</v>
      </c>
      <c r="O107" s="9">
        <f>IF(C107&lt;=1-Params!$B$4,0,MAX(0.1,ROUND(_xlfn.GAMMA.INV((C107-(1-Params!$B$4))/Params!$B$4,Params!$B$5,Params!$B$6),1)))</f>
        <v/>
      </c>
      <c r="P107" s="9">
        <f>IF(D107&lt;=1-Params!$B$7,0,ROUND(_xlfn.GAMMA.INV((D107-(1-Params!$B$7))/Params!$B$7,Params!$B$8,Params!$B$9),3))</f>
        <v/>
      </c>
      <c r="Q107" s="9">
        <f>IF(E107&lt;=1-Params!$B$4,0,MAX(0.1,ROUND(_xlfn.GAMMA.INV((E107-(1-Params!$B$4))/Params!$B$4,Params!$B$5,Params!$B$6),1)))</f>
        <v/>
      </c>
      <c r="R107" s="9">
        <f>IF(F107&lt;=1-Params!$B$7,0,ROUND(_xlfn.GAMMA.INV((F107-(1-Params!$B$7))/Params!$B$7,Params!$B$8,Params!$B$9),3))</f>
        <v/>
      </c>
      <c r="S107" s="9">
        <f>IF(G107&lt;=1-Params!$B$7,0,ROUND((Params!$B$10+Params!$B$11*G107^Params!$B$12)*_xlfn.GAMMA.INV((G107-(1-Params!$B$7))/Params!$B$7,Params!$B$8,Params!$B$9),3))</f>
        <v/>
      </c>
      <c r="T107" s="9">
        <f>IF(H107&lt;=1-Params!$B$4,0,MAX(0.1,ROUND((Params!$B$10+Params!$B$11*H107^Params!$B$12)*_xlfn.GAMMA.INV((H107-(1-Params!$B$4))/Params!$B$4,Params!$B$5,Params!$B$6),1)))</f>
        <v/>
      </c>
      <c r="U107" s="9">
        <f>ROUND(_xlfn.NORM.INV(I107,Params!$B$13,Params!$B$14),1)</f>
        <v/>
      </c>
      <c r="V107" s="9">
        <f>ROUND(_xlfn.NORM.INV(J107,Params!$B$15,Params!$B$16),2)</f>
        <v/>
      </c>
      <c r="W107" s="9">
        <f>ROUND(_xlfn.NORM.INV(K107,Params!$B$13,Params!$B$14),1)</f>
        <v/>
      </c>
      <c r="X107" s="9">
        <f>ROUND(_xlfn.NORM.INV(L107,Params!$B$15,Params!$B$16),2)</f>
        <v/>
      </c>
      <c r="Y107" s="9">
        <f>ROUND(_xlfn.NORM.INV(M107,Params!$B$15,Params!$B$16)+Params!$B$17+Params!$B$18*M107,2)</f>
        <v/>
      </c>
      <c r="Z107" s="9">
        <f>ROUND(_xlfn.NORM.INV(N107,Params!$B$13,Params!$B$14)+Params!$B$17+Params!$B$18*N107,1)</f>
        <v/>
      </c>
    </row>
    <row r="108">
      <c r="A108" s="11" t="n">
        <v>107</v>
      </c>
      <c r="B108" s="12">
        <f>INT((A108-1)/122)+1</f>
        <v/>
      </c>
      <c r="C108" s="13" t="n">
        <v>0.714002</v>
      </c>
      <c r="D108" s="13" t="n">
        <v>0.515041</v>
      </c>
      <c r="E108" s="13" t="n">
        <v>0.623882</v>
      </c>
      <c r="F108" s="13" t="n">
        <v>0.467684</v>
      </c>
      <c r="G108" s="13" t="n">
        <v>0.922255</v>
      </c>
      <c r="H108" s="13" t="n">
        <v>0.847125</v>
      </c>
      <c r="I108" s="13" t="n">
        <v>0.320239</v>
      </c>
      <c r="J108" s="13" t="n">
        <v>0.464145</v>
      </c>
      <c r="K108" s="13" t="n">
        <v>0.336379</v>
      </c>
      <c r="L108" s="13" t="n">
        <v>0.54855</v>
      </c>
      <c r="M108" s="13" t="n">
        <v>0.329599</v>
      </c>
      <c r="N108" s="13" t="n">
        <v>0.544237</v>
      </c>
      <c r="O108" s="9">
        <f>IF(C108&lt;=1-Params!$B$4,0,MAX(0.1,ROUND(_xlfn.GAMMA.INV((C108-(1-Params!$B$4))/Params!$B$4,Params!$B$5,Params!$B$6),1)))</f>
        <v/>
      </c>
      <c r="P108" s="9">
        <f>IF(D108&lt;=1-Params!$B$7,0,ROUND(_xlfn.GAMMA.INV((D108-(1-Params!$B$7))/Params!$B$7,Params!$B$8,Params!$B$9),3))</f>
        <v/>
      </c>
      <c r="Q108" s="9">
        <f>IF(E108&lt;=1-Params!$B$4,0,MAX(0.1,ROUND(_xlfn.GAMMA.INV((E108-(1-Params!$B$4))/Params!$B$4,Params!$B$5,Params!$B$6),1)))</f>
        <v/>
      </c>
      <c r="R108" s="9">
        <f>IF(F108&lt;=1-Params!$B$7,0,ROUND(_xlfn.GAMMA.INV((F108-(1-Params!$B$7))/Params!$B$7,Params!$B$8,Params!$B$9),3))</f>
        <v/>
      </c>
      <c r="S108" s="9">
        <f>IF(G108&lt;=1-Params!$B$7,0,ROUND((Params!$B$10+Params!$B$11*G108^Params!$B$12)*_xlfn.GAMMA.INV((G108-(1-Params!$B$7))/Params!$B$7,Params!$B$8,Params!$B$9),3))</f>
        <v/>
      </c>
      <c r="T108" s="9">
        <f>IF(H108&lt;=1-Params!$B$4,0,MAX(0.1,ROUND((Params!$B$10+Params!$B$11*H108^Params!$B$12)*_xlfn.GAMMA.INV((H108-(1-Params!$B$4))/Params!$B$4,Params!$B$5,Params!$B$6),1)))</f>
        <v/>
      </c>
      <c r="U108" s="9">
        <f>ROUND(_xlfn.NORM.INV(I108,Params!$B$13,Params!$B$14),1)</f>
        <v/>
      </c>
      <c r="V108" s="9">
        <f>ROUND(_xlfn.NORM.INV(J108,Params!$B$15,Params!$B$16),2)</f>
        <v/>
      </c>
      <c r="W108" s="9">
        <f>ROUND(_xlfn.NORM.INV(K108,Params!$B$13,Params!$B$14),1)</f>
        <v/>
      </c>
      <c r="X108" s="9">
        <f>ROUND(_xlfn.NORM.INV(L108,Params!$B$15,Params!$B$16),2)</f>
        <v/>
      </c>
      <c r="Y108" s="9">
        <f>ROUND(_xlfn.NORM.INV(M108,Params!$B$15,Params!$B$16)+Params!$B$17+Params!$B$18*M108,2)</f>
        <v/>
      </c>
      <c r="Z108" s="9">
        <f>ROUND(_xlfn.NORM.INV(N108,Params!$B$13,Params!$B$14)+Params!$B$17+Params!$B$18*N108,1)</f>
        <v/>
      </c>
    </row>
    <row r="109">
      <c r="A109" s="11" t="n">
        <v>108</v>
      </c>
      <c r="B109" s="12">
        <f>INT((A109-1)/122)+1</f>
        <v/>
      </c>
      <c r="C109" s="13" t="n">
        <v>0.506668</v>
      </c>
      <c r="D109" s="13" t="n">
        <v>0.231134</v>
      </c>
      <c r="E109" s="13" t="n">
        <v>0.776233</v>
      </c>
      <c r="F109" s="13" t="n">
        <v>0.22202</v>
      </c>
      <c r="G109" s="13" t="n">
        <v>0.623447</v>
      </c>
      <c r="H109" s="13" t="n">
        <v>0.5082410000000001</v>
      </c>
      <c r="I109" s="13" t="n">
        <v>0.862507</v>
      </c>
      <c r="J109" s="13" t="n">
        <v>0.24144</v>
      </c>
      <c r="K109" s="13" t="n">
        <v>0.110188</v>
      </c>
      <c r="L109" s="13" t="n">
        <v>0.205995</v>
      </c>
      <c r="M109" s="13" t="n">
        <v>0.6501209999999999</v>
      </c>
      <c r="N109" s="13" t="n">
        <v>0.6646919999999999</v>
      </c>
      <c r="O109" s="9">
        <f>IF(C109&lt;=1-Params!$B$4,0,MAX(0.1,ROUND(_xlfn.GAMMA.INV((C109-(1-Params!$B$4))/Params!$B$4,Params!$B$5,Params!$B$6),1)))</f>
        <v/>
      </c>
      <c r="P109" s="9">
        <f>IF(D109&lt;=1-Params!$B$7,0,ROUND(_xlfn.GAMMA.INV((D109-(1-Params!$B$7))/Params!$B$7,Params!$B$8,Params!$B$9),3))</f>
        <v/>
      </c>
      <c r="Q109" s="9">
        <f>IF(E109&lt;=1-Params!$B$4,0,MAX(0.1,ROUND(_xlfn.GAMMA.INV((E109-(1-Params!$B$4))/Params!$B$4,Params!$B$5,Params!$B$6),1)))</f>
        <v/>
      </c>
      <c r="R109" s="9">
        <f>IF(F109&lt;=1-Params!$B$7,0,ROUND(_xlfn.GAMMA.INV((F109-(1-Params!$B$7))/Params!$B$7,Params!$B$8,Params!$B$9),3))</f>
        <v/>
      </c>
      <c r="S109" s="9">
        <f>IF(G109&lt;=1-Params!$B$7,0,ROUND((Params!$B$10+Params!$B$11*G109^Params!$B$12)*_xlfn.GAMMA.INV((G109-(1-Params!$B$7))/Params!$B$7,Params!$B$8,Params!$B$9),3))</f>
        <v/>
      </c>
      <c r="T109" s="9">
        <f>IF(H109&lt;=1-Params!$B$4,0,MAX(0.1,ROUND((Params!$B$10+Params!$B$11*H109^Params!$B$12)*_xlfn.GAMMA.INV((H109-(1-Params!$B$4))/Params!$B$4,Params!$B$5,Params!$B$6),1)))</f>
        <v/>
      </c>
      <c r="U109" s="9">
        <f>ROUND(_xlfn.NORM.INV(I109,Params!$B$13,Params!$B$14),1)</f>
        <v/>
      </c>
      <c r="V109" s="9">
        <f>ROUND(_xlfn.NORM.INV(J109,Params!$B$15,Params!$B$16),2)</f>
        <v/>
      </c>
      <c r="W109" s="9">
        <f>ROUND(_xlfn.NORM.INV(K109,Params!$B$13,Params!$B$14),1)</f>
        <v/>
      </c>
      <c r="X109" s="9">
        <f>ROUND(_xlfn.NORM.INV(L109,Params!$B$15,Params!$B$16),2)</f>
        <v/>
      </c>
      <c r="Y109" s="9">
        <f>ROUND(_xlfn.NORM.INV(M109,Params!$B$15,Params!$B$16)+Params!$B$17+Params!$B$18*M109,2)</f>
        <v/>
      </c>
      <c r="Z109" s="9">
        <f>ROUND(_xlfn.NORM.INV(N109,Params!$B$13,Params!$B$14)+Params!$B$17+Params!$B$18*N109,1)</f>
        <v/>
      </c>
    </row>
    <row r="110">
      <c r="A110" s="11" t="n">
        <v>109</v>
      </c>
      <c r="B110" s="12">
        <f>INT((A110-1)/122)+1</f>
        <v/>
      </c>
      <c r="C110" s="13" t="n">
        <v>0.571839</v>
      </c>
      <c r="D110" s="13" t="n">
        <v>0.859428</v>
      </c>
      <c r="E110" s="13" t="n">
        <v>0.738007</v>
      </c>
      <c r="F110" s="13" t="n">
        <v>0.484039</v>
      </c>
      <c r="G110" s="13" t="n">
        <v>0.995322</v>
      </c>
      <c r="H110" s="13" t="n">
        <v>0.201655</v>
      </c>
      <c r="I110" s="13" t="n">
        <v>0.8005910000000001</v>
      </c>
      <c r="J110" s="13" t="n">
        <v>0.405622</v>
      </c>
      <c r="K110" s="13" t="n">
        <v>0.182914</v>
      </c>
      <c r="L110" s="13" t="n">
        <v>0.136299</v>
      </c>
      <c r="M110" s="13" t="n">
        <v>0.268758</v>
      </c>
      <c r="N110" s="13" t="n">
        <v>0.926246</v>
      </c>
      <c r="O110" s="9">
        <f>IF(C110&lt;=1-Params!$B$4,0,MAX(0.1,ROUND(_xlfn.GAMMA.INV((C110-(1-Params!$B$4))/Params!$B$4,Params!$B$5,Params!$B$6),1)))</f>
        <v/>
      </c>
      <c r="P110" s="9">
        <f>IF(D110&lt;=1-Params!$B$7,0,ROUND(_xlfn.GAMMA.INV((D110-(1-Params!$B$7))/Params!$B$7,Params!$B$8,Params!$B$9),3))</f>
        <v/>
      </c>
      <c r="Q110" s="9">
        <f>IF(E110&lt;=1-Params!$B$4,0,MAX(0.1,ROUND(_xlfn.GAMMA.INV((E110-(1-Params!$B$4))/Params!$B$4,Params!$B$5,Params!$B$6),1)))</f>
        <v/>
      </c>
      <c r="R110" s="9">
        <f>IF(F110&lt;=1-Params!$B$7,0,ROUND(_xlfn.GAMMA.INV((F110-(1-Params!$B$7))/Params!$B$7,Params!$B$8,Params!$B$9),3))</f>
        <v/>
      </c>
      <c r="S110" s="9">
        <f>IF(G110&lt;=1-Params!$B$7,0,ROUND((Params!$B$10+Params!$B$11*G110^Params!$B$12)*_xlfn.GAMMA.INV((G110-(1-Params!$B$7))/Params!$B$7,Params!$B$8,Params!$B$9),3))</f>
        <v/>
      </c>
      <c r="T110" s="9">
        <f>IF(H110&lt;=1-Params!$B$4,0,MAX(0.1,ROUND((Params!$B$10+Params!$B$11*H110^Params!$B$12)*_xlfn.GAMMA.INV((H110-(1-Params!$B$4))/Params!$B$4,Params!$B$5,Params!$B$6),1)))</f>
        <v/>
      </c>
      <c r="U110" s="9">
        <f>ROUND(_xlfn.NORM.INV(I110,Params!$B$13,Params!$B$14),1)</f>
        <v/>
      </c>
      <c r="V110" s="9">
        <f>ROUND(_xlfn.NORM.INV(J110,Params!$B$15,Params!$B$16),2)</f>
        <v/>
      </c>
      <c r="W110" s="9">
        <f>ROUND(_xlfn.NORM.INV(K110,Params!$B$13,Params!$B$14),1)</f>
        <v/>
      </c>
      <c r="X110" s="9">
        <f>ROUND(_xlfn.NORM.INV(L110,Params!$B$15,Params!$B$16),2)</f>
        <v/>
      </c>
      <c r="Y110" s="9">
        <f>ROUND(_xlfn.NORM.INV(M110,Params!$B$15,Params!$B$16)+Params!$B$17+Params!$B$18*M110,2)</f>
        <v/>
      </c>
      <c r="Z110" s="9">
        <f>ROUND(_xlfn.NORM.INV(N110,Params!$B$13,Params!$B$14)+Params!$B$17+Params!$B$18*N110,1)</f>
        <v/>
      </c>
    </row>
    <row r="111">
      <c r="A111" s="11" t="n">
        <v>110</v>
      </c>
      <c r="B111" s="12">
        <f>INT((A111-1)/122)+1</f>
        <v/>
      </c>
      <c r="C111" s="13" t="n">
        <v>0.371697</v>
      </c>
      <c r="D111" s="13" t="n">
        <v>0.83365</v>
      </c>
      <c r="E111" s="13" t="n">
        <v>0.665339</v>
      </c>
      <c r="F111" s="13" t="n">
        <v>0.194257</v>
      </c>
      <c r="G111" s="13" t="n">
        <v>0.791777</v>
      </c>
      <c r="H111" s="13" t="n">
        <v>0.721431</v>
      </c>
      <c r="I111" s="13" t="n">
        <v>0.471909</v>
      </c>
      <c r="J111" s="13" t="n">
        <v>0.279914</v>
      </c>
      <c r="K111" s="13" t="n">
        <v>0.051784</v>
      </c>
      <c r="L111" s="13" t="n">
        <v>0.507537</v>
      </c>
      <c r="M111" s="13" t="n">
        <v>0.487174</v>
      </c>
      <c r="N111" s="13" t="n">
        <v>0.655157</v>
      </c>
      <c r="O111" s="9">
        <f>IF(C111&lt;=1-Params!$B$4,0,MAX(0.1,ROUND(_xlfn.GAMMA.INV((C111-(1-Params!$B$4))/Params!$B$4,Params!$B$5,Params!$B$6),1)))</f>
        <v/>
      </c>
      <c r="P111" s="9">
        <f>IF(D111&lt;=1-Params!$B$7,0,ROUND(_xlfn.GAMMA.INV((D111-(1-Params!$B$7))/Params!$B$7,Params!$B$8,Params!$B$9),3))</f>
        <v/>
      </c>
      <c r="Q111" s="9">
        <f>IF(E111&lt;=1-Params!$B$4,0,MAX(0.1,ROUND(_xlfn.GAMMA.INV((E111-(1-Params!$B$4))/Params!$B$4,Params!$B$5,Params!$B$6),1)))</f>
        <v/>
      </c>
      <c r="R111" s="9">
        <f>IF(F111&lt;=1-Params!$B$7,0,ROUND(_xlfn.GAMMA.INV((F111-(1-Params!$B$7))/Params!$B$7,Params!$B$8,Params!$B$9),3))</f>
        <v/>
      </c>
      <c r="S111" s="9">
        <f>IF(G111&lt;=1-Params!$B$7,0,ROUND((Params!$B$10+Params!$B$11*G111^Params!$B$12)*_xlfn.GAMMA.INV((G111-(1-Params!$B$7))/Params!$B$7,Params!$B$8,Params!$B$9),3))</f>
        <v/>
      </c>
      <c r="T111" s="9">
        <f>IF(H111&lt;=1-Params!$B$4,0,MAX(0.1,ROUND((Params!$B$10+Params!$B$11*H111^Params!$B$12)*_xlfn.GAMMA.INV((H111-(1-Params!$B$4))/Params!$B$4,Params!$B$5,Params!$B$6),1)))</f>
        <v/>
      </c>
      <c r="U111" s="9">
        <f>ROUND(_xlfn.NORM.INV(I111,Params!$B$13,Params!$B$14),1)</f>
        <v/>
      </c>
      <c r="V111" s="9">
        <f>ROUND(_xlfn.NORM.INV(J111,Params!$B$15,Params!$B$16),2)</f>
        <v/>
      </c>
      <c r="W111" s="9">
        <f>ROUND(_xlfn.NORM.INV(K111,Params!$B$13,Params!$B$14),1)</f>
        <v/>
      </c>
      <c r="X111" s="9">
        <f>ROUND(_xlfn.NORM.INV(L111,Params!$B$15,Params!$B$16),2)</f>
        <v/>
      </c>
      <c r="Y111" s="9">
        <f>ROUND(_xlfn.NORM.INV(M111,Params!$B$15,Params!$B$16)+Params!$B$17+Params!$B$18*M111,2)</f>
        <v/>
      </c>
      <c r="Z111" s="9">
        <f>ROUND(_xlfn.NORM.INV(N111,Params!$B$13,Params!$B$14)+Params!$B$17+Params!$B$18*N111,1)</f>
        <v/>
      </c>
    </row>
    <row r="112">
      <c r="A112" s="11" t="n">
        <v>111</v>
      </c>
      <c r="B112" s="12">
        <f>INT((A112-1)/122)+1</f>
        <v/>
      </c>
      <c r="C112" s="13" t="n">
        <v>0.182422</v>
      </c>
      <c r="D112" s="13" t="n">
        <v>0.677891</v>
      </c>
      <c r="E112" s="13" t="n">
        <v>0.487051</v>
      </c>
      <c r="F112" s="13" t="n">
        <v>0.609326</v>
      </c>
      <c r="G112" s="13" t="n">
        <v>0.350464</v>
      </c>
      <c r="H112" s="13" t="n">
        <v>0.629419</v>
      </c>
      <c r="I112" s="13" t="n">
        <v>0.548861</v>
      </c>
      <c r="J112" s="13" t="n">
        <v>0.81837</v>
      </c>
      <c r="K112" s="13" t="n">
        <v>0.290644</v>
      </c>
      <c r="L112" s="13" t="n">
        <v>0.253389</v>
      </c>
      <c r="M112" s="13" t="n">
        <v>0.102288</v>
      </c>
      <c r="N112" s="13" t="n">
        <v>0.479126</v>
      </c>
      <c r="O112" s="9">
        <f>IF(C112&lt;=1-Params!$B$4,0,MAX(0.1,ROUND(_xlfn.GAMMA.INV((C112-(1-Params!$B$4))/Params!$B$4,Params!$B$5,Params!$B$6),1)))</f>
        <v/>
      </c>
      <c r="P112" s="9">
        <f>IF(D112&lt;=1-Params!$B$7,0,ROUND(_xlfn.GAMMA.INV((D112-(1-Params!$B$7))/Params!$B$7,Params!$B$8,Params!$B$9),3))</f>
        <v/>
      </c>
      <c r="Q112" s="9">
        <f>IF(E112&lt;=1-Params!$B$4,0,MAX(0.1,ROUND(_xlfn.GAMMA.INV((E112-(1-Params!$B$4))/Params!$B$4,Params!$B$5,Params!$B$6),1)))</f>
        <v/>
      </c>
      <c r="R112" s="9">
        <f>IF(F112&lt;=1-Params!$B$7,0,ROUND(_xlfn.GAMMA.INV((F112-(1-Params!$B$7))/Params!$B$7,Params!$B$8,Params!$B$9),3))</f>
        <v/>
      </c>
      <c r="S112" s="9">
        <f>IF(G112&lt;=1-Params!$B$7,0,ROUND((Params!$B$10+Params!$B$11*G112^Params!$B$12)*_xlfn.GAMMA.INV((G112-(1-Params!$B$7))/Params!$B$7,Params!$B$8,Params!$B$9),3))</f>
        <v/>
      </c>
      <c r="T112" s="9">
        <f>IF(H112&lt;=1-Params!$B$4,0,MAX(0.1,ROUND((Params!$B$10+Params!$B$11*H112^Params!$B$12)*_xlfn.GAMMA.INV((H112-(1-Params!$B$4))/Params!$B$4,Params!$B$5,Params!$B$6),1)))</f>
        <v/>
      </c>
      <c r="U112" s="9">
        <f>ROUND(_xlfn.NORM.INV(I112,Params!$B$13,Params!$B$14),1)</f>
        <v/>
      </c>
      <c r="V112" s="9">
        <f>ROUND(_xlfn.NORM.INV(J112,Params!$B$15,Params!$B$16),2)</f>
        <v/>
      </c>
      <c r="W112" s="9">
        <f>ROUND(_xlfn.NORM.INV(K112,Params!$B$13,Params!$B$14),1)</f>
        <v/>
      </c>
      <c r="X112" s="9">
        <f>ROUND(_xlfn.NORM.INV(L112,Params!$B$15,Params!$B$16),2)</f>
        <v/>
      </c>
      <c r="Y112" s="9">
        <f>ROUND(_xlfn.NORM.INV(M112,Params!$B$15,Params!$B$16)+Params!$B$17+Params!$B$18*M112,2)</f>
        <v/>
      </c>
      <c r="Z112" s="9">
        <f>ROUND(_xlfn.NORM.INV(N112,Params!$B$13,Params!$B$14)+Params!$B$17+Params!$B$18*N112,1)</f>
        <v/>
      </c>
    </row>
    <row r="113">
      <c r="A113" s="11" t="n">
        <v>112</v>
      </c>
      <c r="B113" s="12">
        <f>INT((A113-1)/122)+1</f>
        <v/>
      </c>
      <c r="C113" s="13" t="n">
        <v>0.284179</v>
      </c>
      <c r="D113" s="13" t="n">
        <v>0.731205</v>
      </c>
      <c r="E113" s="13" t="n">
        <v>0.617433</v>
      </c>
      <c r="F113" s="13" t="n">
        <v>0.245004</v>
      </c>
      <c r="G113" s="13" t="n">
        <v>0.073796</v>
      </c>
      <c r="H113" s="13" t="n">
        <v>0.116783</v>
      </c>
      <c r="I113" s="13" t="n">
        <v>0.753976</v>
      </c>
      <c r="J113" s="13" t="n">
        <v>0.5918909999999999</v>
      </c>
      <c r="K113" s="13" t="n">
        <v>0.08426599999999999</v>
      </c>
      <c r="L113" s="13" t="n">
        <v>0.639442</v>
      </c>
      <c r="M113" s="13" t="n">
        <v>0.154239</v>
      </c>
      <c r="N113" s="13" t="n">
        <v>0.060918</v>
      </c>
      <c r="O113" s="9">
        <f>IF(C113&lt;=1-Params!$B$4,0,MAX(0.1,ROUND(_xlfn.GAMMA.INV((C113-(1-Params!$B$4))/Params!$B$4,Params!$B$5,Params!$B$6),1)))</f>
        <v/>
      </c>
      <c r="P113" s="9">
        <f>IF(D113&lt;=1-Params!$B$7,0,ROUND(_xlfn.GAMMA.INV((D113-(1-Params!$B$7))/Params!$B$7,Params!$B$8,Params!$B$9),3))</f>
        <v/>
      </c>
      <c r="Q113" s="9">
        <f>IF(E113&lt;=1-Params!$B$4,0,MAX(0.1,ROUND(_xlfn.GAMMA.INV((E113-(1-Params!$B$4))/Params!$B$4,Params!$B$5,Params!$B$6),1)))</f>
        <v/>
      </c>
      <c r="R113" s="9">
        <f>IF(F113&lt;=1-Params!$B$7,0,ROUND(_xlfn.GAMMA.INV((F113-(1-Params!$B$7))/Params!$B$7,Params!$B$8,Params!$B$9),3))</f>
        <v/>
      </c>
      <c r="S113" s="9">
        <f>IF(G113&lt;=1-Params!$B$7,0,ROUND((Params!$B$10+Params!$B$11*G113^Params!$B$12)*_xlfn.GAMMA.INV((G113-(1-Params!$B$7))/Params!$B$7,Params!$B$8,Params!$B$9),3))</f>
        <v/>
      </c>
      <c r="T113" s="9">
        <f>IF(H113&lt;=1-Params!$B$4,0,MAX(0.1,ROUND((Params!$B$10+Params!$B$11*H113^Params!$B$12)*_xlfn.GAMMA.INV((H113-(1-Params!$B$4))/Params!$B$4,Params!$B$5,Params!$B$6),1)))</f>
        <v/>
      </c>
      <c r="U113" s="9">
        <f>ROUND(_xlfn.NORM.INV(I113,Params!$B$13,Params!$B$14),1)</f>
        <v/>
      </c>
      <c r="V113" s="9">
        <f>ROUND(_xlfn.NORM.INV(J113,Params!$B$15,Params!$B$16),2)</f>
        <v/>
      </c>
      <c r="W113" s="9">
        <f>ROUND(_xlfn.NORM.INV(K113,Params!$B$13,Params!$B$14),1)</f>
        <v/>
      </c>
      <c r="X113" s="9">
        <f>ROUND(_xlfn.NORM.INV(L113,Params!$B$15,Params!$B$16),2)</f>
        <v/>
      </c>
      <c r="Y113" s="9">
        <f>ROUND(_xlfn.NORM.INV(M113,Params!$B$15,Params!$B$16)+Params!$B$17+Params!$B$18*M113,2)</f>
        <v/>
      </c>
      <c r="Z113" s="9">
        <f>ROUND(_xlfn.NORM.INV(N113,Params!$B$13,Params!$B$14)+Params!$B$17+Params!$B$18*N113,1)</f>
        <v/>
      </c>
    </row>
    <row r="114">
      <c r="A114" s="11" t="n">
        <v>113</v>
      </c>
      <c r="B114" s="12">
        <f>INT((A114-1)/122)+1</f>
        <v/>
      </c>
      <c r="C114" s="13" t="n">
        <v>0.201926</v>
      </c>
      <c r="D114" s="13" t="n">
        <v>0.454854</v>
      </c>
      <c r="E114" s="13" t="n">
        <v>0.382132</v>
      </c>
      <c r="F114" s="13" t="n">
        <v>0.806737</v>
      </c>
      <c r="G114" s="13" t="n">
        <v>0.231671</v>
      </c>
      <c r="H114" s="13" t="n">
        <v>0.435986</v>
      </c>
      <c r="I114" s="13" t="n">
        <v>0.847691</v>
      </c>
      <c r="J114" s="13" t="n">
        <v>0.789926</v>
      </c>
      <c r="K114" s="13" t="n">
        <v>0.083535</v>
      </c>
      <c r="L114" s="13" t="n">
        <v>0.16948</v>
      </c>
      <c r="M114" s="13" t="n">
        <v>0.121221</v>
      </c>
      <c r="N114" s="13" t="n">
        <v>0.424153</v>
      </c>
      <c r="O114" s="9">
        <f>IF(C114&lt;=1-Params!$B$4,0,MAX(0.1,ROUND(_xlfn.GAMMA.INV((C114-(1-Params!$B$4))/Params!$B$4,Params!$B$5,Params!$B$6),1)))</f>
        <v/>
      </c>
      <c r="P114" s="9">
        <f>IF(D114&lt;=1-Params!$B$7,0,ROUND(_xlfn.GAMMA.INV((D114-(1-Params!$B$7))/Params!$B$7,Params!$B$8,Params!$B$9),3))</f>
        <v/>
      </c>
      <c r="Q114" s="9">
        <f>IF(E114&lt;=1-Params!$B$4,0,MAX(0.1,ROUND(_xlfn.GAMMA.INV((E114-(1-Params!$B$4))/Params!$B$4,Params!$B$5,Params!$B$6),1)))</f>
        <v/>
      </c>
      <c r="R114" s="9">
        <f>IF(F114&lt;=1-Params!$B$7,0,ROUND(_xlfn.GAMMA.INV((F114-(1-Params!$B$7))/Params!$B$7,Params!$B$8,Params!$B$9),3))</f>
        <v/>
      </c>
      <c r="S114" s="9">
        <f>IF(G114&lt;=1-Params!$B$7,0,ROUND((Params!$B$10+Params!$B$11*G114^Params!$B$12)*_xlfn.GAMMA.INV((G114-(1-Params!$B$7))/Params!$B$7,Params!$B$8,Params!$B$9),3))</f>
        <v/>
      </c>
      <c r="T114" s="9">
        <f>IF(H114&lt;=1-Params!$B$4,0,MAX(0.1,ROUND((Params!$B$10+Params!$B$11*H114^Params!$B$12)*_xlfn.GAMMA.INV((H114-(1-Params!$B$4))/Params!$B$4,Params!$B$5,Params!$B$6),1)))</f>
        <v/>
      </c>
      <c r="U114" s="9">
        <f>ROUND(_xlfn.NORM.INV(I114,Params!$B$13,Params!$B$14),1)</f>
        <v/>
      </c>
      <c r="V114" s="9">
        <f>ROUND(_xlfn.NORM.INV(J114,Params!$B$15,Params!$B$16),2)</f>
        <v/>
      </c>
      <c r="W114" s="9">
        <f>ROUND(_xlfn.NORM.INV(K114,Params!$B$13,Params!$B$14),1)</f>
        <v/>
      </c>
      <c r="X114" s="9">
        <f>ROUND(_xlfn.NORM.INV(L114,Params!$B$15,Params!$B$16),2)</f>
        <v/>
      </c>
      <c r="Y114" s="9">
        <f>ROUND(_xlfn.NORM.INV(M114,Params!$B$15,Params!$B$16)+Params!$B$17+Params!$B$18*M114,2)</f>
        <v/>
      </c>
      <c r="Z114" s="9">
        <f>ROUND(_xlfn.NORM.INV(N114,Params!$B$13,Params!$B$14)+Params!$B$17+Params!$B$18*N114,1)</f>
        <v/>
      </c>
    </row>
    <row r="115">
      <c r="A115" s="11" t="n">
        <v>114</v>
      </c>
      <c r="B115" s="12">
        <f>INT((A115-1)/122)+1</f>
        <v/>
      </c>
      <c r="C115" s="13" t="n">
        <v>0.920393</v>
      </c>
      <c r="D115" s="13" t="n">
        <v>0.528789</v>
      </c>
      <c r="E115" s="13" t="n">
        <v>0.165865</v>
      </c>
      <c r="F115" s="13" t="n">
        <v>0.835016</v>
      </c>
      <c r="G115" s="13" t="n">
        <v>0.279278</v>
      </c>
      <c r="H115" s="13" t="n">
        <v>0.3667</v>
      </c>
      <c r="I115" s="13" t="n">
        <v>0.611741</v>
      </c>
      <c r="J115" s="13" t="n">
        <v>0.782139</v>
      </c>
      <c r="K115" s="13" t="n">
        <v>0.368616</v>
      </c>
      <c r="L115" s="13" t="n">
        <v>0.414127</v>
      </c>
      <c r="M115" s="13" t="n">
        <v>0.056287</v>
      </c>
      <c r="N115" s="13" t="n">
        <v>0.229423</v>
      </c>
      <c r="O115" s="9">
        <f>IF(C115&lt;=1-Params!$B$4,0,MAX(0.1,ROUND(_xlfn.GAMMA.INV((C115-(1-Params!$B$4))/Params!$B$4,Params!$B$5,Params!$B$6),1)))</f>
        <v/>
      </c>
      <c r="P115" s="9">
        <f>IF(D115&lt;=1-Params!$B$7,0,ROUND(_xlfn.GAMMA.INV((D115-(1-Params!$B$7))/Params!$B$7,Params!$B$8,Params!$B$9),3))</f>
        <v/>
      </c>
      <c r="Q115" s="9">
        <f>IF(E115&lt;=1-Params!$B$4,0,MAX(0.1,ROUND(_xlfn.GAMMA.INV((E115-(1-Params!$B$4))/Params!$B$4,Params!$B$5,Params!$B$6),1)))</f>
        <v/>
      </c>
      <c r="R115" s="9">
        <f>IF(F115&lt;=1-Params!$B$7,0,ROUND(_xlfn.GAMMA.INV((F115-(1-Params!$B$7))/Params!$B$7,Params!$B$8,Params!$B$9),3))</f>
        <v/>
      </c>
      <c r="S115" s="9">
        <f>IF(G115&lt;=1-Params!$B$7,0,ROUND((Params!$B$10+Params!$B$11*G115^Params!$B$12)*_xlfn.GAMMA.INV((G115-(1-Params!$B$7))/Params!$B$7,Params!$B$8,Params!$B$9),3))</f>
        <v/>
      </c>
      <c r="T115" s="9">
        <f>IF(H115&lt;=1-Params!$B$4,0,MAX(0.1,ROUND((Params!$B$10+Params!$B$11*H115^Params!$B$12)*_xlfn.GAMMA.INV((H115-(1-Params!$B$4))/Params!$B$4,Params!$B$5,Params!$B$6),1)))</f>
        <v/>
      </c>
      <c r="U115" s="9">
        <f>ROUND(_xlfn.NORM.INV(I115,Params!$B$13,Params!$B$14),1)</f>
        <v/>
      </c>
      <c r="V115" s="9">
        <f>ROUND(_xlfn.NORM.INV(J115,Params!$B$15,Params!$B$16),2)</f>
        <v/>
      </c>
      <c r="W115" s="9">
        <f>ROUND(_xlfn.NORM.INV(K115,Params!$B$13,Params!$B$14),1)</f>
        <v/>
      </c>
      <c r="X115" s="9">
        <f>ROUND(_xlfn.NORM.INV(L115,Params!$B$15,Params!$B$16),2)</f>
        <v/>
      </c>
      <c r="Y115" s="9">
        <f>ROUND(_xlfn.NORM.INV(M115,Params!$B$15,Params!$B$16)+Params!$B$17+Params!$B$18*M115,2)</f>
        <v/>
      </c>
      <c r="Z115" s="9">
        <f>ROUND(_xlfn.NORM.INV(N115,Params!$B$13,Params!$B$14)+Params!$B$17+Params!$B$18*N115,1)</f>
        <v/>
      </c>
    </row>
    <row r="116">
      <c r="A116" s="11" t="n">
        <v>115</v>
      </c>
      <c r="B116" s="12">
        <f>INT((A116-1)/122)+1</f>
        <v/>
      </c>
      <c r="C116" s="13" t="n">
        <v>0.993343</v>
      </c>
      <c r="D116" s="13" t="n">
        <v>0.593451</v>
      </c>
      <c r="E116" s="13" t="n">
        <v>0.146538</v>
      </c>
      <c r="F116" s="13" t="n">
        <v>0.458823</v>
      </c>
      <c r="G116" s="13" t="n">
        <v>0.372307</v>
      </c>
      <c r="H116" s="13" t="n">
        <v>0.435848</v>
      </c>
      <c r="I116" s="13" t="n">
        <v>0.861438</v>
      </c>
      <c r="J116" s="13" t="n">
        <v>0.622657</v>
      </c>
      <c r="K116" s="13" t="n">
        <v>0.012551</v>
      </c>
      <c r="L116" s="13" t="n">
        <v>0.167392</v>
      </c>
      <c r="M116" s="13" t="n">
        <v>0.090943</v>
      </c>
      <c r="N116" s="13" t="n">
        <v>0.487816</v>
      </c>
      <c r="O116" s="9">
        <f>IF(C116&lt;=1-Params!$B$4,0,MAX(0.1,ROUND(_xlfn.GAMMA.INV((C116-(1-Params!$B$4))/Params!$B$4,Params!$B$5,Params!$B$6),1)))</f>
        <v/>
      </c>
      <c r="P116" s="9">
        <f>IF(D116&lt;=1-Params!$B$7,0,ROUND(_xlfn.GAMMA.INV((D116-(1-Params!$B$7))/Params!$B$7,Params!$B$8,Params!$B$9),3))</f>
        <v/>
      </c>
      <c r="Q116" s="9">
        <f>IF(E116&lt;=1-Params!$B$4,0,MAX(0.1,ROUND(_xlfn.GAMMA.INV((E116-(1-Params!$B$4))/Params!$B$4,Params!$B$5,Params!$B$6),1)))</f>
        <v/>
      </c>
      <c r="R116" s="9">
        <f>IF(F116&lt;=1-Params!$B$7,0,ROUND(_xlfn.GAMMA.INV((F116-(1-Params!$B$7))/Params!$B$7,Params!$B$8,Params!$B$9),3))</f>
        <v/>
      </c>
      <c r="S116" s="9">
        <f>IF(G116&lt;=1-Params!$B$7,0,ROUND((Params!$B$10+Params!$B$11*G116^Params!$B$12)*_xlfn.GAMMA.INV((G116-(1-Params!$B$7))/Params!$B$7,Params!$B$8,Params!$B$9),3))</f>
        <v/>
      </c>
      <c r="T116" s="9">
        <f>IF(H116&lt;=1-Params!$B$4,0,MAX(0.1,ROUND((Params!$B$10+Params!$B$11*H116^Params!$B$12)*_xlfn.GAMMA.INV((H116-(1-Params!$B$4))/Params!$B$4,Params!$B$5,Params!$B$6),1)))</f>
        <v/>
      </c>
      <c r="U116" s="9">
        <f>ROUND(_xlfn.NORM.INV(I116,Params!$B$13,Params!$B$14),1)</f>
        <v/>
      </c>
      <c r="V116" s="9">
        <f>ROUND(_xlfn.NORM.INV(J116,Params!$B$15,Params!$B$16),2)</f>
        <v/>
      </c>
      <c r="W116" s="9">
        <f>ROUND(_xlfn.NORM.INV(K116,Params!$B$13,Params!$B$14),1)</f>
        <v/>
      </c>
      <c r="X116" s="9">
        <f>ROUND(_xlfn.NORM.INV(L116,Params!$B$15,Params!$B$16),2)</f>
        <v/>
      </c>
      <c r="Y116" s="9">
        <f>ROUND(_xlfn.NORM.INV(M116,Params!$B$15,Params!$B$16)+Params!$B$17+Params!$B$18*M116,2)</f>
        <v/>
      </c>
      <c r="Z116" s="9">
        <f>ROUND(_xlfn.NORM.INV(N116,Params!$B$13,Params!$B$14)+Params!$B$17+Params!$B$18*N116,1)</f>
        <v/>
      </c>
    </row>
    <row r="117">
      <c r="A117" s="11" t="n">
        <v>116</v>
      </c>
      <c r="B117" s="12">
        <f>INT((A117-1)/122)+1</f>
        <v/>
      </c>
      <c r="C117" s="13" t="n">
        <v>0.6873860000000001</v>
      </c>
      <c r="D117" s="13" t="n">
        <v>0.84336</v>
      </c>
      <c r="E117" s="13" t="n">
        <v>0.218692</v>
      </c>
      <c r="F117" s="13" t="n">
        <v>0.953975</v>
      </c>
      <c r="G117" s="13" t="n">
        <v>0.7362379999999999</v>
      </c>
      <c r="H117" s="13" t="n">
        <v>0.288807</v>
      </c>
      <c r="I117" s="13" t="n">
        <v>0.220067</v>
      </c>
      <c r="J117" s="13" t="n">
        <v>0.591124</v>
      </c>
      <c r="K117" s="13" t="n">
        <v>0.06318699999999999</v>
      </c>
      <c r="L117" s="13" t="n">
        <v>0.166971</v>
      </c>
      <c r="M117" s="13" t="n">
        <v>0.198887</v>
      </c>
      <c r="N117" s="13" t="n">
        <v>0.450457</v>
      </c>
      <c r="O117" s="9">
        <f>IF(C117&lt;=1-Params!$B$4,0,MAX(0.1,ROUND(_xlfn.GAMMA.INV((C117-(1-Params!$B$4))/Params!$B$4,Params!$B$5,Params!$B$6),1)))</f>
        <v/>
      </c>
      <c r="P117" s="9">
        <f>IF(D117&lt;=1-Params!$B$7,0,ROUND(_xlfn.GAMMA.INV((D117-(1-Params!$B$7))/Params!$B$7,Params!$B$8,Params!$B$9),3))</f>
        <v/>
      </c>
      <c r="Q117" s="9">
        <f>IF(E117&lt;=1-Params!$B$4,0,MAX(0.1,ROUND(_xlfn.GAMMA.INV((E117-(1-Params!$B$4))/Params!$B$4,Params!$B$5,Params!$B$6),1)))</f>
        <v/>
      </c>
      <c r="R117" s="9">
        <f>IF(F117&lt;=1-Params!$B$7,0,ROUND(_xlfn.GAMMA.INV((F117-(1-Params!$B$7))/Params!$B$7,Params!$B$8,Params!$B$9),3))</f>
        <v/>
      </c>
      <c r="S117" s="9">
        <f>IF(G117&lt;=1-Params!$B$7,0,ROUND((Params!$B$10+Params!$B$11*G117^Params!$B$12)*_xlfn.GAMMA.INV((G117-(1-Params!$B$7))/Params!$B$7,Params!$B$8,Params!$B$9),3))</f>
        <v/>
      </c>
      <c r="T117" s="9">
        <f>IF(H117&lt;=1-Params!$B$4,0,MAX(0.1,ROUND((Params!$B$10+Params!$B$11*H117^Params!$B$12)*_xlfn.GAMMA.INV((H117-(1-Params!$B$4))/Params!$B$4,Params!$B$5,Params!$B$6),1)))</f>
        <v/>
      </c>
      <c r="U117" s="9">
        <f>ROUND(_xlfn.NORM.INV(I117,Params!$B$13,Params!$B$14),1)</f>
        <v/>
      </c>
      <c r="V117" s="9">
        <f>ROUND(_xlfn.NORM.INV(J117,Params!$B$15,Params!$B$16),2)</f>
        <v/>
      </c>
      <c r="W117" s="9">
        <f>ROUND(_xlfn.NORM.INV(K117,Params!$B$13,Params!$B$14),1)</f>
        <v/>
      </c>
      <c r="X117" s="9">
        <f>ROUND(_xlfn.NORM.INV(L117,Params!$B$15,Params!$B$16),2)</f>
        <v/>
      </c>
      <c r="Y117" s="9">
        <f>ROUND(_xlfn.NORM.INV(M117,Params!$B$15,Params!$B$16)+Params!$B$17+Params!$B$18*M117,2)</f>
        <v/>
      </c>
      <c r="Z117" s="9">
        <f>ROUND(_xlfn.NORM.INV(N117,Params!$B$13,Params!$B$14)+Params!$B$17+Params!$B$18*N117,1)</f>
        <v/>
      </c>
    </row>
    <row r="118">
      <c r="A118" s="11" t="n">
        <v>117</v>
      </c>
      <c r="B118" s="12">
        <f>INT((A118-1)/122)+1</f>
        <v/>
      </c>
      <c r="C118" s="13" t="n">
        <v>0.006788</v>
      </c>
      <c r="D118" s="13" t="n">
        <v>0.462321</v>
      </c>
      <c r="E118" s="13" t="n">
        <v>0.500438</v>
      </c>
      <c r="F118" s="13" t="n">
        <v>0.353396</v>
      </c>
      <c r="G118" s="13" t="n">
        <v>0.57495</v>
      </c>
      <c r="H118" s="13" t="n">
        <v>0.328282</v>
      </c>
      <c r="I118" s="13" t="n">
        <v>0.208325</v>
      </c>
      <c r="J118" s="13" t="n">
        <v>0.491696</v>
      </c>
      <c r="K118" s="13" t="n">
        <v>0.42462</v>
      </c>
      <c r="L118" s="13" t="n">
        <v>0.088188</v>
      </c>
      <c r="M118" s="13" t="n">
        <v>0.029711</v>
      </c>
      <c r="N118" s="13" t="n">
        <v>0.666392</v>
      </c>
      <c r="O118" s="9">
        <f>IF(C118&lt;=1-Params!$B$4,0,MAX(0.1,ROUND(_xlfn.GAMMA.INV((C118-(1-Params!$B$4))/Params!$B$4,Params!$B$5,Params!$B$6),1)))</f>
        <v/>
      </c>
      <c r="P118" s="9">
        <f>IF(D118&lt;=1-Params!$B$7,0,ROUND(_xlfn.GAMMA.INV((D118-(1-Params!$B$7))/Params!$B$7,Params!$B$8,Params!$B$9),3))</f>
        <v/>
      </c>
      <c r="Q118" s="9">
        <f>IF(E118&lt;=1-Params!$B$4,0,MAX(0.1,ROUND(_xlfn.GAMMA.INV((E118-(1-Params!$B$4))/Params!$B$4,Params!$B$5,Params!$B$6),1)))</f>
        <v/>
      </c>
      <c r="R118" s="9">
        <f>IF(F118&lt;=1-Params!$B$7,0,ROUND(_xlfn.GAMMA.INV((F118-(1-Params!$B$7))/Params!$B$7,Params!$B$8,Params!$B$9),3))</f>
        <v/>
      </c>
      <c r="S118" s="9">
        <f>IF(G118&lt;=1-Params!$B$7,0,ROUND((Params!$B$10+Params!$B$11*G118^Params!$B$12)*_xlfn.GAMMA.INV((G118-(1-Params!$B$7))/Params!$B$7,Params!$B$8,Params!$B$9),3))</f>
        <v/>
      </c>
      <c r="T118" s="9">
        <f>IF(H118&lt;=1-Params!$B$4,0,MAX(0.1,ROUND((Params!$B$10+Params!$B$11*H118^Params!$B$12)*_xlfn.GAMMA.INV((H118-(1-Params!$B$4))/Params!$B$4,Params!$B$5,Params!$B$6),1)))</f>
        <v/>
      </c>
      <c r="U118" s="9">
        <f>ROUND(_xlfn.NORM.INV(I118,Params!$B$13,Params!$B$14),1)</f>
        <v/>
      </c>
      <c r="V118" s="9">
        <f>ROUND(_xlfn.NORM.INV(J118,Params!$B$15,Params!$B$16),2)</f>
        <v/>
      </c>
      <c r="W118" s="9">
        <f>ROUND(_xlfn.NORM.INV(K118,Params!$B$13,Params!$B$14),1)</f>
        <v/>
      </c>
      <c r="X118" s="9">
        <f>ROUND(_xlfn.NORM.INV(L118,Params!$B$15,Params!$B$16),2)</f>
        <v/>
      </c>
      <c r="Y118" s="9">
        <f>ROUND(_xlfn.NORM.INV(M118,Params!$B$15,Params!$B$16)+Params!$B$17+Params!$B$18*M118,2)</f>
        <v/>
      </c>
      <c r="Z118" s="9">
        <f>ROUND(_xlfn.NORM.INV(N118,Params!$B$13,Params!$B$14)+Params!$B$17+Params!$B$18*N118,1)</f>
        <v/>
      </c>
    </row>
    <row r="119">
      <c r="A119" s="11" t="n">
        <v>118</v>
      </c>
      <c r="B119" s="12">
        <f>INT((A119-1)/122)+1</f>
        <v/>
      </c>
      <c r="C119" s="13" t="n">
        <v>0.110143</v>
      </c>
      <c r="D119" s="13" t="n">
        <v>0.413308</v>
      </c>
      <c r="E119" s="13" t="n">
        <v>0.401307</v>
      </c>
      <c r="F119" s="13" t="n">
        <v>0.07278800000000001</v>
      </c>
      <c r="G119" s="13" t="n">
        <v>0.50482</v>
      </c>
      <c r="H119" s="13" t="n">
        <v>0.760003</v>
      </c>
      <c r="I119" s="13" t="n">
        <v>0.5880919999999999</v>
      </c>
      <c r="J119" s="13" t="n">
        <v>0.776392</v>
      </c>
      <c r="K119" s="13" t="n">
        <v>0.480437</v>
      </c>
      <c r="L119" s="13" t="n">
        <v>0.475665</v>
      </c>
      <c r="M119" s="13" t="n">
        <v>0.08766500000000001</v>
      </c>
      <c r="N119" s="13" t="n">
        <v>0.831087</v>
      </c>
      <c r="O119" s="9">
        <f>IF(C119&lt;=1-Params!$B$4,0,MAX(0.1,ROUND(_xlfn.GAMMA.INV((C119-(1-Params!$B$4))/Params!$B$4,Params!$B$5,Params!$B$6),1)))</f>
        <v/>
      </c>
      <c r="P119" s="9">
        <f>IF(D119&lt;=1-Params!$B$7,0,ROUND(_xlfn.GAMMA.INV((D119-(1-Params!$B$7))/Params!$B$7,Params!$B$8,Params!$B$9),3))</f>
        <v/>
      </c>
      <c r="Q119" s="9">
        <f>IF(E119&lt;=1-Params!$B$4,0,MAX(0.1,ROUND(_xlfn.GAMMA.INV((E119-(1-Params!$B$4))/Params!$B$4,Params!$B$5,Params!$B$6),1)))</f>
        <v/>
      </c>
      <c r="R119" s="9">
        <f>IF(F119&lt;=1-Params!$B$7,0,ROUND(_xlfn.GAMMA.INV((F119-(1-Params!$B$7))/Params!$B$7,Params!$B$8,Params!$B$9),3))</f>
        <v/>
      </c>
      <c r="S119" s="9">
        <f>IF(G119&lt;=1-Params!$B$7,0,ROUND((Params!$B$10+Params!$B$11*G119^Params!$B$12)*_xlfn.GAMMA.INV((G119-(1-Params!$B$7))/Params!$B$7,Params!$B$8,Params!$B$9),3))</f>
        <v/>
      </c>
      <c r="T119" s="9">
        <f>IF(H119&lt;=1-Params!$B$4,0,MAX(0.1,ROUND((Params!$B$10+Params!$B$11*H119^Params!$B$12)*_xlfn.GAMMA.INV((H119-(1-Params!$B$4))/Params!$B$4,Params!$B$5,Params!$B$6),1)))</f>
        <v/>
      </c>
      <c r="U119" s="9">
        <f>ROUND(_xlfn.NORM.INV(I119,Params!$B$13,Params!$B$14),1)</f>
        <v/>
      </c>
      <c r="V119" s="9">
        <f>ROUND(_xlfn.NORM.INV(J119,Params!$B$15,Params!$B$16),2)</f>
        <v/>
      </c>
      <c r="W119" s="9">
        <f>ROUND(_xlfn.NORM.INV(K119,Params!$B$13,Params!$B$14),1)</f>
        <v/>
      </c>
      <c r="X119" s="9">
        <f>ROUND(_xlfn.NORM.INV(L119,Params!$B$15,Params!$B$16),2)</f>
        <v/>
      </c>
      <c r="Y119" s="9">
        <f>ROUND(_xlfn.NORM.INV(M119,Params!$B$15,Params!$B$16)+Params!$B$17+Params!$B$18*M119,2)</f>
        <v/>
      </c>
      <c r="Z119" s="9">
        <f>ROUND(_xlfn.NORM.INV(N119,Params!$B$13,Params!$B$14)+Params!$B$17+Params!$B$18*N119,1)</f>
        <v/>
      </c>
    </row>
    <row r="120">
      <c r="A120" s="11" t="n">
        <v>119</v>
      </c>
      <c r="B120" s="12">
        <f>INT((A120-1)/122)+1</f>
        <v/>
      </c>
      <c r="C120" s="13" t="n">
        <v>0.570685</v>
      </c>
      <c r="D120" s="13" t="n">
        <v>0.494039</v>
      </c>
      <c r="E120" s="13" t="n">
        <v>0.126369</v>
      </c>
      <c r="F120" s="13" t="n">
        <v>0.553117</v>
      </c>
      <c r="G120" s="13" t="n">
        <v>0.49399</v>
      </c>
      <c r="H120" s="13" t="n">
        <v>0.873399</v>
      </c>
      <c r="I120" s="13" t="n">
        <v>0.660861</v>
      </c>
      <c r="J120" s="13" t="n">
        <v>0.821225</v>
      </c>
      <c r="K120" s="13" t="n">
        <v>0.538037</v>
      </c>
      <c r="L120" s="13" t="n">
        <v>0.679701</v>
      </c>
      <c r="M120" s="13" t="n">
        <v>0.496788</v>
      </c>
      <c r="N120" s="13" t="n">
        <v>0.425171</v>
      </c>
      <c r="O120" s="9">
        <f>IF(C120&lt;=1-Params!$B$4,0,MAX(0.1,ROUND(_xlfn.GAMMA.INV((C120-(1-Params!$B$4))/Params!$B$4,Params!$B$5,Params!$B$6),1)))</f>
        <v/>
      </c>
      <c r="P120" s="9">
        <f>IF(D120&lt;=1-Params!$B$7,0,ROUND(_xlfn.GAMMA.INV((D120-(1-Params!$B$7))/Params!$B$7,Params!$B$8,Params!$B$9),3))</f>
        <v/>
      </c>
      <c r="Q120" s="9">
        <f>IF(E120&lt;=1-Params!$B$4,0,MAX(0.1,ROUND(_xlfn.GAMMA.INV((E120-(1-Params!$B$4))/Params!$B$4,Params!$B$5,Params!$B$6),1)))</f>
        <v/>
      </c>
      <c r="R120" s="9">
        <f>IF(F120&lt;=1-Params!$B$7,0,ROUND(_xlfn.GAMMA.INV((F120-(1-Params!$B$7))/Params!$B$7,Params!$B$8,Params!$B$9),3))</f>
        <v/>
      </c>
      <c r="S120" s="9">
        <f>IF(G120&lt;=1-Params!$B$7,0,ROUND((Params!$B$10+Params!$B$11*G120^Params!$B$12)*_xlfn.GAMMA.INV((G120-(1-Params!$B$7))/Params!$B$7,Params!$B$8,Params!$B$9),3))</f>
        <v/>
      </c>
      <c r="T120" s="9">
        <f>IF(H120&lt;=1-Params!$B$4,0,MAX(0.1,ROUND((Params!$B$10+Params!$B$11*H120^Params!$B$12)*_xlfn.GAMMA.INV((H120-(1-Params!$B$4))/Params!$B$4,Params!$B$5,Params!$B$6),1)))</f>
        <v/>
      </c>
      <c r="U120" s="9">
        <f>ROUND(_xlfn.NORM.INV(I120,Params!$B$13,Params!$B$14),1)</f>
        <v/>
      </c>
      <c r="V120" s="9">
        <f>ROUND(_xlfn.NORM.INV(J120,Params!$B$15,Params!$B$16),2)</f>
        <v/>
      </c>
      <c r="W120" s="9">
        <f>ROUND(_xlfn.NORM.INV(K120,Params!$B$13,Params!$B$14),1)</f>
        <v/>
      </c>
      <c r="X120" s="9">
        <f>ROUND(_xlfn.NORM.INV(L120,Params!$B$15,Params!$B$16),2)</f>
        <v/>
      </c>
      <c r="Y120" s="9">
        <f>ROUND(_xlfn.NORM.INV(M120,Params!$B$15,Params!$B$16)+Params!$B$17+Params!$B$18*M120,2)</f>
        <v/>
      </c>
      <c r="Z120" s="9">
        <f>ROUND(_xlfn.NORM.INV(N120,Params!$B$13,Params!$B$14)+Params!$B$17+Params!$B$18*N120,1)</f>
        <v/>
      </c>
    </row>
    <row r="121">
      <c r="A121" s="11" t="n">
        <v>120</v>
      </c>
      <c r="B121" s="12">
        <f>INT((A121-1)/122)+1</f>
        <v/>
      </c>
      <c r="C121" s="13" t="n">
        <v>0.293483</v>
      </c>
      <c r="D121" s="13" t="n">
        <v>0.171997</v>
      </c>
      <c r="E121" s="13" t="n">
        <v>0.568499</v>
      </c>
      <c r="F121" s="13" t="n">
        <v>0.52457</v>
      </c>
      <c r="G121" s="13" t="n">
        <v>0.838239</v>
      </c>
      <c r="H121" s="13" t="n">
        <v>0.351591</v>
      </c>
      <c r="I121" s="13" t="n">
        <v>0.269532</v>
      </c>
      <c r="J121" s="13" t="n">
        <v>0.947058</v>
      </c>
      <c r="K121" s="13" t="n">
        <v>0.509147</v>
      </c>
      <c r="L121" s="13" t="n">
        <v>0.734665</v>
      </c>
      <c r="M121" s="13" t="n">
        <v>0.359955</v>
      </c>
      <c r="N121" s="13" t="n">
        <v>0.880972</v>
      </c>
      <c r="O121" s="9">
        <f>IF(C121&lt;=1-Params!$B$4,0,MAX(0.1,ROUND(_xlfn.GAMMA.INV((C121-(1-Params!$B$4))/Params!$B$4,Params!$B$5,Params!$B$6),1)))</f>
        <v/>
      </c>
      <c r="P121" s="9">
        <f>IF(D121&lt;=1-Params!$B$7,0,ROUND(_xlfn.GAMMA.INV((D121-(1-Params!$B$7))/Params!$B$7,Params!$B$8,Params!$B$9),3))</f>
        <v/>
      </c>
      <c r="Q121" s="9">
        <f>IF(E121&lt;=1-Params!$B$4,0,MAX(0.1,ROUND(_xlfn.GAMMA.INV((E121-(1-Params!$B$4))/Params!$B$4,Params!$B$5,Params!$B$6),1)))</f>
        <v/>
      </c>
      <c r="R121" s="9">
        <f>IF(F121&lt;=1-Params!$B$7,0,ROUND(_xlfn.GAMMA.INV((F121-(1-Params!$B$7))/Params!$B$7,Params!$B$8,Params!$B$9),3))</f>
        <v/>
      </c>
      <c r="S121" s="9">
        <f>IF(G121&lt;=1-Params!$B$7,0,ROUND((Params!$B$10+Params!$B$11*G121^Params!$B$12)*_xlfn.GAMMA.INV((G121-(1-Params!$B$7))/Params!$B$7,Params!$B$8,Params!$B$9),3))</f>
        <v/>
      </c>
      <c r="T121" s="9">
        <f>IF(H121&lt;=1-Params!$B$4,0,MAX(0.1,ROUND((Params!$B$10+Params!$B$11*H121^Params!$B$12)*_xlfn.GAMMA.INV((H121-(1-Params!$B$4))/Params!$B$4,Params!$B$5,Params!$B$6),1)))</f>
        <v/>
      </c>
      <c r="U121" s="9">
        <f>ROUND(_xlfn.NORM.INV(I121,Params!$B$13,Params!$B$14),1)</f>
        <v/>
      </c>
      <c r="V121" s="9">
        <f>ROUND(_xlfn.NORM.INV(J121,Params!$B$15,Params!$B$16),2)</f>
        <v/>
      </c>
      <c r="W121" s="9">
        <f>ROUND(_xlfn.NORM.INV(K121,Params!$B$13,Params!$B$14),1)</f>
        <v/>
      </c>
      <c r="X121" s="9">
        <f>ROUND(_xlfn.NORM.INV(L121,Params!$B$15,Params!$B$16),2)</f>
        <v/>
      </c>
      <c r="Y121" s="9">
        <f>ROUND(_xlfn.NORM.INV(M121,Params!$B$15,Params!$B$16)+Params!$B$17+Params!$B$18*M121,2)</f>
        <v/>
      </c>
      <c r="Z121" s="9">
        <f>ROUND(_xlfn.NORM.INV(N121,Params!$B$13,Params!$B$14)+Params!$B$17+Params!$B$18*N121,1)</f>
        <v/>
      </c>
    </row>
    <row r="122">
      <c r="A122" s="11" t="n">
        <v>121</v>
      </c>
      <c r="B122" s="12">
        <f>INT((A122-1)/122)+1</f>
        <v/>
      </c>
      <c r="C122" s="13" t="n">
        <v>0.668167</v>
      </c>
      <c r="D122" s="13" t="n">
        <v>0.038044</v>
      </c>
      <c r="E122" s="13" t="n">
        <v>0.248279</v>
      </c>
      <c r="F122" s="13" t="n">
        <v>0.843317</v>
      </c>
      <c r="G122" s="13" t="n">
        <v>0.551298</v>
      </c>
      <c r="H122" s="13" t="n">
        <v>0.732066</v>
      </c>
      <c r="I122" s="13" t="n">
        <v>0.644379</v>
      </c>
      <c r="J122" s="13" t="n">
        <v>0.947498</v>
      </c>
      <c r="K122" s="13" t="n">
        <v>0.533328</v>
      </c>
      <c r="L122" s="13" t="n">
        <v>0.888481</v>
      </c>
      <c r="M122" s="13" t="n">
        <v>0.818122</v>
      </c>
      <c r="N122" s="13" t="n">
        <v>0.899912</v>
      </c>
      <c r="O122" s="9">
        <f>IF(C122&lt;=1-Params!$B$4,0,MAX(0.1,ROUND(_xlfn.GAMMA.INV((C122-(1-Params!$B$4))/Params!$B$4,Params!$B$5,Params!$B$6),1)))</f>
        <v/>
      </c>
      <c r="P122" s="9">
        <f>IF(D122&lt;=1-Params!$B$7,0,ROUND(_xlfn.GAMMA.INV((D122-(1-Params!$B$7))/Params!$B$7,Params!$B$8,Params!$B$9),3))</f>
        <v/>
      </c>
      <c r="Q122" s="9">
        <f>IF(E122&lt;=1-Params!$B$4,0,MAX(0.1,ROUND(_xlfn.GAMMA.INV((E122-(1-Params!$B$4))/Params!$B$4,Params!$B$5,Params!$B$6),1)))</f>
        <v/>
      </c>
      <c r="R122" s="9">
        <f>IF(F122&lt;=1-Params!$B$7,0,ROUND(_xlfn.GAMMA.INV((F122-(1-Params!$B$7))/Params!$B$7,Params!$B$8,Params!$B$9),3))</f>
        <v/>
      </c>
      <c r="S122" s="9">
        <f>IF(G122&lt;=1-Params!$B$7,0,ROUND((Params!$B$10+Params!$B$11*G122^Params!$B$12)*_xlfn.GAMMA.INV((G122-(1-Params!$B$7))/Params!$B$7,Params!$B$8,Params!$B$9),3))</f>
        <v/>
      </c>
      <c r="T122" s="9">
        <f>IF(H122&lt;=1-Params!$B$4,0,MAX(0.1,ROUND((Params!$B$10+Params!$B$11*H122^Params!$B$12)*_xlfn.GAMMA.INV((H122-(1-Params!$B$4))/Params!$B$4,Params!$B$5,Params!$B$6),1)))</f>
        <v/>
      </c>
      <c r="U122" s="9">
        <f>ROUND(_xlfn.NORM.INV(I122,Params!$B$13,Params!$B$14),1)</f>
        <v/>
      </c>
      <c r="V122" s="9">
        <f>ROUND(_xlfn.NORM.INV(J122,Params!$B$15,Params!$B$16),2)</f>
        <v/>
      </c>
      <c r="W122" s="9">
        <f>ROUND(_xlfn.NORM.INV(K122,Params!$B$13,Params!$B$14),1)</f>
        <v/>
      </c>
      <c r="X122" s="9">
        <f>ROUND(_xlfn.NORM.INV(L122,Params!$B$15,Params!$B$16),2)</f>
        <v/>
      </c>
      <c r="Y122" s="9">
        <f>ROUND(_xlfn.NORM.INV(M122,Params!$B$15,Params!$B$16)+Params!$B$17+Params!$B$18*M122,2)</f>
        <v/>
      </c>
      <c r="Z122" s="9">
        <f>ROUND(_xlfn.NORM.INV(N122,Params!$B$13,Params!$B$14)+Params!$B$17+Params!$B$18*N122,1)</f>
        <v/>
      </c>
    </row>
    <row r="123">
      <c r="A123" s="11" t="n">
        <v>122</v>
      </c>
      <c r="B123" s="12">
        <f>INT((A123-1)/122)+1</f>
        <v/>
      </c>
      <c r="C123" s="13" t="n">
        <v>0.767979</v>
      </c>
      <c r="D123" s="13" t="n">
        <v>0.338625</v>
      </c>
      <c r="E123" s="13" t="n">
        <v>0.594782</v>
      </c>
      <c r="F123" s="13" t="n">
        <v>0.957294</v>
      </c>
      <c r="G123" s="13" t="n">
        <v>0.641626</v>
      </c>
      <c r="H123" s="13" t="n">
        <v>0.535341</v>
      </c>
      <c r="I123" s="13" t="n">
        <v>0.285467</v>
      </c>
      <c r="J123" s="13" t="n">
        <v>0.541376</v>
      </c>
      <c r="K123" s="13" t="n">
        <v>0.441813</v>
      </c>
      <c r="L123" s="13" t="n">
        <v>0.870025</v>
      </c>
      <c r="M123" s="13" t="n">
        <v>0.992619</v>
      </c>
      <c r="N123" s="13" t="n">
        <v>0.8392039999999999</v>
      </c>
      <c r="O123" s="9">
        <f>IF(C123&lt;=1-Params!$B$4,0,MAX(0.1,ROUND(_xlfn.GAMMA.INV((C123-(1-Params!$B$4))/Params!$B$4,Params!$B$5,Params!$B$6),1)))</f>
        <v/>
      </c>
      <c r="P123" s="9">
        <f>IF(D123&lt;=1-Params!$B$7,0,ROUND(_xlfn.GAMMA.INV((D123-(1-Params!$B$7))/Params!$B$7,Params!$B$8,Params!$B$9),3))</f>
        <v/>
      </c>
      <c r="Q123" s="9">
        <f>IF(E123&lt;=1-Params!$B$4,0,MAX(0.1,ROUND(_xlfn.GAMMA.INV((E123-(1-Params!$B$4))/Params!$B$4,Params!$B$5,Params!$B$6),1)))</f>
        <v/>
      </c>
      <c r="R123" s="9">
        <f>IF(F123&lt;=1-Params!$B$7,0,ROUND(_xlfn.GAMMA.INV((F123-(1-Params!$B$7))/Params!$B$7,Params!$B$8,Params!$B$9),3))</f>
        <v/>
      </c>
      <c r="S123" s="9">
        <f>IF(G123&lt;=1-Params!$B$7,0,ROUND((Params!$B$10+Params!$B$11*G123^Params!$B$12)*_xlfn.GAMMA.INV((G123-(1-Params!$B$7))/Params!$B$7,Params!$B$8,Params!$B$9),3))</f>
        <v/>
      </c>
      <c r="T123" s="9">
        <f>IF(H123&lt;=1-Params!$B$4,0,MAX(0.1,ROUND((Params!$B$10+Params!$B$11*H123^Params!$B$12)*_xlfn.GAMMA.INV((H123-(1-Params!$B$4))/Params!$B$4,Params!$B$5,Params!$B$6),1)))</f>
        <v/>
      </c>
      <c r="U123" s="9">
        <f>ROUND(_xlfn.NORM.INV(I123,Params!$B$13,Params!$B$14),1)</f>
        <v/>
      </c>
      <c r="V123" s="9">
        <f>ROUND(_xlfn.NORM.INV(J123,Params!$B$15,Params!$B$16),2)</f>
        <v/>
      </c>
      <c r="W123" s="9">
        <f>ROUND(_xlfn.NORM.INV(K123,Params!$B$13,Params!$B$14),1)</f>
        <v/>
      </c>
      <c r="X123" s="9">
        <f>ROUND(_xlfn.NORM.INV(L123,Params!$B$15,Params!$B$16),2)</f>
        <v/>
      </c>
      <c r="Y123" s="9">
        <f>ROUND(_xlfn.NORM.INV(M123,Params!$B$15,Params!$B$16)+Params!$B$17+Params!$B$18*M123,2)</f>
        <v/>
      </c>
      <c r="Z123" s="9">
        <f>ROUND(_xlfn.NORM.INV(N123,Params!$B$13,Params!$B$14)+Params!$B$17+Params!$B$18*N123,1)</f>
        <v/>
      </c>
    </row>
    <row r="124">
      <c r="A124" s="11" t="n">
        <v>123</v>
      </c>
      <c r="B124" s="12">
        <f>INT((A124-1)/122)+1</f>
        <v/>
      </c>
      <c r="C124" s="13" t="n">
        <v>0.367432</v>
      </c>
      <c r="D124" s="13" t="n">
        <v>0.887907</v>
      </c>
      <c r="E124" s="13" t="n">
        <v>0.862534</v>
      </c>
      <c r="F124" s="13" t="n">
        <v>0.9875159999999999</v>
      </c>
      <c r="G124" s="13" t="n">
        <v>0.942542</v>
      </c>
      <c r="H124" s="13" t="n">
        <v>0.247755</v>
      </c>
      <c r="I124" s="13" t="n">
        <v>0.401667</v>
      </c>
      <c r="J124" s="13" t="n">
        <v>0.493965</v>
      </c>
      <c r="K124" s="13" t="n">
        <v>0.761557</v>
      </c>
      <c r="L124" s="13" t="n">
        <v>0.846309</v>
      </c>
      <c r="M124" s="13" t="n">
        <v>0.863882</v>
      </c>
      <c r="N124" s="13" t="n">
        <v>0.788181</v>
      </c>
      <c r="O124" s="9">
        <f>IF(C124&lt;=1-Params!$B$4,0,MAX(0.1,ROUND(_xlfn.GAMMA.INV((C124-(1-Params!$B$4))/Params!$B$4,Params!$B$5,Params!$B$6),1)))</f>
        <v/>
      </c>
      <c r="P124" s="9">
        <f>IF(D124&lt;=1-Params!$B$7,0,ROUND(_xlfn.GAMMA.INV((D124-(1-Params!$B$7))/Params!$B$7,Params!$B$8,Params!$B$9),3))</f>
        <v/>
      </c>
      <c r="Q124" s="9">
        <f>IF(E124&lt;=1-Params!$B$4,0,MAX(0.1,ROUND(_xlfn.GAMMA.INV((E124-(1-Params!$B$4))/Params!$B$4,Params!$B$5,Params!$B$6),1)))</f>
        <v/>
      </c>
      <c r="R124" s="9">
        <f>IF(F124&lt;=1-Params!$B$7,0,ROUND(_xlfn.GAMMA.INV((F124-(1-Params!$B$7))/Params!$B$7,Params!$B$8,Params!$B$9),3))</f>
        <v/>
      </c>
      <c r="S124" s="9">
        <f>IF(G124&lt;=1-Params!$B$7,0,ROUND((Params!$B$10+Params!$B$11*G124^Params!$B$12)*_xlfn.GAMMA.INV((G124-(1-Params!$B$7))/Params!$B$7,Params!$B$8,Params!$B$9),3))</f>
        <v/>
      </c>
      <c r="T124" s="9">
        <f>IF(H124&lt;=1-Params!$B$4,0,MAX(0.1,ROUND((Params!$B$10+Params!$B$11*H124^Params!$B$12)*_xlfn.GAMMA.INV((H124-(1-Params!$B$4))/Params!$B$4,Params!$B$5,Params!$B$6),1)))</f>
        <v/>
      </c>
      <c r="U124" s="9">
        <f>ROUND(_xlfn.NORM.INV(I124,Params!$B$13,Params!$B$14),1)</f>
        <v/>
      </c>
      <c r="V124" s="9">
        <f>ROUND(_xlfn.NORM.INV(J124,Params!$B$15,Params!$B$16),2)</f>
        <v/>
      </c>
      <c r="W124" s="9">
        <f>ROUND(_xlfn.NORM.INV(K124,Params!$B$13,Params!$B$14),1)</f>
        <v/>
      </c>
      <c r="X124" s="9">
        <f>ROUND(_xlfn.NORM.INV(L124,Params!$B$15,Params!$B$16),2)</f>
        <v/>
      </c>
      <c r="Y124" s="9">
        <f>ROUND(_xlfn.NORM.INV(M124,Params!$B$15,Params!$B$16)+Params!$B$17+Params!$B$18*M124,2)</f>
        <v/>
      </c>
      <c r="Z124" s="9">
        <f>ROUND(_xlfn.NORM.INV(N124,Params!$B$13,Params!$B$14)+Params!$B$17+Params!$B$18*N124,1)</f>
        <v/>
      </c>
    </row>
    <row r="125">
      <c r="A125" s="11" t="n">
        <v>124</v>
      </c>
      <c r="B125" s="12">
        <f>INT((A125-1)/122)+1</f>
        <v/>
      </c>
      <c r="C125" s="13" t="n">
        <v>0.359833</v>
      </c>
      <c r="D125" s="13" t="n">
        <v>0.033206</v>
      </c>
      <c r="E125" s="13" t="n">
        <v>0.535455</v>
      </c>
      <c r="F125" s="13" t="n">
        <v>0.331517</v>
      </c>
      <c r="G125" s="13" t="n">
        <v>0.73331</v>
      </c>
      <c r="H125" s="13" t="n">
        <v>0.834182</v>
      </c>
      <c r="I125" s="13" t="n">
        <v>0.455418</v>
      </c>
      <c r="J125" s="13" t="n">
        <v>0.481083</v>
      </c>
      <c r="K125" s="13" t="n">
        <v>0.631255</v>
      </c>
      <c r="L125" s="13" t="n">
        <v>0.518559</v>
      </c>
      <c r="M125" s="13" t="n">
        <v>0.47769</v>
      </c>
      <c r="N125" s="13" t="n">
        <v>0.163653</v>
      </c>
      <c r="O125" s="9">
        <f>IF(C125&lt;=1-Params!$B$4,0,MAX(0.1,ROUND(_xlfn.GAMMA.INV((C125-(1-Params!$B$4))/Params!$B$4,Params!$B$5,Params!$B$6),1)))</f>
        <v/>
      </c>
      <c r="P125" s="9">
        <f>IF(D125&lt;=1-Params!$B$7,0,ROUND(_xlfn.GAMMA.INV((D125-(1-Params!$B$7))/Params!$B$7,Params!$B$8,Params!$B$9),3))</f>
        <v/>
      </c>
      <c r="Q125" s="9">
        <f>IF(E125&lt;=1-Params!$B$4,0,MAX(0.1,ROUND(_xlfn.GAMMA.INV((E125-(1-Params!$B$4))/Params!$B$4,Params!$B$5,Params!$B$6),1)))</f>
        <v/>
      </c>
      <c r="R125" s="9">
        <f>IF(F125&lt;=1-Params!$B$7,0,ROUND(_xlfn.GAMMA.INV((F125-(1-Params!$B$7))/Params!$B$7,Params!$B$8,Params!$B$9),3))</f>
        <v/>
      </c>
      <c r="S125" s="9">
        <f>IF(G125&lt;=1-Params!$B$7,0,ROUND((Params!$B$10+Params!$B$11*G125^Params!$B$12)*_xlfn.GAMMA.INV((G125-(1-Params!$B$7))/Params!$B$7,Params!$B$8,Params!$B$9),3))</f>
        <v/>
      </c>
      <c r="T125" s="9">
        <f>IF(H125&lt;=1-Params!$B$4,0,MAX(0.1,ROUND((Params!$B$10+Params!$B$11*H125^Params!$B$12)*_xlfn.GAMMA.INV((H125-(1-Params!$B$4))/Params!$B$4,Params!$B$5,Params!$B$6),1)))</f>
        <v/>
      </c>
      <c r="U125" s="9">
        <f>ROUND(_xlfn.NORM.INV(I125,Params!$B$13,Params!$B$14),1)</f>
        <v/>
      </c>
      <c r="V125" s="9">
        <f>ROUND(_xlfn.NORM.INV(J125,Params!$B$15,Params!$B$16),2)</f>
        <v/>
      </c>
      <c r="W125" s="9">
        <f>ROUND(_xlfn.NORM.INV(K125,Params!$B$13,Params!$B$14),1)</f>
        <v/>
      </c>
      <c r="X125" s="9">
        <f>ROUND(_xlfn.NORM.INV(L125,Params!$B$15,Params!$B$16),2)</f>
        <v/>
      </c>
      <c r="Y125" s="9">
        <f>ROUND(_xlfn.NORM.INV(M125,Params!$B$15,Params!$B$16)+Params!$B$17+Params!$B$18*M125,2)</f>
        <v/>
      </c>
      <c r="Z125" s="9">
        <f>ROUND(_xlfn.NORM.INV(N125,Params!$B$13,Params!$B$14)+Params!$B$17+Params!$B$18*N125,1)</f>
        <v/>
      </c>
    </row>
    <row r="126">
      <c r="A126" s="11" t="n">
        <v>125</v>
      </c>
      <c r="B126" s="12">
        <f>INT((A126-1)/122)+1</f>
        <v/>
      </c>
      <c r="C126" s="13" t="n">
        <v>0.145067</v>
      </c>
      <c r="D126" s="13" t="n">
        <v>0.069323</v>
      </c>
      <c r="E126" s="13" t="n">
        <v>0.7425580000000001</v>
      </c>
      <c r="F126" s="13" t="n">
        <v>0.40943</v>
      </c>
      <c r="G126" s="13" t="n">
        <v>0.717794</v>
      </c>
      <c r="H126" s="13" t="n">
        <v>0.6165079999999999</v>
      </c>
      <c r="I126" s="13" t="n">
        <v>0.281265</v>
      </c>
      <c r="J126" s="13" t="n">
        <v>0.636092</v>
      </c>
      <c r="K126" s="13" t="n">
        <v>0.27716</v>
      </c>
      <c r="L126" s="13" t="n">
        <v>0.634002</v>
      </c>
      <c r="M126" s="13" t="n">
        <v>0.683188</v>
      </c>
      <c r="N126" s="13" t="n">
        <v>0.426626</v>
      </c>
      <c r="O126" s="9">
        <f>IF(C126&lt;=1-Params!$B$4,0,MAX(0.1,ROUND(_xlfn.GAMMA.INV((C126-(1-Params!$B$4))/Params!$B$4,Params!$B$5,Params!$B$6),1)))</f>
        <v/>
      </c>
      <c r="P126" s="9">
        <f>IF(D126&lt;=1-Params!$B$7,0,ROUND(_xlfn.GAMMA.INV((D126-(1-Params!$B$7))/Params!$B$7,Params!$B$8,Params!$B$9),3))</f>
        <v/>
      </c>
      <c r="Q126" s="9">
        <f>IF(E126&lt;=1-Params!$B$4,0,MAX(0.1,ROUND(_xlfn.GAMMA.INV((E126-(1-Params!$B$4))/Params!$B$4,Params!$B$5,Params!$B$6),1)))</f>
        <v/>
      </c>
      <c r="R126" s="9">
        <f>IF(F126&lt;=1-Params!$B$7,0,ROUND(_xlfn.GAMMA.INV((F126-(1-Params!$B$7))/Params!$B$7,Params!$B$8,Params!$B$9),3))</f>
        <v/>
      </c>
      <c r="S126" s="9">
        <f>IF(G126&lt;=1-Params!$B$7,0,ROUND((Params!$B$10+Params!$B$11*G126^Params!$B$12)*_xlfn.GAMMA.INV((G126-(1-Params!$B$7))/Params!$B$7,Params!$B$8,Params!$B$9),3))</f>
        <v/>
      </c>
      <c r="T126" s="9">
        <f>IF(H126&lt;=1-Params!$B$4,0,MAX(0.1,ROUND((Params!$B$10+Params!$B$11*H126^Params!$B$12)*_xlfn.GAMMA.INV((H126-(1-Params!$B$4))/Params!$B$4,Params!$B$5,Params!$B$6),1)))</f>
        <v/>
      </c>
      <c r="U126" s="9">
        <f>ROUND(_xlfn.NORM.INV(I126,Params!$B$13,Params!$B$14),1)</f>
        <v/>
      </c>
      <c r="V126" s="9">
        <f>ROUND(_xlfn.NORM.INV(J126,Params!$B$15,Params!$B$16),2)</f>
        <v/>
      </c>
      <c r="W126" s="9">
        <f>ROUND(_xlfn.NORM.INV(K126,Params!$B$13,Params!$B$14),1)</f>
        <v/>
      </c>
      <c r="X126" s="9">
        <f>ROUND(_xlfn.NORM.INV(L126,Params!$B$15,Params!$B$16),2)</f>
        <v/>
      </c>
      <c r="Y126" s="9">
        <f>ROUND(_xlfn.NORM.INV(M126,Params!$B$15,Params!$B$16)+Params!$B$17+Params!$B$18*M126,2)</f>
        <v/>
      </c>
      <c r="Z126" s="9">
        <f>ROUND(_xlfn.NORM.INV(N126,Params!$B$13,Params!$B$14)+Params!$B$17+Params!$B$18*N126,1)</f>
        <v/>
      </c>
    </row>
    <row r="127">
      <c r="A127" s="11" t="n">
        <v>126</v>
      </c>
      <c r="B127" s="12">
        <f>INT((A127-1)/122)+1</f>
        <v/>
      </c>
      <c r="C127" s="13" t="n">
        <v>0.218152</v>
      </c>
      <c r="D127" s="13" t="n">
        <v>0.304688</v>
      </c>
      <c r="E127" s="13" t="n">
        <v>0.901456</v>
      </c>
      <c r="F127" s="13" t="n">
        <v>0.5193680000000001</v>
      </c>
      <c r="G127" s="13" t="n">
        <v>0.515337</v>
      </c>
      <c r="H127" s="13" t="n">
        <v>0.997465</v>
      </c>
      <c r="I127" s="13" t="n">
        <v>0.134658</v>
      </c>
      <c r="J127" s="13" t="n">
        <v>0.7882479999999999</v>
      </c>
      <c r="K127" s="13" t="n">
        <v>0.357873</v>
      </c>
      <c r="L127" s="13" t="n">
        <v>0.285159</v>
      </c>
      <c r="M127" s="13" t="n">
        <v>0.592935</v>
      </c>
      <c r="N127" s="13" t="n">
        <v>0.462994</v>
      </c>
      <c r="O127" s="9">
        <f>IF(C127&lt;=1-Params!$B$4,0,MAX(0.1,ROUND(_xlfn.GAMMA.INV((C127-(1-Params!$B$4))/Params!$B$4,Params!$B$5,Params!$B$6),1)))</f>
        <v/>
      </c>
      <c r="P127" s="9">
        <f>IF(D127&lt;=1-Params!$B$7,0,ROUND(_xlfn.GAMMA.INV((D127-(1-Params!$B$7))/Params!$B$7,Params!$B$8,Params!$B$9),3))</f>
        <v/>
      </c>
      <c r="Q127" s="9">
        <f>IF(E127&lt;=1-Params!$B$4,0,MAX(0.1,ROUND(_xlfn.GAMMA.INV((E127-(1-Params!$B$4))/Params!$B$4,Params!$B$5,Params!$B$6),1)))</f>
        <v/>
      </c>
      <c r="R127" s="9">
        <f>IF(F127&lt;=1-Params!$B$7,0,ROUND(_xlfn.GAMMA.INV((F127-(1-Params!$B$7))/Params!$B$7,Params!$B$8,Params!$B$9),3))</f>
        <v/>
      </c>
      <c r="S127" s="9">
        <f>IF(G127&lt;=1-Params!$B$7,0,ROUND((Params!$B$10+Params!$B$11*G127^Params!$B$12)*_xlfn.GAMMA.INV((G127-(1-Params!$B$7))/Params!$B$7,Params!$B$8,Params!$B$9),3))</f>
        <v/>
      </c>
      <c r="T127" s="9">
        <f>IF(H127&lt;=1-Params!$B$4,0,MAX(0.1,ROUND((Params!$B$10+Params!$B$11*H127^Params!$B$12)*_xlfn.GAMMA.INV((H127-(1-Params!$B$4))/Params!$B$4,Params!$B$5,Params!$B$6),1)))</f>
        <v/>
      </c>
      <c r="U127" s="9">
        <f>ROUND(_xlfn.NORM.INV(I127,Params!$B$13,Params!$B$14),1)</f>
        <v/>
      </c>
      <c r="V127" s="9">
        <f>ROUND(_xlfn.NORM.INV(J127,Params!$B$15,Params!$B$16),2)</f>
        <v/>
      </c>
      <c r="W127" s="9">
        <f>ROUND(_xlfn.NORM.INV(K127,Params!$B$13,Params!$B$14),1)</f>
        <v/>
      </c>
      <c r="X127" s="9">
        <f>ROUND(_xlfn.NORM.INV(L127,Params!$B$15,Params!$B$16),2)</f>
        <v/>
      </c>
      <c r="Y127" s="9">
        <f>ROUND(_xlfn.NORM.INV(M127,Params!$B$15,Params!$B$16)+Params!$B$17+Params!$B$18*M127,2)</f>
        <v/>
      </c>
      <c r="Z127" s="9">
        <f>ROUND(_xlfn.NORM.INV(N127,Params!$B$13,Params!$B$14)+Params!$B$17+Params!$B$18*N127,1)</f>
        <v/>
      </c>
    </row>
    <row r="128">
      <c r="A128" s="11" t="n">
        <v>127</v>
      </c>
      <c r="B128" s="12">
        <f>INT((A128-1)/122)+1</f>
        <v/>
      </c>
      <c r="C128" s="13" t="n">
        <v>0.093527</v>
      </c>
      <c r="D128" s="13" t="n">
        <v>0.098394</v>
      </c>
      <c r="E128" s="13" t="n">
        <v>0.428718</v>
      </c>
      <c r="F128" s="13" t="n">
        <v>0.5993810000000001</v>
      </c>
      <c r="G128" s="13" t="n">
        <v>0.659002</v>
      </c>
      <c r="H128" s="13" t="n">
        <v>0.944025</v>
      </c>
      <c r="I128" s="13" t="n">
        <v>0.16247</v>
      </c>
      <c r="J128" s="13" t="n">
        <v>0.059401</v>
      </c>
      <c r="K128" s="13" t="n">
        <v>0.763811</v>
      </c>
      <c r="L128" s="13" t="n">
        <v>0.286704</v>
      </c>
      <c r="M128" s="13" t="n">
        <v>0.951972</v>
      </c>
      <c r="N128" s="13" t="n">
        <v>0.772742</v>
      </c>
      <c r="O128" s="9">
        <f>IF(C128&lt;=1-Params!$B$4,0,MAX(0.1,ROUND(_xlfn.GAMMA.INV((C128-(1-Params!$B$4))/Params!$B$4,Params!$B$5,Params!$B$6),1)))</f>
        <v/>
      </c>
      <c r="P128" s="9">
        <f>IF(D128&lt;=1-Params!$B$7,0,ROUND(_xlfn.GAMMA.INV((D128-(1-Params!$B$7))/Params!$B$7,Params!$B$8,Params!$B$9),3))</f>
        <v/>
      </c>
      <c r="Q128" s="9">
        <f>IF(E128&lt;=1-Params!$B$4,0,MAX(0.1,ROUND(_xlfn.GAMMA.INV((E128-(1-Params!$B$4))/Params!$B$4,Params!$B$5,Params!$B$6),1)))</f>
        <v/>
      </c>
      <c r="R128" s="9">
        <f>IF(F128&lt;=1-Params!$B$7,0,ROUND(_xlfn.GAMMA.INV((F128-(1-Params!$B$7))/Params!$B$7,Params!$B$8,Params!$B$9),3))</f>
        <v/>
      </c>
      <c r="S128" s="9">
        <f>IF(G128&lt;=1-Params!$B$7,0,ROUND((Params!$B$10+Params!$B$11*G128^Params!$B$12)*_xlfn.GAMMA.INV((G128-(1-Params!$B$7))/Params!$B$7,Params!$B$8,Params!$B$9),3))</f>
        <v/>
      </c>
      <c r="T128" s="9">
        <f>IF(H128&lt;=1-Params!$B$4,0,MAX(0.1,ROUND((Params!$B$10+Params!$B$11*H128^Params!$B$12)*_xlfn.GAMMA.INV((H128-(1-Params!$B$4))/Params!$B$4,Params!$B$5,Params!$B$6),1)))</f>
        <v/>
      </c>
      <c r="U128" s="9">
        <f>ROUND(_xlfn.NORM.INV(I128,Params!$B$13,Params!$B$14),1)</f>
        <v/>
      </c>
      <c r="V128" s="9">
        <f>ROUND(_xlfn.NORM.INV(J128,Params!$B$15,Params!$B$16),2)</f>
        <v/>
      </c>
      <c r="W128" s="9">
        <f>ROUND(_xlfn.NORM.INV(K128,Params!$B$13,Params!$B$14),1)</f>
        <v/>
      </c>
      <c r="X128" s="9">
        <f>ROUND(_xlfn.NORM.INV(L128,Params!$B$15,Params!$B$16),2)</f>
        <v/>
      </c>
      <c r="Y128" s="9">
        <f>ROUND(_xlfn.NORM.INV(M128,Params!$B$15,Params!$B$16)+Params!$B$17+Params!$B$18*M128,2)</f>
        <v/>
      </c>
      <c r="Z128" s="9">
        <f>ROUND(_xlfn.NORM.INV(N128,Params!$B$13,Params!$B$14)+Params!$B$17+Params!$B$18*N128,1)</f>
        <v/>
      </c>
    </row>
    <row r="129">
      <c r="A129" s="11" t="n">
        <v>128</v>
      </c>
      <c r="B129" s="12">
        <f>INT((A129-1)/122)+1</f>
        <v/>
      </c>
      <c r="C129" s="13" t="n">
        <v>0.166386</v>
      </c>
      <c r="D129" s="13" t="n">
        <v>0.37507</v>
      </c>
      <c r="E129" s="13" t="n">
        <v>0.453448</v>
      </c>
      <c r="F129" s="13" t="n">
        <v>0.552487</v>
      </c>
      <c r="G129" s="13" t="n">
        <v>0.414223</v>
      </c>
      <c r="H129" s="13" t="n">
        <v>0.765947</v>
      </c>
      <c r="I129" s="13" t="n">
        <v>0.563076</v>
      </c>
      <c r="J129" s="13" t="n">
        <v>0.155868</v>
      </c>
      <c r="K129" s="13" t="n">
        <v>0.868022</v>
      </c>
      <c r="L129" s="13" t="n">
        <v>0.473769</v>
      </c>
      <c r="M129" s="13" t="n">
        <v>0.709271</v>
      </c>
      <c r="N129" s="13" t="n">
        <v>0.370463</v>
      </c>
      <c r="O129" s="9">
        <f>IF(C129&lt;=1-Params!$B$4,0,MAX(0.1,ROUND(_xlfn.GAMMA.INV((C129-(1-Params!$B$4))/Params!$B$4,Params!$B$5,Params!$B$6),1)))</f>
        <v/>
      </c>
      <c r="P129" s="9">
        <f>IF(D129&lt;=1-Params!$B$7,0,ROUND(_xlfn.GAMMA.INV((D129-(1-Params!$B$7))/Params!$B$7,Params!$B$8,Params!$B$9),3))</f>
        <v/>
      </c>
      <c r="Q129" s="9">
        <f>IF(E129&lt;=1-Params!$B$4,0,MAX(0.1,ROUND(_xlfn.GAMMA.INV((E129-(1-Params!$B$4))/Params!$B$4,Params!$B$5,Params!$B$6),1)))</f>
        <v/>
      </c>
      <c r="R129" s="9">
        <f>IF(F129&lt;=1-Params!$B$7,0,ROUND(_xlfn.GAMMA.INV((F129-(1-Params!$B$7))/Params!$B$7,Params!$B$8,Params!$B$9),3))</f>
        <v/>
      </c>
      <c r="S129" s="9">
        <f>IF(G129&lt;=1-Params!$B$7,0,ROUND((Params!$B$10+Params!$B$11*G129^Params!$B$12)*_xlfn.GAMMA.INV((G129-(1-Params!$B$7))/Params!$B$7,Params!$B$8,Params!$B$9),3))</f>
        <v/>
      </c>
      <c r="T129" s="9">
        <f>IF(H129&lt;=1-Params!$B$4,0,MAX(0.1,ROUND((Params!$B$10+Params!$B$11*H129^Params!$B$12)*_xlfn.GAMMA.INV((H129-(1-Params!$B$4))/Params!$B$4,Params!$B$5,Params!$B$6),1)))</f>
        <v/>
      </c>
      <c r="U129" s="9">
        <f>ROUND(_xlfn.NORM.INV(I129,Params!$B$13,Params!$B$14),1)</f>
        <v/>
      </c>
      <c r="V129" s="9">
        <f>ROUND(_xlfn.NORM.INV(J129,Params!$B$15,Params!$B$16),2)</f>
        <v/>
      </c>
      <c r="W129" s="9">
        <f>ROUND(_xlfn.NORM.INV(K129,Params!$B$13,Params!$B$14),1)</f>
        <v/>
      </c>
      <c r="X129" s="9">
        <f>ROUND(_xlfn.NORM.INV(L129,Params!$B$15,Params!$B$16),2)</f>
        <v/>
      </c>
      <c r="Y129" s="9">
        <f>ROUND(_xlfn.NORM.INV(M129,Params!$B$15,Params!$B$16)+Params!$B$17+Params!$B$18*M129,2)</f>
        <v/>
      </c>
      <c r="Z129" s="9">
        <f>ROUND(_xlfn.NORM.INV(N129,Params!$B$13,Params!$B$14)+Params!$B$17+Params!$B$18*N129,1)</f>
        <v/>
      </c>
    </row>
    <row r="130">
      <c r="A130" s="11" t="n">
        <v>129</v>
      </c>
      <c r="B130" s="12">
        <f>INT((A130-1)/122)+1</f>
        <v/>
      </c>
      <c r="C130" s="13" t="n">
        <v>0.849863</v>
      </c>
      <c r="D130" s="13" t="n">
        <v>0.9424630000000001</v>
      </c>
      <c r="E130" s="13" t="n">
        <v>0.509154</v>
      </c>
      <c r="F130" s="13" t="n">
        <v>0.386175</v>
      </c>
      <c r="G130" s="13" t="n">
        <v>0.265289</v>
      </c>
      <c r="H130" s="13" t="n">
        <v>0.180293</v>
      </c>
      <c r="I130" s="13" t="n">
        <v>0.684465</v>
      </c>
      <c r="J130" s="13" t="n">
        <v>0.171654</v>
      </c>
      <c r="K130" s="13" t="n">
        <v>0.525165</v>
      </c>
      <c r="L130" s="13" t="n">
        <v>0.407034</v>
      </c>
      <c r="M130" s="13" t="n">
        <v>0.566065</v>
      </c>
      <c r="N130" s="13" t="n">
        <v>0.179851</v>
      </c>
      <c r="O130" s="9">
        <f>IF(C130&lt;=1-Params!$B$4,0,MAX(0.1,ROUND(_xlfn.GAMMA.INV((C130-(1-Params!$B$4))/Params!$B$4,Params!$B$5,Params!$B$6),1)))</f>
        <v/>
      </c>
      <c r="P130" s="9">
        <f>IF(D130&lt;=1-Params!$B$7,0,ROUND(_xlfn.GAMMA.INV((D130-(1-Params!$B$7))/Params!$B$7,Params!$B$8,Params!$B$9),3))</f>
        <v/>
      </c>
      <c r="Q130" s="9">
        <f>IF(E130&lt;=1-Params!$B$4,0,MAX(0.1,ROUND(_xlfn.GAMMA.INV((E130-(1-Params!$B$4))/Params!$B$4,Params!$B$5,Params!$B$6),1)))</f>
        <v/>
      </c>
      <c r="R130" s="9">
        <f>IF(F130&lt;=1-Params!$B$7,0,ROUND(_xlfn.GAMMA.INV((F130-(1-Params!$B$7))/Params!$B$7,Params!$B$8,Params!$B$9),3))</f>
        <v/>
      </c>
      <c r="S130" s="9">
        <f>IF(G130&lt;=1-Params!$B$7,0,ROUND((Params!$B$10+Params!$B$11*G130^Params!$B$12)*_xlfn.GAMMA.INV((G130-(1-Params!$B$7))/Params!$B$7,Params!$B$8,Params!$B$9),3))</f>
        <v/>
      </c>
      <c r="T130" s="9">
        <f>IF(H130&lt;=1-Params!$B$4,0,MAX(0.1,ROUND((Params!$B$10+Params!$B$11*H130^Params!$B$12)*_xlfn.GAMMA.INV((H130-(1-Params!$B$4))/Params!$B$4,Params!$B$5,Params!$B$6),1)))</f>
        <v/>
      </c>
      <c r="U130" s="9">
        <f>ROUND(_xlfn.NORM.INV(I130,Params!$B$13,Params!$B$14),1)</f>
        <v/>
      </c>
      <c r="V130" s="9">
        <f>ROUND(_xlfn.NORM.INV(J130,Params!$B$15,Params!$B$16),2)</f>
        <v/>
      </c>
      <c r="W130" s="9">
        <f>ROUND(_xlfn.NORM.INV(K130,Params!$B$13,Params!$B$14),1)</f>
        <v/>
      </c>
      <c r="X130" s="9">
        <f>ROUND(_xlfn.NORM.INV(L130,Params!$B$15,Params!$B$16),2)</f>
        <v/>
      </c>
      <c r="Y130" s="9">
        <f>ROUND(_xlfn.NORM.INV(M130,Params!$B$15,Params!$B$16)+Params!$B$17+Params!$B$18*M130,2)</f>
        <v/>
      </c>
      <c r="Z130" s="9">
        <f>ROUND(_xlfn.NORM.INV(N130,Params!$B$13,Params!$B$14)+Params!$B$17+Params!$B$18*N130,1)</f>
        <v/>
      </c>
    </row>
    <row r="131">
      <c r="A131" s="11" t="n">
        <v>130</v>
      </c>
      <c r="B131" s="12">
        <f>INT((A131-1)/122)+1</f>
        <v/>
      </c>
      <c r="C131" s="13" t="n">
        <v>0.524848</v>
      </c>
      <c r="D131" s="13" t="n">
        <v>0.210145</v>
      </c>
      <c r="E131" s="13" t="n">
        <v>0.447767</v>
      </c>
      <c r="F131" s="13" t="n">
        <v>0.685652</v>
      </c>
      <c r="G131" s="13" t="n">
        <v>0.441026</v>
      </c>
      <c r="H131" s="13" t="n">
        <v>0.404073</v>
      </c>
      <c r="I131" s="13" t="n">
        <v>0.440661</v>
      </c>
      <c r="J131" s="13" t="n">
        <v>0.113168</v>
      </c>
      <c r="K131" s="13" t="n">
        <v>0.717398</v>
      </c>
      <c r="L131" s="13" t="n">
        <v>0.417904</v>
      </c>
      <c r="M131" s="13" t="n">
        <v>0.136688</v>
      </c>
      <c r="N131" s="13" t="n">
        <v>0.126836</v>
      </c>
      <c r="O131" s="9">
        <f>IF(C131&lt;=1-Params!$B$4,0,MAX(0.1,ROUND(_xlfn.GAMMA.INV((C131-(1-Params!$B$4))/Params!$B$4,Params!$B$5,Params!$B$6),1)))</f>
        <v/>
      </c>
      <c r="P131" s="9">
        <f>IF(D131&lt;=1-Params!$B$7,0,ROUND(_xlfn.GAMMA.INV((D131-(1-Params!$B$7))/Params!$B$7,Params!$B$8,Params!$B$9),3))</f>
        <v/>
      </c>
      <c r="Q131" s="9">
        <f>IF(E131&lt;=1-Params!$B$4,0,MAX(0.1,ROUND(_xlfn.GAMMA.INV((E131-(1-Params!$B$4))/Params!$B$4,Params!$B$5,Params!$B$6),1)))</f>
        <v/>
      </c>
      <c r="R131" s="9">
        <f>IF(F131&lt;=1-Params!$B$7,0,ROUND(_xlfn.GAMMA.INV((F131-(1-Params!$B$7))/Params!$B$7,Params!$B$8,Params!$B$9),3))</f>
        <v/>
      </c>
      <c r="S131" s="9">
        <f>IF(G131&lt;=1-Params!$B$7,0,ROUND((Params!$B$10+Params!$B$11*G131^Params!$B$12)*_xlfn.GAMMA.INV((G131-(1-Params!$B$7))/Params!$B$7,Params!$B$8,Params!$B$9),3))</f>
        <v/>
      </c>
      <c r="T131" s="9">
        <f>IF(H131&lt;=1-Params!$B$4,0,MAX(0.1,ROUND((Params!$B$10+Params!$B$11*H131^Params!$B$12)*_xlfn.GAMMA.INV((H131-(1-Params!$B$4))/Params!$B$4,Params!$B$5,Params!$B$6),1)))</f>
        <v/>
      </c>
      <c r="U131" s="9">
        <f>ROUND(_xlfn.NORM.INV(I131,Params!$B$13,Params!$B$14),1)</f>
        <v/>
      </c>
      <c r="V131" s="9">
        <f>ROUND(_xlfn.NORM.INV(J131,Params!$B$15,Params!$B$16),2)</f>
        <v/>
      </c>
      <c r="W131" s="9">
        <f>ROUND(_xlfn.NORM.INV(K131,Params!$B$13,Params!$B$14),1)</f>
        <v/>
      </c>
      <c r="X131" s="9">
        <f>ROUND(_xlfn.NORM.INV(L131,Params!$B$15,Params!$B$16),2)</f>
        <v/>
      </c>
      <c r="Y131" s="9">
        <f>ROUND(_xlfn.NORM.INV(M131,Params!$B$15,Params!$B$16)+Params!$B$17+Params!$B$18*M131,2)</f>
        <v/>
      </c>
      <c r="Z131" s="9">
        <f>ROUND(_xlfn.NORM.INV(N131,Params!$B$13,Params!$B$14)+Params!$B$17+Params!$B$18*N131,1)</f>
        <v/>
      </c>
    </row>
    <row r="132">
      <c r="A132" s="11" t="n">
        <v>131</v>
      </c>
      <c r="B132" s="12">
        <f>INT((A132-1)/122)+1</f>
        <v/>
      </c>
      <c r="C132" s="13" t="n">
        <v>0.850776</v>
      </c>
      <c r="D132" s="13" t="n">
        <v>0.09333900000000001</v>
      </c>
      <c r="E132" s="13" t="n">
        <v>0.9357760000000001</v>
      </c>
      <c r="F132" s="13" t="n">
        <v>0.392734</v>
      </c>
      <c r="G132" s="13" t="n">
        <v>0.317016</v>
      </c>
      <c r="H132" s="13" t="n">
        <v>0.423661</v>
      </c>
      <c r="I132" s="13" t="n">
        <v>0.210833</v>
      </c>
      <c r="J132" s="13" t="n">
        <v>0.236323</v>
      </c>
      <c r="K132" s="13" t="n">
        <v>0.5131869999999999</v>
      </c>
      <c r="L132" s="13" t="n">
        <v>0.797339</v>
      </c>
      <c r="M132" s="13" t="n">
        <v>0.052774</v>
      </c>
      <c r="N132" s="13" t="n">
        <v>0.275121</v>
      </c>
      <c r="O132" s="9">
        <f>IF(C132&lt;=1-Params!$B$4,0,MAX(0.1,ROUND(_xlfn.GAMMA.INV((C132-(1-Params!$B$4))/Params!$B$4,Params!$B$5,Params!$B$6),1)))</f>
        <v/>
      </c>
      <c r="P132" s="9">
        <f>IF(D132&lt;=1-Params!$B$7,0,ROUND(_xlfn.GAMMA.INV((D132-(1-Params!$B$7))/Params!$B$7,Params!$B$8,Params!$B$9),3))</f>
        <v/>
      </c>
      <c r="Q132" s="9">
        <f>IF(E132&lt;=1-Params!$B$4,0,MAX(0.1,ROUND(_xlfn.GAMMA.INV((E132-(1-Params!$B$4))/Params!$B$4,Params!$B$5,Params!$B$6),1)))</f>
        <v/>
      </c>
      <c r="R132" s="9">
        <f>IF(F132&lt;=1-Params!$B$7,0,ROUND(_xlfn.GAMMA.INV((F132-(1-Params!$B$7))/Params!$B$7,Params!$B$8,Params!$B$9),3))</f>
        <v/>
      </c>
      <c r="S132" s="9">
        <f>IF(G132&lt;=1-Params!$B$7,0,ROUND((Params!$B$10+Params!$B$11*G132^Params!$B$12)*_xlfn.GAMMA.INV((G132-(1-Params!$B$7))/Params!$B$7,Params!$B$8,Params!$B$9),3))</f>
        <v/>
      </c>
      <c r="T132" s="9">
        <f>IF(H132&lt;=1-Params!$B$4,0,MAX(0.1,ROUND((Params!$B$10+Params!$B$11*H132^Params!$B$12)*_xlfn.GAMMA.INV((H132-(1-Params!$B$4))/Params!$B$4,Params!$B$5,Params!$B$6),1)))</f>
        <v/>
      </c>
      <c r="U132" s="9">
        <f>ROUND(_xlfn.NORM.INV(I132,Params!$B$13,Params!$B$14),1)</f>
        <v/>
      </c>
      <c r="V132" s="9">
        <f>ROUND(_xlfn.NORM.INV(J132,Params!$B$15,Params!$B$16),2)</f>
        <v/>
      </c>
      <c r="W132" s="9">
        <f>ROUND(_xlfn.NORM.INV(K132,Params!$B$13,Params!$B$14),1)</f>
        <v/>
      </c>
      <c r="X132" s="9">
        <f>ROUND(_xlfn.NORM.INV(L132,Params!$B$15,Params!$B$16),2)</f>
        <v/>
      </c>
      <c r="Y132" s="9">
        <f>ROUND(_xlfn.NORM.INV(M132,Params!$B$15,Params!$B$16)+Params!$B$17+Params!$B$18*M132,2)</f>
        <v/>
      </c>
      <c r="Z132" s="9">
        <f>ROUND(_xlfn.NORM.INV(N132,Params!$B$13,Params!$B$14)+Params!$B$17+Params!$B$18*N132,1)</f>
        <v/>
      </c>
    </row>
    <row r="133">
      <c r="A133" s="11" t="n">
        <v>132</v>
      </c>
      <c r="B133" s="12">
        <f>INT((A133-1)/122)+1</f>
        <v/>
      </c>
      <c r="C133" s="13" t="n">
        <v>0.746422</v>
      </c>
      <c r="D133" s="13" t="n">
        <v>0.379357</v>
      </c>
      <c r="E133" s="13" t="n">
        <v>0.5152640000000001</v>
      </c>
      <c r="F133" s="13" t="n">
        <v>0.612056</v>
      </c>
      <c r="G133" s="13" t="n">
        <v>0.386241</v>
      </c>
      <c r="H133" s="13" t="n">
        <v>0.016685</v>
      </c>
      <c r="I133" s="13" t="n">
        <v>0.44439</v>
      </c>
      <c r="J133" s="13" t="n">
        <v>0.182688</v>
      </c>
      <c r="K133" s="13" t="n">
        <v>0.579581</v>
      </c>
      <c r="L133" s="13" t="n">
        <v>0.78857</v>
      </c>
      <c r="M133" s="13" t="n">
        <v>0.101698</v>
      </c>
      <c r="N133" s="13" t="n">
        <v>0.285492</v>
      </c>
      <c r="O133" s="9">
        <f>IF(C133&lt;=1-Params!$B$4,0,MAX(0.1,ROUND(_xlfn.GAMMA.INV((C133-(1-Params!$B$4))/Params!$B$4,Params!$B$5,Params!$B$6),1)))</f>
        <v/>
      </c>
      <c r="P133" s="9">
        <f>IF(D133&lt;=1-Params!$B$7,0,ROUND(_xlfn.GAMMA.INV((D133-(1-Params!$B$7))/Params!$B$7,Params!$B$8,Params!$B$9),3))</f>
        <v/>
      </c>
      <c r="Q133" s="9">
        <f>IF(E133&lt;=1-Params!$B$4,0,MAX(0.1,ROUND(_xlfn.GAMMA.INV((E133-(1-Params!$B$4))/Params!$B$4,Params!$B$5,Params!$B$6),1)))</f>
        <v/>
      </c>
      <c r="R133" s="9">
        <f>IF(F133&lt;=1-Params!$B$7,0,ROUND(_xlfn.GAMMA.INV((F133-(1-Params!$B$7))/Params!$B$7,Params!$B$8,Params!$B$9),3))</f>
        <v/>
      </c>
      <c r="S133" s="9">
        <f>IF(G133&lt;=1-Params!$B$7,0,ROUND((Params!$B$10+Params!$B$11*G133^Params!$B$12)*_xlfn.GAMMA.INV((G133-(1-Params!$B$7))/Params!$B$7,Params!$B$8,Params!$B$9),3))</f>
        <v/>
      </c>
      <c r="T133" s="9">
        <f>IF(H133&lt;=1-Params!$B$4,0,MAX(0.1,ROUND((Params!$B$10+Params!$B$11*H133^Params!$B$12)*_xlfn.GAMMA.INV((H133-(1-Params!$B$4))/Params!$B$4,Params!$B$5,Params!$B$6),1)))</f>
        <v/>
      </c>
      <c r="U133" s="9">
        <f>ROUND(_xlfn.NORM.INV(I133,Params!$B$13,Params!$B$14),1)</f>
        <v/>
      </c>
      <c r="V133" s="9">
        <f>ROUND(_xlfn.NORM.INV(J133,Params!$B$15,Params!$B$16),2)</f>
        <v/>
      </c>
      <c r="W133" s="9">
        <f>ROUND(_xlfn.NORM.INV(K133,Params!$B$13,Params!$B$14),1)</f>
        <v/>
      </c>
      <c r="X133" s="9">
        <f>ROUND(_xlfn.NORM.INV(L133,Params!$B$15,Params!$B$16),2)</f>
        <v/>
      </c>
      <c r="Y133" s="9">
        <f>ROUND(_xlfn.NORM.INV(M133,Params!$B$15,Params!$B$16)+Params!$B$17+Params!$B$18*M133,2)</f>
        <v/>
      </c>
      <c r="Z133" s="9">
        <f>ROUND(_xlfn.NORM.INV(N133,Params!$B$13,Params!$B$14)+Params!$B$17+Params!$B$18*N133,1)</f>
        <v/>
      </c>
    </row>
    <row r="134">
      <c r="A134" s="11" t="n">
        <v>133</v>
      </c>
      <c r="B134" s="12">
        <f>INT((A134-1)/122)+1</f>
        <v/>
      </c>
      <c r="C134" s="13" t="n">
        <v>0.120092</v>
      </c>
      <c r="D134" s="13" t="n">
        <v>0.509683</v>
      </c>
      <c r="E134" s="13" t="n">
        <v>0.472683</v>
      </c>
      <c r="F134" s="13" t="n">
        <v>0.289652</v>
      </c>
      <c r="G134" s="13" t="n">
        <v>0.498366</v>
      </c>
      <c r="H134" s="13" t="n">
        <v>0.547878</v>
      </c>
      <c r="I134" s="13" t="n">
        <v>0.256706</v>
      </c>
      <c r="J134" s="13" t="n">
        <v>0.40775</v>
      </c>
      <c r="K134" s="13" t="n">
        <v>0.696532</v>
      </c>
      <c r="L134" s="13" t="n">
        <v>0.616664</v>
      </c>
      <c r="M134" s="13" t="n">
        <v>0.588969</v>
      </c>
      <c r="N134" s="13" t="n">
        <v>0.494263</v>
      </c>
      <c r="O134" s="9">
        <f>IF(C134&lt;=1-Params!$B$4,0,MAX(0.1,ROUND(_xlfn.GAMMA.INV((C134-(1-Params!$B$4))/Params!$B$4,Params!$B$5,Params!$B$6),1)))</f>
        <v/>
      </c>
      <c r="P134" s="9">
        <f>IF(D134&lt;=1-Params!$B$7,0,ROUND(_xlfn.GAMMA.INV((D134-(1-Params!$B$7))/Params!$B$7,Params!$B$8,Params!$B$9),3))</f>
        <v/>
      </c>
      <c r="Q134" s="9">
        <f>IF(E134&lt;=1-Params!$B$4,0,MAX(0.1,ROUND(_xlfn.GAMMA.INV((E134-(1-Params!$B$4))/Params!$B$4,Params!$B$5,Params!$B$6),1)))</f>
        <v/>
      </c>
      <c r="R134" s="9">
        <f>IF(F134&lt;=1-Params!$B$7,0,ROUND(_xlfn.GAMMA.INV((F134-(1-Params!$B$7))/Params!$B$7,Params!$B$8,Params!$B$9),3))</f>
        <v/>
      </c>
      <c r="S134" s="9">
        <f>IF(G134&lt;=1-Params!$B$7,0,ROUND((Params!$B$10+Params!$B$11*G134^Params!$B$12)*_xlfn.GAMMA.INV((G134-(1-Params!$B$7))/Params!$B$7,Params!$B$8,Params!$B$9),3))</f>
        <v/>
      </c>
      <c r="T134" s="9">
        <f>IF(H134&lt;=1-Params!$B$4,0,MAX(0.1,ROUND((Params!$B$10+Params!$B$11*H134^Params!$B$12)*_xlfn.GAMMA.INV((H134-(1-Params!$B$4))/Params!$B$4,Params!$B$5,Params!$B$6),1)))</f>
        <v/>
      </c>
      <c r="U134" s="9">
        <f>ROUND(_xlfn.NORM.INV(I134,Params!$B$13,Params!$B$14),1)</f>
        <v/>
      </c>
      <c r="V134" s="9">
        <f>ROUND(_xlfn.NORM.INV(J134,Params!$B$15,Params!$B$16),2)</f>
        <v/>
      </c>
      <c r="W134" s="9">
        <f>ROUND(_xlfn.NORM.INV(K134,Params!$B$13,Params!$B$14),1)</f>
        <v/>
      </c>
      <c r="X134" s="9">
        <f>ROUND(_xlfn.NORM.INV(L134,Params!$B$15,Params!$B$16),2)</f>
        <v/>
      </c>
      <c r="Y134" s="9">
        <f>ROUND(_xlfn.NORM.INV(M134,Params!$B$15,Params!$B$16)+Params!$B$17+Params!$B$18*M134,2)</f>
        <v/>
      </c>
      <c r="Z134" s="9">
        <f>ROUND(_xlfn.NORM.INV(N134,Params!$B$13,Params!$B$14)+Params!$B$17+Params!$B$18*N134,1)</f>
        <v/>
      </c>
    </row>
    <row r="135">
      <c r="A135" s="11" t="n">
        <v>134</v>
      </c>
      <c r="B135" s="12">
        <f>INT((A135-1)/122)+1</f>
        <v/>
      </c>
      <c r="C135" s="13" t="n">
        <v>0.3069</v>
      </c>
      <c r="D135" s="13" t="n">
        <v>0.780628</v>
      </c>
      <c r="E135" s="13" t="n">
        <v>0.954008</v>
      </c>
      <c r="F135" s="13" t="n">
        <v>0.214217</v>
      </c>
      <c r="G135" s="13" t="n">
        <v>0.428794</v>
      </c>
      <c r="H135" s="13" t="n">
        <v>0.522328</v>
      </c>
      <c r="I135" s="13" t="n">
        <v>0.6272529999999999</v>
      </c>
      <c r="J135" s="13" t="n">
        <v>0.12301</v>
      </c>
      <c r="K135" s="13" t="n">
        <v>0.368259</v>
      </c>
      <c r="L135" s="13" t="n">
        <v>0.370149</v>
      </c>
      <c r="M135" s="13" t="n">
        <v>0.554822</v>
      </c>
      <c r="N135" s="13" t="n">
        <v>0.428185</v>
      </c>
      <c r="O135" s="9">
        <f>IF(C135&lt;=1-Params!$B$4,0,MAX(0.1,ROUND(_xlfn.GAMMA.INV((C135-(1-Params!$B$4))/Params!$B$4,Params!$B$5,Params!$B$6),1)))</f>
        <v/>
      </c>
      <c r="P135" s="9">
        <f>IF(D135&lt;=1-Params!$B$7,0,ROUND(_xlfn.GAMMA.INV((D135-(1-Params!$B$7))/Params!$B$7,Params!$B$8,Params!$B$9),3))</f>
        <v/>
      </c>
      <c r="Q135" s="9">
        <f>IF(E135&lt;=1-Params!$B$4,0,MAX(0.1,ROUND(_xlfn.GAMMA.INV((E135-(1-Params!$B$4))/Params!$B$4,Params!$B$5,Params!$B$6),1)))</f>
        <v/>
      </c>
      <c r="R135" s="9">
        <f>IF(F135&lt;=1-Params!$B$7,0,ROUND(_xlfn.GAMMA.INV((F135-(1-Params!$B$7))/Params!$B$7,Params!$B$8,Params!$B$9),3))</f>
        <v/>
      </c>
      <c r="S135" s="9">
        <f>IF(G135&lt;=1-Params!$B$7,0,ROUND((Params!$B$10+Params!$B$11*G135^Params!$B$12)*_xlfn.GAMMA.INV((G135-(1-Params!$B$7))/Params!$B$7,Params!$B$8,Params!$B$9),3))</f>
        <v/>
      </c>
      <c r="T135" s="9">
        <f>IF(H135&lt;=1-Params!$B$4,0,MAX(0.1,ROUND((Params!$B$10+Params!$B$11*H135^Params!$B$12)*_xlfn.GAMMA.INV((H135-(1-Params!$B$4))/Params!$B$4,Params!$B$5,Params!$B$6),1)))</f>
        <v/>
      </c>
      <c r="U135" s="9">
        <f>ROUND(_xlfn.NORM.INV(I135,Params!$B$13,Params!$B$14),1)</f>
        <v/>
      </c>
      <c r="V135" s="9">
        <f>ROUND(_xlfn.NORM.INV(J135,Params!$B$15,Params!$B$16),2)</f>
        <v/>
      </c>
      <c r="W135" s="9">
        <f>ROUND(_xlfn.NORM.INV(K135,Params!$B$13,Params!$B$14),1)</f>
        <v/>
      </c>
      <c r="X135" s="9">
        <f>ROUND(_xlfn.NORM.INV(L135,Params!$B$15,Params!$B$16),2)</f>
        <v/>
      </c>
      <c r="Y135" s="9">
        <f>ROUND(_xlfn.NORM.INV(M135,Params!$B$15,Params!$B$16)+Params!$B$17+Params!$B$18*M135,2)</f>
        <v/>
      </c>
      <c r="Z135" s="9">
        <f>ROUND(_xlfn.NORM.INV(N135,Params!$B$13,Params!$B$14)+Params!$B$17+Params!$B$18*N135,1)</f>
        <v/>
      </c>
    </row>
    <row r="136">
      <c r="A136" s="11" t="n">
        <v>135</v>
      </c>
      <c r="B136" s="12">
        <f>INT((A136-1)/122)+1</f>
        <v/>
      </c>
      <c r="C136" s="13" t="n">
        <v>0.270883</v>
      </c>
      <c r="D136" s="13" t="n">
        <v>0.097582</v>
      </c>
      <c r="E136" s="13" t="n">
        <v>0.988285</v>
      </c>
      <c r="F136" s="13" t="n">
        <v>0.221534</v>
      </c>
      <c r="G136" s="13" t="n">
        <v>0.555226</v>
      </c>
      <c r="H136" s="13" t="n">
        <v>0.853147</v>
      </c>
      <c r="I136" s="13" t="n">
        <v>0.949797</v>
      </c>
      <c r="J136" s="13" t="n">
        <v>0.485201</v>
      </c>
      <c r="K136" s="13" t="n">
        <v>0.606123</v>
      </c>
      <c r="L136" s="13" t="n">
        <v>0.566667</v>
      </c>
      <c r="M136" s="13" t="n">
        <v>0.688382</v>
      </c>
      <c r="N136" s="13" t="n">
        <v>0.780106</v>
      </c>
      <c r="O136" s="9">
        <f>IF(C136&lt;=1-Params!$B$4,0,MAX(0.1,ROUND(_xlfn.GAMMA.INV((C136-(1-Params!$B$4))/Params!$B$4,Params!$B$5,Params!$B$6),1)))</f>
        <v/>
      </c>
      <c r="P136" s="9">
        <f>IF(D136&lt;=1-Params!$B$7,0,ROUND(_xlfn.GAMMA.INV((D136-(1-Params!$B$7))/Params!$B$7,Params!$B$8,Params!$B$9),3))</f>
        <v/>
      </c>
      <c r="Q136" s="9">
        <f>IF(E136&lt;=1-Params!$B$4,0,MAX(0.1,ROUND(_xlfn.GAMMA.INV((E136-(1-Params!$B$4))/Params!$B$4,Params!$B$5,Params!$B$6),1)))</f>
        <v/>
      </c>
      <c r="R136" s="9">
        <f>IF(F136&lt;=1-Params!$B$7,0,ROUND(_xlfn.GAMMA.INV((F136-(1-Params!$B$7))/Params!$B$7,Params!$B$8,Params!$B$9),3))</f>
        <v/>
      </c>
      <c r="S136" s="9">
        <f>IF(G136&lt;=1-Params!$B$7,0,ROUND((Params!$B$10+Params!$B$11*G136^Params!$B$12)*_xlfn.GAMMA.INV((G136-(1-Params!$B$7))/Params!$B$7,Params!$B$8,Params!$B$9),3))</f>
        <v/>
      </c>
      <c r="T136" s="9">
        <f>IF(H136&lt;=1-Params!$B$4,0,MAX(0.1,ROUND((Params!$B$10+Params!$B$11*H136^Params!$B$12)*_xlfn.GAMMA.INV((H136-(1-Params!$B$4))/Params!$B$4,Params!$B$5,Params!$B$6),1)))</f>
        <v/>
      </c>
      <c r="U136" s="9">
        <f>ROUND(_xlfn.NORM.INV(I136,Params!$B$13,Params!$B$14),1)</f>
        <v/>
      </c>
      <c r="V136" s="9">
        <f>ROUND(_xlfn.NORM.INV(J136,Params!$B$15,Params!$B$16),2)</f>
        <v/>
      </c>
      <c r="W136" s="9">
        <f>ROUND(_xlfn.NORM.INV(K136,Params!$B$13,Params!$B$14),1)</f>
        <v/>
      </c>
      <c r="X136" s="9">
        <f>ROUND(_xlfn.NORM.INV(L136,Params!$B$15,Params!$B$16),2)</f>
        <v/>
      </c>
      <c r="Y136" s="9">
        <f>ROUND(_xlfn.NORM.INV(M136,Params!$B$15,Params!$B$16)+Params!$B$17+Params!$B$18*M136,2)</f>
        <v/>
      </c>
      <c r="Z136" s="9">
        <f>ROUND(_xlfn.NORM.INV(N136,Params!$B$13,Params!$B$14)+Params!$B$17+Params!$B$18*N136,1)</f>
        <v/>
      </c>
    </row>
    <row r="137">
      <c r="A137" s="11" t="n">
        <v>136</v>
      </c>
      <c r="B137" s="12">
        <f>INT((A137-1)/122)+1</f>
        <v/>
      </c>
      <c r="C137" s="13" t="n">
        <v>0.085602</v>
      </c>
      <c r="D137" s="13" t="n">
        <v>0.035008</v>
      </c>
      <c r="E137" s="13" t="n">
        <v>0.555498</v>
      </c>
      <c r="F137" s="13" t="n">
        <v>0.420767</v>
      </c>
      <c r="G137" s="13" t="n">
        <v>0.45043</v>
      </c>
      <c r="H137" s="13" t="n">
        <v>0.49954</v>
      </c>
      <c r="I137" s="13" t="n">
        <v>0.665821</v>
      </c>
      <c r="J137" s="13" t="n">
        <v>0.511289</v>
      </c>
      <c r="K137" s="13" t="n">
        <v>0.453709</v>
      </c>
      <c r="L137" s="13" t="n">
        <v>0.484714</v>
      </c>
      <c r="M137" s="13" t="n">
        <v>0.23467</v>
      </c>
      <c r="N137" s="13" t="n">
        <v>0.49516</v>
      </c>
      <c r="O137" s="9">
        <f>IF(C137&lt;=1-Params!$B$4,0,MAX(0.1,ROUND(_xlfn.GAMMA.INV((C137-(1-Params!$B$4))/Params!$B$4,Params!$B$5,Params!$B$6),1)))</f>
        <v/>
      </c>
      <c r="P137" s="9">
        <f>IF(D137&lt;=1-Params!$B$7,0,ROUND(_xlfn.GAMMA.INV((D137-(1-Params!$B$7))/Params!$B$7,Params!$B$8,Params!$B$9),3))</f>
        <v/>
      </c>
      <c r="Q137" s="9">
        <f>IF(E137&lt;=1-Params!$B$4,0,MAX(0.1,ROUND(_xlfn.GAMMA.INV((E137-(1-Params!$B$4))/Params!$B$4,Params!$B$5,Params!$B$6),1)))</f>
        <v/>
      </c>
      <c r="R137" s="9">
        <f>IF(F137&lt;=1-Params!$B$7,0,ROUND(_xlfn.GAMMA.INV((F137-(1-Params!$B$7))/Params!$B$7,Params!$B$8,Params!$B$9),3))</f>
        <v/>
      </c>
      <c r="S137" s="9">
        <f>IF(G137&lt;=1-Params!$B$7,0,ROUND((Params!$B$10+Params!$B$11*G137^Params!$B$12)*_xlfn.GAMMA.INV((G137-(1-Params!$B$7))/Params!$B$7,Params!$B$8,Params!$B$9),3))</f>
        <v/>
      </c>
      <c r="T137" s="9">
        <f>IF(H137&lt;=1-Params!$B$4,0,MAX(0.1,ROUND((Params!$B$10+Params!$B$11*H137^Params!$B$12)*_xlfn.GAMMA.INV((H137-(1-Params!$B$4))/Params!$B$4,Params!$B$5,Params!$B$6),1)))</f>
        <v/>
      </c>
      <c r="U137" s="9">
        <f>ROUND(_xlfn.NORM.INV(I137,Params!$B$13,Params!$B$14),1)</f>
        <v/>
      </c>
      <c r="V137" s="9">
        <f>ROUND(_xlfn.NORM.INV(J137,Params!$B$15,Params!$B$16),2)</f>
        <v/>
      </c>
      <c r="W137" s="9">
        <f>ROUND(_xlfn.NORM.INV(K137,Params!$B$13,Params!$B$14),1)</f>
        <v/>
      </c>
      <c r="X137" s="9">
        <f>ROUND(_xlfn.NORM.INV(L137,Params!$B$15,Params!$B$16),2)</f>
        <v/>
      </c>
      <c r="Y137" s="9">
        <f>ROUND(_xlfn.NORM.INV(M137,Params!$B$15,Params!$B$16)+Params!$B$17+Params!$B$18*M137,2)</f>
        <v/>
      </c>
      <c r="Z137" s="9">
        <f>ROUND(_xlfn.NORM.INV(N137,Params!$B$13,Params!$B$14)+Params!$B$17+Params!$B$18*N137,1)</f>
        <v/>
      </c>
    </row>
    <row r="138">
      <c r="A138" s="11" t="n">
        <v>137</v>
      </c>
      <c r="B138" s="12">
        <f>INT((A138-1)/122)+1</f>
        <v/>
      </c>
      <c r="C138" s="13" t="n">
        <v>0.178323</v>
      </c>
      <c r="D138" s="13" t="n">
        <v>0.253861</v>
      </c>
      <c r="E138" s="13" t="n">
        <v>0.867084</v>
      </c>
      <c r="F138" s="13" t="n">
        <v>0.787106</v>
      </c>
      <c r="G138" s="13" t="n">
        <v>0.590623</v>
      </c>
      <c r="H138" s="13" t="n">
        <v>0.47274</v>
      </c>
      <c r="I138" s="13" t="n">
        <v>0.553222</v>
      </c>
      <c r="J138" s="13" t="n">
        <v>0.719238</v>
      </c>
      <c r="K138" s="13" t="n">
        <v>0.315503</v>
      </c>
      <c r="L138" s="13" t="n">
        <v>0.270755</v>
      </c>
      <c r="M138" s="13" t="n">
        <v>0.09474100000000001</v>
      </c>
      <c r="N138" s="13" t="n">
        <v>0.874436</v>
      </c>
      <c r="O138" s="9">
        <f>IF(C138&lt;=1-Params!$B$4,0,MAX(0.1,ROUND(_xlfn.GAMMA.INV((C138-(1-Params!$B$4))/Params!$B$4,Params!$B$5,Params!$B$6),1)))</f>
        <v/>
      </c>
      <c r="P138" s="9">
        <f>IF(D138&lt;=1-Params!$B$7,0,ROUND(_xlfn.GAMMA.INV((D138-(1-Params!$B$7))/Params!$B$7,Params!$B$8,Params!$B$9),3))</f>
        <v/>
      </c>
      <c r="Q138" s="9">
        <f>IF(E138&lt;=1-Params!$B$4,0,MAX(0.1,ROUND(_xlfn.GAMMA.INV((E138-(1-Params!$B$4))/Params!$B$4,Params!$B$5,Params!$B$6),1)))</f>
        <v/>
      </c>
      <c r="R138" s="9">
        <f>IF(F138&lt;=1-Params!$B$7,0,ROUND(_xlfn.GAMMA.INV((F138-(1-Params!$B$7))/Params!$B$7,Params!$B$8,Params!$B$9),3))</f>
        <v/>
      </c>
      <c r="S138" s="9">
        <f>IF(G138&lt;=1-Params!$B$7,0,ROUND((Params!$B$10+Params!$B$11*G138^Params!$B$12)*_xlfn.GAMMA.INV((G138-(1-Params!$B$7))/Params!$B$7,Params!$B$8,Params!$B$9),3))</f>
        <v/>
      </c>
      <c r="T138" s="9">
        <f>IF(H138&lt;=1-Params!$B$4,0,MAX(0.1,ROUND((Params!$B$10+Params!$B$11*H138^Params!$B$12)*_xlfn.GAMMA.INV((H138-(1-Params!$B$4))/Params!$B$4,Params!$B$5,Params!$B$6),1)))</f>
        <v/>
      </c>
      <c r="U138" s="9">
        <f>ROUND(_xlfn.NORM.INV(I138,Params!$B$13,Params!$B$14),1)</f>
        <v/>
      </c>
      <c r="V138" s="9">
        <f>ROUND(_xlfn.NORM.INV(J138,Params!$B$15,Params!$B$16),2)</f>
        <v/>
      </c>
      <c r="W138" s="9">
        <f>ROUND(_xlfn.NORM.INV(K138,Params!$B$13,Params!$B$14),1)</f>
        <v/>
      </c>
      <c r="X138" s="9">
        <f>ROUND(_xlfn.NORM.INV(L138,Params!$B$15,Params!$B$16),2)</f>
        <v/>
      </c>
      <c r="Y138" s="9">
        <f>ROUND(_xlfn.NORM.INV(M138,Params!$B$15,Params!$B$16)+Params!$B$17+Params!$B$18*M138,2)</f>
        <v/>
      </c>
      <c r="Z138" s="9">
        <f>ROUND(_xlfn.NORM.INV(N138,Params!$B$13,Params!$B$14)+Params!$B$17+Params!$B$18*N138,1)</f>
        <v/>
      </c>
    </row>
    <row r="139">
      <c r="A139" s="11" t="n">
        <v>138</v>
      </c>
      <c r="B139" s="12">
        <f>INT((A139-1)/122)+1</f>
        <v/>
      </c>
      <c r="C139" s="13" t="n">
        <v>0.792824</v>
      </c>
      <c r="D139" s="13" t="n">
        <v>0.19762</v>
      </c>
      <c r="E139" s="13" t="n">
        <v>0.804091</v>
      </c>
      <c r="F139" s="13" t="n">
        <v>0.296733</v>
      </c>
      <c r="G139" s="13" t="n">
        <v>0.31963</v>
      </c>
      <c r="H139" s="13" t="n">
        <v>0.082297</v>
      </c>
      <c r="I139" s="13" t="n">
        <v>0.384661</v>
      </c>
      <c r="J139" s="13" t="n">
        <v>0.870658</v>
      </c>
      <c r="K139" s="13" t="n">
        <v>0.3</v>
      </c>
      <c r="L139" s="13" t="n">
        <v>0.483398</v>
      </c>
      <c r="M139" s="13" t="n">
        <v>0.168457</v>
      </c>
      <c r="N139" s="13" t="n">
        <v>0.959913</v>
      </c>
      <c r="O139" s="9">
        <f>IF(C139&lt;=1-Params!$B$4,0,MAX(0.1,ROUND(_xlfn.GAMMA.INV((C139-(1-Params!$B$4))/Params!$B$4,Params!$B$5,Params!$B$6),1)))</f>
        <v/>
      </c>
      <c r="P139" s="9">
        <f>IF(D139&lt;=1-Params!$B$7,0,ROUND(_xlfn.GAMMA.INV((D139-(1-Params!$B$7))/Params!$B$7,Params!$B$8,Params!$B$9),3))</f>
        <v/>
      </c>
      <c r="Q139" s="9">
        <f>IF(E139&lt;=1-Params!$B$4,0,MAX(0.1,ROUND(_xlfn.GAMMA.INV((E139-(1-Params!$B$4))/Params!$B$4,Params!$B$5,Params!$B$6),1)))</f>
        <v/>
      </c>
      <c r="R139" s="9">
        <f>IF(F139&lt;=1-Params!$B$7,0,ROUND(_xlfn.GAMMA.INV((F139-(1-Params!$B$7))/Params!$B$7,Params!$B$8,Params!$B$9),3))</f>
        <v/>
      </c>
      <c r="S139" s="9">
        <f>IF(G139&lt;=1-Params!$B$7,0,ROUND((Params!$B$10+Params!$B$11*G139^Params!$B$12)*_xlfn.GAMMA.INV((G139-(1-Params!$B$7))/Params!$B$7,Params!$B$8,Params!$B$9),3))</f>
        <v/>
      </c>
      <c r="T139" s="9">
        <f>IF(H139&lt;=1-Params!$B$4,0,MAX(0.1,ROUND((Params!$B$10+Params!$B$11*H139^Params!$B$12)*_xlfn.GAMMA.INV((H139-(1-Params!$B$4))/Params!$B$4,Params!$B$5,Params!$B$6),1)))</f>
        <v/>
      </c>
      <c r="U139" s="9">
        <f>ROUND(_xlfn.NORM.INV(I139,Params!$B$13,Params!$B$14),1)</f>
        <v/>
      </c>
      <c r="V139" s="9">
        <f>ROUND(_xlfn.NORM.INV(J139,Params!$B$15,Params!$B$16),2)</f>
        <v/>
      </c>
      <c r="W139" s="9">
        <f>ROUND(_xlfn.NORM.INV(K139,Params!$B$13,Params!$B$14),1)</f>
        <v/>
      </c>
      <c r="X139" s="9">
        <f>ROUND(_xlfn.NORM.INV(L139,Params!$B$15,Params!$B$16),2)</f>
        <v/>
      </c>
      <c r="Y139" s="9">
        <f>ROUND(_xlfn.NORM.INV(M139,Params!$B$15,Params!$B$16)+Params!$B$17+Params!$B$18*M139,2)</f>
        <v/>
      </c>
      <c r="Z139" s="9">
        <f>ROUND(_xlfn.NORM.INV(N139,Params!$B$13,Params!$B$14)+Params!$B$17+Params!$B$18*N139,1)</f>
        <v/>
      </c>
    </row>
    <row r="140">
      <c r="A140" s="11" t="n">
        <v>139</v>
      </c>
      <c r="B140" s="12">
        <f>INT((A140-1)/122)+1</f>
        <v/>
      </c>
      <c r="C140" s="13" t="n">
        <v>0.922193</v>
      </c>
      <c r="D140" s="13" t="n">
        <v>0.024691</v>
      </c>
      <c r="E140" s="13" t="n">
        <v>0.975543</v>
      </c>
      <c r="F140" s="13" t="n">
        <v>0.300399</v>
      </c>
      <c r="G140" s="13" t="n">
        <v>0.5701929999999999</v>
      </c>
      <c r="H140" s="13" t="n">
        <v>0.063665</v>
      </c>
      <c r="I140" s="13" t="n">
        <v>0.111194</v>
      </c>
      <c r="J140" s="13" t="n">
        <v>0.664653</v>
      </c>
      <c r="K140" s="13" t="n">
        <v>0.009705</v>
      </c>
      <c r="L140" s="13" t="n">
        <v>0.147337</v>
      </c>
      <c r="M140" s="13" t="n">
        <v>0.274313</v>
      </c>
      <c r="N140" s="13" t="n">
        <v>0.891217</v>
      </c>
      <c r="O140" s="9">
        <f>IF(C140&lt;=1-Params!$B$4,0,MAX(0.1,ROUND(_xlfn.GAMMA.INV((C140-(1-Params!$B$4))/Params!$B$4,Params!$B$5,Params!$B$6),1)))</f>
        <v/>
      </c>
      <c r="P140" s="9">
        <f>IF(D140&lt;=1-Params!$B$7,0,ROUND(_xlfn.GAMMA.INV((D140-(1-Params!$B$7))/Params!$B$7,Params!$B$8,Params!$B$9),3))</f>
        <v/>
      </c>
      <c r="Q140" s="9">
        <f>IF(E140&lt;=1-Params!$B$4,0,MAX(0.1,ROUND(_xlfn.GAMMA.INV((E140-(1-Params!$B$4))/Params!$B$4,Params!$B$5,Params!$B$6),1)))</f>
        <v/>
      </c>
      <c r="R140" s="9">
        <f>IF(F140&lt;=1-Params!$B$7,0,ROUND(_xlfn.GAMMA.INV((F140-(1-Params!$B$7))/Params!$B$7,Params!$B$8,Params!$B$9),3))</f>
        <v/>
      </c>
      <c r="S140" s="9">
        <f>IF(G140&lt;=1-Params!$B$7,0,ROUND((Params!$B$10+Params!$B$11*G140^Params!$B$12)*_xlfn.GAMMA.INV((G140-(1-Params!$B$7))/Params!$B$7,Params!$B$8,Params!$B$9),3))</f>
        <v/>
      </c>
      <c r="T140" s="9">
        <f>IF(H140&lt;=1-Params!$B$4,0,MAX(0.1,ROUND((Params!$B$10+Params!$B$11*H140^Params!$B$12)*_xlfn.GAMMA.INV((H140-(1-Params!$B$4))/Params!$B$4,Params!$B$5,Params!$B$6),1)))</f>
        <v/>
      </c>
      <c r="U140" s="9">
        <f>ROUND(_xlfn.NORM.INV(I140,Params!$B$13,Params!$B$14),1)</f>
        <v/>
      </c>
      <c r="V140" s="9">
        <f>ROUND(_xlfn.NORM.INV(J140,Params!$B$15,Params!$B$16),2)</f>
        <v/>
      </c>
      <c r="W140" s="9">
        <f>ROUND(_xlfn.NORM.INV(K140,Params!$B$13,Params!$B$14),1)</f>
        <v/>
      </c>
      <c r="X140" s="9">
        <f>ROUND(_xlfn.NORM.INV(L140,Params!$B$15,Params!$B$16),2)</f>
        <v/>
      </c>
      <c r="Y140" s="9">
        <f>ROUND(_xlfn.NORM.INV(M140,Params!$B$15,Params!$B$16)+Params!$B$17+Params!$B$18*M140,2)</f>
        <v/>
      </c>
      <c r="Z140" s="9">
        <f>ROUND(_xlfn.NORM.INV(N140,Params!$B$13,Params!$B$14)+Params!$B$17+Params!$B$18*N140,1)</f>
        <v/>
      </c>
    </row>
    <row r="141">
      <c r="A141" s="11" t="n">
        <v>140</v>
      </c>
      <c r="B141" s="12">
        <f>INT((A141-1)/122)+1</f>
        <v/>
      </c>
      <c r="C141" s="13" t="n">
        <v>0.541266</v>
      </c>
      <c r="D141" s="13" t="n">
        <v>0.767146</v>
      </c>
      <c r="E141" s="13" t="n">
        <v>0.937419</v>
      </c>
      <c r="F141" s="13" t="n">
        <v>0.970496</v>
      </c>
      <c r="G141" s="13" t="n">
        <v>0.507553</v>
      </c>
      <c r="H141" s="13" t="n">
        <v>0.224707</v>
      </c>
      <c r="I141" s="13" t="n">
        <v>0.145758</v>
      </c>
      <c r="J141" s="13" t="n">
        <v>0.892099</v>
      </c>
      <c r="K141" s="13" t="n">
        <v>0.041066</v>
      </c>
      <c r="L141" s="13" t="n">
        <v>0.238104</v>
      </c>
      <c r="M141" s="13" t="n">
        <v>0.141136</v>
      </c>
      <c r="N141" s="13" t="n">
        <v>0.806563</v>
      </c>
      <c r="O141" s="9">
        <f>IF(C141&lt;=1-Params!$B$4,0,MAX(0.1,ROUND(_xlfn.GAMMA.INV((C141-(1-Params!$B$4))/Params!$B$4,Params!$B$5,Params!$B$6),1)))</f>
        <v/>
      </c>
      <c r="P141" s="9">
        <f>IF(D141&lt;=1-Params!$B$7,0,ROUND(_xlfn.GAMMA.INV((D141-(1-Params!$B$7))/Params!$B$7,Params!$B$8,Params!$B$9),3))</f>
        <v/>
      </c>
      <c r="Q141" s="9">
        <f>IF(E141&lt;=1-Params!$B$4,0,MAX(0.1,ROUND(_xlfn.GAMMA.INV((E141-(1-Params!$B$4))/Params!$B$4,Params!$B$5,Params!$B$6),1)))</f>
        <v/>
      </c>
      <c r="R141" s="9">
        <f>IF(F141&lt;=1-Params!$B$7,0,ROUND(_xlfn.GAMMA.INV((F141-(1-Params!$B$7))/Params!$B$7,Params!$B$8,Params!$B$9),3))</f>
        <v/>
      </c>
      <c r="S141" s="9">
        <f>IF(G141&lt;=1-Params!$B$7,0,ROUND((Params!$B$10+Params!$B$11*G141^Params!$B$12)*_xlfn.GAMMA.INV((G141-(1-Params!$B$7))/Params!$B$7,Params!$B$8,Params!$B$9),3))</f>
        <v/>
      </c>
      <c r="T141" s="9">
        <f>IF(H141&lt;=1-Params!$B$4,0,MAX(0.1,ROUND((Params!$B$10+Params!$B$11*H141^Params!$B$12)*_xlfn.GAMMA.INV((H141-(1-Params!$B$4))/Params!$B$4,Params!$B$5,Params!$B$6),1)))</f>
        <v/>
      </c>
      <c r="U141" s="9">
        <f>ROUND(_xlfn.NORM.INV(I141,Params!$B$13,Params!$B$14),1)</f>
        <v/>
      </c>
      <c r="V141" s="9">
        <f>ROUND(_xlfn.NORM.INV(J141,Params!$B$15,Params!$B$16),2)</f>
        <v/>
      </c>
      <c r="W141" s="9">
        <f>ROUND(_xlfn.NORM.INV(K141,Params!$B$13,Params!$B$14),1)</f>
        <v/>
      </c>
      <c r="X141" s="9">
        <f>ROUND(_xlfn.NORM.INV(L141,Params!$B$15,Params!$B$16),2)</f>
        <v/>
      </c>
      <c r="Y141" s="9">
        <f>ROUND(_xlfn.NORM.INV(M141,Params!$B$15,Params!$B$16)+Params!$B$17+Params!$B$18*M141,2)</f>
        <v/>
      </c>
      <c r="Z141" s="9">
        <f>ROUND(_xlfn.NORM.INV(N141,Params!$B$13,Params!$B$14)+Params!$B$17+Params!$B$18*N141,1)</f>
        <v/>
      </c>
    </row>
    <row r="142">
      <c r="A142" s="11" t="n">
        <v>141</v>
      </c>
      <c r="B142" s="12">
        <f>INT((A142-1)/122)+1</f>
        <v/>
      </c>
      <c r="C142" s="13" t="n">
        <v>0.261484</v>
      </c>
      <c r="D142" s="13" t="n">
        <v>0.660169</v>
      </c>
      <c r="E142" s="13" t="n">
        <v>0.026433</v>
      </c>
      <c r="F142" s="13" t="n">
        <v>0.9866740000000001</v>
      </c>
      <c r="G142" s="13" t="n">
        <v>0.687759</v>
      </c>
      <c r="H142" s="13" t="n">
        <v>0.323873</v>
      </c>
      <c r="I142" s="13" t="n">
        <v>0.004451</v>
      </c>
      <c r="J142" s="13" t="n">
        <v>0.512549</v>
      </c>
      <c r="K142" s="13" t="n">
        <v>0.072168</v>
      </c>
      <c r="L142" s="13" t="n">
        <v>0.473467</v>
      </c>
      <c r="M142" s="13" t="n">
        <v>0.164283</v>
      </c>
      <c r="N142" s="13" t="n">
        <v>0.697291</v>
      </c>
      <c r="O142" s="9">
        <f>IF(C142&lt;=1-Params!$B$4,0,MAX(0.1,ROUND(_xlfn.GAMMA.INV((C142-(1-Params!$B$4))/Params!$B$4,Params!$B$5,Params!$B$6),1)))</f>
        <v/>
      </c>
      <c r="P142" s="9">
        <f>IF(D142&lt;=1-Params!$B$7,0,ROUND(_xlfn.GAMMA.INV((D142-(1-Params!$B$7))/Params!$B$7,Params!$B$8,Params!$B$9),3))</f>
        <v/>
      </c>
      <c r="Q142" s="9">
        <f>IF(E142&lt;=1-Params!$B$4,0,MAX(0.1,ROUND(_xlfn.GAMMA.INV((E142-(1-Params!$B$4))/Params!$B$4,Params!$B$5,Params!$B$6),1)))</f>
        <v/>
      </c>
      <c r="R142" s="9">
        <f>IF(F142&lt;=1-Params!$B$7,0,ROUND(_xlfn.GAMMA.INV((F142-(1-Params!$B$7))/Params!$B$7,Params!$B$8,Params!$B$9),3))</f>
        <v/>
      </c>
      <c r="S142" s="9">
        <f>IF(G142&lt;=1-Params!$B$7,0,ROUND((Params!$B$10+Params!$B$11*G142^Params!$B$12)*_xlfn.GAMMA.INV((G142-(1-Params!$B$7))/Params!$B$7,Params!$B$8,Params!$B$9),3))</f>
        <v/>
      </c>
      <c r="T142" s="9">
        <f>IF(H142&lt;=1-Params!$B$4,0,MAX(0.1,ROUND((Params!$B$10+Params!$B$11*H142^Params!$B$12)*_xlfn.GAMMA.INV((H142-(1-Params!$B$4))/Params!$B$4,Params!$B$5,Params!$B$6),1)))</f>
        <v/>
      </c>
      <c r="U142" s="9">
        <f>ROUND(_xlfn.NORM.INV(I142,Params!$B$13,Params!$B$14),1)</f>
        <v/>
      </c>
      <c r="V142" s="9">
        <f>ROUND(_xlfn.NORM.INV(J142,Params!$B$15,Params!$B$16),2)</f>
        <v/>
      </c>
      <c r="W142" s="9">
        <f>ROUND(_xlfn.NORM.INV(K142,Params!$B$13,Params!$B$14),1)</f>
        <v/>
      </c>
      <c r="X142" s="9">
        <f>ROUND(_xlfn.NORM.INV(L142,Params!$B$15,Params!$B$16),2)</f>
        <v/>
      </c>
      <c r="Y142" s="9">
        <f>ROUND(_xlfn.NORM.INV(M142,Params!$B$15,Params!$B$16)+Params!$B$17+Params!$B$18*M142,2)</f>
        <v/>
      </c>
      <c r="Z142" s="9">
        <f>ROUND(_xlfn.NORM.INV(N142,Params!$B$13,Params!$B$14)+Params!$B$17+Params!$B$18*N142,1)</f>
        <v/>
      </c>
    </row>
    <row r="143">
      <c r="A143" s="11" t="n">
        <v>142</v>
      </c>
      <c r="B143" s="12">
        <f>INT((A143-1)/122)+1</f>
        <v/>
      </c>
      <c r="C143" s="13" t="n">
        <v>0.394162</v>
      </c>
      <c r="D143" s="13" t="n">
        <v>0.726839</v>
      </c>
      <c r="E143" s="13" t="n">
        <v>0.429351</v>
      </c>
      <c r="F143" s="13" t="n">
        <v>0.209778</v>
      </c>
      <c r="G143" s="13" t="n">
        <v>0.034461</v>
      </c>
      <c r="H143" s="13" t="n">
        <v>0.584807</v>
      </c>
      <c r="I143" s="13" t="n">
        <v>0.028502</v>
      </c>
      <c r="J143" s="13" t="n">
        <v>0.062368</v>
      </c>
      <c r="K143" s="13" t="n">
        <v>0.052271</v>
      </c>
      <c r="L143" s="13" t="n">
        <v>0.768516</v>
      </c>
      <c r="M143" s="13" t="n">
        <v>0.067403</v>
      </c>
      <c r="N143" s="13" t="n">
        <v>0.506931</v>
      </c>
      <c r="O143" s="9">
        <f>IF(C143&lt;=1-Params!$B$4,0,MAX(0.1,ROUND(_xlfn.GAMMA.INV((C143-(1-Params!$B$4))/Params!$B$4,Params!$B$5,Params!$B$6),1)))</f>
        <v/>
      </c>
      <c r="P143" s="9">
        <f>IF(D143&lt;=1-Params!$B$7,0,ROUND(_xlfn.GAMMA.INV((D143-(1-Params!$B$7))/Params!$B$7,Params!$B$8,Params!$B$9),3))</f>
        <v/>
      </c>
      <c r="Q143" s="9">
        <f>IF(E143&lt;=1-Params!$B$4,0,MAX(0.1,ROUND(_xlfn.GAMMA.INV((E143-(1-Params!$B$4))/Params!$B$4,Params!$B$5,Params!$B$6),1)))</f>
        <v/>
      </c>
      <c r="R143" s="9">
        <f>IF(F143&lt;=1-Params!$B$7,0,ROUND(_xlfn.GAMMA.INV((F143-(1-Params!$B$7))/Params!$B$7,Params!$B$8,Params!$B$9),3))</f>
        <v/>
      </c>
      <c r="S143" s="9">
        <f>IF(G143&lt;=1-Params!$B$7,0,ROUND((Params!$B$10+Params!$B$11*G143^Params!$B$12)*_xlfn.GAMMA.INV((G143-(1-Params!$B$7))/Params!$B$7,Params!$B$8,Params!$B$9),3))</f>
        <v/>
      </c>
      <c r="T143" s="9">
        <f>IF(H143&lt;=1-Params!$B$4,0,MAX(0.1,ROUND((Params!$B$10+Params!$B$11*H143^Params!$B$12)*_xlfn.GAMMA.INV((H143-(1-Params!$B$4))/Params!$B$4,Params!$B$5,Params!$B$6),1)))</f>
        <v/>
      </c>
      <c r="U143" s="9">
        <f>ROUND(_xlfn.NORM.INV(I143,Params!$B$13,Params!$B$14),1)</f>
        <v/>
      </c>
      <c r="V143" s="9">
        <f>ROUND(_xlfn.NORM.INV(J143,Params!$B$15,Params!$B$16),2)</f>
        <v/>
      </c>
      <c r="W143" s="9">
        <f>ROUND(_xlfn.NORM.INV(K143,Params!$B$13,Params!$B$14),1)</f>
        <v/>
      </c>
      <c r="X143" s="9">
        <f>ROUND(_xlfn.NORM.INV(L143,Params!$B$15,Params!$B$16),2)</f>
        <v/>
      </c>
      <c r="Y143" s="9">
        <f>ROUND(_xlfn.NORM.INV(M143,Params!$B$15,Params!$B$16)+Params!$B$17+Params!$B$18*M143,2)</f>
        <v/>
      </c>
      <c r="Z143" s="9">
        <f>ROUND(_xlfn.NORM.INV(N143,Params!$B$13,Params!$B$14)+Params!$B$17+Params!$B$18*N143,1)</f>
        <v/>
      </c>
    </row>
    <row r="144">
      <c r="A144" s="11" t="n">
        <v>143</v>
      </c>
      <c r="B144" s="12">
        <f>INT((A144-1)/122)+1</f>
        <v/>
      </c>
      <c r="C144" s="13" t="n">
        <v>0.587076</v>
      </c>
      <c r="D144" s="13" t="n">
        <v>0.221655</v>
      </c>
      <c r="E144" s="13" t="n">
        <v>0.726335</v>
      </c>
      <c r="F144" s="13" t="n">
        <v>0.01237</v>
      </c>
      <c r="G144" s="13" t="n">
        <v>0.09231300000000001</v>
      </c>
      <c r="H144" s="13" t="n">
        <v>0.700555</v>
      </c>
      <c r="I144" s="13" t="n">
        <v>0.018148</v>
      </c>
      <c r="J144" s="13" t="n">
        <v>0.087598</v>
      </c>
      <c r="K144" s="13" t="n">
        <v>0.334579</v>
      </c>
      <c r="L144" s="13" t="n">
        <v>0.658712</v>
      </c>
      <c r="M144" s="13" t="n">
        <v>0.030631</v>
      </c>
      <c r="N144" s="13" t="n">
        <v>0.173918</v>
      </c>
      <c r="O144" s="9">
        <f>IF(C144&lt;=1-Params!$B$4,0,MAX(0.1,ROUND(_xlfn.GAMMA.INV((C144-(1-Params!$B$4))/Params!$B$4,Params!$B$5,Params!$B$6),1)))</f>
        <v/>
      </c>
      <c r="P144" s="9">
        <f>IF(D144&lt;=1-Params!$B$7,0,ROUND(_xlfn.GAMMA.INV((D144-(1-Params!$B$7))/Params!$B$7,Params!$B$8,Params!$B$9),3))</f>
        <v/>
      </c>
      <c r="Q144" s="9">
        <f>IF(E144&lt;=1-Params!$B$4,0,MAX(0.1,ROUND(_xlfn.GAMMA.INV((E144-(1-Params!$B$4))/Params!$B$4,Params!$B$5,Params!$B$6),1)))</f>
        <v/>
      </c>
      <c r="R144" s="9">
        <f>IF(F144&lt;=1-Params!$B$7,0,ROUND(_xlfn.GAMMA.INV((F144-(1-Params!$B$7))/Params!$B$7,Params!$B$8,Params!$B$9),3))</f>
        <v/>
      </c>
      <c r="S144" s="9">
        <f>IF(G144&lt;=1-Params!$B$7,0,ROUND((Params!$B$10+Params!$B$11*G144^Params!$B$12)*_xlfn.GAMMA.INV((G144-(1-Params!$B$7))/Params!$B$7,Params!$B$8,Params!$B$9),3))</f>
        <v/>
      </c>
      <c r="T144" s="9">
        <f>IF(H144&lt;=1-Params!$B$4,0,MAX(0.1,ROUND((Params!$B$10+Params!$B$11*H144^Params!$B$12)*_xlfn.GAMMA.INV((H144-(1-Params!$B$4))/Params!$B$4,Params!$B$5,Params!$B$6),1)))</f>
        <v/>
      </c>
      <c r="U144" s="9">
        <f>ROUND(_xlfn.NORM.INV(I144,Params!$B$13,Params!$B$14),1)</f>
        <v/>
      </c>
      <c r="V144" s="9">
        <f>ROUND(_xlfn.NORM.INV(J144,Params!$B$15,Params!$B$16),2)</f>
        <v/>
      </c>
      <c r="W144" s="9">
        <f>ROUND(_xlfn.NORM.INV(K144,Params!$B$13,Params!$B$14),1)</f>
        <v/>
      </c>
      <c r="X144" s="9">
        <f>ROUND(_xlfn.NORM.INV(L144,Params!$B$15,Params!$B$16),2)</f>
        <v/>
      </c>
      <c r="Y144" s="9">
        <f>ROUND(_xlfn.NORM.INV(M144,Params!$B$15,Params!$B$16)+Params!$B$17+Params!$B$18*M144,2)</f>
        <v/>
      </c>
      <c r="Z144" s="9">
        <f>ROUND(_xlfn.NORM.INV(N144,Params!$B$13,Params!$B$14)+Params!$B$17+Params!$B$18*N144,1)</f>
        <v/>
      </c>
    </row>
    <row r="145">
      <c r="A145" s="11" t="n">
        <v>144</v>
      </c>
      <c r="B145" s="12">
        <f>INT((A145-1)/122)+1</f>
        <v/>
      </c>
      <c r="C145" s="13" t="n">
        <v>0.90316</v>
      </c>
      <c r="D145" s="13" t="n">
        <v>0.027999</v>
      </c>
      <c r="E145" s="13" t="n">
        <v>0.456793</v>
      </c>
      <c r="F145" s="13" t="n">
        <v>0.254862</v>
      </c>
      <c r="G145" s="13" t="n">
        <v>0.134577</v>
      </c>
      <c r="H145" s="13" t="n">
        <v>0.968152</v>
      </c>
      <c r="I145" s="13" t="n">
        <v>0.004823</v>
      </c>
      <c r="J145" s="13" t="n">
        <v>0.479516</v>
      </c>
      <c r="K145" s="13" t="n">
        <v>0.607932</v>
      </c>
      <c r="L145" s="13" t="n">
        <v>0.96358</v>
      </c>
      <c r="M145" s="13" t="n">
        <v>0.011581</v>
      </c>
      <c r="N145" s="13" t="n">
        <v>0.144796</v>
      </c>
      <c r="O145" s="9">
        <f>IF(C145&lt;=1-Params!$B$4,0,MAX(0.1,ROUND(_xlfn.GAMMA.INV((C145-(1-Params!$B$4))/Params!$B$4,Params!$B$5,Params!$B$6),1)))</f>
        <v/>
      </c>
      <c r="P145" s="9">
        <f>IF(D145&lt;=1-Params!$B$7,0,ROUND(_xlfn.GAMMA.INV((D145-(1-Params!$B$7))/Params!$B$7,Params!$B$8,Params!$B$9),3))</f>
        <v/>
      </c>
      <c r="Q145" s="9">
        <f>IF(E145&lt;=1-Params!$B$4,0,MAX(0.1,ROUND(_xlfn.GAMMA.INV((E145-(1-Params!$B$4))/Params!$B$4,Params!$B$5,Params!$B$6),1)))</f>
        <v/>
      </c>
      <c r="R145" s="9">
        <f>IF(F145&lt;=1-Params!$B$7,0,ROUND(_xlfn.GAMMA.INV((F145-(1-Params!$B$7))/Params!$B$7,Params!$B$8,Params!$B$9),3))</f>
        <v/>
      </c>
      <c r="S145" s="9">
        <f>IF(G145&lt;=1-Params!$B$7,0,ROUND((Params!$B$10+Params!$B$11*G145^Params!$B$12)*_xlfn.GAMMA.INV((G145-(1-Params!$B$7))/Params!$B$7,Params!$B$8,Params!$B$9),3))</f>
        <v/>
      </c>
      <c r="T145" s="9">
        <f>IF(H145&lt;=1-Params!$B$4,0,MAX(0.1,ROUND((Params!$B$10+Params!$B$11*H145^Params!$B$12)*_xlfn.GAMMA.INV((H145-(1-Params!$B$4))/Params!$B$4,Params!$B$5,Params!$B$6),1)))</f>
        <v/>
      </c>
      <c r="U145" s="9">
        <f>ROUND(_xlfn.NORM.INV(I145,Params!$B$13,Params!$B$14),1)</f>
        <v/>
      </c>
      <c r="V145" s="9">
        <f>ROUND(_xlfn.NORM.INV(J145,Params!$B$15,Params!$B$16),2)</f>
        <v/>
      </c>
      <c r="W145" s="9">
        <f>ROUND(_xlfn.NORM.INV(K145,Params!$B$13,Params!$B$14),1)</f>
        <v/>
      </c>
      <c r="X145" s="9">
        <f>ROUND(_xlfn.NORM.INV(L145,Params!$B$15,Params!$B$16),2)</f>
        <v/>
      </c>
      <c r="Y145" s="9">
        <f>ROUND(_xlfn.NORM.INV(M145,Params!$B$15,Params!$B$16)+Params!$B$17+Params!$B$18*M145,2)</f>
        <v/>
      </c>
      <c r="Z145" s="9">
        <f>ROUND(_xlfn.NORM.INV(N145,Params!$B$13,Params!$B$14)+Params!$B$17+Params!$B$18*N145,1)</f>
        <v/>
      </c>
    </row>
    <row r="146">
      <c r="A146" s="11" t="n">
        <v>145</v>
      </c>
      <c r="B146" s="12">
        <f>INT((A146-1)/122)+1</f>
        <v/>
      </c>
      <c r="C146" s="13" t="n">
        <v>0.46237</v>
      </c>
      <c r="D146" s="13" t="n">
        <v>0.615554</v>
      </c>
      <c r="E146" s="13" t="n">
        <v>0.749238</v>
      </c>
      <c r="F146" s="13" t="n">
        <v>0.483031</v>
      </c>
      <c r="G146" s="13" t="n">
        <v>0.280551</v>
      </c>
      <c r="H146" s="13" t="n">
        <v>0.451984</v>
      </c>
      <c r="I146" s="13" t="n">
        <v>0.075958</v>
      </c>
      <c r="J146" s="13" t="n">
        <v>0.528506</v>
      </c>
      <c r="K146" s="13" t="n">
        <v>0.819275</v>
      </c>
      <c r="L146" s="13" t="n">
        <v>0.988484</v>
      </c>
      <c r="M146" s="13" t="n">
        <v>0.023256</v>
      </c>
      <c r="N146" s="13" t="n">
        <v>0.424157</v>
      </c>
      <c r="O146" s="9">
        <f>IF(C146&lt;=1-Params!$B$4,0,MAX(0.1,ROUND(_xlfn.GAMMA.INV((C146-(1-Params!$B$4))/Params!$B$4,Params!$B$5,Params!$B$6),1)))</f>
        <v/>
      </c>
      <c r="P146" s="9">
        <f>IF(D146&lt;=1-Params!$B$7,0,ROUND(_xlfn.GAMMA.INV((D146-(1-Params!$B$7))/Params!$B$7,Params!$B$8,Params!$B$9),3))</f>
        <v/>
      </c>
      <c r="Q146" s="9">
        <f>IF(E146&lt;=1-Params!$B$4,0,MAX(0.1,ROUND(_xlfn.GAMMA.INV((E146-(1-Params!$B$4))/Params!$B$4,Params!$B$5,Params!$B$6),1)))</f>
        <v/>
      </c>
      <c r="R146" s="9">
        <f>IF(F146&lt;=1-Params!$B$7,0,ROUND(_xlfn.GAMMA.INV((F146-(1-Params!$B$7))/Params!$B$7,Params!$B$8,Params!$B$9),3))</f>
        <v/>
      </c>
      <c r="S146" s="9">
        <f>IF(G146&lt;=1-Params!$B$7,0,ROUND((Params!$B$10+Params!$B$11*G146^Params!$B$12)*_xlfn.GAMMA.INV((G146-(1-Params!$B$7))/Params!$B$7,Params!$B$8,Params!$B$9),3))</f>
        <v/>
      </c>
      <c r="T146" s="9">
        <f>IF(H146&lt;=1-Params!$B$4,0,MAX(0.1,ROUND((Params!$B$10+Params!$B$11*H146^Params!$B$12)*_xlfn.GAMMA.INV((H146-(1-Params!$B$4))/Params!$B$4,Params!$B$5,Params!$B$6),1)))</f>
        <v/>
      </c>
      <c r="U146" s="9">
        <f>ROUND(_xlfn.NORM.INV(I146,Params!$B$13,Params!$B$14),1)</f>
        <v/>
      </c>
      <c r="V146" s="9">
        <f>ROUND(_xlfn.NORM.INV(J146,Params!$B$15,Params!$B$16),2)</f>
        <v/>
      </c>
      <c r="W146" s="9">
        <f>ROUND(_xlfn.NORM.INV(K146,Params!$B$13,Params!$B$14),1)</f>
        <v/>
      </c>
      <c r="X146" s="9">
        <f>ROUND(_xlfn.NORM.INV(L146,Params!$B$15,Params!$B$16),2)</f>
        <v/>
      </c>
      <c r="Y146" s="9">
        <f>ROUND(_xlfn.NORM.INV(M146,Params!$B$15,Params!$B$16)+Params!$B$17+Params!$B$18*M146,2)</f>
        <v/>
      </c>
      <c r="Z146" s="9">
        <f>ROUND(_xlfn.NORM.INV(N146,Params!$B$13,Params!$B$14)+Params!$B$17+Params!$B$18*N146,1)</f>
        <v/>
      </c>
    </row>
    <row r="147">
      <c r="A147" s="11" t="n">
        <v>146</v>
      </c>
      <c r="B147" s="12">
        <f>INT((A147-1)/122)+1</f>
        <v/>
      </c>
      <c r="C147" s="13" t="n">
        <v>0.178992</v>
      </c>
      <c r="D147" s="13" t="n">
        <v>0.402712</v>
      </c>
      <c r="E147" s="13" t="n">
        <v>0.739788</v>
      </c>
      <c r="F147" s="13" t="n">
        <v>0.667242</v>
      </c>
      <c r="G147" s="13" t="n">
        <v>0.448091</v>
      </c>
      <c r="H147" s="13" t="n">
        <v>0.494223</v>
      </c>
      <c r="I147" s="13" t="n">
        <v>0.16461</v>
      </c>
      <c r="J147" s="13" t="n">
        <v>0.9354980000000001</v>
      </c>
      <c r="K147" s="13" t="n">
        <v>0.9281239999999999</v>
      </c>
      <c r="L147" s="13" t="n">
        <v>0.998498</v>
      </c>
      <c r="M147" s="13" t="n">
        <v>0.051651</v>
      </c>
      <c r="N147" s="13" t="n">
        <v>0.182</v>
      </c>
      <c r="O147" s="9">
        <f>IF(C147&lt;=1-Params!$B$4,0,MAX(0.1,ROUND(_xlfn.GAMMA.INV((C147-(1-Params!$B$4))/Params!$B$4,Params!$B$5,Params!$B$6),1)))</f>
        <v/>
      </c>
      <c r="P147" s="9">
        <f>IF(D147&lt;=1-Params!$B$7,0,ROUND(_xlfn.GAMMA.INV((D147-(1-Params!$B$7))/Params!$B$7,Params!$B$8,Params!$B$9),3))</f>
        <v/>
      </c>
      <c r="Q147" s="9">
        <f>IF(E147&lt;=1-Params!$B$4,0,MAX(0.1,ROUND(_xlfn.GAMMA.INV((E147-(1-Params!$B$4))/Params!$B$4,Params!$B$5,Params!$B$6),1)))</f>
        <v/>
      </c>
      <c r="R147" s="9">
        <f>IF(F147&lt;=1-Params!$B$7,0,ROUND(_xlfn.GAMMA.INV((F147-(1-Params!$B$7))/Params!$B$7,Params!$B$8,Params!$B$9),3))</f>
        <v/>
      </c>
      <c r="S147" s="9">
        <f>IF(G147&lt;=1-Params!$B$7,0,ROUND((Params!$B$10+Params!$B$11*G147^Params!$B$12)*_xlfn.GAMMA.INV((G147-(1-Params!$B$7))/Params!$B$7,Params!$B$8,Params!$B$9),3))</f>
        <v/>
      </c>
      <c r="T147" s="9">
        <f>IF(H147&lt;=1-Params!$B$4,0,MAX(0.1,ROUND((Params!$B$10+Params!$B$11*H147^Params!$B$12)*_xlfn.GAMMA.INV((H147-(1-Params!$B$4))/Params!$B$4,Params!$B$5,Params!$B$6),1)))</f>
        <v/>
      </c>
      <c r="U147" s="9">
        <f>ROUND(_xlfn.NORM.INV(I147,Params!$B$13,Params!$B$14),1)</f>
        <v/>
      </c>
      <c r="V147" s="9">
        <f>ROUND(_xlfn.NORM.INV(J147,Params!$B$15,Params!$B$16),2)</f>
        <v/>
      </c>
      <c r="W147" s="9">
        <f>ROUND(_xlfn.NORM.INV(K147,Params!$B$13,Params!$B$14),1)</f>
        <v/>
      </c>
      <c r="X147" s="9">
        <f>ROUND(_xlfn.NORM.INV(L147,Params!$B$15,Params!$B$16),2)</f>
        <v/>
      </c>
      <c r="Y147" s="9">
        <f>ROUND(_xlfn.NORM.INV(M147,Params!$B$15,Params!$B$16)+Params!$B$17+Params!$B$18*M147,2)</f>
        <v/>
      </c>
      <c r="Z147" s="9">
        <f>ROUND(_xlfn.NORM.INV(N147,Params!$B$13,Params!$B$14)+Params!$B$17+Params!$B$18*N147,1)</f>
        <v/>
      </c>
    </row>
    <row r="148">
      <c r="A148" s="11" t="n">
        <v>147</v>
      </c>
      <c r="B148" s="12">
        <f>INT((A148-1)/122)+1</f>
        <v/>
      </c>
      <c r="C148" s="13" t="n">
        <v>0.352826</v>
      </c>
      <c r="D148" s="13" t="n">
        <v>0.216354</v>
      </c>
      <c r="E148" s="13" t="n">
        <v>0.369338</v>
      </c>
      <c r="F148" s="13" t="n">
        <v>0.968739</v>
      </c>
      <c r="G148" s="13" t="n">
        <v>0.496621</v>
      </c>
      <c r="H148" s="13" t="n">
        <v>0.470672</v>
      </c>
      <c r="I148" s="13" t="n">
        <v>0.118241</v>
      </c>
      <c r="J148" s="13" t="n">
        <v>0.834403</v>
      </c>
      <c r="K148" s="13" t="n">
        <v>0.883953</v>
      </c>
      <c r="L148" s="13" t="n">
        <v>0.521684</v>
      </c>
      <c r="M148" s="13" t="n">
        <v>0.08354300000000001</v>
      </c>
      <c r="N148" s="13" t="n">
        <v>0.228008</v>
      </c>
      <c r="O148" s="9">
        <f>IF(C148&lt;=1-Params!$B$4,0,MAX(0.1,ROUND(_xlfn.GAMMA.INV((C148-(1-Params!$B$4))/Params!$B$4,Params!$B$5,Params!$B$6),1)))</f>
        <v/>
      </c>
      <c r="P148" s="9">
        <f>IF(D148&lt;=1-Params!$B$7,0,ROUND(_xlfn.GAMMA.INV((D148-(1-Params!$B$7))/Params!$B$7,Params!$B$8,Params!$B$9),3))</f>
        <v/>
      </c>
      <c r="Q148" s="9">
        <f>IF(E148&lt;=1-Params!$B$4,0,MAX(0.1,ROUND(_xlfn.GAMMA.INV((E148-(1-Params!$B$4))/Params!$B$4,Params!$B$5,Params!$B$6),1)))</f>
        <v/>
      </c>
      <c r="R148" s="9">
        <f>IF(F148&lt;=1-Params!$B$7,0,ROUND(_xlfn.GAMMA.INV((F148-(1-Params!$B$7))/Params!$B$7,Params!$B$8,Params!$B$9),3))</f>
        <v/>
      </c>
      <c r="S148" s="9">
        <f>IF(G148&lt;=1-Params!$B$7,0,ROUND((Params!$B$10+Params!$B$11*G148^Params!$B$12)*_xlfn.GAMMA.INV((G148-(1-Params!$B$7))/Params!$B$7,Params!$B$8,Params!$B$9),3))</f>
        <v/>
      </c>
      <c r="T148" s="9">
        <f>IF(H148&lt;=1-Params!$B$4,0,MAX(0.1,ROUND((Params!$B$10+Params!$B$11*H148^Params!$B$12)*_xlfn.GAMMA.INV((H148-(1-Params!$B$4))/Params!$B$4,Params!$B$5,Params!$B$6),1)))</f>
        <v/>
      </c>
      <c r="U148" s="9">
        <f>ROUND(_xlfn.NORM.INV(I148,Params!$B$13,Params!$B$14),1)</f>
        <v/>
      </c>
      <c r="V148" s="9">
        <f>ROUND(_xlfn.NORM.INV(J148,Params!$B$15,Params!$B$16),2)</f>
        <v/>
      </c>
      <c r="W148" s="9">
        <f>ROUND(_xlfn.NORM.INV(K148,Params!$B$13,Params!$B$14),1)</f>
        <v/>
      </c>
      <c r="X148" s="9">
        <f>ROUND(_xlfn.NORM.INV(L148,Params!$B$15,Params!$B$16),2)</f>
        <v/>
      </c>
      <c r="Y148" s="9">
        <f>ROUND(_xlfn.NORM.INV(M148,Params!$B$15,Params!$B$16)+Params!$B$17+Params!$B$18*M148,2)</f>
        <v/>
      </c>
      <c r="Z148" s="9">
        <f>ROUND(_xlfn.NORM.INV(N148,Params!$B$13,Params!$B$14)+Params!$B$17+Params!$B$18*N148,1)</f>
        <v/>
      </c>
    </row>
    <row r="149">
      <c r="A149" s="11" t="n">
        <v>148</v>
      </c>
      <c r="B149" s="12">
        <f>INT((A149-1)/122)+1</f>
        <v/>
      </c>
      <c r="C149" s="13" t="n">
        <v>0.022919</v>
      </c>
      <c r="D149" s="13" t="n">
        <v>0.523381</v>
      </c>
      <c r="E149" s="13" t="n">
        <v>0.6399</v>
      </c>
      <c r="F149" s="13" t="n">
        <v>0.244798</v>
      </c>
      <c r="G149" s="13" t="n">
        <v>0.502965</v>
      </c>
      <c r="H149" s="13" t="n">
        <v>0.603595</v>
      </c>
      <c r="I149" s="13" t="n">
        <v>0.077919</v>
      </c>
      <c r="J149" s="13" t="n">
        <v>0.322756</v>
      </c>
      <c r="K149" s="13" t="n">
        <v>0.698381</v>
      </c>
      <c r="L149" s="13" t="n">
        <v>0.551314</v>
      </c>
      <c r="M149" s="13" t="n">
        <v>0.292836</v>
      </c>
      <c r="N149" s="13" t="n">
        <v>0.226856</v>
      </c>
      <c r="O149" s="9">
        <f>IF(C149&lt;=1-Params!$B$4,0,MAX(0.1,ROUND(_xlfn.GAMMA.INV((C149-(1-Params!$B$4))/Params!$B$4,Params!$B$5,Params!$B$6),1)))</f>
        <v/>
      </c>
      <c r="P149" s="9">
        <f>IF(D149&lt;=1-Params!$B$7,0,ROUND(_xlfn.GAMMA.INV((D149-(1-Params!$B$7))/Params!$B$7,Params!$B$8,Params!$B$9),3))</f>
        <v/>
      </c>
      <c r="Q149" s="9">
        <f>IF(E149&lt;=1-Params!$B$4,0,MAX(0.1,ROUND(_xlfn.GAMMA.INV((E149-(1-Params!$B$4))/Params!$B$4,Params!$B$5,Params!$B$6),1)))</f>
        <v/>
      </c>
      <c r="R149" s="9">
        <f>IF(F149&lt;=1-Params!$B$7,0,ROUND(_xlfn.GAMMA.INV((F149-(1-Params!$B$7))/Params!$B$7,Params!$B$8,Params!$B$9),3))</f>
        <v/>
      </c>
      <c r="S149" s="9">
        <f>IF(G149&lt;=1-Params!$B$7,0,ROUND((Params!$B$10+Params!$B$11*G149^Params!$B$12)*_xlfn.GAMMA.INV((G149-(1-Params!$B$7))/Params!$B$7,Params!$B$8,Params!$B$9),3))</f>
        <v/>
      </c>
      <c r="T149" s="9">
        <f>IF(H149&lt;=1-Params!$B$4,0,MAX(0.1,ROUND((Params!$B$10+Params!$B$11*H149^Params!$B$12)*_xlfn.GAMMA.INV((H149-(1-Params!$B$4))/Params!$B$4,Params!$B$5,Params!$B$6),1)))</f>
        <v/>
      </c>
      <c r="U149" s="9">
        <f>ROUND(_xlfn.NORM.INV(I149,Params!$B$13,Params!$B$14),1)</f>
        <v/>
      </c>
      <c r="V149" s="9">
        <f>ROUND(_xlfn.NORM.INV(J149,Params!$B$15,Params!$B$16),2)</f>
        <v/>
      </c>
      <c r="W149" s="9">
        <f>ROUND(_xlfn.NORM.INV(K149,Params!$B$13,Params!$B$14),1)</f>
        <v/>
      </c>
      <c r="X149" s="9">
        <f>ROUND(_xlfn.NORM.INV(L149,Params!$B$15,Params!$B$16),2)</f>
        <v/>
      </c>
      <c r="Y149" s="9">
        <f>ROUND(_xlfn.NORM.INV(M149,Params!$B$15,Params!$B$16)+Params!$B$17+Params!$B$18*M149,2)</f>
        <v/>
      </c>
      <c r="Z149" s="9">
        <f>ROUND(_xlfn.NORM.INV(N149,Params!$B$13,Params!$B$14)+Params!$B$17+Params!$B$18*N149,1)</f>
        <v/>
      </c>
    </row>
    <row r="150">
      <c r="A150" s="11" t="n">
        <v>149</v>
      </c>
      <c r="B150" s="12">
        <f>INT((A150-1)/122)+1</f>
        <v/>
      </c>
      <c r="C150" s="13" t="n">
        <v>0.203091</v>
      </c>
      <c r="D150" s="13" t="n">
        <v>0.950413</v>
      </c>
      <c r="E150" s="13" t="n">
        <v>0.447848</v>
      </c>
      <c r="F150" s="13" t="n">
        <v>0.558525</v>
      </c>
      <c r="G150" s="13" t="n">
        <v>0.9608409999999999</v>
      </c>
      <c r="H150" s="13" t="n">
        <v>0.686249</v>
      </c>
      <c r="I150" s="13" t="n">
        <v>0.164343</v>
      </c>
      <c r="J150" s="13" t="n">
        <v>0.080733</v>
      </c>
      <c r="K150" s="13" t="n">
        <v>0.254084</v>
      </c>
      <c r="L150" s="13" t="n">
        <v>0.175139</v>
      </c>
      <c r="M150" s="13" t="n">
        <v>0.134091</v>
      </c>
      <c r="N150" s="13" t="n">
        <v>0.421626</v>
      </c>
      <c r="O150" s="9">
        <f>IF(C150&lt;=1-Params!$B$4,0,MAX(0.1,ROUND(_xlfn.GAMMA.INV((C150-(1-Params!$B$4))/Params!$B$4,Params!$B$5,Params!$B$6),1)))</f>
        <v/>
      </c>
      <c r="P150" s="9">
        <f>IF(D150&lt;=1-Params!$B$7,0,ROUND(_xlfn.GAMMA.INV((D150-(1-Params!$B$7))/Params!$B$7,Params!$B$8,Params!$B$9),3))</f>
        <v/>
      </c>
      <c r="Q150" s="9">
        <f>IF(E150&lt;=1-Params!$B$4,0,MAX(0.1,ROUND(_xlfn.GAMMA.INV((E150-(1-Params!$B$4))/Params!$B$4,Params!$B$5,Params!$B$6),1)))</f>
        <v/>
      </c>
      <c r="R150" s="9">
        <f>IF(F150&lt;=1-Params!$B$7,0,ROUND(_xlfn.GAMMA.INV((F150-(1-Params!$B$7))/Params!$B$7,Params!$B$8,Params!$B$9),3))</f>
        <v/>
      </c>
      <c r="S150" s="9">
        <f>IF(G150&lt;=1-Params!$B$7,0,ROUND((Params!$B$10+Params!$B$11*G150^Params!$B$12)*_xlfn.GAMMA.INV((G150-(1-Params!$B$7))/Params!$B$7,Params!$B$8,Params!$B$9),3))</f>
        <v/>
      </c>
      <c r="T150" s="9">
        <f>IF(H150&lt;=1-Params!$B$4,0,MAX(0.1,ROUND((Params!$B$10+Params!$B$11*H150^Params!$B$12)*_xlfn.GAMMA.INV((H150-(1-Params!$B$4))/Params!$B$4,Params!$B$5,Params!$B$6),1)))</f>
        <v/>
      </c>
      <c r="U150" s="9">
        <f>ROUND(_xlfn.NORM.INV(I150,Params!$B$13,Params!$B$14),1)</f>
        <v/>
      </c>
      <c r="V150" s="9">
        <f>ROUND(_xlfn.NORM.INV(J150,Params!$B$15,Params!$B$16),2)</f>
        <v/>
      </c>
      <c r="W150" s="9">
        <f>ROUND(_xlfn.NORM.INV(K150,Params!$B$13,Params!$B$14),1)</f>
        <v/>
      </c>
      <c r="X150" s="9">
        <f>ROUND(_xlfn.NORM.INV(L150,Params!$B$15,Params!$B$16),2)</f>
        <v/>
      </c>
      <c r="Y150" s="9">
        <f>ROUND(_xlfn.NORM.INV(M150,Params!$B$15,Params!$B$16)+Params!$B$17+Params!$B$18*M150,2)</f>
        <v/>
      </c>
      <c r="Z150" s="9">
        <f>ROUND(_xlfn.NORM.INV(N150,Params!$B$13,Params!$B$14)+Params!$B$17+Params!$B$18*N150,1)</f>
        <v/>
      </c>
    </row>
    <row r="151">
      <c r="A151" s="11" t="n">
        <v>150</v>
      </c>
      <c r="B151" s="12">
        <f>INT((A151-1)/122)+1</f>
        <v/>
      </c>
      <c r="C151" s="13" t="n">
        <v>0.5386879999999999</v>
      </c>
      <c r="D151" s="13" t="n">
        <v>0.805011</v>
      </c>
      <c r="E151" s="13" t="n">
        <v>0.662656</v>
      </c>
      <c r="F151" s="13" t="n">
        <v>0.196133</v>
      </c>
      <c r="G151" s="13" t="n">
        <v>0.138291</v>
      </c>
      <c r="H151" s="13" t="n">
        <v>0.325202</v>
      </c>
      <c r="I151" s="13" t="n">
        <v>0.125005</v>
      </c>
      <c r="J151" s="13" t="n">
        <v>0.113307</v>
      </c>
      <c r="K151" s="13" t="n">
        <v>0.447734</v>
      </c>
      <c r="L151" s="13" t="n">
        <v>0.080205</v>
      </c>
      <c r="M151" s="13" t="n">
        <v>0.052633</v>
      </c>
      <c r="N151" s="13" t="n">
        <v>0.316612</v>
      </c>
      <c r="O151" s="9">
        <f>IF(C151&lt;=1-Params!$B$4,0,MAX(0.1,ROUND(_xlfn.GAMMA.INV((C151-(1-Params!$B$4))/Params!$B$4,Params!$B$5,Params!$B$6),1)))</f>
        <v/>
      </c>
      <c r="P151" s="9">
        <f>IF(D151&lt;=1-Params!$B$7,0,ROUND(_xlfn.GAMMA.INV((D151-(1-Params!$B$7))/Params!$B$7,Params!$B$8,Params!$B$9),3))</f>
        <v/>
      </c>
      <c r="Q151" s="9">
        <f>IF(E151&lt;=1-Params!$B$4,0,MAX(0.1,ROUND(_xlfn.GAMMA.INV((E151-(1-Params!$B$4))/Params!$B$4,Params!$B$5,Params!$B$6),1)))</f>
        <v/>
      </c>
      <c r="R151" s="9">
        <f>IF(F151&lt;=1-Params!$B$7,0,ROUND(_xlfn.GAMMA.INV((F151-(1-Params!$B$7))/Params!$B$7,Params!$B$8,Params!$B$9),3))</f>
        <v/>
      </c>
      <c r="S151" s="9">
        <f>IF(G151&lt;=1-Params!$B$7,0,ROUND((Params!$B$10+Params!$B$11*G151^Params!$B$12)*_xlfn.GAMMA.INV((G151-(1-Params!$B$7))/Params!$B$7,Params!$B$8,Params!$B$9),3))</f>
        <v/>
      </c>
      <c r="T151" s="9">
        <f>IF(H151&lt;=1-Params!$B$4,0,MAX(0.1,ROUND((Params!$B$10+Params!$B$11*H151^Params!$B$12)*_xlfn.GAMMA.INV((H151-(1-Params!$B$4))/Params!$B$4,Params!$B$5,Params!$B$6),1)))</f>
        <v/>
      </c>
      <c r="U151" s="9">
        <f>ROUND(_xlfn.NORM.INV(I151,Params!$B$13,Params!$B$14),1)</f>
        <v/>
      </c>
      <c r="V151" s="9">
        <f>ROUND(_xlfn.NORM.INV(J151,Params!$B$15,Params!$B$16),2)</f>
        <v/>
      </c>
      <c r="W151" s="9">
        <f>ROUND(_xlfn.NORM.INV(K151,Params!$B$13,Params!$B$14),1)</f>
        <v/>
      </c>
      <c r="X151" s="9">
        <f>ROUND(_xlfn.NORM.INV(L151,Params!$B$15,Params!$B$16),2)</f>
        <v/>
      </c>
      <c r="Y151" s="9">
        <f>ROUND(_xlfn.NORM.INV(M151,Params!$B$15,Params!$B$16)+Params!$B$17+Params!$B$18*M151,2)</f>
        <v/>
      </c>
      <c r="Z151" s="9">
        <f>ROUND(_xlfn.NORM.INV(N151,Params!$B$13,Params!$B$14)+Params!$B$17+Params!$B$18*N151,1)</f>
        <v/>
      </c>
    </row>
    <row r="152">
      <c r="A152" s="11" t="n">
        <v>151</v>
      </c>
      <c r="B152" s="12">
        <f>INT((A152-1)/122)+1</f>
        <v/>
      </c>
      <c r="C152" s="13" t="n">
        <v>0.039752</v>
      </c>
      <c r="D152" s="13" t="n">
        <v>0.929507</v>
      </c>
      <c r="E152" s="13" t="n">
        <v>0.627296</v>
      </c>
      <c r="F152" s="13" t="n">
        <v>0.121383</v>
      </c>
      <c r="G152" s="13" t="n">
        <v>0.797991</v>
      </c>
      <c r="H152" s="13" t="n">
        <v>0.097284</v>
      </c>
      <c r="I152" s="13" t="n">
        <v>0.441591</v>
      </c>
      <c r="J152" s="13" t="n">
        <v>0.01282</v>
      </c>
      <c r="K152" s="13" t="n">
        <v>0.749342</v>
      </c>
      <c r="L152" s="13" t="n">
        <v>0.043854</v>
      </c>
      <c r="M152" s="13" t="n">
        <v>0.121762</v>
      </c>
      <c r="N152" s="13" t="n">
        <v>0.420965</v>
      </c>
      <c r="O152" s="9">
        <f>IF(C152&lt;=1-Params!$B$4,0,MAX(0.1,ROUND(_xlfn.GAMMA.INV((C152-(1-Params!$B$4))/Params!$B$4,Params!$B$5,Params!$B$6),1)))</f>
        <v/>
      </c>
      <c r="P152" s="9">
        <f>IF(D152&lt;=1-Params!$B$7,0,ROUND(_xlfn.GAMMA.INV((D152-(1-Params!$B$7))/Params!$B$7,Params!$B$8,Params!$B$9),3))</f>
        <v/>
      </c>
      <c r="Q152" s="9">
        <f>IF(E152&lt;=1-Params!$B$4,0,MAX(0.1,ROUND(_xlfn.GAMMA.INV((E152-(1-Params!$B$4))/Params!$B$4,Params!$B$5,Params!$B$6),1)))</f>
        <v/>
      </c>
      <c r="R152" s="9">
        <f>IF(F152&lt;=1-Params!$B$7,0,ROUND(_xlfn.GAMMA.INV((F152-(1-Params!$B$7))/Params!$B$7,Params!$B$8,Params!$B$9),3))</f>
        <v/>
      </c>
      <c r="S152" s="9">
        <f>IF(G152&lt;=1-Params!$B$7,0,ROUND((Params!$B$10+Params!$B$11*G152^Params!$B$12)*_xlfn.GAMMA.INV((G152-(1-Params!$B$7))/Params!$B$7,Params!$B$8,Params!$B$9),3))</f>
        <v/>
      </c>
      <c r="T152" s="9">
        <f>IF(H152&lt;=1-Params!$B$4,0,MAX(0.1,ROUND((Params!$B$10+Params!$B$11*H152^Params!$B$12)*_xlfn.GAMMA.INV((H152-(1-Params!$B$4))/Params!$B$4,Params!$B$5,Params!$B$6),1)))</f>
        <v/>
      </c>
      <c r="U152" s="9">
        <f>ROUND(_xlfn.NORM.INV(I152,Params!$B$13,Params!$B$14),1)</f>
        <v/>
      </c>
      <c r="V152" s="9">
        <f>ROUND(_xlfn.NORM.INV(J152,Params!$B$15,Params!$B$16),2)</f>
        <v/>
      </c>
      <c r="W152" s="9">
        <f>ROUND(_xlfn.NORM.INV(K152,Params!$B$13,Params!$B$14),1)</f>
        <v/>
      </c>
      <c r="X152" s="9">
        <f>ROUND(_xlfn.NORM.INV(L152,Params!$B$15,Params!$B$16),2)</f>
        <v/>
      </c>
      <c r="Y152" s="9">
        <f>ROUND(_xlfn.NORM.INV(M152,Params!$B$15,Params!$B$16)+Params!$B$17+Params!$B$18*M152,2)</f>
        <v/>
      </c>
      <c r="Z152" s="9">
        <f>ROUND(_xlfn.NORM.INV(N152,Params!$B$13,Params!$B$14)+Params!$B$17+Params!$B$18*N152,1)</f>
        <v/>
      </c>
    </row>
    <row r="153">
      <c r="A153" s="11" t="n">
        <v>152</v>
      </c>
      <c r="B153" s="12">
        <f>INT((A153-1)/122)+1</f>
        <v/>
      </c>
      <c r="C153" s="13" t="n">
        <v>0.5829029999999999</v>
      </c>
      <c r="D153" s="13" t="n">
        <v>0.75671</v>
      </c>
      <c r="E153" s="13" t="n">
        <v>0.432235</v>
      </c>
      <c r="F153" s="13" t="n">
        <v>0.933155</v>
      </c>
      <c r="G153" s="13" t="n">
        <v>0.996884</v>
      </c>
      <c r="H153" s="13" t="n">
        <v>0.463191</v>
      </c>
      <c r="I153" s="13" t="n">
        <v>0.795805</v>
      </c>
      <c r="J153" s="13" t="n">
        <v>0.314547</v>
      </c>
      <c r="K153" s="13" t="n">
        <v>0.648259</v>
      </c>
      <c r="L153" s="13" t="n">
        <v>0.08328000000000001</v>
      </c>
      <c r="M153" s="13" t="n">
        <v>0.079165</v>
      </c>
      <c r="N153" s="13" t="n">
        <v>0.455265</v>
      </c>
      <c r="O153" s="9">
        <f>IF(C153&lt;=1-Params!$B$4,0,MAX(0.1,ROUND(_xlfn.GAMMA.INV((C153-(1-Params!$B$4))/Params!$B$4,Params!$B$5,Params!$B$6),1)))</f>
        <v/>
      </c>
      <c r="P153" s="9">
        <f>IF(D153&lt;=1-Params!$B$7,0,ROUND(_xlfn.GAMMA.INV((D153-(1-Params!$B$7))/Params!$B$7,Params!$B$8,Params!$B$9),3))</f>
        <v/>
      </c>
      <c r="Q153" s="9">
        <f>IF(E153&lt;=1-Params!$B$4,0,MAX(0.1,ROUND(_xlfn.GAMMA.INV((E153-(1-Params!$B$4))/Params!$B$4,Params!$B$5,Params!$B$6),1)))</f>
        <v/>
      </c>
      <c r="R153" s="9">
        <f>IF(F153&lt;=1-Params!$B$7,0,ROUND(_xlfn.GAMMA.INV((F153-(1-Params!$B$7))/Params!$B$7,Params!$B$8,Params!$B$9),3))</f>
        <v/>
      </c>
      <c r="S153" s="9">
        <f>IF(G153&lt;=1-Params!$B$7,0,ROUND((Params!$B$10+Params!$B$11*G153^Params!$B$12)*_xlfn.GAMMA.INV((G153-(1-Params!$B$7))/Params!$B$7,Params!$B$8,Params!$B$9),3))</f>
        <v/>
      </c>
      <c r="T153" s="9">
        <f>IF(H153&lt;=1-Params!$B$4,0,MAX(0.1,ROUND((Params!$B$10+Params!$B$11*H153^Params!$B$12)*_xlfn.GAMMA.INV((H153-(1-Params!$B$4))/Params!$B$4,Params!$B$5,Params!$B$6),1)))</f>
        <v/>
      </c>
      <c r="U153" s="9">
        <f>ROUND(_xlfn.NORM.INV(I153,Params!$B$13,Params!$B$14),1)</f>
        <v/>
      </c>
      <c r="V153" s="9">
        <f>ROUND(_xlfn.NORM.INV(J153,Params!$B$15,Params!$B$16),2)</f>
        <v/>
      </c>
      <c r="W153" s="9">
        <f>ROUND(_xlfn.NORM.INV(K153,Params!$B$13,Params!$B$14),1)</f>
        <v/>
      </c>
      <c r="X153" s="9">
        <f>ROUND(_xlfn.NORM.INV(L153,Params!$B$15,Params!$B$16),2)</f>
        <v/>
      </c>
      <c r="Y153" s="9">
        <f>ROUND(_xlfn.NORM.INV(M153,Params!$B$15,Params!$B$16)+Params!$B$17+Params!$B$18*M153,2)</f>
        <v/>
      </c>
      <c r="Z153" s="9">
        <f>ROUND(_xlfn.NORM.INV(N153,Params!$B$13,Params!$B$14)+Params!$B$17+Params!$B$18*N153,1)</f>
        <v/>
      </c>
    </row>
    <row r="154">
      <c r="A154" s="11" t="n">
        <v>153</v>
      </c>
      <c r="B154" s="12">
        <f>INT((A154-1)/122)+1</f>
        <v/>
      </c>
      <c r="C154" s="13" t="n">
        <v>0.300991</v>
      </c>
      <c r="D154" s="13" t="n">
        <v>0.585764</v>
      </c>
      <c r="E154" s="13" t="n">
        <v>0.637834</v>
      </c>
      <c r="F154" s="13" t="n">
        <v>0.938147</v>
      </c>
      <c r="G154" s="13" t="n">
        <v>0.726012</v>
      </c>
      <c r="H154" s="13" t="n">
        <v>0.652278</v>
      </c>
      <c r="I154" s="13" t="n">
        <v>0.973855</v>
      </c>
      <c r="J154" s="13" t="n">
        <v>0.18836</v>
      </c>
      <c r="K154" s="13" t="n">
        <v>0.580555</v>
      </c>
      <c r="L154" s="13" t="n">
        <v>0.244036</v>
      </c>
      <c r="M154" s="13" t="n">
        <v>0.290691</v>
      </c>
      <c r="N154" s="13" t="n">
        <v>0.030781</v>
      </c>
      <c r="O154" s="9">
        <f>IF(C154&lt;=1-Params!$B$4,0,MAX(0.1,ROUND(_xlfn.GAMMA.INV((C154-(1-Params!$B$4))/Params!$B$4,Params!$B$5,Params!$B$6),1)))</f>
        <v/>
      </c>
      <c r="P154" s="9">
        <f>IF(D154&lt;=1-Params!$B$7,0,ROUND(_xlfn.GAMMA.INV((D154-(1-Params!$B$7))/Params!$B$7,Params!$B$8,Params!$B$9),3))</f>
        <v/>
      </c>
      <c r="Q154" s="9">
        <f>IF(E154&lt;=1-Params!$B$4,0,MAX(0.1,ROUND(_xlfn.GAMMA.INV((E154-(1-Params!$B$4))/Params!$B$4,Params!$B$5,Params!$B$6),1)))</f>
        <v/>
      </c>
      <c r="R154" s="9">
        <f>IF(F154&lt;=1-Params!$B$7,0,ROUND(_xlfn.GAMMA.INV((F154-(1-Params!$B$7))/Params!$B$7,Params!$B$8,Params!$B$9),3))</f>
        <v/>
      </c>
      <c r="S154" s="9">
        <f>IF(G154&lt;=1-Params!$B$7,0,ROUND((Params!$B$10+Params!$B$11*G154^Params!$B$12)*_xlfn.GAMMA.INV((G154-(1-Params!$B$7))/Params!$B$7,Params!$B$8,Params!$B$9),3))</f>
        <v/>
      </c>
      <c r="T154" s="9">
        <f>IF(H154&lt;=1-Params!$B$4,0,MAX(0.1,ROUND((Params!$B$10+Params!$B$11*H154^Params!$B$12)*_xlfn.GAMMA.INV((H154-(1-Params!$B$4))/Params!$B$4,Params!$B$5,Params!$B$6),1)))</f>
        <v/>
      </c>
      <c r="U154" s="9">
        <f>ROUND(_xlfn.NORM.INV(I154,Params!$B$13,Params!$B$14),1)</f>
        <v/>
      </c>
      <c r="V154" s="9">
        <f>ROUND(_xlfn.NORM.INV(J154,Params!$B$15,Params!$B$16),2)</f>
        <v/>
      </c>
      <c r="W154" s="9">
        <f>ROUND(_xlfn.NORM.INV(K154,Params!$B$13,Params!$B$14),1)</f>
        <v/>
      </c>
      <c r="X154" s="9">
        <f>ROUND(_xlfn.NORM.INV(L154,Params!$B$15,Params!$B$16),2)</f>
        <v/>
      </c>
      <c r="Y154" s="9">
        <f>ROUND(_xlfn.NORM.INV(M154,Params!$B$15,Params!$B$16)+Params!$B$17+Params!$B$18*M154,2)</f>
        <v/>
      </c>
      <c r="Z154" s="9">
        <f>ROUND(_xlfn.NORM.INV(N154,Params!$B$13,Params!$B$14)+Params!$B$17+Params!$B$18*N154,1)</f>
        <v/>
      </c>
    </row>
    <row r="155">
      <c r="A155" s="11" t="n">
        <v>154</v>
      </c>
      <c r="B155" s="12">
        <f>INT((A155-1)/122)+1</f>
        <v/>
      </c>
      <c r="C155" s="13" t="n">
        <v>0.350608</v>
      </c>
      <c r="D155" s="13" t="n">
        <v>0.706369</v>
      </c>
      <c r="E155" s="13" t="n">
        <v>0.76731</v>
      </c>
      <c r="F155" s="13" t="n">
        <v>0.966368</v>
      </c>
      <c r="G155" s="13" t="n">
        <v>0.828521</v>
      </c>
      <c r="H155" s="13" t="n">
        <v>0.684348</v>
      </c>
      <c r="I155" s="13" t="n">
        <v>0.915121</v>
      </c>
      <c r="J155" s="13" t="n">
        <v>0.09607400000000001</v>
      </c>
      <c r="K155" s="13" t="n">
        <v>0.6178439999999999</v>
      </c>
      <c r="L155" s="13" t="n">
        <v>0.536498</v>
      </c>
      <c r="M155" s="13" t="n">
        <v>0.201321</v>
      </c>
      <c r="N155" s="13" t="n">
        <v>0.132859</v>
      </c>
      <c r="O155" s="9">
        <f>IF(C155&lt;=1-Params!$B$4,0,MAX(0.1,ROUND(_xlfn.GAMMA.INV((C155-(1-Params!$B$4))/Params!$B$4,Params!$B$5,Params!$B$6),1)))</f>
        <v/>
      </c>
      <c r="P155" s="9">
        <f>IF(D155&lt;=1-Params!$B$7,0,ROUND(_xlfn.GAMMA.INV((D155-(1-Params!$B$7))/Params!$B$7,Params!$B$8,Params!$B$9),3))</f>
        <v/>
      </c>
      <c r="Q155" s="9">
        <f>IF(E155&lt;=1-Params!$B$4,0,MAX(0.1,ROUND(_xlfn.GAMMA.INV((E155-(1-Params!$B$4))/Params!$B$4,Params!$B$5,Params!$B$6),1)))</f>
        <v/>
      </c>
      <c r="R155" s="9">
        <f>IF(F155&lt;=1-Params!$B$7,0,ROUND(_xlfn.GAMMA.INV((F155-(1-Params!$B$7))/Params!$B$7,Params!$B$8,Params!$B$9),3))</f>
        <v/>
      </c>
      <c r="S155" s="9">
        <f>IF(G155&lt;=1-Params!$B$7,0,ROUND((Params!$B$10+Params!$B$11*G155^Params!$B$12)*_xlfn.GAMMA.INV((G155-(1-Params!$B$7))/Params!$B$7,Params!$B$8,Params!$B$9),3))</f>
        <v/>
      </c>
      <c r="T155" s="9">
        <f>IF(H155&lt;=1-Params!$B$4,0,MAX(0.1,ROUND((Params!$B$10+Params!$B$11*H155^Params!$B$12)*_xlfn.GAMMA.INV((H155-(1-Params!$B$4))/Params!$B$4,Params!$B$5,Params!$B$6),1)))</f>
        <v/>
      </c>
      <c r="U155" s="9">
        <f>ROUND(_xlfn.NORM.INV(I155,Params!$B$13,Params!$B$14),1)</f>
        <v/>
      </c>
      <c r="V155" s="9">
        <f>ROUND(_xlfn.NORM.INV(J155,Params!$B$15,Params!$B$16),2)</f>
        <v/>
      </c>
      <c r="W155" s="9">
        <f>ROUND(_xlfn.NORM.INV(K155,Params!$B$13,Params!$B$14),1)</f>
        <v/>
      </c>
      <c r="X155" s="9">
        <f>ROUND(_xlfn.NORM.INV(L155,Params!$B$15,Params!$B$16),2)</f>
        <v/>
      </c>
      <c r="Y155" s="9">
        <f>ROUND(_xlfn.NORM.INV(M155,Params!$B$15,Params!$B$16)+Params!$B$17+Params!$B$18*M155,2)</f>
        <v/>
      </c>
      <c r="Z155" s="9">
        <f>ROUND(_xlfn.NORM.INV(N155,Params!$B$13,Params!$B$14)+Params!$B$17+Params!$B$18*N155,1)</f>
        <v/>
      </c>
    </row>
    <row r="156">
      <c r="A156" s="11" t="n">
        <v>155</v>
      </c>
      <c r="B156" s="12">
        <f>INT((A156-1)/122)+1</f>
        <v/>
      </c>
      <c r="C156" s="13" t="n">
        <v>0.342121</v>
      </c>
      <c r="D156" s="13" t="n">
        <v>0.476876</v>
      </c>
      <c r="E156" s="13" t="n">
        <v>0.907251</v>
      </c>
      <c r="F156" s="13" t="n">
        <v>0.482277</v>
      </c>
      <c r="G156" s="13" t="n">
        <v>0.424287</v>
      </c>
      <c r="H156" s="13" t="n">
        <v>0.075347</v>
      </c>
      <c r="I156" s="13" t="n">
        <v>0.914284</v>
      </c>
      <c r="J156" s="13" t="n">
        <v>0.050247</v>
      </c>
      <c r="K156" s="13" t="n">
        <v>0.088473</v>
      </c>
      <c r="L156" s="13" t="n">
        <v>0.375711</v>
      </c>
      <c r="M156" s="13" t="n">
        <v>0.436179</v>
      </c>
      <c r="N156" s="13" t="n">
        <v>0.233173</v>
      </c>
      <c r="O156" s="9">
        <f>IF(C156&lt;=1-Params!$B$4,0,MAX(0.1,ROUND(_xlfn.GAMMA.INV((C156-(1-Params!$B$4))/Params!$B$4,Params!$B$5,Params!$B$6),1)))</f>
        <v/>
      </c>
      <c r="P156" s="9">
        <f>IF(D156&lt;=1-Params!$B$7,0,ROUND(_xlfn.GAMMA.INV((D156-(1-Params!$B$7))/Params!$B$7,Params!$B$8,Params!$B$9),3))</f>
        <v/>
      </c>
      <c r="Q156" s="9">
        <f>IF(E156&lt;=1-Params!$B$4,0,MAX(0.1,ROUND(_xlfn.GAMMA.INV((E156-(1-Params!$B$4))/Params!$B$4,Params!$B$5,Params!$B$6),1)))</f>
        <v/>
      </c>
      <c r="R156" s="9">
        <f>IF(F156&lt;=1-Params!$B$7,0,ROUND(_xlfn.GAMMA.INV((F156-(1-Params!$B$7))/Params!$B$7,Params!$B$8,Params!$B$9),3))</f>
        <v/>
      </c>
      <c r="S156" s="9">
        <f>IF(G156&lt;=1-Params!$B$7,0,ROUND((Params!$B$10+Params!$B$11*G156^Params!$B$12)*_xlfn.GAMMA.INV((G156-(1-Params!$B$7))/Params!$B$7,Params!$B$8,Params!$B$9),3))</f>
        <v/>
      </c>
      <c r="T156" s="9">
        <f>IF(H156&lt;=1-Params!$B$4,0,MAX(0.1,ROUND((Params!$B$10+Params!$B$11*H156^Params!$B$12)*_xlfn.GAMMA.INV((H156-(1-Params!$B$4))/Params!$B$4,Params!$B$5,Params!$B$6),1)))</f>
        <v/>
      </c>
      <c r="U156" s="9">
        <f>ROUND(_xlfn.NORM.INV(I156,Params!$B$13,Params!$B$14),1)</f>
        <v/>
      </c>
      <c r="V156" s="9">
        <f>ROUND(_xlfn.NORM.INV(J156,Params!$B$15,Params!$B$16),2)</f>
        <v/>
      </c>
      <c r="W156" s="9">
        <f>ROUND(_xlfn.NORM.INV(K156,Params!$B$13,Params!$B$14),1)</f>
        <v/>
      </c>
      <c r="X156" s="9">
        <f>ROUND(_xlfn.NORM.INV(L156,Params!$B$15,Params!$B$16),2)</f>
        <v/>
      </c>
      <c r="Y156" s="9">
        <f>ROUND(_xlfn.NORM.INV(M156,Params!$B$15,Params!$B$16)+Params!$B$17+Params!$B$18*M156,2)</f>
        <v/>
      </c>
      <c r="Z156" s="9">
        <f>ROUND(_xlfn.NORM.INV(N156,Params!$B$13,Params!$B$14)+Params!$B$17+Params!$B$18*N156,1)</f>
        <v/>
      </c>
    </row>
    <row r="157">
      <c r="A157" s="11" t="n">
        <v>156</v>
      </c>
      <c r="B157" s="12">
        <f>INT((A157-1)/122)+1</f>
        <v/>
      </c>
      <c r="C157" s="13" t="n">
        <v>0.383976</v>
      </c>
      <c r="D157" s="13" t="n">
        <v>0.117565</v>
      </c>
      <c r="E157" s="13" t="n">
        <v>0.9751339999999999</v>
      </c>
      <c r="F157" s="13" t="n">
        <v>0.923301</v>
      </c>
      <c r="G157" s="13" t="n">
        <v>0.08466</v>
      </c>
      <c r="H157" s="13" t="n">
        <v>0.549976</v>
      </c>
      <c r="I157" s="13" t="n">
        <v>0.695283</v>
      </c>
      <c r="J157" s="13" t="n">
        <v>0.244791</v>
      </c>
      <c r="K157" s="13" t="n">
        <v>0.188607</v>
      </c>
      <c r="L157" s="13" t="n">
        <v>0.462397</v>
      </c>
      <c r="M157" s="13" t="n">
        <v>0.236014</v>
      </c>
      <c r="N157" s="13" t="n">
        <v>0.202665</v>
      </c>
      <c r="O157" s="9">
        <f>IF(C157&lt;=1-Params!$B$4,0,MAX(0.1,ROUND(_xlfn.GAMMA.INV((C157-(1-Params!$B$4))/Params!$B$4,Params!$B$5,Params!$B$6),1)))</f>
        <v/>
      </c>
      <c r="P157" s="9">
        <f>IF(D157&lt;=1-Params!$B$7,0,ROUND(_xlfn.GAMMA.INV((D157-(1-Params!$B$7))/Params!$B$7,Params!$B$8,Params!$B$9),3))</f>
        <v/>
      </c>
      <c r="Q157" s="9">
        <f>IF(E157&lt;=1-Params!$B$4,0,MAX(0.1,ROUND(_xlfn.GAMMA.INV((E157-(1-Params!$B$4))/Params!$B$4,Params!$B$5,Params!$B$6),1)))</f>
        <v/>
      </c>
      <c r="R157" s="9">
        <f>IF(F157&lt;=1-Params!$B$7,0,ROUND(_xlfn.GAMMA.INV((F157-(1-Params!$B$7))/Params!$B$7,Params!$B$8,Params!$B$9),3))</f>
        <v/>
      </c>
      <c r="S157" s="9">
        <f>IF(G157&lt;=1-Params!$B$7,0,ROUND((Params!$B$10+Params!$B$11*G157^Params!$B$12)*_xlfn.GAMMA.INV((G157-(1-Params!$B$7))/Params!$B$7,Params!$B$8,Params!$B$9),3))</f>
        <v/>
      </c>
      <c r="T157" s="9">
        <f>IF(H157&lt;=1-Params!$B$4,0,MAX(0.1,ROUND((Params!$B$10+Params!$B$11*H157^Params!$B$12)*_xlfn.GAMMA.INV((H157-(1-Params!$B$4))/Params!$B$4,Params!$B$5,Params!$B$6),1)))</f>
        <v/>
      </c>
      <c r="U157" s="9">
        <f>ROUND(_xlfn.NORM.INV(I157,Params!$B$13,Params!$B$14),1)</f>
        <v/>
      </c>
      <c r="V157" s="9">
        <f>ROUND(_xlfn.NORM.INV(J157,Params!$B$15,Params!$B$16),2)</f>
        <v/>
      </c>
      <c r="W157" s="9">
        <f>ROUND(_xlfn.NORM.INV(K157,Params!$B$13,Params!$B$14),1)</f>
        <v/>
      </c>
      <c r="X157" s="9">
        <f>ROUND(_xlfn.NORM.INV(L157,Params!$B$15,Params!$B$16),2)</f>
        <v/>
      </c>
      <c r="Y157" s="9">
        <f>ROUND(_xlfn.NORM.INV(M157,Params!$B$15,Params!$B$16)+Params!$B$17+Params!$B$18*M157,2)</f>
        <v/>
      </c>
      <c r="Z157" s="9">
        <f>ROUND(_xlfn.NORM.INV(N157,Params!$B$13,Params!$B$14)+Params!$B$17+Params!$B$18*N157,1)</f>
        <v/>
      </c>
    </row>
    <row r="158">
      <c r="A158" s="11" t="n">
        <v>157</v>
      </c>
      <c r="B158" s="12">
        <f>INT((A158-1)/122)+1</f>
        <v/>
      </c>
      <c r="C158" s="13" t="n">
        <v>0.441887</v>
      </c>
      <c r="D158" s="13" t="n">
        <v>0.674546</v>
      </c>
      <c r="E158" s="13" t="n">
        <v>0.289658</v>
      </c>
      <c r="F158" s="13" t="n">
        <v>0.944569</v>
      </c>
      <c r="G158" s="13" t="n">
        <v>0.477769</v>
      </c>
      <c r="H158" s="13" t="n">
        <v>0.426743</v>
      </c>
      <c r="I158" s="13" t="n">
        <v>0.518016</v>
      </c>
      <c r="J158" s="13" t="n">
        <v>0.368574</v>
      </c>
      <c r="K158" s="13" t="n">
        <v>0.361709</v>
      </c>
      <c r="L158" s="13" t="n">
        <v>0.296947</v>
      </c>
      <c r="M158" s="13" t="n">
        <v>0.178178</v>
      </c>
      <c r="N158" s="13" t="n">
        <v>0.036439</v>
      </c>
      <c r="O158" s="9">
        <f>IF(C158&lt;=1-Params!$B$4,0,MAX(0.1,ROUND(_xlfn.GAMMA.INV((C158-(1-Params!$B$4))/Params!$B$4,Params!$B$5,Params!$B$6),1)))</f>
        <v/>
      </c>
      <c r="P158" s="9">
        <f>IF(D158&lt;=1-Params!$B$7,0,ROUND(_xlfn.GAMMA.INV((D158-(1-Params!$B$7))/Params!$B$7,Params!$B$8,Params!$B$9),3))</f>
        <v/>
      </c>
      <c r="Q158" s="9">
        <f>IF(E158&lt;=1-Params!$B$4,0,MAX(0.1,ROUND(_xlfn.GAMMA.INV((E158-(1-Params!$B$4))/Params!$B$4,Params!$B$5,Params!$B$6),1)))</f>
        <v/>
      </c>
      <c r="R158" s="9">
        <f>IF(F158&lt;=1-Params!$B$7,0,ROUND(_xlfn.GAMMA.INV((F158-(1-Params!$B$7))/Params!$B$7,Params!$B$8,Params!$B$9),3))</f>
        <v/>
      </c>
      <c r="S158" s="9">
        <f>IF(G158&lt;=1-Params!$B$7,0,ROUND((Params!$B$10+Params!$B$11*G158^Params!$B$12)*_xlfn.GAMMA.INV((G158-(1-Params!$B$7))/Params!$B$7,Params!$B$8,Params!$B$9),3))</f>
        <v/>
      </c>
      <c r="T158" s="9">
        <f>IF(H158&lt;=1-Params!$B$4,0,MAX(0.1,ROUND((Params!$B$10+Params!$B$11*H158^Params!$B$12)*_xlfn.GAMMA.INV((H158-(1-Params!$B$4))/Params!$B$4,Params!$B$5,Params!$B$6),1)))</f>
        <v/>
      </c>
      <c r="U158" s="9">
        <f>ROUND(_xlfn.NORM.INV(I158,Params!$B$13,Params!$B$14),1)</f>
        <v/>
      </c>
      <c r="V158" s="9">
        <f>ROUND(_xlfn.NORM.INV(J158,Params!$B$15,Params!$B$16),2)</f>
        <v/>
      </c>
      <c r="W158" s="9">
        <f>ROUND(_xlfn.NORM.INV(K158,Params!$B$13,Params!$B$14),1)</f>
        <v/>
      </c>
      <c r="X158" s="9">
        <f>ROUND(_xlfn.NORM.INV(L158,Params!$B$15,Params!$B$16),2)</f>
        <v/>
      </c>
      <c r="Y158" s="9">
        <f>ROUND(_xlfn.NORM.INV(M158,Params!$B$15,Params!$B$16)+Params!$B$17+Params!$B$18*M158,2)</f>
        <v/>
      </c>
      <c r="Z158" s="9">
        <f>ROUND(_xlfn.NORM.INV(N158,Params!$B$13,Params!$B$14)+Params!$B$17+Params!$B$18*N158,1)</f>
        <v/>
      </c>
    </row>
    <row r="159">
      <c r="A159" s="11" t="n">
        <v>158</v>
      </c>
      <c r="B159" s="12">
        <f>INT((A159-1)/122)+1</f>
        <v/>
      </c>
      <c r="C159" s="13" t="n">
        <v>0.265391</v>
      </c>
      <c r="D159" s="13" t="n">
        <v>0.928283</v>
      </c>
      <c r="E159" s="13" t="n">
        <v>0.897416</v>
      </c>
      <c r="F159" s="13" t="n">
        <v>0.871166</v>
      </c>
      <c r="G159" s="13" t="n">
        <v>0.334549</v>
      </c>
      <c r="H159" s="13" t="n">
        <v>0.5977209999999999</v>
      </c>
      <c r="I159" s="13" t="n">
        <v>0.34882</v>
      </c>
      <c r="J159" s="13" t="n">
        <v>0.408229</v>
      </c>
      <c r="K159" s="13" t="n">
        <v>0.658154</v>
      </c>
      <c r="L159" s="13" t="n">
        <v>0.605631</v>
      </c>
      <c r="M159" s="13" t="n">
        <v>0.429088</v>
      </c>
      <c r="N159" s="13" t="n">
        <v>0.049984</v>
      </c>
      <c r="O159" s="9">
        <f>IF(C159&lt;=1-Params!$B$4,0,MAX(0.1,ROUND(_xlfn.GAMMA.INV((C159-(1-Params!$B$4))/Params!$B$4,Params!$B$5,Params!$B$6),1)))</f>
        <v/>
      </c>
      <c r="P159" s="9">
        <f>IF(D159&lt;=1-Params!$B$7,0,ROUND(_xlfn.GAMMA.INV((D159-(1-Params!$B$7))/Params!$B$7,Params!$B$8,Params!$B$9),3))</f>
        <v/>
      </c>
      <c r="Q159" s="9">
        <f>IF(E159&lt;=1-Params!$B$4,0,MAX(0.1,ROUND(_xlfn.GAMMA.INV((E159-(1-Params!$B$4))/Params!$B$4,Params!$B$5,Params!$B$6),1)))</f>
        <v/>
      </c>
      <c r="R159" s="9">
        <f>IF(F159&lt;=1-Params!$B$7,0,ROUND(_xlfn.GAMMA.INV((F159-(1-Params!$B$7))/Params!$B$7,Params!$B$8,Params!$B$9),3))</f>
        <v/>
      </c>
      <c r="S159" s="9">
        <f>IF(G159&lt;=1-Params!$B$7,0,ROUND((Params!$B$10+Params!$B$11*G159^Params!$B$12)*_xlfn.GAMMA.INV((G159-(1-Params!$B$7))/Params!$B$7,Params!$B$8,Params!$B$9),3))</f>
        <v/>
      </c>
      <c r="T159" s="9">
        <f>IF(H159&lt;=1-Params!$B$4,0,MAX(0.1,ROUND((Params!$B$10+Params!$B$11*H159^Params!$B$12)*_xlfn.GAMMA.INV((H159-(1-Params!$B$4))/Params!$B$4,Params!$B$5,Params!$B$6),1)))</f>
        <v/>
      </c>
      <c r="U159" s="9">
        <f>ROUND(_xlfn.NORM.INV(I159,Params!$B$13,Params!$B$14),1)</f>
        <v/>
      </c>
      <c r="V159" s="9">
        <f>ROUND(_xlfn.NORM.INV(J159,Params!$B$15,Params!$B$16),2)</f>
        <v/>
      </c>
      <c r="W159" s="9">
        <f>ROUND(_xlfn.NORM.INV(K159,Params!$B$13,Params!$B$14),1)</f>
        <v/>
      </c>
      <c r="X159" s="9">
        <f>ROUND(_xlfn.NORM.INV(L159,Params!$B$15,Params!$B$16),2)</f>
        <v/>
      </c>
      <c r="Y159" s="9">
        <f>ROUND(_xlfn.NORM.INV(M159,Params!$B$15,Params!$B$16)+Params!$B$17+Params!$B$18*M159,2)</f>
        <v/>
      </c>
      <c r="Z159" s="9">
        <f>ROUND(_xlfn.NORM.INV(N159,Params!$B$13,Params!$B$14)+Params!$B$17+Params!$B$18*N159,1)</f>
        <v/>
      </c>
    </row>
    <row r="160">
      <c r="A160" s="11" t="n">
        <v>159</v>
      </c>
      <c r="B160" s="12">
        <f>INT((A160-1)/122)+1</f>
        <v/>
      </c>
      <c r="C160" s="13" t="n">
        <v>0.018144</v>
      </c>
      <c r="D160" s="13" t="n">
        <v>0.681583</v>
      </c>
      <c r="E160" s="13" t="n">
        <v>0.712657</v>
      </c>
      <c r="F160" s="13" t="n">
        <v>0.908361</v>
      </c>
      <c r="G160" s="13" t="n">
        <v>0.648804</v>
      </c>
      <c r="H160" s="13" t="n">
        <v>0.8162509999999999</v>
      </c>
      <c r="I160" s="13" t="n">
        <v>0.207771</v>
      </c>
      <c r="J160" s="13" t="n">
        <v>0.133879</v>
      </c>
      <c r="K160" s="13" t="n">
        <v>0.551103</v>
      </c>
      <c r="L160" s="13" t="n">
        <v>0.638032</v>
      </c>
      <c r="M160" s="13" t="n">
        <v>0.465208</v>
      </c>
      <c r="N160" s="13" t="n">
        <v>0.297987</v>
      </c>
      <c r="O160" s="9">
        <f>IF(C160&lt;=1-Params!$B$4,0,MAX(0.1,ROUND(_xlfn.GAMMA.INV((C160-(1-Params!$B$4))/Params!$B$4,Params!$B$5,Params!$B$6),1)))</f>
        <v/>
      </c>
      <c r="P160" s="9">
        <f>IF(D160&lt;=1-Params!$B$7,0,ROUND(_xlfn.GAMMA.INV((D160-(1-Params!$B$7))/Params!$B$7,Params!$B$8,Params!$B$9),3))</f>
        <v/>
      </c>
      <c r="Q160" s="9">
        <f>IF(E160&lt;=1-Params!$B$4,0,MAX(0.1,ROUND(_xlfn.GAMMA.INV((E160-(1-Params!$B$4))/Params!$B$4,Params!$B$5,Params!$B$6),1)))</f>
        <v/>
      </c>
      <c r="R160" s="9">
        <f>IF(F160&lt;=1-Params!$B$7,0,ROUND(_xlfn.GAMMA.INV((F160-(1-Params!$B$7))/Params!$B$7,Params!$B$8,Params!$B$9),3))</f>
        <v/>
      </c>
      <c r="S160" s="9">
        <f>IF(G160&lt;=1-Params!$B$7,0,ROUND((Params!$B$10+Params!$B$11*G160^Params!$B$12)*_xlfn.GAMMA.INV((G160-(1-Params!$B$7))/Params!$B$7,Params!$B$8,Params!$B$9),3))</f>
        <v/>
      </c>
      <c r="T160" s="9">
        <f>IF(H160&lt;=1-Params!$B$4,0,MAX(0.1,ROUND((Params!$B$10+Params!$B$11*H160^Params!$B$12)*_xlfn.GAMMA.INV((H160-(1-Params!$B$4))/Params!$B$4,Params!$B$5,Params!$B$6),1)))</f>
        <v/>
      </c>
      <c r="U160" s="9">
        <f>ROUND(_xlfn.NORM.INV(I160,Params!$B$13,Params!$B$14),1)</f>
        <v/>
      </c>
      <c r="V160" s="9">
        <f>ROUND(_xlfn.NORM.INV(J160,Params!$B$15,Params!$B$16),2)</f>
        <v/>
      </c>
      <c r="W160" s="9">
        <f>ROUND(_xlfn.NORM.INV(K160,Params!$B$13,Params!$B$14),1)</f>
        <v/>
      </c>
      <c r="X160" s="9">
        <f>ROUND(_xlfn.NORM.INV(L160,Params!$B$15,Params!$B$16),2)</f>
        <v/>
      </c>
      <c r="Y160" s="9">
        <f>ROUND(_xlfn.NORM.INV(M160,Params!$B$15,Params!$B$16)+Params!$B$17+Params!$B$18*M160,2)</f>
        <v/>
      </c>
      <c r="Z160" s="9">
        <f>ROUND(_xlfn.NORM.INV(N160,Params!$B$13,Params!$B$14)+Params!$B$17+Params!$B$18*N160,1)</f>
        <v/>
      </c>
    </row>
    <row r="161">
      <c r="A161" s="11" t="n">
        <v>160</v>
      </c>
      <c r="B161" s="12">
        <f>INT((A161-1)/122)+1</f>
        <v/>
      </c>
      <c r="C161" s="13" t="n">
        <v>0.526451</v>
      </c>
      <c r="D161" s="13" t="n">
        <v>0.799496</v>
      </c>
      <c r="E161" s="13" t="n">
        <v>0.830966</v>
      </c>
      <c r="F161" s="13" t="n">
        <v>0.629988</v>
      </c>
      <c r="G161" s="13" t="n">
        <v>0.751426</v>
      </c>
      <c r="H161" s="13" t="n">
        <v>0.734227</v>
      </c>
      <c r="I161" s="13" t="n">
        <v>0.45866</v>
      </c>
      <c r="J161" s="13" t="n">
        <v>0.140261</v>
      </c>
      <c r="K161" s="13" t="n">
        <v>0.577757</v>
      </c>
      <c r="L161" s="13" t="n">
        <v>0.606372</v>
      </c>
      <c r="M161" s="13" t="n">
        <v>0.494279</v>
      </c>
      <c r="N161" s="13" t="n">
        <v>0.230535</v>
      </c>
      <c r="O161" s="9">
        <f>IF(C161&lt;=1-Params!$B$4,0,MAX(0.1,ROUND(_xlfn.GAMMA.INV((C161-(1-Params!$B$4))/Params!$B$4,Params!$B$5,Params!$B$6),1)))</f>
        <v/>
      </c>
      <c r="P161" s="9">
        <f>IF(D161&lt;=1-Params!$B$7,0,ROUND(_xlfn.GAMMA.INV((D161-(1-Params!$B$7))/Params!$B$7,Params!$B$8,Params!$B$9),3))</f>
        <v/>
      </c>
      <c r="Q161" s="9">
        <f>IF(E161&lt;=1-Params!$B$4,0,MAX(0.1,ROUND(_xlfn.GAMMA.INV((E161-(1-Params!$B$4))/Params!$B$4,Params!$B$5,Params!$B$6),1)))</f>
        <v/>
      </c>
      <c r="R161" s="9">
        <f>IF(F161&lt;=1-Params!$B$7,0,ROUND(_xlfn.GAMMA.INV((F161-(1-Params!$B$7))/Params!$B$7,Params!$B$8,Params!$B$9),3))</f>
        <v/>
      </c>
      <c r="S161" s="9">
        <f>IF(G161&lt;=1-Params!$B$7,0,ROUND((Params!$B$10+Params!$B$11*G161^Params!$B$12)*_xlfn.GAMMA.INV((G161-(1-Params!$B$7))/Params!$B$7,Params!$B$8,Params!$B$9),3))</f>
        <v/>
      </c>
      <c r="T161" s="9">
        <f>IF(H161&lt;=1-Params!$B$4,0,MAX(0.1,ROUND((Params!$B$10+Params!$B$11*H161^Params!$B$12)*_xlfn.GAMMA.INV((H161-(1-Params!$B$4))/Params!$B$4,Params!$B$5,Params!$B$6),1)))</f>
        <v/>
      </c>
      <c r="U161" s="9">
        <f>ROUND(_xlfn.NORM.INV(I161,Params!$B$13,Params!$B$14),1)</f>
        <v/>
      </c>
      <c r="V161" s="9">
        <f>ROUND(_xlfn.NORM.INV(J161,Params!$B$15,Params!$B$16),2)</f>
        <v/>
      </c>
      <c r="W161" s="9">
        <f>ROUND(_xlfn.NORM.INV(K161,Params!$B$13,Params!$B$14),1)</f>
        <v/>
      </c>
      <c r="X161" s="9">
        <f>ROUND(_xlfn.NORM.INV(L161,Params!$B$15,Params!$B$16),2)</f>
        <v/>
      </c>
      <c r="Y161" s="9">
        <f>ROUND(_xlfn.NORM.INV(M161,Params!$B$15,Params!$B$16)+Params!$B$17+Params!$B$18*M161,2)</f>
        <v/>
      </c>
      <c r="Z161" s="9">
        <f>ROUND(_xlfn.NORM.INV(N161,Params!$B$13,Params!$B$14)+Params!$B$17+Params!$B$18*N161,1)</f>
        <v/>
      </c>
    </row>
    <row r="162">
      <c r="A162" s="11" t="n">
        <v>161</v>
      </c>
      <c r="B162" s="12">
        <f>INT((A162-1)/122)+1</f>
        <v/>
      </c>
      <c r="C162" s="13" t="n">
        <v>0.457194</v>
      </c>
      <c r="D162" s="13" t="n">
        <v>0.6670469999999999</v>
      </c>
      <c r="E162" s="13" t="n">
        <v>0.531075</v>
      </c>
      <c r="F162" s="13" t="n">
        <v>0.921733</v>
      </c>
      <c r="G162" s="13" t="n">
        <v>0.431834</v>
      </c>
      <c r="H162" s="13" t="n">
        <v>0.751511</v>
      </c>
      <c r="I162" s="13" t="n">
        <v>0.188155</v>
      </c>
      <c r="J162" s="13" t="n">
        <v>0.278123</v>
      </c>
      <c r="K162" s="13" t="n">
        <v>0.328733</v>
      </c>
      <c r="L162" s="13" t="n">
        <v>0.342103</v>
      </c>
      <c r="M162" s="13" t="n">
        <v>0.056811</v>
      </c>
      <c r="N162" s="13" t="n">
        <v>0.493337</v>
      </c>
      <c r="O162" s="9">
        <f>IF(C162&lt;=1-Params!$B$4,0,MAX(0.1,ROUND(_xlfn.GAMMA.INV((C162-(1-Params!$B$4))/Params!$B$4,Params!$B$5,Params!$B$6),1)))</f>
        <v/>
      </c>
      <c r="P162" s="9">
        <f>IF(D162&lt;=1-Params!$B$7,0,ROUND(_xlfn.GAMMA.INV((D162-(1-Params!$B$7))/Params!$B$7,Params!$B$8,Params!$B$9),3))</f>
        <v/>
      </c>
      <c r="Q162" s="9">
        <f>IF(E162&lt;=1-Params!$B$4,0,MAX(0.1,ROUND(_xlfn.GAMMA.INV((E162-(1-Params!$B$4))/Params!$B$4,Params!$B$5,Params!$B$6),1)))</f>
        <v/>
      </c>
      <c r="R162" s="9">
        <f>IF(F162&lt;=1-Params!$B$7,0,ROUND(_xlfn.GAMMA.INV((F162-(1-Params!$B$7))/Params!$B$7,Params!$B$8,Params!$B$9),3))</f>
        <v/>
      </c>
      <c r="S162" s="9">
        <f>IF(G162&lt;=1-Params!$B$7,0,ROUND((Params!$B$10+Params!$B$11*G162^Params!$B$12)*_xlfn.GAMMA.INV((G162-(1-Params!$B$7))/Params!$B$7,Params!$B$8,Params!$B$9),3))</f>
        <v/>
      </c>
      <c r="T162" s="9">
        <f>IF(H162&lt;=1-Params!$B$4,0,MAX(0.1,ROUND((Params!$B$10+Params!$B$11*H162^Params!$B$12)*_xlfn.GAMMA.INV((H162-(1-Params!$B$4))/Params!$B$4,Params!$B$5,Params!$B$6),1)))</f>
        <v/>
      </c>
      <c r="U162" s="9">
        <f>ROUND(_xlfn.NORM.INV(I162,Params!$B$13,Params!$B$14),1)</f>
        <v/>
      </c>
      <c r="V162" s="9">
        <f>ROUND(_xlfn.NORM.INV(J162,Params!$B$15,Params!$B$16),2)</f>
        <v/>
      </c>
      <c r="W162" s="9">
        <f>ROUND(_xlfn.NORM.INV(K162,Params!$B$13,Params!$B$14),1)</f>
        <v/>
      </c>
      <c r="X162" s="9">
        <f>ROUND(_xlfn.NORM.INV(L162,Params!$B$15,Params!$B$16),2)</f>
        <v/>
      </c>
      <c r="Y162" s="9">
        <f>ROUND(_xlfn.NORM.INV(M162,Params!$B$15,Params!$B$16)+Params!$B$17+Params!$B$18*M162,2)</f>
        <v/>
      </c>
      <c r="Z162" s="9">
        <f>ROUND(_xlfn.NORM.INV(N162,Params!$B$13,Params!$B$14)+Params!$B$17+Params!$B$18*N162,1)</f>
        <v/>
      </c>
    </row>
    <row r="163">
      <c r="A163" s="11" t="n">
        <v>162</v>
      </c>
      <c r="B163" s="12">
        <f>INT((A163-1)/122)+1</f>
        <v/>
      </c>
      <c r="C163" s="13" t="n">
        <v>0.671139</v>
      </c>
      <c r="D163" s="13" t="n">
        <v>0.443226</v>
      </c>
      <c r="E163" s="13" t="n">
        <v>0.895116</v>
      </c>
      <c r="F163" s="13" t="n">
        <v>0.981391</v>
      </c>
      <c r="G163" s="13" t="n">
        <v>0.287155</v>
      </c>
      <c r="H163" s="13" t="n">
        <v>0.941761</v>
      </c>
      <c r="I163" s="13" t="n">
        <v>0.215797</v>
      </c>
      <c r="J163" s="13" t="n">
        <v>0.17414</v>
      </c>
      <c r="K163" s="13" t="n">
        <v>0.93577</v>
      </c>
      <c r="L163" s="13" t="n">
        <v>0.371901</v>
      </c>
      <c r="M163" s="13" t="n">
        <v>0.08540399999999999</v>
      </c>
      <c r="N163" s="13" t="n">
        <v>0.367066</v>
      </c>
      <c r="O163" s="9">
        <f>IF(C163&lt;=1-Params!$B$4,0,MAX(0.1,ROUND(_xlfn.GAMMA.INV((C163-(1-Params!$B$4))/Params!$B$4,Params!$B$5,Params!$B$6),1)))</f>
        <v/>
      </c>
      <c r="P163" s="9">
        <f>IF(D163&lt;=1-Params!$B$7,0,ROUND(_xlfn.GAMMA.INV((D163-(1-Params!$B$7))/Params!$B$7,Params!$B$8,Params!$B$9),3))</f>
        <v/>
      </c>
      <c r="Q163" s="9">
        <f>IF(E163&lt;=1-Params!$B$4,0,MAX(0.1,ROUND(_xlfn.GAMMA.INV((E163-(1-Params!$B$4))/Params!$B$4,Params!$B$5,Params!$B$6),1)))</f>
        <v/>
      </c>
      <c r="R163" s="9">
        <f>IF(F163&lt;=1-Params!$B$7,0,ROUND(_xlfn.GAMMA.INV((F163-(1-Params!$B$7))/Params!$B$7,Params!$B$8,Params!$B$9),3))</f>
        <v/>
      </c>
      <c r="S163" s="9">
        <f>IF(G163&lt;=1-Params!$B$7,0,ROUND((Params!$B$10+Params!$B$11*G163^Params!$B$12)*_xlfn.GAMMA.INV((G163-(1-Params!$B$7))/Params!$B$7,Params!$B$8,Params!$B$9),3))</f>
        <v/>
      </c>
      <c r="T163" s="9">
        <f>IF(H163&lt;=1-Params!$B$4,0,MAX(0.1,ROUND((Params!$B$10+Params!$B$11*H163^Params!$B$12)*_xlfn.GAMMA.INV((H163-(1-Params!$B$4))/Params!$B$4,Params!$B$5,Params!$B$6),1)))</f>
        <v/>
      </c>
      <c r="U163" s="9">
        <f>ROUND(_xlfn.NORM.INV(I163,Params!$B$13,Params!$B$14),1)</f>
        <v/>
      </c>
      <c r="V163" s="9">
        <f>ROUND(_xlfn.NORM.INV(J163,Params!$B$15,Params!$B$16),2)</f>
        <v/>
      </c>
      <c r="W163" s="9">
        <f>ROUND(_xlfn.NORM.INV(K163,Params!$B$13,Params!$B$14),1)</f>
        <v/>
      </c>
      <c r="X163" s="9">
        <f>ROUND(_xlfn.NORM.INV(L163,Params!$B$15,Params!$B$16),2)</f>
        <v/>
      </c>
      <c r="Y163" s="9">
        <f>ROUND(_xlfn.NORM.INV(M163,Params!$B$15,Params!$B$16)+Params!$B$17+Params!$B$18*M163,2)</f>
        <v/>
      </c>
      <c r="Z163" s="9">
        <f>ROUND(_xlfn.NORM.INV(N163,Params!$B$13,Params!$B$14)+Params!$B$17+Params!$B$18*N163,1)</f>
        <v/>
      </c>
    </row>
    <row r="164">
      <c r="A164" s="11" t="n">
        <v>163</v>
      </c>
      <c r="B164" s="12">
        <f>INT((A164-1)/122)+1</f>
        <v/>
      </c>
      <c r="C164" s="13" t="n">
        <v>0.643607</v>
      </c>
      <c r="D164" s="13" t="n">
        <v>0.597651</v>
      </c>
      <c r="E164" s="13" t="n">
        <v>0.882159</v>
      </c>
      <c r="F164" s="13" t="n">
        <v>0.928827</v>
      </c>
      <c r="G164" s="13" t="n">
        <v>0.82358</v>
      </c>
      <c r="H164" s="13" t="n">
        <v>0.7217209999999999</v>
      </c>
      <c r="I164" s="13" t="n">
        <v>0.18111</v>
      </c>
      <c r="J164" s="13" t="n">
        <v>0.168675</v>
      </c>
      <c r="K164" s="13" t="n">
        <v>0.7552</v>
      </c>
      <c r="L164" s="13" t="n">
        <v>0.666587</v>
      </c>
      <c r="M164" s="13" t="n">
        <v>0.029024</v>
      </c>
      <c r="N164" s="13" t="n">
        <v>0.027518</v>
      </c>
      <c r="O164" s="9">
        <f>IF(C164&lt;=1-Params!$B$4,0,MAX(0.1,ROUND(_xlfn.GAMMA.INV((C164-(1-Params!$B$4))/Params!$B$4,Params!$B$5,Params!$B$6),1)))</f>
        <v/>
      </c>
      <c r="P164" s="9">
        <f>IF(D164&lt;=1-Params!$B$7,0,ROUND(_xlfn.GAMMA.INV((D164-(1-Params!$B$7))/Params!$B$7,Params!$B$8,Params!$B$9),3))</f>
        <v/>
      </c>
      <c r="Q164" s="9">
        <f>IF(E164&lt;=1-Params!$B$4,0,MAX(0.1,ROUND(_xlfn.GAMMA.INV((E164-(1-Params!$B$4))/Params!$B$4,Params!$B$5,Params!$B$6),1)))</f>
        <v/>
      </c>
      <c r="R164" s="9">
        <f>IF(F164&lt;=1-Params!$B$7,0,ROUND(_xlfn.GAMMA.INV((F164-(1-Params!$B$7))/Params!$B$7,Params!$B$8,Params!$B$9),3))</f>
        <v/>
      </c>
      <c r="S164" s="9">
        <f>IF(G164&lt;=1-Params!$B$7,0,ROUND((Params!$B$10+Params!$B$11*G164^Params!$B$12)*_xlfn.GAMMA.INV((G164-(1-Params!$B$7))/Params!$B$7,Params!$B$8,Params!$B$9),3))</f>
        <v/>
      </c>
      <c r="T164" s="9">
        <f>IF(H164&lt;=1-Params!$B$4,0,MAX(0.1,ROUND((Params!$B$10+Params!$B$11*H164^Params!$B$12)*_xlfn.GAMMA.INV((H164-(1-Params!$B$4))/Params!$B$4,Params!$B$5,Params!$B$6),1)))</f>
        <v/>
      </c>
      <c r="U164" s="9">
        <f>ROUND(_xlfn.NORM.INV(I164,Params!$B$13,Params!$B$14),1)</f>
        <v/>
      </c>
      <c r="V164" s="9">
        <f>ROUND(_xlfn.NORM.INV(J164,Params!$B$15,Params!$B$16),2)</f>
        <v/>
      </c>
      <c r="W164" s="9">
        <f>ROUND(_xlfn.NORM.INV(K164,Params!$B$13,Params!$B$14),1)</f>
        <v/>
      </c>
      <c r="X164" s="9">
        <f>ROUND(_xlfn.NORM.INV(L164,Params!$B$15,Params!$B$16),2)</f>
        <v/>
      </c>
      <c r="Y164" s="9">
        <f>ROUND(_xlfn.NORM.INV(M164,Params!$B$15,Params!$B$16)+Params!$B$17+Params!$B$18*M164,2)</f>
        <v/>
      </c>
      <c r="Z164" s="9">
        <f>ROUND(_xlfn.NORM.INV(N164,Params!$B$13,Params!$B$14)+Params!$B$17+Params!$B$18*N164,1)</f>
        <v/>
      </c>
    </row>
    <row r="165">
      <c r="A165" s="11" t="n">
        <v>164</v>
      </c>
      <c r="B165" s="12">
        <f>INT((A165-1)/122)+1</f>
        <v/>
      </c>
      <c r="C165" s="13" t="n">
        <v>0.894427</v>
      </c>
      <c r="D165" s="13" t="n">
        <v>0.904573</v>
      </c>
      <c r="E165" s="13" t="n">
        <v>0.981424</v>
      </c>
      <c r="F165" s="13" t="n">
        <v>0.860327</v>
      </c>
      <c r="G165" s="13" t="n">
        <v>0.994688</v>
      </c>
      <c r="H165" s="13" t="n">
        <v>0.440761</v>
      </c>
      <c r="I165" s="13" t="n">
        <v>0.66277</v>
      </c>
      <c r="J165" s="13" t="n">
        <v>0.8526629999999999</v>
      </c>
      <c r="K165" s="13" t="n">
        <v>0.44231</v>
      </c>
      <c r="L165" s="13" t="n">
        <v>0.8806619999999999</v>
      </c>
      <c r="M165" s="13" t="n">
        <v>0.057432</v>
      </c>
      <c r="N165" s="13" t="n">
        <v>0.210888</v>
      </c>
      <c r="O165" s="9">
        <f>IF(C165&lt;=1-Params!$B$4,0,MAX(0.1,ROUND(_xlfn.GAMMA.INV((C165-(1-Params!$B$4))/Params!$B$4,Params!$B$5,Params!$B$6),1)))</f>
        <v/>
      </c>
      <c r="P165" s="9">
        <f>IF(D165&lt;=1-Params!$B$7,0,ROUND(_xlfn.GAMMA.INV((D165-(1-Params!$B$7))/Params!$B$7,Params!$B$8,Params!$B$9),3))</f>
        <v/>
      </c>
      <c r="Q165" s="9">
        <f>IF(E165&lt;=1-Params!$B$4,0,MAX(0.1,ROUND(_xlfn.GAMMA.INV((E165-(1-Params!$B$4))/Params!$B$4,Params!$B$5,Params!$B$6),1)))</f>
        <v/>
      </c>
      <c r="R165" s="9">
        <f>IF(F165&lt;=1-Params!$B$7,0,ROUND(_xlfn.GAMMA.INV((F165-(1-Params!$B$7))/Params!$B$7,Params!$B$8,Params!$B$9),3))</f>
        <v/>
      </c>
      <c r="S165" s="9">
        <f>IF(G165&lt;=1-Params!$B$7,0,ROUND((Params!$B$10+Params!$B$11*G165^Params!$B$12)*_xlfn.GAMMA.INV((G165-(1-Params!$B$7))/Params!$B$7,Params!$B$8,Params!$B$9),3))</f>
        <v/>
      </c>
      <c r="T165" s="9">
        <f>IF(H165&lt;=1-Params!$B$4,0,MAX(0.1,ROUND((Params!$B$10+Params!$B$11*H165^Params!$B$12)*_xlfn.GAMMA.INV((H165-(1-Params!$B$4))/Params!$B$4,Params!$B$5,Params!$B$6),1)))</f>
        <v/>
      </c>
      <c r="U165" s="9">
        <f>ROUND(_xlfn.NORM.INV(I165,Params!$B$13,Params!$B$14),1)</f>
        <v/>
      </c>
      <c r="V165" s="9">
        <f>ROUND(_xlfn.NORM.INV(J165,Params!$B$15,Params!$B$16),2)</f>
        <v/>
      </c>
      <c r="W165" s="9">
        <f>ROUND(_xlfn.NORM.INV(K165,Params!$B$13,Params!$B$14),1)</f>
        <v/>
      </c>
      <c r="X165" s="9">
        <f>ROUND(_xlfn.NORM.INV(L165,Params!$B$15,Params!$B$16),2)</f>
        <v/>
      </c>
      <c r="Y165" s="9">
        <f>ROUND(_xlfn.NORM.INV(M165,Params!$B$15,Params!$B$16)+Params!$B$17+Params!$B$18*M165,2)</f>
        <v/>
      </c>
      <c r="Z165" s="9">
        <f>ROUND(_xlfn.NORM.INV(N165,Params!$B$13,Params!$B$14)+Params!$B$17+Params!$B$18*N165,1)</f>
        <v/>
      </c>
    </row>
    <row r="166">
      <c r="A166" s="11" t="n">
        <v>165</v>
      </c>
      <c r="B166" s="12">
        <f>INT((A166-1)/122)+1</f>
        <v/>
      </c>
      <c r="C166" s="13" t="n">
        <v>0.655933</v>
      </c>
      <c r="D166" s="13" t="n">
        <v>0.815788</v>
      </c>
      <c r="E166" s="13" t="n">
        <v>0.907045</v>
      </c>
      <c r="F166" s="13" t="n">
        <v>0.252013</v>
      </c>
      <c r="G166" s="13" t="n">
        <v>0.314148</v>
      </c>
      <c r="H166" s="13" t="n">
        <v>0.177666</v>
      </c>
      <c r="I166" s="13" t="n">
        <v>0.427924</v>
      </c>
      <c r="J166" s="13" t="n">
        <v>0.880336</v>
      </c>
      <c r="K166" s="13" t="n">
        <v>0.723309</v>
      </c>
      <c r="L166" s="13" t="n">
        <v>0.792722</v>
      </c>
      <c r="M166" s="13" t="n">
        <v>0.50465</v>
      </c>
      <c r="N166" s="13" t="n">
        <v>0.169426</v>
      </c>
      <c r="O166" s="9">
        <f>IF(C166&lt;=1-Params!$B$4,0,MAX(0.1,ROUND(_xlfn.GAMMA.INV((C166-(1-Params!$B$4))/Params!$B$4,Params!$B$5,Params!$B$6),1)))</f>
        <v/>
      </c>
      <c r="P166" s="9">
        <f>IF(D166&lt;=1-Params!$B$7,0,ROUND(_xlfn.GAMMA.INV((D166-(1-Params!$B$7))/Params!$B$7,Params!$B$8,Params!$B$9),3))</f>
        <v/>
      </c>
      <c r="Q166" s="9">
        <f>IF(E166&lt;=1-Params!$B$4,0,MAX(0.1,ROUND(_xlfn.GAMMA.INV((E166-(1-Params!$B$4))/Params!$B$4,Params!$B$5,Params!$B$6),1)))</f>
        <v/>
      </c>
      <c r="R166" s="9">
        <f>IF(F166&lt;=1-Params!$B$7,0,ROUND(_xlfn.GAMMA.INV((F166-(1-Params!$B$7))/Params!$B$7,Params!$B$8,Params!$B$9),3))</f>
        <v/>
      </c>
      <c r="S166" s="9">
        <f>IF(G166&lt;=1-Params!$B$7,0,ROUND((Params!$B$10+Params!$B$11*G166^Params!$B$12)*_xlfn.GAMMA.INV((G166-(1-Params!$B$7))/Params!$B$7,Params!$B$8,Params!$B$9),3))</f>
        <v/>
      </c>
      <c r="T166" s="9">
        <f>IF(H166&lt;=1-Params!$B$4,0,MAX(0.1,ROUND((Params!$B$10+Params!$B$11*H166^Params!$B$12)*_xlfn.GAMMA.INV((H166-(1-Params!$B$4))/Params!$B$4,Params!$B$5,Params!$B$6),1)))</f>
        <v/>
      </c>
      <c r="U166" s="9">
        <f>ROUND(_xlfn.NORM.INV(I166,Params!$B$13,Params!$B$14),1)</f>
        <v/>
      </c>
      <c r="V166" s="9">
        <f>ROUND(_xlfn.NORM.INV(J166,Params!$B$15,Params!$B$16),2)</f>
        <v/>
      </c>
      <c r="W166" s="9">
        <f>ROUND(_xlfn.NORM.INV(K166,Params!$B$13,Params!$B$14),1)</f>
        <v/>
      </c>
      <c r="X166" s="9">
        <f>ROUND(_xlfn.NORM.INV(L166,Params!$B$15,Params!$B$16),2)</f>
        <v/>
      </c>
      <c r="Y166" s="9">
        <f>ROUND(_xlfn.NORM.INV(M166,Params!$B$15,Params!$B$16)+Params!$B$17+Params!$B$18*M166,2)</f>
        <v/>
      </c>
      <c r="Z166" s="9">
        <f>ROUND(_xlfn.NORM.INV(N166,Params!$B$13,Params!$B$14)+Params!$B$17+Params!$B$18*N166,1)</f>
        <v/>
      </c>
    </row>
    <row r="167">
      <c r="A167" s="11" t="n">
        <v>166</v>
      </c>
      <c r="B167" s="12">
        <f>INT((A167-1)/122)+1</f>
        <v/>
      </c>
      <c r="C167" s="13" t="n">
        <v>0.356779</v>
      </c>
      <c r="D167" s="13" t="n">
        <v>0.905946</v>
      </c>
      <c r="E167" s="13" t="n">
        <v>0.06961000000000001</v>
      </c>
      <c r="F167" s="13" t="n">
        <v>0.745464</v>
      </c>
      <c r="G167" s="13" t="n">
        <v>0.485958</v>
      </c>
      <c r="H167" s="13" t="n">
        <v>0.181824</v>
      </c>
      <c r="I167" s="13" t="n">
        <v>0.438019</v>
      </c>
      <c r="J167" s="13" t="n">
        <v>0.623382</v>
      </c>
      <c r="K167" s="13" t="n">
        <v>0.578456</v>
      </c>
      <c r="L167" s="13" t="n">
        <v>0.9922879999999999</v>
      </c>
      <c r="M167" s="13" t="n">
        <v>0.084216</v>
      </c>
      <c r="N167" s="13" t="n">
        <v>0.244704</v>
      </c>
      <c r="O167" s="9">
        <f>IF(C167&lt;=1-Params!$B$4,0,MAX(0.1,ROUND(_xlfn.GAMMA.INV((C167-(1-Params!$B$4))/Params!$B$4,Params!$B$5,Params!$B$6),1)))</f>
        <v/>
      </c>
      <c r="P167" s="9">
        <f>IF(D167&lt;=1-Params!$B$7,0,ROUND(_xlfn.GAMMA.INV((D167-(1-Params!$B$7))/Params!$B$7,Params!$B$8,Params!$B$9),3))</f>
        <v/>
      </c>
      <c r="Q167" s="9">
        <f>IF(E167&lt;=1-Params!$B$4,0,MAX(0.1,ROUND(_xlfn.GAMMA.INV((E167-(1-Params!$B$4))/Params!$B$4,Params!$B$5,Params!$B$6),1)))</f>
        <v/>
      </c>
      <c r="R167" s="9">
        <f>IF(F167&lt;=1-Params!$B$7,0,ROUND(_xlfn.GAMMA.INV((F167-(1-Params!$B$7))/Params!$B$7,Params!$B$8,Params!$B$9),3))</f>
        <v/>
      </c>
      <c r="S167" s="9">
        <f>IF(G167&lt;=1-Params!$B$7,0,ROUND((Params!$B$10+Params!$B$11*G167^Params!$B$12)*_xlfn.GAMMA.INV((G167-(1-Params!$B$7))/Params!$B$7,Params!$B$8,Params!$B$9),3))</f>
        <v/>
      </c>
      <c r="T167" s="9">
        <f>IF(H167&lt;=1-Params!$B$4,0,MAX(0.1,ROUND((Params!$B$10+Params!$B$11*H167^Params!$B$12)*_xlfn.GAMMA.INV((H167-(1-Params!$B$4))/Params!$B$4,Params!$B$5,Params!$B$6),1)))</f>
        <v/>
      </c>
      <c r="U167" s="9">
        <f>ROUND(_xlfn.NORM.INV(I167,Params!$B$13,Params!$B$14),1)</f>
        <v/>
      </c>
      <c r="V167" s="9">
        <f>ROUND(_xlfn.NORM.INV(J167,Params!$B$15,Params!$B$16),2)</f>
        <v/>
      </c>
      <c r="W167" s="9">
        <f>ROUND(_xlfn.NORM.INV(K167,Params!$B$13,Params!$B$14),1)</f>
        <v/>
      </c>
      <c r="X167" s="9">
        <f>ROUND(_xlfn.NORM.INV(L167,Params!$B$15,Params!$B$16),2)</f>
        <v/>
      </c>
      <c r="Y167" s="9">
        <f>ROUND(_xlfn.NORM.INV(M167,Params!$B$15,Params!$B$16)+Params!$B$17+Params!$B$18*M167,2)</f>
        <v/>
      </c>
      <c r="Z167" s="9">
        <f>ROUND(_xlfn.NORM.INV(N167,Params!$B$13,Params!$B$14)+Params!$B$17+Params!$B$18*N167,1)</f>
        <v/>
      </c>
    </row>
    <row r="168">
      <c r="A168" s="11" t="n">
        <v>167</v>
      </c>
      <c r="B168" s="12">
        <f>INT((A168-1)/122)+1</f>
        <v/>
      </c>
      <c r="C168" s="13" t="n">
        <v>0.991599</v>
      </c>
      <c r="D168" s="13" t="n">
        <v>0.543614</v>
      </c>
      <c r="E168" s="13" t="n">
        <v>0.789361</v>
      </c>
      <c r="F168" s="13" t="n">
        <v>0.454159</v>
      </c>
      <c r="G168" s="13" t="n">
        <v>0.678856</v>
      </c>
      <c r="H168" s="13" t="n">
        <v>0.5112719999999999</v>
      </c>
      <c r="I168" s="13" t="n">
        <v>0.490381</v>
      </c>
      <c r="J168" s="13" t="n">
        <v>0.5453789999999999</v>
      </c>
      <c r="K168" s="13" t="n">
        <v>0.683841</v>
      </c>
      <c r="L168" s="13" t="n">
        <v>0.988151</v>
      </c>
      <c r="M168" s="13" t="n">
        <v>0.37833</v>
      </c>
      <c r="N168" s="13" t="n">
        <v>0.032797</v>
      </c>
      <c r="O168" s="9">
        <f>IF(C168&lt;=1-Params!$B$4,0,MAX(0.1,ROUND(_xlfn.GAMMA.INV((C168-(1-Params!$B$4))/Params!$B$4,Params!$B$5,Params!$B$6),1)))</f>
        <v/>
      </c>
      <c r="P168" s="9">
        <f>IF(D168&lt;=1-Params!$B$7,0,ROUND(_xlfn.GAMMA.INV((D168-(1-Params!$B$7))/Params!$B$7,Params!$B$8,Params!$B$9),3))</f>
        <v/>
      </c>
      <c r="Q168" s="9">
        <f>IF(E168&lt;=1-Params!$B$4,0,MAX(0.1,ROUND(_xlfn.GAMMA.INV((E168-(1-Params!$B$4))/Params!$B$4,Params!$B$5,Params!$B$6),1)))</f>
        <v/>
      </c>
      <c r="R168" s="9">
        <f>IF(F168&lt;=1-Params!$B$7,0,ROUND(_xlfn.GAMMA.INV((F168-(1-Params!$B$7))/Params!$B$7,Params!$B$8,Params!$B$9),3))</f>
        <v/>
      </c>
      <c r="S168" s="9">
        <f>IF(G168&lt;=1-Params!$B$7,0,ROUND((Params!$B$10+Params!$B$11*G168^Params!$B$12)*_xlfn.GAMMA.INV((G168-(1-Params!$B$7))/Params!$B$7,Params!$B$8,Params!$B$9),3))</f>
        <v/>
      </c>
      <c r="T168" s="9">
        <f>IF(H168&lt;=1-Params!$B$4,0,MAX(0.1,ROUND((Params!$B$10+Params!$B$11*H168^Params!$B$12)*_xlfn.GAMMA.INV((H168-(1-Params!$B$4))/Params!$B$4,Params!$B$5,Params!$B$6),1)))</f>
        <v/>
      </c>
      <c r="U168" s="9">
        <f>ROUND(_xlfn.NORM.INV(I168,Params!$B$13,Params!$B$14),1)</f>
        <v/>
      </c>
      <c r="V168" s="9">
        <f>ROUND(_xlfn.NORM.INV(J168,Params!$B$15,Params!$B$16),2)</f>
        <v/>
      </c>
      <c r="W168" s="9">
        <f>ROUND(_xlfn.NORM.INV(K168,Params!$B$13,Params!$B$14),1)</f>
        <v/>
      </c>
      <c r="X168" s="9">
        <f>ROUND(_xlfn.NORM.INV(L168,Params!$B$15,Params!$B$16),2)</f>
        <v/>
      </c>
      <c r="Y168" s="9">
        <f>ROUND(_xlfn.NORM.INV(M168,Params!$B$15,Params!$B$16)+Params!$B$17+Params!$B$18*M168,2)</f>
        <v/>
      </c>
      <c r="Z168" s="9">
        <f>ROUND(_xlfn.NORM.INV(N168,Params!$B$13,Params!$B$14)+Params!$B$17+Params!$B$18*N168,1)</f>
        <v/>
      </c>
    </row>
    <row r="169">
      <c r="A169" s="11" t="n">
        <v>168</v>
      </c>
      <c r="B169" s="12">
        <f>INT((A169-1)/122)+1</f>
        <v/>
      </c>
      <c r="C169" s="13" t="n">
        <v>0.9873499999999999</v>
      </c>
      <c r="D169" s="13" t="n">
        <v>0.927853</v>
      </c>
      <c r="E169" s="13" t="n">
        <v>0.820672</v>
      </c>
      <c r="F169" s="13" t="n">
        <v>0.642404</v>
      </c>
      <c r="G169" s="13" t="n">
        <v>0.613542</v>
      </c>
      <c r="H169" s="13" t="n">
        <v>0.535868</v>
      </c>
      <c r="I169" s="13" t="n">
        <v>0.156123</v>
      </c>
      <c r="J169" s="13" t="n">
        <v>0.127671</v>
      </c>
      <c r="K169" s="13" t="n">
        <v>0.532161</v>
      </c>
      <c r="L169" s="13" t="n">
        <v>0.9653350000000001</v>
      </c>
      <c r="M169" s="13" t="n">
        <v>0.324939</v>
      </c>
      <c r="N169" s="13" t="n">
        <v>0.337378</v>
      </c>
      <c r="O169" s="9">
        <f>IF(C169&lt;=1-Params!$B$4,0,MAX(0.1,ROUND(_xlfn.GAMMA.INV((C169-(1-Params!$B$4))/Params!$B$4,Params!$B$5,Params!$B$6),1)))</f>
        <v/>
      </c>
      <c r="P169" s="9">
        <f>IF(D169&lt;=1-Params!$B$7,0,ROUND(_xlfn.GAMMA.INV((D169-(1-Params!$B$7))/Params!$B$7,Params!$B$8,Params!$B$9),3))</f>
        <v/>
      </c>
      <c r="Q169" s="9">
        <f>IF(E169&lt;=1-Params!$B$4,0,MAX(0.1,ROUND(_xlfn.GAMMA.INV((E169-(1-Params!$B$4))/Params!$B$4,Params!$B$5,Params!$B$6),1)))</f>
        <v/>
      </c>
      <c r="R169" s="9">
        <f>IF(F169&lt;=1-Params!$B$7,0,ROUND(_xlfn.GAMMA.INV((F169-(1-Params!$B$7))/Params!$B$7,Params!$B$8,Params!$B$9),3))</f>
        <v/>
      </c>
      <c r="S169" s="9">
        <f>IF(G169&lt;=1-Params!$B$7,0,ROUND((Params!$B$10+Params!$B$11*G169^Params!$B$12)*_xlfn.GAMMA.INV((G169-(1-Params!$B$7))/Params!$B$7,Params!$B$8,Params!$B$9),3))</f>
        <v/>
      </c>
      <c r="T169" s="9">
        <f>IF(H169&lt;=1-Params!$B$4,0,MAX(0.1,ROUND((Params!$B$10+Params!$B$11*H169^Params!$B$12)*_xlfn.GAMMA.INV((H169-(1-Params!$B$4))/Params!$B$4,Params!$B$5,Params!$B$6),1)))</f>
        <v/>
      </c>
      <c r="U169" s="9">
        <f>ROUND(_xlfn.NORM.INV(I169,Params!$B$13,Params!$B$14),1)</f>
        <v/>
      </c>
      <c r="V169" s="9">
        <f>ROUND(_xlfn.NORM.INV(J169,Params!$B$15,Params!$B$16),2)</f>
        <v/>
      </c>
      <c r="W169" s="9">
        <f>ROUND(_xlfn.NORM.INV(K169,Params!$B$13,Params!$B$14),1)</f>
        <v/>
      </c>
      <c r="X169" s="9">
        <f>ROUND(_xlfn.NORM.INV(L169,Params!$B$15,Params!$B$16),2)</f>
        <v/>
      </c>
      <c r="Y169" s="9">
        <f>ROUND(_xlfn.NORM.INV(M169,Params!$B$15,Params!$B$16)+Params!$B$17+Params!$B$18*M169,2)</f>
        <v/>
      </c>
      <c r="Z169" s="9">
        <f>ROUND(_xlfn.NORM.INV(N169,Params!$B$13,Params!$B$14)+Params!$B$17+Params!$B$18*N169,1)</f>
        <v/>
      </c>
    </row>
    <row r="170">
      <c r="A170" s="11" t="n">
        <v>169</v>
      </c>
      <c r="B170" s="12">
        <f>INT((A170-1)/122)+1</f>
        <v/>
      </c>
      <c r="C170" s="13" t="n">
        <v>0.943612</v>
      </c>
      <c r="D170" s="13" t="n">
        <v>0.5795979999999999</v>
      </c>
      <c r="E170" s="13" t="n">
        <v>0.254964</v>
      </c>
      <c r="F170" s="13" t="n">
        <v>0.806154</v>
      </c>
      <c r="G170" s="13" t="n">
        <v>0.941299</v>
      </c>
      <c r="H170" s="13" t="n">
        <v>0.76877</v>
      </c>
      <c r="I170" s="13" t="n">
        <v>0.47733</v>
      </c>
      <c r="J170" s="13" t="n">
        <v>0.355234</v>
      </c>
      <c r="K170" s="13" t="n">
        <v>0.403126</v>
      </c>
      <c r="L170" s="13" t="n">
        <v>0.989365</v>
      </c>
      <c r="M170" s="13" t="n">
        <v>0.611151</v>
      </c>
      <c r="N170" s="13" t="n">
        <v>0.749341</v>
      </c>
      <c r="O170" s="9">
        <f>IF(C170&lt;=1-Params!$B$4,0,MAX(0.1,ROUND(_xlfn.GAMMA.INV((C170-(1-Params!$B$4))/Params!$B$4,Params!$B$5,Params!$B$6),1)))</f>
        <v/>
      </c>
      <c r="P170" s="9">
        <f>IF(D170&lt;=1-Params!$B$7,0,ROUND(_xlfn.GAMMA.INV((D170-(1-Params!$B$7))/Params!$B$7,Params!$B$8,Params!$B$9),3))</f>
        <v/>
      </c>
      <c r="Q170" s="9">
        <f>IF(E170&lt;=1-Params!$B$4,0,MAX(0.1,ROUND(_xlfn.GAMMA.INV((E170-(1-Params!$B$4))/Params!$B$4,Params!$B$5,Params!$B$6),1)))</f>
        <v/>
      </c>
      <c r="R170" s="9">
        <f>IF(F170&lt;=1-Params!$B$7,0,ROUND(_xlfn.GAMMA.INV((F170-(1-Params!$B$7))/Params!$B$7,Params!$B$8,Params!$B$9),3))</f>
        <v/>
      </c>
      <c r="S170" s="9">
        <f>IF(G170&lt;=1-Params!$B$7,0,ROUND((Params!$B$10+Params!$B$11*G170^Params!$B$12)*_xlfn.GAMMA.INV((G170-(1-Params!$B$7))/Params!$B$7,Params!$B$8,Params!$B$9),3))</f>
        <v/>
      </c>
      <c r="T170" s="9">
        <f>IF(H170&lt;=1-Params!$B$4,0,MAX(0.1,ROUND((Params!$B$10+Params!$B$11*H170^Params!$B$12)*_xlfn.GAMMA.INV((H170-(1-Params!$B$4))/Params!$B$4,Params!$B$5,Params!$B$6),1)))</f>
        <v/>
      </c>
      <c r="U170" s="9">
        <f>ROUND(_xlfn.NORM.INV(I170,Params!$B$13,Params!$B$14),1)</f>
        <v/>
      </c>
      <c r="V170" s="9">
        <f>ROUND(_xlfn.NORM.INV(J170,Params!$B$15,Params!$B$16),2)</f>
        <v/>
      </c>
      <c r="W170" s="9">
        <f>ROUND(_xlfn.NORM.INV(K170,Params!$B$13,Params!$B$14),1)</f>
        <v/>
      </c>
      <c r="X170" s="9">
        <f>ROUND(_xlfn.NORM.INV(L170,Params!$B$15,Params!$B$16),2)</f>
        <v/>
      </c>
      <c r="Y170" s="9">
        <f>ROUND(_xlfn.NORM.INV(M170,Params!$B$15,Params!$B$16)+Params!$B$17+Params!$B$18*M170,2)</f>
        <v/>
      </c>
      <c r="Z170" s="9">
        <f>ROUND(_xlfn.NORM.INV(N170,Params!$B$13,Params!$B$14)+Params!$B$17+Params!$B$18*N170,1)</f>
        <v/>
      </c>
    </row>
    <row r="171">
      <c r="A171" s="11" t="n">
        <v>170</v>
      </c>
      <c r="B171" s="12">
        <f>INT((A171-1)/122)+1</f>
        <v/>
      </c>
      <c r="C171" s="13" t="n">
        <v>0.951879</v>
      </c>
      <c r="D171" s="13" t="n">
        <v>0.745566</v>
      </c>
      <c r="E171" s="13" t="n">
        <v>0.7183929999999999</v>
      </c>
      <c r="F171" s="13" t="n">
        <v>0.562379</v>
      </c>
      <c r="G171" s="13" t="n">
        <v>0.860168</v>
      </c>
      <c r="H171" s="13" t="n">
        <v>0.936714</v>
      </c>
      <c r="I171" s="13" t="n">
        <v>0.09694</v>
      </c>
      <c r="J171" s="13" t="n">
        <v>0.311356</v>
      </c>
      <c r="K171" s="13" t="n">
        <v>0.450311</v>
      </c>
      <c r="L171" s="13" t="n">
        <v>0.9806319999999999</v>
      </c>
      <c r="M171" s="13" t="n">
        <v>0.859059</v>
      </c>
      <c r="N171" s="13" t="n">
        <v>0.427102</v>
      </c>
      <c r="O171" s="9">
        <f>IF(C171&lt;=1-Params!$B$4,0,MAX(0.1,ROUND(_xlfn.GAMMA.INV((C171-(1-Params!$B$4))/Params!$B$4,Params!$B$5,Params!$B$6),1)))</f>
        <v/>
      </c>
      <c r="P171" s="9">
        <f>IF(D171&lt;=1-Params!$B$7,0,ROUND(_xlfn.GAMMA.INV((D171-(1-Params!$B$7))/Params!$B$7,Params!$B$8,Params!$B$9),3))</f>
        <v/>
      </c>
      <c r="Q171" s="9">
        <f>IF(E171&lt;=1-Params!$B$4,0,MAX(0.1,ROUND(_xlfn.GAMMA.INV((E171-(1-Params!$B$4))/Params!$B$4,Params!$B$5,Params!$B$6),1)))</f>
        <v/>
      </c>
      <c r="R171" s="9">
        <f>IF(F171&lt;=1-Params!$B$7,0,ROUND(_xlfn.GAMMA.INV((F171-(1-Params!$B$7))/Params!$B$7,Params!$B$8,Params!$B$9),3))</f>
        <v/>
      </c>
      <c r="S171" s="9">
        <f>IF(G171&lt;=1-Params!$B$7,0,ROUND((Params!$B$10+Params!$B$11*G171^Params!$B$12)*_xlfn.GAMMA.INV((G171-(1-Params!$B$7))/Params!$B$7,Params!$B$8,Params!$B$9),3))</f>
        <v/>
      </c>
      <c r="T171" s="9">
        <f>IF(H171&lt;=1-Params!$B$4,0,MAX(0.1,ROUND((Params!$B$10+Params!$B$11*H171^Params!$B$12)*_xlfn.GAMMA.INV((H171-(1-Params!$B$4))/Params!$B$4,Params!$B$5,Params!$B$6),1)))</f>
        <v/>
      </c>
      <c r="U171" s="9">
        <f>ROUND(_xlfn.NORM.INV(I171,Params!$B$13,Params!$B$14),1)</f>
        <v/>
      </c>
      <c r="V171" s="9">
        <f>ROUND(_xlfn.NORM.INV(J171,Params!$B$15,Params!$B$16),2)</f>
        <v/>
      </c>
      <c r="W171" s="9">
        <f>ROUND(_xlfn.NORM.INV(K171,Params!$B$13,Params!$B$14),1)</f>
        <v/>
      </c>
      <c r="X171" s="9">
        <f>ROUND(_xlfn.NORM.INV(L171,Params!$B$15,Params!$B$16),2)</f>
        <v/>
      </c>
      <c r="Y171" s="9">
        <f>ROUND(_xlfn.NORM.INV(M171,Params!$B$15,Params!$B$16)+Params!$B$17+Params!$B$18*M171,2)</f>
        <v/>
      </c>
      <c r="Z171" s="9">
        <f>ROUND(_xlfn.NORM.INV(N171,Params!$B$13,Params!$B$14)+Params!$B$17+Params!$B$18*N171,1)</f>
        <v/>
      </c>
    </row>
    <row r="172">
      <c r="A172" s="11" t="n">
        <v>171</v>
      </c>
      <c r="B172" s="12">
        <f>INT((A172-1)/122)+1</f>
        <v/>
      </c>
      <c r="C172" s="13" t="n">
        <v>0.969971</v>
      </c>
      <c r="D172" s="13" t="n">
        <v>0.877754</v>
      </c>
      <c r="E172" s="13" t="n">
        <v>0.713262</v>
      </c>
      <c r="F172" s="13" t="n">
        <v>0.217033</v>
      </c>
      <c r="G172" s="13" t="n">
        <v>0.61078</v>
      </c>
      <c r="H172" s="13" t="n">
        <v>0.855037</v>
      </c>
      <c r="I172" s="13" t="n">
        <v>0.449543</v>
      </c>
      <c r="J172" s="13" t="n">
        <v>0.203316</v>
      </c>
      <c r="K172" s="13" t="n">
        <v>0.762025</v>
      </c>
      <c r="L172" s="13" t="n">
        <v>0.953426</v>
      </c>
      <c r="M172" s="13" t="n">
        <v>0.107777</v>
      </c>
      <c r="N172" s="13" t="n">
        <v>0.414643</v>
      </c>
      <c r="O172" s="9">
        <f>IF(C172&lt;=1-Params!$B$4,0,MAX(0.1,ROUND(_xlfn.GAMMA.INV((C172-(1-Params!$B$4))/Params!$B$4,Params!$B$5,Params!$B$6),1)))</f>
        <v/>
      </c>
      <c r="P172" s="9">
        <f>IF(D172&lt;=1-Params!$B$7,0,ROUND(_xlfn.GAMMA.INV((D172-(1-Params!$B$7))/Params!$B$7,Params!$B$8,Params!$B$9),3))</f>
        <v/>
      </c>
      <c r="Q172" s="9">
        <f>IF(E172&lt;=1-Params!$B$4,0,MAX(0.1,ROUND(_xlfn.GAMMA.INV((E172-(1-Params!$B$4))/Params!$B$4,Params!$B$5,Params!$B$6),1)))</f>
        <v/>
      </c>
      <c r="R172" s="9">
        <f>IF(F172&lt;=1-Params!$B$7,0,ROUND(_xlfn.GAMMA.INV((F172-(1-Params!$B$7))/Params!$B$7,Params!$B$8,Params!$B$9),3))</f>
        <v/>
      </c>
      <c r="S172" s="9">
        <f>IF(G172&lt;=1-Params!$B$7,0,ROUND((Params!$B$10+Params!$B$11*G172^Params!$B$12)*_xlfn.GAMMA.INV((G172-(1-Params!$B$7))/Params!$B$7,Params!$B$8,Params!$B$9),3))</f>
        <v/>
      </c>
      <c r="T172" s="9">
        <f>IF(H172&lt;=1-Params!$B$4,0,MAX(0.1,ROUND((Params!$B$10+Params!$B$11*H172^Params!$B$12)*_xlfn.GAMMA.INV((H172-(1-Params!$B$4))/Params!$B$4,Params!$B$5,Params!$B$6),1)))</f>
        <v/>
      </c>
      <c r="U172" s="9">
        <f>ROUND(_xlfn.NORM.INV(I172,Params!$B$13,Params!$B$14),1)</f>
        <v/>
      </c>
      <c r="V172" s="9">
        <f>ROUND(_xlfn.NORM.INV(J172,Params!$B$15,Params!$B$16),2)</f>
        <v/>
      </c>
      <c r="W172" s="9">
        <f>ROUND(_xlfn.NORM.INV(K172,Params!$B$13,Params!$B$14),1)</f>
        <v/>
      </c>
      <c r="X172" s="9">
        <f>ROUND(_xlfn.NORM.INV(L172,Params!$B$15,Params!$B$16),2)</f>
        <v/>
      </c>
      <c r="Y172" s="9">
        <f>ROUND(_xlfn.NORM.INV(M172,Params!$B$15,Params!$B$16)+Params!$B$17+Params!$B$18*M172,2)</f>
        <v/>
      </c>
      <c r="Z172" s="9">
        <f>ROUND(_xlfn.NORM.INV(N172,Params!$B$13,Params!$B$14)+Params!$B$17+Params!$B$18*N172,1)</f>
        <v/>
      </c>
    </row>
    <row r="173">
      <c r="A173" s="11" t="n">
        <v>172</v>
      </c>
      <c r="B173" s="12">
        <f>INT((A173-1)/122)+1</f>
        <v/>
      </c>
      <c r="C173" s="13" t="n">
        <v>0.091393</v>
      </c>
      <c r="D173" s="13" t="n">
        <v>0.501534</v>
      </c>
      <c r="E173" s="13" t="n">
        <v>0.209816</v>
      </c>
      <c r="F173" s="13" t="n">
        <v>0.124409</v>
      </c>
      <c r="G173" s="13" t="n">
        <v>0.882934</v>
      </c>
      <c r="H173" s="13" t="n">
        <v>0.613656</v>
      </c>
      <c r="I173" s="13" t="n">
        <v>0.5696600000000001</v>
      </c>
      <c r="J173" s="13" t="n">
        <v>0.372275</v>
      </c>
      <c r="K173" s="13" t="n">
        <v>0.904348</v>
      </c>
      <c r="L173" s="13" t="n">
        <v>0.890132</v>
      </c>
      <c r="M173" s="13" t="n">
        <v>0.469682</v>
      </c>
      <c r="N173" s="13" t="n">
        <v>0.337472</v>
      </c>
      <c r="O173" s="9">
        <f>IF(C173&lt;=1-Params!$B$4,0,MAX(0.1,ROUND(_xlfn.GAMMA.INV((C173-(1-Params!$B$4))/Params!$B$4,Params!$B$5,Params!$B$6),1)))</f>
        <v/>
      </c>
      <c r="P173" s="9">
        <f>IF(D173&lt;=1-Params!$B$7,0,ROUND(_xlfn.GAMMA.INV((D173-(1-Params!$B$7))/Params!$B$7,Params!$B$8,Params!$B$9),3))</f>
        <v/>
      </c>
      <c r="Q173" s="9">
        <f>IF(E173&lt;=1-Params!$B$4,0,MAX(0.1,ROUND(_xlfn.GAMMA.INV((E173-(1-Params!$B$4))/Params!$B$4,Params!$B$5,Params!$B$6),1)))</f>
        <v/>
      </c>
      <c r="R173" s="9">
        <f>IF(F173&lt;=1-Params!$B$7,0,ROUND(_xlfn.GAMMA.INV((F173-(1-Params!$B$7))/Params!$B$7,Params!$B$8,Params!$B$9),3))</f>
        <v/>
      </c>
      <c r="S173" s="9">
        <f>IF(G173&lt;=1-Params!$B$7,0,ROUND((Params!$B$10+Params!$B$11*G173^Params!$B$12)*_xlfn.GAMMA.INV((G173-(1-Params!$B$7))/Params!$B$7,Params!$B$8,Params!$B$9),3))</f>
        <v/>
      </c>
      <c r="T173" s="9">
        <f>IF(H173&lt;=1-Params!$B$4,0,MAX(0.1,ROUND((Params!$B$10+Params!$B$11*H173^Params!$B$12)*_xlfn.GAMMA.INV((H173-(1-Params!$B$4))/Params!$B$4,Params!$B$5,Params!$B$6),1)))</f>
        <v/>
      </c>
      <c r="U173" s="9">
        <f>ROUND(_xlfn.NORM.INV(I173,Params!$B$13,Params!$B$14),1)</f>
        <v/>
      </c>
      <c r="V173" s="9">
        <f>ROUND(_xlfn.NORM.INV(J173,Params!$B$15,Params!$B$16),2)</f>
        <v/>
      </c>
      <c r="W173" s="9">
        <f>ROUND(_xlfn.NORM.INV(K173,Params!$B$13,Params!$B$14),1)</f>
        <v/>
      </c>
      <c r="X173" s="9">
        <f>ROUND(_xlfn.NORM.INV(L173,Params!$B$15,Params!$B$16),2)</f>
        <v/>
      </c>
      <c r="Y173" s="9">
        <f>ROUND(_xlfn.NORM.INV(M173,Params!$B$15,Params!$B$16)+Params!$B$17+Params!$B$18*M173,2)</f>
        <v/>
      </c>
      <c r="Z173" s="9">
        <f>ROUND(_xlfn.NORM.INV(N173,Params!$B$13,Params!$B$14)+Params!$B$17+Params!$B$18*N173,1)</f>
        <v/>
      </c>
    </row>
    <row r="174">
      <c r="A174" s="11" t="n">
        <v>173</v>
      </c>
      <c r="B174" s="12">
        <f>INT((A174-1)/122)+1</f>
        <v/>
      </c>
      <c r="C174" s="13" t="n">
        <v>0.162771</v>
      </c>
      <c r="D174" s="13" t="n">
        <v>0.930043</v>
      </c>
      <c r="E174" s="13" t="n">
        <v>0.346572</v>
      </c>
      <c r="F174" s="13" t="n">
        <v>0.54671</v>
      </c>
      <c r="G174" s="13" t="n">
        <v>0.733299</v>
      </c>
      <c r="H174" s="13" t="n">
        <v>0.995192</v>
      </c>
      <c r="I174" s="13" t="n">
        <v>0.86414</v>
      </c>
      <c r="J174" s="13" t="n">
        <v>0.482052</v>
      </c>
      <c r="K174" s="13" t="n">
        <v>0.753331</v>
      </c>
      <c r="L174" s="13" t="n">
        <v>0.410897</v>
      </c>
      <c r="M174" s="13" t="n">
        <v>0.703155</v>
      </c>
      <c r="N174" s="13" t="n">
        <v>0.884856</v>
      </c>
      <c r="O174" s="9">
        <f>IF(C174&lt;=1-Params!$B$4,0,MAX(0.1,ROUND(_xlfn.GAMMA.INV((C174-(1-Params!$B$4))/Params!$B$4,Params!$B$5,Params!$B$6),1)))</f>
        <v/>
      </c>
      <c r="P174" s="9">
        <f>IF(D174&lt;=1-Params!$B$7,0,ROUND(_xlfn.GAMMA.INV((D174-(1-Params!$B$7))/Params!$B$7,Params!$B$8,Params!$B$9),3))</f>
        <v/>
      </c>
      <c r="Q174" s="9">
        <f>IF(E174&lt;=1-Params!$B$4,0,MAX(0.1,ROUND(_xlfn.GAMMA.INV((E174-(1-Params!$B$4))/Params!$B$4,Params!$B$5,Params!$B$6),1)))</f>
        <v/>
      </c>
      <c r="R174" s="9">
        <f>IF(F174&lt;=1-Params!$B$7,0,ROUND(_xlfn.GAMMA.INV((F174-(1-Params!$B$7))/Params!$B$7,Params!$B$8,Params!$B$9),3))</f>
        <v/>
      </c>
      <c r="S174" s="9">
        <f>IF(G174&lt;=1-Params!$B$7,0,ROUND((Params!$B$10+Params!$B$11*G174^Params!$B$12)*_xlfn.GAMMA.INV((G174-(1-Params!$B$7))/Params!$B$7,Params!$B$8,Params!$B$9),3))</f>
        <v/>
      </c>
      <c r="T174" s="9">
        <f>IF(H174&lt;=1-Params!$B$4,0,MAX(0.1,ROUND((Params!$B$10+Params!$B$11*H174^Params!$B$12)*_xlfn.GAMMA.INV((H174-(1-Params!$B$4))/Params!$B$4,Params!$B$5,Params!$B$6),1)))</f>
        <v/>
      </c>
      <c r="U174" s="9">
        <f>ROUND(_xlfn.NORM.INV(I174,Params!$B$13,Params!$B$14),1)</f>
        <v/>
      </c>
      <c r="V174" s="9">
        <f>ROUND(_xlfn.NORM.INV(J174,Params!$B$15,Params!$B$16),2)</f>
        <v/>
      </c>
      <c r="W174" s="9">
        <f>ROUND(_xlfn.NORM.INV(K174,Params!$B$13,Params!$B$14),1)</f>
        <v/>
      </c>
      <c r="X174" s="9">
        <f>ROUND(_xlfn.NORM.INV(L174,Params!$B$15,Params!$B$16),2)</f>
        <v/>
      </c>
      <c r="Y174" s="9">
        <f>ROUND(_xlfn.NORM.INV(M174,Params!$B$15,Params!$B$16)+Params!$B$17+Params!$B$18*M174,2)</f>
        <v/>
      </c>
      <c r="Z174" s="9">
        <f>ROUND(_xlfn.NORM.INV(N174,Params!$B$13,Params!$B$14)+Params!$B$17+Params!$B$18*N174,1)</f>
        <v/>
      </c>
    </row>
    <row r="175">
      <c r="A175" s="11" t="n">
        <v>174</v>
      </c>
      <c r="B175" s="12">
        <f>INT((A175-1)/122)+1</f>
        <v/>
      </c>
      <c r="C175" s="13" t="n">
        <v>0.416876</v>
      </c>
      <c r="D175" s="13" t="n">
        <v>0.52974</v>
      </c>
      <c r="E175" s="13" t="n">
        <v>0.416819</v>
      </c>
      <c r="F175" s="13" t="n">
        <v>0.131238</v>
      </c>
      <c r="G175" s="13" t="n">
        <v>0.188712</v>
      </c>
      <c r="H175" s="13" t="n">
        <v>0.965204</v>
      </c>
      <c r="I175" s="13" t="n">
        <v>0.945894</v>
      </c>
      <c r="J175" s="13" t="n">
        <v>0.132777</v>
      </c>
      <c r="K175" s="13" t="n">
        <v>0.587551</v>
      </c>
      <c r="L175" s="13" t="n">
        <v>0.130271</v>
      </c>
      <c r="M175" s="13" t="n">
        <v>0.485569</v>
      </c>
      <c r="N175" s="13" t="n">
        <v>0.630452</v>
      </c>
      <c r="O175" s="9">
        <f>IF(C175&lt;=1-Params!$B$4,0,MAX(0.1,ROUND(_xlfn.GAMMA.INV((C175-(1-Params!$B$4))/Params!$B$4,Params!$B$5,Params!$B$6),1)))</f>
        <v/>
      </c>
      <c r="P175" s="9">
        <f>IF(D175&lt;=1-Params!$B$7,0,ROUND(_xlfn.GAMMA.INV((D175-(1-Params!$B$7))/Params!$B$7,Params!$B$8,Params!$B$9),3))</f>
        <v/>
      </c>
      <c r="Q175" s="9">
        <f>IF(E175&lt;=1-Params!$B$4,0,MAX(0.1,ROUND(_xlfn.GAMMA.INV((E175-(1-Params!$B$4))/Params!$B$4,Params!$B$5,Params!$B$6),1)))</f>
        <v/>
      </c>
      <c r="R175" s="9">
        <f>IF(F175&lt;=1-Params!$B$7,0,ROUND(_xlfn.GAMMA.INV((F175-(1-Params!$B$7))/Params!$B$7,Params!$B$8,Params!$B$9),3))</f>
        <v/>
      </c>
      <c r="S175" s="9">
        <f>IF(G175&lt;=1-Params!$B$7,0,ROUND((Params!$B$10+Params!$B$11*G175^Params!$B$12)*_xlfn.GAMMA.INV((G175-(1-Params!$B$7))/Params!$B$7,Params!$B$8,Params!$B$9),3))</f>
        <v/>
      </c>
      <c r="T175" s="9">
        <f>IF(H175&lt;=1-Params!$B$4,0,MAX(0.1,ROUND((Params!$B$10+Params!$B$11*H175^Params!$B$12)*_xlfn.GAMMA.INV((H175-(1-Params!$B$4))/Params!$B$4,Params!$B$5,Params!$B$6),1)))</f>
        <v/>
      </c>
      <c r="U175" s="9">
        <f>ROUND(_xlfn.NORM.INV(I175,Params!$B$13,Params!$B$14),1)</f>
        <v/>
      </c>
      <c r="V175" s="9">
        <f>ROUND(_xlfn.NORM.INV(J175,Params!$B$15,Params!$B$16),2)</f>
        <v/>
      </c>
      <c r="W175" s="9">
        <f>ROUND(_xlfn.NORM.INV(K175,Params!$B$13,Params!$B$14),1)</f>
        <v/>
      </c>
      <c r="X175" s="9">
        <f>ROUND(_xlfn.NORM.INV(L175,Params!$B$15,Params!$B$16),2)</f>
        <v/>
      </c>
      <c r="Y175" s="9">
        <f>ROUND(_xlfn.NORM.INV(M175,Params!$B$15,Params!$B$16)+Params!$B$17+Params!$B$18*M175,2)</f>
        <v/>
      </c>
      <c r="Z175" s="9">
        <f>ROUND(_xlfn.NORM.INV(N175,Params!$B$13,Params!$B$14)+Params!$B$17+Params!$B$18*N175,1)</f>
        <v/>
      </c>
    </row>
    <row r="176">
      <c r="A176" s="11" t="n">
        <v>175</v>
      </c>
      <c r="B176" s="12">
        <f>INT((A176-1)/122)+1</f>
        <v/>
      </c>
      <c r="C176" s="13" t="n">
        <v>0.690514</v>
      </c>
      <c r="D176" s="13" t="n">
        <v>0.135828</v>
      </c>
      <c r="E176" s="13" t="n">
        <v>0.405786</v>
      </c>
      <c r="F176" s="13" t="n">
        <v>0.775084</v>
      </c>
      <c r="G176" s="13" t="n">
        <v>0.5339699999999999</v>
      </c>
      <c r="H176" s="13" t="n">
        <v>0.691654</v>
      </c>
      <c r="I176" s="13" t="n">
        <v>0.987799</v>
      </c>
      <c r="J176" s="13" t="n">
        <v>0.188929</v>
      </c>
      <c r="K176" s="13" t="n">
        <v>0.308167</v>
      </c>
      <c r="L176" s="13" t="n">
        <v>0.018397</v>
      </c>
      <c r="M176" s="13" t="n">
        <v>0.810495</v>
      </c>
      <c r="N176" s="13" t="n">
        <v>0.8146910000000001</v>
      </c>
      <c r="O176" s="9">
        <f>IF(C176&lt;=1-Params!$B$4,0,MAX(0.1,ROUND(_xlfn.GAMMA.INV((C176-(1-Params!$B$4))/Params!$B$4,Params!$B$5,Params!$B$6),1)))</f>
        <v/>
      </c>
      <c r="P176" s="9">
        <f>IF(D176&lt;=1-Params!$B$7,0,ROUND(_xlfn.GAMMA.INV((D176-(1-Params!$B$7))/Params!$B$7,Params!$B$8,Params!$B$9),3))</f>
        <v/>
      </c>
      <c r="Q176" s="9">
        <f>IF(E176&lt;=1-Params!$B$4,0,MAX(0.1,ROUND(_xlfn.GAMMA.INV((E176-(1-Params!$B$4))/Params!$B$4,Params!$B$5,Params!$B$6),1)))</f>
        <v/>
      </c>
      <c r="R176" s="9">
        <f>IF(F176&lt;=1-Params!$B$7,0,ROUND(_xlfn.GAMMA.INV((F176-(1-Params!$B$7))/Params!$B$7,Params!$B$8,Params!$B$9),3))</f>
        <v/>
      </c>
      <c r="S176" s="9">
        <f>IF(G176&lt;=1-Params!$B$7,0,ROUND((Params!$B$10+Params!$B$11*G176^Params!$B$12)*_xlfn.GAMMA.INV((G176-(1-Params!$B$7))/Params!$B$7,Params!$B$8,Params!$B$9),3))</f>
        <v/>
      </c>
      <c r="T176" s="9">
        <f>IF(H176&lt;=1-Params!$B$4,0,MAX(0.1,ROUND((Params!$B$10+Params!$B$11*H176^Params!$B$12)*_xlfn.GAMMA.INV((H176-(1-Params!$B$4))/Params!$B$4,Params!$B$5,Params!$B$6),1)))</f>
        <v/>
      </c>
      <c r="U176" s="9">
        <f>ROUND(_xlfn.NORM.INV(I176,Params!$B$13,Params!$B$14),1)</f>
        <v/>
      </c>
      <c r="V176" s="9">
        <f>ROUND(_xlfn.NORM.INV(J176,Params!$B$15,Params!$B$16),2)</f>
        <v/>
      </c>
      <c r="W176" s="9">
        <f>ROUND(_xlfn.NORM.INV(K176,Params!$B$13,Params!$B$14),1)</f>
        <v/>
      </c>
      <c r="X176" s="9">
        <f>ROUND(_xlfn.NORM.INV(L176,Params!$B$15,Params!$B$16),2)</f>
        <v/>
      </c>
      <c r="Y176" s="9">
        <f>ROUND(_xlfn.NORM.INV(M176,Params!$B$15,Params!$B$16)+Params!$B$17+Params!$B$18*M176,2)</f>
        <v/>
      </c>
      <c r="Z176" s="9">
        <f>ROUND(_xlfn.NORM.INV(N176,Params!$B$13,Params!$B$14)+Params!$B$17+Params!$B$18*N176,1)</f>
        <v/>
      </c>
    </row>
    <row r="177">
      <c r="A177" s="11" t="n">
        <v>176</v>
      </c>
      <c r="B177" s="12">
        <f>INT((A177-1)/122)+1</f>
        <v/>
      </c>
      <c r="C177" s="13" t="n">
        <v>0.3286</v>
      </c>
      <c r="D177" s="13" t="n">
        <v>0.277097</v>
      </c>
      <c r="E177" s="13" t="n">
        <v>0.835188</v>
      </c>
      <c r="F177" s="13" t="n">
        <v>0.818063</v>
      </c>
      <c r="G177" s="13" t="n">
        <v>0.872011</v>
      </c>
      <c r="H177" s="13" t="n">
        <v>0.777436</v>
      </c>
      <c r="I177" s="13" t="n">
        <v>0.9817090000000001</v>
      </c>
      <c r="J177" s="13" t="n">
        <v>0.046797</v>
      </c>
      <c r="K177" s="13" t="n">
        <v>0.718093</v>
      </c>
      <c r="L177" s="13" t="n">
        <v>0.003134</v>
      </c>
      <c r="M177" s="13" t="n">
        <v>0.936106</v>
      </c>
      <c r="N177" s="13" t="n">
        <v>0.698441</v>
      </c>
      <c r="O177" s="9">
        <f>IF(C177&lt;=1-Params!$B$4,0,MAX(0.1,ROUND(_xlfn.GAMMA.INV((C177-(1-Params!$B$4))/Params!$B$4,Params!$B$5,Params!$B$6),1)))</f>
        <v/>
      </c>
      <c r="P177" s="9">
        <f>IF(D177&lt;=1-Params!$B$7,0,ROUND(_xlfn.GAMMA.INV((D177-(1-Params!$B$7))/Params!$B$7,Params!$B$8,Params!$B$9),3))</f>
        <v/>
      </c>
      <c r="Q177" s="9">
        <f>IF(E177&lt;=1-Params!$B$4,0,MAX(0.1,ROUND(_xlfn.GAMMA.INV((E177-(1-Params!$B$4))/Params!$B$4,Params!$B$5,Params!$B$6),1)))</f>
        <v/>
      </c>
      <c r="R177" s="9">
        <f>IF(F177&lt;=1-Params!$B$7,0,ROUND(_xlfn.GAMMA.INV((F177-(1-Params!$B$7))/Params!$B$7,Params!$B$8,Params!$B$9),3))</f>
        <v/>
      </c>
      <c r="S177" s="9">
        <f>IF(G177&lt;=1-Params!$B$7,0,ROUND((Params!$B$10+Params!$B$11*G177^Params!$B$12)*_xlfn.GAMMA.INV((G177-(1-Params!$B$7))/Params!$B$7,Params!$B$8,Params!$B$9),3))</f>
        <v/>
      </c>
      <c r="T177" s="9">
        <f>IF(H177&lt;=1-Params!$B$4,0,MAX(0.1,ROUND((Params!$B$10+Params!$B$11*H177^Params!$B$12)*_xlfn.GAMMA.INV((H177-(1-Params!$B$4))/Params!$B$4,Params!$B$5,Params!$B$6),1)))</f>
        <v/>
      </c>
      <c r="U177" s="9">
        <f>ROUND(_xlfn.NORM.INV(I177,Params!$B$13,Params!$B$14),1)</f>
        <v/>
      </c>
      <c r="V177" s="9">
        <f>ROUND(_xlfn.NORM.INV(J177,Params!$B$15,Params!$B$16),2)</f>
        <v/>
      </c>
      <c r="W177" s="9">
        <f>ROUND(_xlfn.NORM.INV(K177,Params!$B$13,Params!$B$14),1)</f>
        <v/>
      </c>
      <c r="X177" s="9">
        <f>ROUND(_xlfn.NORM.INV(L177,Params!$B$15,Params!$B$16),2)</f>
        <v/>
      </c>
      <c r="Y177" s="9">
        <f>ROUND(_xlfn.NORM.INV(M177,Params!$B$15,Params!$B$16)+Params!$B$17+Params!$B$18*M177,2)</f>
        <v/>
      </c>
      <c r="Z177" s="9">
        <f>ROUND(_xlfn.NORM.INV(N177,Params!$B$13,Params!$B$14)+Params!$B$17+Params!$B$18*N177,1)</f>
        <v/>
      </c>
    </row>
    <row r="178">
      <c r="A178" s="11" t="n">
        <v>177</v>
      </c>
      <c r="B178" s="12">
        <f>INT((A178-1)/122)+1</f>
        <v/>
      </c>
      <c r="C178" s="13" t="n">
        <v>0.490527</v>
      </c>
      <c r="D178" s="13" t="n">
        <v>0.504692</v>
      </c>
      <c r="E178" s="13" t="n">
        <v>0.651161</v>
      </c>
      <c r="F178" s="13" t="n">
        <v>0.607658</v>
      </c>
      <c r="G178" s="13" t="n">
        <v>0.180763</v>
      </c>
      <c r="H178" s="13" t="n">
        <v>0.683947</v>
      </c>
      <c r="I178" s="13" t="n">
        <v>0.983115</v>
      </c>
      <c r="J178" s="13" t="n">
        <v>0.009134</v>
      </c>
      <c r="K178" s="13" t="n">
        <v>0.734711</v>
      </c>
      <c r="L178" s="13" t="n">
        <v>0.206894</v>
      </c>
      <c r="M178" s="13" t="n">
        <v>0.9429959999999999</v>
      </c>
      <c r="N178" s="13" t="n">
        <v>0.435707</v>
      </c>
      <c r="O178" s="9">
        <f>IF(C178&lt;=1-Params!$B$4,0,MAX(0.1,ROUND(_xlfn.GAMMA.INV((C178-(1-Params!$B$4))/Params!$B$4,Params!$B$5,Params!$B$6),1)))</f>
        <v/>
      </c>
      <c r="P178" s="9">
        <f>IF(D178&lt;=1-Params!$B$7,0,ROUND(_xlfn.GAMMA.INV((D178-(1-Params!$B$7))/Params!$B$7,Params!$B$8,Params!$B$9),3))</f>
        <v/>
      </c>
      <c r="Q178" s="9">
        <f>IF(E178&lt;=1-Params!$B$4,0,MAX(0.1,ROUND(_xlfn.GAMMA.INV((E178-(1-Params!$B$4))/Params!$B$4,Params!$B$5,Params!$B$6),1)))</f>
        <v/>
      </c>
      <c r="R178" s="9">
        <f>IF(F178&lt;=1-Params!$B$7,0,ROUND(_xlfn.GAMMA.INV((F178-(1-Params!$B$7))/Params!$B$7,Params!$B$8,Params!$B$9),3))</f>
        <v/>
      </c>
      <c r="S178" s="9">
        <f>IF(G178&lt;=1-Params!$B$7,0,ROUND((Params!$B$10+Params!$B$11*G178^Params!$B$12)*_xlfn.GAMMA.INV((G178-(1-Params!$B$7))/Params!$B$7,Params!$B$8,Params!$B$9),3))</f>
        <v/>
      </c>
      <c r="T178" s="9">
        <f>IF(H178&lt;=1-Params!$B$4,0,MAX(0.1,ROUND((Params!$B$10+Params!$B$11*H178^Params!$B$12)*_xlfn.GAMMA.INV((H178-(1-Params!$B$4))/Params!$B$4,Params!$B$5,Params!$B$6),1)))</f>
        <v/>
      </c>
      <c r="U178" s="9">
        <f>ROUND(_xlfn.NORM.INV(I178,Params!$B$13,Params!$B$14),1)</f>
        <v/>
      </c>
      <c r="V178" s="9">
        <f>ROUND(_xlfn.NORM.INV(J178,Params!$B$15,Params!$B$16),2)</f>
        <v/>
      </c>
      <c r="W178" s="9">
        <f>ROUND(_xlfn.NORM.INV(K178,Params!$B$13,Params!$B$14),1)</f>
        <v/>
      </c>
      <c r="X178" s="9">
        <f>ROUND(_xlfn.NORM.INV(L178,Params!$B$15,Params!$B$16),2)</f>
        <v/>
      </c>
      <c r="Y178" s="9">
        <f>ROUND(_xlfn.NORM.INV(M178,Params!$B$15,Params!$B$16)+Params!$B$17+Params!$B$18*M178,2)</f>
        <v/>
      </c>
      <c r="Z178" s="9">
        <f>ROUND(_xlfn.NORM.INV(N178,Params!$B$13,Params!$B$14)+Params!$B$17+Params!$B$18*N178,1)</f>
        <v/>
      </c>
    </row>
    <row r="179">
      <c r="A179" s="11" t="n">
        <v>178</v>
      </c>
      <c r="B179" s="12">
        <f>INT((A179-1)/122)+1</f>
        <v/>
      </c>
      <c r="C179" s="13" t="n">
        <v>0.159877</v>
      </c>
      <c r="D179" s="13" t="n">
        <v>0.836819</v>
      </c>
      <c r="E179" s="13" t="n">
        <v>0.9836780000000001</v>
      </c>
      <c r="F179" s="13" t="n">
        <v>0.825168</v>
      </c>
      <c r="G179" s="13" t="n">
        <v>0.428371</v>
      </c>
      <c r="H179" s="13" t="n">
        <v>0.489948</v>
      </c>
      <c r="I179" s="13" t="n">
        <v>0.809531</v>
      </c>
      <c r="J179" s="13" t="n">
        <v>0.223375</v>
      </c>
      <c r="K179" s="13" t="n">
        <v>0.82879</v>
      </c>
      <c r="L179" s="13" t="n">
        <v>0.053223</v>
      </c>
      <c r="M179" s="13" t="n">
        <v>0.9180779999999999</v>
      </c>
      <c r="N179" s="13" t="n">
        <v>0.71052</v>
      </c>
      <c r="O179" s="9">
        <f>IF(C179&lt;=1-Params!$B$4,0,MAX(0.1,ROUND(_xlfn.GAMMA.INV((C179-(1-Params!$B$4))/Params!$B$4,Params!$B$5,Params!$B$6),1)))</f>
        <v/>
      </c>
      <c r="P179" s="9">
        <f>IF(D179&lt;=1-Params!$B$7,0,ROUND(_xlfn.GAMMA.INV((D179-(1-Params!$B$7))/Params!$B$7,Params!$B$8,Params!$B$9),3))</f>
        <v/>
      </c>
      <c r="Q179" s="9">
        <f>IF(E179&lt;=1-Params!$B$4,0,MAX(0.1,ROUND(_xlfn.GAMMA.INV((E179-(1-Params!$B$4))/Params!$B$4,Params!$B$5,Params!$B$6),1)))</f>
        <v/>
      </c>
      <c r="R179" s="9">
        <f>IF(F179&lt;=1-Params!$B$7,0,ROUND(_xlfn.GAMMA.INV((F179-(1-Params!$B$7))/Params!$B$7,Params!$B$8,Params!$B$9),3))</f>
        <v/>
      </c>
      <c r="S179" s="9">
        <f>IF(G179&lt;=1-Params!$B$7,0,ROUND((Params!$B$10+Params!$B$11*G179^Params!$B$12)*_xlfn.GAMMA.INV((G179-(1-Params!$B$7))/Params!$B$7,Params!$B$8,Params!$B$9),3))</f>
        <v/>
      </c>
      <c r="T179" s="9">
        <f>IF(H179&lt;=1-Params!$B$4,0,MAX(0.1,ROUND((Params!$B$10+Params!$B$11*H179^Params!$B$12)*_xlfn.GAMMA.INV((H179-(1-Params!$B$4))/Params!$B$4,Params!$B$5,Params!$B$6),1)))</f>
        <v/>
      </c>
      <c r="U179" s="9">
        <f>ROUND(_xlfn.NORM.INV(I179,Params!$B$13,Params!$B$14),1)</f>
        <v/>
      </c>
      <c r="V179" s="9">
        <f>ROUND(_xlfn.NORM.INV(J179,Params!$B$15,Params!$B$16),2)</f>
        <v/>
      </c>
      <c r="W179" s="9">
        <f>ROUND(_xlfn.NORM.INV(K179,Params!$B$13,Params!$B$14),1)</f>
        <v/>
      </c>
      <c r="X179" s="9">
        <f>ROUND(_xlfn.NORM.INV(L179,Params!$B$15,Params!$B$16),2)</f>
        <v/>
      </c>
      <c r="Y179" s="9">
        <f>ROUND(_xlfn.NORM.INV(M179,Params!$B$15,Params!$B$16)+Params!$B$17+Params!$B$18*M179,2)</f>
        <v/>
      </c>
      <c r="Z179" s="9">
        <f>ROUND(_xlfn.NORM.INV(N179,Params!$B$13,Params!$B$14)+Params!$B$17+Params!$B$18*N179,1)</f>
        <v/>
      </c>
    </row>
    <row r="180">
      <c r="A180" s="11" t="n">
        <v>179</v>
      </c>
      <c r="B180" s="12">
        <f>INT((A180-1)/122)+1</f>
        <v/>
      </c>
      <c r="C180" s="13" t="n">
        <v>0.265762</v>
      </c>
      <c r="D180" s="13" t="n">
        <v>0.89358</v>
      </c>
      <c r="E180" s="13" t="n">
        <v>0.265162</v>
      </c>
      <c r="F180" s="13" t="n">
        <v>0.231291</v>
      </c>
      <c r="G180" s="13" t="n">
        <v>0.7954020000000001</v>
      </c>
      <c r="H180" s="13" t="n">
        <v>0.402931</v>
      </c>
      <c r="I180" s="13" t="n">
        <v>0.825528</v>
      </c>
      <c r="J180" s="13" t="n">
        <v>0.091445</v>
      </c>
      <c r="K180" s="13" t="n">
        <v>0.79847</v>
      </c>
      <c r="L180" s="13" t="n">
        <v>0.214225</v>
      </c>
      <c r="M180" s="13" t="n">
        <v>0.9239810000000001</v>
      </c>
      <c r="N180" s="13" t="n">
        <v>0.452317</v>
      </c>
      <c r="O180" s="9">
        <f>IF(C180&lt;=1-Params!$B$4,0,MAX(0.1,ROUND(_xlfn.GAMMA.INV((C180-(1-Params!$B$4))/Params!$B$4,Params!$B$5,Params!$B$6),1)))</f>
        <v/>
      </c>
      <c r="P180" s="9">
        <f>IF(D180&lt;=1-Params!$B$7,0,ROUND(_xlfn.GAMMA.INV((D180-(1-Params!$B$7))/Params!$B$7,Params!$B$8,Params!$B$9),3))</f>
        <v/>
      </c>
      <c r="Q180" s="9">
        <f>IF(E180&lt;=1-Params!$B$4,0,MAX(0.1,ROUND(_xlfn.GAMMA.INV((E180-(1-Params!$B$4))/Params!$B$4,Params!$B$5,Params!$B$6),1)))</f>
        <v/>
      </c>
      <c r="R180" s="9">
        <f>IF(F180&lt;=1-Params!$B$7,0,ROUND(_xlfn.GAMMA.INV((F180-(1-Params!$B$7))/Params!$B$7,Params!$B$8,Params!$B$9),3))</f>
        <v/>
      </c>
      <c r="S180" s="9">
        <f>IF(G180&lt;=1-Params!$B$7,0,ROUND((Params!$B$10+Params!$B$11*G180^Params!$B$12)*_xlfn.GAMMA.INV((G180-(1-Params!$B$7))/Params!$B$7,Params!$B$8,Params!$B$9),3))</f>
        <v/>
      </c>
      <c r="T180" s="9">
        <f>IF(H180&lt;=1-Params!$B$4,0,MAX(0.1,ROUND((Params!$B$10+Params!$B$11*H180^Params!$B$12)*_xlfn.GAMMA.INV((H180-(1-Params!$B$4))/Params!$B$4,Params!$B$5,Params!$B$6),1)))</f>
        <v/>
      </c>
      <c r="U180" s="9">
        <f>ROUND(_xlfn.NORM.INV(I180,Params!$B$13,Params!$B$14),1)</f>
        <v/>
      </c>
      <c r="V180" s="9">
        <f>ROUND(_xlfn.NORM.INV(J180,Params!$B$15,Params!$B$16),2)</f>
        <v/>
      </c>
      <c r="W180" s="9">
        <f>ROUND(_xlfn.NORM.INV(K180,Params!$B$13,Params!$B$14),1)</f>
        <v/>
      </c>
      <c r="X180" s="9">
        <f>ROUND(_xlfn.NORM.INV(L180,Params!$B$15,Params!$B$16),2)</f>
        <v/>
      </c>
      <c r="Y180" s="9">
        <f>ROUND(_xlfn.NORM.INV(M180,Params!$B$15,Params!$B$16)+Params!$B$17+Params!$B$18*M180,2)</f>
        <v/>
      </c>
      <c r="Z180" s="9">
        <f>ROUND(_xlfn.NORM.INV(N180,Params!$B$13,Params!$B$14)+Params!$B$17+Params!$B$18*N180,1)</f>
        <v/>
      </c>
    </row>
    <row r="181">
      <c r="A181" s="11" t="n">
        <v>180</v>
      </c>
      <c r="B181" s="12">
        <f>INT((A181-1)/122)+1</f>
        <v/>
      </c>
      <c r="C181" s="13" t="n">
        <v>0.018965</v>
      </c>
      <c r="D181" s="13" t="n">
        <v>0.999464</v>
      </c>
      <c r="E181" s="13" t="n">
        <v>0.242654</v>
      </c>
      <c r="F181" s="13" t="n">
        <v>0.013916</v>
      </c>
      <c r="G181" s="13" t="n">
        <v>0.334157</v>
      </c>
      <c r="H181" s="13" t="n">
        <v>0.690921</v>
      </c>
      <c r="I181" s="13" t="n">
        <v>0.360905</v>
      </c>
      <c r="J181" s="13" t="n">
        <v>0.071662</v>
      </c>
      <c r="K181" s="13" t="n">
        <v>0.840495</v>
      </c>
      <c r="L181" s="13" t="n">
        <v>0.665499</v>
      </c>
      <c r="M181" s="13" t="n">
        <v>0.9336719999999999</v>
      </c>
      <c r="N181" s="13" t="n">
        <v>0.486918</v>
      </c>
      <c r="O181" s="9">
        <f>IF(C181&lt;=1-Params!$B$4,0,MAX(0.1,ROUND(_xlfn.GAMMA.INV((C181-(1-Params!$B$4))/Params!$B$4,Params!$B$5,Params!$B$6),1)))</f>
        <v/>
      </c>
      <c r="P181" s="9">
        <f>IF(D181&lt;=1-Params!$B$7,0,ROUND(_xlfn.GAMMA.INV((D181-(1-Params!$B$7))/Params!$B$7,Params!$B$8,Params!$B$9),3))</f>
        <v/>
      </c>
      <c r="Q181" s="9">
        <f>IF(E181&lt;=1-Params!$B$4,0,MAX(0.1,ROUND(_xlfn.GAMMA.INV((E181-(1-Params!$B$4))/Params!$B$4,Params!$B$5,Params!$B$6),1)))</f>
        <v/>
      </c>
      <c r="R181" s="9">
        <f>IF(F181&lt;=1-Params!$B$7,0,ROUND(_xlfn.GAMMA.INV((F181-(1-Params!$B$7))/Params!$B$7,Params!$B$8,Params!$B$9),3))</f>
        <v/>
      </c>
      <c r="S181" s="9">
        <f>IF(G181&lt;=1-Params!$B$7,0,ROUND((Params!$B$10+Params!$B$11*G181^Params!$B$12)*_xlfn.GAMMA.INV((G181-(1-Params!$B$7))/Params!$B$7,Params!$B$8,Params!$B$9),3))</f>
        <v/>
      </c>
      <c r="T181" s="9">
        <f>IF(H181&lt;=1-Params!$B$4,0,MAX(0.1,ROUND((Params!$B$10+Params!$B$11*H181^Params!$B$12)*_xlfn.GAMMA.INV((H181-(1-Params!$B$4))/Params!$B$4,Params!$B$5,Params!$B$6),1)))</f>
        <v/>
      </c>
      <c r="U181" s="9">
        <f>ROUND(_xlfn.NORM.INV(I181,Params!$B$13,Params!$B$14),1)</f>
        <v/>
      </c>
      <c r="V181" s="9">
        <f>ROUND(_xlfn.NORM.INV(J181,Params!$B$15,Params!$B$16),2)</f>
        <v/>
      </c>
      <c r="W181" s="9">
        <f>ROUND(_xlfn.NORM.INV(K181,Params!$B$13,Params!$B$14),1)</f>
        <v/>
      </c>
      <c r="X181" s="9">
        <f>ROUND(_xlfn.NORM.INV(L181,Params!$B$15,Params!$B$16),2)</f>
        <v/>
      </c>
      <c r="Y181" s="9">
        <f>ROUND(_xlfn.NORM.INV(M181,Params!$B$15,Params!$B$16)+Params!$B$17+Params!$B$18*M181,2)</f>
        <v/>
      </c>
      <c r="Z181" s="9">
        <f>ROUND(_xlfn.NORM.INV(N181,Params!$B$13,Params!$B$14)+Params!$B$17+Params!$B$18*N181,1)</f>
        <v/>
      </c>
    </row>
    <row r="182">
      <c r="A182" s="11" t="n">
        <v>181</v>
      </c>
      <c r="B182" s="12">
        <f>INT((A182-1)/122)+1</f>
        <v/>
      </c>
      <c r="C182" s="13" t="n">
        <v>0.122998</v>
      </c>
      <c r="D182" s="13" t="n">
        <v>0.999748</v>
      </c>
      <c r="E182" s="13" t="n">
        <v>0.372563</v>
      </c>
      <c r="F182" s="13" t="n">
        <v>0.028151</v>
      </c>
      <c r="G182" s="13" t="n">
        <v>0.45662</v>
      </c>
      <c r="H182" s="13" t="n">
        <v>0.8064210000000001</v>
      </c>
      <c r="I182" s="13" t="n">
        <v>0.419953</v>
      </c>
      <c r="J182" s="13" t="n">
        <v>0.326112</v>
      </c>
      <c r="K182" s="13" t="n">
        <v>0.762856</v>
      </c>
      <c r="L182" s="13" t="n">
        <v>0.725835</v>
      </c>
      <c r="M182" s="13" t="n">
        <v>0.885863</v>
      </c>
      <c r="N182" s="13" t="n">
        <v>0.332114</v>
      </c>
      <c r="O182" s="9">
        <f>IF(C182&lt;=1-Params!$B$4,0,MAX(0.1,ROUND(_xlfn.GAMMA.INV((C182-(1-Params!$B$4))/Params!$B$4,Params!$B$5,Params!$B$6),1)))</f>
        <v/>
      </c>
      <c r="P182" s="9">
        <f>IF(D182&lt;=1-Params!$B$7,0,ROUND(_xlfn.GAMMA.INV((D182-(1-Params!$B$7))/Params!$B$7,Params!$B$8,Params!$B$9),3))</f>
        <v/>
      </c>
      <c r="Q182" s="9">
        <f>IF(E182&lt;=1-Params!$B$4,0,MAX(0.1,ROUND(_xlfn.GAMMA.INV((E182-(1-Params!$B$4))/Params!$B$4,Params!$B$5,Params!$B$6),1)))</f>
        <v/>
      </c>
      <c r="R182" s="9">
        <f>IF(F182&lt;=1-Params!$B$7,0,ROUND(_xlfn.GAMMA.INV((F182-(1-Params!$B$7))/Params!$B$7,Params!$B$8,Params!$B$9),3))</f>
        <v/>
      </c>
      <c r="S182" s="9">
        <f>IF(G182&lt;=1-Params!$B$7,0,ROUND((Params!$B$10+Params!$B$11*G182^Params!$B$12)*_xlfn.GAMMA.INV((G182-(1-Params!$B$7))/Params!$B$7,Params!$B$8,Params!$B$9),3))</f>
        <v/>
      </c>
      <c r="T182" s="9">
        <f>IF(H182&lt;=1-Params!$B$4,0,MAX(0.1,ROUND((Params!$B$10+Params!$B$11*H182^Params!$B$12)*_xlfn.GAMMA.INV((H182-(1-Params!$B$4))/Params!$B$4,Params!$B$5,Params!$B$6),1)))</f>
        <v/>
      </c>
      <c r="U182" s="9">
        <f>ROUND(_xlfn.NORM.INV(I182,Params!$B$13,Params!$B$14),1)</f>
        <v/>
      </c>
      <c r="V182" s="9">
        <f>ROUND(_xlfn.NORM.INV(J182,Params!$B$15,Params!$B$16),2)</f>
        <v/>
      </c>
      <c r="W182" s="9">
        <f>ROUND(_xlfn.NORM.INV(K182,Params!$B$13,Params!$B$14),1)</f>
        <v/>
      </c>
      <c r="X182" s="9">
        <f>ROUND(_xlfn.NORM.INV(L182,Params!$B$15,Params!$B$16),2)</f>
        <v/>
      </c>
      <c r="Y182" s="9">
        <f>ROUND(_xlfn.NORM.INV(M182,Params!$B$15,Params!$B$16)+Params!$B$17+Params!$B$18*M182,2)</f>
        <v/>
      </c>
      <c r="Z182" s="9">
        <f>ROUND(_xlfn.NORM.INV(N182,Params!$B$13,Params!$B$14)+Params!$B$17+Params!$B$18*N182,1)</f>
        <v/>
      </c>
    </row>
    <row r="183">
      <c r="A183" s="11" t="n">
        <v>182</v>
      </c>
      <c r="B183" s="12">
        <f>INT((A183-1)/122)+1</f>
        <v/>
      </c>
      <c r="C183" s="13" t="n">
        <v>0.858275</v>
      </c>
      <c r="D183" s="13" t="n">
        <v>0.419753</v>
      </c>
      <c r="E183" s="13" t="n">
        <v>0.126479</v>
      </c>
      <c r="F183" s="13" t="n">
        <v>0.175481</v>
      </c>
      <c r="G183" s="13" t="n">
        <v>0.558917</v>
      </c>
      <c r="H183" s="13" t="n">
        <v>0.650815</v>
      </c>
      <c r="I183" s="13" t="n">
        <v>0.043517</v>
      </c>
      <c r="J183" s="13" t="n">
        <v>0.788859</v>
      </c>
      <c r="K183" s="13" t="n">
        <v>0.929079</v>
      </c>
      <c r="L183" s="13" t="n">
        <v>0.464119</v>
      </c>
      <c r="M183" s="13" t="n">
        <v>0.831605</v>
      </c>
      <c r="N183" s="13" t="n">
        <v>0.5710730000000001</v>
      </c>
      <c r="O183" s="9">
        <f>IF(C183&lt;=1-Params!$B$4,0,MAX(0.1,ROUND(_xlfn.GAMMA.INV((C183-(1-Params!$B$4))/Params!$B$4,Params!$B$5,Params!$B$6),1)))</f>
        <v/>
      </c>
      <c r="P183" s="9">
        <f>IF(D183&lt;=1-Params!$B$7,0,ROUND(_xlfn.GAMMA.INV((D183-(1-Params!$B$7))/Params!$B$7,Params!$B$8,Params!$B$9),3))</f>
        <v/>
      </c>
      <c r="Q183" s="9">
        <f>IF(E183&lt;=1-Params!$B$4,0,MAX(0.1,ROUND(_xlfn.GAMMA.INV((E183-(1-Params!$B$4))/Params!$B$4,Params!$B$5,Params!$B$6),1)))</f>
        <v/>
      </c>
      <c r="R183" s="9">
        <f>IF(F183&lt;=1-Params!$B$7,0,ROUND(_xlfn.GAMMA.INV((F183-(1-Params!$B$7))/Params!$B$7,Params!$B$8,Params!$B$9),3))</f>
        <v/>
      </c>
      <c r="S183" s="9">
        <f>IF(G183&lt;=1-Params!$B$7,0,ROUND((Params!$B$10+Params!$B$11*G183^Params!$B$12)*_xlfn.GAMMA.INV((G183-(1-Params!$B$7))/Params!$B$7,Params!$B$8,Params!$B$9),3))</f>
        <v/>
      </c>
      <c r="T183" s="9">
        <f>IF(H183&lt;=1-Params!$B$4,0,MAX(0.1,ROUND((Params!$B$10+Params!$B$11*H183^Params!$B$12)*_xlfn.GAMMA.INV((H183-(1-Params!$B$4))/Params!$B$4,Params!$B$5,Params!$B$6),1)))</f>
        <v/>
      </c>
      <c r="U183" s="9">
        <f>ROUND(_xlfn.NORM.INV(I183,Params!$B$13,Params!$B$14),1)</f>
        <v/>
      </c>
      <c r="V183" s="9">
        <f>ROUND(_xlfn.NORM.INV(J183,Params!$B$15,Params!$B$16),2)</f>
        <v/>
      </c>
      <c r="W183" s="9">
        <f>ROUND(_xlfn.NORM.INV(K183,Params!$B$13,Params!$B$14),1)</f>
        <v/>
      </c>
      <c r="X183" s="9">
        <f>ROUND(_xlfn.NORM.INV(L183,Params!$B$15,Params!$B$16),2)</f>
        <v/>
      </c>
      <c r="Y183" s="9">
        <f>ROUND(_xlfn.NORM.INV(M183,Params!$B$15,Params!$B$16)+Params!$B$17+Params!$B$18*M183,2)</f>
        <v/>
      </c>
      <c r="Z183" s="9">
        <f>ROUND(_xlfn.NORM.INV(N183,Params!$B$13,Params!$B$14)+Params!$B$17+Params!$B$18*N183,1)</f>
        <v/>
      </c>
    </row>
    <row r="184">
      <c r="A184" s="11" t="n">
        <v>183</v>
      </c>
      <c r="B184" s="12">
        <f>INT((A184-1)/122)+1</f>
        <v/>
      </c>
      <c r="C184" s="13" t="n">
        <v>0.206363</v>
      </c>
      <c r="D184" s="13" t="n">
        <v>0.605539</v>
      </c>
      <c r="E184" s="13" t="n">
        <v>0.596747</v>
      </c>
      <c r="F184" s="13" t="n">
        <v>0.030229</v>
      </c>
      <c r="G184" s="13" t="n">
        <v>0.344319</v>
      </c>
      <c r="H184" s="13" t="n">
        <v>0.898381</v>
      </c>
      <c r="I184" s="13" t="n">
        <v>0.121713</v>
      </c>
      <c r="J184" s="13" t="n">
        <v>0.547446</v>
      </c>
      <c r="K184" s="13" t="n">
        <v>0.5519810000000001</v>
      </c>
      <c r="L184" s="13" t="n">
        <v>0.838954</v>
      </c>
      <c r="M184" s="13" t="n">
        <v>0.673246</v>
      </c>
      <c r="N184" s="13" t="n">
        <v>0.484129</v>
      </c>
      <c r="O184" s="9">
        <f>IF(C184&lt;=1-Params!$B$4,0,MAX(0.1,ROUND(_xlfn.GAMMA.INV((C184-(1-Params!$B$4))/Params!$B$4,Params!$B$5,Params!$B$6),1)))</f>
        <v/>
      </c>
      <c r="P184" s="9">
        <f>IF(D184&lt;=1-Params!$B$7,0,ROUND(_xlfn.GAMMA.INV((D184-(1-Params!$B$7))/Params!$B$7,Params!$B$8,Params!$B$9),3))</f>
        <v/>
      </c>
      <c r="Q184" s="9">
        <f>IF(E184&lt;=1-Params!$B$4,0,MAX(0.1,ROUND(_xlfn.GAMMA.INV((E184-(1-Params!$B$4))/Params!$B$4,Params!$B$5,Params!$B$6),1)))</f>
        <v/>
      </c>
      <c r="R184" s="9">
        <f>IF(F184&lt;=1-Params!$B$7,0,ROUND(_xlfn.GAMMA.INV((F184-(1-Params!$B$7))/Params!$B$7,Params!$B$8,Params!$B$9),3))</f>
        <v/>
      </c>
      <c r="S184" s="9">
        <f>IF(G184&lt;=1-Params!$B$7,0,ROUND((Params!$B$10+Params!$B$11*G184^Params!$B$12)*_xlfn.GAMMA.INV((G184-(1-Params!$B$7))/Params!$B$7,Params!$B$8,Params!$B$9),3))</f>
        <v/>
      </c>
      <c r="T184" s="9">
        <f>IF(H184&lt;=1-Params!$B$4,0,MAX(0.1,ROUND((Params!$B$10+Params!$B$11*H184^Params!$B$12)*_xlfn.GAMMA.INV((H184-(1-Params!$B$4))/Params!$B$4,Params!$B$5,Params!$B$6),1)))</f>
        <v/>
      </c>
      <c r="U184" s="9">
        <f>ROUND(_xlfn.NORM.INV(I184,Params!$B$13,Params!$B$14),1)</f>
        <v/>
      </c>
      <c r="V184" s="9">
        <f>ROUND(_xlfn.NORM.INV(J184,Params!$B$15,Params!$B$16),2)</f>
        <v/>
      </c>
      <c r="W184" s="9">
        <f>ROUND(_xlfn.NORM.INV(K184,Params!$B$13,Params!$B$14),1)</f>
        <v/>
      </c>
      <c r="X184" s="9">
        <f>ROUND(_xlfn.NORM.INV(L184,Params!$B$15,Params!$B$16),2)</f>
        <v/>
      </c>
      <c r="Y184" s="9">
        <f>ROUND(_xlfn.NORM.INV(M184,Params!$B$15,Params!$B$16)+Params!$B$17+Params!$B$18*M184,2)</f>
        <v/>
      </c>
      <c r="Z184" s="9">
        <f>ROUND(_xlfn.NORM.INV(N184,Params!$B$13,Params!$B$14)+Params!$B$17+Params!$B$18*N184,1)</f>
        <v/>
      </c>
    </row>
    <row r="185">
      <c r="A185" s="11" t="n">
        <v>184</v>
      </c>
      <c r="B185" s="12">
        <f>INT((A185-1)/122)+1</f>
        <v/>
      </c>
      <c r="C185" s="13" t="n">
        <v>0.610771</v>
      </c>
      <c r="D185" s="13" t="n">
        <v>0.769855</v>
      </c>
      <c r="E185" s="13" t="n">
        <v>0.519111</v>
      </c>
      <c r="F185" s="13" t="n">
        <v>0.030401</v>
      </c>
      <c r="G185" s="13" t="n">
        <v>0.695257</v>
      </c>
      <c r="H185" s="13" t="n">
        <v>0.801067</v>
      </c>
      <c r="I185" s="13" t="n">
        <v>0.304061</v>
      </c>
      <c r="J185" s="13" t="n">
        <v>0.40411</v>
      </c>
      <c r="K185" s="13" t="n">
        <v>0.278218</v>
      </c>
      <c r="L185" s="13" t="n">
        <v>0.744987</v>
      </c>
      <c r="M185" s="13" t="n">
        <v>0.656133</v>
      </c>
      <c r="N185" s="13" t="n">
        <v>0.044977</v>
      </c>
      <c r="O185" s="9">
        <f>IF(C185&lt;=1-Params!$B$4,0,MAX(0.1,ROUND(_xlfn.GAMMA.INV((C185-(1-Params!$B$4))/Params!$B$4,Params!$B$5,Params!$B$6),1)))</f>
        <v/>
      </c>
      <c r="P185" s="9">
        <f>IF(D185&lt;=1-Params!$B$7,0,ROUND(_xlfn.GAMMA.INV((D185-(1-Params!$B$7))/Params!$B$7,Params!$B$8,Params!$B$9),3))</f>
        <v/>
      </c>
      <c r="Q185" s="9">
        <f>IF(E185&lt;=1-Params!$B$4,0,MAX(0.1,ROUND(_xlfn.GAMMA.INV((E185-(1-Params!$B$4))/Params!$B$4,Params!$B$5,Params!$B$6),1)))</f>
        <v/>
      </c>
      <c r="R185" s="9">
        <f>IF(F185&lt;=1-Params!$B$7,0,ROUND(_xlfn.GAMMA.INV((F185-(1-Params!$B$7))/Params!$B$7,Params!$B$8,Params!$B$9),3))</f>
        <v/>
      </c>
      <c r="S185" s="9">
        <f>IF(G185&lt;=1-Params!$B$7,0,ROUND((Params!$B$10+Params!$B$11*G185^Params!$B$12)*_xlfn.GAMMA.INV((G185-(1-Params!$B$7))/Params!$B$7,Params!$B$8,Params!$B$9),3))</f>
        <v/>
      </c>
      <c r="T185" s="9">
        <f>IF(H185&lt;=1-Params!$B$4,0,MAX(0.1,ROUND((Params!$B$10+Params!$B$11*H185^Params!$B$12)*_xlfn.GAMMA.INV((H185-(1-Params!$B$4))/Params!$B$4,Params!$B$5,Params!$B$6),1)))</f>
        <v/>
      </c>
      <c r="U185" s="9">
        <f>ROUND(_xlfn.NORM.INV(I185,Params!$B$13,Params!$B$14),1)</f>
        <v/>
      </c>
      <c r="V185" s="9">
        <f>ROUND(_xlfn.NORM.INV(J185,Params!$B$15,Params!$B$16),2)</f>
        <v/>
      </c>
      <c r="W185" s="9">
        <f>ROUND(_xlfn.NORM.INV(K185,Params!$B$13,Params!$B$14),1)</f>
        <v/>
      </c>
      <c r="X185" s="9">
        <f>ROUND(_xlfn.NORM.INV(L185,Params!$B$15,Params!$B$16),2)</f>
        <v/>
      </c>
      <c r="Y185" s="9">
        <f>ROUND(_xlfn.NORM.INV(M185,Params!$B$15,Params!$B$16)+Params!$B$17+Params!$B$18*M185,2)</f>
        <v/>
      </c>
      <c r="Z185" s="9">
        <f>ROUND(_xlfn.NORM.INV(N185,Params!$B$13,Params!$B$14)+Params!$B$17+Params!$B$18*N185,1)</f>
        <v/>
      </c>
    </row>
    <row r="186">
      <c r="A186" s="11" t="n">
        <v>185</v>
      </c>
      <c r="B186" s="12">
        <f>INT((A186-1)/122)+1</f>
        <v/>
      </c>
      <c r="C186" s="13" t="n">
        <v>0.12751</v>
      </c>
      <c r="D186" s="13" t="n">
        <v>0.821541</v>
      </c>
      <c r="E186" s="13" t="n">
        <v>0.190579</v>
      </c>
      <c r="F186" s="13" t="n">
        <v>0.35512</v>
      </c>
      <c r="G186" s="13" t="n">
        <v>0.510173</v>
      </c>
      <c r="H186" s="13" t="n">
        <v>0.813459</v>
      </c>
      <c r="I186" s="13" t="n">
        <v>0.420013</v>
      </c>
      <c r="J186" s="13" t="n">
        <v>0.316628</v>
      </c>
      <c r="K186" s="13" t="n">
        <v>0.665111</v>
      </c>
      <c r="L186" s="13" t="n">
        <v>0.784446</v>
      </c>
      <c r="M186" s="13" t="n">
        <v>0.700482</v>
      </c>
      <c r="N186" s="13" t="n">
        <v>0.101652</v>
      </c>
      <c r="O186" s="9">
        <f>IF(C186&lt;=1-Params!$B$4,0,MAX(0.1,ROUND(_xlfn.GAMMA.INV((C186-(1-Params!$B$4))/Params!$B$4,Params!$B$5,Params!$B$6),1)))</f>
        <v/>
      </c>
      <c r="P186" s="9">
        <f>IF(D186&lt;=1-Params!$B$7,0,ROUND(_xlfn.GAMMA.INV((D186-(1-Params!$B$7))/Params!$B$7,Params!$B$8,Params!$B$9),3))</f>
        <v/>
      </c>
      <c r="Q186" s="9">
        <f>IF(E186&lt;=1-Params!$B$4,0,MAX(0.1,ROUND(_xlfn.GAMMA.INV((E186-(1-Params!$B$4))/Params!$B$4,Params!$B$5,Params!$B$6),1)))</f>
        <v/>
      </c>
      <c r="R186" s="9">
        <f>IF(F186&lt;=1-Params!$B$7,0,ROUND(_xlfn.GAMMA.INV((F186-(1-Params!$B$7))/Params!$B$7,Params!$B$8,Params!$B$9),3))</f>
        <v/>
      </c>
      <c r="S186" s="9">
        <f>IF(G186&lt;=1-Params!$B$7,0,ROUND((Params!$B$10+Params!$B$11*G186^Params!$B$12)*_xlfn.GAMMA.INV((G186-(1-Params!$B$7))/Params!$B$7,Params!$B$8,Params!$B$9),3))</f>
        <v/>
      </c>
      <c r="T186" s="9">
        <f>IF(H186&lt;=1-Params!$B$4,0,MAX(0.1,ROUND((Params!$B$10+Params!$B$11*H186^Params!$B$12)*_xlfn.GAMMA.INV((H186-(1-Params!$B$4))/Params!$B$4,Params!$B$5,Params!$B$6),1)))</f>
        <v/>
      </c>
      <c r="U186" s="9">
        <f>ROUND(_xlfn.NORM.INV(I186,Params!$B$13,Params!$B$14),1)</f>
        <v/>
      </c>
      <c r="V186" s="9">
        <f>ROUND(_xlfn.NORM.INV(J186,Params!$B$15,Params!$B$16),2)</f>
        <v/>
      </c>
      <c r="W186" s="9">
        <f>ROUND(_xlfn.NORM.INV(K186,Params!$B$13,Params!$B$14),1)</f>
        <v/>
      </c>
      <c r="X186" s="9">
        <f>ROUND(_xlfn.NORM.INV(L186,Params!$B$15,Params!$B$16),2)</f>
        <v/>
      </c>
      <c r="Y186" s="9">
        <f>ROUND(_xlfn.NORM.INV(M186,Params!$B$15,Params!$B$16)+Params!$B$17+Params!$B$18*M186,2)</f>
        <v/>
      </c>
      <c r="Z186" s="9">
        <f>ROUND(_xlfn.NORM.INV(N186,Params!$B$13,Params!$B$14)+Params!$B$17+Params!$B$18*N186,1)</f>
        <v/>
      </c>
    </row>
    <row r="187">
      <c r="A187" s="11" t="n">
        <v>186</v>
      </c>
      <c r="B187" s="12">
        <f>INT((A187-1)/122)+1</f>
        <v/>
      </c>
      <c r="C187" s="13" t="n">
        <v>0.07897</v>
      </c>
      <c r="D187" s="13" t="n">
        <v>0.883115</v>
      </c>
      <c r="E187" s="13" t="n">
        <v>0.581721</v>
      </c>
      <c r="F187" s="13" t="n">
        <v>0.188001</v>
      </c>
      <c r="G187" s="13" t="n">
        <v>0.216802</v>
      </c>
      <c r="H187" s="13" t="n">
        <v>0.058055</v>
      </c>
      <c r="I187" s="13" t="n">
        <v>0.324023</v>
      </c>
      <c r="J187" s="13" t="n">
        <v>0.212929</v>
      </c>
      <c r="K187" s="13" t="n">
        <v>0.94159</v>
      </c>
      <c r="L187" s="13" t="n">
        <v>0.890454</v>
      </c>
      <c r="M187" s="13" t="n">
        <v>0.38515</v>
      </c>
      <c r="N187" s="13" t="n">
        <v>0.126785</v>
      </c>
      <c r="O187" s="9">
        <f>IF(C187&lt;=1-Params!$B$4,0,MAX(0.1,ROUND(_xlfn.GAMMA.INV((C187-(1-Params!$B$4))/Params!$B$4,Params!$B$5,Params!$B$6),1)))</f>
        <v/>
      </c>
      <c r="P187" s="9">
        <f>IF(D187&lt;=1-Params!$B$7,0,ROUND(_xlfn.GAMMA.INV((D187-(1-Params!$B$7))/Params!$B$7,Params!$B$8,Params!$B$9),3))</f>
        <v/>
      </c>
      <c r="Q187" s="9">
        <f>IF(E187&lt;=1-Params!$B$4,0,MAX(0.1,ROUND(_xlfn.GAMMA.INV((E187-(1-Params!$B$4))/Params!$B$4,Params!$B$5,Params!$B$6),1)))</f>
        <v/>
      </c>
      <c r="R187" s="9">
        <f>IF(F187&lt;=1-Params!$B$7,0,ROUND(_xlfn.GAMMA.INV((F187-(1-Params!$B$7))/Params!$B$7,Params!$B$8,Params!$B$9),3))</f>
        <v/>
      </c>
      <c r="S187" s="9">
        <f>IF(G187&lt;=1-Params!$B$7,0,ROUND((Params!$B$10+Params!$B$11*G187^Params!$B$12)*_xlfn.GAMMA.INV((G187-(1-Params!$B$7))/Params!$B$7,Params!$B$8,Params!$B$9),3))</f>
        <v/>
      </c>
      <c r="T187" s="9">
        <f>IF(H187&lt;=1-Params!$B$4,0,MAX(0.1,ROUND((Params!$B$10+Params!$B$11*H187^Params!$B$12)*_xlfn.GAMMA.INV((H187-(1-Params!$B$4))/Params!$B$4,Params!$B$5,Params!$B$6),1)))</f>
        <v/>
      </c>
      <c r="U187" s="9">
        <f>ROUND(_xlfn.NORM.INV(I187,Params!$B$13,Params!$B$14),1)</f>
        <v/>
      </c>
      <c r="V187" s="9">
        <f>ROUND(_xlfn.NORM.INV(J187,Params!$B$15,Params!$B$16),2)</f>
        <v/>
      </c>
      <c r="W187" s="9">
        <f>ROUND(_xlfn.NORM.INV(K187,Params!$B$13,Params!$B$14),1)</f>
        <v/>
      </c>
      <c r="X187" s="9">
        <f>ROUND(_xlfn.NORM.INV(L187,Params!$B$15,Params!$B$16),2)</f>
        <v/>
      </c>
      <c r="Y187" s="9">
        <f>ROUND(_xlfn.NORM.INV(M187,Params!$B$15,Params!$B$16)+Params!$B$17+Params!$B$18*M187,2)</f>
        <v/>
      </c>
      <c r="Z187" s="9">
        <f>ROUND(_xlfn.NORM.INV(N187,Params!$B$13,Params!$B$14)+Params!$B$17+Params!$B$18*N187,1)</f>
        <v/>
      </c>
    </row>
    <row r="188">
      <c r="A188" s="11" t="n">
        <v>187</v>
      </c>
      <c r="B188" s="12">
        <f>INT((A188-1)/122)+1</f>
        <v/>
      </c>
      <c r="C188" s="13" t="n">
        <v>0.952399</v>
      </c>
      <c r="D188" s="13" t="n">
        <v>0.646429</v>
      </c>
      <c r="E188" s="13" t="n">
        <v>0.424261</v>
      </c>
      <c r="F188" s="13" t="n">
        <v>0.045363</v>
      </c>
      <c r="G188" s="13" t="n">
        <v>0.610666</v>
      </c>
      <c r="H188" s="13" t="n">
        <v>0.584892</v>
      </c>
      <c r="I188" s="13" t="n">
        <v>0.7186979999999999</v>
      </c>
      <c r="J188" s="13" t="n">
        <v>0.159298</v>
      </c>
      <c r="K188" s="13" t="n">
        <v>0.954109</v>
      </c>
      <c r="L188" s="13" t="n">
        <v>0.831407</v>
      </c>
      <c r="M188" s="13" t="n">
        <v>0.786608</v>
      </c>
      <c r="N188" s="13" t="n">
        <v>0.420807</v>
      </c>
      <c r="O188" s="9">
        <f>IF(C188&lt;=1-Params!$B$4,0,MAX(0.1,ROUND(_xlfn.GAMMA.INV((C188-(1-Params!$B$4))/Params!$B$4,Params!$B$5,Params!$B$6),1)))</f>
        <v/>
      </c>
      <c r="P188" s="9">
        <f>IF(D188&lt;=1-Params!$B$7,0,ROUND(_xlfn.GAMMA.INV((D188-(1-Params!$B$7))/Params!$B$7,Params!$B$8,Params!$B$9),3))</f>
        <v/>
      </c>
      <c r="Q188" s="9">
        <f>IF(E188&lt;=1-Params!$B$4,0,MAX(0.1,ROUND(_xlfn.GAMMA.INV((E188-(1-Params!$B$4))/Params!$B$4,Params!$B$5,Params!$B$6),1)))</f>
        <v/>
      </c>
      <c r="R188" s="9">
        <f>IF(F188&lt;=1-Params!$B$7,0,ROUND(_xlfn.GAMMA.INV((F188-(1-Params!$B$7))/Params!$B$7,Params!$B$8,Params!$B$9),3))</f>
        <v/>
      </c>
      <c r="S188" s="9">
        <f>IF(G188&lt;=1-Params!$B$7,0,ROUND((Params!$B$10+Params!$B$11*G188^Params!$B$12)*_xlfn.GAMMA.INV((G188-(1-Params!$B$7))/Params!$B$7,Params!$B$8,Params!$B$9),3))</f>
        <v/>
      </c>
      <c r="T188" s="9">
        <f>IF(H188&lt;=1-Params!$B$4,0,MAX(0.1,ROUND((Params!$B$10+Params!$B$11*H188^Params!$B$12)*_xlfn.GAMMA.INV((H188-(1-Params!$B$4))/Params!$B$4,Params!$B$5,Params!$B$6),1)))</f>
        <v/>
      </c>
      <c r="U188" s="9">
        <f>ROUND(_xlfn.NORM.INV(I188,Params!$B$13,Params!$B$14),1)</f>
        <v/>
      </c>
      <c r="V188" s="9">
        <f>ROUND(_xlfn.NORM.INV(J188,Params!$B$15,Params!$B$16),2)</f>
        <v/>
      </c>
      <c r="W188" s="9">
        <f>ROUND(_xlfn.NORM.INV(K188,Params!$B$13,Params!$B$14),1)</f>
        <v/>
      </c>
      <c r="X188" s="9">
        <f>ROUND(_xlfn.NORM.INV(L188,Params!$B$15,Params!$B$16),2)</f>
        <v/>
      </c>
      <c r="Y188" s="9">
        <f>ROUND(_xlfn.NORM.INV(M188,Params!$B$15,Params!$B$16)+Params!$B$17+Params!$B$18*M188,2)</f>
        <v/>
      </c>
      <c r="Z188" s="9">
        <f>ROUND(_xlfn.NORM.INV(N188,Params!$B$13,Params!$B$14)+Params!$B$17+Params!$B$18*N188,1)</f>
        <v/>
      </c>
    </row>
    <row r="189">
      <c r="A189" s="11" t="n">
        <v>188</v>
      </c>
      <c r="B189" s="12">
        <f>INT((A189-1)/122)+1</f>
        <v/>
      </c>
      <c r="C189" s="13" t="n">
        <v>0.3986</v>
      </c>
      <c r="D189" s="13" t="n">
        <v>0.532374</v>
      </c>
      <c r="E189" s="13" t="n">
        <v>0.640458</v>
      </c>
      <c r="F189" s="13" t="n">
        <v>0.435578</v>
      </c>
      <c r="G189" s="13" t="n">
        <v>0.458894</v>
      </c>
      <c r="H189" s="13" t="n">
        <v>0.465226</v>
      </c>
      <c r="I189" s="13" t="n">
        <v>0.795261</v>
      </c>
      <c r="J189" s="13" t="n">
        <v>0.127074</v>
      </c>
      <c r="K189" s="13" t="n">
        <v>0.74625</v>
      </c>
      <c r="L189" s="13" t="n">
        <v>0.619069</v>
      </c>
      <c r="M189" s="13" t="n">
        <v>0.431809</v>
      </c>
      <c r="N189" s="13" t="n">
        <v>0.253144</v>
      </c>
      <c r="O189" s="9">
        <f>IF(C189&lt;=1-Params!$B$4,0,MAX(0.1,ROUND(_xlfn.GAMMA.INV((C189-(1-Params!$B$4))/Params!$B$4,Params!$B$5,Params!$B$6),1)))</f>
        <v/>
      </c>
      <c r="P189" s="9">
        <f>IF(D189&lt;=1-Params!$B$7,0,ROUND(_xlfn.GAMMA.INV((D189-(1-Params!$B$7))/Params!$B$7,Params!$B$8,Params!$B$9),3))</f>
        <v/>
      </c>
      <c r="Q189" s="9">
        <f>IF(E189&lt;=1-Params!$B$4,0,MAX(0.1,ROUND(_xlfn.GAMMA.INV((E189-(1-Params!$B$4))/Params!$B$4,Params!$B$5,Params!$B$6),1)))</f>
        <v/>
      </c>
      <c r="R189" s="9">
        <f>IF(F189&lt;=1-Params!$B$7,0,ROUND(_xlfn.GAMMA.INV((F189-(1-Params!$B$7))/Params!$B$7,Params!$B$8,Params!$B$9),3))</f>
        <v/>
      </c>
      <c r="S189" s="9">
        <f>IF(G189&lt;=1-Params!$B$7,0,ROUND((Params!$B$10+Params!$B$11*G189^Params!$B$12)*_xlfn.GAMMA.INV((G189-(1-Params!$B$7))/Params!$B$7,Params!$B$8,Params!$B$9),3))</f>
        <v/>
      </c>
      <c r="T189" s="9">
        <f>IF(H189&lt;=1-Params!$B$4,0,MAX(0.1,ROUND((Params!$B$10+Params!$B$11*H189^Params!$B$12)*_xlfn.GAMMA.INV((H189-(1-Params!$B$4))/Params!$B$4,Params!$B$5,Params!$B$6),1)))</f>
        <v/>
      </c>
      <c r="U189" s="9">
        <f>ROUND(_xlfn.NORM.INV(I189,Params!$B$13,Params!$B$14),1)</f>
        <v/>
      </c>
      <c r="V189" s="9">
        <f>ROUND(_xlfn.NORM.INV(J189,Params!$B$15,Params!$B$16),2)</f>
        <v/>
      </c>
      <c r="W189" s="9">
        <f>ROUND(_xlfn.NORM.INV(K189,Params!$B$13,Params!$B$14),1)</f>
        <v/>
      </c>
      <c r="X189" s="9">
        <f>ROUND(_xlfn.NORM.INV(L189,Params!$B$15,Params!$B$16),2)</f>
        <v/>
      </c>
      <c r="Y189" s="9">
        <f>ROUND(_xlfn.NORM.INV(M189,Params!$B$15,Params!$B$16)+Params!$B$17+Params!$B$18*M189,2)</f>
        <v/>
      </c>
      <c r="Z189" s="9">
        <f>ROUND(_xlfn.NORM.INV(N189,Params!$B$13,Params!$B$14)+Params!$B$17+Params!$B$18*N189,1)</f>
        <v/>
      </c>
    </row>
    <row r="190">
      <c r="A190" s="11" t="n">
        <v>189</v>
      </c>
      <c r="B190" s="12">
        <f>INT((A190-1)/122)+1</f>
        <v/>
      </c>
      <c r="C190" s="13" t="n">
        <v>0.413929</v>
      </c>
      <c r="D190" s="13" t="n">
        <v>0.103291</v>
      </c>
      <c r="E190" s="13" t="n">
        <v>0.230427</v>
      </c>
      <c r="F190" s="13" t="n">
        <v>0.192501</v>
      </c>
      <c r="G190" s="13" t="n">
        <v>0.322638</v>
      </c>
      <c r="H190" s="13" t="n">
        <v>0.921068</v>
      </c>
      <c r="I190" s="13" t="n">
        <v>0.793272</v>
      </c>
      <c r="J190" s="13" t="n">
        <v>0.334653</v>
      </c>
      <c r="K190" s="13" t="n">
        <v>0.713333</v>
      </c>
      <c r="L190" s="13" t="n">
        <v>0.54871</v>
      </c>
      <c r="M190" s="13" t="n">
        <v>0.648092</v>
      </c>
      <c r="N190" s="13" t="n">
        <v>0.20025</v>
      </c>
      <c r="O190" s="9">
        <f>IF(C190&lt;=1-Params!$B$4,0,MAX(0.1,ROUND(_xlfn.GAMMA.INV((C190-(1-Params!$B$4))/Params!$B$4,Params!$B$5,Params!$B$6),1)))</f>
        <v/>
      </c>
      <c r="P190" s="9">
        <f>IF(D190&lt;=1-Params!$B$7,0,ROUND(_xlfn.GAMMA.INV((D190-(1-Params!$B$7))/Params!$B$7,Params!$B$8,Params!$B$9),3))</f>
        <v/>
      </c>
      <c r="Q190" s="9">
        <f>IF(E190&lt;=1-Params!$B$4,0,MAX(0.1,ROUND(_xlfn.GAMMA.INV((E190-(1-Params!$B$4))/Params!$B$4,Params!$B$5,Params!$B$6),1)))</f>
        <v/>
      </c>
      <c r="R190" s="9">
        <f>IF(F190&lt;=1-Params!$B$7,0,ROUND(_xlfn.GAMMA.INV((F190-(1-Params!$B$7))/Params!$B$7,Params!$B$8,Params!$B$9),3))</f>
        <v/>
      </c>
      <c r="S190" s="9">
        <f>IF(G190&lt;=1-Params!$B$7,0,ROUND((Params!$B$10+Params!$B$11*G190^Params!$B$12)*_xlfn.GAMMA.INV((G190-(1-Params!$B$7))/Params!$B$7,Params!$B$8,Params!$B$9),3))</f>
        <v/>
      </c>
      <c r="T190" s="9">
        <f>IF(H190&lt;=1-Params!$B$4,0,MAX(0.1,ROUND((Params!$B$10+Params!$B$11*H190^Params!$B$12)*_xlfn.GAMMA.INV((H190-(1-Params!$B$4))/Params!$B$4,Params!$B$5,Params!$B$6),1)))</f>
        <v/>
      </c>
      <c r="U190" s="9">
        <f>ROUND(_xlfn.NORM.INV(I190,Params!$B$13,Params!$B$14),1)</f>
        <v/>
      </c>
      <c r="V190" s="9">
        <f>ROUND(_xlfn.NORM.INV(J190,Params!$B$15,Params!$B$16),2)</f>
        <v/>
      </c>
      <c r="W190" s="9">
        <f>ROUND(_xlfn.NORM.INV(K190,Params!$B$13,Params!$B$14),1)</f>
        <v/>
      </c>
      <c r="X190" s="9">
        <f>ROUND(_xlfn.NORM.INV(L190,Params!$B$15,Params!$B$16),2)</f>
        <v/>
      </c>
      <c r="Y190" s="9">
        <f>ROUND(_xlfn.NORM.INV(M190,Params!$B$15,Params!$B$16)+Params!$B$17+Params!$B$18*M190,2)</f>
        <v/>
      </c>
      <c r="Z190" s="9">
        <f>ROUND(_xlfn.NORM.INV(N190,Params!$B$13,Params!$B$14)+Params!$B$17+Params!$B$18*N190,1)</f>
        <v/>
      </c>
    </row>
    <row r="191">
      <c r="A191" s="11" t="n">
        <v>190</v>
      </c>
      <c r="B191" s="12">
        <f>INT((A191-1)/122)+1</f>
        <v/>
      </c>
      <c r="C191" s="13" t="n">
        <v>0.308657</v>
      </c>
      <c r="D191" s="13" t="n">
        <v>0.047878</v>
      </c>
      <c r="E191" s="13" t="n">
        <v>0.72732</v>
      </c>
      <c r="F191" s="13" t="n">
        <v>0.273182</v>
      </c>
      <c r="G191" s="13" t="n">
        <v>0.193156</v>
      </c>
      <c r="H191" s="13" t="n">
        <v>0.512316</v>
      </c>
      <c r="I191" s="13" t="n">
        <v>0.937063</v>
      </c>
      <c r="J191" s="13" t="n">
        <v>0.06421399999999999</v>
      </c>
      <c r="K191" s="13" t="n">
        <v>0.85154</v>
      </c>
      <c r="L191" s="13" t="n">
        <v>0.836721</v>
      </c>
      <c r="M191" s="13" t="n">
        <v>0.419734</v>
      </c>
      <c r="N191" s="13" t="n">
        <v>0.110781</v>
      </c>
      <c r="O191" s="9">
        <f>IF(C191&lt;=1-Params!$B$4,0,MAX(0.1,ROUND(_xlfn.GAMMA.INV((C191-(1-Params!$B$4))/Params!$B$4,Params!$B$5,Params!$B$6),1)))</f>
        <v/>
      </c>
      <c r="P191" s="9">
        <f>IF(D191&lt;=1-Params!$B$7,0,ROUND(_xlfn.GAMMA.INV((D191-(1-Params!$B$7))/Params!$B$7,Params!$B$8,Params!$B$9),3))</f>
        <v/>
      </c>
      <c r="Q191" s="9">
        <f>IF(E191&lt;=1-Params!$B$4,0,MAX(0.1,ROUND(_xlfn.GAMMA.INV((E191-(1-Params!$B$4))/Params!$B$4,Params!$B$5,Params!$B$6),1)))</f>
        <v/>
      </c>
      <c r="R191" s="9">
        <f>IF(F191&lt;=1-Params!$B$7,0,ROUND(_xlfn.GAMMA.INV((F191-(1-Params!$B$7))/Params!$B$7,Params!$B$8,Params!$B$9),3))</f>
        <v/>
      </c>
      <c r="S191" s="9">
        <f>IF(G191&lt;=1-Params!$B$7,0,ROUND((Params!$B$10+Params!$B$11*G191^Params!$B$12)*_xlfn.GAMMA.INV((G191-(1-Params!$B$7))/Params!$B$7,Params!$B$8,Params!$B$9),3))</f>
        <v/>
      </c>
      <c r="T191" s="9">
        <f>IF(H191&lt;=1-Params!$B$4,0,MAX(0.1,ROUND((Params!$B$10+Params!$B$11*H191^Params!$B$12)*_xlfn.GAMMA.INV((H191-(1-Params!$B$4))/Params!$B$4,Params!$B$5,Params!$B$6),1)))</f>
        <v/>
      </c>
      <c r="U191" s="9">
        <f>ROUND(_xlfn.NORM.INV(I191,Params!$B$13,Params!$B$14),1)</f>
        <v/>
      </c>
      <c r="V191" s="9">
        <f>ROUND(_xlfn.NORM.INV(J191,Params!$B$15,Params!$B$16),2)</f>
        <v/>
      </c>
      <c r="W191" s="9">
        <f>ROUND(_xlfn.NORM.INV(K191,Params!$B$13,Params!$B$14),1)</f>
        <v/>
      </c>
      <c r="X191" s="9">
        <f>ROUND(_xlfn.NORM.INV(L191,Params!$B$15,Params!$B$16),2)</f>
        <v/>
      </c>
      <c r="Y191" s="9">
        <f>ROUND(_xlfn.NORM.INV(M191,Params!$B$15,Params!$B$16)+Params!$B$17+Params!$B$18*M191,2)</f>
        <v/>
      </c>
      <c r="Z191" s="9">
        <f>ROUND(_xlfn.NORM.INV(N191,Params!$B$13,Params!$B$14)+Params!$B$17+Params!$B$18*N191,1)</f>
        <v/>
      </c>
    </row>
    <row r="192">
      <c r="A192" s="11" t="n">
        <v>191</v>
      </c>
      <c r="B192" s="12">
        <f>INT((A192-1)/122)+1</f>
        <v/>
      </c>
      <c r="C192" s="13" t="n">
        <v>0.002819</v>
      </c>
      <c r="D192" s="13" t="n">
        <v>0.22934</v>
      </c>
      <c r="E192" s="13" t="n">
        <v>0.64528</v>
      </c>
      <c r="F192" s="13" t="n">
        <v>0.89528</v>
      </c>
      <c r="G192" s="13" t="n">
        <v>0.065787</v>
      </c>
      <c r="H192" s="13" t="n">
        <v>0.999435</v>
      </c>
      <c r="I192" s="13" t="n">
        <v>0.800115</v>
      </c>
      <c r="J192" s="13" t="n">
        <v>0.08416899999999999</v>
      </c>
      <c r="K192" s="13" t="n">
        <v>0.889671</v>
      </c>
      <c r="L192" s="13" t="n">
        <v>0.829188</v>
      </c>
      <c r="M192" s="13" t="n">
        <v>0.752375</v>
      </c>
      <c r="N192" s="13" t="n">
        <v>0.314402</v>
      </c>
      <c r="O192" s="9">
        <f>IF(C192&lt;=1-Params!$B$4,0,MAX(0.1,ROUND(_xlfn.GAMMA.INV((C192-(1-Params!$B$4))/Params!$B$4,Params!$B$5,Params!$B$6),1)))</f>
        <v/>
      </c>
      <c r="P192" s="9">
        <f>IF(D192&lt;=1-Params!$B$7,0,ROUND(_xlfn.GAMMA.INV((D192-(1-Params!$B$7))/Params!$B$7,Params!$B$8,Params!$B$9),3))</f>
        <v/>
      </c>
      <c r="Q192" s="9">
        <f>IF(E192&lt;=1-Params!$B$4,0,MAX(0.1,ROUND(_xlfn.GAMMA.INV((E192-(1-Params!$B$4))/Params!$B$4,Params!$B$5,Params!$B$6),1)))</f>
        <v/>
      </c>
      <c r="R192" s="9">
        <f>IF(F192&lt;=1-Params!$B$7,0,ROUND(_xlfn.GAMMA.INV((F192-(1-Params!$B$7))/Params!$B$7,Params!$B$8,Params!$B$9),3))</f>
        <v/>
      </c>
      <c r="S192" s="9">
        <f>IF(G192&lt;=1-Params!$B$7,0,ROUND((Params!$B$10+Params!$B$11*G192^Params!$B$12)*_xlfn.GAMMA.INV((G192-(1-Params!$B$7))/Params!$B$7,Params!$B$8,Params!$B$9),3))</f>
        <v/>
      </c>
      <c r="T192" s="9">
        <f>IF(H192&lt;=1-Params!$B$4,0,MAX(0.1,ROUND((Params!$B$10+Params!$B$11*H192^Params!$B$12)*_xlfn.GAMMA.INV((H192-(1-Params!$B$4))/Params!$B$4,Params!$B$5,Params!$B$6),1)))</f>
        <v/>
      </c>
      <c r="U192" s="9">
        <f>ROUND(_xlfn.NORM.INV(I192,Params!$B$13,Params!$B$14),1)</f>
        <v/>
      </c>
      <c r="V192" s="9">
        <f>ROUND(_xlfn.NORM.INV(J192,Params!$B$15,Params!$B$16),2)</f>
        <v/>
      </c>
      <c r="W192" s="9">
        <f>ROUND(_xlfn.NORM.INV(K192,Params!$B$13,Params!$B$14),1)</f>
        <v/>
      </c>
      <c r="X192" s="9">
        <f>ROUND(_xlfn.NORM.INV(L192,Params!$B$15,Params!$B$16),2)</f>
        <v/>
      </c>
      <c r="Y192" s="9">
        <f>ROUND(_xlfn.NORM.INV(M192,Params!$B$15,Params!$B$16)+Params!$B$17+Params!$B$18*M192,2)</f>
        <v/>
      </c>
      <c r="Z192" s="9">
        <f>ROUND(_xlfn.NORM.INV(N192,Params!$B$13,Params!$B$14)+Params!$B$17+Params!$B$18*N192,1)</f>
        <v/>
      </c>
    </row>
    <row r="193">
      <c r="A193" s="11" t="n">
        <v>192</v>
      </c>
      <c r="B193" s="12">
        <f>INT((A193-1)/122)+1</f>
        <v/>
      </c>
      <c r="C193" s="13" t="n">
        <v>0.119812</v>
      </c>
      <c r="D193" s="13" t="n">
        <v>0.192791</v>
      </c>
      <c r="E193" s="13" t="n">
        <v>0.375031</v>
      </c>
      <c r="F193" s="13" t="n">
        <v>0.828469</v>
      </c>
      <c r="G193" s="13" t="n">
        <v>0.341266</v>
      </c>
      <c r="H193" s="13" t="n">
        <v>0.997161</v>
      </c>
      <c r="I193" s="13" t="n">
        <v>0.509899</v>
      </c>
      <c r="J193" s="13" t="n">
        <v>0.42307</v>
      </c>
      <c r="K193" s="13" t="n">
        <v>0.95183</v>
      </c>
      <c r="L193" s="13" t="n">
        <v>0.960137</v>
      </c>
      <c r="M193" s="13" t="n">
        <v>0.590496</v>
      </c>
      <c r="N193" s="13" t="n">
        <v>0.223765</v>
      </c>
      <c r="O193" s="9">
        <f>IF(C193&lt;=1-Params!$B$4,0,MAX(0.1,ROUND(_xlfn.GAMMA.INV((C193-(1-Params!$B$4))/Params!$B$4,Params!$B$5,Params!$B$6),1)))</f>
        <v/>
      </c>
      <c r="P193" s="9">
        <f>IF(D193&lt;=1-Params!$B$7,0,ROUND(_xlfn.GAMMA.INV((D193-(1-Params!$B$7))/Params!$B$7,Params!$B$8,Params!$B$9),3))</f>
        <v/>
      </c>
      <c r="Q193" s="9">
        <f>IF(E193&lt;=1-Params!$B$4,0,MAX(0.1,ROUND(_xlfn.GAMMA.INV((E193-(1-Params!$B$4))/Params!$B$4,Params!$B$5,Params!$B$6),1)))</f>
        <v/>
      </c>
      <c r="R193" s="9">
        <f>IF(F193&lt;=1-Params!$B$7,0,ROUND(_xlfn.GAMMA.INV((F193-(1-Params!$B$7))/Params!$B$7,Params!$B$8,Params!$B$9),3))</f>
        <v/>
      </c>
      <c r="S193" s="9">
        <f>IF(G193&lt;=1-Params!$B$7,0,ROUND((Params!$B$10+Params!$B$11*G193^Params!$B$12)*_xlfn.GAMMA.INV((G193-(1-Params!$B$7))/Params!$B$7,Params!$B$8,Params!$B$9),3))</f>
        <v/>
      </c>
      <c r="T193" s="9">
        <f>IF(H193&lt;=1-Params!$B$4,0,MAX(0.1,ROUND((Params!$B$10+Params!$B$11*H193^Params!$B$12)*_xlfn.GAMMA.INV((H193-(1-Params!$B$4))/Params!$B$4,Params!$B$5,Params!$B$6),1)))</f>
        <v/>
      </c>
      <c r="U193" s="9">
        <f>ROUND(_xlfn.NORM.INV(I193,Params!$B$13,Params!$B$14),1)</f>
        <v/>
      </c>
      <c r="V193" s="9">
        <f>ROUND(_xlfn.NORM.INV(J193,Params!$B$15,Params!$B$16),2)</f>
        <v/>
      </c>
      <c r="W193" s="9">
        <f>ROUND(_xlfn.NORM.INV(K193,Params!$B$13,Params!$B$14),1)</f>
        <v/>
      </c>
      <c r="X193" s="9">
        <f>ROUND(_xlfn.NORM.INV(L193,Params!$B$15,Params!$B$16),2)</f>
        <v/>
      </c>
      <c r="Y193" s="9">
        <f>ROUND(_xlfn.NORM.INV(M193,Params!$B$15,Params!$B$16)+Params!$B$17+Params!$B$18*M193,2)</f>
        <v/>
      </c>
      <c r="Z193" s="9">
        <f>ROUND(_xlfn.NORM.INV(N193,Params!$B$13,Params!$B$14)+Params!$B$17+Params!$B$18*N193,1)</f>
        <v/>
      </c>
    </row>
    <row r="194">
      <c r="A194" s="11" t="n">
        <v>193</v>
      </c>
      <c r="B194" s="12">
        <f>INT((A194-1)/122)+1</f>
        <v/>
      </c>
      <c r="C194" s="13" t="n">
        <v>0.575667</v>
      </c>
      <c r="D194" s="13" t="n">
        <v>0.292916</v>
      </c>
      <c r="E194" s="13" t="n">
        <v>0.865923</v>
      </c>
      <c r="F194" s="13" t="n">
        <v>0.29096</v>
      </c>
      <c r="G194" s="13" t="n">
        <v>0.5576719999999999</v>
      </c>
      <c r="H194" s="13" t="n">
        <v>0.455098</v>
      </c>
      <c r="I194" s="13" t="n">
        <v>0.5710190000000001</v>
      </c>
      <c r="J194" s="13" t="n">
        <v>0.155817</v>
      </c>
      <c r="K194" s="13" t="n">
        <v>0.933279</v>
      </c>
      <c r="L194" s="13" t="n">
        <v>0.903527</v>
      </c>
      <c r="M194" s="13" t="n">
        <v>0.7752599999999999</v>
      </c>
      <c r="N194" s="13" t="n">
        <v>0.50283</v>
      </c>
      <c r="O194" s="9">
        <f>IF(C194&lt;=1-Params!$B$4,0,MAX(0.1,ROUND(_xlfn.GAMMA.INV((C194-(1-Params!$B$4))/Params!$B$4,Params!$B$5,Params!$B$6),1)))</f>
        <v/>
      </c>
      <c r="P194" s="9">
        <f>IF(D194&lt;=1-Params!$B$7,0,ROUND(_xlfn.GAMMA.INV((D194-(1-Params!$B$7))/Params!$B$7,Params!$B$8,Params!$B$9),3))</f>
        <v/>
      </c>
      <c r="Q194" s="9">
        <f>IF(E194&lt;=1-Params!$B$4,0,MAX(0.1,ROUND(_xlfn.GAMMA.INV((E194-(1-Params!$B$4))/Params!$B$4,Params!$B$5,Params!$B$6),1)))</f>
        <v/>
      </c>
      <c r="R194" s="9">
        <f>IF(F194&lt;=1-Params!$B$7,0,ROUND(_xlfn.GAMMA.INV((F194-(1-Params!$B$7))/Params!$B$7,Params!$B$8,Params!$B$9),3))</f>
        <v/>
      </c>
      <c r="S194" s="9">
        <f>IF(G194&lt;=1-Params!$B$7,0,ROUND((Params!$B$10+Params!$B$11*G194^Params!$B$12)*_xlfn.GAMMA.INV((G194-(1-Params!$B$7))/Params!$B$7,Params!$B$8,Params!$B$9),3))</f>
        <v/>
      </c>
      <c r="T194" s="9">
        <f>IF(H194&lt;=1-Params!$B$4,0,MAX(0.1,ROUND((Params!$B$10+Params!$B$11*H194^Params!$B$12)*_xlfn.GAMMA.INV((H194-(1-Params!$B$4))/Params!$B$4,Params!$B$5,Params!$B$6),1)))</f>
        <v/>
      </c>
      <c r="U194" s="9">
        <f>ROUND(_xlfn.NORM.INV(I194,Params!$B$13,Params!$B$14),1)</f>
        <v/>
      </c>
      <c r="V194" s="9">
        <f>ROUND(_xlfn.NORM.INV(J194,Params!$B$15,Params!$B$16),2)</f>
        <v/>
      </c>
      <c r="W194" s="9">
        <f>ROUND(_xlfn.NORM.INV(K194,Params!$B$13,Params!$B$14),1)</f>
        <v/>
      </c>
      <c r="X194" s="9">
        <f>ROUND(_xlfn.NORM.INV(L194,Params!$B$15,Params!$B$16),2)</f>
        <v/>
      </c>
      <c r="Y194" s="9">
        <f>ROUND(_xlfn.NORM.INV(M194,Params!$B$15,Params!$B$16)+Params!$B$17+Params!$B$18*M194,2)</f>
        <v/>
      </c>
      <c r="Z194" s="9">
        <f>ROUND(_xlfn.NORM.INV(N194,Params!$B$13,Params!$B$14)+Params!$B$17+Params!$B$18*N194,1)</f>
        <v/>
      </c>
    </row>
    <row r="195">
      <c r="A195" s="11" t="n">
        <v>194</v>
      </c>
      <c r="B195" s="12">
        <f>INT((A195-1)/122)+1</f>
        <v/>
      </c>
      <c r="C195" s="13" t="n">
        <v>0.115047</v>
      </c>
      <c r="D195" s="13" t="n">
        <v>0.391415</v>
      </c>
      <c r="E195" s="13" t="n">
        <v>0.887372</v>
      </c>
      <c r="F195" s="13" t="n">
        <v>0.250042</v>
      </c>
      <c r="G195" s="13" t="n">
        <v>0.976854</v>
      </c>
      <c r="H195" s="13" t="n">
        <v>0.53956</v>
      </c>
      <c r="I195" s="13" t="n">
        <v>0.86092</v>
      </c>
      <c r="J195" s="13" t="n">
        <v>0.176314</v>
      </c>
      <c r="K195" s="13" t="n">
        <v>0.9931</v>
      </c>
      <c r="L195" s="13" t="n">
        <v>0.714535</v>
      </c>
      <c r="M195" s="13" t="n">
        <v>0.597313</v>
      </c>
      <c r="N195" s="13" t="n">
        <v>0.28893</v>
      </c>
      <c r="O195" s="9">
        <f>IF(C195&lt;=1-Params!$B$4,0,MAX(0.1,ROUND(_xlfn.GAMMA.INV((C195-(1-Params!$B$4))/Params!$B$4,Params!$B$5,Params!$B$6),1)))</f>
        <v/>
      </c>
      <c r="P195" s="9">
        <f>IF(D195&lt;=1-Params!$B$7,0,ROUND(_xlfn.GAMMA.INV((D195-(1-Params!$B$7))/Params!$B$7,Params!$B$8,Params!$B$9),3))</f>
        <v/>
      </c>
      <c r="Q195" s="9">
        <f>IF(E195&lt;=1-Params!$B$4,0,MAX(0.1,ROUND(_xlfn.GAMMA.INV((E195-(1-Params!$B$4))/Params!$B$4,Params!$B$5,Params!$B$6),1)))</f>
        <v/>
      </c>
      <c r="R195" s="9">
        <f>IF(F195&lt;=1-Params!$B$7,0,ROUND(_xlfn.GAMMA.INV((F195-(1-Params!$B$7))/Params!$B$7,Params!$B$8,Params!$B$9),3))</f>
        <v/>
      </c>
      <c r="S195" s="9">
        <f>IF(G195&lt;=1-Params!$B$7,0,ROUND((Params!$B$10+Params!$B$11*G195^Params!$B$12)*_xlfn.GAMMA.INV((G195-(1-Params!$B$7))/Params!$B$7,Params!$B$8,Params!$B$9),3))</f>
        <v/>
      </c>
      <c r="T195" s="9">
        <f>IF(H195&lt;=1-Params!$B$4,0,MAX(0.1,ROUND((Params!$B$10+Params!$B$11*H195^Params!$B$12)*_xlfn.GAMMA.INV((H195-(1-Params!$B$4))/Params!$B$4,Params!$B$5,Params!$B$6),1)))</f>
        <v/>
      </c>
      <c r="U195" s="9">
        <f>ROUND(_xlfn.NORM.INV(I195,Params!$B$13,Params!$B$14),1)</f>
        <v/>
      </c>
      <c r="V195" s="9">
        <f>ROUND(_xlfn.NORM.INV(J195,Params!$B$15,Params!$B$16),2)</f>
        <v/>
      </c>
      <c r="W195" s="9">
        <f>ROUND(_xlfn.NORM.INV(K195,Params!$B$13,Params!$B$14),1)</f>
        <v/>
      </c>
      <c r="X195" s="9">
        <f>ROUND(_xlfn.NORM.INV(L195,Params!$B$15,Params!$B$16),2)</f>
        <v/>
      </c>
      <c r="Y195" s="9">
        <f>ROUND(_xlfn.NORM.INV(M195,Params!$B$15,Params!$B$16)+Params!$B$17+Params!$B$18*M195,2)</f>
        <v/>
      </c>
      <c r="Z195" s="9">
        <f>ROUND(_xlfn.NORM.INV(N195,Params!$B$13,Params!$B$14)+Params!$B$17+Params!$B$18*N195,1)</f>
        <v/>
      </c>
    </row>
    <row r="196">
      <c r="A196" s="11" t="n">
        <v>195</v>
      </c>
      <c r="B196" s="12">
        <f>INT((A196-1)/122)+1</f>
        <v/>
      </c>
      <c r="C196" s="13" t="n">
        <v>0.047262</v>
      </c>
      <c r="D196" s="13" t="n">
        <v>0.9333050000000001</v>
      </c>
      <c r="E196" s="13" t="n">
        <v>0.954935</v>
      </c>
      <c r="F196" s="13" t="n">
        <v>0.489271</v>
      </c>
      <c r="G196" s="13" t="n">
        <v>0.86498</v>
      </c>
      <c r="H196" s="13" t="n">
        <v>0.262314</v>
      </c>
      <c r="I196" s="13" t="n">
        <v>0.444619</v>
      </c>
      <c r="J196" s="13" t="n">
        <v>0.829394</v>
      </c>
      <c r="K196" s="13" t="n">
        <v>0.926397</v>
      </c>
      <c r="L196" s="13" t="n">
        <v>0.395089</v>
      </c>
      <c r="M196" s="13" t="n">
        <v>0.868099</v>
      </c>
      <c r="N196" s="13" t="n">
        <v>0.851113</v>
      </c>
      <c r="O196" s="9">
        <f>IF(C196&lt;=1-Params!$B$4,0,MAX(0.1,ROUND(_xlfn.GAMMA.INV((C196-(1-Params!$B$4))/Params!$B$4,Params!$B$5,Params!$B$6),1)))</f>
        <v/>
      </c>
      <c r="P196" s="9">
        <f>IF(D196&lt;=1-Params!$B$7,0,ROUND(_xlfn.GAMMA.INV((D196-(1-Params!$B$7))/Params!$B$7,Params!$B$8,Params!$B$9),3))</f>
        <v/>
      </c>
      <c r="Q196" s="9">
        <f>IF(E196&lt;=1-Params!$B$4,0,MAX(0.1,ROUND(_xlfn.GAMMA.INV((E196-(1-Params!$B$4))/Params!$B$4,Params!$B$5,Params!$B$6),1)))</f>
        <v/>
      </c>
      <c r="R196" s="9">
        <f>IF(F196&lt;=1-Params!$B$7,0,ROUND(_xlfn.GAMMA.INV((F196-(1-Params!$B$7))/Params!$B$7,Params!$B$8,Params!$B$9),3))</f>
        <v/>
      </c>
      <c r="S196" s="9">
        <f>IF(G196&lt;=1-Params!$B$7,0,ROUND((Params!$B$10+Params!$B$11*G196^Params!$B$12)*_xlfn.GAMMA.INV((G196-(1-Params!$B$7))/Params!$B$7,Params!$B$8,Params!$B$9),3))</f>
        <v/>
      </c>
      <c r="T196" s="9">
        <f>IF(H196&lt;=1-Params!$B$4,0,MAX(0.1,ROUND((Params!$B$10+Params!$B$11*H196^Params!$B$12)*_xlfn.GAMMA.INV((H196-(1-Params!$B$4))/Params!$B$4,Params!$B$5,Params!$B$6),1)))</f>
        <v/>
      </c>
      <c r="U196" s="9">
        <f>ROUND(_xlfn.NORM.INV(I196,Params!$B$13,Params!$B$14),1)</f>
        <v/>
      </c>
      <c r="V196" s="9">
        <f>ROUND(_xlfn.NORM.INV(J196,Params!$B$15,Params!$B$16),2)</f>
        <v/>
      </c>
      <c r="W196" s="9">
        <f>ROUND(_xlfn.NORM.INV(K196,Params!$B$13,Params!$B$14),1)</f>
        <v/>
      </c>
      <c r="X196" s="9">
        <f>ROUND(_xlfn.NORM.INV(L196,Params!$B$15,Params!$B$16),2)</f>
        <v/>
      </c>
      <c r="Y196" s="9">
        <f>ROUND(_xlfn.NORM.INV(M196,Params!$B$15,Params!$B$16)+Params!$B$17+Params!$B$18*M196,2)</f>
        <v/>
      </c>
      <c r="Z196" s="9">
        <f>ROUND(_xlfn.NORM.INV(N196,Params!$B$13,Params!$B$14)+Params!$B$17+Params!$B$18*N196,1)</f>
        <v/>
      </c>
    </row>
    <row r="197">
      <c r="A197" s="11" t="n">
        <v>196</v>
      </c>
      <c r="B197" s="12">
        <f>INT((A197-1)/122)+1</f>
        <v/>
      </c>
      <c r="C197" s="13" t="n">
        <v>0.076088</v>
      </c>
      <c r="D197" s="13" t="n">
        <v>0.22773</v>
      </c>
      <c r="E197" s="13" t="n">
        <v>0.30925</v>
      </c>
      <c r="F197" s="13" t="n">
        <v>0.636228</v>
      </c>
      <c r="G197" s="13" t="n">
        <v>0.873337</v>
      </c>
      <c r="H197" s="13" t="n">
        <v>0.09134</v>
      </c>
      <c r="I197" s="13" t="n">
        <v>0.581734</v>
      </c>
      <c r="J197" s="13" t="n">
        <v>0.113675</v>
      </c>
      <c r="K197" s="13" t="n">
        <v>0.669579</v>
      </c>
      <c r="L197" s="13" t="n">
        <v>0.577003</v>
      </c>
      <c r="M197" s="13" t="n">
        <v>0.462496</v>
      </c>
      <c r="N197" s="13" t="n">
        <v>0.63685</v>
      </c>
      <c r="O197" s="9">
        <f>IF(C197&lt;=1-Params!$B$4,0,MAX(0.1,ROUND(_xlfn.GAMMA.INV((C197-(1-Params!$B$4))/Params!$B$4,Params!$B$5,Params!$B$6),1)))</f>
        <v/>
      </c>
      <c r="P197" s="9">
        <f>IF(D197&lt;=1-Params!$B$7,0,ROUND(_xlfn.GAMMA.INV((D197-(1-Params!$B$7))/Params!$B$7,Params!$B$8,Params!$B$9),3))</f>
        <v/>
      </c>
      <c r="Q197" s="9">
        <f>IF(E197&lt;=1-Params!$B$4,0,MAX(0.1,ROUND(_xlfn.GAMMA.INV((E197-(1-Params!$B$4))/Params!$B$4,Params!$B$5,Params!$B$6),1)))</f>
        <v/>
      </c>
      <c r="R197" s="9">
        <f>IF(F197&lt;=1-Params!$B$7,0,ROUND(_xlfn.GAMMA.INV((F197-(1-Params!$B$7))/Params!$B$7,Params!$B$8,Params!$B$9),3))</f>
        <v/>
      </c>
      <c r="S197" s="9">
        <f>IF(G197&lt;=1-Params!$B$7,0,ROUND((Params!$B$10+Params!$B$11*G197^Params!$B$12)*_xlfn.GAMMA.INV((G197-(1-Params!$B$7))/Params!$B$7,Params!$B$8,Params!$B$9),3))</f>
        <v/>
      </c>
      <c r="T197" s="9">
        <f>IF(H197&lt;=1-Params!$B$4,0,MAX(0.1,ROUND((Params!$B$10+Params!$B$11*H197^Params!$B$12)*_xlfn.GAMMA.INV((H197-(1-Params!$B$4))/Params!$B$4,Params!$B$5,Params!$B$6),1)))</f>
        <v/>
      </c>
      <c r="U197" s="9">
        <f>ROUND(_xlfn.NORM.INV(I197,Params!$B$13,Params!$B$14),1)</f>
        <v/>
      </c>
      <c r="V197" s="9">
        <f>ROUND(_xlfn.NORM.INV(J197,Params!$B$15,Params!$B$16),2)</f>
        <v/>
      </c>
      <c r="W197" s="9">
        <f>ROUND(_xlfn.NORM.INV(K197,Params!$B$13,Params!$B$14),1)</f>
        <v/>
      </c>
      <c r="X197" s="9">
        <f>ROUND(_xlfn.NORM.INV(L197,Params!$B$15,Params!$B$16),2)</f>
        <v/>
      </c>
      <c r="Y197" s="9">
        <f>ROUND(_xlfn.NORM.INV(M197,Params!$B$15,Params!$B$16)+Params!$B$17+Params!$B$18*M197,2)</f>
        <v/>
      </c>
      <c r="Z197" s="9">
        <f>ROUND(_xlfn.NORM.INV(N197,Params!$B$13,Params!$B$14)+Params!$B$17+Params!$B$18*N197,1)</f>
        <v/>
      </c>
    </row>
    <row r="198">
      <c r="A198" s="11" t="n">
        <v>197</v>
      </c>
      <c r="B198" s="12">
        <f>INT((A198-1)/122)+1</f>
        <v/>
      </c>
      <c r="C198" s="13" t="n">
        <v>0.461735</v>
      </c>
      <c r="D198" s="13" t="n">
        <v>0.625506</v>
      </c>
      <c r="E198" s="13" t="n">
        <v>0.717564</v>
      </c>
      <c r="F198" s="13" t="n">
        <v>0.6355</v>
      </c>
      <c r="G198" s="13" t="n">
        <v>0.9962839999999999</v>
      </c>
      <c r="H198" s="13" t="n">
        <v>0.840839</v>
      </c>
      <c r="I198" s="13" t="n">
        <v>0.8793299999999999</v>
      </c>
      <c r="J198" s="13" t="n">
        <v>0.098784</v>
      </c>
      <c r="K198" s="13" t="n">
        <v>0.94592</v>
      </c>
      <c r="L198" s="13" t="n">
        <v>0.423663</v>
      </c>
      <c r="M198" s="13" t="n">
        <v>0.27911</v>
      </c>
      <c r="N198" s="13" t="n">
        <v>0.739823</v>
      </c>
      <c r="O198" s="9">
        <f>IF(C198&lt;=1-Params!$B$4,0,MAX(0.1,ROUND(_xlfn.GAMMA.INV((C198-(1-Params!$B$4))/Params!$B$4,Params!$B$5,Params!$B$6),1)))</f>
        <v/>
      </c>
      <c r="P198" s="9">
        <f>IF(D198&lt;=1-Params!$B$7,0,ROUND(_xlfn.GAMMA.INV((D198-(1-Params!$B$7))/Params!$B$7,Params!$B$8,Params!$B$9),3))</f>
        <v/>
      </c>
      <c r="Q198" s="9">
        <f>IF(E198&lt;=1-Params!$B$4,0,MAX(0.1,ROUND(_xlfn.GAMMA.INV((E198-(1-Params!$B$4))/Params!$B$4,Params!$B$5,Params!$B$6),1)))</f>
        <v/>
      </c>
      <c r="R198" s="9">
        <f>IF(F198&lt;=1-Params!$B$7,0,ROUND(_xlfn.GAMMA.INV((F198-(1-Params!$B$7))/Params!$B$7,Params!$B$8,Params!$B$9),3))</f>
        <v/>
      </c>
      <c r="S198" s="9">
        <f>IF(G198&lt;=1-Params!$B$7,0,ROUND((Params!$B$10+Params!$B$11*G198^Params!$B$12)*_xlfn.GAMMA.INV((G198-(1-Params!$B$7))/Params!$B$7,Params!$B$8,Params!$B$9),3))</f>
        <v/>
      </c>
      <c r="T198" s="9">
        <f>IF(H198&lt;=1-Params!$B$4,0,MAX(0.1,ROUND((Params!$B$10+Params!$B$11*H198^Params!$B$12)*_xlfn.GAMMA.INV((H198-(1-Params!$B$4))/Params!$B$4,Params!$B$5,Params!$B$6),1)))</f>
        <v/>
      </c>
      <c r="U198" s="9">
        <f>ROUND(_xlfn.NORM.INV(I198,Params!$B$13,Params!$B$14),1)</f>
        <v/>
      </c>
      <c r="V198" s="9">
        <f>ROUND(_xlfn.NORM.INV(J198,Params!$B$15,Params!$B$16),2)</f>
        <v/>
      </c>
      <c r="W198" s="9">
        <f>ROUND(_xlfn.NORM.INV(K198,Params!$B$13,Params!$B$14),1)</f>
        <v/>
      </c>
      <c r="X198" s="9">
        <f>ROUND(_xlfn.NORM.INV(L198,Params!$B$15,Params!$B$16),2)</f>
        <v/>
      </c>
      <c r="Y198" s="9">
        <f>ROUND(_xlfn.NORM.INV(M198,Params!$B$15,Params!$B$16)+Params!$B$17+Params!$B$18*M198,2)</f>
        <v/>
      </c>
      <c r="Z198" s="9">
        <f>ROUND(_xlfn.NORM.INV(N198,Params!$B$13,Params!$B$14)+Params!$B$17+Params!$B$18*N198,1)</f>
        <v/>
      </c>
    </row>
    <row r="199">
      <c r="A199" s="11" t="n">
        <v>198</v>
      </c>
      <c r="B199" s="12">
        <f>INT((A199-1)/122)+1</f>
        <v/>
      </c>
      <c r="C199" s="13" t="n">
        <v>0.176833</v>
      </c>
      <c r="D199" s="13" t="n">
        <v>0.969538</v>
      </c>
      <c r="E199" s="13" t="n">
        <v>0.8527</v>
      </c>
      <c r="F199" s="13" t="n">
        <v>0.5273870000000001</v>
      </c>
      <c r="G199" s="13" t="n">
        <v>0.963373</v>
      </c>
      <c r="H199" s="13" t="n">
        <v>0.727614</v>
      </c>
      <c r="I199" s="13" t="n">
        <v>0.877024</v>
      </c>
      <c r="J199" s="13" t="n">
        <v>0.240855</v>
      </c>
      <c r="K199" s="13" t="n">
        <v>0.870137</v>
      </c>
      <c r="L199" s="13" t="n">
        <v>0.268047</v>
      </c>
      <c r="M199" s="13" t="n">
        <v>0.242054</v>
      </c>
      <c r="N199" s="13" t="n">
        <v>0.37405</v>
      </c>
      <c r="O199" s="9">
        <f>IF(C199&lt;=1-Params!$B$4,0,MAX(0.1,ROUND(_xlfn.GAMMA.INV((C199-(1-Params!$B$4))/Params!$B$4,Params!$B$5,Params!$B$6),1)))</f>
        <v/>
      </c>
      <c r="P199" s="9">
        <f>IF(D199&lt;=1-Params!$B$7,0,ROUND(_xlfn.GAMMA.INV((D199-(1-Params!$B$7))/Params!$B$7,Params!$B$8,Params!$B$9),3))</f>
        <v/>
      </c>
      <c r="Q199" s="9">
        <f>IF(E199&lt;=1-Params!$B$4,0,MAX(0.1,ROUND(_xlfn.GAMMA.INV((E199-(1-Params!$B$4))/Params!$B$4,Params!$B$5,Params!$B$6),1)))</f>
        <v/>
      </c>
      <c r="R199" s="9">
        <f>IF(F199&lt;=1-Params!$B$7,0,ROUND(_xlfn.GAMMA.INV((F199-(1-Params!$B$7))/Params!$B$7,Params!$B$8,Params!$B$9),3))</f>
        <v/>
      </c>
      <c r="S199" s="9">
        <f>IF(G199&lt;=1-Params!$B$7,0,ROUND((Params!$B$10+Params!$B$11*G199^Params!$B$12)*_xlfn.GAMMA.INV((G199-(1-Params!$B$7))/Params!$B$7,Params!$B$8,Params!$B$9),3))</f>
        <v/>
      </c>
      <c r="T199" s="9">
        <f>IF(H199&lt;=1-Params!$B$4,0,MAX(0.1,ROUND((Params!$B$10+Params!$B$11*H199^Params!$B$12)*_xlfn.GAMMA.INV((H199-(1-Params!$B$4))/Params!$B$4,Params!$B$5,Params!$B$6),1)))</f>
        <v/>
      </c>
      <c r="U199" s="9">
        <f>ROUND(_xlfn.NORM.INV(I199,Params!$B$13,Params!$B$14),1)</f>
        <v/>
      </c>
      <c r="V199" s="9">
        <f>ROUND(_xlfn.NORM.INV(J199,Params!$B$15,Params!$B$16),2)</f>
        <v/>
      </c>
      <c r="W199" s="9">
        <f>ROUND(_xlfn.NORM.INV(K199,Params!$B$13,Params!$B$14),1)</f>
        <v/>
      </c>
      <c r="X199" s="9">
        <f>ROUND(_xlfn.NORM.INV(L199,Params!$B$15,Params!$B$16),2)</f>
        <v/>
      </c>
      <c r="Y199" s="9">
        <f>ROUND(_xlfn.NORM.INV(M199,Params!$B$15,Params!$B$16)+Params!$B$17+Params!$B$18*M199,2)</f>
        <v/>
      </c>
      <c r="Z199" s="9">
        <f>ROUND(_xlfn.NORM.INV(N199,Params!$B$13,Params!$B$14)+Params!$B$17+Params!$B$18*N199,1)</f>
        <v/>
      </c>
    </row>
    <row r="200">
      <c r="A200" s="11" t="n">
        <v>199</v>
      </c>
      <c r="B200" s="12">
        <f>INT((A200-1)/122)+1</f>
        <v/>
      </c>
      <c r="C200" s="13" t="n">
        <v>0.659942</v>
      </c>
      <c r="D200" s="13" t="n">
        <v>0.864222</v>
      </c>
      <c r="E200" s="13" t="n">
        <v>0.438027</v>
      </c>
      <c r="F200" s="13" t="n">
        <v>0.712361</v>
      </c>
      <c r="G200" s="13" t="n">
        <v>0.999117</v>
      </c>
      <c r="H200" s="13" t="n">
        <v>0.604985</v>
      </c>
      <c r="I200" s="13" t="n">
        <v>0.456964</v>
      </c>
      <c r="J200" s="13" t="n">
        <v>0.132031</v>
      </c>
      <c r="K200" s="13" t="n">
        <v>0.7525810000000001</v>
      </c>
      <c r="L200" s="13" t="n">
        <v>0.459938</v>
      </c>
      <c r="M200" s="13" t="n">
        <v>0.389676</v>
      </c>
      <c r="N200" s="13" t="n">
        <v>0.547532</v>
      </c>
      <c r="O200" s="9">
        <f>IF(C200&lt;=1-Params!$B$4,0,MAX(0.1,ROUND(_xlfn.GAMMA.INV((C200-(1-Params!$B$4))/Params!$B$4,Params!$B$5,Params!$B$6),1)))</f>
        <v/>
      </c>
      <c r="P200" s="9">
        <f>IF(D200&lt;=1-Params!$B$7,0,ROUND(_xlfn.GAMMA.INV((D200-(1-Params!$B$7))/Params!$B$7,Params!$B$8,Params!$B$9),3))</f>
        <v/>
      </c>
      <c r="Q200" s="9">
        <f>IF(E200&lt;=1-Params!$B$4,0,MAX(0.1,ROUND(_xlfn.GAMMA.INV((E200-(1-Params!$B$4))/Params!$B$4,Params!$B$5,Params!$B$6),1)))</f>
        <v/>
      </c>
      <c r="R200" s="9">
        <f>IF(F200&lt;=1-Params!$B$7,0,ROUND(_xlfn.GAMMA.INV((F200-(1-Params!$B$7))/Params!$B$7,Params!$B$8,Params!$B$9),3))</f>
        <v/>
      </c>
      <c r="S200" s="9">
        <f>IF(G200&lt;=1-Params!$B$7,0,ROUND((Params!$B$10+Params!$B$11*G200^Params!$B$12)*_xlfn.GAMMA.INV((G200-(1-Params!$B$7))/Params!$B$7,Params!$B$8,Params!$B$9),3))</f>
        <v/>
      </c>
      <c r="T200" s="9">
        <f>IF(H200&lt;=1-Params!$B$4,0,MAX(0.1,ROUND((Params!$B$10+Params!$B$11*H200^Params!$B$12)*_xlfn.GAMMA.INV((H200-(1-Params!$B$4))/Params!$B$4,Params!$B$5,Params!$B$6),1)))</f>
        <v/>
      </c>
      <c r="U200" s="9">
        <f>ROUND(_xlfn.NORM.INV(I200,Params!$B$13,Params!$B$14),1)</f>
        <v/>
      </c>
      <c r="V200" s="9">
        <f>ROUND(_xlfn.NORM.INV(J200,Params!$B$15,Params!$B$16),2)</f>
        <v/>
      </c>
      <c r="W200" s="9">
        <f>ROUND(_xlfn.NORM.INV(K200,Params!$B$13,Params!$B$14),1)</f>
        <v/>
      </c>
      <c r="X200" s="9">
        <f>ROUND(_xlfn.NORM.INV(L200,Params!$B$15,Params!$B$16),2)</f>
        <v/>
      </c>
      <c r="Y200" s="9">
        <f>ROUND(_xlfn.NORM.INV(M200,Params!$B$15,Params!$B$16)+Params!$B$17+Params!$B$18*M200,2)</f>
        <v/>
      </c>
      <c r="Z200" s="9">
        <f>ROUND(_xlfn.NORM.INV(N200,Params!$B$13,Params!$B$14)+Params!$B$17+Params!$B$18*N200,1)</f>
        <v/>
      </c>
    </row>
    <row r="201">
      <c r="A201" s="11" t="n">
        <v>200</v>
      </c>
      <c r="B201" s="12">
        <f>INT((A201-1)/122)+1</f>
        <v/>
      </c>
      <c r="C201" s="13" t="n">
        <v>0.774186</v>
      </c>
      <c r="D201" s="13" t="n">
        <v>0.99357</v>
      </c>
      <c r="E201" s="13" t="n">
        <v>0.565572</v>
      </c>
      <c r="F201" s="13" t="n">
        <v>0.731718</v>
      </c>
      <c r="G201" s="13" t="n">
        <v>0.877745</v>
      </c>
      <c r="H201" s="13" t="n">
        <v>0.08948399999999999</v>
      </c>
      <c r="I201" s="13" t="n">
        <v>0.250469</v>
      </c>
      <c r="J201" s="13" t="n">
        <v>0.326524</v>
      </c>
      <c r="K201" s="13" t="n">
        <v>0.72488</v>
      </c>
      <c r="L201" s="13" t="n">
        <v>0.205624</v>
      </c>
      <c r="M201" s="13" t="n">
        <v>0.404356</v>
      </c>
      <c r="N201" s="13" t="n">
        <v>0.72939</v>
      </c>
      <c r="O201" s="9">
        <f>IF(C201&lt;=1-Params!$B$4,0,MAX(0.1,ROUND(_xlfn.GAMMA.INV((C201-(1-Params!$B$4))/Params!$B$4,Params!$B$5,Params!$B$6),1)))</f>
        <v/>
      </c>
      <c r="P201" s="9">
        <f>IF(D201&lt;=1-Params!$B$7,0,ROUND(_xlfn.GAMMA.INV((D201-(1-Params!$B$7))/Params!$B$7,Params!$B$8,Params!$B$9),3))</f>
        <v/>
      </c>
      <c r="Q201" s="9">
        <f>IF(E201&lt;=1-Params!$B$4,0,MAX(0.1,ROUND(_xlfn.GAMMA.INV((E201-(1-Params!$B$4))/Params!$B$4,Params!$B$5,Params!$B$6),1)))</f>
        <v/>
      </c>
      <c r="R201" s="9">
        <f>IF(F201&lt;=1-Params!$B$7,0,ROUND(_xlfn.GAMMA.INV((F201-(1-Params!$B$7))/Params!$B$7,Params!$B$8,Params!$B$9),3))</f>
        <v/>
      </c>
      <c r="S201" s="9">
        <f>IF(G201&lt;=1-Params!$B$7,0,ROUND((Params!$B$10+Params!$B$11*G201^Params!$B$12)*_xlfn.GAMMA.INV((G201-(1-Params!$B$7))/Params!$B$7,Params!$B$8,Params!$B$9),3))</f>
        <v/>
      </c>
      <c r="T201" s="9">
        <f>IF(H201&lt;=1-Params!$B$4,0,MAX(0.1,ROUND((Params!$B$10+Params!$B$11*H201^Params!$B$12)*_xlfn.GAMMA.INV((H201-(1-Params!$B$4))/Params!$B$4,Params!$B$5,Params!$B$6),1)))</f>
        <v/>
      </c>
      <c r="U201" s="9">
        <f>ROUND(_xlfn.NORM.INV(I201,Params!$B$13,Params!$B$14),1)</f>
        <v/>
      </c>
      <c r="V201" s="9">
        <f>ROUND(_xlfn.NORM.INV(J201,Params!$B$15,Params!$B$16),2)</f>
        <v/>
      </c>
      <c r="W201" s="9">
        <f>ROUND(_xlfn.NORM.INV(K201,Params!$B$13,Params!$B$14),1)</f>
        <v/>
      </c>
      <c r="X201" s="9">
        <f>ROUND(_xlfn.NORM.INV(L201,Params!$B$15,Params!$B$16),2)</f>
        <v/>
      </c>
      <c r="Y201" s="9">
        <f>ROUND(_xlfn.NORM.INV(M201,Params!$B$15,Params!$B$16)+Params!$B$17+Params!$B$18*M201,2)</f>
        <v/>
      </c>
      <c r="Z201" s="9">
        <f>ROUND(_xlfn.NORM.INV(N201,Params!$B$13,Params!$B$14)+Params!$B$17+Params!$B$18*N201,1)</f>
        <v/>
      </c>
    </row>
    <row r="202">
      <c r="A202" s="11" t="n">
        <v>201</v>
      </c>
      <c r="B202" s="12">
        <f>INT((A202-1)/122)+1</f>
        <v/>
      </c>
      <c r="C202" s="13" t="n">
        <v>0.069297</v>
      </c>
      <c r="D202" s="13" t="n">
        <v>0.194493</v>
      </c>
      <c r="E202" s="13" t="n">
        <v>0.120089</v>
      </c>
      <c r="F202" s="13" t="n">
        <v>0.454878</v>
      </c>
      <c r="G202" s="13" t="n">
        <v>0.720557</v>
      </c>
      <c r="H202" s="13" t="n">
        <v>0.08522100000000001</v>
      </c>
      <c r="I202" s="13" t="n">
        <v>0.30469</v>
      </c>
      <c r="J202" s="13" t="n">
        <v>0.597368</v>
      </c>
      <c r="K202" s="13" t="n">
        <v>0.32063</v>
      </c>
      <c r="L202" s="13" t="n">
        <v>0.18844</v>
      </c>
      <c r="M202" s="13" t="n">
        <v>0.560756</v>
      </c>
      <c r="N202" s="13" t="n">
        <v>0.412174</v>
      </c>
      <c r="O202" s="9">
        <f>IF(C202&lt;=1-Params!$B$4,0,MAX(0.1,ROUND(_xlfn.GAMMA.INV((C202-(1-Params!$B$4))/Params!$B$4,Params!$B$5,Params!$B$6),1)))</f>
        <v/>
      </c>
      <c r="P202" s="9">
        <f>IF(D202&lt;=1-Params!$B$7,0,ROUND(_xlfn.GAMMA.INV((D202-(1-Params!$B$7))/Params!$B$7,Params!$B$8,Params!$B$9),3))</f>
        <v/>
      </c>
      <c r="Q202" s="9">
        <f>IF(E202&lt;=1-Params!$B$4,0,MAX(0.1,ROUND(_xlfn.GAMMA.INV((E202-(1-Params!$B$4))/Params!$B$4,Params!$B$5,Params!$B$6),1)))</f>
        <v/>
      </c>
      <c r="R202" s="9">
        <f>IF(F202&lt;=1-Params!$B$7,0,ROUND(_xlfn.GAMMA.INV((F202-(1-Params!$B$7))/Params!$B$7,Params!$B$8,Params!$B$9),3))</f>
        <v/>
      </c>
      <c r="S202" s="9">
        <f>IF(G202&lt;=1-Params!$B$7,0,ROUND((Params!$B$10+Params!$B$11*G202^Params!$B$12)*_xlfn.GAMMA.INV((G202-(1-Params!$B$7))/Params!$B$7,Params!$B$8,Params!$B$9),3))</f>
        <v/>
      </c>
      <c r="T202" s="9">
        <f>IF(H202&lt;=1-Params!$B$4,0,MAX(0.1,ROUND((Params!$B$10+Params!$B$11*H202^Params!$B$12)*_xlfn.GAMMA.INV((H202-(1-Params!$B$4))/Params!$B$4,Params!$B$5,Params!$B$6),1)))</f>
        <v/>
      </c>
      <c r="U202" s="9">
        <f>ROUND(_xlfn.NORM.INV(I202,Params!$B$13,Params!$B$14),1)</f>
        <v/>
      </c>
      <c r="V202" s="9">
        <f>ROUND(_xlfn.NORM.INV(J202,Params!$B$15,Params!$B$16),2)</f>
        <v/>
      </c>
      <c r="W202" s="9">
        <f>ROUND(_xlfn.NORM.INV(K202,Params!$B$13,Params!$B$14),1)</f>
        <v/>
      </c>
      <c r="X202" s="9">
        <f>ROUND(_xlfn.NORM.INV(L202,Params!$B$15,Params!$B$16),2)</f>
        <v/>
      </c>
      <c r="Y202" s="9">
        <f>ROUND(_xlfn.NORM.INV(M202,Params!$B$15,Params!$B$16)+Params!$B$17+Params!$B$18*M202,2)</f>
        <v/>
      </c>
      <c r="Z202" s="9">
        <f>ROUND(_xlfn.NORM.INV(N202,Params!$B$13,Params!$B$14)+Params!$B$17+Params!$B$18*N202,1)</f>
        <v/>
      </c>
    </row>
    <row r="203">
      <c r="A203" s="11" t="n">
        <v>202</v>
      </c>
      <c r="B203" s="12">
        <f>INT((A203-1)/122)+1</f>
        <v/>
      </c>
      <c r="C203" s="13" t="n">
        <v>0.0329</v>
      </c>
      <c r="D203" s="13" t="n">
        <v>0.610345</v>
      </c>
      <c r="E203" s="13" t="n">
        <v>0.22516</v>
      </c>
      <c r="F203" s="13" t="n">
        <v>0.776775</v>
      </c>
      <c r="G203" s="13" t="n">
        <v>0.013115</v>
      </c>
      <c r="H203" s="13" t="n">
        <v>0.138461</v>
      </c>
      <c r="I203" s="13" t="n">
        <v>0.641672</v>
      </c>
      <c r="J203" s="13" t="n">
        <v>0.496258</v>
      </c>
      <c r="K203" s="13" t="n">
        <v>0.229325</v>
      </c>
      <c r="L203" s="13" t="n">
        <v>0.322503</v>
      </c>
      <c r="M203" s="13" t="n">
        <v>0.775012</v>
      </c>
      <c r="N203" s="13" t="n">
        <v>0.255687</v>
      </c>
      <c r="O203" s="9">
        <f>IF(C203&lt;=1-Params!$B$4,0,MAX(0.1,ROUND(_xlfn.GAMMA.INV((C203-(1-Params!$B$4))/Params!$B$4,Params!$B$5,Params!$B$6),1)))</f>
        <v/>
      </c>
      <c r="P203" s="9">
        <f>IF(D203&lt;=1-Params!$B$7,0,ROUND(_xlfn.GAMMA.INV((D203-(1-Params!$B$7))/Params!$B$7,Params!$B$8,Params!$B$9),3))</f>
        <v/>
      </c>
      <c r="Q203" s="9">
        <f>IF(E203&lt;=1-Params!$B$4,0,MAX(0.1,ROUND(_xlfn.GAMMA.INV((E203-(1-Params!$B$4))/Params!$B$4,Params!$B$5,Params!$B$6),1)))</f>
        <v/>
      </c>
      <c r="R203" s="9">
        <f>IF(F203&lt;=1-Params!$B$7,0,ROUND(_xlfn.GAMMA.INV((F203-(1-Params!$B$7))/Params!$B$7,Params!$B$8,Params!$B$9),3))</f>
        <v/>
      </c>
      <c r="S203" s="9">
        <f>IF(G203&lt;=1-Params!$B$7,0,ROUND((Params!$B$10+Params!$B$11*G203^Params!$B$12)*_xlfn.GAMMA.INV((G203-(1-Params!$B$7))/Params!$B$7,Params!$B$8,Params!$B$9),3))</f>
        <v/>
      </c>
      <c r="T203" s="9">
        <f>IF(H203&lt;=1-Params!$B$4,0,MAX(0.1,ROUND((Params!$B$10+Params!$B$11*H203^Params!$B$12)*_xlfn.GAMMA.INV((H203-(1-Params!$B$4))/Params!$B$4,Params!$B$5,Params!$B$6),1)))</f>
        <v/>
      </c>
      <c r="U203" s="9">
        <f>ROUND(_xlfn.NORM.INV(I203,Params!$B$13,Params!$B$14),1)</f>
        <v/>
      </c>
      <c r="V203" s="9">
        <f>ROUND(_xlfn.NORM.INV(J203,Params!$B$15,Params!$B$16),2)</f>
        <v/>
      </c>
      <c r="W203" s="9">
        <f>ROUND(_xlfn.NORM.INV(K203,Params!$B$13,Params!$B$14),1)</f>
        <v/>
      </c>
      <c r="X203" s="9">
        <f>ROUND(_xlfn.NORM.INV(L203,Params!$B$15,Params!$B$16),2)</f>
        <v/>
      </c>
      <c r="Y203" s="9">
        <f>ROUND(_xlfn.NORM.INV(M203,Params!$B$15,Params!$B$16)+Params!$B$17+Params!$B$18*M203,2)</f>
        <v/>
      </c>
      <c r="Z203" s="9">
        <f>ROUND(_xlfn.NORM.INV(N203,Params!$B$13,Params!$B$14)+Params!$B$17+Params!$B$18*N203,1)</f>
        <v/>
      </c>
    </row>
    <row r="204">
      <c r="A204" s="11" t="n">
        <v>203</v>
      </c>
      <c r="B204" s="12">
        <f>INT((A204-1)/122)+1</f>
        <v/>
      </c>
      <c r="C204" s="13" t="n">
        <v>0.225508</v>
      </c>
      <c r="D204" s="13" t="n">
        <v>0.938578</v>
      </c>
      <c r="E204" s="13" t="n">
        <v>0.190497</v>
      </c>
      <c r="F204" s="13" t="n">
        <v>0.552493</v>
      </c>
      <c r="G204" s="13" t="n">
        <v>0.400313</v>
      </c>
      <c r="H204" s="13" t="n">
        <v>0.677997</v>
      </c>
      <c r="I204" s="13" t="n">
        <v>0.880006</v>
      </c>
      <c r="J204" s="13" t="n">
        <v>0.498854</v>
      </c>
      <c r="K204" s="13" t="n">
        <v>0.391718</v>
      </c>
      <c r="L204" s="13" t="n">
        <v>0.5111599999999999</v>
      </c>
      <c r="M204" s="13" t="n">
        <v>0.776956</v>
      </c>
      <c r="N204" s="13" t="n">
        <v>0.385521</v>
      </c>
      <c r="O204" s="9">
        <f>IF(C204&lt;=1-Params!$B$4,0,MAX(0.1,ROUND(_xlfn.GAMMA.INV((C204-(1-Params!$B$4))/Params!$B$4,Params!$B$5,Params!$B$6),1)))</f>
        <v/>
      </c>
      <c r="P204" s="9">
        <f>IF(D204&lt;=1-Params!$B$7,0,ROUND(_xlfn.GAMMA.INV((D204-(1-Params!$B$7))/Params!$B$7,Params!$B$8,Params!$B$9),3))</f>
        <v/>
      </c>
      <c r="Q204" s="9">
        <f>IF(E204&lt;=1-Params!$B$4,0,MAX(0.1,ROUND(_xlfn.GAMMA.INV((E204-(1-Params!$B$4))/Params!$B$4,Params!$B$5,Params!$B$6),1)))</f>
        <v/>
      </c>
      <c r="R204" s="9">
        <f>IF(F204&lt;=1-Params!$B$7,0,ROUND(_xlfn.GAMMA.INV((F204-(1-Params!$B$7))/Params!$B$7,Params!$B$8,Params!$B$9),3))</f>
        <v/>
      </c>
      <c r="S204" s="9">
        <f>IF(G204&lt;=1-Params!$B$7,0,ROUND((Params!$B$10+Params!$B$11*G204^Params!$B$12)*_xlfn.GAMMA.INV((G204-(1-Params!$B$7))/Params!$B$7,Params!$B$8,Params!$B$9),3))</f>
        <v/>
      </c>
      <c r="T204" s="9">
        <f>IF(H204&lt;=1-Params!$B$4,0,MAX(0.1,ROUND((Params!$B$10+Params!$B$11*H204^Params!$B$12)*_xlfn.GAMMA.INV((H204-(1-Params!$B$4))/Params!$B$4,Params!$B$5,Params!$B$6),1)))</f>
        <v/>
      </c>
      <c r="U204" s="9">
        <f>ROUND(_xlfn.NORM.INV(I204,Params!$B$13,Params!$B$14),1)</f>
        <v/>
      </c>
      <c r="V204" s="9">
        <f>ROUND(_xlfn.NORM.INV(J204,Params!$B$15,Params!$B$16),2)</f>
        <v/>
      </c>
      <c r="W204" s="9">
        <f>ROUND(_xlfn.NORM.INV(K204,Params!$B$13,Params!$B$14),1)</f>
        <v/>
      </c>
      <c r="X204" s="9">
        <f>ROUND(_xlfn.NORM.INV(L204,Params!$B$15,Params!$B$16),2)</f>
        <v/>
      </c>
      <c r="Y204" s="9">
        <f>ROUND(_xlfn.NORM.INV(M204,Params!$B$15,Params!$B$16)+Params!$B$17+Params!$B$18*M204,2)</f>
        <v/>
      </c>
      <c r="Z204" s="9">
        <f>ROUND(_xlfn.NORM.INV(N204,Params!$B$13,Params!$B$14)+Params!$B$17+Params!$B$18*N204,1)</f>
        <v/>
      </c>
    </row>
    <row r="205">
      <c r="A205" s="11" t="n">
        <v>204</v>
      </c>
      <c r="B205" s="12">
        <f>INT((A205-1)/122)+1</f>
        <v/>
      </c>
      <c r="C205" s="13" t="n">
        <v>0.123463</v>
      </c>
      <c r="D205" s="13" t="n">
        <v>0.242373</v>
      </c>
      <c r="E205" s="13" t="n">
        <v>0.702312</v>
      </c>
      <c r="F205" s="13" t="n">
        <v>0.7119180000000001</v>
      </c>
      <c r="G205" s="13" t="n">
        <v>0.700678</v>
      </c>
      <c r="H205" s="13" t="n">
        <v>0.640988</v>
      </c>
      <c r="I205" s="13" t="n">
        <v>0.971851</v>
      </c>
      <c r="J205" s="13" t="n">
        <v>0.805234</v>
      </c>
      <c r="K205" s="13" t="n">
        <v>0.337392</v>
      </c>
      <c r="L205" s="13" t="n">
        <v>0.889107</v>
      </c>
      <c r="M205" s="13" t="n">
        <v>0.640774</v>
      </c>
      <c r="N205" s="13" t="n">
        <v>0.297835</v>
      </c>
      <c r="O205" s="9">
        <f>IF(C205&lt;=1-Params!$B$4,0,MAX(0.1,ROUND(_xlfn.GAMMA.INV((C205-(1-Params!$B$4))/Params!$B$4,Params!$B$5,Params!$B$6),1)))</f>
        <v/>
      </c>
      <c r="P205" s="9">
        <f>IF(D205&lt;=1-Params!$B$7,0,ROUND(_xlfn.GAMMA.INV((D205-(1-Params!$B$7))/Params!$B$7,Params!$B$8,Params!$B$9),3))</f>
        <v/>
      </c>
      <c r="Q205" s="9">
        <f>IF(E205&lt;=1-Params!$B$4,0,MAX(0.1,ROUND(_xlfn.GAMMA.INV((E205-(1-Params!$B$4))/Params!$B$4,Params!$B$5,Params!$B$6),1)))</f>
        <v/>
      </c>
      <c r="R205" s="9">
        <f>IF(F205&lt;=1-Params!$B$7,0,ROUND(_xlfn.GAMMA.INV((F205-(1-Params!$B$7))/Params!$B$7,Params!$B$8,Params!$B$9),3))</f>
        <v/>
      </c>
      <c r="S205" s="9">
        <f>IF(G205&lt;=1-Params!$B$7,0,ROUND((Params!$B$10+Params!$B$11*G205^Params!$B$12)*_xlfn.GAMMA.INV((G205-(1-Params!$B$7))/Params!$B$7,Params!$B$8,Params!$B$9),3))</f>
        <v/>
      </c>
      <c r="T205" s="9">
        <f>IF(H205&lt;=1-Params!$B$4,0,MAX(0.1,ROUND((Params!$B$10+Params!$B$11*H205^Params!$B$12)*_xlfn.GAMMA.INV((H205-(1-Params!$B$4))/Params!$B$4,Params!$B$5,Params!$B$6),1)))</f>
        <v/>
      </c>
      <c r="U205" s="9">
        <f>ROUND(_xlfn.NORM.INV(I205,Params!$B$13,Params!$B$14),1)</f>
        <v/>
      </c>
      <c r="V205" s="9">
        <f>ROUND(_xlfn.NORM.INV(J205,Params!$B$15,Params!$B$16),2)</f>
        <v/>
      </c>
      <c r="W205" s="9">
        <f>ROUND(_xlfn.NORM.INV(K205,Params!$B$13,Params!$B$14),1)</f>
        <v/>
      </c>
      <c r="X205" s="9">
        <f>ROUND(_xlfn.NORM.INV(L205,Params!$B$15,Params!$B$16),2)</f>
        <v/>
      </c>
      <c r="Y205" s="9">
        <f>ROUND(_xlfn.NORM.INV(M205,Params!$B$15,Params!$B$16)+Params!$B$17+Params!$B$18*M205,2)</f>
        <v/>
      </c>
      <c r="Z205" s="9">
        <f>ROUND(_xlfn.NORM.INV(N205,Params!$B$13,Params!$B$14)+Params!$B$17+Params!$B$18*N205,1)</f>
        <v/>
      </c>
    </row>
    <row r="206">
      <c r="A206" s="11" t="n">
        <v>205</v>
      </c>
      <c r="B206" s="12">
        <f>INT((A206-1)/122)+1</f>
        <v/>
      </c>
      <c r="C206" s="13" t="n">
        <v>0.62513</v>
      </c>
      <c r="D206" s="13" t="n">
        <v>0.658875</v>
      </c>
      <c r="E206" s="13" t="n">
        <v>0.5979449999999999</v>
      </c>
      <c r="F206" s="13" t="n">
        <v>0.108522</v>
      </c>
      <c r="G206" s="13" t="n">
        <v>0.579856</v>
      </c>
      <c r="H206" s="13" t="n">
        <v>0.933535</v>
      </c>
      <c r="I206" s="13" t="n">
        <v>0.8999239999999999</v>
      </c>
      <c r="J206" s="13" t="n">
        <v>0.7599320000000001</v>
      </c>
      <c r="K206" s="13" t="n">
        <v>0.826868</v>
      </c>
      <c r="L206" s="13" t="n">
        <v>0.596458</v>
      </c>
      <c r="M206" s="13" t="n">
        <v>0.788995</v>
      </c>
      <c r="N206" s="13" t="n">
        <v>0.299646</v>
      </c>
      <c r="O206" s="9">
        <f>IF(C206&lt;=1-Params!$B$4,0,MAX(0.1,ROUND(_xlfn.GAMMA.INV((C206-(1-Params!$B$4))/Params!$B$4,Params!$B$5,Params!$B$6),1)))</f>
        <v/>
      </c>
      <c r="P206" s="9">
        <f>IF(D206&lt;=1-Params!$B$7,0,ROUND(_xlfn.GAMMA.INV((D206-(1-Params!$B$7))/Params!$B$7,Params!$B$8,Params!$B$9),3))</f>
        <v/>
      </c>
      <c r="Q206" s="9">
        <f>IF(E206&lt;=1-Params!$B$4,0,MAX(0.1,ROUND(_xlfn.GAMMA.INV((E206-(1-Params!$B$4))/Params!$B$4,Params!$B$5,Params!$B$6),1)))</f>
        <v/>
      </c>
      <c r="R206" s="9">
        <f>IF(F206&lt;=1-Params!$B$7,0,ROUND(_xlfn.GAMMA.INV((F206-(1-Params!$B$7))/Params!$B$7,Params!$B$8,Params!$B$9),3))</f>
        <v/>
      </c>
      <c r="S206" s="9">
        <f>IF(G206&lt;=1-Params!$B$7,0,ROUND((Params!$B$10+Params!$B$11*G206^Params!$B$12)*_xlfn.GAMMA.INV((G206-(1-Params!$B$7))/Params!$B$7,Params!$B$8,Params!$B$9),3))</f>
        <v/>
      </c>
      <c r="T206" s="9">
        <f>IF(H206&lt;=1-Params!$B$4,0,MAX(0.1,ROUND((Params!$B$10+Params!$B$11*H206^Params!$B$12)*_xlfn.GAMMA.INV((H206-(1-Params!$B$4))/Params!$B$4,Params!$B$5,Params!$B$6),1)))</f>
        <v/>
      </c>
      <c r="U206" s="9">
        <f>ROUND(_xlfn.NORM.INV(I206,Params!$B$13,Params!$B$14),1)</f>
        <v/>
      </c>
      <c r="V206" s="9">
        <f>ROUND(_xlfn.NORM.INV(J206,Params!$B$15,Params!$B$16),2)</f>
        <v/>
      </c>
      <c r="W206" s="9">
        <f>ROUND(_xlfn.NORM.INV(K206,Params!$B$13,Params!$B$14),1)</f>
        <v/>
      </c>
      <c r="X206" s="9">
        <f>ROUND(_xlfn.NORM.INV(L206,Params!$B$15,Params!$B$16),2)</f>
        <v/>
      </c>
      <c r="Y206" s="9">
        <f>ROUND(_xlfn.NORM.INV(M206,Params!$B$15,Params!$B$16)+Params!$B$17+Params!$B$18*M206,2)</f>
        <v/>
      </c>
      <c r="Z206" s="9">
        <f>ROUND(_xlfn.NORM.INV(N206,Params!$B$13,Params!$B$14)+Params!$B$17+Params!$B$18*N206,1)</f>
        <v/>
      </c>
    </row>
    <row r="207">
      <c r="A207" s="11" t="n">
        <v>206</v>
      </c>
      <c r="B207" s="12">
        <f>INT((A207-1)/122)+1</f>
        <v/>
      </c>
      <c r="C207" s="13" t="n">
        <v>0.886251</v>
      </c>
      <c r="D207" s="13" t="n">
        <v>0.711225</v>
      </c>
      <c r="E207" s="13" t="n">
        <v>0.963432</v>
      </c>
      <c r="F207" s="13" t="n">
        <v>0.611351</v>
      </c>
      <c r="G207" s="13" t="n">
        <v>0.713503</v>
      </c>
      <c r="H207" s="13" t="n">
        <v>0.987353</v>
      </c>
      <c r="I207" s="13" t="n">
        <v>0.488932</v>
      </c>
      <c r="J207" s="13" t="n">
        <v>0.956506</v>
      </c>
      <c r="K207" s="13" t="n">
        <v>0.601289</v>
      </c>
      <c r="L207" s="13" t="n">
        <v>0.197737</v>
      </c>
      <c r="M207" s="13" t="n">
        <v>0.6863359999999999</v>
      </c>
      <c r="N207" s="13" t="n">
        <v>0.465441</v>
      </c>
      <c r="O207" s="9">
        <f>IF(C207&lt;=1-Params!$B$4,0,MAX(0.1,ROUND(_xlfn.GAMMA.INV((C207-(1-Params!$B$4))/Params!$B$4,Params!$B$5,Params!$B$6),1)))</f>
        <v/>
      </c>
      <c r="P207" s="9">
        <f>IF(D207&lt;=1-Params!$B$7,0,ROUND(_xlfn.GAMMA.INV((D207-(1-Params!$B$7))/Params!$B$7,Params!$B$8,Params!$B$9),3))</f>
        <v/>
      </c>
      <c r="Q207" s="9">
        <f>IF(E207&lt;=1-Params!$B$4,0,MAX(0.1,ROUND(_xlfn.GAMMA.INV((E207-(1-Params!$B$4))/Params!$B$4,Params!$B$5,Params!$B$6),1)))</f>
        <v/>
      </c>
      <c r="R207" s="9">
        <f>IF(F207&lt;=1-Params!$B$7,0,ROUND(_xlfn.GAMMA.INV((F207-(1-Params!$B$7))/Params!$B$7,Params!$B$8,Params!$B$9),3))</f>
        <v/>
      </c>
      <c r="S207" s="9">
        <f>IF(G207&lt;=1-Params!$B$7,0,ROUND((Params!$B$10+Params!$B$11*G207^Params!$B$12)*_xlfn.GAMMA.INV((G207-(1-Params!$B$7))/Params!$B$7,Params!$B$8,Params!$B$9),3))</f>
        <v/>
      </c>
      <c r="T207" s="9">
        <f>IF(H207&lt;=1-Params!$B$4,0,MAX(0.1,ROUND((Params!$B$10+Params!$B$11*H207^Params!$B$12)*_xlfn.GAMMA.INV((H207-(1-Params!$B$4))/Params!$B$4,Params!$B$5,Params!$B$6),1)))</f>
        <v/>
      </c>
      <c r="U207" s="9">
        <f>ROUND(_xlfn.NORM.INV(I207,Params!$B$13,Params!$B$14),1)</f>
        <v/>
      </c>
      <c r="V207" s="9">
        <f>ROUND(_xlfn.NORM.INV(J207,Params!$B$15,Params!$B$16),2)</f>
        <v/>
      </c>
      <c r="W207" s="9">
        <f>ROUND(_xlfn.NORM.INV(K207,Params!$B$13,Params!$B$14),1)</f>
        <v/>
      </c>
      <c r="X207" s="9">
        <f>ROUND(_xlfn.NORM.INV(L207,Params!$B$15,Params!$B$16),2)</f>
        <v/>
      </c>
      <c r="Y207" s="9">
        <f>ROUND(_xlfn.NORM.INV(M207,Params!$B$15,Params!$B$16)+Params!$B$17+Params!$B$18*M207,2)</f>
        <v/>
      </c>
      <c r="Z207" s="9">
        <f>ROUND(_xlfn.NORM.INV(N207,Params!$B$13,Params!$B$14)+Params!$B$17+Params!$B$18*N207,1)</f>
        <v/>
      </c>
    </row>
    <row r="208">
      <c r="A208" s="11" t="n">
        <v>207</v>
      </c>
      <c r="B208" s="12">
        <f>INT((A208-1)/122)+1</f>
        <v/>
      </c>
      <c r="C208" s="13" t="n">
        <v>0.426849</v>
      </c>
      <c r="D208" s="13" t="n">
        <v>0.041829</v>
      </c>
      <c r="E208" s="13" t="n">
        <v>0.774387</v>
      </c>
      <c r="F208" s="13" t="n">
        <v>0.309284</v>
      </c>
      <c r="G208" s="13" t="n">
        <v>0.280373</v>
      </c>
      <c r="H208" s="13" t="n">
        <v>0.9293670000000001</v>
      </c>
      <c r="I208" s="13" t="n">
        <v>0.686473</v>
      </c>
      <c r="J208" s="13" t="n">
        <v>0.979946</v>
      </c>
      <c r="K208" s="13" t="n">
        <v>0.488562</v>
      </c>
      <c r="L208" s="13" t="n">
        <v>0.37819</v>
      </c>
      <c r="M208" s="13" t="n">
        <v>0.94212</v>
      </c>
      <c r="N208" s="13" t="n">
        <v>0.734344</v>
      </c>
      <c r="O208" s="9">
        <f>IF(C208&lt;=1-Params!$B$4,0,MAX(0.1,ROUND(_xlfn.GAMMA.INV((C208-(1-Params!$B$4))/Params!$B$4,Params!$B$5,Params!$B$6),1)))</f>
        <v/>
      </c>
      <c r="P208" s="9">
        <f>IF(D208&lt;=1-Params!$B$7,0,ROUND(_xlfn.GAMMA.INV((D208-(1-Params!$B$7))/Params!$B$7,Params!$B$8,Params!$B$9),3))</f>
        <v/>
      </c>
      <c r="Q208" s="9">
        <f>IF(E208&lt;=1-Params!$B$4,0,MAX(0.1,ROUND(_xlfn.GAMMA.INV((E208-(1-Params!$B$4))/Params!$B$4,Params!$B$5,Params!$B$6),1)))</f>
        <v/>
      </c>
      <c r="R208" s="9">
        <f>IF(F208&lt;=1-Params!$B$7,0,ROUND(_xlfn.GAMMA.INV((F208-(1-Params!$B$7))/Params!$B$7,Params!$B$8,Params!$B$9),3))</f>
        <v/>
      </c>
      <c r="S208" s="9">
        <f>IF(G208&lt;=1-Params!$B$7,0,ROUND((Params!$B$10+Params!$B$11*G208^Params!$B$12)*_xlfn.GAMMA.INV((G208-(1-Params!$B$7))/Params!$B$7,Params!$B$8,Params!$B$9),3))</f>
        <v/>
      </c>
      <c r="T208" s="9">
        <f>IF(H208&lt;=1-Params!$B$4,0,MAX(0.1,ROUND((Params!$B$10+Params!$B$11*H208^Params!$B$12)*_xlfn.GAMMA.INV((H208-(1-Params!$B$4))/Params!$B$4,Params!$B$5,Params!$B$6),1)))</f>
        <v/>
      </c>
      <c r="U208" s="9">
        <f>ROUND(_xlfn.NORM.INV(I208,Params!$B$13,Params!$B$14),1)</f>
        <v/>
      </c>
      <c r="V208" s="9">
        <f>ROUND(_xlfn.NORM.INV(J208,Params!$B$15,Params!$B$16),2)</f>
        <v/>
      </c>
      <c r="W208" s="9">
        <f>ROUND(_xlfn.NORM.INV(K208,Params!$B$13,Params!$B$14),1)</f>
        <v/>
      </c>
      <c r="X208" s="9">
        <f>ROUND(_xlfn.NORM.INV(L208,Params!$B$15,Params!$B$16),2)</f>
        <v/>
      </c>
      <c r="Y208" s="9">
        <f>ROUND(_xlfn.NORM.INV(M208,Params!$B$15,Params!$B$16)+Params!$B$17+Params!$B$18*M208,2)</f>
        <v/>
      </c>
      <c r="Z208" s="9">
        <f>ROUND(_xlfn.NORM.INV(N208,Params!$B$13,Params!$B$14)+Params!$B$17+Params!$B$18*N208,1)</f>
        <v/>
      </c>
    </row>
    <row r="209">
      <c r="A209" s="11" t="n">
        <v>208</v>
      </c>
      <c r="B209" s="12">
        <f>INT((A209-1)/122)+1</f>
        <v/>
      </c>
      <c r="C209" s="13" t="n">
        <v>0.816661</v>
      </c>
      <c r="D209" s="13" t="n">
        <v>0.536269</v>
      </c>
      <c r="E209" s="13" t="n">
        <v>0.724124</v>
      </c>
      <c r="F209" s="13" t="n">
        <v>0.445646</v>
      </c>
      <c r="G209" s="13" t="n">
        <v>0.198395</v>
      </c>
      <c r="H209" s="13" t="n">
        <v>0.827484</v>
      </c>
      <c r="I209" s="13" t="n">
        <v>0.378016</v>
      </c>
      <c r="J209" s="13" t="n">
        <v>0.980753</v>
      </c>
      <c r="K209" s="13" t="n">
        <v>0.58924</v>
      </c>
      <c r="L209" s="13" t="n">
        <v>0.036714</v>
      </c>
      <c r="M209" s="13" t="n">
        <v>0.969959</v>
      </c>
      <c r="N209" s="13" t="n">
        <v>0.328244</v>
      </c>
      <c r="O209" s="9">
        <f>IF(C209&lt;=1-Params!$B$4,0,MAX(0.1,ROUND(_xlfn.GAMMA.INV((C209-(1-Params!$B$4))/Params!$B$4,Params!$B$5,Params!$B$6),1)))</f>
        <v/>
      </c>
      <c r="P209" s="9">
        <f>IF(D209&lt;=1-Params!$B$7,0,ROUND(_xlfn.GAMMA.INV((D209-(1-Params!$B$7))/Params!$B$7,Params!$B$8,Params!$B$9),3))</f>
        <v/>
      </c>
      <c r="Q209" s="9">
        <f>IF(E209&lt;=1-Params!$B$4,0,MAX(0.1,ROUND(_xlfn.GAMMA.INV((E209-(1-Params!$B$4))/Params!$B$4,Params!$B$5,Params!$B$6),1)))</f>
        <v/>
      </c>
      <c r="R209" s="9">
        <f>IF(F209&lt;=1-Params!$B$7,0,ROUND(_xlfn.GAMMA.INV((F209-(1-Params!$B$7))/Params!$B$7,Params!$B$8,Params!$B$9),3))</f>
        <v/>
      </c>
      <c r="S209" s="9">
        <f>IF(G209&lt;=1-Params!$B$7,0,ROUND((Params!$B$10+Params!$B$11*G209^Params!$B$12)*_xlfn.GAMMA.INV((G209-(1-Params!$B$7))/Params!$B$7,Params!$B$8,Params!$B$9),3))</f>
        <v/>
      </c>
      <c r="T209" s="9">
        <f>IF(H209&lt;=1-Params!$B$4,0,MAX(0.1,ROUND((Params!$B$10+Params!$B$11*H209^Params!$B$12)*_xlfn.GAMMA.INV((H209-(1-Params!$B$4))/Params!$B$4,Params!$B$5,Params!$B$6),1)))</f>
        <v/>
      </c>
      <c r="U209" s="9">
        <f>ROUND(_xlfn.NORM.INV(I209,Params!$B$13,Params!$B$14),1)</f>
        <v/>
      </c>
      <c r="V209" s="9">
        <f>ROUND(_xlfn.NORM.INV(J209,Params!$B$15,Params!$B$16),2)</f>
        <v/>
      </c>
      <c r="W209" s="9">
        <f>ROUND(_xlfn.NORM.INV(K209,Params!$B$13,Params!$B$14),1)</f>
        <v/>
      </c>
      <c r="X209" s="9">
        <f>ROUND(_xlfn.NORM.INV(L209,Params!$B$15,Params!$B$16),2)</f>
        <v/>
      </c>
      <c r="Y209" s="9">
        <f>ROUND(_xlfn.NORM.INV(M209,Params!$B$15,Params!$B$16)+Params!$B$17+Params!$B$18*M209,2)</f>
        <v/>
      </c>
      <c r="Z209" s="9">
        <f>ROUND(_xlfn.NORM.INV(N209,Params!$B$13,Params!$B$14)+Params!$B$17+Params!$B$18*N209,1)</f>
        <v/>
      </c>
    </row>
    <row r="210">
      <c r="A210" s="11" t="n">
        <v>209</v>
      </c>
      <c r="B210" s="12">
        <f>INT((A210-1)/122)+1</f>
        <v/>
      </c>
      <c r="C210" s="13" t="n">
        <v>0.834595</v>
      </c>
      <c r="D210" s="13" t="n">
        <v>0.161014</v>
      </c>
      <c r="E210" s="13" t="n">
        <v>0.255565</v>
      </c>
      <c r="F210" s="13" t="n">
        <v>0.312345</v>
      </c>
      <c r="G210" s="13" t="n">
        <v>0.6642670000000001</v>
      </c>
      <c r="H210" s="13" t="n">
        <v>0.7494</v>
      </c>
      <c r="I210" s="13" t="n">
        <v>0.693901</v>
      </c>
      <c r="J210" s="13" t="n">
        <v>0.8275090000000001</v>
      </c>
      <c r="K210" s="13" t="n">
        <v>0.380616</v>
      </c>
      <c r="L210" s="13" t="n">
        <v>0.315692</v>
      </c>
      <c r="M210" s="13" t="n">
        <v>0.901485</v>
      </c>
      <c r="N210" s="13" t="n">
        <v>0.425031</v>
      </c>
      <c r="O210" s="9">
        <f>IF(C210&lt;=1-Params!$B$4,0,MAX(0.1,ROUND(_xlfn.GAMMA.INV((C210-(1-Params!$B$4))/Params!$B$4,Params!$B$5,Params!$B$6),1)))</f>
        <v/>
      </c>
      <c r="P210" s="9">
        <f>IF(D210&lt;=1-Params!$B$7,0,ROUND(_xlfn.GAMMA.INV((D210-(1-Params!$B$7))/Params!$B$7,Params!$B$8,Params!$B$9),3))</f>
        <v/>
      </c>
      <c r="Q210" s="9">
        <f>IF(E210&lt;=1-Params!$B$4,0,MAX(0.1,ROUND(_xlfn.GAMMA.INV((E210-(1-Params!$B$4))/Params!$B$4,Params!$B$5,Params!$B$6),1)))</f>
        <v/>
      </c>
      <c r="R210" s="9">
        <f>IF(F210&lt;=1-Params!$B$7,0,ROUND(_xlfn.GAMMA.INV((F210-(1-Params!$B$7))/Params!$B$7,Params!$B$8,Params!$B$9),3))</f>
        <v/>
      </c>
      <c r="S210" s="9">
        <f>IF(G210&lt;=1-Params!$B$7,0,ROUND((Params!$B$10+Params!$B$11*G210^Params!$B$12)*_xlfn.GAMMA.INV((G210-(1-Params!$B$7))/Params!$B$7,Params!$B$8,Params!$B$9),3))</f>
        <v/>
      </c>
      <c r="T210" s="9">
        <f>IF(H210&lt;=1-Params!$B$4,0,MAX(0.1,ROUND((Params!$B$10+Params!$B$11*H210^Params!$B$12)*_xlfn.GAMMA.INV((H210-(1-Params!$B$4))/Params!$B$4,Params!$B$5,Params!$B$6),1)))</f>
        <v/>
      </c>
      <c r="U210" s="9">
        <f>ROUND(_xlfn.NORM.INV(I210,Params!$B$13,Params!$B$14),1)</f>
        <v/>
      </c>
      <c r="V210" s="9">
        <f>ROUND(_xlfn.NORM.INV(J210,Params!$B$15,Params!$B$16),2)</f>
        <v/>
      </c>
      <c r="W210" s="9">
        <f>ROUND(_xlfn.NORM.INV(K210,Params!$B$13,Params!$B$14),1)</f>
        <v/>
      </c>
      <c r="X210" s="9">
        <f>ROUND(_xlfn.NORM.INV(L210,Params!$B$15,Params!$B$16),2)</f>
        <v/>
      </c>
      <c r="Y210" s="9">
        <f>ROUND(_xlfn.NORM.INV(M210,Params!$B$15,Params!$B$16)+Params!$B$17+Params!$B$18*M210,2)</f>
        <v/>
      </c>
      <c r="Z210" s="9">
        <f>ROUND(_xlfn.NORM.INV(N210,Params!$B$13,Params!$B$14)+Params!$B$17+Params!$B$18*N210,1)</f>
        <v/>
      </c>
    </row>
    <row r="211">
      <c r="A211" s="11" t="n">
        <v>210</v>
      </c>
      <c r="B211" s="12">
        <f>INT((A211-1)/122)+1</f>
        <v/>
      </c>
      <c r="C211" s="13" t="n">
        <v>0.654843</v>
      </c>
      <c r="D211" s="13" t="n">
        <v>0.116007</v>
      </c>
      <c r="E211" s="13" t="n">
        <v>0.351608</v>
      </c>
      <c r="F211" s="13" t="n">
        <v>0.196857</v>
      </c>
      <c r="G211" s="13" t="n">
        <v>0.06308</v>
      </c>
      <c r="H211" s="13" t="n">
        <v>0.492557</v>
      </c>
      <c r="I211" s="13" t="n">
        <v>0.613388</v>
      </c>
      <c r="J211" s="13" t="n">
        <v>0.32314</v>
      </c>
      <c r="K211" s="13" t="n">
        <v>0.435683</v>
      </c>
      <c r="L211" s="13" t="n">
        <v>0.884581</v>
      </c>
      <c r="M211" s="13" t="n">
        <v>0.791868</v>
      </c>
      <c r="N211" s="13" t="n">
        <v>0.267208</v>
      </c>
      <c r="O211" s="9">
        <f>IF(C211&lt;=1-Params!$B$4,0,MAX(0.1,ROUND(_xlfn.GAMMA.INV((C211-(1-Params!$B$4))/Params!$B$4,Params!$B$5,Params!$B$6),1)))</f>
        <v/>
      </c>
      <c r="P211" s="9">
        <f>IF(D211&lt;=1-Params!$B$7,0,ROUND(_xlfn.GAMMA.INV((D211-(1-Params!$B$7))/Params!$B$7,Params!$B$8,Params!$B$9),3))</f>
        <v/>
      </c>
      <c r="Q211" s="9">
        <f>IF(E211&lt;=1-Params!$B$4,0,MAX(0.1,ROUND(_xlfn.GAMMA.INV((E211-(1-Params!$B$4))/Params!$B$4,Params!$B$5,Params!$B$6),1)))</f>
        <v/>
      </c>
      <c r="R211" s="9">
        <f>IF(F211&lt;=1-Params!$B$7,0,ROUND(_xlfn.GAMMA.INV((F211-(1-Params!$B$7))/Params!$B$7,Params!$B$8,Params!$B$9),3))</f>
        <v/>
      </c>
      <c r="S211" s="9">
        <f>IF(G211&lt;=1-Params!$B$7,0,ROUND((Params!$B$10+Params!$B$11*G211^Params!$B$12)*_xlfn.GAMMA.INV((G211-(1-Params!$B$7))/Params!$B$7,Params!$B$8,Params!$B$9),3))</f>
        <v/>
      </c>
      <c r="T211" s="9">
        <f>IF(H211&lt;=1-Params!$B$4,0,MAX(0.1,ROUND((Params!$B$10+Params!$B$11*H211^Params!$B$12)*_xlfn.GAMMA.INV((H211-(1-Params!$B$4))/Params!$B$4,Params!$B$5,Params!$B$6),1)))</f>
        <v/>
      </c>
      <c r="U211" s="9">
        <f>ROUND(_xlfn.NORM.INV(I211,Params!$B$13,Params!$B$14),1)</f>
        <v/>
      </c>
      <c r="V211" s="9">
        <f>ROUND(_xlfn.NORM.INV(J211,Params!$B$15,Params!$B$16),2)</f>
        <v/>
      </c>
      <c r="W211" s="9">
        <f>ROUND(_xlfn.NORM.INV(K211,Params!$B$13,Params!$B$14),1)</f>
        <v/>
      </c>
      <c r="X211" s="9">
        <f>ROUND(_xlfn.NORM.INV(L211,Params!$B$15,Params!$B$16),2)</f>
        <v/>
      </c>
      <c r="Y211" s="9">
        <f>ROUND(_xlfn.NORM.INV(M211,Params!$B$15,Params!$B$16)+Params!$B$17+Params!$B$18*M211,2)</f>
        <v/>
      </c>
      <c r="Z211" s="9">
        <f>ROUND(_xlfn.NORM.INV(N211,Params!$B$13,Params!$B$14)+Params!$B$17+Params!$B$18*N211,1)</f>
        <v/>
      </c>
    </row>
    <row r="212">
      <c r="A212" s="11" t="n">
        <v>211</v>
      </c>
      <c r="B212" s="12">
        <f>INT((A212-1)/122)+1</f>
        <v/>
      </c>
      <c r="C212" s="13" t="n">
        <v>0.875799</v>
      </c>
      <c r="D212" s="13" t="n">
        <v>0.780555</v>
      </c>
      <c r="E212" s="13" t="n">
        <v>0.144759</v>
      </c>
      <c r="F212" s="13" t="n">
        <v>0.201132</v>
      </c>
      <c r="G212" s="13" t="n">
        <v>0.603827</v>
      </c>
      <c r="H212" s="13" t="n">
        <v>0.551327</v>
      </c>
      <c r="I212" s="13" t="n">
        <v>0.442512</v>
      </c>
      <c r="J212" s="13" t="n">
        <v>0.481131</v>
      </c>
      <c r="K212" s="13" t="n">
        <v>0.206006</v>
      </c>
      <c r="L212" s="13" t="n">
        <v>0.494034</v>
      </c>
      <c r="M212" s="13" t="n">
        <v>0.76268</v>
      </c>
      <c r="N212" s="13" t="n">
        <v>0.11043</v>
      </c>
      <c r="O212" s="9">
        <f>IF(C212&lt;=1-Params!$B$4,0,MAX(0.1,ROUND(_xlfn.GAMMA.INV((C212-(1-Params!$B$4))/Params!$B$4,Params!$B$5,Params!$B$6),1)))</f>
        <v/>
      </c>
      <c r="P212" s="9">
        <f>IF(D212&lt;=1-Params!$B$7,0,ROUND(_xlfn.GAMMA.INV((D212-(1-Params!$B$7))/Params!$B$7,Params!$B$8,Params!$B$9),3))</f>
        <v/>
      </c>
      <c r="Q212" s="9">
        <f>IF(E212&lt;=1-Params!$B$4,0,MAX(0.1,ROUND(_xlfn.GAMMA.INV((E212-(1-Params!$B$4))/Params!$B$4,Params!$B$5,Params!$B$6),1)))</f>
        <v/>
      </c>
      <c r="R212" s="9">
        <f>IF(F212&lt;=1-Params!$B$7,0,ROUND(_xlfn.GAMMA.INV((F212-(1-Params!$B$7))/Params!$B$7,Params!$B$8,Params!$B$9),3))</f>
        <v/>
      </c>
      <c r="S212" s="9">
        <f>IF(G212&lt;=1-Params!$B$7,0,ROUND((Params!$B$10+Params!$B$11*G212^Params!$B$12)*_xlfn.GAMMA.INV((G212-(1-Params!$B$7))/Params!$B$7,Params!$B$8,Params!$B$9),3))</f>
        <v/>
      </c>
      <c r="T212" s="9">
        <f>IF(H212&lt;=1-Params!$B$4,0,MAX(0.1,ROUND((Params!$B$10+Params!$B$11*H212^Params!$B$12)*_xlfn.GAMMA.INV((H212-(1-Params!$B$4))/Params!$B$4,Params!$B$5,Params!$B$6),1)))</f>
        <v/>
      </c>
      <c r="U212" s="9">
        <f>ROUND(_xlfn.NORM.INV(I212,Params!$B$13,Params!$B$14),1)</f>
        <v/>
      </c>
      <c r="V212" s="9">
        <f>ROUND(_xlfn.NORM.INV(J212,Params!$B$15,Params!$B$16),2)</f>
        <v/>
      </c>
      <c r="W212" s="9">
        <f>ROUND(_xlfn.NORM.INV(K212,Params!$B$13,Params!$B$14),1)</f>
        <v/>
      </c>
      <c r="X212" s="9">
        <f>ROUND(_xlfn.NORM.INV(L212,Params!$B$15,Params!$B$16),2)</f>
        <v/>
      </c>
      <c r="Y212" s="9">
        <f>ROUND(_xlfn.NORM.INV(M212,Params!$B$15,Params!$B$16)+Params!$B$17+Params!$B$18*M212,2)</f>
        <v/>
      </c>
      <c r="Z212" s="9">
        <f>ROUND(_xlfn.NORM.INV(N212,Params!$B$13,Params!$B$14)+Params!$B$17+Params!$B$18*N212,1)</f>
        <v/>
      </c>
    </row>
    <row r="213">
      <c r="A213" s="11" t="n">
        <v>212</v>
      </c>
      <c r="B213" s="12">
        <f>INT((A213-1)/122)+1</f>
        <v/>
      </c>
      <c r="C213" s="13" t="n">
        <v>0.531331</v>
      </c>
      <c r="D213" s="13" t="n">
        <v>0.718042</v>
      </c>
      <c r="E213" s="13" t="n">
        <v>0.472808</v>
      </c>
      <c r="F213" s="13" t="n">
        <v>0.20251</v>
      </c>
      <c r="G213" s="13" t="n">
        <v>0.743935</v>
      </c>
      <c r="H213" s="13" t="n">
        <v>0.803408</v>
      </c>
      <c r="I213" s="13" t="n">
        <v>0.544664</v>
      </c>
      <c r="J213" s="13" t="n">
        <v>0.48083</v>
      </c>
      <c r="K213" s="13" t="n">
        <v>0.245305</v>
      </c>
      <c r="L213" s="13" t="n">
        <v>0.216717</v>
      </c>
      <c r="M213" s="13" t="n">
        <v>0.819491</v>
      </c>
      <c r="N213" s="13" t="n">
        <v>0.084426</v>
      </c>
      <c r="O213" s="9">
        <f>IF(C213&lt;=1-Params!$B$4,0,MAX(0.1,ROUND(_xlfn.GAMMA.INV((C213-(1-Params!$B$4))/Params!$B$4,Params!$B$5,Params!$B$6),1)))</f>
        <v/>
      </c>
      <c r="P213" s="9">
        <f>IF(D213&lt;=1-Params!$B$7,0,ROUND(_xlfn.GAMMA.INV((D213-(1-Params!$B$7))/Params!$B$7,Params!$B$8,Params!$B$9),3))</f>
        <v/>
      </c>
      <c r="Q213" s="9">
        <f>IF(E213&lt;=1-Params!$B$4,0,MAX(0.1,ROUND(_xlfn.GAMMA.INV((E213-(1-Params!$B$4))/Params!$B$4,Params!$B$5,Params!$B$6),1)))</f>
        <v/>
      </c>
      <c r="R213" s="9">
        <f>IF(F213&lt;=1-Params!$B$7,0,ROUND(_xlfn.GAMMA.INV((F213-(1-Params!$B$7))/Params!$B$7,Params!$B$8,Params!$B$9),3))</f>
        <v/>
      </c>
      <c r="S213" s="9">
        <f>IF(G213&lt;=1-Params!$B$7,0,ROUND((Params!$B$10+Params!$B$11*G213^Params!$B$12)*_xlfn.GAMMA.INV((G213-(1-Params!$B$7))/Params!$B$7,Params!$B$8,Params!$B$9),3))</f>
        <v/>
      </c>
      <c r="T213" s="9">
        <f>IF(H213&lt;=1-Params!$B$4,0,MAX(0.1,ROUND((Params!$B$10+Params!$B$11*H213^Params!$B$12)*_xlfn.GAMMA.INV((H213-(1-Params!$B$4))/Params!$B$4,Params!$B$5,Params!$B$6),1)))</f>
        <v/>
      </c>
      <c r="U213" s="9">
        <f>ROUND(_xlfn.NORM.INV(I213,Params!$B$13,Params!$B$14),1)</f>
        <v/>
      </c>
      <c r="V213" s="9">
        <f>ROUND(_xlfn.NORM.INV(J213,Params!$B$15,Params!$B$16),2)</f>
        <v/>
      </c>
      <c r="W213" s="9">
        <f>ROUND(_xlfn.NORM.INV(K213,Params!$B$13,Params!$B$14),1)</f>
        <v/>
      </c>
      <c r="X213" s="9">
        <f>ROUND(_xlfn.NORM.INV(L213,Params!$B$15,Params!$B$16),2)</f>
        <v/>
      </c>
      <c r="Y213" s="9">
        <f>ROUND(_xlfn.NORM.INV(M213,Params!$B$15,Params!$B$16)+Params!$B$17+Params!$B$18*M213,2)</f>
        <v/>
      </c>
      <c r="Z213" s="9">
        <f>ROUND(_xlfn.NORM.INV(N213,Params!$B$13,Params!$B$14)+Params!$B$17+Params!$B$18*N213,1)</f>
        <v/>
      </c>
    </row>
    <row r="214">
      <c r="A214" s="11" t="n">
        <v>213</v>
      </c>
      <c r="B214" s="12">
        <f>INT((A214-1)/122)+1</f>
        <v/>
      </c>
      <c r="C214" s="13" t="n">
        <v>0.660157</v>
      </c>
      <c r="D214" s="13" t="n">
        <v>0.228781</v>
      </c>
      <c r="E214" s="13" t="n">
        <v>0.569196</v>
      </c>
      <c r="F214" s="13" t="n">
        <v>0.180977</v>
      </c>
      <c r="G214" s="13" t="n">
        <v>0.16806</v>
      </c>
      <c r="H214" s="13" t="n">
        <v>0.943929</v>
      </c>
      <c r="I214" s="13" t="n">
        <v>0.420246</v>
      </c>
      <c r="J214" s="13" t="n">
        <v>0.842473</v>
      </c>
      <c r="K214" s="13" t="n">
        <v>0.721485</v>
      </c>
      <c r="L214" s="13" t="n">
        <v>0.08125499999999999</v>
      </c>
      <c r="M214" s="13" t="n">
        <v>0.7094</v>
      </c>
      <c r="N214" s="13" t="n">
        <v>0.01625</v>
      </c>
      <c r="O214" s="9">
        <f>IF(C214&lt;=1-Params!$B$4,0,MAX(0.1,ROUND(_xlfn.GAMMA.INV((C214-(1-Params!$B$4))/Params!$B$4,Params!$B$5,Params!$B$6),1)))</f>
        <v/>
      </c>
      <c r="P214" s="9">
        <f>IF(D214&lt;=1-Params!$B$7,0,ROUND(_xlfn.GAMMA.INV((D214-(1-Params!$B$7))/Params!$B$7,Params!$B$8,Params!$B$9),3))</f>
        <v/>
      </c>
      <c r="Q214" s="9">
        <f>IF(E214&lt;=1-Params!$B$4,0,MAX(0.1,ROUND(_xlfn.GAMMA.INV((E214-(1-Params!$B$4))/Params!$B$4,Params!$B$5,Params!$B$6),1)))</f>
        <v/>
      </c>
      <c r="R214" s="9">
        <f>IF(F214&lt;=1-Params!$B$7,0,ROUND(_xlfn.GAMMA.INV((F214-(1-Params!$B$7))/Params!$B$7,Params!$B$8,Params!$B$9),3))</f>
        <v/>
      </c>
      <c r="S214" s="9">
        <f>IF(G214&lt;=1-Params!$B$7,0,ROUND((Params!$B$10+Params!$B$11*G214^Params!$B$12)*_xlfn.GAMMA.INV((G214-(1-Params!$B$7))/Params!$B$7,Params!$B$8,Params!$B$9),3))</f>
        <v/>
      </c>
      <c r="T214" s="9">
        <f>IF(H214&lt;=1-Params!$B$4,0,MAX(0.1,ROUND((Params!$B$10+Params!$B$11*H214^Params!$B$12)*_xlfn.GAMMA.INV((H214-(1-Params!$B$4))/Params!$B$4,Params!$B$5,Params!$B$6),1)))</f>
        <v/>
      </c>
      <c r="U214" s="9">
        <f>ROUND(_xlfn.NORM.INV(I214,Params!$B$13,Params!$B$14),1)</f>
        <v/>
      </c>
      <c r="V214" s="9">
        <f>ROUND(_xlfn.NORM.INV(J214,Params!$B$15,Params!$B$16),2)</f>
        <v/>
      </c>
      <c r="W214" s="9">
        <f>ROUND(_xlfn.NORM.INV(K214,Params!$B$13,Params!$B$14),1)</f>
        <v/>
      </c>
      <c r="X214" s="9">
        <f>ROUND(_xlfn.NORM.INV(L214,Params!$B$15,Params!$B$16),2)</f>
        <v/>
      </c>
      <c r="Y214" s="9">
        <f>ROUND(_xlfn.NORM.INV(M214,Params!$B$15,Params!$B$16)+Params!$B$17+Params!$B$18*M214,2)</f>
        <v/>
      </c>
      <c r="Z214" s="9">
        <f>ROUND(_xlfn.NORM.INV(N214,Params!$B$13,Params!$B$14)+Params!$B$17+Params!$B$18*N214,1)</f>
        <v/>
      </c>
    </row>
    <row r="215">
      <c r="A215" s="11" t="n">
        <v>214</v>
      </c>
      <c r="B215" s="12">
        <f>INT((A215-1)/122)+1</f>
        <v/>
      </c>
      <c r="C215" s="13" t="n">
        <v>0.337909</v>
      </c>
      <c r="D215" s="13" t="n">
        <v>0.684993</v>
      </c>
      <c r="E215" s="13" t="n">
        <v>0.650757</v>
      </c>
      <c r="F215" s="13" t="n">
        <v>0.379699</v>
      </c>
      <c r="G215" s="13" t="n">
        <v>0.44981</v>
      </c>
      <c r="H215" s="13" t="n">
        <v>0.552996</v>
      </c>
      <c r="I215" s="13" t="n">
        <v>0.516664</v>
      </c>
      <c r="J215" s="13" t="n">
        <v>0.407257</v>
      </c>
      <c r="K215" s="13" t="n">
        <v>0.365664</v>
      </c>
      <c r="L215" s="13" t="n">
        <v>0.260437</v>
      </c>
      <c r="M215" s="13" t="n">
        <v>0.773286</v>
      </c>
      <c r="N215" s="13" t="n">
        <v>0.26131</v>
      </c>
      <c r="O215" s="9">
        <f>IF(C215&lt;=1-Params!$B$4,0,MAX(0.1,ROUND(_xlfn.GAMMA.INV((C215-(1-Params!$B$4))/Params!$B$4,Params!$B$5,Params!$B$6),1)))</f>
        <v/>
      </c>
      <c r="P215" s="9">
        <f>IF(D215&lt;=1-Params!$B$7,0,ROUND(_xlfn.GAMMA.INV((D215-(1-Params!$B$7))/Params!$B$7,Params!$B$8,Params!$B$9),3))</f>
        <v/>
      </c>
      <c r="Q215" s="9">
        <f>IF(E215&lt;=1-Params!$B$4,0,MAX(0.1,ROUND(_xlfn.GAMMA.INV((E215-(1-Params!$B$4))/Params!$B$4,Params!$B$5,Params!$B$6),1)))</f>
        <v/>
      </c>
      <c r="R215" s="9">
        <f>IF(F215&lt;=1-Params!$B$7,0,ROUND(_xlfn.GAMMA.INV((F215-(1-Params!$B$7))/Params!$B$7,Params!$B$8,Params!$B$9),3))</f>
        <v/>
      </c>
      <c r="S215" s="9">
        <f>IF(G215&lt;=1-Params!$B$7,0,ROUND((Params!$B$10+Params!$B$11*G215^Params!$B$12)*_xlfn.GAMMA.INV((G215-(1-Params!$B$7))/Params!$B$7,Params!$B$8,Params!$B$9),3))</f>
        <v/>
      </c>
      <c r="T215" s="9">
        <f>IF(H215&lt;=1-Params!$B$4,0,MAX(0.1,ROUND((Params!$B$10+Params!$B$11*H215^Params!$B$12)*_xlfn.GAMMA.INV((H215-(1-Params!$B$4))/Params!$B$4,Params!$B$5,Params!$B$6),1)))</f>
        <v/>
      </c>
      <c r="U215" s="9">
        <f>ROUND(_xlfn.NORM.INV(I215,Params!$B$13,Params!$B$14),1)</f>
        <v/>
      </c>
      <c r="V215" s="9">
        <f>ROUND(_xlfn.NORM.INV(J215,Params!$B$15,Params!$B$16),2)</f>
        <v/>
      </c>
      <c r="W215" s="9">
        <f>ROUND(_xlfn.NORM.INV(K215,Params!$B$13,Params!$B$14),1)</f>
        <v/>
      </c>
      <c r="X215" s="9">
        <f>ROUND(_xlfn.NORM.INV(L215,Params!$B$15,Params!$B$16),2)</f>
        <v/>
      </c>
      <c r="Y215" s="9">
        <f>ROUND(_xlfn.NORM.INV(M215,Params!$B$15,Params!$B$16)+Params!$B$17+Params!$B$18*M215,2)</f>
        <v/>
      </c>
      <c r="Z215" s="9">
        <f>ROUND(_xlfn.NORM.INV(N215,Params!$B$13,Params!$B$14)+Params!$B$17+Params!$B$18*N215,1)</f>
        <v/>
      </c>
    </row>
    <row r="216">
      <c r="A216" s="11" t="n">
        <v>215</v>
      </c>
      <c r="B216" s="12">
        <f>INT((A216-1)/122)+1</f>
        <v/>
      </c>
      <c r="C216" s="13" t="n">
        <v>0.168595</v>
      </c>
      <c r="D216" s="13" t="n">
        <v>0.956754</v>
      </c>
      <c r="E216" s="13" t="n">
        <v>0.51009</v>
      </c>
      <c r="F216" s="13" t="n">
        <v>0.189998</v>
      </c>
      <c r="G216" s="13" t="n">
        <v>0.82101</v>
      </c>
      <c r="H216" s="13" t="n">
        <v>0.876616</v>
      </c>
      <c r="I216" s="13" t="n">
        <v>0.246683</v>
      </c>
      <c r="J216" s="13" t="n">
        <v>0.510665</v>
      </c>
      <c r="K216" s="13" t="n">
        <v>0.520428</v>
      </c>
      <c r="L216" s="13" t="n">
        <v>0.22369</v>
      </c>
      <c r="M216" s="13" t="n">
        <v>0.765161</v>
      </c>
      <c r="N216" s="13" t="n">
        <v>0.275333</v>
      </c>
      <c r="O216" s="9">
        <f>IF(C216&lt;=1-Params!$B$4,0,MAX(0.1,ROUND(_xlfn.GAMMA.INV((C216-(1-Params!$B$4))/Params!$B$4,Params!$B$5,Params!$B$6),1)))</f>
        <v/>
      </c>
      <c r="P216" s="9">
        <f>IF(D216&lt;=1-Params!$B$7,0,ROUND(_xlfn.GAMMA.INV((D216-(1-Params!$B$7))/Params!$B$7,Params!$B$8,Params!$B$9),3))</f>
        <v/>
      </c>
      <c r="Q216" s="9">
        <f>IF(E216&lt;=1-Params!$B$4,0,MAX(0.1,ROUND(_xlfn.GAMMA.INV((E216-(1-Params!$B$4))/Params!$B$4,Params!$B$5,Params!$B$6),1)))</f>
        <v/>
      </c>
      <c r="R216" s="9">
        <f>IF(F216&lt;=1-Params!$B$7,0,ROUND(_xlfn.GAMMA.INV((F216-(1-Params!$B$7))/Params!$B$7,Params!$B$8,Params!$B$9),3))</f>
        <v/>
      </c>
      <c r="S216" s="9">
        <f>IF(G216&lt;=1-Params!$B$7,0,ROUND((Params!$B$10+Params!$B$11*G216^Params!$B$12)*_xlfn.GAMMA.INV((G216-(1-Params!$B$7))/Params!$B$7,Params!$B$8,Params!$B$9),3))</f>
        <v/>
      </c>
      <c r="T216" s="9">
        <f>IF(H216&lt;=1-Params!$B$4,0,MAX(0.1,ROUND((Params!$B$10+Params!$B$11*H216^Params!$B$12)*_xlfn.GAMMA.INV((H216-(1-Params!$B$4))/Params!$B$4,Params!$B$5,Params!$B$6),1)))</f>
        <v/>
      </c>
      <c r="U216" s="9">
        <f>ROUND(_xlfn.NORM.INV(I216,Params!$B$13,Params!$B$14),1)</f>
        <v/>
      </c>
      <c r="V216" s="9">
        <f>ROUND(_xlfn.NORM.INV(J216,Params!$B$15,Params!$B$16),2)</f>
        <v/>
      </c>
      <c r="W216" s="9">
        <f>ROUND(_xlfn.NORM.INV(K216,Params!$B$13,Params!$B$14),1)</f>
        <v/>
      </c>
      <c r="X216" s="9">
        <f>ROUND(_xlfn.NORM.INV(L216,Params!$B$15,Params!$B$16),2)</f>
        <v/>
      </c>
      <c r="Y216" s="9">
        <f>ROUND(_xlfn.NORM.INV(M216,Params!$B$15,Params!$B$16)+Params!$B$17+Params!$B$18*M216,2)</f>
        <v/>
      </c>
      <c r="Z216" s="9">
        <f>ROUND(_xlfn.NORM.INV(N216,Params!$B$13,Params!$B$14)+Params!$B$17+Params!$B$18*N216,1)</f>
        <v/>
      </c>
    </row>
    <row r="217">
      <c r="A217" s="11" t="n">
        <v>216</v>
      </c>
      <c r="B217" s="12">
        <f>INT((A217-1)/122)+1</f>
        <v/>
      </c>
      <c r="C217" s="13" t="n">
        <v>0.882758</v>
      </c>
      <c r="D217" s="13" t="n">
        <v>0.804498</v>
      </c>
      <c r="E217" s="13" t="n">
        <v>0.322522</v>
      </c>
      <c r="F217" s="13" t="n">
        <v>0.896581</v>
      </c>
      <c r="G217" s="13" t="n">
        <v>0.919224</v>
      </c>
      <c r="H217" s="13" t="n">
        <v>0.465944</v>
      </c>
      <c r="I217" s="13" t="n">
        <v>0.270772</v>
      </c>
      <c r="J217" s="13" t="n">
        <v>0.058099</v>
      </c>
      <c r="K217" s="13" t="n">
        <v>0.731795</v>
      </c>
      <c r="L217" s="13" t="n">
        <v>0.134712</v>
      </c>
      <c r="M217" s="13" t="n">
        <v>0.7401529999999999</v>
      </c>
      <c r="N217" s="13" t="n">
        <v>0.714365</v>
      </c>
      <c r="O217" s="9">
        <f>IF(C217&lt;=1-Params!$B$4,0,MAX(0.1,ROUND(_xlfn.GAMMA.INV((C217-(1-Params!$B$4))/Params!$B$4,Params!$B$5,Params!$B$6),1)))</f>
        <v/>
      </c>
      <c r="P217" s="9">
        <f>IF(D217&lt;=1-Params!$B$7,0,ROUND(_xlfn.GAMMA.INV((D217-(1-Params!$B$7))/Params!$B$7,Params!$B$8,Params!$B$9),3))</f>
        <v/>
      </c>
      <c r="Q217" s="9">
        <f>IF(E217&lt;=1-Params!$B$4,0,MAX(0.1,ROUND(_xlfn.GAMMA.INV((E217-(1-Params!$B$4))/Params!$B$4,Params!$B$5,Params!$B$6),1)))</f>
        <v/>
      </c>
      <c r="R217" s="9">
        <f>IF(F217&lt;=1-Params!$B$7,0,ROUND(_xlfn.GAMMA.INV((F217-(1-Params!$B$7))/Params!$B$7,Params!$B$8,Params!$B$9),3))</f>
        <v/>
      </c>
      <c r="S217" s="9">
        <f>IF(G217&lt;=1-Params!$B$7,0,ROUND((Params!$B$10+Params!$B$11*G217^Params!$B$12)*_xlfn.GAMMA.INV((G217-(1-Params!$B$7))/Params!$B$7,Params!$B$8,Params!$B$9),3))</f>
        <v/>
      </c>
      <c r="T217" s="9">
        <f>IF(H217&lt;=1-Params!$B$4,0,MAX(0.1,ROUND((Params!$B$10+Params!$B$11*H217^Params!$B$12)*_xlfn.GAMMA.INV((H217-(1-Params!$B$4))/Params!$B$4,Params!$B$5,Params!$B$6),1)))</f>
        <v/>
      </c>
      <c r="U217" s="9">
        <f>ROUND(_xlfn.NORM.INV(I217,Params!$B$13,Params!$B$14),1)</f>
        <v/>
      </c>
      <c r="V217" s="9">
        <f>ROUND(_xlfn.NORM.INV(J217,Params!$B$15,Params!$B$16),2)</f>
        <v/>
      </c>
      <c r="W217" s="9">
        <f>ROUND(_xlfn.NORM.INV(K217,Params!$B$13,Params!$B$14),1)</f>
        <v/>
      </c>
      <c r="X217" s="9">
        <f>ROUND(_xlfn.NORM.INV(L217,Params!$B$15,Params!$B$16),2)</f>
        <v/>
      </c>
      <c r="Y217" s="9">
        <f>ROUND(_xlfn.NORM.INV(M217,Params!$B$15,Params!$B$16)+Params!$B$17+Params!$B$18*M217,2)</f>
        <v/>
      </c>
      <c r="Z217" s="9">
        <f>ROUND(_xlfn.NORM.INV(N217,Params!$B$13,Params!$B$14)+Params!$B$17+Params!$B$18*N217,1)</f>
        <v/>
      </c>
    </row>
    <row r="218">
      <c r="A218" s="11" t="n">
        <v>217</v>
      </c>
      <c r="B218" s="12">
        <f>INT((A218-1)/122)+1</f>
        <v/>
      </c>
      <c r="C218" s="13" t="n">
        <v>0.979256</v>
      </c>
      <c r="D218" s="13" t="n">
        <v>0.904386</v>
      </c>
      <c r="E218" s="13" t="n">
        <v>0.789561</v>
      </c>
      <c r="F218" s="13" t="n">
        <v>0.31865</v>
      </c>
      <c r="G218" s="13" t="n">
        <v>0.9212050000000001</v>
      </c>
      <c r="H218" s="13" t="n">
        <v>0.867532</v>
      </c>
      <c r="I218" s="13" t="n">
        <v>0.147199</v>
      </c>
      <c r="J218" s="13" t="n">
        <v>0.08151</v>
      </c>
      <c r="K218" s="13" t="n">
        <v>0.727992</v>
      </c>
      <c r="L218" s="13" t="n">
        <v>0.041008</v>
      </c>
      <c r="M218" s="13" t="n">
        <v>0.665622</v>
      </c>
      <c r="N218" s="13" t="n">
        <v>0.614372</v>
      </c>
      <c r="O218" s="9">
        <f>IF(C218&lt;=1-Params!$B$4,0,MAX(0.1,ROUND(_xlfn.GAMMA.INV((C218-(1-Params!$B$4))/Params!$B$4,Params!$B$5,Params!$B$6),1)))</f>
        <v/>
      </c>
      <c r="P218" s="9">
        <f>IF(D218&lt;=1-Params!$B$7,0,ROUND(_xlfn.GAMMA.INV((D218-(1-Params!$B$7))/Params!$B$7,Params!$B$8,Params!$B$9),3))</f>
        <v/>
      </c>
      <c r="Q218" s="9">
        <f>IF(E218&lt;=1-Params!$B$4,0,MAX(0.1,ROUND(_xlfn.GAMMA.INV((E218-(1-Params!$B$4))/Params!$B$4,Params!$B$5,Params!$B$6),1)))</f>
        <v/>
      </c>
      <c r="R218" s="9">
        <f>IF(F218&lt;=1-Params!$B$7,0,ROUND(_xlfn.GAMMA.INV((F218-(1-Params!$B$7))/Params!$B$7,Params!$B$8,Params!$B$9),3))</f>
        <v/>
      </c>
      <c r="S218" s="9">
        <f>IF(G218&lt;=1-Params!$B$7,0,ROUND((Params!$B$10+Params!$B$11*G218^Params!$B$12)*_xlfn.GAMMA.INV((G218-(1-Params!$B$7))/Params!$B$7,Params!$B$8,Params!$B$9),3))</f>
        <v/>
      </c>
      <c r="T218" s="9">
        <f>IF(H218&lt;=1-Params!$B$4,0,MAX(0.1,ROUND((Params!$B$10+Params!$B$11*H218^Params!$B$12)*_xlfn.GAMMA.INV((H218-(1-Params!$B$4))/Params!$B$4,Params!$B$5,Params!$B$6),1)))</f>
        <v/>
      </c>
      <c r="U218" s="9">
        <f>ROUND(_xlfn.NORM.INV(I218,Params!$B$13,Params!$B$14),1)</f>
        <v/>
      </c>
      <c r="V218" s="9">
        <f>ROUND(_xlfn.NORM.INV(J218,Params!$B$15,Params!$B$16),2)</f>
        <v/>
      </c>
      <c r="W218" s="9">
        <f>ROUND(_xlfn.NORM.INV(K218,Params!$B$13,Params!$B$14),1)</f>
        <v/>
      </c>
      <c r="X218" s="9">
        <f>ROUND(_xlfn.NORM.INV(L218,Params!$B$15,Params!$B$16),2)</f>
        <v/>
      </c>
      <c r="Y218" s="9">
        <f>ROUND(_xlfn.NORM.INV(M218,Params!$B$15,Params!$B$16)+Params!$B$17+Params!$B$18*M218,2)</f>
        <v/>
      </c>
      <c r="Z218" s="9">
        <f>ROUND(_xlfn.NORM.INV(N218,Params!$B$13,Params!$B$14)+Params!$B$17+Params!$B$18*N218,1)</f>
        <v/>
      </c>
    </row>
    <row r="219">
      <c r="A219" s="11" t="n">
        <v>218</v>
      </c>
      <c r="B219" s="12">
        <f>INT((A219-1)/122)+1</f>
        <v/>
      </c>
      <c r="C219" s="13" t="n">
        <v>0.828508</v>
      </c>
      <c r="D219" s="13" t="n">
        <v>0.392866</v>
      </c>
      <c r="E219" s="13" t="n">
        <v>0.184654</v>
      </c>
      <c r="F219" s="13" t="n">
        <v>0.600985</v>
      </c>
      <c r="G219" s="13" t="n">
        <v>0.394546</v>
      </c>
      <c r="H219" s="13" t="n">
        <v>0.990264</v>
      </c>
      <c r="I219" s="13" t="n">
        <v>0.210284</v>
      </c>
      <c r="J219" s="13" t="n">
        <v>0.001998</v>
      </c>
      <c r="K219" s="13" t="n">
        <v>0.832411</v>
      </c>
      <c r="L219" s="13" t="n">
        <v>0.292307</v>
      </c>
      <c r="M219" s="13" t="n">
        <v>0.650213</v>
      </c>
      <c r="N219" s="13" t="n">
        <v>0.330232</v>
      </c>
      <c r="O219" s="9">
        <f>IF(C219&lt;=1-Params!$B$4,0,MAX(0.1,ROUND(_xlfn.GAMMA.INV((C219-(1-Params!$B$4))/Params!$B$4,Params!$B$5,Params!$B$6),1)))</f>
        <v/>
      </c>
      <c r="P219" s="9">
        <f>IF(D219&lt;=1-Params!$B$7,0,ROUND(_xlfn.GAMMA.INV((D219-(1-Params!$B$7))/Params!$B$7,Params!$B$8,Params!$B$9),3))</f>
        <v/>
      </c>
      <c r="Q219" s="9">
        <f>IF(E219&lt;=1-Params!$B$4,0,MAX(0.1,ROUND(_xlfn.GAMMA.INV((E219-(1-Params!$B$4))/Params!$B$4,Params!$B$5,Params!$B$6),1)))</f>
        <v/>
      </c>
      <c r="R219" s="9">
        <f>IF(F219&lt;=1-Params!$B$7,0,ROUND(_xlfn.GAMMA.INV((F219-(1-Params!$B$7))/Params!$B$7,Params!$B$8,Params!$B$9),3))</f>
        <v/>
      </c>
      <c r="S219" s="9">
        <f>IF(G219&lt;=1-Params!$B$7,0,ROUND((Params!$B$10+Params!$B$11*G219^Params!$B$12)*_xlfn.GAMMA.INV((G219-(1-Params!$B$7))/Params!$B$7,Params!$B$8,Params!$B$9),3))</f>
        <v/>
      </c>
      <c r="T219" s="9">
        <f>IF(H219&lt;=1-Params!$B$4,0,MAX(0.1,ROUND((Params!$B$10+Params!$B$11*H219^Params!$B$12)*_xlfn.GAMMA.INV((H219-(1-Params!$B$4))/Params!$B$4,Params!$B$5,Params!$B$6),1)))</f>
        <v/>
      </c>
      <c r="U219" s="9">
        <f>ROUND(_xlfn.NORM.INV(I219,Params!$B$13,Params!$B$14),1)</f>
        <v/>
      </c>
      <c r="V219" s="9">
        <f>ROUND(_xlfn.NORM.INV(J219,Params!$B$15,Params!$B$16),2)</f>
        <v/>
      </c>
      <c r="W219" s="9">
        <f>ROUND(_xlfn.NORM.INV(K219,Params!$B$13,Params!$B$14),1)</f>
        <v/>
      </c>
      <c r="X219" s="9">
        <f>ROUND(_xlfn.NORM.INV(L219,Params!$B$15,Params!$B$16),2)</f>
        <v/>
      </c>
      <c r="Y219" s="9">
        <f>ROUND(_xlfn.NORM.INV(M219,Params!$B$15,Params!$B$16)+Params!$B$17+Params!$B$18*M219,2)</f>
        <v/>
      </c>
      <c r="Z219" s="9">
        <f>ROUND(_xlfn.NORM.INV(N219,Params!$B$13,Params!$B$14)+Params!$B$17+Params!$B$18*N219,1)</f>
        <v/>
      </c>
    </row>
    <row r="220">
      <c r="A220" s="11" t="n">
        <v>219</v>
      </c>
      <c r="B220" s="12">
        <f>INT((A220-1)/122)+1</f>
        <v/>
      </c>
      <c r="C220" s="13" t="n">
        <v>0.923936</v>
      </c>
      <c r="D220" s="13" t="n">
        <v>0.491684</v>
      </c>
      <c r="E220" s="13" t="n">
        <v>0.049435</v>
      </c>
      <c r="F220" s="13" t="n">
        <v>0.3366</v>
      </c>
      <c r="G220" s="13" t="n">
        <v>0.719188</v>
      </c>
      <c r="H220" s="13" t="n">
        <v>0.781272</v>
      </c>
      <c r="I220" s="13" t="n">
        <v>0.268631</v>
      </c>
      <c r="J220" s="13" t="n">
        <v>0.009457999999999999</v>
      </c>
      <c r="K220" s="13" t="n">
        <v>0.983231</v>
      </c>
      <c r="L220" s="13" t="n">
        <v>0.09467299999999999</v>
      </c>
      <c r="M220" s="13" t="n">
        <v>0.457076</v>
      </c>
      <c r="N220" s="13" t="n">
        <v>0.423614</v>
      </c>
      <c r="O220" s="9">
        <f>IF(C220&lt;=1-Params!$B$4,0,MAX(0.1,ROUND(_xlfn.GAMMA.INV((C220-(1-Params!$B$4))/Params!$B$4,Params!$B$5,Params!$B$6),1)))</f>
        <v/>
      </c>
      <c r="P220" s="9">
        <f>IF(D220&lt;=1-Params!$B$7,0,ROUND(_xlfn.GAMMA.INV((D220-(1-Params!$B$7))/Params!$B$7,Params!$B$8,Params!$B$9),3))</f>
        <v/>
      </c>
      <c r="Q220" s="9">
        <f>IF(E220&lt;=1-Params!$B$4,0,MAX(0.1,ROUND(_xlfn.GAMMA.INV((E220-(1-Params!$B$4))/Params!$B$4,Params!$B$5,Params!$B$6),1)))</f>
        <v/>
      </c>
      <c r="R220" s="9">
        <f>IF(F220&lt;=1-Params!$B$7,0,ROUND(_xlfn.GAMMA.INV((F220-(1-Params!$B$7))/Params!$B$7,Params!$B$8,Params!$B$9),3))</f>
        <v/>
      </c>
      <c r="S220" s="9">
        <f>IF(G220&lt;=1-Params!$B$7,0,ROUND((Params!$B$10+Params!$B$11*G220^Params!$B$12)*_xlfn.GAMMA.INV((G220-(1-Params!$B$7))/Params!$B$7,Params!$B$8,Params!$B$9),3))</f>
        <v/>
      </c>
      <c r="T220" s="9">
        <f>IF(H220&lt;=1-Params!$B$4,0,MAX(0.1,ROUND((Params!$B$10+Params!$B$11*H220^Params!$B$12)*_xlfn.GAMMA.INV((H220-(1-Params!$B$4))/Params!$B$4,Params!$B$5,Params!$B$6),1)))</f>
        <v/>
      </c>
      <c r="U220" s="9">
        <f>ROUND(_xlfn.NORM.INV(I220,Params!$B$13,Params!$B$14),1)</f>
        <v/>
      </c>
      <c r="V220" s="9">
        <f>ROUND(_xlfn.NORM.INV(J220,Params!$B$15,Params!$B$16),2)</f>
        <v/>
      </c>
      <c r="W220" s="9">
        <f>ROUND(_xlfn.NORM.INV(K220,Params!$B$13,Params!$B$14),1)</f>
        <v/>
      </c>
      <c r="X220" s="9">
        <f>ROUND(_xlfn.NORM.INV(L220,Params!$B$15,Params!$B$16),2)</f>
        <v/>
      </c>
      <c r="Y220" s="9">
        <f>ROUND(_xlfn.NORM.INV(M220,Params!$B$15,Params!$B$16)+Params!$B$17+Params!$B$18*M220,2)</f>
        <v/>
      </c>
      <c r="Z220" s="9">
        <f>ROUND(_xlfn.NORM.INV(N220,Params!$B$13,Params!$B$14)+Params!$B$17+Params!$B$18*N220,1)</f>
        <v/>
      </c>
    </row>
    <row r="221">
      <c r="A221" s="11" t="n">
        <v>220</v>
      </c>
      <c r="B221" s="12">
        <f>INT((A221-1)/122)+1</f>
        <v/>
      </c>
      <c r="C221" s="13" t="n">
        <v>0.59929</v>
      </c>
      <c r="D221" s="13" t="n">
        <v>0.953559</v>
      </c>
      <c r="E221" s="13" t="n">
        <v>0.011727</v>
      </c>
      <c r="F221" s="13" t="n">
        <v>0.5822929999999999</v>
      </c>
      <c r="G221" s="13" t="n">
        <v>0.880938</v>
      </c>
      <c r="H221" s="13" t="n">
        <v>0.586502</v>
      </c>
      <c r="I221" s="13" t="n">
        <v>0.724871</v>
      </c>
      <c r="J221" s="13" t="n">
        <v>0.07912</v>
      </c>
      <c r="K221" s="13" t="n">
        <v>0.839508</v>
      </c>
      <c r="L221" s="13" t="n">
        <v>0.057279</v>
      </c>
      <c r="M221" s="13" t="n">
        <v>0.517348</v>
      </c>
      <c r="N221" s="13" t="n">
        <v>0.616076</v>
      </c>
      <c r="O221" s="9">
        <f>IF(C221&lt;=1-Params!$B$4,0,MAX(0.1,ROUND(_xlfn.GAMMA.INV((C221-(1-Params!$B$4))/Params!$B$4,Params!$B$5,Params!$B$6),1)))</f>
        <v/>
      </c>
      <c r="P221" s="9">
        <f>IF(D221&lt;=1-Params!$B$7,0,ROUND(_xlfn.GAMMA.INV((D221-(1-Params!$B$7))/Params!$B$7,Params!$B$8,Params!$B$9),3))</f>
        <v/>
      </c>
      <c r="Q221" s="9">
        <f>IF(E221&lt;=1-Params!$B$4,0,MAX(0.1,ROUND(_xlfn.GAMMA.INV((E221-(1-Params!$B$4))/Params!$B$4,Params!$B$5,Params!$B$6),1)))</f>
        <v/>
      </c>
      <c r="R221" s="9">
        <f>IF(F221&lt;=1-Params!$B$7,0,ROUND(_xlfn.GAMMA.INV((F221-(1-Params!$B$7))/Params!$B$7,Params!$B$8,Params!$B$9),3))</f>
        <v/>
      </c>
      <c r="S221" s="9">
        <f>IF(G221&lt;=1-Params!$B$7,0,ROUND((Params!$B$10+Params!$B$11*G221^Params!$B$12)*_xlfn.GAMMA.INV((G221-(1-Params!$B$7))/Params!$B$7,Params!$B$8,Params!$B$9),3))</f>
        <v/>
      </c>
      <c r="T221" s="9">
        <f>IF(H221&lt;=1-Params!$B$4,0,MAX(0.1,ROUND((Params!$B$10+Params!$B$11*H221^Params!$B$12)*_xlfn.GAMMA.INV((H221-(1-Params!$B$4))/Params!$B$4,Params!$B$5,Params!$B$6),1)))</f>
        <v/>
      </c>
      <c r="U221" s="9">
        <f>ROUND(_xlfn.NORM.INV(I221,Params!$B$13,Params!$B$14),1)</f>
        <v/>
      </c>
      <c r="V221" s="9">
        <f>ROUND(_xlfn.NORM.INV(J221,Params!$B$15,Params!$B$16),2)</f>
        <v/>
      </c>
      <c r="W221" s="9">
        <f>ROUND(_xlfn.NORM.INV(K221,Params!$B$13,Params!$B$14),1)</f>
        <v/>
      </c>
      <c r="X221" s="9">
        <f>ROUND(_xlfn.NORM.INV(L221,Params!$B$15,Params!$B$16),2)</f>
        <v/>
      </c>
      <c r="Y221" s="9">
        <f>ROUND(_xlfn.NORM.INV(M221,Params!$B$15,Params!$B$16)+Params!$B$17+Params!$B$18*M221,2)</f>
        <v/>
      </c>
      <c r="Z221" s="9">
        <f>ROUND(_xlfn.NORM.INV(N221,Params!$B$13,Params!$B$14)+Params!$B$17+Params!$B$18*N221,1)</f>
        <v/>
      </c>
    </row>
    <row r="222">
      <c r="A222" s="11" t="n">
        <v>221</v>
      </c>
      <c r="B222" s="12">
        <f>INT((A222-1)/122)+1</f>
        <v/>
      </c>
      <c r="C222" s="13" t="n">
        <v>0.324036</v>
      </c>
      <c r="D222" s="13" t="n">
        <v>0.7578589999999999</v>
      </c>
      <c r="E222" s="13" t="n">
        <v>0.360098</v>
      </c>
      <c r="F222" s="13" t="n">
        <v>0.442582</v>
      </c>
      <c r="G222" s="13" t="n">
        <v>0.979572</v>
      </c>
      <c r="H222" s="13" t="n">
        <v>0.642549</v>
      </c>
      <c r="I222" s="13" t="n">
        <v>0.18726</v>
      </c>
      <c r="J222" s="13" t="n">
        <v>0.202141</v>
      </c>
      <c r="K222" s="13" t="n">
        <v>0.7125280000000001</v>
      </c>
      <c r="L222" s="13" t="n">
        <v>0.205276</v>
      </c>
      <c r="M222" s="13" t="n">
        <v>0.537458</v>
      </c>
      <c r="N222" s="13" t="n">
        <v>0.880958</v>
      </c>
      <c r="O222" s="9">
        <f>IF(C222&lt;=1-Params!$B$4,0,MAX(0.1,ROUND(_xlfn.GAMMA.INV((C222-(1-Params!$B$4))/Params!$B$4,Params!$B$5,Params!$B$6),1)))</f>
        <v/>
      </c>
      <c r="P222" s="9">
        <f>IF(D222&lt;=1-Params!$B$7,0,ROUND(_xlfn.GAMMA.INV((D222-(1-Params!$B$7))/Params!$B$7,Params!$B$8,Params!$B$9),3))</f>
        <v/>
      </c>
      <c r="Q222" s="9">
        <f>IF(E222&lt;=1-Params!$B$4,0,MAX(0.1,ROUND(_xlfn.GAMMA.INV((E222-(1-Params!$B$4))/Params!$B$4,Params!$B$5,Params!$B$6),1)))</f>
        <v/>
      </c>
      <c r="R222" s="9">
        <f>IF(F222&lt;=1-Params!$B$7,0,ROUND(_xlfn.GAMMA.INV((F222-(1-Params!$B$7))/Params!$B$7,Params!$B$8,Params!$B$9),3))</f>
        <v/>
      </c>
      <c r="S222" s="9">
        <f>IF(G222&lt;=1-Params!$B$7,0,ROUND((Params!$B$10+Params!$B$11*G222^Params!$B$12)*_xlfn.GAMMA.INV((G222-(1-Params!$B$7))/Params!$B$7,Params!$B$8,Params!$B$9),3))</f>
        <v/>
      </c>
      <c r="T222" s="9">
        <f>IF(H222&lt;=1-Params!$B$4,0,MAX(0.1,ROUND((Params!$B$10+Params!$B$11*H222^Params!$B$12)*_xlfn.GAMMA.INV((H222-(1-Params!$B$4))/Params!$B$4,Params!$B$5,Params!$B$6),1)))</f>
        <v/>
      </c>
      <c r="U222" s="9">
        <f>ROUND(_xlfn.NORM.INV(I222,Params!$B$13,Params!$B$14),1)</f>
        <v/>
      </c>
      <c r="V222" s="9">
        <f>ROUND(_xlfn.NORM.INV(J222,Params!$B$15,Params!$B$16),2)</f>
        <v/>
      </c>
      <c r="W222" s="9">
        <f>ROUND(_xlfn.NORM.INV(K222,Params!$B$13,Params!$B$14),1)</f>
        <v/>
      </c>
      <c r="X222" s="9">
        <f>ROUND(_xlfn.NORM.INV(L222,Params!$B$15,Params!$B$16),2)</f>
        <v/>
      </c>
      <c r="Y222" s="9">
        <f>ROUND(_xlfn.NORM.INV(M222,Params!$B$15,Params!$B$16)+Params!$B$17+Params!$B$18*M222,2)</f>
        <v/>
      </c>
      <c r="Z222" s="9">
        <f>ROUND(_xlfn.NORM.INV(N222,Params!$B$13,Params!$B$14)+Params!$B$17+Params!$B$18*N222,1)</f>
        <v/>
      </c>
    </row>
    <row r="223">
      <c r="A223" s="11" t="n">
        <v>222</v>
      </c>
      <c r="B223" s="12">
        <f>INT((A223-1)/122)+1</f>
        <v/>
      </c>
      <c r="C223" s="13" t="n">
        <v>0.672894</v>
      </c>
      <c r="D223" s="13" t="n">
        <v>0.48931</v>
      </c>
      <c r="E223" s="13" t="n">
        <v>0.7285509999999999</v>
      </c>
      <c r="F223" s="13" t="n">
        <v>0.7030920000000001</v>
      </c>
      <c r="G223" s="13" t="n">
        <v>0.895275</v>
      </c>
      <c r="H223" s="13" t="n">
        <v>0.064791</v>
      </c>
      <c r="I223" s="13" t="n">
        <v>0.421153</v>
      </c>
      <c r="J223" s="13" t="n">
        <v>0.143295</v>
      </c>
      <c r="K223" s="13" t="n">
        <v>0.937979</v>
      </c>
      <c r="L223" s="13" t="n">
        <v>0.842263</v>
      </c>
      <c r="M223" s="13" t="n">
        <v>0.452319</v>
      </c>
      <c r="N223" s="13" t="n">
        <v>0.93775</v>
      </c>
      <c r="O223" s="9">
        <f>IF(C223&lt;=1-Params!$B$4,0,MAX(0.1,ROUND(_xlfn.GAMMA.INV((C223-(1-Params!$B$4))/Params!$B$4,Params!$B$5,Params!$B$6),1)))</f>
        <v/>
      </c>
      <c r="P223" s="9">
        <f>IF(D223&lt;=1-Params!$B$7,0,ROUND(_xlfn.GAMMA.INV((D223-(1-Params!$B$7))/Params!$B$7,Params!$B$8,Params!$B$9),3))</f>
        <v/>
      </c>
      <c r="Q223" s="9">
        <f>IF(E223&lt;=1-Params!$B$4,0,MAX(0.1,ROUND(_xlfn.GAMMA.INV((E223-(1-Params!$B$4))/Params!$B$4,Params!$B$5,Params!$B$6),1)))</f>
        <v/>
      </c>
      <c r="R223" s="9">
        <f>IF(F223&lt;=1-Params!$B$7,0,ROUND(_xlfn.GAMMA.INV((F223-(1-Params!$B$7))/Params!$B$7,Params!$B$8,Params!$B$9),3))</f>
        <v/>
      </c>
      <c r="S223" s="9">
        <f>IF(G223&lt;=1-Params!$B$7,0,ROUND((Params!$B$10+Params!$B$11*G223^Params!$B$12)*_xlfn.GAMMA.INV((G223-(1-Params!$B$7))/Params!$B$7,Params!$B$8,Params!$B$9),3))</f>
        <v/>
      </c>
      <c r="T223" s="9">
        <f>IF(H223&lt;=1-Params!$B$4,0,MAX(0.1,ROUND((Params!$B$10+Params!$B$11*H223^Params!$B$12)*_xlfn.GAMMA.INV((H223-(1-Params!$B$4))/Params!$B$4,Params!$B$5,Params!$B$6),1)))</f>
        <v/>
      </c>
      <c r="U223" s="9">
        <f>ROUND(_xlfn.NORM.INV(I223,Params!$B$13,Params!$B$14),1)</f>
        <v/>
      </c>
      <c r="V223" s="9">
        <f>ROUND(_xlfn.NORM.INV(J223,Params!$B$15,Params!$B$16),2)</f>
        <v/>
      </c>
      <c r="W223" s="9">
        <f>ROUND(_xlfn.NORM.INV(K223,Params!$B$13,Params!$B$14),1)</f>
        <v/>
      </c>
      <c r="X223" s="9">
        <f>ROUND(_xlfn.NORM.INV(L223,Params!$B$15,Params!$B$16),2)</f>
        <v/>
      </c>
      <c r="Y223" s="9">
        <f>ROUND(_xlfn.NORM.INV(M223,Params!$B$15,Params!$B$16)+Params!$B$17+Params!$B$18*M223,2)</f>
        <v/>
      </c>
      <c r="Z223" s="9">
        <f>ROUND(_xlfn.NORM.INV(N223,Params!$B$13,Params!$B$14)+Params!$B$17+Params!$B$18*N223,1)</f>
        <v/>
      </c>
    </row>
    <row r="224">
      <c r="A224" s="11" t="n">
        <v>223</v>
      </c>
      <c r="B224" s="12">
        <f>INT((A224-1)/122)+1</f>
        <v/>
      </c>
      <c r="C224" s="13" t="n">
        <v>0.950142</v>
      </c>
      <c r="D224" s="13" t="n">
        <v>0.210965</v>
      </c>
      <c r="E224" s="13" t="n">
        <v>0.833521</v>
      </c>
      <c r="F224" s="13" t="n">
        <v>0.218902</v>
      </c>
      <c r="G224" s="13" t="n">
        <v>0.758901</v>
      </c>
      <c r="H224" s="13" t="n">
        <v>0.819658</v>
      </c>
      <c r="I224" s="13" t="n">
        <v>0.367219</v>
      </c>
      <c r="J224" s="13" t="n">
        <v>0.365305</v>
      </c>
      <c r="K224" s="13" t="n">
        <v>0.383238</v>
      </c>
      <c r="L224" s="13" t="n">
        <v>0.790651</v>
      </c>
      <c r="M224" s="13" t="n">
        <v>0.227185</v>
      </c>
      <c r="N224" s="13" t="n">
        <v>0.564422</v>
      </c>
      <c r="O224" s="9">
        <f>IF(C224&lt;=1-Params!$B$4,0,MAX(0.1,ROUND(_xlfn.GAMMA.INV((C224-(1-Params!$B$4))/Params!$B$4,Params!$B$5,Params!$B$6),1)))</f>
        <v/>
      </c>
      <c r="P224" s="9">
        <f>IF(D224&lt;=1-Params!$B$7,0,ROUND(_xlfn.GAMMA.INV((D224-(1-Params!$B$7))/Params!$B$7,Params!$B$8,Params!$B$9),3))</f>
        <v/>
      </c>
      <c r="Q224" s="9">
        <f>IF(E224&lt;=1-Params!$B$4,0,MAX(0.1,ROUND(_xlfn.GAMMA.INV((E224-(1-Params!$B$4))/Params!$B$4,Params!$B$5,Params!$B$6),1)))</f>
        <v/>
      </c>
      <c r="R224" s="9">
        <f>IF(F224&lt;=1-Params!$B$7,0,ROUND(_xlfn.GAMMA.INV((F224-(1-Params!$B$7))/Params!$B$7,Params!$B$8,Params!$B$9),3))</f>
        <v/>
      </c>
      <c r="S224" s="9">
        <f>IF(G224&lt;=1-Params!$B$7,0,ROUND((Params!$B$10+Params!$B$11*G224^Params!$B$12)*_xlfn.GAMMA.INV((G224-(1-Params!$B$7))/Params!$B$7,Params!$B$8,Params!$B$9),3))</f>
        <v/>
      </c>
      <c r="T224" s="9">
        <f>IF(H224&lt;=1-Params!$B$4,0,MAX(0.1,ROUND((Params!$B$10+Params!$B$11*H224^Params!$B$12)*_xlfn.GAMMA.INV((H224-(1-Params!$B$4))/Params!$B$4,Params!$B$5,Params!$B$6),1)))</f>
        <v/>
      </c>
      <c r="U224" s="9">
        <f>ROUND(_xlfn.NORM.INV(I224,Params!$B$13,Params!$B$14),1)</f>
        <v/>
      </c>
      <c r="V224" s="9">
        <f>ROUND(_xlfn.NORM.INV(J224,Params!$B$15,Params!$B$16),2)</f>
        <v/>
      </c>
      <c r="W224" s="9">
        <f>ROUND(_xlfn.NORM.INV(K224,Params!$B$13,Params!$B$14),1)</f>
        <v/>
      </c>
      <c r="X224" s="9">
        <f>ROUND(_xlfn.NORM.INV(L224,Params!$B$15,Params!$B$16),2)</f>
        <v/>
      </c>
      <c r="Y224" s="9">
        <f>ROUND(_xlfn.NORM.INV(M224,Params!$B$15,Params!$B$16)+Params!$B$17+Params!$B$18*M224,2)</f>
        <v/>
      </c>
      <c r="Z224" s="9">
        <f>ROUND(_xlfn.NORM.INV(N224,Params!$B$13,Params!$B$14)+Params!$B$17+Params!$B$18*N224,1)</f>
        <v/>
      </c>
    </row>
    <row r="225">
      <c r="A225" s="11" t="n">
        <v>224</v>
      </c>
      <c r="B225" s="12">
        <f>INT((A225-1)/122)+1</f>
        <v/>
      </c>
      <c r="C225" s="13" t="n">
        <v>0.747236</v>
      </c>
      <c r="D225" s="13" t="n">
        <v>0.191284</v>
      </c>
      <c r="E225" s="13" t="n">
        <v>0.822427</v>
      </c>
      <c r="F225" s="13" t="n">
        <v>0.898834</v>
      </c>
      <c r="G225" s="13" t="n">
        <v>0.151045</v>
      </c>
      <c r="H225" s="13" t="n">
        <v>0.778977</v>
      </c>
      <c r="I225" s="13" t="n">
        <v>0.390655</v>
      </c>
      <c r="J225" s="13" t="n">
        <v>0.645335</v>
      </c>
      <c r="K225" s="13" t="n">
        <v>0.615002</v>
      </c>
      <c r="L225" s="13" t="n">
        <v>0.803745</v>
      </c>
      <c r="M225" s="13" t="n">
        <v>0.188438</v>
      </c>
      <c r="N225" s="13" t="n">
        <v>0.474042</v>
      </c>
      <c r="O225" s="9">
        <f>IF(C225&lt;=1-Params!$B$4,0,MAX(0.1,ROUND(_xlfn.GAMMA.INV((C225-(1-Params!$B$4))/Params!$B$4,Params!$B$5,Params!$B$6),1)))</f>
        <v/>
      </c>
      <c r="P225" s="9">
        <f>IF(D225&lt;=1-Params!$B$7,0,ROUND(_xlfn.GAMMA.INV((D225-(1-Params!$B$7))/Params!$B$7,Params!$B$8,Params!$B$9),3))</f>
        <v/>
      </c>
      <c r="Q225" s="9">
        <f>IF(E225&lt;=1-Params!$B$4,0,MAX(0.1,ROUND(_xlfn.GAMMA.INV((E225-(1-Params!$B$4))/Params!$B$4,Params!$B$5,Params!$B$6),1)))</f>
        <v/>
      </c>
      <c r="R225" s="9">
        <f>IF(F225&lt;=1-Params!$B$7,0,ROUND(_xlfn.GAMMA.INV((F225-(1-Params!$B$7))/Params!$B$7,Params!$B$8,Params!$B$9),3))</f>
        <v/>
      </c>
      <c r="S225" s="9">
        <f>IF(G225&lt;=1-Params!$B$7,0,ROUND((Params!$B$10+Params!$B$11*G225^Params!$B$12)*_xlfn.GAMMA.INV((G225-(1-Params!$B$7))/Params!$B$7,Params!$B$8,Params!$B$9),3))</f>
        <v/>
      </c>
      <c r="T225" s="9">
        <f>IF(H225&lt;=1-Params!$B$4,0,MAX(0.1,ROUND((Params!$B$10+Params!$B$11*H225^Params!$B$12)*_xlfn.GAMMA.INV((H225-(1-Params!$B$4))/Params!$B$4,Params!$B$5,Params!$B$6),1)))</f>
        <v/>
      </c>
      <c r="U225" s="9">
        <f>ROUND(_xlfn.NORM.INV(I225,Params!$B$13,Params!$B$14),1)</f>
        <v/>
      </c>
      <c r="V225" s="9">
        <f>ROUND(_xlfn.NORM.INV(J225,Params!$B$15,Params!$B$16),2)</f>
        <v/>
      </c>
      <c r="W225" s="9">
        <f>ROUND(_xlfn.NORM.INV(K225,Params!$B$13,Params!$B$14),1)</f>
        <v/>
      </c>
      <c r="X225" s="9">
        <f>ROUND(_xlfn.NORM.INV(L225,Params!$B$15,Params!$B$16),2)</f>
        <v/>
      </c>
      <c r="Y225" s="9">
        <f>ROUND(_xlfn.NORM.INV(M225,Params!$B$15,Params!$B$16)+Params!$B$17+Params!$B$18*M225,2)</f>
        <v/>
      </c>
      <c r="Z225" s="9">
        <f>ROUND(_xlfn.NORM.INV(N225,Params!$B$13,Params!$B$14)+Params!$B$17+Params!$B$18*N225,1)</f>
        <v/>
      </c>
    </row>
    <row r="226">
      <c r="A226" s="11" t="n">
        <v>225</v>
      </c>
      <c r="B226" s="12">
        <f>INT((A226-1)/122)+1</f>
        <v/>
      </c>
      <c r="C226" s="13" t="n">
        <v>0.675109</v>
      </c>
      <c r="D226" s="13" t="n">
        <v>0.287086</v>
      </c>
      <c r="E226" s="13" t="n">
        <v>0.843705</v>
      </c>
      <c r="F226" s="13" t="n">
        <v>0.196256</v>
      </c>
      <c r="G226" s="13" t="n">
        <v>0.016179</v>
      </c>
      <c r="H226" s="13" t="n">
        <v>0.476129</v>
      </c>
      <c r="I226" s="13" t="n">
        <v>0.398344</v>
      </c>
      <c r="J226" s="13" t="n">
        <v>0.733343</v>
      </c>
      <c r="K226" s="13" t="n">
        <v>0.446997</v>
      </c>
      <c r="L226" s="13" t="n">
        <v>0.928042</v>
      </c>
      <c r="M226" s="13" t="n">
        <v>0.237266</v>
      </c>
      <c r="N226" s="13" t="n">
        <v>0.100786</v>
      </c>
      <c r="O226" s="9">
        <f>IF(C226&lt;=1-Params!$B$4,0,MAX(0.1,ROUND(_xlfn.GAMMA.INV((C226-(1-Params!$B$4))/Params!$B$4,Params!$B$5,Params!$B$6),1)))</f>
        <v/>
      </c>
      <c r="P226" s="9">
        <f>IF(D226&lt;=1-Params!$B$7,0,ROUND(_xlfn.GAMMA.INV((D226-(1-Params!$B$7))/Params!$B$7,Params!$B$8,Params!$B$9),3))</f>
        <v/>
      </c>
      <c r="Q226" s="9">
        <f>IF(E226&lt;=1-Params!$B$4,0,MAX(0.1,ROUND(_xlfn.GAMMA.INV((E226-(1-Params!$B$4))/Params!$B$4,Params!$B$5,Params!$B$6),1)))</f>
        <v/>
      </c>
      <c r="R226" s="9">
        <f>IF(F226&lt;=1-Params!$B$7,0,ROUND(_xlfn.GAMMA.INV((F226-(1-Params!$B$7))/Params!$B$7,Params!$B$8,Params!$B$9),3))</f>
        <v/>
      </c>
      <c r="S226" s="9">
        <f>IF(G226&lt;=1-Params!$B$7,0,ROUND((Params!$B$10+Params!$B$11*G226^Params!$B$12)*_xlfn.GAMMA.INV((G226-(1-Params!$B$7))/Params!$B$7,Params!$B$8,Params!$B$9),3))</f>
        <v/>
      </c>
      <c r="T226" s="9">
        <f>IF(H226&lt;=1-Params!$B$4,0,MAX(0.1,ROUND((Params!$B$10+Params!$B$11*H226^Params!$B$12)*_xlfn.GAMMA.INV((H226-(1-Params!$B$4))/Params!$B$4,Params!$B$5,Params!$B$6),1)))</f>
        <v/>
      </c>
      <c r="U226" s="9">
        <f>ROUND(_xlfn.NORM.INV(I226,Params!$B$13,Params!$B$14),1)</f>
        <v/>
      </c>
      <c r="V226" s="9">
        <f>ROUND(_xlfn.NORM.INV(J226,Params!$B$15,Params!$B$16),2)</f>
        <v/>
      </c>
      <c r="W226" s="9">
        <f>ROUND(_xlfn.NORM.INV(K226,Params!$B$13,Params!$B$14),1)</f>
        <v/>
      </c>
      <c r="X226" s="9">
        <f>ROUND(_xlfn.NORM.INV(L226,Params!$B$15,Params!$B$16),2)</f>
        <v/>
      </c>
      <c r="Y226" s="9">
        <f>ROUND(_xlfn.NORM.INV(M226,Params!$B$15,Params!$B$16)+Params!$B$17+Params!$B$18*M226,2)</f>
        <v/>
      </c>
      <c r="Z226" s="9">
        <f>ROUND(_xlfn.NORM.INV(N226,Params!$B$13,Params!$B$14)+Params!$B$17+Params!$B$18*N226,1)</f>
        <v/>
      </c>
    </row>
    <row r="227">
      <c r="A227" s="11" t="n">
        <v>226</v>
      </c>
      <c r="B227" s="12">
        <f>INT((A227-1)/122)+1</f>
        <v/>
      </c>
      <c r="C227" s="13" t="n">
        <v>0.589307</v>
      </c>
      <c r="D227" s="13" t="n">
        <v>0.044634</v>
      </c>
      <c r="E227" s="13" t="n">
        <v>0.862077</v>
      </c>
      <c r="F227" s="13" t="n">
        <v>0.36426</v>
      </c>
      <c r="G227" s="13" t="n">
        <v>0.027244</v>
      </c>
      <c r="H227" s="13" t="n">
        <v>0.06784</v>
      </c>
      <c r="I227" s="13" t="n">
        <v>0.217497</v>
      </c>
      <c r="J227" s="13" t="n">
        <v>0.344392</v>
      </c>
      <c r="K227" s="13" t="n">
        <v>0.795586</v>
      </c>
      <c r="L227" s="13" t="n">
        <v>0.53848</v>
      </c>
      <c r="M227" s="13" t="n">
        <v>0.175725</v>
      </c>
      <c r="N227" s="13" t="n">
        <v>0.123964</v>
      </c>
      <c r="O227" s="9">
        <f>IF(C227&lt;=1-Params!$B$4,0,MAX(0.1,ROUND(_xlfn.GAMMA.INV((C227-(1-Params!$B$4))/Params!$B$4,Params!$B$5,Params!$B$6),1)))</f>
        <v/>
      </c>
      <c r="P227" s="9">
        <f>IF(D227&lt;=1-Params!$B$7,0,ROUND(_xlfn.GAMMA.INV((D227-(1-Params!$B$7))/Params!$B$7,Params!$B$8,Params!$B$9),3))</f>
        <v/>
      </c>
      <c r="Q227" s="9">
        <f>IF(E227&lt;=1-Params!$B$4,0,MAX(0.1,ROUND(_xlfn.GAMMA.INV((E227-(1-Params!$B$4))/Params!$B$4,Params!$B$5,Params!$B$6),1)))</f>
        <v/>
      </c>
      <c r="R227" s="9">
        <f>IF(F227&lt;=1-Params!$B$7,0,ROUND(_xlfn.GAMMA.INV((F227-(1-Params!$B$7))/Params!$B$7,Params!$B$8,Params!$B$9),3))</f>
        <v/>
      </c>
      <c r="S227" s="9">
        <f>IF(G227&lt;=1-Params!$B$7,0,ROUND((Params!$B$10+Params!$B$11*G227^Params!$B$12)*_xlfn.GAMMA.INV((G227-(1-Params!$B$7))/Params!$B$7,Params!$B$8,Params!$B$9),3))</f>
        <v/>
      </c>
      <c r="T227" s="9">
        <f>IF(H227&lt;=1-Params!$B$4,0,MAX(0.1,ROUND((Params!$B$10+Params!$B$11*H227^Params!$B$12)*_xlfn.GAMMA.INV((H227-(1-Params!$B$4))/Params!$B$4,Params!$B$5,Params!$B$6),1)))</f>
        <v/>
      </c>
      <c r="U227" s="9">
        <f>ROUND(_xlfn.NORM.INV(I227,Params!$B$13,Params!$B$14),1)</f>
        <v/>
      </c>
      <c r="V227" s="9">
        <f>ROUND(_xlfn.NORM.INV(J227,Params!$B$15,Params!$B$16),2)</f>
        <v/>
      </c>
      <c r="W227" s="9">
        <f>ROUND(_xlfn.NORM.INV(K227,Params!$B$13,Params!$B$14),1)</f>
        <v/>
      </c>
      <c r="X227" s="9">
        <f>ROUND(_xlfn.NORM.INV(L227,Params!$B$15,Params!$B$16),2)</f>
        <v/>
      </c>
      <c r="Y227" s="9">
        <f>ROUND(_xlfn.NORM.INV(M227,Params!$B$15,Params!$B$16)+Params!$B$17+Params!$B$18*M227,2)</f>
        <v/>
      </c>
      <c r="Z227" s="9">
        <f>ROUND(_xlfn.NORM.INV(N227,Params!$B$13,Params!$B$14)+Params!$B$17+Params!$B$18*N227,1)</f>
        <v/>
      </c>
    </row>
    <row r="228">
      <c r="A228" s="11" t="n">
        <v>227</v>
      </c>
      <c r="B228" s="12">
        <f>INT((A228-1)/122)+1</f>
        <v/>
      </c>
      <c r="C228" s="13" t="n">
        <v>0.247883</v>
      </c>
      <c r="D228" s="13" t="n">
        <v>0.447289</v>
      </c>
      <c r="E228" s="13" t="n">
        <v>0.703945</v>
      </c>
      <c r="F228" s="13" t="n">
        <v>0.316609</v>
      </c>
      <c r="G228" s="13" t="n">
        <v>0.696075</v>
      </c>
      <c r="H228" s="13" t="n">
        <v>0.151097</v>
      </c>
      <c r="I228" s="13" t="n">
        <v>0.187086</v>
      </c>
      <c r="J228" s="13" t="n">
        <v>0.273874</v>
      </c>
      <c r="K228" s="13" t="n">
        <v>0.459375</v>
      </c>
      <c r="L228" s="13" t="n">
        <v>0.582701</v>
      </c>
      <c r="M228" s="13" t="n">
        <v>0.414788</v>
      </c>
      <c r="N228" s="13" t="n">
        <v>0.8440879999999999</v>
      </c>
      <c r="O228" s="9">
        <f>IF(C228&lt;=1-Params!$B$4,0,MAX(0.1,ROUND(_xlfn.GAMMA.INV((C228-(1-Params!$B$4))/Params!$B$4,Params!$B$5,Params!$B$6),1)))</f>
        <v/>
      </c>
      <c r="P228" s="9">
        <f>IF(D228&lt;=1-Params!$B$7,0,ROUND(_xlfn.GAMMA.INV((D228-(1-Params!$B$7))/Params!$B$7,Params!$B$8,Params!$B$9),3))</f>
        <v/>
      </c>
      <c r="Q228" s="9">
        <f>IF(E228&lt;=1-Params!$B$4,0,MAX(0.1,ROUND(_xlfn.GAMMA.INV((E228-(1-Params!$B$4))/Params!$B$4,Params!$B$5,Params!$B$6),1)))</f>
        <v/>
      </c>
      <c r="R228" s="9">
        <f>IF(F228&lt;=1-Params!$B$7,0,ROUND(_xlfn.GAMMA.INV((F228-(1-Params!$B$7))/Params!$B$7,Params!$B$8,Params!$B$9),3))</f>
        <v/>
      </c>
      <c r="S228" s="9">
        <f>IF(G228&lt;=1-Params!$B$7,0,ROUND((Params!$B$10+Params!$B$11*G228^Params!$B$12)*_xlfn.GAMMA.INV((G228-(1-Params!$B$7))/Params!$B$7,Params!$B$8,Params!$B$9),3))</f>
        <v/>
      </c>
      <c r="T228" s="9">
        <f>IF(H228&lt;=1-Params!$B$4,0,MAX(0.1,ROUND((Params!$B$10+Params!$B$11*H228^Params!$B$12)*_xlfn.GAMMA.INV((H228-(1-Params!$B$4))/Params!$B$4,Params!$B$5,Params!$B$6),1)))</f>
        <v/>
      </c>
      <c r="U228" s="9">
        <f>ROUND(_xlfn.NORM.INV(I228,Params!$B$13,Params!$B$14),1)</f>
        <v/>
      </c>
      <c r="V228" s="9">
        <f>ROUND(_xlfn.NORM.INV(J228,Params!$B$15,Params!$B$16),2)</f>
        <v/>
      </c>
      <c r="W228" s="9">
        <f>ROUND(_xlfn.NORM.INV(K228,Params!$B$13,Params!$B$14),1)</f>
        <v/>
      </c>
      <c r="X228" s="9">
        <f>ROUND(_xlfn.NORM.INV(L228,Params!$B$15,Params!$B$16),2)</f>
        <v/>
      </c>
      <c r="Y228" s="9">
        <f>ROUND(_xlfn.NORM.INV(M228,Params!$B$15,Params!$B$16)+Params!$B$17+Params!$B$18*M228,2)</f>
        <v/>
      </c>
      <c r="Z228" s="9">
        <f>ROUND(_xlfn.NORM.INV(N228,Params!$B$13,Params!$B$14)+Params!$B$17+Params!$B$18*N228,1)</f>
        <v/>
      </c>
    </row>
    <row r="229">
      <c r="A229" s="11" t="n">
        <v>228</v>
      </c>
      <c r="B229" s="12">
        <f>INT((A229-1)/122)+1</f>
        <v/>
      </c>
      <c r="C229" s="13" t="n">
        <v>0.026472</v>
      </c>
      <c r="D229" s="13" t="n">
        <v>0.892907</v>
      </c>
      <c r="E229" s="13" t="n">
        <v>0.67688</v>
      </c>
      <c r="F229" s="13" t="n">
        <v>0.655383</v>
      </c>
      <c r="G229" s="13" t="n">
        <v>0.770621</v>
      </c>
      <c r="H229" s="13" t="n">
        <v>0.878497</v>
      </c>
      <c r="I229" s="13" t="n">
        <v>0.092449</v>
      </c>
      <c r="J229" s="13" t="n">
        <v>0.22943</v>
      </c>
      <c r="K229" s="13" t="n">
        <v>0.71992</v>
      </c>
      <c r="L229" s="13" t="n">
        <v>0.584774</v>
      </c>
      <c r="M229" s="13" t="n">
        <v>0.549304</v>
      </c>
      <c r="N229" s="13" t="n">
        <v>0.937258</v>
      </c>
      <c r="O229" s="9">
        <f>IF(C229&lt;=1-Params!$B$4,0,MAX(0.1,ROUND(_xlfn.GAMMA.INV((C229-(1-Params!$B$4))/Params!$B$4,Params!$B$5,Params!$B$6),1)))</f>
        <v/>
      </c>
      <c r="P229" s="9">
        <f>IF(D229&lt;=1-Params!$B$7,0,ROUND(_xlfn.GAMMA.INV((D229-(1-Params!$B$7))/Params!$B$7,Params!$B$8,Params!$B$9),3))</f>
        <v/>
      </c>
      <c r="Q229" s="9">
        <f>IF(E229&lt;=1-Params!$B$4,0,MAX(0.1,ROUND(_xlfn.GAMMA.INV((E229-(1-Params!$B$4))/Params!$B$4,Params!$B$5,Params!$B$6),1)))</f>
        <v/>
      </c>
      <c r="R229" s="9">
        <f>IF(F229&lt;=1-Params!$B$7,0,ROUND(_xlfn.GAMMA.INV((F229-(1-Params!$B$7))/Params!$B$7,Params!$B$8,Params!$B$9),3))</f>
        <v/>
      </c>
      <c r="S229" s="9">
        <f>IF(G229&lt;=1-Params!$B$7,0,ROUND((Params!$B$10+Params!$B$11*G229^Params!$B$12)*_xlfn.GAMMA.INV((G229-(1-Params!$B$7))/Params!$B$7,Params!$B$8,Params!$B$9),3))</f>
        <v/>
      </c>
      <c r="T229" s="9">
        <f>IF(H229&lt;=1-Params!$B$4,0,MAX(0.1,ROUND((Params!$B$10+Params!$B$11*H229^Params!$B$12)*_xlfn.GAMMA.INV((H229-(1-Params!$B$4))/Params!$B$4,Params!$B$5,Params!$B$6),1)))</f>
        <v/>
      </c>
      <c r="U229" s="9">
        <f>ROUND(_xlfn.NORM.INV(I229,Params!$B$13,Params!$B$14),1)</f>
        <v/>
      </c>
      <c r="V229" s="9">
        <f>ROUND(_xlfn.NORM.INV(J229,Params!$B$15,Params!$B$16),2)</f>
        <v/>
      </c>
      <c r="W229" s="9">
        <f>ROUND(_xlfn.NORM.INV(K229,Params!$B$13,Params!$B$14),1)</f>
        <v/>
      </c>
      <c r="X229" s="9">
        <f>ROUND(_xlfn.NORM.INV(L229,Params!$B$15,Params!$B$16),2)</f>
        <v/>
      </c>
      <c r="Y229" s="9">
        <f>ROUND(_xlfn.NORM.INV(M229,Params!$B$15,Params!$B$16)+Params!$B$17+Params!$B$18*M229,2)</f>
        <v/>
      </c>
      <c r="Z229" s="9">
        <f>ROUND(_xlfn.NORM.INV(N229,Params!$B$13,Params!$B$14)+Params!$B$17+Params!$B$18*N229,1)</f>
        <v/>
      </c>
    </row>
    <row r="230">
      <c r="A230" s="11" t="n">
        <v>229</v>
      </c>
      <c r="B230" s="12">
        <f>INT((A230-1)/122)+1</f>
        <v/>
      </c>
      <c r="C230" s="13" t="n">
        <v>0.303277</v>
      </c>
      <c r="D230" s="13" t="n">
        <v>0.877993</v>
      </c>
      <c r="E230" s="13" t="n">
        <v>0.978667</v>
      </c>
      <c r="F230" s="13" t="n">
        <v>0.73323</v>
      </c>
      <c r="G230" s="13" t="n">
        <v>0.396722</v>
      </c>
      <c r="H230" s="13" t="n">
        <v>0.230325</v>
      </c>
      <c r="I230" s="13" t="n">
        <v>0.332748</v>
      </c>
      <c r="J230" s="13" t="n">
        <v>0.326466</v>
      </c>
      <c r="K230" s="13" t="n">
        <v>0.708792</v>
      </c>
      <c r="L230" s="13" t="n">
        <v>0.45414</v>
      </c>
      <c r="M230" s="13" t="n">
        <v>0.08083799999999999</v>
      </c>
      <c r="N230" s="13" t="n">
        <v>0.8022280000000001</v>
      </c>
      <c r="O230" s="9">
        <f>IF(C230&lt;=1-Params!$B$4,0,MAX(0.1,ROUND(_xlfn.GAMMA.INV((C230-(1-Params!$B$4))/Params!$B$4,Params!$B$5,Params!$B$6),1)))</f>
        <v/>
      </c>
      <c r="P230" s="9">
        <f>IF(D230&lt;=1-Params!$B$7,0,ROUND(_xlfn.GAMMA.INV((D230-(1-Params!$B$7))/Params!$B$7,Params!$B$8,Params!$B$9),3))</f>
        <v/>
      </c>
      <c r="Q230" s="9">
        <f>IF(E230&lt;=1-Params!$B$4,0,MAX(0.1,ROUND(_xlfn.GAMMA.INV((E230-(1-Params!$B$4))/Params!$B$4,Params!$B$5,Params!$B$6),1)))</f>
        <v/>
      </c>
      <c r="R230" s="9">
        <f>IF(F230&lt;=1-Params!$B$7,0,ROUND(_xlfn.GAMMA.INV((F230-(1-Params!$B$7))/Params!$B$7,Params!$B$8,Params!$B$9),3))</f>
        <v/>
      </c>
      <c r="S230" s="9">
        <f>IF(G230&lt;=1-Params!$B$7,0,ROUND((Params!$B$10+Params!$B$11*G230^Params!$B$12)*_xlfn.GAMMA.INV((G230-(1-Params!$B$7))/Params!$B$7,Params!$B$8,Params!$B$9),3))</f>
        <v/>
      </c>
      <c r="T230" s="9">
        <f>IF(H230&lt;=1-Params!$B$4,0,MAX(0.1,ROUND((Params!$B$10+Params!$B$11*H230^Params!$B$12)*_xlfn.GAMMA.INV((H230-(1-Params!$B$4))/Params!$B$4,Params!$B$5,Params!$B$6),1)))</f>
        <v/>
      </c>
      <c r="U230" s="9">
        <f>ROUND(_xlfn.NORM.INV(I230,Params!$B$13,Params!$B$14),1)</f>
        <v/>
      </c>
      <c r="V230" s="9">
        <f>ROUND(_xlfn.NORM.INV(J230,Params!$B$15,Params!$B$16),2)</f>
        <v/>
      </c>
      <c r="W230" s="9">
        <f>ROUND(_xlfn.NORM.INV(K230,Params!$B$13,Params!$B$14),1)</f>
        <v/>
      </c>
      <c r="X230" s="9">
        <f>ROUND(_xlfn.NORM.INV(L230,Params!$B$15,Params!$B$16),2)</f>
        <v/>
      </c>
      <c r="Y230" s="9">
        <f>ROUND(_xlfn.NORM.INV(M230,Params!$B$15,Params!$B$16)+Params!$B$17+Params!$B$18*M230,2)</f>
        <v/>
      </c>
      <c r="Z230" s="9">
        <f>ROUND(_xlfn.NORM.INV(N230,Params!$B$13,Params!$B$14)+Params!$B$17+Params!$B$18*N230,1)</f>
        <v/>
      </c>
    </row>
    <row r="231">
      <c r="A231" s="11" t="n">
        <v>230</v>
      </c>
      <c r="B231" s="12">
        <f>INT((A231-1)/122)+1</f>
        <v/>
      </c>
      <c r="C231" s="13" t="n">
        <v>0.080709</v>
      </c>
      <c r="D231" s="13" t="n">
        <v>0.746677</v>
      </c>
      <c r="E231" s="13" t="n">
        <v>0.591835</v>
      </c>
      <c r="F231" s="13" t="n">
        <v>0.266086</v>
      </c>
      <c r="G231" s="13" t="n">
        <v>0.909892</v>
      </c>
      <c r="H231" s="13" t="n">
        <v>0.146954</v>
      </c>
      <c r="I231" s="13" t="n">
        <v>0.023987</v>
      </c>
      <c r="J231" s="13" t="n">
        <v>0.05128</v>
      </c>
      <c r="K231" s="13" t="n">
        <v>0.299937</v>
      </c>
      <c r="L231" s="13" t="n">
        <v>0.692004</v>
      </c>
      <c r="M231" s="13" t="n">
        <v>0.452724</v>
      </c>
      <c r="N231" s="13" t="n">
        <v>0.7432530000000001</v>
      </c>
      <c r="O231" s="9">
        <f>IF(C231&lt;=1-Params!$B$4,0,MAX(0.1,ROUND(_xlfn.GAMMA.INV((C231-(1-Params!$B$4))/Params!$B$4,Params!$B$5,Params!$B$6),1)))</f>
        <v/>
      </c>
      <c r="P231" s="9">
        <f>IF(D231&lt;=1-Params!$B$7,0,ROUND(_xlfn.GAMMA.INV((D231-(1-Params!$B$7))/Params!$B$7,Params!$B$8,Params!$B$9),3))</f>
        <v/>
      </c>
      <c r="Q231" s="9">
        <f>IF(E231&lt;=1-Params!$B$4,0,MAX(0.1,ROUND(_xlfn.GAMMA.INV((E231-(1-Params!$B$4))/Params!$B$4,Params!$B$5,Params!$B$6),1)))</f>
        <v/>
      </c>
      <c r="R231" s="9">
        <f>IF(F231&lt;=1-Params!$B$7,0,ROUND(_xlfn.GAMMA.INV((F231-(1-Params!$B$7))/Params!$B$7,Params!$B$8,Params!$B$9),3))</f>
        <v/>
      </c>
      <c r="S231" s="9">
        <f>IF(G231&lt;=1-Params!$B$7,0,ROUND((Params!$B$10+Params!$B$11*G231^Params!$B$12)*_xlfn.GAMMA.INV((G231-(1-Params!$B$7))/Params!$B$7,Params!$B$8,Params!$B$9),3))</f>
        <v/>
      </c>
      <c r="T231" s="9">
        <f>IF(H231&lt;=1-Params!$B$4,0,MAX(0.1,ROUND((Params!$B$10+Params!$B$11*H231^Params!$B$12)*_xlfn.GAMMA.INV((H231-(1-Params!$B$4))/Params!$B$4,Params!$B$5,Params!$B$6),1)))</f>
        <v/>
      </c>
      <c r="U231" s="9">
        <f>ROUND(_xlfn.NORM.INV(I231,Params!$B$13,Params!$B$14),1)</f>
        <v/>
      </c>
      <c r="V231" s="9">
        <f>ROUND(_xlfn.NORM.INV(J231,Params!$B$15,Params!$B$16),2)</f>
        <v/>
      </c>
      <c r="W231" s="9">
        <f>ROUND(_xlfn.NORM.INV(K231,Params!$B$13,Params!$B$14),1)</f>
        <v/>
      </c>
      <c r="X231" s="9">
        <f>ROUND(_xlfn.NORM.INV(L231,Params!$B$15,Params!$B$16),2)</f>
        <v/>
      </c>
      <c r="Y231" s="9">
        <f>ROUND(_xlfn.NORM.INV(M231,Params!$B$15,Params!$B$16)+Params!$B$17+Params!$B$18*M231,2)</f>
        <v/>
      </c>
      <c r="Z231" s="9">
        <f>ROUND(_xlfn.NORM.INV(N231,Params!$B$13,Params!$B$14)+Params!$B$17+Params!$B$18*N231,1)</f>
        <v/>
      </c>
    </row>
    <row r="232">
      <c r="A232" s="11" t="n">
        <v>231</v>
      </c>
      <c r="B232" s="12">
        <f>INT((A232-1)/122)+1</f>
        <v/>
      </c>
      <c r="C232" s="13" t="n">
        <v>0.859916</v>
      </c>
      <c r="D232" s="13" t="n">
        <v>0.055797</v>
      </c>
      <c r="E232" s="13" t="n">
        <v>0.386894</v>
      </c>
      <c r="F232" s="13" t="n">
        <v>0.879275</v>
      </c>
      <c r="G232" s="13" t="n">
        <v>0.73909</v>
      </c>
      <c r="H232" s="13" t="n">
        <v>0.303883</v>
      </c>
      <c r="I232" s="13" t="n">
        <v>0.183839</v>
      </c>
      <c r="J232" s="13" t="n">
        <v>0.153581</v>
      </c>
      <c r="K232" s="13" t="n">
        <v>0.220527</v>
      </c>
      <c r="L232" s="13" t="n">
        <v>0.976905</v>
      </c>
      <c r="M232" s="13" t="n">
        <v>0.05565</v>
      </c>
      <c r="N232" s="13" t="n">
        <v>0.294432</v>
      </c>
      <c r="O232" s="9">
        <f>IF(C232&lt;=1-Params!$B$4,0,MAX(0.1,ROUND(_xlfn.GAMMA.INV((C232-(1-Params!$B$4))/Params!$B$4,Params!$B$5,Params!$B$6),1)))</f>
        <v/>
      </c>
      <c r="P232" s="9">
        <f>IF(D232&lt;=1-Params!$B$7,0,ROUND(_xlfn.GAMMA.INV((D232-(1-Params!$B$7))/Params!$B$7,Params!$B$8,Params!$B$9),3))</f>
        <v/>
      </c>
      <c r="Q232" s="9">
        <f>IF(E232&lt;=1-Params!$B$4,0,MAX(0.1,ROUND(_xlfn.GAMMA.INV((E232-(1-Params!$B$4))/Params!$B$4,Params!$B$5,Params!$B$6),1)))</f>
        <v/>
      </c>
      <c r="R232" s="9">
        <f>IF(F232&lt;=1-Params!$B$7,0,ROUND(_xlfn.GAMMA.INV((F232-(1-Params!$B$7))/Params!$B$7,Params!$B$8,Params!$B$9),3))</f>
        <v/>
      </c>
      <c r="S232" s="9">
        <f>IF(G232&lt;=1-Params!$B$7,0,ROUND((Params!$B$10+Params!$B$11*G232^Params!$B$12)*_xlfn.GAMMA.INV((G232-(1-Params!$B$7))/Params!$B$7,Params!$B$8,Params!$B$9),3))</f>
        <v/>
      </c>
      <c r="T232" s="9">
        <f>IF(H232&lt;=1-Params!$B$4,0,MAX(0.1,ROUND((Params!$B$10+Params!$B$11*H232^Params!$B$12)*_xlfn.GAMMA.INV((H232-(1-Params!$B$4))/Params!$B$4,Params!$B$5,Params!$B$6),1)))</f>
        <v/>
      </c>
      <c r="U232" s="9">
        <f>ROUND(_xlfn.NORM.INV(I232,Params!$B$13,Params!$B$14),1)</f>
        <v/>
      </c>
      <c r="V232" s="9">
        <f>ROUND(_xlfn.NORM.INV(J232,Params!$B$15,Params!$B$16),2)</f>
        <v/>
      </c>
      <c r="W232" s="9">
        <f>ROUND(_xlfn.NORM.INV(K232,Params!$B$13,Params!$B$14),1)</f>
        <v/>
      </c>
      <c r="X232" s="9">
        <f>ROUND(_xlfn.NORM.INV(L232,Params!$B$15,Params!$B$16),2)</f>
        <v/>
      </c>
      <c r="Y232" s="9">
        <f>ROUND(_xlfn.NORM.INV(M232,Params!$B$15,Params!$B$16)+Params!$B$17+Params!$B$18*M232,2)</f>
        <v/>
      </c>
      <c r="Z232" s="9">
        <f>ROUND(_xlfn.NORM.INV(N232,Params!$B$13,Params!$B$14)+Params!$B$17+Params!$B$18*N232,1)</f>
        <v/>
      </c>
    </row>
    <row r="233">
      <c r="A233" s="11" t="n">
        <v>232</v>
      </c>
      <c r="B233" s="12">
        <f>INT((A233-1)/122)+1</f>
        <v/>
      </c>
      <c r="C233" s="13" t="n">
        <v>0.722059</v>
      </c>
      <c r="D233" s="13" t="n">
        <v>0.67049</v>
      </c>
      <c r="E233" s="13" t="n">
        <v>0.035172</v>
      </c>
      <c r="F233" s="13" t="n">
        <v>0.762911</v>
      </c>
      <c r="G233" s="13" t="n">
        <v>0.696128</v>
      </c>
      <c r="H233" s="13" t="n">
        <v>0.618914</v>
      </c>
      <c r="I233" s="13" t="n">
        <v>0.541517</v>
      </c>
      <c r="J233" s="13" t="n">
        <v>0.549875</v>
      </c>
      <c r="K233" s="13" t="n">
        <v>0.108543</v>
      </c>
      <c r="L233" s="13" t="n">
        <v>0.852442</v>
      </c>
      <c r="M233" s="13" t="n">
        <v>0.053311</v>
      </c>
      <c r="N233" s="13" t="n">
        <v>0.321038</v>
      </c>
      <c r="O233" s="9">
        <f>IF(C233&lt;=1-Params!$B$4,0,MAX(0.1,ROUND(_xlfn.GAMMA.INV((C233-(1-Params!$B$4))/Params!$B$4,Params!$B$5,Params!$B$6),1)))</f>
        <v/>
      </c>
      <c r="P233" s="9">
        <f>IF(D233&lt;=1-Params!$B$7,0,ROUND(_xlfn.GAMMA.INV((D233-(1-Params!$B$7))/Params!$B$7,Params!$B$8,Params!$B$9),3))</f>
        <v/>
      </c>
      <c r="Q233" s="9">
        <f>IF(E233&lt;=1-Params!$B$4,0,MAX(0.1,ROUND(_xlfn.GAMMA.INV((E233-(1-Params!$B$4))/Params!$B$4,Params!$B$5,Params!$B$6),1)))</f>
        <v/>
      </c>
      <c r="R233" s="9">
        <f>IF(F233&lt;=1-Params!$B$7,0,ROUND(_xlfn.GAMMA.INV((F233-(1-Params!$B$7))/Params!$B$7,Params!$B$8,Params!$B$9),3))</f>
        <v/>
      </c>
      <c r="S233" s="9">
        <f>IF(G233&lt;=1-Params!$B$7,0,ROUND((Params!$B$10+Params!$B$11*G233^Params!$B$12)*_xlfn.GAMMA.INV((G233-(1-Params!$B$7))/Params!$B$7,Params!$B$8,Params!$B$9),3))</f>
        <v/>
      </c>
      <c r="T233" s="9">
        <f>IF(H233&lt;=1-Params!$B$4,0,MAX(0.1,ROUND((Params!$B$10+Params!$B$11*H233^Params!$B$12)*_xlfn.GAMMA.INV((H233-(1-Params!$B$4))/Params!$B$4,Params!$B$5,Params!$B$6),1)))</f>
        <v/>
      </c>
      <c r="U233" s="9">
        <f>ROUND(_xlfn.NORM.INV(I233,Params!$B$13,Params!$B$14),1)</f>
        <v/>
      </c>
      <c r="V233" s="9">
        <f>ROUND(_xlfn.NORM.INV(J233,Params!$B$15,Params!$B$16),2)</f>
        <v/>
      </c>
      <c r="W233" s="9">
        <f>ROUND(_xlfn.NORM.INV(K233,Params!$B$13,Params!$B$14),1)</f>
        <v/>
      </c>
      <c r="X233" s="9">
        <f>ROUND(_xlfn.NORM.INV(L233,Params!$B$15,Params!$B$16),2)</f>
        <v/>
      </c>
      <c r="Y233" s="9">
        <f>ROUND(_xlfn.NORM.INV(M233,Params!$B$15,Params!$B$16)+Params!$B$17+Params!$B$18*M233,2)</f>
        <v/>
      </c>
      <c r="Z233" s="9">
        <f>ROUND(_xlfn.NORM.INV(N233,Params!$B$13,Params!$B$14)+Params!$B$17+Params!$B$18*N233,1)</f>
        <v/>
      </c>
    </row>
    <row r="234">
      <c r="A234" s="11" t="n">
        <v>233</v>
      </c>
      <c r="B234" s="12">
        <f>INT((A234-1)/122)+1</f>
        <v/>
      </c>
      <c r="C234" s="13" t="n">
        <v>0.796058</v>
      </c>
      <c r="D234" s="13" t="n">
        <v>0.637745</v>
      </c>
      <c r="E234" s="13" t="n">
        <v>0.26609</v>
      </c>
      <c r="F234" s="13" t="n">
        <v>0.140851</v>
      </c>
      <c r="G234" s="13" t="n">
        <v>0.622714</v>
      </c>
      <c r="H234" s="13" t="n">
        <v>0.9898670000000001</v>
      </c>
      <c r="I234" s="13" t="n">
        <v>0.54397</v>
      </c>
      <c r="J234" s="13" t="n">
        <v>0.424835</v>
      </c>
      <c r="K234" s="13" t="n">
        <v>0.152564</v>
      </c>
      <c r="L234" s="13" t="n">
        <v>0.776821</v>
      </c>
      <c r="M234" s="13" t="n">
        <v>0.030939</v>
      </c>
      <c r="N234" s="13" t="n">
        <v>0.26414</v>
      </c>
      <c r="O234" s="9">
        <f>IF(C234&lt;=1-Params!$B$4,0,MAX(0.1,ROUND(_xlfn.GAMMA.INV((C234-(1-Params!$B$4))/Params!$B$4,Params!$B$5,Params!$B$6),1)))</f>
        <v/>
      </c>
      <c r="P234" s="9">
        <f>IF(D234&lt;=1-Params!$B$7,0,ROUND(_xlfn.GAMMA.INV((D234-(1-Params!$B$7))/Params!$B$7,Params!$B$8,Params!$B$9),3))</f>
        <v/>
      </c>
      <c r="Q234" s="9">
        <f>IF(E234&lt;=1-Params!$B$4,0,MAX(0.1,ROUND(_xlfn.GAMMA.INV((E234-(1-Params!$B$4))/Params!$B$4,Params!$B$5,Params!$B$6),1)))</f>
        <v/>
      </c>
      <c r="R234" s="9">
        <f>IF(F234&lt;=1-Params!$B$7,0,ROUND(_xlfn.GAMMA.INV((F234-(1-Params!$B$7))/Params!$B$7,Params!$B$8,Params!$B$9),3))</f>
        <v/>
      </c>
      <c r="S234" s="9">
        <f>IF(G234&lt;=1-Params!$B$7,0,ROUND((Params!$B$10+Params!$B$11*G234^Params!$B$12)*_xlfn.GAMMA.INV((G234-(1-Params!$B$7))/Params!$B$7,Params!$B$8,Params!$B$9),3))</f>
        <v/>
      </c>
      <c r="T234" s="9">
        <f>IF(H234&lt;=1-Params!$B$4,0,MAX(0.1,ROUND((Params!$B$10+Params!$B$11*H234^Params!$B$12)*_xlfn.GAMMA.INV((H234-(1-Params!$B$4))/Params!$B$4,Params!$B$5,Params!$B$6),1)))</f>
        <v/>
      </c>
      <c r="U234" s="9">
        <f>ROUND(_xlfn.NORM.INV(I234,Params!$B$13,Params!$B$14),1)</f>
        <v/>
      </c>
      <c r="V234" s="9">
        <f>ROUND(_xlfn.NORM.INV(J234,Params!$B$15,Params!$B$16),2)</f>
        <v/>
      </c>
      <c r="W234" s="9">
        <f>ROUND(_xlfn.NORM.INV(K234,Params!$B$13,Params!$B$14),1)</f>
        <v/>
      </c>
      <c r="X234" s="9">
        <f>ROUND(_xlfn.NORM.INV(L234,Params!$B$15,Params!$B$16),2)</f>
        <v/>
      </c>
      <c r="Y234" s="9">
        <f>ROUND(_xlfn.NORM.INV(M234,Params!$B$15,Params!$B$16)+Params!$B$17+Params!$B$18*M234,2)</f>
        <v/>
      </c>
      <c r="Z234" s="9">
        <f>ROUND(_xlfn.NORM.INV(N234,Params!$B$13,Params!$B$14)+Params!$B$17+Params!$B$18*N234,1)</f>
        <v/>
      </c>
    </row>
    <row r="235">
      <c r="A235" s="11" t="n">
        <v>234</v>
      </c>
      <c r="B235" s="12">
        <f>INT((A235-1)/122)+1</f>
        <v/>
      </c>
      <c r="C235" s="13" t="n">
        <v>0.865805</v>
      </c>
      <c r="D235" s="13" t="n">
        <v>0.293632</v>
      </c>
      <c r="E235" s="13" t="n">
        <v>0.81834</v>
      </c>
      <c r="F235" s="13" t="n">
        <v>0.229028</v>
      </c>
      <c r="G235" s="13" t="n">
        <v>0.726845</v>
      </c>
      <c r="H235" s="13" t="n">
        <v>0.94801</v>
      </c>
      <c r="I235" s="13" t="n">
        <v>0.956666</v>
      </c>
      <c r="J235" s="13" t="n">
        <v>0.321802</v>
      </c>
      <c r="K235" s="13" t="n">
        <v>0.302414</v>
      </c>
      <c r="L235" s="13" t="n">
        <v>0.8690099999999999</v>
      </c>
      <c r="M235" s="13" t="n">
        <v>0.10612</v>
      </c>
      <c r="N235" s="13" t="n">
        <v>0.210942</v>
      </c>
      <c r="O235" s="9">
        <f>IF(C235&lt;=1-Params!$B$4,0,MAX(0.1,ROUND(_xlfn.GAMMA.INV((C235-(1-Params!$B$4))/Params!$B$4,Params!$B$5,Params!$B$6),1)))</f>
        <v/>
      </c>
      <c r="P235" s="9">
        <f>IF(D235&lt;=1-Params!$B$7,0,ROUND(_xlfn.GAMMA.INV((D235-(1-Params!$B$7))/Params!$B$7,Params!$B$8,Params!$B$9),3))</f>
        <v/>
      </c>
      <c r="Q235" s="9">
        <f>IF(E235&lt;=1-Params!$B$4,0,MAX(0.1,ROUND(_xlfn.GAMMA.INV((E235-(1-Params!$B$4))/Params!$B$4,Params!$B$5,Params!$B$6),1)))</f>
        <v/>
      </c>
      <c r="R235" s="9">
        <f>IF(F235&lt;=1-Params!$B$7,0,ROUND(_xlfn.GAMMA.INV((F235-(1-Params!$B$7))/Params!$B$7,Params!$B$8,Params!$B$9),3))</f>
        <v/>
      </c>
      <c r="S235" s="9">
        <f>IF(G235&lt;=1-Params!$B$7,0,ROUND((Params!$B$10+Params!$B$11*G235^Params!$B$12)*_xlfn.GAMMA.INV((G235-(1-Params!$B$7))/Params!$B$7,Params!$B$8,Params!$B$9),3))</f>
        <v/>
      </c>
      <c r="T235" s="9">
        <f>IF(H235&lt;=1-Params!$B$4,0,MAX(0.1,ROUND((Params!$B$10+Params!$B$11*H235^Params!$B$12)*_xlfn.GAMMA.INV((H235-(1-Params!$B$4))/Params!$B$4,Params!$B$5,Params!$B$6),1)))</f>
        <v/>
      </c>
      <c r="U235" s="9">
        <f>ROUND(_xlfn.NORM.INV(I235,Params!$B$13,Params!$B$14),1)</f>
        <v/>
      </c>
      <c r="V235" s="9">
        <f>ROUND(_xlfn.NORM.INV(J235,Params!$B$15,Params!$B$16),2)</f>
        <v/>
      </c>
      <c r="W235" s="9">
        <f>ROUND(_xlfn.NORM.INV(K235,Params!$B$13,Params!$B$14),1)</f>
        <v/>
      </c>
      <c r="X235" s="9">
        <f>ROUND(_xlfn.NORM.INV(L235,Params!$B$15,Params!$B$16),2)</f>
        <v/>
      </c>
      <c r="Y235" s="9">
        <f>ROUND(_xlfn.NORM.INV(M235,Params!$B$15,Params!$B$16)+Params!$B$17+Params!$B$18*M235,2)</f>
        <v/>
      </c>
      <c r="Z235" s="9">
        <f>ROUND(_xlfn.NORM.INV(N235,Params!$B$13,Params!$B$14)+Params!$B$17+Params!$B$18*N235,1)</f>
        <v/>
      </c>
    </row>
    <row r="236">
      <c r="A236" s="11" t="n">
        <v>235</v>
      </c>
      <c r="B236" s="12">
        <f>INT((A236-1)/122)+1</f>
        <v/>
      </c>
      <c r="C236" s="13" t="n">
        <v>0.285346</v>
      </c>
      <c r="D236" s="13" t="n">
        <v>0.372257</v>
      </c>
      <c r="E236" s="13" t="n">
        <v>0.243623</v>
      </c>
      <c r="F236" s="13" t="n">
        <v>0.492986</v>
      </c>
      <c r="G236" s="13" t="n">
        <v>0.684207</v>
      </c>
      <c r="H236" s="13" t="n">
        <v>0.609831</v>
      </c>
      <c r="I236" s="13" t="n">
        <v>0.948747</v>
      </c>
      <c r="J236" s="13" t="n">
        <v>0.070003</v>
      </c>
      <c r="K236" s="13" t="n">
        <v>0.467119</v>
      </c>
      <c r="L236" s="13" t="n">
        <v>0.949227</v>
      </c>
      <c r="M236" s="13" t="n">
        <v>0.0484</v>
      </c>
      <c r="N236" s="13" t="n">
        <v>0.662893</v>
      </c>
      <c r="O236" s="9">
        <f>IF(C236&lt;=1-Params!$B$4,0,MAX(0.1,ROUND(_xlfn.GAMMA.INV((C236-(1-Params!$B$4))/Params!$B$4,Params!$B$5,Params!$B$6),1)))</f>
        <v/>
      </c>
      <c r="P236" s="9">
        <f>IF(D236&lt;=1-Params!$B$7,0,ROUND(_xlfn.GAMMA.INV((D236-(1-Params!$B$7))/Params!$B$7,Params!$B$8,Params!$B$9),3))</f>
        <v/>
      </c>
      <c r="Q236" s="9">
        <f>IF(E236&lt;=1-Params!$B$4,0,MAX(0.1,ROUND(_xlfn.GAMMA.INV((E236-(1-Params!$B$4))/Params!$B$4,Params!$B$5,Params!$B$6),1)))</f>
        <v/>
      </c>
      <c r="R236" s="9">
        <f>IF(F236&lt;=1-Params!$B$7,0,ROUND(_xlfn.GAMMA.INV((F236-(1-Params!$B$7))/Params!$B$7,Params!$B$8,Params!$B$9),3))</f>
        <v/>
      </c>
      <c r="S236" s="9">
        <f>IF(G236&lt;=1-Params!$B$7,0,ROUND((Params!$B$10+Params!$B$11*G236^Params!$B$12)*_xlfn.GAMMA.INV((G236-(1-Params!$B$7))/Params!$B$7,Params!$B$8,Params!$B$9),3))</f>
        <v/>
      </c>
      <c r="T236" s="9">
        <f>IF(H236&lt;=1-Params!$B$4,0,MAX(0.1,ROUND((Params!$B$10+Params!$B$11*H236^Params!$B$12)*_xlfn.GAMMA.INV((H236-(1-Params!$B$4))/Params!$B$4,Params!$B$5,Params!$B$6),1)))</f>
        <v/>
      </c>
      <c r="U236" s="9">
        <f>ROUND(_xlfn.NORM.INV(I236,Params!$B$13,Params!$B$14),1)</f>
        <v/>
      </c>
      <c r="V236" s="9">
        <f>ROUND(_xlfn.NORM.INV(J236,Params!$B$15,Params!$B$16),2)</f>
        <v/>
      </c>
      <c r="W236" s="9">
        <f>ROUND(_xlfn.NORM.INV(K236,Params!$B$13,Params!$B$14),1)</f>
        <v/>
      </c>
      <c r="X236" s="9">
        <f>ROUND(_xlfn.NORM.INV(L236,Params!$B$15,Params!$B$16),2)</f>
        <v/>
      </c>
      <c r="Y236" s="9">
        <f>ROUND(_xlfn.NORM.INV(M236,Params!$B$15,Params!$B$16)+Params!$B$17+Params!$B$18*M236,2)</f>
        <v/>
      </c>
      <c r="Z236" s="9">
        <f>ROUND(_xlfn.NORM.INV(N236,Params!$B$13,Params!$B$14)+Params!$B$17+Params!$B$18*N236,1)</f>
        <v/>
      </c>
    </row>
    <row r="237">
      <c r="A237" s="11" t="n">
        <v>236</v>
      </c>
      <c r="B237" s="12">
        <f>INT((A237-1)/122)+1</f>
        <v/>
      </c>
      <c r="C237" s="13" t="n">
        <v>0.112869</v>
      </c>
      <c r="D237" s="13" t="n">
        <v>0.050335</v>
      </c>
      <c r="E237" s="13" t="n">
        <v>0.013136</v>
      </c>
      <c r="F237" s="13" t="n">
        <v>0.447303</v>
      </c>
      <c r="G237" s="13" t="n">
        <v>0.663918</v>
      </c>
      <c r="H237" s="13" t="n">
        <v>0.442513</v>
      </c>
      <c r="I237" s="13" t="n">
        <v>0.9870370000000001</v>
      </c>
      <c r="J237" s="13" t="n">
        <v>0.432773</v>
      </c>
      <c r="K237" s="13" t="n">
        <v>0.721258</v>
      </c>
      <c r="L237" s="13" t="n">
        <v>0.8150579999999999</v>
      </c>
      <c r="M237" s="13" t="n">
        <v>0.124896</v>
      </c>
      <c r="N237" s="13" t="n">
        <v>0.175404</v>
      </c>
      <c r="O237" s="9">
        <f>IF(C237&lt;=1-Params!$B$4,0,MAX(0.1,ROUND(_xlfn.GAMMA.INV((C237-(1-Params!$B$4))/Params!$B$4,Params!$B$5,Params!$B$6),1)))</f>
        <v/>
      </c>
      <c r="P237" s="9">
        <f>IF(D237&lt;=1-Params!$B$7,0,ROUND(_xlfn.GAMMA.INV((D237-(1-Params!$B$7))/Params!$B$7,Params!$B$8,Params!$B$9),3))</f>
        <v/>
      </c>
      <c r="Q237" s="9">
        <f>IF(E237&lt;=1-Params!$B$4,0,MAX(0.1,ROUND(_xlfn.GAMMA.INV((E237-(1-Params!$B$4))/Params!$B$4,Params!$B$5,Params!$B$6),1)))</f>
        <v/>
      </c>
      <c r="R237" s="9">
        <f>IF(F237&lt;=1-Params!$B$7,0,ROUND(_xlfn.GAMMA.INV((F237-(1-Params!$B$7))/Params!$B$7,Params!$B$8,Params!$B$9),3))</f>
        <v/>
      </c>
      <c r="S237" s="9">
        <f>IF(G237&lt;=1-Params!$B$7,0,ROUND((Params!$B$10+Params!$B$11*G237^Params!$B$12)*_xlfn.GAMMA.INV((G237-(1-Params!$B$7))/Params!$B$7,Params!$B$8,Params!$B$9),3))</f>
        <v/>
      </c>
      <c r="T237" s="9">
        <f>IF(H237&lt;=1-Params!$B$4,0,MAX(0.1,ROUND((Params!$B$10+Params!$B$11*H237^Params!$B$12)*_xlfn.GAMMA.INV((H237-(1-Params!$B$4))/Params!$B$4,Params!$B$5,Params!$B$6),1)))</f>
        <v/>
      </c>
      <c r="U237" s="9">
        <f>ROUND(_xlfn.NORM.INV(I237,Params!$B$13,Params!$B$14),1)</f>
        <v/>
      </c>
      <c r="V237" s="9">
        <f>ROUND(_xlfn.NORM.INV(J237,Params!$B$15,Params!$B$16),2)</f>
        <v/>
      </c>
      <c r="W237" s="9">
        <f>ROUND(_xlfn.NORM.INV(K237,Params!$B$13,Params!$B$14),1)</f>
        <v/>
      </c>
      <c r="X237" s="9">
        <f>ROUND(_xlfn.NORM.INV(L237,Params!$B$15,Params!$B$16),2)</f>
        <v/>
      </c>
      <c r="Y237" s="9">
        <f>ROUND(_xlfn.NORM.INV(M237,Params!$B$15,Params!$B$16)+Params!$B$17+Params!$B$18*M237,2)</f>
        <v/>
      </c>
      <c r="Z237" s="9">
        <f>ROUND(_xlfn.NORM.INV(N237,Params!$B$13,Params!$B$14)+Params!$B$17+Params!$B$18*N237,1)</f>
        <v/>
      </c>
    </row>
    <row r="238">
      <c r="A238" s="11" t="n">
        <v>237</v>
      </c>
      <c r="B238" s="12">
        <f>INT((A238-1)/122)+1</f>
        <v/>
      </c>
      <c r="C238" s="13" t="n">
        <v>0.823261</v>
      </c>
      <c r="D238" s="13" t="n">
        <v>0.306968</v>
      </c>
      <c r="E238" s="13" t="n">
        <v>0.334273</v>
      </c>
      <c r="F238" s="13" t="n">
        <v>0.167798</v>
      </c>
      <c r="G238" s="13" t="n">
        <v>0.789409</v>
      </c>
      <c r="H238" s="13" t="n">
        <v>0.814574</v>
      </c>
      <c r="I238" s="13" t="n">
        <v>0.883043</v>
      </c>
      <c r="J238" s="13" t="n">
        <v>0.929292</v>
      </c>
      <c r="K238" s="13" t="n">
        <v>0.795452</v>
      </c>
      <c r="L238" s="13" t="n">
        <v>0.400137</v>
      </c>
      <c r="M238" s="13" t="n">
        <v>0.296786</v>
      </c>
      <c r="N238" s="13" t="n">
        <v>0.535128</v>
      </c>
      <c r="O238" s="9">
        <f>IF(C238&lt;=1-Params!$B$4,0,MAX(0.1,ROUND(_xlfn.GAMMA.INV((C238-(1-Params!$B$4))/Params!$B$4,Params!$B$5,Params!$B$6),1)))</f>
        <v/>
      </c>
      <c r="P238" s="9">
        <f>IF(D238&lt;=1-Params!$B$7,0,ROUND(_xlfn.GAMMA.INV((D238-(1-Params!$B$7))/Params!$B$7,Params!$B$8,Params!$B$9),3))</f>
        <v/>
      </c>
      <c r="Q238" s="9">
        <f>IF(E238&lt;=1-Params!$B$4,0,MAX(0.1,ROUND(_xlfn.GAMMA.INV((E238-(1-Params!$B$4))/Params!$B$4,Params!$B$5,Params!$B$6),1)))</f>
        <v/>
      </c>
      <c r="R238" s="9">
        <f>IF(F238&lt;=1-Params!$B$7,0,ROUND(_xlfn.GAMMA.INV((F238-(1-Params!$B$7))/Params!$B$7,Params!$B$8,Params!$B$9),3))</f>
        <v/>
      </c>
      <c r="S238" s="9">
        <f>IF(G238&lt;=1-Params!$B$7,0,ROUND((Params!$B$10+Params!$B$11*G238^Params!$B$12)*_xlfn.GAMMA.INV((G238-(1-Params!$B$7))/Params!$B$7,Params!$B$8,Params!$B$9),3))</f>
        <v/>
      </c>
      <c r="T238" s="9">
        <f>IF(H238&lt;=1-Params!$B$4,0,MAX(0.1,ROUND((Params!$B$10+Params!$B$11*H238^Params!$B$12)*_xlfn.GAMMA.INV((H238-(1-Params!$B$4))/Params!$B$4,Params!$B$5,Params!$B$6),1)))</f>
        <v/>
      </c>
      <c r="U238" s="9">
        <f>ROUND(_xlfn.NORM.INV(I238,Params!$B$13,Params!$B$14),1)</f>
        <v/>
      </c>
      <c r="V238" s="9">
        <f>ROUND(_xlfn.NORM.INV(J238,Params!$B$15,Params!$B$16),2)</f>
        <v/>
      </c>
      <c r="W238" s="9">
        <f>ROUND(_xlfn.NORM.INV(K238,Params!$B$13,Params!$B$14),1)</f>
        <v/>
      </c>
      <c r="X238" s="9">
        <f>ROUND(_xlfn.NORM.INV(L238,Params!$B$15,Params!$B$16),2)</f>
        <v/>
      </c>
      <c r="Y238" s="9">
        <f>ROUND(_xlfn.NORM.INV(M238,Params!$B$15,Params!$B$16)+Params!$B$17+Params!$B$18*M238,2)</f>
        <v/>
      </c>
      <c r="Z238" s="9">
        <f>ROUND(_xlfn.NORM.INV(N238,Params!$B$13,Params!$B$14)+Params!$B$17+Params!$B$18*N238,1)</f>
        <v/>
      </c>
    </row>
    <row r="239">
      <c r="A239" s="11" t="n">
        <v>238</v>
      </c>
      <c r="B239" s="12">
        <f>INT((A239-1)/122)+1</f>
        <v/>
      </c>
      <c r="C239" s="13" t="n">
        <v>0.79322</v>
      </c>
      <c r="D239" s="13" t="n">
        <v>0.477649</v>
      </c>
      <c r="E239" s="13" t="n">
        <v>0.152578</v>
      </c>
      <c r="F239" s="13" t="n">
        <v>0.028223</v>
      </c>
      <c r="G239" s="13" t="n">
        <v>0.74111</v>
      </c>
      <c r="H239" s="13" t="n">
        <v>0.603831</v>
      </c>
      <c r="I239" s="13" t="n">
        <v>0.6765409999999999</v>
      </c>
      <c r="J239" s="13" t="n">
        <v>0.7683219999999999</v>
      </c>
      <c r="K239" s="13" t="n">
        <v>0.8977850000000001</v>
      </c>
      <c r="L239" s="13" t="n">
        <v>0.522963</v>
      </c>
      <c r="M239" s="13" t="n">
        <v>0.3388</v>
      </c>
      <c r="N239" s="13" t="n">
        <v>0.155072</v>
      </c>
      <c r="O239" s="9">
        <f>IF(C239&lt;=1-Params!$B$4,0,MAX(0.1,ROUND(_xlfn.GAMMA.INV((C239-(1-Params!$B$4))/Params!$B$4,Params!$B$5,Params!$B$6),1)))</f>
        <v/>
      </c>
      <c r="P239" s="9">
        <f>IF(D239&lt;=1-Params!$B$7,0,ROUND(_xlfn.GAMMA.INV((D239-(1-Params!$B$7))/Params!$B$7,Params!$B$8,Params!$B$9),3))</f>
        <v/>
      </c>
      <c r="Q239" s="9">
        <f>IF(E239&lt;=1-Params!$B$4,0,MAX(0.1,ROUND(_xlfn.GAMMA.INV((E239-(1-Params!$B$4))/Params!$B$4,Params!$B$5,Params!$B$6),1)))</f>
        <v/>
      </c>
      <c r="R239" s="9">
        <f>IF(F239&lt;=1-Params!$B$7,0,ROUND(_xlfn.GAMMA.INV((F239-(1-Params!$B$7))/Params!$B$7,Params!$B$8,Params!$B$9),3))</f>
        <v/>
      </c>
      <c r="S239" s="9">
        <f>IF(G239&lt;=1-Params!$B$7,0,ROUND((Params!$B$10+Params!$B$11*G239^Params!$B$12)*_xlfn.GAMMA.INV((G239-(1-Params!$B$7))/Params!$B$7,Params!$B$8,Params!$B$9),3))</f>
        <v/>
      </c>
      <c r="T239" s="9">
        <f>IF(H239&lt;=1-Params!$B$4,0,MAX(0.1,ROUND((Params!$B$10+Params!$B$11*H239^Params!$B$12)*_xlfn.GAMMA.INV((H239-(1-Params!$B$4))/Params!$B$4,Params!$B$5,Params!$B$6),1)))</f>
        <v/>
      </c>
      <c r="U239" s="9">
        <f>ROUND(_xlfn.NORM.INV(I239,Params!$B$13,Params!$B$14),1)</f>
        <v/>
      </c>
      <c r="V239" s="9">
        <f>ROUND(_xlfn.NORM.INV(J239,Params!$B$15,Params!$B$16),2)</f>
        <v/>
      </c>
      <c r="W239" s="9">
        <f>ROUND(_xlfn.NORM.INV(K239,Params!$B$13,Params!$B$14),1)</f>
        <v/>
      </c>
      <c r="X239" s="9">
        <f>ROUND(_xlfn.NORM.INV(L239,Params!$B$15,Params!$B$16),2)</f>
        <v/>
      </c>
      <c r="Y239" s="9">
        <f>ROUND(_xlfn.NORM.INV(M239,Params!$B$15,Params!$B$16)+Params!$B$17+Params!$B$18*M239,2)</f>
        <v/>
      </c>
      <c r="Z239" s="9">
        <f>ROUND(_xlfn.NORM.INV(N239,Params!$B$13,Params!$B$14)+Params!$B$17+Params!$B$18*N239,1)</f>
        <v/>
      </c>
    </row>
    <row r="240">
      <c r="A240" s="11" t="n">
        <v>239</v>
      </c>
      <c r="B240" s="12">
        <f>INT((A240-1)/122)+1</f>
        <v/>
      </c>
      <c r="C240" s="13" t="n">
        <v>0.664415</v>
      </c>
      <c r="D240" s="13" t="n">
        <v>0.621745</v>
      </c>
      <c r="E240" s="13" t="n">
        <v>0.08355899999999999</v>
      </c>
      <c r="F240" s="13" t="n">
        <v>0.862667</v>
      </c>
      <c r="G240" s="13" t="n">
        <v>0.431575</v>
      </c>
      <c r="H240" s="13" t="n">
        <v>0.613571</v>
      </c>
      <c r="I240" s="13" t="n">
        <v>0.259499</v>
      </c>
      <c r="J240" s="13" t="n">
        <v>0.183792</v>
      </c>
      <c r="K240" s="13" t="n">
        <v>0.9263940000000001</v>
      </c>
      <c r="L240" s="13" t="n">
        <v>0.5941689999999999</v>
      </c>
      <c r="M240" s="13" t="n">
        <v>0.394124</v>
      </c>
      <c r="N240" s="13" t="n">
        <v>0.216433</v>
      </c>
      <c r="O240" s="9">
        <f>IF(C240&lt;=1-Params!$B$4,0,MAX(0.1,ROUND(_xlfn.GAMMA.INV((C240-(1-Params!$B$4))/Params!$B$4,Params!$B$5,Params!$B$6),1)))</f>
        <v/>
      </c>
      <c r="P240" s="9">
        <f>IF(D240&lt;=1-Params!$B$7,0,ROUND(_xlfn.GAMMA.INV((D240-(1-Params!$B$7))/Params!$B$7,Params!$B$8,Params!$B$9),3))</f>
        <v/>
      </c>
      <c r="Q240" s="9">
        <f>IF(E240&lt;=1-Params!$B$4,0,MAX(0.1,ROUND(_xlfn.GAMMA.INV((E240-(1-Params!$B$4))/Params!$B$4,Params!$B$5,Params!$B$6),1)))</f>
        <v/>
      </c>
      <c r="R240" s="9">
        <f>IF(F240&lt;=1-Params!$B$7,0,ROUND(_xlfn.GAMMA.INV((F240-(1-Params!$B$7))/Params!$B$7,Params!$B$8,Params!$B$9),3))</f>
        <v/>
      </c>
      <c r="S240" s="9">
        <f>IF(G240&lt;=1-Params!$B$7,0,ROUND((Params!$B$10+Params!$B$11*G240^Params!$B$12)*_xlfn.GAMMA.INV((G240-(1-Params!$B$7))/Params!$B$7,Params!$B$8,Params!$B$9),3))</f>
        <v/>
      </c>
      <c r="T240" s="9">
        <f>IF(H240&lt;=1-Params!$B$4,0,MAX(0.1,ROUND((Params!$B$10+Params!$B$11*H240^Params!$B$12)*_xlfn.GAMMA.INV((H240-(1-Params!$B$4))/Params!$B$4,Params!$B$5,Params!$B$6),1)))</f>
        <v/>
      </c>
      <c r="U240" s="9">
        <f>ROUND(_xlfn.NORM.INV(I240,Params!$B$13,Params!$B$14),1)</f>
        <v/>
      </c>
      <c r="V240" s="9">
        <f>ROUND(_xlfn.NORM.INV(J240,Params!$B$15,Params!$B$16),2)</f>
        <v/>
      </c>
      <c r="W240" s="9">
        <f>ROUND(_xlfn.NORM.INV(K240,Params!$B$13,Params!$B$14),1)</f>
        <v/>
      </c>
      <c r="X240" s="9">
        <f>ROUND(_xlfn.NORM.INV(L240,Params!$B$15,Params!$B$16),2)</f>
        <v/>
      </c>
      <c r="Y240" s="9">
        <f>ROUND(_xlfn.NORM.INV(M240,Params!$B$15,Params!$B$16)+Params!$B$17+Params!$B$18*M240,2)</f>
        <v/>
      </c>
      <c r="Z240" s="9">
        <f>ROUND(_xlfn.NORM.INV(N240,Params!$B$13,Params!$B$14)+Params!$B$17+Params!$B$18*N240,1)</f>
        <v/>
      </c>
    </row>
    <row r="241">
      <c r="A241" s="11" t="n">
        <v>240</v>
      </c>
      <c r="B241" s="12">
        <f>INT((A241-1)/122)+1</f>
        <v/>
      </c>
      <c r="C241" s="13" t="n">
        <v>0.823423</v>
      </c>
      <c r="D241" s="13" t="n">
        <v>0.034146</v>
      </c>
      <c r="E241" s="13" t="n">
        <v>0.046382</v>
      </c>
      <c r="F241" s="13" t="n">
        <v>0.601667</v>
      </c>
      <c r="G241" s="13" t="n">
        <v>0.366979</v>
      </c>
      <c r="H241" s="13" t="n">
        <v>0.459227</v>
      </c>
      <c r="I241" s="13" t="n">
        <v>0.156639</v>
      </c>
      <c r="J241" s="13" t="n">
        <v>0.216334</v>
      </c>
      <c r="K241" s="13" t="n">
        <v>0.857097</v>
      </c>
      <c r="L241" s="13" t="n">
        <v>0.161467</v>
      </c>
      <c r="M241" s="13" t="n">
        <v>0.590681</v>
      </c>
      <c r="N241" s="13" t="n">
        <v>0.140656</v>
      </c>
      <c r="O241" s="9">
        <f>IF(C241&lt;=1-Params!$B$4,0,MAX(0.1,ROUND(_xlfn.GAMMA.INV((C241-(1-Params!$B$4))/Params!$B$4,Params!$B$5,Params!$B$6),1)))</f>
        <v/>
      </c>
      <c r="P241" s="9">
        <f>IF(D241&lt;=1-Params!$B$7,0,ROUND(_xlfn.GAMMA.INV((D241-(1-Params!$B$7))/Params!$B$7,Params!$B$8,Params!$B$9),3))</f>
        <v/>
      </c>
      <c r="Q241" s="9">
        <f>IF(E241&lt;=1-Params!$B$4,0,MAX(0.1,ROUND(_xlfn.GAMMA.INV((E241-(1-Params!$B$4))/Params!$B$4,Params!$B$5,Params!$B$6),1)))</f>
        <v/>
      </c>
      <c r="R241" s="9">
        <f>IF(F241&lt;=1-Params!$B$7,0,ROUND(_xlfn.GAMMA.INV((F241-(1-Params!$B$7))/Params!$B$7,Params!$B$8,Params!$B$9),3))</f>
        <v/>
      </c>
      <c r="S241" s="9">
        <f>IF(G241&lt;=1-Params!$B$7,0,ROUND((Params!$B$10+Params!$B$11*G241^Params!$B$12)*_xlfn.GAMMA.INV((G241-(1-Params!$B$7))/Params!$B$7,Params!$B$8,Params!$B$9),3))</f>
        <v/>
      </c>
      <c r="T241" s="9">
        <f>IF(H241&lt;=1-Params!$B$4,0,MAX(0.1,ROUND((Params!$B$10+Params!$B$11*H241^Params!$B$12)*_xlfn.GAMMA.INV((H241-(1-Params!$B$4))/Params!$B$4,Params!$B$5,Params!$B$6),1)))</f>
        <v/>
      </c>
      <c r="U241" s="9">
        <f>ROUND(_xlfn.NORM.INV(I241,Params!$B$13,Params!$B$14),1)</f>
        <v/>
      </c>
      <c r="V241" s="9">
        <f>ROUND(_xlfn.NORM.INV(J241,Params!$B$15,Params!$B$16),2)</f>
        <v/>
      </c>
      <c r="W241" s="9">
        <f>ROUND(_xlfn.NORM.INV(K241,Params!$B$13,Params!$B$14),1)</f>
        <v/>
      </c>
      <c r="X241" s="9">
        <f>ROUND(_xlfn.NORM.INV(L241,Params!$B$15,Params!$B$16),2)</f>
        <v/>
      </c>
      <c r="Y241" s="9">
        <f>ROUND(_xlfn.NORM.INV(M241,Params!$B$15,Params!$B$16)+Params!$B$17+Params!$B$18*M241,2)</f>
        <v/>
      </c>
      <c r="Z241" s="9">
        <f>ROUND(_xlfn.NORM.INV(N241,Params!$B$13,Params!$B$14)+Params!$B$17+Params!$B$18*N241,1)</f>
        <v/>
      </c>
    </row>
    <row r="242">
      <c r="A242" s="11" t="n">
        <v>241</v>
      </c>
      <c r="B242" s="12">
        <f>INT((A242-1)/122)+1</f>
        <v/>
      </c>
      <c r="C242" s="13" t="n">
        <v>0.056621</v>
      </c>
      <c r="D242" s="13" t="n">
        <v>0.002339</v>
      </c>
      <c r="E242" s="13" t="n">
        <v>0.451976</v>
      </c>
      <c r="F242" s="13" t="n">
        <v>0.166168</v>
      </c>
      <c r="G242" s="13" t="n">
        <v>0.848929</v>
      </c>
      <c r="H242" s="13" t="n">
        <v>0.7493339999999999</v>
      </c>
      <c r="I242" s="13" t="n">
        <v>0.057428</v>
      </c>
      <c r="J242" s="13" t="n">
        <v>0.621547</v>
      </c>
      <c r="K242" s="13" t="n">
        <v>0.288177</v>
      </c>
      <c r="L242" s="13" t="n">
        <v>0.416529</v>
      </c>
      <c r="M242" s="13" t="n">
        <v>0.780608</v>
      </c>
      <c r="N242" s="13" t="n">
        <v>0.090295</v>
      </c>
      <c r="O242" s="9">
        <f>IF(C242&lt;=1-Params!$B$4,0,MAX(0.1,ROUND(_xlfn.GAMMA.INV((C242-(1-Params!$B$4))/Params!$B$4,Params!$B$5,Params!$B$6),1)))</f>
        <v/>
      </c>
      <c r="P242" s="9">
        <f>IF(D242&lt;=1-Params!$B$7,0,ROUND(_xlfn.GAMMA.INV((D242-(1-Params!$B$7))/Params!$B$7,Params!$B$8,Params!$B$9),3))</f>
        <v/>
      </c>
      <c r="Q242" s="9">
        <f>IF(E242&lt;=1-Params!$B$4,0,MAX(0.1,ROUND(_xlfn.GAMMA.INV((E242-(1-Params!$B$4))/Params!$B$4,Params!$B$5,Params!$B$6),1)))</f>
        <v/>
      </c>
      <c r="R242" s="9">
        <f>IF(F242&lt;=1-Params!$B$7,0,ROUND(_xlfn.GAMMA.INV((F242-(1-Params!$B$7))/Params!$B$7,Params!$B$8,Params!$B$9),3))</f>
        <v/>
      </c>
      <c r="S242" s="9">
        <f>IF(G242&lt;=1-Params!$B$7,0,ROUND((Params!$B$10+Params!$B$11*G242^Params!$B$12)*_xlfn.GAMMA.INV((G242-(1-Params!$B$7))/Params!$B$7,Params!$B$8,Params!$B$9),3))</f>
        <v/>
      </c>
      <c r="T242" s="9">
        <f>IF(H242&lt;=1-Params!$B$4,0,MAX(0.1,ROUND((Params!$B$10+Params!$B$11*H242^Params!$B$12)*_xlfn.GAMMA.INV((H242-(1-Params!$B$4))/Params!$B$4,Params!$B$5,Params!$B$6),1)))</f>
        <v/>
      </c>
      <c r="U242" s="9">
        <f>ROUND(_xlfn.NORM.INV(I242,Params!$B$13,Params!$B$14),1)</f>
        <v/>
      </c>
      <c r="V242" s="9">
        <f>ROUND(_xlfn.NORM.INV(J242,Params!$B$15,Params!$B$16),2)</f>
        <v/>
      </c>
      <c r="W242" s="9">
        <f>ROUND(_xlfn.NORM.INV(K242,Params!$B$13,Params!$B$14),1)</f>
        <v/>
      </c>
      <c r="X242" s="9">
        <f>ROUND(_xlfn.NORM.INV(L242,Params!$B$15,Params!$B$16),2)</f>
        <v/>
      </c>
      <c r="Y242" s="9">
        <f>ROUND(_xlfn.NORM.INV(M242,Params!$B$15,Params!$B$16)+Params!$B$17+Params!$B$18*M242,2)</f>
        <v/>
      </c>
      <c r="Z242" s="9">
        <f>ROUND(_xlfn.NORM.INV(N242,Params!$B$13,Params!$B$14)+Params!$B$17+Params!$B$18*N242,1)</f>
        <v/>
      </c>
    </row>
    <row r="243">
      <c r="A243" s="11" t="n">
        <v>242</v>
      </c>
      <c r="B243" s="12">
        <f>INT((A243-1)/122)+1</f>
        <v/>
      </c>
      <c r="C243" s="13" t="n">
        <v>0.679294</v>
      </c>
      <c r="D243" s="13" t="n">
        <v>0.161024</v>
      </c>
      <c r="E243" s="13" t="n">
        <v>0.749933</v>
      </c>
      <c r="F243" s="13" t="n">
        <v>0.498227</v>
      </c>
      <c r="G243" s="13" t="n">
        <v>0.615182</v>
      </c>
      <c r="H243" s="13" t="n">
        <v>0.876764</v>
      </c>
      <c r="I243" s="13" t="n">
        <v>0.129115</v>
      </c>
      <c r="J243" s="13" t="n">
        <v>0.426108</v>
      </c>
      <c r="K243" s="13" t="n">
        <v>0.477265</v>
      </c>
      <c r="L243" s="13" t="n">
        <v>0.181962</v>
      </c>
      <c r="M243" s="13" t="n">
        <v>0.766968</v>
      </c>
      <c r="N243" s="13" t="n">
        <v>0.047887</v>
      </c>
      <c r="O243" s="9">
        <f>IF(C243&lt;=1-Params!$B$4,0,MAX(0.1,ROUND(_xlfn.GAMMA.INV((C243-(1-Params!$B$4))/Params!$B$4,Params!$B$5,Params!$B$6),1)))</f>
        <v/>
      </c>
      <c r="P243" s="9">
        <f>IF(D243&lt;=1-Params!$B$7,0,ROUND(_xlfn.GAMMA.INV((D243-(1-Params!$B$7))/Params!$B$7,Params!$B$8,Params!$B$9),3))</f>
        <v/>
      </c>
      <c r="Q243" s="9">
        <f>IF(E243&lt;=1-Params!$B$4,0,MAX(0.1,ROUND(_xlfn.GAMMA.INV((E243-(1-Params!$B$4))/Params!$B$4,Params!$B$5,Params!$B$6),1)))</f>
        <v/>
      </c>
      <c r="R243" s="9">
        <f>IF(F243&lt;=1-Params!$B$7,0,ROUND(_xlfn.GAMMA.INV((F243-(1-Params!$B$7))/Params!$B$7,Params!$B$8,Params!$B$9),3))</f>
        <v/>
      </c>
      <c r="S243" s="9">
        <f>IF(G243&lt;=1-Params!$B$7,0,ROUND((Params!$B$10+Params!$B$11*G243^Params!$B$12)*_xlfn.GAMMA.INV((G243-(1-Params!$B$7))/Params!$B$7,Params!$B$8,Params!$B$9),3))</f>
        <v/>
      </c>
      <c r="T243" s="9">
        <f>IF(H243&lt;=1-Params!$B$4,0,MAX(0.1,ROUND((Params!$B$10+Params!$B$11*H243^Params!$B$12)*_xlfn.GAMMA.INV((H243-(1-Params!$B$4))/Params!$B$4,Params!$B$5,Params!$B$6),1)))</f>
        <v/>
      </c>
      <c r="U243" s="9">
        <f>ROUND(_xlfn.NORM.INV(I243,Params!$B$13,Params!$B$14),1)</f>
        <v/>
      </c>
      <c r="V243" s="9">
        <f>ROUND(_xlfn.NORM.INV(J243,Params!$B$15,Params!$B$16),2)</f>
        <v/>
      </c>
      <c r="W243" s="9">
        <f>ROUND(_xlfn.NORM.INV(K243,Params!$B$13,Params!$B$14),1)</f>
        <v/>
      </c>
      <c r="X243" s="9">
        <f>ROUND(_xlfn.NORM.INV(L243,Params!$B$15,Params!$B$16),2)</f>
        <v/>
      </c>
      <c r="Y243" s="9">
        <f>ROUND(_xlfn.NORM.INV(M243,Params!$B$15,Params!$B$16)+Params!$B$17+Params!$B$18*M243,2)</f>
        <v/>
      </c>
      <c r="Z243" s="9">
        <f>ROUND(_xlfn.NORM.INV(N243,Params!$B$13,Params!$B$14)+Params!$B$17+Params!$B$18*N243,1)</f>
        <v/>
      </c>
    </row>
    <row r="244">
      <c r="A244" s="11" t="n">
        <v>243</v>
      </c>
      <c r="B244" s="12">
        <f>INT((A244-1)/122)+1</f>
        <v/>
      </c>
      <c r="C244" s="13" t="n">
        <v>0.648317</v>
      </c>
      <c r="D244" s="13" t="n">
        <v>0.206957</v>
      </c>
      <c r="E244" s="13" t="n">
        <v>0.998298</v>
      </c>
      <c r="F244" s="13" t="n">
        <v>0.320421</v>
      </c>
      <c r="G244" s="13" t="n">
        <v>0.600626</v>
      </c>
      <c r="H244" s="13" t="n">
        <v>0.95168</v>
      </c>
      <c r="I244" s="13" t="n">
        <v>0.215673</v>
      </c>
      <c r="J244" s="13" t="n">
        <v>0.284259</v>
      </c>
      <c r="K244" s="13" t="n">
        <v>0.147995</v>
      </c>
      <c r="L244" s="13" t="n">
        <v>0.109352</v>
      </c>
      <c r="M244" s="13" t="n">
        <v>0.78911</v>
      </c>
      <c r="N244" s="13" t="n">
        <v>0.028958</v>
      </c>
      <c r="O244" s="9">
        <f>IF(C244&lt;=1-Params!$B$4,0,MAX(0.1,ROUND(_xlfn.GAMMA.INV((C244-(1-Params!$B$4))/Params!$B$4,Params!$B$5,Params!$B$6),1)))</f>
        <v/>
      </c>
      <c r="P244" s="9">
        <f>IF(D244&lt;=1-Params!$B$7,0,ROUND(_xlfn.GAMMA.INV((D244-(1-Params!$B$7))/Params!$B$7,Params!$B$8,Params!$B$9),3))</f>
        <v/>
      </c>
      <c r="Q244" s="9">
        <f>IF(E244&lt;=1-Params!$B$4,0,MAX(0.1,ROUND(_xlfn.GAMMA.INV((E244-(1-Params!$B$4))/Params!$B$4,Params!$B$5,Params!$B$6),1)))</f>
        <v/>
      </c>
      <c r="R244" s="9">
        <f>IF(F244&lt;=1-Params!$B$7,0,ROUND(_xlfn.GAMMA.INV((F244-(1-Params!$B$7))/Params!$B$7,Params!$B$8,Params!$B$9),3))</f>
        <v/>
      </c>
      <c r="S244" s="9">
        <f>IF(G244&lt;=1-Params!$B$7,0,ROUND((Params!$B$10+Params!$B$11*G244^Params!$B$12)*_xlfn.GAMMA.INV((G244-(1-Params!$B$7))/Params!$B$7,Params!$B$8,Params!$B$9),3))</f>
        <v/>
      </c>
      <c r="T244" s="9">
        <f>IF(H244&lt;=1-Params!$B$4,0,MAX(0.1,ROUND((Params!$B$10+Params!$B$11*H244^Params!$B$12)*_xlfn.GAMMA.INV((H244-(1-Params!$B$4))/Params!$B$4,Params!$B$5,Params!$B$6),1)))</f>
        <v/>
      </c>
      <c r="U244" s="9">
        <f>ROUND(_xlfn.NORM.INV(I244,Params!$B$13,Params!$B$14),1)</f>
        <v/>
      </c>
      <c r="V244" s="9">
        <f>ROUND(_xlfn.NORM.INV(J244,Params!$B$15,Params!$B$16),2)</f>
        <v/>
      </c>
      <c r="W244" s="9">
        <f>ROUND(_xlfn.NORM.INV(K244,Params!$B$13,Params!$B$14),1)</f>
        <v/>
      </c>
      <c r="X244" s="9">
        <f>ROUND(_xlfn.NORM.INV(L244,Params!$B$15,Params!$B$16),2)</f>
        <v/>
      </c>
      <c r="Y244" s="9">
        <f>ROUND(_xlfn.NORM.INV(M244,Params!$B$15,Params!$B$16)+Params!$B$17+Params!$B$18*M244,2)</f>
        <v/>
      </c>
      <c r="Z244" s="9">
        <f>ROUND(_xlfn.NORM.INV(N244,Params!$B$13,Params!$B$14)+Params!$B$17+Params!$B$18*N244,1)</f>
        <v/>
      </c>
    </row>
    <row r="245">
      <c r="A245" s="11" t="n">
        <v>244</v>
      </c>
      <c r="B245" s="12">
        <f>INT((A245-1)/122)+1</f>
        <v/>
      </c>
      <c r="C245" s="13" t="n">
        <v>0.719939</v>
      </c>
      <c r="D245" s="13" t="n">
        <v>0.284254</v>
      </c>
      <c r="E245" s="13" t="n">
        <v>0.979481</v>
      </c>
      <c r="F245" s="13" t="n">
        <v>0.751803</v>
      </c>
      <c r="G245" s="13" t="n">
        <v>0.673539</v>
      </c>
      <c r="H245" s="13" t="n">
        <v>0.851677</v>
      </c>
      <c r="I245" s="13" t="n">
        <v>0.480728</v>
      </c>
      <c r="J245" s="13" t="n">
        <v>0.465768</v>
      </c>
      <c r="K245" s="13" t="n">
        <v>0.365186</v>
      </c>
      <c r="L245" s="13" t="n">
        <v>0.077582</v>
      </c>
      <c r="M245" s="13" t="n">
        <v>0.785452</v>
      </c>
      <c r="N245" s="13" t="n">
        <v>0.320179</v>
      </c>
      <c r="O245" s="9">
        <f>IF(C245&lt;=1-Params!$B$4,0,MAX(0.1,ROUND(_xlfn.GAMMA.INV((C245-(1-Params!$B$4))/Params!$B$4,Params!$B$5,Params!$B$6),1)))</f>
        <v/>
      </c>
      <c r="P245" s="9">
        <f>IF(D245&lt;=1-Params!$B$7,0,ROUND(_xlfn.GAMMA.INV((D245-(1-Params!$B$7))/Params!$B$7,Params!$B$8,Params!$B$9),3))</f>
        <v/>
      </c>
      <c r="Q245" s="9">
        <f>IF(E245&lt;=1-Params!$B$4,0,MAX(0.1,ROUND(_xlfn.GAMMA.INV((E245-(1-Params!$B$4))/Params!$B$4,Params!$B$5,Params!$B$6),1)))</f>
        <v/>
      </c>
      <c r="R245" s="9">
        <f>IF(F245&lt;=1-Params!$B$7,0,ROUND(_xlfn.GAMMA.INV((F245-(1-Params!$B$7))/Params!$B$7,Params!$B$8,Params!$B$9),3))</f>
        <v/>
      </c>
      <c r="S245" s="9">
        <f>IF(G245&lt;=1-Params!$B$7,0,ROUND((Params!$B$10+Params!$B$11*G245^Params!$B$12)*_xlfn.GAMMA.INV((G245-(1-Params!$B$7))/Params!$B$7,Params!$B$8,Params!$B$9),3))</f>
        <v/>
      </c>
      <c r="T245" s="9">
        <f>IF(H245&lt;=1-Params!$B$4,0,MAX(0.1,ROUND((Params!$B$10+Params!$B$11*H245^Params!$B$12)*_xlfn.GAMMA.INV((H245-(1-Params!$B$4))/Params!$B$4,Params!$B$5,Params!$B$6),1)))</f>
        <v/>
      </c>
      <c r="U245" s="9">
        <f>ROUND(_xlfn.NORM.INV(I245,Params!$B$13,Params!$B$14),1)</f>
        <v/>
      </c>
      <c r="V245" s="9">
        <f>ROUND(_xlfn.NORM.INV(J245,Params!$B$15,Params!$B$16),2)</f>
        <v/>
      </c>
      <c r="W245" s="9">
        <f>ROUND(_xlfn.NORM.INV(K245,Params!$B$13,Params!$B$14),1)</f>
        <v/>
      </c>
      <c r="X245" s="9">
        <f>ROUND(_xlfn.NORM.INV(L245,Params!$B$15,Params!$B$16),2)</f>
        <v/>
      </c>
      <c r="Y245" s="9">
        <f>ROUND(_xlfn.NORM.INV(M245,Params!$B$15,Params!$B$16)+Params!$B$17+Params!$B$18*M245,2)</f>
        <v/>
      </c>
      <c r="Z245" s="9">
        <f>ROUND(_xlfn.NORM.INV(N245,Params!$B$13,Params!$B$14)+Params!$B$17+Params!$B$18*N245,1)</f>
        <v/>
      </c>
    </row>
    <row r="246">
      <c r="A246" s="11" t="n">
        <v>245</v>
      </c>
      <c r="B246" s="12">
        <f>INT((A246-1)/122)+1</f>
        <v/>
      </c>
      <c r="C246" s="13" t="n">
        <v>0.820171</v>
      </c>
      <c r="D246" s="13" t="n">
        <v>0.084243</v>
      </c>
      <c r="E246" s="13" t="n">
        <v>0.5665249999999999</v>
      </c>
      <c r="F246" s="13" t="n">
        <v>0.748855</v>
      </c>
      <c r="G246" s="13" t="n">
        <v>0.600998</v>
      </c>
      <c r="H246" s="13" t="n">
        <v>0.988034</v>
      </c>
      <c r="I246" s="13" t="n">
        <v>0.737863</v>
      </c>
      <c r="J246" s="13" t="n">
        <v>0.809001</v>
      </c>
      <c r="K246" s="13" t="n">
        <v>0.581373</v>
      </c>
      <c r="L246" s="13" t="n">
        <v>0.06775399999999999</v>
      </c>
      <c r="M246" s="13" t="n">
        <v>0.857754</v>
      </c>
      <c r="N246" s="13" t="n">
        <v>0.461114</v>
      </c>
      <c r="O246" s="9">
        <f>IF(C246&lt;=1-Params!$B$4,0,MAX(0.1,ROUND(_xlfn.GAMMA.INV((C246-(1-Params!$B$4))/Params!$B$4,Params!$B$5,Params!$B$6),1)))</f>
        <v/>
      </c>
      <c r="P246" s="9">
        <f>IF(D246&lt;=1-Params!$B$7,0,ROUND(_xlfn.GAMMA.INV((D246-(1-Params!$B$7))/Params!$B$7,Params!$B$8,Params!$B$9),3))</f>
        <v/>
      </c>
      <c r="Q246" s="9">
        <f>IF(E246&lt;=1-Params!$B$4,0,MAX(0.1,ROUND(_xlfn.GAMMA.INV((E246-(1-Params!$B$4))/Params!$B$4,Params!$B$5,Params!$B$6),1)))</f>
        <v/>
      </c>
      <c r="R246" s="9">
        <f>IF(F246&lt;=1-Params!$B$7,0,ROUND(_xlfn.GAMMA.INV((F246-(1-Params!$B$7))/Params!$B$7,Params!$B$8,Params!$B$9),3))</f>
        <v/>
      </c>
      <c r="S246" s="9">
        <f>IF(G246&lt;=1-Params!$B$7,0,ROUND((Params!$B$10+Params!$B$11*G246^Params!$B$12)*_xlfn.GAMMA.INV((G246-(1-Params!$B$7))/Params!$B$7,Params!$B$8,Params!$B$9),3))</f>
        <v/>
      </c>
      <c r="T246" s="9">
        <f>IF(H246&lt;=1-Params!$B$4,0,MAX(0.1,ROUND((Params!$B$10+Params!$B$11*H246^Params!$B$12)*_xlfn.GAMMA.INV((H246-(1-Params!$B$4))/Params!$B$4,Params!$B$5,Params!$B$6),1)))</f>
        <v/>
      </c>
      <c r="U246" s="9">
        <f>ROUND(_xlfn.NORM.INV(I246,Params!$B$13,Params!$B$14),1)</f>
        <v/>
      </c>
      <c r="V246" s="9">
        <f>ROUND(_xlfn.NORM.INV(J246,Params!$B$15,Params!$B$16),2)</f>
        <v/>
      </c>
      <c r="W246" s="9">
        <f>ROUND(_xlfn.NORM.INV(K246,Params!$B$13,Params!$B$14),1)</f>
        <v/>
      </c>
      <c r="X246" s="9">
        <f>ROUND(_xlfn.NORM.INV(L246,Params!$B$15,Params!$B$16),2)</f>
        <v/>
      </c>
      <c r="Y246" s="9">
        <f>ROUND(_xlfn.NORM.INV(M246,Params!$B$15,Params!$B$16)+Params!$B$17+Params!$B$18*M246,2)</f>
        <v/>
      </c>
      <c r="Z246" s="9">
        <f>ROUND(_xlfn.NORM.INV(N246,Params!$B$13,Params!$B$14)+Params!$B$17+Params!$B$18*N246,1)</f>
        <v/>
      </c>
    </row>
    <row r="247">
      <c r="A247" s="11" t="n">
        <v>246</v>
      </c>
      <c r="B247" s="12">
        <f>INT((A247-1)/122)+1</f>
        <v/>
      </c>
      <c r="C247" s="13" t="n">
        <v>0.989164</v>
      </c>
      <c r="D247" s="13" t="n">
        <v>0.216763</v>
      </c>
      <c r="E247" s="13" t="n">
        <v>0.017948</v>
      </c>
      <c r="F247" s="13" t="n">
        <v>0.714452</v>
      </c>
      <c r="G247" s="13" t="n">
        <v>0.232142</v>
      </c>
      <c r="H247" s="13" t="n">
        <v>0.999867</v>
      </c>
      <c r="I247" s="13" t="n">
        <v>0.871637</v>
      </c>
      <c r="J247" s="13" t="n">
        <v>0.665461</v>
      </c>
      <c r="K247" s="13" t="n">
        <v>0.532408</v>
      </c>
      <c r="L247" s="13" t="n">
        <v>0.049613</v>
      </c>
      <c r="M247" s="13" t="n">
        <v>0.968661</v>
      </c>
      <c r="N247" s="13" t="n">
        <v>0.208882</v>
      </c>
      <c r="O247" s="9">
        <f>IF(C247&lt;=1-Params!$B$4,0,MAX(0.1,ROUND(_xlfn.GAMMA.INV((C247-(1-Params!$B$4))/Params!$B$4,Params!$B$5,Params!$B$6),1)))</f>
        <v/>
      </c>
      <c r="P247" s="9">
        <f>IF(D247&lt;=1-Params!$B$7,0,ROUND(_xlfn.GAMMA.INV((D247-(1-Params!$B$7))/Params!$B$7,Params!$B$8,Params!$B$9),3))</f>
        <v/>
      </c>
      <c r="Q247" s="9">
        <f>IF(E247&lt;=1-Params!$B$4,0,MAX(0.1,ROUND(_xlfn.GAMMA.INV((E247-(1-Params!$B$4))/Params!$B$4,Params!$B$5,Params!$B$6),1)))</f>
        <v/>
      </c>
      <c r="R247" s="9">
        <f>IF(F247&lt;=1-Params!$B$7,0,ROUND(_xlfn.GAMMA.INV((F247-(1-Params!$B$7))/Params!$B$7,Params!$B$8,Params!$B$9),3))</f>
        <v/>
      </c>
      <c r="S247" s="9">
        <f>IF(G247&lt;=1-Params!$B$7,0,ROUND((Params!$B$10+Params!$B$11*G247^Params!$B$12)*_xlfn.GAMMA.INV((G247-(1-Params!$B$7))/Params!$B$7,Params!$B$8,Params!$B$9),3))</f>
        <v/>
      </c>
      <c r="T247" s="9">
        <f>IF(H247&lt;=1-Params!$B$4,0,MAX(0.1,ROUND((Params!$B$10+Params!$B$11*H247^Params!$B$12)*_xlfn.GAMMA.INV((H247-(1-Params!$B$4))/Params!$B$4,Params!$B$5,Params!$B$6),1)))</f>
        <v/>
      </c>
      <c r="U247" s="9">
        <f>ROUND(_xlfn.NORM.INV(I247,Params!$B$13,Params!$B$14),1)</f>
        <v/>
      </c>
      <c r="V247" s="9">
        <f>ROUND(_xlfn.NORM.INV(J247,Params!$B$15,Params!$B$16),2)</f>
        <v/>
      </c>
      <c r="W247" s="9">
        <f>ROUND(_xlfn.NORM.INV(K247,Params!$B$13,Params!$B$14),1)</f>
        <v/>
      </c>
      <c r="X247" s="9">
        <f>ROUND(_xlfn.NORM.INV(L247,Params!$B$15,Params!$B$16),2)</f>
        <v/>
      </c>
      <c r="Y247" s="9">
        <f>ROUND(_xlfn.NORM.INV(M247,Params!$B$15,Params!$B$16)+Params!$B$17+Params!$B$18*M247,2)</f>
        <v/>
      </c>
      <c r="Z247" s="9">
        <f>ROUND(_xlfn.NORM.INV(N247,Params!$B$13,Params!$B$14)+Params!$B$17+Params!$B$18*N247,1)</f>
        <v/>
      </c>
    </row>
    <row r="248">
      <c r="A248" s="11" t="n">
        <v>247</v>
      </c>
      <c r="B248" s="12">
        <f>INT((A248-1)/122)+1</f>
        <v/>
      </c>
      <c r="C248" s="13" t="n">
        <v>0.935601</v>
      </c>
      <c r="D248" s="13" t="n">
        <v>0.280297</v>
      </c>
      <c r="E248" s="13" t="n">
        <v>0.027442</v>
      </c>
      <c r="F248" s="13" t="n">
        <v>0.22982</v>
      </c>
      <c r="G248" s="13" t="n">
        <v>0.407923</v>
      </c>
      <c r="H248" s="13" t="n">
        <v>0.78101</v>
      </c>
      <c r="I248" s="13" t="n">
        <v>0.535545</v>
      </c>
      <c r="J248" s="13" t="n">
        <v>0.291159</v>
      </c>
      <c r="K248" s="13" t="n">
        <v>0.776326</v>
      </c>
      <c r="L248" s="13" t="n">
        <v>0.292699</v>
      </c>
      <c r="M248" s="13" t="n">
        <v>0.991731</v>
      </c>
      <c r="N248" s="13" t="n">
        <v>0.14767</v>
      </c>
      <c r="O248" s="9">
        <f>IF(C248&lt;=1-Params!$B$4,0,MAX(0.1,ROUND(_xlfn.GAMMA.INV((C248-(1-Params!$B$4))/Params!$B$4,Params!$B$5,Params!$B$6),1)))</f>
        <v/>
      </c>
      <c r="P248" s="9">
        <f>IF(D248&lt;=1-Params!$B$7,0,ROUND(_xlfn.GAMMA.INV((D248-(1-Params!$B$7))/Params!$B$7,Params!$B$8,Params!$B$9),3))</f>
        <v/>
      </c>
      <c r="Q248" s="9">
        <f>IF(E248&lt;=1-Params!$B$4,0,MAX(0.1,ROUND(_xlfn.GAMMA.INV((E248-(1-Params!$B$4))/Params!$B$4,Params!$B$5,Params!$B$6),1)))</f>
        <v/>
      </c>
      <c r="R248" s="9">
        <f>IF(F248&lt;=1-Params!$B$7,0,ROUND(_xlfn.GAMMA.INV((F248-(1-Params!$B$7))/Params!$B$7,Params!$B$8,Params!$B$9),3))</f>
        <v/>
      </c>
      <c r="S248" s="9">
        <f>IF(G248&lt;=1-Params!$B$7,0,ROUND((Params!$B$10+Params!$B$11*G248^Params!$B$12)*_xlfn.GAMMA.INV((G248-(1-Params!$B$7))/Params!$B$7,Params!$B$8,Params!$B$9),3))</f>
        <v/>
      </c>
      <c r="T248" s="9">
        <f>IF(H248&lt;=1-Params!$B$4,0,MAX(0.1,ROUND((Params!$B$10+Params!$B$11*H248^Params!$B$12)*_xlfn.GAMMA.INV((H248-(1-Params!$B$4))/Params!$B$4,Params!$B$5,Params!$B$6),1)))</f>
        <v/>
      </c>
      <c r="U248" s="9">
        <f>ROUND(_xlfn.NORM.INV(I248,Params!$B$13,Params!$B$14),1)</f>
        <v/>
      </c>
      <c r="V248" s="9">
        <f>ROUND(_xlfn.NORM.INV(J248,Params!$B$15,Params!$B$16),2)</f>
        <v/>
      </c>
      <c r="W248" s="9">
        <f>ROUND(_xlfn.NORM.INV(K248,Params!$B$13,Params!$B$14),1)</f>
        <v/>
      </c>
      <c r="X248" s="9">
        <f>ROUND(_xlfn.NORM.INV(L248,Params!$B$15,Params!$B$16),2)</f>
        <v/>
      </c>
      <c r="Y248" s="9">
        <f>ROUND(_xlfn.NORM.INV(M248,Params!$B$15,Params!$B$16)+Params!$B$17+Params!$B$18*M248,2)</f>
        <v/>
      </c>
      <c r="Z248" s="9">
        <f>ROUND(_xlfn.NORM.INV(N248,Params!$B$13,Params!$B$14)+Params!$B$17+Params!$B$18*N248,1)</f>
        <v/>
      </c>
    </row>
    <row r="249">
      <c r="A249" s="11" t="n">
        <v>248</v>
      </c>
      <c r="B249" s="12">
        <f>INT((A249-1)/122)+1</f>
        <v/>
      </c>
      <c r="C249" s="13" t="n">
        <v>0.69973</v>
      </c>
      <c r="D249" s="13" t="n">
        <v>0.338973</v>
      </c>
      <c r="E249" s="13" t="n">
        <v>0.863654</v>
      </c>
      <c r="F249" s="13" t="n">
        <v>0.772107</v>
      </c>
      <c r="G249" s="13" t="n">
        <v>0.841545</v>
      </c>
      <c r="H249" s="13" t="n">
        <v>0.9968320000000001</v>
      </c>
      <c r="I249" s="13" t="n">
        <v>0.681381</v>
      </c>
      <c r="J249" s="13" t="n">
        <v>0.514147</v>
      </c>
      <c r="K249" s="13" t="n">
        <v>0.861137</v>
      </c>
      <c r="L249" s="13" t="n">
        <v>0.324518</v>
      </c>
      <c r="M249" s="13" t="n">
        <v>0.8527709999999999</v>
      </c>
      <c r="N249" s="13" t="n">
        <v>0.303582</v>
      </c>
      <c r="O249" s="9">
        <f>IF(C249&lt;=1-Params!$B$4,0,MAX(0.1,ROUND(_xlfn.GAMMA.INV((C249-(1-Params!$B$4))/Params!$B$4,Params!$B$5,Params!$B$6),1)))</f>
        <v/>
      </c>
      <c r="P249" s="9">
        <f>IF(D249&lt;=1-Params!$B$7,0,ROUND(_xlfn.GAMMA.INV((D249-(1-Params!$B$7))/Params!$B$7,Params!$B$8,Params!$B$9),3))</f>
        <v/>
      </c>
      <c r="Q249" s="9">
        <f>IF(E249&lt;=1-Params!$B$4,0,MAX(0.1,ROUND(_xlfn.GAMMA.INV((E249-(1-Params!$B$4))/Params!$B$4,Params!$B$5,Params!$B$6),1)))</f>
        <v/>
      </c>
      <c r="R249" s="9">
        <f>IF(F249&lt;=1-Params!$B$7,0,ROUND(_xlfn.GAMMA.INV((F249-(1-Params!$B$7))/Params!$B$7,Params!$B$8,Params!$B$9),3))</f>
        <v/>
      </c>
      <c r="S249" s="9">
        <f>IF(G249&lt;=1-Params!$B$7,0,ROUND((Params!$B$10+Params!$B$11*G249^Params!$B$12)*_xlfn.GAMMA.INV((G249-(1-Params!$B$7))/Params!$B$7,Params!$B$8,Params!$B$9),3))</f>
        <v/>
      </c>
      <c r="T249" s="9">
        <f>IF(H249&lt;=1-Params!$B$4,0,MAX(0.1,ROUND((Params!$B$10+Params!$B$11*H249^Params!$B$12)*_xlfn.GAMMA.INV((H249-(1-Params!$B$4))/Params!$B$4,Params!$B$5,Params!$B$6),1)))</f>
        <v/>
      </c>
      <c r="U249" s="9">
        <f>ROUND(_xlfn.NORM.INV(I249,Params!$B$13,Params!$B$14),1)</f>
        <v/>
      </c>
      <c r="V249" s="9">
        <f>ROUND(_xlfn.NORM.INV(J249,Params!$B$15,Params!$B$16),2)</f>
        <v/>
      </c>
      <c r="W249" s="9">
        <f>ROUND(_xlfn.NORM.INV(K249,Params!$B$13,Params!$B$14),1)</f>
        <v/>
      </c>
      <c r="X249" s="9">
        <f>ROUND(_xlfn.NORM.INV(L249,Params!$B$15,Params!$B$16),2)</f>
        <v/>
      </c>
      <c r="Y249" s="9">
        <f>ROUND(_xlfn.NORM.INV(M249,Params!$B$15,Params!$B$16)+Params!$B$17+Params!$B$18*M249,2)</f>
        <v/>
      </c>
      <c r="Z249" s="9">
        <f>ROUND(_xlfn.NORM.INV(N249,Params!$B$13,Params!$B$14)+Params!$B$17+Params!$B$18*N249,1)</f>
        <v/>
      </c>
    </row>
    <row r="250">
      <c r="A250" s="11" t="n">
        <v>249</v>
      </c>
      <c r="B250" s="12">
        <f>INT((A250-1)/122)+1</f>
        <v/>
      </c>
      <c r="C250" s="13" t="n">
        <v>0.290685</v>
      </c>
      <c r="D250" s="13" t="n">
        <v>0.164472</v>
      </c>
      <c r="E250" s="13" t="n">
        <v>0.755777</v>
      </c>
      <c r="F250" s="13" t="n">
        <v>0.156195</v>
      </c>
      <c r="G250" s="13" t="n">
        <v>0.668247</v>
      </c>
      <c r="H250" s="13" t="n">
        <v>0.421823</v>
      </c>
      <c r="I250" s="13" t="n">
        <v>0.806029</v>
      </c>
      <c r="J250" s="13" t="n">
        <v>0.61688</v>
      </c>
      <c r="K250" s="13" t="n">
        <v>0.849063</v>
      </c>
      <c r="L250" s="13" t="n">
        <v>0.280337</v>
      </c>
      <c r="M250" s="13" t="n">
        <v>0.726361</v>
      </c>
      <c r="N250" s="13" t="n">
        <v>0.61488</v>
      </c>
      <c r="O250" s="9">
        <f>IF(C250&lt;=1-Params!$B$4,0,MAX(0.1,ROUND(_xlfn.GAMMA.INV((C250-(1-Params!$B$4))/Params!$B$4,Params!$B$5,Params!$B$6),1)))</f>
        <v/>
      </c>
      <c r="P250" s="9">
        <f>IF(D250&lt;=1-Params!$B$7,0,ROUND(_xlfn.GAMMA.INV((D250-(1-Params!$B$7))/Params!$B$7,Params!$B$8,Params!$B$9),3))</f>
        <v/>
      </c>
      <c r="Q250" s="9">
        <f>IF(E250&lt;=1-Params!$B$4,0,MAX(0.1,ROUND(_xlfn.GAMMA.INV((E250-(1-Params!$B$4))/Params!$B$4,Params!$B$5,Params!$B$6),1)))</f>
        <v/>
      </c>
      <c r="R250" s="9">
        <f>IF(F250&lt;=1-Params!$B$7,0,ROUND(_xlfn.GAMMA.INV((F250-(1-Params!$B$7))/Params!$B$7,Params!$B$8,Params!$B$9),3))</f>
        <v/>
      </c>
      <c r="S250" s="9">
        <f>IF(G250&lt;=1-Params!$B$7,0,ROUND((Params!$B$10+Params!$B$11*G250^Params!$B$12)*_xlfn.GAMMA.INV((G250-(1-Params!$B$7))/Params!$B$7,Params!$B$8,Params!$B$9),3))</f>
        <v/>
      </c>
      <c r="T250" s="9">
        <f>IF(H250&lt;=1-Params!$B$4,0,MAX(0.1,ROUND((Params!$B$10+Params!$B$11*H250^Params!$B$12)*_xlfn.GAMMA.INV((H250-(1-Params!$B$4))/Params!$B$4,Params!$B$5,Params!$B$6),1)))</f>
        <v/>
      </c>
      <c r="U250" s="9">
        <f>ROUND(_xlfn.NORM.INV(I250,Params!$B$13,Params!$B$14),1)</f>
        <v/>
      </c>
      <c r="V250" s="9">
        <f>ROUND(_xlfn.NORM.INV(J250,Params!$B$15,Params!$B$16),2)</f>
        <v/>
      </c>
      <c r="W250" s="9">
        <f>ROUND(_xlfn.NORM.INV(K250,Params!$B$13,Params!$B$14),1)</f>
        <v/>
      </c>
      <c r="X250" s="9">
        <f>ROUND(_xlfn.NORM.INV(L250,Params!$B$15,Params!$B$16),2)</f>
        <v/>
      </c>
      <c r="Y250" s="9">
        <f>ROUND(_xlfn.NORM.INV(M250,Params!$B$15,Params!$B$16)+Params!$B$17+Params!$B$18*M250,2)</f>
        <v/>
      </c>
      <c r="Z250" s="9">
        <f>ROUND(_xlfn.NORM.INV(N250,Params!$B$13,Params!$B$14)+Params!$B$17+Params!$B$18*N250,1)</f>
        <v/>
      </c>
    </row>
    <row r="251">
      <c r="A251" s="11" t="n">
        <v>250</v>
      </c>
      <c r="B251" s="12">
        <f>INT((A251-1)/122)+1</f>
        <v/>
      </c>
      <c r="C251" s="13" t="n">
        <v>0.989916</v>
      </c>
      <c r="D251" s="13" t="n">
        <v>0.361527</v>
      </c>
      <c r="E251" s="13" t="n">
        <v>0.660806</v>
      </c>
      <c r="F251" s="13" t="n">
        <v>0.167645</v>
      </c>
      <c r="G251" s="13" t="n">
        <v>0.462651</v>
      </c>
      <c r="H251" s="13" t="n">
        <v>0.576955</v>
      </c>
      <c r="I251" s="13" t="n">
        <v>0.622106</v>
      </c>
      <c r="J251" s="13" t="n">
        <v>0.726695</v>
      </c>
      <c r="K251" s="13" t="n">
        <v>0.972722</v>
      </c>
      <c r="L251" s="13" t="n">
        <v>0.671746</v>
      </c>
      <c r="M251" s="13" t="n">
        <v>0.874359</v>
      </c>
      <c r="N251" s="13" t="n">
        <v>0.96322</v>
      </c>
      <c r="O251" s="9">
        <f>IF(C251&lt;=1-Params!$B$4,0,MAX(0.1,ROUND(_xlfn.GAMMA.INV((C251-(1-Params!$B$4))/Params!$B$4,Params!$B$5,Params!$B$6),1)))</f>
        <v/>
      </c>
      <c r="P251" s="9">
        <f>IF(D251&lt;=1-Params!$B$7,0,ROUND(_xlfn.GAMMA.INV((D251-(1-Params!$B$7))/Params!$B$7,Params!$B$8,Params!$B$9),3))</f>
        <v/>
      </c>
      <c r="Q251" s="9">
        <f>IF(E251&lt;=1-Params!$B$4,0,MAX(0.1,ROUND(_xlfn.GAMMA.INV((E251-(1-Params!$B$4))/Params!$B$4,Params!$B$5,Params!$B$6),1)))</f>
        <v/>
      </c>
      <c r="R251" s="9">
        <f>IF(F251&lt;=1-Params!$B$7,0,ROUND(_xlfn.GAMMA.INV((F251-(1-Params!$B$7))/Params!$B$7,Params!$B$8,Params!$B$9),3))</f>
        <v/>
      </c>
      <c r="S251" s="9">
        <f>IF(G251&lt;=1-Params!$B$7,0,ROUND((Params!$B$10+Params!$B$11*G251^Params!$B$12)*_xlfn.GAMMA.INV((G251-(1-Params!$B$7))/Params!$B$7,Params!$B$8,Params!$B$9),3))</f>
        <v/>
      </c>
      <c r="T251" s="9">
        <f>IF(H251&lt;=1-Params!$B$4,0,MAX(0.1,ROUND((Params!$B$10+Params!$B$11*H251^Params!$B$12)*_xlfn.GAMMA.INV((H251-(1-Params!$B$4))/Params!$B$4,Params!$B$5,Params!$B$6),1)))</f>
        <v/>
      </c>
      <c r="U251" s="9">
        <f>ROUND(_xlfn.NORM.INV(I251,Params!$B$13,Params!$B$14),1)</f>
        <v/>
      </c>
      <c r="V251" s="9">
        <f>ROUND(_xlfn.NORM.INV(J251,Params!$B$15,Params!$B$16),2)</f>
        <v/>
      </c>
      <c r="W251" s="9">
        <f>ROUND(_xlfn.NORM.INV(K251,Params!$B$13,Params!$B$14),1)</f>
        <v/>
      </c>
      <c r="X251" s="9">
        <f>ROUND(_xlfn.NORM.INV(L251,Params!$B$15,Params!$B$16),2)</f>
        <v/>
      </c>
      <c r="Y251" s="9">
        <f>ROUND(_xlfn.NORM.INV(M251,Params!$B$15,Params!$B$16)+Params!$B$17+Params!$B$18*M251,2)</f>
        <v/>
      </c>
      <c r="Z251" s="9">
        <f>ROUND(_xlfn.NORM.INV(N251,Params!$B$13,Params!$B$14)+Params!$B$17+Params!$B$18*N251,1)</f>
        <v/>
      </c>
    </row>
    <row r="252">
      <c r="A252" s="11" t="n">
        <v>251</v>
      </c>
      <c r="B252" s="12">
        <f>INT((A252-1)/122)+1</f>
        <v/>
      </c>
      <c r="C252" s="13" t="n">
        <v>0.162145</v>
      </c>
      <c r="D252" s="13" t="n">
        <v>0.43911</v>
      </c>
      <c r="E252" s="13" t="n">
        <v>0.320243</v>
      </c>
      <c r="F252" s="13" t="n">
        <v>0.035913</v>
      </c>
      <c r="G252" s="13" t="n">
        <v>0.436159</v>
      </c>
      <c r="H252" s="13" t="n">
        <v>0.798741</v>
      </c>
      <c r="I252" s="13" t="n">
        <v>0.214315</v>
      </c>
      <c r="J252" s="13" t="n">
        <v>0.609959</v>
      </c>
      <c r="K252" s="13" t="n">
        <v>0.967759</v>
      </c>
      <c r="L252" s="13" t="n">
        <v>0.845296</v>
      </c>
      <c r="M252" s="13" t="n">
        <v>0.890363</v>
      </c>
      <c r="N252" s="13" t="n">
        <v>0.7095900000000001</v>
      </c>
      <c r="O252" s="9">
        <f>IF(C252&lt;=1-Params!$B$4,0,MAX(0.1,ROUND(_xlfn.GAMMA.INV((C252-(1-Params!$B$4))/Params!$B$4,Params!$B$5,Params!$B$6),1)))</f>
        <v/>
      </c>
      <c r="P252" s="9">
        <f>IF(D252&lt;=1-Params!$B$7,0,ROUND(_xlfn.GAMMA.INV((D252-(1-Params!$B$7))/Params!$B$7,Params!$B$8,Params!$B$9),3))</f>
        <v/>
      </c>
      <c r="Q252" s="9">
        <f>IF(E252&lt;=1-Params!$B$4,0,MAX(0.1,ROUND(_xlfn.GAMMA.INV((E252-(1-Params!$B$4))/Params!$B$4,Params!$B$5,Params!$B$6),1)))</f>
        <v/>
      </c>
      <c r="R252" s="9">
        <f>IF(F252&lt;=1-Params!$B$7,0,ROUND(_xlfn.GAMMA.INV((F252-(1-Params!$B$7))/Params!$B$7,Params!$B$8,Params!$B$9),3))</f>
        <v/>
      </c>
      <c r="S252" s="9">
        <f>IF(G252&lt;=1-Params!$B$7,0,ROUND((Params!$B$10+Params!$B$11*G252^Params!$B$12)*_xlfn.GAMMA.INV((G252-(1-Params!$B$7))/Params!$B$7,Params!$B$8,Params!$B$9),3))</f>
        <v/>
      </c>
      <c r="T252" s="9">
        <f>IF(H252&lt;=1-Params!$B$4,0,MAX(0.1,ROUND((Params!$B$10+Params!$B$11*H252^Params!$B$12)*_xlfn.GAMMA.INV((H252-(1-Params!$B$4))/Params!$B$4,Params!$B$5,Params!$B$6),1)))</f>
        <v/>
      </c>
      <c r="U252" s="9">
        <f>ROUND(_xlfn.NORM.INV(I252,Params!$B$13,Params!$B$14),1)</f>
        <v/>
      </c>
      <c r="V252" s="9">
        <f>ROUND(_xlfn.NORM.INV(J252,Params!$B$15,Params!$B$16),2)</f>
        <v/>
      </c>
      <c r="W252" s="9">
        <f>ROUND(_xlfn.NORM.INV(K252,Params!$B$13,Params!$B$14),1)</f>
        <v/>
      </c>
      <c r="X252" s="9">
        <f>ROUND(_xlfn.NORM.INV(L252,Params!$B$15,Params!$B$16),2)</f>
        <v/>
      </c>
      <c r="Y252" s="9">
        <f>ROUND(_xlfn.NORM.INV(M252,Params!$B$15,Params!$B$16)+Params!$B$17+Params!$B$18*M252,2)</f>
        <v/>
      </c>
      <c r="Z252" s="9">
        <f>ROUND(_xlfn.NORM.INV(N252,Params!$B$13,Params!$B$14)+Params!$B$17+Params!$B$18*N252,1)</f>
        <v/>
      </c>
    </row>
    <row r="253">
      <c r="A253" s="11" t="n">
        <v>252</v>
      </c>
      <c r="B253" s="12">
        <f>INT((A253-1)/122)+1</f>
        <v/>
      </c>
      <c r="C253" s="13" t="n">
        <v>0.289164</v>
      </c>
      <c r="D253" s="13" t="n">
        <v>0.689511</v>
      </c>
      <c r="E253" s="13" t="n">
        <v>0.732429</v>
      </c>
      <c r="F253" s="13" t="n">
        <v>0.042375</v>
      </c>
      <c r="G253" s="13" t="n">
        <v>0.54037</v>
      </c>
      <c r="H253" s="13" t="n">
        <v>0.681936</v>
      </c>
      <c r="I253" s="13" t="n">
        <v>0.3445</v>
      </c>
      <c r="J253" s="13" t="n">
        <v>0.238794</v>
      </c>
      <c r="K253" s="13" t="n">
        <v>0.773551</v>
      </c>
      <c r="L253" s="13" t="n">
        <v>0.561939</v>
      </c>
      <c r="M253" s="13" t="n">
        <v>0.938913</v>
      </c>
      <c r="N253" s="13" t="n">
        <v>0.67339</v>
      </c>
      <c r="O253" s="9">
        <f>IF(C253&lt;=1-Params!$B$4,0,MAX(0.1,ROUND(_xlfn.GAMMA.INV((C253-(1-Params!$B$4))/Params!$B$4,Params!$B$5,Params!$B$6),1)))</f>
        <v/>
      </c>
      <c r="P253" s="9">
        <f>IF(D253&lt;=1-Params!$B$7,0,ROUND(_xlfn.GAMMA.INV((D253-(1-Params!$B$7))/Params!$B$7,Params!$B$8,Params!$B$9),3))</f>
        <v/>
      </c>
      <c r="Q253" s="9">
        <f>IF(E253&lt;=1-Params!$B$4,0,MAX(0.1,ROUND(_xlfn.GAMMA.INV((E253-(1-Params!$B$4))/Params!$B$4,Params!$B$5,Params!$B$6),1)))</f>
        <v/>
      </c>
      <c r="R253" s="9">
        <f>IF(F253&lt;=1-Params!$B$7,0,ROUND(_xlfn.GAMMA.INV((F253-(1-Params!$B$7))/Params!$B$7,Params!$B$8,Params!$B$9),3))</f>
        <v/>
      </c>
      <c r="S253" s="9">
        <f>IF(G253&lt;=1-Params!$B$7,0,ROUND((Params!$B$10+Params!$B$11*G253^Params!$B$12)*_xlfn.GAMMA.INV((G253-(1-Params!$B$7))/Params!$B$7,Params!$B$8,Params!$B$9),3))</f>
        <v/>
      </c>
      <c r="T253" s="9">
        <f>IF(H253&lt;=1-Params!$B$4,0,MAX(0.1,ROUND((Params!$B$10+Params!$B$11*H253^Params!$B$12)*_xlfn.GAMMA.INV((H253-(1-Params!$B$4))/Params!$B$4,Params!$B$5,Params!$B$6),1)))</f>
        <v/>
      </c>
      <c r="U253" s="9">
        <f>ROUND(_xlfn.NORM.INV(I253,Params!$B$13,Params!$B$14),1)</f>
        <v/>
      </c>
      <c r="V253" s="9">
        <f>ROUND(_xlfn.NORM.INV(J253,Params!$B$15,Params!$B$16),2)</f>
        <v/>
      </c>
      <c r="W253" s="9">
        <f>ROUND(_xlfn.NORM.INV(K253,Params!$B$13,Params!$B$14),1)</f>
        <v/>
      </c>
      <c r="X253" s="9">
        <f>ROUND(_xlfn.NORM.INV(L253,Params!$B$15,Params!$B$16),2)</f>
        <v/>
      </c>
      <c r="Y253" s="9">
        <f>ROUND(_xlfn.NORM.INV(M253,Params!$B$15,Params!$B$16)+Params!$B$17+Params!$B$18*M253,2)</f>
        <v/>
      </c>
      <c r="Z253" s="9">
        <f>ROUND(_xlfn.NORM.INV(N253,Params!$B$13,Params!$B$14)+Params!$B$17+Params!$B$18*N253,1)</f>
        <v/>
      </c>
    </row>
    <row r="254">
      <c r="A254" s="11" t="n">
        <v>253</v>
      </c>
      <c r="B254" s="12">
        <f>INT((A254-1)/122)+1</f>
        <v/>
      </c>
      <c r="C254" s="13" t="n">
        <v>0.338975</v>
      </c>
      <c r="D254" s="13" t="n">
        <v>0.872897</v>
      </c>
      <c r="E254" s="13" t="n">
        <v>0.7950390000000001</v>
      </c>
      <c r="F254" s="13" t="n">
        <v>0.649585</v>
      </c>
      <c r="G254" s="13" t="n">
        <v>0.332008</v>
      </c>
      <c r="H254" s="13" t="n">
        <v>0.477566</v>
      </c>
      <c r="I254" s="13" t="n">
        <v>0.595768</v>
      </c>
      <c r="J254" s="13" t="n">
        <v>0.098052</v>
      </c>
      <c r="K254" s="13" t="n">
        <v>0.9287</v>
      </c>
      <c r="L254" s="13" t="n">
        <v>0.822957</v>
      </c>
      <c r="M254" s="13" t="n">
        <v>0.712331</v>
      </c>
      <c r="N254" s="13" t="n">
        <v>0.777134</v>
      </c>
      <c r="O254" s="9">
        <f>IF(C254&lt;=1-Params!$B$4,0,MAX(0.1,ROUND(_xlfn.GAMMA.INV((C254-(1-Params!$B$4))/Params!$B$4,Params!$B$5,Params!$B$6),1)))</f>
        <v/>
      </c>
      <c r="P254" s="9">
        <f>IF(D254&lt;=1-Params!$B$7,0,ROUND(_xlfn.GAMMA.INV((D254-(1-Params!$B$7))/Params!$B$7,Params!$B$8,Params!$B$9),3))</f>
        <v/>
      </c>
      <c r="Q254" s="9">
        <f>IF(E254&lt;=1-Params!$B$4,0,MAX(0.1,ROUND(_xlfn.GAMMA.INV((E254-(1-Params!$B$4))/Params!$B$4,Params!$B$5,Params!$B$6),1)))</f>
        <v/>
      </c>
      <c r="R254" s="9">
        <f>IF(F254&lt;=1-Params!$B$7,0,ROUND(_xlfn.GAMMA.INV((F254-(1-Params!$B$7))/Params!$B$7,Params!$B$8,Params!$B$9),3))</f>
        <v/>
      </c>
      <c r="S254" s="9">
        <f>IF(G254&lt;=1-Params!$B$7,0,ROUND((Params!$B$10+Params!$B$11*G254^Params!$B$12)*_xlfn.GAMMA.INV((G254-(1-Params!$B$7))/Params!$B$7,Params!$B$8,Params!$B$9),3))</f>
        <v/>
      </c>
      <c r="T254" s="9">
        <f>IF(H254&lt;=1-Params!$B$4,0,MAX(0.1,ROUND((Params!$B$10+Params!$B$11*H254^Params!$B$12)*_xlfn.GAMMA.INV((H254-(1-Params!$B$4))/Params!$B$4,Params!$B$5,Params!$B$6),1)))</f>
        <v/>
      </c>
      <c r="U254" s="9">
        <f>ROUND(_xlfn.NORM.INV(I254,Params!$B$13,Params!$B$14),1)</f>
        <v/>
      </c>
      <c r="V254" s="9">
        <f>ROUND(_xlfn.NORM.INV(J254,Params!$B$15,Params!$B$16),2)</f>
        <v/>
      </c>
      <c r="W254" s="9">
        <f>ROUND(_xlfn.NORM.INV(K254,Params!$B$13,Params!$B$14),1)</f>
        <v/>
      </c>
      <c r="X254" s="9">
        <f>ROUND(_xlfn.NORM.INV(L254,Params!$B$15,Params!$B$16),2)</f>
        <v/>
      </c>
      <c r="Y254" s="9">
        <f>ROUND(_xlfn.NORM.INV(M254,Params!$B$15,Params!$B$16)+Params!$B$17+Params!$B$18*M254,2)</f>
        <v/>
      </c>
      <c r="Z254" s="9">
        <f>ROUND(_xlfn.NORM.INV(N254,Params!$B$13,Params!$B$14)+Params!$B$17+Params!$B$18*N254,1)</f>
        <v/>
      </c>
    </row>
    <row r="255">
      <c r="A255" s="11" t="n">
        <v>254</v>
      </c>
      <c r="B255" s="12">
        <f>INT((A255-1)/122)+1</f>
        <v/>
      </c>
      <c r="C255" s="13" t="n">
        <v>0.150097</v>
      </c>
      <c r="D255" s="13" t="n">
        <v>0.643733</v>
      </c>
      <c r="E255" s="13" t="n">
        <v>0.882912</v>
      </c>
      <c r="F255" s="13" t="n">
        <v>0.756197</v>
      </c>
      <c r="G255" s="13" t="n">
        <v>0.533009</v>
      </c>
      <c r="H255" s="13" t="n">
        <v>0.221877</v>
      </c>
      <c r="I255" s="13" t="n">
        <v>0.442007</v>
      </c>
      <c r="J255" s="13" t="n">
        <v>0.23126</v>
      </c>
      <c r="K255" s="13" t="n">
        <v>0.9532310000000001</v>
      </c>
      <c r="L255" s="13" t="n">
        <v>0.81651</v>
      </c>
      <c r="M255" s="13" t="n">
        <v>0.540385</v>
      </c>
      <c r="N255" s="13" t="n">
        <v>0.860275</v>
      </c>
      <c r="O255" s="9">
        <f>IF(C255&lt;=1-Params!$B$4,0,MAX(0.1,ROUND(_xlfn.GAMMA.INV((C255-(1-Params!$B$4))/Params!$B$4,Params!$B$5,Params!$B$6),1)))</f>
        <v/>
      </c>
      <c r="P255" s="9">
        <f>IF(D255&lt;=1-Params!$B$7,0,ROUND(_xlfn.GAMMA.INV((D255-(1-Params!$B$7))/Params!$B$7,Params!$B$8,Params!$B$9),3))</f>
        <v/>
      </c>
      <c r="Q255" s="9">
        <f>IF(E255&lt;=1-Params!$B$4,0,MAX(0.1,ROUND(_xlfn.GAMMA.INV((E255-(1-Params!$B$4))/Params!$B$4,Params!$B$5,Params!$B$6),1)))</f>
        <v/>
      </c>
      <c r="R255" s="9">
        <f>IF(F255&lt;=1-Params!$B$7,0,ROUND(_xlfn.GAMMA.INV((F255-(1-Params!$B$7))/Params!$B$7,Params!$B$8,Params!$B$9),3))</f>
        <v/>
      </c>
      <c r="S255" s="9">
        <f>IF(G255&lt;=1-Params!$B$7,0,ROUND((Params!$B$10+Params!$B$11*G255^Params!$B$12)*_xlfn.GAMMA.INV((G255-(1-Params!$B$7))/Params!$B$7,Params!$B$8,Params!$B$9),3))</f>
        <v/>
      </c>
      <c r="T255" s="9">
        <f>IF(H255&lt;=1-Params!$B$4,0,MAX(0.1,ROUND((Params!$B$10+Params!$B$11*H255^Params!$B$12)*_xlfn.GAMMA.INV((H255-(1-Params!$B$4))/Params!$B$4,Params!$B$5,Params!$B$6),1)))</f>
        <v/>
      </c>
      <c r="U255" s="9">
        <f>ROUND(_xlfn.NORM.INV(I255,Params!$B$13,Params!$B$14),1)</f>
        <v/>
      </c>
      <c r="V255" s="9">
        <f>ROUND(_xlfn.NORM.INV(J255,Params!$B$15,Params!$B$16),2)</f>
        <v/>
      </c>
      <c r="W255" s="9">
        <f>ROUND(_xlfn.NORM.INV(K255,Params!$B$13,Params!$B$14),1)</f>
        <v/>
      </c>
      <c r="X255" s="9">
        <f>ROUND(_xlfn.NORM.INV(L255,Params!$B$15,Params!$B$16),2)</f>
        <v/>
      </c>
      <c r="Y255" s="9">
        <f>ROUND(_xlfn.NORM.INV(M255,Params!$B$15,Params!$B$16)+Params!$B$17+Params!$B$18*M255,2)</f>
        <v/>
      </c>
      <c r="Z255" s="9">
        <f>ROUND(_xlfn.NORM.INV(N255,Params!$B$13,Params!$B$14)+Params!$B$17+Params!$B$18*N255,1)</f>
        <v/>
      </c>
    </row>
    <row r="256">
      <c r="A256" s="11" t="n">
        <v>255</v>
      </c>
      <c r="B256" s="12">
        <f>INT((A256-1)/122)+1</f>
        <v/>
      </c>
      <c r="C256" s="13" t="n">
        <v>0.153138</v>
      </c>
      <c r="D256" s="13" t="n">
        <v>0.458693</v>
      </c>
      <c r="E256" s="13" t="n">
        <v>0.963448</v>
      </c>
      <c r="F256" s="13" t="n">
        <v>0.429225</v>
      </c>
      <c r="G256" s="13" t="n">
        <v>0.415368</v>
      </c>
      <c r="H256" s="13" t="n">
        <v>0.043689</v>
      </c>
      <c r="I256" s="13" t="n">
        <v>0.158522</v>
      </c>
      <c r="J256" s="13" t="n">
        <v>0.613711</v>
      </c>
      <c r="K256" s="13" t="n">
        <v>0.719355</v>
      </c>
      <c r="L256" s="13" t="n">
        <v>0.852384</v>
      </c>
      <c r="M256" s="13" t="n">
        <v>0.818255</v>
      </c>
      <c r="N256" s="13" t="n">
        <v>0.741536</v>
      </c>
      <c r="O256" s="9">
        <f>IF(C256&lt;=1-Params!$B$4,0,MAX(0.1,ROUND(_xlfn.GAMMA.INV((C256-(1-Params!$B$4))/Params!$B$4,Params!$B$5,Params!$B$6),1)))</f>
        <v/>
      </c>
      <c r="P256" s="9">
        <f>IF(D256&lt;=1-Params!$B$7,0,ROUND(_xlfn.GAMMA.INV((D256-(1-Params!$B$7))/Params!$B$7,Params!$B$8,Params!$B$9),3))</f>
        <v/>
      </c>
      <c r="Q256" s="9">
        <f>IF(E256&lt;=1-Params!$B$4,0,MAX(0.1,ROUND(_xlfn.GAMMA.INV((E256-(1-Params!$B$4))/Params!$B$4,Params!$B$5,Params!$B$6),1)))</f>
        <v/>
      </c>
      <c r="R256" s="9">
        <f>IF(F256&lt;=1-Params!$B$7,0,ROUND(_xlfn.GAMMA.INV((F256-(1-Params!$B$7))/Params!$B$7,Params!$B$8,Params!$B$9),3))</f>
        <v/>
      </c>
      <c r="S256" s="9">
        <f>IF(G256&lt;=1-Params!$B$7,0,ROUND((Params!$B$10+Params!$B$11*G256^Params!$B$12)*_xlfn.GAMMA.INV((G256-(1-Params!$B$7))/Params!$B$7,Params!$B$8,Params!$B$9),3))</f>
        <v/>
      </c>
      <c r="T256" s="9">
        <f>IF(H256&lt;=1-Params!$B$4,0,MAX(0.1,ROUND((Params!$B$10+Params!$B$11*H256^Params!$B$12)*_xlfn.GAMMA.INV((H256-(1-Params!$B$4))/Params!$B$4,Params!$B$5,Params!$B$6),1)))</f>
        <v/>
      </c>
      <c r="U256" s="9">
        <f>ROUND(_xlfn.NORM.INV(I256,Params!$B$13,Params!$B$14),1)</f>
        <v/>
      </c>
      <c r="V256" s="9">
        <f>ROUND(_xlfn.NORM.INV(J256,Params!$B$15,Params!$B$16),2)</f>
        <v/>
      </c>
      <c r="W256" s="9">
        <f>ROUND(_xlfn.NORM.INV(K256,Params!$B$13,Params!$B$14),1)</f>
        <v/>
      </c>
      <c r="X256" s="9">
        <f>ROUND(_xlfn.NORM.INV(L256,Params!$B$15,Params!$B$16),2)</f>
        <v/>
      </c>
      <c r="Y256" s="9">
        <f>ROUND(_xlfn.NORM.INV(M256,Params!$B$15,Params!$B$16)+Params!$B$17+Params!$B$18*M256,2)</f>
        <v/>
      </c>
      <c r="Z256" s="9">
        <f>ROUND(_xlfn.NORM.INV(N256,Params!$B$13,Params!$B$14)+Params!$B$17+Params!$B$18*N256,1)</f>
        <v/>
      </c>
    </row>
    <row r="257">
      <c r="A257" s="11" t="n">
        <v>256</v>
      </c>
      <c r="B257" s="12">
        <f>INT((A257-1)/122)+1</f>
        <v/>
      </c>
      <c r="C257" s="13" t="n">
        <v>0.278144</v>
      </c>
      <c r="D257" s="13" t="n">
        <v>0.095981</v>
      </c>
      <c r="E257" s="13" t="n">
        <v>0.6276389999999999</v>
      </c>
      <c r="F257" s="13" t="n">
        <v>0.411462</v>
      </c>
      <c r="G257" s="13" t="n">
        <v>0.429157</v>
      </c>
      <c r="H257" s="13" t="n">
        <v>0.206057</v>
      </c>
      <c r="I257" s="13" t="n">
        <v>0.391147</v>
      </c>
      <c r="J257" s="13" t="n">
        <v>0.5024</v>
      </c>
      <c r="K257" s="13" t="n">
        <v>0.89261</v>
      </c>
      <c r="L257" s="13" t="n">
        <v>0.91966</v>
      </c>
      <c r="M257" s="13" t="n">
        <v>0.9387259999999999</v>
      </c>
      <c r="N257" s="13" t="n">
        <v>0.745602</v>
      </c>
      <c r="O257" s="9">
        <f>IF(C257&lt;=1-Params!$B$4,0,MAX(0.1,ROUND(_xlfn.GAMMA.INV((C257-(1-Params!$B$4))/Params!$B$4,Params!$B$5,Params!$B$6),1)))</f>
        <v/>
      </c>
      <c r="P257" s="9">
        <f>IF(D257&lt;=1-Params!$B$7,0,ROUND(_xlfn.GAMMA.INV((D257-(1-Params!$B$7))/Params!$B$7,Params!$B$8,Params!$B$9),3))</f>
        <v/>
      </c>
      <c r="Q257" s="9">
        <f>IF(E257&lt;=1-Params!$B$4,0,MAX(0.1,ROUND(_xlfn.GAMMA.INV((E257-(1-Params!$B$4))/Params!$B$4,Params!$B$5,Params!$B$6),1)))</f>
        <v/>
      </c>
      <c r="R257" s="9">
        <f>IF(F257&lt;=1-Params!$B$7,0,ROUND(_xlfn.GAMMA.INV((F257-(1-Params!$B$7))/Params!$B$7,Params!$B$8,Params!$B$9),3))</f>
        <v/>
      </c>
      <c r="S257" s="9">
        <f>IF(G257&lt;=1-Params!$B$7,0,ROUND((Params!$B$10+Params!$B$11*G257^Params!$B$12)*_xlfn.GAMMA.INV((G257-(1-Params!$B$7))/Params!$B$7,Params!$B$8,Params!$B$9),3))</f>
        <v/>
      </c>
      <c r="T257" s="9">
        <f>IF(H257&lt;=1-Params!$B$4,0,MAX(0.1,ROUND((Params!$B$10+Params!$B$11*H257^Params!$B$12)*_xlfn.GAMMA.INV((H257-(1-Params!$B$4))/Params!$B$4,Params!$B$5,Params!$B$6),1)))</f>
        <v/>
      </c>
      <c r="U257" s="9">
        <f>ROUND(_xlfn.NORM.INV(I257,Params!$B$13,Params!$B$14),1)</f>
        <v/>
      </c>
      <c r="V257" s="9">
        <f>ROUND(_xlfn.NORM.INV(J257,Params!$B$15,Params!$B$16),2)</f>
        <v/>
      </c>
      <c r="W257" s="9">
        <f>ROUND(_xlfn.NORM.INV(K257,Params!$B$13,Params!$B$14),1)</f>
        <v/>
      </c>
      <c r="X257" s="9">
        <f>ROUND(_xlfn.NORM.INV(L257,Params!$B$15,Params!$B$16),2)</f>
        <v/>
      </c>
      <c r="Y257" s="9">
        <f>ROUND(_xlfn.NORM.INV(M257,Params!$B$15,Params!$B$16)+Params!$B$17+Params!$B$18*M257,2)</f>
        <v/>
      </c>
      <c r="Z257" s="9">
        <f>ROUND(_xlfn.NORM.INV(N257,Params!$B$13,Params!$B$14)+Params!$B$17+Params!$B$18*N257,1)</f>
        <v/>
      </c>
    </row>
    <row r="258">
      <c r="A258" s="11" t="n">
        <v>257</v>
      </c>
      <c r="B258" s="12">
        <f>INT((A258-1)/122)+1</f>
        <v/>
      </c>
      <c r="C258" s="13" t="n">
        <v>0.06292399999999999</v>
      </c>
      <c r="D258" s="13" t="n">
        <v>0.485243</v>
      </c>
      <c r="E258" s="13" t="n">
        <v>0.637073</v>
      </c>
      <c r="F258" s="13" t="n">
        <v>0.432028</v>
      </c>
      <c r="G258" s="13" t="n">
        <v>0.000548</v>
      </c>
      <c r="H258" s="13" t="n">
        <v>0.812202</v>
      </c>
      <c r="I258" s="13" t="n">
        <v>0.819896</v>
      </c>
      <c r="J258" s="13" t="n">
        <v>0.067173</v>
      </c>
      <c r="K258" s="13" t="n">
        <v>0.876624</v>
      </c>
      <c r="L258" s="13" t="n">
        <v>0.649907</v>
      </c>
      <c r="M258" s="13" t="n">
        <v>0.739241</v>
      </c>
      <c r="N258" s="13" t="n">
        <v>0.445003</v>
      </c>
      <c r="O258" s="9">
        <f>IF(C258&lt;=1-Params!$B$4,0,MAX(0.1,ROUND(_xlfn.GAMMA.INV((C258-(1-Params!$B$4))/Params!$B$4,Params!$B$5,Params!$B$6),1)))</f>
        <v/>
      </c>
      <c r="P258" s="9">
        <f>IF(D258&lt;=1-Params!$B$7,0,ROUND(_xlfn.GAMMA.INV((D258-(1-Params!$B$7))/Params!$B$7,Params!$B$8,Params!$B$9),3))</f>
        <v/>
      </c>
      <c r="Q258" s="9">
        <f>IF(E258&lt;=1-Params!$B$4,0,MAX(0.1,ROUND(_xlfn.GAMMA.INV((E258-(1-Params!$B$4))/Params!$B$4,Params!$B$5,Params!$B$6),1)))</f>
        <v/>
      </c>
      <c r="R258" s="9">
        <f>IF(F258&lt;=1-Params!$B$7,0,ROUND(_xlfn.GAMMA.INV((F258-(1-Params!$B$7))/Params!$B$7,Params!$B$8,Params!$B$9),3))</f>
        <v/>
      </c>
      <c r="S258" s="9">
        <f>IF(G258&lt;=1-Params!$B$7,0,ROUND((Params!$B$10+Params!$B$11*G258^Params!$B$12)*_xlfn.GAMMA.INV((G258-(1-Params!$B$7))/Params!$B$7,Params!$B$8,Params!$B$9),3))</f>
        <v/>
      </c>
      <c r="T258" s="9">
        <f>IF(H258&lt;=1-Params!$B$4,0,MAX(0.1,ROUND((Params!$B$10+Params!$B$11*H258^Params!$B$12)*_xlfn.GAMMA.INV((H258-(1-Params!$B$4))/Params!$B$4,Params!$B$5,Params!$B$6),1)))</f>
        <v/>
      </c>
      <c r="U258" s="9">
        <f>ROUND(_xlfn.NORM.INV(I258,Params!$B$13,Params!$B$14),1)</f>
        <v/>
      </c>
      <c r="V258" s="9">
        <f>ROUND(_xlfn.NORM.INV(J258,Params!$B$15,Params!$B$16),2)</f>
        <v/>
      </c>
      <c r="W258" s="9">
        <f>ROUND(_xlfn.NORM.INV(K258,Params!$B$13,Params!$B$14),1)</f>
        <v/>
      </c>
      <c r="X258" s="9">
        <f>ROUND(_xlfn.NORM.INV(L258,Params!$B$15,Params!$B$16),2)</f>
        <v/>
      </c>
      <c r="Y258" s="9">
        <f>ROUND(_xlfn.NORM.INV(M258,Params!$B$15,Params!$B$16)+Params!$B$17+Params!$B$18*M258,2)</f>
        <v/>
      </c>
      <c r="Z258" s="9">
        <f>ROUND(_xlfn.NORM.INV(N258,Params!$B$13,Params!$B$14)+Params!$B$17+Params!$B$18*N258,1)</f>
        <v/>
      </c>
    </row>
    <row r="259">
      <c r="A259" s="11" t="n">
        <v>258</v>
      </c>
      <c r="B259" s="12">
        <f>INT((A259-1)/122)+1</f>
        <v/>
      </c>
      <c r="C259" s="13" t="n">
        <v>0.139338</v>
      </c>
      <c r="D259" s="13" t="n">
        <v>0.240506</v>
      </c>
      <c r="E259" s="13" t="n">
        <v>0.794421</v>
      </c>
      <c r="F259" s="13" t="n">
        <v>0.098633</v>
      </c>
      <c r="G259" s="13" t="n">
        <v>0.373342</v>
      </c>
      <c r="H259" s="13" t="n">
        <v>0.34702</v>
      </c>
      <c r="I259" s="13" t="n">
        <v>0.420634</v>
      </c>
      <c r="J259" s="13" t="n">
        <v>0.144942</v>
      </c>
      <c r="K259" s="13" t="n">
        <v>0.919613</v>
      </c>
      <c r="L259" s="13" t="n">
        <v>0.35262</v>
      </c>
      <c r="M259" s="13" t="n">
        <v>0.622966</v>
      </c>
      <c r="N259" s="13" t="n">
        <v>0.5370239999999999</v>
      </c>
      <c r="O259" s="9">
        <f>IF(C259&lt;=1-Params!$B$4,0,MAX(0.1,ROUND(_xlfn.GAMMA.INV((C259-(1-Params!$B$4))/Params!$B$4,Params!$B$5,Params!$B$6),1)))</f>
        <v/>
      </c>
      <c r="P259" s="9">
        <f>IF(D259&lt;=1-Params!$B$7,0,ROUND(_xlfn.GAMMA.INV((D259-(1-Params!$B$7))/Params!$B$7,Params!$B$8,Params!$B$9),3))</f>
        <v/>
      </c>
      <c r="Q259" s="9">
        <f>IF(E259&lt;=1-Params!$B$4,0,MAX(0.1,ROUND(_xlfn.GAMMA.INV((E259-(1-Params!$B$4))/Params!$B$4,Params!$B$5,Params!$B$6),1)))</f>
        <v/>
      </c>
      <c r="R259" s="9">
        <f>IF(F259&lt;=1-Params!$B$7,0,ROUND(_xlfn.GAMMA.INV((F259-(1-Params!$B$7))/Params!$B$7,Params!$B$8,Params!$B$9),3))</f>
        <v/>
      </c>
      <c r="S259" s="9">
        <f>IF(G259&lt;=1-Params!$B$7,0,ROUND((Params!$B$10+Params!$B$11*G259^Params!$B$12)*_xlfn.GAMMA.INV((G259-(1-Params!$B$7))/Params!$B$7,Params!$B$8,Params!$B$9),3))</f>
        <v/>
      </c>
      <c r="T259" s="9">
        <f>IF(H259&lt;=1-Params!$B$4,0,MAX(0.1,ROUND((Params!$B$10+Params!$B$11*H259^Params!$B$12)*_xlfn.GAMMA.INV((H259-(1-Params!$B$4))/Params!$B$4,Params!$B$5,Params!$B$6),1)))</f>
        <v/>
      </c>
      <c r="U259" s="9">
        <f>ROUND(_xlfn.NORM.INV(I259,Params!$B$13,Params!$B$14),1)</f>
        <v/>
      </c>
      <c r="V259" s="9">
        <f>ROUND(_xlfn.NORM.INV(J259,Params!$B$15,Params!$B$16),2)</f>
        <v/>
      </c>
      <c r="W259" s="9">
        <f>ROUND(_xlfn.NORM.INV(K259,Params!$B$13,Params!$B$14),1)</f>
        <v/>
      </c>
      <c r="X259" s="9">
        <f>ROUND(_xlfn.NORM.INV(L259,Params!$B$15,Params!$B$16),2)</f>
        <v/>
      </c>
      <c r="Y259" s="9">
        <f>ROUND(_xlfn.NORM.INV(M259,Params!$B$15,Params!$B$16)+Params!$B$17+Params!$B$18*M259,2)</f>
        <v/>
      </c>
      <c r="Z259" s="9">
        <f>ROUND(_xlfn.NORM.INV(N259,Params!$B$13,Params!$B$14)+Params!$B$17+Params!$B$18*N259,1)</f>
        <v/>
      </c>
    </row>
    <row r="260">
      <c r="A260" s="11" t="n">
        <v>259</v>
      </c>
      <c r="B260" s="12">
        <f>INT((A260-1)/122)+1</f>
        <v/>
      </c>
      <c r="C260" s="13" t="n">
        <v>0.365009</v>
      </c>
      <c r="D260" s="13" t="n">
        <v>0.81465</v>
      </c>
      <c r="E260" s="13" t="n">
        <v>0.407668</v>
      </c>
      <c r="F260" s="13" t="n">
        <v>0.074791</v>
      </c>
      <c r="G260" s="13" t="n">
        <v>0.298165</v>
      </c>
      <c r="H260" s="13" t="n">
        <v>0.800818</v>
      </c>
      <c r="I260" s="13" t="n">
        <v>0.143461</v>
      </c>
      <c r="J260" s="13" t="n">
        <v>0.635916</v>
      </c>
      <c r="K260" s="13" t="n">
        <v>0.814126</v>
      </c>
      <c r="L260" s="13" t="n">
        <v>0.127097</v>
      </c>
      <c r="M260" s="13" t="n">
        <v>0.425709</v>
      </c>
      <c r="N260" s="13" t="n">
        <v>0.423531</v>
      </c>
      <c r="O260" s="9">
        <f>IF(C260&lt;=1-Params!$B$4,0,MAX(0.1,ROUND(_xlfn.GAMMA.INV((C260-(1-Params!$B$4))/Params!$B$4,Params!$B$5,Params!$B$6),1)))</f>
        <v/>
      </c>
      <c r="P260" s="9">
        <f>IF(D260&lt;=1-Params!$B$7,0,ROUND(_xlfn.GAMMA.INV((D260-(1-Params!$B$7))/Params!$B$7,Params!$B$8,Params!$B$9),3))</f>
        <v/>
      </c>
      <c r="Q260" s="9">
        <f>IF(E260&lt;=1-Params!$B$4,0,MAX(0.1,ROUND(_xlfn.GAMMA.INV((E260-(1-Params!$B$4))/Params!$B$4,Params!$B$5,Params!$B$6),1)))</f>
        <v/>
      </c>
      <c r="R260" s="9">
        <f>IF(F260&lt;=1-Params!$B$7,0,ROUND(_xlfn.GAMMA.INV((F260-(1-Params!$B$7))/Params!$B$7,Params!$B$8,Params!$B$9),3))</f>
        <v/>
      </c>
      <c r="S260" s="9">
        <f>IF(G260&lt;=1-Params!$B$7,0,ROUND((Params!$B$10+Params!$B$11*G260^Params!$B$12)*_xlfn.GAMMA.INV((G260-(1-Params!$B$7))/Params!$B$7,Params!$B$8,Params!$B$9),3))</f>
        <v/>
      </c>
      <c r="T260" s="9">
        <f>IF(H260&lt;=1-Params!$B$4,0,MAX(0.1,ROUND((Params!$B$10+Params!$B$11*H260^Params!$B$12)*_xlfn.GAMMA.INV((H260-(1-Params!$B$4))/Params!$B$4,Params!$B$5,Params!$B$6),1)))</f>
        <v/>
      </c>
      <c r="U260" s="9">
        <f>ROUND(_xlfn.NORM.INV(I260,Params!$B$13,Params!$B$14),1)</f>
        <v/>
      </c>
      <c r="V260" s="9">
        <f>ROUND(_xlfn.NORM.INV(J260,Params!$B$15,Params!$B$16),2)</f>
        <v/>
      </c>
      <c r="W260" s="9">
        <f>ROUND(_xlfn.NORM.INV(K260,Params!$B$13,Params!$B$14),1)</f>
        <v/>
      </c>
      <c r="X260" s="9">
        <f>ROUND(_xlfn.NORM.INV(L260,Params!$B$15,Params!$B$16),2)</f>
        <v/>
      </c>
      <c r="Y260" s="9">
        <f>ROUND(_xlfn.NORM.INV(M260,Params!$B$15,Params!$B$16)+Params!$B$17+Params!$B$18*M260,2)</f>
        <v/>
      </c>
      <c r="Z260" s="9">
        <f>ROUND(_xlfn.NORM.INV(N260,Params!$B$13,Params!$B$14)+Params!$B$17+Params!$B$18*N260,1)</f>
        <v/>
      </c>
    </row>
    <row r="261">
      <c r="A261" s="11" t="n">
        <v>260</v>
      </c>
      <c r="B261" s="12">
        <f>INT((A261-1)/122)+1</f>
        <v/>
      </c>
      <c r="C261" s="13" t="n">
        <v>0.030696</v>
      </c>
      <c r="D261" s="13" t="n">
        <v>0.882542</v>
      </c>
      <c r="E261" s="13" t="n">
        <v>0.308446</v>
      </c>
      <c r="F261" s="13" t="n">
        <v>0.236305</v>
      </c>
      <c r="G261" s="13" t="n">
        <v>0.466548</v>
      </c>
      <c r="H261" s="13" t="n">
        <v>0.441585</v>
      </c>
      <c r="I261" s="13" t="n">
        <v>0.214957</v>
      </c>
      <c r="J261" s="13" t="n">
        <v>0.655359</v>
      </c>
      <c r="K261" s="13" t="n">
        <v>0.972109</v>
      </c>
      <c r="L261" s="13" t="n">
        <v>0.044283</v>
      </c>
      <c r="M261" s="13" t="n">
        <v>0.134286</v>
      </c>
      <c r="N261" s="13" t="n">
        <v>0.7515770000000001</v>
      </c>
      <c r="O261" s="9">
        <f>IF(C261&lt;=1-Params!$B$4,0,MAX(0.1,ROUND(_xlfn.GAMMA.INV((C261-(1-Params!$B$4))/Params!$B$4,Params!$B$5,Params!$B$6),1)))</f>
        <v/>
      </c>
      <c r="P261" s="9">
        <f>IF(D261&lt;=1-Params!$B$7,0,ROUND(_xlfn.GAMMA.INV((D261-(1-Params!$B$7))/Params!$B$7,Params!$B$8,Params!$B$9),3))</f>
        <v/>
      </c>
      <c r="Q261" s="9">
        <f>IF(E261&lt;=1-Params!$B$4,0,MAX(0.1,ROUND(_xlfn.GAMMA.INV((E261-(1-Params!$B$4))/Params!$B$4,Params!$B$5,Params!$B$6),1)))</f>
        <v/>
      </c>
      <c r="R261" s="9">
        <f>IF(F261&lt;=1-Params!$B$7,0,ROUND(_xlfn.GAMMA.INV((F261-(1-Params!$B$7))/Params!$B$7,Params!$B$8,Params!$B$9),3))</f>
        <v/>
      </c>
      <c r="S261" s="9">
        <f>IF(G261&lt;=1-Params!$B$7,0,ROUND((Params!$B$10+Params!$B$11*G261^Params!$B$12)*_xlfn.GAMMA.INV((G261-(1-Params!$B$7))/Params!$B$7,Params!$B$8,Params!$B$9),3))</f>
        <v/>
      </c>
      <c r="T261" s="9">
        <f>IF(H261&lt;=1-Params!$B$4,0,MAX(0.1,ROUND((Params!$B$10+Params!$B$11*H261^Params!$B$12)*_xlfn.GAMMA.INV((H261-(1-Params!$B$4))/Params!$B$4,Params!$B$5,Params!$B$6),1)))</f>
        <v/>
      </c>
      <c r="U261" s="9">
        <f>ROUND(_xlfn.NORM.INV(I261,Params!$B$13,Params!$B$14),1)</f>
        <v/>
      </c>
      <c r="V261" s="9">
        <f>ROUND(_xlfn.NORM.INV(J261,Params!$B$15,Params!$B$16),2)</f>
        <v/>
      </c>
      <c r="W261" s="9">
        <f>ROUND(_xlfn.NORM.INV(K261,Params!$B$13,Params!$B$14),1)</f>
        <v/>
      </c>
      <c r="X261" s="9">
        <f>ROUND(_xlfn.NORM.INV(L261,Params!$B$15,Params!$B$16),2)</f>
        <v/>
      </c>
      <c r="Y261" s="9">
        <f>ROUND(_xlfn.NORM.INV(M261,Params!$B$15,Params!$B$16)+Params!$B$17+Params!$B$18*M261,2)</f>
        <v/>
      </c>
      <c r="Z261" s="9">
        <f>ROUND(_xlfn.NORM.INV(N261,Params!$B$13,Params!$B$14)+Params!$B$17+Params!$B$18*N261,1)</f>
        <v/>
      </c>
    </row>
    <row r="262">
      <c r="A262" s="11" t="n">
        <v>261</v>
      </c>
      <c r="B262" s="12">
        <f>INT((A262-1)/122)+1</f>
        <v/>
      </c>
      <c r="C262" s="13" t="n">
        <v>0.157394</v>
      </c>
      <c r="D262" s="13" t="n">
        <v>0.830827</v>
      </c>
      <c r="E262" s="13" t="n">
        <v>0.7021770000000001</v>
      </c>
      <c r="F262" s="13" t="n">
        <v>0.4105</v>
      </c>
      <c r="G262" s="13" t="n">
        <v>0.774493</v>
      </c>
      <c r="H262" s="13" t="n">
        <v>0.129991</v>
      </c>
      <c r="I262" s="13" t="n">
        <v>0.58752</v>
      </c>
      <c r="J262" s="13" t="n">
        <v>0.710846</v>
      </c>
      <c r="K262" s="13" t="n">
        <v>0.664923</v>
      </c>
      <c r="L262" s="13" t="n">
        <v>0.027058</v>
      </c>
      <c r="M262" s="13" t="n">
        <v>0.035824</v>
      </c>
      <c r="N262" s="13" t="n">
        <v>0.549571</v>
      </c>
      <c r="O262" s="9">
        <f>IF(C262&lt;=1-Params!$B$4,0,MAX(0.1,ROUND(_xlfn.GAMMA.INV((C262-(1-Params!$B$4))/Params!$B$4,Params!$B$5,Params!$B$6),1)))</f>
        <v/>
      </c>
      <c r="P262" s="9">
        <f>IF(D262&lt;=1-Params!$B$7,0,ROUND(_xlfn.GAMMA.INV((D262-(1-Params!$B$7))/Params!$B$7,Params!$B$8,Params!$B$9),3))</f>
        <v/>
      </c>
      <c r="Q262" s="9">
        <f>IF(E262&lt;=1-Params!$B$4,0,MAX(0.1,ROUND(_xlfn.GAMMA.INV((E262-(1-Params!$B$4))/Params!$B$4,Params!$B$5,Params!$B$6),1)))</f>
        <v/>
      </c>
      <c r="R262" s="9">
        <f>IF(F262&lt;=1-Params!$B$7,0,ROUND(_xlfn.GAMMA.INV((F262-(1-Params!$B$7))/Params!$B$7,Params!$B$8,Params!$B$9),3))</f>
        <v/>
      </c>
      <c r="S262" s="9">
        <f>IF(G262&lt;=1-Params!$B$7,0,ROUND((Params!$B$10+Params!$B$11*G262^Params!$B$12)*_xlfn.GAMMA.INV((G262-(1-Params!$B$7))/Params!$B$7,Params!$B$8,Params!$B$9),3))</f>
        <v/>
      </c>
      <c r="T262" s="9">
        <f>IF(H262&lt;=1-Params!$B$4,0,MAX(0.1,ROUND((Params!$B$10+Params!$B$11*H262^Params!$B$12)*_xlfn.GAMMA.INV((H262-(1-Params!$B$4))/Params!$B$4,Params!$B$5,Params!$B$6),1)))</f>
        <v/>
      </c>
      <c r="U262" s="9">
        <f>ROUND(_xlfn.NORM.INV(I262,Params!$B$13,Params!$B$14),1)</f>
        <v/>
      </c>
      <c r="V262" s="9">
        <f>ROUND(_xlfn.NORM.INV(J262,Params!$B$15,Params!$B$16),2)</f>
        <v/>
      </c>
      <c r="W262" s="9">
        <f>ROUND(_xlfn.NORM.INV(K262,Params!$B$13,Params!$B$14),1)</f>
        <v/>
      </c>
      <c r="X262" s="9">
        <f>ROUND(_xlfn.NORM.INV(L262,Params!$B$15,Params!$B$16),2)</f>
        <v/>
      </c>
      <c r="Y262" s="9">
        <f>ROUND(_xlfn.NORM.INV(M262,Params!$B$15,Params!$B$16)+Params!$B$17+Params!$B$18*M262,2)</f>
        <v/>
      </c>
      <c r="Z262" s="9">
        <f>ROUND(_xlfn.NORM.INV(N262,Params!$B$13,Params!$B$14)+Params!$B$17+Params!$B$18*N262,1)</f>
        <v/>
      </c>
    </row>
    <row r="263">
      <c r="A263" s="11" t="n">
        <v>262</v>
      </c>
      <c r="B263" s="12">
        <f>INT((A263-1)/122)+1</f>
        <v/>
      </c>
      <c r="C263" s="13" t="n">
        <v>0.304926</v>
      </c>
      <c r="D263" s="13" t="n">
        <v>0.844855</v>
      </c>
      <c r="E263" s="13" t="n">
        <v>0.602733</v>
      </c>
      <c r="F263" s="13" t="n">
        <v>0.207718</v>
      </c>
      <c r="G263" s="13" t="n">
        <v>0.591968</v>
      </c>
      <c r="H263" s="13" t="n">
        <v>0.427993</v>
      </c>
      <c r="I263" s="13" t="n">
        <v>0.594417</v>
      </c>
      <c r="J263" s="13" t="n">
        <v>0.615746</v>
      </c>
      <c r="K263" s="13" t="n">
        <v>0.81174</v>
      </c>
      <c r="L263" s="13" t="n">
        <v>0.168377</v>
      </c>
      <c r="M263" s="13" t="n">
        <v>0.07191</v>
      </c>
      <c r="N263" s="13" t="n">
        <v>0.545347</v>
      </c>
      <c r="O263" s="9">
        <f>IF(C263&lt;=1-Params!$B$4,0,MAX(0.1,ROUND(_xlfn.GAMMA.INV((C263-(1-Params!$B$4))/Params!$B$4,Params!$B$5,Params!$B$6),1)))</f>
        <v/>
      </c>
      <c r="P263" s="9">
        <f>IF(D263&lt;=1-Params!$B$7,0,ROUND(_xlfn.GAMMA.INV((D263-(1-Params!$B$7))/Params!$B$7,Params!$B$8,Params!$B$9),3))</f>
        <v/>
      </c>
      <c r="Q263" s="9">
        <f>IF(E263&lt;=1-Params!$B$4,0,MAX(0.1,ROUND(_xlfn.GAMMA.INV((E263-(1-Params!$B$4))/Params!$B$4,Params!$B$5,Params!$B$6),1)))</f>
        <v/>
      </c>
      <c r="R263" s="9">
        <f>IF(F263&lt;=1-Params!$B$7,0,ROUND(_xlfn.GAMMA.INV((F263-(1-Params!$B$7))/Params!$B$7,Params!$B$8,Params!$B$9),3))</f>
        <v/>
      </c>
      <c r="S263" s="9">
        <f>IF(G263&lt;=1-Params!$B$7,0,ROUND((Params!$B$10+Params!$B$11*G263^Params!$B$12)*_xlfn.GAMMA.INV((G263-(1-Params!$B$7))/Params!$B$7,Params!$B$8,Params!$B$9),3))</f>
        <v/>
      </c>
      <c r="T263" s="9">
        <f>IF(H263&lt;=1-Params!$B$4,0,MAX(0.1,ROUND((Params!$B$10+Params!$B$11*H263^Params!$B$12)*_xlfn.GAMMA.INV((H263-(1-Params!$B$4))/Params!$B$4,Params!$B$5,Params!$B$6),1)))</f>
        <v/>
      </c>
      <c r="U263" s="9">
        <f>ROUND(_xlfn.NORM.INV(I263,Params!$B$13,Params!$B$14),1)</f>
        <v/>
      </c>
      <c r="V263" s="9">
        <f>ROUND(_xlfn.NORM.INV(J263,Params!$B$15,Params!$B$16),2)</f>
        <v/>
      </c>
      <c r="W263" s="9">
        <f>ROUND(_xlfn.NORM.INV(K263,Params!$B$13,Params!$B$14),1)</f>
        <v/>
      </c>
      <c r="X263" s="9">
        <f>ROUND(_xlfn.NORM.INV(L263,Params!$B$15,Params!$B$16),2)</f>
        <v/>
      </c>
      <c r="Y263" s="9">
        <f>ROUND(_xlfn.NORM.INV(M263,Params!$B$15,Params!$B$16)+Params!$B$17+Params!$B$18*M263,2)</f>
        <v/>
      </c>
      <c r="Z263" s="9">
        <f>ROUND(_xlfn.NORM.INV(N263,Params!$B$13,Params!$B$14)+Params!$B$17+Params!$B$18*N263,1)</f>
        <v/>
      </c>
    </row>
    <row r="264">
      <c r="A264" s="11" t="n">
        <v>263</v>
      </c>
      <c r="B264" s="12">
        <f>INT((A264-1)/122)+1</f>
        <v/>
      </c>
      <c r="C264" s="13" t="n">
        <v>0.267834</v>
      </c>
      <c r="D264" s="13" t="n">
        <v>0.43679</v>
      </c>
      <c r="E264" s="13" t="n">
        <v>0.767097</v>
      </c>
      <c r="F264" s="13" t="n">
        <v>0.063678</v>
      </c>
      <c r="G264" s="13" t="n">
        <v>0.405189</v>
      </c>
      <c r="H264" s="13" t="n">
        <v>0.573821</v>
      </c>
      <c r="I264" s="13" t="n">
        <v>0.601282</v>
      </c>
      <c r="J264" s="13" t="n">
        <v>0.435909</v>
      </c>
      <c r="K264" s="13" t="n">
        <v>0.789754</v>
      </c>
      <c r="L264" s="13" t="n">
        <v>0.592571</v>
      </c>
      <c r="M264" s="13" t="n">
        <v>0.205922</v>
      </c>
      <c r="N264" s="13" t="n">
        <v>0.514449</v>
      </c>
      <c r="O264" s="9">
        <f>IF(C264&lt;=1-Params!$B$4,0,MAX(0.1,ROUND(_xlfn.GAMMA.INV((C264-(1-Params!$B$4))/Params!$B$4,Params!$B$5,Params!$B$6),1)))</f>
        <v/>
      </c>
      <c r="P264" s="9">
        <f>IF(D264&lt;=1-Params!$B$7,0,ROUND(_xlfn.GAMMA.INV((D264-(1-Params!$B$7))/Params!$B$7,Params!$B$8,Params!$B$9),3))</f>
        <v/>
      </c>
      <c r="Q264" s="9">
        <f>IF(E264&lt;=1-Params!$B$4,0,MAX(0.1,ROUND(_xlfn.GAMMA.INV((E264-(1-Params!$B$4))/Params!$B$4,Params!$B$5,Params!$B$6),1)))</f>
        <v/>
      </c>
      <c r="R264" s="9">
        <f>IF(F264&lt;=1-Params!$B$7,0,ROUND(_xlfn.GAMMA.INV((F264-(1-Params!$B$7))/Params!$B$7,Params!$B$8,Params!$B$9),3))</f>
        <v/>
      </c>
      <c r="S264" s="9">
        <f>IF(G264&lt;=1-Params!$B$7,0,ROUND((Params!$B$10+Params!$B$11*G264^Params!$B$12)*_xlfn.GAMMA.INV((G264-(1-Params!$B$7))/Params!$B$7,Params!$B$8,Params!$B$9),3))</f>
        <v/>
      </c>
      <c r="T264" s="9">
        <f>IF(H264&lt;=1-Params!$B$4,0,MAX(0.1,ROUND((Params!$B$10+Params!$B$11*H264^Params!$B$12)*_xlfn.GAMMA.INV((H264-(1-Params!$B$4))/Params!$B$4,Params!$B$5,Params!$B$6),1)))</f>
        <v/>
      </c>
      <c r="U264" s="9">
        <f>ROUND(_xlfn.NORM.INV(I264,Params!$B$13,Params!$B$14),1)</f>
        <v/>
      </c>
      <c r="V264" s="9">
        <f>ROUND(_xlfn.NORM.INV(J264,Params!$B$15,Params!$B$16),2)</f>
        <v/>
      </c>
      <c r="W264" s="9">
        <f>ROUND(_xlfn.NORM.INV(K264,Params!$B$13,Params!$B$14),1)</f>
        <v/>
      </c>
      <c r="X264" s="9">
        <f>ROUND(_xlfn.NORM.INV(L264,Params!$B$15,Params!$B$16),2)</f>
        <v/>
      </c>
      <c r="Y264" s="9">
        <f>ROUND(_xlfn.NORM.INV(M264,Params!$B$15,Params!$B$16)+Params!$B$17+Params!$B$18*M264,2)</f>
        <v/>
      </c>
      <c r="Z264" s="9">
        <f>ROUND(_xlfn.NORM.INV(N264,Params!$B$13,Params!$B$14)+Params!$B$17+Params!$B$18*N264,1)</f>
        <v/>
      </c>
    </row>
    <row r="265">
      <c r="A265" s="11" t="n">
        <v>264</v>
      </c>
      <c r="B265" s="12">
        <f>INT((A265-1)/122)+1</f>
        <v/>
      </c>
      <c r="C265" s="13" t="n">
        <v>0.258333</v>
      </c>
      <c r="D265" s="13" t="n">
        <v>0.132582</v>
      </c>
      <c r="E265" s="13" t="n">
        <v>0.912059</v>
      </c>
      <c r="F265" s="13" t="n">
        <v>0.732925</v>
      </c>
      <c r="G265" s="13" t="n">
        <v>0.484032</v>
      </c>
      <c r="H265" s="13" t="n">
        <v>0.617129</v>
      </c>
      <c r="I265" s="13" t="n">
        <v>0.481829</v>
      </c>
      <c r="J265" s="13" t="n">
        <v>0.101621</v>
      </c>
      <c r="K265" s="13" t="n">
        <v>0.289754</v>
      </c>
      <c r="L265" s="13" t="n">
        <v>0.15043</v>
      </c>
      <c r="M265" s="13" t="n">
        <v>0.5313560000000001</v>
      </c>
      <c r="N265" s="13" t="n">
        <v>0.453715</v>
      </c>
      <c r="O265" s="9">
        <f>IF(C265&lt;=1-Params!$B$4,0,MAX(0.1,ROUND(_xlfn.GAMMA.INV((C265-(1-Params!$B$4))/Params!$B$4,Params!$B$5,Params!$B$6),1)))</f>
        <v/>
      </c>
      <c r="P265" s="9">
        <f>IF(D265&lt;=1-Params!$B$7,0,ROUND(_xlfn.GAMMA.INV((D265-(1-Params!$B$7))/Params!$B$7,Params!$B$8,Params!$B$9),3))</f>
        <v/>
      </c>
      <c r="Q265" s="9">
        <f>IF(E265&lt;=1-Params!$B$4,0,MAX(0.1,ROUND(_xlfn.GAMMA.INV((E265-(1-Params!$B$4))/Params!$B$4,Params!$B$5,Params!$B$6),1)))</f>
        <v/>
      </c>
      <c r="R265" s="9">
        <f>IF(F265&lt;=1-Params!$B$7,0,ROUND(_xlfn.GAMMA.INV((F265-(1-Params!$B$7))/Params!$B$7,Params!$B$8,Params!$B$9),3))</f>
        <v/>
      </c>
      <c r="S265" s="9">
        <f>IF(G265&lt;=1-Params!$B$7,0,ROUND((Params!$B$10+Params!$B$11*G265^Params!$B$12)*_xlfn.GAMMA.INV((G265-(1-Params!$B$7))/Params!$B$7,Params!$B$8,Params!$B$9),3))</f>
        <v/>
      </c>
      <c r="T265" s="9">
        <f>IF(H265&lt;=1-Params!$B$4,0,MAX(0.1,ROUND((Params!$B$10+Params!$B$11*H265^Params!$B$12)*_xlfn.GAMMA.INV((H265-(1-Params!$B$4))/Params!$B$4,Params!$B$5,Params!$B$6),1)))</f>
        <v/>
      </c>
      <c r="U265" s="9">
        <f>ROUND(_xlfn.NORM.INV(I265,Params!$B$13,Params!$B$14),1)</f>
        <v/>
      </c>
      <c r="V265" s="9">
        <f>ROUND(_xlfn.NORM.INV(J265,Params!$B$15,Params!$B$16),2)</f>
        <v/>
      </c>
      <c r="W265" s="9">
        <f>ROUND(_xlfn.NORM.INV(K265,Params!$B$13,Params!$B$14),1)</f>
        <v/>
      </c>
      <c r="X265" s="9">
        <f>ROUND(_xlfn.NORM.INV(L265,Params!$B$15,Params!$B$16),2)</f>
        <v/>
      </c>
      <c r="Y265" s="9">
        <f>ROUND(_xlfn.NORM.INV(M265,Params!$B$15,Params!$B$16)+Params!$B$17+Params!$B$18*M265,2)</f>
        <v/>
      </c>
      <c r="Z265" s="9">
        <f>ROUND(_xlfn.NORM.INV(N265,Params!$B$13,Params!$B$14)+Params!$B$17+Params!$B$18*N265,1)</f>
        <v/>
      </c>
    </row>
    <row r="266">
      <c r="A266" s="11" t="n">
        <v>265</v>
      </c>
      <c r="B266" s="12">
        <f>INT((A266-1)/122)+1</f>
        <v/>
      </c>
      <c r="C266" s="13" t="n">
        <v>0.265501</v>
      </c>
      <c r="D266" s="13" t="n">
        <v>0.592259</v>
      </c>
      <c r="E266" s="13" t="n">
        <v>0.488839</v>
      </c>
      <c r="F266" s="13" t="n">
        <v>0.353844</v>
      </c>
      <c r="G266" s="13" t="n">
        <v>0.162711</v>
      </c>
      <c r="H266" s="13" t="n">
        <v>0.209113</v>
      </c>
      <c r="I266" s="13" t="n">
        <v>0.228197</v>
      </c>
      <c r="J266" s="13" t="n">
        <v>0.6487889999999999</v>
      </c>
      <c r="K266" s="13" t="n">
        <v>0.411375</v>
      </c>
      <c r="L266" s="13" t="n">
        <v>0.050889</v>
      </c>
      <c r="M266" s="13" t="n">
        <v>0.572885</v>
      </c>
      <c r="N266" s="13" t="n">
        <v>0.331544</v>
      </c>
      <c r="O266" s="9">
        <f>IF(C266&lt;=1-Params!$B$4,0,MAX(0.1,ROUND(_xlfn.GAMMA.INV((C266-(1-Params!$B$4))/Params!$B$4,Params!$B$5,Params!$B$6),1)))</f>
        <v/>
      </c>
      <c r="P266" s="9">
        <f>IF(D266&lt;=1-Params!$B$7,0,ROUND(_xlfn.GAMMA.INV((D266-(1-Params!$B$7))/Params!$B$7,Params!$B$8,Params!$B$9),3))</f>
        <v/>
      </c>
      <c r="Q266" s="9">
        <f>IF(E266&lt;=1-Params!$B$4,0,MAX(0.1,ROUND(_xlfn.GAMMA.INV((E266-(1-Params!$B$4))/Params!$B$4,Params!$B$5,Params!$B$6),1)))</f>
        <v/>
      </c>
      <c r="R266" s="9">
        <f>IF(F266&lt;=1-Params!$B$7,0,ROUND(_xlfn.GAMMA.INV((F266-(1-Params!$B$7))/Params!$B$7,Params!$B$8,Params!$B$9),3))</f>
        <v/>
      </c>
      <c r="S266" s="9">
        <f>IF(G266&lt;=1-Params!$B$7,0,ROUND((Params!$B$10+Params!$B$11*G266^Params!$B$12)*_xlfn.GAMMA.INV((G266-(1-Params!$B$7))/Params!$B$7,Params!$B$8,Params!$B$9),3))</f>
        <v/>
      </c>
      <c r="T266" s="9">
        <f>IF(H266&lt;=1-Params!$B$4,0,MAX(0.1,ROUND((Params!$B$10+Params!$B$11*H266^Params!$B$12)*_xlfn.GAMMA.INV((H266-(1-Params!$B$4))/Params!$B$4,Params!$B$5,Params!$B$6),1)))</f>
        <v/>
      </c>
      <c r="U266" s="9">
        <f>ROUND(_xlfn.NORM.INV(I266,Params!$B$13,Params!$B$14),1)</f>
        <v/>
      </c>
      <c r="V266" s="9">
        <f>ROUND(_xlfn.NORM.INV(J266,Params!$B$15,Params!$B$16),2)</f>
        <v/>
      </c>
      <c r="W266" s="9">
        <f>ROUND(_xlfn.NORM.INV(K266,Params!$B$13,Params!$B$14),1)</f>
        <v/>
      </c>
      <c r="X266" s="9">
        <f>ROUND(_xlfn.NORM.INV(L266,Params!$B$15,Params!$B$16),2)</f>
        <v/>
      </c>
      <c r="Y266" s="9">
        <f>ROUND(_xlfn.NORM.INV(M266,Params!$B$15,Params!$B$16)+Params!$B$17+Params!$B$18*M266,2)</f>
        <v/>
      </c>
      <c r="Z266" s="9">
        <f>ROUND(_xlfn.NORM.INV(N266,Params!$B$13,Params!$B$14)+Params!$B$17+Params!$B$18*N266,1)</f>
        <v/>
      </c>
    </row>
    <row r="267">
      <c r="A267" s="11" t="n">
        <v>266</v>
      </c>
      <c r="B267" s="12">
        <f>INT((A267-1)/122)+1</f>
        <v/>
      </c>
      <c r="C267" s="13" t="n">
        <v>0.172187</v>
      </c>
      <c r="D267" s="13" t="n">
        <v>0.374496</v>
      </c>
      <c r="E267" s="13" t="n">
        <v>0.962018</v>
      </c>
      <c r="F267" s="13" t="n">
        <v>0.505964</v>
      </c>
      <c r="G267" s="13" t="n">
        <v>0.298305</v>
      </c>
      <c r="H267" s="13" t="n">
        <v>0.644952</v>
      </c>
      <c r="I267" s="13" t="n">
        <v>0.684611</v>
      </c>
      <c r="J267" s="13" t="n">
        <v>0.486538</v>
      </c>
      <c r="K267" s="13" t="n">
        <v>0.235762</v>
      </c>
      <c r="L267" s="13" t="n">
        <v>0.013156</v>
      </c>
      <c r="M267" s="13" t="n">
        <v>0.444999</v>
      </c>
      <c r="N267" s="13" t="n">
        <v>0.49944</v>
      </c>
      <c r="O267" s="9">
        <f>IF(C267&lt;=1-Params!$B$4,0,MAX(0.1,ROUND(_xlfn.GAMMA.INV((C267-(1-Params!$B$4))/Params!$B$4,Params!$B$5,Params!$B$6),1)))</f>
        <v/>
      </c>
      <c r="P267" s="9">
        <f>IF(D267&lt;=1-Params!$B$7,0,ROUND(_xlfn.GAMMA.INV((D267-(1-Params!$B$7))/Params!$B$7,Params!$B$8,Params!$B$9),3))</f>
        <v/>
      </c>
      <c r="Q267" s="9">
        <f>IF(E267&lt;=1-Params!$B$4,0,MAX(0.1,ROUND(_xlfn.GAMMA.INV((E267-(1-Params!$B$4))/Params!$B$4,Params!$B$5,Params!$B$6),1)))</f>
        <v/>
      </c>
      <c r="R267" s="9">
        <f>IF(F267&lt;=1-Params!$B$7,0,ROUND(_xlfn.GAMMA.INV((F267-(1-Params!$B$7))/Params!$B$7,Params!$B$8,Params!$B$9),3))</f>
        <v/>
      </c>
      <c r="S267" s="9">
        <f>IF(G267&lt;=1-Params!$B$7,0,ROUND((Params!$B$10+Params!$B$11*G267^Params!$B$12)*_xlfn.GAMMA.INV((G267-(1-Params!$B$7))/Params!$B$7,Params!$B$8,Params!$B$9),3))</f>
        <v/>
      </c>
      <c r="T267" s="9">
        <f>IF(H267&lt;=1-Params!$B$4,0,MAX(0.1,ROUND((Params!$B$10+Params!$B$11*H267^Params!$B$12)*_xlfn.GAMMA.INV((H267-(1-Params!$B$4))/Params!$B$4,Params!$B$5,Params!$B$6),1)))</f>
        <v/>
      </c>
      <c r="U267" s="9">
        <f>ROUND(_xlfn.NORM.INV(I267,Params!$B$13,Params!$B$14),1)</f>
        <v/>
      </c>
      <c r="V267" s="9">
        <f>ROUND(_xlfn.NORM.INV(J267,Params!$B$15,Params!$B$16),2)</f>
        <v/>
      </c>
      <c r="W267" s="9">
        <f>ROUND(_xlfn.NORM.INV(K267,Params!$B$13,Params!$B$14),1)</f>
        <v/>
      </c>
      <c r="X267" s="9">
        <f>ROUND(_xlfn.NORM.INV(L267,Params!$B$15,Params!$B$16),2)</f>
        <v/>
      </c>
      <c r="Y267" s="9">
        <f>ROUND(_xlfn.NORM.INV(M267,Params!$B$15,Params!$B$16)+Params!$B$17+Params!$B$18*M267,2)</f>
        <v/>
      </c>
      <c r="Z267" s="9">
        <f>ROUND(_xlfn.NORM.INV(N267,Params!$B$13,Params!$B$14)+Params!$B$17+Params!$B$18*N267,1)</f>
        <v/>
      </c>
    </row>
    <row r="268">
      <c r="A268" s="11" t="n">
        <v>267</v>
      </c>
      <c r="B268" s="12">
        <f>INT((A268-1)/122)+1</f>
        <v/>
      </c>
      <c r="C268" s="13" t="n">
        <v>0.096787</v>
      </c>
      <c r="D268" s="13" t="n">
        <v>0.582419</v>
      </c>
      <c r="E268" s="13" t="n">
        <v>0.9204830000000001</v>
      </c>
      <c r="F268" s="13" t="n">
        <v>0.475366</v>
      </c>
      <c r="G268" s="13" t="n">
        <v>0.477478</v>
      </c>
      <c r="H268" s="13" t="n">
        <v>0.906751</v>
      </c>
      <c r="I268" s="13" t="n">
        <v>0.751904</v>
      </c>
      <c r="J268" s="13" t="n">
        <v>0.376828</v>
      </c>
      <c r="K268" s="13" t="n">
        <v>0.063347</v>
      </c>
      <c r="L268" s="13" t="n">
        <v>0.054853</v>
      </c>
      <c r="M268" s="13" t="n">
        <v>0.490051</v>
      </c>
      <c r="N268" s="13" t="n">
        <v>0.343453</v>
      </c>
      <c r="O268" s="9">
        <f>IF(C268&lt;=1-Params!$B$4,0,MAX(0.1,ROUND(_xlfn.GAMMA.INV((C268-(1-Params!$B$4))/Params!$B$4,Params!$B$5,Params!$B$6),1)))</f>
        <v/>
      </c>
      <c r="P268" s="9">
        <f>IF(D268&lt;=1-Params!$B$7,0,ROUND(_xlfn.GAMMA.INV((D268-(1-Params!$B$7))/Params!$B$7,Params!$B$8,Params!$B$9),3))</f>
        <v/>
      </c>
      <c r="Q268" s="9">
        <f>IF(E268&lt;=1-Params!$B$4,0,MAX(0.1,ROUND(_xlfn.GAMMA.INV((E268-(1-Params!$B$4))/Params!$B$4,Params!$B$5,Params!$B$6),1)))</f>
        <v/>
      </c>
      <c r="R268" s="9">
        <f>IF(F268&lt;=1-Params!$B$7,0,ROUND(_xlfn.GAMMA.INV((F268-(1-Params!$B$7))/Params!$B$7,Params!$B$8,Params!$B$9),3))</f>
        <v/>
      </c>
      <c r="S268" s="9">
        <f>IF(G268&lt;=1-Params!$B$7,0,ROUND((Params!$B$10+Params!$B$11*G268^Params!$B$12)*_xlfn.GAMMA.INV((G268-(1-Params!$B$7))/Params!$B$7,Params!$B$8,Params!$B$9),3))</f>
        <v/>
      </c>
      <c r="T268" s="9">
        <f>IF(H268&lt;=1-Params!$B$4,0,MAX(0.1,ROUND((Params!$B$10+Params!$B$11*H268^Params!$B$12)*_xlfn.GAMMA.INV((H268-(1-Params!$B$4))/Params!$B$4,Params!$B$5,Params!$B$6),1)))</f>
        <v/>
      </c>
      <c r="U268" s="9">
        <f>ROUND(_xlfn.NORM.INV(I268,Params!$B$13,Params!$B$14),1)</f>
        <v/>
      </c>
      <c r="V268" s="9">
        <f>ROUND(_xlfn.NORM.INV(J268,Params!$B$15,Params!$B$16),2)</f>
        <v/>
      </c>
      <c r="W268" s="9">
        <f>ROUND(_xlfn.NORM.INV(K268,Params!$B$13,Params!$B$14),1)</f>
        <v/>
      </c>
      <c r="X268" s="9">
        <f>ROUND(_xlfn.NORM.INV(L268,Params!$B$15,Params!$B$16),2)</f>
        <v/>
      </c>
      <c r="Y268" s="9">
        <f>ROUND(_xlfn.NORM.INV(M268,Params!$B$15,Params!$B$16)+Params!$B$17+Params!$B$18*M268,2)</f>
        <v/>
      </c>
      <c r="Z268" s="9">
        <f>ROUND(_xlfn.NORM.INV(N268,Params!$B$13,Params!$B$14)+Params!$B$17+Params!$B$18*N268,1)</f>
        <v/>
      </c>
    </row>
    <row r="269">
      <c r="A269" s="11" t="n">
        <v>268</v>
      </c>
      <c r="B269" s="12">
        <f>INT((A269-1)/122)+1</f>
        <v/>
      </c>
      <c r="C269" s="13" t="n">
        <v>0.471698</v>
      </c>
      <c r="D269" s="13" t="n">
        <v>0.432151</v>
      </c>
      <c r="E269" s="13" t="n">
        <v>0.928799</v>
      </c>
      <c r="F269" s="13" t="n">
        <v>0.101378</v>
      </c>
      <c r="G269" s="13" t="n">
        <v>0.059829</v>
      </c>
      <c r="H269" s="13" t="n">
        <v>0.594149</v>
      </c>
      <c r="I269" s="13" t="n">
        <v>0.666</v>
      </c>
      <c r="J269" s="13" t="n">
        <v>0.851473</v>
      </c>
      <c r="K269" s="13" t="n">
        <v>0.225961</v>
      </c>
      <c r="L269" s="13" t="n">
        <v>0.040618</v>
      </c>
      <c r="M269" s="13" t="n">
        <v>0.498762</v>
      </c>
      <c r="N269" s="13" t="n">
        <v>0.184809</v>
      </c>
      <c r="O269" s="9">
        <f>IF(C269&lt;=1-Params!$B$4,0,MAX(0.1,ROUND(_xlfn.GAMMA.INV((C269-(1-Params!$B$4))/Params!$B$4,Params!$B$5,Params!$B$6),1)))</f>
        <v/>
      </c>
      <c r="P269" s="9">
        <f>IF(D269&lt;=1-Params!$B$7,0,ROUND(_xlfn.GAMMA.INV((D269-(1-Params!$B$7))/Params!$B$7,Params!$B$8,Params!$B$9),3))</f>
        <v/>
      </c>
      <c r="Q269" s="9">
        <f>IF(E269&lt;=1-Params!$B$4,0,MAX(0.1,ROUND(_xlfn.GAMMA.INV((E269-(1-Params!$B$4))/Params!$B$4,Params!$B$5,Params!$B$6),1)))</f>
        <v/>
      </c>
      <c r="R269" s="9">
        <f>IF(F269&lt;=1-Params!$B$7,0,ROUND(_xlfn.GAMMA.INV((F269-(1-Params!$B$7))/Params!$B$7,Params!$B$8,Params!$B$9),3))</f>
        <v/>
      </c>
      <c r="S269" s="9">
        <f>IF(G269&lt;=1-Params!$B$7,0,ROUND((Params!$B$10+Params!$B$11*G269^Params!$B$12)*_xlfn.GAMMA.INV((G269-(1-Params!$B$7))/Params!$B$7,Params!$B$8,Params!$B$9),3))</f>
        <v/>
      </c>
      <c r="T269" s="9">
        <f>IF(H269&lt;=1-Params!$B$4,0,MAX(0.1,ROUND((Params!$B$10+Params!$B$11*H269^Params!$B$12)*_xlfn.GAMMA.INV((H269-(1-Params!$B$4))/Params!$B$4,Params!$B$5,Params!$B$6),1)))</f>
        <v/>
      </c>
      <c r="U269" s="9">
        <f>ROUND(_xlfn.NORM.INV(I269,Params!$B$13,Params!$B$14),1)</f>
        <v/>
      </c>
      <c r="V269" s="9">
        <f>ROUND(_xlfn.NORM.INV(J269,Params!$B$15,Params!$B$16),2)</f>
        <v/>
      </c>
      <c r="W269" s="9">
        <f>ROUND(_xlfn.NORM.INV(K269,Params!$B$13,Params!$B$14),1)</f>
        <v/>
      </c>
      <c r="X269" s="9">
        <f>ROUND(_xlfn.NORM.INV(L269,Params!$B$15,Params!$B$16),2)</f>
        <v/>
      </c>
      <c r="Y269" s="9">
        <f>ROUND(_xlfn.NORM.INV(M269,Params!$B$15,Params!$B$16)+Params!$B$17+Params!$B$18*M269,2)</f>
        <v/>
      </c>
      <c r="Z269" s="9">
        <f>ROUND(_xlfn.NORM.INV(N269,Params!$B$13,Params!$B$14)+Params!$B$17+Params!$B$18*N269,1)</f>
        <v/>
      </c>
    </row>
    <row r="270">
      <c r="A270" s="11" t="n">
        <v>269</v>
      </c>
      <c r="B270" s="12">
        <f>INT((A270-1)/122)+1</f>
        <v/>
      </c>
      <c r="C270" s="13" t="n">
        <v>0.436124</v>
      </c>
      <c r="D270" s="13" t="n">
        <v>0.686993</v>
      </c>
      <c r="E270" s="13" t="n">
        <v>0.112747</v>
      </c>
      <c r="F270" s="13" t="n">
        <v>0.035756</v>
      </c>
      <c r="G270" s="13" t="n">
        <v>0.298665</v>
      </c>
      <c r="H270" s="13" t="n">
        <v>0.242007</v>
      </c>
      <c r="I270" s="13" t="n">
        <v>0.448495</v>
      </c>
      <c r="J270" s="13" t="n">
        <v>0.555933</v>
      </c>
      <c r="K270" s="13" t="n">
        <v>0.06511599999999999</v>
      </c>
      <c r="L270" s="13" t="n">
        <v>0.003282</v>
      </c>
      <c r="M270" s="13" t="n">
        <v>0.94041</v>
      </c>
      <c r="N270" s="13" t="n">
        <v>0.07939499999999999</v>
      </c>
      <c r="O270" s="9">
        <f>IF(C270&lt;=1-Params!$B$4,0,MAX(0.1,ROUND(_xlfn.GAMMA.INV((C270-(1-Params!$B$4))/Params!$B$4,Params!$B$5,Params!$B$6),1)))</f>
        <v/>
      </c>
      <c r="P270" s="9">
        <f>IF(D270&lt;=1-Params!$B$7,0,ROUND(_xlfn.GAMMA.INV((D270-(1-Params!$B$7))/Params!$B$7,Params!$B$8,Params!$B$9),3))</f>
        <v/>
      </c>
      <c r="Q270" s="9">
        <f>IF(E270&lt;=1-Params!$B$4,0,MAX(0.1,ROUND(_xlfn.GAMMA.INV((E270-(1-Params!$B$4))/Params!$B$4,Params!$B$5,Params!$B$6),1)))</f>
        <v/>
      </c>
      <c r="R270" s="9">
        <f>IF(F270&lt;=1-Params!$B$7,0,ROUND(_xlfn.GAMMA.INV((F270-(1-Params!$B$7))/Params!$B$7,Params!$B$8,Params!$B$9),3))</f>
        <v/>
      </c>
      <c r="S270" s="9">
        <f>IF(G270&lt;=1-Params!$B$7,0,ROUND((Params!$B$10+Params!$B$11*G270^Params!$B$12)*_xlfn.GAMMA.INV((G270-(1-Params!$B$7))/Params!$B$7,Params!$B$8,Params!$B$9),3))</f>
        <v/>
      </c>
      <c r="T270" s="9">
        <f>IF(H270&lt;=1-Params!$B$4,0,MAX(0.1,ROUND((Params!$B$10+Params!$B$11*H270^Params!$B$12)*_xlfn.GAMMA.INV((H270-(1-Params!$B$4))/Params!$B$4,Params!$B$5,Params!$B$6),1)))</f>
        <v/>
      </c>
      <c r="U270" s="9">
        <f>ROUND(_xlfn.NORM.INV(I270,Params!$B$13,Params!$B$14),1)</f>
        <v/>
      </c>
      <c r="V270" s="9">
        <f>ROUND(_xlfn.NORM.INV(J270,Params!$B$15,Params!$B$16),2)</f>
        <v/>
      </c>
      <c r="W270" s="9">
        <f>ROUND(_xlfn.NORM.INV(K270,Params!$B$13,Params!$B$14),1)</f>
        <v/>
      </c>
      <c r="X270" s="9">
        <f>ROUND(_xlfn.NORM.INV(L270,Params!$B$15,Params!$B$16),2)</f>
        <v/>
      </c>
      <c r="Y270" s="9">
        <f>ROUND(_xlfn.NORM.INV(M270,Params!$B$15,Params!$B$16)+Params!$B$17+Params!$B$18*M270,2)</f>
        <v/>
      </c>
      <c r="Z270" s="9">
        <f>ROUND(_xlfn.NORM.INV(N270,Params!$B$13,Params!$B$14)+Params!$B$17+Params!$B$18*N270,1)</f>
        <v/>
      </c>
    </row>
    <row r="271">
      <c r="A271" s="11" t="n">
        <v>270</v>
      </c>
      <c r="B271" s="12">
        <f>INT((A271-1)/122)+1</f>
        <v/>
      </c>
      <c r="C271" s="13" t="n">
        <v>0.458076</v>
      </c>
      <c r="D271" s="13" t="n">
        <v>0.881445</v>
      </c>
      <c r="E271" s="13" t="n">
        <v>0.411314</v>
      </c>
      <c r="F271" s="13" t="n">
        <v>0.251728</v>
      </c>
      <c r="G271" s="13" t="n">
        <v>0.862832</v>
      </c>
      <c r="H271" s="13" t="n">
        <v>0.412126</v>
      </c>
      <c r="I271" s="13" t="n">
        <v>0.07134699999999999</v>
      </c>
      <c r="J271" s="13" t="n">
        <v>0.451386</v>
      </c>
      <c r="K271" s="13" t="n">
        <v>0.102033</v>
      </c>
      <c r="L271" s="13" t="n">
        <v>0.100438</v>
      </c>
      <c r="M271" s="13" t="n">
        <v>0.963746</v>
      </c>
      <c r="N271" s="13" t="n">
        <v>0.837266</v>
      </c>
      <c r="O271" s="9">
        <f>IF(C271&lt;=1-Params!$B$4,0,MAX(0.1,ROUND(_xlfn.GAMMA.INV((C271-(1-Params!$B$4))/Params!$B$4,Params!$B$5,Params!$B$6),1)))</f>
        <v/>
      </c>
      <c r="P271" s="9">
        <f>IF(D271&lt;=1-Params!$B$7,0,ROUND(_xlfn.GAMMA.INV((D271-(1-Params!$B$7))/Params!$B$7,Params!$B$8,Params!$B$9),3))</f>
        <v/>
      </c>
      <c r="Q271" s="9">
        <f>IF(E271&lt;=1-Params!$B$4,0,MAX(0.1,ROUND(_xlfn.GAMMA.INV((E271-(1-Params!$B$4))/Params!$B$4,Params!$B$5,Params!$B$6),1)))</f>
        <v/>
      </c>
      <c r="R271" s="9">
        <f>IF(F271&lt;=1-Params!$B$7,0,ROUND(_xlfn.GAMMA.INV((F271-(1-Params!$B$7))/Params!$B$7,Params!$B$8,Params!$B$9),3))</f>
        <v/>
      </c>
      <c r="S271" s="9">
        <f>IF(G271&lt;=1-Params!$B$7,0,ROUND((Params!$B$10+Params!$B$11*G271^Params!$B$12)*_xlfn.GAMMA.INV((G271-(1-Params!$B$7))/Params!$B$7,Params!$B$8,Params!$B$9),3))</f>
        <v/>
      </c>
      <c r="T271" s="9">
        <f>IF(H271&lt;=1-Params!$B$4,0,MAX(0.1,ROUND((Params!$B$10+Params!$B$11*H271^Params!$B$12)*_xlfn.GAMMA.INV((H271-(1-Params!$B$4))/Params!$B$4,Params!$B$5,Params!$B$6),1)))</f>
        <v/>
      </c>
      <c r="U271" s="9">
        <f>ROUND(_xlfn.NORM.INV(I271,Params!$B$13,Params!$B$14),1)</f>
        <v/>
      </c>
      <c r="V271" s="9">
        <f>ROUND(_xlfn.NORM.INV(J271,Params!$B$15,Params!$B$16),2)</f>
        <v/>
      </c>
      <c r="W271" s="9">
        <f>ROUND(_xlfn.NORM.INV(K271,Params!$B$13,Params!$B$14),1)</f>
        <v/>
      </c>
      <c r="X271" s="9">
        <f>ROUND(_xlfn.NORM.INV(L271,Params!$B$15,Params!$B$16),2)</f>
        <v/>
      </c>
      <c r="Y271" s="9">
        <f>ROUND(_xlfn.NORM.INV(M271,Params!$B$15,Params!$B$16)+Params!$B$17+Params!$B$18*M271,2)</f>
        <v/>
      </c>
      <c r="Z271" s="9">
        <f>ROUND(_xlfn.NORM.INV(N271,Params!$B$13,Params!$B$14)+Params!$B$17+Params!$B$18*N271,1)</f>
        <v/>
      </c>
    </row>
    <row r="272">
      <c r="A272" s="11" t="n">
        <v>271</v>
      </c>
      <c r="B272" s="12">
        <f>INT((A272-1)/122)+1</f>
        <v/>
      </c>
      <c r="C272" s="13" t="n">
        <v>0.907762</v>
      </c>
      <c r="D272" s="13" t="n">
        <v>0.867412</v>
      </c>
      <c r="E272" s="13" t="n">
        <v>0.007476</v>
      </c>
      <c r="F272" s="13" t="n">
        <v>0.113745</v>
      </c>
      <c r="G272" s="13" t="n">
        <v>0.612352</v>
      </c>
      <c r="H272" s="13" t="n">
        <v>0.664869</v>
      </c>
      <c r="I272" s="13" t="n">
        <v>0.046354</v>
      </c>
      <c r="J272" s="13" t="n">
        <v>0.451199</v>
      </c>
      <c r="K272" s="13" t="n">
        <v>0.128118</v>
      </c>
      <c r="L272" s="13" t="n">
        <v>0.462054</v>
      </c>
      <c r="M272" s="13" t="n">
        <v>0.938697</v>
      </c>
      <c r="N272" s="13" t="n">
        <v>0.8878740000000001</v>
      </c>
      <c r="O272" s="9">
        <f>IF(C272&lt;=1-Params!$B$4,0,MAX(0.1,ROUND(_xlfn.GAMMA.INV((C272-(1-Params!$B$4))/Params!$B$4,Params!$B$5,Params!$B$6),1)))</f>
        <v/>
      </c>
      <c r="P272" s="9">
        <f>IF(D272&lt;=1-Params!$B$7,0,ROUND(_xlfn.GAMMA.INV((D272-(1-Params!$B$7))/Params!$B$7,Params!$B$8,Params!$B$9),3))</f>
        <v/>
      </c>
      <c r="Q272" s="9">
        <f>IF(E272&lt;=1-Params!$B$4,0,MAX(0.1,ROUND(_xlfn.GAMMA.INV((E272-(1-Params!$B$4))/Params!$B$4,Params!$B$5,Params!$B$6),1)))</f>
        <v/>
      </c>
      <c r="R272" s="9">
        <f>IF(F272&lt;=1-Params!$B$7,0,ROUND(_xlfn.GAMMA.INV((F272-(1-Params!$B$7))/Params!$B$7,Params!$B$8,Params!$B$9),3))</f>
        <v/>
      </c>
      <c r="S272" s="9">
        <f>IF(G272&lt;=1-Params!$B$7,0,ROUND((Params!$B$10+Params!$B$11*G272^Params!$B$12)*_xlfn.GAMMA.INV((G272-(1-Params!$B$7))/Params!$B$7,Params!$B$8,Params!$B$9),3))</f>
        <v/>
      </c>
      <c r="T272" s="9">
        <f>IF(H272&lt;=1-Params!$B$4,0,MAX(0.1,ROUND((Params!$B$10+Params!$B$11*H272^Params!$B$12)*_xlfn.GAMMA.INV((H272-(1-Params!$B$4))/Params!$B$4,Params!$B$5,Params!$B$6),1)))</f>
        <v/>
      </c>
      <c r="U272" s="9">
        <f>ROUND(_xlfn.NORM.INV(I272,Params!$B$13,Params!$B$14),1)</f>
        <v/>
      </c>
      <c r="V272" s="9">
        <f>ROUND(_xlfn.NORM.INV(J272,Params!$B$15,Params!$B$16),2)</f>
        <v/>
      </c>
      <c r="W272" s="9">
        <f>ROUND(_xlfn.NORM.INV(K272,Params!$B$13,Params!$B$14),1)</f>
        <v/>
      </c>
      <c r="X272" s="9">
        <f>ROUND(_xlfn.NORM.INV(L272,Params!$B$15,Params!$B$16),2)</f>
        <v/>
      </c>
      <c r="Y272" s="9">
        <f>ROUND(_xlfn.NORM.INV(M272,Params!$B$15,Params!$B$16)+Params!$B$17+Params!$B$18*M272,2)</f>
        <v/>
      </c>
      <c r="Z272" s="9">
        <f>ROUND(_xlfn.NORM.INV(N272,Params!$B$13,Params!$B$14)+Params!$B$17+Params!$B$18*N272,1)</f>
        <v/>
      </c>
    </row>
    <row r="273">
      <c r="A273" s="11" t="n">
        <v>272</v>
      </c>
      <c r="B273" s="12">
        <f>INT((A273-1)/122)+1</f>
        <v/>
      </c>
      <c r="C273" s="13" t="n">
        <v>0.935129</v>
      </c>
      <c r="D273" s="13" t="n">
        <v>0.44333</v>
      </c>
      <c r="E273" s="13" t="n">
        <v>0.147831</v>
      </c>
      <c r="F273" s="13" t="n">
        <v>0.214703</v>
      </c>
      <c r="G273" s="13" t="n">
        <v>0.377058</v>
      </c>
      <c r="H273" s="13" t="n">
        <v>0.747387</v>
      </c>
      <c r="I273" s="13" t="n">
        <v>0.372217</v>
      </c>
      <c r="J273" s="13" t="n">
        <v>0.06270000000000001</v>
      </c>
      <c r="K273" s="13" t="n">
        <v>0.204514</v>
      </c>
      <c r="L273" s="13" t="n">
        <v>0.373274</v>
      </c>
      <c r="M273" s="13" t="n">
        <v>0.8903489999999999</v>
      </c>
      <c r="N273" s="13" t="n">
        <v>0.5128740000000001</v>
      </c>
      <c r="O273" s="9">
        <f>IF(C273&lt;=1-Params!$B$4,0,MAX(0.1,ROUND(_xlfn.GAMMA.INV((C273-(1-Params!$B$4))/Params!$B$4,Params!$B$5,Params!$B$6),1)))</f>
        <v/>
      </c>
      <c r="P273" s="9">
        <f>IF(D273&lt;=1-Params!$B$7,0,ROUND(_xlfn.GAMMA.INV((D273-(1-Params!$B$7))/Params!$B$7,Params!$B$8,Params!$B$9),3))</f>
        <v/>
      </c>
      <c r="Q273" s="9">
        <f>IF(E273&lt;=1-Params!$B$4,0,MAX(0.1,ROUND(_xlfn.GAMMA.INV((E273-(1-Params!$B$4))/Params!$B$4,Params!$B$5,Params!$B$6),1)))</f>
        <v/>
      </c>
      <c r="R273" s="9">
        <f>IF(F273&lt;=1-Params!$B$7,0,ROUND(_xlfn.GAMMA.INV((F273-(1-Params!$B$7))/Params!$B$7,Params!$B$8,Params!$B$9),3))</f>
        <v/>
      </c>
      <c r="S273" s="9">
        <f>IF(G273&lt;=1-Params!$B$7,0,ROUND((Params!$B$10+Params!$B$11*G273^Params!$B$12)*_xlfn.GAMMA.INV((G273-(1-Params!$B$7))/Params!$B$7,Params!$B$8,Params!$B$9),3))</f>
        <v/>
      </c>
      <c r="T273" s="9">
        <f>IF(H273&lt;=1-Params!$B$4,0,MAX(0.1,ROUND((Params!$B$10+Params!$B$11*H273^Params!$B$12)*_xlfn.GAMMA.INV((H273-(1-Params!$B$4))/Params!$B$4,Params!$B$5,Params!$B$6),1)))</f>
        <v/>
      </c>
      <c r="U273" s="9">
        <f>ROUND(_xlfn.NORM.INV(I273,Params!$B$13,Params!$B$14),1)</f>
        <v/>
      </c>
      <c r="V273" s="9">
        <f>ROUND(_xlfn.NORM.INV(J273,Params!$B$15,Params!$B$16),2)</f>
        <v/>
      </c>
      <c r="W273" s="9">
        <f>ROUND(_xlfn.NORM.INV(K273,Params!$B$13,Params!$B$14),1)</f>
        <v/>
      </c>
      <c r="X273" s="9">
        <f>ROUND(_xlfn.NORM.INV(L273,Params!$B$15,Params!$B$16),2)</f>
        <v/>
      </c>
      <c r="Y273" s="9">
        <f>ROUND(_xlfn.NORM.INV(M273,Params!$B$15,Params!$B$16)+Params!$B$17+Params!$B$18*M273,2)</f>
        <v/>
      </c>
      <c r="Z273" s="9">
        <f>ROUND(_xlfn.NORM.INV(N273,Params!$B$13,Params!$B$14)+Params!$B$17+Params!$B$18*N273,1)</f>
        <v/>
      </c>
    </row>
    <row r="274">
      <c r="A274" s="11" t="n">
        <v>273</v>
      </c>
      <c r="B274" s="12">
        <f>INT((A274-1)/122)+1</f>
        <v/>
      </c>
      <c r="C274" s="13" t="n">
        <v>0.5512860000000001</v>
      </c>
      <c r="D274" s="13" t="n">
        <v>0.495942</v>
      </c>
      <c r="E274" s="13" t="n">
        <v>0.388912</v>
      </c>
      <c r="F274" s="13" t="n">
        <v>0.451036</v>
      </c>
      <c r="G274" s="13" t="n">
        <v>0.847684</v>
      </c>
      <c r="H274" s="13" t="n">
        <v>0.569848</v>
      </c>
      <c r="I274" s="13" t="n">
        <v>0.427219</v>
      </c>
      <c r="J274" s="13" t="n">
        <v>0.409524</v>
      </c>
      <c r="K274" s="13" t="n">
        <v>0.30012</v>
      </c>
      <c r="L274" s="13" t="n">
        <v>0.733954</v>
      </c>
      <c r="M274" s="13" t="n">
        <v>0.914323</v>
      </c>
      <c r="N274" s="13" t="n">
        <v>0.276444</v>
      </c>
      <c r="O274" s="9">
        <f>IF(C274&lt;=1-Params!$B$4,0,MAX(0.1,ROUND(_xlfn.GAMMA.INV((C274-(1-Params!$B$4))/Params!$B$4,Params!$B$5,Params!$B$6),1)))</f>
        <v/>
      </c>
      <c r="P274" s="9">
        <f>IF(D274&lt;=1-Params!$B$7,0,ROUND(_xlfn.GAMMA.INV((D274-(1-Params!$B$7))/Params!$B$7,Params!$B$8,Params!$B$9),3))</f>
        <v/>
      </c>
      <c r="Q274" s="9">
        <f>IF(E274&lt;=1-Params!$B$4,0,MAX(0.1,ROUND(_xlfn.GAMMA.INV((E274-(1-Params!$B$4))/Params!$B$4,Params!$B$5,Params!$B$6),1)))</f>
        <v/>
      </c>
      <c r="R274" s="9">
        <f>IF(F274&lt;=1-Params!$B$7,0,ROUND(_xlfn.GAMMA.INV((F274-(1-Params!$B$7))/Params!$B$7,Params!$B$8,Params!$B$9),3))</f>
        <v/>
      </c>
      <c r="S274" s="9">
        <f>IF(G274&lt;=1-Params!$B$7,0,ROUND((Params!$B$10+Params!$B$11*G274^Params!$B$12)*_xlfn.GAMMA.INV((G274-(1-Params!$B$7))/Params!$B$7,Params!$B$8,Params!$B$9),3))</f>
        <v/>
      </c>
      <c r="T274" s="9">
        <f>IF(H274&lt;=1-Params!$B$4,0,MAX(0.1,ROUND((Params!$B$10+Params!$B$11*H274^Params!$B$12)*_xlfn.GAMMA.INV((H274-(1-Params!$B$4))/Params!$B$4,Params!$B$5,Params!$B$6),1)))</f>
        <v/>
      </c>
      <c r="U274" s="9">
        <f>ROUND(_xlfn.NORM.INV(I274,Params!$B$13,Params!$B$14),1)</f>
        <v/>
      </c>
      <c r="V274" s="9">
        <f>ROUND(_xlfn.NORM.INV(J274,Params!$B$15,Params!$B$16),2)</f>
        <v/>
      </c>
      <c r="W274" s="9">
        <f>ROUND(_xlfn.NORM.INV(K274,Params!$B$13,Params!$B$14),1)</f>
        <v/>
      </c>
      <c r="X274" s="9">
        <f>ROUND(_xlfn.NORM.INV(L274,Params!$B$15,Params!$B$16),2)</f>
        <v/>
      </c>
      <c r="Y274" s="9">
        <f>ROUND(_xlfn.NORM.INV(M274,Params!$B$15,Params!$B$16)+Params!$B$17+Params!$B$18*M274,2)</f>
        <v/>
      </c>
      <c r="Z274" s="9">
        <f>ROUND(_xlfn.NORM.INV(N274,Params!$B$13,Params!$B$14)+Params!$B$17+Params!$B$18*N274,1)</f>
        <v/>
      </c>
    </row>
    <row r="275">
      <c r="A275" s="11" t="n">
        <v>274</v>
      </c>
      <c r="B275" s="12">
        <f>INT((A275-1)/122)+1</f>
        <v/>
      </c>
      <c r="C275" s="13" t="n">
        <v>0.954835</v>
      </c>
      <c r="D275" s="13" t="n">
        <v>0.172967</v>
      </c>
      <c r="E275" s="13" t="n">
        <v>0.85608</v>
      </c>
      <c r="F275" s="13" t="n">
        <v>0.481582</v>
      </c>
      <c r="G275" s="13" t="n">
        <v>0.604846</v>
      </c>
      <c r="H275" s="13" t="n">
        <v>0.791365</v>
      </c>
      <c r="I275" s="13" t="n">
        <v>0.818377</v>
      </c>
      <c r="J275" s="13" t="n">
        <v>0.366921</v>
      </c>
      <c r="K275" s="13" t="n">
        <v>0.11931</v>
      </c>
      <c r="L275" s="13" t="n">
        <v>0.627647</v>
      </c>
      <c r="M275" s="13" t="n">
        <v>0.747142</v>
      </c>
      <c r="N275" s="13" t="n">
        <v>0.791228</v>
      </c>
      <c r="O275" s="9">
        <f>IF(C275&lt;=1-Params!$B$4,0,MAX(0.1,ROUND(_xlfn.GAMMA.INV((C275-(1-Params!$B$4))/Params!$B$4,Params!$B$5,Params!$B$6),1)))</f>
        <v/>
      </c>
      <c r="P275" s="9">
        <f>IF(D275&lt;=1-Params!$B$7,0,ROUND(_xlfn.GAMMA.INV((D275-(1-Params!$B$7))/Params!$B$7,Params!$B$8,Params!$B$9),3))</f>
        <v/>
      </c>
      <c r="Q275" s="9">
        <f>IF(E275&lt;=1-Params!$B$4,0,MAX(0.1,ROUND(_xlfn.GAMMA.INV((E275-(1-Params!$B$4))/Params!$B$4,Params!$B$5,Params!$B$6),1)))</f>
        <v/>
      </c>
      <c r="R275" s="9">
        <f>IF(F275&lt;=1-Params!$B$7,0,ROUND(_xlfn.GAMMA.INV((F275-(1-Params!$B$7))/Params!$B$7,Params!$B$8,Params!$B$9),3))</f>
        <v/>
      </c>
      <c r="S275" s="9">
        <f>IF(G275&lt;=1-Params!$B$7,0,ROUND((Params!$B$10+Params!$B$11*G275^Params!$B$12)*_xlfn.GAMMA.INV((G275-(1-Params!$B$7))/Params!$B$7,Params!$B$8,Params!$B$9),3))</f>
        <v/>
      </c>
      <c r="T275" s="9">
        <f>IF(H275&lt;=1-Params!$B$4,0,MAX(0.1,ROUND((Params!$B$10+Params!$B$11*H275^Params!$B$12)*_xlfn.GAMMA.INV((H275-(1-Params!$B$4))/Params!$B$4,Params!$B$5,Params!$B$6),1)))</f>
        <v/>
      </c>
      <c r="U275" s="9">
        <f>ROUND(_xlfn.NORM.INV(I275,Params!$B$13,Params!$B$14),1)</f>
        <v/>
      </c>
      <c r="V275" s="9">
        <f>ROUND(_xlfn.NORM.INV(J275,Params!$B$15,Params!$B$16),2)</f>
        <v/>
      </c>
      <c r="W275" s="9">
        <f>ROUND(_xlfn.NORM.INV(K275,Params!$B$13,Params!$B$14),1)</f>
        <v/>
      </c>
      <c r="X275" s="9">
        <f>ROUND(_xlfn.NORM.INV(L275,Params!$B$15,Params!$B$16),2)</f>
        <v/>
      </c>
      <c r="Y275" s="9">
        <f>ROUND(_xlfn.NORM.INV(M275,Params!$B$15,Params!$B$16)+Params!$B$17+Params!$B$18*M275,2)</f>
        <v/>
      </c>
      <c r="Z275" s="9">
        <f>ROUND(_xlfn.NORM.INV(N275,Params!$B$13,Params!$B$14)+Params!$B$17+Params!$B$18*N275,1)</f>
        <v/>
      </c>
    </row>
    <row r="276">
      <c r="A276" s="11" t="n">
        <v>275</v>
      </c>
      <c r="B276" s="12">
        <f>INT((A276-1)/122)+1</f>
        <v/>
      </c>
      <c r="C276" s="13" t="n">
        <v>0.733004</v>
      </c>
      <c r="D276" s="13" t="n">
        <v>0.08446099999999999</v>
      </c>
      <c r="E276" s="13" t="n">
        <v>0.593243</v>
      </c>
      <c r="F276" s="13" t="n">
        <v>0.348125</v>
      </c>
      <c r="G276" s="13" t="n">
        <v>0.260065</v>
      </c>
      <c r="H276" s="13" t="n">
        <v>0.643101</v>
      </c>
      <c r="I276" s="13" t="n">
        <v>0.453604</v>
      </c>
      <c r="J276" s="13" t="n">
        <v>0.309128</v>
      </c>
      <c r="K276" s="13" t="n">
        <v>0.413407</v>
      </c>
      <c r="L276" s="13" t="n">
        <v>0.886439</v>
      </c>
      <c r="M276" s="13" t="n">
        <v>0.470185</v>
      </c>
      <c r="N276" s="13" t="n">
        <v>0.720371</v>
      </c>
      <c r="O276" s="9">
        <f>IF(C276&lt;=1-Params!$B$4,0,MAX(0.1,ROUND(_xlfn.GAMMA.INV((C276-(1-Params!$B$4))/Params!$B$4,Params!$B$5,Params!$B$6),1)))</f>
        <v/>
      </c>
      <c r="P276" s="9">
        <f>IF(D276&lt;=1-Params!$B$7,0,ROUND(_xlfn.GAMMA.INV((D276-(1-Params!$B$7))/Params!$B$7,Params!$B$8,Params!$B$9),3))</f>
        <v/>
      </c>
      <c r="Q276" s="9">
        <f>IF(E276&lt;=1-Params!$B$4,0,MAX(0.1,ROUND(_xlfn.GAMMA.INV((E276-(1-Params!$B$4))/Params!$B$4,Params!$B$5,Params!$B$6),1)))</f>
        <v/>
      </c>
      <c r="R276" s="9">
        <f>IF(F276&lt;=1-Params!$B$7,0,ROUND(_xlfn.GAMMA.INV((F276-(1-Params!$B$7))/Params!$B$7,Params!$B$8,Params!$B$9),3))</f>
        <v/>
      </c>
      <c r="S276" s="9">
        <f>IF(G276&lt;=1-Params!$B$7,0,ROUND((Params!$B$10+Params!$B$11*G276^Params!$B$12)*_xlfn.GAMMA.INV((G276-(1-Params!$B$7))/Params!$B$7,Params!$B$8,Params!$B$9),3))</f>
        <v/>
      </c>
      <c r="T276" s="9">
        <f>IF(H276&lt;=1-Params!$B$4,0,MAX(0.1,ROUND((Params!$B$10+Params!$B$11*H276^Params!$B$12)*_xlfn.GAMMA.INV((H276-(1-Params!$B$4))/Params!$B$4,Params!$B$5,Params!$B$6),1)))</f>
        <v/>
      </c>
      <c r="U276" s="9">
        <f>ROUND(_xlfn.NORM.INV(I276,Params!$B$13,Params!$B$14),1)</f>
        <v/>
      </c>
      <c r="V276" s="9">
        <f>ROUND(_xlfn.NORM.INV(J276,Params!$B$15,Params!$B$16),2)</f>
        <v/>
      </c>
      <c r="W276" s="9">
        <f>ROUND(_xlfn.NORM.INV(K276,Params!$B$13,Params!$B$14),1)</f>
        <v/>
      </c>
      <c r="X276" s="9">
        <f>ROUND(_xlfn.NORM.INV(L276,Params!$B$15,Params!$B$16),2)</f>
        <v/>
      </c>
      <c r="Y276" s="9">
        <f>ROUND(_xlfn.NORM.INV(M276,Params!$B$15,Params!$B$16)+Params!$B$17+Params!$B$18*M276,2)</f>
        <v/>
      </c>
      <c r="Z276" s="9">
        <f>ROUND(_xlfn.NORM.INV(N276,Params!$B$13,Params!$B$14)+Params!$B$17+Params!$B$18*N276,1)</f>
        <v/>
      </c>
    </row>
    <row r="277">
      <c r="A277" s="11" t="n">
        <v>276</v>
      </c>
      <c r="B277" s="12">
        <f>INT((A277-1)/122)+1</f>
        <v/>
      </c>
      <c r="C277" s="13" t="n">
        <v>0.910415</v>
      </c>
      <c r="D277" s="13" t="n">
        <v>0.624771</v>
      </c>
      <c r="E277" s="13" t="n">
        <v>0.368546</v>
      </c>
      <c r="F277" s="13" t="n">
        <v>0.441837</v>
      </c>
      <c r="G277" s="13" t="n">
        <v>0.355726</v>
      </c>
      <c r="H277" s="13" t="n">
        <v>0.309501</v>
      </c>
      <c r="I277" s="13" t="n">
        <v>0.541255</v>
      </c>
      <c r="J277" s="13" t="n">
        <v>0.691185</v>
      </c>
      <c r="K277" s="13" t="n">
        <v>0.07893500000000001</v>
      </c>
      <c r="L277" s="13" t="n">
        <v>0.920966</v>
      </c>
      <c r="M277" s="13" t="n">
        <v>0.897308</v>
      </c>
      <c r="N277" s="13" t="n">
        <v>0.514145</v>
      </c>
      <c r="O277" s="9">
        <f>IF(C277&lt;=1-Params!$B$4,0,MAX(0.1,ROUND(_xlfn.GAMMA.INV((C277-(1-Params!$B$4))/Params!$B$4,Params!$B$5,Params!$B$6),1)))</f>
        <v/>
      </c>
      <c r="P277" s="9">
        <f>IF(D277&lt;=1-Params!$B$7,0,ROUND(_xlfn.GAMMA.INV((D277-(1-Params!$B$7))/Params!$B$7,Params!$B$8,Params!$B$9),3))</f>
        <v/>
      </c>
      <c r="Q277" s="9">
        <f>IF(E277&lt;=1-Params!$B$4,0,MAX(0.1,ROUND(_xlfn.GAMMA.INV((E277-(1-Params!$B$4))/Params!$B$4,Params!$B$5,Params!$B$6),1)))</f>
        <v/>
      </c>
      <c r="R277" s="9">
        <f>IF(F277&lt;=1-Params!$B$7,0,ROUND(_xlfn.GAMMA.INV((F277-(1-Params!$B$7))/Params!$B$7,Params!$B$8,Params!$B$9),3))</f>
        <v/>
      </c>
      <c r="S277" s="9">
        <f>IF(G277&lt;=1-Params!$B$7,0,ROUND((Params!$B$10+Params!$B$11*G277^Params!$B$12)*_xlfn.GAMMA.INV((G277-(1-Params!$B$7))/Params!$B$7,Params!$B$8,Params!$B$9),3))</f>
        <v/>
      </c>
      <c r="T277" s="9">
        <f>IF(H277&lt;=1-Params!$B$4,0,MAX(0.1,ROUND((Params!$B$10+Params!$B$11*H277^Params!$B$12)*_xlfn.GAMMA.INV((H277-(1-Params!$B$4))/Params!$B$4,Params!$B$5,Params!$B$6),1)))</f>
        <v/>
      </c>
      <c r="U277" s="9">
        <f>ROUND(_xlfn.NORM.INV(I277,Params!$B$13,Params!$B$14),1)</f>
        <v/>
      </c>
      <c r="V277" s="9">
        <f>ROUND(_xlfn.NORM.INV(J277,Params!$B$15,Params!$B$16),2)</f>
        <v/>
      </c>
      <c r="W277" s="9">
        <f>ROUND(_xlfn.NORM.INV(K277,Params!$B$13,Params!$B$14),1)</f>
        <v/>
      </c>
      <c r="X277" s="9">
        <f>ROUND(_xlfn.NORM.INV(L277,Params!$B$15,Params!$B$16),2)</f>
        <v/>
      </c>
      <c r="Y277" s="9">
        <f>ROUND(_xlfn.NORM.INV(M277,Params!$B$15,Params!$B$16)+Params!$B$17+Params!$B$18*M277,2)</f>
        <v/>
      </c>
      <c r="Z277" s="9">
        <f>ROUND(_xlfn.NORM.INV(N277,Params!$B$13,Params!$B$14)+Params!$B$17+Params!$B$18*N277,1)</f>
        <v/>
      </c>
    </row>
    <row r="278">
      <c r="A278" s="11" t="n">
        <v>277</v>
      </c>
      <c r="B278" s="12">
        <f>INT((A278-1)/122)+1</f>
        <v/>
      </c>
      <c r="C278" s="13" t="n">
        <v>0.125796</v>
      </c>
      <c r="D278" s="13" t="n">
        <v>0.523434</v>
      </c>
      <c r="E278" s="13" t="n">
        <v>0.241023</v>
      </c>
      <c r="F278" s="13" t="n">
        <v>0.156664</v>
      </c>
      <c r="G278" s="13" t="n">
        <v>0.51493</v>
      </c>
      <c r="H278" s="13" t="n">
        <v>0.039388</v>
      </c>
      <c r="I278" s="13" t="n">
        <v>0.62738</v>
      </c>
      <c r="J278" s="13" t="n">
        <v>0.664846</v>
      </c>
      <c r="K278" s="13" t="n">
        <v>0.355085</v>
      </c>
      <c r="L278" s="13" t="n">
        <v>0.741356</v>
      </c>
      <c r="M278" s="13" t="n">
        <v>0.755009</v>
      </c>
      <c r="N278" s="13" t="n">
        <v>0.418504</v>
      </c>
      <c r="O278" s="9">
        <f>IF(C278&lt;=1-Params!$B$4,0,MAX(0.1,ROUND(_xlfn.GAMMA.INV((C278-(1-Params!$B$4))/Params!$B$4,Params!$B$5,Params!$B$6),1)))</f>
        <v/>
      </c>
      <c r="P278" s="9">
        <f>IF(D278&lt;=1-Params!$B$7,0,ROUND(_xlfn.GAMMA.INV((D278-(1-Params!$B$7))/Params!$B$7,Params!$B$8,Params!$B$9),3))</f>
        <v/>
      </c>
      <c r="Q278" s="9">
        <f>IF(E278&lt;=1-Params!$B$4,0,MAX(0.1,ROUND(_xlfn.GAMMA.INV((E278-(1-Params!$B$4))/Params!$B$4,Params!$B$5,Params!$B$6),1)))</f>
        <v/>
      </c>
      <c r="R278" s="9">
        <f>IF(F278&lt;=1-Params!$B$7,0,ROUND(_xlfn.GAMMA.INV((F278-(1-Params!$B$7))/Params!$B$7,Params!$B$8,Params!$B$9),3))</f>
        <v/>
      </c>
      <c r="S278" s="9">
        <f>IF(G278&lt;=1-Params!$B$7,0,ROUND((Params!$B$10+Params!$B$11*G278^Params!$B$12)*_xlfn.GAMMA.INV((G278-(1-Params!$B$7))/Params!$B$7,Params!$B$8,Params!$B$9),3))</f>
        <v/>
      </c>
      <c r="T278" s="9">
        <f>IF(H278&lt;=1-Params!$B$4,0,MAX(0.1,ROUND((Params!$B$10+Params!$B$11*H278^Params!$B$12)*_xlfn.GAMMA.INV((H278-(1-Params!$B$4))/Params!$B$4,Params!$B$5,Params!$B$6),1)))</f>
        <v/>
      </c>
      <c r="U278" s="9">
        <f>ROUND(_xlfn.NORM.INV(I278,Params!$B$13,Params!$B$14),1)</f>
        <v/>
      </c>
      <c r="V278" s="9">
        <f>ROUND(_xlfn.NORM.INV(J278,Params!$B$15,Params!$B$16),2)</f>
        <v/>
      </c>
      <c r="W278" s="9">
        <f>ROUND(_xlfn.NORM.INV(K278,Params!$B$13,Params!$B$14),1)</f>
        <v/>
      </c>
      <c r="X278" s="9">
        <f>ROUND(_xlfn.NORM.INV(L278,Params!$B$15,Params!$B$16),2)</f>
        <v/>
      </c>
      <c r="Y278" s="9">
        <f>ROUND(_xlfn.NORM.INV(M278,Params!$B$15,Params!$B$16)+Params!$B$17+Params!$B$18*M278,2)</f>
        <v/>
      </c>
      <c r="Z278" s="9">
        <f>ROUND(_xlfn.NORM.INV(N278,Params!$B$13,Params!$B$14)+Params!$B$17+Params!$B$18*N278,1)</f>
        <v/>
      </c>
    </row>
    <row r="279">
      <c r="A279" s="11" t="n">
        <v>278</v>
      </c>
      <c r="B279" s="12">
        <f>INT((A279-1)/122)+1</f>
        <v/>
      </c>
      <c r="C279" s="13" t="n">
        <v>0.897427</v>
      </c>
      <c r="D279" s="13" t="n">
        <v>0.437809</v>
      </c>
      <c r="E279" s="13" t="n">
        <v>0.154903</v>
      </c>
      <c r="F279" s="13" t="n">
        <v>0.294289</v>
      </c>
      <c r="G279" s="13" t="n">
        <v>0.894255</v>
      </c>
      <c r="H279" s="13" t="n">
        <v>0.30723</v>
      </c>
      <c r="I279" s="13" t="n">
        <v>0.876061</v>
      </c>
      <c r="J279" s="13" t="n">
        <v>0.458258</v>
      </c>
      <c r="K279" s="13" t="n">
        <v>0.377219</v>
      </c>
      <c r="L279" s="13" t="n">
        <v>0.481593</v>
      </c>
      <c r="M279" s="13" t="n">
        <v>0.613615</v>
      </c>
      <c r="N279" s="13" t="n">
        <v>0.361805</v>
      </c>
      <c r="O279" s="9">
        <f>IF(C279&lt;=1-Params!$B$4,0,MAX(0.1,ROUND(_xlfn.GAMMA.INV((C279-(1-Params!$B$4))/Params!$B$4,Params!$B$5,Params!$B$6),1)))</f>
        <v/>
      </c>
      <c r="P279" s="9">
        <f>IF(D279&lt;=1-Params!$B$7,0,ROUND(_xlfn.GAMMA.INV((D279-(1-Params!$B$7))/Params!$B$7,Params!$B$8,Params!$B$9),3))</f>
        <v/>
      </c>
      <c r="Q279" s="9">
        <f>IF(E279&lt;=1-Params!$B$4,0,MAX(0.1,ROUND(_xlfn.GAMMA.INV((E279-(1-Params!$B$4))/Params!$B$4,Params!$B$5,Params!$B$6),1)))</f>
        <v/>
      </c>
      <c r="R279" s="9">
        <f>IF(F279&lt;=1-Params!$B$7,0,ROUND(_xlfn.GAMMA.INV((F279-(1-Params!$B$7))/Params!$B$7,Params!$B$8,Params!$B$9),3))</f>
        <v/>
      </c>
      <c r="S279" s="9">
        <f>IF(G279&lt;=1-Params!$B$7,0,ROUND((Params!$B$10+Params!$B$11*G279^Params!$B$12)*_xlfn.GAMMA.INV((G279-(1-Params!$B$7))/Params!$B$7,Params!$B$8,Params!$B$9),3))</f>
        <v/>
      </c>
      <c r="T279" s="9">
        <f>IF(H279&lt;=1-Params!$B$4,0,MAX(0.1,ROUND((Params!$B$10+Params!$B$11*H279^Params!$B$12)*_xlfn.GAMMA.INV((H279-(1-Params!$B$4))/Params!$B$4,Params!$B$5,Params!$B$6),1)))</f>
        <v/>
      </c>
      <c r="U279" s="9">
        <f>ROUND(_xlfn.NORM.INV(I279,Params!$B$13,Params!$B$14),1)</f>
        <v/>
      </c>
      <c r="V279" s="9">
        <f>ROUND(_xlfn.NORM.INV(J279,Params!$B$15,Params!$B$16),2)</f>
        <v/>
      </c>
      <c r="W279" s="9">
        <f>ROUND(_xlfn.NORM.INV(K279,Params!$B$13,Params!$B$14),1)</f>
        <v/>
      </c>
      <c r="X279" s="9">
        <f>ROUND(_xlfn.NORM.INV(L279,Params!$B$15,Params!$B$16),2)</f>
        <v/>
      </c>
      <c r="Y279" s="9">
        <f>ROUND(_xlfn.NORM.INV(M279,Params!$B$15,Params!$B$16)+Params!$B$17+Params!$B$18*M279,2)</f>
        <v/>
      </c>
      <c r="Z279" s="9">
        <f>ROUND(_xlfn.NORM.INV(N279,Params!$B$13,Params!$B$14)+Params!$B$17+Params!$B$18*N279,1)</f>
        <v/>
      </c>
    </row>
    <row r="280">
      <c r="A280" s="11" t="n">
        <v>279</v>
      </c>
      <c r="B280" s="12">
        <f>INT((A280-1)/122)+1</f>
        <v/>
      </c>
      <c r="C280" s="13" t="n">
        <v>0.646396</v>
      </c>
      <c r="D280" s="13" t="n">
        <v>0.175459</v>
      </c>
      <c r="E280" s="13" t="n">
        <v>0.343893</v>
      </c>
      <c r="F280" s="13" t="n">
        <v>0.377656</v>
      </c>
      <c r="G280" s="13" t="n">
        <v>0.140657</v>
      </c>
      <c r="H280" s="13" t="n">
        <v>0.813344</v>
      </c>
      <c r="I280" s="13" t="n">
        <v>0.409869</v>
      </c>
      <c r="J280" s="13" t="n">
        <v>0.570412</v>
      </c>
      <c r="K280" s="13" t="n">
        <v>0.653678</v>
      </c>
      <c r="L280" s="13" t="n">
        <v>0.791374</v>
      </c>
      <c r="M280" s="13" t="n">
        <v>0.066207</v>
      </c>
      <c r="N280" s="13" t="n">
        <v>0.574531</v>
      </c>
      <c r="O280" s="9">
        <f>IF(C280&lt;=1-Params!$B$4,0,MAX(0.1,ROUND(_xlfn.GAMMA.INV((C280-(1-Params!$B$4))/Params!$B$4,Params!$B$5,Params!$B$6),1)))</f>
        <v/>
      </c>
      <c r="P280" s="9">
        <f>IF(D280&lt;=1-Params!$B$7,0,ROUND(_xlfn.GAMMA.INV((D280-(1-Params!$B$7))/Params!$B$7,Params!$B$8,Params!$B$9),3))</f>
        <v/>
      </c>
      <c r="Q280" s="9">
        <f>IF(E280&lt;=1-Params!$B$4,0,MAX(0.1,ROUND(_xlfn.GAMMA.INV((E280-(1-Params!$B$4))/Params!$B$4,Params!$B$5,Params!$B$6),1)))</f>
        <v/>
      </c>
      <c r="R280" s="9">
        <f>IF(F280&lt;=1-Params!$B$7,0,ROUND(_xlfn.GAMMA.INV((F280-(1-Params!$B$7))/Params!$B$7,Params!$B$8,Params!$B$9),3))</f>
        <v/>
      </c>
      <c r="S280" s="9">
        <f>IF(G280&lt;=1-Params!$B$7,0,ROUND((Params!$B$10+Params!$B$11*G280^Params!$B$12)*_xlfn.GAMMA.INV((G280-(1-Params!$B$7))/Params!$B$7,Params!$B$8,Params!$B$9),3))</f>
        <v/>
      </c>
      <c r="T280" s="9">
        <f>IF(H280&lt;=1-Params!$B$4,0,MAX(0.1,ROUND((Params!$B$10+Params!$B$11*H280^Params!$B$12)*_xlfn.GAMMA.INV((H280-(1-Params!$B$4))/Params!$B$4,Params!$B$5,Params!$B$6),1)))</f>
        <v/>
      </c>
      <c r="U280" s="9">
        <f>ROUND(_xlfn.NORM.INV(I280,Params!$B$13,Params!$B$14),1)</f>
        <v/>
      </c>
      <c r="V280" s="9">
        <f>ROUND(_xlfn.NORM.INV(J280,Params!$B$15,Params!$B$16),2)</f>
        <v/>
      </c>
      <c r="W280" s="9">
        <f>ROUND(_xlfn.NORM.INV(K280,Params!$B$13,Params!$B$14),1)</f>
        <v/>
      </c>
      <c r="X280" s="9">
        <f>ROUND(_xlfn.NORM.INV(L280,Params!$B$15,Params!$B$16),2)</f>
        <v/>
      </c>
      <c r="Y280" s="9">
        <f>ROUND(_xlfn.NORM.INV(M280,Params!$B$15,Params!$B$16)+Params!$B$17+Params!$B$18*M280,2)</f>
        <v/>
      </c>
      <c r="Z280" s="9">
        <f>ROUND(_xlfn.NORM.INV(N280,Params!$B$13,Params!$B$14)+Params!$B$17+Params!$B$18*N280,1)</f>
        <v/>
      </c>
    </row>
    <row r="281">
      <c r="A281" s="11" t="n">
        <v>280</v>
      </c>
      <c r="B281" s="12">
        <f>INT((A281-1)/122)+1</f>
        <v/>
      </c>
      <c r="C281" s="13" t="n">
        <v>0.303434</v>
      </c>
      <c r="D281" s="13" t="n">
        <v>0.012059</v>
      </c>
      <c r="E281" s="13" t="n">
        <v>0.589649</v>
      </c>
      <c r="F281" s="13" t="n">
        <v>0.921295</v>
      </c>
      <c r="G281" s="13" t="n">
        <v>0.020731</v>
      </c>
      <c r="H281" s="13" t="n">
        <v>0.485946</v>
      </c>
      <c r="I281" s="13" t="n">
        <v>0.348236</v>
      </c>
      <c r="J281" s="13" t="n">
        <v>0.303283</v>
      </c>
      <c r="K281" s="13" t="n">
        <v>0.08128100000000001</v>
      </c>
      <c r="L281" s="13" t="n">
        <v>0.376373</v>
      </c>
      <c r="M281" s="13" t="n">
        <v>0.128746</v>
      </c>
      <c r="N281" s="13" t="n">
        <v>0.32386</v>
      </c>
      <c r="O281" s="9">
        <f>IF(C281&lt;=1-Params!$B$4,0,MAX(0.1,ROUND(_xlfn.GAMMA.INV((C281-(1-Params!$B$4))/Params!$B$4,Params!$B$5,Params!$B$6),1)))</f>
        <v/>
      </c>
      <c r="P281" s="9">
        <f>IF(D281&lt;=1-Params!$B$7,0,ROUND(_xlfn.GAMMA.INV((D281-(1-Params!$B$7))/Params!$B$7,Params!$B$8,Params!$B$9),3))</f>
        <v/>
      </c>
      <c r="Q281" s="9">
        <f>IF(E281&lt;=1-Params!$B$4,0,MAX(0.1,ROUND(_xlfn.GAMMA.INV((E281-(1-Params!$B$4))/Params!$B$4,Params!$B$5,Params!$B$6),1)))</f>
        <v/>
      </c>
      <c r="R281" s="9">
        <f>IF(F281&lt;=1-Params!$B$7,0,ROUND(_xlfn.GAMMA.INV((F281-(1-Params!$B$7))/Params!$B$7,Params!$B$8,Params!$B$9),3))</f>
        <v/>
      </c>
      <c r="S281" s="9">
        <f>IF(G281&lt;=1-Params!$B$7,0,ROUND((Params!$B$10+Params!$B$11*G281^Params!$B$12)*_xlfn.GAMMA.INV((G281-(1-Params!$B$7))/Params!$B$7,Params!$B$8,Params!$B$9),3))</f>
        <v/>
      </c>
      <c r="T281" s="9">
        <f>IF(H281&lt;=1-Params!$B$4,0,MAX(0.1,ROUND((Params!$B$10+Params!$B$11*H281^Params!$B$12)*_xlfn.GAMMA.INV((H281-(1-Params!$B$4))/Params!$B$4,Params!$B$5,Params!$B$6),1)))</f>
        <v/>
      </c>
      <c r="U281" s="9">
        <f>ROUND(_xlfn.NORM.INV(I281,Params!$B$13,Params!$B$14),1)</f>
        <v/>
      </c>
      <c r="V281" s="9">
        <f>ROUND(_xlfn.NORM.INV(J281,Params!$B$15,Params!$B$16),2)</f>
        <v/>
      </c>
      <c r="W281" s="9">
        <f>ROUND(_xlfn.NORM.INV(K281,Params!$B$13,Params!$B$14),1)</f>
        <v/>
      </c>
      <c r="X281" s="9">
        <f>ROUND(_xlfn.NORM.INV(L281,Params!$B$15,Params!$B$16),2)</f>
        <v/>
      </c>
      <c r="Y281" s="9">
        <f>ROUND(_xlfn.NORM.INV(M281,Params!$B$15,Params!$B$16)+Params!$B$17+Params!$B$18*M281,2)</f>
        <v/>
      </c>
      <c r="Z281" s="9">
        <f>ROUND(_xlfn.NORM.INV(N281,Params!$B$13,Params!$B$14)+Params!$B$17+Params!$B$18*N281,1)</f>
        <v/>
      </c>
    </row>
    <row r="282">
      <c r="A282" s="11" t="n">
        <v>281</v>
      </c>
      <c r="B282" s="12">
        <f>INT((A282-1)/122)+1</f>
        <v/>
      </c>
      <c r="C282" s="13" t="n">
        <v>0.178127</v>
      </c>
      <c r="D282" s="13" t="n">
        <v>0.026224</v>
      </c>
      <c r="E282" s="13" t="n">
        <v>0.705114</v>
      </c>
      <c r="F282" s="13" t="n">
        <v>0.927716</v>
      </c>
      <c r="G282" s="13" t="n">
        <v>0.422764</v>
      </c>
      <c r="H282" s="13" t="n">
        <v>0.09565</v>
      </c>
      <c r="I282" s="13" t="n">
        <v>0.254897</v>
      </c>
      <c r="J282" s="13" t="n">
        <v>0.323766</v>
      </c>
      <c r="K282" s="13" t="n">
        <v>0.069018</v>
      </c>
      <c r="L282" s="13" t="n">
        <v>0.487674</v>
      </c>
      <c r="M282" s="13" t="n">
        <v>0.355526</v>
      </c>
      <c r="N282" s="13" t="n">
        <v>0.499376</v>
      </c>
      <c r="O282" s="9">
        <f>IF(C282&lt;=1-Params!$B$4,0,MAX(0.1,ROUND(_xlfn.GAMMA.INV((C282-(1-Params!$B$4))/Params!$B$4,Params!$B$5,Params!$B$6),1)))</f>
        <v/>
      </c>
      <c r="P282" s="9">
        <f>IF(D282&lt;=1-Params!$B$7,0,ROUND(_xlfn.GAMMA.INV((D282-(1-Params!$B$7))/Params!$B$7,Params!$B$8,Params!$B$9),3))</f>
        <v/>
      </c>
      <c r="Q282" s="9">
        <f>IF(E282&lt;=1-Params!$B$4,0,MAX(0.1,ROUND(_xlfn.GAMMA.INV((E282-(1-Params!$B$4))/Params!$B$4,Params!$B$5,Params!$B$6),1)))</f>
        <v/>
      </c>
      <c r="R282" s="9">
        <f>IF(F282&lt;=1-Params!$B$7,0,ROUND(_xlfn.GAMMA.INV((F282-(1-Params!$B$7))/Params!$B$7,Params!$B$8,Params!$B$9),3))</f>
        <v/>
      </c>
      <c r="S282" s="9">
        <f>IF(G282&lt;=1-Params!$B$7,0,ROUND((Params!$B$10+Params!$B$11*G282^Params!$B$12)*_xlfn.GAMMA.INV((G282-(1-Params!$B$7))/Params!$B$7,Params!$B$8,Params!$B$9),3))</f>
        <v/>
      </c>
      <c r="T282" s="9">
        <f>IF(H282&lt;=1-Params!$B$4,0,MAX(0.1,ROUND((Params!$B$10+Params!$B$11*H282^Params!$B$12)*_xlfn.GAMMA.INV((H282-(1-Params!$B$4))/Params!$B$4,Params!$B$5,Params!$B$6),1)))</f>
        <v/>
      </c>
      <c r="U282" s="9">
        <f>ROUND(_xlfn.NORM.INV(I282,Params!$B$13,Params!$B$14),1)</f>
        <v/>
      </c>
      <c r="V282" s="9">
        <f>ROUND(_xlfn.NORM.INV(J282,Params!$B$15,Params!$B$16),2)</f>
        <v/>
      </c>
      <c r="W282" s="9">
        <f>ROUND(_xlfn.NORM.INV(K282,Params!$B$13,Params!$B$14),1)</f>
        <v/>
      </c>
      <c r="X282" s="9">
        <f>ROUND(_xlfn.NORM.INV(L282,Params!$B$15,Params!$B$16),2)</f>
        <v/>
      </c>
      <c r="Y282" s="9">
        <f>ROUND(_xlfn.NORM.INV(M282,Params!$B$15,Params!$B$16)+Params!$B$17+Params!$B$18*M282,2)</f>
        <v/>
      </c>
      <c r="Z282" s="9">
        <f>ROUND(_xlfn.NORM.INV(N282,Params!$B$13,Params!$B$14)+Params!$B$17+Params!$B$18*N282,1)</f>
        <v/>
      </c>
    </row>
    <row r="283">
      <c r="A283" s="11" t="n">
        <v>282</v>
      </c>
      <c r="B283" s="12">
        <f>INT((A283-1)/122)+1</f>
        <v/>
      </c>
      <c r="C283" s="13" t="n">
        <v>0.004568</v>
      </c>
      <c r="D283" s="13" t="n">
        <v>0.07318</v>
      </c>
      <c r="E283" s="13" t="n">
        <v>0.367915</v>
      </c>
      <c r="F283" s="13" t="n">
        <v>0.279195</v>
      </c>
      <c r="G283" s="13" t="n">
        <v>0.5848</v>
      </c>
      <c r="H283" s="13" t="n">
        <v>0.154312</v>
      </c>
      <c r="I283" s="13" t="n">
        <v>0.790887</v>
      </c>
      <c r="J283" s="13" t="n">
        <v>0.622152</v>
      </c>
      <c r="K283" s="13" t="n">
        <v>0.017704</v>
      </c>
      <c r="L283" s="13" t="n">
        <v>0.679029</v>
      </c>
      <c r="M283" s="13" t="n">
        <v>0.175517</v>
      </c>
      <c r="N283" s="13" t="n">
        <v>0.423209</v>
      </c>
      <c r="O283" s="9">
        <f>IF(C283&lt;=1-Params!$B$4,0,MAX(0.1,ROUND(_xlfn.GAMMA.INV((C283-(1-Params!$B$4))/Params!$B$4,Params!$B$5,Params!$B$6),1)))</f>
        <v/>
      </c>
      <c r="P283" s="9">
        <f>IF(D283&lt;=1-Params!$B$7,0,ROUND(_xlfn.GAMMA.INV((D283-(1-Params!$B$7))/Params!$B$7,Params!$B$8,Params!$B$9),3))</f>
        <v/>
      </c>
      <c r="Q283" s="9">
        <f>IF(E283&lt;=1-Params!$B$4,0,MAX(0.1,ROUND(_xlfn.GAMMA.INV((E283-(1-Params!$B$4))/Params!$B$4,Params!$B$5,Params!$B$6),1)))</f>
        <v/>
      </c>
      <c r="R283" s="9">
        <f>IF(F283&lt;=1-Params!$B$7,0,ROUND(_xlfn.GAMMA.INV((F283-(1-Params!$B$7))/Params!$B$7,Params!$B$8,Params!$B$9),3))</f>
        <v/>
      </c>
      <c r="S283" s="9">
        <f>IF(G283&lt;=1-Params!$B$7,0,ROUND((Params!$B$10+Params!$B$11*G283^Params!$B$12)*_xlfn.GAMMA.INV((G283-(1-Params!$B$7))/Params!$B$7,Params!$B$8,Params!$B$9),3))</f>
        <v/>
      </c>
      <c r="T283" s="9">
        <f>IF(H283&lt;=1-Params!$B$4,0,MAX(0.1,ROUND((Params!$B$10+Params!$B$11*H283^Params!$B$12)*_xlfn.GAMMA.INV((H283-(1-Params!$B$4))/Params!$B$4,Params!$B$5,Params!$B$6),1)))</f>
        <v/>
      </c>
      <c r="U283" s="9">
        <f>ROUND(_xlfn.NORM.INV(I283,Params!$B$13,Params!$B$14),1)</f>
        <v/>
      </c>
      <c r="V283" s="9">
        <f>ROUND(_xlfn.NORM.INV(J283,Params!$B$15,Params!$B$16),2)</f>
        <v/>
      </c>
      <c r="W283" s="9">
        <f>ROUND(_xlfn.NORM.INV(K283,Params!$B$13,Params!$B$14),1)</f>
        <v/>
      </c>
      <c r="X283" s="9">
        <f>ROUND(_xlfn.NORM.INV(L283,Params!$B$15,Params!$B$16),2)</f>
        <v/>
      </c>
      <c r="Y283" s="9">
        <f>ROUND(_xlfn.NORM.INV(M283,Params!$B$15,Params!$B$16)+Params!$B$17+Params!$B$18*M283,2)</f>
        <v/>
      </c>
      <c r="Z283" s="9">
        <f>ROUND(_xlfn.NORM.INV(N283,Params!$B$13,Params!$B$14)+Params!$B$17+Params!$B$18*N283,1)</f>
        <v/>
      </c>
    </row>
    <row r="284">
      <c r="A284" s="11" t="n">
        <v>283</v>
      </c>
      <c r="B284" s="12">
        <f>INT((A284-1)/122)+1</f>
        <v/>
      </c>
      <c r="C284" s="13" t="n">
        <v>0.018054</v>
      </c>
      <c r="D284" s="13" t="n">
        <v>0.5266420000000001</v>
      </c>
      <c r="E284" s="13" t="n">
        <v>0.28432</v>
      </c>
      <c r="F284" s="13" t="n">
        <v>0.5627799999999999</v>
      </c>
      <c r="G284" s="13" t="n">
        <v>0.395134</v>
      </c>
      <c r="H284" s="13" t="n">
        <v>0.209558</v>
      </c>
      <c r="I284" s="13" t="n">
        <v>0.429583</v>
      </c>
      <c r="J284" s="13" t="n">
        <v>0.468003</v>
      </c>
      <c r="K284" s="13" t="n">
        <v>0.057154</v>
      </c>
      <c r="L284" s="13" t="n">
        <v>0.732849</v>
      </c>
      <c r="M284" s="13" t="n">
        <v>0.048215</v>
      </c>
      <c r="N284" s="13" t="n">
        <v>0.255358</v>
      </c>
      <c r="O284" s="9">
        <f>IF(C284&lt;=1-Params!$B$4,0,MAX(0.1,ROUND(_xlfn.GAMMA.INV((C284-(1-Params!$B$4))/Params!$B$4,Params!$B$5,Params!$B$6),1)))</f>
        <v/>
      </c>
      <c r="P284" s="9">
        <f>IF(D284&lt;=1-Params!$B$7,0,ROUND(_xlfn.GAMMA.INV((D284-(1-Params!$B$7))/Params!$B$7,Params!$B$8,Params!$B$9),3))</f>
        <v/>
      </c>
      <c r="Q284" s="9">
        <f>IF(E284&lt;=1-Params!$B$4,0,MAX(0.1,ROUND(_xlfn.GAMMA.INV((E284-(1-Params!$B$4))/Params!$B$4,Params!$B$5,Params!$B$6),1)))</f>
        <v/>
      </c>
      <c r="R284" s="9">
        <f>IF(F284&lt;=1-Params!$B$7,0,ROUND(_xlfn.GAMMA.INV((F284-(1-Params!$B$7))/Params!$B$7,Params!$B$8,Params!$B$9),3))</f>
        <v/>
      </c>
      <c r="S284" s="9">
        <f>IF(G284&lt;=1-Params!$B$7,0,ROUND((Params!$B$10+Params!$B$11*G284^Params!$B$12)*_xlfn.GAMMA.INV((G284-(1-Params!$B$7))/Params!$B$7,Params!$B$8,Params!$B$9),3))</f>
        <v/>
      </c>
      <c r="T284" s="9">
        <f>IF(H284&lt;=1-Params!$B$4,0,MAX(0.1,ROUND((Params!$B$10+Params!$B$11*H284^Params!$B$12)*_xlfn.GAMMA.INV((H284-(1-Params!$B$4))/Params!$B$4,Params!$B$5,Params!$B$6),1)))</f>
        <v/>
      </c>
      <c r="U284" s="9">
        <f>ROUND(_xlfn.NORM.INV(I284,Params!$B$13,Params!$B$14),1)</f>
        <v/>
      </c>
      <c r="V284" s="9">
        <f>ROUND(_xlfn.NORM.INV(J284,Params!$B$15,Params!$B$16),2)</f>
        <v/>
      </c>
      <c r="W284" s="9">
        <f>ROUND(_xlfn.NORM.INV(K284,Params!$B$13,Params!$B$14),1)</f>
        <v/>
      </c>
      <c r="X284" s="9">
        <f>ROUND(_xlfn.NORM.INV(L284,Params!$B$15,Params!$B$16),2)</f>
        <v/>
      </c>
      <c r="Y284" s="9">
        <f>ROUND(_xlfn.NORM.INV(M284,Params!$B$15,Params!$B$16)+Params!$B$17+Params!$B$18*M284,2)</f>
        <v/>
      </c>
      <c r="Z284" s="9">
        <f>ROUND(_xlfn.NORM.INV(N284,Params!$B$13,Params!$B$14)+Params!$B$17+Params!$B$18*N284,1)</f>
        <v/>
      </c>
    </row>
    <row r="285">
      <c r="A285" s="11" t="n">
        <v>284</v>
      </c>
      <c r="B285" s="12">
        <f>INT((A285-1)/122)+1</f>
        <v/>
      </c>
      <c r="C285" s="13" t="n">
        <v>0.07838100000000001</v>
      </c>
      <c r="D285" s="13" t="n">
        <v>0.28005</v>
      </c>
      <c r="E285" s="13" t="n">
        <v>0.618057</v>
      </c>
      <c r="F285" s="13" t="n">
        <v>0.849394</v>
      </c>
      <c r="G285" s="13" t="n">
        <v>0.415672</v>
      </c>
      <c r="H285" s="13" t="n">
        <v>0.228026</v>
      </c>
      <c r="I285" s="13" t="n">
        <v>0.276254</v>
      </c>
      <c r="J285" s="13" t="n">
        <v>0.284613</v>
      </c>
      <c r="K285" s="13" t="n">
        <v>0.430658</v>
      </c>
      <c r="L285" s="13" t="n">
        <v>0.857977</v>
      </c>
      <c r="M285" s="13" t="n">
        <v>0.023112</v>
      </c>
      <c r="N285" s="13" t="n">
        <v>0.250218</v>
      </c>
      <c r="O285" s="9">
        <f>IF(C285&lt;=1-Params!$B$4,0,MAX(0.1,ROUND(_xlfn.GAMMA.INV((C285-(1-Params!$B$4))/Params!$B$4,Params!$B$5,Params!$B$6),1)))</f>
        <v/>
      </c>
      <c r="P285" s="9">
        <f>IF(D285&lt;=1-Params!$B$7,0,ROUND(_xlfn.GAMMA.INV((D285-(1-Params!$B$7))/Params!$B$7,Params!$B$8,Params!$B$9),3))</f>
        <v/>
      </c>
      <c r="Q285" s="9">
        <f>IF(E285&lt;=1-Params!$B$4,0,MAX(0.1,ROUND(_xlfn.GAMMA.INV((E285-(1-Params!$B$4))/Params!$B$4,Params!$B$5,Params!$B$6),1)))</f>
        <v/>
      </c>
      <c r="R285" s="9">
        <f>IF(F285&lt;=1-Params!$B$7,0,ROUND(_xlfn.GAMMA.INV((F285-(1-Params!$B$7))/Params!$B$7,Params!$B$8,Params!$B$9),3))</f>
        <v/>
      </c>
      <c r="S285" s="9">
        <f>IF(G285&lt;=1-Params!$B$7,0,ROUND((Params!$B$10+Params!$B$11*G285^Params!$B$12)*_xlfn.GAMMA.INV((G285-(1-Params!$B$7))/Params!$B$7,Params!$B$8,Params!$B$9),3))</f>
        <v/>
      </c>
      <c r="T285" s="9">
        <f>IF(H285&lt;=1-Params!$B$4,0,MAX(0.1,ROUND((Params!$B$10+Params!$B$11*H285^Params!$B$12)*_xlfn.GAMMA.INV((H285-(1-Params!$B$4))/Params!$B$4,Params!$B$5,Params!$B$6),1)))</f>
        <v/>
      </c>
      <c r="U285" s="9">
        <f>ROUND(_xlfn.NORM.INV(I285,Params!$B$13,Params!$B$14),1)</f>
        <v/>
      </c>
      <c r="V285" s="9">
        <f>ROUND(_xlfn.NORM.INV(J285,Params!$B$15,Params!$B$16),2)</f>
        <v/>
      </c>
      <c r="W285" s="9">
        <f>ROUND(_xlfn.NORM.INV(K285,Params!$B$13,Params!$B$14),1)</f>
        <v/>
      </c>
      <c r="X285" s="9">
        <f>ROUND(_xlfn.NORM.INV(L285,Params!$B$15,Params!$B$16),2)</f>
        <v/>
      </c>
      <c r="Y285" s="9">
        <f>ROUND(_xlfn.NORM.INV(M285,Params!$B$15,Params!$B$16)+Params!$B$17+Params!$B$18*M285,2)</f>
        <v/>
      </c>
      <c r="Z285" s="9">
        <f>ROUND(_xlfn.NORM.INV(N285,Params!$B$13,Params!$B$14)+Params!$B$17+Params!$B$18*N285,1)</f>
        <v/>
      </c>
    </row>
    <row r="286">
      <c r="A286" s="11" t="n">
        <v>285</v>
      </c>
      <c r="B286" s="12">
        <f>INT((A286-1)/122)+1</f>
        <v/>
      </c>
      <c r="C286" s="13" t="n">
        <v>0.824138</v>
      </c>
      <c r="D286" s="13" t="n">
        <v>0.916536</v>
      </c>
      <c r="E286" s="13" t="n">
        <v>0.082743</v>
      </c>
      <c r="F286" s="13" t="n">
        <v>0.8079499999999999</v>
      </c>
      <c r="G286" s="13" t="n">
        <v>0.344939</v>
      </c>
      <c r="H286" s="13" t="n">
        <v>0.247645</v>
      </c>
      <c r="I286" s="13" t="n">
        <v>0.424414</v>
      </c>
      <c r="J286" s="13" t="n">
        <v>0.265761</v>
      </c>
      <c r="K286" s="13" t="n">
        <v>0.479585</v>
      </c>
      <c r="L286" s="13" t="n">
        <v>0.833155</v>
      </c>
      <c r="M286" s="13" t="n">
        <v>0.247461</v>
      </c>
      <c r="N286" s="13" t="n">
        <v>0.404204</v>
      </c>
      <c r="O286" s="9">
        <f>IF(C286&lt;=1-Params!$B$4,0,MAX(0.1,ROUND(_xlfn.GAMMA.INV((C286-(1-Params!$B$4))/Params!$B$4,Params!$B$5,Params!$B$6),1)))</f>
        <v/>
      </c>
      <c r="P286" s="9">
        <f>IF(D286&lt;=1-Params!$B$7,0,ROUND(_xlfn.GAMMA.INV((D286-(1-Params!$B$7))/Params!$B$7,Params!$B$8,Params!$B$9),3))</f>
        <v/>
      </c>
      <c r="Q286" s="9">
        <f>IF(E286&lt;=1-Params!$B$4,0,MAX(0.1,ROUND(_xlfn.GAMMA.INV((E286-(1-Params!$B$4))/Params!$B$4,Params!$B$5,Params!$B$6),1)))</f>
        <v/>
      </c>
      <c r="R286" s="9">
        <f>IF(F286&lt;=1-Params!$B$7,0,ROUND(_xlfn.GAMMA.INV((F286-(1-Params!$B$7))/Params!$B$7,Params!$B$8,Params!$B$9),3))</f>
        <v/>
      </c>
      <c r="S286" s="9">
        <f>IF(G286&lt;=1-Params!$B$7,0,ROUND((Params!$B$10+Params!$B$11*G286^Params!$B$12)*_xlfn.GAMMA.INV((G286-(1-Params!$B$7))/Params!$B$7,Params!$B$8,Params!$B$9),3))</f>
        <v/>
      </c>
      <c r="T286" s="9">
        <f>IF(H286&lt;=1-Params!$B$4,0,MAX(0.1,ROUND((Params!$B$10+Params!$B$11*H286^Params!$B$12)*_xlfn.GAMMA.INV((H286-(1-Params!$B$4))/Params!$B$4,Params!$B$5,Params!$B$6),1)))</f>
        <v/>
      </c>
      <c r="U286" s="9">
        <f>ROUND(_xlfn.NORM.INV(I286,Params!$B$13,Params!$B$14),1)</f>
        <v/>
      </c>
      <c r="V286" s="9">
        <f>ROUND(_xlfn.NORM.INV(J286,Params!$B$15,Params!$B$16),2)</f>
        <v/>
      </c>
      <c r="W286" s="9">
        <f>ROUND(_xlfn.NORM.INV(K286,Params!$B$13,Params!$B$14),1)</f>
        <v/>
      </c>
      <c r="X286" s="9">
        <f>ROUND(_xlfn.NORM.INV(L286,Params!$B$15,Params!$B$16),2)</f>
        <v/>
      </c>
      <c r="Y286" s="9">
        <f>ROUND(_xlfn.NORM.INV(M286,Params!$B$15,Params!$B$16)+Params!$B$17+Params!$B$18*M286,2)</f>
        <v/>
      </c>
      <c r="Z286" s="9">
        <f>ROUND(_xlfn.NORM.INV(N286,Params!$B$13,Params!$B$14)+Params!$B$17+Params!$B$18*N286,1)</f>
        <v/>
      </c>
    </row>
    <row r="287">
      <c r="A287" s="11" t="n">
        <v>286</v>
      </c>
      <c r="B287" s="12">
        <f>INT((A287-1)/122)+1</f>
        <v/>
      </c>
      <c r="C287" s="13" t="n">
        <v>0.65143</v>
      </c>
      <c r="D287" s="13" t="n">
        <v>0.765034</v>
      </c>
      <c r="E287" s="13" t="n">
        <v>0.406776</v>
      </c>
      <c r="F287" s="13" t="n">
        <v>0.095206</v>
      </c>
      <c r="G287" s="13" t="n">
        <v>0.251239</v>
      </c>
      <c r="H287" s="13" t="n">
        <v>0.354411</v>
      </c>
      <c r="I287" s="13" t="n">
        <v>0.350557</v>
      </c>
      <c r="J287" s="13" t="n">
        <v>0.348736</v>
      </c>
      <c r="K287" s="13" t="n">
        <v>0.839298</v>
      </c>
      <c r="L287" s="13" t="n">
        <v>0.323336</v>
      </c>
      <c r="M287" s="13" t="n">
        <v>0.41199</v>
      </c>
      <c r="N287" s="13" t="n">
        <v>0.986791</v>
      </c>
      <c r="O287" s="9">
        <f>IF(C287&lt;=1-Params!$B$4,0,MAX(0.1,ROUND(_xlfn.GAMMA.INV((C287-(1-Params!$B$4))/Params!$B$4,Params!$B$5,Params!$B$6),1)))</f>
        <v/>
      </c>
      <c r="P287" s="9">
        <f>IF(D287&lt;=1-Params!$B$7,0,ROUND(_xlfn.GAMMA.INV((D287-(1-Params!$B$7))/Params!$B$7,Params!$B$8,Params!$B$9),3))</f>
        <v/>
      </c>
      <c r="Q287" s="9">
        <f>IF(E287&lt;=1-Params!$B$4,0,MAX(0.1,ROUND(_xlfn.GAMMA.INV((E287-(1-Params!$B$4))/Params!$B$4,Params!$B$5,Params!$B$6),1)))</f>
        <v/>
      </c>
      <c r="R287" s="9">
        <f>IF(F287&lt;=1-Params!$B$7,0,ROUND(_xlfn.GAMMA.INV((F287-(1-Params!$B$7))/Params!$B$7,Params!$B$8,Params!$B$9),3))</f>
        <v/>
      </c>
      <c r="S287" s="9">
        <f>IF(G287&lt;=1-Params!$B$7,0,ROUND((Params!$B$10+Params!$B$11*G287^Params!$B$12)*_xlfn.GAMMA.INV((G287-(1-Params!$B$7))/Params!$B$7,Params!$B$8,Params!$B$9),3))</f>
        <v/>
      </c>
      <c r="T287" s="9">
        <f>IF(H287&lt;=1-Params!$B$4,0,MAX(0.1,ROUND((Params!$B$10+Params!$B$11*H287^Params!$B$12)*_xlfn.GAMMA.INV((H287-(1-Params!$B$4))/Params!$B$4,Params!$B$5,Params!$B$6),1)))</f>
        <v/>
      </c>
      <c r="U287" s="9">
        <f>ROUND(_xlfn.NORM.INV(I287,Params!$B$13,Params!$B$14),1)</f>
        <v/>
      </c>
      <c r="V287" s="9">
        <f>ROUND(_xlfn.NORM.INV(J287,Params!$B$15,Params!$B$16),2)</f>
        <v/>
      </c>
      <c r="W287" s="9">
        <f>ROUND(_xlfn.NORM.INV(K287,Params!$B$13,Params!$B$14),1)</f>
        <v/>
      </c>
      <c r="X287" s="9">
        <f>ROUND(_xlfn.NORM.INV(L287,Params!$B$15,Params!$B$16),2)</f>
        <v/>
      </c>
      <c r="Y287" s="9">
        <f>ROUND(_xlfn.NORM.INV(M287,Params!$B$15,Params!$B$16)+Params!$B$17+Params!$B$18*M287,2)</f>
        <v/>
      </c>
      <c r="Z287" s="9">
        <f>ROUND(_xlfn.NORM.INV(N287,Params!$B$13,Params!$B$14)+Params!$B$17+Params!$B$18*N287,1)</f>
        <v/>
      </c>
    </row>
    <row r="288">
      <c r="A288" s="11" t="n">
        <v>287</v>
      </c>
      <c r="B288" s="12">
        <f>INT((A288-1)/122)+1</f>
        <v/>
      </c>
      <c r="C288" s="13" t="n">
        <v>0.40315</v>
      </c>
      <c r="D288" s="13" t="n">
        <v>0.13946</v>
      </c>
      <c r="E288" s="13" t="n">
        <v>0.203259</v>
      </c>
      <c r="F288" s="13" t="n">
        <v>0.360578</v>
      </c>
      <c r="G288" s="13" t="n">
        <v>0.184693</v>
      </c>
      <c r="H288" s="13" t="n">
        <v>0.6272720000000001</v>
      </c>
      <c r="I288" s="13" t="n">
        <v>0.467342</v>
      </c>
      <c r="J288" s="13" t="n">
        <v>0.497012</v>
      </c>
      <c r="K288" s="13" t="n">
        <v>0.86803</v>
      </c>
      <c r="L288" s="13" t="n">
        <v>0.538046</v>
      </c>
      <c r="M288" s="13" t="n">
        <v>0.334095</v>
      </c>
      <c r="N288" s="13" t="n">
        <v>0.9004180000000001</v>
      </c>
      <c r="O288" s="9">
        <f>IF(C288&lt;=1-Params!$B$4,0,MAX(0.1,ROUND(_xlfn.GAMMA.INV((C288-(1-Params!$B$4))/Params!$B$4,Params!$B$5,Params!$B$6),1)))</f>
        <v/>
      </c>
      <c r="P288" s="9">
        <f>IF(D288&lt;=1-Params!$B$7,0,ROUND(_xlfn.GAMMA.INV((D288-(1-Params!$B$7))/Params!$B$7,Params!$B$8,Params!$B$9),3))</f>
        <v/>
      </c>
      <c r="Q288" s="9">
        <f>IF(E288&lt;=1-Params!$B$4,0,MAX(0.1,ROUND(_xlfn.GAMMA.INV((E288-(1-Params!$B$4))/Params!$B$4,Params!$B$5,Params!$B$6),1)))</f>
        <v/>
      </c>
      <c r="R288" s="9">
        <f>IF(F288&lt;=1-Params!$B$7,0,ROUND(_xlfn.GAMMA.INV((F288-(1-Params!$B$7))/Params!$B$7,Params!$B$8,Params!$B$9),3))</f>
        <v/>
      </c>
      <c r="S288" s="9">
        <f>IF(G288&lt;=1-Params!$B$7,0,ROUND((Params!$B$10+Params!$B$11*G288^Params!$B$12)*_xlfn.GAMMA.INV((G288-(1-Params!$B$7))/Params!$B$7,Params!$B$8,Params!$B$9),3))</f>
        <v/>
      </c>
      <c r="T288" s="9">
        <f>IF(H288&lt;=1-Params!$B$4,0,MAX(0.1,ROUND((Params!$B$10+Params!$B$11*H288^Params!$B$12)*_xlfn.GAMMA.INV((H288-(1-Params!$B$4))/Params!$B$4,Params!$B$5,Params!$B$6),1)))</f>
        <v/>
      </c>
      <c r="U288" s="9">
        <f>ROUND(_xlfn.NORM.INV(I288,Params!$B$13,Params!$B$14),1)</f>
        <v/>
      </c>
      <c r="V288" s="9">
        <f>ROUND(_xlfn.NORM.INV(J288,Params!$B$15,Params!$B$16),2)</f>
        <v/>
      </c>
      <c r="W288" s="9">
        <f>ROUND(_xlfn.NORM.INV(K288,Params!$B$13,Params!$B$14),1)</f>
        <v/>
      </c>
      <c r="X288" s="9">
        <f>ROUND(_xlfn.NORM.INV(L288,Params!$B$15,Params!$B$16),2)</f>
        <v/>
      </c>
      <c r="Y288" s="9">
        <f>ROUND(_xlfn.NORM.INV(M288,Params!$B$15,Params!$B$16)+Params!$B$17+Params!$B$18*M288,2)</f>
        <v/>
      </c>
      <c r="Z288" s="9">
        <f>ROUND(_xlfn.NORM.INV(N288,Params!$B$13,Params!$B$14)+Params!$B$17+Params!$B$18*N288,1)</f>
        <v/>
      </c>
    </row>
    <row r="289">
      <c r="A289" s="11" t="n">
        <v>288</v>
      </c>
      <c r="B289" s="12">
        <f>INT((A289-1)/122)+1</f>
        <v/>
      </c>
      <c r="C289" s="13" t="n">
        <v>0.842079</v>
      </c>
      <c r="D289" s="13" t="n">
        <v>0.8204</v>
      </c>
      <c r="E289" s="13" t="n">
        <v>0.524975</v>
      </c>
      <c r="F289" s="13" t="n">
        <v>0.320393</v>
      </c>
      <c r="G289" s="13" t="n">
        <v>0.8216329999999999</v>
      </c>
      <c r="H289" s="13" t="n">
        <v>0.585</v>
      </c>
      <c r="I289" s="13" t="n">
        <v>0.626937</v>
      </c>
      <c r="J289" s="13" t="n">
        <v>0.850155</v>
      </c>
      <c r="K289" s="13" t="n">
        <v>0.445881</v>
      </c>
      <c r="L289" s="13" t="n">
        <v>0.6905019999999999</v>
      </c>
      <c r="M289" s="13" t="n">
        <v>0.12258</v>
      </c>
      <c r="N289" s="13" t="n">
        <v>0.682849</v>
      </c>
      <c r="O289" s="9">
        <f>IF(C289&lt;=1-Params!$B$4,0,MAX(0.1,ROUND(_xlfn.GAMMA.INV((C289-(1-Params!$B$4))/Params!$B$4,Params!$B$5,Params!$B$6),1)))</f>
        <v/>
      </c>
      <c r="P289" s="9">
        <f>IF(D289&lt;=1-Params!$B$7,0,ROUND(_xlfn.GAMMA.INV((D289-(1-Params!$B$7))/Params!$B$7,Params!$B$8,Params!$B$9),3))</f>
        <v/>
      </c>
      <c r="Q289" s="9">
        <f>IF(E289&lt;=1-Params!$B$4,0,MAX(0.1,ROUND(_xlfn.GAMMA.INV((E289-(1-Params!$B$4))/Params!$B$4,Params!$B$5,Params!$B$6),1)))</f>
        <v/>
      </c>
      <c r="R289" s="9">
        <f>IF(F289&lt;=1-Params!$B$7,0,ROUND(_xlfn.GAMMA.INV((F289-(1-Params!$B$7))/Params!$B$7,Params!$B$8,Params!$B$9),3))</f>
        <v/>
      </c>
      <c r="S289" s="9">
        <f>IF(G289&lt;=1-Params!$B$7,0,ROUND((Params!$B$10+Params!$B$11*G289^Params!$B$12)*_xlfn.GAMMA.INV((G289-(1-Params!$B$7))/Params!$B$7,Params!$B$8,Params!$B$9),3))</f>
        <v/>
      </c>
      <c r="T289" s="9">
        <f>IF(H289&lt;=1-Params!$B$4,0,MAX(0.1,ROUND((Params!$B$10+Params!$B$11*H289^Params!$B$12)*_xlfn.GAMMA.INV((H289-(1-Params!$B$4))/Params!$B$4,Params!$B$5,Params!$B$6),1)))</f>
        <v/>
      </c>
      <c r="U289" s="9">
        <f>ROUND(_xlfn.NORM.INV(I289,Params!$B$13,Params!$B$14),1)</f>
        <v/>
      </c>
      <c r="V289" s="9">
        <f>ROUND(_xlfn.NORM.INV(J289,Params!$B$15,Params!$B$16),2)</f>
        <v/>
      </c>
      <c r="W289" s="9">
        <f>ROUND(_xlfn.NORM.INV(K289,Params!$B$13,Params!$B$14),1)</f>
        <v/>
      </c>
      <c r="X289" s="9">
        <f>ROUND(_xlfn.NORM.INV(L289,Params!$B$15,Params!$B$16),2)</f>
        <v/>
      </c>
      <c r="Y289" s="9">
        <f>ROUND(_xlfn.NORM.INV(M289,Params!$B$15,Params!$B$16)+Params!$B$17+Params!$B$18*M289,2)</f>
        <v/>
      </c>
      <c r="Z289" s="9">
        <f>ROUND(_xlfn.NORM.INV(N289,Params!$B$13,Params!$B$14)+Params!$B$17+Params!$B$18*N289,1)</f>
        <v/>
      </c>
    </row>
    <row r="290">
      <c r="A290" s="11" t="n">
        <v>289</v>
      </c>
      <c r="B290" s="12">
        <f>INT((A290-1)/122)+1</f>
        <v/>
      </c>
      <c r="C290" s="13" t="n">
        <v>0.761131</v>
      </c>
      <c r="D290" s="13" t="n">
        <v>0.528154</v>
      </c>
      <c r="E290" s="13" t="n">
        <v>0.055536</v>
      </c>
      <c r="F290" s="13" t="n">
        <v>0.040575</v>
      </c>
      <c r="G290" s="13" t="n">
        <v>0.176957</v>
      </c>
      <c r="H290" s="13" t="n">
        <v>0.493352</v>
      </c>
      <c r="I290" s="13" t="n">
        <v>0.432113</v>
      </c>
      <c r="J290" s="13" t="n">
        <v>0.8997230000000001</v>
      </c>
      <c r="K290" s="13" t="n">
        <v>0.614016</v>
      </c>
      <c r="L290" s="13" t="n">
        <v>0.439289</v>
      </c>
      <c r="M290" s="13" t="n">
        <v>0.1682</v>
      </c>
      <c r="N290" s="13" t="n">
        <v>0.505468</v>
      </c>
      <c r="O290" s="9">
        <f>IF(C290&lt;=1-Params!$B$4,0,MAX(0.1,ROUND(_xlfn.GAMMA.INV((C290-(1-Params!$B$4))/Params!$B$4,Params!$B$5,Params!$B$6),1)))</f>
        <v/>
      </c>
      <c r="P290" s="9">
        <f>IF(D290&lt;=1-Params!$B$7,0,ROUND(_xlfn.GAMMA.INV((D290-(1-Params!$B$7))/Params!$B$7,Params!$B$8,Params!$B$9),3))</f>
        <v/>
      </c>
      <c r="Q290" s="9">
        <f>IF(E290&lt;=1-Params!$B$4,0,MAX(0.1,ROUND(_xlfn.GAMMA.INV((E290-(1-Params!$B$4))/Params!$B$4,Params!$B$5,Params!$B$6),1)))</f>
        <v/>
      </c>
      <c r="R290" s="9">
        <f>IF(F290&lt;=1-Params!$B$7,0,ROUND(_xlfn.GAMMA.INV((F290-(1-Params!$B$7))/Params!$B$7,Params!$B$8,Params!$B$9),3))</f>
        <v/>
      </c>
      <c r="S290" s="9">
        <f>IF(G290&lt;=1-Params!$B$7,0,ROUND((Params!$B$10+Params!$B$11*G290^Params!$B$12)*_xlfn.GAMMA.INV((G290-(1-Params!$B$7))/Params!$B$7,Params!$B$8,Params!$B$9),3))</f>
        <v/>
      </c>
      <c r="T290" s="9">
        <f>IF(H290&lt;=1-Params!$B$4,0,MAX(0.1,ROUND((Params!$B$10+Params!$B$11*H290^Params!$B$12)*_xlfn.GAMMA.INV((H290-(1-Params!$B$4))/Params!$B$4,Params!$B$5,Params!$B$6),1)))</f>
        <v/>
      </c>
      <c r="U290" s="9">
        <f>ROUND(_xlfn.NORM.INV(I290,Params!$B$13,Params!$B$14),1)</f>
        <v/>
      </c>
      <c r="V290" s="9">
        <f>ROUND(_xlfn.NORM.INV(J290,Params!$B$15,Params!$B$16),2)</f>
        <v/>
      </c>
      <c r="W290" s="9">
        <f>ROUND(_xlfn.NORM.INV(K290,Params!$B$13,Params!$B$14),1)</f>
        <v/>
      </c>
      <c r="X290" s="9">
        <f>ROUND(_xlfn.NORM.INV(L290,Params!$B$15,Params!$B$16),2)</f>
        <v/>
      </c>
      <c r="Y290" s="9">
        <f>ROUND(_xlfn.NORM.INV(M290,Params!$B$15,Params!$B$16)+Params!$B$17+Params!$B$18*M290,2)</f>
        <v/>
      </c>
      <c r="Z290" s="9">
        <f>ROUND(_xlfn.NORM.INV(N290,Params!$B$13,Params!$B$14)+Params!$B$17+Params!$B$18*N290,1)</f>
        <v/>
      </c>
    </row>
    <row r="291">
      <c r="A291" s="11" t="n">
        <v>290</v>
      </c>
      <c r="B291" s="12">
        <f>INT((A291-1)/122)+1</f>
        <v/>
      </c>
      <c r="C291" s="13" t="n">
        <v>0.364537</v>
      </c>
      <c r="D291" s="13" t="n">
        <v>0.425812</v>
      </c>
      <c r="E291" s="13" t="n">
        <v>0.09234299999999999</v>
      </c>
      <c r="F291" s="13" t="n">
        <v>0.038896</v>
      </c>
      <c r="G291" s="13" t="n">
        <v>0.37401</v>
      </c>
      <c r="H291" s="13" t="n">
        <v>0.018691</v>
      </c>
      <c r="I291" s="13" t="n">
        <v>0.591271</v>
      </c>
      <c r="J291" s="13" t="n">
        <v>0.852334</v>
      </c>
      <c r="K291" s="13" t="n">
        <v>0.43117</v>
      </c>
      <c r="L291" s="13" t="n">
        <v>0.450906</v>
      </c>
      <c r="M291" s="13" t="n">
        <v>0.265552</v>
      </c>
      <c r="N291" s="13" t="n">
        <v>0.566843</v>
      </c>
      <c r="O291" s="9">
        <f>IF(C291&lt;=1-Params!$B$4,0,MAX(0.1,ROUND(_xlfn.GAMMA.INV((C291-(1-Params!$B$4))/Params!$B$4,Params!$B$5,Params!$B$6),1)))</f>
        <v/>
      </c>
      <c r="P291" s="9">
        <f>IF(D291&lt;=1-Params!$B$7,0,ROUND(_xlfn.GAMMA.INV((D291-(1-Params!$B$7))/Params!$B$7,Params!$B$8,Params!$B$9),3))</f>
        <v/>
      </c>
      <c r="Q291" s="9">
        <f>IF(E291&lt;=1-Params!$B$4,0,MAX(0.1,ROUND(_xlfn.GAMMA.INV((E291-(1-Params!$B$4))/Params!$B$4,Params!$B$5,Params!$B$6),1)))</f>
        <v/>
      </c>
      <c r="R291" s="9">
        <f>IF(F291&lt;=1-Params!$B$7,0,ROUND(_xlfn.GAMMA.INV((F291-(1-Params!$B$7))/Params!$B$7,Params!$B$8,Params!$B$9),3))</f>
        <v/>
      </c>
      <c r="S291" s="9">
        <f>IF(G291&lt;=1-Params!$B$7,0,ROUND((Params!$B$10+Params!$B$11*G291^Params!$B$12)*_xlfn.GAMMA.INV((G291-(1-Params!$B$7))/Params!$B$7,Params!$B$8,Params!$B$9),3))</f>
        <v/>
      </c>
      <c r="T291" s="9">
        <f>IF(H291&lt;=1-Params!$B$4,0,MAX(0.1,ROUND((Params!$B$10+Params!$B$11*H291^Params!$B$12)*_xlfn.GAMMA.INV((H291-(1-Params!$B$4))/Params!$B$4,Params!$B$5,Params!$B$6),1)))</f>
        <v/>
      </c>
      <c r="U291" s="9">
        <f>ROUND(_xlfn.NORM.INV(I291,Params!$B$13,Params!$B$14),1)</f>
        <v/>
      </c>
      <c r="V291" s="9">
        <f>ROUND(_xlfn.NORM.INV(J291,Params!$B$15,Params!$B$16),2)</f>
        <v/>
      </c>
      <c r="W291" s="9">
        <f>ROUND(_xlfn.NORM.INV(K291,Params!$B$13,Params!$B$14),1)</f>
        <v/>
      </c>
      <c r="X291" s="9">
        <f>ROUND(_xlfn.NORM.INV(L291,Params!$B$15,Params!$B$16),2)</f>
        <v/>
      </c>
      <c r="Y291" s="9">
        <f>ROUND(_xlfn.NORM.INV(M291,Params!$B$15,Params!$B$16)+Params!$B$17+Params!$B$18*M291,2)</f>
        <v/>
      </c>
      <c r="Z291" s="9">
        <f>ROUND(_xlfn.NORM.INV(N291,Params!$B$13,Params!$B$14)+Params!$B$17+Params!$B$18*N291,1)</f>
        <v/>
      </c>
    </row>
    <row r="292">
      <c r="A292" s="11" t="n">
        <v>291</v>
      </c>
      <c r="B292" s="12">
        <f>INT((A292-1)/122)+1</f>
        <v/>
      </c>
      <c r="C292" s="13" t="n">
        <v>0.177013</v>
      </c>
      <c r="D292" s="13" t="n">
        <v>0.8031700000000001</v>
      </c>
      <c r="E292" s="13" t="n">
        <v>0.091922</v>
      </c>
      <c r="F292" s="13" t="n">
        <v>0.338804</v>
      </c>
      <c r="G292" s="13" t="n">
        <v>0.275214</v>
      </c>
      <c r="H292" s="13" t="n">
        <v>0.09563000000000001</v>
      </c>
      <c r="I292" s="13" t="n">
        <v>0.649838</v>
      </c>
      <c r="J292" s="13" t="n">
        <v>0.7588009999999999</v>
      </c>
      <c r="K292" s="13" t="n">
        <v>0.838715</v>
      </c>
      <c r="L292" s="13" t="n">
        <v>0.089008</v>
      </c>
      <c r="M292" s="13" t="n">
        <v>0.150688</v>
      </c>
      <c r="N292" s="13" t="n">
        <v>0.252544</v>
      </c>
      <c r="O292" s="9">
        <f>IF(C292&lt;=1-Params!$B$4,0,MAX(0.1,ROUND(_xlfn.GAMMA.INV((C292-(1-Params!$B$4))/Params!$B$4,Params!$B$5,Params!$B$6),1)))</f>
        <v/>
      </c>
      <c r="P292" s="9">
        <f>IF(D292&lt;=1-Params!$B$7,0,ROUND(_xlfn.GAMMA.INV((D292-(1-Params!$B$7))/Params!$B$7,Params!$B$8,Params!$B$9),3))</f>
        <v/>
      </c>
      <c r="Q292" s="9">
        <f>IF(E292&lt;=1-Params!$B$4,0,MAX(0.1,ROUND(_xlfn.GAMMA.INV((E292-(1-Params!$B$4))/Params!$B$4,Params!$B$5,Params!$B$6),1)))</f>
        <v/>
      </c>
      <c r="R292" s="9">
        <f>IF(F292&lt;=1-Params!$B$7,0,ROUND(_xlfn.GAMMA.INV((F292-(1-Params!$B$7))/Params!$B$7,Params!$B$8,Params!$B$9),3))</f>
        <v/>
      </c>
      <c r="S292" s="9">
        <f>IF(G292&lt;=1-Params!$B$7,0,ROUND((Params!$B$10+Params!$B$11*G292^Params!$B$12)*_xlfn.GAMMA.INV((G292-(1-Params!$B$7))/Params!$B$7,Params!$B$8,Params!$B$9),3))</f>
        <v/>
      </c>
      <c r="T292" s="9">
        <f>IF(H292&lt;=1-Params!$B$4,0,MAX(0.1,ROUND((Params!$B$10+Params!$B$11*H292^Params!$B$12)*_xlfn.GAMMA.INV((H292-(1-Params!$B$4))/Params!$B$4,Params!$B$5,Params!$B$6),1)))</f>
        <v/>
      </c>
      <c r="U292" s="9">
        <f>ROUND(_xlfn.NORM.INV(I292,Params!$B$13,Params!$B$14),1)</f>
        <v/>
      </c>
      <c r="V292" s="9">
        <f>ROUND(_xlfn.NORM.INV(J292,Params!$B$15,Params!$B$16),2)</f>
        <v/>
      </c>
      <c r="W292" s="9">
        <f>ROUND(_xlfn.NORM.INV(K292,Params!$B$13,Params!$B$14),1)</f>
        <v/>
      </c>
      <c r="X292" s="9">
        <f>ROUND(_xlfn.NORM.INV(L292,Params!$B$15,Params!$B$16),2)</f>
        <v/>
      </c>
      <c r="Y292" s="9">
        <f>ROUND(_xlfn.NORM.INV(M292,Params!$B$15,Params!$B$16)+Params!$B$17+Params!$B$18*M292,2)</f>
        <v/>
      </c>
      <c r="Z292" s="9">
        <f>ROUND(_xlfn.NORM.INV(N292,Params!$B$13,Params!$B$14)+Params!$B$17+Params!$B$18*N292,1)</f>
        <v/>
      </c>
    </row>
    <row r="293">
      <c r="A293" s="11" t="n">
        <v>292</v>
      </c>
      <c r="B293" s="12">
        <f>INT((A293-1)/122)+1</f>
        <v/>
      </c>
      <c r="C293" s="13" t="n">
        <v>0.024964</v>
      </c>
      <c r="D293" s="13" t="n">
        <v>0.572203</v>
      </c>
      <c r="E293" s="13" t="n">
        <v>0.612504</v>
      </c>
      <c r="F293" s="13" t="n">
        <v>0.504823</v>
      </c>
      <c r="G293" s="13" t="n">
        <v>0.657861</v>
      </c>
      <c r="H293" s="13" t="n">
        <v>0.860197</v>
      </c>
      <c r="I293" s="13" t="n">
        <v>0.572482</v>
      </c>
      <c r="J293" s="13" t="n">
        <v>0.654788</v>
      </c>
      <c r="K293" s="13" t="n">
        <v>0.8716</v>
      </c>
      <c r="L293" s="13" t="n">
        <v>0.099328</v>
      </c>
      <c r="M293" s="13" t="n">
        <v>0.021254</v>
      </c>
      <c r="N293" s="13" t="n">
        <v>0.220978</v>
      </c>
      <c r="O293" s="9">
        <f>IF(C293&lt;=1-Params!$B$4,0,MAX(0.1,ROUND(_xlfn.GAMMA.INV((C293-(1-Params!$B$4))/Params!$B$4,Params!$B$5,Params!$B$6),1)))</f>
        <v/>
      </c>
      <c r="P293" s="9">
        <f>IF(D293&lt;=1-Params!$B$7,0,ROUND(_xlfn.GAMMA.INV((D293-(1-Params!$B$7))/Params!$B$7,Params!$B$8,Params!$B$9),3))</f>
        <v/>
      </c>
      <c r="Q293" s="9">
        <f>IF(E293&lt;=1-Params!$B$4,0,MAX(0.1,ROUND(_xlfn.GAMMA.INV((E293-(1-Params!$B$4))/Params!$B$4,Params!$B$5,Params!$B$6),1)))</f>
        <v/>
      </c>
      <c r="R293" s="9">
        <f>IF(F293&lt;=1-Params!$B$7,0,ROUND(_xlfn.GAMMA.INV((F293-(1-Params!$B$7))/Params!$B$7,Params!$B$8,Params!$B$9),3))</f>
        <v/>
      </c>
      <c r="S293" s="9">
        <f>IF(G293&lt;=1-Params!$B$7,0,ROUND((Params!$B$10+Params!$B$11*G293^Params!$B$12)*_xlfn.GAMMA.INV((G293-(1-Params!$B$7))/Params!$B$7,Params!$B$8,Params!$B$9),3))</f>
        <v/>
      </c>
      <c r="T293" s="9">
        <f>IF(H293&lt;=1-Params!$B$4,0,MAX(0.1,ROUND((Params!$B$10+Params!$B$11*H293^Params!$B$12)*_xlfn.GAMMA.INV((H293-(1-Params!$B$4))/Params!$B$4,Params!$B$5,Params!$B$6),1)))</f>
        <v/>
      </c>
      <c r="U293" s="9">
        <f>ROUND(_xlfn.NORM.INV(I293,Params!$B$13,Params!$B$14),1)</f>
        <v/>
      </c>
      <c r="V293" s="9">
        <f>ROUND(_xlfn.NORM.INV(J293,Params!$B$15,Params!$B$16),2)</f>
        <v/>
      </c>
      <c r="W293" s="9">
        <f>ROUND(_xlfn.NORM.INV(K293,Params!$B$13,Params!$B$14),1)</f>
        <v/>
      </c>
      <c r="X293" s="9">
        <f>ROUND(_xlfn.NORM.INV(L293,Params!$B$15,Params!$B$16),2)</f>
        <v/>
      </c>
      <c r="Y293" s="9">
        <f>ROUND(_xlfn.NORM.INV(M293,Params!$B$15,Params!$B$16)+Params!$B$17+Params!$B$18*M293,2)</f>
        <v/>
      </c>
      <c r="Z293" s="9">
        <f>ROUND(_xlfn.NORM.INV(N293,Params!$B$13,Params!$B$14)+Params!$B$17+Params!$B$18*N293,1)</f>
        <v/>
      </c>
    </row>
    <row r="294">
      <c r="A294" s="11" t="n">
        <v>293</v>
      </c>
      <c r="B294" s="12">
        <f>INT((A294-1)/122)+1</f>
        <v/>
      </c>
      <c r="C294" s="13" t="n">
        <v>0.202262</v>
      </c>
      <c r="D294" s="13" t="n">
        <v>0.206315</v>
      </c>
      <c r="E294" s="13" t="n">
        <v>0.532081</v>
      </c>
      <c r="F294" s="13" t="n">
        <v>0.856849</v>
      </c>
      <c r="G294" s="13" t="n">
        <v>0.224457</v>
      </c>
      <c r="H294" s="13" t="n">
        <v>0.270545</v>
      </c>
      <c r="I294" s="13" t="n">
        <v>0.810596</v>
      </c>
      <c r="J294" s="13" t="n">
        <v>0.509188</v>
      </c>
      <c r="K294" s="13" t="n">
        <v>0.647074</v>
      </c>
      <c r="L294" s="13" t="n">
        <v>0.164369</v>
      </c>
      <c r="M294" s="13" t="n">
        <v>0.229631</v>
      </c>
      <c r="N294" s="13" t="n">
        <v>0.484141</v>
      </c>
      <c r="O294" s="9">
        <f>IF(C294&lt;=1-Params!$B$4,0,MAX(0.1,ROUND(_xlfn.GAMMA.INV((C294-(1-Params!$B$4))/Params!$B$4,Params!$B$5,Params!$B$6),1)))</f>
        <v/>
      </c>
      <c r="P294" s="9">
        <f>IF(D294&lt;=1-Params!$B$7,0,ROUND(_xlfn.GAMMA.INV((D294-(1-Params!$B$7))/Params!$B$7,Params!$B$8,Params!$B$9),3))</f>
        <v/>
      </c>
      <c r="Q294" s="9">
        <f>IF(E294&lt;=1-Params!$B$4,0,MAX(0.1,ROUND(_xlfn.GAMMA.INV((E294-(1-Params!$B$4))/Params!$B$4,Params!$B$5,Params!$B$6),1)))</f>
        <v/>
      </c>
      <c r="R294" s="9">
        <f>IF(F294&lt;=1-Params!$B$7,0,ROUND(_xlfn.GAMMA.INV((F294-(1-Params!$B$7))/Params!$B$7,Params!$B$8,Params!$B$9),3))</f>
        <v/>
      </c>
      <c r="S294" s="9">
        <f>IF(G294&lt;=1-Params!$B$7,0,ROUND((Params!$B$10+Params!$B$11*G294^Params!$B$12)*_xlfn.GAMMA.INV((G294-(1-Params!$B$7))/Params!$B$7,Params!$B$8,Params!$B$9),3))</f>
        <v/>
      </c>
      <c r="T294" s="9">
        <f>IF(H294&lt;=1-Params!$B$4,0,MAX(0.1,ROUND((Params!$B$10+Params!$B$11*H294^Params!$B$12)*_xlfn.GAMMA.INV((H294-(1-Params!$B$4))/Params!$B$4,Params!$B$5,Params!$B$6),1)))</f>
        <v/>
      </c>
      <c r="U294" s="9">
        <f>ROUND(_xlfn.NORM.INV(I294,Params!$B$13,Params!$B$14),1)</f>
        <v/>
      </c>
      <c r="V294" s="9">
        <f>ROUND(_xlfn.NORM.INV(J294,Params!$B$15,Params!$B$16),2)</f>
        <v/>
      </c>
      <c r="W294" s="9">
        <f>ROUND(_xlfn.NORM.INV(K294,Params!$B$13,Params!$B$14),1)</f>
        <v/>
      </c>
      <c r="X294" s="9">
        <f>ROUND(_xlfn.NORM.INV(L294,Params!$B$15,Params!$B$16),2)</f>
        <v/>
      </c>
      <c r="Y294" s="9">
        <f>ROUND(_xlfn.NORM.INV(M294,Params!$B$15,Params!$B$16)+Params!$B$17+Params!$B$18*M294,2)</f>
        <v/>
      </c>
      <c r="Z294" s="9">
        <f>ROUND(_xlfn.NORM.INV(N294,Params!$B$13,Params!$B$14)+Params!$B$17+Params!$B$18*N294,1)</f>
        <v/>
      </c>
    </row>
    <row r="295">
      <c r="A295" s="11" t="n">
        <v>294</v>
      </c>
      <c r="B295" s="12">
        <f>INT((A295-1)/122)+1</f>
        <v/>
      </c>
      <c r="C295" s="13" t="n">
        <v>0.009638000000000001</v>
      </c>
      <c r="D295" s="13" t="n">
        <v>0.897145</v>
      </c>
      <c r="E295" s="13" t="n">
        <v>0.138551</v>
      </c>
      <c r="F295" s="13" t="n">
        <v>0.740982</v>
      </c>
      <c r="G295" s="13" t="n">
        <v>0.957414</v>
      </c>
      <c r="H295" s="13" t="n">
        <v>0.146556</v>
      </c>
      <c r="I295" s="13" t="n">
        <v>0.698049</v>
      </c>
      <c r="J295" s="13" t="n">
        <v>0.277043</v>
      </c>
      <c r="K295" s="13" t="n">
        <v>0.971034</v>
      </c>
      <c r="L295" s="13" t="n">
        <v>0.035539</v>
      </c>
      <c r="M295" s="13" t="n">
        <v>0.884463</v>
      </c>
      <c r="N295" s="13" t="n">
        <v>0.583727</v>
      </c>
      <c r="O295" s="9">
        <f>IF(C295&lt;=1-Params!$B$4,0,MAX(0.1,ROUND(_xlfn.GAMMA.INV((C295-(1-Params!$B$4))/Params!$B$4,Params!$B$5,Params!$B$6),1)))</f>
        <v/>
      </c>
      <c r="P295" s="9">
        <f>IF(D295&lt;=1-Params!$B$7,0,ROUND(_xlfn.GAMMA.INV((D295-(1-Params!$B$7))/Params!$B$7,Params!$B$8,Params!$B$9),3))</f>
        <v/>
      </c>
      <c r="Q295" s="9">
        <f>IF(E295&lt;=1-Params!$B$4,0,MAX(0.1,ROUND(_xlfn.GAMMA.INV((E295-(1-Params!$B$4))/Params!$B$4,Params!$B$5,Params!$B$6),1)))</f>
        <v/>
      </c>
      <c r="R295" s="9">
        <f>IF(F295&lt;=1-Params!$B$7,0,ROUND(_xlfn.GAMMA.INV((F295-(1-Params!$B$7))/Params!$B$7,Params!$B$8,Params!$B$9),3))</f>
        <v/>
      </c>
      <c r="S295" s="9">
        <f>IF(G295&lt;=1-Params!$B$7,0,ROUND((Params!$B$10+Params!$B$11*G295^Params!$B$12)*_xlfn.GAMMA.INV((G295-(1-Params!$B$7))/Params!$B$7,Params!$B$8,Params!$B$9),3))</f>
        <v/>
      </c>
      <c r="T295" s="9">
        <f>IF(H295&lt;=1-Params!$B$4,0,MAX(0.1,ROUND((Params!$B$10+Params!$B$11*H295^Params!$B$12)*_xlfn.GAMMA.INV((H295-(1-Params!$B$4))/Params!$B$4,Params!$B$5,Params!$B$6),1)))</f>
        <v/>
      </c>
      <c r="U295" s="9">
        <f>ROUND(_xlfn.NORM.INV(I295,Params!$B$13,Params!$B$14),1)</f>
        <v/>
      </c>
      <c r="V295" s="9">
        <f>ROUND(_xlfn.NORM.INV(J295,Params!$B$15,Params!$B$16),2)</f>
        <v/>
      </c>
      <c r="W295" s="9">
        <f>ROUND(_xlfn.NORM.INV(K295,Params!$B$13,Params!$B$14),1)</f>
        <v/>
      </c>
      <c r="X295" s="9">
        <f>ROUND(_xlfn.NORM.INV(L295,Params!$B$15,Params!$B$16),2)</f>
        <v/>
      </c>
      <c r="Y295" s="9">
        <f>ROUND(_xlfn.NORM.INV(M295,Params!$B$15,Params!$B$16)+Params!$B$17+Params!$B$18*M295,2)</f>
        <v/>
      </c>
      <c r="Z295" s="9">
        <f>ROUND(_xlfn.NORM.INV(N295,Params!$B$13,Params!$B$14)+Params!$B$17+Params!$B$18*N295,1)</f>
        <v/>
      </c>
    </row>
    <row r="296">
      <c r="A296" s="11" t="n">
        <v>295</v>
      </c>
      <c r="B296" s="12">
        <f>INT((A296-1)/122)+1</f>
        <v/>
      </c>
      <c r="C296" s="13" t="n">
        <v>0.47599</v>
      </c>
      <c r="D296" s="13" t="n">
        <v>0.55498</v>
      </c>
      <c r="E296" s="13" t="n">
        <v>0.299946</v>
      </c>
      <c r="F296" s="13" t="n">
        <v>0.06254999999999999</v>
      </c>
      <c r="G296" s="13" t="n">
        <v>0.208139</v>
      </c>
      <c r="H296" s="13" t="n">
        <v>0.633703</v>
      </c>
      <c r="I296" s="13" t="n">
        <v>0.12336</v>
      </c>
      <c r="J296" s="13" t="n">
        <v>0.567746</v>
      </c>
      <c r="K296" s="13" t="n">
        <v>0.639949</v>
      </c>
      <c r="L296" s="13" t="n">
        <v>0.115451</v>
      </c>
      <c r="M296" s="13" t="n">
        <v>0.922623</v>
      </c>
      <c r="N296" s="13" t="n">
        <v>0.818798</v>
      </c>
      <c r="O296" s="9">
        <f>IF(C296&lt;=1-Params!$B$4,0,MAX(0.1,ROUND(_xlfn.GAMMA.INV((C296-(1-Params!$B$4))/Params!$B$4,Params!$B$5,Params!$B$6),1)))</f>
        <v/>
      </c>
      <c r="P296" s="9">
        <f>IF(D296&lt;=1-Params!$B$7,0,ROUND(_xlfn.GAMMA.INV((D296-(1-Params!$B$7))/Params!$B$7,Params!$B$8,Params!$B$9),3))</f>
        <v/>
      </c>
      <c r="Q296" s="9">
        <f>IF(E296&lt;=1-Params!$B$4,0,MAX(0.1,ROUND(_xlfn.GAMMA.INV((E296-(1-Params!$B$4))/Params!$B$4,Params!$B$5,Params!$B$6),1)))</f>
        <v/>
      </c>
      <c r="R296" s="9">
        <f>IF(F296&lt;=1-Params!$B$7,0,ROUND(_xlfn.GAMMA.INV((F296-(1-Params!$B$7))/Params!$B$7,Params!$B$8,Params!$B$9),3))</f>
        <v/>
      </c>
      <c r="S296" s="9">
        <f>IF(G296&lt;=1-Params!$B$7,0,ROUND((Params!$B$10+Params!$B$11*G296^Params!$B$12)*_xlfn.GAMMA.INV((G296-(1-Params!$B$7))/Params!$B$7,Params!$B$8,Params!$B$9),3))</f>
        <v/>
      </c>
      <c r="T296" s="9">
        <f>IF(H296&lt;=1-Params!$B$4,0,MAX(0.1,ROUND((Params!$B$10+Params!$B$11*H296^Params!$B$12)*_xlfn.GAMMA.INV((H296-(1-Params!$B$4))/Params!$B$4,Params!$B$5,Params!$B$6),1)))</f>
        <v/>
      </c>
      <c r="U296" s="9">
        <f>ROUND(_xlfn.NORM.INV(I296,Params!$B$13,Params!$B$14),1)</f>
        <v/>
      </c>
      <c r="V296" s="9">
        <f>ROUND(_xlfn.NORM.INV(J296,Params!$B$15,Params!$B$16),2)</f>
        <v/>
      </c>
      <c r="W296" s="9">
        <f>ROUND(_xlfn.NORM.INV(K296,Params!$B$13,Params!$B$14),1)</f>
        <v/>
      </c>
      <c r="X296" s="9">
        <f>ROUND(_xlfn.NORM.INV(L296,Params!$B$15,Params!$B$16),2)</f>
        <v/>
      </c>
      <c r="Y296" s="9">
        <f>ROUND(_xlfn.NORM.INV(M296,Params!$B$15,Params!$B$16)+Params!$B$17+Params!$B$18*M296,2)</f>
        <v/>
      </c>
      <c r="Z296" s="9">
        <f>ROUND(_xlfn.NORM.INV(N296,Params!$B$13,Params!$B$14)+Params!$B$17+Params!$B$18*N296,1)</f>
        <v/>
      </c>
    </row>
    <row r="297">
      <c r="A297" s="11" t="n">
        <v>296</v>
      </c>
      <c r="B297" s="12">
        <f>INT((A297-1)/122)+1</f>
        <v/>
      </c>
      <c r="C297" s="13" t="n">
        <v>0.059487</v>
      </c>
      <c r="D297" s="13" t="n">
        <v>0.567675</v>
      </c>
      <c r="E297" s="13" t="n">
        <v>0.392443</v>
      </c>
      <c r="F297" s="13" t="n">
        <v>0.835376</v>
      </c>
      <c r="G297" s="13" t="n">
        <v>0.249578</v>
      </c>
      <c r="H297" s="13" t="n">
        <v>0.40199</v>
      </c>
      <c r="I297" s="13" t="n">
        <v>0.150623</v>
      </c>
      <c r="J297" s="13" t="n">
        <v>0.944545</v>
      </c>
      <c r="K297" s="13" t="n">
        <v>0.639467</v>
      </c>
      <c r="L297" s="13" t="n">
        <v>0.585614</v>
      </c>
      <c r="M297" s="13" t="n">
        <v>0.689854</v>
      </c>
      <c r="N297" s="13" t="n">
        <v>0.733672</v>
      </c>
      <c r="O297" s="9">
        <f>IF(C297&lt;=1-Params!$B$4,0,MAX(0.1,ROUND(_xlfn.GAMMA.INV((C297-(1-Params!$B$4))/Params!$B$4,Params!$B$5,Params!$B$6),1)))</f>
        <v/>
      </c>
      <c r="P297" s="9">
        <f>IF(D297&lt;=1-Params!$B$7,0,ROUND(_xlfn.GAMMA.INV((D297-(1-Params!$B$7))/Params!$B$7,Params!$B$8,Params!$B$9),3))</f>
        <v/>
      </c>
      <c r="Q297" s="9">
        <f>IF(E297&lt;=1-Params!$B$4,0,MAX(0.1,ROUND(_xlfn.GAMMA.INV((E297-(1-Params!$B$4))/Params!$B$4,Params!$B$5,Params!$B$6),1)))</f>
        <v/>
      </c>
      <c r="R297" s="9">
        <f>IF(F297&lt;=1-Params!$B$7,0,ROUND(_xlfn.GAMMA.INV((F297-(1-Params!$B$7))/Params!$B$7,Params!$B$8,Params!$B$9),3))</f>
        <v/>
      </c>
      <c r="S297" s="9">
        <f>IF(G297&lt;=1-Params!$B$7,0,ROUND((Params!$B$10+Params!$B$11*G297^Params!$B$12)*_xlfn.GAMMA.INV((G297-(1-Params!$B$7))/Params!$B$7,Params!$B$8,Params!$B$9),3))</f>
        <v/>
      </c>
      <c r="T297" s="9">
        <f>IF(H297&lt;=1-Params!$B$4,0,MAX(0.1,ROUND((Params!$B$10+Params!$B$11*H297^Params!$B$12)*_xlfn.GAMMA.INV((H297-(1-Params!$B$4))/Params!$B$4,Params!$B$5,Params!$B$6),1)))</f>
        <v/>
      </c>
      <c r="U297" s="9">
        <f>ROUND(_xlfn.NORM.INV(I297,Params!$B$13,Params!$B$14),1)</f>
        <v/>
      </c>
      <c r="V297" s="9">
        <f>ROUND(_xlfn.NORM.INV(J297,Params!$B$15,Params!$B$16),2)</f>
        <v/>
      </c>
      <c r="W297" s="9">
        <f>ROUND(_xlfn.NORM.INV(K297,Params!$B$13,Params!$B$14),1)</f>
        <v/>
      </c>
      <c r="X297" s="9">
        <f>ROUND(_xlfn.NORM.INV(L297,Params!$B$15,Params!$B$16),2)</f>
        <v/>
      </c>
      <c r="Y297" s="9">
        <f>ROUND(_xlfn.NORM.INV(M297,Params!$B$15,Params!$B$16)+Params!$B$17+Params!$B$18*M297,2)</f>
        <v/>
      </c>
      <c r="Z297" s="9">
        <f>ROUND(_xlfn.NORM.INV(N297,Params!$B$13,Params!$B$14)+Params!$B$17+Params!$B$18*N297,1)</f>
        <v/>
      </c>
    </row>
    <row r="298">
      <c r="A298" s="11" t="n">
        <v>297</v>
      </c>
      <c r="B298" s="12">
        <f>INT((A298-1)/122)+1</f>
        <v/>
      </c>
      <c r="C298" s="13" t="n">
        <v>0.298457</v>
      </c>
      <c r="D298" s="13" t="n">
        <v>0.571069</v>
      </c>
      <c r="E298" s="13" t="n">
        <v>0.91187</v>
      </c>
      <c r="F298" s="13" t="n">
        <v>0.596386</v>
      </c>
      <c r="G298" s="13" t="n">
        <v>0.278698</v>
      </c>
      <c r="H298" s="13" t="n">
        <v>0.545347</v>
      </c>
      <c r="I298" s="13" t="n">
        <v>0.215418</v>
      </c>
      <c r="J298" s="13" t="n">
        <v>0.958495</v>
      </c>
      <c r="K298" s="13" t="n">
        <v>0.156542</v>
      </c>
      <c r="L298" s="13" t="n">
        <v>0.598375</v>
      </c>
      <c r="M298" s="13" t="n">
        <v>0.220075</v>
      </c>
      <c r="N298" s="13" t="n">
        <v>0.671396</v>
      </c>
      <c r="O298" s="9">
        <f>IF(C298&lt;=1-Params!$B$4,0,MAX(0.1,ROUND(_xlfn.GAMMA.INV((C298-(1-Params!$B$4))/Params!$B$4,Params!$B$5,Params!$B$6),1)))</f>
        <v/>
      </c>
      <c r="P298" s="9">
        <f>IF(D298&lt;=1-Params!$B$7,0,ROUND(_xlfn.GAMMA.INV((D298-(1-Params!$B$7))/Params!$B$7,Params!$B$8,Params!$B$9),3))</f>
        <v/>
      </c>
      <c r="Q298" s="9">
        <f>IF(E298&lt;=1-Params!$B$4,0,MAX(0.1,ROUND(_xlfn.GAMMA.INV((E298-(1-Params!$B$4))/Params!$B$4,Params!$B$5,Params!$B$6),1)))</f>
        <v/>
      </c>
      <c r="R298" s="9">
        <f>IF(F298&lt;=1-Params!$B$7,0,ROUND(_xlfn.GAMMA.INV((F298-(1-Params!$B$7))/Params!$B$7,Params!$B$8,Params!$B$9),3))</f>
        <v/>
      </c>
      <c r="S298" s="9">
        <f>IF(G298&lt;=1-Params!$B$7,0,ROUND((Params!$B$10+Params!$B$11*G298^Params!$B$12)*_xlfn.GAMMA.INV((G298-(1-Params!$B$7))/Params!$B$7,Params!$B$8,Params!$B$9),3))</f>
        <v/>
      </c>
      <c r="T298" s="9">
        <f>IF(H298&lt;=1-Params!$B$4,0,MAX(0.1,ROUND((Params!$B$10+Params!$B$11*H298^Params!$B$12)*_xlfn.GAMMA.INV((H298-(1-Params!$B$4))/Params!$B$4,Params!$B$5,Params!$B$6),1)))</f>
        <v/>
      </c>
      <c r="U298" s="9">
        <f>ROUND(_xlfn.NORM.INV(I298,Params!$B$13,Params!$B$14),1)</f>
        <v/>
      </c>
      <c r="V298" s="9">
        <f>ROUND(_xlfn.NORM.INV(J298,Params!$B$15,Params!$B$16),2)</f>
        <v/>
      </c>
      <c r="W298" s="9">
        <f>ROUND(_xlfn.NORM.INV(K298,Params!$B$13,Params!$B$14),1)</f>
        <v/>
      </c>
      <c r="X298" s="9">
        <f>ROUND(_xlfn.NORM.INV(L298,Params!$B$15,Params!$B$16),2)</f>
        <v/>
      </c>
      <c r="Y298" s="9">
        <f>ROUND(_xlfn.NORM.INV(M298,Params!$B$15,Params!$B$16)+Params!$B$17+Params!$B$18*M298,2)</f>
        <v/>
      </c>
      <c r="Z298" s="9">
        <f>ROUND(_xlfn.NORM.INV(N298,Params!$B$13,Params!$B$14)+Params!$B$17+Params!$B$18*N298,1)</f>
        <v/>
      </c>
    </row>
    <row r="299">
      <c r="A299" s="11" t="n">
        <v>298</v>
      </c>
      <c r="B299" s="12">
        <f>INT((A299-1)/122)+1</f>
        <v/>
      </c>
      <c r="C299" s="13" t="n">
        <v>0.783016</v>
      </c>
      <c r="D299" s="13" t="n">
        <v>0.500377</v>
      </c>
      <c r="E299" s="13" t="n">
        <v>0.4248</v>
      </c>
      <c r="F299" s="13" t="n">
        <v>0.181348</v>
      </c>
      <c r="G299" s="13" t="n">
        <v>0.039339</v>
      </c>
      <c r="H299" s="13" t="n">
        <v>0.883632</v>
      </c>
      <c r="I299" s="13" t="n">
        <v>0.442148</v>
      </c>
      <c r="J299" s="13" t="n">
        <v>0.883003</v>
      </c>
      <c r="K299" s="13" t="n">
        <v>0.085322</v>
      </c>
      <c r="L299" s="13" t="n">
        <v>0.450613</v>
      </c>
      <c r="M299" s="13" t="n">
        <v>0.356716</v>
      </c>
      <c r="N299" s="13" t="n">
        <v>0.43474</v>
      </c>
      <c r="O299" s="9">
        <f>IF(C299&lt;=1-Params!$B$4,0,MAX(0.1,ROUND(_xlfn.GAMMA.INV((C299-(1-Params!$B$4))/Params!$B$4,Params!$B$5,Params!$B$6),1)))</f>
        <v/>
      </c>
      <c r="P299" s="9">
        <f>IF(D299&lt;=1-Params!$B$7,0,ROUND(_xlfn.GAMMA.INV((D299-(1-Params!$B$7))/Params!$B$7,Params!$B$8,Params!$B$9),3))</f>
        <v/>
      </c>
      <c r="Q299" s="9">
        <f>IF(E299&lt;=1-Params!$B$4,0,MAX(0.1,ROUND(_xlfn.GAMMA.INV((E299-(1-Params!$B$4))/Params!$B$4,Params!$B$5,Params!$B$6),1)))</f>
        <v/>
      </c>
      <c r="R299" s="9">
        <f>IF(F299&lt;=1-Params!$B$7,0,ROUND(_xlfn.GAMMA.INV((F299-(1-Params!$B$7))/Params!$B$7,Params!$B$8,Params!$B$9),3))</f>
        <v/>
      </c>
      <c r="S299" s="9">
        <f>IF(G299&lt;=1-Params!$B$7,0,ROUND((Params!$B$10+Params!$B$11*G299^Params!$B$12)*_xlfn.GAMMA.INV((G299-(1-Params!$B$7))/Params!$B$7,Params!$B$8,Params!$B$9),3))</f>
        <v/>
      </c>
      <c r="T299" s="9">
        <f>IF(H299&lt;=1-Params!$B$4,0,MAX(0.1,ROUND((Params!$B$10+Params!$B$11*H299^Params!$B$12)*_xlfn.GAMMA.INV((H299-(1-Params!$B$4))/Params!$B$4,Params!$B$5,Params!$B$6),1)))</f>
        <v/>
      </c>
      <c r="U299" s="9">
        <f>ROUND(_xlfn.NORM.INV(I299,Params!$B$13,Params!$B$14),1)</f>
        <v/>
      </c>
      <c r="V299" s="9">
        <f>ROUND(_xlfn.NORM.INV(J299,Params!$B$15,Params!$B$16),2)</f>
        <v/>
      </c>
      <c r="W299" s="9">
        <f>ROUND(_xlfn.NORM.INV(K299,Params!$B$13,Params!$B$14),1)</f>
        <v/>
      </c>
      <c r="X299" s="9">
        <f>ROUND(_xlfn.NORM.INV(L299,Params!$B$15,Params!$B$16),2)</f>
        <v/>
      </c>
      <c r="Y299" s="9">
        <f>ROUND(_xlfn.NORM.INV(M299,Params!$B$15,Params!$B$16)+Params!$B$17+Params!$B$18*M299,2)</f>
        <v/>
      </c>
      <c r="Z299" s="9">
        <f>ROUND(_xlfn.NORM.INV(N299,Params!$B$13,Params!$B$14)+Params!$B$17+Params!$B$18*N299,1)</f>
        <v/>
      </c>
    </row>
    <row r="300">
      <c r="A300" s="11" t="n">
        <v>299</v>
      </c>
      <c r="B300" s="12">
        <f>INT((A300-1)/122)+1</f>
        <v/>
      </c>
      <c r="C300" s="13" t="n">
        <v>0.309241</v>
      </c>
      <c r="D300" s="13" t="n">
        <v>0.6948029999999999</v>
      </c>
      <c r="E300" s="13" t="n">
        <v>0.128457</v>
      </c>
      <c r="F300" s="13" t="n">
        <v>0.767498</v>
      </c>
      <c r="G300" s="13" t="n">
        <v>0.957033</v>
      </c>
      <c r="H300" s="13" t="n">
        <v>0.482672</v>
      </c>
      <c r="I300" s="13" t="n">
        <v>0.446894</v>
      </c>
      <c r="J300" s="13" t="n">
        <v>0.993603</v>
      </c>
      <c r="K300" s="13" t="n">
        <v>0.016025</v>
      </c>
      <c r="L300" s="13" t="n">
        <v>0.426709</v>
      </c>
      <c r="M300" s="13" t="n">
        <v>0.442472</v>
      </c>
      <c r="N300" s="13" t="n">
        <v>0.936855</v>
      </c>
      <c r="O300" s="9">
        <f>IF(C300&lt;=1-Params!$B$4,0,MAX(0.1,ROUND(_xlfn.GAMMA.INV((C300-(1-Params!$B$4))/Params!$B$4,Params!$B$5,Params!$B$6),1)))</f>
        <v/>
      </c>
      <c r="P300" s="9">
        <f>IF(D300&lt;=1-Params!$B$7,0,ROUND(_xlfn.GAMMA.INV((D300-(1-Params!$B$7))/Params!$B$7,Params!$B$8,Params!$B$9),3))</f>
        <v/>
      </c>
      <c r="Q300" s="9">
        <f>IF(E300&lt;=1-Params!$B$4,0,MAX(0.1,ROUND(_xlfn.GAMMA.INV((E300-(1-Params!$B$4))/Params!$B$4,Params!$B$5,Params!$B$6),1)))</f>
        <v/>
      </c>
      <c r="R300" s="9">
        <f>IF(F300&lt;=1-Params!$B$7,0,ROUND(_xlfn.GAMMA.INV((F300-(1-Params!$B$7))/Params!$B$7,Params!$B$8,Params!$B$9),3))</f>
        <v/>
      </c>
      <c r="S300" s="9">
        <f>IF(G300&lt;=1-Params!$B$7,0,ROUND((Params!$B$10+Params!$B$11*G300^Params!$B$12)*_xlfn.GAMMA.INV((G300-(1-Params!$B$7))/Params!$B$7,Params!$B$8,Params!$B$9),3))</f>
        <v/>
      </c>
      <c r="T300" s="9">
        <f>IF(H300&lt;=1-Params!$B$4,0,MAX(0.1,ROUND((Params!$B$10+Params!$B$11*H300^Params!$B$12)*_xlfn.GAMMA.INV((H300-(1-Params!$B$4))/Params!$B$4,Params!$B$5,Params!$B$6),1)))</f>
        <v/>
      </c>
      <c r="U300" s="9">
        <f>ROUND(_xlfn.NORM.INV(I300,Params!$B$13,Params!$B$14),1)</f>
        <v/>
      </c>
      <c r="V300" s="9">
        <f>ROUND(_xlfn.NORM.INV(J300,Params!$B$15,Params!$B$16),2)</f>
        <v/>
      </c>
      <c r="W300" s="9">
        <f>ROUND(_xlfn.NORM.INV(K300,Params!$B$13,Params!$B$14),1)</f>
        <v/>
      </c>
      <c r="X300" s="9">
        <f>ROUND(_xlfn.NORM.INV(L300,Params!$B$15,Params!$B$16),2)</f>
        <v/>
      </c>
      <c r="Y300" s="9">
        <f>ROUND(_xlfn.NORM.INV(M300,Params!$B$15,Params!$B$16)+Params!$B$17+Params!$B$18*M300,2)</f>
        <v/>
      </c>
      <c r="Z300" s="9">
        <f>ROUND(_xlfn.NORM.INV(N300,Params!$B$13,Params!$B$14)+Params!$B$17+Params!$B$18*N300,1)</f>
        <v/>
      </c>
    </row>
    <row r="301">
      <c r="A301" s="11" t="n">
        <v>300</v>
      </c>
      <c r="B301" s="12">
        <f>INT((A301-1)/122)+1</f>
        <v/>
      </c>
      <c r="C301" s="13" t="n">
        <v>0.395177</v>
      </c>
      <c r="D301" s="13" t="n">
        <v>0.946738</v>
      </c>
      <c r="E301" s="13" t="n">
        <v>0.054237</v>
      </c>
      <c r="F301" s="13" t="n">
        <v>0.458247</v>
      </c>
      <c r="G301" s="13" t="n">
        <v>0.670034</v>
      </c>
      <c r="H301" s="13" t="n">
        <v>0.230632</v>
      </c>
      <c r="I301" s="13" t="n">
        <v>0.396711</v>
      </c>
      <c r="J301" s="13" t="n">
        <v>0.921206</v>
      </c>
      <c r="K301" s="13" t="n">
        <v>0.176401</v>
      </c>
      <c r="L301" s="13" t="n">
        <v>0.42578</v>
      </c>
      <c r="M301" s="13" t="n">
        <v>0.777702</v>
      </c>
      <c r="N301" s="13" t="n">
        <v>0.784093</v>
      </c>
      <c r="O301" s="9">
        <f>IF(C301&lt;=1-Params!$B$4,0,MAX(0.1,ROUND(_xlfn.GAMMA.INV((C301-(1-Params!$B$4))/Params!$B$4,Params!$B$5,Params!$B$6),1)))</f>
        <v/>
      </c>
      <c r="P301" s="9">
        <f>IF(D301&lt;=1-Params!$B$7,0,ROUND(_xlfn.GAMMA.INV((D301-(1-Params!$B$7))/Params!$B$7,Params!$B$8,Params!$B$9),3))</f>
        <v/>
      </c>
      <c r="Q301" s="9">
        <f>IF(E301&lt;=1-Params!$B$4,0,MAX(0.1,ROUND(_xlfn.GAMMA.INV((E301-(1-Params!$B$4))/Params!$B$4,Params!$B$5,Params!$B$6),1)))</f>
        <v/>
      </c>
      <c r="R301" s="9">
        <f>IF(F301&lt;=1-Params!$B$7,0,ROUND(_xlfn.GAMMA.INV((F301-(1-Params!$B$7))/Params!$B$7,Params!$B$8,Params!$B$9),3))</f>
        <v/>
      </c>
      <c r="S301" s="9">
        <f>IF(G301&lt;=1-Params!$B$7,0,ROUND((Params!$B$10+Params!$B$11*G301^Params!$B$12)*_xlfn.GAMMA.INV((G301-(1-Params!$B$7))/Params!$B$7,Params!$B$8,Params!$B$9),3))</f>
        <v/>
      </c>
      <c r="T301" s="9">
        <f>IF(H301&lt;=1-Params!$B$4,0,MAX(0.1,ROUND((Params!$B$10+Params!$B$11*H301^Params!$B$12)*_xlfn.GAMMA.INV((H301-(1-Params!$B$4))/Params!$B$4,Params!$B$5,Params!$B$6),1)))</f>
        <v/>
      </c>
      <c r="U301" s="9">
        <f>ROUND(_xlfn.NORM.INV(I301,Params!$B$13,Params!$B$14),1)</f>
        <v/>
      </c>
      <c r="V301" s="9">
        <f>ROUND(_xlfn.NORM.INV(J301,Params!$B$15,Params!$B$16),2)</f>
        <v/>
      </c>
      <c r="W301" s="9">
        <f>ROUND(_xlfn.NORM.INV(K301,Params!$B$13,Params!$B$14),1)</f>
        <v/>
      </c>
      <c r="X301" s="9">
        <f>ROUND(_xlfn.NORM.INV(L301,Params!$B$15,Params!$B$16),2)</f>
        <v/>
      </c>
      <c r="Y301" s="9">
        <f>ROUND(_xlfn.NORM.INV(M301,Params!$B$15,Params!$B$16)+Params!$B$17+Params!$B$18*M301,2)</f>
        <v/>
      </c>
      <c r="Z301" s="9">
        <f>ROUND(_xlfn.NORM.INV(N301,Params!$B$13,Params!$B$14)+Params!$B$17+Params!$B$18*N301,1)</f>
        <v/>
      </c>
    </row>
    <row r="302">
      <c r="A302" s="11" t="n">
        <v>301</v>
      </c>
      <c r="B302" s="12">
        <f>INT((A302-1)/122)+1</f>
        <v/>
      </c>
      <c r="C302" s="13" t="n">
        <v>0.957349</v>
      </c>
      <c r="D302" s="13" t="n">
        <v>0.383873</v>
      </c>
      <c r="E302" s="13" t="n">
        <v>0.064234</v>
      </c>
      <c r="F302" s="13" t="n">
        <v>0.400619</v>
      </c>
      <c r="G302" s="13" t="n">
        <v>0.470902</v>
      </c>
      <c r="H302" s="13" t="n">
        <v>0.461927</v>
      </c>
      <c r="I302" s="13" t="n">
        <v>0.069258</v>
      </c>
      <c r="J302" s="13" t="n">
        <v>0.692916</v>
      </c>
      <c r="K302" s="13" t="n">
        <v>0.015144</v>
      </c>
      <c r="L302" s="13" t="n">
        <v>0.177466</v>
      </c>
      <c r="M302" s="13" t="n">
        <v>0.538957</v>
      </c>
      <c r="N302" s="13" t="n">
        <v>0.536757</v>
      </c>
      <c r="O302" s="9">
        <f>IF(C302&lt;=1-Params!$B$4,0,MAX(0.1,ROUND(_xlfn.GAMMA.INV((C302-(1-Params!$B$4))/Params!$B$4,Params!$B$5,Params!$B$6),1)))</f>
        <v/>
      </c>
      <c r="P302" s="9">
        <f>IF(D302&lt;=1-Params!$B$7,0,ROUND(_xlfn.GAMMA.INV((D302-(1-Params!$B$7))/Params!$B$7,Params!$B$8,Params!$B$9),3))</f>
        <v/>
      </c>
      <c r="Q302" s="9">
        <f>IF(E302&lt;=1-Params!$B$4,0,MAX(0.1,ROUND(_xlfn.GAMMA.INV((E302-(1-Params!$B$4))/Params!$B$4,Params!$B$5,Params!$B$6),1)))</f>
        <v/>
      </c>
      <c r="R302" s="9">
        <f>IF(F302&lt;=1-Params!$B$7,0,ROUND(_xlfn.GAMMA.INV((F302-(1-Params!$B$7))/Params!$B$7,Params!$B$8,Params!$B$9),3))</f>
        <v/>
      </c>
      <c r="S302" s="9">
        <f>IF(G302&lt;=1-Params!$B$7,0,ROUND((Params!$B$10+Params!$B$11*G302^Params!$B$12)*_xlfn.GAMMA.INV((G302-(1-Params!$B$7))/Params!$B$7,Params!$B$8,Params!$B$9),3))</f>
        <v/>
      </c>
      <c r="T302" s="9">
        <f>IF(H302&lt;=1-Params!$B$4,0,MAX(0.1,ROUND((Params!$B$10+Params!$B$11*H302^Params!$B$12)*_xlfn.GAMMA.INV((H302-(1-Params!$B$4))/Params!$B$4,Params!$B$5,Params!$B$6),1)))</f>
        <v/>
      </c>
      <c r="U302" s="9">
        <f>ROUND(_xlfn.NORM.INV(I302,Params!$B$13,Params!$B$14),1)</f>
        <v/>
      </c>
      <c r="V302" s="9">
        <f>ROUND(_xlfn.NORM.INV(J302,Params!$B$15,Params!$B$16),2)</f>
        <v/>
      </c>
      <c r="W302" s="9">
        <f>ROUND(_xlfn.NORM.INV(K302,Params!$B$13,Params!$B$14),1)</f>
        <v/>
      </c>
      <c r="X302" s="9">
        <f>ROUND(_xlfn.NORM.INV(L302,Params!$B$15,Params!$B$16),2)</f>
        <v/>
      </c>
      <c r="Y302" s="9">
        <f>ROUND(_xlfn.NORM.INV(M302,Params!$B$15,Params!$B$16)+Params!$B$17+Params!$B$18*M302,2)</f>
        <v/>
      </c>
      <c r="Z302" s="9">
        <f>ROUND(_xlfn.NORM.INV(N302,Params!$B$13,Params!$B$14)+Params!$B$17+Params!$B$18*N302,1)</f>
        <v/>
      </c>
    </row>
    <row r="303">
      <c r="A303" s="11" t="n">
        <v>302</v>
      </c>
      <c r="B303" s="12">
        <f>INT((A303-1)/122)+1</f>
        <v/>
      </c>
      <c r="C303" s="13" t="n">
        <v>0.573661</v>
      </c>
      <c r="D303" s="13" t="n">
        <v>0.068012</v>
      </c>
      <c r="E303" s="13" t="n">
        <v>0.421013</v>
      </c>
      <c r="F303" s="13" t="n">
        <v>0.958158</v>
      </c>
      <c r="G303" s="13" t="n">
        <v>0.086918</v>
      </c>
      <c r="H303" s="13" t="n">
        <v>0.8065560000000001</v>
      </c>
      <c r="I303" s="13" t="n">
        <v>0.211892</v>
      </c>
      <c r="J303" s="13" t="n">
        <v>0.514923</v>
      </c>
      <c r="K303" s="13" t="n">
        <v>0.043877</v>
      </c>
      <c r="L303" s="13" t="n">
        <v>0.07999100000000001</v>
      </c>
      <c r="M303" s="13" t="n">
        <v>0.153443</v>
      </c>
      <c r="N303" s="13" t="n">
        <v>0.731761</v>
      </c>
      <c r="O303" s="9">
        <f>IF(C303&lt;=1-Params!$B$4,0,MAX(0.1,ROUND(_xlfn.GAMMA.INV((C303-(1-Params!$B$4))/Params!$B$4,Params!$B$5,Params!$B$6),1)))</f>
        <v/>
      </c>
      <c r="P303" s="9">
        <f>IF(D303&lt;=1-Params!$B$7,0,ROUND(_xlfn.GAMMA.INV((D303-(1-Params!$B$7))/Params!$B$7,Params!$B$8,Params!$B$9),3))</f>
        <v/>
      </c>
      <c r="Q303" s="9">
        <f>IF(E303&lt;=1-Params!$B$4,0,MAX(0.1,ROUND(_xlfn.GAMMA.INV((E303-(1-Params!$B$4))/Params!$B$4,Params!$B$5,Params!$B$6),1)))</f>
        <v/>
      </c>
      <c r="R303" s="9">
        <f>IF(F303&lt;=1-Params!$B$7,0,ROUND(_xlfn.GAMMA.INV((F303-(1-Params!$B$7))/Params!$B$7,Params!$B$8,Params!$B$9),3))</f>
        <v/>
      </c>
      <c r="S303" s="9">
        <f>IF(G303&lt;=1-Params!$B$7,0,ROUND((Params!$B$10+Params!$B$11*G303^Params!$B$12)*_xlfn.GAMMA.INV((G303-(1-Params!$B$7))/Params!$B$7,Params!$B$8,Params!$B$9),3))</f>
        <v/>
      </c>
      <c r="T303" s="9">
        <f>IF(H303&lt;=1-Params!$B$4,0,MAX(0.1,ROUND((Params!$B$10+Params!$B$11*H303^Params!$B$12)*_xlfn.GAMMA.INV((H303-(1-Params!$B$4))/Params!$B$4,Params!$B$5,Params!$B$6),1)))</f>
        <v/>
      </c>
      <c r="U303" s="9">
        <f>ROUND(_xlfn.NORM.INV(I303,Params!$B$13,Params!$B$14),1)</f>
        <v/>
      </c>
      <c r="V303" s="9">
        <f>ROUND(_xlfn.NORM.INV(J303,Params!$B$15,Params!$B$16),2)</f>
        <v/>
      </c>
      <c r="W303" s="9">
        <f>ROUND(_xlfn.NORM.INV(K303,Params!$B$13,Params!$B$14),1)</f>
        <v/>
      </c>
      <c r="X303" s="9">
        <f>ROUND(_xlfn.NORM.INV(L303,Params!$B$15,Params!$B$16),2)</f>
        <v/>
      </c>
      <c r="Y303" s="9">
        <f>ROUND(_xlfn.NORM.INV(M303,Params!$B$15,Params!$B$16)+Params!$B$17+Params!$B$18*M303,2)</f>
        <v/>
      </c>
      <c r="Z303" s="9">
        <f>ROUND(_xlfn.NORM.INV(N303,Params!$B$13,Params!$B$14)+Params!$B$17+Params!$B$18*N303,1)</f>
        <v/>
      </c>
    </row>
    <row r="304">
      <c r="A304" s="11" t="n">
        <v>303</v>
      </c>
      <c r="B304" s="12">
        <f>INT((A304-1)/122)+1</f>
        <v/>
      </c>
      <c r="C304" s="13" t="n">
        <v>0.841437</v>
      </c>
      <c r="D304" s="13" t="n">
        <v>0.388972</v>
      </c>
      <c r="E304" s="13" t="n">
        <v>0.934593</v>
      </c>
      <c r="F304" s="13" t="n">
        <v>0.485144</v>
      </c>
      <c r="G304" s="13" t="n">
        <v>0.04451</v>
      </c>
      <c r="H304" s="13" t="n">
        <v>0.700256</v>
      </c>
      <c r="I304" s="13" t="n">
        <v>0.22883</v>
      </c>
      <c r="J304" s="13" t="n">
        <v>0.827397</v>
      </c>
      <c r="K304" s="13" t="n">
        <v>0.442303</v>
      </c>
      <c r="L304" s="13" t="n">
        <v>0.349329</v>
      </c>
      <c r="M304" s="13" t="n">
        <v>0.045164</v>
      </c>
      <c r="N304" s="13" t="n">
        <v>0.289794</v>
      </c>
      <c r="O304" s="9">
        <f>IF(C304&lt;=1-Params!$B$4,0,MAX(0.1,ROUND(_xlfn.GAMMA.INV((C304-(1-Params!$B$4))/Params!$B$4,Params!$B$5,Params!$B$6),1)))</f>
        <v/>
      </c>
      <c r="P304" s="9">
        <f>IF(D304&lt;=1-Params!$B$7,0,ROUND(_xlfn.GAMMA.INV((D304-(1-Params!$B$7))/Params!$B$7,Params!$B$8,Params!$B$9),3))</f>
        <v/>
      </c>
      <c r="Q304" s="9">
        <f>IF(E304&lt;=1-Params!$B$4,0,MAX(0.1,ROUND(_xlfn.GAMMA.INV((E304-(1-Params!$B$4))/Params!$B$4,Params!$B$5,Params!$B$6),1)))</f>
        <v/>
      </c>
      <c r="R304" s="9">
        <f>IF(F304&lt;=1-Params!$B$7,0,ROUND(_xlfn.GAMMA.INV((F304-(1-Params!$B$7))/Params!$B$7,Params!$B$8,Params!$B$9),3))</f>
        <v/>
      </c>
      <c r="S304" s="9">
        <f>IF(G304&lt;=1-Params!$B$7,0,ROUND((Params!$B$10+Params!$B$11*G304^Params!$B$12)*_xlfn.GAMMA.INV((G304-(1-Params!$B$7))/Params!$B$7,Params!$B$8,Params!$B$9),3))</f>
        <v/>
      </c>
      <c r="T304" s="9">
        <f>IF(H304&lt;=1-Params!$B$4,0,MAX(0.1,ROUND((Params!$B$10+Params!$B$11*H304^Params!$B$12)*_xlfn.GAMMA.INV((H304-(1-Params!$B$4))/Params!$B$4,Params!$B$5,Params!$B$6),1)))</f>
        <v/>
      </c>
      <c r="U304" s="9">
        <f>ROUND(_xlfn.NORM.INV(I304,Params!$B$13,Params!$B$14),1)</f>
        <v/>
      </c>
      <c r="V304" s="9">
        <f>ROUND(_xlfn.NORM.INV(J304,Params!$B$15,Params!$B$16),2)</f>
        <v/>
      </c>
      <c r="W304" s="9">
        <f>ROUND(_xlfn.NORM.INV(K304,Params!$B$13,Params!$B$14),1)</f>
        <v/>
      </c>
      <c r="X304" s="9">
        <f>ROUND(_xlfn.NORM.INV(L304,Params!$B$15,Params!$B$16),2)</f>
        <v/>
      </c>
      <c r="Y304" s="9">
        <f>ROUND(_xlfn.NORM.INV(M304,Params!$B$15,Params!$B$16)+Params!$B$17+Params!$B$18*M304,2)</f>
        <v/>
      </c>
      <c r="Z304" s="9">
        <f>ROUND(_xlfn.NORM.INV(N304,Params!$B$13,Params!$B$14)+Params!$B$17+Params!$B$18*N304,1)</f>
        <v/>
      </c>
    </row>
    <row r="305">
      <c r="A305" s="11" t="n">
        <v>304</v>
      </c>
      <c r="B305" s="12">
        <f>INT((A305-1)/122)+1</f>
        <v/>
      </c>
      <c r="C305" s="13" t="n">
        <v>0.884578</v>
      </c>
      <c r="D305" s="13" t="n">
        <v>0.757917</v>
      </c>
      <c r="E305" s="13" t="n">
        <v>0.667091</v>
      </c>
      <c r="F305" s="13" t="n">
        <v>0.720097</v>
      </c>
      <c r="G305" s="13" t="n">
        <v>0.9275910000000001</v>
      </c>
      <c r="H305" s="13" t="n">
        <v>0.621384</v>
      </c>
      <c r="I305" s="13" t="n">
        <v>0.138642</v>
      </c>
      <c r="J305" s="13" t="n">
        <v>0.831495</v>
      </c>
      <c r="K305" s="13" t="n">
        <v>0.390535</v>
      </c>
      <c r="L305" s="13" t="n">
        <v>0.117495</v>
      </c>
      <c r="M305" s="13" t="n">
        <v>0.608505</v>
      </c>
      <c r="N305" s="13" t="n">
        <v>0.100007</v>
      </c>
      <c r="O305" s="9">
        <f>IF(C305&lt;=1-Params!$B$4,0,MAX(0.1,ROUND(_xlfn.GAMMA.INV((C305-(1-Params!$B$4))/Params!$B$4,Params!$B$5,Params!$B$6),1)))</f>
        <v/>
      </c>
      <c r="P305" s="9">
        <f>IF(D305&lt;=1-Params!$B$7,0,ROUND(_xlfn.GAMMA.INV((D305-(1-Params!$B$7))/Params!$B$7,Params!$B$8,Params!$B$9),3))</f>
        <v/>
      </c>
      <c r="Q305" s="9">
        <f>IF(E305&lt;=1-Params!$B$4,0,MAX(0.1,ROUND(_xlfn.GAMMA.INV((E305-(1-Params!$B$4))/Params!$B$4,Params!$B$5,Params!$B$6),1)))</f>
        <v/>
      </c>
      <c r="R305" s="9">
        <f>IF(F305&lt;=1-Params!$B$7,0,ROUND(_xlfn.GAMMA.INV((F305-(1-Params!$B$7))/Params!$B$7,Params!$B$8,Params!$B$9),3))</f>
        <v/>
      </c>
      <c r="S305" s="9">
        <f>IF(G305&lt;=1-Params!$B$7,0,ROUND((Params!$B$10+Params!$B$11*G305^Params!$B$12)*_xlfn.GAMMA.INV((G305-(1-Params!$B$7))/Params!$B$7,Params!$B$8,Params!$B$9),3))</f>
        <v/>
      </c>
      <c r="T305" s="9">
        <f>IF(H305&lt;=1-Params!$B$4,0,MAX(0.1,ROUND((Params!$B$10+Params!$B$11*H305^Params!$B$12)*_xlfn.GAMMA.INV((H305-(1-Params!$B$4))/Params!$B$4,Params!$B$5,Params!$B$6),1)))</f>
        <v/>
      </c>
      <c r="U305" s="9">
        <f>ROUND(_xlfn.NORM.INV(I305,Params!$B$13,Params!$B$14),1)</f>
        <v/>
      </c>
      <c r="V305" s="9">
        <f>ROUND(_xlfn.NORM.INV(J305,Params!$B$15,Params!$B$16),2)</f>
        <v/>
      </c>
      <c r="W305" s="9">
        <f>ROUND(_xlfn.NORM.INV(K305,Params!$B$13,Params!$B$14),1)</f>
        <v/>
      </c>
      <c r="X305" s="9">
        <f>ROUND(_xlfn.NORM.INV(L305,Params!$B$15,Params!$B$16),2)</f>
        <v/>
      </c>
      <c r="Y305" s="9">
        <f>ROUND(_xlfn.NORM.INV(M305,Params!$B$15,Params!$B$16)+Params!$B$17+Params!$B$18*M305,2)</f>
        <v/>
      </c>
      <c r="Z305" s="9">
        <f>ROUND(_xlfn.NORM.INV(N305,Params!$B$13,Params!$B$14)+Params!$B$17+Params!$B$18*N305,1)</f>
        <v/>
      </c>
    </row>
    <row r="306">
      <c r="A306" s="11" t="n">
        <v>305</v>
      </c>
      <c r="B306" s="12">
        <f>INT((A306-1)/122)+1</f>
        <v/>
      </c>
      <c r="C306" s="13" t="n">
        <v>0.09961100000000001</v>
      </c>
      <c r="D306" s="13" t="n">
        <v>0.940696</v>
      </c>
      <c r="E306" s="13" t="n">
        <v>0.561014</v>
      </c>
      <c r="F306" s="13" t="n">
        <v>0.290527</v>
      </c>
      <c r="G306" s="13" t="n">
        <v>0.811527</v>
      </c>
      <c r="H306" s="13" t="n">
        <v>0.591205</v>
      </c>
      <c r="I306" s="13" t="n">
        <v>0.084032</v>
      </c>
      <c r="J306" s="13" t="n">
        <v>0.461797</v>
      </c>
      <c r="K306" s="13" t="n">
        <v>0.517492</v>
      </c>
      <c r="L306" s="13" t="n">
        <v>0.053017</v>
      </c>
      <c r="M306" s="13" t="n">
        <v>0.407568</v>
      </c>
      <c r="N306" s="13" t="n">
        <v>0.117718</v>
      </c>
      <c r="O306" s="9">
        <f>IF(C306&lt;=1-Params!$B$4,0,MAX(0.1,ROUND(_xlfn.GAMMA.INV((C306-(1-Params!$B$4))/Params!$B$4,Params!$B$5,Params!$B$6),1)))</f>
        <v/>
      </c>
      <c r="P306" s="9">
        <f>IF(D306&lt;=1-Params!$B$7,0,ROUND(_xlfn.GAMMA.INV((D306-(1-Params!$B$7))/Params!$B$7,Params!$B$8,Params!$B$9),3))</f>
        <v/>
      </c>
      <c r="Q306" s="9">
        <f>IF(E306&lt;=1-Params!$B$4,0,MAX(0.1,ROUND(_xlfn.GAMMA.INV((E306-(1-Params!$B$4))/Params!$B$4,Params!$B$5,Params!$B$6),1)))</f>
        <v/>
      </c>
      <c r="R306" s="9">
        <f>IF(F306&lt;=1-Params!$B$7,0,ROUND(_xlfn.GAMMA.INV((F306-(1-Params!$B$7))/Params!$B$7,Params!$B$8,Params!$B$9),3))</f>
        <v/>
      </c>
      <c r="S306" s="9">
        <f>IF(G306&lt;=1-Params!$B$7,0,ROUND((Params!$B$10+Params!$B$11*G306^Params!$B$12)*_xlfn.GAMMA.INV((G306-(1-Params!$B$7))/Params!$B$7,Params!$B$8,Params!$B$9),3))</f>
        <v/>
      </c>
      <c r="T306" s="9">
        <f>IF(H306&lt;=1-Params!$B$4,0,MAX(0.1,ROUND((Params!$B$10+Params!$B$11*H306^Params!$B$12)*_xlfn.GAMMA.INV((H306-(1-Params!$B$4))/Params!$B$4,Params!$B$5,Params!$B$6),1)))</f>
        <v/>
      </c>
      <c r="U306" s="9">
        <f>ROUND(_xlfn.NORM.INV(I306,Params!$B$13,Params!$B$14),1)</f>
        <v/>
      </c>
      <c r="V306" s="9">
        <f>ROUND(_xlfn.NORM.INV(J306,Params!$B$15,Params!$B$16),2)</f>
        <v/>
      </c>
      <c r="W306" s="9">
        <f>ROUND(_xlfn.NORM.INV(K306,Params!$B$13,Params!$B$14),1)</f>
        <v/>
      </c>
      <c r="X306" s="9">
        <f>ROUND(_xlfn.NORM.INV(L306,Params!$B$15,Params!$B$16),2)</f>
        <v/>
      </c>
      <c r="Y306" s="9">
        <f>ROUND(_xlfn.NORM.INV(M306,Params!$B$15,Params!$B$16)+Params!$B$17+Params!$B$18*M306,2)</f>
        <v/>
      </c>
      <c r="Z306" s="9">
        <f>ROUND(_xlfn.NORM.INV(N306,Params!$B$13,Params!$B$14)+Params!$B$17+Params!$B$18*N306,1)</f>
        <v/>
      </c>
    </row>
    <row r="307">
      <c r="A307" s="11" t="n">
        <v>306</v>
      </c>
      <c r="B307" s="12">
        <f>INT((A307-1)/122)+1</f>
        <v/>
      </c>
      <c r="C307" s="13" t="n">
        <v>0.441939</v>
      </c>
      <c r="D307" s="13" t="n">
        <v>0.842356</v>
      </c>
      <c r="E307" s="13" t="n">
        <v>0.394063</v>
      </c>
      <c r="F307" s="13" t="n">
        <v>0.738066</v>
      </c>
      <c r="G307" s="13" t="n">
        <v>0.772801</v>
      </c>
      <c r="H307" s="13" t="n">
        <v>0.985812</v>
      </c>
      <c r="I307" s="13" t="n">
        <v>0.145325</v>
      </c>
      <c r="J307" s="13" t="n">
        <v>0.601195</v>
      </c>
      <c r="K307" s="13" t="n">
        <v>0.680392</v>
      </c>
      <c r="L307" s="13" t="n">
        <v>0.026616</v>
      </c>
      <c r="M307" s="13" t="n">
        <v>0.26212</v>
      </c>
      <c r="N307" s="13" t="n">
        <v>0.157575</v>
      </c>
      <c r="O307" s="9">
        <f>IF(C307&lt;=1-Params!$B$4,0,MAX(0.1,ROUND(_xlfn.GAMMA.INV((C307-(1-Params!$B$4))/Params!$B$4,Params!$B$5,Params!$B$6),1)))</f>
        <v/>
      </c>
      <c r="P307" s="9">
        <f>IF(D307&lt;=1-Params!$B$7,0,ROUND(_xlfn.GAMMA.INV((D307-(1-Params!$B$7))/Params!$B$7,Params!$B$8,Params!$B$9),3))</f>
        <v/>
      </c>
      <c r="Q307" s="9">
        <f>IF(E307&lt;=1-Params!$B$4,0,MAX(0.1,ROUND(_xlfn.GAMMA.INV((E307-(1-Params!$B$4))/Params!$B$4,Params!$B$5,Params!$B$6),1)))</f>
        <v/>
      </c>
      <c r="R307" s="9">
        <f>IF(F307&lt;=1-Params!$B$7,0,ROUND(_xlfn.GAMMA.INV((F307-(1-Params!$B$7))/Params!$B$7,Params!$B$8,Params!$B$9),3))</f>
        <v/>
      </c>
      <c r="S307" s="9">
        <f>IF(G307&lt;=1-Params!$B$7,0,ROUND((Params!$B$10+Params!$B$11*G307^Params!$B$12)*_xlfn.GAMMA.INV((G307-(1-Params!$B$7))/Params!$B$7,Params!$B$8,Params!$B$9),3))</f>
        <v/>
      </c>
      <c r="T307" s="9">
        <f>IF(H307&lt;=1-Params!$B$4,0,MAX(0.1,ROUND((Params!$B$10+Params!$B$11*H307^Params!$B$12)*_xlfn.GAMMA.INV((H307-(1-Params!$B$4))/Params!$B$4,Params!$B$5,Params!$B$6),1)))</f>
        <v/>
      </c>
      <c r="U307" s="9">
        <f>ROUND(_xlfn.NORM.INV(I307,Params!$B$13,Params!$B$14),1)</f>
        <v/>
      </c>
      <c r="V307" s="9">
        <f>ROUND(_xlfn.NORM.INV(J307,Params!$B$15,Params!$B$16),2)</f>
        <v/>
      </c>
      <c r="W307" s="9">
        <f>ROUND(_xlfn.NORM.INV(K307,Params!$B$13,Params!$B$14),1)</f>
        <v/>
      </c>
      <c r="X307" s="9">
        <f>ROUND(_xlfn.NORM.INV(L307,Params!$B$15,Params!$B$16),2)</f>
        <v/>
      </c>
      <c r="Y307" s="9">
        <f>ROUND(_xlfn.NORM.INV(M307,Params!$B$15,Params!$B$16)+Params!$B$17+Params!$B$18*M307,2)</f>
        <v/>
      </c>
      <c r="Z307" s="9">
        <f>ROUND(_xlfn.NORM.INV(N307,Params!$B$13,Params!$B$14)+Params!$B$17+Params!$B$18*N307,1)</f>
        <v/>
      </c>
    </row>
    <row r="308">
      <c r="A308" s="11" t="n">
        <v>307</v>
      </c>
      <c r="B308" s="12">
        <f>INT((A308-1)/122)+1</f>
        <v/>
      </c>
      <c r="C308" s="13" t="n">
        <v>0.112803</v>
      </c>
      <c r="D308" s="13" t="n">
        <v>0.219934</v>
      </c>
      <c r="E308" s="13" t="n">
        <v>0.561604</v>
      </c>
      <c r="F308" s="13" t="n">
        <v>0.231204</v>
      </c>
      <c r="G308" s="13" t="n">
        <v>0.576358</v>
      </c>
      <c r="H308" s="13" t="n">
        <v>0.658594</v>
      </c>
      <c r="I308" s="13" t="n">
        <v>0.143568</v>
      </c>
      <c r="J308" s="13" t="n">
        <v>0.19877</v>
      </c>
      <c r="K308" s="13" t="n">
        <v>0.766253</v>
      </c>
      <c r="L308" s="13" t="n">
        <v>0.022413</v>
      </c>
      <c r="M308" s="13" t="n">
        <v>0.090179</v>
      </c>
      <c r="N308" s="13" t="n">
        <v>0.52266</v>
      </c>
      <c r="O308" s="9">
        <f>IF(C308&lt;=1-Params!$B$4,0,MAX(0.1,ROUND(_xlfn.GAMMA.INV((C308-(1-Params!$B$4))/Params!$B$4,Params!$B$5,Params!$B$6),1)))</f>
        <v/>
      </c>
      <c r="P308" s="9">
        <f>IF(D308&lt;=1-Params!$B$7,0,ROUND(_xlfn.GAMMA.INV((D308-(1-Params!$B$7))/Params!$B$7,Params!$B$8,Params!$B$9),3))</f>
        <v/>
      </c>
      <c r="Q308" s="9">
        <f>IF(E308&lt;=1-Params!$B$4,0,MAX(0.1,ROUND(_xlfn.GAMMA.INV((E308-(1-Params!$B$4))/Params!$B$4,Params!$B$5,Params!$B$6),1)))</f>
        <v/>
      </c>
      <c r="R308" s="9">
        <f>IF(F308&lt;=1-Params!$B$7,0,ROUND(_xlfn.GAMMA.INV((F308-(1-Params!$B$7))/Params!$B$7,Params!$B$8,Params!$B$9),3))</f>
        <v/>
      </c>
      <c r="S308" s="9">
        <f>IF(G308&lt;=1-Params!$B$7,0,ROUND((Params!$B$10+Params!$B$11*G308^Params!$B$12)*_xlfn.GAMMA.INV((G308-(1-Params!$B$7))/Params!$B$7,Params!$B$8,Params!$B$9),3))</f>
        <v/>
      </c>
      <c r="T308" s="9">
        <f>IF(H308&lt;=1-Params!$B$4,0,MAX(0.1,ROUND((Params!$B$10+Params!$B$11*H308^Params!$B$12)*_xlfn.GAMMA.INV((H308-(1-Params!$B$4))/Params!$B$4,Params!$B$5,Params!$B$6),1)))</f>
        <v/>
      </c>
      <c r="U308" s="9">
        <f>ROUND(_xlfn.NORM.INV(I308,Params!$B$13,Params!$B$14),1)</f>
        <v/>
      </c>
      <c r="V308" s="9">
        <f>ROUND(_xlfn.NORM.INV(J308,Params!$B$15,Params!$B$16),2)</f>
        <v/>
      </c>
      <c r="W308" s="9">
        <f>ROUND(_xlfn.NORM.INV(K308,Params!$B$13,Params!$B$14),1)</f>
        <v/>
      </c>
      <c r="X308" s="9">
        <f>ROUND(_xlfn.NORM.INV(L308,Params!$B$15,Params!$B$16),2)</f>
        <v/>
      </c>
      <c r="Y308" s="9">
        <f>ROUND(_xlfn.NORM.INV(M308,Params!$B$15,Params!$B$16)+Params!$B$17+Params!$B$18*M308,2)</f>
        <v/>
      </c>
      <c r="Z308" s="9">
        <f>ROUND(_xlfn.NORM.INV(N308,Params!$B$13,Params!$B$14)+Params!$B$17+Params!$B$18*N308,1)</f>
        <v/>
      </c>
    </row>
    <row r="309">
      <c r="A309" s="11" t="n">
        <v>308</v>
      </c>
      <c r="B309" s="12">
        <f>INT((A309-1)/122)+1</f>
        <v/>
      </c>
      <c r="C309" s="13" t="n">
        <v>0.417384</v>
      </c>
      <c r="D309" s="13" t="n">
        <v>0.373617</v>
      </c>
      <c r="E309" s="13" t="n">
        <v>0.488818</v>
      </c>
      <c r="F309" s="13" t="n">
        <v>0.232692</v>
      </c>
      <c r="G309" s="13" t="n">
        <v>0.787393</v>
      </c>
      <c r="H309" s="13" t="n">
        <v>0.117024</v>
      </c>
      <c r="I309" s="13" t="n">
        <v>0.480431</v>
      </c>
      <c r="J309" s="13" t="n">
        <v>0.156992</v>
      </c>
      <c r="K309" s="13" t="n">
        <v>0.590067</v>
      </c>
      <c r="L309" s="13" t="n">
        <v>0.088644</v>
      </c>
      <c r="M309" s="13" t="n">
        <v>0.867121</v>
      </c>
      <c r="N309" s="13" t="n">
        <v>0.283014</v>
      </c>
      <c r="O309" s="9">
        <f>IF(C309&lt;=1-Params!$B$4,0,MAX(0.1,ROUND(_xlfn.GAMMA.INV((C309-(1-Params!$B$4))/Params!$B$4,Params!$B$5,Params!$B$6),1)))</f>
        <v/>
      </c>
      <c r="P309" s="9">
        <f>IF(D309&lt;=1-Params!$B$7,0,ROUND(_xlfn.GAMMA.INV((D309-(1-Params!$B$7))/Params!$B$7,Params!$B$8,Params!$B$9),3))</f>
        <v/>
      </c>
      <c r="Q309" s="9">
        <f>IF(E309&lt;=1-Params!$B$4,0,MAX(0.1,ROUND(_xlfn.GAMMA.INV((E309-(1-Params!$B$4))/Params!$B$4,Params!$B$5,Params!$B$6),1)))</f>
        <v/>
      </c>
      <c r="R309" s="9">
        <f>IF(F309&lt;=1-Params!$B$7,0,ROUND(_xlfn.GAMMA.INV((F309-(1-Params!$B$7))/Params!$B$7,Params!$B$8,Params!$B$9),3))</f>
        <v/>
      </c>
      <c r="S309" s="9">
        <f>IF(G309&lt;=1-Params!$B$7,0,ROUND((Params!$B$10+Params!$B$11*G309^Params!$B$12)*_xlfn.GAMMA.INV((G309-(1-Params!$B$7))/Params!$B$7,Params!$B$8,Params!$B$9),3))</f>
        <v/>
      </c>
      <c r="T309" s="9">
        <f>IF(H309&lt;=1-Params!$B$4,0,MAX(0.1,ROUND((Params!$B$10+Params!$B$11*H309^Params!$B$12)*_xlfn.GAMMA.INV((H309-(1-Params!$B$4))/Params!$B$4,Params!$B$5,Params!$B$6),1)))</f>
        <v/>
      </c>
      <c r="U309" s="9">
        <f>ROUND(_xlfn.NORM.INV(I309,Params!$B$13,Params!$B$14),1)</f>
        <v/>
      </c>
      <c r="V309" s="9">
        <f>ROUND(_xlfn.NORM.INV(J309,Params!$B$15,Params!$B$16),2)</f>
        <v/>
      </c>
      <c r="W309" s="9">
        <f>ROUND(_xlfn.NORM.INV(K309,Params!$B$13,Params!$B$14),1)</f>
        <v/>
      </c>
      <c r="X309" s="9">
        <f>ROUND(_xlfn.NORM.INV(L309,Params!$B$15,Params!$B$16),2)</f>
        <v/>
      </c>
      <c r="Y309" s="9">
        <f>ROUND(_xlfn.NORM.INV(M309,Params!$B$15,Params!$B$16)+Params!$B$17+Params!$B$18*M309,2)</f>
        <v/>
      </c>
      <c r="Z309" s="9">
        <f>ROUND(_xlfn.NORM.INV(N309,Params!$B$13,Params!$B$14)+Params!$B$17+Params!$B$18*N309,1)</f>
        <v/>
      </c>
    </row>
    <row r="310">
      <c r="A310" s="11" t="n">
        <v>309</v>
      </c>
      <c r="B310" s="12">
        <f>INT((A310-1)/122)+1</f>
        <v/>
      </c>
      <c r="C310" s="13" t="n">
        <v>0.586445</v>
      </c>
      <c r="D310" s="13" t="n">
        <v>0.041186</v>
      </c>
      <c r="E310" s="13" t="n">
        <v>0.360432</v>
      </c>
      <c r="F310" s="13" t="n">
        <v>0.438268</v>
      </c>
      <c r="G310" s="13" t="n">
        <v>0.688037</v>
      </c>
      <c r="H310" s="13" t="n">
        <v>0.057211</v>
      </c>
      <c r="I310" s="13" t="n">
        <v>0.917815</v>
      </c>
      <c r="J310" s="13" t="n">
        <v>0.284472</v>
      </c>
      <c r="K310" s="13" t="n">
        <v>0.640384</v>
      </c>
      <c r="L310" s="13" t="n">
        <v>0.379407</v>
      </c>
      <c r="M310" s="13" t="n">
        <v>0.951875</v>
      </c>
      <c r="N310" s="13" t="n">
        <v>0.735796</v>
      </c>
      <c r="O310" s="9">
        <f>IF(C310&lt;=1-Params!$B$4,0,MAX(0.1,ROUND(_xlfn.GAMMA.INV((C310-(1-Params!$B$4))/Params!$B$4,Params!$B$5,Params!$B$6),1)))</f>
        <v/>
      </c>
      <c r="P310" s="9">
        <f>IF(D310&lt;=1-Params!$B$7,0,ROUND(_xlfn.GAMMA.INV((D310-(1-Params!$B$7))/Params!$B$7,Params!$B$8,Params!$B$9),3))</f>
        <v/>
      </c>
      <c r="Q310" s="9">
        <f>IF(E310&lt;=1-Params!$B$4,0,MAX(0.1,ROUND(_xlfn.GAMMA.INV((E310-(1-Params!$B$4))/Params!$B$4,Params!$B$5,Params!$B$6),1)))</f>
        <v/>
      </c>
      <c r="R310" s="9">
        <f>IF(F310&lt;=1-Params!$B$7,0,ROUND(_xlfn.GAMMA.INV((F310-(1-Params!$B$7))/Params!$B$7,Params!$B$8,Params!$B$9),3))</f>
        <v/>
      </c>
      <c r="S310" s="9">
        <f>IF(G310&lt;=1-Params!$B$7,0,ROUND((Params!$B$10+Params!$B$11*G310^Params!$B$12)*_xlfn.GAMMA.INV((G310-(1-Params!$B$7))/Params!$B$7,Params!$B$8,Params!$B$9),3))</f>
        <v/>
      </c>
      <c r="T310" s="9">
        <f>IF(H310&lt;=1-Params!$B$4,0,MAX(0.1,ROUND((Params!$B$10+Params!$B$11*H310^Params!$B$12)*_xlfn.GAMMA.INV((H310-(1-Params!$B$4))/Params!$B$4,Params!$B$5,Params!$B$6),1)))</f>
        <v/>
      </c>
      <c r="U310" s="9">
        <f>ROUND(_xlfn.NORM.INV(I310,Params!$B$13,Params!$B$14),1)</f>
        <v/>
      </c>
      <c r="V310" s="9">
        <f>ROUND(_xlfn.NORM.INV(J310,Params!$B$15,Params!$B$16),2)</f>
        <v/>
      </c>
      <c r="W310" s="9">
        <f>ROUND(_xlfn.NORM.INV(K310,Params!$B$13,Params!$B$14),1)</f>
        <v/>
      </c>
      <c r="X310" s="9">
        <f>ROUND(_xlfn.NORM.INV(L310,Params!$B$15,Params!$B$16),2)</f>
        <v/>
      </c>
      <c r="Y310" s="9">
        <f>ROUND(_xlfn.NORM.INV(M310,Params!$B$15,Params!$B$16)+Params!$B$17+Params!$B$18*M310,2)</f>
        <v/>
      </c>
      <c r="Z310" s="9">
        <f>ROUND(_xlfn.NORM.INV(N310,Params!$B$13,Params!$B$14)+Params!$B$17+Params!$B$18*N310,1)</f>
        <v/>
      </c>
    </row>
    <row r="311">
      <c r="A311" s="11" t="n">
        <v>310</v>
      </c>
      <c r="B311" s="12">
        <f>INT((A311-1)/122)+1</f>
        <v/>
      </c>
      <c r="C311" s="13" t="n">
        <v>0.882349</v>
      </c>
      <c r="D311" s="13" t="n">
        <v>0.876103</v>
      </c>
      <c r="E311" s="13" t="n">
        <v>0.983734</v>
      </c>
      <c r="F311" s="13" t="n">
        <v>0.53107</v>
      </c>
      <c r="G311" s="13" t="n">
        <v>0.530169</v>
      </c>
      <c r="H311" s="13" t="n">
        <v>0.247282</v>
      </c>
      <c r="I311" s="13" t="n">
        <v>0.8307369999999999</v>
      </c>
      <c r="J311" s="13" t="n">
        <v>0.792201</v>
      </c>
      <c r="K311" s="13" t="n">
        <v>0.917961</v>
      </c>
      <c r="L311" s="13" t="n">
        <v>0.887996</v>
      </c>
      <c r="M311" s="13" t="n">
        <v>0.991191</v>
      </c>
      <c r="N311" s="13" t="n">
        <v>0.843313</v>
      </c>
      <c r="O311" s="9">
        <f>IF(C311&lt;=1-Params!$B$4,0,MAX(0.1,ROUND(_xlfn.GAMMA.INV((C311-(1-Params!$B$4))/Params!$B$4,Params!$B$5,Params!$B$6),1)))</f>
        <v/>
      </c>
      <c r="P311" s="9">
        <f>IF(D311&lt;=1-Params!$B$7,0,ROUND(_xlfn.GAMMA.INV((D311-(1-Params!$B$7))/Params!$B$7,Params!$B$8,Params!$B$9),3))</f>
        <v/>
      </c>
      <c r="Q311" s="9">
        <f>IF(E311&lt;=1-Params!$B$4,0,MAX(0.1,ROUND(_xlfn.GAMMA.INV((E311-(1-Params!$B$4))/Params!$B$4,Params!$B$5,Params!$B$6),1)))</f>
        <v/>
      </c>
      <c r="R311" s="9">
        <f>IF(F311&lt;=1-Params!$B$7,0,ROUND(_xlfn.GAMMA.INV((F311-(1-Params!$B$7))/Params!$B$7,Params!$B$8,Params!$B$9),3))</f>
        <v/>
      </c>
      <c r="S311" s="9">
        <f>IF(G311&lt;=1-Params!$B$7,0,ROUND((Params!$B$10+Params!$B$11*G311^Params!$B$12)*_xlfn.GAMMA.INV((G311-(1-Params!$B$7))/Params!$B$7,Params!$B$8,Params!$B$9),3))</f>
        <v/>
      </c>
      <c r="T311" s="9">
        <f>IF(H311&lt;=1-Params!$B$4,0,MAX(0.1,ROUND((Params!$B$10+Params!$B$11*H311^Params!$B$12)*_xlfn.GAMMA.INV((H311-(1-Params!$B$4))/Params!$B$4,Params!$B$5,Params!$B$6),1)))</f>
        <v/>
      </c>
      <c r="U311" s="9">
        <f>ROUND(_xlfn.NORM.INV(I311,Params!$B$13,Params!$B$14),1)</f>
        <v/>
      </c>
      <c r="V311" s="9">
        <f>ROUND(_xlfn.NORM.INV(J311,Params!$B$15,Params!$B$16),2)</f>
        <v/>
      </c>
      <c r="W311" s="9">
        <f>ROUND(_xlfn.NORM.INV(K311,Params!$B$13,Params!$B$14),1)</f>
        <v/>
      </c>
      <c r="X311" s="9">
        <f>ROUND(_xlfn.NORM.INV(L311,Params!$B$15,Params!$B$16),2)</f>
        <v/>
      </c>
      <c r="Y311" s="9">
        <f>ROUND(_xlfn.NORM.INV(M311,Params!$B$15,Params!$B$16)+Params!$B$17+Params!$B$18*M311,2)</f>
        <v/>
      </c>
      <c r="Z311" s="9">
        <f>ROUND(_xlfn.NORM.INV(N311,Params!$B$13,Params!$B$14)+Params!$B$17+Params!$B$18*N311,1)</f>
        <v/>
      </c>
    </row>
    <row r="312">
      <c r="A312" s="11" t="n">
        <v>311</v>
      </c>
      <c r="B312" s="12">
        <f>INT((A312-1)/122)+1</f>
        <v/>
      </c>
      <c r="C312" s="13" t="n">
        <v>0.656909</v>
      </c>
      <c r="D312" s="13" t="n">
        <v>0.5770999999999999</v>
      </c>
      <c r="E312" s="13" t="n">
        <v>0.887454</v>
      </c>
      <c r="F312" s="13" t="n">
        <v>0.473364</v>
      </c>
      <c r="G312" s="13" t="n">
        <v>0.529475</v>
      </c>
      <c r="H312" s="13" t="n">
        <v>0.103719</v>
      </c>
      <c r="I312" s="13" t="n">
        <v>0.747632</v>
      </c>
      <c r="J312" s="13" t="n">
        <v>0.505374</v>
      </c>
      <c r="K312" s="13" t="n">
        <v>0.793459</v>
      </c>
      <c r="L312" s="13" t="n">
        <v>0.900106</v>
      </c>
      <c r="M312" s="13" t="n">
        <v>0.883912</v>
      </c>
      <c r="N312" s="13" t="n">
        <v>0.683447</v>
      </c>
      <c r="O312" s="9">
        <f>IF(C312&lt;=1-Params!$B$4,0,MAX(0.1,ROUND(_xlfn.GAMMA.INV((C312-(1-Params!$B$4))/Params!$B$4,Params!$B$5,Params!$B$6),1)))</f>
        <v/>
      </c>
      <c r="P312" s="9">
        <f>IF(D312&lt;=1-Params!$B$7,0,ROUND(_xlfn.GAMMA.INV((D312-(1-Params!$B$7))/Params!$B$7,Params!$B$8,Params!$B$9),3))</f>
        <v/>
      </c>
      <c r="Q312" s="9">
        <f>IF(E312&lt;=1-Params!$B$4,0,MAX(0.1,ROUND(_xlfn.GAMMA.INV((E312-(1-Params!$B$4))/Params!$B$4,Params!$B$5,Params!$B$6),1)))</f>
        <v/>
      </c>
      <c r="R312" s="9">
        <f>IF(F312&lt;=1-Params!$B$7,0,ROUND(_xlfn.GAMMA.INV((F312-(1-Params!$B$7))/Params!$B$7,Params!$B$8,Params!$B$9),3))</f>
        <v/>
      </c>
      <c r="S312" s="9">
        <f>IF(G312&lt;=1-Params!$B$7,0,ROUND((Params!$B$10+Params!$B$11*G312^Params!$B$12)*_xlfn.GAMMA.INV((G312-(1-Params!$B$7))/Params!$B$7,Params!$B$8,Params!$B$9),3))</f>
        <v/>
      </c>
      <c r="T312" s="9">
        <f>IF(H312&lt;=1-Params!$B$4,0,MAX(0.1,ROUND((Params!$B$10+Params!$B$11*H312^Params!$B$12)*_xlfn.GAMMA.INV((H312-(1-Params!$B$4))/Params!$B$4,Params!$B$5,Params!$B$6),1)))</f>
        <v/>
      </c>
      <c r="U312" s="9">
        <f>ROUND(_xlfn.NORM.INV(I312,Params!$B$13,Params!$B$14),1)</f>
        <v/>
      </c>
      <c r="V312" s="9">
        <f>ROUND(_xlfn.NORM.INV(J312,Params!$B$15,Params!$B$16),2)</f>
        <v/>
      </c>
      <c r="W312" s="9">
        <f>ROUND(_xlfn.NORM.INV(K312,Params!$B$13,Params!$B$14),1)</f>
        <v/>
      </c>
      <c r="X312" s="9">
        <f>ROUND(_xlfn.NORM.INV(L312,Params!$B$15,Params!$B$16),2)</f>
        <v/>
      </c>
      <c r="Y312" s="9">
        <f>ROUND(_xlfn.NORM.INV(M312,Params!$B$15,Params!$B$16)+Params!$B$17+Params!$B$18*M312,2)</f>
        <v/>
      </c>
      <c r="Z312" s="9">
        <f>ROUND(_xlfn.NORM.INV(N312,Params!$B$13,Params!$B$14)+Params!$B$17+Params!$B$18*N312,1)</f>
        <v/>
      </c>
    </row>
    <row r="313">
      <c r="A313" s="11" t="n">
        <v>312</v>
      </c>
      <c r="B313" s="12">
        <f>INT((A313-1)/122)+1</f>
        <v/>
      </c>
      <c r="C313" s="13" t="n">
        <v>0.621325</v>
      </c>
      <c r="D313" s="13" t="n">
        <v>0.515021</v>
      </c>
      <c r="E313" s="13" t="n">
        <v>0.415745</v>
      </c>
      <c r="F313" s="13" t="n">
        <v>0.778741</v>
      </c>
      <c r="G313" s="13" t="n">
        <v>0.42977</v>
      </c>
      <c r="H313" s="13" t="n">
        <v>0.491001</v>
      </c>
      <c r="I313" s="13" t="n">
        <v>0.234913</v>
      </c>
      <c r="J313" s="13" t="n">
        <v>0.432458</v>
      </c>
      <c r="K313" s="13" t="n">
        <v>0.562783</v>
      </c>
      <c r="L313" s="13" t="n">
        <v>0.644083</v>
      </c>
      <c r="M313" s="13" t="n">
        <v>0.566851</v>
      </c>
      <c r="N313" s="13" t="n">
        <v>0.797834</v>
      </c>
      <c r="O313" s="9">
        <f>IF(C313&lt;=1-Params!$B$4,0,MAX(0.1,ROUND(_xlfn.GAMMA.INV((C313-(1-Params!$B$4))/Params!$B$4,Params!$B$5,Params!$B$6),1)))</f>
        <v/>
      </c>
      <c r="P313" s="9">
        <f>IF(D313&lt;=1-Params!$B$7,0,ROUND(_xlfn.GAMMA.INV((D313-(1-Params!$B$7))/Params!$B$7,Params!$B$8,Params!$B$9),3))</f>
        <v/>
      </c>
      <c r="Q313" s="9">
        <f>IF(E313&lt;=1-Params!$B$4,0,MAX(0.1,ROUND(_xlfn.GAMMA.INV((E313-(1-Params!$B$4))/Params!$B$4,Params!$B$5,Params!$B$6),1)))</f>
        <v/>
      </c>
      <c r="R313" s="9">
        <f>IF(F313&lt;=1-Params!$B$7,0,ROUND(_xlfn.GAMMA.INV((F313-(1-Params!$B$7))/Params!$B$7,Params!$B$8,Params!$B$9),3))</f>
        <v/>
      </c>
      <c r="S313" s="9">
        <f>IF(G313&lt;=1-Params!$B$7,0,ROUND((Params!$B$10+Params!$B$11*G313^Params!$B$12)*_xlfn.GAMMA.INV((G313-(1-Params!$B$7))/Params!$B$7,Params!$B$8,Params!$B$9),3))</f>
        <v/>
      </c>
      <c r="T313" s="9">
        <f>IF(H313&lt;=1-Params!$B$4,0,MAX(0.1,ROUND((Params!$B$10+Params!$B$11*H313^Params!$B$12)*_xlfn.GAMMA.INV((H313-(1-Params!$B$4))/Params!$B$4,Params!$B$5,Params!$B$6),1)))</f>
        <v/>
      </c>
      <c r="U313" s="9">
        <f>ROUND(_xlfn.NORM.INV(I313,Params!$B$13,Params!$B$14),1)</f>
        <v/>
      </c>
      <c r="V313" s="9">
        <f>ROUND(_xlfn.NORM.INV(J313,Params!$B$15,Params!$B$16),2)</f>
        <v/>
      </c>
      <c r="W313" s="9">
        <f>ROUND(_xlfn.NORM.INV(K313,Params!$B$13,Params!$B$14),1)</f>
        <v/>
      </c>
      <c r="X313" s="9">
        <f>ROUND(_xlfn.NORM.INV(L313,Params!$B$15,Params!$B$16),2)</f>
        <v/>
      </c>
      <c r="Y313" s="9">
        <f>ROUND(_xlfn.NORM.INV(M313,Params!$B$15,Params!$B$16)+Params!$B$17+Params!$B$18*M313,2)</f>
        <v/>
      </c>
      <c r="Z313" s="9">
        <f>ROUND(_xlfn.NORM.INV(N313,Params!$B$13,Params!$B$14)+Params!$B$17+Params!$B$18*N313,1)</f>
        <v/>
      </c>
    </row>
    <row r="314">
      <c r="A314" s="11" t="n">
        <v>313</v>
      </c>
      <c r="B314" s="12">
        <f>INT((A314-1)/122)+1</f>
        <v/>
      </c>
      <c r="C314" s="13" t="n">
        <v>0.681565</v>
      </c>
      <c r="D314" s="13" t="n">
        <v>0.875475</v>
      </c>
      <c r="E314" s="13" t="n">
        <v>0.729549</v>
      </c>
      <c r="F314" s="13" t="n">
        <v>0.346288</v>
      </c>
      <c r="G314" s="13" t="n">
        <v>0.481332</v>
      </c>
      <c r="H314" s="13" t="n">
        <v>0.176941</v>
      </c>
      <c r="I314" s="13" t="n">
        <v>0.462028</v>
      </c>
      <c r="J314" s="13" t="n">
        <v>0.9316</v>
      </c>
      <c r="K314" s="13" t="n">
        <v>0.63547</v>
      </c>
      <c r="L314" s="13" t="n">
        <v>0.9665820000000001</v>
      </c>
      <c r="M314" s="13" t="n">
        <v>0.520631</v>
      </c>
      <c r="N314" s="13" t="n">
        <v>0.7589360000000001</v>
      </c>
      <c r="O314" s="9">
        <f>IF(C314&lt;=1-Params!$B$4,0,MAX(0.1,ROUND(_xlfn.GAMMA.INV((C314-(1-Params!$B$4))/Params!$B$4,Params!$B$5,Params!$B$6),1)))</f>
        <v/>
      </c>
      <c r="P314" s="9">
        <f>IF(D314&lt;=1-Params!$B$7,0,ROUND(_xlfn.GAMMA.INV((D314-(1-Params!$B$7))/Params!$B$7,Params!$B$8,Params!$B$9),3))</f>
        <v/>
      </c>
      <c r="Q314" s="9">
        <f>IF(E314&lt;=1-Params!$B$4,0,MAX(0.1,ROUND(_xlfn.GAMMA.INV((E314-(1-Params!$B$4))/Params!$B$4,Params!$B$5,Params!$B$6),1)))</f>
        <v/>
      </c>
      <c r="R314" s="9">
        <f>IF(F314&lt;=1-Params!$B$7,0,ROUND(_xlfn.GAMMA.INV((F314-(1-Params!$B$7))/Params!$B$7,Params!$B$8,Params!$B$9),3))</f>
        <v/>
      </c>
      <c r="S314" s="9">
        <f>IF(G314&lt;=1-Params!$B$7,0,ROUND((Params!$B$10+Params!$B$11*G314^Params!$B$12)*_xlfn.GAMMA.INV((G314-(1-Params!$B$7))/Params!$B$7,Params!$B$8,Params!$B$9),3))</f>
        <v/>
      </c>
      <c r="T314" s="9">
        <f>IF(H314&lt;=1-Params!$B$4,0,MAX(0.1,ROUND((Params!$B$10+Params!$B$11*H314^Params!$B$12)*_xlfn.GAMMA.INV((H314-(1-Params!$B$4))/Params!$B$4,Params!$B$5,Params!$B$6),1)))</f>
        <v/>
      </c>
      <c r="U314" s="9">
        <f>ROUND(_xlfn.NORM.INV(I314,Params!$B$13,Params!$B$14),1)</f>
        <v/>
      </c>
      <c r="V314" s="9">
        <f>ROUND(_xlfn.NORM.INV(J314,Params!$B$15,Params!$B$16),2)</f>
        <v/>
      </c>
      <c r="W314" s="9">
        <f>ROUND(_xlfn.NORM.INV(K314,Params!$B$13,Params!$B$14),1)</f>
        <v/>
      </c>
      <c r="X314" s="9">
        <f>ROUND(_xlfn.NORM.INV(L314,Params!$B$15,Params!$B$16),2)</f>
        <v/>
      </c>
      <c r="Y314" s="9">
        <f>ROUND(_xlfn.NORM.INV(M314,Params!$B$15,Params!$B$16)+Params!$B$17+Params!$B$18*M314,2)</f>
        <v/>
      </c>
      <c r="Z314" s="9">
        <f>ROUND(_xlfn.NORM.INV(N314,Params!$B$13,Params!$B$14)+Params!$B$17+Params!$B$18*N314,1)</f>
        <v/>
      </c>
    </row>
    <row r="315">
      <c r="A315" s="11" t="n">
        <v>314</v>
      </c>
      <c r="B315" s="12">
        <f>INT((A315-1)/122)+1</f>
        <v/>
      </c>
      <c r="C315" s="13" t="n">
        <v>0.991305</v>
      </c>
      <c r="D315" s="13" t="n">
        <v>0.251557</v>
      </c>
      <c r="E315" s="13" t="n">
        <v>0.376285</v>
      </c>
      <c r="F315" s="13" t="n">
        <v>0.202001</v>
      </c>
      <c r="G315" s="13" t="n">
        <v>0.079306</v>
      </c>
      <c r="H315" s="13" t="n">
        <v>0.492451</v>
      </c>
      <c r="I315" s="13" t="n">
        <v>0.43932</v>
      </c>
      <c r="J315" s="13" t="n">
        <v>0.93016</v>
      </c>
      <c r="K315" s="13" t="n">
        <v>0.9342819999999999</v>
      </c>
      <c r="L315" s="13" t="n">
        <v>0.8141890000000001</v>
      </c>
      <c r="M315" s="13" t="n">
        <v>0.510386</v>
      </c>
      <c r="N315" s="13" t="n">
        <v>0.805566</v>
      </c>
      <c r="O315" s="9">
        <f>IF(C315&lt;=1-Params!$B$4,0,MAX(0.1,ROUND(_xlfn.GAMMA.INV((C315-(1-Params!$B$4))/Params!$B$4,Params!$B$5,Params!$B$6),1)))</f>
        <v/>
      </c>
      <c r="P315" s="9">
        <f>IF(D315&lt;=1-Params!$B$7,0,ROUND(_xlfn.GAMMA.INV((D315-(1-Params!$B$7))/Params!$B$7,Params!$B$8,Params!$B$9),3))</f>
        <v/>
      </c>
      <c r="Q315" s="9">
        <f>IF(E315&lt;=1-Params!$B$4,0,MAX(0.1,ROUND(_xlfn.GAMMA.INV((E315-(1-Params!$B$4))/Params!$B$4,Params!$B$5,Params!$B$6),1)))</f>
        <v/>
      </c>
      <c r="R315" s="9">
        <f>IF(F315&lt;=1-Params!$B$7,0,ROUND(_xlfn.GAMMA.INV((F315-(1-Params!$B$7))/Params!$B$7,Params!$B$8,Params!$B$9),3))</f>
        <v/>
      </c>
      <c r="S315" s="9">
        <f>IF(G315&lt;=1-Params!$B$7,0,ROUND((Params!$B$10+Params!$B$11*G315^Params!$B$12)*_xlfn.GAMMA.INV((G315-(1-Params!$B$7))/Params!$B$7,Params!$B$8,Params!$B$9),3))</f>
        <v/>
      </c>
      <c r="T315" s="9">
        <f>IF(H315&lt;=1-Params!$B$4,0,MAX(0.1,ROUND((Params!$B$10+Params!$B$11*H315^Params!$B$12)*_xlfn.GAMMA.INV((H315-(1-Params!$B$4))/Params!$B$4,Params!$B$5,Params!$B$6),1)))</f>
        <v/>
      </c>
      <c r="U315" s="9">
        <f>ROUND(_xlfn.NORM.INV(I315,Params!$B$13,Params!$B$14),1)</f>
        <v/>
      </c>
      <c r="V315" s="9">
        <f>ROUND(_xlfn.NORM.INV(J315,Params!$B$15,Params!$B$16),2)</f>
        <v/>
      </c>
      <c r="W315" s="9">
        <f>ROUND(_xlfn.NORM.INV(K315,Params!$B$13,Params!$B$14),1)</f>
        <v/>
      </c>
      <c r="X315" s="9">
        <f>ROUND(_xlfn.NORM.INV(L315,Params!$B$15,Params!$B$16),2)</f>
        <v/>
      </c>
      <c r="Y315" s="9">
        <f>ROUND(_xlfn.NORM.INV(M315,Params!$B$15,Params!$B$16)+Params!$B$17+Params!$B$18*M315,2)</f>
        <v/>
      </c>
      <c r="Z315" s="9">
        <f>ROUND(_xlfn.NORM.INV(N315,Params!$B$13,Params!$B$14)+Params!$B$17+Params!$B$18*N315,1)</f>
        <v/>
      </c>
    </row>
    <row r="316">
      <c r="A316" s="11" t="n">
        <v>315</v>
      </c>
      <c r="B316" s="12">
        <f>INT((A316-1)/122)+1</f>
        <v/>
      </c>
      <c r="C316" s="13" t="n">
        <v>0.88881</v>
      </c>
      <c r="D316" s="13" t="n">
        <v>0.479281</v>
      </c>
      <c r="E316" s="13" t="n">
        <v>0.669658</v>
      </c>
      <c r="F316" s="13" t="n">
        <v>0.352734</v>
      </c>
      <c r="G316" s="13" t="n">
        <v>0.166262</v>
      </c>
      <c r="H316" s="13" t="n">
        <v>0.776237</v>
      </c>
      <c r="I316" s="13" t="n">
        <v>0.462984</v>
      </c>
      <c r="J316" s="13" t="n">
        <v>0.759307</v>
      </c>
      <c r="K316" s="13" t="n">
        <v>0.851867</v>
      </c>
      <c r="L316" s="13" t="n">
        <v>0.87398</v>
      </c>
      <c r="M316" s="13" t="n">
        <v>0.623044</v>
      </c>
      <c r="N316" s="13" t="n">
        <v>0.671217</v>
      </c>
      <c r="O316" s="9">
        <f>IF(C316&lt;=1-Params!$B$4,0,MAX(0.1,ROUND(_xlfn.GAMMA.INV((C316-(1-Params!$B$4))/Params!$B$4,Params!$B$5,Params!$B$6),1)))</f>
        <v/>
      </c>
      <c r="P316" s="9">
        <f>IF(D316&lt;=1-Params!$B$7,0,ROUND(_xlfn.GAMMA.INV((D316-(1-Params!$B$7))/Params!$B$7,Params!$B$8,Params!$B$9),3))</f>
        <v/>
      </c>
      <c r="Q316" s="9">
        <f>IF(E316&lt;=1-Params!$B$4,0,MAX(0.1,ROUND(_xlfn.GAMMA.INV((E316-(1-Params!$B$4))/Params!$B$4,Params!$B$5,Params!$B$6),1)))</f>
        <v/>
      </c>
      <c r="R316" s="9">
        <f>IF(F316&lt;=1-Params!$B$7,0,ROUND(_xlfn.GAMMA.INV((F316-(1-Params!$B$7))/Params!$B$7,Params!$B$8,Params!$B$9),3))</f>
        <v/>
      </c>
      <c r="S316" s="9">
        <f>IF(G316&lt;=1-Params!$B$7,0,ROUND((Params!$B$10+Params!$B$11*G316^Params!$B$12)*_xlfn.GAMMA.INV((G316-(1-Params!$B$7))/Params!$B$7,Params!$B$8,Params!$B$9),3))</f>
        <v/>
      </c>
      <c r="T316" s="9">
        <f>IF(H316&lt;=1-Params!$B$4,0,MAX(0.1,ROUND((Params!$B$10+Params!$B$11*H316^Params!$B$12)*_xlfn.GAMMA.INV((H316-(1-Params!$B$4))/Params!$B$4,Params!$B$5,Params!$B$6),1)))</f>
        <v/>
      </c>
      <c r="U316" s="9">
        <f>ROUND(_xlfn.NORM.INV(I316,Params!$B$13,Params!$B$14),1)</f>
        <v/>
      </c>
      <c r="V316" s="9">
        <f>ROUND(_xlfn.NORM.INV(J316,Params!$B$15,Params!$B$16),2)</f>
        <v/>
      </c>
      <c r="W316" s="9">
        <f>ROUND(_xlfn.NORM.INV(K316,Params!$B$13,Params!$B$14),1)</f>
        <v/>
      </c>
      <c r="X316" s="9">
        <f>ROUND(_xlfn.NORM.INV(L316,Params!$B$15,Params!$B$16),2)</f>
        <v/>
      </c>
      <c r="Y316" s="9">
        <f>ROUND(_xlfn.NORM.INV(M316,Params!$B$15,Params!$B$16)+Params!$B$17+Params!$B$18*M316,2)</f>
        <v/>
      </c>
      <c r="Z316" s="9">
        <f>ROUND(_xlfn.NORM.INV(N316,Params!$B$13,Params!$B$14)+Params!$B$17+Params!$B$18*N316,1)</f>
        <v/>
      </c>
    </row>
    <row r="317">
      <c r="A317" s="11" t="n">
        <v>316</v>
      </c>
      <c r="B317" s="12">
        <f>INT((A317-1)/122)+1</f>
        <v/>
      </c>
      <c r="C317" s="13" t="n">
        <v>0.989822</v>
      </c>
      <c r="D317" s="13" t="n">
        <v>0.644492</v>
      </c>
      <c r="E317" s="13" t="n">
        <v>0.649964</v>
      </c>
      <c r="F317" s="13" t="n">
        <v>0.251278</v>
      </c>
      <c r="G317" s="13" t="n">
        <v>0.708566</v>
      </c>
      <c r="H317" s="13" t="n">
        <v>0.309799</v>
      </c>
      <c r="I317" s="13" t="n">
        <v>0.530953</v>
      </c>
      <c r="J317" s="13" t="n">
        <v>0.899199</v>
      </c>
      <c r="K317" s="13" t="n">
        <v>0.69904</v>
      </c>
      <c r="L317" s="13" t="n">
        <v>0.293043</v>
      </c>
      <c r="M317" s="13" t="n">
        <v>0.330956</v>
      </c>
      <c r="N317" s="13" t="n">
        <v>0.847296</v>
      </c>
      <c r="O317" s="9">
        <f>IF(C317&lt;=1-Params!$B$4,0,MAX(0.1,ROUND(_xlfn.GAMMA.INV((C317-(1-Params!$B$4))/Params!$B$4,Params!$B$5,Params!$B$6),1)))</f>
        <v/>
      </c>
      <c r="P317" s="9">
        <f>IF(D317&lt;=1-Params!$B$7,0,ROUND(_xlfn.GAMMA.INV((D317-(1-Params!$B$7))/Params!$B$7,Params!$B$8,Params!$B$9),3))</f>
        <v/>
      </c>
      <c r="Q317" s="9">
        <f>IF(E317&lt;=1-Params!$B$4,0,MAX(0.1,ROUND(_xlfn.GAMMA.INV((E317-(1-Params!$B$4))/Params!$B$4,Params!$B$5,Params!$B$6),1)))</f>
        <v/>
      </c>
      <c r="R317" s="9">
        <f>IF(F317&lt;=1-Params!$B$7,0,ROUND(_xlfn.GAMMA.INV((F317-(1-Params!$B$7))/Params!$B$7,Params!$B$8,Params!$B$9),3))</f>
        <v/>
      </c>
      <c r="S317" s="9">
        <f>IF(G317&lt;=1-Params!$B$7,0,ROUND((Params!$B$10+Params!$B$11*G317^Params!$B$12)*_xlfn.GAMMA.INV((G317-(1-Params!$B$7))/Params!$B$7,Params!$B$8,Params!$B$9),3))</f>
        <v/>
      </c>
      <c r="T317" s="9">
        <f>IF(H317&lt;=1-Params!$B$4,0,MAX(0.1,ROUND((Params!$B$10+Params!$B$11*H317^Params!$B$12)*_xlfn.GAMMA.INV((H317-(1-Params!$B$4))/Params!$B$4,Params!$B$5,Params!$B$6),1)))</f>
        <v/>
      </c>
      <c r="U317" s="9">
        <f>ROUND(_xlfn.NORM.INV(I317,Params!$B$13,Params!$B$14),1)</f>
        <v/>
      </c>
      <c r="V317" s="9">
        <f>ROUND(_xlfn.NORM.INV(J317,Params!$B$15,Params!$B$16),2)</f>
        <v/>
      </c>
      <c r="W317" s="9">
        <f>ROUND(_xlfn.NORM.INV(K317,Params!$B$13,Params!$B$14),1)</f>
        <v/>
      </c>
      <c r="X317" s="9">
        <f>ROUND(_xlfn.NORM.INV(L317,Params!$B$15,Params!$B$16),2)</f>
        <v/>
      </c>
      <c r="Y317" s="9">
        <f>ROUND(_xlfn.NORM.INV(M317,Params!$B$15,Params!$B$16)+Params!$B$17+Params!$B$18*M317,2)</f>
        <v/>
      </c>
      <c r="Z317" s="9">
        <f>ROUND(_xlfn.NORM.INV(N317,Params!$B$13,Params!$B$14)+Params!$B$17+Params!$B$18*N317,1)</f>
        <v/>
      </c>
    </row>
    <row r="318">
      <c r="A318" s="11" t="n">
        <v>317</v>
      </c>
      <c r="B318" s="12">
        <f>INT((A318-1)/122)+1</f>
        <v/>
      </c>
      <c r="C318" s="13" t="n">
        <v>0.612173</v>
      </c>
      <c r="D318" s="13" t="n">
        <v>0.006483</v>
      </c>
      <c r="E318" s="13" t="n">
        <v>0.971035</v>
      </c>
      <c r="F318" s="13" t="n">
        <v>0.256614</v>
      </c>
      <c r="G318" s="13" t="n">
        <v>0.125801</v>
      </c>
      <c r="H318" s="13" t="n">
        <v>0.835016</v>
      </c>
      <c r="I318" s="13" t="n">
        <v>0.437947</v>
      </c>
      <c r="J318" s="13" t="n">
        <v>0.589832</v>
      </c>
      <c r="K318" s="13" t="n">
        <v>0.637875</v>
      </c>
      <c r="L318" s="13" t="n">
        <v>0.513038</v>
      </c>
      <c r="M318" s="13" t="n">
        <v>0.317468</v>
      </c>
      <c r="N318" s="13" t="n">
        <v>0.90603</v>
      </c>
      <c r="O318" s="9">
        <f>IF(C318&lt;=1-Params!$B$4,0,MAX(0.1,ROUND(_xlfn.GAMMA.INV((C318-(1-Params!$B$4))/Params!$B$4,Params!$B$5,Params!$B$6),1)))</f>
        <v/>
      </c>
      <c r="P318" s="9">
        <f>IF(D318&lt;=1-Params!$B$7,0,ROUND(_xlfn.GAMMA.INV((D318-(1-Params!$B$7))/Params!$B$7,Params!$B$8,Params!$B$9),3))</f>
        <v/>
      </c>
      <c r="Q318" s="9">
        <f>IF(E318&lt;=1-Params!$B$4,0,MAX(0.1,ROUND(_xlfn.GAMMA.INV((E318-(1-Params!$B$4))/Params!$B$4,Params!$B$5,Params!$B$6),1)))</f>
        <v/>
      </c>
      <c r="R318" s="9">
        <f>IF(F318&lt;=1-Params!$B$7,0,ROUND(_xlfn.GAMMA.INV((F318-(1-Params!$B$7))/Params!$B$7,Params!$B$8,Params!$B$9),3))</f>
        <v/>
      </c>
      <c r="S318" s="9">
        <f>IF(G318&lt;=1-Params!$B$7,0,ROUND((Params!$B$10+Params!$B$11*G318^Params!$B$12)*_xlfn.GAMMA.INV((G318-(1-Params!$B$7))/Params!$B$7,Params!$B$8,Params!$B$9),3))</f>
        <v/>
      </c>
      <c r="T318" s="9">
        <f>IF(H318&lt;=1-Params!$B$4,0,MAX(0.1,ROUND((Params!$B$10+Params!$B$11*H318^Params!$B$12)*_xlfn.GAMMA.INV((H318-(1-Params!$B$4))/Params!$B$4,Params!$B$5,Params!$B$6),1)))</f>
        <v/>
      </c>
      <c r="U318" s="9">
        <f>ROUND(_xlfn.NORM.INV(I318,Params!$B$13,Params!$B$14),1)</f>
        <v/>
      </c>
      <c r="V318" s="9">
        <f>ROUND(_xlfn.NORM.INV(J318,Params!$B$15,Params!$B$16),2)</f>
        <v/>
      </c>
      <c r="W318" s="9">
        <f>ROUND(_xlfn.NORM.INV(K318,Params!$B$13,Params!$B$14),1)</f>
        <v/>
      </c>
      <c r="X318" s="9">
        <f>ROUND(_xlfn.NORM.INV(L318,Params!$B$15,Params!$B$16),2)</f>
        <v/>
      </c>
      <c r="Y318" s="9">
        <f>ROUND(_xlfn.NORM.INV(M318,Params!$B$15,Params!$B$16)+Params!$B$17+Params!$B$18*M318,2)</f>
        <v/>
      </c>
      <c r="Z318" s="9">
        <f>ROUND(_xlfn.NORM.INV(N318,Params!$B$13,Params!$B$14)+Params!$B$17+Params!$B$18*N318,1)</f>
        <v/>
      </c>
    </row>
    <row r="319">
      <c r="A319" s="11" t="n">
        <v>318</v>
      </c>
      <c r="B319" s="12">
        <f>INT((A319-1)/122)+1</f>
        <v/>
      </c>
      <c r="C319" s="13" t="n">
        <v>0.239868</v>
      </c>
      <c r="D319" s="13" t="n">
        <v>0.104696</v>
      </c>
      <c r="E319" s="13" t="n">
        <v>0.985791</v>
      </c>
      <c r="F319" s="13" t="n">
        <v>0.7190530000000001</v>
      </c>
      <c r="G319" s="13" t="n">
        <v>0.020963</v>
      </c>
      <c r="H319" s="13" t="n">
        <v>0.966929</v>
      </c>
      <c r="I319" s="13" t="n">
        <v>0.246796</v>
      </c>
      <c r="J319" s="13" t="n">
        <v>0.48071</v>
      </c>
      <c r="K319" s="13" t="n">
        <v>0.485592</v>
      </c>
      <c r="L319" s="13" t="n">
        <v>0.626403</v>
      </c>
      <c r="M319" s="13" t="n">
        <v>0.418705</v>
      </c>
      <c r="N319" s="13" t="n">
        <v>0.9560650000000001</v>
      </c>
      <c r="O319" s="9">
        <f>IF(C319&lt;=1-Params!$B$4,0,MAX(0.1,ROUND(_xlfn.GAMMA.INV((C319-(1-Params!$B$4))/Params!$B$4,Params!$B$5,Params!$B$6),1)))</f>
        <v/>
      </c>
      <c r="P319" s="9">
        <f>IF(D319&lt;=1-Params!$B$7,0,ROUND(_xlfn.GAMMA.INV((D319-(1-Params!$B$7))/Params!$B$7,Params!$B$8,Params!$B$9),3))</f>
        <v/>
      </c>
      <c r="Q319" s="9">
        <f>IF(E319&lt;=1-Params!$B$4,0,MAX(0.1,ROUND(_xlfn.GAMMA.INV((E319-(1-Params!$B$4))/Params!$B$4,Params!$B$5,Params!$B$6),1)))</f>
        <v/>
      </c>
      <c r="R319" s="9">
        <f>IF(F319&lt;=1-Params!$B$7,0,ROUND(_xlfn.GAMMA.INV((F319-(1-Params!$B$7))/Params!$B$7,Params!$B$8,Params!$B$9),3))</f>
        <v/>
      </c>
      <c r="S319" s="9">
        <f>IF(G319&lt;=1-Params!$B$7,0,ROUND((Params!$B$10+Params!$B$11*G319^Params!$B$12)*_xlfn.GAMMA.INV((G319-(1-Params!$B$7))/Params!$B$7,Params!$B$8,Params!$B$9),3))</f>
        <v/>
      </c>
      <c r="T319" s="9">
        <f>IF(H319&lt;=1-Params!$B$4,0,MAX(0.1,ROUND((Params!$B$10+Params!$B$11*H319^Params!$B$12)*_xlfn.GAMMA.INV((H319-(1-Params!$B$4))/Params!$B$4,Params!$B$5,Params!$B$6),1)))</f>
        <v/>
      </c>
      <c r="U319" s="9">
        <f>ROUND(_xlfn.NORM.INV(I319,Params!$B$13,Params!$B$14),1)</f>
        <v/>
      </c>
      <c r="V319" s="9">
        <f>ROUND(_xlfn.NORM.INV(J319,Params!$B$15,Params!$B$16),2)</f>
        <v/>
      </c>
      <c r="W319" s="9">
        <f>ROUND(_xlfn.NORM.INV(K319,Params!$B$13,Params!$B$14),1)</f>
        <v/>
      </c>
      <c r="X319" s="9">
        <f>ROUND(_xlfn.NORM.INV(L319,Params!$B$15,Params!$B$16),2)</f>
        <v/>
      </c>
      <c r="Y319" s="9">
        <f>ROUND(_xlfn.NORM.INV(M319,Params!$B$15,Params!$B$16)+Params!$B$17+Params!$B$18*M319,2)</f>
        <v/>
      </c>
      <c r="Z319" s="9">
        <f>ROUND(_xlfn.NORM.INV(N319,Params!$B$13,Params!$B$14)+Params!$B$17+Params!$B$18*N319,1)</f>
        <v/>
      </c>
    </row>
    <row r="320">
      <c r="A320" s="11" t="n">
        <v>319</v>
      </c>
      <c r="B320" s="12">
        <f>INT((A320-1)/122)+1</f>
        <v/>
      </c>
      <c r="C320" s="13" t="n">
        <v>0.67699</v>
      </c>
      <c r="D320" s="13" t="n">
        <v>0.293661</v>
      </c>
      <c r="E320" s="13" t="n">
        <v>0.892891</v>
      </c>
      <c r="F320" s="13" t="n">
        <v>0.853162</v>
      </c>
      <c r="G320" s="13" t="n">
        <v>0.403528</v>
      </c>
      <c r="H320" s="13" t="n">
        <v>0.930418</v>
      </c>
      <c r="I320" s="13" t="n">
        <v>0.09221</v>
      </c>
      <c r="J320" s="13" t="n">
        <v>0.746429</v>
      </c>
      <c r="K320" s="13" t="n">
        <v>0.7152539999999999</v>
      </c>
      <c r="L320" s="13" t="n">
        <v>0.133529</v>
      </c>
      <c r="M320" s="13" t="n">
        <v>0.5849220000000001</v>
      </c>
      <c r="N320" s="13" t="n">
        <v>0.498343</v>
      </c>
      <c r="O320" s="9">
        <f>IF(C320&lt;=1-Params!$B$4,0,MAX(0.1,ROUND(_xlfn.GAMMA.INV((C320-(1-Params!$B$4))/Params!$B$4,Params!$B$5,Params!$B$6),1)))</f>
        <v/>
      </c>
      <c r="P320" s="9">
        <f>IF(D320&lt;=1-Params!$B$7,0,ROUND(_xlfn.GAMMA.INV((D320-(1-Params!$B$7))/Params!$B$7,Params!$B$8,Params!$B$9),3))</f>
        <v/>
      </c>
      <c r="Q320" s="9">
        <f>IF(E320&lt;=1-Params!$B$4,0,MAX(0.1,ROUND(_xlfn.GAMMA.INV((E320-(1-Params!$B$4))/Params!$B$4,Params!$B$5,Params!$B$6),1)))</f>
        <v/>
      </c>
      <c r="R320" s="9">
        <f>IF(F320&lt;=1-Params!$B$7,0,ROUND(_xlfn.GAMMA.INV((F320-(1-Params!$B$7))/Params!$B$7,Params!$B$8,Params!$B$9),3))</f>
        <v/>
      </c>
      <c r="S320" s="9">
        <f>IF(G320&lt;=1-Params!$B$7,0,ROUND((Params!$B$10+Params!$B$11*G320^Params!$B$12)*_xlfn.GAMMA.INV((G320-(1-Params!$B$7))/Params!$B$7,Params!$B$8,Params!$B$9),3))</f>
        <v/>
      </c>
      <c r="T320" s="9">
        <f>IF(H320&lt;=1-Params!$B$4,0,MAX(0.1,ROUND((Params!$B$10+Params!$B$11*H320^Params!$B$12)*_xlfn.GAMMA.INV((H320-(1-Params!$B$4))/Params!$B$4,Params!$B$5,Params!$B$6),1)))</f>
        <v/>
      </c>
      <c r="U320" s="9">
        <f>ROUND(_xlfn.NORM.INV(I320,Params!$B$13,Params!$B$14),1)</f>
        <v/>
      </c>
      <c r="V320" s="9">
        <f>ROUND(_xlfn.NORM.INV(J320,Params!$B$15,Params!$B$16),2)</f>
        <v/>
      </c>
      <c r="W320" s="9">
        <f>ROUND(_xlfn.NORM.INV(K320,Params!$B$13,Params!$B$14),1)</f>
        <v/>
      </c>
      <c r="X320" s="9">
        <f>ROUND(_xlfn.NORM.INV(L320,Params!$B$15,Params!$B$16),2)</f>
        <v/>
      </c>
      <c r="Y320" s="9">
        <f>ROUND(_xlfn.NORM.INV(M320,Params!$B$15,Params!$B$16)+Params!$B$17+Params!$B$18*M320,2)</f>
        <v/>
      </c>
      <c r="Z320" s="9">
        <f>ROUND(_xlfn.NORM.INV(N320,Params!$B$13,Params!$B$14)+Params!$B$17+Params!$B$18*N320,1)</f>
        <v/>
      </c>
    </row>
    <row r="321">
      <c r="A321" s="11" t="n">
        <v>320</v>
      </c>
      <c r="B321" s="12">
        <f>INT((A321-1)/122)+1</f>
        <v/>
      </c>
      <c r="C321" s="13" t="n">
        <v>0.303605</v>
      </c>
      <c r="D321" s="13" t="n">
        <v>0.433724</v>
      </c>
      <c r="E321" s="13" t="n">
        <v>0.446792</v>
      </c>
      <c r="F321" s="13" t="n">
        <v>0.649152</v>
      </c>
      <c r="G321" s="13" t="n">
        <v>0.813216</v>
      </c>
      <c r="H321" s="13" t="n">
        <v>0.789586</v>
      </c>
      <c r="I321" s="13" t="n">
        <v>0.112859</v>
      </c>
      <c r="J321" s="13" t="n">
        <v>0.9138770000000001</v>
      </c>
      <c r="K321" s="13" t="n">
        <v>0.175189</v>
      </c>
      <c r="L321" s="13" t="n">
        <v>0.02341</v>
      </c>
      <c r="M321" s="13" t="n">
        <v>0.620154</v>
      </c>
      <c r="N321" s="13" t="n">
        <v>0.171182</v>
      </c>
      <c r="O321" s="9">
        <f>IF(C321&lt;=1-Params!$B$4,0,MAX(0.1,ROUND(_xlfn.GAMMA.INV((C321-(1-Params!$B$4))/Params!$B$4,Params!$B$5,Params!$B$6),1)))</f>
        <v/>
      </c>
      <c r="P321" s="9">
        <f>IF(D321&lt;=1-Params!$B$7,0,ROUND(_xlfn.GAMMA.INV((D321-(1-Params!$B$7))/Params!$B$7,Params!$B$8,Params!$B$9),3))</f>
        <v/>
      </c>
      <c r="Q321" s="9">
        <f>IF(E321&lt;=1-Params!$B$4,0,MAX(0.1,ROUND(_xlfn.GAMMA.INV((E321-(1-Params!$B$4))/Params!$B$4,Params!$B$5,Params!$B$6),1)))</f>
        <v/>
      </c>
      <c r="R321" s="9">
        <f>IF(F321&lt;=1-Params!$B$7,0,ROUND(_xlfn.GAMMA.INV((F321-(1-Params!$B$7))/Params!$B$7,Params!$B$8,Params!$B$9),3))</f>
        <v/>
      </c>
      <c r="S321" s="9">
        <f>IF(G321&lt;=1-Params!$B$7,0,ROUND((Params!$B$10+Params!$B$11*G321^Params!$B$12)*_xlfn.GAMMA.INV((G321-(1-Params!$B$7))/Params!$B$7,Params!$B$8,Params!$B$9),3))</f>
        <v/>
      </c>
      <c r="T321" s="9">
        <f>IF(H321&lt;=1-Params!$B$4,0,MAX(0.1,ROUND((Params!$B$10+Params!$B$11*H321^Params!$B$12)*_xlfn.GAMMA.INV((H321-(1-Params!$B$4))/Params!$B$4,Params!$B$5,Params!$B$6),1)))</f>
        <v/>
      </c>
      <c r="U321" s="9">
        <f>ROUND(_xlfn.NORM.INV(I321,Params!$B$13,Params!$B$14),1)</f>
        <v/>
      </c>
      <c r="V321" s="9">
        <f>ROUND(_xlfn.NORM.INV(J321,Params!$B$15,Params!$B$16),2)</f>
        <v/>
      </c>
      <c r="W321" s="9">
        <f>ROUND(_xlfn.NORM.INV(K321,Params!$B$13,Params!$B$14),1)</f>
        <v/>
      </c>
      <c r="X321" s="9">
        <f>ROUND(_xlfn.NORM.INV(L321,Params!$B$15,Params!$B$16),2)</f>
        <v/>
      </c>
      <c r="Y321" s="9">
        <f>ROUND(_xlfn.NORM.INV(M321,Params!$B$15,Params!$B$16)+Params!$B$17+Params!$B$18*M321,2)</f>
        <v/>
      </c>
      <c r="Z321" s="9">
        <f>ROUND(_xlfn.NORM.INV(N321,Params!$B$13,Params!$B$14)+Params!$B$17+Params!$B$18*N321,1)</f>
        <v/>
      </c>
    </row>
    <row r="322">
      <c r="A322" s="11" t="n">
        <v>321</v>
      </c>
      <c r="B322" s="12">
        <f>INT((A322-1)/122)+1</f>
        <v/>
      </c>
      <c r="C322" s="13" t="n">
        <v>0.54614</v>
      </c>
      <c r="D322" s="13" t="n">
        <v>0.592872</v>
      </c>
      <c r="E322" s="13" t="n">
        <v>0.54686</v>
      </c>
      <c r="F322" s="13" t="n">
        <v>0.611382</v>
      </c>
      <c r="G322" s="13" t="n">
        <v>0.768678</v>
      </c>
      <c r="H322" s="13" t="n">
        <v>0.942939</v>
      </c>
      <c r="I322" s="13" t="n">
        <v>0.442189</v>
      </c>
      <c r="J322" s="13" t="n">
        <v>0.77586</v>
      </c>
      <c r="K322" s="13" t="n">
        <v>0.266901</v>
      </c>
      <c r="L322" s="13" t="n">
        <v>0.258509</v>
      </c>
      <c r="M322" s="13" t="n">
        <v>0.500752</v>
      </c>
      <c r="N322" s="13" t="n">
        <v>0.797772</v>
      </c>
      <c r="O322" s="9">
        <f>IF(C322&lt;=1-Params!$B$4,0,MAX(0.1,ROUND(_xlfn.GAMMA.INV((C322-(1-Params!$B$4))/Params!$B$4,Params!$B$5,Params!$B$6),1)))</f>
        <v/>
      </c>
      <c r="P322" s="9">
        <f>IF(D322&lt;=1-Params!$B$7,0,ROUND(_xlfn.GAMMA.INV((D322-(1-Params!$B$7))/Params!$B$7,Params!$B$8,Params!$B$9),3))</f>
        <v/>
      </c>
      <c r="Q322" s="9">
        <f>IF(E322&lt;=1-Params!$B$4,0,MAX(0.1,ROUND(_xlfn.GAMMA.INV((E322-(1-Params!$B$4))/Params!$B$4,Params!$B$5,Params!$B$6),1)))</f>
        <v/>
      </c>
      <c r="R322" s="9">
        <f>IF(F322&lt;=1-Params!$B$7,0,ROUND(_xlfn.GAMMA.INV((F322-(1-Params!$B$7))/Params!$B$7,Params!$B$8,Params!$B$9),3))</f>
        <v/>
      </c>
      <c r="S322" s="9">
        <f>IF(G322&lt;=1-Params!$B$7,0,ROUND((Params!$B$10+Params!$B$11*G322^Params!$B$12)*_xlfn.GAMMA.INV((G322-(1-Params!$B$7))/Params!$B$7,Params!$B$8,Params!$B$9),3))</f>
        <v/>
      </c>
      <c r="T322" s="9">
        <f>IF(H322&lt;=1-Params!$B$4,0,MAX(0.1,ROUND((Params!$B$10+Params!$B$11*H322^Params!$B$12)*_xlfn.GAMMA.INV((H322-(1-Params!$B$4))/Params!$B$4,Params!$B$5,Params!$B$6),1)))</f>
        <v/>
      </c>
      <c r="U322" s="9">
        <f>ROUND(_xlfn.NORM.INV(I322,Params!$B$13,Params!$B$14),1)</f>
        <v/>
      </c>
      <c r="V322" s="9">
        <f>ROUND(_xlfn.NORM.INV(J322,Params!$B$15,Params!$B$16),2)</f>
        <v/>
      </c>
      <c r="W322" s="9">
        <f>ROUND(_xlfn.NORM.INV(K322,Params!$B$13,Params!$B$14),1)</f>
        <v/>
      </c>
      <c r="X322" s="9">
        <f>ROUND(_xlfn.NORM.INV(L322,Params!$B$15,Params!$B$16),2)</f>
        <v/>
      </c>
      <c r="Y322" s="9">
        <f>ROUND(_xlfn.NORM.INV(M322,Params!$B$15,Params!$B$16)+Params!$B$17+Params!$B$18*M322,2)</f>
        <v/>
      </c>
      <c r="Z322" s="9">
        <f>ROUND(_xlfn.NORM.INV(N322,Params!$B$13,Params!$B$14)+Params!$B$17+Params!$B$18*N322,1)</f>
        <v/>
      </c>
    </row>
    <row r="323">
      <c r="A323" s="11" t="n">
        <v>322</v>
      </c>
      <c r="B323" s="12">
        <f>INT((A323-1)/122)+1</f>
        <v/>
      </c>
      <c r="C323" s="13" t="n">
        <v>0.523639</v>
      </c>
      <c r="D323" s="13" t="n">
        <v>0.484058</v>
      </c>
      <c r="E323" s="13" t="n">
        <v>0.353158</v>
      </c>
      <c r="F323" s="13" t="n">
        <v>0.55643</v>
      </c>
      <c r="G323" s="13" t="n">
        <v>0.214007</v>
      </c>
      <c r="H323" s="13" t="n">
        <v>0.768501</v>
      </c>
      <c r="I323" s="13" t="n">
        <v>0.5579769999999999</v>
      </c>
      <c r="J323" s="13" t="n">
        <v>0.675018</v>
      </c>
      <c r="K323" s="13" t="n">
        <v>0.193125</v>
      </c>
      <c r="L323" s="13" t="n">
        <v>0.194048</v>
      </c>
      <c r="M323" s="13" t="n">
        <v>0.260084</v>
      </c>
      <c r="N323" s="13" t="n">
        <v>0.687613</v>
      </c>
      <c r="O323" s="9">
        <f>IF(C323&lt;=1-Params!$B$4,0,MAX(0.1,ROUND(_xlfn.GAMMA.INV((C323-(1-Params!$B$4))/Params!$B$4,Params!$B$5,Params!$B$6),1)))</f>
        <v/>
      </c>
      <c r="P323" s="9">
        <f>IF(D323&lt;=1-Params!$B$7,0,ROUND(_xlfn.GAMMA.INV((D323-(1-Params!$B$7))/Params!$B$7,Params!$B$8,Params!$B$9),3))</f>
        <v/>
      </c>
      <c r="Q323" s="9">
        <f>IF(E323&lt;=1-Params!$B$4,0,MAX(0.1,ROUND(_xlfn.GAMMA.INV((E323-(1-Params!$B$4))/Params!$B$4,Params!$B$5,Params!$B$6),1)))</f>
        <v/>
      </c>
      <c r="R323" s="9">
        <f>IF(F323&lt;=1-Params!$B$7,0,ROUND(_xlfn.GAMMA.INV((F323-(1-Params!$B$7))/Params!$B$7,Params!$B$8,Params!$B$9),3))</f>
        <v/>
      </c>
      <c r="S323" s="9">
        <f>IF(G323&lt;=1-Params!$B$7,0,ROUND((Params!$B$10+Params!$B$11*G323^Params!$B$12)*_xlfn.GAMMA.INV((G323-(1-Params!$B$7))/Params!$B$7,Params!$B$8,Params!$B$9),3))</f>
        <v/>
      </c>
      <c r="T323" s="9">
        <f>IF(H323&lt;=1-Params!$B$4,0,MAX(0.1,ROUND((Params!$B$10+Params!$B$11*H323^Params!$B$12)*_xlfn.GAMMA.INV((H323-(1-Params!$B$4))/Params!$B$4,Params!$B$5,Params!$B$6),1)))</f>
        <v/>
      </c>
      <c r="U323" s="9">
        <f>ROUND(_xlfn.NORM.INV(I323,Params!$B$13,Params!$B$14),1)</f>
        <v/>
      </c>
      <c r="V323" s="9">
        <f>ROUND(_xlfn.NORM.INV(J323,Params!$B$15,Params!$B$16),2)</f>
        <v/>
      </c>
      <c r="W323" s="9">
        <f>ROUND(_xlfn.NORM.INV(K323,Params!$B$13,Params!$B$14),1)</f>
        <v/>
      </c>
      <c r="X323" s="9">
        <f>ROUND(_xlfn.NORM.INV(L323,Params!$B$15,Params!$B$16),2)</f>
        <v/>
      </c>
      <c r="Y323" s="9">
        <f>ROUND(_xlfn.NORM.INV(M323,Params!$B$15,Params!$B$16)+Params!$B$17+Params!$B$18*M323,2)</f>
        <v/>
      </c>
      <c r="Z323" s="9">
        <f>ROUND(_xlfn.NORM.INV(N323,Params!$B$13,Params!$B$14)+Params!$B$17+Params!$B$18*N323,1)</f>
        <v/>
      </c>
    </row>
    <row r="324">
      <c r="A324" s="11" t="n">
        <v>323</v>
      </c>
      <c r="B324" s="12">
        <f>INT((A324-1)/122)+1</f>
        <v/>
      </c>
      <c r="C324" s="13" t="n">
        <v>0.983105</v>
      </c>
      <c r="D324" s="13" t="n">
        <v>0.891002</v>
      </c>
      <c r="E324" s="13" t="n">
        <v>0.6125389999999999</v>
      </c>
      <c r="F324" s="13" t="n">
        <v>0.157042</v>
      </c>
      <c r="G324" s="13" t="n">
        <v>0.727562</v>
      </c>
      <c r="H324" s="13" t="n">
        <v>0.14742</v>
      </c>
      <c r="I324" s="13" t="n">
        <v>0.148121</v>
      </c>
      <c r="J324" s="13" t="n">
        <v>0.871561</v>
      </c>
      <c r="K324" s="13" t="n">
        <v>0.094379</v>
      </c>
      <c r="L324" s="13" t="n">
        <v>0.407614</v>
      </c>
      <c r="M324" s="13" t="n">
        <v>0.584735</v>
      </c>
      <c r="N324" s="13" t="n">
        <v>0.33235</v>
      </c>
      <c r="O324" s="9">
        <f>IF(C324&lt;=1-Params!$B$4,0,MAX(0.1,ROUND(_xlfn.GAMMA.INV((C324-(1-Params!$B$4))/Params!$B$4,Params!$B$5,Params!$B$6),1)))</f>
        <v/>
      </c>
      <c r="P324" s="9">
        <f>IF(D324&lt;=1-Params!$B$7,0,ROUND(_xlfn.GAMMA.INV((D324-(1-Params!$B$7))/Params!$B$7,Params!$B$8,Params!$B$9),3))</f>
        <v/>
      </c>
      <c r="Q324" s="9">
        <f>IF(E324&lt;=1-Params!$B$4,0,MAX(0.1,ROUND(_xlfn.GAMMA.INV((E324-(1-Params!$B$4))/Params!$B$4,Params!$B$5,Params!$B$6),1)))</f>
        <v/>
      </c>
      <c r="R324" s="9">
        <f>IF(F324&lt;=1-Params!$B$7,0,ROUND(_xlfn.GAMMA.INV((F324-(1-Params!$B$7))/Params!$B$7,Params!$B$8,Params!$B$9),3))</f>
        <v/>
      </c>
      <c r="S324" s="9">
        <f>IF(G324&lt;=1-Params!$B$7,0,ROUND((Params!$B$10+Params!$B$11*G324^Params!$B$12)*_xlfn.GAMMA.INV((G324-(1-Params!$B$7))/Params!$B$7,Params!$B$8,Params!$B$9),3))</f>
        <v/>
      </c>
      <c r="T324" s="9">
        <f>IF(H324&lt;=1-Params!$B$4,0,MAX(0.1,ROUND((Params!$B$10+Params!$B$11*H324^Params!$B$12)*_xlfn.GAMMA.INV((H324-(1-Params!$B$4))/Params!$B$4,Params!$B$5,Params!$B$6),1)))</f>
        <v/>
      </c>
      <c r="U324" s="9">
        <f>ROUND(_xlfn.NORM.INV(I324,Params!$B$13,Params!$B$14),1)</f>
        <v/>
      </c>
      <c r="V324" s="9">
        <f>ROUND(_xlfn.NORM.INV(J324,Params!$B$15,Params!$B$16),2)</f>
        <v/>
      </c>
      <c r="W324" s="9">
        <f>ROUND(_xlfn.NORM.INV(K324,Params!$B$13,Params!$B$14),1)</f>
        <v/>
      </c>
      <c r="X324" s="9">
        <f>ROUND(_xlfn.NORM.INV(L324,Params!$B$15,Params!$B$16),2)</f>
        <v/>
      </c>
      <c r="Y324" s="9">
        <f>ROUND(_xlfn.NORM.INV(M324,Params!$B$15,Params!$B$16)+Params!$B$17+Params!$B$18*M324,2)</f>
        <v/>
      </c>
      <c r="Z324" s="9">
        <f>ROUND(_xlfn.NORM.INV(N324,Params!$B$13,Params!$B$14)+Params!$B$17+Params!$B$18*N324,1)</f>
        <v/>
      </c>
    </row>
    <row r="325">
      <c r="A325" s="11" t="n">
        <v>324</v>
      </c>
      <c r="B325" s="12">
        <f>INT((A325-1)/122)+1</f>
        <v/>
      </c>
      <c r="C325" s="13" t="n">
        <v>0.991937</v>
      </c>
      <c r="D325" s="13" t="n">
        <v>0.104258</v>
      </c>
      <c r="E325" s="13" t="n">
        <v>0.898118</v>
      </c>
      <c r="F325" s="13" t="n">
        <v>0.131521</v>
      </c>
      <c r="G325" s="13" t="n">
        <v>0.976502</v>
      </c>
      <c r="H325" s="13" t="n">
        <v>0.651298</v>
      </c>
      <c r="I325" s="13" t="n">
        <v>0.09253699999999999</v>
      </c>
      <c r="J325" s="13" t="n">
        <v>0.688594</v>
      </c>
      <c r="K325" s="13" t="n">
        <v>0.366711</v>
      </c>
      <c r="L325" s="13" t="n">
        <v>0.169532</v>
      </c>
      <c r="M325" s="13" t="n">
        <v>0.686013</v>
      </c>
      <c r="N325" s="13" t="n">
        <v>0.217435</v>
      </c>
      <c r="O325" s="9">
        <f>IF(C325&lt;=1-Params!$B$4,0,MAX(0.1,ROUND(_xlfn.GAMMA.INV((C325-(1-Params!$B$4))/Params!$B$4,Params!$B$5,Params!$B$6),1)))</f>
        <v/>
      </c>
      <c r="P325" s="9">
        <f>IF(D325&lt;=1-Params!$B$7,0,ROUND(_xlfn.GAMMA.INV((D325-(1-Params!$B$7))/Params!$B$7,Params!$B$8,Params!$B$9),3))</f>
        <v/>
      </c>
      <c r="Q325" s="9">
        <f>IF(E325&lt;=1-Params!$B$4,0,MAX(0.1,ROUND(_xlfn.GAMMA.INV((E325-(1-Params!$B$4))/Params!$B$4,Params!$B$5,Params!$B$6),1)))</f>
        <v/>
      </c>
      <c r="R325" s="9">
        <f>IF(F325&lt;=1-Params!$B$7,0,ROUND(_xlfn.GAMMA.INV((F325-(1-Params!$B$7))/Params!$B$7,Params!$B$8,Params!$B$9),3))</f>
        <v/>
      </c>
      <c r="S325" s="9">
        <f>IF(G325&lt;=1-Params!$B$7,0,ROUND((Params!$B$10+Params!$B$11*G325^Params!$B$12)*_xlfn.GAMMA.INV((G325-(1-Params!$B$7))/Params!$B$7,Params!$B$8,Params!$B$9),3))</f>
        <v/>
      </c>
      <c r="T325" s="9">
        <f>IF(H325&lt;=1-Params!$B$4,0,MAX(0.1,ROUND((Params!$B$10+Params!$B$11*H325^Params!$B$12)*_xlfn.GAMMA.INV((H325-(1-Params!$B$4))/Params!$B$4,Params!$B$5,Params!$B$6),1)))</f>
        <v/>
      </c>
      <c r="U325" s="9">
        <f>ROUND(_xlfn.NORM.INV(I325,Params!$B$13,Params!$B$14),1)</f>
        <v/>
      </c>
      <c r="V325" s="9">
        <f>ROUND(_xlfn.NORM.INV(J325,Params!$B$15,Params!$B$16),2)</f>
        <v/>
      </c>
      <c r="W325" s="9">
        <f>ROUND(_xlfn.NORM.INV(K325,Params!$B$13,Params!$B$14),1)</f>
        <v/>
      </c>
      <c r="X325" s="9">
        <f>ROUND(_xlfn.NORM.INV(L325,Params!$B$15,Params!$B$16),2)</f>
        <v/>
      </c>
      <c r="Y325" s="9">
        <f>ROUND(_xlfn.NORM.INV(M325,Params!$B$15,Params!$B$16)+Params!$B$17+Params!$B$18*M325,2)</f>
        <v/>
      </c>
      <c r="Z325" s="9">
        <f>ROUND(_xlfn.NORM.INV(N325,Params!$B$13,Params!$B$14)+Params!$B$17+Params!$B$18*N325,1)</f>
        <v/>
      </c>
    </row>
    <row r="326">
      <c r="A326" s="11" t="n">
        <v>325</v>
      </c>
      <c r="B326" s="12">
        <f>INT((A326-1)/122)+1</f>
        <v/>
      </c>
      <c r="C326" s="13" t="n">
        <v>0.99878</v>
      </c>
      <c r="D326" s="13" t="n">
        <v>0.198082</v>
      </c>
      <c r="E326" s="13" t="n">
        <v>0.82521</v>
      </c>
      <c r="F326" s="13" t="n">
        <v>0.944098</v>
      </c>
      <c r="G326" s="13" t="n">
        <v>0.775151</v>
      </c>
      <c r="H326" s="13" t="n">
        <v>0.763068</v>
      </c>
      <c r="I326" s="13" t="n">
        <v>0.234997</v>
      </c>
      <c r="J326" s="13" t="n">
        <v>0.886298</v>
      </c>
      <c r="K326" s="13" t="n">
        <v>0.599291</v>
      </c>
      <c r="L326" s="13" t="n">
        <v>0.6116819999999999</v>
      </c>
      <c r="M326" s="13" t="n">
        <v>0.527608</v>
      </c>
      <c r="N326" s="13" t="n">
        <v>0.185166</v>
      </c>
      <c r="O326" s="9">
        <f>IF(C326&lt;=1-Params!$B$4,0,MAX(0.1,ROUND(_xlfn.GAMMA.INV((C326-(1-Params!$B$4))/Params!$B$4,Params!$B$5,Params!$B$6),1)))</f>
        <v/>
      </c>
      <c r="P326" s="9">
        <f>IF(D326&lt;=1-Params!$B$7,0,ROUND(_xlfn.GAMMA.INV((D326-(1-Params!$B$7))/Params!$B$7,Params!$B$8,Params!$B$9),3))</f>
        <v/>
      </c>
      <c r="Q326" s="9">
        <f>IF(E326&lt;=1-Params!$B$4,0,MAX(0.1,ROUND(_xlfn.GAMMA.INV((E326-(1-Params!$B$4))/Params!$B$4,Params!$B$5,Params!$B$6),1)))</f>
        <v/>
      </c>
      <c r="R326" s="9">
        <f>IF(F326&lt;=1-Params!$B$7,0,ROUND(_xlfn.GAMMA.INV((F326-(1-Params!$B$7))/Params!$B$7,Params!$B$8,Params!$B$9),3))</f>
        <v/>
      </c>
      <c r="S326" s="9">
        <f>IF(G326&lt;=1-Params!$B$7,0,ROUND((Params!$B$10+Params!$B$11*G326^Params!$B$12)*_xlfn.GAMMA.INV((G326-(1-Params!$B$7))/Params!$B$7,Params!$B$8,Params!$B$9),3))</f>
        <v/>
      </c>
      <c r="T326" s="9">
        <f>IF(H326&lt;=1-Params!$B$4,0,MAX(0.1,ROUND((Params!$B$10+Params!$B$11*H326^Params!$B$12)*_xlfn.GAMMA.INV((H326-(1-Params!$B$4))/Params!$B$4,Params!$B$5,Params!$B$6),1)))</f>
        <v/>
      </c>
      <c r="U326" s="9">
        <f>ROUND(_xlfn.NORM.INV(I326,Params!$B$13,Params!$B$14),1)</f>
        <v/>
      </c>
      <c r="V326" s="9">
        <f>ROUND(_xlfn.NORM.INV(J326,Params!$B$15,Params!$B$16),2)</f>
        <v/>
      </c>
      <c r="W326" s="9">
        <f>ROUND(_xlfn.NORM.INV(K326,Params!$B$13,Params!$B$14),1)</f>
        <v/>
      </c>
      <c r="X326" s="9">
        <f>ROUND(_xlfn.NORM.INV(L326,Params!$B$15,Params!$B$16),2)</f>
        <v/>
      </c>
      <c r="Y326" s="9">
        <f>ROUND(_xlfn.NORM.INV(M326,Params!$B$15,Params!$B$16)+Params!$B$17+Params!$B$18*M326,2)</f>
        <v/>
      </c>
      <c r="Z326" s="9">
        <f>ROUND(_xlfn.NORM.INV(N326,Params!$B$13,Params!$B$14)+Params!$B$17+Params!$B$18*N326,1)</f>
        <v/>
      </c>
    </row>
    <row r="327">
      <c r="A327" s="11" t="n">
        <v>326</v>
      </c>
      <c r="B327" s="12">
        <f>INT((A327-1)/122)+1</f>
        <v/>
      </c>
      <c r="C327" s="13" t="n">
        <v>0.969957</v>
      </c>
      <c r="D327" s="13" t="n">
        <v>0.277412</v>
      </c>
      <c r="E327" s="13" t="n">
        <v>0.640598</v>
      </c>
      <c r="F327" s="13" t="n">
        <v>0.438405</v>
      </c>
      <c r="G327" s="13" t="n">
        <v>0.692686</v>
      </c>
      <c r="H327" s="13" t="n">
        <v>0.950245</v>
      </c>
      <c r="I327" s="13" t="n">
        <v>0.460831</v>
      </c>
      <c r="J327" s="13" t="n">
        <v>0.65507</v>
      </c>
      <c r="K327" s="13" t="n">
        <v>0.608741</v>
      </c>
      <c r="L327" s="13" t="n">
        <v>0.677941</v>
      </c>
      <c r="M327" s="13" t="n">
        <v>0.6968760000000001</v>
      </c>
      <c r="N327" s="13" t="n">
        <v>0.282019</v>
      </c>
      <c r="O327" s="9">
        <f>IF(C327&lt;=1-Params!$B$4,0,MAX(0.1,ROUND(_xlfn.GAMMA.INV((C327-(1-Params!$B$4))/Params!$B$4,Params!$B$5,Params!$B$6),1)))</f>
        <v/>
      </c>
      <c r="P327" s="9">
        <f>IF(D327&lt;=1-Params!$B$7,0,ROUND(_xlfn.GAMMA.INV((D327-(1-Params!$B$7))/Params!$B$7,Params!$B$8,Params!$B$9),3))</f>
        <v/>
      </c>
      <c r="Q327" s="9">
        <f>IF(E327&lt;=1-Params!$B$4,0,MAX(0.1,ROUND(_xlfn.GAMMA.INV((E327-(1-Params!$B$4))/Params!$B$4,Params!$B$5,Params!$B$6),1)))</f>
        <v/>
      </c>
      <c r="R327" s="9">
        <f>IF(F327&lt;=1-Params!$B$7,0,ROUND(_xlfn.GAMMA.INV((F327-(1-Params!$B$7))/Params!$B$7,Params!$B$8,Params!$B$9),3))</f>
        <v/>
      </c>
      <c r="S327" s="9">
        <f>IF(G327&lt;=1-Params!$B$7,0,ROUND((Params!$B$10+Params!$B$11*G327^Params!$B$12)*_xlfn.GAMMA.INV((G327-(1-Params!$B$7))/Params!$B$7,Params!$B$8,Params!$B$9),3))</f>
        <v/>
      </c>
      <c r="T327" s="9">
        <f>IF(H327&lt;=1-Params!$B$4,0,MAX(0.1,ROUND((Params!$B$10+Params!$B$11*H327^Params!$B$12)*_xlfn.GAMMA.INV((H327-(1-Params!$B$4))/Params!$B$4,Params!$B$5,Params!$B$6),1)))</f>
        <v/>
      </c>
      <c r="U327" s="9">
        <f>ROUND(_xlfn.NORM.INV(I327,Params!$B$13,Params!$B$14),1)</f>
        <v/>
      </c>
      <c r="V327" s="9">
        <f>ROUND(_xlfn.NORM.INV(J327,Params!$B$15,Params!$B$16),2)</f>
        <v/>
      </c>
      <c r="W327" s="9">
        <f>ROUND(_xlfn.NORM.INV(K327,Params!$B$13,Params!$B$14),1)</f>
        <v/>
      </c>
      <c r="X327" s="9">
        <f>ROUND(_xlfn.NORM.INV(L327,Params!$B$15,Params!$B$16),2)</f>
        <v/>
      </c>
      <c r="Y327" s="9">
        <f>ROUND(_xlfn.NORM.INV(M327,Params!$B$15,Params!$B$16)+Params!$B$17+Params!$B$18*M327,2)</f>
        <v/>
      </c>
      <c r="Z327" s="9">
        <f>ROUND(_xlfn.NORM.INV(N327,Params!$B$13,Params!$B$14)+Params!$B$17+Params!$B$18*N327,1)</f>
        <v/>
      </c>
    </row>
    <row r="328">
      <c r="A328" s="11" t="n">
        <v>327</v>
      </c>
      <c r="B328" s="12">
        <f>INT((A328-1)/122)+1</f>
        <v/>
      </c>
      <c r="C328" s="13" t="n">
        <v>0.732551</v>
      </c>
      <c r="D328" s="13" t="n">
        <v>0.319428</v>
      </c>
      <c r="E328" s="13" t="n">
        <v>0.568429</v>
      </c>
      <c r="F328" s="13" t="n">
        <v>0.381582</v>
      </c>
      <c r="G328" s="13" t="n">
        <v>0.399271</v>
      </c>
      <c r="H328" s="13" t="n">
        <v>0.174324</v>
      </c>
      <c r="I328" s="13" t="n">
        <v>0.243524</v>
      </c>
      <c r="J328" s="13" t="n">
        <v>0.462297</v>
      </c>
      <c r="K328" s="13" t="n">
        <v>0.397962</v>
      </c>
      <c r="L328" s="13" t="n">
        <v>0.386652</v>
      </c>
      <c r="M328" s="13" t="n">
        <v>0.053302</v>
      </c>
      <c r="N328" s="13" t="n">
        <v>0.691634</v>
      </c>
      <c r="O328" s="9">
        <f>IF(C328&lt;=1-Params!$B$4,0,MAX(0.1,ROUND(_xlfn.GAMMA.INV((C328-(1-Params!$B$4))/Params!$B$4,Params!$B$5,Params!$B$6),1)))</f>
        <v/>
      </c>
      <c r="P328" s="9">
        <f>IF(D328&lt;=1-Params!$B$7,0,ROUND(_xlfn.GAMMA.INV((D328-(1-Params!$B$7))/Params!$B$7,Params!$B$8,Params!$B$9),3))</f>
        <v/>
      </c>
      <c r="Q328" s="9">
        <f>IF(E328&lt;=1-Params!$B$4,0,MAX(0.1,ROUND(_xlfn.GAMMA.INV((E328-(1-Params!$B$4))/Params!$B$4,Params!$B$5,Params!$B$6),1)))</f>
        <v/>
      </c>
      <c r="R328" s="9">
        <f>IF(F328&lt;=1-Params!$B$7,0,ROUND(_xlfn.GAMMA.INV((F328-(1-Params!$B$7))/Params!$B$7,Params!$B$8,Params!$B$9),3))</f>
        <v/>
      </c>
      <c r="S328" s="9">
        <f>IF(G328&lt;=1-Params!$B$7,0,ROUND((Params!$B$10+Params!$B$11*G328^Params!$B$12)*_xlfn.GAMMA.INV((G328-(1-Params!$B$7))/Params!$B$7,Params!$B$8,Params!$B$9),3))</f>
        <v/>
      </c>
      <c r="T328" s="9">
        <f>IF(H328&lt;=1-Params!$B$4,0,MAX(0.1,ROUND((Params!$B$10+Params!$B$11*H328^Params!$B$12)*_xlfn.GAMMA.INV((H328-(1-Params!$B$4))/Params!$B$4,Params!$B$5,Params!$B$6),1)))</f>
        <v/>
      </c>
      <c r="U328" s="9">
        <f>ROUND(_xlfn.NORM.INV(I328,Params!$B$13,Params!$B$14),1)</f>
        <v/>
      </c>
      <c r="V328" s="9">
        <f>ROUND(_xlfn.NORM.INV(J328,Params!$B$15,Params!$B$16),2)</f>
        <v/>
      </c>
      <c r="W328" s="9">
        <f>ROUND(_xlfn.NORM.INV(K328,Params!$B$13,Params!$B$14),1)</f>
        <v/>
      </c>
      <c r="X328" s="9">
        <f>ROUND(_xlfn.NORM.INV(L328,Params!$B$15,Params!$B$16),2)</f>
        <v/>
      </c>
      <c r="Y328" s="9">
        <f>ROUND(_xlfn.NORM.INV(M328,Params!$B$15,Params!$B$16)+Params!$B$17+Params!$B$18*M328,2)</f>
        <v/>
      </c>
      <c r="Z328" s="9">
        <f>ROUND(_xlfn.NORM.INV(N328,Params!$B$13,Params!$B$14)+Params!$B$17+Params!$B$18*N328,1)</f>
        <v/>
      </c>
    </row>
    <row r="329">
      <c r="A329" s="11" t="n">
        <v>328</v>
      </c>
      <c r="B329" s="12">
        <f>INT((A329-1)/122)+1</f>
        <v/>
      </c>
      <c r="C329" s="13" t="n">
        <v>0.569677</v>
      </c>
      <c r="D329" s="13" t="n">
        <v>0.296596</v>
      </c>
      <c r="E329" s="13" t="n">
        <v>0.484819</v>
      </c>
      <c r="F329" s="13" t="n">
        <v>0.652725</v>
      </c>
      <c r="G329" s="13" t="n">
        <v>0.940321</v>
      </c>
      <c r="H329" s="13" t="n">
        <v>0.490478</v>
      </c>
      <c r="I329" s="13" t="n">
        <v>0.599224</v>
      </c>
      <c r="J329" s="13" t="n">
        <v>0.430259</v>
      </c>
      <c r="K329" s="13" t="n">
        <v>0.465584</v>
      </c>
      <c r="L329" s="13" t="n">
        <v>0.447927</v>
      </c>
      <c r="M329" s="13" t="n">
        <v>0.146072</v>
      </c>
      <c r="N329" s="13" t="n">
        <v>0.983181</v>
      </c>
      <c r="O329" s="9">
        <f>IF(C329&lt;=1-Params!$B$4,0,MAX(0.1,ROUND(_xlfn.GAMMA.INV((C329-(1-Params!$B$4))/Params!$B$4,Params!$B$5,Params!$B$6),1)))</f>
        <v/>
      </c>
      <c r="P329" s="9">
        <f>IF(D329&lt;=1-Params!$B$7,0,ROUND(_xlfn.GAMMA.INV((D329-(1-Params!$B$7))/Params!$B$7,Params!$B$8,Params!$B$9),3))</f>
        <v/>
      </c>
      <c r="Q329" s="9">
        <f>IF(E329&lt;=1-Params!$B$4,0,MAX(0.1,ROUND(_xlfn.GAMMA.INV((E329-(1-Params!$B$4))/Params!$B$4,Params!$B$5,Params!$B$6),1)))</f>
        <v/>
      </c>
      <c r="R329" s="9">
        <f>IF(F329&lt;=1-Params!$B$7,0,ROUND(_xlfn.GAMMA.INV((F329-(1-Params!$B$7))/Params!$B$7,Params!$B$8,Params!$B$9),3))</f>
        <v/>
      </c>
      <c r="S329" s="9">
        <f>IF(G329&lt;=1-Params!$B$7,0,ROUND((Params!$B$10+Params!$B$11*G329^Params!$B$12)*_xlfn.GAMMA.INV((G329-(1-Params!$B$7))/Params!$B$7,Params!$B$8,Params!$B$9),3))</f>
        <v/>
      </c>
      <c r="T329" s="9">
        <f>IF(H329&lt;=1-Params!$B$4,0,MAX(0.1,ROUND((Params!$B$10+Params!$B$11*H329^Params!$B$12)*_xlfn.GAMMA.INV((H329-(1-Params!$B$4))/Params!$B$4,Params!$B$5,Params!$B$6),1)))</f>
        <v/>
      </c>
      <c r="U329" s="9">
        <f>ROUND(_xlfn.NORM.INV(I329,Params!$B$13,Params!$B$14),1)</f>
        <v/>
      </c>
      <c r="V329" s="9">
        <f>ROUND(_xlfn.NORM.INV(J329,Params!$B$15,Params!$B$16),2)</f>
        <v/>
      </c>
      <c r="W329" s="9">
        <f>ROUND(_xlfn.NORM.INV(K329,Params!$B$13,Params!$B$14),1)</f>
        <v/>
      </c>
      <c r="X329" s="9">
        <f>ROUND(_xlfn.NORM.INV(L329,Params!$B$15,Params!$B$16),2)</f>
        <v/>
      </c>
      <c r="Y329" s="9">
        <f>ROUND(_xlfn.NORM.INV(M329,Params!$B$15,Params!$B$16)+Params!$B$17+Params!$B$18*M329,2)</f>
        <v/>
      </c>
      <c r="Z329" s="9">
        <f>ROUND(_xlfn.NORM.INV(N329,Params!$B$13,Params!$B$14)+Params!$B$17+Params!$B$18*N329,1)</f>
        <v/>
      </c>
    </row>
    <row r="330">
      <c r="A330" s="11" t="n">
        <v>329</v>
      </c>
      <c r="B330" s="12">
        <f>INT((A330-1)/122)+1</f>
        <v/>
      </c>
      <c r="C330" s="13" t="n">
        <v>0.977652</v>
      </c>
      <c r="D330" s="13" t="n">
        <v>0.026359</v>
      </c>
      <c r="E330" s="13" t="n">
        <v>0.181379</v>
      </c>
      <c r="F330" s="13" t="n">
        <v>0.214268</v>
      </c>
      <c r="G330" s="13" t="n">
        <v>0.162762</v>
      </c>
      <c r="H330" s="13" t="n">
        <v>0.382771</v>
      </c>
      <c r="I330" s="13" t="n">
        <v>0.350629</v>
      </c>
      <c r="J330" s="13" t="n">
        <v>0.607575</v>
      </c>
      <c r="K330" s="13" t="n">
        <v>0.458618</v>
      </c>
      <c r="L330" s="13" t="n">
        <v>0.72303</v>
      </c>
      <c r="M330" s="13" t="n">
        <v>0.102903</v>
      </c>
      <c r="N330" s="13" t="n">
        <v>0.767635</v>
      </c>
      <c r="O330" s="9">
        <f>IF(C330&lt;=1-Params!$B$4,0,MAX(0.1,ROUND(_xlfn.GAMMA.INV((C330-(1-Params!$B$4))/Params!$B$4,Params!$B$5,Params!$B$6),1)))</f>
        <v/>
      </c>
      <c r="P330" s="9">
        <f>IF(D330&lt;=1-Params!$B$7,0,ROUND(_xlfn.GAMMA.INV((D330-(1-Params!$B$7))/Params!$B$7,Params!$B$8,Params!$B$9),3))</f>
        <v/>
      </c>
      <c r="Q330" s="9">
        <f>IF(E330&lt;=1-Params!$B$4,0,MAX(0.1,ROUND(_xlfn.GAMMA.INV((E330-(1-Params!$B$4))/Params!$B$4,Params!$B$5,Params!$B$6),1)))</f>
        <v/>
      </c>
      <c r="R330" s="9">
        <f>IF(F330&lt;=1-Params!$B$7,0,ROUND(_xlfn.GAMMA.INV((F330-(1-Params!$B$7))/Params!$B$7,Params!$B$8,Params!$B$9),3))</f>
        <v/>
      </c>
      <c r="S330" s="9">
        <f>IF(G330&lt;=1-Params!$B$7,0,ROUND((Params!$B$10+Params!$B$11*G330^Params!$B$12)*_xlfn.GAMMA.INV((G330-(1-Params!$B$7))/Params!$B$7,Params!$B$8,Params!$B$9),3))</f>
        <v/>
      </c>
      <c r="T330" s="9">
        <f>IF(H330&lt;=1-Params!$B$4,0,MAX(0.1,ROUND((Params!$B$10+Params!$B$11*H330^Params!$B$12)*_xlfn.GAMMA.INV((H330-(1-Params!$B$4))/Params!$B$4,Params!$B$5,Params!$B$6),1)))</f>
        <v/>
      </c>
      <c r="U330" s="9">
        <f>ROUND(_xlfn.NORM.INV(I330,Params!$B$13,Params!$B$14),1)</f>
        <v/>
      </c>
      <c r="V330" s="9">
        <f>ROUND(_xlfn.NORM.INV(J330,Params!$B$15,Params!$B$16),2)</f>
        <v/>
      </c>
      <c r="W330" s="9">
        <f>ROUND(_xlfn.NORM.INV(K330,Params!$B$13,Params!$B$14),1)</f>
        <v/>
      </c>
      <c r="X330" s="9">
        <f>ROUND(_xlfn.NORM.INV(L330,Params!$B$15,Params!$B$16),2)</f>
        <v/>
      </c>
      <c r="Y330" s="9">
        <f>ROUND(_xlfn.NORM.INV(M330,Params!$B$15,Params!$B$16)+Params!$B$17+Params!$B$18*M330,2)</f>
        <v/>
      </c>
      <c r="Z330" s="9">
        <f>ROUND(_xlfn.NORM.INV(N330,Params!$B$13,Params!$B$14)+Params!$B$17+Params!$B$18*N330,1)</f>
        <v/>
      </c>
    </row>
    <row r="331">
      <c r="A331" s="11" t="n">
        <v>330</v>
      </c>
      <c r="B331" s="12">
        <f>INT((A331-1)/122)+1</f>
        <v/>
      </c>
      <c r="C331" s="13" t="n">
        <v>0.396711</v>
      </c>
      <c r="D331" s="13" t="n">
        <v>0.125676</v>
      </c>
      <c r="E331" s="13" t="n">
        <v>0.152924</v>
      </c>
      <c r="F331" s="13" t="n">
        <v>0.09512900000000001</v>
      </c>
      <c r="G331" s="13" t="n">
        <v>0.110017</v>
      </c>
      <c r="H331" s="13" t="n">
        <v>0.978813</v>
      </c>
      <c r="I331" s="13" t="n">
        <v>0.049878</v>
      </c>
      <c r="J331" s="13" t="n">
        <v>0.505982</v>
      </c>
      <c r="K331" s="13" t="n">
        <v>0.794296</v>
      </c>
      <c r="L331" s="13" t="n">
        <v>0.774069</v>
      </c>
      <c r="M331" s="13" t="n">
        <v>0.103079</v>
      </c>
      <c r="N331" s="13" t="n">
        <v>0.732822</v>
      </c>
      <c r="O331" s="9">
        <f>IF(C331&lt;=1-Params!$B$4,0,MAX(0.1,ROUND(_xlfn.GAMMA.INV((C331-(1-Params!$B$4))/Params!$B$4,Params!$B$5,Params!$B$6),1)))</f>
        <v/>
      </c>
      <c r="P331" s="9">
        <f>IF(D331&lt;=1-Params!$B$7,0,ROUND(_xlfn.GAMMA.INV((D331-(1-Params!$B$7))/Params!$B$7,Params!$B$8,Params!$B$9),3))</f>
        <v/>
      </c>
      <c r="Q331" s="9">
        <f>IF(E331&lt;=1-Params!$B$4,0,MAX(0.1,ROUND(_xlfn.GAMMA.INV((E331-(1-Params!$B$4))/Params!$B$4,Params!$B$5,Params!$B$6),1)))</f>
        <v/>
      </c>
      <c r="R331" s="9">
        <f>IF(F331&lt;=1-Params!$B$7,0,ROUND(_xlfn.GAMMA.INV((F331-(1-Params!$B$7))/Params!$B$7,Params!$B$8,Params!$B$9),3))</f>
        <v/>
      </c>
      <c r="S331" s="9">
        <f>IF(G331&lt;=1-Params!$B$7,0,ROUND((Params!$B$10+Params!$B$11*G331^Params!$B$12)*_xlfn.GAMMA.INV((G331-(1-Params!$B$7))/Params!$B$7,Params!$B$8,Params!$B$9),3))</f>
        <v/>
      </c>
      <c r="T331" s="9">
        <f>IF(H331&lt;=1-Params!$B$4,0,MAX(0.1,ROUND((Params!$B$10+Params!$B$11*H331^Params!$B$12)*_xlfn.GAMMA.INV((H331-(1-Params!$B$4))/Params!$B$4,Params!$B$5,Params!$B$6),1)))</f>
        <v/>
      </c>
      <c r="U331" s="9">
        <f>ROUND(_xlfn.NORM.INV(I331,Params!$B$13,Params!$B$14),1)</f>
        <v/>
      </c>
      <c r="V331" s="9">
        <f>ROUND(_xlfn.NORM.INV(J331,Params!$B$15,Params!$B$16),2)</f>
        <v/>
      </c>
      <c r="W331" s="9">
        <f>ROUND(_xlfn.NORM.INV(K331,Params!$B$13,Params!$B$14),1)</f>
        <v/>
      </c>
      <c r="X331" s="9">
        <f>ROUND(_xlfn.NORM.INV(L331,Params!$B$15,Params!$B$16),2)</f>
        <v/>
      </c>
      <c r="Y331" s="9">
        <f>ROUND(_xlfn.NORM.INV(M331,Params!$B$15,Params!$B$16)+Params!$B$17+Params!$B$18*M331,2)</f>
        <v/>
      </c>
      <c r="Z331" s="9">
        <f>ROUND(_xlfn.NORM.INV(N331,Params!$B$13,Params!$B$14)+Params!$B$17+Params!$B$18*N331,1)</f>
        <v/>
      </c>
    </row>
    <row r="332">
      <c r="A332" s="11" t="n">
        <v>331</v>
      </c>
      <c r="B332" s="12">
        <f>INT((A332-1)/122)+1</f>
        <v/>
      </c>
      <c r="C332" s="13" t="n">
        <v>0.316309</v>
      </c>
      <c r="D332" s="13" t="n">
        <v>0.288814</v>
      </c>
      <c r="E332" s="13" t="n">
        <v>0.674708</v>
      </c>
      <c r="F332" s="13" t="n">
        <v>0.496831</v>
      </c>
      <c r="G332" s="13" t="n">
        <v>0.259458</v>
      </c>
      <c r="H332" s="13" t="n">
        <v>0.924004</v>
      </c>
      <c r="I332" s="13" t="n">
        <v>0.121421</v>
      </c>
      <c r="J332" s="13" t="n">
        <v>0.403898</v>
      </c>
      <c r="K332" s="13" t="n">
        <v>0.795574</v>
      </c>
      <c r="L332" s="13" t="n">
        <v>0.918255</v>
      </c>
      <c r="M332" s="13" t="n">
        <v>0.069726</v>
      </c>
      <c r="N332" s="13" t="n">
        <v>0.5205149999999999</v>
      </c>
      <c r="O332" s="9">
        <f>IF(C332&lt;=1-Params!$B$4,0,MAX(0.1,ROUND(_xlfn.GAMMA.INV((C332-(1-Params!$B$4))/Params!$B$4,Params!$B$5,Params!$B$6),1)))</f>
        <v/>
      </c>
      <c r="P332" s="9">
        <f>IF(D332&lt;=1-Params!$B$7,0,ROUND(_xlfn.GAMMA.INV((D332-(1-Params!$B$7))/Params!$B$7,Params!$B$8,Params!$B$9),3))</f>
        <v/>
      </c>
      <c r="Q332" s="9">
        <f>IF(E332&lt;=1-Params!$B$4,0,MAX(0.1,ROUND(_xlfn.GAMMA.INV((E332-(1-Params!$B$4))/Params!$B$4,Params!$B$5,Params!$B$6),1)))</f>
        <v/>
      </c>
      <c r="R332" s="9">
        <f>IF(F332&lt;=1-Params!$B$7,0,ROUND(_xlfn.GAMMA.INV((F332-(1-Params!$B$7))/Params!$B$7,Params!$B$8,Params!$B$9),3))</f>
        <v/>
      </c>
      <c r="S332" s="9">
        <f>IF(G332&lt;=1-Params!$B$7,0,ROUND((Params!$B$10+Params!$B$11*G332^Params!$B$12)*_xlfn.GAMMA.INV((G332-(1-Params!$B$7))/Params!$B$7,Params!$B$8,Params!$B$9),3))</f>
        <v/>
      </c>
      <c r="T332" s="9">
        <f>IF(H332&lt;=1-Params!$B$4,0,MAX(0.1,ROUND((Params!$B$10+Params!$B$11*H332^Params!$B$12)*_xlfn.GAMMA.INV((H332-(1-Params!$B$4))/Params!$B$4,Params!$B$5,Params!$B$6),1)))</f>
        <v/>
      </c>
      <c r="U332" s="9">
        <f>ROUND(_xlfn.NORM.INV(I332,Params!$B$13,Params!$B$14),1)</f>
        <v/>
      </c>
      <c r="V332" s="9">
        <f>ROUND(_xlfn.NORM.INV(J332,Params!$B$15,Params!$B$16),2)</f>
        <v/>
      </c>
      <c r="W332" s="9">
        <f>ROUND(_xlfn.NORM.INV(K332,Params!$B$13,Params!$B$14),1)</f>
        <v/>
      </c>
      <c r="X332" s="9">
        <f>ROUND(_xlfn.NORM.INV(L332,Params!$B$15,Params!$B$16),2)</f>
        <v/>
      </c>
      <c r="Y332" s="9">
        <f>ROUND(_xlfn.NORM.INV(M332,Params!$B$15,Params!$B$16)+Params!$B$17+Params!$B$18*M332,2)</f>
        <v/>
      </c>
      <c r="Z332" s="9">
        <f>ROUND(_xlfn.NORM.INV(N332,Params!$B$13,Params!$B$14)+Params!$B$17+Params!$B$18*N332,1)</f>
        <v/>
      </c>
    </row>
    <row r="333">
      <c r="A333" s="11" t="n">
        <v>332</v>
      </c>
      <c r="B333" s="12">
        <f>INT((A333-1)/122)+1</f>
        <v/>
      </c>
      <c r="C333" s="13" t="n">
        <v>0.166135</v>
      </c>
      <c r="D333" s="13" t="n">
        <v>0.474799</v>
      </c>
      <c r="E333" s="13" t="n">
        <v>0.7975139999999999</v>
      </c>
      <c r="F333" s="13" t="n">
        <v>0.49484</v>
      </c>
      <c r="G333" s="13" t="n">
        <v>0.950317</v>
      </c>
      <c r="H333" s="13" t="n">
        <v>0.880933</v>
      </c>
      <c r="I333" s="13" t="n">
        <v>0.132103</v>
      </c>
      <c r="J333" s="13" t="n">
        <v>0.042653</v>
      </c>
      <c r="K333" s="13" t="n">
        <v>0.907433</v>
      </c>
      <c r="L333" s="13" t="n">
        <v>0.9982799999999999</v>
      </c>
      <c r="M333" s="13" t="n">
        <v>0.030042</v>
      </c>
      <c r="N333" s="13" t="n">
        <v>0.430474</v>
      </c>
      <c r="O333" s="9">
        <f>IF(C333&lt;=1-Params!$B$4,0,MAX(0.1,ROUND(_xlfn.GAMMA.INV((C333-(1-Params!$B$4))/Params!$B$4,Params!$B$5,Params!$B$6),1)))</f>
        <v/>
      </c>
      <c r="P333" s="9">
        <f>IF(D333&lt;=1-Params!$B$7,0,ROUND(_xlfn.GAMMA.INV((D333-(1-Params!$B$7))/Params!$B$7,Params!$B$8,Params!$B$9),3))</f>
        <v/>
      </c>
      <c r="Q333" s="9">
        <f>IF(E333&lt;=1-Params!$B$4,0,MAX(0.1,ROUND(_xlfn.GAMMA.INV((E333-(1-Params!$B$4))/Params!$B$4,Params!$B$5,Params!$B$6),1)))</f>
        <v/>
      </c>
      <c r="R333" s="9">
        <f>IF(F333&lt;=1-Params!$B$7,0,ROUND(_xlfn.GAMMA.INV((F333-(1-Params!$B$7))/Params!$B$7,Params!$B$8,Params!$B$9),3))</f>
        <v/>
      </c>
      <c r="S333" s="9">
        <f>IF(G333&lt;=1-Params!$B$7,0,ROUND((Params!$B$10+Params!$B$11*G333^Params!$B$12)*_xlfn.GAMMA.INV((G333-(1-Params!$B$7))/Params!$B$7,Params!$B$8,Params!$B$9),3))</f>
        <v/>
      </c>
      <c r="T333" s="9">
        <f>IF(H333&lt;=1-Params!$B$4,0,MAX(0.1,ROUND((Params!$B$10+Params!$B$11*H333^Params!$B$12)*_xlfn.GAMMA.INV((H333-(1-Params!$B$4))/Params!$B$4,Params!$B$5,Params!$B$6),1)))</f>
        <v/>
      </c>
      <c r="U333" s="9">
        <f>ROUND(_xlfn.NORM.INV(I333,Params!$B$13,Params!$B$14),1)</f>
        <v/>
      </c>
      <c r="V333" s="9">
        <f>ROUND(_xlfn.NORM.INV(J333,Params!$B$15,Params!$B$16),2)</f>
        <v/>
      </c>
      <c r="W333" s="9">
        <f>ROUND(_xlfn.NORM.INV(K333,Params!$B$13,Params!$B$14),1)</f>
        <v/>
      </c>
      <c r="X333" s="9">
        <f>ROUND(_xlfn.NORM.INV(L333,Params!$B$15,Params!$B$16),2)</f>
        <v/>
      </c>
      <c r="Y333" s="9">
        <f>ROUND(_xlfn.NORM.INV(M333,Params!$B$15,Params!$B$16)+Params!$B$17+Params!$B$18*M333,2)</f>
        <v/>
      </c>
      <c r="Z333" s="9">
        <f>ROUND(_xlfn.NORM.INV(N333,Params!$B$13,Params!$B$14)+Params!$B$17+Params!$B$18*N333,1)</f>
        <v/>
      </c>
    </row>
    <row r="334">
      <c r="A334" s="11" t="n">
        <v>333</v>
      </c>
      <c r="B334" s="12">
        <f>INT((A334-1)/122)+1</f>
        <v/>
      </c>
      <c r="C334" s="13" t="n">
        <v>0.788474</v>
      </c>
      <c r="D334" s="13" t="n">
        <v>0.771415</v>
      </c>
      <c r="E334" s="13" t="n">
        <v>0.541756</v>
      </c>
      <c r="F334" s="13" t="n">
        <v>0.453448</v>
      </c>
      <c r="G334" s="13" t="n">
        <v>0.52551</v>
      </c>
      <c r="H334" s="13" t="n">
        <v>0.69994</v>
      </c>
      <c r="I334" s="13" t="n">
        <v>0.352298</v>
      </c>
      <c r="J334" s="13" t="n">
        <v>0.31191</v>
      </c>
      <c r="K334" s="13" t="n">
        <v>0.716092</v>
      </c>
      <c r="L334" s="13" t="n">
        <v>0.884962</v>
      </c>
      <c r="M334" s="13" t="n">
        <v>0.132184</v>
      </c>
      <c r="N334" s="13" t="n">
        <v>0.517135</v>
      </c>
      <c r="O334" s="9">
        <f>IF(C334&lt;=1-Params!$B$4,0,MAX(0.1,ROUND(_xlfn.GAMMA.INV((C334-(1-Params!$B$4))/Params!$B$4,Params!$B$5,Params!$B$6),1)))</f>
        <v/>
      </c>
      <c r="P334" s="9">
        <f>IF(D334&lt;=1-Params!$B$7,0,ROUND(_xlfn.GAMMA.INV((D334-(1-Params!$B$7))/Params!$B$7,Params!$B$8,Params!$B$9),3))</f>
        <v/>
      </c>
      <c r="Q334" s="9">
        <f>IF(E334&lt;=1-Params!$B$4,0,MAX(0.1,ROUND(_xlfn.GAMMA.INV((E334-(1-Params!$B$4))/Params!$B$4,Params!$B$5,Params!$B$6),1)))</f>
        <v/>
      </c>
      <c r="R334" s="9">
        <f>IF(F334&lt;=1-Params!$B$7,0,ROUND(_xlfn.GAMMA.INV((F334-(1-Params!$B$7))/Params!$B$7,Params!$B$8,Params!$B$9),3))</f>
        <v/>
      </c>
      <c r="S334" s="9">
        <f>IF(G334&lt;=1-Params!$B$7,0,ROUND((Params!$B$10+Params!$B$11*G334^Params!$B$12)*_xlfn.GAMMA.INV((G334-(1-Params!$B$7))/Params!$B$7,Params!$B$8,Params!$B$9),3))</f>
        <v/>
      </c>
      <c r="T334" s="9">
        <f>IF(H334&lt;=1-Params!$B$4,0,MAX(0.1,ROUND((Params!$B$10+Params!$B$11*H334^Params!$B$12)*_xlfn.GAMMA.INV((H334-(1-Params!$B$4))/Params!$B$4,Params!$B$5,Params!$B$6),1)))</f>
        <v/>
      </c>
      <c r="U334" s="9">
        <f>ROUND(_xlfn.NORM.INV(I334,Params!$B$13,Params!$B$14),1)</f>
        <v/>
      </c>
      <c r="V334" s="9">
        <f>ROUND(_xlfn.NORM.INV(J334,Params!$B$15,Params!$B$16),2)</f>
        <v/>
      </c>
      <c r="W334" s="9">
        <f>ROUND(_xlfn.NORM.INV(K334,Params!$B$13,Params!$B$14),1)</f>
        <v/>
      </c>
      <c r="X334" s="9">
        <f>ROUND(_xlfn.NORM.INV(L334,Params!$B$15,Params!$B$16),2)</f>
        <v/>
      </c>
      <c r="Y334" s="9">
        <f>ROUND(_xlfn.NORM.INV(M334,Params!$B$15,Params!$B$16)+Params!$B$17+Params!$B$18*M334,2)</f>
        <v/>
      </c>
      <c r="Z334" s="9">
        <f>ROUND(_xlfn.NORM.INV(N334,Params!$B$13,Params!$B$14)+Params!$B$17+Params!$B$18*N334,1)</f>
        <v/>
      </c>
    </row>
    <row r="335">
      <c r="A335" s="11" t="n">
        <v>334</v>
      </c>
      <c r="B335" s="12">
        <f>INT((A335-1)/122)+1</f>
        <v/>
      </c>
      <c r="C335" s="13" t="n">
        <v>0.624906</v>
      </c>
      <c r="D335" s="13" t="n">
        <v>0.881821</v>
      </c>
      <c r="E335" s="13" t="n">
        <v>0.082839</v>
      </c>
      <c r="F335" s="13" t="n">
        <v>0.114568</v>
      </c>
      <c r="G335" s="13" t="n">
        <v>0.828314</v>
      </c>
      <c r="H335" s="13" t="n">
        <v>0.379861</v>
      </c>
      <c r="I335" s="13" t="n">
        <v>0.496483</v>
      </c>
      <c r="J335" s="13" t="n">
        <v>0.27962</v>
      </c>
      <c r="K335" s="13" t="n">
        <v>0.759974</v>
      </c>
      <c r="L335" s="13" t="n">
        <v>0.653089</v>
      </c>
      <c r="M335" s="13" t="n">
        <v>0.509038</v>
      </c>
      <c r="N335" s="13" t="n">
        <v>0.765518</v>
      </c>
      <c r="O335" s="9">
        <f>IF(C335&lt;=1-Params!$B$4,0,MAX(0.1,ROUND(_xlfn.GAMMA.INV((C335-(1-Params!$B$4))/Params!$B$4,Params!$B$5,Params!$B$6),1)))</f>
        <v/>
      </c>
      <c r="P335" s="9">
        <f>IF(D335&lt;=1-Params!$B$7,0,ROUND(_xlfn.GAMMA.INV((D335-(1-Params!$B$7))/Params!$B$7,Params!$B$8,Params!$B$9),3))</f>
        <v/>
      </c>
      <c r="Q335" s="9">
        <f>IF(E335&lt;=1-Params!$B$4,0,MAX(0.1,ROUND(_xlfn.GAMMA.INV((E335-(1-Params!$B$4))/Params!$B$4,Params!$B$5,Params!$B$6),1)))</f>
        <v/>
      </c>
      <c r="R335" s="9">
        <f>IF(F335&lt;=1-Params!$B$7,0,ROUND(_xlfn.GAMMA.INV((F335-(1-Params!$B$7))/Params!$B$7,Params!$B$8,Params!$B$9),3))</f>
        <v/>
      </c>
      <c r="S335" s="9">
        <f>IF(G335&lt;=1-Params!$B$7,0,ROUND((Params!$B$10+Params!$B$11*G335^Params!$B$12)*_xlfn.GAMMA.INV((G335-(1-Params!$B$7))/Params!$B$7,Params!$B$8,Params!$B$9),3))</f>
        <v/>
      </c>
      <c r="T335" s="9">
        <f>IF(H335&lt;=1-Params!$B$4,0,MAX(0.1,ROUND((Params!$B$10+Params!$B$11*H335^Params!$B$12)*_xlfn.GAMMA.INV((H335-(1-Params!$B$4))/Params!$B$4,Params!$B$5,Params!$B$6),1)))</f>
        <v/>
      </c>
      <c r="U335" s="9">
        <f>ROUND(_xlfn.NORM.INV(I335,Params!$B$13,Params!$B$14),1)</f>
        <v/>
      </c>
      <c r="V335" s="9">
        <f>ROUND(_xlfn.NORM.INV(J335,Params!$B$15,Params!$B$16),2)</f>
        <v/>
      </c>
      <c r="W335" s="9">
        <f>ROUND(_xlfn.NORM.INV(K335,Params!$B$13,Params!$B$14),1)</f>
        <v/>
      </c>
      <c r="X335" s="9">
        <f>ROUND(_xlfn.NORM.INV(L335,Params!$B$15,Params!$B$16),2)</f>
        <v/>
      </c>
      <c r="Y335" s="9">
        <f>ROUND(_xlfn.NORM.INV(M335,Params!$B$15,Params!$B$16)+Params!$B$17+Params!$B$18*M335,2)</f>
        <v/>
      </c>
      <c r="Z335" s="9">
        <f>ROUND(_xlfn.NORM.INV(N335,Params!$B$13,Params!$B$14)+Params!$B$17+Params!$B$18*N335,1)</f>
        <v/>
      </c>
    </row>
    <row r="336">
      <c r="A336" s="11" t="n">
        <v>335</v>
      </c>
      <c r="B336" s="12">
        <f>INT((A336-1)/122)+1</f>
        <v/>
      </c>
      <c r="C336" s="13" t="n">
        <v>0.854347</v>
      </c>
      <c r="D336" s="13" t="n">
        <v>0.839272</v>
      </c>
      <c r="E336" s="13" t="n">
        <v>0.616004</v>
      </c>
      <c r="F336" s="13" t="n">
        <v>0.25014</v>
      </c>
      <c r="G336" s="13" t="n">
        <v>0.993603</v>
      </c>
      <c r="H336" s="13" t="n">
        <v>0.449888</v>
      </c>
      <c r="I336" s="13" t="n">
        <v>0.250837</v>
      </c>
      <c r="J336" s="13" t="n">
        <v>0.301883</v>
      </c>
      <c r="K336" s="13" t="n">
        <v>0.645085</v>
      </c>
      <c r="L336" s="13" t="n">
        <v>0.266145</v>
      </c>
      <c r="M336" s="13" t="n">
        <v>0.279275</v>
      </c>
      <c r="N336" s="13" t="n">
        <v>0.864387</v>
      </c>
      <c r="O336" s="9">
        <f>IF(C336&lt;=1-Params!$B$4,0,MAX(0.1,ROUND(_xlfn.GAMMA.INV((C336-(1-Params!$B$4))/Params!$B$4,Params!$B$5,Params!$B$6),1)))</f>
        <v/>
      </c>
      <c r="P336" s="9">
        <f>IF(D336&lt;=1-Params!$B$7,0,ROUND(_xlfn.GAMMA.INV((D336-(1-Params!$B$7))/Params!$B$7,Params!$B$8,Params!$B$9),3))</f>
        <v/>
      </c>
      <c r="Q336" s="9">
        <f>IF(E336&lt;=1-Params!$B$4,0,MAX(0.1,ROUND(_xlfn.GAMMA.INV((E336-(1-Params!$B$4))/Params!$B$4,Params!$B$5,Params!$B$6),1)))</f>
        <v/>
      </c>
      <c r="R336" s="9">
        <f>IF(F336&lt;=1-Params!$B$7,0,ROUND(_xlfn.GAMMA.INV((F336-(1-Params!$B$7))/Params!$B$7,Params!$B$8,Params!$B$9),3))</f>
        <v/>
      </c>
      <c r="S336" s="9">
        <f>IF(G336&lt;=1-Params!$B$7,0,ROUND((Params!$B$10+Params!$B$11*G336^Params!$B$12)*_xlfn.GAMMA.INV((G336-(1-Params!$B$7))/Params!$B$7,Params!$B$8,Params!$B$9),3))</f>
        <v/>
      </c>
      <c r="T336" s="9">
        <f>IF(H336&lt;=1-Params!$B$4,0,MAX(0.1,ROUND((Params!$B$10+Params!$B$11*H336^Params!$B$12)*_xlfn.GAMMA.INV((H336-(1-Params!$B$4))/Params!$B$4,Params!$B$5,Params!$B$6),1)))</f>
        <v/>
      </c>
      <c r="U336" s="9">
        <f>ROUND(_xlfn.NORM.INV(I336,Params!$B$13,Params!$B$14),1)</f>
        <v/>
      </c>
      <c r="V336" s="9">
        <f>ROUND(_xlfn.NORM.INV(J336,Params!$B$15,Params!$B$16),2)</f>
        <v/>
      </c>
      <c r="W336" s="9">
        <f>ROUND(_xlfn.NORM.INV(K336,Params!$B$13,Params!$B$14),1)</f>
        <v/>
      </c>
      <c r="X336" s="9">
        <f>ROUND(_xlfn.NORM.INV(L336,Params!$B$15,Params!$B$16),2)</f>
        <v/>
      </c>
      <c r="Y336" s="9">
        <f>ROUND(_xlfn.NORM.INV(M336,Params!$B$15,Params!$B$16)+Params!$B$17+Params!$B$18*M336,2)</f>
        <v/>
      </c>
      <c r="Z336" s="9">
        <f>ROUND(_xlfn.NORM.INV(N336,Params!$B$13,Params!$B$14)+Params!$B$17+Params!$B$18*N336,1)</f>
        <v/>
      </c>
    </row>
    <row r="337">
      <c r="A337" s="11" t="n">
        <v>336</v>
      </c>
      <c r="B337" s="12">
        <f>INT((A337-1)/122)+1</f>
        <v/>
      </c>
      <c r="C337" s="13" t="n">
        <v>0.955089</v>
      </c>
      <c r="D337" s="13" t="n">
        <v>0.9039239999999999</v>
      </c>
      <c r="E337" s="13" t="n">
        <v>0.9110740000000001</v>
      </c>
      <c r="F337" s="13" t="n">
        <v>0.5819800000000001</v>
      </c>
      <c r="G337" s="13" t="n">
        <v>0.640487</v>
      </c>
      <c r="H337" s="13" t="n">
        <v>0.5069090000000001</v>
      </c>
      <c r="I337" s="13" t="n">
        <v>0.234096</v>
      </c>
      <c r="J337" s="13" t="n">
        <v>0.163806</v>
      </c>
      <c r="K337" s="13" t="n">
        <v>0.446434</v>
      </c>
      <c r="L337" s="13" t="n">
        <v>0.134653</v>
      </c>
      <c r="M337" s="13" t="n">
        <v>0.726669</v>
      </c>
      <c r="N337" s="13" t="n">
        <v>0.293281</v>
      </c>
      <c r="O337" s="9">
        <f>IF(C337&lt;=1-Params!$B$4,0,MAX(0.1,ROUND(_xlfn.GAMMA.INV((C337-(1-Params!$B$4))/Params!$B$4,Params!$B$5,Params!$B$6),1)))</f>
        <v/>
      </c>
      <c r="P337" s="9">
        <f>IF(D337&lt;=1-Params!$B$7,0,ROUND(_xlfn.GAMMA.INV((D337-(1-Params!$B$7))/Params!$B$7,Params!$B$8,Params!$B$9),3))</f>
        <v/>
      </c>
      <c r="Q337" s="9">
        <f>IF(E337&lt;=1-Params!$B$4,0,MAX(0.1,ROUND(_xlfn.GAMMA.INV((E337-(1-Params!$B$4))/Params!$B$4,Params!$B$5,Params!$B$6),1)))</f>
        <v/>
      </c>
      <c r="R337" s="9">
        <f>IF(F337&lt;=1-Params!$B$7,0,ROUND(_xlfn.GAMMA.INV((F337-(1-Params!$B$7))/Params!$B$7,Params!$B$8,Params!$B$9),3))</f>
        <v/>
      </c>
      <c r="S337" s="9">
        <f>IF(G337&lt;=1-Params!$B$7,0,ROUND((Params!$B$10+Params!$B$11*G337^Params!$B$12)*_xlfn.GAMMA.INV((G337-(1-Params!$B$7))/Params!$B$7,Params!$B$8,Params!$B$9),3))</f>
        <v/>
      </c>
      <c r="T337" s="9">
        <f>IF(H337&lt;=1-Params!$B$4,0,MAX(0.1,ROUND((Params!$B$10+Params!$B$11*H337^Params!$B$12)*_xlfn.GAMMA.INV((H337-(1-Params!$B$4))/Params!$B$4,Params!$B$5,Params!$B$6),1)))</f>
        <v/>
      </c>
      <c r="U337" s="9">
        <f>ROUND(_xlfn.NORM.INV(I337,Params!$B$13,Params!$B$14),1)</f>
        <v/>
      </c>
      <c r="V337" s="9">
        <f>ROUND(_xlfn.NORM.INV(J337,Params!$B$15,Params!$B$16),2)</f>
        <v/>
      </c>
      <c r="W337" s="9">
        <f>ROUND(_xlfn.NORM.INV(K337,Params!$B$13,Params!$B$14),1)</f>
        <v/>
      </c>
      <c r="X337" s="9">
        <f>ROUND(_xlfn.NORM.INV(L337,Params!$B$15,Params!$B$16),2)</f>
        <v/>
      </c>
      <c r="Y337" s="9">
        <f>ROUND(_xlfn.NORM.INV(M337,Params!$B$15,Params!$B$16)+Params!$B$17+Params!$B$18*M337,2)</f>
        <v/>
      </c>
      <c r="Z337" s="9">
        <f>ROUND(_xlfn.NORM.INV(N337,Params!$B$13,Params!$B$14)+Params!$B$17+Params!$B$18*N337,1)</f>
        <v/>
      </c>
    </row>
    <row r="338">
      <c r="A338" s="11" t="n">
        <v>337</v>
      </c>
      <c r="B338" s="12">
        <f>INT((A338-1)/122)+1</f>
        <v/>
      </c>
      <c r="C338" s="13" t="n">
        <v>0.999618</v>
      </c>
      <c r="D338" s="13" t="n">
        <v>0.64376</v>
      </c>
      <c r="E338" s="13" t="n">
        <v>0.588354</v>
      </c>
      <c r="F338" s="13" t="n">
        <v>0.410213</v>
      </c>
      <c r="G338" s="13" t="n">
        <v>0.989798</v>
      </c>
      <c r="H338" s="13" t="n">
        <v>0.9125180000000001</v>
      </c>
      <c r="I338" s="13" t="n">
        <v>0.018261</v>
      </c>
      <c r="J338" s="13" t="n">
        <v>0.645066</v>
      </c>
      <c r="K338" s="13" t="n">
        <v>0.271716</v>
      </c>
      <c r="L338" s="13" t="n">
        <v>0.231213</v>
      </c>
      <c r="M338" s="13" t="n">
        <v>0.922824</v>
      </c>
      <c r="N338" s="13" t="n">
        <v>0.779651</v>
      </c>
      <c r="O338" s="9">
        <f>IF(C338&lt;=1-Params!$B$4,0,MAX(0.1,ROUND(_xlfn.GAMMA.INV((C338-(1-Params!$B$4))/Params!$B$4,Params!$B$5,Params!$B$6),1)))</f>
        <v/>
      </c>
      <c r="P338" s="9">
        <f>IF(D338&lt;=1-Params!$B$7,0,ROUND(_xlfn.GAMMA.INV((D338-(1-Params!$B$7))/Params!$B$7,Params!$B$8,Params!$B$9),3))</f>
        <v/>
      </c>
      <c r="Q338" s="9">
        <f>IF(E338&lt;=1-Params!$B$4,0,MAX(0.1,ROUND(_xlfn.GAMMA.INV((E338-(1-Params!$B$4))/Params!$B$4,Params!$B$5,Params!$B$6),1)))</f>
        <v/>
      </c>
      <c r="R338" s="9">
        <f>IF(F338&lt;=1-Params!$B$7,0,ROUND(_xlfn.GAMMA.INV((F338-(1-Params!$B$7))/Params!$B$7,Params!$B$8,Params!$B$9),3))</f>
        <v/>
      </c>
      <c r="S338" s="9">
        <f>IF(G338&lt;=1-Params!$B$7,0,ROUND((Params!$B$10+Params!$B$11*G338^Params!$B$12)*_xlfn.GAMMA.INV((G338-(1-Params!$B$7))/Params!$B$7,Params!$B$8,Params!$B$9),3))</f>
        <v/>
      </c>
      <c r="T338" s="9">
        <f>IF(H338&lt;=1-Params!$B$4,0,MAX(0.1,ROUND((Params!$B$10+Params!$B$11*H338^Params!$B$12)*_xlfn.GAMMA.INV((H338-(1-Params!$B$4))/Params!$B$4,Params!$B$5,Params!$B$6),1)))</f>
        <v/>
      </c>
      <c r="U338" s="9">
        <f>ROUND(_xlfn.NORM.INV(I338,Params!$B$13,Params!$B$14),1)</f>
        <v/>
      </c>
      <c r="V338" s="9">
        <f>ROUND(_xlfn.NORM.INV(J338,Params!$B$15,Params!$B$16),2)</f>
        <v/>
      </c>
      <c r="W338" s="9">
        <f>ROUND(_xlfn.NORM.INV(K338,Params!$B$13,Params!$B$14),1)</f>
        <v/>
      </c>
      <c r="X338" s="9">
        <f>ROUND(_xlfn.NORM.INV(L338,Params!$B$15,Params!$B$16),2)</f>
        <v/>
      </c>
      <c r="Y338" s="9">
        <f>ROUND(_xlfn.NORM.INV(M338,Params!$B$15,Params!$B$16)+Params!$B$17+Params!$B$18*M338,2)</f>
        <v/>
      </c>
      <c r="Z338" s="9">
        <f>ROUND(_xlfn.NORM.INV(N338,Params!$B$13,Params!$B$14)+Params!$B$17+Params!$B$18*N338,1)</f>
        <v/>
      </c>
    </row>
    <row r="339">
      <c r="A339" s="11" t="n">
        <v>338</v>
      </c>
      <c r="B339" s="12">
        <f>INT((A339-1)/122)+1</f>
        <v/>
      </c>
      <c r="C339" s="13" t="n">
        <v>0.983352</v>
      </c>
      <c r="D339" s="13" t="n">
        <v>0.411171</v>
      </c>
      <c r="E339" s="13" t="n">
        <v>0.563616</v>
      </c>
      <c r="F339" s="13" t="n">
        <v>0.748245</v>
      </c>
      <c r="G339" s="13" t="n">
        <v>0.711306</v>
      </c>
      <c r="H339" s="13" t="n">
        <v>0.760116</v>
      </c>
      <c r="I339" s="13" t="n">
        <v>0.004247</v>
      </c>
      <c r="J339" s="13" t="n">
        <v>0.06203</v>
      </c>
      <c r="K339" s="13" t="n">
        <v>0.1268</v>
      </c>
      <c r="L339" s="13" t="n">
        <v>0.431387</v>
      </c>
      <c r="M339" s="13" t="n">
        <v>0.85644</v>
      </c>
      <c r="N339" s="13" t="n">
        <v>0.9345329999999999</v>
      </c>
      <c r="O339" s="9">
        <f>IF(C339&lt;=1-Params!$B$4,0,MAX(0.1,ROUND(_xlfn.GAMMA.INV((C339-(1-Params!$B$4))/Params!$B$4,Params!$B$5,Params!$B$6),1)))</f>
        <v/>
      </c>
      <c r="P339" s="9">
        <f>IF(D339&lt;=1-Params!$B$7,0,ROUND(_xlfn.GAMMA.INV((D339-(1-Params!$B$7))/Params!$B$7,Params!$B$8,Params!$B$9),3))</f>
        <v/>
      </c>
      <c r="Q339" s="9">
        <f>IF(E339&lt;=1-Params!$B$4,0,MAX(0.1,ROUND(_xlfn.GAMMA.INV((E339-(1-Params!$B$4))/Params!$B$4,Params!$B$5,Params!$B$6),1)))</f>
        <v/>
      </c>
      <c r="R339" s="9">
        <f>IF(F339&lt;=1-Params!$B$7,0,ROUND(_xlfn.GAMMA.INV((F339-(1-Params!$B$7))/Params!$B$7,Params!$B$8,Params!$B$9),3))</f>
        <v/>
      </c>
      <c r="S339" s="9">
        <f>IF(G339&lt;=1-Params!$B$7,0,ROUND((Params!$B$10+Params!$B$11*G339^Params!$B$12)*_xlfn.GAMMA.INV((G339-(1-Params!$B$7))/Params!$B$7,Params!$B$8,Params!$B$9),3))</f>
        <v/>
      </c>
      <c r="T339" s="9">
        <f>IF(H339&lt;=1-Params!$B$4,0,MAX(0.1,ROUND((Params!$B$10+Params!$B$11*H339^Params!$B$12)*_xlfn.GAMMA.INV((H339-(1-Params!$B$4))/Params!$B$4,Params!$B$5,Params!$B$6),1)))</f>
        <v/>
      </c>
      <c r="U339" s="9">
        <f>ROUND(_xlfn.NORM.INV(I339,Params!$B$13,Params!$B$14),1)</f>
        <v/>
      </c>
      <c r="V339" s="9">
        <f>ROUND(_xlfn.NORM.INV(J339,Params!$B$15,Params!$B$16),2)</f>
        <v/>
      </c>
      <c r="W339" s="9">
        <f>ROUND(_xlfn.NORM.INV(K339,Params!$B$13,Params!$B$14),1)</f>
        <v/>
      </c>
      <c r="X339" s="9">
        <f>ROUND(_xlfn.NORM.INV(L339,Params!$B$15,Params!$B$16),2)</f>
        <v/>
      </c>
      <c r="Y339" s="9">
        <f>ROUND(_xlfn.NORM.INV(M339,Params!$B$15,Params!$B$16)+Params!$B$17+Params!$B$18*M339,2)</f>
        <v/>
      </c>
      <c r="Z339" s="9">
        <f>ROUND(_xlfn.NORM.INV(N339,Params!$B$13,Params!$B$14)+Params!$B$17+Params!$B$18*N339,1)</f>
        <v/>
      </c>
    </row>
    <row r="340">
      <c r="A340" s="11" t="n">
        <v>339</v>
      </c>
      <c r="B340" s="12">
        <f>INT((A340-1)/122)+1</f>
        <v/>
      </c>
      <c r="C340" s="13" t="n">
        <v>0.08209900000000001</v>
      </c>
      <c r="D340" s="13" t="n">
        <v>0.302714</v>
      </c>
      <c r="E340" s="13" t="n">
        <v>0.7242690000000001</v>
      </c>
      <c r="F340" s="13" t="n">
        <v>0.684646</v>
      </c>
      <c r="G340" s="13" t="n">
        <v>0.723211</v>
      </c>
      <c r="H340" s="13" t="n">
        <v>0.962096</v>
      </c>
      <c r="I340" s="13" t="n">
        <v>0.036508</v>
      </c>
      <c r="J340" s="13" t="n">
        <v>0.273637</v>
      </c>
      <c r="K340" s="13" t="n">
        <v>0.343287</v>
      </c>
      <c r="L340" s="13" t="n">
        <v>0.62531</v>
      </c>
      <c r="M340" s="13" t="n">
        <v>0.664709</v>
      </c>
      <c r="N340" s="13" t="n">
        <v>0.509861</v>
      </c>
      <c r="O340" s="9">
        <f>IF(C340&lt;=1-Params!$B$4,0,MAX(0.1,ROUND(_xlfn.GAMMA.INV((C340-(1-Params!$B$4))/Params!$B$4,Params!$B$5,Params!$B$6),1)))</f>
        <v/>
      </c>
      <c r="P340" s="9">
        <f>IF(D340&lt;=1-Params!$B$7,0,ROUND(_xlfn.GAMMA.INV((D340-(1-Params!$B$7))/Params!$B$7,Params!$B$8,Params!$B$9),3))</f>
        <v/>
      </c>
      <c r="Q340" s="9">
        <f>IF(E340&lt;=1-Params!$B$4,0,MAX(0.1,ROUND(_xlfn.GAMMA.INV((E340-(1-Params!$B$4))/Params!$B$4,Params!$B$5,Params!$B$6),1)))</f>
        <v/>
      </c>
      <c r="R340" s="9">
        <f>IF(F340&lt;=1-Params!$B$7,0,ROUND(_xlfn.GAMMA.INV((F340-(1-Params!$B$7))/Params!$B$7,Params!$B$8,Params!$B$9),3))</f>
        <v/>
      </c>
      <c r="S340" s="9">
        <f>IF(G340&lt;=1-Params!$B$7,0,ROUND((Params!$B$10+Params!$B$11*G340^Params!$B$12)*_xlfn.GAMMA.INV((G340-(1-Params!$B$7))/Params!$B$7,Params!$B$8,Params!$B$9),3))</f>
        <v/>
      </c>
      <c r="T340" s="9">
        <f>IF(H340&lt;=1-Params!$B$4,0,MAX(0.1,ROUND((Params!$B$10+Params!$B$11*H340^Params!$B$12)*_xlfn.GAMMA.INV((H340-(1-Params!$B$4))/Params!$B$4,Params!$B$5,Params!$B$6),1)))</f>
        <v/>
      </c>
      <c r="U340" s="9">
        <f>ROUND(_xlfn.NORM.INV(I340,Params!$B$13,Params!$B$14),1)</f>
        <v/>
      </c>
      <c r="V340" s="9">
        <f>ROUND(_xlfn.NORM.INV(J340,Params!$B$15,Params!$B$16),2)</f>
        <v/>
      </c>
      <c r="W340" s="9">
        <f>ROUND(_xlfn.NORM.INV(K340,Params!$B$13,Params!$B$14),1)</f>
        <v/>
      </c>
      <c r="X340" s="9">
        <f>ROUND(_xlfn.NORM.INV(L340,Params!$B$15,Params!$B$16),2)</f>
        <v/>
      </c>
      <c r="Y340" s="9">
        <f>ROUND(_xlfn.NORM.INV(M340,Params!$B$15,Params!$B$16)+Params!$B$17+Params!$B$18*M340,2)</f>
        <v/>
      </c>
      <c r="Z340" s="9">
        <f>ROUND(_xlfn.NORM.INV(N340,Params!$B$13,Params!$B$14)+Params!$B$17+Params!$B$18*N340,1)</f>
        <v/>
      </c>
    </row>
    <row r="341">
      <c r="A341" s="11" t="n">
        <v>340</v>
      </c>
      <c r="B341" s="12">
        <f>INT((A341-1)/122)+1</f>
        <v/>
      </c>
      <c r="C341" s="13" t="n">
        <v>0.008708</v>
      </c>
      <c r="D341" s="13" t="n">
        <v>0.028518</v>
      </c>
      <c r="E341" s="13" t="n">
        <v>0.350151</v>
      </c>
      <c r="F341" s="13" t="n">
        <v>0.912514</v>
      </c>
      <c r="G341" s="13" t="n">
        <v>0.586126</v>
      </c>
      <c r="H341" s="13" t="n">
        <v>0.952333</v>
      </c>
      <c r="I341" s="13" t="n">
        <v>0.14995</v>
      </c>
      <c r="J341" s="13" t="n">
        <v>0.236812</v>
      </c>
      <c r="K341" s="13" t="n">
        <v>0.184326</v>
      </c>
      <c r="L341" s="13" t="n">
        <v>0.725827</v>
      </c>
      <c r="M341" s="13" t="n">
        <v>0.8244860000000001</v>
      </c>
      <c r="N341" s="13" t="n">
        <v>0.460779</v>
      </c>
      <c r="O341" s="9">
        <f>IF(C341&lt;=1-Params!$B$4,0,MAX(0.1,ROUND(_xlfn.GAMMA.INV((C341-(1-Params!$B$4))/Params!$B$4,Params!$B$5,Params!$B$6),1)))</f>
        <v/>
      </c>
      <c r="P341" s="9">
        <f>IF(D341&lt;=1-Params!$B$7,0,ROUND(_xlfn.GAMMA.INV((D341-(1-Params!$B$7))/Params!$B$7,Params!$B$8,Params!$B$9),3))</f>
        <v/>
      </c>
      <c r="Q341" s="9">
        <f>IF(E341&lt;=1-Params!$B$4,0,MAX(0.1,ROUND(_xlfn.GAMMA.INV((E341-(1-Params!$B$4))/Params!$B$4,Params!$B$5,Params!$B$6),1)))</f>
        <v/>
      </c>
      <c r="R341" s="9">
        <f>IF(F341&lt;=1-Params!$B$7,0,ROUND(_xlfn.GAMMA.INV((F341-(1-Params!$B$7))/Params!$B$7,Params!$B$8,Params!$B$9),3))</f>
        <v/>
      </c>
      <c r="S341" s="9">
        <f>IF(G341&lt;=1-Params!$B$7,0,ROUND((Params!$B$10+Params!$B$11*G341^Params!$B$12)*_xlfn.GAMMA.INV((G341-(1-Params!$B$7))/Params!$B$7,Params!$B$8,Params!$B$9),3))</f>
        <v/>
      </c>
      <c r="T341" s="9">
        <f>IF(H341&lt;=1-Params!$B$4,0,MAX(0.1,ROUND((Params!$B$10+Params!$B$11*H341^Params!$B$12)*_xlfn.GAMMA.INV((H341-(1-Params!$B$4))/Params!$B$4,Params!$B$5,Params!$B$6),1)))</f>
        <v/>
      </c>
      <c r="U341" s="9">
        <f>ROUND(_xlfn.NORM.INV(I341,Params!$B$13,Params!$B$14),1)</f>
        <v/>
      </c>
      <c r="V341" s="9">
        <f>ROUND(_xlfn.NORM.INV(J341,Params!$B$15,Params!$B$16),2)</f>
        <v/>
      </c>
      <c r="W341" s="9">
        <f>ROUND(_xlfn.NORM.INV(K341,Params!$B$13,Params!$B$14),1)</f>
        <v/>
      </c>
      <c r="X341" s="9">
        <f>ROUND(_xlfn.NORM.INV(L341,Params!$B$15,Params!$B$16),2)</f>
        <v/>
      </c>
      <c r="Y341" s="9">
        <f>ROUND(_xlfn.NORM.INV(M341,Params!$B$15,Params!$B$16)+Params!$B$17+Params!$B$18*M341,2)</f>
        <v/>
      </c>
      <c r="Z341" s="9">
        <f>ROUND(_xlfn.NORM.INV(N341,Params!$B$13,Params!$B$14)+Params!$B$17+Params!$B$18*N341,1)</f>
        <v/>
      </c>
    </row>
    <row r="342">
      <c r="A342" s="11" t="n">
        <v>341</v>
      </c>
      <c r="B342" s="12">
        <f>INT((A342-1)/122)+1</f>
        <v/>
      </c>
      <c r="C342" s="13" t="n">
        <v>0.17254</v>
      </c>
      <c r="D342" s="13" t="n">
        <v>0.633513</v>
      </c>
      <c r="E342" s="13" t="n">
        <v>0.557574</v>
      </c>
      <c r="F342" s="13" t="n">
        <v>0.417861</v>
      </c>
      <c r="G342" s="13" t="n">
        <v>0.379296</v>
      </c>
      <c r="H342" s="13" t="n">
        <v>0.424015</v>
      </c>
      <c r="I342" s="13" t="n">
        <v>0.264624</v>
      </c>
      <c r="J342" s="13" t="n">
        <v>0.280656</v>
      </c>
      <c r="K342" s="13" t="n">
        <v>0.490353</v>
      </c>
      <c r="L342" s="13" t="n">
        <v>0.212505</v>
      </c>
      <c r="M342" s="13" t="n">
        <v>0.6147359999999999</v>
      </c>
      <c r="N342" s="13" t="n">
        <v>0.385401</v>
      </c>
      <c r="O342" s="9">
        <f>IF(C342&lt;=1-Params!$B$4,0,MAX(0.1,ROUND(_xlfn.GAMMA.INV((C342-(1-Params!$B$4))/Params!$B$4,Params!$B$5,Params!$B$6),1)))</f>
        <v/>
      </c>
      <c r="P342" s="9">
        <f>IF(D342&lt;=1-Params!$B$7,0,ROUND(_xlfn.GAMMA.INV((D342-(1-Params!$B$7))/Params!$B$7,Params!$B$8,Params!$B$9),3))</f>
        <v/>
      </c>
      <c r="Q342" s="9">
        <f>IF(E342&lt;=1-Params!$B$4,0,MAX(0.1,ROUND(_xlfn.GAMMA.INV((E342-(1-Params!$B$4))/Params!$B$4,Params!$B$5,Params!$B$6),1)))</f>
        <v/>
      </c>
      <c r="R342" s="9">
        <f>IF(F342&lt;=1-Params!$B$7,0,ROUND(_xlfn.GAMMA.INV((F342-(1-Params!$B$7))/Params!$B$7,Params!$B$8,Params!$B$9),3))</f>
        <v/>
      </c>
      <c r="S342" s="9">
        <f>IF(G342&lt;=1-Params!$B$7,0,ROUND((Params!$B$10+Params!$B$11*G342^Params!$B$12)*_xlfn.GAMMA.INV((G342-(1-Params!$B$7))/Params!$B$7,Params!$B$8,Params!$B$9),3))</f>
        <v/>
      </c>
      <c r="T342" s="9">
        <f>IF(H342&lt;=1-Params!$B$4,0,MAX(0.1,ROUND((Params!$B$10+Params!$B$11*H342^Params!$B$12)*_xlfn.GAMMA.INV((H342-(1-Params!$B$4))/Params!$B$4,Params!$B$5,Params!$B$6),1)))</f>
        <v/>
      </c>
      <c r="U342" s="9">
        <f>ROUND(_xlfn.NORM.INV(I342,Params!$B$13,Params!$B$14),1)</f>
        <v/>
      </c>
      <c r="V342" s="9">
        <f>ROUND(_xlfn.NORM.INV(J342,Params!$B$15,Params!$B$16),2)</f>
        <v/>
      </c>
      <c r="W342" s="9">
        <f>ROUND(_xlfn.NORM.INV(K342,Params!$B$13,Params!$B$14),1)</f>
        <v/>
      </c>
      <c r="X342" s="9">
        <f>ROUND(_xlfn.NORM.INV(L342,Params!$B$15,Params!$B$16),2)</f>
        <v/>
      </c>
      <c r="Y342" s="9">
        <f>ROUND(_xlfn.NORM.INV(M342,Params!$B$15,Params!$B$16)+Params!$B$17+Params!$B$18*M342,2)</f>
        <v/>
      </c>
      <c r="Z342" s="9">
        <f>ROUND(_xlfn.NORM.INV(N342,Params!$B$13,Params!$B$14)+Params!$B$17+Params!$B$18*N342,1)</f>
        <v/>
      </c>
    </row>
    <row r="343">
      <c r="A343" s="11" t="n">
        <v>342</v>
      </c>
      <c r="B343" s="12">
        <f>INT((A343-1)/122)+1</f>
        <v/>
      </c>
      <c r="C343" s="13" t="n">
        <v>0.880605</v>
      </c>
      <c r="D343" s="13" t="n">
        <v>0.943294</v>
      </c>
      <c r="E343" s="13" t="n">
        <v>0.544349</v>
      </c>
      <c r="F343" s="13" t="n">
        <v>0.028665</v>
      </c>
      <c r="G343" s="13" t="n">
        <v>0.903478</v>
      </c>
      <c r="H343" s="13" t="n">
        <v>0.162215</v>
      </c>
      <c r="I343" s="13" t="n">
        <v>0.325433</v>
      </c>
      <c r="J343" s="13" t="n">
        <v>0.318069</v>
      </c>
      <c r="K343" s="13" t="n">
        <v>0.532251</v>
      </c>
      <c r="L343" s="13" t="n">
        <v>0.431508</v>
      </c>
      <c r="M343" s="13" t="n">
        <v>0.427806</v>
      </c>
      <c r="N343" s="13" t="n">
        <v>0.041588</v>
      </c>
      <c r="O343" s="9">
        <f>IF(C343&lt;=1-Params!$B$4,0,MAX(0.1,ROUND(_xlfn.GAMMA.INV((C343-(1-Params!$B$4))/Params!$B$4,Params!$B$5,Params!$B$6),1)))</f>
        <v/>
      </c>
      <c r="P343" s="9">
        <f>IF(D343&lt;=1-Params!$B$7,0,ROUND(_xlfn.GAMMA.INV((D343-(1-Params!$B$7))/Params!$B$7,Params!$B$8,Params!$B$9),3))</f>
        <v/>
      </c>
      <c r="Q343" s="9">
        <f>IF(E343&lt;=1-Params!$B$4,0,MAX(0.1,ROUND(_xlfn.GAMMA.INV((E343-(1-Params!$B$4))/Params!$B$4,Params!$B$5,Params!$B$6),1)))</f>
        <v/>
      </c>
      <c r="R343" s="9">
        <f>IF(F343&lt;=1-Params!$B$7,0,ROUND(_xlfn.GAMMA.INV((F343-(1-Params!$B$7))/Params!$B$7,Params!$B$8,Params!$B$9),3))</f>
        <v/>
      </c>
      <c r="S343" s="9">
        <f>IF(G343&lt;=1-Params!$B$7,0,ROUND((Params!$B$10+Params!$B$11*G343^Params!$B$12)*_xlfn.GAMMA.INV((G343-(1-Params!$B$7))/Params!$B$7,Params!$B$8,Params!$B$9),3))</f>
        <v/>
      </c>
      <c r="T343" s="9">
        <f>IF(H343&lt;=1-Params!$B$4,0,MAX(0.1,ROUND((Params!$B$10+Params!$B$11*H343^Params!$B$12)*_xlfn.GAMMA.INV((H343-(1-Params!$B$4))/Params!$B$4,Params!$B$5,Params!$B$6),1)))</f>
        <v/>
      </c>
      <c r="U343" s="9">
        <f>ROUND(_xlfn.NORM.INV(I343,Params!$B$13,Params!$B$14),1)</f>
        <v/>
      </c>
      <c r="V343" s="9">
        <f>ROUND(_xlfn.NORM.INV(J343,Params!$B$15,Params!$B$16),2)</f>
        <v/>
      </c>
      <c r="W343" s="9">
        <f>ROUND(_xlfn.NORM.INV(K343,Params!$B$13,Params!$B$14),1)</f>
        <v/>
      </c>
      <c r="X343" s="9">
        <f>ROUND(_xlfn.NORM.INV(L343,Params!$B$15,Params!$B$16),2)</f>
        <v/>
      </c>
      <c r="Y343" s="9">
        <f>ROUND(_xlfn.NORM.INV(M343,Params!$B$15,Params!$B$16)+Params!$B$17+Params!$B$18*M343,2)</f>
        <v/>
      </c>
      <c r="Z343" s="9">
        <f>ROUND(_xlfn.NORM.INV(N343,Params!$B$13,Params!$B$14)+Params!$B$17+Params!$B$18*N343,1)</f>
        <v/>
      </c>
    </row>
    <row r="344">
      <c r="A344" s="11" t="n">
        <v>343</v>
      </c>
      <c r="B344" s="12">
        <f>INT((A344-1)/122)+1</f>
        <v/>
      </c>
      <c r="C344" s="13" t="n">
        <v>0.360762</v>
      </c>
      <c r="D344" s="13" t="n">
        <v>0.701991</v>
      </c>
      <c r="E344" s="13" t="n">
        <v>0.787515</v>
      </c>
      <c r="F344" s="13" t="n">
        <v>0.207472</v>
      </c>
      <c r="G344" s="13" t="n">
        <v>0.972536</v>
      </c>
      <c r="H344" s="13" t="n">
        <v>0.331303</v>
      </c>
      <c r="I344" s="13" t="n">
        <v>0.415591</v>
      </c>
      <c r="J344" s="13" t="n">
        <v>0.429123</v>
      </c>
      <c r="K344" s="13" t="n">
        <v>0.188093</v>
      </c>
      <c r="L344" s="13" t="n">
        <v>0.5554829999999999</v>
      </c>
      <c r="M344" s="13" t="n">
        <v>0.253816</v>
      </c>
      <c r="N344" s="13" t="n">
        <v>0.031909</v>
      </c>
      <c r="O344" s="9">
        <f>IF(C344&lt;=1-Params!$B$4,0,MAX(0.1,ROUND(_xlfn.GAMMA.INV((C344-(1-Params!$B$4))/Params!$B$4,Params!$B$5,Params!$B$6),1)))</f>
        <v/>
      </c>
      <c r="P344" s="9">
        <f>IF(D344&lt;=1-Params!$B$7,0,ROUND(_xlfn.GAMMA.INV((D344-(1-Params!$B$7))/Params!$B$7,Params!$B$8,Params!$B$9),3))</f>
        <v/>
      </c>
      <c r="Q344" s="9">
        <f>IF(E344&lt;=1-Params!$B$4,0,MAX(0.1,ROUND(_xlfn.GAMMA.INV((E344-(1-Params!$B$4))/Params!$B$4,Params!$B$5,Params!$B$6),1)))</f>
        <v/>
      </c>
      <c r="R344" s="9">
        <f>IF(F344&lt;=1-Params!$B$7,0,ROUND(_xlfn.GAMMA.INV((F344-(1-Params!$B$7))/Params!$B$7,Params!$B$8,Params!$B$9),3))</f>
        <v/>
      </c>
      <c r="S344" s="9">
        <f>IF(G344&lt;=1-Params!$B$7,0,ROUND((Params!$B$10+Params!$B$11*G344^Params!$B$12)*_xlfn.GAMMA.INV((G344-(1-Params!$B$7))/Params!$B$7,Params!$B$8,Params!$B$9),3))</f>
        <v/>
      </c>
      <c r="T344" s="9">
        <f>IF(H344&lt;=1-Params!$B$4,0,MAX(0.1,ROUND((Params!$B$10+Params!$B$11*H344^Params!$B$12)*_xlfn.GAMMA.INV((H344-(1-Params!$B$4))/Params!$B$4,Params!$B$5,Params!$B$6),1)))</f>
        <v/>
      </c>
      <c r="U344" s="9">
        <f>ROUND(_xlfn.NORM.INV(I344,Params!$B$13,Params!$B$14),1)</f>
        <v/>
      </c>
      <c r="V344" s="9">
        <f>ROUND(_xlfn.NORM.INV(J344,Params!$B$15,Params!$B$16),2)</f>
        <v/>
      </c>
      <c r="W344" s="9">
        <f>ROUND(_xlfn.NORM.INV(K344,Params!$B$13,Params!$B$14),1)</f>
        <v/>
      </c>
      <c r="X344" s="9">
        <f>ROUND(_xlfn.NORM.INV(L344,Params!$B$15,Params!$B$16),2)</f>
        <v/>
      </c>
      <c r="Y344" s="9">
        <f>ROUND(_xlfn.NORM.INV(M344,Params!$B$15,Params!$B$16)+Params!$B$17+Params!$B$18*M344,2)</f>
        <v/>
      </c>
      <c r="Z344" s="9">
        <f>ROUND(_xlfn.NORM.INV(N344,Params!$B$13,Params!$B$14)+Params!$B$17+Params!$B$18*N344,1)</f>
        <v/>
      </c>
    </row>
    <row r="345">
      <c r="A345" s="11" t="n">
        <v>344</v>
      </c>
      <c r="B345" s="12">
        <f>INT((A345-1)/122)+1</f>
        <v/>
      </c>
      <c r="C345" s="13" t="n">
        <v>0.354816</v>
      </c>
      <c r="D345" s="13" t="n">
        <v>0.781412</v>
      </c>
      <c r="E345" s="13" t="n">
        <v>0.676778</v>
      </c>
      <c r="F345" s="13" t="n">
        <v>0.507086</v>
      </c>
      <c r="G345" s="13" t="n">
        <v>0.604766</v>
      </c>
      <c r="H345" s="13" t="n">
        <v>0.66251</v>
      </c>
      <c r="I345" s="13" t="n">
        <v>0.689394</v>
      </c>
      <c r="J345" s="13" t="n">
        <v>0.47615</v>
      </c>
      <c r="K345" s="13" t="n">
        <v>0.840217</v>
      </c>
      <c r="L345" s="13" t="n">
        <v>0.159827</v>
      </c>
      <c r="M345" s="13" t="n">
        <v>0.770322</v>
      </c>
      <c r="N345" s="13" t="n">
        <v>0.230774</v>
      </c>
      <c r="O345" s="9">
        <f>IF(C345&lt;=1-Params!$B$4,0,MAX(0.1,ROUND(_xlfn.GAMMA.INV((C345-(1-Params!$B$4))/Params!$B$4,Params!$B$5,Params!$B$6),1)))</f>
        <v/>
      </c>
      <c r="P345" s="9">
        <f>IF(D345&lt;=1-Params!$B$7,0,ROUND(_xlfn.GAMMA.INV((D345-(1-Params!$B$7))/Params!$B$7,Params!$B$8,Params!$B$9),3))</f>
        <v/>
      </c>
      <c r="Q345" s="9">
        <f>IF(E345&lt;=1-Params!$B$4,0,MAX(0.1,ROUND(_xlfn.GAMMA.INV((E345-(1-Params!$B$4))/Params!$B$4,Params!$B$5,Params!$B$6),1)))</f>
        <v/>
      </c>
      <c r="R345" s="9">
        <f>IF(F345&lt;=1-Params!$B$7,0,ROUND(_xlfn.GAMMA.INV((F345-(1-Params!$B$7))/Params!$B$7,Params!$B$8,Params!$B$9),3))</f>
        <v/>
      </c>
      <c r="S345" s="9">
        <f>IF(G345&lt;=1-Params!$B$7,0,ROUND((Params!$B$10+Params!$B$11*G345^Params!$B$12)*_xlfn.GAMMA.INV((G345-(1-Params!$B$7))/Params!$B$7,Params!$B$8,Params!$B$9),3))</f>
        <v/>
      </c>
      <c r="T345" s="9">
        <f>IF(H345&lt;=1-Params!$B$4,0,MAX(0.1,ROUND((Params!$B$10+Params!$B$11*H345^Params!$B$12)*_xlfn.GAMMA.INV((H345-(1-Params!$B$4))/Params!$B$4,Params!$B$5,Params!$B$6),1)))</f>
        <v/>
      </c>
      <c r="U345" s="9">
        <f>ROUND(_xlfn.NORM.INV(I345,Params!$B$13,Params!$B$14),1)</f>
        <v/>
      </c>
      <c r="V345" s="9">
        <f>ROUND(_xlfn.NORM.INV(J345,Params!$B$15,Params!$B$16),2)</f>
        <v/>
      </c>
      <c r="W345" s="9">
        <f>ROUND(_xlfn.NORM.INV(K345,Params!$B$13,Params!$B$14),1)</f>
        <v/>
      </c>
      <c r="X345" s="9">
        <f>ROUND(_xlfn.NORM.INV(L345,Params!$B$15,Params!$B$16),2)</f>
        <v/>
      </c>
      <c r="Y345" s="9">
        <f>ROUND(_xlfn.NORM.INV(M345,Params!$B$15,Params!$B$16)+Params!$B$17+Params!$B$18*M345,2)</f>
        <v/>
      </c>
      <c r="Z345" s="9">
        <f>ROUND(_xlfn.NORM.INV(N345,Params!$B$13,Params!$B$14)+Params!$B$17+Params!$B$18*N345,1)</f>
        <v/>
      </c>
    </row>
    <row r="346">
      <c r="A346" s="11" t="n">
        <v>345</v>
      </c>
      <c r="B346" s="12">
        <f>INT((A346-1)/122)+1</f>
        <v/>
      </c>
      <c r="C346" s="13" t="n">
        <v>0.083463</v>
      </c>
      <c r="D346" s="13" t="n">
        <v>0.695365</v>
      </c>
      <c r="E346" s="13" t="n">
        <v>0.372853</v>
      </c>
      <c r="F346" s="13" t="n">
        <v>0.348534</v>
      </c>
      <c r="G346" s="13" t="n">
        <v>0.359287</v>
      </c>
      <c r="H346" s="13" t="n">
        <v>0.181951</v>
      </c>
      <c r="I346" s="13" t="n">
        <v>0.831211</v>
      </c>
      <c r="J346" s="13" t="n">
        <v>0.547685</v>
      </c>
      <c r="K346" s="13" t="n">
        <v>0.466501</v>
      </c>
      <c r="L346" s="13" t="n">
        <v>0.460651</v>
      </c>
      <c r="M346" s="13" t="n">
        <v>0.696107</v>
      </c>
      <c r="N346" s="13" t="n">
        <v>0.349444</v>
      </c>
      <c r="O346" s="9">
        <f>IF(C346&lt;=1-Params!$B$4,0,MAX(0.1,ROUND(_xlfn.GAMMA.INV((C346-(1-Params!$B$4))/Params!$B$4,Params!$B$5,Params!$B$6),1)))</f>
        <v/>
      </c>
      <c r="P346" s="9">
        <f>IF(D346&lt;=1-Params!$B$7,0,ROUND(_xlfn.GAMMA.INV((D346-(1-Params!$B$7))/Params!$B$7,Params!$B$8,Params!$B$9),3))</f>
        <v/>
      </c>
      <c r="Q346" s="9">
        <f>IF(E346&lt;=1-Params!$B$4,0,MAX(0.1,ROUND(_xlfn.GAMMA.INV((E346-(1-Params!$B$4))/Params!$B$4,Params!$B$5,Params!$B$6),1)))</f>
        <v/>
      </c>
      <c r="R346" s="9">
        <f>IF(F346&lt;=1-Params!$B$7,0,ROUND(_xlfn.GAMMA.INV((F346-(1-Params!$B$7))/Params!$B$7,Params!$B$8,Params!$B$9),3))</f>
        <v/>
      </c>
      <c r="S346" s="9">
        <f>IF(G346&lt;=1-Params!$B$7,0,ROUND((Params!$B$10+Params!$B$11*G346^Params!$B$12)*_xlfn.GAMMA.INV((G346-(1-Params!$B$7))/Params!$B$7,Params!$B$8,Params!$B$9),3))</f>
        <v/>
      </c>
      <c r="T346" s="9">
        <f>IF(H346&lt;=1-Params!$B$4,0,MAX(0.1,ROUND((Params!$B$10+Params!$B$11*H346^Params!$B$12)*_xlfn.GAMMA.INV((H346-(1-Params!$B$4))/Params!$B$4,Params!$B$5,Params!$B$6),1)))</f>
        <v/>
      </c>
      <c r="U346" s="9">
        <f>ROUND(_xlfn.NORM.INV(I346,Params!$B$13,Params!$B$14),1)</f>
        <v/>
      </c>
      <c r="V346" s="9">
        <f>ROUND(_xlfn.NORM.INV(J346,Params!$B$15,Params!$B$16),2)</f>
        <v/>
      </c>
      <c r="W346" s="9">
        <f>ROUND(_xlfn.NORM.INV(K346,Params!$B$13,Params!$B$14),1)</f>
        <v/>
      </c>
      <c r="X346" s="9">
        <f>ROUND(_xlfn.NORM.INV(L346,Params!$B$15,Params!$B$16),2)</f>
        <v/>
      </c>
      <c r="Y346" s="9">
        <f>ROUND(_xlfn.NORM.INV(M346,Params!$B$15,Params!$B$16)+Params!$B$17+Params!$B$18*M346,2)</f>
        <v/>
      </c>
      <c r="Z346" s="9">
        <f>ROUND(_xlfn.NORM.INV(N346,Params!$B$13,Params!$B$14)+Params!$B$17+Params!$B$18*N346,1)</f>
        <v/>
      </c>
    </row>
    <row r="347">
      <c r="A347" s="11" t="n">
        <v>346</v>
      </c>
      <c r="B347" s="12">
        <f>INT((A347-1)/122)+1</f>
        <v/>
      </c>
      <c r="C347" s="13" t="n">
        <v>0.160528</v>
      </c>
      <c r="D347" s="13" t="n">
        <v>0.496248</v>
      </c>
      <c r="E347" s="13" t="n">
        <v>0.654403</v>
      </c>
      <c r="F347" s="13" t="n">
        <v>0.018693</v>
      </c>
      <c r="G347" s="13" t="n">
        <v>0.435525</v>
      </c>
      <c r="H347" s="13" t="n">
        <v>0.459003</v>
      </c>
      <c r="I347" s="13" t="n">
        <v>0.5514</v>
      </c>
      <c r="J347" s="13" t="n">
        <v>0.316046</v>
      </c>
      <c r="K347" s="13" t="n">
        <v>0.41069</v>
      </c>
      <c r="L347" s="13" t="n">
        <v>0.845099</v>
      </c>
      <c r="M347" s="13" t="n">
        <v>0.257295</v>
      </c>
      <c r="N347" s="13" t="n">
        <v>0.196746</v>
      </c>
      <c r="O347" s="9">
        <f>IF(C347&lt;=1-Params!$B$4,0,MAX(0.1,ROUND(_xlfn.GAMMA.INV((C347-(1-Params!$B$4))/Params!$B$4,Params!$B$5,Params!$B$6),1)))</f>
        <v/>
      </c>
      <c r="P347" s="9">
        <f>IF(D347&lt;=1-Params!$B$7,0,ROUND(_xlfn.GAMMA.INV((D347-(1-Params!$B$7))/Params!$B$7,Params!$B$8,Params!$B$9),3))</f>
        <v/>
      </c>
      <c r="Q347" s="9">
        <f>IF(E347&lt;=1-Params!$B$4,0,MAX(0.1,ROUND(_xlfn.GAMMA.INV((E347-(1-Params!$B$4))/Params!$B$4,Params!$B$5,Params!$B$6),1)))</f>
        <v/>
      </c>
      <c r="R347" s="9">
        <f>IF(F347&lt;=1-Params!$B$7,0,ROUND(_xlfn.GAMMA.INV((F347-(1-Params!$B$7))/Params!$B$7,Params!$B$8,Params!$B$9),3))</f>
        <v/>
      </c>
      <c r="S347" s="9">
        <f>IF(G347&lt;=1-Params!$B$7,0,ROUND((Params!$B$10+Params!$B$11*G347^Params!$B$12)*_xlfn.GAMMA.INV((G347-(1-Params!$B$7))/Params!$B$7,Params!$B$8,Params!$B$9),3))</f>
        <v/>
      </c>
      <c r="T347" s="9">
        <f>IF(H347&lt;=1-Params!$B$4,0,MAX(0.1,ROUND((Params!$B$10+Params!$B$11*H347^Params!$B$12)*_xlfn.GAMMA.INV((H347-(1-Params!$B$4))/Params!$B$4,Params!$B$5,Params!$B$6),1)))</f>
        <v/>
      </c>
      <c r="U347" s="9">
        <f>ROUND(_xlfn.NORM.INV(I347,Params!$B$13,Params!$B$14),1)</f>
        <v/>
      </c>
      <c r="V347" s="9">
        <f>ROUND(_xlfn.NORM.INV(J347,Params!$B$15,Params!$B$16),2)</f>
        <v/>
      </c>
      <c r="W347" s="9">
        <f>ROUND(_xlfn.NORM.INV(K347,Params!$B$13,Params!$B$14),1)</f>
        <v/>
      </c>
      <c r="X347" s="9">
        <f>ROUND(_xlfn.NORM.INV(L347,Params!$B$15,Params!$B$16),2)</f>
        <v/>
      </c>
      <c r="Y347" s="9">
        <f>ROUND(_xlfn.NORM.INV(M347,Params!$B$15,Params!$B$16)+Params!$B$17+Params!$B$18*M347,2)</f>
        <v/>
      </c>
      <c r="Z347" s="9">
        <f>ROUND(_xlfn.NORM.INV(N347,Params!$B$13,Params!$B$14)+Params!$B$17+Params!$B$18*N347,1)</f>
        <v/>
      </c>
    </row>
    <row r="348">
      <c r="A348" s="11" t="n">
        <v>347</v>
      </c>
      <c r="B348" s="12">
        <f>INT((A348-1)/122)+1</f>
        <v/>
      </c>
      <c r="C348" s="13" t="n">
        <v>0.502423</v>
      </c>
      <c r="D348" s="13" t="n">
        <v>0.522051</v>
      </c>
      <c r="E348" s="13" t="n">
        <v>0.943871</v>
      </c>
      <c r="F348" s="13" t="n">
        <v>0.054869</v>
      </c>
      <c r="G348" s="13" t="n">
        <v>0.069656</v>
      </c>
      <c r="H348" s="13" t="n">
        <v>0.531576</v>
      </c>
      <c r="I348" s="13" t="n">
        <v>0.395702</v>
      </c>
      <c r="J348" s="13" t="n">
        <v>0.63563</v>
      </c>
      <c r="K348" s="13" t="n">
        <v>0.160757</v>
      </c>
      <c r="L348" s="13" t="n">
        <v>0.42877</v>
      </c>
      <c r="M348" s="13" t="n">
        <v>0.470718</v>
      </c>
      <c r="N348" s="13" t="n">
        <v>0.592424</v>
      </c>
      <c r="O348" s="9">
        <f>IF(C348&lt;=1-Params!$B$4,0,MAX(0.1,ROUND(_xlfn.GAMMA.INV((C348-(1-Params!$B$4))/Params!$B$4,Params!$B$5,Params!$B$6),1)))</f>
        <v/>
      </c>
      <c r="P348" s="9">
        <f>IF(D348&lt;=1-Params!$B$7,0,ROUND(_xlfn.GAMMA.INV((D348-(1-Params!$B$7))/Params!$B$7,Params!$B$8,Params!$B$9),3))</f>
        <v/>
      </c>
      <c r="Q348" s="9">
        <f>IF(E348&lt;=1-Params!$B$4,0,MAX(0.1,ROUND(_xlfn.GAMMA.INV((E348-(1-Params!$B$4))/Params!$B$4,Params!$B$5,Params!$B$6),1)))</f>
        <v/>
      </c>
      <c r="R348" s="9">
        <f>IF(F348&lt;=1-Params!$B$7,0,ROUND(_xlfn.GAMMA.INV((F348-(1-Params!$B$7))/Params!$B$7,Params!$B$8,Params!$B$9),3))</f>
        <v/>
      </c>
      <c r="S348" s="9">
        <f>IF(G348&lt;=1-Params!$B$7,0,ROUND((Params!$B$10+Params!$B$11*G348^Params!$B$12)*_xlfn.GAMMA.INV((G348-(1-Params!$B$7))/Params!$B$7,Params!$B$8,Params!$B$9),3))</f>
        <v/>
      </c>
      <c r="T348" s="9">
        <f>IF(H348&lt;=1-Params!$B$4,0,MAX(0.1,ROUND((Params!$B$10+Params!$B$11*H348^Params!$B$12)*_xlfn.GAMMA.INV((H348-(1-Params!$B$4))/Params!$B$4,Params!$B$5,Params!$B$6),1)))</f>
        <v/>
      </c>
      <c r="U348" s="9">
        <f>ROUND(_xlfn.NORM.INV(I348,Params!$B$13,Params!$B$14),1)</f>
        <v/>
      </c>
      <c r="V348" s="9">
        <f>ROUND(_xlfn.NORM.INV(J348,Params!$B$15,Params!$B$16),2)</f>
        <v/>
      </c>
      <c r="W348" s="9">
        <f>ROUND(_xlfn.NORM.INV(K348,Params!$B$13,Params!$B$14),1)</f>
        <v/>
      </c>
      <c r="X348" s="9">
        <f>ROUND(_xlfn.NORM.INV(L348,Params!$B$15,Params!$B$16),2)</f>
        <v/>
      </c>
      <c r="Y348" s="9">
        <f>ROUND(_xlfn.NORM.INV(M348,Params!$B$15,Params!$B$16)+Params!$B$17+Params!$B$18*M348,2)</f>
        <v/>
      </c>
      <c r="Z348" s="9">
        <f>ROUND(_xlfn.NORM.INV(N348,Params!$B$13,Params!$B$14)+Params!$B$17+Params!$B$18*N348,1)</f>
        <v/>
      </c>
    </row>
    <row r="349">
      <c r="A349" s="11" t="n">
        <v>348</v>
      </c>
      <c r="B349" s="12">
        <f>INT((A349-1)/122)+1</f>
        <v/>
      </c>
      <c r="C349" s="13" t="n">
        <v>0.499294</v>
      </c>
      <c r="D349" s="13" t="n">
        <v>0.30457</v>
      </c>
      <c r="E349" s="13" t="n">
        <v>0.894188</v>
      </c>
      <c r="F349" s="13" t="n">
        <v>0.307122</v>
      </c>
      <c r="G349" s="13" t="n">
        <v>0.045239</v>
      </c>
      <c r="H349" s="13" t="n">
        <v>0.142095</v>
      </c>
      <c r="I349" s="13" t="n">
        <v>0.402961</v>
      </c>
      <c r="J349" s="13" t="n">
        <v>0.556246</v>
      </c>
      <c r="K349" s="13" t="n">
        <v>0.035605</v>
      </c>
      <c r="L349" s="13" t="n">
        <v>0.89256</v>
      </c>
      <c r="M349" s="13" t="n">
        <v>0.627892</v>
      </c>
      <c r="N349" s="13" t="n">
        <v>0.277538</v>
      </c>
      <c r="O349" s="9">
        <f>IF(C349&lt;=1-Params!$B$4,0,MAX(0.1,ROUND(_xlfn.GAMMA.INV((C349-(1-Params!$B$4))/Params!$B$4,Params!$B$5,Params!$B$6),1)))</f>
        <v/>
      </c>
      <c r="P349" s="9">
        <f>IF(D349&lt;=1-Params!$B$7,0,ROUND(_xlfn.GAMMA.INV((D349-(1-Params!$B$7))/Params!$B$7,Params!$B$8,Params!$B$9),3))</f>
        <v/>
      </c>
      <c r="Q349" s="9">
        <f>IF(E349&lt;=1-Params!$B$4,0,MAX(0.1,ROUND(_xlfn.GAMMA.INV((E349-(1-Params!$B$4))/Params!$B$4,Params!$B$5,Params!$B$6),1)))</f>
        <v/>
      </c>
      <c r="R349" s="9">
        <f>IF(F349&lt;=1-Params!$B$7,0,ROUND(_xlfn.GAMMA.INV((F349-(1-Params!$B$7))/Params!$B$7,Params!$B$8,Params!$B$9),3))</f>
        <v/>
      </c>
      <c r="S349" s="9">
        <f>IF(G349&lt;=1-Params!$B$7,0,ROUND((Params!$B$10+Params!$B$11*G349^Params!$B$12)*_xlfn.GAMMA.INV((G349-(1-Params!$B$7))/Params!$B$7,Params!$B$8,Params!$B$9),3))</f>
        <v/>
      </c>
      <c r="T349" s="9">
        <f>IF(H349&lt;=1-Params!$B$4,0,MAX(0.1,ROUND((Params!$B$10+Params!$B$11*H349^Params!$B$12)*_xlfn.GAMMA.INV((H349-(1-Params!$B$4))/Params!$B$4,Params!$B$5,Params!$B$6),1)))</f>
        <v/>
      </c>
      <c r="U349" s="9">
        <f>ROUND(_xlfn.NORM.INV(I349,Params!$B$13,Params!$B$14),1)</f>
        <v/>
      </c>
      <c r="V349" s="9">
        <f>ROUND(_xlfn.NORM.INV(J349,Params!$B$15,Params!$B$16),2)</f>
        <v/>
      </c>
      <c r="W349" s="9">
        <f>ROUND(_xlfn.NORM.INV(K349,Params!$B$13,Params!$B$14),1)</f>
        <v/>
      </c>
      <c r="X349" s="9">
        <f>ROUND(_xlfn.NORM.INV(L349,Params!$B$15,Params!$B$16),2)</f>
        <v/>
      </c>
      <c r="Y349" s="9">
        <f>ROUND(_xlfn.NORM.INV(M349,Params!$B$15,Params!$B$16)+Params!$B$17+Params!$B$18*M349,2)</f>
        <v/>
      </c>
      <c r="Z349" s="9">
        <f>ROUND(_xlfn.NORM.INV(N349,Params!$B$13,Params!$B$14)+Params!$B$17+Params!$B$18*N349,1)</f>
        <v/>
      </c>
    </row>
    <row r="350">
      <c r="A350" s="11" t="n">
        <v>349</v>
      </c>
      <c r="B350" s="12">
        <f>INT((A350-1)/122)+1</f>
        <v/>
      </c>
      <c r="C350" s="13" t="n">
        <v>0.584234</v>
      </c>
      <c r="D350" s="13" t="n">
        <v>0.754344</v>
      </c>
      <c r="E350" s="13" t="n">
        <v>0.012619</v>
      </c>
      <c r="F350" s="13" t="n">
        <v>0.314305</v>
      </c>
      <c r="G350" s="13" t="n">
        <v>0.105601</v>
      </c>
      <c r="H350" s="13" t="n">
        <v>0.486283</v>
      </c>
      <c r="I350" s="13" t="n">
        <v>0.311374</v>
      </c>
      <c r="J350" s="13" t="n">
        <v>0.7278480000000001</v>
      </c>
      <c r="K350" s="13" t="n">
        <v>0.108873</v>
      </c>
      <c r="L350" s="13" t="n">
        <v>0.89676</v>
      </c>
      <c r="M350" s="13" t="n">
        <v>0.465723</v>
      </c>
      <c r="N350" s="13" t="n">
        <v>0.137887</v>
      </c>
      <c r="O350" s="9">
        <f>IF(C350&lt;=1-Params!$B$4,0,MAX(0.1,ROUND(_xlfn.GAMMA.INV((C350-(1-Params!$B$4))/Params!$B$4,Params!$B$5,Params!$B$6),1)))</f>
        <v/>
      </c>
      <c r="P350" s="9">
        <f>IF(D350&lt;=1-Params!$B$7,0,ROUND(_xlfn.GAMMA.INV((D350-(1-Params!$B$7))/Params!$B$7,Params!$B$8,Params!$B$9),3))</f>
        <v/>
      </c>
      <c r="Q350" s="9">
        <f>IF(E350&lt;=1-Params!$B$4,0,MAX(0.1,ROUND(_xlfn.GAMMA.INV((E350-(1-Params!$B$4))/Params!$B$4,Params!$B$5,Params!$B$6),1)))</f>
        <v/>
      </c>
      <c r="R350" s="9">
        <f>IF(F350&lt;=1-Params!$B$7,0,ROUND(_xlfn.GAMMA.INV((F350-(1-Params!$B$7))/Params!$B$7,Params!$B$8,Params!$B$9),3))</f>
        <v/>
      </c>
      <c r="S350" s="9">
        <f>IF(G350&lt;=1-Params!$B$7,0,ROUND((Params!$B$10+Params!$B$11*G350^Params!$B$12)*_xlfn.GAMMA.INV((G350-(1-Params!$B$7))/Params!$B$7,Params!$B$8,Params!$B$9),3))</f>
        <v/>
      </c>
      <c r="T350" s="9">
        <f>IF(H350&lt;=1-Params!$B$4,0,MAX(0.1,ROUND((Params!$B$10+Params!$B$11*H350^Params!$B$12)*_xlfn.GAMMA.INV((H350-(1-Params!$B$4))/Params!$B$4,Params!$B$5,Params!$B$6),1)))</f>
        <v/>
      </c>
      <c r="U350" s="9">
        <f>ROUND(_xlfn.NORM.INV(I350,Params!$B$13,Params!$B$14),1)</f>
        <v/>
      </c>
      <c r="V350" s="9">
        <f>ROUND(_xlfn.NORM.INV(J350,Params!$B$15,Params!$B$16),2)</f>
        <v/>
      </c>
      <c r="W350" s="9">
        <f>ROUND(_xlfn.NORM.INV(K350,Params!$B$13,Params!$B$14),1)</f>
        <v/>
      </c>
      <c r="X350" s="9">
        <f>ROUND(_xlfn.NORM.INV(L350,Params!$B$15,Params!$B$16),2)</f>
        <v/>
      </c>
      <c r="Y350" s="9">
        <f>ROUND(_xlfn.NORM.INV(M350,Params!$B$15,Params!$B$16)+Params!$B$17+Params!$B$18*M350,2)</f>
        <v/>
      </c>
      <c r="Z350" s="9">
        <f>ROUND(_xlfn.NORM.INV(N350,Params!$B$13,Params!$B$14)+Params!$B$17+Params!$B$18*N350,1)</f>
        <v/>
      </c>
    </row>
    <row r="351">
      <c r="A351" s="11" t="n">
        <v>350</v>
      </c>
      <c r="B351" s="12">
        <f>INT((A351-1)/122)+1</f>
        <v/>
      </c>
      <c r="C351" s="13" t="n">
        <v>0.835971</v>
      </c>
      <c r="D351" s="13" t="n">
        <v>0.559429</v>
      </c>
      <c r="E351" s="13" t="n">
        <v>0.628888</v>
      </c>
      <c r="F351" s="13" t="n">
        <v>0.040788</v>
      </c>
      <c r="G351" s="13" t="n">
        <v>0.452378</v>
      </c>
      <c r="H351" s="13" t="n">
        <v>0.561323</v>
      </c>
      <c r="I351" s="13" t="n">
        <v>0.681781</v>
      </c>
      <c r="J351" s="13" t="n">
        <v>0.481075</v>
      </c>
      <c r="K351" s="13" t="n">
        <v>0.021062</v>
      </c>
      <c r="L351" s="13" t="n">
        <v>0.576121</v>
      </c>
      <c r="M351" s="13" t="n">
        <v>0.437628</v>
      </c>
      <c r="N351" s="13" t="n">
        <v>0.706372</v>
      </c>
      <c r="O351" s="9">
        <f>IF(C351&lt;=1-Params!$B$4,0,MAX(0.1,ROUND(_xlfn.GAMMA.INV((C351-(1-Params!$B$4))/Params!$B$4,Params!$B$5,Params!$B$6),1)))</f>
        <v/>
      </c>
      <c r="P351" s="9">
        <f>IF(D351&lt;=1-Params!$B$7,0,ROUND(_xlfn.GAMMA.INV((D351-(1-Params!$B$7))/Params!$B$7,Params!$B$8,Params!$B$9),3))</f>
        <v/>
      </c>
      <c r="Q351" s="9">
        <f>IF(E351&lt;=1-Params!$B$4,0,MAX(0.1,ROUND(_xlfn.GAMMA.INV((E351-(1-Params!$B$4))/Params!$B$4,Params!$B$5,Params!$B$6),1)))</f>
        <v/>
      </c>
      <c r="R351" s="9">
        <f>IF(F351&lt;=1-Params!$B$7,0,ROUND(_xlfn.GAMMA.INV((F351-(1-Params!$B$7))/Params!$B$7,Params!$B$8,Params!$B$9),3))</f>
        <v/>
      </c>
      <c r="S351" s="9">
        <f>IF(G351&lt;=1-Params!$B$7,0,ROUND((Params!$B$10+Params!$B$11*G351^Params!$B$12)*_xlfn.GAMMA.INV((G351-(1-Params!$B$7))/Params!$B$7,Params!$B$8,Params!$B$9),3))</f>
        <v/>
      </c>
      <c r="T351" s="9">
        <f>IF(H351&lt;=1-Params!$B$4,0,MAX(0.1,ROUND((Params!$B$10+Params!$B$11*H351^Params!$B$12)*_xlfn.GAMMA.INV((H351-(1-Params!$B$4))/Params!$B$4,Params!$B$5,Params!$B$6),1)))</f>
        <v/>
      </c>
      <c r="U351" s="9">
        <f>ROUND(_xlfn.NORM.INV(I351,Params!$B$13,Params!$B$14),1)</f>
        <v/>
      </c>
      <c r="V351" s="9">
        <f>ROUND(_xlfn.NORM.INV(J351,Params!$B$15,Params!$B$16),2)</f>
        <v/>
      </c>
      <c r="W351" s="9">
        <f>ROUND(_xlfn.NORM.INV(K351,Params!$B$13,Params!$B$14),1)</f>
        <v/>
      </c>
      <c r="X351" s="9">
        <f>ROUND(_xlfn.NORM.INV(L351,Params!$B$15,Params!$B$16),2)</f>
        <v/>
      </c>
      <c r="Y351" s="9">
        <f>ROUND(_xlfn.NORM.INV(M351,Params!$B$15,Params!$B$16)+Params!$B$17+Params!$B$18*M351,2)</f>
        <v/>
      </c>
      <c r="Z351" s="9">
        <f>ROUND(_xlfn.NORM.INV(N351,Params!$B$13,Params!$B$14)+Params!$B$17+Params!$B$18*N351,1)</f>
        <v/>
      </c>
    </row>
    <row r="352">
      <c r="A352" s="11" t="n">
        <v>351</v>
      </c>
      <c r="B352" s="12">
        <f>INT((A352-1)/122)+1</f>
        <v/>
      </c>
      <c r="C352" s="13" t="n">
        <v>0.57357</v>
      </c>
      <c r="D352" s="13" t="n">
        <v>0.443173</v>
      </c>
      <c r="E352" s="13" t="n">
        <v>0.688866</v>
      </c>
      <c r="F352" s="13" t="n">
        <v>0.398367</v>
      </c>
      <c r="G352" s="13" t="n">
        <v>0.304443</v>
      </c>
      <c r="H352" s="13" t="n">
        <v>0.865944</v>
      </c>
      <c r="I352" s="13" t="n">
        <v>0.856214</v>
      </c>
      <c r="J352" s="13" t="n">
        <v>0.583946</v>
      </c>
      <c r="K352" s="13" t="n">
        <v>0.14035</v>
      </c>
      <c r="L352" s="13" t="n">
        <v>0.68227</v>
      </c>
      <c r="M352" s="13" t="n">
        <v>0.365064</v>
      </c>
      <c r="N352" s="13" t="n">
        <v>0.689375</v>
      </c>
      <c r="O352" s="9">
        <f>IF(C352&lt;=1-Params!$B$4,0,MAX(0.1,ROUND(_xlfn.GAMMA.INV((C352-(1-Params!$B$4))/Params!$B$4,Params!$B$5,Params!$B$6),1)))</f>
        <v/>
      </c>
      <c r="P352" s="9">
        <f>IF(D352&lt;=1-Params!$B$7,0,ROUND(_xlfn.GAMMA.INV((D352-(1-Params!$B$7))/Params!$B$7,Params!$B$8,Params!$B$9),3))</f>
        <v/>
      </c>
      <c r="Q352" s="9">
        <f>IF(E352&lt;=1-Params!$B$4,0,MAX(0.1,ROUND(_xlfn.GAMMA.INV((E352-(1-Params!$B$4))/Params!$B$4,Params!$B$5,Params!$B$6),1)))</f>
        <v/>
      </c>
      <c r="R352" s="9">
        <f>IF(F352&lt;=1-Params!$B$7,0,ROUND(_xlfn.GAMMA.INV((F352-(1-Params!$B$7))/Params!$B$7,Params!$B$8,Params!$B$9),3))</f>
        <v/>
      </c>
      <c r="S352" s="9">
        <f>IF(G352&lt;=1-Params!$B$7,0,ROUND((Params!$B$10+Params!$B$11*G352^Params!$B$12)*_xlfn.GAMMA.INV((G352-(1-Params!$B$7))/Params!$B$7,Params!$B$8,Params!$B$9),3))</f>
        <v/>
      </c>
      <c r="T352" s="9">
        <f>IF(H352&lt;=1-Params!$B$4,0,MAX(0.1,ROUND((Params!$B$10+Params!$B$11*H352^Params!$B$12)*_xlfn.GAMMA.INV((H352-(1-Params!$B$4))/Params!$B$4,Params!$B$5,Params!$B$6),1)))</f>
        <v/>
      </c>
      <c r="U352" s="9">
        <f>ROUND(_xlfn.NORM.INV(I352,Params!$B$13,Params!$B$14),1)</f>
        <v/>
      </c>
      <c r="V352" s="9">
        <f>ROUND(_xlfn.NORM.INV(J352,Params!$B$15,Params!$B$16),2)</f>
        <v/>
      </c>
      <c r="W352" s="9">
        <f>ROUND(_xlfn.NORM.INV(K352,Params!$B$13,Params!$B$14),1)</f>
        <v/>
      </c>
      <c r="X352" s="9">
        <f>ROUND(_xlfn.NORM.INV(L352,Params!$B$15,Params!$B$16),2)</f>
        <v/>
      </c>
      <c r="Y352" s="9">
        <f>ROUND(_xlfn.NORM.INV(M352,Params!$B$15,Params!$B$16)+Params!$B$17+Params!$B$18*M352,2)</f>
        <v/>
      </c>
      <c r="Z352" s="9">
        <f>ROUND(_xlfn.NORM.INV(N352,Params!$B$13,Params!$B$14)+Params!$B$17+Params!$B$18*N352,1)</f>
        <v/>
      </c>
    </row>
    <row r="353">
      <c r="A353" s="11" t="n">
        <v>352</v>
      </c>
      <c r="B353" s="12">
        <f>INT((A353-1)/122)+1</f>
        <v/>
      </c>
      <c r="C353" s="13" t="n">
        <v>0.2741</v>
      </c>
      <c r="D353" s="13" t="n">
        <v>0.562601</v>
      </c>
      <c r="E353" s="13" t="n">
        <v>0.41856</v>
      </c>
      <c r="F353" s="13" t="n">
        <v>0.49421</v>
      </c>
      <c r="G353" s="13" t="n">
        <v>0.209005</v>
      </c>
      <c r="H353" s="13" t="n">
        <v>0.975374</v>
      </c>
      <c r="I353" s="13" t="n">
        <v>0.401822</v>
      </c>
      <c r="J353" s="13" t="n">
        <v>0.6359359999999999</v>
      </c>
      <c r="K353" s="13" t="n">
        <v>0.295835</v>
      </c>
      <c r="L353" s="13" t="n">
        <v>0.685126</v>
      </c>
      <c r="M353" s="13" t="n">
        <v>0.378696</v>
      </c>
      <c r="N353" s="13" t="n">
        <v>0.692285</v>
      </c>
      <c r="O353" s="9">
        <f>IF(C353&lt;=1-Params!$B$4,0,MAX(0.1,ROUND(_xlfn.GAMMA.INV((C353-(1-Params!$B$4))/Params!$B$4,Params!$B$5,Params!$B$6),1)))</f>
        <v/>
      </c>
      <c r="P353" s="9">
        <f>IF(D353&lt;=1-Params!$B$7,0,ROUND(_xlfn.GAMMA.INV((D353-(1-Params!$B$7))/Params!$B$7,Params!$B$8,Params!$B$9),3))</f>
        <v/>
      </c>
      <c r="Q353" s="9">
        <f>IF(E353&lt;=1-Params!$B$4,0,MAX(0.1,ROUND(_xlfn.GAMMA.INV((E353-(1-Params!$B$4))/Params!$B$4,Params!$B$5,Params!$B$6),1)))</f>
        <v/>
      </c>
      <c r="R353" s="9">
        <f>IF(F353&lt;=1-Params!$B$7,0,ROUND(_xlfn.GAMMA.INV((F353-(1-Params!$B$7))/Params!$B$7,Params!$B$8,Params!$B$9),3))</f>
        <v/>
      </c>
      <c r="S353" s="9">
        <f>IF(G353&lt;=1-Params!$B$7,0,ROUND((Params!$B$10+Params!$B$11*G353^Params!$B$12)*_xlfn.GAMMA.INV((G353-(1-Params!$B$7))/Params!$B$7,Params!$B$8,Params!$B$9),3))</f>
        <v/>
      </c>
      <c r="T353" s="9">
        <f>IF(H353&lt;=1-Params!$B$4,0,MAX(0.1,ROUND((Params!$B$10+Params!$B$11*H353^Params!$B$12)*_xlfn.GAMMA.INV((H353-(1-Params!$B$4))/Params!$B$4,Params!$B$5,Params!$B$6),1)))</f>
        <v/>
      </c>
      <c r="U353" s="9">
        <f>ROUND(_xlfn.NORM.INV(I353,Params!$B$13,Params!$B$14),1)</f>
        <v/>
      </c>
      <c r="V353" s="9">
        <f>ROUND(_xlfn.NORM.INV(J353,Params!$B$15,Params!$B$16),2)</f>
        <v/>
      </c>
      <c r="W353" s="9">
        <f>ROUND(_xlfn.NORM.INV(K353,Params!$B$13,Params!$B$14),1)</f>
        <v/>
      </c>
      <c r="X353" s="9">
        <f>ROUND(_xlfn.NORM.INV(L353,Params!$B$15,Params!$B$16),2)</f>
        <v/>
      </c>
      <c r="Y353" s="9">
        <f>ROUND(_xlfn.NORM.INV(M353,Params!$B$15,Params!$B$16)+Params!$B$17+Params!$B$18*M353,2)</f>
        <v/>
      </c>
      <c r="Z353" s="9">
        <f>ROUND(_xlfn.NORM.INV(N353,Params!$B$13,Params!$B$14)+Params!$B$17+Params!$B$18*N353,1)</f>
        <v/>
      </c>
    </row>
    <row r="354">
      <c r="A354" s="11" t="n">
        <v>353</v>
      </c>
      <c r="B354" s="12">
        <f>INT((A354-1)/122)+1</f>
        <v/>
      </c>
      <c r="C354" s="13" t="n">
        <v>0.003008</v>
      </c>
      <c r="D354" s="13" t="n">
        <v>0.94129</v>
      </c>
      <c r="E354" s="13" t="n">
        <v>0.769224</v>
      </c>
      <c r="F354" s="13" t="n">
        <v>0.103968</v>
      </c>
      <c r="G354" s="13" t="n">
        <v>0.54941</v>
      </c>
      <c r="H354" s="13" t="n">
        <v>0.936401</v>
      </c>
      <c r="I354" s="13" t="n">
        <v>0.319305</v>
      </c>
      <c r="J354" s="13" t="n">
        <v>0.820973</v>
      </c>
      <c r="K354" s="13" t="n">
        <v>0.527132</v>
      </c>
      <c r="L354" s="13" t="n">
        <v>0.613943</v>
      </c>
      <c r="M354" s="13" t="n">
        <v>0.643119</v>
      </c>
      <c r="N354" s="13" t="n">
        <v>0.889592</v>
      </c>
      <c r="O354" s="9">
        <f>IF(C354&lt;=1-Params!$B$4,0,MAX(0.1,ROUND(_xlfn.GAMMA.INV((C354-(1-Params!$B$4))/Params!$B$4,Params!$B$5,Params!$B$6),1)))</f>
        <v/>
      </c>
      <c r="P354" s="9">
        <f>IF(D354&lt;=1-Params!$B$7,0,ROUND(_xlfn.GAMMA.INV((D354-(1-Params!$B$7))/Params!$B$7,Params!$B$8,Params!$B$9),3))</f>
        <v/>
      </c>
      <c r="Q354" s="9">
        <f>IF(E354&lt;=1-Params!$B$4,0,MAX(0.1,ROUND(_xlfn.GAMMA.INV((E354-(1-Params!$B$4))/Params!$B$4,Params!$B$5,Params!$B$6),1)))</f>
        <v/>
      </c>
      <c r="R354" s="9">
        <f>IF(F354&lt;=1-Params!$B$7,0,ROUND(_xlfn.GAMMA.INV((F354-(1-Params!$B$7))/Params!$B$7,Params!$B$8,Params!$B$9),3))</f>
        <v/>
      </c>
      <c r="S354" s="9">
        <f>IF(G354&lt;=1-Params!$B$7,0,ROUND((Params!$B$10+Params!$B$11*G354^Params!$B$12)*_xlfn.GAMMA.INV((G354-(1-Params!$B$7))/Params!$B$7,Params!$B$8,Params!$B$9),3))</f>
        <v/>
      </c>
      <c r="T354" s="9">
        <f>IF(H354&lt;=1-Params!$B$4,0,MAX(0.1,ROUND((Params!$B$10+Params!$B$11*H354^Params!$B$12)*_xlfn.GAMMA.INV((H354-(1-Params!$B$4))/Params!$B$4,Params!$B$5,Params!$B$6),1)))</f>
        <v/>
      </c>
      <c r="U354" s="9">
        <f>ROUND(_xlfn.NORM.INV(I354,Params!$B$13,Params!$B$14),1)</f>
        <v/>
      </c>
      <c r="V354" s="9">
        <f>ROUND(_xlfn.NORM.INV(J354,Params!$B$15,Params!$B$16),2)</f>
        <v/>
      </c>
      <c r="W354" s="9">
        <f>ROUND(_xlfn.NORM.INV(K354,Params!$B$13,Params!$B$14),1)</f>
        <v/>
      </c>
      <c r="X354" s="9">
        <f>ROUND(_xlfn.NORM.INV(L354,Params!$B$15,Params!$B$16),2)</f>
        <v/>
      </c>
      <c r="Y354" s="9">
        <f>ROUND(_xlfn.NORM.INV(M354,Params!$B$15,Params!$B$16)+Params!$B$17+Params!$B$18*M354,2)</f>
        <v/>
      </c>
      <c r="Z354" s="9">
        <f>ROUND(_xlfn.NORM.INV(N354,Params!$B$13,Params!$B$14)+Params!$B$17+Params!$B$18*N354,1)</f>
        <v/>
      </c>
    </row>
    <row r="355">
      <c r="A355" s="11" t="n">
        <v>354</v>
      </c>
      <c r="B355" s="12">
        <f>INT((A355-1)/122)+1</f>
        <v/>
      </c>
      <c r="C355" s="13" t="n">
        <v>0.023401</v>
      </c>
      <c r="D355" s="13" t="n">
        <v>0.641134</v>
      </c>
      <c r="E355" s="13" t="n">
        <v>0.780535</v>
      </c>
      <c r="F355" s="13" t="n">
        <v>0.59682</v>
      </c>
      <c r="G355" s="13" t="n">
        <v>0.791845</v>
      </c>
      <c r="H355" s="13" t="n">
        <v>0.202313</v>
      </c>
      <c r="I355" s="13" t="n">
        <v>0.144016</v>
      </c>
      <c r="J355" s="13" t="n">
        <v>0.882484</v>
      </c>
      <c r="K355" s="13" t="n">
        <v>0.906403</v>
      </c>
      <c r="L355" s="13" t="n">
        <v>0.216307</v>
      </c>
      <c r="M355" s="13" t="n">
        <v>0.923872</v>
      </c>
      <c r="N355" s="13" t="n">
        <v>0.918185</v>
      </c>
      <c r="O355" s="9">
        <f>IF(C355&lt;=1-Params!$B$4,0,MAX(0.1,ROUND(_xlfn.GAMMA.INV((C355-(1-Params!$B$4))/Params!$B$4,Params!$B$5,Params!$B$6),1)))</f>
        <v/>
      </c>
      <c r="P355" s="9">
        <f>IF(D355&lt;=1-Params!$B$7,0,ROUND(_xlfn.GAMMA.INV((D355-(1-Params!$B$7))/Params!$B$7,Params!$B$8,Params!$B$9),3))</f>
        <v/>
      </c>
      <c r="Q355" s="9">
        <f>IF(E355&lt;=1-Params!$B$4,0,MAX(0.1,ROUND(_xlfn.GAMMA.INV((E355-(1-Params!$B$4))/Params!$B$4,Params!$B$5,Params!$B$6),1)))</f>
        <v/>
      </c>
      <c r="R355" s="9">
        <f>IF(F355&lt;=1-Params!$B$7,0,ROUND(_xlfn.GAMMA.INV((F355-(1-Params!$B$7))/Params!$B$7,Params!$B$8,Params!$B$9),3))</f>
        <v/>
      </c>
      <c r="S355" s="9">
        <f>IF(G355&lt;=1-Params!$B$7,0,ROUND((Params!$B$10+Params!$B$11*G355^Params!$B$12)*_xlfn.GAMMA.INV((G355-(1-Params!$B$7))/Params!$B$7,Params!$B$8,Params!$B$9),3))</f>
        <v/>
      </c>
      <c r="T355" s="9">
        <f>IF(H355&lt;=1-Params!$B$4,0,MAX(0.1,ROUND((Params!$B$10+Params!$B$11*H355^Params!$B$12)*_xlfn.GAMMA.INV((H355-(1-Params!$B$4))/Params!$B$4,Params!$B$5,Params!$B$6),1)))</f>
        <v/>
      </c>
      <c r="U355" s="9">
        <f>ROUND(_xlfn.NORM.INV(I355,Params!$B$13,Params!$B$14),1)</f>
        <v/>
      </c>
      <c r="V355" s="9">
        <f>ROUND(_xlfn.NORM.INV(J355,Params!$B$15,Params!$B$16),2)</f>
        <v/>
      </c>
      <c r="W355" s="9">
        <f>ROUND(_xlfn.NORM.INV(K355,Params!$B$13,Params!$B$14),1)</f>
        <v/>
      </c>
      <c r="X355" s="9">
        <f>ROUND(_xlfn.NORM.INV(L355,Params!$B$15,Params!$B$16),2)</f>
        <v/>
      </c>
      <c r="Y355" s="9">
        <f>ROUND(_xlfn.NORM.INV(M355,Params!$B$15,Params!$B$16)+Params!$B$17+Params!$B$18*M355,2)</f>
        <v/>
      </c>
      <c r="Z355" s="9">
        <f>ROUND(_xlfn.NORM.INV(N355,Params!$B$13,Params!$B$14)+Params!$B$17+Params!$B$18*N355,1)</f>
        <v/>
      </c>
    </row>
    <row r="356">
      <c r="A356" s="11" t="n">
        <v>355</v>
      </c>
      <c r="B356" s="12">
        <f>INT((A356-1)/122)+1</f>
        <v/>
      </c>
      <c r="C356" s="13" t="n">
        <v>0.682785</v>
      </c>
      <c r="D356" s="13" t="n">
        <v>0.145597</v>
      </c>
      <c r="E356" s="13" t="n">
        <v>0.841827</v>
      </c>
      <c r="F356" s="13" t="n">
        <v>0.127251</v>
      </c>
      <c r="G356" s="13" t="n">
        <v>0.263311</v>
      </c>
      <c r="H356" s="13" t="n">
        <v>0.359604</v>
      </c>
      <c r="I356" s="13" t="n">
        <v>0.046861</v>
      </c>
      <c r="J356" s="13" t="n">
        <v>0.409727</v>
      </c>
      <c r="K356" s="13" t="n">
        <v>0.857445</v>
      </c>
      <c r="L356" s="13" t="n">
        <v>0.323767</v>
      </c>
      <c r="M356" s="13" t="n">
        <v>0.9142130000000001</v>
      </c>
      <c r="N356" s="13" t="n">
        <v>0.92967</v>
      </c>
      <c r="O356" s="9">
        <f>IF(C356&lt;=1-Params!$B$4,0,MAX(0.1,ROUND(_xlfn.GAMMA.INV((C356-(1-Params!$B$4))/Params!$B$4,Params!$B$5,Params!$B$6),1)))</f>
        <v/>
      </c>
      <c r="P356" s="9">
        <f>IF(D356&lt;=1-Params!$B$7,0,ROUND(_xlfn.GAMMA.INV((D356-(1-Params!$B$7))/Params!$B$7,Params!$B$8,Params!$B$9),3))</f>
        <v/>
      </c>
      <c r="Q356" s="9">
        <f>IF(E356&lt;=1-Params!$B$4,0,MAX(0.1,ROUND(_xlfn.GAMMA.INV((E356-(1-Params!$B$4))/Params!$B$4,Params!$B$5,Params!$B$6),1)))</f>
        <v/>
      </c>
      <c r="R356" s="9">
        <f>IF(F356&lt;=1-Params!$B$7,0,ROUND(_xlfn.GAMMA.INV((F356-(1-Params!$B$7))/Params!$B$7,Params!$B$8,Params!$B$9),3))</f>
        <v/>
      </c>
      <c r="S356" s="9">
        <f>IF(G356&lt;=1-Params!$B$7,0,ROUND((Params!$B$10+Params!$B$11*G356^Params!$B$12)*_xlfn.GAMMA.INV((G356-(1-Params!$B$7))/Params!$B$7,Params!$B$8,Params!$B$9),3))</f>
        <v/>
      </c>
      <c r="T356" s="9">
        <f>IF(H356&lt;=1-Params!$B$4,0,MAX(0.1,ROUND((Params!$B$10+Params!$B$11*H356^Params!$B$12)*_xlfn.GAMMA.INV((H356-(1-Params!$B$4))/Params!$B$4,Params!$B$5,Params!$B$6),1)))</f>
        <v/>
      </c>
      <c r="U356" s="9">
        <f>ROUND(_xlfn.NORM.INV(I356,Params!$B$13,Params!$B$14),1)</f>
        <v/>
      </c>
      <c r="V356" s="9">
        <f>ROUND(_xlfn.NORM.INV(J356,Params!$B$15,Params!$B$16),2)</f>
        <v/>
      </c>
      <c r="W356" s="9">
        <f>ROUND(_xlfn.NORM.INV(K356,Params!$B$13,Params!$B$14),1)</f>
        <v/>
      </c>
      <c r="X356" s="9">
        <f>ROUND(_xlfn.NORM.INV(L356,Params!$B$15,Params!$B$16),2)</f>
        <v/>
      </c>
      <c r="Y356" s="9">
        <f>ROUND(_xlfn.NORM.INV(M356,Params!$B$15,Params!$B$16)+Params!$B$17+Params!$B$18*M356,2)</f>
        <v/>
      </c>
      <c r="Z356" s="9">
        <f>ROUND(_xlfn.NORM.INV(N356,Params!$B$13,Params!$B$14)+Params!$B$17+Params!$B$18*N356,1)</f>
        <v/>
      </c>
    </row>
    <row r="357">
      <c r="A357" s="11" t="n">
        <v>356</v>
      </c>
      <c r="B357" s="12">
        <f>INT((A357-1)/122)+1</f>
        <v/>
      </c>
      <c r="C357" s="13" t="n">
        <v>0.154293</v>
      </c>
      <c r="D357" s="13" t="n">
        <v>0.07835300000000001</v>
      </c>
      <c r="E357" s="13" t="n">
        <v>0.773966</v>
      </c>
      <c r="F357" s="13" t="n">
        <v>0.368798</v>
      </c>
      <c r="G357" s="13" t="n">
        <v>0.741126</v>
      </c>
      <c r="H357" s="13" t="n">
        <v>0.78327</v>
      </c>
      <c r="I357" s="13" t="n">
        <v>0.054584</v>
      </c>
      <c r="J357" s="13" t="n">
        <v>0.292949</v>
      </c>
      <c r="K357" s="13" t="n">
        <v>0.694518</v>
      </c>
      <c r="L357" s="13" t="n">
        <v>0.347509</v>
      </c>
      <c r="M357" s="13" t="n">
        <v>0.267479</v>
      </c>
      <c r="N357" s="13" t="n">
        <v>0.579236</v>
      </c>
      <c r="O357" s="9">
        <f>IF(C357&lt;=1-Params!$B$4,0,MAX(0.1,ROUND(_xlfn.GAMMA.INV((C357-(1-Params!$B$4))/Params!$B$4,Params!$B$5,Params!$B$6),1)))</f>
        <v/>
      </c>
      <c r="P357" s="9">
        <f>IF(D357&lt;=1-Params!$B$7,0,ROUND(_xlfn.GAMMA.INV((D357-(1-Params!$B$7))/Params!$B$7,Params!$B$8,Params!$B$9),3))</f>
        <v/>
      </c>
      <c r="Q357" s="9">
        <f>IF(E357&lt;=1-Params!$B$4,0,MAX(0.1,ROUND(_xlfn.GAMMA.INV((E357-(1-Params!$B$4))/Params!$B$4,Params!$B$5,Params!$B$6),1)))</f>
        <v/>
      </c>
      <c r="R357" s="9">
        <f>IF(F357&lt;=1-Params!$B$7,0,ROUND(_xlfn.GAMMA.INV((F357-(1-Params!$B$7))/Params!$B$7,Params!$B$8,Params!$B$9),3))</f>
        <v/>
      </c>
      <c r="S357" s="9">
        <f>IF(G357&lt;=1-Params!$B$7,0,ROUND((Params!$B$10+Params!$B$11*G357^Params!$B$12)*_xlfn.GAMMA.INV((G357-(1-Params!$B$7))/Params!$B$7,Params!$B$8,Params!$B$9),3))</f>
        <v/>
      </c>
      <c r="T357" s="9">
        <f>IF(H357&lt;=1-Params!$B$4,0,MAX(0.1,ROUND((Params!$B$10+Params!$B$11*H357^Params!$B$12)*_xlfn.GAMMA.INV((H357-(1-Params!$B$4))/Params!$B$4,Params!$B$5,Params!$B$6),1)))</f>
        <v/>
      </c>
      <c r="U357" s="9">
        <f>ROUND(_xlfn.NORM.INV(I357,Params!$B$13,Params!$B$14),1)</f>
        <v/>
      </c>
      <c r="V357" s="9">
        <f>ROUND(_xlfn.NORM.INV(J357,Params!$B$15,Params!$B$16),2)</f>
        <v/>
      </c>
      <c r="W357" s="9">
        <f>ROUND(_xlfn.NORM.INV(K357,Params!$B$13,Params!$B$14),1)</f>
        <v/>
      </c>
      <c r="X357" s="9">
        <f>ROUND(_xlfn.NORM.INV(L357,Params!$B$15,Params!$B$16),2)</f>
        <v/>
      </c>
      <c r="Y357" s="9">
        <f>ROUND(_xlfn.NORM.INV(M357,Params!$B$15,Params!$B$16)+Params!$B$17+Params!$B$18*M357,2)</f>
        <v/>
      </c>
      <c r="Z357" s="9">
        <f>ROUND(_xlfn.NORM.INV(N357,Params!$B$13,Params!$B$14)+Params!$B$17+Params!$B$18*N357,1)</f>
        <v/>
      </c>
    </row>
    <row r="358">
      <c r="A358" s="11" t="n">
        <v>357</v>
      </c>
      <c r="B358" s="12">
        <f>INT((A358-1)/122)+1</f>
        <v/>
      </c>
      <c r="C358" s="13" t="n">
        <v>0.173588</v>
      </c>
      <c r="D358" s="13" t="n">
        <v>0.730112</v>
      </c>
      <c r="E358" s="13" t="n">
        <v>0.311441</v>
      </c>
      <c r="F358" s="13" t="n">
        <v>0.10088</v>
      </c>
      <c r="G358" s="13" t="n">
        <v>0.8040119999999999</v>
      </c>
      <c r="H358" s="13" t="n">
        <v>0.178178</v>
      </c>
      <c r="I358" s="13" t="n">
        <v>0.228918</v>
      </c>
      <c r="J358" s="13" t="n">
        <v>0.35208</v>
      </c>
      <c r="K358" s="13" t="n">
        <v>0.812408</v>
      </c>
      <c r="L358" s="13" t="n">
        <v>0.954745</v>
      </c>
      <c r="M358" s="13" t="n">
        <v>0.337845</v>
      </c>
      <c r="N358" s="13" t="n">
        <v>0.451223</v>
      </c>
      <c r="O358" s="9">
        <f>IF(C358&lt;=1-Params!$B$4,0,MAX(0.1,ROUND(_xlfn.GAMMA.INV((C358-(1-Params!$B$4))/Params!$B$4,Params!$B$5,Params!$B$6),1)))</f>
        <v/>
      </c>
      <c r="P358" s="9">
        <f>IF(D358&lt;=1-Params!$B$7,0,ROUND(_xlfn.GAMMA.INV((D358-(1-Params!$B$7))/Params!$B$7,Params!$B$8,Params!$B$9),3))</f>
        <v/>
      </c>
      <c r="Q358" s="9">
        <f>IF(E358&lt;=1-Params!$B$4,0,MAX(0.1,ROUND(_xlfn.GAMMA.INV((E358-(1-Params!$B$4))/Params!$B$4,Params!$B$5,Params!$B$6),1)))</f>
        <v/>
      </c>
      <c r="R358" s="9">
        <f>IF(F358&lt;=1-Params!$B$7,0,ROUND(_xlfn.GAMMA.INV((F358-(1-Params!$B$7))/Params!$B$7,Params!$B$8,Params!$B$9),3))</f>
        <v/>
      </c>
      <c r="S358" s="9">
        <f>IF(G358&lt;=1-Params!$B$7,0,ROUND((Params!$B$10+Params!$B$11*G358^Params!$B$12)*_xlfn.GAMMA.INV((G358-(1-Params!$B$7))/Params!$B$7,Params!$B$8,Params!$B$9),3))</f>
        <v/>
      </c>
      <c r="T358" s="9">
        <f>IF(H358&lt;=1-Params!$B$4,0,MAX(0.1,ROUND((Params!$B$10+Params!$B$11*H358^Params!$B$12)*_xlfn.GAMMA.INV((H358-(1-Params!$B$4))/Params!$B$4,Params!$B$5,Params!$B$6),1)))</f>
        <v/>
      </c>
      <c r="U358" s="9">
        <f>ROUND(_xlfn.NORM.INV(I358,Params!$B$13,Params!$B$14),1)</f>
        <v/>
      </c>
      <c r="V358" s="9">
        <f>ROUND(_xlfn.NORM.INV(J358,Params!$B$15,Params!$B$16),2)</f>
        <v/>
      </c>
      <c r="W358" s="9">
        <f>ROUND(_xlfn.NORM.INV(K358,Params!$B$13,Params!$B$14),1)</f>
        <v/>
      </c>
      <c r="X358" s="9">
        <f>ROUND(_xlfn.NORM.INV(L358,Params!$B$15,Params!$B$16),2)</f>
        <v/>
      </c>
      <c r="Y358" s="9">
        <f>ROUND(_xlfn.NORM.INV(M358,Params!$B$15,Params!$B$16)+Params!$B$17+Params!$B$18*M358,2)</f>
        <v/>
      </c>
      <c r="Z358" s="9">
        <f>ROUND(_xlfn.NORM.INV(N358,Params!$B$13,Params!$B$14)+Params!$B$17+Params!$B$18*N358,1)</f>
        <v/>
      </c>
    </row>
    <row r="359">
      <c r="A359" s="11" t="n">
        <v>358</v>
      </c>
      <c r="B359" s="12">
        <f>INT((A359-1)/122)+1</f>
        <v/>
      </c>
      <c r="C359" s="13" t="n">
        <v>0.114754</v>
      </c>
      <c r="D359" s="13" t="n">
        <v>0.392644</v>
      </c>
      <c r="E359" s="13" t="n">
        <v>0.416568</v>
      </c>
      <c r="F359" s="13" t="n">
        <v>0.817671</v>
      </c>
      <c r="G359" s="13" t="n">
        <v>0.436715</v>
      </c>
      <c r="H359" s="13" t="n">
        <v>0.153444</v>
      </c>
      <c r="I359" s="13" t="n">
        <v>0.051955</v>
      </c>
      <c r="J359" s="13" t="n">
        <v>0.539484</v>
      </c>
      <c r="K359" s="13" t="n">
        <v>0.494475</v>
      </c>
      <c r="L359" s="13" t="n">
        <v>0.996187</v>
      </c>
      <c r="M359" s="13" t="n">
        <v>0.476325</v>
      </c>
      <c r="N359" s="13" t="n">
        <v>0.152219</v>
      </c>
      <c r="O359" s="9">
        <f>IF(C359&lt;=1-Params!$B$4,0,MAX(0.1,ROUND(_xlfn.GAMMA.INV((C359-(1-Params!$B$4))/Params!$B$4,Params!$B$5,Params!$B$6),1)))</f>
        <v/>
      </c>
      <c r="P359" s="9">
        <f>IF(D359&lt;=1-Params!$B$7,0,ROUND(_xlfn.GAMMA.INV((D359-(1-Params!$B$7))/Params!$B$7,Params!$B$8,Params!$B$9),3))</f>
        <v/>
      </c>
      <c r="Q359" s="9">
        <f>IF(E359&lt;=1-Params!$B$4,0,MAX(0.1,ROUND(_xlfn.GAMMA.INV((E359-(1-Params!$B$4))/Params!$B$4,Params!$B$5,Params!$B$6),1)))</f>
        <v/>
      </c>
      <c r="R359" s="9">
        <f>IF(F359&lt;=1-Params!$B$7,0,ROUND(_xlfn.GAMMA.INV((F359-(1-Params!$B$7))/Params!$B$7,Params!$B$8,Params!$B$9),3))</f>
        <v/>
      </c>
      <c r="S359" s="9">
        <f>IF(G359&lt;=1-Params!$B$7,0,ROUND((Params!$B$10+Params!$B$11*G359^Params!$B$12)*_xlfn.GAMMA.INV((G359-(1-Params!$B$7))/Params!$B$7,Params!$B$8,Params!$B$9),3))</f>
        <v/>
      </c>
      <c r="T359" s="9">
        <f>IF(H359&lt;=1-Params!$B$4,0,MAX(0.1,ROUND((Params!$B$10+Params!$B$11*H359^Params!$B$12)*_xlfn.GAMMA.INV((H359-(1-Params!$B$4))/Params!$B$4,Params!$B$5,Params!$B$6),1)))</f>
        <v/>
      </c>
      <c r="U359" s="9">
        <f>ROUND(_xlfn.NORM.INV(I359,Params!$B$13,Params!$B$14),1)</f>
        <v/>
      </c>
      <c r="V359" s="9">
        <f>ROUND(_xlfn.NORM.INV(J359,Params!$B$15,Params!$B$16),2)</f>
        <v/>
      </c>
      <c r="W359" s="9">
        <f>ROUND(_xlfn.NORM.INV(K359,Params!$B$13,Params!$B$14),1)</f>
        <v/>
      </c>
      <c r="X359" s="9">
        <f>ROUND(_xlfn.NORM.INV(L359,Params!$B$15,Params!$B$16),2)</f>
        <v/>
      </c>
      <c r="Y359" s="9">
        <f>ROUND(_xlfn.NORM.INV(M359,Params!$B$15,Params!$B$16)+Params!$B$17+Params!$B$18*M359,2)</f>
        <v/>
      </c>
      <c r="Z359" s="9">
        <f>ROUND(_xlfn.NORM.INV(N359,Params!$B$13,Params!$B$14)+Params!$B$17+Params!$B$18*N359,1)</f>
        <v/>
      </c>
    </row>
    <row r="360">
      <c r="A360" s="11" t="n">
        <v>359</v>
      </c>
      <c r="B360" s="12">
        <f>INT((A360-1)/122)+1</f>
        <v/>
      </c>
      <c r="C360" s="13" t="n">
        <v>0.313267</v>
      </c>
      <c r="D360" s="13" t="n">
        <v>0.971539</v>
      </c>
      <c r="E360" s="13" t="n">
        <v>0.995526</v>
      </c>
      <c r="F360" s="13" t="n">
        <v>0.582345</v>
      </c>
      <c r="G360" s="13" t="n">
        <v>0.377999</v>
      </c>
      <c r="H360" s="13" t="n">
        <v>0.785395</v>
      </c>
      <c r="I360" s="13" t="n">
        <v>0.336908</v>
      </c>
      <c r="J360" s="13" t="n">
        <v>0.223499</v>
      </c>
      <c r="K360" s="13" t="n">
        <v>0.305934</v>
      </c>
      <c r="L360" s="13" t="n">
        <v>0.983565</v>
      </c>
      <c r="M360" s="13" t="n">
        <v>0.219338</v>
      </c>
      <c r="N360" s="13" t="n">
        <v>0.489921</v>
      </c>
      <c r="O360" s="9">
        <f>IF(C360&lt;=1-Params!$B$4,0,MAX(0.1,ROUND(_xlfn.GAMMA.INV((C360-(1-Params!$B$4))/Params!$B$4,Params!$B$5,Params!$B$6),1)))</f>
        <v/>
      </c>
      <c r="P360" s="9">
        <f>IF(D360&lt;=1-Params!$B$7,0,ROUND(_xlfn.GAMMA.INV((D360-(1-Params!$B$7))/Params!$B$7,Params!$B$8,Params!$B$9),3))</f>
        <v/>
      </c>
      <c r="Q360" s="9">
        <f>IF(E360&lt;=1-Params!$B$4,0,MAX(0.1,ROUND(_xlfn.GAMMA.INV((E360-(1-Params!$B$4))/Params!$B$4,Params!$B$5,Params!$B$6),1)))</f>
        <v/>
      </c>
      <c r="R360" s="9">
        <f>IF(F360&lt;=1-Params!$B$7,0,ROUND(_xlfn.GAMMA.INV((F360-(1-Params!$B$7))/Params!$B$7,Params!$B$8,Params!$B$9),3))</f>
        <v/>
      </c>
      <c r="S360" s="9">
        <f>IF(G360&lt;=1-Params!$B$7,0,ROUND((Params!$B$10+Params!$B$11*G360^Params!$B$12)*_xlfn.GAMMA.INV((G360-(1-Params!$B$7))/Params!$B$7,Params!$B$8,Params!$B$9),3))</f>
        <v/>
      </c>
      <c r="T360" s="9">
        <f>IF(H360&lt;=1-Params!$B$4,0,MAX(0.1,ROUND((Params!$B$10+Params!$B$11*H360^Params!$B$12)*_xlfn.GAMMA.INV((H360-(1-Params!$B$4))/Params!$B$4,Params!$B$5,Params!$B$6),1)))</f>
        <v/>
      </c>
      <c r="U360" s="9">
        <f>ROUND(_xlfn.NORM.INV(I360,Params!$B$13,Params!$B$14),1)</f>
        <v/>
      </c>
      <c r="V360" s="9">
        <f>ROUND(_xlfn.NORM.INV(J360,Params!$B$15,Params!$B$16),2)</f>
        <v/>
      </c>
      <c r="W360" s="9">
        <f>ROUND(_xlfn.NORM.INV(K360,Params!$B$13,Params!$B$14),1)</f>
        <v/>
      </c>
      <c r="X360" s="9">
        <f>ROUND(_xlfn.NORM.INV(L360,Params!$B$15,Params!$B$16),2)</f>
        <v/>
      </c>
      <c r="Y360" s="9">
        <f>ROUND(_xlfn.NORM.INV(M360,Params!$B$15,Params!$B$16)+Params!$B$17+Params!$B$18*M360,2)</f>
        <v/>
      </c>
      <c r="Z360" s="9">
        <f>ROUND(_xlfn.NORM.INV(N360,Params!$B$13,Params!$B$14)+Params!$B$17+Params!$B$18*N360,1)</f>
        <v/>
      </c>
    </row>
    <row r="361">
      <c r="A361" s="11" t="n">
        <v>360</v>
      </c>
      <c r="B361" s="12">
        <f>INT((A361-1)/122)+1</f>
        <v/>
      </c>
      <c r="C361" s="13" t="n">
        <v>0.636554</v>
      </c>
      <c r="D361" s="13" t="n">
        <v>0.956587</v>
      </c>
      <c r="E361" s="13" t="n">
        <v>0.363159</v>
      </c>
      <c r="F361" s="13" t="n">
        <v>0.661585</v>
      </c>
      <c r="G361" s="13" t="n">
        <v>0.741835</v>
      </c>
      <c r="H361" s="13" t="n">
        <v>0.130038</v>
      </c>
      <c r="I361" s="13" t="n">
        <v>0.227488</v>
      </c>
      <c r="J361" s="13" t="n">
        <v>0.125913</v>
      </c>
      <c r="K361" s="13" t="n">
        <v>0.49256</v>
      </c>
      <c r="L361" s="13" t="n">
        <v>0.9392430000000001</v>
      </c>
      <c r="M361" s="13" t="n">
        <v>0.207947</v>
      </c>
      <c r="N361" s="13" t="n">
        <v>0.875939</v>
      </c>
      <c r="O361" s="9">
        <f>IF(C361&lt;=1-Params!$B$4,0,MAX(0.1,ROUND(_xlfn.GAMMA.INV((C361-(1-Params!$B$4))/Params!$B$4,Params!$B$5,Params!$B$6),1)))</f>
        <v/>
      </c>
      <c r="P361" s="9">
        <f>IF(D361&lt;=1-Params!$B$7,0,ROUND(_xlfn.GAMMA.INV((D361-(1-Params!$B$7))/Params!$B$7,Params!$B$8,Params!$B$9),3))</f>
        <v/>
      </c>
      <c r="Q361" s="9">
        <f>IF(E361&lt;=1-Params!$B$4,0,MAX(0.1,ROUND(_xlfn.GAMMA.INV((E361-(1-Params!$B$4))/Params!$B$4,Params!$B$5,Params!$B$6),1)))</f>
        <v/>
      </c>
      <c r="R361" s="9">
        <f>IF(F361&lt;=1-Params!$B$7,0,ROUND(_xlfn.GAMMA.INV((F361-(1-Params!$B$7))/Params!$B$7,Params!$B$8,Params!$B$9),3))</f>
        <v/>
      </c>
      <c r="S361" s="9">
        <f>IF(G361&lt;=1-Params!$B$7,0,ROUND((Params!$B$10+Params!$B$11*G361^Params!$B$12)*_xlfn.GAMMA.INV((G361-(1-Params!$B$7))/Params!$B$7,Params!$B$8,Params!$B$9),3))</f>
        <v/>
      </c>
      <c r="T361" s="9">
        <f>IF(H361&lt;=1-Params!$B$4,0,MAX(0.1,ROUND((Params!$B$10+Params!$B$11*H361^Params!$B$12)*_xlfn.GAMMA.INV((H361-(1-Params!$B$4))/Params!$B$4,Params!$B$5,Params!$B$6),1)))</f>
        <v/>
      </c>
      <c r="U361" s="9">
        <f>ROUND(_xlfn.NORM.INV(I361,Params!$B$13,Params!$B$14),1)</f>
        <v/>
      </c>
      <c r="V361" s="9">
        <f>ROUND(_xlfn.NORM.INV(J361,Params!$B$15,Params!$B$16),2)</f>
        <v/>
      </c>
      <c r="W361" s="9">
        <f>ROUND(_xlfn.NORM.INV(K361,Params!$B$13,Params!$B$14),1)</f>
        <v/>
      </c>
      <c r="X361" s="9">
        <f>ROUND(_xlfn.NORM.INV(L361,Params!$B$15,Params!$B$16),2)</f>
        <v/>
      </c>
      <c r="Y361" s="9">
        <f>ROUND(_xlfn.NORM.INV(M361,Params!$B$15,Params!$B$16)+Params!$B$17+Params!$B$18*M361,2)</f>
        <v/>
      </c>
      <c r="Z361" s="9">
        <f>ROUND(_xlfn.NORM.INV(N361,Params!$B$13,Params!$B$14)+Params!$B$17+Params!$B$18*N361,1)</f>
        <v/>
      </c>
    </row>
    <row r="362">
      <c r="A362" s="11" t="n">
        <v>361</v>
      </c>
      <c r="B362" s="12">
        <f>INT((A362-1)/122)+1</f>
        <v/>
      </c>
      <c r="C362" s="13" t="n">
        <v>0.268066</v>
      </c>
      <c r="D362" s="13" t="n">
        <v>0.910371</v>
      </c>
      <c r="E362" s="13" t="n">
        <v>0.117557</v>
      </c>
      <c r="F362" s="13" t="n">
        <v>0.385165</v>
      </c>
      <c r="G362" s="13" t="n">
        <v>0.783129</v>
      </c>
      <c r="H362" s="13" t="n">
        <v>0.915778</v>
      </c>
      <c r="I362" s="13" t="n">
        <v>0.41398</v>
      </c>
      <c r="J362" s="13" t="n">
        <v>0.122078</v>
      </c>
      <c r="K362" s="13" t="n">
        <v>0.818564</v>
      </c>
      <c r="L362" s="13" t="n">
        <v>0.889441</v>
      </c>
      <c r="M362" s="13" t="n">
        <v>0.6210560000000001</v>
      </c>
      <c r="N362" s="13" t="n">
        <v>0.318534</v>
      </c>
      <c r="O362" s="9">
        <f>IF(C362&lt;=1-Params!$B$4,0,MAX(0.1,ROUND(_xlfn.GAMMA.INV((C362-(1-Params!$B$4))/Params!$B$4,Params!$B$5,Params!$B$6),1)))</f>
        <v/>
      </c>
      <c r="P362" s="9">
        <f>IF(D362&lt;=1-Params!$B$7,0,ROUND(_xlfn.GAMMA.INV((D362-(1-Params!$B$7))/Params!$B$7,Params!$B$8,Params!$B$9),3))</f>
        <v/>
      </c>
      <c r="Q362" s="9">
        <f>IF(E362&lt;=1-Params!$B$4,0,MAX(0.1,ROUND(_xlfn.GAMMA.INV((E362-(1-Params!$B$4))/Params!$B$4,Params!$B$5,Params!$B$6),1)))</f>
        <v/>
      </c>
      <c r="R362" s="9">
        <f>IF(F362&lt;=1-Params!$B$7,0,ROUND(_xlfn.GAMMA.INV((F362-(1-Params!$B$7))/Params!$B$7,Params!$B$8,Params!$B$9),3))</f>
        <v/>
      </c>
      <c r="S362" s="9">
        <f>IF(G362&lt;=1-Params!$B$7,0,ROUND((Params!$B$10+Params!$B$11*G362^Params!$B$12)*_xlfn.GAMMA.INV((G362-(1-Params!$B$7))/Params!$B$7,Params!$B$8,Params!$B$9),3))</f>
        <v/>
      </c>
      <c r="T362" s="9">
        <f>IF(H362&lt;=1-Params!$B$4,0,MAX(0.1,ROUND((Params!$B$10+Params!$B$11*H362^Params!$B$12)*_xlfn.GAMMA.INV((H362-(1-Params!$B$4))/Params!$B$4,Params!$B$5,Params!$B$6),1)))</f>
        <v/>
      </c>
      <c r="U362" s="9">
        <f>ROUND(_xlfn.NORM.INV(I362,Params!$B$13,Params!$B$14),1)</f>
        <v/>
      </c>
      <c r="V362" s="9">
        <f>ROUND(_xlfn.NORM.INV(J362,Params!$B$15,Params!$B$16),2)</f>
        <v/>
      </c>
      <c r="W362" s="9">
        <f>ROUND(_xlfn.NORM.INV(K362,Params!$B$13,Params!$B$14),1)</f>
        <v/>
      </c>
      <c r="X362" s="9">
        <f>ROUND(_xlfn.NORM.INV(L362,Params!$B$15,Params!$B$16),2)</f>
        <v/>
      </c>
      <c r="Y362" s="9">
        <f>ROUND(_xlfn.NORM.INV(M362,Params!$B$15,Params!$B$16)+Params!$B$17+Params!$B$18*M362,2)</f>
        <v/>
      </c>
      <c r="Z362" s="9">
        <f>ROUND(_xlfn.NORM.INV(N362,Params!$B$13,Params!$B$14)+Params!$B$17+Params!$B$18*N362,1)</f>
        <v/>
      </c>
    </row>
    <row r="363">
      <c r="A363" s="11" t="n">
        <v>362</v>
      </c>
      <c r="B363" s="12">
        <f>INT((A363-1)/122)+1</f>
        <v/>
      </c>
      <c r="C363" s="13" t="n">
        <v>0.138532</v>
      </c>
      <c r="D363" s="13" t="n">
        <v>0.036872</v>
      </c>
      <c r="E363" s="13" t="n">
        <v>0.134065</v>
      </c>
      <c r="F363" s="13" t="n">
        <v>0.705602</v>
      </c>
      <c r="G363" s="13" t="n">
        <v>0.408144</v>
      </c>
      <c r="H363" s="13" t="n">
        <v>0.26388</v>
      </c>
      <c r="I363" s="13" t="n">
        <v>0.265657</v>
      </c>
      <c r="J363" s="13" t="n">
        <v>0.432891</v>
      </c>
      <c r="K363" s="13" t="n">
        <v>0.7484229999999999</v>
      </c>
      <c r="L363" s="13" t="n">
        <v>0.757468</v>
      </c>
      <c r="M363" s="13" t="n">
        <v>0.917193</v>
      </c>
      <c r="N363" s="13" t="n">
        <v>0.263116</v>
      </c>
      <c r="O363" s="9">
        <f>IF(C363&lt;=1-Params!$B$4,0,MAX(0.1,ROUND(_xlfn.GAMMA.INV((C363-(1-Params!$B$4))/Params!$B$4,Params!$B$5,Params!$B$6),1)))</f>
        <v/>
      </c>
      <c r="P363" s="9">
        <f>IF(D363&lt;=1-Params!$B$7,0,ROUND(_xlfn.GAMMA.INV((D363-(1-Params!$B$7))/Params!$B$7,Params!$B$8,Params!$B$9),3))</f>
        <v/>
      </c>
      <c r="Q363" s="9">
        <f>IF(E363&lt;=1-Params!$B$4,0,MAX(0.1,ROUND(_xlfn.GAMMA.INV((E363-(1-Params!$B$4))/Params!$B$4,Params!$B$5,Params!$B$6),1)))</f>
        <v/>
      </c>
      <c r="R363" s="9">
        <f>IF(F363&lt;=1-Params!$B$7,0,ROUND(_xlfn.GAMMA.INV((F363-(1-Params!$B$7))/Params!$B$7,Params!$B$8,Params!$B$9),3))</f>
        <v/>
      </c>
      <c r="S363" s="9">
        <f>IF(G363&lt;=1-Params!$B$7,0,ROUND((Params!$B$10+Params!$B$11*G363^Params!$B$12)*_xlfn.GAMMA.INV((G363-(1-Params!$B$7))/Params!$B$7,Params!$B$8,Params!$B$9),3))</f>
        <v/>
      </c>
      <c r="T363" s="9">
        <f>IF(H363&lt;=1-Params!$B$4,0,MAX(0.1,ROUND((Params!$B$10+Params!$B$11*H363^Params!$B$12)*_xlfn.GAMMA.INV((H363-(1-Params!$B$4))/Params!$B$4,Params!$B$5,Params!$B$6),1)))</f>
        <v/>
      </c>
      <c r="U363" s="9">
        <f>ROUND(_xlfn.NORM.INV(I363,Params!$B$13,Params!$B$14),1)</f>
        <v/>
      </c>
      <c r="V363" s="9">
        <f>ROUND(_xlfn.NORM.INV(J363,Params!$B$15,Params!$B$16),2)</f>
        <v/>
      </c>
      <c r="W363" s="9">
        <f>ROUND(_xlfn.NORM.INV(K363,Params!$B$13,Params!$B$14),1)</f>
        <v/>
      </c>
      <c r="X363" s="9">
        <f>ROUND(_xlfn.NORM.INV(L363,Params!$B$15,Params!$B$16),2)</f>
        <v/>
      </c>
      <c r="Y363" s="9">
        <f>ROUND(_xlfn.NORM.INV(M363,Params!$B$15,Params!$B$16)+Params!$B$17+Params!$B$18*M363,2)</f>
        <v/>
      </c>
      <c r="Z363" s="9">
        <f>ROUND(_xlfn.NORM.INV(N363,Params!$B$13,Params!$B$14)+Params!$B$17+Params!$B$18*N363,1)</f>
        <v/>
      </c>
    </row>
    <row r="364">
      <c r="A364" s="11" t="n">
        <v>363</v>
      </c>
      <c r="B364" s="12">
        <f>INT((A364-1)/122)+1</f>
        <v/>
      </c>
      <c r="C364" s="13" t="n">
        <v>0.5541430000000001</v>
      </c>
      <c r="D364" s="13" t="n">
        <v>0.980751</v>
      </c>
      <c r="E364" s="13" t="n">
        <v>0.574193</v>
      </c>
      <c r="F364" s="13" t="n">
        <v>0.190582</v>
      </c>
      <c r="G364" s="13" t="n">
        <v>0.657245</v>
      </c>
      <c r="H364" s="13" t="n">
        <v>0.935522</v>
      </c>
      <c r="I364" s="13" t="n">
        <v>0.178595</v>
      </c>
      <c r="J364" s="13" t="n">
        <v>0.893107</v>
      </c>
      <c r="K364" s="13" t="n">
        <v>0.713011</v>
      </c>
      <c r="L364" s="13" t="n">
        <v>0.64525</v>
      </c>
      <c r="M364" s="13" t="n">
        <v>0.831859</v>
      </c>
      <c r="N364" s="13" t="n">
        <v>0.239178</v>
      </c>
      <c r="O364" s="9">
        <f>IF(C364&lt;=1-Params!$B$4,0,MAX(0.1,ROUND(_xlfn.GAMMA.INV((C364-(1-Params!$B$4))/Params!$B$4,Params!$B$5,Params!$B$6),1)))</f>
        <v/>
      </c>
      <c r="P364" s="9">
        <f>IF(D364&lt;=1-Params!$B$7,0,ROUND(_xlfn.GAMMA.INV((D364-(1-Params!$B$7))/Params!$B$7,Params!$B$8,Params!$B$9),3))</f>
        <v/>
      </c>
      <c r="Q364" s="9">
        <f>IF(E364&lt;=1-Params!$B$4,0,MAX(0.1,ROUND(_xlfn.GAMMA.INV((E364-(1-Params!$B$4))/Params!$B$4,Params!$B$5,Params!$B$6),1)))</f>
        <v/>
      </c>
      <c r="R364" s="9">
        <f>IF(F364&lt;=1-Params!$B$7,0,ROUND(_xlfn.GAMMA.INV((F364-(1-Params!$B$7))/Params!$B$7,Params!$B$8,Params!$B$9),3))</f>
        <v/>
      </c>
      <c r="S364" s="9">
        <f>IF(G364&lt;=1-Params!$B$7,0,ROUND((Params!$B$10+Params!$B$11*G364^Params!$B$12)*_xlfn.GAMMA.INV((G364-(1-Params!$B$7))/Params!$B$7,Params!$B$8,Params!$B$9),3))</f>
        <v/>
      </c>
      <c r="T364" s="9">
        <f>IF(H364&lt;=1-Params!$B$4,0,MAX(0.1,ROUND((Params!$B$10+Params!$B$11*H364^Params!$B$12)*_xlfn.GAMMA.INV((H364-(1-Params!$B$4))/Params!$B$4,Params!$B$5,Params!$B$6),1)))</f>
        <v/>
      </c>
      <c r="U364" s="9">
        <f>ROUND(_xlfn.NORM.INV(I364,Params!$B$13,Params!$B$14),1)</f>
        <v/>
      </c>
      <c r="V364" s="9">
        <f>ROUND(_xlfn.NORM.INV(J364,Params!$B$15,Params!$B$16),2)</f>
        <v/>
      </c>
      <c r="W364" s="9">
        <f>ROUND(_xlfn.NORM.INV(K364,Params!$B$13,Params!$B$14),1)</f>
        <v/>
      </c>
      <c r="X364" s="9">
        <f>ROUND(_xlfn.NORM.INV(L364,Params!$B$15,Params!$B$16),2)</f>
        <v/>
      </c>
      <c r="Y364" s="9">
        <f>ROUND(_xlfn.NORM.INV(M364,Params!$B$15,Params!$B$16)+Params!$B$17+Params!$B$18*M364,2)</f>
        <v/>
      </c>
      <c r="Z364" s="9">
        <f>ROUND(_xlfn.NORM.INV(N364,Params!$B$13,Params!$B$14)+Params!$B$17+Params!$B$18*N364,1)</f>
        <v/>
      </c>
    </row>
    <row r="365">
      <c r="A365" s="11" t="n">
        <v>364</v>
      </c>
      <c r="B365" s="12">
        <f>INT((A365-1)/122)+1</f>
        <v/>
      </c>
      <c r="C365" s="13" t="n">
        <v>0.073502</v>
      </c>
      <c r="D365" s="13" t="n">
        <v>0.9872300000000001</v>
      </c>
      <c r="E365" s="13" t="n">
        <v>0.406808</v>
      </c>
      <c r="F365" s="13" t="n">
        <v>0.175938</v>
      </c>
      <c r="G365" s="13" t="n">
        <v>0.549444</v>
      </c>
      <c r="H365" s="13" t="n">
        <v>0.638634</v>
      </c>
      <c r="I365" s="13" t="n">
        <v>0.031747</v>
      </c>
      <c r="J365" s="13" t="n">
        <v>0.91355</v>
      </c>
      <c r="K365" s="13" t="n">
        <v>0.436851</v>
      </c>
      <c r="L365" s="13" t="n">
        <v>0.332353</v>
      </c>
      <c r="M365" s="13" t="n">
        <v>0.700043</v>
      </c>
      <c r="N365" s="13" t="n">
        <v>0.501019</v>
      </c>
      <c r="O365" s="9">
        <f>IF(C365&lt;=1-Params!$B$4,0,MAX(0.1,ROUND(_xlfn.GAMMA.INV((C365-(1-Params!$B$4))/Params!$B$4,Params!$B$5,Params!$B$6),1)))</f>
        <v/>
      </c>
      <c r="P365" s="9">
        <f>IF(D365&lt;=1-Params!$B$7,0,ROUND(_xlfn.GAMMA.INV((D365-(1-Params!$B$7))/Params!$B$7,Params!$B$8,Params!$B$9),3))</f>
        <v/>
      </c>
      <c r="Q365" s="9">
        <f>IF(E365&lt;=1-Params!$B$4,0,MAX(0.1,ROUND(_xlfn.GAMMA.INV((E365-(1-Params!$B$4))/Params!$B$4,Params!$B$5,Params!$B$6),1)))</f>
        <v/>
      </c>
      <c r="R365" s="9">
        <f>IF(F365&lt;=1-Params!$B$7,0,ROUND(_xlfn.GAMMA.INV((F365-(1-Params!$B$7))/Params!$B$7,Params!$B$8,Params!$B$9),3))</f>
        <v/>
      </c>
      <c r="S365" s="9">
        <f>IF(G365&lt;=1-Params!$B$7,0,ROUND((Params!$B$10+Params!$B$11*G365^Params!$B$12)*_xlfn.GAMMA.INV((G365-(1-Params!$B$7))/Params!$B$7,Params!$B$8,Params!$B$9),3))</f>
        <v/>
      </c>
      <c r="T365" s="9">
        <f>IF(H365&lt;=1-Params!$B$4,0,MAX(0.1,ROUND((Params!$B$10+Params!$B$11*H365^Params!$B$12)*_xlfn.GAMMA.INV((H365-(1-Params!$B$4))/Params!$B$4,Params!$B$5,Params!$B$6),1)))</f>
        <v/>
      </c>
      <c r="U365" s="9">
        <f>ROUND(_xlfn.NORM.INV(I365,Params!$B$13,Params!$B$14),1)</f>
        <v/>
      </c>
      <c r="V365" s="9">
        <f>ROUND(_xlfn.NORM.INV(J365,Params!$B$15,Params!$B$16),2)</f>
        <v/>
      </c>
      <c r="W365" s="9">
        <f>ROUND(_xlfn.NORM.INV(K365,Params!$B$13,Params!$B$14),1)</f>
        <v/>
      </c>
      <c r="X365" s="9">
        <f>ROUND(_xlfn.NORM.INV(L365,Params!$B$15,Params!$B$16),2)</f>
        <v/>
      </c>
      <c r="Y365" s="9">
        <f>ROUND(_xlfn.NORM.INV(M365,Params!$B$15,Params!$B$16)+Params!$B$17+Params!$B$18*M365,2)</f>
        <v/>
      </c>
      <c r="Z365" s="9">
        <f>ROUND(_xlfn.NORM.INV(N365,Params!$B$13,Params!$B$14)+Params!$B$17+Params!$B$18*N365,1)</f>
        <v/>
      </c>
    </row>
    <row r="366">
      <c r="A366" s="11" t="n">
        <v>365</v>
      </c>
      <c r="B366" s="12">
        <f>INT((A366-1)/122)+1</f>
        <v/>
      </c>
      <c r="C366" s="13" t="n">
        <v>0.401738</v>
      </c>
      <c r="D366" s="13" t="n">
        <v>0.466497</v>
      </c>
      <c r="E366" s="13" t="n">
        <v>0.94311</v>
      </c>
      <c r="F366" s="13" t="n">
        <v>0.122313</v>
      </c>
      <c r="G366" s="13" t="n">
        <v>0.962665</v>
      </c>
      <c r="H366" s="13" t="n">
        <v>0.523288</v>
      </c>
      <c r="I366" s="13" t="n">
        <v>0.131822</v>
      </c>
      <c r="J366" s="13" t="n">
        <v>0.8584079999999999</v>
      </c>
      <c r="K366" s="13" t="n">
        <v>0.574859</v>
      </c>
      <c r="L366" s="13" t="n">
        <v>0.812281</v>
      </c>
      <c r="M366" s="13" t="n">
        <v>0.389925</v>
      </c>
      <c r="N366" s="13" t="n">
        <v>0.518284</v>
      </c>
      <c r="O366" s="9">
        <f>IF(C366&lt;=1-Params!$B$4,0,MAX(0.1,ROUND(_xlfn.GAMMA.INV((C366-(1-Params!$B$4))/Params!$B$4,Params!$B$5,Params!$B$6),1)))</f>
        <v/>
      </c>
      <c r="P366" s="9">
        <f>IF(D366&lt;=1-Params!$B$7,0,ROUND(_xlfn.GAMMA.INV((D366-(1-Params!$B$7))/Params!$B$7,Params!$B$8,Params!$B$9),3))</f>
        <v/>
      </c>
      <c r="Q366" s="9">
        <f>IF(E366&lt;=1-Params!$B$4,0,MAX(0.1,ROUND(_xlfn.GAMMA.INV((E366-(1-Params!$B$4))/Params!$B$4,Params!$B$5,Params!$B$6),1)))</f>
        <v/>
      </c>
      <c r="R366" s="9">
        <f>IF(F366&lt;=1-Params!$B$7,0,ROUND(_xlfn.GAMMA.INV((F366-(1-Params!$B$7))/Params!$B$7,Params!$B$8,Params!$B$9),3))</f>
        <v/>
      </c>
      <c r="S366" s="9">
        <f>IF(G366&lt;=1-Params!$B$7,0,ROUND((Params!$B$10+Params!$B$11*G366^Params!$B$12)*_xlfn.GAMMA.INV((G366-(1-Params!$B$7))/Params!$B$7,Params!$B$8,Params!$B$9),3))</f>
        <v/>
      </c>
      <c r="T366" s="9">
        <f>IF(H366&lt;=1-Params!$B$4,0,MAX(0.1,ROUND((Params!$B$10+Params!$B$11*H366^Params!$B$12)*_xlfn.GAMMA.INV((H366-(1-Params!$B$4))/Params!$B$4,Params!$B$5,Params!$B$6),1)))</f>
        <v/>
      </c>
      <c r="U366" s="9">
        <f>ROUND(_xlfn.NORM.INV(I366,Params!$B$13,Params!$B$14),1)</f>
        <v/>
      </c>
      <c r="V366" s="9">
        <f>ROUND(_xlfn.NORM.INV(J366,Params!$B$15,Params!$B$16),2)</f>
        <v/>
      </c>
      <c r="W366" s="9">
        <f>ROUND(_xlfn.NORM.INV(K366,Params!$B$13,Params!$B$14),1)</f>
        <v/>
      </c>
      <c r="X366" s="9">
        <f>ROUND(_xlfn.NORM.INV(L366,Params!$B$15,Params!$B$16),2)</f>
        <v/>
      </c>
      <c r="Y366" s="9">
        <f>ROUND(_xlfn.NORM.INV(M366,Params!$B$15,Params!$B$16)+Params!$B$17+Params!$B$18*M366,2)</f>
        <v/>
      </c>
      <c r="Z366" s="9">
        <f>ROUND(_xlfn.NORM.INV(N366,Params!$B$13,Params!$B$14)+Params!$B$17+Params!$B$18*N366,1)</f>
        <v/>
      </c>
    </row>
    <row r="367">
      <c r="A367" s="11" t="n">
        <v>366</v>
      </c>
      <c r="B367" s="12">
        <f>INT((A367-1)/122)+1</f>
        <v/>
      </c>
      <c r="C367" s="13" t="n">
        <v>0.196532</v>
      </c>
      <c r="D367" s="13" t="n">
        <v>0.114572</v>
      </c>
      <c r="E367" s="13" t="n">
        <v>0.555374</v>
      </c>
      <c r="F367" s="13" t="n">
        <v>0.015786</v>
      </c>
      <c r="G367" s="13" t="n">
        <v>0.3955</v>
      </c>
      <c r="H367" s="13" t="n">
        <v>0.822215</v>
      </c>
      <c r="I367" s="13" t="n">
        <v>0.345716</v>
      </c>
      <c r="J367" s="13" t="n">
        <v>0.787801</v>
      </c>
      <c r="K367" s="13" t="n">
        <v>0.513643</v>
      </c>
      <c r="L367" s="13" t="n">
        <v>0.760568</v>
      </c>
      <c r="M367" s="13" t="n">
        <v>0.413285</v>
      </c>
      <c r="N367" s="13" t="n">
        <v>0.573137</v>
      </c>
      <c r="O367" s="9">
        <f>IF(C367&lt;=1-Params!$B$4,0,MAX(0.1,ROUND(_xlfn.GAMMA.INV((C367-(1-Params!$B$4))/Params!$B$4,Params!$B$5,Params!$B$6),1)))</f>
        <v/>
      </c>
      <c r="P367" s="9">
        <f>IF(D367&lt;=1-Params!$B$7,0,ROUND(_xlfn.GAMMA.INV((D367-(1-Params!$B$7))/Params!$B$7,Params!$B$8,Params!$B$9),3))</f>
        <v/>
      </c>
      <c r="Q367" s="9">
        <f>IF(E367&lt;=1-Params!$B$4,0,MAX(0.1,ROUND(_xlfn.GAMMA.INV((E367-(1-Params!$B$4))/Params!$B$4,Params!$B$5,Params!$B$6),1)))</f>
        <v/>
      </c>
      <c r="R367" s="9">
        <f>IF(F367&lt;=1-Params!$B$7,0,ROUND(_xlfn.GAMMA.INV((F367-(1-Params!$B$7))/Params!$B$7,Params!$B$8,Params!$B$9),3))</f>
        <v/>
      </c>
      <c r="S367" s="9">
        <f>IF(G367&lt;=1-Params!$B$7,0,ROUND((Params!$B$10+Params!$B$11*G367^Params!$B$12)*_xlfn.GAMMA.INV((G367-(1-Params!$B$7))/Params!$B$7,Params!$B$8,Params!$B$9),3))</f>
        <v/>
      </c>
      <c r="T367" s="9">
        <f>IF(H367&lt;=1-Params!$B$4,0,MAX(0.1,ROUND((Params!$B$10+Params!$B$11*H367^Params!$B$12)*_xlfn.GAMMA.INV((H367-(1-Params!$B$4))/Params!$B$4,Params!$B$5,Params!$B$6),1)))</f>
        <v/>
      </c>
      <c r="U367" s="9">
        <f>ROUND(_xlfn.NORM.INV(I367,Params!$B$13,Params!$B$14),1)</f>
        <v/>
      </c>
      <c r="V367" s="9">
        <f>ROUND(_xlfn.NORM.INV(J367,Params!$B$15,Params!$B$16),2)</f>
        <v/>
      </c>
      <c r="W367" s="9">
        <f>ROUND(_xlfn.NORM.INV(K367,Params!$B$13,Params!$B$14),1)</f>
        <v/>
      </c>
      <c r="X367" s="9">
        <f>ROUND(_xlfn.NORM.INV(L367,Params!$B$15,Params!$B$16),2)</f>
        <v/>
      </c>
      <c r="Y367" s="9">
        <f>ROUND(_xlfn.NORM.INV(M367,Params!$B$15,Params!$B$16)+Params!$B$17+Params!$B$18*M367,2)</f>
        <v/>
      </c>
      <c r="Z367" s="9">
        <f>ROUND(_xlfn.NORM.INV(N367,Params!$B$13,Params!$B$14)+Params!$B$17+Params!$B$18*N367,1)</f>
        <v/>
      </c>
    </row>
    <row r="368">
      <c r="A368" s="11" t="n">
        <v>367</v>
      </c>
      <c r="B368" s="12">
        <f>INT((A368-1)/122)+1</f>
        <v/>
      </c>
      <c r="C368" s="13" t="n">
        <v>0.300768</v>
      </c>
      <c r="D368" s="13" t="n">
        <v>0.763731</v>
      </c>
      <c r="E368" s="13" t="n">
        <v>0.182578</v>
      </c>
      <c r="F368" s="13" t="n">
        <v>0.038424</v>
      </c>
      <c r="G368" s="13" t="n">
        <v>0.213981</v>
      </c>
      <c r="H368" s="13" t="n">
        <v>0.775482</v>
      </c>
      <c r="I368" s="13" t="n">
        <v>0.493708</v>
      </c>
      <c r="J368" s="13" t="n">
        <v>0.679729</v>
      </c>
      <c r="K368" s="13" t="n">
        <v>0.158682</v>
      </c>
      <c r="L368" s="13" t="n">
        <v>0.854233</v>
      </c>
      <c r="M368" s="13" t="n">
        <v>0.22146</v>
      </c>
      <c r="N368" s="13" t="n">
        <v>0.453816</v>
      </c>
      <c r="O368" s="9">
        <f>IF(C368&lt;=1-Params!$B$4,0,MAX(0.1,ROUND(_xlfn.GAMMA.INV((C368-(1-Params!$B$4))/Params!$B$4,Params!$B$5,Params!$B$6),1)))</f>
        <v/>
      </c>
      <c r="P368" s="9">
        <f>IF(D368&lt;=1-Params!$B$7,0,ROUND(_xlfn.GAMMA.INV((D368-(1-Params!$B$7))/Params!$B$7,Params!$B$8,Params!$B$9),3))</f>
        <v/>
      </c>
      <c r="Q368" s="9">
        <f>IF(E368&lt;=1-Params!$B$4,0,MAX(0.1,ROUND(_xlfn.GAMMA.INV((E368-(1-Params!$B$4))/Params!$B$4,Params!$B$5,Params!$B$6),1)))</f>
        <v/>
      </c>
      <c r="R368" s="9">
        <f>IF(F368&lt;=1-Params!$B$7,0,ROUND(_xlfn.GAMMA.INV((F368-(1-Params!$B$7))/Params!$B$7,Params!$B$8,Params!$B$9),3))</f>
        <v/>
      </c>
      <c r="S368" s="9">
        <f>IF(G368&lt;=1-Params!$B$7,0,ROUND((Params!$B$10+Params!$B$11*G368^Params!$B$12)*_xlfn.GAMMA.INV((G368-(1-Params!$B$7))/Params!$B$7,Params!$B$8,Params!$B$9),3))</f>
        <v/>
      </c>
      <c r="T368" s="9">
        <f>IF(H368&lt;=1-Params!$B$4,0,MAX(0.1,ROUND((Params!$B$10+Params!$B$11*H368^Params!$B$12)*_xlfn.GAMMA.INV((H368-(1-Params!$B$4))/Params!$B$4,Params!$B$5,Params!$B$6),1)))</f>
        <v/>
      </c>
      <c r="U368" s="9">
        <f>ROUND(_xlfn.NORM.INV(I368,Params!$B$13,Params!$B$14),1)</f>
        <v/>
      </c>
      <c r="V368" s="9">
        <f>ROUND(_xlfn.NORM.INV(J368,Params!$B$15,Params!$B$16),2)</f>
        <v/>
      </c>
      <c r="W368" s="9">
        <f>ROUND(_xlfn.NORM.INV(K368,Params!$B$13,Params!$B$14),1)</f>
        <v/>
      </c>
      <c r="X368" s="9">
        <f>ROUND(_xlfn.NORM.INV(L368,Params!$B$15,Params!$B$16),2)</f>
        <v/>
      </c>
      <c r="Y368" s="9">
        <f>ROUND(_xlfn.NORM.INV(M368,Params!$B$15,Params!$B$16)+Params!$B$17+Params!$B$18*M368,2)</f>
        <v/>
      </c>
      <c r="Z368" s="9">
        <f>ROUND(_xlfn.NORM.INV(N368,Params!$B$13,Params!$B$14)+Params!$B$17+Params!$B$18*N368,1)</f>
        <v/>
      </c>
    </row>
    <row r="369">
      <c r="A369" s="11" t="n">
        <v>368</v>
      </c>
      <c r="B369" s="12">
        <f>INT((A369-1)/122)+1</f>
        <v/>
      </c>
      <c r="C369" s="13" t="n">
        <v>0.707093</v>
      </c>
      <c r="D369" s="13" t="n">
        <v>0.645844</v>
      </c>
      <c r="E369" s="13" t="n">
        <v>0.247355</v>
      </c>
      <c r="F369" s="13" t="n">
        <v>0.008546</v>
      </c>
      <c r="G369" s="13" t="n">
        <v>0.015719</v>
      </c>
      <c r="H369" s="13" t="n">
        <v>0.241711</v>
      </c>
      <c r="I369" s="13" t="n">
        <v>0.948971</v>
      </c>
      <c r="J369" s="13" t="n">
        <v>0.367249</v>
      </c>
      <c r="K369" s="13" t="n">
        <v>0.122668</v>
      </c>
      <c r="L369" s="13" t="n">
        <v>0.871487</v>
      </c>
      <c r="M369" s="13" t="n">
        <v>0.246932</v>
      </c>
      <c r="N369" s="13" t="n">
        <v>0.283523</v>
      </c>
      <c r="O369" s="9">
        <f>IF(C369&lt;=1-Params!$B$4,0,MAX(0.1,ROUND(_xlfn.GAMMA.INV((C369-(1-Params!$B$4))/Params!$B$4,Params!$B$5,Params!$B$6),1)))</f>
        <v/>
      </c>
      <c r="P369" s="9">
        <f>IF(D369&lt;=1-Params!$B$7,0,ROUND(_xlfn.GAMMA.INV((D369-(1-Params!$B$7))/Params!$B$7,Params!$B$8,Params!$B$9),3))</f>
        <v/>
      </c>
      <c r="Q369" s="9">
        <f>IF(E369&lt;=1-Params!$B$4,0,MAX(0.1,ROUND(_xlfn.GAMMA.INV((E369-(1-Params!$B$4))/Params!$B$4,Params!$B$5,Params!$B$6),1)))</f>
        <v/>
      </c>
      <c r="R369" s="9">
        <f>IF(F369&lt;=1-Params!$B$7,0,ROUND(_xlfn.GAMMA.INV((F369-(1-Params!$B$7))/Params!$B$7,Params!$B$8,Params!$B$9),3))</f>
        <v/>
      </c>
      <c r="S369" s="9">
        <f>IF(G369&lt;=1-Params!$B$7,0,ROUND((Params!$B$10+Params!$B$11*G369^Params!$B$12)*_xlfn.GAMMA.INV((G369-(1-Params!$B$7))/Params!$B$7,Params!$B$8,Params!$B$9),3))</f>
        <v/>
      </c>
      <c r="T369" s="9">
        <f>IF(H369&lt;=1-Params!$B$4,0,MAX(0.1,ROUND((Params!$B$10+Params!$B$11*H369^Params!$B$12)*_xlfn.GAMMA.INV((H369-(1-Params!$B$4))/Params!$B$4,Params!$B$5,Params!$B$6),1)))</f>
        <v/>
      </c>
      <c r="U369" s="9">
        <f>ROUND(_xlfn.NORM.INV(I369,Params!$B$13,Params!$B$14),1)</f>
        <v/>
      </c>
      <c r="V369" s="9">
        <f>ROUND(_xlfn.NORM.INV(J369,Params!$B$15,Params!$B$16),2)</f>
        <v/>
      </c>
      <c r="W369" s="9">
        <f>ROUND(_xlfn.NORM.INV(K369,Params!$B$13,Params!$B$14),1)</f>
        <v/>
      </c>
      <c r="X369" s="9">
        <f>ROUND(_xlfn.NORM.INV(L369,Params!$B$15,Params!$B$16),2)</f>
        <v/>
      </c>
      <c r="Y369" s="9">
        <f>ROUND(_xlfn.NORM.INV(M369,Params!$B$15,Params!$B$16)+Params!$B$17+Params!$B$18*M369,2)</f>
        <v/>
      </c>
      <c r="Z369" s="9">
        <f>ROUND(_xlfn.NORM.INV(N369,Params!$B$13,Params!$B$14)+Params!$B$17+Params!$B$18*N369,1)</f>
        <v/>
      </c>
    </row>
    <row r="370">
      <c r="A370" s="11" t="n">
        <v>369</v>
      </c>
      <c r="B370" s="12">
        <f>INT((A370-1)/122)+1</f>
        <v/>
      </c>
      <c r="C370" s="13" t="n">
        <v>0.791512</v>
      </c>
      <c r="D370" s="13" t="n">
        <v>0.102126</v>
      </c>
      <c r="E370" s="13" t="n">
        <v>0.81755</v>
      </c>
      <c r="F370" s="13" t="n">
        <v>0.424661</v>
      </c>
      <c r="G370" s="13" t="n">
        <v>0.5350200000000001</v>
      </c>
      <c r="H370" s="13" t="n">
        <v>0.621162</v>
      </c>
      <c r="I370" s="13" t="n">
        <v>0.389771</v>
      </c>
      <c r="J370" s="13" t="n">
        <v>0.673325</v>
      </c>
      <c r="K370" s="13" t="n">
        <v>0.105085</v>
      </c>
      <c r="L370" s="13" t="n">
        <v>0.616927</v>
      </c>
      <c r="M370" s="13" t="n">
        <v>0.351746</v>
      </c>
      <c r="N370" s="13" t="n">
        <v>0.183992</v>
      </c>
      <c r="O370" s="9">
        <f>IF(C370&lt;=1-Params!$B$4,0,MAX(0.1,ROUND(_xlfn.GAMMA.INV((C370-(1-Params!$B$4))/Params!$B$4,Params!$B$5,Params!$B$6),1)))</f>
        <v/>
      </c>
      <c r="P370" s="9">
        <f>IF(D370&lt;=1-Params!$B$7,0,ROUND(_xlfn.GAMMA.INV((D370-(1-Params!$B$7))/Params!$B$7,Params!$B$8,Params!$B$9),3))</f>
        <v/>
      </c>
      <c r="Q370" s="9">
        <f>IF(E370&lt;=1-Params!$B$4,0,MAX(0.1,ROUND(_xlfn.GAMMA.INV((E370-(1-Params!$B$4))/Params!$B$4,Params!$B$5,Params!$B$6),1)))</f>
        <v/>
      </c>
      <c r="R370" s="9">
        <f>IF(F370&lt;=1-Params!$B$7,0,ROUND(_xlfn.GAMMA.INV((F370-(1-Params!$B$7))/Params!$B$7,Params!$B$8,Params!$B$9),3))</f>
        <v/>
      </c>
      <c r="S370" s="9">
        <f>IF(G370&lt;=1-Params!$B$7,0,ROUND((Params!$B$10+Params!$B$11*G370^Params!$B$12)*_xlfn.GAMMA.INV((G370-(1-Params!$B$7))/Params!$B$7,Params!$B$8,Params!$B$9),3))</f>
        <v/>
      </c>
      <c r="T370" s="9">
        <f>IF(H370&lt;=1-Params!$B$4,0,MAX(0.1,ROUND((Params!$B$10+Params!$B$11*H370^Params!$B$12)*_xlfn.GAMMA.INV((H370-(1-Params!$B$4))/Params!$B$4,Params!$B$5,Params!$B$6),1)))</f>
        <v/>
      </c>
      <c r="U370" s="9">
        <f>ROUND(_xlfn.NORM.INV(I370,Params!$B$13,Params!$B$14),1)</f>
        <v/>
      </c>
      <c r="V370" s="9">
        <f>ROUND(_xlfn.NORM.INV(J370,Params!$B$15,Params!$B$16),2)</f>
        <v/>
      </c>
      <c r="W370" s="9">
        <f>ROUND(_xlfn.NORM.INV(K370,Params!$B$13,Params!$B$14),1)</f>
        <v/>
      </c>
      <c r="X370" s="9">
        <f>ROUND(_xlfn.NORM.INV(L370,Params!$B$15,Params!$B$16),2)</f>
        <v/>
      </c>
      <c r="Y370" s="9">
        <f>ROUND(_xlfn.NORM.INV(M370,Params!$B$15,Params!$B$16)+Params!$B$17+Params!$B$18*M370,2)</f>
        <v/>
      </c>
      <c r="Z370" s="9">
        <f>ROUND(_xlfn.NORM.INV(N370,Params!$B$13,Params!$B$14)+Params!$B$17+Params!$B$18*N370,1)</f>
        <v/>
      </c>
    </row>
    <row r="371">
      <c r="A371" s="11" t="n">
        <v>370</v>
      </c>
      <c r="B371" s="12">
        <f>INT((A371-1)/122)+1</f>
        <v/>
      </c>
      <c r="C371" s="13" t="n">
        <v>0.8806890000000001</v>
      </c>
      <c r="D371" s="13" t="n">
        <v>0.92479</v>
      </c>
      <c r="E371" s="13" t="n">
        <v>0.037792</v>
      </c>
      <c r="F371" s="13" t="n">
        <v>0.8541800000000001</v>
      </c>
      <c r="G371" s="13" t="n">
        <v>0.113758</v>
      </c>
      <c r="H371" s="13" t="n">
        <v>0.302643</v>
      </c>
      <c r="I371" s="13" t="n">
        <v>0.421674</v>
      </c>
      <c r="J371" s="13" t="n">
        <v>0.123339</v>
      </c>
      <c r="K371" s="13" t="n">
        <v>0.136763</v>
      </c>
      <c r="L371" s="13" t="n">
        <v>0.716402</v>
      </c>
      <c r="M371" s="13" t="n">
        <v>0.211317</v>
      </c>
      <c r="N371" s="13" t="n">
        <v>0.188001</v>
      </c>
      <c r="O371" s="9">
        <f>IF(C371&lt;=1-Params!$B$4,0,MAX(0.1,ROUND(_xlfn.GAMMA.INV((C371-(1-Params!$B$4))/Params!$B$4,Params!$B$5,Params!$B$6),1)))</f>
        <v/>
      </c>
      <c r="P371" s="9">
        <f>IF(D371&lt;=1-Params!$B$7,0,ROUND(_xlfn.GAMMA.INV((D371-(1-Params!$B$7))/Params!$B$7,Params!$B$8,Params!$B$9),3))</f>
        <v/>
      </c>
      <c r="Q371" s="9">
        <f>IF(E371&lt;=1-Params!$B$4,0,MAX(0.1,ROUND(_xlfn.GAMMA.INV((E371-(1-Params!$B$4))/Params!$B$4,Params!$B$5,Params!$B$6),1)))</f>
        <v/>
      </c>
      <c r="R371" s="9">
        <f>IF(F371&lt;=1-Params!$B$7,0,ROUND(_xlfn.GAMMA.INV((F371-(1-Params!$B$7))/Params!$B$7,Params!$B$8,Params!$B$9),3))</f>
        <v/>
      </c>
      <c r="S371" s="9">
        <f>IF(G371&lt;=1-Params!$B$7,0,ROUND((Params!$B$10+Params!$B$11*G371^Params!$B$12)*_xlfn.GAMMA.INV((G371-(1-Params!$B$7))/Params!$B$7,Params!$B$8,Params!$B$9),3))</f>
        <v/>
      </c>
      <c r="T371" s="9">
        <f>IF(H371&lt;=1-Params!$B$4,0,MAX(0.1,ROUND((Params!$B$10+Params!$B$11*H371^Params!$B$12)*_xlfn.GAMMA.INV((H371-(1-Params!$B$4))/Params!$B$4,Params!$B$5,Params!$B$6),1)))</f>
        <v/>
      </c>
      <c r="U371" s="9">
        <f>ROUND(_xlfn.NORM.INV(I371,Params!$B$13,Params!$B$14),1)</f>
        <v/>
      </c>
      <c r="V371" s="9">
        <f>ROUND(_xlfn.NORM.INV(J371,Params!$B$15,Params!$B$16),2)</f>
        <v/>
      </c>
      <c r="W371" s="9">
        <f>ROUND(_xlfn.NORM.INV(K371,Params!$B$13,Params!$B$14),1)</f>
        <v/>
      </c>
      <c r="X371" s="9">
        <f>ROUND(_xlfn.NORM.INV(L371,Params!$B$15,Params!$B$16),2)</f>
        <v/>
      </c>
      <c r="Y371" s="9">
        <f>ROUND(_xlfn.NORM.INV(M371,Params!$B$15,Params!$B$16)+Params!$B$17+Params!$B$18*M371,2)</f>
        <v/>
      </c>
      <c r="Z371" s="9">
        <f>ROUND(_xlfn.NORM.INV(N371,Params!$B$13,Params!$B$14)+Params!$B$17+Params!$B$18*N371,1)</f>
        <v/>
      </c>
    </row>
    <row r="372">
      <c r="A372" s="11" t="n">
        <v>371</v>
      </c>
      <c r="B372" s="12">
        <f>INT((A372-1)/122)+1</f>
        <v/>
      </c>
      <c r="C372" s="13" t="n">
        <v>0.404384</v>
      </c>
      <c r="D372" s="13" t="n">
        <v>0.773597</v>
      </c>
      <c r="E372" s="13" t="n">
        <v>0.069978</v>
      </c>
      <c r="F372" s="13" t="n">
        <v>0.119557</v>
      </c>
      <c r="G372" s="13" t="n">
        <v>0.032602</v>
      </c>
      <c r="H372" s="13" t="n">
        <v>0.316775</v>
      </c>
      <c r="I372" s="13" t="n">
        <v>0.45679</v>
      </c>
      <c r="J372" s="13" t="n">
        <v>0.218802</v>
      </c>
      <c r="K372" s="13" t="n">
        <v>0.662919</v>
      </c>
      <c r="L372" s="13" t="n">
        <v>0.07800600000000001</v>
      </c>
      <c r="M372" s="13" t="n">
        <v>0.279464</v>
      </c>
      <c r="N372" s="13" t="n">
        <v>0.339704</v>
      </c>
      <c r="O372" s="9">
        <f>IF(C372&lt;=1-Params!$B$4,0,MAX(0.1,ROUND(_xlfn.GAMMA.INV((C372-(1-Params!$B$4))/Params!$B$4,Params!$B$5,Params!$B$6),1)))</f>
        <v/>
      </c>
      <c r="P372" s="9">
        <f>IF(D372&lt;=1-Params!$B$7,0,ROUND(_xlfn.GAMMA.INV((D372-(1-Params!$B$7))/Params!$B$7,Params!$B$8,Params!$B$9),3))</f>
        <v/>
      </c>
      <c r="Q372" s="9">
        <f>IF(E372&lt;=1-Params!$B$4,0,MAX(0.1,ROUND(_xlfn.GAMMA.INV((E372-(1-Params!$B$4))/Params!$B$4,Params!$B$5,Params!$B$6),1)))</f>
        <v/>
      </c>
      <c r="R372" s="9">
        <f>IF(F372&lt;=1-Params!$B$7,0,ROUND(_xlfn.GAMMA.INV((F372-(1-Params!$B$7))/Params!$B$7,Params!$B$8,Params!$B$9),3))</f>
        <v/>
      </c>
      <c r="S372" s="9">
        <f>IF(G372&lt;=1-Params!$B$7,0,ROUND((Params!$B$10+Params!$B$11*G372^Params!$B$12)*_xlfn.GAMMA.INV((G372-(1-Params!$B$7))/Params!$B$7,Params!$B$8,Params!$B$9),3))</f>
        <v/>
      </c>
      <c r="T372" s="9">
        <f>IF(H372&lt;=1-Params!$B$4,0,MAX(0.1,ROUND((Params!$B$10+Params!$B$11*H372^Params!$B$12)*_xlfn.GAMMA.INV((H372-(1-Params!$B$4))/Params!$B$4,Params!$B$5,Params!$B$6),1)))</f>
        <v/>
      </c>
      <c r="U372" s="9">
        <f>ROUND(_xlfn.NORM.INV(I372,Params!$B$13,Params!$B$14),1)</f>
        <v/>
      </c>
      <c r="V372" s="9">
        <f>ROUND(_xlfn.NORM.INV(J372,Params!$B$15,Params!$B$16),2)</f>
        <v/>
      </c>
      <c r="W372" s="9">
        <f>ROUND(_xlfn.NORM.INV(K372,Params!$B$13,Params!$B$14),1)</f>
        <v/>
      </c>
      <c r="X372" s="9">
        <f>ROUND(_xlfn.NORM.INV(L372,Params!$B$15,Params!$B$16),2)</f>
        <v/>
      </c>
      <c r="Y372" s="9">
        <f>ROUND(_xlfn.NORM.INV(M372,Params!$B$15,Params!$B$16)+Params!$B$17+Params!$B$18*M372,2)</f>
        <v/>
      </c>
      <c r="Z372" s="9">
        <f>ROUND(_xlfn.NORM.INV(N372,Params!$B$13,Params!$B$14)+Params!$B$17+Params!$B$18*N372,1)</f>
        <v/>
      </c>
    </row>
    <row r="373">
      <c r="A373" s="11" t="n">
        <v>372</v>
      </c>
      <c r="B373" s="12">
        <f>INT((A373-1)/122)+1</f>
        <v/>
      </c>
      <c r="C373" s="13" t="n">
        <v>0.46268</v>
      </c>
      <c r="D373" s="13" t="n">
        <v>0.52157</v>
      </c>
      <c r="E373" s="13" t="n">
        <v>0.852185</v>
      </c>
      <c r="F373" s="13" t="n">
        <v>0.33694</v>
      </c>
      <c r="G373" s="13" t="n">
        <v>0.102609</v>
      </c>
      <c r="H373" s="13" t="n">
        <v>0.041233</v>
      </c>
      <c r="I373" s="13" t="n">
        <v>0.593108</v>
      </c>
      <c r="J373" s="13" t="n">
        <v>0.108311</v>
      </c>
      <c r="K373" s="13" t="n">
        <v>0.9277339999999999</v>
      </c>
      <c r="L373" s="13" t="n">
        <v>0.024988</v>
      </c>
      <c r="M373" s="13" t="n">
        <v>0.554302</v>
      </c>
      <c r="N373" s="13" t="n">
        <v>0.473875</v>
      </c>
      <c r="O373" s="9">
        <f>IF(C373&lt;=1-Params!$B$4,0,MAX(0.1,ROUND(_xlfn.GAMMA.INV((C373-(1-Params!$B$4))/Params!$B$4,Params!$B$5,Params!$B$6),1)))</f>
        <v/>
      </c>
      <c r="P373" s="9">
        <f>IF(D373&lt;=1-Params!$B$7,0,ROUND(_xlfn.GAMMA.INV((D373-(1-Params!$B$7))/Params!$B$7,Params!$B$8,Params!$B$9),3))</f>
        <v/>
      </c>
      <c r="Q373" s="9">
        <f>IF(E373&lt;=1-Params!$B$4,0,MAX(0.1,ROUND(_xlfn.GAMMA.INV((E373-(1-Params!$B$4))/Params!$B$4,Params!$B$5,Params!$B$6),1)))</f>
        <v/>
      </c>
      <c r="R373" s="9">
        <f>IF(F373&lt;=1-Params!$B$7,0,ROUND(_xlfn.GAMMA.INV((F373-(1-Params!$B$7))/Params!$B$7,Params!$B$8,Params!$B$9),3))</f>
        <v/>
      </c>
      <c r="S373" s="9">
        <f>IF(G373&lt;=1-Params!$B$7,0,ROUND((Params!$B$10+Params!$B$11*G373^Params!$B$12)*_xlfn.GAMMA.INV((G373-(1-Params!$B$7))/Params!$B$7,Params!$B$8,Params!$B$9),3))</f>
        <v/>
      </c>
      <c r="T373" s="9">
        <f>IF(H373&lt;=1-Params!$B$4,0,MAX(0.1,ROUND((Params!$B$10+Params!$B$11*H373^Params!$B$12)*_xlfn.GAMMA.INV((H373-(1-Params!$B$4))/Params!$B$4,Params!$B$5,Params!$B$6),1)))</f>
        <v/>
      </c>
      <c r="U373" s="9">
        <f>ROUND(_xlfn.NORM.INV(I373,Params!$B$13,Params!$B$14),1)</f>
        <v/>
      </c>
      <c r="V373" s="9">
        <f>ROUND(_xlfn.NORM.INV(J373,Params!$B$15,Params!$B$16),2)</f>
        <v/>
      </c>
      <c r="W373" s="9">
        <f>ROUND(_xlfn.NORM.INV(K373,Params!$B$13,Params!$B$14),1)</f>
        <v/>
      </c>
      <c r="X373" s="9">
        <f>ROUND(_xlfn.NORM.INV(L373,Params!$B$15,Params!$B$16),2)</f>
        <v/>
      </c>
      <c r="Y373" s="9">
        <f>ROUND(_xlfn.NORM.INV(M373,Params!$B$15,Params!$B$16)+Params!$B$17+Params!$B$18*M373,2)</f>
        <v/>
      </c>
      <c r="Z373" s="9">
        <f>ROUND(_xlfn.NORM.INV(N373,Params!$B$13,Params!$B$14)+Params!$B$17+Params!$B$18*N373,1)</f>
        <v/>
      </c>
    </row>
    <row r="374">
      <c r="A374" s="11" t="n">
        <v>373</v>
      </c>
      <c r="B374" s="12">
        <f>INT((A374-1)/122)+1</f>
        <v/>
      </c>
      <c r="C374" s="13" t="n">
        <v>0.225257</v>
      </c>
      <c r="D374" s="13" t="n">
        <v>0.585384</v>
      </c>
      <c r="E374" s="13" t="n">
        <v>0.828415</v>
      </c>
      <c r="F374" s="13" t="n">
        <v>0.444414</v>
      </c>
      <c r="G374" s="13" t="n">
        <v>0.482123</v>
      </c>
      <c r="H374" s="13" t="n">
        <v>0.202624</v>
      </c>
      <c r="I374" s="13" t="n">
        <v>0.945025</v>
      </c>
      <c r="J374" s="13" t="n">
        <v>0.043735</v>
      </c>
      <c r="K374" s="13" t="n">
        <v>0.943437</v>
      </c>
      <c r="L374" s="13" t="n">
        <v>0.495624</v>
      </c>
      <c r="M374" s="13" t="n">
        <v>0.274666</v>
      </c>
      <c r="N374" s="13" t="n">
        <v>0.450727</v>
      </c>
      <c r="O374" s="9">
        <f>IF(C374&lt;=1-Params!$B$4,0,MAX(0.1,ROUND(_xlfn.GAMMA.INV((C374-(1-Params!$B$4))/Params!$B$4,Params!$B$5,Params!$B$6),1)))</f>
        <v/>
      </c>
      <c r="P374" s="9">
        <f>IF(D374&lt;=1-Params!$B$7,0,ROUND(_xlfn.GAMMA.INV((D374-(1-Params!$B$7))/Params!$B$7,Params!$B$8,Params!$B$9),3))</f>
        <v/>
      </c>
      <c r="Q374" s="9">
        <f>IF(E374&lt;=1-Params!$B$4,0,MAX(0.1,ROUND(_xlfn.GAMMA.INV((E374-(1-Params!$B$4))/Params!$B$4,Params!$B$5,Params!$B$6),1)))</f>
        <v/>
      </c>
      <c r="R374" s="9">
        <f>IF(F374&lt;=1-Params!$B$7,0,ROUND(_xlfn.GAMMA.INV((F374-(1-Params!$B$7))/Params!$B$7,Params!$B$8,Params!$B$9),3))</f>
        <v/>
      </c>
      <c r="S374" s="9">
        <f>IF(G374&lt;=1-Params!$B$7,0,ROUND((Params!$B$10+Params!$B$11*G374^Params!$B$12)*_xlfn.GAMMA.INV((G374-(1-Params!$B$7))/Params!$B$7,Params!$B$8,Params!$B$9),3))</f>
        <v/>
      </c>
      <c r="T374" s="9">
        <f>IF(H374&lt;=1-Params!$B$4,0,MAX(0.1,ROUND((Params!$B$10+Params!$B$11*H374^Params!$B$12)*_xlfn.GAMMA.INV((H374-(1-Params!$B$4))/Params!$B$4,Params!$B$5,Params!$B$6),1)))</f>
        <v/>
      </c>
      <c r="U374" s="9">
        <f>ROUND(_xlfn.NORM.INV(I374,Params!$B$13,Params!$B$14),1)</f>
        <v/>
      </c>
      <c r="V374" s="9">
        <f>ROUND(_xlfn.NORM.INV(J374,Params!$B$15,Params!$B$16),2)</f>
        <v/>
      </c>
      <c r="W374" s="9">
        <f>ROUND(_xlfn.NORM.INV(K374,Params!$B$13,Params!$B$14),1)</f>
        <v/>
      </c>
      <c r="X374" s="9">
        <f>ROUND(_xlfn.NORM.INV(L374,Params!$B$15,Params!$B$16),2)</f>
        <v/>
      </c>
      <c r="Y374" s="9">
        <f>ROUND(_xlfn.NORM.INV(M374,Params!$B$15,Params!$B$16)+Params!$B$17+Params!$B$18*M374,2)</f>
        <v/>
      </c>
      <c r="Z374" s="9">
        <f>ROUND(_xlfn.NORM.INV(N374,Params!$B$13,Params!$B$14)+Params!$B$17+Params!$B$18*N374,1)</f>
        <v/>
      </c>
    </row>
    <row r="375">
      <c r="A375" s="11" t="n">
        <v>374</v>
      </c>
      <c r="B375" s="12">
        <f>INT((A375-1)/122)+1</f>
        <v/>
      </c>
      <c r="C375" s="13" t="n">
        <v>0.100962</v>
      </c>
      <c r="D375" s="13" t="n">
        <v>0.810211</v>
      </c>
      <c r="E375" s="13" t="n">
        <v>0.744036</v>
      </c>
      <c r="F375" s="13" t="n">
        <v>0.181799</v>
      </c>
      <c r="G375" s="13" t="n">
        <v>0.156163</v>
      </c>
      <c r="H375" s="13" t="n">
        <v>0.530728</v>
      </c>
      <c r="I375" s="13" t="n">
        <v>0.882009</v>
      </c>
      <c r="J375" s="13" t="n">
        <v>0.010124</v>
      </c>
      <c r="K375" s="13" t="n">
        <v>0.8454390000000001</v>
      </c>
      <c r="L375" s="13" t="n">
        <v>0.781378</v>
      </c>
      <c r="M375" s="13" t="n">
        <v>0.934191</v>
      </c>
      <c r="N375" s="13" t="n">
        <v>0.470082</v>
      </c>
      <c r="O375" s="9">
        <f>IF(C375&lt;=1-Params!$B$4,0,MAX(0.1,ROUND(_xlfn.GAMMA.INV((C375-(1-Params!$B$4))/Params!$B$4,Params!$B$5,Params!$B$6),1)))</f>
        <v/>
      </c>
      <c r="P375" s="9">
        <f>IF(D375&lt;=1-Params!$B$7,0,ROUND(_xlfn.GAMMA.INV((D375-(1-Params!$B$7))/Params!$B$7,Params!$B$8,Params!$B$9),3))</f>
        <v/>
      </c>
      <c r="Q375" s="9">
        <f>IF(E375&lt;=1-Params!$B$4,0,MAX(0.1,ROUND(_xlfn.GAMMA.INV((E375-(1-Params!$B$4))/Params!$B$4,Params!$B$5,Params!$B$6),1)))</f>
        <v/>
      </c>
      <c r="R375" s="9">
        <f>IF(F375&lt;=1-Params!$B$7,0,ROUND(_xlfn.GAMMA.INV((F375-(1-Params!$B$7))/Params!$B$7,Params!$B$8,Params!$B$9),3))</f>
        <v/>
      </c>
      <c r="S375" s="9">
        <f>IF(G375&lt;=1-Params!$B$7,0,ROUND((Params!$B$10+Params!$B$11*G375^Params!$B$12)*_xlfn.GAMMA.INV((G375-(1-Params!$B$7))/Params!$B$7,Params!$B$8,Params!$B$9),3))</f>
        <v/>
      </c>
      <c r="T375" s="9">
        <f>IF(H375&lt;=1-Params!$B$4,0,MAX(0.1,ROUND((Params!$B$10+Params!$B$11*H375^Params!$B$12)*_xlfn.GAMMA.INV((H375-(1-Params!$B$4))/Params!$B$4,Params!$B$5,Params!$B$6),1)))</f>
        <v/>
      </c>
      <c r="U375" s="9">
        <f>ROUND(_xlfn.NORM.INV(I375,Params!$B$13,Params!$B$14),1)</f>
        <v/>
      </c>
      <c r="V375" s="9">
        <f>ROUND(_xlfn.NORM.INV(J375,Params!$B$15,Params!$B$16),2)</f>
        <v/>
      </c>
      <c r="W375" s="9">
        <f>ROUND(_xlfn.NORM.INV(K375,Params!$B$13,Params!$B$14),1)</f>
        <v/>
      </c>
      <c r="X375" s="9">
        <f>ROUND(_xlfn.NORM.INV(L375,Params!$B$15,Params!$B$16),2)</f>
        <v/>
      </c>
      <c r="Y375" s="9">
        <f>ROUND(_xlfn.NORM.INV(M375,Params!$B$15,Params!$B$16)+Params!$B$17+Params!$B$18*M375,2)</f>
        <v/>
      </c>
      <c r="Z375" s="9">
        <f>ROUND(_xlfn.NORM.INV(N375,Params!$B$13,Params!$B$14)+Params!$B$17+Params!$B$18*N375,1)</f>
        <v/>
      </c>
    </row>
    <row r="376">
      <c r="A376" s="11" t="n">
        <v>375</v>
      </c>
      <c r="B376" s="12">
        <f>INT((A376-1)/122)+1</f>
        <v/>
      </c>
      <c r="C376" s="13" t="n">
        <v>0.204744</v>
      </c>
      <c r="D376" s="13" t="n">
        <v>0.145466</v>
      </c>
      <c r="E376" s="13" t="n">
        <v>0.633235</v>
      </c>
      <c r="F376" s="13" t="n">
        <v>0.557467</v>
      </c>
      <c r="G376" s="13" t="n">
        <v>0.6662</v>
      </c>
      <c r="H376" s="13" t="n">
        <v>0.890738</v>
      </c>
      <c r="I376" s="13" t="n">
        <v>0.983946</v>
      </c>
      <c r="J376" s="13" t="n">
        <v>0.06925199999999999</v>
      </c>
      <c r="K376" s="13" t="n">
        <v>0.809651</v>
      </c>
      <c r="L376" s="13" t="n">
        <v>0.84202</v>
      </c>
      <c r="M376" s="13" t="n">
        <v>0.9954499999999999</v>
      </c>
      <c r="N376" s="13" t="n">
        <v>0.336371</v>
      </c>
      <c r="O376" s="9">
        <f>IF(C376&lt;=1-Params!$B$4,0,MAX(0.1,ROUND(_xlfn.GAMMA.INV((C376-(1-Params!$B$4))/Params!$B$4,Params!$B$5,Params!$B$6),1)))</f>
        <v/>
      </c>
      <c r="P376" s="9">
        <f>IF(D376&lt;=1-Params!$B$7,0,ROUND(_xlfn.GAMMA.INV((D376-(1-Params!$B$7))/Params!$B$7,Params!$B$8,Params!$B$9),3))</f>
        <v/>
      </c>
      <c r="Q376" s="9">
        <f>IF(E376&lt;=1-Params!$B$4,0,MAX(0.1,ROUND(_xlfn.GAMMA.INV((E376-(1-Params!$B$4))/Params!$B$4,Params!$B$5,Params!$B$6),1)))</f>
        <v/>
      </c>
      <c r="R376" s="9">
        <f>IF(F376&lt;=1-Params!$B$7,0,ROUND(_xlfn.GAMMA.INV((F376-(1-Params!$B$7))/Params!$B$7,Params!$B$8,Params!$B$9),3))</f>
        <v/>
      </c>
      <c r="S376" s="9">
        <f>IF(G376&lt;=1-Params!$B$7,0,ROUND((Params!$B$10+Params!$B$11*G376^Params!$B$12)*_xlfn.GAMMA.INV((G376-(1-Params!$B$7))/Params!$B$7,Params!$B$8,Params!$B$9),3))</f>
        <v/>
      </c>
      <c r="T376" s="9">
        <f>IF(H376&lt;=1-Params!$B$4,0,MAX(0.1,ROUND((Params!$B$10+Params!$B$11*H376^Params!$B$12)*_xlfn.GAMMA.INV((H376-(1-Params!$B$4))/Params!$B$4,Params!$B$5,Params!$B$6),1)))</f>
        <v/>
      </c>
      <c r="U376" s="9">
        <f>ROUND(_xlfn.NORM.INV(I376,Params!$B$13,Params!$B$14),1)</f>
        <v/>
      </c>
      <c r="V376" s="9">
        <f>ROUND(_xlfn.NORM.INV(J376,Params!$B$15,Params!$B$16),2)</f>
        <v/>
      </c>
      <c r="W376" s="9">
        <f>ROUND(_xlfn.NORM.INV(K376,Params!$B$13,Params!$B$14),1)</f>
        <v/>
      </c>
      <c r="X376" s="9">
        <f>ROUND(_xlfn.NORM.INV(L376,Params!$B$15,Params!$B$16),2)</f>
        <v/>
      </c>
      <c r="Y376" s="9">
        <f>ROUND(_xlfn.NORM.INV(M376,Params!$B$15,Params!$B$16)+Params!$B$17+Params!$B$18*M376,2)</f>
        <v/>
      </c>
      <c r="Z376" s="9">
        <f>ROUND(_xlfn.NORM.INV(N376,Params!$B$13,Params!$B$14)+Params!$B$17+Params!$B$18*N376,1)</f>
        <v/>
      </c>
    </row>
    <row r="377">
      <c r="A377" s="11" t="n">
        <v>376</v>
      </c>
      <c r="B377" s="12">
        <f>INT((A377-1)/122)+1</f>
        <v/>
      </c>
      <c r="C377" s="13" t="n">
        <v>0.492737</v>
      </c>
      <c r="D377" s="13" t="n">
        <v>0.404376</v>
      </c>
      <c r="E377" s="13" t="n">
        <v>0.419965</v>
      </c>
      <c r="F377" s="13" t="n">
        <v>0.237611</v>
      </c>
      <c r="G377" s="13" t="n">
        <v>0.941684</v>
      </c>
      <c r="H377" s="13" t="n">
        <v>0.736005</v>
      </c>
      <c r="I377" s="13" t="n">
        <v>0.869283</v>
      </c>
      <c r="J377" s="13" t="n">
        <v>0.025509</v>
      </c>
      <c r="K377" s="13" t="n">
        <v>0.691724</v>
      </c>
      <c r="L377" s="13" t="n">
        <v>0.697452</v>
      </c>
      <c r="M377" s="13" t="n">
        <v>0.930312</v>
      </c>
      <c r="N377" s="13" t="n">
        <v>0.728579</v>
      </c>
      <c r="O377" s="9">
        <f>IF(C377&lt;=1-Params!$B$4,0,MAX(0.1,ROUND(_xlfn.GAMMA.INV((C377-(1-Params!$B$4))/Params!$B$4,Params!$B$5,Params!$B$6),1)))</f>
        <v/>
      </c>
      <c r="P377" s="9">
        <f>IF(D377&lt;=1-Params!$B$7,0,ROUND(_xlfn.GAMMA.INV((D377-(1-Params!$B$7))/Params!$B$7,Params!$B$8,Params!$B$9),3))</f>
        <v/>
      </c>
      <c r="Q377" s="9">
        <f>IF(E377&lt;=1-Params!$B$4,0,MAX(0.1,ROUND(_xlfn.GAMMA.INV((E377-(1-Params!$B$4))/Params!$B$4,Params!$B$5,Params!$B$6),1)))</f>
        <v/>
      </c>
      <c r="R377" s="9">
        <f>IF(F377&lt;=1-Params!$B$7,0,ROUND(_xlfn.GAMMA.INV((F377-(1-Params!$B$7))/Params!$B$7,Params!$B$8,Params!$B$9),3))</f>
        <v/>
      </c>
      <c r="S377" s="9">
        <f>IF(G377&lt;=1-Params!$B$7,0,ROUND((Params!$B$10+Params!$B$11*G377^Params!$B$12)*_xlfn.GAMMA.INV((G377-(1-Params!$B$7))/Params!$B$7,Params!$B$8,Params!$B$9),3))</f>
        <v/>
      </c>
      <c r="T377" s="9">
        <f>IF(H377&lt;=1-Params!$B$4,0,MAX(0.1,ROUND((Params!$B$10+Params!$B$11*H377^Params!$B$12)*_xlfn.GAMMA.INV((H377-(1-Params!$B$4))/Params!$B$4,Params!$B$5,Params!$B$6),1)))</f>
        <v/>
      </c>
      <c r="U377" s="9">
        <f>ROUND(_xlfn.NORM.INV(I377,Params!$B$13,Params!$B$14),1)</f>
        <v/>
      </c>
      <c r="V377" s="9">
        <f>ROUND(_xlfn.NORM.INV(J377,Params!$B$15,Params!$B$16),2)</f>
        <v/>
      </c>
      <c r="W377" s="9">
        <f>ROUND(_xlfn.NORM.INV(K377,Params!$B$13,Params!$B$14),1)</f>
        <v/>
      </c>
      <c r="X377" s="9">
        <f>ROUND(_xlfn.NORM.INV(L377,Params!$B$15,Params!$B$16),2)</f>
        <v/>
      </c>
      <c r="Y377" s="9">
        <f>ROUND(_xlfn.NORM.INV(M377,Params!$B$15,Params!$B$16)+Params!$B$17+Params!$B$18*M377,2)</f>
        <v/>
      </c>
      <c r="Z377" s="9">
        <f>ROUND(_xlfn.NORM.INV(N377,Params!$B$13,Params!$B$14)+Params!$B$17+Params!$B$18*N377,1)</f>
        <v/>
      </c>
    </row>
    <row r="378">
      <c r="A378" s="11" t="n">
        <v>377</v>
      </c>
      <c r="B378" s="12">
        <f>INT((A378-1)/122)+1</f>
        <v/>
      </c>
      <c r="C378" s="13" t="n">
        <v>0.51862</v>
      </c>
      <c r="D378" s="13" t="n">
        <v>0.805551</v>
      </c>
      <c r="E378" s="13" t="n">
        <v>0.112091</v>
      </c>
      <c r="F378" s="13" t="n">
        <v>0.745844</v>
      </c>
      <c r="G378" s="13" t="n">
        <v>0.903185</v>
      </c>
      <c r="H378" s="13" t="n">
        <v>0.954967</v>
      </c>
      <c r="I378" s="13" t="n">
        <v>0.672902</v>
      </c>
      <c r="J378" s="13" t="n">
        <v>0.066139</v>
      </c>
      <c r="K378" s="13" t="n">
        <v>0.314259</v>
      </c>
      <c r="L378" s="13" t="n">
        <v>0.498287</v>
      </c>
      <c r="M378" s="13" t="n">
        <v>0.905013</v>
      </c>
      <c r="N378" s="13" t="n">
        <v>0.5281090000000001</v>
      </c>
      <c r="O378" s="9">
        <f>IF(C378&lt;=1-Params!$B$4,0,MAX(0.1,ROUND(_xlfn.GAMMA.INV((C378-(1-Params!$B$4))/Params!$B$4,Params!$B$5,Params!$B$6),1)))</f>
        <v/>
      </c>
      <c r="P378" s="9">
        <f>IF(D378&lt;=1-Params!$B$7,0,ROUND(_xlfn.GAMMA.INV((D378-(1-Params!$B$7))/Params!$B$7,Params!$B$8,Params!$B$9),3))</f>
        <v/>
      </c>
      <c r="Q378" s="9">
        <f>IF(E378&lt;=1-Params!$B$4,0,MAX(0.1,ROUND(_xlfn.GAMMA.INV((E378-(1-Params!$B$4))/Params!$B$4,Params!$B$5,Params!$B$6),1)))</f>
        <v/>
      </c>
      <c r="R378" s="9">
        <f>IF(F378&lt;=1-Params!$B$7,0,ROUND(_xlfn.GAMMA.INV((F378-(1-Params!$B$7))/Params!$B$7,Params!$B$8,Params!$B$9),3))</f>
        <v/>
      </c>
      <c r="S378" s="9">
        <f>IF(G378&lt;=1-Params!$B$7,0,ROUND((Params!$B$10+Params!$B$11*G378^Params!$B$12)*_xlfn.GAMMA.INV((G378-(1-Params!$B$7))/Params!$B$7,Params!$B$8,Params!$B$9),3))</f>
        <v/>
      </c>
      <c r="T378" s="9">
        <f>IF(H378&lt;=1-Params!$B$4,0,MAX(0.1,ROUND((Params!$B$10+Params!$B$11*H378^Params!$B$12)*_xlfn.GAMMA.INV((H378-(1-Params!$B$4))/Params!$B$4,Params!$B$5,Params!$B$6),1)))</f>
        <v/>
      </c>
      <c r="U378" s="9">
        <f>ROUND(_xlfn.NORM.INV(I378,Params!$B$13,Params!$B$14),1)</f>
        <v/>
      </c>
      <c r="V378" s="9">
        <f>ROUND(_xlfn.NORM.INV(J378,Params!$B$15,Params!$B$16),2)</f>
        <v/>
      </c>
      <c r="W378" s="9">
        <f>ROUND(_xlfn.NORM.INV(K378,Params!$B$13,Params!$B$14),1)</f>
        <v/>
      </c>
      <c r="X378" s="9">
        <f>ROUND(_xlfn.NORM.INV(L378,Params!$B$15,Params!$B$16),2)</f>
        <v/>
      </c>
      <c r="Y378" s="9">
        <f>ROUND(_xlfn.NORM.INV(M378,Params!$B$15,Params!$B$16)+Params!$B$17+Params!$B$18*M378,2)</f>
        <v/>
      </c>
      <c r="Z378" s="9">
        <f>ROUND(_xlfn.NORM.INV(N378,Params!$B$13,Params!$B$14)+Params!$B$17+Params!$B$18*N378,1)</f>
        <v/>
      </c>
    </row>
    <row r="379">
      <c r="A379" s="11" t="n">
        <v>378</v>
      </c>
      <c r="B379" s="12">
        <f>INT((A379-1)/122)+1</f>
        <v/>
      </c>
      <c r="C379" s="13" t="n">
        <v>0.477893</v>
      </c>
      <c r="D379" s="13" t="n">
        <v>0.664887</v>
      </c>
      <c r="E379" s="13" t="n">
        <v>0.590912</v>
      </c>
      <c r="F379" s="13" t="n">
        <v>0.655527</v>
      </c>
      <c r="G379" s="13" t="n">
        <v>0.273587</v>
      </c>
      <c r="H379" s="13" t="n">
        <v>0.439544</v>
      </c>
      <c r="I379" s="13" t="n">
        <v>0.833506</v>
      </c>
      <c r="J379" s="13" t="n">
        <v>0.360297</v>
      </c>
      <c r="K379" s="13" t="n">
        <v>0.89366</v>
      </c>
      <c r="L379" s="13" t="n">
        <v>0.247726</v>
      </c>
      <c r="M379" s="13" t="n">
        <v>0.695141</v>
      </c>
      <c r="N379" s="13" t="n">
        <v>0.898124</v>
      </c>
      <c r="O379" s="9">
        <f>IF(C379&lt;=1-Params!$B$4,0,MAX(0.1,ROUND(_xlfn.GAMMA.INV((C379-(1-Params!$B$4))/Params!$B$4,Params!$B$5,Params!$B$6),1)))</f>
        <v/>
      </c>
      <c r="P379" s="9">
        <f>IF(D379&lt;=1-Params!$B$7,0,ROUND(_xlfn.GAMMA.INV((D379-(1-Params!$B$7))/Params!$B$7,Params!$B$8,Params!$B$9),3))</f>
        <v/>
      </c>
      <c r="Q379" s="9">
        <f>IF(E379&lt;=1-Params!$B$4,0,MAX(0.1,ROUND(_xlfn.GAMMA.INV((E379-(1-Params!$B$4))/Params!$B$4,Params!$B$5,Params!$B$6),1)))</f>
        <v/>
      </c>
      <c r="R379" s="9">
        <f>IF(F379&lt;=1-Params!$B$7,0,ROUND(_xlfn.GAMMA.INV((F379-(1-Params!$B$7))/Params!$B$7,Params!$B$8,Params!$B$9),3))</f>
        <v/>
      </c>
      <c r="S379" s="9">
        <f>IF(G379&lt;=1-Params!$B$7,0,ROUND((Params!$B$10+Params!$B$11*G379^Params!$B$12)*_xlfn.GAMMA.INV((G379-(1-Params!$B$7))/Params!$B$7,Params!$B$8,Params!$B$9),3))</f>
        <v/>
      </c>
      <c r="T379" s="9">
        <f>IF(H379&lt;=1-Params!$B$4,0,MAX(0.1,ROUND((Params!$B$10+Params!$B$11*H379^Params!$B$12)*_xlfn.GAMMA.INV((H379-(1-Params!$B$4))/Params!$B$4,Params!$B$5,Params!$B$6),1)))</f>
        <v/>
      </c>
      <c r="U379" s="9">
        <f>ROUND(_xlfn.NORM.INV(I379,Params!$B$13,Params!$B$14),1)</f>
        <v/>
      </c>
      <c r="V379" s="9">
        <f>ROUND(_xlfn.NORM.INV(J379,Params!$B$15,Params!$B$16),2)</f>
        <v/>
      </c>
      <c r="W379" s="9">
        <f>ROUND(_xlfn.NORM.INV(K379,Params!$B$13,Params!$B$14),1)</f>
        <v/>
      </c>
      <c r="X379" s="9">
        <f>ROUND(_xlfn.NORM.INV(L379,Params!$B$15,Params!$B$16),2)</f>
        <v/>
      </c>
      <c r="Y379" s="9">
        <f>ROUND(_xlfn.NORM.INV(M379,Params!$B$15,Params!$B$16)+Params!$B$17+Params!$B$18*M379,2)</f>
        <v/>
      </c>
      <c r="Z379" s="9">
        <f>ROUND(_xlfn.NORM.INV(N379,Params!$B$13,Params!$B$14)+Params!$B$17+Params!$B$18*N379,1)</f>
        <v/>
      </c>
    </row>
    <row r="380">
      <c r="A380" s="11" t="n">
        <v>379</v>
      </c>
      <c r="B380" s="12">
        <f>INT((A380-1)/122)+1</f>
        <v/>
      </c>
      <c r="C380" s="13" t="n">
        <v>0.155014</v>
      </c>
      <c r="D380" s="13" t="n">
        <v>0.545673</v>
      </c>
      <c r="E380" s="13" t="n">
        <v>0.881127</v>
      </c>
      <c r="F380" s="13" t="n">
        <v>0.39245</v>
      </c>
      <c r="G380" s="13" t="n">
        <v>0.104914</v>
      </c>
      <c r="H380" s="13" t="n">
        <v>0.342305</v>
      </c>
      <c r="I380" s="13" t="n">
        <v>0.997882</v>
      </c>
      <c r="J380" s="13" t="n">
        <v>0.67925</v>
      </c>
      <c r="K380" s="13" t="n">
        <v>0.904056</v>
      </c>
      <c r="L380" s="13" t="n">
        <v>0.219983</v>
      </c>
      <c r="M380" s="13" t="n">
        <v>0.147406</v>
      </c>
      <c r="N380" s="13" t="n">
        <v>0.5294990000000001</v>
      </c>
      <c r="O380" s="9">
        <f>IF(C380&lt;=1-Params!$B$4,0,MAX(0.1,ROUND(_xlfn.GAMMA.INV((C380-(1-Params!$B$4))/Params!$B$4,Params!$B$5,Params!$B$6),1)))</f>
        <v/>
      </c>
      <c r="P380" s="9">
        <f>IF(D380&lt;=1-Params!$B$7,0,ROUND(_xlfn.GAMMA.INV((D380-(1-Params!$B$7))/Params!$B$7,Params!$B$8,Params!$B$9),3))</f>
        <v/>
      </c>
      <c r="Q380" s="9">
        <f>IF(E380&lt;=1-Params!$B$4,0,MAX(0.1,ROUND(_xlfn.GAMMA.INV((E380-(1-Params!$B$4))/Params!$B$4,Params!$B$5,Params!$B$6),1)))</f>
        <v/>
      </c>
      <c r="R380" s="9">
        <f>IF(F380&lt;=1-Params!$B$7,0,ROUND(_xlfn.GAMMA.INV((F380-(1-Params!$B$7))/Params!$B$7,Params!$B$8,Params!$B$9),3))</f>
        <v/>
      </c>
      <c r="S380" s="9">
        <f>IF(G380&lt;=1-Params!$B$7,0,ROUND((Params!$B$10+Params!$B$11*G380^Params!$B$12)*_xlfn.GAMMA.INV((G380-(1-Params!$B$7))/Params!$B$7,Params!$B$8,Params!$B$9),3))</f>
        <v/>
      </c>
      <c r="T380" s="9">
        <f>IF(H380&lt;=1-Params!$B$4,0,MAX(0.1,ROUND((Params!$B$10+Params!$B$11*H380^Params!$B$12)*_xlfn.GAMMA.INV((H380-(1-Params!$B$4))/Params!$B$4,Params!$B$5,Params!$B$6),1)))</f>
        <v/>
      </c>
      <c r="U380" s="9">
        <f>ROUND(_xlfn.NORM.INV(I380,Params!$B$13,Params!$B$14),1)</f>
        <v/>
      </c>
      <c r="V380" s="9">
        <f>ROUND(_xlfn.NORM.INV(J380,Params!$B$15,Params!$B$16),2)</f>
        <v/>
      </c>
      <c r="W380" s="9">
        <f>ROUND(_xlfn.NORM.INV(K380,Params!$B$13,Params!$B$14),1)</f>
        <v/>
      </c>
      <c r="X380" s="9">
        <f>ROUND(_xlfn.NORM.INV(L380,Params!$B$15,Params!$B$16),2)</f>
        <v/>
      </c>
      <c r="Y380" s="9">
        <f>ROUND(_xlfn.NORM.INV(M380,Params!$B$15,Params!$B$16)+Params!$B$17+Params!$B$18*M380,2)</f>
        <v/>
      </c>
      <c r="Z380" s="9">
        <f>ROUND(_xlfn.NORM.INV(N380,Params!$B$13,Params!$B$14)+Params!$B$17+Params!$B$18*N380,1)</f>
        <v/>
      </c>
    </row>
    <row r="381">
      <c r="A381" s="11" t="n">
        <v>380</v>
      </c>
      <c r="B381" s="12">
        <f>INT((A381-1)/122)+1</f>
        <v/>
      </c>
      <c r="C381" s="13" t="n">
        <v>0.355345</v>
      </c>
      <c r="D381" s="13" t="n">
        <v>0.352139</v>
      </c>
      <c r="E381" s="13" t="n">
        <v>0.66377</v>
      </c>
      <c r="F381" s="13" t="n">
        <v>0.09458</v>
      </c>
      <c r="G381" s="13" t="n">
        <v>0.279446</v>
      </c>
      <c r="H381" s="13" t="n">
        <v>0.049432</v>
      </c>
      <c r="I381" s="13" t="n">
        <v>0.966778</v>
      </c>
      <c r="J381" s="13" t="n">
        <v>0.840926</v>
      </c>
      <c r="K381" s="13" t="n">
        <v>0.76059</v>
      </c>
      <c r="L381" s="13" t="n">
        <v>0.061088</v>
      </c>
      <c r="M381" s="13" t="n">
        <v>0.026942</v>
      </c>
      <c r="N381" s="13" t="n">
        <v>0.551701</v>
      </c>
      <c r="O381" s="9">
        <f>IF(C381&lt;=1-Params!$B$4,0,MAX(0.1,ROUND(_xlfn.GAMMA.INV((C381-(1-Params!$B$4))/Params!$B$4,Params!$B$5,Params!$B$6),1)))</f>
        <v/>
      </c>
      <c r="P381" s="9">
        <f>IF(D381&lt;=1-Params!$B$7,0,ROUND(_xlfn.GAMMA.INV((D381-(1-Params!$B$7))/Params!$B$7,Params!$B$8,Params!$B$9),3))</f>
        <v/>
      </c>
      <c r="Q381" s="9">
        <f>IF(E381&lt;=1-Params!$B$4,0,MAX(0.1,ROUND(_xlfn.GAMMA.INV((E381-(1-Params!$B$4))/Params!$B$4,Params!$B$5,Params!$B$6),1)))</f>
        <v/>
      </c>
      <c r="R381" s="9">
        <f>IF(F381&lt;=1-Params!$B$7,0,ROUND(_xlfn.GAMMA.INV((F381-(1-Params!$B$7))/Params!$B$7,Params!$B$8,Params!$B$9),3))</f>
        <v/>
      </c>
      <c r="S381" s="9">
        <f>IF(G381&lt;=1-Params!$B$7,0,ROUND((Params!$B$10+Params!$B$11*G381^Params!$B$12)*_xlfn.GAMMA.INV((G381-(1-Params!$B$7))/Params!$B$7,Params!$B$8,Params!$B$9),3))</f>
        <v/>
      </c>
      <c r="T381" s="9">
        <f>IF(H381&lt;=1-Params!$B$4,0,MAX(0.1,ROUND((Params!$B$10+Params!$B$11*H381^Params!$B$12)*_xlfn.GAMMA.INV((H381-(1-Params!$B$4))/Params!$B$4,Params!$B$5,Params!$B$6),1)))</f>
        <v/>
      </c>
      <c r="U381" s="9">
        <f>ROUND(_xlfn.NORM.INV(I381,Params!$B$13,Params!$B$14),1)</f>
        <v/>
      </c>
      <c r="V381" s="9">
        <f>ROUND(_xlfn.NORM.INV(J381,Params!$B$15,Params!$B$16),2)</f>
        <v/>
      </c>
      <c r="W381" s="9">
        <f>ROUND(_xlfn.NORM.INV(K381,Params!$B$13,Params!$B$14),1)</f>
        <v/>
      </c>
      <c r="X381" s="9">
        <f>ROUND(_xlfn.NORM.INV(L381,Params!$B$15,Params!$B$16),2)</f>
        <v/>
      </c>
      <c r="Y381" s="9">
        <f>ROUND(_xlfn.NORM.INV(M381,Params!$B$15,Params!$B$16)+Params!$B$17+Params!$B$18*M381,2)</f>
        <v/>
      </c>
      <c r="Z381" s="9">
        <f>ROUND(_xlfn.NORM.INV(N381,Params!$B$13,Params!$B$14)+Params!$B$17+Params!$B$18*N381,1)</f>
        <v/>
      </c>
    </row>
    <row r="382">
      <c r="A382" s="11" t="n">
        <v>381</v>
      </c>
      <c r="B382" s="12">
        <f>INT((A382-1)/122)+1</f>
        <v/>
      </c>
      <c r="C382" s="13" t="n">
        <v>0.584153</v>
      </c>
      <c r="D382" s="13" t="n">
        <v>0.903068</v>
      </c>
      <c r="E382" s="13" t="n">
        <v>0.99076</v>
      </c>
      <c r="F382" s="13" t="n">
        <v>0.07999000000000001</v>
      </c>
      <c r="G382" s="13" t="n">
        <v>0.053463</v>
      </c>
      <c r="H382" s="13" t="n">
        <v>0.099173</v>
      </c>
      <c r="I382" s="13" t="n">
        <v>0.364442</v>
      </c>
      <c r="J382" s="13" t="n">
        <v>0.724873</v>
      </c>
      <c r="K382" s="13" t="n">
        <v>0.69542</v>
      </c>
      <c r="L382" s="13" t="n">
        <v>0.399141</v>
      </c>
      <c r="M382" s="13" t="n">
        <v>0.018444</v>
      </c>
      <c r="N382" s="13" t="n">
        <v>0.67335</v>
      </c>
      <c r="O382" s="9">
        <f>IF(C382&lt;=1-Params!$B$4,0,MAX(0.1,ROUND(_xlfn.GAMMA.INV((C382-(1-Params!$B$4))/Params!$B$4,Params!$B$5,Params!$B$6),1)))</f>
        <v/>
      </c>
      <c r="P382" s="9">
        <f>IF(D382&lt;=1-Params!$B$7,0,ROUND(_xlfn.GAMMA.INV((D382-(1-Params!$B$7))/Params!$B$7,Params!$B$8,Params!$B$9),3))</f>
        <v/>
      </c>
      <c r="Q382" s="9">
        <f>IF(E382&lt;=1-Params!$B$4,0,MAX(0.1,ROUND(_xlfn.GAMMA.INV((E382-(1-Params!$B$4))/Params!$B$4,Params!$B$5,Params!$B$6),1)))</f>
        <v/>
      </c>
      <c r="R382" s="9">
        <f>IF(F382&lt;=1-Params!$B$7,0,ROUND(_xlfn.GAMMA.INV((F382-(1-Params!$B$7))/Params!$B$7,Params!$B$8,Params!$B$9),3))</f>
        <v/>
      </c>
      <c r="S382" s="9">
        <f>IF(G382&lt;=1-Params!$B$7,0,ROUND((Params!$B$10+Params!$B$11*G382^Params!$B$12)*_xlfn.GAMMA.INV((G382-(1-Params!$B$7))/Params!$B$7,Params!$B$8,Params!$B$9),3))</f>
        <v/>
      </c>
      <c r="T382" s="9">
        <f>IF(H382&lt;=1-Params!$B$4,0,MAX(0.1,ROUND((Params!$B$10+Params!$B$11*H382^Params!$B$12)*_xlfn.GAMMA.INV((H382-(1-Params!$B$4))/Params!$B$4,Params!$B$5,Params!$B$6),1)))</f>
        <v/>
      </c>
      <c r="U382" s="9">
        <f>ROUND(_xlfn.NORM.INV(I382,Params!$B$13,Params!$B$14),1)</f>
        <v/>
      </c>
      <c r="V382" s="9">
        <f>ROUND(_xlfn.NORM.INV(J382,Params!$B$15,Params!$B$16),2)</f>
        <v/>
      </c>
      <c r="W382" s="9">
        <f>ROUND(_xlfn.NORM.INV(K382,Params!$B$13,Params!$B$14),1)</f>
        <v/>
      </c>
      <c r="X382" s="9">
        <f>ROUND(_xlfn.NORM.INV(L382,Params!$B$15,Params!$B$16),2)</f>
        <v/>
      </c>
      <c r="Y382" s="9">
        <f>ROUND(_xlfn.NORM.INV(M382,Params!$B$15,Params!$B$16)+Params!$B$17+Params!$B$18*M382,2)</f>
        <v/>
      </c>
      <c r="Z382" s="9">
        <f>ROUND(_xlfn.NORM.INV(N382,Params!$B$13,Params!$B$14)+Params!$B$17+Params!$B$18*N382,1)</f>
        <v/>
      </c>
    </row>
    <row r="383">
      <c r="A383" s="11" t="n">
        <v>382</v>
      </c>
      <c r="B383" s="12">
        <f>INT((A383-1)/122)+1</f>
        <v/>
      </c>
      <c r="C383" s="13" t="n">
        <v>0.963527</v>
      </c>
      <c r="D383" s="13" t="n">
        <v>0.816147</v>
      </c>
      <c r="E383" s="13" t="n">
        <v>0.338846</v>
      </c>
      <c r="F383" s="13" t="n">
        <v>0.48781</v>
      </c>
      <c r="G383" s="13" t="n">
        <v>0.171341</v>
      </c>
      <c r="H383" s="13" t="n">
        <v>0.091919</v>
      </c>
      <c r="I383" s="13" t="n">
        <v>0.394253</v>
      </c>
      <c r="J383" s="13" t="n">
        <v>0.827902</v>
      </c>
      <c r="K383" s="13" t="n">
        <v>0.869907</v>
      </c>
      <c r="L383" s="13" t="n">
        <v>0.615847</v>
      </c>
      <c r="M383" s="13" t="n">
        <v>0.087828</v>
      </c>
      <c r="N383" s="13" t="n">
        <v>0.432251</v>
      </c>
      <c r="O383" s="9">
        <f>IF(C383&lt;=1-Params!$B$4,0,MAX(0.1,ROUND(_xlfn.GAMMA.INV((C383-(1-Params!$B$4))/Params!$B$4,Params!$B$5,Params!$B$6),1)))</f>
        <v/>
      </c>
      <c r="P383" s="9">
        <f>IF(D383&lt;=1-Params!$B$7,0,ROUND(_xlfn.GAMMA.INV((D383-(1-Params!$B$7))/Params!$B$7,Params!$B$8,Params!$B$9),3))</f>
        <v/>
      </c>
      <c r="Q383" s="9">
        <f>IF(E383&lt;=1-Params!$B$4,0,MAX(0.1,ROUND(_xlfn.GAMMA.INV((E383-(1-Params!$B$4))/Params!$B$4,Params!$B$5,Params!$B$6),1)))</f>
        <v/>
      </c>
      <c r="R383" s="9">
        <f>IF(F383&lt;=1-Params!$B$7,0,ROUND(_xlfn.GAMMA.INV((F383-(1-Params!$B$7))/Params!$B$7,Params!$B$8,Params!$B$9),3))</f>
        <v/>
      </c>
      <c r="S383" s="9">
        <f>IF(G383&lt;=1-Params!$B$7,0,ROUND((Params!$B$10+Params!$B$11*G383^Params!$B$12)*_xlfn.GAMMA.INV((G383-(1-Params!$B$7))/Params!$B$7,Params!$B$8,Params!$B$9),3))</f>
        <v/>
      </c>
      <c r="T383" s="9">
        <f>IF(H383&lt;=1-Params!$B$4,0,MAX(0.1,ROUND((Params!$B$10+Params!$B$11*H383^Params!$B$12)*_xlfn.GAMMA.INV((H383-(1-Params!$B$4))/Params!$B$4,Params!$B$5,Params!$B$6),1)))</f>
        <v/>
      </c>
      <c r="U383" s="9">
        <f>ROUND(_xlfn.NORM.INV(I383,Params!$B$13,Params!$B$14),1)</f>
        <v/>
      </c>
      <c r="V383" s="9">
        <f>ROUND(_xlfn.NORM.INV(J383,Params!$B$15,Params!$B$16),2)</f>
        <v/>
      </c>
      <c r="W383" s="9">
        <f>ROUND(_xlfn.NORM.INV(K383,Params!$B$13,Params!$B$14),1)</f>
        <v/>
      </c>
      <c r="X383" s="9">
        <f>ROUND(_xlfn.NORM.INV(L383,Params!$B$15,Params!$B$16),2)</f>
        <v/>
      </c>
      <c r="Y383" s="9">
        <f>ROUND(_xlfn.NORM.INV(M383,Params!$B$15,Params!$B$16)+Params!$B$17+Params!$B$18*M383,2)</f>
        <v/>
      </c>
      <c r="Z383" s="9">
        <f>ROUND(_xlfn.NORM.INV(N383,Params!$B$13,Params!$B$14)+Params!$B$17+Params!$B$18*N383,1)</f>
        <v/>
      </c>
    </row>
    <row r="384">
      <c r="A384" s="11" t="n">
        <v>383</v>
      </c>
      <c r="B384" s="12">
        <f>INT((A384-1)/122)+1</f>
        <v/>
      </c>
      <c r="C384" s="13" t="n">
        <v>0.594356</v>
      </c>
      <c r="D384" s="13" t="n">
        <v>0.435657</v>
      </c>
      <c r="E384" s="13" t="n">
        <v>0.361276</v>
      </c>
      <c r="F384" s="13" t="n">
        <v>0.221715</v>
      </c>
      <c r="G384" s="13" t="n">
        <v>0.246725</v>
      </c>
      <c r="H384" s="13" t="n">
        <v>0.79391</v>
      </c>
      <c r="I384" s="13" t="n">
        <v>0.649939</v>
      </c>
      <c r="J384" s="13" t="n">
        <v>0.630108</v>
      </c>
      <c r="K384" s="13" t="n">
        <v>0.897066</v>
      </c>
      <c r="L384" s="13" t="n">
        <v>0.249759</v>
      </c>
      <c r="M384" s="13" t="n">
        <v>0.514145</v>
      </c>
      <c r="N384" s="13" t="n">
        <v>0.028122</v>
      </c>
      <c r="O384" s="9">
        <f>IF(C384&lt;=1-Params!$B$4,0,MAX(0.1,ROUND(_xlfn.GAMMA.INV((C384-(1-Params!$B$4))/Params!$B$4,Params!$B$5,Params!$B$6),1)))</f>
        <v/>
      </c>
      <c r="P384" s="9">
        <f>IF(D384&lt;=1-Params!$B$7,0,ROUND(_xlfn.GAMMA.INV((D384-(1-Params!$B$7))/Params!$B$7,Params!$B$8,Params!$B$9),3))</f>
        <v/>
      </c>
      <c r="Q384" s="9">
        <f>IF(E384&lt;=1-Params!$B$4,0,MAX(0.1,ROUND(_xlfn.GAMMA.INV((E384-(1-Params!$B$4))/Params!$B$4,Params!$B$5,Params!$B$6),1)))</f>
        <v/>
      </c>
      <c r="R384" s="9">
        <f>IF(F384&lt;=1-Params!$B$7,0,ROUND(_xlfn.GAMMA.INV((F384-(1-Params!$B$7))/Params!$B$7,Params!$B$8,Params!$B$9),3))</f>
        <v/>
      </c>
      <c r="S384" s="9">
        <f>IF(G384&lt;=1-Params!$B$7,0,ROUND((Params!$B$10+Params!$B$11*G384^Params!$B$12)*_xlfn.GAMMA.INV((G384-(1-Params!$B$7))/Params!$B$7,Params!$B$8,Params!$B$9),3))</f>
        <v/>
      </c>
      <c r="T384" s="9">
        <f>IF(H384&lt;=1-Params!$B$4,0,MAX(0.1,ROUND((Params!$B$10+Params!$B$11*H384^Params!$B$12)*_xlfn.GAMMA.INV((H384-(1-Params!$B$4))/Params!$B$4,Params!$B$5,Params!$B$6),1)))</f>
        <v/>
      </c>
      <c r="U384" s="9">
        <f>ROUND(_xlfn.NORM.INV(I384,Params!$B$13,Params!$B$14),1)</f>
        <v/>
      </c>
      <c r="V384" s="9">
        <f>ROUND(_xlfn.NORM.INV(J384,Params!$B$15,Params!$B$16),2)</f>
        <v/>
      </c>
      <c r="W384" s="9">
        <f>ROUND(_xlfn.NORM.INV(K384,Params!$B$13,Params!$B$14),1)</f>
        <v/>
      </c>
      <c r="X384" s="9">
        <f>ROUND(_xlfn.NORM.INV(L384,Params!$B$15,Params!$B$16),2)</f>
        <v/>
      </c>
      <c r="Y384" s="9">
        <f>ROUND(_xlfn.NORM.INV(M384,Params!$B$15,Params!$B$16)+Params!$B$17+Params!$B$18*M384,2)</f>
        <v/>
      </c>
      <c r="Z384" s="9">
        <f>ROUND(_xlfn.NORM.INV(N384,Params!$B$13,Params!$B$14)+Params!$B$17+Params!$B$18*N384,1)</f>
        <v/>
      </c>
    </row>
    <row r="385">
      <c r="A385" s="11" t="n">
        <v>384</v>
      </c>
      <c r="B385" s="12">
        <f>INT((A385-1)/122)+1</f>
        <v/>
      </c>
      <c r="C385" s="13" t="n">
        <v>0.845306</v>
      </c>
      <c r="D385" s="13" t="n">
        <v>0.325183</v>
      </c>
      <c r="E385" s="13" t="n">
        <v>0.525919</v>
      </c>
      <c r="F385" s="13" t="n">
        <v>0.176174</v>
      </c>
      <c r="G385" s="13" t="n">
        <v>0.676217</v>
      </c>
      <c r="H385" s="13" t="n">
        <v>0.9620919999999999</v>
      </c>
      <c r="I385" s="13" t="n">
        <v>0.250423</v>
      </c>
      <c r="J385" s="13" t="n">
        <v>0.398333</v>
      </c>
      <c r="K385" s="13" t="n">
        <v>0.924222</v>
      </c>
      <c r="L385" s="13" t="n">
        <v>0.317583</v>
      </c>
      <c r="M385" s="13" t="n">
        <v>0.338476</v>
      </c>
      <c r="N385" s="13" t="n">
        <v>0.458291</v>
      </c>
      <c r="O385" s="9">
        <f>IF(C385&lt;=1-Params!$B$4,0,MAX(0.1,ROUND(_xlfn.GAMMA.INV((C385-(1-Params!$B$4))/Params!$B$4,Params!$B$5,Params!$B$6),1)))</f>
        <v/>
      </c>
      <c r="P385" s="9">
        <f>IF(D385&lt;=1-Params!$B$7,0,ROUND(_xlfn.GAMMA.INV((D385-(1-Params!$B$7))/Params!$B$7,Params!$B$8,Params!$B$9),3))</f>
        <v/>
      </c>
      <c r="Q385" s="9">
        <f>IF(E385&lt;=1-Params!$B$4,0,MAX(0.1,ROUND(_xlfn.GAMMA.INV((E385-(1-Params!$B$4))/Params!$B$4,Params!$B$5,Params!$B$6),1)))</f>
        <v/>
      </c>
      <c r="R385" s="9">
        <f>IF(F385&lt;=1-Params!$B$7,0,ROUND(_xlfn.GAMMA.INV((F385-(1-Params!$B$7))/Params!$B$7,Params!$B$8,Params!$B$9),3))</f>
        <v/>
      </c>
      <c r="S385" s="9">
        <f>IF(G385&lt;=1-Params!$B$7,0,ROUND((Params!$B$10+Params!$B$11*G385^Params!$B$12)*_xlfn.GAMMA.INV((G385-(1-Params!$B$7))/Params!$B$7,Params!$B$8,Params!$B$9),3))</f>
        <v/>
      </c>
      <c r="T385" s="9">
        <f>IF(H385&lt;=1-Params!$B$4,0,MAX(0.1,ROUND((Params!$B$10+Params!$B$11*H385^Params!$B$12)*_xlfn.GAMMA.INV((H385-(1-Params!$B$4))/Params!$B$4,Params!$B$5,Params!$B$6),1)))</f>
        <v/>
      </c>
      <c r="U385" s="9">
        <f>ROUND(_xlfn.NORM.INV(I385,Params!$B$13,Params!$B$14),1)</f>
        <v/>
      </c>
      <c r="V385" s="9">
        <f>ROUND(_xlfn.NORM.INV(J385,Params!$B$15,Params!$B$16),2)</f>
        <v/>
      </c>
      <c r="W385" s="9">
        <f>ROUND(_xlfn.NORM.INV(K385,Params!$B$13,Params!$B$14),1)</f>
        <v/>
      </c>
      <c r="X385" s="9">
        <f>ROUND(_xlfn.NORM.INV(L385,Params!$B$15,Params!$B$16),2)</f>
        <v/>
      </c>
      <c r="Y385" s="9">
        <f>ROUND(_xlfn.NORM.INV(M385,Params!$B$15,Params!$B$16)+Params!$B$17+Params!$B$18*M385,2)</f>
        <v/>
      </c>
      <c r="Z385" s="9">
        <f>ROUND(_xlfn.NORM.INV(N385,Params!$B$13,Params!$B$14)+Params!$B$17+Params!$B$18*N385,1)</f>
        <v/>
      </c>
    </row>
    <row r="386">
      <c r="A386" s="11" t="n">
        <v>385</v>
      </c>
      <c r="B386" s="12">
        <f>INT((A386-1)/122)+1</f>
        <v/>
      </c>
      <c r="C386" s="13" t="n">
        <v>0.666269</v>
      </c>
      <c r="D386" s="13" t="n">
        <v>0.031175</v>
      </c>
      <c r="E386" s="13" t="n">
        <v>0.223927</v>
      </c>
      <c r="F386" s="13" t="n">
        <v>0.07052700000000001</v>
      </c>
      <c r="G386" s="13" t="n">
        <v>0.46515</v>
      </c>
      <c r="H386" s="13" t="n">
        <v>0.357967</v>
      </c>
      <c r="I386" s="13" t="n">
        <v>0.220326</v>
      </c>
      <c r="J386" s="13" t="n">
        <v>0.058514</v>
      </c>
      <c r="K386" s="13" t="n">
        <v>0.847472</v>
      </c>
      <c r="L386" s="13" t="n">
        <v>0.20854</v>
      </c>
      <c r="M386" s="13" t="n">
        <v>0.721073</v>
      </c>
      <c r="N386" s="13" t="n">
        <v>0.07616000000000001</v>
      </c>
      <c r="O386" s="9">
        <f>IF(C386&lt;=1-Params!$B$4,0,MAX(0.1,ROUND(_xlfn.GAMMA.INV((C386-(1-Params!$B$4))/Params!$B$4,Params!$B$5,Params!$B$6),1)))</f>
        <v/>
      </c>
      <c r="P386" s="9">
        <f>IF(D386&lt;=1-Params!$B$7,0,ROUND(_xlfn.GAMMA.INV((D386-(1-Params!$B$7))/Params!$B$7,Params!$B$8,Params!$B$9),3))</f>
        <v/>
      </c>
      <c r="Q386" s="9">
        <f>IF(E386&lt;=1-Params!$B$4,0,MAX(0.1,ROUND(_xlfn.GAMMA.INV((E386-(1-Params!$B$4))/Params!$B$4,Params!$B$5,Params!$B$6),1)))</f>
        <v/>
      </c>
      <c r="R386" s="9">
        <f>IF(F386&lt;=1-Params!$B$7,0,ROUND(_xlfn.GAMMA.INV((F386-(1-Params!$B$7))/Params!$B$7,Params!$B$8,Params!$B$9),3))</f>
        <v/>
      </c>
      <c r="S386" s="9">
        <f>IF(G386&lt;=1-Params!$B$7,0,ROUND((Params!$B$10+Params!$B$11*G386^Params!$B$12)*_xlfn.GAMMA.INV((G386-(1-Params!$B$7))/Params!$B$7,Params!$B$8,Params!$B$9),3))</f>
        <v/>
      </c>
      <c r="T386" s="9">
        <f>IF(H386&lt;=1-Params!$B$4,0,MAX(0.1,ROUND((Params!$B$10+Params!$B$11*H386^Params!$B$12)*_xlfn.GAMMA.INV((H386-(1-Params!$B$4))/Params!$B$4,Params!$B$5,Params!$B$6),1)))</f>
        <v/>
      </c>
      <c r="U386" s="9">
        <f>ROUND(_xlfn.NORM.INV(I386,Params!$B$13,Params!$B$14),1)</f>
        <v/>
      </c>
      <c r="V386" s="9">
        <f>ROUND(_xlfn.NORM.INV(J386,Params!$B$15,Params!$B$16),2)</f>
        <v/>
      </c>
      <c r="W386" s="9">
        <f>ROUND(_xlfn.NORM.INV(K386,Params!$B$13,Params!$B$14),1)</f>
        <v/>
      </c>
      <c r="X386" s="9">
        <f>ROUND(_xlfn.NORM.INV(L386,Params!$B$15,Params!$B$16),2)</f>
        <v/>
      </c>
      <c r="Y386" s="9">
        <f>ROUND(_xlfn.NORM.INV(M386,Params!$B$15,Params!$B$16)+Params!$B$17+Params!$B$18*M386,2)</f>
        <v/>
      </c>
      <c r="Z386" s="9">
        <f>ROUND(_xlfn.NORM.INV(N386,Params!$B$13,Params!$B$14)+Params!$B$17+Params!$B$18*N386,1)</f>
        <v/>
      </c>
    </row>
    <row r="387">
      <c r="A387" s="11" t="n">
        <v>386</v>
      </c>
      <c r="B387" s="12">
        <f>INT((A387-1)/122)+1</f>
        <v/>
      </c>
      <c r="C387" s="13" t="n">
        <v>0.99858</v>
      </c>
      <c r="D387" s="13" t="n">
        <v>0.054118</v>
      </c>
      <c r="E387" s="13" t="n">
        <v>0.095592</v>
      </c>
      <c r="F387" s="13" t="n">
        <v>0.726693</v>
      </c>
      <c r="G387" s="13" t="n">
        <v>0.41224</v>
      </c>
      <c r="H387" s="13" t="n">
        <v>0.285419</v>
      </c>
      <c r="I387" s="13" t="n">
        <v>0.07473200000000001</v>
      </c>
      <c r="J387" s="13" t="n">
        <v>0.387791</v>
      </c>
      <c r="K387" s="13" t="n">
        <v>0.570537</v>
      </c>
      <c r="L387" s="13" t="n">
        <v>0.134859</v>
      </c>
      <c r="M387" s="13" t="n">
        <v>0.711593</v>
      </c>
      <c r="N387" s="13" t="n">
        <v>0.328726</v>
      </c>
      <c r="O387" s="9">
        <f>IF(C387&lt;=1-Params!$B$4,0,MAX(0.1,ROUND(_xlfn.GAMMA.INV((C387-(1-Params!$B$4))/Params!$B$4,Params!$B$5,Params!$B$6),1)))</f>
        <v/>
      </c>
      <c r="P387" s="9">
        <f>IF(D387&lt;=1-Params!$B$7,0,ROUND(_xlfn.GAMMA.INV((D387-(1-Params!$B$7))/Params!$B$7,Params!$B$8,Params!$B$9),3))</f>
        <v/>
      </c>
      <c r="Q387" s="9">
        <f>IF(E387&lt;=1-Params!$B$4,0,MAX(0.1,ROUND(_xlfn.GAMMA.INV((E387-(1-Params!$B$4))/Params!$B$4,Params!$B$5,Params!$B$6),1)))</f>
        <v/>
      </c>
      <c r="R387" s="9">
        <f>IF(F387&lt;=1-Params!$B$7,0,ROUND(_xlfn.GAMMA.INV((F387-(1-Params!$B$7))/Params!$B$7,Params!$B$8,Params!$B$9),3))</f>
        <v/>
      </c>
      <c r="S387" s="9">
        <f>IF(G387&lt;=1-Params!$B$7,0,ROUND((Params!$B$10+Params!$B$11*G387^Params!$B$12)*_xlfn.GAMMA.INV((G387-(1-Params!$B$7))/Params!$B$7,Params!$B$8,Params!$B$9),3))</f>
        <v/>
      </c>
      <c r="T387" s="9">
        <f>IF(H387&lt;=1-Params!$B$4,0,MAX(0.1,ROUND((Params!$B$10+Params!$B$11*H387^Params!$B$12)*_xlfn.GAMMA.INV((H387-(1-Params!$B$4))/Params!$B$4,Params!$B$5,Params!$B$6),1)))</f>
        <v/>
      </c>
      <c r="U387" s="9">
        <f>ROUND(_xlfn.NORM.INV(I387,Params!$B$13,Params!$B$14),1)</f>
        <v/>
      </c>
      <c r="V387" s="9">
        <f>ROUND(_xlfn.NORM.INV(J387,Params!$B$15,Params!$B$16),2)</f>
        <v/>
      </c>
      <c r="W387" s="9">
        <f>ROUND(_xlfn.NORM.INV(K387,Params!$B$13,Params!$B$14),1)</f>
        <v/>
      </c>
      <c r="X387" s="9">
        <f>ROUND(_xlfn.NORM.INV(L387,Params!$B$15,Params!$B$16),2)</f>
        <v/>
      </c>
      <c r="Y387" s="9">
        <f>ROUND(_xlfn.NORM.INV(M387,Params!$B$15,Params!$B$16)+Params!$B$17+Params!$B$18*M387,2)</f>
        <v/>
      </c>
      <c r="Z387" s="9">
        <f>ROUND(_xlfn.NORM.INV(N387,Params!$B$13,Params!$B$14)+Params!$B$17+Params!$B$18*N387,1)</f>
        <v/>
      </c>
    </row>
    <row r="388">
      <c r="A388" s="11" t="n">
        <v>387</v>
      </c>
      <c r="B388" s="12">
        <f>INT((A388-1)/122)+1</f>
        <v/>
      </c>
      <c r="C388" s="13" t="n">
        <v>0.964781</v>
      </c>
      <c r="D388" s="13" t="n">
        <v>0.336228</v>
      </c>
      <c r="E388" s="13" t="n">
        <v>0.662204</v>
      </c>
      <c r="F388" s="13" t="n">
        <v>0.866802</v>
      </c>
      <c r="G388" s="13" t="n">
        <v>0.38648</v>
      </c>
      <c r="H388" s="13" t="n">
        <v>0.597247</v>
      </c>
      <c r="I388" s="13" t="n">
        <v>0.09958599999999999</v>
      </c>
      <c r="J388" s="13" t="n">
        <v>0.290017</v>
      </c>
      <c r="K388" s="13" t="n">
        <v>0.503755</v>
      </c>
      <c r="L388" s="13" t="n">
        <v>0.185379</v>
      </c>
      <c r="M388" s="13" t="n">
        <v>0.814415</v>
      </c>
      <c r="N388" s="13" t="n">
        <v>0.262629</v>
      </c>
      <c r="O388" s="9">
        <f>IF(C388&lt;=1-Params!$B$4,0,MAX(0.1,ROUND(_xlfn.GAMMA.INV((C388-(1-Params!$B$4))/Params!$B$4,Params!$B$5,Params!$B$6),1)))</f>
        <v/>
      </c>
      <c r="P388" s="9">
        <f>IF(D388&lt;=1-Params!$B$7,0,ROUND(_xlfn.GAMMA.INV((D388-(1-Params!$B$7))/Params!$B$7,Params!$B$8,Params!$B$9),3))</f>
        <v/>
      </c>
      <c r="Q388" s="9">
        <f>IF(E388&lt;=1-Params!$B$4,0,MAX(0.1,ROUND(_xlfn.GAMMA.INV((E388-(1-Params!$B$4))/Params!$B$4,Params!$B$5,Params!$B$6),1)))</f>
        <v/>
      </c>
      <c r="R388" s="9">
        <f>IF(F388&lt;=1-Params!$B$7,0,ROUND(_xlfn.GAMMA.INV((F388-(1-Params!$B$7))/Params!$B$7,Params!$B$8,Params!$B$9),3))</f>
        <v/>
      </c>
      <c r="S388" s="9">
        <f>IF(G388&lt;=1-Params!$B$7,0,ROUND((Params!$B$10+Params!$B$11*G388^Params!$B$12)*_xlfn.GAMMA.INV((G388-(1-Params!$B$7))/Params!$B$7,Params!$B$8,Params!$B$9),3))</f>
        <v/>
      </c>
      <c r="T388" s="9">
        <f>IF(H388&lt;=1-Params!$B$4,0,MAX(0.1,ROUND((Params!$B$10+Params!$B$11*H388^Params!$B$12)*_xlfn.GAMMA.INV((H388-(1-Params!$B$4))/Params!$B$4,Params!$B$5,Params!$B$6),1)))</f>
        <v/>
      </c>
      <c r="U388" s="9">
        <f>ROUND(_xlfn.NORM.INV(I388,Params!$B$13,Params!$B$14),1)</f>
        <v/>
      </c>
      <c r="V388" s="9">
        <f>ROUND(_xlfn.NORM.INV(J388,Params!$B$15,Params!$B$16),2)</f>
        <v/>
      </c>
      <c r="W388" s="9">
        <f>ROUND(_xlfn.NORM.INV(K388,Params!$B$13,Params!$B$14),1)</f>
        <v/>
      </c>
      <c r="X388" s="9">
        <f>ROUND(_xlfn.NORM.INV(L388,Params!$B$15,Params!$B$16),2)</f>
        <v/>
      </c>
      <c r="Y388" s="9">
        <f>ROUND(_xlfn.NORM.INV(M388,Params!$B$15,Params!$B$16)+Params!$B$17+Params!$B$18*M388,2)</f>
        <v/>
      </c>
      <c r="Z388" s="9">
        <f>ROUND(_xlfn.NORM.INV(N388,Params!$B$13,Params!$B$14)+Params!$B$17+Params!$B$18*N388,1)</f>
        <v/>
      </c>
    </row>
    <row r="389">
      <c r="A389" s="11" t="n">
        <v>388</v>
      </c>
      <c r="B389" s="12">
        <f>INT((A389-1)/122)+1</f>
        <v/>
      </c>
      <c r="C389" s="13" t="n">
        <v>0.99053</v>
      </c>
      <c r="D389" s="13" t="n">
        <v>0.219987</v>
      </c>
      <c r="E389" s="13" t="n">
        <v>0.994709</v>
      </c>
      <c r="F389" s="13" t="n">
        <v>0.583659</v>
      </c>
      <c r="G389" s="13" t="n">
        <v>0.814393</v>
      </c>
      <c r="H389" s="13" t="n">
        <v>0.137724</v>
      </c>
      <c r="I389" s="13" t="n">
        <v>0.230979</v>
      </c>
      <c r="J389" s="13" t="n">
        <v>0.240941</v>
      </c>
      <c r="K389" s="13" t="n">
        <v>0.62714</v>
      </c>
      <c r="L389" s="13" t="n">
        <v>0.187954</v>
      </c>
      <c r="M389" s="13" t="n">
        <v>0.684733</v>
      </c>
      <c r="N389" s="13" t="n">
        <v>0.533535</v>
      </c>
      <c r="O389" s="9">
        <f>IF(C389&lt;=1-Params!$B$4,0,MAX(0.1,ROUND(_xlfn.GAMMA.INV((C389-(1-Params!$B$4))/Params!$B$4,Params!$B$5,Params!$B$6),1)))</f>
        <v/>
      </c>
      <c r="P389" s="9">
        <f>IF(D389&lt;=1-Params!$B$7,0,ROUND(_xlfn.GAMMA.INV((D389-(1-Params!$B$7))/Params!$B$7,Params!$B$8,Params!$B$9),3))</f>
        <v/>
      </c>
      <c r="Q389" s="9">
        <f>IF(E389&lt;=1-Params!$B$4,0,MAX(0.1,ROUND(_xlfn.GAMMA.INV((E389-(1-Params!$B$4))/Params!$B$4,Params!$B$5,Params!$B$6),1)))</f>
        <v/>
      </c>
      <c r="R389" s="9">
        <f>IF(F389&lt;=1-Params!$B$7,0,ROUND(_xlfn.GAMMA.INV((F389-(1-Params!$B$7))/Params!$B$7,Params!$B$8,Params!$B$9),3))</f>
        <v/>
      </c>
      <c r="S389" s="9">
        <f>IF(G389&lt;=1-Params!$B$7,0,ROUND((Params!$B$10+Params!$B$11*G389^Params!$B$12)*_xlfn.GAMMA.INV((G389-(1-Params!$B$7))/Params!$B$7,Params!$B$8,Params!$B$9),3))</f>
        <v/>
      </c>
      <c r="T389" s="9">
        <f>IF(H389&lt;=1-Params!$B$4,0,MAX(0.1,ROUND((Params!$B$10+Params!$B$11*H389^Params!$B$12)*_xlfn.GAMMA.INV((H389-(1-Params!$B$4))/Params!$B$4,Params!$B$5,Params!$B$6),1)))</f>
        <v/>
      </c>
      <c r="U389" s="9">
        <f>ROUND(_xlfn.NORM.INV(I389,Params!$B$13,Params!$B$14),1)</f>
        <v/>
      </c>
      <c r="V389" s="9">
        <f>ROUND(_xlfn.NORM.INV(J389,Params!$B$15,Params!$B$16),2)</f>
        <v/>
      </c>
      <c r="W389" s="9">
        <f>ROUND(_xlfn.NORM.INV(K389,Params!$B$13,Params!$B$14),1)</f>
        <v/>
      </c>
      <c r="X389" s="9">
        <f>ROUND(_xlfn.NORM.INV(L389,Params!$B$15,Params!$B$16),2)</f>
        <v/>
      </c>
      <c r="Y389" s="9">
        <f>ROUND(_xlfn.NORM.INV(M389,Params!$B$15,Params!$B$16)+Params!$B$17+Params!$B$18*M389,2)</f>
        <v/>
      </c>
      <c r="Z389" s="9">
        <f>ROUND(_xlfn.NORM.INV(N389,Params!$B$13,Params!$B$14)+Params!$B$17+Params!$B$18*N389,1)</f>
        <v/>
      </c>
    </row>
    <row r="390">
      <c r="A390" s="11" t="n">
        <v>389</v>
      </c>
      <c r="B390" s="12">
        <f>INT((A390-1)/122)+1</f>
        <v/>
      </c>
      <c r="C390" s="13" t="n">
        <v>0.953008</v>
      </c>
      <c r="D390" s="13" t="n">
        <v>0.9766089999999999</v>
      </c>
      <c r="E390" s="13" t="n">
        <v>0.973177</v>
      </c>
      <c r="F390" s="13" t="n">
        <v>0.024522</v>
      </c>
      <c r="G390" s="13" t="n">
        <v>0.076459</v>
      </c>
      <c r="H390" s="13" t="n">
        <v>0.866313</v>
      </c>
      <c r="I390" s="13" t="n">
        <v>0.435065</v>
      </c>
      <c r="J390" s="13" t="n">
        <v>0.258615</v>
      </c>
      <c r="K390" s="13" t="n">
        <v>0.720379</v>
      </c>
      <c r="L390" s="13" t="n">
        <v>0.071242</v>
      </c>
      <c r="M390" s="13" t="n">
        <v>0.308018</v>
      </c>
      <c r="N390" s="13" t="n">
        <v>0.7925450000000001</v>
      </c>
      <c r="O390" s="9">
        <f>IF(C390&lt;=1-Params!$B$4,0,MAX(0.1,ROUND(_xlfn.GAMMA.INV((C390-(1-Params!$B$4))/Params!$B$4,Params!$B$5,Params!$B$6),1)))</f>
        <v/>
      </c>
      <c r="P390" s="9">
        <f>IF(D390&lt;=1-Params!$B$7,0,ROUND(_xlfn.GAMMA.INV((D390-(1-Params!$B$7))/Params!$B$7,Params!$B$8,Params!$B$9),3))</f>
        <v/>
      </c>
      <c r="Q390" s="9">
        <f>IF(E390&lt;=1-Params!$B$4,0,MAX(0.1,ROUND(_xlfn.GAMMA.INV((E390-(1-Params!$B$4))/Params!$B$4,Params!$B$5,Params!$B$6),1)))</f>
        <v/>
      </c>
      <c r="R390" s="9">
        <f>IF(F390&lt;=1-Params!$B$7,0,ROUND(_xlfn.GAMMA.INV((F390-(1-Params!$B$7))/Params!$B$7,Params!$B$8,Params!$B$9),3))</f>
        <v/>
      </c>
      <c r="S390" s="9">
        <f>IF(G390&lt;=1-Params!$B$7,0,ROUND((Params!$B$10+Params!$B$11*G390^Params!$B$12)*_xlfn.GAMMA.INV((G390-(1-Params!$B$7))/Params!$B$7,Params!$B$8,Params!$B$9),3))</f>
        <v/>
      </c>
      <c r="T390" s="9">
        <f>IF(H390&lt;=1-Params!$B$4,0,MAX(0.1,ROUND((Params!$B$10+Params!$B$11*H390^Params!$B$12)*_xlfn.GAMMA.INV((H390-(1-Params!$B$4))/Params!$B$4,Params!$B$5,Params!$B$6),1)))</f>
        <v/>
      </c>
      <c r="U390" s="9">
        <f>ROUND(_xlfn.NORM.INV(I390,Params!$B$13,Params!$B$14),1)</f>
        <v/>
      </c>
      <c r="V390" s="9">
        <f>ROUND(_xlfn.NORM.INV(J390,Params!$B$15,Params!$B$16),2)</f>
        <v/>
      </c>
      <c r="W390" s="9">
        <f>ROUND(_xlfn.NORM.INV(K390,Params!$B$13,Params!$B$14),1)</f>
        <v/>
      </c>
      <c r="X390" s="9">
        <f>ROUND(_xlfn.NORM.INV(L390,Params!$B$15,Params!$B$16),2)</f>
        <v/>
      </c>
      <c r="Y390" s="9">
        <f>ROUND(_xlfn.NORM.INV(M390,Params!$B$15,Params!$B$16)+Params!$B$17+Params!$B$18*M390,2)</f>
        <v/>
      </c>
      <c r="Z390" s="9">
        <f>ROUND(_xlfn.NORM.INV(N390,Params!$B$13,Params!$B$14)+Params!$B$17+Params!$B$18*N390,1)</f>
        <v/>
      </c>
    </row>
    <row r="391">
      <c r="A391" s="11" t="n">
        <v>390</v>
      </c>
      <c r="B391" s="12">
        <f>INT((A391-1)/122)+1</f>
        <v/>
      </c>
      <c r="C391" s="13" t="n">
        <v>0.443116</v>
      </c>
      <c r="D391" s="13" t="n">
        <v>0.819827</v>
      </c>
      <c r="E391" s="13" t="n">
        <v>0.928955</v>
      </c>
      <c r="F391" s="13" t="n">
        <v>0.578108</v>
      </c>
      <c r="G391" s="13" t="n">
        <v>0.166086</v>
      </c>
      <c r="H391" s="13" t="n">
        <v>0.692195</v>
      </c>
      <c r="I391" s="13" t="n">
        <v>0.246553</v>
      </c>
      <c r="J391" s="13" t="n">
        <v>0.0747</v>
      </c>
      <c r="K391" s="13" t="n">
        <v>0.939928</v>
      </c>
      <c r="L391" s="13" t="n">
        <v>0.029111</v>
      </c>
      <c r="M391" s="13" t="n">
        <v>0.364949</v>
      </c>
      <c r="N391" s="13" t="n">
        <v>0.380007</v>
      </c>
      <c r="O391" s="9">
        <f>IF(C391&lt;=1-Params!$B$4,0,MAX(0.1,ROUND(_xlfn.GAMMA.INV((C391-(1-Params!$B$4))/Params!$B$4,Params!$B$5,Params!$B$6),1)))</f>
        <v/>
      </c>
      <c r="P391" s="9">
        <f>IF(D391&lt;=1-Params!$B$7,0,ROUND(_xlfn.GAMMA.INV((D391-(1-Params!$B$7))/Params!$B$7,Params!$B$8,Params!$B$9),3))</f>
        <v/>
      </c>
      <c r="Q391" s="9">
        <f>IF(E391&lt;=1-Params!$B$4,0,MAX(0.1,ROUND(_xlfn.GAMMA.INV((E391-(1-Params!$B$4))/Params!$B$4,Params!$B$5,Params!$B$6),1)))</f>
        <v/>
      </c>
      <c r="R391" s="9">
        <f>IF(F391&lt;=1-Params!$B$7,0,ROUND(_xlfn.GAMMA.INV((F391-(1-Params!$B$7))/Params!$B$7,Params!$B$8,Params!$B$9),3))</f>
        <v/>
      </c>
      <c r="S391" s="9">
        <f>IF(G391&lt;=1-Params!$B$7,0,ROUND((Params!$B$10+Params!$B$11*G391^Params!$B$12)*_xlfn.GAMMA.INV((G391-(1-Params!$B$7))/Params!$B$7,Params!$B$8,Params!$B$9),3))</f>
        <v/>
      </c>
      <c r="T391" s="9">
        <f>IF(H391&lt;=1-Params!$B$4,0,MAX(0.1,ROUND((Params!$B$10+Params!$B$11*H391^Params!$B$12)*_xlfn.GAMMA.INV((H391-(1-Params!$B$4))/Params!$B$4,Params!$B$5,Params!$B$6),1)))</f>
        <v/>
      </c>
      <c r="U391" s="9">
        <f>ROUND(_xlfn.NORM.INV(I391,Params!$B$13,Params!$B$14),1)</f>
        <v/>
      </c>
      <c r="V391" s="9">
        <f>ROUND(_xlfn.NORM.INV(J391,Params!$B$15,Params!$B$16),2)</f>
        <v/>
      </c>
      <c r="W391" s="9">
        <f>ROUND(_xlfn.NORM.INV(K391,Params!$B$13,Params!$B$14),1)</f>
        <v/>
      </c>
      <c r="X391" s="9">
        <f>ROUND(_xlfn.NORM.INV(L391,Params!$B$15,Params!$B$16),2)</f>
        <v/>
      </c>
      <c r="Y391" s="9">
        <f>ROUND(_xlfn.NORM.INV(M391,Params!$B$15,Params!$B$16)+Params!$B$17+Params!$B$18*M391,2)</f>
        <v/>
      </c>
      <c r="Z391" s="9">
        <f>ROUND(_xlfn.NORM.INV(N391,Params!$B$13,Params!$B$14)+Params!$B$17+Params!$B$18*N391,1)</f>
        <v/>
      </c>
    </row>
    <row r="392">
      <c r="A392" s="11" t="n">
        <v>391</v>
      </c>
      <c r="B392" s="12">
        <f>INT((A392-1)/122)+1</f>
        <v/>
      </c>
      <c r="C392" s="13" t="n">
        <v>0.219532</v>
      </c>
      <c r="D392" s="13" t="n">
        <v>0.699504</v>
      </c>
      <c r="E392" s="13" t="n">
        <v>0.521502</v>
      </c>
      <c r="F392" s="13" t="n">
        <v>0.362512</v>
      </c>
      <c r="G392" s="13" t="n">
        <v>0.554524</v>
      </c>
      <c r="H392" s="13" t="n">
        <v>0.249418</v>
      </c>
      <c r="I392" s="13" t="n">
        <v>0.313737</v>
      </c>
      <c r="J392" s="13" t="n">
        <v>0.025222</v>
      </c>
      <c r="K392" s="13" t="n">
        <v>0.82934</v>
      </c>
      <c r="L392" s="13" t="n">
        <v>0.038183</v>
      </c>
      <c r="M392" s="13" t="n">
        <v>0.507974</v>
      </c>
      <c r="N392" s="13" t="n">
        <v>0.266465</v>
      </c>
      <c r="O392" s="9">
        <f>IF(C392&lt;=1-Params!$B$4,0,MAX(0.1,ROUND(_xlfn.GAMMA.INV((C392-(1-Params!$B$4))/Params!$B$4,Params!$B$5,Params!$B$6),1)))</f>
        <v/>
      </c>
      <c r="P392" s="9">
        <f>IF(D392&lt;=1-Params!$B$7,0,ROUND(_xlfn.GAMMA.INV((D392-(1-Params!$B$7))/Params!$B$7,Params!$B$8,Params!$B$9),3))</f>
        <v/>
      </c>
      <c r="Q392" s="9">
        <f>IF(E392&lt;=1-Params!$B$4,0,MAX(0.1,ROUND(_xlfn.GAMMA.INV((E392-(1-Params!$B$4))/Params!$B$4,Params!$B$5,Params!$B$6),1)))</f>
        <v/>
      </c>
      <c r="R392" s="9">
        <f>IF(F392&lt;=1-Params!$B$7,0,ROUND(_xlfn.GAMMA.INV((F392-(1-Params!$B$7))/Params!$B$7,Params!$B$8,Params!$B$9),3))</f>
        <v/>
      </c>
      <c r="S392" s="9">
        <f>IF(G392&lt;=1-Params!$B$7,0,ROUND((Params!$B$10+Params!$B$11*G392^Params!$B$12)*_xlfn.GAMMA.INV((G392-(1-Params!$B$7))/Params!$B$7,Params!$B$8,Params!$B$9),3))</f>
        <v/>
      </c>
      <c r="T392" s="9">
        <f>IF(H392&lt;=1-Params!$B$4,0,MAX(0.1,ROUND((Params!$B$10+Params!$B$11*H392^Params!$B$12)*_xlfn.GAMMA.INV((H392-(1-Params!$B$4))/Params!$B$4,Params!$B$5,Params!$B$6),1)))</f>
        <v/>
      </c>
      <c r="U392" s="9">
        <f>ROUND(_xlfn.NORM.INV(I392,Params!$B$13,Params!$B$14),1)</f>
        <v/>
      </c>
      <c r="V392" s="9">
        <f>ROUND(_xlfn.NORM.INV(J392,Params!$B$15,Params!$B$16),2)</f>
        <v/>
      </c>
      <c r="W392" s="9">
        <f>ROUND(_xlfn.NORM.INV(K392,Params!$B$13,Params!$B$14),1)</f>
        <v/>
      </c>
      <c r="X392" s="9">
        <f>ROUND(_xlfn.NORM.INV(L392,Params!$B$15,Params!$B$16),2)</f>
        <v/>
      </c>
      <c r="Y392" s="9">
        <f>ROUND(_xlfn.NORM.INV(M392,Params!$B$15,Params!$B$16)+Params!$B$17+Params!$B$18*M392,2)</f>
        <v/>
      </c>
      <c r="Z392" s="9">
        <f>ROUND(_xlfn.NORM.INV(N392,Params!$B$13,Params!$B$14)+Params!$B$17+Params!$B$18*N392,1)</f>
        <v/>
      </c>
    </row>
    <row r="393">
      <c r="A393" s="11" t="n">
        <v>392</v>
      </c>
      <c r="B393" s="12">
        <f>INT((A393-1)/122)+1</f>
        <v/>
      </c>
      <c r="C393" s="13" t="n">
        <v>0.430273</v>
      </c>
      <c r="D393" s="13" t="n">
        <v>0.9542659999999999</v>
      </c>
      <c r="E393" s="13" t="n">
        <v>0.362042</v>
      </c>
      <c r="F393" s="13" t="n">
        <v>0.08399</v>
      </c>
      <c r="G393" s="13" t="n">
        <v>0.404007</v>
      </c>
      <c r="H393" s="13" t="n">
        <v>0.7062</v>
      </c>
      <c r="I393" s="13" t="n">
        <v>0.231091</v>
      </c>
      <c r="J393" s="13" t="n">
        <v>0.043918</v>
      </c>
      <c r="K393" s="13" t="n">
        <v>0.660087</v>
      </c>
      <c r="L393" s="13" t="n">
        <v>0.374361</v>
      </c>
      <c r="M393" s="13" t="n">
        <v>0.971537</v>
      </c>
      <c r="N393" s="13" t="n">
        <v>0.25631</v>
      </c>
      <c r="O393" s="9">
        <f>IF(C393&lt;=1-Params!$B$4,0,MAX(0.1,ROUND(_xlfn.GAMMA.INV((C393-(1-Params!$B$4))/Params!$B$4,Params!$B$5,Params!$B$6),1)))</f>
        <v/>
      </c>
      <c r="P393" s="9">
        <f>IF(D393&lt;=1-Params!$B$7,0,ROUND(_xlfn.GAMMA.INV((D393-(1-Params!$B$7))/Params!$B$7,Params!$B$8,Params!$B$9),3))</f>
        <v/>
      </c>
      <c r="Q393" s="9">
        <f>IF(E393&lt;=1-Params!$B$4,0,MAX(0.1,ROUND(_xlfn.GAMMA.INV((E393-(1-Params!$B$4))/Params!$B$4,Params!$B$5,Params!$B$6),1)))</f>
        <v/>
      </c>
      <c r="R393" s="9">
        <f>IF(F393&lt;=1-Params!$B$7,0,ROUND(_xlfn.GAMMA.INV((F393-(1-Params!$B$7))/Params!$B$7,Params!$B$8,Params!$B$9),3))</f>
        <v/>
      </c>
      <c r="S393" s="9">
        <f>IF(G393&lt;=1-Params!$B$7,0,ROUND((Params!$B$10+Params!$B$11*G393^Params!$B$12)*_xlfn.GAMMA.INV((G393-(1-Params!$B$7))/Params!$B$7,Params!$B$8,Params!$B$9),3))</f>
        <v/>
      </c>
      <c r="T393" s="9">
        <f>IF(H393&lt;=1-Params!$B$4,0,MAX(0.1,ROUND((Params!$B$10+Params!$B$11*H393^Params!$B$12)*_xlfn.GAMMA.INV((H393-(1-Params!$B$4))/Params!$B$4,Params!$B$5,Params!$B$6),1)))</f>
        <v/>
      </c>
      <c r="U393" s="9">
        <f>ROUND(_xlfn.NORM.INV(I393,Params!$B$13,Params!$B$14),1)</f>
        <v/>
      </c>
      <c r="V393" s="9">
        <f>ROUND(_xlfn.NORM.INV(J393,Params!$B$15,Params!$B$16),2)</f>
        <v/>
      </c>
      <c r="W393" s="9">
        <f>ROUND(_xlfn.NORM.INV(K393,Params!$B$13,Params!$B$14),1)</f>
        <v/>
      </c>
      <c r="X393" s="9">
        <f>ROUND(_xlfn.NORM.INV(L393,Params!$B$15,Params!$B$16),2)</f>
        <v/>
      </c>
      <c r="Y393" s="9">
        <f>ROUND(_xlfn.NORM.INV(M393,Params!$B$15,Params!$B$16)+Params!$B$17+Params!$B$18*M393,2)</f>
        <v/>
      </c>
      <c r="Z393" s="9">
        <f>ROUND(_xlfn.NORM.INV(N393,Params!$B$13,Params!$B$14)+Params!$B$17+Params!$B$18*N393,1)</f>
        <v/>
      </c>
    </row>
    <row r="394">
      <c r="A394" s="11" t="n">
        <v>393</v>
      </c>
      <c r="B394" s="12">
        <f>INT((A394-1)/122)+1</f>
        <v/>
      </c>
      <c r="C394" s="13" t="n">
        <v>0.178168</v>
      </c>
      <c r="D394" s="13" t="n">
        <v>0.684806</v>
      </c>
      <c r="E394" s="13" t="n">
        <v>0.215585</v>
      </c>
      <c r="F394" s="13" t="n">
        <v>0.739935</v>
      </c>
      <c r="G394" s="13" t="n">
        <v>0.485209</v>
      </c>
      <c r="H394" s="13" t="n">
        <v>0.760306</v>
      </c>
      <c r="I394" s="13" t="n">
        <v>0.058843</v>
      </c>
      <c r="J394" s="13" t="n">
        <v>0.099928</v>
      </c>
      <c r="K394" s="13" t="n">
        <v>0.764004</v>
      </c>
      <c r="L394" s="13" t="n">
        <v>0.6383</v>
      </c>
      <c r="M394" s="13" t="n">
        <v>0.89888</v>
      </c>
      <c r="N394" s="13" t="n">
        <v>0.308647</v>
      </c>
      <c r="O394" s="9">
        <f>IF(C394&lt;=1-Params!$B$4,0,MAX(0.1,ROUND(_xlfn.GAMMA.INV((C394-(1-Params!$B$4))/Params!$B$4,Params!$B$5,Params!$B$6),1)))</f>
        <v/>
      </c>
      <c r="P394" s="9">
        <f>IF(D394&lt;=1-Params!$B$7,0,ROUND(_xlfn.GAMMA.INV((D394-(1-Params!$B$7))/Params!$B$7,Params!$B$8,Params!$B$9),3))</f>
        <v/>
      </c>
      <c r="Q394" s="9">
        <f>IF(E394&lt;=1-Params!$B$4,0,MAX(0.1,ROUND(_xlfn.GAMMA.INV((E394-(1-Params!$B$4))/Params!$B$4,Params!$B$5,Params!$B$6),1)))</f>
        <v/>
      </c>
      <c r="R394" s="9">
        <f>IF(F394&lt;=1-Params!$B$7,0,ROUND(_xlfn.GAMMA.INV((F394-(1-Params!$B$7))/Params!$B$7,Params!$B$8,Params!$B$9),3))</f>
        <v/>
      </c>
      <c r="S394" s="9">
        <f>IF(G394&lt;=1-Params!$B$7,0,ROUND((Params!$B$10+Params!$B$11*G394^Params!$B$12)*_xlfn.GAMMA.INV((G394-(1-Params!$B$7))/Params!$B$7,Params!$B$8,Params!$B$9),3))</f>
        <v/>
      </c>
      <c r="T394" s="9">
        <f>IF(H394&lt;=1-Params!$B$4,0,MAX(0.1,ROUND((Params!$B$10+Params!$B$11*H394^Params!$B$12)*_xlfn.GAMMA.INV((H394-(1-Params!$B$4))/Params!$B$4,Params!$B$5,Params!$B$6),1)))</f>
        <v/>
      </c>
      <c r="U394" s="9">
        <f>ROUND(_xlfn.NORM.INV(I394,Params!$B$13,Params!$B$14),1)</f>
        <v/>
      </c>
      <c r="V394" s="9">
        <f>ROUND(_xlfn.NORM.INV(J394,Params!$B$15,Params!$B$16),2)</f>
        <v/>
      </c>
      <c r="W394" s="9">
        <f>ROUND(_xlfn.NORM.INV(K394,Params!$B$13,Params!$B$14),1)</f>
        <v/>
      </c>
      <c r="X394" s="9">
        <f>ROUND(_xlfn.NORM.INV(L394,Params!$B$15,Params!$B$16),2)</f>
        <v/>
      </c>
      <c r="Y394" s="9">
        <f>ROUND(_xlfn.NORM.INV(M394,Params!$B$15,Params!$B$16)+Params!$B$17+Params!$B$18*M394,2)</f>
        <v/>
      </c>
      <c r="Z394" s="9">
        <f>ROUND(_xlfn.NORM.INV(N394,Params!$B$13,Params!$B$14)+Params!$B$17+Params!$B$18*N394,1)</f>
        <v/>
      </c>
    </row>
    <row r="395">
      <c r="A395" s="11" t="n">
        <v>394</v>
      </c>
      <c r="B395" s="12">
        <f>INT((A395-1)/122)+1</f>
        <v/>
      </c>
      <c r="C395" s="13" t="n">
        <v>0.5327539999999999</v>
      </c>
      <c r="D395" s="13" t="n">
        <v>0.30293</v>
      </c>
      <c r="E395" s="13" t="n">
        <v>0.122437</v>
      </c>
      <c r="F395" s="13" t="n">
        <v>0.540777</v>
      </c>
      <c r="G395" s="13" t="n">
        <v>0.267436</v>
      </c>
      <c r="H395" s="13" t="n">
        <v>0.975476</v>
      </c>
      <c r="I395" s="13" t="n">
        <v>0.269281</v>
      </c>
      <c r="J395" s="13" t="n">
        <v>0.430075</v>
      </c>
      <c r="K395" s="13" t="n">
        <v>0.605017</v>
      </c>
      <c r="L395" s="13" t="n">
        <v>0.708713</v>
      </c>
      <c r="M395" s="13" t="n">
        <v>0.718851</v>
      </c>
      <c r="N395" s="13" t="n">
        <v>0.439141</v>
      </c>
      <c r="O395" s="9">
        <f>IF(C395&lt;=1-Params!$B$4,0,MAX(0.1,ROUND(_xlfn.GAMMA.INV((C395-(1-Params!$B$4))/Params!$B$4,Params!$B$5,Params!$B$6),1)))</f>
        <v/>
      </c>
      <c r="P395" s="9">
        <f>IF(D395&lt;=1-Params!$B$7,0,ROUND(_xlfn.GAMMA.INV((D395-(1-Params!$B$7))/Params!$B$7,Params!$B$8,Params!$B$9),3))</f>
        <v/>
      </c>
      <c r="Q395" s="9">
        <f>IF(E395&lt;=1-Params!$B$4,0,MAX(0.1,ROUND(_xlfn.GAMMA.INV((E395-(1-Params!$B$4))/Params!$B$4,Params!$B$5,Params!$B$6),1)))</f>
        <v/>
      </c>
      <c r="R395" s="9">
        <f>IF(F395&lt;=1-Params!$B$7,0,ROUND(_xlfn.GAMMA.INV((F395-(1-Params!$B$7))/Params!$B$7,Params!$B$8,Params!$B$9),3))</f>
        <v/>
      </c>
      <c r="S395" s="9">
        <f>IF(G395&lt;=1-Params!$B$7,0,ROUND((Params!$B$10+Params!$B$11*G395^Params!$B$12)*_xlfn.GAMMA.INV((G395-(1-Params!$B$7))/Params!$B$7,Params!$B$8,Params!$B$9),3))</f>
        <v/>
      </c>
      <c r="T395" s="9">
        <f>IF(H395&lt;=1-Params!$B$4,0,MAX(0.1,ROUND((Params!$B$10+Params!$B$11*H395^Params!$B$12)*_xlfn.GAMMA.INV((H395-(1-Params!$B$4))/Params!$B$4,Params!$B$5,Params!$B$6),1)))</f>
        <v/>
      </c>
      <c r="U395" s="9">
        <f>ROUND(_xlfn.NORM.INV(I395,Params!$B$13,Params!$B$14),1)</f>
        <v/>
      </c>
      <c r="V395" s="9">
        <f>ROUND(_xlfn.NORM.INV(J395,Params!$B$15,Params!$B$16),2)</f>
        <v/>
      </c>
      <c r="W395" s="9">
        <f>ROUND(_xlfn.NORM.INV(K395,Params!$B$13,Params!$B$14),1)</f>
        <v/>
      </c>
      <c r="X395" s="9">
        <f>ROUND(_xlfn.NORM.INV(L395,Params!$B$15,Params!$B$16),2)</f>
        <v/>
      </c>
      <c r="Y395" s="9">
        <f>ROUND(_xlfn.NORM.INV(M395,Params!$B$15,Params!$B$16)+Params!$B$17+Params!$B$18*M395,2)</f>
        <v/>
      </c>
      <c r="Z395" s="9">
        <f>ROUND(_xlfn.NORM.INV(N395,Params!$B$13,Params!$B$14)+Params!$B$17+Params!$B$18*N395,1)</f>
        <v/>
      </c>
    </row>
    <row r="396">
      <c r="A396" s="11" t="n">
        <v>395</v>
      </c>
      <c r="B396" s="12">
        <f>INT((A396-1)/122)+1</f>
        <v/>
      </c>
      <c r="C396" s="13" t="n">
        <v>0.304124</v>
      </c>
      <c r="D396" s="13" t="n">
        <v>0.025433</v>
      </c>
      <c r="E396" s="13" t="n">
        <v>0.916695</v>
      </c>
      <c r="F396" s="13" t="n">
        <v>0.6319709999999999</v>
      </c>
      <c r="G396" s="13" t="n">
        <v>0.145853</v>
      </c>
      <c r="H396" s="13" t="n">
        <v>0.6796140000000001</v>
      </c>
      <c r="I396" s="13" t="n">
        <v>0.279458</v>
      </c>
      <c r="J396" s="13" t="n">
        <v>0.271843</v>
      </c>
      <c r="K396" s="13" t="n">
        <v>0.7759239999999999</v>
      </c>
      <c r="L396" s="13" t="n">
        <v>0.79021</v>
      </c>
      <c r="M396" s="13" t="n">
        <v>0.433301</v>
      </c>
      <c r="N396" s="13" t="n">
        <v>0.669281</v>
      </c>
      <c r="O396" s="9">
        <f>IF(C396&lt;=1-Params!$B$4,0,MAX(0.1,ROUND(_xlfn.GAMMA.INV((C396-(1-Params!$B$4))/Params!$B$4,Params!$B$5,Params!$B$6),1)))</f>
        <v/>
      </c>
      <c r="P396" s="9">
        <f>IF(D396&lt;=1-Params!$B$7,0,ROUND(_xlfn.GAMMA.INV((D396-(1-Params!$B$7))/Params!$B$7,Params!$B$8,Params!$B$9),3))</f>
        <v/>
      </c>
      <c r="Q396" s="9">
        <f>IF(E396&lt;=1-Params!$B$4,0,MAX(0.1,ROUND(_xlfn.GAMMA.INV((E396-(1-Params!$B$4))/Params!$B$4,Params!$B$5,Params!$B$6),1)))</f>
        <v/>
      </c>
      <c r="R396" s="9">
        <f>IF(F396&lt;=1-Params!$B$7,0,ROUND(_xlfn.GAMMA.INV((F396-(1-Params!$B$7))/Params!$B$7,Params!$B$8,Params!$B$9),3))</f>
        <v/>
      </c>
      <c r="S396" s="9">
        <f>IF(G396&lt;=1-Params!$B$7,0,ROUND((Params!$B$10+Params!$B$11*G396^Params!$B$12)*_xlfn.GAMMA.INV((G396-(1-Params!$B$7))/Params!$B$7,Params!$B$8,Params!$B$9),3))</f>
        <v/>
      </c>
      <c r="T396" s="9">
        <f>IF(H396&lt;=1-Params!$B$4,0,MAX(0.1,ROUND((Params!$B$10+Params!$B$11*H396^Params!$B$12)*_xlfn.GAMMA.INV((H396-(1-Params!$B$4))/Params!$B$4,Params!$B$5,Params!$B$6),1)))</f>
        <v/>
      </c>
      <c r="U396" s="9">
        <f>ROUND(_xlfn.NORM.INV(I396,Params!$B$13,Params!$B$14),1)</f>
        <v/>
      </c>
      <c r="V396" s="9">
        <f>ROUND(_xlfn.NORM.INV(J396,Params!$B$15,Params!$B$16),2)</f>
        <v/>
      </c>
      <c r="W396" s="9">
        <f>ROUND(_xlfn.NORM.INV(K396,Params!$B$13,Params!$B$14),1)</f>
        <v/>
      </c>
      <c r="X396" s="9">
        <f>ROUND(_xlfn.NORM.INV(L396,Params!$B$15,Params!$B$16),2)</f>
        <v/>
      </c>
      <c r="Y396" s="9">
        <f>ROUND(_xlfn.NORM.INV(M396,Params!$B$15,Params!$B$16)+Params!$B$17+Params!$B$18*M396,2)</f>
        <v/>
      </c>
      <c r="Z396" s="9">
        <f>ROUND(_xlfn.NORM.INV(N396,Params!$B$13,Params!$B$14)+Params!$B$17+Params!$B$18*N396,1)</f>
        <v/>
      </c>
    </row>
    <row r="397">
      <c r="A397" s="11" t="n">
        <v>396</v>
      </c>
      <c r="B397" s="12">
        <f>INT((A397-1)/122)+1</f>
        <v/>
      </c>
      <c r="C397" s="13" t="n">
        <v>0.364174</v>
      </c>
      <c r="D397" s="13" t="n">
        <v>0.65373</v>
      </c>
      <c r="E397" s="13" t="n">
        <v>0.86876</v>
      </c>
      <c r="F397" s="13" t="n">
        <v>0.741105</v>
      </c>
      <c r="G397" s="13" t="n">
        <v>0.797991</v>
      </c>
      <c r="H397" s="13" t="n">
        <v>0.222957</v>
      </c>
      <c r="I397" s="13" t="n">
        <v>0.3173</v>
      </c>
      <c r="J397" s="13" t="n">
        <v>0.841346</v>
      </c>
      <c r="K397" s="13" t="n">
        <v>0.734409</v>
      </c>
      <c r="L397" s="13" t="n">
        <v>0.745408</v>
      </c>
      <c r="M397" s="13" t="n">
        <v>0.522321</v>
      </c>
      <c r="N397" s="13" t="n">
        <v>0.525858</v>
      </c>
      <c r="O397" s="9">
        <f>IF(C397&lt;=1-Params!$B$4,0,MAX(0.1,ROUND(_xlfn.GAMMA.INV((C397-(1-Params!$B$4))/Params!$B$4,Params!$B$5,Params!$B$6),1)))</f>
        <v/>
      </c>
      <c r="P397" s="9">
        <f>IF(D397&lt;=1-Params!$B$7,0,ROUND(_xlfn.GAMMA.INV((D397-(1-Params!$B$7))/Params!$B$7,Params!$B$8,Params!$B$9),3))</f>
        <v/>
      </c>
      <c r="Q397" s="9">
        <f>IF(E397&lt;=1-Params!$B$4,0,MAX(0.1,ROUND(_xlfn.GAMMA.INV((E397-(1-Params!$B$4))/Params!$B$4,Params!$B$5,Params!$B$6),1)))</f>
        <v/>
      </c>
      <c r="R397" s="9">
        <f>IF(F397&lt;=1-Params!$B$7,0,ROUND(_xlfn.GAMMA.INV((F397-(1-Params!$B$7))/Params!$B$7,Params!$B$8,Params!$B$9),3))</f>
        <v/>
      </c>
      <c r="S397" s="9">
        <f>IF(G397&lt;=1-Params!$B$7,0,ROUND((Params!$B$10+Params!$B$11*G397^Params!$B$12)*_xlfn.GAMMA.INV((G397-(1-Params!$B$7))/Params!$B$7,Params!$B$8,Params!$B$9),3))</f>
        <v/>
      </c>
      <c r="T397" s="9">
        <f>IF(H397&lt;=1-Params!$B$4,0,MAX(0.1,ROUND((Params!$B$10+Params!$B$11*H397^Params!$B$12)*_xlfn.GAMMA.INV((H397-(1-Params!$B$4))/Params!$B$4,Params!$B$5,Params!$B$6),1)))</f>
        <v/>
      </c>
      <c r="U397" s="9">
        <f>ROUND(_xlfn.NORM.INV(I397,Params!$B$13,Params!$B$14),1)</f>
        <v/>
      </c>
      <c r="V397" s="9">
        <f>ROUND(_xlfn.NORM.INV(J397,Params!$B$15,Params!$B$16),2)</f>
        <v/>
      </c>
      <c r="W397" s="9">
        <f>ROUND(_xlfn.NORM.INV(K397,Params!$B$13,Params!$B$14),1)</f>
        <v/>
      </c>
      <c r="X397" s="9">
        <f>ROUND(_xlfn.NORM.INV(L397,Params!$B$15,Params!$B$16),2)</f>
        <v/>
      </c>
      <c r="Y397" s="9">
        <f>ROUND(_xlfn.NORM.INV(M397,Params!$B$15,Params!$B$16)+Params!$B$17+Params!$B$18*M397,2)</f>
        <v/>
      </c>
      <c r="Z397" s="9">
        <f>ROUND(_xlfn.NORM.INV(N397,Params!$B$13,Params!$B$14)+Params!$B$17+Params!$B$18*N397,1)</f>
        <v/>
      </c>
    </row>
    <row r="398">
      <c r="A398" s="11" t="n">
        <v>397</v>
      </c>
      <c r="B398" s="12">
        <f>INT((A398-1)/122)+1</f>
        <v/>
      </c>
      <c r="C398" s="13" t="n">
        <v>0.06056</v>
      </c>
      <c r="D398" s="13" t="n">
        <v>0.108097</v>
      </c>
      <c r="E398" s="13" t="n">
        <v>0.389783</v>
      </c>
      <c r="F398" s="13" t="n">
        <v>0.999517</v>
      </c>
      <c r="G398" s="13" t="n">
        <v>0.049415</v>
      </c>
      <c r="H398" s="13" t="n">
        <v>0.430123</v>
      </c>
      <c r="I398" s="13" t="n">
        <v>0.267544</v>
      </c>
      <c r="J398" s="13" t="n">
        <v>0.533743</v>
      </c>
      <c r="K398" s="13" t="n">
        <v>0.58578</v>
      </c>
      <c r="L398" s="13" t="n">
        <v>0.80053</v>
      </c>
      <c r="M398" s="13" t="n">
        <v>0.310826</v>
      </c>
      <c r="N398" s="13" t="n">
        <v>0.5989679999999999</v>
      </c>
      <c r="O398" s="9">
        <f>IF(C398&lt;=1-Params!$B$4,0,MAX(0.1,ROUND(_xlfn.GAMMA.INV((C398-(1-Params!$B$4))/Params!$B$4,Params!$B$5,Params!$B$6),1)))</f>
        <v/>
      </c>
      <c r="P398" s="9">
        <f>IF(D398&lt;=1-Params!$B$7,0,ROUND(_xlfn.GAMMA.INV((D398-(1-Params!$B$7))/Params!$B$7,Params!$B$8,Params!$B$9),3))</f>
        <v/>
      </c>
      <c r="Q398" s="9">
        <f>IF(E398&lt;=1-Params!$B$4,0,MAX(0.1,ROUND(_xlfn.GAMMA.INV((E398-(1-Params!$B$4))/Params!$B$4,Params!$B$5,Params!$B$6),1)))</f>
        <v/>
      </c>
      <c r="R398" s="9">
        <f>IF(F398&lt;=1-Params!$B$7,0,ROUND(_xlfn.GAMMA.INV((F398-(1-Params!$B$7))/Params!$B$7,Params!$B$8,Params!$B$9),3))</f>
        <v/>
      </c>
      <c r="S398" s="9">
        <f>IF(G398&lt;=1-Params!$B$7,0,ROUND((Params!$B$10+Params!$B$11*G398^Params!$B$12)*_xlfn.GAMMA.INV((G398-(1-Params!$B$7))/Params!$B$7,Params!$B$8,Params!$B$9),3))</f>
        <v/>
      </c>
      <c r="T398" s="9">
        <f>IF(H398&lt;=1-Params!$B$4,0,MAX(0.1,ROUND((Params!$B$10+Params!$B$11*H398^Params!$B$12)*_xlfn.GAMMA.INV((H398-(1-Params!$B$4))/Params!$B$4,Params!$B$5,Params!$B$6),1)))</f>
        <v/>
      </c>
      <c r="U398" s="9">
        <f>ROUND(_xlfn.NORM.INV(I398,Params!$B$13,Params!$B$14),1)</f>
        <v/>
      </c>
      <c r="V398" s="9">
        <f>ROUND(_xlfn.NORM.INV(J398,Params!$B$15,Params!$B$16),2)</f>
        <v/>
      </c>
      <c r="W398" s="9">
        <f>ROUND(_xlfn.NORM.INV(K398,Params!$B$13,Params!$B$14),1)</f>
        <v/>
      </c>
      <c r="X398" s="9">
        <f>ROUND(_xlfn.NORM.INV(L398,Params!$B$15,Params!$B$16),2)</f>
        <v/>
      </c>
      <c r="Y398" s="9">
        <f>ROUND(_xlfn.NORM.INV(M398,Params!$B$15,Params!$B$16)+Params!$B$17+Params!$B$18*M398,2)</f>
        <v/>
      </c>
      <c r="Z398" s="9">
        <f>ROUND(_xlfn.NORM.INV(N398,Params!$B$13,Params!$B$14)+Params!$B$17+Params!$B$18*N398,1)</f>
        <v/>
      </c>
    </row>
    <row r="399">
      <c r="A399" s="11" t="n">
        <v>398</v>
      </c>
      <c r="B399" s="12">
        <f>INT((A399-1)/122)+1</f>
        <v/>
      </c>
      <c r="C399" s="13" t="n">
        <v>0.904379</v>
      </c>
      <c r="D399" s="13" t="n">
        <v>0.270637</v>
      </c>
      <c r="E399" s="13" t="n">
        <v>0.976936</v>
      </c>
      <c r="F399" s="13" t="n">
        <v>0.990334</v>
      </c>
      <c r="G399" s="13" t="n">
        <v>0.789255</v>
      </c>
      <c r="H399" s="13" t="n">
        <v>0.989416</v>
      </c>
      <c r="I399" s="13" t="n">
        <v>0.473732</v>
      </c>
      <c r="J399" s="13" t="n">
        <v>0.29161</v>
      </c>
      <c r="K399" s="13" t="n">
        <v>0.205269</v>
      </c>
      <c r="L399" s="13" t="n">
        <v>0.706341</v>
      </c>
      <c r="M399" s="13" t="n">
        <v>0.184848</v>
      </c>
      <c r="N399" s="13" t="n">
        <v>0.803938</v>
      </c>
      <c r="O399" s="9">
        <f>IF(C399&lt;=1-Params!$B$4,0,MAX(0.1,ROUND(_xlfn.GAMMA.INV((C399-(1-Params!$B$4))/Params!$B$4,Params!$B$5,Params!$B$6),1)))</f>
        <v/>
      </c>
      <c r="P399" s="9">
        <f>IF(D399&lt;=1-Params!$B$7,0,ROUND(_xlfn.GAMMA.INV((D399-(1-Params!$B$7))/Params!$B$7,Params!$B$8,Params!$B$9),3))</f>
        <v/>
      </c>
      <c r="Q399" s="9">
        <f>IF(E399&lt;=1-Params!$B$4,0,MAX(0.1,ROUND(_xlfn.GAMMA.INV((E399-(1-Params!$B$4))/Params!$B$4,Params!$B$5,Params!$B$6),1)))</f>
        <v/>
      </c>
      <c r="R399" s="9">
        <f>IF(F399&lt;=1-Params!$B$7,0,ROUND(_xlfn.GAMMA.INV((F399-(1-Params!$B$7))/Params!$B$7,Params!$B$8,Params!$B$9),3))</f>
        <v/>
      </c>
      <c r="S399" s="9">
        <f>IF(G399&lt;=1-Params!$B$7,0,ROUND((Params!$B$10+Params!$B$11*G399^Params!$B$12)*_xlfn.GAMMA.INV((G399-(1-Params!$B$7))/Params!$B$7,Params!$B$8,Params!$B$9),3))</f>
        <v/>
      </c>
      <c r="T399" s="9">
        <f>IF(H399&lt;=1-Params!$B$4,0,MAX(0.1,ROUND((Params!$B$10+Params!$B$11*H399^Params!$B$12)*_xlfn.GAMMA.INV((H399-(1-Params!$B$4))/Params!$B$4,Params!$B$5,Params!$B$6),1)))</f>
        <v/>
      </c>
      <c r="U399" s="9">
        <f>ROUND(_xlfn.NORM.INV(I399,Params!$B$13,Params!$B$14),1)</f>
        <v/>
      </c>
      <c r="V399" s="9">
        <f>ROUND(_xlfn.NORM.INV(J399,Params!$B$15,Params!$B$16),2)</f>
        <v/>
      </c>
      <c r="W399" s="9">
        <f>ROUND(_xlfn.NORM.INV(K399,Params!$B$13,Params!$B$14),1)</f>
        <v/>
      </c>
      <c r="X399" s="9">
        <f>ROUND(_xlfn.NORM.INV(L399,Params!$B$15,Params!$B$16),2)</f>
        <v/>
      </c>
      <c r="Y399" s="9">
        <f>ROUND(_xlfn.NORM.INV(M399,Params!$B$15,Params!$B$16)+Params!$B$17+Params!$B$18*M399,2)</f>
        <v/>
      </c>
      <c r="Z399" s="9">
        <f>ROUND(_xlfn.NORM.INV(N399,Params!$B$13,Params!$B$14)+Params!$B$17+Params!$B$18*N399,1)</f>
        <v/>
      </c>
    </row>
    <row r="400">
      <c r="A400" s="11" t="n">
        <v>399</v>
      </c>
      <c r="B400" s="12">
        <f>INT((A400-1)/122)+1</f>
        <v/>
      </c>
      <c r="C400" s="13" t="n">
        <v>0.297276</v>
      </c>
      <c r="D400" s="13" t="n">
        <v>0.711387</v>
      </c>
      <c r="E400" s="13" t="n">
        <v>0.99758</v>
      </c>
      <c r="F400" s="13" t="n">
        <v>0.757186</v>
      </c>
      <c r="G400" s="13" t="n">
        <v>0.578534</v>
      </c>
      <c r="H400" s="13" t="n">
        <v>0.933456</v>
      </c>
      <c r="I400" s="13" t="n">
        <v>0.780828</v>
      </c>
      <c r="J400" s="13" t="n">
        <v>0.269304</v>
      </c>
      <c r="K400" s="13" t="n">
        <v>0.048158</v>
      </c>
      <c r="L400" s="13" t="n">
        <v>0.670592</v>
      </c>
      <c r="M400" s="13" t="n">
        <v>0.270185</v>
      </c>
      <c r="N400" s="13" t="n">
        <v>0.86813</v>
      </c>
      <c r="O400" s="9">
        <f>IF(C400&lt;=1-Params!$B$4,0,MAX(0.1,ROUND(_xlfn.GAMMA.INV((C400-(1-Params!$B$4))/Params!$B$4,Params!$B$5,Params!$B$6),1)))</f>
        <v/>
      </c>
      <c r="P400" s="9">
        <f>IF(D400&lt;=1-Params!$B$7,0,ROUND(_xlfn.GAMMA.INV((D400-(1-Params!$B$7))/Params!$B$7,Params!$B$8,Params!$B$9),3))</f>
        <v/>
      </c>
      <c r="Q400" s="9">
        <f>IF(E400&lt;=1-Params!$B$4,0,MAX(0.1,ROUND(_xlfn.GAMMA.INV((E400-(1-Params!$B$4))/Params!$B$4,Params!$B$5,Params!$B$6),1)))</f>
        <v/>
      </c>
      <c r="R400" s="9">
        <f>IF(F400&lt;=1-Params!$B$7,0,ROUND(_xlfn.GAMMA.INV((F400-(1-Params!$B$7))/Params!$B$7,Params!$B$8,Params!$B$9),3))</f>
        <v/>
      </c>
      <c r="S400" s="9">
        <f>IF(G400&lt;=1-Params!$B$7,0,ROUND((Params!$B$10+Params!$B$11*G400^Params!$B$12)*_xlfn.GAMMA.INV((G400-(1-Params!$B$7))/Params!$B$7,Params!$B$8,Params!$B$9),3))</f>
        <v/>
      </c>
      <c r="T400" s="9">
        <f>IF(H400&lt;=1-Params!$B$4,0,MAX(0.1,ROUND((Params!$B$10+Params!$B$11*H400^Params!$B$12)*_xlfn.GAMMA.INV((H400-(1-Params!$B$4))/Params!$B$4,Params!$B$5,Params!$B$6),1)))</f>
        <v/>
      </c>
      <c r="U400" s="9">
        <f>ROUND(_xlfn.NORM.INV(I400,Params!$B$13,Params!$B$14),1)</f>
        <v/>
      </c>
      <c r="V400" s="9">
        <f>ROUND(_xlfn.NORM.INV(J400,Params!$B$15,Params!$B$16),2)</f>
        <v/>
      </c>
      <c r="W400" s="9">
        <f>ROUND(_xlfn.NORM.INV(K400,Params!$B$13,Params!$B$14),1)</f>
        <v/>
      </c>
      <c r="X400" s="9">
        <f>ROUND(_xlfn.NORM.INV(L400,Params!$B$15,Params!$B$16),2)</f>
        <v/>
      </c>
      <c r="Y400" s="9">
        <f>ROUND(_xlfn.NORM.INV(M400,Params!$B$15,Params!$B$16)+Params!$B$17+Params!$B$18*M400,2)</f>
        <v/>
      </c>
      <c r="Z400" s="9">
        <f>ROUND(_xlfn.NORM.INV(N400,Params!$B$13,Params!$B$14)+Params!$B$17+Params!$B$18*N400,1)</f>
        <v/>
      </c>
    </row>
    <row r="401">
      <c r="A401" s="11" t="n">
        <v>400</v>
      </c>
      <c r="B401" s="12">
        <f>INT((A401-1)/122)+1</f>
        <v/>
      </c>
      <c r="C401" s="13" t="n">
        <v>0.412723</v>
      </c>
      <c r="D401" s="13" t="n">
        <v>0.774665</v>
      </c>
      <c r="E401" s="13" t="n">
        <v>0.72505</v>
      </c>
      <c r="F401" s="13" t="n">
        <v>0.6351</v>
      </c>
      <c r="G401" s="13" t="n">
        <v>0.576844</v>
      </c>
      <c r="H401" s="13" t="n">
        <v>0.155242</v>
      </c>
      <c r="I401" s="13" t="n">
        <v>0.976532</v>
      </c>
      <c r="J401" s="13" t="n">
        <v>0.203753</v>
      </c>
      <c r="K401" s="13" t="n">
        <v>0.507022</v>
      </c>
      <c r="L401" s="13" t="n">
        <v>0.175716</v>
      </c>
      <c r="M401" s="13" t="n">
        <v>0.328209</v>
      </c>
      <c r="N401" s="13" t="n">
        <v>0.867814</v>
      </c>
      <c r="O401" s="9">
        <f>IF(C401&lt;=1-Params!$B$4,0,MAX(0.1,ROUND(_xlfn.GAMMA.INV((C401-(1-Params!$B$4))/Params!$B$4,Params!$B$5,Params!$B$6),1)))</f>
        <v/>
      </c>
      <c r="P401" s="9">
        <f>IF(D401&lt;=1-Params!$B$7,0,ROUND(_xlfn.GAMMA.INV((D401-(1-Params!$B$7))/Params!$B$7,Params!$B$8,Params!$B$9),3))</f>
        <v/>
      </c>
      <c r="Q401" s="9">
        <f>IF(E401&lt;=1-Params!$B$4,0,MAX(0.1,ROUND(_xlfn.GAMMA.INV((E401-(1-Params!$B$4))/Params!$B$4,Params!$B$5,Params!$B$6),1)))</f>
        <v/>
      </c>
      <c r="R401" s="9">
        <f>IF(F401&lt;=1-Params!$B$7,0,ROUND(_xlfn.GAMMA.INV((F401-(1-Params!$B$7))/Params!$B$7,Params!$B$8,Params!$B$9),3))</f>
        <v/>
      </c>
      <c r="S401" s="9">
        <f>IF(G401&lt;=1-Params!$B$7,0,ROUND((Params!$B$10+Params!$B$11*G401^Params!$B$12)*_xlfn.GAMMA.INV((G401-(1-Params!$B$7))/Params!$B$7,Params!$B$8,Params!$B$9),3))</f>
        <v/>
      </c>
      <c r="T401" s="9">
        <f>IF(H401&lt;=1-Params!$B$4,0,MAX(0.1,ROUND((Params!$B$10+Params!$B$11*H401^Params!$B$12)*_xlfn.GAMMA.INV((H401-(1-Params!$B$4))/Params!$B$4,Params!$B$5,Params!$B$6),1)))</f>
        <v/>
      </c>
      <c r="U401" s="9">
        <f>ROUND(_xlfn.NORM.INV(I401,Params!$B$13,Params!$B$14),1)</f>
        <v/>
      </c>
      <c r="V401" s="9">
        <f>ROUND(_xlfn.NORM.INV(J401,Params!$B$15,Params!$B$16),2)</f>
        <v/>
      </c>
      <c r="W401" s="9">
        <f>ROUND(_xlfn.NORM.INV(K401,Params!$B$13,Params!$B$14),1)</f>
        <v/>
      </c>
      <c r="X401" s="9">
        <f>ROUND(_xlfn.NORM.INV(L401,Params!$B$15,Params!$B$16),2)</f>
        <v/>
      </c>
      <c r="Y401" s="9">
        <f>ROUND(_xlfn.NORM.INV(M401,Params!$B$15,Params!$B$16)+Params!$B$17+Params!$B$18*M401,2)</f>
        <v/>
      </c>
      <c r="Z401" s="9">
        <f>ROUND(_xlfn.NORM.INV(N401,Params!$B$13,Params!$B$14)+Params!$B$17+Params!$B$18*N401,1)</f>
        <v/>
      </c>
    </row>
    <row r="402">
      <c r="A402" s="11" t="n">
        <v>401</v>
      </c>
      <c r="B402" s="12">
        <f>INT((A402-1)/122)+1</f>
        <v/>
      </c>
      <c r="C402" s="13" t="n">
        <v>0.215696</v>
      </c>
      <c r="D402" s="13" t="n">
        <v>0.973485</v>
      </c>
      <c r="E402" s="13" t="n">
        <v>0.24153</v>
      </c>
      <c r="F402" s="13" t="n">
        <v>0.931643</v>
      </c>
      <c r="G402" s="13" t="n">
        <v>0.591357</v>
      </c>
      <c r="H402" s="13" t="n">
        <v>0.584632</v>
      </c>
      <c r="I402" s="13" t="n">
        <v>0.783144</v>
      </c>
      <c r="J402" s="13" t="n">
        <v>0.042419</v>
      </c>
      <c r="K402" s="13" t="n">
        <v>0.804505</v>
      </c>
      <c r="L402" s="13" t="n">
        <v>0.356951</v>
      </c>
      <c r="M402" s="13" t="n">
        <v>0.283642</v>
      </c>
      <c r="N402" s="13" t="n">
        <v>0.722424</v>
      </c>
      <c r="O402" s="9">
        <f>IF(C402&lt;=1-Params!$B$4,0,MAX(0.1,ROUND(_xlfn.GAMMA.INV((C402-(1-Params!$B$4))/Params!$B$4,Params!$B$5,Params!$B$6),1)))</f>
        <v/>
      </c>
      <c r="P402" s="9">
        <f>IF(D402&lt;=1-Params!$B$7,0,ROUND(_xlfn.GAMMA.INV((D402-(1-Params!$B$7))/Params!$B$7,Params!$B$8,Params!$B$9),3))</f>
        <v/>
      </c>
      <c r="Q402" s="9">
        <f>IF(E402&lt;=1-Params!$B$4,0,MAX(0.1,ROUND(_xlfn.GAMMA.INV((E402-(1-Params!$B$4))/Params!$B$4,Params!$B$5,Params!$B$6),1)))</f>
        <v/>
      </c>
      <c r="R402" s="9">
        <f>IF(F402&lt;=1-Params!$B$7,0,ROUND(_xlfn.GAMMA.INV((F402-(1-Params!$B$7))/Params!$B$7,Params!$B$8,Params!$B$9),3))</f>
        <v/>
      </c>
      <c r="S402" s="9">
        <f>IF(G402&lt;=1-Params!$B$7,0,ROUND((Params!$B$10+Params!$B$11*G402^Params!$B$12)*_xlfn.GAMMA.INV((G402-(1-Params!$B$7))/Params!$B$7,Params!$B$8,Params!$B$9),3))</f>
        <v/>
      </c>
      <c r="T402" s="9">
        <f>IF(H402&lt;=1-Params!$B$4,0,MAX(0.1,ROUND((Params!$B$10+Params!$B$11*H402^Params!$B$12)*_xlfn.GAMMA.INV((H402-(1-Params!$B$4))/Params!$B$4,Params!$B$5,Params!$B$6),1)))</f>
        <v/>
      </c>
      <c r="U402" s="9">
        <f>ROUND(_xlfn.NORM.INV(I402,Params!$B$13,Params!$B$14),1)</f>
        <v/>
      </c>
      <c r="V402" s="9">
        <f>ROUND(_xlfn.NORM.INV(J402,Params!$B$15,Params!$B$16),2)</f>
        <v/>
      </c>
      <c r="W402" s="9">
        <f>ROUND(_xlfn.NORM.INV(K402,Params!$B$13,Params!$B$14),1)</f>
        <v/>
      </c>
      <c r="X402" s="9">
        <f>ROUND(_xlfn.NORM.INV(L402,Params!$B$15,Params!$B$16),2)</f>
        <v/>
      </c>
      <c r="Y402" s="9">
        <f>ROUND(_xlfn.NORM.INV(M402,Params!$B$15,Params!$B$16)+Params!$B$17+Params!$B$18*M402,2)</f>
        <v/>
      </c>
      <c r="Z402" s="9">
        <f>ROUND(_xlfn.NORM.INV(N402,Params!$B$13,Params!$B$14)+Params!$B$17+Params!$B$18*N402,1)</f>
        <v/>
      </c>
    </row>
    <row r="403">
      <c r="A403" s="11" t="n">
        <v>402</v>
      </c>
      <c r="B403" s="12">
        <f>INT((A403-1)/122)+1</f>
        <v/>
      </c>
      <c r="C403" s="13" t="n">
        <v>0.499997</v>
      </c>
      <c r="D403" s="13" t="n">
        <v>0.249289</v>
      </c>
      <c r="E403" s="13" t="n">
        <v>0.228909</v>
      </c>
      <c r="F403" s="13" t="n">
        <v>0.262974</v>
      </c>
      <c r="G403" s="13" t="n">
        <v>0.51753</v>
      </c>
      <c r="H403" s="13" t="n">
        <v>0.501173</v>
      </c>
      <c r="I403" s="13" t="n">
        <v>0.900087</v>
      </c>
      <c r="J403" s="13" t="n">
        <v>0.071128</v>
      </c>
      <c r="K403" s="13" t="n">
        <v>0.625711</v>
      </c>
      <c r="L403" s="13" t="n">
        <v>0.28673</v>
      </c>
      <c r="M403" s="13" t="n">
        <v>0.551766</v>
      </c>
      <c r="N403" s="13" t="n">
        <v>0.711208</v>
      </c>
      <c r="O403" s="9">
        <f>IF(C403&lt;=1-Params!$B$4,0,MAX(0.1,ROUND(_xlfn.GAMMA.INV((C403-(1-Params!$B$4))/Params!$B$4,Params!$B$5,Params!$B$6),1)))</f>
        <v/>
      </c>
      <c r="P403" s="9">
        <f>IF(D403&lt;=1-Params!$B$7,0,ROUND(_xlfn.GAMMA.INV((D403-(1-Params!$B$7))/Params!$B$7,Params!$B$8,Params!$B$9),3))</f>
        <v/>
      </c>
      <c r="Q403" s="9">
        <f>IF(E403&lt;=1-Params!$B$4,0,MAX(0.1,ROUND(_xlfn.GAMMA.INV((E403-(1-Params!$B$4))/Params!$B$4,Params!$B$5,Params!$B$6),1)))</f>
        <v/>
      </c>
      <c r="R403" s="9">
        <f>IF(F403&lt;=1-Params!$B$7,0,ROUND(_xlfn.GAMMA.INV((F403-(1-Params!$B$7))/Params!$B$7,Params!$B$8,Params!$B$9),3))</f>
        <v/>
      </c>
      <c r="S403" s="9">
        <f>IF(G403&lt;=1-Params!$B$7,0,ROUND((Params!$B$10+Params!$B$11*G403^Params!$B$12)*_xlfn.GAMMA.INV((G403-(1-Params!$B$7))/Params!$B$7,Params!$B$8,Params!$B$9),3))</f>
        <v/>
      </c>
      <c r="T403" s="9">
        <f>IF(H403&lt;=1-Params!$B$4,0,MAX(0.1,ROUND((Params!$B$10+Params!$B$11*H403^Params!$B$12)*_xlfn.GAMMA.INV((H403-(1-Params!$B$4))/Params!$B$4,Params!$B$5,Params!$B$6),1)))</f>
        <v/>
      </c>
      <c r="U403" s="9">
        <f>ROUND(_xlfn.NORM.INV(I403,Params!$B$13,Params!$B$14),1)</f>
        <v/>
      </c>
      <c r="V403" s="9">
        <f>ROUND(_xlfn.NORM.INV(J403,Params!$B$15,Params!$B$16),2)</f>
        <v/>
      </c>
      <c r="W403" s="9">
        <f>ROUND(_xlfn.NORM.INV(K403,Params!$B$13,Params!$B$14),1)</f>
        <v/>
      </c>
      <c r="X403" s="9">
        <f>ROUND(_xlfn.NORM.INV(L403,Params!$B$15,Params!$B$16),2)</f>
        <v/>
      </c>
      <c r="Y403" s="9">
        <f>ROUND(_xlfn.NORM.INV(M403,Params!$B$15,Params!$B$16)+Params!$B$17+Params!$B$18*M403,2)</f>
        <v/>
      </c>
      <c r="Z403" s="9">
        <f>ROUND(_xlfn.NORM.INV(N403,Params!$B$13,Params!$B$14)+Params!$B$17+Params!$B$18*N403,1)</f>
        <v/>
      </c>
    </row>
    <row r="404">
      <c r="A404" s="11" t="n">
        <v>403</v>
      </c>
      <c r="B404" s="12">
        <f>INT((A404-1)/122)+1</f>
        <v/>
      </c>
      <c r="C404" s="13" t="n">
        <v>0.901962</v>
      </c>
      <c r="D404" s="13" t="n">
        <v>0.829871</v>
      </c>
      <c r="E404" s="13" t="n">
        <v>0.958278</v>
      </c>
      <c r="F404" s="13" t="n">
        <v>0.075535</v>
      </c>
      <c r="G404" s="13" t="n">
        <v>0.70806</v>
      </c>
      <c r="H404" s="13" t="n">
        <v>0.067246</v>
      </c>
      <c r="I404" s="13" t="n">
        <v>0.869352</v>
      </c>
      <c r="J404" s="13" t="n">
        <v>0.102322</v>
      </c>
      <c r="K404" s="13" t="n">
        <v>0.512309</v>
      </c>
      <c r="L404" s="13" t="n">
        <v>0.814228</v>
      </c>
      <c r="M404" s="13" t="n">
        <v>0.16883</v>
      </c>
      <c r="N404" s="13" t="n">
        <v>0.117216</v>
      </c>
      <c r="O404" s="9">
        <f>IF(C404&lt;=1-Params!$B$4,0,MAX(0.1,ROUND(_xlfn.GAMMA.INV((C404-(1-Params!$B$4))/Params!$B$4,Params!$B$5,Params!$B$6),1)))</f>
        <v/>
      </c>
      <c r="P404" s="9">
        <f>IF(D404&lt;=1-Params!$B$7,0,ROUND(_xlfn.GAMMA.INV((D404-(1-Params!$B$7))/Params!$B$7,Params!$B$8,Params!$B$9),3))</f>
        <v/>
      </c>
      <c r="Q404" s="9">
        <f>IF(E404&lt;=1-Params!$B$4,0,MAX(0.1,ROUND(_xlfn.GAMMA.INV((E404-(1-Params!$B$4))/Params!$B$4,Params!$B$5,Params!$B$6),1)))</f>
        <v/>
      </c>
      <c r="R404" s="9">
        <f>IF(F404&lt;=1-Params!$B$7,0,ROUND(_xlfn.GAMMA.INV((F404-(1-Params!$B$7))/Params!$B$7,Params!$B$8,Params!$B$9),3))</f>
        <v/>
      </c>
      <c r="S404" s="9">
        <f>IF(G404&lt;=1-Params!$B$7,0,ROUND((Params!$B$10+Params!$B$11*G404^Params!$B$12)*_xlfn.GAMMA.INV((G404-(1-Params!$B$7))/Params!$B$7,Params!$B$8,Params!$B$9),3))</f>
        <v/>
      </c>
      <c r="T404" s="9">
        <f>IF(H404&lt;=1-Params!$B$4,0,MAX(0.1,ROUND((Params!$B$10+Params!$B$11*H404^Params!$B$12)*_xlfn.GAMMA.INV((H404-(1-Params!$B$4))/Params!$B$4,Params!$B$5,Params!$B$6),1)))</f>
        <v/>
      </c>
      <c r="U404" s="9">
        <f>ROUND(_xlfn.NORM.INV(I404,Params!$B$13,Params!$B$14),1)</f>
        <v/>
      </c>
      <c r="V404" s="9">
        <f>ROUND(_xlfn.NORM.INV(J404,Params!$B$15,Params!$B$16),2)</f>
        <v/>
      </c>
      <c r="W404" s="9">
        <f>ROUND(_xlfn.NORM.INV(K404,Params!$B$13,Params!$B$14),1)</f>
        <v/>
      </c>
      <c r="X404" s="9">
        <f>ROUND(_xlfn.NORM.INV(L404,Params!$B$15,Params!$B$16),2)</f>
        <v/>
      </c>
      <c r="Y404" s="9">
        <f>ROUND(_xlfn.NORM.INV(M404,Params!$B$15,Params!$B$16)+Params!$B$17+Params!$B$18*M404,2)</f>
        <v/>
      </c>
      <c r="Z404" s="9">
        <f>ROUND(_xlfn.NORM.INV(N404,Params!$B$13,Params!$B$14)+Params!$B$17+Params!$B$18*N404,1)</f>
        <v/>
      </c>
    </row>
    <row r="405">
      <c r="A405" s="11" t="n">
        <v>404</v>
      </c>
      <c r="B405" s="12">
        <f>INT((A405-1)/122)+1</f>
        <v/>
      </c>
      <c r="C405" s="13" t="n">
        <v>0.898024</v>
      </c>
      <c r="D405" s="13" t="n">
        <v>0.778783</v>
      </c>
      <c r="E405" s="13" t="n">
        <v>0.160083</v>
      </c>
      <c r="F405" s="13" t="n">
        <v>0.177359</v>
      </c>
      <c r="G405" s="13" t="n">
        <v>0.961158</v>
      </c>
      <c r="H405" s="13" t="n">
        <v>0.237546</v>
      </c>
      <c r="I405" s="13" t="n">
        <v>0.962271</v>
      </c>
      <c r="J405" s="13" t="n">
        <v>0.289793</v>
      </c>
      <c r="K405" s="13" t="n">
        <v>0.302588</v>
      </c>
      <c r="L405" s="13" t="n">
        <v>0.51418</v>
      </c>
      <c r="M405" s="13" t="n">
        <v>0.273079</v>
      </c>
      <c r="N405" s="13" t="n">
        <v>0.028185</v>
      </c>
      <c r="O405" s="9">
        <f>IF(C405&lt;=1-Params!$B$4,0,MAX(0.1,ROUND(_xlfn.GAMMA.INV((C405-(1-Params!$B$4))/Params!$B$4,Params!$B$5,Params!$B$6),1)))</f>
        <v/>
      </c>
      <c r="P405" s="9">
        <f>IF(D405&lt;=1-Params!$B$7,0,ROUND(_xlfn.GAMMA.INV((D405-(1-Params!$B$7))/Params!$B$7,Params!$B$8,Params!$B$9),3))</f>
        <v/>
      </c>
      <c r="Q405" s="9">
        <f>IF(E405&lt;=1-Params!$B$4,0,MAX(0.1,ROUND(_xlfn.GAMMA.INV((E405-(1-Params!$B$4))/Params!$B$4,Params!$B$5,Params!$B$6),1)))</f>
        <v/>
      </c>
      <c r="R405" s="9">
        <f>IF(F405&lt;=1-Params!$B$7,0,ROUND(_xlfn.GAMMA.INV((F405-(1-Params!$B$7))/Params!$B$7,Params!$B$8,Params!$B$9),3))</f>
        <v/>
      </c>
      <c r="S405" s="9">
        <f>IF(G405&lt;=1-Params!$B$7,0,ROUND((Params!$B$10+Params!$B$11*G405^Params!$B$12)*_xlfn.GAMMA.INV((G405-(1-Params!$B$7))/Params!$B$7,Params!$B$8,Params!$B$9),3))</f>
        <v/>
      </c>
      <c r="T405" s="9">
        <f>IF(H405&lt;=1-Params!$B$4,0,MAX(0.1,ROUND((Params!$B$10+Params!$B$11*H405^Params!$B$12)*_xlfn.GAMMA.INV((H405-(1-Params!$B$4))/Params!$B$4,Params!$B$5,Params!$B$6),1)))</f>
        <v/>
      </c>
      <c r="U405" s="9">
        <f>ROUND(_xlfn.NORM.INV(I405,Params!$B$13,Params!$B$14),1)</f>
        <v/>
      </c>
      <c r="V405" s="9">
        <f>ROUND(_xlfn.NORM.INV(J405,Params!$B$15,Params!$B$16),2)</f>
        <v/>
      </c>
      <c r="W405" s="9">
        <f>ROUND(_xlfn.NORM.INV(K405,Params!$B$13,Params!$B$14),1)</f>
        <v/>
      </c>
      <c r="X405" s="9">
        <f>ROUND(_xlfn.NORM.INV(L405,Params!$B$15,Params!$B$16),2)</f>
        <v/>
      </c>
      <c r="Y405" s="9">
        <f>ROUND(_xlfn.NORM.INV(M405,Params!$B$15,Params!$B$16)+Params!$B$17+Params!$B$18*M405,2)</f>
        <v/>
      </c>
      <c r="Z405" s="9">
        <f>ROUND(_xlfn.NORM.INV(N405,Params!$B$13,Params!$B$14)+Params!$B$17+Params!$B$18*N405,1)</f>
        <v/>
      </c>
    </row>
    <row r="406">
      <c r="A406" s="11" t="n">
        <v>405</v>
      </c>
      <c r="B406" s="12">
        <f>INT((A406-1)/122)+1</f>
        <v/>
      </c>
      <c r="C406" s="13" t="n">
        <v>0.136129</v>
      </c>
      <c r="D406" s="13" t="n">
        <v>0.757575</v>
      </c>
      <c r="E406" s="13" t="n">
        <v>0.579825</v>
      </c>
      <c r="F406" s="13" t="n">
        <v>0.681485</v>
      </c>
      <c r="G406" s="13" t="n">
        <v>0.738414</v>
      </c>
      <c r="H406" s="13" t="n">
        <v>0.6979300000000001</v>
      </c>
      <c r="I406" s="13" t="n">
        <v>0.286819</v>
      </c>
      <c r="J406" s="13" t="n">
        <v>0.439099</v>
      </c>
      <c r="K406" s="13" t="n">
        <v>0.227045</v>
      </c>
      <c r="L406" s="13" t="n">
        <v>0.484036</v>
      </c>
      <c r="M406" s="13" t="n">
        <v>0.215897</v>
      </c>
      <c r="N406" s="13" t="n">
        <v>0.030053</v>
      </c>
      <c r="O406" s="9">
        <f>IF(C406&lt;=1-Params!$B$4,0,MAX(0.1,ROUND(_xlfn.GAMMA.INV((C406-(1-Params!$B$4))/Params!$B$4,Params!$B$5,Params!$B$6),1)))</f>
        <v/>
      </c>
      <c r="P406" s="9">
        <f>IF(D406&lt;=1-Params!$B$7,0,ROUND(_xlfn.GAMMA.INV((D406-(1-Params!$B$7))/Params!$B$7,Params!$B$8,Params!$B$9),3))</f>
        <v/>
      </c>
      <c r="Q406" s="9">
        <f>IF(E406&lt;=1-Params!$B$4,0,MAX(0.1,ROUND(_xlfn.GAMMA.INV((E406-(1-Params!$B$4))/Params!$B$4,Params!$B$5,Params!$B$6),1)))</f>
        <v/>
      </c>
      <c r="R406" s="9">
        <f>IF(F406&lt;=1-Params!$B$7,0,ROUND(_xlfn.GAMMA.INV((F406-(1-Params!$B$7))/Params!$B$7,Params!$B$8,Params!$B$9),3))</f>
        <v/>
      </c>
      <c r="S406" s="9">
        <f>IF(G406&lt;=1-Params!$B$7,0,ROUND((Params!$B$10+Params!$B$11*G406^Params!$B$12)*_xlfn.GAMMA.INV((G406-(1-Params!$B$7))/Params!$B$7,Params!$B$8,Params!$B$9),3))</f>
        <v/>
      </c>
      <c r="T406" s="9">
        <f>IF(H406&lt;=1-Params!$B$4,0,MAX(0.1,ROUND((Params!$B$10+Params!$B$11*H406^Params!$B$12)*_xlfn.GAMMA.INV((H406-(1-Params!$B$4))/Params!$B$4,Params!$B$5,Params!$B$6),1)))</f>
        <v/>
      </c>
      <c r="U406" s="9">
        <f>ROUND(_xlfn.NORM.INV(I406,Params!$B$13,Params!$B$14),1)</f>
        <v/>
      </c>
      <c r="V406" s="9">
        <f>ROUND(_xlfn.NORM.INV(J406,Params!$B$15,Params!$B$16),2)</f>
        <v/>
      </c>
      <c r="W406" s="9">
        <f>ROUND(_xlfn.NORM.INV(K406,Params!$B$13,Params!$B$14),1)</f>
        <v/>
      </c>
      <c r="X406" s="9">
        <f>ROUND(_xlfn.NORM.INV(L406,Params!$B$15,Params!$B$16),2)</f>
        <v/>
      </c>
      <c r="Y406" s="9">
        <f>ROUND(_xlfn.NORM.INV(M406,Params!$B$15,Params!$B$16)+Params!$B$17+Params!$B$18*M406,2)</f>
        <v/>
      </c>
      <c r="Z406" s="9">
        <f>ROUND(_xlfn.NORM.INV(N406,Params!$B$13,Params!$B$14)+Params!$B$17+Params!$B$18*N406,1)</f>
        <v/>
      </c>
    </row>
    <row r="407">
      <c r="A407" s="11" t="n">
        <v>406</v>
      </c>
      <c r="B407" s="12">
        <f>INT((A407-1)/122)+1</f>
        <v/>
      </c>
      <c r="C407" s="13" t="n">
        <v>0.485454</v>
      </c>
      <c r="D407" s="13" t="n">
        <v>0.941076</v>
      </c>
      <c r="E407" s="13" t="n">
        <v>0.602421</v>
      </c>
      <c r="F407" s="13" t="n">
        <v>0.024666</v>
      </c>
      <c r="G407" s="13" t="n">
        <v>0.457809</v>
      </c>
      <c r="H407" s="13" t="n">
        <v>0.767072</v>
      </c>
      <c r="I407" s="13" t="n">
        <v>0.287334</v>
      </c>
      <c r="J407" s="13" t="n">
        <v>0.649483</v>
      </c>
      <c r="K407" s="13" t="n">
        <v>0.253168</v>
      </c>
      <c r="L407" s="13" t="n">
        <v>0.286124</v>
      </c>
      <c r="M407" s="13" t="n">
        <v>0.819858</v>
      </c>
      <c r="N407" s="13" t="n">
        <v>0.032583</v>
      </c>
      <c r="O407" s="9">
        <f>IF(C407&lt;=1-Params!$B$4,0,MAX(0.1,ROUND(_xlfn.GAMMA.INV((C407-(1-Params!$B$4))/Params!$B$4,Params!$B$5,Params!$B$6),1)))</f>
        <v/>
      </c>
      <c r="P407" s="9">
        <f>IF(D407&lt;=1-Params!$B$7,0,ROUND(_xlfn.GAMMA.INV((D407-(1-Params!$B$7))/Params!$B$7,Params!$B$8,Params!$B$9),3))</f>
        <v/>
      </c>
      <c r="Q407" s="9">
        <f>IF(E407&lt;=1-Params!$B$4,0,MAX(0.1,ROUND(_xlfn.GAMMA.INV((E407-(1-Params!$B$4))/Params!$B$4,Params!$B$5,Params!$B$6),1)))</f>
        <v/>
      </c>
      <c r="R407" s="9">
        <f>IF(F407&lt;=1-Params!$B$7,0,ROUND(_xlfn.GAMMA.INV((F407-(1-Params!$B$7))/Params!$B$7,Params!$B$8,Params!$B$9),3))</f>
        <v/>
      </c>
      <c r="S407" s="9">
        <f>IF(G407&lt;=1-Params!$B$7,0,ROUND((Params!$B$10+Params!$B$11*G407^Params!$B$12)*_xlfn.GAMMA.INV((G407-(1-Params!$B$7))/Params!$B$7,Params!$B$8,Params!$B$9),3))</f>
        <v/>
      </c>
      <c r="T407" s="9">
        <f>IF(H407&lt;=1-Params!$B$4,0,MAX(0.1,ROUND((Params!$B$10+Params!$B$11*H407^Params!$B$12)*_xlfn.GAMMA.INV((H407-(1-Params!$B$4))/Params!$B$4,Params!$B$5,Params!$B$6),1)))</f>
        <v/>
      </c>
      <c r="U407" s="9">
        <f>ROUND(_xlfn.NORM.INV(I407,Params!$B$13,Params!$B$14),1)</f>
        <v/>
      </c>
      <c r="V407" s="9">
        <f>ROUND(_xlfn.NORM.INV(J407,Params!$B$15,Params!$B$16),2)</f>
        <v/>
      </c>
      <c r="W407" s="9">
        <f>ROUND(_xlfn.NORM.INV(K407,Params!$B$13,Params!$B$14),1)</f>
        <v/>
      </c>
      <c r="X407" s="9">
        <f>ROUND(_xlfn.NORM.INV(L407,Params!$B$15,Params!$B$16),2)</f>
        <v/>
      </c>
      <c r="Y407" s="9">
        <f>ROUND(_xlfn.NORM.INV(M407,Params!$B$15,Params!$B$16)+Params!$B$17+Params!$B$18*M407,2)</f>
        <v/>
      </c>
      <c r="Z407" s="9">
        <f>ROUND(_xlfn.NORM.INV(N407,Params!$B$13,Params!$B$14)+Params!$B$17+Params!$B$18*N407,1)</f>
        <v/>
      </c>
    </row>
    <row r="408">
      <c r="A408" s="11" t="n">
        <v>407</v>
      </c>
      <c r="B408" s="12">
        <f>INT((A408-1)/122)+1</f>
        <v/>
      </c>
      <c r="C408" s="13" t="n">
        <v>0.844956</v>
      </c>
      <c r="D408" s="13" t="n">
        <v>0.269385</v>
      </c>
      <c r="E408" s="13" t="n">
        <v>0.956417</v>
      </c>
      <c r="F408" s="13" t="n">
        <v>0.412768</v>
      </c>
      <c r="G408" s="13" t="n">
        <v>0.776049</v>
      </c>
      <c r="H408" s="13" t="n">
        <v>0.850432</v>
      </c>
      <c r="I408" s="13" t="n">
        <v>0.332098</v>
      </c>
      <c r="J408" s="13" t="n">
        <v>0.872698</v>
      </c>
      <c r="K408" s="13" t="n">
        <v>0.276249</v>
      </c>
      <c r="L408" s="13" t="n">
        <v>0.257969</v>
      </c>
      <c r="M408" s="13" t="n">
        <v>0.585433</v>
      </c>
      <c r="N408" s="13" t="n">
        <v>0.08691500000000001</v>
      </c>
      <c r="O408" s="9">
        <f>IF(C408&lt;=1-Params!$B$4,0,MAX(0.1,ROUND(_xlfn.GAMMA.INV((C408-(1-Params!$B$4))/Params!$B$4,Params!$B$5,Params!$B$6),1)))</f>
        <v/>
      </c>
      <c r="P408" s="9">
        <f>IF(D408&lt;=1-Params!$B$7,0,ROUND(_xlfn.GAMMA.INV((D408-(1-Params!$B$7))/Params!$B$7,Params!$B$8,Params!$B$9),3))</f>
        <v/>
      </c>
      <c r="Q408" s="9">
        <f>IF(E408&lt;=1-Params!$B$4,0,MAX(0.1,ROUND(_xlfn.GAMMA.INV((E408-(1-Params!$B$4))/Params!$B$4,Params!$B$5,Params!$B$6),1)))</f>
        <v/>
      </c>
      <c r="R408" s="9">
        <f>IF(F408&lt;=1-Params!$B$7,0,ROUND(_xlfn.GAMMA.INV((F408-(1-Params!$B$7))/Params!$B$7,Params!$B$8,Params!$B$9),3))</f>
        <v/>
      </c>
      <c r="S408" s="9">
        <f>IF(G408&lt;=1-Params!$B$7,0,ROUND((Params!$B$10+Params!$B$11*G408^Params!$B$12)*_xlfn.GAMMA.INV((G408-(1-Params!$B$7))/Params!$B$7,Params!$B$8,Params!$B$9),3))</f>
        <v/>
      </c>
      <c r="T408" s="9">
        <f>IF(H408&lt;=1-Params!$B$4,0,MAX(0.1,ROUND((Params!$B$10+Params!$B$11*H408^Params!$B$12)*_xlfn.GAMMA.INV((H408-(1-Params!$B$4))/Params!$B$4,Params!$B$5,Params!$B$6),1)))</f>
        <v/>
      </c>
      <c r="U408" s="9">
        <f>ROUND(_xlfn.NORM.INV(I408,Params!$B$13,Params!$B$14),1)</f>
        <v/>
      </c>
      <c r="V408" s="9">
        <f>ROUND(_xlfn.NORM.INV(J408,Params!$B$15,Params!$B$16),2)</f>
        <v/>
      </c>
      <c r="W408" s="9">
        <f>ROUND(_xlfn.NORM.INV(K408,Params!$B$13,Params!$B$14),1)</f>
        <v/>
      </c>
      <c r="X408" s="9">
        <f>ROUND(_xlfn.NORM.INV(L408,Params!$B$15,Params!$B$16),2)</f>
        <v/>
      </c>
      <c r="Y408" s="9">
        <f>ROUND(_xlfn.NORM.INV(M408,Params!$B$15,Params!$B$16)+Params!$B$17+Params!$B$18*M408,2)</f>
        <v/>
      </c>
      <c r="Z408" s="9">
        <f>ROUND(_xlfn.NORM.INV(N408,Params!$B$13,Params!$B$14)+Params!$B$17+Params!$B$18*N408,1)</f>
        <v/>
      </c>
    </row>
    <row r="409">
      <c r="A409" s="11" t="n">
        <v>408</v>
      </c>
      <c r="B409" s="12">
        <f>INT((A409-1)/122)+1</f>
        <v/>
      </c>
      <c r="C409" s="13" t="n">
        <v>0.951912</v>
      </c>
      <c r="D409" s="13" t="n">
        <v>0.475615</v>
      </c>
      <c r="E409" s="13" t="n">
        <v>0.936485</v>
      </c>
      <c r="F409" s="13" t="n">
        <v>0.199534</v>
      </c>
      <c r="G409" s="13" t="n">
        <v>0.994551</v>
      </c>
      <c r="H409" s="13" t="n">
        <v>0.292064</v>
      </c>
      <c r="I409" s="13" t="n">
        <v>0.108067</v>
      </c>
      <c r="J409" s="13" t="n">
        <v>0.02928</v>
      </c>
      <c r="K409" s="13" t="n">
        <v>0.394815</v>
      </c>
      <c r="L409" s="13" t="n">
        <v>0.23903</v>
      </c>
      <c r="M409" s="13" t="n">
        <v>0.477796</v>
      </c>
      <c r="N409" s="13" t="n">
        <v>0.5179049999999999</v>
      </c>
      <c r="O409" s="9">
        <f>IF(C409&lt;=1-Params!$B$4,0,MAX(0.1,ROUND(_xlfn.GAMMA.INV((C409-(1-Params!$B$4))/Params!$B$4,Params!$B$5,Params!$B$6),1)))</f>
        <v/>
      </c>
      <c r="P409" s="9">
        <f>IF(D409&lt;=1-Params!$B$7,0,ROUND(_xlfn.GAMMA.INV((D409-(1-Params!$B$7))/Params!$B$7,Params!$B$8,Params!$B$9),3))</f>
        <v/>
      </c>
      <c r="Q409" s="9">
        <f>IF(E409&lt;=1-Params!$B$4,0,MAX(0.1,ROUND(_xlfn.GAMMA.INV((E409-(1-Params!$B$4))/Params!$B$4,Params!$B$5,Params!$B$6),1)))</f>
        <v/>
      </c>
      <c r="R409" s="9">
        <f>IF(F409&lt;=1-Params!$B$7,0,ROUND(_xlfn.GAMMA.INV((F409-(1-Params!$B$7))/Params!$B$7,Params!$B$8,Params!$B$9),3))</f>
        <v/>
      </c>
      <c r="S409" s="9">
        <f>IF(G409&lt;=1-Params!$B$7,0,ROUND((Params!$B$10+Params!$B$11*G409^Params!$B$12)*_xlfn.GAMMA.INV((G409-(1-Params!$B$7))/Params!$B$7,Params!$B$8,Params!$B$9),3))</f>
        <v/>
      </c>
      <c r="T409" s="9">
        <f>IF(H409&lt;=1-Params!$B$4,0,MAX(0.1,ROUND((Params!$B$10+Params!$B$11*H409^Params!$B$12)*_xlfn.GAMMA.INV((H409-(1-Params!$B$4))/Params!$B$4,Params!$B$5,Params!$B$6),1)))</f>
        <v/>
      </c>
      <c r="U409" s="9">
        <f>ROUND(_xlfn.NORM.INV(I409,Params!$B$13,Params!$B$14),1)</f>
        <v/>
      </c>
      <c r="V409" s="9">
        <f>ROUND(_xlfn.NORM.INV(J409,Params!$B$15,Params!$B$16),2)</f>
        <v/>
      </c>
      <c r="W409" s="9">
        <f>ROUND(_xlfn.NORM.INV(K409,Params!$B$13,Params!$B$14),1)</f>
        <v/>
      </c>
      <c r="X409" s="9">
        <f>ROUND(_xlfn.NORM.INV(L409,Params!$B$15,Params!$B$16),2)</f>
        <v/>
      </c>
      <c r="Y409" s="9">
        <f>ROUND(_xlfn.NORM.INV(M409,Params!$B$15,Params!$B$16)+Params!$B$17+Params!$B$18*M409,2)</f>
        <v/>
      </c>
      <c r="Z409" s="9">
        <f>ROUND(_xlfn.NORM.INV(N409,Params!$B$13,Params!$B$14)+Params!$B$17+Params!$B$18*N409,1)</f>
        <v/>
      </c>
    </row>
    <row r="410">
      <c r="A410" s="11" t="n">
        <v>409</v>
      </c>
      <c r="B410" s="12">
        <f>INT((A410-1)/122)+1</f>
        <v/>
      </c>
      <c r="C410" s="13" t="n">
        <v>0.551387</v>
      </c>
      <c r="D410" s="13" t="n">
        <v>0.564235</v>
      </c>
      <c r="E410" s="13" t="n">
        <v>0.8352039999999999</v>
      </c>
      <c r="F410" s="13" t="n">
        <v>0.90904</v>
      </c>
      <c r="G410" s="13" t="n">
        <v>0.7972939999999999</v>
      </c>
      <c r="H410" s="13" t="n">
        <v>0.500315</v>
      </c>
      <c r="I410" s="13" t="n">
        <v>0.450891</v>
      </c>
      <c r="J410" s="13" t="n">
        <v>0.250969</v>
      </c>
      <c r="K410" s="13" t="n">
        <v>0.308757</v>
      </c>
      <c r="L410" s="13" t="n">
        <v>0.396759</v>
      </c>
      <c r="M410" s="13" t="n">
        <v>0.67327</v>
      </c>
      <c r="N410" s="13" t="n">
        <v>0.567939</v>
      </c>
      <c r="O410" s="9">
        <f>IF(C410&lt;=1-Params!$B$4,0,MAX(0.1,ROUND(_xlfn.GAMMA.INV((C410-(1-Params!$B$4))/Params!$B$4,Params!$B$5,Params!$B$6),1)))</f>
        <v/>
      </c>
      <c r="P410" s="9">
        <f>IF(D410&lt;=1-Params!$B$7,0,ROUND(_xlfn.GAMMA.INV((D410-(1-Params!$B$7))/Params!$B$7,Params!$B$8,Params!$B$9),3))</f>
        <v/>
      </c>
      <c r="Q410" s="9">
        <f>IF(E410&lt;=1-Params!$B$4,0,MAX(0.1,ROUND(_xlfn.GAMMA.INV((E410-(1-Params!$B$4))/Params!$B$4,Params!$B$5,Params!$B$6),1)))</f>
        <v/>
      </c>
      <c r="R410" s="9">
        <f>IF(F410&lt;=1-Params!$B$7,0,ROUND(_xlfn.GAMMA.INV((F410-(1-Params!$B$7))/Params!$B$7,Params!$B$8,Params!$B$9),3))</f>
        <v/>
      </c>
      <c r="S410" s="9">
        <f>IF(G410&lt;=1-Params!$B$7,0,ROUND((Params!$B$10+Params!$B$11*G410^Params!$B$12)*_xlfn.GAMMA.INV((G410-(1-Params!$B$7))/Params!$B$7,Params!$B$8,Params!$B$9),3))</f>
        <v/>
      </c>
      <c r="T410" s="9">
        <f>IF(H410&lt;=1-Params!$B$4,0,MAX(0.1,ROUND((Params!$B$10+Params!$B$11*H410^Params!$B$12)*_xlfn.GAMMA.INV((H410-(1-Params!$B$4))/Params!$B$4,Params!$B$5,Params!$B$6),1)))</f>
        <v/>
      </c>
      <c r="U410" s="9">
        <f>ROUND(_xlfn.NORM.INV(I410,Params!$B$13,Params!$B$14),1)</f>
        <v/>
      </c>
      <c r="V410" s="9">
        <f>ROUND(_xlfn.NORM.INV(J410,Params!$B$15,Params!$B$16),2)</f>
        <v/>
      </c>
      <c r="W410" s="9">
        <f>ROUND(_xlfn.NORM.INV(K410,Params!$B$13,Params!$B$14),1)</f>
        <v/>
      </c>
      <c r="X410" s="9">
        <f>ROUND(_xlfn.NORM.INV(L410,Params!$B$15,Params!$B$16),2)</f>
        <v/>
      </c>
      <c r="Y410" s="9">
        <f>ROUND(_xlfn.NORM.INV(M410,Params!$B$15,Params!$B$16)+Params!$B$17+Params!$B$18*M410,2)</f>
        <v/>
      </c>
      <c r="Z410" s="9">
        <f>ROUND(_xlfn.NORM.INV(N410,Params!$B$13,Params!$B$14)+Params!$B$17+Params!$B$18*N410,1)</f>
        <v/>
      </c>
    </row>
    <row r="411">
      <c r="A411" s="11" t="n">
        <v>410</v>
      </c>
      <c r="B411" s="12">
        <f>INT((A411-1)/122)+1</f>
        <v/>
      </c>
      <c r="C411" s="13" t="n">
        <v>0.324934</v>
      </c>
      <c r="D411" s="13" t="n">
        <v>0.773543</v>
      </c>
      <c r="E411" s="13" t="n">
        <v>0.5980760000000001</v>
      </c>
      <c r="F411" s="13" t="n">
        <v>0.852111</v>
      </c>
      <c r="G411" s="13" t="n">
        <v>0.098901</v>
      </c>
      <c r="H411" s="13" t="n">
        <v>0.564227</v>
      </c>
      <c r="I411" s="13" t="n">
        <v>0.334896</v>
      </c>
      <c r="J411" s="13" t="n">
        <v>0.312108</v>
      </c>
      <c r="K411" s="13" t="n">
        <v>0.504165</v>
      </c>
      <c r="L411" s="13" t="n">
        <v>0.098917</v>
      </c>
      <c r="M411" s="13" t="n">
        <v>0.676233</v>
      </c>
      <c r="N411" s="13" t="n">
        <v>0.903542</v>
      </c>
      <c r="O411" s="9">
        <f>IF(C411&lt;=1-Params!$B$4,0,MAX(0.1,ROUND(_xlfn.GAMMA.INV((C411-(1-Params!$B$4))/Params!$B$4,Params!$B$5,Params!$B$6),1)))</f>
        <v/>
      </c>
      <c r="P411" s="9">
        <f>IF(D411&lt;=1-Params!$B$7,0,ROUND(_xlfn.GAMMA.INV((D411-(1-Params!$B$7))/Params!$B$7,Params!$B$8,Params!$B$9),3))</f>
        <v/>
      </c>
      <c r="Q411" s="9">
        <f>IF(E411&lt;=1-Params!$B$4,0,MAX(0.1,ROUND(_xlfn.GAMMA.INV((E411-(1-Params!$B$4))/Params!$B$4,Params!$B$5,Params!$B$6),1)))</f>
        <v/>
      </c>
      <c r="R411" s="9">
        <f>IF(F411&lt;=1-Params!$B$7,0,ROUND(_xlfn.GAMMA.INV((F411-(1-Params!$B$7))/Params!$B$7,Params!$B$8,Params!$B$9),3))</f>
        <v/>
      </c>
      <c r="S411" s="9">
        <f>IF(G411&lt;=1-Params!$B$7,0,ROUND((Params!$B$10+Params!$B$11*G411^Params!$B$12)*_xlfn.GAMMA.INV((G411-(1-Params!$B$7))/Params!$B$7,Params!$B$8,Params!$B$9),3))</f>
        <v/>
      </c>
      <c r="T411" s="9">
        <f>IF(H411&lt;=1-Params!$B$4,0,MAX(0.1,ROUND((Params!$B$10+Params!$B$11*H411^Params!$B$12)*_xlfn.GAMMA.INV((H411-(1-Params!$B$4))/Params!$B$4,Params!$B$5,Params!$B$6),1)))</f>
        <v/>
      </c>
      <c r="U411" s="9">
        <f>ROUND(_xlfn.NORM.INV(I411,Params!$B$13,Params!$B$14),1)</f>
        <v/>
      </c>
      <c r="V411" s="9">
        <f>ROUND(_xlfn.NORM.INV(J411,Params!$B$15,Params!$B$16),2)</f>
        <v/>
      </c>
      <c r="W411" s="9">
        <f>ROUND(_xlfn.NORM.INV(K411,Params!$B$13,Params!$B$14),1)</f>
        <v/>
      </c>
      <c r="X411" s="9">
        <f>ROUND(_xlfn.NORM.INV(L411,Params!$B$15,Params!$B$16),2)</f>
        <v/>
      </c>
      <c r="Y411" s="9">
        <f>ROUND(_xlfn.NORM.INV(M411,Params!$B$15,Params!$B$16)+Params!$B$17+Params!$B$18*M411,2)</f>
        <v/>
      </c>
      <c r="Z411" s="9">
        <f>ROUND(_xlfn.NORM.INV(N411,Params!$B$13,Params!$B$14)+Params!$B$17+Params!$B$18*N411,1)</f>
        <v/>
      </c>
    </row>
    <row r="412">
      <c r="A412" s="11" t="n">
        <v>411</v>
      </c>
      <c r="B412" s="12">
        <f>INT((A412-1)/122)+1</f>
        <v/>
      </c>
      <c r="C412" s="13" t="n">
        <v>0.036618</v>
      </c>
      <c r="D412" s="13" t="n">
        <v>0.730101</v>
      </c>
      <c r="E412" s="13" t="n">
        <v>0.568326</v>
      </c>
      <c r="F412" s="13" t="n">
        <v>0.109247</v>
      </c>
      <c r="G412" s="13" t="n">
        <v>0.856232</v>
      </c>
      <c r="H412" s="13" t="n">
        <v>0.773774</v>
      </c>
      <c r="I412" s="13" t="n">
        <v>0.9703889999999999</v>
      </c>
      <c r="J412" s="13" t="n">
        <v>0.683887</v>
      </c>
      <c r="K412" s="13" t="n">
        <v>0.31776</v>
      </c>
      <c r="L412" s="13" t="n">
        <v>0.332949</v>
      </c>
      <c r="M412" s="13" t="n">
        <v>0.90383</v>
      </c>
      <c r="N412" s="13" t="n">
        <v>0.867889</v>
      </c>
      <c r="O412" s="9">
        <f>IF(C412&lt;=1-Params!$B$4,0,MAX(0.1,ROUND(_xlfn.GAMMA.INV((C412-(1-Params!$B$4))/Params!$B$4,Params!$B$5,Params!$B$6),1)))</f>
        <v/>
      </c>
      <c r="P412" s="9">
        <f>IF(D412&lt;=1-Params!$B$7,0,ROUND(_xlfn.GAMMA.INV((D412-(1-Params!$B$7))/Params!$B$7,Params!$B$8,Params!$B$9),3))</f>
        <v/>
      </c>
      <c r="Q412" s="9">
        <f>IF(E412&lt;=1-Params!$B$4,0,MAX(0.1,ROUND(_xlfn.GAMMA.INV((E412-(1-Params!$B$4))/Params!$B$4,Params!$B$5,Params!$B$6),1)))</f>
        <v/>
      </c>
      <c r="R412" s="9">
        <f>IF(F412&lt;=1-Params!$B$7,0,ROUND(_xlfn.GAMMA.INV((F412-(1-Params!$B$7))/Params!$B$7,Params!$B$8,Params!$B$9),3))</f>
        <v/>
      </c>
      <c r="S412" s="9">
        <f>IF(G412&lt;=1-Params!$B$7,0,ROUND((Params!$B$10+Params!$B$11*G412^Params!$B$12)*_xlfn.GAMMA.INV((G412-(1-Params!$B$7))/Params!$B$7,Params!$B$8,Params!$B$9),3))</f>
        <v/>
      </c>
      <c r="T412" s="9">
        <f>IF(H412&lt;=1-Params!$B$4,0,MAX(0.1,ROUND((Params!$B$10+Params!$B$11*H412^Params!$B$12)*_xlfn.GAMMA.INV((H412-(1-Params!$B$4))/Params!$B$4,Params!$B$5,Params!$B$6),1)))</f>
        <v/>
      </c>
      <c r="U412" s="9">
        <f>ROUND(_xlfn.NORM.INV(I412,Params!$B$13,Params!$B$14),1)</f>
        <v/>
      </c>
      <c r="V412" s="9">
        <f>ROUND(_xlfn.NORM.INV(J412,Params!$B$15,Params!$B$16),2)</f>
        <v/>
      </c>
      <c r="W412" s="9">
        <f>ROUND(_xlfn.NORM.INV(K412,Params!$B$13,Params!$B$14),1)</f>
        <v/>
      </c>
      <c r="X412" s="9">
        <f>ROUND(_xlfn.NORM.INV(L412,Params!$B$15,Params!$B$16),2)</f>
        <v/>
      </c>
      <c r="Y412" s="9">
        <f>ROUND(_xlfn.NORM.INV(M412,Params!$B$15,Params!$B$16)+Params!$B$17+Params!$B$18*M412,2)</f>
        <v/>
      </c>
      <c r="Z412" s="9">
        <f>ROUND(_xlfn.NORM.INV(N412,Params!$B$13,Params!$B$14)+Params!$B$17+Params!$B$18*N412,1)</f>
        <v/>
      </c>
    </row>
    <row r="413">
      <c r="A413" s="11" t="n">
        <v>412</v>
      </c>
      <c r="B413" s="12">
        <f>INT((A413-1)/122)+1</f>
        <v/>
      </c>
      <c r="C413" s="13" t="n">
        <v>0.94275</v>
      </c>
      <c r="D413" s="13" t="n">
        <v>0.370715</v>
      </c>
      <c r="E413" s="13" t="n">
        <v>0.850123</v>
      </c>
      <c r="F413" s="13" t="n">
        <v>0.003275</v>
      </c>
      <c r="G413" s="13" t="n">
        <v>0.970083</v>
      </c>
      <c r="H413" s="13" t="n">
        <v>0.966023</v>
      </c>
      <c r="I413" s="13" t="n">
        <v>0.570333</v>
      </c>
      <c r="J413" s="13" t="n">
        <v>0.212958</v>
      </c>
      <c r="K413" s="13" t="n">
        <v>0.204177</v>
      </c>
      <c r="L413" s="13" t="n">
        <v>0.462194</v>
      </c>
      <c r="M413" s="13" t="n">
        <v>0.862771</v>
      </c>
      <c r="N413" s="13" t="n">
        <v>0.379178</v>
      </c>
      <c r="O413" s="9">
        <f>IF(C413&lt;=1-Params!$B$4,0,MAX(0.1,ROUND(_xlfn.GAMMA.INV((C413-(1-Params!$B$4))/Params!$B$4,Params!$B$5,Params!$B$6),1)))</f>
        <v/>
      </c>
      <c r="P413" s="9">
        <f>IF(D413&lt;=1-Params!$B$7,0,ROUND(_xlfn.GAMMA.INV((D413-(1-Params!$B$7))/Params!$B$7,Params!$B$8,Params!$B$9),3))</f>
        <v/>
      </c>
      <c r="Q413" s="9">
        <f>IF(E413&lt;=1-Params!$B$4,0,MAX(0.1,ROUND(_xlfn.GAMMA.INV((E413-(1-Params!$B$4))/Params!$B$4,Params!$B$5,Params!$B$6),1)))</f>
        <v/>
      </c>
      <c r="R413" s="9">
        <f>IF(F413&lt;=1-Params!$B$7,0,ROUND(_xlfn.GAMMA.INV((F413-(1-Params!$B$7))/Params!$B$7,Params!$B$8,Params!$B$9),3))</f>
        <v/>
      </c>
      <c r="S413" s="9">
        <f>IF(G413&lt;=1-Params!$B$7,0,ROUND((Params!$B$10+Params!$B$11*G413^Params!$B$12)*_xlfn.GAMMA.INV((G413-(1-Params!$B$7))/Params!$B$7,Params!$B$8,Params!$B$9),3))</f>
        <v/>
      </c>
      <c r="T413" s="9">
        <f>IF(H413&lt;=1-Params!$B$4,0,MAX(0.1,ROUND((Params!$B$10+Params!$B$11*H413^Params!$B$12)*_xlfn.GAMMA.INV((H413-(1-Params!$B$4))/Params!$B$4,Params!$B$5,Params!$B$6),1)))</f>
        <v/>
      </c>
      <c r="U413" s="9">
        <f>ROUND(_xlfn.NORM.INV(I413,Params!$B$13,Params!$B$14),1)</f>
        <v/>
      </c>
      <c r="V413" s="9">
        <f>ROUND(_xlfn.NORM.INV(J413,Params!$B$15,Params!$B$16),2)</f>
        <v/>
      </c>
      <c r="W413" s="9">
        <f>ROUND(_xlfn.NORM.INV(K413,Params!$B$13,Params!$B$14),1)</f>
        <v/>
      </c>
      <c r="X413" s="9">
        <f>ROUND(_xlfn.NORM.INV(L413,Params!$B$15,Params!$B$16),2)</f>
        <v/>
      </c>
      <c r="Y413" s="9">
        <f>ROUND(_xlfn.NORM.INV(M413,Params!$B$15,Params!$B$16)+Params!$B$17+Params!$B$18*M413,2)</f>
        <v/>
      </c>
      <c r="Z413" s="9">
        <f>ROUND(_xlfn.NORM.INV(N413,Params!$B$13,Params!$B$14)+Params!$B$17+Params!$B$18*N413,1)</f>
        <v/>
      </c>
    </row>
    <row r="414">
      <c r="A414" s="11" t="n">
        <v>413</v>
      </c>
      <c r="B414" s="12">
        <f>INT((A414-1)/122)+1</f>
        <v/>
      </c>
      <c r="C414" s="13" t="n">
        <v>0.640463</v>
      </c>
      <c r="D414" s="13" t="n">
        <v>0.427562</v>
      </c>
      <c r="E414" s="13" t="n">
        <v>0.350772</v>
      </c>
      <c r="F414" s="13" t="n">
        <v>0.280429</v>
      </c>
      <c r="G414" s="13" t="n">
        <v>0.674383</v>
      </c>
      <c r="H414" s="13" t="n">
        <v>0.649424</v>
      </c>
      <c r="I414" s="13" t="n">
        <v>0.718741</v>
      </c>
      <c r="J414" s="13" t="n">
        <v>0.028113</v>
      </c>
      <c r="K414" s="13" t="n">
        <v>0.001686</v>
      </c>
      <c r="L414" s="13" t="n">
        <v>0.842541</v>
      </c>
      <c r="M414" s="13" t="n">
        <v>0.410061</v>
      </c>
      <c r="N414" s="13" t="n">
        <v>0.7897149999999999</v>
      </c>
      <c r="O414" s="9">
        <f>IF(C414&lt;=1-Params!$B$4,0,MAX(0.1,ROUND(_xlfn.GAMMA.INV((C414-(1-Params!$B$4))/Params!$B$4,Params!$B$5,Params!$B$6),1)))</f>
        <v/>
      </c>
      <c r="P414" s="9">
        <f>IF(D414&lt;=1-Params!$B$7,0,ROUND(_xlfn.GAMMA.INV((D414-(1-Params!$B$7))/Params!$B$7,Params!$B$8,Params!$B$9),3))</f>
        <v/>
      </c>
      <c r="Q414" s="9">
        <f>IF(E414&lt;=1-Params!$B$4,0,MAX(0.1,ROUND(_xlfn.GAMMA.INV((E414-(1-Params!$B$4))/Params!$B$4,Params!$B$5,Params!$B$6),1)))</f>
        <v/>
      </c>
      <c r="R414" s="9">
        <f>IF(F414&lt;=1-Params!$B$7,0,ROUND(_xlfn.GAMMA.INV((F414-(1-Params!$B$7))/Params!$B$7,Params!$B$8,Params!$B$9),3))</f>
        <v/>
      </c>
      <c r="S414" s="9">
        <f>IF(G414&lt;=1-Params!$B$7,0,ROUND((Params!$B$10+Params!$B$11*G414^Params!$B$12)*_xlfn.GAMMA.INV((G414-(1-Params!$B$7))/Params!$B$7,Params!$B$8,Params!$B$9),3))</f>
        <v/>
      </c>
      <c r="T414" s="9">
        <f>IF(H414&lt;=1-Params!$B$4,0,MAX(0.1,ROUND((Params!$B$10+Params!$B$11*H414^Params!$B$12)*_xlfn.GAMMA.INV((H414-(1-Params!$B$4))/Params!$B$4,Params!$B$5,Params!$B$6),1)))</f>
        <v/>
      </c>
      <c r="U414" s="9">
        <f>ROUND(_xlfn.NORM.INV(I414,Params!$B$13,Params!$B$14),1)</f>
        <v/>
      </c>
      <c r="V414" s="9">
        <f>ROUND(_xlfn.NORM.INV(J414,Params!$B$15,Params!$B$16),2)</f>
        <v/>
      </c>
      <c r="W414" s="9">
        <f>ROUND(_xlfn.NORM.INV(K414,Params!$B$13,Params!$B$14),1)</f>
        <v/>
      </c>
      <c r="X414" s="9">
        <f>ROUND(_xlfn.NORM.INV(L414,Params!$B$15,Params!$B$16),2)</f>
        <v/>
      </c>
      <c r="Y414" s="9">
        <f>ROUND(_xlfn.NORM.INV(M414,Params!$B$15,Params!$B$16)+Params!$B$17+Params!$B$18*M414,2)</f>
        <v/>
      </c>
      <c r="Z414" s="9">
        <f>ROUND(_xlfn.NORM.INV(N414,Params!$B$13,Params!$B$14)+Params!$B$17+Params!$B$18*N414,1)</f>
        <v/>
      </c>
    </row>
    <row r="415">
      <c r="A415" s="11" t="n">
        <v>414</v>
      </c>
      <c r="B415" s="12">
        <f>INT((A415-1)/122)+1</f>
        <v/>
      </c>
      <c r="C415" s="13" t="n">
        <v>0.427219</v>
      </c>
      <c r="D415" s="13" t="n">
        <v>0.112416</v>
      </c>
      <c r="E415" s="13" t="n">
        <v>0.793057</v>
      </c>
      <c r="F415" s="13" t="n">
        <v>0.922459</v>
      </c>
      <c r="G415" s="13" t="n">
        <v>0.48143</v>
      </c>
      <c r="H415" s="13" t="n">
        <v>0.771446</v>
      </c>
      <c r="I415" s="13" t="n">
        <v>0.668706</v>
      </c>
      <c r="J415" s="13" t="n">
        <v>0.008392</v>
      </c>
      <c r="K415" s="13" t="n">
        <v>0.078343</v>
      </c>
      <c r="L415" s="13" t="n">
        <v>0.691655</v>
      </c>
      <c r="M415" s="13" t="n">
        <v>0.198031</v>
      </c>
      <c r="N415" s="13" t="n">
        <v>0.407127</v>
      </c>
      <c r="O415" s="9">
        <f>IF(C415&lt;=1-Params!$B$4,0,MAX(0.1,ROUND(_xlfn.GAMMA.INV((C415-(1-Params!$B$4))/Params!$B$4,Params!$B$5,Params!$B$6),1)))</f>
        <v/>
      </c>
      <c r="P415" s="9">
        <f>IF(D415&lt;=1-Params!$B$7,0,ROUND(_xlfn.GAMMA.INV((D415-(1-Params!$B$7))/Params!$B$7,Params!$B$8,Params!$B$9),3))</f>
        <v/>
      </c>
      <c r="Q415" s="9">
        <f>IF(E415&lt;=1-Params!$B$4,0,MAX(0.1,ROUND(_xlfn.GAMMA.INV((E415-(1-Params!$B$4))/Params!$B$4,Params!$B$5,Params!$B$6),1)))</f>
        <v/>
      </c>
      <c r="R415" s="9">
        <f>IF(F415&lt;=1-Params!$B$7,0,ROUND(_xlfn.GAMMA.INV((F415-(1-Params!$B$7))/Params!$B$7,Params!$B$8,Params!$B$9),3))</f>
        <v/>
      </c>
      <c r="S415" s="9">
        <f>IF(G415&lt;=1-Params!$B$7,0,ROUND((Params!$B$10+Params!$B$11*G415^Params!$B$12)*_xlfn.GAMMA.INV((G415-(1-Params!$B$7))/Params!$B$7,Params!$B$8,Params!$B$9),3))</f>
        <v/>
      </c>
      <c r="T415" s="9">
        <f>IF(H415&lt;=1-Params!$B$4,0,MAX(0.1,ROUND((Params!$B$10+Params!$B$11*H415^Params!$B$12)*_xlfn.GAMMA.INV((H415-(1-Params!$B$4))/Params!$B$4,Params!$B$5,Params!$B$6),1)))</f>
        <v/>
      </c>
      <c r="U415" s="9">
        <f>ROUND(_xlfn.NORM.INV(I415,Params!$B$13,Params!$B$14),1)</f>
        <v/>
      </c>
      <c r="V415" s="9">
        <f>ROUND(_xlfn.NORM.INV(J415,Params!$B$15,Params!$B$16),2)</f>
        <v/>
      </c>
      <c r="W415" s="9">
        <f>ROUND(_xlfn.NORM.INV(K415,Params!$B$13,Params!$B$14),1)</f>
        <v/>
      </c>
      <c r="X415" s="9">
        <f>ROUND(_xlfn.NORM.INV(L415,Params!$B$15,Params!$B$16),2)</f>
        <v/>
      </c>
      <c r="Y415" s="9">
        <f>ROUND(_xlfn.NORM.INV(M415,Params!$B$15,Params!$B$16)+Params!$B$17+Params!$B$18*M415,2)</f>
        <v/>
      </c>
      <c r="Z415" s="9">
        <f>ROUND(_xlfn.NORM.INV(N415,Params!$B$13,Params!$B$14)+Params!$B$17+Params!$B$18*N415,1)</f>
        <v/>
      </c>
    </row>
    <row r="416">
      <c r="A416" s="11" t="n">
        <v>415</v>
      </c>
      <c r="B416" s="12">
        <f>INT((A416-1)/122)+1</f>
        <v/>
      </c>
      <c r="C416" s="13" t="n">
        <v>0.262662</v>
      </c>
      <c r="D416" s="13" t="n">
        <v>0.949108</v>
      </c>
      <c r="E416" s="13" t="n">
        <v>0.978388</v>
      </c>
      <c r="F416" s="13" t="n">
        <v>0.2238</v>
      </c>
      <c r="G416" s="13" t="n">
        <v>0.845741</v>
      </c>
      <c r="H416" s="13" t="n">
        <v>0.486089</v>
      </c>
      <c r="I416" s="13" t="n">
        <v>0.914582</v>
      </c>
      <c r="J416" s="13" t="n">
        <v>0.02842</v>
      </c>
      <c r="K416" s="13" t="n">
        <v>0.203625</v>
      </c>
      <c r="L416" s="13" t="n">
        <v>0.323732</v>
      </c>
      <c r="M416" s="13" t="n">
        <v>0.313037</v>
      </c>
      <c r="N416" s="13" t="n">
        <v>0.6621590000000001</v>
      </c>
      <c r="O416" s="9">
        <f>IF(C416&lt;=1-Params!$B$4,0,MAX(0.1,ROUND(_xlfn.GAMMA.INV((C416-(1-Params!$B$4))/Params!$B$4,Params!$B$5,Params!$B$6),1)))</f>
        <v/>
      </c>
      <c r="P416" s="9">
        <f>IF(D416&lt;=1-Params!$B$7,0,ROUND(_xlfn.GAMMA.INV((D416-(1-Params!$B$7))/Params!$B$7,Params!$B$8,Params!$B$9),3))</f>
        <v/>
      </c>
      <c r="Q416" s="9">
        <f>IF(E416&lt;=1-Params!$B$4,0,MAX(0.1,ROUND(_xlfn.GAMMA.INV((E416-(1-Params!$B$4))/Params!$B$4,Params!$B$5,Params!$B$6),1)))</f>
        <v/>
      </c>
      <c r="R416" s="9">
        <f>IF(F416&lt;=1-Params!$B$7,0,ROUND(_xlfn.GAMMA.INV((F416-(1-Params!$B$7))/Params!$B$7,Params!$B$8,Params!$B$9),3))</f>
        <v/>
      </c>
      <c r="S416" s="9">
        <f>IF(G416&lt;=1-Params!$B$7,0,ROUND((Params!$B$10+Params!$B$11*G416^Params!$B$12)*_xlfn.GAMMA.INV((G416-(1-Params!$B$7))/Params!$B$7,Params!$B$8,Params!$B$9),3))</f>
        <v/>
      </c>
      <c r="T416" s="9">
        <f>IF(H416&lt;=1-Params!$B$4,0,MAX(0.1,ROUND((Params!$B$10+Params!$B$11*H416^Params!$B$12)*_xlfn.GAMMA.INV((H416-(1-Params!$B$4))/Params!$B$4,Params!$B$5,Params!$B$6),1)))</f>
        <v/>
      </c>
      <c r="U416" s="9">
        <f>ROUND(_xlfn.NORM.INV(I416,Params!$B$13,Params!$B$14),1)</f>
        <v/>
      </c>
      <c r="V416" s="9">
        <f>ROUND(_xlfn.NORM.INV(J416,Params!$B$15,Params!$B$16),2)</f>
        <v/>
      </c>
      <c r="W416" s="9">
        <f>ROUND(_xlfn.NORM.INV(K416,Params!$B$13,Params!$B$14),1)</f>
        <v/>
      </c>
      <c r="X416" s="9">
        <f>ROUND(_xlfn.NORM.INV(L416,Params!$B$15,Params!$B$16),2)</f>
        <v/>
      </c>
      <c r="Y416" s="9">
        <f>ROUND(_xlfn.NORM.INV(M416,Params!$B$15,Params!$B$16)+Params!$B$17+Params!$B$18*M416,2)</f>
        <v/>
      </c>
      <c r="Z416" s="9">
        <f>ROUND(_xlfn.NORM.INV(N416,Params!$B$13,Params!$B$14)+Params!$B$17+Params!$B$18*N416,1)</f>
        <v/>
      </c>
    </row>
    <row r="417">
      <c r="A417" s="11" t="n">
        <v>416</v>
      </c>
      <c r="B417" s="12">
        <f>INT((A417-1)/122)+1</f>
        <v/>
      </c>
      <c r="C417" s="13" t="n">
        <v>0.468035</v>
      </c>
      <c r="D417" s="13" t="n">
        <v>0.556929</v>
      </c>
      <c r="E417" s="13" t="n">
        <v>0.809489</v>
      </c>
      <c r="F417" s="13" t="n">
        <v>0.154326</v>
      </c>
      <c r="G417" s="13" t="n">
        <v>0.9878670000000001</v>
      </c>
      <c r="H417" s="13" t="n">
        <v>0.238462</v>
      </c>
      <c r="I417" s="13" t="n">
        <v>0.624766</v>
      </c>
      <c r="J417" s="13" t="n">
        <v>0.153916</v>
      </c>
      <c r="K417" s="13" t="n">
        <v>0.029505</v>
      </c>
      <c r="L417" s="13" t="n">
        <v>0.726667</v>
      </c>
      <c r="M417" s="13" t="n">
        <v>0.03914</v>
      </c>
      <c r="N417" s="13" t="n">
        <v>0.143661</v>
      </c>
      <c r="O417" s="9">
        <f>IF(C417&lt;=1-Params!$B$4,0,MAX(0.1,ROUND(_xlfn.GAMMA.INV((C417-(1-Params!$B$4))/Params!$B$4,Params!$B$5,Params!$B$6),1)))</f>
        <v/>
      </c>
      <c r="P417" s="9">
        <f>IF(D417&lt;=1-Params!$B$7,0,ROUND(_xlfn.GAMMA.INV((D417-(1-Params!$B$7))/Params!$B$7,Params!$B$8,Params!$B$9),3))</f>
        <v/>
      </c>
      <c r="Q417" s="9">
        <f>IF(E417&lt;=1-Params!$B$4,0,MAX(0.1,ROUND(_xlfn.GAMMA.INV((E417-(1-Params!$B$4))/Params!$B$4,Params!$B$5,Params!$B$6),1)))</f>
        <v/>
      </c>
      <c r="R417" s="9">
        <f>IF(F417&lt;=1-Params!$B$7,0,ROUND(_xlfn.GAMMA.INV((F417-(1-Params!$B$7))/Params!$B$7,Params!$B$8,Params!$B$9),3))</f>
        <v/>
      </c>
      <c r="S417" s="9">
        <f>IF(G417&lt;=1-Params!$B$7,0,ROUND((Params!$B$10+Params!$B$11*G417^Params!$B$12)*_xlfn.GAMMA.INV((G417-(1-Params!$B$7))/Params!$B$7,Params!$B$8,Params!$B$9),3))</f>
        <v/>
      </c>
      <c r="T417" s="9">
        <f>IF(H417&lt;=1-Params!$B$4,0,MAX(0.1,ROUND((Params!$B$10+Params!$B$11*H417^Params!$B$12)*_xlfn.GAMMA.INV((H417-(1-Params!$B$4))/Params!$B$4,Params!$B$5,Params!$B$6),1)))</f>
        <v/>
      </c>
      <c r="U417" s="9">
        <f>ROUND(_xlfn.NORM.INV(I417,Params!$B$13,Params!$B$14),1)</f>
        <v/>
      </c>
      <c r="V417" s="9">
        <f>ROUND(_xlfn.NORM.INV(J417,Params!$B$15,Params!$B$16),2)</f>
        <v/>
      </c>
      <c r="W417" s="9">
        <f>ROUND(_xlfn.NORM.INV(K417,Params!$B$13,Params!$B$14),1)</f>
        <v/>
      </c>
      <c r="X417" s="9">
        <f>ROUND(_xlfn.NORM.INV(L417,Params!$B$15,Params!$B$16),2)</f>
        <v/>
      </c>
      <c r="Y417" s="9">
        <f>ROUND(_xlfn.NORM.INV(M417,Params!$B$15,Params!$B$16)+Params!$B$17+Params!$B$18*M417,2)</f>
        <v/>
      </c>
      <c r="Z417" s="9">
        <f>ROUND(_xlfn.NORM.INV(N417,Params!$B$13,Params!$B$14)+Params!$B$17+Params!$B$18*N417,1)</f>
        <v/>
      </c>
    </row>
    <row r="418">
      <c r="A418" s="11" t="n">
        <v>417</v>
      </c>
      <c r="B418" s="12">
        <f>INT((A418-1)/122)+1</f>
        <v/>
      </c>
      <c r="C418" s="13" t="n">
        <v>0.769182</v>
      </c>
      <c r="D418" s="13" t="n">
        <v>0.807723</v>
      </c>
      <c r="E418" s="13" t="n">
        <v>0.224667</v>
      </c>
      <c r="F418" s="13" t="n">
        <v>0.238166</v>
      </c>
      <c r="G418" s="13" t="n">
        <v>0.475553</v>
      </c>
      <c r="H418" s="13" t="n">
        <v>0.042583</v>
      </c>
      <c r="I418" s="13" t="n">
        <v>0.557234</v>
      </c>
      <c r="J418" s="13" t="n">
        <v>0.131897</v>
      </c>
      <c r="K418" s="13" t="n">
        <v>0.001578</v>
      </c>
      <c r="L418" s="13" t="n">
        <v>0.725445</v>
      </c>
      <c r="M418" s="13" t="n">
        <v>0.009209</v>
      </c>
      <c r="N418" s="13" t="n">
        <v>0.383117</v>
      </c>
      <c r="O418" s="9">
        <f>IF(C418&lt;=1-Params!$B$4,0,MAX(0.1,ROUND(_xlfn.GAMMA.INV((C418-(1-Params!$B$4))/Params!$B$4,Params!$B$5,Params!$B$6),1)))</f>
        <v/>
      </c>
      <c r="P418" s="9">
        <f>IF(D418&lt;=1-Params!$B$7,0,ROUND(_xlfn.GAMMA.INV((D418-(1-Params!$B$7))/Params!$B$7,Params!$B$8,Params!$B$9),3))</f>
        <v/>
      </c>
      <c r="Q418" s="9">
        <f>IF(E418&lt;=1-Params!$B$4,0,MAX(0.1,ROUND(_xlfn.GAMMA.INV((E418-(1-Params!$B$4))/Params!$B$4,Params!$B$5,Params!$B$6),1)))</f>
        <v/>
      </c>
      <c r="R418" s="9">
        <f>IF(F418&lt;=1-Params!$B$7,0,ROUND(_xlfn.GAMMA.INV((F418-(1-Params!$B$7))/Params!$B$7,Params!$B$8,Params!$B$9),3))</f>
        <v/>
      </c>
      <c r="S418" s="9">
        <f>IF(G418&lt;=1-Params!$B$7,0,ROUND((Params!$B$10+Params!$B$11*G418^Params!$B$12)*_xlfn.GAMMA.INV((G418-(1-Params!$B$7))/Params!$B$7,Params!$B$8,Params!$B$9),3))</f>
        <v/>
      </c>
      <c r="T418" s="9">
        <f>IF(H418&lt;=1-Params!$B$4,0,MAX(0.1,ROUND((Params!$B$10+Params!$B$11*H418^Params!$B$12)*_xlfn.GAMMA.INV((H418-(1-Params!$B$4))/Params!$B$4,Params!$B$5,Params!$B$6),1)))</f>
        <v/>
      </c>
      <c r="U418" s="9">
        <f>ROUND(_xlfn.NORM.INV(I418,Params!$B$13,Params!$B$14),1)</f>
        <v/>
      </c>
      <c r="V418" s="9">
        <f>ROUND(_xlfn.NORM.INV(J418,Params!$B$15,Params!$B$16),2)</f>
        <v/>
      </c>
      <c r="W418" s="9">
        <f>ROUND(_xlfn.NORM.INV(K418,Params!$B$13,Params!$B$14),1)</f>
        <v/>
      </c>
      <c r="X418" s="9">
        <f>ROUND(_xlfn.NORM.INV(L418,Params!$B$15,Params!$B$16),2)</f>
        <v/>
      </c>
      <c r="Y418" s="9">
        <f>ROUND(_xlfn.NORM.INV(M418,Params!$B$15,Params!$B$16)+Params!$B$17+Params!$B$18*M418,2)</f>
        <v/>
      </c>
      <c r="Z418" s="9">
        <f>ROUND(_xlfn.NORM.INV(N418,Params!$B$13,Params!$B$14)+Params!$B$17+Params!$B$18*N418,1)</f>
        <v/>
      </c>
    </row>
    <row r="419">
      <c r="A419" s="11" t="n">
        <v>418</v>
      </c>
      <c r="B419" s="12">
        <f>INT((A419-1)/122)+1</f>
        <v/>
      </c>
      <c r="C419" s="13" t="n">
        <v>0.874818</v>
      </c>
      <c r="D419" s="13" t="n">
        <v>0.877546</v>
      </c>
      <c r="E419" s="13" t="n">
        <v>0.563051</v>
      </c>
      <c r="F419" s="13" t="n">
        <v>0.06658500000000001</v>
      </c>
      <c r="G419" s="13" t="n">
        <v>0.477501</v>
      </c>
      <c r="H419" s="13" t="n">
        <v>0.378892</v>
      </c>
      <c r="I419" s="13" t="n">
        <v>0.576084</v>
      </c>
      <c r="J419" s="13" t="n">
        <v>0.045482</v>
      </c>
      <c r="K419" s="13" t="n">
        <v>0.041012</v>
      </c>
      <c r="L419" s="13" t="n">
        <v>0.9726590000000001</v>
      </c>
      <c r="M419" s="13" t="n">
        <v>0.00517</v>
      </c>
      <c r="N419" s="13" t="n">
        <v>0.183377</v>
      </c>
      <c r="O419" s="9">
        <f>IF(C419&lt;=1-Params!$B$4,0,MAX(0.1,ROUND(_xlfn.GAMMA.INV((C419-(1-Params!$B$4))/Params!$B$4,Params!$B$5,Params!$B$6),1)))</f>
        <v/>
      </c>
      <c r="P419" s="9">
        <f>IF(D419&lt;=1-Params!$B$7,0,ROUND(_xlfn.GAMMA.INV((D419-(1-Params!$B$7))/Params!$B$7,Params!$B$8,Params!$B$9),3))</f>
        <v/>
      </c>
      <c r="Q419" s="9">
        <f>IF(E419&lt;=1-Params!$B$4,0,MAX(0.1,ROUND(_xlfn.GAMMA.INV((E419-(1-Params!$B$4))/Params!$B$4,Params!$B$5,Params!$B$6),1)))</f>
        <v/>
      </c>
      <c r="R419" s="9">
        <f>IF(F419&lt;=1-Params!$B$7,0,ROUND(_xlfn.GAMMA.INV((F419-(1-Params!$B$7))/Params!$B$7,Params!$B$8,Params!$B$9),3))</f>
        <v/>
      </c>
      <c r="S419" s="9">
        <f>IF(G419&lt;=1-Params!$B$7,0,ROUND((Params!$B$10+Params!$B$11*G419^Params!$B$12)*_xlfn.GAMMA.INV((G419-(1-Params!$B$7))/Params!$B$7,Params!$B$8,Params!$B$9),3))</f>
        <v/>
      </c>
      <c r="T419" s="9">
        <f>IF(H419&lt;=1-Params!$B$4,0,MAX(0.1,ROUND((Params!$B$10+Params!$B$11*H419^Params!$B$12)*_xlfn.GAMMA.INV((H419-(1-Params!$B$4))/Params!$B$4,Params!$B$5,Params!$B$6),1)))</f>
        <v/>
      </c>
      <c r="U419" s="9">
        <f>ROUND(_xlfn.NORM.INV(I419,Params!$B$13,Params!$B$14),1)</f>
        <v/>
      </c>
      <c r="V419" s="9">
        <f>ROUND(_xlfn.NORM.INV(J419,Params!$B$15,Params!$B$16),2)</f>
        <v/>
      </c>
      <c r="W419" s="9">
        <f>ROUND(_xlfn.NORM.INV(K419,Params!$B$13,Params!$B$14),1)</f>
        <v/>
      </c>
      <c r="X419" s="9">
        <f>ROUND(_xlfn.NORM.INV(L419,Params!$B$15,Params!$B$16),2)</f>
        <v/>
      </c>
      <c r="Y419" s="9">
        <f>ROUND(_xlfn.NORM.INV(M419,Params!$B$15,Params!$B$16)+Params!$B$17+Params!$B$18*M419,2)</f>
        <v/>
      </c>
      <c r="Z419" s="9">
        <f>ROUND(_xlfn.NORM.INV(N419,Params!$B$13,Params!$B$14)+Params!$B$17+Params!$B$18*N419,1)</f>
        <v/>
      </c>
    </row>
    <row r="420">
      <c r="A420" s="11" t="n">
        <v>419</v>
      </c>
      <c r="B420" s="12">
        <f>INT((A420-1)/122)+1</f>
        <v/>
      </c>
      <c r="C420" s="13" t="n">
        <v>0.489154</v>
      </c>
      <c r="D420" s="13" t="n">
        <v>0.977506</v>
      </c>
      <c r="E420" s="13" t="n">
        <v>0.368723</v>
      </c>
      <c r="F420" s="13" t="n">
        <v>0.035046</v>
      </c>
      <c r="G420" s="13" t="n">
        <v>0.457929</v>
      </c>
      <c r="H420" s="13" t="n">
        <v>0.2738</v>
      </c>
      <c r="I420" s="13" t="n">
        <v>0.280036</v>
      </c>
      <c r="J420" s="13" t="n">
        <v>0.489416</v>
      </c>
      <c r="K420" s="13" t="n">
        <v>0.059076</v>
      </c>
      <c r="L420" s="13" t="n">
        <v>0.927414</v>
      </c>
      <c r="M420" s="13" t="n">
        <v>0.525459</v>
      </c>
      <c r="N420" s="13" t="n">
        <v>0.494071</v>
      </c>
      <c r="O420" s="9">
        <f>IF(C420&lt;=1-Params!$B$4,0,MAX(0.1,ROUND(_xlfn.GAMMA.INV((C420-(1-Params!$B$4))/Params!$B$4,Params!$B$5,Params!$B$6),1)))</f>
        <v/>
      </c>
      <c r="P420" s="9">
        <f>IF(D420&lt;=1-Params!$B$7,0,ROUND(_xlfn.GAMMA.INV((D420-(1-Params!$B$7))/Params!$B$7,Params!$B$8,Params!$B$9),3))</f>
        <v/>
      </c>
      <c r="Q420" s="9">
        <f>IF(E420&lt;=1-Params!$B$4,0,MAX(0.1,ROUND(_xlfn.GAMMA.INV((E420-(1-Params!$B$4))/Params!$B$4,Params!$B$5,Params!$B$6),1)))</f>
        <v/>
      </c>
      <c r="R420" s="9">
        <f>IF(F420&lt;=1-Params!$B$7,0,ROUND(_xlfn.GAMMA.INV((F420-(1-Params!$B$7))/Params!$B$7,Params!$B$8,Params!$B$9),3))</f>
        <v/>
      </c>
      <c r="S420" s="9">
        <f>IF(G420&lt;=1-Params!$B$7,0,ROUND((Params!$B$10+Params!$B$11*G420^Params!$B$12)*_xlfn.GAMMA.INV((G420-(1-Params!$B$7))/Params!$B$7,Params!$B$8,Params!$B$9),3))</f>
        <v/>
      </c>
      <c r="T420" s="9">
        <f>IF(H420&lt;=1-Params!$B$4,0,MAX(0.1,ROUND((Params!$B$10+Params!$B$11*H420^Params!$B$12)*_xlfn.GAMMA.INV((H420-(1-Params!$B$4))/Params!$B$4,Params!$B$5,Params!$B$6),1)))</f>
        <v/>
      </c>
      <c r="U420" s="9">
        <f>ROUND(_xlfn.NORM.INV(I420,Params!$B$13,Params!$B$14),1)</f>
        <v/>
      </c>
      <c r="V420" s="9">
        <f>ROUND(_xlfn.NORM.INV(J420,Params!$B$15,Params!$B$16),2)</f>
        <v/>
      </c>
      <c r="W420" s="9">
        <f>ROUND(_xlfn.NORM.INV(K420,Params!$B$13,Params!$B$14),1)</f>
        <v/>
      </c>
      <c r="X420" s="9">
        <f>ROUND(_xlfn.NORM.INV(L420,Params!$B$15,Params!$B$16),2)</f>
        <v/>
      </c>
      <c r="Y420" s="9">
        <f>ROUND(_xlfn.NORM.INV(M420,Params!$B$15,Params!$B$16)+Params!$B$17+Params!$B$18*M420,2)</f>
        <v/>
      </c>
      <c r="Z420" s="9">
        <f>ROUND(_xlfn.NORM.INV(N420,Params!$B$13,Params!$B$14)+Params!$B$17+Params!$B$18*N420,1)</f>
        <v/>
      </c>
    </row>
    <row r="421">
      <c r="A421" s="11" t="n">
        <v>420</v>
      </c>
      <c r="B421" s="12">
        <f>INT((A421-1)/122)+1</f>
        <v/>
      </c>
      <c r="C421" s="13" t="n">
        <v>0.146792</v>
      </c>
      <c r="D421" s="13" t="n">
        <v>0.9262049999999999</v>
      </c>
      <c r="E421" s="13" t="n">
        <v>0.632484</v>
      </c>
      <c r="F421" s="13" t="n">
        <v>0.697981</v>
      </c>
      <c r="G421" s="13" t="n">
        <v>0.269571</v>
      </c>
      <c r="H421" s="13" t="n">
        <v>0.033179</v>
      </c>
      <c r="I421" s="13" t="n">
        <v>0.090764</v>
      </c>
      <c r="J421" s="13" t="n">
        <v>0.740563</v>
      </c>
      <c r="K421" s="13" t="n">
        <v>0.063356</v>
      </c>
      <c r="L421" s="13" t="n">
        <v>0.889497</v>
      </c>
      <c r="M421" s="13" t="n">
        <v>0.17412</v>
      </c>
      <c r="N421" s="13" t="n">
        <v>0.225268</v>
      </c>
      <c r="O421" s="9">
        <f>IF(C421&lt;=1-Params!$B$4,0,MAX(0.1,ROUND(_xlfn.GAMMA.INV((C421-(1-Params!$B$4))/Params!$B$4,Params!$B$5,Params!$B$6),1)))</f>
        <v/>
      </c>
      <c r="P421" s="9">
        <f>IF(D421&lt;=1-Params!$B$7,0,ROUND(_xlfn.GAMMA.INV((D421-(1-Params!$B$7))/Params!$B$7,Params!$B$8,Params!$B$9),3))</f>
        <v/>
      </c>
      <c r="Q421" s="9">
        <f>IF(E421&lt;=1-Params!$B$4,0,MAX(0.1,ROUND(_xlfn.GAMMA.INV((E421-(1-Params!$B$4))/Params!$B$4,Params!$B$5,Params!$B$6),1)))</f>
        <v/>
      </c>
      <c r="R421" s="9">
        <f>IF(F421&lt;=1-Params!$B$7,0,ROUND(_xlfn.GAMMA.INV((F421-(1-Params!$B$7))/Params!$B$7,Params!$B$8,Params!$B$9),3))</f>
        <v/>
      </c>
      <c r="S421" s="9">
        <f>IF(G421&lt;=1-Params!$B$7,0,ROUND((Params!$B$10+Params!$B$11*G421^Params!$B$12)*_xlfn.GAMMA.INV((G421-(1-Params!$B$7))/Params!$B$7,Params!$B$8,Params!$B$9),3))</f>
        <v/>
      </c>
      <c r="T421" s="9">
        <f>IF(H421&lt;=1-Params!$B$4,0,MAX(0.1,ROUND((Params!$B$10+Params!$B$11*H421^Params!$B$12)*_xlfn.GAMMA.INV((H421-(1-Params!$B$4))/Params!$B$4,Params!$B$5,Params!$B$6),1)))</f>
        <v/>
      </c>
      <c r="U421" s="9">
        <f>ROUND(_xlfn.NORM.INV(I421,Params!$B$13,Params!$B$14),1)</f>
        <v/>
      </c>
      <c r="V421" s="9">
        <f>ROUND(_xlfn.NORM.INV(J421,Params!$B$15,Params!$B$16),2)</f>
        <v/>
      </c>
      <c r="W421" s="9">
        <f>ROUND(_xlfn.NORM.INV(K421,Params!$B$13,Params!$B$14),1)</f>
        <v/>
      </c>
      <c r="X421" s="9">
        <f>ROUND(_xlfn.NORM.INV(L421,Params!$B$15,Params!$B$16),2)</f>
        <v/>
      </c>
      <c r="Y421" s="9">
        <f>ROUND(_xlfn.NORM.INV(M421,Params!$B$15,Params!$B$16)+Params!$B$17+Params!$B$18*M421,2)</f>
        <v/>
      </c>
      <c r="Z421" s="9">
        <f>ROUND(_xlfn.NORM.INV(N421,Params!$B$13,Params!$B$14)+Params!$B$17+Params!$B$18*N421,1)</f>
        <v/>
      </c>
    </row>
    <row r="422">
      <c r="A422" s="11" t="n">
        <v>421</v>
      </c>
      <c r="B422" s="12">
        <f>INT((A422-1)/122)+1</f>
        <v/>
      </c>
      <c r="C422" s="13" t="n">
        <v>0.696392</v>
      </c>
      <c r="D422" s="13" t="n">
        <v>0.031411</v>
      </c>
      <c r="E422" s="13" t="n">
        <v>0.477608</v>
      </c>
      <c r="F422" s="13" t="n">
        <v>0.029442</v>
      </c>
      <c r="G422" s="13" t="n">
        <v>0.5487649999999999</v>
      </c>
      <c r="H422" s="13" t="n">
        <v>0.110124</v>
      </c>
      <c r="I422" s="13" t="n">
        <v>0.108937</v>
      </c>
      <c r="J422" s="13" t="n">
        <v>0.796901</v>
      </c>
      <c r="K422" s="13" t="n">
        <v>0.077914</v>
      </c>
      <c r="L422" s="13" t="n">
        <v>0.91981</v>
      </c>
      <c r="M422" s="13" t="n">
        <v>0.5625329999999999</v>
      </c>
      <c r="N422" s="13" t="n">
        <v>0.045799</v>
      </c>
      <c r="O422" s="9">
        <f>IF(C422&lt;=1-Params!$B$4,0,MAX(0.1,ROUND(_xlfn.GAMMA.INV((C422-(1-Params!$B$4))/Params!$B$4,Params!$B$5,Params!$B$6),1)))</f>
        <v/>
      </c>
      <c r="P422" s="9">
        <f>IF(D422&lt;=1-Params!$B$7,0,ROUND(_xlfn.GAMMA.INV((D422-(1-Params!$B$7))/Params!$B$7,Params!$B$8,Params!$B$9),3))</f>
        <v/>
      </c>
      <c r="Q422" s="9">
        <f>IF(E422&lt;=1-Params!$B$4,0,MAX(0.1,ROUND(_xlfn.GAMMA.INV((E422-(1-Params!$B$4))/Params!$B$4,Params!$B$5,Params!$B$6),1)))</f>
        <v/>
      </c>
      <c r="R422" s="9">
        <f>IF(F422&lt;=1-Params!$B$7,0,ROUND(_xlfn.GAMMA.INV((F422-(1-Params!$B$7))/Params!$B$7,Params!$B$8,Params!$B$9),3))</f>
        <v/>
      </c>
      <c r="S422" s="9">
        <f>IF(G422&lt;=1-Params!$B$7,0,ROUND((Params!$B$10+Params!$B$11*G422^Params!$B$12)*_xlfn.GAMMA.INV((G422-(1-Params!$B$7))/Params!$B$7,Params!$B$8,Params!$B$9),3))</f>
        <v/>
      </c>
      <c r="T422" s="9">
        <f>IF(H422&lt;=1-Params!$B$4,0,MAX(0.1,ROUND((Params!$B$10+Params!$B$11*H422^Params!$B$12)*_xlfn.GAMMA.INV((H422-(1-Params!$B$4))/Params!$B$4,Params!$B$5,Params!$B$6),1)))</f>
        <v/>
      </c>
      <c r="U422" s="9">
        <f>ROUND(_xlfn.NORM.INV(I422,Params!$B$13,Params!$B$14),1)</f>
        <v/>
      </c>
      <c r="V422" s="9">
        <f>ROUND(_xlfn.NORM.INV(J422,Params!$B$15,Params!$B$16),2)</f>
        <v/>
      </c>
      <c r="W422" s="9">
        <f>ROUND(_xlfn.NORM.INV(K422,Params!$B$13,Params!$B$14),1)</f>
        <v/>
      </c>
      <c r="X422" s="9">
        <f>ROUND(_xlfn.NORM.INV(L422,Params!$B$15,Params!$B$16),2)</f>
        <v/>
      </c>
      <c r="Y422" s="9">
        <f>ROUND(_xlfn.NORM.INV(M422,Params!$B$15,Params!$B$16)+Params!$B$17+Params!$B$18*M422,2)</f>
        <v/>
      </c>
      <c r="Z422" s="9">
        <f>ROUND(_xlfn.NORM.INV(N422,Params!$B$13,Params!$B$14)+Params!$B$17+Params!$B$18*N422,1)</f>
        <v/>
      </c>
    </row>
    <row r="423">
      <c r="A423" s="11" t="n">
        <v>422</v>
      </c>
      <c r="B423" s="12">
        <f>INT((A423-1)/122)+1</f>
        <v/>
      </c>
      <c r="C423" s="13" t="n">
        <v>0.345873</v>
      </c>
      <c r="D423" s="13" t="n">
        <v>0.090339</v>
      </c>
      <c r="E423" s="13" t="n">
        <v>0.236587</v>
      </c>
      <c r="F423" s="13" t="n">
        <v>0.6788689999999999</v>
      </c>
      <c r="G423" s="13" t="n">
        <v>0.161334</v>
      </c>
      <c r="H423" s="13" t="n">
        <v>0.468936</v>
      </c>
      <c r="I423" s="13" t="n">
        <v>0.402981</v>
      </c>
      <c r="J423" s="13" t="n">
        <v>0.569646</v>
      </c>
      <c r="K423" s="13" t="n">
        <v>0.486316</v>
      </c>
      <c r="L423" s="13" t="n">
        <v>0.766896</v>
      </c>
      <c r="M423" s="13" t="n">
        <v>0.469504</v>
      </c>
      <c r="N423" s="13" t="n">
        <v>0.072773</v>
      </c>
      <c r="O423" s="9">
        <f>IF(C423&lt;=1-Params!$B$4,0,MAX(0.1,ROUND(_xlfn.GAMMA.INV((C423-(1-Params!$B$4))/Params!$B$4,Params!$B$5,Params!$B$6),1)))</f>
        <v/>
      </c>
      <c r="P423" s="9">
        <f>IF(D423&lt;=1-Params!$B$7,0,ROUND(_xlfn.GAMMA.INV((D423-(1-Params!$B$7))/Params!$B$7,Params!$B$8,Params!$B$9),3))</f>
        <v/>
      </c>
      <c r="Q423" s="9">
        <f>IF(E423&lt;=1-Params!$B$4,0,MAX(0.1,ROUND(_xlfn.GAMMA.INV((E423-(1-Params!$B$4))/Params!$B$4,Params!$B$5,Params!$B$6),1)))</f>
        <v/>
      </c>
      <c r="R423" s="9">
        <f>IF(F423&lt;=1-Params!$B$7,0,ROUND(_xlfn.GAMMA.INV((F423-(1-Params!$B$7))/Params!$B$7,Params!$B$8,Params!$B$9),3))</f>
        <v/>
      </c>
      <c r="S423" s="9">
        <f>IF(G423&lt;=1-Params!$B$7,0,ROUND((Params!$B$10+Params!$B$11*G423^Params!$B$12)*_xlfn.GAMMA.INV((G423-(1-Params!$B$7))/Params!$B$7,Params!$B$8,Params!$B$9),3))</f>
        <v/>
      </c>
      <c r="T423" s="9">
        <f>IF(H423&lt;=1-Params!$B$4,0,MAX(0.1,ROUND((Params!$B$10+Params!$B$11*H423^Params!$B$12)*_xlfn.GAMMA.INV((H423-(1-Params!$B$4))/Params!$B$4,Params!$B$5,Params!$B$6),1)))</f>
        <v/>
      </c>
      <c r="U423" s="9">
        <f>ROUND(_xlfn.NORM.INV(I423,Params!$B$13,Params!$B$14),1)</f>
        <v/>
      </c>
      <c r="V423" s="9">
        <f>ROUND(_xlfn.NORM.INV(J423,Params!$B$15,Params!$B$16),2)</f>
        <v/>
      </c>
      <c r="W423" s="9">
        <f>ROUND(_xlfn.NORM.INV(K423,Params!$B$13,Params!$B$14),1)</f>
        <v/>
      </c>
      <c r="X423" s="9">
        <f>ROUND(_xlfn.NORM.INV(L423,Params!$B$15,Params!$B$16),2)</f>
        <v/>
      </c>
      <c r="Y423" s="9">
        <f>ROUND(_xlfn.NORM.INV(M423,Params!$B$15,Params!$B$16)+Params!$B$17+Params!$B$18*M423,2)</f>
        <v/>
      </c>
      <c r="Z423" s="9">
        <f>ROUND(_xlfn.NORM.INV(N423,Params!$B$13,Params!$B$14)+Params!$B$17+Params!$B$18*N423,1)</f>
        <v/>
      </c>
    </row>
    <row r="424">
      <c r="A424" s="11" t="n">
        <v>423</v>
      </c>
      <c r="B424" s="12">
        <f>INT((A424-1)/122)+1</f>
        <v/>
      </c>
      <c r="C424" s="13" t="n">
        <v>0.956667</v>
      </c>
      <c r="D424" s="13" t="n">
        <v>0.627684</v>
      </c>
      <c r="E424" s="13" t="n">
        <v>0.355127</v>
      </c>
      <c r="F424" s="13" t="n">
        <v>0.583444</v>
      </c>
      <c r="G424" s="13" t="n">
        <v>0.187142</v>
      </c>
      <c r="H424" s="13" t="n">
        <v>0.6524180000000001</v>
      </c>
      <c r="I424" s="13" t="n">
        <v>0.743193</v>
      </c>
      <c r="J424" s="13" t="n">
        <v>0.477518</v>
      </c>
      <c r="K424" s="13" t="n">
        <v>0.417925</v>
      </c>
      <c r="L424" s="13" t="n">
        <v>0.520129</v>
      </c>
      <c r="M424" s="13" t="n">
        <v>0.47975</v>
      </c>
      <c r="N424" s="13" t="n">
        <v>0.005387</v>
      </c>
      <c r="O424" s="9">
        <f>IF(C424&lt;=1-Params!$B$4,0,MAX(0.1,ROUND(_xlfn.GAMMA.INV((C424-(1-Params!$B$4))/Params!$B$4,Params!$B$5,Params!$B$6),1)))</f>
        <v/>
      </c>
      <c r="P424" s="9">
        <f>IF(D424&lt;=1-Params!$B$7,0,ROUND(_xlfn.GAMMA.INV((D424-(1-Params!$B$7))/Params!$B$7,Params!$B$8,Params!$B$9),3))</f>
        <v/>
      </c>
      <c r="Q424" s="9">
        <f>IF(E424&lt;=1-Params!$B$4,0,MAX(0.1,ROUND(_xlfn.GAMMA.INV((E424-(1-Params!$B$4))/Params!$B$4,Params!$B$5,Params!$B$6),1)))</f>
        <v/>
      </c>
      <c r="R424" s="9">
        <f>IF(F424&lt;=1-Params!$B$7,0,ROUND(_xlfn.GAMMA.INV((F424-(1-Params!$B$7))/Params!$B$7,Params!$B$8,Params!$B$9),3))</f>
        <v/>
      </c>
      <c r="S424" s="9">
        <f>IF(G424&lt;=1-Params!$B$7,0,ROUND((Params!$B$10+Params!$B$11*G424^Params!$B$12)*_xlfn.GAMMA.INV((G424-(1-Params!$B$7))/Params!$B$7,Params!$B$8,Params!$B$9),3))</f>
        <v/>
      </c>
      <c r="T424" s="9">
        <f>IF(H424&lt;=1-Params!$B$4,0,MAX(0.1,ROUND((Params!$B$10+Params!$B$11*H424^Params!$B$12)*_xlfn.GAMMA.INV((H424-(1-Params!$B$4))/Params!$B$4,Params!$B$5,Params!$B$6),1)))</f>
        <v/>
      </c>
      <c r="U424" s="9">
        <f>ROUND(_xlfn.NORM.INV(I424,Params!$B$13,Params!$B$14),1)</f>
        <v/>
      </c>
      <c r="V424" s="9">
        <f>ROUND(_xlfn.NORM.INV(J424,Params!$B$15,Params!$B$16),2)</f>
        <v/>
      </c>
      <c r="W424" s="9">
        <f>ROUND(_xlfn.NORM.INV(K424,Params!$B$13,Params!$B$14),1)</f>
        <v/>
      </c>
      <c r="X424" s="9">
        <f>ROUND(_xlfn.NORM.INV(L424,Params!$B$15,Params!$B$16),2)</f>
        <v/>
      </c>
      <c r="Y424" s="9">
        <f>ROUND(_xlfn.NORM.INV(M424,Params!$B$15,Params!$B$16)+Params!$B$17+Params!$B$18*M424,2)</f>
        <v/>
      </c>
      <c r="Z424" s="9">
        <f>ROUND(_xlfn.NORM.INV(N424,Params!$B$13,Params!$B$14)+Params!$B$17+Params!$B$18*N424,1)</f>
        <v/>
      </c>
    </row>
    <row r="425">
      <c r="A425" s="11" t="n">
        <v>424</v>
      </c>
      <c r="B425" s="12">
        <f>INT((A425-1)/122)+1</f>
        <v/>
      </c>
      <c r="C425" s="13" t="n">
        <v>0.891482</v>
      </c>
      <c r="D425" s="13" t="n">
        <v>0.233235</v>
      </c>
      <c r="E425" s="13" t="n">
        <v>0.475903</v>
      </c>
      <c r="F425" s="13" t="n">
        <v>0.433771</v>
      </c>
      <c r="G425" s="13" t="n">
        <v>0.043294</v>
      </c>
      <c r="H425" s="13" t="n">
        <v>0.295394</v>
      </c>
      <c r="I425" s="13" t="n">
        <v>0.372278</v>
      </c>
      <c r="J425" s="13" t="n">
        <v>0.464483</v>
      </c>
      <c r="K425" s="13" t="n">
        <v>0.625325</v>
      </c>
      <c r="L425" s="13" t="n">
        <v>0.644743</v>
      </c>
      <c r="M425" s="13" t="n">
        <v>0.269399</v>
      </c>
      <c r="N425" s="13" t="n">
        <v>0.019869</v>
      </c>
      <c r="O425" s="9">
        <f>IF(C425&lt;=1-Params!$B$4,0,MAX(0.1,ROUND(_xlfn.GAMMA.INV((C425-(1-Params!$B$4))/Params!$B$4,Params!$B$5,Params!$B$6),1)))</f>
        <v/>
      </c>
      <c r="P425" s="9">
        <f>IF(D425&lt;=1-Params!$B$7,0,ROUND(_xlfn.GAMMA.INV((D425-(1-Params!$B$7))/Params!$B$7,Params!$B$8,Params!$B$9),3))</f>
        <v/>
      </c>
      <c r="Q425" s="9">
        <f>IF(E425&lt;=1-Params!$B$4,0,MAX(0.1,ROUND(_xlfn.GAMMA.INV((E425-(1-Params!$B$4))/Params!$B$4,Params!$B$5,Params!$B$6),1)))</f>
        <v/>
      </c>
      <c r="R425" s="9">
        <f>IF(F425&lt;=1-Params!$B$7,0,ROUND(_xlfn.GAMMA.INV((F425-(1-Params!$B$7))/Params!$B$7,Params!$B$8,Params!$B$9),3))</f>
        <v/>
      </c>
      <c r="S425" s="9">
        <f>IF(G425&lt;=1-Params!$B$7,0,ROUND((Params!$B$10+Params!$B$11*G425^Params!$B$12)*_xlfn.GAMMA.INV((G425-(1-Params!$B$7))/Params!$B$7,Params!$B$8,Params!$B$9),3))</f>
        <v/>
      </c>
      <c r="T425" s="9">
        <f>IF(H425&lt;=1-Params!$B$4,0,MAX(0.1,ROUND((Params!$B$10+Params!$B$11*H425^Params!$B$12)*_xlfn.GAMMA.INV((H425-(1-Params!$B$4))/Params!$B$4,Params!$B$5,Params!$B$6),1)))</f>
        <v/>
      </c>
      <c r="U425" s="9">
        <f>ROUND(_xlfn.NORM.INV(I425,Params!$B$13,Params!$B$14),1)</f>
        <v/>
      </c>
      <c r="V425" s="9">
        <f>ROUND(_xlfn.NORM.INV(J425,Params!$B$15,Params!$B$16),2)</f>
        <v/>
      </c>
      <c r="W425" s="9">
        <f>ROUND(_xlfn.NORM.INV(K425,Params!$B$13,Params!$B$14),1)</f>
        <v/>
      </c>
      <c r="X425" s="9">
        <f>ROUND(_xlfn.NORM.INV(L425,Params!$B$15,Params!$B$16),2)</f>
        <v/>
      </c>
      <c r="Y425" s="9">
        <f>ROUND(_xlfn.NORM.INV(M425,Params!$B$15,Params!$B$16)+Params!$B$17+Params!$B$18*M425,2)</f>
        <v/>
      </c>
      <c r="Z425" s="9">
        <f>ROUND(_xlfn.NORM.INV(N425,Params!$B$13,Params!$B$14)+Params!$B$17+Params!$B$18*N425,1)</f>
        <v/>
      </c>
    </row>
    <row r="426">
      <c r="A426" s="11" t="n">
        <v>425</v>
      </c>
      <c r="B426" s="12">
        <f>INT((A426-1)/122)+1</f>
        <v/>
      </c>
      <c r="C426" s="13" t="n">
        <v>0.531811</v>
      </c>
      <c r="D426" s="13" t="n">
        <v>0.868416</v>
      </c>
      <c r="E426" s="13" t="n">
        <v>0.261997</v>
      </c>
      <c r="F426" s="13" t="n">
        <v>0.811189</v>
      </c>
      <c r="G426" s="13" t="n">
        <v>0.084231</v>
      </c>
      <c r="H426" s="13" t="n">
        <v>0.692116</v>
      </c>
      <c r="I426" s="13" t="n">
        <v>0.014705</v>
      </c>
      <c r="J426" s="13" t="n">
        <v>0.5087429999999999</v>
      </c>
      <c r="K426" s="13" t="n">
        <v>0.226483</v>
      </c>
      <c r="L426" s="13" t="n">
        <v>0.711297</v>
      </c>
      <c r="M426" s="13" t="n">
        <v>0.386012</v>
      </c>
      <c r="N426" s="13" t="n">
        <v>0.016958</v>
      </c>
      <c r="O426" s="9">
        <f>IF(C426&lt;=1-Params!$B$4,0,MAX(0.1,ROUND(_xlfn.GAMMA.INV((C426-(1-Params!$B$4))/Params!$B$4,Params!$B$5,Params!$B$6),1)))</f>
        <v/>
      </c>
      <c r="P426" s="9">
        <f>IF(D426&lt;=1-Params!$B$7,0,ROUND(_xlfn.GAMMA.INV((D426-(1-Params!$B$7))/Params!$B$7,Params!$B$8,Params!$B$9),3))</f>
        <v/>
      </c>
      <c r="Q426" s="9">
        <f>IF(E426&lt;=1-Params!$B$4,0,MAX(0.1,ROUND(_xlfn.GAMMA.INV((E426-(1-Params!$B$4))/Params!$B$4,Params!$B$5,Params!$B$6),1)))</f>
        <v/>
      </c>
      <c r="R426" s="9">
        <f>IF(F426&lt;=1-Params!$B$7,0,ROUND(_xlfn.GAMMA.INV((F426-(1-Params!$B$7))/Params!$B$7,Params!$B$8,Params!$B$9),3))</f>
        <v/>
      </c>
      <c r="S426" s="9">
        <f>IF(G426&lt;=1-Params!$B$7,0,ROUND((Params!$B$10+Params!$B$11*G426^Params!$B$12)*_xlfn.GAMMA.INV((G426-(1-Params!$B$7))/Params!$B$7,Params!$B$8,Params!$B$9),3))</f>
        <v/>
      </c>
      <c r="T426" s="9">
        <f>IF(H426&lt;=1-Params!$B$4,0,MAX(0.1,ROUND((Params!$B$10+Params!$B$11*H426^Params!$B$12)*_xlfn.GAMMA.INV((H426-(1-Params!$B$4))/Params!$B$4,Params!$B$5,Params!$B$6),1)))</f>
        <v/>
      </c>
      <c r="U426" s="9">
        <f>ROUND(_xlfn.NORM.INV(I426,Params!$B$13,Params!$B$14),1)</f>
        <v/>
      </c>
      <c r="V426" s="9">
        <f>ROUND(_xlfn.NORM.INV(J426,Params!$B$15,Params!$B$16),2)</f>
        <v/>
      </c>
      <c r="W426" s="9">
        <f>ROUND(_xlfn.NORM.INV(K426,Params!$B$13,Params!$B$14),1)</f>
        <v/>
      </c>
      <c r="X426" s="9">
        <f>ROUND(_xlfn.NORM.INV(L426,Params!$B$15,Params!$B$16),2)</f>
        <v/>
      </c>
      <c r="Y426" s="9">
        <f>ROUND(_xlfn.NORM.INV(M426,Params!$B$15,Params!$B$16)+Params!$B$17+Params!$B$18*M426,2)</f>
        <v/>
      </c>
      <c r="Z426" s="9">
        <f>ROUND(_xlfn.NORM.INV(N426,Params!$B$13,Params!$B$14)+Params!$B$17+Params!$B$18*N426,1)</f>
        <v/>
      </c>
    </row>
    <row r="427">
      <c r="A427" s="11" t="n">
        <v>426</v>
      </c>
      <c r="B427" s="12">
        <f>INT((A427-1)/122)+1</f>
        <v/>
      </c>
      <c r="C427" s="13" t="n">
        <v>0.924198</v>
      </c>
      <c r="D427" s="13" t="n">
        <v>0.658084</v>
      </c>
      <c r="E427" s="13" t="n">
        <v>0.163204</v>
      </c>
      <c r="F427" s="13" t="n">
        <v>0.198478</v>
      </c>
      <c r="G427" s="13" t="n">
        <v>0.096012</v>
      </c>
      <c r="H427" s="13" t="n">
        <v>0.762821</v>
      </c>
      <c r="I427" s="13" t="n">
        <v>0.203825</v>
      </c>
      <c r="J427" s="13" t="n">
        <v>0.341543</v>
      </c>
      <c r="K427" s="13" t="n">
        <v>0.116312</v>
      </c>
      <c r="L427" s="13" t="n">
        <v>0.599173</v>
      </c>
      <c r="M427" s="13" t="n">
        <v>0.490449</v>
      </c>
      <c r="N427" s="13" t="n">
        <v>0.441856</v>
      </c>
      <c r="O427" s="9">
        <f>IF(C427&lt;=1-Params!$B$4,0,MAX(0.1,ROUND(_xlfn.GAMMA.INV((C427-(1-Params!$B$4))/Params!$B$4,Params!$B$5,Params!$B$6),1)))</f>
        <v/>
      </c>
      <c r="P427" s="9">
        <f>IF(D427&lt;=1-Params!$B$7,0,ROUND(_xlfn.GAMMA.INV((D427-(1-Params!$B$7))/Params!$B$7,Params!$B$8,Params!$B$9),3))</f>
        <v/>
      </c>
      <c r="Q427" s="9">
        <f>IF(E427&lt;=1-Params!$B$4,0,MAX(0.1,ROUND(_xlfn.GAMMA.INV((E427-(1-Params!$B$4))/Params!$B$4,Params!$B$5,Params!$B$6),1)))</f>
        <v/>
      </c>
      <c r="R427" s="9">
        <f>IF(F427&lt;=1-Params!$B$7,0,ROUND(_xlfn.GAMMA.INV((F427-(1-Params!$B$7))/Params!$B$7,Params!$B$8,Params!$B$9),3))</f>
        <v/>
      </c>
      <c r="S427" s="9">
        <f>IF(G427&lt;=1-Params!$B$7,0,ROUND((Params!$B$10+Params!$B$11*G427^Params!$B$12)*_xlfn.GAMMA.INV((G427-(1-Params!$B$7))/Params!$B$7,Params!$B$8,Params!$B$9),3))</f>
        <v/>
      </c>
      <c r="T427" s="9">
        <f>IF(H427&lt;=1-Params!$B$4,0,MAX(0.1,ROUND((Params!$B$10+Params!$B$11*H427^Params!$B$12)*_xlfn.GAMMA.INV((H427-(1-Params!$B$4))/Params!$B$4,Params!$B$5,Params!$B$6),1)))</f>
        <v/>
      </c>
      <c r="U427" s="9">
        <f>ROUND(_xlfn.NORM.INV(I427,Params!$B$13,Params!$B$14),1)</f>
        <v/>
      </c>
      <c r="V427" s="9">
        <f>ROUND(_xlfn.NORM.INV(J427,Params!$B$15,Params!$B$16),2)</f>
        <v/>
      </c>
      <c r="W427" s="9">
        <f>ROUND(_xlfn.NORM.INV(K427,Params!$B$13,Params!$B$14),1)</f>
        <v/>
      </c>
      <c r="X427" s="9">
        <f>ROUND(_xlfn.NORM.INV(L427,Params!$B$15,Params!$B$16),2)</f>
        <v/>
      </c>
      <c r="Y427" s="9">
        <f>ROUND(_xlfn.NORM.INV(M427,Params!$B$15,Params!$B$16)+Params!$B$17+Params!$B$18*M427,2)</f>
        <v/>
      </c>
      <c r="Z427" s="9">
        <f>ROUND(_xlfn.NORM.INV(N427,Params!$B$13,Params!$B$14)+Params!$B$17+Params!$B$18*N427,1)</f>
        <v/>
      </c>
    </row>
    <row r="428">
      <c r="A428" s="11" t="n">
        <v>427</v>
      </c>
      <c r="B428" s="12">
        <f>INT((A428-1)/122)+1</f>
        <v/>
      </c>
      <c r="C428" s="13" t="n">
        <v>0.146539</v>
      </c>
      <c r="D428" s="13" t="n">
        <v>0.433396</v>
      </c>
      <c r="E428" s="13" t="n">
        <v>0.455828</v>
      </c>
      <c r="F428" s="13" t="n">
        <v>0.673024</v>
      </c>
      <c r="G428" s="13" t="n">
        <v>0.28452</v>
      </c>
      <c r="H428" s="13" t="n">
        <v>0.653415</v>
      </c>
      <c r="I428" s="13" t="n">
        <v>0.041962</v>
      </c>
      <c r="J428" s="13" t="n">
        <v>0.215508</v>
      </c>
      <c r="K428" s="13" t="n">
        <v>0.040031</v>
      </c>
      <c r="L428" s="13" t="n">
        <v>0.385968</v>
      </c>
      <c r="M428" s="13" t="n">
        <v>0.273236</v>
      </c>
      <c r="N428" s="13" t="n">
        <v>0.400332</v>
      </c>
      <c r="O428" s="9">
        <f>IF(C428&lt;=1-Params!$B$4,0,MAX(0.1,ROUND(_xlfn.GAMMA.INV((C428-(1-Params!$B$4))/Params!$B$4,Params!$B$5,Params!$B$6),1)))</f>
        <v/>
      </c>
      <c r="P428" s="9">
        <f>IF(D428&lt;=1-Params!$B$7,0,ROUND(_xlfn.GAMMA.INV((D428-(1-Params!$B$7))/Params!$B$7,Params!$B$8,Params!$B$9),3))</f>
        <v/>
      </c>
      <c r="Q428" s="9">
        <f>IF(E428&lt;=1-Params!$B$4,0,MAX(0.1,ROUND(_xlfn.GAMMA.INV((E428-(1-Params!$B$4))/Params!$B$4,Params!$B$5,Params!$B$6),1)))</f>
        <v/>
      </c>
      <c r="R428" s="9">
        <f>IF(F428&lt;=1-Params!$B$7,0,ROUND(_xlfn.GAMMA.INV((F428-(1-Params!$B$7))/Params!$B$7,Params!$B$8,Params!$B$9),3))</f>
        <v/>
      </c>
      <c r="S428" s="9">
        <f>IF(G428&lt;=1-Params!$B$7,0,ROUND((Params!$B$10+Params!$B$11*G428^Params!$B$12)*_xlfn.GAMMA.INV((G428-(1-Params!$B$7))/Params!$B$7,Params!$B$8,Params!$B$9),3))</f>
        <v/>
      </c>
      <c r="T428" s="9">
        <f>IF(H428&lt;=1-Params!$B$4,0,MAX(0.1,ROUND((Params!$B$10+Params!$B$11*H428^Params!$B$12)*_xlfn.GAMMA.INV((H428-(1-Params!$B$4))/Params!$B$4,Params!$B$5,Params!$B$6),1)))</f>
        <v/>
      </c>
      <c r="U428" s="9">
        <f>ROUND(_xlfn.NORM.INV(I428,Params!$B$13,Params!$B$14),1)</f>
        <v/>
      </c>
      <c r="V428" s="9">
        <f>ROUND(_xlfn.NORM.INV(J428,Params!$B$15,Params!$B$16),2)</f>
        <v/>
      </c>
      <c r="W428" s="9">
        <f>ROUND(_xlfn.NORM.INV(K428,Params!$B$13,Params!$B$14),1)</f>
        <v/>
      </c>
      <c r="X428" s="9">
        <f>ROUND(_xlfn.NORM.INV(L428,Params!$B$15,Params!$B$16),2)</f>
        <v/>
      </c>
      <c r="Y428" s="9">
        <f>ROUND(_xlfn.NORM.INV(M428,Params!$B$15,Params!$B$16)+Params!$B$17+Params!$B$18*M428,2)</f>
        <v/>
      </c>
      <c r="Z428" s="9">
        <f>ROUND(_xlfn.NORM.INV(N428,Params!$B$13,Params!$B$14)+Params!$B$17+Params!$B$18*N428,1)</f>
        <v/>
      </c>
    </row>
    <row r="429">
      <c r="A429" s="11" t="n">
        <v>428</v>
      </c>
      <c r="B429" s="12">
        <f>INT((A429-1)/122)+1</f>
        <v/>
      </c>
      <c r="C429" s="13" t="n">
        <v>0.415869</v>
      </c>
      <c r="D429" s="13" t="n">
        <v>0.195947</v>
      </c>
      <c r="E429" s="13" t="n">
        <v>0.368872</v>
      </c>
      <c r="F429" s="13" t="n">
        <v>0.448365</v>
      </c>
      <c r="G429" s="13" t="n">
        <v>0.541906</v>
      </c>
      <c r="H429" s="13" t="n">
        <v>0.436172</v>
      </c>
      <c r="I429" s="13" t="n">
        <v>0.235633</v>
      </c>
      <c r="J429" s="13" t="n">
        <v>0.55387</v>
      </c>
      <c r="K429" s="13" t="n">
        <v>0.004089</v>
      </c>
      <c r="L429" s="13" t="n">
        <v>0.234402</v>
      </c>
      <c r="M429" s="13" t="n">
        <v>0.308571</v>
      </c>
      <c r="N429" s="13" t="n">
        <v>0.767331</v>
      </c>
      <c r="O429" s="9">
        <f>IF(C429&lt;=1-Params!$B$4,0,MAX(0.1,ROUND(_xlfn.GAMMA.INV((C429-(1-Params!$B$4))/Params!$B$4,Params!$B$5,Params!$B$6),1)))</f>
        <v/>
      </c>
      <c r="P429" s="9">
        <f>IF(D429&lt;=1-Params!$B$7,0,ROUND(_xlfn.GAMMA.INV((D429-(1-Params!$B$7))/Params!$B$7,Params!$B$8,Params!$B$9),3))</f>
        <v/>
      </c>
      <c r="Q429" s="9">
        <f>IF(E429&lt;=1-Params!$B$4,0,MAX(0.1,ROUND(_xlfn.GAMMA.INV((E429-(1-Params!$B$4))/Params!$B$4,Params!$B$5,Params!$B$6),1)))</f>
        <v/>
      </c>
      <c r="R429" s="9">
        <f>IF(F429&lt;=1-Params!$B$7,0,ROUND(_xlfn.GAMMA.INV((F429-(1-Params!$B$7))/Params!$B$7,Params!$B$8,Params!$B$9),3))</f>
        <v/>
      </c>
      <c r="S429" s="9">
        <f>IF(G429&lt;=1-Params!$B$7,0,ROUND((Params!$B$10+Params!$B$11*G429^Params!$B$12)*_xlfn.GAMMA.INV((G429-(1-Params!$B$7))/Params!$B$7,Params!$B$8,Params!$B$9),3))</f>
        <v/>
      </c>
      <c r="T429" s="9">
        <f>IF(H429&lt;=1-Params!$B$4,0,MAX(0.1,ROUND((Params!$B$10+Params!$B$11*H429^Params!$B$12)*_xlfn.GAMMA.INV((H429-(1-Params!$B$4))/Params!$B$4,Params!$B$5,Params!$B$6),1)))</f>
        <v/>
      </c>
      <c r="U429" s="9">
        <f>ROUND(_xlfn.NORM.INV(I429,Params!$B$13,Params!$B$14),1)</f>
        <v/>
      </c>
      <c r="V429" s="9">
        <f>ROUND(_xlfn.NORM.INV(J429,Params!$B$15,Params!$B$16),2)</f>
        <v/>
      </c>
      <c r="W429" s="9">
        <f>ROUND(_xlfn.NORM.INV(K429,Params!$B$13,Params!$B$14),1)</f>
        <v/>
      </c>
      <c r="X429" s="9">
        <f>ROUND(_xlfn.NORM.INV(L429,Params!$B$15,Params!$B$16),2)</f>
        <v/>
      </c>
      <c r="Y429" s="9">
        <f>ROUND(_xlfn.NORM.INV(M429,Params!$B$15,Params!$B$16)+Params!$B$17+Params!$B$18*M429,2)</f>
        <v/>
      </c>
      <c r="Z429" s="9">
        <f>ROUND(_xlfn.NORM.INV(N429,Params!$B$13,Params!$B$14)+Params!$B$17+Params!$B$18*N429,1)</f>
        <v/>
      </c>
    </row>
    <row r="430">
      <c r="A430" s="11" t="n">
        <v>429</v>
      </c>
      <c r="B430" s="12">
        <f>INT((A430-1)/122)+1</f>
        <v/>
      </c>
      <c r="C430" s="13" t="n">
        <v>0.577441</v>
      </c>
      <c r="D430" s="13" t="n">
        <v>0.151947</v>
      </c>
      <c r="E430" s="13" t="n">
        <v>0.318714</v>
      </c>
      <c r="F430" s="13" t="n">
        <v>0.376158</v>
      </c>
      <c r="G430" s="13" t="n">
        <v>0.02298</v>
      </c>
      <c r="H430" s="13" t="n">
        <v>0.360709</v>
      </c>
      <c r="I430" s="13" t="n">
        <v>0.584664</v>
      </c>
      <c r="J430" s="13" t="n">
        <v>0.811752</v>
      </c>
      <c r="K430" s="13" t="n">
        <v>0.002739</v>
      </c>
      <c r="L430" s="13" t="n">
        <v>0.622811</v>
      </c>
      <c r="M430" s="13" t="n">
        <v>0.739665</v>
      </c>
      <c r="N430" s="13" t="n">
        <v>0.262358</v>
      </c>
      <c r="O430" s="9">
        <f>IF(C430&lt;=1-Params!$B$4,0,MAX(0.1,ROUND(_xlfn.GAMMA.INV((C430-(1-Params!$B$4))/Params!$B$4,Params!$B$5,Params!$B$6),1)))</f>
        <v/>
      </c>
      <c r="P430" s="9">
        <f>IF(D430&lt;=1-Params!$B$7,0,ROUND(_xlfn.GAMMA.INV((D430-(1-Params!$B$7))/Params!$B$7,Params!$B$8,Params!$B$9),3))</f>
        <v/>
      </c>
      <c r="Q430" s="9">
        <f>IF(E430&lt;=1-Params!$B$4,0,MAX(0.1,ROUND(_xlfn.GAMMA.INV((E430-(1-Params!$B$4))/Params!$B$4,Params!$B$5,Params!$B$6),1)))</f>
        <v/>
      </c>
      <c r="R430" s="9">
        <f>IF(F430&lt;=1-Params!$B$7,0,ROUND(_xlfn.GAMMA.INV((F430-(1-Params!$B$7))/Params!$B$7,Params!$B$8,Params!$B$9),3))</f>
        <v/>
      </c>
      <c r="S430" s="9">
        <f>IF(G430&lt;=1-Params!$B$7,0,ROUND((Params!$B$10+Params!$B$11*G430^Params!$B$12)*_xlfn.GAMMA.INV((G430-(1-Params!$B$7))/Params!$B$7,Params!$B$8,Params!$B$9),3))</f>
        <v/>
      </c>
      <c r="T430" s="9">
        <f>IF(H430&lt;=1-Params!$B$4,0,MAX(0.1,ROUND((Params!$B$10+Params!$B$11*H430^Params!$B$12)*_xlfn.GAMMA.INV((H430-(1-Params!$B$4))/Params!$B$4,Params!$B$5,Params!$B$6),1)))</f>
        <v/>
      </c>
      <c r="U430" s="9">
        <f>ROUND(_xlfn.NORM.INV(I430,Params!$B$13,Params!$B$14),1)</f>
        <v/>
      </c>
      <c r="V430" s="9">
        <f>ROUND(_xlfn.NORM.INV(J430,Params!$B$15,Params!$B$16),2)</f>
        <v/>
      </c>
      <c r="W430" s="9">
        <f>ROUND(_xlfn.NORM.INV(K430,Params!$B$13,Params!$B$14),1)</f>
        <v/>
      </c>
      <c r="X430" s="9">
        <f>ROUND(_xlfn.NORM.INV(L430,Params!$B$15,Params!$B$16),2)</f>
        <v/>
      </c>
      <c r="Y430" s="9">
        <f>ROUND(_xlfn.NORM.INV(M430,Params!$B$15,Params!$B$16)+Params!$B$17+Params!$B$18*M430,2)</f>
        <v/>
      </c>
      <c r="Z430" s="9">
        <f>ROUND(_xlfn.NORM.INV(N430,Params!$B$13,Params!$B$14)+Params!$B$17+Params!$B$18*N430,1)</f>
        <v/>
      </c>
    </row>
    <row r="431">
      <c r="A431" s="11" t="n">
        <v>430</v>
      </c>
      <c r="B431" s="12">
        <f>INT((A431-1)/122)+1</f>
        <v/>
      </c>
      <c r="C431" s="13" t="n">
        <v>0.701864</v>
      </c>
      <c r="D431" s="13" t="n">
        <v>0.186857</v>
      </c>
      <c r="E431" s="13" t="n">
        <v>0.369628</v>
      </c>
      <c r="F431" s="13" t="n">
        <v>0.681885</v>
      </c>
      <c r="G431" s="13" t="n">
        <v>0.476006</v>
      </c>
      <c r="H431" s="13" t="n">
        <v>0.777603</v>
      </c>
      <c r="I431" s="13" t="n">
        <v>0.584044</v>
      </c>
      <c r="J431" s="13" t="n">
        <v>0.969496</v>
      </c>
      <c r="K431" s="13" t="n">
        <v>0.052387</v>
      </c>
      <c r="L431" s="13" t="n">
        <v>0.415653</v>
      </c>
      <c r="M431" s="13" t="n">
        <v>0.750645</v>
      </c>
      <c r="N431" s="13" t="n">
        <v>0.195221</v>
      </c>
      <c r="O431" s="9">
        <f>IF(C431&lt;=1-Params!$B$4,0,MAX(0.1,ROUND(_xlfn.GAMMA.INV((C431-(1-Params!$B$4))/Params!$B$4,Params!$B$5,Params!$B$6),1)))</f>
        <v/>
      </c>
      <c r="P431" s="9">
        <f>IF(D431&lt;=1-Params!$B$7,0,ROUND(_xlfn.GAMMA.INV((D431-(1-Params!$B$7))/Params!$B$7,Params!$B$8,Params!$B$9),3))</f>
        <v/>
      </c>
      <c r="Q431" s="9">
        <f>IF(E431&lt;=1-Params!$B$4,0,MAX(0.1,ROUND(_xlfn.GAMMA.INV((E431-(1-Params!$B$4))/Params!$B$4,Params!$B$5,Params!$B$6),1)))</f>
        <v/>
      </c>
      <c r="R431" s="9">
        <f>IF(F431&lt;=1-Params!$B$7,0,ROUND(_xlfn.GAMMA.INV((F431-(1-Params!$B$7))/Params!$B$7,Params!$B$8,Params!$B$9),3))</f>
        <v/>
      </c>
      <c r="S431" s="9">
        <f>IF(G431&lt;=1-Params!$B$7,0,ROUND((Params!$B$10+Params!$B$11*G431^Params!$B$12)*_xlfn.GAMMA.INV((G431-(1-Params!$B$7))/Params!$B$7,Params!$B$8,Params!$B$9),3))</f>
        <v/>
      </c>
      <c r="T431" s="9">
        <f>IF(H431&lt;=1-Params!$B$4,0,MAX(0.1,ROUND((Params!$B$10+Params!$B$11*H431^Params!$B$12)*_xlfn.GAMMA.INV((H431-(1-Params!$B$4))/Params!$B$4,Params!$B$5,Params!$B$6),1)))</f>
        <v/>
      </c>
      <c r="U431" s="9">
        <f>ROUND(_xlfn.NORM.INV(I431,Params!$B$13,Params!$B$14),1)</f>
        <v/>
      </c>
      <c r="V431" s="9">
        <f>ROUND(_xlfn.NORM.INV(J431,Params!$B$15,Params!$B$16),2)</f>
        <v/>
      </c>
      <c r="W431" s="9">
        <f>ROUND(_xlfn.NORM.INV(K431,Params!$B$13,Params!$B$14),1)</f>
        <v/>
      </c>
      <c r="X431" s="9">
        <f>ROUND(_xlfn.NORM.INV(L431,Params!$B$15,Params!$B$16),2)</f>
        <v/>
      </c>
      <c r="Y431" s="9">
        <f>ROUND(_xlfn.NORM.INV(M431,Params!$B$15,Params!$B$16)+Params!$B$17+Params!$B$18*M431,2)</f>
        <v/>
      </c>
      <c r="Z431" s="9">
        <f>ROUND(_xlfn.NORM.INV(N431,Params!$B$13,Params!$B$14)+Params!$B$17+Params!$B$18*N431,1)</f>
        <v/>
      </c>
    </row>
    <row r="432">
      <c r="A432" s="11" t="n">
        <v>431</v>
      </c>
      <c r="B432" s="12">
        <f>INT((A432-1)/122)+1</f>
        <v/>
      </c>
      <c r="C432" s="13" t="n">
        <v>0.259687</v>
      </c>
      <c r="D432" s="13" t="n">
        <v>0.229953</v>
      </c>
      <c r="E432" s="13" t="n">
        <v>0.642052</v>
      </c>
      <c r="F432" s="13" t="n">
        <v>0.206481</v>
      </c>
      <c r="G432" s="13" t="n">
        <v>0.838877</v>
      </c>
      <c r="H432" s="13" t="n">
        <v>0.977532</v>
      </c>
      <c r="I432" s="13" t="n">
        <v>0.389982</v>
      </c>
      <c r="J432" s="13" t="n">
        <v>0.980376</v>
      </c>
      <c r="K432" s="13" t="n">
        <v>0.074144</v>
      </c>
      <c r="L432" s="13" t="n">
        <v>0.7272690000000001</v>
      </c>
      <c r="M432" s="13" t="n">
        <v>0.9587560000000001</v>
      </c>
      <c r="N432" s="13" t="n">
        <v>0.53296</v>
      </c>
      <c r="O432" s="9">
        <f>IF(C432&lt;=1-Params!$B$4,0,MAX(0.1,ROUND(_xlfn.GAMMA.INV((C432-(1-Params!$B$4))/Params!$B$4,Params!$B$5,Params!$B$6),1)))</f>
        <v/>
      </c>
      <c r="P432" s="9">
        <f>IF(D432&lt;=1-Params!$B$7,0,ROUND(_xlfn.GAMMA.INV((D432-(1-Params!$B$7))/Params!$B$7,Params!$B$8,Params!$B$9),3))</f>
        <v/>
      </c>
      <c r="Q432" s="9">
        <f>IF(E432&lt;=1-Params!$B$4,0,MAX(0.1,ROUND(_xlfn.GAMMA.INV((E432-(1-Params!$B$4))/Params!$B$4,Params!$B$5,Params!$B$6),1)))</f>
        <v/>
      </c>
      <c r="R432" s="9">
        <f>IF(F432&lt;=1-Params!$B$7,0,ROUND(_xlfn.GAMMA.INV((F432-(1-Params!$B$7))/Params!$B$7,Params!$B$8,Params!$B$9),3))</f>
        <v/>
      </c>
      <c r="S432" s="9">
        <f>IF(G432&lt;=1-Params!$B$7,0,ROUND((Params!$B$10+Params!$B$11*G432^Params!$B$12)*_xlfn.GAMMA.INV((G432-(1-Params!$B$7))/Params!$B$7,Params!$B$8,Params!$B$9),3))</f>
        <v/>
      </c>
      <c r="T432" s="9">
        <f>IF(H432&lt;=1-Params!$B$4,0,MAX(0.1,ROUND((Params!$B$10+Params!$B$11*H432^Params!$B$12)*_xlfn.GAMMA.INV((H432-(1-Params!$B$4))/Params!$B$4,Params!$B$5,Params!$B$6),1)))</f>
        <v/>
      </c>
      <c r="U432" s="9">
        <f>ROUND(_xlfn.NORM.INV(I432,Params!$B$13,Params!$B$14),1)</f>
        <v/>
      </c>
      <c r="V432" s="9">
        <f>ROUND(_xlfn.NORM.INV(J432,Params!$B$15,Params!$B$16),2)</f>
        <v/>
      </c>
      <c r="W432" s="9">
        <f>ROUND(_xlfn.NORM.INV(K432,Params!$B$13,Params!$B$14),1)</f>
        <v/>
      </c>
      <c r="X432" s="9">
        <f>ROUND(_xlfn.NORM.INV(L432,Params!$B$15,Params!$B$16),2)</f>
        <v/>
      </c>
      <c r="Y432" s="9">
        <f>ROUND(_xlfn.NORM.INV(M432,Params!$B$15,Params!$B$16)+Params!$B$17+Params!$B$18*M432,2)</f>
        <v/>
      </c>
      <c r="Z432" s="9">
        <f>ROUND(_xlfn.NORM.INV(N432,Params!$B$13,Params!$B$14)+Params!$B$17+Params!$B$18*N432,1)</f>
        <v/>
      </c>
    </row>
    <row r="433">
      <c r="A433" s="11" t="n">
        <v>432</v>
      </c>
      <c r="B433" s="12">
        <f>INT((A433-1)/122)+1</f>
        <v/>
      </c>
      <c r="C433" s="13" t="n">
        <v>0.497792</v>
      </c>
      <c r="D433" s="13" t="n">
        <v>0.249559</v>
      </c>
      <c r="E433" s="13" t="n">
        <v>0.810245</v>
      </c>
      <c r="F433" s="13" t="n">
        <v>0.283411</v>
      </c>
      <c r="G433" s="13" t="n">
        <v>0.447884</v>
      </c>
      <c r="H433" s="13" t="n">
        <v>0.362086</v>
      </c>
      <c r="I433" s="13" t="n">
        <v>0.840879</v>
      </c>
      <c r="J433" s="13" t="n">
        <v>0.995071</v>
      </c>
      <c r="K433" s="13" t="n">
        <v>0.27489</v>
      </c>
      <c r="L433" s="13" t="n">
        <v>0.415956</v>
      </c>
      <c r="M433" s="13" t="n">
        <v>0.956739</v>
      </c>
      <c r="N433" s="13" t="n">
        <v>0.234265</v>
      </c>
      <c r="O433" s="9">
        <f>IF(C433&lt;=1-Params!$B$4,0,MAX(0.1,ROUND(_xlfn.GAMMA.INV((C433-(1-Params!$B$4))/Params!$B$4,Params!$B$5,Params!$B$6),1)))</f>
        <v/>
      </c>
      <c r="P433" s="9">
        <f>IF(D433&lt;=1-Params!$B$7,0,ROUND(_xlfn.GAMMA.INV((D433-(1-Params!$B$7))/Params!$B$7,Params!$B$8,Params!$B$9),3))</f>
        <v/>
      </c>
      <c r="Q433" s="9">
        <f>IF(E433&lt;=1-Params!$B$4,0,MAX(0.1,ROUND(_xlfn.GAMMA.INV((E433-(1-Params!$B$4))/Params!$B$4,Params!$B$5,Params!$B$6),1)))</f>
        <v/>
      </c>
      <c r="R433" s="9">
        <f>IF(F433&lt;=1-Params!$B$7,0,ROUND(_xlfn.GAMMA.INV((F433-(1-Params!$B$7))/Params!$B$7,Params!$B$8,Params!$B$9),3))</f>
        <v/>
      </c>
      <c r="S433" s="9">
        <f>IF(G433&lt;=1-Params!$B$7,0,ROUND((Params!$B$10+Params!$B$11*G433^Params!$B$12)*_xlfn.GAMMA.INV((G433-(1-Params!$B$7))/Params!$B$7,Params!$B$8,Params!$B$9),3))</f>
        <v/>
      </c>
      <c r="T433" s="9">
        <f>IF(H433&lt;=1-Params!$B$4,0,MAX(0.1,ROUND((Params!$B$10+Params!$B$11*H433^Params!$B$12)*_xlfn.GAMMA.INV((H433-(1-Params!$B$4))/Params!$B$4,Params!$B$5,Params!$B$6),1)))</f>
        <v/>
      </c>
      <c r="U433" s="9">
        <f>ROUND(_xlfn.NORM.INV(I433,Params!$B$13,Params!$B$14),1)</f>
        <v/>
      </c>
      <c r="V433" s="9">
        <f>ROUND(_xlfn.NORM.INV(J433,Params!$B$15,Params!$B$16),2)</f>
        <v/>
      </c>
      <c r="W433" s="9">
        <f>ROUND(_xlfn.NORM.INV(K433,Params!$B$13,Params!$B$14),1)</f>
        <v/>
      </c>
      <c r="X433" s="9">
        <f>ROUND(_xlfn.NORM.INV(L433,Params!$B$15,Params!$B$16),2)</f>
        <v/>
      </c>
      <c r="Y433" s="9">
        <f>ROUND(_xlfn.NORM.INV(M433,Params!$B$15,Params!$B$16)+Params!$B$17+Params!$B$18*M433,2)</f>
        <v/>
      </c>
      <c r="Z433" s="9">
        <f>ROUND(_xlfn.NORM.INV(N433,Params!$B$13,Params!$B$14)+Params!$B$17+Params!$B$18*N433,1)</f>
        <v/>
      </c>
    </row>
    <row r="434">
      <c r="A434" s="11" t="n">
        <v>433</v>
      </c>
      <c r="B434" s="12">
        <f>INT((A434-1)/122)+1</f>
        <v/>
      </c>
      <c r="C434" s="13" t="n">
        <v>0.729131</v>
      </c>
      <c r="D434" s="13" t="n">
        <v>0.519805</v>
      </c>
      <c r="E434" s="13" t="n">
        <v>0.835877</v>
      </c>
      <c r="F434" s="13" t="n">
        <v>0.196887</v>
      </c>
      <c r="G434" s="13" t="n">
        <v>0.610236</v>
      </c>
      <c r="H434" s="13" t="n">
        <v>0.433661</v>
      </c>
      <c r="I434" s="13" t="n">
        <v>0.820832</v>
      </c>
      <c r="J434" s="13" t="n">
        <v>0.924034</v>
      </c>
      <c r="K434" s="13" t="n">
        <v>0.284584</v>
      </c>
      <c r="L434" s="13" t="n">
        <v>0.184977</v>
      </c>
      <c r="M434" s="13" t="n">
        <v>0.972765</v>
      </c>
      <c r="N434" s="13" t="n">
        <v>0.5315800000000001</v>
      </c>
      <c r="O434" s="9">
        <f>IF(C434&lt;=1-Params!$B$4,0,MAX(0.1,ROUND(_xlfn.GAMMA.INV((C434-(1-Params!$B$4))/Params!$B$4,Params!$B$5,Params!$B$6),1)))</f>
        <v/>
      </c>
      <c r="P434" s="9">
        <f>IF(D434&lt;=1-Params!$B$7,0,ROUND(_xlfn.GAMMA.INV((D434-(1-Params!$B$7))/Params!$B$7,Params!$B$8,Params!$B$9),3))</f>
        <v/>
      </c>
      <c r="Q434" s="9">
        <f>IF(E434&lt;=1-Params!$B$4,0,MAX(0.1,ROUND(_xlfn.GAMMA.INV((E434-(1-Params!$B$4))/Params!$B$4,Params!$B$5,Params!$B$6),1)))</f>
        <v/>
      </c>
      <c r="R434" s="9">
        <f>IF(F434&lt;=1-Params!$B$7,0,ROUND(_xlfn.GAMMA.INV((F434-(1-Params!$B$7))/Params!$B$7,Params!$B$8,Params!$B$9),3))</f>
        <v/>
      </c>
      <c r="S434" s="9">
        <f>IF(G434&lt;=1-Params!$B$7,0,ROUND((Params!$B$10+Params!$B$11*G434^Params!$B$12)*_xlfn.GAMMA.INV((G434-(1-Params!$B$7))/Params!$B$7,Params!$B$8,Params!$B$9),3))</f>
        <v/>
      </c>
      <c r="T434" s="9">
        <f>IF(H434&lt;=1-Params!$B$4,0,MAX(0.1,ROUND((Params!$B$10+Params!$B$11*H434^Params!$B$12)*_xlfn.GAMMA.INV((H434-(1-Params!$B$4))/Params!$B$4,Params!$B$5,Params!$B$6),1)))</f>
        <v/>
      </c>
      <c r="U434" s="9">
        <f>ROUND(_xlfn.NORM.INV(I434,Params!$B$13,Params!$B$14),1)</f>
        <v/>
      </c>
      <c r="V434" s="9">
        <f>ROUND(_xlfn.NORM.INV(J434,Params!$B$15,Params!$B$16),2)</f>
        <v/>
      </c>
      <c r="W434" s="9">
        <f>ROUND(_xlfn.NORM.INV(K434,Params!$B$13,Params!$B$14),1)</f>
        <v/>
      </c>
      <c r="X434" s="9">
        <f>ROUND(_xlfn.NORM.INV(L434,Params!$B$15,Params!$B$16),2)</f>
        <v/>
      </c>
      <c r="Y434" s="9">
        <f>ROUND(_xlfn.NORM.INV(M434,Params!$B$15,Params!$B$16)+Params!$B$17+Params!$B$18*M434,2)</f>
        <v/>
      </c>
      <c r="Z434" s="9">
        <f>ROUND(_xlfn.NORM.INV(N434,Params!$B$13,Params!$B$14)+Params!$B$17+Params!$B$18*N434,1)</f>
        <v/>
      </c>
    </row>
    <row r="435">
      <c r="A435" s="11" t="n">
        <v>434</v>
      </c>
      <c r="B435" s="12">
        <f>INT((A435-1)/122)+1</f>
        <v/>
      </c>
      <c r="C435" s="13" t="n">
        <v>0.866009</v>
      </c>
      <c r="D435" s="13" t="n">
        <v>0.14702</v>
      </c>
      <c r="E435" s="13" t="n">
        <v>0.252554</v>
      </c>
      <c r="F435" s="13" t="n">
        <v>0.753899</v>
      </c>
      <c r="G435" s="13" t="n">
        <v>0.556575</v>
      </c>
      <c r="H435" s="13" t="n">
        <v>0.019919</v>
      </c>
      <c r="I435" s="13" t="n">
        <v>0.819312</v>
      </c>
      <c r="J435" s="13" t="n">
        <v>0.831726</v>
      </c>
      <c r="K435" s="13" t="n">
        <v>0.634128</v>
      </c>
      <c r="L435" s="13" t="n">
        <v>0.016993</v>
      </c>
      <c r="M435" s="13" t="n">
        <v>0.668422</v>
      </c>
      <c r="N435" s="13" t="n">
        <v>0.197231</v>
      </c>
      <c r="O435" s="9">
        <f>IF(C435&lt;=1-Params!$B$4,0,MAX(0.1,ROUND(_xlfn.GAMMA.INV((C435-(1-Params!$B$4))/Params!$B$4,Params!$B$5,Params!$B$6),1)))</f>
        <v/>
      </c>
      <c r="P435" s="9">
        <f>IF(D435&lt;=1-Params!$B$7,0,ROUND(_xlfn.GAMMA.INV((D435-(1-Params!$B$7))/Params!$B$7,Params!$B$8,Params!$B$9),3))</f>
        <v/>
      </c>
      <c r="Q435" s="9">
        <f>IF(E435&lt;=1-Params!$B$4,0,MAX(0.1,ROUND(_xlfn.GAMMA.INV((E435-(1-Params!$B$4))/Params!$B$4,Params!$B$5,Params!$B$6),1)))</f>
        <v/>
      </c>
      <c r="R435" s="9">
        <f>IF(F435&lt;=1-Params!$B$7,0,ROUND(_xlfn.GAMMA.INV((F435-(1-Params!$B$7))/Params!$B$7,Params!$B$8,Params!$B$9),3))</f>
        <v/>
      </c>
      <c r="S435" s="9">
        <f>IF(G435&lt;=1-Params!$B$7,0,ROUND((Params!$B$10+Params!$B$11*G435^Params!$B$12)*_xlfn.GAMMA.INV((G435-(1-Params!$B$7))/Params!$B$7,Params!$B$8,Params!$B$9),3))</f>
        <v/>
      </c>
      <c r="T435" s="9">
        <f>IF(H435&lt;=1-Params!$B$4,0,MAX(0.1,ROUND((Params!$B$10+Params!$B$11*H435^Params!$B$12)*_xlfn.GAMMA.INV((H435-(1-Params!$B$4))/Params!$B$4,Params!$B$5,Params!$B$6),1)))</f>
        <v/>
      </c>
      <c r="U435" s="9">
        <f>ROUND(_xlfn.NORM.INV(I435,Params!$B$13,Params!$B$14),1)</f>
        <v/>
      </c>
      <c r="V435" s="9">
        <f>ROUND(_xlfn.NORM.INV(J435,Params!$B$15,Params!$B$16),2)</f>
        <v/>
      </c>
      <c r="W435" s="9">
        <f>ROUND(_xlfn.NORM.INV(K435,Params!$B$13,Params!$B$14),1)</f>
        <v/>
      </c>
      <c r="X435" s="9">
        <f>ROUND(_xlfn.NORM.INV(L435,Params!$B$15,Params!$B$16),2)</f>
        <v/>
      </c>
      <c r="Y435" s="9">
        <f>ROUND(_xlfn.NORM.INV(M435,Params!$B$15,Params!$B$16)+Params!$B$17+Params!$B$18*M435,2)</f>
        <v/>
      </c>
      <c r="Z435" s="9">
        <f>ROUND(_xlfn.NORM.INV(N435,Params!$B$13,Params!$B$14)+Params!$B$17+Params!$B$18*N435,1)</f>
        <v/>
      </c>
    </row>
    <row r="436">
      <c r="A436" s="11" t="n">
        <v>435</v>
      </c>
      <c r="B436" s="12">
        <f>INT((A436-1)/122)+1</f>
        <v/>
      </c>
      <c r="C436" s="13" t="n">
        <v>0.636146</v>
      </c>
      <c r="D436" s="13" t="n">
        <v>0.196713</v>
      </c>
      <c r="E436" s="13" t="n">
        <v>0.20786</v>
      </c>
      <c r="F436" s="13" t="n">
        <v>0.432713</v>
      </c>
      <c r="G436" s="13" t="n">
        <v>0.888985</v>
      </c>
      <c r="H436" s="13" t="n">
        <v>0.011631</v>
      </c>
      <c r="I436" s="13" t="n">
        <v>0.973654</v>
      </c>
      <c r="J436" s="13" t="n">
        <v>0.718706</v>
      </c>
      <c r="K436" s="13" t="n">
        <v>0.805749</v>
      </c>
      <c r="L436" s="13" t="n">
        <v>0.007731</v>
      </c>
      <c r="M436" s="13" t="n">
        <v>0.403779</v>
      </c>
      <c r="N436" s="13" t="n">
        <v>0.133596</v>
      </c>
      <c r="O436" s="9">
        <f>IF(C436&lt;=1-Params!$B$4,0,MAX(0.1,ROUND(_xlfn.GAMMA.INV((C436-(1-Params!$B$4))/Params!$B$4,Params!$B$5,Params!$B$6),1)))</f>
        <v/>
      </c>
      <c r="P436" s="9">
        <f>IF(D436&lt;=1-Params!$B$7,0,ROUND(_xlfn.GAMMA.INV((D436-(1-Params!$B$7))/Params!$B$7,Params!$B$8,Params!$B$9),3))</f>
        <v/>
      </c>
      <c r="Q436" s="9">
        <f>IF(E436&lt;=1-Params!$B$4,0,MAX(0.1,ROUND(_xlfn.GAMMA.INV((E436-(1-Params!$B$4))/Params!$B$4,Params!$B$5,Params!$B$6),1)))</f>
        <v/>
      </c>
      <c r="R436" s="9">
        <f>IF(F436&lt;=1-Params!$B$7,0,ROUND(_xlfn.GAMMA.INV((F436-(1-Params!$B$7))/Params!$B$7,Params!$B$8,Params!$B$9),3))</f>
        <v/>
      </c>
      <c r="S436" s="9">
        <f>IF(G436&lt;=1-Params!$B$7,0,ROUND((Params!$B$10+Params!$B$11*G436^Params!$B$12)*_xlfn.GAMMA.INV((G436-(1-Params!$B$7))/Params!$B$7,Params!$B$8,Params!$B$9),3))</f>
        <v/>
      </c>
      <c r="T436" s="9">
        <f>IF(H436&lt;=1-Params!$B$4,0,MAX(0.1,ROUND((Params!$B$10+Params!$B$11*H436^Params!$B$12)*_xlfn.GAMMA.INV((H436-(1-Params!$B$4))/Params!$B$4,Params!$B$5,Params!$B$6),1)))</f>
        <v/>
      </c>
      <c r="U436" s="9">
        <f>ROUND(_xlfn.NORM.INV(I436,Params!$B$13,Params!$B$14),1)</f>
        <v/>
      </c>
      <c r="V436" s="9">
        <f>ROUND(_xlfn.NORM.INV(J436,Params!$B$15,Params!$B$16),2)</f>
        <v/>
      </c>
      <c r="W436" s="9">
        <f>ROUND(_xlfn.NORM.INV(K436,Params!$B$13,Params!$B$14),1)</f>
        <v/>
      </c>
      <c r="X436" s="9">
        <f>ROUND(_xlfn.NORM.INV(L436,Params!$B$15,Params!$B$16),2)</f>
        <v/>
      </c>
      <c r="Y436" s="9">
        <f>ROUND(_xlfn.NORM.INV(M436,Params!$B$15,Params!$B$16)+Params!$B$17+Params!$B$18*M436,2)</f>
        <v/>
      </c>
      <c r="Z436" s="9">
        <f>ROUND(_xlfn.NORM.INV(N436,Params!$B$13,Params!$B$14)+Params!$B$17+Params!$B$18*N436,1)</f>
        <v/>
      </c>
    </row>
    <row r="437">
      <c r="A437" s="11" t="n">
        <v>436</v>
      </c>
      <c r="B437" s="12">
        <f>INT((A437-1)/122)+1</f>
        <v/>
      </c>
      <c r="C437" s="13" t="n">
        <v>0.115728</v>
      </c>
      <c r="D437" s="13" t="n">
        <v>0.230913</v>
      </c>
      <c r="E437" s="13" t="n">
        <v>0.10568</v>
      </c>
      <c r="F437" s="13" t="n">
        <v>0.139643</v>
      </c>
      <c r="G437" s="13" t="n">
        <v>0.753569</v>
      </c>
      <c r="H437" s="13" t="n">
        <v>0.007106</v>
      </c>
      <c r="I437" s="13" t="n">
        <v>0.916219</v>
      </c>
      <c r="J437" s="13" t="n">
        <v>0.935046</v>
      </c>
      <c r="K437" s="13" t="n">
        <v>0.837394</v>
      </c>
      <c r="L437" s="13" t="n">
        <v>0.026003</v>
      </c>
      <c r="M437" s="13" t="n">
        <v>0.36952</v>
      </c>
      <c r="N437" s="13" t="n">
        <v>0.357548</v>
      </c>
      <c r="O437" s="9">
        <f>IF(C437&lt;=1-Params!$B$4,0,MAX(0.1,ROUND(_xlfn.GAMMA.INV((C437-(1-Params!$B$4))/Params!$B$4,Params!$B$5,Params!$B$6),1)))</f>
        <v/>
      </c>
      <c r="P437" s="9">
        <f>IF(D437&lt;=1-Params!$B$7,0,ROUND(_xlfn.GAMMA.INV((D437-(1-Params!$B$7))/Params!$B$7,Params!$B$8,Params!$B$9),3))</f>
        <v/>
      </c>
      <c r="Q437" s="9">
        <f>IF(E437&lt;=1-Params!$B$4,0,MAX(0.1,ROUND(_xlfn.GAMMA.INV((E437-(1-Params!$B$4))/Params!$B$4,Params!$B$5,Params!$B$6),1)))</f>
        <v/>
      </c>
      <c r="R437" s="9">
        <f>IF(F437&lt;=1-Params!$B$7,0,ROUND(_xlfn.GAMMA.INV((F437-(1-Params!$B$7))/Params!$B$7,Params!$B$8,Params!$B$9),3))</f>
        <v/>
      </c>
      <c r="S437" s="9">
        <f>IF(G437&lt;=1-Params!$B$7,0,ROUND((Params!$B$10+Params!$B$11*G437^Params!$B$12)*_xlfn.GAMMA.INV((G437-(1-Params!$B$7))/Params!$B$7,Params!$B$8,Params!$B$9),3))</f>
        <v/>
      </c>
      <c r="T437" s="9">
        <f>IF(H437&lt;=1-Params!$B$4,0,MAX(0.1,ROUND((Params!$B$10+Params!$B$11*H437^Params!$B$12)*_xlfn.GAMMA.INV((H437-(1-Params!$B$4))/Params!$B$4,Params!$B$5,Params!$B$6),1)))</f>
        <v/>
      </c>
      <c r="U437" s="9">
        <f>ROUND(_xlfn.NORM.INV(I437,Params!$B$13,Params!$B$14),1)</f>
        <v/>
      </c>
      <c r="V437" s="9">
        <f>ROUND(_xlfn.NORM.INV(J437,Params!$B$15,Params!$B$16),2)</f>
        <v/>
      </c>
      <c r="W437" s="9">
        <f>ROUND(_xlfn.NORM.INV(K437,Params!$B$13,Params!$B$14),1)</f>
        <v/>
      </c>
      <c r="X437" s="9">
        <f>ROUND(_xlfn.NORM.INV(L437,Params!$B$15,Params!$B$16),2)</f>
        <v/>
      </c>
      <c r="Y437" s="9">
        <f>ROUND(_xlfn.NORM.INV(M437,Params!$B$15,Params!$B$16)+Params!$B$17+Params!$B$18*M437,2)</f>
        <v/>
      </c>
      <c r="Z437" s="9">
        <f>ROUND(_xlfn.NORM.INV(N437,Params!$B$13,Params!$B$14)+Params!$B$17+Params!$B$18*N437,1)</f>
        <v/>
      </c>
    </row>
    <row r="438">
      <c r="A438" s="11" t="n">
        <v>437</v>
      </c>
      <c r="B438" s="12">
        <f>INT((A438-1)/122)+1</f>
        <v/>
      </c>
      <c r="C438" s="13" t="n">
        <v>0.533065</v>
      </c>
      <c r="D438" s="13" t="n">
        <v>0.157631</v>
      </c>
      <c r="E438" s="13" t="n">
        <v>0.848714</v>
      </c>
      <c r="F438" s="13" t="n">
        <v>0.172144</v>
      </c>
      <c r="G438" s="13" t="n">
        <v>0.912147</v>
      </c>
      <c r="H438" s="13" t="n">
        <v>0.189689</v>
      </c>
      <c r="I438" s="13" t="n">
        <v>0.865228</v>
      </c>
      <c r="J438" s="13" t="n">
        <v>0.984192</v>
      </c>
      <c r="K438" s="13" t="n">
        <v>0.532996</v>
      </c>
      <c r="L438" s="13" t="n">
        <v>0.044531</v>
      </c>
      <c r="M438" s="13" t="n">
        <v>0.164517</v>
      </c>
      <c r="N438" s="13" t="n">
        <v>0.530563</v>
      </c>
      <c r="O438" s="9">
        <f>IF(C438&lt;=1-Params!$B$4,0,MAX(0.1,ROUND(_xlfn.GAMMA.INV((C438-(1-Params!$B$4))/Params!$B$4,Params!$B$5,Params!$B$6),1)))</f>
        <v/>
      </c>
      <c r="P438" s="9">
        <f>IF(D438&lt;=1-Params!$B$7,0,ROUND(_xlfn.GAMMA.INV((D438-(1-Params!$B$7))/Params!$B$7,Params!$B$8,Params!$B$9),3))</f>
        <v/>
      </c>
      <c r="Q438" s="9">
        <f>IF(E438&lt;=1-Params!$B$4,0,MAX(0.1,ROUND(_xlfn.GAMMA.INV((E438-(1-Params!$B$4))/Params!$B$4,Params!$B$5,Params!$B$6),1)))</f>
        <v/>
      </c>
      <c r="R438" s="9">
        <f>IF(F438&lt;=1-Params!$B$7,0,ROUND(_xlfn.GAMMA.INV((F438-(1-Params!$B$7))/Params!$B$7,Params!$B$8,Params!$B$9),3))</f>
        <v/>
      </c>
      <c r="S438" s="9">
        <f>IF(G438&lt;=1-Params!$B$7,0,ROUND((Params!$B$10+Params!$B$11*G438^Params!$B$12)*_xlfn.GAMMA.INV((G438-(1-Params!$B$7))/Params!$B$7,Params!$B$8,Params!$B$9),3))</f>
        <v/>
      </c>
      <c r="T438" s="9">
        <f>IF(H438&lt;=1-Params!$B$4,0,MAX(0.1,ROUND((Params!$B$10+Params!$B$11*H438^Params!$B$12)*_xlfn.GAMMA.INV((H438-(1-Params!$B$4))/Params!$B$4,Params!$B$5,Params!$B$6),1)))</f>
        <v/>
      </c>
      <c r="U438" s="9">
        <f>ROUND(_xlfn.NORM.INV(I438,Params!$B$13,Params!$B$14),1)</f>
        <v/>
      </c>
      <c r="V438" s="9">
        <f>ROUND(_xlfn.NORM.INV(J438,Params!$B$15,Params!$B$16),2)</f>
        <v/>
      </c>
      <c r="W438" s="9">
        <f>ROUND(_xlfn.NORM.INV(K438,Params!$B$13,Params!$B$14),1)</f>
        <v/>
      </c>
      <c r="X438" s="9">
        <f>ROUND(_xlfn.NORM.INV(L438,Params!$B$15,Params!$B$16),2)</f>
        <v/>
      </c>
      <c r="Y438" s="9">
        <f>ROUND(_xlfn.NORM.INV(M438,Params!$B$15,Params!$B$16)+Params!$B$17+Params!$B$18*M438,2)</f>
        <v/>
      </c>
      <c r="Z438" s="9">
        <f>ROUND(_xlfn.NORM.INV(N438,Params!$B$13,Params!$B$14)+Params!$B$17+Params!$B$18*N438,1)</f>
        <v/>
      </c>
    </row>
    <row r="439">
      <c r="A439" s="11" t="n">
        <v>438</v>
      </c>
      <c r="B439" s="12">
        <f>INT((A439-1)/122)+1</f>
        <v/>
      </c>
      <c r="C439" s="13" t="n">
        <v>0.117363</v>
      </c>
      <c r="D439" s="13" t="n">
        <v>0.354214</v>
      </c>
      <c r="E439" s="13" t="n">
        <v>0.9271239999999999</v>
      </c>
      <c r="F439" s="13" t="n">
        <v>0.556798</v>
      </c>
      <c r="G439" s="13" t="n">
        <v>0.5476259999999999</v>
      </c>
      <c r="H439" s="13" t="n">
        <v>0.248267</v>
      </c>
      <c r="I439" s="13" t="n">
        <v>0.574773</v>
      </c>
      <c r="J439" s="13" t="n">
        <v>0.945196</v>
      </c>
      <c r="K439" s="13" t="n">
        <v>0.559617</v>
      </c>
      <c r="L439" s="13" t="n">
        <v>0.09223199999999999</v>
      </c>
      <c r="M439" s="13" t="n">
        <v>0.167522</v>
      </c>
      <c r="N439" s="13" t="n">
        <v>0.410157</v>
      </c>
      <c r="O439" s="9">
        <f>IF(C439&lt;=1-Params!$B$4,0,MAX(0.1,ROUND(_xlfn.GAMMA.INV((C439-(1-Params!$B$4))/Params!$B$4,Params!$B$5,Params!$B$6),1)))</f>
        <v/>
      </c>
      <c r="P439" s="9">
        <f>IF(D439&lt;=1-Params!$B$7,0,ROUND(_xlfn.GAMMA.INV((D439-(1-Params!$B$7))/Params!$B$7,Params!$B$8,Params!$B$9),3))</f>
        <v/>
      </c>
      <c r="Q439" s="9">
        <f>IF(E439&lt;=1-Params!$B$4,0,MAX(0.1,ROUND(_xlfn.GAMMA.INV((E439-(1-Params!$B$4))/Params!$B$4,Params!$B$5,Params!$B$6),1)))</f>
        <v/>
      </c>
      <c r="R439" s="9">
        <f>IF(F439&lt;=1-Params!$B$7,0,ROUND(_xlfn.GAMMA.INV((F439-(1-Params!$B$7))/Params!$B$7,Params!$B$8,Params!$B$9),3))</f>
        <v/>
      </c>
      <c r="S439" s="9">
        <f>IF(G439&lt;=1-Params!$B$7,0,ROUND((Params!$B$10+Params!$B$11*G439^Params!$B$12)*_xlfn.GAMMA.INV((G439-(1-Params!$B$7))/Params!$B$7,Params!$B$8,Params!$B$9),3))</f>
        <v/>
      </c>
      <c r="T439" s="9">
        <f>IF(H439&lt;=1-Params!$B$4,0,MAX(0.1,ROUND((Params!$B$10+Params!$B$11*H439^Params!$B$12)*_xlfn.GAMMA.INV((H439-(1-Params!$B$4))/Params!$B$4,Params!$B$5,Params!$B$6),1)))</f>
        <v/>
      </c>
      <c r="U439" s="9">
        <f>ROUND(_xlfn.NORM.INV(I439,Params!$B$13,Params!$B$14),1)</f>
        <v/>
      </c>
      <c r="V439" s="9">
        <f>ROUND(_xlfn.NORM.INV(J439,Params!$B$15,Params!$B$16),2)</f>
        <v/>
      </c>
      <c r="W439" s="9">
        <f>ROUND(_xlfn.NORM.INV(K439,Params!$B$13,Params!$B$14),1)</f>
        <v/>
      </c>
      <c r="X439" s="9">
        <f>ROUND(_xlfn.NORM.INV(L439,Params!$B$15,Params!$B$16),2)</f>
        <v/>
      </c>
      <c r="Y439" s="9">
        <f>ROUND(_xlfn.NORM.INV(M439,Params!$B$15,Params!$B$16)+Params!$B$17+Params!$B$18*M439,2)</f>
        <v/>
      </c>
      <c r="Z439" s="9">
        <f>ROUND(_xlfn.NORM.INV(N439,Params!$B$13,Params!$B$14)+Params!$B$17+Params!$B$18*N439,1)</f>
        <v/>
      </c>
    </row>
    <row r="440">
      <c r="A440" s="11" t="n">
        <v>439</v>
      </c>
      <c r="B440" s="12">
        <f>INT((A440-1)/122)+1</f>
        <v/>
      </c>
      <c r="C440" s="13" t="n">
        <v>0.324648</v>
      </c>
      <c r="D440" s="13" t="n">
        <v>0.454842</v>
      </c>
      <c r="E440" s="13" t="n">
        <v>0.898249</v>
      </c>
      <c r="F440" s="13" t="n">
        <v>0.010232</v>
      </c>
      <c r="G440" s="13" t="n">
        <v>0.374552</v>
      </c>
      <c r="H440" s="13" t="n">
        <v>0.703328</v>
      </c>
      <c r="I440" s="13" t="n">
        <v>0.734321</v>
      </c>
      <c r="J440" s="13" t="n">
        <v>0.974023</v>
      </c>
      <c r="K440" s="13" t="n">
        <v>0.852024</v>
      </c>
      <c r="L440" s="13" t="n">
        <v>0.125968</v>
      </c>
      <c r="M440" s="13" t="n">
        <v>0.125361</v>
      </c>
      <c r="N440" s="13" t="n">
        <v>0.161042</v>
      </c>
      <c r="O440" s="9">
        <f>IF(C440&lt;=1-Params!$B$4,0,MAX(0.1,ROUND(_xlfn.GAMMA.INV((C440-(1-Params!$B$4))/Params!$B$4,Params!$B$5,Params!$B$6),1)))</f>
        <v/>
      </c>
      <c r="P440" s="9">
        <f>IF(D440&lt;=1-Params!$B$7,0,ROUND(_xlfn.GAMMA.INV((D440-(1-Params!$B$7))/Params!$B$7,Params!$B$8,Params!$B$9),3))</f>
        <v/>
      </c>
      <c r="Q440" s="9">
        <f>IF(E440&lt;=1-Params!$B$4,0,MAX(0.1,ROUND(_xlfn.GAMMA.INV((E440-(1-Params!$B$4))/Params!$B$4,Params!$B$5,Params!$B$6),1)))</f>
        <v/>
      </c>
      <c r="R440" s="9">
        <f>IF(F440&lt;=1-Params!$B$7,0,ROUND(_xlfn.GAMMA.INV((F440-(1-Params!$B$7))/Params!$B$7,Params!$B$8,Params!$B$9),3))</f>
        <v/>
      </c>
      <c r="S440" s="9">
        <f>IF(G440&lt;=1-Params!$B$7,0,ROUND((Params!$B$10+Params!$B$11*G440^Params!$B$12)*_xlfn.GAMMA.INV((G440-(1-Params!$B$7))/Params!$B$7,Params!$B$8,Params!$B$9),3))</f>
        <v/>
      </c>
      <c r="T440" s="9">
        <f>IF(H440&lt;=1-Params!$B$4,0,MAX(0.1,ROUND((Params!$B$10+Params!$B$11*H440^Params!$B$12)*_xlfn.GAMMA.INV((H440-(1-Params!$B$4))/Params!$B$4,Params!$B$5,Params!$B$6),1)))</f>
        <v/>
      </c>
      <c r="U440" s="9">
        <f>ROUND(_xlfn.NORM.INV(I440,Params!$B$13,Params!$B$14),1)</f>
        <v/>
      </c>
      <c r="V440" s="9">
        <f>ROUND(_xlfn.NORM.INV(J440,Params!$B$15,Params!$B$16),2)</f>
        <v/>
      </c>
      <c r="W440" s="9">
        <f>ROUND(_xlfn.NORM.INV(K440,Params!$B$13,Params!$B$14),1)</f>
        <v/>
      </c>
      <c r="X440" s="9">
        <f>ROUND(_xlfn.NORM.INV(L440,Params!$B$15,Params!$B$16),2)</f>
        <v/>
      </c>
      <c r="Y440" s="9">
        <f>ROUND(_xlfn.NORM.INV(M440,Params!$B$15,Params!$B$16)+Params!$B$17+Params!$B$18*M440,2)</f>
        <v/>
      </c>
      <c r="Z440" s="9">
        <f>ROUND(_xlfn.NORM.INV(N440,Params!$B$13,Params!$B$14)+Params!$B$17+Params!$B$18*N440,1)</f>
        <v/>
      </c>
    </row>
    <row r="441">
      <c r="A441" s="11" t="n">
        <v>440</v>
      </c>
      <c r="B441" s="12">
        <f>INT((A441-1)/122)+1</f>
        <v/>
      </c>
      <c r="C441" s="13" t="n">
        <v>0.404433</v>
      </c>
      <c r="D441" s="13" t="n">
        <v>0.278474</v>
      </c>
      <c r="E441" s="13" t="n">
        <v>0.841213</v>
      </c>
      <c r="F441" s="13" t="n">
        <v>0.027283</v>
      </c>
      <c r="G441" s="13" t="n">
        <v>0.6928840000000001</v>
      </c>
      <c r="H441" s="13" t="n">
        <v>0.490492</v>
      </c>
      <c r="I441" s="13" t="n">
        <v>0.302802</v>
      </c>
      <c r="J441" s="13" t="n">
        <v>0.957907</v>
      </c>
      <c r="K441" s="13" t="n">
        <v>0.989804</v>
      </c>
      <c r="L441" s="13" t="n">
        <v>0.166417</v>
      </c>
      <c r="M441" s="13" t="n">
        <v>0.368582</v>
      </c>
      <c r="N441" s="13" t="n">
        <v>0.332002</v>
      </c>
      <c r="O441" s="9">
        <f>IF(C441&lt;=1-Params!$B$4,0,MAX(0.1,ROUND(_xlfn.GAMMA.INV((C441-(1-Params!$B$4))/Params!$B$4,Params!$B$5,Params!$B$6),1)))</f>
        <v/>
      </c>
      <c r="P441" s="9">
        <f>IF(D441&lt;=1-Params!$B$7,0,ROUND(_xlfn.GAMMA.INV((D441-(1-Params!$B$7))/Params!$B$7,Params!$B$8,Params!$B$9),3))</f>
        <v/>
      </c>
      <c r="Q441" s="9">
        <f>IF(E441&lt;=1-Params!$B$4,0,MAX(0.1,ROUND(_xlfn.GAMMA.INV((E441-(1-Params!$B$4))/Params!$B$4,Params!$B$5,Params!$B$6),1)))</f>
        <v/>
      </c>
      <c r="R441" s="9">
        <f>IF(F441&lt;=1-Params!$B$7,0,ROUND(_xlfn.GAMMA.INV((F441-(1-Params!$B$7))/Params!$B$7,Params!$B$8,Params!$B$9),3))</f>
        <v/>
      </c>
      <c r="S441" s="9">
        <f>IF(G441&lt;=1-Params!$B$7,0,ROUND((Params!$B$10+Params!$B$11*G441^Params!$B$12)*_xlfn.GAMMA.INV((G441-(1-Params!$B$7))/Params!$B$7,Params!$B$8,Params!$B$9),3))</f>
        <v/>
      </c>
      <c r="T441" s="9">
        <f>IF(H441&lt;=1-Params!$B$4,0,MAX(0.1,ROUND((Params!$B$10+Params!$B$11*H441^Params!$B$12)*_xlfn.GAMMA.INV((H441-(1-Params!$B$4))/Params!$B$4,Params!$B$5,Params!$B$6),1)))</f>
        <v/>
      </c>
      <c r="U441" s="9">
        <f>ROUND(_xlfn.NORM.INV(I441,Params!$B$13,Params!$B$14),1)</f>
        <v/>
      </c>
      <c r="V441" s="9">
        <f>ROUND(_xlfn.NORM.INV(J441,Params!$B$15,Params!$B$16),2)</f>
        <v/>
      </c>
      <c r="W441" s="9">
        <f>ROUND(_xlfn.NORM.INV(K441,Params!$B$13,Params!$B$14),1)</f>
        <v/>
      </c>
      <c r="X441" s="9">
        <f>ROUND(_xlfn.NORM.INV(L441,Params!$B$15,Params!$B$16),2)</f>
        <v/>
      </c>
      <c r="Y441" s="9">
        <f>ROUND(_xlfn.NORM.INV(M441,Params!$B$15,Params!$B$16)+Params!$B$17+Params!$B$18*M441,2)</f>
        <v/>
      </c>
      <c r="Z441" s="9">
        <f>ROUND(_xlfn.NORM.INV(N441,Params!$B$13,Params!$B$14)+Params!$B$17+Params!$B$18*N441,1)</f>
        <v/>
      </c>
    </row>
    <row r="442">
      <c r="A442" s="11" t="n">
        <v>441</v>
      </c>
      <c r="B442" s="12">
        <f>INT((A442-1)/122)+1</f>
        <v/>
      </c>
      <c r="C442" s="13" t="n">
        <v>0.994151</v>
      </c>
      <c r="D442" s="13" t="n">
        <v>0.251399</v>
      </c>
      <c r="E442" s="13" t="n">
        <v>0.451827</v>
      </c>
      <c r="F442" s="13" t="n">
        <v>0.891242</v>
      </c>
      <c r="G442" s="13" t="n">
        <v>0.316856</v>
      </c>
      <c r="H442" s="13" t="n">
        <v>0.100039</v>
      </c>
      <c r="I442" s="13" t="n">
        <v>0.448473</v>
      </c>
      <c r="J442" s="13" t="n">
        <v>0.732185</v>
      </c>
      <c r="K442" s="13" t="n">
        <v>0.989078</v>
      </c>
      <c r="L442" s="13" t="n">
        <v>0.452139</v>
      </c>
      <c r="M442" s="13" t="n">
        <v>0.272268</v>
      </c>
      <c r="N442" s="13" t="n">
        <v>0.053324</v>
      </c>
      <c r="O442" s="9">
        <f>IF(C442&lt;=1-Params!$B$4,0,MAX(0.1,ROUND(_xlfn.GAMMA.INV((C442-(1-Params!$B$4))/Params!$B$4,Params!$B$5,Params!$B$6),1)))</f>
        <v/>
      </c>
      <c r="P442" s="9">
        <f>IF(D442&lt;=1-Params!$B$7,0,ROUND(_xlfn.GAMMA.INV((D442-(1-Params!$B$7))/Params!$B$7,Params!$B$8,Params!$B$9),3))</f>
        <v/>
      </c>
      <c r="Q442" s="9">
        <f>IF(E442&lt;=1-Params!$B$4,0,MAX(0.1,ROUND(_xlfn.GAMMA.INV((E442-(1-Params!$B$4))/Params!$B$4,Params!$B$5,Params!$B$6),1)))</f>
        <v/>
      </c>
      <c r="R442" s="9">
        <f>IF(F442&lt;=1-Params!$B$7,0,ROUND(_xlfn.GAMMA.INV((F442-(1-Params!$B$7))/Params!$B$7,Params!$B$8,Params!$B$9),3))</f>
        <v/>
      </c>
      <c r="S442" s="9">
        <f>IF(G442&lt;=1-Params!$B$7,0,ROUND((Params!$B$10+Params!$B$11*G442^Params!$B$12)*_xlfn.GAMMA.INV((G442-(1-Params!$B$7))/Params!$B$7,Params!$B$8,Params!$B$9),3))</f>
        <v/>
      </c>
      <c r="T442" s="9">
        <f>IF(H442&lt;=1-Params!$B$4,0,MAX(0.1,ROUND((Params!$B$10+Params!$B$11*H442^Params!$B$12)*_xlfn.GAMMA.INV((H442-(1-Params!$B$4))/Params!$B$4,Params!$B$5,Params!$B$6),1)))</f>
        <v/>
      </c>
      <c r="U442" s="9">
        <f>ROUND(_xlfn.NORM.INV(I442,Params!$B$13,Params!$B$14),1)</f>
        <v/>
      </c>
      <c r="V442" s="9">
        <f>ROUND(_xlfn.NORM.INV(J442,Params!$B$15,Params!$B$16),2)</f>
        <v/>
      </c>
      <c r="W442" s="9">
        <f>ROUND(_xlfn.NORM.INV(K442,Params!$B$13,Params!$B$14),1)</f>
        <v/>
      </c>
      <c r="X442" s="9">
        <f>ROUND(_xlfn.NORM.INV(L442,Params!$B$15,Params!$B$16),2)</f>
        <v/>
      </c>
      <c r="Y442" s="9">
        <f>ROUND(_xlfn.NORM.INV(M442,Params!$B$15,Params!$B$16)+Params!$B$17+Params!$B$18*M442,2)</f>
        <v/>
      </c>
      <c r="Z442" s="9">
        <f>ROUND(_xlfn.NORM.INV(N442,Params!$B$13,Params!$B$14)+Params!$B$17+Params!$B$18*N442,1)</f>
        <v/>
      </c>
    </row>
    <row r="443">
      <c r="A443" s="11" t="n">
        <v>442</v>
      </c>
      <c r="B443" s="12">
        <f>INT((A443-1)/122)+1</f>
        <v/>
      </c>
      <c r="C443" s="13" t="n">
        <v>0.772566</v>
      </c>
      <c r="D443" s="13" t="n">
        <v>0.089793</v>
      </c>
      <c r="E443" s="13" t="n">
        <v>0.642767</v>
      </c>
      <c r="F443" s="13" t="n">
        <v>0.7221340000000001</v>
      </c>
      <c r="G443" s="13" t="n">
        <v>0.908551</v>
      </c>
      <c r="H443" s="13" t="n">
        <v>0.485168</v>
      </c>
      <c r="I443" s="13" t="n">
        <v>0.621359</v>
      </c>
      <c r="J443" s="13" t="n">
        <v>0.766862</v>
      </c>
      <c r="K443" s="13" t="n">
        <v>0.895327</v>
      </c>
      <c r="L443" s="13" t="n">
        <v>0.815056</v>
      </c>
      <c r="M443" s="13" t="n">
        <v>0.446669</v>
      </c>
      <c r="N443" s="13" t="n">
        <v>0.096627</v>
      </c>
      <c r="O443" s="9">
        <f>IF(C443&lt;=1-Params!$B$4,0,MAX(0.1,ROUND(_xlfn.GAMMA.INV((C443-(1-Params!$B$4))/Params!$B$4,Params!$B$5,Params!$B$6),1)))</f>
        <v/>
      </c>
      <c r="P443" s="9">
        <f>IF(D443&lt;=1-Params!$B$7,0,ROUND(_xlfn.GAMMA.INV((D443-(1-Params!$B$7))/Params!$B$7,Params!$B$8,Params!$B$9),3))</f>
        <v/>
      </c>
      <c r="Q443" s="9">
        <f>IF(E443&lt;=1-Params!$B$4,0,MAX(0.1,ROUND(_xlfn.GAMMA.INV((E443-(1-Params!$B$4))/Params!$B$4,Params!$B$5,Params!$B$6),1)))</f>
        <v/>
      </c>
      <c r="R443" s="9">
        <f>IF(F443&lt;=1-Params!$B$7,0,ROUND(_xlfn.GAMMA.INV((F443-(1-Params!$B$7))/Params!$B$7,Params!$B$8,Params!$B$9),3))</f>
        <v/>
      </c>
      <c r="S443" s="9">
        <f>IF(G443&lt;=1-Params!$B$7,0,ROUND((Params!$B$10+Params!$B$11*G443^Params!$B$12)*_xlfn.GAMMA.INV((G443-(1-Params!$B$7))/Params!$B$7,Params!$B$8,Params!$B$9),3))</f>
        <v/>
      </c>
      <c r="T443" s="9">
        <f>IF(H443&lt;=1-Params!$B$4,0,MAX(0.1,ROUND((Params!$B$10+Params!$B$11*H443^Params!$B$12)*_xlfn.GAMMA.INV((H443-(1-Params!$B$4))/Params!$B$4,Params!$B$5,Params!$B$6),1)))</f>
        <v/>
      </c>
      <c r="U443" s="9">
        <f>ROUND(_xlfn.NORM.INV(I443,Params!$B$13,Params!$B$14),1)</f>
        <v/>
      </c>
      <c r="V443" s="9">
        <f>ROUND(_xlfn.NORM.INV(J443,Params!$B$15,Params!$B$16),2)</f>
        <v/>
      </c>
      <c r="W443" s="9">
        <f>ROUND(_xlfn.NORM.INV(K443,Params!$B$13,Params!$B$14),1)</f>
        <v/>
      </c>
      <c r="X443" s="9">
        <f>ROUND(_xlfn.NORM.INV(L443,Params!$B$15,Params!$B$16),2)</f>
        <v/>
      </c>
      <c r="Y443" s="9">
        <f>ROUND(_xlfn.NORM.INV(M443,Params!$B$15,Params!$B$16)+Params!$B$17+Params!$B$18*M443,2)</f>
        <v/>
      </c>
      <c r="Z443" s="9">
        <f>ROUND(_xlfn.NORM.INV(N443,Params!$B$13,Params!$B$14)+Params!$B$17+Params!$B$18*N443,1)</f>
        <v/>
      </c>
    </row>
    <row r="444">
      <c r="A444" s="11" t="n">
        <v>443</v>
      </c>
      <c r="B444" s="12">
        <f>INT((A444-1)/122)+1</f>
        <v/>
      </c>
      <c r="C444" s="13" t="n">
        <v>0.150664</v>
      </c>
      <c r="D444" s="13" t="n">
        <v>0.025896</v>
      </c>
      <c r="E444" s="13" t="n">
        <v>0.169135</v>
      </c>
      <c r="F444" s="13" t="n">
        <v>0.375086</v>
      </c>
      <c r="G444" s="13" t="n">
        <v>0.957453</v>
      </c>
      <c r="H444" s="13" t="n">
        <v>0.359369</v>
      </c>
      <c r="I444" s="13" t="n">
        <v>0.416025</v>
      </c>
      <c r="J444" s="13" t="n">
        <v>0.668772</v>
      </c>
      <c r="K444" s="13" t="n">
        <v>0.776484</v>
      </c>
      <c r="L444" s="13" t="n">
        <v>0.489211</v>
      </c>
      <c r="M444" s="13" t="n">
        <v>0.516025</v>
      </c>
      <c r="N444" s="13" t="n">
        <v>0.048822</v>
      </c>
      <c r="O444" s="9">
        <f>IF(C444&lt;=1-Params!$B$4,0,MAX(0.1,ROUND(_xlfn.GAMMA.INV((C444-(1-Params!$B$4))/Params!$B$4,Params!$B$5,Params!$B$6),1)))</f>
        <v/>
      </c>
      <c r="P444" s="9">
        <f>IF(D444&lt;=1-Params!$B$7,0,ROUND(_xlfn.GAMMA.INV((D444-(1-Params!$B$7))/Params!$B$7,Params!$B$8,Params!$B$9),3))</f>
        <v/>
      </c>
      <c r="Q444" s="9">
        <f>IF(E444&lt;=1-Params!$B$4,0,MAX(0.1,ROUND(_xlfn.GAMMA.INV((E444-(1-Params!$B$4))/Params!$B$4,Params!$B$5,Params!$B$6),1)))</f>
        <v/>
      </c>
      <c r="R444" s="9">
        <f>IF(F444&lt;=1-Params!$B$7,0,ROUND(_xlfn.GAMMA.INV((F444-(1-Params!$B$7))/Params!$B$7,Params!$B$8,Params!$B$9),3))</f>
        <v/>
      </c>
      <c r="S444" s="9">
        <f>IF(G444&lt;=1-Params!$B$7,0,ROUND((Params!$B$10+Params!$B$11*G444^Params!$B$12)*_xlfn.GAMMA.INV((G444-(1-Params!$B$7))/Params!$B$7,Params!$B$8,Params!$B$9),3))</f>
        <v/>
      </c>
      <c r="T444" s="9">
        <f>IF(H444&lt;=1-Params!$B$4,0,MAX(0.1,ROUND((Params!$B$10+Params!$B$11*H444^Params!$B$12)*_xlfn.GAMMA.INV((H444-(1-Params!$B$4))/Params!$B$4,Params!$B$5,Params!$B$6),1)))</f>
        <v/>
      </c>
      <c r="U444" s="9">
        <f>ROUND(_xlfn.NORM.INV(I444,Params!$B$13,Params!$B$14),1)</f>
        <v/>
      </c>
      <c r="V444" s="9">
        <f>ROUND(_xlfn.NORM.INV(J444,Params!$B$15,Params!$B$16),2)</f>
        <v/>
      </c>
      <c r="W444" s="9">
        <f>ROUND(_xlfn.NORM.INV(K444,Params!$B$13,Params!$B$14),1)</f>
        <v/>
      </c>
      <c r="X444" s="9">
        <f>ROUND(_xlfn.NORM.INV(L444,Params!$B$15,Params!$B$16),2)</f>
        <v/>
      </c>
      <c r="Y444" s="9">
        <f>ROUND(_xlfn.NORM.INV(M444,Params!$B$15,Params!$B$16)+Params!$B$17+Params!$B$18*M444,2)</f>
        <v/>
      </c>
      <c r="Z444" s="9">
        <f>ROUND(_xlfn.NORM.INV(N444,Params!$B$13,Params!$B$14)+Params!$B$17+Params!$B$18*N444,1)</f>
        <v/>
      </c>
    </row>
    <row r="445">
      <c r="A445" s="11" t="n">
        <v>444</v>
      </c>
      <c r="B445" s="12">
        <f>INT((A445-1)/122)+1</f>
        <v/>
      </c>
      <c r="C445" s="13" t="n">
        <v>0.21476</v>
      </c>
      <c r="D445" s="13" t="n">
        <v>0.486555</v>
      </c>
      <c r="E445" s="13" t="n">
        <v>0.280959</v>
      </c>
      <c r="F445" s="13" t="n">
        <v>0.223495</v>
      </c>
      <c r="G445" s="13" t="n">
        <v>0.491607</v>
      </c>
      <c r="H445" s="13" t="n">
        <v>0.277006</v>
      </c>
      <c r="I445" s="13" t="n">
        <v>0.283739</v>
      </c>
      <c r="J445" s="13" t="n">
        <v>0.687206</v>
      </c>
      <c r="K445" s="13" t="n">
        <v>0.866136</v>
      </c>
      <c r="L445" s="13" t="n">
        <v>0.024301</v>
      </c>
      <c r="M445" s="13" t="n">
        <v>0.225737</v>
      </c>
      <c r="N445" s="13" t="n">
        <v>0.041343</v>
      </c>
      <c r="O445" s="9">
        <f>IF(C445&lt;=1-Params!$B$4,0,MAX(0.1,ROUND(_xlfn.GAMMA.INV((C445-(1-Params!$B$4))/Params!$B$4,Params!$B$5,Params!$B$6),1)))</f>
        <v/>
      </c>
      <c r="P445" s="9">
        <f>IF(D445&lt;=1-Params!$B$7,0,ROUND(_xlfn.GAMMA.INV((D445-(1-Params!$B$7))/Params!$B$7,Params!$B$8,Params!$B$9),3))</f>
        <v/>
      </c>
      <c r="Q445" s="9">
        <f>IF(E445&lt;=1-Params!$B$4,0,MAX(0.1,ROUND(_xlfn.GAMMA.INV((E445-(1-Params!$B$4))/Params!$B$4,Params!$B$5,Params!$B$6),1)))</f>
        <v/>
      </c>
      <c r="R445" s="9">
        <f>IF(F445&lt;=1-Params!$B$7,0,ROUND(_xlfn.GAMMA.INV((F445-(1-Params!$B$7))/Params!$B$7,Params!$B$8,Params!$B$9),3))</f>
        <v/>
      </c>
      <c r="S445" s="9">
        <f>IF(G445&lt;=1-Params!$B$7,0,ROUND((Params!$B$10+Params!$B$11*G445^Params!$B$12)*_xlfn.GAMMA.INV((G445-(1-Params!$B$7))/Params!$B$7,Params!$B$8,Params!$B$9),3))</f>
        <v/>
      </c>
      <c r="T445" s="9">
        <f>IF(H445&lt;=1-Params!$B$4,0,MAX(0.1,ROUND((Params!$B$10+Params!$B$11*H445^Params!$B$12)*_xlfn.GAMMA.INV((H445-(1-Params!$B$4))/Params!$B$4,Params!$B$5,Params!$B$6),1)))</f>
        <v/>
      </c>
      <c r="U445" s="9">
        <f>ROUND(_xlfn.NORM.INV(I445,Params!$B$13,Params!$B$14),1)</f>
        <v/>
      </c>
      <c r="V445" s="9">
        <f>ROUND(_xlfn.NORM.INV(J445,Params!$B$15,Params!$B$16),2)</f>
        <v/>
      </c>
      <c r="W445" s="9">
        <f>ROUND(_xlfn.NORM.INV(K445,Params!$B$13,Params!$B$14),1)</f>
        <v/>
      </c>
      <c r="X445" s="9">
        <f>ROUND(_xlfn.NORM.INV(L445,Params!$B$15,Params!$B$16),2)</f>
        <v/>
      </c>
      <c r="Y445" s="9">
        <f>ROUND(_xlfn.NORM.INV(M445,Params!$B$15,Params!$B$16)+Params!$B$17+Params!$B$18*M445,2)</f>
        <v/>
      </c>
      <c r="Z445" s="9">
        <f>ROUND(_xlfn.NORM.INV(N445,Params!$B$13,Params!$B$14)+Params!$B$17+Params!$B$18*N445,1)</f>
        <v/>
      </c>
    </row>
    <row r="446">
      <c r="A446" s="11" t="n">
        <v>445</v>
      </c>
      <c r="B446" s="12">
        <f>INT((A446-1)/122)+1</f>
        <v/>
      </c>
      <c r="C446" s="13" t="n">
        <v>0.694963</v>
      </c>
      <c r="D446" s="13" t="n">
        <v>0.08605500000000001</v>
      </c>
      <c r="E446" s="13" t="n">
        <v>0.850058</v>
      </c>
      <c r="F446" s="13" t="n">
        <v>0.593203</v>
      </c>
      <c r="G446" s="13" t="n">
        <v>0.38739</v>
      </c>
      <c r="H446" s="13" t="n">
        <v>0.878865</v>
      </c>
      <c r="I446" s="13" t="n">
        <v>0.160878</v>
      </c>
      <c r="J446" s="13" t="n">
        <v>0.542981</v>
      </c>
      <c r="K446" s="13" t="n">
        <v>0.9799020000000001</v>
      </c>
      <c r="L446" s="13" t="n">
        <v>0.120861</v>
      </c>
      <c r="M446" s="13" t="n">
        <v>0.176628</v>
      </c>
      <c r="N446" s="13" t="n">
        <v>0.063705</v>
      </c>
      <c r="O446" s="9">
        <f>IF(C446&lt;=1-Params!$B$4,0,MAX(0.1,ROUND(_xlfn.GAMMA.INV((C446-(1-Params!$B$4))/Params!$B$4,Params!$B$5,Params!$B$6),1)))</f>
        <v/>
      </c>
      <c r="P446" s="9">
        <f>IF(D446&lt;=1-Params!$B$7,0,ROUND(_xlfn.GAMMA.INV((D446-(1-Params!$B$7))/Params!$B$7,Params!$B$8,Params!$B$9),3))</f>
        <v/>
      </c>
      <c r="Q446" s="9">
        <f>IF(E446&lt;=1-Params!$B$4,0,MAX(0.1,ROUND(_xlfn.GAMMA.INV((E446-(1-Params!$B$4))/Params!$B$4,Params!$B$5,Params!$B$6),1)))</f>
        <v/>
      </c>
      <c r="R446" s="9">
        <f>IF(F446&lt;=1-Params!$B$7,0,ROUND(_xlfn.GAMMA.INV((F446-(1-Params!$B$7))/Params!$B$7,Params!$B$8,Params!$B$9),3))</f>
        <v/>
      </c>
      <c r="S446" s="9">
        <f>IF(G446&lt;=1-Params!$B$7,0,ROUND((Params!$B$10+Params!$B$11*G446^Params!$B$12)*_xlfn.GAMMA.INV((G446-(1-Params!$B$7))/Params!$B$7,Params!$B$8,Params!$B$9),3))</f>
        <v/>
      </c>
      <c r="T446" s="9">
        <f>IF(H446&lt;=1-Params!$B$4,0,MAX(0.1,ROUND((Params!$B$10+Params!$B$11*H446^Params!$B$12)*_xlfn.GAMMA.INV((H446-(1-Params!$B$4))/Params!$B$4,Params!$B$5,Params!$B$6),1)))</f>
        <v/>
      </c>
      <c r="U446" s="9">
        <f>ROUND(_xlfn.NORM.INV(I446,Params!$B$13,Params!$B$14),1)</f>
        <v/>
      </c>
      <c r="V446" s="9">
        <f>ROUND(_xlfn.NORM.INV(J446,Params!$B$15,Params!$B$16),2)</f>
        <v/>
      </c>
      <c r="W446" s="9">
        <f>ROUND(_xlfn.NORM.INV(K446,Params!$B$13,Params!$B$14),1)</f>
        <v/>
      </c>
      <c r="X446" s="9">
        <f>ROUND(_xlfn.NORM.INV(L446,Params!$B$15,Params!$B$16),2)</f>
        <v/>
      </c>
      <c r="Y446" s="9">
        <f>ROUND(_xlfn.NORM.INV(M446,Params!$B$15,Params!$B$16)+Params!$B$17+Params!$B$18*M446,2)</f>
        <v/>
      </c>
      <c r="Z446" s="9">
        <f>ROUND(_xlfn.NORM.INV(N446,Params!$B$13,Params!$B$14)+Params!$B$17+Params!$B$18*N446,1)</f>
        <v/>
      </c>
    </row>
    <row r="447">
      <c r="A447" s="11" t="n">
        <v>446</v>
      </c>
      <c r="B447" s="12">
        <f>INT((A447-1)/122)+1</f>
        <v/>
      </c>
      <c r="C447" s="13" t="n">
        <v>0.42371</v>
      </c>
      <c r="D447" s="13" t="n">
        <v>0.036887</v>
      </c>
      <c r="E447" s="13" t="n">
        <v>0.960626</v>
      </c>
      <c r="F447" s="13" t="n">
        <v>0.933991</v>
      </c>
      <c r="G447" s="13" t="n">
        <v>0.718765</v>
      </c>
      <c r="H447" s="13" t="n">
        <v>0.500737</v>
      </c>
      <c r="I447" s="13" t="n">
        <v>0.037569</v>
      </c>
      <c r="J447" s="13" t="n">
        <v>0.528745</v>
      </c>
      <c r="K447" s="13" t="n">
        <v>0.998397</v>
      </c>
      <c r="L447" s="13" t="n">
        <v>0.268083</v>
      </c>
      <c r="M447" s="13" t="n">
        <v>0.032031</v>
      </c>
      <c r="N447" s="13" t="n">
        <v>0.157943</v>
      </c>
      <c r="O447" s="9">
        <f>IF(C447&lt;=1-Params!$B$4,0,MAX(0.1,ROUND(_xlfn.GAMMA.INV((C447-(1-Params!$B$4))/Params!$B$4,Params!$B$5,Params!$B$6),1)))</f>
        <v/>
      </c>
      <c r="P447" s="9">
        <f>IF(D447&lt;=1-Params!$B$7,0,ROUND(_xlfn.GAMMA.INV((D447-(1-Params!$B$7))/Params!$B$7,Params!$B$8,Params!$B$9),3))</f>
        <v/>
      </c>
      <c r="Q447" s="9">
        <f>IF(E447&lt;=1-Params!$B$4,0,MAX(0.1,ROUND(_xlfn.GAMMA.INV((E447-(1-Params!$B$4))/Params!$B$4,Params!$B$5,Params!$B$6),1)))</f>
        <v/>
      </c>
      <c r="R447" s="9">
        <f>IF(F447&lt;=1-Params!$B$7,0,ROUND(_xlfn.GAMMA.INV((F447-(1-Params!$B$7))/Params!$B$7,Params!$B$8,Params!$B$9),3))</f>
        <v/>
      </c>
      <c r="S447" s="9">
        <f>IF(G447&lt;=1-Params!$B$7,0,ROUND((Params!$B$10+Params!$B$11*G447^Params!$B$12)*_xlfn.GAMMA.INV((G447-(1-Params!$B$7))/Params!$B$7,Params!$B$8,Params!$B$9),3))</f>
        <v/>
      </c>
      <c r="T447" s="9">
        <f>IF(H447&lt;=1-Params!$B$4,0,MAX(0.1,ROUND((Params!$B$10+Params!$B$11*H447^Params!$B$12)*_xlfn.GAMMA.INV((H447-(1-Params!$B$4))/Params!$B$4,Params!$B$5,Params!$B$6),1)))</f>
        <v/>
      </c>
      <c r="U447" s="9">
        <f>ROUND(_xlfn.NORM.INV(I447,Params!$B$13,Params!$B$14),1)</f>
        <v/>
      </c>
      <c r="V447" s="9">
        <f>ROUND(_xlfn.NORM.INV(J447,Params!$B$15,Params!$B$16),2)</f>
        <v/>
      </c>
      <c r="W447" s="9">
        <f>ROUND(_xlfn.NORM.INV(K447,Params!$B$13,Params!$B$14),1)</f>
        <v/>
      </c>
      <c r="X447" s="9">
        <f>ROUND(_xlfn.NORM.INV(L447,Params!$B$15,Params!$B$16),2)</f>
        <v/>
      </c>
      <c r="Y447" s="9">
        <f>ROUND(_xlfn.NORM.INV(M447,Params!$B$15,Params!$B$16)+Params!$B$17+Params!$B$18*M447,2)</f>
        <v/>
      </c>
      <c r="Z447" s="9">
        <f>ROUND(_xlfn.NORM.INV(N447,Params!$B$13,Params!$B$14)+Params!$B$17+Params!$B$18*N447,1)</f>
        <v/>
      </c>
    </row>
    <row r="448">
      <c r="A448" s="11" t="n">
        <v>447</v>
      </c>
      <c r="B448" s="12">
        <f>INT((A448-1)/122)+1</f>
        <v/>
      </c>
      <c r="C448" s="13" t="n">
        <v>0.948191</v>
      </c>
      <c r="D448" s="13" t="n">
        <v>0.791757</v>
      </c>
      <c r="E448" s="13" t="n">
        <v>0.780371</v>
      </c>
      <c r="F448" s="13" t="n">
        <v>0.612152</v>
      </c>
      <c r="G448" s="13" t="n">
        <v>0.415671</v>
      </c>
      <c r="H448" s="13" t="n">
        <v>0.454416</v>
      </c>
      <c r="I448" s="13" t="n">
        <v>0.250542</v>
      </c>
      <c r="J448" s="13" t="n">
        <v>0.206276</v>
      </c>
      <c r="K448" s="13" t="n">
        <v>0.904851</v>
      </c>
      <c r="L448" s="13" t="n">
        <v>0.607271</v>
      </c>
      <c r="M448" s="13" t="n">
        <v>0.197164</v>
      </c>
      <c r="N448" s="13" t="n">
        <v>0.757983</v>
      </c>
      <c r="O448" s="9">
        <f>IF(C448&lt;=1-Params!$B$4,0,MAX(0.1,ROUND(_xlfn.GAMMA.INV((C448-(1-Params!$B$4))/Params!$B$4,Params!$B$5,Params!$B$6),1)))</f>
        <v/>
      </c>
      <c r="P448" s="9">
        <f>IF(D448&lt;=1-Params!$B$7,0,ROUND(_xlfn.GAMMA.INV((D448-(1-Params!$B$7))/Params!$B$7,Params!$B$8,Params!$B$9),3))</f>
        <v/>
      </c>
      <c r="Q448" s="9">
        <f>IF(E448&lt;=1-Params!$B$4,0,MAX(0.1,ROUND(_xlfn.GAMMA.INV((E448-(1-Params!$B$4))/Params!$B$4,Params!$B$5,Params!$B$6),1)))</f>
        <v/>
      </c>
      <c r="R448" s="9">
        <f>IF(F448&lt;=1-Params!$B$7,0,ROUND(_xlfn.GAMMA.INV((F448-(1-Params!$B$7))/Params!$B$7,Params!$B$8,Params!$B$9),3))</f>
        <v/>
      </c>
      <c r="S448" s="9">
        <f>IF(G448&lt;=1-Params!$B$7,0,ROUND((Params!$B$10+Params!$B$11*G448^Params!$B$12)*_xlfn.GAMMA.INV((G448-(1-Params!$B$7))/Params!$B$7,Params!$B$8,Params!$B$9),3))</f>
        <v/>
      </c>
      <c r="T448" s="9">
        <f>IF(H448&lt;=1-Params!$B$4,0,MAX(0.1,ROUND((Params!$B$10+Params!$B$11*H448^Params!$B$12)*_xlfn.GAMMA.INV((H448-(1-Params!$B$4))/Params!$B$4,Params!$B$5,Params!$B$6),1)))</f>
        <v/>
      </c>
      <c r="U448" s="9">
        <f>ROUND(_xlfn.NORM.INV(I448,Params!$B$13,Params!$B$14),1)</f>
        <v/>
      </c>
      <c r="V448" s="9">
        <f>ROUND(_xlfn.NORM.INV(J448,Params!$B$15,Params!$B$16),2)</f>
        <v/>
      </c>
      <c r="W448" s="9">
        <f>ROUND(_xlfn.NORM.INV(K448,Params!$B$13,Params!$B$14),1)</f>
        <v/>
      </c>
      <c r="X448" s="9">
        <f>ROUND(_xlfn.NORM.INV(L448,Params!$B$15,Params!$B$16),2)</f>
        <v/>
      </c>
      <c r="Y448" s="9">
        <f>ROUND(_xlfn.NORM.INV(M448,Params!$B$15,Params!$B$16)+Params!$B$17+Params!$B$18*M448,2)</f>
        <v/>
      </c>
      <c r="Z448" s="9">
        <f>ROUND(_xlfn.NORM.INV(N448,Params!$B$13,Params!$B$14)+Params!$B$17+Params!$B$18*N448,1)</f>
        <v/>
      </c>
    </row>
    <row r="449">
      <c r="A449" s="11" t="n">
        <v>448</v>
      </c>
      <c r="B449" s="12">
        <f>INT((A449-1)/122)+1</f>
        <v/>
      </c>
      <c r="C449" s="13" t="n">
        <v>0.755706</v>
      </c>
      <c r="D449" s="13" t="n">
        <v>0.820009</v>
      </c>
      <c r="E449" s="13" t="n">
        <v>0.57002</v>
      </c>
      <c r="F449" s="13" t="n">
        <v>0.276235</v>
      </c>
      <c r="G449" s="13" t="n">
        <v>0.192238</v>
      </c>
      <c r="H449" s="13" t="n">
        <v>0.997485</v>
      </c>
      <c r="I449" s="13" t="n">
        <v>0.443972</v>
      </c>
      <c r="J449" s="13" t="n">
        <v>0.408282</v>
      </c>
      <c r="K449" s="13" t="n">
        <v>0.922636</v>
      </c>
      <c r="L449" s="13" t="n">
        <v>0.125333</v>
      </c>
      <c r="M449" s="13" t="n">
        <v>0.07831100000000001</v>
      </c>
      <c r="N449" s="13" t="n">
        <v>0.448286</v>
      </c>
      <c r="O449" s="9">
        <f>IF(C449&lt;=1-Params!$B$4,0,MAX(0.1,ROUND(_xlfn.GAMMA.INV((C449-(1-Params!$B$4))/Params!$B$4,Params!$B$5,Params!$B$6),1)))</f>
        <v/>
      </c>
      <c r="P449" s="9">
        <f>IF(D449&lt;=1-Params!$B$7,0,ROUND(_xlfn.GAMMA.INV((D449-(1-Params!$B$7))/Params!$B$7,Params!$B$8,Params!$B$9),3))</f>
        <v/>
      </c>
      <c r="Q449" s="9">
        <f>IF(E449&lt;=1-Params!$B$4,0,MAX(0.1,ROUND(_xlfn.GAMMA.INV((E449-(1-Params!$B$4))/Params!$B$4,Params!$B$5,Params!$B$6),1)))</f>
        <v/>
      </c>
      <c r="R449" s="9">
        <f>IF(F449&lt;=1-Params!$B$7,0,ROUND(_xlfn.GAMMA.INV((F449-(1-Params!$B$7))/Params!$B$7,Params!$B$8,Params!$B$9),3))</f>
        <v/>
      </c>
      <c r="S449" s="9">
        <f>IF(G449&lt;=1-Params!$B$7,0,ROUND((Params!$B$10+Params!$B$11*G449^Params!$B$12)*_xlfn.GAMMA.INV((G449-(1-Params!$B$7))/Params!$B$7,Params!$B$8,Params!$B$9),3))</f>
        <v/>
      </c>
      <c r="T449" s="9">
        <f>IF(H449&lt;=1-Params!$B$4,0,MAX(0.1,ROUND((Params!$B$10+Params!$B$11*H449^Params!$B$12)*_xlfn.GAMMA.INV((H449-(1-Params!$B$4))/Params!$B$4,Params!$B$5,Params!$B$6),1)))</f>
        <v/>
      </c>
      <c r="U449" s="9">
        <f>ROUND(_xlfn.NORM.INV(I449,Params!$B$13,Params!$B$14),1)</f>
        <v/>
      </c>
      <c r="V449" s="9">
        <f>ROUND(_xlfn.NORM.INV(J449,Params!$B$15,Params!$B$16),2)</f>
        <v/>
      </c>
      <c r="W449" s="9">
        <f>ROUND(_xlfn.NORM.INV(K449,Params!$B$13,Params!$B$14),1)</f>
        <v/>
      </c>
      <c r="X449" s="9">
        <f>ROUND(_xlfn.NORM.INV(L449,Params!$B$15,Params!$B$16),2)</f>
        <v/>
      </c>
      <c r="Y449" s="9">
        <f>ROUND(_xlfn.NORM.INV(M449,Params!$B$15,Params!$B$16)+Params!$B$17+Params!$B$18*M449,2)</f>
        <v/>
      </c>
      <c r="Z449" s="9">
        <f>ROUND(_xlfn.NORM.INV(N449,Params!$B$13,Params!$B$14)+Params!$B$17+Params!$B$18*N449,1)</f>
        <v/>
      </c>
    </row>
    <row r="450">
      <c r="A450" s="11" t="n">
        <v>449</v>
      </c>
      <c r="B450" s="12">
        <f>INT((A450-1)/122)+1</f>
        <v/>
      </c>
      <c r="C450" s="13" t="n">
        <v>0.929418</v>
      </c>
      <c r="D450" s="13" t="n">
        <v>0.574504</v>
      </c>
      <c r="E450" s="13" t="n">
        <v>0.42645</v>
      </c>
      <c r="F450" s="13" t="n">
        <v>0.234284</v>
      </c>
      <c r="G450" s="13" t="n">
        <v>0.666017</v>
      </c>
      <c r="H450" s="13" t="n">
        <v>0.491938</v>
      </c>
      <c r="I450" s="13" t="n">
        <v>0.328398</v>
      </c>
      <c r="J450" s="13" t="n">
        <v>0.282608</v>
      </c>
      <c r="K450" s="13" t="n">
        <v>0.856649</v>
      </c>
      <c r="L450" s="13" t="n">
        <v>0.144564</v>
      </c>
      <c r="M450" s="13" t="n">
        <v>0.096079</v>
      </c>
      <c r="N450" s="13" t="n">
        <v>0.715762</v>
      </c>
      <c r="O450" s="9">
        <f>IF(C450&lt;=1-Params!$B$4,0,MAX(0.1,ROUND(_xlfn.GAMMA.INV((C450-(1-Params!$B$4))/Params!$B$4,Params!$B$5,Params!$B$6),1)))</f>
        <v/>
      </c>
      <c r="P450" s="9">
        <f>IF(D450&lt;=1-Params!$B$7,0,ROUND(_xlfn.GAMMA.INV((D450-(1-Params!$B$7))/Params!$B$7,Params!$B$8,Params!$B$9),3))</f>
        <v/>
      </c>
      <c r="Q450" s="9">
        <f>IF(E450&lt;=1-Params!$B$4,0,MAX(0.1,ROUND(_xlfn.GAMMA.INV((E450-(1-Params!$B$4))/Params!$B$4,Params!$B$5,Params!$B$6),1)))</f>
        <v/>
      </c>
      <c r="R450" s="9">
        <f>IF(F450&lt;=1-Params!$B$7,0,ROUND(_xlfn.GAMMA.INV((F450-(1-Params!$B$7))/Params!$B$7,Params!$B$8,Params!$B$9),3))</f>
        <v/>
      </c>
      <c r="S450" s="9">
        <f>IF(G450&lt;=1-Params!$B$7,0,ROUND((Params!$B$10+Params!$B$11*G450^Params!$B$12)*_xlfn.GAMMA.INV((G450-(1-Params!$B$7))/Params!$B$7,Params!$B$8,Params!$B$9),3))</f>
        <v/>
      </c>
      <c r="T450" s="9">
        <f>IF(H450&lt;=1-Params!$B$4,0,MAX(0.1,ROUND((Params!$B$10+Params!$B$11*H450^Params!$B$12)*_xlfn.GAMMA.INV((H450-(1-Params!$B$4))/Params!$B$4,Params!$B$5,Params!$B$6),1)))</f>
        <v/>
      </c>
      <c r="U450" s="9">
        <f>ROUND(_xlfn.NORM.INV(I450,Params!$B$13,Params!$B$14),1)</f>
        <v/>
      </c>
      <c r="V450" s="9">
        <f>ROUND(_xlfn.NORM.INV(J450,Params!$B$15,Params!$B$16),2)</f>
        <v/>
      </c>
      <c r="W450" s="9">
        <f>ROUND(_xlfn.NORM.INV(K450,Params!$B$13,Params!$B$14),1)</f>
        <v/>
      </c>
      <c r="X450" s="9">
        <f>ROUND(_xlfn.NORM.INV(L450,Params!$B$15,Params!$B$16),2)</f>
        <v/>
      </c>
      <c r="Y450" s="9">
        <f>ROUND(_xlfn.NORM.INV(M450,Params!$B$15,Params!$B$16)+Params!$B$17+Params!$B$18*M450,2)</f>
        <v/>
      </c>
      <c r="Z450" s="9">
        <f>ROUND(_xlfn.NORM.INV(N450,Params!$B$13,Params!$B$14)+Params!$B$17+Params!$B$18*N450,1)</f>
        <v/>
      </c>
    </row>
    <row r="451">
      <c r="A451" s="11" t="n">
        <v>450</v>
      </c>
      <c r="B451" s="12">
        <f>INT((A451-1)/122)+1</f>
        <v/>
      </c>
      <c r="C451" s="13" t="n">
        <v>0.939666</v>
      </c>
      <c r="D451" s="13" t="n">
        <v>0.902594</v>
      </c>
      <c r="E451" s="13" t="n">
        <v>0.188475</v>
      </c>
      <c r="F451" s="13" t="n">
        <v>0.032984</v>
      </c>
      <c r="G451" s="13" t="n">
        <v>0.296493</v>
      </c>
      <c r="H451" s="13" t="n">
        <v>0.32129</v>
      </c>
      <c r="I451" s="13" t="n">
        <v>0.381073</v>
      </c>
      <c r="J451" s="13" t="n">
        <v>0.745658</v>
      </c>
      <c r="K451" s="13" t="n">
        <v>0.812239</v>
      </c>
      <c r="L451" s="13" t="n">
        <v>0.507748</v>
      </c>
      <c r="M451" s="13" t="n">
        <v>0.196072</v>
      </c>
      <c r="N451" s="13" t="n">
        <v>0.7413650000000001</v>
      </c>
      <c r="O451" s="9">
        <f>IF(C451&lt;=1-Params!$B$4,0,MAX(0.1,ROUND(_xlfn.GAMMA.INV((C451-(1-Params!$B$4))/Params!$B$4,Params!$B$5,Params!$B$6),1)))</f>
        <v/>
      </c>
      <c r="P451" s="9">
        <f>IF(D451&lt;=1-Params!$B$7,0,ROUND(_xlfn.GAMMA.INV((D451-(1-Params!$B$7))/Params!$B$7,Params!$B$8,Params!$B$9),3))</f>
        <v/>
      </c>
      <c r="Q451" s="9">
        <f>IF(E451&lt;=1-Params!$B$4,0,MAX(0.1,ROUND(_xlfn.GAMMA.INV((E451-(1-Params!$B$4))/Params!$B$4,Params!$B$5,Params!$B$6),1)))</f>
        <v/>
      </c>
      <c r="R451" s="9">
        <f>IF(F451&lt;=1-Params!$B$7,0,ROUND(_xlfn.GAMMA.INV((F451-(1-Params!$B$7))/Params!$B$7,Params!$B$8,Params!$B$9),3))</f>
        <v/>
      </c>
      <c r="S451" s="9">
        <f>IF(G451&lt;=1-Params!$B$7,0,ROUND((Params!$B$10+Params!$B$11*G451^Params!$B$12)*_xlfn.GAMMA.INV((G451-(1-Params!$B$7))/Params!$B$7,Params!$B$8,Params!$B$9),3))</f>
        <v/>
      </c>
      <c r="T451" s="9">
        <f>IF(H451&lt;=1-Params!$B$4,0,MAX(0.1,ROUND((Params!$B$10+Params!$B$11*H451^Params!$B$12)*_xlfn.GAMMA.INV((H451-(1-Params!$B$4))/Params!$B$4,Params!$B$5,Params!$B$6),1)))</f>
        <v/>
      </c>
      <c r="U451" s="9">
        <f>ROUND(_xlfn.NORM.INV(I451,Params!$B$13,Params!$B$14),1)</f>
        <v/>
      </c>
      <c r="V451" s="9">
        <f>ROUND(_xlfn.NORM.INV(J451,Params!$B$15,Params!$B$16),2)</f>
        <v/>
      </c>
      <c r="W451" s="9">
        <f>ROUND(_xlfn.NORM.INV(K451,Params!$B$13,Params!$B$14),1)</f>
        <v/>
      </c>
      <c r="X451" s="9">
        <f>ROUND(_xlfn.NORM.INV(L451,Params!$B$15,Params!$B$16),2)</f>
        <v/>
      </c>
      <c r="Y451" s="9">
        <f>ROUND(_xlfn.NORM.INV(M451,Params!$B$15,Params!$B$16)+Params!$B$17+Params!$B$18*M451,2)</f>
        <v/>
      </c>
      <c r="Z451" s="9">
        <f>ROUND(_xlfn.NORM.INV(N451,Params!$B$13,Params!$B$14)+Params!$B$17+Params!$B$18*N451,1)</f>
        <v/>
      </c>
    </row>
    <row r="452">
      <c r="A452" s="11" t="n">
        <v>451</v>
      </c>
      <c r="B452" s="12">
        <f>INT((A452-1)/122)+1</f>
        <v/>
      </c>
      <c r="C452" s="13" t="n">
        <v>0.401241</v>
      </c>
      <c r="D452" s="13" t="n">
        <v>0.912921</v>
      </c>
      <c r="E452" s="13" t="n">
        <v>0.793067</v>
      </c>
      <c r="F452" s="13" t="n">
        <v>0.320362</v>
      </c>
      <c r="G452" s="13" t="n">
        <v>0.9245719999999999</v>
      </c>
      <c r="H452" s="13" t="n">
        <v>0.243683</v>
      </c>
      <c r="I452" s="13" t="n">
        <v>0.246626</v>
      </c>
      <c r="J452" s="13" t="n">
        <v>0.656861</v>
      </c>
      <c r="K452" s="13" t="n">
        <v>0.785451</v>
      </c>
      <c r="L452" s="13" t="n">
        <v>0.380464</v>
      </c>
      <c r="M452" s="13" t="n">
        <v>0.215684</v>
      </c>
      <c r="N452" s="13" t="n">
        <v>0.322884</v>
      </c>
      <c r="O452" s="9">
        <f>IF(C452&lt;=1-Params!$B$4,0,MAX(0.1,ROUND(_xlfn.GAMMA.INV((C452-(1-Params!$B$4))/Params!$B$4,Params!$B$5,Params!$B$6),1)))</f>
        <v/>
      </c>
      <c r="P452" s="9">
        <f>IF(D452&lt;=1-Params!$B$7,0,ROUND(_xlfn.GAMMA.INV((D452-(1-Params!$B$7))/Params!$B$7,Params!$B$8,Params!$B$9),3))</f>
        <v/>
      </c>
      <c r="Q452" s="9">
        <f>IF(E452&lt;=1-Params!$B$4,0,MAX(0.1,ROUND(_xlfn.GAMMA.INV((E452-(1-Params!$B$4))/Params!$B$4,Params!$B$5,Params!$B$6),1)))</f>
        <v/>
      </c>
      <c r="R452" s="9">
        <f>IF(F452&lt;=1-Params!$B$7,0,ROUND(_xlfn.GAMMA.INV((F452-(1-Params!$B$7))/Params!$B$7,Params!$B$8,Params!$B$9),3))</f>
        <v/>
      </c>
      <c r="S452" s="9">
        <f>IF(G452&lt;=1-Params!$B$7,0,ROUND((Params!$B$10+Params!$B$11*G452^Params!$B$12)*_xlfn.GAMMA.INV((G452-(1-Params!$B$7))/Params!$B$7,Params!$B$8,Params!$B$9),3))</f>
        <v/>
      </c>
      <c r="T452" s="9">
        <f>IF(H452&lt;=1-Params!$B$4,0,MAX(0.1,ROUND((Params!$B$10+Params!$B$11*H452^Params!$B$12)*_xlfn.GAMMA.INV((H452-(1-Params!$B$4))/Params!$B$4,Params!$B$5,Params!$B$6),1)))</f>
        <v/>
      </c>
      <c r="U452" s="9">
        <f>ROUND(_xlfn.NORM.INV(I452,Params!$B$13,Params!$B$14),1)</f>
        <v/>
      </c>
      <c r="V452" s="9">
        <f>ROUND(_xlfn.NORM.INV(J452,Params!$B$15,Params!$B$16),2)</f>
        <v/>
      </c>
      <c r="W452" s="9">
        <f>ROUND(_xlfn.NORM.INV(K452,Params!$B$13,Params!$B$14),1)</f>
        <v/>
      </c>
      <c r="X452" s="9">
        <f>ROUND(_xlfn.NORM.INV(L452,Params!$B$15,Params!$B$16),2)</f>
        <v/>
      </c>
      <c r="Y452" s="9">
        <f>ROUND(_xlfn.NORM.INV(M452,Params!$B$15,Params!$B$16)+Params!$B$17+Params!$B$18*M452,2)</f>
        <v/>
      </c>
      <c r="Z452" s="9">
        <f>ROUND(_xlfn.NORM.INV(N452,Params!$B$13,Params!$B$14)+Params!$B$17+Params!$B$18*N452,1)</f>
        <v/>
      </c>
    </row>
    <row r="453">
      <c r="A453" s="11" t="n">
        <v>452</v>
      </c>
      <c r="B453" s="12">
        <f>INT((A453-1)/122)+1</f>
        <v/>
      </c>
      <c r="C453" s="13" t="n">
        <v>0.6411480000000001</v>
      </c>
      <c r="D453" s="13" t="n">
        <v>0.150306</v>
      </c>
      <c r="E453" s="13" t="n">
        <v>0.815402</v>
      </c>
      <c r="F453" s="13" t="n">
        <v>0.35232</v>
      </c>
      <c r="G453" s="13" t="n">
        <v>0.115594</v>
      </c>
      <c r="H453" s="13" t="n">
        <v>0.201746</v>
      </c>
      <c r="I453" s="13" t="n">
        <v>0.020369</v>
      </c>
      <c r="J453" s="13" t="n">
        <v>0.296648</v>
      </c>
      <c r="K453" s="13" t="n">
        <v>0.848341</v>
      </c>
      <c r="L453" s="13" t="n">
        <v>0.348951</v>
      </c>
      <c r="M453" s="13" t="n">
        <v>0.194851</v>
      </c>
      <c r="N453" s="13" t="n">
        <v>0.359777</v>
      </c>
      <c r="O453" s="9">
        <f>IF(C453&lt;=1-Params!$B$4,0,MAX(0.1,ROUND(_xlfn.GAMMA.INV((C453-(1-Params!$B$4))/Params!$B$4,Params!$B$5,Params!$B$6),1)))</f>
        <v/>
      </c>
      <c r="P453" s="9">
        <f>IF(D453&lt;=1-Params!$B$7,0,ROUND(_xlfn.GAMMA.INV((D453-(1-Params!$B$7))/Params!$B$7,Params!$B$8,Params!$B$9),3))</f>
        <v/>
      </c>
      <c r="Q453" s="9">
        <f>IF(E453&lt;=1-Params!$B$4,0,MAX(0.1,ROUND(_xlfn.GAMMA.INV((E453-(1-Params!$B$4))/Params!$B$4,Params!$B$5,Params!$B$6),1)))</f>
        <v/>
      </c>
      <c r="R453" s="9">
        <f>IF(F453&lt;=1-Params!$B$7,0,ROUND(_xlfn.GAMMA.INV((F453-(1-Params!$B$7))/Params!$B$7,Params!$B$8,Params!$B$9),3))</f>
        <v/>
      </c>
      <c r="S453" s="9">
        <f>IF(G453&lt;=1-Params!$B$7,0,ROUND((Params!$B$10+Params!$B$11*G453^Params!$B$12)*_xlfn.GAMMA.INV((G453-(1-Params!$B$7))/Params!$B$7,Params!$B$8,Params!$B$9),3))</f>
        <v/>
      </c>
      <c r="T453" s="9">
        <f>IF(H453&lt;=1-Params!$B$4,0,MAX(0.1,ROUND((Params!$B$10+Params!$B$11*H453^Params!$B$12)*_xlfn.GAMMA.INV((H453-(1-Params!$B$4))/Params!$B$4,Params!$B$5,Params!$B$6),1)))</f>
        <v/>
      </c>
      <c r="U453" s="9">
        <f>ROUND(_xlfn.NORM.INV(I453,Params!$B$13,Params!$B$14),1)</f>
        <v/>
      </c>
      <c r="V453" s="9">
        <f>ROUND(_xlfn.NORM.INV(J453,Params!$B$15,Params!$B$16),2)</f>
        <v/>
      </c>
      <c r="W453" s="9">
        <f>ROUND(_xlfn.NORM.INV(K453,Params!$B$13,Params!$B$14),1)</f>
        <v/>
      </c>
      <c r="X453" s="9">
        <f>ROUND(_xlfn.NORM.INV(L453,Params!$B$15,Params!$B$16),2)</f>
        <v/>
      </c>
      <c r="Y453" s="9">
        <f>ROUND(_xlfn.NORM.INV(M453,Params!$B$15,Params!$B$16)+Params!$B$17+Params!$B$18*M453,2)</f>
        <v/>
      </c>
      <c r="Z453" s="9">
        <f>ROUND(_xlfn.NORM.INV(N453,Params!$B$13,Params!$B$14)+Params!$B$17+Params!$B$18*N453,1)</f>
        <v/>
      </c>
    </row>
    <row r="454">
      <c r="A454" s="11" t="n">
        <v>453</v>
      </c>
      <c r="B454" s="12">
        <f>INT((A454-1)/122)+1</f>
        <v/>
      </c>
      <c r="C454" s="13" t="n">
        <v>0.332271</v>
      </c>
      <c r="D454" s="13" t="n">
        <v>0.06857099999999999</v>
      </c>
      <c r="E454" s="13" t="n">
        <v>0.740435</v>
      </c>
      <c r="F454" s="13" t="n">
        <v>0.145774</v>
      </c>
      <c r="G454" s="13" t="n">
        <v>0.220819</v>
      </c>
      <c r="H454" s="13" t="n">
        <v>0.175833</v>
      </c>
      <c r="I454" s="13" t="n">
        <v>0.035515</v>
      </c>
      <c r="J454" s="13" t="n">
        <v>0.620281</v>
      </c>
      <c r="K454" s="13" t="n">
        <v>0.322948</v>
      </c>
      <c r="L454" s="13" t="n">
        <v>0.297431</v>
      </c>
      <c r="M454" s="13" t="n">
        <v>0.371923</v>
      </c>
      <c r="N454" s="13" t="n">
        <v>0.121803</v>
      </c>
      <c r="O454" s="9">
        <f>IF(C454&lt;=1-Params!$B$4,0,MAX(0.1,ROUND(_xlfn.GAMMA.INV((C454-(1-Params!$B$4))/Params!$B$4,Params!$B$5,Params!$B$6),1)))</f>
        <v/>
      </c>
      <c r="P454" s="9">
        <f>IF(D454&lt;=1-Params!$B$7,0,ROUND(_xlfn.GAMMA.INV((D454-(1-Params!$B$7))/Params!$B$7,Params!$B$8,Params!$B$9),3))</f>
        <v/>
      </c>
      <c r="Q454" s="9">
        <f>IF(E454&lt;=1-Params!$B$4,0,MAX(0.1,ROUND(_xlfn.GAMMA.INV((E454-(1-Params!$B$4))/Params!$B$4,Params!$B$5,Params!$B$6),1)))</f>
        <v/>
      </c>
      <c r="R454" s="9">
        <f>IF(F454&lt;=1-Params!$B$7,0,ROUND(_xlfn.GAMMA.INV((F454-(1-Params!$B$7))/Params!$B$7,Params!$B$8,Params!$B$9),3))</f>
        <v/>
      </c>
      <c r="S454" s="9">
        <f>IF(G454&lt;=1-Params!$B$7,0,ROUND((Params!$B$10+Params!$B$11*G454^Params!$B$12)*_xlfn.GAMMA.INV((G454-(1-Params!$B$7))/Params!$B$7,Params!$B$8,Params!$B$9),3))</f>
        <v/>
      </c>
      <c r="T454" s="9">
        <f>IF(H454&lt;=1-Params!$B$4,0,MAX(0.1,ROUND((Params!$B$10+Params!$B$11*H454^Params!$B$12)*_xlfn.GAMMA.INV((H454-(1-Params!$B$4))/Params!$B$4,Params!$B$5,Params!$B$6),1)))</f>
        <v/>
      </c>
      <c r="U454" s="9">
        <f>ROUND(_xlfn.NORM.INV(I454,Params!$B$13,Params!$B$14),1)</f>
        <v/>
      </c>
      <c r="V454" s="9">
        <f>ROUND(_xlfn.NORM.INV(J454,Params!$B$15,Params!$B$16),2)</f>
        <v/>
      </c>
      <c r="W454" s="9">
        <f>ROUND(_xlfn.NORM.INV(K454,Params!$B$13,Params!$B$14),1)</f>
        <v/>
      </c>
      <c r="X454" s="9">
        <f>ROUND(_xlfn.NORM.INV(L454,Params!$B$15,Params!$B$16),2)</f>
        <v/>
      </c>
      <c r="Y454" s="9">
        <f>ROUND(_xlfn.NORM.INV(M454,Params!$B$15,Params!$B$16)+Params!$B$17+Params!$B$18*M454,2)</f>
        <v/>
      </c>
      <c r="Z454" s="9">
        <f>ROUND(_xlfn.NORM.INV(N454,Params!$B$13,Params!$B$14)+Params!$B$17+Params!$B$18*N454,1)</f>
        <v/>
      </c>
    </row>
    <row r="455">
      <c r="A455" s="11" t="n">
        <v>454</v>
      </c>
      <c r="B455" s="12">
        <f>INT((A455-1)/122)+1</f>
        <v/>
      </c>
      <c r="C455" s="13" t="n">
        <v>0.604278</v>
      </c>
      <c r="D455" s="13" t="n">
        <v>0.08522100000000001</v>
      </c>
      <c r="E455" s="13" t="n">
        <v>0.5291979999999999</v>
      </c>
      <c r="F455" s="13" t="n">
        <v>0.374871</v>
      </c>
      <c r="G455" s="13" t="n">
        <v>0.671556</v>
      </c>
      <c r="H455" s="13" t="n">
        <v>0.015488</v>
      </c>
      <c r="I455" s="13" t="n">
        <v>0.5134570000000001</v>
      </c>
      <c r="J455" s="13" t="n">
        <v>0.267472</v>
      </c>
      <c r="K455" s="13" t="n">
        <v>0.113467</v>
      </c>
      <c r="L455" s="13" t="n">
        <v>0.78162</v>
      </c>
      <c r="M455" s="13" t="n">
        <v>0.676717</v>
      </c>
      <c r="N455" s="13" t="n">
        <v>0.583577</v>
      </c>
      <c r="O455" s="9">
        <f>IF(C455&lt;=1-Params!$B$4,0,MAX(0.1,ROUND(_xlfn.GAMMA.INV((C455-(1-Params!$B$4))/Params!$B$4,Params!$B$5,Params!$B$6),1)))</f>
        <v/>
      </c>
      <c r="P455" s="9">
        <f>IF(D455&lt;=1-Params!$B$7,0,ROUND(_xlfn.GAMMA.INV((D455-(1-Params!$B$7))/Params!$B$7,Params!$B$8,Params!$B$9),3))</f>
        <v/>
      </c>
      <c r="Q455" s="9">
        <f>IF(E455&lt;=1-Params!$B$4,0,MAX(0.1,ROUND(_xlfn.GAMMA.INV((E455-(1-Params!$B$4))/Params!$B$4,Params!$B$5,Params!$B$6),1)))</f>
        <v/>
      </c>
      <c r="R455" s="9">
        <f>IF(F455&lt;=1-Params!$B$7,0,ROUND(_xlfn.GAMMA.INV((F455-(1-Params!$B$7))/Params!$B$7,Params!$B$8,Params!$B$9),3))</f>
        <v/>
      </c>
      <c r="S455" s="9">
        <f>IF(G455&lt;=1-Params!$B$7,0,ROUND((Params!$B$10+Params!$B$11*G455^Params!$B$12)*_xlfn.GAMMA.INV((G455-(1-Params!$B$7))/Params!$B$7,Params!$B$8,Params!$B$9),3))</f>
        <v/>
      </c>
      <c r="T455" s="9">
        <f>IF(H455&lt;=1-Params!$B$4,0,MAX(0.1,ROUND((Params!$B$10+Params!$B$11*H455^Params!$B$12)*_xlfn.GAMMA.INV((H455-(1-Params!$B$4))/Params!$B$4,Params!$B$5,Params!$B$6),1)))</f>
        <v/>
      </c>
      <c r="U455" s="9">
        <f>ROUND(_xlfn.NORM.INV(I455,Params!$B$13,Params!$B$14),1)</f>
        <v/>
      </c>
      <c r="V455" s="9">
        <f>ROUND(_xlfn.NORM.INV(J455,Params!$B$15,Params!$B$16),2)</f>
        <v/>
      </c>
      <c r="W455" s="9">
        <f>ROUND(_xlfn.NORM.INV(K455,Params!$B$13,Params!$B$14),1)</f>
        <v/>
      </c>
      <c r="X455" s="9">
        <f>ROUND(_xlfn.NORM.INV(L455,Params!$B$15,Params!$B$16),2)</f>
        <v/>
      </c>
      <c r="Y455" s="9">
        <f>ROUND(_xlfn.NORM.INV(M455,Params!$B$15,Params!$B$16)+Params!$B$17+Params!$B$18*M455,2)</f>
        <v/>
      </c>
      <c r="Z455" s="9">
        <f>ROUND(_xlfn.NORM.INV(N455,Params!$B$13,Params!$B$14)+Params!$B$17+Params!$B$18*N455,1)</f>
        <v/>
      </c>
    </row>
    <row r="456">
      <c r="A456" s="11" t="n">
        <v>455</v>
      </c>
      <c r="B456" s="12">
        <f>INT((A456-1)/122)+1</f>
        <v/>
      </c>
      <c r="C456" s="13" t="n">
        <v>0.470504</v>
      </c>
      <c r="D456" s="13" t="n">
        <v>0.243372</v>
      </c>
      <c r="E456" s="13" t="n">
        <v>0.815928</v>
      </c>
      <c r="F456" s="13" t="n">
        <v>0.557041</v>
      </c>
      <c r="G456" s="13" t="n">
        <v>0.160124</v>
      </c>
      <c r="H456" s="13" t="n">
        <v>0.044192</v>
      </c>
      <c r="I456" s="13" t="n">
        <v>0.35063</v>
      </c>
      <c r="J456" s="13" t="n">
        <v>0.416642</v>
      </c>
      <c r="K456" s="13" t="n">
        <v>0.276472</v>
      </c>
      <c r="L456" s="13" t="n">
        <v>0.545522</v>
      </c>
      <c r="M456" s="13" t="n">
        <v>0.308923</v>
      </c>
      <c r="N456" s="13" t="n">
        <v>0.738833</v>
      </c>
      <c r="O456" s="9">
        <f>IF(C456&lt;=1-Params!$B$4,0,MAX(0.1,ROUND(_xlfn.GAMMA.INV((C456-(1-Params!$B$4))/Params!$B$4,Params!$B$5,Params!$B$6),1)))</f>
        <v/>
      </c>
      <c r="P456" s="9">
        <f>IF(D456&lt;=1-Params!$B$7,0,ROUND(_xlfn.GAMMA.INV((D456-(1-Params!$B$7))/Params!$B$7,Params!$B$8,Params!$B$9),3))</f>
        <v/>
      </c>
      <c r="Q456" s="9">
        <f>IF(E456&lt;=1-Params!$B$4,0,MAX(0.1,ROUND(_xlfn.GAMMA.INV((E456-(1-Params!$B$4))/Params!$B$4,Params!$B$5,Params!$B$6),1)))</f>
        <v/>
      </c>
      <c r="R456" s="9">
        <f>IF(F456&lt;=1-Params!$B$7,0,ROUND(_xlfn.GAMMA.INV((F456-(1-Params!$B$7))/Params!$B$7,Params!$B$8,Params!$B$9),3))</f>
        <v/>
      </c>
      <c r="S456" s="9">
        <f>IF(G456&lt;=1-Params!$B$7,0,ROUND((Params!$B$10+Params!$B$11*G456^Params!$B$12)*_xlfn.GAMMA.INV((G456-(1-Params!$B$7))/Params!$B$7,Params!$B$8,Params!$B$9),3))</f>
        <v/>
      </c>
      <c r="T456" s="9">
        <f>IF(H456&lt;=1-Params!$B$4,0,MAX(0.1,ROUND((Params!$B$10+Params!$B$11*H456^Params!$B$12)*_xlfn.GAMMA.INV((H456-(1-Params!$B$4))/Params!$B$4,Params!$B$5,Params!$B$6),1)))</f>
        <v/>
      </c>
      <c r="U456" s="9">
        <f>ROUND(_xlfn.NORM.INV(I456,Params!$B$13,Params!$B$14),1)</f>
        <v/>
      </c>
      <c r="V456" s="9">
        <f>ROUND(_xlfn.NORM.INV(J456,Params!$B$15,Params!$B$16),2)</f>
        <v/>
      </c>
      <c r="W456" s="9">
        <f>ROUND(_xlfn.NORM.INV(K456,Params!$B$13,Params!$B$14),1)</f>
        <v/>
      </c>
      <c r="X456" s="9">
        <f>ROUND(_xlfn.NORM.INV(L456,Params!$B$15,Params!$B$16),2)</f>
        <v/>
      </c>
      <c r="Y456" s="9">
        <f>ROUND(_xlfn.NORM.INV(M456,Params!$B$15,Params!$B$16)+Params!$B$17+Params!$B$18*M456,2)</f>
        <v/>
      </c>
      <c r="Z456" s="9">
        <f>ROUND(_xlfn.NORM.INV(N456,Params!$B$13,Params!$B$14)+Params!$B$17+Params!$B$18*N456,1)</f>
        <v/>
      </c>
    </row>
    <row r="457">
      <c r="A457" s="11" t="n">
        <v>456</v>
      </c>
      <c r="B457" s="12">
        <f>INT((A457-1)/122)+1</f>
        <v/>
      </c>
      <c r="C457" s="13" t="n">
        <v>0.686889</v>
      </c>
      <c r="D457" s="13" t="n">
        <v>0.798673</v>
      </c>
      <c r="E457" s="13" t="n">
        <v>0.68735</v>
      </c>
      <c r="F457" s="13" t="n">
        <v>0.379381</v>
      </c>
      <c r="G457" s="13" t="n">
        <v>0.285492</v>
      </c>
      <c r="H457" s="13" t="n">
        <v>0.436458</v>
      </c>
      <c r="I457" s="13" t="n">
        <v>0.376158</v>
      </c>
      <c r="J457" s="13" t="n">
        <v>0.223649</v>
      </c>
      <c r="K457" s="13" t="n">
        <v>0.704823</v>
      </c>
      <c r="L457" s="13" t="n">
        <v>0.6778729999999999</v>
      </c>
      <c r="M457" s="13" t="n">
        <v>0.099145</v>
      </c>
      <c r="N457" s="13" t="n">
        <v>0.943673</v>
      </c>
      <c r="O457" s="9">
        <f>IF(C457&lt;=1-Params!$B$4,0,MAX(0.1,ROUND(_xlfn.GAMMA.INV((C457-(1-Params!$B$4))/Params!$B$4,Params!$B$5,Params!$B$6),1)))</f>
        <v/>
      </c>
      <c r="P457" s="9">
        <f>IF(D457&lt;=1-Params!$B$7,0,ROUND(_xlfn.GAMMA.INV((D457-(1-Params!$B$7))/Params!$B$7,Params!$B$8,Params!$B$9),3))</f>
        <v/>
      </c>
      <c r="Q457" s="9">
        <f>IF(E457&lt;=1-Params!$B$4,0,MAX(0.1,ROUND(_xlfn.GAMMA.INV((E457-(1-Params!$B$4))/Params!$B$4,Params!$B$5,Params!$B$6),1)))</f>
        <v/>
      </c>
      <c r="R457" s="9">
        <f>IF(F457&lt;=1-Params!$B$7,0,ROUND(_xlfn.GAMMA.INV((F457-(1-Params!$B$7))/Params!$B$7,Params!$B$8,Params!$B$9),3))</f>
        <v/>
      </c>
      <c r="S457" s="9">
        <f>IF(G457&lt;=1-Params!$B$7,0,ROUND((Params!$B$10+Params!$B$11*G457^Params!$B$12)*_xlfn.GAMMA.INV((G457-(1-Params!$B$7))/Params!$B$7,Params!$B$8,Params!$B$9),3))</f>
        <v/>
      </c>
      <c r="T457" s="9">
        <f>IF(H457&lt;=1-Params!$B$4,0,MAX(0.1,ROUND((Params!$B$10+Params!$B$11*H457^Params!$B$12)*_xlfn.GAMMA.INV((H457-(1-Params!$B$4))/Params!$B$4,Params!$B$5,Params!$B$6),1)))</f>
        <v/>
      </c>
      <c r="U457" s="9">
        <f>ROUND(_xlfn.NORM.INV(I457,Params!$B$13,Params!$B$14),1)</f>
        <v/>
      </c>
      <c r="V457" s="9">
        <f>ROUND(_xlfn.NORM.INV(J457,Params!$B$15,Params!$B$16),2)</f>
        <v/>
      </c>
      <c r="W457" s="9">
        <f>ROUND(_xlfn.NORM.INV(K457,Params!$B$13,Params!$B$14),1)</f>
        <v/>
      </c>
      <c r="X457" s="9">
        <f>ROUND(_xlfn.NORM.INV(L457,Params!$B$15,Params!$B$16),2)</f>
        <v/>
      </c>
      <c r="Y457" s="9">
        <f>ROUND(_xlfn.NORM.INV(M457,Params!$B$15,Params!$B$16)+Params!$B$17+Params!$B$18*M457,2)</f>
        <v/>
      </c>
      <c r="Z457" s="9">
        <f>ROUND(_xlfn.NORM.INV(N457,Params!$B$13,Params!$B$14)+Params!$B$17+Params!$B$18*N457,1)</f>
        <v/>
      </c>
    </row>
    <row r="458">
      <c r="A458" s="11" t="n">
        <v>457</v>
      </c>
      <c r="B458" s="12">
        <f>INT((A458-1)/122)+1</f>
        <v/>
      </c>
      <c r="C458" s="13" t="n">
        <v>0.371603</v>
      </c>
      <c r="D458" s="13" t="n">
        <v>0.206141</v>
      </c>
      <c r="E458" s="13" t="n">
        <v>0.125892</v>
      </c>
      <c r="F458" s="13" t="n">
        <v>0.828152</v>
      </c>
      <c r="G458" s="13" t="n">
        <v>0.13663</v>
      </c>
      <c r="H458" s="13" t="n">
        <v>0.276044</v>
      </c>
      <c r="I458" s="13" t="n">
        <v>0.727822</v>
      </c>
      <c r="J458" s="13" t="n">
        <v>0.08992700000000001</v>
      </c>
      <c r="K458" s="13" t="n">
        <v>0.476903</v>
      </c>
      <c r="L458" s="13" t="n">
        <v>0.756792</v>
      </c>
      <c r="M458" s="13" t="n">
        <v>0.147844</v>
      </c>
      <c r="N458" s="13" t="n">
        <v>0.881116</v>
      </c>
      <c r="O458" s="9">
        <f>IF(C458&lt;=1-Params!$B$4,0,MAX(0.1,ROUND(_xlfn.GAMMA.INV((C458-(1-Params!$B$4))/Params!$B$4,Params!$B$5,Params!$B$6),1)))</f>
        <v/>
      </c>
      <c r="P458" s="9">
        <f>IF(D458&lt;=1-Params!$B$7,0,ROUND(_xlfn.GAMMA.INV((D458-(1-Params!$B$7))/Params!$B$7,Params!$B$8,Params!$B$9),3))</f>
        <v/>
      </c>
      <c r="Q458" s="9">
        <f>IF(E458&lt;=1-Params!$B$4,0,MAX(0.1,ROUND(_xlfn.GAMMA.INV((E458-(1-Params!$B$4))/Params!$B$4,Params!$B$5,Params!$B$6),1)))</f>
        <v/>
      </c>
      <c r="R458" s="9">
        <f>IF(F458&lt;=1-Params!$B$7,0,ROUND(_xlfn.GAMMA.INV((F458-(1-Params!$B$7))/Params!$B$7,Params!$B$8,Params!$B$9),3))</f>
        <v/>
      </c>
      <c r="S458" s="9">
        <f>IF(G458&lt;=1-Params!$B$7,0,ROUND((Params!$B$10+Params!$B$11*G458^Params!$B$12)*_xlfn.GAMMA.INV((G458-(1-Params!$B$7))/Params!$B$7,Params!$B$8,Params!$B$9),3))</f>
        <v/>
      </c>
      <c r="T458" s="9">
        <f>IF(H458&lt;=1-Params!$B$4,0,MAX(0.1,ROUND((Params!$B$10+Params!$B$11*H458^Params!$B$12)*_xlfn.GAMMA.INV((H458-(1-Params!$B$4))/Params!$B$4,Params!$B$5,Params!$B$6),1)))</f>
        <v/>
      </c>
      <c r="U458" s="9">
        <f>ROUND(_xlfn.NORM.INV(I458,Params!$B$13,Params!$B$14),1)</f>
        <v/>
      </c>
      <c r="V458" s="9">
        <f>ROUND(_xlfn.NORM.INV(J458,Params!$B$15,Params!$B$16),2)</f>
        <v/>
      </c>
      <c r="W458" s="9">
        <f>ROUND(_xlfn.NORM.INV(K458,Params!$B$13,Params!$B$14),1)</f>
        <v/>
      </c>
      <c r="X458" s="9">
        <f>ROUND(_xlfn.NORM.INV(L458,Params!$B$15,Params!$B$16),2)</f>
        <v/>
      </c>
      <c r="Y458" s="9">
        <f>ROUND(_xlfn.NORM.INV(M458,Params!$B$15,Params!$B$16)+Params!$B$17+Params!$B$18*M458,2)</f>
        <v/>
      </c>
      <c r="Z458" s="9">
        <f>ROUND(_xlfn.NORM.INV(N458,Params!$B$13,Params!$B$14)+Params!$B$17+Params!$B$18*N458,1)</f>
        <v/>
      </c>
    </row>
    <row r="459">
      <c r="A459" s="11" t="n">
        <v>458</v>
      </c>
      <c r="B459" s="12">
        <f>INT((A459-1)/122)+1</f>
        <v/>
      </c>
      <c r="C459" s="13" t="n">
        <v>0.48412</v>
      </c>
      <c r="D459" s="13" t="n">
        <v>0.729702</v>
      </c>
      <c r="E459" s="13" t="n">
        <v>0.414686</v>
      </c>
      <c r="F459" s="13" t="n">
        <v>0.268096</v>
      </c>
      <c r="G459" s="13" t="n">
        <v>0.190153</v>
      </c>
      <c r="H459" s="13" t="n">
        <v>0.37444</v>
      </c>
      <c r="I459" s="13" t="n">
        <v>0.4486</v>
      </c>
      <c r="J459" s="13" t="n">
        <v>0.350699</v>
      </c>
      <c r="K459" s="13" t="n">
        <v>0.292959</v>
      </c>
      <c r="L459" s="13" t="n">
        <v>0.722001</v>
      </c>
      <c r="M459" s="13" t="n">
        <v>0.134779</v>
      </c>
      <c r="N459" s="13" t="n">
        <v>0.98244</v>
      </c>
      <c r="O459" s="9">
        <f>IF(C459&lt;=1-Params!$B$4,0,MAX(0.1,ROUND(_xlfn.GAMMA.INV((C459-(1-Params!$B$4))/Params!$B$4,Params!$B$5,Params!$B$6),1)))</f>
        <v/>
      </c>
      <c r="P459" s="9">
        <f>IF(D459&lt;=1-Params!$B$7,0,ROUND(_xlfn.GAMMA.INV((D459-(1-Params!$B$7))/Params!$B$7,Params!$B$8,Params!$B$9),3))</f>
        <v/>
      </c>
      <c r="Q459" s="9">
        <f>IF(E459&lt;=1-Params!$B$4,0,MAX(0.1,ROUND(_xlfn.GAMMA.INV((E459-(1-Params!$B$4))/Params!$B$4,Params!$B$5,Params!$B$6),1)))</f>
        <v/>
      </c>
      <c r="R459" s="9">
        <f>IF(F459&lt;=1-Params!$B$7,0,ROUND(_xlfn.GAMMA.INV((F459-(1-Params!$B$7))/Params!$B$7,Params!$B$8,Params!$B$9),3))</f>
        <v/>
      </c>
      <c r="S459" s="9">
        <f>IF(G459&lt;=1-Params!$B$7,0,ROUND((Params!$B$10+Params!$B$11*G459^Params!$B$12)*_xlfn.GAMMA.INV((G459-(1-Params!$B$7))/Params!$B$7,Params!$B$8,Params!$B$9),3))</f>
        <v/>
      </c>
      <c r="T459" s="9">
        <f>IF(H459&lt;=1-Params!$B$4,0,MAX(0.1,ROUND((Params!$B$10+Params!$B$11*H459^Params!$B$12)*_xlfn.GAMMA.INV((H459-(1-Params!$B$4))/Params!$B$4,Params!$B$5,Params!$B$6),1)))</f>
        <v/>
      </c>
      <c r="U459" s="9">
        <f>ROUND(_xlfn.NORM.INV(I459,Params!$B$13,Params!$B$14),1)</f>
        <v/>
      </c>
      <c r="V459" s="9">
        <f>ROUND(_xlfn.NORM.INV(J459,Params!$B$15,Params!$B$16),2)</f>
        <v/>
      </c>
      <c r="W459" s="9">
        <f>ROUND(_xlfn.NORM.INV(K459,Params!$B$13,Params!$B$14),1)</f>
        <v/>
      </c>
      <c r="X459" s="9">
        <f>ROUND(_xlfn.NORM.INV(L459,Params!$B$15,Params!$B$16),2)</f>
        <v/>
      </c>
      <c r="Y459" s="9">
        <f>ROUND(_xlfn.NORM.INV(M459,Params!$B$15,Params!$B$16)+Params!$B$17+Params!$B$18*M459,2)</f>
        <v/>
      </c>
      <c r="Z459" s="9">
        <f>ROUND(_xlfn.NORM.INV(N459,Params!$B$13,Params!$B$14)+Params!$B$17+Params!$B$18*N459,1)</f>
        <v/>
      </c>
    </row>
    <row r="460">
      <c r="A460" s="11" t="n">
        <v>459</v>
      </c>
      <c r="B460" s="12">
        <f>INT((A460-1)/122)+1</f>
        <v/>
      </c>
      <c r="C460" s="13" t="n">
        <v>0.194433</v>
      </c>
      <c r="D460" s="13" t="n">
        <v>0.779336</v>
      </c>
      <c r="E460" s="13" t="n">
        <v>0.36423</v>
      </c>
      <c r="F460" s="13" t="n">
        <v>0.312305</v>
      </c>
      <c r="G460" s="13" t="n">
        <v>0.316954</v>
      </c>
      <c r="H460" s="13" t="n">
        <v>0.385445</v>
      </c>
      <c r="I460" s="13" t="n">
        <v>0.618463</v>
      </c>
      <c r="J460" s="13" t="n">
        <v>0.386283</v>
      </c>
      <c r="K460" s="13" t="n">
        <v>0.13467</v>
      </c>
      <c r="L460" s="13" t="n">
        <v>0.444304</v>
      </c>
      <c r="M460" s="13" t="n">
        <v>0.20594</v>
      </c>
      <c r="N460" s="13" t="n">
        <v>0.950672</v>
      </c>
      <c r="O460" s="9">
        <f>IF(C460&lt;=1-Params!$B$4,0,MAX(0.1,ROUND(_xlfn.GAMMA.INV((C460-(1-Params!$B$4))/Params!$B$4,Params!$B$5,Params!$B$6),1)))</f>
        <v/>
      </c>
      <c r="P460" s="9">
        <f>IF(D460&lt;=1-Params!$B$7,0,ROUND(_xlfn.GAMMA.INV((D460-(1-Params!$B$7))/Params!$B$7,Params!$B$8,Params!$B$9),3))</f>
        <v/>
      </c>
      <c r="Q460" s="9">
        <f>IF(E460&lt;=1-Params!$B$4,0,MAX(0.1,ROUND(_xlfn.GAMMA.INV((E460-(1-Params!$B$4))/Params!$B$4,Params!$B$5,Params!$B$6),1)))</f>
        <v/>
      </c>
      <c r="R460" s="9">
        <f>IF(F460&lt;=1-Params!$B$7,0,ROUND(_xlfn.GAMMA.INV((F460-(1-Params!$B$7))/Params!$B$7,Params!$B$8,Params!$B$9),3))</f>
        <v/>
      </c>
      <c r="S460" s="9">
        <f>IF(G460&lt;=1-Params!$B$7,0,ROUND((Params!$B$10+Params!$B$11*G460^Params!$B$12)*_xlfn.GAMMA.INV((G460-(1-Params!$B$7))/Params!$B$7,Params!$B$8,Params!$B$9),3))</f>
        <v/>
      </c>
      <c r="T460" s="9">
        <f>IF(H460&lt;=1-Params!$B$4,0,MAX(0.1,ROUND((Params!$B$10+Params!$B$11*H460^Params!$B$12)*_xlfn.GAMMA.INV((H460-(1-Params!$B$4))/Params!$B$4,Params!$B$5,Params!$B$6),1)))</f>
        <v/>
      </c>
      <c r="U460" s="9">
        <f>ROUND(_xlfn.NORM.INV(I460,Params!$B$13,Params!$B$14),1)</f>
        <v/>
      </c>
      <c r="V460" s="9">
        <f>ROUND(_xlfn.NORM.INV(J460,Params!$B$15,Params!$B$16),2)</f>
        <v/>
      </c>
      <c r="W460" s="9">
        <f>ROUND(_xlfn.NORM.INV(K460,Params!$B$13,Params!$B$14),1)</f>
        <v/>
      </c>
      <c r="X460" s="9">
        <f>ROUND(_xlfn.NORM.INV(L460,Params!$B$15,Params!$B$16),2)</f>
        <v/>
      </c>
      <c r="Y460" s="9">
        <f>ROUND(_xlfn.NORM.INV(M460,Params!$B$15,Params!$B$16)+Params!$B$17+Params!$B$18*M460,2)</f>
        <v/>
      </c>
      <c r="Z460" s="9">
        <f>ROUND(_xlfn.NORM.INV(N460,Params!$B$13,Params!$B$14)+Params!$B$17+Params!$B$18*N460,1)</f>
        <v/>
      </c>
    </row>
    <row r="461">
      <c r="A461" s="11" t="n">
        <v>460</v>
      </c>
      <c r="B461" s="12">
        <f>INT((A461-1)/122)+1</f>
        <v/>
      </c>
      <c r="C461" s="13" t="n">
        <v>0.140771</v>
      </c>
      <c r="D461" s="13" t="n">
        <v>0.445179</v>
      </c>
      <c r="E461" s="13" t="n">
        <v>0.68687</v>
      </c>
      <c r="F461" s="13" t="n">
        <v>0.008203999999999999</v>
      </c>
      <c r="G461" s="13" t="n">
        <v>0.443732</v>
      </c>
      <c r="H461" s="13" t="n">
        <v>0.507956</v>
      </c>
      <c r="I461" s="13" t="n">
        <v>0.460366</v>
      </c>
      <c r="J461" s="13" t="n">
        <v>0.5321399999999999</v>
      </c>
      <c r="K461" s="13" t="n">
        <v>0.394275</v>
      </c>
      <c r="L461" s="13" t="n">
        <v>0.63558</v>
      </c>
      <c r="M461" s="13" t="n">
        <v>0.262937</v>
      </c>
      <c r="N461" s="13" t="n">
        <v>0.986967</v>
      </c>
      <c r="O461" s="9">
        <f>IF(C461&lt;=1-Params!$B$4,0,MAX(0.1,ROUND(_xlfn.GAMMA.INV((C461-(1-Params!$B$4))/Params!$B$4,Params!$B$5,Params!$B$6),1)))</f>
        <v/>
      </c>
      <c r="P461" s="9">
        <f>IF(D461&lt;=1-Params!$B$7,0,ROUND(_xlfn.GAMMA.INV((D461-(1-Params!$B$7))/Params!$B$7,Params!$B$8,Params!$B$9),3))</f>
        <v/>
      </c>
      <c r="Q461" s="9">
        <f>IF(E461&lt;=1-Params!$B$4,0,MAX(0.1,ROUND(_xlfn.GAMMA.INV((E461-(1-Params!$B$4))/Params!$B$4,Params!$B$5,Params!$B$6),1)))</f>
        <v/>
      </c>
      <c r="R461" s="9">
        <f>IF(F461&lt;=1-Params!$B$7,0,ROUND(_xlfn.GAMMA.INV((F461-(1-Params!$B$7))/Params!$B$7,Params!$B$8,Params!$B$9),3))</f>
        <v/>
      </c>
      <c r="S461" s="9">
        <f>IF(G461&lt;=1-Params!$B$7,0,ROUND((Params!$B$10+Params!$B$11*G461^Params!$B$12)*_xlfn.GAMMA.INV((G461-(1-Params!$B$7))/Params!$B$7,Params!$B$8,Params!$B$9),3))</f>
        <v/>
      </c>
      <c r="T461" s="9">
        <f>IF(H461&lt;=1-Params!$B$4,0,MAX(0.1,ROUND((Params!$B$10+Params!$B$11*H461^Params!$B$12)*_xlfn.GAMMA.INV((H461-(1-Params!$B$4))/Params!$B$4,Params!$B$5,Params!$B$6),1)))</f>
        <v/>
      </c>
      <c r="U461" s="9">
        <f>ROUND(_xlfn.NORM.INV(I461,Params!$B$13,Params!$B$14),1)</f>
        <v/>
      </c>
      <c r="V461" s="9">
        <f>ROUND(_xlfn.NORM.INV(J461,Params!$B$15,Params!$B$16),2)</f>
        <v/>
      </c>
      <c r="W461" s="9">
        <f>ROUND(_xlfn.NORM.INV(K461,Params!$B$13,Params!$B$14),1)</f>
        <v/>
      </c>
      <c r="X461" s="9">
        <f>ROUND(_xlfn.NORM.INV(L461,Params!$B$15,Params!$B$16),2)</f>
        <v/>
      </c>
      <c r="Y461" s="9">
        <f>ROUND(_xlfn.NORM.INV(M461,Params!$B$15,Params!$B$16)+Params!$B$17+Params!$B$18*M461,2)</f>
        <v/>
      </c>
      <c r="Z461" s="9">
        <f>ROUND(_xlfn.NORM.INV(N461,Params!$B$13,Params!$B$14)+Params!$B$17+Params!$B$18*N461,1)</f>
        <v/>
      </c>
    </row>
    <row r="462">
      <c r="A462" s="11" t="n">
        <v>461</v>
      </c>
      <c r="B462" s="12">
        <f>INT((A462-1)/122)+1</f>
        <v/>
      </c>
      <c r="C462" s="13" t="n">
        <v>0.692725</v>
      </c>
      <c r="D462" s="13" t="n">
        <v>0.725756</v>
      </c>
      <c r="E462" s="13" t="n">
        <v>0.502217</v>
      </c>
      <c r="F462" s="13" t="n">
        <v>0.5669380000000001</v>
      </c>
      <c r="G462" s="13" t="n">
        <v>0.6155</v>
      </c>
      <c r="H462" s="13" t="n">
        <v>0.591032</v>
      </c>
      <c r="I462" s="13" t="n">
        <v>0.058376</v>
      </c>
      <c r="J462" s="13" t="n">
        <v>0.370956</v>
      </c>
      <c r="K462" s="13" t="n">
        <v>0.688271</v>
      </c>
      <c r="L462" s="13" t="n">
        <v>0.6721780000000001</v>
      </c>
      <c r="M462" s="13" t="n">
        <v>0.447086</v>
      </c>
      <c r="N462" s="13" t="n">
        <v>0.911564</v>
      </c>
      <c r="O462" s="9">
        <f>IF(C462&lt;=1-Params!$B$4,0,MAX(0.1,ROUND(_xlfn.GAMMA.INV((C462-(1-Params!$B$4))/Params!$B$4,Params!$B$5,Params!$B$6),1)))</f>
        <v/>
      </c>
      <c r="P462" s="9">
        <f>IF(D462&lt;=1-Params!$B$7,0,ROUND(_xlfn.GAMMA.INV((D462-(1-Params!$B$7))/Params!$B$7,Params!$B$8,Params!$B$9),3))</f>
        <v/>
      </c>
      <c r="Q462" s="9">
        <f>IF(E462&lt;=1-Params!$B$4,0,MAX(0.1,ROUND(_xlfn.GAMMA.INV((E462-(1-Params!$B$4))/Params!$B$4,Params!$B$5,Params!$B$6),1)))</f>
        <v/>
      </c>
      <c r="R462" s="9">
        <f>IF(F462&lt;=1-Params!$B$7,0,ROUND(_xlfn.GAMMA.INV((F462-(1-Params!$B$7))/Params!$B$7,Params!$B$8,Params!$B$9),3))</f>
        <v/>
      </c>
      <c r="S462" s="9">
        <f>IF(G462&lt;=1-Params!$B$7,0,ROUND((Params!$B$10+Params!$B$11*G462^Params!$B$12)*_xlfn.GAMMA.INV((G462-(1-Params!$B$7))/Params!$B$7,Params!$B$8,Params!$B$9),3))</f>
        <v/>
      </c>
      <c r="T462" s="9">
        <f>IF(H462&lt;=1-Params!$B$4,0,MAX(0.1,ROUND((Params!$B$10+Params!$B$11*H462^Params!$B$12)*_xlfn.GAMMA.INV((H462-(1-Params!$B$4))/Params!$B$4,Params!$B$5,Params!$B$6),1)))</f>
        <v/>
      </c>
      <c r="U462" s="9">
        <f>ROUND(_xlfn.NORM.INV(I462,Params!$B$13,Params!$B$14),1)</f>
        <v/>
      </c>
      <c r="V462" s="9">
        <f>ROUND(_xlfn.NORM.INV(J462,Params!$B$15,Params!$B$16),2)</f>
        <v/>
      </c>
      <c r="W462" s="9">
        <f>ROUND(_xlfn.NORM.INV(K462,Params!$B$13,Params!$B$14),1)</f>
        <v/>
      </c>
      <c r="X462" s="9">
        <f>ROUND(_xlfn.NORM.INV(L462,Params!$B$15,Params!$B$16),2)</f>
        <v/>
      </c>
      <c r="Y462" s="9">
        <f>ROUND(_xlfn.NORM.INV(M462,Params!$B$15,Params!$B$16)+Params!$B$17+Params!$B$18*M462,2)</f>
        <v/>
      </c>
      <c r="Z462" s="9">
        <f>ROUND(_xlfn.NORM.INV(N462,Params!$B$13,Params!$B$14)+Params!$B$17+Params!$B$18*N462,1)</f>
        <v/>
      </c>
    </row>
    <row r="463">
      <c r="A463" s="11" t="n">
        <v>462</v>
      </c>
      <c r="B463" s="12">
        <f>INT((A463-1)/122)+1</f>
        <v/>
      </c>
      <c r="C463" s="13" t="n">
        <v>0.41743</v>
      </c>
      <c r="D463" s="13" t="n">
        <v>0.565396</v>
      </c>
      <c r="E463" s="13" t="n">
        <v>0.676898</v>
      </c>
      <c r="F463" s="13" t="n">
        <v>0.881986</v>
      </c>
      <c r="G463" s="13" t="n">
        <v>0.418539</v>
      </c>
      <c r="H463" s="13" t="n">
        <v>0.110683</v>
      </c>
      <c r="I463" s="13" t="n">
        <v>0.312709</v>
      </c>
      <c r="J463" s="13" t="n">
        <v>0.401507</v>
      </c>
      <c r="K463" s="13" t="n">
        <v>0.383533</v>
      </c>
      <c r="L463" s="13" t="n">
        <v>0.060085</v>
      </c>
      <c r="M463" s="13" t="n">
        <v>0.277079</v>
      </c>
      <c r="N463" s="13" t="n">
        <v>0.740875</v>
      </c>
      <c r="O463" s="9">
        <f>IF(C463&lt;=1-Params!$B$4,0,MAX(0.1,ROUND(_xlfn.GAMMA.INV((C463-(1-Params!$B$4))/Params!$B$4,Params!$B$5,Params!$B$6),1)))</f>
        <v/>
      </c>
      <c r="P463" s="9">
        <f>IF(D463&lt;=1-Params!$B$7,0,ROUND(_xlfn.GAMMA.INV((D463-(1-Params!$B$7))/Params!$B$7,Params!$B$8,Params!$B$9),3))</f>
        <v/>
      </c>
      <c r="Q463" s="9">
        <f>IF(E463&lt;=1-Params!$B$4,0,MAX(0.1,ROUND(_xlfn.GAMMA.INV((E463-(1-Params!$B$4))/Params!$B$4,Params!$B$5,Params!$B$6),1)))</f>
        <v/>
      </c>
      <c r="R463" s="9">
        <f>IF(F463&lt;=1-Params!$B$7,0,ROUND(_xlfn.GAMMA.INV((F463-(1-Params!$B$7))/Params!$B$7,Params!$B$8,Params!$B$9),3))</f>
        <v/>
      </c>
      <c r="S463" s="9">
        <f>IF(G463&lt;=1-Params!$B$7,0,ROUND((Params!$B$10+Params!$B$11*G463^Params!$B$12)*_xlfn.GAMMA.INV((G463-(1-Params!$B$7))/Params!$B$7,Params!$B$8,Params!$B$9),3))</f>
        <v/>
      </c>
      <c r="T463" s="9">
        <f>IF(H463&lt;=1-Params!$B$4,0,MAX(0.1,ROUND((Params!$B$10+Params!$B$11*H463^Params!$B$12)*_xlfn.GAMMA.INV((H463-(1-Params!$B$4))/Params!$B$4,Params!$B$5,Params!$B$6),1)))</f>
        <v/>
      </c>
      <c r="U463" s="9">
        <f>ROUND(_xlfn.NORM.INV(I463,Params!$B$13,Params!$B$14),1)</f>
        <v/>
      </c>
      <c r="V463" s="9">
        <f>ROUND(_xlfn.NORM.INV(J463,Params!$B$15,Params!$B$16),2)</f>
        <v/>
      </c>
      <c r="W463" s="9">
        <f>ROUND(_xlfn.NORM.INV(K463,Params!$B$13,Params!$B$14),1)</f>
        <v/>
      </c>
      <c r="X463" s="9">
        <f>ROUND(_xlfn.NORM.INV(L463,Params!$B$15,Params!$B$16),2)</f>
        <v/>
      </c>
      <c r="Y463" s="9">
        <f>ROUND(_xlfn.NORM.INV(M463,Params!$B$15,Params!$B$16)+Params!$B$17+Params!$B$18*M463,2)</f>
        <v/>
      </c>
      <c r="Z463" s="9">
        <f>ROUND(_xlfn.NORM.INV(N463,Params!$B$13,Params!$B$14)+Params!$B$17+Params!$B$18*N463,1)</f>
        <v/>
      </c>
    </row>
    <row r="464">
      <c r="A464" s="11" t="n">
        <v>463</v>
      </c>
      <c r="B464" s="12">
        <f>INT((A464-1)/122)+1</f>
        <v/>
      </c>
      <c r="C464" s="13" t="n">
        <v>0.096261</v>
      </c>
      <c r="D464" s="13" t="n">
        <v>0.671166</v>
      </c>
      <c r="E464" s="13" t="n">
        <v>0.390358</v>
      </c>
      <c r="F464" s="13" t="n">
        <v>0.900494</v>
      </c>
      <c r="G464" s="13" t="n">
        <v>0.5529770000000001</v>
      </c>
      <c r="H464" s="13" t="n">
        <v>0.554401</v>
      </c>
      <c r="I464" s="13" t="n">
        <v>0.421261</v>
      </c>
      <c r="J464" s="13" t="n">
        <v>0.558266</v>
      </c>
      <c r="K464" s="13" t="n">
        <v>0.8834419999999999</v>
      </c>
      <c r="L464" s="13" t="n">
        <v>0.145942</v>
      </c>
      <c r="M464" s="13" t="n">
        <v>0.373258</v>
      </c>
      <c r="N464" s="13" t="n">
        <v>0.603475</v>
      </c>
      <c r="O464" s="9">
        <f>IF(C464&lt;=1-Params!$B$4,0,MAX(0.1,ROUND(_xlfn.GAMMA.INV((C464-(1-Params!$B$4))/Params!$B$4,Params!$B$5,Params!$B$6),1)))</f>
        <v/>
      </c>
      <c r="P464" s="9">
        <f>IF(D464&lt;=1-Params!$B$7,0,ROUND(_xlfn.GAMMA.INV((D464-(1-Params!$B$7))/Params!$B$7,Params!$B$8,Params!$B$9),3))</f>
        <v/>
      </c>
      <c r="Q464" s="9">
        <f>IF(E464&lt;=1-Params!$B$4,0,MAX(0.1,ROUND(_xlfn.GAMMA.INV((E464-(1-Params!$B$4))/Params!$B$4,Params!$B$5,Params!$B$6),1)))</f>
        <v/>
      </c>
      <c r="R464" s="9">
        <f>IF(F464&lt;=1-Params!$B$7,0,ROUND(_xlfn.GAMMA.INV((F464-(1-Params!$B$7))/Params!$B$7,Params!$B$8,Params!$B$9),3))</f>
        <v/>
      </c>
      <c r="S464" s="9">
        <f>IF(G464&lt;=1-Params!$B$7,0,ROUND((Params!$B$10+Params!$B$11*G464^Params!$B$12)*_xlfn.GAMMA.INV((G464-(1-Params!$B$7))/Params!$B$7,Params!$B$8,Params!$B$9),3))</f>
        <v/>
      </c>
      <c r="T464" s="9">
        <f>IF(H464&lt;=1-Params!$B$4,0,MAX(0.1,ROUND((Params!$B$10+Params!$B$11*H464^Params!$B$12)*_xlfn.GAMMA.INV((H464-(1-Params!$B$4))/Params!$B$4,Params!$B$5,Params!$B$6),1)))</f>
        <v/>
      </c>
      <c r="U464" s="9">
        <f>ROUND(_xlfn.NORM.INV(I464,Params!$B$13,Params!$B$14),1)</f>
        <v/>
      </c>
      <c r="V464" s="9">
        <f>ROUND(_xlfn.NORM.INV(J464,Params!$B$15,Params!$B$16),2)</f>
        <v/>
      </c>
      <c r="W464" s="9">
        <f>ROUND(_xlfn.NORM.INV(K464,Params!$B$13,Params!$B$14),1)</f>
        <v/>
      </c>
      <c r="X464" s="9">
        <f>ROUND(_xlfn.NORM.INV(L464,Params!$B$15,Params!$B$16),2)</f>
        <v/>
      </c>
      <c r="Y464" s="9">
        <f>ROUND(_xlfn.NORM.INV(M464,Params!$B$15,Params!$B$16)+Params!$B$17+Params!$B$18*M464,2)</f>
        <v/>
      </c>
      <c r="Z464" s="9">
        <f>ROUND(_xlfn.NORM.INV(N464,Params!$B$13,Params!$B$14)+Params!$B$17+Params!$B$18*N464,1)</f>
        <v/>
      </c>
    </row>
    <row r="465">
      <c r="A465" s="11" t="n">
        <v>464</v>
      </c>
      <c r="B465" s="12">
        <f>INT((A465-1)/122)+1</f>
        <v/>
      </c>
      <c r="C465" s="13" t="n">
        <v>0.050503</v>
      </c>
      <c r="D465" s="13" t="n">
        <v>0.913978</v>
      </c>
      <c r="E465" s="13" t="n">
        <v>0.779676</v>
      </c>
      <c r="F465" s="13" t="n">
        <v>0.348509</v>
      </c>
      <c r="G465" s="13" t="n">
        <v>0.949426</v>
      </c>
      <c r="H465" s="13" t="n">
        <v>0.504937</v>
      </c>
      <c r="I465" s="13" t="n">
        <v>0.458922</v>
      </c>
      <c r="J465" s="13" t="n">
        <v>0.260167</v>
      </c>
      <c r="K465" s="13" t="n">
        <v>0.834303</v>
      </c>
      <c r="L465" s="13" t="n">
        <v>0.16184</v>
      </c>
      <c r="M465" s="13" t="n">
        <v>0.514079</v>
      </c>
      <c r="N465" s="13" t="n">
        <v>0.727364</v>
      </c>
      <c r="O465" s="9">
        <f>IF(C465&lt;=1-Params!$B$4,0,MAX(0.1,ROUND(_xlfn.GAMMA.INV((C465-(1-Params!$B$4))/Params!$B$4,Params!$B$5,Params!$B$6),1)))</f>
        <v/>
      </c>
      <c r="P465" s="9">
        <f>IF(D465&lt;=1-Params!$B$7,0,ROUND(_xlfn.GAMMA.INV((D465-(1-Params!$B$7))/Params!$B$7,Params!$B$8,Params!$B$9),3))</f>
        <v/>
      </c>
      <c r="Q465" s="9">
        <f>IF(E465&lt;=1-Params!$B$4,0,MAX(0.1,ROUND(_xlfn.GAMMA.INV((E465-(1-Params!$B$4))/Params!$B$4,Params!$B$5,Params!$B$6),1)))</f>
        <v/>
      </c>
      <c r="R465" s="9">
        <f>IF(F465&lt;=1-Params!$B$7,0,ROUND(_xlfn.GAMMA.INV((F465-(1-Params!$B$7))/Params!$B$7,Params!$B$8,Params!$B$9),3))</f>
        <v/>
      </c>
      <c r="S465" s="9">
        <f>IF(G465&lt;=1-Params!$B$7,0,ROUND((Params!$B$10+Params!$B$11*G465^Params!$B$12)*_xlfn.GAMMA.INV((G465-(1-Params!$B$7))/Params!$B$7,Params!$B$8,Params!$B$9),3))</f>
        <v/>
      </c>
      <c r="T465" s="9">
        <f>IF(H465&lt;=1-Params!$B$4,0,MAX(0.1,ROUND((Params!$B$10+Params!$B$11*H465^Params!$B$12)*_xlfn.GAMMA.INV((H465-(1-Params!$B$4))/Params!$B$4,Params!$B$5,Params!$B$6),1)))</f>
        <v/>
      </c>
      <c r="U465" s="9">
        <f>ROUND(_xlfn.NORM.INV(I465,Params!$B$13,Params!$B$14),1)</f>
        <v/>
      </c>
      <c r="V465" s="9">
        <f>ROUND(_xlfn.NORM.INV(J465,Params!$B$15,Params!$B$16),2)</f>
        <v/>
      </c>
      <c r="W465" s="9">
        <f>ROUND(_xlfn.NORM.INV(K465,Params!$B$13,Params!$B$14),1)</f>
        <v/>
      </c>
      <c r="X465" s="9">
        <f>ROUND(_xlfn.NORM.INV(L465,Params!$B$15,Params!$B$16),2)</f>
        <v/>
      </c>
      <c r="Y465" s="9">
        <f>ROUND(_xlfn.NORM.INV(M465,Params!$B$15,Params!$B$16)+Params!$B$17+Params!$B$18*M465,2)</f>
        <v/>
      </c>
      <c r="Z465" s="9">
        <f>ROUND(_xlfn.NORM.INV(N465,Params!$B$13,Params!$B$14)+Params!$B$17+Params!$B$18*N465,1)</f>
        <v/>
      </c>
    </row>
    <row r="466">
      <c r="A466" s="11" t="n">
        <v>465</v>
      </c>
      <c r="B466" s="12">
        <f>INT((A466-1)/122)+1</f>
        <v/>
      </c>
      <c r="C466" s="13" t="n">
        <v>0.239408</v>
      </c>
      <c r="D466" s="13" t="n">
        <v>0.48159</v>
      </c>
      <c r="E466" s="13" t="n">
        <v>0.863371</v>
      </c>
      <c r="F466" s="13" t="n">
        <v>0.713051</v>
      </c>
      <c r="G466" s="13" t="n">
        <v>0.967601</v>
      </c>
      <c r="H466" s="13" t="n">
        <v>0.255048</v>
      </c>
      <c r="I466" s="13" t="n">
        <v>0.501063</v>
      </c>
      <c r="J466" s="13" t="n">
        <v>0.144808</v>
      </c>
      <c r="K466" s="13" t="n">
        <v>0.444778</v>
      </c>
      <c r="L466" s="13" t="n">
        <v>0.101132</v>
      </c>
      <c r="M466" s="13" t="n">
        <v>0.06899</v>
      </c>
      <c r="N466" s="13" t="n">
        <v>0.712777</v>
      </c>
      <c r="O466" s="9">
        <f>IF(C466&lt;=1-Params!$B$4,0,MAX(0.1,ROUND(_xlfn.GAMMA.INV((C466-(1-Params!$B$4))/Params!$B$4,Params!$B$5,Params!$B$6),1)))</f>
        <v/>
      </c>
      <c r="P466" s="9">
        <f>IF(D466&lt;=1-Params!$B$7,0,ROUND(_xlfn.GAMMA.INV((D466-(1-Params!$B$7))/Params!$B$7,Params!$B$8,Params!$B$9),3))</f>
        <v/>
      </c>
      <c r="Q466" s="9">
        <f>IF(E466&lt;=1-Params!$B$4,0,MAX(0.1,ROUND(_xlfn.GAMMA.INV((E466-(1-Params!$B$4))/Params!$B$4,Params!$B$5,Params!$B$6),1)))</f>
        <v/>
      </c>
      <c r="R466" s="9">
        <f>IF(F466&lt;=1-Params!$B$7,0,ROUND(_xlfn.GAMMA.INV((F466-(1-Params!$B$7))/Params!$B$7,Params!$B$8,Params!$B$9),3))</f>
        <v/>
      </c>
      <c r="S466" s="9">
        <f>IF(G466&lt;=1-Params!$B$7,0,ROUND((Params!$B$10+Params!$B$11*G466^Params!$B$12)*_xlfn.GAMMA.INV((G466-(1-Params!$B$7))/Params!$B$7,Params!$B$8,Params!$B$9),3))</f>
        <v/>
      </c>
      <c r="T466" s="9">
        <f>IF(H466&lt;=1-Params!$B$4,0,MAX(0.1,ROUND((Params!$B$10+Params!$B$11*H466^Params!$B$12)*_xlfn.GAMMA.INV((H466-(1-Params!$B$4))/Params!$B$4,Params!$B$5,Params!$B$6),1)))</f>
        <v/>
      </c>
      <c r="U466" s="9">
        <f>ROUND(_xlfn.NORM.INV(I466,Params!$B$13,Params!$B$14),1)</f>
        <v/>
      </c>
      <c r="V466" s="9">
        <f>ROUND(_xlfn.NORM.INV(J466,Params!$B$15,Params!$B$16),2)</f>
        <v/>
      </c>
      <c r="W466" s="9">
        <f>ROUND(_xlfn.NORM.INV(K466,Params!$B$13,Params!$B$14),1)</f>
        <v/>
      </c>
      <c r="X466" s="9">
        <f>ROUND(_xlfn.NORM.INV(L466,Params!$B$15,Params!$B$16),2)</f>
        <v/>
      </c>
      <c r="Y466" s="9">
        <f>ROUND(_xlfn.NORM.INV(M466,Params!$B$15,Params!$B$16)+Params!$B$17+Params!$B$18*M466,2)</f>
        <v/>
      </c>
      <c r="Z466" s="9">
        <f>ROUND(_xlfn.NORM.INV(N466,Params!$B$13,Params!$B$14)+Params!$B$17+Params!$B$18*N466,1)</f>
        <v/>
      </c>
    </row>
    <row r="467">
      <c r="A467" s="11" t="n">
        <v>466</v>
      </c>
      <c r="B467" s="12">
        <f>INT((A467-1)/122)+1</f>
        <v/>
      </c>
      <c r="C467" s="13" t="n">
        <v>0.793099</v>
      </c>
      <c r="D467" s="13" t="n">
        <v>0.877461</v>
      </c>
      <c r="E467" s="13" t="n">
        <v>0.927432</v>
      </c>
      <c r="F467" s="13" t="n">
        <v>0.503688</v>
      </c>
      <c r="G467" s="13" t="n">
        <v>0.2999</v>
      </c>
      <c r="H467" s="13" t="n">
        <v>0.330361</v>
      </c>
      <c r="I467" s="13" t="n">
        <v>0.50468</v>
      </c>
      <c r="J467" s="13" t="n">
        <v>0.403392</v>
      </c>
      <c r="K467" s="13" t="n">
        <v>0.95113</v>
      </c>
      <c r="L467" s="13" t="n">
        <v>0.06814199999999999</v>
      </c>
      <c r="M467" s="13" t="n">
        <v>0.023032</v>
      </c>
      <c r="N467" s="13" t="n">
        <v>0.451783</v>
      </c>
      <c r="O467" s="9">
        <f>IF(C467&lt;=1-Params!$B$4,0,MAX(0.1,ROUND(_xlfn.GAMMA.INV((C467-(1-Params!$B$4))/Params!$B$4,Params!$B$5,Params!$B$6),1)))</f>
        <v/>
      </c>
      <c r="P467" s="9">
        <f>IF(D467&lt;=1-Params!$B$7,0,ROUND(_xlfn.GAMMA.INV((D467-(1-Params!$B$7))/Params!$B$7,Params!$B$8,Params!$B$9),3))</f>
        <v/>
      </c>
      <c r="Q467" s="9">
        <f>IF(E467&lt;=1-Params!$B$4,0,MAX(0.1,ROUND(_xlfn.GAMMA.INV((E467-(1-Params!$B$4))/Params!$B$4,Params!$B$5,Params!$B$6),1)))</f>
        <v/>
      </c>
      <c r="R467" s="9">
        <f>IF(F467&lt;=1-Params!$B$7,0,ROUND(_xlfn.GAMMA.INV((F467-(1-Params!$B$7))/Params!$B$7,Params!$B$8,Params!$B$9),3))</f>
        <v/>
      </c>
      <c r="S467" s="9">
        <f>IF(G467&lt;=1-Params!$B$7,0,ROUND((Params!$B$10+Params!$B$11*G467^Params!$B$12)*_xlfn.GAMMA.INV((G467-(1-Params!$B$7))/Params!$B$7,Params!$B$8,Params!$B$9),3))</f>
        <v/>
      </c>
      <c r="T467" s="9">
        <f>IF(H467&lt;=1-Params!$B$4,0,MAX(0.1,ROUND((Params!$B$10+Params!$B$11*H467^Params!$B$12)*_xlfn.GAMMA.INV((H467-(1-Params!$B$4))/Params!$B$4,Params!$B$5,Params!$B$6),1)))</f>
        <v/>
      </c>
      <c r="U467" s="9">
        <f>ROUND(_xlfn.NORM.INV(I467,Params!$B$13,Params!$B$14),1)</f>
        <v/>
      </c>
      <c r="V467" s="9">
        <f>ROUND(_xlfn.NORM.INV(J467,Params!$B$15,Params!$B$16),2)</f>
        <v/>
      </c>
      <c r="W467" s="9">
        <f>ROUND(_xlfn.NORM.INV(K467,Params!$B$13,Params!$B$14),1)</f>
        <v/>
      </c>
      <c r="X467" s="9">
        <f>ROUND(_xlfn.NORM.INV(L467,Params!$B$15,Params!$B$16),2)</f>
        <v/>
      </c>
      <c r="Y467" s="9">
        <f>ROUND(_xlfn.NORM.INV(M467,Params!$B$15,Params!$B$16)+Params!$B$17+Params!$B$18*M467,2)</f>
        <v/>
      </c>
      <c r="Z467" s="9">
        <f>ROUND(_xlfn.NORM.INV(N467,Params!$B$13,Params!$B$14)+Params!$B$17+Params!$B$18*N467,1)</f>
        <v/>
      </c>
    </row>
    <row r="468">
      <c r="A468" s="11" t="n">
        <v>467</v>
      </c>
      <c r="B468" s="12">
        <f>INT((A468-1)/122)+1</f>
        <v/>
      </c>
      <c r="C468" s="13" t="n">
        <v>0.533486</v>
      </c>
      <c r="D468" s="13" t="n">
        <v>0.68044</v>
      </c>
      <c r="E468" s="13" t="n">
        <v>0.737409</v>
      </c>
      <c r="F468" s="13" t="n">
        <v>0.169506</v>
      </c>
      <c r="G468" s="13" t="n">
        <v>0.578875</v>
      </c>
      <c r="H468" s="13" t="n">
        <v>0.7768929999999999</v>
      </c>
      <c r="I468" s="13" t="n">
        <v>0.096138</v>
      </c>
      <c r="J468" s="13" t="n">
        <v>0.586224</v>
      </c>
      <c r="K468" s="13" t="n">
        <v>0.961765</v>
      </c>
      <c r="L468" s="13" t="n">
        <v>0.140848</v>
      </c>
      <c r="M468" s="13" t="n">
        <v>0.04082</v>
      </c>
      <c r="N468" s="13" t="n">
        <v>0.39659</v>
      </c>
      <c r="O468" s="9">
        <f>IF(C468&lt;=1-Params!$B$4,0,MAX(0.1,ROUND(_xlfn.GAMMA.INV((C468-(1-Params!$B$4))/Params!$B$4,Params!$B$5,Params!$B$6),1)))</f>
        <v/>
      </c>
      <c r="P468" s="9">
        <f>IF(D468&lt;=1-Params!$B$7,0,ROUND(_xlfn.GAMMA.INV((D468-(1-Params!$B$7))/Params!$B$7,Params!$B$8,Params!$B$9),3))</f>
        <v/>
      </c>
      <c r="Q468" s="9">
        <f>IF(E468&lt;=1-Params!$B$4,0,MAX(0.1,ROUND(_xlfn.GAMMA.INV((E468-(1-Params!$B$4))/Params!$B$4,Params!$B$5,Params!$B$6),1)))</f>
        <v/>
      </c>
      <c r="R468" s="9">
        <f>IF(F468&lt;=1-Params!$B$7,0,ROUND(_xlfn.GAMMA.INV((F468-(1-Params!$B$7))/Params!$B$7,Params!$B$8,Params!$B$9),3))</f>
        <v/>
      </c>
      <c r="S468" s="9">
        <f>IF(G468&lt;=1-Params!$B$7,0,ROUND((Params!$B$10+Params!$B$11*G468^Params!$B$12)*_xlfn.GAMMA.INV((G468-(1-Params!$B$7))/Params!$B$7,Params!$B$8,Params!$B$9),3))</f>
        <v/>
      </c>
      <c r="T468" s="9">
        <f>IF(H468&lt;=1-Params!$B$4,0,MAX(0.1,ROUND((Params!$B$10+Params!$B$11*H468^Params!$B$12)*_xlfn.GAMMA.INV((H468-(1-Params!$B$4))/Params!$B$4,Params!$B$5,Params!$B$6),1)))</f>
        <v/>
      </c>
      <c r="U468" s="9">
        <f>ROUND(_xlfn.NORM.INV(I468,Params!$B$13,Params!$B$14),1)</f>
        <v/>
      </c>
      <c r="V468" s="9">
        <f>ROUND(_xlfn.NORM.INV(J468,Params!$B$15,Params!$B$16),2)</f>
        <v/>
      </c>
      <c r="W468" s="9">
        <f>ROUND(_xlfn.NORM.INV(K468,Params!$B$13,Params!$B$14),1)</f>
        <v/>
      </c>
      <c r="X468" s="9">
        <f>ROUND(_xlfn.NORM.INV(L468,Params!$B$15,Params!$B$16),2)</f>
        <v/>
      </c>
      <c r="Y468" s="9">
        <f>ROUND(_xlfn.NORM.INV(M468,Params!$B$15,Params!$B$16)+Params!$B$17+Params!$B$18*M468,2)</f>
        <v/>
      </c>
      <c r="Z468" s="9">
        <f>ROUND(_xlfn.NORM.INV(N468,Params!$B$13,Params!$B$14)+Params!$B$17+Params!$B$18*N468,1)</f>
        <v/>
      </c>
    </row>
    <row r="469">
      <c r="A469" s="11" t="n">
        <v>468</v>
      </c>
      <c r="B469" s="12">
        <f>INT((A469-1)/122)+1</f>
        <v/>
      </c>
      <c r="C469" s="13" t="n">
        <v>0.668666</v>
      </c>
      <c r="D469" s="13" t="n">
        <v>0.017631</v>
      </c>
      <c r="E469" s="13" t="n">
        <v>0.772428</v>
      </c>
      <c r="F469" s="13" t="n">
        <v>0.035037</v>
      </c>
      <c r="G469" s="13" t="n">
        <v>0.632933</v>
      </c>
      <c r="H469" s="13" t="n">
        <v>0.622912</v>
      </c>
      <c r="I469" s="13" t="n">
        <v>0.239747</v>
      </c>
      <c r="J469" s="13" t="n">
        <v>0.498714</v>
      </c>
      <c r="K469" s="13" t="n">
        <v>0.87226</v>
      </c>
      <c r="L469" s="13" t="n">
        <v>0.142747</v>
      </c>
      <c r="M469" s="13" t="n">
        <v>0.172362</v>
      </c>
      <c r="N469" s="13" t="n">
        <v>0.231919</v>
      </c>
      <c r="O469" s="9">
        <f>IF(C469&lt;=1-Params!$B$4,0,MAX(0.1,ROUND(_xlfn.GAMMA.INV((C469-(1-Params!$B$4))/Params!$B$4,Params!$B$5,Params!$B$6),1)))</f>
        <v/>
      </c>
      <c r="P469" s="9">
        <f>IF(D469&lt;=1-Params!$B$7,0,ROUND(_xlfn.GAMMA.INV((D469-(1-Params!$B$7))/Params!$B$7,Params!$B$8,Params!$B$9),3))</f>
        <v/>
      </c>
      <c r="Q469" s="9">
        <f>IF(E469&lt;=1-Params!$B$4,0,MAX(0.1,ROUND(_xlfn.GAMMA.INV((E469-(1-Params!$B$4))/Params!$B$4,Params!$B$5,Params!$B$6),1)))</f>
        <v/>
      </c>
      <c r="R469" s="9">
        <f>IF(F469&lt;=1-Params!$B$7,0,ROUND(_xlfn.GAMMA.INV((F469-(1-Params!$B$7))/Params!$B$7,Params!$B$8,Params!$B$9),3))</f>
        <v/>
      </c>
      <c r="S469" s="9">
        <f>IF(G469&lt;=1-Params!$B$7,0,ROUND((Params!$B$10+Params!$B$11*G469^Params!$B$12)*_xlfn.GAMMA.INV((G469-(1-Params!$B$7))/Params!$B$7,Params!$B$8,Params!$B$9),3))</f>
        <v/>
      </c>
      <c r="T469" s="9">
        <f>IF(H469&lt;=1-Params!$B$4,0,MAX(0.1,ROUND((Params!$B$10+Params!$B$11*H469^Params!$B$12)*_xlfn.GAMMA.INV((H469-(1-Params!$B$4))/Params!$B$4,Params!$B$5,Params!$B$6),1)))</f>
        <v/>
      </c>
      <c r="U469" s="9">
        <f>ROUND(_xlfn.NORM.INV(I469,Params!$B$13,Params!$B$14),1)</f>
        <v/>
      </c>
      <c r="V469" s="9">
        <f>ROUND(_xlfn.NORM.INV(J469,Params!$B$15,Params!$B$16),2)</f>
        <v/>
      </c>
      <c r="W469" s="9">
        <f>ROUND(_xlfn.NORM.INV(K469,Params!$B$13,Params!$B$14),1)</f>
        <v/>
      </c>
      <c r="X469" s="9">
        <f>ROUND(_xlfn.NORM.INV(L469,Params!$B$15,Params!$B$16),2)</f>
        <v/>
      </c>
      <c r="Y469" s="9">
        <f>ROUND(_xlfn.NORM.INV(M469,Params!$B$15,Params!$B$16)+Params!$B$17+Params!$B$18*M469,2)</f>
        <v/>
      </c>
      <c r="Z469" s="9">
        <f>ROUND(_xlfn.NORM.INV(N469,Params!$B$13,Params!$B$14)+Params!$B$17+Params!$B$18*N469,1)</f>
        <v/>
      </c>
    </row>
    <row r="470">
      <c r="A470" s="11" t="n">
        <v>469</v>
      </c>
      <c r="B470" s="12">
        <f>INT((A470-1)/122)+1</f>
        <v/>
      </c>
      <c r="C470" s="13" t="n">
        <v>0.477726</v>
      </c>
      <c r="D470" s="13" t="n">
        <v>0.09426900000000001</v>
      </c>
      <c r="E470" s="13" t="n">
        <v>0.35111</v>
      </c>
      <c r="F470" s="13" t="n">
        <v>0.172893</v>
      </c>
      <c r="G470" s="13" t="n">
        <v>0.293445</v>
      </c>
      <c r="H470" s="13" t="n">
        <v>0.304632</v>
      </c>
      <c r="I470" s="13" t="n">
        <v>0.150458</v>
      </c>
      <c r="J470" s="13" t="n">
        <v>0.889093</v>
      </c>
      <c r="K470" s="13" t="n">
        <v>0.776089</v>
      </c>
      <c r="L470" s="13" t="n">
        <v>0.455616</v>
      </c>
      <c r="M470" s="13" t="n">
        <v>0.148782</v>
      </c>
      <c r="N470" s="13" t="n">
        <v>0.483337</v>
      </c>
      <c r="O470" s="9">
        <f>IF(C470&lt;=1-Params!$B$4,0,MAX(0.1,ROUND(_xlfn.GAMMA.INV((C470-(1-Params!$B$4))/Params!$B$4,Params!$B$5,Params!$B$6),1)))</f>
        <v/>
      </c>
      <c r="P470" s="9">
        <f>IF(D470&lt;=1-Params!$B$7,0,ROUND(_xlfn.GAMMA.INV((D470-(1-Params!$B$7))/Params!$B$7,Params!$B$8,Params!$B$9),3))</f>
        <v/>
      </c>
      <c r="Q470" s="9">
        <f>IF(E470&lt;=1-Params!$B$4,0,MAX(0.1,ROUND(_xlfn.GAMMA.INV((E470-(1-Params!$B$4))/Params!$B$4,Params!$B$5,Params!$B$6),1)))</f>
        <v/>
      </c>
      <c r="R470" s="9">
        <f>IF(F470&lt;=1-Params!$B$7,0,ROUND(_xlfn.GAMMA.INV((F470-(1-Params!$B$7))/Params!$B$7,Params!$B$8,Params!$B$9),3))</f>
        <v/>
      </c>
      <c r="S470" s="9">
        <f>IF(G470&lt;=1-Params!$B$7,0,ROUND((Params!$B$10+Params!$B$11*G470^Params!$B$12)*_xlfn.GAMMA.INV((G470-(1-Params!$B$7))/Params!$B$7,Params!$B$8,Params!$B$9),3))</f>
        <v/>
      </c>
      <c r="T470" s="9">
        <f>IF(H470&lt;=1-Params!$B$4,0,MAX(0.1,ROUND((Params!$B$10+Params!$B$11*H470^Params!$B$12)*_xlfn.GAMMA.INV((H470-(1-Params!$B$4))/Params!$B$4,Params!$B$5,Params!$B$6),1)))</f>
        <v/>
      </c>
      <c r="U470" s="9">
        <f>ROUND(_xlfn.NORM.INV(I470,Params!$B$13,Params!$B$14),1)</f>
        <v/>
      </c>
      <c r="V470" s="9">
        <f>ROUND(_xlfn.NORM.INV(J470,Params!$B$15,Params!$B$16),2)</f>
        <v/>
      </c>
      <c r="W470" s="9">
        <f>ROUND(_xlfn.NORM.INV(K470,Params!$B$13,Params!$B$14),1)</f>
        <v/>
      </c>
      <c r="X470" s="9">
        <f>ROUND(_xlfn.NORM.INV(L470,Params!$B$15,Params!$B$16),2)</f>
        <v/>
      </c>
      <c r="Y470" s="9">
        <f>ROUND(_xlfn.NORM.INV(M470,Params!$B$15,Params!$B$16)+Params!$B$17+Params!$B$18*M470,2)</f>
        <v/>
      </c>
      <c r="Z470" s="9">
        <f>ROUND(_xlfn.NORM.INV(N470,Params!$B$13,Params!$B$14)+Params!$B$17+Params!$B$18*N470,1)</f>
        <v/>
      </c>
    </row>
    <row r="471">
      <c r="A471" s="11" t="n">
        <v>470</v>
      </c>
      <c r="B471" s="12">
        <f>INT((A471-1)/122)+1</f>
        <v/>
      </c>
      <c r="C471" s="13" t="n">
        <v>0.318554</v>
      </c>
      <c r="D471" s="13" t="n">
        <v>0.462802</v>
      </c>
      <c r="E471" s="13" t="n">
        <v>0.689246</v>
      </c>
      <c r="F471" s="13" t="n">
        <v>0.049311</v>
      </c>
      <c r="G471" s="13" t="n">
        <v>0.353264</v>
      </c>
      <c r="H471" s="13" t="n">
        <v>0.580775</v>
      </c>
      <c r="I471" s="13" t="n">
        <v>0.044246</v>
      </c>
      <c r="J471" s="13" t="n">
        <v>0.983032</v>
      </c>
      <c r="K471" s="13" t="n">
        <v>0.920887</v>
      </c>
      <c r="L471" s="13" t="n">
        <v>0.295842</v>
      </c>
      <c r="M471" s="13" t="n">
        <v>0.07405</v>
      </c>
      <c r="N471" s="13" t="n">
        <v>0.462414</v>
      </c>
      <c r="O471" s="9">
        <f>IF(C471&lt;=1-Params!$B$4,0,MAX(0.1,ROUND(_xlfn.GAMMA.INV((C471-(1-Params!$B$4))/Params!$B$4,Params!$B$5,Params!$B$6),1)))</f>
        <v/>
      </c>
      <c r="P471" s="9">
        <f>IF(D471&lt;=1-Params!$B$7,0,ROUND(_xlfn.GAMMA.INV((D471-(1-Params!$B$7))/Params!$B$7,Params!$B$8,Params!$B$9),3))</f>
        <v/>
      </c>
      <c r="Q471" s="9">
        <f>IF(E471&lt;=1-Params!$B$4,0,MAX(0.1,ROUND(_xlfn.GAMMA.INV((E471-(1-Params!$B$4))/Params!$B$4,Params!$B$5,Params!$B$6),1)))</f>
        <v/>
      </c>
      <c r="R471" s="9">
        <f>IF(F471&lt;=1-Params!$B$7,0,ROUND(_xlfn.GAMMA.INV((F471-(1-Params!$B$7))/Params!$B$7,Params!$B$8,Params!$B$9),3))</f>
        <v/>
      </c>
      <c r="S471" s="9">
        <f>IF(G471&lt;=1-Params!$B$7,0,ROUND((Params!$B$10+Params!$B$11*G471^Params!$B$12)*_xlfn.GAMMA.INV((G471-(1-Params!$B$7))/Params!$B$7,Params!$B$8,Params!$B$9),3))</f>
        <v/>
      </c>
      <c r="T471" s="9">
        <f>IF(H471&lt;=1-Params!$B$4,0,MAX(0.1,ROUND((Params!$B$10+Params!$B$11*H471^Params!$B$12)*_xlfn.GAMMA.INV((H471-(1-Params!$B$4))/Params!$B$4,Params!$B$5,Params!$B$6),1)))</f>
        <v/>
      </c>
      <c r="U471" s="9">
        <f>ROUND(_xlfn.NORM.INV(I471,Params!$B$13,Params!$B$14),1)</f>
        <v/>
      </c>
      <c r="V471" s="9">
        <f>ROUND(_xlfn.NORM.INV(J471,Params!$B$15,Params!$B$16),2)</f>
        <v/>
      </c>
      <c r="W471" s="9">
        <f>ROUND(_xlfn.NORM.INV(K471,Params!$B$13,Params!$B$14),1)</f>
        <v/>
      </c>
      <c r="X471" s="9">
        <f>ROUND(_xlfn.NORM.INV(L471,Params!$B$15,Params!$B$16),2)</f>
        <v/>
      </c>
      <c r="Y471" s="9">
        <f>ROUND(_xlfn.NORM.INV(M471,Params!$B$15,Params!$B$16)+Params!$B$17+Params!$B$18*M471,2)</f>
        <v/>
      </c>
      <c r="Z471" s="9">
        <f>ROUND(_xlfn.NORM.INV(N471,Params!$B$13,Params!$B$14)+Params!$B$17+Params!$B$18*N471,1)</f>
        <v/>
      </c>
    </row>
    <row r="472">
      <c r="A472" s="11" t="n">
        <v>471</v>
      </c>
      <c r="B472" s="12">
        <f>INT((A472-1)/122)+1</f>
        <v/>
      </c>
      <c r="C472" s="13" t="n">
        <v>0.538853</v>
      </c>
      <c r="D472" s="13" t="n">
        <v>0.838395</v>
      </c>
      <c r="E472" s="13" t="n">
        <v>0.697169</v>
      </c>
      <c r="F472" s="13" t="n">
        <v>0.616351</v>
      </c>
      <c r="G472" s="13" t="n">
        <v>0.334085</v>
      </c>
      <c r="H472" s="13" t="n">
        <v>0.142923</v>
      </c>
      <c r="I472" s="13" t="n">
        <v>0.063212</v>
      </c>
      <c r="J472" s="13" t="n">
        <v>0.960503</v>
      </c>
      <c r="K472" s="13" t="n">
        <v>0.614888</v>
      </c>
      <c r="L472" s="13" t="n">
        <v>0.035759</v>
      </c>
      <c r="M472" s="13" t="n">
        <v>0.112973</v>
      </c>
      <c r="N472" s="13" t="n">
        <v>0.237738</v>
      </c>
      <c r="O472" s="9">
        <f>IF(C472&lt;=1-Params!$B$4,0,MAX(0.1,ROUND(_xlfn.GAMMA.INV((C472-(1-Params!$B$4))/Params!$B$4,Params!$B$5,Params!$B$6),1)))</f>
        <v/>
      </c>
      <c r="P472" s="9">
        <f>IF(D472&lt;=1-Params!$B$7,0,ROUND(_xlfn.GAMMA.INV((D472-(1-Params!$B$7))/Params!$B$7,Params!$B$8,Params!$B$9),3))</f>
        <v/>
      </c>
      <c r="Q472" s="9">
        <f>IF(E472&lt;=1-Params!$B$4,0,MAX(0.1,ROUND(_xlfn.GAMMA.INV((E472-(1-Params!$B$4))/Params!$B$4,Params!$B$5,Params!$B$6),1)))</f>
        <v/>
      </c>
      <c r="R472" s="9">
        <f>IF(F472&lt;=1-Params!$B$7,0,ROUND(_xlfn.GAMMA.INV((F472-(1-Params!$B$7))/Params!$B$7,Params!$B$8,Params!$B$9),3))</f>
        <v/>
      </c>
      <c r="S472" s="9">
        <f>IF(G472&lt;=1-Params!$B$7,0,ROUND((Params!$B$10+Params!$B$11*G472^Params!$B$12)*_xlfn.GAMMA.INV((G472-(1-Params!$B$7))/Params!$B$7,Params!$B$8,Params!$B$9),3))</f>
        <v/>
      </c>
      <c r="T472" s="9">
        <f>IF(H472&lt;=1-Params!$B$4,0,MAX(0.1,ROUND((Params!$B$10+Params!$B$11*H472^Params!$B$12)*_xlfn.GAMMA.INV((H472-(1-Params!$B$4))/Params!$B$4,Params!$B$5,Params!$B$6),1)))</f>
        <v/>
      </c>
      <c r="U472" s="9">
        <f>ROUND(_xlfn.NORM.INV(I472,Params!$B$13,Params!$B$14),1)</f>
        <v/>
      </c>
      <c r="V472" s="9">
        <f>ROUND(_xlfn.NORM.INV(J472,Params!$B$15,Params!$B$16),2)</f>
        <v/>
      </c>
      <c r="W472" s="9">
        <f>ROUND(_xlfn.NORM.INV(K472,Params!$B$13,Params!$B$14),1)</f>
        <v/>
      </c>
      <c r="X472" s="9">
        <f>ROUND(_xlfn.NORM.INV(L472,Params!$B$15,Params!$B$16),2)</f>
        <v/>
      </c>
      <c r="Y472" s="9">
        <f>ROUND(_xlfn.NORM.INV(M472,Params!$B$15,Params!$B$16)+Params!$B$17+Params!$B$18*M472,2)</f>
        <v/>
      </c>
      <c r="Z472" s="9">
        <f>ROUND(_xlfn.NORM.INV(N472,Params!$B$13,Params!$B$14)+Params!$B$17+Params!$B$18*N472,1)</f>
        <v/>
      </c>
    </row>
    <row r="473">
      <c r="A473" s="11" t="n">
        <v>472</v>
      </c>
      <c r="B473" s="12">
        <f>INT((A473-1)/122)+1</f>
        <v/>
      </c>
      <c r="C473" s="13" t="n">
        <v>0.428661</v>
      </c>
      <c r="D473" s="13" t="n">
        <v>0.195479</v>
      </c>
      <c r="E473" s="13" t="n">
        <v>0.211828</v>
      </c>
      <c r="F473" s="13" t="n">
        <v>0.9144139999999999</v>
      </c>
      <c r="G473" s="13" t="n">
        <v>0.234934</v>
      </c>
      <c r="H473" s="13" t="n">
        <v>0.117598</v>
      </c>
      <c r="I473" s="13" t="n">
        <v>0.331999</v>
      </c>
      <c r="J473" s="13" t="n">
        <v>0.42888</v>
      </c>
      <c r="K473" s="13" t="n">
        <v>0.126065</v>
      </c>
      <c r="L473" s="13" t="n">
        <v>0.090503</v>
      </c>
      <c r="M473" s="13" t="n">
        <v>0.166304</v>
      </c>
      <c r="N473" s="13" t="n">
        <v>0.587267</v>
      </c>
      <c r="O473" s="9">
        <f>IF(C473&lt;=1-Params!$B$4,0,MAX(0.1,ROUND(_xlfn.GAMMA.INV((C473-(1-Params!$B$4))/Params!$B$4,Params!$B$5,Params!$B$6),1)))</f>
        <v/>
      </c>
      <c r="P473" s="9">
        <f>IF(D473&lt;=1-Params!$B$7,0,ROUND(_xlfn.GAMMA.INV((D473-(1-Params!$B$7))/Params!$B$7,Params!$B$8,Params!$B$9),3))</f>
        <v/>
      </c>
      <c r="Q473" s="9">
        <f>IF(E473&lt;=1-Params!$B$4,0,MAX(0.1,ROUND(_xlfn.GAMMA.INV((E473-(1-Params!$B$4))/Params!$B$4,Params!$B$5,Params!$B$6),1)))</f>
        <v/>
      </c>
      <c r="R473" s="9">
        <f>IF(F473&lt;=1-Params!$B$7,0,ROUND(_xlfn.GAMMA.INV((F473-(1-Params!$B$7))/Params!$B$7,Params!$B$8,Params!$B$9),3))</f>
        <v/>
      </c>
      <c r="S473" s="9">
        <f>IF(G473&lt;=1-Params!$B$7,0,ROUND((Params!$B$10+Params!$B$11*G473^Params!$B$12)*_xlfn.GAMMA.INV((G473-(1-Params!$B$7))/Params!$B$7,Params!$B$8,Params!$B$9),3))</f>
        <v/>
      </c>
      <c r="T473" s="9">
        <f>IF(H473&lt;=1-Params!$B$4,0,MAX(0.1,ROUND((Params!$B$10+Params!$B$11*H473^Params!$B$12)*_xlfn.GAMMA.INV((H473-(1-Params!$B$4))/Params!$B$4,Params!$B$5,Params!$B$6),1)))</f>
        <v/>
      </c>
      <c r="U473" s="9">
        <f>ROUND(_xlfn.NORM.INV(I473,Params!$B$13,Params!$B$14),1)</f>
        <v/>
      </c>
      <c r="V473" s="9">
        <f>ROUND(_xlfn.NORM.INV(J473,Params!$B$15,Params!$B$16),2)</f>
        <v/>
      </c>
      <c r="W473" s="9">
        <f>ROUND(_xlfn.NORM.INV(K473,Params!$B$13,Params!$B$14),1)</f>
        <v/>
      </c>
      <c r="X473" s="9">
        <f>ROUND(_xlfn.NORM.INV(L473,Params!$B$15,Params!$B$16),2)</f>
        <v/>
      </c>
      <c r="Y473" s="9">
        <f>ROUND(_xlfn.NORM.INV(M473,Params!$B$15,Params!$B$16)+Params!$B$17+Params!$B$18*M473,2)</f>
        <v/>
      </c>
      <c r="Z473" s="9">
        <f>ROUND(_xlfn.NORM.INV(N473,Params!$B$13,Params!$B$14)+Params!$B$17+Params!$B$18*N473,1)</f>
        <v/>
      </c>
    </row>
    <row r="474">
      <c r="A474" s="11" t="n">
        <v>473</v>
      </c>
      <c r="B474" s="12">
        <f>INT((A474-1)/122)+1</f>
        <v/>
      </c>
      <c r="C474" s="13" t="n">
        <v>0.9608179999999999</v>
      </c>
      <c r="D474" s="13" t="n">
        <v>0.087191</v>
      </c>
      <c r="E474" s="13" t="n">
        <v>0.702422</v>
      </c>
      <c r="F474" s="13" t="n">
        <v>0.959051</v>
      </c>
      <c r="G474" s="13" t="n">
        <v>0.200962</v>
      </c>
      <c r="H474" s="13" t="n">
        <v>0.188063</v>
      </c>
      <c r="I474" s="13" t="n">
        <v>0.333259</v>
      </c>
      <c r="J474" s="13" t="n">
        <v>0.23463</v>
      </c>
      <c r="K474" s="13" t="n">
        <v>0.274406</v>
      </c>
      <c r="L474" s="13" t="n">
        <v>0.434732</v>
      </c>
      <c r="M474" s="13" t="n">
        <v>0.533711</v>
      </c>
      <c r="N474" s="13" t="n">
        <v>0.098457</v>
      </c>
      <c r="O474" s="9">
        <f>IF(C474&lt;=1-Params!$B$4,0,MAX(0.1,ROUND(_xlfn.GAMMA.INV((C474-(1-Params!$B$4))/Params!$B$4,Params!$B$5,Params!$B$6),1)))</f>
        <v/>
      </c>
      <c r="P474" s="9">
        <f>IF(D474&lt;=1-Params!$B$7,0,ROUND(_xlfn.GAMMA.INV((D474-(1-Params!$B$7))/Params!$B$7,Params!$B$8,Params!$B$9),3))</f>
        <v/>
      </c>
      <c r="Q474" s="9">
        <f>IF(E474&lt;=1-Params!$B$4,0,MAX(0.1,ROUND(_xlfn.GAMMA.INV((E474-(1-Params!$B$4))/Params!$B$4,Params!$B$5,Params!$B$6),1)))</f>
        <v/>
      </c>
      <c r="R474" s="9">
        <f>IF(F474&lt;=1-Params!$B$7,0,ROUND(_xlfn.GAMMA.INV((F474-(1-Params!$B$7))/Params!$B$7,Params!$B$8,Params!$B$9),3))</f>
        <v/>
      </c>
      <c r="S474" s="9">
        <f>IF(G474&lt;=1-Params!$B$7,0,ROUND((Params!$B$10+Params!$B$11*G474^Params!$B$12)*_xlfn.GAMMA.INV((G474-(1-Params!$B$7))/Params!$B$7,Params!$B$8,Params!$B$9),3))</f>
        <v/>
      </c>
      <c r="T474" s="9">
        <f>IF(H474&lt;=1-Params!$B$4,0,MAX(0.1,ROUND((Params!$B$10+Params!$B$11*H474^Params!$B$12)*_xlfn.GAMMA.INV((H474-(1-Params!$B$4))/Params!$B$4,Params!$B$5,Params!$B$6),1)))</f>
        <v/>
      </c>
      <c r="U474" s="9">
        <f>ROUND(_xlfn.NORM.INV(I474,Params!$B$13,Params!$B$14),1)</f>
        <v/>
      </c>
      <c r="V474" s="9">
        <f>ROUND(_xlfn.NORM.INV(J474,Params!$B$15,Params!$B$16),2)</f>
        <v/>
      </c>
      <c r="W474" s="9">
        <f>ROUND(_xlfn.NORM.INV(K474,Params!$B$13,Params!$B$14),1)</f>
        <v/>
      </c>
      <c r="X474" s="9">
        <f>ROUND(_xlfn.NORM.INV(L474,Params!$B$15,Params!$B$16),2)</f>
        <v/>
      </c>
      <c r="Y474" s="9">
        <f>ROUND(_xlfn.NORM.INV(M474,Params!$B$15,Params!$B$16)+Params!$B$17+Params!$B$18*M474,2)</f>
        <v/>
      </c>
      <c r="Z474" s="9">
        <f>ROUND(_xlfn.NORM.INV(N474,Params!$B$13,Params!$B$14)+Params!$B$17+Params!$B$18*N474,1)</f>
        <v/>
      </c>
    </row>
    <row r="475">
      <c r="A475" s="11" t="n">
        <v>474</v>
      </c>
      <c r="B475" s="12">
        <f>INT((A475-1)/122)+1</f>
        <v/>
      </c>
      <c r="C475" s="13" t="n">
        <v>0.810461</v>
      </c>
      <c r="D475" s="13" t="n">
        <v>0.028171</v>
      </c>
      <c r="E475" s="13" t="n">
        <v>0.315021</v>
      </c>
      <c r="F475" s="13" t="n">
        <v>0.08663</v>
      </c>
      <c r="G475" s="13" t="n">
        <v>0.378937</v>
      </c>
      <c r="H475" s="13" t="n">
        <v>0.953152</v>
      </c>
      <c r="I475" s="13" t="n">
        <v>0.019461</v>
      </c>
      <c r="J475" s="13" t="n">
        <v>0.3228</v>
      </c>
      <c r="K475" s="13" t="n">
        <v>0.411765</v>
      </c>
      <c r="L475" s="13" t="n">
        <v>0.443351</v>
      </c>
      <c r="M475" s="13" t="n">
        <v>0.702086</v>
      </c>
      <c r="N475" s="13" t="n">
        <v>0.253211</v>
      </c>
      <c r="O475" s="9">
        <f>IF(C475&lt;=1-Params!$B$4,0,MAX(0.1,ROUND(_xlfn.GAMMA.INV((C475-(1-Params!$B$4))/Params!$B$4,Params!$B$5,Params!$B$6),1)))</f>
        <v/>
      </c>
      <c r="P475" s="9">
        <f>IF(D475&lt;=1-Params!$B$7,0,ROUND(_xlfn.GAMMA.INV((D475-(1-Params!$B$7))/Params!$B$7,Params!$B$8,Params!$B$9),3))</f>
        <v/>
      </c>
      <c r="Q475" s="9">
        <f>IF(E475&lt;=1-Params!$B$4,0,MAX(0.1,ROUND(_xlfn.GAMMA.INV((E475-(1-Params!$B$4))/Params!$B$4,Params!$B$5,Params!$B$6),1)))</f>
        <v/>
      </c>
      <c r="R475" s="9">
        <f>IF(F475&lt;=1-Params!$B$7,0,ROUND(_xlfn.GAMMA.INV((F475-(1-Params!$B$7))/Params!$B$7,Params!$B$8,Params!$B$9),3))</f>
        <v/>
      </c>
      <c r="S475" s="9">
        <f>IF(G475&lt;=1-Params!$B$7,0,ROUND((Params!$B$10+Params!$B$11*G475^Params!$B$12)*_xlfn.GAMMA.INV((G475-(1-Params!$B$7))/Params!$B$7,Params!$B$8,Params!$B$9),3))</f>
        <v/>
      </c>
      <c r="T475" s="9">
        <f>IF(H475&lt;=1-Params!$B$4,0,MAX(0.1,ROUND((Params!$B$10+Params!$B$11*H475^Params!$B$12)*_xlfn.GAMMA.INV((H475-(1-Params!$B$4))/Params!$B$4,Params!$B$5,Params!$B$6),1)))</f>
        <v/>
      </c>
      <c r="U475" s="9">
        <f>ROUND(_xlfn.NORM.INV(I475,Params!$B$13,Params!$B$14),1)</f>
        <v/>
      </c>
      <c r="V475" s="9">
        <f>ROUND(_xlfn.NORM.INV(J475,Params!$B$15,Params!$B$16),2)</f>
        <v/>
      </c>
      <c r="W475" s="9">
        <f>ROUND(_xlfn.NORM.INV(K475,Params!$B$13,Params!$B$14),1)</f>
        <v/>
      </c>
      <c r="X475" s="9">
        <f>ROUND(_xlfn.NORM.INV(L475,Params!$B$15,Params!$B$16),2)</f>
        <v/>
      </c>
      <c r="Y475" s="9">
        <f>ROUND(_xlfn.NORM.INV(M475,Params!$B$15,Params!$B$16)+Params!$B$17+Params!$B$18*M475,2)</f>
        <v/>
      </c>
      <c r="Z475" s="9">
        <f>ROUND(_xlfn.NORM.INV(N475,Params!$B$13,Params!$B$14)+Params!$B$17+Params!$B$18*N475,1)</f>
        <v/>
      </c>
    </row>
    <row r="476">
      <c r="A476" s="11" t="n">
        <v>475</v>
      </c>
      <c r="B476" s="12">
        <f>INT((A476-1)/122)+1</f>
        <v/>
      </c>
      <c r="C476" s="13" t="n">
        <v>0.860201</v>
      </c>
      <c r="D476" s="13" t="n">
        <v>0.46305</v>
      </c>
      <c r="E476" s="13" t="n">
        <v>0.647892</v>
      </c>
      <c r="F476" s="13" t="n">
        <v>0.818574</v>
      </c>
      <c r="G476" s="13" t="n">
        <v>0.52585</v>
      </c>
      <c r="H476" s="13" t="n">
        <v>0.865634</v>
      </c>
      <c r="I476" s="13" t="n">
        <v>0.178624</v>
      </c>
      <c r="J476" s="13" t="n">
        <v>0.518628</v>
      </c>
      <c r="K476" s="13" t="n">
        <v>0.9644</v>
      </c>
      <c r="L476" s="13" t="n">
        <v>0.796581</v>
      </c>
      <c r="M476" s="13" t="n">
        <v>0.799233</v>
      </c>
      <c r="N476" s="13" t="n">
        <v>0.297245</v>
      </c>
      <c r="O476" s="9">
        <f>IF(C476&lt;=1-Params!$B$4,0,MAX(0.1,ROUND(_xlfn.GAMMA.INV((C476-(1-Params!$B$4))/Params!$B$4,Params!$B$5,Params!$B$6),1)))</f>
        <v/>
      </c>
      <c r="P476" s="9">
        <f>IF(D476&lt;=1-Params!$B$7,0,ROUND(_xlfn.GAMMA.INV((D476-(1-Params!$B$7))/Params!$B$7,Params!$B$8,Params!$B$9),3))</f>
        <v/>
      </c>
      <c r="Q476" s="9">
        <f>IF(E476&lt;=1-Params!$B$4,0,MAX(0.1,ROUND(_xlfn.GAMMA.INV((E476-(1-Params!$B$4))/Params!$B$4,Params!$B$5,Params!$B$6),1)))</f>
        <v/>
      </c>
      <c r="R476" s="9">
        <f>IF(F476&lt;=1-Params!$B$7,0,ROUND(_xlfn.GAMMA.INV((F476-(1-Params!$B$7))/Params!$B$7,Params!$B$8,Params!$B$9),3))</f>
        <v/>
      </c>
      <c r="S476" s="9">
        <f>IF(G476&lt;=1-Params!$B$7,0,ROUND((Params!$B$10+Params!$B$11*G476^Params!$B$12)*_xlfn.GAMMA.INV((G476-(1-Params!$B$7))/Params!$B$7,Params!$B$8,Params!$B$9),3))</f>
        <v/>
      </c>
      <c r="T476" s="9">
        <f>IF(H476&lt;=1-Params!$B$4,0,MAX(0.1,ROUND((Params!$B$10+Params!$B$11*H476^Params!$B$12)*_xlfn.GAMMA.INV((H476-(1-Params!$B$4))/Params!$B$4,Params!$B$5,Params!$B$6),1)))</f>
        <v/>
      </c>
      <c r="U476" s="9">
        <f>ROUND(_xlfn.NORM.INV(I476,Params!$B$13,Params!$B$14),1)</f>
        <v/>
      </c>
      <c r="V476" s="9">
        <f>ROUND(_xlfn.NORM.INV(J476,Params!$B$15,Params!$B$16),2)</f>
        <v/>
      </c>
      <c r="W476" s="9">
        <f>ROUND(_xlfn.NORM.INV(K476,Params!$B$13,Params!$B$14),1)</f>
        <v/>
      </c>
      <c r="X476" s="9">
        <f>ROUND(_xlfn.NORM.INV(L476,Params!$B$15,Params!$B$16),2)</f>
        <v/>
      </c>
      <c r="Y476" s="9">
        <f>ROUND(_xlfn.NORM.INV(M476,Params!$B$15,Params!$B$16)+Params!$B$17+Params!$B$18*M476,2)</f>
        <v/>
      </c>
      <c r="Z476" s="9">
        <f>ROUND(_xlfn.NORM.INV(N476,Params!$B$13,Params!$B$14)+Params!$B$17+Params!$B$18*N476,1)</f>
        <v/>
      </c>
    </row>
    <row r="477">
      <c r="A477" s="11" t="n">
        <v>476</v>
      </c>
      <c r="B477" s="12">
        <f>INT((A477-1)/122)+1</f>
        <v/>
      </c>
      <c r="C477" s="13" t="n">
        <v>0.476461</v>
      </c>
      <c r="D477" s="13" t="n">
        <v>0.100195</v>
      </c>
      <c r="E477" s="13" t="n">
        <v>0.63384</v>
      </c>
      <c r="F477" s="13" t="n">
        <v>0.441472</v>
      </c>
      <c r="G477" s="13" t="n">
        <v>0.54545</v>
      </c>
      <c r="H477" s="13" t="n">
        <v>0.4508</v>
      </c>
      <c r="I477" s="13" t="n">
        <v>0.187585</v>
      </c>
      <c r="J477" s="13" t="n">
        <v>0.589252</v>
      </c>
      <c r="K477" s="13" t="n">
        <v>0.999597</v>
      </c>
      <c r="L477" s="13" t="n">
        <v>0.765577</v>
      </c>
      <c r="M477" s="13" t="n">
        <v>0.913255</v>
      </c>
      <c r="N477" s="13" t="n">
        <v>0.586634</v>
      </c>
      <c r="O477" s="9">
        <f>IF(C477&lt;=1-Params!$B$4,0,MAX(0.1,ROUND(_xlfn.GAMMA.INV((C477-(1-Params!$B$4))/Params!$B$4,Params!$B$5,Params!$B$6),1)))</f>
        <v/>
      </c>
      <c r="P477" s="9">
        <f>IF(D477&lt;=1-Params!$B$7,0,ROUND(_xlfn.GAMMA.INV((D477-(1-Params!$B$7))/Params!$B$7,Params!$B$8,Params!$B$9),3))</f>
        <v/>
      </c>
      <c r="Q477" s="9">
        <f>IF(E477&lt;=1-Params!$B$4,0,MAX(0.1,ROUND(_xlfn.GAMMA.INV((E477-(1-Params!$B$4))/Params!$B$4,Params!$B$5,Params!$B$6),1)))</f>
        <v/>
      </c>
      <c r="R477" s="9">
        <f>IF(F477&lt;=1-Params!$B$7,0,ROUND(_xlfn.GAMMA.INV((F477-(1-Params!$B$7))/Params!$B$7,Params!$B$8,Params!$B$9),3))</f>
        <v/>
      </c>
      <c r="S477" s="9">
        <f>IF(G477&lt;=1-Params!$B$7,0,ROUND((Params!$B$10+Params!$B$11*G477^Params!$B$12)*_xlfn.GAMMA.INV((G477-(1-Params!$B$7))/Params!$B$7,Params!$B$8,Params!$B$9),3))</f>
        <v/>
      </c>
      <c r="T477" s="9">
        <f>IF(H477&lt;=1-Params!$B$4,0,MAX(0.1,ROUND((Params!$B$10+Params!$B$11*H477^Params!$B$12)*_xlfn.GAMMA.INV((H477-(1-Params!$B$4))/Params!$B$4,Params!$B$5,Params!$B$6),1)))</f>
        <v/>
      </c>
      <c r="U477" s="9">
        <f>ROUND(_xlfn.NORM.INV(I477,Params!$B$13,Params!$B$14),1)</f>
        <v/>
      </c>
      <c r="V477" s="9">
        <f>ROUND(_xlfn.NORM.INV(J477,Params!$B$15,Params!$B$16),2)</f>
        <v/>
      </c>
      <c r="W477" s="9">
        <f>ROUND(_xlfn.NORM.INV(K477,Params!$B$13,Params!$B$14),1)</f>
        <v/>
      </c>
      <c r="X477" s="9">
        <f>ROUND(_xlfn.NORM.INV(L477,Params!$B$15,Params!$B$16),2)</f>
        <v/>
      </c>
      <c r="Y477" s="9">
        <f>ROUND(_xlfn.NORM.INV(M477,Params!$B$15,Params!$B$16)+Params!$B$17+Params!$B$18*M477,2)</f>
        <v/>
      </c>
      <c r="Z477" s="9">
        <f>ROUND(_xlfn.NORM.INV(N477,Params!$B$13,Params!$B$14)+Params!$B$17+Params!$B$18*N477,1)</f>
        <v/>
      </c>
    </row>
    <row r="478">
      <c r="A478" s="11" t="n">
        <v>477</v>
      </c>
      <c r="B478" s="12">
        <f>INT((A478-1)/122)+1</f>
        <v/>
      </c>
      <c r="C478" s="13" t="n">
        <v>0.400916</v>
      </c>
      <c r="D478" s="13" t="n">
        <v>0.071088</v>
      </c>
      <c r="E478" s="13" t="n">
        <v>0.992791</v>
      </c>
      <c r="F478" s="13" t="n">
        <v>0.842974</v>
      </c>
      <c r="G478" s="13" t="n">
        <v>0.888088</v>
      </c>
      <c r="H478" s="13" t="n">
        <v>0.33483</v>
      </c>
      <c r="I478" s="13" t="n">
        <v>0.291629</v>
      </c>
      <c r="J478" s="13" t="n">
        <v>0.874685</v>
      </c>
      <c r="K478" s="13" t="n">
        <v>0.999911</v>
      </c>
      <c r="L478" s="13" t="n">
        <v>0.836701</v>
      </c>
      <c r="M478" s="13" t="n">
        <v>0.820221</v>
      </c>
      <c r="N478" s="13" t="n">
        <v>0.265181</v>
      </c>
      <c r="O478" s="9">
        <f>IF(C478&lt;=1-Params!$B$4,0,MAX(0.1,ROUND(_xlfn.GAMMA.INV((C478-(1-Params!$B$4))/Params!$B$4,Params!$B$5,Params!$B$6),1)))</f>
        <v/>
      </c>
      <c r="P478" s="9">
        <f>IF(D478&lt;=1-Params!$B$7,0,ROUND(_xlfn.GAMMA.INV((D478-(1-Params!$B$7))/Params!$B$7,Params!$B$8,Params!$B$9),3))</f>
        <v/>
      </c>
      <c r="Q478" s="9">
        <f>IF(E478&lt;=1-Params!$B$4,0,MAX(0.1,ROUND(_xlfn.GAMMA.INV((E478-(1-Params!$B$4))/Params!$B$4,Params!$B$5,Params!$B$6),1)))</f>
        <v/>
      </c>
      <c r="R478" s="9">
        <f>IF(F478&lt;=1-Params!$B$7,0,ROUND(_xlfn.GAMMA.INV((F478-(1-Params!$B$7))/Params!$B$7,Params!$B$8,Params!$B$9),3))</f>
        <v/>
      </c>
      <c r="S478" s="9">
        <f>IF(G478&lt;=1-Params!$B$7,0,ROUND((Params!$B$10+Params!$B$11*G478^Params!$B$12)*_xlfn.GAMMA.INV((G478-(1-Params!$B$7))/Params!$B$7,Params!$B$8,Params!$B$9),3))</f>
        <v/>
      </c>
      <c r="T478" s="9">
        <f>IF(H478&lt;=1-Params!$B$4,0,MAX(0.1,ROUND((Params!$B$10+Params!$B$11*H478^Params!$B$12)*_xlfn.GAMMA.INV((H478-(1-Params!$B$4))/Params!$B$4,Params!$B$5,Params!$B$6),1)))</f>
        <v/>
      </c>
      <c r="U478" s="9">
        <f>ROUND(_xlfn.NORM.INV(I478,Params!$B$13,Params!$B$14),1)</f>
        <v/>
      </c>
      <c r="V478" s="9">
        <f>ROUND(_xlfn.NORM.INV(J478,Params!$B$15,Params!$B$16),2)</f>
        <v/>
      </c>
      <c r="W478" s="9">
        <f>ROUND(_xlfn.NORM.INV(K478,Params!$B$13,Params!$B$14),1)</f>
        <v/>
      </c>
      <c r="X478" s="9">
        <f>ROUND(_xlfn.NORM.INV(L478,Params!$B$15,Params!$B$16),2)</f>
        <v/>
      </c>
      <c r="Y478" s="9">
        <f>ROUND(_xlfn.NORM.INV(M478,Params!$B$15,Params!$B$16)+Params!$B$17+Params!$B$18*M478,2)</f>
        <v/>
      </c>
      <c r="Z478" s="9">
        <f>ROUND(_xlfn.NORM.INV(N478,Params!$B$13,Params!$B$14)+Params!$B$17+Params!$B$18*N478,1)</f>
        <v/>
      </c>
    </row>
    <row r="479">
      <c r="A479" s="11" t="n">
        <v>478</v>
      </c>
      <c r="B479" s="12">
        <f>INT((A479-1)/122)+1</f>
        <v/>
      </c>
      <c r="C479" s="13" t="n">
        <v>0.071287</v>
      </c>
      <c r="D479" s="13" t="n">
        <v>0.060985</v>
      </c>
      <c r="E479" s="13" t="n">
        <v>0.894535</v>
      </c>
      <c r="F479" s="13" t="n">
        <v>0.770548</v>
      </c>
      <c r="G479" s="13" t="n">
        <v>0.8297369999999999</v>
      </c>
      <c r="H479" s="13" t="n">
        <v>0.518632</v>
      </c>
      <c r="I479" s="13" t="n">
        <v>0.285749</v>
      </c>
      <c r="J479" s="13" t="n">
        <v>0.858577</v>
      </c>
      <c r="K479" s="13" t="n">
        <v>0.999695</v>
      </c>
      <c r="L479" s="13" t="n">
        <v>0.799075</v>
      </c>
      <c r="M479" s="13" t="n">
        <v>0.699769</v>
      </c>
      <c r="N479" s="13" t="n">
        <v>0.043151</v>
      </c>
      <c r="O479" s="9">
        <f>IF(C479&lt;=1-Params!$B$4,0,MAX(0.1,ROUND(_xlfn.GAMMA.INV((C479-(1-Params!$B$4))/Params!$B$4,Params!$B$5,Params!$B$6),1)))</f>
        <v/>
      </c>
      <c r="P479" s="9">
        <f>IF(D479&lt;=1-Params!$B$7,0,ROUND(_xlfn.GAMMA.INV((D479-(1-Params!$B$7))/Params!$B$7,Params!$B$8,Params!$B$9),3))</f>
        <v/>
      </c>
      <c r="Q479" s="9">
        <f>IF(E479&lt;=1-Params!$B$4,0,MAX(0.1,ROUND(_xlfn.GAMMA.INV((E479-(1-Params!$B$4))/Params!$B$4,Params!$B$5,Params!$B$6),1)))</f>
        <v/>
      </c>
      <c r="R479" s="9">
        <f>IF(F479&lt;=1-Params!$B$7,0,ROUND(_xlfn.GAMMA.INV((F479-(1-Params!$B$7))/Params!$B$7,Params!$B$8,Params!$B$9),3))</f>
        <v/>
      </c>
      <c r="S479" s="9">
        <f>IF(G479&lt;=1-Params!$B$7,0,ROUND((Params!$B$10+Params!$B$11*G479^Params!$B$12)*_xlfn.GAMMA.INV((G479-(1-Params!$B$7))/Params!$B$7,Params!$B$8,Params!$B$9),3))</f>
        <v/>
      </c>
      <c r="T479" s="9">
        <f>IF(H479&lt;=1-Params!$B$4,0,MAX(0.1,ROUND((Params!$B$10+Params!$B$11*H479^Params!$B$12)*_xlfn.GAMMA.INV((H479-(1-Params!$B$4))/Params!$B$4,Params!$B$5,Params!$B$6),1)))</f>
        <v/>
      </c>
      <c r="U479" s="9">
        <f>ROUND(_xlfn.NORM.INV(I479,Params!$B$13,Params!$B$14),1)</f>
        <v/>
      </c>
      <c r="V479" s="9">
        <f>ROUND(_xlfn.NORM.INV(J479,Params!$B$15,Params!$B$16),2)</f>
        <v/>
      </c>
      <c r="W479" s="9">
        <f>ROUND(_xlfn.NORM.INV(K479,Params!$B$13,Params!$B$14),1)</f>
        <v/>
      </c>
      <c r="X479" s="9">
        <f>ROUND(_xlfn.NORM.INV(L479,Params!$B$15,Params!$B$16),2)</f>
        <v/>
      </c>
      <c r="Y479" s="9">
        <f>ROUND(_xlfn.NORM.INV(M479,Params!$B$15,Params!$B$16)+Params!$B$17+Params!$B$18*M479,2)</f>
        <v/>
      </c>
      <c r="Z479" s="9">
        <f>ROUND(_xlfn.NORM.INV(N479,Params!$B$13,Params!$B$14)+Params!$B$17+Params!$B$18*N479,1)</f>
        <v/>
      </c>
    </row>
    <row r="480">
      <c r="A480" s="11" t="n">
        <v>479</v>
      </c>
      <c r="B480" s="12">
        <f>INT((A480-1)/122)+1</f>
        <v/>
      </c>
      <c r="C480" s="13" t="n">
        <v>0.181303</v>
      </c>
      <c r="D480" s="13" t="n">
        <v>0.657565</v>
      </c>
      <c r="E480" s="13" t="n">
        <v>0.722024</v>
      </c>
      <c r="F480" s="13" t="n">
        <v>0.117729</v>
      </c>
      <c r="G480" s="13" t="n">
        <v>0.958122</v>
      </c>
      <c r="H480" s="13" t="n">
        <v>0.829476</v>
      </c>
      <c r="I480" s="13" t="n">
        <v>0.197095</v>
      </c>
      <c r="J480" s="13" t="n">
        <v>0.619457</v>
      </c>
      <c r="K480" s="13" t="n">
        <v>0.995791</v>
      </c>
      <c r="L480" s="13" t="n">
        <v>0.453013</v>
      </c>
      <c r="M480" s="13" t="n">
        <v>0.915834</v>
      </c>
      <c r="N480" s="13" t="n">
        <v>0.009693999999999999</v>
      </c>
      <c r="O480" s="9">
        <f>IF(C480&lt;=1-Params!$B$4,0,MAX(0.1,ROUND(_xlfn.GAMMA.INV((C480-(1-Params!$B$4))/Params!$B$4,Params!$B$5,Params!$B$6),1)))</f>
        <v/>
      </c>
      <c r="P480" s="9">
        <f>IF(D480&lt;=1-Params!$B$7,0,ROUND(_xlfn.GAMMA.INV((D480-(1-Params!$B$7))/Params!$B$7,Params!$B$8,Params!$B$9),3))</f>
        <v/>
      </c>
      <c r="Q480" s="9">
        <f>IF(E480&lt;=1-Params!$B$4,0,MAX(0.1,ROUND(_xlfn.GAMMA.INV((E480-(1-Params!$B$4))/Params!$B$4,Params!$B$5,Params!$B$6),1)))</f>
        <v/>
      </c>
      <c r="R480" s="9">
        <f>IF(F480&lt;=1-Params!$B$7,0,ROUND(_xlfn.GAMMA.INV((F480-(1-Params!$B$7))/Params!$B$7,Params!$B$8,Params!$B$9),3))</f>
        <v/>
      </c>
      <c r="S480" s="9">
        <f>IF(G480&lt;=1-Params!$B$7,0,ROUND((Params!$B$10+Params!$B$11*G480^Params!$B$12)*_xlfn.GAMMA.INV((G480-(1-Params!$B$7))/Params!$B$7,Params!$B$8,Params!$B$9),3))</f>
        <v/>
      </c>
      <c r="T480" s="9">
        <f>IF(H480&lt;=1-Params!$B$4,0,MAX(0.1,ROUND((Params!$B$10+Params!$B$11*H480^Params!$B$12)*_xlfn.GAMMA.INV((H480-(1-Params!$B$4))/Params!$B$4,Params!$B$5,Params!$B$6),1)))</f>
        <v/>
      </c>
      <c r="U480" s="9">
        <f>ROUND(_xlfn.NORM.INV(I480,Params!$B$13,Params!$B$14),1)</f>
        <v/>
      </c>
      <c r="V480" s="9">
        <f>ROUND(_xlfn.NORM.INV(J480,Params!$B$15,Params!$B$16),2)</f>
        <v/>
      </c>
      <c r="W480" s="9">
        <f>ROUND(_xlfn.NORM.INV(K480,Params!$B$13,Params!$B$14),1)</f>
        <v/>
      </c>
      <c r="X480" s="9">
        <f>ROUND(_xlfn.NORM.INV(L480,Params!$B$15,Params!$B$16),2)</f>
        <v/>
      </c>
      <c r="Y480" s="9">
        <f>ROUND(_xlfn.NORM.INV(M480,Params!$B$15,Params!$B$16)+Params!$B$17+Params!$B$18*M480,2)</f>
        <v/>
      </c>
      <c r="Z480" s="9">
        <f>ROUND(_xlfn.NORM.INV(N480,Params!$B$13,Params!$B$14)+Params!$B$17+Params!$B$18*N480,1)</f>
        <v/>
      </c>
    </row>
    <row r="481">
      <c r="A481" s="11" t="n">
        <v>480</v>
      </c>
      <c r="B481" s="12">
        <f>INT((A481-1)/122)+1</f>
        <v/>
      </c>
      <c r="C481" s="13" t="n">
        <v>0.051469</v>
      </c>
      <c r="D481" s="13" t="n">
        <v>0.620987</v>
      </c>
      <c r="E481" s="13" t="n">
        <v>0.40597</v>
      </c>
      <c r="F481" s="13" t="n">
        <v>0.571339</v>
      </c>
      <c r="G481" s="13" t="n">
        <v>0.945871</v>
      </c>
      <c r="H481" s="13" t="n">
        <v>0.256339</v>
      </c>
      <c r="I481" s="13" t="n">
        <v>0.392144</v>
      </c>
      <c r="J481" s="13" t="n">
        <v>0.577584</v>
      </c>
      <c r="K481" s="13" t="n">
        <v>0.958944</v>
      </c>
      <c r="L481" s="13" t="n">
        <v>0.826403</v>
      </c>
      <c r="M481" s="13" t="n">
        <v>0.80747</v>
      </c>
      <c r="N481" s="13" t="n">
        <v>0.039751</v>
      </c>
      <c r="O481" s="9">
        <f>IF(C481&lt;=1-Params!$B$4,0,MAX(0.1,ROUND(_xlfn.GAMMA.INV((C481-(1-Params!$B$4))/Params!$B$4,Params!$B$5,Params!$B$6),1)))</f>
        <v/>
      </c>
      <c r="P481" s="9">
        <f>IF(D481&lt;=1-Params!$B$7,0,ROUND(_xlfn.GAMMA.INV((D481-(1-Params!$B$7))/Params!$B$7,Params!$B$8,Params!$B$9),3))</f>
        <v/>
      </c>
      <c r="Q481" s="9">
        <f>IF(E481&lt;=1-Params!$B$4,0,MAX(0.1,ROUND(_xlfn.GAMMA.INV((E481-(1-Params!$B$4))/Params!$B$4,Params!$B$5,Params!$B$6),1)))</f>
        <v/>
      </c>
      <c r="R481" s="9">
        <f>IF(F481&lt;=1-Params!$B$7,0,ROUND(_xlfn.GAMMA.INV((F481-(1-Params!$B$7))/Params!$B$7,Params!$B$8,Params!$B$9),3))</f>
        <v/>
      </c>
      <c r="S481" s="9">
        <f>IF(G481&lt;=1-Params!$B$7,0,ROUND((Params!$B$10+Params!$B$11*G481^Params!$B$12)*_xlfn.GAMMA.INV((G481-(1-Params!$B$7))/Params!$B$7,Params!$B$8,Params!$B$9),3))</f>
        <v/>
      </c>
      <c r="T481" s="9">
        <f>IF(H481&lt;=1-Params!$B$4,0,MAX(0.1,ROUND((Params!$B$10+Params!$B$11*H481^Params!$B$12)*_xlfn.GAMMA.INV((H481-(1-Params!$B$4))/Params!$B$4,Params!$B$5,Params!$B$6),1)))</f>
        <v/>
      </c>
      <c r="U481" s="9">
        <f>ROUND(_xlfn.NORM.INV(I481,Params!$B$13,Params!$B$14),1)</f>
        <v/>
      </c>
      <c r="V481" s="9">
        <f>ROUND(_xlfn.NORM.INV(J481,Params!$B$15,Params!$B$16),2)</f>
        <v/>
      </c>
      <c r="W481" s="9">
        <f>ROUND(_xlfn.NORM.INV(K481,Params!$B$13,Params!$B$14),1)</f>
        <v/>
      </c>
      <c r="X481" s="9">
        <f>ROUND(_xlfn.NORM.INV(L481,Params!$B$15,Params!$B$16),2)</f>
        <v/>
      </c>
      <c r="Y481" s="9">
        <f>ROUND(_xlfn.NORM.INV(M481,Params!$B$15,Params!$B$16)+Params!$B$17+Params!$B$18*M481,2)</f>
        <v/>
      </c>
      <c r="Z481" s="9">
        <f>ROUND(_xlfn.NORM.INV(N481,Params!$B$13,Params!$B$14)+Params!$B$17+Params!$B$18*N481,1)</f>
        <v/>
      </c>
    </row>
    <row r="482">
      <c r="A482" s="11" t="n">
        <v>481</v>
      </c>
      <c r="B482" s="12">
        <f>INT((A482-1)/122)+1</f>
        <v/>
      </c>
      <c r="C482" s="13" t="n">
        <v>0.065856</v>
      </c>
      <c r="D482" s="13" t="n">
        <v>0.658058</v>
      </c>
      <c r="E482" s="13" t="n">
        <v>0.964958</v>
      </c>
      <c r="F482" s="13" t="n">
        <v>0.8518520000000001</v>
      </c>
      <c r="G482" s="13" t="n">
        <v>0.892839</v>
      </c>
      <c r="H482" s="13" t="n">
        <v>0.187981</v>
      </c>
      <c r="I482" s="13" t="n">
        <v>0.449637</v>
      </c>
      <c r="J482" s="13" t="n">
        <v>0.849774</v>
      </c>
      <c r="K482" s="13" t="n">
        <v>0.826431</v>
      </c>
      <c r="L482" s="13" t="n">
        <v>0.868773</v>
      </c>
      <c r="M482" s="13" t="n">
        <v>0.243915</v>
      </c>
      <c r="N482" s="13" t="n">
        <v>0.09471499999999999</v>
      </c>
      <c r="O482" s="9">
        <f>IF(C482&lt;=1-Params!$B$4,0,MAX(0.1,ROUND(_xlfn.GAMMA.INV((C482-(1-Params!$B$4))/Params!$B$4,Params!$B$5,Params!$B$6),1)))</f>
        <v/>
      </c>
      <c r="P482" s="9">
        <f>IF(D482&lt;=1-Params!$B$7,0,ROUND(_xlfn.GAMMA.INV((D482-(1-Params!$B$7))/Params!$B$7,Params!$B$8,Params!$B$9),3))</f>
        <v/>
      </c>
      <c r="Q482" s="9">
        <f>IF(E482&lt;=1-Params!$B$4,0,MAX(0.1,ROUND(_xlfn.GAMMA.INV((E482-(1-Params!$B$4))/Params!$B$4,Params!$B$5,Params!$B$6),1)))</f>
        <v/>
      </c>
      <c r="R482" s="9">
        <f>IF(F482&lt;=1-Params!$B$7,0,ROUND(_xlfn.GAMMA.INV((F482-(1-Params!$B$7))/Params!$B$7,Params!$B$8,Params!$B$9),3))</f>
        <v/>
      </c>
      <c r="S482" s="9">
        <f>IF(G482&lt;=1-Params!$B$7,0,ROUND((Params!$B$10+Params!$B$11*G482^Params!$B$12)*_xlfn.GAMMA.INV((G482-(1-Params!$B$7))/Params!$B$7,Params!$B$8,Params!$B$9),3))</f>
        <v/>
      </c>
      <c r="T482" s="9">
        <f>IF(H482&lt;=1-Params!$B$4,0,MAX(0.1,ROUND((Params!$B$10+Params!$B$11*H482^Params!$B$12)*_xlfn.GAMMA.INV((H482-(1-Params!$B$4))/Params!$B$4,Params!$B$5,Params!$B$6),1)))</f>
        <v/>
      </c>
      <c r="U482" s="9">
        <f>ROUND(_xlfn.NORM.INV(I482,Params!$B$13,Params!$B$14),1)</f>
        <v/>
      </c>
      <c r="V482" s="9">
        <f>ROUND(_xlfn.NORM.INV(J482,Params!$B$15,Params!$B$16),2)</f>
        <v/>
      </c>
      <c r="W482" s="9">
        <f>ROUND(_xlfn.NORM.INV(K482,Params!$B$13,Params!$B$14),1)</f>
        <v/>
      </c>
      <c r="X482" s="9">
        <f>ROUND(_xlfn.NORM.INV(L482,Params!$B$15,Params!$B$16),2)</f>
        <v/>
      </c>
      <c r="Y482" s="9">
        <f>ROUND(_xlfn.NORM.INV(M482,Params!$B$15,Params!$B$16)+Params!$B$17+Params!$B$18*M482,2)</f>
        <v/>
      </c>
      <c r="Z482" s="9">
        <f>ROUND(_xlfn.NORM.INV(N482,Params!$B$13,Params!$B$14)+Params!$B$17+Params!$B$18*N482,1)</f>
        <v/>
      </c>
    </row>
    <row r="483">
      <c r="A483" s="11" t="n">
        <v>482</v>
      </c>
      <c r="B483" s="12">
        <f>INT((A483-1)/122)+1</f>
        <v/>
      </c>
      <c r="C483" s="13" t="n">
        <v>0.203094</v>
      </c>
      <c r="D483" s="13" t="n">
        <v>0.060424</v>
      </c>
      <c r="E483" s="13" t="n">
        <v>0.628068</v>
      </c>
      <c r="F483" s="13" t="n">
        <v>0.337181</v>
      </c>
      <c r="G483" s="13" t="n">
        <v>0.001841</v>
      </c>
      <c r="H483" s="13" t="n">
        <v>0.619935</v>
      </c>
      <c r="I483" s="13" t="n">
        <v>0.365395</v>
      </c>
      <c r="J483" s="13" t="n">
        <v>0.765908</v>
      </c>
      <c r="K483" s="13" t="n">
        <v>0.641082</v>
      </c>
      <c r="L483" s="13" t="n">
        <v>0.904309</v>
      </c>
      <c r="M483" s="13" t="n">
        <v>0.230765</v>
      </c>
      <c r="N483" s="13" t="n">
        <v>0.136003</v>
      </c>
      <c r="O483" s="9">
        <f>IF(C483&lt;=1-Params!$B$4,0,MAX(0.1,ROUND(_xlfn.GAMMA.INV((C483-(1-Params!$B$4))/Params!$B$4,Params!$B$5,Params!$B$6),1)))</f>
        <v/>
      </c>
      <c r="P483" s="9">
        <f>IF(D483&lt;=1-Params!$B$7,0,ROUND(_xlfn.GAMMA.INV((D483-(1-Params!$B$7))/Params!$B$7,Params!$B$8,Params!$B$9),3))</f>
        <v/>
      </c>
      <c r="Q483" s="9">
        <f>IF(E483&lt;=1-Params!$B$4,0,MAX(0.1,ROUND(_xlfn.GAMMA.INV((E483-(1-Params!$B$4))/Params!$B$4,Params!$B$5,Params!$B$6),1)))</f>
        <v/>
      </c>
      <c r="R483" s="9">
        <f>IF(F483&lt;=1-Params!$B$7,0,ROUND(_xlfn.GAMMA.INV((F483-(1-Params!$B$7))/Params!$B$7,Params!$B$8,Params!$B$9),3))</f>
        <v/>
      </c>
      <c r="S483" s="9">
        <f>IF(G483&lt;=1-Params!$B$7,0,ROUND((Params!$B$10+Params!$B$11*G483^Params!$B$12)*_xlfn.GAMMA.INV((G483-(1-Params!$B$7))/Params!$B$7,Params!$B$8,Params!$B$9),3))</f>
        <v/>
      </c>
      <c r="T483" s="9">
        <f>IF(H483&lt;=1-Params!$B$4,0,MAX(0.1,ROUND((Params!$B$10+Params!$B$11*H483^Params!$B$12)*_xlfn.GAMMA.INV((H483-(1-Params!$B$4))/Params!$B$4,Params!$B$5,Params!$B$6),1)))</f>
        <v/>
      </c>
      <c r="U483" s="9">
        <f>ROUND(_xlfn.NORM.INV(I483,Params!$B$13,Params!$B$14),1)</f>
        <v/>
      </c>
      <c r="V483" s="9">
        <f>ROUND(_xlfn.NORM.INV(J483,Params!$B$15,Params!$B$16),2)</f>
        <v/>
      </c>
      <c r="W483" s="9">
        <f>ROUND(_xlfn.NORM.INV(K483,Params!$B$13,Params!$B$14),1)</f>
        <v/>
      </c>
      <c r="X483" s="9">
        <f>ROUND(_xlfn.NORM.INV(L483,Params!$B$15,Params!$B$16),2)</f>
        <v/>
      </c>
      <c r="Y483" s="9">
        <f>ROUND(_xlfn.NORM.INV(M483,Params!$B$15,Params!$B$16)+Params!$B$17+Params!$B$18*M483,2)</f>
        <v/>
      </c>
      <c r="Z483" s="9">
        <f>ROUND(_xlfn.NORM.INV(N483,Params!$B$13,Params!$B$14)+Params!$B$17+Params!$B$18*N483,1)</f>
        <v/>
      </c>
    </row>
    <row r="484">
      <c r="A484" s="11" t="n">
        <v>483</v>
      </c>
      <c r="B484" s="12">
        <f>INT((A484-1)/122)+1</f>
        <v/>
      </c>
      <c r="C484" s="13" t="n">
        <v>0.015424</v>
      </c>
      <c r="D484" s="13" t="n">
        <v>0.321761</v>
      </c>
      <c r="E484" s="13" t="n">
        <v>0.020877</v>
      </c>
      <c r="F484" s="13" t="n">
        <v>0.915292</v>
      </c>
      <c r="G484" s="13" t="n">
        <v>0.208865</v>
      </c>
      <c r="H484" s="13" t="n">
        <v>0.413388</v>
      </c>
      <c r="I484" s="13" t="n">
        <v>0.567128</v>
      </c>
      <c r="J484" s="13" t="n">
        <v>0.946103</v>
      </c>
      <c r="K484" s="13" t="n">
        <v>0.547825</v>
      </c>
      <c r="L484" s="13" t="n">
        <v>0.660525</v>
      </c>
      <c r="M484" s="13" t="n">
        <v>0.078835</v>
      </c>
      <c r="N484" s="13" t="n">
        <v>0.07605000000000001</v>
      </c>
      <c r="O484" s="9">
        <f>IF(C484&lt;=1-Params!$B$4,0,MAX(0.1,ROUND(_xlfn.GAMMA.INV((C484-(1-Params!$B$4))/Params!$B$4,Params!$B$5,Params!$B$6),1)))</f>
        <v/>
      </c>
      <c r="P484" s="9">
        <f>IF(D484&lt;=1-Params!$B$7,0,ROUND(_xlfn.GAMMA.INV((D484-(1-Params!$B$7))/Params!$B$7,Params!$B$8,Params!$B$9),3))</f>
        <v/>
      </c>
      <c r="Q484" s="9">
        <f>IF(E484&lt;=1-Params!$B$4,0,MAX(0.1,ROUND(_xlfn.GAMMA.INV((E484-(1-Params!$B$4))/Params!$B$4,Params!$B$5,Params!$B$6),1)))</f>
        <v/>
      </c>
      <c r="R484" s="9">
        <f>IF(F484&lt;=1-Params!$B$7,0,ROUND(_xlfn.GAMMA.INV((F484-(1-Params!$B$7))/Params!$B$7,Params!$B$8,Params!$B$9),3))</f>
        <v/>
      </c>
      <c r="S484" s="9">
        <f>IF(G484&lt;=1-Params!$B$7,0,ROUND((Params!$B$10+Params!$B$11*G484^Params!$B$12)*_xlfn.GAMMA.INV((G484-(1-Params!$B$7))/Params!$B$7,Params!$B$8,Params!$B$9),3))</f>
        <v/>
      </c>
      <c r="T484" s="9">
        <f>IF(H484&lt;=1-Params!$B$4,0,MAX(0.1,ROUND((Params!$B$10+Params!$B$11*H484^Params!$B$12)*_xlfn.GAMMA.INV((H484-(1-Params!$B$4))/Params!$B$4,Params!$B$5,Params!$B$6),1)))</f>
        <v/>
      </c>
      <c r="U484" s="9">
        <f>ROUND(_xlfn.NORM.INV(I484,Params!$B$13,Params!$B$14),1)</f>
        <v/>
      </c>
      <c r="V484" s="9">
        <f>ROUND(_xlfn.NORM.INV(J484,Params!$B$15,Params!$B$16),2)</f>
        <v/>
      </c>
      <c r="W484" s="9">
        <f>ROUND(_xlfn.NORM.INV(K484,Params!$B$13,Params!$B$14),1)</f>
        <v/>
      </c>
      <c r="X484" s="9">
        <f>ROUND(_xlfn.NORM.INV(L484,Params!$B$15,Params!$B$16),2)</f>
        <v/>
      </c>
      <c r="Y484" s="9">
        <f>ROUND(_xlfn.NORM.INV(M484,Params!$B$15,Params!$B$16)+Params!$B$17+Params!$B$18*M484,2)</f>
        <v/>
      </c>
      <c r="Z484" s="9">
        <f>ROUND(_xlfn.NORM.INV(N484,Params!$B$13,Params!$B$14)+Params!$B$17+Params!$B$18*N484,1)</f>
        <v/>
      </c>
    </row>
    <row r="485">
      <c r="A485" s="11" t="n">
        <v>484</v>
      </c>
      <c r="B485" s="12">
        <f>INT((A485-1)/122)+1</f>
        <v/>
      </c>
      <c r="C485" s="13" t="n">
        <v>0.003798</v>
      </c>
      <c r="D485" s="13" t="n">
        <v>0.456697</v>
      </c>
      <c r="E485" s="13" t="n">
        <v>0.660287</v>
      </c>
      <c r="F485" s="13" t="n">
        <v>0.157921</v>
      </c>
      <c r="G485" s="13" t="n">
        <v>0.384974</v>
      </c>
      <c r="H485" s="13" t="n">
        <v>0.07063700000000001</v>
      </c>
      <c r="I485" s="13" t="n">
        <v>0.6946099999999999</v>
      </c>
      <c r="J485" s="13" t="n">
        <v>0.943014</v>
      </c>
      <c r="K485" s="13" t="n">
        <v>0.601563</v>
      </c>
      <c r="L485" s="13" t="n">
        <v>0.748171</v>
      </c>
      <c r="M485" s="13" t="n">
        <v>0.239056</v>
      </c>
      <c r="N485" s="13" t="n">
        <v>0.157699</v>
      </c>
      <c r="O485" s="9">
        <f>IF(C485&lt;=1-Params!$B$4,0,MAX(0.1,ROUND(_xlfn.GAMMA.INV((C485-(1-Params!$B$4))/Params!$B$4,Params!$B$5,Params!$B$6),1)))</f>
        <v/>
      </c>
      <c r="P485" s="9">
        <f>IF(D485&lt;=1-Params!$B$7,0,ROUND(_xlfn.GAMMA.INV((D485-(1-Params!$B$7))/Params!$B$7,Params!$B$8,Params!$B$9),3))</f>
        <v/>
      </c>
      <c r="Q485" s="9">
        <f>IF(E485&lt;=1-Params!$B$4,0,MAX(0.1,ROUND(_xlfn.GAMMA.INV((E485-(1-Params!$B$4))/Params!$B$4,Params!$B$5,Params!$B$6),1)))</f>
        <v/>
      </c>
      <c r="R485" s="9">
        <f>IF(F485&lt;=1-Params!$B$7,0,ROUND(_xlfn.GAMMA.INV((F485-(1-Params!$B$7))/Params!$B$7,Params!$B$8,Params!$B$9),3))</f>
        <v/>
      </c>
      <c r="S485" s="9">
        <f>IF(G485&lt;=1-Params!$B$7,0,ROUND((Params!$B$10+Params!$B$11*G485^Params!$B$12)*_xlfn.GAMMA.INV((G485-(1-Params!$B$7))/Params!$B$7,Params!$B$8,Params!$B$9),3))</f>
        <v/>
      </c>
      <c r="T485" s="9">
        <f>IF(H485&lt;=1-Params!$B$4,0,MAX(0.1,ROUND((Params!$B$10+Params!$B$11*H485^Params!$B$12)*_xlfn.GAMMA.INV((H485-(1-Params!$B$4))/Params!$B$4,Params!$B$5,Params!$B$6),1)))</f>
        <v/>
      </c>
      <c r="U485" s="9">
        <f>ROUND(_xlfn.NORM.INV(I485,Params!$B$13,Params!$B$14),1)</f>
        <v/>
      </c>
      <c r="V485" s="9">
        <f>ROUND(_xlfn.NORM.INV(J485,Params!$B$15,Params!$B$16),2)</f>
        <v/>
      </c>
      <c r="W485" s="9">
        <f>ROUND(_xlfn.NORM.INV(K485,Params!$B$13,Params!$B$14),1)</f>
        <v/>
      </c>
      <c r="X485" s="9">
        <f>ROUND(_xlfn.NORM.INV(L485,Params!$B$15,Params!$B$16),2)</f>
        <v/>
      </c>
      <c r="Y485" s="9">
        <f>ROUND(_xlfn.NORM.INV(M485,Params!$B$15,Params!$B$16)+Params!$B$17+Params!$B$18*M485,2)</f>
        <v/>
      </c>
      <c r="Z485" s="9">
        <f>ROUND(_xlfn.NORM.INV(N485,Params!$B$13,Params!$B$14)+Params!$B$17+Params!$B$18*N485,1)</f>
        <v/>
      </c>
    </row>
    <row r="486">
      <c r="A486" s="11" t="n">
        <v>485</v>
      </c>
      <c r="B486" s="12">
        <f>INT((A486-1)/122)+1</f>
        <v/>
      </c>
      <c r="C486" s="13" t="n">
        <v>0.009599999999999999</v>
      </c>
      <c r="D486" s="13" t="n">
        <v>0.436001</v>
      </c>
      <c r="E486" s="13" t="n">
        <v>0.507089</v>
      </c>
      <c r="F486" s="13" t="n">
        <v>0.460505</v>
      </c>
      <c r="G486" s="13" t="n">
        <v>0.024327</v>
      </c>
      <c r="H486" s="13" t="n">
        <v>0.023625</v>
      </c>
      <c r="I486" s="13" t="n">
        <v>0.395494</v>
      </c>
      <c r="J486" s="13" t="n">
        <v>0.738158</v>
      </c>
      <c r="K486" s="13" t="n">
        <v>0.532403</v>
      </c>
      <c r="L486" s="13" t="n">
        <v>0.632271</v>
      </c>
      <c r="M486" s="13" t="n">
        <v>0.607482</v>
      </c>
      <c r="N486" s="13" t="n">
        <v>0.256973</v>
      </c>
      <c r="O486" s="9">
        <f>IF(C486&lt;=1-Params!$B$4,0,MAX(0.1,ROUND(_xlfn.GAMMA.INV((C486-(1-Params!$B$4))/Params!$B$4,Params!$B$5,Params!$B$6),1)))</f>
        <v/>
      </c>
      <c r="P486" s="9">
        <f>IF(D486&lt;=1-Params!$B$7,0,ROUND(_xlfn.GAMMA.INV((D486-(1-Params!$B$7))/Params!$B$7,Params!$B$8,Params!$B$9),3))</f>
        <v/>
      </c>
      <c r="Q486" s="9">
        <f>IF(E486&lt;=1-Params!$B$4,0,MAX(0.1,ROUND(_xlfn.GAMMA.INV((E486-(1-Params!$B$4))/Params!$B$4,Params!$B$5,Params!$B$6),1)))</f>
        <v/>
      </c>
      <c r="R486" s="9">
        <f>IF(F486&lt;=1-Params!$B$7,0,ROUND(_xlfn.GAMMA.INV((F486-(1-Params!$B$7))/Params!$B$7,Params!$B$8,Params!$B$9),3))</f>
        <v/>
      </c>
      <c r="S486" s="9">
        <f>IF(G486&lt;=1-Params!$B$7,0,ROUND((Params!$B$10+Params!$B$11*G486^Params!$B$12)*_xlfn.GAMMA.INV((G486-(1-Params!$B$7))/Params!$B$7,Params!$B$8,Params!$B$9),3))</f>
        <v/>
      </c>
      <c r="T486" s="9">
        <f>IF(H486&lt;=1-Params!$B$4,0,MAX(0.1,ROUND((Params!$B$10+Params!$B$11*H486^Params!$B$12)*_xlfn.GAMMA.INV((H486-(1-Params!$B$4))/Params!$B$4,Params!$B$5,Params!$B$6),1)))</f>
        <v/>
      </c>
      <c r="U486" s="9">
        <f>ROUND(_xlfn.NORM.INV(I486,Params!$B$13,Params!$B$14),1)</f>
        <v/>
      </c>
      <c r="V486" s="9">
        <f>ROUND(_xlfn.NORM.INV(J486,Params!$B$15,Params!$B$16),2)</f>
        <v/>
      </c>
      <c r="W486" s="9">
        <f>ROUND(_xlfn.NORM.INV(K486,Params!$B$13,Params!$B$14),1)</f>
        <v/>
      </c>
      <c r="X486" s="9">
        <f>ROUND(_xlfn.NORM.INV(L486,Params!$B$15,Params!$B$16),2)</f>
        <v/>
      </c>
      <c r="Y486" s="9">
        <f>ROUND(_xlfn.NORM.INV(M486,Params!$B$15,Params!$B$16)+Params!$B$17+Params!$B$18*M486,2)</f>
        <v/>
      </c>
      <c r="Z486" s="9">
        <f>ROUND(_xlfn.NORM.INV(N486,Params!$B$13,Params!$B$14)+Params!$B$17+Params!$B$18*N486,1)</f>
        <v/>
      </c>
    </row>
    <row r="487">
      <c r="A487" s="11" t="n">
        <v>486</v>
      </c>
      <c r="B487" s="12">
        <f>INT((A487-1)/122)+1</f>
        <v/>
      </c>
      <c r="C487" s="13" t="n">
        <v>0.519647</v>
      </c>
      <c r="D487" s="13" t="n">
        <v>0.011776</v>
      </c>
      <c r="E487" s="13" t="n">
        <v>0.339826</v>
      </c>
      <c r="F487" s="13" t="n">
        <v>0.567656</v>
      </c>
      <c r="G487" s="13" t="n">
        <v>0.031785</v>
      </c>
      <c r="H487" s="13" t="n">
        <v>0.273371</v>
      </c>
      <c r="I487" s="13" t="n">
        <v>0.375137</v>
      </c>
      <c r="J487" s="13" t="n">
        <v>0.310681</v>
      </c>
      <c r="K487" s="13" t="n">
        <v>0.358169</v>
      </c>
      <c r="L487" s="13" t="n">
        <v>0.465974</v>
      </c>
      <c r="M487" s="13" t="n">
        <v>0.829155</v>
      </c>
      <c r="N487" s="13" t="n">
        <v>0.307416</v>
      </c>
      <c r="O487" s="9">
        <f>IF(C487&lt;=1-Params!$B$4,0,MAX(0.1,ROUND(_xlfn.GAMMA.INV((C487-(1-Params!$B$4))/Params!$B$4,Params!$B$5,Params!$B$6),1)))</f>
        <v/>
      </c>
      <c r="P487" s="9">
        <f>IF(D487&lt;=1-Params!$B$7,0,ROUND(_xlfn.GAMMA.INV((D487-(1-Params!$B$7))/Params!$B$7,Params!$B$8,Params!$B$9),3))</f>
        <v/>
      </c>
      <c r="Q487" s="9">
        <f>IF(E487&lt;=1-Params!$B$4,0,MAX(0.1,ROUND(_xlfn.GAMMA.INV((E487-(1-Params!$B$4))/Params!$B$4,Params!$B$5,Params!$B$6),1)))</f>
        <v/>
      </c>
      <c r="R487" s="9">
        <f>IF(F487&lt;=1-Params!$B$7,0,ROUND(_xlfn.GAMMA.INV((F487-(1-Params!$B$7))/Params!$B$7,Params!$B$8,Params!$B$9),3))</f>
        <v/>
      </c>
      <c r="S487" s="9">
        <f>IF(G487&lt;=1-Params!$B$7,0,ROUND((Params!$B$10+Params!$B$11*G487^Params!$B$12)*_xlfn.GAMMA.INV((G487-(1-Params!$B$7))/Params!$B$7,Params!$B$8,Params!$B$9),3))</f>
        <v/>
      </c>
      <c r="T487" s="9">
        <f>IF(H487&lt;=1-Params!$B$4,0,MAX(0.1,ROUND((Params!$B$10+Params!$B$11*H487^Params!$B$12)*_xlfn.GAMMA.INV((H487-(1-Params!$B$4))/Params!$B$4,Params!$B$5,Params!$B$6),1)))</f>
        <v/>
      </c>
      <c r="U487" s="9">
        <f>ROUND(_xlfn.NORM.INV(I487,Params!$B$13,Params!$B$14),1)</f>
        <v/>
      </c>
      <c r="V487" s="9">
        <f>ROUND(_xlfn.NORM.INV(J487,Params!$B$15,Params!$B$16),2)</f>
        <v/>
      </c>
      <c r="W487" s="9">
        <f>ROUND(_xlfn.NORM.INV(K487,Params!$B$13,Params!$B$14),1)</f>
        <v/>
      </c>
      <c r="X487" s="9">
        <f>ROUND(_xlfn.NORM.INV(L487,Params!$B$15,Params!$B$16),2)</f>
        <v/>
      </c>
      <c r="Y487" s="9">
        <f>ROUND(_xlfn.NORM.INV(M487,Params!$B$15,Params!$B$16)+Params!$B$17+Params!$B$18*M487,2)</f>
        <v/>
      </c>
      <c r="Z487" s="9">
        <f>ROUND(_xlfn.NORM.INV(N487,Params!$B$13,Params!$B$14)+Params!$B$17+Params!$B$18*N487,1)</f>
        <v/>
      </c>
    </row>
    <row r="488">
      <c r="A488" s="11" t="n">
        <v>487</v>
      </c>
      <c r="B488" s="12">
        <f>INT((A488-1)/122)+1</f>
        <v/>
      </c>
      <c r="C488" s="13" t="n">
        <v>0.618932</v>
      </c>
      <c r="D488" s="13" t="n">
        <v>0.07585</v>
      </c>
      <c r="E488" s="13" t="n">
        <v>0.307506</v>
      </c>
      <c r="F488" s="13" t="n">
        <v>0.635568</v>
      </c>
      <c r="G488" s="13" t="n">
        <v>0.390948</v>
      </c>
      <c r="H488" s="13" t="n">
        <v>0.682544</v>
      </c>
      <c r="I488" s="13" t="n">
        <v>0.539388</v>
      </c>
      <c r="J488" s="13" t="n">
        <v>0.457138</v>
      </c>
      <c r="K488" s="13" t="n">
        <v>0.37552</v>
      </c>
      <c r="L488" s="13" t="n">
        <v>0.77862</v>
      </c>
      <c r="M488" s="13" t="n">
        <v>0.841787</v>
      </c>
      <c r="N488" s="13" t="n">
        <v>0.593682</v>
      </c>
      <c r="O488" s="9">
        <f>IF(C488&lt;=1-Params!$B$4,0,MAX(0.1,ROUND(_xlfn.GAMMA.INV((C488-(1-Params!$B$4))/Params!$B$4,Params!$B$5,Params!$B$6),1)))</f>
        <v/>
      </c>
      <c r="P488" s="9">
        <f>IF(D488&lt;=1-Params!$B$7,0,ROUND(_xlfn.GAMMA.INV((D488-(1-Params!$B$7))/Params!$B$7,Params!$B$8,Params!$B$9),3))</f>
        <v/>
      </c>
      <c r="Q488" s="9">
        <f>IF(E488&lt;=1-Params!$B$4,0,MAX(0.1,ROUND(_xlfn.GAMMA.INV((E488-(1-Params!$B$4))/Params!$B$4,Params!$B$5,Params!$B$6),1)))</f>
        <v/>
      </c>
      <c r="R488" s="9">
        <f>IF(F488&lt;=1-Params!$B$7,0,ROUND(_xlfn.GAMMA.INV((F488-(1-Params!$B$7))/Params!$B$7,Params!$B$8,Params!$B$9),3))</f>
        <v/>
      </c>
      <c r="S488" s="9">
        <f>IF(G488&lt;=1-Params!$B$7,0,ROUND((Params!$B$10+Params!$B$11*G488^Params!$B$12)*_xlfn.GAMMA.INV((G488-(1-Params!$B$7))/Params!$B$7,Params!$B$8,Params!$B$9),3))</f>
        <v/>
      </c>
      <c r="T488" s="9">
        <f>IF(H488&lt;=1-Params!$B$4,0,MAX(0.1,ROUND((Params!$B$10+Params!$B$11*H488^Params!$B$12)*_xlfn.GAMMA.INV((H488-(1-Params!$B$4))/Params!$B$4,Params!$B$5,Params!$B$6),1)))</f>
        <v/>
      </c>
      <c r="U488" s="9">
        <f>ROUND(_xlfn.NORM.INV(I488,Params!$B$13,Params!$B$14),1)</f>
        <v/>
      </c>
      <c r="V488" s="9">
        <f>ROUND(_xlfn.NORM.INV(J488,Params!$B$15,Params!$B$16),2)</f>
        <v/>
      </c>
      <c r="W488" s="9">
        <f>ROUND(_xlfn.NORM.INV(K488,Params!$B$13,Params!$B$14),1)</f>
        <v/>
      </c>
      <c r="X488" s="9">
        <f>ROUND(_xlfn.NORM.INV(L488,Params!$B$15,Params!$B$16),2)</f>
        <v/>
      </c>
      <c r="Y488" s="9">
        <f>ROUND(_xlfn.NORM.INV(M488,Params!$B$15,Params!$B$16)+Params!$B$17+Params!$B$18*M488,2)</f>
        <v/>
      </c>
      <c r="Z488" s="9">
        <f>ROUND(_xlfn.NORM.INV(N488,Params!$B$13,Params!$B$14)+Params!$B$17+Params!$B$18*N488,1)</f>
        <v/>
      </c>
    </row>
    <row r="489">
      <c r="A489" s="11" t="n">
        <v>488</v>
      </c>
      <c r="B489" s="12">
        <f>INT((A489-1)/122)+1</f>
        <v/>
      </c>
      <c r="C489" s="13" t="n">
        <v>0.956695</v>
      </c>
      <c r="D489" s="13" t="n">
        <v>0.318079</v>
      </c>
      <c r="E489" s="13" t="n">
        <v>0.17608</v>
      </c>
      <c r="F489" s="13" t="n">
        <v>0.108499</v>
      </c>
      <c r="G489" s="13" t="n">
        <v>0.640776</v>
      </c>
      <c r="H489" s="13" t="n">
        <v>0.398587</v>
      </c>
      <c r="I489" s="13" t="n">
        <v>0.30502</v>
      </c>
      <c r="J489" s="13" t="n">
        <v>0.409396</v>
      </c>
      <c r="K489" s="13" t="n">
        <v>0.186908</v>
      </c>
      <c r="L489" s="13" t="n">
        <v>0.305891</v>
      </c>
      <c r="M489" s="13" t="n">
        <v>0.933312</v>
      </c>
      <c r="N489" s="13" t="n">
        <v>0.726884</v>
      </c>
      <c r="O489" s="9">
        <f>IF(C489&lt;=1-Params!$B$4,0,MAX(0.1,ROUND(_xlfn.GAMMA.INV((C489-(1-Params!$B$4))/Params!$B$4,Params!$B$5,Params!$B$6),1)))</f>
        <v/>
      </c>
      <c r="P489" s="9">
        <f>IF(D489&lt;=1-Params!$B$7,0,ROUND(_xlfn.GAMMA.INV((D489-(1-Params!$B$7))/Params!$B$7,Params!$B$8,Params!$B$9),3))</f>
        <v/>
      </c>
      <c r="Q489" s="9">
        <f>IF(E489&lt;=1-Params!$B$4,0,MAX(0.1,ROUND(_xlfn.GAMMA.INV((E489-(1-Params!$B$4))/Params!$B$4,Params!$B$5,Params!$B$6),1)))</f>
        <v/>
      </c>
      <c r="R489" s="9">
        <f>IF(F489&lt;=1-Params!$B$7,0,ROUND(_xlfn.GAMMA.INV((F489-(1-Params!$B$7))/Params!$B$7,Params!$B$8,Params!$B$9),3))</f>
        <v/>
      </c>
      <c r="S489" s="9">
        <f>IF(G489&lt;=1-Params!$B$7,0,ROUND((Params!$B$10+Params!$B$11*G489^Params!$B$12)*_xlfn.GAMMA.INV((G489-(1-Params!$B$7))/Params!$B$7,Params!$B$8,Params!$B$9),3))</f>
        <v/>
      </c>
      <c r="T489" s="9">
        <f>IF(H489&lt;=1-Params!$B$4,0,MAX(0.1,ROUND((Params!$B$10+Params!$B$11*H489^Params!$B$12)*_xlfn.GAMMA.INV((H489-(1-Params!$B$4))/Params!$B$4,Params!$B$5,Params!$B$6),1)))</f>
        <v/>
      </c>
      <c r="U489" s="9">
        <f>ROUND(_xlfn.NORM.INV(I489,Params!$B$13,Params!$B$14),1)</f>
        <v/>
      </c>
      <c r="V489" s="9">
        <f>ROUND(_xlfn.NORM.INV(J489,Params!$B$15,Params!$B$16),2)</f>
        <v/>
      </c>
      <c r="W489" s="9">
        <f>ROUND(_xlfn.NORM.INV(K489,Params!$B$13,Params!$B$14),1)</f>
        <v/>
      </c>
      <c r="X489" s="9">
        <f>ROUND(_xlfn.NORM.INV(L489,Params!$B$15,Params!$B$16),2)</f>
        <v/>
      </c>
      <c r="Y489" s="9">
        <f>ROUND(_xlfn.NORM.INV(M489,Params!$B$15,Params!$B$16)+Params!$B$17+Params!$B$18*M489,2)</f>
        <v/>
      </c>
      <c r="Z489" s="9">
        <f>ROUND(_xlfn.NORM.INV(N489,Params!$B$13,Params!$B$14)+Params!$B$17+Params!$B$18*N489,1)</f>
        <v/>
      </c>
    </row>
    <row r="490">
      <c r="A490" s="11" t="n">
        <v>489</v>
      </c>
      <c r="B490" s="12">
        <f>INT((A490-1)/122)+1</f>
        <v/>
      </c>
      <c r="C490" s="13" t="n">
        <v>0.889652</v>
      </c>
      <c r="D490" s="13" t="n">
        <v>0.042505</v>
      </c>
      <c r="E490" s="13" t="n">
        <v>0.575115</v>
      </c>
      <c r="F490" s="13" t="n">
        <v>0.145929</v>
      </c>
      <c r="G490" s="13" t="n">
        <v>0.573979</v>
      </c>
      <c r="H490" s="13" t="n">
        <v>0.541671</v>
      </c>
      <c r="I490" s="13" t="n">
        <v>0.328263</v>
      </c>
      <c r="J490" s="13" t="n">
        <v>0.736491</v>
      </c>
      <c r="K490" s="13" t="n">
        <v>0.505082</v>
      </c>
      <c r="L490" s="13" t="n">
        <v>0.297722</v>
      </c>
      <c r="M490" s="13" t="n">
        <v>0.201233</v>
      </c>
      <c r="N490" s="13" t="n">
        <v>0.973307</v>
      </c>
      <c r="O490" s="9">
        <f>IF(C490&lt;=1-Params!$B$4,0,MAX(0.1,ROUND(_xlfn.GAMMA.INV((C490-(1-Params!$B$4))/Params!$B$4,Params!$B$5,Params!$B$6),1)))</f>
        <v/>
      </c>
      <c r="P490" s="9">
        <f>IF(D490&lt;=1-Params!$B$7,0,ROUND(_xlfn.GAMMA.INV((D490-(1-Params!$B$7))/Params!$B$7,Params!$B$8,Params!$B$9),3))</f>
        <v/>
      </c>
      <c r="Q490" s="9">
        <f>IF(E490&lt;=1-Params!$B$4,0,MAX(0.1,ROUND(_xlfn.GAMMA.INV((E490-(1-Params!$B$4))/Params!$B$4,Params!$B$5,Params!$B$6),1)))</f>
        <v/>
      </c>
      <c r="R490" s="9">
        <f>IF(F490&lt;=1-Params!$B$7,0,ROUND(_xlfn.GAMMA.INV((F490-(1-Params!$B$7))/Params!$B$7,Params!$B$8,Params!$B$9),3))</f>
        <v/>
      </c>
      <c r="S490" s="9">
        <f>IF(G490&lt;=1-Params!$B$7,0,ROUND((Params!$B$10+Params!$B$11*G490^Params!$B$12)*_xlfn.GAMMA.INV((G490-(1-Params!$B$7))/Params!$B$7,Params!$B$8,Params!$B$9),3))</f>
        <v/>
      </c>
      <c r="T490" s="9">
        <f>IF(H490&lt;=1-Params!$B$4,0,MAX(0.1,ROUND((Params!$B$10+Params!$B$11*H490^Params!$B$12)*_xlfn.GAMMA.INV((H490-(1-Params!$B$4))/Params!$B$4,Params!$B$5,Params!$B$6),1)))</f>
        <v/>
      </c>
      <c r="U490" s="9">
        <f>ROUND(_xlfn.NORM.INV(I490,Params!$B$13,Params!$B$14),1)</f>
        <v/>
      </c>
      <c r="V490" s="9">
        <f>ROUND(_xlfn.NORM.INV(J490,Params!$B$15,Params!$B$16),2)</f>
        <v/>
      </c>
      <c r="W490" s="9">
        <f>ROUND(_xlfn.NORM.INV(K490,Params!$B$13,Params!$B$14),1)</f>
        <v/>
      </c>
      <c r="X490" s="9">
        <f>ROUND(_xlfn.NORM.INV(L490,Params!$B$15,Params!$B$16),2)</f>
        <v/>
      </c>
      <c r="Y490" s="9">
        <f>ROUND(_xlfn.NORM.INV(M490,Params!$B$15,Params!$B$16)+Params!$B$17+Params!$B$18*M490,2)</f>
        <v/>
      </c>
      <c r="Z490" s="9">
        <f>ROUND(_xlfn.NORM.INV(N490,Params!$B$13,Params!$B$14)+Params!$B$17+Params!$B$18*N490,1)</f>
        <v/>
      </c>
    </row>
    <row r="491">
      <c r="A491" s="11" t="n">
        <v>490</v>
      </c>
      <c r="B491" s="12">
        <f>INT((A491-1)/122)+1</f>
        <v/>
      </c>
      <c r="C491" s="13" t="n">
        <v>0.378546</v>
      </c>
      <c r="D491" s="13" t="n">
        <v>0.429338</v>
      </c>
      <c r="E491" s="13" t="n">
        <v>0.450506</v>
      </c>
      <c r="F491" s="13" t="n">
        <v>0.28268</v>
      </c>
      <c r="G491" s="13" t="n">
        <v>0.876288</v>
      </c>
      <c r="H491" s="13" t="n">
        <v>0.45088</v>
      </c>
      <c r="I491" s="13" t="n">
        <v>0.111519</v>
      </c>
      <c r="J491" s="13" t="n">
        <v>0.671053</v>
      </c>
      <c r="K491" s="13" t="n">
        <v>0.108313</v>
      </c>
      <c r="L491" s="13" t="n">
        <v>0.133569</v>
      </c>
      <c r="M491" s="13" t="n">
        <v>0.082579</v>
      </c>
      <c r="N491" s="13" t="n">
        <v>0.793051</v>
      </c>
      <c r="O491" s="9">
        <f>IF(C491&lt;=1-Params!$B$4,0,MAX(0.1,ROUND(_xlfn.GAMMA.INV((C491-(1-Params!$B$4))/Params!$B$4,Params!$B$5,Params!$B$6),1)))</f>
        <v/>
      </c>
      <c r="P491" s="9">
        <f>IF(D491&lt;=1-Params!$B$7,0,ROUND(_xlfn.GAMMA.INV((D491-(1-Params!$B$7))/Params!$B$7,Params!$B$8,Params!$B$9),3))</f>
        <v/>
      </c>
      <c r="Q491" s="9">
        <f>IF(E491&lt;=1-Params!$B$4,0,MAX(0.1,ROUND(_xlfn.GAMMA.INV((E491-(1-Params!$B$4))/Params!$B$4,Params!$B$5,Params!$B$6),1)))</f>
        <v/>
      </c>
      <c r="R491" s="9">
        <f>IF(F491&lt;=1-Params!$B$7,0,ROUND(_xlfn.GAMMA.INV((F491-(1-Params!$B$7))/Params!$B$7,Params!$B$8,Params!$B$9),3))</f>
        <v/>
      </c>
      <c r="S491" s="9">
        <f>IF(G491&lt;=1-Params!$B$7,0,ROUND((Params!$B$10+Params!$B$11*G491^Params!$B$12)*_xlfn.GAMMA.INV((G491-(1-Params!$B$7))/Params!$B$7,Params!$B$8,Params!$B$9),3))</f>
        <v/>
      </c>
      <c r="T491" s="9">
        <f>IF(H491&lt;=1-Params!$B$4,0,MAX(0.1,ROUND((Params!$B$10+Params!$B$11*H491^Params!$B$12)*_xlfn.GAMMA.INV((H491-(1-Params!$B$4))/Params!$B$4,Params!$B$5,Params!$B$6),1)))</f>
        <v/>
      </c>
      <c r="U491" s="9">
        <f>ROUND(_xlfn.NORM.INV(I491,Params!$B$13,Params!$B$14),1)</f>
        <v/>
      </c>
      <c r="V491" s="9">
        <f>ROUND(_xlfn.NORM.INV(J491,Params!$B$15,Params!$B$16),2)</f>
        <v/>
      </c>
      <c r="W491" s="9">
        <f>ROUND(_xlfn.NORM.INV(K491,Params!$B$13,Params!$B$14),1)</f>
        <v/>
      </c>
      <c r="X491" s="9">
        <f>ROUND(_xlfn.NORM.INV(L491,Params!$B$15,Params!$B$16),2)</f>
        <v/>
      </c>
      <c r="Y491" s="9">
        <f>ROUND(_xlfn.NORM.INV(M491,Params!$B$15,Params!$B$16)+Params!$B$17+Params!$B$18*M491,2)</f>
        <v/>
      </c>
      <c r="Z491" s="9">
        <f>ROUND(_xlfn.NORM.INV(N491,Params!$B$13,Params!$B$14)+Params!$B$17+Params!$B$18*N491,1)</f>
        <v/>
      </c>
    </row>
    <row r="492">
      <c r="A492" s="11" t="n">
        <v>491</v>
      </c>
      <c r="B492" s="12">
        <f>INT((A492-1)/122)+1</f>
        <v/>
      </c>
      <c r="C492" s="13" t="n">
        <v>0.58305</v>
      </c>
      <c r="D492" s="13" t="n">
        <v>0.430884</v>
      </c>
      <c r="E492" s="13" t="n">
        <v>0.910145</v>
      </c>
      <c r="F492" s="13" t="n">
        <v>0.355694</v>
      </c>
      <c r="G492" s="13" t="n">
        <v>0.796134</v>
      </c>
      <c r="H492" s="13" t="n">
        <v>0.179678</v>
      </c>
      <c r="I492" s="13" t="n">
        <v>0.155051</v>
      </c>
      <c r="J492" s="13" t="n">
        <v>0.64567</v>
      </c>
      <c r="K492" s="13" t="n">
        <v>0.21876</v>
      </c>
      <c r="L492" s="13" t="n">
        <v>0.015768</v>
      </c>
      <c r="M492" s="13" t="n">
        <v>0.01149</v>
      </c>
      <c r="N492" s="13" t="n">
        <v>0.613534</v>
      </c>
      <c r="O492" s="9">
        <f>IF(C492&lt;=1-Params!$B$4,0,MAX(0.1,ROUND(_xlfn.GAMMA.INV((C492-(1-Params!$B$4))/Params!$B$4,Params!$B$5,Params!$B$6),1)))</f>
        <v/>
      </c>
      <c r="P492" s="9">
        <f>IF(D492&lt;=1-Params!$B$7,0,ROUND(_xlfn.GAMMA.INV((D492-(1-Params!$B$7))/Params!$B$7,Params!$B$8,Params!$B$9),3))</f>
        <v/>
      </c>
      <c r="Q492" s="9">
        <f>IF(E492&lt;=1-Params!$B$4,0,MAX(0.1,ROUND(_xlfn.GAMMA.INV((E492-(1-Params!$B$4))/Params!$B$4,Params!$B$5,Params!$B$6),1)))</f>
        <v/>
      </c>
      <c r="R492" s="9">
        <f>IF(F492&lt;=1-Params!$B$7,0,ROUND(_xlfn.GAMMA.INV((F492-(1-Params!$B$7))/Params!$B$7,Params!$B$8,Params!$B$9),3))</f>
        <v/>
      </c>
      <c r="S492" s="9">
        <f>IF(G492&lt;=1-Params!$B$7,0,ROUND((Params!$B$10+Params!$B$11*G492^Params!$B$12)*_xlfn.GAMMA.INV((G492-(1-Params!$B$7))/Params!$B$7,Params!$B$8,Params!$B$9),3))</f>
        <v/>
      </c>
      <c r="T492" s="9">
        <f>IF(H492&lt;=1-Params!$B$4,0,MAX(0.1,ROUND((Params!$B$10+Params!$B$11*H492^Params!$B$12)*_xlfn.GAMMA.INV((H492-(1-Params!$B$4))/Params!$B$4,Params!$B$5,Params!$B$6),1)))</f>
        <v/>
      </c>
      <c r="U492" s="9">
        <f>ROUND(_xlfn.NORM.INV(I492,Params!$B$13,Params!$B$14),1)</f>
        <v/>
      </c>
      <c r="V492" s="9">
        <f>ROUND(_xlfn.NORM.INV(J492,Params!$B$15,Params!$B$16),2)</f>
        <v/>
      </c>
      <c r="W492" s="9">
        <f>ROUND(_xlfn.NORM.INV(K492,Params!$B$13,Params!$B$14),1)</f>
        <v/>
      </c>
      <c r="X492" s="9">
        <f>ROUND(_xlfn.NORM.INV(L492,Params!$B$15,Params!$B$16),2)</f>
        <v/>
      </c>
      <c r="Y492" s="9">
        <f>ROUND(_xlfn.NORM.INV(M492,Params!$B$15,Params!$B$16)+Params!$B$17+Params!$B$18*M492,2)</f>
        <v/>
      </c>
      <c r="Z492" s="9">
        <f>ROUND(_xlfn.NORM.INV(N492,Params!$B$13,Params!$B$14)+Params!$B$17+Params!$B$18*N492,1)</f>
        <v/>
      </c>
    </row>
    <row r="493">
      <c r="A493" s="11" t="n">
        <v>492</v>
      </c>
      <c r="B493" s="12">
        <f>INT((A493-1)/122)+1</f>
        <v/>
      </c>
      <c r="C493" s="13" t="n">
        <v>0.392117</v>
      </c>
      <c r="D493" s="13" t="n">
        <v>0.655251</v>
      </c>
      <c r="E493" s="13" t="n">
        <v>0.812716</v>
      </c>
      <c r="F493" s="13" t="n">
        <v>0.315296</v>
      </c>
      <c r="G493" s="13" t="n">
        <v>0.661794</v>
      </c>
      <c r="H493" s="13" t="n">
        <v>0.324462</v>
      </c>
      <c r="I493" s="13" t="n">
        <v>0.253634</v>
      </c>
      <c r="J493" s="13" t="n">
        <v>0.261414</v>
      </c>
      <c r="K493" s="13" t="n">
        <v>0.324846</v>
      </c>
      <c r="L493" s="13" t="n">
        <v>0.111219</v>
      </c>
      <c r="M493" s="13" t="n">
        <v>0.239228</v>
      </c>
      <c r="N493" s="13" t="n">
        <v>0.496923</v>
      </c>
      <c r="O493" s="9">
        <f>IF(C493&lt;=1-Params!$B$4,0,MAX(0.1,ROUND(_xlfn.GAMMA.INV((C493-(1-Params!$B$4))/Params!$B$4,Params!$B$5,Params!$B$6),1)))</f>
        <v/>
      </c>
      <c r="P493" s="9">
        <f>IF(D493&lt;=1-Params!$B$7,0,ROUND(_xlfn.GAMMA.INV((D493-(1-Params!$B$7))/Params!$B$7,Params!$B$8,Params!$B$9),3))</f>
        <v/>
      </c>
      <c r="Q493" s="9">
        <f>IF(E493&lt;=1-Params!$B$4,0,MAX(0.1,ROUND(_xlfn.GAMMA.INV((E493-(1-Params!$B$4))/Params!$B$4,Params!$B$5,Params!$B$6),1)))</f>
        <v/>
      </c>
      <c r="R493" s="9">
        <f>IF(F493&lt;=1-Params!$B$7,0,ROUND(_xlfn.GAMMA.INV((F493-(1-Params!$B$7))/Params!$B$7,Params!$B$8,Params!$B$9),3))</f>
        <v/>
      </c>
      <c r="S493" s="9">
        <f>IF(G493&lt;=1-Params!$B$7,0,ROUND((Params!$B$10+Params!$B$11*G493^Params!$B$12)*_xlfn.GAMMA.INV((G493-(1-Params!$B$7))/Params!$B$7,Params!$B$8,Params!$B$9),3))</f>
        <v/>
      </c>
      <c r="T493" s="9">
        <f>IF(H493&lt;=1-Params!$B$4,0,MAX(0.1,ROUND((Params!$B$10+Params!$B$11*H493^Params!$B$12)*_xlfn.GAMMA.INV((H493-(1-Params!$B$4))/Params!$B$4,Params!$B$5,Params!$B$6),1)))</f>
        <v/>
      </c>
      <c r="U493" s="9">
        <f>ROUND(_xlfn.NORM.INV(I493,Params!$B$13,Params!$B$14),1)</f>
        <v/>
      </c>
      <c r="V493" s="9">
        <f>ROUND(_xlfn.NORM.INV(J493,Params!$B$15,Params!$B$16),2)</f>
        <v/>
      </c>
      <c r="W493" s="9">
        <f>ROUND(_xlfn.NORM.INV(K493,Params!$B$13,Params!$B$14),1)</f>
        <v/>
      </c>
      <c r="X493" s="9">
        <f>ROUND(_xlfn.NORM.INV(L493,Params!$B$15,Params!$B$16),2)</f>
        <v/>
      </c>
      <c r="Y493" s="9">
        <f>ROUND(_xlfn.NORM.INV(M493,Params!$B$15,Params!$B$16)+Params!$B$17+Params!$B$18*M493,2)</f>
        <v/>
      </c>
      <c r="Z493" s="9">
        <f>ROUND(_xlfn.NORM.INV(N493,Params!$B$13,Params!$B$14)+Params!$B$17+Params!$B$18*N493,1)</f>
        <v/>
      </c>
    </row>
    <row r="494">
      <c r="A494" s="11" t="n">
        <v>493</v>
      </c>
      <c r="B494" s="12">
        <f>INT((A494-1)/122)+1</f>
        <v/>
      </c>
      <c r="C494" s="13" t="n">
        <v>0.049943</v>
      </c>
      <c r="D494" s="13" t="n">
        <v>0.541444</v>
      </c>
      <c r="E494" s="13" t="n">
        <v>0.998607</v>
      </c>
      <c r="F494" s="13" t="n">
        <v>0.106161</v>
      </c>
      <c r="G494" s="13" t="n">
        <v>0.6451519999999999</v>
      </c>
      <c r="H494" s="13" t="n">
        <v>0.451564</v>
      </c>
      <c r="I494" s="13" t="n">
        <v>0.447542</v>
      </c>
      <c r="J494" s="13" t="n">
        <v>0.057679</v>
      </c>
      <c r="K494" s="13" t="n">
        <v>0.136419</v>
      </c>
      <c r="L494" s="13" t="n">
        <v>0.07589899999999999</v>
      </c>
      <c r="M494" s="13" t="n">
        <v>0.17889</v>
      </c>
      <c r="N494" s="13" t="n">
        <v>0.677831</v>
      </c>
      <c r="O494" s="9">
        <f>IF(C494&lt;=1-Params!$B$4,0,MAX(0.1,ROUND(_xlfn.GAMMA.INV((C494-(1-Params!$B$4))/Params!$B$4,Params!$B$5,Params!$B$6),1)))</f>
        <v/>
      </c>
      <c r="P494" s="9">
        <f>IF(D494&lt;=1-Params!$B$7,0,ROUND(_xlfn.GAMMA.INV((D494-(1-Params!$B$7))/Params!$B$7,Params!$B$8,Params!$B$9),3))</f>
        <v/>
      </c>
      <c r="Q494" s="9">
        <f>IF(E494&lt;=1-Params!$B$4,0,MAX(0.1,ROUND(_xlfn.GAMMA.INV((E494-(1-Params!$B$4))/Params!$B$4,Params!$B$5,Params!$B$6),1)))</f>
        <v/>
      </c>
      <c r="R494" s="9">
        <f>IF(F494&lt;=1-Params!$B$7,0,ROUND(_xlfn.GAMMA.INV((F494-(1-Params!$B$7))/Params!$B$7,Params!$B$8,Params!$B$9),3))</f>
        <v/>
      </c>
      <c r="S494" s="9">
        <f>IF(G494&lt;=1-Params!$B$7,0,ROUND((Params!$B$10+Params!$B$11*G494^Params!$B$12)*_xlfn.GAMMA.INV((G494-(1-Params!$B$7))/Params!$B$7,Params!$B$8,Params!$B$9),3))</f>
        <v/>
      </c>
      <c r="T494" s="9">
        <f>IF(H494&lt;=1-Params!$B$4,0,MAX(0.1,ROUND((Params!$B$10+Params!$B$11*H494^Params!$B$12)*_xlfn.GAMMA.INV((H494-(1-Params!$B$4))/Params!$B$4,Params!$B$5,Params!$B$6),1)))</f>
        <v/>
      </c>
      <c r="U494" s="9">
        <f>ROUND(_xlfn.NORM.INV(I494,Params!$B$13,Params!$B$14),1)</f>
        <v/>
      </c>
      <c r="V494" s="9">
        <f>ROUND(_xlfn.NORM.INV(J494,Params!$B$15,Params!$B$16),2)</f>
        <v/>
      </c>
      <c r="W494" s="9">
        <f>ROUND(_xlfn.NORM.INV(K494,Params!$B$13,Params!$B$14),1)</f>
        <v/>
      </c>
      <c r="X494" s="9">
        <f>ROUND(_xlfn.NORM.INV(L494,Params!$B$15,Params!$B$16),2)</f>
        <v/>
      </c>
      <c r="Y494" s="9">
        <f>ROUND(_xlfn.NORM.INV(M494,Params!$B$15,Params!$B$16)+Params!$B$17+Params!$B$18*M494,2)</f>
        <v/>
      </c>
      <c r="Z494" s="9">
        <f>ROUND(_xlfn.NORM.INV(N494,Params!$B$13,Params!$B$14)+Params!$B$17+Params!$B$18*N494,1)</f>
        <v/>
      </c>
    </row>
    <row r="495">
      <c r="A495" s="11" t="n">
        <v>494</v>
      </c>
      <c r="B495" s="12">
        <f>INT((A495-1)/122)+1</f>
        <v/>
      </c>
      <c r="C495" s="13" t="n">
        <v>0.218575</v>
      </c>
      <c r="D495" s="13" t="n">
        <v>0.856332</v>
      </c>
      <c r="E495" s="13" t="n">
        <v>0.816005</v>
      </c>
      <c r="F495" s="13" t="n">
        <v>0.449112</v>
      </c>
      <c r="G495" s="13" t="n">
        <v>0.546425</v>
      </c>
      <c r="H495" s="13" t="n">
        <v>0.840439</v>
      </c>
      <c r="I495" s="13" t="n">
        <v>0.77939</v>
      </c>
      <c r="J495" s="13" t="n">
        <v>0.514958</v>
      </c>
      <c r="K495" s="13" t="n">
        <v>0.437227</v>
      </c>
      <c r="L495" s="13" t="n">
        <v>0.095605</v>
      </c>
      <c r="M495" s="13" t="n">
        <v>0.491094</v>
      </c>
      <c r="N495" s="13" t="n">
        <v>0.76913</v>
      </c>
      <c r="O495" s="9">
        <f>IF(C495&lt;=1-Params!$B$4,0,MAX(0.1,ROUND(_xlfn.GAMMA.INV((C495-(1-Params!$B$4))/Params!$B$4,Params!$B$5,Params!$B$6),1)))</f>
        <v/>
      </c>
      <c r="P495" s="9">
        <f>IF(D495&lt;=1-Params!$B$7,0,ROUND(_xlfn.GAMMA.INV((D495-(1-Params!$B$7))/Params!$B$7,Params!$B$8,Params!$B$9),3))</f>
        <v/>
      </c>
      <c r="Q495" s="9">
        <f>IF(E495&lt;=1-Params!$B$4,0,MAX(0.1,ROUND(_xlfn.GAMMA.INV((E495-(1-Params!$B$4))/Params!$B$4,Params!$B$5,Params!$B$6),1)))</f>
        <v/>
      </c>
      <c r="R495" s="9">
        <f>IF(F495&lt;=1-Params!$B$7,0,ROUND(_xlfn.GAMMA.INV((F495-(1-Params!$B$7))/Params!$B$7,Params!$B$8,Params!$B$9),3))</f>
        <v/>
      </c>
      <c r="S495" s="9">
        <f>IF(G495&lt;=1-Params!$B$7,0,ROUND((Params!$B$10+Params!$B$11*G495^Params!$B$12)*_xlfn.GAMMA.INV((G495-(1-Params!$B$7))/Params!$B$7,Params!$B$8,Params!$B$9),3))</f>
        <v/>
      </c>
      <c r="T495" s="9">
        <f>IF(H495&lt;=1-Params!$B$4,0,MAX(0.1,ROUND((Params!$B$10+Params!$B$11*H495^Params!$B$12)*_xlfn.GAMMA.INV((H495-(1-Params!$B$4))/Params!$B$4,Params!$B$5,Params!$B$6),1)))</f>
        <v/>
      </c>
      <c r="U495" s="9">
        <f>ROUND(_xlfn.NORM.INV(I495,Params!$B$13,Params!$B$14),1)</f>
        <v/>
      </c>
      <c r="V495" s="9">
        <f>ROUND(_xlfn.NORM.INV(J495,Params!$B$15,Params!$B$16),2)</f>
        <v/>
      </c>
      <c r="W495" s="9">
        <f>ROUND(_xlfn.NORM.INV(K495,Params!$B$13,Params!$B$14),1)</f>
        <v/>
      </c>
      <c r="X495" s="9">
        <f>ROUND(_xlfn.NORM.INV(L495,Params!$B$15,Params!$B$16),2)</f>
        <v/>
      </c>
      <c r="Y495" s="9">
        <f>ROUND(_xlfn.NORM.INV(M495,Params!$B$15,Params!$B$16)+Params!$B$17+Params!$B$18*M495,2)</f>
        <v/>
      </c>
      <c r="Z495" s="9">
        <f>ROUND(_xlfn.NORM.INV(N495,Params!$B$13,Params!$B$14)+Params!$B$17+Params!$B$18*N495,1)</f>
        <v/>
      </c>
    </row>
    <row r="496">
      <c r="A496" s="11" t="n">
        <v>495</v>
      </c>
      <c r="B496" s="12">
        <f>INT((A496-1)/122)+1</f>
        <v/>
      </c>
      <c r="C496" s="13" t="n">
        <v>0.423757</v>
      </c>
      <c r="D496" s="13" t="n">
        <v>0.536758</v>
      </c>
      <c r="E496" s="13" t="n">
        <v>0.7746960000000001</v>
      </c>
      <c r="F496" s="13" t="n">
        <v>0.863106</v>
      </c>
      <c r="G496" s="13" t="n">
        <v>0.349343</v>
      </c>
      <c r="H496" s="13" t="n">
        <v>0.974651</v>
      </c>
      <c r="I496" s="13" t="n">
        <v>0.145584</v>
      </c>
      <c r="J496" s="13" t="n">
        <v>0.487886</v>
      </c>
      <c r="K496" s="13" t="n">
        <v>0.393773</v>
      </c>
      <c r="L496" s="13" t="n">
        <v>0.162949</v>
      </c>
      <c r="M496" s="13" t="n">
        <v>0.179431</v>
      </c>
      <c r="N496" s="13" t="n">
        <v>0.730137</v>
      </c>
      <c r="O496" s="9">
        <f>IF(C496&lt;=1-Params!$B$4,0,MAX(0.1,ROUND(_xlfn.GAMMA.INV((C496-(1-Params!$B$4))/Params!$B$4,Params!$B$5,Params!$B$6),1)))</f>
        <v/>
      </c>
      <c r="P496" s="9">
        <f>IF(D496&lt;=1-Params!$B$7,0,ROUND(_xlfn.GAMMA.INV((D496-(1-Params!$B$7))/Params!$B$7,Params!$B$8,Params!$B$9),3))</f>
        <v/>
      </c>
      <c r="Q496" s="9">
        <f>IF(E496&lt;=1-Params!$B$4,0,MAX(0.1,ROUND(_xlfn.GAMMA.INV((E496-(1-Params!$B$4))/Params!$B$4,Params!$B$5,Params!$B$6),1)))</f>
        <v/>
      </c>
      <c r="R496" s="9">
        <f>IF(F496&lt;=1-Params!$B$7,0,ROUND(_xlfn.GAMMA.INV((F496-(1-Params!$B$7))/Params!$B$7,Params!$B$8,Params!$B$9),3))</f>
        <v/>
      </c>
      <c r="S496" s="9">
        <f>IF(G496&lt;=1-Params!$B$7,0,ROUND((Params!$B$10+Params!$B$11*G496^Params!$B$12)*_xlfn.GAMMA.INV((G496-(1-Params!$B$7))/Params!$B$7,Params!$B$8,Params!$B$9),3))</f>
        <v/>
      </c>
      <c r="T496" s="9">
        <f>IF(H496&lt;=1-Params!$B$4,0,MAX(0.1,ROUND((Params!$B$10+Params!$B$11*H496^Params!$B$12)*_xlfn.GAMMA.INV((H496-(1-Params!$B$4))/Params!$B$4,Params!$B$5,Params!$B$6),1)))</f>
        <v/>
      </c>
      <c r="U496" s="9">
        <f>ROUND(_xlfn.NORM.INV(I496,Params!$B$13,Params!$B$14),1)</f>
        <v/>
      </c>
      <c r="V496" s="9">
        <f>ROUND(_xlfn.NORM.INV(J496,Params!$B$15,Params!$B$16),2)</f>
        <v/>
      </c>
      <c r="W496" s="9">
        <f>ROUND(_xlfn.NORM.INV(K496,Params!$B$13,Params!$B$14),1)</f>
        <v/>
      </c>
      <c r="X496" s="9">
        <f>ROUND(_xlfn.NORM.INV(L496,Params!$B$15,Params!$B$16),2)</f>
        <v/>
      </c>
      <c r="Y496" s="9">
        <f>ROUND(_xlfn.NORM.INV(M496,Params!$B$15,Params!$B$16)+Params!$B$17+Params!$B$18*M496,2)</f>
        <v/>
      </c>
      <c r="Z496" s="9">
        <f>ROUND(_xlfn.NORM.INV(N496,Params!$B$13,Params!$B$14)+Params!$B$17+Params!$B$18*N496,1)</f>
        <v/>
      </c>
    </row>
    <row r="497">
      <c r="A497" s="11" t="n">
        <v>496</v>
      </c>
      <c r="B497" s="12">
        <f>INT((A497-1)/122)+1</f>
        <v/>
      </c>
      <c r="C497" s="13" t="n">
        <v>0.865955</v>
      </c>
      <c r="D497" s="13" t="n">
        <v>0.357701</v>
      </c>
      <c r="E497" s="13" t="n">
        <v>0.114717</v>
      </c>
      <c r="F497" s="13" t="n">
        <v>0.7505540000000001</v>
      </c>
      <c r="G497" s="13" t="n">
        <v>0.432026</v>
      </c>
      <c r="H497" s="13" t="n">
        <v>0.911071</v>
      </c>
      <c r="I497" s="13" t="n">
        <v>0.326398</v>
      </c>
      <c r="J497" s="13" t="n">
        <v>0.237551</v>
      </c>
      <c r="K497" s="13" t="n">
        <v>0.5172909999999999</v>
      </c>
      <c r="L497" s="13" t="n">
        <v>0.08574</v>
      </c>
      <c r="M497" s="13" t="n">
        <v>0.646044</v>
      </c>
      <c r="N497" s="13" t="n">
        <v>0.251169</v>
      </c>
      <c r="O497" s="9">
        <f>IF(C497&lt;=1-Params!$B$4,0,MAX(0.1,ROUND(_xlfn.GAMMA.INV((C497-(1-Params!$B$4))/Params!$B$4,Params!$B$5,Params!$B$6),1)))</f>
        <v/>
      </c>
      <c r="P497" s="9">
        <f>IF(D497&lt;=1-Params!$B$7,0,ROUND(_xlfn.GAMMA.INV((D497-(1-Params!$B$7))/Params!$B$7,Params!$B$8,Params!$B$9),3))</f>
        <v/>
      </c>
      <c r="Q497" s="9">
        <f>IF(E497&lt;=1-Params!$B$4,0,MAX(0.1,ROUND(_xlfn.GAMMA.INV((E497-(1-Params!$B$4))/Params!$B$4,Params!$B$5,Params!$B$6),1)))</f>
        <v/>
      </c>
      <c r="R497" s="9">
        <f>IF(F497&lt;=1-Params!$B$7,0,ROUND(_xlfn.GAMMA.INV((F497-(1-Params!$B$7))/Params!$B$7,Params!$B$8,Params!$B$9),3))</f>
        <v/>
      </c>
      <c r="S497" s="9">
        <f>IF(G497&lt;=1-Params!$B$7,0,ROUND((Params!$B$10+Params!$B$11*G497^Params!$B$12)*_xlfn.GAMMA.INV((G497-(1-Params!$B$7))/Params!$B$7,Params!$B$8,Params!$B$9),3))</f>
        <v/>
      </c>
      <c r="T497" s="9">
        <f>IF(H497&lt;=1-Params!$B$4,0,MAX(0.1,ROUND((Params!$B$10+Params!$B$11*H497^Params!$B$12)*_xlfn.GAMMA.INV((H497-(1-Params!$B$4))/Params!$B$4,Params!$B$5,Params!$B$6),1)))</f>
        <v/>
      </c>
      <c r="U497" s="9">
        <f>ROUND(_xlfn.NORM.INV(I497,Params!$B$13,Params!$B$14),1)</f>
        <v/>
      </c>
      <c r="V497" s="9">
        <f>ROUND(_xlfn.NORM.INV(J497,Params!$B$15,Params!$B$16),2)</f>
        <v/>
      </c>
      <c r="W497" s="9">
        <f>ROUND(_xlfn.NORM.INV(K497,Params!$B$13,Params!$B$14),1)</f>
        <v/>
      </c>
      <c r="X497" s="9">
        <f>ROUND(_xlfn.NORM.INV(L497,Params!$B$15,Params!$B$16),2)</f>
        <v/>
      </c>
      <c r="Y497" s="9">
        <f>ROUND(_xlfn.NORM.INV(M497,Params!$B$15,Params!$B$16)+Params!$B$17+Params!$B$18*M497,2)</f>
        <v/>
      </c>
      <c r="Z497" s="9">
        <f>ROUND(_xlfn.NORM.INV(N497,Params!$B$13,Params!$B$14)+Params!$B$17+Params!$B$18*N497,1)</f>
        <v/>
      </c>
    </row>
    <row r="498">
      <c r="A498" s="11" t="n">
        <v>497</v>
      </c>
      <c r="B498" s="12">
        <f>INT((A498-1)/122)+1</f>
        <v/>
      </c>
      <c r="C498" s="13" t="n">
        <v>0.902586</v>
      </c>
      <c r="D498" s="13" t="n">
        <v>0.829305</v>
      </c>
      <c r="E498" s="13" t="n">
        <v>0.870309</v>
      </c>
      <c r="F498" s="13" t="n">
        <v>0.512281</v>
      </c>
      <c r="G498" s="13" t="n">
        <v>0.537539</v>
      </c>
      <c r="H498" s="13" t="n">
        <v>0.427275</v>
      </c>
      <c r="I498" s="13" t="n">
        <v>0.760571</v>
      </c>
      <c r="J498" s="13" t="n">
        <v>0.101951</v>
      </c>
      <c r="K498" s="13" t="n">
        <v>0.298109</v>
      </c>
      <c r="L498" s="13" t="n">
        <v>0.50168</v>
      </c>
      <c r="M498" s="13" t="n">
        <v>0.848612</v>
      </c>
      <c r="N498" s="13" t="n">
        <v>0.583682</v>
      </c>
      <c r="O498" s="9">
        <f>IF(C498&lt;=1-Params!$B$4,0,MAX(0.1,ROUND(_xlfn.GAMMA.INV((C498-(1-Params!$B$4))/Params!$B$4,Params!$B$5,Params!$B$6),1)))</f>
        <v/>
      </c>
      <c r="P498" s="9">
        <f>IF(D498&lt;=1-Params!$B$7,0,ROUND(_xlfn.GAMMA.INV((D498-(1-Params!$B$7))/Params!$B$7,Params!$B$8,Params!$B$9),3))</f>
        <v/>
      </c>
      <c r="Q498" s="9">
        <f>IF(E498&lt;=1-Params!$B$4,0,MAX(0.1,ROUND(_xlfn.GAMMA.INV((E498-(1-Params!$B$4))/Params!$B$4,Params!$B$5,Params!$B$6),1)))</f>
        <v/>
      </c>
      <c r="R498" s="9">
        <f>IF(F498&lt;=1-Params!$B$7,0,ROUND(_xlfn.GAMMA.INV((F498-(1-Params!$B$7))/Params!$B$7,Params!$B$8,Params!$B$9),3))</f>
        <v/>
      </c>
      <c r="S498" s="9">
        <f>IF(G498&lt;=1-Params!$B$7,0,ROUND((Params!$B$10+Params!$B$11*G498^Params!$B$12)*_xlfn.GAMMA.INV((G498-(1-Params!$B$7))/Params!$B$7,Params!$B$8,Params!$B$9),3))</f>
        <v/>
      </c>
      <c r="T498" s="9">
        <f>IF(H498&lt;=1-Params!$B$4,0,MAX(0.1,ROUND((Params!$B$10+Params!$B$11*H498^Params!$B$12)*_xlfn.GAMMA.INV((H498-(1-Params!$B$4))/Params!$B$4,Params!$B$5,Params!$B$6),1)))</f>
        <v/>
      </c>
      <c r="U498" s="9">
        <f>ROUND(_xlfn.NORM.INV(I498,Params!$B$13,Params!$B$14),1)</f>
        <v/>
      </c>
      <c r="V498" s="9">
        <f>ROUND(_xlfn.NORM.INV(J498,Params!$B$15,Params!$B$16),2)</f>
        <v/>
      </c>
      <c r="W498" s="9">
        <f>ROUND(_xlfn.NORM.INV(K498,Params!$B$13,Params!$B$14),1)</f>
        <v/>
      </c>
      <c r="X498" s="9">
        <f>ROUND(_xlfn.NORM.INV(L498,Params!$B$15,Params!$B$16),2)</f>
        <v/>
      </c>
      <c r="Y498" s="9">
        <f>ROUND(_xlfn.NORM.INV(M498,Params!$B$15,Params!$B$16)+Params!$B$17+Params!$B$18*M498,2)</f>
        <v/>
      </c>
      <c r="Z498" s="9">
        <f>ROUND(_xlfn.NORM.INV(N498,Params!$B$13,Params!$B$14)+Params!$B$17+Params!$B$18*N498,1)</f>
        <v/>
      </c>
    </row>
    <row r="499">
      <c r="A499" s="11" t="n">
        <v>498</v>
      </c>
      <c r="B499" s="12">
        <f>INT((A499-1)/122)+1</f>
        <v/>
      </c>
      <c r="C499" s="13" t="n">
        <v>0.212407</v>
      </c>
      <c r="D499" s="13" t="n">
        <v>0.645962</v>
      </c>
      <c r="E499" s="13" t="n">
        <v>0.892187</v>
      </c>
      <c r="F499" s="13" t="n">
        <v>0.818335</v>
      </c>
      <c r="G499" s="13" t="n">
        <v>0.103103</v>
      </c>
      <c r="H499" s="13" t="n">
        <v>0.796777</v>
      </c>
      <c r="I499" s="13" t="n">
        <v>0.839307</v>
      </c>
      <c r="J499" s="13" t="n">
        <v>0.524379</v>
      </c>
      <c r="K499" s="13" t="n">
        <v>0.689649</v>
      </c>
      <c r="L499" s="13" t="n">
        <v>0.590368</v>
      </c>
      <c r="M499" s="13" t="n">
        <v>0.728792</v>
      </c>
      <c r="N499" s="13" t="n">
        <v>0.798277</v>
      </c>
      <c r="O499" s="9">
        <f>IF(C499&lt;=1-Params!$B$4,0,MAX(0.1,ROUND(_xlfn.GAMMA.INV((C499-(1-Params!$B$4))/Params!$B$4,Params!$B$5,Params!$B$6),1)))</f>
        <v/>
      </c>
      <c r="P499" s="9">
        <f>IF(D499&lt;=1-Params!$B$7,0,ROUND(_xlfn.GAMMA.INV((D499-(1-Params!$B$7))/Params!$B$7,Params!$B$8,Params!$B$9),3))</f>
        <v/>
      </c>
      <c r="Q499" s="9">
        <f>IF(E499&lt;=1-Params!$B$4,0,MAX(0.1,ROUND(_xlfn.GAMMA.INV((E499-(1-Params!$B$4))/Params!$B$4,Params!$B$5,Params!$B$6),1)))</f>
        <v/>
      </c>
      <c r="R499" s="9">
        <f>IF(F499&lt;=1-Params!$B$7,0,ROUND(_xlfn.GAMMA.INV((F499-(1-Params!$B$7))/Params!$B$7,Params!$B$8,Params!$B$9),3))</f>
        <v/>
      </c>
      <c r="S499" s="9">
        <f>IF(G499&lt;=1-Params!$B$7,0,ROUND((Params!$B$10+Params!$B$11*G499^Params!$B$12)*_xlfn.GAMMA.INV((G499-(1-Params!$B$7))/Params!$B$7,Params!$B$8,Params!$B$9),3))</f>
        <v/>
      </c>
      <c r="T499" s="9">
        <f>IF(H499&lt;=1-Params!$B$4,0,MAX(0.1,ROUND((Params!$B$10+Params!$B$11*H499^Params!$B$12)*_xlfn.GAMMA.INV((H499-(1-Params!$B$4))/Params!$B$4,Params!$B$5,Params!$B$6),1)))</f>
        <v/>
      </c>
      <c r="U499" s="9">
        <f>ROUND(_xlfn.NORM.INV(I499,Params!$B$13,Params!$B$14),1)</f>
        <v/>
      </c>
      <c r="V499" s="9">
        <f>ROUND(_xlfn.NORM.INV(J499,Params!$B$15,Params!$B$16),2)</f>
        <v/>
      </c>
      <c r="W499" s="9">
        <f>ROUND(_xlfn.NORM.INV(K499,Params!$B$13,Params!$B$14),1)</f>
        <v/>
      </c>
      <c r="X499" s="9">
        <f>ROUND(_xlfn.NORM.INV(L499,Params!$B$15,Params!$B$16),2)</f>
        <v/>
      </c>
      <c r="Y499" s="9">
        <f>ROUND(_xlfn.NORM.INV(M499,Params!$B$15,Params!$B$16)+Params!$B$17+Params!$B$18*M499,2)</f>
        <v/>
      </c>
      <c r="Z499" s="9">
        <f>ROUND(_xlfn.NORM.INV(N499,Params!$B$13,Params!$B$14)+Params!$B$17+Params!$B$18*N499,1)</f>
        <v/>
      </c>
    </row>
    <row r="500">
      <c r="A500" s="11" t="n">
        <v>499</v>
      </c>
      <c r="B500" s="12">
        <f>INT((A500-1)/122)+1</f>
        <v/>
      </c>
      <c r="C500" s="13" t="n">
        <v>0.102374</v>
      </c>
      <c r="D500" s="13" t="n">
        <v>0.777921</v>
      </c>
      <c r="E500" s="13" t="n">
        <v>0.76925</v>
      </c>
      <c r="F500" s="13" t="n">
        <v>0.883726</v>
      </c>
      <c r="G500" s="13" t="n">
        <v>0.170472</v>
      </c>
      <c r="H500" s="13" t="n">
        <v>0.992218</v>
      </c>
      <c r="I500" s="13" t="n">
        <v>0.293361</v>
      </c>
      <c r="J500" s="13" t="n">
        <v>0.274859</v>
      </c>
      <c r="K500" s="13" t="n">
        <v>0.768467</v>
      </c>
      <c r="L500" s="13" t="n">
        <v>0.53307</v>
      </c>
      <c r="M500" s="13" t="n">
        <v>0.616614</v>
      </c>
      <c r="N500" s="13" t="n">
        <v>0.965435</v>
      </c>
      <c r="O500" s="9">
        <f>IF(C500&lt;=1-Params!$B$4,0,MAX(0.1,ROUND(_xlfn.GAMMA.INV((C500-(1-Params!$B$4))/Params!$B$4,Params!$B$5,Params!$B$6),1)))</f>
        <v/>
      </c>
      <c r="P500" s="9">
        <f>IF(D500&lt;=1-Params!$B$7,0,ROUND(_xlfn.GAMMA.INV((D500-(1-Params!$B$7))/Params!$B$7,Params!$B$8,Params!$B$9),3))</f>
        <v/>
      </c>
      <c r="Q500" s="9">
        <f>IF(E500&lt;=1-Params!$B$4,0,MAX(0.1,ROUND(_xlfn.GAMMA.INV((E500-(1-Params!$B$4))/Params!$B$4,Params!$B$5,Params!$B$6),1)))</f>
        <v/>
      </c>
      <c r="R500" s="9">
        <f>IF(F500&lt;=1-Params!$B$7,0,ROUND(_xlfn.GAMMA.INV((F500-(1-Params!$B$7))/Params!$B$7,Params!$B$8,Params!$B$9),3))</f>
        <v/>
      </c>
      <c r="S500" s="9">
        <f>IF(G500&lt;=1-Params!$B$7,0,ROUND((Params!$B$10+Params!$B$11*G500^Params!$B$12)*_xlfn.GAMMA.INV((G500-(1-Params!$B$7))/Params!$B$7,Params!$B$8,Params!$B$9),3))</f>
        <v/>
      </c>
      <c r="T500" s="9">
        <f>IF(H500&lt;=1-Params!$B$4,0,MAX(0.1,ROUND((Params!$B$10+Params!$B$11*H500^Params!$B$12)*_xlfn.GAMMA.INV((H500-(1-Params!$B$4))/Params!$B$4,Params!$B$5,Params!$B$6),1)))</f>
        <v/>
      </c>
      <c r="U500" s="9">
        <f>ROUND(_xlfn.NORM.INV(I500,Params!$B$13,Params!$B$14),1)</f>
        <v/>
      </c>
      <c r="V500" s="9">
        <f>ROUND(_xlfn.NORM.INV(J500,Params!$B$15,Params!$B$16),2)</f>
        <v/>
      </c>
      <c r="W500" s="9">
        <f>ROUND(_xlfn.NORM.INV(K500,Params!$B$13,Params!$B$14),1)</f>
        <v/>
      </c>
      <c r="X500" s="9">
        <f>ROUND(_xlfn.NORM.INV(L500,Params!$B$15,Params!$B$16),2)</f>
        <v/>
      </c>
      <c r="Y500" s="9">
        <f>ROUND(_xlfn.NORM.INV(M500,Params!$B$15,Params!$B$16)+Params!$B$17+Params!$B$18*M500,2)</f>
        <v/>
      </c>
      <c r="Z500" s="9">
        <f>ROUND(_xlfn.NORM.INV(N500,Params!$B$13,Params!$B$14)+Params!$B$17+Params!$B$18*N500,1)</f>
        <v/>
      </c>
    </row>
    <row r="501">
      <c r="A501" s="11" t="n">
        <v>500</v>
      </c>
      <c r="B501" s="12">
        <f>INT((A501-1)/122)+1</f>
        <v/>
      </c>
      <c r="C501" s="13" t="n">
        <v>0.494068</v>
      </c>
      <c r="D501" s="13" t="n">
        <v>0.168213</v>
      </c>
      <c r="E501" s="13" t="n">
        <v>0.580318</v>
      </c>
      <c r="F501" s="13" t="n">
        <v>0.258318</v>
      </c>
      <c r="G501" s="13" t="n">
        <v>0.309362</v>
      </c>
      <c r="H501" s="13" t="n">
        <v>0.551464</v>
      </c>
      <c r="I501" s="13" t="n">
        <v>0.48772</v>
      </c>
      <c r="J501" s="13" t="n">
        <v>0.454511</v>
      </c>
      <c r="K501" s="13" t="n">
        <v>0.227241</v>
      </c>
      <c r="L501" s="13" t="n">
        <v>0.117648</v>
      </c>
      <c r="M501" s="13" t="n">
        <v>0.563761</v>
      </c>
      <c r="N501" s="13" t="n">
        <v>0.910228</v>
      </c>
      <c r="O501" s="9">
        <f>IF(C501&lt;=1-Params!$B$4,0,MAX(0.1,ROUND(_xlfn.GAMMA.INV((C501-(1-Params!$B$4))/Params!$B$4,Params!$B$5,Params!$B$6),1)))</f>
        <v/>
      </c>
      <c r="P501" s="9">
        <f>IF(D501&lt;=1-Params!$B$7,0,ROUND(_xlfn.GAMMA.INV((D501-(1-Params!$B$7))/Params!$B$7,Params!$B$8,Params!$B$9),3))</f>
        <v/>
      </c>
      <c r="Q501" s="9">
        <f>IF(E501&lt;=1-Params!$B$4,0,MAX(0.1,ROUND(_xlfn.GAMMA.INV((E501-(1-Params!$B$4))/Params!$B$4,Params!$B$5,Params!$B$6),1)))</f>
        <v/>
      </c>
      <c r="R501" s="9">
        <f>IF(F501&lt;=1-Params!$B$7,0,ROUND(_xlfn.GAMMA.INV((F501-(1-Params!$B$7))/Params!$B$7,Params!$B$8,Params!$B$9),3))</f>
        <v/>
      </c>
      <c r="S501" s="9">
        <f>IF(G501&lt;=1-Params!$B$7,0,ROUND((Params!$B$10+Params!$B$11*G501^Params!$B$12)*_xlfn.GAMMA.INV((G501-(1-Params!$B$7))/Params!$B$7,Params!$B$8,Params!$B$9),3))</f>
        <v/>
      </c>
      <c r="T501" s="9">
        <f>IF(H501&lt;=1-Params!$B$4,0,MAX(0.1,ROUND((Params!$B$10+Params!$B$11*H501^Params!$B$12)*_xlfn.GAMMA.INV((H501-(1-Params!$B$4))/Params!$B$4,Params!$B$5,Params!$B$6),1)))</f>
        <v/>
      </c>
      <c r="U501" s="9">
        <f>ROUND(_xlfn.NORM.INV(I501,Params!$B$13,Params!$B$14),1)</f>
        <v/>
      </c>
      <c r="V501" s="9">
        <f>ROUND(_xlfn.NORM.INV(J501,Params!$B$15,Params!$B$16),2)</f>
        <v/>
      </c>
      <c r="W501" s="9">
        <f>ROUND(_xlfn.NORM.INV(K501,Params!$B$13,Params!$B$14),1)</f>
        <v/>
      </c>
      <c r="X501" s="9">
        <f>ROUND(_xlfn.NORM.INV(L501,Params!$B$15,Params!$B$16),2)</f>
        <v/>
      </c>
      <c r="Y501" s="9">
        <f>ROUND(_xlfn.NORM.INV(M501,Params!$B$15,Params!$B$16)+Params!$B$17+Params!$B$18*M501,2)</f>
        <v/>
      </c>
      <c r="Z501" s="9">
        <f>ROUND(_xlfn.NORM.INV(N501,Params!$B$13,Params!$B$14)+Params!$B$17+Params!$B$18*N501,1)</f>
        <v/>
      </c>
    </row>
    <row r="502">
      <c r="A502" s="11" t="n">
        <v>501</v>
      </c>
      <c r="B502" s="12">
        <f>INT((A502-1)/122)+1</f>
        <v/>
      </c>
      <c r="C502" s="13" t="n">
        <v>0.5852270000000001</v>
      </c>
      <c r="D502" s="13" t="n">
        <v>0.916677</v>
      </c>
      <c r="E502" s="13" t="n">
        <v>0.90435</v>
      </c>
      <c r="F502" s="13" t="n">
        <v>0.347799</v>
      </c>
      <c r="G502" s="13" t="n">
        <v>0.87398</v>
      </c>
      <c r="H502" s="13" t="n">
        <v>0.44648</v>
      </c>
      <c r="I502" s="13" t="n">
        <v>0.734518</v>
      </c>
      <c r="J502" s="13" t="n">
        <v>0.583682</v>
      </c>
      <c r="K502" s="13" t="n">
        <v>0.773467</v>
      </c>
      <c r="L502" s="13" t="n">
        <v>0.259469</v>
      </c>
      <c r="M502" s="13" t="n">
        <v>0.575419</v>
      </c>
      <c r="N502" s="13" t="n">
        <v>0.809057</v>
      </c>
      <c r="O502" s="9">
        <f>IF(C502&lt;=1-Params!$B$4,0,MAX(0.1,ROUND(_xlfn.GAMMA.INV((C502-(1-Params!$B$4))/Params!$B$4,Params!$B$5,Params!$B$6),1)))</f>
        <v/>
      </c>
      <c r="P502" s="9">
        <f>IF(D502&lt;=1-Params!$B$7,0,ROUND(_xlfn.GAMMA.INV((D502-(1-Params!$B$7))/Params!$B$7,Params!$B$8,Params!$B$9),3))</f>
        <v/>
      </c>
      <c r="Q502" s="9">
        <f>IF(E502&lt;=1-Params!$B$4,0,MAX(0.1,ROUND(_xlfn.GAMMA.INV((E502-(1-Params!$B$4))/Params!$B$4,Params!$B$5,Params!$B$6),1)))</f>
        <v/>
      </c>
      <c r="R502" s="9">
        <f>IF(F502&lt;=1-Params!$B$7,0,ROUND(_xlfn.GAMMA.INV((F502-(1-Params!$B$7))/Params!$B$7,Params!$B$8,Params!$B$9),3))</f>
        <v/>
      </c>
      <c r="S502" s="9">
        <f>IF(G502&lt;=1-Params!$B$7,0,ROUND((Params!$B$10+Params!$B$11*G502^Params!$B$12)*_xlfn.GAMMA.INV((G502-(1-Params!$B$7))/Params!$B$7,Params!$B$8,Params!$B$9),3))</f>
        <v/>
      </c>
      <c r="T502" s="9">
        <f>IF(H502&lt;=1-Params!$B$4,0,MAX(0.1,ROUND((Params!$B$10+Params!$B$11*H502^Params!$B$12)*_xlfn.GAMMA.INV((H502-(1-Params!$B$4))/Params!$B$4,Params!$B$5,Params!$B$6),1)))</f>
        <v/>
      </c>
      <c r="U502" s="9">
        <f>ROUND(_xlfn.NORM.INV(I502,Params!$B$13,Params!$B$14),1)</f>
        <v/>
      </c>
      <c r="V502" s="9">
        <f>ROUND(_xlfn.NORM.INV(J502,Params!$B$15,Params!$B$16),2)</f>
        <v/>
      </c>
      <c r="W502" s="9">
        <f>ROUND(_xlfn.NORM.INV(K502,Params!$B$13,Params!$B$14),1)</f>
        <v/>
      </c>
      <c r="X502" s="9">
        <f>ROUND(_xlfn.NORM.INV(L502,Params!$B$15,Params!$B$16),2)</f>
        <v/>
      </c>
      <c r="Y502" s="9">
        <f>ROUND(_xlfn.NORM.INV(M502,Params!$B$15,Params!$B$16)+Params!$B$17+Params!$B$18*M502,2)</f>
        <v/>
      </c>
      <c r="Z502" s="9">
        <f>ROUND(_xlfn.NORM.INV(N502,Params!$B$13,Params!$B$14)+Params!$B$17+Params!$B$18*N502,1)</f>
        <v/>
      </c>
    </row>
    <row r="503">
      <c r="A503" s="11" t="n">
        <v>502</v>
      </c>
      <c r="B503" s="12">
        <f>INT((A503-1)/122)+1</f>
        <v/>
      </c>
      <c r="C503" s="13" t="n">
        <v>0.423335</v>
      </c>
      <c r="D503" s="13" t="n">
        <v>0.993452</v>
      </c>
      <c r="E503" s="13" t="n">
        <v>0.968439</v>
      </c>
      <c r="F503" s="13" t="n">
        <v>0.754669</v>
      </c>
      <c r="G503" s="13" t="n">
        <v>0.839515</v>
      </c>
      <c r="H503" s="13" t="n">
        <v>0.174492</v>
      </c>
      <c r="I503" s="13" t="n">
        <v>0.385685</v>
      </c>
      <c r="J503" s="13" t="n">
        <v>0.267688</v>
      </c>
      <c r="K503" s="13" t="n">
        <v>0.789768</v>
      </c>
      <c r="L503" s="13" t="n">
        <v>0.050126</v>
      </c>
      <c r="M503" s="13" t="n">
        <v>0.869244</v>
      </c>
      <c r="N503" s="13" t="n">
        <v>0.488065</v>
      </c>
      <c r="O503" s="9">
        <f>IF(C503&lt;=1-Params!$B$4,0,MAX(0.1,ROUND(_xlfn.GAMMA.INV((C503-(1-Params!$B$4))/Params!$B$4,Params!$B$5,Params!$B$6),1)))</f>
        <v/>
      </c>
      <c r="P503" s="9">
        <f>IF(D503&lt;=1-Params!$B$7,0,ROUND(_xlfn.GAMMA.INV((D503-(1-Params!$B$7))/Params!$B$7,Params!$B$8,Params!$B$9),3))</f>
        <v/>
      </c>
      <c r="Q503" s="9">
        <f>IF(E503&lt;=1-Params!$B$4,0,MAX(0.1,ROUND(_xlfn.GAMMA.INV((E503-(1-Params!$B$4))/Params!$B$4,Params!$B$5,Params!$B$6),1)))</f>
        <v/>
      </c>
      <c r="R503" s="9">
        <f>IF(F503&lt;=1-Params!$B$7,0,ROUND(_xlfn.GAMMA.INV((F503-(1-Params!$B$7))/Params!$B$7,Params!$B$8,Params!$B$9),3))</f>
        <v/>
      </c>
      <c r="S503" s="9">
        <f>IF(G503&lt;=1-Params!$B$7,0,ROUND((Params!$B$10+Params!$B$11*G503^Params!$B$12)*_xlfn.GAMMA.INV((G503-(1-Params!$B$7))/Params!$B$7,Params!$B$8,Params!$B$9),3))</f>
        <v/>
      </c>
      <c r="T503" s="9">
        <f>IF(H503&lt;=1-Params!$B$4,0,MAX(0.1,ROUND((Params!$B$10+Params!$B$11*H503^Params!$B$12)*_xlfn.GAMMA.INV((H503-(1-Params!$B$4))/Params!$B$4,Params!$B$5,Params!$B$6),1)))</f>
        <v/>
      </c>
      <c r="U503" s="9">
        <f>ROUND(_xlfn.NORM.INV(I503,Params!$B$13,Params!$B$14),1)</f>
        <v/>
      </c>
      <c r="V503" s="9">
        <f>ROUND(_xlfn.NORM.INV(J503,Params!$B$15,Params!$B$16),2)</f>
        <v/>
      </c>
      <c r="W503" s="9">
        <f>ROUND(_xlfn.NORM.INV(K503,Params!$B$13,Params!$B$14),1)</f>
        <v/>
      </c>
      <c r="X503" s="9">
        <f>ROUND(_xlfn.NORM.INV(L503,Params!$B$15,Params!$B$16),2)</f>
        <v/>
      </c>
      <c r="Y503" s="9">
        <f>ROUND(_xlfn.NORM.INV(M503,Params!$B$15,Params!$B$16)+Params!$B$17+Params!$B$18*M503,2)</f>
        <v/>
      </c>
      <c r="Z503" s="9">
        <f>ROUND(_xlfn.NORM.INV(N503,Params!$B$13,Params!$B$14)+Params!$B$17+Params!$B$18*N503,1)</f>
        <v/>
      </c>
    </row>
    <row r="504">
      <c r="A504" s="11" t="n">
        <v>503</v>
      </c>
      <c r="B504" s="12">
        <f>INT((A504-1)/122)+1</f>
        <v/>
      </c>
      <c r="C504" s="13" t="n">
        <v>0.411465</v>
      </c>
      <c r="D504" s="13" t="n">
        <v>0.667883</v>
      </c>
      <c r="E504" s="13" t="n">
        <v>0.825327</v>
      </c>
      <c r="F504" s="13" t="n">
        <v>0.941299</v>
      </c>
      <c r="G504" s="13" t="n">
        <v>0.804268</v>
      </c>
      <c r="H504" s="13" t="n">
        <v>0.09952999999999999</v>
      </c>
      <c r="I504" s="13" t="n">
        <v>0.64778</v>
      </c>
      <c r="J504" s="13" t="n">
        <v>0.269845</v>
      </c>
      <c r="K504" s="13" t="n">
        <v>0.687868</v>
      </c>
      <c r="L504" s="13" t="n">
        <v>0.01728</v>
      </c>
      <c r="M504" s="13" t="n">
        <v>0.794466</v>
      </c>
      <c r="N504" s="13" t="n">
        <v>0.729353</v>
      </c>
      <c r="O504" s="9">
        <f>IF(C504&lt;=1-Params!$B$4,0,MAX(0.1,ROUND(_xlfn.GAMMA.INV((C504-(1-Params!$B$4))/Params!$B$4,Params!$B$5,Params!$B$6),1)))</f>
        <v/>
      </c>
      <c r="P504" s="9">
        <f>IF(D504&lt;=1-Params!$B$7,0,ROUND(_xlfn.GAMMA.INV((D504-(1-Params!$B$7))/Params!$B$7,Params!$B$8,Params!$B$9),3))</f>
        <v/>
      </c>
      <c r="Q504" s="9">
        <f>IF(E504&lt;=1-Params!$B$4,0,MAX(0.1,ROUND(_xlfn.GAMMA.INV((E504-(1-Params!$B$4))/Params!$B$4,Params!$B$5,Params!$B$6),1)))</f>
        <v/>
      </c>
      <c r="R504" s="9">
        <f>IF(F504&lt;=1-Params!$B$7,0,ROUND(_xlfn.GAMMA.INV((F504-(1-Params!$B$7))/Params!$B$7,Params!$B$8,Params!$B$9),3))</f>
        <v/>
      </c>
      <c r="S504" s="9">
        <f>IF(G504&lt;=1-Params!$B$7,0,ROUND((Params!$B$10+Params!$B$11*G504^Params!$B$12)*_xlfn.GAMMA.INV((G504-(1-Params!$B$7))/Params!$B$7,Params!$B$8,Params!$B$9),3))</f>
        <v/>
      </c>
      <c r="T504" s="9">
        <f>IF(H504&lt;=1-Params!$B$4,0,MAX(0.1,ROUND((Params!$B$10+Params!$B$11*H504^Params!$B$12)*_xlfn.GAMMA.INV((H504-(1-Params!$B$4))/Params!$B$4,Params!$B$5,Params!$B$6),1)))</f>
        <v/>
      </c>
      <c r="U504" s="9">
        <f>ROUND(_xlfn.NORM.INV(I504,Params!$B$13,Params!$B$14),1)</f>
        <v/>
      </c>
      <c r="V504" s="9">
        <f>ROUND(_xlfn.NORM.INV(J504,Params!$B$15,Params!$B$16),2)</f>
        <v/>
      </c>
      <c r="W504" s="9">
        <f>ROUND(_xlfn.NORM.INV(K504,Params!$B$13,Params!$B$14),1)</f>
        <v/>
      </c>
      <c r="X504" s="9">
        <f>ROUND(_xlfn.NORM.INV(L504,Params!$B$15,Params!$B$16),2)</f>
        <v/>
      </c>
      <c r="Y504" s="9">
        <f>ROUND(_xlfn.NORM.INV(M504,Params!$B$15,Params!$B$16)+Params!$B$17+Params!$B$18*M504,2)</f>
        <v/>
      </c>
      <c r="Z504" s="9">
        <f>ROUND(_xlfn.NORM.INV(N504,Params!$B$13,Params!$B$14)+Params!$B$17+Params!$B$18*N504,1)</f>
        <v/>
      </c>
    </row>
    <row r="505">
      <c r="A505" s="11" t="n">
        <v>504</v>
      </c>
      <c r="B505" s="12">
        <f>INT((A505-1)/122)+1</f>
        <v/>
      </c>
      <c r="C505" s="13" t="n">
        <v>0.818989</v>
      </c>
      <c r="D505" s="13" t="n">
        <v>0.347008</v>
      </c>
      <c r="E505" s="13" t="n">
        <v>0.389699</v>
      </c>
      <c r="F505" s="13" t="n">
        <v>0.904016</v>
      </c>
      <c r="G505" s="13" t="n">
        <v>0.500835</v>
      </c>
      <c r="H505" s="13" t="n">
        <v>0.407212</v>
      </c>
      <c r="I505" s="13" t="n">
        <v>0.303651</v>
      </c>
      <c r="J505" s="13" t="n">
        <v>0.489877</v>
      </c>
      <c r="K505" s="13" t="n">
        <v>0.264108</v>
      </c>
      <c r="L505" s="13" t="n">
        <v>0.038337</v>
      </c>
      <c r="M505" s="13" t="n">
        <v>0.6744869999999999</v>
      </c>
      <c r="N505" s="13" t="n">
        <v>0.352032</v>
      </c>
      <c r="O505" s="9">
        <f>IF(C505&lt;=1-Params!$B$4,0,MAX(0.1,ROUND(_xlfn.GAMMA.INV((C505-(1-Params!$B$4))/Params!$B$4,Params!$B$5,Params!$B$6),1)))</f>
        <v/>
      </c>
      <c r="P505" s="9">
        <f>IF(D505&lt;=1-Params!$B$7,0,ROUND(_xlfn.GAMMA.INV((D505-(1-Params!$B$7))/Params!$B$7,Params!$B$8,Params!$B$9),3))</f>
        <v/>
      </c>
      <c r="Q505" s="9">
        <f>IF(E505&lt;=1-Params!$B$4,0,MAX(0.1,ROUND(_xlfn.GAMMA.INV((E505-(1-Params!$B$4))/Params!$B$4,Params!$B$5,Params!$B$6),1)))</f>
        <v/>
      </c>
      <c r="R505" s="9">
        <f>IF(F505&lt;=1-Params!$B$7,0,ROUND(_xlfn.GAMMA.INV((F505-(1-Params!$B$7))/Params!$B$7,Params!$B$8,Params!$B$9),3))</f>
        <v/>
      </c>
      <c r="S505" s="9">
        <f>IF(G505&lt;=1-Params!$B$7,0,ROUND((Params!$B$10+Params!$B$11*G505^Params!$B$12)*_xlfn.GAMMA.INV((G505-(1-Params!$B$7))/Params!$B$7,Params!$B$8,Params!$B$9),3))</f>
        <v/>
      </c>
      <c r="T505" s="9">
        <f>IF(H505&lt;=1-Params!$B$4,0,MAX(0.1,ROUND((Params!$B$10+Params!$B$11*H505^Params!$B$12)*_xlfn.GAMMA.INV((H505-(1-Params!$B$4))/Params!$B$4,Params!$B$5,Params!$B$6),1)))</f>
        <v/>
      </c>
      <c r="U505" s="9">
        <f>ROUND(_xlfn.NORM.INV(I505,Params!$B$13,Params!$B$14),1)</f>
        <v/>
      </c>
      <c r="V505" s="9">
        <f>ROUND(_xlfn.NORM.INV(J505,Params!$B$15,Params!$B$16),2)</f>
        <v/>
      </c>
      <c r="W505" s="9">
        <f>ROUND(_xlfn.NORM.INV(K505,Params!$B$13,Params!$B$14),1)</f>
        <v/>
      </c>
      <c r="X505" s="9">
        <f>ROUND(_xlfn.NORM.INV(L505,Params!$B$15,Params!$B$16),2)</f>
        <v/>
      </c>
      <c r="Y505" s="9">
        <f>ROUND(_xlfn.NORM.INV(M505,Params!$B$15,Params!$B$16)+Params!$B$17+Params!$B$18*M505,2)</f>
        <v/>
      </c>
      <c r="Z505" s="9">
        <f>ROUND(_xlfn.NORM.INV(N505,Params!$B$13,Params!$B$14)+Params!$B$17+Params!$B$18*N505,1)</f>
        <v/>
      </c>
    </row>
    <row r="506">
      <c r="A506" s="11" t="n">
        <v>505</v>
      </c>
      <c r="B506" s="12">
        <f>INT((A506-1)/122)+1</f>
        <v/>
      </c>
      <c r="C506" s="13" t="n">
        <v>0.895589</v>
      </c>
      <c r="D506" s="13" t="n">
        <v>0.978527</v>
      </c>
      <c r="E506" s="13" t="n">
        <v>0.91283</v>
      </c>
      <c r="F506" s="13" t="n">
        <v>0.663757</v>
      </c>
      <c r="G506" s="13" t="n">
        <v>0.276269</v>
      </c>
      <c r="H506" s="13" t="n">
        <v>0.492617</v>
      </c>
      <c r="I506" s="13" t="n">
        <v>0.547694</v>
      </c>
      <c r="J506" s="13" t="n">
        <v>0.542187</v>
      </c>
      <c r="K506" s="13" t="n">
        <v>0.6908609999999999</v>
      </c>
      <c r="L506" s="13" t="n">
        <v>0.026685</v>
      </c>
      <c r="M506" s="13" t="n">
        <v>0.448741</v>
      </c>
      <c r="N506" s="13" t="n">
        <v>0.792702</v>
      </c>
      <c r="O506" s="9">
        <f>IF(C506&lt;=1-Params!$B$4,0,MAX(0.1,ROUND(_xlfn.GAMMA.INV((C506-(1-Params!$B$4))/Params!$B$4,Params!$B$5,Params!$B$6),1)))</f>
        <v/>
      </c>
      <c r="P506" s="9">
        <f>IF(D506&lt;=1-Params!$B$7,0,ROUND(_xlfn.GAMMA.INV((D506-(1-Params!$B$7))/Params!$B$7,Params!$B$8,Params!$B$9),3))</f>
        <v/>
      </c>
      <c r="Q506" s="9">
        <f>IF(E506&lt;=1-Params!$B$4,0,MAX(0.1,ROUND(_xlfn.GAMMA.INV((E506-(1-Params!$B$4))/Params!$B$4,Params!$B$5,Params!$B$6),1)))</f>
        <v/>
      </c>
      <c r="R506" s="9">
        <f>IF(F506&lt;=1-Params!$B$7,0,ROUND(_xlfn.GAMMA.INV((F506-(1-Params!$B$7))/Params!$B$7,Params!$B$8,Params!$B$9),3))</f>
        <v/>
      </c>
      <c r="S506" s="9">
        <f>IF(G506&lt;=1-Params!$B$7,0,ROUND((Params!$B$10+Params!$B$11*G506^Params!$B$12)*_xlfn.GAMMA.INV((G506-(1-Params!$B$7))/Params!$B$7,Params!$B$8,Params!$B$9),3))</f>
        <v/>
      </c>
      <c r="T506" s="9">
        <f>IF(H506&lt;=1-Params!$B$4,0,MAX(0.1,ROUND((Params!$B$10+Params!$B$11*H506^Params!$B$12)*_xlfn.GAMMA.INV((H506-(1-Params!$B$4))/Params!$B$4,Params!$B$5,Params!$B$6),1)))</f>
        <v/>
      </c>
      <c r="U506" s="9">
        <f>ROUND(_xlfn.NORM.INV(I506,Params!$B$13,Params!$B$14),1)</f>
        <v/>
      </c>
      <c r="V506" s="9">
        <f>ROUND(_xlfn.NORM.INV(J506,Params!$B$15,Params!$B$16),2)</f>
        <v/>
      </c>
      <c r="W506" s="9">
        <f>ROUND(_xlfn.NORM.INV(K506,Params!$B$13,Params!$B$14),1)</f>
        <v/>
      </c>
      <c r="X506" s="9">
        <f>ROUND(_xlfn.NORM.INV(L506,Params!$B$15,Params!$B$16),2)</f>
        <v/>
      </c>
      <c r="Y506" s="9">
        <f>ROUND(_xlfn.NORM.INV(M506,Params!$B$15,Params!$B$16)+Params!$B$17+Params!$B$18*M506,2)</f>
        <v/>
      </c>
      <c r="Z506" s="9">
        <f>ROUND(_xlfn.NORM.INV(N506,Params!$B$13,Params!$B$14)+Params!$B$17+Params!$B$18*N506,1)</f>
        <v/>
      </c>
    </row>
    <row r="507">
      <c r="A507" s="11" t="n">
        <v>506</v>
      </c>
      <c r="B507" s="12">
        <f>INT((A507-1)/122)+1</f>
        <v/>
      </c>
      <c r="C507" s="13" t="n">
        <v>0.469228</v>
      </c>
      <c r="D507" s="13" t="n">
        <v>0.989766</v>
      </c>
      <c r="E507" s="13" t="n">
        <v>0.92527</v>
      </c>
      <c r="F507" s="13" t="n">
        <v>0.383029</v>
      </c>
      <c r="G507" s="13" t="n">
        <v>0.052171</v>
      </c>
      <c r="H507" s="13" t="n">
        <v>0.54125</v>
      </c>
      <c r="I507" s="13" t="n">
        <v>0.951497</v>
      </c>
      <c r="J507" s="13" t="n">
        <v>0.581425</v>
      </c>
      <c r="K507" s="13" t="n">
        <v>0.893651</v>
      </c>
      <c r="L507" s="13" t="n">
        <v>0.298952</v>
      </c>
      <c r="M507" s="13" t="n">
        <v>0.537456</v>
      </c>
      <c r="N507" s="13" t="n">
        <v>0.951082</v>
      </c>
      <c r="O507" s="9">
        <f>IF(C507&lt;=1-Params!$B$4,0,MAX(0.1,ROUND(_xlfn.GAMMA.INV((C507-(1-Params!$B$4))/Params!$B$4,Params!$B$5,Params!$B$6),1)))</f>
        <v/>
      </c>
      <c r="P507" s="9">
        <f>IF(D507&lt;=1-Params!$B$7,0,ROUND(_xlfn.GAMMA.INV((D507-(1-Params!$B$7))/Params!$B$7,Params!$B$8,Params!$B$9),3))</f>
        <v/>
      </c>
      <c r="Q507" s="9">
        <f>IF(E507&lt;=1-Params!$B$4,0,MAX(0.1,ROUND(_xlfn.GAMMA.INV((E507-(1-Params!$B$4))/Params!$B$4,Params!$B$5,Params!$B$6),1)))</f>
        <v/>
      </c>
      <c r="R507" s="9">
        <f>IF(F507&lt;=1-Params!$B$7,0,ROUND(_xlfn.GAMMA.INV((F507-(1-Params!$B$7))/Params!$B$7,Params!$B$8,Params!$B$9),3))</f>
        <v/>
      </c>
      <c r="S507" s="9">
        <f>IF(G507&lt;=1-Params!$B$7,0,ROUND((Params!$B$10+Params!$B$11*G507^Params!$B$12)*_xlfn.GAMMA.INV((G507-(1-Params!$B$7))/Params!$B$7,Params!$B$8,Params!$B$9),3))</f>
        <v/>
      </c>
      <c r="T507" s="9">
        <f>IF(H507&lt;=1-Params!$B$4,0,MAX(0.1,ROUND((Params!$B$10+Params!$B$11*H507^Params!$B$12)*_xlfn.GAMMA.INV((H507-(1-Params!$B$4))/Params!$B$4,Params!$B$5,Params!$B$6),1)))</f>
        <v/>
      </c>
      <c r="U507" s="9">
        <f>ROUND(_xlfn.NORM.INV(I507,Params!$B$13,Params!$B$14),1)</f>
        <v/>
      </c>
      <c r="V507" s="9">
        <f>ROUND(_xlfn.NORM.INV(J507,Params!$B$15,Params!$B$16),2)</f>
        <v/>
      </c>
      <c r="W507" s="9">
        <f>ROUND(_xlfn.NORM.INV(K507,Params!$B$13,Params!$B$14),1)</f>
        <v/>
      </c>
      <c r="X507" s="9">
        <f>ROUND(_xlfn.NORM.INV(L507,Params!$B$15,Params!$B$16),2)</f>
        <v/>
      </c>
      <c r="Y507" s="9">
        <f>ROUND(_xlfn.NORM.INV(M507,Params!$B$15,Params!$B$16)+Params!$B$17+Params!$B$18*M507,2)</f>
        <v/>
      </c>
      <c r="Z507" s="9">
        <f>ROUND(_xlfn.NORM.INV(N507,Params!$B$13,Params!$B$14)+Params!$B$17+Params!$B$18*N507,1)</f>
        <v/>
      </c>
    </row>
    <row r="508">
      <c r="A508" s="11" t="n">
        <v>507</v>
      </c>
      <c r="B508" s="12">
        <f>INT((A508-1)/122)+1</f>
        <v/>
      </c>
      <c r="C508" s="13" t="n">
        <v>0.312019</v>
      </c>
      <c r="D508" s="13" t="n">
        <v>0.792147</v>
      </c>
      <c r="E508" s="13" t="n">
        <v>0.562092</v>
      </c>
      <c r="F508" s="13" t="n">
        <v>0.171642</v>
      </c>
      <c r="G508" s="13" t="n">
        <v>0.014602</v>
      </c>
      <c r="H508" s="13" t="n">
        <v>0.56662</v>
      </c>
      <c r="I508" s="13" t="n">
        <v>0.929024</v>
      </c>
      <c r="J508" s="13" t="n">
        <v>0.864814</v>
      </c>
      <c r="K508" s="13" t="n">
        <v>0.913107</v>
      </c>
      <c r="L508" s="13" t="n">
        <v>0.149288</v>
      </c>
      <c r="M508" s="13" t="n">
        <v>0.548391</v>
      </c>
      <c r="N508" s="13" t="n">
        <v>0.905122</v>
      </c>
      <c r="O508" s="9">
        <f>IF(C508&lt;=1-Params!$B$4,0,MAX(0.1,ROUND(_xlfn.GAMMA.INV((C508-(1-Params!$B$4))/Params!$B$4,Params!$B$5,Params!$B$6),1)))</f>
        <v/>
      </c>
      <c r="P508" s="9">
        <f>IF(D508&lt;=1-Params!$B$7,0,ROUND(_xlfn.GAMMA.INV((D508-(1-Params!$B$7))/Params!$B$7,Params!$B$8,Params!$B$9),3))</f>
        <v/>
      </c>
      <c r="Q508" s="9">
        <f>IF(E508&lt;=1-Params!$B$4,0,MAX(0.1,ROUND(_xlfn.GAMMA.INV((E508-(1-Params!$B$4))/Params!$B$4,Params!$B$5,Params!$B$6),1)))</f>
        <v/>
      </c>
      <c r="R508" s="9">
        <f>IF(F508&lt;=1-Params!$B$7,0,ROUND(_xlfn.GAMMA.INV((F508-(1-Params!$B$7))/Params!$B$7,Params!$B$8,Params!$B$9),3))</f>
        <v/>
      </c>
      <c r="S508" s="9">
        <f>IF(G508&lt;=1-Params!$B$7,0,ROUND((Params!$B$10+Params!$B$11*G508^Params!$B$12)*_xlfn.GAMMA.INV((G508-(1-Params!$B$7))/Params!$B$7,Params!$B$8,Params!$B$9),3))</f>
        <v/>
      </c>
      <c r="T508" s="9">
        <f>IF(H508&lt;=1-Params!$B$4,0,MAX(0.1,ROUND((Params!$B$10+Params!$B$11*H508^Params!$B$12)*_xlfn.GAMMA.INV((H508-(1-Params!$B$4))/Params!$B$4,Params!$B$5,Params!$B$6),1)))</f>
        <v/>
      </c>
      <c r="U508" s="9">
        <f>ROUND(_xlfn.NORM.INV(I508,Params!$B$13,Params!$B$14),1)</f>
        <v/>
      </c>
      <c r="V508" s="9">
        <f>ROUND(_xlfn.NORM.INV(J508,Params!$B$15,Params!$B$16),2)</f>
        <v/>
      </c>
      <c r="W508" s="9">
        <f>ROUND(_xlfn.NORM.INV(K508,Params!$B$13,Params!$B$14),1)</f>
        <v/>
      </c>
      <c r="X508" s="9">
        <f>ROUND(_xlfn.NORM.INV(L508,Params!$B$15,Params!$B$16),2)</f>
        <v/>
      </c>
      <c r="Y508" s="9">
        <f>ROUND(_xlfn.NORM.INV(M508,Params!$B$15,Params!$B$16)+Params!$B$17+Params!$B$18*M508,2)</f>
        <v/>
      </c>
      <c r="Z508" s="9">
        <f>ROUND(_xlfn.NORM.INV(N508,Params!$B$13,Params!$B$14)+Params!$B$17+Params!$B$18*N508,1)</f>
        <v/>
      </c>
    </row>
    <row r="509">
      <c r="A509" s="11" t="n">
        <v>508</v>
      </c>
      <c r="B509" s="12">
        <f>INT((A509-1)/122)+1</f>
        <v/>
      </c>
      <c r="C509" s="13" t="n">
        <v>0.377915</v>
      </c>
      <c r="D509" s="13" t="n">
        <v>0.6652749999999999</v>
      </c>
      <c r="E509" s="13" t="n">
        <v>0.14322</v>
      </c>
      <c r="F509" s="13" t="n">
        <v>0.597925</v>
      </c>
      <c r="G509" s="13" t="n">
        <v>0.360044</v>
      </c>
      <c r="H509" s="13" t="n">
        <v>0.059932</v>
      </c>
      <c r="I509" s="13" t="n">
        <v>0.981077</v>
      </c>
      <c r="J509" s="13" t="n">
        <v>0.776859</v>
      </c>
      <c r="K509" s="13" t="n">
        <v>0.805722</v>
      </c>
      <c r="L509" s="13" t="n">
        <v>0.098077</v>
      </c>
      <c r="M509" s="13" t="n">
        <v>0.384052</v>
      </c>
      <c r="N509" s="13" t="n">
        <v>0.664695</v>
      </c>
      <c r="O509" s="9">
        <f>IF(C509&lt;=1-Params!$B$4,0,MAX(0.1,ROUND(_xlfn.GAMMA.INV((C509-(1-Params!$B$4))/Params!$B$4,Params!$B$5,Params!$B$6),1)))</f>
        <v/>
      </c>
      <c r="P509" s="9">
        <f>IF(D509&lt;=1-Params!$B$7,0,ROUND(_xlfn.GAMMA.INV((D509-(1-Params!$B$7))/Params!$B$7,Params!$B$8,Params!$B$9),3))</f>
        <v/>
      </c>
      <c r="Q509" s="9">
        <f>IF(E509&lt;=1-Params!$B$4,0,MAX(0.1,ROUND(_xlfn.GAMMA.INV((E509-(1-Params!$B$4))/Params!$B$4,Params!$B$5,Params!$B$6),1)))</f>
        <v/>
      </c>
      <c r="R509" s="9">
        <f>IF(F509&lt;=1-Params!$B$7,0,ROUND(_xlfn.GAMMA.INV((F509-(1-Params!$B$7))/Params!$B$7,Params!$B$8,Params!$B$9),3))</f>
        <v/>
      </c>
      <c r="S509" s="9">
        <f>IF(G509&lt;=1-Params!$B$7,0,ROUND((Params!$B$10+Params!$B$11*G509^Params!$B$12)*_xlfn.GAMMA.INV((G509-(1-Params!$B$7))/Params!$B$7,Params!$B$8,Params!$B$9),3))</f>
        <v/>
      </c>
      <c r="T509" s="9">
        <f>IF(H509&lt;=1-Params!$B$4,0,MAX(0.1,ROUND((Params!$B$10+Params!$B$11*H509^Params!$B$12)*_xlfn.GAMMA.INV((H509-(1-Params!$B$4))/Params!$B$4,Params!$B$5,Params!$B$6),1)))</f>
        <v/>
      </c>
      <c r="U509" s="9">
        <f>ROUND(_xlfn.NORM.INV(I509,Params!$B$13,Params!$B$14),1)</f>
        <v/>
      </c>
      <c r="V509" s="9">
        <f>ROUND(_xlfn.NORM.INV(J509,Params!$B$15,Params!$B$16),2)</f>
        <v/>
      </c>
      <c r="W509" s="9">
        <f>ROUND(_xlfn.NORM.INV(K509,Params!$B$13,Params!$B$14),1)</f>
        <v/>
      </c>
      <c r="X509" s="9">
        <f>ROUND(_xlfn.NORM.INV(L509,Params!$B$15,Params!$B$16),2)</f>
        <v/>
      </c>
      <c r="Y509" s="9">
        <f>ROUND(_xlfn.NORM.INV(M509,Params!$B$15,Params!$B$16)+Params!$B$17+Params!$B$18*M509,2)</f>
        <v/>
      </c>
      <c r="Z509" s="9">
        <f>ROUND(_xlfn.NORM.INV(N509,Params!$B$13,Params!$B$14)+Params!$B$17+Params!$B$18*N509,1)</f>
        <v/>
      </c>
    </row>
    <row r="510">
      <c r="A510" s="11" t="n">
        <v>509</v>
      </c>
      <c r="B510" s="12">
        <f>INT((A510-1)/122)+1</f>
        <v/>
      </c>
      <c r="C510" s="13" t="n">
        <v>0.146903</v>
      </c>
      <c r="D510" s="13" t="n">
        <v>0.917203</v>
      </c>
      <c r="E510" s="13" t="n">
        <v>0.675332</v>
      </c>
      <c r="F510" s="13" t="n">
        <v>0.5998559999999999</v>
      </c>
      <c r="G510" s="13" t="n">
        <v>0.030876</v>
      </c>
      <c r="H510" s="13" t="n">
        <v>0.57524</v>
      </c>
      <c r="I510" s="13" t="n">
        <v>0.771799</v>
      </c>
      <c r="J510" s="13" t="n">
        <v>0.315233</v>
      </c>
      <c r="K510" s="13" t="n">
        <v>0.431331</v>
      </c>
      <c r="L510" s="13" t="n">
        <v>0.632656</v>
      </c>
      <c r="M510" s="13" t="n">
        <v>0.015505</v>
      </c>
      <c r="N510" s="13" t="n">
        <v>0.571775</v>
      </c>
      <c r="O510" s="9">
        <f>IF(C510&lt;=1-Params!$B$4,0,MAX(0.1,ROUND(_xlfn.GAMMA.INV((C510-(1-Params!$B$4))/Params!$B$4,Params!$B$5,Params!$B$6),1)))</f>
        <v/>
      </c>
      <c r="P510" s="9">
        <f>IF(D510&lt;=1-Params!$B$7,0,ROUND(_xlfn.GAMMA.INV((D510-(1-Params!$B$7))/Params!$B$7,Params!$B$8,Params!$B$9),3))</f>
        <v/>
      </c>
      <c r="Q510" s="9">
        <f>IF(E510&lt;=1-Params!$B$4,0,MAX(0.1,ROUND(_xlfn.GAMMA.INV((E510-(1-Params!$B$4))/Params!$B$4,Params!$B$5,Params!$B$6),1)))</f>
        <v/>
      </c>
      <c r="R510" s="9">
        <f>IF(F510&lt;=1-Params!$B$7,0,ROUND(_xlfn.GAMMA.INV((F510-(1-Params!$B$7))/Params!$B$7,Params!$B$8,Params!$B$9),3))</f>
        <v/>
      </c>
      <c r="S510" s="9">
        <f>IF(G510&lt;=1-Params!$B$7,0,ROUND((Params!$B$10+Params!$B$11*G510^Params!$B$12)*_xlfn.GAMMA.INV((G510-(1-Params!$B$7))/Params!$B$7,Params!$B$8,Params!$B$9),3))</f>
        <v/>
      </c>
      <c r="T510" s="9">
        <f>IF(H510&lt;=1-Params!$B$4,0,MAX(0.1,ROUND((Params!$B$10+Params!$B$11*H510^Params!$B$12)*_xlfn.GAMMA.INV((H510-(1-Params!$B$4))/Params!$B$4,Params!$B$5,Params!$B$6),1)))</f>
        <v/>
      </c>
      <c r="U510" s="9">
        <f>ROUND(_xlfn.NORM.INV(I510,Params!$B$13,Params!$B$14),1)</f>
        <v/>
      </c>
      <c r="V510" s="9">
        <f>ROUND(_xlfn.NORM.INV(J510,Params!$B$15,Params!$B$16),2)</f>
        <v/>
      </c>
      <c r="W510" s="9">
        <f>ROUND(_xlfn.NORM.INV(K510,Params!$B$13,Params!$B$14),1)</f>
        <v/>
      </c>
      <c r="X510" s="9">
        <f>ROUND(_xlfn.NORM.INV(L510,Params!$B$15,Params!$B$16),2)</f>
        <v/>
      </c>
      <c r="Y510" s="9">
        <f>ROUND(_xlfn.NORM.INV(M510,Params!$B$15,Params!$B$16)+Params!$B$17+Params!$B$18*M510,2)</f>
        <v/>
      </c>
      <c r="Z510" s="9">
        <f>ROUND(_xlfn.NORM.INV(N510,Params!$B$13,Params!$B$14)+Params!$B$17+Params!$B$18*N510,1)</f>
        <v/>
      </c>
    </row>
    <row r="511">
      <c r="A511" s="11" t="n">
        <v>510</v>
      </c>
      <c r="B511" s="12">
        <f>INT((A511-1)/122)+1</f>
        <v/>
      </c>
      <c r="C511" s="13" t="n">
        <v>0.164849</v>
      </c>
      <c r="D511" s="13" t="n">
        <v>0.982556</v>
      </c>
      <c r="E511" s="13" t="n">
        <v>0.524733</v>
      </c>
      <c r="F511" s="13" t="n">
        <v>0.713276</v>
      </c>
      <c r="G511" s="13" t="n">
        <v>0.102797</v>
      </c>
      <c r="H511" s="13" t="n">
        <v>0.630511</v>
      </c>
      <c r="I511" s="13" t="n">
        <v>0.611757</v>
      </c>
      <c r="J511" s="13" t="n">
        <v>0.544367</v>
      </c>
      <c r="K511" s="13" t="n">
        <v>0.443762</v>
      </c>
      <c r="L511" s="13" t="n">
        <v>0.456162</v>
      </c>
      <c r="M511" s="13" t="n">
        <v>0.072809</v>
      </c>
      <c r="N511" s="13" t="n">
        <v>0.38754</v>
      </c>
      <c r="O511" s="9">
        <f>IF(C511&lt;=1-Params!$B$4,0,MAX(0.1,ROUND(_xlfn.GAMMA.INV((C511-(1-Params!$B$4))/Params!$B$4,Params!$B$5,Params!$B$6),1)))</f>
        <v/>
      </c>
      <c r="P511" s="9">
        <f>IF(D511&lt;=1-Params!$B$7,0,ROUND(_xlfn.GAMMA.INV((D511-(1-Params!$B$7))/Params!$B$7,Params!$B$8,Params!$B$9),3))</f>
        <v/>
      </c>
      <c r="Q511" s="9">
        <f>IF(E511&lt;=1-Params!$B$4,0,MAX(0.1,ROUND(_xlfn.GAMMA.INV((E511-(1-Params!$B$4))/Params!$B$4,Params!$B$5,Params!$B$6),1)))</f>
        <v/>
      </c>
      <c r="R511" s="9">
        <f>IF(F511&lt;=1-Params!$B$7,0,ROUND(_xlfn.GAMMA.INV((F511-(1-Params!$B$7))/Params!$B$7,Params!$B$8,Params!$B$9),3))</f>
        <v/>
      </c>
      <c r="S511" s="9">
        <f>IF(G511&lt;=1-Params!$B$7,0,ROUND((Params!$B$10+Params!$B$11*G511^Params!$B$12)*_xlfn.GAMMA.INV((G511-(1-Params!$B$7))/Params!$B$7,Params!$B$8,Params!$B$9),3))</f>
        <v/>
      </c>
      <c r="T511" s="9">
        <f>IF(H511&lt;=1-Params!$B$4,0,MAX(0.1,ROUND((Params!$B$10+Params!$B$11*H511^Params!$B$12)*_xlfn.GAMMA.INV((H511-(1-Params!$B$4))/Params!$B$4,Params!$B$5,Params!$B$6),1)))</f>
        <v/>
      </c>
      <c r="U511" s="9">
        <f>ROUND(_xlfn.NORM.INV(I511,Params!$B$13,Params!$B$14),1)</f>
        <v/>
      </c>
      <c r="V511" s="9">
        <f>ROUND(_xlfn.NORM.INV(J511,Params!$B$15,Params!$B$16),2)</f>
        <v/>
      </c>
      <c r="W511" s="9">
        <f>ROUND(_xlfn.NORM.INV(K511,Params!$B$13,Params!$B$14),1)</f>
        <v/>
      </c>
      <c r="X511" s="9">
        <f>ROUND(_xlfn.NORM.INV(L511,Params!$B$15,Params!$B$16),2)</f>
        <v/>
      </c>
      <c r="Y511" s="9">
        <f>ROUND(_xlfn.NORM.INV(M511,Params!$B$15,Params!$B$16)+Params!$B$17+Params!$B$18*M511,2)</f>
        <v/>
      </c>
      <c r="Z511" s="9">
        <f>ROUND(_xlfn.NORM.INV(N511,Params!$B$13,Params!$B$14)+Params!$B$17+Params!$B$18*N511,1)</f>
        <v/>
      </c>
    </row>
    <row r="512">
      <c r="A512" s="11" t="n">
        <v>511</v>
      </c>
      <c r="B512" s="12">
        <f>INT((A512-1)/122)+1</f>
        <v/>
      </c>
      <c r="C512" s="13" t="n">
        <v>0.846433</v>
      </c>
      <c r="D512" s="13" t="n">
        <v>0.998647</v>
      </c>
      <c r="E512" s="13" t="n">
        <v>0.441394</v>
      </c>
      <c r="F512" s="13" t="n">
        <v>0.023952</v>
      </c>
      <c r="G512" s="13" t="n">
        <v>0.629421</v>
      </c>
      <c r="H512" s="13" t="n">
        <v>0.008959</v>
      </c>
      <c r="I512" s="13" t="n">
        <v>0.072773</v>
      </c>
      <c r="J512" s="13" t="n">
        <v>0.556617</v>
      </c>
      <c r="K512" s="13" t="n">
        <v>0.502949</v>
      </c>
      <c r="L512" s="13" t="n">
        <v>0.461233</v>
      </c>
      <c r="M512" s="13" t="n">
        <v>0.125401</v>
      </c>
      <c r="N512" s="13" t="n">
        <v>0.362119</v>
      </c>
      <c r="O512" s="9">
        <f>IF(C512&lt;=1-Params!$B$4,0,MAX(0.1,ROUND(_xlfn.GAMMA.INV((C512-(1-Params!$B$4))/Params!$B$4,Params!$B$5,Params!$B$6),1)))</f>
        <v/>
      </c>
      <c r="P512" s="9">
        <f>IF(D512&lt;=1-Params!$B$7,0,ROUND(_xlfn.GAMMA.INV((D512-(1-Params!$B$7))/Params!$B$7,Params!$B$8,Params!$B$9),3))</f>
        <v/>
      </c>
      <c r="Q512" s="9">
        <f>IF(E512&lt;=1-Params!$B$4,0,MAX(0.1,ROUND(_xlfn.GAMMA.INV((E512-(1-Params!$B$4))/Params!$B$4,Params!$B$5,Params!$B$6),1)))</f>
        <v/>
      </c>
      <c r="R512" s="9">
        <f>IF(F512&lt;=1-Params!$B$7,0,ROUND(_xlfn.GAMMA.INV((F512-(1-Params!$B$7))/Params!$B$7,Params!$B$8,Params!$B$9),3))</f>
        <v/>
      </c>
      <c r="S512" s="9">
        <f>IF(G512&lt;=1-Params!$B$7,0,ROUND((Params!$B$10+Params!$B$11*G512^Params!$B$12)*_xlfn.GAMMA.INV((G512-(1-Params!$B$7))/Params!$B$7,Params!$B$8,Params!$B$9),3))</f>
        <v/>
      </c>
      <c r="T512" s="9">
        <f>IF(H512&lt;=1-Params!$B$4,0,MAX(0.1,ROUND((Params!$B$10+Params!$B$11*H512^Params!$B$12)*_xlfn.GAMMA.INV((H512-(1-Params!$B$4))/Params!$B$4,Params!$B$5,Params!$B$6),1)))</f>
        <v/>
      </c>
      <c r="U512" s="9">
        <f>ROUND(_xlfn.NORM.INV(I512,Params!$B$13,Params!$B$14),1)</f>
        <v/>
      </c>
      <c r="V512" s="9">
        <f>ROUND(_xlfn.NORM.INV(J512,Params!$B$15,Params!$B$16),2)</f>
        <v/>
      </c>
      <c r="W512" s="9">
        <f>ROUND(_xlfn.NORM.INV(K512,Params!$B$13,Params!$B$14),1)</f>
        <v/>
      </c>
      <c r="X512" s="9">
        <f>ROUND(_xlfn.NORM.INV(L512,Params!$B$15,Params!$B$16),2)</f>
        <v/>
      </c>
      <c r="Y512" s="9">
        <f>ROUND(_xlfn.NORM.INV(M512,Params!$B$15,Params!$B$16)+Params!$B$17+Params!$B$18*M512,2)</f>
        <v/>
      </c>
      <c r="Z512" s="9">
        <f>ROUND(_xlfn.NORM.INV(N512,Params!$B$13,Params!$B$14)+Params!$B$17+Params!$B$18*N512,1)</f>
        <v/>
      </c>
    </row>
    <row r="513">
      <c r="A513" s="11" t="n">
        <v>512</v>
      </c>
      <c r="B513" s="12">
        <f>INT((A513-1)/122)+1</f>
        <v/>
      </c>
      <c r="C513" s="13" t="n">
        <v>0.918876</v>
      </c>
      <c r="D513" s="13" t="n">
        <v>0.532596</v>
      </c>
      <c r="E513" s="13" t="n">
        <v>0.296797</v>
      </c>
      <c r="F513" s="13" t="n">
        <v>0.00568</v>
      </c>
      <c r="G513" s="13" t="n">
        <v>0.089281</v>
      </c>
      <c r="H513" s="13" t="n">
        <v>0.33177</v>
      </c>
      <c r="I513" s="13" t="n">
        <v>0.362907</v>
      </c>
      <c r="J513" s="13" t="n">
        <v>0.7543840000000001</v>
      </c>
      <c r="K513" s="13" t="n">
        <v>0.435667</v>
      </c>
      <c r="L513" s="13" t="n">
        <v>0.404747</v>
      </c>
      <c r="M513" s="13" t="n">
        <v>0.577766</v>
      </c>
      <c r="N513" s="13" t="n">
        <v>0.478762</v>
      </c>
      <c r="O513" s="9">
        <f>IF(C513&lt;=1-Params!$B$4,0,MAX(0.1,ROUND(_xlfn.GAMMA.INV((C513-(1-Params!$B$4))/Params!$B$4,Params!$B$5,Params!$B$6),1)))</f>
        <v/>
      </c>
      <c r="P513" s="9">
        <f>IF(D513&lt;=1-Params!$B$7,0,ROUND(_xlfn.GAMMA.INV((D513-(1-Params!$B$7))/Params!$B$7,Params!$B$8,Params!$B$9),3))</f>
        <v/>
      </c>
      <c r="Q513" s="9">
        <f>IF(E513&lt;=1-Params!$B$4,0,MAX(0.1,ROUND(_xlfn.GAMMA.INV((E513-(1-Params!$B$4))/Params!$B$4,Params!$B$5,Params!$B$6),1)))</f>
        <v/>
      </c>
      <c r="R513" s="9">
        <f>IF(F513&lt;=1-Params!$B$7,0,ROUND(_xlfn.GAMMA.INV((F513-(1-Params!$B$7))/Params!$B$7,Params!$B$8,Params!$B$9),3))</f>
        <v/>
      </c>
      <c r="S513" s="9">
        <f>IF(G513&lt;=1-Params!$B$7,0,ROUND((Params!$B$10+Params!$B$11*G513^Params!$B$12)*_xlfn.GAMMA.INV((G513-(1-Params!$B$7))/Params!$B$7,Params!$B$8,Params!$B$9),3))</f>
        <v/>
      </c>
      <c r="T513" s="9">
        <f>IF(H513&lt;=1-Params!$B$4,0,MAX(0.1,ROUND((Params!$B$10+Params!$B$11*H513^Params!$B$12)*_xlfn.GAMMA.INV((H513-(1-Params!$B$4))/Params!$B$4,Params!$B$5,Params!$B$6),1)))</f>
        <v/>
      </c>
      <c r="U513" s="9">
        <f>ROUND(_xlfn.NORM.INV(I513,Params!$B$13,Params!$B$14),1)</f>
        <v/>
      </c>
      <c r="V513" s="9">
        <f>ROUND(_xlfn.NORM.INV(J513,Params!$B$15,Params!$B$16),2)</f>
        <v/>
      </c>
      <c r="W513" s="9">
        <f>ROUND(_xlfn.NORM.INV(K513,Params!$B$13,Params!$B$14),1)</f>
        <v/>
      </c>
      <c r="X513" s="9">
        <f>ROUND(_xlfn.NORM.INV(L513,Params!$B$15,Params!$B$16),2)</f>
        <v/>
      </c>
      <c r="Y513" s="9">
        <f>ROUND(_xlfn.NORM.INV(M513,Params!$B$15,Params!$B$16)+Params!$B$17+Params!$B$18*M513,2)</f>
        <v/>
      </c>
      <c r="Z513" s="9">
        <f>ROUND(_xlfn.NORM.INV(N513,Params!$B$13,Params!$B$14)+Params!$B$17+Params!$B$18*N513,1)</f>
        <v/>
      </c>
    </row>
    <row r="514">
      <c r="A514" s="11" t="n">
        <v>513</v>
      </c>
      <c r="B514" s="12">
        <f>INT((A514-1)/122)+1</f>
        <v/>
      </c>
      <c r="C514" s="13" t="n">
        <v>0.619857</v>
      </c>
      <c r="D514" s="13" t="n">
        <v>0.861461</v>
      </c>
      <c r="E514" s="13" t="n">
        <v>0.110582</v>
      </c>
      <c r="F514" s="13" t="n">
        <v>0.031162</v>
      </c>
      <c r="G514" s="13" t="n">
        <v>0.959556</v>
      </c>
      <c r="H514" s="13" t="n">
        <v>0.5815630000000001</v>
      </c>
      <c r="I514" s="13" t="n">
        <v>0.352065</v>
      </c>
      <c r="J514" s="13" t="n">
        <v>0.786547</v>
      </c>
      <c r="K514" s="13" t="n">
        <v>0.435343</v>
      </c>
      <c r="L514" s="13" t="n">
        <v>0.462364</v>
      </c>
      <c r="M514" s="13" t="n">
        <v>0.472482</v>
      </c>
      <c r="N514" s="13" t="n">
        <v>0.346744</v>
      </c>
      <c r="O514" s="9">
        <f>IF(C514&lt;=1-Params!$B$4,0,MAX(0.1,ROUND(_xlfn.GAMMA.INV((C514-(1-Params!$B$4))/Params!$B$4,Params!$B$5,Params!$B$6),1)))</f>
        <v/>
      </c>
      <c r="P514" s="9">
        <f>IF(D514&lt;=1-Params!$B$7,0,ROUND(_xlfn.GAMMA.INV((D514-(1-Params!$B$7))/Params!$B$7,Params!$B$8,Params!$B$9),3))</f>
        <v/>
      </c>
      <c r="Q514" s="9">
        <f>IF(E514&lt;=1-Params!$B$4,0,MAX(0.1,ROUND(_xlfn.GAMMA.INV((E514-(1-Params!$B$4))/Params!$B$4,Params!$B$5,Params!$B$6),1)))</f>
        <v/>
      </c>
      <c r="R514" s="9">
        <f>IF(F514&lt;=1-Params!$B$7,0,ROUND(_xlfn.GAMMA.INV((F514-(1-Params!$B$7))/Params!$B$7,Params!$B$8,Params!$B$9),3))</f>
        <v/>
      </c>
      <c r="S514" s="9">
        <f>IF(G514&lt;=1-Params!$B$7,0,ROUND((Params!$B$10+Params!$B$11*G514^Params!$B$12)*_xlfn.GAMMA.INV((G514-(1-Params!$B$7))/Params!$B$7,Params!$B$8,Params!$B$9),3))</f>
        <v/>
      </c>
      <c r="T514" s="9">
        <f>IF(H514&lt;=1-Params!$B$4,0,MAX(0.1,ROUND((Params!$B$10+Params!$B$11*H514^Params!$B$12)*_xlfn.GAMMA.INV((H514-(1-Params!$B$4))/Params!$B$4,Params!$B$5,Params!$B$6),1)))</f>
        <v/>
      </c>
      <c r="U514" s="9">
        <f>ROUND(_xlfn.NORM.INV(I514,Params!$B$13,Params!$B$14),1)</f>
        <v/>
      </c>
      <c r="V514" s="9">
        <f>ROUND(_xlfn.NORM.INV(J514,Params!$B$15,Params!$B$16),2)</f>
        <v/>
      </c>
      <c r="W514" s="9">
        <f>ROUND(_xlfn.NORM.INV(K514,Params!$B$13,Params!$B$14),1)</f>
        <v/>
      </c>
      <c r="X514" s="9">
        <f>ROUND(_xlfn.NORM.INV(L514,Params!$B$15,Params!$B$16),2)</f>
        <v/>
      </c>
      <c r="Y514" s="9">
        <f>ROUND(_xlfn.NORM.INV(M514,Params!$B$15,Params!$B$16)+Params!$B$17+Params!$B$18*M514,2)</f>
        <v/>
      </c>
      <c r="Z514" s="9">
        <f>ROUND(_xlfn.NORM.INV(N514,Params!$B$13,Params!$B$14)+Params!$B$17+Params!$B$18*N514,1)</f>
        <v/>
      </c>
    </row>
    <row r="515">
      <c r="A515" s="11" t="n">
        <v>514</v>
      </c>
      <c r="B515" s="12">
        <f>INT((A515-1)/122)+1</f>
        <v/>
      </c>
      <c r="C515" s="13" t="n">
        <v>0.5936709999999999</v>
      </c>
      <c r="D515" s="13" t="n">
        <v>0.924883</v>
      </c>
      <c r="E515" s="13" t="n">
        <v>0.094164</v>
      </c>
      <c r="F515" s="13" t="n">
        <v>0.859917</v>
      </c>
      <c r="G515" s="13" t="n">
        <v>0.937839</v>
      </c>
      <c r="H515" s="13" t="n">
        <v>0.012314</v>
      </c>
      <c r="I515" s="13" t="n">
        <v>0.637523</v>
      </c>
      <c r="J515" s="13" t="n">
        <v>0.546389</v>
      </c>
      <c r="K515" s="13" t="n">
        <v>0.6072419999999999</v>
      </c>
      <c r="L515" s="13" t="n">
        <v>0.353828</v>
      </c>
      <c r="M515" s="13" t="n">
        <v>0.646902</v>
      </c>
      <c r="N515" s="13" t="n">
        <v>0.482313</v>
      </c>
      <c r="O515" s="9">
        <f>IF(C515&lt;=1-Params!$B$4,0,MAX(0.1,ROUND(_xlfn.GAMMA.INV((C515-(1-Params!$B$4))/Params!$B$4,Params!$B$5,Params!$B$6),1)))</f>
        <v/>
      </c>
      <c r="P515" s="9">
        <f>IF(D515&lt;=1-Params!$B$7,0,ROUND(_xlfn.GAMMA.INV((D515-(1-Params!$B$7))/Params!$B$7,Params!$B$8,Params!$B$9),3))</f>
        <v/>
      </c>
      <c r="Q515" s="9">
        <f>IF(E515&lt;=1-Params!$B$4,0,MAX(0.1,ROUND(_xlfn.GAMMA.INV((E515-(1-Params!$B$4))/Params!$B$4,Params!$B$5,Params!$B$6),1)))</f>
        <v/>
      </c>
      <c r="R515" s="9">
        <f>IF(F515&lt;=1-Params!$B$7,0,ROUND(_xlfn.GAMMA.INV((F515-(1-Params!$B$7))/Params!$B$7,Params!$B$8,Params!$B$9),3))</f>
        <v/>
      </c>
      <c r="S515" s="9">
        <f>IF(G515&lt;=1-Params!$B$7,0,ROUND((Params!$B$10+Params!$B$11*G515^Params!$B$12)*_xlfn.GAMMA.INV((G515-(1-Params!$B$7))/Params!$B$7,Params!$B$8,Params!$B$9),3))</f>
        <v/>
      </c>
      <c r="T515" s="9">
        <f>IF(H515&lt;=1-Params!$B$4,0,MAX(0.1,ROUND((Params!$B$10+Params!$B$11*H515^Params!$B$12)*_xlfn.GAMMA.INV((H515-(1-Params!$B$4))/Params!$B$4,Params!$B$5,Params!$B$6),1)))</f>
        <v/>
      </c>
      <c r="U515" s="9">
        <f>ROUND(_xlfn.NORM.INV(I515,Params!$B$13,Params!$B$14),1)</f>
        <v/>
      </c>
      <c r="V515" s="9">
        <f>ROUND(_xlfn.NORM.INV(J515,Params!$B$15,Params!$B$16),2)</f>
        <v/>
      </c>
      <c r="W515" s="9">
        <f>ROUND(_xlfn.NORM.INV(K515,Params!$B$13,Params!$B$14),1)</f>
        <v/>
      </c>
      <c r="X515" s="9">
        <f>ROUND(_xlfn.NORM.INV(L515,Params!$B$15,Params!$B$16),2)</f>
        <v/>
      </c>
      <c r="Y515" s="9">
        <f>ROUND(_xlfn.NORM.INV(M515,Params!$B$15,Params!$B$16)+Params!$B$17+Params!$B$18*M515,2)</f>
        <v/>
      </c>
      <c r="Z515" s="9">
        <f>ROUND(_xlfn.NORM.INV(N515,Params!$B$13,Params!$B$14)+Params!$B$17+Params!$B$18*N515,1)</f>
        <v/>
      </c>
    </row>
    <row r="516">
      <c r="A516" s="11" t="n">
        <v>515</v>
      </c>
      <c r="B516" s="12">
        <f>INT((A516-1)/122)+1</f>
        <v/>
      </c>
      <c r="C516" s="13" t="n">
        <v>0.929074</v>
      </c>
      <c r="D516" s="13" t="n">
        <v>0.8409</v>
      </c>
      <c r="E516" s="13" t="n">
        <v>0.193666</v>
      </c>
      <c r="F516" s="13" t="n">
        <v>0.644912</v>
      </c>
      <c r="G516" s="13" t="n">
        <v>0.619544</v>
      </c>
      <c r="H516" s="13" t="n">
        <v>0.586773</v>
      </c>
      <c r="I516" s="13" t="n">
        <v>0.19151</v>
      </c>
      <c r="J516" s="13" t="n">
        <v>0.259158</v>
      </c>
      <c r="K516" s="13" t="n">
        <v>0.56748</v>
      </c>
      <c r="L516" s="13" t="n">
        <v>0.655061</v>
      </c>
      <c r="M516" s="13" t="n">
        <v>0.477164</v>
      </c>
      <c r="N516" s="13" t="n">
        <v>0.459986</v>
      </c>
      <c r="O516" s="9">
        <f>IF(C516&lt;=1-Params!$B$4,0,MAX(0.1,ROUND(_xlfn.GAMMA.INV((C516-(1-Params!$B$4))/Params!$B$4,Params!$B$5,Params!$B$6),1)))</f>
        <v/>
      </c>
      <c r="P516" s="9">
        <f>IF(D516&lt;=1-Params!$B$7,0,ROUND(_xlfn.GAMMA.INV((D516-(1-Params!$B$7))/Params!$B$7,Params!$B$8,Params!$B$9),3))</f>
        <v/>
      </c>
      <c r="Q516" s="9">
        <f>IF(E516&lt;=1-Params!$B$4,0,MAX(0.1,ROUND(_xlfn.GAMMA.INV((E516-(1-Params!$B$4))/Params!$B$4,Params!$B$5,Params!$B$6),1)))</f>
        <v/>
      </c>
      <c r="R516" s="9">
        <f>IF(F516&lt;=1-Params!$B$7,0,ROUND(_xlfn.GAMMA.INV((F516-(1-Params!$B$7))/Params!$B$7,Params!$B$8,Params!$B$9),3))</f>
        <v/>
      </c>
      <c r="S516" s="9">
        <f>IF(G516&lt;=1-Params!$B$7,0,ROUND((Params!$B$10+Params!$B$11*G516^Params!$B$12)*_xlfn.GAMMA.INV((G516-(1-Params!$B$7))/Params!$B$7,Params!$B$8,Params!$B$9),3))</f>
        <v/>
      </c>
      <c r="T516" s="9">
        <f>IF(H516&lt;=1-Params!$B$4,0,MAX(0.1,ROUND((Params!$B$10+Params!$B$11*H516^Params!$B$12)*_xlfn.GAMMA.INV((H516-(1-Params!$B$4))/Params!$B$4,Params!$B$5,Params!$B$6),1)))</f>
        <v/>
      </c>
      <c r="U516" s="9">
        <f>ROUND(_xlfn.NORM.INV(I516,Params!$B$13,Params!$B$14),1)</f>
        <v/>
      </c>
      <c r="V516" s="9">
        <f>ROUND(_xlfn.NORM.INV(J516,Params!$B$15,Params!$B$16),2)</f>
        <v/>
      </c>
      <c r="W516" s="9">
        <f>ROUND(_xlfn.NORM.INV(K516,Params!$B$13,Params!$B$14),1)</f>
        <v/>
      </c>
      <c r="X516" s="9">
        <f>ROUND(_xlfn.NORM.INV(L516,Params!$B$15,Params!$B$16),2)</f>
        <v/>
      </c>
      <c r="Y516" s="9">
        <f>ROUND(_xlfn.NORM.INV(M516,Params!$B$15,Params!$B$16)+Params!$B$17+Params!$B$18*M516,2)</f>
        <v/>
      </c>
      <c r="Z516" s="9">
        <f>ROUND(_xlfn.NORM.INV(N516,Params!$B$13,Params!$B$14)+Params!$B$17+Params!$B$18*N516,1)</f>
        <v/>
      </c>
    </row>
    <row r="517">
      <c r="A517" s="11" t="n">
        <v>516</v>
      </c>
      <c r="B517" s="12">
        <f>INT((A517-1)/122)+1</f>
        <v/>
      </c>
      <c r="C517" s="13" t="n">
        <v>0.464482</v>
      </c>
      <c r="D517" s="13" t="n">
        <v>0.682538</v>
      </c>
      <c r="E517" s="13" t="n">
        <v>0.187035</v>
      </c>
      <c r="F517" s="13" t="n">
        <v>0.995968</v>
      </c>
      <c r="G517" s="13" t="n">
        <v>0.899403</v>
      </c>
      <c r="H517" s="13" t="n">
        <v>0.975839</v>
      </c>
      <c r="I517" s="13" t="n">
        <v>0.040105</v>
      </c>
      <c r="J517" s="13" t="n">
        <v>0.173942</v>
      </c>
      <c r="K517" s="13" t="n">
        <v>0.290035</v>
      </c>
      <c r="L517" s="13" t="n">
        <v>0.496626</v>
      </c>
      <c r="M517" s="13" t="n">
        <v>0.233879</v>
      </c>
      <c r="N517" s="13" t="n">
        <v>0.393777</v>
      </c>
      <c r="O517" s="9">
        <f>IF(C517&lt;=1-Params!$B$4,0,MAX(0.1,ROUND(_xlfn.GAMMA.INV((C517-(1-Params!$B$4))/Params!$B$4,Params!$B$5,Params!$B$6),1)))</f>
        <v/>
      </c>
      <c r="P517" s="9">
        <f>IF(D517&lt;=1-Params!$B$7,0,ROUND(_xlfn.GAMMA.INV((D517-(1-Params!$B$7))/Params!$B$7,Params!$B$8,Params!$B$9),3))</f>
        <v/>
      </c>
      <c r="Q517" s="9">
        <f>IF(E517&lt;=1-Params!$B$4,0,MAX(0.1,ROUND(_xlfn.GAMMA.INV((E517-(1-Params!$B$4))/Params!$B$4,Params!$B$5,Params!$B$6),1)))</f>
        <v/>
      </c>
      <c r="R517" s="9">
        <f>IF(F517&lt;=1-Params!$B$7,0,ROUND(_xlfn.GAMMA.INV((F517-(1-Params!$B$7))/Params!$B$7,Params!$B$8,Params!$B$9),3))</f>
        <v/>
      </c>
      <c r="S517" s="9">
        <f>IF(G517&lt;=1-Params!$B$7,0,ROUND((Params!$B$10+Params!$B$11*G517^Params!$B$12)*_xlfn.GAMMA.INV((G517-(1-Params!$B$7))/Params!$B$7,Params!$B$8,Params!$B$9),3))</f>
        <v/>
      </c>
      <c r="T517" s="9">
        <f>IF(H517&lt;=1-Params!$B$4,0,MAX(0.1,ROUND((Params!$B$10+Params!$B$11*H517^Params!$B$12)*_xlfn.GAMMA.INV((H517-(1-Params!$B$4))/Params!$B$4,Params!$B$5,Params!$B$6),1)))</f>
        <v/>
      </c>
      <c r="U517" s="9">
        <f>ROUND(_xlfn.NORM.INV(I517,Params!$B$13,Params!$B$14),1)</f>
        <v/>
      </c>
      <c r="V517" s="9">
        <f>ROUND(_xlfn.NORM.INV(J517,Params!$B$15,Params!$B$16),2)</f>
        <v/>
      </c>
      <c r="W517" s="9">
        <f>ROUND(_xlfn.NORM.INV(K517,Params!$B$13,Params!$B$14),1)</f>
        <v/>
      </c>
      <c r="X517" s="9">
        <f>ROUND(_xlfn.NORM.INV(L517,Params!$B$15,Params!$B$16),2)</f>
        <v/>
      </c>
      <c r="Y517" s="9">
        <f>ROUND(_xlfn.NORM.INV(M517,Params!$B$15,Params!$B$16)+Params!$B$17+Params!$B$18*M517,2)</f>
        <v/>
      </c>
      <c r="Z517" s="9">
        <f>ROUND(_xlfn.NORM.INV(N517,Params!$B$13,Params!$B$14)+Params!$B$17+Params!$B$18*N517,1)</f>
        <v/>
      </c>
    </row>
    <row r="518">
      <c r="A518" s="11" t="n">
        <v>517</v>
      </c>
      <c r="B518" s="12">
        <f>INT((A518-1)/122)+1</f>
        <v/>
      </c>
      <c r="C518" s="13" t="n">
        <v>0.182086</v>
      </c>
      <c r="D518" s="13" t="n">
        <v>0.987055</v>
      </c>
      <c r="E518" s="13" t="n">
        <v>0.418755</v>
      </c>
      <c r="F518" s="13" t="n">
        <v>0.368473</v>
      </c>
      <c r="G518" s="13" t="n">
        <v>0.831721</v>
      </c>
      <c r="H518" s="13" t="n">
        <v>0.829963</v>
      </c>
      <c r="I518" s="13" t="n">
        <v>0.141757</v>
      </c>
      <c r="J518" s="13" t="n">
        <v>0.127609</v>
      </c>
      <c r="K518" s="13" t="n">
        <v>0.073542</v>
      </c>
      <c r="L518" s="13" t="n">
        <v>0.809453</v>
      </c>
      <c r="M518" s="13" t="n">
        <v>0.562774</v>
      </c>
      <c r="N518" s="13" t="n">
        <v>0.886988</v>
      </c>
      <c r="O518" s="9">
        <f>IF(C518&lt;=1-Params!$B$4,0,MAX(0.1,ROUND(_xlfn.GAMMA.INV((C518-(1-Params!$B$4))/Params!$B$4,Params!$B$5,Params!$B$6),1)))</f>
        <v/>
      </c>
      <c r="P518" s="9">
        <f>IF(D518&lt;=1-Params!$B$7,0,ROUND(_xlfn.GAMMA.INV((D518-(1-Params!$B$7))/Params!$B$7,Params!$B$8,Params!$B$9),3))</f>
        <v/>
      </c>
      <c r="Q518" s="9">
        <f>IF(E518&lt;=1-Params!$B$4,0,MAX(0.1,ROUND(_xlfn.GAMMA.INV((E518-(1-Params!$B$4))/Params!$B$4,Params!$B$5,Params!$B$6),1)))</f>
        <v/>
      </c>
      <c r="R518" s="9">
        <f>IF(F518&lt;=1-Params!$B$7,0,ROUND(_xlfn.GAMMA.INV((F518-(1-Params!$B$7))/Params!$B$7,Params!$B$8,Params!$B$9),3))</f>
        <v/>
      </c>
      <c r="S518" s="9">
        <f>IF(G518&lt;=1-Params!$B$7,0,ROUND((Params!$B$10+Params!$B$11*G518^Params!$B$12)*_xlfn.GAMMA.INV((G518-(1-Params!$B$7))/Params!$B$7,Params!$B$8,Params!$B$9),3))</f>
        <v/>
      </c>
      <c r="T518" s="9">
        <f>IF(H518&lt;=1-Params!$B$4,0,MAX(0.1,ROUND((Params!$B$10+Params!$B$11*H518^Params!$B$12)*_xlfn.GAMMA.INV((H518-(1-Params!$B$4))/Params!$B$4,Params!$B$5,Params!$B$6),1)))</f>
        <v/>
      </c>
      <c r="U518" s="9">
        <f>ROUND(_xlfn.NORM.INV(I518,Params!$B$13,Params!$B$14),1)</f>
        <v/>
      </c>
      <c r="V518" s="9">
        <f>ROUND(_xlfn.NORM.INV(J518,Params!$B$15,Params!$B$16),2)</f>
        <v/>
      </c>
      <c r="W518" s="9">
        <f>ROUND(_xlfn.NORM.INV(K518,Params!$B$13,Params!$B$14),1)</f>
        <v/>
      </c>
      <c r="X518" s="9">
        <f>ROUND(_xlfn.NORM.INV(L518,Params!$B$15,Params!$B$16),2)</f>
        <v/>
      </c>
      <c r="Y518" s="9">
        <f>ROUND(_xlfn.NORM.INV(M518,Params!$B$15,Params!$B$16)+Params!$B$17+Params!$B$18*M518,2)</f>
        <v/>
      </c>
      <c r="Z518" s="9">
        <f>ROUND(_xlfn.NORM.INV(N518,Params!$B$13,Params!$B$14)+Params!$B$17+Params!$B$18*N518,1)</f>
        <v/>
      </c>
    </row>
    <row r="519">
      <c r="A519" s="11" t="n">
        <v>518</v>
      </c>
      <c r="B519" s="12">
        <f>INT((A519-1)/122)+1</f>
        <v/>
      </c>
      <c r="C519" s="13" t="n">
        <v>0.660567</v>
      </c>
      <c r="D519" s="13" t="n">
        <v>0.655384</v>
      </c>
      <c r="E519" s="13" t="n">
        <v>0.038195</v>
      </c>
      <c r="F519" s="13" t="n">
        <v>0.240381</v>
      </c>
      <c r="G519" s="13" t="n">
        <v>0.86749</v>
      </c>
      <c r="H519" s="13" t="n">
        <v>0.446752</v>
      </c>
      <c r="I519" s="13" t="n">
        <v>0.476879</v>
      </c>
      <c r="J519" s="13" t="n">
        <v>0.047695</v>
      </c>
      <c r="K519" s="13" t="n">
        <v>0.147427</v>
      </c>
      <c r="L519" s="13" t="n">
        <v>0.607578</v>
      </c>
      <c r="M519" s="13" t="n">
        <v>0.765892</v>
      </c>
      <c r="N519" s="13" t="n">
        <v>0.885687</v>
      </c>
      <c r="O519" s="9">
        <f>IF(C519&lt;=1-Params!$B$4,0,MAX(0.1,ROUND(_xlfn.GAMMA.INV((C519-(1-Params!$B$4))/Params!$B$4,Params!$B$5,Params!$B$6),1)))</f>
        <v/>
      </c>
      <c r="P519" s="9">
        <f>IF(D519&lt;=1-Params!$B$7,0,ROUND(_xlfn.GAMMA.INV((D519-(1-Params!$B$7))/Params!$B$7,Params!$B$8,Params!$B$9),3))</f>
        <v/>
      </c>
      <c r="Q519" s="9">
        <f>IF(E519&lt;=1-Params!$B$4,0,MAX(0.1,ROUND(_xlfn.GAMMA.INV((E519-(1-Params!$B$4))/Params!$B$4,Params!$B$5,Params!$B$6),1)))</f>
        <v/>
      </c>
      <c r="R519" s="9">
        <f>IF(F519&lt;=1-Params!$B$7,0,ROUND(_xlfn.GAMMA.INV((F519-(1-Params!$B$7))/Params!$B$7,Params!$B$8,Params!$B$9),3))</f>
        <v/>
      </c>
      <c r="S519" s="9">
        <f>IF(G519&lt;=1-Params!$B$7,0,ROUND((Params!$B$10+Params!$B$11*G519^Params!$B$12)*_xlfn.GAMMA.INV((G519-(1-Params!$B$7))/Params!$B$7,Params!$B$8,Params!$B$9),3))</f>
        <v/>
      </c>
      <c r="T519" s="9">
        <f>IF(H519&lt;=1-Params!$B$4,0,MAX(0.1,ROUND((Params!$B$10+Params!$B$11*H519^Params!$B$12)*_xlfn.GAMMA.INV((H519-(1-Params!$B$4))/Params!$B$4,Params!$B$5,Params!$B$6),1)))</f>
        <v/>
      </c>
      <c r="U519" s="9">
        <f>ROUND(_xlfn.NORM.INV(I519,Params!$B$13,Params!$B$14),1)</f>
        <v/>
      </c>
      <c r="V519" s="9">
        <f>ROUND(_xlfn.NORM.INV(J519,Params!$B$15,Params!$B$16),2)</f>
        <v/>
      </c>
      <c r="W519" s="9">
        <f>ROUND(_xlfn.NORM.INV(K519,Params!$B$13,Params!$B$14),1)</f>
        <v/>
      </c>
      <c r="X519" s="9">
        <f>ROUND(_xlfn.NORM.INV(L519,Params!$B$15,Params!$B$16),2)</f>
        <v/>
      </c>
      <c r="Y519" s="9">
        <f>ROUND(_xlfn.NORM.INV(M519,Params!$B$15,Params!$B$16)+Params!$B$17+Params!$B$18*M519,2)</f>
        <v/>
      </c>
      <c r="Z519" s="9">
        <f>ROUND(_xlfn.NORM.INV(N519,Params!$B$13,Params!$B$14)+Params!$B$17+Params!$B$18*N519,1)</f>
        <v/>
      </c>
    </row>
    <row r="520">
      <c r="A520" s="11" t="n">
        <v>519</v>
      </c>
      <c r="B520" s="12">
        <f>INT((A520-1)/122)+1</f>
        <v/>
      </c>
      <c r="C520" s="13" t="n">
        <v>0.667719</v>
      </c>
      <c r="D520" s="13" t="n">
        <v>0.679134</v>
      </c>
      <c r="E520" s="13" t="n">
        <v>0.006247</v>
      </c>
      <c r="F520" s="13" t="n">
        <v>0.281291</v>
      </c>
      <c r="G520" s="13" t="n">
        <v>0.354708</v>
      </c>
      <c r="H520" s="13" t="n">
        <v>0.603117</v>
      </c>
      <c r="I520" s="13" t="n">
        <v>0.216983</v>
      </c>
      <c r="J520" s="13" t="n">
        <v>0.08649999999999999</v>
      </c>
      <c r="K520" s="13" t="n">
        <v>0.20745</v>
      </c>
      <c r="L520" s="13" t="n">
        <v>0.255071</v>
      </c>
      <c r="M520" s="13" t="n">
        <v>0.729851</v>
      </c>
      <c r="N520" s="13" t="n">
        <v>0.743556</v>
      </c>
      <c r="O520" s="9">
        <f>IF(C520&lt;=1-Params!$B$4,0,MAX(0.1,ROUND(_xlfn.GAMMA.INV((C520-(1-Params!$B$4))/Params!$B$4,Params!$B$5,Params!$B$6),1)))</f>
        <v/>
      </c>
      <c r="P520" s="9">
        <f>IF(D520&lt;=1-Params!$B$7,0,ROUND(_xlfn.GAMMA.INV((D520-(1-Params!$B$7))/Params!$B$7,Params!$B$8,Params!$B$9),3))</f>
        <v/>
      </c>
      <c r="Q520" s="9">
        <f>IF(E520&lt;=1-Params!$B$4,0,MAX(0.1,ROUND(_xlfn.GAMMA.INV((E520-(1-Params!$B$4))/Params!$B$4,Params!$B$5,Params!$B$6),1)))</f>
        <v/>
      </c>
      <c r="R520" s="9">
        <f>IF(F520&lt;=1-Params!$B$7,0,ROUND(_xlfn.GAMMA.INV((F520-(1-Params!$B$7))/Params!$B$7,Params!$B$8,Params!$B$9),3))</f>
        <v/>
      </c>
      <c r="S520" s="9">
        <f>IF(G520&lt;=1-Params!$B$7,0,ROUND((Params!$B$10+Params!$B$11*G520^Params!$B$12)*_xlfn.GAMMA.INV((G520-(1-Params!$B$7))/Params!$B$7,Params!$B$8,Params!$B$9),3))</f>
        <v/>
      </c>
      <c r="T520" s="9">
        <f>IF(H520&lt;=1-Params!$B$4,0,MAX(0.1,ROUND((Params!$B$10+Params!$B$11*H520^Params!$B$12)*_xlfn.GAMMA.INV((H520-(1-Params!$B$4))/Params!$B$4,Params!$B$5,Params!$B$6),1)))</f>
        <v/>
      </c>
      <c r="U520" s="9">
        <f>ROUND(_xlfn.NORM.INV(I520,Params!$B$13,Params!$B$14),1)</f>
        <v/>
      </c>
      <c r="V520" s="9">
        <f>ROUND(_xlfn.NORM.INV(J520,Params!$B$15,Params!$B$16),2)</f>
        <v/>
      </c>
      <c r="W520" s="9">
        <f>ROUND(_xlfn.NORM.INV(K520,Params!$B$13,Params!$B$14),1)</f>
        <v/>
      </c>
      <c r="X520" s="9">
        <f>ROUND(_xlfn.NORM.INV(L520,Params!$B$15,Params!$B$16),2)</f>
        <v/>
      </c>
      <c r="Y520" s="9">
        <f>ROUND(_xlfn.NORM.INV(M520,Params!$B$15,Params!$B$16)+Params!$B$17+Params!$B$18*M520,2)</f>
        <v/>
      </c>
      <c r="Z520" s="9">
        <f>ROUND(_xlfn.NORM.INV(N520,Params!$B$13,Params!$B$14)+Params!$B$17+Params!$B$18*N520,1)</f>
        <v/>
      </c>
    </row>
    <row r="521">
      <c r="A521" s="11" t="n">
        <v>520</v>
      </c>
      <c r="B521" s="12">
        <f>INT((A521-1)/122)+1</f>
        <v/>
      </c>
      <c r="C521" s="13" t="n">
        <v>0.133407</v>
      </c>
      <c r="D521" s="13" t="n">
        <v>0.06772599999999999</v>
      </c>
      <c r="E521" s="13" t="n">
        <v>0.084296</v>
      </c>
      <c r="F521" s="13" t="n">
        <v>0.284939</v>
      </c>
      <c r="G521" s="13" t="n">
        <v>0.188461</v>
      </c>
      <c r="H521" s="13" t="n">
        <v>0.194845</v>
      </c>
      <c r="I521" s="13" t="n">
        <v>0.828312</v>
      </c>
      <c r="J521" s="13" t="n">
        <v>0.023696</v>
      </c>
      <c r="K521" s="13" t="n">
        <v>0.280551</v>
      </c>
      <c r="L521" s="13" t="n">
        <v>0.1814</v>
      </c>
      <c r="M521" s="13" t="n">
        <v>0.390237</v>
      </c>
      <c r="N521" s="13" t="n">
        <v>0.493592</v>
      </c>
      <c r="O521" s="9">
        <f>IF(C521&lt;=1-Params!$B$4,0,MAX(0.1,ROUND(_xlfn.GAMMA.INV((C521-(1-Params!$B$4))/Params!$B$4,Params!$B$5,Params!$B$6),1)))</f>
        <v/>
      </c>
      <c r="P521" s="9">
        <f>IF(D521&lt;=1-Params!$B$7,0,ROUND(_xlfn.GAMMA.INV((D521-(1-Params!$B$7))/Params!$B$7,Params!$B$8,Params!$B$9),3))</f>
        <v/>
      </c>
      <c r="Q521" s="9">
        <f>IF(E521&lt;=1-Params!$B$4,0,MAX(0.1,ROUND(_xlfn.GAMMA.INV((E521-(1-Params!$B$4))/Params!$B$4,Params!$B$5,Params!$B$6),1)))</f>
        <v/>
      </c>
      <c r="R521" s="9">
        <f>IF(F521&lt;=1-Params!$B$7,0,ROUND(_xlfn.GAMMA.INV((F521-(1-Params!$B$7))/Params!$B$7,Params!$B$8,Params!$B$9),3))</f>
        <v/>
      </c>
      <c r="S521" s="9">
        <f>IF(G521&lt;=1-Params!$B$7,0,ROUND((Params!$B$10+Params!$B$11*G521^Params!$B$12)*_xlfn.GAMMA.INV((G521-(1-Params!$B$7))/Params!$B$7,Params!$B$8,Params!$B$9),3))</f>
        <v/>
      </c>
      <c r="T521" s="9">
        <f>IF(H521&lt;=1-Params!$B$4,0,MAX(0.1,ROUND((Params!$B$10+Params!$B$11*H521^Params!$B$12)*_xlfn.GAMMA.INV((H521-(1-Params!$B$4))/Params!$B$4,Params!$B$5,Params!$B$6),1)))</f>
        <v/>
      </c>
      <c r="U521" s="9">
        <f>ROUND(_xlfn.NORM.INV(I521,Params!$B$13,Params!$B$14),1)</f>
        <v/>
      </c>
      <c r="V521" s="9">
        <f>ROUND(_xlfn.NORM.INV(J521,Params!$B$15,Params!$B$16),2)</f>
        <v/>
      </c>
      <c r="W521" s="9">
        <f>ROUND(_xlfn.NORM.INV(K521,Params!$B$13,Params!$B$14),1)</f>
        <v/>
      </c>
      <c r="X521" s="9">
        <f>ROUND(_xlfn.NORM.INV(L521,Params!$B$15,Params!$B$16),2)</f>
        <v/>
      </c>
      <c r="Y521" s="9">
        <f>ROUND(_xlfn.NORM.INV(M521,Params!$B$15,Params!$B$16)+Params!$B$17+Params!$B$18*M521,2)</f>
        <v/>
      </c>
      <c r="Z521" s="9">
        <f>ROUND(_xlfn.NORM.INV(N521,Params!$B$13,Params!$B$14)+Params!$B$17+Params!$B$18*N521,1)</f>
        <v/>
      </c>
    </row>
    <row r="522">
      <c r="A522" s="11" t="n">
        <v>521</v>
      </c>
      <c r="B522" s="12">
        <f>INT((A522-1)/122)+1</f>
        <v/>
      </c>
      <c r="C522" s="13" t="n">
        <v>0.492098</v>
      </c>
      <c r="D522" s="13" t="n">
        <v>0.230777</v>
      </c>
      <c r="E522" s="13" t="n">
        <v>0.229409</v>
      </c>
      <c r="F522" s="13" t="n">
        <v>0.598052</v>
      </c>
      <c r="G522" s="13" t="n">
        <v>0.479943</v>
      </c>
      <c r="H522" s="13" t="n">
        <v>0.665587</v>
      </c>
      <c r="I522" s="13" t="n">
        <v>0.914339</v>
      </c>
      <c r="J522" s="13" t="n">
        <v>0.036554</v>
      </c>
      <c r="K522" s="13" t="n">
        <v>0.314746</v>
      </c>
      <c r="L522" s="13" t="n">
        <v>0.784062</v>
      </c>
      <c r="M522" s="13" t="n">
        <v>0.234292</v>
      </c>
      <c r="N522" s="13" t="n">
        <v>0.256813</v>
      </c>
      <c r="O522" s="9">
        <f>IF(C522&lt;=1-Params!$B$4,0,MAX(0.1,ROUND(_xlfn.GAMMA.INV((C522-(1-Params!$B$4))/Params!$B$4,Params!$B$5,Params!$B$6),1)))</f>
        <v/>
      </c>
      <c r="P522" s="9">
        <f>IF(D522&lt;=1-Params!$B$7,0,ROUND(_xlfn.GAMMA.INV((D522-(1-Params!$B$7))/Params!$B$7,Params!$B$8,Params!$B$9),3))</f>
        <v/>
      </c>
      <c r="Q522" s="9">
        <f>IF(E522&lt;=1-Params!$B$4,0,MAX(0.1,ROUND(_xlfn.GAMMA.INV((E522-(1-Params!$B$4))/Params!$B$4,Params!$B$5,Params!$B$6),1)))</f>
        <v/>
      </c>
      <c r="R522" s="9">
        <f>IF(F522&lt;=1-Params!$B$7,0,ROUND(_xlfn.GAMMA.INV((F522-(1-Params!$B$7))/Params!$B$7,Params!$B$8,Params!$B$9),3))</f>
        <v/>
      </c>
      <c r="S522" s="9">
        <f>IF(G522&lt;=1-Params!$B$7,0,ROUND((Params!$B$10+Params!$B$11*G522^Params!$B$12)*_xlfn.GAMMA.INV((G522-(1-Params!$B$7))/Params!$B$7,Params!$B$8,Params!$B$9),3))</f>
        <v/>
      </c>
      <c r="T522" s="9">
        <f>IF(H522&lt;=1-Params!$B$4,0,MAX(0.1,ROUND((Params!$B$10+Params!$B$11*H522^Params!$B$12)*_xlfn.GAMMA.INV((H522-(1-Params!$B$4))/Params!$B$4,Params!$B$5,Params!$B$6),1)))</f>
        <v/>
      </c>
      <c r="U522" s="9">
        <f>ROUND(_xlfn.NORM.INV(I522,Params!$B$13,Params!$B$14),1)</f>
        <v/>
      </c>
      <c r="V522" s="9">
        <f>ROUND(_xlfn.NORM.INV(J522,Params!$B$15,Params!$B$16),2)</f>
        <v/>
      </c>
      <c r="W522" s="9">
        <f>ROUND(_xlfn.NORM.INV(K522,Params!$B$13,Params!$B$14),1)</f>
        <v/>
      </c>
      <c r="X522" s="9">
        <f>ROUND(_xlfn.NORM.INV(L522,Params!$B$15,Params!$B$16),2)</f>
        <v/>
      </c>
      <c r="Y522" s="9">
        <f>ROUND(_xlfn.NORM.INV(M522,Params!$B$15,Params!$B$16)+Params!$B$17+Params!$B$18*M522,2)</f>
        <v/>
      </c>
      <c r="Z522" s="9">
        <f>ROUND(_xlfn.NORM.INV(N522,Params!$B$13,Params!$B$14)+Params!$B$17+Params!$B$18*N522,1)</f>
        <v/>
      </c>
    </row>
    <row r="523">
      <c r="A523" s="11" t="n">
        <v>522</v>
      </c>
      <c r="B523" s="12">
        <f>INT((A523-1)/122)+1</f>
        <v/>
      </c>
      <c r="C523" s="13" t="n">
        <v>0.282839</v>
      </c>
      <c r="D523" s="13" t="n">
        <v>0.485859</v>
      </c>
      <c r="E523" s="13" t="n">
        <v>0.07166500000000001</v>
      </c>
      <c r="F523" s="13" t="n">
        <v>0.265313</v>
      </c>
      <c r="G523" s="13" t="n">
        <v>0.196995</v>
      </c>
      <c r="H523" s="13" t="n">
        <v>0.220275</v>
      </c>
      <c r="I523" s="13" t="n">
        <v>0.82944</v>
      </c>
      <c r="J523" s="13" t="n">
        <v>0.09599299999999999</v>
      </c>
      <c r="K523" s="13" t="n">
        <v>0.284469</v>
      </c>
      <c r="L523" s="13" t="n">
        <v>0.856774</v>
      </c>
      <c r="M523" s="13" t="n">
        <v>0.173475</v>
      </c>
      <c r="N523" s="13" t="n">
        <v>0.060557</v>
      </c>
      <c r="O523" s="9">
        <f>IF(C523&lt;=1-Params!$B$4,0,MAX(0.1,ROUND(_xlfn.GAMMA.INV((C523-(1-Params!$B$4))/Params!$B$4,Params!$B$5,Params!$B$6),1)))</f>
        <v/>
      </c>
      <c r="P523" s="9">
        <f>IF(D523&lt;=1-Params!$B$7,0,ROUND(_xlfn.GAMMA.INV((D523-(1-Params!$B$7))/Params!$B$7,Params!$B$8,Params!$B$9),3))</f>
        <v/>
      </c>
      <c r="Q523" s="9">
        <f>IF(E523&lt;=1-Params!$B$4,0,MAX(0.1,ROUND(_xlfn.GAMMA.INV((E523-(1-Params!$B$4))/Params!$B$4,Params!$B$5,Params!$B$6),1)))</f>
        <v/>
      </c>
      <c r="R523" s="9">
        <f>IF(F523&lt;=1-Params!$B$7,0,ROUND(_xlfn.GAMMA.INV((F523-(1-Params!$B$7))/Params!$B$7,Params!$B$8,Params!$B$9),3))</f>
        <v/>
      </c>
      <c r="S523" s="9">
        <f>IF(G523&lt;=1-Params!$B$7,0,ROUND((Params!$B$10+Params!$B$11*G523^Params!$B$12)*_xlfn.GAMMA.INV((G523-(1-Params!$B$7))/Params!$B$7,Params!$B$8,Params!$B$9),3))</f>
        <v/>
      </c>
      <c r="T523" s="9">
        <f>IF(H523&lt;=1-Params!$B$4,0,MAX(0.1,ROUND((Params!$B$10+Params!$B$11*H523^Params!$B$12)*_xlfn.GAMMA.INV((H523-(1-Params!$B$4))/Params!$B$4,Params!$B$5,Params!$B$6),1)))</f>
        <v/>
      </c>
      <c r="U523" s="9">
        <f>ROUND(_xlfn.NORM.INV(I523,Params!$B$13,Params!$B$14),1)</f>
        <v/>
      </c>
      <c r="V523" s="9">
        <f>ROUND(_xlfn.NORM.INV(J523,Params!$B$15,Params!$B$16),2)</f>
        <v/>
      </c>
      <c r="W523" s="9">
        <f>ROUND(_xlfn.NORM.INV(K523,Params!$B$13,Params!$B$14),1)</f>
        <v/>
      </c>
      <c r="X523" s="9">
        <f>ROUND(_xlfn.NORM.INV(L523,Params!$B$15,Params!$B$16),2)</f>
        <v/>
      </c>
      <c r="Y523" s="9">
        <f>ROUND(_xlfn.NORM.INV(M523,Params!$B$15,Params!$B$16)+Params!$B$17+Params!$B$18*M523,2)</f>
        <v/>
      </c>
      <c r="Z523" s="9">
        <f>ROUND(_xlfn.NORM.INV(N523,Params!$B$13,Params!$B$14)+Params!$B$17+Params!$B$18*N523,1)</f>
        <v/>
      </c>
    </row>
    <row r="524">
      <c r="A524" s="11" t="n">
        <v>523</v>
      </c>
      <c r="B524" s="12">
        <f>INT((A524-1)/122)+1</f>
        <v/>
      </c>
      <c r="C524" s="13" t="n">
        <v>0.372477</v>
      </c>
      <c r="D524" s="13" t="n">
        <v>0.29688</v>
      </c>
      <c r="E524" s="13" t="n">
        <v>0.734793</v>
      </c>
      <c r="F524" s="13" t="n">
        <v>0.586076</v>
      </c>
      <c r="G524" s="13" t="n">
        <v>0.424032</v>
      </c>
      <c r="H524" s="13" t="n">
        <v>0.774873</v>
      </c>
      <c r="I524" s="13" t="n">
        <v>0.36216</v>
      </c>
      <c r="J524" s="13" t="n">
        <v>0.173854</v>
      </c>
      <c r="K524" s="13" t="n">
        <v>0.111269</v>
      </c>
      <c r="L524" s="13" t="n">
        <v>0.897098</v>
      </c>
      <c r="M524" s="13" t="n">
        <v>0.611387</v>
      </c>
      <c r="N524" s="13" t="n">
        <v>0.200803</v>
      </c>
      <c r="O524" s="9">
        <f>IF(C524&lt;=1-Params!$B$4,0,MAX(0.1,ROUND(_xlfn.GAMMA.INV((C524-(1-Params!$B$4))/Params!$B$4,Params!$B$5,Params!$B$6),1)))</f>
        <v/>
      </c>
      <c r="P524" s="9">
        <f>IF(D524&lt;=1-Params!$B$7,0,ROUND(_xlfn.GAMMA.INV((D524-(1-Params!$B$7))/Params!$B$7,Params!$B$8,Params!$B$9),3))</f>
        <v/>
      </c>
      <c r="Q524" s="9">
        <f>IF(E524&lt;=1-Params!$B$4,0,MAX(0.1,ROUND(_xlfn.GAMMA.INV((E524-(1-Params!$B$4))/Params!$B$4,Params!$B$5,Params!$B$6),1)))</f>
        <v/>
      </c>
      <c r="R524" s="9">
        <f>IF(F524&lt;=1-Params!$B$7,0,ROUND(_xlfn.GAMMA.INV((F524-(1-Params!$B$7))/Params!$B$7,Params!$B$8,Params!$B$9),3))</f>
        <v/>
      </c>
      <c r="S524" s="9">
        <f>IF(G524&lt;=1-Params!$B$7,0,ROUND((Params!$B$10+Params!$B$11*G524^Params!$B$12)*_xlfn.GAMMA.INV((G524-(1-Params!$B$7))/Params!$B$7,Params!$B$8,Params!$B$9),3))</f>
        <v/>
      </c>
      <c r="T524" s="9">
        <f>IF(H524&lt;=1-Params!$B$4,0,MAX(0.1,ROUND((Params!$B$10+Params!$B$11*H524^Params!$B$12)*_xlfn.GAMMA.INV((H524-(1-Params!$B$4))/Params!$B$4,Params!$B$5,Params!$B$6),1)))</f>
        <v/>
      </c>
      <c r="U524" s="9">
        <f>ROUND(_xlfn.NORM.INV(I524,Params!$B$13,Params!$B$14),1)</f>
        <v/>
      </c>
      <c r="V524" s="9">
        <f>ROUND(_xlfn.NORM.INV(J524,Params!$B$15,Params!$B$16),2)</f>
        <v/>
      </c>
      <c r="W524" s="9">
        <f>ROUND(_xlfn.NORM.INV(K524,Params!$B$13,Params!$B$14),1)</f>
        <v/>
      </c>
      <c r="X524" s="9">
        <f>ROUND(_xlfn.NORM.INV(L524,Params!$B$15,Params!$B$16),2)</f>
        <v/>
      </c>
      <c r="Y524" s="9">
        <f>ROUND(_xlfn.NORM.INV(M524,Params!$B$15,Params!$B$16)+Params!$B$17+Params!$B$18*M524,2)</f>
        <v/>
      </c>
      <c r="Z524" s="9">
        <f>ROUND(_xlfn.NORM.INV(N524,Params!$B$13,Params!$B$14)+Params!$B$17+Params!$B$18*N524,1)</f>
        <v/>
      </c>
    </row>
    <row r="525">
      <c r="A525" s="11" t="n">
        <v>524</v>
      </c>
      <c r="B525" s="12">
        <f>INT((A525-1)/122)+1</f>
        <v/>
      </c>
      <c r="C525" s="13" t="n">
        <v>0.967024</v>
      </c>
      <c r="D525" s="13" t="n">
        <v>0.84715</v>
      </c>
      <c r="E525" s="13" t="n">
        <v>0.758727</v>
      </c>
      <c r="F525" s="13" t="n">
        <v>0.132272</v>
      </c>
      <c r="G525" s="13" t="n">
        <v>0.965154</v>
      </c>
      <c r="H525" s="13" t="n">
        <v>0.129686</v>
      </c>
      <c r="I525" s="13" t="n">
        <v>0.5627</v>
      </c>
      <c r="J525" s="13" t="n">
        <v>0.392254</v>
      </c>
      <c r="K525" s="13" t="n">
        <v>0.174451</v>
      </c>
      <c r="L525" s="13" t="n">
        <v>0.715292</v>
      </c>
      <c r="M525" s="13" t="n">
        <v>0.559408</v>
      </c>
      <c r="N525" s="13" t="n">
        <v>0.585414</v>
      </c>
      <c r="O525" s="9">
        <f>IF(C525&lt;=1-Params!$B$4,0,MAX(0.1,ROUND(_xlfn.GAMMA.INV((C525-(1-Params!$B$4))/Params!$B$4,Params!$B$5,Params!$B$6),1)))</f>
        <v/>
      </c>
      <c r="P525" s="9">
        <f>IF(D525&lt;=1-Params!$B$7,0,ROUND(_xlfn.GAMMA.INV((D525-(1-Params!$B$7))/Params!$B$7,Params!$B$8,Params!$B$9),3))</f>
        <v/>
      </c>
      <c r="Q525" s="9">
        <f>IF(E525&lt;=1-Params!$B$4,0,MAX(0.1,ROUND(_xlfn.GAMMA.INV((E525-(1-Params!$B$4))/Params!$B$4,Params!$B$5,Params!$B$6),1)))</f>
        <v/>
      </c>
      <c r="R525" s="9">
        <f>IF(F525&lt;=1-Params!$B$7,0,ROUND(_xlfn.GAMMA.INV((F525-(1-Params!$B$7))/Params!$B$7,Params!$B$8,Params!$B$9),3))</f>
        <v/>
      </c>
      <c r="S525" s="9">
        <f>IF(G525&lt;=1-Params!$B$7,0,ROUND((Params!$B$10+Params!$B$11*G525^Params!$B$12)*_xlfn.GAMMA.INV((G525-(1-Params!$B$7))/Params!$B$7,Params!$B$8,Params!$B$9),3))</f>
        <v/>
      </c>
      <c r="T525" s="9">
        <f>IF(H525&lt;=1-Params!$B$4,0,MAX(0.1,ROUND((Params!$B$10+Params!$B$11*H525^Params!$B$12)*_xlfn.GAMMA.INV((H525-(1-Params!$B$4))/Params!$B$4,Params!$B$5,Params!$B$6),1)))</f>
        <v/>
      </c>
      <c r="U525" s="9">
        <f>ROUND(_xlfn.NORM.INV(I525,Params!$B$13,Params!$B$14),1)</f>
        <v/>
      </c>
      <c r="V525" s="9">
        <f>ROUND(_xlfn.NORM.INV(J525,Params!$B$15,Params!$B$16),2)</f>
        <v/>
      </c>
      <c r="W525" s="9">
        <f>ROUND(_xlfn.NORM.INV(K525,Params!$B$13,Params!$B$14),1)</f>
        <v/>
      </c>
      <c r="X525" s="9">
        <f>ROUND(_xlfn.NORM.INV(L525,Params!$B$15,Params!$B$16),2)</f>
        <v/>
      </c>
      <c r="Y525" s="9">
        <f>ROUND(_xlfn.NORM.INV(M525,Params!$B$15,Params!$B$16)+Params!$B$17+Params!$B$18*M525,2)</f>
        <v/>
      </c>
      <c r="Z525" s="9">
        <f>ROUND(_xlfn.NORM.INV(N525,Params!$B$13,Params!$B$14)+Params!$B$17+Params!$B$18*N525,1)</f>
        <v/>
      </c>
    </row>
    <row r="526">
      <c r="A526" s="11" t="n">
        <v>525</v>
      </c>
      <c r="B526" s="12">
        <f>INT((A526-1)/122)+1</f>
        <v/>
      </c>
      <c r="C526" s="13" t="n">
        <v>0.754647</v>
      </c>
      <c r="D526" s="13" t="n">
        <v>0.670719</v>
      </c>
      <c r="E526" s="13" t="n">
        <v>0.409736</v>
      </c>
      <c r="F526" s="13" t="n">
        <v>0.255835</v>
      </c>
      <c r="G526" s="13" t="n">
        <v>0.976298</v>
      </c>
      <c r="H526" s="13" t="n">
        <v>0.92963</v>
      </c>
      <c r="I526" s="13" t="n">
        <v>0.359111</v>
      </c>
      <c r="J526" s="13" t="n">
        <v>0.109801</v>
      </c>
      <c r="K526" s="13" t="n">
        <v>0.362858</v>
      </c>
      <c r="L526" s="13" t="n">
        <v>0.380028</v>
      </c>
      <c r="M526" s="13" t="n">
        <v>0.5898679999999999</v>
      </c>
      <c r="N526" s="13" t="n">
        <v>0.724598</v>
      </c>
      <c r="O526" s="9">
        <f>IF(C526&lt;=1-Params!$B$4,0,MAX(0.1,ROUND(_xlfn.GAMMA.INV((C526-(1-Params!$B$4))/Params!$B$4,Params!$B$5,Params!$B$6),1)))</f>
        <v/>
      </c>
      <c r="P526" s="9">
        <f>IF(D526&lt;=1-Params!$B$7,0,ROUND(_xlfn.GAMMA.INV((D526-(1-Params!$B$7))/Params!$B$7,Params!$B$8,Params!$B$9),3))</f>
        <v/>
      </c>
      <c r="Q526" s="9">
        <f>IF(E526&lt;=1-Params!$B$4,0,MAX(0.1,ROUND(_xlfn.GAMMA.INV((E526-(1-Params!$B$4))/Params!$B$4,Params!$B$5,Params!$B$6),1)))</f>
        <v/>
      </c>
      <c r="R526" s="9">
        <f>IF(F526&lt;=1-Params!$B$7,0,ROUND(_xlfn.GAMMA.INV((F526-(1-Params!$B$7))/Params!$B$7,Params!$B$8,Params!$B$9),3))</f>
        <v/>
      </c>
      <c r="S526" s="9">
        <f>IF(G526&lt;=1-Params!$B$7,0,ROUND((Params!$B$10+Params!$B$11*G526^Params!$B$12)*_xlfn.GAMMA.INV((G526-(1-Params!$B$7))/Params!$B$7,Params!$B$8,Params!$B$9),3))</f>
        <v/>
      </c>
      <c r="T526" s="9">
        <f>IF(H526&lt;=1-Params!$B$4,0,MAX(0.1,ROUND((Params!$B$10+Params!$B$11*H526^Params!$B$12)*_xlfn.GAMMA.INV((H526-(1-Params!$B$4))/Params!$B$4,Params!$B$5,Params!$B$6),1)))</f>
        <v/>
      </c>
      <c r="U526" s="9">
        <f>ROUND(_xlfn.NORM.INV(I526,Params!$B$13,Params!$B$14),1)</f>
        <v/>
      </c>
      <c r="V526" s="9">
        <f>ROUND(_xlfn.NORM.INV(J526,Params!$B$15,Params!$B$16),2)</f>
        <v/>
      </c>
      <c r="W526" s="9">
        <f>ROUND(_xlfn.NORM.INV(K526,Params!$B$13,Params!$B$14),1)</f>
        <v/>
      </c>
      <c r="X526" s="9">
        <f>ROUND(_xlfn.NORM.INV(L526,Params!$B$15,Params!$B$16),2)</f>
        <v/>
      </c>
      <c r="Y526" s="9">
        <f>ROUND(_xlfn.NORM.INV(M526,Params!$B$15,Params!$B$16)+Params!$B$17+Params!$B$18*M526,2)</f>
        <v/>
      </c>
      <c r="Z526" s="9">
        <f>ROUND(_xlfn.NORM.INV(N526,Params!$B$13,Params!$B$14)+Params!$B$17+Params!$B$18*N526,1)</f>
        <v/>
      </c>
    </row>
    <row r="527">
      <c r="A527" s="11" t="n">
        <v>526</v>
      </c>
      <c r="B527" s="12">
        <f>INT((A527-1)/122)+1</f>
        <v/>
      </c>
      <c r="C527" s="13" t="n">
        <v>0.432163</v>
      </c>
      <c r="D527" s="13" t="n">
        <v>0.574305</v>
      </c>
      <c r="E527" s="13" t="n">
        <v>0.9216490000000001</v>
      </c>
      <c r="F527" s="13" t="n">
        <v>0.071057</v>
      </c>
      <c r="G527" s="13" t="n">
        <v>0.9977510000000001</v>
      </c>
      <c r="H527" s="13" t="n">
        <v>0.881027</v>
      </c>
      <c r="I527" s="13" t="n">
        <v>0.309078</v>
      </c>
      <c r="J527" s="13" t="n">
        <v>0.25563</v>
      </c>
      <c r="K527" s="13" t="n">
        <v>0.438481</v>
      </c>
      <c r="L527" s="13" t="n">
        <v>0.37851</v>
      </c>
      <c r="M527" s="13" t="n">
        <v>0.492088</v>
      </c>
      <c r="N527" s="13" t="n">
        <v>0.535514</v>
      </c>
      <c r="O527" s="9">
        <f>IF(C527&lt;=1-Params!$B$4,0,MAX(0.1,ROUND(_xlfn.GAMMA.INV((C527-(1-Params!$B$4))/Params!$B$4,Params!$B$5,Params!$B$6),1)))</f>
        <v/>
      </c>
      <c r="P527" s="9">
        <f>IF(D527&lt;=1-Params!$B$7,0,ROUND(_xlfn.GAMMA.INV((D527-(1-Params!$B$7))/Params!$B$7,Params!$B$8,Params!$B$9),3))</f>
        <v/>
      </c>
      <c r="Q527" s="9">
        <f>IF(E527&lt;=1-Params!$B$4,0,MAX(0.1,ROUND(_xlfn.GAMMA.INV((E527-(1-Params!$B$4))/Params!$B$4,Params!$B$5,Params!$B$6),1)))</f>
        <v/>
      </c>
      <c r="R527" s="9">
        <f>IF(F527&lt;=1-Params!$B$7,0,ROUND(_xlfn.GAMMA.INV((F527-(1-Params!$B$7))/Params!$B$7,Params!$B$8,Params!$B$9),3))</f>
        <v/>
      </c>
      <c r="S527" s="9">
        <f>IF(G527&lt;=1-Params!$B$7,0,ROUND((Params!$B$10+Params!$B$11*G527^Params!$B$12)*_xlfn.GAMMA.INV((G527-(1-Params!$B$7))/Params!$B$7,Params!$B$8,Params!$B$9),3))</f>
        <v/>
      </c>
      <c r="T527" s="9">
        <f>IF(H527&lt;=1-Params!$B$4,0,MAX(0.1,ROUND((Params!$B$10+Params!$B$11*H527^Params!$B$12)*_xlfn.GAMMA.INV((H527-(1-Params!$B$4))/Params!$B$4,Params!$B$5,Params!$B$6),1)))</f>
        <v/>
      </c>
      <c r="U527" s="9">
        <f>ROUND(_xlfn.NORM.INV(I527,Params!$B$13,Params!$B$14),1)</f>
        <v/>
      </c>
      <c r="V527" s="9">
        <f>ROUND(_xlfn.NORM.INV(J527,Params!$B$15,Params!$B$16),2)</f>
        <v/>
      </c>
      <c r="W527" s="9">
        <f>ROUND(_xlfn.NORM.INV(K527,Params!$B$13,Params!$B$14),1)</f>
        <v/>
      </c>
      <c r="X527" s="9">
        <f>ROUND(_xlfn.NORM.INV(L527,Params!$B$15,Params!$B$16),2)</f>
        <v/>
      </c>
      <c r="Y527" s="9">
        <f>ROUND(_xlfn.NORM.INV(M527,Params!$B$15,Params!$B$16)+Params!$B$17+Params!$B$18*M527,2)</f>
        <v/>
      </c>
      <c r="Z527" s="9">
        <f>ROUND(_xlfn.NORM.INV(N527,Params!$B$13,Params!$B$14)+Params!$B$17+Params!$B$18*N527,1)</f>
        <v/>
      </c>
    </row>
    <row r="528">
      <c r="A528" s="11" t="n">
        <v>527</v>
      </c>
      <c r="B528" s="12">
        <f>INT((A528-1)/122)+1</f>
        <v/>
      </c>
      <c r="C528" s="13" t="n">
        <v>0.124243</v>
      </c>
      <c r="D528" s="13" t="n">
        <v>0.590256</v>
      </c>
      <c r="E528" s="13" t="n">
        <v>0.621511</v>
      </c>
      <c r="F528" s="13" t="n">
        <v>0.160691</v>
      </c>
      <c r="G528" s="13" t="n">
        <v>0.97466</v>
      </c>
      <c r="H528" s="13" t="n">
        <v>0.645106</v>
      </c>
      <c r="I528" s="13" t="n">
        <v>0.576256</v>
      </c>
      <c r="J528" s="13" t="n">
        <v>0.328415</v>
      </c>
      <c r="K528" s="13" t="n">
        <v>0.441973</v>
      </c>
      <c r="L528" s="13" t="n">
        <v>0.384502</v>
      </c>
      <c r="M528" s="13" t="n">
        <v>0.718068</v>
      </c>
      <c r="N528" s="13" t="n">
        <v>0.662455</v>
      </c>
      <c r="O528" s="9">
        <f>IF(C528&lt;=1-Params!$B$4,0,MAX(0.1,ROUND(_xlfn.GAMMA.INV((C528-(1-Params!$B$4))/Params!$B$4,Params!$B$5,Params!$B$6),1)))</f>
        <v/>
      </c>
      <c r="P528" s="9">
        <f>IF(D528&lt;=1-Params!$B$7,0,ROUND(_xlfn.GAMMA.INV((D528-(1-Params!$B$7))/Params!$B$7,Params!$B$8,Params!$B$9),3))</f>
        <v/>
      </c>
      <c r="Q528" s="9">
        <f>IF(E528&lt;=1-Params!$B$4,0,MAX(0.1,ROUND(_xlfn.GAMMA.INV((E528-(1-Params!$B$4))/Params!$B$4,Params!$B$5,Params!$B$6),1)))</f>
        <v/>
      </c>
      <c r="R528" s="9">
        <f>IF(F528&lt;=1-Params!$B$7,0,ROUND(_xlfn.GAMMA.INV((F528-(1-Params!$B$7))/Params!$B$7,Params!$B$8,Params!$B$9),3))</f>
        <v/>
      </c>
      <c r="S528" s="9">
        <f>IF(G528&lt;=1-Params!$B$7,0,ROUND((Params!$B$10+Params!$B$11*G528^Params!$B$12)*_xlfn.GAMMA.INV((G528-(1-Params!$B$7))/Params!$B$7,Params!$B$8,Params!$B$9),3))</f>
        <v/>
      </c>
      <c r="T528" s="9">
        <f>IF(H528&lt;=1-Params!$B$4,0,MAX(0.1,ROUND((Params!$B$10+Params!$B$11*H528^Params!$B$12)*_xlfn.GAMMA.INV((H528-(1-Params!$B$4))/Params!$B$4,Params!$B$5,Params!$B$6),1)))</f>
        <v/>
      </c>
      <c r="U528" s="9">
        <f>ROUND(_xlfn.NORM.INV(I528,Params!$B$13,Params!$B$14),1)</f>
        <v/>
      </c>
      <c r="V528" s="9">
        <f>ROUND(_xlfn.NORM.INV(J528,Params!$B$15,Params!$B$16),2)</f>
        <v/>
      </c>
      <c r="W528" s="9">
        <f>ROUND(_xlfn.NORM.INV(K528,Params!$B$13,Params!$B$14),1)</f>
        <v/>
      </c>
      <c r="X528" s="9">
        <f>ROUND(_xlfn.NORM.INV(L528,Params!$B$15,Params!$B$16),2)</f>
        <v/>
      </c>
      <c r="Y528" s="9">
        <f>ROUND(_xlfn.NORM.INV(M528,Params!$B$15,Params!$B$16)+Params!$B$17+Params!$B$18*M528,2)</f>
        <v/>
      </c>
      <c r="Z528" s="9">
        <f>ROUND(_xlfn.NORM.INV(N528,Params!$B$13,Params!$B$14)+Params!$B$17+Params!$B$18*N528,1)</f>
        <v/>
      </c>
    </row>
    <row r="529">
      <c r="A529" s="11" t="n">
        <v>528</v>
      </c>
      <c r="B529" s="12">
        <f>INT((A529-1)/122)+1</f>
        <v/>
      </c>
      <c r="C529" s="13" t="n">
        <v>0.60882</v>
      </c>
      <c r="D529" s="13" t="n">
        <v>0.922628</v>
      </c>
      <c r="E529" s="13" t="n">
        <v>0.682396</v>
      </c>
      <c r="F529" s="13" t="n">
        <v>0.874063</v>
      </c>
      <c r="G529" s="13" t="n">
        <v>0.78222</v>
      </c>
      <c r="H529" s="13" t="n">
        <v>0.29754</v>
      </c>
      <c r="I529" s="13" t="n">
        <v>0.821984</v>
      </c>
      <c r="J529" s="13" t="n">
        <v>0.374134</v>
      </c>
      <c r="K529" s="13" t="n">
        <v>0.7833</v>
      </c>
      <c r="L529" s="13" t="n">
        <v>0.24497</v>
      </c>
      <c r="M529" s="13" t="n">
        <v>0.420767</v>
      </c>
      <c r="N529" s="13" t="n">
        <v>0.523683</v>
      </c>
      <c r="O529" s="9">
        <f>IF(C529&lt;=1-Params!$B$4,0,MAX(0.1,ROUND(_xlfn.GAMMA.INV((C529-(1-Params!$B$4))/Params!$B$4,Params!$B$5,Params!$B$6),1)))</f>
        <v/>
      </c>
      <c r="P529" s="9">
        <f>IF(D529&lt;=1-Params!$B$7,0,ROUND(_xlfn.GAMMA.INV((D529-(1-Params!$B$7))/Params!$B$7,Params!$B$8,Params!$B$9),3))</f>
        <v/>
      </c>
      <c r="Q529" s="9">
        <f>IF(E529&lt;=1-Params!$B$4,0,MAX(0.1,ROUND(_xlfn.GAMMA.INV((E529-(1-Params!$B$4))/Params!$B$4,Params!$B$5,Params!$B$6),1)))</f>
        <v/>
      </c>
      <c r="R529" s="9">
        <f>IF(F529&lt;=1-Params!$B$7,0,ROUND(_xlfn.GAMMA.INV((F529-(1-Params!$B$7))/Params!$B$7,Params!$B$8,Params!$B$9),3))</f>
        <v/>
      </c>
      <c r="S529" s="9">
        <f>IF(G529&lt;=1-Params!$B$7,0,ROUND((Params!$B$10+Params!$B$11*G529^Params!$B$12)*_xlfn.GAMMA.INV((G529-(1-Params!$B$7))/Params!$B$7,Params!$B$8,Params!$B$9),3))</f>
        <v/>
      </c>
      <c r="T529" s="9">
        <f>IF(H529&lt;=1-Params!$B$4,0,MAX(0.1,ROUND((Params!$B$10+Params!$B$11*H529^Params!$B$12)*_xlfn.GAMMA.INV((H529-(1-Params!$B$4))/Params!$B$4,Params!$B$5,Params!$B$6),1)))</f>
        <v/>
      </c>
      <c r="U529" s="9">
        <f>ROUND(_xlfn.NORM.INV(I529,Params!$B$13,Params!$B$14),1)</f>
        <v/>
      </c>
      <c r="V529" s="9">
        <f>ROUND(_xlfn.NORM.INV(J529,Params!$B$15,Params!$B$16),2)</f>
        <v/>
      </c>
      <c r="W529" s="9">
        <f>ROUND(_xlfn.NORM.INV(K529,Params!$B$13,Params!$B$14),1)</f>
        <v/>
      </c>
      <c r="X529" s="9">
        <f>ROUND(_xlfn.NORM.INV(L529,Params!$B$15,Params!$B$16),2)</f>
        <v/>
      </c>
      <c r="Y529" s="9">
        <f>ROUND(_xlfn.NORM.INV(M529,Params!$B$15,Params!$B$16)+Params!$B$17+Params!$B$18*M529,2)</f>
        <v/>
      </c>
      <c r="Z529" s="9">
        <f>ROUND(_xlfn.NORM.INV(N529,Params!$B$13,Params!$B$14)+Params!$B$17+Params!$B$18*N529,1)</f>
        <v/>
      </c>
    </row>
    <row r="530">
      <c r="A530" s="11" t="n">
        <v>529</v>
      </c>
      <c r="B530" s="12">
        <f>INT((A530-1)/122)+1</f>
        <v/>
      </c>
      <c r="C530" s="13" t="n">
        <v>0.439839</v>
      </c>
      <c r="D530" s="13" t="n">
        <v>0.75306</v>
      </c>
      <c r="E530" s="13" t="n">
        <v>0.763338</v>
      </c>
      <c r="F530" s="13" t="n">
        <v>0.497666</v>
      </c>
      <c r="G530" s="13" t="n">
        <v>0.899749</v>
      </c>
      <c r="H530" s="13" t="n">
        <v>0.5232290000000001</v>
      </c>
      <c r="I530" s="13" t="n">
        <v>0.866105</v>
      </c>
      <c r="J530" s="13" t="n">
        <v>0.608622</v>
      </c>
      <c r="K530" s="13" t="n">
        <v>0.73531</v>
      </c>
      <c r="L530" s="13" t="n">
        <v>0.359491</v>
      </c>
      <c r="M530" s="13" t="n">
        <v>0.65002</v>
      </c>
      <c r="N530" s="13" t="n">
        <v>0.184375</v>
      </c>
      <c r="O530" s="9">
        <f>IF(C530&lt;=1-Params!$B$4,0,MAX(0.1,ROUND(_xlfn.GAMMA.INV((C530-(1-Params!$B$4))/Params!$B$4,Params!$B$5,Params!$B$6),1)))</f>
        <v/>
      </c>
      <c r="P530" s="9">
        <f>IF(D530&lt;=1-Params!$B$7,0,ROUND(_xlfn.GAMMA.INV((D530-(1-Params!$B$7))/Params!$B$7,Params!$B$8,Params!$B$9),3))</f>
        <v/>
      </c>
      <c r="Q530" s="9">
        <f>IF(E530&lt;=1-Params!$B$4,0,MAX(0.1,ROUND(_xlfn.GAMMA.INV((E530-(1-Params!$B$4))/Params!$B$4,Params!$B$5,Params!$B$6),1)))</f>
        <v/>
      </c>
      <c r="R530" s="9">
        <f>IF(F530&lt;=1-Params!$B$7,0,ROUND(_xlfn.GAMMA.INV((F530-(1-Params!$B$7))/Params!$B$7,Params!$B$8,Params!$B$9),3))</f>
        <v/>
      </c>
      <c r="S530" s="9">
        <f>IF(G530&lt;=1-Params!$B$7,0,ROUND((Params!$B$10+Params!$B$11*G530^Params!$B$12)*_xlfn.GAMMA.INV((G530-(1-Params!$B$7))/Params!$B$7,Params!$B$8,Params!$B$9),3))</f>
        <v/>
      </c>
      <c r="T530" s="9">
        <f>IF(H530&lt;=1-Params!$B$4,0,MAX(0.1,ROUND((Params!$B$10+Params!$B$11*H530^Params!$B$12)*_xlfn.GAMMA.INV((H530-(1-Params!$B$4))/Params!$B$4,Params!$B$5,Params!$B$6),1)))</f>
        <v/>
      </c>
      <c r="U530" s="9">
        <f>ROUND(_xlfn.NORM.INV(I530,Params!$B$13,Params!$B$14),1)</f>
        <v/>
      </c>
      <c r="V530" s="9">
        <f>ROUND(_xlfn.NORM.INV(J530,Params!$B$15,Params!$B$16),2)</f>
        <v/>
      </c>
      <c r="W530" s="9">
        <f>ROUND(_xlfn.NORM.INV(K530,Params!$B$13,Params!$B$14),1)</f>
        <v/>
      </c>
      <c r="X530" s="9">
        <f>ROUND(_xlfn.NORM.INV(L530,Params!$B$15,Params!$B$16),2)</f>
        <v/>
      </c>
      <c r="Y530" s="9">
        <f>ROUND(_xlfn.NORM.INV(M530,Params!$B$15,Params!$B$16)+Params!$B$17+Params!$B$18*M530,2)</f>
        <v/>
      </c>
      <c r="Z530" s="9">
        <f>ROUND(_xlfn.NORM.INV(N530,Params!$B$13,Params!$B$14)+Params!$B$17+Params!$B$18*N530,1)</f>
        <v/>
      </c>
    </row>
    <row r="531">
      <c r="A531" s="11" t="n">
        <v>530</v>
      </c>
      <c r="B531" s="12">
        <f>INT((A531-1)/122)+1</f>
        <v/>
      </c>
      <c r="C531" s="13" t="n">
        <v>0.715844</v>
      </c>
      <c r="D531" s="13" t="n">
        <v>0.711185</v>
      </c>
      <c r="E531" s="13" t="n">
        <v>0.177515</v>
      </c>
      <c r="F531" s="13" t="n">
        <v>0.034373</v>
      </c>
      <c r="G531" s="13" t="n">
        <v>0.428749</v>
      </c>
      <c r="H531" s="13" t="n">
        <v>0.736889</v>
      </c>
      <c r="I531" s="13" t="n">
        <v>0.874336</v>
      </c>
      <c r="J531" s="13" t="n">
        <v>0.571641</v>
      </c>
      <c r="K531" s="13" t="n">
        <v>0.340185</v>
      </c>
      <c r="L531" s="13" t="n">
        <v>0.199789</v>
      </c>
      <c r="M531" s="13" t="n">
        <v>0.640948</v>
      </c>
      <c r="N531" s="13" t="n">
        <v>0.123069</v>
      </c>
      <c r="O531" s="9">
        <f>IF(C531&lt;=1-Params!$B$4,0,MAX(0.1,ROUND(_xlfn.GAMMA.INV((C531-(1-Params!$B$4))/Params!$B$4,Params!$B$5,Params!$B$6),1)))</f>
        <v/>
      </c>
      <c r="P531" s="9">
        <f>IF(D531&lt;=1-Params!$B$7,0,ROUND(_xlfn.GAMMA.INV((D531-(1-Params!$B$7))/Params!$B$7,Params!$B$8,Params!$B$9),3))</f>
        <v/>
      </c>
      <c r="Q531" s="9">
        <f>IF(E531&lt;=1-Params!$B$4,0,MAX(0.1,ROUND(_xlfn.GAMMA.INV((E531-(1-Params!$B$4))/Params!$B$4,Params!$B$5,Params!$B$6),1)))</f>
        <v/>
      </c>
      <c r="R531" s="9">
        <f>IF(F531&lt;=1-Params!$B$7,0,ROUND(_xlfn.GAMMA.INV((F531-(1-Params!$B$7))/Params!$B$7,Params!$B$8,Params!$B$9),3))</f>
        <v/>
      </c>
      <c r="S531" s="9">
        <f>IF(G531&lt;=1-Params!$B$7,0,ROUND((Params!$B$10+Params!$B$11*G531^Params!$B$12)*_xlfn.GAMMA.INV((G531-(1-Params!$B$7))/Params!$B$7,Params!$B$8,Params!$B$9),3))</f>
        <v/>
      </c>
      <c r="T531" s="9">
        <f>IF(H531&lt;=1-Params!$B$4,0,MAX(0.1,ROUND((Params!$B$10+Params!$B$11*H531^Params!$B$12)*_xlfn.GAMMA.INV((H531-(1-Params!$B$4))/Params!$B$4,Params!$B$5,Params!$B$6),1)))</f>
        <v/>
      </c>
      <c r="U531" s="9">
        <f>ROUND(_xlfn.NORM.INV(I531,Params!$B$13,Params!$B$14),1)</f>
        <v/>
      </c>
      <c r="V531" s="9">
        <f>ROUND(_xlfn.NORM.INV(J531,Params!$B$15,Params!$B$16),2)</f>
        <v/>
      </c>
      <c r="W531" s="9">
        <f>ROUND(_xlfn.NORM.INV(K531,Params!$B$13,Params!$B$14),1)</f>
        <v/>
      </c>
      <c r="X531" s="9">
        <f>ROUND(_xlfn.NORM.INV(L531,Params!$B$15,Params!$B$16),2)</f>
        <v/>
      </c>
      <c r="Y531" s="9">
        <f>ROUND(_xlfn.NORM.INV(M531,Params!$B$15,Params!$B$16)+Params!$B$17+Params!$B$18*M531,2)</f>
        <v/>
      </c>
      <c r="Z531" s="9">
        <f>ROUND(_xlfn.NORM.INV(N531,Params!$B$13,Params!$B$14)+Params!$B$17+Params!$B$18*N531,1)</f>
        <v/>
      </c>
    </row>
    <row r="532">
      <c r="A532" s="11" t="n">
        <v>531</v>
      </c>
      <c r="B532" s="12">
        <f>INT((A532-1)/122)+1</f>
        <v/>
      </c>
      <c r="C532" s="13" t="n">
        <v>0.959026</v>
      </c>
      <c r="D532" s="13" t="n">
        <v>0.448245</v>
      </c>
      <c r="E532" s="13" t="n">
        <v>0.674894</v>
      </c>
      <c r="F532" s="13" t="n">
        <v>0.505756</v>
      </c>
      <c r="G532" s="13" t="n">
        <v>0.241149</v>
      </c>
      <c r="H532" s="13" t="n">
        <v>0.421364</v>
      </c>
      <c r="I532" s="13" t="n">
        <v>0.900956</v>
      </c>
      <c r="J532" s="13" t="n">
        <v>0.250571</v>
      </c>
      <c r="K532" s="13" t="n">
        <v>0.406682</v>
      </c>
      <c r="L532" s="13" t="n">
        <v>0.813405</v>
      </c>
      <c r="M532" s="13" t="n">
        <v>0.351688</v>
      </c>
      <c r="N532" s="13" t="n">
        <v>0.200425</v>
      </c>
      <c r="O532" s="9">
        <f>IF(C532&lt;=1-Params!$B$4,0,MAX(0.1,ROUND(_xlfn.GAMMA.INV((C532-(1-Params!$B$4))/Params!$B$4,Params!$B$5,Params!$B$6),1)))</f>
        <v/>
      </c>
      <c r="P532" s="9">
        <f>IF(D532&lt;=1-Params!$B$7,0,ROUND(_xlfn.GAMMA.INV((D532-(1-Params!$B$7))/Params!$B$7,Params!$B$8,Params!$B$9),3))</f>
        <v/>
      </c>
      <c r="Q532" s="9">
        <f>IF(E532&lt;=1-Params!$B$4,0,MAX(0.1,ROUND(_xlfn.GAMMA.INV((E532-(1-Params!$B$4))/Params!$B$4,Params!$B$5,Params!$B$6),1)))</f>
        <v/>
      </c>
      <c r="R532" s="9">
        <f>IF(F532&lt;=1-Params!$B$7,0,ROUND(_xlfn.GAMMA.INV((F532-(1-Params!$B$7))/Params!$B$7,Params!$B$8,Params!$B$9),3))</f>
        <v/>
      </c>
      <c r="S532" s="9">
        <f>IF(G532&lt;=1-Params!$B$7,0,ROUND((Params!$B$10+Params!$B$11*G532^Params!$B$12)*_xlfn.GAMMA.INV((G532-(1-Params!$B$7))/Params!$B$7,Params!$B$8,Params!$B$9),3))</f>
        <v/>
      </c>
      <c r="T532" s="9">
        <f>IF(H532&lt;=1-Params!$B$4,0,MAX(0.1,ROUND((Params!$B$10+Params!$B$11*H532^Params!$B$12)*_xlfn.GAMMA.INV((H532-(1-Params!$B$4))/Params!$B$4,Params!$B$5,Params!$B$6),1)))</f>
        <v/>
      </c>
      <c r="U532" s="9">
        <f>ROUND(_xlfn.NORM.INV(I532,Params!$B$13,Params!$B$14),1)</f>
        <v/>
      </c>
      <c r="V532" s="9">
        <f>ROUND(_xlfn.NORM.INV(J532,Params!$B$15,Params!$B$16),2)</f>
        <v/>
      </c>
      <c r="W532" s="9">
        <f>ROUND(_xlfn.NORM.INV(K532,Params!$B$13,Params!$B$14),1)</f>
        <v/>
      </c>
      <c r="X532" s="9">
        <f>ROUND(_xlfn.NORM.INV(L532,Params!$B$15,Params!$B$16),2)</f>
        <v/>
      </c>
      <c r="Y532" s="9">
        <f>ROUND(_xlfn.NORM.INV(M532,Params!$B$15,Params!$B$16)+Params!$B$17+Params!$B$18*M532,2)</f>
        <v/>
      </c>
      <c r="Z532" s="9">
        <f>ROUND(_xlfn.NORM.INV(N532,Params!$B$13,Params!$B$14)+Params!$B$17+Params!$B$18*N532,1)</f>
        <v/>
      </c>
    </row>
    <row r="533">
      <c r="A533" s="11" t="n">
        <v>532</v>
      </c>
      <c r="B533" s="12">
        <f>INT((A533-1)/122)+1</f>
        <v/>
      </c>
      <c r="C533" s="13" t="n">
        <v>0.910375</v>
      </c>
      <c r="D533" s="13" t="n">
        <v>0.039464</v>
      </c>
      <c r="E533" s="13" t="n">
        <v>0.12751</v>
      </c>
      <c r="F533" s="13" t="n">
        <v>0.6818340000000001</v>
      </c>
      <c r="G533" s="13" t="n">
        <v>0.988892</v>
      </c>
      <c r="H533" s="13" t="n">
        <v>0.976847</v>
      </c>
      <c r="I533" s="13" t="n">
        <v>0.635913</v>
      </c>
      <c r="J533" s="13" t="n">
        <v>0.88969</v>
      </c>
      <c r="K533" s="13" t="n">
        <v>0.8362270000000001</v>
      </c>
      <c r="L533" s="13" t="n">
        <v>0.670448</v>
      </c>
      <c r="M533" s="13" t="n">
        <v>0.249924</v>
      </c>
      <c r="N533" s="13" t="n">
        <v>0.148946</v>
      </c>
      <c r="O533" s="9">
        <f>IF(C533&lt;=1-Params!$B$4,0,MAX(0.1,ROUND(_xlfn.GAMMA.INV((C533-(1-Params!$B$4))/Params!$B$4,Params!$B$5,Params!$B$6),1)))</f>
        <v/>
      </c>
      <c r="P533" s="9">
        <f>IF(D533&lt;=1-Params!$B$7,0,ROUND(_xlfn.GAMMA.INV((D533-(1-Params!$B$7))/Params!$B$7,Params!$B$8,Params!$B$9),3))</f>
        <v/>
      </c>
      <c r="Q533" s="9">
        <f>IF(E533&lt;=1-Params!$B$4,0,MAX(0.1,ROUND(_xlfn.GAMMA.INV((E533-(1-Params!$B$4))/Params!$B$4,Params!$B$5,Params!$B$6),1)))</f>
        <v/>
      </c>
      <c r="R533" s="9">
        <f>IF(F533&lt;=1-Params!$B$7,0,ROUND(_xlfn.GAMMA.INV((F533-(1-Params!$B$7))/Params!$B$7,Params!$B$8,Params!$B$9),3))</f>
        <v/>
      </c>
      <c r="S533" s="9">
        <f>IF(G533&lt;=1-Params!$B$7,0,ROUND((Params!$B$10+Params!$B$11*G533^Params!$B$12)*_xlfn.GAMMA.INV((G533-(1-Params!$B$7))/Params!$B$7,Params!$B$8,Params!$B$9),3))</f>
        <v/>
      </c>
      <c r="T533" s="9">
        <f>IF(H533&lt;=1-Params!$B$4,0,MAX(0.1,ROUND((Params!$B$10+Params!$B$11*H533^Params!$B$12)*_xlfn.GAMMA.INV((H533-(1-Params!$B$4))/Params!$B$4,Params!$B$5,Params!$B$6),1)))</f>
        <v/>
      </c>
      <c r="U533" s="9">
        <f>ROUND(_xlfn.NORM.INV(I533,Params!$B$13,Params!$B$14),1)</f>
        <v/>
      </c>
      <c r="V533" s="9">
        <f>ROUND(_xlfn.NORM.INV(J533,Params!$B$15,Params!$B$16),2)</f>
        <v/>
      </c>
      <c r="W533" s="9">
        <f>ROUND(_xlfn.NORM.INV(K533,Params!$B$13,Params!$B$14),1)</f>
        <v/>
      </c>
      <c r="X533" s="9">
        <f>ROUND(_xlfn.NORM.INV(L533,Params!$B$15,Params!$B$16),2)</f>
        <v/>
      </c>
      <c r="Y533" s="9">
        <f>ROUND(_xlfn.NORM.INV(M533,Params!$B$15,Params!$B$16)+Params!$B$17+Params!$B$18*M533,2)</f>
        <v/>
      </c>
      <c r="Z533" s="9">
        <f>ROUND(_xlfn.NORM.INV(N533,Params!$B$13,Params!$B$14)+Params!$B$17+Params!$B$18*N533,1)</f>
        <v/>
      </c>
    </row>
    <row r="534">
      <c r="A534" s="11" t="n">
        <v>533</v>
      </c>
      <c r="B534" s="12">
        <f>INT((A534-1)/122)+1</f>
        <v/>
      </c>
      <c r="C534" s="13" t="n">
        <v>0.938385</v>
      </c>
      <c r="D534" s="13" t="n">
        <v>0.816138</v>
      </c>
      <c r="E534" s="13" t="n">
        <v>0.45004</v>
      </c>
      <c r="F534" s="13" t="n">
        <v>0.19684</v>
      </c>
      <c r="G534" s="13" t="n">
        <v>0.540398</v>
      </c>
      <c r="H534" s="13" t="n">
        <v>0.726111</v>
      </c>
      <c r="I534" s="13" t="n">
        <v>0.582174</v>
      </c>
      <c r="J534" s="13" t="n">
        <v>0.990689</v>
      </c>
      <c r="K534" s="13" t="n">
        <v>0.841834</v>
      </c>
      <c r="L534" s="13" t="n">
        <v>0.461746</v>
      </c>
      <c r="M534" s="13" t="n">
        <v>0.351133</v>
      </c>
      <c r="N534" s="13" t="n">
        <v>0.883744</v>
      </c>
      <c r="O534" s="9">
        <f>IF(C534&lt;=1-Params!$B$4,0,MAX(0.1,ROUND(_xlfn.GAMMA.INV((C534-(1-Params!$B$4))/Params!$B$4,Params!$B$5,Params!$B$6),1)))</f>
        <v/>
      </c>
      <c r="P534" s="9">
        <f>IF(D534&lt;=1-Params!$B$7,0,ROUND(_xlfn.GAMMA.INV((D534-(1-Params!$B$7))/Params!$B$7,Params!$B$8,Params!$B$9),3))</f>
        <v/>
      </c>
      <c r="Q534" s="9">
        <f>IF(E534&lt;=1-Params!$B$4,0,MAX(0.1,ROUND(_xlfn.GAMMA.INV((E534-(1-Params!$B$4))/Params!$B$4,Params!$B$5,Params!$B$6),1)))</f>
        <v/>
      </c>
      <c r="R534" s="9">
        <f>IF(F534&lt;=1-Params!$B$7,0,ROUND(_xlfn.GAMMA.INV((F534-(1-Params!$B$7))/Params!$B$7,Params!$B$8,Params!$B$9),3))</f>
        <v/>
      </c>
      <c r="S534" s="9">
        <f>IF(G534&lt;=1-Params!$B$7,0,ROUND((Params!$B$10+Params!$B$11*G534^Params!$B$12)*_xlfn.GAMMA.INV((G534-(1-Params!$B$7))/Params!$B$7,Params!$B$8,Params!$B$9),3))</f>
        <v/>
      </c>
      <c r="T534" s="9">
        <f>IF(H534&lt;=1-Params!$B$4,0,MAX(0.1,ROUND((Params!$B$10+Params!$B$11*H534^Params!$B$12)*_xlfn.GAMMA.INV((H534-(1-Params!$B$4))/Params!$B$4,Params!$B$5,Params!$B$6),1)))</f>
        <v/>
      </c>
      <c r="U534" s="9">
        <f>ROUND(_xlfn.NORM.INV(I534,Params!$B$13,Params!$B$14),1)</f>
        <v/>
      </c>
      <c r="V534" s="9">
        <f>ROUND(_xlfn.NORM.INV(J534,Params!$B$15,Params!$B$16),2)</f>
        <v/>
      </c>
      <c r="W534" s="9">
        <f>ROUND(_xlfn.NORM.INV(K534,Params!$B$13,Params!$B$14),1)</f>
        <v/>
      </c>
      <c r="X534" s="9">
        <f>ROUND(_xlfn.NORM.INV(L534,Params!$B$15,Params!$B$16),2)</f>
        <v/>
      </c>
      <c r="Y534" s="9">
        <f>ROUND(_xlfn.NORM.INV(M534,Params!$B$15,Params!$B$16)+Params!$B$17+Params!$B$18*M534,2)</f>
        <v/>
      </c>
      <c r="Z534" s="9">
        <f>ROUND(_xlfn.NORM.INV(N534,Params!$B$13,Params!$B$14)+Params!$B$17+Params!$B$18*N534,1)</f>
        <v/>
      </c>
    </row>
    <row r="535">
      <c r="A535" s="11" t="n">
        <v>534</v>
      </c>
      <c r="B535" s="12">
        <f>INT((A535-1)/122)+1</f>
        <v/>
      </c>
      <c r="C535" s="13" t="n">
        <v>0.966117</v>
      </c>
      <c r="D535" s="13" t="n">
        <v>0.9771030000000001</v>
      </c>
      <c r="E535" s="13" t="n">
        <v>0.303323</v>
      </c>
      <c r="F535" s="13" t="n">
        <v>0.007927</v>
      </c>
      <c r="G535" s="13" t="n">
        <v>0.845297</v>
      </c>
      <c r="H535" s="13" t="n">
        <v>0.47512</v>
      </c>
      <c r="I535" s="13" t="n">
        <v>0.146701</v>
      </c>
      <c r="J535" s="13" t="n">
        <v>0.823118</v>
      </c>
      <c r="K535" s="13" t="n">
        <v>0.941934</v>
      </c>
      <c r="L535" s="13" t="n">
        <v>0.491786</v>
      </c>
      <c r="M535" s="13" t="n">
        <v>0.117466</v>
      </c>
      <c r="N535" s="13" t="n">
        <v>0.830657</v>
      </c>
      <c r="O535" s="9">
        <f>IF(C535&lt;=1-Params!$B$4,0,MAX(0.1,ROUND(_xlfn.GAMMA.INV((C535-(1-Params!$B$4))/Params!$B$4,Params!$B$5,Params!$B$6),1)))</f>
        <v/>
      </c>
      <c r="P535" s="9">
        <f>IF(D535&lt;=1-Params!$B$7,0,ROUND(_xlfn.GAMMA.INV((D535-(1-Params!$B$7))/Params!$B$7,Params!$B$8,Params!$B$9),3))</f>
        <v/>
      </c>
      <c r="Q535" s="9">
        <f>IF(E535&lt;=1-Params!$B$4,0,MAX(0.1,ROUND(_xlfn.GAMMA.INV((E535-(1-Params!$B$4))/Params!$B$4,Params!$B$5,Params!$B$6),1)))</f>
        <v/>
      </c>
      <c r="R535" s="9">
        <f>IF(F535&lt;=1-Params!$B$7,0,ROUND(_xlfn.GAMMA.INV((F535-(1-Params!$B$7))/Params!$B$7,Params!$B$8,Params!$B$9),3))</f>
        <v/>
      </c>
      <c r="S535" s="9">
        <f>IF(G535&lt;=1-Params!$B$7,0,ROUND((Params!$B$10+Params!$B$11*G535^Params!$B$12)*_xlfn.GAMMA.INV((G535-(1-Params!$B$7))/Params!$B$7,Params!$B$8,Params!$B$9),3))</f>
        <v/>
      </c>
      <c r="T535" s="9">
        <f>IF(H535&lt;=1-Params!$B$4,0,MAX(0.1,ROUND((Params!$B$10+Params!$B$11*H535^Params!$B$12)*_xlfn.GAMMA.INV((H535-(1-Params!$B$4))/Params!$B$4,Params!$B$5,Params!$B$6),1)))</f>
        <v/>
      </c>
      <c r="U535" s="9">
        <f>ROUND(_xlfn.NORM.INV(I535,Params!$B$13,Params!$B$14),1)</f>
        <v/>
      </c>
      <c r="V535" s="9">
        <f>ROUND(_xlfn.NORM.INV(J535,Params!$B$15,Params!$B$16),2)</f>
        <v/>
      </c>
      <c r="W535" s="9">
        <f>ROUND(_xlfn.NORM.INV(K535,Params!$B$13,Params!$B$14),1)</f>
        <v/>
      </c>
      <c r="X535" s="9">
        <f>ROUND(_xlfn.NORM.INV(L535,Params!$B$15,Params!$B$16),2)</f>
        <v/>
      </c>
      <c r="Y535" s="9">
        <f>ROUND(_xlfn.NORM.INV(M535,Params!$B$15,Params!$B$16)+Params!$B$17+Params!$B$18*M535,2)</f>
        <v/>
      </c>
      <c r="Z535" s="9">
        <f>ROUND(_xlfn.NORM.INV(N535,Params!$B$13,Params!$B$14)+Params!$B$17+Params!$B$18*N535,1)</f>
        <v/>
      </c>
    </row>
    <row r="536">
      <c r="A536" s="11" t="n">
        <v>535</v>
      </c>
      <c r="B536" s="12">
        <f>INT((A536-1)/122)+1</f>
        <v/>
      </c>
      <c r="C536" s="13" t="n">
        <v>0.200231</v>
      </c>
      <c r="D536" s="13" t="n">
        <v>0.581618</v>
      </c>
      <c r="E536" s="13" t="n">
        <v>0.865221</v>
      </c>
      <c r="F536" s="13" t="n">
        <v>0.383799</v>
      </c>
      <c r="G536" s="13" t="n">
        <v>0.478222</v>
      </c>
      <c r="H536" s="13" t="n">
        <v>0.66074</v>
      </c>
      <c r="I536" s="13" t="n">
        <v>0.095572</v>
      </c>
      <c r="J536" s="13" t="n">
        <v>0.765222</v>
      </c>
      <c r="K536" s="13" t="n">
        <v>0.975931</v>
      </c>
      <c r="L536" s="13" t="n">
        <v>0.595691</v>
      </c>
      <c r="M536" s="13" t="n">
        <v>0.182704</v>
      </c>
      <c r="N536" s="13" t="n">
        <v>0.601371</v>
      </c>
      <c r="O536" s="9">
        <f>IF(C536&lt;=1-Params!$B$4,0,MAX(0.1,ROUND(_xlfn.GAMMA.INV((C536-(1-Params!$B$4))/Params!$B$4,Params!$B$5,Params!$B$6),1)))</f>
        <v/>
      </c>
      <c r="P536" s="9">
        <f>IF(D536&lt;=1-Params!$B$7,0,ROUND(_xlfn.GAMMA.INV((D536-(1-Params!$B$7))/Params!$B$7,Params!$B$8,Params!$B$9),3))</f>
        <v/>
      </c>
      <c r="Q536" s="9">
        <f>IF(E536&lt;=1-Params!$B$4,0,MAX(0.1,ROUND(_xlfn.GAMMA.INV((E536-(1-Params!$B$4))/Params!$B$4,Params!$B$5,Params!$B$6),1)))</f>
        <v/>
      </c>
      <c r="R536" s="9">
        <f>IF(F536&lt;=1-Params!$B$7,0,ROUND(_xlfn.GAMMA.INV((F536-(1-Params!$B$7))/Params!$B$7,Params!$B$8,Params!$B$9),3))</f>
        <v/>
      </c>
      <c r="S536" s="9">
        <f>IF(G536&lt;=1-Params!$B$7,0,ROUND((Params!$B$10+Params!$B$11*G536^Params!$B$12)*_xlfn.GAMMA.INV((G536-(1-Params!$B$7))/Params!$B$7,Params!$B$8,Params!$B$9),3))</f>
        <v/>
      </c>
      <c r="T536" s="9">
        <f>IF(H536&lt;=1-Params!$B$4,0,MAX(0.1,ROUND((Params!$B$10+Params!$B$11*H536^Params!$B$12)*_xlfn.GAMMA.INV((H536-(1-Params!$B$4))/Params!$B$4,Params!$B$5,Params!$B$6),1)))</f>
        <v/>
      </c>
      <c r="U536" s="9">
        <f>ROUND(_xlfn.NORM.INV(I536,Params!$B$13,Params!$B$14),1)</f>
        <v/>
      </c>
      <c r="V536" s="9">
        <f>ROUND(_xlfn.NORM.INV(J536,Params!$B$15,Params!$B$16),2)</f>
        <v/>
      </c>
      <c r="W536" s="9">
        <f>ROUND(_xlfn.NORM.INV(K536,Params!$B$13,Params!$B$14),1)</f>
        <v/>
      </c>
      <c r="X536" s="9">
        <f>ROUND(_xlfn.NORM.INV(L536,Params!$B$15,Params!$B$16),2)</f>
        <v/>
      </c>
      <c r="Y536" s="9">
        <f>ROUND(_xlfn.NORM.INV(M536,Params!$B$15,Params!$B$16)+Params!$B$17+Params!$B$18*M536,2)</f>
        <v/>
      </c>
      <c r="Z536" s="9">
        <f>ROUND(_xlfn.NORM.INV(N536,Params!$B$13,Params!$B$14)+Params!$B$17+Params!$B$18*N536,1)</f>
        <v/>
      </c>
    </row>
    <row r="537">
      <c r="A537" s="11" t="n">
        <v>536</v>
      </c>
      <c r="B537" s="12">
        <f>INT((A537-1)/122)+1</f>
        <v/>
      </c>
      <c r="C537" s="13" t="n">
        <v>0.274159</v>
      </c>
      <c r="D537" s="13" t="n">
        <v>0.756719</v>
      </c>
      <c r="E537" s="13" t="n">
        <v>0.055245</v>
      </c>
      <c r="F537" s="13" t="n">
        <v>0.239322</v>
      </c>
      <c r="G537" s="13" t="n">
        <v>0.702457</v>
      </c>
      <c r="H537" s="13" t="n">
        <v>0.295783</v>
      </c>
      <c r="I537" s="13" t="n">
        <v>0.430091</v>
      </c>
      <c r="J537" s="13" t="n">
        <v>0.469476</v>
      </c>
      <c r="K537" s="13" t="n">
        <v>0.885899</v>
      </c>
      <c r="L537" s="13" t="n">
        <v>0.604175</v>
      </c>
      <c r="M537" s="13" t="n">
        <v>0.159514</v>
      </c>
      <c r="N537" s="13" t="n">
        <v>0.08705</v>
      </c>
      <c r="O537" s="9">
        <f>IF(C537&lt;=1-Params!$B$4,0,MAX(0.1,ROUND(_xlfn.GAMMA.INV((C537-(1-Params!$B$4))/Params!$B$4,Params!$B$5,Params!$B$6),1)))</f>
        <v/>
      </c>
      <c r="P537" s="9">
        <f>IF(D537&lt;=1-Params!$B$7,0,ROUND(_xlfn.GAMMA.INV((D537-(1-Params!$B$7))/Params!$B$7,Params!$B$8,Params!$B$9),3))</f>
        <v/>
      </c>
      <c r="Q537" s="9">
        <f>IF(E537&lt;=1-Params!$B$4,0,MAX(0.1,ROUND(_xlfn.GAMMA.INV((E537-(1-Params!$B$4))/Params!$B$4,Params!$B$5,Params!$B$6),1)))</f>
        <v/>
      </c>
      <c r="R537" s="9">
        <f>IF(F537&lt;=1-Params!$B$7,0,ROUND(_xlfn.GAMMA.INV((F537-(1-Params!$B$7))/Params!$B$7,Params!$B$8,Params!$B$9),3))</f>
        <v/>
      </c>
      <c r="S537" s="9">
        <f>IF(G537&lt;=1-Params!$B$7,0,ROUND((Params!$B$10+Params!$B$11*G537^Params!$B$12)*_xlfn.GAMMA.INV((G537-(1-Params!$B$7))/Params!$B$7,Params!$B$8,Params!$B$9),3))</f>
        <v/>
      </c>
      <c r="T537" s="9">
        <f>IF(H537&lt;=1-Params!$B$4,0,MAX(0.1,ROUND((Params!$B$10+Params!$B$11*H537^Params!$B$12)*_xlfn.GAMMA.INV((H537-(1-Params!$B$4))/Params!$B$4,Params!$B$5,Params!$B$6),1)))</f>
        <v/>
      </c>
      <c r="U537" s="9">
        <f>ROUND(_xlfn.NORM.INV(I537,Params!$B$13,Params!$B$14),1)</f>
        <v/>
      </c>
      <c r="V537" s="9">
        <f>ROUND(_xlfn.NORM.INV(J537,Params!$B$15,Params!$B$16),2)</f>
        <v/>
      </c>
      <c r="W537" s="9">
        <f>ROUND(_xlfn.NORM.INV(K537,Params!$B$13,Params!$B$14),1)</f>
        <v/>
      </c>
      <c r="X537" s="9">
        <f>ROUND(_xlfn.NORM.INV(L537,Params!$B$15,Params!$B$16),2)</f>
        <v/>
      </c>
      <c r="Y537" s="9">
        <f>ROUND(_xlfn.NORM.INV(M537,Params!$B$15,Params!$B$16)+Params!$B$17+Params!$B$18*M537,2)</f>
        <v/>
      </c>
      <c r="Z537" s="9">
        <f>ROUND(_xlfn.NORM.INV(N537,Params!$B$13,Params!$B$14)+Params!$B$17+Params!$B$18*N537,1)</f>
        <v/>
      </c>
    </row>
    <row r="538">
      <c r="A538" s="11" t="n">
        <v>537</v>
      </c>
      <c r="B538" s="12">
        <f>INT((A538-1)/122)+1</f>
        <v/>
      </c>
      <c r="C538" s="13" t="n">
        <v>0.067313</v>
      </c>
      <c r="D538" s="13" t="n">
        <v>0.035685</v>
      </c>
      <c r="E538" s="13" t="n">
        <v>0.646294</v>
      </c>
      <c r="F538" s="13" t="n">
        <v>0.961822</v>
      </c>
      <c r="G538" s="13" t="n">
        <v>0.8651450000000001</v>
      </c>
      <c r="H538" s="13" t="n">
        <v>0.462628</v>
      </c>
      <c r="I538" s="13" t="n">
        <v>0.587271</v>
      </c>
      <c r="J538" s="13" t="n">
        <v>0.468694</v>
      </c>
      <c r="K538" s="13" t="n">
        <v>0.8262429999999999</v>
      </c>
      <c r="L538" s="13" t="n">
        <v>0.719287</v>
      </c>
      <c r="M538" s="13" t="n">
        <v>0.210535</v>
      </c>
      <c r="N538" s="13" t="n">
        <v>0.008232</v>
      </c>
      <c r="O538" s="9">
        <f>IF(C538&lt;=1-Params!$B$4,0,MAX(0.1,ROUND(_xlfn.GAMMA.INV((C538-(1-Params!$B$4))/Params!$B$4,Params!$B$5,Params!$B$6),1)))</f>
        <v/>
      </c>
      <c r="P538" s="9">
        <f>IF(D538&lt;=1-Params!$B$7,0,ROUND(_xlfn.GAMMA.INV((D538-(1-Params!$B$7))/Params!$B$7,Params!$B$8,Params!$B$9),3))</f>
        <v/>
      </c>
      <c r="Q538" s="9">
        <f>IF(E538&lt;=1-Params!$B$4,0,MAX(0.1,ROUND(_xlfn.GAMMA.INV((E538-(1-Params!$B$4))/Params!$B$4,Params!$B$5,Params!$B$6),1)))</f>
        <v/>
      </c>
      <c r="R538" s="9">
        <f>IF(F538&lt;=1-Params!$B$7,0,ROUND(_xlfn.GAMMA.INV((F538-(1-Params!$B$7))/Params!$B$7,Params!$B$8,Params!$B$9),3))</f>
        <v/>
      </c>
      <c r="S538" s="9">
        <f>IF(G538&lt;=1-Params!$B$7,0,ROUND((Params!$B$10+Params!$B$11*G538^Params!$B$12)*_xlfn.GAMMA.INV((G538-(1-Params!$B$7))/Params!$B$7,Params!$B$8,Params!$B$9),3))</f>
        <v/>
      </c>
      <c r="T538" s="9">
        <f>IF(H538&lt;=1-Params!$B$4,0,MAX(0.1,ROUND((Params!$B$10+Params!$B$11*H538^Params!$B$12)*_xlfn.GAMMA.INV((H538-(1-Params!$B$4))/Params!$B$4,Params!$B$5,Params!$B$6),1)))</f>
        <v/>
      </c>
      <c r="U538" s="9">
        <f>ROUND(_xlfn.NORM.INV(I538,Params!$B$13,Params!$B$14),1)</f>
        <v/>
      </c>
      <c r="V538" s="9">
        <f>ROUND(_xlfn.NORM.INV(J538,Params!$B$15,Params!$B$16),2)</f>
        <v/>
      </c>
      <c r="W538" s="9">
        <f>ROUND(_xlfn.NORM.INV(K538,Params!$B$13,Params!$B$14),1)</f>
        <v/>
      </c>
      <c r="X538" s="9">
        <f>ROUND(_xlfn.NORM.INV(L538,Params!$B$15,Params!$B$16),2)</f>
        <v/>
      </c>
      <c r="Y538" s="9">
        <f>ROUND(_xlfn.NORM.INV(M538,Params!$B$15,Params!$B$16)+Params!$B$17+Params!$B$18*M538,2)</f>
        <v/>
      </c>
      <c r="Z538" s="9">
        <f>ROUND(_xlfn.NORM.INV(N538,Params!$B$13,Params!$B$14)+Params!$B$17+Params!$B$18*N538,1)</f>
        <v/>
      </c>
    </row>
    <row r="539">
      <c r="A539" s="11" t="n">
        <v>538</v>
      </c>
      <c r="B539" s="12">
        <f>INT((A539-1)/122)+1</f>
        <v/>
      </c>
      <c r="C539" s="13" t="n">
        <v>0.537442</v>
      </c>
      <c r="D539" s="13" t="n">
        <v>0.911608</v>
      </c>
      <c r="E539" s="13" t="n">
        <v>0.373779</v>
      </c>
      <c r="F539" s="13" t="n">
        <v>0.650127</v>
      </c>
      <c r="G539" s="13" t="n">
        <v>0.72216</v>
      </c>
      <c r="H539" s="13" t="n">
        <v>0.7064550000000001</v>
      </c>
      <c r="I539" s="13" t="n">
        <v>0.234902</v>
      </c>
      <c r="J539" s="13" t="n">
        <v>0.125541</v>
      </c>
      <c r="K539" s="13" t="n">
        <v>0.370006</v>
      </c>
      <c r="L539" s="13" t="n">
        <v>0.6715410000000001</v>
      </c>
      <c r="M539" s="13" t="n">
        <v>0.260114</v>
      </c>
      <c r="N539" s="13" t="n">
        <v>0.000897</v>
      </c>
      <c r="O539" s="9">
        <f>IF(C539&lt;=1-Params!$B$4,0,MAX(0.1,ROUND(_xlfn.GAMMA.INV((C539-(1-Params!$B$4))/Params!$B$4,Params!$B$5,Params!$B$6),1)))</f>
        <v/>
      </c>
      <c r="P539" s="9">
        <f>IF(D539&lt;=1-Params!$B$7,0,ROUND(_xlfn.GAMMA.INV((D539-(1-Params!$B$7))/Params!$B$7,Params!$B$8,Params!$B$9),3))</f>
        <v/>
      </c>
      <c r="Q539" s="9">
        <f>IF(E539&lt;=1-Params!$B$4,0,MAX(0.1,ROUND(_xlfn.GAMMA.INV((E539-(1-Params!$B$4))/Params!$B$4,Params!$B$5,Params!$B$6),1)))</f>
        <v/>
      </c>
      <c r="R539" s="9">
        <f>IF(F539&lt;=1-Params!$B$7,0,ROUND(_xlfn.GAMMA.INV((F539-(1-Params!$B$7))/Params!$B$7,Params!$B$8,Params!$B$9),3))</f>
        <v/>
      </c>
      <c r="S539" s="9">
        <f>IF(G539&lt;=1-Params!$B$7,0,ROUND((Params!$B$10+Params!$B$11*G539^Params!$B$12)*_xlfn.GAMMA.INV((G539-(1-Params!$B$7))/Params!$B$7,Params!$B$8,Params!$B$9),3))</f>
        <v/>
      </c>
      <c r="T539" s="9">
        <f>IF(H539&lt;=1-Params!$B$4,0,MAX(0.1,ROUND((Params!$B$10+Params!$B$11*H539^Params!$B$12)*_xlfn.GAMMA.INV((H539-(1-Params!$B$4))/Params!$B$4,Params!$B$5,Params!$B$6),1)))</f>
        <v/>
      </c>
      <c r="U539" s="9">
        <f>ROUND(_xlfn.NORM.INV(I539,Params!$B$13,Params!$B$14),1)</f>
        <v/>
      </c>
      <c r="V539" s="9">
        <f>ROUND(_xlfn.NORM.INV(J539,Params!$B$15,Params!$B$16),2)</f>
        <v/>
      </c>
      <c r="W539" s="9">
        <f>ROUND(_xlfn.NORM.INV(K539,Params!$B$13,Params!$B$14),1)</f>
        <v/>
      </c>
      <c r="X539" s="9">
        <f>ROUND(_xlfn.NORM.INV(L539,Params!$B$15,Params!$B$16),2)</f>
        <v/>
      </c>
      <c r="Y539" s="9">
        <f>ROUND(_xlfn.NORM.INV(M539,Params!$B$15,Params!$B$16)+Params!$B$17+Params!$B$18*M539,2)</f>
        <v/>
      </c>
      <c r="Z539" s="9">
        <f>ROUND(_xlfn.NORM.INV(N539,Params!$B$13,Params!$B$14)+Params!$B$17+Params!$B$18*N539,1)</f>
        <v/>
      </c>
    </row>
    <row r="540">
      <c r="A540" s="11" t="n">
        <v>539</v>
      </c>
      <c r="B540" s="12">
        <f>INT((A540-1)/122)+1</f>
        <v/>
      </c>
      <c r="C540" s="13" t="n">
        <v>0.416858</v>
      </c>
      <c r="D540" s="13" t="n">
        <v>0.650423</v>
      </c>
      <c r="E540" s="13" t="n">
        <v>0.966472</v>
      </c>
      <c r="F540" s="13" t="n">
        <v>0.63958</v>
      </c>
      <c r="G540" s="13" t="n">
        <v>0.805177</v>
      </c>
      <c r="H540" s="13" t="n">
        <v>0.213355</v>
      </c>
      <c r="I540" s="13" t="n">
        <v>0.266674</v>
      </c>
      <c r="J540" s="13" t="n">
        <v>0.09864299999999999</v>
      </c>
      <c r="K540" s="13" t="n">
        <v>0.444403</v>
      </c>
      <c r="L540" s="13" t="n">
        <v>0.608679</v>
      </c>
      <c r="M540" s="13" t="n">
        <v>0.206041</v>
      </c>
      <c r="N540" s="13" t="n">
        <v>0.002085</v>
      </c>
      <c r="O540" s="9">
        <f>IF(C540&lt;=1-Params!$B$4,0,MAX(0.1,ROUND(_xlfn.GAMMA.INV((C540-(1-Params!$B$4))/Params!$B$4,Params!$B$5,Params!$B$6),1)))</f>
        <v/>
      </c>
      <c r="P540" s="9">
        <f>IF(D540&lt;=1-Params!$B$7,0,ROUND(_xlfn.GAMMA.INV((D540-(1-Params!$B$7))/Params!$B$7,Params!$B$8,Params!$B$9),3))</f>
        <v/>
      </c>
      <c r="Q540" s="9">
        <f>IF(E540&lt;=1-Params!$B$4,0,MAX(0.1,ROUND(_xlfn.GAMMA.INV((E540-(1-Params!$B$4))/Params!$B$4,Params!$B$5,Params!$B$6),1)))</f>
        <v/>
      </c>
      <c r="R540" s="9">
        <f>IF(F540&lt;=1-Params!$B$7,0,ROUND(_xlfn.GAMMA.INV((F540-(1-Params!$B$7))/Params!$B$7,Params!$B$8,Params!$B$9),3))</f>
        <v/>
      </c>
      <c r="S540" s="9">
        <f>IF(G540&lt;=1-Params!$B$7,0,ROUND((Params!$B$10+Params!$B$11*G540^Params!$B$12)*_xlfn.GAMMA.INV((G540-(1-Params!$B$7))/Params!$B$7,Params!$B$8,Params!$B$9),3))</f>
        <v/>
      </c>
      <c r="T540" s="9">
        <f>IF(H540&lt;=1-Params!$B$4,0,MAX(0.1,ROUND((Params!$B$10+Params!$B$11*H540^Params!$B$12)*_xlfn.GAMMA.INV((H540-(1-Params!$B$4))/Params!$B$4,Params!$B$5,Params!$B$6),1)))</f>
        <v/>
      </c>
      <c r="U540" s="9">
        <f>ROUND(_xlfn.NORM.INV(I540,Params!$B$13,Params!$B$14),1)</f>
        <v/>
      </c>
      <c r="V540" s="9">
        <f>ROUND(_xlfn.NORM.INV(J540,Params!$B$15,Params!$B$16),2)</f>
        <v/>
      </c>
      <c r="W540" s="9">
        <f>ROUND(_xlfn.NORM.INV(K540,Params!$B$13,Params!$B$14),1)</f>
        <v/>
      </c>
      <c r="X540" s="9">
        <f>ROUND(_xlfn.NORM.INV(L540,Params!$B$15,Params!$B$16),2)</f>
        <v/>
      </c>
      <c r="Y540" s="9">
        <f>ROUND(_xlfn.NORM.INV(M540,Params!$B$15,Params!$B$16)+Params!$B$17+Params!$B$18*M540,2)</f>
        <v/>
      </c>
      <c r="Z540" s="9">
        <f>ROUND(_xlfn.NORM.INV(N540,Params!$B$13,Params!$B$14)+Params!$B$17+Params!$B$18*N540,1)</f>
        <v/>
      </c>
    </row>
    <row r="541">
      <c r="A541" s="11" t="n">
        <v>540</v>
      </c>
      <c r="B541" s="12">
        <f>INT((A541-1)/122)+1</f>
        <v/>
      </c>
      <c r="C541" s="13" t="n">
        <v>0.631418</v>
      </c>
      <c r="D541" s="13" t="n">
        <v>0.7222730000000001</v>
      </c>
      <c r="E541" s="13" t="n">
        <v>0.806824</v>
      </c>
      <c r="F541" s="13" t="n">
        <v>0.125126</v>
      </c>
      <c r="G541" s="13" t="n">
        <v>0.362422</v>
      </c>
      <c r="H541" s="13" t="n">
        <v>0.503908</v>
      </c>
      <c r="I541" s="13" t="n">
        <v>0.5027239999999999</v>
      </c>
      <c r="J541" s="13" t="n">
        <v>0.331969</v>
      </c>
      <c r="K541" s="13" t="n">
        <v>0.481289</v>
      </c>
      <c r="L541" s="13" t="n">
        <v>0.8719749999999999</v>
      </c>
      <c r="M541" s="13" t="n">
        <v>0.218355</v>
      </c>
      <c r="N541" s="13" t="n">
        <v>0.00065</v>
      </c>
      <c r="O541" s="9">
        <f>IF(C541&lt;=1-Params!$B$4,0,MAX(0.1,ROUND(_xlfn.GAMMA.INV((C541-(1-Params!$B$4))/Params!$B$4,Params!$B$5,Params!$B$6),1)))</f>
        <v/>
      </c>
      <c r="P541" s="9">
        <f>IF(D541&lt;=1-Params!$B$7,0,ROUND(_xlfn.GAMMA.INV((D541-(1-Params!$B$7))/Params!$B$7,Params!$B$8,Params!$B$9),3))</f>
        <v/>
      </c>
      <c r="Q541" s="9">
        <f>IF(E541&lt;=1-Params!$B$4,0,MAX(0.1,ROUND(_xlfn.GAMMA.INV((E541-(1-Params!$B$4))/Params!$B$4,Params!$B$5,Params!$B$6),1)))</f>
        <v/>
      </c>
      <c r="R541" s="9">
        <f>IF(F541&lt;=1-Params!$B$7,0,ROUND(_xlfn.GAMMA.INV((F541-(1-Params!$B$7))/Params!$B$7,Params!$B$8,Params!$B$9),3))</f>
        <v/>
      </c>
      <c r="S541" s="9">
        <f>IF(G541&lt;=1-Params!$B$7,0,ROUND((Params!$B$10+Params!$B$11*G541^Params!$B$12)*_xlfn.GAMMA.INV((G541-(1-Params!$B$7))/Params!$B$7,Params!$B$8,Params!$B$9),3))</f>
        <v/>
      </c>
      <c r="T541" s="9">
        <f>IF(H541&lt;=1-Params!$B$4,0,MAX(0.1,ROUND((Params!$B$10+Params!$B$11*H541^Params!$B$12)*_xlfn.GAMMA.INV((H541-(1-Params!$B$4))/Params!$B$4,Params!$B$5,Params!$B$6),1)))</f>
        <v/>
      </c>
      <c r="U541" s="9">
        <f>ROUND(_xlfn.NORM.INV(I541,Params!$B$13,Params!$B$14),1)</f>
        <v/>
      </c>
      <c r="V541" s="9">
        <f>ROUND(_xlfn.NORM.INV(J541,Params!$B$15,Params!$B$16),2)</f>
        <v/>
      </c>
      <c r="W541" s="9">
        <f>ROUND(_xlfn.NORM.INV(K541,Params!$B$13,Params!$B$14),1)</f>
        <v/>
      </c>
      <c r="X541" s="9">
        <f>ROUND(_xlfn.NORM.INV(L541,Params!$B$15,Params!$B$16),2)</f>
        <v/>
      </c>
      <c r="Y541" s="9">
        <f>ROUND(_xlfn.NORM.INV(M541,Params!$B$15,Params!$B$16)+Params!$B$17+Params!$B$18*M541,2)</f>
        <v/>
      </c>
      <c r="Z541" s="9">
        <f>ROUND(_xlfn.NORM.INV(N541,Params!$B$13,Params!$B$14)+Params!$B$17+Params!$B$18*N541,1)</f>
        <v/>
      </c>
    </row>
    <row r="542">
      <c r="A542" s="11" t="n">
        <v>541</v>
      </c>
      <c r="B542" s="12">
        <f>INT((A542-1)/122)+1</f>
        <v/>
      </c>
      <c r="C542" s="13" t="n">
        <v>0.567106</v>
      </c>
      <c r="D542" s="13" t="n">
        <v>0.048423</v>
      </c>
      <c r="E542" s="13" t="n">
        <v>0.483992</v>
      </c>
      <c r="F542" s="13" t="n">
        <v>0.29041</v>
      </c>
      <c r="G542" s="13" t="n">
        <v>0.557798</v>
      </c>
      <c r="H542" s="13" t="n">
        <v>0.501646</v>
      </c>
      <c r="I542" s="13" t="n">
        <v>0.6040450000000001</v>
      </c>
      <c r="J542" s="13" t="n">
        <v>0.029744</v>
      </c>
      <c r="K542" s="13" t="n">
        <v>0.24695</v>
      </c>
      <c r="L542" s="13" t="n">
        <v>0.919208</v>
      </c>
      <c r="M542" s="13" t="n">
        <v>0.298329</v>
      </c>
      <c r="N542" s="13" t="n">
        <v>0.002565</v>
      </c>
      <c r="O542" s="9">
        <f>IF(C542&lt;=1-Params!$B$4,0,MAX(0.1,ROUND(_xlfn.GAMMA.INV((C542-(1-Params!$B$4))/Params!$B$4,Params!$B$5,Params!$B$6),1)))</f>
        <v/>
      </c>
      <c r="P542" s="9">
        <f>IF(D542&lt;=1-Params!$B$7,0,ROUND(_xlfn.GAMMA.INV((D542-(1-Params!$B$7))/Params!$B$7,Params!$B$8,Params!$B$9),3))</f>
        <v/>
      </c>
      <c r="Q542" s="9">
        <f>IF(E542&lt;=1-Params!$B$4,0,MAX(0.1,ROUND(_xlfn.GAMMA.INV((E542-(1-Params!$B$4))/Params!$B$4,Params!$B$5,Params!$B$6),1)))</f>
        <v/>
      </c>
      <c r="R542" s="9">
        <f>IF(F542&lt;=1-Params!$B$7,0,ROUND(_xlfn.GAMMA.INV((F542-(1-Params!$B$7))/Params!$B$7,Params!$B$8,Params!$B$9),3))</f>
        <v/>
      </c>
      <c r="S542" s="9">
        <f>IF(G542&lt;=1-Params!$B$7,0,ROUND((Params!$B$10+Params!$B$11*G542^Params!$B$12)*_xlfn.GAMMA.INV((G542-(1-Params!$B$7))/Params!$B$7,Params!$B$8,Params!$B$9),3))</f>
        <v/>
      </c>
      <c r="T542" s="9">
        <f>IF(H542&lt;=1-Params!$B$4,0,MAX(0.1,ROUND((Params!$B$10+Params!$B$11*H542^Params!$B$12)*_xlfn.GAMMA.INV((H542-(1-Params!$B$4))/Params!$B$4,Params!$B$5,Params!$B$6),1)))</f>
        <v/>
      </c>
      <c r="U542" s="9">
        <f>ROUND(_xlfn.NORM.INV(I542,Params!$B$13,Params!$B$14),1)</f>
        <v/>
      </c>
      <c r="V542" s="9">
        <f>ROUND(_xlfn.NORM.INV(J542,Params!$B$15,Params!$B$16),2)</f>
        <v/>
      </c>
      <c r="W542" s="9">
        <f>ROUND(_xlfn.NORM.INV(K542,Params!$B$13,Params!$B$14),1)</f>
        <v/>
      </c>
      <c r="X542" s="9">
        <f>ROUND(_xlfn.NORM.INV(L542,Params!$B$15,Params!$B$16),2)</f>
        <v/>
      </c>
      <c r="Y542" s="9">
        <f>ROUND(_xlfn.NORM.INV(M542,Params!$B$15,Params!$B$16)+Params!$B$17+Params!$B$18*M542,2)</f>
        <v/>
      </c>
      <c r="Z542" s="9">
        <f>ROUND(_xlfn.NORM.INV(N542,Params!$B$13,Params!$B$14)+Params!$B$17+Params!$B$18*N542,1)</f>
        <v/>
      </c>
    </row>
    <row r="543">
      <c r="A543" s="11" t="n">
        <v>542</v>
      </c>
      <c r="B543" s="12">
        <f>INT((A543-1)/122)+1</f>
        <v/>
      </c>
      <c r="C543" s="13" t="n">
        <v>0.278037</v>
      </c>
      <c r="D543" s="13" t="n">
        <v>0.221455</v>
      </c>
      <c r="E543" s="13" t="n">
        <v>0.760255</v>
      </c>
      <c r="F543" s="13" t="n">
        <v>0.222631</v>
      </c>
      <c r="G543" s="13" t="n">
        <v>0.722317</v>
      </c>
      <c r="H543" s="13" t="n">
        <v>0.7213540000000001</v>
      </c>
      <c r="I543" s="13" t="n">
        <v>0.225978</v>
      </c>
      <c r="J543" s="13" t="n">
        <v>0.055376</v>
      </c>
      <c r="K543" s="13" t="n">
        <v>0.6101490000000001</v>
      </c>
      <c r="L543" s="13" t="n">
        <v>0.924706</v>
      </c>
      <c r="M543" s="13" t="n">
        <v>0.297198</v>
      </c>
      <c r="N543" s="13" t="n">
        <v>0.017749</v>
      </c>
      <c r="O543" s="9">
        <f>IF(C543&lt;=1-Params!$B$4,0,MAX(0.1,ROUND(_xlfn.GAMMA.INV((C543-(1-Params!$B$4))/Params!$B$4,Params!$B$5,Params!$B$6),1)))</f>
        <v/>
      </c>
      <c r="P543" s="9">
        <f>IF(D543&lt;=1-Params!$B$7,0,ROUND(_xlfn.GAMMA.INV((D543-(1-Params!$B$7))/Params!$B$7,Params!$B$8,Params!$B$9),3))</f>
        <v/>
      </c>
      <c r="Q543" s="9">
        <f>IF(E543&lt;=1-Params!$B$4,0,MAX(0.1,ROUND(_xlfn.GAMMA.INV((E543-(1-Params!$B$4))/Params!$B$4,Params!$B$5,Params!$B$6),1)))</f>
        <v/>
      </c>
      <c r="R543" s="9">
        <f>IF(F543&lt;=1-Params!$B$7,0,ROUND(_xlfn.GAMMA.INV((F543-(1-Params!$B$7))/Params!$B$7,Params!$B$8,Params!$B$9),3))</f>
        <v/>
      </c>
      <c r="S543" s="9">
        <f>IF(G543&lt;=1-Params!$B$7,0,ROUND((Params!$B$10+Params!$B$11*G543^Params!$B$12)*_xlfn.GAMMA.INV((G543-(1-Params!$B$7))/Params!$B$7,Params!$B$8,Params!$B$9),3))</f>
        <v/>
      </c>
      <c r="T543" s="9">
        <f>IF(H543&lt;=1-Params!$B$4,0,MAX(0.1,ROUND((Params!$B$10+Params!$B$11*H543^Params!$B$12)*_xlfn.GAMMA.INV((H543-(1-Params!$B$4))/Params!$B$4,Params!$B$5,Params!$B$6),1)))</f>
        <v/>
      </c>
      <c r="U543" s="9">
        <f>ROUND(_xlfn.NORM.INV(I543,Params!$B$13,Params!$B$14),1)</f>
        <v/>
      </c>
      <c r="V543" s="9">
        <f>ROUND(_xlfn.NORM.INV(J543,Params!$B$15,Params!$B$16),2)</f>
        <v/>
      </c>
      <c r="W543" s="9">
        <f>ROUND(_xlfn.NORM.INV(K543,Params!$B$13,Params!$B$14),1)</f>
        <v/>
      </c>
      <c r="X543" s="9">
        <f>ROUND(_xlfn.NORM.INV(L543,Params!$B$15,Params!$B$16),2)</f>
        <v/>
      </c>
      <c r="Y543" s="9">
        <f>ROUND(_xlfn.NORM.INV(M543,Params!$B$15,Params!$B$16)+Params!$B$17+Params!$B$18*M543,2)</f>
        <v/>
      </c>
      <c r="Z543" s="9">
        <f>ROUND(_xlfn.NORM.INV(N543,Params!$B$13,Params!$B$14)+Params!$B$17+Params!$B$18*N543,1)</f>
        <v/>
      </c>
    </row>
    <row r="544">
      <c r="A544" s="11" t="n">
        <v>543</v>
      </c>
      <c r="B544" s="12">
        <f>INT((A544-1)/122)+1</f>
        <v/>
      </c>
      <c r="C544" s="13" t="n">
        <v>0.217446</v>
      </c>
      <c r="D544" s="13" t="n">
        <v>0.012446</v>
      </c>
      <c r="E544" s="13" t="n">
        <v>0.966068</v>
      </c>
      <c r="F544" s="13" t="n">
        <v>0.328845</v>
      </c>
      <c r="G544" s="13" t="n">
        <v>0.645211</v>
      </c>
      <c r="H544" s="13" t="n">
        <v>0.7665149999999999</v>
      </c>
      <c r="I544" s="13" t="n">
        <v>0.266083</v>
      </c>
      <c r="J544" s="13" t="n">
        <v>0.016116</v>
      </c>
      <c r="K544" s="13" t="n">
        <v>0.423313</v>
      </c>
      <c r="L544" s="13" t="n">
        <v>0.742455</v>
      </c>
      <c r="M544" s="13" t="n">
        <v>0.79025</v>
      </c>
      <c r="N544" s="13" t="n">
        <v>0.028326</v>
      </c>
      <c r="O544" s="9">
        <f>IF(C544&lt;=1-Params!$B$4,0,MAX(0.1,ROUND(_xlfn.GAMMA.INV((C544-(1-Params!$B$4))/Params!$B$4,Params!$B$5,Params!$B$6),1)))</f>
        <v/>
      </c>
      <c r="P544" s="9">
        <f>IF(D544&lt;=1-Params!$B$7,0,ROUND(_xlfn.GAMMA.INV((D544-(1-Params!$B$7))/Params!$B$7,Params!$B$8,Params!$B$9),3))</f>
        <v/>
      </c>
      <c r="Q544" s="9">
        <f>IF(E544&lt;=1-Params!$B$4,0,MAX(0.1,ROUND(_xlfn.GAMMA.INV((E544-(1-Params!$B$4))/Params!$B$4,Params!$B$5,Params!$B$6),1)))</f>
        <v/>
      </c>
      <c r="R544" s="9">
        <f>IF(F544&lt;=1-Params!$B$7,0,ROUND(_xlfn.GAMMA.INV((F544-(1-Params!$B$7))/Params!$B$7,Params!$B$8,Params!$B$9),3))</f>
        <v/>
      </c>
      <c r="S544" s="9">
        <f>IF(G544&lt;=1-Params!$B$7,0,ROUND((Params!$B$10+Params!$B$11*G544^Params!$B$12)*_xlfn.GAMMA.INV((G544-(1-Params!$B$7))/Params!$B$7,Params!$B$8,Params!$B$9),3))</f>
        <v/>
      </c>
      <c r="T544" s="9">
        <f>IF(H544&lt;=1-Params!$B$4,0,MAX(0.1,ROUND((Params!$B$10+Params!$B$11*H544^Params!$B$12)*_xlfn.GAMMA.INV((H544-(1-Params!$B$4))/Params!$B$4,Params!$B$5,Params!$B$6),1)))</f>
        <v/>
      </c>
      <c r="U544" s="9">
        <f>ROUND(_xlfn.NORM.INV(I544,Params!$B$13,Params!$B$14),1)</f>
        <v/>
      </c>
      <c r="V544" s="9">
        <f>ROUND(_xlfn.NORM.INV(J544,Params!$B$15,Params!$B$16),2)</f>
        <v/>
      </c>
      <c r="W544" s="9">
        <f>ROUND(_xlfn.NORM.INV(K544,Params!$B$13,Params!$B$14),1)</f>
        <v/>
      </c>
      <c r="X544" s="9">
        <f>ROUND(_xlfn.NORM.INV(L544,Params!$B$15,Params!$B$16),2)</f>
        <v/>
      </c>
      <c r="Y544" s="9">
        <f>ROUND(_xlfn.NORM.INV(M544,Params!$B$15,Params!$B$16)+Params!$B$17+Params!$B$18*M544,2)</f>
        <v/>
      </c>
      <c r="Z544" s="9">
        <f>ROUND(_xlfn.NORM.INV(N544,Params!$B$13,Params!$B$14)+Params!$B$17+Params!$B$18*N544,1)</f>
        <v/>
      </c>
    </row>
    <row r="545">
      <c r="A545" s="11" t="n">
        <v>544</v>
      </c>
      <c r="B545" s="12">
        <f>INT((A545-1)/122)+1</f>
        <v/>
      </c>
      <c r="C545" s="13" t="n">
        <v>0.533521</v>
      </c>
      <c r="D545" s="13" t="n">
        <v>0.520252</v>
      </c>
      <c r="E545" s="13" t="n">
        <v>0.659313</v>
      </c>
      <c r="F545" s="13" t="n">
        <v>0.485121</v>
      </c>
      <c r="G545" s="13" t="n">
        <v>0.910341</v>
      </c>
      <c r="H545" s="13" t="n">
        <v>0.594819</v>
      </c>
      <c r="I545" s="13" t="n">
        <v>0.529151</v>
      </c>
      <c r="J545" s="13" t="n">
        <v>0.126134</v>
      </c>
      <c r="K545" s="13" t="n">
        <v>0.023662</v>
      </c>
      <c r="L545" s="13" t="n">
        <v>0.327987</v>
      </c>
      <c r="M545" s="13" t="n">
        <v>0.63909</v>
      </c>
      <c r="N545" s="13" t="n">
        <v>0.013411</v>
      </c>
      <c r="O545" s="9">
        <f>IF(C545&lt;=1-Params!$B$4,0,MAX(0.1,ROUND(_xlfn.GAMMA.INV((C545-(1-Params!$B$4))/Params!$B$4,Params!$B$5,Params!$B$6),1)))</f>
        <v/>
      </c>
      <c r="P545" s="9">
        <f>IF(D545&lt;=1-Params!$B$7,0,ROUND(_xlfn.GAMMA.INV((D545-(1-Params!$B$7))/Params!$B$7,Params!$B$8,Params!$B$9),3))</f>
        <v/>
      </c>
      <c r="Q545" s="9">
        <f>IF(E545&lt;=1-Params!$B$4,0,MAX(0.1,ROUND(_xlfn.GAMMA.INV((E545-(1-Params!$B$4))/Params!$B$4,Params!$B$5,Params!$B$6),1)))</f>
        <v/>
      </c>
      <c r="R545" s="9">
        <f>IF(F545&lt;=1-Params!$B$7,0,ROUND(_xlfn.GAMMA.INV((F545-(1-Params!$B$7))/Params!$B$7,Params!$B$8,Params!$B$9),3))</f>
        <v/>
      </c>
      <c r="S545" s="9">
        <f>IF(G545&lt;=1-Params!$B$7,0,ROUND((Params!$B$10+Params!$B$11*G545^Params!$B$12)*_xlfn.GAMMA.INV((G545-(1-Params!$B$7))/Params!$B$7,Params!$B$8,Params!$B$9),3))</f>
        <v/>
      </c>
      <c r="T545" s="9">
        <f>IF(H545&lt;=1-Params!$B$4,0,MAX(0.1,ROUND((Params!$B$10+Params!$B$11*H545^Params!$B$12)*_xlfn.GAMMA.INV((H545-(1-Params!$B$4))/Params!$B$4,Params!$B$5,Params!$B$6),1)))</f>
        <v/>
      </c>
      <c r="U545" s="9">
        <f>ROUND(_xlfn.NORM.INV(I545,Params!$B$13,Params!$B$14),1)</f>
        <v/>
      </c>
      <c r="V545" s="9">
        <f>ROUND(_xlfn.NORM.INV(J545,Params!$B$15,Params!$B$16),2)</f>
        <v/>
      </c>
      <c r="W545" s="9">
        <f>ROUND(_xlfn.NORM.INV(K545,Params!$B$13,Params!$B$14),1)</f>
        <v/>
      </c>
      <c r="X545" s="9">
        <f>ROUND(_xlfn.NORM.INV(L545,Params!$B$15,Params!$B$16),2)</f>
        <v/>
      </c>
      <c r="Y545" s="9">
        <f>ROUND(_xlfn.NORM.INV(M545,Params!$B$15,Params!$B$16)+Params!$B$17+Params!$B$18*M545,2)</f>
        <v/>
      </c>
      <c r="Z545" s="9">
        <f>ROUND(_xlfn.NORM.INV(N545,Params!$B$13,Params!$B$14)+Params!$B$17+Params!$B$18*N545,1)</f>
        <v/>
      </c>
    </row>
    <row r="546">
      <c r="A546" s="11" t="n">
        <v>545</v>
      </c>
      <c r="B546" s="12">
        <f>INT((A546-1)/122)+1</f>
        <v/>
      </c>
      <c r="C546" s="13" t="n">
        <v>0.73</v>
      </c>
      <c r="D546" s="13" t="n">
        <v>0.259698</v>
      </c>
      <c r="E546" s="13" t="n">
        <v>0.5244799999999999</v>
      </c>
      <c r="F546" s="13" t="n">
        <v>0.109091</v>
      </c>
      <c r="G546" s="13" t="n">
        <v>0.408976</v>
      </c>
      <c r="H546" s="13" t="n">
        <v>0.464736</v>
      </c>
      <c r="I546" s="13" t="n">
        <v>0.807343</v>
      </c>
      <c r="J546" s="13" t="n">
        <v>0.080826</v>
      </c>
      <c r="K546" s="13" t="n">
        <v>0.060961</v>
      </c>
      <c r="L546" s="13" t="n">
        <v>0.359297</v>
      </c>
      <c r="M546" s="13" t="n">
        <v>0.234758</v>
      </c>
      <c r="N546" s="13" t="n">
        <v>0.029164</v>
      </c>
      <c r="O546" s="9">
        <f>IF(C546&lt;=1-Params!$B$4,0,MAX(0.1,ROUND(_xlfn.GAMMA.INV((C546-(1-Params!$B$4))/Params!$B$4,Params!$B$5,Params!$B$6),1)))</f>
        <v/>
      </c>
      <c r="P546" s="9">
        <f>IF(D546&lt;=1-Params!$B$7,0,ROUND(_xlfn.GAMMA.INV((D546-(1-Params!$B$7))/Params!$B$7,Params!$B$8,Params!$B$9),3))</f>
        <v/>
      </c>
      <c r="Q546" s="9">
        <f>IF(E546&lt;=1-Params!$B$4,0,MAX(0.1,ROUND(_xlfn.GAMMA.INV((E546-(1-Params!$B$4))/Params!$B$4,Params!$B$5,Params!$B$6),1)))</f>
        <v/>
      </c>
      <c r="R546" s="9">
        <f>IF(F546&lt;=1-Params!$B$7,0,ROUND(_xlfn.GAMMA.INV((F546-(1-Params!$B$7))/Params!$B$7,Params!$B$8,Params!$B$9),3))</f>
        <v/>
      </c>
      <c r="S546" s="9">
        <f>IF(G546&lt;=1-Params!$B$7,0,ROUND((Params!$B$10+Params!$B$11*G546^Params!$B$12)*_xlfn.GAMMA.INV((G546-(1-Params!$B$7))/Params!$B$7,Params!$B$8,Params!$B$9),3))</f>
        <v/>
      </c>
      <c r="T546" s="9">
        <f>IF(H546&lt;=1-Params!$B$4,0,MAX(0.1,ROUND((Params!$B$10+Params!$B$11*H546^Params!$B$12)*_xlfn.GAMMA.INV((H546-(1-Params!$B$4))/Params!$B$4,Params!$B$5,Params!$B$6),1)))</f>
        <v/>
      </c>
      <c r="U546" s="9">
        <f>ROUND(_xlfn.NORM.INV(I546,Params!$B$13,Params!$B$14),1)</f>
        <v/>
      </c>
      <c r="V546" s="9">
        <f>ROUND(_xlfn.NORM.INV(J546,Params!$B$15,Params!$B$16),2)</f>
        <v/>
      </c>
      <c r="W546" s="9">
        <f>ROUND(_xlfn.NORM.INV(K546,Params!$B$13,Params!$B$14),1)</f>
        <v/>
      </c>
      <c r="X546" s="9">
        <f>ROUND(_xlfn.NORM.INV(L546,Params!$B$15,Params!$B$16),2)</f>
        <v/>
      </c>
      <c r="Y546" s="9">
        <f>ROUND(_xlfn.NORM.INV(M546,Params!$B$15,Params!$B$16)+Params!$B$17+Params!$B$18*M546,2)</f>
        <v/>
      </c>
      <c r="Z546" s="9">
        <f>ROUND(_xlfn.NORM.INV(N546,Params!$B$13,Params!$B$14)+Params!$B$17+Params!$B$18*N546,1)</f>
        <v/>
      </c>
    </row>
    <row r="547">
      <c r="A547" s="11" t="n">
        <v>546</v>
      </c>
      <c r="B547" s="12">
        <f>INT((A547-1)/122)+1</f>
        <v/>
      </c>
      <c r="C547" s="13" t="n">
        <v>0.37814</v>
      </c>
      <c r="D547" s="13" t="n">
        <v>0.6767649999999999</v>
      </c>
      <c r="E547" s="13" t="n">
        <v>0.228248</v>
      </c>
      <c r="F547" s="13" t="n">
        <v>0.621547</v>
      </c>
      <c r="G547" s="13" t="n">
        <v>0.799163</v>
      </c>
      <c r="H547" s="13" t="n">
        <v>0.129475</v>
      </c>
      <c r="I547" s="13" t="n">
        <v>0.610084</v>
      </c>
      <c r="J547" s="13" t="n">
        <v>0.121695</v>
      </c>
      <c r="K547" s="13" t="n">
        <v>0.139989</v>
      </c>
      <c r="L547" s="13" t="n">
        <v>0.486986</v>
      </c>
      <c r="M547" s="13" t="n">
        <v>0.337228</v>
      </c>
      <c r="N547" s="13" t="n">
        <v>0.00049</v>
      </c>
      <c r="O547" s="9">
        <f>IF(C547&lt;=1-Params!$B$4,0,MAX(0.1,ROUND(_xlfn.GAMMA.INV((C547-(1-Params!$B$4))/Params!$B$4,Params!$B$5,Params!$B$6),1)))</f>
        <v/>
      </c>
      <c r="P547" s="9">
        <f>IF(D547&lt;=1-Params!$B$7,0,ROUND(_xlfn.GAMMA.INV((D547-(1-Params!$B$7))/Params!$B$7,Params!$B$8,Params!$B$9),3))</f>
        <v/>
      </c>
      <c r="Q547" s="9">
        <f>IF(E547&lt;=1-Params!$B$4,0,MAX(0.1,ROUND(_xlfn.GAMMA.INV((E547-(1-Params!$B$4))/Params!$B$4,Params!$B$5,Params!$B$6),1)))</f>
        <v/>
      </c>
      <c r="R547" s="9">
        <f>IF(F547&lt;=1-Params!$B$7,0,ROUND(_xlfn.GAMMA.INV((F547-(1-Params!$B$7))/Params!$B$7,Params!$B$8,Params!$B$9),3))</f>
        <v/>
      </c>
      <c r="S547" s="9">
        <f>IF(G547&lt;=1-Params!$B$7,0,ROUND((Params!$B$10+Params!$B$11*G547^Params!$B$12)*_xlfn.GAMMA.INV((G547-(1-Params!$B$7))/Params!$B$7,Params!$B$8,Params!$B$9),3))</f>
        <v/>
      </c>
      <c r="T547" s="9">
        <f>IF(H547&lt;=1-Params!$B$4,0,MAX(0.1,ROUND((Params!$B$10+Params!$B$11*H547^Params!$B$12)*_xlfn.GAMMA.INV((H547-(1-Params!$B$4))/Params!$B$4,Params!$B$5,Params!$B$6),1)))</f>
        <v/>
      </c>
      <c r="U547" s="9">
        <f>ROUND(_xlfn.NORM.INV(I547,Params!$B$13,Params!$B$14),1)</f>
        <v/>
      </c>
      <c r="V547" s="9">
        <f>ROUND(_xlfn.NORM.INV(J547,Params!$B$15,Params!$B$16),2)</f>
        <v/>
      </c>
      <c r="W547" s="9">
        <f>ROUND(_xlfn.NORM.INV(K547,Params!$B$13,Params!$B$14),1)</f>
        <v/>
      </c>
      <c r="X547" s="9">
        <f>ROUND(_xlfn.NORM.INV(L547,Params!$B$15,Params!$B$16),2)</f>
        <v/>
      </c>
      <c r="Y547" s="9">
        <f>ROUND(_xlfn.NORM.INV(M547,Params!$B$15,Params!$B$16)+Params!$B$17+Params!$B$18*M547,2)</f>
        <v/>
      </c>
      <c r="Z547" s="9">
        <f>ROUND(_xlfn.NORM.INV(N547,Params!$B$13,Params!$B$14)+Params!$B$17+Params!$B$18*N547,1)</f>
        <v/>
      </c>
    </row>
    <row r="548">
      <c r="A548" s="11" t="n">
        <v>547</v>
      </c>
      <c r="B548" s="12">
        <f>INT((A548-1)/122)+1</f>
        <v/>
      </c>
      <c r="C548" s="13" t="n">
        <v>0.034442</v>
      </c>
      <c r="D548" s="13" t="n">
        <v>0.683066</v>
      </c>
      <c r="E548" s="13" t="n">
        <v>0.221378</v>
      </c>
      <c r="F548" s="13" t="n">
        <v>0.913133</v>
      </c>
      <c r="G548" s="13" t="n">
        <v>0.82457</v>
      </c>
      <c r="H548" s="13" t="n">
        <v>0.214592</v>
      </c>
      <c r="I548" s="13" t="n">
        <v>0.460604</v>
      </c>
      <c r="J548" s="13" t="n">
        <v>0.302459</v>
      </c>
      <c r="K548" s="13" t="n">
        <v>0.128878</v>
      </c>
      <c r="L548" s="13" t="n">
        <v>0.230342</v>
      </c>
      <c r="M548" s="13" t="n">
        <v>0.342697</v>
      </c>
      <c r="N548" s="13" t="n">
        <v>6e-05</v>
      </c>
      <c r="O548" s="9">
        <f>IF(C548&lt;=1-Params!$B$4,0,MAX(0.1,ROUND(_xlfn.GAMMA.INV((C548-(1-Params!$B$4))/Params!$B$4,Params!$B$5,Params!$B$6),1)))</f>
        <v/>
      </c>
      <c r="P548" s="9">
        <f>IF(D548&lt;=1-Params!$B$7,0,ROUND(_xlfn.GAMMA.INV((D548-(1-Params!$B$7))/Params!$B$7,Params!$B$8,Params!$B$9),3))</f>
        <v/>
      </c>
      <c r="Q548" s="9">
        <f>IF(E548&lt;=1-Params!$B$4,0,MAX(0.1,ROUND(_xlfn.GAMMA.INV((E548-(1-Params!$B$4))/Params!$B$4,Params!$B$5,Params!$B$6),1)))</f>
        <v/>
      </c>
      <c r="R548" s="9">
        <f>IF(F548&lt;=1-Params!$B$7,0,ROUND(_xlfn.GAMMA.INV((F548-(1-Params!$B$7))/Params!$B$7,Params!$B$8,Params!$B$9),3))</f>
        <v/>
      </c>
      <c r="S548" s="9">
        <f>IF(G548&lt;=1-Params!$B$7,0,ROUND((Params!$B$10+Params!$B$11*G548^Params!$B$12)*_xlfn.GAMMA.INV((G548-(1-Params!$B$7))/Params!$B$7,Params!$B$8,Params!$B$9),3))</f>
        <v/>
      </c>
      <c r="T548" s="9">
        <f>IF(H548&lt;=1-Params!$B$4,0,MAX(0.1,ROUND((Params!$B$10+Params!$B$11*H548^Params!$B$12)*_xlfn.GAMMA.INV((H548-(1-Params!$B$4))/Params!$B$4,Params!$B$5,Params!$B$6),1)))</f>
        <v/>
      </c>
      <c r="U548" s="9">
        <f>ROUND(_xlfn.NORM.INV(I548,Params!$B$13,Params!$B$14),1)</f>
        <v/>
      </c>
      <c r="V548" s="9">
        <f>ROUND(_xlfn.NORM.INV(J548,Params!$B$15,Params!$B$16),2)</f>
        <v/>
      </c>
      <c r="W548" s="9">
        <f>ROUND(_xlfn.NORM.INV(K548,Params!$B$13,Params!$B$14),1)</f>
        <v/>
      </c>
      <c r="X548" s="9">
        <f>ROUND(_xlfn.NORM.INV(L548,Params!$B$15,Params!$B$16),2)</f>
        <v/>
      </c>
      <c r="Y548" s="9">
        <f>ROUND(_xlfn.NORM.INV(M548,Params!$B$15,Params!$B$16)+Params!$B$17+Params!$B$18*M548,2)</f>
        <v/>
      </c>
      <c r="Z548" s="9">
        <f>ROUND(_xlfn.NORM.INV(N548,Params!$B$13,Params!$B$14)+Params!$B$17+Params!$B$18*N548,1)</f>
        <v/>
      </c>
    </row>
    <row r="549">
      <c r="A549" s="11" t="n">
        <v>548</v>
      </c>
      <c r="B549" s="12">
        <f>INT((A549-1)/122)+1</f>
        <v/>
      </c>
      <c r="C549" s="13" t="n">
        <v>0.001735</v>
      </c>
      <c r="D549" s="13" t="n">
        <v>0.125957</v>
      </c>
      <c r="E549" s="13" t="n">
        <v>0.853019</v>
      </c>
      <c r="F549" s="13" t="n">
        <v>0.788083</v>
      </c>
      <c r="G549" s="13" t="n">
        <v>0.180883</v>
      </c>
      <c r="H549" s="13" t="n">
        <v>0.014358</v>
      </c>
      <c r="I549" s="13" t="n">
        <v>0.340324</v>
      </c>
      <c r="J549" s="13" t="n">
        <v>0.341916</v>
      </c>
      <c r="K549" s="13" t="n">
        <v>0.2215</v>
      </c>
      <c r="L549" s="13" t="n">
        <v>0.183326</v>
      </c>
      <c r="M549" s="13" t="n">
        <v>0.386006</v>
      </c>
      <c r="N549" s="13" t="n">
        <v>0.006385</v>
      </c>
      <c r="O549" s="9">
        <f>IF(C549&lt;=1-Params!$B$4,0,MAX(0.1,ROUND(_xlfn.GAMMA.INV((C549-(1-Params!$B$4))/Params!$B$4,Params!$B$5,Params!$B$6),1)))</f>
        <v/>
      </c>
      <c r="P549" s="9">
        <f>IF(D549&lt;=1-Params!$B$7,0,ROUND(_xlfn.GAMMA.INV((D549-(1-Params!$B$7))/Params!$B$7,Params!$B$8,Params!$B$9),3))</f>
        <v/>
      </c>
      <c r="Q549" s="9">
        <f>IF(E549&lt;=1-Params!$B$4,0,MAX(0.1,ROUND(_xlfn.GAMMA.INV((E549-(1-Params!$B$4))/Params!$B$4,Params!$B$5,Params!$B$6),1)))</f>
        <v/>
      </c>
      <c r="R549" s="9">
        <f>IF(F549&lt;=1-Params!$B$7,0,ROUND(_xlfn.GAMMA.INV((F549-(1-Params!$B$7))/Params!$B$7,Params!$B$8,Params!$B$9),3))</f>
        <v/>
      </c>
      <c r="S549" s="9">
        <f>IF(G549&lt;=1-Params!$B$7,0,ROUND((Params!$B$10+Params!$B$11*G549^Params!$B$12)*_xlfn.GAMMA.INV((G549-(1-Params!$B$7))/Params!$B$7,Params!$B$8,Params!$B$9),3))</f>
        <v/>
      </c>
      <c r="T549" s="9">
        <f>IF(H549&lt;=1-Params!$B$4,0,MAX(0.1,ROUND((Params!$B$10+Params!$B$11*H549^Params!$B$12)*_xlfn.GAMMA.INV((H549-(1-Params!$B$4))/Params!$B$4,Params!$B$5,Params!$B$6),1)))</f>
        <v/>
      </c>
      <c r="U549" s="9">
        <f>ROUND(_xlfn.NORM.INV(I549,Params!$B$13,Params!$B$14),1)</f>
        <v/>
      </c>
      <c r="V549" s="9">
        <f>ROUND(_xlfn.NORM.INV(J549,Params!$B$15,Params!$B$16),2)</f>
        <v/>
      </c>
      <c r="W549" s="9">
        <f>ROUND(_xlfn.NORM.INV(K549,Params!$B$13,Params!$B$14),1)</f>
        <v/>
      </c>
      <c r="X549" s="9">
        <f>ROUND(_xlfn.NORM.INV(L549,Params!$B$15,Params!$B$16),2)</f>
        <v/>
      </c>
      <c r="Y549" s="9">
        <f>ROUND(_xlfn.NORM.INV(M549,Params!$B$15,Params!$B$16)+Params!$B$17+Params!$B$18*M549,2)</f>
        <v/>
      </c>
      <c r="Z549" s="9">
        <f>ROUND(_xlfn.NORM.INV(N549,Params!$B$13,Params!$B$14)+Params!$B$17+Params!$B$18*N549,1)</f>
        <v/>
      </c>
    </row>
    <row r="550">
      <c r="A550" s="11" t="n">
        <v>549</v>
      </c>
      <c r="B550" s="12">
        <f>INT((A550-1)/122)+1</f>
        <v/>
      </c>
      <c r="C550" s="13" t="n">
        <v>0.302831</v>
      </c>
      <c r="D550" s="13" t="n">
        <v>0.107509</v>
      </c>
      <c r="E550" s="13" t="n">
        <v>0.73527</v>
      </c>
      <c r="F550" s="13" t="n">
        <v>0.938231</v>
      </c>
      <c r="G550" s="13" t="n">
        <v>0.640962</v>
      </c>
      <c r="H550" s="13" t="n">
        <v>0.382054</v>
      </c>
      <c r="I550" s="13" t="n">
        <v>0.203033</v>
      </c>
      <c r="J550" s="13" t="n">
        <v>0.472747</v>
      </c>
      <c r="K550" s="13" t="n">
        <v>0.434363</v>
      </c>
      <c r="L550" s="13" t="n">
        <v>0.249101</v>
      </c>
      <c r="M550" s="13" t="n">
        <v>0.354822</v>
      </c>
      <c r="N550" s="13" t="n">
        <v>0.07985100000000001</v>
      </c>
      <c r="O550" s="9">
        <f>IF(C550&lt;=1-Params!$B$4,0,MAX(0.1,ROUND(_xlfn.GAMMA.INV((C550-(1-Params!$B$4))/Params!$B$4,Params!$B$5,Params!$B$6),1)))</f>
        <v/>
      </c>
      <c r="P550" s="9">
        <f>IF(D550&lt;=1-Params!$B$7,0,ROUND(_xlfn.GAMMA.INV((D550-(1-Params!$B$7))/Params!$B$7,Params!$B$8,Params!$B$9),3))</f>
        <v/>
      </c>
      <c r="Q550" s="9">
        <f>IF(E550&lt;=1-Params!$B$4,0,MAX(0.1,ROUND(_xlfn.GAMMA.INV((E550-(1-Params!$B$4))/Params!$B$4,Params!$B$5,Params!$B$6),1)))</f>
        <v/>
      </c>
      <c r="R550" s="9">
        <f>IF(F550&lt;=1-Params!$B$7,0,ROUND(_xlfn.GAMMA.INV((F550-(1-Params!$B$7))/Params!$B$7,Params!$B$8,Params!$B$9),3))</f>
        <v/>
      </c>
      <c r="S550" s="9">
        <f>IF(G550&lt;=1-Params!$B$7,0,ROUND((Params!$B$10+Params!$B$11*G550^Params!$B$12)*_xlfn.GAMMA.INV((G550-(1-Params!$B$7))/Params!$B$7,Params!$B$8,Params!$B$9),3))</f>
        <v/>
      </c>
      <c r="T550" s="9">
        <f>IF(H550&lt;=1-Params!$B$4,0,MAX(0.1,ROUND((Params!$B$10+Params!$B$11*H550^Params!$B$12)*_xlfn.GAMMA.INV((H550-(1-Params!$B$4))/Params!$B$4,Params!$B$5,Params!$B$6),1)))</f>
        <v/>
      </c>
      <c r="U550" s="9">
        <f>ROUND(_xlfn.NORM.INV(I550,Params!$B$13,Params!$B$14),1)</f>
        <v/>
      </c>
      <c r="V550" s="9">
        <f>ROUND(_xlfn.NORM.INV(J550,Params!$B$15,Params!$B$16),2)</f>
        <v/>
      </c>
      <c r="W550" s="9">
        <f>ROUND(_xlfn.NORM.INV(K550,Params!$B$13,Params!$B$14),1)</f>
        <v/>
      </c>
      <c r="X550" s="9">
        <f>ROUND(_xlfn.NORM.INV(L550,Params!$B$15,Params!$B$16),2)</f>
        <v/>
      </c>
      <c r="Y550" s="9">
        <f>ROUND(_xlfn.NORM.INV(M550,Params!$B$15,Params!$B$16)+Params!$B$17+Params!$B$18*M550,2)</f>
        <v/>
      </c>
      <c r="Z550" s="9">
        <f>ROUND(_xlfn.NORM.INV(N550,Params!$B$13,Params!$B$14)+Params!$B$17+Params!$B$18*N550,1)</f>
        <v/>
      </c>
    </row>
    <row r="551">
      <c r="A551" s="11" t="n">
        <v>550</v>
      </c>
      <c r="B551" s="12">
        <f>INT((A551-1)/122)+1</f>
        <v/>
      </c>
      <c r="C551" s="13" t="n">
        <v>0.625012</v>
      </c>
      <c r="D551" s="13" t="n">
        <v>0.347199</v>
      </c>
      <c r="E551" s="13" t="n">
        <v>0.366712</v>
      </c>
      <c r="F551" s="13" t="n">
        <v>0.942765</v>
      </c>
      <c r="G551" s="13" t="n">
        <v>0.094972</v>
      </c>
      <c r="H551" s="13" t="n">
        <v>0.747491</v>
      </c>
      <c r="I551" s="13" t="n">
        <v>0.058779</v>
      </c>
      <c r="J551" s="13" t="n">
        <v>0.103425</v>
      </c>
      <c r="K551" s="13" t="n">
        <v>0.263466</v>
      </c>
      <c r="L551" s="13" t="n">
        <v>0.529698</v>
      </c>
      <c r="M551" s="13" t="n">
        <v>0.468771</v>
      </c>
      <c r="N551" s="13" t="n">
        <v>0.009192000000000001</v>
      </c>
      <c r="O551" s="9">
        <f>IF(C551&lt;=1-Params!$B$4,0,MAX(0.1,ROUND(_xlfn.GAMMA.INV((C551-(1-Params!$B$4))/Params!$B$4,Params!$B$5,Params!$B$6),1)))</f>
        <v/>
      </c>
      <c r="P551" s="9">
        <f>IF(D551&lt;=1-Params!$B$7,0,ROUND(_xlfn.GAMMA.INV((D551-(1-Params!$B$7))/Params!$B$7,Params!$B$8,Params!$B$9),3))</f>
        <v/>
      </c>
      <c r="Q551" s="9">
        <f>IF(E551&lt;=1-Params!$B$4,0,MAX(0.1,ROUND(_xlfn.GAMMA.INV((E551-(1-Params!$B$4))/Params!$B$4,Params!$B$5,Params!$B$6),1)))</f>
        <v/>
      </c>
      <c r="R551" s="9">
        <f>IF(F551&lt;=1-Params!$B$7,0,ROUND(_xlfn.GAMMA.INV((F551-(1-Params!$B$7))/Params!$B$7,Params!$B$8,Params!$B$9),3))</f>
        <v/>
      </c>
      <c r="S551" s="9">
        <f>IF(G551&lt;=1-Params!$B$7,0,ROUND((Params!$B$10+Params!$B$11*G551^Params!$B$12)*_xlfn.GAMMA.INV((G551-(1-Params!$B$7))/Params!$B$7,Params!$B$8,Params!$B$9),3))</f>
        <v/>
      </c>
      <c r="T551" s="9">
        <f>IF(H551&lt;=1-Params!$B$4,0,MAX(0.1,ROUND((Params!$B$10+Params!$B$11*H551^Params!$B$12)*_xlfn.GAMMA.INV((H551-(1-Params!$B$4))/Params!$B$4,Params!$B$5,Params!$B$6),1)))</f>
        <v/>
      </c>
      <c r="U551" s="9">
        <f>ROUND(_xlfn.NORM.INV(I551,Params!$B$13,Params!$B$14),1)</f>
        <v/>
      </c>
      <c r="V551" s="9">
        <f>ROUND(_xlfn.NORM.INV(J551,Params!$B$15,Params!$B$16),2)</f>
        <v/>
      </c>
      <c r="W551" s="9">
        <f>ROUND(_xlfn.NORM.INV(K551,Params!$B$13,Params!$B$14),1)</f>
        <v/>
      </c>
      <c r="X551" s="9">
        <f>ROUND(_xlfn.NORM.INV(L551,Params!$B$15,Params!$B$16),2)</f>
        <v/>
      </c>
      <c r="Y551" s="9">
        <f>ROUND(_xlfn.NORM.INV(M551,Params!$B$15,Params!$B$16)+Params!$B$17+Params!$B$18*M551,2)</f>
        <v/>
      </c>
      <c r="Z551" s="9">
        <f>ROUND(_xlfn.NORM.INV(N551,Params!$B$13,Params!$B$14)+Params!$B$17+Params!$B$18*N551,1)</f>
        <v/>
      </c>
    </row>
    <row r="552">
      <c r="A552" s="11" t="n">
        <v>551</v>
      </c>
      <c r="B552" s="12">
        <f>INT((A552-1)/122)+1</f>
        <v/>
      </c>
      <c r="C552" s="13" t="n">
        <v>0.229129</v>
      </c>
      <c r="D552" s="13" t="n">
        <v>0.839482</v>
      </c>
      <c r="E552" s="13" t="n">
        <v>0.233653</v>
      </c>
      <c r="F552" s="13" t="n">
        <v>0.410024</v>
      </c>
      <c r="G552" s="13" t="n">
        <v>0.907203</v>
      </c>
      <c r="H552" s="13" t="n">
        <v>0.050894</v>
      </c>
      <c r="I552" s="13" t="n">
        <v>0.016541</v>
      </c>
      <c r="J552" s="13" t="n">
        <v>0.194647</v>
      </c>
      <c r="K552" s="13" t="n">
        <v>0.247258</v>
      </c>
      <c r="L552" s="13" t="n">
        <v>0.274638</v>
      </c>
      <c r="M552" s="13" t="n">
        <v>0.5506</v>
      </c>
      <c r="N552" s="13" t="n">
        <v>0.082902</v>
      </c>
      <c r="O552" s="9">
        <f>IF(C552&lt;=1-Params!$B$4,0,MAX(0.1,ROUND(_xlfn.GAMMA.INV((C552-(1-Params!$B$4))/Params!$B$4,Params!$B$5,Params!$B$6),1)))</f>
        <v/>
      </c>
      <c r="P552" s="9">
        <f>IF(D552&lt;=1-Params!$B$7,0,ROUND(_xlfn.GAMMA.INV((D552-(1-Params!$B$7))/Params!$B$7,Params!$B$8,Params!$B$9),3))</f>
        <v/>
      </c>
      <c r="Q552" s="9">
        <f>IF(E552&lt;=1-Params!$B$4,0,MAX(0.1,ROUND(_xlfn.GAMMA.INV((E552-(1-Params!$B$4))/Params!$B$4,Params!$B$5,Params!$B$6),1)))</f>
        <v/>
      </c>
      <c r="R552" s="9">
        <f>IF(F552&lt;=1-Params!$B$7,0,ROUND(_xlfn.GAMMA.INV((F552-(1-Params!$B$7))/Params!$B$7,Params!$B$8,Params!$B$9),3))</f>
        <v/>
      </c>
      <c r="S552" s="9">
        <f>IF(G552&lt;=1-Params!$B$7,0,ROUND((Params!$B$10+Params!$B$11*G552^Params!$B$12)*_xlfn.GAMMA.INV((G552-(1-Params!$B$7))/Params!$B$7,Params!$B$8,Params!$B$9),3))</f>
        <v/>
      </c>
      <c r="T552" s="9">
        <f>IF(H552&lt;=1-Params!$B$4,0,MAX(0.1,ROUND((Params!$B$10+Params!$B$11*H552^Params!$B$12)*_xlfn.GAMMA.INV((H552-(1-Params!$B$4))/Params!$B$4,Params!$B$5,Params!$B$6),1)))</f>
        <v/>
      </c>
      <c r="U552" s="9">
        <f>ROUND(_xlfn.NORM.INV(I552,Params!$B$13,Params!$B$14),1)</f>
        <v/>
      </c>
      <c r="V552" s="9">
        <f>ROUND(_xlfn.NORM.INV(J552,Params!$B$15,Params!$B$16),2)</f>
        <v/>
      </c>
      <c r="W552" s="9">
        <f>ROUND(_xlfn.NORM.INV(K552,Params!$B$13,Params!$B$14),1)</f>
        <v/>
      </c>
      <c r="X552" s="9">
        <f>ROUND(_xlfn.NORM.INV(L552,Params!$B$15,Params!$B$16),2)</f>
        <v/>
      </c>
      <c r="Y552" s="9">
        <f>ROUND(_xlfn.NORM.INV(M552,Params!$B$15,Params!$B$16)+Params!$B$17+Params!$B$18*M552,2)</f>
        <v/>
      </c>
      <c r="Z552" s="9">
        <f>ROUND(_xlfn.NORM.INV(N552,Params!$B$13,Params!$B$14)+Params!$B$17+Params!$B$18*N552,1)</f>
        <v/>
      </c>
    </row>
    <row r="553">
      <c r="A553" s="11" t="n">
        <v>552</v>
      </c>
      <c r="B553" s="12">
        <f>INT((A553-1)/122)+1</f>
        <v/>
      </c>
      <c r="C553" s="13" t="n">
        <v>0.377227</v>
      </c>
      <c r="D553" s="13" t="n">
        <v>0.21249</v>
      </c>
      <c r="E553" s="13" t="n">
        <v>0.8552999999999999</v>
      </c>
      <c r="F553" s="13" t="n">
        <v>0.19265</v>
      </c>
      <c r="G553" s="13" t="n">
        <v>0.678651</v>
      </c>
      <c r="H553" s="13" t="n">
        <v>0.146977</v>
      </c>
      <c r="I553" s="13" t="n">
        <v>0.424016</v>
      </c>
      <c r="J553" s="13" t="n">
        <v>0.607522</v>
      </c>
      <c r="K553" s="13" t="n">
        <v>0.191126</v>
      </c>
      <c r="L553" s="13" t="n">
        <v>0.275168</v>
      </c>
      <c r="M553" s="13" t="n">
        <v>0.5917559999999999</v>
      </c>
      <c r="N553" s="13" t="n">
        <v>0.601386</v>
      </c>
      <c r="O553" s="9">
        <f>IF(C553&lt;=1-Params!$B$4,0,MAX(0.1,ROUND(_xlfn.GAMMA.INV((C553-(1-Params!$B$4))/Params!$B$4,Params!$B$5,Params!$B$6),1)))</f>
        <v/>
      </c>
      <c r="P553" s="9">
        <f>IF(D553&lt;=1-Params!$B$7,0,ROUND(_xlfn.GAMMA.INV((D553-(1-Params!$B$7))/Params!$B$7,Params!$B$8,Params!$B$9),3))</f>
        <v/>
      </c>
      <c r="Q553" s="9">
        <f>IF(E553&lt;=1-Params!$B$4,0,MAX(0.1,ROUND(_xlfn.GAMMA.INV((E553-(1-Params!$B$4))/Params!$B$4,Params!$B$5,Params!$B$6),1)))</f>
        <v/>
      </c>
      <c r="R553" s="9">
        <f>IF(F553&lt;=1-Params!$B$7,0,ROUND(_xlfn.GAMMA.INV((F553-(1-Params!$B$7))/Params!$B$7,Params!$B$8,Params!$B$9),3))</f>
        <v/>
      </c>
      <c r="S553" s="9">
        <f>IF(G553&lt;=1-Params!$B$7,0,ROUND((Params!$B$10+Params!$B$11*G553^Params!$B$12)*_xlfn.GAMMA.INV((G553-(1-Params!$B$7))/Params!$B$7,Params!$B$8,Params!$B$9),3))</f>
        <v/>
      </c>
      <c r="T553" s="9">
        <f>IF(H553&lt;=1-Params!$B$4,0,MAX(0.1,ROUND((Params!$B$10+Params!$B$11*H553^Params!$B$12)*_xlfn.GAMMA.INV((H553-(1-Params!$B$4))/Params!$B$4,Params!$B$5,Params!$B$6),1)))</f>
        <v/>
      </c>
      <c r="U553" s="9">
        <f>ROUND(_xlfn.NORM.INV(I553,Params!$B$13,Params!$B$14),1)</f>
        <v/>
      </c>
      <c r="V553" s="9">
        <f>ROUND(_xlfn.NORM.INV(J553,Params!$B$15,Params!$B$16),2)</f>
        <v/>
      </c>
      <c r="W553" s="9">
        <f>ROUND(_xlfn.NORM.INV(K553,Params!$B$13,Params!$B$14),1)</f>
        <v/>
      </c>
      <c r="X553" s="9">
        <f>ROUND(_xlfn.NORM.INV(L553,Params!$B$15,Params!$B$16),2)</f>
        <v/>
      </c>
      <c r="Y553" s="9">
        <f>ROUND(_xlfn.NORM.INV(M553,Params!$B$15,Params!$B$16)+Params!$B$17+Params!$B$18*M553,2)</f>
        <v/>
      </c>
      <c r="Z553" s="9">
        <f>ROUND(_xlfn.NORM.INV(N553,Params!$B$13,Params!$B$14)+Params!$B$17+Params!$B$18*N553,1)</f>
        <v/>
      </c>
    </row>
    <row r="554">
      <c r="A554" s="11" t="n">
        <v>553</v>
      </c>
      <c r="B554" s="12">
        <f>INT((A554-1)/122)+1</f>
        <v/>
      </c>
      <c r="C554" s="13" t="n">
        <v>0.8430569999999999</v>
      </c>
      <c r="D554" s="13" t="n">
        <v>0.468229</v>
      </c>
      <c r="E554" s="13" t="n">
        <v>0.285175</v>
      </c>
      <c r="F554" s="13" t="n">
        <v>0.849057</v>
      </c>
      <c r="G554" s="13" t="n">
        <v>0.667359</v>
      </c>
      <c r="H554" s="13" t="n">
        <v>0.029106</v>
      </c>
      <c r="I554" s="13" t="n">
        <v>0.345726</v>
      </c>
      <c r="J554" s="13" t="n">
        <v>0.7260180000000001</v>
      </c>
      <c r="K554" s="13" t="n">
        <v>0.480809</v>
      </c>
      <c r="L554" s="13" t="n">
        <v>0.401686</v>
      </c>
      <c r="M554" s="13" t="n">
        <v>0.640325</v>
      </c>
      <c r="N554" s="13" t="n">
        <v>0.87684</v>
      </c>
      <c r="O554" s="9">
        <f>IF(C554&lt;=1-Params!$B$4,0,MAX(0.1,ROUND(_xlfn.GAMMA.INV((C554-(1-Params!$B$4))/Params!$B$4,Params!$B$5,Params!$B$6),1)))</f>
        <v/>
      </c>
      <c r="P554" s="9">
        <f>IF(D554&lt;=1-Params!$B$7,0,ROUND(_xlfn.GAMMA.INV((D554-(1-Params!$B$7))/Params!$B$7,Params!$B$8,Params!$B$9),3))</f>
        <v/>
      </c>
      <c r="Q554" s="9">
        <f>IF(E554&lt;=1-Params!$B$4,0,MAX(0.1,ROUND(_xlfn.GAMMA.INV((E554-(1-Params!$B$4))/Params!$B$4,Params!$B$5,Params!$B$6),1)))</f>
        <v/>
      </c>
      <c r="R554" s="9">
        <f>IF(F554&lt;=1-Params!$B$7,0,ROUND(_xlfn.GAMMA.INV((F554-(1-Params!$B$7))/Params!$B$7,Params!$B$8,Params!$B$9),3))</f>
        <v/>
      </c>
      <c r="S554" s="9">
        <f>IF(G554&lt;=1-Params!$B$7,0,ROUND((Params!$B$10+Params!$B$11*G554^Params!$B$12)*_xlfn.GAMMA.INV((G554-(1-Params!$B$7))/Params!$B$7,Params!$B$8,Params!$B$9),3))</f>
        <v/>
      </c>
      <c r="T554" s="9">
        <f>IF(H554&lt;=1-Params!$B$4,0,MAX(0.1,ROUND((Params!$B$10+Params!$B$11*H554^Params!$B$12)*_xlfn.GAMMA.INV((H554-(1-Params!$B$4))/Params!$B$4,Params!$B$5,Params!$B$6),1)))</f>
        <v/>
      </c>
      <c r="U554" s="9">
        <f>ROUND(_xlfn.NORM.INV(I554,Params!$B$13,Params!$B$14),1)</f>
        <v/>
      </c>
      <c r="V554" s="9">
        <f>ROUND(_xlfn.NORM.INV(J554,Params!$B$15,Params!$B$16),2)</f>
        <v/>
      </c>
      <c r="W554" s="9">
        <f>ROUND(_xlfn.NORM.INV(K554,Params!$B$13,Params!$B$14),1)</f>
        <v/>
      </c>
      <c r="X554" s="9">
        <f>ROUND(_xlfn.NORM.INV(L554,Params!$B$15,Params!$B$16),2)</f>
        <v/>
      </c>
      <c r="Y554" s="9">
        <f>ROUND(_xlfn.NORM.INV(M554,Params!$B$15,Params!$B$16)+Params!$B$17+Params!$B$18*M554,2)</f>
        <v/>
      </c>
      <c r="Z554" s="9">
        <f>ROUND(_xlfn.NORM.INV(N554,Params!$B$13,Params!$B$14)+Params!$B$17+Params!$B$18*N554,1)</f>
        <v/>
      </c>
    </row>
    <row r="555">
      <c r="A555" s="11" t="n">
        <v>554</v>
      </c>
      <c r="B555" s="12">
        <f>INT((A555-1)/122)+1</f>
        <v/>
      </c>
      <c r="C555" s="13" t="n">
        <v>0.713744</v>
      </c>
      <c r="D555" s="13" t="n">
        <v>0.345</v>
      </c>
      <c r="E555" s="13" t="n">
        <v>0.801818</v>
      </c>
      <c r="F555" s="13" t="n">
        <v>0.236039</v>
      </c>
      <c r="G555" s="13" t="n">
        <v>0.512139</v>
      </c>
      <c r="H555" s="13" t="n">
        <v>0.778844</v>
      </c>
      <c r="I555" s="13" t="n">
        <v>0.741483</v>
      </c>
      <c r="J555" s="13" t="n">
        <v>0.435458</v>
      </c>
      <c r="K555" s="13" t="n">
        <v>0.609352</v>
      </c>
      <c r="L555" s="13" t="n">
        <v>0.463413</v>
      </c>
      <c r="M555" s="13" t="n">
        <v>0.948886</v>
      </c>
      <c r="N555" s="13" t="n">
        <v>0.85014</v>
      </c>
      <c r="O555" s="9">
        <f>IF(C555&lt;=1-Params!$B$4,0,MAX(0.1,ROUND(_xlfn.GAMMA.INV((C555-(1-Params!$B$4))/Params!$B$4,Params!$B$5,Params!$B$6),1)))</f>
        <v/>
      </c>
      <c r="P555" s="9">
        <f>IF(D555&lt;=1-Params!$B$7,0,ROUND(_xlfn.GAMMA.INV((D555-(1-Params!$B$7))/Params!$B$7,Params!$B$8,Params!$B$9),3))</f>
        <v/>
      </c>
      <c r="Q555" s="9">
        <f>IF(E555&lt;=1-Params!$B$4,0,MAX(0.1,ROUND(_xlfn.GAMMA.INV((E555-(1-Params!$B$4))/Params!$B$4,Params!$B$5,Params!$B$6),1)))</f>
        <v/>
      </c>
      <c r="R555" s="9">
        <f>IF(F555&lt;=1-Params!$B$7,0,ROUND(_xlfn.GAMMA.INV((F555-(1-Params!$B$7))/Params!$B$7,Params!$B$8,Params!$B$9),3))</f>
        <v/>
      </c>
      <c r="S555" s="9">
        <f>IF(G555&lt;=1-Params!$B$7,0,ROUND((Params!$B$10+Params!$B$11*G555^Params!$B$12)*_xlfn.GAMMA.INV((G555-(1-Params!$B$7))/Params!$B$7,Params!$B$8,Params!$B$9),3))</f>
        <v/>
      </c>
      <c r="T555" s="9">
        <f>IF(H555&lt;=1-Params!$B$4,0,MAX(0.1,ROUND((Params!$B$10+Params!$B$11*H555^Params!$B$12)*_xlfn.GAMMA.INV((H555-(1-Params!$B$4))/Params!$B$4,Params!$B$5,Params!$B$6),1)))</f>
        <v/>
      </c>
      <c r="U555" s="9">
        <f>ROUND(_xlfn.NORM.INV(I555,Params!$B$13,Params!$B$14),1)</f>
        <v/>
      </c>
      <c r="V555" s="9">
        <f>ROUND(_xlfn.NORM.INV(J555,Params!$B$15,Params!$B$16),2)</f>
        <v/>
      </c>
      <c r="W555" s="9">
        <f>ROUND(_xlfn.NORM.INV(K555,Params!$B$13,Params!$B$14),1)</f>
        <v/>
      </c>
      <c r="X555" s="9">
        <f>ROUND(_xlfn.NORM.INV(L555,Params!$B$15,Params!$B$16),2)</f>
        <v/>
      </c>
      <c r="Y555" s="9">
        <f>ROUND(_xlfn.NORM.INV(M555,Params!$B$15,Params!$B$16)+Params!$B$17+Params!$B$18*M555,2)</f>
        <v/>
      </c>
      <c r="Z555" s="9">
        <f>ROUND(_xlfn.NORM.INV(N555,Params!$B$13,Params!$B$14)+Params!$B$17+Params!$B$18*N555,1)</f>
        <v/>
      </c>
    </row>
    <row r="556">
      <c r="A556" s="11" t="n">
        <v>555</v>
      </c>
      <c r="B556" s="12">
        <f>INT((A556-1)/122)+1</f>
        <v/>
      </c>
      <c r="C556" s="13" t="n">
        <v>0.925068</v>
      </c>
      <c r="D556" s="13" t="n">
        <v>0.188664</v>
      </c>
      <c r="E556" s="13" t="n">
        <v>0.473428</v>
      </c>
      <c r="F556" s="13" t="n">
        <v>0.5031330000000001</v>
      </c>
      <c r="G556" s="13" t="n">
        <v>0.611106</v>
      </c>
      <c r="H556" s="13" t="n">
        <v>0.351864</v>
      </c>
      <c r="I556" s="13" t="n">
        <v>0.590537</v>
      </c>
      <c r="J556" s="13" t="n">
        <v>0.873444</v>
      </c>
      <c r="K556" s="13" t="n">
        <v>0.8157990000000001</v>
      </c>
      <c r="L556" s="13" t="n">
        <v>0.7159180000000001</v>
      </c>
      <c r="M556" s="13" t="n">
        <v>0.680155</v>
      </c>
      <c r="N556" s="13" t="n">
        <v>0.649644</v>
      </c>
      <c r="O556" s="9">
        <f>IF(C556&lt;=1-Params!$B$4,0,MAX(0.1,ROUND(_xlfn.GAMMA.INV((C556-(1-Params!$B$4))/Params!$B$4,Params!$B$5,Params!$B$6),1)))</f>
        <v/>
      </c>
      <c r="P556" s="9">
        <f>IF(D556&lt;=1-Params!$B$7,0,ROUND(_xlfn.GAMMA.INV((D556-(1-Params!$B$7))/Params!$B$7,Params!$B$8,Params!$B$9),3))</f>
        <v/>
      </c>
      <c r="Q556" s="9">
        <f>IF(E556&lt;=1-Params!$B$4,0,MAX(0.1,ROUND(_xlfn.GAMMA.INV((E556-(1-Params!$B$4))/Params!$B$4,Params!$B$5,Params!$B$6),1)))</f>
        <v/>
      </c>
      <c r="R556" s="9">
        <f>IF(F556&lt;=1-Params!$B$7,0,ROUND(_xlfn.GAMMA.INV((F556-(1-Params!$B$7))/Params!$B$7,Params!$B$8,Params!$B$9),3))</f>
        <v/>
      </c>
      <c r="S556" s="9">
        <f>IF(G556&lt;=1-Params!$B$7,0,ROUND((Params!$B$10+Params!$B$11*G556^Params!$B$12)*_xlfn.GAMMA.INV((G556-(1-Params!$B$7))/Params!$B$7,Params!$B$8,Params!$B$9),3))</f>
        <v/>
      </c>
      <c r="T556" s="9">
        <f>IF(H556&lt;=1-Params!$B$4,0,MAX(0.1,ROUND((Params!$B$10+Params!$B$11*H556^Params!$B$12)*_xlfn.GAMMA.INV((H556-(1-Params!$B$4))/Params!$B$4,Params!$B$5,Params!$B$6),1)))</f>
        <v/>
      </c>
      <c r="U556" s="9">
        <f>ROUND(_xlfn.NORM.INV(I556,Params!$B$13,Params!$B$14),1)</f>
        <v/>
      </c>
      <c r="V556" s="9">
        <f>ROUND(_xlfn.NORM.INV(J556,Params!$B$15,Params!$B$16),2)</f>
        <v/>
      </c>
      <c r="W556" s="9">
        <f>ROUND(_xlfn.NORM.INV(K556,Params!$B$13,Params!$B$14),1)</f>
        <v/>
      </c>
      <c r="X556" s="9">
        <f>ROUND(_xlfn.NORM.INV(L556,Params!$B$15,Params!$B$16),2)</f>
        <v/>
      </c>
      <c r="Y556" s="9">
        <f>ROUND(_xlfn.NORM.INV(M556,Params!$B$15,Params!$B$16)+Params!$B$17+Params!$B$18*M556,2)</f>
        <v/>
      </c>
      <c r="Z556" s="9">
        <f>ROUND(_xlfn.NORM.INV(N556,Params!$B$13,Params!$B$14)+Params!$B$17+Params!$B$18*N556,1)</f>
        <v/>
      </c>
    </row>
    <row r="557">
      <c r="A557" s="11" t="n">
        <v>556</v>
      </c>
      <c r="B557" s="12">
        <f>INT((A557-1)/122)+1</f>
        <v/>
      </c>
      <c r="C557" s="13" t="n">
        <v>0.892435</v>
      </c>
      <c r="D557" s="13" t="n">
        <v>0.429504</v>
      </c>
      <c r="E557" s="13" t="n">
        <v>0.708103</v>
      </c>
      <c r="F557" s="13" t="n">
        <v>0.310137</v>
      </c>
      <c r="G557" s="13" t="n">
        <v>0.592242</v>
      </c>
      <c r="H557" s="13" t="n">
        <v>0.641146</v>
      </c>
      <c r="I557" s="13" t="n">
        <v>0.189307</v>
      </c>
      <c r="J557" s="13" t="n">
        <v>0.632904</v>
      </c>
      <c r="K557" s="13" t="n">
        <v>0.61337</v>
      </c>
      <c r="L557" s="13" t="n">
        <v>0.954383</v>
      </c>
      <c r="M557" s="13" t="n">
        <v>0.767954</v>
      </c>
      <c r="N557" s="13" t="n">
        <v>0.703619</v>
      </c>
      <c r="O557" s="9">
        <f>IF(C557&lt;=1-Params!$B$4,0,MAX(0.1,ROUND(_xlfn.GAMMA.INV((C557-(1-Params!$B$4))/Params!$B$4,Params!$B$5,Params!$B$6),1)))</f>
        <v/>
      </c>
      <c r="P557" s="9">
        <f>IF(D557&lt;=1-Params!$B$7,0,ROUND(_xlfn.GAMMA.INV((D557-(1-Params!$B$7))/Params!$B$7,Params!$B$8,Params!$B$9),3))</f>
        <v/>
      </c>
      <c r="Q557" s="9">
        <f>IF(E557&lt;=1-Params!$B$4,0,MAX(0.1,ROUND(_xlfn.GAMMA.INV((E557-(1-Params!$B$4))/Params!$B$4,Params!$B$5,Params!$B$6),1)))</f>
        <v/>
      </c>
      <c r="R557" s="9">
        <f>IF(F557&lt;=1-Params!$B$7,0,ROUND(_xlfn.GAMMA.INV((F557-(1-Params!$B$7))/Params!$B$7,Params!$B$8,Params!$B$9),3))</f>
        <v/>
      </c>
      <c r="S557" s="9">
        <f>IF(G557&lt;=1-Params!$B$7,0,ROUND((Params!$B$10+Params!$B$11*G557^Params!$B$12)*_xlfn.GAMMA.INV((G557-(1-Params!$B$7))/Params!$B$7,Params!$B$8,Params!$B$9),3))</f>
        <v/>
      </c>
      <c r="T557" s="9">
        <f>IF(H557&lt;=1-Params!$B$4,0,MAX(0.1,ROUND((Params!$B$10+Params!$B$11*H557^Params!$B$12)*_xlfn.GAMMA.INV((H557-(1-Params!$B$4))/Params!$B$4,Params!$B$5,Params!$B$6),1)))</f>
        <v/>
      </c>
      <c r="U557" s="9">
        <f>ROUND(_xlfn.NORM.INV(I557,Params!$B$13,Params!$B$14),1)</f>
        <v/>
      </c>
      <c r="V557" s="9">
        <f>ROUND(_xlfn.NORM.INV(J557,Params!$B$15,Params!$B$16),2)</f>
        <v/>
      </c>
      <c r="W557" s="9">
        <f>ROUND(_xlfn.NORM.INV(K557,Params!$B$13,Params!$B$14),1)</f>
        <v/>
      </c>
      <c r="X557" s="9">
        <f>ROUND(_xlfn.NORM.INV(L557,Params!$B$15,Params!$B$16),2)</f>
        <v/>
      </c>
      <c r="Y557" s="9">
        <f>ROUND(_xlfn.NORM.INV(M557,Params!$B$15,Params!$B$16)+Params!$B$17+Params!$B$18*M557,2)</f>
        <v/>
      </c>
      <c r="Z557" s="9">
        <f>ROUND(_xlfn.NORM.INV(N557,Params!$B$13,Params!$B$14)+Params!$B$17+Params!$B$18*N557,1)</f>
        <v/>
      </c>
    </row>
    <row r="558">
      <c r="A558" s="11" t="n">
        <v>557</v>
      </c>
      <c r="B558" s="12">
        <f>INT((A558-1)/122)+1</f>
        <v/>
      </c>
      <c r="C558" s="13" t="n">
        <v>0.438638</v>
      </c>
      <c r="D558" s="13" t="n">
        <v>0.875987</v>
      </c>
      <c r="E558" s="13" t="n">
        <v>0.904118</v>
      </c>
      <c r="F558" s="13" t="n">
        <v>0.216604</v>
      </c>
      <c r="G558" s="13" t="n">
        <v>0.959579</v>
      </c>
      <c r="H558" s="13" t="n">
        <v>0.521145</v>
      </c>
      <c r="I558" s="13" t="n">
        <v>0.111509</v>
      </c>
      <c r="J558" s="13" t="n">
        <v>0.439682</v>
      </c>
      <c r="K558" s="13" t="n">
        <v>0.401072</v>
      </c>
      <c r="L558" s="13" t="n">
        <v>0.782714</v>
      </c>
      <c r="M558" s="13" t="n">
        <v>0.744781</v>
      </c>
      <c r="N558" s="13" t="n">
        <v>0.845406</v>
      </c>
      <c r="O558" s="9">
        <f>IF(C558&lt;=1-Params!$B$4,0,MAX(0.1,ROUND(_xlfn.GAMMA.INV((C558-(1-Params!$B$4))/Params!$B$4,Params!$B$5,Params!$B$6),1)))</f>
        <v/>
      </c>
      <c r="P558" s="9">
        <f>IF(D558&lt;=1-Params!$B$7,0,ROUND(_xlfn.GAMMA.INV((D558-(1-Params!$B$7))/Params!$B$7,Params!$B$8,Params!$B$9),3))</f>
        <v/>
      </c>
      <c r="Q558" s="9">
        <f>IF(E558&lt;=1-Params!$B$4,0,MAX(0.1,ROUND(_xlfn.GAMMA.INV((E558-(1-Params!$B$4))/Params!$B$4,Params!$B$5,Params!$B$6),1)))</f>
        <v/>
      </c>
      <c r="R558" s="9">
        <f>IF(F558&lt;=1-Params!$B$7,0,ROUND(_xlfn.GAMMA.INV((F558-(1-Params!$B$7))/Params!$B$7,Params!$B$8,Params!$B$9),3))</f>
        <v/>
      </c>
      <c r="S558" s="9">
        <f>IF(G558&lt;=1-Params!$B$7,0,ROUND((Params!$B$10+Params!$B$11*G558^Params!$B$12)*_xlfn.GAMMA.INV((G558-(1-Params!$B$7))/Params!$B$7,Params!$B$8,Params!$B$9),3))</f>
        <v/>
      </c>
      <c r="T558" s="9">
        <f>IF(H558&lt;=1-Params!$B$4,0,MAX(0.1,ROUND((Params!$B$10+Params!$B$11*H558^Params!$B$12)*_xlfn.GAMMA.INV((H558-(1-Params!$B$4))/Params!$B$4,Params!$B$5,Params!$B$6),1)))</f>
        <v/>
      </c>
      <c r="U558" s="9">
        <f>ROUND(_xlfn.NORM.INV(I558,Params!$B$13,Params!$B$14),1)</f>
        <v/>
      </c>
      <c r="V558" s="9">
        <f>ROUND(_xlfn.NORM.INV(J558,Params!$B$15,Params!$B$16),2)</f>
        <v/>
      </c>
      <c r="W558" s="9">
        <f>ROUND(_xlfn.NORM.INV(K558,Params!$B$13,Params!$B$14),1)</f>
        <v/>
      </c>
      <c r="X558" s="9">
        <f>ROUND(_xlfn.NORM.INV(L558,Params!$B$15,Params!$B$16),2)</f>
        <v/>
      </c>
      <c r="Y558" s="9">
        <f>ROUND(_xlfn.NORM.INV(M558,Params!$B$15,Params!$B$16)+Params!$B$17+Params!$B$18*M558,2)</f>
        <v/>
      </c>
      <c r="Z558" s="9">
        <f>ROUND(_xlfn.NORM.INV(N558,Params!$B$13,Params!$B$14)+Params!$B$17+Params!$B$18*N558,1)</f>
        <v/>
      </c>
    </row>
    <row r="559">
      <c r="A559" s="11" t="n">
        <v>558</v>
      </c>
      <c r="B559" s="12">
        <f>INT((A559-1)/122)+1</f>
        <v/>
      </c>
      <c r="C559" s="13" t="n">
        <v>0.096188</v>
      </c>
      <c r="D559" s="13" t="n">
        <v>0.252578</v>
      </c>
      <c r="E559" s="13" t="n">
        <v>0.507026</v>
      </c>
      <c r="F559" s="13" t="n">
        <v>0.221675</v>
      </c>
      <c r="G559" s="13" t="n">
        <v>0.705155</v>
      </c>
      <c r="H559" s="13" t="n">
        <v>0.859206</v>
      </c>
      <c r="I559" s="13" t="n">
        <v>0.183501</v>
      </c>
      <c r="J559" s="13" t="n">
        <v>0.50296</v>
      </c>
      <c r="K559" s="13" t="n">
        <v>0.346977</v>
      </c>
      <c r="L559" s="13" t="n">
        <v>0.434876</v>
      </c>
      <c r="M559" s="13" t="n">
        <v>0.50352</v>
      </c>
      <c r="N559" s="13" t="n">
        <v>0.406725</v>
      </c>
      <c r="O559" s="9">
        <f>IF(C559&lt;=1-Params!$B$4,0,MAX(0.1,ROUND(_xlfn.GAMMA.INV((C559-(1-Params!$B$4))/Params!$B$4,Params!$B$5,Params!$B$6),1)))</f>
        <v/>
      </c>
      <c r="P559" s="9">
        <f>IF(D559&lt;=1-Params!$B$7,0,ROUND(_xlfn.GAMMA.INV((D559-(1-Params!$B$7))/Params!$B$7,Params!$B$8,Params!$B$9),3))</f>
        <v/>
      </c>
      <c r="Q559" s="9">
        <f>IF(E559&lt;=1-Params!$B$4,0,MAX(0.1,ROUND(_xlfn.GAMMA.INV((E559-(1-Params!$B$4))/Params!$B$4,Params!$B$5,Params!$B$6),1)))</f>
        <v/>
      </c>
      <c r="R559" s="9">
        <f>IF(F559&lt;=1-Params!$B$7,0,ROUND(_xlfn.GAMMA.INV((F559-(1-Params!$B$7))/Params!$B$7,Params!$B$8,Params!$B$9),3))</f>
        <v/>
      </c>
      <c r="S559" s="9">
        <f>IF(G559&lt;=1-Params!$B$7,0,ROUND((Params!$B$10+Params!$B$11*G559^Params!$B$12)*_xlfn.GAMMA.INV((G559-(1-Params!$B$7))/Params!$B$7,Params!$B$8,Params!$B$9),3))</f>
        <v/>
      </c>
      <c r="T559" s="9">
        <f>IF(H559&lt;=1-Params!$B$4,0,MAX(0.1,ROUND((Params!$B$10+Params!$B$11*H559^Params!$B$12)*_xlfn.GAMMA.INV((H559-(1-Params!$B$4))/Params!$B$4,Params!$B$5,Params!$B$6),1)))</f>
        <v/>
      </c>
      <c r="U559" s="9">
        <f>ROUND(_xlfn.NORM.INV(I559,Params!$B$13,Params!$B$14),1)</f>
        <v/>
      </c>
      <c r="V559" s="9">
        <f>ROUND(_xlfn.NORM.INV(J559,Params!$B$15,Params!$B$16),2)</f>
        <v/>
      </c>
      <c r="W559" s="9">
        <f>ROUND(_xlfn.NORM.INV(K559,Params!$B$13,Params!$B$14),1)</f>
        <v/>
      </c>
      <c r="X559" s="9">
        <f>ROUND(_xlfn.NORM.INV(L559,Params!$B$15,Params!$B$16),2)</f>
        <v/>
      </c>
      <c r="Y559" s="9">
        <f>ROUND(_xlfn.NORM.INV(M559,Params!$B$15,Params!$B$16)+Params!$B$17+Params!$B$18*M559,2)</f>
        <v/>
      </c>
      <c r="Z559" s="9">
        <f>ROUND(_xlfn.NORM.INV(N559,Params!$B$13,Params!$B$14)+Params!$B$17+Params!$B$18*N559,1)</f>
        <v/>
      </c>
    </row>
    <row r="560">
      <c r="A560" s="11" t="n">
        <v>559</v>
      </c>
      <c r="B560" s="12">
        <f>INT((A560-1)/122)+1</f>
        <v/>
      </c>
      <c r="C560" s="13" t="n">
        <v>0.632652</v>
      </c>
      <c r="D560" s="13" t="n">
        <v>0.766386</v>
      </c>
      <c r="E560" s="13" t="n">
        <v>0.789124</v>
      </c>
      <c r="F560" s="13" t="n">
        <v>0.760992</v>
      </c>
      <c r="G560" s="13" t="n">
        <v>0.339186</v>
      </c>
      <c r="H560" s="13" t="n">
        <v>0.865147</v>
      </c>
      <c r="I560" s="13" t="n">
        <v>0.044925</v>
      </c>
      <c r="J560" s="13" t="n">
        <v>0.064259</v>
      </c>
      <c r="K560" s="13" t="n">
        <v>0.695273</v>
      </c>
      <c r="L560" s="13" t="n">
        <v>0.049797</v>
      </c>
      <c r="M560" s="13" t="n">
        <v>0.061654</v>
      </c>
      <c r="N560" s="13" t="n">
        <v>0.327691</v>
      </c>
      <c r="O560" s="9">
        <f>IF(C560&lt;=1-Params!$B$4,0,MAX(0.1,ROUND(_xlfn.GAMMA.INV((C560-(1-Params!$B$4))/Params!$B$4,Params!$B$5,Params!$B$6),1)))</f>
        <v/>
      </c>
      <c r="P560" s="9">
        <f>IF(D560&lt;=1-Params!$B$7,0,ROUND(_xlfn.GAMMA.INV((D560-(1-Params!$B$7))/Params!$B$7,Params!$B$8,Params!$B$9),3))</f>
        <v/>
      </c>
      <c r="Q560" s="9">
        <f>IF(E560&lt;=1-Params!$B$4,0,MAX(0.1,ROUND(_xlfn.GAMMA.INV((E560-(1-Params!$B$4))/Params!$B$4,Params!$B$5,Params!$B$6),1)))</f>
        <v/>
      </c>
      <c r="R560" s="9">
        <f>IF(F560&lt;=1-Params!$B$7,0,ROUND(_xlfn.GAMMA.INV((F560-(1-Params!$B$7))/Params!$B$7,Params!$B$8,Params!$B$9),3))</f>
        <v/>
      </c>
      <c r="S560" s="9">
        <f>IF(G560&lt;=1-Params!$B$7,0,ROUND((Params!$B$10+Params!$B$11*G560^Params!$B$12)*_xlfn.GAMMA.INV((G560-(1-Params!$B$7))/Params!$B$7,Params!$B$8,Params!$B$9),3))</f>
        <v/>
      </c>
      <c r="T560" s="9">
        <f>IF(H560&lt;=1-Params!$B$4,0,MAX(0.1,ROUND((Params!$B$10+Params!$B$11*H560^Params!$B$12)*_xlfn.GAMMA.INV((H560-(1-Params!$B$4))/Params!$B$4,Params!$B$5,Params!$B$6),1)))</f>
        <v/>
      </c>
      <c r="U560" s="9">
        <f>ROUND(_xlfn.NORM.INV(I560,Params!$B$13,Params!$B$14),1)</f>
        <v/>
      </c>
      <c r="V560" s="9">
        <f>ROUND(_xlfn.NORM.INV(J560,Params!$B$15,Params!$B$16),2)</f>
        <v/>
      </c>
      <c r="W560" s="9">
        <f>ROUND(_xlfn.NORM.INV(K560,Params!$B$13,Params!$B$14),1)</f>
        <v/>
      </c>
      <c r="X560" s="9">
        <f>ROUND(_xlfn.NORM.INV(L560,Params!$B$15,Params!$B$16),2)</f>
        <v/>
      </c>
      <c r="Y560" s="9">
        <f>ROUND(_xlfn.NORM.INV(M560,Params!$B$15,Params!$B$16)+Params!$B$17+Params!$B$18*M560,2)</f>
        <v/>
      </c>
      <c r="Z560" s="9">
        <f>ROUND(_xlfn.NORM.INV(N560,Params!$B$13,Params!$B$14)+Params!$B$17+Params!$B$18*N560,1)</f>
        <v/>
      </c>
    </row>
    <row r="561">
      <c r="A561" s="11" t="n">
        <v>560</v>
      </c>
      <c r="B561" s="12">
        <f>INT((A561-1)/122)+1</f>
        <v/>
      </c>
      <c r="C561" s="13" t="n">
        <v>0.638218</v>
      </c>
      <c r="D561" s="13" t="n">
        <v>0.822989</v>
      </c>
      <c r="E561" s="13" t="n">
        <v>0.628441</v>
      </c>
      <c r="F561" s="13" t="n">
        <v>0.142281</v>
      </c>
      <c r="G561" s="13" t="n">
        <v>0.699055</v>
      </c>
      <c r="H561" s="13" t="n">
        <v>0.681911</v>
      </c>
      <c r="I561" s="13" t="n">
        <v>0.468575</v>
      </c>
      <c r="J561" s="13" t="n">
        <v>0.12817</v>
      </c>
      <c r="K561" s="13" t="n">
        <v>0.62093</v>
      </c>
      <c r="L561" s="13" t="n">
        <v>0.06444800000000001</v>
      </c>
      <c r="M561" s="13" t="n">
        <v>0.01422</v>
      </c>
      <c r="N561" s="13" t="n">
        <v>0.543721</v>
      </c>
      <c r="O561" s="9">
        <f>IF(C561&lt;=1-Params!$B$4,0,MAX(0.1,ROUND(_xlfn.GAMMA.INV((C561-(1-Params!$B$4))/Params!$B$4,Params!$B$5,Params!$B$6),1)))</f>
        <v/>
      </c>
      <c r="P561" s="9">
        <f>IF(D561&lt;=1-Params!$B$7,0,ROUND(_xlfn.GAMMA.INV((D561-(1-Params!$B$7))/Params!$B$7,Params!$B$8,Params!$B$9),3))</f>
        <v/>
      </c>
      <c r="Q561" s="9">
        <f>IF(E561&lt;=1-Params!$B$4,0,MAX(0.1,ROUND(_xlfn.GAMMA.INV((E561-(1-Params!$B$4))/Params!$B$4,Params!$B$5,Params!$B$6),1)))</f>
        <v/>
      </c>
      <c r="R561" s="9">
        <f>IF(F561&lt;=1-Params!$B$7,0,ROUND(_xlfn.GAMMA.INV((F561-(1-Params!$B$7))/Params!$B$7,Params!$B$8,Params!$B$9),3))</f>
        <v/>
      </c>
      <c r="S561" s="9">
        <f>IF(G561&lt;=1-Params!$B$7,0,ROUND((Params!$B$10+Params!$B$11*G561^Params!$B$12)*_xlfn.GAMMA.INV((G561-(1-Params!$B$7))/Params!$B$7,Params!$B$8,Params!$B$9),3))</f>
        <v/>
      </c>
      <c r="T561" s="9">
        <f>IF(H561&lt;=1-Params!$B$4,0,MAX(0.1,ROUND((Params!$B$10+Params!$B$11*H561^Params!$B$12)*_xlfn.GAMMA.INV((H561-(1-Params!$B$4))/Params!$B$4,Params!$B$5,Params!$B$6),1)))</f>
        <v/>
      </c>
      <c r="U561" s="9">
        <f>ROUND(_xlfn.NORM.INV(I561,Params!$B$13,Params!$B$14),1)</f>
        <v/>
      </c>
      <c r="V561" s="9">
        <f>ROUND(_xlfn.NORM.INV(J561,Params!$B$15,Params!$B$16),2)</f>
        <v/>
      </c>
      <c r="W561" s="9">
        <f>ROUND(_xlfn.NORM.INV(K561,Params!$B$13,Params!$B$14),1)</f>
        <v/>
      </c>
      <c r="X561" s="9">
        <f>ROUND(_xlfn.NORM.INV(L561,Params!$B$15,Params!$B$16),2)</f>
        <v/>
      </c>
      <c r="Y561" s="9">
        <f>ROUND(_xlfn.NORM.INV(M561,Params!$B$15,Params!$B$16)+Params!$B$17+Params!$B$18*M561,2)</f>
        <v/>
      </c>
      <c r="Z561" s="9">
        <f>ROUND(_xlfn.NORM.INV(N561,Params!$B$13,Params!$B$14)+Params!$B$17+Params!$B$18*N561,1)</f>
        <v/>
      </c>
    </row>
    <row r="562">
      <c r="A562" s="11" t="n">
        <v>561</v>
      </c>
      <c r="B562" s="12">
        <f>INT((A562-1)/122)+1</f>
        <v/>
      </c>
      <c r="C562" s="13" t="n">
        <v>0.902297</v>
      </c>
      <c r="D562" s="13" t="n">
        <v>0.425978</v>
      </c>
      <c r="E562" s="13" t="n">
        <v>0.836109</v>
      </c>
      <c r="F562" s="13" t="n">
        <v>0.392698</v>
      </c>
      <c r="G562" s="13" t="n">
        <v>0.205875</v>
      </c>
      <c r="H562" s="13" t="n">
        <v>0.79406</v>
      </c>
      <c r="I562" s="13" t="n">
        <v>0.420419</v>
      </c>
      <c r="J562" s="13" t="n">
        <v>0.170747</v>
      </c>
      <c r="K562" s="13" t="n">
        <v>0.273076</v>
      </c>
      <c r="L562" s="13" t="n">
        <v>0.07305</v>
      </c>
      <c r="M562" s="13" t="n">
        <v>0.040825</v>
      </c>
      <c r="N562" s="13" t="n">
        <v>0.690798</v>
      </c>
      <c r="O562" s="9">
        <f>IF(C562&lt;=1-Params!$B$4,0,MAX(0.1,ROUND(_xlfn.GAMMA.INV((C562-(1-Params!$B$4))/Params!$B$4,Params!$B$5,Params!$B$6),1)))</f>
        <v/>
      </c>
      <c r="P562" s="9">
        <f>IF(D562&lt;=1-Params!$B$7,0,ROUND(_xlfn.GAMMA.INV((D562-(1-Params!$B$7))/Params!$B$7,Params!$B$8,Params!$B$9),3))</f>
        <v/>
      </c>
      <c r="Q562" s="9">
        <f>IF(E562&lt;=1-Params!$B$4,0,MAX(0.1,ROUND(_xlfn.GAMMA.INV((E562-(1-Params!$B$4))/Params!$B$4,Params!$B$5,Params!$B$6),1)))</f>
        <v/>
      </c>
      <c r="R562" s="9">
        <f>IF(F562&lt;=1-Params!$B$7,0,ROUND(_xlfn.GAMMA.INV((F562-(1-Params!$B$7))/Params!$B$7,Params!$B$8,Params!$B$9),3))</f>
        <v/>
      </c>
      <c r="S562" s="9">
        <f>IF(G562&lt;=1-Params!$B$7,0,ROUND((Params!$B$10+Params!$B$11*G562^Params!$B$12)*_xlfn.GAMMA.INV((G562-(1-Params!$B$7))/Params!$B$7,Params!$B$8,Params!$B$9),3))</f>
        <v/>
      </c>
      <c r="T562" s="9">
        <f>IF(H562&lt;=1-Params!$B$4,0,MAX(0.1,ROUND((Params!$B$10+Params!$B$11*H562^Params!$B$12)*_xlfn.GAMMA.INV((H562-(1-Params!$B$4))/Params!$B$4,Params!$B$5,Params!$B$6),1)))</f>
        <v/>
      </c>
      <c r="U562" s="9">
        <f>ROUND(_xlfn.NORM.INV(I562,Params!$B$13,Params!$B$14),1)</f>
        <v/>
      </c>
      <c r="V562" s="9">
        <f>ROUND(_xlfn.NORM.INV(J562,Params!$B$15,Params!$B$16),2)</f>
        <v/>
      </c>
      <c r="W562" s="9">
        <f>ROUND(_xlfn.NORM.INV(K562,Params!$B$13,Params!$B$14),1)</f>
        <v/>
      </c>
      <c r="X562" s="9">
        <f>ROUND(_xlfn.NORM.INV(L562,Params!$B$15,Params!$B$16),2)</f>
        <v/>
      </c>
      <c r="Y562" s="9">
        <f>ROUND(_xlfn.NORM.INV(M562,Params!$B$15,Params!$B$16)+Params!$B$17+Params!$B$18*M562,2)</f>
        <v/>
      </c>
      <c r="Z562" s="9">
        <f>ROUND(_xlfn.NORM.INV(N562,Params!$B$13,Params!$B$14)+Params!$B$17+Params!$B$18*N562,1)</f>
        <v/>
      </c>
    </row>
    <row r="563">
      <c r="A563" s="11" t="n">
        <v>562</v>
      </c>
      <c r="B563" s="12">
        <f>INT((A563-1)/122)+1</f>
        <v/>
      </c>
      <c r="C563" s="13" t="n">
        <v>0.69018</v>
      </c>
      <c r="D563" s="13" t="n">
        <v>0.9045299999999999</v>
      </c>
      <c r="E563" s="13" t="n">
        <v>0.864487</v>
      </c>
      <c r="F563" s="13" t="n">
        <v>0.332612</v>
      </c>
      <c r="G563" s="13" t="n">
        <v>0.09629</v>
      </c>
      <c r="H563" s="13" t="n">
        <v>0.481004</v>
      </c>
      <c r="I563" s="13" t="n">
        <v>0.071661</v>
      </c>
      <c r="J563" s="13" t="n">
        <v>0.484137</v>
      </c>
      <c r="K563" s="13" t="n">
        <v>0.135648</v>
      </c>
      <c r="L563" s="13" t="n">
        <v>0.018808</v>
      </c>
      <c r="M563" s="13" t="n">
        <v>0.000421</v>
      </c>
      <c r="N563" s="13" t="n">
        <v>0.700746</v>
      </c>
      <c r="O563" s="9">
        <f>IF(C563&lt;=1-Params!$B$4,0,MAX(0.1,ROUND(_xlfn.GAMMA.INV((C563-(1-Params!$B$4))/Params!$B$4,Params!$B$5,Params!$B$6),1)))</f>
        <v/>
      </c>
      <c r="P563" s="9">
        <f>IF(D563&lt;=1-Params!$B$7,0,ROUND(_xlfn.GAMMA.INV((D563-(1-Params!$B$7))/Params!$B$7,Params!$B$8,Params!$B$9),3))</f>
        <v/>
      </c>
      <c r="Q563" s="9">
        <f>IF(E563&lt;=1-Params!$B$4,0,MAX(0.1,ROUND(_xlfn.GAMMA.INV((E563-(1-Params!$B$4))/Params!$B$4,Params!$B$5,Params!$B$6),1)))</f>
        <v/>
      </c>
      <c r="R563" s="9">
        <f>IF(F563&lt;=1-Params!$B$7,0,ROUND(_xlfn.GAMMA.INV((F563-(1-Params!$B$7))/Params!$B$7,Params!$B$8,Params!$B$9),3))</f>
        <v/>
      </c>
      <c r="S563" s="9">
        <f>IF(G563&lt;=1-Params!$B$7,0,ROUND((Params!$B$10+Params!$B$11*G563^Params!$B$12)*_xlfn.GAMMA.INV((G563-(1-Params!$B$7))/Params!$B$7,Params!$B$8,Params!$B$9),3))</f>
        <v/>
      </c>
      <c r="T563" s="9">
        <f>IF(H563&lt;=1-Params!$B$4,0,MAX(0.1,ROUND((Params!$B$10+Params!$B$11*H563^Params!$B$12)*_xlfn.GAMMA.INV((H563-(1-Params!$B$4))/Params!$B$4,Params!$B$5,Params!$B$6),1)))</f>
        <v/>
      </c>
      <c r="U563" s="9">
        <f>ROUND(_xlfn.NORM.INV(I563,Params!$B$13,Params!$B$14),1)</f>
        <v/>
      </c>
      <c r="V563" s="9">
        <f>ROUND(_xlfn.NORM.INV(J563,Params!$B$15,Params!$B$16),2)</f>
        <v/>
      </c>
      <c r="W563" s="9">
        <f>ROUND(_xlfn.NORM.INV(K563,Params!$B$13,Params!$B$14),1)</f>
        <v/>
      </c>
      <c r="X563" s="9">
        <f>ROUND(_xlfn.NORM.INV(L563,Params!$B$15,Params!$B$16),2)</f>
        <v/>
      </c>
      <c r="Y563" s="9">
        <f>ROUND(_xlfn.NORM.INV(M563,Params!$B$15,Params!$B$16)+Params!$B$17+Params!$B$18*M563,2)</f>
        <v/>
      </c>
      <c r="Z563" s="9">
        <f>ROUND(_xlfn.NORM.INV(N563,Params!$B$13,Params!$B$14)+Params!$B$17+Params!$B$18*N563,1)</f>
        <v/>
      </c>
    </row>
    <row r="564">
      <c r="A564" s="11" t="n">
        <v>563</v>
      </c>
      <c r="B564" s="12">
        <f>INT((A564-1)/122)+1</f>
        <v/>
      </c>
      <c r="C564" s="13" t="n">
        <v>0.789994</v>
      </c>
      <c r="D564" s="13" t="n">
        <v>0.455979</v>
      </c>
      <c r="E564" s="13" t="n">
        <v>0.177064</v>
      </c>
      <c r="F564" s="13" t="n">
        <v>0.302468</v>
      </c>
      <c r="G564" s="13" t="n">
        <v>0.082648</v>
      </c>
      <c r="H564" s="13" t="n">
        <v>0.933242</v>
      </c>
      <c r="I564" s="13" t="n">
        <v>0.076946</v>
      </c>
      <c r="J564" s="13" t="n">
        <v>0.514957</v>
      </c>
      <c r="K564" s="13" t="n">
        <v>0.163128</v>
      </c>
      <c r="L564" s="13" t="n">
        <v>0.131399</v>
      </c>
      <c r="M564" s="13" t="n">
        <v>0.007231</v>
      </c>
      <c r="N564" s="13" t="n">
        <v>0.469939</v>
      </c>
      <c r="O564" s="9">
        <f>IF(C564&lt;=1-Params!$B$4,0,MAX(0.1,ROUND(_xlfn.GAMMA.INV((C564-(1-Params!$B$4))/Params!$B$4,Params!$B$5,Params!$B$6),1)))</f>
        <v/>
      </c>
      <c r="P564" s="9">
        <f>IF(D564&lt;=1-Params!$B$7,0,ROUND(_xlfn.GAMMA.INV((D564-(1-Params!$B$7))/Params!$B$7,Params!$B$8,Params!$B$9),3))</f>
        <v/>
      </c>
      <c r="Q564" s="9">
        <f>IF(E564&lt;=1-Params!$B$4,0,MAX(0.1,ROUND(_xlfn.GAMMA.INV((E564-(1-Params!$B$4))/Params!$B$4,Params!$B$5,Params!$B$6),1)))</f>
        <v/>
      </c>
      <c r="R564" s="9">
        <f>IF(F564&lt;=1-Params!$B$7,0,ROUND(_xlfn.GAMMA.INV((F564-(1-Params!$B$7))/Params!$B$7,Params!$B$8,Params!$B$9),3))</f>
        <v/>
      </c>
      <c r="S564" s="9">
        <f>IF(G564&lt;=1-Params!$B$7,0,ROUND((Params!$B$10+Params!$B$11*G564^Params!$B$12)*_xlfn.GAMMA.INV((G564-(1-Params!$B$7))/Params!$B$7,Params!$B$8,Params!$B$9),3))</f>
        <v/>
      </c>
      <c r="T564" s="9">
        <f>IF(H564&lt;=1-Params!$B$4,0,MAX(0.1,ROUND((Params!$B$10+Params!$B$11*H564^Params!$B$12)*_xlfn.GAMMA.INV((H564-(1-Params!$B$4))/Params!$B$4,Params!$B$5,Params!$B$6),1)))</f>
        <v/>
      </c>
      <c r="U564" s="9">
        <f>ROUND(_xlfn.NORM.INV(I564,Params!$B$13,Params!$B$14),1)</f>
        <v/>
      </c>
      <c r="V564" s="9">
        <f>ROUND(_xlfn.NORM.INV(J564,Params!$B$15,Params!$B$16),2)</f>
        <v/>
      </c>
      <c r="W564" s="9">
        <f>ROUND(_xlfn.NORM.INV(K564,Params!$B$13,Params!$B$14),1)</f>
        <v/>
      </c>
      <c r="X564" s="9">
        <f>ROUND(_xlfn.NORM.INV(L564,Params!$B$15,Params!$B$16),2)</f>
        <v/>
      </c>
      <c r="Y564" s="9">
        <f>ROUND(_xlfn.NORM.INV(M564,Params!$B$15,Params!$B$16)+Params!$B$17+Params!$B$18*M564,2)</f>
        <v/>
      </c>
      <c r="Z564" s="9">
        <f>ROUND(_xlfn.NORM.INV(N564,Params!$B$13,Params!$B$14)+Params!$B$17+Params!$B$18*N564,1)</f>
        <v/>
      </c>
    </row>
    <row r="565">
      <c r="A565" s="11" t="n">
        <v>564</v>
      </c>
      <c r="B565" s="12">
        <f>INT((A565-1)/122)+1</f>
        <v/>
      </c>
      <c r="C565" s="13" t="n">
        <v>0.386328</v>
      </c>
      <c r="D565" s="13" t="n">
        <v>0.11291</v>
      </c>
      <c r="E565" s="13" t="n">
        <v>0.3872</v>
      </c>
      <c r="F565" s="13" t="n">
        <v>0.294716</v>
      </c>
      <c r="G565" s="13" t="n">
        <v>0.237046</v>
      </c>
      <c r="H565" s="13" t="n">
        <v>0.455465</v>
      </c>
      <c r="I565" s="13" t="n">
        <v>0.195072</v>
      </c>
      <c r="J565" s="13" t="n">
        <v>0.521016</v>
      </c>
      <c r="K565" s="13" t="n">
        <v>0.150578</v>
      </c>
      <c r="L565" s="13" t="n">
        <v>0.081377</v>
      </c>
      <c r="M565" s="13" t="n">
        <v>0.051172</v>
      </c>
      <c r="N565" s="13" t="n">
        <v>0.7418</v>
      </c>
      <c r="O565" s="9">
        <f>IF(C565&lt;=1-Params!$B$4,0,MAX(0.1,ROUND(_xlfn.GAMMA.INV((C565-(1-Params!$B$4))/Params!$B$4,Params!$B$5,Params!$B$6),1)))</f>
        <v/>
      </c>
      <c r="P565" s="9">
        <f>IF(D565&lt;=1-Params!$B$7,0,ROUND(_xlfn.GAMMA.INV((D565-(1-Params!$B$7))/Params!$B$7,Params!$B$8,Params!$B$9),3))</f>
        <v/>
      </c>
      <c r="Q565" s="9">
        <f>IF(E565&lt;=1-Params!$B$4,0,MAX(0.1,ROUND(_xlfn.GAMMA.INV((E565-(1-Params!$B$4))/Params!$B$4,Params!$B$5,Params!$B$6),1)))</f>
        <v/>
      </c>
      <c r="R565" s="9">
        <f>IF(F565&lt;=1-Params!$B$7,0,ROUND(_xlfn.GAMMA.INV((F565-(1-Params!$B$7))/Params!$B$7,Params!$B$8,Params!$B$9),3))</f>
        <v/>
      </c>
      <c r="S565" s="9">
        <f>IF(G565&lt;=1-Params!$B$7,0,ROUND((Params!$B$10+Params!$B$11*G565^Params!$B$12)*_xlfn.GAMMA.INV((G565-(1-Params!$B$7))/Params!$B$7,Params!$B$8,Params!$B$9),3))</f>
        <v/>
      </c>
      <c r="T565" s="9">
        <f>IF(H565&lt;=1-Params!$B$4,0,MAX(0.1,ROUND((Params!$B$10+Params!$B$11*H565^Params!$B$12)*_xlfn.GAMMA.INV((H565-(1-Params!$B$4))/Params!$B$4,Params!$B$5,Params!$B$6),1)))</f>
        <v/>
      </c>
      <c r="U565" s="9">
        <f>ROUND(_xlfn.NORM.INV(I565,Params!$B$13,Params!$B$14),1)</f>
        <v/>
      </c>
      <c r="V565" s="9">
        <f>ROUND(_xlfn.NORM.INV(J565,Params!$B$15,Params!$B$16),2)</f>
        <v/>
      </c>
      <c r="W565" s="9">
        <f>ROUND(_xlfn.NORM.INV(K565,Params!$B$13,Params!$B$14),1)</f>
        <v/>
      </c>
      <c r="X565" s="9">
        <f>ROUND(_xlfn.NORM.INV(L565,Params!$B$15,Params!$B$16),2)</f>
        <v/>
      </c>
      <c r="Y565" s="9">
        <f>ROUND(_xlfn.NORM.INV(M565,Params!$B$15,Params!$B$16)+Params!$B$17+Params!$B$18*M565,2)</f>
        <v/>
      </c>
      <c r="Z565" s="9">
        <f>ROUND(_xlfn.NORM.INV(N565,Params!$B$13,Params!$B$14)+Params!$B$17+Params!$B$18*N565,1)</f>
        <v/>
      </c>
    </row>
    <row r="566">
      <c r="A566" s="11" t="n">
        <v>565</v>
      </c>
      <c r="B566" s="12">
        <f>INT((A566-1)/122)+1</f>
        <v/>
      </c>
      <c r="C566" s="13" t="n">
        <v>0.015555</v>
      </c>
      <c r="D566" s="13" t="n">
        <v>0.227341</v>
      </c>
      <c r="E566" s="13" t="n">
        <v>0.150109</v>
      </c>
      <c r="F566" s="13" t="n">
        <v>0.540878</v>
      </c>
      <c r="G566" s="13" t="n">
        <v>0.145533</v>
      </c>
      <c r="H566" s="13" t="n">
        <v>0.215904</v>
      </c>
      <c r="I566" s="13" t="n">
        <v>0.127678</v>
      </c>
      <c r="J566" s="13" t="n">
        <v>0.67078</v>
      </c>
      <c r="K566" s="13" t="n">
        <v>0.11941</v>
      </c>
      <c r="L566" s="13" t="n">
        <v>0.080037</v>
      </c>
      <c r="M566" s="13" t="n">
        <v>0.051596</v>
      </c>
      <c r="N566" s="13" t="n">
        <v>0.06648800000000001</v>
      </c>
      <c r="O566" s="9">
        <f>IF(C566&lt;=1-Params!$B$4,0,MAX(0.1,ROUND(_xlfn.GAMMA.INV((C566-(1-Params!$B$4))/Params!$B$4,Params!$B$5,Params!$B$6),1)))</f>
        <v/>
      </c>
      <c r="P566" s="9">
        <f>IF(D566&lt;=1-Params!$B$7,0,ROUND(_xlfn.GAMMA.INV((D566-(1-Params!$B$7))/Params!$B$7,Params!$B$8,Params!$B$9),3))</f>
        <v/>
      </c>
      <c r="Q566" s="9">
        <f>IF(E566&lt;=1-Params!$B$4,0,MAX(0.1,ROUND(_xlfn.GAMMA.INV((E566-(1-Params!$B$4))/Params!$B$4,Params!$B$5,Params!$B$6),1)))</f>
        <v/>
      </c>
      <c r="R566" s="9">
        <f>IF(F566&lt;=1-Params!$B$7,0,ROUND(_xlfn.GAMMA.INV((F566-(1-Params!$B$7))/Params!$B$7,Params!$B$8,Params!$B$9),3))</f>
        <v/>
      </c>
      <c r="S566" s="9">
        <f>IF(G566&lt;=1-Params!$B$7,0,ROUND((Params!$B$10+Params!$B$11*G566^Params!$B$12)*_xlfn.GAMMA.INV((G566-(1-Params!$B$7))/Params!$B$7,Params!$B$8,Params!$B$9),3))</f>
        <v/>
      </c>
      <c r="T566" s="9">
        <f>IF(H566&lt;=1-Params!$B$4,0,MAX(0.1,ROUND((Params!$B$10+Params!$B$11*H566^Params!$B$12)*_xlfn.GAMMA.INV((H566-(1-Params!$B$4))/Params!$B$4,Params!$B$5,Params!$B$6),1)))</f>
        <v/>
      </c>
      <c r="U566" s="9">
        <f>ROUND(_xlfn.NORM.INV(I566,Params!$B$13,Params!$B$14),1)</f>
        <v/>
      </c>
      <c r="V566" s="9">
        <f>ROUND(_xlfn.NORM.INV(J566,Params!$B$15,Params!$B$16),2)</f>
        <v/>
      </c>
      <c r="W566" s="9">
        <f>ROUND(_xlfn.NORM.INV(K566,Params!$B$13,Params!$B$14),1)</f>
        <v/>
      </c>
      <c r="X566" s="9">
        <f>ROUND(_xlfn.NORM.INV(L566,Params!$B$15,Params!$B$16),2)</f>
        <v/>
      </c>
      <c r="Y566" s="9">
        <f>ROUND(_xlfn.NORM.INV(M566,Params!$B$15,Params!$B$16)+Params!$B$17+Params!$B$18*M566,2)</f>
        <v/>
      </c>
      <c r="Z566" s="9">
        <f>ROUND(_xlfn.NORM.INV(N566,Params!$B$13,Params!$B$14)+Params!$B$17+Params!$B$18*N566,1)</f>
        <v/>
      </c>
    </row>
    <row r="567">
      <c r="A567" s="11" t="n">
        <v>566</v>
      </c>
      <c r="B567" s="12">
        <f>INT((A567-1)/122)+1</f>
        <v/>
      </c>
      <c r="C567" s="13" t="n">
        <v>0.120915</v>
      </c>
      <c r="D567" s="13" t="n">
        <v>0.269384</v>
      </c>
      <c r="E567" s="13" t="n">
        <v>0.541839</v>
      </c>
      <c r="F567" s="13" t="n">
        <v>0.508024</v>
      </c>
      <c r="G567" s="13" t="n">
        <v>0.019663</v>
      </c>
      <c r="H567" s="13" t="n">
        <v>0.931485</v>
      </c>
      <c r="I567" s="13" t="n">
        <v>0.376507</v>
      </c>
      <c r="J567" s="13" t="n">
        <v>0.376795</v>
      </c>
      <c r="K567" s="13" t="n">
        <v>0.185988</v>
      </c>
      <c r="L567" s="13" t="n">
        <v>0.109021</v>
      </c>
      <c r="M567" s="13" t="n">
        <v>0.15267</v>
      </c>
      <c r="N567" s="13" t="n">
        <v>0.259126</v>
      </c>
      <c r="O567" s="9">
        <f>IF(C567&lt;=1-Params!$B$4,0,MAX(0.1,ROUND(_xlfn.GAMMA.INV((C567-(1-Params!$B$4))/Params!$B$4,Params!$B$5,Params!$B$6),1)))</f>
        <v/>
      </c>
      <c r="P567" s="9">
        <f>IF(D567&lt;=1-Params!$B$7,0,ROUND(_xlfn.GAMMA.INV((D567-(1-Params!$B$7))/Params!$B$7,Params!$B$8,Params!$B$9),3))</f>
        <v/>
      </c>
      <c r="Q567" s="9">
        <f>IF(E567&lt;=1-Params!$B$4,0,MAX(0.1,ROUND(_xlfn.GAMMA.INV((E567-(1-Params!$B$4))/Params!$B$4,Params!$B$5,Params!$B$6),1)))</f>
        <v/>
      </c>
      <c r="R567" s="9">
        <f>IF(F567&lt;=1-Params!$B$7,0,ROUND(_xlfn.GAMMA.INV((F567-(1-Params!$B$7))/Params!$B$7,Params!$B$8,Params!$B$9),3))</f>
        <v/>
      </c>
      <c r="S567" s="9">
        <f>IF(G567&lt;=1-Params!$B$7,0,ROUND((Params!$B$10+Params!$B$11*G567^Params!$B$12)*_xlfn.GAMMA.INV((G567-(1-Params!$B$7))/Params!$B$7,Params!$B$8,Params!$B$9),3))</f>
        <v/>
      </c>
      <c r="T567" s="9">
        <f>IF(H567&lt;=1-Params!$B$4,0,MAX(0.1,ROUND((Params!$B$10+Params!$B$11*H567^Params!$B$12)*_xlfn.GAMMA.INV((H567-(1-Params!$B$4))/Params!$B$4,Params!$B$5,Params!$B$6),1)))</f>
        <v/>
      </c>
      <c r="U567" s="9">
        <f>ROUND(_xlfn.NORM.INV(I567,Params!$B$13,Params!$B$14),1)</f>
        <v/>
      </c>
      <c r="V567" s="9">
        <f>ROUND(_xlfn.NORM.INV(J567,Params!$B$15,Params!$B$16),2)</f>
        <v/>
      </c>
      <c r="W567" s="9">
        <f>ROUND(_xlfn.NORM.INV(K567,Params!$B$13,Params!$B$14),1)</f>
        <v/>
      </c>
      <c r="X567" s="9">
        <f>ROUND(_xlfn.NORM.INV(L567,Params!$B$15,Params!$B$16),2)</f>
        <v/>
      </c>
      <c r="Y567" s="9">
        <f>ROUND(_xlfn.NORM.INV(M567,Params!$B$15,Params!$B$16)+Params!$B$17+Params!$B$18*M567,2)</f>
        <v/>
      </c>
      <c r="Z567" s="9">
        <f>ROUND(_xlfn.NORM.INV(N567,Params!$B$13,Params!$B$14)+Params!$B$17+Params!$B$18*N567,1)</f>
        <v/>
      </c>
    </row>
    <row r="568">
      <c r="A568" s="11" t="n">
        <v>567</v>
      </c>
      <c r="B568" s="12">
        <f>INT((A568-1)/122)+1</f>
        <v/>
      </c>
      <c r="C568" s="13" t="n">
        <v>0.017725</v>
      </c>
      <c r="D568" s="13" t="n">
        <v>0.724707</v>
      </c>
      <c r="E568" s="13" t="n">
        <v>0.014168</v>
      </c>
      <c r="F568" s="13" t="n">
        <v>0.272387</v>
      </c>
      <c r="G568" s="13" t="n">
        <v>0.169251</v>
      </c>
      <c r="H568" s="13" t="n">
        <v>0.29421</v>
      </c>
      <c r="I568" s="13" t="n">
        <v>0.136159</v>
      </c>
      <c r="J568" s="13" t="n">
        <v>0.261445</v>
      </c>
      <c r="K568" s="13" t="n">
        <v>0.534925</v>
      </c>
      <c r="L568" s="13" t="n">
        <v>0.531675</v>
      </c>
      <c r="M568" s="13" t="n">
        <v>0.213893</v>
      </c>
      <c r="N568" s="13" t="n">
        <v>0.690582</v>
      </c>
      <c r="O568" s="9">
        <f>IF(C568&lt;=1-Params!$B$4,0,MAX(0.1,ROUND(_xlfn.GAMMA.INV((C568-(1-Params!$B$4))/Params!$B$4,Params!$B$5,Params!$B$6),1)))</f>
        <v/>
      </c>
      <c r="P568" s="9">
        <f>IF(D568&lt;=1-Params!$B$7,0,ROUND(_xlfn.GAMMA.INV((D568-(1-Params!$B$7))/Params!$B$7,Params!$B$8,Params!$B$9),3))</f>
        <v/>
      </c>
      <c r="Q568" s="9">
        <f>IF(E568&lt;=1-Params!$B$4,0,MAX(0.1,ROUND(_xlfn.GAMMA.INV((E568-(1-Params!$B$4))/Params!$B$4,Params!$B$5,Params!$B$6),1)))</f>
        <v/>
      </c>
      <c r="R568" s="9">
        <f>IF(F568&lt;=1-Params!$B$7,0,ROUND(_xlfn.GAMMA.INV((F568-(1-Params!$B$7))/Params!$B$7,Params!$B$8,Params!$B$9),3))</f>
        <v/>
      </c>
      <c r="S568" s="9">
        <f>IF(G568&lt;=1-Params!$B$7,0,ROUND((Params!$B$10+Params!$B$11*G568^Params!$B$12)*_xlfn.GAMMA.INV((G568-(1-Params!$B$7))/Params!$B$7,Params!$B$8,Params!$B$9),3))</f>
        <v/>
      </c>
      <c r="T568" s="9">
        <f>IF(H568&lt;=1-Params!$B$4,0,MAX(0.1,ROUND((Params!$B$10+Params!$B$11*H568^Params!$B$12)*_xlfn.GAMMA.INV((H568-(1-Params!$B$4))/Params!$B$4,Params!$B$5,Params!$B$6),1)))</f>
        <v/>
      </c>
      <c r="U568" s="9">
        <f>ROUND(_xlfn.NORM.INV(I568,Params!$B$13,Params!$B$14),1)</f>
        <v/>
      </c>
      <c r="V568" s="9">
        <f>ROUND(_xlfn.NORM.INV(J568,Params!$B$15,Params!$B$16),2)</f>
        <v/>
      </c>
      <c r="W568" s="9">
        <f>ROUND(_xlfn.NORM.INV(K568,Params!$B$13,Params!$B$14),1)</f>
        <v/>
      </c>
      <c r="X568" s="9">
        <f>ROUND(_xlfn.NORM.INV(L568,Params!$B$15,Params!$B$16),2)</f>
        <v/>
      </c>
      <c r="Y568" s="9">
        <f>ROUND(_xlfn.NORM.INV(M568,Params!$B$15,Params!$B$16)+Params!$B$17+Params!$B$18*M568,2)</f>
        <v/>
      </c>
      <c r="Z568" s="9">
        <f>ROUND(_xlfn.NORM.INV(N568,Params!$B$13,Params!$B$14)+Params!$B$17+Params!$B$18*N568,1)</f>
        <v/>
      </c>
    </row>
    <row r="569">
      <c r="A569" s="11" t="n">
        <v>568</v>
      </c>
      <c r="B569" s="12">
        <f>INT((A569-1)/122)+1</f>
        <v/>
      </c>
      <c r="C569" s="13" t="n">
        <v>0.070946</v>
      </c>
      <c r="D569" s="13" t="n">
        <v>0.9835</v>
      </c>
      <c r="E569" s="13" t="n">
        <v>0.608274</v>
      </c>
      <c r="F569" s="13" t="n">
        <v>0.261183</v>
      </c>
      <c r="G569" s="13" t="n">
        <v>0.587152</v>
      </c>
      <c r="H569" s="13" t="n">
        <v>0.015735</v>
      </c>
      <c r="I569" s="13" t="n">
        <v>0.200879</v>
      </c>
      <c r="J569" s="13" t="n">
        <v>0.066479</v>
      </c>
      <c r="K569" s="13" t="n">
        <v>0.496824</v>
      </c>
      <c r="L569" s="13" t="n">
        <v>0.601277</v>
      </c>
      <c r="M569" s="13" t="n">
        <v>0.376499</v>
      </c>
      <c r="N569" s="13" t="n">
        <v>0.444397</v>
      </c>
      <c r="O569" s="9">
        <f>IF(C569&lt;=1-Params!$B$4,0,MAX(0.1,ROUND(_xlfn.GAMMA.INV((C569-(1-Params!$B$4))/Params!$B$4,Params!$B$5,Params!$B$6),1)))</f>
        <v/>
      </c>
      <c r="P569" s="9">
        <f>IF(D569&lt;=1-Params!$B$7,0,ROUND(_xlfn.GAMMA.INV((D569-(1-Params!$B$7))/Params!$B$7,Params!$B$8,Params!$B$9),3))</f>
        <v/>
      </c>
      <c r="Q569" s="9">
        <f>IF(E569&lt;=1-Params!$B$4,0,MAX(0.1,ROUND(_xlfn.GAMMA.INV((E569-(1-Params!$B$4))/Params!$B$4,Params!$B$5,Params!$B$6),1)))</f>
        <v/>
      </c>
      <c r="R569" s="9">
        <f>IF(F569&lt;=1-Params!$B$7,0,ROUND(_xlfn.GAMMA.INV((F569-(1-Params!$B$7))/Params!$B$7,Params!$B$8,Params!$B$9),3))</f>
        <v/>
      </c>
      <c r="S569" s="9">
        <f>IF(G569&lt;=1-Params!$B$7,0,ROUND((Params!$B$10+Params!$B$11*G569^Params!$B$12)*_xlfn.GAMMA.INV((G569-(1-Params!$B$7))/Params!$B$7,Params!$B$8,Params!$B$9),3))</f>
        <v/>
      </c>
      <c r="T569" s="9">
        <f>IF(H569&lt;=1-Params!$B$4,0,MAX(0.1,ROUND((Params!$B$10+Params!$B$11*H569^Params!$B$12)*_xlfn.GAMMA.INV((H569-(1-Params!$B$4))/Params!$B$4,Params!$B$5,Params!$B$6),1)))</f>
        <v/>
      </c>
      <c r="U569" s="9">
        <f>ROUND(_xlfn.NORM.INV(I569,Params!$B$13,Params!$B$14),1)</f>
        <v/>
      </c>
      <c r="V569" s="9">
        <f>ROUND(_xlfn.NORM.INV(J569,Params!$B$15,Params!$B$16),2)</f>
        <v/>
      </c>
      <c r="W569" s="9">
        <f>ROUND(_xlfn.NORM.INV(K569,Params!$B$13,Params!$B$14),1)</f>
        <v/>
      </c>
      <c r="X569" s="9">
        <f>ROUND(_xlfn.NORM.INV(L569,Params!$B$15,Params!$B$16),2)</f>
        <v/>
      </c>
      <c r="Y569" s="9">
        <f>ROUND(_xlfn.NORM.INV(M569,Params!$B$15,Params!$B$16)+Params!$B$17+Params!$B$18*M569,2)</f>
        <v/>
      </c>
      <c r="Z569" s="9">
        <f>ROUND(_xlfn.NORM.INV(N569,Params!$B$13,Params!$B$14)+Params!$B$17+Params!$B$18*N569,1)</f>
        <v/>
      </c>
    </row>
    <row r="570">
      <c r="A570" s="11" t="n">
        <v>569</v>
      </c>
      <c r="B570" s="12">
        <f>INT((A570-1)/122)+1</f>
        <v/>
      </c>
      <c r="C570" s="13" t="n">
        <v>0.161772</v>
      </c>
      <c r="D570" s="13" t="n">
        <v>0.116942</v>
      </c>
      <c r="E570" s="13" t="n">
        <v>0.656398</v>
      </c>
      <c r="F570" s="13" t="n">
        <v>0.497178</v>
      </c>
      <c r="G570" s="13" t="n">
        <v>0.576529</v>
      </c>
      <c r="H570" s="13" t="n">
        <v>0.114548</v>
      </c>
      <c r="I570" s="13" t="n">
        <v>0.41678</v>
      </c>
      <c r="J570" s="13" t="n">
        <v>0.222837</v>
      </c>
      <c r="K570" s="13" t="n">
        <v>0.094573</v>
      </c>
      <c r="L570" s="13" t="n">
        <v>0.189063</v>
      </c>
      <c r="M570" s="13" t="n">
        <v>0.240237</v>
      </c>
      <c r="N570" s="13" t="n">
        <v>0.489882</v>
      </c>
      <c r="O570" s="9">
        <f>IF(C570&lt;=1-Params!$B$4,0,MAX(0.1,ROUND(_xlfn.GAMMA.INV((C570-(1-Params!$B$4))/Params!$B$4,Params!$B$5,Params!$B$6),1)))</f>
        <v/>
      </c>
      <c r="P570" s="9">
        <f>IF(D570&lt;=1-Params!$B$7,0,ROUND(_xlfn.GAMMA.INV((D570-(1-Params!$B$7))/Params!$B$7,Params!$B$8,Params!$B$9),3))</f>
        <v/>
      </c>
      <c r="Q570" s="9">
        <f>IF(E570&lt;=1-Params!$B$4,0,MAX(0.1,ROUND(_xlfn.GAMMA.INV((E570-(1-Params!$B$4))/Params!$B$4,Params!$B$5,Params!$B$6),1)))</f>
        <v/>
      </c>
      <c r="R570" s="9">
        <f>IF(F570&lt;=1-Params!$B$7,0,ROUND(_xlfn.GAMMA.INV((F570-(1-Params!$B$7))/Params!$B$7,Params!$B$8,Params!$B$9),3))</f>
        <v/>
      </c>
      <c r="S570" s="9">
        <f>IF(G570&lt;=1-Params!$B$7,0,ROUND((Params!$B$10+Params!$B$11*G570^Params!$B$12)*_xlfn.GAMMA.INV((G570-(1-Params!$B$7))/Params!$B$7,Params!$B$8,Params!$B$9),3))</f>
        <v/>
      </c>
      <c r="T570" s="9">
        <f>IF(H570&lt;=1-Params!$B$4,0,MAX(0.1,ROUND((Params!$B$10+Params!$B$11*H570^Params!$B$12)*_xlfn.GAMMA.INV((H570-(1-Params!$B$4))/Params!$B$4,Params!$B$5,Params!$B$6),1)))</f>
        <v/>
      </c>
      <c r="U570" s="9">
        <f>ROUND(_xlfn.NORM.INV(I570,Params!$B$13,Params!$B$14),1)</f>
        <v/>
      </c>
      <c r="V570" s="9">
        <f>ROUND(_xlfn.NORM.INV(J570,Params!$B$15,Params!$B$16),2)</f>
        <v/>
      </c>
      <c r="W570" s="9">
        <f>ROUND(_xlfn.NORM.INV(K570,Params!$B$13,Params!$B$14),1)</f>
        <v/>
      </c>
      <c r="X570" s="9">
        <f>ROUND(_xlfn.NORM.INV(L570,Params!$B$15,Params!$B$16),2)</f>
        <v/>
      </c>
      <c r="Y570" s="9">
        <f>ROUND(_xlfn.NORM.INV(M570,Params!$B$15,Params!$B$16)+Params!$B$17+Params!$B$18*M570,2)</f>
        <v/>
      </c>
      <c r="Z570" s="9">
        <f>ROUND(_xlfn.NORM.INV(N570,Params!$B$13,Params!$B$14)+Params!$B$17+Params!$B$18*N570,1)</f>
        <v/>
      </c>
    </row>
    <row r="571">
      <c r="A571" s="11" t="n">
        <v>570</v>
      </c>
      <c r="B571" s="12">
        <f>INT((A571-1)/122)+1</f>
        <v/>
      </c>
      <c r="C571" s="13" t="n">
        <v>0.87426</v>
      </c>
      <c r="D571" s="13" t="n">
        <v>0.252685</v>
      </c>
      <c r="E571" s="13" t="n">
        <v>0.421733</v>
      </c>
      <c r="F571" s="13" t="n">
        <v>0.30781</v>
      </c>
      <c r="G571" s="13" t="n">
        <v>0.680898</v>
      </c>
      <c r="H571" s="13" t="n">
        <v>0.132377</v>
      </c>
      <c r="I571" s="13" t="n">
        <v>0.56876</v>
      </c>
      <c r="J571" s="13" t="n">
        <v>0.259344</v>
      </c>
      <c r="K571" s="13" t="n">
        <v>0.08119700000000001</v>
      </c>
      <c r="L571" s="13" t="n">
        <v>0.44568</v>
      </c>
      <c r="M571" s="13" t="n">
        <v>0.16847</v>
      </c>
      <c r="N571" s="13" t="n">
        <v>0.440402</v>
      </c>
      <c r="O571" s="9">
        <f>IF(C571&lt;=1-Params!$B$4,0,MAX(0.1,ROUND(_xlfn.GAMMA.INV((C571-(1-Params!$B$4))/Params!$B$4,Params!$B$5,Params!$B$6),1)))</f>
        <v/>
      </c>
      <c r="P571" s="9">
        <f>IF(D571&lt;=1-Params!$B$7,0,ROUND(_xlfn.GAMMA.INV((D571-(1-Params!$B$7))/Params!$B$7,Params!$B$8,Params!$B$9),3))</f>
        <v/>
      </c>
      <c r="Q571" s="9">
        <f>IF(E571&lt;=1-Params!$B$4,0,MAX(0.1,ROUND(_xlfn.GAMMA.INV((E571-(1-Params!$B$4))/Params!$B$4,Params!$B$5,Params!$B$6),1)))</f>
        <v/>
      </c>
      <c r="R571" s="9">
        <f>IF(F571&lt;=1-Params!$B$7,0,ROUND(_xlfn.GAMMA.INV((F571-(1-Params!$B$7))/Params!$B$7,Params!$B$8,Params!$B$9),3))</f>
        <v/>
      </c>
      <c r="S571" s="9">
        <f>IF(G571&lt;=1-Params!$B$7,0,ROUND((Params!$B$10+Params!$B$11*G571^Params!$B$12)*_xlfn.GAMMA.INV((G571-(1-Params!$B$7))/Params!$B$7,Params!$B$8,Params!$B$9),3))</f>
        <v/>
      </c>
      <c r="T571" s="9">
        <f>IF(H571&lt;=1-Params!$B$4,0,MAX(0.1,ROUND((Params!$B$10+Params!$B$11*H571^Params!$B$12)*_xlfn.GAMMA.INV((H571-(1-Params!$B$4))/Params!$B$4,Params!$B$5,Params!$B$6),1)))</f>
        <v/>
      </c>
      <c r="U571" s="9">
        <f>ROUND(_xlfn.NORM.INV(I571,Params!$B$13,Params!$B$14),1)</f>
        <v/>
      </c>
      <c r="V571" s="9">
        <f>ROUND(_xlfn.NORM.INV(J571,Params!$B$15,Params!$B$16),2)</f>
        <v/>
      </c>
      <c r="W571" s="9">
        <f>ROUND(_xlfn.NORM.INV(K571,Params!$B$13,Params!$B$14),1)</f>
        <v/>
      </c>
      <c r="X571" s="9">
        <f>ROUND(_xlfn.NORM.INV(L571,Params!$B$15,Params!$B$16),2)</f>
        <v/>
      </c>
      <c r="Y571" s="9">
        <f>ROUND(_xlfn.NORM.INV(M571,Params!$B$15,Params!$B$16)+Params!$B$17+Params!$B$18*M571,2)</f>
        <v/>
      </c>
      <c r="Z571" s="9">
        <f>ROUND(_xlfn.NORM.INV(N571,Params!$B$13,Params!$B$14)+Params!$B$17+Params!$B$18*N571,1)</f>
        <v/>
      </c>
    </row>
    <row r="572">
      <c r="A572" s="11" t="n">
        <v>571</v>
      </c>
      <c r="B572" s="12">
        <f>INT((A572-1)/122)+1</f>
        <v/>
      </c>
      <c r="C572" s="13" t="n">
        <v>0.445849</v>
      </c>
      <c r="D572" s="13" t="n">
        <v>0.08277900000000001</v>
      </c>
      <c r="E572" s="13" t="n">
        <v>0.71858</v>
      </c>
      <c r="F572" s="13" t="n">
        <v>0.824508</v>
      </c>
      <c r="G572" s="13" t="n">
        <v>0.173119</v>
      </c>
      <c r="H572" s="13" t="n">
        <v>0.611376</v>
      </c>
      <c r="I572" s="13" t="n">
        <v>0.507127</v>
      </c>
      <c r="J572" s="13" t="n">
        <v>0.327841</v>
      </c>
      <c r="K572" s="13" t="n">
        <v>0.128574</v>
      </c>
      <c r="L572" s="13" t="n">
        <v>0.25627</v>
      </c>
      <c r="M572" s="13" t="n">
        <v>0.070826</v>
      </c>
      <c r="N572" s="13" t="n">
        <v>0.393153</v>
      </c>
      <c r="O572" s="9">
        <f>IF(C572&lt;=1-Params!$B$4,0,MAX(0.1,ROUND(_xlfn.GAMMA.INV((C572-(1-Params!$B$4))/Params!$B$4,Params!$B$5,Params!$B$6),1)))</f>
        <v/>
      </c>
      <c r="P572" s="9">
        <f>IF(D572&lt;=1-Params!$B$7,0,ROUND(_xlfn.GAMMA.INV((D572-(1-Params!$B$7))/Params!$B$7,Params!$B$8,Params!$B$9),3))</f>
        <v/>
      </c>
      <c r="Q572" s="9">
        <f>IF(E572&lt;=1-Params!$B$4,0,MAX(0.1,ROUND(_xlfn.GAMMA.INV((E572-(1-Params!$B$4))/Params!$B$4,Params!$B$5,Params!$B$6),1)))</f>
        <v/>
      </c>
      <c r="R572" s="9">
        <f>IF(F572&lt;=1-Params!$B$7,0,ROUND(_xlfn.GAMMA.INV((F572-(1-Params!$B$7))/Params!$B$7,Params!$B$8,Params!$B$9),3))</f>
        <v/>
      </c>
      <c r="S572" s="9">
        <f>IF(G572&lt;=1-Params!$B$7,0,ROUND((Params!$B$10+Params!$B$11*G572^Params!$B$12)*_xlfn.GAMMA.INV((G572-(1-Params!$B$7))/Params!$B$7,Params!$B$8,Params!$B$9),3))</f>
        <v/>
      </c>
      <c r="T572" s="9">
        <f>IF(H572&lt;=1-Params!$B$4,0,MAX(0.1,ROUND((Params!$B$10+Params!$B$11*H572^Params!$B$12)*_xlfn.GAMMA.INV((H572-(1-Params!$B$4))/Params!$B$4,Params!$B$5,Params!$B$6),1)))</f>
        <v/>
      </c>
      <c r="U572" s="9">
        <f>ROUND(_xlfn.NORM.INV(I572,Params!$B$13,Params!$B$14),1)</f>
        <v/>
      </c>
      <c r="V572" s="9">
        <f>ROUND(_xlfn.NORM.INV(J572,Params!$B$15,Params!$B$16),2)</f>
        <v/>
      </c>
      <c r="W572" s="9">
        <f>ROUND(_xlfn.NORM.INV(K572,Params!$B$13,Params!$B$14),1)</f>
        <v/>
      </c>
      <c r="X572" s="9">
        <f>ROUND(_xlfn.NORM.INV(L572,Params!$B$15,Params!$B$16),2)</f>
        <v/>
      </c>
      <c r="Y572" s="9">
        <f>ROUND(_xlfn.NORM.INV(M572,Params!$B$15,Params!$B$16)+Params!$B$17+Params!$B$18*M572,2)</f>
        <v/>
      </c>
      <c r="Z572" s="9">
        <f>ROUND(_xlfn.NORM.INV(N572,Params!$B$13,Params!$B$14)+Params!$B$17+Params!$B$18*N572,1)</f>
        <v/>
      </c>
    </row>
    <row r="573">
      <c r="A573" s="11" t="n">
        <v>572</v>
      </c>
      <c r="B573" s="12">
        <f>INT((A573-1)/122)+1</f>
        <v/>
      </c>
      <c r="C573" s="13" t="n">
        <v>0.861708</v>
      </c>
      <c r="D573" s="13" t="n">
        <v>0.154189</v>
      </c>
      <c r="E573" s="13" t="n">
        <v>0.991473</v>
      </c>
      <c r="F573" s="13" t="n">
        <v>0.954078</v>
      </c>
      <c r="G573" s="13" t="n">
        <v>0.010626</v>
      </c>
      <c r="H573" s="13" t="n">
        <v>0.299291</v>
      </c>
      <c r="I573" s="13" t="n">
        <v>0.176466</v>
      </c>
      <c r="J573" s="13" t="n">
        <v>0.653077</v>
      </c>
      <c r="K573" s="13" t="n">
        <v>0.130596</v>
      </c>
      <c r="L573" s="13" t="n">
        <v>0.044081</v>
      </c>
      <c r="M573" s="13" t="n">
        <v>0.306009</v>
      </c>
      <c r="N573" s="13" t="n">
        <v>0.389103</v>
      </c>
      <c r="O573" s="9">
        <f>IF(C573&lt;=1-Params!$B$4,0,MAX(0.1,ROUND(_xlfn.GAMMA.INV((C573-(1-Params!$B$4))/Params!$B$4,Params!$B$5,Params!$B$6),1)))</f>
        <v/>
      </c>
      <c r="P573" s="9">
        <f>IF(D573&lt;=1-Params!$B$7,0,ROUND(_xlfn.GAMMA.INV((D573-(1-Params!$B$7))/Params!$B$7,Params!$B$8,Params!$B$9),3))</f>
        <v/>
      </c>
      <c r="Q573" s="9">
        <f>IF(E573&lt;=1-Params!$B$4,0,MAX(0.1,ROUND(_xlfn.GAMMA.INV((E573-(1-Params!$B$4))/Params!$B$4,Params!$B$5,Params!$B$6),1)))</f>
        <v/>
      </c>
      <c r="R573" s="9">
        <f>IF(F573&lt;=1-Params!$B$7,0,ROUND(_xlfn.GAMMA.INV((F573-(1-Params!$B$7))/Params!$B$7,Params!$B$8,Params!$B$9),3))</f>
        <v/>
      </c>
      <c r="S573" s="9">
        <f>IF(G573&lt;=1-Params!$B$7,0,ROUND((Params!$B$10+Params!$B$11*G573^Params!$B$12)*_xlfn.GAMMA.INV((G573-(1-Params!$B$7))/Params!$B$7,Params!$B$8,Params!$B$9),3))</f>
        <v/>
      </c>
      <c r="T573" s="9">
        <f>IF(H573&lt;=1-Params!$B$4,0,MAX(0.1,ROUND((Params!$B$10+Params!$B$11*H573^Params!$B$12)*_xlfn.GAMMA.INV((H573-(1-Params!$B$4))/Params!$B$4,Params!$B$5,Params!$B$6),1)))</f>
        <v/>
      </c>
      <c r="U573" s="9">
        <f>ROUND(_xlfn.NORM.INV(I573,Params!$B$13,Params!$B$14),1)</f>
        <v/>
      </c>
      <c r="V573" s="9">
        <f>ROUND(_xlfn.NORM.INV(J573,Params!$B$15,Params!$B$16),2)</f>
        <v/>
      </c>
      <c r="W573" s="9">
        <f>ROUND(_xlfn.NORM.INV(K573,Params!$B$13,Params!$B$14),1)</f>
        <v/>
      </c>
      <c r="X573" s="9">
        <f>ROUND(_xlfn.NORM.INV(L573,Params!$B$15,Params!$B$16),2)</f>
        <v/>
      </c>
      <c r="Y573" s="9">
        <f>ROUND(_xlfn.NORM.INV(M573,Params!$B$15,Params!$B$16)+Params!$B$17+Params!$B$18*M573,2)</f>
        <v/>
      </c>
      <c r="Z573" s="9">
        <f>ROUND(_xlfn.NORM.INV(N573,Params!$B$13,Params!$B$14)+Params!$B$17+Params!$B$18*N573,1)</f>
        <v/>
      </c>
    </row>
    <row r="574">
      <c r="A574" s="11" t="n">
        <v>573</v>
      </c>
      <c r="B574" s="12">
        <f>INT((A574-1)/122)+1</f>
        <v/>
      </c>
      <c r="C574" s="13" t="n">
        <v>0.135342</v>
      </c>
      <c r="D574" s="13" t="n">
        <v>0.295645</v>
      </c>
      <c r="E574" s="13" t="n">
        <v>0.828216</v>
      </c>
      <c r="F574" s="13" t="n">
        <v>0.861166</v>
      </c>
      <c r="G574" s="13" t="n">
        <v>0.493274</v>
      </c>
      <c r="H574" s="13" t="n">
        <v>0.389113</v>
      </c>
      <c r="I574" s="13" t="n">
        <v>0.007205</v>
      </c>
      <c r="J574" s="13" t="n">
        <v>0.194955</v>
      </c>
      <c r="K574" s="13" t="n">
        <v>0.160472</v>
      </c>
      <c r="L574" s="13" t="n">
        <v>0.143459</v>
      </c>
      <c r="M574" s="13" t="n">
        <v>0.057379</v>
      </c>
      <c r="N574" s="13" t="n">
        <v>0.093972</v>
      </c>
      <c r="O574" s="9">
        <f>IF(C574&lt;=1-Params!$B$4,0,MAX(0.1,ROUND(_xlfn.GAMMA.INV((C574-(1-Params!$B$4))/Params!$B$4,Params!$B$5,Params!$B$6),1)))</f>
        <v/>
      </c>
      <c r="P574" s="9">
        <f>IF(D574&lt;=1-Params!$B$7,0,ROUND(_xlfn.GAMMA.INV((D574-(1-Params!$B$7))/Params!$B$7,Params!$B$8,Params!$B$9),3))</f>
        <v/>
      </c>
      <c r="Q574" s="9">
        <f>IF(E574&lt;=1-Params!$B$4,0,MAX(0.1,ROUND(_xlfn.GAMMA.INV((E574-(1-Params!$B$4))/Params!$B$4,Params!$B$5,Params!$B$6),1)))</f>
        <v/>
      </c>
      <c r="R574" s="9">
        <f>IF(F574&lt;=1-Params!$B$7,0,ROUND(_xlfn.GAMMA.INV((F574-(1-Params!$B$7))/Params!$B$7,Params!$B$8,Params!$B$9),3))</f>
        <v/>
      </c>
      <c r="S574" s="9">
        <f>IF(G574&lt;=1-Params!$B$7,0,ROUND((Params!$B$10+Params!$B$11*G574^Params!$B$12)*_xlfn.GAMMA.INV((G574-(1-Params!$B$7))/Params!$B$7,Params!$B$8,Params!$B$9),3))</f>
        <v/>
      </c>
      <c r="T574" s="9">
        <f>IF(H574&lt;=1-Params!$B$4,0,MAX(0.1,ROUND((Params!$B$10+Params!$B$11*H574^Params!$B$12)*_xlfn.GAMMA.INV((H574-(1-Params!$B$4))/Params!$B$4,Params!$B$5,Params!$B$6),1)))</f>
        <v/>
      </c>
      <c r="U574" s="9">
        <f>ROUND(_xlfn.NORM.INV(I574,Params!$B$13,Params!$B$14),1)</f>
        <v/>
      </c>
      <c r="V574" s="9">
        <f>ROUND(_xlfn.NORM.INV(J574,Params!$B$15,Params!$B$16),2)</f>
        <v/>
      </c>
      <c r="W574" s="9">
        <f>ROUND(_xlfn.NORM.INV(K574,Params!$B$13,Params!$B$14),1)</f>
        <v/>
      </c>
      <c r="X574" s="9">
        <f>ROUND(_xlfn.NORM.INV(L574,Params!$B$15,Params!$B$16),2)</f>
        <v/>
      </c>
      <c r="Y574" s="9">
        <f>ROUND(_xlfn.NORM.INV(M574,Params!$B$15,Params!$B$16)+Params!$B$17+Params!$B$18*M574,2)</f>
        <v/>
      </c>
      <c r="Z574" s="9">
        <f>ROUND(_xlfn.NORM.INV(N574,Params!$B$13,Params!$B$14)+Params!$B$17+Params!$B$18*N574,1)</f>
        <v/>
      </c>
    </row>
    <row r="575">
      <c r="A575" s="11" t="n">
        <v>574</v>
      </c>
      <c r="B575" s="12">
        <f>INT((A575-1)/122)+1</f>
        <v/>
      </c>
      <c r="C575" s="13" t="n">
        <v>0.901478</v>
      </c>
      <c r="D575" s="13" t="n">
        <v>0.240511</v>
      </c>
      <c r="E575" s="13" t="n">
        <v>0.55372</v>
      </c>
      <c r="F575" s="13" t="n">
        <v>0.978946</v>
      </c>
      <c r="G575" s="13" t="n">
        <v>0.881366</v>
      </c>
      <c r="H575" s="13" t="n">
        <v>0.558981</v>
      </c>
      <c r="I575" s="13" t="n">
        <v>0.359499</v>
      </c>
      <c r="J575" s="13" t="n">
        <v>0.282534</v>
      </c>
      <c r="K575" s="13" t="n">
        <v>0.112713</v>
      </c>
      <c r="L575" s="13" t="n">
        <v>0.216756</v>
      </c>
      <c r="M575" s="13" t="n">
        <v>0.19801</v>
      </c>
      <c r="N575" s="13" t="n">
        <v>0.014588</v>
      </c>
      <c r="O575" s="9">
        <f>IF(C575&lt;=1-Params!$B$4,0,MAX(0.1,ROUND(_xlfn.GAMMA.INV((C575-(1-Params!$B$4))/Params!$B$4,Params!$B$5,Params!$B$6),1)))</f>
        <v/>
      </c>
      <c r="P575" s="9">
        <f>IF(D575&lt;=1-Params!$B$7,0,ROUND(_xlfn.GAMMA.INV((D575-(1-Params!$B$7))/Params!$B$7,Params!$B$8,Params!$B$9),3))</f>
        <v/>
      </c>
      <c r="Q575" s="9">
        <f>IF(E575&lt;=1-Params!$B$4,0,MAX(0.1,ROUND(_xlfn.GAMMA.INV((E575-(1-Params!$B$4))/Params!$B$4,Params!$B$5,Params!$B$6),1)))</f>
        <v/>
      </c>
      <c r="R575" s="9">
        <f>IF(F575&lt;=1-Params!$B$7,0,ROUND(_xlfn.GAMMA.INV((F575-(1-Params!$B$7))/Params!$B$7,Params!$B$8,Params!$B$9),3))</f>
        <v/>
      </c>
      <c r="S575" s="9">
        <f>IF(G575&lt;=1-Params!$B$7,0,ROUND((Params!$B$10+Params!$B$11*G575^Params!$B$12)*_xlfn.GAMMA.INV((G575-(1-Params!$B$7))/Params!$B$7,Params!$B$8,Params!$B$9),3))</f>
        <v/>
      </c>
      <c r="T575" s="9">
        <f>IF(H575&lt;=1-Params!$B$4,0,MAX(0.1,ROUND((Params!$B$10+Params!$B$11*H575^Params!$B$12)*_xlfn.GAMMA.INV((H575-(1-Params!$B$4))/Params!$B$4,Params!$B$5,Params!$B$6),1)))</f>
        <v/>
      </c>
      <c r="U575" s="9">
        <f>ROUND(_xlfn.NORM.INV(I575,Params!$B$13,Params!$B$14),1)</f>
        <v/>
      </c>
      <c r="V575" s="9">
        <f>ROUND(_xlfn.NORM.INV(J575,Params!$B$15,Params!$B$16),2)</f>
        <v/>
      </c>
      <c r="W575" s="9">
        <f>ROUND(_xlfn.NORM.INV(K575,Params!$B$13,Params!$B$14),1)</f>
        <v/>
      </c>
      <c r="X575" s="9">
        <f>ROUND(_xlfn.NORM.INV(L575,Params!$B$15,Params!$B$16),2)</f>
        <v/>
      </c>
      <c r="Y575" s="9">
        <f>ROUND(_xlfn.NORM.INV(M575,Params!$B$15,Params!$B$16)+Params!$B$17+Params!$B$18*M575,2)</f>
        <v/>
      </c>
      <c r="Z575" s="9">
        <f>ROUND(_xlfn.NORM.INV(N575,Params!$B$13,Params!$B$14)+Params!$B$17+Params!$B$18*N575,1)</f>
        <v/>
      </c>
    </row>
    <row r="576">
      <c r="A576" s="11" t="n">
        <v>575</v>
      </c>
      <c r="B576" s="12">
        <f>INT((A576-1)/122)+1</f>
        <v/>
      </c>
      <c r="C576" s="13" t="n">
        <v>0.076571</v>
      </c>
      <c r="D576" s="13" t="n">
        <v>0.124328</v>
      </c>
      <c r="E576" s="13" t="n">
        <v>0.525641</v>
      </c>
      <c r="F576" s="13" t="n">
        <v>0.769061</v>
      </c>
      <c r="G576" s="13" t="n">
        <v>0.538585</v>
      </c>
      <c r="H576" s="13" t="n">
        <v>0.300216</v>
      </c>
      <c r="I576" s="13" t="n">
        <v>0.485662</v>
      </c>
      <c r="J576" s="13" t="n">
        <v>0.506101</v>
      </c>
      <c r="K576" s="13" t="n">
        <v>0.308065</v>
      </c>
      <c r="L576" s="13" t="n">
        <v>0.261134</v>
      </c>
      <c r="M576" s="13" t="n">
        <v>0.817568</v>
      </c>
      <c r="N576" s="13" t="n">
        <v>0.414321</v>
      </c>
      <c r="O576" s="9">
        <f>IF(C576&lt;=1-Params!$B$4,0,MAX(0.1,ROUND(_xlfn.GAMMA.INV((C576-(1-Params!$B$4))/Params!$B$4,Params!$B$5,Params!$B$6),1)))</f>
        <v/>
      </c>
      <c r="P576" s="9">
        <f>IF(D576&lt;=1-Params!$B$7,0,ROUND(_xlfn.GAMMA.INV((D576-(1-Params!$B$7))/Params!$B$7,Params!$B$8,Params!$B$9),3))</f>
        <v/>
      </c>
      <c r="Q576" s="9">
        <f>IF(E576&lt;=1-Params!$B$4,0,MAX(0.1,ROUND(_xlfn.GAMMA.INV((E576-(1-Params!$B$4))/Params!$B$4,Params!$B$5,Params!$B$6),1)))</f>
        <v/>
      </c>
      <c r="R576" s="9">
        <f>IF(F576&lt;=1-Params!$B$7,0,ROUND(_xlfn.GAMMA.INV((F576-(1-Params!$B$7))/Params!$B$7,Params!$B$8,Params!$B$9),3))</f>
        <v/>
      </c>
      <c r="S576" s="9">
        <f>IF(G576&lt;=1-Params!$B$7,0,ROUND((Params!$B$10+Params!$B$11*G576^Params!$B$12)*_xlfn.GAMMA.INV((G576-(1-Params!$B$7))/Params!$B$7,Params!$B$8,Params!$B$9),3))</f>
        <v/>
      </c>
      <c r="T576" s="9">
        <f>IF(H576&lt;=1-Params!$B$4,0,MAX(0.1,ROUND((Params!$B$10+Params!$B$11*H576^Params!$B$12)*_xlfn.GAMMA.INV((H576-(1-Params!$B$4))/Params!$B$4,Params!$B$5,Params!$B$6),1)))</f>
        <v/>
      </c>
      <c r="U576" s="9">
        <f>ROUND(_xlfn.NORM.INV(I576,Params!$B$13,Params!$B$14),1)</f>
        <v/>
      </c>
      <c r="V576" s="9">
        <f>ROUND(_xlfn.NORM.INV(J576,Params!$B$15,Params!$B$16),2)</f>
        <v/>
      </c>
      <c r="W576" s="9">
        <f>ROUND(_xlfn.NORM.INV(K576,Params!$B$13,Params!$B$14),1)</f>
        <v/>
      </c>
      <c r="X576" s="9">
        <f>ROUND(_xlfn.NORM.INV(L576,Params!$B$15,Params!$B$16),2)</f>
        <v/>
      </c>
      <c r="Y576" s="9">
        <f>ROUND(_xlfn.NORM.INV(M576,Params!$B$15,Params!$B$16)+Params!$B$17+Params!$B$18*M576,2)</f>
        <v/>
      </c>
      <c r="Z576" s="9">
        <f>ROUND(_xlfn.NORM.INV(N576,Params!$B$13,Params!$B$14)+Params!$B$17+Params!$B$18*N576,1)</f>
        <v/>
      </c>
    </row>
    <row r="577">
      <c r="A577" s="11" t="n">
        <v>576</v>
      </c>
      <c r="B577" s="12">
        <f>INT((A577-1)/122)+1</f>
        <v/>
      </c>
      <c r="C577" s="13" t="n">
        <v>0.141609</v>
      </c>
      <c r="D577" s="13" t="n">
        <v>0.9870719999999999</v>
      </c>
      <c r="E577" s="13" t="n">
        <v>0.182282</v>
      </c>
      <c r="F577" s="13" t="n">
        <v>0.435753</v>
      </c>
      <c r="G577" s="13" t="n">
        <v>0.774197</v>
      </c>
      <c r="H577" s="13" t="n">
        <v>0.503332</v>
      </c>
      <c r="I577" s="13" t="n">
        <v>0.476814</v>
      </c>
      <c r="J577" s="13" t="n">
        <v>0.387414</v>
      </c>
      <c r="K577" s="13" t="n">
        <v>0.335739</v>
      </c>
      <c r="L577" s="13" t="n">
        <v>0.178049</v>
      </c>
      <c r="M577" s="13" t="n">
        <v>0.5114610000000001</v>
      </c>
      <c r="N577" s="13" t="n">
        <v>0.318073</v>
      </c>
      <c r="O577" s="9">
        <f>IF(C577&lt;=1-Params!$B$4,0,MAX(0.1,ROUND(_xlfn.GAMMA.INV((C577-(1-Params!$B$4))/Params!$B$4,Params!$B$5,Params!$B$6),1)))</f>
        <v/>
      </c>
      <c r="P577" s="9">
        <f>IF(D577&lt;=1-Params!$B$7,0,ROUND(_xlfn.GAMMA.INV((D577-(1-Params!$B$7))/Params!$B$7,Params!$B$8,Params!$B$9),3))</f>
        <v/>
      </c>
      <c r="Q577" s="9">
        <f>IF(E577&lt;=1-Params!$B$4,0,MAX(0.1,ROUND(_xlfn.GAMMA.INV((E577-(1-Params!$B$4))/Params!$B$4,Params!$B$5,Params!$B$6),1)))</f>
        <v/>
      </c>
      <c r="R577" s="9">
        <f>IF(F577&lt;=1-Params!$B$7,0,ROUND(_xlfn.GAMMA.INV((F577-(1-Params!$B$7))/Params!$B$7,Params!$B$8,Params!$B$9),3))</f>
        <v/>
      </c>
      <c r="S577" s="9">
        <f>IF(G577&lt;=1-Params!$B$7,0,ROUND((Params!$B$10+Params!$B$11*G577^Params!$B$12)*_xlfn.GAMMA.INV((G577-(1-Params!$B$7))/Params!$B$7,Params!$B$8,Params!$B$9),3))</f>
        <v/>
      </c>
      <c r="T577" s="9">
        <f>IF(H577&lt;=1-Params!$B$4,0,MAX(0.1,ROUND((Params!$B$10+Params!$B$11*H577^Params!$B$12)*_xlfn.GAMMA.INV((H577-(1-Params!$B$4))/Params!$B$4,Params!$B$5,Params!$B$6),1)))</f>
        <v/>
      </c>
      <c r="U577" s="9">
        <f>ROUND(_xlfn.NORM.INV(I577,Params!$B$13,Params!$B$14),1)</f>
        <v/>
      </c>
      <c r="V577" s="9">
        <f>ROUND(_xlfn.NORM.INV(J577,Params!$B$15,Params!$B$16),2)</f>
        <v/>
      </c>
      <c r="W577" s="9">
        <f>ROUND(_xlfn.NORM.INV(K577,Params!$B$13,Params!$B$14),1)</f>
        <v/>
      </c>
      <c r="X577" s="9">
        <f>ROUND(_xlfn.NORM.INV(L577,Params!$B$15,Params!$B$16),2)</f>
        <v/>
      </c>
      <c r="Y577" s="9">
        <f>ROUND(_xlfn.NORM.INV(M577,Params!$B$15,Params!$B$16)+Params!$B$17+Params!$B$18*M577,2)</f>
        <v/>
      </c>
      <c r="Z577" s="9">
        <f>ROUND(_xlfn.NORM.INV(N577,Params!$B$13,Params!$B$14)+Params!$B$17+Params!$B$18*N577,1)</f>
        <v/>
      </c>
    </row>
    <row r="578">
      <c r="A578" s="11" t="n">
        <v>577</v>
      </c>
      <c r="B578" s="12">
        <f>INT((A578-1)/122)+1</f>
        <v/>
      </c>
      <c r="C578" s="13" t="n">
        <v>0.90326</v>
      </c>
      <c r="D578" s="13" t="n">
        <v>0.937725</v>
      </c>
      <c r="E578" s="13" t="n">
        <v>0.067387</v>
      </c>
      <c r="F578" s="13" t="n">
        <v>0.362397</v>
      </c>
      <c r="G578" s="13" t="n">
        <v>0.40573</v>
      </c>
      <c r="H578" s="13" t="n">
        <v>0.193797</v>
      </c>
      <c r="I578" s="13" t="n">
        <v>0.302006</v>
      </c>
      <c r="J578" s="13" t="n">
        <v>0.037793</v>
      </c>
      <c r="K578" s="13" t="n">
        <v>0.09632300000000001</v>
      </c>
      <c r="L578" s="13" t="n">
        <v>0.182002</v>
      </c>
      <c r="M578" s="13" t="n">
        <v>0.710564</v>
      </c>
      <c r="N578" s="13" t="n">
        <v>0.228552</v>
      </c>
      <c r="O578" s="9">
        <f>IF(C578&lt;=1-Params!$B$4,0,MAX(0.1,ROUND(_xlfn.GAMMA.INV((C578-(1-Params!$B$4))/Params!$B$4,Params!$B$5,Params!$B$6),1)))</f>
        <v/>
      </c>
      <c r="P578" s="9">
        <f>IF(D578&lt;=1-Params!$B$7,0,ROUND(_xlfn.GAMMA.INV((D578-(1-Params!$B$7))/Params!$B$7,Params!$B$8,Params!$B$9),3))</f>
        <v/>
      </c>
      <c r="Q578" s="9">
        <f>IF(E578&lt;=1-Params!$B$4,0,MAX(0.1,ROUND(_xlfn.GAMMA.INV((E578-(1-Params!$B$4))/Params!$B$4,Params!$B$5,Params!$B$6),1)))</f>
        <v/>
      </c>
      <c r="R578" s="9">
        <f>IF(F578&lt;=1-Params!$B$7,0,ROUND(_xlfn.GAMMA.INV((F578-(1-Params!$B$7))/Params!$B$7,Params!$B$8,Params!$B$9),3))</f>
        <v/>
      </c>
      <c r="S578" s="9">
        <f>IF(G578&lt;=1-Params!$B$7,0,ROUND((Params!$B$10+Params!$B$11*G578^Params!$B$12)*_xlfn.GAMMA.INV((G578-(1-Params!$B$7))/Params!$B$7,Params!$B$8,Params!$B$9),3))</f>
        <v/>
      </c>
      <c r="T578" s="9">
        <f>IF(H578&lt;=1-Params!$B$4,0,MAX(0.1,ROUND((Params!$B$10+Params!$B$11*H578^Params!$B$12)*_xlfn.GAMMA.INV((H578-(1-Params!$B$4))/Params!$B$4,Params!$B$5,Params!$B$6),1)))</f>
        <v/>
      </c>
      <c r="U578" s="9">
        <f>ROUND(_xlfn.NORM.INV(I578,Params!$B$13,Params!$B$14),1)</f>
        <v/>
      </c>
      <c r="V578" s="9">
        <f>ROUND(_xlfn.NORM.INV(J578,Params!$B$15,Params!$B$16),2)</f>
        <v/>
      </c>
      <c r="W578" s="9">
        <f>ROUND(_xlfn.NORM.INV(K578,Params!$B$13,Params!$B$14),1)</f>
        <v/>
      </c>
      <c r="X578" s="9">
        <f>ROUND(_xlfn.NORM.INV(L578,Params!$B$15,Params!$B$16),2)</f>
        <v/>
      </c>
      <c r="Y578" s="9">
        <f>ROUND(_xlfn.NORM.INV(M578,Params!$B$15,Params!$B$16)+Params!$B$17+Params!$B$18*M578,2)</f>
        <v/>
      </c>
      <c r="Z578" s="9">
        <f>ROUND(_xlfn.NORM.INV(N578,Params!$B$13,Params!$B$14)+Params!$B$17+Params!$B$18*N578,1)</f>
        <v/>
      </c>
    </row>
    <row r="579">
      <c r="A579" s="11" t="n">
        <v>578</v>
      </c>
      <c r="B579" s="12">
        <f>INT((A579-1)/122)+1</f>
        <v/>
      </c>
      <c r="C579" s="13" t="n">
        <v>0.973545</v>
      </c>
      <c r="D579" s="13" t="n">
        <v>0.96254</v>
      </c>
      <c r="E579" s="13" t="n">
        <v>0.286212</v>
      </c>
      <c r="F579" s="13" t="n">
        <v>0.070357</v>
      </c>
      <c r="G579" s="13" t="n">
        <v>0.163438</v>
      </c>
      <c r="H579" s="13" t="n">
        <v>0.819703</v>
      </c>
      <c r="I579" s="13" t="n">
        <v>0.674918</v>
      </c>
      <c r="J579" s="13" t="n">
        <v>0.204774</v>
      </c>
      <c r="K579" s="13" t="n">
        <v>0.383181</v>
      </c>
      <c r="L579" s="13" t="n">
        <v>0.066737</v>
      </c>
      <c r="M579" s="13" t="n">
        <v>0.451755</v>
      </c>
      <c r="N579" s="13" t="n">
        <v>0.312039</v>
      </c>
      <c r="O579" s="9">
        <f>IF(C579&lt;=1-Params!$B$4,0,MAX(0.1,ROUND(_xlfn.GAMMA.INV((C579-(1-Params!$B$4))/Params!$B$4,Params!$B$5,Params!$B$6),1)))</f>
        <v/>
      </c>
      <c r="P579" s="9">
        <f>IF(D579&lt;=1-Params!$B$7,0,ROUND(_xlfn.GAMMA.INV((D579-(1-Params!$B$7))/Params!$B$7,Params!$B$8,Params!$B$9),3))</f>
        <v/>
      </c>
      <c r="Q579" s="9">
        <f>IF(E579&lt;=1-Params!$B$4,0,MAX(0.1,ROUND(_xlfn.GAMMA.INV((E579-(1-Params!$B$4))/Params!$B$4,Params!$B$5,Params!$B$6),1)))</f>
        <v/>
      </c>
      <c r="R579" s="9">
        <f>IF(F579&lt;=1-Params!$B$7,0,ROUND(_xlfn.GAMMA.INV((F579-(1-Params!$B$7))/Params!$B$7,Params!$B$8,Params!$B$9),3))</f>
        <v/>
      </c>
      <c r="S579" s="9">
        <f>IF(G579&lt;=1-Params!$B$7,0,ROUND((Params!$B$10+Params!$B$11*G579^Params!$B$12)*_xlfn.GAMMA.INV((G579-(1-Params!$B$7))/Params!$B$7,Params!$B$8,Params!$B$9),3))</f>
        <v/>
      </c>
      <c r="T579" s="9">
        <f>IF(H579&lt;=1-Params!$B$4,0,MAX(0.1,ROUND((Params!$B$10+Params!$B$11*H579^Params!$B$12)*_xlfn.GAMMA.INV((H579-(1-Params!$B$4))/Params!$B$4,Params!$B$5,Params!$B$6),1)))</f>
        <v/>
      </c>
      <c r="U579" s="9">
        <f>ROUND(_xlfn.NORM.INV(I579,Params!$B$13,Params!$B$14),1)</f>
        <v/>
      </c>
      <c r="V579" s="9">
        <f>ROUND(_xlfn.NORM.INV(J579,Params!$B$15,Params!$B$16),2)</f>
        <v/>
      </c>
      <c r="W579" s="9">
        <f>ROUND(_xlfn.NORM.INV(K579,Params!$B$13,Params!$B$14),1)</f>
        <v/>
      </c>
      <c r="X579" s="9">
        <f>ROUND(_xlfn.NORM.INV(L579,Params!$B$15,Params!$B$16),2)</f>
        <v/>
      </c>
      <c r="Y579" s="9">
        <f>ROUND(_xlfn.NORM.INV(M579,Params!$B$15,Params!$B$16)+Params!$B$17+Params!$B$18*M579,2)</f>
        <v/>
      </c>
      <c r="Z579" s="9">
        <f>ROUND(_xlfn.NORM.INV(N579,Params!$B$13,Params!$B$14)+Params!$B$17+Params!$B$18*N579,1)</f>
        <v/>
      </c>
    </row>
    <row r="580">
      <c r="A580" s="11" t="n">
        <v>579</v>
      </c>
      <c r="B580" s="12">
        <f>INT((A580-1)/122)+1</f>
        <v/>
      </c>
      <c r="C580" s="13" t="n">
        <v>0.86488</v>
      </c>
      <c r="D580" s="13" t="n">
        <v>0.902296</v>
      </c>
      <c r="E580" s="13" t="n">
        <v>0.154839</v>
      </c>
      <c r="F580" s="13" t="n">
        <v>0.713311</v>
      </c>
      <c r="G580" s="13" t="n">
        <v>0.996475</v>
      </c>
      <c r="H580" s="13" t="n">
        <v>0.895043</v>
      </c>
      <c r="I580" s="13" t="n">
        <v>0.7556619999999999</v>
      </c>
      <c r="J580" s="13" t="n">
        <v>0.181575</v>
      </c>
      <c r="K580" s="13" t="n">
        <v>0.619658</v>
      </c>
      <c r="L580" s="13" t="n">
        <v>0.321628</v>
      </c>
      <c r="M580" s="13" t="n">
        <v>0.85228</v>
      </c>
      <c r="N580" s="13" t="n">
        <v>0.432743</v>
      </c>
      <c r="O580" s="9">
        <f>IF(C580&lt;=1-Params!$B$4,0,MAX(0.1,ROUND(_xlfn.GAMMA.INV((C580-(1-Params!$B$4))/Params!$B$4,Params!$B$5,Params!$B$6),1)))</f>
        <v/>
      </c>
      <c r="P580" s="9">
        <f>IF(D580&lt;=1-Params!$B$7,0,ROUND(_xlfn.GAMMA.INV((D580-(1-Params!$B$7))/Params!$B$7,Params!$B$8,Params!$B$9),3))</f>
        <v/>
      </c>
      <c r="Q580" s="9">
        <f>IF(E580&lt;=1-Params!$B$4,0,MAX(0.1,ROUND(_xlfn.GAMMA.INV((E580-(1-Params!$B$4))/Params!$B$4,Params!$B$5,Params!$B$6),1)))</f>
        <v/>
      </c>
      <c r="R580" s="9">
        <f>IF(F580&lt;=1-Params!$B$7,0,ROUND(_xlfn.GAMMA.INV((F580-(1-Params!$B$7))/Params!$B$7,Params!$B$8,Params!$B$9),3))</f>
        <v/>
      </c>
      <c r="S580" s="9">
        <f>IF(G580&lt;=1-Params!$B$7,0,ROUND((Params!$B$10+Params!$B$11*G580^Params!$B$12)*_xlfn.GAMMA.INV((G580-(1-Params!$B$7))/Params!$B$7,Params!$B$8,Params!$B$9),3))</f>
        <v/>
      </c>
      <c r="T580" s="9">
        <f>IF(H580&lt;=1-Params!$B$4,0,MAX(0.1,ROUND((Params!$B$10+Params!$B$11*H580^Params!$B$12)*_xlfn.GAMMA.INV((H580-(1-Params!$B$4))/Params!$B$4,Params!$B$5,Params!$B$6),1)))</f>
        <v/>
      </c>
      <c r="U580" s="9">
        <f>ROUND(_xlfn.NORM.INV(I580,Params!$B$13,Params!$B$14),1)</f>
        <v/>
      </c>
      <c r="V580" s="9">
        <f>ROUND(_xlfn.NORM.INV(J580,Params!$B$15,Params!$B$16),2)</f>
        <v/>
      </c>
      <c r="W580" s="9">
        <f>ROUND(_xlfn.NORM.INV(K580,Params!$B$13,Params!$B$14),1)</f>
        <v/>
      </c>
      <c r="X580" s="9">
        <f>ROUND(_xlfn.NORM.INV(L580,Params!$B$15,Params!$B$16),2)</f>
        <v/>
      </c>
      <c r="Y580" s="9">
        <f>ROUND(_xlfn.NORM.INV(M580,Params!$B$15,Params!$B$16)+Params!$B$17+Params!$B$18*M580,2)</f>
        <v/>
      </c>
      <c r="Z580" s="9">
        <f>ROUND(_xlfn.NORM.INV(N580,Params!$B$13,Params!$B$14)+Params!$B$17+Params!$B$18*N580,1)</f>
        <v/>
      </c>
    </row>
    <row r="581">
      <c r="A581" s="11" t="n">
        <v>580</v>
      </c>
      <c r="B581" s="12">
        <f>INT((A581-1)/122)+1</f>
        <v/>
      </c>
      <c r="C581" s="13" t="n">
        <v>0.731891</v>
      </c>
      <c r="D581" s="13" t="n">
        <v>0.902671</v>
      </c>
      <c r="E581" s="13" t="n">
        <v>0.003629</v>
      </c>
      <c r="F581" s="13" t="n">
        <v>0.539901</v>
      </c>
      <c r="G581" s="13" t="n">
        <v>0.982461</v>
      </c>
      <c r="H581" s="13" t="n">
        <v>0.920136</v>
      </c>
      <c r="I581" s="13" t="n">
        <v>0.880111</v>
      </c>
      <c r="J581" s="13" t="n">
        <v>0.280375</v>
      </c>
      <c r="K581" s="13" t="n">
        <v>0.629387</v>
      </c>
      <c r="L581" s="13" t="n">
        <v>0.494426</v>
      </c>
      <c r="M581" s="13" t="n">
        <v>0.64307</v>
      </c>
      <c r="N581" s="13" t="n">
        <v>0.5838449999999999</v>
      </c>
      <c r="O581" s="9">
        <f>IF(C581&lt;=1-Params!$B$4,0,MAX(0.1,ROUND(_xlfn.GAMMA.INV((C581-(1-Params!$B$4))/Params!$B$4,Params!$B$5,Params!$B$6),1)))</f>
        <v/>
      </c>
      <c r="P581" s="9">
        <f>IF(D581&lt;=1-Params!$B$7,0,ROUND(_xlfn.GAMMA.INV((D581-(1-Params!$B$7))/Params!$B$7,Params!$B$8,Params!$B$9),3))</f>
        <v/>
      </c>
      <c r="Q581" s="9">
        <f>IF(E581&lt;=1-Params!$B$4,0,MAX(0.1,ROUND(_xlfn.GAMMA.INV((E581-(1-Params!$B$4))/Params!$B$4,Params!$B$5,Params!$B$6),1)))</f>
        <v/>
      </c>
      <c r="R581" s="9">
        <f>IF(F581&lt;=1-Params!$B$7,0,ROUND(_xlfn.GAMMA.INV((F581-(1-Params!$B$7))/Params!$B$7,Params!$B$8,Params!$B$9),3))</f>
        <v/>
      </c>
      <c r="S581" s="9">
        <f>IF(G581&lt;=1-Params!$B$7,0,ROUND((Params!$B$10+Params!$B$11*G581^Params!$B$12)*_xlfn.GAMMA.INV((G581-(1-Params!$B$7))/Params!$B$7,Params!$B$8,Params!$B$9),3))</f>
        <v/>
      </c>
      <c r="T581" s="9">
        <f>IF(H581&lt;=1-Params!$B$4,0,MAX(0.1,ROUND((Params!$B$10+Params!$B$11*H581^Params!$B$12)*_xlfn.GAMMA.INV((H581-(1-Params!$B$4))/Params!$B$4,Params!$B$5,Params!$B$6),1)))</f>
        <v/>
      </c>
      <c r="U581" s="9">
        <f>ROUND(_xlfn.NORM.INV(I581,Params!$B$13,Params!$B$14),1)</f>
        <v/>
      </c>
      <c r="V581" s="9">
        <f>ROUND(_xlfn.NORM.INV(J581,Params!$B$15,Params!$B$16),2)</f>
        <v/>
      </c>
      <c r="W581" s="9">
        <f>ROUND(_xlfn.NORM.INV(K581,Params!$B$13,Params!$B$14),1)</f>
        <v/>
      </c>
      <c r="X581" s="9">
        <f>ROUND(_xlfn.NORM.INV(L581,Params!$B$15,Params!$B$16),2)</f>
        <v/>
      </c>
      <c r="Y581" s="9">
        <f>ROUND(_xlfn.NORM.INV(M581,Params!$B$15,Params!$B$16)+Params!$B$17+Params!$B$18*M581,2)</f>
        <v/>
      </c>
      <c r="Z581" s="9">
        <f>ROUND(_xlfn.NORM.INV(N581,Params!$B$13,Params!$B$14)+Params!$B$17+Params!$B$18*N581,1)</f>
        <v/>
      </c>
    </row>
    <row r="582">
      <c r="A582" s="11" t="n">
        <v>581</v>
      </c>
      <c r="B582" s="12">
        <f>INT((A582-1)/122)+1</f>
        <v/>
      </c>
      <c r="C582" s="13" t="n">
        <v>0.848553</v>
      </c>
      <c r="D582" s="13" t="n">
        <v>0.913893</v>
      </c>
      <c r="E582" s="13" t="n">
        <v>0.057925</v>
      </c>
      <c r="F582" s="13" t="n">
        <v>0.6131720000000001</v>
      </c>
      <c r="G582" s="13" t="n">
        <v>0.985752</v>
      </c>
      <c r="H582" s="13" t="n">
        <v>0.958565</v>
      </c>
      <c r="I582" s="13" t="n">
        <v>0.827835</v>
      </c>
      <c r="J582" s="13" t="n">
        <v>0.104487</v>
      </c>
      <c r="K582" s="13" t="n">
        <v>0.813878</v>
      </c>
      <c r="L582" s="13" t="n">
        <v>0.744001</v>
      </c>
      <c r="M582" s="13" t="n">
        <v>0.520159</v>
      </c>
      <c r="N582" s="13" t="n">
        <v>0.224549</v>
      </c>
      <c r="O582" s="9">
        <f>IF(C582&lt;=1-Params!$B$4,0,MAX(0.1,ROUND(_xlfn.GAMMA.INV((C582-(1-Params!$B$4))/Params!$B$4,Params!$B$5,Params!$B$6),1)))</f>
        <v/>
      </c>
      <c r="P582" s="9">
        <f>IF(D582&lt;=1-Params!$B$7,0,ROUND(_xlfn.GAMMA.INV((D582-(1-Params!$B$7))/Params!$B$7,Params!$B$8,Params!$B$9),3))</f>
        <v/>
      </c>
      <c r="Q582" s="9">
        <f>IF(E582&lt;=1-Params!$B$4,0,MAX(0.1,ROUND(_xlfn.GAMMA.INV((E582-(1-Params!$B$4))/Params!$B$4,Params!$B$5,Params!$B$6),1)))</f>
        <v/>
      </c>
      <c r="R582" s="9">
        <f>IF(F582&lt;=1-Params!$B$7,0,ROUND(_xlfn.GAMMA.INV((F582-(1-Params!$B$7))/Params!$B$7,Params!$B$8,Params!$B$9),3))</f>
        <v/>
      </c>
      <c r="S582" s="9">
        <f>IF(G582&lt;=1-Params!$B$7,0,ROUND((Params!$B$10+Params!$B$11*G582^Params!$B$12)*_xlfn.GAMMA.INV((G582-(1-Params!$B$7))/Params!$B$7,Params!$B$8,Params!$B$9),3))</f>
        <v/>
      </c>
      <c r="T582" s="9">
        <f>IF(H582&lt;=1-Params!$B$4,0,MAX(0.1,ROUND((Params!$B$10+Params!$B$11*H582^Params!$B$12)*_xlfn.GAMMA.INV((H582-(1-Params!$B$4))/Params!$B$4,Params!$B$5,Params!$B$6),1)))</f>
        <v/>
      </c>
      <c r="U582" s="9">
        <f>ROUND(_xlfn.NORM.INV(I582,Params!$B$13,Params!$B$14),1)</f>
        <v/>
      </c>
      <c r="V582" s="9">
        <f>ROUND(_xlfn.NORM.INV(J582,Params!$B$15,Params!$B$16),2)</f>
        <v/>
      </c>
      <c r="W582" s="9">
        <f>ROUND(_xlfn.NORM.INV(K582,Params!$B$13,Params!$B$14),1)</f>
        <v/>
      </c>
      <c r="X582" s="9">
        <f>ROUND(_xlfn.NORM.INV(L582,Params!$B$15,Params!$B$16),2)</f>
        <v/>
      </c>
      <c r="Y582" s="9">
        <f>ROUND(_xlfn.NORM.INV(M582,Params!$B$15,Params!$B$16)+Params!$B$17+Params!$B$18*M582,2)</f>
        <v/>
      </c>
      <c r="Z582" s="9">
        <f>ROUND(_xlfn.NORM.INV(N582,Params!$B$13,Params!$B$14)+Params!$B$17+Params!$B$18*N582,1)</f>
        <v/>
      </c>
    </row>
    <row r="583">
      <c r="A583" s="11" t="n">
        <v>582</v>
      </c>
      <c r="B583" s="12">
        <f>INT((A583-1)/122)+1</f>
        <v/>
      </c>
      <c r="C583" s="13" t="n">
        <v>0.252832</v>
      </c>
      <c r="D583" s="13" t="n">
        <v>0.663211</v>
      </c>
      <c r="E583" s="13" t="n">
        <v>0.038821</v>
      </c>
      <c r="F583" s="13" t="n">
        <v>0.621636</v>
      </c>
      <c r="G583" s="13" t="n">
        <v>0.415066</v>
      </c>
      <c r="H583" s="13" t="n">
        <v>0.358325</v>
      </c>
      <c r="I583" s="13" t="n">
        <v>0.9391699999999999</v>
      </c>
      <c r="J583" s="13" t="n">
        <v>0.086453</v>
      </c>
      <c r="K583" s="13" t="n">
        <v>0.736113</v>
      </c>
      <c r="L583" s="13" t="n">
        <v>0.818544</v>
      </c>
      <c r="M583" s="13" t="n">
        <v>0.378987</v>
      </c>
      <c r="N583" s="13" t="n">
        <v>0.506362</v>
      </c>
      <c r="O583" s="9">
        <f>IF(C583&lt;=1-Params!$B$4,0,MAX(0.1,ROUND(_xlfn.GAMMA.INV((C583-(1-Params!$B$4))/Params!$B$4,Params!$B$5,Params!$B$6),1)))</f>
        <v/>
      </c>
      <c r="P583" s="9">
        <f>IF(D583&lt;=1-Params!$B$7,0,ROUND(_xlfn.GAMMA.INV((D583-(1-Params!$B$7))/Params!$B$7,Params!$B$8,Params!$B$9),3))</f>
        <v/>
      </c>
      <c r="Q583" s="9">
        <f>IF(E583&lt;=1-Params!$B$4,0,MAX(0.1,ROUND(_xlfn.GAMMA.INV((E583-(1-Params!$B$4))/Params!$B$4,Params!$B$5,Params!$B$6),1)))</f>
        <v/>
      </c>
      <c r="R583" s="9">
        <f>IF(F583&lt;=1-Params!$B$7,0,ROUND(_xlfn.GAMMA.INV((F583-(1-Params!$B$7))/Params!$B$7,Params!$B$8,Params!$B$9),3))</f>
        <v/>
      </c>
      <c r="S583" s="9">
        <f>IF(G583&lt;=1-Params!$B$7,0,ROUND((Params!$B$10+Params!$B$11*G583^Params!$B$12)*_xlfn.GAMMA.INV((G583-(1-Params!$B$7))/Params!$B$7,Params!$B$8,Params!$B$9),3))</f>
        <v/>
      </c>
      <c r="T583" s="9">
        <f>IF(H583&lt;=1-Params!$B$4,0,MAX(0.1,ROUND((Params!$B$10+Params!$B$11*H583^Params!$B$12)*_xlfn.GAMMA.INV((H583-(1-Params!$B$4))/Params!$B$4,Params!$B$5,Params!$B$6),1)))</f>
        <v/>
      </c>
      <c r="U583" s="9">
        <f>ROUND(_xlfn.NORM.INV(I583,Params!$B$13,Params!$B$14),1)</f>
        <v/>
      </c>
      <c r="V583" s="9">
        <f>ROUND(_xlfn.NORM.INV(J583,Params!$B$15,Params!$B$16),2)</f>
        <v/>
      </c>
      <c r="W583" s="9">
        <f>ROUND(_xlfn.NORM.INV(K583,Params!$B$13,Params!$B$14),1)</f>
        <v/>
      </c>
      <c r="X583" s="9">
        <f>ROUND(_xlfn.NORM.INV(L583,Params!$B$15,Params!$B$16),2)</f>
        <v/>
      </c>
      <c r="Y583" s="9">
        <f>ROUND(_xlfn.NORM.INV(M583,Params!$B$15,Params!$B$16)+Params!$B$17+Params!$B$18*M583,2)</f>
        <v/>
      </c>
      <c r="Z583" s="9">
        <f>ROUND(_xlfn.NORM.INV(N583,Params!$B$13,Params!$B$14)+Params!$B$17+Params!$B$18*N583,1)</f>
        <v/>
      </c>
    </row>
    <row r="584">
      <c r="A584" s="11" t="n">
        <v>583</v>
      </c>
      <c r="B584" s="12">
        <f>INT((A584-1)/122)+1</f>
        <v/>
      </c>
      <c r="C584" s="13" t="n">
        <v>0.550928</v>
      </c>
      <c r="D584" s="13" t="n">
        <v>0.44438</v>
      </c>
      <c r="E584" s="13" t="n">
        <v>0.123211</v>
      </c>
      <c r="F584" s="13" t="n">
        <v>0.993878</v>
      </c>
      <c r="G584" s="13" t="n">
        <v>0.191154</v>
      </c>
      <c r="H584" s="13" t="n">
        <v>0.552766</v>
      </c>
      <c r="I584" s="13" t="n">
        <v>0.885343</v>
      </c>
      <c r="J584" s="13" t="n">
        <v>0.090266</v>
      </c>
      <c r="K584" s="13" t="n">
        <v>0.617505</v>
      </c>
      <c r="L584" s="13" t="n">
        <v>0.501072</v>
      </c>
      <c r="M584" s="13" t="n">
        <v>0.350194</v>
      </c>
      <c r="N584" s="13" t="n">
        <v>0.401679</v>
      </c>
      <c r="O584" s="9">
        <f>IF(C584&lt;=1-Params!$B$4,0,MAX(0.1,ROUND(_xlfn.GAMMA.INV((C584-(1-Params!$B$4))/Params!$B$4,Params!$B$5,Params!$B$6),1)))</f>
        <v/>
      </c>
      <c r="P584" s="9">
        <f>IF(D584&lt;=1-Params!$B$7,0,ROUND(_xlfn.GAMMA.INV((D584-(1-Params!$B$7))/Params!$B$7,Params!$B$8,Params!$B$9),3))</f>
        <v/>
      </c>
      <c r="Q584" s="9">
        <f>IF(E584&lt;=1-Params!$B$4,0,MAX(0.1,ROUND(_xlfn.GAMMA.INV((E584-(1-Params!$B$4))/Params!$B$4,Params!$B$5,Params!$B$6),1)))</f>
        <v/>
      </c>
      <c r="R584" s="9">
        <f>IF(F584&lt;=1-Params!$B$7,0,ROUND(_xlfn.GAMMA.INV((F584-(1-Params!$B$7))/Params!$B$7,Params!$B$8,Params!$B$9),3))</f>
        <v/>
      </c>
      <c r="S584" s="9">
        <f>IF(G584&lt;=1-Params!$B$7,0,ROUND((Params!$B$10+Params!$B$11*G584^Params!$B$12)*_xlfn.GAMMA.INV((G584-(1-Params!$B$7))/Params!$B$7,Params!$B$8,Params!$B$9),3))</f>
        <v/>
      </c>
      <c r="T584" s="9">
        <f>IF(H584&lt;=1-Params!$B$4,0,MAX(0.1,ROUND((Params!$B$10+Params!$B$11*H584^Params!$B$12)*_xlfn.GAMMA.INV((H584-(1-Params!$B$4))/Params!$B$4,Params!$B$5,Params!$B$6),1)))</f>
        <v/>
      </c>
      <c r="U584" s="9">
        <f>ROUND(_xlfn.NORM.INV(I584,Params!$B$13,Params!$B$14),1)</f>
        <v/>
      </c>
      <c r="V584" s="9">
        <f>ROUND(_xlfn.NORM.INV(J584,Params!$B$15,Params!$B$16),2)</f>
        <v/>
      </c>
      <c r="W584" s="9">
        <f>ROUND(_xlfn.NORM.INV(K584,Params!$B$13,Params!$B$14),1)</f>
        <v/>
      </c>
      <c r="X584" s="9">
        <f>ROUND(_xlfn.NORM.INV(L584,Params!$B$15,Params!$B$16),2)</f>
        <v/>
      </c>
      <c r="Y584" s="9">
        <f>ROUND(_xlfn.NORM.INV(M584,Params!$B$15,Params!$B$16)+Params!$B$17+Params!$B$18*M584,2)</f>
        <v/>
      </c>
      <c r="Z584" s="9">
        <f>ROUND(_xlfn.NORM.INV(N584,Params!$B$13,Params!$B$14)+Params!$B$17+Params!$B$18*N584,1)</f>
        <v/>
      </c>
    </row>
    <row r="585">
      <c r="A585" s="11" t="n">
        <v>584</v>
      </c>
      <c r="B585" s="12">
        <f>INT((A585-1)/122)+1</f>
        <v/>
      </c>
      <c r="C585" s="13" t="n">
        <v>0.942289</v>
      </c>
      <c r="D585" s="13" t="n">
        <v>0.521263</v>
      </c>
      <c r="E585" s="13" t="n">
        <v>0.013883</v>
      </c>
      <c r="F585" s="13" t="n">
        <v>0.868399</v>
      </c>
      <c r="G585" s="13" t="n">
        <v>0.062109</v>
      </c>
      <c r="H585" s="13" t="n">
        <v>0.201979</v>
      </c>
      <c r="I585" s="13" t="n">
        <v>0.83518</v>
      </c>
      <c r="J585" s="13" t="n">
        <v>0.57628</v>
      </c>
      <c r="K585" s="13" t="n">
        <v>0.971989</v>
      </c>
      <c r="L585" s="13" t="n">
        <v>0.663357</v>
      </c>
      <c r="M585" s="13" t="n">
        <v>0.447307</v>
      </c>
      <c r="N585" s="13" t="n">
        <v>0.288513</v>
      </c>
      <c r="O585" s="9">
        <f>IF(C585&lt;=1-Params!$B$4,0,MAX(0.1,ROUND(_xlfn.GAMMA.INV((C585-(1-Params!$B$4))/Params!$B$4,Params!$B$5,Params!$B$6),1)))</f>
        <v/>
      </c>
      <c r="P585" s="9">
        <f>IF(D585&lt;=1-Params!$B$7,0,ROUND(_xlfn.GAMMA.INV((D585-(1-Params!$B$7))/Params!$B$7,Params!$B$8,Params!$B$9),3))</f>
        <v/>
      </c>
      <c r="Q585" s="9">
        <f>IF(E585&lt;=1-Params!$B$4,0,MAX(0.1,ROUND(_xlfn.GAMMA.INV((E585-(1-Params!$B$4))/Params!$B$4,Params!$B$5,Params!$B$6),1)))</f>
        <v/>
      </c>
      <c r="R585" s="9">
        <f>IF(F585&lt;=1-Params!$B$7,0,ROUND(_xlfn.GAMMA.INV((F585-(1-Params!$B$7))/Params!$B$7,Params!$B$8,Params!$B$9),3))</f>
        <v/>
      </c>
      <c r="S585" s="9">
        <f>IF(G585&lt;=1-Params!$B$7,0,ROUND((Params!$B$10+Params!$B$11*G585^Params!$B$12)*_xlfn.GAMMA.INV((G585-(1-Params!$B$7))/Params!$B$7,Params!$B$8,Params!$B$9),3))</f>
        <v/>
      </c>
      <c r="T585" s="9">
        <f>IF(H585&lt;=1-Params!$B$4,0,MAX(0.1,ROUND((Params!$B$10+Params!$B$11*H585^Params!$B$12)*_xlfn.GAMMA.INV((H585-(1-Params!$B$4))/Params!$B$4,Params!$B$5,Params!$B$6),1)))</f>
        <v/>
      </c>
      <c r="U585" s="9">
        <f>ROUND(_xlfn.NORM.INV(I585,Params!$B$13,Params!$B$14),1)</f>
        <v/>
      </c>
      <c r="V585" s="9">
        <f>ROUND(_xlfn.NORM.INV(J585,Params!$B$15,Params!$B$16),2)</f>
        <v/>
      </c>
      <c r="W585" s="9">
        <f>ROUND(_xlfn.NORM.INV(K585,Params!$B$13,Params!$B$14),1)</f>
        <v/>
      </c>
      <c r="X585" s="9">
        <f>ROUND(_xlfn.NORM.INV(L585,Params!$B$15,Params!$B$16),2)</f>
        <v/>
      </c>
      <c r="Y585" s="9">
        <f>ROUND(_xlfn.NORM.INV(M585,Params!$B$15,Params!$B$16)+Params!$B$17+Params!$B$18*M585,2)</f>
        <v/>
      </c>
      <c r="Z585" s="9">
        <f>ROUND(_xlfn.NORM.INV(N585,Params!$B$13,Params!$B$14)+Params!$B$17+Params!$B$18*N585,1)</f>
        <v/>
      </c>
    </row>
    <row r="586">
      <c r="A586" s="11" t="n">
        <v>585</v>
      </c>
      <c r="B586" s="12">
        <f>INT((A586-1)/122)+1</f>
        <v/>
      </c>
      <c r="C586" s="13" t="n">
        <v>0.975485</v>
      </c>
      <c r="D586" s="13" t="n">
        <v>0.827136</v>
      </c>
      <c r="E586" s="13" t="n">
        <v>0.988612</v>
      </c>
      <c r="F586" s="13" t="n">
        <v>0.917582</v>
      </c>
      <c r="G586" s="13" t="n">
        <v>0.965646</v>
      </c>
      <c r="H586" s="13" t="n">
        <v>0.31724</v>
      </c>
      <c r="I586" s="13" t="n">
        <v>0.609009</v>
      </c>
      <c r="J586" s="13" t="n">
        <v>0.108192</v>
      </c>
      <c r="K586" s="13" t="n">
        <v>0.87199</v>
      </c>
      <c r="L586" s="13" t="n">
        <v>0.695483</v>
      </c>
      <c r="M586" s="13" t="n">
        <v>0.165911</v>
      </c>
      <c r="N586" s="13" t="n">
        <v>0.837827</v>
      </c>
      <c r="O586" s="9">
        <f>IF(C586&lt;=1-Params!$B$4,0,MAX(0.1,ROUND(_xlfn.GAMMA.INV((C586-(1-Params!$B$4))/Params!$B$4,Params!$B$5,Params!$B$6),1)))</f>
        <v/>
      </c>
      <c r="P586" s="9">
        <f>IF(D586&lt;=1-Params!$B$7,0,ROUND(_xlfn.GAMMA.INV((D586-(1-Params!$B$7))/Params!$B$7,Params!$B$8,Params!$B$9),3))</f>
        <v/>
      </c>
      <c r="Q586" s="9">
        <f>IF(E586&lt;=1-Params!$B$4,0,MAX(0.1,ROUND(_xlfn.GAMMA.INV((E586-(1-Params!$B$4))/Params!$B$4,Params!$B$5,Params!$B$6),1)))</f>
        <v/>
      </c>
      <c r="R586" s="9">
        <f>IF(F586&lt;=1-Params!$B$7,0,ROUND(_xlfn.GAMMA.INV((F586-(1-Params!$B$7))/Params!$B$7,Params!$B$8,Params!$B$9),3))</f>
        <v/>
      </c>
      <c r="S586" s="9">
        <f>IF(G586&lt;=1-Params!$B$7,0,ROUND((Params!$B$10+Params!$B$11*G586^Params!$B$12)*_xlfn.GAMMA.INV((G586-(1-Params!$B$7))/Params!$B$7,Params!$B$8,Params!$B$9),3))</f>
        <v/>
      </c>
      <c r="T586" s="9">
        <f>IF(H586&lt;=1-Params!$B$4,0,MAX(0.1,ROUND((Params!$B$10+Params!$B$11*H586^Params!$B$12)*_xlfn.GAMMA.INV((H586-(1-Params!$B$4))/Params!$B$4,Params!$B$5,Params!$B$6),1)))</f>
        <v/>
      </c>
      <c r="U586" s="9">
        <f>ROUND(_xlfn.NORM.INV(I586,Params!$B$13,Params!$B$14),1)</f>
        <v/>
      </c>
      <c r="V586" s="9">
        <f>ROUND(_xlfn.NORM.INV(J586,Params!$B$15,Params!$B$16),2)</f>
        <v/>
      </c>
      <c r="W586" s="9">
        <f>ROUND(_xlfn.NORM.INV(K586,Params!$B$13,Params!$B$14),1)</f>
        <v/>
      </c>
      <c r="X586" s="9">
        <f>ROUND(_xlfn.NORM.INV(L586,Params!$B$15,Params!$B$16),2)</f>
        <v/>
      </c>
      <c r="Y586" s="9">
        <f>ROUND(_xlfn.NORM.INV(M586,Params!$B$15,Params!$B$16)+Params!$B$17+Params!$B$18*M586,2)</f>
        <v/>
      </c>
      <c r="Z586" s="9">
        <f>ROUND(_xlfn.NORM.INV(N586,Params!$B$13,Params!$B$14)+Params!$B$17+Params!$B$18*N586,1)</f>
        <v/>
      </c>
    </row>
    <row r="587">
      <c r="A587" s="11" t="n">
        <v>586</v>
      </c>
      <c r="B587" s="12">
        <f>INT((A587-1)/122)+1</f>
        <v/>
      </c>
      <c r="C587" s="13" t="n">
        <v>0.129558</v>
      </c>
      <c r="D587" s="13" t="n">
        <v>0.910714</v>
      </c>
      <c r="E587" s="13" t="n">
        <v>0.832349</v>
      </c>
      <c r="F587" s="13" t="n">
        <v>0.914838</v>
      </c>
      <c r="G587" s="13" t="n">
        <v>0.724982</v>
      </c>
      <c r="H587" s="13" t="n">
        <v>0.869283</v>
      </c>
      <c r="I587" s="13" t="n">
        <v>0.676121</v>
      </c>
      <c r="J587" s="13" t="n">
        <v>0.012972</v>
      </c>
      <c r="K587" s="13" t="n">
        <v>0.689488</v>
      </c>
      <c r="L587" s="13" t="n">
        <v>0.734846</v>
      </c>
      <c r="M587" s="13" t="n">
        <v>0.07482999999999999</v>
      </c>
      <c r="N587" s="13" t="n">
        <v>0.677577</v>
      </c>
      <c r="O587" s="9">
        <f>IF(C587&lt;=1-Params!$B$4,0,MAX(0.1,ROUND(_xlfn.GAMMA.INV((C587-(1-Params!$B$4))/Params!$B$4,Params!$B$5,Params!$B$6),1)))</f>
        <v/>
      </c>
      <c r="P587" s="9">
        <f>IF(D587&lt;=1-Params!$B$7,0,ROUND(_xlfn.GAMMA.INV((D587-(1-Params!$B$7))/Params!$B$7,Params!$B$8,Params!$B$9),3))</f>
        <v/>
      </c>
      <c r="Q587" s="9">
        <f>IF(E587&lt;=1-Params!$B$4,0,MAX(0.1,ROUND(_xlfn.GAMMA.INV((E587-(1-Params!$B$4))/Params!$B$4,Params!$B$5,Params!$B$6),1)))</f>
        <v/>
      </c>
      <c r="R587" s="9">
        <f>IF(F587&lt;=1-Params!$B$7,0,ROUND(_xlfn.GAMMA.INV((F587-(1-Params!$B$7))/Params!$B$7,Params!$B$8,Params!$B$9),3))</f>
        <v/>
      </c>
      <c r="S587" s="9">
        <f>IF(G587&lt;=1-Params!$B$7,0,ROUND((Params!$B$10+Params!$B$11*G587^Params!$B$12)*_xlfn.GAMMA.INV((G587-(1-Params!$B$7))/Params!$B$7,Params!$B$8,Params!$B$9),3))</f>
        <v/>
      </c>
      <c r="T587" s="9">
        <f>IF(H587&lt;=1-Params!$B$4,0,MAX(0.1,ROUND((Params!$B$10+Params!$B$11*H587^Params!$B$12)*_xlfn.GAMMA.INV((H587-(1-Params!$B$4))/Params!$B$4,Params!$B$5,Params!$B$6),1)))</f>
        <v/>
      </c>
      <c r="U587" s="9">
        <f>ROUND(_xlfn.NORM.INV(I587,Params!$B$13,Params!$B$14),1)</f>
        <v/>
      </c>
      <c r="V587" s="9">
        <f>ROUND(_xlfn.NORM.INV(J587,Params!$B$15,Params!$B$16),2)</f>
        <v/>
      </c>
      <c r="W587" s="9">
        <f>ROUND(_xlfn.NORM.INV(K587,Params!$B$13,Params!$B$14),1)</f>
        <v/>
      </c>
      <c r="X587" s="9">
        <f>ROUND(_xlfn.NORM.INV(L587,Params!$B$15,Params!$B$16),2)</f>
        <v/>
      </c>
      <c r="Y587" s="9">
        <f>ROUND(_xlfn.NORM.INV(M587,Params!$B$15,Params!$B$16)+Params!$B$17+Params!$B$18*M587,2)</f>
        <v/>
      </c>
      <c r="Z587" s="9">
        <f>ROUND(_xlfn.NORM.INV(N587,Params!$B$13,Params!$B$14)+Params!$B$17+Params!$B$18*N587,1)</f>
        <v/>
      </c>
    </row>
    <row r="588">
      <c r="A588" s="11" t="n">
        <v>587</v>
      </c>
      <c r="B588" s="12">
        <f>INT((A588-1)/122)+1</f>
        <v/>
      </c>
      <c r="C588" s="13" t="n">
        <v>0.637486</v>
      </c>
      <c r="D588" s="13" t="n">
        <v>0.922374</v>
      </c>
      <c r="E588" s="13" t="n">
        <v>0.072015</v>
      </c>
      <c r="F588" s="13" t="n">
        <v>0.739876</v>
      </c>
      <c r="G588" s="13" t="n">
        <v>0.463601</v>
      </c>
      <c r="H588" s="13" t="n">
        <v>0.719302</v>
      </c>
      <c r="I588" s="13" t="n">
        <v>0.243471</v>
      </c>
      <c r="J588" s="13" t="n">
        <v>0.12992</v>
      </c>
      <c r="K588" s="13" t="n">
        <v>0.212593</v>
      </c>
      <c r="L588" s="13" t="n">
        <v>0.565567</v>
      </c>
      <c r="M588" s="13" t="n">
        <v>0.039579</v>
      </c>
      <c r="N588" s="13" t="n">
        <v>0.833714</v>
      </c>
      <c r="O588" s="9">
        <f>IF(C588&lt;=1-Params!$B$4,0,MAX(0.1,ROUND(_xlfn.GAMMA.INV((C588-(1-Params!$B$4))/Params!$B$4,Params!$B$5,Params!$B$6),1)))</f>
        <v/>
      </c>
      <c r="P588" s="9">
        <f>IF(D588&lt;=1-Params!$B$7,0,ROUND(_xlfn.GAMMA.INV((D588-(1-Params!$B$7))/Params!$B$7,Params!$B$8,Params!$B$9),3))</f>
        <v/>
      </c>
      <c r="Q588" s="9">
        <f>IF(E588&lt;=1-Params!$B$4,0,MAX(0.1,ROUND(_xlfn.GAMMA.INV((E588-(1-Params!$B$4))/Params!$B$4,Params!$B$5,Params!$B$6),1)))</f>
        <v/>
      </c>
      <c r="R588" s="9">
        <f>IF(F588&lt;=1-Params!$B$7,0,ROUND(_xlfn.GAMMA.INV((F588-(1-Params!$B$7))/Params!$B$7,Params!$B$8,Params!$B$9),3))</f>
        <v/>
      </c>
      <c r="S588" s="9">
        <f>IF(G588&lt;=1-Params!$B$7,0,ROUND((Params!$B$10+Params!$B$11*G588^Params!$B$12)*_xlfn.GAMMA.INV((G588-(1-Params!$B$7))/Params!$B$7,Params!$B$8,Params!$B$9),3))</f>
        <v/>
      </c>
      <c r="T588" s="9">
        <f>IF(H588&lt;=1-Params!$B$4,0,MAX(0.1,ROUND((Params!$B$10+Params!$B$11*H588^Params!$B$12)*_xlfn.GAMMA.INV((H588-(1-Params!$B$4))/Params!$B$4,Params!$B$5,Params!$B$6),1)))</f>
        <v/>
      </c>
      <c r="U588" s="9">
        <f>ROUND(_xlfn.NORM.INV(I588,Params!$B$13,Params!$B$14),1)</f>
        <v/>
      </c>
      <c r="V588" s="9">
        <f>ROUND(_xlfn.NORM.INV(J588,Params!$B$15,Params!$B$16),2)</f>
        <v/>
      </c>
      <c r="W588" s="9">
        <f>ROUND(_xlfn.NORM.INV(K588,Params!$B$13,Params!$B$14),1)</f>
        <v/>
      </c>
      <c r="X588" s="9">
        <f>ROUND(_xlfn.NORM.INV(L588,Params!$B$15,Params!$B$16),2)</f>
        <v/>
      </c>
      <c r="Y588" s="9">
        <f>ROUND(_xlfn.NORM.INV(M588,Params!$B$15,Params!$B$16)+Params!$B$17+Params!$B$18*M588,2)</f>
        <v/>
      </c>
      <c r="Z588" s="9">
        <f>ROUND(_xlfn.NORM.INV(N588,Params!$B$13,Params!$B$14)+Params!$B$17+Params!$B$18*N588,1)</f>
        <v/>
      </c>
    </row>
    <row r="589">
      <c r="A589" s="11" t="n">
        <v>588</v>
      </c>
      <c r="B589" s="12">
        <f>INT((A589-1)/122)+1</f>
        <v/>
      </c>
      <c r="C589" s="13" t="n">
        <v>0.408276</v>
      </c>
      <c r="D589" s="13" t="n">
        <v>0.291987</v>
      </c>
      <c r="E589" s="13" t="n">
        <v>0.502142</v>
      </c>
      <c r="F589" s="13" t="n">
        <v>0.891135</v>
      </c>
      <c r="G589" s="13" t="n">
        <v>0.27328</v>
      </c>
      <c r="H589" s="13" t="n">
        <v>0.969552</v>
      </c>
      <c r="I589" s="13" t="n">
        <v>0.484638</v>
      </c>
      <c r="J589" s="13" t="n">
        <v>0.253702</v>
      </c>
      <c r="K589" s="13" t="n">
        <v>0.616727</v>
      </c>
      <c r="L589" s="13" t="n">
        <v>0.522953</v>
      </c>
      <c r="M589" s="13" t="n">
        <v>0.170877</v>
      </c>
      <c r="N589" s="13" t="n">
        <v>0.457476</v>
      </c>
      <c r="O589" s="9">
        <f>IF(C589&lt;=1-Params!$B$4,0,MAX(0.1,ROUND(_xlfn.GAMMA.INV((C589-(1-Params!$B$4))/Params!$B$4,Params!$B$5,Params!$B$6),1)))</f>
        <v/>
      </c>
      <c r="P589" s="9">
        <f>IF(D589&lt;=1-Params!$B$7,0,ROUND(_xlfn.GAMMA.INV((D589-(1-Params!$B$7))/Params!$B$7,Params!$B$8,Params!$B$9),3))</f>
        <v/>
      </c>
      <c r="Q589" s="9">
        <f>IF(E589&lt;=1-Params!$B$4,0,MAX(0.1,ROUND(_xlfn.GAMMA.INV((E589-(1-Params!$B$4))/Params!$B$4,Params!$B$5,Params!$B$6),1)))</f>
        <v/>
      </c>
      <c r="R589" s="9">
        <f>IF(F589&lt;=1-Params!$B$7,0,ROUND(_xlfn.GAMMA.INV((F589-(1-Params!$B$7))/Params!$B$7,Params!$B$8,Params!$B$9),3))</f>
        <v/>
      </c>
      <c r="S589" s="9">
        <f>IF(G589&lt;=1-Params!$B$7,0,ROUND((Params!$B$10+Params!$B$11*G589^Params!$B$12)*_xlfn.GAMMA.INV((G589-(1-Params!$B$7))/Params!$B$7,Params!$B$8,Params!$B$9),3))</f>
        <v/>
      </c>
      <c r="T589" s="9">
        <f>IF(H589&lt;=1-Params!$B$4,0,MAX(0.1,ROUND((Params!$B$10+Params!$B$11*H589^Params!$B$12)*_xlfn.GAMMA.INV((H589-(1-Params!$B$4))/Params!$B$4,Params!$B$5,Params!$B$6),1)))</f>
        <v/>
      </c>
      <c r="U589" s="9">
        <f>ROUND(_xlfn.NORM.INV(I589,Params!$B$13,Params!$B$14),1)</f>
        <v/>
      </c>
      <c r="V589" s="9">
        <f>ROUND(_xlfn.NORM.INV(J589,Params!$B$15,Params!$B$16),2)</f>
        <v/>
      </c>
      <c r="W589" s="9">
        <f>ROUND(_xlfn.NORM.INV(K589,Params!$B$13,Params!$B$14),1)</f>
        <v/>
      </c>
      <c r="X589" s="9">
        <f>ROUND(_xlfn.NORM.INV(L589,Params!$B$15,Params!$B$16),2)</f>
        <v/>
      </c>
      <c r="Y589" s="9">
        <f>ROUND(_xlfn.NORM.INV(M589,Params!$B$15,Params!$B$16)+Params!$B$17+Params!$B$18*M589,2)</f>
        <v/>
      </c>
      <c r="Z589" s="9">
        <f>ROUND(_xlfn.NORM.INV(N589,Params!$B$13,Params!$B$14)+Params!$B$17+Params!$B$18*N589,1)</f>
        <v/>
      </c>
    </row>
    <row r="590">
      <c r="A590" s="11" t="n">
        <v>589</v>
      </c>
      <c r="B590" s="12">
        <f>INT((A590-1)/122)+1</f>
        <v/>
      </c>
      <c r="C590" s="13" t="n">
        <v>0.1485</v>
      </c>
      <c r="D590" s="13" t="n">
        <v>0.175943</v>
      </c>
      <c r="E590" s="13" t="n">
        <v>0.231594</v>
      </c>
      <c r="F590" s="13" t="n">
        <v>0.745861</v>
      </c>
      <c r="G590" s="13" t="n">
        <v>0.954997</v>
      </c>
      <c r="H590" s="13" t="n">
        <v>0.315013</v>
      </c>
      <c r="I590" s="13" t="n">
        <v>0.454852</v>
      </c>
      <c r="J590" s="13" t="n">
        <v>0.120374</v>
      </c>
      <c r="K590" s="13" t="n">
        <v>0.911107</v>
      </c>
      <c r="L590" s="13" t="n">
        <v>0.054556</v>
      </c>
      <c r="M590" s="13" t="n">
        <v>0.148493</v>
      </c>
      <c r="N590" s="13" t="n">
        <v>0.534809</v>
      </c>
      <c r="O590" s="9">
        <f>IF(C590&lt;=1-Params!$B$4,0,MAX(0.1,ROUND(_xlfn.GAMMA.INV((C590-(1-Params!$B$4))/Params!$B$4,Params!$B$5,Params!$B$6),1)))</f>
        <v/>
      </c>
      <c r="P590" s="9">
        <f>IF(D590&lt;=1-Params!$B$7,0,ROUND(_xlfn.GAMMA.INV((D590-(1-Params!$B$7))/Params!$B$7,Params!$B$8,Params!$B$9),3))</f>
        <v/>
      </c>
      <c r="Q590" s="9">
        <f>IF(E590&lt;=1-Params!$B$4,0,MAX(0.1,ROUND(_xlfn.GAMMA.INV((E590-(1-Params!$B$4))/Params!$B$4,Params!$B$5,Params!$B$6),1)))</f>
        <v/>
      </c>
      <c r="R590" s="9">
        <f>IF(F590&lt;=1-Params!$B$7,0,ROUND(_xlfn.GAMMA.INV((F590-(1-Params!$B$7))/Params!$B$7,Params!$B$8,Params!$B$9),3))</f>
        <v/>
      </c>
      <c r="S590" s="9">
        <f>IF(G590&lt;=1-Params!$B$7,0,ROUND((Params!$B$10+Params!$B$11*G590^Params!$B$12)*_xlfn.GAMMA.INV((G590-(1-Params!$B$7))/Params!$B$7,Params!$B$8,Params!$B$9),3))</f>
        <v/>
      </c>
      <c r="T590" s="9">
        <f>IF(H590&lt;=1-Params!$B$4,0,MAX(0.1,ROUND((Params!$B$10+Params!$B$11*H590^Params!$B$12)*_xlfn.GAMMA.INV((H590-(1-Params!$B$4))/Params!$B$4,Params!$B$5,Params!$B$6),1)))</f>
        <v/>
      </c>
      <c r="U590" s="9">
        <f>ROUND(_xlfn.NORM.INV(I590,Params!$B$13,Params!$B$14),1)</f>
        <v/>
      </c>
      <c r="V590" s="9">
        <f>ROUND(_xlfn.NORM.INV(J590,Params!$B$15,Params!$B$16),2)</f>
        <v/>
      </c>
      <c r="W590" s="9">
        <f>ROUND(_xlfn.NORM.INV(K590,Params!$B$13,Params!$B$14),1)</f>
        <v/>
      </c>
      <c r="X590" s="9">
        <f>ROUND(_xlfn.NORM.INV(L590,Params!$B$15,Params!$B$16),2)</f>
        <v/>
      </c>
      <c r="Y590" s="9">
        <f>ROUND(_xlfn.NORM.INV(M590,Params!$B$15,Params!$B$16)+Params!$B$17+Params!$B$18*M590,2)</f>
        <v/>
      </c>
      <c r="Z590" s="9">
        <f>ROUND(_xlfn.NORM.INV(N590,Params!$B$13,Params!$B$14)+Params!$B$17+Params!$B$18*N590,1)</f>
        <v/>
      </c>
    </row>
    <row r="591">
      <c r="A591" s="11" t="n">
        <v>590</v>
      </c>
      <c r="B591" s="12">
        <f>INT((A591-1)/122)+1</f>
        <v/>
      </c>
      <c r="C591" s="13" t="n">
        <v>0.078657</v>
      </c>
      <c r="D591" s="13" t="n">
        <v>0.262958</v>
      </c>
      <c r="E591" s="13" t="n">
        <v>0.37278</v>
      </c>
      <c r="F591" s="13" t="n">
        <v>0.421067</v>
      </c>
      <c r="G591" s="13" t="n">
        <v>0.953846</v>
      </c>
      <c r="H591" s="13" t="n">
        <v>0.9718</v>
      </c>
      <c r="I591" s="13" t="n">
        <v>0.605444</v>
      </c>
      <c r="J591" s="13" t="n">
        <v>0.364327</v>
      </c>
      <c r="K591" s="13" t="n">
        <v>0.973071</v>
      </c>
      <c r="L591" s="13" t="n">
        <v>0.233637</v>
      </c>
      <c r="M591" s="13" t="n">
        <v>0.192598</v>
      </c>
      <c r="N591" s="13" t="n">
        <v>0.6068750000000001</v>
      </c>
      <c r="O591" s="9">
        <f>IF(C591&lt;=1-Params!$B$4,0,MAX(0.1,ROUND(_xlfn.GAMMA.INV((C591-(1-Params!$B$4))/Params!$B$4,Params!$B$5,Params!$B$6),1)))</f>
        <v/>
      </c>
      <c r="P591" s="9">
        <f>IF(D591&lt;=1-Params!$B$7,0,ROUND(_xlfn.GAMMA.INV((D591-(1-Params!$B$7))/Params!$B$7,Params!$B$8,Params!$B$9),3))</f>
        <v/>
      </c>
      <c r="Q591" s="9">
        <f>IF(E591&lt;=1-Params!$B$4,0,MAX(0.1,ROUND(_xlfn.GAMMA.INV((E591-(1-Params!$B$4))/Params!$B$4,Params!$B$5,Params!$B$6),1)))</f>
        <v/>
      </c>
      <c r="R591" s="9">
        <f>IF(F591&lt;=1-Params!$B$7,0,ROUND(_xlfn.GAMMA.INV((F591-(1-Params!$B$7))/Params!$B$7,Params!$B$8,Params!$B$9),3))</f>
        <v/>
      </c>
      <c r="S591" s="9">
        <f>IF(G591&lt;=1-Params!$B$7,0,ROUND((Params!$B$10+Params!$B$11*G591^Params!$B$12)*_xlfn.GAMMA.INV((G591-(1-Params!$B$7))/Params!$B$7,Params!$B$8,Params!$B$9),3))</f>
        <v/>
      </c>
      <c r="T591" s="9">
        <f>IF(H591&lt;=1-Params!$B$4,0,MAX(0.1,ROUND((Params!$B$10+Params!$B$11*H591^Params!$B$12)*_xlfn.GAMMA.INV((H591-(1-Params!$B$4))/Params!$B$4,Params!$B$5,Params!$B$6),1)))</f>
        <v/>
      </c>
      <c r="U591" s="9">
        <f>ROUND(_xlfn.NORM.INV(I591,Params!$B$13,Params!$B$14),1)</f>
        <v/>
      </c>
      <c r="V591" s="9">
        <f>ROUND(_xlfn.NORM.INV(J591,Params!$B$15,Params!$B$16),2)</f>
        <v/>
      </c>
      <c r="W591" s="9">
        <f>ROUND(_xlfn.NORM.INV(K591,Params!$B$13,Params!$B$14),1)</f>
        <v/>
      </c>
      <c r="X591" s="9">
        <f>ROUND(_xlfn.NORM.INV(L591,Params!$B$15,Params!$B$16),2)</f>
        <v/>
      </c>
      <c r="Y591" s="9">
        <f>ROUND(_xlfn.NORM.INV(M591,Params!$B$15,Params!$B$16)+Params!$B$17+Params!$B$18*M591,2)</f>
        <v/>
      </c>
      <c r="Z591" s="9">
        <f>ROUND(_xlfn.NORM.INV(N591,Params!$B$13,Params!$B$14)+Params!$B$17+Params!$B$18*N591,1)</f>
        <v/>
      </c>
    </row>
    <row r="592">
      <c r="A592" s="11" t="n">
        <v>591</v>
      </c>
      <c r="B592" s="12">
        <f>INT((A592-1)/122)+1</f>
        <v/>
      </c>
      <c r="C592" s="13" t="n">
        <v>0.06579400000000001</v>
      </c>
      <c r="D592" s="13" t="n">
        <v>0.114157</v>
      </c>
      <c r="E592" s="13" t="n">
        <v>0.8623150000000001</v>
      </c>
      <c r="F592" s="13" t="n">
        <v>0.223585</v>
      </c>
      <c r="G592" s="13" t="n">
        <v>0.801441</v>
      </c>
      <c r="H592" s="13" t="n">
        <v>0.763004</v>
      </c>
      <c r="I592" s="13" t="n">
        <v>0.450074</v>
      </c>
      <c r="J592" s="13" t="n">
        <v>0.08117099999999999</v>
      </c>
      <c r="K592" s="13" t="n">
        <v>0.809354</v>
      </c>
      <c r="L592" s="13" t="n">
        <v>0.670886</v>
      </c>
      <c r="M592" s="13" t="n">
        <v>0.600391</v>
      </c>
      <c r="N592" s="13" t="n">
        <v>0.628338</v>
      </c>
      <c r="O592" s="9">
        <f>IF(C592&lt;=1-Params!$B$4,0,MAX(0.1,ROUND(_xlfn.GAMMA.INV((C592-(1-Params!$B$4))/Params!$B$4,Params!$B$5,Params!$B$6),1)))</f>
        <v/>
      </c>
      <c r="P592" s="9">
        <f>IF(D592&lt;=1-Params!$B$7,0,ROUND(_xlfn.GAMMA.INV((D592-(1-Params!$B$7))/Params!$B$7,Params!$B$8,Params!$B$9),3))</f>
        <v/>
      </c>
      <c r="Q592" s="9">
        <f>IF(E592&lt;=1-Params!$B$4,0,MAX(0.1,ROUND(_xlfn.GAMMA.INV((E592-(1-Params!$B$4))/Params!$B$4,Params!$B$5,Params!$B$6),1)))</f>
        <v/>
      </c>
      <c r="R592" s="9">
        <f>IF(F592&lt;=1-Params!$B$7,0,ROUND(_xlfn.GAMMA.INV((F592-(1-Params!$B$7))/Params!$B$7,Params!$B$8,Params!$B$9),3))</f>
        <v/>
      </c>
      <c r="S592" s="9">
        <f>IF(G592&lt;=1-Params!$B$7,0,ROUND((Params!$B$10+Params!$B$11*G592^Params!$B$12)*_xlfn.GAMMA.INV((G592-(1-Params!$B$7))/Params!$B$7,Params!$B$8,Params!$B$9),3))</f>
        <v/>
      </c>
      <c r="T592" s="9">
        <f>IF(H592&lt;=1-Params!$B$4,0,MAX(0.1,ROUND((Params!$B$10+Params!$B$11*H592^Params!$B$12)*_xlfn.GAMMA.INV((H592-(1-Params!$B$4))/Params!$B$4,Params!$B$5,Params!$B$6),1)))</f>
        <v/>
      </c>
      <c r="U592" s="9">
        <f>ROUND(_xlfn.NORM.INV(I592,Params!$B$13,Params!$B$14),1)</f>
        <v/>
      </c>
      <c r="V592" s="9">
        <f>ROUND(_xlfn.NORM.INV(J592,Params!$B$15,Params!$B$16),2)</f>
        <v/>
      </c>
      <c r="W592" s="9">
        <f>ROUND(_xlfn.NORM.INV(K592,Params!$B$13,Params!$B$14),1)</f>
        <v/>
      </c>
      <c r="X592" s="9">
        <f>ROUND(_xlfn.NORM.INV(L592,Params!$B$15,Params!$B$16),2)</f>
        <v/>
      </c>
      <c r="Y592" s="9">
        <f>ROUND(_xlfn.NORM.INV(M592,Params!$B$15,Params!$B$16)+Params!$B$17+Params!$B$18*M592,2)</f>
        <v/>
      </c>
      <c r="Z592" s="9">
        <f>ROUND(_xlfn.NORM.INV(N592,Params!$B$13,Params!$B$14)+Params!$B$17+Params!$B$18*N592,1)</f>
        <v/>
      </c>
    </row>
    <row r="593">
      <c r="A593" s="11" t="n">
        <v>592</v>
      </c>
      <c r="B593" s="12">
        <f>INT((A593-1)/122)+1</f>
        <v/>
      </c>
      <c r="C593" s="13" t="n">
        <v>0.020794</v>
      </c>
      <c r="D593" s="13" t="n">
        <v>0.56389</v>
      </c>
      <c r="E593" s="13" t="n">
        <v>0.605598</v>
      </c>
      <c r="F593" s="13" t="n">
        <v>0.583463</v>
      </c>
      <c r="G593" s="13" t="n">
        <v>0.730252</v>
      </c>
      <c r="H593" s="13" t="n">
        <v>0.331939</v>
      </c>
      <c r="I593" s="13" t="n">
        <v>0.389061</v>
      </c>
      <c r="J593" s="13" t="n">
        <v>0.499014</v>
      </c>
      <c r="K593" s="13" t="n">
        <v>0.283442</v>
      </c>
      <c r="L593" s="13" t="n">
        <v>0.264397</v>
      </c>
      <c r="M593" s="13" t="n">
        <v>0.791899</v>
      </c>
      <c r="N593" s="13" t="n">
        <v>0.513523</v>
      </c>
      <c r="O593" s="9">
        <f>IF(C593&lt;=1-Params!$B$4,0,MAX(0.1,ROUND(_xlfn.GAMMA.INV((C593-(1-Params!$B$4))/Params!$B$4,Params!$B$5,Params!$B$6),1)))</f>
        <v/>
      </c>
      <c r="P593" s="9">
        <f>IF(D593&lt;=1-Params!$B$7,0,ROUND(_xlfn.GAMMA.INV((D593-(1-Params!$B$7))/Params!$B$7,Params!$B$8,Params!$B$9),3))</f>
        <v/>
      </c>
      <c r="Q593" s="9">
        <f>IF(E593&lt;=1-Params!$B$4,0,MAX(0.1,ROUND(_xlfn.GAMMA.INV((E593-(1-Params!$B$4))/Params!$B$4,Params!$B$5,Params!$B$6),1)))</f>
        <v/>
      </c>
      <c r="R593" s="9">
        <f>IF(F593&lt;=1-Params!$B$7,0,ROUND(_xlfn.GAMMA.INV((F593-(1-Params!$B$7))/Params!$B$7,Params!$B$8,Params!$B$9),3))</f>
        <v/>
      </c>
      <c r="S593" s="9">
        <f>IF(G593&lt;=1-Params!$B$7,0,ROUND((Params!$B$10+Params!$B$11*G593^Params!$B$12)*_xlfn.GAMMA.INV((G593-(1-Params!$B$7))/Params!$B$7,Params!$B$8,Params!$B$9),3))</f>
        <v/>
      </c>
      <c r="T593" s="9">
        <f>IF(H593&lt;=1-Params!$B$4,0,MAX(0.1,ROUND((Params!$B$10+Params!$B$11*H593^Params!$B$12)*_xlfn.GAMMA.INV((H593-(1-Params!$B$4))/Params!$B$4,Params!$B$5,Params!$B$6),1)))</f>
        <v/>
      </c>
      <c r="U593" s="9">
        <f>ROUND(_xlfn.NORM.INV(I593,Params!$B$13,Params!$B$14),1)</f>
        <v/>
      </c>
      <c r="V593" s="9">
        <f>ROUND(_xlfn.NORM.INV(J593,Params!$B$15,Params!$B$16),2)</f>
        <v/>
      </c>
      <c r="W593" s="9">
        <f>ROUND(_xlfn.NORM.INV(K593,Params!$B$13,Params!$B$14),1)</f>
        <v/>
      </c>
      <c r="X593" s="9">
        <f>ROUND(_xlfn.NORM.INV(L593,Params!$B$15,Params!$B$16),2)</f>
        <v/>
      </c>
      <c r="Y593" s="9">
        <f>ROUND(_xlfn.NORM.INV(M593,Params!$B$15,Params!$B$16)+Params!$B$17+Params!$B$18*M593,2)</f>
        <v/>
      </c>
      <c r="Z593" s="9">
        <f>ROUND(_xlfn.NORM.INV(N593,Params!$B$13,Params!$B$14)+Params!$B$17+Params!$B$18*N593,1)</f>
        <v/>
      </c>
    </row>
    <row r="594">
      <c r="A594" s="11" t="n">
        <v>593</v>
      </c>
      <c r="B594" s="12">
        <f>INT((A594-1)/122)+1</f>
        <v/>
      </c>
      <c r="C594" s="13" t="n">
        <v>0.615602</v>
      </c>
      <c r="D594" s="13" t="n">
        <v>0.952942</v>
      </c>
      <c r="E594" s="13" t="n">
        <v>0.187272</v>
      </c>
      <c r="F594" s="13" t="n">
        <v>0.615982</v>
      </c>
      <c r="G594" s="13" t="n">
        <v>0.995026</v>
      </c>
      <c r="H594" s="13" t="n">
        <v>0.242079</v>
      </c>
      <c r="I594" s="13" t="n">
        <v>0.241223</v>
      </c>
      <c r="J594" s="13" t="n">
        <v>0.77723</v>
      </c>
      <c r="K594" s="13" t="n">
        <v>0.048902</v>
      </c>
      <c r="L594" s="13" t="n">
        <v>0.116046</v>
      </c>
      <c r="M594" s="13" t="n">
        <v>0.556028</v>
      </c>
      <c r="N594" s="13" t="n">
        <v>0.373447</v>
      </c>
      <c r="O594" s="9">
        <f>IF(C594&lt;=1-Params!$B$4,0,MAX(0.1,ROUND(_xlfn.GAMMA.INV((C594-(1-Params!$B$4))/Params!$B$4,Params!$B$5,Params!$B$6),1)))</f>
        <v/>
      </c>
      <c r="P594" s="9">
        <f>IF(D594&lt;=1-Params!$B$7,0,ROUND(_xlfn.GAMMA.INV((D594-(1-Params!$B$7))/Params!$B$7,Params!$B$8,Params!$B$9),3))</f>
        <v/>
      </c>
      <c r="Q594" s="9">
        <f>IF(E594&lt;=1-Params!$B$4,0,MAX(0.1,ROUND(_xlfn.GAMMA.INV((E594-(1-Params!$B$4))/Params!$B$4,Params!$B$5,Params!$B$6),1)))</f>
        <v/>
      </c>
      <c r="R594" s="9">
        <f>IF(F594&lt;=1-Params!$B$7,0,ROUND(_xlfn.GAMMA.INV((F594-(1-Params!$B$7))/Params!$B$7,Params!$B$8,Params!$B$9),3))</f>
        <v/>
      </c>
      <c r="S594" s="9">
        <f>IF(G594&lt;=1-Params!$B$7,0,ROUND((Params!$B$10+Params!$B$11*G594^Params!$B$12)*_xlfn.GAMMA.INV((G594-(1-Params!$B$7))/Params!$B$7,Params!$B$8,Params!$B$9),3))</f>
        <v/>
      </c>
      <c r="T594" s="9">
        <f>IF(H594&lt;=1-Params!$B$4,0,MAX(0.1,ROUND((Params!$B$10+Params!$B$11*H594^Params!$B$12)*_xlfn.GAMMA.INV((H594-(1-Params!$B$4))/Params!$B$4,Params!$B$5,Params!$B$6),1)))</f>
        <v/>
      </c>
      <c r="U594" s="9">
        <f>ROUND(_xlfn.NORM.INV(I594,Params!$B$13,Params!$B$14),1)</f>
        <v/>
      </c>
      <c r="V594" s="9">
        <f>ROUND(_xlfn.NORM.INV(J594,Params!$B$15,Params!$B$16),2)</f>
        <v/>
      </c>
      <c r="W594" s="9">
        <f>ROUND(_xlfn.NORM.INV(K594,Params!$B$13,Params!$B$14),1)</f>
        <v/>
      </c>
      <c r="X594" s="9">
        <f>ROUND(_xlfn.NORM.INV(L594,Params!$B$15,Params!$B$16),2)</f>
        <v/>
      </c>
      <c r="Y594" s="9">
        <f>ROUND(_xlfn.NORM.INV(M594,Params!$B$15,Params!$B$16)+Params!$B$17+Params!$B$18*M594,2)</f>
        <v/>
      </c>
      <c r="Z594" s="9">
        <f>ROUND(_xlfn.NORM.INV(N594,Params!$B$13,Params!$B$14)+Params!$B$17+Params!$B$18*N594,1)</f>
        <v/>
      </c>
    </row>
    <row r="595">
      <c r="A595" s="11" t="n">
        <v>594</v>
      </c>
      <c r="B595" s="12">
        <f>INT((A595-1)/122)+1</f>
        <v/>
      </c>
      <c r="C595" s="13" t="n">
        <v>0.02011</v>
      </c>
      <c r="D595" s="13" t="n">
        <v>0.464369</v>
      </c>
      <c r="E595" s="13" t="n">
        <v>0.409138</v>
      </c>
      <c r="F595" s="13" t="n">
        <v>0.9578950000000001</v>
      </c>
      <c r="G595" s="13" t="n">
        <v>0.959912</v>
      </c>
      <c r="H595" s="13" t="n">
        <v>0.196946</v>
      </c>
      <c r="I595" s="13" t="n">
        <v>0.335392</v>
      </c>
      <c r="J595" s="13" t="n">
        <v>0.811018</v>
      </c>
      <c r="K595" s="13" t="n">
        <v>0.408562</v>
      </c>
      <c r="L595" s="13" t="n">
        <v>0.048859</v>
      </c>
      <c r="M595" s="13" t="n">
        <v>0.081482</v>
      </c>
      <c r="N595" s="13" t="n">
        <v>0.188475</v>
      </c>
      <c r="O595" s="9">
        <f>IF(C595&lt;=1-Params!$B$4,0,MAX(0.1,ROUND(_xlfn.GAMMA.INV((C595-(1-Params!$B$4))/Params!$B$4,Params!$B$5,Params!$B$6),1)))</f>
        <v/>
      </c>
      <c r="P595" s="9">
        <f>IF(D595&lt;=1-Params!$B$7,0,ROUND(_xlfn.GAMMA.INV((D595-(1-Params!$B$7))/Params!$B$7,Params!$B$8,Params!$B$9),3))</f>
        <v/>
      </c>
      <c r="Q595" s="9">
        <f>IF(E595&lt;=1-Params!$B$4,0,MAX(0.1,ROUND(_xlfn.GAMMA.INV((E595-(1-Params!$B$4))/Params!$B$4,Params!$B$5,Params!$B$6),1)))</f>
        <v/>
      </c>
      <c r="R595" s="9">
        <f>IF(F595&lt;=1-Params!$B$7,0,ROUND(_xlfn.GAMMA.INV((F595-(1-Params!$B$7))/Params!$B$7,Params!$B$8,Params!$B$9),3))</f>
        <v/>
      </c>
      <c r="S595" s="9">
        <f>IF(G595&lt;=1-Params!$B$7,0,ROUND((Params!$B$10+Params!$B$11*G595^Params!$B$12)*_xlfn.GAMMA.INV((G595-(1-Params!$B$7))/Params!$B$7,Params!$B$8,Params!$B$9),3))</f>
        <v/>
      </c>
      <c r="T595" s="9">
        <f>IF(H595&lt;=1-Params!$B$4,0,MAX(0.1,ROUND((Params!$B$10+Params!$B$11*H595^Params!$B$12)*_xlfn.GAMMA.INV((H595-(1-Params!$B$4))/Params!$B$4,Params!$B$5,Params!$B$6),1)))</f>
        <v/>
      </c>
      <c r="U595" s="9">
        <f>ROUND(_xlfn.NORM.INV(I595,Params!$B$13,Params!$B$14),1)</f>
        <v/>
      </c>
      <c r="V595" s="9">
        <f>ROUND(_xlfn.NORM.INV(J595,Params!$B$15,Params!$B$16),2)</f>
        <v/>
      </c>
      <c r="W595" s="9">
        <f>ROUND(_xlfn.NORM.INV(K595,Params!$B$13,Params!$B$14),1)</f>
        <v/>
      </c>
      <c r="X595" s="9">
        <f>ROUND(_xlfn.NORM.INV(L595,Params!$B$15,Params!$B$16),2)</f>
        <v/>
      </c>
      <c r="Y595" s="9">
        <f>ROUND(_xlfn.NORM.INV(M595,Params!$B$15,Params!$B$16)+Params!$B$17+Params!$B$18*M595,2)</f>
        <v/>
      </c>
      <c r="Z595" s="9">
        <f>ROUND(_xlfn.NORM.INV(N595,Params!$B$13,Params!$B$14)+Params!$B$17+Params!$B$18*N595,1)</f>
        <v/>
      </c>
    </row>
    <row r="596">
      <c r="A596" s="11" t="n">
        <v>595</v>
      </c>
      <c r="B596" s="12">
        <f>INT((A596-1)/122)+1</f>
        <v/>
      </c>
      <c r="C596" s="13" t="n">
        <v>0.106378</v>
      </c>
      <c r="D596" s="13" t="n">
        <v>0.997598</v>
      </c>
      <c r="E596" s="13" t="n">
        <v>0.727564</v>
      </c>
      <c r="F596" s="13" t="n">
        <v>0.63467</v>
      </c>
      <c r="G596" s="13" t="n">
        <v>0.793418</v>
      </c>
      <c r="H596" s="13" t="n">
        <v>0.7906570000000001</v>
      </c>
      <c r="I596" s="13" t="n">
        <v>0.245955</v>
      </c>
      <c r="J596" s="13" t="n">
        <v>0.718476</v>
      </c>
      <c r="K596" s="13" t="n">
        <v>0.334472</v>
      </c>
      <c r="L596" s="13" t="n">
        <v>0.080433</v>
      </c>
      <c r="M596" s="13" t="n">
        <v>0.011295</v>
      </c>
      <c r="N596" s="13" t="n">
        <v>0.091655</v>
      </c>
      <c r="O596" s="9">
        <f>IF(C596&lt;=1-Params!$B$4,0,MAX(0.1,ROUND(_xlfn.GAMMA.INV((C596-(1-Params!$B$4))/Params!$B$4,Params!$B$5,Params!$B$6),1)))</f>
        <v/>
      </c>
      <c r="P596" s="9">
        <f>IF(D596&lt;=1-Params!$B$7,0,ROUND(_xlfn.GAMMA.INV((D596-(1-Params!$B$7))/Params!$B$7,Params!$B$8,Params!$B$9),3))</f>
        <v/>
      </c>
      <c r="Q596" s="9">
        <f>IF(E596&lt;=1-Params!$B$4,0,MAX(0.1,ROUND(_xlfn.GAMMA.INV((E596-(1-Params!$B$4))/Params!$B$4,Params!$B$5,Params!$B$6),1)))</f>
        <v/>
      </c>
      <c r="R596" s="9">
        <f>IF(F596&lt;=1-Params!$B$7,0,ROUND(_xlfn.GAMMA.INV((F596-(1-Params!$B$7))/Params!$B$7,Params!$B$8,Params!$B$9),3))</f>
        <v/>
      </c>
      <c r="S596" s="9">
        <f>IF(G596&lt;=1-Params!$B$7,0,ROUND((Params!$B$10+Params!$B$11*G596^Params!$B$12)*_xlfn.GAMMA.INV((G596-(1-Params!$B$7))/Params!$B$7,Params!$B$8,Params!$B$9),3))</f>
        <v/>
      </c>
      <c r="T596" s="9">
        <f>IF(H596&lt;=1-Params!$B$4,0,MAX(0.1,ROUND((Params!$B$10+Params!$B$11*H596^Params!$B$12)*_xlfn.GAMMA.INV((H596-(1-Params!$B$4))/Params!$B$4,Params!$B$5,Params!$B$6),1)))</f>
        <v/>
      </c>
      <c r="U596" s="9">
        <f>ROUND(_xlfn.NORM.INV(I596,Params!$B$13,Params!$B$14),1)</f>
        <v/>
      </c>
      <c r="V596" s="9">
        <f>ROUND(_xlfn.NORM.INV(J596,Params!$B$15,Params!$B$16),2)</f>
        <v/>
      </c>
      <c r="W596" s="9">
        <f>ROUND(_xlfn.NORM.INV(K596,Params!$B$13,Params!$B$14),1)</f>
        <v/>
      </c>
      <c r="X596" s="9">
        <f>ROUND(_xlfn.NORM.INV(L596,Params!$B$15,Params!$B$16),2)</f>
        <v/>
      </c>
      <c r="Y596" s="9">
        <f>ROUND(_xlfn.NORM.INV(M596,Params!$B$15,Params!$B$16)+Params!$B$17+Params!$B$18*M596,2)</f>
        <v/>
      </c>
      <c r="Z596" s="9">
        <f>ROUND(_xlfn.NORM.INV(N596,Params!$B$13,Params!$B$14)+Params!$B$17+Params!$B$18*N596,1)</f>
        <v/>
      </c>
    </row>
    <row r="597">
      <c r="A597" s="11" t="n">
        <v>596</v>
      </c>
      <c r="B597" s="12">
        <f>INT((A597-1)/122)+1</f>
        <v/>
      </c>
      <c r="C597" s="13" t="n">
        <v>0.08853</v>
      </c>
      <c r="D597" s="13" t="n">
        <v>0.644568</v>
      </c>
      <c r="E597" s="13" t="n">
        <v>0.89644</v>
      </c>
      <c r="F597" s="13" t="n">
        <v>0.705333</v>
      </c>
      <c r="G597" s="13" t="n">
        <v>0.102027</v>
      </c>
      <c r="H597" s="13" t="n">
        <v>0.37302</v>
      </c>
      <c r="I597" s="13" t="n">
        <v>0.487944</v>
      </c>
      <c r="J597" s="13" t="n">
        <v>0.732441</v>
      </c>
      <c r="K597" s="13" t="n">
        <v>0.845252</v>
      </c>
      <c r="L597" s="13" t="n">
        <v>0.210737</v>
      </c>
      <c r="M597" s="13" t="n">
        <v>0.079707</v>
      </c>
      <c r="N597" s="13" t="n">
        <v>0.13927</v>
      </c>
      <c r="O597" s="9">
        <f>IF(C597&lt;=1-Params!$B$4,0,MAX(0.1,ROUND(_xlfn.GAMMA.INV((C597-(1-Params!$B$4))/Params!$B$4,Params!$B$5,Params!$B$6),1)))</f>
        <v/>
      </c>
      <c r="P597" s="9">
        <f>IF(D597&lt;=1-Params!$B$7,0,ROUND(_xlfn.GAMMA.INV((D597-(1-Params!$B$7))/Params!$B$7,Params!$B$8,Params!$B$9),3))</f>
        <v/>
      </c>
      <c r="Q597" s="9">
        <f>IF(E597&lt;=1-Params!$B$4,0,MAX(0.1,ROUND(_xlfn.GAMMA.INV((E597-(1-Params!$B$4))/Params!$B$4,Params!$B$5,Params!$B$6),1)))</f>
        <v/>
      </c>
      <c r="R597" s="9">
        <f>IF(F597&lt;=1-Params!$B$7,0,ROUND(_xlfn.GAMMA.INV((F597-(1-Params!$B$7))/Params!$B$7,Params!$B$8,Params!$B$9),3))</f>
        <v/>
      </c>
      <c r="S597" s="9">
        <f>IF(G597&lt;=1-Params!$B$7,0,ROUND((Params!$B$10+Params!$B$11*G597^Params!$B$12)*_xlfn.GAMMA.INV((G597-(1-Params!$B$7))/Params!$B$7,Params!$B$8,Params!$B$9),3))</f>
        <v/>
      </c>
      <c r="T597" s="9">
        <f>IF(H597&lt;=1-Params!$B$4,0,MAX(0.1,ROUND((Params!$B$10+Params!$B$11*H597^Params!$B$12)*_xlfn.GAMMA.INV((H597-(1-Params!$B$4))/Params!$B$4,Params!$B$5,Params!$B$6),1)))</f>
        <v/>
      </c>
      <c r="U597" s="9">
        <f>ROUND(_xlfn.NORM.INV(I597,Params!$B$13,Params!$B$14),1)</f>
        <v/>
      </c>
      <c r="V597" s="9">
        <f>ROUND(_xlfn.NORM.INV(J597,Params!$B$15,Params!$B$16),2)</f>
        <v/>
      </c>
      <c r="W597" s="9">
        <f>ROUND(_xlfn.NORM.INV(K597,Params!$B$13,Params!$B$14),1)</f>
        <v/>
      </c>
      <c r="X597" s="9">
        <f>ROUND(_xlfn.NORM.INV(L597,Params!$B$15,Params!$B$16),2)</f>
        <v/>
      </c>
      <c r="Y597" s="9">
        <f>ROUND(_xlfn.NORM.INV(M597,Params!$B$15,Params!$B$16)+Params!$B$17+Params!$B$18*M597,2)</f>
        <v/>
      </c>
      <c r="Z597" s="9">
        <f>ROUND(_xlfn.NORM.INV(N597,Params!$B$13,Params!$B$14)+Params!$B$17+Params!$B$18*N597,1)</f>
        <v/>
      </c>
    </row>
    <row r="598">
      <c r="A598" s="11" t="n">
        <v>597</v>
      </c>
      <c r="B598" s="12">
        <f>INT((A598-1)/122)+1</f>
        <v/>
      </c>
      <c r="C598" s="13" t="n">
        <v>0.716002</v>
      </c>
      <c r="D598" s="13" t="n">
        <v>0.813493</v>
      </c>
      <c r="E598" s="13" t="n">
        <v>0.50703</v>
      </c>
      <c r="F598" s="13" t="n">
        <v>0.5758450000000001</v>
      </c>
      <c r="G598" s="13" t="n">
        <v>0.197737</v>
      </c>
      <c r="H598" s="13" t="n">
        <v>0.452174</v>
      </c>
      <c r="I598" s="13" t="n">
        <v>0.210446</v>
      </c>
      <c r="J598" s="13" t="n">
        <v>0.335469</v>
      </c>
      <c r="K598" s="13" t="n">
        <v>0.95005</v>
      </c>
      <c r="L598" s="13" t="n">
        <v>0.133248</v>
      </c>
      <c r="M598" s="13" t="n">
        <v>0.032693</v>
      </c>
      <c r="N598" s="13" t="n">
        <v>0.143201</v>
      </c>
      <c r="O598" s="9">
        <f>IF(C598&lt;=1-Params!$B$4,0,MAX(0.1,ROUND(_xlfn.GAMMA.INV((C598-(1-Params!$B$4))/Params!$B$4,Params!$B$5,Params!$B$6),1)))</f>
        <v/>
      </c>
      <c r="P598" s="9">
        <f>IF(D598&lt;=1-Params!$B$7,0,ROUND(_xlfn.GAMMA.INV((D598-(1-Params!$B$7))/Params!$B$7,Params!$B$8,Params!$B$9),3))</f>
        <v/>
      </c>
      <c r="Q598" s="9">
        <f>IF(E598&lt;=1-Params!$B$4,0,MAX(0.1,ROUND(_xlfn.GAMMA.INV((E598-(1-Params!$B$4))/Params!$B$4,Params!$B$5,Params!$B$6),1)))</f>
        <v/>
      </c>
      <c r="R598" s="9">
        <f>IF(F598&lt;=1-Params!$B$7,0,ROUND(_xlfn.GAMMA.INV((F598-(1-Params!$B$7))/Params!$B$7,Params!$B$8,Params!$B$9),3))</f>
        <v/>
      </c>
      <c r="S598" s="9">
        <f>IF(G598&lt;=1-Params!$B$7,0,ROUND((Params!$B$10+Params!$B$11*G598^Params!$B$12)*_xlfn.GAMMA.INV((G598-(1-Params!$B$7))/Params!$B$7,Params!$B$8,Params!$B$9),3))</f>
        <v/>
      </c>
      <c r="T598" s="9">
        <f>IF(H598&lt;=1-Params!$B$4,0,MAX(0.1,ROUND((Params!$B$10+Params!$B$11*H598^Params!$B$12)*_xlfn.GAMMA.INV((H598-(1-Params!$B$4))/Params!$B$4,Params!$B$5,Params!$B$6),1)))</f>
        <v/>
      </c>
      <c r="U598" s="9">
        <f>ROUND(_xlfn.NORM.INV(I598,Params!$B$13,Params!$B$14),1)</f>
        <v/>
      </c>
      <c r="V598" s="9">
        <f>ROUND(_xlfn.NORM.INV(J598,Params!$B$15,Params!$B$16),2)</f>
        <v/>
      </c>
      <c r="W598" s="9">
        <f>ROUND(_xlfn.NORM.INV(K598,Params!$B$13,Params!$B$14),1)</f>
        <v/>
      </c>
      <c r="X598" s="9">
        <f>ROUND(_xlfn.NORM.INV(L598,Params!$B$15,Params!$B$16),2)</f>
        <v/>
      </c>
      <c r="Y598" s="9">
        <f>ROUND(_xlfn.NORM.INV(M598,Params!$B$15,Params!$B$16)+Params!$B$17+Params!$B$18*M598,2)</f>
        <v/>
      </c>
      <c r="Z598" s="9">
        <f>ROUND(_xlfn.NORM.INV(N598,Params!$B$13,Params!$B$14)+Params!$B$17+Params!$B$18*N598,1)</f>
        <v/>
      </c>
    </row>
    <row r="599">
      <c r="A599" s="11" t="n">
        <v>598</v>
      </c>
      <c r="B599" s="12">
        <f>INT((A599-1)/122)+1</f>
        <v/>
      </c>
      <c r="C599" s="13" t="n">
        <v>0.332823</v>
      </c>
      <c r="D599" s="13" t="n">
        <v>0.80536</v>
      </c>
      <c r="E599" s="13" t="n">
        <v>0.891584</v>
      </c>
      <c r="F599" s="13" t="n">
        <v>0.36621</v>
      </c>
      <c r="G599" s="13" t="n">
        <v>0.600633</v>
      </c>
      <c r="H599" s="13" t="n">
        <v>0.619206</v>
      </c>
      <c r="I599" s="13" t="n">
        <v>0.214629</v>
      </c>
      <c r="J599" s="13" t="n">
        <v>0.326033</v>
      </c>
      <c r="K599" s="13" t="n">
        <v>0.912795</v>
      </c>
      <c r="L599" s="13" t="n">
        <v>0.245608</v>
      </c>
      <c r="M599" s="13" t="n">
        <v>0.026612</v>
      </c>
      <c r="N599" s="13" t="n">
        <v>0.188565</v>
      </c>
      <c r="O599" s="9">
        <f>IF(C599&lt;=1-Params!$B$4,0,MAX(0.1,ROUND(_xlfn.GAMMA.INV((C599-(1-Params!$B$4))/Params!$B$4,Params!$B$5,Params!$B$6),1)))</f>
        <v/>
      </c>
      <c r="P599" s="9">
        <f>IF(D599&lt;=1-Params!$B$7,0,ROUND(_xlfn.GAMMA.INV((D599-(1-Params!$B$7))/Params!$B$7,Params!$B$8,Params!$B$9),3))</f>
        <v/>
      </c>
      <c r="Q599" s="9">
        <f>IF(E599&lt;=1-Params!$B$4,0,MAX(0.1,ROUND(_xlfn.GAMMA.INV((E599-(1-Params!$B$4))/Params!$B$4,Params!$B$5,Params!$B$6),1)))</f>
        <v/>
      </c>
      <c r="R599" s="9">
        <f>IF(F599&lt;=1-Params!$B$7,0,ROUND(_xlfn.GAMMA.INV((F599-(1-Params!$B$7))/Params!$B$7,Params!$B$8,Params!$B$9),3))</f>
        <v/>
      </c>
      <c r="S599" s="9">
        <f>IF(G599&lt;=1-Params!$B$7,0,ROUND((Params!$B$10+Params!$B$11*G599^Params!$B$12)*_xlfn.GAMMA.INV((G599-(1-Params!$B$7))/Params!$B$7,Params!$B$8,Params!$B$9),3))</f>
        <v/>
      </c>
      <c r="T599" s="9">
        <f>IF(H599&lt;=1-Params!$B$4,0,MAX(0.1,ROUND((Params!$B$10+Params!$B$11*H599^Params!$B$12)*_xlfn.GAMMA.INV((H599-(1-Params!$B$4))/Params!$B$4,Params!$B$5,Params!$B$6),1)))</f>
        <v/>
      </c>
      <c r="U599" s="9">
        <f>ROUND(_xlfn.NORM.INV(I599,Params!$B$13,Params!$B$14),1)</f>
        <v/>
      </c>
      <c r="V599" s="9">
        <f>ROUND(_xlfn.NORM.INV(J599,Params!$B$15,Params!$B$16),2)</f>
        <v/>
      </c>
      <c r="W599" s="9">
        <f>ROUND(_xlfn.NORM.INV(K599,Params!$B$13,Params!$B$14),1)</f>
        <v/>
      </c>
      <c r="X599" s="9">
        <f>ROUND(_xlfn.NORM.INV(L599,Params!$B$15,Params!$B$16),2)</f>
        <v/>
      </c>
      <c r="Y599" s="9">
        <f>ROUND(_xlfn.NORM.INV(M599,Params!$B$15,Params!$B$16)+Params!$B$17+Params!$B$18*M599,2)</f>
        <v/>
      </c>
      <c r="Z599" s="9">
        <f>ROUND(_xlfn.NORM.INV(N599,Params!$B$13,Params!$B$14)+Params!$B$17+Params!$B$18*N599,1)</f>
        <v/>
      </c>
    </row>
    <row r="600">
      <c r="A600" s="11" t="n">
        <v>599</v>
      </c>
      <c r="B600" s="12">
        <f>INT((A600-1)/122)+1</f>
        <v/>
      </c>
      <c r="C600" s="13" t="n">
        <v>0.379611</v>
      </c>
      <c r="D600" s="13" t="n">
        <v>0.139106</v>
      </c>
      <c r="E600" s="13" t="n">
        <v>0.650858</v>
      </c>
      <c r="F600" s="13" t="n">
        <v>0.838498</v>
      </c>
      <c r="G600" s="13" t="n">
        <v>0.11384</v>
      </c>
      <c r="H600" s="13" t="n">
        <v>0.367904</v>
      </c>
      <c r="I600" s="13" t="n">
        <v>0.031531</v>
      </c>
      <c r="J600" s="13" t="n">
        <v>0.188538</v>
      </c>
      <c r="K600" s="13" t="n">
        <v>0.476992</v>
      </c>
      <c r="L600" s="13" t="n">
        <v>0.226982</v>
      </c>
      <c r="M600" s="13" t="n">
        <v>0.006384</v>
      </c>
      <c r="N600" s="13" t="n">
        <v>0.577615</v>
      </c>
      <c r="O600" s="9">
        <f>IF(C600&lt;=1-Params!$B$4,0,MAX(0.1,ROUND(_xlfn.GAMMA.INV((C600-(1-Params!$B$4))/Params!$B$4,Params!$B$5,Params!$B$6),1)))</f>
        <v/>
      </c>
      <c r="P600" s="9">
        <f>IF(D600&lt;=1-Params!$B$7,0,ROUND(_xlfn.GAMMA.INV((D600-(1-Params!$B$7))/Params!$B$7,Params!$B$8,Params!$B$9),3))</f>
        <v/>
      </c>
      <c r="Q600" s="9">
        <f>IF(E600&lt;=1-Params!$B$4,0,MAX(0.1,ROUND(_xlfn.GAMMA.INV((E600-(1-Params!$B$4))/Params!$B$4,Params!$B$5,Params!$B$6),1)))</f>
        <v/>
      </c>
      <c r="R600" s="9">
        <f>IF(F600&lt;=1-Params!$B$7,0,ROUND(_xlfn.GAMMA.INV((F600-(1-Params!$B$7))/Params!$B$7,Params!$B$8,Params!$B$9),3))</f>
        <v/>
      </c>
      <c r="S600" s="9">
        <f>IF(G600&lt;=1-Params!$B$7,0,ROUND((Params!$B$10+Params!$B$11*G600^Params!$B$12)*_xlfn.GAMMA.INV((G600-(1-Params!$B$7))/Params!$B$7,Params!$B$8,Params!$B$9),3))</f>
        <v/>
      </c>
      <c r="T600" s="9">
        <f>IF(H600&lt;=1-Params!$B$4,0,MAX(0.1,ROUND((Params!$B$10+Params!$B$11*H600^Params!$B$12)*_xlfn.GAMMA.INV((H600-(1-Params!$B$4))/Params!$B$4,Params!$B$5,Params!$B$6),1)))</f>
        <v/>
      </c>
      <c r="U600" s="9">
        <f>ROUND(_xlfn.NORM.INV(I600,Params!$B$13,Params!$B$14),1)</f>
        <v/>
      </c>
      <c r="V600" s="9">
        <f>ROUND(_xlfn.NORM.INV(J600,Params!$B$15,Params!$B$16),2)</f>
        <v/>
      </c>
      <c r="W600" s="9">
        <f>ROUND(_xlfn.NORM.INV(K600,Params!$B$13,Params!$B$14),1)</f>
        <v/>
      </c>
      <c r="X600" s="9">
        <f>ROUND(_xlfn.NORM.INV(L600,Params!$B$15,Params!$B$16),2)</f>
        <v/>
      </c>
      <c r="Y600" s="9">
        <f>ROUND(_xlfn.NORM.INV(M600,Params!$B$15,Params!$B$16)+Params!$B$17+Params!$B$18*M600,2)</f>
        <v/>
      </c>
      <c r="Z600" s="9">
        <f>ROUND(_xlfn.NORM.INV(N600,Params!$B$13,Params!$B$14)+Params!$B$17+Params!$B$18*N600,1)</f>
        <v/>
      </c>
    </row>
    <row r="601">
      <c r="A601" s="11" t="n">
        <v>600</v>
      </c>
      <c r="B601" s="12">
        <f>INT((A601-1)/122)+1</f>
        <v/>
      </c>
      <c r="C601" s="13" t="n">
        <v>0.067616</v>
      </c>
      <c r="D601" s="13" t="n">
        <v>0.137493</v>
      </c>
      <c r="E601" s="13" t="n">
        <v>0.170913</v>
      </c>
      <c r="F601" s="13" t="n">
        <v>0.732788</v>
      </c>
      <c r="G601" s="13" t="n">
        <v>4.5e-05</v>
      </c>
      <c r="H601" s="13" t="n">
        <v>0.654962</v>
      </c>
      <c r="I601" s="13" t="n">
        <v>0.303493</v>
      </c>
      <c r="J601" s="13" t="n">
        <v>0.038117</v>
      </c>
      <c r="K601" s="13" t="n">
        <v>0.6610740000000001</v>
      </c>
      <c r="L601" s="13" t="n">
        <v>0.156357</v>
      </c>
      <c r="M601" s="13" t="n">
        <v>0.024869</v>
      </c>
      <c r="N601" s="13" t="n">
        <v>0.736611</v>
      </c>
      <c r="O601" s="9">
        <f>IF(C601&lt;=1-Params!$B$4,0,MAX(0.1,ROUND(_xlfn.GAMMA.INV((C601-(1-Params!$B$4))/Params!$B$4,Params!$B$5,Params!$B$6),1)))</f>
        <v/>
      </c>
      <c r="P601" s="9">
        <f>IF(D601&lt;=1-Params!$B$7,0,ROUND(_xlfn.GAMMA.INV((D601-(1-Params!$B$7))/Params!$B$7,Params!$B$8,Params!$B$9),3))</f>
        <v/>
      </c>
      <c r="Q601" s="9">
        <f>IF(E601&lt;=1-Params!$B$4,0,MAX(0.1,ROUND(_xlfn.GAMMA.INV((E601-(1-Params!$B$4))/Params!$B$4,Params!$B$5,Params!$B$6),1)))</f>
        <v/>
      </c>
      <c r="R601" s="9">
        <f>IF(F601&lt;=1-Params!$B$7,0,ROUND(_xlfn.GAMMA.INV((F601-(1-Params!$B$7))/Params!$B$7,Params!$B$8,Params!$B$9),3))</f>
        <v/>
      </c>
      <c r="S601" s="9">
        <f>IF(G601&lt;=1-Params!$B$7,0,ROUND((Params!$B$10+Params!$B$11*G601^Params!$B$12)*_xlfn.GAMMA.INV((G601-(1-Params!$B$7))/Params!$B$7,Params!$B$8,Params!$B$9),3))</f>
        <v/>
      </c>
      <c r="T601" s="9">
        <f>IF(H601&lt;=1-Params!$B$4,0,MAX(0.1,ROUND((Params!$B$10+Params!$B$11*H601^Params!$B$12)*_xlfn.GAMMA.INV((H601-(1-Params!$B$4))/Params!$B$4,Params!$B$5,Params!$B$6),1)))</f>
        <v/>
      </c>
      <c r="U601" s="9">
        <f>ROUND(_xlfn.NORM.INV(I601,Params!$B$13,Params!$B$14),1)</f>
        <v/>
      </c>
      <c r="V601" s="9">
        <f>ROUND(_xlfn.NORM.INV(J601,Params!$B$15,Params!$B$16),2)</f>
        <v/>
      </c>
      <c r="W601" s="9">
        <f>ROUND(_xlfn.NORM.INV(K601,Params!$B$13,Params!$B$14),1)</f>
        <v/>
      </c>
      <c r="X601" s="9">
        <f>ROUND(_xlfn.NORM.INV(L601,Params!$B$15,Params!$B$16),2)</f>
        <v/>
      </c>
      <c r="Y601" s="9">
        <f>ROUND(_xlfn.NORM.INV(M601,Params!$B$15,Params!$B$16)+Params!$B$17+Params!$B$18*M601,2)</f>
        <v/>
      </c>
      <c r="Z601" s="9">
        <f>ROUND(_xlfn.NORM.INV(N601,Params!$B$13,Params!$B$14)+Params!$B$17+Params!$B$18*N601,1)</f>
        <v/>
      </c>
    </row>
    <row r="602">
      <c r="A602" s="11" t="n">
        <v>601</v>
      </c>
      <c r="B602" s="12">
        <f>INT((A602-1)/122)+1</f>
        <v/>
      </c>
      <c r="C602" s="13" t="n">
        <v>0.158198</v>
      </c>
      <c r="D602" s="13" t="n">
        <v>0.051321</v>
      </c>
      <c r="E602" s="13" t="n">
        <v>0.571053</v>
      </c>
      <c r="F602" s="13" t="n">
        <v>0.400136</v>
      </c>
      <c r="G602" s="13" t="n">
        <v>0.585597</v>
      </c>
      <c r="H602" s="13" t="n">
        <v>0.098748</v>
      </c>
      <c r="I602" s="13" t="n">
        <v>0.21605</v>
      </c>
      <c r="J602" s="13" t="n">
        <v>0.061067</v>
      </c>
      <c r="K602" s="13" t="n">
        <v>0.635535</v>
      </c>
      <c r="L602" s="13" t="n">
        <v>0.023875</v>
      </c>
      <c r="M602" s="13" t="n">
        <v>0.06054</v>
      </c>
      <c r="N602" s="13" t="n">
        <v>0.560685</v>
      </c>
      <c r="O602" s="9">
        <f>IF(C602&lt;=1-Params!$B$4,0,MAX(0.1,ROUND(_xlfn.GAMMA.INV((C602-(1-Params!$B$4))/Params!$B$4,Params!$B$5,Params!$B$6),1)))</f>
        <v/>
      </c>
      <c r="P602" s="9">
        <f>IF(D602&lt;=1-Params!$B$7,0,ROUND(_xlfn.GAMMA.INV((D602-(1-Params!$B$7))/Params!$B$7,Params!$B$8,Params!$B$9),3))</f>
        <v/>
      </c>
      <c r="Q602" s="9">
        <f>IF(E602&lt;=1-Params!$B$4,0,MAX(0.1,ROUND(_xlfn.GAMMA.INV((E602-(1-Params!$B$4))/Params!$B$4,Params!$B$5,Params!$B$6),1)))</f>
        <v/>
      </c>
      <c r="R602" s="9">
        <f>IF(F602&lt;=1-Params!$B$7,0,ROUND(_xlfn.GAMMA.INV((F602-(1-Params!$B$7))/Params!$B$7,Params!$B$8,Params!$B$9),3))</f>
        <v/>
      </c>
      <c r="S602" s="9">
        <f>IF(G602&lt;=1-Params!$B$7,0,ROUND((Params!$B$10+Params!$B$11*G602^Params!$B$12)*_xlfn.GAMMA.INV((G602-(1-Params!$B$7))/Params!$B$7,Params!$B$8,Params!$B$9),3))</f>
        <v/>
      </c>
      <c r="T602" s="9">
        <f>IF(H602&lt;=1-Params!$B$4,0,MAX(0.1,ROUND((Params!$B$10+Params!$B$11*H602^Params!$B$12)*_xlfn.GAMMA.INV((H602-(1-Params!$B$4))/Params!$B$4,Params!$B$5,Params!$B$6),1)))</f>
        <v/>
      </c>
      <c r="U602" s="9">
        <f>ROUND(_xlfn.NORM.INV(I602,Params!$B$13,Params!$B$14),1)</f>
        <v/>
      </c>
      <c r="V602" s="9">
        <f>ROUND(_xlfn.NORM.INV(J602,Params!$B$15,Params!$B$16),2)</f>
        <v/>
      </c>
      <c r="W602" s="9">
        <f>ROUND(_xlfn.NORM.INV(K602,Params!$B$13,Params!$B$14),1)</f>
        <v/>
      </c>
      <c r="X602" s="9">
        <f>ROUND(_xlfn.NORM.INV(L602,Params!$B$15,Params!$B$16),2)</f>
        <v/>
      </c>
      <c r="Y602" s="9">
        <f>ROUND(_xlfn.NORM.INV(M602,Params!$B$15,Params!$B$16)+Params!$B$17+Params!$B$18*M602,2)</f>
        <v/>
      </c>
      <c r="Z602" s="9">
        <f>ROUND(_xlfn.NORM.INV(N602,Params!$B$13,Params!$B$14)+Params!$B$17+Params!$B$18*N602,1)</f>
        <v/>
      </c>
    </row>
    <row r="603">
      <c r="A603" s="11" t="n">
        <v>602</v>
      </c>
      <c r="B603" s="12">
        <f>INT((A603-1)/122)+1</f>
        <v/>
      </c>
      <c r="C603" s="13" t="n">
        <v>0.557539</v>
      </c>
      <c r="D603" s="13" t="n">
        <v>0.163595</v>
      </c>
      <c r="E603" s="13" t="n">
        <v>0.048647</v>
      </c>
      <c r="F603" s="13" t="n">
        <v>0.34296</v>
      </c>
      <c r="G603" s="13" t="n">
        <v>0.951757</v>
      </c>
      <c r="H603" s="13" t="n">
        <v>0.376008</v>
      </c>
      <c r="I603" s="13" t="n">
        <v>0.679209</v>
      </c>
      <c r="J603" s="13" t="n">
        <v>0.085628</v>
      </c>
      <c r="K603" s="13" t="n">
        <v>0.919652</v>
      </c>
      <c r="L603" s="13" t="n">
        <v>0.08587400000000001</v>
      </c>
      <c r="M603" s="13" t="n">
        <v>0.08166900000000001</v>
      </c>
      <c r="N603" s="13" t="n">
        <v>0.340413</v>
      </c>
      <c r="O603" s="9">
        <f>IF(C603&lt;=1-Params!$B$4,0,MAX(0.1,ROUND(_xlfn.GAMMA.INV((C603-(1-Params!$B$4))/Params!$B$4,Params!$B$5,Params!$B$6),1)))</f>
        <v/>
      </c>
      <c r="P603" s="9">
        <f>IF(D603&lt;=1-Params!$B$7,0,ROUND(_xlfn.GAMMA.INV((D603-(1-Params!$B$7))/Params!$B$7,Params!$B$8,Params!$B$9),3))</f>
        <v/>
      </c>
      <c r="Q603" s="9">
        <f>IF(E603&lt;=1-Params!$B$4,0,MAX(0.1,ROUND(_xlfn.GAMMA.INV((E603-(1-Params!$B$4))/Params!$B$4,Params!$B$5,Params!$B$6),1)))</f>
        <v/>
      </c>
      <c r="R603" s="9">
        <f>IF(F603&lt;=1-Params!$B$7,0,ROUND(_xlfn.GAMMA.INV((F603-(1-Params!$B$7))/Params!$B$7,Params!$B$8,Params!$B$9),3))</f>
        <v/>
      </c>
      <c r="S603" s="9">
        <f>IF(G603&lt;=1-Params!$B$7,0,ROUND((Params!$B$10+Params!$B$11*G603^Params!$B$12)*_xlfn.GAMMA.INV((G603-(1-Params!$B$7))/Params!$B$7,Params!$B$8,Params!$B$9),3))</f>
        <v/>
      </c>
      <c r="T603" s="9">
        <f>IF(H603&lt;=1-Params!$B$4,0,MAX(0.1,ROUND((Params!$B$10+Params!$B$11*H603^Params!$B$12)*_xlfn.GAMMA.INV((H603-(1-Params!$B$4))/Params!$B$4,Params!$B$5,Params!$B$6),1)))</f>
        <v/>
      </c>
      <c r="U603" s="9">
        <f>ROUND(_xlfn.NORM.INV(I603,Params!$B$13,Params!$B$14),1)</f>
        <v/>
      </c>
      <c r="V603" s="9">
        <f>ROUND(_xlfn.NORM.INV(J603,Params!$B$15,Params!$B$16),2)</f>
        <v/>
      </c>
      <c r="W603" s="9">
        <f>ROUND(_xlfn.NORM.INV(K603,Params!$B$13,Params!$B$14),1)</f>
        <v/>
      </c>
      <c r="X603" s="9">
        <f>ROUND(_xlfn.NORM.INV(L603,Params!$B$15,Params!$B$16),2)</f>
        <v/>
      </c>
      <c r="Y603" s="9">
        <f>ROUND(_xlfn.NORM.INV(M603,Params!$B$15,Params!$B$16)+Params!$B$17+Params!$B$18*M603,2)</f>
        <v/>
      </c>
      <c r="Z603" s="9">
        <f>ROUND(_xlfn.NORM.INV(N603,Params!$B$13,Params!$B$14)+Params!$B$17+Params!$B$18*N603,1)</f>
        <v/>
      </c>
    </row>
    <row r="604">
      <c r="A604" s="11" t="n">
        <v>603</v>
      </c>
      <c r="B604" s="12">
        <f>INT((A604-1)/122)+1</f>
        <v/>
      </c>
      <c r="C604" s="13" t="n">
        <v>0.126141</v>
      </c>
      <c r="D604" s="13" t="n">
        <v>0.63727</v>
      </c>
      <c r="E604" s="13" t="n">
        <v>0.09553300000000001</v>
      </c>
      <c r="F604" s="13" t="n">
        <v>0.309402</v>
      </c>
      <c r="G604" s="13" t="n">
        <v>0.837541</v>
      </c>
      <c r="H604" s="13" t="n">
        <v>0.289122</v>
      </c>
      <c r="I604" s="13" t="n">
        <v>0.508814</v>
      </c>
      <c r="J604" s="13" t="n">
        <v>0.006725</v>
      </c>
      <c r="K604" s="13" t="n">
        <v>0.579948</v>
      </c>
      <c r="L604" s="13" t="n">
        <v>0.33128</v>
      </c>
      <c r="M604" s="13" t="n">
        <v>0.563259</v>
      </c>
      <c r="N604" s="13" t="n">
        <v>0.534998</v>
      </c>
      <c r="O604" s="9">
        <f>IF(C604&lt;=1-Params!$B$4,0,MAX(0.1,ROUND(_xlfn.GAMMA.INV((C604-(1-Params!$B$4))/Params!$B$4,Params!$B$5,Params!$B$6),1)))</f>
        <v/>
      </c>
      <c r="P604" s="9">
        <f>IF(D604&lt;=1-Params!$B$7,0,ROUND(_xlfn.GAMMA.INV((D604-(1-Params!$B$7))/Params!$B$7,Params!$B$8,Params!$B$9),3))</f>
        <v/>
      </c>
      <c r="Q604" s="9">
        <f>IF(E604&lt;=1-Params!$B$4,0,MAX(0.1,ROUND(_xlfn.GAMMA.INV((E604-(1-Params!$B$4))/Params!$B$4,Params!$B$5,Params!$B$6),1)))</f>
        <v/>
      </c>
      <c r="R604" s="9">
        <f>IF(F604&lt;=1-Params!$B$7,0,ROUND(_xlfn.GAMMA.INV((F604-(1-Params!$B$7))/Params!$B$7,Params!$B$8,Params!$B$9),3))</f>
        <v/>
      </c>
      <c r="S604" s="9">
        <f>IF(G604&lt;=1-Params!$B$7,0,ROUND((Params!$B$10+Params!$B$11*G604^Params!$B$12)*_xlfn.GAMMA.INV((G604-(1-Params!$B$7))/Params!$B$7,Params!$B$8,Params!$B$9),3))</f>
        <v/>
      </c>
      <c r="T604" s="9">
        <f>IF(H604&lt;=1-Params!$B$4,0,MAX(0.1,ROUND((Params!$B$10+Params!$B$11*H604^Params!$B$12)*_xlfn.GAMMA.INV((H604-(1-Params!$B$4))/Params!$B$4,Params!$B$5,Params!$B$6),1)))</f>
        <v/>
      </c>
      <c r="U604" s="9">
        <f>ROUND(_xlfn.NORM.INV(I604,Params!$B$13,Params!$B$14),1)</f>
        <v/>
      </c>
      <c r="V604" s="9">
        <f>ROUND(_xlfn.NORM.INV(J604,Params!$B$15,Params!$B$16),2)</f>
        <v/>
      </c>
      <c r="W604" s="9">
        <f>ROUND(_xlfn.NORM.INV(K604,Params!$B$13,Params!$B$14),1)</f>
        <v/>
      </c>
      <c r="X604" s="9">
        <f>ROUND(_xlfn.NORM.INV(L604,Params!$B$15,Params!$B$16),2)</f>
        <v/>
      </c>
      <c r="Y604" s="9">
        <f>ROUND(_xlfn.NORM.INV(M604,Params!$B$15,Params!$B$16)+Params!$B$17+Params!$B$18*M604,2)</f>
        <v/>
      </c>
      <c r="Z604" s="9">
        <f>ROUND(_xlfn.NORM.INV(N604,Params!$B$13,Params!$B$14)+Params!$B$17+Params!$B$18*N604,1)</f>
        <v/>
      </c>
    </row>
    <row r="605">
      <c r="A605" s="11" t="n">
        <v>604</v>
      </c>
      <c r="B605" s="12">
        <f>INT((A605-1)/122)+1</f>
        <v/>
      </c>
      <c r="C605" s="13" t="n">
        <v>0.513989</v>
      </c>
      <c r="D605" s="13" t="n">
        <v>0.393827</v>
      </c>
      <c r="E605" s="13" t="n">
        <v>0.554471</v>
      </c>
      <c r="F605" s="13" t="n">
        <v>0.676513</v>
      </c>
      <c r="G605" s="13" t="n">
        <v>0.604347</v>
      </c>
      <c r="H605" s="13" t="n">
        <v>0.329481</v>
      </c>
      <c r="I605" s="13" t="n">
        <v>0.374068</v>
      </c>
      <c r="J605" s="13" t="n">
        <v>0.001359</v>
      </c>
      <c r="K605" s="13" t="n">
        <v>0.7944329999999999</v>
      </c>
      <c r="L605" s="13" t="n">
        <v>0.391424</v>
      </c>
      <c r="M605" s="13" t="n">
        <v>0.660911</v>
      </c>
      <c r="N605" s="13" t="n">
        <v>0.251983</v>
      </c>
      <c r="O605" s="9">
        <f>IF(C605&lt;=1-Params!$B$4,0,MAX(0.1,ROUND(_xlfn.GAMMA.INV((C605-(1-Params!$B$4))/Params!$B$4,Params!$B$5,Params!$B$6),1)))</f>
        <v/>
      </c>
      <c r="P605" s="9">
        <f>IF(D605&lt;=1-Params!$B$7,0,ROUND(_xlfn.GAMMA.INV((D605-(1-Params!$B$7))/Params!$B$7,Params!$B$8,Params!$B$9),3))</f>
        <v/>
      </c>
      <c r="Q605" s="9">
        <f>IF(E605&lt;=1-Params!$B$4,0,MAX(0.1,ROUND(_xlfn.GAMMA.INV((E605-(1-Params!$B$4))/Params!$B$4,Params!$B$5,Params!$B$6),1)))</f>
        <v/>
      </c>
      <c r="R605" s="9">
        <f>IF(F605&lt;=1-Params!$B$7,0,ROUND(_xlfn.GAMMA.INV((F605-(1-Params!$B$7))/Params!$B$7,Params!$B$8,Params!$B$9),3))</f>
        <v/>
      </c>
      <c r="S605" s="9">
        <f>IF(G605&lt;=1-Params!$B$7,0,ROUND((Params!$B$10+Params!$B$11*G605^Params!$B$12)*_xlfn.GAMMA.INV((G605-(1-Params!$B$7))/Params!$B$7,Params!$B$8,Params!$B$9),3))</f>
        <v/>
      </c>
      <c r="T605" s="9">
        <f>IF(H605&lt;=1-Params!$B$4,0,MAX(0.1,ROUND((Params!$B$10+Params!$B$11*H605^Params!$B$12)*_xlfn.GAMMA.INV((H605-(1-Params!$B$4))/Params!$B$4,Params!$B$5,Params!$B$6),1)))</f>
        <v/>
      </c>
      <c r="U605" s="9">
        <f>ROUND(_xlfn.NORM.INV(I605,Params!$B$13,Params!$B$14),1)</f>
        <v/>
      </c>
      <c r="V605" s="9">
        <f>ROUND(_xlfn.NORM.INV(J605,Params!$B$15,Params!$B$16),2)</f>
        <v/>
      </c>
      <c r="W605" s="9">
        <f>ROUND(_xlfn.NORM.INV(K605,Params!$B$13,Params!$B$14),1)</f>
        <v/>
      </c>
      <c r="X605" s="9">
        <f>ROUND(_xlfn.NORM.INV(L605,Params!$B$15,Params!$B$16),2)</f>
        <v/>
      </c>
      <c r="Y605" s="9">
        <f>ROUND(_xlfn.NORM.INV(M605,Params!$B$15,Params!$B$16)+Params!$B$17+Params!$B$18*M605,2)</f>
        <v/>
      </c>
      <c r="Z605" s="9">
        <f>ROUND(_xlfn.NORM.INV(N605,Params!$B$13,Params!$B$14)+Params!$B$17+Params!$B$18*N605,1)</f>
        <v/>
      </c>
    </row>
    <row r="606">
      <c r="A606" s="11" t="n">
        <v>605</v>
      </c>
      <c r="B606" s="12">
        <f>INT((A606-1)/122)+1</f>
        <v/>
      </c>
      <c r="C606" s="13" t="n">
        <v>0.45891</v>
      </c>
      <c r="D606" s="13" t="n">
        <v>0.349543</v>
      </c>
      <c r="E606" s="13" t="n">
        <v>0.478829</v>
      </c>
      <c r="F606" s="13" t="n">
        <v>0.417385</v>
      </c>
      <c r="G606" s="13" t="n">
        <v>0.933106</v>
      </c>
      <c r="H606" s="13" t="n">
        <v>0.149404</v>
      </c>
      <c r="I606" s="13" t="n">
        <v>0.426994</v>
      </c>
      <c r="J606" s="13" t="n">
        <v>0.01882</v>
      </c>
      <c r="K606" s="13" t="n">
        <v>0.918708</v>
      </c>
      <c r="L606" s="13" t="n">
        <v>0.710697</v>
      </c>
      <c r="M606" s="13" t="n">
        <v>0.378284</v>
      </c>
      <c r="N606" s="13" t="n">
        <v>0.454724</v>
      </c>
      <c r="O606" s="9">
        <f>IF(C606&lt;=1-Params!$B$4,0,MAX(0.1,ROUND(_xlfn.GAMMA.INV((C606-(1-Params!$B$4))/Params!$B$4,Params!$B$5,Params!$B$6),1)))</f>
        <v/>
      </c>
      <c r="P606" s="9">
        <f>IF(D606&lt;=1-Params!$B$7,0,ROUND(_xlfn.GAMMA.INV((D606-(1-Params!$B$7))/Params!$B$7,Params!$B$8,Params!$B$9),3))</f>
        <v/>
      </c>
      <c r="Q606" s="9">
        <f>IF(E606&lt;=1-Params!$B$4,0,MAX(0.1,ROUND(_xlfn.GAMMA.INV((E606-(1-Params!$B$4))/Params!$B$4,Params!$B$5,Params!$B$6),1)))</f>
        <v/>
      </c>
      <c r="R606" s="9">
        <f>IF(F606&lt;=1-Params!$B$7,0,ROUND(_xlfn.GAMMA.INV((F606-(1-Params!$B$7))/Params!$B$7,Params!$B$8,Params!$B$9),3))</f>
        <v/>
      </c>
      <c r="S606" s="9">
        <f>IF(G606&lt;=1-Params!$B$7,0,ROUND((Params!$B$10+Params!$B$11*G606^Params!$B$12)*_xlfn.GAMMA.INV((G606-(1-Params!$B$7))/Params!$B$7,Params!$B$8,Params!$B$9),3))</f>
        <v/>
      </c>
      <c r="T606" s="9">
        <f>IF(H606&lt;=1-Params!$B$4,0,MAX(0.1,ROUND((Params!$B$10+Params!$B$11*H606^Params!$B$12)*_xlfn.GAMMA.INV((H606-(1-Params!$B$4))/Params!$B$4,Params!$B$5,Params!$B$6),1)))</f>
        <v/>
      </c>
      <c r="U606" s="9">
        <f>ROUND(_xlfn.NORM.INV(I606,Params!$B$13,Params!$B$14),1)</f>
        <v/>
      </c>
      <c r="V606" s="9">
        <f>ROUND(_xlfn.NORM.INV(J606,Params!$B$15,Params!$B$16),2)</f>
        <v/>
      </c>
      <c r="W606" s="9">
        <f>ROUND(_xlfn.NORM.INV(K606,Params!$B$13,Params!$B$14),1)</f>
        <v/>
      </c>
      <c r="X606" s="9">
        <f>ROUND(_xlfn.NORM.INV(L606,Params!$B$15,Params!$B$16),2)</f>
        <v/>
      </c>
      <c r="Y606" s="9">
        <f>ROUND(_xlfn.NORM.INV(M606,Params!$B$15,Params!$B$16)+Params!$B$17+Params!$B$18*M606,2)</f>
        <v/>
      </c>
      <c r="Z606" s="9">
        <f>ROUND(_xlfn.NORM.INV(N606,Params!$B$13,Params!$B$14)+Params!$B$17+Params!$B$18*N606,1)</f>
        <v/>
      </c>
    </row>
    <row r="607">
      <c r="A607" s="11" t="n">
        <v>606</v>
      </c>
      <c r="B607" s="12">
        <f>INT((A607-1)/122)+1</f>
        <v/>
      </c>
      <c r="C607" s="13" t="n">
        <v>0.593824</v>
      </c>
      <c r="D607" s="13" t="n">
        <v>0.0313</v>
      </c>
      <c r="E607" s="13" t="n">
        <v>0.6935170000000001</v>
      </c>
      <c r="F607" s="13" t="n">
        <v>0.216912</v>
      </c>
      <c r="G607" s="13" t="n">
        <v>0.029151</v>
      </c>
      <c r="H607" s="13" t="n">
        <v>0.116164</v>
      </c>
      <c r="I607" s="13" t="n">
        <v>0.8041199999999999</v>
      </c>
      <c r="J607" s="13" t="n">
        <v>0.353417</v>
      </c>
      <c r="K607" s="13" t="n">
        <v>0.704826</v>
      </c>
      <c r="L607" s="13" t="n">
        <v>0.614702</v>
      </c>
      <c r="M607" s="13" t="n">
        <v>0.153477</v>
      </c>
      <c r="N607" s="13" t="n">
        <v>0.6587809999999999</v>
      </c>
      <c r="O607" s="9">
        <f>IF(C607&lt;=1-Params!$B$4,0,MAX(0.1,ROUND(_xlfn.GAMMA.INV((C607-(1-Params!$B$4))/Params!$B$4,Params!$B$5,Params!$B$6),1)))</f>
        <v/>
      </c>
      <c r="P607" s="9">
        <f>IF(D607&lt;=1-Params!$B$7,0,ROUND(_xlfn.GAMMA.INV((D607-(1-Params!$B$7))/Params!$B$7,Params!$B$8,Params!$B$9),3))</f>
        <v/>
      </c>
      <c r="Q607" s="9">
        <f>IF(E607&lt;=1-Params!$B$4,0,MAX(0.1,ROUND(_xlfn.GAMMA.INV((E607-(1-Params!$B$4))/Params!$B$4,Params!$B$5,Params!$B$6),1)))</f>
        <v/>
      </c>
      <c r="R607" s="9">
        <f>IF(F607&lt;=1-Params!$B$7,0,ROUND(_xlfn.GAMMA.INV((F607-(1-Params!$B$7))/Params!$B$7,Params!$B$8,Params!$B$9),3))</f>
        <v/>
      </c>
      <c r="S607" s="9">
        <f>IF(G607&lt;=1-Params!$B$7,0,ROUND((Params!$B$10+Params!$B$11*G607^Params!$B$12)*_xlfn.GAMMA.INV((G607-(1-Params!$B$7))/Params!$B$7,Params!$B$8,Params!$B$9),3))</f>
        <v/>
      </c>
      <c r="T607" s="9">
        <f>IF(H607&lt;=1-Params!$B$4,0,MAX(0.1,ROUND((Params!$B$10+Params!$B$11*H607^Params!$B$12)*_xlfn.GAMMA.INV((H607-(1-Params!$B$4))/Params!$B$4,Params!$B$5,Params!$B$6),1)))</f>
        <v/>
      </c>
      <c r="U607" s="9">
        <f>ROUND(_xlfn.NORM.INV(I607,Params!$B$13,Params!$B$14),1)</f>
        <v/>
      </c>
      <c r="V607" s="9">
        <f>ROUND(_xlfn.NORM.INV(J607,Params!$B$15,Params!$B$16),2)</f>
        <v/>
      </c>
      <c r="W607" s="9">
        <f>ROUND(_xlfn.NORM.INV(K607,Params!$B$13,Params!$B$14),1)</f>
        <v/>
      </c>
      <c r="X607" s="9">
        <f>ROUND(_xlfn.NORM.INV(L607,Params!$B$15,Params!$B$16),2)</f>
        <v/>
      </c>
      <c r="Y607" s="9">
        <f>ROUND(_xlfn.NORM.INV(M607,Params!$B$15,Params!$B$16)+Params!$B$17+Params!$B$18*M607,2)</f>
        <v/>
      </c>
      <c r="Z607" s="9">
        <f>ROUND(_xlfn.NORM.INV(N607,Params!$B$13,Params!$B$14)+Params!$B$17+Params!$B$18*N607,1)</f>
        <v/>
      </c>
    </row>
    <row r="608">
      <c r="A608" s="11" t="n">
        <v>607</v>
      </c>
      <c r="B608" s="12">
        <f>INT((A608-1)/122)+1</f>
        <v/>
      </c>
      <c r="C608" s="13" t="n">
        <v>0.682942</v>
      </c>
      <c r="D608" s="13" t="n">
        <v>0.043546</v>
      </c>
      <c r="E608" s="13" t="n">
        <v>0.740937</v>
      </c>
      <c r="F608" s="13" t="n">
        <v>0.23664</v>
      </c>
      <c r="G608" s="13" t="n">
        <v>0.772147</v>
      </c>
      <c r="H608" s="13" t="n">
        <v>0.063455</v>
      </c>
      <c r="I608" s="13" t="n">
        <v>0.933856</v>
      </c>
      <c r="J608" s="13" t="n">
        <v>0.386548</v>
      </c>
      <c r="K608" s="13" t="n">
        <v>0.848591</v>
      </c>
      <c r="L608" s="13" t="n">
        <v>0.213505</v>
      </c>
      <c r="M608" s="13" t="n">
        <v>0.054088</v>
      </c>
      <c r="N608" s="13" t="n">
        <v>0.686833</v>
      </c>
      <c r="O608" s="9">
        <f>IF(C608&lt;=1-Params!$B$4,0,MAX(0.1,ROUND(_xlfn.GAMMA.INV((C608-(1-Params!$B$4))/Params!$B$4,Params!$B$5,Params!$B$6),1)))</f>
        <v/>
      </c>
      <c r="P608" s="9">
        <f>IF(D608&lt;=1-Params!$B$7,0,ROUND(_xlfn.GAMMA.INV((D608-(1-Params!$B$7))/Params!$B$7,Params!$B$8,Params!$B$9),3))</f>
        <v/>
      </c>
      <c r="Q608" s="9">
        <f>IF(E608&lt;=1-Params!$B$4,0,MAX(0.1,ROUND(_xlfn.GAMMA.INV((E608-(1-Params!$B$4))/Params!$B$4,Params!$B$5,Params!$B$6),1)))</f>
        <v/>
      </c>
      <c r="R608" s="9">
        <f>IF(F608&lt;=1-Params!$B$7,0,ROUND(_xlfn.GAMMA.INV((F608-(1-Params!$B$7))/Params!$B$7,Params!$B$8,Params!$B$9),3))</f>
        <v/>
      </c>
      <c r="S608" s="9">
        <f>IF(G608&lt;=1-Params!$B$7,0,ROUND((Params!$B$10+Params!$B$11*G608^Params!$B$12)*_xlfn.GAMMA.INV((G608-(1-Params!$B$7))/Params!$B$7,Params!$B$8,Params!$B$9),3))</f>
        <v/>
      </c>
      <c r="T608" s="9">
        <f>IF(H608&lt;=1-Params!$B$4,0,MAX(0.1,ROUND((Params!$B$10+Params!$B$11*H608^Params!$B$12)*_xlfn.GAMMA.INV((H608-(1-Params!$B$4))/Params!$B$4,Params!$B$5,Params!$B$6),1)))</f>
        <v/>
      </c>
      <c r="U608" s="9">
        <f>ROUND(_xlfn.NORM.INV(I608,Params!$B$13,Params!$B$14),1)</f>
        <v/>
      </c>
      <c r="V608" s="9">
        <f>ROUND(_xlfn.NORM.INV(J608,Params!$B$15,Params!$B$16),2)</f>
        <v/>
      </c>
      <c r="W608" s="9">
        <f>ROUND(_xlfn.NORM.INV(K608,Params!$B$13,Params!$B$14),1)</f>
        <v/>
      </c>
      <c r="X608" s="9">
        <f>ROUND(_xlfn.NORM.INV(L608,Params!$B$15,Params!$B$16),2)</f>
        <v/>
      </c>
      <c r="Y608" s="9">
        <f>ROUND(_xlfn.NORM.INV(M608,Params!$B$15,Params!$B$16)+Params!$B$17+Params!$B$18*M608,2)</f>
        <v/>
      </c>
      <c r="Z608" s="9">
        <f>ROUND(_xlfn.NORM.INV(N608,Params!$B$13,Params!$B$14)+Params!$B$17+Params!$B$18*N608,1)</f>
        <v/>
      </c>
    </row>
    <row r="609">
      <c r="A609" s="11" t="n">
        <v>608</v>
      </c>
      <c r="B609" s="12">
        <f>INT((A609-1)/122)+1</f>
        <v/>
      </c>
      <c r="C609" s="13" t="n">
        <v>0.8109</v>
      </c>
      <c r="D609" s="13" t="n">
        <v>0.171027</v>
      </c>
      <c r="E609" s="13" t="n">
        <v>0.375133</v>
      </c>
      <c r="F609" s="13" t="n">
        <v>0.096368</v>
      </c>
      <c r="G609" s="13" t="n">
        <v>0.132211</v>
      </c>
      <c r="H609" s="13" t="n">
        <v>0.804418</v>
      </c>
      <c r="I609" s="13" t="n">
        <v>0.767276</v>
      </c>
      <c r="J609" s="13" t="n">
        <v>0.415866</v>
      </c>
      <c r="K609" s="13" t="n">
        <v>0.681403</v>
      </c>
      <c r="L609" s="13" t="n">
        <v>0.676886</v>
      </c>
      <c r="M609" s="13" t="n">
        <v>0.036476</v>
      </c>
      <c r="N609" s="13" t="n">
        <v>0.34927</v>
      </c>
      <c r="O609" s="9">
        <f>IF(C609&lt;=1-Params!$B$4,0,MAX(0.1,ROUND(_xlfn.GAMMA.INV((C609-(1-Params!$B$4))/Params!$B$4,Params!$B$5,Params!$B$6),1)))</f>
        <v/>
      </c>
      <c r="P609" s="9">
        <f>IF(D609&lt;=1-Params!$B$7,0,ROUND(_xlfn.GAMMA.INV((D609-(1-Params!$B$7))/Params!$B$7,Params!$B$8,Params!$B$9),3))</f>
        <v/>
      </c>
      <c r="Q609" s="9">
        <f>IF(E609&lt;=1-Params!$B$4,0,MAX(0.1,ROUND(_xlfn.GAMMA.INV((E609-(1-Params!$B$4))/Params!$B$4,Params!$B$5,Params!$B$6),1)))</f>
        <v/>
      </c>
      <c r="R609" s="9">
        <f>IF(F609&lt;=1-Params!$B$7,0,ROUND(_xlfn.GAMMA.INV((F609-(1-Params!$B$7))/Params!$B$7,Params!$B$8,Params!$B$9),3))</f>
        <v/>
      </c>
      <c r="S609" s="9">
        <f>IF(G609&lt;=1-Params!$B$7,0,ROUND((Params!$B$10+Params!$B$11*G609^Params!$B$12)*_xlfn.GAMMA.INV((G609-(1-Params!$B$7))/Params!$B$7,Params!$B$8,Params!$B$9),3))</f>
        <v/>
      </c>
      <c r="T609" s="9">
        <f>IF(H609&lt;=1-Params!$B$4,0,MAX(0.1,ROUND((Params!$B$10+Params!$B$11*H609^Params!$B$12)*_xlfn.GAMMA.INV((H609-(1-Params!$B$4))/Params!$B$4,Params!$B$5,Params!$B$6),1)))</f>
        <v/>
      </c>
      <c r="U609" s="9">
        <f>ROUND(_xlfn.NORM.INV(I609,Params!$B$13,Params!$B$14),1)</f>
        <v/>
      </c>
      <c r="V609" s="9">
        <f>ROUND(_xlfn.NORM.INV(J609,Params!$B$15,Params!$B$16),2)</f>
        <v/>
      </c>
      <c r="W609" s="9">
        <f>ROUND(_xlfn.NORM.INV(K609,Params!$B$13,Params!$B$14),1)</f>
        <v/>
      </c>
      <c r="X609" s="9">
        <f>ROUND(_xlfn.NORM.INV(L609,Params!$B$15,Params!$B$16),2)</f>
        <v/>
      </c>
      <c r="Y609" s="9">
        <f>ROUND(_xlfn.NORM.INV(M609,Params!$B$15,Params!$B$16)+Params!$B$17+Params!$B$18*M609,2)</f>
        <v/>
      </c>
      <c r="Z609" s="9">
        <f>ROUND(_xlfn.NORM.INV(N609,Params!$B$13,Params!$B$14)+Params!$B$17+Params!$B$18*N609,1)</f>
        <v/>
      </c>
    </row>
    <row r="610">
      <c r="A610" s="11" t="n">
        <v>609</v>
      </c>
      <c r="B610" s="12">
        <f>INT((A610-1)/122)+1</f>
        <v/>
      </c>
      <c r="C610" s="13" t="n">
        <v>0.024991</v>
      </c>
      <c r="D610" s="13" t="n">
        <v>0.242147</v>
      </c>
      <c r="E610" s="13" t="n">
        <v>0.9235</v>
      </c>
      <c r="F610" s="13" t="n">
        <v>0.27253</v>
      </c>
      <c r="G610" s="13" t="n">
        <v>0.022878</v>
      </c>
      <c r="H610" s="13" t="n">
        <v>0.219624</v>
      </c>
      <c r="I610" s="13" t="n">
        <v>0.599125</v>
      </c>
      <c r="J610" s="13" t="n">
        <v>0.327751</v>
      </c>
      <c r="K610" s="13" t="n">
        <v>0.642828</v>
      </c>
      <c r="L610" s="13" t="n">
        <v>0.815993</v>
      </c>
      <c r="M610" s="13" t="n">
        <v>0.008127000000000001</v>
      </c>
      <c r="N610" s="13" t="n">
        <v>0.5873119999999999</v>
      </c>
      <c r="O610" s="9">
        <f>IF(C610&lt;=1-Params!$B$4,0,MAX(0.1,ROUND(_xlfn.GAMMA.INV((C610-(1-Params!$B$4))/Params!$B$4,Params!$B$5,Params!$B$6),1)))</f>
        <v/>
      </c>
      <c r="P610" s="9">
        <f>IF(D610&lt;=1-Params!$B$7,0,ROUND(_xlfn.GAMMA.INV((D610-(1-Params!$B$7))/Params!$B$7,Params!$B$8,Params!$B$9),3))</f>
        <v/>
      </c>
      <c r="Q610" s="9">
        <f>IF(E610&lt;=1-Params!$B$4,0,MAX(0.1,ROUND(_xlfn.GAMMA.INV((E610-(1-Params!$B$4))/Params!$B$4,Params!$B$5,Params!$B$6),1)))</f>
        <v/>
      </c>
      <c r="R610" s="9">
        <f>IF(F610&lt;=1-Params!$B$7,0,ROUND(_xlfn.GAMMA.INV((F610-(1-Params!$B$7))/Params!$B$7,Params!$B$8,Params!$B$9),3))</f>
        <v/>
      </c>
      <c r="S610" s="9">
        <f>IF(G610&lt;=1-Params!$B$7,0,ROUND((Params!$B$10+Params!$B$11*G610^Params!$B$12)*_xlfn.GAMMA.INV((G610-(1-Params!$B$7))/Params!$B$7,Params!$B$8,Params!$B$9),3))</f>
        <v/>
      </c>
      <c r="T610" s="9">
        <f>IF(H610&lt;=1-Params!$B$4,0,MAX(0.1,ROUND((Params!$B$10+Params!$B$11*H610^Params!$B$12)*_xlfn.GAMMA.INV((H610-(1-Params!$B$4))/Params!$B$4,Params!$B$5,Params!$B$6),1)))</f>
        <v/>
      </c>
      <c r="U610" s="9">
        <f>ROUND(_xlfn.NORM.INV(I610,Params!$B$13,Params!$B$14),1)</f>
        <v/>
      </c>
      <c r="V610" s="9">
        <f>ROUND(_xlfn.NORM.INV(J610,Params!$B$15,Params!$B$16),2)</f>
        <v/>
      </c>
      <c r="W610" s="9">
        <f>ROUND(_xlfn.NORM.INV(K610,Params!$B$13,Params!$B$14),1)</f>
        <v/>
      </c>
      <c r="X610" s="9">
        <f>ROUND(_xlfn.NORM.INV(L610,Params!$B$15,Params!$B$16),2)</f>
        <v/>
      </c>
      <c r="Y610" s="9">
        <f>ROUND(_xlfn.NORM.INV(M610,Params!$B$15,Params!$B$16)+Params!$B$17+Params!$B$18*M610,2)</f>
        <v/>
      </c>
      <c r="Z610" s="9">
        <f>ROUND(_xlfn.NORM.INV(N610,Params!$B$13,Params!$B$14)+Params!$B$17+Params!$B$18*N610,1)</f>
        <v/>
      </c>
    </row>
    <row r="611">
      <c r="A611" s="11" t="n">
        <v>610</v>
      </c>
      <c r="B611" s="12">
        <f>INT((A611-1)/122)+1</f>
        <v/>
      </c>
      <c r="C611" s="13" t="n">
        <v>0.669612</v>
      </c>
      <c r="D611" s="13" t="n">
        <v>0.337531</v>
      </c>
      <c r="E611" s="13" t="n">
        <v>0.938714</v>
      </c>
      <c r="F611" s="13" t="n">
        <v>0.00367</v>
      </c>
      <c r="G611" s="13" t="n">
        <v>0.275566</v>
      </c>
      <c r="H611" s="13" t="n">
        <v>0.392356</v>
      </c>
      <c r="I611" s="13" t="n">
        <v>0.833248</v>
      </c>
      <c r="J611" s="13" t="n">
        <v>0.193827</v>
      </c>
      <c r="K611" s="13" t="n">
        <v>0.653223</v>
      </c>
      <c r="L611" s="13" t="n">
        <v>0.425754</v>
      </c>
      <c r="M611" s="13" t="n">
        <v>0.017282</v>
      </c>
      <c r="N611" s="13" t="n">
        <v>0.585158</v>
      </c>
      <c r="O611" s="9">
        <f>IF(C611&lt;=1-Params!$B$4,0,MAX(0.1,ROUND(_xlfn.GAMMA.INV((C611-(1-Params!$B$4))/Params!$B$4,Params!$B$5,Params!$B$6),1)))</f>
        <v/>
      </c>
      <c r="P611" s="9">
        <f>IF(D611&lt;=1-Params!$B$7,0,ROUND(_xlfn.GAMMA.INV((D611-(1-Params!$B$7))/Params!$B$7,Params!$B$8,Params!$B$9),3))</f>
        <v/>
      </c>
      <c r="Q611" s="9">
        <f>IF(E611&lt;=1-Params!$B$4,0,MAX(0.1,ROUND(_xlfn.GAMMA.INV((E611-(1-Params!$B$4))/Params!$B$4,Params!$B$5,Params!$B$6),1)))</f>
        <v/>
      </c>
      <c r="R611" s="9">
        <f>IF(F611&lt;=1-Params!$B$7,0,ROUND(_xlfn.GAMMA.INV((F611-(1-Params!$B$7))/Params!$B$7,Params!$B$8,Params!$B$9),3))</f>
        <v/>
      </c>
      <c r="S611" s="9">
        <f>IF(G611&lt;=1-Params!$B$7,0,ROUND((Params!$B$10+Params!$B$11*G611^Params!$B$12)*_xlfn.GAMMA.INV((G611-(1-Params!$B$7))/Params!$B$7,Params!$B$8,Params!$B$9),3))</f>
        <v/>
      </c>
      <c r="T611" s="9">
        <f>IF(H611&lt;=1-Params!$B$4,0,MAX(0.1,ROUND((Params!$B$10+Params!$B$11*H611^Params!$B$12)*_xlfn.GAMMA.INV((H611-(1-Params!$B$4))/Params!$B$4,Params!$B$5,Params!$B$6),1)))</f>
        <v/>
      </c>
      <c r="U611" s="9">
        <f>ROUND(_xlfn.NORM.INV(I611,Params!$B$13,Params!$B$14),1)</f>
        <v/>
      </c>
      <c r="V611" s="9">
        <f>ROUND(_xlfn.NORM.INV(J611,Params!$B$15,Params!$B$16),2)</f>
        <v/>
      </c>
      <c r="W611" s="9">
        <f>ROUND(_xlfn.NORM.INV(K611,Params!$B$13,Params!$B$14),1)</f>
        <v/>
      </c>
      <c r="X611" s="9">
        <f>ROUND(_xlfn.NORM.INV(L611,Params!$B$15,Params!$B$16),2)</f>
        <v/>
      </c>
      <c r="Y611" s="9">
        <f>ROUND(_xlfn.NORM.INV(M611,Params!$B$15,Params!$B$16)+Params!$B$17+Params!$B$18*M611,2)</f>
        <v/>
      </c>
      <c r="Z611" s="9">
        <f>ROUND(_xlfn.NORM.INV(N611,Params!$B$13,Params!$B$14)+Params!$B$17+Params!$B$18*N611,1)</f>
        <v/>
      </c>
    </row>
    <row r="612">
      <c r="A612" s="11" t="n">
        <v>611</v>
      </c>
      <c r="B612" s="12">
        <f>INT((A612-1)/122)+1</f>
        <v/>
      </c>
      <c r="C612" s="13" t="n">
        <v>0.150398</v>
      </c>
      <c r="D612" s="13" t="n">
        <v>0.470451</v>
      </c>
      <c r="E612" s="13" t="n">
        <v>0.185872</v>
      </c>
      <c r="F612" s="13" t="n">
        <v>0.434873</v>
      </c>
      <c r="G612" s="13" t="n">
        <v>0.6044349999999999</v>
      </c>
      <c r="H612" s="13" t="n">
        <v>0.427243</v>
      </c>
      <c r="I612" s="13" t="n">
        <v>0.561283</v>
      </c>
      <c r="J612" s="13" t="n">
        <v>0.456766</v>
      </c>
      <c r="K612" s="13" t="n">
        <v>0.232534</v>
      </c>
      <c r="L612" s="13" t="n">
        <v>0.375973</v>
      </c>
      <c r="M612" s="13" t="n">
        <v>0.235829</v>
      </c>
      <c r="N612" s="13" t="n">
        <v>0.364865</v>
      </c>
      <c r="O612" s="9">
        <f>IF(C612&lt;=1-Params!$B$4,0,MAX(0.1,ROUND(_xlfn.GAMMA.INV((C612-(1-Params!$B$4))/Params!$B$4,Params!$B$5,Params!$B$6),1)))</f>
        <v/>
      </c>
      <c r="P612" s="9">
        <f>IF(D612&lt;=1-Params!$B$7,0,ROUND(_xlfn.GAMMA.INV((D612-(1-Params!$B$7))/Params!$B$7,Params!$B$8,Params!$B$9),3))</f>
        <v/>
      </c>
      <c r="Q612" s="9">
        <f>IF(E612&lt;=1-Params!$B$4,0,MAX(0.1,ROUND(_xlfn.GAMMA.INV((E612-(1-Params!$B$4))/Params!$B$4,Params!$B$5,Params!$B$6),1)))</f>
        <v/>
      </c>
      <c r="R612" s="9">
        <f>IF(F612&lt;=1-Params!$B$7,0,ROUND(_xlfn.GAMMA.INV((F612-(1-Params!$B$7))/Params!$B$7,Params!$B$8,Params!$B$9),3))</f>
        <v/>
      </c>
      <c r="S612" s="9">
        <f>IF(G612&lt;=1-Params!$B$7,0,ROUND((Params!$B$10+Params!$B$11*G612^Params!$B$12)*_xlfn.GAMMA.INV((G612-(1-Params!$B$7))/Params!$B$7,Params!$B$8,Params!$B$9),3))</f>
        <v/>
      </c>
      <c r="T612" s="9">
        <f>IF(H612&lt;=1-Params!$B$4,0,MAX(0.1,ROUND((Params!$B$10+Params!$B$11*H612^Params!$B$12)*_xlfn.GAMMA.INV((H612-(1-Params!$B$4))/Params!$B$4,Params!$B$5,Params!$B$6),1)))</f>
        <v/>
      </c>
      <c r="U612" s="9">
        <f>ROUND(_xlfn.NORM.INV(I612,Params!$B$13,Params!$B$14),1)</f>
        <v/>
      </c>
      <c r="V612" s="9">
        <f>ROUND(_xlfn.NORM.INV(J612,Params!$B$15,Params!$B$16),2)</f>
        <v/>
      </c>
      <c r="W612" s="9">
        <f>ROUND(_xlfn.NORM.INV(K612,Params!$B$13,Params!$B$14),1)</f>
        <v/>
      </c>
      <c r="X612" s="9">
        <f>ROUND(_xlfn.NORM.INV(L612,Params!$B$15,Params!$B$16),2)</f>
        <v/>
      </c>
      <c r="Y612" s="9">
        <f>ROUND(_xlfn.NORM.INV(M612,Params!$B$15,Params!$B$16)+Params!$B$17+Params!$B$18*M612,2)</f>
        <v/>
      </c>
      <c r="Z612" s="9">
        <f>ROUND(_xlfn.NORM.INV(N612,Params!$B$13,Params!$B$14)+Params!$B$17+Params!$B$18*N612,1)</f>
        <v/>
      </c>
    </row>
    <row r="613">
      <c r="A613" s="11" t="n">
        <v>612</v>
      </c>
      <c r="B613" s="12">
        <f>INT((A613-1)/122)+1</f>
        <v/>
      </c>
      <c r="C613" s="13" t="n">
        <v>0.030441</v>
      </c>
      <c r="D613" s="13" t="n">
        <v>0.525515</v>
      </c>
      <c r="E613" s="13" t="n">
        <v>0.672091</v>
      </c>
      <c r="F613" s="13" t="n">
        <v>0.832396</v>
      </c>
      <c r="G613" s="13" t="n">
        <v>0.886605</v>
      </c>
      <c r="H613" s="13" t="n">
        <v>0.039395</v>
      </c>
      <c r="I613" s="13" t="n">
        <v>0.458566</v>
      </c>
      <c r="J613" s="13" t="n">
        <v>0.727974</v>
      </c>
      <c r="K613" s="13" t="n">
        <v>0.552348</v>
      </c>
      <c r="L613" s="13" t="n">
        <v>0.356797</v>
      </c>
      <c r="M613" s="13" t="n">
        <v>0.185119</v>
      </c>
      <c r="N613" s="13" t="n">
        <v>0.196108</v>
      </c>
      <c r="O613" s="9">
        <f>IF(C613&lt;=1-Params!$B$4,0,MAX(0.1,ROUND(_xlfn.GAMMA.INV((C613-(1-Params!$B$4))/Params!$B$4,Params!$B$5,Params!$B$6),1)))</f>
        <v/>
      </c>
      <c r="P613" s="9">
        <f>IF(D613&lt;=1-Params!$B$7,0,ROUND(_xlfn.GAMMA.INV((D613-(1-Params!$B$7))/Params!$B$7,Params!$B$8,Params!$B$9),3))</f>
        <v/>
      </c>
      <c r="Q613" s="9">
        <f>IF(E613&lt;=1-Params!$B$4,0,MAX(0.1,ROUND(_xlfn.GAMMA.INV((E613-(1-Params!$B$4))/Params!$B$4,Params!$B$5,Params!$B$6),1)))</f>
        <v/>
      </c>
      <c r="R613" s="9">
        <f>IF(F613&lt;=1-Params!$B$7,0,ROUND(_xlfn.GAMMA.INV((F613-(1-Params!$B$7))/Params!$B$7,Params!$B$8,Params!$B$9),3))</f>
        <v/>
      </c>
      <c r="S613" s="9">
        <f>IF(G613&lt;=1-Params!$B$7,0,ROUND((Params!$B$10+Params!$B$11*G613^Params!$B$12)*_xlfn.GAMMA.INV((G613-(1-Params!$B$7))/Params!$B$7,Params!$B$8,Params!$B$9),3))</f>
        <v/>
      </c>
      <c r="T613" s="9">
        <f>IF(H613&lt;=1-Params!$B$4,0,MAX(0.1,ROUND((Params!$B$10+Params!$B$11*H613^Params!$B$12)*_xlfn.GAMMA.INV((H613-(1-Params!$B$4))/Params!$B$4,Params!$B$5,Params!$B$6),1)))</f>
        <v/>
      </c>
      <c r="U613" s="9">
        <f>ROUND(_xlfn.NORM.INV(I613,Params!$B$13,Params!$B$14),1)</f>
        <v/>
      </c>
      <c r="V613" s="9">
        <f>ROUND(_xlfn.NORM.INV(J613,Params!$B$15,Params!$B$16),2)</f>
        <v/>
      </c>
      <c r="W613" s="9">
        <f>ROUND(_xlfn.NORM.INV(K613,Params!$B$13,Params!$B$14),1)</f>
        <v/>
      </c>
      <c r="X613" s="9">
        <f>ROUND(_xlfn.NORM.INV(L613,Params!$B$15,Params!$B$16),2)</f>
        <v/>
      </c>
      <c r="Y613" s="9">
        <f>ROUND(_xlfn.NORM.INV(M613,Params!$B$15,Params!$B$16)+Params!$B$17+Params!$B$18*M613,2)</f>
        <v/>
      </c>
      <c r="Z613" s="9">
        <f>ROUND(_xlfn.NORM.INV(N613,Params!$B$13,Params!$B$14)+Params!$B$17+Params!$B$18*N613,1)</f>
        <v/>
      </c>
    </row>
    <row r="614">
      <c r="A614" s="11" t="n">
        <v>613</v>
      </c>
      <c r="B614" s="12">
        <f>INT((A614-1)/122)+1</f>
        <v/>
      </c>
      <c r="C614" s="13" t="n">
        <v>0.176559</v>
      </c>
      <c r="D614" s="13" t="n">
        <v>0.039362</v>
      </c>
      <c r="E614" s="13" t="n">
        <v>0.455054</v>
      </c>
      <c r="F614" s="13" t="n">
        <v>0.741853</v>
      </c>
      <c r="G614" s="13" t="n">
        <v>0.186856</v>
      </c>
      <c r="H614" s="13" t="n">
        <v>0.210343</v>
      </c>
      <c r="I614" s="13" t="n">
        <v>0.501781</v>
      </c>
      <c r="J614" s="13" t="n">
        <v>0.5036119999999999</v>
      </c>
      <c r="K614" s="13" t="n">
        <v>0.411214</v>
      </c>
      <c r="L614" s="13" t="n">
        <v>0.015849</v>
      </c>
      <c r="M614" s="13" t="n">
        <v>0.224654</v>
      </c>
      <c r="N614" s="13" t="n">
        <v>0.169001</v>
      </c>
      <c r="O614" s="9">
        <f>IF(C614&lt;=1-Params!$B$4,0,MAX(0.1,ROUND(_xlfn.GAMMA.INV((C614-(1-Params!$B$4))/Params!$B$4,Params!$B$5,Params!$B$6),1)))</f>
        <v/>
      </c>
      <c r="P614" s="9">
        <f>IF(D614&lt;=1-Params!$B$7,0,ROUND(_xlfn.GAMMA.INV((D614-(1-Params!$B$7))/Params!$B$7,Params!$B$8,Params!$B$9),3))</f>
        <v/>
      </c>
      <c r="Q614" s="9">
        <f>IF(E614&lt;=1-Params!$B$4,0,MAX(0.1,ROUND(_xlfn.GAMMA.INV((E614-(1-Params!$B$4))/Params!$B$4,Params!$B$5,Params!$B$6),1)))</f>
        <v/>
      </c>
      <c r="R614" s="9">
        <f>IF(F614&lt;=1-Params!$B$7,0,ROUND(_xlfn.GAMMA.INV((F614-(1-Params!$B$7))/Params!$B$7,Params!$B$8,Params!$B$9),3))</f>
        <v/>
      </c>
      <c r="S614" s="9">
        <f>IF(G614&lt;=1-Params!$B$7,0,ROUND((Params!$B$10+Params!$B$11*G614^Params!$B$12)*_xlfn.GAMMA.INV((G614-(1-Params!$B$7))/Params!$B$7,Params!$B$8,Params!$B$9),3))</f>
        <v/>
      </c>
      <c r="T614" s="9">
        <f>IF(H614&lt;=1-Params!$B$4,0,MAX(0.1,ROUND((Params!$B$10+Params!$B$11*H614^Params!$B$12)*_xlfn.GAMMA.INV((H614-(1-Params!$B$4))/Params!$B$4,Params!$B$5,Params!$B$6),1)))</f>
        <v/>
      </c>
      <c r="U614" s="9">
        <f>ROUND(_xlfn.NORM.INV(I614,Params!$B$13,Params!$B$14),1)</f>
        <v/>
      </c>
      <c r="V614" s="9">
        <f>ROUND(_xlfn.NORM.INV(J614,Params!$B$15,Params!$B$16),2)</f>
        <v/>
      </c>
      <c r="W614" s="9">
        <f>ROUND(_xlfn.NORM.INV(K614,Params!$B$13,Params!$B$14),1)</f>
        <v/>
      </c>
      <c r="X614" s="9">
        <f>ROUND(_xlfn.NORM.INV(L614,Params!$B$15,Params!$B$16),2)</f>
        <v/>
      </c>
      <c r="Y614" s="9">
        <f>ROUND(_xlfn.NORM.INV(M614,Params!$B$15,Params!$B$16)+Params!$B$17+Params!$B$18*M614,2)</f>
        <v/>
      </c>
      <c r="Z614" s="9">
        <f>ROUND(_xlfn.NORM.INV(N614,Params!$B$13,Params!$B$14)+Params!$B$17+Params!$B$18*N614,1)</f>
        <v/>
      </c>
    </row>
    <row r="615">
      <c r="A615" s="11" t="n">
        <v>614</v>
      </c>
      <c r="B615" s="12">
        <f>INT((A615-1)/122)+1</f>
        <v/>
      </c>
      <c r="C615" s="13" t="n">
        <v>0.484158</v>
      </c>
      <c r="D615" s="13" t="n">
        <v>0.487504</v>
      </c>
      <c r="E615" s="13" t="n">
        <v>0.142695</v>
      </c>
      <c r="F615" s="13" t="n">
        <v>0.381425</v>
      </c>
      <c r="G615" s="13" t="n">
        <v>0.320525</v>
      </c>
      <c r="H615" s="13" t="n">
        <v>0.369879</v>
      </c>
      <c r="I615" s="13" t="n">
        <v>0.232282</v>
      </c>
      <c r="J615" s="13" t="n">
        <v>0.311527</v>
      </c>
      <c r="K615" s="13" t="n">
        <v>0.435666</v>
      </c>
      <c r="L615" s="13" t="n">
        <v>0.0968</v>
      </c>
      <c r="M615" s="13" t="n">
        <v>0.34522</v>
      </c>
      <c r="N615" s="13" t="n">
        <v>0.428803</v>
      </c>
      <c r="O615" s="9">
        <f>IF(C615&lt;=1-Params!$B$4,0,MAX(0.1,ROUND(_xlfn.GAMMA.INV((C615-(1-Params!$B$4))/Params!$B$4,Params!$B$5,Params!$B$6),1)))</f>
        <v/>
      </c>
      <c r="P615" s="9">
        <f>IF(D615&lt;=1-Params!$B$7,0,ROUND(_xlfn.GAMMA.INV((D615-(1-Params!$B$7))/Params!$B$7,Params!$B$8,Params!$B$9),3))</f>
        <v/>
      </c>
      <c r="Q615" s="9">
        <f>IF(E615&lt;=1-Params!$B$4,0,MAX(0.1,ROUND(_xlfn.GAMMA.INV((E615-(1-Params!$B$4))/Params!$B$4,Params!$B$5,Params!$B$6),1)))</f>
        <v/>
      </c>
      <c r="R615" s="9">
        <f>IF(F615&lt;=1-Params!$B$7,0,ROUND(_xlfn.GAMMA.INV((F615-(1-Params!$B$7))/Params!$B$7,Params!$B$8,Params!$B$9),3))</f>
        <v/>
      </c>
      <c r="S615" s="9">
        <f>IF(G615&lt;=1-Params!$B$7,0,ROUND((Params!$B$10+Params!$B$11*G615^Params!$B$12)*_xlfn.GAMMA.INV((G615-(1-Params!$B$7))/Params!$B$7,Params!$B$8,Params!$B$9),3))</f>
        <v/>
      </c>
      <c r="T615" s="9">
        <f>IF(H615&lt;=1-Params!$B$4,0,MAX(0.1,ROUND((Params!$B$10+Params!$B$11*H615^Params!$B$12)*_xlfn.GAMMA.INV((H615-(1-Params!$B$4))/Params!$B$4,Params!$B$5,Params!$B$6),1)))</f>
        <v/>
      </c>
      <c r="U615" s="9">
        <f>ROUND(_xlfn.NORM.INV(I615,Params!$B$13,Params!$B$14),1)</f>
        <v/>
      </c>
      <c r="V615" s="9">
        <f>ROUND(_xlfn.NORM.INV(J615,Params!$B$15,Params!$B$16),2)</f>
        <v/>
      </c>
      <c r="W615" s="9">
        <f>ROUND(_xlfn.NORM.INV(K615,Params!$B$13,Params!$B$14),1)</f>
        <v/>
      </c>
      <c r="X615" s="9">
        <f>ROUND(_xlfn.NORM.INV(L615,Params!$B$15,Params!$B$16),2)</f>
        <v/>
      </c>
      <c r="Y615" s="9">
        <f>ROUND(_xlfn.NORM.INV(M615,Params!$B$15,Params!$B$16)+Params!$B$17+Params!$B$18*M615,2)</f>
        <v/>
      </c>
      <c r="Z615" s="9">
        <f>ROUND(_xlfn.NORM.INV(N615,Params!$B$13,Params!$B$14)+Params!$B$17+Params!$B$18*N615,1)</f>
        <v/>
      </c>
    </row>
    <row r="616">
      <c r="A616" s="11" t="n">
        <v>615</v>
      </c>
      <c r="B616" s="12">
        <f>INT((A616-1)/122)+1</f>
        <v/>
      </c>
      <c r="C616" s="13" t="n">
        <v>0.896477</v>
      </c>
      <c r="D616" s="13" t="n">
        <v>0.721741</v>
      </c>
      <c r="E616" s="13" t="n">
        <v>0.837195</v>
      </c>
      <c r="F616" s="13" t="n">
        <v>0.50479</v>
      </c>
      <c r="G616" s="13" t="n">
        <v>0.938923</v>
      </c>
      <c r="H616" s="13" t="n">
        <v>0.653023</v>
      </c>
      <c r="I616" s="13" t="n">
        <v>0.372411</v>
      </c>
      <c r="J616" s="13" t="n">
        <v>0.199552</v>
      </c>
      <c r="K616" s="13" t="n">
        <v>0.196058</v>
      </c>
      <c r="L616" s="13" t="n">
        <v>0.272891</v>
      </c>
      <c r="M616" s="13" t="n">
        <v>0.890204</v>
      </c>
      <c r="N616" s="13" t="n">
        <v>0.27876</v>
      </c>
      <c r="O616" s="9">
        <f>IF(C616&lt;=1-Params!$B$4,0,MAX(0.1,ROUND(_xlfn.GAMMA.INV((C616-(1-Params!$B$4))/Params!$B$4,Params!$B$5,Params!$B$6),1)))</f>
        <v/>
      </c>
      <c r="P616" s="9">
        <f>IF(D616&lt;=1-Params!$B$7,0,ROUND(_xlfn.GAMMA.INV((D616-(1-Params!$B$7))/Params!$B$7,Params!$B$8,Params!$B$9),3))</f>
        <v/>
      </c>
      <c r="Q616" s="9">
        <f>IF(E616&lt;=1-Params!$B$4,0,MAX(0.1,ROUND(_xlfn.GAMMA.INV((E616-(1-Params!$B$4))/Params!$B$4,Params!$B$5,Params!$B$6),1)))</f>
        <v/>
      </c>
      <c r="R616" s="9">
        <f>IF(F616&lt;=1-Params!$B$7,0,ROUND(_xlfn.GAMMA.INV((F616-(1-Params!$B$7))/Params!$B$7,Params!$B$8,Params!$B$9),3))</f>
        <v/>
      </c>
      <c r="S616" s="9">
        <f>IF(G616&lt;=1-Params!$B$7,0,ROUND((Params!$B$10+Params!$B$11*G616^Params!$B$12)*_xlfn.GAMMA.INV((G616-(1-Params!$B$7))/Params!$B$7,Params!$B$8,Params!$B$9),3))</f>
        <v/>
      </c>
      <c r="T616" s="9">
        <f>IF(H616&lt;=1-Params!$B$4,0,MAX(0.1,ROUND((Params!$B$10+Params!$B$11*H616^Params!$B$12)*_xlfn.GAMMA.INV((H616-(1-Params!$B$4))/Params!$B$4,Params!$B$5,Params!$B$6),1)))</f>
        <v/>
      </c>
      <c r="U616" s="9">
        <f>ROUND(_xlfn.NORM.INV(I616,Params!$B$13,Params!$B$14),1)</f>
        <v/>
      </c>
      <c r="V616" s="9">
        <f>ROUND(_xlfn.NORM.INV(J616,Params!$B$15,Params!$B$16),2)</f>
        <v/>
      </c>
      <c r="W616" s="9">
        <f>ROUND(_xlfn.NORM.INV(K616,Params!$B$13,Params!$B$14),1)</f>
        <v/>
      </c>
      <c r="X616" s="9">
        <f>ROUND(_xlfn.NORM.INV(L616,Params!$B$15,Params!$B$16),2)</f>
        <v/>
      </c>
      <c r="Y616" s="9">
        <f>ROUND(_xlfn.NORM.INV(M616,Params!$B$15,Params!$B$16)+Params!$B$17+Params!$B$18*M616,2)</f>
        <v/>
      </c>
      <c r="Z616" s="9">
        <f>ROUND(_xlfn.NORM.INV(N616,Params!$B$13,Params!$B$14)+Params!$B$17+Params!$B$18*N616,1)</f>
        <v/>
      </c>
    </row>
    <row r="617">
      <c r="A617" s="11" t="n">
        <v>616</v>
      </c>
      <c r="B617" s="12">
        <f>INT((A617-1)/122)+1</f>
        <v/>
      </c>
      <c r="C617" s="13" t="n">
        <v>0.424932</v>
      </c>
      <c r="D617" s="13" t="n">
        <v>0.98591</v>
      </c>
      <c r="E617" s="13" t="n">
        <v>0.454289</v>
      </c>
      <c r="F617" s="13" t="n">
        <v>0.6658269999999999</v>
      </c>
      <c r="G617" s="13" t="n">
        <v>0.738003</v>
      </c>
      <c r="H617" s="13" t="n">
        <v>0.99376</v>
      </c>
      <c r="I617" s="13" t="n">
        <v>0.279281</v>
      </c>
      <c r="J617" s="13" t="n">
        <v>0.44808</v>
      </c>
      <c r="K617" s="13" t="n">
        <v>0.242039</v>
      </c>
      <c r="L617" s="13" t="n">
        <v>0.08722299999999999</v>
      </c>
      <c r="M617" s="13" t="n">
        <v>0.99063</v>
      </c>
      <c r="N617" s="13" t="n">
        <v>0.406375</v>
      </c>
      <c r="O617" s="9">
        <f>IF(C617&lt;=1-Params!$B$4,0,MAX(0.1,ROUND(_xlfn.GAMMA.INV((C617-(1-Params!$B$4))/Params!$B$4,Params!$B$5,Params!$B$6),1)))</f>
        <v/>
      </c>
      <c r="P617" s="9">
        <f>IF(D617&lt;=1-Params!$B$7,0,ROUND(_xlfn.GAMMA.INV((D617-(1-Params!$B$7))/Params!$B$7,Params!$B$8,Params!$B$9),3))</f>
        <v/>
      </c>
      <c r="Q617" s="9">
        <f>IF(E617&lt;=1-Params!$B$4,0,MAX(0.1,ROUND(_xlfn.GAMMA.INV((E617-(1-Params!$B$4))/Params!$B$4,Params!$B$5,Params!$B$6),1)))</f>
        <v/>
      </c>
      <c r="R617" s="9">
        <f>IF(F617&lt;=1-Params!$B$7,0,ROUND(_xlfn.GAMMA.INV((F617-(1-Params!$B$7))/Params!$B$7,Params!$B$8,Params!$B$9),3))</f>
        <v/>
      </c>
      <c r="S617" s="9">
        <f>IF(G617&lt;=1-Params!$B$7,0,ROUND((Params!$B$10+Params!$B$11*G617^Params!$B$12)*_xlfn.GAMMA.INV((G617-(1-Params!$B$7))/Params!$B$7,Params!$B$8,Params!$B$9),3))</f>
        <v/>
      </c>
      <c r="T617" s="9">
        <f>IF(H617&lt;=1-Params!$B$4,0,MAX(0.1,ROUND((Params!$B$10+Params!$B$11*H617^Params!$B$12)*_xlfn.GAMMA.INV((H617-(1-Params!$B$4))/Params!$B$4,Params!$B$5,Params!$B$6),1)))</f>
        <v/>
      </c>
      <c r="U617" s="9">
        <f>ROUND(_xlfn.NORM.INV(I617,Params!$B$13,Params!$B$14),1)</f>
        <v/>
      </c>
      <c r="V617" s="9">
        <f>ROUND(_xlfn.NORM.INV(J617,Params!$B$15,Params!$B$16),2)</f>
        <v/>
      </c>
      <c r="W617" s="9">
        <f>ROUND(_xlfn.NORM.INV(K617,Params!$B$13,Params!$B$14),1)</f>
        <v/>
      </c>
      <c r="X617" s="9">
        <f>ROUND(_xlfn.NORM.INV(L617,Params!$B$15,Params!$B$16),2)</f>
        <v/>
      </c>
      <c r="Y617" s="9">
        <f>ROUND(_xlfn.NORM.INV(M617,Params!$B$15,Params!$B$16)+Params!$B$17+Params!$B$18*M617,2)</f>
        <v/>
      </c>
      <c r="Z617" s="9">
        <f>ROUND(_xlfn.NORM.INV(N617,Params!$B$13,Params!$B$14)+Params!$B$17+Params!$B$18*N617,1)</f>
        <v/>
      </c>
    </row>
    <row r="618">
      <c r="A618" s="11" t="n">
        <v>617</v>
      </c>
      <c r="B618" s="12">
        <f>INT((A618-1)/122)+1</f>
        <v/>
      </c>
      <c r="C618" s="13" t="n">
        <v>0.947379</v>
      </c>
      <c r="D618" s="13" t="n">
        <v>0.325185</v>
      </c>
      <c r="E618" s="13" t="n">
        <v>0.365393</v>
      </c>
      <c r="F618" s="13" t="n">
        <v>0.917175</v>
      </c>
      <c r="G618" s="13" t="n">
        <v>0.036637</v>
      </c>
      <c r="H618" s="13" t="n">
        <v>0.864642</v>
      </c>
      <c r="I618" s="13" t="n">
        <v>0.758551</v>
      </c>
      <c r="J618" s="13" t="n">
        <v>0.838727</v>
      </c>
      <c r="K618" s="13" t="n">
        <v>0.077415</v>
      </c>
      <c r="L618" s="13" t="n">
        <v>0.264647</v>
      </c>
      <c r="M618" s="13" t="n">
        <v>0.484221</v>
      </c>
      <c r="N618" s="13" t="n">
        <v>0.47422</v>
      </c>
      <c r="O618" s="9">
        <f>IF(C618&lt;=1-Params!$B$4,0,MAX(0.1,ROUND(_xlfn.GAMMA.INV((C618-(1-Params!$B$4))/Params!$B$4,Params!$B$5,Params!$B$6),1)))</f>
        <v/>
      </c>
      <c r="P618" s="9">
        <f>IF(D618&lt;=1-Params!$B$7,0,ROUND(_xlfn.GAMMA.INV((D618-(1-Params!$B$7))/Params!$B$7,Params!$B$8,Params!$B$9),3))</f>
        <v/>
      </c>
      <c r="Q618" s="9">
        <f>IF(E618&lt;=1-Params!$B$4,0,MAX(0.1,ROUND(_xlfn.GAMMA.INV((E618-(1-Params!$B$4))/Params!$B$4,Params!$B$5,Params!$B$6),1)))</f>
        <v/>
      </c>
      <c r="R618" s="9">
        <f>IF(F618&lt;=1-Params!$B$7,0,ROUND(_xlfn.GAMMA.INV((F618-(1-Params!$B$7))/Params!$B$7,Params!$B$8,Params!$B$9),3))</f>
        <v/>
      </c>
      <c r="S618" s="9">
        <f>IF(G618&lt;=1-Params!$B$7,0,ROUND((Params!$B$10+Params!$B$11*G618^Params!$B$12)*_xlfn.GAMMA.INV((G618-(1-Params!$B$7))/Params!$B$7,Params!$B$8,Params!$B$9),3))</f>
        <v/>
      </c>
      <c r="T618" s="9">
        <f>IF(H618&lt;=1-Params!$B$4,0,MAX(0.1,ROUND((Params!$B$10+Params!$B$11*H618^Params!$B$12)*_xlfn.GAMMA.INV((H618-(1-Params!$B$4))/Params!$B$4,Params!$B$5,Params!$B$6),1)))</f>
        <v/>
      </c>
      <c r="U618" s="9">
        <f>ROUND(_xlfn.NORM.INV(I618,Params!$B$13,Params!$B$14),1)</f>
        <v/>
      </c>
      <c r="V618" s="9">
        <f>ROUND(_xlfn.NORM.INV(J618,Params!$B$15,Params!$B$16),2)</f>
        <v/>
      </c>
      <c r="W618" s="9">
        <f>ROUND(_xlfn.NORM.INV(K618,Params!$B$13,Params!$B$14),1)</f>
        <v/>
      </c>
      <c r="X618" s="9">
        <f>ROUND(_xlfn.NORM.INV(L618,Params!$B$15,Params!$B$16),2)</f>
        <v/>
      </c>
      <c r="Y618" s="9">
        <f>ROUND(_xlfn.NORM.INV(M618,Params!$B$15,Params!$B$16)+Params!$B$17+Params!$B$18*M618,2)</f>
        <v/>
      </c>
      <c r="Z618" s="9">
        <f>ROUND(_xlfn.NORM.INV(N618,Params!$B$13,Params!$B$14)+Params!$B$17+Params!$B$18*N618,1)</f>
        <v/>
      </c>
    </row>
    <row r="619">
      <c r="A619" s="11" t="n">
        <v>618</v>
      </c>
      <c r="B619" s="12">
        <f>INT((A619-1)/122)+1</f>
        <v/>
      </c>
      <c r="C619" s="13" t="n">
        <v>0.599575</v>
      </c>
      <c r="D619" s="13" t="n">
        <v>0.535565</v>
      </c>
      <c r="E619" s="13" t="n">
        <v>0.084591</v>
      </c>
      <c r="F619" s="13" t="n">
        <v>0.845979</v>
      </c>
      <c r="G619" s="13" t="n">
        <v>0.453075</v>
      </c>
      <c r="H619" s="13" t="n">
        <v>0.872356</v>
      </c>
      <c r="I619" s="13" t="n">
        <v>0.537489</v>
      </c>
      <c r="J619" s="13" t="n">
        <v>0.6629159999999999</v>
      </c>
      <c r="K619" s="13" t="n">
        <v>0.312702</v>
      </c>
      <c r="L619" s="13" t="n">
        <v>0.222367</v>
      </c>
      <c r="M619" s="13" t="n">
        <v>0.7024280000000001</v>
      </c>
      <c r="N619" s="13" t="n">
        <v>0.63353</v>
      </c>
      <c r="O619" s="9">
        <f>IF(C619&lt;=1-Params!$B$4,0,MAX(0.1,ROUND(_xlfn.GAMMA.INV((C619-(1-Params!$B$4))/Params!$B$4,Params!$B$5,Params!$B$6),1)))</f>
        <v/>
      </c>
      <c r="P619" s="9">
        <f>IF(D619&lt;=1-Params!$B$7,0,ROUND(_xlfn.GAMMA.INV((D619-(1-Params!$B$7))/Params!$B$7,Params!$B$8,Params!$B$9),3))</f>
        <v/>
      </c>
      <c r="Q619" s="9">
        <f>IF(E619&lt;=1-Params!$B$4,0,MAX(0.1,ROUND(_xlfn.GAMMA.INV((E619-(1-Params!$B$4))/Params!$B$4,Params!$B$5,Params!$B$6),1)))</f>
        <v/>
      </c>
      <c r="R619" s="9">
        <f>IF(F619&lt;=1-Params!$B$7,0,ROUND(_xlfn.GAMMA.INV((F619-(1-Params!$B$7))/Params!$B$7,Params!$B$8,Params!$B$9),3))</f>
        <v/>
      </c>
      <c r="S619" s="9">
        <f>IF(G619&lt;=1-Params!$B$7,0,ROUND((Params!$B$10+Params!$B$11*G619^Params!$B$12)*_xlfn.GAMMA.INV((G619-(1-Params!$B$7))/Params!$B$7,Params!$B$8,Params!$B$9),3))</f>
        <v/>
      </c>
      <c r="T619" s="9">
        <f>IF(H619&lt;=1-Params!$B$4,0,MAX(0.1,ROUND((Params!$B$10+Params!$B$11*H619^Params!$B$12)*_xlfn.GAMMA.INV((H619-(1-Params!$B$4))/Params!$B$4,Params!$B$5,Params!$B$6),1)))</f>
        <v/>
      </c>
      <c r="U619" s="9">
        <f>ROUND(_xlfn.NORM.INV(I619,Params!$B$13,Params!$B$14),1)</f>
        <v/>
      </c>
      <c r="V619" s="9">
        <f>ROUND(_xlfn.NORM.INV(J619,Params!$B$15,Params!$B$16),2)</f>
        <v/>
      </c>
      <c r="W619" s="9">
        <f>ROUND(_xlfn.NORM.INV(K619,Params!$B$13,Params!$B$14),1)</f>
        <v/>
      </c>
      <c r="X619" s="9">
        <f>ROUND(_xlfn.NORM.INV(L619,Params!$B$15,Params!$B$16),2)</f>
        <v/>
      </c>
      <c r="Y619" s="9">
        <f>ROUND(_xlfn.NORM.INV(M619,Params!$B$15,Params!$B$16)+Params!$B$17+Params!$B$18*M619,2)</f>
        <v/>
      </c>
      <c r="Z619" s="9">
        <f>ROUND(_xlfn.NORM.INV(N619,Params!$B$13,Params!$B$14)+Params!$B$17+Params!$B$18*N619,1)</f>
        <v/>
      </c>
    </row>
    <row r="620">
      <c r="A620" s="11" t="n">
        <v>619</v>
      </c>
      <c r="B620" s="12">
        <f>INT((A620-1)/122)+1</f>
        <v/>
      </c>
      <c r="C620" s="13" t="n">
        <v>0.830551</v>
      </c>
      <c r="D620" s="13" t="n">
        <v>0.088673</v>
      </c>
      <c r="E620" s="13" t="n">
        <v>0.287223</v>
      </c>
      <c r="F620" s="13" t="n">
        <v>0.206806</v>
      </c>
      <c r="G620" s="13" t="n">
        <v>0.026494</v>
      </c>
      <c r="H620" s="13" t="n">
        <v>0.663922</v>
      </c>
      <c r="I620" s="13" t="n">
        <v>0.381209</v>
      </c>
      <c r="J620" s="13" t="n">
        <v>0.837495</v>
      </c>
      <c r="K620" s="13" t="n">
        <v>0.375965</v>
      </c>
      <c r="L620" s="13" t="n">
        <v>0.103748</v>
      </c>
      <c r="M620" s="13" t="n">
        <v>0.870911</v>
      </c>
      <c r="N620" s="13" t="n">
        <v>0.587862</v>
      </c>
      <c r="O620" s="9">
        <f>IF(C620&lt;=1-Params!$B$4,0,MAX(0.1,ROUND(_xlfn.GAMMA.INV((C620-(1-Params!$B$4))/Params!$B$4,Params!$B$5,Params!$B$6),1)))</f>
        <v/>
      </c>
      <c r="P620" s="9">
        <f>IF(D620&lt;=1-Params!$B$7,0,ROUND(_xlfn.GAMMA.INV((D620-(1-Params!$B$7))/Params!$B$7,Params!$B$8,Params!$B$9),3))</f>
        <v/>
      </c>
      <c r="Q620" s="9">
        <f>IF(E620&lt;=1-Params!$B$4,0,MAX(0.1,ROUND(_xlfn.GAMMA.INV((E620-(1-Params!$B$4))/Params!$B$4,Params!$B$5,Params!$B$6),1)))</f>
        <v/>
      </c>
      <c r="R620" s="9">
        <f>IF(F620&lt;=1-Params!$B$7,0,ROUND(_xlfn.GAMMA.INV((F620-(1-Params!$B$7))/Params!$B$7,Params!$B$8,Params!$B$9),3))</f>
        <v/>
      </c>
      <c r="S620" s="9">
        <f>IF(G620&lt;=1-Params!$B$7,0,ROUND((Params!$B$10+Params!$B$11*G620^Params!$B$12)*_xlfn.GAMMA.INV((G620-(1-Params!$B$7))/Params!$B$7,Params!$B$8,Params!$B$9),3))</f>
        <v/>
      </c>
      <c r="T620" s="9">
        <f>IF(H620&lt;=1-Params!$B$4,0,MAX(0.1,ROUND((Params!$B$10+Params!$B$11*H620^Params!$B$12)*_xlfn.GAMMA.INV((H620-(1-Params!$B$4))/Params!$B$4,Params!$B$5,Params!$B$6),1)))</f>
        <v/>
      </c>
      <c r="U620" s="9">
        <f>ROUND(_xlfn.NORM.INV(I620,Params!$B$13,Params!$B$14),1)</f>
        <v/>
      </c>
      <c r="V620" s="9">
        <f>ROUND(_xlfn.NORM.INV(J620,Params!$B$15,Params!$B$16),2)</f>
        <v/>
      </c>
      <c r="W620" s="9">
        <f>ROUND(_xlfn.NORM.INV(K620,Params!$B$13,Params!$B$14),1)</f>
        <v/>
      </c>
      <c r="X620" s="9">
        <f>ROUND(_xlfn.NORM.INV(L620,Params!$B$15,Params!$B$16),2)</f>
        <v/>
      </c>
      <c r="Y620" s="9">
        <f>ROUND(_xlfn.NORM.INV(M620,Params!$B$15,Params!$B$16)+Params!$B$17+Params!$B$18*M620,2)</f>
        <v/>
      </c>
      <c r="Z620" s="9">
        <f>ROUND(_xlfn.NORM.INV(N620,Params!$B$13,Params!$B$14)+Params!$B$17+Params!$B$18*N620,1)</f>
        <v/>
      </c>
    </row>
    <row r="621">
      <c r="A621" s="11" t="n">
        <v>620</v>
      </c>
      <c r="B621" s="12">
        <f>INT((A621-1)/122)+1</f>
        <v/>
      </c>
      <c r="C621" s="13" t="n">
        <v>0.260645</v>
      </c>
      <c r="D621" s="13" t="n">
        <v>0.751563</v>
      </c>
      <c r="E621" s="13" t="n">
        <v>0.078542</v>
      </c>
      <c r="F621" s="13" t="n">
        <v>0.529663</v>
      </c>
      <c r="G621" s="13" t="n">
        <v>0.32703</v>
      </c>
      <c r="H621" s="13" t="n">
        <v>0.139933</v>
      </c>
      <c r="I621" s="13" t="n">
        <v>0.303779</v>
      </c>
      <c r="J621" s="13" t="n">
        <v>0.7235200000000001</v>
      </c>
      <c r="K621" s="13" t="n">
        <v>0.584936</v>
      </c>
      <c r="L621" s="13" t="n">
        <v>0.114183</v>
      </c>
      <c r="M621" s="13" t="n">
        <v>0.859549</v>
      </c>
      <c r="N621" s="13" t="n">
        <v>0.59695</v>
      </c>
      <c r="O621" s="9">
        <f>IF(C621&lt;=1-Params!$B$4,0,MAX(0.1,ROUND(_xlfn.GAMMA.INV((C621-(1-Params!$B$4))/Params!$B$4,Params!$B$5,Params!$B$6),1)))</f>
        <v/>
      </c>
      <c r="P621" s="9">
        <f>IF(D621&lt;=1-Params!$B$7,0,ROUND(_xlfn.GAMMA.INV((D621-(1-Params!$B$7))/Params!$B$7,Params!$B$8,Params!$B$9),3))</f>
        <v/>
      </c>
      <c r="Q621" s="9">
        <f>IF(E621&lt;=1-Params!$B$4,0,MAX(0.1,ROUND(_xlfn.GAMMA.INV((E621-(1-Params!$B$4))/Params!$B$4,Params!$B$5,Params!$B$6),1)))</f>
        <v/>
      </c>
      <c r="R621" s="9">
        <f>IF(F621&lt;=1-Params!$B$7,0,ROUND(_xlfn.GAMMA.INV((F621-(1-Params!$B$7))/Params!$B$7,Params!$B$8,Params!$B$9),3))</f>
        <v/>
      </c>
      <c r="S621" s="9">
        <f>IF(G621&lt;=1-Params!$B$7,0,ROUND((Params!$B$10+Params!$B$11*G621^Params!$B$12)*_xlfn.GAMMA.INV((G621-(1-Params!$B$7))/Params!$B$7,Params!$B$8,Params!$B$9),3))</f>
        <v/>
      </c>
      <c r="T621" s="9">
        <f>IF(H621&lt;=1-Params!$B$4,0,MAX(0.1,ROUND((Params!$B$10+Params!$B$11*H621^Params!$B$12)*_xlfn.GAMMA.INV((H621-(1-Params!$B$4))/Params!$B$4,Params!$B$5,Params!$B$6),1)))</f>
        <v/>
      </c>
      <c r="U621" s="9">
        <f>ROUND(_xlfn.NORM.INV(I621,Params!$B$13,Params!$B$14),1)</f>
        <v/>
      </c>
      <c r="V621" s="9">
        <f>ROUND(_xlfn.NORM.INV(J621,Params!$B$15,Params!$B$16),2)</f>
        <v/>
      </c>
      <c r="W621" s="9">
        <f>ROUND(_xlfn.NORM.INV(K621,Params!$B$13,Params!$B$14),1)</f>
        <v/>
      </c>
      <c r="X621" s="9">
        <f>ROUND(_xlfn.NORM.INV(L621,Params!$B$15,Params!$B$16),2)</f>
        <v/>
      </c>
      <c r="Y621" s="9">
        <f>ROUND(_xlfn.NORM.INV(M621,Params!$B$15,Params!$B$16)+Params!$B$17+Params!$B$18*M621,2)</f>
        <v/>
      </c>
      <c r="Z621" s="9">
        <f>ROUND(_xlfn.NORM.INV(N621,Params!$B$13,Params!$B$14)+Params!$B$17+Params!$B$18*N621,1)</f>
        <v/>
      </c>
    </row>
    <row r="622">
      <c r="A622" s="11" t="n">
        <v>621</v>
      </c>
      <c r="B622" s="12">
        <f>INT((A622-1)/122)+1</f>
        <v/>
      </c>
      <c r="C622" s="13" t="n">
        <v>0.506001</v>
      </c>
      <c r="D622" s="13" t="n">
        <v>0.670733</v>
      </c>
      <c r="E622" s="13" t="n">
        <v>0.160464</v>
      </c>
      <c r="F622" s="13" t="n">
        <v>0.813146</v>
      </c>
      <c r="G622" s="13" t="n">
        <v>0.105842</v>
      </c>
      <c r="H622" s="13" t="n">
        <v>0.798251</v>
      </c>
      <c r="I622" s="13" t="n">
        <v>0.230808</v>
      </c>
      <c r="J622" s="13" t="n">
        <v>0.704497</v>
      </c>
      <c r="K622" s="13" t="n">
        <v>0.591656</v>
      </c>
      <c r="L622" s="13" t="n">
        <v>0.138305</v>
      </c>
      <c r="M622" s="13" t="n">
        <v>0.663732</v>
      </c>
      <c r="N622" s="13" t="n">
        <v>0.553821</v>
      </c>
      <c r="O622" s="9">
        <f>IF(C622&lt;=1-Params!$B$4,0,MAX(0.1,ROUND(_xlfn.GAMMA.INV((C622-(1-Params!$B$4))/Params!$B$4,Params!$B$5,Params!$B$6),1)))</f>
        <v/>
      </c>
      <c r="P622" s="9">
        <f>IF(D622&lt;=1-Params!$B$7,0,ROUND(_xlfn.GAMMA.INV((D622-(1-Params!$B$7))/Params!$B$7,Params!$B$8,Params!$B$9),3))</f>
        <v/>
      </c>
      <c r="Q622" s="9">
        <f>IF(E622&lt;=1-Params!$B$4,0,MAX(0.1,ROUND(_xlfn.GAMMA.INV((E622-(1-Params!$B$4))/Params!$B$4,Params!$B$5,Params!$B$6),1)))</f>
        <v/>
      </c>
      <c r="R622" s="9">
        <f>IF(F622&lt;=1-Params!$B$7,0,ROUND(_xlfn.GAMMA.INV((F622-(1-Params!$B$7))/Params!$B$7,Params!$B$8,Params!$B$9),3))</f>
        <v/>
      </c>
      <c r="S622" s="9">
        <f>IF(G622&lt;=1-Params!$B$7,0,ROUND((Params!$B$10+Params!$B$11*G622^Params!$B$12)*_xlfn.GAMMA.INV((G622-(1-Params!$B$7))/Params!$B$7,Params!$B$8,Params!$B$9),3))</f>
        <v/>
      </c>
      <c r="T622" s="9">
        <f>IF(H622&lt;=1-Params!$B$4,0,MAX(0.1,ROUND((Params!$B$10+Params!$B$11*H622^Params!$B$12)*_xlfn.GAMMA.INV((H622-(1-Params!$B$4))/Params!$B$4,Params!$B$5,Params!$B$6),1)))</f>
        <v/>
      </c>
      <c r="U622" s="9">
        <f>ROUND(_xlfn.NORM.INV(I622,Params!$B$13,Params!$B$14),1)</f>
        <v/>
      </c>
      <c r="V622" s="9">
        <f>ROUND(_xlfn.NORM.INV(J622,Params!$B$15,Params!$B$16),2)</f>
        <v/>
      </c>
      <c r="W622" s="9">
        <f>ROUND(_xlfn.NORM.INV(K622,Params!$B$13,Params!$B$14),1)</f>
        <v/>
      </c>
      <c r="X622" s="9">
        <f>ROUND(_xlfn.NORM.INV(L622,Params!$B$15,Params!$B$16),2)</f>
        <v/>
      </c>
      <c r="Y622" s="9">
        <f>ROUND(_xlfn.NORM.INV(M622,Params!$B$15,Params!$B$16)+Params!$B$17+Params!$B$18*M622,2)</f>
        <v/>
      </c>
      <c r="Z622" s="9">
        <f>ROUND(_xlfn.NORM.INV(N622,Params!$B$13,Params!$B$14)+Params!$B$17+Params!$B$18*N622,1)</f>
        <v/>
      </c>
    </row>
    <row r="623">
      <c r="A623" s="11" t="n">
        <v>622</v>
      </c>
      <c r="B623" s="12">
        <f>INT((A623-1)/122)+1</f>
        <v/>
      </c>
      <c r="C623" s="13" t="n">
        <v>0.405751</v>
      </c>
      <c r="D623" s="13" t="n">
        <v>0.8602109999999999</v>
      </c>
      <c r="E623" s="13" t="n">
        <v>0.338326</v>
      </c>
      <c r="F623" s="13" t="n">
        <v>0.422749</v>
      </c>
      <c r="G623" s="13" t="n">
        <v>0.091908</v>
      </c>
      <c r="H623" s="13" t="n">
        <v>0.38703</v>
      </c>
      <c r="I623" s="13" t="n">
        <v>0.575111</v>
      </c>
      <c r="J623" s="13" t="n">
        <v>0.858414</v>
      </c>
      <c r="K623" s="13" t="n">
        <v>0.491841</v>
      </c>
      <c r="L623" s="13" t="n">
        <v>0.355072</v>
      </c>
      <c r="M623" s="13" t="n">
        <v>0.421828</v>
      </c>
      <c r="N623" s="13" t="n">
        <v>0.386048</v>
      </c>
      <c r="O623" s="9">
        <f>IF(C623&lt;=1-Params!$B$4,0,MAX(0.1,ROUND(_xlfn.GAMMA.INV((C623-(1-Params!$B$4))/Params!$B$4,Params!$B$5,Params!$B$6),1)))</f>
        <v/>
      </c>
      <c r="P623" s="9">
        <f>IF(D623&lt;=1-Params!$B$7,0,ROUND(_xlfn.GAMMA.INV((D623-(1-Params!$B$7))/Params!$B$7,Params!$B$8,Params!$B$9),3))</f>
        <v/>
      </c>
      <c r="Q623" s="9">
        <f>IF(E623&lt;=1-Params!$B$4,0,MAX(0.1,ROUND(_xlfn.GAMMA.INV((E623-(1-Params!$B$4))/Params!$B$4,Params!$B$5,Params!$B$6),1)))</f>
        <v/>
      </c>
      <c r="R623" s="9">
        <f>IF(F623&lt;=1-Params!$B$7,0,ROUND(_xlfn.GAMMA.INV((F623-(1-Params!$B$7))/Params!$B$7,Params!$B$8,Params!$B$9),3))</f>
        <v/>
      </c>
      <c r="S623" s="9">
        <f>IF(G623&lt;=1-Params!$B$7,0,ROUND((Params!$B$10+Params!$B$11*G623^Params!$B$12)*_xlfn.GAMMA.INV((G623-(1-Params!$B$7))/Params!$B$7,Params!$B$8,Params!$B$9),3))</f>
        <v/>
      </c>
      <c r="T623" s="9">
        <f>IF(H623&lt;=1-Params!$B$4,0,MAX(0.1,ROUND((Params!$B$10+Params!$B$11*H623^Params!$B$12)*_xlfn.GAMMA.INV((H623-(1-Params!$B$4))/Params!$B$4,Params!$B$5,Params!$B$6),1)))</f>
        <v/>
      </c>
      <c r="U623" s="9">
        <f>ROUND(_xlfn.NORM.INV(I623,Params!$B$13,Params!$B$14),1)</f>
        <v/>
      </c>
      <c r="V623" s="9">
        <f>ROUND(_xlfn.NORM.INV(J623,Params!$B$15,Params!$B$16),2)</f>
        <v/>
      </c>
      <c r="W623" s="9">
        <f>ROUND(_xlfn.NORM.INV(K623,Params!$B$13,Params!$B$14),1)</f>
        <v/>
      </c>
      <c r="X623" s="9">
        <f>ROUND(_xlfn.NORM.INV(L623,Params!$B$15,Params!$B$16),2)</f>
        <v/>
      </c>
      <c r="Y623" s="9">
        <f>ROUND(_xlfn.NORM.INV(M623,Params!$B$15,Params!$B$16)+Params!$B$17+Params!$B$18*M623,2)</f>
        <v/>
      </c>
      <c r="Z623" s="9">
        <f>ROUND(_xlfn.NORM.INV(N623,Params!$B$13,Params!$B$14)+Params!$B$17+Params!$B$18*N623,1)</f>
        <v/>
      </c>
    </row>
    <row r="624">
      <c r="A624" s="11" t="n">
        <v>623</v>
      </c>
      <c r="B624" s="12">
        <f>INT((A624-1)/122)+1</f>
        <v/>
      </c>
      <c r="C624" s="13" t="n">
        <v>0.696585</v>
      </c>
      <c r="D624" s="13" t="n">
        <v>0.951384</v>
      </c>
      <c r="E624" s="13" t="n">
        <v>0.143902</v>
      </c>
      <c r="F624" s="13" t="n">
        <v>0.695592</v>
      </c>
      <c r="G624" s="13" t="n">
        <v>0.7040689999999999</v>
      </c>
      <c r="H624" s="13" t="n">
        <v>0.947201</v>
      </c>
      <c r="I624" s="13" t="n">
        <v>0.868702</v>
      </c>
      <c r="J624" s="13" t="n">
        <v>0.981782</v>
      </c>
      <c r="K624" s="13" t="n">
        <v>0.529941</v>
      </c>
      <c r="L624" s="13" t="n">
        <v>0.152642</v>
      </c>
      <c r="M624" s="13" t="n">
        <v>0.351302</v>
      </c>
      <c r="N624" s="13" t="n">
        <v>0.533181</v>
      </c>
      <c r="O624" s="9">
        <f>IF(C624&lt;=1-Params!$B$4,0,MAX(0.1,ROUND(_xlfn.GAMMA.INV((C624-(1-Params!$B$4))/Params!$B$4,Params!$B$5,Params!$B$6),1)))</f>
        <v/>
      </c>
      <c r="P624" s="9">
        <f>IF(D624&lt;=1-Params!$B$7,0,ROUND(_xlfn.GAMMA.INV((D624-(1-Params!$B$7))/Params!$B$7,Params!$B$8,Params!$B$9),3))</f>
        <v/>
      </c>
      <c r="Q624" s="9">
        <f>IF(E624&lt;=1-Params!$B$4,0,MAX(0.1,ROUND(_xlfn.GAMMA.INV((E624-(1-Params!$B$4))/Params!$B$4,Params!$B$5,Params!$B$6),1)))</f>
        <v/>
      </c>
      <c r="R624" s="9">
        <f>IF(F624&lt;=1-Params!$B$7,0,ROUND(_xlfn.GAMMA.INV((F624-(1-Params!$B$7))/Params!$B$7,Params!$B$8,Params!$B$9),3))</f>
        <v/>
      </c>
      <c r="S624" s="9">
        <f>IF(G624&lt;=1-Params!$B$7,0,ROUND((Params!$B$10+Params!$B$11*G624^Params!$B$12)*_xlfn.GAMMA.INV((G624-(1-Params!$B$7))/Params!$B$7,Params!$B$8,Params!$B$9),3))</f>
        <v/>
      </c>
      <c r="T624" s="9">
        <f>IF(H624&lt;=1-Params!$B$4,0,MAX(0.1,ROUND((Params!$B$10+Params!$B$11*H624^Params!$B$12)*_xlfn.GAMMA.INV((H624-(1-Params!$B$4))/Params!$B$4,Params!$B$5,Params!$B$6),1)))</f>
        <v/>
      </c>
      <c r="U624" s="9">
        <f>ROUND(_xlfn.NORM.INV(I624,Params!$B$13,Params!$B$14),1)</f>
        <v/>
      </c>
      <c r="V624" s="9">
        <f>ROUND(_xlfn.NORM.INV(J624,Params!$B$15,Params!$B$16),2)</f>
        <v/>
      </c>
      <c r="W624" s="9">
        <f>ROUND(_xlfn.NORM.INV(K624,Params!$B$13,Params!$B$14),1)</f>
        <v/>
      </c>
      <c r="X624" s="9">
        <f>ROUND(_xlfn.NORM.INV(L624,Params!$B$15,Params!$B$16),2)</f>
        <v/>
      </c>
      <c r="Y624" s="9">
        <f>ROUND(_xlfn.NORM.INV(M624,Params!$B$15,Params!$B$16)+Params!$B$17+Params!$B$18*M624,2)</f>
        <v/>
      </c>
      <c r="Z624" s="9">
        <f>ROUND(_xlfn.NORM.INV(N624,Params!$B$13,Params!$B$14)+Params!$B$17+Params!$B$18*N624,1)</f>
        <v/>
      </c>
    </row>
    <row r="625">
      <c r="A625" s="11" t="n">
        <v>624</v>
      </c>
      <c r="B625" s="12">
        <f>INT((A625-1)/122)+1</f>
        <v/>
      </c>
      <c r="C625" s="13" t="n">
        <v>0.700901</v>
      </c>
      <c r="D625" s="13" t="n">
        <v>0.64801</v>
      </c>
      <c r="E625" s="13" t="n">
        <v>0.499931</v>
      </c>
      <c r="F625" s="13" t="n">
        <v>0.51285</v>
      </c>
      <c r="G625" s="13" t="n">
        <v>0.91112</v>
      </c>
      <c r="H625" s="13" t="n">
        <v>0.638935</v>
      </c>
      <c r="I625" s="13" t="n">
        <v>0.873785</v>
      </c>
      <c r="J625" s="13" t="n">
        <v>0.911771</v>
      </c>
      <c r="K625" s="13" t="n">
        <v>0.324219</v>
      </c>
      <c r="L625" s="13" t="n">
        <v>0.441959</v>
      </c>
      <c r="M625" s="13" t="n">
        <v>0.240476</v>
      </c>
      <c r="N625" s="13" t="n">
        <v>0.9433009999999999</v>
      </c>
      <c r="O625" s="9">
        <f>IF(C625&lt;=1-Params!$B$4,0,MAX(0.1,ROUND(_xlfn.GAMMA.INV((C625-(1-Params!$B$4))/Params!$B$4,Params!$B$5,Params!$B$6),1)))</f>
        <v/>
      </c>
      <c r="P625" s="9">
        <f>IF(D625&lt;=1-Params!$B$7,0,ROUND(_xlfn.GAMMA.INV((D625-(1-Params!$B$7))/Params!$B$7,Params!$B$8,Params!$B$9),3))</f>
        <v/>
      </c>
      <c r="Q625" s="9">
        <f>IF(E625&lt;=1-Params!$B$4,0,MAX(0.1,ROUND(_xlfn.GAMMA.INV((E625-(1-Params!$B$4))/Params!$B$4,Params!$B$5,Params!$B$6),1)))</f>
        <v/>
      </c>
      <c r="R625" s="9">
        <f>IF(F625&lt;=1-Params!$B$7,0,ROUND(_xlfn.GAMMA.INV((F625-(1-Params!$B$7))/Params!$B$7,Params!$B$8,Params!$B$9),3))</f>
        <v/>
      </c>
      <c r="S625" s="9">
        <f>IF(G625&lt;=1-Params!$B$7,0,ROUND((Params!$B$10+Params!$B$11*G625^Params!$B$12)*_xlfn.GAMMA.INV((G625-(1-Params!$B$7))/Params!$B$7,Params!$B$8,Params!$B$9),3))</f>
        <v/>
      </c>
      <c r="T625" s="9">
        <f>IF(H625&lt;=1-Params!$B$4,0,MAX(0.1,ROUND((Params!$B$10+Params!$B$11*H625^Params!$B$12)*_xlfn.GAMMA.INV((H625-(1-Params!$B$4))/Params!$B$4,Params!$B$5,Params!$B$6),1)))</f>
        <v/>
      </c>
      <c r="U625" s="9">
        <f>ROUND(_xlfn.NORM.INV(I625,Params!$B$13,Params!$B$14),1)</f>
        <v/>
      </c>
      <c r="V625" s="9">
        <f>ROUND(_xlfn.NORM.INV(J625,Params!$B$15,Params!$B$16),2)</f>
        <v/>
      </c>
      <c r="W625" s="9">
        <f>ROUND(_xlfn.NORM.INV(K625,Params!$B$13,Params!$B$14),1)</f>
        <v/>
      </c>
      <c r="X625" s="9">
        <f>ROUND(_xlfn.NORM.INV(L625,Params!$B$15,Params!$B$16),2)</f>
        <v/>
      </c>
      <c r="Y625" s="9">
        <f>ROUND(_xlfn.NORM.INV(M625,Params!$B$15,Params!$B$16)+Params!$B$17+Params!$B$18*M625,2)</f>
        <v/>
      </c>
      <c r="Z625" s="9">
        <f>ROUND(_xlfn.NORM.INV(N625,Params!$B$13,Params!$B$14)+Params!$B$17+Params!$B$18*N625,1)</f>
        <v/>
      </c>
    </row>
    <row r="626">
      <c r="A626" s="11" t="n">
        <v>625</v>
      </c>
      <c r="B626" s="12">
        <f>INT((A626-1)/122)+1</f>
        <v/>
      </c>
      <c r="C626" s="13" t="n">
        <v>0.629136</v>
      </c>
      <c r="D626" s="13" t="n">
        <v>0.344383</v>
      </c>
      <c r="E626" s="13" t="n">
        <v>0.603692</v>
      </c>
      <c r="F626" s="13" t="n">
        <v>0.01665</v>
      </c>
      <c r="G626" s="13" t="n">
        <v>0.878791</v>
      </c>
      <c r="H626" s="13" t="n">
        <v>0.261655</v>
      </c>
      <c r="I626" s="13" t="n">
        <v>0.883782</v>
      </c>
      <c r="J626" s="13" t="n">
        <v>0.6410940000000001</v>
      </c>
      <c r="K626" s="13" t="n">
        <v>0.231439</v>
      </c>
      <c r="L626" s="13" t="n">
        <v>0.061018</v>
      </c>
      <c r="M626" s="13" t="n">
        <v>0.724351</v>
      </c>
      <c r="N626" s="13" t="n">
        <v>0.6648579999999999</v>
      </c>
      <c r="O626" s="9">
        <f>IF(C626&lt;=1-Params!$B$4,0,MAX(0.1,ROUND(_xlfn.GAMMA.INV((C626-(1-Params!$B$4))/Params!$B$4,Params!$B$5,Params!$B$6),1)))</f>
        <v/>
      </c>
      <c r="P626" s="9">
        <f>IF(D626&lt;=1-Params!$B$7,0,ROUND(_xlfn.GAMMA.INV((D626-(1-Params!$B$7))/Params!$B$7,Params!$B$8,Params!$B$9),3))</f>
        <v/>
      </c>
      <c r="Q626" s="9">
        <f>IF(E626&lt;=1-Params!$B$4,0,MAX(0.1,ROUND(_xlfn.GAMMA.INV((E626-(1-Params!$B$4))/Params!$B$4,Params!$B$5,Params!$B$6),1)))</f>
        <v/>
      </c>
      <c r="R626" s="9">
        <f>IF(F626&lt;=1-Params!$B$7,0,ROUND(_xlfn.GAMMA.INV((F626-(1-Params!$B$7))/Params!$B$7,Params!$B$8,Params!$B$9),3))</f>
        <v/>
      </c>
      <c r="S626" s="9">
        <f>IF(G626&lt;=1-Params!$B$7,0,ROUND((Params!$B$10+Params!$B$11*G626^Params!$B$12)*_xlfn.GAMMA.INV((G626-(1-Params!$B$7))/Params!$B$7,Params!$B$8,Params!$B$9),3))</f>
        <v/>
      </c>
      <c r="T626" s="9">
        <f>IF(H626&lt;=1-Params!$B$4,0,MAX(0.1,ROUND((Params!$B$10+Params!$B$11*H626^Params!$B$12)*_xlfn.GAMMA.INV((H626-(1-Params!$B$4))/Params!$B$4,Params!$B$5,Params!$B$6),1)))</f>
        <v/>
      </c>
      <c r="U626" s="9">
        <f>ROUND(_xlfn.NORM.INV(I626,Params!$B$13,Params!$B$14),1)</f>
        <v/>
      </c>
      <c r="V626" s="9">
        <f>ROUND(_xlfn.NORM.INV(J626,Params!$B$15,Params!$B$16),2)</f>
        <v/>
      </c>
      <c r="W626" s="9">
        <f>ROUND(_xlfn.NORM.INV(K626,Params!$B$13,Params!$B$14),1)</f>
        <v/>
      </c>
      <c r="X626" s="9">
        <f>ROUND(_xlfn.NORM.INV(L626,Params!$B$15,Params!$B$16),2)</f>
        <v/>
      </c>
      <c r="Y626" s="9">
        <f>ROUND(_xlfn.NORM.INV(M626,Params!$B$15,Params!$B$16)+Params!$B$17+Params!$B$18*M626,2)</f>
        <v/>
      </c>
      <c r="Z626" s="9">
        <f>ROUND(_xlfn.NORM.INV(N626,Params!$B$13,Params!$B$14)+Params!$B$17+Params!$B$18*N626,1)</f>
        <v/>
      </c>
    </row>
    <row r="627">
      <c r="A627" s="11" t="n">
        <v>626</v>
      </c>
      <c r="B627" s="12">
        <f>INT((A627-1)/122)+1</f>
        <v/>
      </c>
      <c r="C627" s="13" t="n">
        <v>0.357087</v>
      </c>
      <c r="D627" s="13" t="n">
        <v>0.559545</v>
      </c>
      <c r="E627" s="13" t="n">
        <v>0.176729</v>
      </c>
      <c r="F627" s="13" t="n">
        <v>0.177711</v>
      </c>
      <c r="G627" s="13" t="n">
        <v>0.465783</v>
      </c>
      <c r="H627" s="13" t="n">
        <v>0.43511</v>
      </c>
      <c r="I627" s="13" t="n">
        <v>0.929806</v>
      </c>
      <c r="J627" s="13" t="n">
        <v>0.102302</v>
      </c>
      <c r="K627" s="13" t="n">
        <v>0.415478</v>
      </c>
      <c r="L627" s="13" t="n">
        <v>0.161308</v>
      </c>
      <c r="M627" s="13" t="n">
        <v>0.472879</v>
      </c>
      <c r="N627" s="13" t="n">
        <v>0.299852</v>
      </c>
      <c r="O627" s="9">
        <f>IF(C627&lt;=1-Params!$B$4,0,MAX(0.1,ROUND(_xlfn.GAMMA.INV((C627-(1-Params!$B$4))/Params!$B$4,Params!$B$5,Params!$B$6),1)))</f>
        <v/>
      </c>
      <c r="P627" s="9">
        <f>IF(D627&lt;=1-Params!$B$7,0,ROUND(_xlfn.GAMMA.INV((D627-(1-Params!$B$7))/Params!$B$7,Params!$B$8,Params!$B$9),3))</f>
        <v/>
      </c>
      <c r="Q627" s="9">
        <f>IF(E627&lt;=1-Params!$B$4,0,MAX(0.1,ROUND(_xlfn.GAMMA.INV((E627-(1-Params!$B$4))/Params!$B$4,Params!$B$5,Params!$B$6),1)))</f>
        <v/>
      </c>
      <c r="R627" s="9">
        <f>IF(F627&lt;=1-Params!$B$7,0,ROUND(_xlfn.GAMMA.INV((F627-(1-Params!$B$7))/Params!$B$7,Params!$B$8,Params!$B$9),3))</f>
        <v/>
      </c>
      <c r="S627" s="9">
        <f>IF(G627&lt;=1-Params!$B$7,0,ROUND((Params!$B$10+Params!$B$11*G627^Params!$B$12)*_xlfn.GAMMA.INV((G627-(1-Params!$B$7))/Params!$B$7,Params!$B$8,Params!$B$9),3))</f>
        <v/>
      </c>
      <c r="T627" s="9">
        <f>IF(H627&lt;=1-Params!$B$4,0,MAX(0.1,ROUND((Params!$B$10+Params!$B$11*H627^Params!$B$12)*_xlfn.GAMMA.INV((H627-(1-Params!$B$4))/Params!$B$4,Params!$B$5,Params!$B$6),1)))</f>
        <v/>
      </c>
      <c r="U627" s="9">
        <f>ROUND(_xlfn.NORM.INV(I627,Params!$B$13,Params!$B$14),1)</f>
        <v/>
      </c>
      <c r="V627" s="9">
        <f>ROUND(_xlfn.NORM.INV(J627,Params!$B$15,Params!$B$16),2)</f>
        <v/>
      </c>
      <c r="W627" s="9">
        <f>ROUND(_xlfn.NORM.INV(K627,Params!$B$13,Params!$B$14),1)</f>
        <v/>
      </c>
      <c r="X627" s="9">
        <f>ROUND(_xlfn.NORM.INV(L627,Params!$B$15,Params!$B$16),2)</f>
        <v/>
      </c>
      <c r="Y627" s="9">
        <f>ROUND(_xlfn.NORM.INV(M627,Params!$B$15,Params!$B$16)+Params!$B$17+Params!$B$18*M627,2)</f>
        <v/>
      </c>
      <c r="Z627" s="9">
        <f>ROUND(_xlfn.NORM.INV(N627,Params!$B$13,Params!$B$14)+Params!$B$17+Params!$B$18*N627,1)</f>
        <v/>
      </c>
    </row>
    <row r="628">
      <c r="A628" s="11" t="n">
        <v>627</v>
      </c>
      <c r="B628" s="12">
        <f>INT((A628-1)/122)+1</f>
        <v/>
      </c>
      <c r="C628" s="13" t="n">
        <v>0.407603</v>
      </c>
      <c r="D628" s="13" t="n">
        <v>0.5871189999999999</v>
      </c>
      <c r="E628" s="13" t="n">
        <v>0.53549</v>
      </c>
      <c r="F628" s="13" t="n">
        <v>0.281849</v>
      </c>
      <c r="G628" s="13" t="n">
        <v>0.477121</v>
      </c>
      <c r="H628" s="13" t="n">
        <v>0.701579</v>
      </c>
      <c r="I628" s="13" t="n">
        <v>0.484694</v>
      </c>
      <c r="J628" s="13" t="n">
        <v>0.820643</v>
      </c>
      <c r="K628" s="13" t="n">
        <v>0.5407920000000001</v>
      </c>
      <c r="L628" s="13" t="n">
        <v>0.414953</v>
      </c>
      <c r="M628" s="13" t="n">
        <v>0.217692</v>
      </c>
      <c r="N628" s="13" t="n">
        <v>0.621019</v>
      </c>
      <c r="O628" s="9">
        <f>IF(C628&lt;=1-Params!$B$4,0,MAX(0.1,ROUND(_xlfn.GAMMA.INV((C628-(1-Params!$B$4))/Params!$B$4,Params!$B$5,Params!$B$6),1)))</f>
        <v/>
      </c>
      <c r="P628" s="9">
        <f>IF(D628&lt;=1-Params!$B$7,0,ROUND(_xlfn.GAMMA.INV((D628-(1-Params!$B$7))/Params!$B$7,Params!$B$8,Params!$B$9),3))</f>
        <v/>
      </c>
      <c r="Q628" s="9">
        <f>IF(E628&lt;=1-Params!$B$4,0,MAX(0.1,ROUND(_xlfn.GAMMA.INV((E628-(1-Params!$B$4))/Params!$B$4,Params!$B$5,Params!$B$6),1)))</f>
        <v/>
      </c>
      <c r="R628" s="9">
        <f>IF(F628&lt;=1-Params!$B$7,0,ROUND(_xlfn.GAMMA.INV((F628-(1-Params!$B$7))/Params!$B$7,Params!$B$8,Params!$B$9),3))</f>
        <v/>
      </c>
      <c r="S628" s="9">
        <f>IF(G628&lt;=1-Params!$B$7,0,ROUND((Params!$B$10+Params!$B$11*G628^Params!$B$12)*_xlfn.GAMMA.INV((G628-(1-Params!$B$7))/Params!$B$7,Params!$B$8,Params!$B$9),3))</f>
        <v/>
      </c>
      <c r="T628" s="9">
        <f>IF(H628&lt;=1-Params!$B$4,0,MAX(0.1,ROUND((Params!$B$10+Params!$B$11*H628^Params!$B$12)*_xlfn.GAMMA.INV((H628-(1-Params!$B$4))/Params!$B$4,Params!$B$5,Params!$B$6),1)))</f>
        <v/>
      </c>
      <c r="U628" s="9">
        <f>ROUND(_xlfn.NORM.INV(I628,Params!$B$13,Params!$B$14),1)</f>
        <v/>
      </c>
      <c r="V628" s="9">
        <f>ROUND(_xlfn.NORM.INV(J628,Params!$B$15,Params!$B$16),2)</f>
        <v/>
      </c>
      <c r="W628" s="9">
        <f>ROUND(_xlfn.NORM.INV(K628,Params!$B$13,Params!$B$14),1)</f>
        <v/>
      </c>
      <c r="X628" s="9">
        <f>ROUND(_xlfn.NORM.INV(L628,Params!$B$15,Params!$B$16),2)</f>
        <v/>
      </c>
      <c r="Y628" s="9">
        <f>ROUND(_xlfn.NORM.INV(M628,Params!$B$15,Params!$B$16)+Params!$B$17+Params!$B$18*M628,2)</f>
        <v/>
      </c>
      <c r="Z628" s="9">
        <f>ROUND(_xlfn.NORM.INV(N628,Params!$B$13,Params!$B$14)+Params!$B$17+Params!$B$18*N628,1)</f>
        <v/>
      </c>
    </row>
    <row r="629">
      <c r="A629" s="11" t="n">
        <v>628</v>
      </c>
      <c r="B629" s="12">
        <f>INT((A629-1)/122)+1</f>
        <v/>
      </c>
      <c r="C629" s="13" t="n">
        <v>0.336526</v>
      </c>
      <c r="D629" s="13" t="n">
        <v>0.689127</v>
      </c>
      <c r="E629" s="13" t="n">
        <v>0.707494</v>
      </c>
      <c r="F629" s="13" t="n">
        <v>0.876611</v>
      </c>
      <c r="G629" s="13" t="n">
        <v>0.157779</v>
      </c>
      <c r="H629" s="13" t="n">
        <v>0.577366</v>
      </c>
      <c r="I629" s="13" t="n">
        <v>0.104226</v>
      </c>
      <c r="J629" s="13" t="n">
        <v>0.636383</v>
      </c>
      <c r="K629" s="13" t="n">
        <v>0.554289</v>
      </c>
      <c r="L629" s="13" t="n">
        <v>0.602042</v>
      </c>
      <c r="M629" s="13" t="n">
        <v>0.092445</v>
      </c>
      <c r="N629" s="13" t="n">
        <v>0.228442</v>
      </c>
      <c r="O629" s="9">
        <f>IF(C629&lt;=1-Params!$B$4,0,MAX(0.1,ROUND(_xlfn.GAMMA.INV((C629-(1-Params!$B$4))/Params!$B$4,Params!$B$5,Params!$B$6),1)))</f>
        <v/>
      </c>
      <c r="P629" s="9">
        <f>IF(D629&lt;=1-Params!$B$7,0,ROUND(_xlfn.GAMMA.INV((D629-(1-Params!$B$7))/Params!$B$7,Params!$B$8,Params!$B$9),3))</f>
        <v/>
      </c>
      <c r="Q629" s="9">
        <f>IF(E629&lt;=1-Params!$B$4,0,MAX(0.1,ROUND(_xlfn.GAMMA.INV((E629-(1-Params!$B$4))/Params!$B$4,Params!$B$5,Params!$B$6),1)))</f>
        <v/>
      </c>
      <c r="R629" s="9">
        <f>IF(F629&lt;=1-Params!$B$7,0,ROUND(_xlfn.GAMMA.INV((F629-(1-Params!$B$7))/Params!$B$7,Params!$B$8,Params!$B$9),3))</f>
        <v/>
      </c>
      <c r="S629" s="9">
        <f>IF(G629&lt;=1-Params!$B$7,0,ROUND((Params!$B$10+Params!$B$11*G629^Params!$B$12)*_xlfn.GAMMA.INV((G629-(1-Params!$B$7))/Params!$B$7,Params!$B$8,Params!$B$9),3))</f>
        <v/>
      </c>
      <c r="T629" s="9">
        <f>IF(H629&lt;=1-Params!$B$4,0,MAX(0.1,ROUND((Params!$B$10+Params!$B$11*H629^Params!$B$12)*_xlfn.GAMMA.INV((H629-(1-Params!$B$4))/Params!$B$4,Params!$B$5,Params!$B$6),1)))</f>
        <v/>
      </c>
      <c r="U629" s="9">
        <f>ROUND(_xlfn.NORM.INV(I629,Params!$B$13,Params!$B$14),1)</f>
        <v/>
      </c>
      <c r="V629" s="9">
        <f>ROUND(_xlfn.NORM.INV(J629,Params!$B$15,Params!$B$16),2)</f>
        <v/>
      </c>
      <c r="W629" s="9">
        <f>ROUND(_xlfn.NORM.INV(K629,Params!$B$13,Params!$B$14),1)</f>
        <v/>
      </c>
      <c r="X629" s="9">
        <f>ROUND(_xlfn.NORM.INV(L629,Params!$B$15,Params!$B$16),2)</f>
        <v/>
      </c>
      <c r="Y629" s="9">
        <f>ROUND(_xlfn.NORM.INV(M629,Params!$B$15,Params!$B$16)+Params!$B$17+Params!$B$18*M629,2)</f>
        <v/>
      </c>
      <c r="Z629" s="9">
        <f>ROUND(_xlfn.NORM.INV(N629,Params!$B$13,Params!$B$14)+Params!$B$17+Params!$B$18*N629,1)</f>
        <v/>
      </c>
    </row>
    <row r="630">
      <c r="A630" s="11" t="n">
        <v>629</v>
      </c>
      <c r="B630" s="12">
        <f>INT((A630-1)/122)+1</f>
        <v/>
      </c>
      <c r="C630" s="13" t="n">
        <v>0.07416300000000001</v>
      </c>
      <c r="D630" s="13" t="n">
        <v>0.119954</v>
      </c>
      <c r="E630" s="13" t="n">
        <v>0.417365</v>
      </c>
      <c r="F630" s="13" t="n">
        <v>0.903834</v>
      </c>
      <c r="G630" s="13" t="n">
        <v>0.56232</v>
      </c>
      <c r="H630" s="13" t="n">
        <v>0.187894</v>
      </c>
      <c r="I630" s="13" t="n">
        <v>0.141288</v>
      </c>
      <c r="J630" s="13" t="n">
        <v>0.322791</v>
      </c>
      <c r="K630" s="13" t="n">
        <v>0.680297</v>
      </c>
      <c r="L630" s="13" t="n">
        <v>0.225994</v>
      </c>
      <c r="M630" s="13" t="n">
        <v>0.080529</v>
      </c>
      <c r="N630" s="13" t="n">
        <v>0.6005470000000001</v>
      </c>
      <c r="O630" s="9">
        <f>IF(C630&lt;=1-Params!$B$4,0,MAX(0.1,ROUND(_xlfn.GAMMA.INV((C630-(1-Params!$B$4))/Params!$B$4,Params!$B$5,Params!$B$6),1)))</f>
        <v/>
      </c>
      <c r="P630" s="9">
        <f>IF(D630&lt;=1-Params!$B$7,0,ROUND(_xlfn.GAMMA.INV((D630-(1-Params!$B$7))/Params!$B$7,Params!$B$8,Params!$B$9),3))</f>
        <v/>
      </c>
      <c r="Q630" s="9">
        <f>IF(E630&lt;=1-Params!$B$4,0,MAX(0.1,ROUND(_xlfn.GAMMA.INV((E630-(1-Params!$B$4))/Params!$B$4,Params!$B$5,Params!$B$6),1)))</f>
        <v/>
      </c>
      <c r="R630" s="9">
        <f>IF(F630&lt;=1-Params!$B$7,0,ROUND(_xlfn.GAMMA.INV((F630-(1-Params!$B$7))/Params!$B$7,Params!$B$8,Params!$B$9),3))</f>
        <v/>
      </c>
      <c r="S630" s="9">
        <f>IF(G630&lt;=1-Params!$B$7,0,ROUND((Params!$B$10+Params!$B$11*G630^Params!$B$12)*_xlfn.GAMMA.INV((G630-(1-Params!$B$7))/Params!$B$7,Params!$B$8,Params!$B$9),3))</f>
        <v/>
      </c>
      <c r="T630" s="9">
        <f>IF(H630&lt;=1-Params!$B$4,0,MAX(0.1,ROUND((Params!$B$10+Params!$B$11*H630^Params!$B$12)*_xlfn.GAMMA.INV((H630-(1-Params!$B$4))/Params!$B$4,Params!$B$5,Params!$B$6),1)))</f>
        <v/>
      </c>
      <c r="U630" s="9">
        <f>ROUND(_xlfn.NORM.INV(I630,Params!$B$13,Params!$B$14),1)</f>
        <v/>
      </c>
      <c r="V630" s="9">
        <f>ROUND(_xlfn.NORM.INV(J630,Params!$B$15,Params!$B$16),2)</f>
        <v/>
      </c>
      <c r="W630" s="9">
        <f>ROUND(_xlfn.NORM.INV(K630,Params!$B$13,Params!$B$14),1)</f>
        <v/>
      </c>
      <c r="X630" s="9">
        <f>ROUND(_xlfn.NORM.INV(L630,Params!$B$15,Params!$B$16),2)</f>
        <v/>
      </c>
      <c r="Y630" s="9">
        <f>ROUND(_xlfn.NORM.INV(M630,Params!$B$15,Params!$B$16)+Params!$B$17+Params!$B$18*M630,2)</f>
        <v/>
      </c>
      <c r="Z630" s="9">
        <f>ROUND(_xlfn.NORM.INV(N630,Params!$B$13,Params!$B$14)+Params!$B$17+Params!$B$18*N630,1)</f>
        <v/>
      </c>
    </row>
    <row r="631">
      <c r="A631" s="11" t="n">
        <v>630</v>
      </c>
      <c r="B631" s="12">
        <f>INT((A631-1)/122)+1</f>
        <v/>
      </c>
      <c r="C631" s="13" t="n">
        <v>0.015864</v>
      </c>
      <c r="D631" s="13" t="n">
        <v>0.26351</v>
      </c>
      <c r="E631" s="13" t="n">
        <v>0.78106</v>
      </c>
      <c r="F631" s="13" t="n">
        <v>0.596444</v>
      </c>
      <c r="G631" s="13" t="n">
        <v>0.824841</v>
      </c>
      <c r="H631" s="13" t="n">
        <v>0.160909</v>
      </c>
      <c r="I631" s="13" t="n">
        <v>0.362901</v>
      </c>
      <c r="J631" s="13" t="n">
        <v>0.533318</v>
      </c>
      <c r="K631" s="13" t="n">
        <v>0.383283</v>
      </c>
      <c r="L631" s="13" t="n">
        <v>0.398821</v>
      </c>
      <c r="M631" s="13" t="n">
        <v>0.104477</v>
      </c>
      <c r="N631" s="13" t="n">
        <v>0.818239</v>
      </c>
      <c r="O631" s="9">
        <f>IF(C631&lt;=1-Params!$B$4,0,MAX(0.1,ROUND(_xlfn.GAMMA.INV((C631-(1-Params!$B$4))/Params!$B$4,Params!$B$5,Params!$B$6),1)))</f>
        <v/>
      </c>
      <c r="P631" s="9">
        <f>IF(D631&lt;=1-Params!$B$7,0,ROUND(_xlfn.GAMMA.INV((D631-(1-Params!$B$7))/Params!$B$7,Params!$B$8,Params!$B$9),3))</f>
        <v/>
      </c>
      <c r="Q631" s="9">
        <f>IF(E631&lt;=1-Params!$B$4,0,MAX(0.1,ROUND(_xlfn.GAMMA.INV((E631-(1-Params!$B$4))/Params!$B$4,Params!$B$5,Params!$B$6),1)))</f>
        <v/>
      </c>
      <c r="R631" s="9">
        <f>IF(F631&lt;=1-Params!$B$7,0,ROUND(_xlfn.GAMMA.INV((F631-(1-Params!$B$7))/Params!$B$7,Params!$B$8,Params!$B$9),3))</f>
        <v/>
      </c>
      <c r="S631" s="9">
        <f>IF(G631&lt;=1-Params!$B$7,0,ROUND((Params!$B$10+Params!$B$11*G631^Params!$B$12)*_xlfn.GAMMA.INV((G631-(1-Params!$B$7))/Params!$B$7,Params!$B$8,Params!$B$9),3))</f>
        <v/>
      </c>
      <c r="T631" s="9">
        <f>IF(H631&lt;=1-Params!$B$4,0,MAX(0.1,ROUND((Params!$B$10+Params!$B$11*H631^Params!$B$12)*_xlfn.GAMMA.INV((H631-(1-Params!$B$4))/Params!$B$4,Params!$B$5,Params!$B$6),1)))</f>
        <v/>
      </c>
      <c r="U631" s="9">
        <f>ROUND(_xlfn.NORM.INV(I631,Params!$B$13,Params!$B$14),1)</f>
        <v/>
      </c>
      <c r="V631" s="9">
        <f>ROUND(_xlfn.NORM.INV(J631,Params!$B$15,Params!$B$16),2)</f>
        <v/>
      </c>
      <c r="W631" s="9">
        <f>ROUND(_xlfn.NORM.INV(K631,Params!$B$13,Params!$B$14),1)</f>
        <v/>
      </c>
      <c r="X631" s="9">
        <f>ROUND(_xlfn.NORM.INV(L631,Params!$B$15,Params!$B$16),2)</f>
        <v/>
      </c>
      <c r="Y631" s="9">
        <f>ROUND(_xlfn.NORM.INV(M631,Params!$B$15,Params!$B$16)+Params!$B$17+Params!$B$18*M631,2)</f>
        <v/>
      </c>
      <c r="Z631" s="9">
        <f>ROUND(_xlfn.NORM.INV(N631,Params!$B$13,Params!$B$14)+Params!$B$17+Params!$B$18*N631,1)</f>
        <v/>
      </c>
    </row>
    <row r="632">
      <c r="A632" s="11" t="n">
        <v>631</v>
      </c>
      <c r="B632" s="12">
        <f>INT((A632-1)/122)+1</f>
        <v/>
      </c>
      <c r="C632" s="13" t="n">
        <v>0.09812</v>
      </c>
      <c r="D632" s="13" t="n">
        <v>0.928857</v>
      </c>
      <c r="E632" s="13" t="n">
        <v>0.606824</v>
      </c>
      <c r="F632" s="13" t="n">
        <v>0.236353</v>
      </c>
      <c r="G632" s="13" t="n">
        <v>0.715149</v>
      </c>
      <c r="H632" s="13" t="n">
        <v>0.22017</v>
      </c>
      <c r="I632" s="13" t="n">
        <v>0.237594</v>
      </c>
      <c r="J632" s="13" t="n">
        <v>0.854059</v>
      </c>
      <c r="K632" s="13" t="n">
        <v>0.258067</v>
      </c>
      <c r="L632" s="13" t="n">
        <v>0.47667</v>
      </c>
      <c r="M632" s="13" t="n">
        <v>0.173146</v>
      </c>
      <c r="N632" s="13" t="n">
        <v>0.871861</v>
      </c>
      <c r="O632" s="9">
        <f>IF(C632&lt;=1-Params!$B$4,0,MAX(0.1,ROUND(_xlfn.GAMMA.INV((C632-(1-Params!$B$4))/Params!$B$4,Params!$B$5,Params!$B$6),1)))</f>
        <v/>
      </c>
      <c r="P632" s="9">
        <f>IF(D632&lt;=1-Params!$B$7,0,ROUND(_xlfn.GAMMA.INV((D632-(1-Params!$B$7))/Params!$B$7,Params!$B$8,Params!$B$9),3))</f>
        <v/>
      </c>
      <c r="Q632" s="9">
        <f>IF(E632&lt;=1-Params!$B$4,0,MAX(0.1,ROUND(_xlfn.GAMMA.INV((E632-(1-Params!$B$4))/Params!$B$4,Params!$B$5,Params!$B$6),1)))</f>
        <v/>
      </c>
      <c r="R632" s="9">
        <f>IF(F632&lt;=1-Params!$B$7,0,ROUND(_xlfn.GAMMA.INV((F632-(1-Params!$B$7))/Params!$B$7,Params!$B$8,Params!$B$9),3))</f>
        <v/>
      </c>
      <c r="S632" s="9">
        <f>IF(G632&lt;=1-Params!$B$7,0,ROUND((Params!$B$10+Params!$B$11*G632^Params!$B$12)*_xlfn.GAMMA.INV((G632-(1-Params!$B$7))/Params!$B$7,Params!$B$8,Params!$B$9),3))</f>
        <v/>
      </c>
      <c r="T632" s="9">
        <f>IF(H632&lt;=1-Params!$B$4,0,MAX(0.1,ROUND((Params!$B$10+Params!$B$11*H632^Params!$B$12)*_xlfn.GAMMA.INV((H632-(1-Params!$B$4))/Params!$B$4,Params!$B$5,Params!$B$6),1)))</f>
        <v/>
      </c>
      <c r="U632" s="9">
        <f>ROUND(_xlfn.NORM.INV(I632,Params!$B$13,Params!$B$14),1)</f>
        <v/>
      </c>
      <c r="V632" s="9">
        <f>ROUND(_xlfn.NORM.INV(J632,Params!$B$15,Params!$B$16),2)</f>
        <v/>
      </c>
      <c r="W632" s="9">
        <f>ROUND(_xlfn.NORM.INV(K632,Params!$B$13,Params!$B$14),1)</f>
        <v/>
      </c>
      <c r="X632" s="9">
        <f>ROUND(_xlfn.NORM.INV(L632,Params!$B$15,Params!$B$16),2)</f>
        <v/>
      </c>
      <c r="Y632" s="9">
        <f>ROUND(_xlfn.NORM.INV(M632,Params!$B$15,Params!$B$16)+Params!$B$17+Params!$B$18*M632,2)</f>
        <v/>
      </c>
      <c r="Z632" s="9">
        <f>ROUND(_xlfn.NORM.INV(N632,Params!$B$13,Params!$B$14)+Params!$B$17+Params!$B$18*N632,1)</f>
        <v/>
      </c>
    </row>
    <row r="633">
      <c r="A633" s="11" t="n">
        <v>632</v>
      </c>
      <c r="B633" s="12">
        <f>INT((A633-1)/122)+1</f>
        <v/>
      </c>
      <c r="C633" s="13" t="n">
        <v>0.119443</v>
      </c>
      <c r="D633" s="13" t="n">
        <v>0.245272</v>
      </c>
      <c r="E633" s="13" t="n">
        <v>0.058324</v>
      </c>
      <c r="F633" s="13" t="n">
        <v>0.786365</v>
      </c>
      <c r="G633" s="13" t="n">
        <v>0.321738</v>
      </c>
      <c r="H633" s="13" t="n">
        <v>0.837124</v>
      </c>
      <c r="I633" s="13" t="n">
        <v>0.216235</v>
      </c>
      <c r="J633" s="13" t="n">
        <v>0.92193</v>
      </c>
      <c r="K633" s="13" t="n">
        <v>0.633733</v>
      </c>
      <c r="L633" s="13" t="n">
        <v>0.281655</v>
      </c>
      <c r="M633" s="13" t="n">
        <v>0.237171</v>
      </c>
      <c r="N633" s="13" t="n">
        <v>0.350061</v>
      </c>
      <c r="O633" s="9">
        <f>IF(C633&lt;=1-Params!$B$4,0,MAX(0.1,ROUND(_xlfn.GAMMA.INV((C633-(1-Params!$B$4))/Params!$B$4,Params!$B$5,Params!$B$6),1)))</f>
        <v/>
      </c>
      <c r="P633" s="9">
        <f>IF(D633&lt;=1-Params!$B$7,0,ROUND(_xlfn.GAMMA.INV((D633-(1-Params!$B$7))/Params!$B$7,Params!$B$8,Params!$B$9),3))</f>
        <v/>
      </c>
      <c r="Q633" s="9">
        <f>IF(E633&lt;=1-Params!$B$4,0,MAX(0.1,ROUND(_xlfn.GAMMA.INV((E633-(1-Params!$B$4))/Params!$B$4,Params!$B$5,Params!$B$6),1)))</f>
        <v/>
      </c>
      <c r="R633" s="9">
        <f>IF(F633&lt;=1-Params!$B$7,0,ROUND(_xlfn.GAMMA.INV((F633-(1-Params!$B$7))/Params!$B$7,Params!$B$8,Params!$B$9),3))</f>
        <v/>
      </c>
      <c r="S633" s="9">
        <f>IF(G633&lt;=1-Params!$B$7,0,ROUND((Params!$B$10+Params!$B$11*G633^Params!$B$12)*_xlfn.GAMMA.INV((G633-(1-Params!$B$7))/Params!$B$7,Params!$B$8,Params!$B$9),3))</f>
        <v/>
      </c>
      <c r="T633" s="9">
        <f>IF(H633&lt;=1-Params!$B$4,0,MAX(0.1,ROUND((Params!$B$10+Params!$B$11*H633^Params!$B$12)*_xlfn.GAMMA.INV((H633-(1-Params!$B$4))/Params!$B$4,Params!$B$5,Params!$B$6),1)))</f>
        <v/>
      </c>
      <c r="U633" s="9">
        <f>ROUND(_xlfn.NORM.INV(I633,Params!$B$13,Params!$B$14),1)</f>
        <v/>
      </c>
      <c r="V633" s="9">
        <f>ROUND(_xlfn.NORM.INV(J633,Params!$B$15,Params!$B$16),2)</f>
        <v/>
      </c>
      <c r="W633" s="9">
        <f>ROUND(_xlfn.NORM.INV(K633,Params!$B$13,Params!$B$14),1)</f>
        <v/>
      </c>
      <c r="X633" s="9">
        <f>ROUND(_xlfn.NORM.INV(L633,Params!$B$15,Params!$B$16),2)</f>
        <v/>
      </c>
      <c r="Y633" s="9">
        <f>ROUND(_xlfn.NORM.INV(M633,Params!$B$15,Params!$B$16)+Params!$B$17+Params!$B$18*M633,2)</f>
        <v/>
      </c>
      <c r="Z633" s="9">
        <f>ROUND(_xlfn.NORM.INV(N633,Params!$B$13,Params!$B$14)+Params!$B$17+Params!$B$18*N633,1)</f>
        <v/>
      </c>
    </row>
    <row r="634">
      <c r="A634" s="11" t="n">
        <v>633</v>
      </c>
      <c r="B634" s="12">
        <f>INT((A634-1)/122)+1</f>
        <v/>
      </c>
      <c r="C634" s="13" t="n">
        <v>0.318495</v>
      </c>
      <c r="D634" s="13" t="n">
        <v>0.241586</v>
      </c>
      <c r="E634" s="13" t="n">
        <v>0.113005</v>
      </c>
      <c r="F634" s="13" t="n">
        <v>0.7668700000000001</v>
      </c>
      <c r="G634" s="13" t="n">
        <v>0.991935</v>
      </c>
      <c r="H634" s="13" t="n">
        <v>0.937972</v>
      </c>
      <c r="I634" s="13" t="n">
        <v>0.017115</v>
      </c>
      <c r="J634" s="13" t="n">
        <v>0.867583</v>
      </c>
      <c r="K634" s="13" t="n">
        <v>0.521811</v>
      </c>
      <c r="L634" s="13" t="n">
        <v>0.150074</v>
      </c>
      <c r="M634" s="13" t="n">
        <v>0.286931</v>
      </c>
      <c r="N634" s="13" t="n">
        <v>0.286922</v>
      </c>
      <c r="O634" s="9">
        <f>IF(C634&lt;=1-Params!$B$4,0,MAX(0.1,ROUND(_xlfn.GAMMA.INV((C634-(1-Params!$B$4))/Params!$B$4,Params!$B$5,Params!$B$6),1)))</f>
        <v/>
      </c>
      <c r="P634" s="9">
        <f>IF(D634&lt;=1-Params!$B$7,0,ROUND(_xlfn.GAMMA.INV((D634-(1-Params!$B$7))/Params!$B$7,Params!$B$8,Params!$B$9),3))</f>
        <v/>
      </c>
      <c r="Q634" s="9">
        <f>IF(E634&lt;=1-Params!$B$4,0,MAX(0.1,ROUND(_xlfn.GAMMA.INV((E634-(1-Params!$B$4))/Params!$B$4,Params!$B$5,Params!$B$6),1)))</f>
        <v/>
      </c>
      <c r="R634" s="9">
        <f>IF(F634&lt;=1-Params!$B$7,0,ROUND(_xlfn.GAMMA.INV((F634-(1-Params!$B$7))/Params!$B$7,Params!$B$8,Params!$B$9),3))</f>
        <v/>
      </c>
      <c r="S634" s="9">
        <f>IF(G634&lt;=1-Params!$B$7,0,ROUND((Params!$B$10+Params!$B$11*G634^Params!$B$12)*_xlfn.GAMMA.INV((G634-(1-Params!$B$7))/Params!$B$7,Params!$B$8,Params!$B$9),3))</f>
        <v/>
      </c>
      <c r="T634" s="9">
        <f>IF(H634&lt;=1-Params!$B$4,0,MAX(0.1,ROUND((Params!$B$10+Params!$B$11*H634^Params!$B$12)*_xlfn.GAMMA.INV((H634-(1-Params!$B$4))/Params!$B$4,Params!$B$5,Params!$B$6),1)))</f>
        <v/>
      </c>
      <c r="U634" s="9">
        <f>ROUND(_xlfn.NORM.INV(I634,Params!$B$13,Params!$B$14),1)</f>
        <v/>
      </c>
      <c r="V634" s="9">
        <f>ROUND(_xlfn.NORM.INV(J634,Params!$B$15,Params!$B$16),2)</f>
        <v/>
      </c>
      <c r="W634" s="9">
        <f>ROUND(_xlfn.NORM.INV(K634,Params!$B$13,Params!$B$14),1)</f>
        <v/>
      </c>
      <c r="X634" s="9">
        <f>ROUND(_xlfn.NORM.INV(L634,Params!$B$15,Params!$B$16),2)</f>
        <v/>
      </c>
      <c r="Y634" s="9">
        <f>ROUND(_xlfn.NORM.INV(M634,Params!$B$15,Params!$B$16)+Params!$B$17+Params!$B$18*M634,2)</f>
        <v/>
      </c>
      <c r="Z634" s="9">
        <f>ROUND(_xlfn.NORM.INV(N634,Params!$B$13,Params!$B$14)+Params!$B$17+Params!$B$18*N634,1)</f>
        <v/>
      </c>
    </row>
    <row r="635">
      <c r="A635" s="11" t="n">
        <v>634</v>
      </c>
      <c r="B635" s="12">
        <f>INT((A635-1)/122)+1</f>
        <v/>
      </c>
      <c r="C635" s="13" t="n">
        <v>0.606033</v>
      </c>
      <c r="D635" s="13" t="n">
        <v>0.154488</v>
      </c>
      <c r="E635" s="13" t="n">
        <v>0.487608</v>
      </c>
      <c r="F635" s="13" t="n">
        <v>0.801152</v>
      </c>
      <c r="G635" s="13" t="n">
        <v>0.322124</v>
      </c>
      <c r="H635" s="13" t="n">
        <v>0.172548</v>
      </c>
      <c r="I635" s="13" t="n">
        <v>0.158091</v>
      </c>
      <c r="J635" s="13" t="n">
        <v>0.562997</v>
      </c>
      <c r="K635" s="13" t="n">
        <v>0.290115</v>
      </c>
      <c r="L635" s="13" t="n">
        <v>0.361693</v>
      </c>
      <c r="M635" s="13" t="n">
        <v>0.61868</v>
      </c>
      <c r="N635" s="13" t="n">
        <v>0.041532</v>
      </c>
      <c r="O635" s="9">
        <f>IF(C635&lt;=1-Params!$B$4,0,MAX(0.1,ROUND(_xlfn.GAMMA.INV((C635-(1-Params!$B$4))/Params!$B$4,Params!$B$5,Params!$B$6),1)))</f>
        <v/>
      </c>
      <c r="P635" s="9">
        <f>IF(D635&lt;=1-Params!$B$7,0,ROUND(_xlfn.GAMMA.INV((D635-(1-Params!$B$7))/Params!$B$7,Params!$B$8,Params!$B$9),3))</f>
        <v/>
      </c>
      <c r="Q635" s="9">
        <f>IF(E635&lt;=1-Params!$B$4,0,MAX(0.1,ROUND(_xlfn.GAMMA.INV((E635-(1-Params!$B$4))/Params!$B$4,Params!$B$5,Params!$B$6),1)))</f>
        <v/>
      </c>
      <c r="R635" s="9">
        <f>IF(F635&lt;=1-Params!$B$7,0,ROUND(_xlfn.GAMMA.INV((F635-(1-Params!$B$7))/Params!$B$7,Params!$B$8,Params!$B$9),3))</f>
        <v/>
      </c>
      <c r="S635" s="9">
        <f>IF(G635&lt;=1-Params!$B$7,0,ROUND((Params!$B$10+Params!$B$11*G635^Params!$B$12)*_xlfn.GAMMA.INV((G635-(1-Params!$B$7))/Params!$B$7,Params!$B$8,Params!$B$9),3))</f>
        <v/>
      </c>
      <c r="T635" s="9">
        <f>IF(H635&lt;=1-Params!$B$4,0,MAX(0.1,ROUND((Params!$B$10+Params!$B$11*H635^Params!$B$12)*_xlfn.GAMMA.INV((H635-(1-Params!$B$4))/Params!$B$4,Params!$B$5,Params!$B$6),1)))</f>
        <v/>
      </c>
      <c r="U635" s="9">
        <f>ROUND(_xlfn.NORM.INV(I635,Params!$B$13,Params!$B$14),1)</f>
        <v/>
      </c>
      <c r="V635" s="9">
        <f>ROUND(_xlfn.NORM.INV(J635,Params!$B$15,Params!$B$16),2)</f>
        <v/>
      </c>
      <c r="W635" s="9">
        <f>ROUND(_xlfn.NORM.INV(K635,Params!$B$13,Params!$B$14),1)</f>
        <v/>
      </c>
      <c r="X635" s="9">
        <f>ROUND(_xlfn.NORM.INV(L635,Params!$B$15,Params!$B$16),2)</f>
        <v/>
      </c>
      <c r="Y635" s="9">
        <f>ROUND(_xlfn.NORM.INV(M635,Params!$B$15,Params!$B$16)+Params!$B$17+Params!$B$18*M635,2)</f>
        <v/>
      </c>
      <c r="Z635" s="9">
        <f>ROUND(_xlfn.NORM.INV(N635,Params!$B$13,Params!$B$14)+Params!$B$17+Params!$B$18*N635,1)</f>
        <v/>
      </c>
    </row>
    <row r="636">
      <c r="A636" s="11" t="n">
        <v>635</v>
      </c>
      <c r="B636" s="12">
        <f>INT((A636-1)/122)+1</f>
        <v/>
      </c>
      <c r="C636" s="13" t="n">
        <v>0.784867</v>
      </c>
      <c r="D636" s="13" t="n">
        <v>0.014114</v>
      </c>
      <c r="E636" s="13" t="n">
        <v>0.738334</v>
      </c>
      <c r="F636" s="13" t="n">
        <v>0.43042</v>
      </c>
      <c r="G636" s="13" t="n">
        <v>0.8076449999999999</v>
      </c>
      <c r="H636" s="13" t="n">
        <v>0.993274</v>
      </c>
      <c r="I636" s="13" t="n">
        <v>0.212392</v>
      </c>
      <c r="J636" s="13" t="n">
        <v>0.454081</v>
      </c>
      <c r="K636" s="13" t="n">
        <v>0.164599</v>
      </c>
      <c r="L636" s="13" t="n">
        <v>0.711761</v>
      </c>
      <c r="M636" s="13" t="n">
        <v>0.700062</v>
      </c>
      <c r="N636" s="13" t="n">
        <v>0.195217</v>
      </c>
      <c r="O636" s="9">
        <f>IF(C636&lt;=1-Params!$B$4,0,MAX(0.1,ROUND(_xlfn.GAMMA.INV((C636-(1-Params!$B$4))/Params!$B$4,Params!$B$5,Params!$B$6),1)))</f>
        <v/>
      </c>
      <c r="P636" s="9">
        <f>IF(D636&lt;=1-Params!$B$7,0,ROUND(_xlfn.GAMMA.INV((D636-(1-Params!$B$7))/Params!$B$7,Params!$B$8,Params!$B$9),3))</f>
        <v/>
      </c>
      <c r="Q636" s="9">
        <f>IF(E636&lt;=1-Params!$B$4,0,MAX(0.1,ROUND(_xlfn.GAMMA.INV((E636-(1-Params!$B$4))/Params!$B$4,Params!$B$5,Params!$B$6),1)))</f>
        <v/>
      </c>
      <c r="R636" s="9">
        <f>IF(F636&lt;=1-Params!$B$7,0,ROUND(_xlfn.GAMMA.INV((F636-(1-Params!$B$7))/Params!$B$7,Params!$B$8,Params!$B$9),3))</f>
        <v/>
      </c>
      <c r="S636" s="9">
        <f>IF(G636&lt;=1-Params!$B$7,0,ROUND((Params!$B$10+Params!$B$11*G636^Params!$B$12)*_xlfn.GAMMA.INV((G636-(1-Params!$B$7))/Params!$B$7,Params!$B$8,Params!$B$9),3))</f>
        <v/>
      </c>
      <c r="T636" s="9">
        <f>IF(H636&lt;=1-Params!$B$4,0,MAX(0.1,ROUND((Params!$B$10+Params!$B$11*H636^Params!$B$12)*_xlfn.GAMMA.INV((H636-(1-Params!$B$4))/Params!$B$4,Params!$B$5,Params!$B$6),1)))</f>
        <v/>
      </c>
      <c r="U636" s="9">
        <f>ROUND(_xlfn.NORM.INV(I636,Params!$B$13,Params!$B$14),1)</f>
        <v/>
      </c>
      <c r="V636" s="9">
        <f>ROUND(_xlfn.NORM.INV(J636,Params!$B$15,Params!$B$16),2)</f>
        <v/>
      </c>
      <c r="W636" s="9">
        <f>ROUND(_xlfn.NORM.INV(K636,Params!$B$13,Params!$B$14),1)</f>
        <v/>
      </c>
      <c r="X636" s="9">
        <f>ROUND(_xlfn.NORM.INV(L636,Params!$B$15,Params!$B$16),2)</f>
        <v/>
      </c>
      <c r="Y636" s="9">
        <f>ROUND(_xlfn.NORM.INV(M636,Params!$B$15,Params!$B$16)+Params!$B$17+Params!$B$18*M636,2)</f>
        <v/>
      </c>
      <c r="Z636" s="9">
        <f>ROUND(_xlfn.NORM.INV(N636,Params!$B$13,Params!$B$14)+Params!$B$17+Params!$B$18*N636,1)</f>
        <v/>
      </c>
    </row>
    <row r="637">
      <c r="A637" s="11" t="n">
        <v>636</v>
      </c>
      <c r="B637" s="12">
        <f>INT((A637-1)/122)+1</f>
        <v/>
      </c>
      <c r="C637" s="13" t="n">
        <v>0.130612</v>
      </c>
      <c r="D637" s="13" t="n">
        <v>0.389049</v>
      </c>
      <c r="E637" s="13" t="n">
        <v>0.156802</v>
      </c>
      <c r="F637" s="13" t="n">
        <v>0.600041</v>
      </c>
      <c r="G637" s="13" t="n">
        <v>0.969649</v>
      </c>
      <c r="H637" s="13" t="n">
        <v>0.828878</v>
      </c>
      <c r="I637" s="13" t="n">
        <v>0.242482</v>
      </c>
      <c r="J637" s="13" t="n">
        <v>0.898075</v>
      </c>
      <c r="K637" s="13" t="n">
        <v>0.362121</v>
      </c>
      <c r="L637" s="13" t="n">
        <v>0.251701</v>
      </c>
      <c r="M637" s="13" t="n">
        <v>0.805467</v>
      </c>
      <c r="N637" s="13" t="n">
        <v>0.17417</v>
      </c>
      <c r="O637" s="9">
        <f>IF(C637&lt;=1-Params!$B$4,0,MAX(0.1,ROUND(_xlfn.GAMMA.INV((C637-(1-Params!$B$4))/Params!$B$4,Params!$B$5,Params!$B$6),1)))</f>
        <v/>
      </c>
      <c r="P637" s="9">
        <f>IF(D637&lt;=1-Params!$B$7,0,ROUND(_xlfn.GAMMA.INV((D637-(1-Params!$B$7))/Params!$B$7,Params!$B$8,Params!$B$9),3))</f>
        <v/>
      </c>
      <c r="Q637" s="9">
        <f>IF(E637&lt;=1-Params!$B$4,0,MAX(0.1,ROUND(_xlfn.GAMMA.INV((E637-(1-Params!$B$4))/Params!$B$4,Params!$B$5,Params!$B$6),1)))</f>
        <v/>
      </c>
      <c r="R637" s="9">
        <f>IF(F637&lt;=1-Params!$B$7,0,ROUND(_xlfn.GAMMA.INV((F637-(1-Params!$B$7))/Params!$B$7,Params!$B$8,Params!$B$9),3))</f>
        <v/>
      </c>
      <c r="S637" s="9">
        <f>IF(G637&lt;=1-Params!$B$7,0,ROUND((Params!$B$10+Params!$B$11*G637^Params!$B$12)*_xlfn.GAMMA.INV((G637-(1-Params!$B$7))/Params!$B$7,Params!$B$8,Params!$B$9),3))</f>
        <v/>
      </c>
      <c r="T637" s="9">
        <f>IF(H637&lt;=1-Params!$B$4,0,MAX(0.1,ROUND((Params!$B$10+Params!$B$11*H637^Params!$B$12)*_xlfn.GAMMA.INV((H637-(1-Params!$B$4))/Params!$B$4,Params!$B$5,Params!$B$6),1)))</f>
        <v/>
      </c>
      <c r="U637" s="9">
        <f>ROUND(_xlfn.NORM.INV(I637,Params!$B$13,Params!$B$14),1)</f>
        <v/>
      </c>
      <c r="V637" s="9">
        <f>ROUND(_xlfn.NORM.INV(J637,Params!$B$15,Params!$B$16),2)</f>
        <v/>
      </c>
      <c r="W637" s="9">
        <f>ROUND(_xlfn.NORM.INV(K637,Params!$B$13,Params!$B$14),1)</f>
        <v/>
      </c>
      <c r="X637" s="9">
        <f>ROUND(_xlfn.NORM.INV(L637,Params!$B$15,Params!$B$16),2)</f>
        <v/>
      </c>
      <c r="Y637" s="9">
        <f>ROUND(_xlfn.NORM.INV(M637,Params!$B$15,Params!$B$16)+Params!$B$17+Params!$B$18*M637,2)</f>
        <v/>
      </c>
      <c r="Z637" s="9">
        <f>ROUND(_xlfn.NORM.INV(N637,Params!$B$13,Params!$B$14)+Params!$B$17+Params!$B$18*N637,1)</f>
        <v/>
      </c>
    </row>
    <row r="638">
      <c r="A638" s="11" t="n">
        <v>637</v>
      </c>
      <c r="B638" s="12">
        <f>INT((A638-1)/122)+1</f>
        <v/>
      </c>
      <c r="C638" s="13" t="n">
        <v>0.173577</v>
      </c>
      <c r="D638" s="13" t="n">
        <v>0.591078</v>
      </c>
      <c r="E638" s="13" t="n">
        <v>0.109338</v>
      </c>
      <c r="F638" s="13" t="n">
        <v>0.08354300000000001</v>
      </c>
      <c r="G638" s="13" t="n">
        <v>0.273161</v>
      </c>
      <c r="H638" s="13" t="n">
        <v>0.774357</v>
      </c>
      <c r="I638" s="13" t="n">
        <v>0.293213</v>
      </c>
      <c r="J638" s="13" t="n">
        <v>0.493094</v>
      </c>
      <c r="K638" s="13" t="n">
        <v>0.270174</v>
      </c>
      <c r="L638" s="13" t="n">
        <v>0.50845</v>
      </c>
      <c r="M638" s="13" t="n">
        <v>0.110611</v>
      </c>
      <c r="N638" s="13" t="n">
        <v>0.274421</v>
      </c>
      <c r="O638" s="9">
        <f>IF(C638&lt;=1-Params!$B$4,0,MAX(0.1,ROUND(_xlfn.GAMMA.INV((C638-(1-Params!$B$4))/Params!$B$4,Params!$B$5,Params!$B$6),1)))</f>
        <v/>
      </c>
      <c r="P638" s="9">
        <f>IF(D638&lt;=1-Params!$B$7,0,ROUND(_xlfn.GAMMA.INV((D638-(1-Params!$B$7))/Params!$B$7,Params!$B$8,Params!$B$9),3))</f>
        <v/>
      </c>
      <c r="Q638" s="9">
        <f>IF(E638&lt;=1-Params!$B$4,0,MAX(0.1,ROUND(_xlfn.GAMMA.INV((E638-(1-Params!$B$4))/Params!$B$4,Params!$B$5,Params!$B$6),1)))</f>
        <v/>
      </c>
      <c r="R638" s="9">
        <f>IF(F638&lt;=1-Params!$B$7,0,ROUND(_xlfn.GAMMA.INV((F638-(1-Params!$B$7))/Params!$B$7,Params!$B$8,Params!$B$9),3))</f>
        <v/>
      </c>
      <c r="S638" s="9">
        <f>IF(G638&lt;=1-Params!$B$7,0,ROUND((Params!$B$10+Params!$B$11*G638^Params!$B$12)*_xlfn.GAMMA.INV((G638-(1-Params!$B$7))/Params!$B$7,Params!$B$8,Params!$B$9),3))</f>
        <v/>
      </c>
      <c r="T638" s="9">
        <f>IF(H638&lt;=1-Params!$B$4,0,MAX(0.1,ROUND((Params!$B$10+Params!$B$11*H638^Params!$B$12)*_xlfn.GAMMA.INV((H638-(1-Params!$B$4))/Params!$B$4,Params!$B$5,Params!$B$6),1)))</f>
        <v/>
      </c>
      <c r="U638" s="9">
        <f>ROUND(_xlfn.NORM.INV(I638,Params!$B$13,Params!$B$14),1)</f>
        <v/>
      </c>
      <c r="V638" s="9">
        <f>ROUND(_xlfn.NORM.INV(J638,Params!$B$15,Params!$B$16),2)</f>
        <v/>
      </c>
      <c r="W638" s="9">
        <f>ROUND(_xlfn.NORM.INV(K638,Params!$B$13,Params!$B$14),1)</f>
        <v/>
      </c>
      <c r="X638" s="9">
        <f>ROUND(_xlfn.NORM.INV(L638,Params!$B$15,Params!$B$16),2)</f>
        <v/>
      </c>
      <c r="Y638" s="9">
        <f>ROUND(_xlfn.NORM.INV(M638,Params!$B$15,Params!$B$16)+Params!$B$17+Params!$B$18*M638,2)</f>
        <v/>
      </c>
      <c r="Z638" s="9">
        <f>ROUND(_xlfn.NORM.INV(N638,Params!$B$13,Params!$B$14)+Params!$B$17+Params!$B$18*N638,1)</f>
        <v/>
      </c>
    </row>
    <row r="639">
      <c r="A639" s="11" t="n">
        <v>638</v>
      </c>
      <c r="B639" s="12">
        <f>INT((A639-1)/122)+1</f>
        <v/>
      </c>
      <c r="C639" s="13" t="n">
        <v>0.09866999999999999</v>
      </c>
      <c r="D639" s="13" t="n">
        <v>0.698836</v>
      </c>
      <c r="E639" s="13" t="n">
        <v>0.50127</v>
      </c>
      <c r="F639" s="13" t="n">
        <v>0.415788</v>
      </c>
      <c r="G639" s="13" t="n">
        <v>0.149028</v>
      </c>
      <c r="H639" s="13" t="n">
        <v>0.893165</v>
      </c>
      <c r="I639" s="13" t="n">
        <v>0.103933</v>
      </c>
      <c r="J639" s="13" t="n">
        <v>0.204818</v>
      </c>
      <c r="K639" s="13" t="n">
        <v>0.025488</v>
      </c>
      <c r="L639" s="13" t="n">
        <v>0.406996</v>
      </c>
      <c r="M639" s="13" t="n">
        <v>0.117717</v>
      </c>
      <c r="N639" s="13" t="n">
        <v>0.341734</v>
      </c>
      <c r="O639" s="9">
        <f>IF(C639&lt;=1-Params!$B$4,0,MAX(0.1,ROUND(_xlfn.GAMMA.INV((C639-(1-Params!$B$4))/Params!$B$4,Params!$B$5,Params!$B$6),1)))</f>
        <v/>
      </c>
      <c r="P639" s="9">
        <f>IF(D639&lt;=1-Params!$B$7,0,ROUND(_xlfn.GAMMA.INV((D639-(1-Params!$B$7))/Params!$B$7,Params!$B$8,Params!$B$9),3))</f>
        <v/>
      </c>
      <c r="Q639" s="9">
        <f>IF(E639&lt;=1-Params!$B$4,0,MAX(0.1,ROUND(_xlfn.GAMMA.INV((E639-(1-Params!$B$4))/Params!$B$4,Params!$B$5,Params!$B$6),1)))</f>
        <v/>
      </c>
      <c r="R639" s="9">
        <f>IF(F639&lt;=1-Params!$B$7,0,ROUND(_xlfn.GAMMA.INV((F639-(1-Params!$B$7))/Params!$B$7,Params!$B$8,Params!$B$9),3))</f>
        <v/>
      </c>
      <c r="S639" s="9">
        <f>IF(G639&lt;=1-Params!$B$7,0,ROUND((Params!$B$10+Params!$B$11*G639^Params!$B$12)*_xlfn.GAMMA.INV((G639-(1-Params!$B$7))/Params!$B$7,Params!$B$8,Params!$B$9),3))</f>
        <v/>
      </c>
      <c r="T639" s="9">
        <f>IF(H639&lt;=1-Params!$B$4,0,MAX(0.1,ROUND((Params!$B$10+Params!$B$11*H639^Params!$B$12)*_xlfn.GAMMA.INV((H639-(1-Params!$B$4))/Params!$B$4,Params!$B$5,Params!$B$6),1)))</f>
        <v/>
      </c>
      <c r="U639" s="9">
        <f>ROUND(_xlfn.NORM.INV(I639,Params!$B$13,Params!$B$14),1)</f>
        <v/>
      </c>
      <c r="V639" s="9">
        <f>ROUND(_xlfn.NORM.INV(J639,Params!$B$15,Params!$B$16),2)</f>
        <v/>
      </c>
      <c r="W639" s="9">
        <f>ROUND(_xlfn.NORM.INV(K639,Params!$B$13,Params!$B$14),1)</f>
        <v/>
      </c>
      <c r="X639" s="9">
        <f>ROUND(_xlfn.NORM.INV(L639,Params!$B$15,Params!$B$16),2)</f>
        <v/>
      </c>
      <c r="Y639" s="9">
        <f>ROUND(_xlfn.NORM.INV(M639,Params!$B$15,Params!$B$16)+Params!$B$17+Params!$B$18*M639,2)</f>
        <v/>
      </c>
      <c r="Z639" s="9">
        <f>ROUND(_xlfn.NORM.INV(N639,Params!$B$13,Params!$B$14)+Params!$B$17+Params!$B$18*N639,1)</f>
        <v/>
      </c>
    </row>
    <row r="640">
      <c r="A640" s="11" t="n">
        <v>639</v>
      </c>
      <c r="B640" s="12">
        <f>INT((A640-1)/122)+1</f>
        <v/>
      </c>
      <c r="C640" s="13" t="n">
        <v>0.366323</v>
      </c>
      <c r="D640" s="13" t="n">
        <v>0.337785</v>
      </c>
      <c r="E640" s="13" t="n">
        <v>0.928373</v>
      </c>
      <c r="F640" s="13" t="n">
        <v>0.618451</v>
      </c>
      <c r="G640" s="13" t="n">
        <v>0.162567</v>
      </c>
      <c r="H640" s="13" t="n">
        <v>0.679559</v>
      </c>
      <c r="I640" s="13" t="n">
        <v>0.193351</v>
      </c>
      <c r="J640" s="13" t="n">
        <v>0.649309</v>
      </c>
      <c r="K640" s="13" t="n">
        <v>0.262642</v>
      </c>
      <c r="L640" s="13" t="n">
        <v>0.224613</v>
      </c>
      <c r="M640" s="13" t="n">
        <v>0.307544</v>
      </c>
      <c r="N640" s="13" t="n">
        <v>0.334821</v>
      </c>
      <c r="O640" s="9">
        <f>IF(C640&lt;=1-Params!$B$4,0,MAX(0.1,ROUND(_xlfn.GAMMA.INV((C640-(1-Params!$B$4))/Params!$B$4,Params!$B$5,Params!$B$6),1)))</f>
        <v/>
      </c>
      <c r="P640" s="9">
        <f>IF(D640&lt;=1-Params!$B$7,0,ROUND(_xlfn.GAMMA.INV((D640-(1-Params!$B$7))/Params!$B$7,Params!$B$8,Params!$B$9),3))</f>
        <v/>
      </c>
      <c r="Q640" s="9">
        <f>IF(E640&lt;=1-Params!$B$4,0,MAX(0.1,ROUND(_xlfn.GAMMA.INV((E640-(1-Params!$B$4))/Params!$B$4,Params!$B$5,Params!$B$6),1)))</f>
        <v/>
      </c>
      <c r="R640" s="9">
        <f>IF(F640&lt;=1-Params!$B$7,0,ROUND(_xlfn.GAMMA.INV((F640-(1-Params!$B$7))/Params!$B$7,Params!$B$8,Params!$B$9),3))</f>
        <v/>
      </c>
      <c r="S640" s="9">
        <f>IF(G640&lt;=1-Params!$B$7,0,ROUND((Params!$B$10+Params!$B$11*G640^Params!$B$12)*_xlfn.GAMMA.INV((G640-(1-Params!$B$7))/Params!$B$7,Params!$B$8,Params!$B$9),3))</f>
        <v/>
      </c>
      <c r="T640" s="9">
        <f>IF(H640&lt;=1-Params!$B$4,0,MAX(0.1,ROUND((Params!$B$10+Params!$B$11*H640^Params!$B$12)*_xlfn.GAMMA.INV((H640-(1-Params!$B$4))/Params!$B$4,Params!$B$5,Params!$B$6),1)))</f>
        <v/>
      </c>
      <c r="U640" s="9">
        <f>ROUND(_xlfn.NORM.INV(I640,Params!$B$13,Params!$B$14),1)</f>
        <v/>
      </c>
      <c r="V640" s="9">
        <f>ROUND(_xlfn.NORM.INV(J640,Params!$B$15,Params!$B$16),2)</f>
        <v/>
      </c>
      <c r="W640" s="9">
        <f>ROUND(_xlfn.NORM.INV(K640,Params!$B$13,Params!$B$14),1)</f>
        <v/>
      </c>
      <c r="X640" s="9">
        <f>ROUND(_xlfn.NORM.INV(L640,Params!$B$15,Params!$B$16),2)</f>
        <v/>
      </c>
      <c r="Y640" s="9">
        <f>ROUND(_xlfn.NORM.INV(M640,Params!$B$15,Params!$B$16)+Params!$B$17+Params!$B$18*M640,2)</f>
        <v/>
      </c>
      <c r="Z640" s="9">
        <f>ROUND(_xlfn.NORM.INV(N640,Params!$B$13,Params!$B$14)+Params!$B$17+Params!$B$18*N640,1)</f>
        <v/>
      </c>
    </row>
    <row r="641">
      <c r="A641" s="11" t="n">
        <v>640</v>
      </c>
      <c r="B641" s="12">
        <f>INT((A641-1)/122)+1</f>
        <v/>
      </c>
      <c r="C641" s="13" t="n">
        <v>0.191902</v>
      </c>
      <c r="D641" s="13" t="n">
        <v>0.04145</v>
      </c>
      <c r="E641" s="13" t="n">
        <v>0.610318</v>
      </c>
      <c r="F641" s="13" t="n">
        <v>0.878458</v>
      </c>
      <c r="G641" s="13" t="n">
        <v>0.108766</v>
      </c>
      <c r="H641" s="13" t="n">
        <v>0.934044</v>
      </c>
      <c r="I641" s="13" t="n">
        <v>0.75335</v>
      </c>
      <c r="J641" s="13" t="n">
        <v>0.172446</v>
      </c>
      <c r="K641" s="13" t="n">
        <v>0.165268</v>
      </c>
      <c r="L641" s="13" t="n">
        <v>0.545336</v>
      </c>
      <c r="M641" s="13" t="n">
        <v>0.423945</v>
      </c>
      <c r="N641" s="13" t="n">
        <v>0.364108</v>
      </c>
      <c r="O641" s="9">
        <f>IF(C641&lt;=1-Params!$B$4,0,MAX(0.1,ROUND(_xlfn.GAMMA.INV((C641-(1-Params!$B$4))/Params!$B$4,Params!$B$5,Params!$B$6),1)))</f>
        <v/>
      </c>
      <c r="P641" s="9">
        <f>IF(D641&lt;=1-Params!$B$7,0,ROUND(_xlfn.GAMMA.INV((D641-(1-Params!$B$7))/Params!$B$7,Params!$B$8,Params!$B$9),3))</f>
        <v/>
      </c>
      <c r="Q641" s="9">
        <f>IF(E641&lt;=1-Params!$B$4,0,MAX(0.1,ROUND(_xlfn.GAMMA.INV((E641-(1-Params!$B$4))/Params!$B$4,Params!$B$5,Params!$B$6),1)))</f>
        <v/>
      </c>
      <c r="R641" s="9">
        <f>IF(F641&lt;=1-Params!$B$7,0,ROUND(_xlfn.GAMMA.INV((F641-(1-Params!$B$7))/Params!$B$7,Params!$B$8,Params!$B$9),3))</f>
        <v/>
      </c>
      <c r="S641" s="9">
        <f>IF(G641&lt;=1-Params!$B$7,0,ROUND((Params!$B$10+Params!$B$11*G641^Params!$B$12)*_xlfn.GAMMA.INV((G641-(1-Params!$B$7))/Params!$B$7,Params!$B$8,Params!$B$9),3))</f>
        <v/>
      </c>
      <c r="T641" s="9">
        <f>IF(H641&lt;=1-Params!$B$4,0,MAX(0.1,ROUND((Params!$B$10+Params!$B$11*H641^Params!$B$12)*_xlfn.GAMMA.INV((H641-(1-Params!$B$4))/Params!$B$4,Params!$B$5,Params!$B$6),1)))</f>
        <v/>
      </c>
      <c r="U641" s="9">
        <f>ROUND(_xlfn.NORM.INV(I641,Params!$B$13,Params!$B$14),1)</f>
        <v/>
      </c>
      <c r="V641" s="9">
        <f>ROUND(_xlfn.NORM.INV(J641,Params!$B$15,Params!$B$16),2)</f>
        <v/>
      </c>
      <c r="W641" s="9">
        <f>ROUND(_xlfn.NORM.INV(K641,Params!$B$13,Params!$B$14),1)</f>
        <v/>
      </c>
      <c r="X641" s="9">
        <f>ROUND(_xlfn.NORM.INV(L641,Params!$B$15,Params!$B$16),2)</f>
        <v/>
      </c>
      <c r="Y641" s="9">
        <f>ROUND(_xlfn.NORM.INV(M641,Params!$B$15,Params!$B$16)+Params!$B$17+Params!$B$18*M641,2)</f>
        <v/>
      </c>
      <c r="Z641" s="9">
        <f>ROUND(_xlfn.NORM.INV(N641,Params!$B$13,Params!$B$14)+Params!$B$17+Params!$B$18*N641,1)</f>
        <v/>
      </c>
    </row>
    <row r="642">
      <c r="A642" s="11" t="n">
        <v>641</v>
      </c>
      <c r="B642" s="12">
        <f>INT((A642-1)/122)+1</f>
        <v/>
      </c>
      <c r="C642" s="13" t="n">
        <v>0.556283</v>
      </c>
      <c r="D642" s="13" t="n">
        <v>0.059222</v>
      </c>
      <c r="E642" s="13" t="n">
        <v>0.622902</v>
      </c>
      <c r="F642" s="13" t="n">
        <v>0.520168</v>
      </c>
      <c r="G642" s="13" t="n">
        <v>0.696329</v>
      </c>
      <c r="H642" s="13" t="n">
        <v>0.857558</v>
      </c>
      <c r="I642" s="13" t="n">
        <v>0.8912679999999999</v>
      </c>
      <c r="J642" s="13" t="n">
        <v>0.130571</v>
      </c>
      <c r="K642" s="13" t="n">
        <v>0.195819</v>
      </c>
      <c r="L642" s="13" t="n">
        <v>0.489341</v>
      </c>
      <c r="M642" s="13" t="n">
        <v>0.279958</v>
      </c>
      <c r="N642" s="13" t="n">
        <v>0.532467</v>
      </c>
      <c r="O642" s="9">
        <f>IF(C642&lt;=1-Params!$B$4,0,MAX(0.1,ROUND(_xlfn.GAMMA.INV((C642-(1-Params!$B$4))/Params!$B$4,Params!$B$5,Params!$B$6),1)))</f>
        <v/>
      </c>
      <c r="P642" s="9">
        <f>IF(D642&lt;=1-Params!$B$7,0,ROUND(_xlfn.GAMMA.INV((D642-(1-Params!$B$7))/Params!$B$7,Params!$B$8,Params!$B$9),3))</f>
        <v/>
      </c>
      <c r="Q642" s="9">
        <f>IF(E642&lt;=1-Params!$B$4,0,MAX(0.1,ROUND(_xlfn.GAMMA.INV((E642-(1-Params!$B$4))/Params!$B$4,Params!$B$5,Params!$B$6),1)))</f>
        <v/>
      </c>
      <c r="R642" s="9">
        <f>IF(F642&lt;=1-Params!$B$7,0,ROUND(_xlfn.GAMMA.INV((F642-(1-Params!$B$7))/Params!$B$7,Params!$B$8,Params!$B$9),3))</f>
        <v/>
      </c>
      <c r="S642" s="9">
        <f>IF(G642&lt;=1-Params!$B$7,0,ROUND((Params!$B$10+Params!$B$11*G642^Params!$B$12)*_xlfn.GAMMA.INV((G642-(1-Params!$B$7))/Params!$B$7,Params!$B$8,Params!$B$9),3))</f>
        <v/>
      </c>
      <c r="T642" s="9">
        <f>IF(H642&lt;=1-Params!$B$4,0,MAX(0.1,ROUND((Params!$B$10+Params!$B$11*H642^Params!$B$12)*_xlfn.GAMMA.INV((H642-(1-Params!$B$4))/Params!$B$4,Params!$B$5,Params!$B$6),1)))</f>
        <v/>
      </c>
      <c r="U642" s="9">
        <f>ROUND(_xlfn.NORM.INV(I642,Params!$B$13,Params!$B$14),1)</f>
        <v/>
      </c>
      <c r="V642" s="9">
        <f>ROUND(_xlfn.NORM.INV(J642,Params!$B$15,Params!$B$16),2)</f>
        <v/>
      </c>
      <c r="W642" s="9">
        <f>ROUND(_xlfn.NORM.INV(K642,Params!$B$13,Params!$B$14),1)</f>
        <v/>
      </c>
      <c r="X642" s="9">
        <f>ROUND(_xlfn.NORM.INV(L642,Params!$B$15,Params!$B$16),2)</f>
        <v/>
      </c>
      <c r="Y642" s="9">
        <f>ROUND(_xlfn.NORM.INV(M642,Params!$B$15,Params!$B$16)+Params!$B$17+Params!$B$18*M642,2)</f>
        <v/>
      </c>
      <c r="Z642" s="9">
        <f>ROUND(_xlfn.NORM.INV(N642,Params!$B$13,Params!$B$14)+Params!$B$17+Params!$B$18*N642,1)</f>
        <v/>
      </c>
    </row>
    <row r="643">
      <c r="A643" s="11" t="n">
        <v>642</v>
      </c>
      <c r="B643" s="12">
        <f>INT((A643-1)/122)+1</f>
        <v/>
      </c>
      <c r="C643" s="13" t="n">
        <v>0.656534</v>
      </c>
      <c r="D643" s="13" t="n">
        <v>0.389427</v>
      </c>
      <c r="E643" s="13" t="n">
        <v>0.592506</v>
      </c>
      <c r="F643" s="13" t="n">
        <v>0.9538219999999999</v>
      </c>
      <c r="G643" s="13" t="n">
        <v>0.886008</v>
      </c>
      <c r="H643" s="13" t="n">
        <v>0.486296</v>
      </c>
      <c r="I643" s="13" t="n">
        <v>0.833268</v>
      </c>
      <c r="J643" s="13" t="n">
        <v>0.242778</v>
      </c>
      <c r="K643" s="13" t="n">
        <v>0.209239</v>
      </c>
      <c r="L643" s="13" t="n">
        <v>0.480497</v>
      </c>
      <c r="M643" s="13" t="n">
        <v>0.436689</v>
      </c>
      <c r="N643" s="13" t="n">
        <v>0.693098</v>
      </c>
      <c r="O643" s="9">
        <f>IF(C643&lt;=1-Params!$B$4,0,MAX(0.1,ROUND(_xlfn.GAMMA.INV((C643-(1-Params!$B$4))/Params!$B$4,Params!$B$5,Params!$B$6),1)))</f>
        <v/>
      </c>
      <c r="P643" s="9">
        <f>IF(D643&lt;=1-Params!$B$7,0,ROUND(_xlfn.GAMMA.INV((D643-(1-Params!$B$7))/Params!$B$7,Params!$B$8,Params!$B$9),3))</f>
        <v/>
      </c>
      <c r="Q643" s="9">
        <f>IF(E643&lt;=1-Params!$B$4,0,MAX(0.1,ROUND(_xlfn.GAMMA.INV((E643-(1-Params!$B$4))/Params!$B$4,Params!$B$5,Params!$B$6),1)))</f>
        <v/>
      </c>
      <c r="R643" s="9">
        <f>IF(F643&lt;=1-Params!$B$7,0,ROUND(_xlfn.GAMMA.INV((F643-(1-Params!$B$7))/Params!$B$7,Params!$B$8,Params!$B$9),3))</f>
        <v/>
      </c>
      <c r="S643" s="9">
        <f>IF(G643&lt;=1-Params!$B$7,0,ROUND((Params!$B$10+Params!$B$11*G643^Params!$B$12)*_xlfn.GAMMA.INV((G643-(1-Params!$B$7))/Params!$B$7,Params!$B$8,Params!$B$9),3))</f>
        <v/>
      </c>
      <c r="T643" s="9">
        <f>IF(H643&lt;=1-Params!$B$4,0,MAX(0.1,ROUND((Params!$B$10+Params!$B$11*H643^Params!$B$12)*_xlfn.GAMMA.INV((H643-(1-Params!$B$4))/Params!$B$4,Params!$B$5,Params!$B$6),1)))</f>
        <v/>
      </c>
      <c r="U643" s="9">
        <f>ROUND(_xlfn.NORM.INV(I643,Params!$B$13,Params!$B$14),1)</f>
        <v/>
      </c>
      <c r="V643" s="9">
        <f>ROUND(_xlfn.NORM.INV(J643,Params!$B$15,Params!$B$16),2)</f>
        <v/>
      </c>
      <c r="W643" s="9">
        <f>ROUND(_xlfn.NORM.INV(K643,Params!$B$13,Params!$B$14),1)</f>
        <v/>
      </c>
      <c r="X643" s="9">
        <f>ROUND(_xlfn.NORM.INV(L643,Params!$B$15,Params!$B$16),2)</f>
        <v/>
      </c>
      <c r="Y643" s="9">
        <f>ROUND(_xlfn.NORM.INV(M643,Params!$B$15,Params!$B$16)+Params!$B$17+Params!$B$18*M643,2)</f>
        <v/>
      </c>
      <c r="Z643" s="9">
        <f>ROUND(_xlfn.NORM.INV(N643,Params!$B$13,Params!$B$14)+Params!$B$17+Params!$B$18*N643,1)</f>
        <v/>
      </c>
    </row>
    <row r="644">
      <c r="A644" s="11" t="n">
        <v>643</v>
      </c>
      <c r="B644" s="12">
        <f>INT((A644-1)/122)+1</f>
        <v/>
      </c>
      <c r="C644" s="13" t="n">
        <v>0.913211</v>
      </c>
      <c r="D644" s="13" t="n">
        <v>0.563172</v>
      </c>
      <c r="E644" s="13" t="n">
        <v>0.181696</v>
      </c>
      <c r="F644" s="13" t="n">
        <v>0.435374</v>
      </c>
      <c r="G644" s="13" t="n">
        <v>0.061551</v>
      </c>
      <c r="H644" s="13" t="n">
        <v>0.641273</v>
      </c>
      <c r="I644" s="13" t="n">
        <v>0.5377690000000001</v>
      </c>
      <c r="J644" s="13" t="n">
        <v>0.238458</v>
      </c>
      <c r="K644" s="13" t="n">
        <v>0.38065</v>
      </c>
      <c r="L644" s="13" t="n">
        <v>0.521076</v>
      </c>
      <c r="M644" s="13" t="n">
        <v>0.369118</v>
      </c>
      <c r="N644" s="13" t="n">
        <v>0.574851</v>
      </c>
      <c r="O644" s="9">
        <f>IF(C644&lt;=1-Params!$B$4,0,MAX(0.1,ROUND(_xlfn.GAMMA.INV((C644-(1-Params!$B$4))/Params!$B$4,Params!$B$5,Params!$B$6),1)))</f>
        <v/>
      </c>
      <c r="P644" s="9">
        <f>IF(D644&lt;=1-Params!$B$7,0,ROUND(_xlfn.GAMMA.INV((D644-(1-Params!$B$7))/Params!$B$7,Params!$B$8,Params!$B$9),3))</f>
        <v/>
      </c>
      <c r="Q644" s="9">
        <f>IF(E644&lt;=1-Params!$B$4,0,MAX(0.1,ROUND(_xlfn.GAMMA.INV((E644-(1-Params!$B$4))/Params!$B$4,Params!$B$5,Params!$B$6),1)))</f>
        <v/>
      </c>
      <c r="R644" s="9">
        <f>IF(F644&lt;=1-Params!$B$7,0,ROUND(_xlfn.GAMMA.INV((F644-(1-Params!$B$7))/Params!$B$7,Params!$B$8,Params!$B$9),3))</f>
        <v/>
      </c>
      <c r="S644" s="9">
        <f>IF(G644&lt;=1-Params!$B$7,0,ROUND((Params!$B$10+Params!$B$11*G644^Params!$B$12)*_xlfn.GAMMA.INV((G644-(1-Params!$B$7))/Params!$B$7,Params!$B$8,Params!$B$9),3))</f>
        <v/>
      </c>
      <c r="T644" s="9">
        <f>IF(H644&lt;=1-Params!$B$4,0,MAX(0.1,ROUND((Params!$B$10+Params!$B$11*H644^Params!$B$12)*_xlfn.GAMMA.INV((H644-(1-Params!$B$4))/Params!$B$4,Params!$B$5,Params!$B$6),1)))</f>
        <v/>
      </c>
      <c r="U644" s="9">
        <f>ROUND(_xlfn.NORM.INV(I644,Params!$B$13,Params!$B$14),1)</f>
        <v/>
      </c>
      <c r="V644" s="9">
        <f>ROUND(_xlfn.NORM.INV(J644,Params!$B$15,Params!$B$16),2)</f>
        <v/>
      </c>
      <c r="W644" s="9">
        <f>ROUND(_xlfn.NORM.INV(K644,Params!$B$13,Params!$B$14),1)</f>
        <v/>
      </c>
      <c r="X644" s="9">
        <f>ROUND(_xlfn.NORM.INV(L644,Params!$B$15,Params!$B$16),2)</f>
        <v/>
      </c>
      <c r="Y644" s="9">
        <f>ROUND(_xlfn.NORM.INV(M644,Params!$B$15,Params!$B$16)+Params!$B$17+Params!$B$18*M644,2)</f>
        <v/>
      </c>
      <c r="Z644" s="9">
        <f>ROUND(_xlfn.NORM.INV(N644,Params!$B$13,Params!$B$14)+Params!$B$17+Params!$B$18*N644,1)</f>
        <v/>
      </c>
    </row>
    <row r="645">
      <c r="A645" s="11" t="n">
        <v>644</v>
      </c>
      <c r="B645" s="12">
        <f>INT((A645-1)/122)+1</f>
        <v/>
      </c>
      <c r="C645" s="13" t="n">
        <v>0.960098</v>
      </c>
      <c r="D645" s="13" t="n">
        <v>0.629958</v>
      </c>
      <c r="E645" s="13" t="n">
        <v>0.775105</v>
      </c>
      <c r="F645" s="13" t="n">
        <v>0.859447</v>
      </c>
      <c r="G645" s="13" t="n">
        <v>0.083713</v>
      </c>
      <c r="H645" s="13" t="n">
        <v>0.463581</v>
      </c>
      <c r="I645" s="13" t="n">
        <v>0.452343</v>
      </c>
      <c r="J645" s="13" t="n">
        <v>0.38446</v>
      </c>
      <c r="K645" s="13" t="n">
        <v>0.400824</v>
      </c>
      <c r="L645" s="13" t="n">
        <v>0.604503</v>
      </c>
      <c r="M645" s="13" t="n">
        <v>0.266041</v>
      </c>
      <c r="N645" s="13" t="n">
        <v>0.77236</v>
      </c>
      <c r="O645" s="9">
        <f>IF(C645&lt;=1-Params!$B$4,0,MAX(0.1,ROUND(_xlfn.GAMMA.INV((C645-(1-Params!$B$4))/Params!$B$4,Params!$B$5,Params!$B$6),1)))</f>
        <v/>
      </c>
      <c r="P645" s="9">
        <f>IF(D645&lt;=1-Params!$B$7,0,ROUND(_xlfn.GAMMA.INV((D645-(1-Params!$B$7))/Params!$B$7,Params!$B$8,Params!$B$9),3))</f>
        <v/>
      </c>
      <c r="Q645" s="9">
        <f>IF(E645&lt;=1-Params!$B$4,0,MAX(0.1,ROUND(_xlfn.GAMMA.INV((E645-(1-Params!$B$4))/Params!$B$4,Params!$B$5,Params!$B$6),1)))</f>
        <v/>
      </c>
      <c r="R645" s="9">
        <f>IF(F645&lt;=1-Params!$B$7,0,ROUND(_xlfn.GAMMA.INV((F645-(1-Params!$B$7))/Params!$B$7,Params!$B$8,Params!$B$9),3))</f>
        <v/>
      </c>
      <c r="S645" s="9">
        <f>IF(G645&lt;=1-Params!$B$7,0,ROUND((Params!$B$10+Params!$B$11*G645^Params!$B$12)*_xlfn.GAMMA.INV((G645-(1-Params!$B$7))/Params!$B$7,Params!$B$8,Params!$B$9),3))</f>
        <v/>
      </c>
      <c r="T645" s="9">
        <f>IF(H645&lt;=1-Params!$B$4,0,MAX(0.1,ROUND((Params!$B$10+Params!$B$11*H645^Params!$B$12)*_xlfn.GAMMA.INV((H645-(1-Params!$B$4))/Params!$B$4,Params!$B$5,Params!$B$6),1)))</f>
        <v/>
      </c>
      <c r="U645" s="9">
        <f>ROUND(_xlfn.NORM.INV(I645,Params!$B$13,Params!$B$14),1)</f>
        <v/>
      </c>
      <c r="V645" s="9">
        <f>ROUND(_xlfn.NORM.INV(J645,Params!$B$15,Params!$B$16),2)</f>
        <v/>
      </c>
      <c r="W645" s="9">
        <f>ROUND(_xlfn.NORM.INV(K645,Params!$B$13,Params!$B$14),1)</f>
        <v/>
      </c>
      <c r="X645" s="9">
        <f>ROUND(_xlfn.NORM.INV(L645,Params!$B$15,Params!$B$16),2)</f>
        <v/>
      </c>
      <c r="Y645" s="9">
        <f>ROUND(_xlfn.NORM.INV(M645,Params!$B$15,Params!$B$16)+Params!$B$17+Params!$B$18*M645,2)</f>
        <v/>
      </c>
      <c r="Z645" s="9">
        <f>ROUND(_xlfn.NORM.INV(N645,Params!$B$13,Params!$B$14)+Params!$B$17+Params!$B$18*N645,1)</f>
        <v/>
      </c>
    </row>
    <row r="646">
      <c r="A646" s="11" t="n">
        <v>645</v>
      </c>
      <c r="B646" s="12">
        <f>INT((A646-1)/122)+1</f>
        <v/>
      </c>
      <c r="C646" s="13" t="n">
        <v>0.233497</v>
      </c>
      <c r="D646" s="13" t="n">
        <v>0.015306</v>
      </c>
      <c r="E646" s="13" t="n">
        <v>0.771162</v>
      </c>
      <c r="F646" s="13" t="n">
        <v>0.99069</v>
      </c>
      <c r="G646" s="13" t="n">
        <v>0.733561</v>
      </c>
      <c r="H646" s="13" t="n">
        <v>0.286545</v>
      </c>
      <c r="I646" s="13" t="n">
        <v>0.0959</v>
      </c>
      <c r="J646" s="13" t="n">
        <v>0.414572</v>
      </c>
      <c r="K646" s="13" t="n">
        <v>0.544513</v>
      </c>
      <c r="L646" s="13" t="n">
        <v>0.779773</v>
      </c>
      <c r="M646" s="13" t="n">
        <v>0.204584</v>
      </c>
      <c r="N646" s="13" t="n">
        <v>0.719875</v>
      </c>
      <c r="O646" s="9">
        <f>IF(C646&lt;=1-Params!$B$4,0,MAX(0.1,ROUND(_xlfn.GAMMA.INV((C646-(1-Params!$B$4))/Params!$B$4,Params!$B$5,Params!$B$6),1)))</f>
        <v/>
      </c>
      <c r="P646" s="9">
        <f>IF(D646&lt;=1-Params!$B$7,0,ROUND(_xlfn.GAMMA.INV((D646-(1-Params!$B$7))/Params!$B$7,Params!$B$8,Params!$B$9),3))</f>
        <v/>
      </c>
      <c r="Q646" s="9">
        <f>IF(E646&lt;=1-Params!$B$4,0,MAX(0.1,ROUND(_xlfn.GAMMA.INV((E646-(1-Params!$B$4))/Params!$B$4,Params!$B$5,Params!$B$6),1)))</f>
        <v/>
      </c>
      <c r="R646" s="9">
        <f>IF(F646&lt;=1-Params!$B$7,0,ROUND(_xlfn.GAMMA.INV((F646-(1-Params!$B$7))/Params!$B$7,Params!$B$8,Params!$B$9),3))</f>
        <v/>
      </c>
      <c r="S646" s="9">
        <f>IF(G646&lt;=1-Params!$B$7,0,ROUND((Params!$B$10+Params!$B$11*G646^Params!$B$12)*_xlfn.GAMMA.INV((G646-(1-Params!$B$7))/Params!$B$7,Params!$B$8,Params!$B$9),3))</f>
        <v/>
      </c>
      <c r="T646" s="9">
        <f>IF(H646&lt;=1-Params!$B$4,0,MAX(0.1,ROUND((Params!$B$10+Params!$B$11*H646^Params!$B$12)*_xlfn.GAMMA.INV((H646-(1-Params!$B$4))/Params!$B$4,Params!$B$5,Params!$B$6),1)))</f>
        <v/>
      </c>
      <c r="U646" s="9">
        <f>ROUND(_xlfn.NORM.INV(I646,Params!$B$13,Params!$B$14),1)</f>
        <v/>
      </c>
      <c r="V646" s="9">
        <f>ROUND(_xlfn.NORM.INV(J646,Params!$B$15,Params!$B$16),2)</f>
        <v/>
      </c>
      <c r="W646" s="9">
        <f>ROUND(_xlfn.NORM.INV(K646,Params!$B$13,Params!$B$14),1)</f>
        <v/>
      </c>
      <c r="X646" s="9">
        <f>ROUND(_xlfn.NORM.INV(L646,Params!$B$15,Params!$B$16),2)</f>
        <v/>
      </c>
      <c r="Y646" s="9">
        <f>ROUND(_xlfn.NORM.INV(M646,Params!$B$15,Params!$B$16)+Params!$B$17+Params!$B$18*M646,2)</f>
        <v/>
      </c>
      <c r="Z646" s="9">
        <f>ROUND(_xlfn.NORM.INV(N646,Params!$B$13,Params!$B$14)+Params!$B$17+Params!$B$18*N646,1)</f>
        <v/>
      </c>
    </row>
    <row r="647">
      <c r="A647" s="11" t="n">
        <v>646</v>
      </c>
      <c r="B647" s="12">
        <f>INT((A647-1)/122)+1</f>
        <v/>
      </c>
      <c r="C647" s="13" t="n">
        <v>0.235559</v>
      </c>
      <c r="D647" s="13" t="n">
        <v>0.293047</v>
      </c>
      <c r="E647" s="13" t="n">
        <v>0.901497</v>
      </c>
      <c r="F647" s="13" t="n">
        <v>0.496487</v>
      </c>
      <c r="G647" s="13" t="n">
        <v>0.218209</v>
      </c>
      <c r="H647" s="13" t="n">
        <v>0.40073</v>
      </c>
      <c r="I647" s="13" t="n">
        <v>0.242709</v>
      </c>
      <c r="J647" s="13" t="n">
        <v>0.144587</v>
      </c>
      <c r="K647" s="13" t="n">
        <v>0.370289</v>
      </c>
      <c r="L647" s="13" t="n">
        <v>0.72314</v>
      </c>
      <c r="M647" s="13" t="n">
        <v>0.459158</v>
      </c>
      <c r="N647" s="13" t="n">
        <v>0.297592</v>
      </c>
      <c r="O647" s="9">
        <f>IF(C647&lt;=1-Params!$B$4,0,MAX(0.1,ROUND(_xlfn.GAMMA.INV((C647-(1-Params!$B$4))/Params!$B$4,Params!$B$5,Params!$B$6),1)))</f>
        <v/>
      </c>
      <c r="P647" s="9">
        <f>IF(D647&lt;=1-Params!$B$7,0,ROUND(_xlfn.GAMMA.INV((D647-(1-Params!$B$7))/Params!$B$7,Params!$B$8,Params!$B$9),3))</f>
        <v/>
      </c>
      <c r="Q647" s="9">
        <f>IF(E647&lt;=1-Params!$B$4,0,MAX(0.1,ROUND(_xlfn.GAMMA.INV((E647-(1-Params!$B$4))/Params!$B$4,Params!$B$5,Params!$B$6),1)))</f>
        <v/>
      </c>
      <c r="R647" s="9">
        <f>IF(F647&lt;=1-Params!$B$7,0,ROUND(_xlfn.GAMMA.INV((F647-(1-Params!$B$7))/Params!$B$7,Params!$B$8,Params!$B$9),3))</f>
        <v/>
      </c>
      <c r="S647" s="9">
        <f>IF(G647&lt;=1-Params!$B$7,0,ROUND((Params!$B$10+Params!$B$11*G647^Params!$B$12)*_xlfn.GAMMA.INV((G647-(1-Params!$B$7))/Params!$B$7,Params!$B$8,Params!$B$9),3))</f>
        <v/>
      </c>
      <c r="T647" s="9">
        <f>IF(H647&lt;=1-Params!$B$4,0,MAX(0.1,ROUND((Params!$B$10+Params!$B$11*H647^Params!$B$12)*_xlfn.GAMMA.INV((H647-(1-Params!$B$4))/Params!$B$4,Params!$B$5,Params!$B$6),1)))</f>
        <v/>
      </c>
      <c r="U647" s="9">
        <f>ROUND(_xlfn.NORM.INV(I647,Params!$B$13,Params!$B$14),1)</f>
        <v/>
      </c>
      <c r="V647" s="9">
        <f>ROUND(_xlfn.NORM.INV(J647,Params!$B$15,Params!$B$16),2)</f>
        <v/>
      </c>
      <c r="W647" s="9">
        <f>ROUND(_xlfn.NORM.INV(K647,Params!$B$13,Params!$B$14),1)</f>
        <v/>
      </c>
      <c r="X647" s="9">
        <f>ROUND(_xlfn.NORM.INV(L647,Params!$B$15,Params!$B$16),2)</f>
        <v/>
      </c>
      <c r="Y647" s="9">
        <f>ROUND(_xlfn.NORM.INV(M647,Params!$B$15,Params!$B$16)+Params!$B$17+Params!$B$18*M647,2)</f>
        <v/>
      </c>
      <c r="Z647" s="9">
        <f>ROUND(_xlfn.NORM.INV(N647,Params!$B$13,Params!$B$14)+Params!$B$17+Params!$B$18*N647,1)</f>
        <v/>
      </c>
    </row>
    <row r="648">
      <c r="A648" s="11" t="n">
        <v>647</v>
      </c>
      <c r="B648" s="12">
        <f>INT((A648-1)/122)+1</f>
        <v/>
      </c>
      <c r="C648" s="13" t="n">
        <v>0.118707</v>
      </c>
      <c r="D648" s="13" t="n">
        <v>0.073049</v>
      </c>
      <c r="E648" s="13" t="n">
        <v>0.877617</v>
      </c>
      <c r="F648" s="13" t="n">
        <v>0.364693</v>
      </c>
      <c r="G648" s="13" t="n">
        <v>0.032795</v>
      </c>
      <c r="H648" s="13" t="n">
        <v>0.917279</v>
      </c>
      <c r="I648" s="13" t="n">
        <v>0.08612300000000001</v>
      </c>
      <c r="J648" s="13" t="n">
        <v>0.264121</v>
      </c>
      <c r="K648" s="13" t="n">
        <v>0.615094</v>
      </c>
      <c r="L648" s="13" t="n">
        <v>0.480623</v>
      </c>
      <c r="M648" s="13" t="n">
        <v>0.554297</v>
      </c>
      <c r="N648" s="13" t="n">
        <v>0.112454</v>
      </c>
      <c r="O648" s="9">
        <f>IF(C648&lt;=1-Params!$B$4,0,MAX(0.1,ROUND(_xlfn.GAMMA.INV((C648-(1-Params!$B$4))/Params!$B$4,Params!$B$5,Params!$B$6),1)))</f>
        <v/>
      </c>
      <c r="P648" s="9">
        <f>IF(D648&lt;=1-Params!$B$7,0,ROUND(_xlfn.GAMMA.INV((D648-(1-Params!$B$7))/Params!$B$7,Params!$B$8,Params!$B$9),3))</f>
        <v/>
      </c>
      <c r="Q648" s="9">
        <f>IF(E648&lt;=1-Params!$B$4,0,MAX(0.1,ROUND(_xlfn.GAMMA.INV((E648-(1-Params!$B$4))/Params!$B$4,Params!$B$5,Params!$B$6),1)))</f>
        <v/>
      </c>
      <c r="R648" s="9">
        <f>IF(F648&lt;=1-Params!$B$7,0,ROUND(_xlfn.GAMMA.INV((F648-(1-Params!$B$7))/Params!$B$7,Params!$B$8,Params!$B$9),3))</f>
        <v/>
      </c>
      <c r="S648" s="9">
        <f>IF(G648&lt;=1-Params!$B$7,0,ROUND((Params!$B$10+Params!$B$11*G648^Params!$B$12)*_xlfn.GAMMA.INV((G648-(1-Params!$B$7))/Params!$B$7,Params!$B$8,Params!$B$9),3))</f>
        <v/>
      </c>
      <c r="T648" s="9">
        <f>IF(H648&lt;=1-Params!$B$4,0,MAX(0.1,ROUND((Params!$B$10+Params!$B$11*H648^Params!$B$12)*_xlfn.GAMMA.INV((H648-(1-Params!$B$4))/Params!$B$4,Params!$B$5,Params!$B$6),1)))</f>
        <v/>
      </c>
      <c r="U648" s="9">
        <f>ROUND(_xlfn.NORM.INV(I648,Params!$B$13,Params!$B$14),1)</f>
        <v/>
      </c>
      <c r="V648" s="9">
        <f>ROUND(_xlfn.NORM.INV(J648,Params!$B$15,Params!$B$16),2)</f>
        <v/>
      </c>
      <c r="W648" s="9">
        <f>ROUND(_xlfn.NORM.INV(K648,Params!$B$13,Params!$B$14),1)</f>
        <v/>
      </c>
      <c r="X648" s="9">
        <f>ROUND(_xlfn.NORM.INV(L648,Params!$B$15,Params!$B$16),2)</f>
        <v/>
      </c>
      <c r="Y648" s="9">
        <f>ROUND(_xlfn.NORM.INV(M648,Params!$B$15,Params!$B$16)+Params!$B$17+Params!$B$18*M648,2)</f>
        <v/>
      </c>
      <c r="Z648" s="9">
        <f>ROUND(_xlfn.NORM.INV(N648,Params!$B$13,Params!$B$14)+Params!$B$17+Params!$B$18*N648,1)</f>
        <v/>
      </c>
    </row>
    <row r="649">
      <c r="A649" s="11" t="n">
        <v>648</v>
      </c>
      <c r="B649" s="12">
        <f>INT((A649-1)/122)+1</f>
        <v/>
      </c>
      <c r="C649" s="13" t="n">
        <v>0.18359</v>
      </c>
      <c r="D649" s="13" t="n">
        <v>0.703837</v>
      </c>
      <c r="E649" s="13" t="n">
        <v>0.570229</v>
      </c>
      <c r="F649" s="13" t="n">
        <v>0.959015</v>
      </c>
      <c r="G649" s="13" t="n">
        <v>0.896018</v>
      </c>
      <c r="H649" s="13" t="n">
        <v>0.941164</v>
      </c>
      <c r="I649" s="13" t="n">
        <v>0.073487</v>
      </c>
      <c r="J649" s="13" t="n">
        <v>0.190761</v>
      </c>
      <c r="K649" s="13" t="n">
        <v>0.351082</v>
      </c>
      <c r="L649" s="13" t="n">
        <v>0.261068</v>
      </c>
      <c r="M649" s="13" t="n">
        <v>0.455468</v>
      </c>
      <c r="N649" s="13" t="n">
        <v>0.447922</v>
      </c>
      <c r="O649" s="9">
        <f>IF(C649&lt;=1-Params!$B$4,0,MAX(0.1,ROUND(_xlfn.GAMMA.INV((C649-(1-Params!$B$4))/Params!$B$4,Params!$B$5,Params!$B$6),1)))</f>
        <v/>
      </c>
      <c r="P649" s="9">
        <f>IF(D649&lt;=1-Params!$B$7,0,ROUND(_xlfn.GAMMA.INV((D649-(1-Params!$B$7))/Params!$B$7,Params!$B$8,Params!$B$9),3))</f>
        <v/>
      </c>
      <c r="Q649" s="9">
        <f>IF(E649&lt;=1-Params!$B$4,0,MAX(0.1,ROUND(_xlfn.GAMMA.INV((E649-(1-Params!$B$4))/Params!$B$4,Params!$B$5,Params!$B$6),1)))</f>
        <v/>
      </c>
      <c r="R649" s="9">
        <f>IF(F649&lt;=1-Params!$B$7,0,ROUND(_xlfn.GAMMA.INV((F649-(1-Params!$B$7))/Params!$B$7,Params!$B$8,Params!$B$9),3))</f>
        <v/>
      </c>
      <c r="S649" s="9">
        <f>IF(G649&lt;=1-Params!$B$7,0,ROUND((Params!$B$10+Params!$B$11*G649^Params!$B$12)*_xlfn.GAMMA.INV((G649-(1-Params!$B$7))/Params!$B$7,Params!$B$8,Params!$B$9),3))</f>
        <v/>
      </c>
      <c r="T649" s="9">
        <f>IF(H649&lt;=1-Params!$B$4,0,MAX(0.1,ROUND((Params!$B$10+Params!$B$11*H649^Params!$B$12)*_xlfn.GAMMA.INV((H649-(1-Params!$B$4))/Params!$B$4,Params!$B$5,Params!$B$6),1)))</f>
        <v/>
      </c>
      <c r="U649" s="9">
        <f>ROUND(_xlfn.NORM.INV(I649,Params!$B$13,Params!$B$14),1)</f>
        <v/>
      </c>
      <c r="V649" s="9">
        <f>ROUND(_xlfn.NORM.INV(J649,Params!$B$15,Params!$B$16),2)</f>
        <v/>
      </c>
      <c r="W649" s="9">
        <f>ROUND(_xlfn.NORM.INV(K649,Params!$B$13,Params!$B$14),1)</f>
        <v/>
      </c>
      <c r="X649" s="9">
        <f>ROUND(_xlfn.NORM.INV(L649,Params!$B$15,Params!$B$16),2)</f>
        <v/>
      </c>
      <c r="Y649" s="9">
        <f>ROUND(_xlfn.NORM.INV(M649,Params!$B$15,Params!$B$16)+Params!$B$17+Params!$B$18*M649,2)</f>
        <v/>
      </c>
      <c r="Z649" s="9">
        <f>ROUND(_xlfn.NORM.INV(N649,Params!$B$13,Params!$B$14)+Params!$B$17+Params!$B$18*N649,1)</f>
        <v/>
      </c>
    </row>
    <row r="650">
      <c r="A650" s="11" t="n">
        <v>649</v>
      </c>
      <c r="B650" s="12">
        <f>INT((A650-1)/122)+1</f>
        <v/>
      </c>
      <c r="C650" s="13" t="n">
        <v>0.533798</v>
      </c>
      <c r="D650" s="13" t="n">
        <v>0.887929</v>
      </c>
      <c r="E650" s="13" t="n">
        <v>0.824254</v>
      </c>
      <c r="F650" s="13" t="n">
        <v>0.962109</v>
      </c>
      <c r="G650" s="13" t="n">
        <v>0.989051</v>
      </c>
      <c r="H650" s="13" t="n">
        <v>0.575265</v>
      </c>
      <c r="I650" s="13" t="n">
        <v>0.3135</v>
      </c>
      <c r="J650" s="13" t="n">
        <v>0.307856</v>
      </c>
      <c r="K650" s="13" t="n">
        <v>0.72272</v>
      </c>
      <c r="L650" s="13" t="n">
        <v>0.545883</v>
      </c>
      <c r="M650" s="13" t="n">
        <v>0.177154</v>
      </c>
      <c r="N650" s="13" t="n">
        <v>0.167927</v>
      </c>
      <c r="O650" s="9">
        <f>IF(C650&lt;=1-Params!$B$4,0,MAX(0.1,ROUND(_xlfn.GAMMA.INV((C650-(1-Params!$B$4))/Params!$B$4,Params!$B$5,Params!$B$6),1)))</f>
        <v/>
      </c>
      <c r="P650" s="9">
        <f>IF(D650&lt;=1-Params!$B$7,0,ROUND(_xlfn.GAMMA.INV((D650-(1-Params!$B$7))/Params!$B$7,Params!$B$8,Params!$B$9),3))</f>
        <v/>
      </c>
      <c r="Q650" s="9">
        <f>IF(E650&lt;=1-Params!$B$4,0,MAX(0.1,ROUND(_xlfn.GAMMA.INV((E650-(1-Params!$B$4))/Params!$B$4,Params!$B$5,Params!$B$6),1)))</f>
        <v/>
      </c>
      <c r="R650" s="9">
        <f>IF(F650&lt;=1-Params!$B$7,0,ROUND(_xlfn.GAMMA.INV((F650-(1-Params!$B$7))/Params!$B$7,Params!$B$8,Params!$B$9),3))</f>
        <v/>
      </c>
      <c r="S650" s="9">
        <f>IF(G650&lt;=1-Params!$B$7,0,ROUND((Params!$B$10+Params!$B$11*G650^Params!$B$12)*_xlfn.GAMMA.INV((G650-(1-Params!$B$7))/Params!$B$7,Params!$B$8,Params!$B$9),3))</f>
        <v/>
      </c>
      <c r="T650" s="9">
        <f>IF(H650&lt;=1-Params!$B$4,0,MAX(0.1,ROUND((Params!$B$10+Params!$B$11*H650^Params!$B$12)*_xlfn.GAMMA.INV((H650-(1-Params!$B$4))/Params!$B$4,Params!$B$5,Params!$B$6),1)))</f>
        <v/>
      </c>
      <c r="U650" s="9">
        <f>ROUND(_xlfn.NORM.INV(I650,Params!$B$13,Params!$B$14),1)</f>
        <v/>
      </c>
      <c r="V650" s="9">
        <f>ROUND(_xlfn.NORM.INV(J650,Params!$B$15,Params!$B$16),2)</f>
        <v/>
      </c>
      <c r="W650" s="9">
        <f>ROUND(_xlfn.NORM.INV(K650,Params!$B$13,Params!$B$14),1)</f>
        <v/>
      </c>
      <c r="X650" s="9">
        <f>ROUND(_xlfn.NORM.INV(L650,Params!$B$15,Params!$B$16),2)</f>
        <v/>
      </c>
      <c r="Y650" s="9">
        <f>ROUND(_xlfn.NORM.INV(M650,Params!$B$15,Params!$B$16)+Params!$B$17+Params!$B$18*M650,2)</f>
        <v/>
      </c>
      <c r="Z650" s="9">
        <f>ROUND(_xlfn.NORM.INV(N650,Params!$B$13,Params!$B$14)+Params!$B$17+Params!$B$18*N650,1)</f>
        <v/>
      </c>
    </row>
    <row r="651">
      <c r="A651" s="11" t="n">
        <v>650</v>
      </c>
      <c r="B651" s="12">
        <f>INT((A651-1)/122)+1</f>
        <v/>
      </c>
      <c r="C651" s="13" t="n">
        <v>0.509118</v>
      </c>
      <c r="D651" s="13" t="n">
        <v>0.944101</v>
      </c>
      <c r="E651" s="13" t="n">
        <v>0.329223</v>
      </c>
      <c r="F651" s="13" t="n">
        <v>0.982994</v>
      </c>
      <c r="G651" s="13" t="n">
        <v>0.767122</v>
      </c>
      <c r="H651" s="13" t="n">
        <v>0.705415</v>
      </c>
      <c r="I651" s="13" t="n">
        <v>0.668806</v>
      </c>
      <c r="J651" s="13" t="n">
        <v>0.196253</v>
      </c>
      <c r="K651" s="13" t="n">
        <v>0.318835</v>
      </c>
      <c r="L651" s="13" t="n">
        <v>0.07145899999999999</v>
      </c>
      <c r="M651" s="13" t="n">
        <v>0.294182</v>
      </c>
      <c r="N651" s="13" t="n">
        <v>0.293268</v>
      </c>
      <c r="O651" s="9">
        <f>IF(C651&lt;=1-Params!$B$4,0,MAX(0.1,ROUND(_xlfn.GAMMA.INV((C651-(1-Params!$B$4))/Params!$B$4,Params!$B$5,Params!$B$6),1)))</f>
        <v/>
      </c>
      <c r="P651" s="9">
        <f>IF(D651&lt;=1-Params!$B$7,0,ROUND(_xlfn.GAMMA.INV((D651-(1-Params!$B$7))/Params!$B$7,Params!$B$8,Params!$B$9),3))</f>
        <v/>
      </c>
      <c r="Q651" s="9">
        <f>IF(E651&lt;=1-Params!$B$4,0,MAX(0.1,ROUND(_xlfn.GAMMA.INV((E651-(1-Params!$B$4))/Params!$B$4,Params!$B$5,Params!$B$6),1)))</f>
        <v/>
      </c>
      <c r="R651" s="9">
        <f>IF(F651&lt;=1-Params!$B$7,0,ROUND(_xlfn.GAMMA.INV((F651-(1-Params!$B$7))/Params!$B$7,Params!$B$8,Params!$B$9),3))</f>
        <v/>
      </c>
      <c r="S651" s="9">
        <f>IF(G651&lt;=1-Params!$B$7,0,ROUND((Params!$B$10+Params!$B$11*G651^Params!$B$12)*_xlfn.GAMMA.INV((G651-(1-Params!$B$7))/Params!$B$7,Params!$B$8,Params!$B$9),3))</f>
        <v/>
      </c>
      <c r="T651" s="9">
        <f>IF(H651&lt;=1-Params!$B$4,0,MAX(0.1,ROUND((Params!$B$10+Params!$B$11*H651^Params!$B$12)*_xlfn.GAMMA.INV((H651-(1-Params!$B$4))/Params!$B$4,Params!$B$5,Params!$B$6),1)))</f>
        <v/>
      </c>
      <c r="U651" s="9">
        <f>ROUND(_xlfn.NORM.INV(I651,Params!$B$13,Params!$B$14),1)</f>
        <v/>
      </c>
      <c r="V651" s="9">
        <f>ROUND(_xlfn.NORM.INV(J651,Params!$B$15,Params!$B$16),2)</f>
        <v/>
      </c>
      <c r="W651" s="9">
        <f>ROUND(_xlfn.NORM.INV(K651,Params!$B$13,Params!$B$14),1)</f>
        <v/>
      </c>
      <c r="X651" s="9">
        <f>ROUND(_xlfn.NORM.INV(L651,Params!$B$15,Params!$B$16),2)</f>
        <v/>
      </c>
      <c r="Y651" s="9">
        <f>ROUND(_xlfn.NORM.INV(M651,Params!$B$15,Params!$B$16)+Params!$B$17+Params!$B$18*M651,2)</f>
        <v/>
      </c>
      <c r="Z651" s="9">
        <f>ROUND(_xlfn.NORM.INV(N651,Params!$B$13,Params!$B$14)+Params!$B$17+Params!$B$18*N651,1)</f>
        <v/>
      </c>
    </row>
    <row r="652">
      <c r="A652" s="11" t="n">
        <v>651</v>
      </c>
      <c r="B652" s="12">
        <f>INT((A652-1)/122)+1</f>
        <v/>
      </c>
      <c r="C652" s="13" t="n">
        <v>0.222541</v>
      </c>
      <c r="D652" s="13" t="n">
        <v>0.903524</v>
      </c>
      <c r="E652" s="13" t="n">
        <v>0.450152</v>
      </c>
      <c r="F652" s="13" t="n">
        <v>0.392351</v>
      </c>
      <c r="G652" s="13" t="n">
        <v>0.362515</v>
      </c>
      <c r="H652" s="13" t="n">
        <v>0.490301</v>
      </c>
      <c r="I652" s="13" t="n">
        <v>0.243928</v>
      </c>
      <c r="J652" s="13" t="n">
        <v>0.7805</v>
      </c>
      <c r="K652" s="13" t="n">
        <v>0.337679</v>
      </c>
      <c r="L652" s="13" t="n">
        <v>0.066985</v>
      </c>
      <c r="M652" s="13" t="n">
        <v>0.648407</v>
      </c>
      <c r="N652" s="13" t="n">
        <v>0.207099</v>
      </c>
      <c r="O652" s="9">
        <f>IF(C652&lt;=1-Params!$B$4,0,MAX(0.1,ROUND(_xlfn.GAMMA.INV((C652-(1-Params!$B$4))/Params!$B$4,Params!$B$5,Params!$B$6),1)))</f>
        <v/>
      </c>
      <c r="P652" s="9">
        <f>IF(D652&lt;=1-Params!$B$7,0,ROUND(_xlfn.GAMMA.INV((D652-(1-Params!$B$7))/Params!$B$7,Params!$B$8,Params!$B$9),3))</f>
        <v/>
      </c>
      <c r="Q652" s="9">
        <f>IF(E652&lt;=1-Params!$B$4,0,MAX(0.1,ROUND(_xlfn.GAMMA.INV((E652-(1-Params!$B$4))/Params!$B$4,Params!$B$5,Params!$B$6),1)))</f>
        <v/>
      </c>
      <c r="R652" s="9">
        <f>IF(F652&lt;=1-Params!$B$7,0,ROUND(_xlfn.GAMMA.INV((F652-(1-Params!$B$7))/Params!$B$7,Params!$B$8,Params!$B$9),3))</f>
        <v/>
      </c>
      <c r="S652" s="9">
        <f>IF(G652&lt;=1-Params!$B$7,0,ROUND((Params!$B$10+Params!$B$11*G652^Params!$B$12)*_xlfn.GAMMA.INV((G652-(1-Params!$B$7))/Params!$B$7,Params!$B$8,Params!$B$9),3))</f>
        <v/>
      </c>
      <c r="T652" s="9">
        <f>IF(H652&lt;=1-Params!$B$4,0,MAX(0.1,ROUND((Params!$B$10+Params!$B$11*H652^Params!$B$12)*_xlfn.GAMMA.INV((H652-(1-Params!$B$4))/Params!$B$4,Params!$B$5,Params!$B$6),1)))</f>
        <v/>
      </c>
      <c r="U652" s="9">
        <f>ROUND(_xlfn.NORM.INV(I652,Params!$B$13,Params!$B$14),1)</f>
        <v/>
      </c>
      <c r="V652" s="9">
        <f>ROUND(_xlfn.NORM.INV(J652,Params!$B$15,Params!$B$16),2)</f>
        <v/>
      </c>
      <c r="W652" s="9">
        <f>ROUND(_xlfn.NORM.INV(K652,Params!$B$13,Params!$B$14),1)</f>
        <v/>
      </c>
      <c r="X652" s="9">
        <f>ROUND(_xlfn.NORM.INV(L652,Params!$B$15,Params!$B$16),2)</f>
        <v/>
      </c>
      <c r="Y652" s="9">
        <f>ROUND(_xlfn.NORM.INV(M652,Params!$B$15,Params!$B$16)+Params!$B$17+Params!$B$18*M652,2)</f>
        <v/>
      </c>
      <c r="Z652" s="9">
        <f>ROUND(_xlfn.NORM.INV(N652,Params!$B$13,Params!$B$14)+Params!$B$17+Params!$B$18*N652,1)</f>
        <v/>
      </c>
    </row>
    <row r="653">
      <c r="A653" s="11" t="n">
        <v>652</v>
      </c>
      <c r="B653" s="12">
        <f>INT((A653-1)/122)+1</f>
        <v/>
      </c>
      <c r="C653" s="13" t="n">
        <v>0.527399</v>
      </c>
      <c r="D653" s="13" t="n">
        <v>0.719122</v>
      </c>
      <c r="E653" s="13" t="n">
        <v>0.648162</v>
      </c>
      <c r="F653" s="13" t="n">
        <v>0.607009</v>
      </c>
      <c r="G653" s="13" t="n">
        <v>0.511283</v>
      </c>
      <c r="H653" s="13" t="n">
        <v>0.377499</v>
      </c>
      <c r="I653" s="13" t="n">
        <v>0.287619</v>
      </c>
      <c r="J653" s="13" t="n">
        <v>0.776201</v>
      </c>
      <c r="K653" s="13" t="n">
        <v>0.51042</v>
      </c>
      <c r="L653" s="13" t="n">
        <v>0.212703</v>
      </c>
      <c r="M653" s="13" t="n">
        <v>0.763524</v>
      </c>
      <c r="N653" s="13" t="n">
        <v>0.382253</v>
      </c>
      <c r="O653" s="9">
        <f>IF(C653&lt;=1-Params!$B$4,0,MAX(0.1,ROUND(_xlfn.GAMMA.INV((C653-(1-Params!$B$4))/Params!$B$4,Params!$B$5,Params!$B$6),1)))</f>
        <v/>
      </c>
      <c r="P653" s="9">
        <f>IF(D653&lt;=1-Params!$B$7,0,ROUND(_xlfn.GAMMA.INV((D653-(1-Params!$B$7))/Params!$B$7,Params!$B$8,Params!$B$9),3))</f>
        <v/>
      </c>
      <c r="Q653" s="9">
        <f>IF(E653&lt;=1-Params!$B$4,0,MAX(0.1,ROUND(_xlfn.GAMMA.INV((E653-(1-Params!$B$4))/Params!$B$4,Params!$B$5,Params!$B$6),1)))</f>
        <v/>
      </c>
      <c r="R653" s="9">
        <f>IF(F653&lt;=1-Params!$B$7,0,ROUND(_xlfn.GAMMA.INV((F653-(1-Params!$B$7))/Params!$B$7,Params!$B$8,Params!$B$9),3))</f>
        <v/>
      </c>
      <c r="S653" s="9">
        <f>IF(G653&lt;=1-Params!$B$7,0,ROUND((Params!$B$10+Params!$B$11*G653^Params!$B$12)*_xlfn.GAMMA.INV((G653-(1-Params!$B$7))/Params!$B$7,Params!$B$8,Params!$B$9),3))</f>
        <v/>
      </c>
      <c r="T653" s="9">
        <f>IF(H653&lt;=1-Params!$B$4,0,MAX(0.1,ROUND((Params!$B$10+Params!$B$11*H653^Params!$B$12)*_xlfn.GAMMA.INV((H653-(1-Params!$B$4))/Params!$B$4,Params!$B$5,Params!$B$6),1)))</f>
        <v/>
      </c>
      <c r="U653" s="9">
        <f>ROUND(_xlfn.NORM.INV(I653,Params!$B$13,Params!$B$14),1)</f>
        <v/>
      </c>
      <c r="V653" s="9">
        <f>ROUND(_xlfn.NORM.INV(J653,Params!$B$15,Params!$B$16),2)</f>
        <v/>
      </c>
      <c r="W653" s="9">
        <f>ROUND(_xlfn.NORM.INV(K653,Params!$B$13,Params!$B$14),1)</f>
        <v/>
      </c>
      <c r="X653" s="9">
        <f>ROUND(_xlfn.NORM.INV(L653,Params!$B$15,Params!$B$16),2)</f>
        <v/>
      </c>
      <c r="Y653" s="9">
        <f>ROUND(_xlfn.NORM.INV(M653,Params!$B$15,Params!$B$16)+Params!$B$17+Params!$B$18*M653,2)</f>
        <v/>
      </c>
      <c r="Z653" s="9">
        <f>ROUND(_xlfn.NORM.INV(N653,Params!$B$13,Params!$B$14)+Params!$B$17+Params!$B$18*N653,1)</f>
        <v/>
      </c>
    </row>
    <row r="654">
      <c r="A654" s="11" t="n">
        <v>653</v>
      </c>
      <c r="B654" s="12">
        <f>INT((A654-1)/122)+1</f>
        <v/>
      </c>
      <c r="C654" s="13" t="n">
        <v>0.156531</v>
      </c>
      <c r="D654" s="13" t="n">
        <v>0.183455</v>
      </c>
      <c r="E654" s="13" t="n">
        <v>0.660452</v>
      </c>
      <c r="F654" s="13" t="n">
        <v>0.565805</v>
      </c>
      <c r="G654" s="13" t="n">
        <v>0.530133</v>
      </c>
      <c r="H654" s="13" t="n">
        <v>0.938311</v>
      </c>
      <c r="I654" s="13" t="n">
        <v>0.437735</v>
      </c>
      <c r="J654" s="13" t="n">
        <v>0.76068</v>
      </c>
      <c r="K654" s="13" t="n">
        <v>0.307289</v>
      </c>
      <c r="L654" s="13" t="n">
        <v>0.086019</v>
      </c>
      <c r="M654" s="13" t="n">
        <v>0.577515</v>
      </c>
      <c r="N654" s="13" t="n">
        <v>0.765369</v>
      </c>
      <c r="O654" s="9">
        <f>IF(C654&lt;=1-Params!$B$4,0,MAX(0.1,ROUND(_xlfn.GAMMA.INV((C654-(1-Params!$B$4))/Params!$B$4,Params!$B$5,Params!$B$6),1)))</f>
        <v/>
      </c>
      <c r="P654" s="9">
        <f>IF(D654&lt;=1-Params!$B$7,0,ROUND(_xlfn.GAMMA.INV((D654-(1-Params!$B$7))/Params!$B$7,Params!$B$8,Params!$B$9),3))</f>
        <v/>
      </c>
      <c r="Q654" s="9">
        <f>IF(E654&lt;=1-Params!$B$4,0,MAX(0.1,ROUND(_xlfn.GAMMA.INV((E654-(1-Params!$B$4))/Params!$B$4,Params!$B$5,Params!$B$6),1)))</f>
        <v/>
      </c>
      <c r="R654" s="9">
        <f>IF(F654&lt;=1-Params!$B$7,0,ROUND(_xlfn.GAMMA.INV((F654-(1-Params!$B$7))/Params!$B$7,Params!$B$8,Params!$B$9),3))</f>
        <v/>
      </c>
      <c r="S654" s="9">
        <f>IF(G654&lt;=1-Params!$B$7,0,ROUND((Params!$B$10+Params!$B$11*G654^Params!$B$12)*_xlfn.GAMMA.INV((G654-(1-Params!$B$7))/Params!$B$7,Params!$B$8,Params!$B$9),3))</f>
        <v/>
      </c>
      <c r="T654" s="9">
        <f>IF(H654&lt;=1-Params!$B$4,0,MAX(0.1,ROUND((Params!$B$10+Params!$B$11*H654^Params!$B$12)*_xlfn.GAMMA.INV((H654-(1-Params!$B$4))/Params!$B$4,Params!$B$5,Params!$B$6),1)))</f>
        <v/>
      </c>
      <c r="U654" s="9">
        <f>ROUND(_xlfn.NORM.INV(I654,Params!$B$13,Params!$B$14),1)</f>
        <v/>
      </c>
      <c r="V654" s="9">
        <f>ROUND(_xlfn.NORM.INV(J654,Params!$B$15,Params!$B$16),2)</f>
        <v/>
      </c>
      <c r="W654" s="9">
        <f>ROUND(_xlfn.NORM.INV(K654,Params!$B$13,Params!$B$14),1)</f>
        <v/>
      </c>
      <c r="X654" s="9">
        <f>ROUND(_xlfn.NORM.INV(L654,Params!$B$15,Params!$B$16),2)</f>
        <v/>
      </c>
      <c r="Y654" s="9">
        <f>ROUND(_xlfn.NORM.INV(M654,Params!$B$15,Params!$B$16)+Params!$B$17+Params!$B$18*M654,2)</f>
        <v/>
      </c>
      <c r="Z654" s="9">
        <f>ROUND(_xlfn.NORM.INV(N654,Params!$B$13,Params!$B$14)+Params!$B$17+Params!$B$18*N654,1)</f>
        <v/>
      </c>
    </row>
    <row r="655">
      <c r="A655" s="11" t="n">
        <v>654</v>
      </c>
      <c r="B655" s="12">
        <f>INT((A655-1)/122)+1</f>
        <v/>
      </c>
      <c r="C655" s="13" t="n">
        <v>0.087564</v>
      </c>
      <c r="D655" s="13" t="n">
        <v>0.296752</v>
      </c>
      <c r="E655" s="13" t="n">
        <v>0.432204</v>
      </c>
      <c r="F655" s="13" t="n">
        <v>0.259172</v>
      </c>
      <c r="G655" s="13" t="n">
        <v>0.624577</v>
      </c>
      <c r="H655" s="13" t="n">
        <v>0.987128</v>
      </c>
      <c r="I655" s="13" t="n">
        <v>0.623395</v>
      </c>
      <c r="J655" s="13" t="n">
        <v>0.456445</v>
      </c>
      <c r="K655" s="13" t="n">
        <v>0.432417</v>
      </c>
      <c r="L655" s="13" t="n">
        <v>0.202685</v>
      </c>
      <c r="M655" s="13" t="n">
        <v>0.106795</v>
      </c>
      <c r="N655" s="13" t="n">
        <v>0.322548</v>
      </c>
      <c r="O655" s="9">
        <f>IF(C655&lt;=1-Params!$B$4,0,MAX(0.1,ROUND(_xlfn.GAMMA.INV((C655-(1-Params!$B$4))/Params!$B$4,Params!$B$5,Params!$B$6),1)))</f>
        <v/>
      </c>
      <c r="P655" s="9">
        <f>IF(D655&lt;=1-Params!$B$7,0,ROUND(_xlfn.GAMMA.INV((D655-(1-Params!$B$7))/Params!$B$7,Params!$B$8,Params!$B$9),3))</f>
        <v/>
      </c>
      <c r="Q655" s="9">
        <f>IF(E655&lt;=1-Params!$B$4,0,MAX(0.1,ROUND(_xlfn.GAMMA.INV((E655-(1-Params!$B$4))/Params!$B$4,Params!$B$5,Params!$B$6),1)))</f>
        <v/>
      </c>
      <c r="R655" s="9">
        <f>IF(F655&lt;=1-Params!$B$7,0,ROUND(_xlfn.GAMMA.INV((F655-(1-Params!$B$7))/Params!$B$7,Params!$B$8,Params!$B$9),3))</f>
        <v/>
      </c>
      <c r="S655" s="9">
        <f>IF(G655&lt;=1-Params!$B$7,0,ROUND((Params!$B$10+Params!$B$11*G655^Params!$B$12)*_xlfn.GAMMA.INV((G655-(1-Params!$B$7))/Params!$B$7,Params!$B$8,Params!$B$9),3))</f>
        <v/>
      </c>
      <c r="T655" s="9">
        <f>IF(H655&lt;=1-Params!$B$4,0,MAX(0.1,ROUND((Params!$B$10+Params!$B$11*H655^Params!$B$12)*_xlfn.GAMMA.INV((H655-(1-Params!$B$4))/Params!$B$4,Params!$B$5,Params!$B$6),1)))</f>
        <v/>
      </c>
      <c r="U655" s="9">
        <f>ROUND(_xlfn.NORM.INV(I655,Params!$B$13,Params!$B$14),1)</f>
        <v/>
      </c>
      <c r="V655" s="9">
        <f>ROUND(_xlfn.NORM.INV(J655,Params!$B$15,Params!$B$16),2)</f>
        <v/>
      </c>
      <c r="W655" s="9">
        <f>ROUND(_xlfn.NORM.INV(K655,Params!$B$13,Params!$B$14),1)</f>
        <v/>
      </c>
      <c r="X655" s="9">
        <f>ROUND(_xlfn.NORM.INV(L655,Params!$B$15,Params!$B$16),2)</f>
        <v/>
      </c>
      <c r="Y655" s="9">
        <f>ROUND(_xlfn.NORM.INV(M655,Params!$B$15,Params!$B$16)+Params!$B$17+Params!$B$18*M655,2)</f>
        <v/>
      </c>
      <c r="Z655" s="9">
        <f>ROUND(_xlfn.NORM.INV(N655,Params!$B$13,Params!$B$14)+Params!$B$17+Params!$B$18*N655,1)</f>
        <v/>
      </c>
    </row>
    <row r="656">
      <c r="A656" s="11" t="n">
        <v>655</v>
      </c>
      <c r="B656" s="12">
        <f>INT((A656-1)/122)+1</f>
        <v/>
      </c>
      <c r="C656" s="13" t="n">
        <v>0.041066</v>
      </c>
      <c r="D656" s="13" t="n">
        <v>0.598098</v>
      </c>
      <c r="E656" s="13" t="n">
        <v>0.637495</v>
      </c>
      <c r="F656" s="13" t="n">
        <v>0.047746</v>
      </c>
      <c r="G656" s="13" t="n">
        <v>0.423478</v>
      </c>
      <c r="H656" s="13" t="n">
        <v>0.9811260000000001</v>
      </c>
      <c r="I656" s="13" t="n">
        <v>0.42082</v>
      </c>
      <c r="J656" s="13" t="n">
        <v>0.170526</v>
      </c>
      <c r="K656" s="13" t="n">
        <v>0.262946</v>
      </c>
      <c r="L656" s="13" t="n">
        <v>0.212922</v>
      </c>
      <c r="M656" s="13" t="n">
        <v>0.137502</v>
      </c>
      <c r="N656" s="13" t="n">
        <v>0.671228</v>
      </c>
      <c r="O656" s="9">
        <f>IF(C656&lt;=1-Params!$B$4,0,MAX(0.1,ROUND(_xlfn.GAMMA.INV((C656-(1-Params!$B$4))/Params!$B$4,Params!$B$5,Params!$B$6),1)))</f>
        <v/>
      </c>
      <c r="P656" s="9">
        <f>IF(D656&lt;=1-Params!$B$7,0,ROUND(_xlfn.GAMMA.INV((D656-(1-Params!$B$7))/Params!$B$7,Params!$B$8,Params!$B$9),3))</f>
        <v/>
      </c>
      <c r="Q656" s="9">
        <f>IF(E656&lt;=1-Params!$B$4,0,MAX(0.1,ROUND(_xlfn.GAMMA.INV((E656-(1-Params!$B$4))/Params!$B$4,Params!$B$5,Params!$B$6),1)))</f>
        <v/>
      </c>
      <c r="R656" s="9">
        <f>IF(F656&lt;=1-Params!$B$7,0,ROUND(_xlfn.GAMMA.INV((F656-(1-Params!$B$7))/Params!$B$7,Params!$B$8,Params!$B$9),3))</f>
        <v/>
      </c>
      <c r="S656" s="9">
        <f>IF(G656&lt;=1-Params!$B$7,0,ROUND((Params!$B$10+Params!$B$11*G656^Params!$B$12)*_xlfn.GAMMA.INV((G656-(1-Params!$B$7))/Params!$B$7,Params!$B$8,Params!$B$9),3))</f>
        <v/>
      </c>
      <c r="T656" s="9">
        <f>IF(H656&lt;=1-Params!$B$4,0,MAX(0.1,ROUND((Params!$B$10+Params!$B$11*H656^Params!$B$12)*_xlfn.GAMMA.INV((H656-(1-Params!$B$4))/Params!$B$4,Params!$B$5,Params!$B$6),1)))</f>
        <v/>
      </c>
      <c r="U656" s="9">
        <f>ROUND(_xlfn.NORM.INV(I656,Params!$B$13,Params!$B$14),1)</f>
        <v/>
      </c>
      <c r="V656" s="9">
        <f>ROUND(_xlfn.NORM.INV(J656,Params!$B$15,Params!$B$16),2)</f>
        <v/>
      </c>
      <c r="W656" s="9">
        <f>ROUND(_xlfn.NORM.INV(K656,Params!$B$13,Params!$B$14),1)</f>
        <v/>
      </c>
      <c r="X656" s="9">
        <f>ROUND(_xlfn.NORM.INV(L656,Params!$B$15,Params!$B$16),2)</f>
        <v/>
      </c>
      <c r="Y656" s="9">
        <f>ROUND(_xlfn.NORM.INV(M656,Params!$B$15,Params!$B$16)+Params!$B$17+Params!$B$18*M656,2)</f>
        <v/>
      </c>
      <c r="Z656" s="9">
        <f>ROUND(_xlfn.NORM.INV(N656,Params!$B$13,Params!$B$14)+Params!$B$17+Params!$B$18*N656,1)</f>
        <v/>
      </c>
    </row>
    <row r="657">
      <c r="A657" s="11" t="n">
        <v>656</v>
      </c>
      <c r="B657" s="12">
        <f>INT((A657-1)/122)+1</f>
        <v/>
      </c>
      <c r="C657" s="13" t="n">
        <v>0.346567</v>
      </c>
      <c r="D657" s="13" t="n">
        <v>0.331867</v>
      </c>
      <c r="E657" s="13" t="n">
        <v>0.136117</v>
      </c>
      <c r="F657" s="13" t="n">
        <v>0.005566</v>
      </c>
      <c r="G657" s="13" t="n">
        <v>0.321862</v>
      </c>
      <c r="H657" s="13" t="n">
        <v>0.049473</v>
      </c>
      <c r="I657" s="13" t="n">
        <v>0.279011</v>
      </c>
      <c r="J657" s="13" t="n">
        <v>0.773759</v>
      </c>
      <c r="K657" s="13" t="n">
        <v>0.279404</v>
      </c>
      <c r="L657" s="13" t="n">
        <v>0.421027</v>
      </c>
      <c r="M657" s="13" t="n">
        <v>0.621058</v>
      </c>
      <c r="N657" s="13" t="n">
        <v>0.231134</v>
      </c>
      <c r="O657" s="9">
        <f>IF(C657&lt;=1-Params!$B$4,0,MAX(0.1,ROUND(_xlfn.GAMMA.INV((C657-(1-Params!$B$4))/Params!$B$4,Params!$B$5,Params!$B$6),1)))</f>
        <v/>
      </c>
      <c r="P657" s="9">
        <f>IF(D657&lt;=1-Params!$B$7,0,ROUND(_xlfn.GAMMA.INV((D657-(1-Params!$B$7))/Params!$B$7,Params!$B$8,Params!$B$9),3))</f>
        <v/>
      </c>
      <c r="Q657" s="9">
        <f>IF(E657&lt;=1-Params!$B$4,0,MAX(0.1,ROUND(_xlfn.GAMMA.INV((E657-(1-Params!$B$4))/Params!$B$4,Params!$B$5,Params!$B$6),1)))</f>
        <v/>
      </c>
      <c r="R657" s="9">
        <f>IF(F657&lt;=1-Params!$B$7,0,ROUND(_xlfn.GAMMA.INV((F657-(1-Params!$B$7))/Params!$B$7,Params!$B$8,Params!$B$9),3))</f>
        <v/>
      </c>
      <c r="S657" s="9">
        <f>IF(G657&lt;=1-Params!$B$7,0,ROUND((Params!$B$10+Params!$B$11*G657^Params!$B$12)*_xlfn.GAMMA.INV((G657-(1-Params!$B$7))/Params!$B$7,Params!$B$8,Params!$B$9),3))</f>
        <v/>
      </c>
      <c r="T657" s="9">
        <f>IF(H657&lt;=1-Params!$B$4,0,MAX(0.1,ROUND((Params!$B$10+Params!$B$11*H657^Params!$B$12)*_xlfn.GAMMA.INV((H657-(1-Params!$B$4))/Params!$B$4,Params!$B$5,Params!$B$6),1)))</f>
        <v/>
      </c>
      <c r="U657" s="9">
        <f>ROUND(_xlfn.NORM.INV(I657,Params!$B$13,Params!$B$14),1)</f>
        <v/>
      </c>
      <c r="V657" s="9">
        <f>ROUND(_xlfn.NORM.INV(J657,Params!$B$15,Params!$B$16),2)</f>
        <v/>
      </c>
      <c r="W657" s="9">
        <f>ROUND(_xlfn.NORM.INV(K657,Params!$B$13,Params!$B$14),1)</f>
        <v/>
      </c>
      <c r="X657" s="9">
        <f>ROUND(_xlfn.NORM.INV(L657,Params!$B$15,Params!$B$16),2)</f>
        <v/>
      </c>
      <c r="Y657" s="9">
        <f>ROUND(_xlfn.NORM.INV(M657,Params!$B$15,Params!$B$16)+Params!$B$17+Params!$B$18*M657,2)</f>
        <v/>
      </c>
      <c r="Z657" s="9">
        <f>ROUND(_xlfn.NORM.INV(N657,Params!$B$13,Params!$B$14)+Params!$B$17+Params!$B$18*N657,1)</f>
        <v/>
      </c>
    </row>
    <row r="658">
      <c r="A658" s="11" t="n">
        <v>657</v>
      </c>
      <c r="B658" s="12">
        <f>INT((A658-1)/122)+1</f>
        <v/>
      </c>
      <c r="C658" s="13" t="n">
        <v>0.515893</v>
      </c>
      <c r="D658" s="13" t="n">
        <v>0.31236</v>
      </c>
      <c r="E658" s="13" t="n">
        <v>0.183518</v>
      </c>
      <c r="F658" s="13" t="n">
        <v>0.10298</v>
      </c>
      <c r="G658" s="13" t="n">
        <v>0.015013</v>
      </c>
      <c r="H658" s="13" t="n">
        <v>0.655303</v>
      </c>
      <c r="I658" s="13" t="n">
        <v>0.644308</v>
      </c>
      <c r="J658" s="13" t="n">
        <v>0.44578</v>
      </c>
      <c r="K658" s="13" t="n">
        <v>0.757711</v>
      </c>
      <c r="L658" s="13" t="n">
        <v>0.197635</v>
      </c>
      <c r="M658" s="13" t="n">
        <v>0.733999</v>
      </c>
      <c r="N658" s="13" t="n">
        <v>0.283072</v>
      </c>
      <c r="O658" s="9">
        <f>IF(C658&lt;=1-Params!$B$4,0,MAX(0.1,ROUND(_xlfn.GAMMA.INV((C658-(1-Params!$B$4))/Params!$B$4,Params!$B$5,Params!$B$6),1)))</f>
        <v/>
      </c>
      <c r="P658" s="9">
        <f>IF(D658&lt;=1-Params!$B$7,0,ROUND(_xlfn.GAMMA.INV((D658-(1-Params!$B$7))/Params!$B$7,Params!$B$8,Params!$B$9),3))</f>
        <v/>
      </c>
      <c r="Q658" s="9">
        <f>IF(E658&lt;=1-Params!$B$4,0,MAX(0.1,ROUND(_xlfn.GAMMA.INV((E658-(1-Params!$B$4))/Params!$B$4,Params!$B$5,Params!$B$6),1)))</f>
        <v/>
      </c>
      <c r="R658" s="9">
        <f>IF(F658&lt;=1-Params!$B$7,0,ROUND(_xlfn.GAMMA.INV((F658-(1-Params!$B$7))/Params!$B$7,Params!$B$8,Params!$B$9),3))</f>
        <v/>
      </c>
      <c r="S658" s="9">
        <f>IF(G658&lt;=1-Params!$B$7,0,ROUND((Params!$B$10+Params!$B$11*G658^Params!$B$12)*_xlfn.GAMMA.INV((G658-(1-Params!$B$7))/Params!$B$7,Params!$B$8,Params!$B$9),3))</f>
        <v/>
      </c>
      <c r="T658" s="9">
        <f>IF(H658&lt;=1-Params!$B$4,0,MAX(0.1,ROUND((Params!$B$10+Params!$B$11*H658^Params!$B$12)*_xlfn.GAMMA.INV((H658-(1-Params!$B$4))/Params!$B$4,Params!$B$5,Params!$B$6),1)))</f>
        <v/>
      </c>
      <c r="U658" s="9">
        <f>ROUND(_xlfn.NORM.INV(I658,Params!$B$13,Params!$B$14),1)</f>
        <v/>
      </c>
      <c r="V658" s="9">
        <f>ROUND(_xlfn.NORM.INV(J658,Params!$B$15,Params!$B$16),2)</f>
        <v/>
      </c>
      <c r="W658" s="9">
        <f>ROUND(_xlfn.NORM.INV(K658,Params!$B$13,Params!$B$14),1)</f>
        <v/>
      </c>
      <c r="X658" s="9">
        <f>ROUND(_xlfn.NORM.INV(L658,Params!$B$15,Params!$B$16),2)</f>
        <v/>
      </c>
      <c r="Y658" s="9">
        <f>ROUND(_xlfn.NORM.INV(M658,Params!$B$15,Params!$B$16)+Params!$B$17+Params!$B$18*M658,2)</f>
        <v/>
      </c>
      <c r="Z658" s="9">
        <f>ROUND(_xlfn.NORM.INV(N658,Params!$B$13,Params!$B$14)+Params!$B$17+Params!$B$18*N658,1)</f>
        <v/>
      </c>
    </row>
    <row r="659">
      <c r="A659" s="11" t="n">
        <v>658</v>
      </c>
      <c r="B659" s="12">
        <f>INT((A659-1)/122)+1</f>
        <v/>
      </c>
      <c r="C659" s="13" t="n">
        <v>0.537367</v>
      </c>
      <c r="D659" s="13" t="n">
        <v>0.4993</v>
      </c>
      <c r="E659" s="13" t="n">
        <v>0.678368</v>
      </c>
      <c r="F659" s="13" t="n">
        <v>0.611564</v>
      </c>
      <c r="G659" s="13" t="n">
        <v>0.504688</v>
      </c>
      <c r="H659" s="13" t="n">
        <v>0.398138</v>
      </c>
      <c r="I659" s="13" t="n">
        <v>0.543157</v>
      </c>
      <c r="J659" s="13" t="n">
        <v>0.359226</v>
      </c>
      <c r="K659" s="13" t="n">
        <v>0.173716</v>
      </c>
      <c r="L659" s="13" t="n">
        <v>0.392985</v>
      </c>
      <c r="M659" s="13" t="n">
        <v>0.496518</v>
      </c>
      <c r="N659" s="13" t="n">
        <v>0.187021</v>
      </c>
      <c r="O659" s="9">
        <f>IF(C659&lt;=1-Params!$B$4,0,MAX(0.1,ROUND(_xlfn.GAMMA.INV((C659-(1-Params!$B$4))/Params!$B$4,Params!$B$5,Params!$B$6),1)))</f>
        <v/>
      </c>
      <c r="P659" s="9">
        <f>IF(D659&lt;=1-Params!$B$7,0,ROUND(_xlfn.GAMMA.INV((D659-(1-Params!$B$7))/Params!$B$7,Params!$B$8,Params!$B$9),3))</f>
        <v/>
      </c>
      <c r="Q659" s="9">
        <f>IF(E659&lt;=1-Params!$B$4,0,MAX(0.1,ROUND(_xlfn.GAMMA.INV((E659-(1-Params!$B$4))/Params!$B$4,Params!$B$5,Params!$B$6),1)))</f>
        <v/>
      </c>
      <c r="R659" s="9">
        <f>IF(F659&lt;=1-Params!$B$7,0,ROUND(_xlfn.GAMMA.INV((F659-(1-Params!$B$7))/Params!$B$7,Params!$B$8,Params!$B$9),3))</f>
        <v/>
      </c>
      <c r="S659" s="9">
        <f>IF(G659&lt;=1-Params!$B$7,0,ROUND((Params!$B$10+Params!$B$11*G659^Params!$B$12)*_xlfn.GAMMA.INV((G659-(1-Params!$B$7))/Params!$B$7,Params!$B$8,Params!$B$9),3))</f>
        <v/>
      </c>
      <c r="T659" s="9">
        <f>IF(H659&lt;=1-Params!$B$4,0,MAX(0.1,ROUND((Params!$B$10+Params!$B$11*H659^Params!$B$12)*_xlfn.GAMMA.INV((H659-(1-Params!$B$4))/Params!$B$4,Params!$B$5,Params!$B$6),1)))</f>
        <v/>
      </c>
      <c r="U659" s="9">
        <f>ROUND(_xlfn.NORM.INV(I659,Params!$B$13,Params!$B$14),1)</f>
        <v/>
      </c>
      <c r="V659" s="9">
        <f>ROUND(_xlfn.NORM.INV(J659,Params!$B$15,Params!$B$16),2)</f>
        <v/>
      </c>
      <c r="W659" s="9">
        <f>ROUND(_xlfn.NORM.INV(K659,Params!$B$13,Params!$B$14),1)</f>
        <v/>
      </c>
      <c r="X659" s="9">
        <f>ROUND(_xlfn.NORM.INV(L659,Params!$B$15,Params!$B$16),2)</f>
        <v/>
      </c>
      <c r="Y659" s="9">
        <f>ROUND(_xlfn.NORM.INV(M659,Params!$B$15,Params!$B$16)+Params!$B$17+Params!$B$18*M659,2)</f>
        <v/>
      </c>
      <c r="Z659" s="9">
        <f>ROUND(_xlfn.NORM.INV(N659,Params!$B$13,Params!$B$14)+Params!$B$17+Params!$B$18*N659,1)</f>
        <v/>
      </c>
    </row>
    <row r="660">
      <c r="A660" s="11" t="n">
        <v>659</v>
      </c>
      <c r="B660" s="12">
        <f>INT((A660-1)/122)+1</f>
        <v/>
      </c>
      <c r="C660" s="13" t="n">
        <v>0.626861</v>
      </c>
      <c r="D660" s="13" t="n">
        <v>0.5367459999999999</v>
      </c>
      <c r="E660" s="13" t="n">
        <v>0.425856</v>
      </c>
      <c r="F660" s="13" t="n">
        <v>0.537486</v>
      </c>
      <c r="G660" s="13" t="n">
        <v>0.608229</v>
      </c>
      <c r="H660" s="13" t="n">
        <v>0.89323</v>
      </c>
      <c r="I660" s="13" t="n">
        <v>0.847834</v>
      </c>
      <c r="J660" s="13" t="n">
        <v>0.65357</v>
      </c>
      <c r="K660" s="13" t="n">
        <v>0.831368</v>
      </c>
      <c r="L660" s="13" t="n">
        <v>0.032338</v>
      </c>
      <c r="M660" s="13" t="n">
        <v>0.692431</v>
      </c>
      <c r="N660" s="13" t="n">
        <v>0.634462</v>
      </c>
      <c r="O660" s="9">
        <f>IF(C660&lt;=1-Params!$B$4,0,MAX(0.1,ROUND(_xlfn.GAMMA.INV((C660-(1-Params!$B$4))/Params!$B$4,Params!$B$5,Params!$B$6),1)))</f>
        <v/>
      </c>
      <c r="P660" s="9">
        <f>IF(D660&lt;=1-Params!$B$7,0,ROUND(_xlfn.GAMMA.INV((D660-(1-Params!$B$7))/Params!$B$7,Params!$B$8,Params!$B$9),3))</f>
        <v/>
      </c>
      <c r="Q660" s="9">
        <f>IF(E660&lt;=1-Params!$B$4,0,MAX(0.1,ROUND(_xlfn.GAMMA.INV((E660-(1-Params!$B$4))/Params!$B$4,Params!$B$5,Params!$B$6),1)))</f>
        <v/>
      </c>
      <c r="R660" s="9">
        <f>IF(F660&lt;=1-Params!$B$7,0,ROUND(_xlfn.GAMMA.INV((F660-(1-Params!$B$7))/Params!$B$7,Params!$B$8,Params!$B$9),3))</f>
        <v/>
      </c>
      <c r="S660" s="9">
        <f>IF(G660&lt;=1-Params!$B$7,0,ROUND((Params!$B$10+Params!$B$11*G660^Params!$B$12)*_xlfn.GAMMA.INV((G660-(1-Params!$B$7))/Params!$B$7,Params!$B$8,Params!$B$9),3))</f>
        <v/>
      </c>
      <c r="T660" s="9">
        <f>IF(H660&lt;=1-Params!$B$4,0,MAX(0.1,ROUND((Params!$B$10+Params!$B$11*H660^Params!$B$12)*_xlfn.GAMMA.INV((H660-(1-Params!$B$4))/Params!$B$4,Params!$B$5,Params!$B$6),1)))</f>
        <v/>
      </c>
      <c r="U660" s="9">
        <f>ROUND(_xlfn.NORM.INV(I660,Params!$B$13,Params!$B$14),1)</f>
        <v/>
      </c>
      <c r="V660" s="9">
        <f>ROUND(_xlfn.NORM.INV(J660,Params!$B$15,Params!$B$16),2)</f>
        <v/>
      </c>
      <c r="W660" s="9">
        <f>ROUND(_xlfn.NORM.INV(K660,Params!$B$13,Params!$B$14),1)</f>
        <v/>
      </c>
      <c r="X660" s="9">
        <f>ROUND(_xlfn.NORM.INV(L660,Params!$B$15,Params!$B$16),2)</f>
        <v/>
      </c>
      <c r="Y660" s="9">
        <f>ROUND(_xlfn.NORM.INV(M660,Params!$B$15,Params!$B$16)+Params!$B$17+Params!$B$18*M660,2)</f>
        <v/>
      </c>
      <c r="Z660" s="9">
        <f>ROUND(_xlfn.NORM.INV(N660,Params!$B$13,Params!$B$14)+Params!$B$17+Params!$B$18*N660,1)</f>
        <v/>
      </c>
    </row>
    <row r="661">
      <c r="A661" s="11" t="n">
        <v>660</v>
      </c>
      <c r="B661" s="12">
        <f>INT((A661-1)/122)+1</f>
        <v/>
      </c>
      <c r="C661" s="13" t="n">
        <v>0.884944</v>
      </c>
      <c r="D661" s="13" t="n">
        <v>0.157815</v>
      </c>
      <c r="E661" s="13" t="n">
        <v>0.791365</v>
      </c>
      <c r="F661" s="13" t="n">
        <v>0.282641</v>
      </c>
      <c r="G661" s="13" t="n">
        <v>0.347256</v>
      </c>
      <c r="H661" s="13" t="n">
        <v>0.250947</v>
      </c>
      <c r="I661" s="13" t="n">
        <v>0.856969</v>
      </c>
      <c r="J661" s="13" t="n">
        <v>0.484161</v>
      </c>
      <c r="K661" s="13" t="n">
        <v>0.870113</v>
      </c>
      <c r="L661" s="13" t="n">
        <v>0.207754</v>
      </c>
      <c r="M661" s="13" t="n">
        <v>0.647416</v>
      </c>
      <c r="N661" s="13" t="n">
        <v>0.11733</v>
      </c>
      <c r="O661" s="9">
        <f>IF(C661&lt;=1-Params!$B$4,0,MAX(0.1,ROUND(_xlfn.GAMMA.INV((C661-(1-Params!$B$4))/Params!$B$4,Params!$B$5,Params!$B$6),1)))</f>
        <v/>
      </c>
      <c r="P661" s="9">
        <f>IF(D661&lt;=1-Params!$B$7,0,ROUND(_xlfn.GAMMA.INV((D661-(1-Params!$B$7))/Params!$B$7,Params!$B$8,Params!$B$9),3))</f>
        <v/>
      </c>
      <c r="Q661" s="9">
        <f>IF(E661&lt;=1-Params!$B$4,0,MAX(0.1,ROUND(_xlfn.GAMMA.INV((E661-(1-Params!$B$4))/Params!$B$4,Params!$B$5,Params!$B$6),1)))</f>
        <v/>
      </c>
      <c r="R661" s="9">
        <f>IF(F661&lt;=1-Params!$B$7,0,ROUND(_xlfn.GAMMA.INV((F661-(1-Params!$B$7))/Params!$B$7,Params!$B$8,Params!$B$9),3))</f>
        <v/>
      </c>
      <c r="S661" s="9">
        <f>IF(G661&lt;=1-Params!$B$7,0,ROUND((Params!$B$10+Params!$B$11*G661^Params!$B$12)*_xlfn.GAMMA.INV((G661-(1-Params!$B$7))/Params!$B$7,Params!$B$8,Params!$B$9),3))</f>
        <v/>
      </c>
      <c r="T661" s="9">
        <f>IF(H661&lt;=1-Params!$B$4,0,MAX(0.1,ROUND((Params!$B$10+Params!$B$11*H661^Params!$B$12)*_xlfn.GAMMA.INV((H661-(1-Params!$B$4))/Params!$B$4,Params!$B$5,Params!$B$6),1)))</f>
        <v/>
      </c>
      <c r="U661" s="9">
        <f>ROUND(_xlfn.NORM.INV(I661,Params!$B$13,Params!$B$14),1)</f>
        <v/>
      </c>
      <c r="V661" s="9">
        <f>ROUND(_xlfn.NORM.INV(J661,Params!$B$15,Params!$B$16),2)</f>
        <v/>
      </c>
      <c r="W661" s="9">
        <f>ROUND(_xlfn.NORM.INV(K661,Params!$B$13,Params!$B$14),1)</f>
        <v/>
      </c>
      <c r="X661" s="9">
        <f>ROUND(_xlfn.NORM.INV(L661,Params!$B$15,Params!$B$16),2)</f>
        <v/>
      </c>
      <c r="Y661" s="9">
        <f>ROUND(_xlfn.NORM.INV(M661,Params!$B$15,Params!$B$16)+Params!$B$17+Params!$B$18*M661,2)</f>
        <v/>
      </c>
      <c r="Z661" s="9">
        <f>ROUND(_xlfn.NORM.INV(N661,Params!$B$13,Params!$B$14)+Params!$B$17+Params!$B$18*N661,1)</f>
        <v/>
      </c>
    </row>
    <row r="662">
      <c r="A662" s="11" t="n">
        <v>661</v>
      </c>
      <c r="B662" s="12">
        <f>INT((A662-1)/122)+1</f>
        <v/>
      </c>
      <c r="C662" s="13" t="n">
        <v>0.360216</v>
      </c>
      <c r="D662" s="13" t="n">
        <v>0.167887</v>
      </c>
      <c r="E662" s="13" t="n">
        <v>0.158788</v>
      </c>
      <c r="F662" s="13" t="n">
        <v>0.437785</v>
      </c>
      <c r="G662" s="13" t="n">
        <v>0.459481</v>
      </c>
      <c r="H662" s="13" t="n">
        <v>0.796721</v>
      </c>
      <c r="I662" s="13" t="n">
        <v>0.85026</v>
      </c>
      <c r="J662" s="13" t="n">
        <v>0.62819</v>
      </c>
      <c r="K662" s="13" t="n">
        <v>0.746085</v>
      </c>
      <c r="L662" s="13" t="n">
        <v>0.140089</v>
      </c>
      <c r="M662" s="13" t="n">
        <v>0.630058</v>
      </c>
      <c r="N662" s="13" t="n">
        <v>0.567482</v>
      </c>
      <c r="O662" s="9">
        <f>IF(C662&lt;=1-Params!$B$4,0,MAX(0.1,ROUND(_xlfn.GAMMA.INV((C662-(1-Params!$B$4))/Params!$B$4,Params!$B$5,Params!$B$6),1)))</f>
        <v/>
      </c>
      <c r="P662" s="9">
        <f>IF(D662&lt;=1-Params!$B$7,0,ROUND(_xlfn.GAMMA.INV((D662-(1-Params!$B$7))/Params!$B$7,Params!$B$8,Params!$B$9),3))</f>
        <v/>
      </c>
      <c r="Q662" s="9">
        <f>IF(E662&lt;=1-Params!$B$4,0,MAX(0.1,ROUND(_xlfn.GAMMA.INV((E662-(1-Params!$B$4))/Params!$B$4,Params!$B$5,Params!$B$6),1)))</f>
        <v/>
      </c>
      <c r="R662" s="9">
        <f>IF(F662&lt;=1-Params!$B$7,0,ROUND(_xlfn.GAMMA.INV((F662-(1-Params!$B$7))/Params!$B$7,Params!$B$8,Params!$B$9),3))</f>
        <v/>
      </c>
      <c r="S662" s="9">
        <f>IF(G662&lt;=1-Params!$B$7,0,ROUND((Params!$B$10+Params!$B$11*G662^Params!$B$12)*_xlfn.GAMMA.INV((G662-(1-Params!$B$7))/Params!$B$7,Params!$B$8,Params!$B$9),3))</f>
        <v/>
      </c>
      <c r="T662" s="9">
        <f>IF(H662&lt;=1-Params!$B$4,0,MAX(0.1,ROUND((Params!$B$10+Params!$B$11*H662^Params!$B$12)*_xlfn.GAMMA.INV((H662-(1-Params!$B$4))/Params!$B$4,Params!$B$5,Params!$B$6),1)))</f>
        <v/>
      </c>
      <c r="U662" s="9">
        <f>ROUND(_xlfn.NORM.INV(I662,Params!$B$13,Params!$B$14),1)</f>
        <v/>
      </c>
      <c r="V662" s="9">
        <f>ROUND(_xlfn.NORM.INV(J662,Params!$B$15,Params!$B$16),2)</f>
        <v/>
      </c>
      <c r="W662" s="9">
        <f>ROUND(_xlfn.NORM.INV(K662,Params!$B$13,Params!$B$14),1)</f>
        <v/>
      </c>
      <c r="X662" s="9">
        <f>ROUND(_xlfn.NORM.INV(L662,Params!$B$15,Params!$B$16),2)</f>
        <v/>
      </c>
      <c r="Y662" s="9">
        <f>ROUND(_xlfn.NORM.INV(M662,Params!$B$15,Params!$B$16)+Params!$B$17+Params!$B$18*M662,2)</f>
        <v/>
      </c>
      <c r="Z662" s="9">
        <f>ROUND(_xlfn.NORM.INV(N662,Params!$B$13,Params!$B$14)+Params!$B$17+Params!$B$18*N662,1)</f>
        <v/>
      </c>
    </row>
    <row r="663">
      <c r="A663" s="11" t="n">
        <v>662</v>
      </c>
      <c r="B663" s="12">
        <f>INT((A663-1)/122)+1</f>
        <v/>
      </c>
      <c r="C663" s="13" t="n">
        <v>0.716607</v>
      </c>
      <c r="D663" s="13" t="n">
        <v>0.388622</v>
      </c>
      <c r="E663" s="13" t="n">
        <v>0.381762</v>
      </c>
      <c r="F663" s="13" t="n">
        <v>0.764676</v>
      </c>
      <c r="G663" s="13" t="n">
        <v>0.049032</v>
      </c>
      <c r="H663" s="13" t="n">
        <v>0.818043</v>
      </c>
      <c r="I663" s="13" t="n">
        <v>0.479581</v>
      </c>
      <c r="J663" s="13" t="n">
        <v>0.56368</v>
      </c>
      <c r="K663" s="13" t="n">
        <v>0.357927</v>
      </c>
      <c r="L663" s="13" t="n">
        <v>0.361008</v>
      </c>
      <c r="M663" s="13" t="n">
        <v>0.733178</v>
      </c>
      <c r="N663" s="13" t="n">
        <v>0.518533</v>
      </c>
      <c r="O663" s="9">
        <f>IF(C663&lt;=1-Params!$B$4,0,MAX(0.1,ROUND(_xlfn.GAMMA.INV((C663-(1-Params!$B$4))/Params!$B$4,Params!$B$5,Params!$B$6),1)))</f>
        <v/>
      </c>
      <c r="P663" s="9">
        <f>IF(D663&lt;=1-Params!$B$7,0,ROUND(_xlfn.GAMMA.INV((D663-(1-Params!$B$7))/Params!$B$7,Params!$B$8,Params!$B$9),3))</f>
        <v/>
      </c>
      <c r="Q663" s="9">
        <f>IF(E663&lt;=1-Params!$B$4,0,MAX(0.1,ROUND(_xlfn.GAMMA.INV((E663-(1-Params!$B$4))/Params!$B$4,Params!$B$5,Params!$B$6),1)))</f>
        <v/>
      </c>
      <c r="R663" s="9">
        <f>IF(F663&lt;=1-Params!$B$7,0,ROUND(_xlfn.GAMMA.INV((F663-(1-Params!$B$7))/Params!$B$7,Params!$B$8,Params!$B$9),3))</f>
        <v/>
      </c>
      <c r="S663" s="9">
        <f>IF(G663&lt;=1-Params!$B$7,0,ROUND((Params!$B$10+Params!$B$11*G663^Params!$B$12)*_xlfn.GAMMA.INV((G663-(1-Params!$B$7))/Params!$B$7,Params!$B$8,Params!$B$9),3))</f>
        <v/>
      </c>
      <c r="T663" s="9">
        <f>IF(H663&lt;=1-Params!$B$4,0,MAX(0.1,ROUND((Params!$B$10+Params!$B$11*H663^Params!$B$12)*_xlfn.GAMMA.INV((H663-(1-Params!$B$4))/Params!$B$4,Params!$B$5,Params!$B$6),1)))</f>
        <v/>
      </c>
      <c r="U663" s="9">
        <f>ROUND(_xlfn.NORM.INV(I663,Params!$B$13,Params!$B$14),1)</f>
        <v/>
      </c>
      <c r="V663" s="9">
        <f>ROUND(_xlfn.NORM.INV(J663,Params!$B$15,Params!$B$16),2)</f>
        <v/>
      </c>
      <c r="W663" s="9">
        <f>ROUND(_xlfn.NORM.INV(K663,Params!$B$13,Params!$B$14),1)</f>
        <v/>
      </c>
      <c r="X663" s="9">
        <f>ROUND(_xlfn.NORM.INV(L663,Params!$B$15,Params!$B$16),2)</f>
        <v/>
      </c>
      <c r="Y663" s="9">
        <f>ROUND(_xlfn.NORM.INV(M663,Params!$B$15,Params!$B$16)+Params!$B$17+Params!$B$18*M663,2)</f>
        <v/>
      </c>
      <c r="Z663" s="9">
        <f>ROUND(_xlfn.NORM.INV(N663,Params!$B$13,Params!$B$14)+Params!$B$17+Params!$B$18*N663,1)</f>
        <v/>
      </c>
    </row>
    <row r="664">
      <c r="A664" s="11" t="n">
        <v>663</v>
      </c>
      <c r="B664" s="12">
        <f>INT((A664-1)/122)+1</f>
        <v/>
      </c>
      <c r="C664" s="13" t="n">
        <v>0.931998</v>
      </c>
      <c r="D664" s="13" t="n">
        <v>0.533716</v>
      </c>
      <c r="E664" s="13" t="n">
        <v>0.278179</v>
      </c>
      <c r="F664" s="13" t="n">
        <v>0.768171</v>
      </c>
      <c r="G664" s="13" t="n">
        <v>0.732114</v>
      </c>
      <c r="H664" s="13" t="n">
        <v>0.367291</v>
      </c>
      <c r="I664" s="13" t="n">
        <v>0.429417</v>
      </c>
      <c r="J664" s="13" t="n">
        <v>0.349436</v>
      </c>
      <c r="K664" s="13" t="n">
        <v>0.171318</v>
      </c>
      <c r="L664" s="13" t="n">
        <v>0.116996</v>
      </c>
      <c r="M664" s="13" t="n">
        <v>0.887751</v>
      </c>
      <c r="N664" s="13" t="n">
        <v>0.786654</v>
      </c>
      <c r="O664" s="9">
        <f>IF(C664&lt;=1-Params!$B$4,0,MAX(0.1,ROUND(_xlfn.GAMMA.INV((C664-(1-Params!$B$4))/Params!$B$4,Params!$B$5,Params!$B$6),1)))</f>
        <v/>
      </c>
      <c r="P664" s="9">
        <f>IF(D664&lt;=1-Params!$B$7,0,ROUND(_xlfn.GAMMA.INV((D664-(1-Params!$B$7))/Params!$B$7,Params!$B$8,Params!$B$9),3))</f>
        <v/>
      </c>
      <c r="Q664" s="9">
        <f>IF(E664&lt;=1-Params!$B$4,0,MAX(0.1,ROUND(_xlfn.GAMMA.INV((E664-(1-Params!$B$4))/Params!$B$4,Params!$B$5,Params!$B$6),1)))</f>
        <v/>
      </c>
      <c r="R664" s="9">
        <f>IF(F664&lt;=1-Params!$B$7,0,ROUND(_xlfn.GAMMA.INV((F664-(1-Params!$B$7))/Params!$B$7,Params!$B$8,Params!$B$9),3))</f>
        <v/>
      </c>
      <c r="S664" s="9">
        <f>IF(G664&lt;=1-Params!$B$7,0,ROUND((Params!$B$10+Params!$B$11*G664^Params!$B$12)*_xlfn.GAMMA.INV((G664-(1-Params!$B$7))/Params!$B$7,Params!$B$8,Params!$B$9),3))</f>
        <v/>
      </c>
      <c r="T664" s="9">
        <f>IF(H664&lt;=1-Params!$B$4,0,MAX(0.1,ROUND((Params!$B$10+Params!$B$11*H664^Params!$B$12)*_xlfn.GAMMA.INV((H664-(1-Params!$B$4))/Params!$B$4,Params!$B$5,Params!$B$6),1)))</f>
        <v/>
      </c>
      <c r="U664" s="9">
        <f>ROUND(_xlfn.NORM.INV(I664,Params!$B$13,Params!$B$14),1)</f>
        <v/>
      </c>
      <c r="V664" s="9">
        <f>ROUND(_xlfn.NORM.INV(J664,Params!$B$15,Params!$B$16),2)</f>
        <v/>
      </c>
      <c r="W664" s="9">
        <f>ROUND(_xlfn.NORM.INV(K664,Params!$B$13,Params!$B$14),1)</f>
        <v/>
      </c>
      <c r="X664" s="9">
        <f>ROUND(_xlfn.NORM.INV(L664,Params!$B$15,Params!$B$16),2)</f>
        <v/>
      </c>
      <c r="Y664" s="9">
        <f>ROUND(_xlfn.NORM.INV(M664,Params!$B$15,Params!$B$16)+Params!$B$17+Params!$B$18*M664,2)</f>
        <v/>
      </c>
      <c r="Z664" s="9">
        <f>ROUND(_xlfn.NORM.INV(N664,Params!$B$13,Params!$B$14)+Params!$B$17+Params!$B$18*N664,1)</f>
        <v/>
      </c>
    </row>
    <row r="665">
      <c r="A665" s="11" t="n">
        <v>664</v>
      </c>
      <c r="B665" s="12">
        <f>INT((A665-1)/122)+1</f>
        <v/>
      </c>
      <c r="C665" s="13" t="n">
        <v>0.734649</v>
      </c>
      <c r="D665" s="13" t="n">
        <v>0.666206</v>
      </c>
      <c r="E665" s="13" t="n">
        <v>0.507997</v>
      </c>
      <c r="F665" s="13" t="n">
        <v>0.655207</v>
      </c>
      <c r="G665" s="13" t="n">
        <v>0.846099</v>
      </c>
      <c r="H665" s="13" t="n">
        <v>0.08359999999999999</v>
      </c>
      <c r="I665" s="13" t="n">
        <v>0.598742</v>
      </c>
      <c r="J665" s="13" t="n">
        <v>0.340899</v>
      </c>
      <c r="K665" s="13" t="n">
        <v>0.0437</v>
      </c>
      <c r="L665" s="13" t="n">
        <v>0.779888</v>
      </c>
      <c r="M665" s="13" t="n">
        <v>0.567666</v>
      </c>
      <c r="N665" s="13" t="n">
        <v>0.55202</v>
      </c>
      <c r="O665" s="9">
        <f>IF(C665&lt;=1-Params!$B$4,0,MAX(0.1,ROUND(_xlfn.GAMMA.INV((C665-(1-Params!$B$4))/Params!$B$4,Params!$B$5,Params!$B$6),1)))</f>
        <v/>
      </c>
      <c r="P665" s="9">
        <f>IF(D665&lt;=1-Params!$B$7,0,ROUND(_xlfn.GAMMA.INV((D665-(1-Params!$B$7))/Params!$B$7,Params!$B$8,Params!$B$9),3))</f>
        <v/>
      </c>
      <c r="Q665" s="9">
        <f>IF(E665&lt;=1-Params!$B$4,0,MAX(0.1,ROUND(_xlfn.GAMMA.INV((E665-(1-Params!$B$4))/Params!$B$4,Params!$B$5,Params!$B$6),1)))</f>
        <v/>
      </c>
      <c r="R665" s="9">
        <f>IF(F665&lt;=1-Params!$B$7,0,ROUND(_xlfn.GAMMA.INV((F665-(1-Params!$B$7))/Params!$B$7,Params!$B$8,Params!$B$9),3))</f>
        <v/>
      </c>
      <c r="S665" s="9">
        <f>IF(G665&lt;=1-Params!$B$7,0,ROUND((Params!$B$10+Params!$B$11*G665^Params!$B$12)*_xlfn.GAMMA.INV((G665-(1-Params!$B$7))/Params!$B$7,Params!$B$8,Params!$B$9),3))</f>
        <v/>
      </c>
      <c r="T665" s="9">
        <f>IF(H665&lt;=1-Params!$B$4,0,MAX(0.1,ROUND((Params!$B$10+Params!$B$11*H665^Params!$B$12)*_xlfn.GAMMA.INV((H665-(1-Params!$B$4))/Params!$B$4,Params!$B$5,Params!$B$6),1)))</f>
        <v/>
      </c>
      <c r="U665" s="9">
        <f>ROUND(_xlfn.NORM.INV(I665,Params!$B$13,Params!$B$14),1)</f>
        <v/>
      </c>
      <c r="V665" s="9">
        <f>ROUND(_xlfn.NORM.INV(J665,Params!$B$15,Params!$B$16),2)</f>
        <v/>
      </c>
      <c r="W665" s="9">
        <f>ROUND(_xlfn.NORM.INV(K665,Params!$B$13,Params!$B$14),1)</f>
        <v/>
      </c>
      <c r="X665" s="9">
        <f>ROUND(_xlfn.NORM.INV(L665,Params!$B$15,Params!$B$16),2)</f>
        <v/>
      </c>
      <c r="Y665" s="9">
        <f>ROUND(_xlfn.NORM.INV(M665,Params!$B$15,Params!$B$16)+Params!$B$17+Params!$B$18*M665,2)</f>
        <v/>
      </c>
      <c r="Z665" s="9">
        <f>ROUND(_xlfn.NORM.INV(N665,Params!$B$13,Params!$B$14)+Params!$B$17+Params!$B$18*N665,1)</f>
        <v/>
      </c>
    </row>
    <row r="666">
      <c r="A666" s="11" t="n">
        <v>665</v>
      </c>
      <c r="B666" s="12">
        <f>INT((A666-1)/122)+1</f>
        <v/>
      </c>
      <c r="C666" s="13" t="n">
        <v>0.096306</v>
      </c>
      <c r="D666" s="13" t="n">
        <v>0.536482</v>
      </c>
      <c r="E666" s="13" t="n">
        <v>0.972378</v>
      </c>
      <c r="F666" s="13" t="n">
        <v>0.083206</v>
      </c>
      <c r="G666" s="13" t="n">
        <v>0.623931</v>
      </c>
      <c r="H666" s="13" t="n">
        <v>0.151385</v>
      </c>
      <c r="I666" s="13" t="n">
        <v>0.369717</v>
      </c>
      <c r="J666" s="13" t="n">
        <v>0.142569</v>
      </c>
      <c r="K666" s="13" t="n">
        <v>0.11779</v>
      </c>
      <c r="L666" s="13" t="n">
        <v>0.823825</v>
      </c>
      <c r="M666" s="13" t="n">
        <v>0.7254969999999999</v>
      </c>
      <c r="N666" s="13" t="n">
        <v>0.804948</v>
      </c>
      <c r="O666" s="9">
        <f>IF(C666&lt;=1-Params!$B$4,0,MAX(0.1,ROUND(_xlfn.GAMMA.INV((C666-(1-Params!$B$4))/Params!$B$4,Params!$B$5,Params!$B$6),1)))</f>
        <v/>
      </c>
      <c r="P666" s="9">
        <f>IF(D666&lt;=1-Params!$B$7,0,ROUND(_xlfn.GAMMA.INV((D666-(1-Params!$B$7))/Params!$B$7,Params!$B$8,Params!$B$9),3))</f>
        <v/>
      </c>
      <c r="Q666" s="9">
        <f>IF(E666&lt;=1-Params!$B$4,0,MAX(0.1,ROUND(_xlfn.GAMMA.INV((E666-(1-Params!$B$4))/Params!$B$4,Params!$B$5,Params!$B$6),1)))</f>
        <v/>
      </c>
      <c r="R666" s="9">
        <f>IF(F666&lt;=1-Params!$B$7,0,ROUND(_xlfn.GAMMA.INV((F666-(1-Params!$B$7))/Params!$B$7,Params!$B$8,Params!$B$9),3))</f>
        <v/>
      </c>
      <c r="S666" s="9">
        <f>IF(G666&lt;=1-Params!$B$7,0,ROUND((Params!$B$10+Params!$B$11*G666^Params!$B$12)*_xlfn.GAMMA.INV((G666-(1-Params!$B$7))/Params!$B$7,Params!$B$8,Params!$B$9),3))</f>
        <v/>
      </c>
      <c r="T666" s="9">
        <f>IF(H666&lt;=1-Params!$B$4,0,MAX(0.1,ROUND((Params!$B$10+Params!$B$11*H666^Params!$B$12)*_xlfn.GAMMA.INV((H666-(1-Params!$B$4))/Params!$B$4,Params!$B$5,Params!$B$6),1)))</f>
        <v/>
      </c>
      <c r="U666" s="9">
        <f>ROUND(_xlfn.NORM.INV(I666,Params!$B$13,Params!$B$14),1)</f>
        <v/>
      </c>
      <c r="V666" s="9">
        <f>ROUND(_xlfn.NORM.INV(J666,Params!$B$15,Params!$B$16),2)</f>
        <v/>
      </c>
      <c r="W666" s="9">
        <f>ROUND(_xlfn.NORM.INV(K666,Params!$B$13,Params!$B$14),1)</f>
        <v/>
      </c>
      <c r="X666" s="9">
        <f>ROUND(_xlfn.NORM.INV(L666,Params!$B$15,Params!$B$16),2)</f>
        <v/>
      </c>
      <c r="Y666" s="9">
        <f>ROUND(_xlfn.NORM.INV(M666,Params!$B$15,Params!$B$16)+Params!$B$17+Params!$B$18*M666,2)</f>
        <v/>
      </c>
      <c r="Z666" s="9">
        <f>ROUND(_xlfn.NORM.INV(N666,Params!$B$13,Params!$B$14)+Params!$B$17+Params!$B$18*N666,1)</f>
        <v/>
      </c>
    </row>
    <row r="667">
      <c r="A667" s="11" t="n">
        <v>666</v>
      </c>
      <c r="B667" s="12">
        <f>INT((A667-1)/122)+1</f>
        <v/>
      </c>
      <c r="C667" s="13" t="n">
        <v>0.015406</v>
      </c>
      <c r="D667" s="13" t="n">
        <v>0.078112</v>
      </c>
      <c r="E667" s="13" t="n">
        <v>0.760287</v>
      </c>
      <c r="F667" s="13" t="n">
        <v>0.651204</v>
      </c>
      <c r="G667" s="13" t="n">
        <v>0.764092</v>
      </c>
      <c r="H667" s="13" t="n">
        <v>0.118685</v>
      </c>
      <c r="I667" s="13" t="n">
        <v>0.439538</v>
      </c>
      <c r="J667" s="13" t="n">
        <v>0.516801</v>
      </c>
      <c r="K667" s="13" t="n">
        <v>0.148655</v>
      </c>
      <c r="L667" s="13" t="n">
        <v>0.629085</v>
      </c>
      <c r="M667" s="13" t="n">
        <v>0.30649</v>
      </c>
      <c r="N667" s="13" t="n">
        <v>0.484675</v>
      </c>
      <c r="O667" s="9">
        <f>IF(C667&lt;=1-Params!$B$4,0,MAX(0.1,ROUND(_xlfn.GAMMA.INV((C667-(1-Params!$B$4))/Params!$B$4,Params!$B$5,Params!$B$6),1)))</f>
        <v/>
      </c>
      <c r="P667" s="9">
        <f>IF(D667&lt;=1-Params!$B$7,0,ROUND(_xlfn.GAMMA.INV((D667-(1-Params!$B$7))/Params!$B$7,Params!$B$8,Params!$B$9),3))</f>
        <v/>
      </c>
      <c r="Q667" s="9">
        <f>IF(E667&lt;=1-Params!$B$4,0,MAX(0.1,ROUND(_xlfn.GAMMA.INV((E667-(1-Params!$B$4))/Params!$B$4,Params!$B$5,Params!$B$6),1)))</f>
        <v/>
      </c>
      <c r="R667" s="9">
        <f>IF(F667&lt;=1-Params!$B$7,0,ROUND(_xlfn.GAMMA.INV((F667-(1-Params!$B$7))/Params!$B$7,Params!$B$8,Params!$B$9),3))</f>
        <v/>
      </c>
      <c r="S667" s="9">
        <f>IF(G667&lt;=1-Params!$B$7,0,ROUND((Params!$B$10+Params!$B$11*G667^Params!$B$12)*_xlfn.GAMMA.INV((G667-(1-Params!$B$7))/Params!$B$7,Params!$B$8,Params!$B$9),3))</f>
        <v/>
      </c>
      <c r="T667" s="9">
        <f>IF(H667&lt;=1-Params!$B$4,0,MAX(0.1,ROUND((Params!$B$10+Params!$B$11*H667^Params!$B$12)*_xlfn.GAMMA.INV((H667-(1-Params!$B$4))/Params!$B$4,Params!$B$5,Params!$B$6),1)))</f>
        <v/>
      </c>
      <c r="U667" s="9">
        <f>ROUND(_xlfn.NORM.INV(I667,Params!$B$13,Params!$B$14),1)</f>
        <v/>
      </c>
      <c r="V667" s="9">
        <f>ROUND(_xlfn.NORM.INV(J667,Params!$B$15,Params!$B$16),2)</f>
        <v/>
      </c>
      <c r="W667" s="9">
        <f>ROUND(_xlfn.NORM.INV(K667,Params!$B$13,Params!$B$14),1)</f>
        <v/>
      </c>
      <c r="X667" s="9">
        <f>ROUND(_xlfn.NORM.INV(L667,Params!$B$15,Params!$B$16),2)</f>
        <v/>
      </c>
      <c r="Y667" s="9">
        <f>ROUND(_xlfn.NORM.INV(M667,Params!$B$15,Params!$B$16)+Params!$B$17+Params!$B$18*M667,2)</f>
        <v/>
      </c>
      <c r="Z667" s="9">
        <f>ROUND(_xlfn.NORM.INV(N667,Params!$B$13,Params!$B$14)+Params!$B$17+Params!$B$18*N667,1)</f>
        <v/>
      </c>
    </row>
    <row r="668">
      <c r="A668" s="11" t="n">
        <v>667</v>
      </c>
      <c r="B668" s="12">
        <f>INT((A668-1)/122)+1</f>
        <v/>
      </c>
      <c r="C668" s="13" t="n">
        <v>0.230698</v>
      </c>
      <c r="D668" s="13" t="n">
        <v>0.523894</v>
      </c>
      <c r="E668" s="13" t="n">
        <v>0.921008</v>
      </c>
      <c r="F668" s="13" t="n">
        <v>0.322525</v>
      </c>
      <c r="G668" s="13" t="n">
        <v>0.38896</v>
      </c>
      <c r="H668" s="13" t="n">
        <v>0.034736</v>
      </c>
      <c r="I668" s="13" t="n">
        <v>0.59827</v>
      </c>
      <c r="J668" s="13" t="n">
        <v>0.127632</v>
      </c>
      <c r="K668" s="13" t="n">
        <v>0.197182</v>
      </c>
      <c r="L668" s="13" t="n">
        <v>0.705273</v>
      </c>
      <c r="M668" s="13" t="n">
        <v>0.799497</v>
      </c>
      <c r="N668" s="13" t="n">
        <v>0.774145</v>
      </c>
      <c r="O668" s="9">
        <f>IF(C668&lt;=1-Params!$B$4,0,MAX(0.1,ROUND(_xlfn.GAMMA.INV((C668-(1-Params!$B$4))/Params!$B$4,Params!$B$5,Params!$B$6),1)))</f>
        <v/>
      </c>
      <c r="P668" s="9">
        <f>IF(D668&lt;=1-Params!$B$7,0,ROUND(_xlfn.GAMMA.INV((D668-(1-Params!$B$7))/Params!$B$7,Params!$B$8,Params!$B$9),3))</f>
        <v/>
      </c>
      <c r="Q668" s="9">
        <f>IF(E668&lt;=1-Params!$B$4,0,MAX(0.1,ROUND(_xlfn.GAMMA.INV((E668-(1-Params!$B$4))/Params!$B$4,Params!$B$5,Params!$B$6),1)))</f>
        <v/>
      </c>
      <c r="R668" s="9">
        <f>IF(F668&lt;=1-Params!$B$7,0,ROUND(_xlfn.GAMMA.INV((F668-(1-Params!$B$7))/Params!$B$7,Params!$B$8,Params!$B$9),3))</f>
        <v/>
      </c>
      <c r="S668" s="9">
        <f>IF(G668&lt;=1-Params!$B$7,0,ROUND((Params!$B$10+Params!$B$11*G668^Params!$B$12)*_xlfn.GAMMA.INV((G668-(1-Params!$B$7))/Params!$B$7,Params!$B$8,Params!$B$9),3))</f>
        <v/>
      </c>
      <c r="T668" s="9">
        <f>IF(H668&lt;=1-Params!$B$4,0,MAX(0.1,ROUND((Params!$B$10+Params!$B$11*H668^Params!$B$12)*_xlfn.GAMMA.INV((H668-(1-Params!$B$4))/Params!$B$4,Params!$B$5,Params!$B$6),1)))</f>
        <v/>
      </c>
      <c r="U668" s="9">
        <f>ROUND(_xlfn.NORM.INV(I668,Params!$B$13,Params!$B$14),1)</f>
        <v/>
      </c>
      <c r="V668" s="9">
        <f>ROUND(_xlfn.NORM.INV(J668,Params!$B$15,Params!$B$16),2)</f>
        <v/>
      </c>
      <c r="W668" s="9">
        <f>ROUND(_xlfn.NORM.INV(K668,Params!$B$13,Params!$B$14),1)</f>
        <v/>
      </c>
      <c r="X668" s="9">
        <f>ROUND(_xlfn.NORM.INV(L668,Params!$B$15,Params!$B$16),2)</f>
        <v/>
      </c>
      <c r="Y668" s="9">
        <f>ROUND(_xlfn.NORM.INV(M668,Params!$B$15,Params!$B$16)+Params!$B$17+Params!$B$18*M668,2)</f>
        <v/>
      </c>
      <c r="Z668" s="9">
        <f>ROUND(_xlfn.NORM.INV(N668,Params!$B$13,Params!$B$14)+Params!$B$17+Params!$B$18*N668,1)</f>
        <v/>
      </c>
    </row>
    <row r="669">
      <c r="A669" s="11" t="n">
        <v>668</v>
      </c>
      <c r="B669" s="12">
        <f>INT((A669-1)/122)+1</f>
        <v/>
      </c>
      <c r="C669" s="13" t="n">
        <v>0.687599</v>
      </c>
      <c r="D669" s="13" t="n">
        <v>0.37321</v>
      </c>
      <c r="E669" s="13" t="n">
        <v>0.550512</v>
      </c>
      <c r="F669" s="13" t="n">
        <v>0.41448</v>
      </c>
      <c r="G669" s="13" t="n">
        <v>0.282209</v>
      </c>
      <c r="H669" s="13" t="n">
        <v>0.496726</v>
      </c>
      <c r="I669" s="13" t="n">
        <v>0.554878</v>
      </c>
      <c r="J669" s="13" t="n">
        <v>0.716975</v>
      </c>
      <c r="K669" s="13" t="n">
        <v>0.168857</v>
      </c>
      <c r="L669" s="13" t="n">
        <v>0.752381</v>
      </c>
      <c r="M669" s="13" t="n">
        <v>0.150568</v>
      </c>
      <c r="N669" s="13" t="n">
        <v>0.725644</v>
      </c>
      <c r="O669" s="9">
        <f>IF(C669&lt;=1-Params!$B$4,0,MAX(0.1,ROUND(_xlfn.GAMMA.INV((C669-(1-Params!$B$4))/Params!$B$4,Params!$B$5,Params!$B$6),1)))</f>
        <v/>
      </c>
      <c r="P669" s="9">
        <f>IF(D669&lt;=1-Params!$B$7,0,ROUND(_xlfn.GAMMA.INV((D669-(1-Params!$B$7))/Params!$B$7,Params!$B$8,Params!$B$9),3))</f>
        <v/>
      </c>
      <c r="Q669" s="9">
        <f>IF(E669&lt;=1-Params!$B$4,0,MAX(0.1,ROUND(_xlfn.GAMMA.INV((E669-(1-Params!$B$4))/Params!$B$4,Params!$B$5,Params!$B$6),1)))</f>
        <v/>
      </c>
      <c r="R669" s="9">
        <f>IF(F669&lt;=1-Params!$B$7,0,ROUND(_xlfn.GAMMA.INV((F669-(1-Params!$B$7))/Params!$B$7,Params!$B$8,Params!$B$9),3))</f>
        <v/>
      </c>
      <c r="S669" s="9">
        <f>IF(G669&lt;=1-Params!$B$7,0,ROUND((Params!$B$10+Params!$B$11*G669^Params!$B$12)*_xlfn.GAMMA.INV((G669-(1-Params!$B$7))/Params!$B$7,Params!$B$8,Params!$B$9),3))</f>
        <v/>
      </c>
      <c r="T669" s="9">
        <f>IF(H669&lt;=1-Params!$B$4,0,MAX(0.1,ROUND((Params!$B$10+Params!$B$11*H669^Params!$B$12)*_xlfn.GAMMA.INV((H669-(1-Params!$B$4))/Params!$B$4,Params!$B$5,Params!$B$6),1)))</f>
        <v/>
      </c>
      <c r="U669" s="9">
        <f>ROUND(_xlfn.NORM.INV(I669,Params!$B$13,Params!$B$14),1)</f>
        <v/>
      </c>
      <c r="V669" s="9">
        <f>ROUND(_xlfn.NORM.INV(J669,Params!$B$15,Params!$B$16),2)</f>
        <v/>
      </c>
      <c r="W669" s="9">
        <f>ROUND(_xlfn.NORM.INV(K669,Params!$B$13,Params!$B$14),1)</f>
        <v/>
      </c>
      <c r="X669" s="9">
        <f>ROUND(_xlfn.NORM.INV(L669,Params!$B$15,Params!$B$16),2)</f>
        <v/>
      </c>
      <c r="Y669" s="9">
        <f>ROUND(_xlfn.NORM.INV(M669,Params!$B$15,Params!$B$16)+Params!$B$17+Params!$B$18*M669,2)</f>
        <v/>
      </c>
      <c r="Z669" s="9">
        <f>ROUND(_xlfn.NORM.INV(N669,Params!$B$13,Params!$B$14)+Params!$B$17+Params!$B$18*N669,1)</f>
        <v/>
      </c>
    </row>
    <row r="670">
      <c r="A670" s="11" t="n">
        <v>669</v>
      </c>
      <c r="B670" s="12">
        <f>INT((A670-1)/122)+1</f>
        <v/>
      </c>
      <c r="C670" s="13" t="n">
        <v>0.201472</v>
      </c>
      <c r="D670" s="13" t="n">
        <v>0.404782</v>
      </c>
      <c r="E670" s="13" t="n">
        <v>0.186715</v>
      </c>
      <c r="F670" s="13" t="n">
        <v>0.064915</v>
      </c>
      <c r="G670" s="13" t="n">
        <v>0.710608</v>
      </c>
      <c r="H670" s="13" t="n">
        <v>0.209423</v>
      </c>
      <c r="I670" s="13" t="n">
        <v>0.510405</v>
      </c>
      <c r="J670" s="13" t="n">
        <v>0.448119</v>
      </c>
      <c r="K670" s="13" t="n">
        <v>0.150056</v>
      </c>
      <c r="L670" s="13" t="n">
        <v>0.429878</v>
      </c>
      <c r="M670" s="13" t="n">
        <v>0.395283</v>
      </c>
      <c r="N670" s="13" t="n">
        <v>0.215977</v>
      </c>
      <c r="O670" s="9">
        <f>IF(C670&lt;=1-Params!$B$4,0,MAX(0.1,ROUND(_xlfn.GAMMA.INV((C670-(1-Params!$B$4))/Params!$B$4,Params!$B$5,Params!$B$6),1)))</f>
        <v/>
      </c>
      <c r="P670" s="9">
        <f>IF(D670&lt;=1-Params!$B$7,0,ROUND(_xlfn.GAMMA.INV((D670-(1-Params!$B$7))/Params!$B$7,Params!$B$8,Params!$B$9),3))</f>
        <v/>
      </c>
      <c r="Q670" s="9">
        <f>IF(E670&lt;=1-Params!$B$4,0,MAX(0.1,ROUND(_xlfn.GAMMA.INV((E670-(1-Params!$B$4))/Params!$B$4,Params!$B$5,Params!$B$6),1)))</f>
        <v/>
      </c>
      <c r="R670" s="9">
        <f>IF(F670&lt;=1-Params!$B$7,0,ROUND(_xlfn.GAMMA.INV((F670-(1-Params!$B$7))/Params!$B$7,Params!$B$8,Params!$B$9),3))</f>
        <v/>
      </c>
      <c r="S670" s="9">
        <f>IF(G670&lt;=1-Params!$B$7,0,ROUND((Params!$B$10+Params!$B$11*G670^Params!$B$12)*_xlfn.GAMMA.INV((G670-(1-Params!$B$7))/Params!$B$7,Params!$B$8,Params!$B$9),3))</f>
        <v/>
      </c>
      <c r="T670" s="9">
        <f>IF(H670&lt;=1-Params!$B$4,0,MAX(0.1,ROUND((Params!$B$10+Params!$B$11*H670^Params!$B$12)*_xlfn.GAMMA.INV((H670-(1-Params!$B$4))/Params!$B$4,Params!$B$5,Params!$B$6),1)))</f>
        <v/>
      </c>
      <c r="U670" s="9">
        <f>ROUND(_xlfn.NORM.INV(I670,Params!$B$13,Params!$B$14),1)</f>
        <v/>
      </c>
      <c r="V670" s="9">
        <f>ROUND(_xlfn.NORM.INV(J670,Params!$B$15,Params!$B$16),2)</f>
        <v/>
      </c>
      <c r="W670" s="9">
        <f>ROUND(_xlfn.NORM.INV(K670,Params!$B$13,Params!$B$14),1)</f>
        <v/>
      </c>
      <c r="X670" s="9">
        <f>ROUND(_xlfn.NORM.INV(L670,Params!$B$15,Params!$B$16),2)</f>
        <v/>
      </c>
      <c r="Y670" s="9">
        <f>ROUND(_xlfn.NORM.INV(M670,Params!$B$15,Params!$B$16)+Params!$B$17+Params!$B$18*M670,2)</f>
        <v/>
      </c>
      <c r="Z670" s="9">
        <f>ROUND(_xlfn.NORM.INV(N670,Params!$B$13,Params!$B$14)+Params!$B$17+Params!$B$18*N670,1)</f>
        <v/>
      </c>
    </row>
    <row r="671">
      <c r="A671" s="11" t="n">
        <v>670</v>
      </c>
      <c r="B671" s="12">
        <f>INT((A671-1)/122)+1</f>
        <v/>
      </c>
      <c r="C671" s="13" t="n">
        <v>0.347954</v>
      </c>
      <c r="D671" s="13" t="n">
        <v>0.294792</v>
      </c>
      <c r="E671" s="13" t="n">
        <v>0.91939</v>
      </c>
      <c r="F671" s="13" t="n">
        <v>0.366098</v>
      </c>
      <c r="G671" s="13" t="n">
        <v>0.7354039999999999</v>
      </c>
      <c r="H671" s="13" t="n">
        <v>0.07068000000000001</v>
      </c>
      <c r="I671" s="13" t="n">
        <v>0.515269</v>
      </c>
      <c r="J671" s="13" t="n">
        <v>0.336394</v>
      </c>
      <c r="K671" s="13" t="n">
        <v>0.048968</v>
      </c>
      <c r="L671" s="13" t="n">
        <v>0.67058</v>
      </c>
      <c r="M671" s="13" t="n">
        <v>0.6090989999999999</v>
      </c>
      <c r="N671" s="13" t="n">
        <v>0.40043</v>
      </c>
      <c r="O671" s="9">
        <f>IF(C671&lt;=1-Params!$B$4,0,MAX(0.1,ROUND(_xlfn.GAMMA.INV((C671-(1-Params!$B$4))/Params!$B$4,Params!$B$5,Params!$B$6),1)))</f>
        <v/>
      </c>
      <c r="P671" s="9">
        <f>IF(D671&lt;=1-Params!$B$7,0,ROUND(_xlfn.GAMMA.INV((D671-(1-Params!$B$7))/Params!$B$7,Params!$B$8,Params!$B$9),3))</f>
        <v/>
      </c>
      <c r="Q671" s="9">
        <f>IF(E671&lt;=1-Params!$B$4,0,MAX(0.1,ROUND(_xlfn.GAMMA.INV((E671-(1-Params!$B$4))/Params!$B$4,Params!$B$5,Params!$B$6),1)))</f>
        <v/>
      </c>
      <c r="R671" s="9">
        <f>IF(F671&lt;=1-Params!$B$7,0,ROUND(_xlfn.GAMMA.INV((F671-(1-Params!$B$7))/Params!$B$7,Params!$B$8,Params!$B$9),3))</f>
        <v/>
      </c>
      <c r="S671" s="9">
        <f>IF(G671&lt;=1-Params!$B$7,0,ROUND((Params!$B$10+Params!$B$11*G671^Params!$B$12)*_xlfn.GAMMA.INV((G671-(1-Params!$B$7))/Params!$B$7,Params!$B$8,Params!$B$9),3))</f>
        <v/>
      </c>
      <c r="T671" s="9">
        <f>IF(H671&lt;=1-Params!$B$4,0,MAX(0.1,ROUND((Params!$B$10+Params!$B$11*H671^Params!$B$12)*_xlfn.GAMMA.INV((H671-(1-Params!$B$4))/Params!$B$4,Params!$B$5,Params!$B$6),1)))</f>
        <v/>
      </c>
      <c r="U671" s="9">
        <f>ROUND(_xlfn.NORM.INV(I671,Params!$B$13,Params!$B$14),1)</f>
        <v/>
      </c>
      <c r="V671" s="9">
        <f>ROUND(_xlfn.NORM.INV(J671,Params!$B$15,Params!$B$16),2)</f>
        <v/>
      </c>
      <c r="W671" s="9">
        <f>ROUND(_xlfn.NORM.INV(K671,Params!$B$13,Params!$B$14),1)</f>
        <v/>
      </c>
      <c r="X671" s="9">
        <f>ROUND(_xlfn.NORM.INV(L671,Params!$B$15,Params!$B$16),2)</f>
        <v/>
      </c>
      <c r="Y671" s="9">
        <f>ROUND(_xlfn.NORM.INV(M671,Params!$B$15,Params!$B$16)+Params!$B$17+Params!$B$18*M671,2)</f>
        <v/>
      </c>
      <c r="Z671" s="9">
        <f>ROUND(_xlfn.NORM.INV(N671,Params!$B$13,Params!$B$14)+Params!$B$17+Params!$B$18*N671,1)</f>
        <v/>
      </c>
    </row>
    <row r="672">
      <c r="A672" s="11" t="n">
        <v>671</v>
      </c>
      <c r="B672" s="12">
        <f>INT((A672-1)/122)+1</f>
        <v/>
      </c>
      <c r="C672" s="13" t="n">
        <v>0.5802890000000001</v>
      </c>
      <c r="D672" s="13" t="n">
        <v>0.014458</v>
      </c>
      <c r="E672" s="13" t="n">
        <v>0.527412</v>
      </c>
      <c r="F672" s="13" t="n">
        <v>0.365352</v>
      </c>
      <c r="G672" s="13" t="n">
        <v>0.982525</v>
      </c>
      <c r="H672" s="13" t="n">
        <v>0.290092</v>
      </c>
      <c r="I672" s="13" t="n">
        <v>0.290602</v>
      </c>
      <c r="J672" s="13" t="n">
        <v>0.244669</v>
      </c>
      <c r="K672" s="13" t="n">
        <v>0.005149</v>
      </c>
      <c r="L672" s="13" t="n">
        <v>0.930777</v>
      </c>
      <c r="M672" s="13" t="n">
        <v>0.706117</v>
      </c>
      <c r="N672" s="13" t="n">
        <v>0.507107</v>
      </c>
      <c r="O672" s="9">
        <f>IF(C672&lt;=1-Params!$B$4,0,MAX(0.1,ROUND(_xlfn.GAMMA.INV((C672-(1-Params!$B$4))/Params!$B$4,Params!$B$5,Params!$B$6),1)))</f>
        <v/>
      </c>
      <c r="P672" s="9">
        <f>IF(D672&lt;=1-Params!$B$7,0,ROUND(_xlfn.GAMMA.INV((D672-(1-Params!$B$7))/Params!$B$7,Params!$B$8,Params!$B$9),3))</f>
        <v/>
      </c>
      <c r="Q672" s="9">
        <f>IF(E672&lt;=1-Params!$B$4,0,MAX(0.1,ROUND(_xlfn.GAMMA.INV((E672-(1-Params!$B$4))/Params!$B$4,Params!$B$5,Params!$B$6),1)))</f>
        <v/>
      </c>
      <c r="R672" s="9">
        <f>IF(F672&lt;=1-Params!$B$7,0,ROUND(_xlfn.GAMMA.INV((F672-(1-Params!$B$7))/Params!$B$7,Params!$B$8,Params!$B$9),3))</f>
        <v/>
      </c>
      <c r="S672" s="9">
        <f>IF(G672&lt;=1-Params!$B$7,0,ROUND((Params!$B$10+Params!$B$11*G672^Params!$B$12)*_xlfn.GAMMA.INV((G672-(1-Params!$B$7))/Params!$B$7,Params!$B$8,Params!$B$9),3))</f>
        <v/>
      </c>
      <c r="T672" s="9">
        <f>IF(H672&lt;=1-Params!$B$4,0,MAX(0.1,ROUND((Params!$B$10+Params!$B$11*H672^Params!$B$12)*_xlfn.GAMMA.INV((H672-(1-Params!$B$4))/Params!$B$4,Params!$B$5,Params!$B$6),1)))</f>
        <v/>
      </c>
      <c r="U672" s="9">
        <f>ROUND(_xlfn.NORM.INV(I672,Params!$B$13,Params!$B$14),1)</f>
        <v/>
      </c>
      <c r="V672" s="9">
        <f>ROUND(_xlfn.NORM.INV(J672,Params!$B$15,Params!$B$16),2)</f>
        <v/>
      </c>
      <c r="W672" s="9">
        <f>ROUND(_xlfn.NORM.INV(K672,Params!$B$13,Params!$B$14),1)</f>
        <v/>
      </c>
      <c r="X672" s="9">
        <f>ROUND(_xlfn.NORM.INV(L672,Params!$B$15,Params!$B$16),2)</f>
        <v/>
      </c>
      <c r="Y672" s="9">
        <f>ROUND(_xlfn.NORM.INV(M672,Params!$B$15,Params!$B$16)+Params!$B$17+Params!$B$18*M672,2)</f>
        <v/>
      </c>
      <c r="Z672" s="9">
        <f>ROUND(_xlfn.NORM.INV(N672,Params!$B$13,Params!$B$14)+Params!$B$17+Params!$B$18*N672,1)</f>
        <v/>
      </c>
    </row>
    <row r="673">
      <c r="A673" s="11" t="n">
        <v>672</v>
      </c>
      <c r="B673" s="12">
        <f>INT((A673-1)/122)+1</f>
        <v/>
      </c>
      <c r="C673" s="13" t="n">
        <v>0.876678</v>
      </c>
      <c r="D673" s="13" t="n">
        <v>0.040574</v>
      </c>
      <c r="E673" s="13" t="n">
        <v>0.496467</v>
      </c>
      <c r="F673" s="13" t="n">
        <v>0.489242</v>
      </c>
      <c r="G673" s="13" t="n">
        <v>0.886262</v>
      </c>
      <c r="H673" s="13" t="n">
        <v>0.6334610000000001</v>
      </c>
      <c r="I673" s="13" t="n">
        <v>0.20893</v>
      </c>
      <c r="J673" s="13" t="n">
        <v>0.390159</v>
      </c>
      <c r="K673" s="13" t="n">
        <v>0.071252</v>
      </c>
      <c r="L673" s="13" t="n">
        <v>0.966135</v>
      </c>
      <c r="M673" s="13" t="n">
        <v>0.9573120000000001</v>
      </c>
      <c r="N673" s="13" t="n">
        <v>0.517222</v>
      </c>
      <c r="O673" s="9">
        <f>IF(C673&lt;=1-Params!$B$4,0,MAX(0.1,ROUND(_xlfn.GAMMA.INV((C673-(1-Params!$B$4))/Params!$B$4,Params!$B$5,Params!$B$6),1)))</f>
        <v/>
      </c>
      <c r="P673" s="9">
        <f>IF(D673&lt;=1-Params!$B$7,0,ROUND(_xlfn.GAMMA.INV((D673-(1-Params!$B$7))/Params!$B$7,Params!$B$8,Params!$B$9),3))</f>
        <v/>
      </c>
      <c r="Q673" s="9">
        <f>IF(E673&lt;=1-Params!$B$4,0,MAX(0.1,ROUND(_xlfn.GAMMA.INV((E673-(1-Params!$B$4))/Params!$B$4,Params!$B$5,Params!$B$6),1)))</f>
        <v/>
      </c>
      <c r="R673" s="9">
        <f>IF(F673&lt;=1-Params!$B$7,0,ROUND(_xlfn.GAMMA.INV((F673-(1-Params!$B$7))/Params!$B$7,Params!$B$8,Params!$B$9),3))</f>
        <v/>
      </c>
      <c r="S673" s="9">
        <f>IF(G673&lt;=1-Params!$B$7,0,ROUND((Params!$B$10+Params!$B$11*G673^Params!$B$12)*_xlfn.GAMMA.INV((G673-(1-Params!$B$7))/Params!$B$7,Params!$B$8,Params!$B$9),3))</f>
        <v/>
      </c>
      <c r="T673" s="9">
        <f>IF(H673&lt;=1-Params!$B$4,0,MAX(0.1,ROUND((Params!$B$10+Params!$B$11*H673^Params!$B$12)*_xlfn.GAMMA.INV((H673-(1-Params!$B$4))/Params!$B$4,Params!$B$5,Params!$B$6),1)))</f>
        <v/>
      </c>
      <c r="U673" s="9">
        <f>ROUND(_xlfn.NORM.INV(I673,Params!$B$13,Params!$B$14),1)</f>
        <v/>
      </c>
      <c r="V673" s="9">
        <f>ROUND(_xlfn.NORM.INV(J673,Params!$B$15,Params!$B$16),2)</f>
        <v/>
      </c>
      <c r="W673" s="9">
        <f>ROUND(_xlfn.NORM.INV(K673,Params!$B$13,Params!$B$14),1)</f>
        <v/>
      </c>
      <c r="X673" s="9">
        <f>ROUND(_xlfn.NORM.INV(L673,Params!$B$15,Params!$B$16),2)</f>
        <v/>
      </c>
      <c r="Y673" s="9">
        <f>ROUND(_xlfn.NORM.INV(M673,Params!$B$15,Params!$B$16)+Params!$B$17+Params!$B$18*M673,2)</f>
        <v/>
      </c>
      <c r="Z673" s="9">
        <f>ROUND(_xlfn.NORM.INV(N673,Params!$B$13,Params!$B$14)+Params!$B$17+Params!$B$18*N673,1)</f>
        <v/>
      </c>
    </row>
    <row r="674">
      <c r="A674" s="11" t="n">
        <v>673</v>
      </c>
      <c r="B674" s="12">
        <f>INT((A674-1)/122)+1</f>
        <v/>
      </c>
      <c r="C674" s="13" t="n">
        <v>0.237156</v>
      </c>
      <c r="D674" s="13" t="n">
        <v>0.311422</v>
      </c>
      <c r="E674" s="13" t="n">
        <v>0.592459</v>
      </c>
      <c r="F674" s="13" t="n">
        <v>0.372853</v>
      </c>
      <c r="G674" s="13" t="n">
        <v>0.559797</v>
      </c>
      <c r="H674" s="13" t="n">
        <v>0.480792</v>
      </c>
      <c r="I674" s="13" t="n">
        <v>0.304784</v>
      </c>
      <c r="J674" s="13" t="n">
        <v>0.633215</v>
      </c>
      <c r="K674" s="13" t="n">
        <v>0.267138</v>
      </c>
      <c r="L674" s="13" t="n">
        <v>0.97985</v>
      </c>
      <c r="M674" s="13" t="n">
        <v>0.728963</v>
      </c>
      <c r="N674" s="13" t="n">
        <v>0.381228</v>
      </c>
      <c r="O674" s="9">
        <f>IF(C674&lt;=1-Params!$B$4,0,MAX(0.1,ROUND(_xlfn.GAMMA.INV((C674-(1-Params!$B$4))/Params!$B$4,Params!$B$5,Params!$B$6),1)))</f>
        <v/>
      </c>
      <c r="P674" s="9">
        <f>IF(D674&lt;=1-Params!$B$7,0,ROUND(_xlfn.GAMMA.INV((D674-(1-Params!$B$7))/Params!$B$7,Params!$B$8,Params!$B$9),3))</f>
        <v/>
      </c>
      <c r="Q674" s="9">
        <f>IF(E674&lt;=1-Params!$B$4,0,MAX(0.1,ROUND(_xlfn.GAMMA.INV((E674-(1-Params!$B$4))/Params!$B$4,Params!$B$5,Params!$B$6),1)))</f>
        <v/>
      </c>
      <c r="R674" s="9">
        <f>IF(F674&lt;=1-Params!$B$7,0,ROUND(_xlfn.GAMMA.INV((F674-(1-Params!$B$7))/Params!$B$7,Params!$B$8,Params!$B$9),3))</f>
        <v/>
      </c>
      <c r="S674" s="9">
        <f>IF(G674&lt;=1-Params!$B$7,0,ROUND((Params!$B$10+Params!$B$11*G674^Params!$B$12)*_xlfn.GAMMA.INV((G674-(1-Params!$B$7))/Params!$B$7,Params!$B$8,Params!$B$9),3))</f>
        <v/>
      </c>
      <c r="T674" s="9">
        <f>IF(H674&lt;=1-Params!$B$4,0,MAX(0.1,ROUND((Params!$B$10+Params!$B$11*H674^Params!$B$12)*_xlfn.GAMMA.INV((H674-(1-Params!$B$4))/Params!$B$4,Params!$B$5,Params!$B$6),1)))</f>
        <v/>
      </c>
      <c r="U674" s="9">
        <f>ROUND(_xlfn.NORM.INV(I674,Params!$B$13,Params!$B$14),1)</f>
        <v/>
      </c>
      <c r="V674" s="9">
        <f>ROUND(_xlfn.NORM.INV(J674,Params!$B$15,Params!$B$16),2)</f>
        <v/>
      </c>
      <c r="W674" s="9">
        <f>ROUND(_xlfn.NORM.INV(K674,Params!$B$13,Params!$B$14),1)</f>
        <v/>
      </c>
      <c r="X674" s="9">
        <f>ROUND(_xlfn.NORM.INV(L674,Params!$B$15,Params!$B$16),2)</f>
        <v/>
      </c>
      <c r="Y674" s="9">
        <f>ROUND(_xlfn.NORM.INV(M674,Params!$B$15,Params!$B$16)+Params!$B$17+Params!$B$18*M674,2)</f>
        <v/>
      </c>
      <c r="Z674" s="9">
        <f>ROUND(_xlfn.NORM.INV(N674,Params!$B$13,Params!$B$14)+Params!$B$17+Params!$B$18*N674,1)</f>
        <v/>
      </c>
    </row>
    <row r="675">
      <c r="A675" s="11" t="n">
        <v>674</v>
      </c>
      <c r="B675" s="12">
        <f>INT((A675-1)/122)+1</f>
        <v/>
      </c>
      <c r="C675" s="13" t="n">
        <v>0.605056</v>
      </c>
      <c r="D675" s="13" t="n">
        <v>0.959441</v>
      </c>
      <c r="E675" s="13" t="n">
        <v>0.114528</v>
      </c>
      <c r="F675" s="13" t="n">
        <v>0.681172</v>
      </c>
      <c r="G675" s="13" t="n">
        <v>0.20492</v>
      </c>
      <c r="H675" s="13" t="n">
        <v>0.379533</v>
      </c>
      <c r="I675" s="13" t="n">
        <v>0.480919</v>
      </c>
      <c r="J675" s="13" t="n">
        <v>0.16569</v>
      </c>
      <c r="K675" s="13" t="n">
        <v>0.490942</v>
      </c>
      <c r="L675" s="13" t="n">
        <v>0.301177</v>
      </c>
      <c r="M675" s="13" t="n">
        <v>0.861488</v>
      </c>
      <c r="N675" s="13" t="n">
        <v>0.461553</v>
      </c>
      <c r="O675" s="9">
        <f>IF(C675&lt;=1-Params!$B$4,0,MAX(0.1,ROUND(_xlfn.GAMMA.INV((C675-(1-Params!$B$4))/Params!$B$4,Params!$B$5,Params!$B$6),1)))</f>
        <v/>
      </c>
      <c r="P675" s="9">
        <f>IF(D675&lt;=1-Params!$B$7,0,ROUND(_xlfn.GAMMA.INV((D675-(1-Params!$B$7))/Params!$B$7,Params!$B$8,Params!$B$9),3))</f>
        <v/>
      </c>
      <c r="Q675" s="9">
        <f>IF(E675&lt;=1-Params!$B$4,0,MAX(0.1,ROUND(_xlfn.GAMMA.INV((E675-(1-Params!$B$4))/Params!$B$4,Params!$B$5,Params!$B$6),1)))</f>
        <v/>
      </c>
      <c r="R675" s="9">
        <f>IF(F675&lt;=1-Params!$B$7,0,ROUND(_xlfn.GAMMA.INV((F675-(1-Params!$B$7))/Params!$B$7,Params!$B$8,Params!$B$9),3))</f>
        <v/>
      </c>
      <c r="S675" s="9">
        <f>IF(G675&lt;=1-Params!$B$7,0,ROUND((Params!$B$10+Params!$B$11*G675^Params!$B$12)*_xlfn.GAMMA.INV((G675-(1-Params!$B$7))/Params!$B$7,Params!$B$8,Params!$B$9),3))</f>
        <v/>
      </c>
      <c r="T675" s="9">
        <f>IF(H675&lt;=1-Params!$B$4,0,MAX(0.1,ROUND((Params!$B$10+Params!$B$11*H675^Params!$B$12)*_xlfn.GAMMA.INV((H675-(1-Params!$B$4))/Params!$B$4,Params!$B$5,Params!$B$6),1)))</f>
        <v/>
      </c>
      <c r="U675" s="9">
        <f>ROUND(_xlfn.NORM.INV(I675,Params!$B$13,Params!$B$14),1)</f>
        <v/>
      </c>
      <c r="V675" s="9">
        <f>ROUND(_xlfn.NORM.INV(J675,Params!$B$15,Params!$B$16),2)</f>
        <v/>
      </c>
      <c r="W675" s="9">
        <f>ROUND(_xlfn.NORM.INV(K675,Params!$B$13,Params!$B$14),1)</f>
        <v/>
      </c>
      <c r="X675" s="9">
        <f>ROUND(_xlfn.NORM.INV(L675,Params!$B$15,Params!$B$16),2)</f>
        <v/>
      </c>
      <c r="Y675" s="9">
        <f>ROUND(_xlfn.NORM.INV(M675,Params!$B$15,Params!$B$16)+Params!$B$17+Params!$B$18*M675,2)</f>
        <v/>
      </c>
      <c r="Z675" s="9">
        <f>ROUND(_xlfn.NORM.INV(N675,Params!$B$13,Params!$B$14)+Params!$B$17+Params!$B$18*N675,1)</f>
        <v/>
      </c>
    </row>
    <row r="676">
      <c r="A676" s="11" t="n">
        <v>675</v>
      </c>
      <c r="B676" s="12">
        <f>INT((A676-1)/122)+1</f>
        <v/>
      </c>
      <c r="C676" s="13" t="n">
        <v>0.40626</v>
      </c>
      <c r="D676" s="13" t="n">
        <v>0.578228</v>
      </c>
      <c r="E676" s="13" t="n">
        <v>0.793564</v>
      </c>
      <c r="F676" s="13" t="n">
        <v>0.9288459999999999</v>
      </c>
      <c r="G676" s="13" t="n">
        <v>0.688617</v>
      </c>
      <c r="H676" s="13" t="n">
        <v>0.590503</v>
      </c>
      <c r="I676" s="13" t="n">
        <v>0.086953</v>
      </c>
      <c r="J676" s="13" t="n">
        <v>0.366437</v>
      </c>
      <c r="K676" s="13" t="n">
        <v>0.609183</v>
      </c>
      <c r="L676" s="13" t="n">
        <v>0.280611</v>
      </c>
      <c r="M676" s="13" t="n">
        <v>0.617161</v>
      </c>
      <c r="N676" s="13" t="n">
        <v>0.732874</v>
      </c>
      <c r="O676" s="9">
        <f>IF(C676&lt;=1-Params!$B$4,0,MAX(0.1,ROUND(_xlfn.GAMMA.INV((C676-(1-Params!$B$4))/Params!$B$4,Params!$B$5,Params!$B$6),1)))</f>
        <v/>
      </c>
      <c r="P676" s="9">
        <f>IF(D676&lt;=1-Params!$B$7,0,ROUND(_xlfn.GAMMA.INV((D676-(1-Params!$B$7))/Params!$B$7,Params!$B$8,Params!$B$9),3))</f>
        <v/>
      </c>
      <c r="Q676" s="9">
        <f>IF(E676&lt;=1-Params!$B$4,0,MAX(0.1,ROUND(_xlfn.GAMMA.INV((E676-(1-Params!$B$4))/Params!$B$4,Params!$B$5,Params!$B$6),1)))</f>
        <v/>
      </c>
      <c r="R676" s="9">
        <f>IF(F676&lt;=1-Params!$B$7,0,ROUND(_xlfn.GAMMA.INV((F676-(1-Params!$B$7))/Params!$B$7,Params!$B$8,Params!$B$9),3))</f>
        <v/>
      </c>
      <c r="S676" s="9">
        <f>IF(G676&lt;=1-Params!$B$7,0,ROUND((Params!$B$10+Params!$B$11*G676^Params!$B$12)*_xlfn.GAMMA.INV((G676-(1-Params!$B$7))/Params!$B$7,Params!$B$8,Params!$B$9),3))</f>
        <v/>
      </c>
      <c r="T676" s="9">
        <f>IF(H676&lt;=1-Params!$B$4,0,MAX(0.1,ROUND((Params!$B$10+Params!$B$11*H676^Params!$B$12)*_xlfn.GAMMA.INV((H676-(1-Params!$B$4))/Params!$B$4,Params!$B$5,Params!$B$6),1)))</f>
        <v/>
      </c>
      <c r="U676" s="9">
        <f>ROUND(_xlfn.NORM.INV(I676,Params!$B$13,Params!$B$14),1)</f>
        <v/>
      </c>
      <c r="V676" s="9">
        <f>ROUND(_xlfn.NORM.INV(J676,Params!$B$15,Params!$B$16),2)</f>
        <v/>
      </c>
      <c r="W676" s="9">
        <f>ROUND(_xlfn.NORM.INV(K676,Params!$B$13,Params!$B$14),1)</f>
        <v/>
      </c>
      <c r="X676" s="9">
        <f>ROUND(_xlfn.NORM.INV(L676,Params!$B$15,Params!$B$16),2)</f>
        <v/>
      </c>
      <c r="Y676" s="9">
        <f>ROUND(_xlfn.NORM.INV(M676,Params!$B$15,Params!$B$16)+Params!$B$17+Params!$B$18*M676,2)</f>
        <v/>
      </c>
      <c r="Z676" s="9">
        <f>ROUND(_xlfn.NORM.INV(N676,Params!$B$13,Params!$B$14)+Params!$B$17+Params!$B$18*N676,1)</f>
        <v/>
      </c>
    </row>
    <row r="677">
      <c r="A677" s="11" t="n">
        <v>676</v>
      </c>
      <c r="B677" s="12">
        <f>INT((A677-1)/122)+1</f>
        <v/>
      </c>
      <c r="C677" s="13" t="n">
        <v>0.265883</v>
      </c>
      <c r="D677" s="13" t="n">
        <v>0.5863159999999999</v>
      </c>
      <c r="E677" s="13" t="n">
        <v>0.08153100000000001</v>
      </c>
      <c r="F677" s="13" t="n">
        <v>0.17619</v>
      </c>
      <c r="G677" s="13" t="n">
        <v>0.962591</v>
      </c>
      <c r="H677" s="13" t="n">
        <v>0.680192</v>
      </c>
      <c r="I677" s="13" t="n">
        <v>0.183649</v>
      </c>
      <c r="J677" s="13" t="n">
        <v>0.15983</v>
      </c>
      <c r="K677" s="13" t="n">
        <v>0.245274</v>
      </c>
      <c r="L677" s="13" t="n">
        <v>0.539082</v>
      </c>
      <c r="M677" s="13" t="n">
        <v>0.6686569999999999</v>
      </c>
      <c r="N677" s="13" t="n">
        <v>0.741718</v>
      </c>
      <c r="O677" s="9">
        <f>IF(C677&lt;=1-Params!$B$4,0,MAX(0.1,ROUND(_xlfn.GAMMA.INV((C677-(1-Params!$B$4))/Params!$B$4,Params!$B$5,Params!$B$6),1)))</f>
        <v/>
      </c>
      <c r="P677" s="9">
        <f>IF(D677&lt;=1-Params!$B$7,0,ROUND(_xlfn.GAMMA.INV((D677-(1-Params!$B$7))/Params!$B$7,Params!$B$8,Params!$B$9),3))</f>
        <v/>
      </c>
      <c r="Q677" s="9">
        <f>IF(E677&lt;=1-Params!$B$4,0,MAX(0.1,ROUND(_xlfn.GAMMA.INV((E677-(1-Params!$B$4))/Params!$B$4,Params!$B$5,Params!$B$6),1)))</f>
        <v/>
      </c>
      <c r="R677" s="9">
        <f>IF(F677&lt;=1-Params!$B$7,0,ROUND(_xlfn.GAMMA.INV((F677-(1-Params!$B$7))/Params!$B$7,Params!$B$8,Params!$B$9),3))</f>
        <v/>
      </c>
      <c r="S677" s="9">
        <f>IF(G677&lt;=1-Params!$B$7,0,ROUND((Params!$B$10+Params!$B$11*G677^Params!$B$12)*_xlfn.GAMMA.INV((G677-(1-Params!$B$7))/Params!$B$7,Params!$B$8,Params!$B$9),3))</f>
        <v/>
      </c>
      <c r="T677" s="9">
        <f>IF(H677&lt;=1-Params!$B$4,0,MAX(0.1,ROUND((Params!$B$10+Params!$B$11*H677^Params!$B$12)*_xlfn.GAMMA.INV((H677-(1-Params!$B$4))/Params!$B$4,Params!$B$5,Params!$B$6),1)))</f>
        <v/>
      </c>
      <c r="U677" s="9">
        <f>ROUND(_xlfn.NORM.INV(I677,Params!$B$13,Params!$B$14),1)</f>
        <v/>
      </c>
      <c r="V677" s="9">
        <f>ROUND(_xlfn.NORM.INV(J677,Params!$B$15,Params!$B$16),2)</f>
        <v/>
      </c>
      <c r="W677" s="9">
        <f>ROUND(_xlfn.NORM.INV(K677,Params!$B$13,Params!$B$14),1)</f>
        <v/>
      </c>
      <c r="X677" s="9">
        <f>ROUND(_xlfn.NORM.INV(L677,Params!$B$15,Params!$B$16),2)</f>
        <v/>
      </c>
      <c r="Y677" s="9">
        <f>ROUND(_xlfn.NORM.INV(M677,Params!$B$15,Params!$B$16)+Params!$B$17+Params!$B$18*M677,2)</f>
        <v/>
      </c>
      <c r="Z677" s="9">
        <f>ROUND(_xlfn.NORM.INV(N677,Params!$B$13,Params!$B$14)+Params!$B$17+Params!$B$18*N677,1)</f>
        <v/>
      </c>
    </row>
    <row r="678">
      <c r="A678" s="11" t="n">
        <v>677</v>
      </c>
      <c r="B678" s="12">
        <f>INT((A678-1)/122)+1</f>
        <v/>
      </c>
      <c r="C678" s="13" t="n">
        <v>0.527296</v>
      </c>
      <c r="D678" s="13" t="n">
        <v>0.277568</v>
      </c>
      <c r="E678" s="13" t="n">
        <v>0.31975</v>
      </c>
      <c r="F678" s="13" t="n">
        <v>0.299894</v>
      </c>
      <c r="G678" s="13" t="n">
        <v>0.933485</v>
      </c>
      <c r="H678" s="13" t="n">
        <v>0.730237</v>
      </c>
      <c r="I678" s="13" t="n">
        <v>0.135721</v>
      </c>
      <c r="J678" s="13" t="n">
        <v>0.325201</v>
      </c>
      <c r="K678" s="13" t="n">
        <v>0.617603</v>
      </c>
      <c r="L678" s="13" t="n">
        <v>0.67427</v>
      </c>
      <c r="M678" s="13" t="n">
        <v>0.68975</v>
      </c>
      <c r="N678" s="13" t="n">
        <v>0.788705</v>
      </c>
      <c r="O678" s="9">
        <f>IF(C678&lt;=1-Params!$B$4,0,MAX(0.1,ROUND(_xlfn.GAMMA.INV((C678-(1-Params!$B$4))/Params!$B$4,Params!$B$5,Params!$B$6),1)))</f>
        <v/>
      </c>
      <c r="P678" s="9">
        <f>IF(D678&lt;=1-Params!$B$7,0,ROUND(_xlfn.GAMMA.INV((D678-(1-Params!$B$7))/Params!$B$7,Params!$B$8,Params!$B$9),3))</f>
        <v/>
      </c>
      <c r="Q678" s="9">
        <f>IF(E678&lt;=1-Params!$B$4,0,MAX(0.1,ROUND(_xlfn.GAMMA.INV((E678-(1-Params!$B$4))/Params!$B$4,Params!$B$5,Params!$B$6),1)))</f>
        <v/>
      </c>
      <c r="R678" s="9">
        <f>IF(F678&lt;=1-Params!$B$7,0,ROUND(_xlfn.GAMMA.INV((F678-(1-Params!$B$7))/Params!$B$7,Params!$B$8,Params!$B$9),3))</f>
        <v/>
      </c>
      <c r="S678" s="9">
        <f>IF(G678&lt;=1-Params!$B$7,0,ROUND((Params!$B$10+Params!$B$11*G678^Params!$B$12)*_xlfn.GAMMA.INV((G678-(1-Params!$B$7))/Params!$B$7,Params!$B$8,Params!$B$9),3))</f>
        <v/>
      </c>
      <c r="T678" s="9">
        <f>IF(H678&lt;=1-Params!$B$4,0,MAX(0.1,ROUND((Params!$B$10+Params!$B$11*H678^Params!$B$12)*_xlfn.GAMMA.INV((H678-(1-Params!$B$4))/Params!$B$4,Params!$B$5,Params!$B$6),1)))</f>
        <v/>
      </c>
      <c r="U678" s="9">
        <f>ROUND(_xlfn.NORM.INV(I678,Params!$B$13,Params!$B$14),1)</f>
        <v/>
      </c>
      <c r="V678" s="9">
        <f>ROUND(_xlfn.NORM.INV(J678,Params!$B$15,Params!$B$16),2)</f>
        <v/>
      </c>
      <c r="W678" s="9">
        <f>ROUND(_xlfn.NORM.INV(K678,Params!$B$13,Params!$B$14),1)</f>
        <v/>
      </c>
      <c r="X678" s="9">
        <f>ROUND(_xlfn.NORM.INV(L678,Params!$B$15,Params!$B$16),2)</f>
        <v/>
      </c>
      <c r="Y678" s="9">
        <f>ROUND(_xlfn.NORM.INV(M678,Params!$B$15,Params!$B$16)+Params!$B$17+Params!$B$18*M678,2)</f>
        <v/>
      </c>
      <c r="Z678" s="9">
        <f>ROUND(_xlfn.NORM.INV(N678,Params!$B$13,Params!$B$14)+Params!$B$17+Params!$B$18*N678,1)</f>
        <v/>
      </c>
    </row>
    <row r="679">
      <c r="A679" s="11" t="n">
        <v>678</v>
      </c>
      <c r="B679" s="12">
        <f>INT((A679-1)/122)+1</f>
        <v/>
      </c>
      <c r="C679" s="13" t="n">
        <v>0.855551</v>
      </c>
      <c r="D679" s="13" t="n">
        <v>0.711694</v>
      </c>
      <c r="E679" s="13" t="n">
        <v>0.591364</v>
      </c>
      <c r="F679" s="13" t="n">
        <v>0.279197</v>
      </c>
      <c r="G679" s="13" t="n">
        <v>0.815062</v>
      </c>
      <c r="H679" s="13" t="n">
        <v>0.6227549999999999</v>
      </c>
      <c r="I679" s="13" t="n">
        <v>0.252109</v>
      </c>
      <c r="J679" s="13" t="n">
        <v>0.236142</v>
      </c>
      <c r="K679" s="13" t="n">
        <v>0.527375</v>
      </c>
      <c r="L679" s="13" t="n">
        <v>0.234821</v>
      </c>
      <c r="M679" s="13" t="n">
        <v>0.704271</v>
      </c>
      <c r="N679" s="13" t="n">
        <v>0.648546</v>
      </c>
      <c r="O679" s="9">
        <f>IF(C679&lt;=1-Params!$B$4,0,MAX(0.1,ROUND(_xlfn.GAMMA.INV((C679-(1-Params!$B$4))/Params!$B$4,Params!$B$5,Params!$B$6),1)))</f>
        <v/>
      </c>
      <c r="P679" s="9">
        <f>IF(D679&lt;=1-Params!$B$7,0,ROUND(_xlfn.GAMMA.INV((D679-(1-Params!$B$7))/Params!$B$7,Params!$B$8,Params!$B$9),3))</f>
        <v/>
      </c>
      <c r="Q679" s="9">
        <f>IF(E679&lt;=1-Params!$B$4,0,MAX(0.1,ROUND(_xlfn.GAMMA.INV((E679-(1-Params!$B$4))/Params!$B$4,Params!$B$5,Params!$B$6),1)))</f>
        <v/>
      </c>
      <c r="R679" s="9">
        <f>IF(F679&lt;=1-Params!$B$7,0,ROUND(_xlfn.GAMMA.INV((F679-(1-Params!$B$7))/Params!$B$7,Params!$B$8,Params!$B$9),3))</f>
        <v/>
      </c>
      <c r="S679" s="9">
        <f>IF(G679&lt;=1-Params!$B$7,0,ROUND((Params!$B$10+Params!$B$11*G679^Params!$B$12)*_xlfn.GAMMA.INV((G679-(1-Params!$B$7))/Params!$B$7,Params!$B$8,Params!$B$9),3))</f>
        <v/>
      </c>
      <c r="T679" s="9">
        <f>IF(H679&lt;=1-Params!$B$4,0,MAX(0.1,ROUND((Params!$B$10+Params!$B$11*H679^Params!$B$12)*_xlfn.GAMMA.INV((H679-(1-Params!$B$4))/Params!$B$4,Params!$B$5,Params!$B$6),1)))</f>
        <v/>
      </c>
      <c r="U679" s="9">
        <f>ROUND(_xlfn.NORM.INV(I679,Params!$B$13,Params!$B$14),1)</f>
        <v/>
      </c>
      <c r="V679" s="9">
        <f>ROUND(_xlfn.NORM.INV(J679,Params!$B$15,Params!$B$16),2)</f>
        <v/>
      </c>
      <c r="W679" s="9">
        <f>ROUND(_xlfn.NORM.INV(K679,Params!$B$13,Params!$B$14),1)</f>
        <v/>
      </c>
      <c r="X679" s="9">
        <f>ROUND(_xlfn.NORM.INV(L679,Params!$B$15,Params!$B$16),2)</f>
        <v/>
      </c>
      <c r="Y679" s="9">
        <f>ROUND(_xlfn.NORM.INV(M679,Params!$B$15,Params!$B$16)+Params!$B$17+Params!$B$18*M679,2)</f>
        <v/>
      </c>
      <c r="Z679" s="9">
        <f>ROUND(_xlfn.NORM.INV(N679,Params!$B$13,Params!$B$14)+Params!$B$17+Params!$B$18*N679,1)</f>
        <v/>
      </c>
    </row>
    <row r="680">
      <c r="A680" s="11" t="n">
        <v>679</v>
      </c>
      <c r="B680" s="12">
        <f>INT((A680-1)/122)+1</f>
        <v/>
      </c>
      <c r="C680" s="13" t="n">
        <v>0.374325</v>
      </c>
      <c r="D680" s="13" t="n">
        <v>0.132072</v>
      </c>
      <c r="E680" s="13" t="n">
        <v>0.303608</v>
      </c>
      <c r="F680" s="13" t="n">
        <v>0.42817</v>
      </c>
      <c r="G680" s="13" t="n">
        <v>0.244216</v>
      </c>
      <c r="H680" s="13" t="n">
        <v>0.906342</v>
      </c>
      <c r="I680" s="13" t="n">
        <v>0.580487</v>
      </c>
      <c r="J680" s="13" t="n">
        <v>0.227756</v>
      </c>
      <c r="K680" s="13" t="n">
        <v>0.334674</v>
      </c>
      <c r="L680" s="13" t="n">
        <v>0.208094</v>
      </c>
      <c r="M680" s="13" t="n">
        <v>0.367858</v>
      </c>
      <c r="N680" s="13" t="n">
        <v>0.823878</v>
      </c>
      <c r="O680" s="9">
        <f>IF(C680&lt;=1-Params!$B$4,0,MAX(0.1,ROUND(_xlfn.GAMMA.INV((C680-(1-Params!$B$4))/Params!$B$4,Params!$B$5,Params!$B$6),1)))</f>
        <v/>
      </c>
      <c r="P680" s="9">
        <f>IF(D680&lt;=1-Params!$B$7,0,ROUND(_xlfn.GAMMA.INV((D680-(1-Params!$B$7))/Params!$B$7,Params!$B$8,Params!$B$9),3))</f>
        <v/>
      </c>
      <c r="Q680" s="9">
        <f>IF(E680&lt;=1-Params!$B$4,0,MAX(0.1,ROUND(_xlfn.GAMMA.INV((E680-(1-Params!$B$4))/Params!$B$4,Params!$B$5,Params!$B$6),1)))</f>
        <v/>
      </c>
      <c r="R680" s="9">
        <f>IF(F680&lt;=1-Params!$B$7,0,ROUND(_xlfn.GAMMA.INV((F680-(1-Params!$B$7))/Params!$B$7,Params!$B$8,Params!$B$9),3))</f>
        <v/>
      </c>
      <c r="S680" s="9">
        <f>IF(G680&lt;=1-Params!$B$7,0,ROUND((Params!$B$10+Params!$B$11*G680^Params!$B$12)*_xlfn.GAMMA.INV((G680-(1-Params!$B$7))/Params!$B$7,Params!$B$8,Params!$B$9),3))</f>
        <v/>
      </c>
      <c r="T680" s="9">
        <f>IF(H680&lt;=1-Params!$B$4,0,MAX(0.1,ROUND((Params!$B$10+Params!$B$11*H680^Params!$B$12)*_xlfn.GAMMA.INV((H680-(1-Params!$B$4))/Params!$B$4,Params!$B$5,Params!$B$6),1)))</f>
        <v/>
      </c>
      <c r="U680" s="9">
        <f>ROUND(_xlfn.NORM.INV(I680,Params!$B$13,Params!$B$14),1)</f>
        <v/>
      </c>
      <c r="V680" s="9">
        <f>ROUND(_xlfn.NORM.INV(J680,Params!$B$15,Params!$B$16),2)</f>
        <v/>
      </c>
      <c r="W680" s="9">
        <f>ROUND(_xlfn.NORM.INV(K680,Params!$B$13,Params!$B$14),1)</f>
        <v/>
      </c>
      <c r="X680" s="9">
        <f>ROUND(_xlfn.NORM.INV(L680,Params!$B$15,Params!$B$16),2)</f>
        <v/>
      </c>
      <c r="Y680" s="9">
        <f>ROUND(_xlfn.NORM.INV(M680,Params!$B$15,Params!$B$16)+Params!$B$17+Params!$B$18*M680,2)</f>
        <v/>
      </c>
      <c r="Z680" s="9">
        <f>ROUND(_xlfn.NORM.INV(N680,Params!$B$13,Params!$B$14)+Params!$B$17+Params!$B$18*N680,1)</f>
        <v/>
      </c>
    </row>
    <row r="681">
      <c r="A681" s="11" t="n">
        <v>680</v>
      </c>
      <c r="B681" s="12">
        <f>INT((A681-1)/122)+1</f>
        <v/>
      </c>
      <c r="C681" s="13" t="n">
        <v>0.056532</v>
      </c>
      <c r="D681" s="13" t="n">
        <v>0.323805</v>
      </c>
      <c r="E681" s="13" t="n">
        <v>0.133763</v>
      </c>
      <c r="F681" s="13" t="n">
        <v>0.579248</v>
      </c>
      <c r="G681" s="13" t="n">
        <v>0.942672</v>
      </c>
      <c r="H681" s="13" t="n">
        <v>0.666722</v>
      </c>
      <c r="I681" s="13" t="n">
        <v>0.481883</v>
      </c>
      <c r="J681" s="13" t="n">
        <v>0.21046</v>
      </c>
      <c r="K681" s="13" t="n">
        <v>0.71687</v>
      </c>
      <c r="L681" s="13" t="n">
        <v>0.877064</v>
      </c>
      <c r="M681" s="13" t="n">
        <v>0.707921</v>
      </c>
      <c r="N681" s="13" t="n">
        <v>0.812706</v>
      </c>
      <c r="O681" s="9">
        <f>IF(C681&lt;=1-Params!$B$4,0,MAX(0.1,ROUND(_xlfn.GAMMA.INV((C681-(1-Params!$B$4))/Params!$B$4,Params!$B$5,Params!$B$6),1)))</f>
        <v/>
      </c>
      <c r="P681" s="9">
        <f>IF(D681&lt;=1-Params!$B$7,0,ROUND(_xlfn.GAMMA.INV((D681-(1-Params!$B$7))/Params!$B$7,Params!$B$8,Params!$B$9),3))</f>
        <v/>
      </c>
      <c r="Q681" s="9">
        <f>IF(E681&lt;=1-Params!$B$4,0,MAX(0.1,ROUND(_xlfn.GAMMA.INV((E681-(1-Params!$B$4))/Params!$B$4,Params!$B$5,Params!$B$6),1)))</f>
        <v/>
      </c>
      <c r="R681" s="9">
        <f>IF(F681&lt;=1-Params!$B$7,0,ROUND(_xlfn.GAMMA.INV((F681-(1-Params!$B$7))/Params!$B$7,Params!$B$8,Params!$B$9),3))</f>
        <v/>
      </c>
      <c r="S681" s="9">
        <f>IF(G681&lt;=1-Params!$B$7,0,ROUND((Params!$B$10+Params!$B$11*G681^Params!$B$12)*_xlfn.GAMMA.INV((G681-(1-Params!$B$7))/Params!$B$7,Params!$B$8,Params!$B$9),3))</f>
        <v/>
      </c>
      <c r="T681" s="9">
        <f>IF(H681&lt;=1-Params!$B$4,0,MAX(0.1,ROUND((Params!$B$10+Params!$B$11*H681^Params!$B$12)*_xlfn.GAMMA.INV((H681-(1-Params!$B$4))/Params!$B$4,Params!$B$5,Params!$B$6),1)))</f>
        <v/>
      </c>
      <c r="U681" s="9">
        <f>ROUND(_xlfn.NORM.INV(I681,Params!$B$13,Params!$B$14),1)</f>
        <v/>
      </c>
      <c r="V681" s="9">
        <f>ROUND(_xlfn.NORM.INV(J681,Params!$B$15,Params!$B$16),2)</f>
        <v/>
      </c>
      <c r="W681" s="9">
        <f>ROUND(_xlfn.NORM.INV(K681,Params!$B$13,Params!$B$14),1)</f>
        <v/>
      </c>
      <c r="X681" s="9">
        <f>ROUND(_xlfn.NORM.INV(L681,Params!$B$15,Params!$B$16),2)</f>
        <v/>
      </c>
      <c r="Y681" s="9">
        <f>ROUND(_xlfn.NORM.INV(M681,Params!$B$15,Params!$B$16)+Params!$B$17+Params!$B$18*M681,2)</f>
        <v/>
      </c>
      <c r="Z681" s="9">
        <f>ROUND(_xlfn.NORM.INV(N681,Params!$B$13,Params!$B$14)+Params!$B$17+Params!$B$18*N681,1)</f>
        <v/>
      </c>
    </row>
    <row r="682">
      <c r="A682" s="11" t="n">
        <v>681</v>
      </c>
      <c r="B682" s="12">
        <f>INT((A682-1)/122)+1</f>
        <v/>
      </c>
      <c r="C682" s="13" t="n">
        <v>0.296222</v>
      </c>
      <c r="D682" s="13" t="n">
        <v>0.8691410000000001</v>
      </c>
      <c r="E682" s="13" t="n">
        <v>0.551824</v>
      </c>
      <c r="F682" s="13" t="n">
        <v>0.544504</v>
      </c>
      <c r="G682" s="13" t="n">
        <v>0.648563</v>
      </c>
      <c r="H682" s="13" t="n">
        <v>0.097842</v>
      </c>
      <c r="I682" s="13" t="n">
        <v>0.325921</v>
      </c>
      <c r="J682" s="13" t="n">
        <v>0.541672</v>
      </c>
      <c r="K682" s="13" t="n">
        <v>0.511427</v>
      </c>
      <c r="L682" s="13" t="n">
        <v>0.885989</v>
      </c>
      <c r="M682" s="13" t="n">
        <v>0.459263</v>
      </c>
      <c r="N682" s="13" t="n">
        <v>0.880896</v>
      </c>
      <c r="O682" s="9">
        <f>IF(C682&lt;=1-Params!$B$4,0,MAX(0.1,ROUND(_xlfn.GAMMA.INV((C682-(1-Params!$B$4))/Params!$B$4,Params!$B$5,Params!$B$6),1)))</f>
        <v/>
      </c>
      <c r="P682" s="9">
        <f>IF(D682&lt;=1-Params!$B$7,0,ROUND(_xlfn.GAMMA.INV((D682-(1-Params!$B$7))/Params!$B$7,Params!$B$8,Params!$B$9),3))</f>
        <v/>
      </c>
      <c r="Q682" s="9">
        <f>IF(E682&lt;=1-Params!$B$4,0,MAX(0.1,ROUND(_xlfn.GAMMA.INV((E682-(1-Params!$B$4))/Params!$B$4,Params!$B$5,Params!$B$6),1)))</f>
        <v/>
      </c>
      <c r="R682" s="9">
        <f>IF(F682&lt;=1-Params!$B$7,0,ROUND(_xlfn.GAMMA.INV((F682-(1-Params!$B$7))/Params!$B$7,Params!$B$8,Params!$B$9),3))</f>
        <v/>
      </c>
      <c r="S682" s="9">
        <f>IF(G682&lt;=1-Params!$B$7,0,ROUND((Params!$B$10+Params!$B$11*G682^Params!$B$12)*_xlfn.GAMMA.INV((G682-(1-Params!$B$7))/Params!$B$7,Params!$B$8,Params!$B$9),3))</f>
        <v/>
      </c>
      <c r="T682" s="9">
        <f>IF(H682&lt;=1-Params!$B$4,0,MAX(0.1,ROUND((Params!$B$10+Params!$B$11*H682^Params!$B$12)*_xlfn.GAMMA.INV((H682-(1-Params!$B$4))/Params!$B$4,Params!$B$5,Params!$B$6),1)))</f>
        <v/>
      </c>
      <c r="U682" s="9">
        <f>ROUND(_xlfn.NORM.INV(I682,Params!$B$13,Params!$B$14),1)</f>
        <v/>
      </c>
      <c r="V682" s="9">
        <f>ROUND(_xlfn.NORM.INV(J682,Params!$B$15,Params!$B$16),2)</f>
        <v/>
      </c>
      <c r="W682" s="9">
        <f>ROUND(_xlfn.NORM.INV(K682,Params!$B$13,Params!$B$14),1)</f>
        <v/>
      </c>
      <c r="X682" s="9">
        <f>ROUND(_xlfn.NORM.INV(L682,Params!$B$15,Params!$B$16),2)</f>
        <v/>
      </c>
      <c r="Y682" s="9">
        <f>ROUND(_xlfn.NORM.INV(M682,Params!$B$15,Params!$B$16)+Params!$B$17+Params!$B$18*M682,2)</f>
        <v/>
      </c>
      <c r="Z682" s="9">
        <f>ROUND(_xlfn.NORM.INV(N682,Params!$B$13,Params!$B$14)+Params!$B$17+Params!$B$18*N682,1)</f>
        <v/>
      </c>
    </row>
    <row r="683">
      <c r="A683" s="11" t="n">
        <v>682</v>
      </c>
      <c r="B683" s="12">
        <f>INT((A683-1)/122)+1</f>
        <v/>
      </c>
      <c r="C683" s="13" t="n">
        <v>0.100364</v>
      </c>
      <c r="D683" s="13" t="n">
        <v>0.846852</v>
      </c>
      <c r="E683" s="13" t="n">
        <v>0.344875</v>
      </c>
      <c r="F683" s="13" t="n">
        <v>0.777084</v>
      </c>
      <c r="G683" s="13" t="n">
        <v>0.639177</v>
      </c>
      <c r="H683" s="13" t="n">
        <v>0.035619</v>
      </c>
      <c r="I683" s="13" t="n">
        <v>0.948373</v>
      </c>
      <c r="J683" s="13" t="n">
        <v>0.195776</v>
      </c>
      <c r="K683" s="13" t="n">
        <v>0.904704</v>
      </c>
      <c r="L683" s="13" t="n">
        <v>0.881043</v>
      </c>
      <c r="M683" s="13" t="n">
        <v>0.38955</v>
      </c>
      <c r="N683" s="13" t="n">
        <v>0.717421</v>
      </c>
      <c r="O683" s="9">
        <f>IF(C683&lt;=1-Params!$B$4,0,MAX(0.1,ROUND(_xlfn.GAMMA.INV((C683-(1-Params!$B$4))/Params!$B$4,Params!$B$5,Params!$B$6),1)))</f>
        <v/>
      </c>
      <c r="P683" s="9">
        <f>IF(D683&lt;=1-Params!$B$7,0,ROUND(_xlfn.GAMMA.INV((D683-(1-Params!$B$7))/Params!$B$7,Params!$B$8,Params!$B$9),3))</f>
        <v/>
      </c>
      <c r="Q683" s="9">
        <f>IF(E683&lt;=1-Params!$B$4,0,MAX(0.1,ROUND(_xlfn.GAMMA.INV((E683-(1-Params!$B$4))/Params!$B$4,Params!$B$5,Params!$B$6),1)))</f>
        <v/>
      </c>
      <c r="R683" s="9">
        <f>IF(F683&lt;=1-Params!$B$7,0,ROUND(_xlfn.GAMMA.INV((F683-(1-Params!$B$7))/Params!$B$7,Params!$B$8,Params!$B$9),3))</f>
        <v/>
      </c>
      <c r="S683" s="9">
        <f>IF(G683&lt;=1-Params!$B$7,0,ROUND((Params!$B$10+Params!$B$11*G683^Params!$B$12)*_xlfn.GAMMA.INV((G683-(1-Params!$B$7))/Params!$B$7,Params!$B$8,Params!$B$9),3))</f>
        <v/>
      </c>
      <c r="T683" s="9">
        <f>IF(H683&lt;=1-Params!$B$4,0,MAX(0.1,ROUND((Params!$B$10+Params!$B$11*H683^Params!$B$12)*_xlfn.GAMMA.INV((H683-(1-Params!$B$4))/Params!$B$4,Params!$B$5,Params!$B$6),1)))</f>
        <v/>
      </c>
      <c r="U683" s="9">
        <f>ROUND(_xlfn.NORM.INV(I683,Params!$B$13,Params!$B$14),1)</f>
        <v/>
      </c>
      <c r="V683" s="9">
        <f>ROUND(_xlfn.NORM.INV(J683,Params!$B$15,Params!$B$16),2)</f>
        <v/>
      </c>
      <c r="W683" s="9">
        <f>ROUND(_xlfn.NORM.INV(K683,Params!$B$13,Params!$B$14),1)</f>
        <v/>
      </c>
      <c r="X683" s="9">
        <f>ROUND(_xlfn.NORM.INV(L683,Params!$B$15,Params!$B$16),2)</f>
        <v/>
      </c>
      <c r="Y683" s="9">
        <f>ROUND(_xlfn.NORM.INV(M683,Params!$B$15,Params!$B$16)+Params!$B$17+Params!$B$18*M683,2)</f>
        <v/>
      </c>
      <c r="Z683" s="9">
        <f>ROUND(_xlfn.NORM.INV(N683,Params!$B$13,Params!$B$14)+Params!$B$17+Params!$B$18*N683,1)</f>
        <v/>
      </c>
    </row>
    <row r="684">
      <c r="A684" s="11" t="n">
        <v>683</v>
      </c>
      <c r="B684" s="12">
        <f>INT((A684-1)/122)+1</f>
        <v/>
      </c>
      <c r="C684" s="13" t="n">
        <v>0.061975</v>
      </c>
      <c r="D684" s="13" t="n">
        <v>0.80901</v>
      </c>
      <c r="E684" s="13" t="n">
        <v>0.21392</v>
      </c>
      <c r="F684" s="13" t="n">
        <v>0.08466799999999999</v>
      </c>
      <c r="G684" s="13" t="n">
        <v>0.965845</v>
      </c>
      <c r="H684" s="13" t="n">
        <v>0.5253100000000001</v>
      </c>
      <c r="I684" s="13" t="n">
        <v>0.886277</v>
      </c>
      <c r="J684" s="13" t="n">
        <v>0.158883</v>
      </c>
      <c r="K684" s="13" t="n">
        <v>0.730416</v>
      </c>
      <c r="L684" s="13" t="n">
        <v>0.836697</v>
      </c>
      <c r="M684" s="13" t="n">
        <v>0.432148</v>
      </c>
      <c r="N684" s="13" t="n">
        <v>0.9635280000000001</v>
      </c>
      <c r="O684" s="9">
        <f>IF(C684&lt;=1-Params!$B$4,0,MAX(0.1,ROUND(_xlfn.GAMMA.INV((C684-(1-Params!$B$4))/Params!$B$4,Params!$B$5,Params!$B$6),1)))</f>
        <v/>
      </c>
      <c r="P684" s="9">
        <f>IF(D684&lt;=1-Params!$B$7,0,ROUND(_xlfn.GAMMA.INV((D684-(1-Params!$B$7))/Params!$B$7,Params!$B$8,Params!$B$9),3))</f>
        <v/>
      </c>
      <c r="Q684" s="9">
        <f>IF(E684&lt;=1-Params!$B$4,0,MAX(0.1,ROUND(_xlfn.GAMMA.INV((E684-(1-Params!$B$4))/Params!$B$4,Params!$B$5,Params!$B$6),1)))</f>
        <v/>
      </c>
      <c r="R684" s="9">
        <f>IF(F684&lt;=1-Params!$B$7,0,ROUND(_xlfn.GAMMA.INV((F684-(1-Params!$B$7))/Params!$B$7,Params!$B$8,Params!$B$9),3))</f>
        <v/>
      </c>
      <c r="S684" s="9">
        <f>IF(G684&lt;=1-Params!$B$7,0,ROUND((Params!$B$10+Params!$B$11*G684^Params!$B$12)*_xlfn.GAMMA.INV((G684-(1-Params!$B$7))/Params!$B$7,Params!$B$8,Params!$B$9),3))</f>
        <v/>
      </c>
      <c r="T684" s="9">
        <f>IF(H684&lt;=1-Params!$B$4,0,MAX(0.1,ROUND((Params!$B$10+Params!$B$11*H684^Params!$B$12)*_xlfn.GAMMA.INV((H684-(1-Params!$B$4))/Params!$B$4,Params!$B$5,Params!$B$6),1)))</f>
        <v/>
      </c>
      <c r="U684" s="9">
        <f>ROUND(_xlfn.NORM.INV(I684,Params!$B$13,Params!$B$14),1)</f>
        <v/>
      </c>
      <c r="V684" s="9">
        <f>ROUND(_xlfn.NORM.INV(J684,Params!$B$15,Params!$B$16),2)</f>
        <v/>
      </c>
      <c r="W684" s="9">
        <f>ROUND(_xlfn.NORM.INV(K684,Params!$B$13,Params!$B$14),1)</f>
        <v/>
      </c>
      <c r="X684" s="9">
        <f>ROUND(_xlfn.NORM.INV(L684,Params!$B$15,Params!$B$16),2)</f>
        <v/>
      </c>
      <c r="Y684" s="9">
        <f>ROUND(_xlfn.NORM.INV(M684,Params!$B$15,Params!$B$16)+Params!$B$17+Params!$B$18*M684,2)</f>
        <v/>
      </c>
      <c r="Z684" s="9">
        <f>ROUND(_xlfn.NORM.INV(N684,Params!$B$13,Params!$B$14)+Params!$B$17+Params!$B$18*N684,1)</f>
        <v/>
      </c>
    </row>
    <row r="685">
      <c r="A685" s="11" t="n">
        <v>684</v>
      </c>
      <c r="B685" s="12">
        <f>INT((A685-1)/122)+1</f>
        <v/>
      </c>
      <c r="C685" s="13" t="n">
        <v>0.053314</v>
      </c>
      <c r="D685" s="13" t="n">
        <v>0.331499</v>
      </c>
      <c r="E685" s="13" t="n">
        <v>0.407546</v>
      </c>
      <c r="F685" s="13" t="n">
        <v>0.191666</v>
      </c>
      <c r="G685" s="13" t="n">
        <v>0.433303</v>
      </c>
      <c r="H685" s="13" t="n">
        <v>0.09614300000000001</v>
      </c>
      <c r="I685" s="13" t="n">
        <v>0.866902</v>
      </c>
      <c r="J685" s="13" t="n">
        <v>0.7450830000000001</v>
      </c>
      <c r="K685" s="13" t="n">
        <v>0.377972</v>
      </c>
      <c r="L685" s="13" t="n">
        <v>0.889667</v>
      </c>
      <c r="M685" s="13" t="n">
        <v>0.585475</v>
      </c>
      <c r="N685" s="13" t="n">
        <v>0.744761</v>
      </c>
      <c r="O685" s="9">
        <f>IF(C685&lt;=1-Params!$B$4,0,MAX(0.1,ROUND(_xlfn.GAMMA.INV((C685-(1-Params!$B$4))/Params!$B$4,Params!$B$5,Params!$B$6),1)))</f>
        <v/>
      </c>
      <c r="P685" s="9">
        <f>IF(D685&lt;=1-Params!$B$7,0,ROUND(_xlfn.GAMMA.INV((D685-(1-Params!$B$7))/Params!$B$7,Params!$B$8,Params!$B$9),3))</f>
        <v/>
      </c>
      <c r="Q685" s="9">
        <f>IF(E685&lt;=1-Params!$B$4,0,MAX(0.1,ROUND(_xlfn.GAMMA.INV((E685-(1-Params!$B$4))/Params!$B$4,Params!$B$5,Params!$B$6),1)))</f>
        <v/>
      </c>
      <c r="R685" s="9">
        <f>IF(F685&lt;=1-Params!$B$7,0,ROUND(_xlfn.GAMMA.INV((F685-(1-Params!$B$7))/Params!$B$7,Params!$B$8,Params!$B$9),3))</f>
        <v/>
      </c>
      <c r="S685" s="9">
        <f>IF(G685&lt;=1-Params!$B$7,0,ROUND((Params!$B$10+Params!$B$11*G685^Params!$B$12)*_xlfn.GAMMA.INV((G685-(1-Params!$B$7))/Params!$B$7,Params!$B$8,Params!$B$9),3))</f>
        <v/>
      </c>
      <c r="T685" s="9">
        <f>IF(H685&lt;=1-Params!$B$4,0,MAX(0.1,ROUND((Params!$B$10+Params!$B$11*H685^Params!$B$12)*_xlfn.GAMMA.INV((H685-(1-Params!$B$4))/Params!$B$4,Params!$B$5,Params!$B$6),1)))</f>
        <v/>
      </c>
      <c r="U685" s="9">
        <f>ROUND(_xlfn.NORM.INV(I685,Params!$B$13,Params!$B$14),1)</f>
        <v/>
      </c>
      <c r="V685" s="9">
        <f>ROUND(_xlfn.NORM.INV(J685,Params!$B$15,Params!$B$16),2)</f>
        <v/>
      </c>
      <c r="W685" s="9">
        <f>ROUND(_xlfn.NORM.INV(K685,Params!$B$13,Params!$B$14),1)</f>
        <v/>
      </c>
      <c r="X685" s="9">
        <f>ROUND(_xlfn.NORM.INV(L685,Params!$B$15,Params!$B$16),2)</f>
        <v/>
      </c>
      <c r="Y685" s="9">
        <f>ROUND(_xlfn.NORM.INV(M685,Params!$B$15,Params!$B$16)+Params!$B$17+Params!$B$18*M685,2)</f>
        <v/>
      </c>
      <c r="Z685" s="9">
        <f>ROUND(_xlfn.NORM.INV(N685,Params!$B$13,Params!$B$14)+Params!$B$17+Params!$B$18*N685,1)</f>
        <v/>
      </c>
    </row>
    <row r="686">
      <c r="A686" s="11" t="n">
        <v>685</v>
      </c>
      <c r="B686" s="12">
        <f>INT((A686-1)/122)+1</f>
        <v/>
      </c>
      <c r="C686" s="13" t="n">
        <v>0.076235</v>
      </c>
      <c r="D686" s="13" t="n">
        <v>0.316228</v>
      </c>
      <c r="E686" s="13" t="n">
        <v>0.519533</v>
      </c>
      <c r="F686" s="13" t="n">
        <v>0.965938</v>
      </c>
      <c r="G686" s="13" t="n">
        <v>0.20082</v>
      </c>
      <c r="H686" s="13" t="n">
        <v>0.178188</v>
      </c>
      <c r="I686" s="13" t="n">
        <v>0.58484</v>
      </c>
      <c r="J686" s="13" t="n">
        <v>0.762777</v>
      </c>
      <c r="K686" s="13" t="n">
        <v>0.698054</v>
      </c>
      <c r="L686" s="13" t="n">
        <v>0.843527</v>
      </c>
      <c r="M686" s="13" t="n">
        <v>0.422624</v>
      </c>
      <c r="N686" s="13" t="n">
        <v>0.701098</v>
      </c>
      <c r="O686" s="9">
        <f>IF(C686&lt;=1-Params!$B$4,0,MAX(0.1,ROUND(_xlfn.GAMMA.INV((C686-(1-Params!$B$4))/Params!$B$4,Params!$B$5,Params!$B$6),1)))</f>
        <v/>
      </c>
      <c r="P686" s="9">
        <f>IF(D686&lt;=1-Params!$B$7,0,ROUND(_xlfn.GAMMA.INV((D686-(1-Params!$B$7))/Params!$B$7,Params!$B$8,Params!$B$9),3))</f>
        <v/>
      </c>
      <c r="Q686" s="9">
        <f>IF(E686&lt;=1-Params!$B$4,0,MAX(0.1,ROUND(_xlfn.GAMMA.INV((E686-(1-Params!$B$4))/Params!$B$4,Params!$B$5,Params!$B$6),1)))</f>
        <v/>
      </c>
      <c r="R686" s="9">
        <f>IF(F686&lt;=1-Params!$B$7,0,ROUND(_xlfn.GAMMA.INV((F686-(1-Params!$B$7))/Params!$B$7,Params!$B$8,Params!$B$9),3))</f>
        <v/>
      </c>
      <c r="S686" s="9">
        <f>IF(G686&lt;=1-Params!$B$7,0,ROUND((Params!$B$10+Params!$B$11*G686^Params!$B$12)*_xlfn.GAMMA.INV((G686-(1-Params!$B$7))/Params!$B$7,Params!$B$8,Params!$B$9),3))</f>
        <v/>
      </c>
      <c r="T686" s="9">
        <f>IF(H686&lt;=1-Params!$B$4,0,MAX(0.1,ROUND((Params!$B$10+Params!$B$11*H686^Params!$B$12)*_xlfn.GAMMA.INV((H686-(1-Params!$B$4))/Params!$B$4,Params!$B$5,Params!$B$6),1)))</f>
        <v/>
      </c>
      <c r="U686" s="9">
        <f>ROUND(_xlfn.NORM.INV(I686,Params!$B$13,Params!$B$14),1)</f>
        <v/>
      </c>
      <c r="V686" s="9">
        <f>ROUND(_xlfn.NORM.INV(J686,Params!$B$15,Params!$B$16),2)</f>
        <v/>
      </c>
      <c r="W686" s="9">
        <f>ROUND(_xlfn.NORM.INV(K686,Params!$B$13,Params!$B$14),1)</f>
        <v/>
      </c>
      <c r="X686" s="9">
        <f>ROUND(_xlfn.NORM.INV(L686,Params!$B$15,Params!$B$16),2)</f>
        <v/>
      </c>
      <c r="Y686" s="9">
        <f>ROUND(_xlfn.NORM.INV(M686,Params!$B$15,Params!$B$16)+Params!$B$17+Params!$B$18*M686,2)</f>
        <v/>
      </c>
      <c r="Z686" s="9">
        <f>ROUND(_xlfn.NORM.INV(N686,Params!$B$13,Params!$B$14)+Params!$B$17+Params!$B$18*N686,1)</f>
        <v/>
      </c>
    </row>
    <row r="687">
      <c r="A687" s="11" t="n">
        <v>686</v>
      </c>
      <c r="B687" s="12">
        <f>INT((A687-1)/122)+1</f>
        <v/>
      </c>
      <c r="C687" s="13" t="n">
        <v>0.465826</v>
      </c>
      <c r="D687" s="13" t="n">
        <v>0.13886</v>
      </c>
      <c r="E687" s="13" t="n">
        <v>0.533556</v>
      </c>
      <c r="F687" s="13" t="n">
        <v>0.846028</v>
      </c>
      <c r="G687" s="13" t="n">
        <v>0.624228</v>
      </c>
      <c r="H687" s="13" t="n">
        <v>0.048712</v>
      </c>
      <c r="I687" s="13" t="n">
        <v>0.149561</v>
      </c>
      <c r="J687" s="13" t="n">
        <v>0.718479</v>
      </c>
      <c r="K687" s="13" t="n">
        <v>0.861598</v>
      </c>
      <c r="L687" s="13" t="n">
        <v>0.533434</v>
      </c>
      <c r="M687" s="13" t="n">
        <v>0.440103</v>
      </c>
      <c r="N687" s="13" t="n">
        <v>0.507683</v>
      </c>
      <c r="O687" s="9">
        <f>IF(C687&lt;=1-Params!$B$4,0,MAX(0.1,ROUND(_xlfn.GAMMA.INV((C687-(1-Params!$B$4))/Params!$B$4,Params!$B$5,Params!$B$6),1)))</f>
        <v/>
      </c>
      <c r="P687" s="9">
        <f>IF(D687&lt;=1-Params!$B$7,0,ROUND(_xlfn.GAMMA.INV((D687-(1-Params!$B$7))/Params!$B$7,Params!$B$8,Params!$B$9),3))</f>
        <v/>
      </c>
      <c r="Q687" s="9">
        <f>IF(E687&lt;=1-Params!$B$4,0,MAX(0.1,ROUND(_xlfn.GAMMA.INV((E687-(1-Params!$B$4))/Params!$B$4,Params!$B$5,Params!$B$6),1)))</f>
        <v/>
      </c>
      <c r="R687" s="9">
        <f>IF(F687&lt;=1-Params!$B$7,0,ROUND(_xlfn.GAMMA.INV((F687-(1-Params!$B$7))/Params!$B$7,Params!$B$8,Params!$B$9),3))</f>
        <v/>
      </c>
      <c r="S687" s="9">
        <f>IF(G687&lt;=1-Params!$B$7,0,ROUND((Params!$B$10+Params!$B$11*G687^Params!$B$12)*_xlfn.GAMMA.INV((G687-(1-Params!$B$7))/Params!$B$7,Params!$B$8,Params!$B$9),3))</f>
        <v/>
      </c>
      <c r="T687" s="9">
        <f>IF(H687&lt;=1-Params!$B$4,0,MAX(0.1,ROUND((Params!$B$10+Params!$B$11*H687^Params!$B$12)*_xlfn.GAMMA.INV((H687-(1-Params!$B$4))/Params!$B$4,Params!$B$5,Params!$B$6),1)))</f>
        <v/>
      </c>
      <c r="U687" s="9">
        <f>ROUND(_xlfn.NORM.INV(I687,Params!$B$13,Params!$B$14),1)</f>
        <v/>
      </c>
      <c r="V687" s="9">
        <f>ROUND(_xlfn.NORM.INV(J687,Params!$B$15,Params!$B$16),2)</f>
        <v/>
      </c>
      <c r="W687" s="9">
        <f>ROUND(_xlfn.NORM.INV(K687,Params!$B$13,Params!$B$14),1)</f>
        <v/>
      </c>
      <c r="X687" s="9">
        <f>ROUND(_xlfn.NORM.INV(L687,Params!$B$15,Params!$B$16),2)</f>
        <v/>
      </c>
      <c r="Y687" s="9">
        <f>ROUND(_xlfn.NORM.INV(M687,Params!$B$15,Params!$B$16)+Params!$B$17+Params!$B$18*M687,2)</f>
        <v/>
      </c>
      <c r="Z687" s="9">
        <f>ROUND(_xlfn.NORM.INV(N687,Params!$B$13,Params!$B$14)+Params!$B$17+Params!$B$18*N687,1)</f>
        <v/>
      </c>
    </row>
    <row r="688">
      <c r="A688" s="11" t="n">
        <v>687</v>
      </c>
      <c r="B688" s="12">
        <f>INT((A688-1)/122)+1</f>
        <v/>
      </c>
      <c r="C688" s="13" t="n">
        <v>0.413499</v>
      </c>
      <c r="D688" s="13" t="n">
        <v>0.174541</v>
      </c>
      <c r="E688" s="13" t="n">
        <v>0.740264</v>
      </c>
      <c r="F688" s="13" t="n">
        <v>0.988842</v>
      </c>
      <c r="G688" s="13" t="n">
        <v>0.13801</v>
      </c>
      <c r="H688" s="13" t="n">
        <v>0.485173</v>
      </c>
      <c r="I688" s="13" t="n">
        <v>0.115185</v>
      </c>
      <c r="J688" s="13" t="n">
        <v>0.338445</v>
      </c>
      <c r="K688" s="13" t="n">
        <v>0.546134</v>
      </c>
      <c r="L688" s="13" t="n">
        <v>0.412031</v>
      </c>
      <c r="M688" s="13" t="n">
        <v>0.209449</v>
      </c>
      <c r="N688" s="13" t="n">
        <v>0.127201</v>
      </c>
      <c r="O688" s="9">
        <f>IF(C688&lt;=1-Params!$B$4,0,MAX(0.1,ROUND(_xlfn.GAMMA.INV((C688-(1-Params!$B$4))/Params!$B$4,Params!$B$5,Params!$B$6),1)))</f>
        <v/>
      </c>
      <c r="P688" s="9">
        <f>IF(D688&lt;=1-Params!$B$7,0,ROUND(_xlfn.GAMMA.INV((D688-(1-Params!$B$7))/Params!$B$7,Params!$B$8,Params!$B$9),3))</f>
        <v/>
      </c>
      <c r="Q688" s="9">
        <f>IF(E688&lt;=1-Params!$B$4,0,MAX(0.1,ROUND(_xlfn.GAMMA.INV((E688-(1-Params!$B$4))/Params!$B$4,Params!$B$5,Params!$B$6),1)))</f>
        <v/>
      </c>
      <c r="R688" s="9">
        <f>IF(F688&lt;=1-Params!$B$7,0,ROUND(_xlfn.GAMMA.INV((F688-(1-Params!$B$7))/Params!$B$7,Params!$B$8,Params!$B$9),3))</f>
        <v/>
      </c>
      <c r="S688" s="9">
        <f>IF(G688&lt;=1-Params!$B$7,0,ROUND((Params!$B$10+Params!$B$11*G688^Params!$B$12)*_xlfn.GAMMA.INV((G688-(1-Params!$B$7))/Params!$B$7,Params!$B$8,Params!$B$9),3))</f>
        <v/>
      </c>
      <c r="T688" s="9">
        <f>IF(H688&lt;=1-Params!$B$4,0,MAX(0.1,ROUND((Params!$B$10+Params!$B$11*H688^Params!$B$12)*_xlfn.GAMMA.INV((H688-(1-Params!$B$4))/Params!$B$4,Params!$B$5,Params!$B$6),1)))</f>
        <v/>
      </c>
      <c r="U688" s="9">
        <f>ROUND(_xlfn.NORM.INV(I688,Params!$B$13,Params!$B$14),1)</f>
        <v/>
      </c>
      <c r="V688" s="9">
        <f>ROUND(_xlfn.NORM.INV(J688,Params!$B$15,Params!$B$16),2)</f>
        <v/>
      </c>
      <c r="W688" s="9">
        <f>ROUND(_xlfn.NORM.INV(K688,Params!$B$13,Params!$B$14),1)</f>
        <v/>
      </c>
      <c r="X688" s="9">
        <f>ROUND(_xlfn.NORM.INV(L688,Params!$B$15,Params!$B$16),2)</f>
        <v/>
      </c>
      <c r="Y688" s="9">
        <f>ROUND(_xlfn.NORM.INV(M688,Params!$B$15,Params!$B$16)+Params!$B$17+Params!$B$18*M688,2)</f>
        <v/>
      </c>
      <c r="Z688" s="9">
        <f>ROUND(_xlfn.NORM.INV(N688,Params!$B$13,Params!$B$14)+Params!$B$17+Params!$B$18*N688,1)</f>
        <v/>
      </c>
    </row>
    <row r="689">
      <c r="A689" s="11" t="n">
        <v>688</v>
      </c>
      <c r="B689" s="12">
        <f>INT((A689-1)/122)+1</f>
        <v/>
      </c>
      <c r="C689" s="13" t="n">
        <v>0.323535</v>
      </c>
      <c r="D689" s="13" t="n">
        <v>0.0373</v>
      </c>
      <c r="E689" s="13" t="n">
        <v>0.550913</v>
      </c>
      <c r="F689" s="13" t="n">
        <v>0.916195</v>
      </c>
      <c r="G689" s="13" t="n">
        <v>0.540055</v>
      </c>
      <c r="H689" s="13" t="n">
        <v>0.403808</v>
      </c>
      <c r="I689" s="13" t="n">
        <v>0.662586</v>
      </c>
      <c r="J689" s="13" t="n">
        <v>0.719235</v>
      </c>
      <c r="K689" s="13" t="n">
        <v>0.422034</v>
      </c>
      <c r="L689" s="13" t="n">
        <v>0.342742</v>
      </c>
      <c r="M689" s="13" t="n">
        <v>0.315754</v>
      </c>
      <c r="N689" s="13" t="n">
        <v>0.093454</v>
      </c>
      <c r="O689" s="9">
        <f>IF(C689&lt;=1-Params!$B$4,0,MAX(0.1,ROUND(_xlfn.GAMMA.INV((C689-(1-Params!$B$4))/Params!$B$4,Params!$B$5,Params!$B$6),1)))</f>
        <v/>
      </c>
      <c r="P689" s="9">
        <f>IF(D689&lt;=1-Params!$B$7,0,ROUND(_xlfn.GAMMA.INV((D689-(1-Params!$B$7))/Params!$B$7,Params!$B$8,Params!$B$9),3))</f>
        <v/>
      </c>
      <c r="Q689" s="9">
        <f>IF(E689&lt;=1-Params!$B$4,0,MAX(0.1,ROUND(_xlfn.GAMMA.INV((E689-(1-Params!$B$4))/Params!$B$4,Params!$B$5,Params!$B$6),1)))</f>
        <v/>
      </c>
      <c r="R689" s="9">
        <f>IF(F689&lt;=1-Params!$B$7,0,ROUND(_xlfn.GAMMA.INV((F689-(1-Params!$B$7))/Params!$B$7,Params!$B$8,Params!$B$9),3))</f>
        <v/>
      </c>
      <c r="S689" s="9">
        <f>IF(G689&lt;=1-Params!$B$7,0,ROUND((Params!$B$10+Params!$B$11*G689^Params!$B$12)*_xlfn.GAMMA.INV((G689-(1-Params!$B$7))/Params!$B$7,Params!$B$8,Params!$B$9),3))</f>
        <v/>
      </c>
      <c r="T689" s="9">
        <f>IF(H689&lt;=1-Params!$B$4,0,MAX(0.1,ROUND((Params!$B$10+Params!$B$11*H689^Params!$B$12)*_xlfn.GAMMA.INV((H689-(1-Params!$B$4))/Params!$B$4,Params!$B$5,Params!$B$6),1)))</f>
        <v/>
      </c>
      <c r="U689" s="9">
        <f>ROUND(_xlfn.NORM.INV(I689,Params!$B$13,Params!$B$14),1)</f>
        <v/>
      </c>
      <c r="V689" s="9">
        <f>ROUND(_xlfn.NORM.INV(J689,Params!$B$15,Params!$B$16),2)</f>
        <v/>
      </c>
      <c r="W689" s="9">
        <f>ROUND(_xlfn.NORM.INV(K689,Params!$B$13,Params!$B$14),1)</f>
        <v/>
      </c>
      <c r="X689" s="9">
        <f>ROUND(_xlfn.NORM.INV(L689,Params!$B$15,Params!$B$16),2)</f>
        <v/>
      </c>
      <c r="Y689" s="9">
        <f>ROUND(_xlfn.NORM.INV(M689,Params!$B$15,Params!$B$16)+Params!$B$17+Params!$B$18*M689,2)</f>
        <v/>
      </c>
      <c r="Z689" s="9">
        <f>ROUND(_xlfn.NORM.INV(N689,Params!$B$13,Params!$B$14)+Params!$B$17+Params!$B$18*N689,1)</f>
        <v/>
      </c>
    </row>
    <row r="690">
      <c r="A690" s="11" t="n">
        <v>689</v>
      </c>
      <c r="B690" s="12">
        <f>INT((A690-1)/122)+1</f>
        <v/>
      </c>
      <c r="C690" s="13" t="n">
        <v>0.46117</v>
      </c>
      <c r="D690" s="13" t="n">
        <v>0.571948</v>
      </c>
      <c r="E690" s="13" t="n">
        <v>0.8709170000000001</v>
      </c>
      <c r="F690" s="13" t="n">
        <v>0.956238</v>
      </c>
      <c r="G690" s="13" t="n">
        <v>0.668423</v>
      </c>
      <c r="H690" s="13" t="n">
        <v>0.937645</v>
      </c>
      <c r="I690" s="13" t="n">
        <v>0.477347</v>
      </c>
      <c r="J690" s="13" t="n">
        <v>0.752233</v>
      </c>
      <c r="K690" s="13" t="n">
        <v>0.521446</v>
      </c>
      <c r="L690" s="13" t="n">
        <v>0.195869</v>
      </c>
      <c r="M690" s="13" t="n">
        <v>0.08977400000000001</v>
      </c>
      <c r="N690" s="13" t="n">
        <v>0.394939</v>
      </c>
      <c r="O690" s="9">
        <f>IF(C690&lt;=1-Params!$B$4,0,MAX(0.1,ROUND(_xlfn.GAMMA.INV((C690-(1-Params!$B$4))/Params!$B$4,Params!$B$5,Params!$B$6),1)))</f>
        <v/>
      </c>
      <c r="P690" s="9">
        <f>IF(D690&lt;=1-Params!$B$7,0,ROUND(_xlfn.GAMMA.INV((D690-(1-Params!$B$7))/Params!$B$7,Params!$B$8,Params!$B$9),3))</f>
        <v/>
      </c>
      <c r="Q690" s="9">
        <f>IF(E690&lt;=1-Params!$B$4,0,MAX(0.1,ROUND(_xlfn.GAMMA.INV((E690-(1-Params!$B$4))/Params!$B$4,Params!$B$5,Params!$B$6),1)))</f>
        <v/>
      </c>
      <c r="R690" s="9">
        <f>IF(F690&lt;=1-Params!$B$7,0,ROUND(_xlfn.GAMMA.INV((F690-(1-Params!$B$7))/Params!$B$7,Params!$B$8,Params!$B$9),3))</f>
        <v/>
      </c>
      <c r="S690" s="9">
        <f>IF(G690&lt;=1-Params!$B$7,0,ROUND((Params!$B$10+Params!$B$11*G690^Params!$B$12)*_xlfn.GAMMA.INV((G690-(1-Params!$B$7))/Params!$B$7,Params!$B$8,Params!$B$9),3))</f>
        <v/>
      </c>
      <c r="T690" s="9">
        <f>IF(H690&lt;=1-Params!$B$4,0,MAX(0.1,ROUND((Params!$B$10+Params!$B$11*H690^Params!$B$12)*_xlfn.GAMMA.INV((H690-(1-Params!$B$4))/Params!$B$4,Params!$B$5,Params!$B$6),1)))</f>
        <v/>
      </c>
      <c r="U690" s="9">
        <f>ROUND(_xlfn.NORM.INV(I690,Params!$B$13,Params!$B$14),1)</f>
        <v/>
      </c>
      <c r="V690" s="9">
        <f>ROUND(_xlfn.NORM.INV(J690,Params!$B$15,Params!$B$16),2)</f>
        <v/>
      </c>
      <c r="W690" s="9">
        <f>ROUND(_xlfn.NORM.INV(K690,Params!$B$13,Params!$B$14),1)</f>
        <v/>
      </c>
      <c r="X690" s="9">
        <f>ROUND(_xlfn.NORM.INV(L690,Params!$B$15,Params!$B$16),2)</f>
        <v/>
      </c>
      <c r="Y690" s="9">
        <f>ROUND(_xlfn.NORM.INV(M690,Params!$B$15,Params!$B$16)+Params!$B$17+Params!$B$18*M690,2)</f>
        <v/>
      </c>
      <c r="Z690" s="9">
        <f>ROUND(_xlfn.NORM.INV(N690,Params!$B$13,Params!$B$14)+Params!$B$17+Params!$B$18*N690,1)</f>
        <v/>
      </c>
    </row>
    <row r="691">
      <c r="A691" s="11" t="n">
        <v>690</v>
      </c>
      <c r="B691" s="12">
        <f>INT((A691-1)/122)+1</f>
        <v/>
      </c>
      <c r="C691" s="13" t="n">
        <v>0.253597</v>
      </c>
      <c r="D691" s="13" t="n">
        <v>0.792374</v>
      </c>
      <c r="E691" s="13" t="n">
        <v>0.324651</v>
      </c>
      <c r="F691" s="13" t="n">
        <v>0.515836</v>
      </c>
      <c r="G691" s="13" t="n">
        <v>0.741478</v>
      </c>
      <c r="H691" s="13" t="n">
        <v>0.948203</v>
      </c>
      <c r="I691" s="13" t="n">
        <v>0.655341</v>
      </c>
      <c r="J691" s="13" t="n">
        <v>0.826406</v>
      </c>
      <c r="K691" s="13" t="n">
        <v>0.283033</v>
      </c>
      <c r="L691" s="13" t="n">
        <v>0.23401</v>
      </c>
      <c r="M691" s="13" t="n">
        <v>0.034745</v>
      </c>
      <c r="N691" s="13" t="n">
        <v>0.254697</v>
      </c>
      <c r="O691" s="9">
        <f>IF(C691&lt;=1-Params!$B$4,0,MAX(0.1,ROUND(_xlfn.GAMMA.INV((C691-(1-Params!$B$4))/Params!$B$4,Params!$B$5,Params!$B$6),1)))</f>
        <v/>
      </c>
      <c r="P691" s="9">
        <f>IF(D691&lt;=1-Params!$B$7,0,ROUND(_xlfn.GAMMA.INV((D691-(1-Params!$B$7))/Params!$B$7,Params!$B$8,Params!$B$9),3))</f>
        <v/>
      </c>
      <c r="Q691" s="9">
        <f>IF(E691&lt;=1-Params!$B$4,0,MAX(0.1,ROUND(_xlfn.GAMMA.INV((E691-(1-Params!$B$4))/Params!$B$4,Params!$B$5,Params!$B$6),1)))</f>
        <v/>
      </c>
      <c r="R691" s="9">
        <f>IF(F691&lt;=1-Params!$B$7,0,ROUND(_xlfn.GAMMA.INV((F691-(1-Params!$B$7))/Params!$B$7,Params!$B$8,Params!$B$9),3))</f>
        <v/>
      </c>
      <c r="S691" s="9">
        <f>IF(G691&lt;=1-Params!$B$7,0,ROUND((Params!$B$10+Params!$B$11*G691^Params!$B$12)*_xlfn.GAMMA.INV((G691-(1-Params!$B$7))/Params!$B$7,Params!$B$8,Params!$B$9),3))</f>
        <v/>
      </c>
      <c r="T691" s="9">
        <f>IF(H691&lt;=1-Params!$B$4,0,MAX(0.1,ROUND((Params!$B$10+Params!$B$11*H691^Params!$B$12)*_xlfn.GAMMA.INV((H691-(1-Params!$B$4))/Params!$B$4,Params!$B$5,Params!$B$6),1)))</f>
        <v/>
      </c>
      <c r="U691" s="9">
        <f>ROUND(_xlfn.NORM.INV(I691,Params!$B$13,Params!$B$14),1)</f>
        <v/>
      </c>
      <c r="V691" s="9">
        <f>ROUND(_xlfn.NORM.INV(J691,Params!$B$15,Params!$B$16),2)</f>
        <v/>
      </c>
      <c r="W691" s="9">
        <f>ROUND(_xlfn.NORM.INV(K691,Params!$B$13,Params!$B$14),1)</f>
        <v/>
      </c>
      <c r="X691" s="9">
        <f>ROUND(_xlfn.NORM.INV(L691,Params!$B$15,Params!$B$16),2)</f>
        <v/>
      </c>
      <c r="Y691" s="9">
        <f>ROUND(_xlfn.NORM.INV(M691,Params!$B$15,Params!$B$16)+Params!$B$17+Params!$B$18*M691,2)</f>
        <v/>
      </c>
      <c r="Z691" s="9">
        <f>ROUND(_xlfn.NORM.INV(N691,Params!$B$13,Params!$B$14)+Params!$B$17+Params!$B$18*N691,1)</f>
        <v/>
      </c>
    </row>
    <row r="692">
      <c r="A692" s="11" t="n">
        <v>691</v>
      </c>
      <c r="B692" s="12">
        <f>INT((A692-1)/122)+1</f>
        <v/>
      </c>
      <c r="C692" s="13" t="n">
        <v>0.322011</v>
      </c>
      <c r="D692" s="13" t="n">
        <v>0.360964</v>
      </c>
      <c r="E692" s="13" t="n">
        <v>0.5431820000000001</v>
      </c>
      <c r="F692" s="13" t="n">
        <v>0.806769</v>
      </c>
      <c r="G692" s="13" t="n">
        <v>0.207</v>
      </c>
      <c r="H692" s="13" t="n">
        <v>0.133815</v>
      </c>
      <c r="I692" s="13" t="n">
        <v>0.518079</v>
      </c>
      <c r="J692" s="13" t="n">
        <v>0.876593</v>
      </c>
      <c r="K692" s="13" t="n">
        <v>0.158828</v>
      </c>
      <c r="L692" s="13" t="n">
        <v>0.063052</v>
      </c>
      <c r="M692" s="13" t="n">
        <v>0.111288</v>
      </c>
      <c r="N692" s="13" t="n">
        <v>0.871729</v>
      </c>
      <c r="O692" s="9">
        <f>IF(C692&lt;=1-Params!$B$4,0,MAX(0.1,ROUND(_xlfn.GAMMA.INV((C692-(1-Params!$B$4))/Params!$B$4,Params!$B$5,Params!$B$6),1)))</f>
        <v/>
      </c>
      <c r="P692" s="9">
        <f>IF(D692&lt;=1-Params!$B$7,0,ROUND(_xlfn.GAMMA.INV((D692-(1-Params!$B$7))/Params!$B$7,Params!$B$8,Params!$B$9),3))</f>
        <v/>
      </c>
      <c r="Q692" s="9">
        <f>IF(E692&lt;=1-Params!$B$4,0,MAX(0.1,ROUND(_xlfn.GAMMA.INV((E692-(1-Params!$B$4))/Params!$B$4,Params!$B$5,Params!$B$6),1)))</f>
        <v/>
      </c>
      <c r="R692" s="9">
        <f>IF(F692&lt;=1-Params!$B$7,0,ROUND(_xlfn.GAMMA.INV((F692-(1-Params!$B$7))/Params!$B$7,Params!$B$8,Params!$B$9),3))</f>
        <v/>
      </c>
      <c r="S692" s="9">
        <f>IF(G692&lt;=1-Params!$B$7,0,ROUND((Params!$B$10+Params!$B$11*G692^Params!$B$12)*_xlfn.GAMMA.INV((G692-(1-Params!$B$7))/Params!$B$7,Params!$B$8,Params!$B$9),3))</f>
        <v/>
      </c>
      <c r="T692" s="9">
        <f>IF(H692&lt;=1-Params!$B$4,0,MAX(0.1,ROUND((Params!$B$10+Params!$B$11*H692^Params!$B$12)*_xlfn.GAMMA.INV((H692-(1-Params!$B$4))/Params!$B$4,Params!$B$5,Params!$B$6),1)))</f>
        <v/>
      </c>
      <c r="U692" s="9">
        <f>ROUND(_xlfn.NORM.INV(I692,Params!$B$13,Params!$B$14),1)</f>
        <v/>
      </c>
      <c r="V692" s="9">
        <f>ROUND(_xlfn.NORM.INV(J692,Params!$B$15,Params!$B$16),2)</f>
        <v/>
      </c>
      <c r="W692" s="9">
        <f>ROUND(_xlfn.NORM.INV(K692,Params!$B$13,Params!$B$14),1)</f>
        <v/>
      </c>
      <c r="X692" s="9">
        <f>ROUND(_xlfn.NORM.INV(L692,Params!$B$15,Params!$B$16),2)</f>
        <v/>
      </c>
      <c r="Y692" s="9">
        <f>ROUND(_xlfn.NORM.INV(M692,Params!$B$15,Params!$B$16)+Params!$B$17+Params!$B$18*M692,2)</f>
        <v/>
      </c>
      <c r="Z692" s="9">
        <f>ROUND(_xlfn.NORM.INV(N692,Params!$B$13,Params!$B$14)+Params!$B$17+Params!$B$18*N692,1)</f>
        <v/>
      </c>
    </row>
    <row r="693">
      <c r="A693" s="11" t="n">
        <v>692</v>
      </c>
      <c r="B693" s="12">
        <f>INT((A693-1)/122)+1</f>
        <v/>
      </c>
      <c r="C693" s="13" t="n">
        <v>0.897683</v>
      </c>
      <c r="D693" s="13" t="n">
        <v>0.937957</v>
      </c>
      <c r="E693" s="13" t="n">
        <v>0.546618</v>
      </c>
      <c r="F693" s="13" t="n">
        <v>0.226416</v>
      </c>
      <c r="G693" s="13" t="n">
        <v>0.200754</v>
      </c>
      <c r="H693" s="13" t="n">
        <v>0.012677</v>
      </c>
      <c r="I693" s="13" t="n">
        <v>0.403812</v>
      </c>
      <c r="J693" s="13" t="n">
        <v>0.704546</v>
      </c>
      <c r="K693" s="13" t="n">
        <v>0.286027</v>
      </c>
      <c r="L693" s="13" t="n">
        <v>0.097304</v>
      </c>
      <c r="M693" s="13" t="n">
        <v>0.213856</v>
      </c>
      <c r="N693" s="13" t="n">
        <v>0.569743</v>
      </c>
      <c r="O693" s="9">
        <f>IF(C693&lt;=1-Params!$B$4,0,MAX(0.1,ROUND(_xlfn.GAMMA.INV((C693-(1-Params!$B$4))/Params!$B$4,Params!$B$5,Params!$B$6),1)))</f>
        <v/>
      </c>
      <c r="P693" s="9">
        <f>IF(D693&lt;=1-Params!$B$7,0,ROUND(_xlfn.GAMMA.INV((D693-(1-Params!$B$7))/Params!$B$7,Params!$B$8,Params!$B$9),3))</f>
        <v/>
      </c>
      <c r="Q693" s="9">
        <f>IF(E693&lt;=1-Params!$B$4,0,MAX(0.1,ROUND(_xlfn.GAMMA.INV((E693-(1-Params!$B$4))/Params!$B$4,Params!$B$5,Params!$B$6),1)))</f>
        <v/>
      </c>
      <c r="R693" s="9">
        <f>IF(F693&lt;=1-Params!$B$7,0,ROUND(_xlfn.GAMMA.INV((F693-(1-Params!$B$7))/Params!$B$7,Params!$B$8,Params!$B$9),3))</f>
        <v/>
      </c>
      <c r="S693" s="9">
        <f>IF(G693&lt;=1-Params!$B$7,0,ROUND((Params!$B$10+Params!$B$11*G693^Params!$B$12)*_xlfn.GAMMA.INV((G693-(1-Params!$B$7))/Params!$B$7,Params!$B$8,Params!$B$9),3))</f>
        <v/>
      </c>
      <c r="T693" s="9">
        <f>IF(H693&lt;=1-Params!$B$4,0,MAX(0.1,ROUND((Params!$B$10+Params!$B$11*H693^Params!$B$12)*_xlfn.GAMMA.INV((H693-(1-Params!$B$4))/Params!$B$4,Params!$B$5,Params!$B$6),1)))</f>
        <v/>
      </c>
      <c r="U693" s="9">
        <f>ROUND(_xlfn.NORM.INV(I693,Params!$B$13,Params!$B$14),1)</f>
        <v/>
      </c>
      <c r="V693" s="9">
        <f>ROUND(_xlfn.NORM.INV(J693,Params!$B$15,Params!$B$16),2)</f>
        <v/>
      </c>
      <c r="W693" s="9">
        <f>ROUND(_xlfn.NORM.INV(K693,Params!$B$13,Params!$B$14),1)</f>
        <v/>
      </c>
      <c r="X693" s="9">
        <f>ROUND(_xlfn.NORM.INV(L693,Params!$B$15,Params!$B$16),2)</f>
        <v/>
      </c>
      <c r="Y693" s="9">
        <f>ROUND(_xlfn.NORM.INV(M693,Params!$B$15,Params!$B$16)+Params!$B$17+Params!$B$18*M693,2)</f>
        <v/>
      </c>
      <c r="Z693" s="9">
        <f>ROUND(_xlfn.NORM.INV(N693,Params!$B$13,Params!$B$14)+Params!$B$17+Params!$B$18*N693,1)</f>
        <v/>
      </c>
    </row>
    <row r="694">
      <c r="A694" s="11" t="n">
        <v>693</v>
      </c>
      <c r="B694" s="12">
        <f>INT((A694-1)/122)+1</f>
        <v/>
      </c>
      <c r="C694" s="13" t="n">
        <v>0.711981</v>
      </c>
      <c r="D694" s="13" t="n">
        <v>0.188024</v>
      </c>
      <c r="E694" s="13" t="n">
        <v>0.238601</v>
      </c>
      <c r="F694" s="13" t="n">
        <v>0.469176</v>
      </c>
      <c r="G694" s="13" t="n">
        <v>0.340127</v>
      </c>
      <c r="H694" s="13" t="n">
        <v>0.79526</v>
      </c>
      <c r="I694" s="13" t="n">
        <v>0.219971</v>
      </c>
      <c r="J694" s="13" t="n">
        <v>0.635137</v>
      </c>
      <c r="K694" s="13" t="n">
        <v>0.111004</v>
      </c>
      <c r="L694" s="13" t="n">
        <v>0.176589</v>
      </c>
      <c r="M694" s="13" t="n">
        <v>0.220332</v>
      </c>
      <c r="N694" s="13" t="n">
        <v>0.061349</v>
      </c>
      <c r="O694" s="9">
        <f>IF(C694&lt;=1-Params!$B$4,0,MAX(0.1,ROUND(_xlfn.GAMMA.INV((C694-(1-Params!$B$4))/Params!$B$4,Params!$B$5,Params!$B$6),1)))</f>
        <v/>
      </c>
      <c r="P694" s="9">
        <f>IF(D694&lt;=1-Params!$B$7,0,ROUND(_xlfn.GAMMA.INV((D694-(1-Params!$B$7))/Params!$B$7,Params!$B$8,Params!$B$9),3))</f>
        <v/>
      </c>
      <c r="Q694" s="9">
        <f>IF(E694&lt;=1-Params!$B$4,0,MAX(0.1,ROUND(_xlfn.GAMMA.INV((E694-(1-Params!$B$4))/Params!$B$4,Params!$B$5,Params!$B$6),1)))</f>
        <v/>
      </c>
      <c r="R694" s="9">
        <f>IF(F694&lt;=1-Params!$B$7,0,ROUND(_xlfn.GAMMA.INV((F694-(1-Params!$B$7))/Params!$B$7,Params!$B$8,Params!$B$9),3))</f>
        <v/>
      </c>
      <c r="S694" s="9">
        <f>IF(G694&lt;=1-Params!$B$7,0,ROUND((Params!$B$10+Params!$B$11*G694^Params!$B$12)*_xlfn.GAMMA.INV((G694-(1-Params!$B$7))/Params!$B$7,Params!$B$8,Params!$B$9),3))</f>
        <v/>
      </c>
      <c r="T694" s="9">
        <f>IF(H694&lt;=1-Params!$B$4,0,MAX(0.1,ROUND((Params!$B$10+Params!$B$11*H694^Params!$B$12)*_xlfn.GAMMA.INV((H694-(1-Params!$B$4))/Params!$B$4,Params!$B$5,Params!$B$6),1)))</f>
        <v/>
      </c>
      <c r="U694" s="9">
        <f>ROUND(_xlfn.NORM.INV(I694,Params!$B$13,Params!$B$14),1)</f>
        <v/>
      </c>
      <c r="V694" s="9">
        <f>ROUND(_xlfn.NORM.INV(J694,Params!$B$15,Params!$B$16),2)</f>
        <v/>
      </c>
      <c r="W694" s="9">
        <f>ROUND(_xlfn.NORM.INV(K694,Params!$B$13,Params!$B$14),1)</f>
        <v/>
      </c>
      <c r="X694" s="9">
        <f>ROUND(_xlfn.NORM.INV(L694,Params!$B$15,Params!$B$16),2)</f>
        <v/>
      </c>
      <c r="Y694" s="9">
        <f>ROUND(_xlfn.NORM.INV(M694,Params!$B$15,Params!$B$16)+Params!$B$17+Params!$B$18*M694,2)</f>
        <v/>
      </c>
      <c r="Z694" s="9">
        <f>ROUND(_xlfn.NORM.INV(N694,Params!$B$13,Params!$B$14)+Params!$B$17+Params!$B$18*N694,1)</f>
        <v/>
      </c>
    </row>
    <row r="695">
      <c r="A695" s="11" t="n">
        <v>694</v>
      </c>
      <c r="B695" s="12">
        <f>INT((A695-1)/122)+1</f>
        <v/>
      </c>
      <c r="C695" s="13" t="n">
        <v>0.43368</v>
      </c>
      <c r="D695" s="13" t="n">
        <v>0.786741</v>
      </c>
      <c r="E695" s="13" t="n">
        <v>0.603944</v>
      </c>
      <c r="F695" s="13" t="n">
        <v>0.671668</v>
      </c>
      <c r="G695" s="13" t="n">
        <v>0.7048219999999999</v>
      </c>
      <c r="H695" s="13" t="n">
        <v>0.287363</v>
      </c>
      <c r="I695" s="13" t="n">
        <v>0.034853</v>
      </c>
      <c r="J695" s="13" t="n">
        <v>0.595773</v>
      </c>
      <c r="K695" s="13" t="n">
        <v>0.372231</v>
      </c>
      <c r="L695" s="13" t="n">
        <v>0.530505</v>
      </c>
      <c r="M695" s="13" t="n">
        <v>0.484938</v>
      </c>
      <c r="N695" s="13" t="n">
        <v>0.056351</v>
      </c>
      <c r="O695" s="9">
        <f>IF(C695&lt;=1-Params!$B$4,0,MAX(0.1,ROUND(_xlfn.GAMMA.INV((C695-(1-Params!$B$4))/Params!$B$4,Params!$B$5,Params!$B$6),1)))</f>
        <v/>
      </c>
      <c r="P695" s="9">
        <f>IF(D695&lt;=1-Params!$B$7,0,ROUND(_xlfn.GAMMA.INV((D695-(1-Params!$B$7))/Params!$B$7,Params!$B$8,Params!$B$9),3))</f>
        <v/>
      </c>
      <c r="Q695" s="9">
        <f>IF(E695&lt;=1-Params!$B$4,0,MAX(0.1,ROUND(_xlfn.GAMMA.INV((E695-(1-Params!$B$4))/Params!$B$4,Params!$B$5,Params!$B$6),1)))</f>
        <v/>
      </c>
      <c r="R695" s="9">
        <f>IF(F695&lt;=1-Params!$B$7,0,ROUND(_xlfn.GAMMA.INV((F695-(1-Params!$B$7))/Params!$B$7,Params!$B$8,Params!$B$9),3))</f>
        <v/>
      </c>
      <c r="S695" s="9">
        <f>IF(G695&lt;=1-Params!$B$7,0,ROUND((Params!$B$10+Params!$B$11*G695^Params!$B$12)*_xlfn.GAMMA.INV((G695-(1-Params!$B$7))/Params!$B$7,Params!$B$8,Params!$B$9),3))</f>
        <v/>
      </c>
      <c r="T695" s="9">
        <f>IF(H695&lt;=1-Params!$B$4,0,MAX(0.1,ROUND((Params!$B$10+Params!$B$11*H695^Params!$B$12)*_xlfn.GAMMA.INV((H695-(1-Params!$B$4))/Params!$B$4,Params!$B$5,Params!$B$6),1)))</f>
        <v/>
      </c>
      <c r="U695" s="9">
        <f>ROUND(_xlfn.NORM.INV(I695,Params!$B$13,Params!$B$14),1)</f>
        <v/>
      </c>
      <c r="V695" s="9">
        <f>ROUND(_xlfn.NORM.INV(J695,Params!$B$15,Params!$B$16),2)</f>
        <v/>
      </c>
      <c r="W695" s="9">
        <f>ROUND(_xlfn.NORM.INV(K695,Params!$B$13,Params!$B$14),1)</f>
        <v/>
      </c>
      <c r="X695" s="9">
        <f>ROUND(_xlfn.NORM.INV(L695,Params!$B$15,Params!$B$16),2)</f>
        <v/>
      </c>
      <c r="Y695" s="9">
        <f>ROUND(_xlfn.NORM.INV(M695,Params!$B$15,Params!$B$16)+Params!$B$17+Params!$B$18*M695,2)</f>
        <v/>
      </c>
      <c r="Z695" s="9">
        <f>ROUND(_xlfn.NORM.INV(N695,Params!$B$13,Params!$B$14)+Params!$B$17+Params!$B$18*N695,1)</f>
        <v/>
      </c>
    </row>
    <row r="696">
      <c r="A696" s="11" t="n">
        <v>695</v>
      </c>
      <c r="B696" s="12">
        <f>INT((A696-1)/122)+1</f>
        <v/>
      </c>
      <c r="C696" s="13" t="n">
        <v>0.456767</v>
      </c>
      <c r="D696" s="13" t="n">
        <v>0.657018</v>
      </c>
      <c r="E696" s="13" t="n">
        <v>0.470026</v>
      </c>
      <c r="F696" s="13" t="n">
        <v>0.531195</v>
      </c>
      <c r="G696" s="13" t="n">
        <v>0.46857</v>
      </c>
      <c r="H696" s="13" t="n">
        <v>0.404866</v>
      </c>
      <c r="I696" s="13" t="n">
        <v>0.191907</v>
      </c>
      <c r="J696" s="13" t="n">
        <v>0.245354</v>
      </c>
      <c r="K696" s="13" t="n">
        <v>0.332448</v>
      </c>
      <c r="L696" s="13" t="n">
        <v>0.12836</v>
      </c>
      <c r="M696" s="13" t="n">
        <v>0.174155</v>
      </c>
      <c r="N696" s="13" t="n">
        <v>0.229873</v>
      </c>
      <c r="O696" s="9">
        <f>IF(C696&lt;=1-Params!$B$4,0,MAX(0.1,ROUND(_xlfn.GAMMA.INV((C696-(1-Params!$B$4))/Params!$B$4,Params!$B$5,Params!$B$6),1)))</f>
        <v/>
      </c>
      <c r="P696" s="9">
        <f>IF(D696&lt;=1-Params!$B$7,0,ROUND(_xlfn.GAMMA.INV((D696-(1-Params!$B$7))/Params!$B$7,Params!$B$8,Params!$B$9),3))</f>
        <v/>
      </c>
      <c r="Q696" s="9">
        <f>IF(E696&lt;=1-Params!$B$4,0,MAX(0.1,ROUND(_xlfn.GAMMA.INV((E696-(1-Params!$B$4))/Params!$B$4,Params!$B$5,Params!$B$6),1)))</f>
        <v/>
      </c>
      <c r="R696" s="9">
        <f>IF(F696&lt;=1-Params!$B$7,0,ROUND(_xlfn.GAMMA.INV((F696-(1-Params!$B$7))/Params!$B$7,Params!$B$8,Params!$B$9),3))</f>
        <v/>
      </c>
      <c r="S696" s="9">
        <f>IF(G696&lt;=1-Params!$B$7,0,ROUND((Params!$B$10+Params!$B$11*G696^Params!$B$12)*_xlfn.GAMMA.INV((G696-(1-Params!$B$7))/Params!$B$7,Params!$B$8,Params!$B$9),3))</f>
        <v/>
      </c>
      <c r="T696" s="9">
        <f>IF(H696&lt;=1-Params!$B$4,0,MAX(0.1,ROUND((Params!$B$10+Params!$B$11*H696^Params!$B$12)*_xlfn.GAMMA.INV((H696-(1-Params!$B$4))/Params!$B$4,Params!$B$5,Params!$B$6),1)))</f>
        <v/>
      </c>
      <c r="U696" s="9">
        <f>ROUND(_xlfn.NORM.INV(I696,Params!$B$13,Params!$B$14),1)</f>
        <v/>
      </c>
      <c r="V696" s="9">
        <f>ROUND(_xlfn.NORM.INV(J696,Params!$B$15,Params!$B$16),2)</f>
        <v/>
      </c>
      <c r="W696" s="9">
        <f>ROUND(_xlfn.NORM.INV(K696,Params!$B$13,Params!$B$14),1)</f>
        <v/>
      </c>
      <c r="X696" s="9">
        <f>ROUND(_xlfn.NORM.INV(L696,Params!$B$15,Params!$B$16),2)</f>
        <v/>
      </c>
      <c r="Y696" s="9">
        <f>ROUND(_xlfn.NORM.INV(M696,Params!$B$15,Params!$B$16)+Params!$B$17+Params!$B$18*M696,2)</f>
        <v/>
      </c>
      <c r="Z696" s="9">
        <f>ROUND(_xlfn.NORM.INV(N696,Params!$B$13,Params!$B$14)+Params!$B$17+Params!$B$18*N696,1)</f>
        <v/>
      </c>
    </row>
    <row r="697">
      <c r="A697" s="11" t="n">
        <v>696</v>
      </c>
      <c r="B697" s="12">
        <f>INT((A697-1)/122)+1</f>
        <v/>
      </c>
      <c r="C697" s="13" t="n">
        <v>0.674699</v>
      </c>
      <c r="D697" s="13" t="n">
        <v>0.652979</v>
      </c>
      <c r="E697" s="13" t="n">
        <v>0.202299</v>
      </c>
      <c r="F697" s="13" t="n">
        <v>0.543414</v>
      </c>
      <c r="G697" s="13" t="n">
        <v>0.791362</v>
      </c>
      <c r="H697" s="13" t="n">
        <v>0.07671</v>
      </c>
      <c r="I697" s="13" t="n">
        <v>0.243531</v>
      </c>
      <c r="J697" s="13" t="n">
        <v>0.06957099999999999</v>
      </c>
      <c r="K697" s="13" t="n">
        <v>0.165156</v>
      </c>
      <c r="L697" s="13" t="n">
        <v>0.386962</v>
      </c>
      <c r="M697" s="13" t="n">
        <v>0.163987</v>
      </c>
      <c r="N697" s="13" t="n">
        <v>0.201133</v>
      </c>
      <c r="O697" s="9">
        <f>IF(C697&lt;=1-Params!$B$4,0,MAX(0.1,ROUND(_xlfn.GAMMA.INV((C697-(1-Params!$B$4))/Params!$B$4,Params!$B$5,Params!$B$6),1)))</f>
        <v/>
      </c>
      <c r="P697" s="9">
        <f>IF(D697&lt;=1-Params!$B$7,0,ROUND(_xlfn.GAMMA.INV((D697-(1-Params!$B$7))/Params!$B$7,Params!$B$8,Params!$B$9),3))</f>
        <v/>
      </c>
      <c r="Q697" s="9">
        <f>IF(E697&lt;=1-Params!$B$4,0,MAX(0.1,ROUND(_xlfn.GAMMA.INV((E697-(1-Params!$B$4))/Params!$B$4,Params!$B$5,Params!$B$6),1)))</f>
        <v/>
      </c>
      <c r="R697" s="9">
        <f>IF(F697&lt;=1-Params!$B$7,0,ROUND(_xlfn.GAMMA.INV((F697-(1-Params!$B$7))/Params!$B$7,Params!$B$8,Params!$B$9),3))</f>
        <v/>
      </c>
      <c r="S697" s="9">
        <f>IF(G697&lt;=1-Params!$B$7,0,ROUND((Params!$B$10+Params!$B$11*G697^Params!$B$12)*_xlfn.GAMMA.INV((G697-(1-Params!$B$7))/Params!$B$7,Params!$B$8,Params!$B$9),3))</f>
        <v/>
      </c>
      <c r="T697" s="9">
        <f>IF(H697&lt;=1-Params!$B$4,0,MAX(0.1,ROUND((Params!$B$10+Params!$B$11*H697^Params!$B$12)*_xlfn.GAMMA.INV((H697-(1-Params!$B$4))/Params!$B$4,Params!$B$5,Params!$B$6),1)))</f>
        <v/>
      </c>
      <c r="U697" s="9">
        <f>ROUND(_xlfn.NORM.INV(I697,Params!$B$13,Params!$B$14),1)</f>
        <v/>
      </c>
      <c r="V697" s="9">
        <f>ROUND(_xlfn.NORM.INV(J697,Params!$B$15,Params!$B$16),2)</f>
        <v/>
      </c>
      <c r="W697" s="9">
        <f>ROUND(_xlfn.NORM.INV(K697,Params!$B$13,Params!$B$14),1)</f>
        <v/>
      </c>
      <c r="X697" s="9">
        <f>ROUND(_xlfn.NORM.INV(L697,Params!$B$15,Params!$B$16),2)</f>
        <v/>
      </c>
      <c r="Y697" s="9">
        <f>ROUND(_xlfn.NORM.INV(M697,Params!$B$15,Params!$B$16)+Params!$B$17+Params!$B$18*M697,2)</f>
        <v/>
      </c>
      <c r="Z697" s="9">
        <f>ROUND(_xlfn.NORM.INV(N697,Params!$B$13,Params!$B$14)+Params!$B$17+Params!$B$18*N697,1)</f>
        <v/>
      </c>
    </row>
    <row r="698">
      <c r="A698" s="11" t="n">
        <v>697</v>
      </c>
      <c r="B698" s="12">
        <f>INT((A698-1)/122)+1</f>
        <v/>
      </c>
      <c r="C698" s="13" t="n">
        <v>0.6686839999999999</v>
      </c>
      <c r="D698" s="13" t="n">
        <v>0.892432</v>
      </c>
      <c r="E698" s="13" t="n">
        <v>0.081979</v>
      </c>
      <c r="F698" s="13" t="n">
        <v>0.565414</v>
      </c>
      <c r="G698" s="13" t="n">
        <v>0.519894</v>
      </c>
      <c r="H698" s="13" t="n">
        <v>0.162945</v>
      </c>
      <c r="I698" s="13" t="n">
        <v>0.666978</v>
      </c>
      <c r="J698" s="13" t="n">
        <v>0.09522600000000001</v>
      </c>
      <c r="K698" s="13" t="n">
        <v>0.19687</v>
      </c>
      <c r="L698" s="13" t="n">
        <v>0.6924709999999999</v>
      </c>
      <c r="M698" s="13" t="n">
        <v>0.276202</v>
      </c>
      <c r="N698" s="13" t="n">
        <v>0.292446</v>
      </c>
      <c r="O698" s="9">
        <f>IF(C698&lt;=1-Params!$B$4,0,MAX(0.1,ROUND(_xlfn.GAMMA.INV((C698-(1-Params!$B$4))/Params!$B$4,Params!$B$5,Params!$B$6),1)))</f>
        <v/>
      </c>
      <c r="P698" s="9">
        <f>IF(D698&lt;=1-Params!$B$7,0,ROUND(_xlfn.GAMMA.INV((D698-(1-Params!$B$7))/Params!$B$7,Params!$B$8,Params!$B$9),3))</f>
        <v/>
      </c>
      <c r="Q698" s="9">
        <f>IF(E698&lt;=1-Params!$B$4,0,MAX(0.1,ROUND(_xlfn.GAMMA.INV((E698-(1-Params!$B$4))/Params!$B$4,Params!$B$5,Params!$B$6),1)))</f>
        <v/>
      </c>
      <c r="R698" s="9">
        <f>IF(F698&lt;=1-Params!$B$7,0,ROUND(_xlfn.GAMMA.INV((F698-(1-Params!$B$7))/Params!$B$7,Params!$B$8,Params!$B$9),3))</f>
        <v/>
      </c>
      <c r="S698" s="9">
        <f>IF(G698&lt;=1-Params!$B$7,0,ROUND((Params!$B$10+Params!$B$11*G698^Params!$B$12)*_xlfn.GAMMA.INV((G698-(1-Params!$B$7))/Params!$B$7,Params!$B$8,Params!$B$9),3))</f>
        <v/>
      </c>
      <c r="T698" s="9">
        <f>IF(H698&lt;=1-Params!$B$4,0,MAX(0.1,ROUND((Params!$B$10+Params!$B$11*H698^Params!$B$12)*_xlfn.GAMMA.INV((H698-(1-Params!$B$4))/Params!$B$4,Params!$B$5,Params!$B$6),1)))</f>
        <v/>
      </c>
      <c r="U698" s="9">
        <f>ROUND(_xlfn.NORM.INV(I698,Params!$B$13,Params!$B$14),1)</f>
        <v/>
      </c>
      <c r="V698" s="9">
        <f>ROUND(_xlfn.NORM.INV(J698,Params!$B$15,Params!$B$16),2)</f>
        <v/>
      </c>
      <c r="W698" s="9">
        <f>ROUND(_xlfn.NORM.INV(K698,Params!$B$13,Params!$B$14),1)</f>
        <v/>
      </c>
      <c r="X698" s="9">
        <f>ROUND(_xlfn.NORM.INV(L698,Params!$B$15,Params!$B$16),2)</f>
        <v/>
      </c>
      <c r="Y698" s="9">
        <f>ROUND(_xlfn.NORM.INV(M698,Params!$B$15,Params!$B$16)+Params!$B$17+Params!$B$18*M698,2)</f>
        <v/>
      </c>
      <c r="Z698" s="9">
        <f>ROUND(_xlfn.NORM.INV(N698,Params!$B$13,Params!$B$14)+Params!$B$17+Params!$B$18*N698,1)</f>
        <v/>
      </c>
    </row>
    <row r="699">
      <c r="A699" s="11" t="n">
        <v>698</v>
      </c>
      <c r="B699" s="12">
        <f>INT((A699-1)/122)+1</f>
        <v/>
      </c>
      <c r="C699" s="13" t="n">
        <v>0.454717</v>
      </c>
      <c r="D699" s="13" t="n">
        <v>0.5740229999999999</v>
      </c>
      <c r="E699" s="13" t="n">
        <v>0.748441</v>
      </c>
      <c r="F699" s="13" t="n">
        <v>0.516998</v>
      </c>
      <c r="G699" s="13" t="n">
        <v>0.253576</v>
      </c>
      <c r="H699" s="13" t="n">
        <v>0.478965</v>
      </c>
      <c r="I699" s="13" t="n">
        <v>0.461933</v>
      </c>
      <c r="J699" s="13" t="n">
        <v>0.463929</v>
      </c>
      <c r="K699" s="13" t="n">
        <v>0.790662</v>
      </c>
      <c r="L699" s="13" t="n">
        <v>0.5354640000000001</v>
      </c>
      <c r="M699" s="13" t="n">
        <v>0.690408</v>
      </c>
      <c r="N699" s="13" t="n">
        <v>0.293184</v>
      </c>
      <c r="O699" s="9">
        <f>IF(C699&lt;=1-Params!$B$4,0,MAX(0.1,ROUND(_xlfn.GAMMA.INV((C699-(1-Params!$B$4))/Params!$B$4,Params!$B$5,Params!$B$6),1)))</f>
        <v/>
      </c>
      <c r="P699" s="9">
        <f>IF(D699&lt;=1-Params!$B$7,0,ROUND(_xlfn.GAMMA.INV((D699-(1-Params!$B$7))/Params!$B$7,Params!$B$8,Params!$B$9),3))</f>
        <v/>
      </c>
      <c r="Q699" s="9">
        <f>IF(E699&lt;=1-Params!$B$4,0,MAX(0.1,ROUND(_xlfn.GAMMA.INV((E699-(1-Params!$B$4))/Params!$B$4,Params!$B$5,Params!$B$6),1)))</f>
        <v/>
      </c>
      <c r="R699" s="9">
        <f>IF(F699&lt;=1-Params!$B$7,0,ROUND(_xlfn.GAMMA.INV((F699-(1-Params!$B$7))/Params!$B$7,Params!$B$8,Params!$B$9),3))</f>
        <v/>
      </c>
      <c r="S699" s="9">
        <f>IF(G699&lt;=1-Params!$B$7,0,ROUND((Params!$B$10+Params!$B$11*G699^Params!$B$12)*_xlfn.GAMMA.INV((G699-(1-Params!$B$7))/Params!$B$7,Params!$B$8,Params!$B$9),3))</f>
        <v/>
      </c>
      <c r="T699" s="9">
        <f>IF(H699&lt;=1-Params!$B$4,0,MAX(0.1,ROUND((Params!$B$10+Params!$B$11*H699^Params!$B$12)*_xlfn.GAMMA.INV((H699-(1-Params!$B$4))/Params!$B$4,Params!$B$5,Params!$B$6),1)))</f>
        <v/>
      </c>
      <c r="U699" s="9">
        <f>ROUND(_xlfn.NORM.INV(I699,Params!$B$13,Params!$B$14),1)</f>
        <v/>
      </c>
      <c r="V699" s="9">
        <f>ROUND(_xlfn.NORM.INV(J699,Params!$B$15,Params!$B$16),2)</f>
        <v/>
      </c>
      <c r="W699" s="9">
        <f>ROUND(_xlfn.NORM.INV(K699,Params!$B$13,Params!$B$14),1)</f>
        <v/>
      </c>
      <c r="X699" s="9">
        <f>ROUND(_xlfn.NORM.INV(L699,Params!$B$15,Params!$B$16),2)</f>
        <v/>
      </c>
      <c r="Y699" s="9">
        <f>ROUND(_xlfn.NORM.INV(M699,Params!$B$15,Params!$B$16)+Params!$B$17+Params!$B$18*M699,2)</f>
        <v/>
      </c>
      <c r="Z699" s="9">
        <f>ROUND(_xlfn.NORM.INV(N699,Params!$B$13,Params!$B$14)+Params!$B$17+Params!$B$18*N699,1)</f>
        <v/>
      </c>
    </row>
    <row r="700">
      <c r="A700" s="11" t="n">
        <v>699</v>
      </c>
      <c r="B700" s="12">
        <f>INT((A700-1)/122)+1</f>
        <v/>
      </c>
      <c r="C700" s="13" t="n">
        <v>0.43184</v>
      </c>
      <c r="D700" s="13" t="n">
        <v>0.637756</v>
      </c>
      <c r="E700" s="13" t="n">
        <v>0.326354</v>
      </c>
      <c r="F700" s="13" t="n">
        <v>0.053187</v>
      </c>
      <c r="G700" s="13" t="n">
        <v>0.381932</v>
      </c>
      <c r="H700" s="13" t="n">
        <v>0.807317</v>
      </c>
      <c r="I700" s="13" t="n">
        <v>0.174399</v>
      </c>
      <c r="J700" s="13" t="n">
        <v>0.522775</v>
      </c>
      <c r="K700" s="13" t="n">
        <v>0.593336</v>
      </c>
      <c r="L700" s="13" t="n">
        <v>0.564146</v>
      </c>
      <c r="M700" s="13" t="n">
        <v>0.573694</v>
      </c>
      <c r="N700" s="13" t="n">
        <v>0.311156</v>
      </c>
      <c r="O700" s="9">
        <f>IF(C700&lt;=1-Params!$B$4,0,MAX(0.1,ROUND(_xlfn.GAMMA.INV((C700-(1-Params!$B$4))/Params!$B$4,Params!$B$5,Params!$B$6),1)))</f>
        <v/>
      </c>
      <c r="P700" s="9">
        <f>IF(D700&lt;=1-Params!$B$7,0,ROUND(_xlfn.GAMMA.INV((D700-(1-Params!$B$7))/Params!$B$7,Params!$B$8,Params!$B$9),3))</f>
        <v/>
      </c>
      <c r="Q700" s="9">
        <f>IF(E700&lt;=1-Params!$B$4,0,MAX(0.1,ROUND(_xlfn.GAMMA.INV((E700-(1-Params!$B$4))/Params!$B$4,Params!$B$5,Params!$B$6),1)))</f>
        <v/>
      </c>
      <c r="R700" s="9">
        <f>IF(F700&lt;=1-Params!$B$7,0,ROUND(_xlfn.GAMMA.INV((F700-(1-Params!$B$7))/Params!$B$7,Params!$B$8,Params!$B$9),3))</f>
        <v/>
      </c>
      <c r="S700" s="9">
        <f>IF(G700&lt;=1-Params!$B$7,0,ROUND((Params!$B$10+Params!$B$11*G700^Params!$B$12)*_xlfn.GAMMA.INV((G700-(1-Params!$B$7))/Params!$B$7,Params!$B$8,Params!$B$9),3))</f>
        <v/>
      </c>
      <c r="T700" s="9">
        <f>IF(H700&lt;=1-Params!$B$4,0,MAX(0.1,ROUND((Params!$B$10+Params!$B$11*H700^Params!$B$12)*_xlfn.GAMMA.INV((H700-(1-Params!$B$4))/Params!$B$4,Params!$B$5,Params!$B$6),1)))</f>
        <v/>
      </c>
      <c r="U700" s="9">
        <f>ROUND(_xlfn.NORM.INV(I700,Params!$B$13,Params!$B$14),1)</f>
        <v/>
      </c>
      <c r="V700" s="9">
        <f>ROUND(_xlfn.NORM.INV(J700,Params!$B$15,Params!$B$16),2)</f>
        <v/>
      </c>
      <c r="W700" s="9">
        <f>ROUND(_xlfn.NORM.INV(K700,Params!$B$13,Params!$B$14),1)</f>
        <v/>
      </c>
      <c r="X700" s="9">
        <f>ROUND(_xlfn.NORM.INV(L700,Params!$B$15,Params!$B$16),2)</f>
        <v/>
      </c>
      <c r="Y700" s="9">
        <f>ROUND(_xlfn.NORM.INV(M700,Params!$B$15,Params!$B$16)+Params!$B$17+Params!$B$18*M700,2)</f>
        <v/>
      </c>
      <c r="Z700" s="9">
        <f>ROUND(_xlfn.NORM.INV(N700,Params!$B$13,Params!$B$14)+Params!$B$17+Params!$B$18*N700,1)</f>
        <v/>
      </c>
    </row>
    <row r="701">
      <c r="A701" s="11" t="n">
        <v>700</v>
      </c>
      <c r="B701" s="12">
        <f>INT((A701-1)/122)+1</f>
        <v/>
      </c>
      <c r="C701" s="13" t="n">
        <v>0.231185</v>
      </c>
      <c r="D701" s="13" t="n">
        <v>0.216959</v>
      </c>
      <c r="E701" s="13" t="n">
        <v>0.187692</v>
      </c>
      <c r="F701" s="13" t="n">
        <v>0.258155</v>
      </c>
      <c r="G701" s="13" t="n">
        <v>0.384581</v>
      </c>
      <c r="H701" s="13" t="n">
        <v>0.472412</v>
      </c>
      <c r="I701" s="13" t="n">
        <v>0.265115</v>
      </c>
      <c r="J701" s="13" t="n">
        <v>0.008871</v>
      </c>
      <c r="K701" s="13" t="n">
        <v>0.728708</v>
      </c>
      <c r="L701" s="13" t="n">
        <v>0.699102</v>
      </c>
      <c r="M701" s="13" t="n">
        <v>0.650178</v>
      </c>
      <c r="N701" s="13" t="n">
        <v>0.356758</v>
      </c>
      <c r="O701" s="9">
        <f>IF(C701&lt;=1-Params!$B$4,0,MAX(0.1,ROUND(_xlfn.GAMMA.INV((C701-(1-Params!$B$4))/Params!$B$4,Params!$B$5,Params!$B$6),1)))</f>
        <v/>
      </c>
      <c r="P701" s="9">
        <f>IF(D701&lt;=1-Params!$B$7,0,ROUND(_xlfn.GAMMA.INV((D701-(1-Params!$B$7))/Params!$B$7,Params!$B$8,Params!$B$9),3))</f>
        <v/>
      </c>
      <c r="Q701" s="9">
        <f>IF(E701&lt;=1-Params!$B$4,0,MAX(0.1,ROUND(_xlfn.GAMMA.INV((E701-(1-Params!$B$4))/Params!$B$4,Params!$B$5,Params!$B$6),1)))</f>
        <v/>
      </c>
      <c r="R701" s="9">
        <f>IF(F701&lt;=1-Params!$B$7,0,ROUND(_xlfn.GAMMA.INV((F701-(1-Params!$B$7))/Params!$B$7,Params!$B$8,Params!$B$9),3))</f>
        <v/>
      </c>
      <c r="S701" s="9">
        <f>IF(G701&lt;=1-Params!$B$7,0,ROUND((Params!$B$10+Params!$B$11*G701^Params!$B$12)*_xlfn.GAMMA.INV((G701-(1-Params!$B$7))/Params!$B$7,Params!$B$8,Params!$B$9),3))</f>
        <v/>
      </c>
      <c r="T701" s="9">
        <f>IF(H701&lt;=1-Params!$B$4,0,MAX(0.1,ROUND((Params!$B$10+Params!$B$11*H701^Params!$B$12)*_xlfn.GAMMA.INV((H701-(1-Params!$B$4))/Params!$B$4,Params!$B$5,Params!$B$6),1)))</f>
        <v/>
      </c>
      <c r="U701" s="9">
        <f>ROUND(_xlfn.NORM.INV(I701,Params!$B$13,Params!$B$14),1)</f>
        <v/>
      </c>
      <c r="V701" s="9">
        <f>ROUND(_xlfn.NORM.INV(J701,Params!$B$15,Params!$B$16),2)</f>
        <v/>
      </c>
      <c r="W701" s="9">
        <f>ROUND(_xlfn.NORM.INV(K701,Params!$B$13,Params!$B$14),1)</f>
        <v/>
      </c>
      <c r="X701" s="9">
        <f>ROUND(_xlfn.NORM.INV(L701,Params!$B$15,Params!$B$16),2)</f>
        <v/>
      </c>
      <c r="Y701" s="9">
        <f>ROUND(_xlfn.NORM.INV(M701,Params!$B$15,Params!$B$16)+Params!$B$17+Params!$B$18*M701,2)</f>
        <v/>
      </c>
      <c r="Z701" s="9">
        <f>ROUND(_xlfn.NORM.INV(N701,Params!$B$13,Params!$B$14)+Params!$B$17+Params!$B$18*N701,1)</f>
        <v/>
      </c>
    </row>
    <row r="702">
      <c r="A702" s="11" t="n">
        <v>701</v>
      </c>
      <c r="B702" s="12">
        <f>INT((A702-1)/122)+1</f>
        <v/>
      </c>
      <c r="C702" s="13" t="n">
        <v>0.931598</v>
      </c>
      <c r="D702" s="13" t="n">
        <v>0.842517</v>
      </c>
      <c r="E702" s="13" t="n">
        <v>0.516347</v>
      </c>
      <c r="F702" s="13" t="n">
        <v>0.76211</v>
      </c>
      <c r="G702" s="13" t="n">
        <v>0.128026</v>
      </c>
      <c r="H702" s="13" t="n">
        <v>0.236282</v>
      </c>
      <c r="I702" s="13" t="n">
        <v>0.657536</v>
      </c>
      <c r="J702" s="13" t="n">
        <v>0.008831</v>
      </c>
      <c r="K702" s="13" t="n">
        <v>0.18792</v>
      </c>
      <c r="L702" s="13" t="n">
        <v>0.248595</v>
      </c>
      <c r="M702" s="13" t="n">
        <v>0.70787</v>
      </c>
      <c r="N702" s="13" t="n">
        <v>0.172287</v>
      </c>
      <c r="O702" s="9">
        <f>IF(C702&lt;=1-Params!$B$4,0,MAX(0.1,ROUND(_xlfn.GAMMA.INV((C702-(1-Params!$B$4))/Params!$B$4,Params!$B$5,Params!$B$6),1)))</f>
        <v/>
      </c>
      <c r="P702" s="9">
        <f>IF(D702&lt;=1-Params!$B$7,0,ROUND(_xlfn.GAMMA.INV((D702-(1-Params!$B$7))/Params!$B$7,Params!$B$8,Params!$B$9),3))</f>
        <v/>
      </c>
      <c r="Q702" s="9">
        <f>IF(E702&lt;=1-Params!$B$4,0,MAX(0.1,ROUND(_xlfn.GAMMA.INV((E702-(1-Params!$B$4))/Params!$B$4,Params!$B$5,Params!$B$6),1)))</f>
        <v/>
      </c>
      <c r="R702" s="9">
        <f>IF(F702&lt;=1-Params!$B$7,0,ROUND(_xlfn.GAMMA.INV((F702-(1-Params!$B$7))/Params!$B$7,Params!$B$8,Params!$B$9),3))</f>
        <v/>
      </c>
      <c r="S702" s="9">
        <f>IF(G702&lt;=1-Params!$B$7,0,ROUND((Params!$B$10+Params!$B$11*G702^Params!$B$12)*_xlfn.GAMMA.INV((G702-(1-Params!$B$7))/Params!$B$7,Params!$B$8,Params!$B$9),3))</f>
        <v/>
      </c>
      <c r="T702" s="9">
        <f>IF(H702&lt;=1-Params!$B$4,0,MAX(0.1,ROUND((Params!$B$10+Params!$B$11*H702^Params!$B$12)*_xlfn.GAMMA.INV((H702-(1-Params!$B$4))/Params!$B$4,Params!$B$5,Params!$B$6),1)))</f>
        <v/>
      </c>
      <c r="U702" s="9">
        <f>ROUND(_xlfn.NORM.INV(I702,Params!$B$13,Params!$B$14),1)</f>
        <v/>
      </c>
      <c r="V702" s="9">
        <f>ROUND(_xlfn.NORM.INV(J702,Params!$B$15,Params!$B$16),2)</f>
        <v/>
      </c>
      <c r="W702" s="9">
        <f>ROUND(_xlfn.NORM.INV(K702,Params!$B$13,Params!$B$14),1)</f>
        <v/>
      </c>
      <c r="X702" s="9">
        <f>ROUND(_xlfn.NORM.INV(L702,Params!$B$15,Params!$B$16),2)</f>
        <v/>
      </c>
      <c r="Y702" s="9">
        <f>ROUND(_xlfn.NORM.INV(M702,Params!$B$15,Params!$B$16)+Params!$B$17+Params!$B$18*M702,2)</f>
        <v/>
      </c>
      <c r="Z702" s="9">
        <f>ROUND(_xlfn.NORM.INV(N702,Params!$B$13,Params!$B$14)+Params!$B$17+Params!$B$18*N702,1)</f>
        <v/>
      </c>
    </row>
    <row r="703">
      <c r="A703" s="11" t="n">
        <v>702</v>
      </c>
      <c r="B703" s="12">
        <f>INT((A703-1)/122)+1</f>
        <v/>
      </c>
      <c r="C703" s="13" t="n">
        <v>0.83843</v>
      </c>
      <c r="D703" s="13" t="n">
        <v>0.967156</v>
      </c>
      <c r="E703" s="13" t="n">
        <v>0.838562</v>
      </c>
      <c r="F703" s="13" t="n">
        <v>0.286186</v>
      </c>
      <c r="G703" s="13" t="n">
        <v>0.131971</v>
      </c>
      <c r="H703" s="13" t="n">
        <v>0.255847</v>
      </c>
      <c r="I703" s="13" t="n">
        <v>0.750129</v>
      </c>
      <c r="J703" s="13" t="n">
        <v>0.018973</v>
      </c>
      <c r="K703" s="13" t="n">
        <v>0.157563</v>
      </c>
      <c r="L703" s="13" t="n">
        <v>0.467956</v>
      </c>
      <c r="M703" s="13" t="n">
        <v>0.560297</v>
      </c>
      <c r="N703" s="13" t="n">
        <v>0.334179</v>
      </c>
      <c r="O703" s="9">
        <f>IF(C703&lt;=1-Params!$B$4,0,MAX(0.1,ROUND(_xlfn.GAMMA.INV((C703-(1-Params!$B$4))/Params!$B$4,Params!$B$5,Params!$B$6),1)))</f>
        <v/>
      </c>
      <c r="P703" s="9">
        <f>IF(D703&lt;=1-Params!$B$7,0,ROUND(_xlfn.GAMMA.INV((D703-(1-Params!$B$7))/Params!$B$7,Params!$B$8,Params!$B$9),3))</f>
        <v/>
      </c>
      <c r="Q703" s="9">
        <f>IF(E703&lt;=1-Params!$B$4,0,MAX(0.1,ROUND(_xlfn.GAMMA.INV((E703-(1-Params!$B$4))/Params!$B$4,Params!$B$5,Params!$B$6),1)))</f>
        <v/>
      </c>
      <c r="R703" s="9">
        <f>IF(F703&lt;=1-Params!$B$7,0,ROUND(_xlfn.GAMMA.INV((F703-(1-Params!$B$7))/Params!$B$7,Params!$B$8,Params!$B$9),3))</f>
        <v/>
      </c>
      <c r="S703" s="9">
        <f>IF(G703&lt;=1-Params!$B$7,0,ROUND((Params!$B$10+Params!$B$11*G703^Params!$B$12)*_xlfn.GAMMA.INV((G703-(1-Params!$B$7))/Params!$B$7,Params!$B$8,Params!$B$9),3))</f>
        <v/>
      </c>
      <c r="T703" s="9">
        <f>IF(H703&lt;=1-Params!$B$4,0,MAX(0.1,ROUND((Params!$B$10+Params!$B$11*H703^Params!$B$12)*_xlfn.GAMMA.INV((H703-(1-Params!$B$4))/Params!$B$4,Params!$B$5,Params!$B$6),1)))</f>
        <v/>
      </c>
      <c r="U703" s="9">
        <f>ROUND(_xlfn.NORM.INV(I703,Params!$B$13,Params!$B$14),1)</f>
        <v/>
      </c>
      <c r="V703" s="9">
        <f>ROUND(_xlfn.NORM.INV(J703,Params!$B$15,Params!$B$16),2)</f>
        <v/>
      </c>
      <c r="W703" s="9">
        <f>ROUND(_xlfn.NORM.INV(K703,Params!$B$13,Params!$B$14),1)</f>
        <v/>
      </c>
      <c r="X703" s="9">
        <f>ROUND(_xlfn.NORM.INV(L703,Params!$B$15,Params!$B$16),2)</f>
        <v/>
      </c>
      <c r="Y703" s="9">
        <f>ROUND(_xlfn.NORM.INV(M703,Params!$B$15,Params!$B$16)+Params!$B$17+Params!$B$18*M703,2)</f>
        <v/>
      </c>
      <c r="Z703" s="9">
        <f>ROUND(_xlfn.NORM.INV(N703,Params!$B$13,Params!$B$14)+Params!$B$17+Params!$B$18*N703,1)</f>
        <v/>
      </c>
    </row>
    <row r="704">
      <c r="A704" s="11" t="n">
        <v>703</v>
      </c>
      <c r="B704" s="12">
        <f>INT((A704-1)/122)+1</f>
        <v/>
      </c>
      <c r="C704" s="13" t="n">
        <v>0.883494</v>
      </c>
      <c r="D704" s="13" t="n">
        <v>0.721874</v>
      </c>
      <c r="E704" s="13" t="n">
        <v>0.515475</v>
      </c>
      <c r="F704" s="13" t="n">
        <v>0.138238</v>
      </c>
      <c r="G704" s="13" t="n">
        <v>0.425389</v>
      </c>
      <c r="H704" s="13" t="n">
        <v>0.721502</v>
      </c>
      <c r="I704" s="13" t="n">
        <v>0.778388</v>
      </c>
      <c r="J704" s="13" t="n">
        <v>0.130679</v>
      </c>
      <c r="K704" s="13" t="n">
        <v>0.516977</v>
      </c>
      <c r="L704" s="13" t="n">
        <v>0.749075</v>
      </c>
      <c r="M704" s="13" t="n">
        <v>0.571535</v>
      </c>
      <c r="N704" s="13" t="n">
        <v>0.501823</v>
      </c>
      <c r="O704" s="9">
        <f>IF(C704&lt;=1-Params!$B$4,0,MAX(0.1,ROUND(_xlfn.GAMMA.INV((C704-(1-Params!$B$4))/Params!$B$4,Params!$B$5,Params!$B$6),1)))</f>
        <v/>
      </c>
      <c r="P704" s="9">
        <f>IF(D704&lt;=1-Params!$B$7,0,ROUND(_xlfn.GAMMA.INV((D704-(1-Params!$B$7))/Params!$B$7,Params!$B$8,Params!$B$9),3))</f>
        <v/>
      </c>
      <c r="Q704" s="9">
        <f>IF(E704&lt;=1-Params!$B$4,0,MAX(0.1,ROUND(_xlfn.GAMMA.INV((E704-(1-Params!$B$4))/Params!$B$4,Params!$B$5,Params!$B$6),1)))</f>
        <v/>
      </c>
      <c r="R704" s="9">
        <f>IF(F704&lt;=1-Params!$B$7,0,ROUND(_xlfn.GAMMA.INV((F704-(1-Params!$B$7))/Params!$B$7,Params!$B$8,Params!$B$9),3))</f>
        <v/>
      </c>
      <c r="S704" s="9">
        <f>IF(G704&lt;=1-Params!$B$7,0,ROUND((Params!$B$10+Params!$B$11*G704^Params!$B$12)*_xlfn.GAMMA.INV((G704-(1-Params!$B$7))/Params!$B$7,Params!$B$8,Params!$B$9),3))</f>
        <v/>
      </c>
      <c r="T704" s="9">
        <f>IF(H704&lt;=1-Params!$B$4,0,MAX(0.1,ROUND((Params!$B$10+Params!$B$11*H704^Params!$B$12)*_xlfn.GAMMA.INV((H704-(1-Params!$B$4))/Params!$B$4,Params!$B$5,Params!$B$6),1)))</f>
        <v/>
      </c>
      <c r="U704" s="9">
        <f>ROUND(_xlfn.NORM.INV(I704,Params!$B$13,Params!$B$14),1)</f>
        <v/>
      </c>
      <c r="V704" s="9">
        <f>ROUND(_xlfn.NORM.INV(J704,Params!$B$15,Params!$B$16),2)</f>
        <v/>
      </c>
      <c r="W704" s="9">
        <f>ROUND(_xlfn.NORM.INV(K704,Params!$B$13,Params!$B$14),1)</f>
        <v/>
      </c>
      <c r="X704" s="9">
        <f>ROUND(_xlfn.NORM.INV(L704,Params!$B$15,Params!$B$16),2)</f>
        <v/>
      </c>
      <c r="Y704" s="9">
        <f>ROUND(_xlfn.NORM.INV(M704,Params!$B$15,Params!$B$16)+Params!$B$17+Params!$B$18*M704,2)</f>
        <v/>
      </c>
      <c r="Z704" s="9">
        <f>ROUND(_xlfn.NORM.INV(N704,Params!$B$13,Params!$B$14)+Params!$B$17+Params!$B$18*N704,1)</f>
        <v/>
      </c>
    </row>
    <row r="705">
      <c r="A705" s="11" t="n">
        <v>704</v>
      </c>
      <c r="B705" s="12">
        <f>INT((A705-1)/122)+1</f>
        <v/>
      </c>
      <c r="C705" s="13" t="n">
        <v>0.545503</v>
      </c>
      <c r="D705" s="13" t="n">
        <v>0.76294</v>
      </c>
      <c r="E705" s="13" t="n">
        <v>0.834851</v>
      </c>
      <c r="F705" s="13" t="n">
        <v>0.07199899999999999</v>
      </c>
      <c r="G705" s="13" t="n">
        <v>0.446539</v>
      </c>
      <c r="H705" s="13" t="n">
        <v>0.505737</v>
      </c>
      <c r="I705" s="13" t="n">
        <v>0.734571</v>
      </c>
      <c r="J705" s="13" t="n">
        <v>0.227891</v>
      </c>
      <c r="K705" s="13" t="n">
        <v>0.136216</v>
      </c>
      <c r="L705" s="13" t="n">
        <v>0.426344</v>
      </c>
      <c r="M705" s="13" t="n">
        <v>0.554909</v>
      </c>
      <c r="N705" s="13" t="n">
        <v>0.511188</v>
      </c>
      <c r="O705" s="9">
        <f>IF(C705&lt;=1-Params!$B$4,0,MAX(0.1,ROUND(_xlfn.GAMMA.INV((C705-(1-Params!$B$4))/Params!$B$4,Params!$B$5,Params!$B$6),1)))</f>
        <v/>
      </c>
      <c r="P705" s="9">
        <f>IF(D705&lt;=1-Params!$B$7,0,ROUND(_xlfn.GAMMA.INV((D705-(1-Params!$B$7))/Params!$B$7,Params!$B$8,Params!$B$9),3))</f>
        <v/>
      </c>
      <c r="Q705" s="9">
        <f>IF(E705&lt;=1-Params!$B$4,0,MAX(0.1,ROUND(_xlfn.GAMMA.INV((E705-(1-Params!$B$4))/Params!$B$4,Params!$B$5,Params!$B$6),1)))</f>
        <v/>
      </c>
      <c r="R705" s="9">
        <f>IF(F705&lt;=1-Params!$B$7,0,ROUND(_xlfn.GAMMA.INV((F705-(1-Params!$B$7))/Params!$B$7,Params!$B$8,Params!$B$9),3))</f>
        <v/>
      </c>
      <c r="S705" s="9">
        <f>IF(G705&lt;=1-Params!$B$7,0,ROUND((Params!$B$10+Params!$B$11*G705^Params!$B$12)*_xlfn.GAMMA.INV((G705-(1-Params!$B$7))/Params!$B$7,Params!$B$8,Params!$B$9),3))</f>
        <v/>
      </c>
      <c r="T705" s="9">
        <f>IF(H705&lt;=1-Params!$B$4,0,MAX(0.1,ROUND((Params!$B$10+Params!$B$11*H705^Params!$B$12)*_xlfn.GAMMA.INV((H705-(1-Params!$B$4))/Params!$B$4,Params!$B$5,Params!$B$6),1)))</f>
        <v/>
      </c>
      <c r="U705" s="9">
        <f>ROUND(_xlfn.NORM.INV(I705,Params!$B$13,Params!$B$14),1)</f>
        <v/>
      </c>
      <c r="V705" s="9">
        <f>ROUND(_xlfn.NORM.INV(J705,Params!$B$15,Params!$B$16),2)</f>
        <v/>
      </c>
      <c r="W705" s="9">
        <f>ROUND(_xlfn.NORM.INV(K705,Params!$B$13,Params!$B$14),1)</f>
        <v/>
      </c>
      <c r="X705" s="9">
        <f>ROUND(_xlfn.NORM.INV(L705,Params!$B$15,Params!$B$16),2)</f>
        <v/>
      </c>
      <c r="Y705" s="9">
        <f>ROUND(_xlfn.NORM.INV(M705,Params!$B$15,Params!$B$16)+Params!$B$17+Params!$B$18*M705,2)</f>
        <v/>
      </c>
      <c r="Z705" s="9">
        <f>ROUND(_xlfn.NORM.INV(N705,Params!$B$13,Params!$B$14)+Params!$B$17+Params!$B$18*N705,1)</f>
        <v/>
      </c>
    </row>
    <row r="706">
      <c r="A706" s="11" t="n">
        <v>705</v>
      </c>
      <c r="B706" s="12">
        <f>INT((A706-1)/122)+1</f>
        <v/>
      </c>
      <c r="C706" s="13" t="n">
        <v>0.717202</v>
      </c>
      <c r="D706" s="13" t="n">
        <v>0.032552</v>
      </c>
      <c r="E706" s="13" t="n">
        <v>0.534369</v>
      </c>
      <c r="F706" s="13" t="n">
        <v>0.308046</v>
      </c>
      <c r="G706" s="13" t="n">
        <v>0.931163</v>
      </c>
      <c r="H706" s="13" t="n">
        <v>0.40892</v>
      </c>
      <c r="I706" s="13" t="n">
        <v>0.778707</v>
      </c>
      <c r="J706" s="13" t="n">
        <v>0.161077</v>
      </c>
      <c r="K706" s="13" t="n">
        <v>0.37233</v>
      </c>
      <c r="L706" s="13" t="n">
        <v>0.210399</v>
      </c>
      <c r="M706" s="13" t="n">
        <v>0.556661</v>
      </c>
      <c r="N706" s="13" t="n">
        <v>0.741594</v>
      </c>
      <c r="O706" s="9">
        <f>IF(C706&lt;=1-Params!$B$4,0,MAX(0.1,ROUND(_xlfn.GAMMA.INV((C706-(1-Params!$B$4))/Params!$B$4,Params!$B$5,Params!$B$6),1)))</f>
        <v/>
      </c>
      <c r="P706" s="9">
        <f>IF(D706&lt;=1-Params!$B$7,0,ROUND(_xlfn.GAMMA.INV((D706-(1-Params!$B$7))/Params!$B$7,Params!$B$8,Params!$B$9),3))</f>
        <v/>
      </c>
      <c r="Q706" s="9">
        <f>IF(E706&lt;=1-Params!$B$4,0,MAX(0.1,ROUND(_xlfn.GAMMA.INV((E706-(1-Params!$B$4))/Params!$B$4,Params!$B$5,Params!$B$6),1)))</f>
        <v/>
      </c>
      <c r="R706" s="9">
        <f>IF(F706&lt;=1-Params!$B$7,0,ROUND(_xlfn.GAMMA.INV((F706-(1-Params!$B$7))/Params!$B$7,Params!$B$8,Params!$B$9),3))</f>
        <v/>
      </c>
      <c r="S706" s="9">
        <f>IF(G706&lt;=1-Params!$B$7,0,ROUND((Params!$B$10+Params!$B$11*G706^Params!$B$12)*_xlfn.GAMMA.INV((G706-(1-Params!$B$7))/Params!$B$7,Params!$B$8,Params!$B$9),3))</f>
        <v/>
      </c>
      <c r="T706" s="9">
        <f>IF(H706&lt;=1-Params!$B$4,0,MAX(0.1,ROUND((Params!$B$10+Params!$B$11*H706^Params!$B$12)*_xlfn.GAMMA.INV((H706-(1-Params!$B$4))/Params!$B$4,Params!$B$5,Params!$B$6),1)))</f>
        <v/>
      </c>
      <c r="U706" s="9">
        <f>ROUND(_xlfn.NORM.INV(I706,Params!$B$13,Params!$B$14),1)</f>
        <v/>
      </c>
      <c r="V706" s="9">
        <f>ROUND(_xlfn.NORM.INV(J706,Params!$B$15,Params!$B$16),2)</f>
        <v/>
      </c>
      <c r="W706" s="9">
        <f>ROUND(_xlfn.NORM.INV(K706,Params!$B$13,Params!$B$14),1)</f>
        <v/>
      </c>
      <c r="X706" s="9">
        <f>ROUND(_xlfn.NORM.INV(L706,Params!$B$15,Params!$B$16),2)</f>
        <v/>
      </c>
      <c r="Y706" s="9">
        <f>ROUND(_xlfn.NORM.INV(M706,Params!$B$15,Params!$B$16)+Params!$B$17+Params!$B$18*M706,2)</f>
        <v/>
      </c>
      <c r="Z706" s="9">
        <f>ROUND(_xlfn.NORM.INV(N706,Params!$B$13,Params!$B$14)+Params!$B$17+Params!$B$18*N706,1)</f>
        <v/>
      </c>
    </row>
    <row r="707">
      <c r="A707" s="11" t="n">
        <v>706</v>
      </c>
      <c r="B707" s="12">
        <f>INT((A707-1)/122)+1</f>
        <v/>
      </c>
      <c r="C707" s="13" t="n">
        <v>0.22399</v>
      </c>
      <c r="D707" s="13" t="n">
        <v>0.340259</v>
      </c>
      <c r="E707" s="13" t="n">
        <v>0.688375</v>
      </c>
      <c r="F707" s="13" t="n">
        <v>0.241233</v>
      </c>
      <c r="G707" s="13" t="n">
        <v>0.176071</v>
      </c>
      <c r="H707" s="13" t="n">
        <v>0.06522799999999999</v>
      </c>
      <c r="I707" s="13" t="n">
        <v>0.946906</v>
      </c>
      <c r="J707" s="13" t="n">
        <v>0.404423</v>
      </c>
      <c r="K707" s="13" t="n">
        <v>0.793614</v>
      </c>
      <c r="L707" s="13" t="n">
        <v>0.227743</v>
      </c>
      <c r="M707" s="13" t="n">
        <v>0.734988</v>
      </c>
      <c r="N707" s="13" t="n">
        <v>0.876899</v>
      </c>
      <c r="O707" s="9">
        <f>IF(C707&lt;=1-Params!$B$4,0,MAX(0.1,ROUND(_xlfn.GAMMA.INV((C707-(1-Params!$B$4))/Params!$B$4,Params!$B$5,Params!$B$6),1)))</f>
        <v/>
      </c>
      <c r="P707" s="9">
        <f>IF(D707&lt;=1-Params!$B$7,0,ROUND(_xlfn.GAMMA.INV((D707-(1-Params!$B$7))/Params!$B$7,Params!$B$8,Params!$B$9),3))</f>
        <v/>
      </c>
      <c r="Q707" s="9">
        <f>IF(E707&lt;=1-Params!$B$4,0,MAX(0.1,ROUND(_xlfn.GAMMA.INV((E707-(1-Params!$B$4))/Params!$B$4,Params!$B$5,Params!$B$6),1)))</f>
        <v/>
      </c>
      <c r="R707" s="9">
        <f>IF(F707&lt;=1-Params!$B$7,0,ROUND(_xlfn.GAMMA.INV((F707-(1-Params!$B$7))/Params!$B$7,Params!$B$8,Params!$B$9),3))</f>
        <v/>
      </c>
      <c r="S707" s="9">
        <f>IF(G707&lt;=1-Params!$B$7,0,ROUND((Params!$B$10+Params!$B$11*G707^Params!$B$12)*_xlfn.GAMMA.INV((G707-(1-Params!$B$7))/Params!$B$7,Params!$B$8,Params!$B$9),3))</f>
        <v/>
      </c>
      <c r="T707" s="9">
        <f>IF(H707&lt;=1-Params!$B$4,0,MAX(0.1,ROUND((Params!$B$10+Params!$B$11*H707^Params!$B$12)*_xlfn.GAMMA.INV((H707-(1-Params!$B$4))/Params!$B$4,Params!$B$5,Params!$B$6),1)))</f>
        <v/>
      </c>
      <c r="U707" s="9">
        <f>ROUND(_xlfn.NORM.INV(I707,Params!$B$13,Params!$B$14),1)</f>
        <v/>
      </c>
      <c r="V707" s="9">
        <f>ROUND(_xlfn.NORM.INV(J707,Params!$B$15,Params!$B$16),2)</f>
        <v/>
      </c>
      <c r="W707" s="9">
        <f>ROUND(_xlfn.NORM.INV(K707,Params!$B$13,Params!$B$14),1)</f>
        <v/>
      </c>
      <c r="X707" s="9">
        <f>ROUND(_xlfn.NORM.INV(L707,Params!$B$15,Params!$B$16),2)</f>
        <v/>
      </c>
      <c r="Y707" s="9">
        <f>ROUND(_xlfn.NORM.INV(M707,Params!$B$15,Params!$B$16)+Params!$B$17+Params!$B$18*M707,2)</f>
        <v/>
      </c>
      <c r="Z707" s="9">
        <f>ROUND(_xlfn.NORM.INV(N707,Params!$B$13,Params!$B$14)+Params!$B$17+Params!$B$18*N707,1)</f>
        <v/>
      </c>
    </row>
    <row r="708">
      <c r="A708" s="11" t="n">
        <v>707</v>
      </c>
      <c r="B708" s="12">
        <f>INT((A708-1)/122)+1</f>
        <v/>
      </c>
      <c r="C708" s="13" t="n">
        <v>0.080788</v>
      </c>
      <c r="D708" s="13" t="n">
        <v>0.546893</v>
      </c>
      <c r="E708" s="13" t="n">
        <v>0.951976</v>
      </c>
      <c r="F708" s="13" t="n">
        <v>0.606069</v>
      </c>
      <c r="G708" s="13" t="n">
        <v>0.068061</v>
      </c>
      <c r="H708" s="13" t="n">
        <v>0.886394</v>
      </c>
      <c r="I708" s="13" t="n">
        <v>0.469704</v>
      </c>
      <c r="J708" s="13" t="n">
        <v>0.27165</v>
      </c>
      <c r="K708" s="13" t="n">
        <v>0.505836</v>
      </c>
      <c r="L708" s="13" t="n">
        <v>0.200131</v>
      </c>
      <c r="M708" s="13" t="n">
        <v>0.768092</v>
      </c>
      <c r="N708" s="13" t="n">
        <v>0.396246</v>
      </c>
      <c r="O708" s="9">
        <f>IF(C708&lt;=1-Params!$B$4,0,MAX(0.1,ROUND(_xlfn.GAMMA.INV((C708-(1-Params!$B$4))/Params!$B$4,Params!$B$5,Params!$B$6),1)))</f>
        <v/>
      </c>
      <c r="P708" s="9">
        <f>IF(D708&lt;=1-Params!$B$7,0,ROUND(_xlfn.GAMMA.INV((D708-(1-Params!$B$7))/Params!$B$7,Params!$B$8,Params!$B$9),3))</f>
        <v/>
      </c>
      <c r="Q708" s="9">
        <f>IF(E708&lt;=1-Params!$B$4,0,MAX(0.1,ROUND(_xlfn.GAMMA.INV((E708-(1-Params!$B$4))/Params!$B$4,Params!$B$5,Params!$B$6),1)))</f>
        <v/>
      </c>
      <c r="R708" s="9">
        <f>IF(F708&lt;=1-Params!$B$7,0,ROUND(_xlfn.GAMMA.INV((F708-(1-Params!$B$7))/Params!$B$7,Params!$B$8,Params!$B$9),3))</f>
        <v/>
      </c>
      <c r="S708" s="9">
        <f>IF(G708&lt;=1-Params!$B$7,0,ROUND((Params!$B$10+Params!$B$11*G708^Params!$B$12)*_xlfn.GAMMA.INV((G708-(1-Params!$B$7))/Params!$B$7,Params!$B$8,Params!$B$9),3))</f>
        <v/>
      </c>
      <c r="T708" s="9">
        <f>IF(H708&lt;=1-Params!$B$4,0,MAX(0.1,ROUND((Params!$B$10+Params!$B$11*H708^Params!$B$12)*_xlfn.GAMMA.INV((H708-(1-Params!$B$4))/Params!$B$4,Params!$B$5,Params!$B$6),1)))</f>
        <v/>
      </c>
      <c r="U708" s="9">
        <f>ROUND(_xlfn.NORM.INV(I708,Params!$B$13,Params!$B$14),1)</f>
        <v/>
      </c>
      <c r="V708" s="9">
        <f>ROUND(_xlfn.NORM.INV(J708,Params!$B$15,Params!$B$16),2)</f>
        <v/>
      </c>
      <c r="W708" s="9">
        <f>ROUND(_xlfn.NORM.INV(K708,Params!$B$13,Params!$B$14),1)</f>
        <v/>
      </c>
      <c r="X708" s="9">
        <f>ROUND(_xlfn.NORM.INV(L708,Params!$B$15,Params!$B$16),2)</f>
        <v/>
      </c>
      <c r="Y708" s="9">
        <f>ROUND(_xlfn.NORM.INV(M708,Params!$B$15,Params!$B$16)+Params!$B$17+Params!$B$18*M708,2)</f>
        <v/>
      </c>
      <c r="Z708" s="9">
        <f>ROUND(_xlfn.NORM.INV(N708,Params!$B$13,Params!$B$14)+Params!$B$17+Params!$B$18*N708,1)</f>
        <v/>
      </c>
    </row>
    <row r="709">
      <c r="A709" s="11" t="n">
        <v>708</v>
      </c>
      <c r="B709" s="12">
        <f>INT((A709-1)/122)+1</f>
        <v/>
      </c>
      <c r="C709" s="13" t="n">
        <v>0.839611</v>
      </c>
      <c r="D709" s="13" t="n">
        <v>0.9785430000000001</v>
      </c>
      <c r="E709" s="13" t="n">
        <v>0.470895</v>
      </c>
      <c r="F709" s="13" t="n">
        <v>0.170576</v>
      </c>
      <c r="G709" s="13" t="n">
        <v>0.212447</v>
      </c>
      <c r="H709" s="13" t="n">
        <v>0.899383</v>
      </c>
      <c r="I709" s="13" t="n">
        <v>0.323979</v>
      </c>
      <c r="J709" s="13" t="n">
        <v>0.120716</v>
      </c>
      <c r="K709" s="13" t="n">
        <v>0.591736</v>
      </c>
      <c r="L709" s="13" t="n">
        <v>0.161633</v>
      </c>
      <c r="M709" s="13" t="n">
        <v>0.938976</v>
      </c>
      <c r="N709" s="13" t="n">
        <v>0.443266</v>
      </c>
      <c r="O709" s="9">
        <f>IF(C709&lt;=1-Params!$B$4,0,MAX(0.1,ROUND(_xlfn.GAMMA.INV((C709-(1-Params!$B$4))/Params!$B$4,Params!$B$5,Params!$B$6),1)))</f>
        <v/>
      </c>
      <c r="P709" s="9">
        <f>IF(D709&lt;=1-Params!$B$7,0,ROUND(_xlfn.GAMMA.INV((D709-(1-Params!$B$7))/Params!$B$7,Params!$B$8,Params!$B$9),3))</f>
        <v/>
      </c>
      <c r="Q709" s="9">
        <f>IF(E709&lt;=1-Params!$B$4,0,MAX(0.1,ROUND(_xlfn.GAMMA.INV((E709-(1-Params!$B$4))/Params!$B$4,Params!$B$5,Params!$B$6),1)))</f>
        <v/>
      </c>
      <c r="R709" s="9">
        <f>IF(F709&lt;=1-Params!$B$7,0,ROUND(_xlfn.GAMMA.INV((F709-(1-Params!$B$7))/Params!$B$7,Params!$B$8,Params!$B$9),3))</f>
        <v/>
      </c>
      <c r="S709" s="9">
        <f>IF(G709&lt;=1-Params!$B$7,0,ROUND((Params!$B$10+Params!$B$11*G709^Params!$B$12)*_xlfn.GAMMA.INV((G709-(1-Params!$B$7))/Params!$B$7,Params!$B$8,Params!$B$9),3))</f>
        <v/>
      </c>
      <c r="T709" s="9">
        <f>IF(H709&lt;=1-Params!$B$4,0,MAX(0.1,ROUND((Params!$B$10+Params!$B$11*H709^Params!$B$12)*_xlfn.GAMMA.INV((H709-(1-Params!$B$4))/Params!$B$4,Params!$B$5,Params!$B$6),1)))</f>
        <v/>
      </c>
      <c r="U709" s="9">
        <f>ROUND(_xlfn.NORM.INV(I709,Params!$B$13,Params!$B$14),1)</f>
        <v/>
      </c>
      <c r="V709" s="9">
        <f>ROUND(_xlfn.NORM.INV(J709,Params!$B$15,Params!$B$16),2)</f>
        <v/>
      </c>
      <c r="W709" s="9">
        <f>ROUND(_xlfn.NORM.INV(K709,Params!$B$13,Params!$B$14),1)</f>
        <v/>
      </c>
      <c r="X709" s="9">
        <f>ROUND(_xlfn.NORM.INV(L709,Params!$B$15,Params!$B$16),2)</f>
        <v/>
      </c>
      <c r="Y709" s="9">
        <f>ROUND(_xlfn.NORM.INV(M709,Params!$B$15,Params!$B$16)+Params!$B$17+Params!$B$18*M709,2)</f>
        <v/>
      </c>
      <c r="Z709" s="9">
        <f>ROUND(_xlfn.NORM.INV(N709,Params!$B$13,Params!$B$14)+Params!$B$17+Params!$B$18*N709,1)</f>
        <v/>
      </c>
    </row>
    <row r="710">
      <c r="A710" s="11" t="n">
        <v>709</v>
      </c>
      <c r="B710" s="12">
        <f>INT((A710-1)/122)+1</f>
        <v/>
      </c>
      <c r="C710" s="13" t="n">
        <v>0.864038</v>
      </c>
      <c r="D710" s="13" t="n">
        <v>0.6253570000000001</v>
      </c>
      <c r="E710" s="13" t="n">
        <v>0.104145</v>
      </c>
      <c r="F710" s="13" t="n">
        <v>0.987587</v>
      </c>
      <c r="G710" s="13" t="n">
        <v>0.109274</v>
      </c>
      <c r="H710" s="13" t="n">
        <v>0.256728</v>
      </c>
      <c r="I710" s="13" t="n">
        <v>0.730419</v>
      </c>
      <c r="J710" s="13" t="n">
        <v>0.070324</v>
      </c>
      <c r="K710" s="13" t="n">
        <v>0.671612</v>
      </c>
      <c r="L710" s="13" t="n">
        <v>0.347788</v>
      </c>
      <c r="M710" s="13" t="n">
        <v>0.493569</v>
      </c>
      <c r="N710" s="13" t="n">
        <v>0.490087</v>
      </c>
      <c r="O710" s="9">
        <f>IF(C710&lt;=1-Params!$B$4,0,MAX(0.1,ROUND(_xlfn.GAMMA.INV((C710-(1-Params!$B$4))/Params!$B$4,Params!$B$5,Params!$B$6),1)))</f>
        <v/>
      </c>
      <c r="P710" s="9">
        <f>IF(D710&lt;=1-Params!$B$7,0,ROUND(_xlfn.GAMMA.INV((D710-(1-Params!$B$7))/Params!$B$7,Params!$B$8,Params!$B$9),3))</f>
        <v/>
      </c>
      <c r="Q710" s="9">
        <f>IF(E710&lt;=1-Params!$B$4,0,MAX(0.1,ROUND(_xlfn.GAMMA.INV((E710-(1-Params!$B$4))/Params!$B$4,Params!$B$5,Params!$B$6),1)))</f>
        <v/>
      </c>
      <c r="R710" s="9">
        <f>IF(F710&lt;=1-Params!$B$7,0,ROUND(_xlfn.GAMMA.INV((F710-(1-Params!$B$7))/Params!$B$7,Params!$B$8,Params!$B$9),3))</f>
        <v/>
      </c>
      <c r="S710" s="9">
        <f>IF(G710&lt;=1-Params!$B$7,0,ROUND((Params!$B$10+Params!$B$11*G710^Params!$B$12)*_xlfn.GAMMA.INV((G710-(1-Params!$B$7))/Params!$B$7,Params!$B$8,Params!$B$9),3))</f>
        <v/>
      </c>
      <c r="T710" s="9">
        <f>IF(H710&lt;=1-Params!$B$4,0,MAX(0.1,ROUND((Params!$B$10+Params!$B$11*H710^Params!$B$12)*_xlfn.GAMMA.INV((H710-(1-Params!$B$4))/Params!$B$4,Params!$B$5,Params!$B$6),1)))</f>
        <v/>
      </c>
      <c r="U710" s="9">
        <f>ROUND(_xlfn.NORM.INV(I710,Params!$B$13,Params!$B$14),1)</f>
        <v/>
      </c>
      <c r="V710" s="9">
        <f>ROUND(_xlfn.NORM.INV(J710,Params!$B$15,Params!$B$16),2)</f>
        <v/>
      </c>
      <c r="W710" s="9">
        <f>ROUND(_xlfn.NORM.INV(K710,Params!$B$13,Params!$B$14),1)</f>
        <v/>
      </c>
      <c r="X710" s="9">
        <f>ROUND(_xlfn.NORM.INV(L710,Params!$B$15,Params!$B$16),2)</f>
        <v/>
      </c>
      <c r="Y710" s="9">
        <f>ROUND(_xlfn.NORM.INV(M710,Params!$B$15,Params!$B$16)+Params!$B$17+Params!$B$18*M710,2)</f>
        <v/>
      </c>
      <c r="Z710" s="9">
        <f>ROUND(_xlfn.NORM.INV(N710,Params!$B$13,Params!$B$14)+Params!$B$17+Params!$B$18*N710,1)</f>
        <v/>
      </c>
    </row>
    <row r="711">
      <c r="A711" s="11" t="n">
        <v>710</v>
      </c>
      <c r="B711" s="12">
        <f>INT((A711-1)/122)+1</f>
        <v/>
      </c>
      <c r="C711" s="13" t="n">
        <v>0.453733</v>
      </c>
      <c r="D711" s="13" t="n">
        <v>0.959381</v>
      </c>
      <c r="E711" s="13" t="n">
        <v>0.544005</v>
      </c>
      <c r="F711" s="13" t="n">
        <v>0.781842</v>
      </c>
      <c r="G711" s="13" t="n">
        <v>0.148505</v>
      </c>
      <c r="H711" s="13" t="n">
        <v>0.142439</v>
      </c>
      <c r="I711" s="13" t="n">
        <v>0.962622</v>
      </c>
      <c r="J711" s="13" t="n">
        <v>0.099914</v>
      </c>
      <c r="K711" s="13" t="n">
        <v>0.898068</v>
      </c>
      <c r="L711" s="13" t="n">
        <v>0.716492</v>
      </c>
      <c r="M711" s="13" t="n">
        <v>0.654143</v>
      </c>
      <c r="N711" s="13" t="n">
        <v>0.446339</v>
      </c>
      <c r="O711" s="9">
        <f>IF(C711&lt;=1-Params!$B$4,0,MAX(0.1,ROUND(_xlfn.GAMMA.INV((C711-(1-Params!$B$4))/Params!$B$4,Params!$B$5,Params!$B$6),1)))</f>
        <v/>
      </c>
      <c r="P711" s="9">
        <f>IF(D711&lt;=1-Params!$B$7,0,ROUND(_xlfn.GAMMA.INV((D711-(1-Params!$B$7))/Params!$B$7,Params!$B$8,Params!$B$9),3))</f>
        <v/>
      </c>
      <c r="Q711" s="9">
        <f>IF(E711&lt;=1-Params!$B$4,0,MAX(0.1,ROUND(_xlfn.GAMMA.INV((E711-(1-Params!$B$4))/Params!$B$4,Params!$B$5,Params!$B$6),1)))</f>
        <v/>
      </c>
      <c r="R711" s="9">
        <f>IF(F711&lt;=1-Params!$B$7,0,ROUND(_xlfn.GAMMA.INV((F711-(1-Params!$B$7))/Params!$B$7,Params!$B$8,Params!$B$9),3))</f>
        <v/>
      </c>
      <c r="S711" s="9">
        <f>IF(G711&lt;=1-Params!$B$7,0,ROUND((Params!$B$10+Params!$B$11*G711^Params!$B$12)*_xlfn.GAMMA.INV((G711-(1-Params!$B$7))/Params!$B$7,Params!$B$8,Params!$B$9),3))</f>
        <v/>
      </c>
      <c r="T711" s="9">
        <f>IF(H711&lt;=1-Params!$B$4,0,MAX(0.1,ROUND((Params!$B$10+Params!$B$11*H711^Params!$B$12)*_xlfn.GAMMA.INV((H711-(1-Params!$B$4))/Params!$B$4,Params!$B$5,Params!$B$6),1)))</f>
        <v/>
      </c>
      <c r="U711" s="9">
        <f>ROUND(_xlfn.NORM.INV(I711,Params!$B$13,Params!$B$14),1)</f>
        <v/>
      </c>
      <c r="V711" s="9">
        <f>ROUND(_xlfn.NORM.INV(J711,Params!$B$15,Params!$B$16),2)</f>
        <v/>
      </c>
      <c r="W711" s="9">
        <f>ROUND(_xlfn.NORM.INV(K711,Params!$B$13,Params!$B$14),1)</f>
        <v/>
      </c>
      <c r="X711" s="9">
        <f>ROUND(_xlfn.NORM.INV(L711,Params!$B$15,Params!$B$16),2)</f>
        <v/>
      </c>
      <c r="Y711" s="9">
        <f>ROUND(_xlfn.NORM.INV(M711,Params!$B$15,Params!$B$16)+Params!$B$17+Params!$B$18*M711,2)</f>
        <v/>
      </c>
      <c r="Z711" s="9">
        <f>ROUND(_xlfn.NORM.INV(N711,Params!$B$13,Params!$B$14)+Params!$B$17+Params!$B$18*N711,1)</f>
        <v/>
      </c>
    </row>
    <row r="712">
      <c r="A712" s="11" t="n">
        <v>711</v>
      </c>
      <c r="B712" s="12">
        <f>INT((A712-1)/122)+1</f>
        <v/>
      </c>
      <c r="C712" s="13" t="n">
        <v>0.015183</v>
      </c>
      <c r="D712" s="13" t="n">
        <v>0.059953</v>
      </c>
      <c r="E712" s="13" t="n">
        <v>0.161398</v>
      </c>
      <c r="F712" s="13" t="n">
        <v>0.090404</v>
      </c>
      <c r="G712" s="13" t="n">
        <v>0.138757</v>
      </c>
      <c r="H712" s="13" t="n">
        <v>0.242271</v>
      </c>
      <c r="I712" s="13" t="n">
        <v>0.6236350000000001</v>
      </c>
      <c r="J712" s="13" t="n">
        <v>0.322276</v>
      </c>
      <c r="K712" s="13" t="n">
        <v>0.883865</v>
      </c>
      <c r="L712" s="13" t="n">
        <v>0.34355</v>
      </c>
      <c r="M712" s="13" t="n">
        <v>0.467839</v>
      </c>
      <c r="N712" s="13" t="n">
        <v>0.5835630000000001</v>
      </c>
      <c r="O712" s="9">
        <f>IF(C712&lt;=1-Params!$B$4,0,MAX(0.1,ROUND(_xlfn.GAMMA.INV((C712-(1-Params!$B$4))/Params!$B$4,Params!$B$5,Params!$B$6),1)))</f>
        <v/>
      </c>
      <c r="P712" s="9">
        <f>IF(D712&lt;=1-Params!$B$7,0,ROUND(_xlfn.GAMMA.INV((D712-(1-Params!$B$7))/Params!$B$7,Params!$B$8,Params!$B$9),3))</f>
        <v/>
      </c>
      <c r="Q712" s="9">
        <f>IF(E712&lt;=1-Params!$B$4,0,MAX(0.1,ROUND(_xlfn.GAMMA.INV((E712-(1-Params!$B$4))/Params!$B$4,Params!$B$5,Params!$B$6),1)))</f>
        <v/>
      </c>
      <c r="R712" s="9">
        <f>IF(F712&lt;=1-Params!$B$7,0,ROUND(_xlfn.GAMMA.INV((F712-(1-Params!$B$7))/Params!$B$7,Params!$B$8,Params!$B$9),3))</f>
        <v/>
      </c>
      <c r="S712" s="9">
        <f>IF(G712&lt;=1-Params!$B$7,0,ROUND((Params!$B$10+Params!$B$11*G712^Params!$B$12)*_xlfn.GAMMA.INV((G712-(1-Params!$B$7))/Params!$B$7,Params!$B$8,Params!$B$9),3))</f>
        <v/>
      </c>
      <c r="T712" s="9">
        <f>IF(H712&lt;=1-Params!$B$4,0,MAX(0.1,ROUND((Params!$B$10+Params!$B$11*H712^Params!$B$12)*_xlfn.GAMMA.INV((H712-(1-Params!$B$4))/Params!$B$4,Params!$B$5,Params!$B$6),1)))</f>
        <v/>
      </c>
      <c r="U712" s="9">
        <f>ROUND(_xlfn.NORM.INV(I712,Params!$B$13,Params!$B$14),1)</f>
        <v/>
      </c>
      <c r="V712" s="9">
        <f>ROUND(_xlfn.NORM.INV(J712,Params!$B$15,Params!$B$16),2)</f>
        <v/>
      </c>
      <c r="W712" s="9">
        <f>ROUND(_xlfn.NORM.INV(K712,Params!$B$13,Params!$B$14),1)</f>
        <v/>
      </c>
      <c r="X712" s="9">
        <f>ROUND(_xlfn.NORM.INV(L712,Params!$B$15,Params!$B$16),2)</f>
        <v/>
      </c>
      <c r="Y712" s="9">
        <f>ROUND(_xlfn.NORM.INV(M712,Params!$B$15,Params!$B$16)+Params!$B$17+Params!$B$18*M712,2)</f>
        <v/>
      </c>
      <c r="Z712" s="9">
        <f>ROUND(_xlfn.NORM.INV(N712,Params!$B$13,Params!$B$14)+Params!$B$17+Params!$B$18*N712,1)</f>
        <v/>
      </c>
    </row>
    <row r="713">
      <c r="A713" s="11" t="n">
        <v>712</v>
      </c>
      <c r="B713" s="12">
        <f>INT((A713-1)/122)+1</f>
        <v/>
      </c>
      <c r="C713" s="13" t="n">
        <v>0.377109</v>
      </c>
      <c r="D713" s="13" t="n">
        <v>0.178664</v>
      </c>
      <c r="E713" s="13" t="n">
        <v>0.706098</v>
      </c>
      <c r="F713" s="13" t="n">
        <v>0.325571</v>
      </c>
      <c r="G713" s="13" t="n">
        <v>0.06762600000000001</v>
      </c>
      <c r="H713" s="13" t="n">
        <v>0.028644</v>
      </c>
      <c r="I713" s="13" t="n">
        <v>0.651405</v>
      </c>
      <c r="J713" s="13" t="n">
        <v>0.196798</v>
      </c>
      <c r="K713" s="13" t="n">
        <v>0.587416</v>
      </c>
      <c r="L713" s="13" t="n">
        <v>0.484092</v>
      </c>
      <c r="M713" s="13" t="n">
        <v>0.198914</v>
      </c>
      <c r="N713" s="13" t="n">
        <v>0.721962</v>
      </c>
      <c r="O713" s="9">
        <f>IF(C713&lt;=1-Params!$B$4,0,MAX(0.1,ROUND(_xlfn.GAMMA.INV((C713-(1-Params!$B$4))/Params!$B$4,Params!$B$5,Params!$B$6),1)))</f>
        <v/>
      </c>
      <c r="P713" s="9">
        <f>IF(D713&lt;=1-Params!$B$7,0,ROUND(_xlfn.GAMMA.INV((D713-(1-Params!$B$7))/Params!$B$7,Params!$B$8,Params!$B$9),3))</f>
        <v/>
      </c>
      <c r="Q713" s="9">
        <f>IF(E713&lt;=1-Params!$B$4,0,MAX(0.1,ROUND(_xlfn.GAMMA.INV((E713-(1-Params!$B$4))/Params!$B$4,Params!$B$5,Params!$B$6),1)))</f>
        <v/>
      </c>
      <c r="R713" s="9">
        <f>IF(F713&lt;=1-Params!$B$7,0,ROUND(_xlfn.GAMMA.INV((F713-(1-Params!$B$7))/Params!$B$7,Params!$B$8,Params!$B$9),3))</f>
        <v/>
      </c>
      <c r="S713" s="9">
        <f>IF(G713&lt;=1-Params!$B$7,0,ROUND((Params!$B$10+Params!$B$11*G713^Params!$B$12)*_xlfn.GAMMA.INV((G713-(1-Params!$B$7))/Params!$B$7,Params!$B$8,Params!$B$9),3))</f>
        <v/>
      </c>
      <c r="T713" s="9">
        <f>IF(H713&lt;=1-Params!$B$4,0,MAX(0.1,ROUND((Params!$B$10+Params!$B$11*H713^Params!$B$12)*_xlfn.GAMMA.INV((H713-(1-Params!$B$4))/Params!$B$4,Params!$B$5,Params!$B$6),1)))</f>
        <v/>
      </c>
      <c r="U713" s="9">
        <f>ROUND(_xlfn.NORM.INV(I713,Params!$B$13,Params!$B$14),1)</f>
        <v/>
      </c>
      <c r="V713" s="9">
        <f>ROUND(_xlfn.NORM.INV(J713,Params!$B$15,Params!$B$16),2)</f>
        <v/>
      </c>
      <c r="W713" s="9">
        <f>ROUND(_xlfn.NORM.INV(K713,Params!$B$13,Params!$B$14),1)</f>
        <v/>
      </c>
      <c r="X713" s="9">
        <f>ROUND(_xlfn.NORM.INV(L713,Params!$B$15,Params!$B$16),2)</f>
        <v/>
      </c>
      <c r="Y713" s="9">
        <f>ROUND(_xlfn.NORM.INV(M713,Params!$B$15,Params!$B$16)+Params!$B$17+Params!$B$18*M713,2)</f>
        <v/>
      </c>
      <c r="Z713" s="9">
        <f>ROUND(_xlfn.NORM.INV(N713,Params!$B$13,Params!$B$14)+Params!$B$17+Params!$B$18*N713,1)</f>
        <v/>
      </c>
    </row>
    <row r="714">
      <c r="A714" s="11" t="n">
        <v>713</v>
      </c>
      <c r="B714" s="12">
        <f>INT((A714-1)/122)+1</f>
        <v/>
      </c>
      <c r="C714" s="13" t="n">
        <v>0.769792</v>
      </c>
      <c r="D714" s="13" t="n">
        <v>0.329667</v>
      </c>
      <c r="E714" s="13" t="n">
        <v>0.317751</v>
      </c>
      <c r="F714" s="13" t="n">
        <v>0.165691</v>
      </c>
      <c r="G714" s="13" t="n">
        <v>0.054613</v>
      </c>
      <c r="H714" s="13" t="n">
        <v>0.52743</v>
      </c>
      <c r="I714" s="13" t="n">
        <v>0.6546999999999999</v>
      </c>
      <c r="J714" s="13" t="n">
        <v>0.127559</v>
      </c>
      <c r="K714" s="13" t="n">
        <v>0.914034</v>
      </c>
      <c r="L714" s="13" t="n">
        <v>0.40692</v>
      </c>
      <c r="M714" s="13" t="n">
        <v>0.398679</v>
      </c>
      <c r="N714" s="13" t="n">
        <v>0.586224</v>
      </c>
      <c r="O714" s="9">
        <f>IF(C714&lt;=1-Params!$B$4,0,MAX(0.1,ROUND(_xlfn.GAMMA.INV((C714-(1-Params!$B$4))/Params!$B$4,Params!$B$5,Params!$B$6),1)))</f>
        <v/>
      </c>
      <c r="P714" s="9">
        <f>IF(D714&lt;=1-Params!$B$7,0,ROUND(_xlfn.GAMMA.INV((D714-(1-Params!$B$7))/Params!$B$7,Params!$B$8,Params!$B$9),3))</f>
        <v/>
      </c>
      <c r="Q714" s="9">
        <f>IF(E714&lt;=1-Params!$B$4,0,MAX(0.1,ROUND(_xlfn.GAMMA.INV((E714-(1-Params!$B$4))/Params!$B$4,Params!$B$5,Params!$B$6),1)))</f>
        <v/>
      </c>
      <c r="R714" s="9">
        <f>IF(F714&lt;=1-Params!$B$7,0,ROUND(_xlfn.GAMMA.INV((F714-(1-Params!$B$7))/Params!$B$7,Params!$B$8,Params!$B$9),3))</f>
        <v/>
      </c>
      <c r="S714" s="9">
        <f>IF(G714&lt;=1-Params!$B$7,0,ROUND((Params!$B$10+Params!$B$11*G714^Params!$B$12)*_xlfn.GAMMA.INV((G714-(1-Params!$B$7))/Params!$B$7,Params!$B$8,Params!$B$9),3))</f>
        <v/>
      </c>
      <c r="T714" s="9">
        <f>IF(H714&lt;=1-Params!$B$4,0,MAX(0.1,ROUND((Params!$B$10+Params!$B$11*H714^Params!$B$12)*_xlfn.GAMMA.INV((H714-(1-Params!$B$4))/Params!$B$4,Params!$B$5,Params!$B$6),1)))</f>
        <v/>
      </c>
      <c r="U714" s="9">
        <f>ROUND(_xlfn.NORM.INV(I714,Params!$B$13,Params!$B$14),1)</f>
        <v/>
      </c>
      <c r="V714" s="9">
        <f>ROUND(_xlfn.NORM.INV(J714,Params!$B$15,Params!$B$16),2)</f>
        <v/>
      </c>
      <c r="W714" s="9">
        <f>ROUND(_xlfn.NORM.INV(K714,Params!$B$13,Params!$B$14),1)</f>
        <v/>
      </c>
      <c r="X714" s="9">
        <f>ROUND(_xlfn.NORM.INV(L714,Params!$B$15,Params!$B$16),2)</f>
        <v/>
      </c>
      <c r="Y714" s="9">
        <f>ROUND(_xlfn.NORM.INV(M714,Params!$B$15,Params!$B$16)+Params!$B$17+Params!$B$18*M714,2)</f>
        <v/>
      </c>
      <c r="Z714" s="9">
        <f>ROUND(_xlfn.NORM.INV(N714,Params!$B$13,Params!$B$14)+Params!$B$17+Params!$B$18*N714,1)</f>
        <v/>
      </c>
    </row>
    <row r="715">
      <c r="A715" s="11" t="n">
        <v>714</v>
      </c>
      <c r="B715" s="12">
        <f>INT((A715-1)/122)+1</f>
        <v/>
      </c>
      <c r="C715" s="13" t="n">
        <v>0.325657</v>
      </c>
      <c r="D715" s="13" t="n">
        <v>0.220569</v>
      </c>
      <c r="E715" s="13" t="n">
        <v>0.625031</v>
      </c>
      <c r="F715" s="13" t="n">
        <v>0.127781</v>
      </c>
      <c r="G715" s="13" t="n">
        <v>0.262577</v>
      </c>
      <c r="H715" s="13" t="n">
        <v>0.882383</v>
      </c>
      <c r="I715" s="13" t="n">
        <v>0.755625</v>
      </c>
      <c r="J715" s="13" t="n">
        <v>0.064052</v>
      </c>
      <c r="K715" s="13" t="n">
        <v>0.330045</v>
      </c>
      <c r="L715" s="13" t="n">
        <v>0.242809</v>
      </c>
      <c r="M715" s="13" t="n">
        <v>0.339433</v>
      </c>
      <c r="N715" s="13" t="n">
        <v>0.359059</v>
      </c>
      <c r="O715" s="9">
        <f>IF(C715&lt;=1-Params!$B$4,0,MAX(0.1,ROUND(_xlfn.GAMMA.INV((C715-(1-Params!$B$4))/Params!$B$4,Params!$B$5,Params!$B$6),1)))</f>
        <v/>
      </c>
      <c r="P715" s="9">
        <f>IF(D715&lt;=1-Params!$B$7,0,ROUND(_xlfn.GAMMA.INV((D715-(1-Params!$B$7))/Params!$B$7,Params!$B$8,Params!$B$9),3))</f>
        <v/>
      </c>
      <c r="Q715" s="9">
        <f>IF(E715&lt;=1-Params!$B$4,0,MAX(0.1,ROUND(_xlfn.GAMMA.INV((E715-(1-Params!$B$4))/Params!$B$4,Params!$B$5,Params!$B$6),1)))</f>
        <v/>
      </c>
      <c r="R715" s="9">
        <f>IF(F715&lt;=1-Params!$B$7,0,ROUND(_xlfn.GAMMA.INV((F715-(1-Params!$B$7))/Params!$B$7,Params!$B$8,Params!$B$9),3))</f>
        <v/>
      </c>
      <c r="S715" s="9">
        <f>IF(G715&lt;=1-Params!$B$7,0,ROUND((Params!$B$10+Params!$B$11*G715^Params!$B$12)*_xlfn.GAMMA.INV((G715-(1-Params!$B$7))/Params!$B$7,Params!$B$8,Params!$B$9),3))</f>
        <v/>
      </c>
      <c r="T715" s="9">
        <f>IF(H715&lt;=1-Params!$B$4,0,MAX(0.1,ROUND((Params!$B$10+Params!$B$11*H715^Params!$B$12)*_xlfn.GAMMA.INV((H715-(1-Params!$B$4))/Params!$B$4,Params!$B$5,Params!$B$6),1)))</f>
        <v/>
      </c>
      <c r="U715" s="9">
        <f>ROUND(_xlfn.NORM.INV(I715,Params!$B$13,Params!$B$14),1)</f>
        <v/>
      </c>
      <c r="V715" s="9">
        <f>ROUND(_xlfn.NORM.INV(J715,Params!$B$15,Params!$B$16),2)</f>
        <v/>
      </c>
      <c r="W715" s="9">
        <f>ROUND(_xlfn.NORM.INV(K715,Params!$B$13,Params!$B$14),1)</f>
        <v/>
      </c>
      <c r="X715" s="9">
        <f>ROUND(_xlfn.NORM.INV(L715,Params!$B$15,Params!$B$16),2)</f>
        <v/>
      </c>
      <c r="Y715" s="9">
        <f>ROUND(_xlfn.NORM.INV(M715,Params!$B$15,Params!$B$16)+Params!$B$17+Params!$B$18*M715,2)</f>
        <v/>
      </c>
      <c r="Z715" s="9">
        <f>ROUND(_xlfn.NORM.INV(N715,Params!$B$13,Params!$B$14)+Params!$B$17+Params!$B$18*N715,1)</f>
        <v/>
      </c>
    </row>
    <row r="716">
      <c r="A716" s="11" t="n">
        <v>715</v>
      </c>
      <c r="B716" s="12">
        <f>INT((A716-1)/122)+1</f>
        <v/>
      </c>
      <c r="C716" s="13" t="n">
        <v>0.568864</v>
      </c>
      <c r="D716" s="13" t="n">
        <v>0.632462</v>
      </c>
      <c r="E716" s="13" t="n">
        <v>0.879081</v>
      </c>
      <c r="F716" s="13" t="n">
        <v>0.196372</v>
      </c>
      <c r="G716" s="13" t="n">
        <v>0.012039</v>
      </c>
      <c r="H716" s="13" t="n">
        <v>0.61876</v>
      </c>
      <c r="I716" s="13" t="n">
        <v>0.335326</v>
      </c>
      <c r="J716" s="13" t="n">
        <v>0.395882</v>
      </c>
      <c r="K716" s="13" t="n">
        <v>0.308502</v>
      </c>
      <c r="L716" s="13" t="n">
        <v>0.081224</v>
      </c>
      <c r="M716" s="13" t="n">
        <v>0.384245</v>
      </c>
      <c r="N716" s="13" t="n">
        <v>0.575135</v>
      </c>
      <c r="O716" s="9">
        <f>IF(C716&lt;=1-Params!$B$4,0,MAX(0.1,ROUND(_xlfn.GAMMA.INV((C716-(1-Params!$B$4))/Params!$B$4,Params!$B$5,Params!$B$6),1)))</f>
        <v/>
      </c>
      <c r="P716" s="9">
        <f>IF(D716&lt;=1-Params!$B$7,0,ROUND(_xlfn.GAMMA.INV((D716-(1-Params!$B$7))/Params!$B$7,Params!$B$8,Params!$B$9),3))</f>
        <v/>
      </c>
      <c r="Q716" s="9">
        <f>IF(E716&lt;=1-Params!$B$4,0,MAX(0.1,ROUND(_xlfn.GAMMA.INV((E716-(1-Params!$B$4))/Params!$B$4,Params!$B$5,Params!$B$6),1)))</f>
        <v/>
      </c>
      <c r="R716" s="9">
        <f>IF(F716&lt;=1-Params!$B$7,0,ROUND(_xlfn.GAMMA.INV((F716-(1-Params!$B$7))/Params!$B$7,Params!$B$8,Params!$B$9),3))</f>
        <v/>
      </c>
      <c r="S716" s="9">
        <f>IF(G716&lt;=1-Params!$B$7,0,ROUND((Params!$B$10+Params!$B$11*G716^Params!$B$12)*_xlfn.GAMMA.INV((G716-(1-Params!$B$7))/Params!$B$7,Params!$B$8,Params!$B$9),3))</f>
        <v/>
      </c>
      <c r="T716" s="9">
        <f>IF(H716&lt;=1-Params!$B$4,0,MAX(0.1,ROUND((Params!$B$10+Params!$B$11*H716^Params!$B$12)*_xlfn.GAMMA.INV((H716-(1-Params!$B$4))/Params!$B$4,Params!$B$5,Params!$B$6),1)))</f>
        <v/>
      </c>
      <c r="U716" s="9">
        <f>ROUND(_xlfn.NORM.INV(I716,Params!$B$13,Params!$B$14),1)</f>
        <v/>
      </c>
      <c r="V716" s="9">
        <f>ROUND(_xlfn.NORM.INV(J716,Params!$B$15,Params!$B$16),2)</f>
        <v/>
      </c>
      <c r="W716" s="9">
        <f>ROUND(_xlfn.NORM.INV(K716,Params!$B$13,Params!$B$14),1)</f>
        <v/>
      </c>
      <c r="X716" s="9">
        <f>ROUND(_xlfn.NORM.INV(L716,Params!$B$15,Params!$B$16),2)</f>
        <v/>
      </c>
      <c r="Y716" s="9">
        <f>ROUND(_xlfn.NORM.INV(M716,Params!$B$15,Params!$B$16)+Params!$B$17+Params!$B$18*M716,2)</f>
        <v/>
      </c>
      <c r="Z716" s="9">
        <f>ROUND(_xlfn.NORM.INV(N716,Params!$B$13,Params!$B$14)+Params!$B$17+Params!$B$18*N716,1)</f>
        <v/>
      </c>
    </row>
    <row r="717">
      <c r="A717" s="11" t="n">
        <v>716</v>
      </c>
      <c r="B717" s="12">
        <f>INT((A717-1)/122)+1</f>
        <v/>
      </c>
      <c r="C717" s="13" t="n">
        <v>0.113584</v>
      </c>
      <c r="D717" s="13" t="n">
        <v>0.929926</v>
      </c>
      <c r="E717" s="13" t="n">
        <v>0.526876</v>
      </c>
      <c r="F717" s="13" t="n">
        <v>0.465499</v>
      </c>
      <c r="G717" s="13" t="n">
        <v>0.270851</v>
      </c>
      <c r="H717" s="13" t="n">
        <v>0.939249</v>
      </c>
      <c r="I717" s="13" t="n">
        <v>0.07244100000000001</v>
      </c>
      <c r="J717" s="13" t="n">
        <v>0.385395</v>
      </c>
      <c r="K717" s="13" t="n">
        <v>0.178859</v>
      </c>
      <c r="L717" s="13" t="n">
        <v>0.128374</v>
      </c>
      <c r="M717" s="13" t="n">
        <v>0.872182</v>
      </c>
      <c r="N717" s="13" t="n">
        <v>0.83765</v>
      </c>
      <c r="O717" s="9">
        <f>IF(C717&lt;=1-Params!$B$4,0,MAX(0.1,ROUND(_xlfn.GAMMA.INV((C717-(1-Params!$B$4))/Params!$B$4,Params!$B$5,Params!$B$6),1)))</f>
        <v/>
      </c>
      <c r="P717" s="9">
        <f>IF(D717&lt;=1-Params!$B$7,0,ROUND(_xlfn.GAMMA.INV((D717-(1-Params!$B$7))/Params!$B$7,Params!$B$8,Params!$B$9),3))</f>
        <v/>
      </c>
      <c r="Q717" s="9">
        <f>IF(E717&lt;=1-Params!$B$4,0,MAX(0.1,ROUND(_xlfn.GAMMA.INV((E717-(1-Params!$B$4))/Params!$B$4,Params!$B$5,Params!$B$6),1)))</f>
        <v/>
      </c>
      <c r="R717" s="9">
        <f>IF(F717&lt;=1-Params!$B$7,0,ROUND(_xlfn.GAMMA.INV((F717-(1-Params!$B$7))/Params!$B$7,Params!$B$8,Params!$B$9),3))</f>
        <v/>
      </c>
      <c r="S717" s="9">
        <f>IF(G717&lt;=1-Params!$B$7,0,ROUND((Params!$B$10+Params!$B$11*G717^Params!$B$12)*_xlfn.GAMMA.INV((G717-(1-Params!$B$7))/Params!$B$7,Params!$B$8,Params!$B$9),3))</f>
        <v/>
      </c>
      <c r="T717" s="9">
        <f>IF(H717&lt;=1-Params!$B$4,0,MAX(0.1,ROUND((Params!$B$10+Params!$B$11*H717^Params!$B$12)*_xlfn.GAMMA.INV((H717-(1-Params!$B$4))/Params!$B$4,Params!$B$5,Params!$B$6),1)))</f>
        <v/>
      </c>
      <c r="U717" s="9">
        <f>ROUND(_xlfn.NORM.INV(I717,Params!$B$13,Params!$B$14),1)</f>
        <v/>
      </c>
      <c r="V717" s="9">
        <f>ROUND(_xlfn.NORM.INV(J717,Params!$B$15,Params!$B$16),2)</f>
        <v/>
      </c>
      <c r="W717" s="9">
        <f>ROUND(_xlfn.NORM.INV(K717,Params!$B$13,Params!$B$14),1)</f>
        <v/>
      </c>
      <c r="X717" s="9">
        <f>ROUND(_xlfn.NORM.INV(L717,Params!$B$15,Params!$B$16),2)</f>
        <v/>
      </c>
      <c r="Y717" s="9">
        <f>ROUND(_xlfn.NORM.INV(M717,Params!$B$15,Params!$B$16)+Params!$B$17+Params!$B$18*M717,2)</f>
        <v/>
      </c>
      <c r="Z717" s="9">
        <f>ROUND(_xlfn.NORM.INV(N717,Params!$B$13,Params!$B$14)+Params!$B$17+Params!$B$18*N717,1)</f>
        <v/>
      </c>
    </row>
    <row r="718">
      <c r="A718" s="11" t="n">
        <v>717</v>
      </c>
      <c r="B718" s="12">
        <f>INT((A718-1)/122)+1</f>
        <v/>
      </c>
      <c r="C718" s="13" t="n">
        <v>0.100845</v>
      </c>
      <c r="D718" s="13" t="n">
        <v>0.980426</v>
      </c>
      <c r="E718" s="13" t="n">
        <v>0.645504</v>
      </c>
      <c r="F718" s="13" t="n">
        <v>0.407041</v>
      </c>
      <c r="G718" s="13" t="n">
        <v>0.043665</v>
      </c>
      <c r="H718" s="13" t="n">
        <v>0.950268</v>
      </c>
      <c r="I718" s="13" t="n">
        <v>0.139574</v>
      </c>
      <c r="J718" s="13" t="n">
        <v>0.305819</v>
      </c>
      <c r="K718" s="13" t="n">
        <v>0.415659</v>
      </c>
      <c r="L718" s="13" t="n">
        <v>0.059593</v>
      </c>
      <c r="M718" s="13" t="n">
        <v>0.863385</v>
      </c>
      <c r="N718" s="13" t="n">
        <v>0.990507</v>
      </c>
      <c r="O718" s="9">
        <f>IF(C718&lt;=1-Params!$B$4,0,MAX(0.1,ROUND(_xlfn.GAMMA.INV((C718-(1-Params!$B$4))/Params!$B$4,Params!$B$5,Params!$B$6),1)))</f>
        <v/>
      </c>
      <c r="P718" s="9">
        <f>IF(D718&lt;=1-Params!$B$7,0,ROUND(_xlfn.GAMMA.INV((D718-(1-Params!$B$7))/Params!$B$7,Params!$B$8,Params!$B$9),3))</f>
        <v/>
      </c>
      <c r="Q718" s="9">
        <f>IF(E718&lt;=1-Params!$B$4,0,MAX(0.1,ROUND(_xlfn.GAMMA.INV((E718-(1-Params!$B$4))/Params!$B$4,Params!$B$5,Params!$B$6),1)))</f>
        <v/>
      </c>
      <c r="R718" s="9">
        <f>IF(F718&lt;=1-Params!$B$7,0,ROUND(_xlfn.GAMMA.INV((F718-(1-Params!$B$7))/Params!$B$7,Params!$B$8,Params!$B$9),3))</f>
        <v/>
      </c>
      <c r="S718" s="9">
        <f>IF(G718&lt;=1-Params!$B$7,0,ROUND((Params!$B$10+Params!$B$11*G718^Params!$B$12)*_xlfn.GAMMA.INV((G718-(1-Params!$B$7))/Params!$B$7,Params!$B$8,Params!$B$9),3))</f>
        <v/>
      </c>
      <c r="T718" s="9">
        <f>IF(H718&lt;=1-Params!$B$4,0,MAX(0.1,ROUND((Params!$B$10+Params!$B$11*H718^Params!$B$12)*_xlfn.GAMMA.INV((H718-(1-Params!$B$4))/Params!$B$4,Params!$B$5,Params!$B$6),1)))</f>
        <v/>
      </c>
      <c r="U718" s="9">
        <f>ROUND(_xlfn.NORM.INV(I718,Params!$B$13,Params!$B$14),1)</f>
        <v/>
      </c>
      <c r="V718" s="9">
        <f>ROUND(_xlfn.NORM.INV(J718,Params!$B$15,Params!$B$16),2)</f>
        <v/>
      </c>
      <c r="W718" s="9">
        <f>ROUND(_xlfn.NORM.INV(K718,Params!$B$13,Params!$B$14),1)</f>
        <v/>
      </c>
      <c r="X718" s="9">
        <f>ROUND(_xlfn.NORM.INV(L718,Params!$B$15,Params!$B$16),2)</f>
        <v/>
      </c>
      <c r="Y718" s="9">
        <f>ROUND(_xlfn.NORM.INV(M718,Params!$B$15,Params!$B$16)+Params!$B$17+Params!$B$18*M718,2)</f>
        <v/>
      </c>
      <c r="Z718" s="9">
        <f>ROUND(_xlfn.NORM.INV(N718,Params!$B$13,Params!$B$14)+Params!$B$17+Params!$B$18*N718,1)</f>
        <v/>
      </c>
    </row>
    <row r="719">
      <c r="A719" s="11" t="n">
        <v>718</v>
      </c>
      <c r="B719" s="12">
        <f>INT((A719-1)/122)+1</f>
        <v/>
      </c>
      <c r="C719" s="13" t="n">
        <v>0.22302</v>
      </c>
      <c r="D719" s="13" t="n">
        <v>0.971607</v>
      </c>
      <c r="E719" s="13" t="n">
        <v>0.8336</v>
      </c>
      <c r="F719" s="13" t="n">
        <v>0.7252769999999999</v>
      </c>
      <c r="G719" s="13" t="n">
        <v>0.798511</v>
      </c>
      <c r="H719" s="13" t="n">
        <v>0.354045</v>
      </c>
      <c r="I719" s="13" t="n">
        <v>0.6554489999999999</v>
      </c>
      <c r="J719" s="13" t="n">
        <v>0.475038</v>
      </c>
      <c r="K719" s="13" t="n">
        <v>0.560013</v>
      </c>
      <c r="L719" s="13" t="n">
        <v>0.383274</v>
      </c>
      <c r="M719" s="13" t="n">
        <v>0.337631</v>
      </c>
      <c r="N719" s="13" t="n">
        <v>0.70063</v>
      </c>
      <c r="O719" s="9">
        <f>IF(C719&lt;=1-Params!$B$4,0,MAX(0.1,ROUND(_xlfn.GAMMA.INV((C719-(1-Params!$B$4))/Params!$B$4,Params!$B$5,Params!$B$6),1)))</f>
        <v/>
      </c>
      <c r="P719" s="9">
        <f>IF(D719&lt;=1-Params!$B$7,0,ROUND(_xlfn.GAMMA.INV((D719-(1-Params!$B$7))/Params!$B$7,Params!$B$8,Params!$B$9),3))</f>
        <v/>
      </c>
      <c r="Q719" s="9">
        <f>IF(E719&lt;=1-Params!$B$4,0,MAX(0.1,ROUND(_xlfn.GAMMA.INV((E719-(1-Params!$B$4))/Params!$B$4,Params!$B$5,Params!$B$6),1)))</f>
        <v/>
      </c>
      <c r="R719" s="9">
        <f>IF(F719&lt;=1-Params!$B$7,0,ROUND(_xlfn.GAMMA.INV((F719-(1-Params!$B$7))/Params!$B$7,Params!$B$8,Params!$B$9),3))</f>
        <v/>
      </c>
      <c r="S719" s="9">
        <f>IF(G719&lt;=1-Params!$B$7,0,ROUND((Params!$B$10+Params!$B$11*G719^Params!$B$12)*_xlfn.GAMMA.INV((G719-(1-Params!$B$7))/Params!$B$7,Params!$B$8,Params!$B$9),3))</f>
        <v/>
      </c>
      <c r="T719" s="9">
        <f>IF(H719&lt;=1-Params!$B$4,0,MAX(0.1,ROUND((Params!$B$10+Params!$B$11*H719^Params!$B$12)*_xlfn.GAMMA.INV((H719-(1-Params!$B$4))/Params!$B$4,Params!$B$5,Params!$B$6),1)))</f>
        <v/>
      </c>
      <c r="U719" s="9">
        <f>ROUND(_xlfn.NORM.INV(I719,Params!$B$13,Params!$B$14),1)</f>
        <v/>
      </c>
      <c r="V719" s="9">
        <f>ROUND(_xlfn.NORM.INV(J719,Params!$B$15,Params!$B$16),2)</f>
        <v/>
      </c>
      <c r="W719" s="9">
        <f>ROUND(_xlfn.NORM.INV(K719,Params!$B$13,Params!$B$14),1)</f>
        <v/>
      </c>
      <c r="X719" s="9">
        <f>ROUND(_xlfn.NORM.INV(L719,Params!$B$15,Params!$B$16),2)</f>
        <v/>
      </c>
      <c r="Y719" s="9">
        <f>ROUND(_xlfn.NORM.INV(M719,Params!$B$15,Params!$B$16)+Params!$B$17+Params!$B$18*M719,2)</f>
        <v/>
      </c>
      <c r="Z719" s="9">
        <f>ROUND(_xlfn.NORM.INV(N719,Params!$B$13,Params!$B$14)+Params!$B$17+Params!$B$18*N719,1)</f>
        <v/>
      </c>
    </row>
    <row r="720">
      <c r="A720" s="11" t="n">
        <v>719</v>
      </c>
      <c r="B720" s="12">
        <f>INT((A720-1)/122)+1</f>
        <v/>
      </c>
      <c r="C720" s="13" t="n">
        <v>0.514271</v>
      </c>
      <c r="D720" s="13" t="n">
        <v>0.235297</v>
      </c>
      <c r="E720" s="13" t="n">
        <v>0.232053</v>
      </c>
      <c r="F720" s="13" t="n">
        <v>0.76072</v>
      </c>
      <c r="G720" s="13" t="n">
        <v>0.693443</v>
      </c>
      <c r="H720" s="13" t="n">
        <v>0.214717</v>
      </c>
      <c r="I720" s="13" t="n">
        <v>0.473723</v>
      </c>
      <c r="J720" s="13" t="n">
        <v>0.190074</v>
      </c>
      <c r="K720" s="13" t="n">
        <v>0.299611</v>
      </c>
      <c r="L720" s="13" t="n">
        <v>0.8700059999999999</v>
      </c>
      <c r="M720" s="13" t="n">
        <v>0.09748999999999999</v>
      </c>
      <c r="N720" s="13" t="n">
        <v>0.72936</v>
      </c>
      <c r="O720" s="9">
        <f>IF(C720&lt;=1-Params!$B$4,0,MAX(0.1,ROUND(_xlfn.GAMMA.INV((C720-(1-Params!$B$4))/Params!$B$4,Params!$B$5,Params!$B$6),1)))</f>
        <v/>
      </c>
      <c r="P720" s="9">
        <f>IF(D720&lt;=1-Params!$B$7,0,ROUND(_xlfn.GAMMA.INV((D720-(1-Params!$B$7))/Params!$B$7,Params!$B$8,Params!$B$9),3))</f>
        <v/>
      </c>
      <c r="Q720" s="9">
        <f>IF(E720&lt;=1-Params!$B$4,0,MAX(0.1,ROUND(_xlfn.GAMMA.INV((E720-(1-Params!$B$4))/Params!$B$4,Params!$B$5,Params!$B$6),1)))</f>
        <v/>
      </c>
      <c r="R720" s="9">
        <f>IF(F720&lt;=1-Params!$B$7,0,ROUND(_xlfn.GAMMA.INV((F720-(1-Params!$B$7))/Params!$B$7,Params!$B$8,Params!$B$9),3))</f>
        <v/>
      </c>
      <c r="S720" s="9">
        <f>IF(G720&lt;=1-Params!$B$7,0,ROUND((Params!$B$10+Params!$B$11*G720^Params!$B$12)*_xlfn.GAMMA.INV((G720-(1-Params!$B$7))/Params!$B$7,Params!$B$8,Params!$B$9),3))</f>
        <v/>
      </c>
      <c r="T720" s="9">
        <f>IF(H720&lt;=1-Params!$B$4,0,MAX(0.1,ROUND((Params!$B$10+Params!$B$11*H720^Params!$B$12)*_xlfn.GAMMA.INV((H720-(1-Params!$B$4))/Params!$B$4,Params!$B$5,Params!$B$6),1)))</f>
        <v/>
      </c>
      <c r="U720" s="9">
        <f>ROUND(_xlfn.NORM.INV(I720,Params!$B$13,Params!$B$14),1)</f>
        <v/>
      </c>
      <c r="V720" s="9">
        <f>ROUND(_xlfn.NORM.INV(J720,Params!$B$15,Params!$B$16),2)</f>
        <v/>
      </c>
      <c r="W720" s="9">
        <f>ROUND(_xlfn.NORM.INV(K720,Params!$B$13,Params!$B$14),1)</f>
        <v/>
      </c>
      <c r="X720" s="9">
        <f>ROUND(_xlfn.NORM.INV(L720,Params!$B$15,Params!$B$16),2)</f>
        <v/>
      </c>
      <c r="Y720" s="9">
        <f>ROUND(_xlfn.NORM.INV(M720,Params!$B$15,Params!$B$16)+Params!$B$17+Params!$B$18*M720,2)</f>
        <v/>
      </c>
      <c r="Z720" s="9">
        <f>ROUND(_xlfn.NORM.INV(N720,Params!$B$13,Params!$B$14)+Params!$B$17+Params!$B$18*N720,1)</f>
        <v/>
      </c>
    </row>
    <row r="721">
      <c r="A721" s="11" t="n">
        <v>720</v>
      </c>
      <c r="B721" s="12">
        <f>INT((A721-1)/122)+1</f>
        <v/>
      </c>
      <c r="C721" s="13" t="n">
        <v>0.64225</v>
      </c>
      <c r="D721" s="13" t="n">
        <v>0.009327</v>
      </c>
      <c r="E721" s="13" t="n">
        <v>0.80514</v>
      </c>
      <c r="F721" s="13" t="n">
        <v>0.406379</v>
      </c>
      <c r="G721" s="13" t="n">
        <v>0.861831</v>
      </c>
      <c r="H721" s="13" t="n">
        <v>0.713573</v>
      </c>
      <c r="I721" s="13" t="n">
        <v>0.395454</v>
      </c>
      <c r="J721" s="13" t="n">
        <v>0.419813</v>
      </c>
      <c r="K721" s="13" t="n">
        <v>0.612756</v>
      </c>
      <c r="L721" s="13" t="n">
        <v>0.662029</v>
      </c>
      <c r="M721" s="13" t="n">
        <v>0.012696</v>
      </c>
      <c r="N721" s="13" t="n">
        <v>0.495335</v>
      </c>
      <c r="O721" s="9">
        <f>IF(C721&lt;=1-Params!$B$4,0,MAX(0.1,ROUND(_xlfn.GAMMA.INV((C721-(1-Params!$B$4))/Params!$B$4,Params!$B$5,Params!$B$6),1)))</f>
        <v/>
      </c>
      <c r="P721" s="9">
        <f>IF(D721&lt;=1-Params!$B$7,0,ROUND(_xlfn.GAMMA.INV((D721-(1-Params!$B$7))/Params!$B$7,Params!$B$8,Params!$B$9),3))</f>
        <v/>
      </c>
      <c r="Q721" s="9">
        <f>IF(E721&lt;=1-Params!$B$4,0,MAX(0.1,ROUND(_xlfn.GAMMA.INV((E721-(1-Params!$B$4))/Params!$B$4,Params!$B$5,Params!$B$6),1)))</f>
        <v/>
      </c>
      <c r="R721" s="9">
        <f>IF(F721&lt;=1-Params!$B$7,0,ROUND(_xlfn.GAMMA.INV((F721-(1-Params!$B$7))/Params!$B$7,Params!$B$8,Params!$B$9),3))</f>
        <v/>
      </c>
      <c r="S721" s="9">
        <f>IF(G721&lt;=1-Params!$B$7,0,ROUND((Params!$B$10+Params!$B$11*G721^Params!$B$12)*_xlfn.GAMMA.INV((G721-(1-Params!$B$7))/Params!$B$7,Params!$B$8,Params!$B$9),3))</f>
        <v/>
      </c>
      <c r="T721" s="9">
        <f>IF(H721&lt;=1-Params!$B$4,0,MAX(0.1,ROUND((Params!$B$10+Params!$B$11*H721^Params!$B$12)*_xlfn.GAMMA.INV((H721-(1-Params!$B$4))/Params!$B$4,Params!$B$5,Params!$B$6),1)))</f>
        <v/>
      </c>
      <c r="U721" s="9">
        <f>ROUND(_xlfn.NORM.INV(I721,Params!$B$13,Params!$B$14),1)</f>
        <v/>
      </c>
      <c r="V721" s="9">
        <f>ROUND(_xlfn.NORM.INV(J721,Params!$B$15,Params!$B$16),2)</f>
        <v/>
      </c>
      <c r="W721" s="9">
        <f>ROUND(_xlfn.NORM.INV(K721,Params!$B$13,Params!$B$14),1)</f>
        <v/>
      </c>
      <c r="X721" s="9">
        <f>ROUND(_xlfn.NORM.INV(L721,Params!$B$15,Params!$B$16),2)</f>
        <v/>
      </c>
      <c r="Y721" s="9">
        <f>ROUND(_xlfn.NORM.INV(M721,Params!$B$15,Params!$B$16)+Params!$B$17+Params!$B$18*M721,2)</f>
        <v/>
      </c>
      <c r="Z721" s="9">
        <f>ROUND(_xlfn.NORM.INV(N721,Params!$B$13,Params!$B$14)+Params!$B$17+Params!$B$18*N721,1)</f>
        <v/>
      </c>
    </row>
    <row r="722">
      <c r="A722" s="11" t="n">
        <v>721</v>
      </c>
      <c r="B722" s="12">
        <f>INT((A722-1)/122)+1</f>
        <v/>
      </c>
      <c r="C722" s="13" t="n">
        <v>0.93101</v>
      </c>
      <c r="D722" s="13" t="n">
        <v>0.306824</v>
      </c>
      <c r="E722" s="13" t="n">
        <v>0.90695</v>
      </c>
      <c r="F722" s="13" t="n">
        <v>0.65271</v>
      </c>
      <c r="G722" s="13" t="n">
        <v>0.171451</v>
      </c>
      <c r="H722" s="13" t="n">
        <v>0.620978</v>
      </c>
      <c r="I722" s="13" t="n">
        <v>0.143533</v>
      </c>
      <c r="J722" s="13" t="n">
        <v>0.250454</v>
      </c>
      <c r="K722" s="13" t="n">
        <v>0.848197</v>
      </c>
      <c r="L722" s="13" t="n">
        <v>0.521015</v>
      </c>
      <c r="M722" s="13" t="n">
        <v>0.049911</v>
      </c>
      <c r="N722" s="13" t="n">
        <v>0.622234</v>
      </c>
      <c r="O722" s="9">
        <f>IF(C722&lt;=1-Params!$B$4,0,MAX(0.1,ROUND(_xlfn.GAMMA.INV((C722-(1-Params!$B$4))/Params!$B$4,Params!$B$5,Params!$B$6),1)))</f>
        <v/>
      </c>
      <c r="P722" s="9">
        <f>IF(D722&lt;=1-Params!$B$7,0,ROUND(_xlfn.GAMMA.INV((D722-(1-Params!$B$7))/Params!$B$7,Params!$B$8,Params!$B$9),3))</f>
        <v/>
      </c>
      <c r="Q722" s="9">
        <f>IF(E722&lt;=1-Params!$B$4,0,MAX(0.1,ROUND(_xlfn.GAMMA.INV((E722-(1-Params!$B$4))/Params!$B$4,Params!$B$5,Params!$B$6),1)))</f>
        <v/>
      </c>
      <c r="R722" s="9">
        <f>IF(F722&lt;=1-Params!$B$7,0,ROUND(_xlfn.GAMMA.INV((F722-(1-Params!$B$7))/Params!$B$7,Params!$B$8,Params!$B$9),3))</f>
        <v/>
      </c>
      <c r="S722" s="9">
        <f>IF(G722&lt;=1-Params!$B$7,0,ROUND((Params!$B$10+Params!$B$11*G722^Params!$B$12)*_xlfn.GAMMA.INV((G722-(1-Params!$B$7))/Params!$B$7,Params!$B$8,Params!$B$9),3))</f>
        <v/>
      </c>
      <c r="T722" s="9">
        <f>IF(H722&lt;=1-Params!$B$4,0,MAX(0.1,ROUND((Params!$B$10+Params!$B$11*H722^Params!$B$12)*_xlfn.GAMMA.INV((H722-(1-Params!$B$4))/Params!$B$4,Params!$B$5,Params!$B$6),1)))</f>
        <v/>
      </c>
      <c r="U722" s="9">
        <f>ROUND(_xlfn.NORM.INV(I722,Params!$B$13,Params!$B$14),1)</f>
        <v/>
      </c>
      <c r="V722" s="9">
        <f>ROUND(_xlfn.NORM.INV(J722,Params!$B$15,Params!$B$16),2)</f>
        <v/>
      </c>
      <c r="W722" s="9">
        <f>ROUND(_xlfn.NORM.INV(K722,Params!$B$13,Params!$B$14),1)</f>
        <v/>
      </c>
      <c r="X722" s="9">
        <f>ROUND(_xlfn.NORM.INV(L722,Params!$B$15,Params!$B$16),2)</f>
        <v/>
      </c>
      <c r="Y722" s="9">
        <f>ROUND(_xlfn.NORM.INV(M722,Params!$B$15,Params!$B$16)+Params!$B$17+Params!$B$18*M722,2)</f>
        <v/>
      </c>
      <c r="Z722" s="9">
        <f>ROUND(_xlfn.NORM.INV(N722,Params!$B$13,Params!$B$14)+Params!$B$17+Params!$B$18*N722,1)</f>
        <v/>
      </c>
    </row>
    <row r="723">
      <c r="A723" s="11" t="n">
        <v>722</v>
      </c>
      <c r="B723" s="12">
        <f>INT((A723-1)/122)+1</f>
        <v/>
      </c>
      <c r="C723" s="13" t="n">
        <v>0.831319</v>
      </c>
      <c r="D723" s="13" t="n">
        <v>0.080514</v>
      </c>
      <c r="E723" s="13" t="n">
        <v>0.598081</v>
      </c>
      <c r="F723" s="13" t="n">
        <v>0.724038</v>
      </c>
      <c r="G723" s="13" t="n">
        <v>0.383824</v>
      </c>
      <c r="H723" s="13" t="n">
        <v>0.519599</v>
      </c>
      <c r="I723" s="13" t="n">
        <v>0.177766</v>
      </c>
      <c r="J723" s="13" t="n">
        <v>0.456022</v>
      </c>
      <c r="K723" s="13" t="n">
        <v>0.570689</v>
      </c>
      <c r="L723" s="13" t="n">
        <v>0.757917</v>
      </c>
      <c r="M723" s="13" t="n">
        <v>0.0549</v>
      </c>
      <c r="N723" s="13" t="n">
        <v>0.931706</v>
      </c>
      <c r="O723" s="9">
        <f>IF(C723&lt;=1-Params!$B$4,0,MAX(0.1,ROUND(_xlfn.GAMMA.INV((C723-(1-Params!$B$4))/Params!$B$4,Params!$B$5,Params!$B$6),1)))</f>
        <v/>
      </c>
      <c r="P723" s="9">
        <f>IF(D723&lt;=1-Params!$B$7,0,ROUND(_xlfn.GAMMA.INV((D723-(1-Params!$B$7))/Params!$B$7,Params!$B$8,Params!$B$9),3))</f>
        <v/>
      </c>
      <c r="Q723" s="9">
        <f>IF(E723&lt;=1-Params!$B$4,0,MAX(0.1,ROUND(_xlfn.GAMMA.INV((E723-(1-Params!$B$4))/Params!$B$4,Params!$B$5,Params!$B$6),1)))</f>
        <v/>
      </c>
      <c r="R723" s="9">
        <f>IF(F723&lt;=1-Params!$B$7,0,ROUND(_xlfn.GAMMA.INV((F723-(1-Params!$B$7))/Params!$B$7,Params!$B$8,Params!$B$9),3))</f>
        <v/>
      </c>
      <c r="S723" s="9">
        <f>IF(G723&lt;=1-Params!$B$7,0,ROUND((Params!$B$10+Params!$B$11*G723^Params!$B$12)*_xlfn.GAMMA.INV((G723-(1-Params!$B$7))/Params!$B$7,Params!$B$8,Params!$B$9),3))</f>
        <v/>
      </c>
      <c r="T723" s="9">
        <f>IF(H723&lt;=1-Params!$B$4,0,MAX(0.1,ROUND((Params!$B$10+Params!$B$11*H723^Params!$B$12)*_xlfn.GAMMA.INV((H723-(1-Params!$B$4))/Params!$B$4,Params!$B$5,Params!$B$6),1)))</f>
        <v/>
      </c>
      <c r="U723" s="9">
        <f>ROUND(_xlfn.NORM.INV(I723,Params!$B$13,Params!$B$14),1)</f>
        <v/>
      </c>
      <c r="V723" s="9">
        <f>ROUND(_xlfn.NORM.INV(J723,Params!$B$15,Params!$B$16),2)</f>
        <v/>
      </c>
      <c r="W723" s="9">
        <f>ROUND(_xlfn.NORM.INV(K723,Params!$B$13,Params!$B$14),1)</f>
        <v/>
      </c>
      <c r="X723" s="9">
        <f>ROUND(_xlfn.NORM.INV(L723,Params!$B$15,Params!$B$16),2)</f>
        <v/>
      </c>
      <c r="Y723" s="9">
        <f>ROUND(_xlfn.NORM.INV(M723,Params!$B$15,Params!$B$16)+Params!$B$17+Params!$B$18*M723,2)</f>
        <v/>
      </c>
      <c r="Z723" s="9">
        <f>ROUND(_xlfn.NORM.INV(N723,Params!$B$13,Params!$B$14)+Params!$B$17+Params!$B$18*N723,1)</f>
        <v/>
      </c>
    </row>
    <row r="724">
      <c r="A724" s="11" t="n">
        <v>723</v>
      </c>
      <c r="B724" s="12">
        <f>INT((A724-1)/122)+1</f>
        <v/>
      </c>
      <c r="C724" s="13" t="n">
        <v>0.434271</v>
      </c>
      <c r="D724" s="13" t="n">
        <v>0.004268</v>
      </c>
      <c r="E724" s="13" t="n">
        <v>0.905924</v>
      </c>
      <c r="F724" s="13" t="n">
        <v>0.652773</v>
      </c>
      <c r="G724" s="13" t="n">
        <v>0.735582</v>
      </c>
      <c r="H724" s="13" t="n">
        <v>0.052591</v>
      </c>
      <c r="I724" s="13" t="n">
        <v>0.136055</v>
      </c>
      <c r="J724" s="13" t="n">
        <v>0.304293</v>
      </c>
      <c r="K724" s="13" t="n">
        <v>0.401355</v>
      </c>
      <c r="L724" s="13" t="n">
        <v>0.565879</v>
      </c>
      <c r="M724" s="13" t="n">
        <v>0.180808</v>
      </c>
      <c r="N724" s="13" t="n">
        <v>0.839921</v>
      </c>
      <c r="O724" s="9">
        <f>IF(C724&lt;=1-Params!$B$4,0,MAX(0.1,ROUND(_xlfn.GAMMA.INV((C724-(1-Params!$B$4))/Params!$B$4,Params!$B$5,Params!$B$6),1)))</f>
        <v/>
      </c>
      <c r="P724" s="9">
        <f>IF(D724&lt;=1-Params!$B$7,0,ROUND(_xlfn.GAMMA.INV((D724-(1-Params!$B$7))/Params!$B$7,Params!$B$8,Params!$B$9),3))</f>
        <v/>
      </c>
      <c r="Q724" s="9">
        <f>IF(E724&lt;=1-Params!$B$4,0,MAX(0.1,ROUND(_xlfn.GAMMA.INV((E724-(1-Params!$B$4))/Params!$B$4,Params!$B$5,Params!$B$6),1)))</f>
        <v/>
      </c>
      <c r="R724" s="9">
        <f>IF(F724&lt;=1-Params!$B$7,0,ROUND(_xlfn.GAMMA.INV((F724-(1-Params!$B$7))/Params!$B$7,Params!$B$8,Params!$B$9),3))</f>
        <v/>
      </c>
      <c r="S724" s="9">
        <f>IF(G724&lt;=1-Params!$B$7,0,ROUND((Params!$B$10+Params!$B$11*G724^Params!$B$12)*_xlfn.GAMMA.INV((G724-(1-Params!$B$7))/Params!$B$7,Params!$B$8,Params!$B$9),3))</f>
        <v/>
      </c>
      <c r="T724" s="9">
        <f>IF(H724&lt;=1-Params!$B$4,0,MAX(0.1,ROUND((Params!$B$10+Params!$B$11*H724^Params!$B$12)*_xlfn.GAMMA.INV((H724-(1-Params!$B$4))/Params!$B$4,Params!$B$5,Params!$B$6),1)))</f>
        <v/>
      </c>
      <c r="U724" s="9">
        <f>ROUND(_xlfn.NORM.INV(I724,Params!$B$13,Params!$B$14),1)</f>
        <v/>
      </c>
      <c r="V724" s="9">
        <f>ROUND(_xlfn.NORM.INV(J724,Params!$B$15,Params!$B$16),2)</f>
        <v/>
      </c>
      <c r="W724" s="9">
        <f>ROUND(_xlfn.NORM.INV(K724,Params!$B$13,Params!$B$14),1)</f>
        <v/>
      </c>
      <c r="X724" s="9">
        <f>ROUND(_xlfn.NORM.INV(L724,Params!$B$15,Params!$B$16),2)</f>
        <v/>
      </c>
      <c r="Y724" s="9">
        <f>ROUND(_xlfn.NORM.INV(M724,Params!$B$15,Params!$B$16)+Params!$B$17+Params!$B$18*M724,2)</f>
        <v/>
      </c>
      <c r="Z724" s="9">
        <f>ROUND(_xlfn.NORM.INV(N724,Params!$B$13,Params!$B$14)+Params!$B$17+Params!$B$18*N724,1)</f>
        <v/>
      </c>
    </row>
    <row r="725">
      <c r="A725" s="11" t="n">
        <v>724</v>
      </c>
      <c r="B725" s="12">
        <f>INT((A725-1)/122)+1</f>
        <v/>
      </c>
      <c r="C725" s="13" t="n">
        <v>0.6623559999999999</v>
      </c>
      <c r="D725" s="13" t="n">
        <v>0.401508</v>
      </c>
      <c r="E725" s="13" t="n">
        <v>0.726307</v>
      </c>
      <c r="F725" s="13" t="n">
        <v>0.932064</v>
      </c>
      <c r="G725" s="13" t="n">
        <v>0.182509</v>
      </c>
      <c r="H725" s="13" t="n">
        <v>0.43785</v>
      </c>
      <c r="I725" s="13" t="n">
        <v>0.669888</v>
      </c>
      <c r="J725" s="13" t="n">
        <v>0.68272</v>
      </c>
      <c r="K725" s="13" t="n">
        <v>0.316057</v>
      </c>
      <c r="L725" s="13" t="n">
        <v>0.818893</v>
      </c>
      <c r="M725" s="13" t="n">
        <v>0.391005</v>
      </c>
      <c r="N725" s="13" t="n">
        <v>0.854512</v>
      </c>
      <c r="O725" s="9">
        <f>IF(C725&lt;=1-Params!$B$4,0,MAX(0.1,ROUND(_xlfn.GAMMA.INV((C725-(1-Params!$B$4))/Params!$B$4,Params!$B$5,Params!$B$6),1)))</f>
        <v/>
      </c>
      <c r="P725" s="9">
        <f>IF(D725&lt;=1-Params!$B$7,0,ROUND(_xlfn.GAMMA.INV((D725-(1-Params!$B$7))/Params!$B$7,Params!$B$8,Params!$B$9),3))</f>
        <v/>
      </c>
      <c r="Q725" s="9">
        <f>IF(E725&lt;=1-Params!$B$4,0,MAX(0.1,ROUND(_xlfn.GAMMA.INV((E725-(1-Params!$B$4))/Params!$B$4,Params!$B$5,Params!$B$6),1)))</f>
        <v/>
      </c>
      <c r="R725" s="9">
        <f>IF(F725&lt;=1-Params!$B$7,0,ROUND(_xlfn.GAMMA.INV((F725-(1-Params!$B$7))/Params!$B$7,Params!$B$8,Params!$B$9),3))</f>
        <v/>
      </c>
      <c r="S725" s="9">
        <f>IF(G725&lt;=1-Params!$B$7,0,ROUND((Params!$B$10+Params!$B$11*G725^Params!$B$12)*_xlfn.GAMMA.INV((G725-(1-Params!$B$7))/Params!$B$7,Params!$B$8,Params!$B$9),3))</f>
        <v/>
      </c>
      <c r="T725" s="9">
        <f>IF(H725&lt;=1-Params!$B$4,0,MAX(0.1,ROUND((Params!$B$10+Params!$B$11*H725^Params!$B$12)*_xlfn.GAMMA.INV((H725-(1-Params!$B$4))/Params!$B$4,Params!$B$5,Params!$B$6),1)))</f>
        <v/>
      </c>
      <c r="U725" s="9">
        <f>ROUND(_xlfn.NORM.INV(I725,Params!$B$13,Params!$B$14),1)</f>
        <v/>
      </c>
      <c r="V725" s="9">
        <f>ROUND(_xlfn.NORM.INV(J725,Params!$B$15,Params!$B$16),2)</f>
        <v/>
      </c>
      <c r="W725" s="9">
        <f>ROUND(_xlfn.NORM.INV(K725,Params!$B$13,Params!$B$14),1)</f>
        <v/>
      </c>
      <c r="X725" s="9">
        <f>ROUND(_xlfn.NORM.INV(L725,Params!$B$15,Params!$B$16),2)</f>
        <v/>
      </c>
      <c r="Y725" s="9">
        <f>ROUND(_xlfn.NORM.INV(M725,Params!$B$15,Params!$B$16)+Params!$B$17+Params!$B$18*M725,2)</f>
        <v/>
      </c>
      <c r="Z725" s="9">
        <f>ROUND(_xlfn.NORM.INV(N725,Params!$B$13,Params!$B$14)+Params!$B$17+Params!$B$18*N725,1)</f>
        <v/>
      </c>
    </row>
    <row r="726">
      <c r="A726" s="11" t="n">
        <v>725</v>
      </c>
      <c r="B726" s="12">
        <f>INT((A726-1)/122)+1</f>
        <v/>
      </c>
      <c r="C726" s="13" t="n">
        <v>0.624323</v>
      </c>
      <c r="D726" s="13" t="n">
        <v>0.606644</v>
      </c>
      <c r="E726" s="13" t="n">
        <v>0.8829939999999999</v>
      </c>
      <c r="F726" s="13" t="n">
        <v>0.979087</v>
      </c>
      <c r="G726" s="13" t="n">
        <v>0.010249</v>
      </c>
      <c r="H726" s="13" t="n">
        <v>0.749758</v>
      </c>
      <c r="I726" s="13" t="n">
        <v>0.257679</v>
      </c>
      <c r="J726" s="13" t="n">
        <v>0.556256</v>
      </c>
      <c r="K726" s="13" t="n">
        <v>0.396586</v>
      </c>
      <c r="L726" s="13" t="n">
        <v>0.798157</v>
      </c>
      <c r="M726" s="13" t="n">
        <v>0.741988</v>
      </c>
      <c r="N726" s="13" t="n">
        <v>0.684186</v>
      </c>
      <c r="O726" s="9">
        <f>IF(C726&lt;=1-Params!$B$4,0,MAX(0.1,ROUND(_xlfn.GAMMA.INV((C726-(1-Params!$B$4))/Params!$B$4,Params!$B$5,Params!$B$6),1)))</f>
        <v/>
      </c>
      <c r="P726" s="9">
        <f>IF(D726&lt;=1-Params!$B$7,0,ROUND(_xlfn.GAMMA.INV((D726-(1-Params!$B$7))/Params!$B$7,Params!$B$8,Params!$B$9),3))</f>
        <v/>
      </c>
      <c r="Q726" s="9">
        <f>IF(E726&lt;=1-Params!$B$4,0,MAX(0.1,ROUND(_xlfn.GAMMA.INV((E726-(1-Params!$B$4))/Params!$B$4,Params!$B$5,Params!$B$6),1)))</f>
        <v/>
      </c>
      <c r="R726" s="9">
        <f>IF(F726&lt;=1-Params!$B$7,0,ROUND(_xlfn.GAMMA.INV((F726-(1-Params!$B$7))/Params!$B$7,Params!$B$8,Params!$B$9),3))</f>
        <v/>
      </c>
      <c r="S726" s="9">
        <f>IF(G726&lt;=1-Params!$B$7,0,ROUND((Params!$B$10+Params!$B$11*G726^Params!$B$12)*_xlfn.GAMMA.INV((G726-(1-Params!$B$7))/Params!$B$7,Params!$B$8,Params!$B$9),3))</f>
        <v/>
      </c>
      <c r="T726" s="9">
        <f>IF(H726&lt;=1-Params!$B$4,0,MAX(0.1,ROUND((Params!$B$10+Params!$B$11*H726^Params!$B$12)*_xlfn.GAMMA.INV((H726-(1-Params!$B$4))/Params!$B$4,Params!$B$5,Params!$B$6),1)))</f>
        <v/>
      </c>
      <c r="U726" s="9">
        <f>ROUND(_xlfn.NORM.INV(I726,Params!$B$13,Params!$B$14),1)</f>
        <v/>
      </c>
      <c r="V726" s="9">
        <f>ROUND(_xlfn.NORM.INV(J726,Params!$B$15,Params!$B$16),2)</f>
        <v/>
      </c>
      <c r="W726" s="9">
        <f>ROUND(_xlfn.NORM.INV(K726,Params!$B$13,Params!$B$14),1)</f>
        <v/>
      </c>
      <c r="X726" s="9">
        <f>ROUND(_xlfn.NORM.INV(L726,Params!$B$15,Params!$B$16),2)</f>
        <v/>
      </c>
      <c r="Y726" s="9">
        <f>ROUND(_xlfn.NORM.INV(M726,Params!$B$15,Params!$B$16)+Params!$B$17+Params!$B$18*M726,2)</f>
        <v/>
      </c>
      <c r="Z726" s="9">
        <f>ROUND(_xlfn.NORM.INV(N726,Params!$B$13,Params!$B$14)+Params!$B$17+Params!$B$18*N726,1)</f>
        <v/>
      </c>
    </row>
    <row r="727">
      <c r="A727" s="11" t="n">
        <v>726</v>
      </c>
      <c r="B727" s="12">
        <f>INT((A727-1)/122)+1</f>
        <v/>
      </c>
      <c r="C727" s="13" t="n">
        <v>0.514679</v>
      </c>
      <c r="D727" s="13" t="n">
        <v>0.505212</v>
      </c>
      <c r="E727" s="13" t="n">
        <v>0.684007</v>
      </c>
      <c r="F727" s="13" t="n">
        <v>0.415842</v>
      </c>
      <c r="G727" s="13" t="n">
        <v>0.264711</v>
      </c>
      <c r="H727" s="13" t="n">
        <v>0.850877</v>
      </c>
      <c r="I727" s="13" t="n">
        <v>0.41324</v>
      </c>
      <c r="J727" s="13" t="n">
        <v>0.457206</v>
      </c>
      <c r="K727" s="13" t="n">
        <v>0.428765</v>
      </c>
      <c r="L727" s="13" t="n">
        <v>0.98362</v>
      </c>
      <c r="M727" s="13" t="n">
        <v>0.823313</v>
      </c>
      <c r="N727" s="13" t="n">
        <v>0.836928</v>
      </c>
      <c r="O727" s="9">
        <f>IF(C727&lt;=1-Params!$B$4,0,MAX(0.1,ROUND(_xlfn.GAMMA.INV((C727-(1-Params!$B$4))/Params!$B$4,Params!$B$5,Params!$B$6),1)))</f>
        <v/>
      </c>
      <c r="P727" s="9">
        <f>IF(D727&lt;=1-Params!$B$7,0,ROUND(_xlfn.GAMMA.INV((D727-(1-Params!$B$7))/Params!$B$7,Params!$B$8,Params!$B$9),3))</f>
        <v/>
      </c>
      <c r="Q727" s="9">
        <f>IF(E727&lt;=1-Params!$B$4,0,MAX(0.1,ROUND(_xlfn.GAMMA.INV((E727-(1-Params!$B$4))/Params!$B$4,Params!$B$5,Params!$B$6),1)))</f>
        <v/>
      </c>
      <c r="R727" s="9">
        <f>IF(F727&lt;=1-Params!$B$7,0,ROUND(_xlfn.GAMMA.INV((F727-(1-Params!$B$7))/Params!$B$7,Params!$B$8,Params!$B$9),3))</f>
        <v/>
      </c>
      <c r="S727" s="9">
        <f>IF(G727&lt;=1-Params!$B$7,0,ROUND((Params!$B$10+Params!$B$11*G727^Params!$B$12)*_xlfn.GAMMA.INV((G727-(1-Params!$B$7))/Params!$B$7,Params!$B$8,Params!$B$9),3))</f>
        <v/>
      </c>
      <c r="T727" s="9">
        <f>IF(H727&lt;=1-Params!$B$4,0,MAX(0.1,ROUND((Params!$B$10+Params!$B$11*H727^Params!$B$12)*_xlfn.GAMMA.INV((H727-(1-Params!$B$4))/Params!$B$4,Params!$B$5,Params!$B$6),1)))</f>
        <v/>
      </c>
      <c r="U727" s="9">
        <f>ROUND(_xlfn.NORM.INV(I727,Params!$B$13,Params!$B$14),1)</f>
        <v/>
      </c>
      <c r="V727" s="9">
        <f>ROUND(_xlfn.NORM.INV(J727,Params!$B$15,Params!$B$16),2)</f>
        <v/>
      </c>
      <c r="W727" s="9">
        <f>ROUND(_xlfn.NORM.INV(K727,Params!$B$13,Params!$B$14),1)</f>
        <v/>
      </c>
      <c r="X727" s="9">
        <f>ROUND(_xlfn.NORM.INV(L727,Params!$B$15,Params!$B$16),2)</f>
        <v/>
      </c>
      <c r="Y727" s="9">
        <f>ROUND(_xlfn.NORM.INV(M727,Params!$B$15,Params!$B$16)+Params!$B$17+Params!$B$18*M727,2)</f>
        <v/>
      </c>
      <c r="Z727" s="9">
        <f>ROUND(_xlfn.NORM.INV(N727,Params!$B$13,Params!$B$14)+Params!$B$17+Params!$B$18*N727,1)</f>
        <v/>
      </c>
    </row>
    <row r="728">
      <c r="A728" s="11" t="n">
        <v>727</v>
      </c>
      <c r="B728" s="12">
        <f>INT((A728-1)/122)+1</f>
        <v/>
      </c>
      <c r="C728" s="13" t="n">
        <v>0.5127</v>
      </c>
      <c r="D728" s="13" t="n">
        <v>0.20532</v>
      </c>
      <c r="E728" s="13" t="n">
        <v>0.266797</v>
      </c>
      <c r="F728" s="13" t="n">
        <v>0.699397</v>
      </c>
      <c r="G728" s="13" t="n">
        <v>0.40474</v>
      </c>
      <c r="H728" s="13" t="n">
        <v>0.580067</v>
      </c>
      <c r="I728" s="13" t="n">
        <v>0.248354</v>
      </c>
      <c r="J728" s="13" t="n">
        <v>0.527539</v>
      </c>
      <c r="K728" s="13" t="n">
        <v>0.053935</v>
      </c>
      <c r="L728" s="13" t="n">
        <v>0.826153</v>
      </c>
      <c r="M728" s="13" t="n">
        <v>0.633894</v>
      </c>
      <c r="N728" s="13" t="n">
        <v>0.659649</v>
      </c>
      <c r="O728" s="9">
        <f>IF(C728&lt;=1-Params!$B$4,0,MAX(0.1,ROUND(_xlfn.GAMMA.INV((C728-(1-Params!$B$4))/Params!$B$4,Params!$B$5,Params!$B$6),1)))</f>
        <v/>
      </c>
      <c r="P728" s="9">
        <f>IF(D728&lt;=1-Params!$B$7,0,ROUND(_xlfn.GAMMA.INV((D728-(1-Params!$B$7))/Params!$B$7,Params!$B$8,Params!$B$9),3))</f>
        <v/>
      </c>
      <c r="Q728" s="9">
        <f>IF(E728&lt;=1-Params!$B$4,0,MAX(0.1,ROUND(_xlfn.GAMMA.INV((E728-(1-Params!$B$4))/Params!$B$4,Params!$B$5,Params!$B$6),1)))</f>
        <v/>
      </c>
      <c r="R728" s="9">
        <f>IF(F728&lt;=1-Params!$B$7,0,ROUND(_xlfn.GAMMA.INV((F728-(1-Params!$B$7))/Params!$B$7,Params!$B$8,Params!$B$9),3))</f>
        <v/>
      </c>
      <c r="S728" s="9">
        <f>IF(G728&lt;=1-Params!$B$7,0,ROUND((Params!$B$10+Params!$B$11*G728^Params!$B$12)*_xlfn.GAMMA.INV((G728-(1-Params!$B$7))/Params!$B$7,Params!$B$8,Params!$B$9),3))</f>
        <v/>
      </c>
      <c r="T728" s="9">
        <f>IF(H728&lt;=1-Params!$B$4,0,MAX(0.1,ROUND((Params!$B$10+Params!$B$11*H728^Params!$B$12)*_xlfn.GAMMA.INV((H728-(1-Params!$B$4))/Params!$B$4,Params!$B$5,Params!$B$6),1)))</f>
        <v/>
      </c>
      <c r="U728" s="9">
        <f>ROUND(_xlfn.NORM.INV(I728,Params!$B$13,Params!$B$14),1)</f>
        <v/>
      </c>
      <c r="V728" s="9">
        <f>ROUND(_xlfn.NORM.INV(J728,Params!$B$15,Params!$B$16),2)</f>
        <v/>
      </c>
      <c r="W728" s="9">
        <f>ROUND(_xlfn.NORM.INV(K728,Params!$B$13,Params!$B$14),1)</f>
        <v/>
      </c>
      <c r="X728" s="9">
        <f>ROUND(_xlfn.NORM.INV(L728,Params!$B$15,Params!$B$16),2)</f>
        <v/>
      </c>
      <c r="Y728" s="9">
        <f>ROUND(_xlfn.NORM.INV(M728,Params!$B$15,Params!$B$16)+Params!$B$17+Params!$B$18*M728,2)</f>
        <v/>
      </c>
      <c r="Z728" s="9">
        <f>ROUND(_xlfn.NORM.INV(N728,Params!$B$13,Params!$B$14)+Params!$B$17+Params!$B$18*N728,1)</f>
        <v/>
      </c>
    </row>
    <row r="729">
      <c r="A729" s="11" t="n">
        <v>728</v>
      </c>
      <c r="B729" s="12">
        <f>INT((A729-1)/122)+1</f>
        <v/>
      </c>
      <c r="C729" s="13" t="n">
        <v>0.460561</v>
      </c>
      <c r="D729" s="13" t="n">
        <v>0.68152</v>
      </c>
      <c r="E729" s="13" t="n">
        <v>0.032077</v>
      </c>
      <c r="F729" s="13" t="n">
        <v>0.646761</v>
      </c>
      <c r="G729" s="13" t="n">
        <v>0.703797</v>
      </c>
      <c r="H729" s="13" t="n">
        <v>0.335871</v>
      </c>
      <c r="I729" s="13" t="n">
        <v>0.335897</v>
      </c>
      <c r="J729" s="13" t="n">
        <v>0.655047</v>
      </c>
      <c r="K729" s="13" t="n">
        <v>0.294397</v>
      </c>
      <c r="L729" s="13" t="n">
        <v>0.936208</v>
      </c>
      <c r="M729" s="13" t="n">
        <v>0.6274189999999999</v>
      </c>
      <c r="N729" s="13" t="n">
        <v>0.124701</v>
      </c>
      <c r="O729" s="9">
        <f>IF(C729&lt;=1-Params!$B$4,0,MAX(0.1,ROUND(_xlfn.GAMMA.INV((C729-(1-Params!$B$4))/Params!$B$4,Params!$B$5,Params!$B$6),1)))</f>
        <v/>
      </c>
      <c r="P729" s="9">
        <f>IF(D729&lt;=1-Params!$B$7,0,ROUND(_xlfn.GAMMA.INV((D729-(1-Params!$B$7))/Params!$B$7,Params!$B$8,Params!$B$9),3))</f>
        <v/>
      </c>
      <c r="Q729" s="9">
        <f>IF(E729&lt;=1-Params!$B$4,0,MAX(0.1,ROUND(_xlfn.GAMMA.INV((E729-(1-Params!$B$4))/Params!$B$4,Params!$B$5,Params!$B$6),1)))</f>
        <v/>
      </c>
      <c r="R729" s="9">
        <f>IF(F729&lt;=1-Params!$B$7,0,ROUND(_xlfn.GAMMA.INV((F729-(1-Params!$B$7))/Params!$B$7,Params!$B$8,Params!$B$9),3))</f>
        <v/>
      </c>
      <c r="S729" s="9">
        <f>IF(G729&lt;=1-Params!$B$7,0,ROUND((Params!$B$10+Params!$B$11*G729^Params!$B$12)*_xlfn.GAMMA.INV((G729-(1-Params!$B$7))/Params!$B$7,Params!$B$8,Params!$B$9),3))</f>
        <v/>
      </c>
      <c r="T729" s="9">
        <f>IF(H729&lt;=1-Params!$B$4,0,MAX(0.1,ROUND((Params!$B$10+Params!$B$11*H729^Params!$B$12)*_xlfn.GAMMA.INV((H729-(1-Params!$B$4))/Params!$B$4,Params!$B$5,Params!$B$6),1)))</f>
        <v/>
      </c>
      <c r="U729" s="9">
        <f>ROUND(_xlfn.NORM.INV(I729,Params!$B$13,Params!$B$14),1)</f>
        <v/>
      </c>
      <c r="V729" s="9">
        <f>ROUND(_xlfn.NORM.INV(J729,Params!$B$15,Params!$B$16),2)</f>
        <v/>
      </c>
      <c r="W729" s="9">
        <f>ROUND(_xlfn.NORM.INV(K729,Params!$B$13,Params!$B$14),1)</f>
        <v/>
      </c>
      <c r="X729" s="9">
        <f>ROUND(_xlfn.NORM.INV(L729,Params!$B$15,Params!$B$16),2)</f>
        <v/>
      </c>
      <c r="Y729" s="9">
        <f>ROUND(_xlfn.NORM.INV(M729,Params!$B$15,Params!$B$16)+Params!$B$17+Params!$B$18*M729,2)</f>
        <v/>
      </c>
      <c r="Z729" s="9">
        <f>ROUND(_xlfn.NORM.INV(N729,Params!$B$13,Params!$B$14)+Params!$B$17+Params!$B$18*N729,1)</f>
        <v/>
      </c>
    </row>
    <row r="730">
      <c r="A730" s="11" t="n">
        <v>729</v>
      </c>
      <c r="B730" s="12">
        <f>INT((A730-1)/122)+1</f>
        <v/>
      </c>
      <c r="C730" s="13" t="n">
        <v>0.465935</v>
      </c>
      <c r="D730" s="13" t="n">
        <v>0.431435</v>
      </c>
      <c r="E730" s="13" t="n">
        <v>0.565786</v>
      </c>
      <c r="F730" s="13" t="n">
        <v>0.722879</v>
      </c>
      <c r="G730" s="13" t="n">
        <v>0.37496</v>
      </c>
      <c r="H730" s="13" t="n">
        <v>0.276756</v>
      </c>
      <c r="I730" s="13" t="n">
        <v>0.319595</v>
      </c>
      <c r="J730" s="13" t="n">
        <v>0.707346</v>
      </c>
      <c r="K730" s="13" t="n">
        <v>0.76783</v>
      </c>
      <c r="L730" s="13" t="n">
        <v>0.952539</v>
      </c>
      <c r="M730" s="13" t="n">
        <v>0.308297</v>
      </c>
      <c r="N730" s="13" t="n">
        <v>0.561911</v>
      </c>
      <c r="O730" s="9">
        <f>IF(C730&lt;=1-Params!$B$4,0,MAX(0.1,ROUND(_xlfn.GAMMA.INV((C730-(1-Params!$B$4))/Params!$B$4,Params!$B$5,Params!$B$6),1)))</f>
        <v/>
      </c>
      <c r="P730" s="9">
        <f>IF(D730&lt;=1-Params!$B$7,0,ROUND(_xlfn.GAMMA.INV((D730-(1-Params!$B$7))/Params!$B$7,Params!$B$8,Params!$B$9),3))</f>
        <v/>
      </c>
      <c r="Q730" s="9">
        <f>IF(E730&lt;=1-Params!$B$4,0,MAX(0.1,ROUND(_xlfn.GAMMA.INV((E730-(1-Params!$B$4))/Params!$B$4,Params!$B$5,Params!$B$6),1)))</f>
        <v/>
      </c>
      <c r="R730" s="9">
        <f>IF(F730&lt;=1-Params!$B$7,0,ROUND(_xlfn.GAMMA.INV((F730-(1-Params!$B$7))/Params!$B$7,Params!$B$8,Params!$B$9),3))</f>
        <v/>
      </c>
      <c r="S730" s="9">
        <f>IF(G730&lt;=1-Params!$B$7,0,ROUND((Params!$B$10+Params!$B$11*G730^Params!$B$12)*_xlfn.GAMMA.INV((G730-(1-Params!$B$7))/Params!$B$7,Params!$B$8,Params!$B$9),3))</f>
        <v/>
      </c>
      <c r="T730" s="9">
        <f>IF(H730&lt;=1-Params!$B$4,0,MAX(0.1,ROUND((Params!$B$10+Params!$B$11*H730^Params!$B$12)*_xlfn.GAMMA.INV((H730-(1-Params!$B$4))/Params!$B$4,Params!$B$5,Params!$B$6),1)))</f>
        <v/>
      </c>
      <c r="U730" s="9">
        <f>ROUND(_xlfn.NORM.INV(I730,Params!$B$13,Params!$B$14),1)</f>
        <v/>
      </c>
      <c r="V730" s="9">
        <f>ROUND(_xlfn.NORM.INV(J730,Params!$B$15,Params!$B$16),2)</f>
        <v/>
      </c>
      <c r="W730" s="9">
        <f>ROUND(_xlfn.NORM.INV(K730,Params!$B$13,Params!$B$14),1)</f>
        <v/>
      </c>
      <c r="X730" s="9">
        <f>ROUND(_xlfn.NORM.INV(L730,Params!$B$15,Params!$B$16),2)</f>
        <v/>
      </c>
      <c r="Y730" s="9">
        <f>ROUND(_xlfn.NORM.INV(M730,Params!$B$15,Params!$B$16)+Params!$B$17+Params!$B$18*M730,2)</f>
        <v/>
      </c>
      <c r="Z730" s="9">
        <f>ROUND(_xlfn.NORM.INV(N730,Params!$B$13,Params!$B$14)+Params!$B$17+Params!$B$18*N730,1)</f>
        <v/>
      </c>
    </row>
    <row r="731">
      <c r="A731" s="11" t="n">
        <v>730</v>
      </c>
      <c r="B731" s="12">
        <f>INT((A731-1)/122)+1</f>
        <v/>
      </c>
      <c r="C731" s="13" t="n">
        <v>0.002314</v>
      </c>
      <c r="D731" s="13" t="n">
        <v>0.799318</v>
      </c>
      <c r="E731" s="13" t="n">
        <v>0.604558</v>
      </c>
      <c r="F731" s="13" t="n">
        <v>0.674729</v>
      </c>
      <c r="G731" s="13" t="n">
        <v>0.258868</v>
      </c>
      <c r="H731" s="13" t="n">
        <v>0.924473</v>
      </c>
      <c r="I731" s="13" t="n">
        <v>0.036725</v>
      </c>
      <c r="J731" s="13" t="n">
        <v>0.917803</v>
      </c>
      <c r="K731" s="13" t="n">
        <v>0.139654</v>
      </c>
      <c r="L731" s="13" t="n">
        <v>0.846357</v>
      </c>
      <c r="M731" s="13" t="n">
        <v>0.437396</v>
      </c>
      <c r="N731" s="13" t="n">
        <v>0.582484</v>
      </c>
      <c r="O731" s="9">
        <f>IF(C731&lt;=1-Params!$B$4,0,MAX(0.1,ROUND(_xlfn.GAMMA.INV((C731-(1-Params!$B$4))/Params!$B$4,Params!$B$5,Params!$B$6),1)))</f>
        <v/>
      </c>
      <c r="P731" s="9">
        <f>IF(D731&lt;=1-Params!$B$7,0,ROUND(_xlfn.GAMMA.INV((D731-(1-Params!$B$7))/Params!$B$7,Params!$B$8,Params!$B$9),3))</f>
        <v/>
      </c>
      <c r="Q731" s="9">
        <f>IF(E731&lt;=1-Params!$B$4,0,MAX(0.1,ROUND(_xlfn.GAMMA.INV((E731-(1-Params!$B$4))/Params!$B$4,Params!$B$5,Params!$B$6),1)))</f>
        <v/>
      </c>
      <c r="R731" s="9">
        <f>IF(F731&lt;=1-Params!$B$7,0,ROUND(_xlfn.GAMMA.INV((F731-(1-Params!$B$7))/Params!$B$7,Params!$B$8,Params!$B$9),3))</f>
        <v/>
      </c>
      <c r="S731" s="9">
        <f>IF(G731&lt;=1-Params!$B$7,0,ROUND((Params!$B$10+Params!$B$11*G731^Params!$B$12)*_xlfn.GAMMA.INV((G731-(1-Params!$B$7))/Params!$B$7,Params!$B$8,Params!$B$9),3))</f>
        <v/>
      </c>
      <c r="T731" s="9">
        <f>IF(H731&lt;=1-Params!$B$4,0,MAX(0.1,ROUND((Params!$B$10+Params!$B$11*H731^Params!$B$12)*_xlfn.GAMMA.INV((H731-(1-Params!$B$4))/Params!$B$4,Params!$B$5,Params!$B$6),1)))</f>
        <v/>
      </c>
      <c r="U731" s="9">
        <f>ROUND(_xlfn.NORM.INV(I731,Params!$B$13,Params!$B$14),1)</f>
        <v/>
      </c>
      <c r="V731" s="9">
        <f>ROUND(_xlfn.NORM.INV(J731,Params!$B$15,Params!$B$16),2)</f>
        <v/>
      </c>
      <c r="W731" s="9">
        <f>ROUND(_xlfn.NORM.INV(K731,Params!$B$13,Params!$B$14),1)</f>
        <v/>
      </c>
      <c r="X731" s="9">
        <f>ROUND(_xlfn.NORM.INV(L731,Params!$B$15,Params!$B$16),2)</f>
        <v/>
      </c>
      <c r="Y731" s="9">
        <f>ROUND(_xlfn.NORM.INV(M731,Params!$B$15,Params!$B$16)+Params!$B$17+Params!$B$18*M731,2)</f>
        <v/>
      </c>
      <c r="Z731" s="9">
        <f>ROUND(_xlfn.NORM.INV(N731,Params!$B$13,Params!$B$14)+Params!$B$17+Params!$B$18*N731,1)</f>
        <v/>
      </c>
    </row>
    <row r="732">
      <c r="A732" s="11" t="n">
        <v>731</v>
      </c>
      <c r="B732" s="12">
        <f>INT((A732-1)/122)+1</f>
        <v/>
      </c>
      <c r="C732" s="13" t="n">
        <v>0.513838</v>
      </c>
      <c r="D732" s="13" t="n">
        <v>0.462755</v>
      </c>
      <c r="E732" s="13" t="n">
        <v>0.323037</v>
      </c>
      <c r="F732" s="13" t="n">
        <v>0.690787</v>
      </c>
      <c r="G732" s="13" t="n">
        <v>0.768967</v>
      </c>
      <c r="H732" s="13" t="n">
        <v>0.282619</v>
      </c>
      <c r="I732" s="13" t="n">
        <v>0.306634</v>
      </c>
      <c r="J732" s="13" t="n">
        <v>0.92232</v>
      </c>
      <c r="K732" s="13" t="n">
        <v>0.088967</v>
      </c>
      <c r="L732" s="13" t="n">
        <v>0.84637</v>
      </c>
      <c r="M732" s="13" t="n">
        <v>0.07084</v>
      </c>
      <c r="N732" s="13" t="n">
        <v>0.6976</v>
      </c>
      <c r="O732" s="9">
        <f>IF(C732&lt;=1-Params!$B$4,0,MAX(0.1,ROUND(_xlfn.GAMMA.INV((C732-(1-Params!$B$4))/Params!$B$4,Params!$B$5,Params!$B$6),1)))</f>
        <v/>
      </c>
      <c r="P732" s="9">
        <f>IF(D732&lt;=1-Params!$B$7,0,ROUND(_xlfn.GAMMA.INV((D732-(1-Params!$B$7))/Params!$B$7,Params!$B$8,Params!$B$9),3))</f>
        <v/>
      </c>
      <c r="Q732" s="9">
        <f>IF(E732&lt;=1-Params!$B$4,0,MAX(0.1,ROUND(_xlfn.GAMMA.INV((E732-(1-Params!$B$4))/Params!$B$4,Params!$B$5,Params!$B$6),1)))</f>
        <v/>
      </c>
      <c r="R732" s="9">
        <f>IF(F732&lt;=1-Params!$B$7,0,ROUND(_xlfn.GAMMA.INV((F732-(1-Params!$B$7))/Params!$B$7,Params!$B$8,Params!$B$9),3))</f>
        <v/>
      </c>
      <c r="S732" s="9">
        <f>IF(G732&lt;=1-Params!$B$7,0,ROUND((Params!$B$10+Params!$B$11*G732^Params!$B$12)*_xlfn.GAMMA.INV((G732-(1-Params!$B$7))/Params!$B$7,Params!$B$8,Params!$B$9),3))</f>
        <v/>
      </c>
      <c r="T732" s="9">
        <f>IF(H732&lt;=1-Params!$B$4,0,MAX(0.1,ROUND((Params!$B$10+Params!$B$11*H732^Params!$B$12)*_xlfn.GAMMA.INV((H732-(1-Params!$B$4))/Params!$B$4,Params!$B$5,Params!$B$6),1)))</f>
        <v/>
      </c>
      <c r="U732" s="9">
        <f>ROUND(_xlfn.NORM.INV(I732,Params!$B$13,Params!$B$14),1)</f>
        <v/>
      </c>
      <c r="V732" s="9">
        <f>ROUND(_xlfn.NORM.INV(J732,Params!$B$15,Params!$B$16),2)</f>
        <v/>
      </c>
      <c r="W732" s="9">
        <f>ROUND(_xlfn.NORM.INV(K732,Params!$B$13,Params!$B$14),1)</f>
        <v/>
      </c>
      <c r="X732" s="9">
        <f>ROUND(_xlfn.NORM.INV(L732,Params!$B$15,Params!$B$16),2)</f>
        <v/>
      </c>
      <c r="Y732" s="9">
        <f>ROUND(_xlfn.NORM.INV(M732,Params!$B$15,Params!$B$16)+Params!$B$17+Params!$B$18*M732,2)</f>
        <v/>
      </c>
      <c r="Z732" s="9">
        <f>ROUND(_xlfn.NORM.INV(N732,Params!$B$13,Params!$B$14)+Params!$B$17+Params!$B$18*N732,1)</f>
        <v/>
      </c>
    </row>
    <row r="733">
      <c r="A733" s="11" t="n">
        <v>732</v>
      </c>
      <c r="B733" s="12">
        <f>INT((A733-1)/122)+1</f>
        <v/>
      </c>
      <c r="C733" s="13" t="n">
        <v>0.511479</v>
      </c>
      <c r="D733" s="13" t="n">
        <v>0.455445</v>
      </c>
      <c r="E733" s="13" t="n">
        <v>0.415663</v>
      </c>
      <c r="F733" s="13" t="n">
        <v>0.235212</v>
      </c>
      <c r="G733" s="13" t="n">
        <v>0.567358</v>
      </c>
      <c r="H733" s="13" t="n">
        <v>0.440977</v>
      </c>
      <c r="I733" s="13" t="n">
        <v>0.335091</v>
      </c>
      <c r="J733" s="13" t="n">
        <v>0.952728</v>
      </c>
      <c r="K733" s="13" t="n">
        <v>0.360681</v>
      </c>
      <c r="L733" s="13" t="n">
        <v>0.580645</v>
      </c>
      <c r="M733" s="13" t="n">
        <v>0.544219</v>
      </c>
      <c r="N733" s="13" t="n">
        <v>0.8028419999999999</v>
      </c>
      <c r="O733" s="9">
        <f>IF(C733&lt;=1-Params!$B$4,0,MAX(0.1,ROUND(_xlfn.GAMMA.INV((C733-(1-Params!$B$4))/Params!$B$4,Params!$B$5,Params!$B$6),1)))</f>
        <v/>
      </c>
      <c r="P733" s="9">
        <f>IF(D733&lt;=1-Params!$B$7,0,ROUND(_xlfn.GAMMA.INV((D733-(1-Params!$B$7))/Params!$B$7,Params!$B$8,Params!$B$9),3))</f>
        <v/>
      </c>
      <c r="Q733" s="9">
        <f>IF(E733&lt;=1-Params!$B$4,0,MAX(0.1,ROUND(_xlfn.GAMMA.INV((E733-(1-Params!$B$4))/Params!$B$4,Params!$B$5,Params!$B$6),1)))</f>
        <v/>
      </c>
      <c r="R733" s="9">
        <f>IF(F733&lt;=1-Params!$B$7,0,ROUND(_xlfn.GAMMA.INV((F733-(1-Params!$B$7))/Params!$B$7,Params!$B$8,Params!$B$9),3))</f>
        <v/>
      </c>
      <c r="S733" s="9">
        <f>IF(G733&lt;=1-Params!$B$7,0,ROUND((Params!$B$10+Params!$B$11*G733^Params!$B$12)*_xlfn.GAMMA.INV((G733-(1-Params!$B$7))/Params!$B$7,Params!$B$8,Params!$B$9),3))</f>
        <v/>
      </c>
      <c r="T733" s="9">
        <f>IF(H733&lt;=1-Params!$B$4,0,MAX(0.1,ROUND((Params!$B$10+Params!$B$11*H733^Params!$B$12)*_xlfn.GAMMA.INV((H733-(1-Params!$B$4))/Params!$B$4,Params!$B$5,Params!$B$6),1)))</f>
        <v/>
      </c>
      <c r="U733" s="9">
        <f>ROUND(_xlfn.NORM.INV(I733,Params!$B$13,Params!$B$14),1)</f>
        <v/>
      </c>
      <c r="V733" s="9">
        <f>ROUND(_xlfn.NORM.INV(J733,Params!$B$15,Params!$B$16),2)</f>
        <v/>
      </c>
      <c r="W733" s="9">
        <f>ROUND(_xlfn.NORM.INV(K733,Params!$B$13,Params!$B$14),1)</f>
        <v/>
      </c>
      <c r="X733" s="9">
        <f>ROUND(_xlfn.NORM.INV(L733,Params!$B$15,Params!$B$16),2)</f>
        <v/>
      </c>
      <c r="Y733" s="9">
        <f>ROUND(_xlfn.NORM.INV(M733,Params!$B$15,Params!$B$16)+Params!$B$17+Params!$B$18*M733,2)</f>
        <v/>
      </c>
      <c r="Z733" s="9">
        <f>ROUND(_xlfn.NORM.INV(N733,Params!$B$13,Params!$B$14)+Params!$B$17+Params!$B$18*N733,1)</f>
        <v/>
      </c>
    </row>
    <row r="734">
      <c r="A734" s="11" t="n">
        <v>733</v>
      </c>
      <c r="B734" s="12">
        <f>INT((A734-1)/122)+1</f>
        <v/>
      </c>
      <c r="C734" s="13" t="n">
        <v>0.480204</v>
      </c>
      <c r="D734" s="13" t="n">
        <v>0.38738</v>
      </c>
      <c r="E734" s="13" t="n">
        <v>0.791565</v>
      </c>
      <c r="F734" s="13" t="n">
        <v>0.708228</v>
      </c>
      <c r="G734" s="13" t="n">
        <v>0.206537</v>
      </c>
      <c r="H734" s="13" t="n">
        <v>0.221271</v>
      </c>
      <c r="I734" s="13" t="n">
        <v>0.55699</v>
      </c>
      <c r="J734" s="13" t="n">
        <v>0.854982</v>
      </c>
      <c r="K734" s="13" t="n">
        <v>0.783656</v>
      </c>
      <c r="L734" s="13" t="n">
        <v>0.798793</v>
      </c>
      <c r="M734" s="13" t="n">
        <v>0.659474</v>
      </c>
      <c r="N734" s="13" t="n">
        <v>0.88513</v>
      </c>
      <c r="O734" s="9">
        <f>IF(C734&lt;=1-Params!$B$4,0,MAX(0.1,ROUND(_xlfn.GAMMA.INV((C734-(1-Params!$B$4))/Params!$B$4,Params!$B$5,Params!$B$6),1)))</f>
        <v/>
      </c>
      <c r="P734" s="9">
        <f>IF(D734&lt;=1-Params!$B$7,0,ROUND(_xlfn.GAMMA.INV((D734-(1-Params!$B$7))/Params!$B$7,Params!$B$8,Params!$B$9),3))</f>
        <v/>
      </c>
      <c r="Q734" s="9">
        <f>IF(E734&lt;=1-Params!$B$4,0,MAX(0.1,ROUND(_xlfn.GAMMA.INV((E734-(1-Params!$B$4))/Params!$B$4,Params!$B$5,Params!$B$6),1)))</f>
        <v/>
      </c>
      <c r="R734" s="9">
        <f>IF(F734&lt;=1-Params!$B$7,0,ROUND(_xlfn.GAMMA.INV((F734-(1-Params!$B$7))/Params!$B$7,Params!$B$8,Params!$B$9),3))</f>
        <v/>
      </c>
      <c r="S734" s="9">
        <f>IF(G734&lt;=1-Params!$B$7,0,ROUND((Params!$B$10+Params!$B$11*G734^Params!$B$12)*_xlfn.GAMMA.INV((G734-(1-Params!$B$7))/Params!$B$7,Params!$B$8,Params!$B$9),3))</f>
        <v/>
      </c>
      <c r="T734" s="9">
        <f>IF(H734&lt;=1-Params!$B$4,0,MAX(0.1,ROUND((Params!$B$10+Params!$B$11*H734^Params!$B$12)*_xlfn.GAMMA.INV((H734-(1-Params!$B$4))/Params!$B$4,Params!$B$5,Params!$B$6),1)))</f>
        <v/>
      </c>
      <c r="U734" s="9">
        <f>ROUND(_xlfn.NORM.INV(I734,Params!$B$13,Params!$B$14),1)</f>
        <v/>
      </c>
      <c r="V734" s="9">
        <f>ROUND(_xlfn.NORM.INV(J734,Params!$B$15,Params!$B$16),2)</f>
        <v/>
      </c>
      <c r="W734" s="9">
        <f>ROUND(_xlfn.NORM.INV(K734,Params!$B$13,Params!$B$14),1)</f>
        <v/>
      </c>
      <c r="X734" s="9">
        <f>ROUND(_xlfn.NORM.INV(L734,Params!$B$15,Params!$B$16),2)</f>
        <v/>
      </c>
      <c r="Y734" s="9">
        <f>ROUND(_xlfn.NORM.INV(M734,Params!$B$15,Params!$B$16)+Params!$B$17+Params!$B$18*M734,2)</f>
        <v/>
      </c>
      <c r="Z734" s="9">
        <f>ROUND(_xlfn.NORM.INV(N734,Params!$B$13,Params!$B$14)+Params!$B$17+Params!$B$18*N734,1)</f>
        <v/>
      </c>
    </row>
    <row r="735">
      <c r="A735" s="11" t="n">
        <v>734</v>
      </c>
      <c r="B735" s="12">
        <f>INT((A735-1)/122)+1</f>
        <v/>
      </c>
      <c r="C735" s="13" t="n">
        <v>0.509096</v>
      </c>
      <c r="D735" s="13" t="n">
        <v>0.967716</v>
      </c>
      <c r="E735" s="13" t="n">
        <v>0.304091</v>
      </c>
      <c r="F735" s="13" t="n">
        <v>0.41767</v>
      </c>
      <c r="G735" s="13" t="n">
        <v>0.616263</v>
      </c>
      <c r="H735" s="13" t="n">
        <v>0.390528</v>
      </c>
      <c r="I735" s="13" t="n">
        <v>0.370417</v>
      </c>
      <c r="J735" s="13" t="n">
        <v>0.599036</v>
      </c>
      <c r="K735" s="13" t="n">
        <v>0.810601</v>
      </c>
      <c r="L735" s="13" t="n">
        <v>0.783855</v>
      </c>
      <c r="M735" s="13" t="n">
        <v>0.720071</v>
      </c>
      <c r="N735" s="13" t="n">
        <v>0.594579</v>
      </c>
      <c r="O735" s="9">
        <f>IF(C735&lt;=1-Params!$B$4,0,MAX(0.1,ROUND(_xlfn.GAMMA.INV((C735-(1-Params!$B$4))/Params!$B$4,Params!$B$5,Params!$B$6),1)))</f>
        <v/>
      </c>
      <c r="P735" s="9">
        <f>IF(D735&lt;=1-Params!$B$7,0,ROUND(_xlfn.GAMMA.INV((D735-(1-Params!$B$7))/Params!$B$7,Params!$B$8,Params!$B$9),3))</f>
        <v/>
      </c>
      <c r="Q735" s="9">
        <f>IF(E735&lt;=1-Params!$B$4,0,MAX(0.1,ROUND(_xlfn.GAMMA.INV((E735-(1-Params!$B$4))/Params!$B$4,Params!$B$5,Params!$B$6),1)))</f>
        <v/>
      </c>
      <c r="R735" s="9">
        <f>IF(F735&lt;=1-Params!$B$7,0,ROUND(_xlfn.GAMMA.INV((F735-(1-Params!$B$7))/Params!$B$7,Params!$B$8,Params!$B$9),3))</f>
        <v/>
      </c>
      <c r="S735" s="9">
        <f>IF(G735&lt;=1-Params!$B$7,0,ROUND((Params!$B$10+Params!$B$11*G735^Params!$B$12)*_xlfn.GAMMA.INV((G735-(1-Params!$B$7))/Params!$B$7,Params!$B$8,Params!$B$9),3))</f>
        <v/>
      </c>
      <c r="T735" s="9">
        <f>IF(H735&lt;=1-Params!$B$4,0,MAX(0.1,ROUND((Params!$B$10+Params!$B$11*H735^Params!$B$12)*_xlfn.GAMMA.INV((H735-(1-Params!$B$4))/Params!$B$4,Params!$B$5,Params!$B$6),1)))</f>
        <v/>
      </c>
      <c r="U735" s="9">
        <f>ROUND(_xlfn.NORM.INV(I735,Params!$B$13,Params!$B$14),1)</f>
        <v/>
      </c>
      <c r="V735" s="9">
        <f>ROUND(_xlfn.NORM.INV(J735,Params!$B$15,Params!$B$16),2)</f>
        <v/>
      </c>
      <c r="W735" s="9">
        <f>ROUND(_xlfn.NORM.INV(K735,Params!$B$13,Params!$B$14),1)</f>
        <v/>
      </c>
      <c r="X735" s="9">
        <f>ROUND(_xlfn.NORM.INV(L735,Params!$B$15,Params!$B$16),2)</f>
        <v/>
      </c>
      <c r="Y735" s="9">
        <f>ROUND(_xlfn.NORM.INV(M735,Params!$B$15,Params!$B$16)+Params!$B$17+Params!$B$18*M735,2)</f>
        <v/>
      </c>
      <c r="Z735" s="9">
        <f>ROUND(_xlfn.NORM.INV(N735,Params!$B$13,Params!$B$14)+Params!$B$17+Params!$B$18*N735,1)</f>
        <v/>
      </c>
    </row>
    <row r="736">
      <c r="A736" s="11" t="n">
        <v>735</v>
      </c>
      <c r="B736" s="12">
        <f>INT((A736-1)/122)+1</f>
        <v/>
      </c>
      <c r="C736" s="13" t="n">
        <v>0.506121</v>
      </c>
      <c r="D736" s="13" t="n">
        <v>0.63731</v>
      </c>
      <c r="E736" s="13" t="n">
        <v>0.152099</v>
      </c>
      <c r="F736" s="13" t="n">
        <v>0.558656</v>
      </c>
      <c r="G736" s="13" t="n">
        <v>0.88779</v>
      </c>
      <c r="H736" s="13" t="n">
        <v>0.606856</v>
      </c>
      <c r="I736" s="13" t="n">
        <v>0.291833</v>
      </c>
      <c r="J736" s="13" t="n">
        <v>0.511806</v>
      </c>
      <c r="K736" s="13" t="n">
        <v>0.665103</v>
      </c>
      <c r="L736" s="13" t="n">
        <v>0.358557</v>
      </c>
      <c r="M736" s="13" t="n">
        <v>0.6926870000000001</v>
      </c>
      <c r="N736" s="13" t="n">
        <v>0.380706</v>
      </c>
      <c r="O736" s="9">
        <f>IF(C736&lt;=1-Params!$B$4,0,MAX(0.1,ROUND(_xlfn.GAMMA.INV((C736-(1-Params!$B$4))/Params!$B$4,Params!$B$5,Params!$B$6),1)))</f>
        <v/>
      </c>
      <c r="P736" s="9">
        <f>IF(D736&lt;=1-Params!$B$7,0,ROUND(_xlfn.GAMMA.INV((D736-(1-Params!$B$7))/Params!$B$7,Params!$B$8,Params!$B$9),3))</f>
        <v/>
      </c>
      <c r="Q736" s="9">
        <f>IF(E736&lt;=1-Params!$B$4,0,MAX(0.1,ROUND(_xlfn.GAMMA.INV((E736-(1-Params!$B$4))/Params!$B$4,Params!$B$5,Params!$B$6),1)))</f>
        <v/>
      </c>
      <c r="R736" s="9">
        <f>IF(F736&lt;=1-Params!$B$7,0,ROUND(_xlfn.GAMMA.INV((F736-(1-Params!$B$7))/Params!$B$7,Params!$B$8,Params!$B$9),3))</f>
        <v/>
      </c>
      <c r="S736" s="9">
        <f>IF(G736&lt;=1-Params!$B$7,0,ROUND((Params!$B$10+Params!$B$11*G736^Params!$B$12)*_xlfn.GAMMA.INV((G736-(1-Params!$B$7))/Params!$B$7,Params!$B$8,Params!$B$9),3))</f>
        <v/>
      </c>
      <c r="T736" s="9">
        <f>IF(H736&lt;=1-Params!$B$4,0,MAX(0.1,ROUND((Params!$B$10+Params!$B$11*H736^Params!$B$12)*_xlfn.GAMMA.INV((H736-(1-Params!$B$4))/Params!$B$4,Params!$B$5,Params!$B$6),1)))</f>
        <v/>
      </c>
      <c r="U736" s="9">
        <f>ROUND(_xlfn.NORM.INV(I736,Params!$B$13,Params!$B$14),1)</f>
        <v/>
      </c>
      <c r="V736" s="9">
        <f>ROUND(_xlfn.NORM.INV(J736,Params!$B$15,Params!$B$16),2)</f>
        <v/>
      </c>
      <c r="W736" s="9">
        <f>ROUND(_xlfn.NORM.INV(K736,Params!$B$13,Params!$B$14),1)</f>
        <v/>
      </c>
      <c r="X736" s="9">
        <f>ROUND(_xlfn.NORM.INV(L736,Params!$B$15,Params!$B$16),2)</f>
        <v/>
      </c>
      <c r="Y736" s="9">
        <f>ROUND(_xlfn.NORM.INV(M736,Params!$B$15,Params!$B$16)+Params!$B$17+Params!$B$18*M736,2)</f>
        <v/>
      </c>
      <c r="Z736" s="9">
        <f>ROUND(_xlfn.NORM.INV(N736,Params!$B$13,Params!$B$14)+Params!$B$17+Params!$B$18*N736,1)</f>
        <v/>
      </c>
    </row>
    <row r="737">
      <c r="A737" s="11" t="n">
        <v>736</v>
      </c>
      <c r="B737" s="12">
        <f>INT((A737-1)/122)+1</f>
        <v/>
      </c>
      <c r="C737" s="13" t="n">
        <v>0.168133</v>
      </c>
      <c r="D737" s="13" t="n">
        <v>0.637759</v>
      </c>
      <c r="E737" s="13" t="n">
        <v>0.719702</v>
      </c>
      <c r="F737" s="13" t="n">
        <v>0.695084</v>
      </c>
      <c r="G737" s="13" t="n">
        <v>0.705461</v>
      </c>
      <c r="H737" s="13" t="n">
        <v>0.6065739999999999</v>
      </c>
      <c r="I737" s="13" t="n">
        <v>0.706917</v>
      </c>
      <c r="J737" s="13" t="n">
        <v>0.177556</v>
      </c>
      <c r="K737" s="13" t="n">
        <v>0.712476</v>
      </c>
      <c r="L737" s="13" t="n">
        <v>0.334809</v>
      </c>
      <c r="M737" s="13" t="n">
        <v>0.605729</v>
      </c>
      <c r="N737" s="13" t="n">
        <v>0.40468</v>
      </c>
      <c r="O737" s="9">
        <f>IF(C737&lt;=1-Params!$B$4,0,MAX(0.1,ROUND(_xlfn.GAMMA.INV((C737-(1-Params!$B$4))/Params!$B$4,Params!$B$5,Params!$B$6),1)))</f>
        <v/>
      </c>
      <c r="P737" s="9">
        <f>IF(D737&lt;=1-Params!$B$7,0,ROUND(_xlfn.GAMMA.INV((D737-(1-Params!$B$7))/Params!$B$7,Params!$B$8,Params!$B$9),3))</f>
        <v/>
      </c>
      <c r="Q737" s="9">
        <f>IF(E737&lt;=1-Params!$B$4,0,MAX(0.1,ROUND(_xlfn.GAMMA.INV((E737-(1-Params!$B$4))/Params!$B$4,Params!$B$5,Params!$B$6),1)))</f>
        <v/>
      </c>
      <c r="R737" s="9">
        <f>IF(F737&lt;=1-Params!$B$7,0,ROUND(_xlfn.GAMMA.INV((F737-(1-Params!$B$7))/Params!$B$7,Params!$B$8,Params!$B$9),3))</f>
        <v/>
      </c>
      <c r="S737" s="9">
        <f>IF(G737&lt;=1-Params!$B$7,0,ROUND((Params!$B$10+Params!$B$11*G737^Params!$B$12)*_xlfn.GAMMA.INV((G737-(1-Params!$B$7))/Params!$B$7,Params!$B$8,Params!$B$9),3))</f>
        <v/>
      </c>
      <c r="T737" s="9">
        <f>IF(H737&lt;=1-Params!$B$4,0,MAX(0.1,ROUND((Params!$B$10+Params!$B$11*H737^Params!$B$12)*_xlfn.GAMMA.INV((H737-(1-Params!$B$4))/Params!$B$4,Params!$B$5,Params!$B$6),1)))</f>
        <v/>
      </c>
      <c r="U737" s="9">
        <f>ROUND(_xlfn.NORM.INV(I737,Params!$B$13,Params!$B$14),1)</f>
        <v/>
      </c>
      <c r="V737" s="9">
        <f>ROUND(_xlfn.NORM.INV(J737,Params!$B$15,Params!$B$16),2)</f>
        <v/>
      </c>
      <c r="W737" s="9">
        <f>ROUND(_xlfn.NORM.INV(K737,Params!$B$13,Params!$B$14),1)</f>
        <v/>
      </c>
      <c r="X737" s="9">
        <f>ROUND(_xlfn.NORM.INV(L737,Params!$B$15,Params!$B$16),2)</f>
        <v/>
      </c>
      <c r="Y737" s="9">
        <f>ROUND(_xlfn.NORM.INV(M737,Params!$B$15,Params!$B$16)+Params!$B$17+Params!$B$18*M737,2)</f>
        <v/>
      </c>
      <c r="Z737" s="9">
        <f>ROUND(_xlfn.NORM.INV(N737,Params!$B$13,Params!$B$14)+Params!$B$17+Params!$B$18*N737,1)</f>
        <v/>
      </c>
    </row>
    <row r="738">
      <c r="A738" s="11" t="n">
        <v>737</v>
      </c>
      <c r="B738" s="12">
        <f>INT((A738-1)/122)+1</f>
        <v/>
      </c>
      <c r="C738" s="13" t="n">
        <v>0.763812</v>
      </c>
      <c r="D738" s="13" t="n">
        <v>0.025551</v>
      </c>
      <c r="E738" s="13" t="n">
        <v>0.841248</v>
      </c>
      <c r="F738" s="13" t="n">
        <v>0.906282</v>
      </c>
      <c r="G738" s="13" t="n">
        <v>0.97327</v>
      </c>
      <c r="H738" s="13" t="n">
        <v>0.59184</v>
      </c>
      <c r="I738" s="13" t="n">
        <v>0.728791</v>
      </c>
      <c r="J738" s="13" t="n">
        <v>0.60087</v>
      </c>
      <c r="K738" s="13" t="n">
        <v>0.6813709999999999</v>
      </c>
      <c r="L738" s="13" t="n">
        <v>0.32681</v>
      </c>
      <c r="M738" s="13" t="n">
        <v>0.143257</v>
      </c>
      <c r="N738" s="13" t="n">
        <v>0.092516</v>
      </c>
      <c r="O738" s="9">
        <f>IF(C738&lt;=1-Params!$B$4,0,MAX(0.1,ROUND(_xlfn.GAMMA.INV((C738-(1-Params!$B$4))/Params!$B$4,Params!$B$5,Params!$B$6),1)))</f>
        <v/>
      </c>
      <c r="P738" s="9">
        <f>IF(D738&lt;=1-Params!$B$7,0,ROUND(_xlfn.GAMMA.INV((D738-(1-Params!$B$7))/Params!$B$7,Params!$B$8,Params!$B$9),3))</f>
        <v/>
      </c>
      <c r="Q738" s="9">
        <f>IF(E738&lt;=1-Params!$B$4,0,MAX(0.1,ROUND(_xlfn.GAMMA.INV((E738-(1-Params!$B$4))/Params!$B$4,Params!$B$5,Params!$B$6),1)))</f>
        <v/>
      </c>
      <c r="R738" s="9">
        <f>IF(F738&lt;=1-Params!$B$7,0,ROUND(_xlfn.GAMMA.INV((F738-(1-Params!$B$7))/Params!$B$7,Params!$B$8,Params!$B$9),3))</f>
        <v/>
      </c>
      <c r="S738" s="9">
        <f>IF(G738&lt;=1-Params!$B$7,0,ROUND((Params!$B$10+Params!$B$11*G738^Params!$B$12)*_xlfn.GAMMA.INV((G738-(1-Params!$B$7))/Params!$B$7,Params!$B$8,Params!$B$9),3))</f>
        <v/>
      </c>
      <c r="T738" s="9">
        <f>IF(H738&lt;=1-Params!$B$4,0,MAX(0.1,ROUND((Params!$B$10+Params!$B$11*H738^Params!$B$12)*_xlfn.GAMMA.INV((H738-(1-Params!$B$4))/Params!$B$4,Params!$B$5,Params!$B$6),1)))</f>
        <v/>
      </c>
      <c r="U738" s="9">
        <f>ROUND(_xlfn.NORM.INV(I738,Params!$B$13,Params!$B$14),1)</f>
        <v/>
      </c>
      <c r="V738" s="9">
        <f>ROUND(_xlfn.NORM.INV(J738,Params!$B$15,Params!$B$16),2)</f>
        <v/>
      </c>
      <c r="W738" s="9">
        <f>ROUND(_xlfn.NORM.INV(K738,Params!$B$13,Params!$B$14),1)</f>
        <v/>
      </c>
      <c r="X738" s="9">
        <f>ROUND(_xlfn.NORM.INV(L738,Params!$B$15,Params!$B$16),2)</f>
        <v/>
      </c>
      <c r="Y738" s="9">
        <f>ROUND(_xlfn.NORM.INV(M738,Params!$B$15,Params!$B$16)+Params!$B$17+Params!$B$18*M738,2)</f>
        <v/>
      </c>
      <c r="Z738" s="9">
        <f>ROUND(_xlfn.NORM.INV(N738,Params!$B$13,Params!$B$14)+Params!$B$17+Params!$B$18*N738,1)</f>
        <v/>
      </c>
    </row>
    <row r="739">
      <c r="A739" s="11" t="n">
        <v>738</v>
      </c>
      <c r="B739" s="12">
        <f>INT((A739-1)/122)+1</f>
        <v/>
      </c>
      <c r="C739" s="13" t="n">
        <v>0.478591</v>
      </c>
      <c r="D739" s="13" t="n">
        <v>0.510508</v>
      </c>
      <c r="E739" s="13" t="n">
        <v>0.646935</v>
      </c>
      <c r="F739" s="13" t="n">
        <v>0.753148</v>
      </c>
      <c r="G739" s="13" t="n">
        <v>0.914588</v>
      </c>
      <c r="H739" s="13" t="n">
        <v>0.932057</v>
      </c>
      <c r="I739" s="13" t="n">
        <v>0.715338</v>
      </c>
      <c r="J739" s="13" t="n">
        <v>0.765127</v>
      </c>
      <c r="K739" s="13" t="n">
        <v>0.923778</v>
      </c>
      <c r="L739" s="13" t="n">
        <v>0.294414</v>
      </c>
      <c r="M739" s="13" t="n">
        <v>0.343004</v>
      </c>
      <c r="N739" s="13" t="n">
        <v>0.382227</v>
      </c>
      <c r="O739" s="9">
        <f>IF(C739&lt;=1-Params!$B$4,0,MAX(0.1,ROUND(_xlfn.GAMMA.INV((C739-(1-Params!$B$4))/Params!$B$4,Params!$B$5,Params!$B$6),1)))</f>
        <v/>
      </c>
      <c r="P739" s="9">
        <f>IF(D739&lt;=1-Params!$B$7,0,ROUND(_xlfn.GAMMA.INV((D739-(1-Params!$B$7))/Params!$B$7,Params!$B$8,Params!$B$9),3))</f>
        <v/>
      </c>
      <c r="Q739" s="9">
        <f>IF(E739&lt;=1-Params!$B$4,0,MAX(0.1,ROUND(_xlfn.GAMMA.INV((E739-(1-Params!$B$4))/Params!$B$4,Params!$B$5,Params!$B$6),1)))</f>
        <v/>
      </c>
      <c r="R739" s="9">
        <f>IF(F739&lt;=1-Params!$B$7,0,ROUND(_xlfn.GAMMA.INV((F739-(1-Params!$B$7))/Params!$B$7,Params!$B$8,Params!$B$9),3))</f>
        <v/>
      </c>
      <c r="S739" s="9">
        <f>IF(G739&lt;=1-Params!$B$7,0,ROUND((Params!$B$10+Params!$B$11*G739^Params!$B$12)*_xlfn.GAMMA.INV((G739-(1-Params!$B$7))/Params!$B$7,Params!$B$8,Params!$B$9),3))</f>
        <v/>
      </c>
      <c r="T739" s="9">
        <f>IF(H739&lt;=1-Params!$B$4,0,MAX(0.1,ROUND((Params!$B$10+Params!$B$11*H739^Params!$B$12)*_xlfn.GAMMA.INV((H739-(1-Params!$B$4))/Params!$B$4,Params!$B$5,Params!$B$6),1)))</f>
        <v/>
      </c>
      <c r="U739" s="9">
        <f>ROUND(_xlfn.NORM.INV(I739,Params!$B$13,Params!$B$14),1)</f>
        <v/>
      </c>
      <c r="V739" s="9">
        <f>ROUND(_xlfn.NORM.INV(J739,Params!$B$15,Params!$B$16),2)</f>
        <v/>
      </c>
      <c r="W739" s="9">
        <f>ROUND(_xlfn.NORM.INV(K739,Params!$B$13,Params!$B$14),1)</f>
        <v/>
      </c>
      <c r="X739" s="9">
        <f>ROUND(_xlfn.NORM.INV(L739,Params!$B$15,Params!$B$16),2)</f>
        <v/>
      </c>
      <c r="Y739" s="9">
        <f>ROUND(_xlfn.NORM.INV(M739,Params!$B$15,Params!$B$16)+Params!$B$17+Params!$B$18*M739,2)</f>
        <v/>
      </c>
      <c r="Z739" s="9">
        <f>ROUND(_xlfn.NORM.INV(N739,Params!$B$13,Params!$B$14)+Params!$B$17+Params!$B$18*N739,1)</f>
        <v/>
      </c>
    </row>
    <row r="740">
      <c r="A740" s="11" t="n">
        <v>739</v>
      </c>
      <c r="B740" s="12">
        <f>INT((A740-1)/122)+1</f>
        <v/>
      </c>
      <c r="C740" s="13" t="n">
        <v>0.752461</v>
      </c>
      <c r="D740" s="13" t="n">
        <v>0.722868</v>
      </c>
      <c r="E740" s="13" t="n">
        <v>0.356841</v>
      </c>
      <c r="F740" s="13" t="n">
        <v>0.13873</v>
      </c>
      <c r="G740" s="13" t="n">
        <v>0.224618</v>
      </c>
      <c r="H740" s="13" t="n">
        <v>0.969515</v>
      </c>
      <c r="I740" s="13" t="n">
        <v>0.777605</v>
      </c>
      <c r="J740" s="13" t="n">
        <v>0.556115</v>
      </c>
      <c r="K740" s="13" t="n">
        <v>0.521752</v>
      </c>
      <c r="L740" s="13" t="n">
        <v>0.189364</v>
      </c>
      <c r="M740" s="13" t="n">
        <v>0.609031</v>
      </c>
      <c r="N740" s="13" t="n">
        <v>0.261388</v>
      </c>
      <c r="O740" s="9">
        <f>IF(C740&lt;=1-Params!$B$4,0,MAX(0.1,ROUND(_xlfn.GAMMA.INV((C740-(1-Params!$B$4))/Params!$B$4,Params!$B$5,Params!$B$6),1)))</f>
        <v/>
      </c>
      <c r="P740" s="9">
        <f>IF(D740&lt;=1-Params!$B$7,0,ROUND(_xlfn.GAMMA.INV((D740-(1-Params!$B$7))/Params!$B$7,Params!$B$8,Params!$B$9),3))</f>
        <v/>
      </c>
      <c r="Q740" s="9">
        <f>IF(E740&lt;=1-Params!$B$4,0,MAX(0.1,ROUND(_xlfn.GAMMA.INV((E740-(1-Params!$B$4))/Params!$B$4,Params!$B$5,Params!$B$6),1)))</f>
        <v/>
      </c>
      <c r="R740" s="9">
        <f>IF(F740&lt;=1-Params!$B$7,0,ROUND(_xlfn.GAMMA.INV((F740-(1-Params!$B$7))/Params!$B$7,Params!$B$8,Params!$B$9),3))</f>
        <v/>
      </c>
      <c r="S740" s="9">
        <f>IF(G740&lt;=1-Params!$B$7,0,ROUND((Params!$B$10+Params!$B$11*G740^Params!$B$12)*_xlfn.GAMMA.INV((G740-(1-Params!$B$7))/Params!$B$7,Params!$B$8,Params!$B$9),3))</f>
        <v/>
      </c>
      <c r="T740" s="9">
        <f>IF(H740&lt;=1-Params!$B$4,0,MAX(0.1,ROUND((Params!$B$10+Params!$B$11*H740^Params!$B$12)*_xlfn.GAMMA.INV((H740-(1-Params!$B$4))/Params!$B$4,Params!$B$5,Params!$B$6),1)))</f>
        <v/>
      </c>
      <c r="U740" s="9">
        <f>ROUND(_xlfn.NORM.INV(I740,Params!$B$13,Params!$B$14),1)</f>
        <v/>
      </c>
      <c r="V740" s="9">
        <f>ROUND(_xlfn.NORM.INV(J740,Params!$B$15,Params!$B$16),2)</f>
        <v/>
      </c>
      <c r="W740" s="9">
        <f>ROUND(_xlfn.NORM.INV(K740,Params!$B$13,Params!$B$14),1)</f>
        <v/>
      </c>
      <c r="X740" s="9">
        <f>ROUND(_xlfn.NORM.INV(L740,Params!$B$15,Params!$B$16),2)</f>
        <v/>
      </c>
      <c r="Y740" s="9">
        <f>ROUND(_xlfn.NORM.INV(M740,Params!$B$15,Params!$B$16)+Params!$B$17+Params!$B$18*M740,2)</f>
        <v/>
      </c>
      <c r="Z740" s="9">
        <f>ROUND(_xlfn.NORM.INV(N740,Params!$B$13,Params!$B$14)+Params!$B$17+Params!$B$18*N740,1)</f>
        <v/>
      </c>
    </row>
    <row r="741">
      <c r="A741" s="11" t="n">
        <v>740</v>
      </c>
      <c r="B741" s="12">
        <f>INT((A741-1)/122)+1</f>
        <v/>
      </c>
      <c r="C741" s="13" t="n">
        <v>0.313345</v>
      </c>
      <c r="D741" s="13" t="n">
        <v>0.831375</v>
      </c>
      <c r="E741" s="13" t="n">
        <v>0.603595</v>
      </c>
      <c r="F741" s="13" t="n">
        <v>0.544274</v>
      </c>
      <c r="G741" s="13" t="n">
        <v>0.77278</v>
      </c>
      <c r="H741" s="13" t="n">
        <v>0.414455</v>
      </c>
      <c r="I741" s="13" t="n">
        <v>0.651634</v>
      </c>
      <c r="J741" s="13" t="n">
        <v>0.674243</v>
      </c>
      <c r="K741" s="13" t="n">
        <v>0.54295</v>
      </c>
      <c r="L741" s="13" t="n">
        <v>0.288425</v>
      </c>
      <c r="M741" s="13" t="n">
        <v>0.218223</v>
      </c>
      <c r="N741" s="13" t="n">
        <v>0.143606</v>
      </c>
      <c r="O741" s="9">
        <f>IF(C741&lt;=1-Params!$B$4,0,MAX(0.1,ROUND(_xlfn.GAMMA.INV((C741-(1-Params!$B$4))/Params!$B$4,Params!$B$5,Params!$B$6),1)))</f>
        <v/>
      </c>
      <c r="P741" s="9">
        <f>IF(D741&lt;=1-Params!$B$7,0,ROUND(_xlfn.GAMMA.INV((D741-(1-Params!$B$7))/Params!$B$7,Params!$B$8,Params!$B$9),3))</f>
        <v/>
      </c>
      <c r="Q741" s="9">
        <f>IF(E741&lt;=1-Params!$B$4,0,MAX(0.1,ROUND(_xlfn.GAMMA.INV((E741-(1-Params!$B$4))/Params!$B$4,Params!$B$5,Params!$B$6),1)))</f>
        <v/>
      </c>
      <c r="R741" s="9">
        <f>IF(F741&lt;=1-Params!$B$7,0,ROUND(_xlfn.GAMMA.INV((F741-(1-Params!$B$7))/Params!$B$7,Params!$B$8,Params!$B$9),3))</f>
        <v/>
      </c>
      <c r="S741" s="9">
        <f>IF(G741&lt;=1-Params!$B$7,0,ROUND((Params!$B$10+Params!$B$11*G741^Params!$B$12)*_xlfn.GAMMA.INV((G741-(1-Params!$B$7))/Params!$B$7,Params!$B$8,Params!$B$9),3))</f>
        <v/>
      </c>
      <c r="T741" s="9">
        <f>IF(H741&lt;=1-Params!$B$4,0,MAX(0.1,ROUND((Params!$B$10+Params!$B$11*H741^Params!$B$12)*_xlfn.GAMMA.INV((H741-(1-Params!$B$4))/Params!$B$4,Params!$B$5,Params!$B$6),1)))</f>
        <v/>
      </c>
      <c r="U741" s="9">
        <f>ROUND(_xlfn.NORM.INV(I741,Params!$B$13,Params!$B$14),1)</f>
        <v/>
      </c>
      <c r="V741" s="9">
        <f>ROUND(_xlfn.NORM.INV(J741,Params!$B$15,Params!$B$16),2)</f>
        <v/>
      </c>
      <c r="W741" s="9">
        <f>ROUND(_xlfn.NORM.INV(K741,Params!$B$13,Params!$B$14),1)</f>
        <v/>
      </c>
      <c r="X741" s="9">
        <f>ROUND(_xlfn.NORM.INV(L741,Params!$B$15,Params!$B$16),2)</f>
        <v/>
      </c>
      <c r="Y741" s="9">
        <f>ROUND(_xlfn.NORM.INV(M741,Params!$B$15,Params!$B$16)+Params!$B$17+Params!$B$18*M741,2)</f>
        <v/>
      </c>
      <c r="Z741" s="9">
        <f>ROUND(_xlfn.NORM.INV(N741,Params!$B$13,Params!$B$14)+Params!$B$17+Params!$B$18*N741,1)</f>
        <v/>
      </c>
    </row>
    <row r="742">
      <c r="A742" s="11" t="n">
        <v>741</v>
      </c>
      <c r="B742" s="12">
        <f>INT((A742-1)/122)+1</f>
        <v/>
      </c>
      <c r="C742" s="13" t="n">
        <v>0.217965</v>
      </c>
      <c r="D742" s="13" t="n">
        <v>0.649227</v>
      </c>
      <c r="E742" s="13" t="n">
        <v>0.458388</v>
      </c>
      <c r="F742" s="13" t="n">
        <v>0.590191</v>
      </c>
      <c r="G742" s="13" t="n">
        <v>0.268786</v>
      </c>
      <c r="H742" s="13" t="n">
        <v>0.464179</v>
      </c>
      <c r="I742" s="13" t="n">
        <v>0.852838</v>
      </c>
      <c r="J742" s="13" t="n">
        <v>0.814814</v>
      </c>
      <c r="K742" s="13" t="n">
        <v>0.939577</v>
      </c>
      <c r="L742" s="13" t="n">
        <v>0.855944</v>
      </c>
      <c r="M742" s="13" t="n">
        <v>0.230273</v>
      </c>
      <c r="N742" s="13" t="n">
        <v>0.13572</v>
      </c>
      <c r="O742" s="9">
        <f>IF(C742&lt;=1-Params!$B$4,0,MAX(0.1,ROUND(_xlfn.GAMMA.INV((C742-(1-Params!$B$4))/Params!$B$4,Params!$B$5,Params!$B$6),1)))</f>
        <v/>
      </c>
      <c r="P742" s="9">
        <f>IF(D742&lt;=1-Params!$B$7,0,ROUND(_xlfn.GAMMA.INV((D742-(1-Params!$B$7))/Params!$B$7,Params!$B$8,Params!$B$9),3))</f>
        <v/>
      </c>
      <c r="Q742" s="9">
        <f>IF(E742&lt;=1-Params!$B$4,0,MAX(0.1,ROUND(_xlfn.GAMMA.INV((E742-(1-Params!$B$4))/Params!$B$4,Params!$B$5,Params!$B$6),1)))</f>
        <v/>
      </c>
      <c r="R742" s="9">
        <f>IF(F742&lt;=1-Params!$B$7,0,ROUND(_xlfn.GAMMA.INV((F742-(1-Params!$B$7))/Params!$B$7,Params!$B$8,Params!$B$9),3))</f>
        <v/>
      </c>
      <c r="S742" s="9">
        <f>IF(G742&lt;=1-Params!$B$7,0,ROUND((Params!$B$10+Params!$B$11*G742^Params!$B$12)*_xlfn.GAMMA.INV((G742-(1-Params!$B$7))/Params!$B$7,Params!$B$8,Params!$B$9),3))</f>
        <v/>
      </c>
      <c r="T742" s="9">
        <f>IF(H742&lt;=1-Params!$B$4,0,MAX(0.1,ROUND((Params!$B$10+Params!$B$11*H742^Params!$B$12)*_xlfn.GAMMA.INV((H742-(1-Params!$B$4))/Params!$B$4,Params!$B$5,Params!$B$6),1)))</f>
        <v/>
      </c>
      <c r="U742" s="9">
        <f>ROUND(_xlfn.NORM.INV(I742,Params!$B$13,Params!$B$14),1)</f>
        <v/>
      </c>
      <c r="V742" s="9">
        <f>ROUND(_xlfn.NORM.INV(J742,Params!$B$15,Params!$B$16),2)</f>
        <v/>
      </c>
      <c r="W742" s="9">
        <f>ROUND(_xlfn.NORM.INV(K742,Params!$B$13,Params!$B$14),1)</f>
        <v/>
      </c>
      <c r="X742" s="9">
        <f>ROUND(_xlfn.NORM.INV(L742,Params!$B$15,Params!$B$16),2)</f>
        <v/>
      </c>
      <c r="Y742" s="9">
        <f>ROUND(_xlfn.NORM.INV(M742,Params!$B$15,Params!$B$16)+Params!$B$17+Params!$B$18*M742,2)</f>
        <v/>
      </c>
      <c r="Z742" s="9">
        <f>ROUND(_xlfn.NORM.INV(N742,Params!$B$13,Params!$B$14)+Params!$B$17+Params!$B$18*N742,1)</f>
        <v/>
      </c>
    </row>
    <row r="743">
      <c r="A743" s="11" t="n">
        <v>742</v>
      </c>
      <c r="B743" s="12">
        <f>INT((A743-1)/122)+1</f>
        <v/>
      </c>
      <c r="C743" s="13" t="n">
        <v>0.40707</v>
      </c>
      <c r="D743" s="13" t="n">
        <v>0.145308</v>
      </c>
      <c r="E743" s="13" t="n">
        <v>0.701192</v>
      </c>
      <c r="F743" s="13" t="n">
        <v>0.561157</v>
      </c>
      <c r="G743" s="13" t="n">
        <v>0.307119</v>
      </c>
      <c r="H743" s="13" t="n">
        <v>0.688944</v>
      </c>
      <c r="I743" s="13" t="n">
        <v>0.225406</v>
      </c>
      <c r="J743" s="13" t="n">
        <v>0.939453</v>
      </c>
      <c r="K743" s="13" t="n">
        <v>0.9116570000000001</v>
      </c>
      <c r="L743" s="13" t="n">
        <v>0.936659</v>
      </c>
      <c r="M743" s="13" t="n">
        <v>0.087215</v>
      </c>
      <c r="N743" s="13" t="n">
        <v>0.248805</v>
      </c>
      <c r="O743" s="9">
        <f>IF(C743&lt;=1-Params!$B$4,0,MAX(0.1,ROUND(_xlfn.GAMMA.INV((C743-(1-Params!$B$4))/Params!$B$4,Params!$B$5,Params!$B$6),1)))</f>
        <v/>
      </c>
      <c r="P743" s="9">
        <f>IF(D743&lt;=1-Params!$B$7,0,ROUND(_xlfn.GAMMA.INV((D743-(1-Params!$B$7))/Params!$B$7,Params!$B$8,Params!$B$9),3))</f>
        <v/>
      </c>
      <c r="Q743" s="9">
        <f>IF(E743&lt;=1-Params!$B$4,0,MAX(0.1,ROUND(_xlfn.GAMMA.INV((E743-(1-Params!$B$4))/Params!$B$4,Params!$B$5,Params!$B$6),1)))</f>
        <v/>
      </c>
      <c r="R743" s="9">
        <f>IF(F743&lt;=1-Params!$B$7,0,ROUND(_xlfn.GAMMA.INV((F743-(1-Params!$B$7))/Params!$B$7,Params!$B$8,Params!$B$9),3))</f>
        <v/>
      </c>
      <c r="S743" s="9">
        <f>IF(G743&lt;=1-Params!$B$7,0,ROUND((Params!$B$10+Params!$B$11*G743^Params!$B$12)*_xlfn.GAMMA.INV((G743-(1-Params!$B$7))/Params!$B$7,Params!$B$8,Params!$B$9),3))</f>
        <v/>
      </c>
      <c r="T743" s="9">
        <f>IF(H743&lt;=1-Params!$B$4,0,MAX(0.1,ROUND((Params!$B$10+Params!$B$11*H743^Params!$B$12)*_xlfn.GAMMA.INV((H743-(1-Params!$B$4))/Params!$B$4,Params!$B$5,Params!$B$6),1)))</f>
        <v/>
      </c>
      <c r="U743" s="9">
        <f>ROUND(_xlfn.NORM.INV(I743,Params!$B$13,Params!$B$14),1)</f>
        <v/>
      </c>
      <c r="V743" s="9">
        <f>ROUND(_xlfn.NORM.INV(J743,Params!$B$15,Params!$B$16),2)</f>
        <v/>
      </c>
      <c r="W743" s="9">
        <f>ROUND(_xlfn.NORM.INV(K743,Params!$B$13,Params!$B$14),1)</f>
        <v/>
      </c>
      <c r="X743" s="9">
        <f>ROUND(_xlfn.NORM.INV(L743,Params!$B$15,Params!$B$16),2)</f>
        <v/>
      </c>
      <c r="Y743" s="9">
        <f>ROUND(_xlfn.NORM.INV(M743,Params!$B$15,Params!$B$16)+Params!$B$17+Params!$B$18*M743,2)</f>
        <v/>
      </c>
      <c r="Z743" s="9">
        <f>ROUND(_xlfn.NORM.INV(N743,Params!$B$13,Params!$B$14)+Params!$B$17+Params!$B$18*N743,1)</f>
        <v/>
      </c>
    </row>
    <row r="744">
      <c r="A744" s="11" t="n">
        <v>743</v>
      </c>
      <c r="B744" s="12">
        <f>INT((A744-1)/122)+1</f>
        <v/>
      </c>
      <c r="C744" s="13" t="n">
        <v>0.609537</v>
      </c>
      <c r="D744" s="13" t="n">
        <v>0.716461</v>
      </c>
      <c r="E744" s="13" t="n">
        <v>0.144016</v>
      </c>
      <c r="F744" s="13" t="n">
        <v>0.17002</v>
      </c>
      <c r="G744" s="13" t="n">
        <v>0.549068</v>
      </c>
      <c r="H744" s="13" t="n">
        <v>0.921824</v>
      </c>
      <c r="I744" s="13" t="n">
        <v>0.174693</v>
      </c>
      <c r="J744" s="13" t="n">
        <v>0.849759</v>
      </c>
      <c r="K744" s="13" t="n">
        <v>0.804987</v>
      </c>
      <c r="L744" s="13" t="n">
        <v>0.6694059999999999</v>
      </c>
      <c r="M744" s="13" t="n">
        <v>0.739414</v>
      </c>
      <c r="N744" s="13" t="n">
        <v>0.227947</v>
      </c>
      <c r="O744" s="9">
        <f>IF(C744&lt;=1-Params!$B$4,0,MAX(0.1,ROUND(_xlfn.GAMMA.INV((C744-(1-Params!$B$4))/Params!$B$4,Params!$B$5,Params!$B$6),1)))</f>
        <v/>
      </c>
      <c r="P744" s="9">
        <f>IF(D744&lt;=1-Params!$B$7,0,ROUND(_xlfn.GAMMA.INV((D744-(1-Params!$B$7))/Params!$B$7,Params!$B$8,Params!$B$9),3))</f>
        <v/>
      </c>
      <c r="Q744" s="9">
        <f>IF(E744&lt;=1-Params!$B$4,0,MAX(0.1,ROUND(_xlfn.GAMMA.INV((E744-(1-Params!$B$4))/Params!$B$4,Params!$B$5,Params!$B$6),1)))</f>
        <v/>
      </c>
      <c r="R744" s="9">
        <f>IF(F744&lt;=1-Params!$B$7,0,ROUND(_xlfn.GAMMA.INV((F744-(1-Params!$B$7))/Params!$B$7,Params!$B$8,Params!$B$9),3))</f>
        <v/>
      </c>
      <c r="S744" s="9">
        <f>IF(G744&lt;=1-Params!$B$7,0,ROUND((Params!$B$10+Params!$B$11*G744^Params!$B$12)*_xlfn.GAMMA.INV((G744-(1-Params!$B$7))/Params!$B$7,Params!$B$8,Params!$B$9),3))</f>
        <v/>
      </c>
      <c r="T744" s="9">
        <f>IF(H744&lt;=1-Params!$B$4,0,MAX(0.1,ROUND((Params!$B$10+Params!$B$11*H744^Params!$B$12)*_xlfn.GAMMA.INV((H744-(1-Params!$B$4))/Params!$B$4,Params!$B$5,Params!$B$6),1)))</f>
        <v/>
      </c>
      <c r="U744" s="9">
        <f>ROUND(_xlfn.NORM.INV(I744,Params!$B$13,Params!$B$14),1)</f>
        <v/>
      </c>
      <c r="V744" s="9">
        <f>ROUND(_xlfn.NORM.INV(J744,Params!$B$15,Params!$B$16),2)</f>
        <v/>
      </c>
      <c r="W744" s="9">
        <f>ROUND(_xlfn.NORM.INV(K744,Params!$B$13,Params!$B$14),1)</f>
        <v/>
      </c>
      <c r="X744" s="9">
        <f>ROUND(_xlfn.NORM.INV(L744,Params!$B$15,Params!$B$16),2)</f>
        <v/>
      </c>
      <c r="Y744" s="9">
        <f>ROUND(_xlfn.NORM.INV(M744,Params!$B$15,Params!$B$16)+Params!$B$17+Params!$B$18*M744,2)</f>
        <v/>
      </c>
      <c r="Z744" s="9">
        <f>ROUND(_xlfn.NORM.INV(N744,Params!$B$13,Params!$B$14)+Params!$B$17+Params!$B$18*N744,1)</f>
        <v/>
      </c>
    </row>
    <row r="745">
      <c r="A745" s="11" t="n">
        <v>744</v>
      </c>
      <c r="B745" s="12">
        <f>INT((A745-1)/122)+1</f>
        <v/>
      </c>
      <c r="C745" s="13" t="n">
        <v>0.98424</v>
      </c>
      <c r="D745" s="13" t="n">
        <v>0.518528</v>
      </c>
      <c r="E745" s="13" t="n">
        <v>0.626324</v>
      </c>
      <c r="F745" s="13" t="n">
        <v>0.929867</v>
      </c>
      <c r="G745" s="13" t="n">
        <v>0.83933</v>
      </c>
      <c r="H745" s="13" t="n">
        <v>0.474202</v>
      </c>
      <c r="I745" s="13" t="n">
        <v>0.279377</v>
      </c>
      <c r="J745" s="13" t="n">
        <v>0.856741</v>
      </c>
      <c r="K745" s="13" t="n">
        <v>0.830165</v>
      </c>
      <c r="L745" s="13" t="n">
        <v>0.432383</v>
      </c>
      <c r="M745" s="13" t="n">
        <v>0.485619</v>
      </c>
      <c r="N745" s="13" t="n">
        <v>0.068089</v>
      </c>
      <c r="O745" s="9">
        <f>IF(C745&lt;=1-Params!$B$4,0,MAX(0.1,ROUND(_xlfn.GAMMA.INV((C745-(1-Params!$B$4))/Params!$B$4,Params!$B$5,Params!$B$6),1)))</f>
        <v/>
      </c>
      <c r="P745" s="9">
        <f>IF(D745&lt;=1-Params!$B$7,0,ROUND(_xlfn.GAMMA.INV((D745-(1-Params!$B$7))/Params!$B$7,Params!$B$8,Params!$B$9),3))</f>
        <v/>
      </c>
      <c r="Q745" s="9">
        <f>IF(E745&lt;=1-Params!$B$4,0,MAX(0.1,ROUND(_xlfn.GAMMA.INV((E745-(1-Params!$B$4))/Params!$B$4,Params!$B$5,Params!$B$6),1)))</f>
        <v/>
      </c>
      <c r="R745" s="9">
        <f>IF(F745&lt;=1-Params!$B$7,0,ROUND(_xlfn.GAMMA.INV((F745-(1-Params!$B$7))/Params!$B$7,Params!$B$8,Params!$B$9),3))</f>
        <v/>
      </c>
      <c r="S745" s="9">
        <f>IF(G745&lt;=1-Params!$B$7,0,ROUND((Params!$B$10+Params!$B$11*G745^Params!$B$12)*_xlfn.GAMMA.INV((G745-(1-Params!$B$7))/Params!$B$7,Params!$B$8,Params!$B$9),3))</f>
        <v/>
      </c>
      <c r="T745" s="9">
        <f>IF(H745&lt;=1-Params!$B$4,0,MAX(0.1,ROUND((Params!$B$10+Params!$B$11*H745^Params!$B$12)*_xlfn.GAMMA.INV((H745-(1-Params!$B$4))/Params!$B$4,Params!$B$5,Params!$B$6),1)))</f>
        <v/>
      </c>
      <c r="U745" s="9">
        <f>ROUND(_xlfn.NORM.INV(I745,Params!$B$13,Params!$B$14),1)</f>
        <v/>
      </c>
      <c r="V745" s="9">
        <f>ROUND(_xlfn.NORM.INV(J745,Params!$B$15,Params!$B$16),2)</f>
        <v/>
      </c>
      <c r="W745" s="9">
        <f>ROUND(_xlfn.NORM.INV(K745,Params!$B$13,Params!$B$14),1)</f>
        <v/>
      </c>
      <c r="X745" s="9">
        <f>ROUND(_xlfn.NORM.INV(L745,Params!$B$15,Params!$B$16),2)</f>
        <v/>
      </c>
      <c r="Y745" s="9">
        <f>ROUND(_xlfn.NORM.INV(M745,Params!$B$15,Params!$B$16)+Params!$B$17+Params!$B$18*M745,2)</f>
        <v/>
      </c>
      <c r="Z745" s="9">
        <f>ROUND(_xlfn.NORM.INV(N745,Params!$B$13,Params!$B$14)+Params!$B$17+Params!$B$18*N745,1)</f>
        <v/>
      </c>
    </row>
    <row r="746">
      <c r="A746" s="11" t="n">
        <v>745</v>
      </c>
      <c r="B746" s="12">
        <f>INT((A746-1)/122)+1</f>
        <v/>
      </c>
      <c r="C746" s="13" t="n">
        <v>0.242077</v>
      </c>
      <c r="D746" s="13" t="n">
        <v>0.181472</v>
      </c>
      <c r="E746" s="13" t="n">
        <v>0.817689</v>
      </c>
      <c r="F746" s="13" t="n">
        <v>0.939734</v>
      </c>
      <c r="G746" s="13" t="n">
        <v>0.805525</v>
      </c>
      <c r="H746" s="13" t="n">
        <v>0.228875</v>
      </c>
      <c r="I746" s="13" t="n">
        <v>0.340494</v>
      </c>
      <c r="J746" s="13" t="n">
        <v>0.857917</v>
      </c>
      <c r="K746" s="13" t="n">
        <v>0.6885520000000001</v>
      </c>
      <c r="L746" s="13" t="n">
        <v>0.917288</v>
      </c>
      <c r="M746" s="13" t="n">
        <v>0.358839</v>
      </c>
      <c r="N746" s="13" t="n">
        <v>0.060612</v>
      </c>
      <c r="O746" s="9">
        <f>IF(C746&lt;=1-Params!$B$4,0,MAX(0.1,ROUND(_xlfn.GAMMA.INV((C746-(1-Params!$B$4))/Params!$B$4,Params!$B$5,Params!$B$6),1)))</f>
        <v/>
      </c>
      <c r="P746" s="9">
        <f>IF(D746&lt;=1-Params!$B$7,0,ROUND(_xlfn.GAMMA.INV((D746-(1-Params!$B$7))/Params!$B$7,Params!$B$8,Params!$B$9),3))</f>
        <v/>
      </c>
      <c r="Q746" s="9">
        <f>IF(E746&lt;=1-Params!$B$4,0,MAX(0.1,ROUND(_xlfn.GAMMA.INV((E746-(1-Params!$B$4))/Params!$B$4,Params!$B$5,Params!$B$6),1)))</f>
        <v/>
      </c>
      <c r="R746" s="9">
        <f>IF(F746&lt;=1-Params!$B$7,0,ROUND(_xlfn.GAMMA.INV((F746-(1-Params!$B$7))/Params!$B$7,Params!$B$8,Params!$B$9),3))</f>
        <v/>
      </c>
      <c r="S746" s="9">
        <f>IF(G746&lt;=1-Params!$B$7,0,ROUND((Params!$B$10+Params!$B$11*G746^Params!$B$12)*_xlfn.GAMMA.INV((G746-(1-Params!$B$7))/Params!$B$7,Params!$B$8,Params!$B$9),3))</f>
        <v/>
      </c>
      <c r="T746" s="9">
        <f>IF(H746&lt;=1-Params!$B$4,0,MAX(0.1,ROUND((Params!$B$10+Params!$B$11*H746^Params!$B$12)*_xlfn.GAMMA.INV((H746-(1-Params!$B$4))/Params!$B$4,Params!$B$5,Params!$B$6),1)))</f>
        <v/>
      </c>
      <c r="U746" s="9">
        <f>ROUND(_xlfn.NORM.INV(I746,Params!$B$13,Params!$B$14),1)</f>
        <v/>
      </c>
      <c r="V746" s="9">
        <f>ROUND(_xlfn.NORM.INV(J746,Params!$B$15,Params!$B$16),2)</f>
        <v/>
      </c>
      <c r="W746" s="9">
        <f>ROUND(_xlfn.NORM.INV(K746,Params!$B$13,Params!$B$14),1)</f>
        <v/>
      </c>
      <c r="X746" s="9">
        <f>ROUND(_xlfn.NORM.INV(L746,Params!$B$15,Params!$B$16),2)</f>
        <v/>
      </c>
      <c r="Y746" s="9">
        <f>ROUND(_xlfn.NORM.INV(M746,Params!$B$15,Params!$B$16)+Params!$B$17+Params!$B$18*M746,2)</f>
        <v/>
      </c>
      <c r="Z746" s="9">
        <f>ROUND(_xlfn.NORM.INV(N746,Params!$B$13,Params!$B$14)+Params!$B$17+Params!$B$18*N746,1)</f>
        <v/>
      </c>
    </row>
    <row r="747">
      <c r="A747" s="11" t="n">
        <v>746</v>
      </c>
      <c r="B747" s="12">
        <f>INT((A747-1)/122)+1</f>
        <v/>
      </c>
      <c r="C747" s="13" t="n">
        <v>0.08933099999999999</v>
      </c>
      <c r="D747" s="13" t="n">
        <v>0.014643</v>
      </c>
      <c r="E747" s="13" t="n">
        <v>0.302396</v>
      </c>
      <c r="F747" s="13" t="n">
        <v>0.774559</v>
      </c>
      <c r="G747" s="13" t="n">
        <v>0.157337</v>
      </c>
      <c r="H747" s="13" t="n">
        <v>0.447943</v>
      </c>
      <c r="I747" s="13" t="n">
        <v>0.066514</v>
      </c>
      <c r="J747" s="13" t="n">
        <v>0.843657</v>
      </c>
      <c r="K747" s="13" t="n">
        <v>0.38193</v>
      </c>
      <c r="L747" s="13" t="n">
        <v>0.757944</v>
      </c>
      <c r="M747" s="13" t="n">
        <v>0.601697</v>
      </c>
      <c r="N747" s="13" t="n">
        <v>0.38426</v>
      </c>
      <c r="O747" s="9">
        <f>IF(C747&lt;=1-Params!$B$4,0,MAX(0.1,ROUND(_xlfn.GAMMA.INV((C747-(1-Params!$B$4))/Params!$B$4,Params!$B$5,Params!$B$6),1)))</f>
        <v/>
      </c>
      <c r="P747" s="9">
        <f>IF(D747&lt;=1-Params!$B$7,0,ROUND(_xlfn.GAMMA.INV((D747-(1-Params!$B$7))/Params!$B$7,Params!$B$8,Params!$B$9),3))</f>
        <v/>
      </c>
      <c r="Q747" s="9">
        <f>IF(E747&lt;=1-Params!$B$4,0,MAX(0.1,ROUND(_xlfn.GAMMA.INV((E747-(1-Params!$B$4))/Params!$B$4,Params!$B$5,Params!$B$6),1)))</f>
        <v/>
      </c>
      <c r="R747" s="9">
        <f>IF(F747&lt;=1-Params!$B$7,0,ROUND(_xlfn.GAMMA.INV((F747-(1-Params!$B$7))/Params!$B$7,Params!$B$8,Params!$B$9),3))</f>
        <v/>
      </c>
      <c r="S747" s="9">
        <f>IF(G747&lt;=1-Params!$B$7,0,ROUND((Params!$B$10+Params!$B$11*G747^Params!$B$12)*_xlfn.GAMMA.INV((G747-(1-Params!$B$7))/Params!$B$7,Params!$B$8,Params!$B$9),3))</f>
        <v/>
      </c>
      <c r="T747" s="9">
        <f>IF(H747&lt;=1-Params!$B$4,0,MAX(0.1,ROUND((Params!$B$10+Params!$B$11*H747^Params!$B$12)*_xlfn.GAMMA.INV((H747-(1-Params!$B$4))/Params!$B$4,Params!$B$5,Params!$B$6),1)))</f>
        <v/>
      </c>
      <c r="U747" s="9">
        <f>ROUND(_xlfn.NORM.INV(I747,Params!$B$13,Params!$B$14),1)</f>
        <v/>
      </c>
      <c r="V747" s="9">
        <f>ROUND(_xlfn.NORM.INV(J747,Params!$B$15,Params!$B$16),2)</f>
        <v/>
      </c>
      <c r="W747" s="9">
        <f>ROUND(_xlfn.NORM.INV(K747,Params!$B$13,Params!$B$14),1)</f>
        <v/>
      </c>
      <c r="X747" s="9">
        <f>ROUND(_xlfn.NORM.INV(L747,Params!$B$15,Params!$B$16),2)</f>
        <v/>
      </c>
      <c r="Y747" s="9">
        <f>ROUND(_xlfn.NORM.INV(M747,Params!$B$15,Params!$B$16)+Params!$B$17+Params!$B$18*M747,2)</f>
        <v/>
      </c>
      <c r="Z747" s="9">
        <f>ROUND(_xlfn.NORM.INV(N747,Params!$B$13,Params!$B$14)+Params!$B$17+Params!$B$18*N747,1)</f>
        <v/>
      </c>
    </row>
    <row r="748">
      <c r="A748" s="11" t="n">
        <v>747</v>
      </c>
      <c r="B748" s="12">
        <f>INT((A748-1)/122)+1</f>
        <v/>
      </c>
      <c r="C748" s="13" t="n">
        <v>0.236756</v>
      </c>
      <c r="D748" s="13" t="n">
        <v>0.289264</v>
      </c>
      <c r="E748" s="13" t="n">
        <v>0.188028</v>
      </c>
      <c r="F748" s="13" t="n">
        <v>0.444378</v>
      </c>
      <c r="G748" s="13" t="n">
        <v>0.147401</v>
      </c>
      <c r="H748" s="13" t="n">
        <v>0.002125</v>
      </c>
      <c r="I748" s="13" t="n">
        <v>0.035362</v>
      </c>
      <c r="J748" s="13" t="n">
        <v>0.851752</v>
      </c>
      <c r="K748" s="13" t="n">
        <v>0.669539</v>
      </c>
      <c r="L748" s="13" t="n">
        <v>0.933847</v>
      </c>
      <c r="M748" s="13" t="n">
        <v>0.299838</v>
      </c>
      <c r="N748" s="13" t="n">
        <v>0.591394</v>
      </c>
      <c r="O748" s="9">
        <f>IF(C748&lt;=1-Params!$B$4,0,MAX(0.1,ROUND(_xlfn.GAMMA.INV((C748-(1-Params!$B$4))/Params!$B$4,Params!$B$5,Params!$B$6),1)))</f>
        <v/>
      </c>
      <c r="P748" s="9">
        <f>IF(D748&lt;=1-Params!$B$7,0,ROUND(_xlfn.GAMMA.INV((D748-(1-Params!$B$7))/Params!$B$7,Params!$B$8,Params!$B$9),3))</f>
        <v/>
      </c>
      <c r="Q748" s="9">
        <f>IF(E748&lt;=1-Params!$B$4,0,MAX(0.1,ROUND(_xlfn.GAMMA.INV((E748-(1-Params!$B$4))/Params!$B$4,Params!$B$5,Params!$B$6),1)))</f>
        <v/>
      </c>
      <c r="R748" s="9">
        <f>IF(F748&lt;=1-Params!$B$7,0,ROUND(_xlfn.GAMMA.INV((F748-(1-Params!$B$7))/Params!$B$7,Params!$B$8,Params!$B$9),3))</f>
        <v/>
      </c>
      <c r="S748" s="9">
        <f>IF(G748&lt;=1-Params!$B$7,0,ROUND((Params!$B$10+Params!$B$11*G748^Params!$B$12)*_xlfn.GAMMA.INV((G748-(1-Params!$B$7))/Params!$B$7,Params!$B$8,Params!$B$9),3))</f>
        <v/>
      </c>
      <c r="T748" s="9">
        <f>IF(H748&lt;=1-Params!$B$4,0,MAX(0.1,ROUND((Params!$B$10+Params!$B$11*H748^Params!$B$12)*_xlfn.GAMMA.INV((H748-(1-Params!$B$4))/Params!$B$4,Params!$B$5,Params!$B$6),1)))</f>
        <v/>
      </c>
      <c r="U748" s="9">
        <f>ROUND(_xlfn.NORM.INV(I748,Params!$B$13,Params!$B$14),1)</f>
        <v/>
      </c>
      <c r="V748" s="9">
        <f>ROUND(_xlfn.NORM.INV(J748,Params!$B$15,Params!$B$16),2)</f>
        <v/>
      </c>
      <c r="W748" s="9">
        <f>ROUND(_xlfn.NORM.INV(K748,Params!$B$13,Params!$B$14),1)</f>
        <v/>
      </c>
      <c r="X748" s="9">
        <f>ROUND(_xlfn.NORM.INV(L748,Params!$B$15,Params!$B$16),2)</f>
        <v/>
      </c>
      <c r="Y748" s="9">
        <f>ROUND(_xlfn.NORM.INV(M748,Params!$B$15,Params!$B$16)+Params!$B$17+Params!$B$18*M748,2)</f>
        <v/>
      </c>
      <c r="Z748" s="9">
        <f>ROUND(_xlfn.NORM.INV(N748,Params!$B$13,Params!$B$14)+Params!$B$17+Params!$B$18*N748,1)</f>
        <v/>
      </c>
    </row>
    <row r="749">
      <c r="A749" s="11" t="n">
        <v>748</v>
      </c>
      <c r="B749" s="12">
        <f>INT((A749-1)/122)+1</f>
        <v/>
      </c>
      <c r="C749" s="13" t="n">
        <v>0.236568</v>
      </c>
      <c r="D749" s="13" t="n">
        <v>0.259882</v>
      </c>
      <c r="E749" s="13" t="n">
        <v>0.46811</v>
      </c>
      <c r="F749" s="13" t="n">
        <v>0.1612</v>
      </c>
      <c r="G749" s="13" t="n">
        <v>0.064632</v>
      </c>
      <c r="H749" s="13" t="n">
        <v>0.046737</v>
      </c>
      <c r="I749" s="13" t="n">
        <v>0.166049</v>
      </c>
      <c r="J749" s="13" t="n">
        <v>0.914708</v>
      </c>
      <c r="K749" s="13" t="n">
        <v>0.912384</v>
      </c>
      <c r="L749" s="13" t="n">
        <v>0.8856810000000001</v>
      </c>
      <c r="M749" s="13" t="n">
        <v>0.439318</v>
      </c>
      <c r="N749" s="13" t="n">
        <v>0.542871</v>
      </c>
      <c r="O749" s="9">
        <f>IF(C749&lt;=1-Params!$B$4,0,MAX(0.1,ROUND(_xlfn.GAMMA.INV((C749-(1-Params!$B$4))/Params!$B$4,Params!$B$5,Params!$B$6),1)))</f>
        <v/>
      </c>
      <c r="P749" s="9">
        <f>IF(D749&lt;=1-Params!$B$7,0,ROUND(_xlfn.GAMMA.INV((D749-(1-Params!$B$7))/Params!$B$7,Params!$B$8,Params!$B$9),3))</f>
        <v/>
      </c>
      <c r="Q749" s="9">
        <f>IF(E749&lt;=1-Params!$B$4,0,MAX(0.1,ROUND(_xlfn.GAMMA.INV((E749-(1-Params!$B$4))/Params!$B$4,Params!$B$5,Params!$B$6),1)))</f>
        <v/>
      </c>
      <c r="R749" s="9">
        <f>IF(F749&lt;=1-Params!$B$7,0,ROUND(_xlfn.GAMMA.INV((F749-(1-Params!$B$7))/Params!$B$7,Params!$B$8,Params!$B$9),3))</f>
        <v/>
      </c>
      <c r="S749" s="9">
        <f>IF(G749&lt;=1-Params!$B$7,0,ROUND((Params!$B$10+Params!$B$11*G749^Params!$B$12)*_xlfn.GAMMA.INV((G749-(1-Params!$B$7))/Params!$B$7,Params!$B$8,Params!$B$9),3))</f>
        <v/>
      </c>
      <c r="T749" s="9">
        <f>IF(H749&lt;=1-Params!$B$4,0,MAX(0.1,ROUND((Params!$B$10+Params!$B$11*H749^Params!$B$12)*_xlfn.GAMMA.INV((H749-(1-Params!$B$4))/Params!$B$4,Params!$B$5,Params!$B$6),1)))</f>
        <v/>
      </c>
      <c r="U749" s="9">
        <f>ROUND(_xlfn.NORM.INV(I749,Params!$B$13,Params!$B$14),1)</f>
        <v/>
      </c>
      <c r="V749" s="9">
        <f>ROUND(_xlfn.NORM.INV(J749,Params!$B$15,Params!$B$16),2)</f>
        <v/>
      </c>
      <c r="W749" s="9">
        <f>ROUND(_xlfn.NORM.INV(K749,Params!$B$13,Params!$B$14),1)</f>
        <v/>
      </c>
      <c r="X749" s="9">
        <f>ROUND(_xlfn.NORM.INV(L749,Params!$B$15,Params!$B$16),2)</f>
        <v/>
      </c>
      <c r="Y749" s="9">
        <f>ROUND(_xlfn.NORM.INV(M749,Params!$B$15,Params!$B$16)+Params!$B$17+Params!$B$18*M749,2)</f>
        <v/>
      </c>
      <c r="Z749" s="9">
        <f>ROUND(_xlfn.NORM.INV(N749,Params!$B$13,Params!$B$14)+Params!$B$17+Params!$B$18*N749,1)</f>
        <v/>
      </c>
    </row>
    <row r="750">
      <c r="A750" s="11" t="n">
        <v>749</v>
      </c>
      <c r="B750" s="12">
        <f>INT((A750-1)/122)+1</f>
        <v/>
      </c>
      <c r="C750" s="13" t="n">
        <v>0.8975340000000001</v>
      </c>
      <c r="D750" s="13" t="n">
        <v>0.8043360000000001</v>
      </c>
      <c r="E750" s="13" t="n">
        <v>0.228374</v>
      </c>
      <c r="F750" s="13" t="n">
        <v>0.279409</v>
      </c>
      <c r="G750" s="13" t="n">
        <v>0.700596</v>
      </c>
      <c r="H750" s="13" t="n">
        <v>0.215999</v>
      </c>
      <c r="I750" s="13" t="n">
        <v>0.20348</v>
      </c>
      <c r="J750" s="13" t="n">
        <v>0.8103320000000001</v>
      </c>
      <c r="K750" s="13" t="n">
        <v>0.836452</v>
      </c>
      <c r="L750" s="13" t="n">
        <v>0.7631599999999999</v>
      </c>
      <c r="M750" s="13" t="n">
        <v>0.07224</v>
      </c>
      <c r="N750" s="13" t="n">
        <v>0.119117</v>
      </c>
      <c r="O750" s="9">
        <f>IF(C750&lt;=1-Params!$B$4,0,MAX(0.1,ROUND(_xlfn.GAMMA.INV((C750-(1-Params!$B$4))/Params!$B$4,Params!$B$5,Params!$B$6),1)))</f>
        <v/>
      </c>
      <c r="P750" s="9">
        <f>IF(D750&lt;=1-Params!$B$7,0,ROUND(_xlfn.GAMMA.INV((D750-(1-Params!$B$7))/Params!$B$7,Params!$B$8,Params!$B$9),3))</f>
        <v/>
      </c>
      <c r="Q750" s="9">
        <f>IF(E750&lt;=1-Params!$B$4,0,MAX(0.1,ROUND(_xlfn.GAMMA.INV((E750-(1-Params!$B$4))/Params!$B$4,Params!$B$5,Params!$B$6),1)))</f>
        <v/>
      </c>
      <c r="R750" s="9">
        <f>IF(F750&lt;=1-Params!$B$7,0,ROUND(_xlfn.GAMMA.INV((F750-(1-Params!$B$7))/Params!$B$7,Params!$B$8,Params!$B$9),3))</f>
        <v/>
      </c>
      <c r="S750" s="9">
        <f>IF(G750&lt;=1-Params!$B$7,0,ROUND((Params!$B$10+Params!$B$11*G750^Params!$B$12)*_xlfn.GAMMA.INV((G750-(1-Params!$B$7))/Params!$B$7,Params!$B$8,Params!$B$9),3))</f>
        <v/>
      </c>
      <c r="T750" s="9">
        <f>IF(H750&lt;=1-Params!$B$4,0,MAX(0.1,ROUND((Params!$B$10+Params!$B$11*H750^Params!$B$12)*_xlfn.GAMMA.INV((H750-(1-Params!$B$4))/Params!$B$4,Params!$B$5,Params!$B$6),1)))</f>
        <v/>
      </c>
      <c r="U750" s="9">
        <f>ROUND(_xlfn.NORM.INV(I750,Params!$B$13,Params!$B$14),1)</f>
        <v/>
      </c>
      <c r="V750" s="9">
        <f>ROUND(_xlfn.NORM.INV(J750,Params!$B$15,Params!$B$16),2)</f>
        <v/>
      </c>
      <c r="W750" s="9">
        <f>ROUND(_xlfn.NORM.INV(K750,Params!$B$13,Params!$B$14),1)</f>
        <v/>
      </c>
      <c r="X750" s="9">
        <f>ROUND(_xlfn.NORM.INV(L750,Params!$B$15,Params!$B$16),2)</f>
        <v/>
      </c>
      <c r="Y750" s="9">
        <f>ROUND(_xlfn.NORM.INV(M750,Params!$B$15,Params!$B$16)+Params!$B$17+Params!$B$18*M750,2)</f>
        <v/>
      </c>
      <c r="Z750" s="9">
        <f>ROUND(_xlfn.NORM.INV(N750,Params!$B$13,Params!$B$14)+Params!$B$17+Params!$B$18*N750,1)</f>
        <v/>
      </c>
    </row>
    <row r="751">
      <c r="A751" s="11" t="n">
        <v>750</v>
      </c>
      <c r="B751" s="12">
        <f>INT((A751-1)/122)+1</f>
        <v/>
      </c>
      <c r="C751" s="13" t="n">
        <v>0.623194</v>
      </c>
      <c r="D751" s="13" t="n">
        <v>0.290973</v>
      </c>
      <c r="E751" s="13" t="n">
        <v>0.02369</v>
      </c>
      <c r="F751" s="13" t="n">
        <v>0.456918</v>
      </c>
      <c r="G751" s="13" t="n">
        <v>0.969139</v>
      </c>
      <c r="H751" s="13" t="n">
        <v>0.376275</v>
      </c>
      <c r="I751" s="13" t="n">
        <v>0.282272</v>
      </c>
      <c r="J751" s="13" t="n">
        <v>0.554879</v>
      </c>
      <c r="K751" s="13" t="n">
        <v>0.122246</v>
      </c>
      <c r="L751" s="13" t="n">
        <v>0.371349</v>
      </c>
      <c r="M751" s="13" t="n">
        <v>0.187889</v>
      </c>
      <c r="N751" s="13" t="n">
        <v>0.441574</v>
      </c>
      <c r="O751" s="9">
        <f>IF(C751&lt;=1-Params!$B$4,0,MAX(0.1,ROUND(_xlfn.GAMMA.INV((C751-(1-Params!$B$4))/Params!$B$4,Params!$B$5,Params!$B$6),1)))</f>
        <v/>
      </c>
      <c r="P751" s="9">
        <f>IF(D751&lt;=1-Params!$B$7,0,ROUND(_xlfn.GAMMA.INV((D751-(1-Params!$B$7))/Params!$B$7,Params!$B$8,Params!$B$9),3))</f>
        <v/>
      </c>
      <c r="Q751" s="9">
        <f>IF(E751&lt;=1-Params!$B$4,0,MAX(0.1,ROUND(_xlfn.GAMMA.INV((E751-(1-Params!$B$4))/Params!$B$4,Params!$B$5,Params!$B$6),1)))</f>
        <v/>
      </c>
      <c r="R751" s="9">
        <f>IF(F751&lt;=1-Params!$B$7,0,ROUND(_xlfn.GAMMA.INV((F751-(1-Params!$B$7))/Params!$B$7,Params!$B$8,Params!$B$9),3))</f>
        <v/>
      </c>
      <c r="S751" s="9">
        <f>IF(G751&lt;=1-Params!$B$7,0,ROUND((Params!$B$10+Params!$B$11*G751^Params!$B$12)*_xlfn.GAMMA.INV((G751-(1-Params!$B$7))/Params!$B$7,Params!$B$8,Params!$B$9),3))</f>
        <v/>
      </c>
      <c r="T751" s="9">
        <f>IF(H751&lt;=1-Params!$B$4,0,MAX(0.1,ROUND((Params!$B$10+Params!$B$11*H751^Params!$B$12)*_xlfn.GAMMA.INV((H751-(1-Params!$B$4))/Params!$B$4,Params!$B$5,Params!$B$6),1)))</f>
        <v/>
      </c>
      <c r="U751" s="9">
        <f>ROUND(_xlfn.NORM.INV(I751,Params!$B$13,Params!$B$14),1)</f>
        <v/>
      </c>
      <c r="V751" s="9">
        <f>ROUND(_xlfn.NORM.INV(J751,Params!$B$15,Params!$B$16),2)</f>
        <v/>
      </c>
      <c r="W751" s="9">
        <f>ROUND(_xlfn.NORM.INV(K751,Params!$B$13,Params!$B$14),1)</f>
        <v/>
      </c>
      <c r="X751" s="9">
        <f>ROUND(_xlfn.NORM.INV(L751,Params!$B$15,Params!$B$16),2)</f>
        <v/>
      </c>
      <c r="Y751" s="9">
        <f>ROUND(_xlfn.NORM.INV(M751,Params!$B$15,Params!$B$16)+Params!$B$17+Params!$B$18*M751,2)</f>
        <v/>
      </c>
      <c r="Z751" s="9">
        <f>ROUND(_xlfn.NORM.INV(N751,Params!$B$13,Params!$B$14)+Params!$B$17+Params!$B$18*N751,1)</f>
        <v/>
      </c>
    </row>
    <row r="752">
      <c r="A752" s="11" t="n">
        <v>751</v>
      </c>
      <c r="B752" s="12">
        <f>INT((A752-1)/122)+1</f>
        <v/>
      </c>
      <c r="C752" s="13" t="n">
        <v>0.214118</v>
      </c>
      <c r="D752" s="13" t="n">
        <v>0.863531</v>
      </c>
      <c r="E752" s="13" t="n">
        <v>0.837446</v>
      </c>
      <c r="F752" s="13" t="n">
        <v>0.56724</v>
      </c>
      <c r="G752" s="13" t="n">
        <v>0.973695</v>
      </c>
      <c r="H752" s="13" t="n">
        <v>0.357431</v>
      </c>
      <c r="I752" s="13" t="n">
        <v>0.07553600000000001</v>
      </c>
      <c r="J752" s="13" t="n">
        <v>0.282756</v>
      </c>
      <c r="K752" s="13" t="n">
        <v>0.429557</v>
      </c>
      <c r="L752" s="13" t="n">
        <v>0.942959</v>
      </c>
      <c r="M752" s="13" t="n">
        <v>0.468822</v>
      </c>
      <c r="N752" s="13" t="n">
        <v>0.532544</v>
      </c>
      <c r="O752" s="9">
        <f>IF(C752&lt;=1-Params!$B$4,0,MAX(0.1,ROUND(_xlfn.GAMMA.INV((C752-(1-Params!$B$4))/Params!$B$4,Params!$B$5,Params!$B$6),1)))</f>
        <v/>
      </c>
      <c r="P752" s="9">
        <f>IF(D752&lt;=1-Params!$B$7,0,ROUND(_xlfn.GAMMA.INV((D752-(1-Params!$B$7))/Params!$B$7,Params!$B$8,Params!$B$9),3))</f>
        <v/>
      </c>
      <c r="Q752" s="9">
        <f>IF(E752&lt;=1-Params!$B$4,0,MAX(0.1,ROUND(_xlfn.GAMMA.INV((E752-(1-Params!$B$4))/Params!$B$4,Params!$B$5,Params!$B$6),1)))</f>
        <v/>
      </c>
      <c r="R752" s="9">
        <f>IF(F752&lt;=1-Params!$B$7,0,ROUND(_xlfn.GAMMA.INV((F752-(1-Params!$B$7))/Params!$B$7,Params!$B$8,Params!$B$9),3))</f>
        <v/>
      </c>
      <c r="S752" s="9">
        <f>IF(G752&lt;=1-Params!$B$7,0,ROUND((Params!$B$10+Params!$B$11*G752^Params!$B$12)*_xlfn.GAMMA.INV((G752-(1-Params!$B$7))/Params!$B$7,Params!$B$8,Params!$B$9),3))</f>
        <v/>
      </c>
      <c r="T752" s="9">
        <f>IF(H752&lt;=1-Params!$B$4,0,MAX(0.1,ROUND((Params!$B$10+Params!$B$11*H752^Params!$B$12)*_xlfn.GAMMA.INV((H752-(1-Params!$B$4))/Params!$B$4,Params!$B$5,Params!$B$6),1)))</f>
        <v/>
      </c>
      <c r="U752" s="9">
        <f>ROUND(_xlfn.NORM.INV(I752,Params!$B$13,Params!$B$14),1)</f>
        <v/>
      </c>
      <c r="V752" s="9">
        <f>ROUND(_xlfn.NORM.INV(J752,Params!$B$15,Params!$B$16),2)</f>
        <v/>
      </c>
      <c r="W752" s="9">
        <f>ROUND(_xlfn.NORM.INV(K752,Params!$B$13,Params!$B$14),1)</f>
        <v/>
      </c>
      <c r="X752" s="9">
        <f>ROUND(_xlfn.NORM.INV(L752,Params!$B$15,Params!$B$16),2)</f>
        <v/>
      </c>
      <c r="Y752" s="9">
        <f>ROUND(_xlfn.NORM.INV(M752,Params!$B$15,Params!$B$16)+Params!$B$17+Params!$B$18*M752,2)</f>
        <v/>
      </c>
      <c r="Z752" s="9">
        <f>ROUND(_xlfn.NORM.INV(N752,Params!$B$13,Params!$B$14)+Params!$B$17+Params!$B$18*N752,1)</f>
        <v/>
      </c>
    </row>
    <row r="753">
      <c r="A753" s="11" t="n">
        <v>752</v>
      </c>
      <c r="B753" s="12">
        <f>INT((A753-1)/122)+1</f>
        <v/>
      </c>
      <c r="C753" s="13" t="n">
        <v>0.055592</v>
      </c>
      <c r="D753" s="13" t="n">
        <v>0.547095</v>
      </c>
      <c r="E753" s="13" t="n">
        <v>0.757675</v>
      </c>
      <c r="F753" s="13" t="n">
        <v>0.690796</v>
      </c>
      <c r="G753" s="13" t="n">
        <v>0.695124</v>
      </c>
      <c r="H753" s="13" t="n">
        <v>0.561988</v>
      </c>
      <c r="I753" s="13" t="n">
        <v>0.459436</v>
      </c>
      <c r="J753" s="13" t="n">
        <v>0.406668</v>
      </c>
      <c r="K753" s="13" t="n">
        <v>0.378086</v>
      </c>
      <c r="L753" s="13" t="n">
        <v>0.945806</v>
      </c>
      <c r="M753" s="13" t="n">
        <v>0.726543</v>
      </c>
      <c r="N753" s="13" t="n">
        <v>0.804432</v>
      </c>
      <c r="O753" s="9">
        <f>IF(C753&lt;=1-Params!$B$4,0,MAX(0.1,ROUND(_xlfn.GAMMA.INV((C753-(1-Params!$B$4))/Params!$B$4,Params!$B$5,Params!$B$6),1)))</f>
        <v/>
      </c>
      <c r="P753" s="9">
        <f>IF(D753&lt;=1-Params!$B$7,0,ROUND(_xlfn.GAMMA.INV((D753-(1-Params!$B$7))/Params!$B$7,Params!$B$8,Params!$B$9),3))</f>
        <v/>
      </c>
      <c r="Q753" s="9">
        <f>IF(E753&lt;=1-Params!$B$4,0,MAX(0.1,ROUND(_xlfn.GAMMA.INV((E753-(1-Params!$B$4))/Params!$B$4,Params!$B$5,Params!$B$6),1)))</f>
        <v/>
      </c>
      <c r="R753" s="9">
        <f>IF(F753&lt;=1-Params!$B$7,0,ROUND(_xlfn.GAMMA.INV((F753-(1-Params!$B$7))/Params!$B$7,Params!$B$8,Params!$B$9),3))</f>
        <v/>
      </c>
      <c r="S753" s="9">
        <f>IF(G753&lt;=1-Params!$B$7,0,ROUND((Params!$B$10+Params!$B$11*G753^Params!$B$12)*_xlfn.GAMMA.INV((G753-(1-Params!$B$7))/Params!$B$7,Params!$B$8,Params!$B$9),3))</f>
        <v/>
      </c>
      <c r="T753" s="9">
        <f>IF(H753&lt;=1-Params!$B$4,0,MAX(0.1,ROUND((Params!$B$10+Params!$B$11*H753^Params!$B$12)*_xlfn.GAMMA.INV((H753-(1-Params!$B$4))/Params!$B$4,Params!$B$5,Params!$B$6),1)))</f>
        <v/>
      </c>
      <c r="U753" s="9">
        <f>ROUND(_xlfn.NORM.INV(I753,Params!$B$13,Params!$B$14),1)</f>
        <v/>
      </c>
      <c r="V753" s="9">
        <f>ROUND(_xlfn.NORM.INV(J753,Params!$B$15,Params!$B$16),2)</f>
        <v/>
      </c>
      <c r="W753" s="9">
        <f>ROUND(_xlfn.NORM.INV(K753,Params!$B$13,Params!$B$14),1)</f>
        <v/>
      </c>
      <c r="X753" s="9">
        <f>ROUND(_xlfn.NORM.INV(L753,Params!$B$15,Params!$B$16),2)</f>
        <v/>
      </c>
      <c r="Y753" s="9">
        <f>ROUND(_xlfn.NORM.INV(M753,Params!$B$15,Params!$B$16)+Params!$B$17+Params!$B$18*M753,2)</f>
        <v/>
      </c>
      <c r="Z753" s="9">
        <f>ROUND(_xlfn.NORM.INV(N753,Params!$B$13,Params!$B$14)+Params!$B$17+Params!$B$18*N753,1)</f>
        <v/>
      </c>
    </row>
    <row r="754">
      <c r="A754" s="11" t="n">
        <v>753</v>
      </c>
      <c r="B754" s="12">
        <f>INT((A754-1)/122)+1</f>
        <v/>
      </c>
      <c r="C754" s="13" t="n">
        <v>0.148491</v>
      </c>
      <c r="D754" s="13" t="n">
        <v>0.460427</v>
      </c>
      <c r="E754" s="13" t="n">
        <v>0.9230390000000001</v>
      </c>
      <c r="F754" s="13" t="n">
        <v>0.423108</v>
      </c>
      <c r="G754" s="13" t="n">
        <v>0.206513</v>
      </c>
      <c r="H754" s="13" t="n">
        <v>0.528304</v>
      </c>
      <c r="I754" s="13" t="n">
        <v>0.576424</v>
      </c>
      <c r="J754" s="13" t="n">
        <v>0.318644</v>
      </c>
      <c r="K754" s="13" t="n">
        <v>0.572398</v>
      </c>
      <c r="L754" s="13" t="n">
        <v>0.937739</v>
      </c>
      <c r="M754" s="13" t="n">
        <v>0.763892</v>
      </c>
      <c r="N754" s="13" t="n">
        <v>0.386273</v>
      </c>
      <c r="O754" s="9">
        <f>IF(C754&lt;=1-Params!$B$4,0,MAX(0.1,ROUND(_xlfn.GAMMA.INV((C754-(1-Params!$B$4))/Params!$B$4,Params!$B$5,Params!$B$6),1)))</f>
        <v/>
      </c>
      <c r="P754" s="9">
        <f>IF(D754&lt;=1-Params!$B$7,0,ROUND(_xlfn.GAMMA.INV((D754-(1-Params!$B$7))/Params!$B$7,Params!$B$8,Params!$B$9),3))</f>
        <v/>
      </c>
      <c r="Q754" s="9">
        <f>IF(E754&lt;=1-Params!$B$4,0,MAX(0.1,ROUND(_xlfn.GAMMA.INV((E754-(1-Params!$B$4))/Params!$B$4,Params!$B$5,Params!$B$6),1)))</f>
        <v/>
      </c>
      <c r="R754" s="9">
        <f>IF(F754&lt;=1-Params!$B$7,0,ROUND(_xlfn.GAMMA.INV((F754-(1-Params!$B$7))/Params!$B$7,Params!$B$8,Params!$B$9),3))</f>
        <v/>
      </c>
      <c r="S754" s="9">
        <f>IF(G754&lt;=1-Params!$B$7,0,ROUND((Params!$B$10+Params!$B$11*G754^Params!$B$12)*_xlfn.GAMMA.INV((G754-(1-Params!$B$7))/Params!$B$7,Params!$B$8,Params!$B$9),3))</f>
        <v/>
      </c>
      <c r="T754" s="9">
        <f>IF(H754&lt;=1-Params!$B$4,0,MAX(0.1,ROUND((Params!$B$10+Params!$B$11*H754^Params!$B$12)*_xlfn.GAMMA.INV((H754-(1-Params!$B$4))/Params!$B$4,Params!$B$5,Params!$B$6),1)))</f>
        <v/>
      </c>
      <c r="U754" s="9">
        <f>ROUND(_xlfn.NORM.INV(I754,Params!$B$13,Params!$B$14),1)</f>
        <v/>
      </c>
      <c r="V754" s="9">
        <f>ROUND(_xlfn.NORM.INV(J754,Params!$B$15,Params!$B$16),2)</f>
        <v/>
      </c>
      <c r="W754" s="9">
        <f>ROUND(_xlfn.NORM.INV(K754,Params!$B$13,Params!$B$14),1)</f>
        <v/>
      </c>
      <c r="X754" s="9">
        <f>ROUND(_xlfn.NORM.INV(L754,Params!$B$15,Params!$B$16),2)</f>
        <v/>
      </c>
      <c r="Y754" s="9">
        <f>ROUND(_xlfn.NORM.INV(M754,Params!$B$15,Params!$B$16)+Params!$B$17+Params!$B$18*M754,2)</f>
        <v/>
      </c>
      <c r="Z754" s="9">
        <f>ROUND(_xlfn.NORM.INV(N754,Params!$B$13,Params!$B$14)+Params!$B$17+Params!$B$18*N754,1)</f>
        <v/>
      </c>
    </row>
    <row r="755">
      <c r="A755" s="11" t="n">
        <v>754</v>
      </c>
      <c r="B755" s="12">
        <f>INT((A755-1)/122)+1</f>
        <v/>
      </c>
      <c r="C755" s="13" t="n">
        <v>0.026041</v>
      </c>
      <c r="D755" s="13" t="n">
        <v>0.007526</v>
      </c>
      <c r="E755" s="13" t="n">
        <v>0.892531</v>
      </c>
      <c r="F755" s="13" t="n">
        <v>0.524415</v>
      </c>
      <c r="G755" s="13" t="n">
        <v>0.049918</v>
      </c>
      <c r="H755" s="13" t="n">
        <v>0.856809</v>
      </c>
      <c r="I755" s="13" t="n">
        <v>0.199727</v>
      </c>
      <c r="J755" s="13" t="n">
        <v>0.050017</v>
      </c>
      <c r="K755" s="13" t="n">
        <v>0.6962390000000001</v>
      </c>
      <c r="L755" s="13" t="n">
        <v>0.651467</v>
      </c>
      <c r="M755" s="13" t="n">
        <v>0.51175</v>
      </c>
      <c r="N755" s="13" t="n">
        <v>0.615141</v>
      </c>
      <c r="O755" s="9">
        <f>IF(C755&lt;=1-Params!$B$4,0,MAX(0.1,ROUND(_xlfn.GAMMA.INV((C755-(1-Params!$B$4))/Params!$B$4,Params!$B$5,Params!$B$6),1)))</f>
        <v/>
      </c>
      <c r="P755" s="9">
        <f>IF(D755&lt;=1-Params!$B$7,0,ROUND(_xlfn.GAMMA.INV((D755-(1-Params!$B$7))/Params!$B$7,Params!$B$8,Params!$B$9),3))</f>
        <v/>
      </c>
      <c r="Q755" s="9">
        <f>IF(E755&lt;=1-Params!$B$4,0,MAX(0.1,ROUND(_xlfn.GAMMA.INV((E755-(1-Params!$B$4))/Params!$B$4,Params!$B$5,Params!$B$6),1)))</f>
        <v/>
      </c>
      <c r="R755" s="9">
        <f>IF(F755&lt;=1-Params!$B$7,0,ROUND(_xlfn.GAMMA.INV((F755-(1-Params!$B$7))/Params!$B$7,Params!$B$8,Params!$B$9),3))</f>
        <v/>
      </c>
      <c r="S755" s="9">
        <f>IF(G755&lt;=1-Params!$B$7,0,ROUND((Params!$B$10+Params!$B$11*G755^Params!$B$12)*_xlfn.GAMMA.INV((G755-(1-Params!$B$7))/Params!$B$7,Params!$B$8,Params!$B$9),3))</f>
        <v/>
      </c>
      <c r="T755" s="9">
        <f>IF(H755&lt;=1-Params!$B$4,0,MAX(0.1,ROUND((Params!$B$10+Params!$B$11*H755^Params!$B$12)*_xlfn.GAMMA.INV((H755-(1-Params!$B$4))/Params!$B$4,Params!$B$5,Params!$B$6),1)))</f>
        <v/>
      </c>
      <c r="U755" s="9">
        <f>ROUND(_xlfn.NORM.INV(I755,Params!$B$13,Params!$B$14),1)</f>
        <v/>
      </c>
      <c r="V755" s="9">
        <f>ROUND(_xlfn.NORM.INV(J755,Params!$B$15,Params!$B$16),2)</f>
        <v/>
      </c>
      <c r="W755" s="9">
        <f>ROUND(_xlfn.NORM.INV(K755,Params!$B$13,Params!$B$14),1)</f>
        <v/>
      </c>
      <c r="X755" s="9">
        <f>ROUND(_xlfn.NORM.INV(L755,Params!$B$15,Params!$B$16),2)</f>
        <v/>
      </c>
      <c r="Y755" s="9">
        <f>ROUND(_xlfn.NORM.INV(M755,Params!$B$15,Params!$B$16)+Params!$B$17+Params!$B$18*M755,2)</f>
        <v/>
      </c>
      <c r="Z755" s="9">
        <f>ROUND(_xlfn.NORM.INV(N755,Params!$B$13,Params!$B$14)+Params!$B$17+Params!$B$18*N755,1)</f>
        <v/>
      </c>
    </row>
    <row r="756">
      <c r="A756" s="11" t="n">
        <v>755</v>
      </c>
      <c r="B756" s="12">
        <f>INT((A756-1)/122)+1</f>
        <v/>
      </c>
      <c r="C756" s="13" t="n">
        <v>0.339592</v>
      </c>
      <c r="D756" s="13" t="n">
        <v>0.165672</v>
      </c>
      <c r="E756" s="13" t="n">
        <v>0.649199</v>
      </c>
      <c r="F756" s="13" t="n">
        <v>0.506298</v>
      </c>
      <c r="G756" s="13" t="n">
        <v>0.128871</v>
      </c>
      <c r="H756" s="13" t="n">
        <v>0.949231</v>
      </c>
      <c r="I756" s="13" t="n">
        <v>0.355414</v>
      </c>
      <c r="J756" s="13" t="n">
        <v>0.164712</v>
      </c>
      <c r="K756" s="13" t="n">
        <v>0.907274</v>
      </c>
      <c r="L756" s="13" t="n">
        <v>0.865883</v>
      </c>
      <c r="M756" s="13" t="n">
        <v>0.16988</v>
      </c>
      <c r="N756" s="13" t="n">
        <v>0.660793</v>
      </c>
      <c r="O756" s="9">
        <f>IF(C756&lt;=1-Params!$B$4,0,MAX(0.1,ROUND(_xlfn.GAMMA.INV((C756-(1-Params!$B$4))/Params!$B$4,Params!$B$5,Params!$B$6),1)))</f>
        <v/>
      </c>
      <c r="P756" s="9">
        <f>IF(D756&lt;=1-Params!$B$7,0,ROUND(_xlfn.GAMMA.INV((D756-(1-Params!$B$7))/Params!$B$7,Params!$B$8,Params!$B$9),3))</f>
        <v/>
      </c>
      <c r="Q756" s="9">
        <f>IF(E756&lt;=1-Params!$B$4,0,MAX(0.1,ROUND(_xlfn.GAMMA.INV((E756-(1-Params!$B$4))/Params!$B$4,Params!$B$5,Params!$B$6),1)))</f>
        <v/>
      </c>
      <c r="R756" s="9">
        <f>IF(F756&lt;=1-Params!$B$7,0,ROUND(_xlfn.GAMMA.INV((F756-(1-Params!$B$7))/Params!$B$7,Params!$B$8,Params!$B$9),3))</f>
        <v/>
      </c>
      <c r="S756" s="9">
        <f>IF(G756&lt;=1-Params!$B$7,0,ROUND((Params!$B$10+Params!$B$11*G756^Params!$B$12)*_xlfn.GAMMA.INV((G756-(1-Params!$B$7))/Params!$B$7,Params!$B$8,Params!$B$9),3))</f>
        <v/>
      </c>
      <c r="T756" s="9">
        <f>IF(H756&lt;=1-Params!$B$4,0,MAX(0.1,ROUND((Params!$B$10+Params!$B$11*H756^Params!$B$12)*_xlfn.GAMMA.INV((H756-(1-Params!$B$4))/Params!$B$4,Params!$B$5,Params!$B$6),1)))</f>
        <v/>
      </c>
      <c r="U756" s="9">
        <f>ROUND(_xlfn.NORM.INV(I756,Params!$B$13,Params!$B$14),1)</f>
        <v/>
      </c>
      <c r="V756" s="9">
        <f>ROUND(_xlfn.NORM.INV(J756,Params!$B$15,Params!$B$16),2)</f>
        <v/>
      </c>
      <c r="W756" s="9">
        <f>ROUND(_xlfn.NORM.INV(K756,Params!$B$13,Params!$B$14),1)</f>
        <v/>
      </c>
      <c r="X756" s="9">
        <f>ROUND(_xlfn.NORM.INV(L756,Params!$B$15,Params!$B$16),2)</f>
        <v/>
      </c>
      <c r="Y756" s="9">
        <f>ROUND(_xlfn.NORM.INV(M756,Params!$B$15,Params!$B$16)+Params!$B$17+Params!$B$18*M756,2)</f>
        <v/>
      </c>
      <c r="Z756" s="9">
        <f>ROUND(_xlfn.NORM.INV(N756,Params!$B$13,Params!$B$14)+Params!$B$17+Params!$B$18*N756,1)</f>
        <v/>
      </c>
    </row>
    <row r="757">
      <c r="A757" s="11" t="n">
        <v>756</v>
      </c>
      <c r="B757" s="12">
        <f>INT((A757-1)/122)+1</f>
        <v/>
      </c>
      <c r="C757" s="13" t="n">
        <v>0.939292</v>
      </c>
      <c r="D757" s="13" t="n">
        <v>0.058735</v>
      </c>
      <c r="E757" s="13" t="n">
        <v>0.504158</v>
      </c>
      <c r="F757" s="13" t="n">
        <v>0.820978</v>
      </c>
      <c r="G757" s="13" t="n">
        <v>0.908169</v>
      </c>
      <c r="H757" s="13" t="n">
        <v>0.636477</v>
      </c>
      <c r="I757" s="13" t="n">
        <v>0.289519</v>
      </c>
      <c r="J757" s="13" t="n">
        <v>0.00386</v>
      </c>
      <c r="K757" s="13" t="n">
        <v>0.489131</v>
      </c>
      <c r="L757" s="13" t="n">
        <v>0.986784</v>
      </c>
      <c r="M757" s="13" t="n">
        <v>0.043073</v>
      </c>
      <c r="N757" s="13" t="n">
        <v>0.624676</v>
      </c>
      <c r="O757" s="9">
        <f>IF(C757&lt;=1-Params!$B$4,0,MAX(0.1,ROUND(_xlfn.GAMMA.INV((C757-(1-Params!$B$4))/Params!$B$4,Params!$B$5,Params!$B$6),1)))</f>
        <v/>
      </c>
      <c r="P757" s="9">
        <f>IF(D757&lt;=1-Params!$B$7,0,ROUND(_xlfn.GAMMA.INV((D757-(1-Params!$B$7))/Params!$B$7,Params!$B$8,Params!$B$9),3))</f>
        <v/>
      </c>
      <c r="Q757" s="9">
        <f>IF(E757&lt;=1-Params!$B$4,0,MAX(0.1,ROUND(_xlfn.GAMMA.INV((E757-(1-Params!$B$4))/Params!$B$4,Params!$B$5,Params!$B$6),1)))</f>
        <v/>
      </c>
      <c r="R757" s="9">
        <f>IF(F757&lt;=1-Params!$B$7,0,ROUND(_xlfn.GAMMA.INV((F757-(1-Params!$B$7))/Params!$B$7,Params!$B$8,Params!$B$9),3))</f>
        <v/>
      </c>
      <c r="S757" s="9">
        <f>IF(G757&lt;=1-Params!$B$7,0,ROUND((Params!$B$10+Params!$B$11*G757^Params!$B$12)*_xlfn.GAMMA.INV((G757-(1-Params!$B$7))/Params!$B$7,Params!$B$8,Params!$B$9),3))</f>
        <v/>
      </c>
      <c r="T757" s="9">
        <f>IF(H757&lt;=1-Params!$B$4,0,MAX(0.1,ROUND((Params!$B$10+Params!$B$11*H757^Params!$B$12)*_xlfn.GAMMA.INV((H757-(1-Params!$B$4))/Params!$B$4,Params!$B$5,Params!$B$6),1)))</f>
        <v/>
      </c>
      <c r="U757" s="9">
        <f>ROUND(_xlfn.NORM.INV(I757,Params!$B$13,Params!$B$14),1)</f>
        <v/>
      </c>
      <c r="V757" s="9">
        <f>ROUND(_xlfn.NORM.INV(J757,Params!$B$15,Params!$B$16),2)</f>
        <v/>
      </c>
      <c r="W757" s="9">
        <f>ROUND(_xlfn.NORM.INV(K757,Params!$B$13,Params!$B$14),1)</f>
        <v/>
      </c>
      <c r="X757" s="9">
        <f>ROUND(_xlfn.NORM.INV(L757,Params!$B$15,Params!$B$16),2)</f>
        <v/>
      </c>
      <c r="Y757" s="9">
        <f>ROUND(_xlfn.NORM.INV(M757,Params!$B$15,Params!$B$16)+Params!$B$17+Params!$B$18*M757,2)</f>
        <v/>
      </c>
      <c r="Z757" s="9">
        <f>ROUND(_xlfn.NORM.INV(N757,Params!$B$13,Params!$B$14)+Params!$B$17+Params!$B$18*N757,1)</f>
        <v/>
      </c>
    </row>
    <row r="758">
      <c r="A758" s="11" t="n">
        <v>757</v>
      </c>
      <c r="B758" s="12">
        <f>INT((A758-1)/122)+1</f>
        <v/>
      </c>
      <c r="C758" s="13" t="n">
        <v>0.305493</v>
      </c>
      <c r="D758" s="13" t="n">
        <v>0.030968</v>
      </c>
      <c r="E758" s="13" t="n">
        <v>0.6749270000000001</v>
      </c>
      <c r="F758" s="13" t="n">
        <v>0.358942</v>
      </c>
      <c r="G758" s="13" t="n">
        <v>0.7214660000000001</v>
      </c>
      <c r="H758" s="13" t="n">
        <v>0.588581</v>
      </c>
      <c r="I758" s="13" t="n">
        <v>0.425546</v>
      </c>
      <c r="J758" s="13" t="n">
        <v>0.052607</v>
      </c>
      <c r="K758" s="13" t="n">
        <v>0.36569</v>
      </c>
      <c r="L758" s="13" t="n">
        <v>0.950968</v>
      </c>
      <c r="M758" s="13" t="n">
        <v>0.081645</v>
      </c>
      <c r="N758" s="13" t="n">
        <v>0.530761</v>
      </c>
      <c r="O758" s="9">
        <f>IF(C758&lt;=1-Params!$B$4,0,MAX(0.1,ROUND(_xlfn.GAMMA.INV((C758-(1-Params!$B$4))/Params!$B$4,Params!$B$5,Params!$B$6),1)))</f>
        <v/>
      </c>
      <c r="P758" s="9">
        <f>IF(D758&lt;=1-Params!$B$7,0,ROUND(_xlfn.GAMMA.INV((D758-(1-Params!$B$7))/Params!$B$7,Params!$B$8,Params!$B$9),3))</f>
        <v/>
      </c>
      <c r="Q758" s="9">
        <f>IF(E758&lt;=1-Params!$B$4,0,MAX(0.1,ROUND(_xlfn.GAMMA.INV((E758-(1-Params!$B$4))/Params!$B$4,Params!$B$5,Params!$B$6),1)))</f>
        <v/>
      </c>
      <c r="R758" s="9">
        <f>IF(F758&lt;=1-Params!$B$7,0,ROUND(_xlfn.GAMMA.INV((F758-(1-Params!$B$7))/Params!$B$7,Params!$B$8,Params!$B$9),3))</f>
        <v/>
      </c>
      <c r="S758" s="9">
        <f>IF(G758&lt;=1-Params!$B$7,0,ROUND((Params!$B$10+Params!$B$11*G758^Params!$B$12)*_xlfn.GAMMA.INV((G758-(1-Params!$B$7))/Params!$B$7,Params!$B$8,Params!$B$9),3))</f>
        <v/>
      </c>
      <c r="T758" s="9">
        <f>IF(H758&lt;=1-Params!$B$4,0,MAX(0.1,ROUND((Params!$B$10+Params!$B$11*H758^Params!$B$12)*_xlfn.GAMMA.INV((H758-(1-Params!$B$4))/Params!$B$4,Params!$B$5,Params!$B$6),1)))</f>
        <v/>
      </c>
      <c r="U758" s="9">
        <f>ROUND(_xlfn.NORM.INV(I758,Params!$B$13,Params!$B$14),1)</f>
        <v/>
      </c>
      <c r="V758" s="9">
        <f>ROUND(_xlfn.NORM.INV(J758,Params!$B$15,Params!$B$16),2)</f>
        <v/>
      </c>
      <c r="W758" s="9">
        <f>ROUND(_xlfn.NORM.INV(K758,Params!$B$13,Params!$B$14),1)</f>
        <v/>
      </c>
      <c r="X758" s="9">
        <f>ROUND(_xlfn.NORM.INV(L758,Params!$B$15,Params!$B$16),2)</f>
        <v/>
      </c>
      <c r="Y758" s="9">
        <f>ROUND(_xlfn.NORM.INV(M758,Params!$B$15,Params!$B$16)+Params!$B$17+Params!$B$18*M758,2)</f>
        <v/>
      </c>
      <c r="Z758" s="9">
        <f>ROUND(_xlfn.NORM.INV(N758,Params!$B$13,Params!$B$14)+Params!$B$17+Params!$B$18*N758,1)</f>
        <v/>
      </c>
    </row>
    <row r="759">
      <c r="A759" s="11" t="n">
        <v>758</v>
      </c>
      <c r="B759" s="12">
        <f>INT((A759-1)/122)+1</f>
        <v/>
      </c>
      <c r="C759" s="13" t="n">
        <v>0.54252</v>
      </c>
      <c r="D759" s="13" t="n">
        <v>0.347138</v>
      </c>
      <c r="E759" s="13" t="n">
        <v>0.956395</v>
      </c>
      <c r="F759" s="13" t="n">
        <v>0.212916</v>
      </c>
      <c r="G759" s="13" t="n">
        <v>0.237001</v>
      </c>
      <c r="H759" s="13" t="n">
        <v>0.385523</v>
      </c>
      <c r="I759" s="13" t="n">
        <v>0.731271</v>
      </c>
      <c r="J759" s="13" t="n">
        <v>0.161999</v>
      </c>
      <c r="K759" s="13" t="n">
        <v>0.188159</v>
      </c>
      <c r="L759" s="13" t="n">
        <v>0.859006</v>
      </c>
      <c r="M759" s="13" t="n">
        <v>0.168674</v>
      </c>
      <c r="N759" s="13" t="n">
        <v>0.792502</v>
      </c>
      <c r="O759" s="9">
        <f>IF(C759&lt;=1-Params!$B$4,0,MAX(0.1,ROUND(_xlfn.GAMMA.INV((C759-(1-Params!$B$4))/Params!$B$4,Params!$B$5,Params!$B$6),1)))</f>
        <v/>
      </c>
      <c r="P759" s="9">
        <f>IF(D759&lt;=1-Params!$B$7,0,ROUND(_xlfn.GAMMA.INV((D759-(1-Params!$B$7))/Params!$B$7,Params!$B$8,Params!$B$9),3))</f>
        <v/>
      </c>
      <c r="Q759" s="9">
        <f>IF(E759&lt;=1-Params!$B$4,0,MAX(0.1,ROUND(_xlfn.GAMMA.INV((E759-(1-Params!$B$4))/Params!$B$4,Params!$B$5,Params!$B$6),1)))</f>
        <v/>
      </c>
      <c r="R759" s="9">
        <f>IF(F759&lt;=1-Params!$B$7,0,ROUND(_xlfn.GAMMA.INV((F759-(1-Params!$B$7))/Params!$B$7,Params!$B$8,Params!$B$9),3))</f>
        <v/>
      </c>
      <c r="S759" s="9">
        <f>IF(G759&lt;=1-Params!$B$7,0,ROUND((Params!$B$10+Params!$B$11*G759^Params!$B$12)*_xlfn.GAMMA.INV((G759-(1-Params!$B$7))/Params!$B$7,Params!$B$8,Params!$B$9),3))</f>
        <v/>
      </c>
      <c r="T759" s="9">
        <f>IF(H759&lt;=1-Params!$B$4,0,MAX(0.1,ROUND((Params!$B$10+Params!$B$11*H759^Params!$B$12)*_xlfn.GAMMA.INV((H759-(1-Params!$B$4))/Params!$B$4,Params!$B$5,Params!$B$6),1)))</f>
        <v/>
      </c>
      <c r="U759" s="9">
        <f>ROUND(_xlfn.NORM.INV(I759,Params!$B$13,Params!$B$14),1)</f>
        <v/>
      </c>
      <c r="V759" s="9">
        <f>ROUND(_xlfn.NORM.INV(J759,Params!$B$15,Params!$B$16),2)</f>
        <v/>
      </c>
      <c r="W759" s="9">
        <f>ROUND(_xlfn.NORM.INV(K759,Params!$B$13,Params!$B$14),1)</f>
        <v/>
      </c>
      <c r="X759" s="9">
        <f>ROUND(_xlfn.NORM.INV(L759,Params!$B$15,Params!$B$16),2)</f>
        <v/>
      </c>
      <c r="Y759" s="9">
        <f>ROUND(_xlfn.NORM.INV(M759,Params!$B$15,Params!$B$16)+Params!$B$17+Params!$B$18*M759,2)</f>
        <v/>
      </c>
      <c r="Z759" s="9">
        <f>ROUND(_xlfn.NORM.INV(N759,Params!$B$13,Params!$B$14)+Params!$B$17+Params!$B$18*N759,1)</f>
        <v/>
      </c>
    </row>
    <row r="760">
      <c r="A760" s="11" t="n">
        <v>759</v>
      </c>
      <c r="B760" s="12">
        <f>INT((A760-1)/122)+1</f>
        <v/>
      </c>
      <c r="C760" s="13" t="n">
        <v>0.74722</v>
      </c>
      <c r="D760" s="13" t="n">
        <v>0.033732</v>
      </c>
      <c r="E760" s="13" t="n">
        <v>0.60821</v>
      </c>
      <c r="F760" s="13" t="n">
        <v>0.336113</v>
      </c>
      <c r="G760" s="13" t="n">
        <v>0.855168</v>
      </c>
      <c r="H760" s="13" t="n">
        <v>0.679314</v>
      </c>
      <c r="I760" s="13" t="n">
        <v>0.825114</v>
      </c>
      <c r="J760" s="13" t="n">
        <v>0.23149</v>
      </c>
      <c r="K760" s="13" t="n">
        <v>0.517632</v>
      </c>
      <c r="L760" s="13" t="n">
        <v>0.734809</v>
      </c>
      <c r="M760" s="13" t="n">
        <v>0.27171</v>
      </c>
      <c r="N760" s="13" t="n">
        <v>0.814527</v>
      </c>
      <c r="O760" s="9">
        <f>IF(C760&lt;=1-Params!$B$4,0,MAX(0.1,ROUND(_xlfn.GAMMA.INV((C760-(1-Params!$B$4))/Params!$B$4,Params!$B$5,Params!$B$6),1)))</f>
        <v/>
      </c>
      <c r="P760" s="9">
        <f>IF(D760&lt;=1-Params!$B$7,0,ROUND(_xlfn.GAMMA.INV((D760-(1-Params!$B$7))/Params!$B$7,Params!$B$8,Params!$B$9),3))</f>
        <v/>
      </c>
      <c r="Q760" s="9">
        <f>IF(E760&lt;=1-Params!$B$4,0,MAX(0.1,ROUND(_xlfn.GAMMA.INV((E760-(1-Params!$B$4))/Params!$B$4,Params!$B$5,Params!$B$6),1)))</f>
        <v/>
      </c>
      <c r="R760" s="9">
        <f>IF(F760&lt;=1-Params!$B$7,0,ROUND(_xlfn.GAMMA.INV((F760-(1-Params!$B$7))/Params!$B$7,Params!$B$8,Params!$B$9),3))</f>
        <v/>
      </c>
      <c r="S760" s="9">
        <f>IF(G760&lt;=1-Params!$B$7,0,ROUND((Params!$B$10+Params!$B$11*G760^Params!$B$12)*_xlfn.GAMMA.INV((G760-(1-Params!$B$7))/Params!$B$7,Params!$B$8,Params!$B$9),3))</f>
        <v/>
      </c>
      <c r="T760" s="9">
        <f>IF(H760&lt;=1-Params!$B$4,0,MAX(0.1,ROUND((Params!$B$10+Params!$B$11*H760^Params!$B$12)*_xlfn.GAMMA.INV((H760-(1-Params!$B$4))/Params!$B$4,Params!$B$5,Params!$B$6),1)))</f>
        <v/>
      </c>
      <c r="U760" s="9">
        <f>ROUND(_xlfn.NORM.INV(I760,Params!$B$13,Params!$B$14),1)</f>
        <v/>
      </c>
      <c r="V760" s="9">
        <f>ROUND(_xlfn.NORM.INV(J760,Params!$B$15,Params!$B$16),2)</f>
        <v/>
      </c>
      <c r="W760" s="9">
        <f>ROUND(_xlfn.NORM.INV(K760,Params!$B$13,Params!$B$14),1)</f>
        <v/>
      </c>
      <c r="X760" s="9">
        <f>ROUND(_xlfn.NORM.INV(L760,Params!$B$15,Params!$B$16),2)</f>
        <v/>
      </c>
      <c r="Y760" s="9">
        <f>ROUND(_xlfn.NORM.INV(M760,Params!$B$15,Params!$B$16)+Params!$B$17+Params!$B$18*M760,2)</f>
        <v/>
      </c>
      <c r="Z760" s="9">
        <f>ROUND(_xlfn.NORM.INV(N760,Params!$B$13,Params!$B$14)+Params!$B$17+Params!$B$18*N760,1)</f>
        <v/>
      </c>
    </row>
    <row r="761">
      <c r="A761" s="11" t="n">
        <v>760</v>
      </c>
      <c r="B761" s="12">
        <f>INT((A761-1)/122)+1</f>
        <v/>
      </c>
      <c r="C761" s="13" t="n">
        <v>0.588571</v>
      </c>
      <c r="D761" s="13" t="n">
        <v>0.111854</v>
      </c>
      <c r="E761" s="13" t="n">
        <v>0.395398</v>
      </c>
      <c r="F761" s="13" t="n">
        <v>0.625377</v>
      </c>
      <c r="G761" s="13" t="n">
        <v>0.781015</v>
      </c>
      <c r="H761" s="13" t="n">
        <v>0.304946</v>
      </c>
      <c r="I761" s="13" t="n">
        <v>0.286139</v>
      </c>
      <c r="J761" s="13" t="n">
        <v>0.363665</v>
      </c>
      <c r="K761" s="13" t="n">
        <v>0.662987</v>
      </c>
      <c r="L761" s="13" t="n">
        <v>0.741108</v>
      </c>
      <c r="M761" s="13" t="n">
        <v>0.388305</v>
      </c>
      <c r="N761" s="13" t="n">
        <v>0.858434</v>
      </c>
      <c r="O761" s="9">
        <f>IF(C761&lt;=1-Params!$B$4,0,MAX(0.1,ROUND(_xlfn.GAMMA.INV((C761-(1-Params!$B$4))/Params!$B$4,Params!$B$5,Params!$B$6),1)))</f>
        <v/>
      </c>
      <c r="P761" s="9">
        <f>IF(D761&lt;=1-Params!$B$7,0,ROUND(_xlfn.GAMMA.INV((D761-(1-Params!$B$7))/Params!$B$7,Params!$B$8,Params!$B$9),3))</f>
        <v/>
      </c>
      <c r="Q761" s="9">
        <f>IF(E761&lt;=1-Params!$B$4,0,MAX(0.1,ROUND(_xlfn.GAMMA.INV((E761-(1-Params!$B$4))/Params!$B$4,Params!$B$5,Params!$B$6),1)))</f>
        <v/>
      </c>
      <c r="R761" s="9">
        <f>IF(F761&lt;=1-Params!$B$7,0,ROUND(_xlfn.GAMMA.INV((F761-(1-Params!$B$7))/Params!$B$7,Params!$B$8,Params!$B$9),3))</f>
        <v/>
      </c>
      <c r="S761" s="9">
        <f>IF(G761&lt;=1-Params!$B$7,0,ROUND((Params!$B$10+Params!$B$11*G761^Params!$B$12)*_xlfn.GAMMA.INV((G761-(1-Params!$B$7))/Params!$B$7,Params!$B$8,Params!$B$9),3))</f>
        <v/>
      </c>
      <c r="T761" s="9">
        <f>IF(H761&lt;=1-Params!$B$4,0,MAX(0.1,ROUND((Params!$B$10+Params!$B$11*H761^Params!$B$12)*_xlfn.GAMMA.INV((H761-(1-Params!$B$4))/Params!$B$4,Params!$B$5,Params!$B$6),1)))</f>
        <v/>
      </c>
      <c r="U761" s="9">
        <f>ROUND(_xlfn.NORM.INV(I761,Params!$B$13,Params!$B$14),1)</f>
        <v/>
      </c>
      <c r="V761" s="9">
        <f>ROUND(_xlfn.NORM.INV(J761,Params!$B$15,Params!$B$16),2)</f>
        <v/>
      </c>
      <c r="W761" s="9">
        <f>ROUND(_xlfn.NORM.INV(K761,Params!$B$13,Params!$B$14),1)</f>
        <v/>
      </c>
      <c r="X761" s="9">
        <f>ROUND(_xlfn.NORM.INV(L761,Params!$B$15,Params!$B$16),2)</f>
        <v/>
      </c>
      <c r="Y761" s="9">
        <f>ROUND(_xlfn.NORM.INV(M761,Params!$B$15,Params!$B$16)+Params!$B$17+Params!$B$18*M761,2)</f>
        <v/>
      </c>
      <c r="Z761" s="9">
        <f>ROUND(_xlfn.NORM.INV(N761,Params!$B$13,Params!$B$14)+Params!$B$17+Params!$B$18*N761,1)</f>
        <v/>
      </c>
    </row>
    <row r="762">
      <c r="A762" s="11" t="n">
        <v>761</v>
      </c>
      <c r="B762" s="12">
        <f>INT((A762-1)/122)+1</f>
        <v/>
      </c>
      <c r="C762" s="13" t="n">
        <v>0.463769</v>
      </c>
      <c r="D762" s="13" t="n">
        <v>0.003052</v>
      </c>
      <c r="E762" s="13" t="n">
        <v>0.056458</v>
      </c>
      <c r="F762" s="13" t="n">
        <v>0.521362</v>
      </c>
      <c r="G762" s="13" t="n">
        <v>0.92198</v>
      </c>
      <c r="H762" s="13" t="n">
        <v>0.258542</v>
      </c>
      <c r="I762" s="13" t="n">
        <v>0.30215</v>
      </c>
      <c r="J762" s="13" t="n">
        <v>0.623677</v>
      </c>
      <c r="K762" s="13" t="n">
        <v>0.776855</v>
      </c>
      <c r="L762" s="13" t="n">
        <v>0.219234</v>
      </c>
      <c r="M762" s="13" t="n">
        <v>0.460003</v>
      </c>
      <c r="N762" s="13" t="n">
        <v>0.631681</v>
      </c>
      <c r="O762" s="9">
        <f>IF(C762&lt;=1-Params!$B$4,0,MAX(0.1,ROUND(_xlfn.GAMMA.INV((C762-(1-Params!$B$4))/Params!$B$4,Params!$B$5,Params!$B$6),1)))</f>
        <v/>
      </c>
      <c r="P762" s="9">
        <f>IF(D762&lt;=1-Params!$B$7,0,ROUND(_xlfn.GAMMA.INV((D762-(1-Params!$B$7))/Params!$B$7,Params!$B$8,Params!$B$9),3))</f>
        <v/>
      </c>
      <c r="Q762" s="9">
        <f>IF(E762&lt;=1-Params!$B$4,0,MAX(0.1,ROUND(_xlfn.GAMMA.INV((E762-(1-Params!$B$4))/Params!$B$4,Params!$B$5,Params!$B$6),1)))</f>
        <v/>
      </c>
      <c r="R762" s="9">
        <f>IF(F762&lt;=1-Params!$B$7,0,ROUND(_xlfn.GAMMA.INV((F762-(1-Params!$B$7))/Params!$B$7,Params!$B$8,Params!$B$9),3))</f>
        <v/>
      </c>
      <c r="S762" s="9">
        <f>IF(G762&lt;=1-Params!$B$7,0,ROUND((Params!$B$10+Params!$B$11*G762^Params!$B$12)*_xlfn.GAMMA.INV((G762-(1-Params!$B$7))/Params!$B$7,Params!$B$8,Params!$B$9),3))</f>
        <v/>
      </c>
      <c r="T762" s="9">
        <f>IF(H762&lt;=1-Params!$B$4,0,MAX(0.1,ROUND((Params!$B$10+Params!$B$11*H762^Params!$B$12)*_xlfn.GAMMA.INV((H762-(1-Params!$B$4))/Params!$B$4,Params!$B$5,Params!$B$6),1)))</f>
        <v/>
      </c>
      <c r="U762" s="9">
        <f>ROUND(_xlfn.NORM.INV(I762,Params!$B$13,Params!$B$14),1)</f>
        <v/>
      </c>
      <c r="V762" s="9">
        <f>ROUND(_xlfn.NORM.INV(J762,Params!$B$15,Params!$B$16),2)</f>
        <v/>
      </c>
      <c r="W762" s="9">
        <f>ROUND(_xlfn.NORM.INV(K762,Params!$B$13,Params!$B$14),1)</f>
        <v/>
      </c>
      <c r="X762" s="9">
        <f>ROUND(_xlfn.NORM.INV(L762,Params!$B$15,Params!$B$16),2)</f>
        <v/>
      </c>
      <c r="Y762" s="9">
        <f>ROUND(_xlfn.NORM.INV(M762,Params!$B$15,Params!$B$16)+Params!$B$17+Params!$B$18*M762,2)</f>
        <v/>
      </c>
      <c r="Z762" s="9">
        <f>ROUND(_xlfn.NORM.INV(N762,Params!$B$13,Params!$B$14)+Params!$B$17+Params!$B$18*N762,1)</f>
        <v/>
      </c>
    </row>
    <row r="763">
      <c r="A763" s="11" t="n">
        <v>762</v>
      </c>
      <c r="B763" s="12">
        <f>INT((A763-1)/122)+1</f>
        <v/>
      </c>
      <c r="C763" s="13" t="n">
        <v>0.634827</v>
      </c>
      <c r="D763" s="13" t="n">
        <v>0.217753</v>
      </c>
      <c r="E763" s="13" t="n">
        <v>0.330144</v>
      </c>
      <c r="F763" s="13" t="n">
        <v>0.82507</v>
      </c>
      <c r="G763" s="13" t="n">
        <v>0.343666</v>
      </c>
      <c r="H763" s="13" t="n">
        <v>0.590674</v>
      </c>
      <c r="I763" s="13" t="n">
        <v>0.236708</v>
      </c>
      <c r="J763" s="13" t="n">
        <v>0.788416</v>
      </c>
      <c r="K763" s="13" t="n">
        <v>0.189092</v>
      </c>
      <c r="L763" s="13" t="n">
        <v>0.565758</v>
      </c>
      <c r="M763" s="13" t="n">
        <v>0.364496</v>
      </c>
      <c r="N763" s="13" t="n">
        <v>0.756999</v>
      </c>
      <c r="O763" s="9">
        <f>IF(C763&lt;=1-Params!$B$4,0,MAX(0.1,ROUND(_xlfn.GAMMA.INV((C763-(1-Params!$B$4))/Params!$B$4,Params!$B$5,Params!$B$6),1)))</f>
        <v/>
      </c>
      <c r="P763" s="9">
        <f>IF(D763&lt;=1-Params!$B$7,0,ROUND(_xlfn.GAMMA.INV((D763-(1-Params!$B$7))/Params!$B$7,Params!$B$8,Params!$B$9),3))</f>
        <v/>
      </c>
      <c r="Q763" s="9">
        <f>IF(E763&lt;=1-Params!$B$4,0,MAX(0.1,ROUND(_xlfn.GAMMA.INV((E763-(1-Params!$B$4))/Params!$B$4,Params!$B$5,Params!$B$6),1)))</f>
        <v/>
      </c>
      <c r="R763" s="9">
        <f>IF(F763&lt;=1-Params!$B$7,0,ROUND(_xlfn.GAMMA.INV((F763-(1-Params!$B$7))/Params!$B$7,Params!$B$8,Params!$B$9),3))</f>
        <v/>
      </c>
      <c r="S763" s="9">
        <f>IF(G763&lt;=1-Params!$B$7,0,ROUND((Params!$B$10+Params!$B$11*G763^Params!$B$12)*_xlfn.GAMMA.INV((G763-(1-Params!$B$7))/Params!$B$7,Params!$B$8,Params!$B$9),3))</f>
        <v/>
      </c>
      <c r="T763" s="9">
        <f>IF(H763&lt;=1-Params!$B$4,0,MAX(0.1,ROUND((Params!$B$10+Params!$B$11*H763^Params!$B$12)*_xlfn.GAMMA.INV((H763-(1-Params!$B$4))/Params!$B$4,Params!$B$5,Params!$B$6),1)))</f>
        <v/>
      </c>
      <c r="U763" s="9">
        <f>ROUND(_xlfn.NORM.INV(I763,Params!$B$13,Params!$B$14),1)</f>
        <v/>
      </c>
      <c r="V763" s="9">
        <f>ROUND(_xlfn.NORM.INV(J763,Params!$B$15,Params!$B$16),2)</f>
        <v/>
      </c>
      <c r="W763" s="9">
        <f>ROUND(_xlfn.NORM.INV(K763,Params!$B$13,Params!$B$14),1)</f>
        <v/>
      </c>
      <c r="X763" s="9">
        <f>ROUND(_xlfn.NORM.INV(L763,Params!$B$15,Params!$B$16),2)</f>
        <v/>
      </c>
      <c r="Y763" s="9">
        <f>ROUND(_xlfn.NORM.INV(M763,Params!$B$15,Params!$B$16)+Params!$B$17+Params!$B$18*M763,2)</f>
        <v/>
      </c>
      <c r="Z763" s="9">
        <f>ROUND(_xlfn.NORM.INV(N763,Params!$B$13,Params!$B$14)+Params!$B$17+Params!$B$18*N763,1)</f>
        <v/>
      </c>
    </row>
    <row r="764">
      <c r="A764" s="11" t="n">
        <v>763</v>
      </c>
      <c r="B764" s="12">
        <f>INT((A764-1)/122)+1</f>
        <v/>
      </c>
      <c r="C764" s="13" t="n">
        <v>0.916779</v>
      </c>
      <c r="D764" s="13" t="n">
        <v>0.676177</v>
      </c>
      <c r="E764" s="13" t="n">
        <v>0.476049</v>
      </c>
      <c r="F764" s="13" t="n">
        <v>0.568976</v>
      </c>
      <c r="G764" s="13" t="n">
        <v>0.439553</v>
      </c>
      <c r="H764" s="13" t="n">
        <v>0.407126</v>
      </c>
      <c r="I764" s="13" t="n">
        <v>0.208703</v>
      </c>
      <c r="J764" s="13" t="n">
        <v>0.931622</v>
      </c>
      <c r="K764" s="13" t="n">
        <v>0.341126</v>
      </c>
      <c r="L764" s="13" t="n">
        <v>0.699493</v>
      </c>
      <c r="M764" s="13" t="n">
        <v>0.7120570000000001</v>
      </c>
      <c r="N764" s="13" t="n">
        <v>0.5143180000000001</v>
      </c>
      <c r="O764" s="9">
        <f>IF(C764&lt;=1-Params!$B$4,0,MAX(0.1,ROUND(_xlfn.GAMMA.INV((C764-(1-Params!$B$4))/Params!$B$4,Params!$B$5,Params!$B$6),1)))</f>
        <v/>
      </c>
      <c r="P764" s="9">
        <f>IF(D764&lt;=1-Params!$B$7,0,ROUND(_xlfn.GAMMA.INV((D764-(1-Params!$B$7))/Params!$B$7,Params!$B$8,Params!$B$9),3))</f>
        <v/>
      </c>
      <c r="Q764" s="9">
        <f>IF(E764&lt;=1-Params!$B$4,0,MAX(0.1,ROUND(_xlfn.GAMMA.INV((E764-(1-Params!$B$4))/Params!$B$4,Params!$B$5,Params!$B$6),1)))</f>
        <v/>
      </c>
      <c r="R764" s="9">
        <f>IF(F764&lt;=1-Params!$B$7,0,ROUND(_xlfn.GAMMA.INV((F764-(1-Params!$B$7))/Params!$B$7,Params!$B$8,Params!$B$9),3))</f>
        <v/>
      </c>
      <c r="S764" s="9">
        <f>IF(G764&lt;=1-Params!$B$7,0,ROUND((Params!$B$10+Params!$B$11*G764^Params!$B$12)*_xlfn.GAMMA.INV((G764-(1-Params!$B$7))/Params!$B$7,Params!$B$8,Params!$B$9),3))</f>
        <v/>
      </c>
      <c r="T764" s="9">
        <f>IF(H764&lt;=1-Params!$B$4,0,MAX(0.1,ROUND((Params!$B$10+Params!$B$11*H764^Params!$B$12)*_xlfn.GAMMA.INV((H764-(1-Params!$B$4))/Params!$B$4,Params!$B$5,Params!$B$6),1)))</f>
        <v/>
      </c>
      <c r="U764" s="9">
        <f>ROUND(_xlfn.NORM.INV(I764,Params!$B$13,Params!$B$14),1)</f>
        <v/>
      </c>
      <c r="V764" s="9">
        <f>ROUND(_xlfn.NORM.INV(J764,Params!$B$15,Params!$B$16),2)</f>
        <v/>
      </c>
      <c r="W764" s="9">
        <f>ROUND(_xlfn.NORM.INV(K764,Params!$B$13,Params!$B$14),1)</f>
        <v/>
      </c>
      <c r="X764" s="9">
        <f>ROUND(_xlfn.NORM.INV(L764,Params!$B$15,Params!$B$16),2)</f>
        <v/>
      </c>
      <c r="Y764" s="9">
        <f>ROUND(_xlfn.NORM.INV(M764,Params!$B$15,Params!$B$16)+Params!$B$17+Params!$B$18*M764,2)</f>
        <v/>
      </c>
      <c r="Z764" s="9">
        <f>ROUND(_xlfn.NORM.INV(N764,Params!$B$13,Params!$B$14)+Params!$B$17+Params!$B$18*N764,1)</f>
        <v/>
      </c>
    </row>
    <row r="765">
      <c r="A765" s="11" t="n">
        <v>764</v>
      </c>
      <c r="B765" s="12">
        <f>INT((A765-1)/122)+1</f>
        <v/>
      </c>
      <c r="C765" s="13" t="n">
        <v>0.561667</v>
      </c>
      <c r="D765" s="13" t="n">
        <v>0.631558</v>
      </c>
      <c r="E765" s="13" t="n">
        <v>0.628088</v>
      </c>
      <c r="F765" s="13" t="n">
        <v>0.954967</v>
      </c>
      <c r="G765" s="13" t="n">
        <v>0.34679</v>
      </c>
      <c r="H765" s="13" t="n">
        <v>0.142784</v>
      </c>
      <c r="I765" s="13" t="n">
        <v>0.356959</v>
      </c>
      <c r="J765" s="13" t="n">
        <v>0.86611</v>
      </c>
      <c r="K765" s="13" t="n">
        <v>0.6744830000000001</v>
      </c>
      <c r="L765" s="13" t="n">
        <v>0.653533</v>
      </c>
      <c r="M765" s="13" t="n">
        <v>0.418668</v>
      </c>
      <c r="N765" s="13" t="n">
        <v>0.741792</v>
      </c>
      <c r="O765" s="9">
        <f>IF(C765&lt;=1-Params!$B$4,0,MAX(0.1,ROUND(_xlfn.GAMMA.INV((C765-(1-Params!$B$4))/Params!$B$4,Params!$B$5,Params!$B$6),1)))</f>
        <v/>
      </c>
      <c r="P765" s="9">
        <f>IF(D765&lt;=1-Params!$B$7,0,ROUND(_xlfn.GAMMA.INV((D765-(1-Params!$B$7))/Params!$B$7,Params!$B$8,Params!$B$9),3))</f>
        <v/>
      </c>
      <c r="Q765" s="9">
        <f>IF(E765&lt;=1-Params!$B$4,0,MAX(0.1,ROUND(_xlfn.GAMMA.INV((E765-(1-Params!$B$4))/Params!$B$4,Params!$B$5,Params!$B$6),1)))</f>
        <v/>
      </c>
      <c r="R765" s="9">
        <f>IF(F765&lt;=1-Params!$B$7,0,ROUND(_xlfn.GAMMA.INV((F765-(1-Params!$B$7))/Params!$B$7,Params!$B$8,Params!$B$9),3))</f>
        <v/>
      </c>
      <c r="S765" s="9">
        <f>IF(G765&lt;=1-Params!$B$7,0,ROUND((Params!$B$10+Params!$B$11*G765^Params!$B$12)*_xlfn.GAMMA.INV((G765-(1-Params!$B$7))/Params!$B$7,Params!$B$8,Params!$B$9),3))</f>
        <v/>
      </c>
      <c r="T765" s="9">
        <f>IF(H765&lt;=1-Params!$B$4,0,MAX(0.1,ROUND((Params!$B$10+Params!$B$11*H765^Params!$B$12)*_xlfn.GAMMA.INV((H765-(1-Params!$B$4))/Params!$B$4,Params!$B$5,Params!$B$6),1)))</f>
        <v/>
      </c>
      <c r="U765" s="9">
        <f>ROUND(_xlfn.NORM.INV(I765,Params!$B$13,Params!$B$14),1)</f>
        <v/>
      </c>
      <c r="V765" s="9">
        <f>ROUND(_xlfn.NORM.INV(J765,Params!$B$15,Params!$B$16),2)</f>
        <v/>
      </c>
      <c r="W765" s="9">
        <f>ROUND(_xlfn.NORM.INV(K765,Params!$B$13,Params!$B$14),1)</f>
        <v/>
      </c>
      <c r="X765" s="9">
        <f>ROUND(_xlfn.NORM.INV(L765,Params!$B$15,Params!$B$16),2)</f>
        <v/>
      </c>
      <c r="Y765" s="9">
        <f>ROUND(_xlfn.NORM.INV(M765,Params!$B$15,Params!$B$16)+Params!$B$17+Params!$B$18*M765,2)</f>
        <v/>
      </c>
      <c r="Z765" s="9">
        <f>ROUND(_xlfn.NORM.INV(N765,Params!$B$13,Params!$B$14)+Params!$B$17+Params!$B$18*N765,1)</f>
        <v/>
      </c>
    </row>
    <row r="766">
      <c r="A766" s="11" t="n">
        <v>765</v>
      </c>
      <c r="B766" s="12">
        <f>INT((A766-1)/122)+1</f>
        <v/>
      </c>
      <c r="C766" s="13" t="n">
        <v>0.284368</v>
      </c>
      <c r="D766" s="13" t="n">
        <v>0.771503</v>
      </c>
      <c r="E766" s="13" t="n">
        <v>0.156054</v>
      </c>
      <c r="F766" s="13" t="n">
        <v>0.9993840000000001</v>
      </c>
      <c r="G766" s="13" t="n">
        <v>0.224304</v>
      </c>
      <c r="H766" s="13" t="n">
        <v>0.197017</v>
      </c>
      <c r="I766" s="13" t="n">
        <v>0.451742</v>
      </c>
      <c r="J766" s="13" t="n">
        <v>0.989035</v>
      </c>
      <c r="K766" s="13" t="n">
        <v>0.8793069999999999</v>
      </c>
      <c r="L766" s="13" t="n">
        <v>0.603806</v>
      </c>
      <c r="M766" s="13" t="n">
        <v>0.565823</v>
      </c>
      <c r="N766" s="13" t="n">
        <v>0.622472</v>
      </c>
      <c r="O766" s="9">
        <f>IF(C766&lt;=1-Params!$B$4,0,MAX(0.1,ROUND(_xlfn.GAMMA.INV((C766-(1-Params!$B$4))/Params!$B$4,Params!$B$5,Params!$B$6),1)))</f>
        <v/>
      </c>
      <c r="P766" s="9">
        <f>IF(D766&lt;=1-Params!$B$7,0,ROUND(_xlfn.GAMMA.INV((D766-(1-Params!$B$7))/Params!$B$7,Params!$B$8,Params!$B$9),3))</f>
        <v/>
      </c>
      <c r="Q766" s="9">
        <f>IF(E766&lt;=1-Params!$B$4,0,MAX(0.1,ROUND(_xlfn.GAMMA.INV((E766-(1-Params!$B$4))/Params!$B$4,Params!$B$5,Params!$B$6),1)))</f>
        <v/>
      </c>
      <c r="R766" s="9">
        <f>IF(F766&lt;=1-Params!$B$7,0,ROUND(_xlfn.GAMMA.INV((F766-(1-Params!$B$7))/Params!$B$7,Params!$B$8,Params!$B$9),3))</f>
        <v/>
      </c>
      <c r="S766" s="9">
        <f>IF(G766&lt;=1-Params!$B$7,0,ROUND((Params!$B$10+Params!$B$11*G766^Params!$B$12)*_xlfn.GAMMA.INV((G766-(1-Params!$B$7))/Params!$B$7,Params!$B$8,Params!$B$9),3))</f>
        <v/>
      </c>
      <c r="T766" s="9">
        <f>IF(H766&lt;=1-Params!$B$4,0,MAX(0.1,ROUND((Params!$B$10+Params!$B$11*H766^Params!$B$12)*_xlfn.GAMMA.INV((H766-(1-Params!$B$4))/Params!$B$4,Params!$B$5,Params!$B$6),1)))</f>
        <v/>
      </c>
      <c r="U766" s="9">
        <f>ROUND(_xlfn.NORM.INV(I766,Params!$B$13,Params!$B$14),1)</f>
        <v/>
      </c>
      <c r="V766" s="9">
        <f>ROUND(_xlfn.NORM.INV(J766,Params!$B$15,Params!$B$16),2)</f>
        <v/>
      </c>
      <c r="W766" s="9">
        <f>ROUND(_xlfn.NORM.INV(K766,Params!$B$13,Params!$B$14),1)</f>
        <v/>
      </c>
      <c r="X766" s="9">
        <f>ROUND(_xlfn.NORM.INV(L766,Params!$B$15,Params!$B$16),2)</f>
        <v/>
      </c>
      <c r="Y766" s="9">
        <f>ROUND(_xlfn.NORM.INV(M766,Params!$B$15,Params!$B$16)+Params!$B$17+Params!$B$18*M766,2)</f>
        <v/>
      </c>
      <c r="Z766" s="9">
        <f>ROUND(_xlfn.NORM.INV(N766,Params!$B$13,Params!$B$14)+Params!$B$17+Params!$B$18*N766,1)</f>
        <v/>
      </c>
    </row>
    <row r="767">
      <c r="A767" s="11" t="n">
        <v>766</v>
      </c>
      <c r="B767" s="12">
        <f>INT((A767-1)/122)+1</f>
        <v/>
      </c>
      <c r="C767" s="13" t="n">
        <v>0.322243</v>
      </c>
      <c r="D767" s="13" t="n">
        <v>0.360897</v>
      </c>
      <c r="E767" s="13" t="n">
        <v>0.30662</v>
      </c>
      <c r="F767" s="13" t="n">
        <v>0.905955</v>
      </c>
      <c r="G767" s="13" t="n">
        <v>0.052252</v>
      </c>
      <c r="H767" s="13" t="n">
        <v>0.455058</v>
      </c>
      <c r="I767" s="13" t="n">
        <v>0.911151</v>
      </c>
      <c r="J767" s="13" t="n">
        <v>0.996795</v>
      </c>
      <c r="K767" s="13" t="n">
        <v>0.633098</v>
      </c>
      <c r="L767" s="13" t="n">
        <v>0.505289</v>
      </c>
      <c r="M767" s="13" t="n">
        <v>0.76911</v>
      </c>
      <c r="N767" s="13" t="n">
        <v>0.823971</v>
      </c>
      <c r="O767" s="9">
        <f>IF(C767&lt;=1-Params!$B$4,0,MAX(0.1,ROUND(_xlfn.GAMMA.INV((C767-(1-Params!$B$4))/Params!$B$4,Params!$B$5,Params!$B$6),1)))</f>
        <v/>
      </c>
      <c r="P767" s="9">
        <f>IF(D767&lt;=1-Params!$B$7,0,ROUND(_xlfn.GAMMA.INV((D767-(1-Params!$B$7))/Params!$B$7,Params!$B$8,Params!$B$9),3))</f>
        <v/>
      </c>
      <c r="Q767" s="9">
        <f>IF(E767&lt;=1-Params!$B$4,0,MAX(0.1,ROUND(_xlfn.GAMMA.INV((E767-(1-Params!$B$4))/Params!$B$4,Params!$B$5,Params!$B$6),1)))</f>
        <v/>
      </c>
      <c r="R767" s="9">
        <f>IF(F767&lt;=1-Params!$B$7,0,ROUND(_xlfn.GAMMA.INV((F767-(1-Params!$B$7))/Params!$B$7,Params!$B$8,Params!$B$9),3))</f>
        <v/>
      </c>
      <c r="S767" s="9">
        <f>IF(G767&lt;=1-Params!$B$7,0,ROUND((Params!$B$10+Params!$B$11*G767^Params!$B$12)*_xlfn.GAMMA.INV((G767-(1-Params!$B$7))/Params!$B$7,Params!$B$8,Params!$B$9),3))</f>
        <v/>
      </c>
      <c r="T767" s="9">
        <f>IF(H767&lt;=1-Params!$B$4,0,MAX(0.1,ROUND((Params!$B$10+Params!$B$11*H767^Params!$B$12)*_xlfn.GAMMA.INV((H767-(1-Params!$B$4))/Params!$B$4,Params!$B$5,Params!$B$6),1)))</f>
        <v/>
      </c>
      <c r="U767" s="9">
        <f>ROUND(_xlfn.NORM.INV(I767,Params!$B$13,Params!$B$14),1)</f>
        <v/>
      </c>
      <c r="V767" s="9">
        <f>ROUND(_xlfn.NORM.INV(J767,Params!$B$15,Params!$B$16),2)</f>
        <v/>
      </c>
      <c r="W767" s="9">
        <f>ROUND(_xlfn.NORM.INV(K767,Params!$B$13,Params!$B$14),1)</f>
        <v/>
      </c>
      <c r="X767" s="9">
        <f>ROUND(_xlfn.NORM.INV(L767,Params!$B$15,Params!$B$16),2)</f>
        <v/>
      </c>
      <c r="Y767" s="9">
        <f>ROUND(_xlfn.NORM.INV(M767,Params!$B$15,Params!$B$16)+Params!$B$17+Params!$B$18*M767,2)</f>
        <v/>
      </c>
      <c r="Z767" s="9">
        <f>ROUND(_xlfn.NORM.INV(N767,Params!$B$13,Params!$B$14)+Params!$B$17+Params!$B$18*N767,1)</f>
        <v/>
      </c>
    </row>
    <row r="768">
      <c r="A768" s="11" t="n">
        <v>767</v>
      </c>
      <c r="B768" s="12">
        <f>INT((A768-1)/122)+1</f>
        <v/>
      </c>
      <c r="C768" s="13" t="n">
        <v>0.154685</v>
      </c>
      <c r="D768" s="13" t="n">
        <v>0.147269</v>
      </c>
      <c r="E768" s="13" t="n">
        <v>0.016117</v>
      </c>
      <c r="F768" s="13" t="n">
        <v>0.797485</v>
      </c>
      <c r="G768" s="13" t="n">
        <v>0.025028</v>
      </c>
      <c r="H768" s="13" t="n">
        <v>0.798255</v>
      </c>
      <c r="I768" s="13" t="n">
        <v>0.587442</v>
      </c>
      <c r="J768" s="13" t="n">
        <v>0.982672</v>
      </c>
      <c r="K768" s="13" t="n">
        <v>0.167317</v>
      </c>
      <c r="L768" s="13" t="n">
        <v>0.613503</v>
      </c>
      <c r="M768" s="13" t="n">
        <v>0.863246</v>
      </c>
      <c r="N768" s="13" t="n">
        <v>0.301804</v>
      </c>
      <c r="O768" s="9">
        <f>IF(C768&lt;=1-Params!$B$4,0,MAX(0.1,ROUND(_xlfn.GAMMA.INV((C768-(1-Params!$B$4))/Params!$B$4,Params!$B$5,Params!$B$6),1)))</f>
        <v/>
      </c>
      <c r="P768" s="9">
        <f>IF(D768&lt;=1-Params!$B$7,0,ROUND(_xlfn.GAMMA.INV((D768-(1-Params!$B$7))/Params!$B$7,Params!$B$8,Params!$B$9),3))</f>
        <v/>
      </c>
      <c r="Q768" s="9">
        <f>IF(E768&lt;=1-Params!$B$4,0,MAX(0.1,ROUND(_xlfn.GAMMA.INV((E768-(1-Params!$B$4))/Params!$B$4,Params!$B$5,Params!$B$6),1)))</f>
        <v/>
      </c>
      <c r="R768" s="9">
        <f>IF(F768&lt;=1-Params!$B$7,0,ROUND(_xlfn.GAMMA.INV((F768-(1-Params!$B$7))/Params!$B$7,Params!$B$8,Params!$B$9),3))</f>
        <v/>
      </c>
      <c r="S768" s="9">
        <f>IF(G768&lt;=1-Params!$B$7,0,ROUND((Params!$B$10+Params!$B$11*G768^Params!$B$12)*_xlfn.GAMMA.INV((G768-(1-Params!$B$7))/Params!$B$7,Params!$B$8,Params!$B$9),3))</f>
        <v/>
      </c>
      <c r="T768" s="9">
        <f>IF(H768&lt;=1-Params!$B$4,0,MAX(0.1,ROUND((Params!$B$10+Params!$B$11*H768^Params!$B$12)*_xlfn.GAMMA.INV((H768-(1-Params!$B$4))/Params!$B$4,Params!$B$5,Params!$B$6),1)))</f>
        <v/>
      </c>
      <c r="U768" s="9">
        <f>ROUND(_xlfn.NORM.INV(I768,Params!$B$13,Params!$B$14),1)</f>
        <v/>
      </c>
      <c r="V768" s="9">
        <f>ROUND(_xlfn.NORM.INV(J768,Params!$B$15,Params!$B$16),2)</f>
        <v/>
      </c>
      <c r="W768" s="9">
        <f>ROUND(_xlfn.NORM.INV(K768,Params!$B$13,Params!$B$14),1)</f>
        <v/>
      </c>
      <c r="X768" s="9">
        <f>ROUND(_xlfn.NORM.INV(L768,Params!$B$15,Params!$B$16),2)</f>
        <v/>
      </c>
      <c r="Y768" s="9">
        <f>ROUND(_xlfn.NORM.INV(M768,Params!$B$15,Params!$B$16)+Params!$B$17+Params!$B$18*M768,2)</f>
        <v/>
      </c>
      <c r="Z768" s="9">
        <f>ROUND(_xlfn.NORM.INV(N768,Params!$B$13,Params!$B$14)+Params!$B$17+Params!$B$18*N768,1)</f>
        <v/>
      </c>
    </row>
    <row r="769">
      <c r="A769" s="11" t="n">
        <v>768</v>
      </c>
      <c r="B769" s="12">
        <f>INT((A769-1)/122)+1</f>
        <v/>
      </c>
      <c r="C769" s="13" t="n">
        <v>0.893216</v>
      </c>
      <c r="D769" s="13" t="n">
        <v>0.440413</v>
      </c>
      <c r="E769" s="13" t="n">
        <v>0.011408</v>
      </c>
      <c r="F769" s="13" t="n">
        <v>0.300126</v>
      </c>
      <c r="G769" s="13" t="n">
        <v>0.006198</v>
      </c>
      <c r="H769" s="13" t="n">
        <v>0.7989849999999999</v>
      </c>
      <c r="I769" s="13" t="n">
        <v>0.687965</v>
      </c>
      <c r="J769" s="13" t="n">
        <v>0.918574</v>
      </c>
      <c r="K769" s="13" t="n">
        <v>0.130122</v>
      </c>
      <c r="L769" s="13" t="n">
        <v>0.402895</v>
      </c>
      <c r="M769" s="13" t="n">
        <v>0.7602449999999999</v>
      </c>
      <c r="N769" s="13" t="n">
        <v>0.215925</v>
      </c>
      <c r="O769" s="9">
        <f>IF(C769&lt;=1-Params!$B$4,0,MAX(0.1,ROUND(_xlfn.GAMMA.INV((C769-(1-Params!$B$4))/Params!$B$4,Params!$B$5,Params!$B$6),1)))</f>
        <v/>
      </c>
      <c r="P769" s="9">
        <f>IF(D769&lt;=1-Params!$B$7,0,ROUND(_xlfn.GAMMA.INV((D769-(1-Params!$B$7))/Params!$B$7,Params!$B$8,Params!$B$9),3))</f>
        <v/>
      </c>
      <c r="Q769" s="9">
        <f>IF(E769&lt;=1-Params!$B$4,0,MAX(0.1,ROUND(_xlfn.GAMMA.INV((E769-(1-Params!$B$4))/Params!$B$4,Params!$B$5,Params!$B$6),1)))</f>
        <v/>
      </c>
      <c r="R769" s="9">
        <f>IF(F769&lt;=1-Params!$B$7,0,ROUND(_xlfn.GAMMA.INV((F769-(1-Params!$B$7))/Params!$B$7,Params!$B$8,Params!$B$9),3))</f>
        <v/>
      </c>
      <c r="S769" s="9">
        <f>IF(G769&lt;=1-Params!$B$7,0,ROUND((Params!$B$10+Params!$B$11*G769^Params!$B$12)*_xlfn.GAMMA.INV((G769-(1-Params!$B$7))/Params!$B$7,Params!$B$8,Params!$B$9),3))</f>
        <v/>
      </c>
      <c r="T769" s="9">
        <f>IF(H769&lt;=1-Params!$B$4,0,MAX(0.1,ROUND((Params!$B$10+Params!$B$11*H769^Params!$B$12)*_xlfn.GAMMA.INV((H769-(1-Params!$B$4))/Params!$B$4,Params!$B$5,Params!$B$6),1)))</f>
        <v/>
      </c>
      <c r="U769" s="9">
        <f>ROUND(_xlfn.NORM.INV(I769,Params!$B$13,Params!$B$14),1)</f>
        <v/>
      </c>
      <c r="V769" s="9">
        <f>ROUND(_xlfn.NORM.INV(J769,Params!$B$15,Params!$B$16),2)</f>
        <v/>
      </c>
      <c r="W769" s="9">
        <f>ROUND(_xlfn.NORM.INV(K769,Params!$B$13,Params!$B$14),1)</f>
        <v/>
      </c>
      <c r="X769" s="9">
        <f>ROUND(_xlfn.NORM.INV(L769,Params!$B$15,Params!$B$16),2)</f>
        <v/>
      </c>
      <c r="Y769" s="9">
        <f>ROUND(_xlfn.NORM.INV(M769,Params!$B$15,Params!$B$16)+Params!$B$17+Params!$B$18*M769,2)</f>
        <v/>
      </c>
      <c r="Z769" s="9">
        <f>ROUND(_xlfn.NORM.INV(N769,Params!$B$13,Params!$B$14)+Params!$B$17+Params!$B$18*N769,1)</f>
        <v/>
      </c>
    </row>
    <row r="770">
      <c r="A770" s="11" t="n">
        <v>769</v>
      </c>
      <c r="B770" s="12">
        <f>INT((A770-1)/122)+1</f>
        <v/>
      </c>
      <c r="C770" s="13" t="n">
        <v>0.742715</v>
      </c>
      <c r="D770" s="13" t="n">
        <v>0.090461</v>
      </c>
      <c r="E770" s="13" t="n">
        <v>0.172102</v>
      </c>
      <c r="F770" s="13" t="n">
        <v>0.420304</v>
      </c>
      <c r="G770" s="13" t="n">
        <v>0.382848</v>
      </c>
      <c r="H770" s="13" t="n">
        <v>0.943394</v>
      </c>
      <c r="I770" s="13" t="n">
        <v>0.636263</v>
      </c>
      <c r="J770" s="13" t="n">
        <v>0.914946</v>
      </c>
      <c r="K770" s="13" t="n">
        <v>0.277787</v>
      </c>
      <c r="L770" s="13" t="n">
        <v>0.673776</v>
      </c>
      <c r="M770" s="13" t="n">
        <v>0.99403</v>
      </c>
      <c r="N770" s="13" t="n">
        <v>0.220351</v>
      </c>
      <c r="O770" s="9">
        <f>IF(C770&lt;=1-Params!$B$4,0,MAX(0.1,ROUND(_xlfn.GAMMA.INV((C770-(1-Params!$B$4))/Params!$B$4,Params!$B$5,Params!$B$6),1)))</f>
        <v/>
      </c>
      <c r="P770" s="9">
        <f>IF(D770&lt;=1-Params!$B$7,0,ROUND(_xlfn.GAMMA.INV((D770-(1-Params!$B$7))/Params!$B$7,Params!$B$8,Params!$B$9),3))</f>
        <v/>
      </c>
      <c r="Q770" s="9">
        <f>IF(E770&lt;=1-Params!$B$4,0,MAX(0.1,ROUND(_xlfn.GAMMA.INV((E770-(1-Params!$B$4))/Params!$B$4,Params!$B$5,Params!$B$6),1)))</f>
        <v/>
      </c>
      <c r="R770" s="9">
        <f>IF(F770&lt;=1-Params!$B$7,0,ROUND(_xlfn.GAMMA.INV((F770-(1-Params!$B$7))/Params!$B$7,Params!$B$8,Params!$B$9),3))</f>
        <v/>
      </c>
      <c r="S770" s="9">
        <f>IF(G770&lt;=1-Params!$B$7,0,ROUND((Params!$B$10+Params!$B$11*G770^Params!$B$12)*_xlfn.GAMMA.INV((G770-(1-Params!$B$7))/Params!$B$7,Params!$B$8,Params!$B$9),3))</f>
        <v/>
      </c>
      <c r="T770" s="9">
        <f>IF(H770&lt;=1-Params!$B$4,0,MAX(0.1,ROUND((Params!$B$10+Params!$B$11*H770^Params!$B$12)*_xlfn.GAMMA.INV((H770-(1-Params!$B$4))/Params!$B$4,Params!$B$5,Params!$B$6),1)))</f>
        <v/>
      </c>
      <c r="U770" s="9">
        <f>ROUND(_xlfn.NORM.INV(I770,Params!$B$13,Params!$B$14),1)</f>
        <v/>
      </c>
      <c r="V770" s="9">
        <f>ROUND(_xlfn.NORM.INV(J770,Params!$B$15,Params!$B$16),2)</f>
        <v/>
      </c>
      <c r="W770" s="9">
        <f>ROUND(_xlfn.NORM.INV(K770,Params!$B$13,Params!$B$14),1)</f>
        <v/>
      </c>
      <c r="X770" s="9">
        <f>ROUND(_xlfn.NORM.INV(L770,Params!$B$15,Params!$B$16),2)</f>
        <v/>
      </c>
      <c r="Y770" s="9">
        <f>ROUND(_xlfn.NORM.INV(M770,Params!$B$15,Params!$B$16)+Params!$B$17+Params!$B$18*M770,2)</f>
        <v/>
      </c>
      <c r="Z770" s="9">
        <f>ROUND(_xlfn.NORM.INV(N770,Params!$B$13,Params!$B$14)+Params!$B$17+Params!$B$18*N770,1)</f>
        <v/>
      </c>
    </row>
    <row r="771">
      <c r="A771" s="11" t="n">
        <v>770</v>
      </c>
      <c r="B771" s="12">
        <f>INT((A771-1)/122)+1</f>
        <v/>
      </c>
      <c r="C771" s="13" t="n">
        <v>0.506015</v>
      </c>
      <c r="D771" s="13" t="n">
        <v>0.588886</v>
      </c>
      <c r="E771" s="13" t="n">
        <v>0.61289</v>
      </c>
      <c r="F771" s="13" t="n">
        <v>0.9288459999999999</v>
      </c>
      <c r="G771" s="13" t="n">
        <v>0.944752</v>
      </c>
      <c r="H771" s="13" t="n">
        <v>0.880709</v>
      </c>
      <c r="I771" s="13" t="n">
        <v>0.409776</v>
      </c>
      <c r="J771" s="13" t="n">
        <v>0.587456</v>
      </c>
      <c r="K771" s="13" t="n">
        <v>0.307025</v>
      </c>
      <c r="L771" s="13" t="n">
        <v>0.412198</v>
      </c>
      <c r="M771" s="13" t="n">
        <v>0.99953</v>
      </c>
      <c r="N771" s="13" t="n">
        <v>0.773794</v>
      </c>
      <c r="O771" s="9">
        <f>IF(C771&lt;=1-Params!$B$4,0,MAX(0.1,ROUND(_xlfn.GAMMA.INV((C771-(1-Params!$B$4))/Params!$B$4,Params!$B$5,Params!$B$6),1)))</f>
        <v/>
      </c>
      <c r="P771" s="9">
        <f>IF(D771&lt;=1-Params!$B$7,0,ROUND(_xlfn.GAMMA.INV((D771-(1-Params!$B$7))/Params!$B$7,Params!$B$8,Params!$B$9),3))</f>
        <v/>
      </c>
      <c r="Q771" s="9">
        <f>IF(E771&lt;=1-Params!$B$4,0,MAX(0.1,ROUND(_xlfn.GAMMA.INV((E771-(1-Params!$B$4))/Params!$B$4,Params!$B$5,Params!$B$6),1)))</f>
        <v/>
      </c>
      <c r="R771" s="9">
        <f>IF(F771&lt;=1-Params!$B$7,0,ROUND(_xlfn.GAMMA.INV((F771-(1-Params!$B$7))/Params!$B$7,Params!$B$8,Params!$B$9),3))</f>
        <v/>
      </c>
      <c r="S771" s="9">
        <f>IF(G771&lt;=1-Params!$B$7,0,ROUND((Params!$B$10+Params!$B$11*G771^Params!$B$12)*_xlfn.GAMMA.INV((G771-(1-Params!$B$7))/Params!$B$7,Params!$B$8,Params!$B$9),3))</f>
        <v/>
      </c>
      <c r="T771" s="9">
        <f>IF(H771&lt;=1-Params!$B$4,0,MAX(0.1,ROUND((Params!$B$10+Params!$B$11*H771^Params!$B$12)*_xlfn.GAMMA.INV((H771-(1-Params!$B$4))/Params!$B$4,Params!$B$5,Params!$B$6),1)))</f>
        <v/>
      </c>
      <c r="U771" s="9">
        <f>ROUND(_xlfn.NORM.INV(I771,Params!$B$13,Params!$B$14),1)</f>
        <v/>
      </c>
      <c r="V771" s="9">
        <f>ROUND(_xlfn.NORM.INV(J771,Params!$B$15,Params!$B$16),2)</f>
        <v/>
      </c>
      <c r="W771" s="9">
        <f>ROUND(_xlfn.NORM.INV(K771,Params!$B$13,Params!$B$14),1)</f>
        <v/>
      </c>
      <c r="X771" s="9">
        <f>ROUND(_xlfn.NORM.INV(L771,Params!$B$15,Params!$B$16),2)</f>
        <v/>
      </c>
      <c r="Y771" s="9">
        <f>ROUND(_xlfn.NORM.INV(M771,Params!$B$15,Params!$B$16)+Params!$B$17+Params!$B$18*M771,2)</f>
        <v/>
      </c>
      <c r="Z771" s="9">
        <f>ROUND(_xlfn.NORM.INV(N771,Params!$B$13,Params!$B$14)+Params!$B$17+Params!$B$18*N771,1)</f>
        <v/>
      </c>
    </row>
    <row r="772">
      <c r="A772" s="11" t="n">
        <v>771</v>
      </c>
      <c r="B772" s="12">
        <f>INT((A772-1)/122)+1</f>
        <v/>
      </c>
      <c r="C772" s="13" t="n">
        <v>0.663446</v>
      </c>
      <c r="D772" s="13" t="n">
        <v>0.465698</v>
      </c>
      <c r="E772" s="13" t="n">
        <v>0.68496</v>
      </c>
      <c r="F772" s="13" t="n">
        <v>0.439913</v>
      </c>
      <c r="G772" s="13" t="n">
        <v>0.55079</v>
      </c>
      <c r="H772" s="13" t="n">
        <v>0.733894</v>
      </c>
      <c r="I772" s="13" t="n">
        <v>0.489873</v>
      </c>
      <c r="J772" s="13" t="n">
        <v>0.635367</v>
      </c>
      <c r="K772" s="13" t="n">
        <v>0.446701</v>
      </c>
      <c r="L772" s="13" t="n">
        <v>0.412619</v>
      </c>
      <c r="M772" s="13" t="n">
        <v>0.960943</v>
      </c>
      <c r="N772" s="13" t="n">
        <v>0.831212</v>
      </c>
      <c r="O772" s="9">
        <f>IF(C772&lt;=1-Params!$B$4,0,MAX(0.1,ROUND(_xlfn.GAMMA.INV((C772-(1-Params!$B$4))/Params!$B$4,Params!$B$5,Params!$B$6),1)))</f>
        <v/>
      </c>
      <c r="P772" s="9">
        <f>IF(D772&lt;=1-Params!$B$7,0,ROUND(_xlfn.GAMMA.INV((D772-(1-Params!$B$7))/Params!$B$7,Params!$B$8,Params!$B$9),3))</f>
        <v/>
      </c>
      <c r="Q772" s="9">
        <f>IF(E772&lt;=1-Params!$B$4,0,MAX(0.1,ROUND(_xlfn.GAMMA.INV((E772-(1-Params!$B$4))/Params!$B$4,Params!$B$5,Params!$B$6),1)))</f>
        <v/>
      </c>
      <c r="R772" s="9">
        <f>IF(F772&lt;=1-Params!$B$7,0,ROUND(_xlfn.GAMMA.INV((F772-(1-Params!$B$7))/Params!$B$7,Params!$B$8,Params!$B$9),3))</f>
        <v/>
      </c>
      <c r="S772" s="9">
        <f>IF(G772&lt;=1-Params!$B$7,0,ROUND((Params!$B$10+Params!$B$11*G772^Params!$B$12)*_xlfn.GAMMA.INV((G772-(1-Params!$B$7))/Params!$B$7,Params!$B$8,Params!$B$9),3))</f>
        <v/>
      </c>
      <c r="T772" s="9">
        <f>IF(H772&lt;=1-Params!$B$4,0,MAX(0.1,ROUND((Params!$B$10+Params!$B$11*H772^Params!$B$12)*_xlfn.GAMMA.INV((H772-(1-Params!$B$4))/Params!$B$4,Params!$B$5,Params!$B$6),1)))</f>
        <v/>
      </c>
      <c r="U772" s="9">
        <f>ROUND(_xlfn.NORM.INV(I772,Params!$B$13,Params!$B$14),1)</f>
        <v/>
      </c>
      <c r="V772" s="9">
        <f>ROUND(_xlfn.NORM.INV(J772,Params!$B$15,Params!$B$16),2)</f>
        <v/>
      </c>
      <c r="W772" s="9">
        <f>ROUND(_xlfn.NORM.INV(K772,Params!$B$13,Params!$B$14),1)</f>
        <v/>
      </c>
      <c r="X772" s="9">
        <f>ROUND(_xlfn.NORM.INV(L772,Params!$B$15,Params!$B$16),2)</f>
        <v/>
      </c>
      <c r="Y772" s="9">
        <f>ROUND(_xlfn.NORM.INV(M772,Params!$B$15,Params!$B$16)+Params!$B$17+Params!$B$18*M772,2)</f>
        <v/>
      </c>
      <c r="Z772" s="9">
        <f>ROUND(_xlfn.NORM.INV(N772,Params!$B$13,Params!$B$14)+Params!$B$17+Params!$B$18*N772,1)</f>
        <v/>
      </c>
    </row>
    <row r="773">
      <c r="A773" s="11" t="n">
        <v>772</v>
      </c>
      <c r="B773" s="12">
        <f>INT((A773-1)/122)+1</f>
        <v/>
      </c>
      <c r="C773" s="13" t="n">
        <v>0.474355</v>
      </c>
      <c r="D773" s="13" t="n">
        <v>0.356471</v>
      </c>
      <c r="E773" s="13" t="n">
        <v>0.234773</v>
      </c>
      <c r="F773" s="13" t="n">
        <v>0.666286</v>
      </c>
      <c r="G773" s="13" t="n">
        <v>0.219363</v>
      </c>
      <c r="H773" s="13" t="n">
        <v>0.991789</v>
      </c>
      <c r="I773" s="13" t="n">
        <v>0.914794</v>
      </c>
      <c r="J773" s="13" t="n">
        <v>0.8935650000000001</v>
      </c>
      <c r="K773" s="13" t="n">
        <v>0.701986</v>
      </c>
      <c r="L773" s="13" t="n">
        <v>0.400434</v>
      </c>
      <c r="M773" s="13" t="n">
        <v>0.9182360000000001</v>
      </c>
      <c r="N773" s="13" t="n">
        <v>0.7965719999999999</v>
      </c>
      <c r="O773" s="9">
        <f>IF(C773&lt;=1-Params!$B$4,0,MAX(0.1,ROUND(_xlfn.GAMMA.INV((C773-(1-Params!$B$4))/Params!$B$4,Params!$B$5,Params!$B$6),1)))</f>
        <v/>
      </c>
      <c r="P773" s="9">
        <f>IF(D773&lt;=1-Params!$B$7,0,ROUND(_xlfn.GAMMA.INV((D773-(1-Params!$B$7))/Params!$B$7,Params!$B$8,Params!$B$9),3))</f>
        <v/>
      </c>
      <c r="Q773" s="9">
        <f>IF(E773&lt;=1-Params!$B$4,0,MAX(0.1,ROUND(_xlfn.GAMMA.INV((E773-(1-Params!$B$4))/Params!$B$4,Params!$B$5,Params!$B$6),1)))</f>
        <v/>
      </c>
      <c r="R773" s="9">
        <f>IF(F773&lt;=1-Params!$B$7,0,ROUND(_xlfn.GAMMA.INV((F773-(1-Params!$B$7))/Params!$B$7,Params!$B$8,Params!$B$9),3))</f>
        <v/>
      </c>
      <c r="S773" s="9">
        <f>IF(G773&lt;=1-Params!$B$7,0,ROUND((Params!$B$10+Params!$B$11*G773^Params!$B$12)*_xlfn.GAMMA.INV((G773-(1-Params!$B$7))/Params!$B$7,Params!$B$8,Params!$B$9),3))</f>
        <v/>
      </c>
      <c r="T773" s="9">
        <f>IF(H773&lt;=1-Params!$B$4,0,MAX(0.1,ROUND((Params!$B$10+Params!$B$11*H773^Params!$B$12)*_xlfn.GAMMA.INV((H773-(1-Params!$B$4))/Params!$B$4,Params!$B$5,Params!$B$6),1)))</f>
        <v/>
      </c>
      <c r="U773" s="9">
        <f>ROUND(_xlfn.NORM.INV(I773,Params!$B$13,Params!$B$14),1)</f>
        <v/>
      </c>
      <c r="V773" s="9">
        <f>ROUND(_xlfn.NORM.INV(J773,Params!$B$15,Params!$B$16),2)</f>
        <v/>
      </c>
      <c r="W773" s="9">
        <f>ROUND(_xlfn.NORM.INV(K773,Params!$B$13,Params!$B$14),1)</f>
        <v/>
      </c>
      <c r="X773" s="9">
        <f>ROUND(_xlfn.NORM.INV(L773,Params!$B$15,Params!$B$16),2)</f>
        <v/>
      </c>
      <c r="Y773" s="9">
        <f>ROUND(_xlfn.NORM.INV(M773,Params!$B$15,Params!$B$16)+Params!$B$17+Params!$B$18*M773,2)</f>
        <v/>
      </c>
      <c r="Z773" s="9">
        <f>ROUND(_xlfn.NORM.INV(N773,Params!$B$13,Params!$B$14)+Params!$B$17+Params!$B$18*N773,1)</f>
        <v/>
      </c>
    </row>
    <row r="774">
      <c r="A774" s="11" t="n">
        <v>773</v>
      </c>
      <c r="B774" s="12">
        <f>INT((A774-1)/122)+1</f>
        <v/>
      </c>
      <c r="C774" s="13" t="n">
        <v>0.849257</v>
      </c>
      <c r="D774" s="13" t="n">
        <v>0.327654</v>
      </c>
      <c r="E774" s="13" t="n">
        <v>0.678778</v>
      </c>
      <c r="F774" s="13" t="n">
        <v>0.870137</v>
      </c>
      <c r="G774" s="13" t="n">
        <v>0.140541</v>
      </c>
      <c r="H774" s="13" t="n">
        <v>0.753179</v>
      </c>
      <c r="I774" s="13" t="n">
        <v>0.529274</v>
      </c>
      <c r="J774" s="13" t="n">
        <v>0.845122</v>
      </c>
      <c r="K774" s="13" t="n">
        <v>0.297098</v>
      </c>
      <c r="L774" s="13" t="n">
        <v>0.369746</v>
      </c>
      <c r="M774" s="13" t="n">
        <v>0.801691</v>
      </c>
      <c r="N774" s="13" t="n">
        <v>0.209606</v>
      </c>
      <c r="O774" s="9">
        <f>IF(C774&lt;=1-Params!$B$4,0,MAX(0.1,ROUND(_xlfn.GAMMA.INV((C774-(1-Params!$B$4))/Params!$B$4,Params!$B$5,Params!$B$6),1)))</f>
        <v/>
      </c>
      <c r="P774" s="9">
        <f>IF(D774&lt;=1-Params!$B$7,0,ROUND(_xlfn.GAMMA.INV((D774-(1-Params!$B$7))/Params!$B$7,Params!$B$8,Params!$B$9),3))</f>
        <v/>
      </c>
      <c r="Q774" s="9">
        <f>IF(E774&lt;=1-Params!$B$4,0,MAX(0.1,ROUND(_xlfn.GAMMA.INV((E774-(1-Params!$B$4))/Params!$B$4,Params!$B$5,Params!$B$6),1)))</f>
        <v/>
      </c>
      <c r="R774" s="9">
        <f>IF(F774&lt;=1-Params!$B$7,0,ROUND(_xlfn.GAMMA.INV((F774-(1-Params!$B$7))/Params!$B$7,Params!$B$8,Params!$B$9),3))</f>
        <v/>
      </c>
      <c r="S774" s="9">
        <f>IF(G774&lt;=1-Params!$B$7,0,ROUND((Params!$B$10+Params!$B$11*G774^Params!$B$12)*_xlfn.GAMMA.INV((G774-(1-Params!$B$7))/Params!$B$7,Params!$B$8,Params!$B$9),3))</f>
        <v/>
      </c>
      <c r="T774" s="9">
        <f>IF(H774&lt;=1-Params!$B$4,0,MAX(0.1,ROUND((Params!$B$10+Params!$B$11*H774^Params!$B$12)*_xlfn.GAMMA.INV((H774-(1-Params!$B$4))/Params!$B$4,Params!$B$5,Params!$B$6),1)))</f>
        <v/>
      </c>
      <c r="U774" s="9">
        <f>ROUND(_xlfn.NORM.INV(I774,Params!$B$13,Params!$B$14),1)</f>
        <v/>
      </c>
      <c r="V774" s="9">
        <f>ROUND(_xlfn.NORM.INV(J774,Params!$B$15,Params!$B$16),2)</f>
        <v/>
      </c>
      <c r="W774" s="9">
        <f>ROUND(_xlfn.NORM.INV(K774,Params!$B$13,Params!$B$14),1)</f>
        <v/>
      </c>
      <c r="X774" s="9">
        <f>ROUND(_xlfn.NORM.INV(L774,Params!$B$15,Params!$B$16),2)</f>
        <v/>
      </c>
      <c r="Y774" s="9">
        <f>ROUND(_xlfn.NORM.INV(M774,Params!$B$15,Params!$B$16)+Params!$B$17+Params!$B$18*M774,2)</f>
        <v/>
      </c>
      <c r="Z774" s="9">
        <f>ROUND(_xlfn.NORM.INV(N774,Params!$B$13,Params!$B$14)+Params!$B$17+Params!$B$18*N774,1)</f>
        <v/>
      </c>
    </row>
    <row r="775">
      <c r="A775" s="11" t="n">
        <v>774</v>
      </c>
      <c r="B775" s="12">
        <f>INT((A775-1)/122)+1</f>
        <v/>
      </c>
      <c r="C775" s="13" t="n">
        <v>0.038958</v>
      </c>
      <c r="D775" s="13" t="n">
        <v>0.422176</v>
      </c>
      <c r="E775" s="13" t="n">
        <v>0.862335</v>
      </c>
      <c r="F775" s="13" t="n">
        <v>0.717713</v>
      </c>
      <c r="G775" s="13" t="n">
        <v>0.192868</v>
      </c>
      <c r="H775" s="13" t="n">
        <v>0.167965</v>
      </c>
      <c r="I775" s="13" t="n">
        <v>0.689862</v>
      </c>
      <c r="J775" s="13" t="n">
        <v>0.296075</v>
      </c>
      <c r="K775" s="13" t="n">
        <v>0.020296</v>
      </c>
      <c r="L775" s="13" t="n">
        <v>0.218782</v>
      </c>
      <c r="M775" s="13" t="n">
        <v>0.620069</v>
      </c>
      <c r="N775" s="13" t="n">
        <v>0.068852</v>
      </c>
      <c r="O775" s="9">
        <f>IF(C775&lt;=1-Params!$B$4,0,MAX(0.1,ROUND(_xlfn.GAMMA.INV((C775-(1-Params!$B$4))/Params!$B$4,Params!$B$5,Params!$B$6),1)))</f>
        <v/>
      </c>
      <c r="P775" s="9">
        <f>IF(D775&lt;=1-Params!$B$7,0,ROUND(_xlfn.GAMMA.INV((D775-(1-Params!$B$7))/Params!$B$7,Params!$B$8,Params!$B$9),3))</f>
        <v/>
      </c>
      <c r="Q775" s="9">
        <f>IF(E775&lt;=1-Params!$B$4,0,MAX(0.1,ROUND(_xlfn.GAMMA.INV((E775-(1-Params!$B$4))/Params!$B$4,Params!$B$5,Params!$B$6),1)))</f>
        <v/>
      </c>
      <c r="R775" s="9">
        <f>IF(F775&lt;=1-Params!$B$7,0,ROUND(_xlfn.GAMMA.INV((F775-(1-Params!$B$7))/Params!$B$7,Params!$B$8,Params!$B$9),3))</f>
        <v/>
      </c>
      <c r="S775" s="9">
        <f>IF(G775&lt;=1-Params!$B$7,0,ROUND((Params!$B$10+Params!$B$11*G775^Params!$B$12)*_xlfn.GAMMA.INV((G775-(1-Params!$B$7))/Params!$B$7,Params!$B$8,Params!$B$9),3))</f>
        <v/>
      </c>
      <c r="T775" s="9">
        <f>IF(H775&lt;=1-Params!$B$4,0,MAX(0.1,ROUND((Params!$B$10+Params!$B$11*H775^Params!$B$12)*_xlfn.GAMMA.INV((H775-(1-Params!$B$4))/Params!$B$4,Params!$B$5,Params!$B$6),1)))</f>
        <v/>
      </c>
      <c r="U775" s="9">
        <f>ROUND(_xlfn.NORM.INV(I775,Params!$B$13,Params!$B$14),1)</f>
        <v/>
      </c>
      <c r="V775" s="9">
        <f>ROUND(_xlfn.NORM.INV(J775,Params!$B$15,Params!$B$16),2)</f>
        <v/>
      </c>
      <c r="W775" s="9">
        <f>ROUND(_xlfn.NORM.INV(K775,Params!$B$13,Params!$B$14),1)</f>
        <v/>
      </c>
      <c r="X775" s="9">
        <f>ROUND(_xlfn.NORM.INV(L775,Params!$B$15,Params!$B$16),2)</f>
        <v/>
      </c>
      <c r="Y775" s="9">
        <f>ROUND(_xlfn.NORM.INV(M775,Params!$B$15,Params!$B$16)+Params!$B$17+Params!$B$18*M775,2)</f>
        <v/>
      </c>
      <c r="Z775" s="9">
        <f>ROUND(_xlfn.NORM.INV(N775,Params!$B$13,Params!$B$14)+Params!$B$17+Params!$B$18*N775,1)</f>
        <v/>
      </c>
    </row>
    <row r="776">
      <c r="A776" s="11" t="n">
        <v>775</v>
      </c>
      <c r="B776" s="12">
        <f>INT((A776-1)/122)+1</f>
        <v/>
      </c>
      <c r="C776" s="13" t="n">
        <v>0.043502</v>
      </c>
      <c r="D776" s="13" t="n">
        <v>0.157007</v>
      </c>
      <c r="E776" s="13" t="n">
        <v>0.892759</v>
      </c>
      <c r="F776" s="13" t="n">
        <v>0.329515</v>
      </c>
      <c r="G776" s="13" t="n">
        <v>0.678189</v>
      </c>
      <c r="H776" s="13" t="n">
        <v>0.542909</v>
      </c>
      <c r="I776" s="13" t="n">
        <v>0.44984</v>
      </c>
      <c r="J776" s="13" t="n">
        <v>0.304364</v>
      </c>
      <c r="K776" s="13" t="n">
        <v>0.207376</v>
      </c>
      <c r="L776" s="13" t="n">
        <v>0.630869</v>
      </c>
      <c r="M776" s="13" t="n">
        <v>0.556756</v>
      </c>
      <c r="N776" s="13" t="n">
        <v>0.104058</v>
      </c>
      <c r="O776" s="9">
        <f>IF(C776&lt;=1-Params!$B$4,0,MAX(0.1,ROUND(_xlfn.GAMMA.INV((C776-(1-Params!$B$4))/Params!$B$4,Params!$B$5,Params!$B$6),1)))</f>
        <v/>
      </c>
      <c r="P776" s="9">
        <f>IF(D776&lt;=1-Params!$B$7,0,ROUND(_xlfn.GAMMA.INV((D776-(1-Params!$B$7))/Params!$B$7,Params!$B$8,Params!$B$9),3))</f>
        <v/>
      </c>
      <c r="Q776" s="9">
        <f>IF(E776&lt;=1-Params!$B$4,0,MAX(0.1,ROUND(_xlfn.GAMMA.INV((E776-(1-Params!$B$4))/Params!$B$4,Params!$B$5,Params!$B$6),1)))</f>
        <v/>
      </c>
      <c r="R776" s="9">
        <f>IF(F776&lt;=1-Params!$B$7,0,ROUND(_xlfn.GAMMA.INV((F776-(1-Params!$B$7))/Params!$B$7,Params!$B$8,Params!$B$9),3))</f>
        <v/>
      </c>
      <c r="S776" s="9">
        <f>IF(G776&lt;=1-Params!$B$7,0,ROUND((Params!$B$10+Params!$B$11*G776^Params!$B$12)*_xlfn.GAMMA.INV((G776-(1-Params!$B$7))/Params!$B$7,Params!$B$8,Params!$B$9),3))</f>
        <v/>
      </c>
      <c r="T776" s="9">
        <f>IF(H776&lt;=1-Params!$B$4,0,MAX(0.1,ROUND((Params!$B$10+Params!$B$11*H776^Params!$B$12)*_xlfn.GAMMA.INV((H776-(1-Params!$B$4))/Params!$B$4,Params!$B$5,Params!$B$6),1)))</f>
        <v/>
      </c>
      <c r="U776" s="9">
        <f>ROUND(_xlfn.NORM.INV(I776,Params!$B$13,Params!$B$14),1)</f>
        <v/>
      </c>
      <c r="V776" s="9">
        <f>ROUND(_xlfn.NORM.INV(J776,Params!$B$15,Params!$B$16),2)</f>
        <v/>
      </c>
      <c r="W776" s="9">
        <f>ROUND(_xlfn.NORM.INV(K776,Params!$B$13,Params!$B$14),1)</f>
        <v/>
      </c>
      <c r="X776" s="9">
        <f>ROUND(_xlfn.NORM.INV(L776,Params!$B$15,Params!$B$16),2)</f>
        <v/>
      </c>
      <c r="Y776" s="9">
        <f>ROUND(_xlfn.NORM.INV(M776,Params!$B$15,Params!$B$16)+Params!$B$17+Params!$B$18*M776,2)</f>
        <v/>
      </c>
      <c r="Z776" s="9">
        <f>ROUND(_xlfn.NORM.INV(N776,Params!$B$13,Params!$B$14)+Params!$B$17+Params!$B$18*N776,1)</f>
        <v/>
      </c>
    </row>
    <row r="777">
      <c r="A777" s="11" t="n">
        <v>776</v>
      </c>
      <c r="B777" s="12">
        <f>INT((A777-1)/122)+1</f>
        <v/>
      </c>
      <c r="C777" s="13" t="n">
        <v>0.588672</v>
      </c>
      <c r="D777" s="13" t="n">
        <v>0.002486</v>
      </c>
      <c r="E777" s="13" t="n">
        <v>0.799997</v>
      </c>
      <c r="F777" s="13" t="n">
        <v>0.48048</v>
      </c>
      <c r="G777" s="13" t="n">
        <v>0.362359</v>
      </c>
      <c r="H777" s="13" t="n">
        <v>0.031432</v>
      </c>
      <c r="I777" s="13" t="n">
        <v>0.415943</v>
      </c>
      <c r="J777" s="13" t="n">
        <v>0.650139</v>
      </c>
      <c r="K777" s="13" t="n">
        <v>0.076615</v>
      </c>
      <c r="L777" s="13" t="n">
        <v>0.288761</v>
      </c>
      <c r="M777" s="13" t="n">
        <v>0.404123</v>
      </c>
      <c r="N777" s="13" t="n">
        <v>0.163095</v>
      </c>
      <c r="O777" s="9">
        <f>IF(C777&lt;=1-Params!$B$4,0,MAX(0.1,ROUND(_xlfn.GAMMA.INV((C777-(1-Params!$B$4))/Params!$B$4,Params!$B$5,Params!$B$6),1)))</f>
        <v/>
      </c>
      <c r="P777" s="9">
        <f>IF(D777&lt;=1-Params!$B$7,0,ROUND(_xlfn.GAMMA.INV((D777-(1-Params!$B$7))/Params!$B$7,Params!$B$8,Params!$B$9),3))</f>
        <v/>
      </c>
      <c r="Q777" s="9">
        <f>IF(E777&lt;=1-Params!$B$4,0,MAX(0.1,ROUND(_xlfn.GAMMA.INV((E777-(1-Params!$B$4))/Params!$B$4,Params!$B$5,Params!$B$6),1)))</f>
        <v/>
      </c>
      <c r="R777" s="9">
        <f>IF(F777&lt;=1-Params!$B$7,0,ROUND(_xlfn.GAMMA.INV((F777-(1-Params!$B$7))/Params!$B$7,Params!$B$8,Params!$B$9),3))</f>
        <v/>
      </c>
      <c r="S777" s="9">
        <f>IF(G777&lt;=1-Params!$B$7,0,ROUND((Params!$B$10+Params!$B$11*G777^Params!$B$12)*_xlfn.GAMMA.INV((G777-(1-Params!$B$7))/Params!$B$7,Params!$B$8,Params!$B$9),3))</f>
        <v/>
      </c>
      <c r="T777" s="9">
        <f>IF(H777&lt;=1-Params!$B$4,0,MAX(0.1,ROUND((Params!$B$10+Params!$B$11*H777^Params!$B$12)*_xlfn.GAMMA.INV((H777-(1-Params!$B$4))/Params!$B$4,Params!$B$5,Params!$B$6),1)))</f>
        <v/>
      </c>
      <c r="U777" s="9">
        <f>ROUND(_xlfn.NORM.INV(I777,Params!$B$13,Params!$B$14),1)</f>
        <v/>
      </c>
      <c r="V777" s="9">
        <f>ROUND(_xlfn.NORM.INV(J777,Params!$B$15,Params!$B$16),2)</f>
        <v/>
      </c>
      <c r="W777" s="9">
        <f>ROUND(_xlfn.NORM.INV(K777,Params!$B$13,Params!$B$14),1)</f>
        <v/>
      </c>
      <c r="X777" s="9">
        <f>ROUND(_xlfn.NORM.INV(L777,Params!$B$15,Params!$B$16),2)</f>
        <v/>
      </c>
      <c r="Y777" s="9">
        <f>ROUND(_xlfn.NORM.INV(M777,Params!$B$15,Params!$B$16)+Params!$B$17+Params!$B$18*M777,2)</f>
        <v/>
      </c>
      <c r="Z777" s="9">
        <f>ROUND(_xlfn.NORM.INV(N777,Params!$B$13,Params!$B$14)+Params!$B$17+Params!$B$18*N777,1)</f>
        <v/>
      </c>
    </row>
    <row r="778">
      <c r="A778" s="11" t="n">
        <v>777</v>
      </c>
      <c r="B778" s="12">
        <f>INT((A778-1)/122)+1</f>
        <v/>
      </c>
      <c r="C778" s="13" t="n">
        <v>0.805094</v>
      </c>
      <c r="D778" s="13" t="n">
        <v>0.404585</v>
      </c>
      <c r="E778" s="13" t="n">
        <v>0.454831</v>
      </c>
      <c r="F778" s="13" t="n">
        <v>0.417429</v>
      </c>
      <c r="G778" s="13" t="n">
        <v>0.200651</v>
      </c>
      <c r="H778" s="13" t="n">
        <v>0.382099</v>
      </c>
      <c r="I778" s="13" t="n">
        <v>0.905214</v>
      </c>
      <c r="J778" s="13" t="n">
        <v>0.467743</v>
      </c>
      <c r="K778" s="13" t="n">
        <v>0.359358</v>
      </c>
      <c r="L778" s="13" t="n">
        <v>0.222884</v>
      </c>
      <c r="M778" s="13" t="n">
        <v>0.4689</v>
      </c>
      <c r="N778" s="13" t="n">
        <v>0.531784</v>
      </c>
      <c r="O778" s="9">
        <f>IF(C778&lt;=1-Params!$B$4,0,MAX(0.1,ROUND(_xlfn.GAMMA.INV((C778-(1-Params!$B$4))/Params!$B$4,Params!$B$5,Params!$B$6),1)))</f>
        <v/>
      </c>
      <c r="P778" s="9">
        <f>IF(D778&lt;=1-Params!$B$7,0,ROUND(_xlfn.GAMMA.INV((D778-(1-Params!$B$7))/Params!$B$7,Params!$B$8,Params!$B$9),3))</f>
        <v/>
      </c>
      <c r="Q778" s="9">
        <f>IF(E778&lt;=1-Params!$B$4,0,MAX(0.1,ROUND(_xlfn.GAMMA.INV((E778-(1-Params!$B$4))/Params!$B$4,Params!$B$5,Params!$B$6),1)))</f>
        <v/>
      </c>
      <c r="R778" s="9">
        <f>IF(F778&lt;=1-Params!$B$7,0,ROUND(_xlfn.GAMMA.INV((F778-(1-Params!$B$7))/Params!$B$7,Params!$B$8,Params!$B$9),3))</f>
        <v/>
      </c>
      <c r="S778" s="9">
        <f>IF(G778&lt;=1-Params!$B$7,0,ROUND((Params!$B$10+Params!$B$11*G778^Params!$B$12)*_xlfn.GAMMA.INV((G778-(1-Params!$B$7))/Params!$B$7,Params!$B$8,Params!$B$9),3))</f>
        <v/>
      </c>
      <c r="T778" s="9">
        <f>IF(H778&lt;=1-Params!$B$4,0,MAX(0.1,ROUND((Params!$B$10+Params!$B$11*H778^Params!$B$12)*_xlfn.GAMMA.INV((H778-(1-Params!$B$4))/Params!$B$4,Params!$B$5,Params!$B$6),1)))</f>
        <v/>
      </c>
      <c r="U778" s="9">
        <f>ROUND(_xlfn.NORM.INV(I778,Params!$B$13,Params!$B$14),1)</f>
        <v/>
      </c>
      <c r="V778" s="9">
        <f>ROUND(_xlfn.NORM.INV(J778,Params!$B$15,Params!$B$16),2)</f>
        <v/>
      </c>
      <c r="W778" s="9">
        <f>ROUND(_xlfn.NORM.INV(K778,Params!$B$13,Params!$B$14),1)</f>
        <v/>
      </c>
      <c r="X778" s="9">
        <f>ROUND(_xlfn.NORM.INV(L778,Params!$B$15,Params!$B$16),2)</f>
        <v/>
      </c>
      <c r="Y778" s="9">
        <f>ROUND(_xlfn.NORM.INV(M778,Params!$B$15,Params!$B$16)+Params!$B$17+Params!$B$18*M778,2)</f>
        <v/>
      </c>
      <c r="Z778" s="9">
        <f>ROUND(_xlfn.NORM.INV(N778,Params!$B$13,Params!$B$14)+Params!$B$17+Params!$B$18*N778,1)</f>
        <v/>
      </c>
    </row>
    <row r="779">
      <c r="A779" s="11" t="n">
        <v>778</v>
      </c>
      <c r="B779" s="12">
        <f>INT((A779-1)/122)+1</f>
        <v/>
      </c>
      <c r="C779" s="13" t="n">
        <v>0.727096</v>
      </c>
      <c r="D779" s="13" t="n">
        <v>0.539718</v>
      </c>
      <c r="E779" s="13" t="n">
        <v>0.154113</v>
      </c>
      <c r="F779" s="13" t="n">
        <v>0.113663</v>
      </c>
      <c r="G779" s="13" t="n">
        <v>0.10944</v>
      </c>
      <c r="H779" s="13" t="n">
        <v>0.890763</v>
      </c>
      <c r="I779" s="13" t="n">
        <v>0.596462</v>
      </c>
      <c r="J779" s="13" t="n">
        <v>0.308972</v>
      </c>
      <c r="K779" s="13" t="n">
        <v>0.23414</v>
      </c>
      <c r="L779" s="13" t="n">
        <v>0.472903</v>
      </c>
      <c r="M779" s="13" t="n">
        <v>0.235316</v>
      </c>
      <c r="N779" s="13" t="n">
        <v>0.432675</v>
      </c>
      <c r="O779" s="9">
        <f>IF(C779&lt;=1-Params!$B$4,0,MAX(0.1,ROUND(_xlfn.GAMMA.INV((C779-(1-Params!$B$4))/Params!$B$4,Params!$B$5,Params!$B$6),1)))</f>
        <v/>
      </c>
      <c r="P779" s="9">
        <f>IF(D779&lt;=1-Params!$B$7,0,ROUND(_xlfn.GAMMA.INV((D779-(1-Params!$B$7))/Params!$B$7,Params!$B$8,Params!$B$9),3))</f>
        <v/>
      </c>
      <c r="Q779" s="9">
        <f>IF(E779&lt;=1-Params!$B$4,0,MAX(0.1,ROUND(_xlfn.GAMMA.INV((E779-(1-Params!$B$4))/Params!$B$4,Params!$B$5,Params!$B$6),1)))</f>
        <v/>
      </c>
      <c r="R779" s="9">
        <f>IF(F779&lt;=1-Params!$B$7,0,ROUND(_xlfn.GAMMA.INV((F779-(1-Params!$B$7))/Params!$B$7,Params!$B$8,Params!$B$9),3))</f>
        <v/>
      </c>
      <c r="S779" s="9">
        <f>IF(G779&lt;=1-Params!$B$7,0,ROUND((Params!$B$10+Params!$B$11*G779^Params!$B$12)*_xlfn.GAMMA.INV((G779-(1-Params!$B$7))/Params!$B$7,Params!$B$8,Params!$B$9),3))</f>
        <v/>
      </c>
      <c r="T779" s="9">
        <f>IF(H779&lt;=1-Params!$B$4,0,MAX(0.1,ROUND((Params!$B$10+Params!$B$11*H779^Params!$B$12)*_xlfn.GAMMA.INV((H779-(1-Params!$B$4))/Params!$B$4,Params!$B$5,Params!$B$6),1)))</f>
        <v/>
      </c>
      <c r="U779" s="9">
        <f>ROUND(_xlfn.NORM.INV(I779,Params!$B$13,Params!$B$14),1)</f>
        <v/>
      </c>
      <c r="V779" s="9">
        <f>ROUND(_xlfn.NORM.INV(J779,Params!$B$15,Params!$B$16),2)</f>
        <v/>
      </c>
      <c r="W779" s="9">
        <f>ROUND(_xlfn.NORM.INV(K779,Params!$B$13,Params!$B$14),1)</f>
        <v/>
      </c>
      <c r="X779" s="9">
        <f>ROUND(_xlfn.NORM.INV(L779,Params!$B$15,Params!$B$16),2)</f>
        <v/>
      </c>
      <c r="Y779" s="9">
        <f>ROUND(_xlfn.NORM.INV(M779,Params!$B$15,Params!$B$16)+Params!$B$17+Params!$B$18*M779,2)</f>
        <v/>
      </c>
      <c r="Z779" s="9">
        <f>ROUND(_xlfn.NORM.INV(N779,Params!$B$13,Params!$B$14)+Params!$B$17+Params!$B$18*N779,1)</f>
        <v/>
      </c>
    </row>
    <row r="780">
      <c r="A780" s="11" t="n">
        <v>779</v>
      </c>
      <c r="B780" s="12">
        <f>INT((A780-1)/122)+1</f>
        <v/>
      </c>
      <c r="C780" s="13" t="n">
        <v>0.64751</v>
      </c>
      <c r="D780" s="13" t="n">
        <v>0.313617</v>
      </c>
      <c r="E780" s="13" t="n">
        <v>0.171198</v>
      </c>
      <c r="F780" s="13" t="n">
        <v>0.748909</v>
      </c>
      <c r="G780" s="13" t="n">
        <v>0.003844</v>
      </c>
      <c r="H780" s="13" t="n">
        <v>0.469995</v>
      </c>
      <c r="I780" s="13" t="n">
        <v>0.566249</v>
      </c>
      <c r="J780" s="13" t="n">
        <v>0.238152</v>
      </c>
      <c r="K780" s="13" t="n">
        <v>0.509886</v>
      </c>
      <c r="L780" s="13" t="n">
        <v>0.09482</v>
      </c>
      <c r="M780" s="13" t="n">
        <v>0.384253</v>
      </c>
      <c r="N780" s="13" t="n">
        <v>0.49123</v>
      </c>
      <c r="O780" s="9">
        <f>IF(C780&lt;=1-Params!$B$4,0,MAX(0.1,ROUND(_xlfn.GAMMA.INV((C780-(1-Params!$B$4))/Params!$B$4,Params!$B$5,Params!$B$6),1)))</f>
        <v/>
      </c>
      <c r="P780" s="9">
        <f>IF(D780&lt;=1-Params!$B$7,0,ROUND(_xlfn.GAMMA.INV((D780-(1-Params!$B$7))/Params!$B$7,Params!$B$8,Params!$B$9),3))</f>
        <v/>
      </c>
      <c r="Q780" s="9">
        <f>IF(E780&lt;=1-Params!$B$4,0,MAX(0.1,ROUND(_xlfn.GAMMA.INV((E780-(1-Params!$B$4))/Params!$B$4,Params!$B$5,Params!$B$6),1)))</f>
        <v/>
      </c>
      <c r="R780" s="9">
        <f>IF(F780&lt;=1-Params!$B$7,0,ROUND(_xlfn.GAMMA.INV((F780-(1-Params!$B$7))/Params!$B$7,Params!$B$8,Params!$B$9),3))</f>
        <v/>
      </c>
      <c r="S780" s="9">
        <f>IF(G780&lt;=1-Params!$B$7,0,ROUND((Params!$B$10+Params!$B$11*G780^Params!$B$12)*_xlfn.GAMMA.INV((G780-(1-Params!$B$7))/Params!$B$7,Params!$B$8,Params!$B$9),3))</f>
        <v/>
      </c>
      <c r="T780" s="9">
        <f>IF(H780&lt;=1-Params!$B$4,0,MAX(0.1,ROUND((Params!$B$10+Params!$B$11*H780^Params!$B$12)*_xlfn.GAMMA.INV((H780-(1-Params!$B$4))/Params!$B$4,Params!$B$5,Params!$B$6),1)))</f>
        <v/>
      </c>
      <c r="U780" s="9">
        <f>ROUND(_xlfn.NORM.INV(I780,Params!$B$13,Params!$B$14),1)</f>
        <v/>
      </c>
      <c r="V780" s="9">
        <f>ROUND(_xlfn.NORM.INV(J780,Params!$B$15,Params!$B$16),2)</f>
        <v/>
      </c>
      <c r="W780" s="9">
        <f>ROUND(_xlfn.NORM.INV(K780,Params!$B$13,Params!$B$14),1)</f>
        <v/>
      </c>
      <c r="X780" s="9">
        <f>ROUND(_xlfn.NORM.INV(L780,Params!$B$15,Params!$B$16),2)</f>
        <v/>
      </c>
      <c r="Y780" s="9">
        <f>ROUND(_xlfn.NORM.INV(M780,Params!$B$15,Params!$B$16)+Params!$B$17+Params!$B$18*M780,2)</f>
        <v/>
      </c>
      <c r="Z780" s="9">
        <f>ROUND(_xlfn.NORM.INV(N780,Params!$B$13,Params!$B$14)+Params!$B$17+Params!$B$18*N780,1)</f>
        <v/>
      </c>
    </row>
    <row r="781">
      <c r="A781" s="11" t="n">
        <v>780</v>
      </c>
      <c r="B781" s="12">
        <f>INT((A781-1)/122)+1</f>
        <v/>
      </c>
      <c r="C781" s="13" t="n">
        <v>0.816475</v>
      </c>
      <c r="D781" s="13" t="n">
        <v>0.309757</v>
      </c>
      <c r="E781" s="13" t="n">
        <v>0.228407</v>
      </c>
      <c r="F781" s="13" t="n">
        <v>0.953917</v>
      </c>
      <c r="G781" s="13" t="n">
        <v>0.681729</v>
      </c>
      <c r="H781" s="13" t="n">
        <v>0.6752089999999999</v>
      </c>
      <c r="I781" s="13" t="n">
        <v>0.526352</v>
      </c>
      <c r="J781" s="13" t="n">
        <v>0.215698</v>
      </c>
      <c r="K781" s="13" t="n">
        <v>0.483071</v>
      </c>
      <c r="L781" s="13" t="n">
        <v>0.18404</v>
      </c>
      <c r="M781" s="13" t="n">
        <v>0.492644</v>
      </c>
      <c r="N781" s="13" t="n">
        <v>0.350601</v>
      </c>
      <c r="O781" s="9">
        <f>IF(C781&lt;=1-Params!$B$4,0,MAX(0.1,ROUND(_xlfn.GAMMA.INV((C781-(1-Params!$B$4))/Params!$B$4,Params!$B$5,Params!$B$6),1)))</f>
        <v/>
      </c>
      <c r="P781" s="9">
        <f>IF(D781&lt;=1-Params!$B$7,0,ROUND(_xlfn.GAMMA.INV((D781-(1-Params!$B$7))/Params!$B$7,Params!$B$8,Params!$B$9),3))</f>
        <v/>
      </c>
      <c r="Q781" s="9">
        <f>IF(E781&lt;=1-Params!$B$4,0,MAX(0.1,ROUND(_xlfn.GAMMA.INV((E781-(1-Params!$B$4))/Params!$B$4,Params!$B$5,Params!$B$6),1)))</f>
        <v/>
      </c>
      <c r="R781" s="9">
        <f>IF(F781&lt;=1-Params!$B$7,0,ROUND(_xlfn.GAMMA.INV((F781-(1-Params!$B$7))/Params!$B$7,Params!$B$8,Params!$B$9),3))</f>
        <v/>
      </c>
      <c r="S781" s="9">
        <f>IF(G781&lt;=1-Params!$B$7,0,ROUND((Params!$B$10+Params!$B$11*G781^Params!$B$12)*_xlfn.GAMMA.INV((G781-(1-Params!$B$7))/Params!$B$7,Params!$B$8,Params!$B$9),3))</f>
        <v/>
      </c>
      <c r="T781" s="9">
        <f>IF(H781&lt;=1-Params!$B$4,0,MAX(0.1,ROUND((Params!$B$10+Params!$B$11*H781^Params!$B$12)*_xlfn.GAMMA.INV((H781-(1-Params!$B$4))/Params!$B$4,Params!$B$5,Params!$B$6),1)))</f>
        <v/>
      </c>
      <c r="U781" s="9">
        <f>ROUND(_xlfn.NORM.INV(I781,Params!$B$13,Params!$B$14),1)</f>
        <v/>
      </c>
      <c r="V781" s="9">
        <f>ROUND(_xlfn.NORM.INV(J781,Params!$B$15,Params!$B$16),2)</f>
        <v/>
      </c>
      <c r="W781" s="9">
        <f>ROUND(_xlfn.NORM.INV(K781,Params!$B$13,Params!$B$14),1)</f>
        <v/>
      </c>
      <c r="X781" s="9">
        <f>ROUND(_xlfn.NORM.INV(L781,Params!$B$15,Params!$B$16),2)</f>
        <v/>
      </c>
      <c r="Y781" s="9">
        <f>ROUND(_xlfn.NORM.INV(M781,Params!$B$15,Params!$B$16)+Params!$B$17+Params!$B$18*M781,2)</f>
        <v/>
      </c>
      <c r="Z781" s="9">
        <f>ROUND(_xlfn.NORM.INV(N781,Params!$B$13,Params!$B$14)+Params!$B$17+Params!$B$18*N781,1)</f>
        <v/>
      </c>
    </row>
    <row r="782">
      <c r="A782" s="11" t="n">
        <v>781</v>
      </c>
      <c r="B782" s="12">
        <f>INT((A782-1)/122)+1</f>
        <v/>
      </c>
      <c r="C782" s="13" t="n">
        <v>0.558758</v>
      </c>
      <c r="D782" s="13" t="n">
        <v>0.479663</v>
      </c>
      <c r="E782" s="13" t="n">
        <v>0.098067</v>
      </c>
      <c r="F782" s="13" t="n">
        <v>0.822363</v>
      </c>
      <c r="G782" s="13" t="n">
        <v>0.764585</v>
      </c>
      <c r="H782" s="13" t="n">
        <v>0.54366</v>
      </c>
      <c r="I782" s="13" t="n">
        <v>0.283058</v>
      </c>
      <c r="J782" s="13" t="n">
        <v>0.561159</v>
      </c>
      <c r="K782" s="13" t="n">
        <v>0.517553</v>
      </c>
      <c r="L782" s="13" t="n">
        <v>0.408415</v>
      </c>
      <c r="M782" s="13" t="n">
        <v>0.28723</v>
      </c>
      <c r="N782" s="13" t="n">
        <v>0.224503</v>
      </c>
      <c r="O782" s="9">
        <f>IF(C782&lt;=1-Params!$B$4,0,MAX(0.1,ROUND(_xlfn.GAMMA.INV((C782-(1-Params!$B$4))/Params!$B$4,Params!$B$5,Params!$B$6),1)))</f>
        <v/>
      </c>
      <c r="P782" s="9">
        <f>IF(D782&lt;=1-Params!$B$7,0,ROUND(_xlfn.GAMMA.INV((D782-(1-Params!$B$7))/Params!$B$7,Params!$B$8,Params!$B$9),3))</f>
        <v/>
      </c>
      <c r="Q782" s="9">
        <f>IF(E782&lt;=1-Params!$B$4,0,MAX(0.1,ROUND(_xlfn.GAMMA.INV((E782-(1-Params!$B$4))/Params!$B$4,Params!$B$5,Params!$B$6),1)))</f>
        <v/>
      </c>
      <c r="R782" s="9">
        <f>IF(F782&lt;=1-Params!$B$7,0,ROUND(_xlfn.GAMMA.INV((F782-(1-Params!$B$7))/Params!$B$7,Params!$B$8,Params!$B$9),3))</f>
        <v/>
      </c>
      <c r="S782" s="9">
        <f>IF(G782&lt;=1-Params!$B$7,0,ROUND((Params!$B$10+Params!$B$11*G782^Params!$B$12)*_xlfn.GAMMA.INV((G782-(1-Params!$B$7))/Params!$B$7,Params!$B$8,Params!$B$9),3))</f>
        <v/>
      </c>
      <c r="T782" s="9">
        <f>IF(H782&lt;=1-Params!$B$4,0,MAX(0.1,ROUND((Params!$B$10+Params!$B$11*H782^Params!$B$12)*_xlfn.GAMMA.INV((H782-(1-Params!$B$4))/Params!$B$4,Params!$B$5,Params!$B$6),1)))</f>
        <v/>
      </c>
      <c r="U782" s="9">
        <f>ROUND(_xlfn.NORM.INV(I782,Params!$B$13,Params!$B$14),1)</f>
        <v/>
      </c>
      <c r="V782" s="9">
        <f>ROUND(_xlfn.NORM.INV(J782,Params!$B$15,Params!$B$16),2)</f>
        <v/>
      </c>
      <c r="W782" s="9">
        <f>ROUND(_xlfn.NORM.INV(K782,Params!$B$13,Params!$B$14),1)</f>
        <v/>
      </c>
      <c r="X782" s="9">
        <f>ROUND(_xlfn.NORM.INV(L782,Params!$B$15,Params!$B$16),2)</f>
        <v/>
      </c>
      <c r="Y782" s="9">
        <f>ROUND(_xlfn.NORM.INV(M782,Params!$B$15,Params!$B$16)+Params!$B$17+Params!$B$18*M782,2)</f>
        <v/>
      </c>
      <c r="Z782" s="9">
        <f>ROUND(_xlfn.NORM.INV(N782,Params!$B$13,Params!$B$14)+Params!$B$17+Params!$B$18*N782,1)</f>
        <v/>
      </c>
    </row>
    <row r="783">
      <c r="A783" s="11" t="n">
        <v>782</v>
      </c>
      <c r="B783" s="12">
        <f>INT((A783-1)/122)+1</f>
        <v/>
      </c>
      <c r="C783" s="13" t="n">
        <v>0.377703</v>
      </c>
      <c r="D783" s="13" t="n">
        <v>0.575026</v>
      </c>
      <c r="E783" s="13" t="n">
        <v>0.254968</v>
      </c>
      <c r="F783" s="13" t="n">
        <v>0.231843</v>
      </c>
      <c r="G783" s="13" t="n">
        <v>0.700372</v>
      </c>
      <c r="H783" s="13" t="n">
        <v>0.069745</v>
      </c>
      <c r="I783" s="13" t="n">
        <v>0.136513</v>
      </c>
      <c r="J783" s="13" t="n">
        <v>0.567558</v>
      </c>
      <c r="K783" s="13" t="n">
        <v>0.490698</v>
      </c>
      <c r="L783" s="13" t="n">
        <v>0.404338</v>
      </c>
      <c r="M783" s="13" t="n">
        <v>0.443236</v>
      </c>
      <c r="N783" s="13" t="n">
        <v>0.398745</v>
      </c>
      <c r="O783" s="9">
        <f>IF(C783&lt;=1-Params!$B$4,0,MAX(0.1,ROUND(_xlfn.GAMMA.INV((C783-(1-Params!$B$4))/Params!$B$4,Params!$B$5,Params!$B$6),1)))</f>
        <v/>
      </c>
      <c r="P783" s="9">
        <f>IF(D783&lt;=1-Params!$B$7,0,ROUND(_xlfn.GAMMA.INV((D783-(1-Params!$B$7))/Params!$B$7,Params!$B$8,Params!$B$9),3))</f>
        <v/>
      </c>
      <c r="Q783" s="9">
        <f>IF(E783&lt;=1-Params!$B$4,0,MAX(0.1,ROUND(_xlfn.GAMMA.INV((E783-(1-Params!$B$4))/Params!$B$4,Params!$B$5,Params!$B$6),1)))</f>
        <v/>
      </c>
      <c r="R783" s="9">
        <f>IF(F783&lt;=1-Params!$B$7,0,ROUND(_xlfn.GAMMA.INV((F783-(1-Params!$B$7))/Params!$B$7,Params!$B$8,Params!$B$9),3))</f>
        <v/>
      </c>
      <c r="S783" s="9">
        <f>IF(G783&lt;=1-Params!$B$7,0,ROUND((Params!$B$10+Params!$B$11*G783^Params!$B$12)*_xlfn.GAMMA.INV((G783-(1-Params!$B$7))/Params!$B$7,Params!$B$8,Params!$B$9),3))</f>
        <v/>
      </c>
      <c r="T783" s="9">
        <f>IF(H783&lt;=1-Params!$B$4,0,MAX(0.1,ROUND((Params!$B$10+Params!$B$11*H783^Params!$B$12)*_xlfn.GAMMA.INV((H783-(1-Params!$B$4))/Params!$B$4,Params!$B$5,Params!$B$6),1)))</f>
        <v/>
      </c>
      <c r="U783" s="9">
        <f>ROUND(_xlfn.NORM.INV(I783,Params!$B$13,Params!$B$14),1)</f>
        <v/>
      </c>
      <c r="V783" s="9">
        <f>ROUND(_xlfn.NORM.INV(J783,Params!$B$15,Params!$B$16),2)</f>
        <v/>
      </c>
      <c r="W783" s="9">
        <f>ROUND(_xlfn.NORM.INV(K783,Params!$B$13,Params!$B$14),1)</f>
        <v/>
      </c>
      <c r="X783" s="9">
        <f>ROUND(_xlfn.NORM.INV(L783,Params!$B$15,Params!$B$16),2)</f>
        <v/>
      </c>
      <c r="Y783" s="9">
        <f>ROUND(_xlfn.NORM.INV(M783,Params!$B$15,Params!$B$16)+Params!$B$17+Params!$B$18*M783,2)</f>
        <v/>
      </c>
      <c r="Z783" s="9">
        <f>ROUND(_xlfn.NORM.INV(N783,Params!$B$13,Params!$B$14)+Params!$B$17+Params!$B$18*N783,1)</f>
        <v/>
      </c>
    </row>
    <row r="784">
      <c r="A784" s="11" t="n">
        <v>783</v>
      </c>
      <c r="B784" s="12">
        <f>INT((A784-1)/122)+1</f>
        <v/>
      </c>
      <c r="C784" s="13" t="n">
        <v>0.59937</v>
      </c>
      <c r="D784" s="13" t="n">
        <v>0.478106</v>
      </c>
      <c r="E784" s="13" t="n">
        <v>0.270791</v>
      </c>
      <c r="F784" s="13" t="n">
        <v>0.09868300000000001</v>
      </c>
      <c r="G784" s="13" t="n">
        <v>0.956647</v>
      </c>
      <c r="H784" s="13" t="n">
        <v>0.45229</v>
      </c>
      <c r="I784" s="13" t="n">
        <v>0.478245</v>
      </c>
      <c r="J784" s="13" t="n">
        <v>0.279259</v>
      </c>
      <c r="K784" s="13" t="n">
        <v>0.410998</v>
      </c>
      <c r="L784" s="13" t="n">
        <v>0.454049</v>
      </c>
      <c r="M784" s="13" t="n">
        <v>0.469065</v>
      </c>
      <c r="N784" s="13" t="n">
        <v>0.446135</v>
      </c>
      <c r="O784" s="9">
        <f>IF(C784&lt;=1-Params!$B$4,0,MAX(0.1,ROUND(_xlfn.GAMMA.INV((C784-(1-Params!$B$4))/Params!$B$4,Params!$B$5,Params!$B$6),1)))</f>
        <v/>
      </c>
      <c r="P784" s="9">
        <f>IF(D784&lt;=1-Params!$B$7,0,ROUND(_xlfn.GAMMA.INV((D784-(1-Params!$B$7))/Params!$B$7,Params!$B$8,Params!$B$9),3))</f>
        <v/>
      </c>
      <c r="Q784" s="9">
        <f>IF(E784&lt;=1-Params!$B$4,0,MAX(0.1,ROUND(_xlfn.GAMMA.INV((E784-(1-Params!$B$4))/Params!$B$4,Params!$B$5,Params!$B$6),1)))</f>
        <v/>
      </c>
      <c r="R784" s="9">
        <f>IF(F784&lt;=1-Params!$B$7,0,ROUND(_xlfn.GAMMA.INV((F784-(1-Params!$B$7))/Params!$B$7,Params!$B$8,Params!$B$9),3))</f>
        <v/>
      </c>
      <c r="S784" s="9">
        <f>IF(G784&lt;=1-Params!$B$7,0,ROUND((Params!$B$10+Params!$B$11*G784^Params!$B$12)*_xlfn.GAMMA.INV((G784-(1-Params!$B$7))/Params!$B$7,Params!$B$8,Params!$B$9),3))</f>
        <v/>
      </c>
      <c r="T784" s="9">
        <f>IF(H784&lt;=1-Params!$B$4,0,MAX(0.1,ROUND((Params!$B$10+Params!$B$11*H784^Params!$B$12)*_xlfn.GAMMA.INV((H784-(1-Params!$B$4))/Params!$B$4,Params!$B$5,Params!$B$6),1)))</f>
        <v/>
      </c>
      <c r="U784" s="9">
        <f>ROUND(_xlfn.NORM.INV(I784,Params!$B$13,Params!$B$14),1)</f>
        <v/>
      </c>
      <c r="V784" s="9">
        <f>ROUND(_xlfn.NORM.INV(J784,Params!$B$15,Params!$B$16),2)</f>
        <v/>
      </c>
      <c r="W784" s="9">
        <f>ROUND(_xlfn.NORM.INV(K784,Params!$B$13,Params!$B$14),1)</f>
        <v/>
      </c>
      <c r="X784" s="9">
        <f>ROUND(_xlfn.NORM.INV(L784,Params!$B$15,Params!$B$16),2)</f>
        <v/>
      </c>
      <c r="Y784" s="9">
        <f>ROUND(_xlfn.NORM.INV(M784,Params!$B$15,Params!$B$16)+Params!$B$17+Params!$B$18*M784,2)</f>
        <v/>
      </c>
      <c r="Z784" s="9">
        <f>ROUND(_xlfn.NORM.INV(N784,Params!$B$13,Params!$B$14)+Params!$B$17+Params!$B$18*N784,1)</f>
        <v/>
      </c>
    </row>
    <row r="785">
      <c r="A785" s="11" t="n">
        <v>784</v>
      </c>
      <c r="B785" s="12">
        <f>INT((A785-1)/122)+1</f>
        <v/>
      </c>
      <c r="C785" s="13" t="n">
        <v>0.199673</v>
      </c>
      <c r="D785" s="13" t="n">
        <v>0.841177</v>
      </c>
      <c r="E785" s="13" t="n">
        <v>0.329373</v>
      </c>
      <c r="F785" s="13" t="n">
        <v>0.583685</v>
      </c>
      <c r="G785" s="13" t="n">
        <v>0.837941</v>
      </c>
      <c r="H785" s="13" t="n">
        <v>0.22476</v>
      </c>
      <c r="I785" s="13" t="n">
        <v>0.047691</v>
      </c>
      <c r="J785" s="13" t="n">
        <v>0.059118</v>
      </c>
      <c r="K785" s="13" t="n">
        <v>0.172105</v>
      </c>
      <c r="L785" s="13" t="n">
        <v>0.330273</v>
      </c>
      <c r="M785" s="13" t="n">
        <v>0.623057</v>
      </c>
      <c r="N785" s="13" t="n">
        <v>0.6211950000000001</v>
      </c>
      <c r="O785" s="9">
        <f>IF(C785&lt;=1-Params!$B$4,0,MAX(0.1,ROUND(_xlfn.GAMMA.INV((C785-(1-Params!$B$4))/Params!$B$4,Params!$B$5,Params!$B$6),1)))</f>
        <v/>
      </c>
      <c r="P785" s="9">
        <f>IF(D785&lt;=1-Params!$B$7,0,ROUND(_xlfn.GAMMA.INV((D785-(1-Params!$B$7))/Params!$B$7,Params!$B$8,Params!$B$9),3))</f>
        <v/>
      </c>
      <c r="Q785" s="9">
        <f>IF(E785&lt;=1-Params!$B$4,0,MAX(0.1,ROUND(_xlfn.GAMMA.INV((E785-(1-Params!$B$4))/Params!$B$4,Params!$B$5,Params!$B$6),1)))</f>
        <v/>
      </c>
      <c r="R785" s="9">
        <f>IF(F785&lt;=1-Params!$B$7,0,ROUND(_xlfn.GAMMA.INV((F785-(1-Params!$B$7))/Params!$B$7,Params!$B$8,Params!$B$9),3))</f>
        <v/>
      </c>
      <c r="S785" s="9">
        <f>IF(G785&lt;=1-Params!$B$7,0,ROUND((Params!$B$10+Params!$B$11*G785^Params!$B$12)*_xlfn.GAMMA.INV((G785-(1-Params!$B$7))/Params!$B$7,Params!$B$8,Params!$B$9),3))</f>
        <v/>
      </c>
      <c r="T785" s="9">
        <f>IF(H785&lt;=1-Params!$B$4,0,MAX(0.1,ROUND((Params!$B$10+Params!$B$11*H785^Params!$B$12)*_xlfn.GAMMA.INV((H785-(1-Params!$B$4))/Params!$B$4,Params!$B$5,Params!$B$6),1)))</f>
        <v/>
      </c>
      <c r="U785" s="9">
        <f>ROUND(_xlfn.NORM.INV(I785,Params!$B$13,Params!$B$14),1)</f>
        <v/>
      </c>
      <c r="V785" s="9">
        <f>ROUND(_xlfn.NORM.INV(J785,Params!$B$15,Params!$B$16),2)</f>
        <v/>
      </c>
      <c r="W785" s="9">
        <f>ROUND(_xlfn.NORM.INV(K785,Params!$B$13,Params!$B$14),1)</f>
        <v/>
      </c>
      <c r="X785" s="9">
        <f>ROUND(_xlfn.NORM.INV(L785,Params!$B$15,Params!$B$16),2)</f>
        <v/>
      </c>
      <c r="Y785" s="9">
        <f>ROUND(_xlfn.NORM.INV(M785,Params!$B$15,Params!$B$16)+Params!$B$17+Params!$B$18*M785,2)</f>
        <v/>
      </c>
      <c r="Z785" s="9">
        <f>ROUND(_xlfn.NORM.INV(N785,Params!$B$13,Params!$B$14)+Params!$B$17+Params!$B$18*N785,1)</f>
        <v/>
      </c>
    </row>
    <row r="786">
      <c r="A786" s="11" t="n">
        <v>785</v>
      </c>
      <c r="B786" s="12">
        <f>INT((A786-1)/122)+1</f>
        <v/>
      </c>
      <c r="C786" s="13" t="n">
        <v>0.159772</v>
      </c>
      <c r="D786" s="13" t="n">
        <v>0.480338</v>
      </c>
      <c r="E786" s="13" t="n">
        <v>0.497006</v>
      </c>
      <c r="F786" s="13" t="n">
        <v>0.811988</v>
      </c>
      <c r="G786" s="13" t="n">
        <v>0.676517</v>
      </c>
      <c r="H786" s="13" t="n">
        <v>0.152032</v>
      </c>
      <c r="I786" s="13" t="n">
        <v>0.845983</v>
      </c>
      <c r="J786" s="13" t="n">
        <v>0.280823</v>
      </c>
      <c r="K786" s="13" t="n">
        <v>0.477634</v>
      </c>
      <c r="L786" s="13" t="n">
        <v>0.186933</v>
      </c>
      <c r="M786" s="13" t="n">
        <v>0.403878</v>
      </c>
      <c r="N786" s="13" t="n">
        <v>0.568296</v>
      </c>
      <c r="O786" s="9">
        <f>IF(C786&lt;=1-Params!$B$4,0,MAX(0.1,ROUND(_xlfn.GAMMA.INV((C786-(1-Params!$B$4))/Params!$B$4,Params!$B$5,Params!$B$6),1)))</f>
        <v/>
      </c>
      <c r="P786" s="9">
        <f>IF(D786&lt;=1-Params!$B$7,0,ROUND(_xlfn.GAMMA.INV((D786-(1-Params!$B$7))/Params!$B$7,Params!$B$8,Params!$B$9),3))</f>
        <v/>
      </c>
      <c r="Q786" s="9">
        <f>IF(E786&lt;=1-Params!$B$4,0,MAX(0.1,ROUND(_xlfn.GAMMA.INV((E786-(1-Params!$B$4))/Params!$B$4,Params!$B$5,Params!$B$6),1)))</f>
        <v/>
      </c>
      <c r="R786" s="9">
        <f>IF(F786&lt;=1-Params!$B$7,0,ROUND(_xlfn.GAMMA.INV((F786-(1-Params!$B$7))/Params!$B$7,Params!$B$8,Params!$B$9),3))</f>
        <v/>
      </c>
      <c r="S786" s="9">
        <f>IF(G786&lt;=1-Params!$B$7,0,ROUND((Params!$B$10+Params!$B$11*G786^Params!$B$12)*_xlfn.GAMMA.INV((G786-(1-Params!$B$7))/Params!$B$7,Params!$B$8,Params!$B$9),3))</f>
        <v/>
      </c>
      <c r="T786" s="9">
        <f>IF(H786&lt;=1-Params!$B$4,0,MAX(0.1,ROUND((Params!$B$10+Params!$B$11*H786^Params!$B$12)*_xlfn.GAMMA.INV((H786-(1-Params!$B$4))/Params!$B$4,Params!$B$5,Params!$B$6),1)))</f>
        <v/>
      </c>
      <c r="U786" s="9">
        <f>ROUND(_xlfn.NORM.INV(I786,Params!$B$13,Params!$B$14),1)</f>
        <v/>
      </c>
      <c r="V786" s="9">
        <f>ROUND(_xlfn.NORM.INV(J786,Params!$B$15,Params!$B$16),2)</f>
        <v/>
      </c>
      <c r="W786" s="9">
        <f>ROUND(_xlfn.NORM.INV(K786,Params!$B$13,Params!$B$14),1)</f>
        <v/>
      </c>
      <c r="X786" s="9">
        <f>ROUND(_xlfn.NORM.INV(L786,Params!$B$15,Params!$B$16),2)</f>
        <v/>
      </c>
      <c r="Y786" s="9">
        <f>ROUND(_xlfn.NORM.INV(M786,Params!$B$15,Params!$B$16)+Params!$B$17+Params!$B$18*M786,2)</f>
        <v/>
      </c>
      <c r="Z786" s="9">
        <f>ROUND(_xlfn.NORM.INV(N786,Params!$B$13,Params!$B$14)+Params!$B$17+Params!$B$18*N786,1)</f>
        <v/>
      </c>
    </row>
    <row r="787">
      <c r="A787" s="11" t="n">
        <v>786</v>
      </c>
      <c r="B787" s="12">
        <f>INT((A787-1)/122)+1</f>
        <v/>
      </c>
      <c r="C787" s="13" t="n">
        <v>0.844819</v>
      </c>
      <c r="D787" s="13" t="n">
        <v>0.369177</v>
      </c>
      <c r="E787" s="13" t="n">
        <v>0.470338</v>
      </c>
      <c r="F787" s="13" t="n">
        <v>0.986903</v>
      </c>
      <c r="G787" s="13" t="n">
        <v>0.674832</v>
      </c>
      <c r="H787" s="13" t="n">
        <v>0.660551</v>
      </c>
      <c r="I787" s="13" t="n">
        <v>0.284649</v>
      </c>
      <c r="J787" s="13" t="n">
        <v>0.086606</v>
      </c>
      <c r="K787" s="13" t="n">
        <v>0.17747</v>
      </c>
      <c r="L787" s="13" t="n">
        <v>0.785946</v>
      </c>
      <c r="M787" s="13" t="n">
        <v>0.36091</v>
      </c>
      <c r="N787" s="13" t="n">
        <v>0.917337</v>
      </c>
      <c r="O787" s="9">
        <f>IF(C787&lt;=1-Params!$B$4,0,MAX(0.1,ROUND(_xlfn.GAMMA.INV((C787-(1-Params!$B$4))/Params!$B$4,Params!$B$5,Params!$B$6),1)))</f>
        <v/>
      </c>
      <c r="P787" s="9">
        <f>IF(D787&lt;=1-Params!$B$7,0,ROUND(_xlfn.GAMMA.INV((D787-(1-Params!$B$7))/Params!$B$7,Params!$B$8,Params!$B$9),3))</f>
        <v/>
      </c>
      <c r="Q787" s="9">
        <f>IF(E787&lt;=1-Params!$B$4,0,MAX(0.1,ROUND(_xlfn.GAMMA.INV((E787-(1-Params!$B$4))/Params!$B$4,Params!$B$5,Params!$B$6),1)))</f>
        <v/>
      </c>
      <c r="R787" s="9">
        <f>IF(F787&lt;=1-Params!$B$7,0,ROUND(_xlfn.GAMMA.INV((F787-(1-Params!$B$7))/Params!$B$7,Params!$B$8,Params!$B$9),3))</f>
        <v/>
      </c>
      <c r="S787" s="9">
        <f>IF(G787&lt;=1-Params!$B$7,0,ROUND((Params!$B$10+Params!$B$11*G787^Params!$B$12)*_xlfn.GAMMA.INV((G787-(1-Params!$B$7))/Params!$B$7,Params!$B$8,Params!$B$9),3))</f>
        <v/>
      </c>
      <c r="T787" s="9">
        <f>IF(H787&lt;=1-Params!$B$4,0,MAX(0.1,ROUND((Params!$B$10+Params!$B$11*H787^Params!$B$12)*_xlfn.GAMMA.INV((H787-(1-Params!$B$4))/Params!$B$4,Params!$B$5,Params!$B$6),1)))</f>
        <v/>
      </c>
      <c r="U787" s="9">
        <f>ROUND(_xlfn.NORM.INV(I787,Params!$B$13,Params!$B$14),1)</f>
        <v/>
      </c>
      <c r="V787" s="9">
        <f>ROUND(_xlfn.NORM.INV(J787,Params!$B$15,Params!$B$16),2)</f>
        <v/>
      </c>
      <c r="W787" s="9">
        <f>ROUND(_xlfn.NORM.INV(K787,Params!$B$13,Params!$B$14),1)</f>
        <v/>
      </c>
      <c r="X787" s="9">
        <f>ROUND(_xlfn.NORM.INV(L787,Params!$B$15,Params!$B$16),2)</f>
        <v/>
      </c>
      <c r="Y787" s="9">
        <f>ROUND(_xlfn.NORM.INV(M787,Params!$B$15,Params!$B$16)+Params!$B$17+Params!$B$18*M787,2)</f>
        <v/>
      </c>
      <c r="Z787" s="9">
        <f>ROUND(_xlfn.NORM.INV(N787,Params!$B$13,Params!$B$14)+Params!$B$17+Params!$B$18*N787,1)</f>
        <v/>
      </c>
    </row>
    <row r="788">
      <c r="A788" s="11" t="n">
        <v>787</v>
      </c>
      <c r="B788" s="12">
        <f>INT((A788-1)/122)+1</f>
        <v/>
      </c>
      <c r="C788" s="13" t="n">
        <v>0.92208</v>
      </c>
      <c r="D788" s="13" t="n">
        <v>0.779671</v>
      </c>
      <c r="E788" s="13" t="n">
        <v>0.427365</v>
      </c>
      <c r="F788" s="13" t="n">
        <v>0.79242</v>
      </c>
      <c r="G788" s="13" t="n">
        <v>0.158612</v>
      </c>
      <c r="H788" s="13" t="n">
        <v>0.816982</v>
      </c>
      <c r="I788" s="13" t="n">
        <v>0.671335</v>
      </c>
      <c r="J788" s="13" t="n">
        <v>0.426965</v>
      </c>
      <c r="K788" s="13" t="n">
        <v>0.251765</v>
      </c>
      <c r="L788" s="13" t="n">
        <v>0.335993</v>
      </c>
      <c r="M788" s="13" t="n">
        <v>0.295735</v>
      </c>
      <c r="N788" s="13" t="n">
        <v>0.922174</v>
      </c>
      <c r="O788" s="9">
        <f>IF(C788&lt;=1-Params!$B$4,0,MAX(0.1,ROUND(_xlfn.GAMMA.INV((C788-(1-Params!$B$4))/Params!$B$4,Params!$B$5,Params!$B$6),1)))</f>
        <v/>
      </c>
      <c r="P788" s="9">
        <f>IF(D788&lt;=1-Params!$B$7,0,ROUND(_xlfn.GAMMA.INV((D788-(1-Params!$B$7))/Params!$B$7,Params!$B$8,Params!$B$9),3))</f>
        <v/>
      </c>
      <c r="Q788" s="9">
        <f>IF(E788&lt;=1-Params!$B$4,0,MAX(0.1,ROUND(_xlfn.GAMMA.INV((E788-(1-Params!$B$4))/Params!$B$4,Params!$B$5,Params!$B$6),1)))</f>
        <v/>
      </c>
      <c r="R788" s="9">
        <f>IF(F788&lt;=1-Params!$B$7,0,ROUND(_xlfn.GAMMA.INV((F788-(1-Params!$B$7))/Params!$B$7,Params!$B$8,Params!$B$9),3))</f>
        <v/>
      </c>
      <c r="S788" s="9">
        <f>IF(G788&lt;=1-Params!$B$7,0,ROUND((Params!$B$10+Params!$B$11*G788^Params!$B$12)*_xlfn.GAMMA.INV((G788-(1-Params!$B$7))/Params!$B$7,Params!$B$8,Params!$B$9),3))</f>
        <v/>
      </c>
      <c r="T788" s="9">
        <f>IF(H788&lt;=1-Params!$B$4,0,MAX(0.1,ROUND((Params!$B$10+Params!$B$11*H788^Params!$B$12)*_xlfn.GAMMA.INV((H788-(1-Params!$B$4))/Params!$B$4,Params!$B$5,Params!$B$6),1)))</f>
        <v/>
      </c>
      <c r="U788" s="9">
        <f>ROUND(_xlfn.NORM.INV(I788,Params!$B$13,Params!$B$14),1)</f>
        <v/>
      </c>
      <c r="V788" s="9">
        <f>ROUND(_xlfn.NORM.INV(J788,Params!$B$15,Params!$B$16),2)</f>
        <v/>
      </c>
      <c r="W788" s="9">
        <f>ROUND(_xlfn.NORM.INV(K788,Params!$B$13,Params!$B$14),1)</f>
        <v/>
      </c>
      <c r="X788" s="9">
        <f>ROUND(_xlfn.NORM.INV(L788,Params!$B$15,Params!$B$16),2)</f>
        <v/>
      </c>
      <c r="Y788" s="9">
        <f>ROUND(_xlfn.NORM.INV(M788,Params!$B$15,Params!$B$16)+Params!$B$17+Params!$B$18*M788,2)</f>
        <v/>
      </c>
      <c r="Z788" s="9">
        <f>ROUND(_xlfn.NORM.INV(N788,Params!$B$13,Params!$B$14)+Params!$B$17+Params!$B$18*N788,1)</f>
        <v/>
      </c>
    </row>
    <row r="789">
      <c r="A789" s="11" t="n">
        <v>788</v>
      </c>
      <c r="B789" s="12">
        <f>INT((A789-1)/122)+1</f>
        <v/>
      </c>
      <c r="C789" s="13" t="n">
        <v>0.822542</v>
      </c>
      <c r="D789" s="13" t="n">
        <v>0.777293</v>
      </c>
      <c r="E789" s="13" t="n">
        <v>0.807635</v>
      </c>
      <c r="F789" s="13" t="n">
        <v>0.433576</v>
      </c>
      <c r="G789" s="13" t="n">
        <v>0.817581</v>
      </c>
      <c r="H789" s="13" t="n">
        <v>0.900868</v>
      </c>
      <c r="I789" s="13" t="n">
        <v>0.890272</v>
      </c>
      <c r="J789" s="13" t="n">
        <v>0.68393</v>
      </c>
      <c r="K789" s="13" t="n">
        <v>0.126432</v>
      </c>
      <c r="L789" s="13" t="n">
        <v>0.305045</v>
      </c>
      <c r="M789" s="13" t="n">
        <v>0.669926</v>
      </c>
      <c r="N789" s="13" t="n">
        <v>0.993994</v>
      </c>
      <c r="O789" s="9">
        <f>IF(C789&lt;=1-Params!$B$4,0,MAX(0.1,ROUND(_xlfn.GAMMA.INV((C789-(1-Params!$B$4))/Params!$B$4,Params!$B$5,Params!$B$6),1)))</f>
        <v/>
      </c>
      <c r="P789" s="9">
        <f>IF(D789&lt;=1-Params!$B$7,0,ROUND(_xlfn.GAMMA.INV((D789-(1-Params!$B$7))/Params!$B$7,Params!$B$8,Params!$B$9),3))</f>
        <v/>
      </c>
      <c r="Q789" s="9">
        <f>IF(E789&lt;=1-Params!$B$4,0,MAX(0.1,ROUND(_xlfn.GAMMA.INV((E789-(1-Params!$B$4))/Params!$B$4,Params!$B$5,Params!$B$6),1)))</f>
        <v/>
      </c>
      <c r="R789" s="9">
        <f>IF(F789&lt;=1-Params!$B$7,0,ROUND(_xlfn.GAMMA.INV((F789-(1-Params!$B$7))/Params!$B$7,Params!$B$8,Params!$B$9),3))</f>
        <v/>
      </c>
      <c r="S789" s="9">
        <f>IF(G789&lt;=1-Params!$B$7,0,ROUND((Params!$B$10+Params!$B$11*G789^Params!$B$12)*_xlfn.GAMMA.INV((G789-(1-Params!$B$7))/Params!$B$7,Params!$B$8,Params!$B$9),3))</f>
        <v/>
      </c>
      <c r="T789" s="9">
        <f>IF(H789&lt;=1-Params!$B$4,0,MAX(0.1,ROUND((Params!$B$10+Params!$B$11*H789^Params!$B$12)*_xlfn.GAMMA.INV((H789-(1-Params!$B$4))/Params!$B$4,Params!$B$5,Params!$B$6),1)))</f>
        <v/>
      </c>
      <c r="U789" s="9">
        <f>ROUND(_xlfn.NORM.INV(I789,Params!$B$13,Params!$B$14),1)</f>
        <v/>
      </c>
      <c r="V789" s="9">
        <f>ROUND(_xlfn.NORM.INV(J789,Params!$B$15,Params!$B$16),2)</f>
        <v/>
      </c>
      <c r="W789" s="9">
        <f>ROUND(_xlfn.NORM.INV(K789,Params!$B$13,Params!$B$14),1)</f>
        <v/>
      </c>
      <c r="X789" s="9">
        <f>ROUND(_xlfn.NORM.INV(L789,Params!$B$15,Params!$B$16),2)</f>
        <v/>
      </c>
      <c r="Y789" s="9">
        <f>ROUND(_xlfn.NORM.INV(M789,Params!$B$15,Params!$B$16)+Params!$B$17+Params!$B$18*M789,2)</f>
        <v/>
      </c>
      <c r="Z789" s="9">
        <f>ROUND(_xlfn.NORM.INV(N789,Params!$B$13,Params!$B$14)+Params!$B$17+Params!$B$18*N789,1)</f>
        <v/>
      </c>
    </row>
    <row r="790">
      <c r="A790" s="11" t="n">
        <v>789</v>
      </c>
      <c r="B790" s="12">
        <f>INT((A790-1)/122)+1</f>
        <v/>
      </c>
      <c r="C790" s="13" t="n">
        <v>0.53323</v>
      </c>
      <c r="D790" s="13" t="n">
        <v>0.405915</v>
      </c>
      <c r="E790" s="13" t="n">
        <v>0.920994</v>
      </c>
      <c r="F790" s="13" t="n">
        <v>0.704196</v>
      </c>
      <c r="G790" s="13" t="n">
        <v>0.470931</v>
      </c>
      <c r="H790" s="13" t="n">
        <v>0.7672600000000001</v>
      </c>
      <c r="I790" s="13" t="n">
        <v>0.951712</v>
      </c>
      <c r="J790" s="13" t="n">
        <v>0.720525</v>
      </c>
      <c r="K790" s="13" t="n">
        <v>0.321542</v>
      </c>
      <c r="L790" s="13" t="n">
        <v>0.685499</v>
      </c>
      <c r="M790" s="13" t="n">
        <v>0.6982159999999999</v>
      </c>
      <c r="N790" s="13" t="n">
        <v>0.984228</v>
      </c>
      <c r="O790" s="9">
        <f>IF(C790&lt;=1-Params!$B$4,0,MAX(0.1,ROUND(_xlfn.GAMMA.INV((C790-(1-Params!$B$4))/Params!$B$4,Params!$B$5,Params!$B$6),1)))</f>
        <v/>
      </c>
      <c r="P790" s="9">
        <f>IF(D790&lt;=1-Params!$B$7,0,ROUND(_xlfn.GAMMA.INV((D790-(1-Params!$B$7))/Params!$B$7,Params!$B$8,Params!$B$9),3))</f>
        <v/>
      </c>
      <c r="Q790" s="9">
        <f>IF(E790&lt;=1-Params!$B$4,0,MAX(0.1,ROUND(_xlfn.GAMMA.INV((E790-(1-Params!$B$4))/Params!$B$4,Params!$B$5,Params!$B$6),1)))</f>
        <v/>
      </c>
      <c r="R790" s="9">
        <f>IF(F790&lt;=1-Params!$B$7,0,ROUND(_xlfn.GAMMA.INV((F790-(1-Params!$B$7))/Params!$B$7,Params!$B$8,Params!$B$9),3))</f>
        <v/>
      </c>
      <c r="S790" s="9">
        <f>IF(G790&lt;=1-Params!$B$7,0,ROUND((Params!$B$10+Params!$B$11*G790^Params!$B$12)*_xlfn.GAMMA.INV((G790-(1-Params!$B$7))/Params!$B$7,Params!$B$8,Params!$B$9),3))</f>
        <v/>
      </c>
      <c r="T790" s="9">
        <f>IF(H790&lt;=1-Params!$B$4,0,MAX(0.1,ROUND((Params!$B$10+Params!$B$11*H790^Params!$B$12)*_xlfn.GAMMA.INV((H790-(1-Params!$B$4))/Params!$B$4,Params!$B$5,Params!$B$6),1)))</f>
        <v/>
      </c>
      <c r="U790" s="9">
        <f>ROUND(_xlfn.NORM.INV(I790,Params!$B$13,Params!$B$14),1)</f>
        <v/>
      </c>
      <c r="V790" s="9">
        <f>ROUND(_xlfn.NORM.INV(J790,Params!$B$15,Params!$B$16),2)</f>
        <v/>
      </c>
      <c r="W790" s="9">
        <f>ROUND(_xlfn.NORM.INV(K790,Params!$B$13,Params!$B$14),1)</f>
        <v/>
      </c>
      <c r="X790" s="9">
        <f>ROUND(_xlfn.NORM.INV(L790,Params!$B$15,Params!$B$16),2)</f>
        <v/>
      </c>
      <c r="Y790" s="9">
        <f>ROUND(_xlfn.NORM.INV(M790,Params!$B$15,Params!$B$16)+Params!$B$17+Params!$B$18*M790,2)</f>
        <v/>
      </c>
      <c r="Z790" s="9">
        <f>ROUND(_xlfn.NORM.INV(N790,Params!$B$13,Params!$B$14)+Params!$B$17+Params!$B$18*N790,1)</f>
        <v/>
      </c>
    </row>
    <row r="791">
      <c r="A791" s="11" t="n">
        <v>790</v>
      </c>
      <c r="B791" s="12">
        <f>INT((A791-1)/122)+1</f>
        <v/>
      </c>
      <c r="C791" s="13" t="n">
        <v>0.866404</v>
      </c>
      <c r="D791" s="13" t="n">
        <v>0.184505</v>
      </c>
      <c r="E791" s="13" t="n">
        <v>0.339803</v>
      </c>
      <c r="F791" s="13" t="n">
        <v>0.451769</v>
      </c>
      <c r="G791" s="13" t="n">
        <v>0.09946099999999999</v>
      </c>
      <c r="H791" s="13" t="n">
        <v>0.246451</v>
      </c>
      <c r="I791" s="13" t="n">
        <v>0.735526</v>
      </c>
      <c r="J791" s="13" t="n">
        <v>0.42751</v>
      </c>
      <c r="K791" s="13" t="n">
        <v>0.315911</v>
      </c>
      <c r="L791" s="13" t="n">
        <v>0.5789069999999999</v>
      </c>
      <c r="M791" s="13" t="n">
        <v>0.755881</v>
      </c>
      <c r="N791" s="13" t="n">
        <v>0.813288</v>
      </c>
      <c r="O791" s="9">
        <f>IF(C791&lt;=1-Params!$B$4,0,MAX(0.1,ROUND(_xlfn.GAMMA.INV((C791-(1-Params!$B$4))/Params!$B$4,Params!$B$5,Params!$B$6),1)))</f>
        <v/>
      </c>
      <c r="P791" s="9">
        <f>IF(D791&lt;=1-Params!$B$7,0,ROUND(_xlfn.GAMMA.INV((D791-(1-Params!$B$7))/Params!$B$7,Params!$B$8,Params!$B$9),3))</f>
        <v/>
      </c>
      <c r="Q791" s="9">
        <f>IF(E791&lt;=1-Params!$B$4,0,MAX(0.1,ROUND(_xlfn.GAMMA.INV((E791-(1-Params!$B$4))/Params!$B$4,Params!$B$5,Params!$B$6),1)))</f>
        <v/>
      </c>
      <c r="R791" s="9">
        <f>IF(F791&lt;=1-Params!$B$7,0,ROUND(_xlfn.GAMMA.INV((F791-(1-Params!$B$7))/Params!$B$7,Params!$B$8,Params!$B$9),3))</f>
        <v/>
      </c>
      <c r="S791" s="9">
        <f>IF(G791&lt;=1-Params!$B$7,0,ROUND((Params!$B$10+Params!$B$11*G791^Params!$B$12)*_xlfn.GAMMA.INV((G791-(1-Params!$B$7))/Params!$B$7,Params!$B$8,Params!$B$9),3))</f>
        <v/>
      </c>
      <c r="T791" s="9">
        <f>IF(H791&lt;=1-Params!$B$4,0,MAX(0.1,ROUND((Params!$B$10+Params!$B$11*H791^Params!$B$12)*_xlfn.GAMMA.INV((H791-(1-Params!$B$4))/Params!$B$4,Params!$B$5,Params!$B$6),1)))</f>
        <v/>
      </c>
      <c r="U791" s="9">
        <f>ROUND(_xlfn.NORM.INV(I791,Params!$B$13,Params!$B$14),1)</f>
        <v/>
      </c>
      <c r="V791" s="9">
        <f>ROUND(_xlfn.NORM.INV(J791,Params!$B$15,Params!$B$16),2)</f>
        <v/>
      </c>
      <c r="W791" s="9">
        <f>ROUND(_xlfn.NORM.INV(K791,Params!$B$13,Params!$B$14),1)</f>
        <v/>
      </c>
      <c r="X791" s="9">
        <f>ROUND(_xlfn.NORM.INV(L791,Params!$B$15,Params!$B$16),2)</f>
        <v/>
      </c>
      <c r="Y791" s="9">
        <f>ROUND(_xlfn.NORM.INV(M791,Params!$B$15,Params!$B$16)+Params!$B$17+Params!$B$18*M791,2)</f>
        <v/>
      </c>
      <c r="Z791" s="9">
        <f>ROUND(_xlfn.NORM.INV(N791,Params!$B$13,Params!$B$14)+Params!$B$17+Params!$B$18*N791,1)</f>
        <v/>
      </c>
    </row>
    <row r="792">
      <c r="A792" s="11" t="n">
        <v>791</v>
      </c>
      <c r="B792" s="12">
        <f>INT((A792-1)/122)+1</f>
        <v/>
      </c>
      <c r="C792" s="13" t="n">
        <v>0.89907</v>
      </c>
      <c r="D792" s="13" t="n">
        <v>0.155341</v>
      </c>
      <c r="E792" s="13" t="n">
        <v>0.398534</v>
      </c>
      <c r="F792" s="13" t="n">
        <v>0.742652</v>
      </c>
      <c r="G792" s="13" t="n">
        <v>0.594234</v>
      </c>
      <c r="H792" s="13" t="n">
        <v>0.426472</v>
      </c>
      <c r="I792" s="13" t="n">
        <v>0.367367</v>
      </c>
      <c r="J792" s="13" t="n">
        <v>0.736018</v>
      </c>
      <c r="K792" s="13" t="n">
        <v>0.629705</v>
      </c>
      <c r="L792" s="13" t="n">
        <v>0.501582</v>
      </c>
      <c r="M792" s="13" t="n">
        <v>0.683117</v>
      </c>
      <c r="N792" s="13" t="n">
        <v>0.842508</v>
      </c>
      <c r="O792" s="9">
        <f>IF(C792&lt;=1-Params!$B$4,0,MAX(0.1,ROUND(_xlfn.GAMMA.INV((C792-(1-Params!$B$4))/Params!$B$4,Params!$B$5,Params!$B$6),1)))</f>
        <v/>
      </c>
      <c r="P792" s="9">
        <f>IF(D792&lt;=1-Params!$B$7,0,ROUND(_xlfn.GAMMA.INV((D792-(1-Params!$B$7))/Params!$B$7,Params!$B$8,Params!$B$9),3))</f>
        <v/>
      </c>
      <c r="Q792" s="9">
        <f>IF(E792&lt;=1-Params!$B$4,0,MAX(0.1,ROUND(_xlfn.GAMMA.INV((E792-(1-Params!$B$4))/Params!$B$4,Params!$B$5,Params!$B$6),1)))</f>
        <v/>
      </c>
      <c r="R792" s="9">
        <f>IF(F792&lt;=1-Params!$B$7,0,ROUND(_xlfn.GAMMA.INV((F792-(1-Params!$B$7))/Params!$B$7,Params!$B$8,Params!$B$9),3))</f>
        <v/>
      </c>
      <c r="S792" s="9">
        <f>IF(G792&lt;=1-Params!$B$7,0,ROUND((Params!$B$10+Params!$B$11*G792^Params!$B$12)*_xlfn.GAMMA.INV((G792-(1-Params!$B$7))/Params!$B$7,Params!$B$8,Params!$B$9),3))</f>
        <v/>
      </c>
      <c r="T792" s="9">
        <f>IF(H792&lt;=1-Params!$B$4,0,MAX(0.1,ROUND((Params!$B$10+Params!$B$11*H792^Params!$B$12)*_xlfn.GAMMA.INV((H792-(1-Params!$B$4))/Params!$B$4,Params!$B$5,Params!$B$6),1)))</f>
        <v/>
      </c>
      <c r="U792" s="9">
        <f>ROUND(_xlfn.NORM.INV(I792,Params!$B$13,Params!$B$14),1)</f>
        <v/>
      </c>
      <c r="V792" s="9">
        <f>ROUND(_xlfn.NORM.INV(J792,Params!$B$15,Params!$B$16),2)</f>
        <v/>
      </c>
      <c r="W792" s="9">
        <f>ROUND(_xlfn.NORM.INV(K792,Params!$B$13,Params!$B$14),1)</f>
        <v/>
      </c>
      <c r="X792" s="9">
        <f>ROUND(_xlfn.NORM.INV(L792,Params!$B$15,Params!$B$16),2)</f>
        <v/>
      </c>
      <c r="Y792" s="9">
        <f>ROUND(_xlfn.NORM.INV(M792,Params!$B$15,Params!$B$16)+Params!$B$17+Params!$B$18*M792,2)</f>
        <v/>
      </c>
      <c r="Z792" s="9">
        <f>ROUND(_xlfn.NORM.INV(N792,Params!$B$13,Params!$B$14)+Params!$B$17+Params!$B$18*N792,1)</f>
        <v/>
      </c>
    </row>
    <row r="793">
      <c r="A793" s="11" t="n">
        <v>792</v>
      </c>
      <c r="B793" s="12">
        <f>INT((A793-1)/122)+1</f>
        <v/>
      </c>
      <c r="C793" s="13" t="n">
        <v>0.601994</v>
      </c>
      <c r="D793" s="13" t="n">
        <v>0.158287</v>
      </c>
      <c r="E793" s="13" t="n">
        <v>0.83002</v>
      </c>
      <c r="F793" s="13" t="n">
        <v>0.707407</v>
      </c>
      <c r="G793" s="13" t="n">
        <v>0.463215</v>
      </c>
      <c r="H793" s="13" t="n">
        <v>0.591122</v>
      </c>
      <c r="I793" s="13" t="n">
        <v>0.487404</v>
      </c>
      <c r="J793" s="13" t="n">
        <v>0.833992</v>
      </c>
      <c r="K793" s="13" t="n">
        <v>0.427067</v>
      </c>
      <c r="L793" s="13" t="n">
        <v>0.755664</v>
      </c>
      <c r="M793" s="13" t="n">
        <v>0.694513</v>
      </c>
      <c r="N793" s="13" t="n">
        <v>0.816421</v>
      </c>
      <c r="O793" s="9">
        <f>IF(C793&lt;=1-Params!$B$4,0,MAX(0.1,ROUND(_xlfn.GAMMA.INV((C793-(1-Params!$B$4))/Params!$B$4,Params!$B$5,Params!$B$6),1)))</f>
        <v/>
      </c>
      <c r="P793" s="9">
        <f>IF(D793&lt;=1-Params!$B$7,0,ROUND(_xlfn.GAMMA.INV((D793-(1-Params!$B$7))/Params!$B$7,Params!$B$8,Params!$B$9),3))</f>
        <v/>
      </c>
      <c r="Q793" s="9">
        <f>IF(E793&lt;=1-Params!$B$4,0,MAX(0.1,ROUND(_xlfn.GAMMA.INV((E793-(1-Params!$B$4))/Params!$B$4,Params!$B$5,Params!$B$6),1)))</f>
        <v/>
      </c>
      <c r="R793" s="9">
        <f>IF(F793&lt;=1-Params!$B$7,0,ROUND(_xlfn.GAMMA.INV((F793-(1-Params!$B$7))/Params!$B$7,Params!$B$8,Params!$B$9),3))</f>
        <v/>
      </c>
      <c r="S793" s="9">
        <f>IF(G793&lt;=1-Params!$B$7,0,ROUND((Params!$B$10+Params!$B$11*G793^Params!$B$12)*_xlfn.GAMMA.INV((G793-(1-Params!$B$7))/Params!$B$7,Params!$B$8,Params!$B$9),3))</f>
        <v/>
      </c>
      <c r="T793" s="9">
        <f>IF(H793&lt;=1-Params!$B$4,0,MAX(0.1,ROUND((Params!$B$10+Params!$B$11*H793^Params!$B$12)*_xlfn.GAMMA.INV((H793-(1-Params!$B$4))/Params!$B$4,Params!$B$5,Params!$B$6),1)))</f>
        <v/>
      </c>
      <c r="U793" s="9">
        <f>ROUND(_xlfn.NORM.INV(I793,Params!$B$13,Params!$B$14),1)</f>
        <v/>
      </c>
      <c r="V793" s="9">
        <f>ROUND(_xlfn.NORM.INV(J793,Params!$B$15,Params!$B$16),2)</f>
        <v/>
      </c>
      <c r="W793" s="9">
        <f>ROUND(_xlfn.NORM.INV(K793,Params!$B$13,Params!$B$14),1)</f>
        <v/>
      </c>
      <c r="X793" s="9">
        <f>ROUND(_xlfn.NORM.INV(L793,Params!$B$15,Params!$B$16),2)</f>
        <v/>
      </c>
      <c r="Y793" s="9">
        <f>ROUND(_xlfn.NORM.INV(M793,Params!$B$15,Params!$B$16)+Params!$B$17+Params!$B$18*M793,2)</f>
        <v/>
      </c>
      <c r="Z793" s="9">
        <f>ROUND(_xlfn.NORM.INV(N793,Params!$B$13,Params!$B$14)+Params!$B$17+Params!$B$18*N793,1)</f>
        <v/>
      </c>
    </row>
    <row r="794">
      <c r="A794" s="11" t="n">
        <v>793</v>
      </c>
      <c r="B794" s="12">
        <f>INT((A794-1)/122)+1</f>
        <v/>
      </c>
      <c r="C794" s="13" t="n">
        <v>0.619426</v>
      </c>
      <c r="D794" s="13" t="n">
        <v>0.505856</v>
      </c>
      <c r="E794" s="13" t="n">
        <v>0.077484</v>
      </c>
      <c r="F794" s="13" t="n">
        <v>0.100456</v>
      </c>
      <c r="G794" s="13" t="n">
        <v>0.220701</v>
      </c>
      <c r="H794" s="13" t="n">
        <v>0.309632</v>
      </c>
      <c r="I794" s="13" t="n">
        <v>0.31842</v>
      </c>
      <c r="J794" s="13" t="n">
        <v>0.564608</v>
      </c>
      <c r="K794" s="13" t="n">
        <v>0.720177</v>
      </c>
      <c r="L794" s="13" t="n">
        <v>0.893288</v>
      </c>
      <c r="M794" s="13" t="n">
        <v>0.798257</v>
      </c>
      <c r="N794" s="13" t="n">
        <v>0.619213</v>
      </c>
      <c r="O794" s="9">
        <f>IF(C794&lt;=1-Params!$B$4,0,MAX(0.1,ROUND(_xlfn.GAMMA.INV((C794-(1-Params!$B$4))/Params!$B$4,Params!$B$5,Params!$B$6),1)))</f>
        <v/>
      </c>
      <c r="P794" s="9">
        <f>IF(D794&lt;=1-Params!$B$7,0,ROUND(_xlfn.GAMMA.INV((D794-(1-Params!$B$7))/Params!$B$7,Params!$B$8,Params!$B$9),3))</f>
        <v/>
      </c>
      <c r="Q794" s="9">
        <f>IF(E794&lt;=1-Params!$B$4,0,MAX(0.1,ROUND(_xlfn.GAMMA.INV((E794-(1-Params!$B$4))/Params!$B$4,Params!$B$5,Params!$B$6),1)))</f>
        <v/>
      </c>
      <c r="R794" s="9">
        <f>IF(F794&lt;=1-Params!$B$7,0,ROUND(_xlfn.GAMMA.INV((F794-(1-Params!$B$7))/Params!$B$7,Params!$B$8,Params!$B$9),3))</f>
        <v/>
      </c>
      <c r="S794" s="9">
        <f>IF(G794&lt;=1-Params!$B$7,0,ROUND((Params!$B$10+Params!$B$11*G794^Params!$B$12)*_xlfn.GAMMA.INV((G794-(1-Params!$B$7))/Params!$B$7,Params!$B$8,Params!$B$9),3))</f>
        <v/>
      </c>
      <c r="T794" s="9">
        <f>IF(H794&lt;=1-Params!$B$4,0,MAX(0.1,ROUND((Params!$B$10+Params!$B$11*H794^Params!$B$12)*_xlfn.GAMMA.INV((H794-(1-Params!$B$4))/Params!$B$4,Params!$B$5,Params!$B$6),1)))</f>
        <v/>
      </c>
      <c r="U794" s="9">
        <f>ROUND(_xlfn.NORM.INV(I794,Params!$B$13,Params!$B$14),1)</f>
        <v/>
      </c>
      <c r="V794" s="9">
        <f>ROUND(_xlfn.NORM.INV(J794,Params!$B$15,Params!$B$16),2)</f>
        <v/>
      </c>
      <c r="W794" s="9">
        <f>ROUND(_xlfn.NORM.INV(K794,Params!$B$13,Params!$B$14),1)</f>
        <v/>
      </c>
      <c r="X794" s="9">
        <f>ROUND(_xlfn.NORM.INV(L794,Params!$B$15,Params!$B$16),2)</f>
        <v/>
      </c>
      <c r="Y794" s="9">
        <f>ROUND(_xlfn.NORM.INV(M794,Params!$B$15,Params!$B$16)+Params!$B$17+Params!$B$18*M794,2)</f>
        <v/>
      </c>
      <c r="Z794" s="9">
        <f>ROUND(_xlfn.NORM.INV(N794,Params!$B$13,Params!$B$14)+Params!$B$17+Params!$B$18*N794,1)</f>
        <v/>
      </c>
    </row>
    <row r="795">
      <c r="A795" s="11" t="n">
        <v>794</v>
      </c>
      <c r="B795" s="12">
        <f>INT((A795-1)/122)+1</f>
        <v/>
      </c>
      <c r="C795" s="13" t="n">
        <v>0.763373</v>
      </c>
      <c r="D795" s="13" t="n">
        <v>0.55965</v>
      </c>
      <c r="E795" s="13" t="n">
        <v>0.097945</v>
      </c>
      <c r="F795" s="13" t="n">
        <v>0.337318</v>
      </c>
      <c r="G795" s="13" t="n">
        <v>0.122643</v>
      </c>
      <c r="H795" s="13" t="n">
        <v>0.46977</v>
      </c>
      <c r="I795" s="13" t="n">
        <v>0.376766</v>
      </c>
      <c r="J795" s="13" t="n">
        <v>0.8938199999999999</v>
      </c>
      <c r="K795" s="13" t="n">
        <v>0.82697</v>
      </c>
      <c r="L795" s="13" t="n">
        <v>0.82001</v>
      </c>
      <c r="M795" s="13" t="n">
        <v>0.658467</v>
      </c>
      <c r="N795" s="13" t="n">
        <v>0.901166</v>
      </c>
      <c r="O795" s="9">
        <f>IF(C795&lt;=1-Params!$B$4,0,MAX(0.1,ROUND(_xlfn.GAMMA.INV((C795-(1-Params!$B$4))/Params!$B$4,Params!$B$5,Params!$B$6),1)))</f>
        <v/>
      </c>
      <c r="P795" s="9">
        <f>IF(D795&lt;=1-Params!$B$7,0,ROUND(_xlfn.GAMMA.INV((D795-(1-Params!$B$7))/Params!$B$7,Params!$B$8,Params!$B$9),3))</f>
        <v/>
      </c>
      <c r="Q795" s="9">
        <f>IF(E795&lt;=1-Params!$B$4,0,MAX(0.1,ROUND(_xlfn.GAMMA.INV((E795-(1-Params!$B$4))/Params!$B$4,Params!$B$5,Params!$B$6),1)))</f>
        <v/>
      </c>
      <c r="R795" s="9">
        <f>IF(F795&lt;=1-Params!$B$7,0,ROUND(_xlfn.GAMMA.INV((F795-(1-Params!$B$7))/Params!$B$7,Params!$B$8,Params!$B$9),3))</f>
        <v/>
      </c>
      <c r="S795" s="9">
        <f>IF(G795&lt;=1-Params!$B$7,0,ROUND((Params!$B$10+Params!$B$11*G795^Params!$B$12)*_xlfn.GAMMA.INV((G795-(1-Params!$B$7))/Params!$B$7,Params!$B$8,Params!$B$9),3))</f>
        <v/>
      </c>
      <c r="T795" s="9">
        <f>IF(H795&lt;=1-Params!$B$4,0,MAX(0.1,ROUND((Params!$B$10+Params!$B$11*H795^Params!$B$12)*_xlfn.GAMMA.INV((H795-(1-Params!$B$4))/Params!$B$4,Params!$B$5,Params!$B$6),1)))</f>
        <v/>
      </c>
      <c r="U795" s="9">
        <f>ROUND(_xlfn.NORM.INV(I795,Params!$B$13,Params!$B$14),1)</f>
        <v/>
      </c>
      <c r="V795" s="9">
        <f>ROUND(_xlfn.NORM.INV(J795,Params!$B$15,Params!$B$16),2)</f>
        <v/>
      </c>
      <c r="W795" s="9">
        <f>ROUND(_xlfn.NORM.INV(K795,Params!$B$13,Params!$B$14),1)</f>
        <v/>
      </c>
      <c r="X795" s="9">
        <f>ROUND(_xlfn.NORM.INV(L795,Params!$B$15,Params!$B$16),2)</f>
        <v/>
      </c>
      <c r="Y795" s="9">
        <f>ROUND(_xlfn.NORM.INV(M795,Params!$B$15,Params!$B$16)+Params!$B$17+Params!$B$18*M795,2)</f>
        <v/>
      </c>
      <c r="Z795" s="9">
        <f>ROUND(_xlfn.NORM.INV(N795,Params!$B$13,Params!$B$14)+Params!$B$17+Params!$B$18*N795,1)</f>
        <v/>
      </c>
    </row>
    <row r="796">
      <c r="A796" s="11" t="n">
        <v>795</v>
      </c>
      <c r="B796" s="12">
        <f>INT((A796-1)/122)+1</f>
        <v/>
      </c>
      <c r="C796" s="13" t="n">
        <v>0.031211</v>
      </c>
      <c r="D796" s="13" t="n">
        <v>0.400964</v>
      </c>
      <c r="E796" s="13" t="n">
        <v>0.320771</v>
      </c>
      <c r="F796" s="13" t="n">
        <v>0.623713</v>
      </c>
      <c r="G796" s="13" t="n">
        <v>0.296904</v>
      </c>
      <c r="H796" s="13" t="n">
        <v>0.525446</v>
      </c>
      <c r="I796" s="13" t="n">
        <v>0.233673</v>
      </c>
      <c r="J796" s="13" t="n">
        <v>0.811813</v>
      </c>
      <c r="K796" s="13" t="n">
        <v>0.786187</v>
      </c>
      <c r="L796" s="13" t="n">
        <v>0.939237</v>
      </c>
      <c r="M796" s="13" t="n">
        <v>0.899165</v>
      </c>
      <c r="N796" s="13" t="n">
        <v>0.856129</v>
      </c>
      <c r="O796" s="9">
        <f>IF(C796&lt;=1-Params!$B$4,0,MAX(0.1,ROUND(_xlfn.GAMMA.INV((C796-(1-Params!$B$4))/Params!$B$4,Params!$B$5,Params!$B$6),1)))</f>
        <v/>
      </c>
      <c r="P796" s="9">
        <f>IF(D796&lt;=1-Params!$B$7,0,ROUND(_xlfn.GAMMA.INV((D796-(1-Params!$B$7))/Params!$B$7,Params!$B$8,Params!$B$9),3))</f>
        <v/>
      </c>
      <c r="Q796" s="9">
        <f>IF(E796&lt;=1-Params!$B$4,0,MAX(0.1,ROUND(_xlfn.GAMMA.INV((E796-(1-Params!$B$4))/Params!$B$4,Params!$B$5,Params!$B$6),1)))</f>
        <v/>
      </c>
      <c r="R796" s="9">
        <f>IF(F796&lt;=1-Params!$B$7,0,ROUND(_xlfn.GAMMA.INV((F796-(1-Params!$B$7))/Params!$B$7,Params!$B$8,Params!$B$9),3))</f>
        <v/>
      </c>
      <c r="S796" s="9">
        <f>IF(G796&lt;=1-Params!$B$7,0,ROUND((Params!$B$10+Params!$B$11*G796^Params!$B$12)*_xlfn.GAMMA.INV((G796-(1-Params!$B$7))/Params!$B$7,Params!$B$8,Params!$B$9),3))</f>
        <v/>
      </c>
      <c r="T796" s="9">
        <f>IF(H796&lt;=1-Params!$B$4,0,MAX(0.1,ROUND((Params!$B$10+Params!$B$11*H796^Params!$B$12)*_xlfn.GAMMA.INV((H796-(1-Params!$B$4))/Params!$B$4,Params!$B$5,Params!$B$6),1)))</f>
        <v/>
      </c>
      <c r="U796" s="9">
        <f>ROUND(_xlfn.NORM.INV(I796,Params!$B$13,Params!$B$14),1)</f>
        <v/>
      </c>
      <c r="V796" s="9">
        <f>ROUND(_xlfn.NORM.INV(J796,Params!$B$15,Params!$B$16),2)</f>
        <v/>
      </c>
      <c r="W796" s="9">
        <f>ROUND(_xlfn.NORM.INV(K796,Params!$B$13,Params!$B$14),1)</f>
        <v/>
      </c>
      <c r="X796" s="9">
        <f>ROUND(_xlfn.NORM.INV(L796,Params!$B$15,Params!$B$16),2)</f>
        <v/>
      </c>
      <c r="Y796" s="9">
        <f>ROUND(_xlfn.NORM.INV(M796,Params!$B$15,Params!$B$16)+Params!$B$17+Params!$B$18*M796,2)</f>
        <v/>
      </c>
      <c r="Z796" s="9">
        <f>ROUND(_xlfn.NORM.INV(N796,Params!$B$13,Params!$B$14)+Params!$B$17+Params!$B$18*N796,1)</f>
        <v/>
      </c>
    </row>
    <row r="797">
      <c r="A797" s="11" t="n">
        <v>796</v>
      </c>
      <c r="B797" s="12">
        <f>INT((A797-1)/122)+1</f>
        <v/>
      </c>
      <c r="C797" s="13" t="n">
        <v>0.187417</v>
      </c>
      <c r="D797" s="13" t="n">
        <v>0.5922500000000001</v>
      </c>
      <c r="E797" s="13" t="n">
        <v>0.960582</v>
      </c>
      <c r="F797" s="13" t="n">
        <v>0.442516</v>
      </c>
      <c r="G797" s="13" t="n">
        <v>0.073852</v>
      </c>
      <c r="H797" s="13" t="n">
        <v>0.315532</v>
      </c>
      <c r="I797" s="13" t="n">
        <v>0.269118</v>
      </c>
      <c r="J797" s="13" t="n">
        <v>0.724149</v>
      </c>
      <c r="K797" s="13" t="n">
        <v>0.593767</v>
      </c>
      <c r="L797" s="13" t="n">
        <v>0.977397</v>
      </c>
      <c r="M797" s="13" t="n">
        <v>0.708498</v>
      </c>
      <c r="N797" s="13" t="n">
        <v>0.611252</v>
      </c>
      <c r="O797" s="9">
        <f>IF(C797&lt;=1-Params!$B$4,0,MAX(0.1,ROUND(_xlfn.GAMMA.INV((C797-(1-Params!$B$4))/Params!$B$4,Params!$B$5,Params!$B$6),1)))</f>
        <v/>
      </c>
      <c r="P797" s="9">
        <f>IF(D797&lt;=1-Params!$B$7,0,ROUND(_xlfn.GAMMA.INV((D797-(1-Params!$B$7))/Params!$B$7,Params!$B$8,Params!$B$9),3))</f>
        <v/>
      </c>
      <c r="Q797" s="9">
        <f>IF(E797&lt;=1-Params!$B$4,0,MAX(0.1,ROUND(_xlfn.GAMMA.INV((E797-(1-Params!$B$4))/Params!$B$4,Params!$B$5,Params!$B$6),1)))</f>
        <v/>
      </c>
      <c r="R797" s="9">
        <f>IF(F797&lt;=1-Params!$B$7,0,ROUND(_xlfn.GAMMA.INV((F797-(1-Params!$B$7))/Params!$B$7,Params!$B$8,Params!$B$9),3))</f>
        <v/>
      </c>
      <c r="S797" s="9">
        <f>IF(G797&lt;=1-Params!$B$7,0,ROUND((Params!$B$10+Params!$B$11*G797^Params!$B$12)*_xlfn.GAMMA.INV((G797-(1-Params!$B$7))/Params!$B$7,Params!$B$8,Params!$B$9),3))</f>
        <v/>
      </c>
      <c r="T797" s="9">
        <f>IF(H797&lt;=1-Params!$B$4,0,MAX(0.1,ROUND((Params!$B$10+Params!$B$11*H797^Params!$B$12)*_xlfn.GAMMA.INV((H797-(1-Params!$B$4))/Params!$B$4,Params!$B$5,Params!$B$6),1)))</f>
        <v/>
      </c>
      <c r="U797" s="9">
        <f>ROUND(_xlfn.NORM.INV(I797,Params!$B$13,Params!$B$14),1)</f>
        <v/>
      </c>
      <c r="V797" s="9">
        <f>ROUND(_xlfn.NORM.INV(J797,Params!$B$15,Params!$B$16),2)</f>
        <v/>
      </c>
      <c r="W797" s="9">
        <f>ROUND(_xlfn.NORM.INV(K797,Params!$B$13,Params!$B$14),1)</f>
        <v/>
      </c>
      <c r="X797" s="9">
        <f>ROUND(_xlfn.NORM.INV(L797,Params!$B$15,Params!$B$16),2)</f>
        <v/>
      </c>
      <c r="Y797" s="9">
        <f>ROUND(_xlfn.NORM.INV(M797,Params!$B$15,Params!$B$16)+Params!$B$17+Params!$B$18*M797,2)</f>
        <v/>
      </c>
      <c r="Z797" s="9">
        <f>ROUND(_xlfn.NORM.INV(N797,Params!$B$13,Params!$B$14)+Params!$B$17+Params!$B$18*N797,1)</f>
        <v/>
      </c>
    </row>
    <row r="798">
      <c r="A798" s="11" t="n">
        <v>797</v>
      </c>
      <c r="B798" s="12">
        <f>INT((A798-1)/122)+1</f>
        <v/>
      </c>
      <c r="C798" s="13" t="n">
        <v>0.041289</v>
      </c>
      <c r="D798" s="13" t="n">
        <v>0.397242</v>
      </c>
      <c r="E798" s="13" t="n">
        <v>0.202978</v>
      </c>
      <c r="F798" s="13" t="n">
        <v>0.9451929999999999</v>
      </c>
      <c r="G798" s="13" t="n">
        <v>0.557568</v>
      </c>
      <c r="H798" s="13" t="n">
        <v>0.254313</v>
      </c>
      <c r="I798" s="13" t="n">
        <v>0.477103</v>
      </c>
      <c r="J798" s="13" t="n">
        <v>0.636578</v>
      </c>
      <c r="K798" s="13" t="n">
        <v>0.369862</v>
      </c>
      <c r="L798" s="13" t="n">
        <v>0.992403</v>
      </c>
      <c r="M798" s="13" t="n">
        <v>0.427585</v>
      </c>
      <c r="N798" s="13" t="n">
        <v>0.574419</v>
      </c>
      <c r="O798" s="9">
        <f>IF(C798&lt;=1-Params!$B$4,0,MAX(0.1,ROUND(_xlfn.GAMMA.INV((C798-(1-Params!$B$4))/Params!$B$4,Params!$B$5,Params!$B$6),1)))</f>
        <v/>
      </c>
      <c r="P798" s="9">
        <f>IF(D798&lt;=1-Params!$B$7,0,ROUND(_xlfn.GAMMA.INV((D798-(1-Params!$B$7))/Params!$B$7,Params!$B$8,Params!$B$9),3))</f>
        <v/>
      </c>
      <c r="Q798" s="9">
        <f>IF(E798&lt;=1-Params!$B$4,0,MAX(0.1,ROUND(_xlfn.GAMMA.INV((E798-(1-Params!$B$4))/Params!$B$4,Params!$B$5,Params!$B$6),1)))</f>
        <v/>
      </c>
      <c r="R798" s="9">
        <f>IF(F798&lt;=1-Params!$B$7,0,ROUND(_xlfn.GAMMA.INV((F798-(1-Params!$B$7))/Params!$B$7,Params!$B$8,Params!$B$9),3))</f>
        <v/>
      </c>
      <c r="S798" s="9">
        <f>IF(G798&lt;=1-Params!$B$7,0,ROUND((Params!$B$10+Params!$B$11*G798^Params!$B$12)*_xlfn.GAMMA.INV((G798-(1-Params!$B$7))/Params!$B$7,Params!$B$8,Params!$B$9),3))</f>
        <v/>
      </c>
      <c r="T798" s="9">
        <f>IF(H798&lt;=1-Params!$B$4,0,MAX(0.1,ROUND((Params!$B$10+Params!$B$11*H798^Params!$B$12)*_xlfn.GAMMA.INV((H798-(1-Params!$B$4))/Params!$B$4,Params!$B$5,Params!$B$6),1)))</f>
        <v/>
      </c>
      <c r="U798" s="9">
        <f>ROUND(_xlfn.NORM.INV(I798,Params!$B$13,Params!$B$14),1)</f>
        <v/>
      </c>
      <c r="V798" s="9">
        <f>ROUND(_xlfn.NORM.INV(J798,Params!$B$15,Params!$B$16),2)</f>
        <v/>
      </c>
      <c r="W798" s="9">
        <f>ROUND(_xlfn.NORM.INV(K798,Params!$B$13,Params!$B$14),1)</f>
        <v/>
      </c>
      <c r="X798" s="9">
        <f>ROUND(_xlfn.NORM.INV(L798,Params!$B$15,Params!$B$16),2)</f>
        <v/>
      </c>
      <c r="Y798" s="9">
        <f>ROUND(_xlfn.NORM.INV(M798,Params!$B$15,Params!$B$16)+Params!$B$17+Params!$B$18*M798,2)</f>
        <v/>
      </c>
      <c r="Z798" s="9">
        <f>ROUND(_xlfn.NORM.INV(N798,Params!$B$13,Params!$B$14)+Params!$B$17+Params!$B$18*N798,1)</f>
        <v/>
      </c>
    </row>
    <row r="799">
      <c r="A799" s="11" t="n">
        <v>798</v>
      </c>
      <c r="B799" s="12">
        <f>INT((A799-1)/122)+1</f>
        <v/>
      </c>
      <c r="C799" s="13" t="n">
        <v>0.06398</v>
      </c>
      <c r="D799" s="13" t="n">
        <v>0.504258</v>
      </c>
      <c r="E799" s="13" t="n">
        <v>0.282226</v>
      </c>
      <c r="F799" s="13" t="n">
        <v>0.974115</v>
      </c>
      <c r="G799" s="13" t="n">
        <v>0.914543</v>
      </c>
      <c r="H799" s="13" t="n">
        <v>0.114834</v>
      </c>
      <c r="I799" s="13" t="n">
        <v>0.18885</v>
      </c>
      <c r="J799" s="13" t="n">
        <v>0.607606</v>
      </c>
      <c r="K799" s="13" t="n">
        <v>0.352423</v>
      </c>
      <c r="L799" s="13" t="n">
        <v>0.995048</v>
      </c>
      <c r="M799" s="13" t="n">
        <v>0.896863</v>
      </c>
      <c r="N799" s="13" t="n">
        <v>0.7886</v>
      </c>
      <c r="O799" s="9">
        <f>IF(C799&lt;=1-Params!$B$4,0,MAX(0.1,ROUND(_xlfn.GAMMA.INV((C799-(1-Params!$B$4))/Params!$B$4,Params!$B$5,Params!$B$6),1)))</f>
        <v/>
      </c>
      <c r="P799" s="9">
        <f>IF(D799&lt;=1-Params!$B$7,0,ROUND(_xlfn.GAMMA.INV((D799-(1-Params!$B$7))/Params!$B$7,Params!$B$8,Params!$B$9),3))</f>
        <v/>
      </c>
      <c r="Q799" s="9">
        <f>IF(E799&lt;=1-Params!$B$4,0,MAX(0.1,ROUND(_xlfn.GAMMA.INV((E799-(1-Params!$B$4))/Params!$B$4,Params!$B$5,Params!$B$6),1)))</f>
        <v/>
      </c>
      <c r="R799" s="9">
        <f>IF(F799&lt;=1-Params!$B$7,0,ROUND(_xlfn.GAMMA.INV((F799-(1-Params!$B$7))/Params!$B$7,Params!$B$8,Params!$B$9),3))</f>
        <v/>
      </c>
      <c r="S799" s="9">
        <f>IF(G799&lt;=1-Params!$B$7,0,ROUND((Params!$B$10+Params!$B$11*G799^Params!$B$12)*_xlfn.GAMMA.INV((G799-(1-Params!$B$7))/Params!$B$7,Params!$B$8,Params!$B$9),3))</f>
        <v/>
      </c>
      <c r="T799" s="9">
        <f>IF(H799&lt;=1-Params!$B$4,0,MAX(0.1,ROUND((Params!$B$10+Params!$B$11*H799^Params!$B$12)*_xlfn.GAMMA.INV((H799-(1-Params!$B$4))/Params!$B$4,Params!$B$5,Params!$B$6),1)))</f>
        <v/>
      </c>
      <c r="U799" s="9">
        <f>ROUND(_xlfn.NORM.INV(I799,Params!$B$13,Params!$B$14),1)</f>
        <v/>
      </c>
      <c r="V799" s="9">
        <f>ROUND(_xlfn.NORM.INV(J799,Params!$B$15,Params!$B$16),2)</f>
        <v/>
      </c>
      <c r="W799" s="9">
        <f>ROUND(_xlfn.NORM.INV(K799,Params!$B$13,Params!$B$14),1)</f>
        <v/>
      </c>
      <c r="X799" s="9">
        <f>ROUND(_xlfn.NORM.INV(L799,Params!$B$15,Params!$B$16),2)</f>
        <v/>
      </c>
      <c r="Y799" s="9">
        <f>ROUND(_xlfn.NORM.INV(M799,Params!$B$15,Params!$B$16)+Params!$B$17+Params!$B$18*M799,2)</f>
        <v/>
      </c>
      <c r="Z799" s="9">
        <f>ROUND(_xlfn.NORM.INV(N799,Params!$B$13,Params!$B$14)+Params!$B$17+Params!$B$18*N799,1)</f>
        <v/>
      </c>
    </row>
    <row r="800">
      <c r="A800" s="11" t="n">
        <v>799</v>
      </c>
      <c r="B800" s="12">
        <f>INT((A800-1)/122)+1</f>
        <v/>
      </c>
      <c r="C800" s="13" t="n">
        <v>0.396796</v>
      </c>
      <c r="D800" s="13" t="n">
        <v>0.267522</v>
      </c>
      <c r="E800" s="13" t="n">
        <v>0.390637</v>
      </c>
      <c r="F800" s="13" t="n">
        <v>0.929161</v>
      </c>
      <c r="G800" s="13" t="n">
        <v>0.519863</v>
      </c>
      <c r="H800" s="13" t="n">
        <v>0.164467</v>
      </c>
      <c r="I800" s="13" t="n">
        <v>0.688052</v>
      </c>
      <c r="J800" s="13" t="n">
        <v>0.233128</v>
      </c>
      <c r="K800" s="13" t="n">
        <v>0.08035399999999999</v>
      </c>
      <c r="L800" s="13" t="n">
        <v>0.9964460000000001</v>
      </c>
      <c r="M800" s="13" t="n">
        <v>0.901323</v>
      </c>
      <c r="N800" s="13" t="n">
        <v>0.807468</v>
      </c>
      <c r="O800" s="9">
        <f>IF(C800&lt;=1-Params!$B$4,0,MAX(0.1,ROUND(_xlfn.GAMMA.INV((C800-(1-Params!$B$4))/Params!$B$4,Params!$B$5,Params!$B$6),1)))</f>
        <v/>
      </c>
      <c r="P800" s="9">
        <f>IF(D800&lt;=1-Params!$B$7,0,ROUND(_xlfn.GAMMA.INV((D800-(1-Params!$B$7))/Params!$B$7,Params!$B$8,Params!$B$9),3))</f>
        <v/>
      </c>
      <c r="Q800" s="9">
        <f>IF(E800&lt;=1-Params!$B$4,0,MAX(0.1,ROUND(_xlfn.GAMMA.INV((E800-(1-Params!$B$4))/Params!$B$4,Params!$B$5,Params!$B$6),1)))</f>
        <v/>
      </c>
      <c r="R800" s="9">
        <f>IF(F800&lt;=1-Params!$B$7,0,ROUND(_xlfn.GAMMA.INV((F800-(1-Params!$B$7))/Params!$B$7,Params!$B$8,Params!$B$9),3))</f>
        <v/>
      </c>
      <c r="S800" s="9">
        <f>IF(G800&lt;=1-Params!$B$7,0,ROUND((Params!$B$10+Params!$B$11*G800^Params!$B$12)*_xlfn.GAMMA.INV((G800-(1-Params!$B$7))/Params!$B$7,Params!$B$8,Params!$B$9),3))</f>
        <v/>
      </c>
      <c r="T800" s="9">
        <f>IF(H800&lt;=1-Params!$B$4,0,MAX(0.1,ROUND((Params!$B$10+Params!$B$11*H800^Params!$B$12)*_xlfn.GAMMA.INV((H800-(1-Params!$B$4))/Params!$B$4,Params!$B$5,Params!$B$6),1)))</f>
        <v/>
      </c>
      <c r="U800" s="9">
        <f>ROUND(_xlfn.NORM.INV(I800,Params!$B$13,Params!$B$14),1)</f>
        <v/>
      </c>
      <c r="V800" s="9">
        <f>ROUND(_xlfn.NORM.INV(J800,Params!$B$15,Params!$B$16),2)</f>
        <v/>
      </c>
      <c r="W800" s="9">
        <f>ROUND(_xlfn.NORM.INV(K800,Params!$B$13,Params!$B$14),1)</f>
        <v/>
      </c>
      <c r="X800" s="9">
        <f>ROUND(_xlfn.NORM.INV(L800,Params!$B$15,Params!$B$16),2)</f>
        <v/>
      </c>
      <c r="Y800" s="9">
        <f>ROUND(_xlfn.NORM.INV(M800,Params!$B$15,Params!$B$16)+Params!$B$17+Params!$B$18*M800,2)</f>
        <v/>
      </c>
      <c r="Z800" s="9">
        <f>ROUND(_xlfn.NORM.INV(N800,Params!$B$13,Params!$B$14)+Params!$B$17+Params!$B$18*N800,1)</f>
        <v/>
      </c>
    </row>
    <row r="801">
      <c r="A801" s="11" t="n">
        <v>800</v>
      </c>
      <c r="B801" s="12">
        <f>INT((A801-1)/122)+1</f>
        <v/>
      </c>
      <c r="C801" s="13" t="n">
        <v>0.6178360000000001</v>
      </c>
      <c r="D801" s="13" t="n">
        <v>0.471076</v>
      </c>
      <c r="E801" s="13" t="n">
        <v>0.6647650000000001</v>
      </c>
      <c r="F801" s="13" t="n">
        <v>0.672752</v>
      </c>
      <c r="G801" s="13" t="n">
        <v>0.342254</v>
      </c>
      <c r="H801" s="13" t="n">
        <v>0.063168</v>
      </c>
      <c r="I801" s="13" t="n">
        <v>0.673416</v>
      </c>
      <c r="J801" s="13" t="n">
        <v>0.465112</v>
      </c>
      <c r="K801" s="13" t="n">
        <v>0.082063</v>
      </c>
      <c r="L801" s="13" t="n">
        <v>0.969063</v>
      </c>
      <c r="M801" s="13" t="n">
        <v>0.843459</v>
      </c>
      <c r="N801" s="13" t="n">
        <v>0.902324</v>
      </c>
      <c r="O801" s="9">
        <f>IF(C801&lt;=1-Params!$B$4,0,MAX(0.1,ROUND(_xlfn.GAMMA.INV((C801-(1-Params!$B$4))/Params!$B$4,Params!$B$5,Params!$B$6),1)))</f>
        <v/>
      </c>
      <c r="P801" s="9">
        <f>IF(D801&lt;=1-Params!$B$7,0,ROUND(_xlfn.GAMMA.INV((D801-(1-Params!$B$7))/Params!$B$7,Params!$B$8,Params!$B$9),3))</f>
        <v/>
      </c>
      <c r="Q801" s="9">
        <f>IF(E801&lt;=1-Params!$B$4,0,MAX(0.1,ROUND(_xlfn.GAMMA.INV((E801-(1-Params!$B$4))/Params!$B$4,Params!$B$5,Params!$B$6),1)))</f>
        <v/>
      </c>
      <c r="R801" s="9">
        <f>IF(F801&lt;=1-Params!$B$7,0,ROUND(_xlfn.GAMMA.INV((F801-(1-Params!$B$7))/Params!$B$7,Params!$B$8,Params!$B$9),3))</f>
        <v/>
      </c>
      <c r="S801" s="9">
        <f>IF(G801&lt;=1-Params!$B$7,0,ROUND((Params!$B$10+Params!$B$11*G801^Params!$B$12)*_xlfn.GAMMA.INV((G801-(1-Params!$B$7))/Params!$B$7,Params!$B$8,Params!$B$9),3))</f>
        <v/>
      </c>
      <c r="T801" s="9">
        <f>IF(H801&lt;=1-Params!$B$4,0,MAX(0.1,ROUND((Params!$B$10+Params!$B$11*H801^Params!$B$12)*_xlfn.GAMMA.INV((H801-(1-Params!$B$4))/Params!$B$4,Params!$B$5,Params!$B$6),1)))</f>
        <v/>
      </c>
      <c r="U801" s="9">
        <f>ROUND(_xlfn.NORM.INV(I801,Params!$B$13,Params!$B$14),1)</f>
        <v/>
      </c>
      <c r="V801" s="9">
        <f>ROUND(_xlfn.NORM.INV(J801,Params!$B$15,Params!$B$16),2)</f>
        <v/>
      </c>
      <c r="W801" s="9">
        <f>ROUND(_xlfn.NORM.INV(K801,Params!$B$13,Params!$B$14),1)</f>
        <v/>
      </c>
      <c r="X801" s="9">
        <f>ROUND(_xlfn.NORM.INV(L801,Params!$B$15,Params!$B$16),2)</f>
        <v/>
      </c>
      <c r="Y801" s="9">
        <f>ROUND(_xlfn.NORM.INV(M801,Params!$B$15,Params!$B$16)+Params!$B$17+Params!$B$18*M801,2)</f>
        <v/>
      </c>
      <c r="Z801" s="9">
        <f>ROUND(_xlfn.NORM.INV(N801,Params!$B$13,Params!$B$14)+Params!$B$17+Params!$B$18*N801,1)</f>
        <v/>
      </c>
    </row>
    <row r="802">
      <c r="A802" s="11" t="n">
        <v>801</v>
      </c>
      <c r="B802" s="12">
        <f>INT((A802-1)/122)+1</f>
        <v/>
      </c>
      <c r="C802" s="13" t="n">
        <v>0.156035</v>
      </c>
      <c r="D802" s="13" t="n">
        <v>0.273532</v>
      </c>
      <c r="E802" s="13" t="n">
        <v>0.008199</v>
      </c>
      <c r="F802" s="13" t="n">
        <v>0.389179</v>
      </c>
      <c r="G802" s="13" t="n">
        <v>0.239144</v>
      </c>
      <c r="H802" s="13" t="n">
        <v>0.300341</v>
      </c>
      <c r="I802" s="13" t="n">
        <v>0.958629</v>
      </c>
      <c r="J802" s="13" t="n">
        <v>0.40313</v>
      </c>
      <c r="K802" s="13" t="n">
        <v>0.167926</v>
      </c>
      <c r="L802" s="13" t="n">
        <v>0.807901</v>
      </c>
      <c r="M802" s="13" t="n">
        <v>0.81969</v>
      </c>
      <c r="N802" s="13" t="n">
        <v>0.723988</v>
      </c>
      <c r="O802" s="9">
        <f>IF(C802&lt;=1-Params!$B$4,0,MAX(0.1,ROUND(_xlfn.GAMMA.INV((C802-(1-Params!$B$4))/Params!$B$4,Params!$B$5,Params!$B$6),1)))</f>
        <v/>
      </c>
      <c r="P802" s="9">
        <f>IF(D802&lt;=1-Params!$B$7,0,ROUND(_xlfn.GAMMA.INV((D802-(1-Params!$B$7))/Params!$B$7,Params!$B$8,Params!$B$9),3))</f>
        <v/>
      </c>
      <c r="Q802" s="9">
        <f>IF(E802&lt;=1-Params!$B$4,0,MAX(0.1,ROUND(_xlfn.GAMMA.INV((E802-(1-Params!$B$4))/Params!$B$4,Params!$B$5,Params!$B$6),1)))</f>
        <v/>
      </c>
      <c r="R802" s="9">
        <f>IF(F802&lt;=1-Params!$B$7,0,ROUND(_xlfn.GAMMA.INV((F802-(1-Params!$B$7))/Params!$B$7,Params!$B$8,Params!$B$9),3))</f>
        <v/>
      </c>
      <c r="S802" s="9">
        <f>IF(G802&lt;=1-Params!$B$7,0,ROUND((Params!$B$10+Params!$B$11*G802^Params!$B$12)*_xlfn.GAMMA.INV((G802-(1-Params!$B$7))/Params!$B$7,Params!$B$8,Params!$B$9),3))</f>
        <v/>
      </c>
      <c r="T802" s="9">
        <f>IF(H802&lt;=1-Params!$B$4,0,MAX(0.1,ROUND((Params!$B$10+Params!$B$11*H802^Params!$B$12)*_xlfn.GAMMA.INV((H802-(1-Params!$B$4))/Params!$B$4,Params!$B$5,Params!$B$6),1)))</f>
        <v/>
      </c>
      <c r="U802" s="9">
        <f>ROUND(_xlfn.NORM.INV(I802,Params!$B$13,Params!$B$14),1)</f>
        <v/>
      </c>
      <c r="V802" s="9">
        <f>ROUND(_xlfn.NORM.INV(J802,Params!$B$15,Params!$B$16),2)</f>
        <v/>
      </c>
      <c r="W802" s="9">
        <f>ROUND(_xlfn.NORM.INV(K802,Params!$B$13,Params!$B$14),1)</f>
        <v/>
      </c>
      <c r="X802" s="9">
        <f>ROUND(_xlfn.NORM.INV(L802,Params!$B$15,Params!$B$16),2)</f>
        <v/>
      </c>
      <c r="Y802" s="9">
        <f>ROUND(_xlfn.NORM.INV(M802,Params!$B$15,Params!$B$16)+Params!$B$17+Params!$B$18*M802,2)</f>
        <v/>
      </c>
      <c r="Z802" s="9">
        <f>ROUND(_xlfn.NORM.INV(N802,Params!$B$13,Params!$B$14)+Params!$B$17+Params!$B$18*N802,1)</f>
        <v/>
      </c>
    </row>
    <row r="803">
      <c r="A803" s="11" t="n">
        <v>802</v>
      </c>
      <c r="B803" s="12">
        <f>INT((A803-1)/122)+1</f>
        <v/>
      </c>
      <c r="C803" s="13" t="n">
        <v>0.40454</v>
      </c>
      <c r="D803" s="13" t="n">
        <v>0.021085</v>
      </c>
      <c r="E803" s="13" t="n">
        <v>0.019515</v>
      </c>
      <c r="F803" s="13" t="n">
        <v>0.874106</v>
      </c>
      <c r="G803" s="13" t="n">
        <v>0.394586</v>
      </c>
      <c r="H803" s="13" t="n">
        <v>0.349244</v>
      </c>
      <c r="I803" s="13" t="n">
        <v>0.979352</v>
      </c>
      <c r="J803" s="13" t="n">
        <v>0.555799</v>
      </c>
      <c r="K803" s="13" t="n">
        <v>0.286114</v>
      </c>
      <c r="L803" s="13" t="n">
        <v>0.116982</v>
      </c>
      <c r="M803" s="13" t="n">
        <v>0.684061</v>
      </c>
      <c r="N803" s="13" t="n">
        <v>0.692493</v>
      </c>
      <c r="O803" s="9">
        <f>IF(C803&lt;=1-Params!$B$4,0,MAX(0.1,ROUND(_xlfn.GAMMA.INV((C803-(1-Params!$B$4))/Params!$B$4,Params!$B$5,Params!$B$6),1)))</f>
        <v/>
      </c>
      <c r="P803" s="9">
        <f>IF(D803&lt;=1-Params!$B$7,0,ROUND(_xlfn.GAMMA.INV((D803-(1-Params!$B$7))/Params!$B$7,Params!$B$8,Params!$B$9),3))</f>
        <v/>
      </c>
      <c r="Q803" s="9">
        <f>IF(E803&lt;=1-Params!$B$4,0,MAX(0.1,ROUND(_xlfn.GAMMA.INV((E803-(1-Params!$B$4))/Params!$B$4,Params!$B$5,Params!$B$6),1)))</f>
        <v/>
      </c>
      <c r="R803" s="9">
        <f>IF(F803&lt;=1-Params!$B$7,0,ROUND(_xlfn.GAMMA.INV((F803-(1-Params!$B$7))/Params!$B$7,Params!$B$8,Params!$B$9),3))</f>
        <v/>
      </c>
      <c r="S803" s="9">
        <f>IF(G803&lt;=1-Params!$B$7,0,ROUND((Params!$B$10+Params!$B$11*G803^Params!$B$12)*_xlfn.GAMMA.INV((G803-(1-Params!$B$7))/Params!$B$7,Params!$B$8,Params!$B$9),3))</f>
        <v/>
      </c>
      <c r="T803" s="9">
        <f>IF(H803&lt;=1-Params!$B$4,0,MAX(0.1,ROUND((Params!$B$10+Params!$B$11*H803^Params!$B$12)*_xlfn.GAMMA.INV((H803-(1-Params!$B$4))/Params!$B$4,Params!$B$5,Params!$B$6),1)))</f>
        <v/>
      </c>
      <c r="U803" s="9">
        <f>ROUND(_xlfn.NORM.INV(I803,Params!$B$13,Params!$B$14),1)</f>
        <v/>
      </c>
      <c r="V803" s="9">
        <f>ROUND(_xlfn.NORM.INV(J803,Params!$B$15,Params!$B$16),2)</f>
        <v/>
      </c>
      <c r="W803" s="9">
        <f>ROUND(_xlfn.NORM.INV(K803,Params!$B$13,Params!$B$14),1)</f>
        <v/>
      </c>
      <c r="X803" s="9">
        <f>ROUND(_xlfn.NORM.INV(L803,Params!$B$15,Params!$B$16),2)</f>
        <v/>
      </c>
      <c r="Y803" s="9">
        <f>ROUND(_xlfn.NORM.INV(M803,Params!$B$15,Params!$B$16)+Params!$B$17+Params!$B$18*M803,2)</f>
        <v/>
      </c>
      <c r="Z803" s="9">
        <f>ROUND(_xlfn.NORM.INV(N803,Params!$B$13,Params!$B$14)+Params!$B$17+Params!$B$18*N803,1)</f>
        <v/>
      </c>
    </row>
    <row r="804">
      <c r="A804" s="11" t="n">
        <v>803</v>
      </c>
      <c r="B804" s="12">
        <f>INT((A804-1)/122)+1</f>
        <v/>
      </c>
      <c r="C804" s="13" t="n">
        <v>0.37665</v>
      </c>
      <c r="D804" s="13" t="n">
        <v>0.431049</v>
      </c>
      <c r="E804" s="13" t="n">
        <v>0.155695</v>
      </c>
      <c r="F804" s="13" t="n">
        <v>0.858965</v>
      </c>
      <c r="G804" s="13" t="n">
        <v>0.202428</v>
      </c>
      <c r="H804" s="13" t="n">
        <v>0.80235</v>
      </c>
      <c r="I804" s="13" t="n">
        <v>0.920605</v>
      </c>
      <c r="J804" s="13" t="n">
        <v>0.137454</v>
      </c>
      <c r="K804" s="13" t="n">
        <v>0.01964</v>
      </c>
      <c r="L804" s="13" t="n">
        <v>0.349452</v>
      </c>
      <c r="M804" s="13" t="n">
        <v>0.85659</v>
      </c>
      <c r="N804" s="13" t="n">
        <v>0.431154</v>
      </c>
      <c r="O804" s="9">
        <f>IF(C804&lt;=1-Params!$B$4,0,MAX(0.1,ROUND(_xlfn.GAMMA.INV((C804-(1-Params!$B$4))/Params!$B$4,Params!$B$5,Params!$B$6),1)))</f>
        <v/>
      </c>
      <c r="P804" s="9">
        <f>IF(D804&lt;=1-Params!$B$7,0,ROUND(_xlfn.GAMMA.INV((D804-(1-Params!$B$7))/Params!$B$7,Params!$B$8,Params!$B$9),3))</f>
        <v/>
      </c>
      <c r="Q804" s="9">
        <f>IF(E804&lt;=1-Params!$B$4,0,MAX(0.1,ROUND(_xlfn.GAMMA.INV((E804-(1-Params!$B$4))/Params!$B$4,Params!$B$5,Params!$B$6),1)))</f>
        <v/>
      </c>
      <c r="R804" s="9">
        <f>IF(F804&lt;=1-Params!$B$7,0,ROUND(_xlfn.GAMMA.INV((F804-(1-Params!$B$7))/Params!$B$7,Params!$B$8,Params!$B$9),3))</f>
        <v/>
      </c>
      <c r="S804" s="9">
        <f>IF(G804&lt;=1-Params!$B$7,0,ROUND((Params!$B$10+Params!$B$11*G804^Params!$B$12)*_xlfn.GAMMA.INV((G804-(1-Params!$B$7))/Params!$B$7,Params!$B$8,Params!$B$9),3))</f>
        <v/>
      </c>
      <c r="T804" s="9">
        <f>IF(H804&lt;=1-Params!$B$4,0,MAX(0.1,ROUND((Params!$B$10+Params!$B$11*H804^Params!$B$12)*_xlfn.GAMMA.INV((H804-(1-Params!$B$4))/Params!$B$4,Params!$B$5,Params!$B$6),1)))</f>
        <v/>
      </c>
      <c r="U804" s="9">
        <f>ROUND(_xlfn.NORM.INV(I804,Params!$B$13,Params!$B$14),1)</f>
        <v/>
      </c>
      <c r="V804" s="9">
        <f>ROUND(_xlfn.NORM.INV(J804,Params!$B$15,Params!$B$16),2)</f>
        <v/>
      </c>
      <c r="W804" s="9">
        <f>ROUND(_xlfn.NORM.INV(K804,Params!$B$13,Params!$B$14),1)</f>
        <v/>
      </c>
      <c r="X804" s="9">
        <f>ROUND(_xlfn.NORM.INV(L804,Params!$B$15,Params!$B$16),2)</f>
        <v/>
      </c>
      <c r="Y804" s="9">
        <f>ROUND(_xlfn.NORM.INV(M804,Params!$B$15,Params!$B$16)+Params!$B$17+Params!$B$18*M804,2)</f>
        <v/>
      </c>
      <c r="Z804" s="9">
        <f>ROUND(_xlfn.NORM.INV(N804,Params!$B$13,Params!$B$14)+Params!$B$17+Params!$B$18*N804,1)</f>
        <v/>
      </c>
    </row>
    <row r="805">
      <c r="A805" s="11" t="n">
        <v>804</v>
      </c>
      <c r="B805" s="12">
        <f>INT((A805-1)/122)+1</f>
        <v/>
      </c>
      <c r="C805" s="13" t="n">
        <v>0.885005</v>
      </c>
      <c r="D805" s="13" t="n">
        <v>0.73231</v>
      </c>
      <c r="E805" s="13" t="n">
        <v>0.382329</v>
      </c>
      <c r="F805" s="13" t="n">
        <v>0.946045</v>
      </c>
      <c r="G805" s="13" t="n">
        <v>0.206562</v>
      </c>
      <c r="H805" s="13" t="n">
        <v>0.421886</v>
      </c>
      <c r="I805" s="13" t="n">
        <v>0.9254869999999999</v>
      </c>
      <c r="J805" s="13" t="n">
        <v>0.751547</v>
      </c>
      <c r="K805" s="13" t="n">
        <v>0.484262</v>
      </c>
      <c r="L805" s="13" t="n">
        <v>0.380633</v>
      </c>
      <c r="M805" s="13" t="n">
        <v>0.881786</v>
      </c>
      <c r="N805" s="13" t="n">
        <v>0.425631</v>
      </c>
      <c r="O805" s="9">
        <f>IF(C805&lt;=1-Params!$B$4,0,MAX(0.1,ROUND(_xlfn.GAMMA.INV((C805-(1-Params!$B$4))/Params!$B$4,Params!$B$5,Params!$B$6),1)))</f>
        <v/>
      </c>
      <c r="P805" s="9">
        <f>IF(D805&lt;=1-Params!$B$7,0,ROUND(_xlfn.GAMMA.INV((D805-(1-Params!$B$7))/Params!$B$7,Params!$B$8,Params!$B$9),3))</f>
        <v/>
      </c>
      <c r="Q805" s="9">
        <f>IF(E805&lt;=1-Params!$B$4,0,MAX(0.1,ROUND(_xlfn.GAMMA.INV((E805-(1-Params!$B$4))/Params!$B$4,Params!$B$5,Params!$B$6),1)))</f>
        <v/>
      </c>
      <c r="R805" s="9">
        <f>IF(F805&lt;=1-Params!$B$7,0,ROUND(_xlfn.GAMMA.INV((F805-(1-Params!$B$7))/Params!$B$7,Params!$B$8,Params!$B$9),3))</f>
        <v/>
      </c>
      <c r="S805" s="9">
        <f>IF(G805&lt;=1-Params!$B$7,0,ROUND((Params!$B$10+Params!$B$11*G805^Params!$B$12)*_xlfn.GAMMA.INV((G805-(1-Params!$B$7))/Params!$B$7,Params!$B$8,Params!$B$9),3))</f>
        <v/>
      </c>
      <c r="T805" s="9">
        <f>IF(H805&lt;=1-Params!$B$4,0,MAX(0.1,ROUND((Params!$B$10+Params!$B$11*H805^Params!$B$12)*_xlfn.GAMMA.INV((H805-(1-Params!$B$4))/Params!$B$4,Params!$B$5,Params!$B$6),1)))</f>
        <v/>
      </c>
      <c r="U805" s="9">
        <f>ROUND(_xlfn.NORM.INV(I805,Params!$B$13,Params!$B$14),1)</f>
        <v/>
      </c>
      <c r="V805" s="9">
        <f>ROUND(_xlfn.NORM.INV(J805,Params!$B$15,Params!$B$16),2)</f>
        <v/>
      </c>
      <c r="W805" s="9">
        <f>ROUND(_xlfn.NORM.INV(K805,Params!$B$13,Params!$B$14),1)</f>
        <v/>
      </c>
      <c r="X805" s="9">
        <f>ROUND(_xlfn.NORM.INV(L805,Params!$B$15,Params!$B$16),2)</f>
        <v/>
      </c>
      <c r="Y805" s="9">
        <f>ROUND(_xlfn.NORM.INV(M805,Params!$B$15,Params!$B$16)+Params!$B$17+Params!$B$18*M805,2)</f>
        <v/>
      </c>
      <c r="Z805" s="9">
        <f>ROUND(_xlfn.NORM.INV(N805,Params!$B$13,Params!$B$14)+Params!$B$17+Params!$B$18*N805,1)</f>
        <v/>
      </c>
    </row>
    <row r="806">
      <c r="A806" s="11" t="n">
        <v>805</v>
      </c>
      <c r="B806" s="12">
        <f>INT((A806-1)/122)+1</f>
        <v/>
      </c>
      <c r="C806" s="13" t="n">
        <v>0.735505</v>
      </c>
      <c r="D806" s="13" t="n">
        <v>0.877139</v>
      </c>
      <c r="E806" s="13" t="n">
        <v>0.26221</v>
      </c>
      <c r="F806" s="13" t="n">
        <v>0.604129</v>
      </c>
      <c r="G806" s="13" t="n">
        <v>0.60298</v>
      </c>
      <c r="H806" s="13" t="n">
        <v>0.206005</v>
      </c>
      <c r="I806" s="13" t="n">
        <v>0.805374</v>
      </c>
      <c r="J806" s="13" t="n">
        <v>0.439538</v>
      </c>
      <c r="K806" s="13" t="n">
        <v>0.337107</v>
      </c>
      <c r="L806" s="13" t="n">
        <v>0.510172</v>
      </c>
      <c r="M806" s="13" t="n">
        <v>0.59859</v>
      </c>
      <c r="N806" s="13" t="n">
        <v>0.655039</v>
      </c>
      <c r="O806" s="9">
        <f>IF(C806&lt;=1-Params!$B$4,0,MAX(0.1,ROUND(_xlfn.GAMMA.INV((C806-(1-Params!$B$4))/Params!$B$4,Params!$B$5,Params!$B$6),1)))</f>
        <v/>
      </c>
      <c r="P806" s="9">
        <f>IF(D806&lt;=1-Params!$B$7,0,ROUND(_xlfn.GAMMA.INV((D806-(1-Params!$B$7))/Params!$B$7,Params!$B$8,Params!$B$9),3))</f>
        <v/>
      </c>
      <c r="Q806" s="9">
        <f>IF(E806&lt;=1-Params!$B$4,0,MAX(0.1,ROUND(_xlfn.GAMMA.INV((E806-(1-Params!$B$4))/Params!$B$4,Params!$B$5,Params!$B$6),1)))</f>
        <v/>
      </c>
      <c r="R806" s="9">
        <f>IF(F806&lt;=1-Params!$B$7,0,ROUND(_xlfn.GAMMA.INV((F806-(1-Params!$B$7))/Params!$B$7,Params!$B$8,Params!$B$9),3))</f>
        <v/>
      </c>
      <c r="S806" s="9">
        <f>IF(G806&lt;=1-Params!$B$7,0,ROUND((Params!$B$10+Params!$B$11*G806^Params!$B$12)*_xlfn.GAMMA.INV((G806-(1-Params!$B$7))/Params!$B$7,Params!$B$8,Params!$B$9),3))</f>
        <v/>
      </c>
      <c r="T806" s="9">
        <f>IF(H806&lt;=1-Params!$B$4,0,MAX(0.1,ROUND((Params!$B$10+Params!$B$11*H806^Params!$B$12)*_xlfn.GAMMA.INV((H806-(1-Params!$B$4))/Params!$B$4,Params!$B$5,Params!$B$6),1)))</f>
        <v/>
      </c>
      <c r="U806" s="9">
        <f>ROUND(_xlfn.NORM.INV(I806,Params!$B$13,Params!$B$14),1)</f>
        <v/>
      </c>
      <c r="V806" s="9">
        <f>ROUND(_xlfn.NORM.INV(J806,Params!$B$15,Params!$B$16),2)</f>
        <v/>
      </c>
      <c r="W806" s="9">
        <f>ROUND(_xlfn.NORM.INV(K806,Params!$B$13,Params!$B$14),1)</f>
        <v/>
      </c>
      <c r="X806" s="9">
        <f>ROUND(_xlfn.NORM.INV(L806,Params!$B$15,Params!$B$16),2)</f>
        <v/>
      </c>
      <c r="Y806" s="9">
        <f>ROUND(_xlfn.NORM.INV(M806,Params!$B$15,Params!$B$16)+Params!$B$17+Params!$B$18*M806,2)</f>
        <v/>
      </c>
      <c r="Z806" s="9">
        <f>ROUND(_xlfn.NORM.INV(N806,Params!$B$13,Params!$B$14)+Params!$B$17+Params!$B$18*N806,1)</f>
        <v/>
      </c>
    </row>
    <row r="807">
      <c r="A807" s="11" t="n">
        <v>806</v>
      </c>
      <c r="B807" s="12">
        <f>INT((A807-1)/122)+1</f>
        <v/>
      </c>
      <c r="C807" s="13" t="n">
        <v>0.315257</v>
      </c>
      <c r="D807" s="13" t="n">
        <v>0.464397</v>
      </c>
      <c r="E807" s="13" t="n">
        <v>0.272441</v>
      </c>
      <c r="F807" s="13" t="n">
        <v>0.461985</v>
      </c>
      <c r="G807" s="13" t="n">
        <v>0.775403</v>
      </c>
      <c r="H807" s="13" t="n">
        <v>0.236223</v>
      </c>
      <c r="I807" s="13" t="n">
        <v>0.741984</v>
      </c>
      <c r="J807" s="13" t="n">
        <v>0.7579050000000001</v>
      </c>
      <c r="K807" s="13" t="n">
        <v>0.403289</v>
      </c>
      <c r="L807" s="13" t="n">
        <v>0.531395</v>
      </c>
      <c r="M807" s="13" t="n">
        <v>0.668652</v>
      </c>
      <c r="N807" s="13" t="n">
        <v>0.66392</v>
      </c>
      <c r="O807" s="9">
        <f>IF(C807&lt;=1-Params!$B$4,0,MAX(0.1,ROUND(_xlfn.GAMMA.INV((C807-(1-Params!$B$4))/Params!$B$4,Params!$B$5,Params!$B$6),1)))</f>
        <v/>
      </c>
      <c r="P807" s="9">
        <f>IF(D807&lt;=1-Params!$B$7,0,ROUND(_xlfn.GAMMA.INV((D807-(1-Params!$B$7))/Params!$B$7,Params!$B$8,Params!$B$9),3))</f>
        <v/>
      </c>
      <c r="Q807" s="9">
        <f>IF(E807&lt;=1-Params!$B$4,0,MAX(0.1,ROUND(_xlfn.GAMMA.INV((E807-(1-Params!$B$4))/Params!$B$4,Params!$B$5,Params!$B$6),1)))</f>
        <v/>
      </c>
      <c r="R807" s="9">
        <f>IF(F807&lt;=1-Params!$B$7,0,ROUND(_xlfn.GAMMA.INV((F807-(1-Params!$B$7))/Params!$B$7,Params!$B$8,Params!$B$9),3))</f>
        <v/>
      </c>
      <c r="S807" s="9">
        <f>IF(G807&lt;=1-Params!$B$7,0,ROUND((Params!$B$10+Params!$B$11*G807^Params!$B$12)*_xlfn.GAMMA.INV((G807-(1-Params!$B$7))/Params!$B$7,Params!$B$8,Params!$B$9),3))</f>
        <v/>
      </c>
      <c r="T807" s="9">
        <f>IF(H807&lt;=1-Params!$B$4,0,MAX(0.1,ROUND((Params!$B$10+Params!$B$11*H807^Params!$B$12)*_xlfn.GAMMA.INV((H807-(1-Params!$B$4))/Params!$B$4,Params!$B$5,Params!$B$6),1)))</f>
        <v/>
      </c>
      <c r="U807" s="9">
        <f>ROUND(_xlfn.NORM.INV(I807,Params!$B$13,Params!$B$14),1)</f>
        <v/>
      </c>
      <c r="V807" s="9">
        <f>ROUND(_xlfn.NORM.INV(J807,Params!$B$15,Params!$B$16),2)</f>
        <v/>
      </c>
      <c r="W807" s="9">
        <f>ROUND(_xlfn.NORM.INV(K807,Params!$B$13,Params!$B$14),1)</f>
        <v/>
      </c>
      <c r="X807" s="9">
        <f>ROUND(_xlfn.NORM.INV(L807,Params!$B$15,Params!$B$16),2)</f>
        <v/>
      </c>
      <c r="Y807" s="9">
        <f>ROUND(_xlfn.NORM.INV(M807,Params!$B$15,Params!$B$16)+Params!$B$17+Params!$B$18*M807,2)</f>
        <v/>
      </c>
      <c r="Z807" s="9">
        <f>ROUND(_xlfn.NORM.INV(N807,Params!$B$13,Params!$B$14)+Params!$B$17+Params!$B$18*N807,1)</f>
        <v/>
      </c>
    </row>
    <row r="808">
      <c r="A808" s="11" t="n">
        <v>807</v>
      </c>
      <c r="B808" s="12">
        <f>INT((A808-1)/122)+1</f>
        <v/>
      </c>
      <c r="C808" s="13" t="n">
        <v>0.560098</v>
      </c>
      <c r="D808" s="13" t="n">
        <v>0.198377</v>
      </c>
      <c r="E808" s="13" t="n">
        <v>0.204026</v>
      </c>
      <c r="F808" s="13" t="n">
        <v>0.217627</v>
      </c>
      <c r="G808" s="13" t="n">
        <v>0.865883</v>
      </c>
      <c r="H808" s="13" t="n">
        <v>0.748893</v>
      </c>
      <c r="I808" s="13" t="n">
        <v>0.594952</v>
      </c>
      <c r="J808" s="13" t="n">
        <v>0.875489</v>
      </c>
      <c r="K808" s="13" t="n">
        <v>0.475929</v>
      </c>
      <c r="L808" s="13" t="n">
        <v>0.909139</v>
      </c>
      <c r="M808" s="13" t="n">
        <v>0.580102</v>
      </c>
      <c r="N808" s="13" t="n">
        <v>0.870139</v>
      </c>
      <c r="O808" s="9">
        <f>IF(C808&lt;=1-Params!$B$4,0,MAX(0.1,ROUND(_xlfn.GAMMA.INV((C808-(1-Params!$B$4))/Params!$B$4,Params!$B$5,Params!$B$6),1)))</f>
        <v/>
      </c>
      <c r="P808" s="9">
        <f>IF(D808&lt;=1-Params!$B$7,0,ROUND(_xlfn.GAMMA.INV((D808-(1-Params!$B$7))/Params!$B$7,Params!$B$8,Params!$B$9),3))</f>
        <v/>
      </c>
      <c r="Q808" s="9">
        <f>IF(E808&lt;=1-Params!$B$4,0,MAX(0.1,ROUND(_xlfn.GAMMA.INV((E808-(1-Params!$B$4))/Params!$B$4,Params!$B$5,Params!$B$6),1)))</f>
        <v/>
      </c>
      <c r="R808" s="9">
        <f>IF(F808&lt;=1-Params!$B$7,0,ROUND(_xlfn.GAMMA.INV((F808-(1-Params!$B$7))/Params!$B$7,Params!$B$8,Params!$B$9),3))</f>
        <v/>
      </c>
      <c r="S808" s="9">
        <f>IF(G808&lt;=1-Params!$B$7,0,ROUND((Params!$B$10+Params!$B$11*G808^Params!$B$12)*_xlfn.GAMMA.INV((G808-(1-Params!$B$7))/Params!$B$7,Params!$B$8,Params!$B$9),3))</f>
        <v/>
      </c>
      <c r="T808" s="9">
        <f>IF(H808&lt;=1-Params!$B$4,0,MAX(0.1,ROUND((Params!$B$10+Params!$B$11*H808^Params!$B$12)*_xlfn.GAMMA.INV((H808-(1-Params!$B$4))/Params!$B$4,Params!$B$5,Params!$B$6),1)))</f>
        <v/>
      </c>
      <c r="U808" s="9">
        <f>ROUND(_xlfn.NORM.INV(I808,Params!$B$13,Params!$B$14),1)</f>
        <v/>
      </c>
      <c r="V808" s="9">
        <f>ROUND(_xlfn.NORM.INV(J808,Params!$B$15,Params!$B$16),2)</f>
        <v/>
      </c>
      <c r="W808" s="9">
        <f>ROUND(_xlfn.NORM.INV(K808,Params!$B$13,Params!$B$14),1)</f>
        <v/>
      </c>
      <c r="X808" s="9">
        <f>ROUND(_xlfn.NORM.INV(L808,Params!$B$15,Params!$B$16),2)</f>
        <v/>
      </c>
      <c r="Y808" s="9">
        <f>ROUND(_xlfn.NORM.INV(M808,Params!$B$15,Params!$B$16)+Params!$B$17+Params!$B$18*M808,2)</f>
        <v/>
      </c>
      <c r="Z808" s="9">
        <f>ROUND(_xlfn.NORM.INV(N808,Params!$B$13,Params!$B$14)+Params!$B$17+Params!$B$18*N808,1)</f>
        <v/>
      </c>
    </row>
    <row r="809">
      <c r="A809" s="11" t="n">
        <v>808</v>
      </c>
      <c r="B809" s="12">
        <f>INT((A809-1)/122)+1</f>
        <v/>
      </c>
      <c r="C809" s="13" t="n">
        <v>0.901653</v>
      </c>
      <c r="D809" s="13" t="n">
        <v>0.418169</v>
      </c>
      <c r="E809" s="13" t="n">
        <v>0.299936</v>
      </c>
      <c r="F809" s="13" t="n">
        <v>0.013671</v>
      </c>
      <c r="G809" s="13" t="n">
        <v>0.840455</v>
      </c>
      <c r="H809" s="13" t="n">
        <v>0.420264</v>
      </c>
      <c r="I809" s="13" t="n">
        <v>0.442196</v>
      </c>
      <c r="J809" s="13" t="n">
        <v>0.558453</v>
      </c>
      <c r="K809" s="13" t="n">
        <v>0.678108</v>
      </c>
      <c r="L809" s="13" t="n">
        <v>0.646398</v>
      </c>
      <c r="M809" s="13" t="n">
        <v>0.645044</v>
      </c>
      <c r="N809" s="13" t="n">
        <v>0.959495</v>
      </c>
      <c r="O809" s="9">
        <f>IF(C809&lt;=1-Params!$B$4,0,MAX(0.1,ROUND(_xlfn.GAMMA.INV((C809-(1-Params!$B$4))/Params!$B$4,Params!$B$5,Params!$B$6),1)))</f>
        <v/>
      </c>
      <c r="P809" s="9">
        <f>IF(D809&lt;=1-Params!$B$7,0,ROUND(_xlfn.GAMMA.INV((D809-(1-Params!$B$7))/Params!$B$7,Params!$B$8,Params!$B$9),3))</f>
        <v/>
      </c>
      <c r="Q809" s="9">
        <f>IF(E809&lt;=1-Params!$B$4,0,MAX(0.1,ROUND(_xlfn.GAMMA.INV((E809-(1-Params!$B$4))/Params!$B$4,Params!$B$5,Params!$B$6),1)))</f>
        <v/>
      </c>
      <c r="R809" s="9">
        <f>IF(F809&lt;=1-Params!$B$7,0,ROUND(_xlfn.GAMMA.INV((F809-(1-Params!$B$7))/Params!$B$7,Params!$B$8,Params!$B$9),3))</f>
        <v/>
      </c>
      <c r="S809" s="9">
        <f>IF(G809&lt;=1-Params!$B$7,0,ROUND((Params!$B$10+Params!$B$11*G809^Params!$B$12)*_xlfn.GAMMA.INV((G809-(1-Params!$B$7))/Params!$B$7,Params!$B$8,Params!$B$9),3))</f>
        <v/>
      </c>
      <c r="T809" s="9">
        <f>IF(H809&lt;=1-Params!$B$4,0,MAX(0.1,ROUND((Params!$B$10+Params!$B$11*H809^Params!$B$12)*_xlfn.GAMMA.INV((H809-(1-Params!$B$4))/Params!$B$4,Params!$B$5,Params!$B$6),1)))</f>
        <v/>
      </c>
      <c r="U809" s="9">
        <f>ROUND(_xlfn.NORM.INV(I809,Params!$B$13,Params!$B$14),1)</f>
        <v/>
      </c>
      <c r="V809" s="9">
        <f>ROUND(_xlfn.NORM.INV(J809,Params!$B$15,Params!$B$16),2)</f>
        <v/>
      </c>
      <c r="W809" s="9">
        <f>ROUND(_xlfn.NORM.INV(K809,Params!$B$13,Params!$B$14),1)</f>
        <v/>
      </c>
      <c r="X809" s="9">
        <f>ROUND(_xlfn.NORM.INV(L809,Params!$B$15,Params!$B$16),2)</f>
        <v/>
      </c>
      <c r="Y809" s="9">
        <f>ROUND(_xlfn.NORM.INV(M809,Params!$B$15,Params!$B$16)+Params!$B$17+Params!$B$18*M809,2)</f>
        <v/>
      </c>
      <c r="Z809" s="9">
        <f>ROUND(_xlfn.NORM.INV(N809,Params!$B$13,Params!$B$14)+Params!$B$17+Params!$B$18*N809,1)</f>
        <v/>
      </c>
    </row>
    <row r="810">
      <c r="A810" s="11" t="n">
        <v>809</v>
      </c>
      <c r="B810" s="12">
        <f>INT((A810-1)/122)+1</f>
        <v/>
      </c>
      <c r="C810" s="13" t="n">
        <v>0.553185</v>
      </c>
      <c r="D810" s="13" t="n">
        <v>0.450417</v>
      </c>
      <c r="E810" s="13" t="n">
        <v>0.492983</v>
      </c>
      <c r="F810" s="13" t="n">
        <v>0.193859</v>
      </c>
      <c r="G810" s="13" t="n">
        <v>0.710043</v>
      </c>
      <c r="H810" s="13" t="n">
        <v>0.331034</v>
      </c>
      <c r="I810" s="13" t="n">
        <v>0.369552</v>
      </c>
      <c r="J810" s="13" t="n">
        <v>0.614043</v>
      </c>
      <c r="K810" s="13" t="n">
        <v>0.434788</v>
      </c>
      <c r="L810" s="13" t="n">
        <v>0.844242</v>
      </c>
      <c r="M810" s="13" t="n">
        <v>0.587755</v>
      </c>
      <c r="N810" s="13" t="n">
        <v>0.802144</v>
      </c>
      <c r="O810" s="9">
        <f>IF(C810&lt;=1-Params!$B$4,0,MAX(0.1,ROUND(_xlfn.GAMMA.INV((C810-(1-Params!$B$4))/Params!$B$4,Params!$B$5,Params!$B$6),1)))</f>
        <v/>
      </c>
      <c r="P810" s="9">
        <f>IF(D810&lt;=1-Params!$B$7,0,ROUND(_xlfn.GAMMA.INV((D810-(1-Params!$B$7))/Params!$B$7,Params!$B$8,Params!$B$9),3))</f>
        <v/>
      </c>
      <c r="Q810" s="9">
        <f>IF(E810&lt;=1-Params!$B$4,0,MAX(0.1,ROUND(_xlfn.GAMMA.INV((E810-(1-Params!$B$4))/Params!$B$4,Params!$B$5,Params!$B$6),1)))</f>
        <v/>
      </c>
      <c r="R810" s="9">
        <f>IF(F810&lt;=1-Params!$B$7,0,ROUND(_xlfn.GAMMA.INV((F810-(1-Params!$B$7))/Params!$B$7,Params!$B$8,Params!$B$9),3))</f>
        <v/>
      </c>
      <c r="S810" s="9">
        <f>IF(G810&lt;=1-Params!$B$7,0,ROUND((Params!$B$10+Params!$B$11*G810^Params!$B$12)*_xlfn.GAMMA.INV((G810-(1-Params!$B$7))/Params!$B$7,Params!$B$8,Params!$B$9),3))</f>
        <v/>
      </c>
      <c r="T810" s="9">
        <f>IF(H810&lt;=1-Params!$B$4,0,MAX(0.1,ROUND((Params!$B$10+Params!$B$11*H810^Params!$B$12)*_xlfn.GAMMA.INV((H810-(1-Params!$B$4))/Params!$B$4,Params!$B$5,Params!$B$6),1)))</f>
        <v/>
      </c>
      <c r="U810" s="9">
        <f>ROUND(_xlfn.NORM.INV(I810,Params!$B$13,Params!$B$14),1)</f>
        <v/>
      </c>
      <c r="V810" s="9">
        <f>ROUND(_xlfn.NORM.INV(J810,Params!$B$15,Params!$B$16),2)</f>
        <v/>
      </c>
      <c r="W810" s="9">
        <f>ROUND(_xlfn.NORM.INV(K810,Params!$B$13,Params!$B$14),1)</f>
        <v/>
      </c>
      <c r="X810" s="9">
        <f>ROUND(_xlfn.NORM.INV(L810,Params!$B$15,Params!$B$16),2)</f>
        <v/>
      </c>
      <c r="Y810" s="9">
        <f>ROUND(_xlfn.NORM.INV(M810,Params!$B$15,Params!$B$16)+Params!$B$17+Params!$B$18*M810,2)</f>
        <v/>
      </c>
      <c r="Z810" s="9">
        <f>ROUND(_xlfn.NORM.INV(N810,Params!$B$13,Params!$B$14)+Params!$B$17+Params!$B$18*N810,1)</f>
        <v/>
      </c>
    </row>
    <row r="811">
      <c r="A811" s="11" t="n">
        <v>810</v>
      </c>
      <c r="B811" s="12">
        <f>INT((A811-1)/122)+1</f>
        <v/>
      </c>
      <c r="C811" s="13" t="n">
        <v>0.461814</v>
      </c>
      <c r="D811" s="13" t="n">
        <v>0.624882</v>
      </c>
      <c r="E811" s="13" t="n">
        <v>0.298741</v>
      </c>
      <c r="F811" s="13" t="n">
        <v>0.805669</v>
      </c>
      <c r="G811" s="13" t="n">
        <v>0.833586</v>
      </c>
      <c r="H811" s="13" t="n">
        <v>0.698205</v>
      </c>
      <c r="I811" s="13" t="n">
        <v>0.209343</v>
      </c>
      <c r="J811" s="13" t="n">
        <v>0.746645</v>
      </c>
      <c r="K811" s="13" t="n">
        <v>0.774748</v>
      </c>
      <c r="L811" s="13" t="n">
        <v>0.600264</v>
      </c>
      <c r="M811" s="13" t="n">
        <v>0.42202</v>
      </c>
      <c r="N811" s="13" t="n">
        <v>0.73849</v>
      </c>
      <c r="O811" s="9">
        <f>IF(C811&lt;=1-Params!$B$4,0,MAX(0.1,ROUND(_xlfn.GAMMA.INV((C811-(1-Params!$B$4))/Params!$B$4,Params!$B$5,Params!$B$6),1)))</f>
        <v/>
      </c>
      <c r="P811" s="9">
        <f>IF(D811&lt;=1-Params!$B$7,0,ROUND(_xlfn.GAMMA.INV((D811-(1-Params!$B$7))/Params!$B$7,Params!$B$8,Params!$B$9),3))</f>
        <v/>
      </c>
      <c r="Q811" s="9">
        <f>IF(E811&lt;=1-Params!$B$4,0,MAX(0.1,ROUND(_xlfn.GAMMA.INV((E811-(1-Params!$B$4))/Params!$B$4,Params!$B$5,Params!$B$6),1)))</f>
        <v/>
      </c>
      <c r="R811" s="9">
        <f>IF(F811&lt;=1-Params!$B$7,0,ROUND(_xlfn.GAMMA.INV((F811-(1-Params!$B$7))/Params!$B$7,Params!$B$8,Params!$B$9),3))</f>
        <v/>
      </c>
      <c r="S811" s="9">
        <f>IF(G811&lt;=1-Params!$B$7,0,ROUND((Params!$B$10+Params!$B$11*G811^Params!$B$12)*_xlfn.GAMMA.INV((G811-(1-Params!$B$7))/Params!$B$7,Params!$B$8,Params!$B$9),3))</f>
        <v/>
      </c>
      <c r="T811" s="9">
        <f>IF(H811&lt;=1-Params!$B$4,0,MAX(0.1,ROUND((Params!$B$10+Params!$B$11*H811^Params!$B$12)*_xlfn.GAMMA.INV((H811-(1-Params!$B$4))/Params!$B$4,Params!$B$5,Params!$B$6),1)))</f>
        <v/>
      </c>
      <c r="U811" s="9">
        <f>ROUND(_xlfn.NORM.INV(I811,Params!$B$13,Params!$B$14),1)</f>
        <v/>
      </c>
      <c r="V811" s="9">
        <f>ROUND(_xlfn.NORM.INV(J811,Params!$B$15,Params!$B$16),2)</f>
        <v/>
      </c>
      <c r="W811" s="9">
        <f>ROUND(_xlfn.NORM.INV(K811,Params!$B$13,Params!$B$14),1)</f>
        <v/>
      </c>
      <c r="X811" s="9">
        <f>ROUND(_xlfn.NORM.INV(L811,Params!$B$15,Params!$B$16),2)</f>
        <v/>
      </c>
      <c r="Y811" s="9">
        <f>ROUND(_xlfn.NORM.INV(M811,Params!$B$15,Params!$B$16)+Params!$B$17+Params!$B$18*M811,2)</f>
        <v/>
      </c>
      <c r="Z811" s="9">
        <f>ROUND(_xlfn.NORM.INV(N811,Params!$B$13,Params!$B$14)+Params!$B$17+Params!$B$18*N811,1)</f>
        <v/>
      </c>
    </row>
    <row r="812">
      <c r="A812" s="11" t="n">
        <v>811</v>
      </c>
      <c r="B812" s="12">
        <f>INT((A812-1)/122)+1</f>
        <v/>
      </c>
      <c r="C812" s="13" t="n">
        <v>0.733892</v>
      </c>
      <c r="D812" s="13" t="n">
        <v>0.938927</v>
      </c>
      <c r="E812" s="13" t="n">
        <v>0.214523</v>
      </c>
      <c r="F812" s="13" t="n">
        <v>0.979727</v>
      </c>
      <c r="G812" s="13" t="n">
        <v>0.6769849999999999</v>
      </c>
      <c r="H812" s="13" t="n">
        <v>0.251169</v>
      </c>
      <c r="I812" s="13" t="n">
        <v>0.116776</v>
      </c>
      <c r="J812" s="13" t="n">
        <v>0.538638</v>
      </c>
      <c r="K812" s="13" t="n">
        <v>0.766845</v>
      </c>
      <c r="L812" s="13" t="n">
        <v>0.836927</v>
      </c>
      <c r="M812" s="13" t="n">
        <v>0.313802</v>
      </c>
      <c r="N812" s="13" t="n">
        <v>0.226411</v>
      </c>
      <c r="O812" s="9">
        <f>IF(C812&lt;=1-Params!$B$4,0,MAX(0.1,ROUND(_xlfn.GAMMA.INV((C812-(1-Params!$B$4))/Params!$B$4,Params!$B$5,Params!$B$6),1)))</f>
        <v/>
      </c>
      <c r="P812" s="9">
        <f>IF(D812&lt;=1-Params!$B$7,0,ROUND(_xlfn.GAMMA.INV((D812-(1-Params!$B$7))/Params!$B$7,Params!$B$8,Params!$B$9),3))</f>
        <v/>
      </c>
      <c r="Q812" s="9">
        <f>IF(E812&lt;=1-Params!$B$4,0,MAX(0.1,ROUND(_xlfn.GAMMA.INV((E812-(1-Params!$B$4))/Params!$B$4,Params!$B$5,Params!$B$6),1)))</f>
        <v/>
      </c>
      <c r="R812" s="9">
        <f>IF(F812&lt;=1-Params!$B$7,0,ROUND(_xlfn.GAMMA.INV((F812-(1-Params!$B$7))/Params!$B$7,Params!$B$8,Params!$B$9),3))</f>
        <v/>
      </c>
      <c r="S812" s="9">
        <f>IF(G812&lt;=1-Params!$B$7,0,ROUND((Params!$B$10+Params!$B$11*G812^Params!$B$12)*_xlfn.GAMMA.INV((G812-(1-Params!$B$7))/Params!$B$7,Params!$B$8,Params!$B$9),3))</f>
        <v/>
      </c>
      <c r="T812" s="9">
        <f>IF(H812&lt;=1-Params!$B$4,0,MAX(0.1,ROUND((Params!$B$10+Params!$B$11*H812^Params!$B$12)*_xlfn.GAMMA.INV((H812-(1-Params!$B$4))/Params!$B$4,Params!$B$5,Params!$B$6),1)))</f>
        <v/>
      </c>
      <c r="U812" s="9">
        <f>ROUND(_xlfn.NORM.INV(I812,Params!$B$13,Params!$B$14),1)</f>
        <v/>
      </c>
      <c r="V812" s="9">
        <f>ROUND(_xlfn.NORM.INV(J812,Params!$B$15,Params!$B$16),2)</f>
        <v/>
      </c>
      <c r="W812" s="9">
        <f>ROUND(_xlfn.NORM.INV(K812,Params!$B$13,Params!$B$14),1)</f>
        <v/>
      </c>
      <c r="X812" s="9">
        <f>ROUND(_xlfn.NORM.INV(L812,Params!$B$15,Params!$B$16),2)</f>
        <v/>
      </c>
      <c r="Y812" s="9">
        <f>ROUND(_xlfn.NORM.INV(M812,Params!$B$15,Params!$B$16)+Params!$B$17+Params!$B$18*M812,2)</f>
        <v/>
      </c>
      <c r="Z812" s="9">
        <f>ROUND(_xlfn.NORM.INV(N812,Params!$B$13,Params!$B$14)+Params!$B$17+Params!$B$18*N812,1)</f>
        <v/>
      </c>
    </row>
    <row r="813">
      <c r="A813" s="11" t="n">
        <v>812</v>
      </c>
      <c r="B813" s="12">
        <f>INT((A813-1)/122)+1</f>
        <v/>
      </c>
      <c r="C813" s="13" t="n">
        <v>0.256968</v>
      </c>
      <c r="D813" s="13" t="n">
        <v>0.515857</v>
      </c>
      <c r="E813" s="13" t="n">
        <v>0.425859</v>
      </c>
      <c r="F813" s="13" t="n">
        <v>0.605858</v>
      </c>
      <c r="G813" s="13" t="n">
        <v>0.499347</v>
      </c>
      <c r="H813" s="13" t="n">
        <v>0.947615</v>
      </c>
      <c r="I813" s="13" t="n">
        <v>0.401176</v>
      </c>
      <c r="J813" s="13" t="n">
        <v>0.8355669999999999</v>
      </c>
      <c r="K813" s="13" t="n">
        <v>0.49302</v>
      </c>
      <c r="L813" s="13" t="n">
        <v>0.983659</v>
      </c>
      <c r="M813" s="13" t="n">
        <v>0.247367</v>
      </c>
      <c r="N813" s="13" t="n">
        <v>0.197059</v>
      </c>
      <c r="O813" s="9">
        <f>IF(C813&lt;=1-Params!$B$4,0,MAX(0.1,ROUND(_xlfn.GAMMA.INV((C813-(1-Params!$B$4))/Params!$B$4,Params!$B$5,Params!$B$6),1)))</f>
        <v/>
      </c>
      <c r="P813" s="9">
        <f>IF(D813&lt;=1-Params!$B$7,0,ROUND(_xlfn.GAMMA.INV((D813-(1-Params!$B$7))/Params!$B$7,Params!$B$8,Params!$B$9),3))</f>
        <v/>
      </c>
      <c r="Q813" s="9">
        <f>IF(E813&lt;=1-Params!$B$4,0,MAX(0.1,ROUND(_xlfn.GAMMA.INV((E813-(1-Params!$B$4))/Params!$B$4,Params!$B$5,Params!$B$6),1)))</f>
        <v/>
      </c>
      <c r="R813" s="9">
        <f>IF(F813&lt;=1-Params!$B$7,0,ROUND(_xlfn.GAMMA.INV((F813-(1-Params!$B$7))/Params!$B$7,Params!$B$8,Params!$B$9),3))</f>
        <v/>
      </c>
      <c r="S813" s="9">
        <f>IF(G813&lt;=1-Params!$B$7,0,ROUND((Params!$B$10+Params!$B$11*G813^Params!$B$12)*_xlfn.GAMMA.INV((G813-(1-Params!$B$7))/Params!$B$7,Params!$B$8,Params!$B$9),3))</f>
        <v/>
      </c>
      <c r="T813" s="9">
        <f>IF(H813&lt;=1-Params!$B$4,0,MAX(0.1,ROUND((Params!$B$10+Params!$B$11*H813^Params!$B$12)*_xlfn.GAMMA.INV((H813-(1-Params!$B$4))/Params!$B$4,Params!$B$5,Params!$B$6),1)))</f>
        <v/>
      </c>
      <c r="U813" s="9">
        <f>ROUND(_xlfn.NORM.INV(I813,Params!$B$13,Params!$B$14),1)</f>
        <v/>
      </c>
      <c r="V813" s="9">
        <f>ROUND(_xlfn.NORM.INV(J813,Params!$B$15,Params!$B$16),2)</f>
        <v/>
      </c>
      <c r="W813" s="9">
        <f>ROUND(_xlfn.NORM.INV(K813,Params!$B$13,Params!$B$14),1)</f>
        <v/>
      </c>
      <c r="X813" s="9">
        <f>ROUND(_xlfn.NORM.INV(L813,Params!$B$15,Params!$B$16),2)</f>
        <v/>
      </c>
      <c r="Y813" s="9">
        <f>ROUND(_xlfn.NORM.INV(M813,Params!$B$15,Params!$B$16)+Params!$B$17+Params!$B$18*M813,2)</f>
        <v/>
      </c>
      <c r="Z813" s="9">
        <f>ROUND(_xlfn.NORM.INV(N813,Params!$B$13,Params!$B$14)+Params!$B$17+Params!$B$18*N813,1)</f>
        <v/>
      </c>
    </row>
    <row r="814">
      <c r="A814" s="11" t="n">
        <v>813</v>
      </c>
      <c r="B814" s="12">
        <f>INT((A814-1)/122)+1</f>
        <v/>
      </c>
      <c r="C814" s="13" t="n">
        <v>0.718226</v>
      </c>
      <c r="D814" s="13" t="n">
        <v>0.851156</v>
      </c>
      <c r="E814" s="13" t="n">
        <v>0.084842</v>
      </c>
      <c r="F814" s="13" t="n">
        <v>0.223032</v>
      </c>
      <c r="G814" s="13" t="n">
        <v>0.892383</v>
      </c>
      <c r="H814" s="13" t="n">
        <v>0.572953</v>
      </c>
      <c r="I814" s="13" t="n">
        <v>0.427584</v>
      </c>
      <c r="J814" s="13" t="n">
        <v>0.58882</v>
      </c>
      <c r="K814" s="13" t="n">
        <v>0.5203410000000001</v>
      </c>
      <c r="L814" s="13" t="n">
        <v>0.973895</v>
      </c>
      <c r="M814" s="13" t="n">
        <v>0.322112</v>
      </c>
      <c r="N814" s="13" t="n">
        <v>0.068137</v>
      </c>
      <c r="O814" s="9">
        <f>IF(C814&lt;=1-Params!$B$4,0,MAX(0.1,ROUND(_xlfn.GAMMA.INV((C814-(1-Params!$B$4))/Params!$B$4,Params!$B$5,Params!$B$6),1)))</f>
        <v/>
      </c>
      <c r="P814" s="9">
        <f>IF(D814&lt;=1-Params!$B$7,0,ROUND(_xlfn.GAMMA.INV((D814-(1-Params!$B$7))/Params!$B$7,Params!$B$8,Params!$B$9),3))</f>
        <v/>
      </c>
      <c r="Q814" s="9">
        <f>IF(E814&lt;=1-Params!$B$4,0,MAX(0.1,ROUND(_xlfn.GAMMA.INV((E814-(1-Params!$B$4))/Params!$B$4,Params!$B$5,Params!$B$6),1)))</f>
        <v/>
      </c>
      <c r="R814" s="9">
        <f>IF(F814&lt;=1-Params!$B$7,0,ROUND(_xlfn.GAMMA.INV((F814-(1-Params!$B$7))/Params!$B$7,Params!$B$8,Params!$B$9),3))</f>
        <v/>
      </c>
      <c r="S814" s="9">
        <f>IF(G814&lt;=1-Params!$B$7,0,ROUND((Params!$B$10+Params!$B$11*G814^Params!$B$12)*_xlfn.GAMMA.INV((G814-(1-Params!$B$7))/Params!$B$7,Params!$B$8,Params!$B$9),3))</f>
        <v/>
      </c>
      <c r="T814" s="9">
        <f>IF(H814&lt;=1-Params!$B$4,0,MAX(0.1,ROUND((Params!$B$10+Params!$B$11*H814^Params!$B$12)*_xlfn.GAMMA.INV((H814-(1-Params!$B$4))/Params!$B$4,Params!$B$5,Params!$B$6),1)))</f>
        <v/>
      </c>
      <c r="U814" s="9">
        <f>ROUND(_xlfn.NORM.INV(I814,Params!$B$13,Params!$B$14),1)</f>
        <v/>
      </c>
      <c r="V814" s="9">
        <f>ROUND(_xlfn.NORM.INV(J814,Params!$B$15,Params!$B$16),2)</f>
        <v/>
      </c>
      <c r="W814" s="9">
        <f>ROUND(_xlfn.NORM.INV(K814,Params!$B$13,Params!$B$14),1)</f>
        <v/>
      </c>
      <c r="X814" s="9">
        <f>ROUND(_xlfn.NORM.INV(L814,Params!$B$15,Params!$B$16),2)</f>
        <v/>
      </c>
      <c r="Y814" s="9">
        <f>ROUND(_xlfn.NORM.INV(M814,Params!$B$15,Params!$B$16)+Params!$B$17+Params!$B$18*M814,2)</f>
        <v/>
      </c>
      <c r="Z814" s="9">
        <f>ROUND(_xlfn.NORM.INV(N814,Params!$B$13,Params!$B$14)+Params!$B$17+Params!$B$18*N814,1)</f>
        <v/>
      </c>
    </row>
    <row r="815">
      <c r="A815" s="11" t="n">
        <v>814</v>
      </c>
      <c r="B815" s="12">
        <f>INT((A815-1)/122)+1</f>
        <v/>
      </c>
      <c r="C815" s="13" t="n">
        <v>0.170553</v>
      </c>
      <c r="D815" s="13" t="n">
        <v>0.046416</v>
      </c>
      <c r="E815" s="13" t="n">
        <v>0.500109</v>
      </c>
      <c r="F815" s="13" t="n">
        <v>0.185121</v>
      </c>
      <c r="G815" s="13" t="n">
        <v>0.366847</v>
      </c>
      <c r="H815" s="13" t="n">
        <v>0.099982</v>
      </c>
      <c r="I815" s="13" t="n">
        <v>0.268133</v>
      </c>
      <c r="J815" s="13" t="n">
        <v>0.61459</v>
      </c>
      <c r="K815" s="13" t="n">
        <v>0.456313</v>
      </c>
      <c r="L815" s="13" t="n">
        <v>0.996408</v>
      </c>
      <c r="M815" s="13" t="n">
        <v>0.605105</v>
      </c>
      <c r="N815" s="13" t="n">
        <v>0.143734</v>
      </c>
      <c r="O815" s="9">
        <f>IF(C815&lt;=1-Params!$B$4,0,MAX(0.1,ROUND(_xlfn.GAMMA.INV((C815-(1-Params!$B$4))/Params!$B$4,Params!$B$5,Params!$B$6),1)))</f>
        <v/>
      </c>
      <c r="P815" s="9">
        <f>IF(D815&lt;=1-Params!$B$7,0,ROUND(_xlfn.GAMMA.INV((D815-(1-Params!$B$7))/Params!$B$7,Params!$B$8,Params!$B$9),3))</f>
        <v/>
      </c>
      <c r="Q815" s="9">
        <f>IF(E815&lt;=1-Params!$B$4,0,MAX(0.1,ROUND(_xlfn.GAMMA.INV((E815-(1-Params!$B$4))/Params!$B$4,Params!$B$5,Params!$B$6),1)))</f>
        <v/>
      </c>
      <c r="R815" s="9">
        <f>IF(F815&lt;=1-Params!$B$7,0,ROUND(_xlfn.GAMMA.INV((F815-(1-Params!$B$7))/Params!$B$7,Params!$B$8,Params!$B$9),3))</f>
        <v/>
      </c>
      <c r="S815" s="9">
        <f>IF(G815&lt;=1-Params!$B$7,0,ROUND((Params!$B$10+Params!$B$11*G815^Params!$B$12)*_xlfn.GAMMA.INV((G815-(1-Params!$B$7))/Params!$B$7,Params!$B$8,Params!$B$9),3))</f>
        <v/>
      </c>
      <c r="T815" s="9">
        <f>IF(H815&lt;=1-Params!$B$4,0,MAX(0.1,ROUND((Params!$B$10+Params!$B$11*H815^Params!$B$12)*_xlfn.GAMMA.INV((H815-(1-Params!$B$4))/Params!$B$4,Params!$B$5,Params!$B$6),1)))</f>
        <v/>
      </c>
      <c r="U815" s="9">
        <f>ROUND(_xlfn.NORM.INV(I815,Params!$B$13,Params!$B$14),1)</f>
        <v/>
      </c>
      <c r="V815" s="9">
        <f>ROUND(_xlfn.NORM.INV(J815,Params!$B$15,Params!$B$16),2)</f>
        <v/>
      </c>
      <c r="W815" s="9">
        <f>ROUND(_xlfn.NORM.INV(K815,Params!$B$13,Params!$B$14),1)</f>
        <v/>
      </c>
      <c r="X815" s="9">
        <f>ROUND(_xlfn.NORM.INV(L815,Params!$B$15,Params!$B$16),2)</f>
        <v/>
      </c>
      <c r="Y815" s="9">
        <f>ROUND(_xlfn.NORM.INV(M815,Params!$B$15,Params!$B$16)+Params!$B$17+Params!$B$18*M815,2)</f>
        <v/>
      </c>
      <c r="Z815" s="9">
        <f>ROUND(_xlfn.NORM.INV(N815,Params!$B$13,Params!$B$14)+Params!$B$17+Params!$B$18*N815,1)</f>
        <v/>
      </c>
    </row>
    <row r="816">
      <c r="A816" s="11" t="n">
        <v>815</v>
      </c>
      <c r="B816" s="12">
        <f>INT((A816-1)/122)+1</f>
        <v/>
      </c>
      <c r="C816" s="13" t="n">
        <v>0.602521</v>
      </c>
      <c r="D816" s="13" t="n">
        <v>0.925346</v>
      </c>
      <c r="E816" s="13" t="n">
        <v>0.777984</v>
      </c>
      <c r="F816" s="13" t="n">
        <v>0.5583900000000001</v>
      </c>
      <c r="G816" s="13" t="n">
        <v>0.910435</v>
      </c>
      <c r="H816" s="13" t="n">
        <v>0.312671</v>
      </c>
      <c r="I816" s="13" t="n">
        <v>0.470166</v>
      </c>
      <c r="J816" s="13" t="n">
        <v>0.570669</v>
      </c>
      <c r="K816" s="13" t="n">
        <v>0.660453</v>
      </c>
      <c r="L816" s="13" t="n">
        <v>0.910655</v>
      </c>
      <c r="M816" s="13" t="n">
        <v>0.488796</v>
      </c>
      <c r="N816" s="13" t="n">
        <v>0.913626</v>
      </c>
      <c r="O816" s="9">
        <f>IF(C816&lt;=1-Params!$B$4,0,MAX(0.1,ROUND(_xlfn.GAMMA.INV((C816-(1-Params!$B$4))/Params!$B$4,Params!$B$5,Params!$B$6),1)))</f>
        <v/>
      </c>
      <c r="P816" s="9">
        <f>IF(D816&lt;=1-Params!$B$7,0,ROUND(_xlfn.GAMMA.INV((D816-(1-Params!$B$7))/Params!$B$7,Params!$B$8,Params!$B$9),3))</f>
        <v/>
      </c>
      <c r="Q816" s="9">
        <f>IF(E816&lt;=1-Params!$B$4,0,MAX(0.1,ROUND(_xlfn.GAMMA.INV((E816-(1-Params!$B$4))/Params!$B$4,Params!$B$5,Params!$B$6),1)))</f>
        <v/>
      </c>
      <c r="R816" s="9">
        <f>IF(F816&lt;=1-Params!$B$7,0,ROUND(_xlfn.GAMMA.INV((F816-(1-Params!$B$7))/Params!$B$7,Params!$B$8,Params!$B$9),3))</f>
        <v/>
      </c>
      <c r="S816" s="9">
        <f>IF(G816&lt;=1-Params!$B$7,0,ROUND((Params!$B$10+Params!$B$11*G816^Params!$B$12)*_xlfn.GAMMA.INV((G816-(1-Params!$B$7))/Params!$B$7,Params!$B$8,Params!$B$9),3))</f>
        <v/>
      </c>
      <c r="T816" s="9">
        <f>IF(H816&lt;=1-Params!$B$4,0,MAX(0.1,ROUND((Params!$B$10+Params!$B$11*H816^Params!$B$12)*_xlfn.GAMMA.INV((H816-(1-Params!$B$4))/Params!$B$4,Params!$B$5,Params!$B$6),1)))</f>
        <v/>
      </c>
      <c r="U816" s="9">
        <f>ROUND(_xlfn.NORM.INV(I816,Params!$B$13,Params!$B$14),1)</f>
        <v/>
      </c>
      <c r="V816" s="9">
        <f>ROUND(_xlfn.NORM.INV(J816,Params!$B$15,Params!$B$16),2)</f>
        <v/>
      </c>
      <c r="W816" s="9">
        <f>ROUND(_xlfn.NORM.INV(K816,Params!$B$13,Params!$B$14),1)</f>
        <v/>
      </c>
      <c r="X816" s="9">
        <f>ROUND(_xlfn.NORM.INV(L816,Params!$B$15,Params!$B$16),2)</f>
        <v/>
      </c>
      <c r="Y816" s="9">
        <f>ROUND(_xlfn.NORM.INV(M816,Params!$B$15,Params!$B$16)+Params!$B$17+Params!$B$18*M816,2)</f>
        <v/>
      </c>
      <c r="Z816" s="9">
        <f>ROUND(_xlfn.NORM.INV(N816,Params!$B$13,Params!$B$14)+Params!$B$17+Params!$B$18*N816,1)</f>
        <v/>
      </c>
    </row>
    <row r="817">
      <c r="A817" s="11" t="n">
        <v>816</v>
      </c>
      <c r="B817" s="12">
        <f>INT((A817-1)/122)+1</f>
        <v/>
      </c>
      <c r="C817" s="13" t="n">
        <v>0.41471</v>
      </c>
      <c r="D817" s="13" t="n">
        <v>0.101658</v>
      </c>
      <c r="E817" s="13" t="n">
        <v>0.352813</v>
      </c>
      <c r="F817" s="13" t="n">
        <v>0.710796</v>
      </c>
      <c r="G817" s="13" t="n">
        <v>0.894632</v>
      </c>
      <c r="H817" s="13" t="n">
        <v>0.376097</v>
      </c>
      <c r="I817" s="13" t="n">
        <v>0.154586</v>
      </c>
      <c r="J817" s="13" t="n">
        <v>0.321275</v>
      </c>
      <c r="K817" s="13" t="n">
        <v>0.564926</v>
      </c>
      <c r="L817" s="13" t="n">
        <v>0.378737</v>
      </c>
      <c r="M817" s="13" t="n">
        <v>0.266647</v>
      </c>
      <c r="N817" s="13" t="n">
        <v>0.887733</v>
      </c>
      <c r="O817" s="9">
        <f>IF(C817&lt;=1-Params!$B$4,0,MAX(0.1,ROUND(_xlfn.GAMMA.INV((C817-(1-Params!$B$4))/Params!$B$4,Params!$B$5,Params!$B$6),1)))</f>
        <v/>
      </c>
      <c r="P817" s="9">
        <f>IF(D817&lt;=1-Params!$B$7,0,ROUND(_xlfn.GAMMA.INV((D817-(1-Params!$B$7))/Params!$B$7,Params!$B$8,Params!$B$9),3))</f>
        <v/>
      </c>
      <c r="Q817" s="9">
        <f>IF(E817&lt;=1-Params!$B$4,0,MAX(0.1,ROUND(_xlfn.GAMMA.INV((E817-(1-Params!$B$4))/Params!$B$4,Params!$B$5,Params!$B$6),1)))</f>
        <v/>
      </c>
      <c r="R817" s="9">
        <f>IF(F817&lt;=1-Params!$B$7,0,ROUND(_xlfn.GAMMA.INV((F817-(1-Params!$B$7))/Params!$B$7,Params!$B$8,Params!$B$9),3))</f>
        <v/>
      </c>
      <c r="S817" s="9">
        <f>IF(G817&lt;=1-Params!$B$7,0,ROUND((Params!$B$10+Params!$B$11*G817^Params!$B$12)*_xlfn.GAMMA.INV((G817-(1-Params!$B$7))/Params!$B$7,Params!$B$8,Params!$B$9),3))</f>
        <v/>
      </c>
      <c r="T817" s="9">
        <f>IF(H817&lt;=1-Params!$B$4,0,MAX(0.1,ROUND((Params!$B$10+Params!$B$11*H817^Params!$B$12)*_xlfn.GAMMA.INV((H817-(1-Params!$B$4))/Params!$B$4,Params!$B$5,Params!$B$6),1)))</f>
        <v/>
      </c>
      <c r="U817" s="9">
        <f>ROUND(_xlfn.NORM.INV(I817,Params!$B$13,Params!$B$14),1)</f>
        <v/>
      </c>
      <c r="V817" s="9">
        <f>ROUND(_xlfn.NORM.INV(J817,Params!$B$15,Params!$B$16),2)</f>
        <v/>
      </c>
      <c r="W817" s="9">
        <f>ROUND(_xlfn.NORM.INV(K817,Params!$B$13,Params!$B$14),1)</f>
        <v/>
      </c>
      <c r="X817" s="9">
        <f>ROUND(_xlfn.NORM.INV(L817,Params!$B$15,Params!$B$16),2)</f>
        <v/>
      </c>
      <c r="Y817" s="9">
        <f>ROUND(_xlfn.NORM.INV(M817,Params!$B$15,Params!$B$16)+Params!$B$17+Params!$B$18*M817,2)</f>
        <v/>
      </c>
      <c r="Z817" s="9">
        <f>ROUND(_xlfn.NORM.INV(N817,Params!$B$13,Params!$B$14)+Params!$B$17+Params!$B$18*N817,1)</f>
        <v/>
      </c>
    </row>
    <row r="818">
      <c r="A818" s="11" t="n">
        <v>817</v>
      </c>
      <c r="B818" s="12">
        <f>INT((A818-1)/122)+1</f>
        <v/>
      </c>
      <c r="C818" s="13" t="n">
        <v>0.507454</v>
      </c>
      <c r="D818" s="13" t="n">
        <v>0.394297</v>
      </c>
      <c r="E818" s="13" t="n">
        <v>0.534047</v>
      </c>
      <c r="F818" s="13" t="n">
        <v>0.311346</v>
      </c>
      <c r="G818" s="13" t="n">
        <v>0.903172</v>
      </c>
      <c r="H818" s="13" t="n">
        <v>0.727645</v>
      </c>
      <c r="I818" s="13" t="n">
        <v>0.113392</v>
      </c>
      <c r="J818" s="13" t="n">
        <v>0.163246</v>
      </c>
      <c r="K818" s="13" t="n">
        <v>0.684052</v>
      </c>
      <c r="L818" s="13" t="n">
        <v>0.315175</v>
      </c>
      <c r="M818" s="13" t="n">
        <v>0.23431</v>
      </c>
      <c r="N818" s="13" t="n">
        <v>0.676597</v>
      </c>
      <c r="O818" s="9">
        <f>IF(C818&lt;=1-Params!$B$4,0,MAX(0.1,ROUND(_xlfn.GAMMA.INV((C818-(1-Params!$B$4))/Params!$B$4,Params!$B$5,Params!$B$6),1)))</f>
        <v/>
      </c>
      <c r="P818" s="9">
        <f>IF(D818&lt;=1-Params!$B$7,0,ROUND(_xlfn.GAMMA.INV((D818-(1-Params!$B$7))/Params!$B$7,Params!$B$8,Params!$B$9),3))</f>
        <v/>
      </c>
      <c r="Q818" s="9">
        <f>IF(E818&lt;=1-Params!$B$4,0,MAX(0.1,ROUND(_xlfn.GAMMA.INV((E818-(1-Params!$B$4))/Params!$B$4,Params!$B$5,Params!$B$6),1)))</f>
        <v/>
      </c>
      <c r="R818" s="9">
        <f>IF(F818&lt;=1-Params!$B$7,0,ROUND(_xlfn.GAMMA.INV((F818-(1-Params!$B$7))/Params!$B$7,Params!$B$8,Params!$B$9),3))</f>
        <v/>
      </c>
      <c r="S818" s="9">
        <f>IF(G818&lt;=1-Params!$B$7,0,ROUND((Params!$B$10+Params!$B$11*G818^Params!$B$12)*_xlfn.GAMMA.INV((G818-(1-Params!$B$7))/Params!$B$7,Params!$B$8,Params!$B$9),3))</f>
        <v/>
      </c>
      <c r="T818" s="9">
        <f>IF(H818&lt;=1-Params!$B$4,0,MAX(0.1,ROUND((Params!$B$10+Params!$B$11*H818^Params!$B$12)*_xlfn.GAMMA.INV((H818-(1-Params!$B$4))/Params!$B$4,Params!$B$5,Params!$B$6),1)))</f>
        <v/>
      </c>
      <c r="U818" s="9">
        <f>ROUND(_xlfn.NORM.INV(I818,Params!$B$13,Params!$B$14),1)</f>
        <v/>
      </c>
      <c r="V818" s="9">
        <f>ROUND(_xlfn.NORM.INV(J818,Params!$B$15,Params!$B$16),2)</f>
        <v/>
      </c>
      <c r="W818" s="9">
        <f>ROUND(_xlfn.NORM.INV(K818,Params!$B$13,Params!$B$14),1)</f>
        <v/>
      </c>
      <c r="X818" s="9">
        <f>ROUND(_xlfn.NORM.INV(L818,Params!$B$15,Params!$B$16),2)</f>
        <v/>
      </c>
      <c r="Y818" s="9">
        <f>ROUND(_xlfn.NORM.INV(M818,Params!$B$15,Params!$B$16)+Params!$B$17+Params!$B$18*M818,2)</f>
        <v/>
      </c>
      <c r="Z818" s="9">
        <f>ROUND(_xlfn.NORM.INV(N818,Params!$B$13,Params!$B$14)+Params!$B$17+Params!$B$18*N818,1)</f>
        <v/>
      </c>
    </row>
    <row r="819">
      <c r="A819" s="11" t="n">
        <v>818</v>
      </c>
      <c r="B819" s="12">
        <f>INT((A819-1)/122)+1</f>
        <v/>
      </c>
      <c r="C819" s="13" t="n">
        <v>0.09546300000000001</v>
      </c>
      <c r="D819" s="13" t="n">
        <v>0.393646</v>
      </c>
      <c r="E819" s="13" t="n">
        <v>0.728012</v>
      </c>
      <c r="F819" s="13" t="n">
        <v>0.290802</v>
      </c>
      <c r="G819" s="13" t="n">
        <v>0.723878</v>
      </c>
      <c r="H819" s="13" t="n">
        <v>0.285517</v>
      </c>
      <c r="I819" s="13" t="n">
        <v>0.322935</v>
      </c>
      <c r="J819" s="13" t="n">
        <v>0.491815</v>
      </c>
      <c r="K819" s="13" t="n">
        <v>0.204096</v>
      </c>
      <c r="L819" s="13" t="n">
        <v>0.194598</v>
      </c>
      <c r="M819" s="13" t="n">
        <v>0.159621</v>
      </c>
      <c r="N819" s="13" t="n">
        <v>0.455792</v>
      </c>
      <c r="O819" s="9">
        <f>IF(C819&lt;=1-Params!$B$4,0,MAX(0.1,ROUND(_xlfn.GAMMA.INV((C819-(1-Params!$B$4))/Params!$B$4,Params!$B$5,Params!$B$6),1)))</f>
        <v/>
      </c>
      <c r="P819" s="9">
        <f>IF(D819&lt;=1-Params!$B$7,0,ROUND(_xlfn.GAMMA.INV((D819-(1-Params!$B$7))/Params!$B$7,Params!$B$8,Params!$B$9),3))</f>
        <v/>
      </c>
      <c r="Q819" s="9">
        <f>IF(E819&lt;=1-Params!$B$4,0,MAX(0.1,ROUND(_xlfn.GAMMA.INV((E819-(1-Params!$B$4))/Params!$B$4,Params!$B$5,Params!$B$6),1)))</f>
        <v/>
      </c>
      <c r="R819" s="9">
        <f>IF(F819&lt;=1-Params!$B$7,0,ROUND(_xlfn.GAMMA.INV((F819-(1-Params!$B$7))/Params!$B$7,Params!$B$8,Params!$B$9),3))</f>
        <v/>
      </c>
      <c r="S819" s="9">
        <f>IF(G819&lt;=1-Params!$B$7,0,ROUND((Params!$B$10+Params!$B$11*G819^Params!$B$12)*_xlfn.GAMMA.INV((G819-(1-Params!$B$7))/Params!$B$7,Params!$B$8,Params!$B$9),3))</f>
        <v/>
      </c>
      <c r="T819" s="9">
        <f>IF(H819&lt;=1-Params!$B$4,0,MAX(0.1,ROUND((Params!$B$10+Params!$B$11*H819^Params!$B$12)*_xlfn.GAMMA.INV((H819-(1-Params!$B$4))/Params!$B$4,Params!$B$5,Params!$B$6),1)))</f>
        <v/>
      </c>
      <c r="U819" s="9">
        <f>ROUND(_xlfn.NORM.INV(I819,Params!$B$13,Params!$B$14),1)</f>
        <v/>
      </c>
      <c r="V819" s="9">
        <f>ROUND(_xlfn.NORM.INV(J819,Params!$B$15,Params!$B$16),2)</f>
        <v/>
      </c>
      <c r="W819" s="9">
        <f>ROUND(_xlfn.NORM.INV(K819,Params!$B$13,Params!$B$14),1)</f>
        <v/>
      </c>
      <c r="X819" s="9">
        <f>ROUND(_xlfn.NORM.INV(L819,Params!$B$15,Params!$B$16),2)</f>
        <v/>
      </c>
      <c r="Y819" s="9">
        <f>ROUND(_xlfn.NORM.INV(M819,Params!$B$15,Params!$B$16)+Params!$B$17+Params!$B$18*M819,2)</f>
        <v/>
      </c>
      <c r="Z819" s="9">
        <f>ROUND(_xlfn.NORM.INV(N819,Params!$B$13,Params!$B$14)+Params!$B$17+Params!$B$18*N819,1)</f>
        <v/>
      </c>
    </row>
    <row r="820">
      <c r="A820" s="11" t="n">
        <v>819</v>
      </c>
      <c r="B820" s="12">
        <f>INT((A820-1)/122)+1</f>
        <v/>
      </c>
      <c r="C820" s="13" t="n">
        <v>0.218402</v>
      </c>
      <c r="D820" s="13" t="n">
        <v>0.388897</v>
      </c>
      <c r="E820" s="13" t="n">
        <v>0.068574</v>
      </c>
      <c r="F820" s="13" t="n">
        <v>0.274977</v>
      </c>
      <c r="G820" s="13" t="n">
        <v>0.731633</v>
      </c>
      <c r="H820" s="13" t="n">
        <v>0.201269</v>
      </c>
      <c r="I820" s="13" t="n">
        <v>0.295251</v>
      </c>
      <c r="J820" s="13" t="n">
        <v>0.663775</v>
      </c>
      <c r="K820" s="13" t="n">
        <v>0.790373</v>
      </c>
      <c r="L820" s="13" t="n">
        <v>0.199443</v>
      </c>
      <c r="M820" s="13" t="n">
        <v>0.380196</v>
      </c>
      <c r="N820" s="13" t="n">
        <v>0.646658</v>
      </c>
      <c r="O820" s="9">
        <f>IF(C820&lt;=1-Params!$B$4,0,MAX(0.1,ROUND(_xlfn.GAMMA.INV((C820-(1-Params!$B$4))/Params!$B$4,Params!$B$5,Params!$B$6),1)))</f>
        <v/>
      </c>
      <c r="P820" s="9">
        <f>IF(D820&lt;=1-Params!$B$7,0,ROUND(_xlfn.GAMMA.INV((D820-(1-Params!$B$7))/Params!$B$7,Params!$B$8,Params!$B$9),3))</f>
        <v/>
      </c>
      <c r="Q820" s="9">
        <f>IF(E820&lt;=1-Params!$B$4,0,MAX(0.1,ROUND(_xlfn.GAMMA.INV((E820-(1-Params!$B$4))/Params!$B$4,Params!$B$5,Params!$B$6),1)))</f>
        <v/>
      </c>
      <c r="R820" s="9">
        <f>IF(F820&lt;=1-Params!$B$7,0,ROUND(_xlfn.GAMMA.INV((F820-(1-Params!$B$7))/Params!$B$7,Params!$B$8,Params!$B$9),3))</f>
        <v/>
      </c>
      <c r="S820" s="9">
        <f>IF(G820&lt;=1-Params!$B$7,0,ROUND((Params!$B$10+Params!$B$11*G820^Params!$B$12)*_xlfn.GAMMA.INV((G820-(1-Params!$B$7))/Params!$B$7,Params!$B$8,Params!$B$9),3))</f>
        <v/>
      </c>
      <c r="T820" s="9">
        <f>IF(H820&lt;=1-Params!$B$4,0,MAX(0.1,ROUND((Params!$B$10+Params!$B$11*H820^Params!$B$12)*_xlfn.GAMMA.INV((H820-(1-Params!$B$4))/Params!$B$4,Params!$B$5,Params!$B$6),1)))</f>
        <v/>
      </c>
      <c r="U820" s="9">
        <f>ROUND(_xlfn.NORM.INV(I820,Params!$B$13,Params!$B$14),1)</f>
        <v/>
      </c>
      <c r="V820" s="9">
        <f>ROUND(_xlfn.NORM.INV(J820,Params!$B$15,Params!$B$16),2)</f>
        <v/>
      </c>
      <c r="W820" s="9">
        <f>ROUND(_xlfn.NORM.INV(K820,Params!$B$13,Params!$B$14),1)</f>
        <v/>
      </c>
      <c r="X820" s="9">
        <f>ROUND(_xlfn.NORM.INV(L820,Params!$B$15,Params!$B$16),2)</f>
        <v/>
      </c>
      <c r="Y820" s="9">
        <f>ROUND(_xlfn.NORM.INV(M820,Params!$B$15,Params!$B$16)+Params!$B$17+Params!$B$18*M820,2)</f>
        <v/>
      </c>
      <c r="Z820" s="9">
        <f>ROUND(_xlfn.NORM.INV(N820,Params!$B$13,Params!$B$14)+Params!$B$17+Params!$B$18*N820,1)</f>
        <v/>
      </c>
    </row>
    <row r="821">
      <c r="A821" s="11" t="n">
        <v>820</v>
      </c>
      <c r="B821" s="12">
        <f>INT((A821-1)/122)+1</f>
        <v/>
      </c>
      <c r="C821" s="13" t="n">
        <v>0.158711</v>
      </c>
      <c r="D821" s="13" t="n">
        <v>0.398956</v>
      </c>
      <c r="E821" s="13" t="n">
        <v>0.644045</v>
      </c>
      <c r="F821" s="13" t="n">
        <v>0.95734</v>
      </c>
      <c r="G821" s="13" t="n">
        <v>0.460093</v>
      </c>
      <c r="H821" s="13" t="n">
        <v>0.405314</v>
      </c>
      <c r="I821" s="13" t="n">
        <v>0.063802</v>
      </c>
      <c r="J821" s="13" t="n">
        <v>0.527885</v>
      </c>
      <c r="K821" s="13" t="n">
        <v>0.982639</v>
      </c>
      <c r="L821" s="13" t="n">
        <v>0.702918</v>
      </c>
      <c r="M821" s="13" t="n">
        <v>0.666687</v>
      </c>
      <c r="N821" s="13" t="n">
        <v>0.298691</v>
      </c>
      <c r="O821" s="9">
        <f>IF(C821&lt;=1-Params!$B$4,0,MAX(0.1,ROUND(_xlfn.GAMMA.INV((C821-(1-Params!$B$4))/Params!$B$4,Params!$B$5,Params!$B$6),1)))</f>
        <v/>
      </c>
      <c r="P821" s="9">
        <f>IF(D821&lt;=1-Params!$B$7,0,ROUND(_xlfn.GAMMA.INV((D821-(1-Params!$B$7))/Params!$B$7,Params!$B$8,Params!$B$9),3))</f>
        <v/>
      </c>
      <c r="Q821" s="9">
        <f>IF(E821&lt;=1-Params!$B$4,0,MAX(0.1,ROUND(_xlfn.GAMMA.INV((E821-(1-Params!$B$4))/Params!$B$4,Params!$B$5,Params!$B$6),1)))</f>
        <v/>
      </c>
      <c r="R821" s="9">
        <f>IF(F821&lt;=1-Params!$B$7,0,ROUND(_xlfn.GAMMA.INV((F821-(1-Params!$B$7))/Params!$B$7,Params!$B$8,Params!$B$9),3))</f>
        <v/>
      </c>
      <c r="S821" s="9">
        <f>IF(G821&lt;=1-Params!$B$7,0,ROUND((Params!$B$10+Params!$B$11*G821^Params!$B$12)*_xlfn.GAMMA.INV((G821-(1-Params!$B$7))/Params!$B$7,Params!$B$8,Params!$B$9),3))</f>
        <v/>
      </c>
      <c r="T821" s="9">
        <f>IF(H821&lt;=1-Params!$B$4,0,MAX(0.1,ROUND((Params!$B$10+Params!$B$11*H821^Params!$B$12)*_xlfn.GAMMA.INV((H821-(1-Params!$B$4))/Params!$B$4,Params!$B$5,Params!$B$6),1)))</f>
        <v/>
      </c>
      <c r="U821" s="9">
        <f>ROUND(_xlfn.NORM.INV(I821,Params!$B$13,Params!$B$14),1)</f>
        <v/>
      </c>
      <c r="V821" s="9">
        <f>ROUND(_xlfn.NORM.INV(J821,Params!$B$15,Params!$B$16),2)</f>
        <v/>
      </c>
      <c r="W821" s="9">
        <f>ROUND(_xlfn.NORM.INV(K821,Params!$B$13,Params!$B$14),1)</f>
        <v/>
      </c>
      <c r="X821" s="9">
        <f>ROUND(_xlfn.NORM.INV(L821,Params!$B$15,Params!$B$16),2)</f>
        <v/>
      </c>
      <c r="Y821" s="9">
        <f>ROUND(_xlfn.NORM.INV(M821,Params!$B$15,Params!$B$16)+Params!$B$17+Params!$B$18*M821,2)</f>
        <v/>
      </c>
      <c r="Z821" s="9">
        <f>ROUND(_xlfn.NORM.INV(N821,Params!$B$13,Params!$B$14)+Params!$B$17+Params!$B$18*N821,1)</f>
        <v/>
      </c>
    </row>
    <row r="822">
      <c r="A822" s="11" t="n">
        <v>821</v>
      </c>
      <c r="B822" s="12">
        <f>INT((A822-1)/122)+1</f>
        <v/>
      </c>
      <c r="C822" s="13" t="n">
        <v>0.09218800000000001</v>
      </c>
      <c r="D822" s="13" t="n">
        <v>0.43089</v>
      </c>
      <c r="E822" s="13" t="n">
        <v>0.645587</v>
      </c>
      <c r="F822" s="13" t="n">
        <v>0.6683519999999999</v>
      </c>
      <c r="G822" s="13" t="n">
        <v>0.546122</v>
      </c>
      <c r="H822" s="13" t="n">
        <v>0.22881</v>
      </c>
      <c r="I822" s="13" t="n">
        <v>0.231255</v>
      </c>
      <c r="J822" s="13" t="n">
        <v>0.499868</v>
      </c>
      <c r="K822" s="13" t="n">
        <v>0.928001</v>
      </c>
      <c r="L822" s="13" t="n">
        <v>0.614323</v>
      </c>
      <c r="M822" s="13" t="n">
        <v>0.744684</v>
      </c>
      <c r="N822" s="13" t="n">
        <v>0.6523369999999999</v>
      </c>
      <c r="O822" s="9">
        <f>IF(C822&lt;=1-Params!$B$4,0,MAX(0.1,ROUND(_xlfn.GAMMA.INV((C822-(1-Params!$B$4))/Params!$B$4,Params!$B$5,Params!$B$6),1)))</f>
        <v/>
      </c>
      <c r="P822" s="9">
        <f>IF(D822&lt;=1-Params!$B$7,0,ROUND(_xlfn.GAMMA.INV((D822-(1-Params!$B$7))/Params!$B$7,Params!$B$8,Params!$B$9),3))</f>
        <v/>
      </c>
      <c r="Q822" s="9">
        <f>IF(E822&lt;=1-Params!$B$4,0,MAX(0.1,ROUND(_xlfn.GAMMA.INV((E822-(1-Params!$B$4))/Params!$B$4,Params!$B$5,Params!$B$6),1)))</f>
        <v/>
      </c>
      <c r="R822" s="9">
        <f>IF(F822&lt;=1-Params!$B$7,0,ROUND(_xlfn.GAMMA.INV((F822-(1-Params!$B$7))/Params!$B$7,Params!$B$8,Params!$B$9),3))</f>
        <v/>
      </c>
      <c r="S822" s="9">
        <f>IF(G822&lt;=1-Params!$B$7,0,ROUND((Params!$B$10+Params!$B$11*G822^Params!$B$12)*_xlfn.GAMMA.INV((G822-(1-Params!$B$7))/Params!$B$7,Params!$B$8,Params!$B$9),3))</f>
        <v/>
      </c>
      <c r="T822" s="9">
        <f>IF(H822&lt;=1-Params!$B$4,0,MAX(0.1,ROUND((Params!$B$10+Params!$B$11*H822^Params!$B$12)*_xlfn.GAMMA.INV((H822-(1-Params!$B$4))/Params!$B$4,Params!$B$5,Params!$B$6),1)))</f>
        <v/>
      </c>
      <c r="U822" s="9">
        <f>ROUND(_xlfn.NORM.INV(I822,Params!$B$13,Params!$B$14),1)</f>
        <v/>
      </c>
      <c r="V822" s="9">
        <f>ROUND(_xlfn.NORM.INV(J822,Params!$B$15,Params!$B$16),2)</f>
        <v/>
      </c>
      <c r="W822" s="9">
        <f>ROUND(_xlfn.NORM.INV(K822,Params!$B$13,Params!$B$14),1)</f>
        <v/>
      </c>
      <c r="X822" s="9">
        <f>ROUND(_xlfn.NORM.INV(L822,Params!$B$15,Params!$B$16),2)</f>
        <v/>
      </c>
      <c r="Y822" s="9">
        <f>ROUND(_xlfn.NORM.INV(M822,Params!$B$15,Params!$B$16)+Params!$B$17+Params!$B$18*M822,2)</f>
        <v/>
      </c>
      <c r="Z822" s="9">
        <f>ROUND(_xlfn.NORM.INV(N822,Params!$B$13,Params!$B$14)+Params!$B$17+Params!$B$18*N822,1)</f>
        <v/>
      </c>
    </row>
    <row r="823">
      <c r="A823" s="11" t="n">
        <v>822</v>
      </c>
      <c r="B823" s="12">
        <f>INT((A823-1)/122)+1</f>
        <v/>
      </c>
      <c r="C823" s="13" t="n">
        <v>0.016312</v>
      </c>
      <c r="D823" s="13" t="n">
        <v>0.263904</v>
      </c>
      <c r="E823" s="13" t="n">
        <v>0.834358</v>
      </c>
      <c r="F823" s="13" t="n">
        <v>0.408643</v>
      </c>
      <c r="G823" s="13" t="n">
        <v>0.582303</v>
      </c>
      <c r="H823" s="13" t="n">
        <v>0.379029</v>
      </c>
      <c r="I823" s="13" t="n">
        <v>0.528439</v>
      </c>
      <c r="J823" s="13" t="n">
        <v>0.689246</v>
      </c>
      <c r="K823" s="13" t="n">
        <v>0.608508</v>
      </c>
      <c r="L823" s="13" t="n">
        <v>0.041627</v>
      </c>
      <c r="M823" s="13" t="n">
        <v>0.568176</v>
      </c>
      <c r="N823" s="13" t="n">
        <v>0.349126</v>
      </c>
      <c r="O823" s="9">
        <f>IF(C823&lt;=1-Params!$B$4,0,MAX(0.1,ROUND(_xlfn.GAMMA.INV((C823-(1-Params!$B$4))/Params!$B$4,Params!$B$5,Params!$B$6),1)))</f>
        <v/>
      </c>
      <c r="P823" s="9">
        <f>IF(D823&lt;=1-Params!$B$7,0,ROUND(_xlfn.GAMMA.INV((D823-(1-Params!$B$7))/Params!$B$7,Params!$B$8,Params!$B$9),3))</f>
        <v/>
      </c>
      <c r="Q823" s="9">
        <f>IF(E823&lt;=1-Params!$B$4,0,MAX(0.1,ROUND(_xlfn.GAMMA.INV((E823-(1-Params!$B$4))/Params!$B$4,Params!$B$5,Params!$B$6),1)))</f>
        <v/>
      </c>
      <c r="R823" s="9">
        <f>IF(F823&lt;=1-Params!$B$7,0,ROUND(_xlfn.GAMMA.INV((F823-(1-Params!$B$7))/Params!$B$7,Params!$B$8,Params!$B$9),3))</f>
        <v/>
      </c>
      <c r="S823" s="9">
        <f>IF(G823&lt;=1-Params!$B$7,0,ROUND((Params!$B$10+Params!$B$11*G823^Params!$B$12)*_xlfn.GAMMA.INV((G823-(1-Params!$B$7))/Params!$B$7,Params!$B$8,Params!$B$9),3))</f>
        <v/>
      </c>
      <c r="T823" s="9">
        <f>IF(H823&lt;=1-Params!$B$4,0,MAX(0.1,ROUND((Params!$B$10+Params!$B$11*H823^Params!$B$12)*_xlfn.GAMMA.INV((H823-(1-Params!$B$4))/Params!$B$4,Params!$B$5,Params!$B$6),1)))</f>
        <v/>
      </c>
      <c r="U823" s="9">
        <f>ROUND(_xlfn.NORM.INV(I823,Params!$B$13,Params!$B$14),1)</f>
        <v/>
      </c>
      <c r="V823" s="9">
        <f>ROUND(_xlfn.NORM.INV(J823,Params!$B$15,Params!$B$16),2)</f>
        <v/>
      </c>
      <c r="W823" s="9">
        <f>ROUND(_xlfn.NORM.INV(K823,Params!$B$13,Params!$B$14),1)</f>
        <v/>
      </c>
      <c r="X823" s="9">
        <f>ROUND(_xlfn.NORM.INV(L823,Params!$B$15,Params!$B$16),2)</f>
        <v/>
      </c>
      <c r="Y823" s="9">
        <f>ROUND(_xlfn.NORM.INV(M823,Params!$B$15,Params!$B$16)+Params!$B$17+Params!$B$18*M823,2)</f>
        <v/>
      </c>
      <c r="Z823" s="9">
        <f>ROUND(_xlfn.NORM.INV(N823,Params!$B$13,Params!$B$14)+Params!$B$17+Params!$B$18*N823,1)</f>
        <v/>
      </c>
    </row>
    <row r="824">
      <c r="A824" s="11" t="n">
        <v>823</v>
      </c>
      <c r="B824" s="12">
        <f>INT((A824-1)/122)+1</f>
        <v/>
      </c>
      <c r="C824" s="13" t="n">
        <v>0.229084</v>
      </c>
      <c r="D824" s="13" t="n">
        <v>0.169837</v>
      </c>
      <c r="E824" s="13" t="n">
        <v>0.618083</v>
      </c>
      <c r="F824" s="13" t="n">
        <v>0.5624710000000001</v>
      </c>
      <c r="G824" s="13" t="n">
        <v>0.223803</v>
      </c>
      <c r="H824" s="13" t="n">
        <v>0.286156</v>
      </c>
      <c r="I824" s="13" t="n">
        <v>0.765626</v>
      </c>
      <c r="J824" s="13" t="n">
        <v>0.915054</v>
      </c>
      <c r="K824" s="13" t="n">
        <v>0.5908060000000001</v>
      </c>
      <c r="L824" s="13" t="n">
        <v>0.266581</v>
      </c>
      <c r="M824" s="13" t="n">
        <v>0.763937</v>
      </c>
      <c r="N824" s="13" t="n">
        <v>0.152663</v>
      </c>
      <c r="O824" s="9">
        <f>IF(C824&lt;=1-Params!$B$4,0,MAX(0.1,ROUND(_xlfn.GAMMA.INV((C824-(1-Params!$B$4))/Params!$B$4,Params!$B$5,Params!$B$6),1)))</f>
        <v/>
      </c>
      <c r="P824" s="9">
        <f>IF(D824&lt;=1-Params!$B$7,0,ROUND(_xlfn.GAMMA.INV((D824-(1-Params!$B$7))/Params!$B$7,Params!$B$8,Params!$B$9),3))</f>
        <v/>
      </c>
      <c r="Q824" s="9">
        <f>IF(E824&lt;=1-Params!$B$4,0,MAX(0.1,ROUND(_xlfn.GAMMA.INV((E824-(1-Params!$B$4))/Params!$B$4,Params!$B$5,Params!$B$6),1)))</f>
        <v/>
      </c>
      <c r="R824" s="9">
        <f>IF(F824&lt;=1-Params!$B$7,0,ROUND(_xlfn.GAMMA.INV((F824-(1-Params!$B$7))/Params!$B$7,Params!$B$8,Params!$B$9),3))</f>
        <v/>
      </c>
      <c r="S824" s="9">
        <f>IF(G824&lt;=1-Params!$B$7,0,ROUND((Params!$B$10+Params!$B$11*G824^Params!$B$12)*_xlfn.GAMMA.INV((G824-(1-Params!$B$7))/Params!$B$7,Params!$B$8,Params!$B$9),3))</f>
        <v/>
      </c>
      <c r="T824" s="9">
        <f>IF(H824&lt;=1-Params!$B$4,0,MAX(0.1,ROUND((Params!$B$10+Params!$B$11*H824^Params!$B$12)*_xlfn.GAMMA.INV((H824-(1-Params!$B$4))/Params!$B$4,Params!$B$5,Params!$B$6),1)))</f>
        <v/>
      </c>
      <c r="U824" s="9">
        <f>ROUND(_xlfn.NORM.INV(I824,Params!$B$13,Params!$B$14),1)</f>
        <v/>
      </c>
      <c r="V824" s="9">
        <f>ROUND(_xlfn.NORM.INV(J824,Params!$B$15,Params!$B$16),2)</f>
        <v/>
      </c>
      <c r="W824" s="9">
        <f>ROUND(_xlfn.NORM.INV(K824,Params!$B$13,Params!$B$14),1)</f>
        <v/>
      </c>
      <c r="X824" s="9">
        <f>ROUND(_xlfn.NORM.INV(L824,Params!$B$15,Params!$B$16),2)</f>
        <v/>
      </c>
      <c r="Y824" s="9">
        <f>ROUND(_xlfn.NORM.INV(M824,Params!$B$15,Params!$B$16)+Params!$B$17+Params!$B$18*M824,2)</f>
        <v/>
      </c>
      <c r="Z824" s="9">
        <f>ROUND(_xlfn.NORM.INV(N824,Params!$B$13,Params!$B$14)+Params!$B$17+Params!$B$18*N824,1)</f>
        <v/>
      </c>
    </row>
    <row r="825">
      <c r="A825" s="11" t="n">
        <v>824</v>
      </c>
      <c r="B825" s="12">
        <f>INT((A825-1)/122)+1</f>
        <v/>
      </c>
      <c r="C825" s="13" t="n">
        <v>0.232042</v>
      </c>
      <c r="D825" s="13" t="n">
        <v>0.917863</v>
      </c>
      <c r="E825" s="13" t="n">
        <v>0.542897</v>
      </c>
      <c r="F825" s="13" t="n">
        <v>0.037455</v>
      </c>
      <c r="G825" s="13" t="n">
        <v>0.81146</v>
      </c>
      <c r="H825" s="13" t="n">
        <v>0.991763</v>
      </c>
      <c r="I825" s="13" t="n">
        <v>0.73242</v>
      </c>
      <c r="J825" s="13" t="n">
        <v>0.995</v>
      </c>
      <c r="K825" s="13" t="n">
        <v>0.638504</v>
      </c>
      <c r="L825" s="13" t="n">
        <v>0.580508</v>
      </c>
      <c r="M825" s="13" t="n">
        <v>0.623743</v>
      </c>
      <c r="N825" s="13" t="n">
        <v>0.216586</v>
      </c>
      <c r="O825" s="9">
        <f>IF(C825&lt;=1-Params!$B$4,0,MAX(0.1,ROUND(_xlfn.GAMMA.INV((C825-(1-Params!$B$4))/Params!$B$4,Params!$B$5,Params!$B$6),1)))</f>
        <v/>
      </c>
      <c r="P825" s="9">
        <f>IF(D825&lt;=1-Params!$B$7,0,ROUND(_xlfn.GAMMA.INV((D825-(1-Params!$B$7))/Params!$B$7,Params!$B$8,Params!$B$9),3))</f>
        <v/>
      </c>
      <c r="Q825" s="9">
        <f>IF(E825&lt;=1-Params!$B$4,0,MAX(0.1,ROUND(_xlfn.GAMMA.INV((E825-(1-Params!$B$4))/Params!$B$4,Params!$B$5,Params!$B$6),1)))</f>
        <v/>
      </c>
      <c r="R825" s="9">
        <f>IF(F825&lt;=1-Params!$B$7,0,ROUND(_xlfn.GAMMA.INV((F825-(1-Params!$B$7))/Params!$B$7,Params!$B$8,Params!$B$9),3))</f>
        <v/>
      </c>
      <c r="S825" s="9">
        <f>IF(G825&lt;=1-Params!$B$7,0,ROUND((Params!$B$10+Params!$B$11*G825^Params!$B$12)*_xlfn.GAMMA.INV((G825-(1-Params!$B$7))/Params!$B$7,Params!$B$8,Params!$B$9),3))</f>
        <v/>
      </c>
      <c r="T825" s="9">
        <f>IF(H825&lt;=1-Params!$B$4,0,MAX(0.1,ROUND((Params!$B$10+Params!$B$11*H825^Params!$B$12)*_xlfn.GAMMA.INV((H825-(1-Params!$B$4))/Params!$B$4,Params!$B$5,Params!$B$6),1)))</f>
        <v/>
      </c>
      <c r="U825" s="9">
        <f>ROUND(_xlfn.NORM.INV(I825,Params!$B$13,Params!$B$14),1)</f>
        <v/>
      </c>
      <c r="V825" s="9">
        <f>ROUND(_xlfn.NORM.INV(J825,Params!$B$15,Params!$B$16),2)</f>
        <v/>
      </c>
      <c r="W825" s="9">
        <f>ROUND(_xlfn.NORM.INV(K825,Params!$B$13,Params!$B$14),1)</f>
        <v/>
      </c>
      <c r="X825" s="9">
        <f>ROUND(_xlfn.NORM.INV(L825,Params!$B$15,Params!$B$16),2)</f>
        <v/>
      </c>
      <c r="Y825" s="9">
        <f>ROUND(_xlfn.NORM.INV(M825,Params!$B$15,Params!$B$16)+Params!$B$17+Params!$B$18*M825,2)</f>
        <v/>
      </c>
      <c r="Z825" s="9">
        <f>ROUND(_xlfn.NORM.INV(N825,Params!$B$13,Params!$B$14)+Params!$B$17+Params!$B$18*N825,1)</f>
        <v/>
      </c>
    </row>
    <row r="826">
      <c r="A826" s="11" t="n">
        <v>825</v>
      </c>
      <c r="B826" s="12">
        <f>INT((A826-1)/122)+1</f>
        <v/>
      </c>
      <c r="C826" s="13" t="n">
        <v>0.047473</v>
      </c>
      <c r="D826" s="13" t="n">
        <v>0.349975</v>
      </c>
      <c r="E826" s="13" t="n">
        <v>0.108572</v>
      </c>
      <c r="F826" s="13" t="n">
        <v>0.019368</v>
      </c>
      <c r="G826" s="13" t="n">
        <v>0.6158360000000001</v>
      </c>
      <c r="H826" s="13" t="n">
        <v>0.859563</v>
      </c>
      <c r="I826" s="13" t="n">
        <v>0.478537</v>
      </c>
      <c r="J826" s="13" t="n">
        <v>0.831279</v>
      </c>
      <c r="K826" s="13" t="n">
        <v>0.237589</v>
      </c>
      <c r="L826" s="13" t="n">
        <v>0.565646</v>
      </c>
      <c r="M826" s="13" t="n">
        <v>0.09113400000000001</v>
      </c>
      <c r="N826" s="13" t="n">
        <v>0.109062</v>
      </c>
      <c r="O826" s="9">
        <f>IF(C826&lt;=1-Params!$B$4,0,MAX(0.1,ROUND(_xlfn.GAMMA.INV((C826-(1-Params!$B$4))/Params!$B$4,Params!$B$5,Params!$B$6),1)))</f>
        <v/>
      </c>
      <c r="P826" s="9">
        <f>IF(D826&lt;=1-Params!$B$7,0,ROUND(_xlfn.GAMMA.INV((D826-(1-Params!$B$7))/Params!$B$7,Params!$B$8,Params!$B$9),3))</f>
        <v/>
      </c>
      <c r="Q826" s="9">
        <f>IF(E826&lt;=1-Params!$B$4,0,MAX(0.1,ROUND(_xlfn.GAMMA.INV((E826-(1-Params!$B$4))/Params!$B$4,Params!$B$5,Params!$B$6),1)))</f>
        <v/>
      </c>
      <c r="R826" s="9">
        <f>IF(F826&lt;=1-Params!$B$7,0,ROUND(_xlfn.GAMMA.INV((F826-(1-Params!$B$7))/Params!$B$7,Params!$B$8,Params!$B$9),3))</f>
        <v/>
      </c>
      <c r="S826" s="9">
        <f>IF(G826&lt;=1-Params!$B$7,0,ROUND((Params!$B$10+Params!$B$11*G826^Params!$B$12)*_xlfn.GAMMA.INV((G826-(1-Params!$B$7))/Params!$B$7,Params!$B$8,Params!$B$9),3))</f>
        <v/>
      </c>
      <c r="T826" s="9">
        <f>IF(H826&lt;=1-Params!$B$4,0,MAX(0.1,ROUND((Params!$B$10+Params!$B$11*H826^Params!$B$12)*_xlfn.GAMMA.INV((H826-(1-Params!$B$4))/Params!$B$4,Params!$B$5,Params!$B$6),1)))</f>
        <v/>
      </c>
      <c r="U826" s="9">
        <f>ROUND(_xlfn.NORM.INV(I826,Params!$B$13,Params!$B$14),1)</f>
        <v/>
      </c>
      <c r="V826" s="9">
        <f>ROUND(_xlfn.NORM.INV(J826,Params!$B$15,Params!$B$16),2)</f>
        <v/>
      </c>
      <c r="W826" s="9">
        <f>ROUND(_xlfn.NORM.INV(K826,Params!$B$13,Params!$B$14),1)</f>
        <v/>
      </c>
      <c r="X826" s="9">
        <f>ROUND(_xlfn.NORM.INV(L826,Params!$B$15,Params!$B$16),2)</f>
        <v/>
      </c>
      <c r="Y826" s="9">
        <f>ROUND(_xlfn.NORM.INV(M826,Params!$B$15,Params!$B$16)+Params!$B$17+Params!$B$18*M826,2)</f>
        <v/>
      </c>
      <c r="Z826" s="9">
        <f>ROUND(_xlfn.NORM.INV(N826,Params!$B$13,Params!$B$14)+Params!$B$17+Params!$B$18*N826,1)</f>
        <v/>
      </c>
    </row>
    <row r="827">
      <c r="A827" s="11" t="n">
        <v>826</v>
      </c>
      <c r="B827" s="12">
        <f>INT((A827-1)/122)+1</f>
        <v/>
      </c>
      <c r="C827" s="13" t="n">
        <v>0.132229</v>
      </c>
      <c r="D827" s="13" t="n">
        <v>0.084317</v>
      </c>
      <c r="E827" s="13" t="n">
        <v>0.405747</v>
      </c>
      <c r="F827" s="13" t="n">
        <v>0.007624</v>
      </c>
      <c r="G827" s="13" t="n">
        <v>0.242562</v>
      </c>
      <c r="H827" s="13" t="n">
        <v>0.26434</v>
      </c>
      <c r="I827" s="13" t="n">
        <v>0.26638</v>
      </c>
      <c r="J827" s="13" t="n">
        <v>0.599175</v>
      </c>
      <c r="K827" s="13" t="n">
        <v>0.223815</v>
      </c>
      <c r="L827" s="13" t="n">
        <v>0.644491</v>
      </c>
      <c r="M827" s="13" t="n">
        <v>0.548395</v>
      </c>
      <c r="N827" s="13" t="n">
        <v>0.424185</v>
      </c>
      <c r="O827" s="9">
        <f>IF(C827&lt;=1-Params!$B$4,0,MAX(0.1,ROUND(_xlfn.GAMMA.INV((C827-(1-Params!$B$4))/Params!$B$4,Params!$B$5,Params!$B$6),1)))</f>
        <v/>
      </c>
      <c r="P827" s="9">
        <f>IF(D827&lt;=1-Params!$B$7,0,ROUND(_xlfn.GAMMA.INV((D827-(1-Params!$B$7))/Params!$B$7,Params!$B$8,Params!$B$9),3))</f>
        <v/>
      </c>
      <c r="Q827" s="9">
        <f>IF(E827&lt;=1-Params!$B$4,0,MAX(0.1,ROUND(_xlfn.GAMMA.INV((E827-(1-Params!$B$4))/Params!$B$4,Params!$B$5,Params!$B$6),1)))</f>
        <v/>
      </c>
      <c r="R827" s="9">
        <f>IF(F827&lt;=1-Params!$B$7,0,ROUND(_xlfn.GAMMA.INV((F827-(1-Params!$B$7))/Params!$B$7,Params!$B$8,Params!$B$9),3))</f>
        <v/>
      </c>
      <c r="S827" s="9">
        <f>IF(G827&lt;=1-Params!$B$7,0,ROUND((Params!$B$10+Params!$B$11*G827^Params!$B$12)*_xlfn.GAMMA.INV((G827-(1-Params!$B$7))/Params!$B$7,Params!$B$8,Params!$B$9),3))</f>
        <v/>
      </c>
      <c r="T827" s="9">
        <f>IF(H827&lt;=1-Params!$B$4,0,MAX(0.1,ROUND((Params!$B$10+Params!$B$11*H827^Params!$B$12)*_xlfn.GAMMA.INV((H827-(1-Params!$B$4))/Params!$B$4,Params!$B$5,Params!$B$6),1)))</f>
        <v/>
      </c>
      <c r="U827" s="9">
        <f>ROUND(_xlfn.NORM.INV(I827,Params!$B$13,Params!$B$14),1)</f>
        <v/>
      </c>
      <c r="V827" s="9">
        <f>ROUND(_xlfn.NORM.INV(J827,Params!$B$15,Params!$B$16),2)</f>
        <v/>
      </c>
      <c r="W827" s="9">
        <f>ROUND(_xlfn.NORM.INV(K827,Params!$B$13,Params!$B$14),1)</f>
        <v/>
      </c>
      <c r="X827" s="9">
        <f>ROUND(_xlfn.NORM.INV(L827,Params!$B$15,Params!$B$16),2)</f>
        <v/>
      </c>
      <c r="Y827" s="9">
        <f>ROUND(_xlfn.NORM.INV(M827,Params!$B$15,Params!$B$16)+Params!$B$17+Params!$B$18*M827,2)</f>
        <v/>
      </c>
      <c r="Z827" s="9">
        <f>ROUND(_xlfn.NORM.INV(N827,Params!$B$13,Params!$B$14)+Params!$B$17+Params!$B$18*N827,1)</f>
        <v/>
      </c>
    </row>
    <row r="828">
      <c r="A828" s="11" t="n">
        <v>827</v>
      </c>
      <c r="B828" s="12">
        <f>INT((A828-1)/122)+1</f>
        <v/>
      </c>
      <c r="C828" s="13" t="n">
        <v>0.296896</v>
      </c>
      <c r="D828" s="13" t="n">
        <v>0.306218</v>
      </c>
      <c r="E828" s="13" t="n">
        <v>0.654728</v>
      </c>
      <c r="F828" s="13" t="n">
        <v>0.377396</v>
      </c>
      <c r="G828" s="13" t="n">
        <v>0.353563</v>
      </c>
      <c r="H828" s="13" t="n">
        <v>0.909373</v>
      </c>
      <c r="I828" s="13" t="n">
        <v>0.540927</v>
      </c>
      <c r="J828" s="13" t="n">
        <v>0.655023</v>
      </c>
      <c r="K828" s="13" t="n">
        <v>0.551611</v>
      </c>
      <c r="L828" s="13" t="n">
        <v>0.891348</v>
      </c>
      <c r="M828" s="13" t="n">
        <v>0.626402</v>
      </c>
      <c r="N828" s="13" t="n">
        <v>0.636571</v>
      </c>
      <c r="O828" s="9">
        <f>IF(C828&lt;=1-Params!$B$4,0,MAX(0.1,ROUND(_xlfn.GAMMA.INV((C828-(1-Params!$B$4))/Params!$B$4,Params!$B$5,Params!$B$6),1)))</f>
        <v/>
      </c>
      <c r="P828" s="9">
        <f>IF(D828&lt;=1-Params!$B$7,0,ROUND(_xlfn.GAMMA.INV((D828-(1-Params!$B$7))/Params!$B$7,Params!$B$8,Params!$B$9),3))</f>
        <v/>
      </c>
      <c r="Q828" s="9">
        <f>IF(E828&lt;=1-Params!$B$4,0,MAX(0.1,ROUND(_xlfn.GAMMA.INV((E828-(1-Params!$B$4))/Params!$B$4,Params!$B$5,Params!$B$6),1)))</f>
        <v/>
      </c>
      <c r="R828" s="9">
        <f>IF(F828&lt;=1-Params!$B$7,0,ROUND(_xlfn.GAMMA.INV((F828-(1-Params!$B$7))/Params!$B$7,Params!$B$8,Params!$B$9),3))</f>
        <v/>
      </c>
      <c r="S828" s="9">
        <f>IF(G828&lt;=1-Params!$B$7,0,ROUND((Params!$B$10+Params!$B$11*G828^Params!$B$12)*_xlfn.GAMMA.INV((G828-(1-Params!$B$7))/Params!$B$7,Params!$B$8,Params!$B$9),3))</f>
        <v/>
      </c>
      <c r="T828" s="9">
        <f>IF(H828&lt;=1-Params!$B$4,0,MAX(0.1,ROUND((Params!$B$10+Params!$B$11*H828^Params!$B$12)*_xlfn.GAMMA.INV((H828-(1-Params!$B$4))/Params!$B$4,Params!$B$5,Params!$B$6),1)))</f>
        <v/>
      </c>
      <c r="U828" s="9">
        <f>ROUND(_xlfn.NORM.INV(I828,Params!$B$13,Params!$B$14),1)</f>
        <v/>
      </c>
      <c r="V828" s="9">
        <f>ROUND(_xlfn.NORM.INV(J828,Params!$B$15,Params!$B$16),2)</f>
        <v/>
      </c>
      <c r="W828" s="9">
        <f>ROUND(_xlfn.NORM.INV(K828,Params!$B$13,Params!$B$14),1)</f>
        <v/>
      </c>
      <c r="X828" s="9">
        <f>ROUND(_xlfn.NORM.INV(L828,Params!$B$15,Params!$B$16),2)</f>
        <v/>
      </c>
      <c r="Y828" s="9">
        <f>ROUND(_xlfn.NORM.INV(M828,Params!$B$15,Params!$B$16)+Params!$B$17+Params!$B$18*M828,2)</f>
        <v/>
      </c>
      <c r="Z828" s="9">
        <f>ROUND(_xlfn.NORM.INV(N828,Params!$B$13,Params!$B$14)+Params!$B$17+Params!$B$18*N828,1)</f>
        <v/>
      </c>
    </row>
    <row r="829">
      <c r="A829" s="11" t="n">
        <v>828</v>
      </c>
      <c r="B829" s="12">
        <f>INT((A829-1)/122)+1</f>
        <v/>
      </c>
      <c r="C829" s="13" t="n">
        <v>0.452565</v>
      </c>
      <c r="D829" s="13" t="n">
        <v>0.08754000000000001</v>
      </c>
      <c r="E829" s="13" t="n">
        <v>0.218954</v>
      </c>
      <c r="F829" s="13" t="n">
        <v>0.983974</v>
      </c>
      <c r="G829" s="13" t="n">
        <v>0.334935</v>
      </c>
      <c r="H829" s="13" t="n">
        <v>0.195555</v>
      </c>
      <c r="I829" s="13" t="n">
        <v>0.618291</v>
      </c>
      <c r="J829" s="13" t="n">
        <v>0.573553</v>
      </c>
      <c r="K829" s="13" t="n">
        <v>0.570332</v>
      </c>
      <c r="L829" s="13" t="n">
        <v>0.228105</v>
      </c>
      <c r="M829" s="13" t="n">
        <v>0.661906</v>
      </c>
      <c r="N829" s="13" t="n">
        <v>0.490125</v>
      </c>
      <c r="O829" s="9">
        <f>IF(C829&lt;=1-Params!$B$4,0,MAX(0.1,ROUND(_xlfn.GAMMA.INV((C829-(1-Params!$B$4))/Params!$B$4,Params!$B$5,Params!$B$6),1)))</f>
        <v/>
      </c>
      <c r="P829" s="9">
        <f>IF(D829&lt;=1-Params!$B$7,0,ROUND(_xlfn.GAMMA.INV((D829-(1-Params!$B$7))/Params!$B$7,Params!$B$8,Params!$B$9),3))</f>
        <v/>
      </c>
      <c r="Q829" s="9">
        <f>IF(E829&lt;=1-Params!$B$4,0,MAX(0.1,ROUND(_xlfn.GAMMA.INV((E829-(1-Params!$B$4))/Params!$B$4,Params!$B$5,Params!$B$6),1)))</f>
        <v/>
      </c>
      <c r="R829" s="9">
        <f>IF(F829&lt;=1-Params!$B$7,0,ROUND(_xlfn.GAMMA.INV((F829-(1-Params!$B$7))/Params!$B$7,Params!$B$8,Params!$B$9),3))</f>
        <v/>
      </c>
      <c r="S829" s="9">
        <f>IF(G829&lt;=1-Params!$B$7,0,ROUND((Params!$B$10+Params!$B$11*G829^Params!$B$12)*_xlfn.GAMMA.INV((G829-(1-Params!$B$7))/Params!$B$7,Params!$B$8,Params!$B$9),3))</f>
        <v/>
      </c>
      <c r="T829" s="9">
        <f>IF(H829&lt;=1-Params!$B$4,0,MAX(0.1,ROUND((Params!$B$10+Params!$B$11*H829^Params!$B$12)*_xlfn.GAMMA.INV((H829-(1-Params!$B$4))/Params!$B$4,Params!$B$5,Params!$B$6),1)))</f>
        <v/>
      </c>
      <c r="U829" s="9">
        <f>ROUND(_xlfn.NORM.INV(I829,Params!$B$13,Params!$B$14),1)</f>
        <v/>
      </c>
      <c r="V829" s="9">
        <f>ROUND(_xlfn.NORM.INV(J829,Params!$B$15,Params!$B$16),2)</f>
        <v/>
      </c>
      <c r="W829" s="9">
        <f>ROUND(_xlfn.NORM.INV(K829,Params!$B$13,Params!$B$14),1)</f>
        <v/>
      </c>
      <c r="X829" s="9">
        <f>ROUND(_xlfn.NORM.INV(L829,Params!$B$15,Params!$B$16),2)</f>
        <v/>
      </c>
      <c r="Y829" s="9">
        <f>ROUND(_xlfn.NORM.INV(M829,Params!$B$15,Params!$B$16)+Params!$B$17+Params!$B$18*M829,2)</f>
        <v/>
      </c>
      <c r="Z829" s="9">
        <f>ROUND(_xlfn.NORM.INV(N829,Params!$B$13,Params!$B$14)+Params!$B$17+Params!$B$18*N829,1)</f>
        <v/>
      </c>
    </row>
    <row r="830">
      <c r="A830" s="11" t="n">
        <v>829</v>
      </c>
      <c r="B830" s="12">
        <f>INT((A830-1)/122)+1</f>
        <v/>
      </c>
      <c r="C830" s="13" t="n">
        <v>0.810142</v>
      </c>
      <c r="D830" s="13" t="n">
        <v>0.06959799999999999</v>
      </c>
      <c r="E830" s="13" t="n">
        <v>0.360989</v>
      </c>
      <c r="F830" s="13" t="n">
        <v>0.962048</v>
      </c>
      <c r="G830" s="13" t="n">
        <v>0.391255</v>
      </c>
      <c r="H830" s="13" t="n">
        <v>0.126079</v>
      </c>
      <c r="I830" s="13" t="n">
        <v>0.611819</v>
      </c>
      <c r="J830" s="13" t="n">
        <v>0.902519</v>
      </c>
      <c r="K830" s="13" t="n">
        <v>0.468553</v>
      </c>
      <c r="L830" s="13" t="n">
        <v>0.968258</v>
      </c>
      <c r="M830" s="13" t="n">
        <v>0.94294</v>
      </c>
      <c r="N830" s="13" t="n">
        <v>0.435672</v>
      </c>
      <c r="O830" s="9">
        <f>IF(C830&lt;=1-Params!$B$4,0,MAX(0.1,ROUND(_xlfn.GAMMA.INV((C830-(1-Params!$B$4))/Params!$B$4,Params!$B$5,Params!$B$6),1)))</f>
        <v/>
      </c>
      <c r="P830" s="9">
        <f>IF(D830&lt;=1-Params!$B$7,0,ROUND(_xlfn.GAMMA.INV((D830-(1-Params!$B$7))/Params!$B$7,Params!$B$8,Params!$B$9),3))</f>
        <v/>
      </c>
      <c r="Q830" s="9">
        <f>IF(E830&lt;=1-Params!$B$4,0,MAX(0.1,ROUND(_xlfn.GAMMA.INV((E830-(1-Params!$B$4))/Params!$B$4,Params!$B$5,Params!$B$6),1)))</f>
        <v/>
      </c>
      <c r="R830" s="9">
        <f>IF(F830&lt;=1-Params!$B$7,0,ROUND(_xlfn.GAMMA.INV((F830-(1-Params!$B$7))/Params!$B$7,Params!$B$8,Params!$B$9),3))</f>
        <v/>
      </c>
      <c r="S830" s="9">
        <f>IF(G830&lt;=1-Params!$B$7,0,ROUND((Params!$B$10+Params!$B$11*G830^Params!$B$12)*_xlfn.GAMMA.INV((G830-(1-Params!$B$7))/Params!$B$7,Params!$B$8,Params!$B$9),3))</f>
        <v/>
      </c>
      <c r="T830" s="9">
        <f>IF(H830&lt;=1-Params!$B$4,0,MAX(0.1,ROUND((Params!$B$10+Params!$B$11*H830^Params!$B$12)*_xlfn.GAMMA.INV((H830-(1-Params!$B$4))/Params!$B$4,Params!$B$5,Params!$B$6),1)))</f>
        <v/>
      </c>
      <c r="U830" s="9">
        <f>ROUND(_xlfn.NORM.INV(I830,Params!$B$13,Params!$B$14),1)</f>
        <v/>
      </c>
      <c r="V830" s="9">
        <f>ROUND(_xlfn.NORM.INV(J830,Params!$B$15,Params!$B$16),2)</f>
        <v/>
      </c>
      <c r="W830" s="9">
        <f>ROUND(_xlfn.NORM.INV(K830,Params!$B$13,Params!$B$14),1)</f>
        <v/>
      </c>
      <c r="X830" s="9">
        <f>ROUND(_xlfn.NORM.INV(L830,Params!$B$15,Params!$B$16),2)</f>
        <v/>
      </c>
      <c r="Y830" s="9">
        <f>ROUND(_xlfn.NORM.INV(M830,Params!$B$15,Params!$B$16)+Params!$B$17+Params!$B$18*M830,2)</f>
        <v/>
      </c>
      <c r="Z830" s="9">
        <f>ROUND(_xlfn.NORM.INV(N830,Params!$B$13,Params!$B$14)+Params!$B$17+Params!$B$18*N830,1)</f>
        <v/>
      </c>
    </row>
    <row r="831">
      <c r="A831" s="11" t="n">
        <v>830</v>
      </c>
      <c r="B831" s="12">
        <f>INT((A831-1)/122)+1</f>
        <v/>
      </c>
      <c r="C831" s="13" t="n">
        <v>0.412965</v>
      </c>
      <c r="D831" s="13" t="n">
        <v>0.5168739999999999</v>
      </c>
      <c r="E831" s="13" t="n">
        <v>0.541918</v>
      </c>
      <c r="F831" s="13" t="n">
        <v>0.998018</v>
      </c>
      <c r="G831" s="13" t="n">
        <v>0.191658</v>
      </c>
      <c r="H831" s="13" t="n">
        <v>0.219717</v>
      </c>
      <c r="I831" s="13" t="n">
        <v>0.500377</v>
      </c>
      <c r="J831" s="13" t="n">
        <v>0.812944</v>
      </c>
      <c r="K831" s="13" t="n">
        <v>0.434403</v>
      </c>
      <c r="L831" s="13" t="n">
        <v>0.709467</v>
      </c>
      <c r="M831" s="13" t="n">
        <v>0.9397180000000001</v>
      </c>
      <c r="N831" s="13" t="n">
        <v>0.628672</v>
      </c>
      <c r="O831" s="9">
        <f>IF(C831&lt;=1-Params!$B$4,0,MAX(0.1,ROUND(_xlfn.GAMMA.INV((C831-(1-Params!$B$4))/Params!$B$4,Params!$B$5,Params!$B$6),1)))</f>
        <v/>
      </c>
      <c r="P831" s="9">
        <f>IF(D831&lt;=1-Params!$B$7,0,ROUND(_xlfn.GAMMA.INV((D831-(1-Params!$B$7))/Params!$B$7,Params!$B$8,Params!$B$9),3))</f>
        <v/>
      </c>
      <c r="Q831" s="9">
        <f>IF(E831&lt;=1-Params!$B$4,0,MAX(0.1,ROUND(_xlfn.GAMMA.INV((E831-(1-Params!$B$4))/Params!$B$4,Params!$B$5,Params!$B$6),1)))</f>
        <v/>
      </c>
      <c r="R831" s="9">
        <f>IF(F831&lt;=1-Params!$B$7,0,ROUND(_xlfn.GAMMA.INV((F831-(1-Params!$B$7))/Params!$B$7,Params!$B$8,Params!$B$9),3))</f>
        <v/>
      </c>
      <c r="S831" s="9">
        <f>IF(G831&lt;=1-Params!$B$7,0,ROUND((Params!$B$10+Params!$B$11*G831^Params!$B$12)*_xlfn.GAMMA.INV((G831-(1-Params!$B$7))/Params!$B$7,Params!$B$8,Params!$B$9),3))</f>
        <v/>
      </c>
      <c r="T831" s="9">
        <f>IF(H831&lt;=1-Params!$B$4,0,MAX(0.1,ROUND((Params!$B$10+Params!$B$11*H831^Params!$B$12)*_xlfn.GAMMA.INV((H831-(1-Params!$B$4))/Params!$B$4,Params!$B$5,Params!$B$6),1)))</f>
        <v/>
      </c>
      <c r="U831" s="9">
        <f>ROUND(_xlfn.NORM.INV(I831,Params!$B$13,Params!$B$14),1)</f>
        <v/>
      </c>
      <c r="V831" s="9">
        <f>ROUND(_xlfn.NORM.INV(J831,Params!$B$15,Params!$B$16),2)</f>
        <v/>
      </c>
      <c r="W831" s="9">
        <f>ROUND(_xlfn.NORM.INV(K831,Params!$B$13,Params!$B$14),1)</f>
        <v/>
      </c>
      <c r="X831" s="9">
        <f>ROUND(_xlfn.NORM.INV(L831,Params!$B$15,Params!$B$16),2)</f>
        <v/>
      </c>
      <c r="Y831" s="9">
        <f>ROUND(_xlfn.NORM.INV(M831,Params!$B$15,Params!$B$16)+Params!$B$17+Params!$B$18*M831,2)</f>
        <v/>
      </c>
      <c r="Z831" s="9">
        <f>ROUND(_xlfn.NORM.INV(N831,Params!$B$13,Params!$B$14)+Params!$B$17+Params!$B$18*N831,1)</f>
        <v/>
      </c>
    </row>
    <row r="832">
      <c r="A832" s="11" t="n">
        <v>831</v>
      </c>
      <c r="B832" s="12">
        <f>INT((A832-1)/122)+1</f>
        <v/>
      </c>
      <c r="C832" s="13" t="n">
        <v>0.203936</v>
      </c>
      <c r="D832" s="13" t="n">
        <v>0.23283</v>
      </c>
      <c r="E832" s="13" t="n">
        <v>0.330774</v>
      </c>
      <c r="F832" s="13" t="n">
        <v>0.9864000000000001</v>
      </c>
      <c r="G832" s="13" t="n">
        <v>0.195383</v>
      </c>
      <c r="H832" s="13" t="n">
        <v>0.542917</v>
      </c>
      <c r="I832" s="13" t="n">
        <v>0.684735</v>
      </c>
      <c r="J832" s="13" t="n">
        <v>0.645854</v>
      </c>
      <c r="K832" s="13" t="n">
        <v>0.478816</v>
      </c>
      <c r="L832" s="13" t="n">
        <v>0.340546</v>
      </c>
      <c r="M832" s="13" t="n">
        <v>0.7263500000000001</v>
      </c>
      <c r="N832" s="13" t="n">
        <v>0.620725</v>
      </c>
      <c r="O832" s="9">
        <f>IF(C832&lt;=1-Params!$B$4,0,MAX(0.1,ROUND(_xlfn.GAMMA.INV((C832-(1-Params!$B$4))/Params!$B$4,Params!$B$5,Params!$B$6),1)))</f>
        <v/>
      </c>
      <c r="P832" s="9">
        <f>IF(D832&lt;=1-Params!$B$7,0,ROUND(_xlfn.GAMMA.INV((D832-(1-Params!$B$7))/Params!$B$7,Params!$B$8,Params!$B$9),3))</f>
        <v/>
      </c>
      <c r="Q832" s="9">
        <f>IF(E832&lt;=1-Params!$B$4,0,MAX(0.1,ROUND(_xlfn.GAMMA.INV((E832-(1-Params!$B$4))/Params!$B$4,Params!$B$5,Params!$B$6),1)))</f>
        <v/>
      </c>
      <c r="R832" s="9">
        <f>IF(F832&lt;=1-Params!$B$7,0,ROUND(_xlfn.GAMMA.INV((F832-(1-Params!$B$7))/Params!$B$7,Params!$B$8,Params!$B$9),3))</f>
        <v/>
      </c>
      <c r="S832" s="9">
        <f>IF(G832&lt;=1-Params!$B$7,0,ROUND((Params!$B$10+Params!$B$11*G832^Params!$B$12)*_xlfn.GAMMA.INV((G832-(1-Params!$B$7))/Params!$B$7,Params!$B$8,Params!$B$9),3))</f>
        <v/>
      </c>
      <c r="T832" s="9">
        <f>IF(H832&lt;=1-Params!$B$4,0,MAX(0.1,ROUND((Params!$B$10+Params!$B$11*H832^Params!$B$12)*_xlfn.GAMMA.INV((H832-(1-Params!$B$4))/Params!$B$4,Params!$B$5,Params!$B$6),1)))</f>
        <v/>
      </c>
      <c r="U832" s="9">
        <f>ROUND(_xlfn.NORM.INV(I832,Params!$B$13,Params!$B$14),1)</f>
        <v/>
      </c>
      <c r="V832" s="9">
        <f>ROUND(_xlfn.NORM.INV(J832,Params!$B$15,Params!$B$16),2)</f>
        <v/>
      </c>
      <c r="W832" s="9">
        <f>ROUND(_xlfn.NORM.INV(K832,Params!$B$13,Params!$B$14),1)</f>
        <v/>
      </c>
      <c r="X832" s="9">
        <f>ROUND(_xlfn.NORM.INV(L832,Params!$B$15,Params!$B$16),2)</f>
        <v/>
      </c>
      <c r="Y832" s="9">
        <f>ROUND(_xlfn.NORM.INV(M832,Params!$B$15,Params!$B$16)+Params!$B$17+Params!$B$18*M832,2)</f>
        <v/>
      </c>
      <c r="Z832" s="9">
        <f>ROUND(_xlfn.NORM.INV(N832,Params!$B$13,Params!$B$14)+Params!$B$17+Params!$B$18*N832,1)</f>
        <v/>
      </c>
    </row>
    <row r="833">
      <c r="A833" s="11" t="n">
        <v>832</v>
      </c>
      <c r="B833" s="12">
        <f>INT((A833-1)/122)+1</f>
        <v/>
      </c>
      <c r="C833" s="13" t="n">
        <v>0.142366</v>
      </c>
      <c r="D833" s="13" t="n">
        <v>0.867886</v>
      </c>
      <c r="E833" s="13" t="n">
        <v>0.29528</v>
      </c>
      <c r="F833" s="13" t="n">
        <v>0.616927</v>
      </c>
      <c r="G833" s="13" t="n">
        <v>0.220698</v>
      </c>
      <c r="H833" s="13" t="n">
        <v>0.243802</v>
      </c>
      <c r="I833" s="13" t="n">
        <v>0.253444</v>
      </c>
      <c r="J833" s="13" t="n">
        <v>0.67262</v>
      </c>
      <c r="K833" s="13" t="n">
        <v>0.313999</v>
      </c>
      <c r="L833" s="13" t="n">
        <v>0.811437</v>
      </c>
      <c r="M833" s="13" t="n">
        <v>0.966956</v>
      </c>
      <c r="N833" s="13" t="n">
        <v>0.779706</v>
      </c>
      <c r="O833" s="9">
        <f>IF(C833&lt;=1-Params!$B$4,0,MAX(0.1,ROUND(_xlfn.GAMMA.INV((C833-(1-Params!$B$4))/Params!$B$4,Params!$B$5,Params!$B$6),1)))</f>
        <v/>
      </c>
      <c r="P833" s="9">
        <f>IF(D833&lt;=1-Params!$B$7,0,ROUND(_xlfn.GAMMA.INV((D833-(1-Params!$B$7))/Params!$B$7,Params!$B$8,Params!$B$9),3))</f>
        <v/>
      </c>
      <c r="Q833" s="9">
        <f>IF(E833&lt;=1-Params!$B$4,0,MAX(0.1,ROUND(_xlfn.GAMMA.INV((E833-(1-Params!$B$4))/Params!$B$4,Params!$B$5,Params!$B$6),1)))</f>
        <v/>
      </c>
      <c r="R833" s="9">
        <f>IF(F833&lt;=1-Params!$B$7,0,ROUND(_xlfn.GAMMA.INV((F833-(1-Params!$B$7))/Params!$B$7,Params!$B$8,Params!$B$9),3))</f>
        <v/>
      </c>
      <c r="S833" s="9">
        <f>IF(G833&lt;=1-Params!$B$7,0,ROUND((Params!$B$10+Params!$B$11*G833^Params!$B$12)*_xlfn.GAMMA.INV((G833-(1-Params!$B$7))/Params!$B$7,Params!$B$8,Params!$B$9),3))</f>
        <v/>
      </c>
      <c r="T833" s="9">
        <f>IF(H833&lt;=1-Params!$B$4,0,MAX(0.1,ROUND((Params!$B$10+Params!$B$11*H833^Params!$B$12)*_xlfn.GAMMA.INV((H833-(1-Params!$B$4))/Params!$B$4,Params!$B$5,Params!$B$6),1)))</f>
        <v/>
      </c>
      <c r="U833" s="9">
        <f>ROUND(_xlfn.NORM.INV(I833,Params!$B$13,Params!$B$14),1)</f>
        <v/>
      </c>
      <c r="V833" s="9">
        <f>ROUND(_xlfn.NORM.INV(J833,Params!$B$15,Params!$B$16),2)</f>
        <v/>
      </c>
      <c r="W833" s="9">
        <f>ROUND(_xlfn.NORM.INV(K833,Params!$B$13,Params!$B$14),1)</f>
        <v/>
      </c>
      <c r="X833" s="9">
        <f>ROUND(_xlfn.NORM.INV(L833,Params!$B$15,Params!$B$16),2)</f>
        <v/>
      </c>
      <c r="Y833" s="9">
        <f>ROUND(_xlfn.NORM.INV(M833,Params!$B$15,Params!$B$16)+Params!$B$17+Params!$B$18*M833,2)</f>
        <v/>
      </c>
      <c r="Z833" s="9">
        <f>ROUND(_xlfn.NORM.INV(N833,Params!$B$13,Params!$B$14)+Params!$B$17+Params!$B$18*N833,1)</f>
        <v/>
      </c>
    </row>
    <row r="834">
      <c r="A834" s="11" t="n">
        <v>833</v>
      </c>
      <c r="B834" s="12">
        <f>INT((A834-1)/122)+1</f>
        <v/>
      </c>
      <c r="C834" s="13" t="n">
        <v>0.8160849999999999</v>
      </c>
      <c r="D834" s="13" t="n">
        <v>0.5030559999999999</v>
      </c>
      <c r="E834" s="13" t="n">
        <v>0.562141</v>
      </c>
      <c r="F834" s="13" t="n">
        <v>0.955268</v>
      </c>
      <c r="G834" s="13" t="n">
        <v>0.527339</v>
      </c>
      <c r="H834" s="13" t="n">
        <v>0.807324</v>
      </c>
      <c r="I834" s="13" t="n">
        <v>0.029622</v>
      </c>
      <c r="J834" s="13" t="n">
        <v>0.60472</v>
      </c>
      <c r="K834" s="13" t="n">
        <v>0.786042</v>
      </c>
      <c r="L834" s="13" t="n">
        <v>0.801016</v>
      </c>
      <c r="M834" s="13" t="n">
        <v>0.738532</v>
      </c>
      <c r="N834" s="13" t="n">
        <v>0.370935</v>
      </c>
      <c r="O834" s="9">
        <f>IF(C834&lt;=1-Params!$B$4,0,MAX(0.1,ROUND(_xlfn.GAMMA.INV((C834-(1-Params!$B$4))/Params!$B$4,Params!$B$5,Params!$B$6),1)))</f>
        <v/>
      </c>
      <c r="P834" s="9">
        <f>IF(D834&lt;=1-Params!$B$7,0,ROUND(_xlfn.GAMMA.INV((D834-(1-Params!$B$7))/Params!$B$7,Params!$B$8,Params!$B$9),3))</f>
        <v/>
      </c>
      <c r="Q834" s="9">
        <f>IF(E834&lt;=1-Params!$B$4,0,MAX(0.1,ROUND(_xlfn.GAMMA.INV((E834-(1-Params!$B$4))/Params!$B$4,Params!$B$5,Params!$B$6),1)))</f>
        <v/>
      </c>
      <c r="R834" s="9">
        <f>IF(F834&lt;=1-Params!$B$7,0,ROUND(_xlfn.GAMMA.INV((F834-(1-Params!$B$7))/Params!$B$7,Params!$B$8,Params!$B$9),3))</f>
        <v/>
      </c>
      <c r="S834" s="9">
        <f>IF(G834&lt;=1-Params!$B$7,0,ROUND((Params!$B$10+Params!$B$11*G834^Params!$B$12)*_xlfn.GAMMA.INV((G834-(1-Params!$B$7))/Params!$B$7,Params!$B$8,Params!$B$9),3))</f>
        <v/>
      </c>
      <c r="T834" s="9">
        <f>IF(H834&lt;=1-Params!$B$4,0,MAX(0.1,ROUND((Params!$B$10+Params!$B$11*H834^Params!$B$12)*_xlfn.GAMMA.INV((H834-(1-Params!$B$4))/Params!$B$4,Params!$B$5,Params!$B$6),1)))</f>
        <v/>
      </c>
      <c r="U834" s="9">
        <f>ROUND(_xlfn.NORM.INV(I834,Params!$B$13,Params!$B$14),1)</f>
        <v/>
      </c>
      <c r="V834" s="9">
        <f>ROUND(_xlfn.NORM.INV(J834,Params!$B$15,Params!$B$16),2)</f>
        <v/>
      </c>
      <c r="W834" s="9">
        <f>ROUND(_xlfn.NORM.INV(K834,Params!$B$13,Params!$B$14),1)</f>
        <v/>
      </c>
      <c r="X834" s="9">
        <f>ROUND(_xlfn.NORM.INV(L834,Params!$B$15,Params!$B$16),2)</f>
        <v/>
      </c>
      <c r="Y834" s="9">
        <f>ROUND(_xlfn.NORM.INV(M834,Params!$B$15,Params!$B$16)+Params!$B$17+Params!$B$18*M834,2)</f>
        <v/>
      </c>
      <c r="Z834" s="9">
        <f>ROUND(_xlfn.NORM.INV(N834,Params!$B$13,Params!$B$14)+Params!$B$17+Params!$B$18*N834,1)</f>
        <v/>
      </c>
    </row>
    <row r="835">
      <c r="A835" s="11" t="n">
        <v>834</v>
      </c>
      <c r="B835" s="12">
        <f>INT((A835-1)/122)+1</f>
        <v/>
      </c>
      <c r="C835" s="13" t="n">
        <v>0.241046</v>
      </c>
      <c r="D835" s="13" t="n">
        <v>0.60532</v>
      </c>
      <c r="E835" s="13" t="n">
        <v>0.340053</v>
      </c>
      <c r="F835" s="13" t="n">
        <v>0.7483070000000001</v>
      </c>
      <c r="G835" s="13" t="n">
        <v>0.424138</v>
      </c>
      <c r="H835" s="13" t="n">
        <v>0.512362</v>
      </c>
      <c r="I835" s="13" t="n">
        <v>0.068163</v>
      </c>
      <c r="J835" s="13" t="n">
        <v>0.407056</v>
      </c>
      <c r="K835" s="13" t="n">
        <v>0.430795</v>
      </c>
      <c r="L835" s="13" t="n">
        <v>0.848498</v>
      </c>
      <c r="M835" s="13" t="n">
        <v>0.822999</v>
      </c>
      <c r="N835" s="13" t="n">
        <v>0.435578</v>
      </c>
      <c r="O835" s="9">
        <f>IF(C835&lt;=1-Params!$B$4,0,MAX(0.1,ROUND(_xlfn.GAMMA.INV((C835-(1-Params!$B$4))/Params!$B$4,Params!$B$5,Params!$B$6),1)))</f>
        <v/>
      </c>
      <c r="P835" s="9">
        <f>IF(D835&lt;=1-Params!$B$7,0,ROUND(_xlfn.GAMMA.INV((D835-(1-Params!$B$7))/Params!$B$7,Params!$B$8,Params!$B$9),3))</f>
        <v/>
      </c>
      <c r="Q835" s="9">
        <f>IF(E835&lt;=1-Params!$B$4,0,MAX(0.1,ROUND(_xlfn.GAMMA.INV((E835-(1-Params!$B$4))/Params!$B$4,Params!$B$5,Params!$B$6),1)))</f>
        <v/>
      </c>
      <c r="R835" s="9">
        <f>IF(F835&lt;=1-Params!$B$7,0,ROUND(_xlfn.GAMMA.INV((F835-(1-Params!$B$7))/Params!$B$7,Params!$B$8,Params!$B$9),3))</f>
        <v/>
      </c>
      <c r="S835" s="9">
        <f>IF(G835&lt;=1-Params!$B$7,0,ROUND((Params!$B$10+Params!$B$11*G835^Params!$B$12)*_xlfn.GAMMA.INV((G835-(1-Params!$B$7))/Params!$B$7,Params!$B$8,Params!$B$9),3))</f>
        <v/>
      </c>
      <c r="T835" s="9">
        <f>IF(H835&lt;=1-Params!$B$4,0,MAX(0.1,ROUND((Params!$B$10+Params!$B$11*H835^Params!$B$12)*_xlfn.GAMMA.INV((H835-(1-Params!$B$4))/Params!$B$4,Params!$B$5,Params!$B$6),1)))</f>
        <v/>
      </c>
      <c r="U835" s="9">
        <f>ROUND(_xlfn.NORM.INV(I835,Params!$B$13,Params!$B$14),1)</f>
        <v/>
      </c>
      <c r="V835" s="9">
        <f>ROUND(_xlfn.NORM.INV(J835,Params!$B$15,Params!$B$16),2)</f>
        <v/>
      </c>
      <c r="W835" s="9">
        <f>ROUND(_xlfn.NORM.INV(K835,Params!$B$13,Params!$B$14),1)</f>
        <v/>
      </c>
      <c r="X835" s="9">
        <f>ROUND(_xlfn.NORM.INV(L835,Params!$B$15,Params!$B$16),2)</f>
        <v/>
      </c>
      <c r="Y835" s="9">
        <f>ROUND(_xlfn.NORM.INV(M835,Params!$B$15,Params!$B$16)+Params!$B$17+Params!$B$18*M835,2)</f>
        <v/>
      </c>
      <c r="Z835" s="9">
        <f>ROUND(_xlfn.NORM.INV(N835,Params!$B$13,Params!$B$14)+Params!$B$17+Params!$B$18*N835,1)</f>
        <v/>
      </c>
    </row>
    <row r="836">
      <c r="A836" s="11" t="n">
        <v>835</v>
      </c>
      <c r="B836" s="12">
        <f>INT((A836-1)/122)+1</f>
        <v/>
      </c>
      <c r="C836" s="13" t="n">
        <v>0.019283</v>
      </c>
      <c r="D836" s="13" t="n">
        <v>0.335158</v>
      </c>
      <c r="E836" s="13" t="n">
        <v>0.713909</v>
      </c>
      <c r="F836" s="13" t="n">
        <v>0.978955</v>
      </c>
      <c r="G836" s="13" t="n">
        <v>0.812358</v>
      </c>
      <c r="H836" s="13" t="n">
        <v>0.364646</v>
      </c>
      <c r="I836" s="13" t="n">
        <v>0.006853</v>
      </c>
      <c r="J836" s="13" t="n">
        <v>0.71182</v>
      </c>
      <c r="K836" s="13" t="n">
        <v>0.399406</v>
      </c>
      <c r="L836" s="13" t="n">
        <v>0.72011</v>
      </c>
      <c r="M836" s="13" t="n">
        <v>0.749151</v>
      </c>
      <c r="N836" s="13" t="n">
        <v>0.127114</v>
      </c>
      <c r="O836" s="9">
        <f>IF(C836&lt;=1-Params!$B$4,0,MAX(0.1,ROUND(_xlfn.GAMMA.INV((C836-(1-Params!$B$4))/Params!$B$4,Params!$B$5,Params!$B$6),1)))</f>
        <v/>
      </c>
      <c r="P836" s="9">
        <f>IF(D836&lt;=1-Params!$B$7,0,ROUND(_xlfn.GAMMA.INV((D836-(1-Params!$B$7))/Params!$B$7,Params!$B$8,Params!$B$9),3))</f>
        <v/>
      </c>
      <c r="Q836" s="9">
        <f>IF(E836&lt;=1-Params!$B$4,0,MAX(0.1,ROUND(_xlfn.GAMMA.INV((E836-(1-Params!$B$4))/Params!$B$4,Params!$B$5,Params!$B$6),1)))</f>
        <v/>
      </c>
      <c r="R836" s="9">
        <f>IF(F836&lt;=1-Params!$B$7,0,ROUND(_xlfn.GAMMA.INV((F836-(1-Params!$B$7))/Params!$B$7,Params!$B$8,Params!$B$9),3))</f>
        <v/>
      </c>
      <c r="S836" s="9">
        <f>IF(G836&lt;=1-Params!$B$7,0,ROUND((Params!$B$10+Params!$B$11*G836^Params!$B$12)*_xlfn.GAMMA.INV((G836-(1-Params!$B$7))/Params!$B$7,Params!$B$8,Params!$B$9),3))</f>
        <v/>
      </c>
      <c r="T836" s="9">
        <f>IF(H836&lt;=1-Params!$B$4,0,MAX(0.1,ROUND((Params!$B$10+Params!$B$11*H836^Params!$B$12)*_xlfn.GAMMA.INV((H836-(1-Params!$B$4))/Params!$B$4,Params!$B$5,Params!$B$6),1)))</f>
        <v/>
      </c>
      <c r="U836" s="9">
        <f>ROUND(_xlfn.NORM.INV(I836,Params!$B$13,Params!$B$14),1)</f>
        <v/>
      </c>
      <c r="V836" s="9">
        <f>ROUND(_xlfn.NORM.INV(J836,Params!$B$15,Params!$B$16),2)</f>
        <v/>
      </c>
      <c r="W836" s="9">
        <f>ROUND(_xlfn.NORM.INV(K836,Params!$B$13,Params!$B$14),1)</f>
        <v/>
      </c>
      <c r="X836" s="9">
        <f>ROUND(_xlfn.NORM.INV(L836,Params!$B$15,Params!$B$16),2)</f>
        <v/>
      </c>
      <c r="Y836" s="9">
        <f>ROUND(_xlfn.NORM.INV(M836,Params!$B$15,Params!$B$16)+Params!$B$17+Params!$B$18*M836,2)</f>
        <v/>
      </c>
      <c r="Z836" s="9">
        <f>ROUND(_xlfn.NORM.INV(N836,Params!$B$13,Params!$B$14)+Params!$B$17+Params!$B$18*N836,1)</f>
        <v/>
      </c>
    </row>
    <row r="837">
      <c r="A837" s="11" t="n">
        <v>836</v>
      </c>
      <c r="B837" s="12">
        <f>INT((A837-1)/122)+1</f>
        <v/>
      </c>
      <c r="C837" s="13" t="n">
        <v>0.036324</v>
      </c>
      <c r="D837" s="13" t="n">
        <v>0.793508</v>
      </c>
      <c r="E837" s="13" t="n">
        <v>0.831474</v>
      </c>
      <c r="F837" s="13" t="n">
        <v>0.706801</v>
      </c>
      <c r="G837" s="13" t="n">
        <v>0.735642</v>
      </c>
      <c r="H837" s="13" t="n">
        <v>0.07069599999999999</v>
      </c>
      <c r="I837" s="13" t="n">
        <v>0.053516</v>
      </c>
      <c r="J837" s="13" t="n">
        <v>0.516829</v>
      </c>
      <c r="K837" s="13" t="n">
        <v>0.585267</v>
      </c>
      <c r="L837" s="13" t="n">
        <v>0.507467</v>
      </c>
      <c r="M837" s="13" t="n">
        <v>0.204574</v>
      </c>
      <c r="N837" s="13" t="n">
        <v>0.034716</v>
      </c>
      <c r="O837" s="9">
        <f>IF(C837&lt;=1-Params!$B$4,0,MAX(0.1,ROUND(_xlfn.GAMMA.INV((C837-(1-Params!$B$4))/Params!$B$4,Params!$B$5,Params!$B$6),1)))</f>
        <v/>
      </c>
      <c r="P837" s="9">
        <f>IF(D837&lt;=1-Params!$B$7,0,ROUND(_xlfn.GAMMA.INV((D837-(1-Params!$B$7))/Params!$B$7,Params!$B$8,Params!$B$9),3))</f>
        <v/>
      </c>
      <c r="Q837" s="9">
        <f>IF(E837&lt;=1-Params!$B$4,0,MAX(0.1,ROUND(_xlfn.GAMMA.INV((E837-(1-Params!$B$4))/Params!$B$4,Params!$B$5,Params!$B$6),1)))</f>
        <v/>
      </c>
      <c r="R837" s="9">
        <f>IF(F837&lt;=1-Params!$B$7,0,ROUND(_xlfn.GAMMA.INV((F837-(1-Params!$B$7))/Params!$B$7,Params!$B$8,Params!$B$9),3))</f>
        <v/>
      </c>
      <c r="S837" s="9">
        <f>IF(G837&lt;=1-Params!$B$7,0,ROUND((Params!$B$10+Params!$B$11*G837^Params!$B$12)*_xlfn.GAMMA.INV((G837-(1-Params!$B$7))/Params!$B$7,Params!$B$8,Params!$B$9),3))</f>
        <v/>
      </c>
      <c r="T837" s="9">
        <f>IF(H837&lt;=1-Params!$B$4,0,MAX(0.1,ROUND((Params!$B$10+Params!$B$11*H837^Params!$B$12)*_xlfn.GAMMA.INV((H837-(1-Params!$B$4))/Params!$B$4,Params!$B$5,Params!$B$6),1)))</f>
        <v/>
      </c>
      <c r="U837" s="9">
        <f>ROUND(_xlfn.NORM.INV(I837,Params!$B$13,Params!$B$14),1)</f>
        <v/>
      </c>
      <c r="V837" s="9">
        <f>ROUND(_xlfn.NORM.INV(J837,Params!$B$15,Params!$B$16),2)</f>
        <v/>
      </c>
      <c r="W837" s="9">
        <f>ROUND(_xlfn.NORM.INV(K837,Params!$B$13,Params!$B$14),1)</f>
        <v/>
      </c>
      <c r="X837" s="9">
        <f>ROUND(_xlfn.NORM.INV(L837,Params!$B$15,Params!$B$16),2)</f>
        <v/>
      </c>
      <c r="Y837" s="9">
        <f>ROUND(_xlfn.NORM.INV(M837,Params!$B$15,Params!$B$16)+Params!$B$17+Params!$B$18*M837,2)</f>
        <v/>
      </c>
      <c r="Z837" s="9">
        <f>ROUND(_xlfn.NORM.INV(N837,Params!$B$13,Params!$B$14)+Params!$B$17+Params!$B$18*N837,1)</f>
        <v/>
      </c>
    </row>
    <row r="838">
      <c r="A838" s="11" t="n">
        <v>837</v>
      </c>
      <c r="B838" s="12">
        <f>INT((A838-1)/122)+1</f>
        <v/>
      </c>
      <c r="C838" s="13" t="n">
        <v>0.046347</v>
      </c>
      <c r="D838" s="13" t="n">
        <v>0.665285</v>
      </c>
      <c r="E838" s="13" t="n">
        <v>0.987995</v>
      </c>
      <c r="F838" s="13" t="n">
        <v>0.615887</v>
      </c>
      <c r="G838" s="13" t="n">
        <v>0.762087</v>
      </c>
      <c r="H838" s="13" t="n">
        <v>0.014822</v>
      </c>
      <c r="I838" s="13" t="n">
        <v>0.297802</v>
      </c>
      <c r="J838" s="13" t="n">
        <v>0.482345</v>
      </c>
      <c r="K838" s="13" t="n">
        <v>0.676345</v>
      </c>
      <c r="L838" s="13" t="n">
        <v>0.236981</v>
      </c>
      <c r="M838" s="13" t="n">
        <v>0.065719</v>
      </c>
      <c r="N838" s="13" t="n">
        <v>0.151495</v>
      </c>
      <c r="O838" s="9">
        <f>IF(C838&lt;=1-Params!$B$4,0,MAX(0.1,ROUND(_xlfn.GAMMA.INV((C838-(1-Params!$B$4))/Params!$B$4,Params!$B$5,Params!$B$6),1)))</f>
        <v/>
      </c>
      <c r="P838" s="9">
        <f>IF(D838&lt;=1-Params!$B$7,0,ROUND(_xlfn.GAMMA.INV((D838-(1-Params!$B$7))/Params!$B$7,Params!$B$8,Params!$B$9),3))</f>
        <v/>
      </c>
      <c r="Q838" s="9">
        <f>IF(E838&lt;=1-Params!$B$4,0,MAX(0.1,ROUND(_xlfn.GAMMA.INV((E838-(1-Params!$B$4))/Params!$B$4,Params!$B$5,Params!$B$6),1)))</f>
        <v/>
      </c>
      <c r="R838" s="9">
        <f>IF(F838&lt;=1-Params!$B$7,0,ROUND(_xlfn.GAMMA.INV((F838-(1-Params!$B$7))/Params!$B$7,Params!$B$8,Params!$B$9),3))</f>
        <v/>
      </c>
      <c r="S838" s="9">
        <f>IF(G838&lt;=1-Params!$B$7,0,ROUND((Params!$B$10+Params!$B$11*G838^Params!$B$12)*_xlfn.GAMMA.INV((G838-(1-Params!$B$7))/Params!$B$7,Params!$B$8,Params!$B$9),3))</f>
        <v/>
      </c>
      <c r="T838" s="9">
        <f>IF(H838&lt;=1-Params!$B$4,0,MAX(0.1,ROUND((Params!$B$10+Params!$B$11*H838^Params!$B$12)*_xlfn.GAMMA.INV((H838-(1-Params!$B$4))/Params!$B$4,Params!$B$5,Params!$B$6),1)))</f>
        <v/>
      </c>
      <c r="U838" s="9">
        <f>ROUND(_xlfn.NORM.INV(I838,Params!$B$13,Params!$B$14),1)</f>
        <v/>
      </c>
      <c r="V838" s="9">
        <f>ROUND(_xlfn.NORM.INV(J838,Params!$B$15,Params!$B$16),2)</f>
        <v/>
      </c>
      <c r="W838" s="9">
        <f>ROUND(_xlfn.NORM.INV(K838,Params!$B$13,Params!$B$14),1)</f>
        <v/>
      </c>
      <c r="X838" s="9">
        <f>ROUND(_xlfn.NORM.INV(L838,Params!$B$15,Params!$B$16),2)</f>
        <v/>
      </c>
      <c r="Y838" s="9">
        <f>ROUND(_xlfn.NORM.INV(M838,Params!$B$15,Params!$B$16)+Params!$B$17+Params!$B$18*M838,2)</f>
        <v/>
      </c>
      <c r="Z838" s="9">
        <f>ROUND(_xlfn.NORM.INV(N838,Params!$B$13,Params!$B$14)+Params!$B$17+Params!$B$18*N838,1)</f>
        <v/>
      </c>
    </row>
    <row r="839">
      <c r="A839" s="11" t="n">
        <v>838</v>
      </c>
      <c r="B839" s="12">
        <f>INT((A839-1)/122)+1</f>
        <v/>
      </c>
      <c r="C839" s="13" t="n">
        <v>0.069671</v>
      </c>
      <c r="D839" s="13" t="n">
        <v>0.530101</v>
      </c>
      <c r="E839" s="13" t="n">
        <v>0.532293</v>
      </c>
      <c r="F839" s="13" t="n">
        <v>0.46299</v>
      </c>
      <c r="G839" s="13" t="n">
        <v>0.091132</v>
      </c>
      <c r="H839" s="13" t="n">
        <v>0.40752</v>
      </c>
      <c r="I839" s="13" t="n">
        <v>0.774945</v>
      </c>
      <c r="J839" s="13" t="n">
        <v>0.872341</v>
      </c>
      <c r="K839" s="13" t="n">
        <v>0.655075</v>
      </c>
      <c r="L839" s="13" t="n">
        <v>0.48511</v>
      </c>
      <c r="M839" s="13" t="n">
        <v>0.146379</v>
      </c>
      <c r="N839" s="13" t="n">
        <v>0.143114</v>
      </c>
      <c r="O839" s="9">
        <f>IF(C839&lt;=1-Params!$B$4,0,MAX(0.1,ROUND(_xlfn.GAMMA.INV((C839-(1-Params!$B$4))/Params!$B$4,Params!$B$5,Params!$B$6),1)))</f>
        <v/>
      </c>
      <c r="P839" s="9">
        <f>IF(D839&lt;=1-Params!$B$7,0,ROUND(_xlfn.GAMMA.INV((D839-(1-Params!$B$7))/Params!$B$7,Params!$B$8,Params!$B$9),3))</f>
        <v/>
      </c>
      <c r="Q839" s="9">
        <f>IF(E839&lt;=1-Params!$B$4,0,MAX(0.1,ROUND(_xlfn.GAMMA.INV((E839-(1-Params!$B$4))/Params!$B$4,Params!$B$5,Params!$B$6),1)))</f>
        <v/>
      </c>
      <c r="R839" s="9">
        <f>IF(F839&lt;=1-Params!$B$7,0,ROUND(_xlfn.GAMMA.INV((F839-(1-Params!$B$7))/Params!$B$7,Params!$B$8,Params!$B$9),3))</f>
        <v/>
      </c>
      <c r="S839" s="9">
        <f>IF(G839&lt;=1-Params!$B$7,0,ROUND((Params!$B$10+Params!$B$11*G839^Params!$B$12)*_xlfn.GAMMA.INV((G839-(1-Params!$B$7))/Params!$B$7,Params!$B$8,Params!$B$9),3))</f>
        <v/>
      </c>
      <c r="T839" s="9">
        <f>IF(H839&lt;=1-Params!$B$4,0,MAX(0.1,ROUND((Params!$B$10+Params!$B$11*H839^Params!$B$12)*_xlfn.GAMMA.INV((H839-(1-Params!$B$4))/Params!$B$4,Params!$B$5,Params!$B$6),1)))</f>
        <v/>
      </c>
      <c r="U839" s="9">
        <f>ROUND(_xlfn.NORM.INV(I839,Params!$B$13,Params!$B$14),1)</f>
        <v/>
      </c>
      <c r="V839" s="9">
        <f>ROUND(_xlfn.NORM.INV(J839,Params!$B$15,Params!$B$16),2)</f>
        <v/>
      </c>
      <c r="W839" s="9">
        <f>ROUND(_xlfn.NORM.INV(K839,Params!$B$13,Params!$B$14),1)</f>
        <v/>
      </c>
      <c r="X839" s="9">
        <f>ROUND(_xlfn.NORM.INV(L839,Params!$B$15,Params!$B$16),2)</f>
        <v/>
      </c>
      <c r="Y839" s="9">
        <f>ROUND(_xlfn.NORM.INV(M839,Params!$B$15,Params!$B$16)+Params!$B$17+Params!$B$18*M839,2)</f>
        <v/>
      </c>
      <c r="Z839" s="9">
        <f>ROUND(_xlfn.NORM.INV(N839,Params!$B$13,Params!$B$14)+Params!$B$17+Params!$B$18*N839,1)</f>
        <v/>
      </c>
    </row>
    <row r="840">
      <c r="A840" s="11" t="n">
        <v>839</v>
      </c>
      <c r="B840" s="12">
        <f>INT((A840-1)/122)+1</f>
        <v/>
      </c>
      <c r="C840" s="13" t="n">
        <v>0.876528</v>
      </c>
      <c r="D840" s="13" t="n">
        <v>0.700178</v>
      </c>
      <c r="E840" s="13" t="n">
        <v>0.049894</v>
      </c>
      <c r="F840" s="13" t="n">
        <v>0.6180020000000001</v>
      </c>
      <c r="G840" s="13" t="n">
        <v>0.311621</v>
      </c>
      <c r="H840" s="13" t="n">
        <v>0.7639359999999999</v>
      </c>
      <c r="I840" s="13" t="n">
        <v>0.111967</v>
      </c>
      <c r="J840" s="13" t="n">
        <v>0.528173</v>
      </c>
      <c r="K840" s="13" t="n">
        <v>0.344997</v>
      </c>
      <c r="L840" s="13" t="n">
        <v>0.301601</v>
      </c>
      <c r="M840" s="13" t="n">
        <v>0.289416</v>
      </c>
      <c r="N840" s="13" t="n">
        <v>0.024821</v>
      </c>
      <c r="O840" s="9">
        <f>IF(C840&lt;=1-Params!$B$4,0,MAX(0.1,ROUND(_xlfn.GAMMA.INV((C840-(1-Params!$B$4))/Params!$B$4,Params!$B$5,Params!$B$6),1)))</f>
        <v/>
      </c>
      <c r="P840" s="9">
        <f>IF(D840&lt;=1-Params!$B$7,0,ROUND(_xlfn.GAMMA.INV((D840-(1-Params!$B$7))/Params!$B$7,Params!$B$8,Params!$B$9),3))</f>
        <v/>
      </c>
      <c r="Q840" s="9">
        <f>IF(E840&lt;=1-Params!$B$4,0,MAX(0.1,ROUND(_xlfn.GAMMA.INV((E840-(1-Params!$B$4))/Params!$B$4,Params!$B$5,Params!$B$6),1)))</f>
        <v/>
      </c>
      <c r="R840" s="9">
        <f>IF(F840&lt;=1-Params!$B$7,0,ROUND(_xlfn.GAMMA.INV((F840-(1-Params!$B$7))/Params!$B$7,Params!$B$8,Params!$B$9),3))</f>
        <v/>
      </c>
      <c r="S840" s="9">
        <f>IF(G840&lt;=1-Params!$B$7,0,ROUND((Params!$B$10+Params!$B$11*G840^Params!$B$12)*_xlfn.GAMMA.INV((G840-(1-Params!$B$7))/Params!$B$7,Params!$B$8,Params!$B$9),3))</f>
        <v/>
      </c>
      <c r="T840" s="9">
        <f>IF(H840&lt;=1-Params!$B$4,0,MAX(0.1,ROUND((Params!$B$10+Params!$B$11*H840^Params!$B$12)*_xlfn.GAMMA.INV((H840-(1-Params!$B$4))/Params!$B$4,Params!$B$5,Params!$B$6),1)))</f>
        <v/>
      </c>
      <c r="U840" s="9">
        <f>ROUND(_xlfn.NORM.INV(I840,Params!$B$13,Params!$B$14),1)</f>
        <v/>
      </c>
      <c r="V840" s="9">
        <f>ROUND(_xlfn.NORM.INV(J840,Params!$B$15,Params!$B$16),2)</f>
        <v/>
      </c>
      <c r="W840" s="9">
        <f>ROUND(_xlfn.NORM.INV(K840,Params!$B$13,Params!$B$14),1)</f>
        <v/>
      </c>
      <c r="X840" s="9">
        <f>ROUND(_xlfn.NORM.INV(L840,Params!$B$15,Params!$B$16),2)</f>
        <v/>
      </c>
      <c r="Y840" s="9">
        <f>ROUND(_xlfn.NORM.INV(M840,Params!$B$15,Params!$B$16)+Params!$B$17+Params!$B$18*M840,2)</f>
        <v/>
      </c>
      <c r="Z840" s="9">
        <f>ROUND(_xlfn.NORM.INV(N840,Params!$B$13,Params!$B$14)+Params!$B$17+Params!$B$18*N840,1)</f>
        <v/>
      </c>
    </row>
    <row r="841">
      <c r="A841" s="11" t="n">
        <v>840</v>
      </c>
      <c r="B841" s="12">
        <f>INT((A841-1)/122)+1</f>
        <v/>
      </c>
      <c r="C841" s="13" t="n">
        <v>0.882587</v>
      </c>
      <c r="D841" s="13" t="n">
        <v>0.287697</v>
      </c>
      <c r="E841" s="13" t="n">
        <v>0.390089</v>
      </c>
      <c r="F841" s="13" t="n">
        <v>0.818043</v>
      </c>
      <c r="G841" s="13" t="n">
        <v>0.036647</v>
      </c>
      <c r="H841" s="13" t="n">
        <v>0.168359</v>
      </c>
      <c r="I841" s="13" t="n">
        <v>0.169251</v>
      </c>
      <c r="J841" s="13" t="n">
        <v>0.391894</v>
      </c>
      <c r="K841" s="13" t="n">
        <v>0.374815</v>
      </c>
      <c r="L841" s="13" t="n">
        <v>0.238692</v>
      </c>
      <c r="M841" s="13" t="n">
        <v>0.256114</v>
      </c>
      <c r="N841" s="13" t="n">
        <v>0.396946</v>
      </c>
      <c r="O841" s="9">
        <f>IF(C841&lt;=1-Params!$B$4,0,MAX(0.1,ROUND(_xlfn.GAMMA.INV((C841-(1-Params!$B$4))/Params!$B$4,Params!$B$5,Params!$B$6),1)))</f>
        <v/>
      </c>
      <c r="P841" s="9">
        <f>IF(D841&lt;=1-Params!$B$7,0,ROUND(_xlfn.GAMMA.INV((D841-(1-Params!$B$7))/Params!$B$7,Params!$B$8,Params!$B$9),3))</f>
        <v/>
      </c>
      <c r="Q841" s="9">
        <f>IF(E841&lt;=1-Params!$B$4,0,MAX(0.1,ROUND(_xlfn.GAMMA.INV((E841-(1-Params!$B$4))/Params!$B$4,Params!$B$5,Params!$B$6),1)))</f>
        <v/>
      </c>
      <c r="R841" s="9">
        <f>IF(F841&lt;=1-Params!$B$7,0,ROUND(_xlfn.GAMMA.INV((F841-(1-Params!$B$7))/Params!$B$7,Params!$B$8,Params!$B$9),3))</f>
        <v/>
      </c>
      <c r="S841" s="9">
        <f>IF(G841&lt;=1-Params!$B$7,0,ROUND((Params!$B$10+Params!$B$11*G841^Params!$B$12)*_xlfn.GAMMA.INV((G841-(1-Params!$B$7))/Params!$B$7,Params!$B$8,Params!$B$9),3))</f>
        <v/>
      </c>
      <c r="T841" s="9">
        <f>IF(H841&lt;=1-Params!$B$4,0,MAX(0.1,ROUND((Params!$B$10+Params!$B$11*H841^Params!$B$12)*_xlfn.GAMMA.INV((H841-(1-Params!$B$4))/Params!$B$4,Params!$B$5,Params!$B$6),1)))</f>
        <v/>
      </c>
      <c r="U841" s="9">
        <f>ROUND(_xlfn.NORM.INV(I841,Params!$B$13,Params!$B$14),1)</f>
        <v/>
      </c>
      <c r="V841" s="9">
        <f>ROUND(_xlfn.NORM.INV(J841,Params!$B$15,Params!$B$16),2)</f>
        <v/>
      </c>
      <c r="W841" s="9">
        <f>ROUND(_xlfn.NORM.INV(K841,Params!$B$13,Params!$B$14),1)</f>
        <v/>
      </c>
      <c r="X841" s="9">
        <f>ROUND(_xlfn.NORM.INV(L841,Params!$B$15,Params!$B$16),2)</f>
        <v/>
      </c>
      <c r="Y841" s="9">
        <f>ROUND(_xlfn.NORM.INV(M841,Params!$B$15,Params!$B$16)+Params!$B$17+Params!$B$18*M841,2)</f>
        <v/>
      </c>
      <c r="Z841" s="9">
        <f>ROUND(_xlfn.NORM.INV(N841,Params!$B$13,Params!$B$14)+Params!$B$17+Params!$B$18*N841,1)</f>
        <v/>
      </c>
    </row>
    <row r="842">
      <c r="A842" s="11" t="n">
        <v>841</v>
      </c>
      <c r="B842" s="12">
        <f>INT((A842-1)/122)+1</f>
        <v/>
      </c>
      <c r="C842" s="13" t="n">
        <v>0.337117</v>
      </c>
      <c r="D842" s="13" t="n">
        <v>0.7622370000000001</v>
      </c>
      <c r="E842" s="13" t="n">
        <v>0.512571</v>
      </c>
      <c r="F842" s="13" t="n">
        <v>0.8504699999999999</v>
      </c>
      <c r="G842" s="13" t="n">
        <v>0.394924</v>
      </c>
      <c r="H842" s="13" t="n">
        <v>0.005457</v>
      </c>
      <c r="I842" s="13" t="n">
        <v>0.182122</v>
      </c>
      <c r="J842" s="13" t="n">
        <v>0.576499</v>
      </c>
      <c r="K842" s="13" t="n">
        <v>0.586882</v>
      </c>
      <c r="L842" s="13" t="n">
        <v>0.298985</v>
      </c>
      <c r="M842" s="13" t="n">
        <v>0.295553</v>
      </c>
      <c r="N842" s="13" t="n">
        <v>0.389042</v>
      </c>
      <c r="O842" s="9">
        <f>IF(C842&lt;=1-Params!$B$4,0,MAX(0.1,ROUND(_xlfn.GAMMA.INV((C842-(1-Params!$B$4))/Params!$B$4,Params!$B$5,Params!$B$6),1)))</f>
        <v/>
      </c>
      <c r="P842" s="9">
        <f>IF(D842&lt;=1-Params!$B$7,0,ROUND(_xlfn.GAMMA.INV((D842-(1-Params!$B$7))/Params!$B$7,Params!$B$8,Params!$B$9),3))</f>
        <v/>
      </c>
      <c r="Q842" s="9">
        <f>IF(E842&lt;=1-Params!$B$4,0,MAX(0.1,ROUND(_xlfn.GAMMA.INV((E842-(1-Params!$B$4))/Params!$B$4,Params!$B$5,Params!$B$6),1)))</f>
        <v/>
      </c>
      <c r="R842" s="9">
        <f>IF(F842&lt;=1-Params!$B$7,0,ROUND(_xlfn.GAMMA.INV((F842-(1-Params!$B$7))/Params!$B$7,Params!$B$8,Params!$B$9),3))</f>
        <v/>
      </c>
      <c r="S842" s="9">
        <f>IF(G842&lt;=1-Params!$B$7,0,ROUND((Params!$B$10+Params!$B$11*G842^Params!$B$12)*_xlfn.GAMMA.INV((G842-(1-Params!$B$7))/Params!$B$7,Params!$B$8,Params!$B$9),3))</f>
        <v/>
      </c>
      <c r="T842" s="9">
        <f>IF(H842&lt;=1-Params!$B$4,0,MAX(0.1,ROUND((Params!$B$10+Params!$B$11*H842^Params!$B$12)*_xlfn.GAMMA.INV((H842-(1-Params!$B$4))/Params!$B$4,Params!$B$5,Params!$B$6),1)))</f>
        <v/>
      </c>
      <c r="U842" s="9">
        <f>ROUND(_xlfn.NORM.INV(I842,Params!$B$13,Params!$B$14),1)</f>
        <v/>
      </c>
      <c r="V842" s="9">
        <f>ROUND(_xlfn.NORM.INV(J842,Params!$B$15,Params!$B$16),2)</f>
        <v/>
      </c>
      <c r="W842" s="9">
        <f>ROUND(_xlfn.NORM.INV(K842,Params!$B$13,Params!$B$14),1)</f>
        <v/>
      </c>
      <c r="X842" s="9">
        <f>ROUND(_xlfn.NORM.INV(L842,Params!$B$15,Params!$B$16),2)</f>
        <v/>
      </c>
      <c r="Y842" s="9">
        <f>ROUND(_xlfn.NORM.INV(M842,Params!$B$15,Params!$B$16)+Params!$B$17+Params!$B$18*M842,2)</f>
        <v/>
      </c>
      <c r="Z842" s="9">
        <f>ROUND(_xlfn.NORM.INV(N842,Params!$B$13,Params!$B$14)+Params!$B$17+Params!$B$18*N842,1)</f>
        <v/>
      </c>
    </row>
    <row r="843">
      <c r="A843" s="11" t="n">
        <v>842</v>
      </c>
      <c r="B843" s="12">
        <f>INT((A843-1)/122)+1</f>
        <v/>
      </c>
      <c r="C843" s="13" t="n">
        <v>0.71956</v>
      </c>
      <c r="D843" s="13" t="n">
        <v>0.6990960000000001</v>
      </c>
      <c r="E843" s="13" t="n">
        <v>0.107821</v>
      </c>
      <c r="F843" s="13" t="n">
        <v>0.224779</v>
      </c>
      <c r="G843" s="13" t="n">
        <v>0.468681</v>
      </c>
      <c r="H843" s="13" t="n">
        <v>0.286349</v>
      </c>
      <c r="I843" s="13" t="n">
        <v>0.044432</v>
      </c>
      <c r="J843" s="13" t="n">
        <v>0.457874</v>
      </c>
      <c r="K843" s="13" t="n">
        <v>0.356695</v>
      </c>
      <c r="L843" s="13" t="n">
        <v>0.215673</v>
      </c>
      <c r="M843" s="13" t="n">
        <v>0.037319</v>
      </c>
      <c r="N843" s="13" t="n">
        <v>0.014818</v>
      </c>
      <c r="O843" s="9">
        <f>IF(C843&lt;=1-Params!$B$4,0,MAX(0.1,ROUND(_xlfn.GAMMA.INV((C843-(1-Params!$B$4))/Params!$B$4,Params!$B$5,Params!$B$6),1)))</f>
        <v/>
      </c>
      <c r="P843" s="9">
        <f>IF(D843&lt;=1-Params!$B$7,0,ROUND(_xlfn.GAMMA.INV((D843-(1-Params!$B$7))/Params!$B$7,Params!$B$8,Params!$B$9),3))</f>
        <v/>
      </c>
      <c r="Q843" s="9">
        <f>IF(E843&lt;=1-Params!$B$4,0,MAX(0.1,ROUND(_xlfn.GAMMA.INV((E843-(1-Params!$B$4))/Params!$B$4,Params!$B$5,Params!$B$6),1)))</f>
        <v/>
      </c>
      <c r="R843" s="9">
        <f>IF(F843&lt;=1-Params!$B$7,0,ROUND(_xlfn.GAMMA.INV((F843-(1-Params!$B$7))/Params!$B$7,Params!$B$8,Params!$B$9),3))</f>
        <v/>
      </c>
      <c r="S843" s="9">
        <f>IF(G843&lt;=1-Params!$B$7,0,ROUND((Params!$B$10+Params!$B$11*G843^Params!$B$12)*_xlfn.GAMMA.INV((G843-(1-Params!$B$7))/Params!$B$7,Params!$B$8,Params!$B$9),3))</f>
        <v/>
      </c>
      <c r="T843" s="9">
        <f>IF(H843&lt;=1-Params!$B$4,0,MAX(0.1,ROUND((Params!$B$10+Params!$B$11*H843^Params!$B$12)*_xlfn.GAMMA.INV((H843-(1-Params!$B$4))/Params!$B$4,Params!$B$5,Params!$B$6),1)))</f>
        <v/>
      </c>
      <c r="U843" s="9">
        <f>ROUND(_xlfn.NORM.INV(I843,Params!$B$13,Params!$B$14),1)</f>
        <v/>
      </c>
      <c r="V843" s="9">
        <f>ROUND(_xlfn.NORM.INV(J843,Params!$B$15,Params!$B$16),2)</f>
        <v/>
      </c>
      <c r="W843" s="9">
        <f>ROUND(_xlfn.NORM.INV(K843,Params!$B$13,Params!$B$14),1)</f>
        <v/>
      </c>
      <c r="X843" s="9">
        <f>ROUND(_xlfn.NORM.INV(L843,Params!$B$15,Params!$B$16),2)</f>
        <v/>
      </c>
      <c r="Y843" s="9">
        <f>ROUND(_xlfn.NORM.INV(M843,Params!$B$15,Params!$B$16)+Params!$B$17+Params!$B$18*M843,2)</f>
        <v/>
      </c>
      <c r="Z843" s="9">
        <f>ROUND(_xlfn.NORM.INV(N843,Params!$B$13,Params!$B$14)+Params!$B$17+Params!$B$18*N843,1)</f>
        <v/>
      </c>
    </row>
    <row r="844">
      <c r="A844" s="11" t="n">
        <v>843</v>
      </c>
      <c r="B844" s="12">
        <f>INT((A844-1)/122)+1</f>
        <v/>
      </c>
      <c r="C844" s="13" t="n">
        <v>0.463174</v>
      </c>
      <c r="D844" s="13" t="n">
        <v>0.681518</v>
      </c>
      <c r="E844" s="13" t="n">
        <v>0.642359</v>
      </c>
      <c r="F844" s="13" t="n">
        <v>0.036683</v>
      </c>
      <c r="G844" s="13" t="n">
        <v>0.160491</v>
      </c>
      <c r="H844" s="13" t="n">
        <v>0.869078</v>
      </c>
      <c r="I844" s="13" t="n">
        <v>0.148834</v>
      </c>
      <c r="J844" s="13" t="n">
        <v>0.48628</v>
      </c>
      <c r="K844" s="13" t="n">
        <v>0.387407</v>
      </c>
      <c r="L844" s="13" t="n">
        <v>0.674339</v>
      </c>
      <c r="M844" s="13" t="n">
        <v>0.141401</v>
      </c>
      <c r="N844" s="13" t="n">
        <v>0.059671</v>
      </c>
      <c r="O844" s="9">
        <f>IF(C844&lt;=1-Params!$B$4,0,MAX(0.1,ROUND(_xlfn.GAMMA.INV((C844-(1-Params!$B$4))/Params!$B$4,Params!$B$5,Params!$B$6),1)))</f>
        <v/>
      </c>
      <c r="P844" s="9">
        <f>IF(D844&lt;=1-Params!$B$7,0,ROUND(_xlfn.GAMMA.INV((D844-(1-Params!$B$7))/Params!$B$7,Params!$B$8,Params!$B$9),3))</f>
        <v/>
      </c>
      <c r="Q844" s="9">
        <f>IF(E844&lt;=1-Params!$B$4,0,MAX(0.1,ROUND(_xlfn.GAMMA.INV((E844-(1-Params!$B$4))/Params!$B$4,Params!$B$5,Params!$B$6),1)))</f>
        <v/>
      </c>
      <c r="R844" s="9">
        <f>IF(F844&lt;=1-Params!$B$7,0,ROUND(_xlfn.GAMMA.INV((F844-(1-Params!$B$7))/Params!$B$7,Params!$B$8,Params!$B$9),3))</f>
        <v/>
      </c>
      <c r="S844" s="9">
        <f>IF(G844&lt;=1-Params!$B$7,0,ROUND((Params!$B$10+Params!$B$11*G844^Params!$B$12)*_xlfn.GAMMA.INV((G844-(1-Params!$B$7))/Params!$B$7,Params!$B$8,Params!$B$9),3))</f>
        <v/>
      </c>
      <c r="T844" s="9">
        <f>IF(H844&lt;=1-Params!$B$4,0,MAX(0.1,ROUND((Params!$B$10+Params!$B$11*H844^Params!$B$12)*_xlfn.GAMMA.INV((H844-(1-Params!$B$4))/Params!$B$4,Params!$B$5,Params!$B$6),1)))</f>
        <v/>
      </c>
      <c r="U844" s="9">
        <f>ROUND(_xlfn.NORM.INV(I844,Params!$B$13,Params!$B$14),1)</f>
        <v/>
      </c>
      <c r="V844" s="9">
        <f>ROUND(_xlfn.NORM.INV(J844,Params!$B$15,Params!$B$16),2)</f>
        <v/>
      </c>
      <c r="W844" s="9">
        <f>ROUND(_xlfn.NORM.INV(K844,Params!$B$13,Params!$B$14),1)</f>
        <v/>
      </c>
      <c r="X844" s="9">
        <f>ROUND(_xlfn.NORM.INV(L844,Params!$B$15,Params!$B$16),2)</f>
        <v/>
      </c>
      <c r="Y844" s="9">
        <f>ROUND(_xlfn.NORM.INV(M844,Params!$B$15,Params!$B$16)+Params!$B$17+Params!$B$18*M844,2)</f>
        <v/>
      </c>
      <c r="Z844" s="9">
        <f>ROUND(_xlfn.NORM.INV(N844,Params!$B$13,Params!$B$14)+Params!$B$17+Params!$B$18*N844,1)</f>
        <v/>
      </c>
    </row>
    <row r="845">
      <c r="A845" s="11" t="n">
        <v>844</v>
      </c>
      <c r="B845" s="12">
        <f>INT((A845-1)/122)+1</f>
        <v/>
      </c>
      <c r="C845" s="13" t="n">
        <v>0.76834</v>
      </c>
      <c r="D845" s="13" t="n">
        <v>0.672783</v>
      </c>
      <c r="E845" s="13" t="n">
        <v>0.434292</v>
      </c>
      <c r="F845" s="13" t="n">
        <v>0.001959</v>
      </c>
      <c r="G845" s="13" t="n">
        <v>0.121359</v>
      </c>
      <c r="H845" s="13" t="n">
        <v>0.787072</v>
      </c>
      <c r="I845" s="13" t="n">
        <v>0.343436</v>
      </c>
      <c r="J845" s="13" t="n">
        <v>0.607301</v>
      </c>
      <c r="K845" s="13" t="n">
        <v>0.385251</v>
      </c>
      <c r="L845" s="13" t="n">
        <v>0.897082</v>
      </c>
      <c r="M845" s="13" t="n">
        <v>0.37294</v>
      </c>
      <c r="N845" s="13" t="n">
        <v>0.241248</v>
      </c>
      <c r="O845" s="9">
        <f>IF(C845&lt;=1-Params!$B$4,0,MAX(0.1,ROUND(_xlfn.GAMMA.INV((C845-(1-Params!$B$4))/Params!$B$4,Params!$B$5,Params!$B$6),1)))</f>
        <v/>
      </c>
      <c r="P845" s="9">
        <f>IF(D845&lt;=1-Params!$B$7,0,ROUND(_xlfn.GAMMA.INV((D845-(1-Params!$B$7))/Params!$B$7,Params!$B$8,Params!$B$9),3))</f>
        <v/>
      </c>
      <c r="Q845" s="9">
        <f>IF(E845&lt;=1-Params!$B$4,0,MAX(0.1,ROUND(_xlfn.GAMMA.INV((E845-(1-Params!$B$4))/Params!$B$4,Params!$B$5,Params!$B$6),1)))</f>
        <v/>
      </c>
      <c r="R845" s="9">
        <f>IF(F845&lt;=1-Params!$B$7,0,ROUND(_xlfn.GAMMA.INV((F845-(1-Params!$B$7))/Params!$B$7,Params!$B$8,Params!$B$9),3))</f>
        <v/>
      </c>
      <c r="S845" s="9">
        <f>IF(G845&lt;=1-Params!$B$7,0,ROUND((Params!$B$10+Params!$B$11*G845^Params!$B$12)*_xlfn.GAMMA.INV((G845-(1-Params!$B$7))/Params!$B$7,Params!$B$8,Params!$B$9),3))</f>
        <v/>
      </c>
      <c r="T845" s="9">
        <f>IF(H845&lt;=1-Params!$B$4,0,MAX(0.1,ROUND((Params!$B$10+Params!$B$11*H845^Params!$B$12)*_xlfn.GAMMA.INV((H845-(1-Params!$B$4))/Params!$B$4,Params!$B$5,Params!$B$6),1)))</f>
        <v/>
      </c>
      <c r="U845" s="9">
        <f>ROUND(_xlfn.NORM.INV(I845,Params!$B$13,Params!$B$14),1)</f>
        <v/>
      </c>
      <c r="V845" s="9">
        <f>ROUND(_xlfn.NORM.INV(J845,Params!$B$15,Params!$B$16),2)</f>
        <v/>
      </c>
      <c r="W845" s="9">
        <f>ROUND(_xlfn.NORM.INV(K845,Params!$B$13,Params!$B$14),1)</f>
        <v/>
      </c>
      <c r="X845" s="9">
        <f>ROUND(_xlfn.NORM.INV(L845,Params!$B$15,Params!$B$16),2)</f>
        <v/>
      </c>
      <c r="Y845" s="9">
        <f>ROUND(_xlfn.NORM.INV(M845,Params!$B$15,Params!$B$16)+Params!$B$17+Params!$B$18*M845,2)</f>
        <v/>
      </c>
      <c r="Z845" s="9">
        <f>ROUND(_xlfn.NORM.INV(N845,Params!$B$13,Params!$B$14)+Params!$B$17+Params!$B$18*N845,1)</f>
        <v/>
      </c>
    </row>
    <row r="846">
      <c r="A846" s="11" t="n">
        <v>845</v>
      </c>
      <c r="B846" s="12">
        <f>INT((A846-1)/122)+1</f>
        <v/>
      </c>
      <c r="C846" s="13" t="n">
        <v>0.991664</v>
      </c>
      <c r="D846" s="13" t="n">
        <v>0.209055</v>
      </c>
      <c r="E846" s="13" t="n">
        <v>0.59298</v>
      </c>
      <c r="F846" s="13" t="n">
        <v>0.818249</v>
      </c>
      <c r="G846" s="13" t="n">
        <v>0.014996</v>
      </c>
      <c r="H846" s="13" t="n">
        <v>0.89075</v>
      </c>
      <c r="I846" s="13" t="n">
        <v>0.128385</v>
      </c>
      <c r="J846" s="13" t="n">
        <v>0.492867</v>
      </c>
      <c r="K846" s="13" t="n">
        <v>0.147564</v>
      </c>
      <c r="L846" s="13" t="n">
        <v>0.7689279999999999</v>
      </c>
      <c r="M846" s="13" t="n">
        <v>0.6437850000000001</v>
      </c>
      <c r="N846" s="13" t="n">
        <v>0.606511</v>
      </c>
      <c r="O846" s="9">
        <f>IF(C846&lt;=1-Params!$B$4,0,MAX(0.1,ROUND(_xlfn.GAMMA.INV((C846-(1-Params!$B$4))/Params!$B$4,Params!$B$5,Params!$B$6),1)))</f>
        <v/>
      </c>
      <c r="P846" s="9">
        <f>IF(D846&lt;=1-Params!$B$7,0,ROUND(_xlfn.GAMMA.INV((D846-(1-Params!$B$7))/Params!$B$7,Params!$B$8,Params!$B$9),3))</f>
        <v/>
      </c>
      <c r="Q846" s="9">
        <f>IF(E846&lt;=1-Params!$B$4,0,MAX(0.1,ROUND(_xlfn.GAMMA.INV((E846-(1-Params!$B$4))/Params!$B$4,Params!$B$5,Params!$B$6),1)))</f>
        <v/>
      </c>
      <c r="R846" s="9">
        <f>IF(F846&lt;=1-Params!$B$7,0,ROUND(_xlfn.GAMMA.INV((F846-(1-Params!$B$7))/Params!$B$7,Params!$B$8,Params!$B$9),3))</f>
        <v/>
      </c>
      <c r="S846" s="9">
        <f>IF(G846&lt;=1-Params!$B$7,0,ROUND((Params!$B$10+Params!$B$11*G846^Params!$B$12)*_xlfn.GAMMA.INV((G846-(1-Params!$B$7))/Params!$B$7,Params!$B$8,Params!$B$9),3))</f>
        <v/>
      </c>
      <c r="T846" s="9">
        <f>IF(H846&lt;=1-Params!$B$4,0,MAX(0.1,ROUND((Params!$B$10+Params!$B$11*H846^Params!$B$12)*_xlfn.GAMMA.INV((H846-(1-Params!$B$4))/Params!$B$4,Params!$B$5,Params!$B$6),1)))</f>
        <v/>
      </c>
      <c r="U846" s="9">
        <f>ROUND(_xlfn.NORM.INV(I846,Params!$B$13,Params!$B$14),1)</f>
        <v/>
      </c>
      <c r="V846" s="9">
        <f>ROUND(_xlfn.NORM.INV(J846,Params!$B$15,Params!$B$16),2)</f>
        <v/>
      </c>
      <c r="W846" s="9">
        <f>ROUND(_xlfn.NORM.INV(K846,Params!$B$13,Params!$B$14),1)</f>
        <v/>
      </c>
      <c r="X846" s="9">
        <f>ROUND(_xlfn.NORM.INV(L846,Params!$B$15,Params!$B$16),2)</f>
        <v/>
      </c>
      <c r="Y846" s="9">
        <f>ROUND(_xlfn.NORM.INV(M846,Params!$B$15,Params!$B$16)+Params!$B$17+Params!$B$18*M846,2)</f>
        <v/>
      </c>
      <c r="Z846" s="9">
        <f>ROUND(_xlfn.NORM.INV(N846,Params!$B$13,Params!$B$14)+Params!$B$17+Params!$B$18*N846,1)</f>
        <v/>
      </c>
    </row>
    <row r="847">
      <c r="A847" s="11" t="n">
        <v>846</v>
      </c>
      <c r="B847" s="12">
        <f>INT((A847-1)/122)+1</f>
        <v/>
      </c>
      <c r="C847" s="13" t="n">
        <v>0.8753570000000001</v>
      </c>
      <c r="D847" s="13" t="n">
        <v>0.519103</v>
      </c>
      <c r="E847" s="13" t="n">
        <v>0.257012</v>
      </c>
      <c r="F847" s="13" t="n">
        <v>0.946443</v>
      </c>
      <c r="G847" s="13" t="n">
        <v>0.052044</v>
      </c>
      <c r="H847" s="13" t="n">
        <v>0.780803</v>
      </c>
      <c r="I847" s="13" t="n">
        <v>0.257642</v>
      </c>
      <c r="J847" s="13" t="n">
        <v>0.64105</v>
      </c>
      <c r="K847" s="13" t="n">
        <v>0.069741</v>
      </c>
      <c r="L847" s="13" t="n">
        <v>0.658419</v>
      </c>
      <c r="M847" s="13" t="n">
        <v>0.909617</v>
      </c>
      <c r="N847" s="13" t="n">
        <v>0.435032</v>
      </c>
      <c r="O847" s="9">
        <f>IF(C847&lt;=1-Params!$B$4,0,MAX(0.1,ROUND(_xlfn.GAMMA.INV((C847-(1-Params!$B$4))/Params!$B$4,Params!$B$5,Params!$B$6),1)))</f>
        <v/>
      </c>
      <c r="P847" s="9">
        <f>IF(D847&lt;=1-Params!$B$7,0,ROUND(_xlfn.GAMMA.INV((D847-(1-Params!$B$7))/Params!$B$7,Params!$B$8,Params!$B$9),3))</f>
        <v/>
      </c>
      <c r="Q847" s="9">
        <f>IF(E847&lt;=1-Params!$B$4,0,MAX(0.1,ROUND(_xlfn.GAMMA.INV((E847-(1-Params!$B$4))/Params!$B$4,Params!$B$5,Params!$B$6),1)))</f>
        <v/>
      </c>
      <c r="R847" s="9">
        <f>IF(F847&lt;=1-Params!$B$7,0,ROUND(_xlfn.GAMMA.INV((F847-(1-Params!$B$7))/Params!$B$7,Params!$B$8,Params!$B$9),3))</f>
        <v/>
      </c>
      <c r="S847" s="9">
        <f>IF(G847&lt;=1-Params!$B$7,0,ROUND((Params!$B$10+Params!$B$11*G847^Params!$B$12)*_xlfn.GAMMA.INV((G847-(1-Params!$B$7))/Params!$B$7,Params!$B$8,Params!$B$9),3))</f>
        <v/>
      </c>
      <c r="T847" s="9">
        <f>IF(H847&lt;=1-Params!$B$4,0,MAX(0.1,ROUND((Params!$B$10+Params!$B$11*H847^Params!$B$12)*_xlfn.GAMMA.INV((H847-(1-Params!$B$4))/Params!$B$4,Params!$B$5,Params!$B$6),1)))</f>
        <v/>
      </c>
      <c r="U847" s="9">
        <f>ROUND(_xlfn.NORM.INV(I847,Params!$B$13,Params!$B$14),1)</f>
        <v/>
      </c>
      <c r="V847" s="9">
        <f>ROUND(_xlfn.NORM.INV(J847,Params!$B$15,Params!$B$16),2)</f>
        <v/>
      </c>
      <c r="W847" s="9">
        <f>ROUND(_xlfn.NORM.INV(K847,Params!$B$13,Params!$B$14),1)</f>
        <v/>
      </c>
      <c r="X847" s="9">
        <f>ROUND(_xlfn.NORM.INV(L847,Params!$B$15,Params!$B$16),2)</f>
        <v/>
      </c>
      <c r="Y847" s="9">
        <f>ROUND(_xlfn.NORM.INV(M847,Params!$B$15,Params!$B$16)+Params!$B$17+Params!$B$18*M847,2)</f>
        <v/>
      </c>
      <c r="Z847" s="9">
        <f>ROUND(_xlfn.NORM.INV(N847,Params!$B$13,Params!$B$14)+Params!$B$17+Params!$B$18*N847,1)</f>
        <v/>
      </c>
    </row>
    <row r="848">
      <c r="A848" s="11" t="n">
        <v>847</v>
      </c>
      <c r="B848" s="12">
        <f>INT((A848-1)/122)+1</f>
        <v/>
      </c>
      <c r="C848" s="13" t="n">
        <v>0.572191</v>
      </c>
      <c r="D848" s="13" t="n">
        <v>0.531748</v>
      </c>
      <c r="E848" s="13" t="n">
        <v>0.390171</v>
      </c>
      <c r="F848" s="13" t="n">
        <v>0.9914849999999999</v>
      </c>
      <c r="G848" s="13" t="n">
        <v>0.272111</v>
      </c>
      <c r="H848" s="13" t="n">
        <v>0.787062</v>
      </c>
      <c r="I848" s="13" t="n">
        <v>0.289304</v>
      </c>
      <c r="J848" s="13" t="n">
        <v>0.933905</v>
      </c>
      <c r="K848" s="13" t="n">
        <v>0.436797</v>
      </c>
      <c r="L848" s="13" t="n">
        <v>0.477304</v>
      </c>
      <c r="M848" s="13" t="n">
        <v>0.485629</v>
      </c>
      <c r="N848" s="13" t="n">
        <v>0.13485</v>
      </c>
      <c r="O848" s="9">
        <f>IF(C848&lt;=1-Params!$B$4,0,MAX(0.1,ROUND(_xlfn.GAMMA.INV((C848-(1-Params!$B$4))/Params!$B$4,Params!$B$5,Params!$B$6),1)))</f>
        <v/>
      </c>
      <c r="P848" s="9">
        <f>IF(D848&lt;=1-Params!$B$7,0,ROUND(_xlfn.GAMMA.INV((D848-(1-Params!$B$7))/Params!$B$7,Params!$B$8,Params!$B$9),3))</f>
        <v/>
      </c>
      <c r="Q848" s="9">
        <f>IF(E848&lt;=1-Params!$B$4,0,MAX(0.1,ROUND(_xlfn.GAMMA.INV((E848-(1-Params!$B$4))/Params!$B$4,Params!$B$5,Params!$B$6),1)))</f>
        <v/>
      </c>
      <c r="R848" s="9">
        <f>IF(F848&lt;=1-Params!$B$7,0,ROUND(_xlfn.GAMMA.INV((F848-(1-Params!$B$7))/Params!$B$7,Params!$B$8,Params!$B$9),3))</f>
        <v/>
      </c>
      <c r="S848" s="9">
        <f>IF(G848&lt;=1-Params!$B$7,0,ROUND((Params!$B$10+Params!$B$11*G848^Params!$B$12)*_xlfn.GAMMA.INV((G848-(1-Params!$B$7))/Params!$B$7,Params!$B$8,Params!$B$9),3))</f>
        <v/>
      </c>
      <c r="T848" s="9">
        <f>IF(H848&lt;=1-Params!$B$4,0,MAX(0.1,ROUND((Params!$B$10+Params!$B$11*H848^Params!$B$12)*_xlfn.GAMMA.INV((H848-(1-Params!$B$4))/Params!$B$4,Params!$B$5,Params!$B$6),1)))</f>
        <v/>
      </c>
      <c r="U848" s="9">
        <f>ROUND(_xlfn.NORM.INV(I848,Params!$B$13,Params!$B$14),1)</f>
        <v/>
      </c>
      <c r="V848" s="9">
        <f>ROUND(_xlfn.NORM.INV(J848,Params!$B$15,Params!$B$16),2)</f>
        <v/>
      </c>
      <c r="W848" s="9">
        <f>ROUND(_xlfn.NORM.INV(K848,Params!$B$13,Params!$B$14),1)</f>
        <v/>
      </c>
      <c r="X848" s="9">
        <f>ROUND(_xlfn.NORM.INV(L848,Params!$B$15,Params!$B$16),2)</f>
        <v/>
      </c>
      <c r="Y848" s="9">
        <f>ROUND(_xlfn.NORM.INV(M848,Params!$B$15,Params!$B$16)+Params!$B$17+Params!$B$18*M848,2)</f>
        <v/>
      </c>
      <c r="Z848" s="9">
        <f>ROUND(_xlfn.NORM.INV(N848,Params!$B$13,Params!$B$14)+Params!$B$17+Params!$B$18*N848,1)</f>
        <v/>
      </c>
    </row>
    <row r="849">
      <c r="A849" s="11" t="n">
        <v>848</v>
      </c>
      <c r="B849" s="12">
        <f>INT((A849-1)/122)+1</f>
        <v/>
      </c>
      <c r="C849" s="13" t="n">
        <v>0.876405</v>
      </c>
      <c r="D849" s="13" t="n">
        <v>0.67249</v>
      </c>
      <c r="E849" s="13" t="n">
        <v>0.204123</v>
      </c>
      <c r="F849" s="13" t="n">
        <v>0.68593</v>
      </c>
      <c r="G849" s="13" t="n">
        <v>0.440641</v>
      </c>
      <c r="H849" s="13" t="n">
        <v>0.142184</v>
      </c>
      <c r="I849" s="13" t="n">
        <v>0.204932</v>
      </c>
      <c r="J849" s="13" t="n">
        <v>0.824425</v>
      </c>
      <c r="K849" s="13" t="n">
        <v>0.551103</v>
      </c>
      <c r="L849" s="13" t="n">
        <v>0.178671</v>
      </c>
      <c r="M849" s="13" t="n">
        <v>0.538337</v>
      </c>
      <c r="N849" s="13" t="n">
        <v>0.549365</v>
      </c>
      <c r="O849" s="9">
        <f>IF(C849&lt;=1-Params!$B$4,0,MAX(0.1,ROUND(_xlfn.GAMMA.INV((C849-(1-Params!$B$4))/Params!$B$4,Params!$B$5,Params!$B$6),1)))</f>
        <v/>
      </c>
      <c r="P849" s="9">
        <f>IF(D849&lt;=1-Params!$B$7,0,ROUND(_xlfn.GAMMA.INV((D849-(1-Params!$B$7))/Params!$B$7,Params!$B$8,Params!$B$9),3))</f>
        <v/>
      </c>
      <c r="Q849" s="9">
        <f>IF(E849&lt;=1-Params!$B$4,0,MAX(0.1,ROUND(_xlfn.GAMMA.INV((E849-(1-Params!$B$4))/Params!$B$4,Params!$B$5,Params!$B$6),1)))</f>
        <v/>
      </c>
      <c r="R849" s="9">
        <f>IF(F849&lt;=1-Params!$B$7,0,ROUND(_xlfn.GAMMA.INV((F849-(1-Params!$B$7))/Params!$B$7,Params!$B$8,Params!$B$9),3))</f>
        <v/>
      </c>
      <c r="S849" s="9">
        <f>IF(G849&lt;=1-Params!$B$7,0,ROUND((Params!$B$10+Params!$B$11*G849^Params!$B$12)*_xlfn.GAMMA.INV((G849-(1-Params!$B$7))/Params!$B$7,Params!$B$8,Params!$B$9),3))</f>
        <v/>
      </c>
      <c r="T849" s="9">
        <f>IF(H849&lt;=1-Params!$B$4,0,MAX(0.1,ROUND((Params!$B$10+Params!$B$11*H849^Params!$B$12)*_xlfn.GAMMA.INV((H849-(1-Params!$B$4))/Params!$B$4,Params!$B$5,Params!$B$6),1)))</f>
        <v/>
      </c>
      <c r="U849" s="9">
        <f>ROUND(_xlfn.NORM.INV(I849,Params!$B$13,Params!$B$14),1)</f>
        <v/>
      </c>
      <c r="V849" s="9">
        <f>ROUND(_xlfn.NORM.INV(J849,Params!$B$15,Params!$B$16),2)</f>
        <v/>
      </c>
      <c r="W849" s="9">
        <f>ROUND(_xlfn.NORM.INV(K849,Params!$B$13,Params!$B$14),1)</f>
        <v/>
      </c>
      <c r="X849" s="9">
        <f>ROUND(_xlfn.NORM.INV(L849,Params!$B$15,Params!$B$16),2)</f>
        <v/>
      </c>
      <c r="Y849" s="9">
        <f>ROUND(_xlfn.NORM.INV(M849,Params!$B$15,Params!$B$16)+Params!$B$17+Params!$B$18*M849,2)</f>
        <v/>
      </c>
      <c r="Z849" s="9">
        <f>ROUND(_xlfn.NORM.INV(N849,Params!$B$13,Params!$B$14)+Params!$B$17+Params!$B$18*N849,1)</f>
        <v/>
      </c>
    </row>
    <row r="850">
      <c r="A850" s="11" t="n">
        <v>849</v>
      </c>
      <c r="B850" s="12">
        <f>INT((A850-1)/122)+1</f>
        <v/>
      </c>
      <c r="C850" s="13" t="n">
        <v>0.753402</v>
      </c>
      <c r="D850" s="13" t="n">
        <v>0.479558</v>
      </c>
      <c r="E850" s="13" t="n">
        <v>0.031386</v>
      </c>
      <c r="F850" s="13" t="n">
        <v>0.818523</v>
      </c>
      <c r="G850" s="13" t="n">
        <v>0.728662</v>
      </c>
      <c r="H850" s="13" t="n">
        <v>0.430654</v>
      </c>
      <c r="I850" s="13" t="n">
        <v>0.256647</v>
      </c>
      <c r="J850" s="13" t="n">
        <v>0.8420530000000001</v>
      </c>
      <c r="K850" s="13" t="n">
        <v>0.489727</v>
      </c>
      <c r="L850" s="13" t="n">
        <v>0.296937</v>
      </c>
      <c r="M850" s="13" t="n">
        <v>0.461147</v>
      </c>
      <c r="N850" s="13" t="n">
        <v>0.252363</v>
      </c>
      <c r="O850" s="9">
        <f>IF(C850&lt;=1-Params!$B$4,0,MAX(0.1,ROUND(_xlfn.GAMMA.INV((C850-(1-Params!$B$4))/Params!$B$4,Params!$B$5,Params!$B$6),1)))</f>
        <v/>
      </c>
      <c r="P850" s="9">
        <f>IF(D850&lt;=1-Params!$B$7,0,ROUND(_xlfn.GAMMA.INV((D850-(1-Params!$B$7))/Params!$B$7,Params!$B$8,Params!$B$9),3))</f>
        <v/>
      </c>
      <c r="Q850" s="9">
        <f>IF(E850&lt;=1-Params!$B$4,0,MAX(0.1,ROUND(_xlfn.GAMMA.INV((E850-(1-Params!$B$4))/Params!$B$4,Params!$B$5,Params!$B$6),1)))</f>
        <v/>
      </c>
      <c r="R850" s="9">
        <f>IF(F850&lt;=1-Params!$B$7,0,ROUND(_xlfn.GAMMA.INV((F850-(1-Params!$B$7))/Params!$B$7,Params!$B$8,Params!$B$9),3))</f>
        <v/>
      </c>
      <c r="S850" s="9">
        <f>IF(G850&lt;=1-Params!$B$7,0,ROUND((Params!$B$10+Params!$B$11*G850^Params!$B$12)*_xlfn.GAMMA.INV((G850-(1-Params!$B$7))/Params!$B$7,Params!$B$8,Params!$B$9),3))</f>
        <v/>
      </c>
      <c r="T850" s="9">
        <f>IF(H850&lt;=1-Params!$B$4,0,MAX(0.1,ROUND((Params!$B$10+Params!$B$11*H850^Params!$B$12)*_xlfn.GAMMA.INV((H850-(1-Params!$B$4))/Params!$B$4,Params!$B$5,Params!$B$6),1)))</f>
        <v/>
      </c>
      <c r="U850" s="9">
        <f>ROUND(_xlfn.NORM.INV(I850,Params!$B$13,Params!$B$14),1)</f>
        <v/>
      </c>
      <c r="V850" s="9">
        <f>ROUND(_xlfn.NORM.INV(J850,Params!$B$15,Params!$B$16),2)</f>
        <v/>
      </c>
      <c r="W850" s="9">
        <f>ROUND(_xlfn.NORM.INV(K850,Params!$B$13,Params!$B$14),1)</f>
        <v/>
      </c>
      <c r="X850" s="9">
        <f>ROUND(_xlfn.NORM.INV(L850,Params!$B$15,Params!$B$16),2)</f>
        <v/>
      </c>
      <c r="Y850" s="9">
        <f>ROUND(_xlfn.NORM.INV(M850,Params!$B$15,Params!$B$16)+Params!$B$17+Params!$B$18*M850,2)</f>
        <v/>
      </c>
      <c r="Z850" s="9">
        <f>ROUND(_xlfn.NORM.INV(N850,Params!$B$13,Params!$B$14)+Params!$B$17+Params!$B$18*N850,1)</f>
        <v/>
      </c>
    </row>
    <row r="851">
      <c r="A851" s="11" t="n">
        <v>850</v>
      </c>
      <c r="B851" s="12">
        <f>INT((A851-1)/122)+1</f>
        <v/>
      </c>
      <c r="C851" s="13" t="n">
        <v>0.300724</v>
      </c>
      <c r="D851" s="13" t="n">
        <v>0.329158</v>
      </c>
      <c r="E851" s="13" t="n">
        <v>0.252498</v>
      </c>
      <c r="F851" s="13" t="n">
        <v>0.602831</v>
      </c>
      <c r="G851" s="13" t="n">
        <v>0.467067</v>
      </c>
      <c r="H851" s="13" t="n">
        <v>0.374358</v>
      </c>
      <c r="I851" s="13" t="n">
        <v>0.033135</v>
      </c>
      <c r="J851" s="13" t="n">
        <v>0.500045</v>
      </c>
      <c r="K851" s="13" t="n">
        <v>0.7250180000000001</v>
      </c>
      <c r="L851" s="13" t="n">
        <v>0.335656</v>
      </c>
      <c r="M851" s="13" t="n">
        <v>0.6485919999999999</v>
      </c>
      <c r="N851" s="13" t="n">
        <v>0.834582</v>
      </c>
      <c r="O851" s="9">
        <f>IF(C851&lt;=1-Params!$B$4,0,MAX(0.1,ROUND(_xlfn.GAMMA.INV((C851-(1-Params!$B$4))/Params!$B$4,Params!$B$5,Params!$B$6),1)))</f>
        <v/>
      </c>
      <c r="P851" s="9">
        <f>IF(D851&lt;=1-Params!$B$7,0,ROUND(_xlfn.GAMMA.INV((D851-(1-Params!$B$7))/Params!$B$7,Params!$B$8,Params!$B$9),3))</f>
        <v/>
      </c>
      <c r="Q851" s="9">
        <f>IF(E851&lt;=1-Params!$B$4,0,MAX(0.1,ROUND(_xlfn.GAMMA.INV((E851-(1-Params!$B$4))/Params!$B$4,Params!$B$5,Params!$B$6),1)))</f>
        <v/>
      </c>
      <c r="R851" s="9">
        <f>IF(F851&lt;=1-Params!$B$7,0,ROUND(_xlfn.GAMMA.INV((F851-(1-Params!$B$7))/Params!$B$7,Params!$B$8,Params!$B$9),3))</f>
        <v/>
      </c>
      <c r="S851" s="9">
        <f>IF(G851&lt;=1-Params!$B$7,0,ROUND((Params!$B$10+Params!$B$11*G851^Params!$B$12)*_xlfn.GAMMA.INV((G851-(1-Params!$B$7))/Params!$B$7,Params!$B$8,Params!$B$9),3))</f>
        <v/>
      </c>
      <c r="T851" s="9">
        <f>IF(H851&lt;=1-Params!$B$4,0,MAX(0.1,ROUND((Params!$B$10+Params!$B$11*H851^Params!$B$12)*_xlfn.GAMMA.INV((H851-(1-Params!$B$4))/Params!$B$4,Params!$B$5,Params!$B$6),1)))</f>
        <v/>
      </c>
      <c r="U851" s="9">
        <f>ROUND(_xlfn.NORM.INV(I851,Params!$B$13,Params!$B$14),1)</f>
        <v/>
      </c>
      <c r="V851" s="9">
        <f>ROUND(_xlfn.NORM.INV(J851,Params!$B$15,Params!$B$16),2)</f>
        <v/>
      </c>
      <c r="W851" s="9">
        <f>ROUND(_xlfn.NORM.INV(K851,Params!$B$13,Params!$B$14),1)</f>
        <v/>
      </c>
      <c r="X851" s="9">
        <f>ROUND(_xlfn.NORM.INV(L851,Params!$B$15,Params!$B$16),2)</f>
        <v/>
      </c>
      <c r="Y851" s="9">
        <f>ROUND(_xlfn.NORM.INV(M851,Params!$B$15,Params!$B$16)+Params!$B$17+Params!$B$18*M851,2)</f>
        <v/>
      </c>
      <c r="Z851" s="9">
        <f>ROUND(_xlfn.NORM.INV(N851,Params!$B$13,Params!$B$14)+Params!$B$17+Params!$B$18*N851,1)</f>
        <v/>
      </c>
    </row>
    <row r="852">
      <c r="A852" s="11" t="n">
        <v>851</v>
      </c>
      <c r="B852" s="12">
        <f>INT((A852-1)/122)+1</f>
        <v/>
      </c>
      <c r="C852" s="13" t="n">
        <v>0.338845</v>
      </c>
      <c r="D852" s="13" t="n">
        <v>0.787542</v>
      </c>
      <c r="E852" s="13" t="n">
        <v>0.384671</v>
      </c>
      <c r="F852" s="13" t="n">
        <v>0.439498</v>
      </c>
      <c r="G852" s="13" t="n">
        <v>0.26039</v>
      </c>
      <c r="H852" s="13" t="n">
        <v>0.793658</v>
      </c>
      <c r="I852" s="13" t="n">
        <v>0.045833</v>
      </c>
      <c r="J852" s="13" t="n">
        <v>0.224246</v>
      </c>
      <c r="K852" s="13" t="n">
        <v>0.573806</v>
      </c>
      <c r="L852" s="13" t="n">
        <v>0.31928</v>
      </c>
      <c r="M852" s="13" t="n">
        <v>0.900888</v>
      </c>
      <c r="N852" s="13" t="n">
        <v>0.405098</v>
      </c>
      <c r="O852" s="9">
        <f>IF(C852&lt;=1-Params!$B$4,0,MAX(0.1,ROUND(_xlfn.GAMMA.INV((C852-(1-Params!$B$4))/Params!$B$4,Params!$B$5,Params!$B$6),1)))</f>
        <v/>
      </c>
      <c r="P852" s="9">
        <f>IF(D852&lt;=1-Params!$B$7,0,ROUND(_xlfn.GAMMA.INV((D852-(1-Params!$B$7))/Params!$B$7,Params!$B$8,Params!$B$9),3))</f>
        <v/>
      </c>
      <c r="Q852" s="9">
        <f>IF(E852&lt;=1-Params!$B$4,0,MAX(0.1,ROUND(_xlfn.GAMMA.INV((E852-(1-Params!$B$4))/Params!$B$4,Params!$B$5,Params!$B$6),1)))</f>
        <v/>
      </c>
      <c r="R852" s="9">
        <f>IF(F852&lt;=1-Params!$B$7,0,ROUND(_xlfn.GAMMA.INV((F852-(1-Params!$B$7))/Params!$B$7,Params!$B$8,Params!$B$9),3))</f>
        <v/>
      </c>
      <c r="S852" s="9">
        <f>IF(G852&lt;=1-Params!$B$7,0,ROUND((Params!$B$10+Params!$B$11*G852^Params!$B$12)*_xlfn.GAMMA.INV((G852-(1-Params!$B$7))/Params!$B$7,Params!$B$8,Params!$B$9),3))</f>
        <v/>
      </c>
      <c r="T852" s="9">
        <f>IF(H852&lt;=1-Params!$B$4,0,MAX(0.1,ROUND((Params!$B$10+Params!$B$11*H852^Params!$B$12)*_xlfn.GAMMA.INV((H852-(1-Params!$B$4))/Params!$B$4,Params!$B$5,Params!$B$6),1)))</f>
        <v/>
      </c>
      <c r="U852" s="9">
        <f>ROUND(_xlfn.NORM.INV(I852,Params!$B$13,Params!$B$14),1)</f>
        <v/>
      </c>
      <c r="V852" s="9">
        <f>ROUND(_xlfn.NORM.INV(J852,Params!$B$15,Params!$B$16),2)</f>
        <v/>
      </c>
      <c r="W852" s="9">
        <f>ROUND(_xlfn.NORM.INV(K852,Params!$B$13,Params!$B$14),1)</f>
        <v/>
      </c>
      <c r="X852" s="9">
        <f>ROUND(_xlfn.NORM.INV(L852,Params!$B$15,Params!$B$16),2)</f>
        <v/>
      </c>
      <c r="Y852" s="9">
        <f>ROUND(_xlfn.NORM.INV(M852,Params!$B$15,Params!$B$16)+Params!$B$17+Params!$B$18*M852,2)</f>
        <v/>
      </c>
      <c r="Z852" s="9">
        <f>ROUND(_xlfn.NORM.INV(N852,Params!$B$13,Params!$B$14)+Params!$B$17+Params!$B$18*N852,1)</f>
        <v/>
      </c>
    </row>
    <row r="853">
      <c r="A853" s="11" t="n">
        <v>852</v>
      </c>
      <c r="B853" s="12">
        <f>INT((A853-1)/122)+1</f>
        <v/>
      </c>
      <c r="C853" s="13" t="n">
        <v>0.429195</v>
      </c>
      <c r="D853" s="13" t="n">
        <v>0.534359</v>
      </c>
      <c r="E853" s="13" t="n">
        <v>0.465556</v>
      </c>
      <c r="F853" s="13" t="n">
        <v>0.004145</v>
      </c>
      <c r="G853" s="13" t="n">
        <v>0.037075</v>
      </c>
      <c r="H853" s="13" t="n">
        <v>0.432675</v>
      </c>
      <c r="I853" s="13" t="n">
        <v>0.211608</v>
      </c>
      <c r="J853" s="13" t="n">
        <v>0.159035</v>
      </c>
      <c r="K853" s="13" t="n">
        <v>0.5178120000000001</v>
      </c>
      <c r="L853" s="13" t="n">
        <v>0.422028</v>
      </c>
      <c r="M853" s="13" t="n">
        <v>0.762879</v>
      </c>
      <c r="N853" s="13" t="n">
        <v>0.285891</v>
      </c>
      <c r="O853" s="9">
        <f>IF(C853&lt;=1-Params!$B$4,0,MAX(0.1,ROUND(_xlfn.GAMMA.INV((C853-(1-Params!$B$4))/Params!$B$4,Params!$B$5,Params!$B$6),1)))</f>
        <v/>
      </c>
      <c r="P853" s="9">
        <f>IF(D853&lt;=1-Params!$B$7,0,ROUND(_xlfn.GAMMA.INV((D853-(1-Params!$B$7))/Params!$B$7,Params!$B$8,Params!$B$9),3))</f>
        <v/>
      </c>
      <c r="Q853" s="9">
        <f>IF(E853&lt;=1-Params!$B$4,0,MAX(0.1,ROUND(_xlfn.GAMMA.INV((E853-(1-Params!$B$4))/Params!$B$4,Params!$B$5,Params!$B$6),1)))</f>
        <v/>
      </c>
      <c r="R853" s="9">
        <f>IF(F853&lt;=1-Params!$B$7,0,ROUND(_xlfn.GAMMA.INV((F853-(1-Params!$B$7))/Params!$B$7,Params!$B$8,Params!$B$9),3))</f>
        <v/>
      </c>
      <c r="S853" s="9">
        <f>IF(G853&lt;=1-Params!$B$7,0,ROUND((Params!$B$10+Params!$B$11*G853^Params!$B$12)*_xlfn.GAMMA.INV((G853-(1-Params!$B$7))/Params!$B$7,Params!$B$8,Params!$B$9),3))</f>
        <v/>
      </c>
      <c r="T853" s="9">
        <f>IF(H853&lt;=1-Params!$B$4,0,MAX(0.1,ROUND((Params!$B$10+Params!$B$11*H853^Params!$B$12)*_xlfn.GAMMA.INV((H853-(1-Params!$B$4))/Params!$B$4,Params!$B$5,Params!$B$6),1)))</f>
        <v/>
      </c>
      <c r="U853" s="9">
        <f>ROUND(_xlfn.NORM.INV(I853,Params!$B$13,Params!$B$14),1)</f>
        <v/>
      </c>
      <c r="V853" s="9">
        <f>ROUND(_xlfn.NORM.INV(J853,Params!$B$15,Params!$B$16),2)</f>
        <v/>
      </c>
      <c r="W853" s="9">
        <f>ROUND(_xlfn.NORM.INV(K853,Params!$B$13,Params!$B$14),1)</f>
        <v/>
      </c>
      <c r="X853" s="9">
        <f>ROUND(_xlfn.NORM.INV(L853,Params!$B$15,Params!$B$16),2)</f>
        <v/>
      </c>
      <c r="Y853" s="9">
        <f>ROUND(_xlfn.NORM.INV(M853,Params!$B$15,Params!$B$16)+Params!$B$17+Params!$B$18*M853,2)</f>
        <v/>
      </c>
      <c r="Z853" s="9">
        <f>ROUND(_xlfn.NORM.INV(N853,Params!$B$13,Params!$B$14)+Params!$B$17+Params!$B$18*N853,1)</f>
        <v/>
      </c>
    </row>
    <row r="854">
      <c r="A854" s="11" t="n">
        <v>853</v>
      </c>
      <c r="B854" s="12">
        <f>INT((A854-1)/122)+1</f>
        <v/>
      </c>
      <c r="C854" s="13" t="n">
        <v>0.704805</v>
      </c>
      <c r="D854" s="13" t="n">
        <v>0.401439</v>
      </c>
      <c r="E854" s="13" t="n">
        <v>0.554016</v>
      </c>
      <c r="F854" s="13" t="n">
        <v>0.036562</v>
      </c>
      <c r="G854" s="13" t="n">
        <v>0.293953</v>
      </c>
      <c r="H854" s="13" t="n">
        <v>0.545852</v>
      </c>
      <c r="I854" s="13" t="n">
        <v>0.175546</v>
      </c>
      <c r="J854" s="13" t="n">
        <v>0.059489</v>
      </c>
      <c r="K854" s="13" t="n">
        <v>0.556471</v>
      </c>
      <c r="L854" s="13" t="n">
        <v>0.349964</v>
      </c>
      <c r="M854" s="13" t="n">
        <v>0.723346</v>
      </c>
      <c r="N854" s="13" t="n">
        <v>0.420991</v>
      </c>
      <c r="O854" s="9">
        <f>IF(C854&lt;=1-Params!$B$4,0,MAX(0.1,ROUND(_xlfn.GAMMA.INV((C854-(1-Params!$B$4))/Params!$B$4,Params!$B$5,Params!$B$6),1)))</f>
        <v/>
      </c>
      <c r="P854" s="9">
        <f>IF(D854&lt;=1-Params!$B$7,0,ROUND(_xlfn.GAMMA.INV((D854-(1-Params!$B$7))/Params!$B$7,Params!$B$8,Params!$B$9),3))</f>
        <v/>
      </c>
      <c r="Q854" s="9">
        <f>IF(E854&lt;=1-Params!$B$4,0,MAX(0.1,ROUND(_xlfn.GAMMA.INV((E854-(1-Params!$B$4))/Params!$B$4,Params!$B$5,Params!$B$6),1)))</f>
        <v/>
      </c>
      <c r="R854" s="9">
        <f>IF(F854&lt;=1-Params!$B$7,0,ROUND(_xlfn.GAMMA.INV((F854-(1-Params!$B$7))/Params!$B$7,Params!$B$8,Params!$B$9),3))</f>
        <v/>
      </c>
      <c r="S854" s="9">
        <f>IF(G854&lt;=1-Params!$B$7,0,ROUND((Params!$B$10+Params!$B$11*G854^Params!$B$12)*_xlfn.GAMMA.INV((G854-(1-Params!$B$7))/Params!$B$7,Params!$B$8,Params!$B$9),3))</f>
        <v/>
      </c>
      <c r="T854" s="9">
        <f>IF(H854&lt;=1-Params!$B$4,0,MAX(0.1,ROUND((Params!$B$10+Params!$B$11*H854^Params!$B$12)*_xlfn.GAMMA.INV((H854-(1-Params!$B$4))/Params!$B$4,Params!$B$5,Params!$B$6),1)))</f>
        <v/>
      </c>
      <c r="U854" s="9">
        <f>ROUND(_xlfn.NORM.INV(I854,Params!$B$13,Params!$B$14),1)</f>
        <v/>
      </c>
      <c r="V854" s="9">
        <f>ROUND(_xlfn.NORM.INV(J854,Params!$B$15,Params!$B$16),2)</f>
        <v/>
      </c>
      <c r="W854" s="9">
        <f>ROUND(_xlfn.NORM.INV(K854,Params!$B$13,Params!$B$14),1)</f>
        <v/>
      </c>
      <c r="X854" s="9">
        <f>ROUND(_xlfn.NORM.INV(L854,Params!$B$15,Params!$B$16),2)</f>
        <v/>
      </c>
      <c r="Y854" s="9">
        <f>ROUND(_xlfn.NORM.INV(M854,Params!$B$15,Params!$B$16)+Params!$B$17+Params!$B$18*M854,2)</f>
        <v/>
      </c>
      <c r="Z854" s="9">
        <f>ROUND(_xlfn.NORM.INV(N854,Params!$B$13,Params!$B$14)+Params!$B$17+Params!$B$18*N854,1)</f>
        <v/>
      </c>
    </row>
    <row r="855">
      <c r="A855" s="11" t="n">
        <v>854</v>
      </c>
      <c r="B855" s="12">
        <f>INT((A855-1)/122)+1</f>
        <v/>
      </c>
      <c r="C855" s="13" t="n">
        <v>0.81882</v>
      </c>
      <c r="D855" s="13" t="n">
        <v>0.680467</v>
      </c>
      <c r="E855" s="13" t="n">
        <v>0.413714</v>
      </c>
      <c r="F855" s="13" t="n">
        <v>0.608523</v>
      </c>
      <c r="G855" s="13" t="n">
        <v>0.313606</v>
      </c>
      <c r="H855" s="13" t="n">
        <v>0.307315</v>
      </c>
      <c r="I855" s="13" t="n">
        <v>0.134012</v>
      </c>
      <c r="J855" s="13" t="n">
        <v>0.175786</v>
      </c>
      <c r="K855" s="13" t="n">
        <v>0.86372</v>
      </c>
      <c r="L855" s="13" t="n">
        <v>0.389987</v>
      </c>
      <c r="M855" s="13" t="n">
        <v>0.6042729999999999</v>
      </c>
      <c r="N855" s="13" t="n">
        <v>0.349819</v>
      </c>
      <c r="O855" s="9">
        <f>IF(C855&lt;=1-Params!$B$4,0,MAX(0.1,ROUND(_xlfn.GAMMA.INV((C855-(1-Params!$B$4))/Params!$B$4,Params!$B$5,Params!$B$6),1)))</f>
        <v/>
      </c>
      <c r="P855" s="9">
        <f>IF(D855&lt;=1-Params!$B$7,0,ROUND(_xlfn.GAMMA.INV((D855-(1-Params!$B$7))/Params!$B$7,Params!$B$8,Params!$B$9),3))</f>
        <v/>
      </c>
      <c r="Q855" s="9">
        <f>IF(E855&lt;=1-Params!$B$4,0,MAX(0.1,ROUND(_xlfn.GAMMA.INV((E855-(1-Params!$B$4))/Params!$B$4,Params!$B$5,Params!$B$6),1)))</f>
        <v/>
      </c>
      <c r="R855" s="9">
        <f>IF(F855&lt;=1-Params!$B$7,0,ROUND(_xlfn.GAMMA.INV((F855-(1-Params!$B$7))/Params!$B$7,Params!$B$8,Params!$B$9),3))</f>
        <v/>
      </c>
      <c r="S855" s="9">
        <f>IF(G855&lt;=1-Params!$B$7,0,ROUND((Params!$B$10+Params!$B$11*G855^Params!$B$12)*_xlfn.GAMMA.INV((G855-(1-Params!$B$7))/Params!$B$7,Params!$B$8,Params!$B$9),3))</f>
        <v/>
      </c>
      <c r="T855" s="9">
        <f>IF(H855&lt;=1-Params!$B$4,0,MAX(0.1,ROUND((Params!$B$10+Params!$B$11*H855^Params!$B$12)*_xlfn.GAMMA.INV((H855-(1-Params!$B$4))/Params!$B$4,Params!$B$5,Params!$B$6),1)))</f>
        <v/>
      </c>
      <c r="U855" s="9">
        <f>ROUND(_xlfn.NORM.INV(I855,Params!$B$13,Params!$B$14),1)</f>
        <v/>
      </c>
      <c r="V855" s="9">
        <f>ROUND(_xlfn.NORM.INV(J855,Params!$B$15,Params!$B$16),2)</f>
        <v/>
      </c>
      <c r="W855" s="9">
        <f>ROUND(_xlfn.NORM.INV(K855,Params!$B$13,Params!$B$14),1)</f>
        <v/>
      </c>
      <c r="X855" s="9">
        <f>ROUND(_xlfn.NORM.INV(L855,Params!$B$15,Params!$B$16),2)</f>
        <v/>
      </c>
      <c r="Y855" s="9">
        <f>ROUND(_xlfn.NORM.INV(M855,Params!$B$15,Params!$B$16)+Params!$B$17+Params!$B$18*M855,2)</f>
        <v/>
      </c>
      <c r="Z855" s="9">
        <f>ROUND(_xlfn.NORM.INV(N855,Params!$B$13,Params!$B$14)+Params!$B$17+Params!$B$18*N855,1)</f>
        <v/>
      </c>
    </row>
    <row r="856">
      <c r="A856" s="11" t="n">
        <v>855</v>
      </c>
      <c r="B856" s="12">
        <f>INT((A856-1)/122)+1</f>
        <v/>
      </c>
      <c r="C856" s="13" t="n">
        <v>0.8308410000000001</v>
      </c>
      <c r="D856" s="13" t="n">
        <v>0.826993</v>
      </c>
      <c r="E856" s="13" t="n">
        <v>0.642989</v>
      </c>
      <c r="F856" s="13" t="n">
        <v>0.282311</v>
      </c>
      <c r="G856" s="13" t="n">
        <v>0.762884</v>
      </c>
      <c r="H856" s="13" t="n">
        <v>0.409656</v>
      </c>
      <c r="I856" s="13" t="n">
        <v>0.652235</v>
      </c>
      <c r="J856" s="13" t="n">
        <v>0.143467</v>
      </c>
      <c r="K856" s="13" t="n">
        <v>0.7609900000000001</v>
      </c>
      <c r="L856" s="13" t="n">
        <v>0.798914</v>
      </c>
      <c r="M856" s="13" t="n">
        <v>0.645288</v>
      </c>
      <c r="N856" s="13" t="n">
        <v>0.240544</v>
      </c>
      <c r="O856" s="9">
        <f>IF(C856&lt;=1-Params!$B$4,0,MAX(0.1,ROUND(_xlfn.GAMMA.INV((C856-(1-Params!$B$4))/Params!$B$4,Params!$B$5,Params!$B$6),1)))</f>
        <v/>
      </c>
      <c r="P856" s="9">
        <f>IF(D856&lt;=1-Params!$B$7,0,ROUND(_xlfn.GAMMA.INV((D856-(1-Params!$B$7))/Params!$B$7,Params!$B$8,Params!$B$9),3))</f>
        <v/>
      </c>
      <c r="Q856" s="9">
        <f>IF(E856&lt;=1-Params!$B$4,0,MAX(0.1,ROUND(_xlfn.GAMMA.INV((E856-(1-Params!$B$4))/Params!$B$4,Params!$B$5,Params!$B$6),1)))</f>
        <v/>
      </c>
      <c r="R856" s="9">
        <f>IF(F856&lt;=1-Params!$B$7,0,ROUND(_xlfn.GAMMA.INV((F856-(1-Params!$B$7))/Params!$B$7,Params!$B$8,Params!$B$9),3))</f>
        <v/>
      </c>
      <c r="S856" s="9">
        <f>IF(G856&lt;=1-Params!$B$7,0,ROUND((Params!$B$10+Params!$B$11*G856^Params!$B$12)*_xlfn.GAMMA.INV((G856-(1-Params!$B$7))/Params!$B$7,Params!$B$8,Params!$B$9),3))</f>
        <v/>
      </c>
      <c r="T856" s="9">
        <f>IF(H856&lt;=1-Params!$B$4,0,MAX(0.1,ROUND((Params!$B$10+Params!$B$11*H856^Params!$B$12)*_xlfn.GAMMA.INV((H856-(1-Params!$B$4))/Params!$B$4,Params!$B$5,Params!$B$6),1)))</f>
        <v/>
      </c>
      <c r="U856" s="9">
        <f>ROUND(_xlfn.NORM.INV(I856,Params!$B$13,Params!$B$14),1)</f>
        <v/>
      </c>
      <c r="V856" s="9">
        <f>ROUND(_xlfn.NORM.INV(J856,Params!$B$15,Params!$B$16),2)</f>
        <v/>
      </c>
      <c r="W856" s="9">
        <f>ROUND(_xlfn.NORM.INV(K856,Params!$B$13,Params!$B$14),1)</f>
        <v/>
      </c>
      <c r="X856" s="9">
        <f>ROUND(_xlfn.NORM.INV(L856,Params!$B$15,Params!$B$16),2)</f>
        <v/>
      </c>
      <c r="Y856" s="9">
        <f>ROUND(_xlfn.NORM.INV(M856,Params!$B$15,Params!$B$16)+Params!$B$17+Params!$B$18*M856,2)</f>
        <v/>
      </c>
      <c r="Z856" s="9">
        <f>ROUND(_xlfn.NORM.INV(N856,Params!$B$13,Params!$B$14)+Params!$B$17+Params!$B$18*N856,1)</f>
        <v/>
      </c>
    </row>
    <row r="857">
      <c r="A857" s="11" t="n">
        <v>856</v>
      </c>
      <c r="B857" s="12">
        <f>INT((A857-1)/122)+1</f>
        <v/>
      </c>
      <c r="C857" s="13" t="n">
        <v>0.863905</v>
      </c>
      <c r="D857" s="13" t="n">
        <v>0.9450190000000001</v>
      </c>
      <c r="E857" s="13" t="n">
        <v>0.357037</v>
      </c>
      <c r="F857" s="13" t="n">
        <v>0.271052</v>
      </c>
      <c r="G857" s="13" t="n">
        <v>0.959547</v>
      </c>
      <c r="H857" s="13" t="n">
        <v>0.014786</v>
      </c>
      <c r="I857" s="13" t="n">
        <v>0.547415</v>
      </c>
      <c r="J857" s="13" t="n">
        <v>0.350131</v>
      </c>
      <c r="K857" s="13" t="n">
        <v>0.16548</v>
      </c>
      <c r="L857" s="13" t="n">
        <v>0.89878</v>
      </c>
      <c r="M857" s="13" t="n">
        <v>0.834196</v>
      </c>
      <c r="N857" s="13" t="n">
        <v>0.2188</v>
      </c>
      <c r="O857" s="9">
        <f>IF(C857&lt;=1-Params!$B$4,0,MAX(0.1,ROUND(_xlfn.GAMMA.INV((C857-(1-Params!$B$4))/Params!$B$4,Params!$B$5,Params!$B$6),1)))</f>
        <v/>
      </c>
      <c r="P857" s="9">
        <f>IF(D857&lt;=1-Params!$B$7,0,ROUND(_xlfn.GAMMA.INV((D857-(1-Params!$B$7))/Params!$B$7,Params!$B$8,Params!$B$9),3))</f>
        <v/>
      </c>
      <c r="Q857" s="9">
        <f>IF(E857&lt;=1-Params!$B$4,0,MAX(0.1,ROUND(_xlfn.GAMMA.INV((E857-(1-Params!$B$4))/Params!$B$4,Params!$B$5,Params!$B$6),1)))</f>
        <v/>
      </c>
      <c r="R857" s="9">
        <f>IF(F857&lt;=1-Params!$B$7,0,ROUND(_xlfn.GAMMA.INV((F857-(1-Params!$B$7))/Params!$B$7,Params!$B$8,Params!$B$9),3))</f>
        <v/>
      </c>
      <c r="S857" s="9">
        <f>IF(G857&lt;=1-Params!$B$7,0,ROUND((Params!$B$10+Params!$B$11*G857^Params!$B$12)*_xlfn.GAMMA.INV((G857-(1-Params!$B$7))/Params!$B$7,Params!$B$8,Params!$B$9),3))</f>
        <v/>
      </c>
      <c r="T857" s="9">
        <f>IF(H857&lt;=1-Params!$B$4,0,MAX(0.1,ROUND((Params!$B$10+Params!$B$11*H857^Params!$B$12)*_xlfn.GAMMA.INV((H857-(1-Params!$B$4))/Params!$B$4,Params!$B$5,Params!$B$6),1)))</f>
        <v/>
      </c>
      <c r="U857" s="9">
        <f>ROUND(_xlfn.NORM.INV(I857,Params!$B$13,Params!$B$14),1)</f>
        <v/>
      </c>
      <c r="V857" s="9">
        <f>ROUND(_xlfn.NORM.INV(J857,Params!$B$15,Params!$B$16),2)</f>
        <v/>
      </c>
      <c r="W857" s="9">
        <f>ROUND(_xlfn.NORM.INV(K857,Params!$B$13,Params!$B$14),1)</f>
        <v/>
      </c>
      <c r="X857" s="9">
        <f>ROUND(_xlfn.NORM.INV(L857,Params!$B$15,Params!$B$16),2)</f>
        <v/>
      </c>
      <c r="Y857" s="9">
        <f>ROUND(_xlfn.NORM.INV(M857,Params!$B$15,Params!$B$16)+Params!$B$17+Params!$B$18*M857,2)</f>
        <v/>
      </c>
      <c r="Z857" s="9">
        <f>ROUND(_xlfn.NORM.INV(N857,Params!$B$13,Params!$B$14)+Params!$B$17+Params!$B$18*N857,1)</f>
        <v/>
      </c>
    </row>
    <row r="858">
      <c r="A858" s="11" t="n">
        <v>857</v>
      </c>
      <c r="B858" s="12">
        <f>INT((A858-1)/122)+1</f>
        <v/>
      </c>
      <c r="C858" s="13" t="n">
        <v>0.005587</v>
      </c>
      <c r="D858" s="13" t="n">
        <v>0.852752</v>
      </c>
      <c r="E858" s="13" t="n">
        <v>0.216871</v>
      </c>
      <c r="F858" s="13" t="n">
        <v>0.139753</v>
      </c>
      <c r="G858" s="13" t="n">
        <v>0.536598</v>
      </c>
      <c r="H858" s="13" t="n">
        <v>0.358515</v>
      </c>
      <c r="I858" s="13" t="n">
        <v>0.830506</v>
      </c>
      <c r="J858" s="13" t="n">
        <v>0.133292</v>
      </c>
      <c r="K858" s="13" t="n">
        <v>0.427821</v>
      </c>
      <c r="L858" s="13" t="n">
        <v>0.513995</v>
      </c>
      <c r="M858" s="13" t="n">
        <v>0.945038</v>
      </c>
      <c r="N858" s="13" t="n">
        <v>0.066804</v>
      </c>
      <c r="O858" s="9">
        <f>IF(C858&lt;=1-Params!$B$4,0,MAX(0.1,ROUND(_xlfn.GAMMA.INV((C858-(1-Params!$B$4))/Params!$B$4,Params!$B$5,Params!$B$6),1)))</f>
        <v/>
      </c>
      <c r="P858" s="9">
        <f>IF(D858&lt;=1-Params!$B$7,0,ROUND(_xlfn.GAMMA.INV((D858-(1-Params!$B$7))/Params!$B$7,Params!$B$8,Params!$B$9),3))</f>
        <v/>
      </c>
      <c r="Q858" s="9">
        <f>IF(E858&lt;=1-Params!$B$4,0,MAX(0.1,ROUND(_xlfn.GAMMA.INV((E858-(1-Params!$B$4))/Params!$B$4,Params!$B$5,Params!$B$6),1)))</f>
        <v/>
      </c>
      <c r="R858" s="9">
        <f>IF(F858&lt;=1-Params!$B$7,0,ROUND(_xlfn.GAMMA.INV((F858-(1-Params!$B$7))/Params!$B$7,Params!$B$8,Params!$B$9),3))</f>
        <v/>
      </c>
      <c r="S858" s="9">
        <f>IF(G858&lt;=1-Params!$B$7,0,ROUND((Params!$B$10+Params!$B$11*G858^Params!$B$12)*_xlfn.GAMMA.INV((G858-(1-Params!$B$7))/Params!$B$7,Params!$B$8,Params!$B$9),3))</f>
        <v/>
      </c>
      <c r="T858" s="9">
        <f>IF(H858&lt;=1-Params!$B$4,0,MAX(0.1,ROUND((Params!$B$10+Params!$B$11*H858^Params!$B$12)*_xlfn.GAMMA.INV((H858-(1-Params!$B$4))/Params!$B$4,Params!$B$5,Params!$B$6),1)))</f>
        <v/>
      </c>
      <c r="U858" s="9">
        <f>ROUND(_xlfn.NORM.INV(I858,Params!$B$13,Params!$B$14),1)</f>
        <v/>
      </c>
      <c r="V858" s="9">
        <f>ROUND(_xlfn.NORM.INV(J858,Params!$B$15,Params!$B$16),2)</f>
        <v/>
      </c>
      <c r="W858" s="9">
        <f>ROUND(_xlfn.NORM.INV(K858,Params!$B$13,Params!$B$14),1)</f>
        <v/>
      </c>
      <c r="X858" s="9">
        <f>ROUND(_xlfn.NORM.INV(L858,Params!$B$15,Params!$B$16),2)</f>
        <v/>
      </c>
      <c r="Y858" s="9">
        <f>ROUND(_xlfn.NORM.INV(M858,Params!$B$15,Params!$B$16)+Params!$B$17+Params!$B$18*M858,2)</f>
        <v/>
      </c>
      <c r="Z858" s="9">
        <f>ROUND(_xlfn.NORM.INV(N858,Params!$B$13,Params!$B$14)+Params!$B$17+Params!$B$18*N858,1)</f>
        <v/>
      </c>
    </row>
    <row r="859">
      <c r="A859" s="11" t="n">
        <v>858</v>
      </c>
      <c r="B859" s="12">
        <f>INT((A859-1)/122)+1</f>
        <v/>
      </c>
      <c r="C859" s="13" t="n">
        <v>0.018344</v>
      </c>
      <c r="D859" s="13" t="n">
        <v>0.597824</v>
      </c>
      <c r="E859" s="13" t="n">
        <v>0.177871</v>
      </c>
      <c r="F859" s="13" t="n">
        <v>0.566833</v>
      </c>
      <c r="G859" s="13" t="n">
        <v>0.17001</v>
      </c>
      <c r="H859" s="13" t="n">
        <v>0.614009</v>
      </c>
      <c r="I859" s="13" t="n">
        <v>0.8100000000000001</v>
      </c>
      <c r="J859" s="13" t="n">
        <v>0.55964</v>
      </c>
      <c r="K859" s="13" t="n">
        <v>0.705826</v>
      </c>
      <c r="L859" s="13" t="n">
        <v>0.719584</v>
      </c>
      <c r="M859" s="13" t="n">
        <v>0.912848</v>
      </c>
      <c r="N859" s="13" t="n">
        <v>0.651912</v>
      </c>
      <c r="O859" s="9">
        <f>IF(C859&lt;=1-Params!$B$4,0,MAX(0.1,ROUND(_xlfn.GAMMA.INV((C859-(1-Params!$B$4))/Params!$B$4,Params!$B$5,Params!$B$6),1)))</f>
        <v/>
      </c>
      <c r="P859" s="9">
        <f>IF(D859&lt;=1-Params!$B$7,0,ROUND(_xlfn.GAMMA.INV((D859-(1-Params!$B$7))/Params!$B$7,Params!$B$8,Params!$B$9),3))</f>
        <v/>
      </c>
      <c r="Q859" s="9">
        <f>IF(E859&lt;=1-Params!$B$4,0,MAX(0.1,ROUND(_xlfn.GAMMA.INV((E859-(1-Params!$B$4))/Params!$B$4,Params!$B$5,Params!$B$6),1)))</f>
        <v/>
      </c>
      <c r="R859" s="9">
        <f>IF(F859&lt;=1-Params!$B$7,0,ROUND(_xlfn.GAMMA.INV((F859-(1-Params!$B$7))/Params!$B$7,Params!$B$8,Params!$B$9),3))</f>
        <v/>
      </c>
      <c r="S859" s="9">
        <f>IF(G859&lt;=1-Params!$B$7,0,ROUND((Params!$B$10+Params!$B$11*G859^Params!$B$12)*_xlfn.GAMMA.INV((G859-(1-Params!$B$7))/Params!$B$7,Params!$B$8,Params!$B$9),3))</f>
        <v/>
      </c>
      <c r="T859" s="9">
        <f>IF(H859&lt;=1-Params!$B$4,0,MAX(0.1,ROUND((Params!$B$10+Params!$B$11*H859^Params!$B$12)*_xlfn.GAMMA.INV((H859-(1-Params!$B$4))/Params!$B$4,Params!$B$5,Params!$B$6),1)))</f>
        <v/>
      </c>
      <c r="U859" s="9">
        <f>ROUND(_xlfn.NORM.INV(I859,Params!$B$13,Params!$B$14),1)</f>
        <v/>
      </c>
      <c r="V859" s="9">
        <f>ROUND(_xlfn.NORM.INV(J859,Params!$B$15,Params!$B$16),2)</f>
        <v/>
      </c>
      <c r="W859" s="9">
        <f>ROUND(_xlfn.NORM.INV(K859,Params!$B$13,Params!$B$14),1)</f>
        <v/>
      </c>
      <c r="X859" s="9">
        <f>ROUND(_xlfn.NORM.INV(L859,Params!$B$15,Params!$B$16),2)</f>
        <v/>
      </c>
      <c r="Y859" s="9">
        <f>ROUND(_xlfn.NORM.INV(M859,Params!$B$15,Params!$B$16)+Params!$B$17+Params!$B$18*M859,2)</f>
        <v/>
      </c>
      <c r="Z859" s="9">
        <f>ROUND(_xlfn.NORM.INV(N859,Params!$B$13,Params!$B$14)+Params!$B$17+Params!$B$18*N859,1)</f>
        <v/>
      </c>
    </row>
    <row r="860">
      <c r="A860" s="11" t="n">
        <v>859</v>
      </c>
      <c r="B860" s="12">
        <f>INT((A860-1)/122)+1</f>
        <v/>
      </c>
      <c r="C860" s="13" t="n">
        <v>0.654548</v>
      </c>
      <c r="D860" s="13" t="n">
        <v>0.638265</v>
      </c>
      <c r="E860" s="13" t="n">
        <v>0.506612</v>
      </c>
      <c r="F860" s="13" t="n">
        <v>0.96635</v>
      </c>
      <c r="G860" s="13" t="n">
        <v>0.62752</v>
      </c>
      <c r="H860" s="13" t="n">
        <v>0.24241</v>
      </c>
      <c r="I860" s="13" t="n">
        <v>0.871159</v>
      </c>
      <c r="J860" s="13" t="n">
        <v>0.148016</v>
      </c>
      <c r="K860" s="13" t="n">
        <v>0.194839</v>
      </c>
      <c r="L860" s="13" t="n">
        <v>0.949941</v>
      </c>
      <c r="M860" s="13" t="n">
        <v>0.86892</v>
      </c>
      <c r="N860" s="13" t="n">
        <v>0.421892</v>
      </c>
      <c r="O860" s="9">
        <f>IF(C860&lt;=1-Params!$B$4,0,MAX(0.1,ROUND(_xlfn.GAMMA.INV((C860-(1-Params!$B$4))/Params!$B$4,Params!$B$5,Params!$B$6),1)))</f>
        <v/>
      </c>
      <c r="P860" s="9">
        <f>IF(D860&lt;=1-Params!$B$7,0,ROUND(_xlfn.GAMMA.INV((D860-(1-Params!$B$7))/Params!$B$7,Params!$B$8,Params!$B$9),3))</f>
        <v/>
      </c>
      <c r="Q860" s="9">
        <f>IF(E860&lt;=1-Params!$B$4,0,MAX(0.1,ROUND(_xlfn.GAMMA.INV((E860-(1-Params!$B$4))/Params!$B$4,Params!$B$5,Params!$B$6),1)))</f>
        <v/>
      </c>
      <c r="R860" s="9">
        <f>IF(F860&lt;=1-Params!$B$7,0,ROUND(_xlfn.GAMMA.INV((F860-(1-Params!$B$7))/Params!$B$7,Params!$B$8,Params!$B$9),3))</f>
        <v/>
      </c>
      <c r="S860" s="9">
        <f>IF(G860&lt;=1-Params!$B$7,0,ROUND((Params!$B$10+Params!$B$11*G860^Params!$B$12)*_xlfn.GAMMA.INV((G860-(1-Params!$B$7))/Params!$B$7,Params!$B$8,Params!$B$9),3))</f>
        <v/>
      </c>
      <c r="T860" s="9">
        <f>IF(H860&lt;=1-Params!$B$4,0,MAX(0.1,ROUND((Params!$B$10+Params!$B$11*H860^Params!$B$12)*_xlfn.GAMMA.INV((H860-(1-Params!$B$4))/Params!$B$4,Params!$B$5,Params!$B$6),1)))</f>
        <v/>
      </c>
      <c r="U860" s="9">
        <f>ROUND(_xlfn.NORM.INV(I860,Params!$B$13,Params!$B$14),1)</f>
        <v/>
      </c>
      <c r="V860" s="9">
        <f>ROUND(_xlfn.NORM.INV(J860,Params!$B$15,Params!$B$16),2)</f>
        <v/>
      </c>
      <c r="W860" s="9">
        <f>ROUND(_xlfn.NORM.INV(K860,Params!$B$13,Params!$B$14),1)</f>
        <v/>
      </c>
      <c r="X860" s="9">
        <f>ROUND(_xlfn.NORM.INV(L860,Params!$B$15,Params!$B$16),2)</f>
        <v/>
      </c>
      <c r="Y860" s="9">
        <f>ROUND(_xlfn.NORM.INV(M860,Params!$B$15,Params!$B$16)+Params!$B$17+Params!$B$18*M860,2)</f>
        <v/>
      </c>
      <c r="Z860" s="9">
        <f>ROUND(_xlfn.NORM.INV(N860,Params!$B$13,Params!$B$14)+Params!$B$17+Params!$B$18*N860,1)</f>
        <v/>
      </c>
    </row>
    <row r="861">
      <c r="A861" s="11" t="n">
        <v>860</v>
      </c>
      <c r="B861" s="12">
        <f>INT((A861-1)/122)+1</f>
        <v/>
      </c>
      <c r="C861" s="13" t="n">
        <v>0.583988</v>
      </c>
      <c r="D861" s="13" t="n">
        <v>0.534304</v>
      </c>
      <c r="E861" s="13" t="n">
        <v>0.930482</v>
      </c>
      <c r="F861" s="13" t="n">
        <v>0.298299</v>
      </c>
      <c r="G861" s="13" t="n">
        <v>0.213009</v>
      </c>
      <c r="H861" s="13" t="n">
        <v>0.287788</v>
      </c>
      <c r="I861" s="13" t="n">
        <v>0.701045</v>
      </c>
      <c r="J861" s="13" t="n">
        <v>0.364036</v>
      </c>
      <c r="K861" s="13" t="n">
        <v>0.228062</v>
      </c>
      <c r="L861" s="13" t="n">
        <v>0.8580950000000001</v>
      </c>
      <c r="M861" s="13" t="n">
        <v>0.535377</v>
      </c>
      <c r="N861" s="13" t="n">
        <v>0.421044</v>
      </c>
      <c r="O861" s="9">
        <f>IF(C861&lt;=1-Params!$B$4,0,MAX(0.1,ROUND(_xlfn.GAMMA.INV((C861-(1-Params!$B$4))/Params!$B$4,Params!$B$5,Params!$B$6),1)))</f>
        <v/>
      </c>
      <c r="P861" s="9">
        <f>IF(D861&lt;=1-Params!$B$7,0,ROUND(_xlfn.GAMMA.INV((D861-(1-Params!$B$7))/Params!$B$7,Params!$B$8,Params!$B$9),3))</f>
        <v/>
      </c>
      <c r="Q861" s="9">
        <f>IF(E861&lt;=1-Params!$B$4,0,MAX(0.1,ROUND(_xlfn.GAMMA.INV((E861-(1-Params!$B$4))/Params!$B$4,Params!$B$5,Params!$B$6),1)))</f>
        <v/>
      </c>
      <c r="R861" s="9">
        <f>IF(F861&lt;=1-Params!$B$7,0,ROUND(_xlfn.GAMMA.INV((F861-(1-Params!$B$7))/Params!$B$7,Params!$B$8,Params!$B$9),3))</f>
        <v/>
      </c>
      <c r="S861" s="9">
        <f>IF(G861&lt;=1-Params!$B$7,0,ROUND((Params!$B$10+Params!$B$11*G861^Params!$B$12)*_xlfn.GAMMA.INV((G861-(1-Params!$B$7))/Params!$B$7,Params!$B$8,Params!$B$9),3))</f>
        <v/>
      </c>
      <c r="T861" s="9">
        <f>IF(H861&lt;=1-Params!$B$4,0,MAX(0.1,ROUND((Params!$B$10+Params!$B$11*H861^Params!$B$12)*_xlfn.GAMMA.INV((H861-(1-Params!$B$4))/Params!$B$4,Params!$B$5,Params!$B$6),1)))</f>
        <v/>
      </c>
      <c r="U861" s="9">
        <f>ROUND(_xlfn.NORM.INV(I861,Params!$B$13,Params!$B$14),1)</f>
        <v/>
      </c>
      <c r="V861" s="9">
        <f>ROUND(_xlfn.NORM.INV(J861,Params!$B$15,Params!$B$16),2)</f>
        <v/>
      </c>
      <c r="W861" s="9">
        <f>ROUND(_xlfn.NORM.INV(K861,Params!$B$13,Params!$B$14),1)</f>
        <v/>
      </c>
      <c r="X861" s="9">
        <f>ROUND(_xlfn.NORM.INV(L861,Params!$B$15,Params!$B$16),2)</f>
        <v/>
      </c>
      <c r="Y861" s="9">
        <f>ROUND(_xlfn.NORM.INV(M861,Params!$B$15,Params!$B$16)+Params!$B$17+Params!$B$18*M861,2)</f>
        <v/>
      </c>
      <c r="Z861" s="9">
        <f>ROUND(_xlfn.NORM.INV(N861,Params!$B$13,Params!$B$14)+Params!$B$17+Params!$B$18*N861,1)</f>
        <v/>
      </c>
    </row>
    <row r="862">
      <c r="A862" s="11" t="n">
        <v>861</v>
      </c>
      <c r="B862" s="12">
        <f>INT((A862-1)/122)+1</f>
        <v/>
      </c>
      <c r="C862" s="13" t="n">
        <v>0.111098</v>
      </c>
      <c r="D862" s="13" t="n">
        <v>0.630652</v>
      </c>
      <c r="E862" s="13" t="n">
        <v>0.5764010000000001</v>
      </c>
      <c r="F862" s="13" t="n">
        <v>0.075975</v>
      </c>
      <c r="G862" s="13" t="n">
        <v>0.259195</v>
      </c>
      <c r="H862" s="13" t="n">
        <v>0.480667</v>
      </c>
      <c r="I862" s="13" t="n">
        <v>0.368556</v>
      </c>
      <c r="J862" s="13" t="n">
        <v>0.34166</v>
      </c>
      <c r="K862" s="13" t="n">
        <v>0.43242</v>
      </c>
      <c r="L862" s="13" t="n">
        <v>0.938909</v>
      </c>
      <c r="M862" s="13" t="n">
        <v>0.778711</v>
      </c>
      <c r="N862" s="13" t="n">
        <v>0.478854</v>
      </c>
      <c r="O862" s="9">
        <f>IF(C862&lt;=1-Params!$B$4,0,MAX(0.1,ROUND(_xlfn.GAMMA.INV((C862-(1-Params!$B$4))/Params!$B$4,Params!$B$5,Params!$B$6),1)))</f>
        <v/>
      </c>
      <c r="P862" s="9">
        <f>IF(D862&lt;=1-Params!$B$7,0,ROUND(_xlfn.GAMMA.INV((D862-(1-Params!$B$7))/Params!$B$7,Params!$B$8,Params!$B$9),3))</f>
        <v/>
      </c>
      <c r="Q862" s="9">
        <f>IF(E862&lt;=1-Params!$B$4,0,MAX(0.1,ROUND(_xlfn.GAMMA.INV((E862-(1-Params!$B$4))/Params!$B$4,Params!$B$5,Params!$B$6),1)))</f>
        <v/>
      </c>
      <c r="R862" s="9">
        <f>IF(F862&lt;=1-Params!$B$7,0,ROUND(_xlfn.GAMMA.INV((F862-(1-Params!$B$7))/Params!$B$7,Params!$B$8,Params!$B$9),3))</f>
        <v/>
      </c>
      <c r="S862" s="9">
        <f>IF(G862&lt;=1-Params!$B$7,0,ROUND((Params!$B$10+Params!$B$11*G862^Params!$B$12)*_xlfn.GAMMA.INV((G862-(1-Params!$B$7))/Params!$B$7,Params!$B$8,Params!$B$9),3))</f>
        <v/>
      </c>
      <c r="T862" s="9">
        <f>IF(H862&lt;=1-Params!$B$4,0,MAX(0.1,ROUND((Params!$B$10+Params!$B$11*H862^Params!$B$12)*_xlfn.GAMMA.INV((H862-(1-Params!$B$4))/Params!$B$4,Params!$B$5,Params!$B$6),1)))</f>
        <v/>
      </c>
      <c r="U862" s="9">
        <f>ROUND(_xlfn.NORM.INV(I862,Params!$B$13,Params!$B$14),1)</f>
        <v/>
      </c>
      <c r="V862" s="9">
        <f>ROUND(_xlfn.NORM.INV(J862,Params!$B$15,Params!$B$16),2)</f>
        <v/>
      </c>
      <c r="W862" s="9">
        <f>ROUND(_xlfn.NORM.INV(K862,Params!$B$13,Params!$B$14),1)</f>
        <v/>
      </c>
      <c r="X862" s="9">
        <f>ROUND(_xlfn.NORM.INV(L862,Params!$B$15,Params!$B$16),2)</f>
        <v/>
      </c>
      <c r="Y862" s="9">
        <f>ROUND(_xlfn.NORM.INV(M862,Params!$B$15,Params!$B$16)+Params!$B$17+Params!$B$18*M862,2)</f>
        <v/>
      </c>
      <c r="Z862" s="9">
        <f>ROUND(_xlfn.NORM.INV(N862,Params!$B$13,Params!$B$14)+Params!$B$17+Params!$B$18*N862,1)</f>
        <v/>
      </c>
    </row>
    <row r="863">
      <c r="A863" s="11" t="n">
        <v>862</v>
      </c>
      <c r="B863" s="12">
        <f>INT((A863-1)/122)+1</f>
        <v/>
      </c>
      <c r="C863" s="13" t="n">
        <v>0.091893</v>
      </c>
      <c r="D863" s="13" t="n">
        <v>0.399594</v>
      </c>
      <c r="E863" s="13" t="n">
        <v>0.299822</v>
      </c>
      <c r="F863" s="13" t="n">
        <v>0.051816</v>
      </c>
      <c r="G863" s="13" t="n">
        <v>0.340115</v>
      </c>
      <c r="H863" s="13" t="n">
        <v>0.797166</v>
      </c>
      <c r="I863" s="13" t="n">
        <v>0.7388940000000001</v>
      </c>
      <c r="J863" s="13" t="n">
        <v>0.23546</v>
      </c>
      <c r="K863" s="13" t="n">
        <v>0.21528</v>
      </c>
      <c r="L863" s="13" t="n">
        <v>0.812137</v>
      </c>
      <c r="M863" s="13" t="n">
        <v>0.907897</v>
      </c>
      <c r="N863" s="13" t="n">
        <v>0.302911</v>
      </c>
      <c r="O863" s="9">
        <f>IF(C863&lt;=1-Params!$B$4,0,MAX(0.1,ROUND(_xlfn.GAMMA.INV((C863-(1-Params!$B$4))/Params!$B$4,Params!$B$5,Params!$B$6),1)))</f>
        <v/>
      </c>
      <c r="P863" s="9">
        <f>IF(D863&lt;=1-Params!$B$7,0,ROUND(_xlfn.GAMMA.INV((D863-(1-Params!$B$7))/Params!$B$7,Params!$B$8,Params!$B$9),3))</f>
        <v/>
      </c>
      <c r="Q863" s="9">
        <f>IF(E863&lt;=1-Params!$B$4,0,MAX(0.1,ROUND(_xlfn.GAMMA.INV((E863-(1-Params!$B$4))/Params!$B$4,Params!$B$5,Params!$B$6),1)))</f>
        <v/>
      </c>
      <c r="R863" s="9">
        <f>IF(F863&lt;=1-Params!$B$7,0,ROUND(_xlfn.GAMMA.INV((F863-(1-Params!$B$7))/Params!$B$7,Params!$B$8,Params!$B$9),3))</f>
        <v/>
      </c>
      <c r="S863" s="9">
        <f>IF(G863&lt;=1-Params!$B$7,0,ROUND((Params!$B$10+Params!$B$11*G863^Params!$B$12)*_xlfn.GAMMA.INV((G863-(1-Params!$B$7))/Params!$B$7,Params!$B$8,Params!$B$9),3))</f>
        <v/>
      </c>
      <c r="T863" s="9">
        <f>IF(H863&lt;=1-Params!$B$4,0,MAX(0.1,ROUND((Params!$B$10+Params!$B$11*H863^Params!$B$12)*_xlfn.GAMMA.INV((H863-(1-Params!$B$4))/Params!$B$4,Params!$B$5,Params!$B$6),1)))</f>
        <v/>
      </c>
      <c r="U863" s="9">
        <f>ROUND(_xlfn.NORM.INV(I863,Params!$B$13,Params!$B$14),1)</f>
        <v/>
      </c>
      <c r="V863" s="9">
        <f>ROUND(_xlfn.NORM.INV(J863,Params!$B$15,Params!$B$16),2)</f>
        <v/>
      </c>
      <c r="W863" s="9">
        <f>ROUND(_xlfn.NORM.INV(K863,Params!$B$13,Params!$B$14),1)</f>
        <v/>
      </c>
      <c r="X863" s="9">
        <f>ROUND(_xlfn.NORM.INV(L863,Params!$B$15,Params!$B$16),2)</f>
        <v/>
      </c>
      <c r="Y863" s="9">
        <f>ROUND(_xlfn.NORM.INV(M863,Params!$B$15,Params!$B$16)+Params!$B$17+Params!$B$18*M863,2)</f>
        <v/>
      </c>
      <c r="Z863" s="9">
        <f>ROUND(_xlfn.NORM.INV(N863,Params!$B$13,Params!$B$14)+Params!$B$17+Params!$B$18*N863,1)</f>
        <v/>
      </c>
    </row>
    <row r="864">
      <c r="A864" s="11" t="n">
        <v>863</v>
      </c>
      <c r="B864" s="12">
        <f>INT((A864-1)/122)+1</f>
        <v/>
      </c>
      <c r="C864" s="13" t="n">
        <v>0.464847</v>
      </c>
      <c r="D864" s="13" t="n">
        <v>0.5273600000000001</v>
      </c>
      <c r="E864" s="13" t="n">
        <v>0.155803</v>
      </c>
      <c r="F864" s="13" t="n">
        <v>0.268347</v>
      </c>
      <c r="G864" s="13" t="n">
        <v>0.778152</v>
      </c>
      <c r="H864" s="13" t="n">
        <v>0.480435</v>
      </c>
      <c r="I864" s="13" t="n">
        <v>0.283819</v>
      </c>
      <c r="J864" s="13" t="n">
        <v>0.048356</v>
      </c>
      <c r="K864" s="13" t="n">
        <v>0.323743</v>
      </c>
      <c r="L864" s="13" t="n">
        <v>0.90383</v>
      </c>
      <c r="M864" s="13" t="n">
        <v>0.923041</v>
      </c>
      <c r="N864" s="13" t="n">
        <v>0.387382</v>
      </c>
      <c r="O864" s="9">
        <f>IF(C864&lt;=1-Params!$B$4,0,MAX(0.1,ROUND(_xlfn.GAMMA.INV((C864-(1-Params!$B$4))/Params!$B$4,Params!$B$5,Params!$B$6),1)))</f>
        <v/>
      </c>
      <c r="P864" s="9">
        <f>IF(D864&lt;=1-Params!$B$7,0,ROUND(_xlfn.GAMMA.INV((D864-(1-Params!$B$7))/Params!$B$7,Params!$B$8,Params!$B$9),3))</f>
        <v/>
      </c>
      <c r="Q864" s="9">
        <f>IF(E864&lt;=1-Params!$B$4,0,MAX(0.1,ROUND(_xlfn.GAMMA.INV((E864-(1-Params!$B$4))/Params!$B$4,Params!$B$5,Params!$B$6),1)))</f>
        <v/>
      </c>
      <c r="R864" s="9">
        <f>IF(F864&lt;=1-Params!$B$7,0,ROUND(_xlfn.GAMMA.INV((F864-(1-Params!$B$7))/Params!$B$7,Params!$B$8,Params!$B$9),3))</f>
        <v/>
      </c>
      <c r="S864" s="9">
        <f>IF(G864&lt;=1-Params!$B$7,0,ROUND((Params!$B$10+Params!$B$11*G864^Params!$B$12)*_xlfn.GAMMA.INV((G864-(1-Params!$B$7))/Params!$B$7,Params!$B$8,Params!$B$9),3))</f>
        <v/>
      </c>
      <c r="T864" s="9">
        <f>IF(H864&lt;=1-Params!$B$4,0,MAX(0.1,ROUND((Params!$B$10+Params!$B$11*H864^Params!$B$12)*_xlfn.GAMMA.INV((H864-(1-Params!$B$4))/Params!$B$4,Params!$B$5,Params!$B$6),1)))</f>
        <v/>
      </c>
      <c r="U864" s="9">
        <f>ROUND(_xlfn.NORM.INV(I864,Params!$B$13,Params!$B$14),1)</f>
        <v/>
      </c>
      <c r="V864" s="9">
        <f>ROUND(_xlfn.NORM.INV(J864,Params!$B$15,Params!$B$16),2)</f>
        <v/>
      </c>
      <c r="W864" s="9">
        <f>ROUND(_xlfn.NORM.INV(K864,Params!$B$13,Params!$B$14),1)</f>
        <v/>
      </c>
      <c r="X864" s="9">
        <f>ROUND(_xlfn.NORM.INV(L864,Params!$B$15,Params!$B$16),2)</f>
        <v/>
      </c>
      <c r="Y864" s="9">
        <f>ROUND(_xlfn.NORM.INV(M864,Params!$B$15,Params!$B$16)+Params!$B$17+Params!$B$18*M864,2)</f>
        <v/>
      </c>
      <c r="Z864" s="9">
        <f>ROUND(_xlfn.NORM.INV(N864,Params!$B$13,Params!$B$14)+Params!$B$17+Params!$B$18*N864,1)</f>
        <v/>
      </c>
    </row>
    <row r="865">
      <c r="A865" s="11" t="n">
        <v>864</v>
      </c>
      <c r="B865" s="12">
        <f>INT((A865-1)/122)+1</f>
        <v/>
      </c>
      <c r="C865" s="13" t="n">
        <v>0.341601</v>
      </c>
      <c r="D865" s="13" t="n">
        <v>0.484325</v>
      </c>
      <c r="E865" s="13" t="n">
        <v>0.698923</v>
      </c>
      <c r="F865" s="13" t="n">
        <v>0.026516</v>
      </c>
      <c r="G865" s="13" t="n">
        <v>0.12517</v>
      </c>
      <c r="H865" s="13" t="n">
        <v>0.1801</v>
      </c>
      <c r="I865" s="13" t="n">
        <v>0.497487</v>
      </c>
      <c r="J865" s="13" t="n">
        <v>0.153297</v>
      </c>
      <c r="K865" s="13" t="n">
        <v>0.151155</v>
      </c>
      <c r="L865" s="13" t="n">
        <v>0.847727</v>
      </c>
      <c r="M865" s="13" t="n">
        <v>0.765357</v>
      </c>
      <c r="N865" s="13" t="n">
        <v>0.045258</v>
      </c>
      <c r="O865" s="9">
        <f>IF(C865&lt;=1-Params!$B$4,0,MAX(0.1,ROUND(_xlfn.GAMMA.INV((C865-(1-Params!$B$4))/Params!$B$4,Params!$B$5,Params!$B$6),1)))</f>
        <v/>
      </c>
      <c r="P865" s="9">
        <f>IF(D865&lt;=1-Params!$B$7,0,ROUND(_xlfn.GAMMA.INV((D865-(1-Params!$B$7))/Params!$B$7,Params!$B$8,Params!$B$9),3))</f>
        <v/>
      </c>
      <c r="Q865" s="9">
        <f>IF(E865&lt;=1-Params!$B$4,0,MAX(0.1,ROUND(_xlfn.GAMMA.INV((E865-(1-Params!$B$4))/Params!$B$4,Params!$B$5,Params!$B$6),1)))</f>
        <v/>
      </c>
      <c r="R865" s="9">
        <f>IF(F865&lt;=1-Params!$B$7,0,ROUND(_xlfn.GAMMA.INV((F865-(1-Params!$B$7))/Params!$B$7,Params!$B$8,Params!$B$9),3))</f>
        <v/>
      </c>
      <c r="S865" s="9">
        <f>IF(G865&lt;=1-Params!$B$7,0,ROUND((Params!$B$10+Params!$B$11*G865^Params!$B$12)*_xlfn.GAMMA.INV((G865-(1-Params!$B$7))/Params!$B$7,Params!$B$8,Params!$B$9),3))</f>
        <v/>
      </c>
      <c r="T865" s="9">
        <f>IF(H865&lt;=1-Params!$B$4,0,MAX(0.1,ROUND((Params!$B$10+Params!$B$11*H865^Params!$B$12)*_xlfn.GAMMA.INV((H865-(1-Params!$B$4))/Params!$B$4,Params!$B$5,Params!$B$6),1)))</f>
        <v/>
      </c>
      <c r="U865" s="9">
        <f>ROUND(_xlfn.NORM.INV(I865,Params!$B$13,Params!$B$14),1)</f>
        <v/>
      </c>
      <c r="V865" s="9">
        <f>ROUND(_xlfn.NORM.INV(J865,Params!$B$15,Params!$B$16),2)</f>
        <v/>
      </c>
      <c r="W865" s="9">
        <f>ROUND(_xlfn.NORM.INV(K865,Params!$B$13,Params!$B$14),1)</f>
        <v/>
      </c>
      <c r="X865" s="9">
        <f>ROUND(_xlfn.NORM.INV(L865,Params!$B$15,Params!$B$16),2)</f>
        <v/>
      </c>
      <c r="Y865" s="9">
        <f>ROUND(_xlfn.NORM.INV(M865,Params!$B$15,Params!$B$16)+Params!$B$17+Params!$B$18*M865,2)</f>
        <v/>
      </c>
      <c r="Z865" s="9">
        <f>ROUND(_xlfn.NORM.INV(N865,Params!$B$13,Params!$B$14)+Params!$B$17+Params!$B$18*N865,1)</f>
        <v/>
      </c>
    </row>
    <row r="866">
      <c r="A866" s="11" t="n">
        <v>865</v>
      </c>
      <c r="B866" s="12">
        <f>INT((A866-1)/122)+1</f>
        <v/>
      </c>
      <c r="C866" s="13" t="n">
        <v>0.93402</v>
      </c>
      <c r="D866" s="13" t="n">
        <v>0.928007</v>
      </c>
      <c r="E866" s="13" t="n">
        <v>0.708099</v>
      </c>
      <c r="F866" s="13" t="n">
        <v>0.098507</v>
      </c>
      <c r="G866" s="13" t="n">
        <v>0.569515</v>
      </c>
      <c r="H866" s="13" t="n">
        <v>0.389473</v>
      </c>
      <c r="I866" s="13" t="n">
        <v>0.73836</v>
      </c>
      <c r="J866" s="13" t="n">
        <v>0.285272</v>
      </c>
      <c r="K866" s="13" t="n">
        <v>0.16126</v>
      </c>
      <c r="L866" s="13" t="n">
        <v>0.901742</v>
      </c>
      <c r="M866" s="13" t="n">
        <v>0.801077</v>
      </c>
      <c r="N866" s="13" t="n">
        <v>0.212065</v>
      </c>
      <c r="O866" s="9">
        <f>IF(C866&lt;=1-Params!$B$4,0,MAX(0.1,ROUND(_xlfn.GAMMA.INV((C866-(1-Params!$B$4))/Params!$B$4,Params!$B$5,Params!$B$6),1)))</f>
        <v/>
      </c>
      <c r="P866" s="9">
        <f>IF(D866&lt;=1-Params!$B$7,0,ROUND(_xlfn.GAMMA.INV((D866-(1-Params!$B$7))/Params!$B$7,Params!$B$8,Params!$B$9),3))</f>
        <v/>
      </c>
      <c r="Q866" s="9">
        <f>IF(E866&lt;=1-Params!$B$4,0,MAX(0.1,ROUND(_xlfn.GAMMA.INV((E866-(1-Params!$B$4))/Params!$B$4,Params!$B$5,Params!$B$6),1)))</f>
        <v/>
      </c>
      <c r="R866" s="9">
        <f>IF(F866&lt;=1-Params!$B$7,0,ROUND(_xlfn.GAMMA.INV((F866-(1-Params!$B$7))/Params!$B$7,Params!$B$8,Params!$B$9),3))</f>
        <v/>
      </c>
      <c r="S866" s="9">
        <f>IF(G866&lt;=1-Params!$B$7,0,ROUND((Params!$B$10+Params!$B$11*G866^Params!$B$12)*_xlfn.GAMMA.INV((G866-(1-Params!$B$7))/Params!$B$7,Params!$B$8,Params!$B$9),3))</f>
        <v/>
      </c>
      <c r="T866" s="9">
        <f>IF(H866&lt;=1-Params!$B$4,0,MAX(0.1,ROUND((Params!$B$10+Params!$B$11*H866^Params!$B$12)*_xlfn.GAMMA.INV((H866-(1-Params!$B$4))/Params!$B$4,Params!$B$5,Params!$B$6),1)))</f>
        <v/>
      </c>
      <c r="U866" s="9">
        <f>ROUND(_xlfn.NORM.INV(I866,Params!$B$13,Params!$B$14),1)</f>
        <v/>
      </c>
      <c r="V866" s="9">
        <f>ROUND(_xlfn.NORM.INV(J866,Params!$B$15,Params!$B$16),2)</f>
        <v/>
      </c>
      <c r="W866" s="9">
        <f>ROUND(_xlfn.NORM.INV(K866,Params!$B$13,Params!$B$14),1)</f>
        <v/>
      </c>
      <c r="X866" s="9">
        <f>ROUND(_xlfn.NORM.INV(L866,Params!$B$15,Params!$B$16),2)</f>
        <v/>
      </c>
      <c r="Y866" s="9">
        <f>ROUND(_xlfn.NORM.INV(M866,Params!$B$15,Params!$B$16)+Params!$B$17+Params!$B$18*M866,2)</f>
        <v/>
      </c>
      <c r="Z866" s="9">
        <f>ROUND(_xlfn.NORM.INV(N866,Params!$B$13,Params!$B$14)+Params!$B$17+Params!$B$18*N866,1)</f>
        <v/>
      </c>
    </row>
    <row r="867">
      <c r="A867" s="11" t="n">
        <v>866</v>
      </c>
      <c r="B867" s="12">
        <f>INT((A867-1)/122)+1</f>
        <v/>
      </c>
      <c r="C867" s="13" t="n">
        <v>0.115526</v>
      </c>
      <c r="D867" s="13" t="n">
        <v>0.961402</v>
      </c>
      <c r="E867" s="13" t="n">
        <v>0.445839</v>
      </c>
      <c r="F867" s="13" t="n">
        <v>0.015909</v>
      </c>
      <c r="G867" s="13" t="n">
        <v>0.460389</v>
      </c>
      <c r="H867" s="13" t="n">
        <v>0.944376</v>
      </c>
      <c r="I867" s="13" t="n">
        <v>0.165218</v>
      </c>
      <c r="J867" s="13" t="n">
        <v>0.430018</v>
      </c>
      <c r="K867" s="13" t="n">
        <v>0.087092</v>
      </c>
      <c r="L867" s="13" t="n">
        <v>0.8700369999999999</v>
      </c>
      <c r="M867" s="13" t="n">
        <v>0.6448700000000001</v>
      </c>
      <c r="N867" s="13" t="n">
        <v>0.562527</v>
      </c>
      <c r="O867" s="9">
        <f>IF(C867&lt;=1-Params!$B$4,0,MAX(0.1,ROUND(_xlfn.GAMMA.INV((C867-(1-Params!$B$4))/Params!$B$4,Params!$B$5,Params!$B$6),1)))</f>
        <v/>
      </c>
      <c r="P867" s="9">
        <f>IF(D867&lt;=1-Params!$B$7,0,ROUND(_xlfn.GAMMA.INV((D867-(1-Params!$B$7))/Params!$B$7,Params!$B$8,Params!$B$9),3))</f>
        <v/>
      </c>
      <c r="Q867" s="9">
        <f>IF(E867&lt;=1-Params!$B$4,0,MAX(0.1,ROUND(_xlfn.GAMMA.INV((E867-(1-Params!$B$4))/Params!$B$4,Params!$B$5,Params!$B$6),1)))</f>
        <v/>
      </c>
      <c r="R867" s="9">
        <f>IF(F867&lt;=1-Params!$B$7,0,ROUND(_xlfn.GAMMA.INV((F867-(1-Params!$B$7))/Params!$B$7,Params!$B$8,Params!$B$9),3))</f>
        <v/>
      </c>
      <c r="S867" s="9">
        <f>IF(G867&lt;=1-Params!$B$7,0,ROUND((Params!$B$10+Params!$B$11*G867^Params!$B$12)*_xlfn.GAMMA.INV((G867-(1-Params!$B$7))/Params!$B$7,Params!$B$8,Params!$B$9),3))</f>
        <v/>
      </c>
      <c r="T867" s="9">
        <f>IF(H867&lt;=1-Params!$B$4,0,MAX(0.1,ROUND((Params!$B$10+Params!$B$11*H867^Params!$B$12)*_xlfn.GAMMA.INV((H867-(1-Params!$B$4))/Params!$B$4,Params!$B$5,Params!$B$6),1)))</f>
        <v/>
      </c>
      <c r="U867" s="9">
        <f>ROUND(_xlfn.NORM.INV(I867,Params!$B$13,Params!$B$14),1)</f>
        <v/>
      </c>
      <c r="V867" s="9">
        <f>ROUND(_xlfn.NORM.INV(J867,Params!$B$15,Params!$B$16),2)</f>
        <v/>
      </c>
      <c r="W867" s="9">
        <f>ROUND(_xlfn.NORM.INV(K867,Params!$B$13,Params!$B$14),1)</f>
        <v/>
      </c>
      <c r="X867" s="9">
        <f>ROUND(_xlfn.NORM.INV(L867,Params!$B$15,Params!$B$16),2)</f>
        <v/>
      </c>
      <c r="Y867" s="9">
        <f>ROUND(_xlfn.NORM.INV(M867,Params!$B$15,Params!$B$16)+Params!$B$17+Params!$B$18*M867,2)</f>
        <v/>
      </c>
      <c r="Z867" s="9">
        <f>ROUND(_xlfn.NORM.INV(N867,Params!$B$13,Params!$B$14)+Params!$B$17+Params!$B$18*N867,1)</f>
        <v/>
      </c>
    </row>
    <row r="868">
      <c r="A868" s="11" t="n">
        <v>867</v>
      </c>
      <c r="B868" s="12">
        <f>INT((A868-1)/122)+1</f>
        <v/>
      </c>
      <c r="C868" s="13" t="n">
        <v>0.035422</v>
      </c>
      <c r="D868" s="13" t="n">
        <v>0.594558</v>
      </c>
      <c r="E868" s="13" t="n">
        <v>0.709313</v>
      </c>
      <c r="F868" s="13" t="n">
        <v>0.35407</v>
      </c>
      <c r="G868" s="13" t="n">
        <v>0.294097</v>
      </c>
      <c r="H868" s="13" t="n">
        <v>0.837261</v>
      </c>
      <c r="I868" s="13" t="n">
        <v>0.09717199999999999</v>
      </c>
      <c r="J868" s="13" t="n">
        <v>0.618134</v>
      </c>
      <c r="K868" s="13" t="n">
        <v>0.105813</v>
      </c>
      <c r="L868" s="13" t="n">
        <v>0.968148</v>
      </c>
      <c r="M868" s="13" t="n">
        <v>0.415407</v>
      </c>
      <c r="N868" s="13" t="n">
        <v>0.217404</v>
      </c>
      <c r="O868" s="9">
        <f>IF(C868&lt;=1-Params!$B$4,0,MAX(0.1,ROUND(_xlfn.GAMMA.INV((C868-(1-Params!$B$4))/Params!$B$4,Params!$B$5,Params!$B$6),1)))</f>
        <v/>
      </c>
      <c r="P868" s="9">
        <f>IF(D868&lt;=1-Params!$B$7,0,ROUND(_xlfn.GAMMA.INV((D868-(1-Params!$B$7))/Params!$B$7,Params!$B$8,Params!$B$9),3))</f>
        <v/>
      </c>
      <c r="Q868" s="9">
        <f>IF(E868&lt;=1-Params!$B$4,0,MAX(0.1,ROUND(_xlfn.GAMMA.INV((E868-(1-Params!$B$4))/Params!$B$4,Params!$B$5,Params!$B$6),1)))</f>
        <v/>
      </c>
      <c r="R868" s="9">
        <f>IF(F868&lt;=1-Params!$B$7,0,ROUND(_xlfn.GAMMA.INV((F868-(1-Params!$B$7))/Params!$B$7,Params!$B$8,Params!$B$9),3))</f>
        <v/>
      </c>
      <c r="S868" s="9">
        <f>IF(G868&lt;=1-Params!$B$7,0,ROUND((Params!$B$10+Params!$B$11*G868^Params!$B$12)*_xlfn.GAMMA.INV((G868-(1-Params!$B$7))/Params!$B$7,Params!$B$8,Params!$B$9),3))</f>
        <v/>
      </c>
      <c r="T868" s="9">
        <f>IF(H868&lt;=1-Params!$B$4,0,MAX(0.1,ROUND((Params!$B$10+Params!$B$11*H868^Params!$B$12)*_xlfn.GAMMA.INV((H868-(1-Params!$B$4))/Params!$B$4,Params!$B$5,Params!$B$6),1)))</f>
        <v/>
      </c>
      <c r="U868" s="9">
        <f>ROUND(_xlfn.NORM.INV(I868,Params!$B$13,Params!$B$14),1)</f>
        <v/>
      </c>
      <c r="V868" s="9">
        <f>ROUND(_xlfn.NORM.INV(J868,Params!$B$15,Params!$B$16),2)</f>
        <v/>
      </c>
      <c r="W868" s="9">
        <f>ROUND(_xlfn.NORM.INV(K868,Params!$B$13,Params!$B$14),1)</f>
        <v/>
      </c>
      <c r="X868" s="9">
        <f>ROUND(_xlfn.NORM.INV(L868,Params!$B$15,Params!$B$16),2)</f>
        <v/>
      </c>
      <c r="Y868" s="9">
        <f>ROUND(_xlfn.NORM.INV(M868,Params!$B$15,Params!$B$16)+Params!$B$17+Params!$B$18*M868,2)</f>
        <v/>
      </c>
      <c r="Z868" s="9">
        <f>ROUND(_xlfn.NORM.INV(N868,Params!$B$13,Params!$B$14)+Params!$B$17+Params!$B$18*N868,1)</f>
        <v/>
      </c>
    </row>
    <row r="869">
      <c r="A869" s="11" t="n">
        <v>868</v>
      </c>
      <c r="B869" s="12">
        <f>INT((A869-1)/122)+1</f>
        <v/>
      </c>
      <c r="C869" s="13" t="n">
        <v>0.663513</v>
      </c>
      <c r="D869" s="13" t="n">
        <v>0.886097</v>
      </c>
      <c r="E869" s="13" t="n">
        <v>0.424962</v>
      </c>
      <c r="F869" s="13" t="n">
        <v>0.127039</v>
      </c>
      <c r="G869" s="13" t="n">
        <v>0.011989</v>
      </c>
      <c r="H869" s="13" t="n">
        <v>0.61215</v>
      </c>
      <c r="I869" s="13" t="n">
        <v>0.216259</v>
      </c>
      <c r="J869" s="13" t="n">
        <v>0.807347</v>
      </c>
      <c r="K869" s="13" t="n">
        <v>0.143855</v>
      </c>
      <c r="L869" s="13" t="n">
        <v>0.8559059999999999</v>
      </c>
      <c r="M869" s="13" t="n">
        <v>0.793066</v>
      </c>
      <c r="N869" s="13" t="n">
        <v>0.182072</v>
      </c>
      <c r="O869" s="9">
        <f>IF(C869&lt;=1-Params!$B$4,0,MAX(0.1,ROUND(_xlfn.GAMMA.INV((C869-(1-Params!$B$4))/Params!$B$4,Params!$B$5,Params!$B$6),1)))</f>
        <v/>
      </c>
      <c r="P869" s="9">
        <f>IF(D869&lt;=1-Params!$B$7,0,ROUND(_xlfn.GAMMA.INV((D869-(1-Params!$B$7))/Params!$B$7,Params!$B$8,Params!$B$9),3))</f>
        <v/>
      </c>
      <c r="Q869" s="9">
        <f>IF(E869&lt;=1-Params!$B$4,0,MAX(0.1,ROUND(_xlfn.GAMMA.INV((E869-(1-Params!$B$4))/Params!$B$4,Params!$B$5,Params!$B$6),1)))</f>
        <v/>
      </c>
      <c r="R869" s="9">
        <f>IF(F869&lt;=1-Params!$B$7,0,ROUND(_xlfn.GAMMA.INV((F869-(1-Params!$B$7))/Params!$B$7,Params!$B$8,Params!$B$9),3))</f>
        <v/>
      </c>
      <c r="S869" s="9">
        <f>IF(G869&lt;=1-Params!$B$7,0,ROUND((Params!$B$10+Params!$B$11*G869^Params!$B$12)*_xlfn.GAMMA.INV((G869-(1-Params!$B$7))/Params!$B$7,Params!$B$8,Params!$B$9),3))</f>
        <v/>
      </c>
      <c r="T869" s="9">
        <f>IF(H869&lt;=1-Params!$B$4,0,MAX(0.1,ROUND((Params!$B$10+Params!$B$11*H869^Params!$B$12)*_xlfn.GAMMA.INV((H869-(1-Params!$B$4))/Params!$B$4,Params!$B$5,Params!$B$6),1)))</f>
        <v/>
      </c>
      <c r="U869" s="9">
        <f>ROUND(_xlfn.NORM.INV(I869,Params!$B$13,Params!$B$14),1)</f>
        <v/>
      </c>
      <c r="V869" s="9">
        <f>ROUND(_xlfn.NORM.INV(J869,Params!$B$15,Params!$B$16),2)</f>
        <v/>
      </c>
      <c r="W869" s="9">
        <f>ROUND(_xlfn.NORM.INV(K869,Params!$B$13,Params!$B$14),1)</f>
        <v/>
      </c>
      <c r="X869" s="9">
        <f>ROUND(_xlfn.NORM.INV(L869,Params!$B$15,Params!$B$16),2)</f>
        <v/>
      </c>
      <c r="Y869" s="9">
        <f>ROUND(_xlfn.NORM.INV(M869,Params!$B$15,Params!$B$16)+Params!$B$17+Params!$B$18*M869,2)</f>
        <v/>
      </c>
      <c r="Z869" s="9">
        <f>ROUND(_xlfn.NORM.INV(N869,Params!$B$13,Params!$B$14)+Params!$B$17+Params!$B$18*N869,1)</f>
        <v/>
      </c>
    </row>
    <row r="870">
      <c r="A870" s="11" t="n">
        <v>869</v>
      </c>
      <c r="B870" s="12">
        <f>INT((A870-1)/122)+1</f>
        <v/>
      </c>
      <c r="C870" s="13" t="n">
        <v>0.959767</v>
      </c>
      <c r="D870" s="13" t="n">
        <v>0.328257</v>
      </c>
      <c r="E870" s="13" t="n">
        <v>0.67414</v>
      </c>
      <c r="F870" s="13" t="n">
        <v>0.569036</v>
      </c>
      <c r="G870" s="13" t="n">
        <v>0.133831</v>
      </c>
      <c r="H870" s="13" t="n">
        <v>0.655619</v>
      </c>
      <c r="I870" s="13" t="n">
        <v>0.277036</v>
      </c>
      <c r="J870" s="13" t="n">
        <v>0.464785</v>
      </c>
      <c r="K870" s="13" t="n">
        <v>0.327586</v>
      </c>
      <c r="L870" s="13" t="n">
        <v>0.789389</v>
      </c>
      <c r="M870" s="13" t="n">
        <v>0.439033</v>
      </c>
      <c r="N870" s="13" t="n">
        <v>0.274771</v>
      </c>
      <c r="O870" s="9">
        <f>IF(C870&lt;=1-Params!$B$4,0,MAX(0.1,ROUND(_xlfn.GAMMA.INV((C870-(1-Params!$B$4))/Params!$B$4,Params!$B$5,Params!$B$6),1)))</f>
        <v/>
      </c>
      <c r="P870" s="9">
        <f>IF(D870&lt;=1-Params!$B$7,0,ROUND(_xlfn.GAMMA.INV((D870-(1-Params!$B$7))/Params!$B$7,Params!$B$8,Params!$B$9),3))</f>
        <v/>
      </c>
      <c r="Q870" s="9">
        <f>IF(E870&lt;=1-Params!$B$4,0,MAX(0.1,ROUND(_xlfn.GAMMA.INV((E870-(1-Params!$B$4))/Params!$B$4,Params!$B$5,Params!$B$6),1)))</f>
        <v/>
      </c>
      <c r="R870" s="9">
        <f>IF(F870&lt;=1-Params!$B$7,0,ROUND(_xlfn.GAMMA.INV((F870-(1-Params!$B$7))/Params!$B$7,Params!$B$8,Params!$B$9),3))</f>
        <v/>
      </c>
      <c r="S870" s="9">
        <f>IF(G870&lt;=1-Params!$B$7,0,ROUND((Params!$B$10+Params!$B$11*G870^Params!$B$12)*_xlfn.GAMMA.INV((G870-(1-Params!$B$7))/Params!$B$7,Params!$B$8,Params!$B$9),3))</f>
        <v/>
      </c>
      <c r="T870" s="9">
        <f>IF(H870&lt;=1-Params!$B$4,0,MAX(0.1,ROUND((Params!$B$10+Params!$B$11*H870^Params!$B$12)*_xlfn.GAMMA.INV((H870-(1-Params!$B$4))/Params!$B$4,Params!$B$5,Params!$B$6),1)))</f>
        <v/>
      </c>
      <c r="U870" s="9">
        <f>ROUND(_xlfn.NORM.INV(I870,Params!$B$13,Params!$B$14),1)</f>
        <v/>
      </c>
      <c r="V870" s="9">
        <f>ROUND(_xlfn.NORM.INV(J870,Params!$B$15,Params!$B$16),2)</f>
        <v/>
      </c>
      <c r="W870" s="9">
        <f>ROUND(_xlfn.NORM.INV(K870,Params!$B$13,Params!$B$14),1)</f>
        <v/>
      </c>
      <c r="X870" s="9">
        <f>ROUND(_xlfn.NORM.INV(L870,Params!$B$15,Params!$B$16),2)</f>
        <v/>
      </c>
      <c r="Y870" s="9">
        <f>ROUND(_xlfn.NORM.INV(M870,Params!$B$15,Params!$B$16)+Params!$B$17+Params!$B$18*M870,2)</f>
        <v/>
      </c>
      <c r="Z870" s="9">
        <f>ROUND(_xlfn.NORM.INV(N870,Params!$B$13,Params!$B$14)+Params!$B$17+Params!$B$18*N870,1)</f>
        <v/>
      </c>
    </row>
    <row r="871">
      <c r="A871" s="11" t="n">
        <v>870</v>
      </c>
      <c r="B871" s="12">
        <f>INT((A871-1)/122)+1</f>
        <v/>
      </c>
      <c r="C871" s="13" t="n">
        <v>0.884313</v>
      </c>
      <c r="D871" s="13" t="n">
        <v>0.080319</v>
      </c>
      <c r="E871" s="13" t="n">
        <v>0.664357</v>
      </c>
      <c r="F871" s="13" t="n">
        <v>0.15387</v>
      </c>
      <c r="G871" s="13" t="n">
        <v>0.177326</v>
      </c>
      <c r="H871" s="13" t="n">
        <v>0.591805</v>
      </c>
      <c r="I871" s="13" t="n">
        <v>0.352995</v>
      </c>
      <c r="J871" s="13" t="n">
        <v>0.577638</v>
      </c>
      <c r="K871" s="13" t="n">
        <v>0.136722</v>
      </c>
      <c r="L871" s="13" t="n">
        <v>0.740136</v>
      </c>
      <c r="M871" s="13" t="n">
        <v>0.800793</v>
      </c>
      <c r="N871" s="13" t="n">
        <v>0.44089</v>
      </c>
      <c r="O871" s="9">
        <f>IF(C871&lt;=1-Params!$B$4,0,MAX(0.1,ROUND(_xlfn.GAMMA.INV((C871-(1-Params!$B$4))/Params!$B$4,Params!$B$5,Params!$B$6),1)))</f>
        <v/>
      </c>
      <c r="P871" s="9">
        <f>IF(D871&lt;=1-Params!$B$7,0,ROUND(_xlfn.GAMMA.INV((D871-(1-Params!$B$7))/Params!$B$7,Params!$B$8,Params!$B$9),3))</f>
        <v/>
      </c>
      <c r="Q871" s="9">
        <f>IF(E871&lt;=1-Params!$B$4,0,MAX(0.1,ROUND(_xlfn.GAMMA.INV((E871-(1-Params!$B$4))/Params!$B$4,Params!$B$5,Params!$B$6),1)))</f>
        <v/>
      </c>
      <c r="R871" s="9">
        <f>IF(F871&lt;=1-Params!$B$7,0,ROUND(_xlfn.GAMMA.INV((F871-(1-Params!$B$7))/Params!$B$7,Params!$B$8,Params!$B$9),3))</f>
        <v/>
      </c>
      <c r="S871" s="9">
        <f>IF(G871&lt;=1-Params!$B$7,0,ROUND((Params!$B$10+Params!$B$11*G871^Params!$B$12)*_xlfn.GAMMA.INV((G871-(1-Params!$B$7))/Params!$B$7,Params!$B$8,Params!$B$9),3))</f>
        <v/>
      </c>
      <c r="T871" s="9">
        <f>IF(H871&lt;=1-Params!$B$4,0,MAX(0.1,ROUND((Params!$B$10+Params!$B$11*H871^Params!$B$12)*_xlfn.GAMMA.INV((H871-(1-Params!$B$4))/Params!$B$4,Params!$B$5,Params!$B$6),1)))</f>
        <v/>
      </c>
      <c r="U871" s="9">
        <f>ROUND(_xlfn.NORM.INV(I871,Params!$B$13,Params!$B$14),1)</f>
        <v/>
      </c>
      <c r="V871" s="9">
        <f>ROUND(_xlfn.NORM.INV(J871,Params!$B$15,Params!$B$16),2)</f>
        <v/>
      </c>
      <c r="W871" s="9">
        <f>ROUND(_xlfn.NORM.INV(K871,Params!$B$13,Params!$B$14),1)</f>
        <v/>
      </c>
      <c r="X871" s="9">
        <f>ROUND(_xlfn.NORM.INV(L871,Params!$B$15,Params!$B$16),2)</f>
        <v/>
      </c>
      <c r="Y871" s="9">
        <f>ROUND(_xlfn.NORM.INV(M871,Params!$B$15,Params!$B$16)+Params!$B$17+Params!$B$18*M871,2)</f>
        <v/>
      </c>
      <c r="Z871" s="9">
        <f>ROUND(_xlfn.NORM.INV(N871,Params!$B$13,Params!$B$14)+Params!$B$17+Params!$B$18*N871,1)</f>
        <v/>
      </c>
    </row>
    <row r="872">
      <c r="A872" s="11" t="n">
        <v>871</v>
      </c>
      <c r="B872" s="12">
        <f>INT((A872-1)/122)+1</f>
        <v/>
      </c>
      <c r="C872" s="13" t="n">
        <v>0.572722</v>
      </c>
      <c r="D872" s="13" t="n">
        <v>0.326114</v>
      </c>
      <c r="E872" s="13" t="n">
        <v>0.937935</v>
      </c>
      <c r="F872" s="13" t="n">
        <v>0.54683</v>
      </c>
      <c r="G872" s="13" t="n">
        <v>0.624285</v>
      </c>
      <c r="H872" s="13" t="n">
        <v>0.498187</v>
      </c>
      <c r="I872" s="13" t="n">
        <v>0.20939</v>
      </c>
      <c r="J872" s="13" t="n">
        <v>0.307294</v>
      </c>
      <c r="K872" s="13" t="n">
        <v>0.042468</v>
      </c>
      <c r="L872" s="13" t="n">
        <v>0.619652</v>
      </c>
      <c r="M872" s="13" t="n">
        <v>0.457825</v>
      </c>
      <c r="N872" s="13" t="n">
        <v>0.350441</v>
      </c>
      <c r="O872" s="9">
        <f>IF(C872&lt;=1-Params!$B$4,0,MAX(0.1,ROUND(_xlfn.GAMMA.INV((C872-(1-Params!$B$4))/Params!$B$4,Params!$B$5,Params!$B$6),1)))</f>
        <v/>
      </c>
      <c r="P872" s="9">
        <f>IF(D872&lt;=1-Params!$B$7,0,ROUND(_xlfn.GAMMA.INV((D872-(1-Params!$B$7))/Params!$B$7,Params!$B$8,Params!$B$9),3))</f>
        <v/>
      </c>
      <c r="Q872" s="9">
        <f>IF(E872&lt;=1-Params!$B$4,0,MAX(0.1,ROUND(_xlfn.GAMMA.INV((E872-(1-Params!$B$4))/Params!$B$4,Params!$B$5,Params!$B$6),1)))</f>
        <v/>
      </c>
      <c r="R872" s="9">
        <f>IF(F872&lt;=1-Params!$B$7,0,ROUND(_xlfn.GAMMA.INV((F872-(1-Params!$B$7))/Params!$B$7,Params!$B$8,Params!$B$9),3))</f>
        <v/>
      </c>
      <c r="S872" s="9">
        <f>IF(G872&lt;=1-Params!$B$7,0,ROUND((Params!$B$10+Params!$B$11*G872^Params!$B$12)*_xlfn.GAMMA.INV((G872-(1-Params!$B$7))/Params!$B$7,Params!$B$8,Params!$B$9),3))</f>
        <v/>
      </c>
      <c r="T872" s="9">
        <f>IF(H872&lt;=1-Params!$B$4,0,MAX(0.1,ROUND((Params!$B$10+Params!$B$11*H872^Params!$B$12)*_xlfn.GAMMA.INV((H872-(1-Params!$B$4))/Params!$B$4,Params!$B$5,Params!$B$6),1)))</f>
        <v/>
      </c>
      <c r="U872" s="9">
        <f>ROUND(_xlfn.NORM.INV(I872,Params!$B$13,Params!$B$14),1)</f>
        <v/>
      </c>
      <c r="V872" s="9">
        <f>ROUND(_xlfn.NORM.INV(J872,Params!$B$15,Params!$B$16),2)</f>
        <v/>
      </c>
      <c r="W872" s="9">
        <f>ROUND(_xlfn.NORM.INV(K872,Params!$B$13,Params!$B$14),1)</f>
        <v/>
      </c>
      <c r="X872" s="9">
        <f>ROUND(_xlfn.NORM.INV(L872,Params!$B$15,Params!$B$16),2)</f>
        <v/>
      </c>
      <c r="Y872" s="9">
        <f>ROUND(_xlfn.NORM.INV(M872,Params!$B$15,Params!$B$16)+Params!$B$17+Params!$B$18*M872,2)</f>
        <v/>
      </c>
      <c r="Z872" s="9">
        <f>ROUND(_xlfn.NORM.INV(N872,Params!$B$13,Params!$B$14)+Params!$B$17+Params!$B$18*N872,1)</f>
        <v/>
      </c>
    </row>
    <row r="873">
      <c r="A873" s="11" t="n">
        <v>872</v>
      </c>
      <c r="B873" s="12">
        <f>INT((A873-1)/122)+1</f>
        <v/>
      </c>
      <c r="C873" s="13" t="n">
        <v>0.189423</v>
      </c>
      <c r="D873" s="13" t="n">
        <v>0.253787</v>
      </c>
      <c r="E873" s="13" t="n">
        <v>0.9982</v>
      </c>
      <c r="F873" s="13" t="n">
        <v>0.186642</v>
      </c>
      <c r="G873" s="13" t="n">
        <v>0.966749</v>
      </c>
      <c r="H873" s="13" t="n">
        <v>0.982726</v>
      </c>
      <c r="I873" s="13" t="n">
        <v>0.676118</v>
      </c>
      <c r="J873" s="13" t="n">
        <v>0.602438</v>
      </c>
      <c r="K873" s="13" t="n">
        <v>0.147583</v>
      </c>
      <c r="L873" s="13" t="n">
        <v>0.600793</v>
      </c>
      <c r="M873" s="13" t="n">
        <v>0.467035</v>
      </c>
      <c r="N873" s="13" t="n">
        <v>0.09847499999999999</v>
      </c>
      <c r="O873" s="9">
        <f>IF(C873&lt;=1-Params!$B$4,0,MAX(0.1,ROUND(_xlfn.GAMMA.INV((C873-(1-Params!$B$4))/Params!$B$4,Params!$B$5,Params!$B$6),1)))</f>
        <v/>
      </c>
      <c r="P873" s="9">
        <f>IF(D873&lt;=1-Params!$B$7,0,ROUND(_xlfn.GAMMA.INV((D873-(1-Params!$B$7))/Params!$B$7,Params!$B$8,Params!$B$9),3))</f>
        <v/>
      </c>
      <c r="Q873" s="9">
        <f>IF(E873&lt;=1-Params!$B$4,0,MAX(0.1,ROUND(_xlfn.GAMMA.INV((E873-(1-Params!$B$4))/Params!$B$4,Params!$B$5,Params!$B$6),1)))</f>
        <v/>
      </c>
      <c r="R873" s="9">
        <f>IF(F873&lt;=1-Params!$B$7,0,ROUND(_xlfn.GAMMA.INV((F873-(1-Params!$B$7))/Params!$B$7,Params!$B$8,Params!$B$9),3))</f>
        <v/>
      </c>
      <c r="S873" s="9">
        <f>IF(G873&lt;=1-Params!$B$7,0,ROUND((Params!$B$10+Params!$B$11*G873^Params!$B$12)*_xlfn.GAMMA.INV((G873-(1-Params!$B$7))/Params!$B$7,Params!$B$8,Params!$B$9),3))</f>
        <v/>
      </c>
      <c r="T873" s="9">
        <f>IF(H873&lt;=1-Params!$B$4,0,MAX(0.1,ROUND((Params!$B$10+Params!$B$11*H873^Params!$B$12)*_xlfn.GAMMA.INV((H873-(1-Params!$B$4))/Params!$B$4,Params!$B$5,Params!$B$6),1)))</f>
        <v/>
      </c>
      <c r="U873" s="9">
        <f>ROUND(_xlfn.NORM.INV(I873,Params!$B$13,Params!$B$14),1)</f>
        <v/>
      </c>
      <c r="V873" s="9">
        <f>ROUND(_xlfn.NORM.INV(J873,Params!$B$15,Params!$B$16),2)</f>
        <v/>
      </c>
      <c r="W873" s="9">
        <f>ROUND(_xlfn.NORM.INV(K873,Params!$B$13,Params!$B$14),1)</f>
        <v/>
      </c>
      <c r="X873" s="9">
        <f>ROUND(_xlfn.NORM.INV(L873,Params!$B$15,Params!$B$16),2)</f>
        <v/>
      </c>
      <c r="Y873" s="9">
        <f>ROUND(_xlfn.NORM.INV(M873,Params!$B$15,Params!$B$16)+Params!$B$17+Params!$B$18*M873,2)</f>
        <v/>
      </c>
      <c r="Z873" s="9">
        <f>ROUND(_xlfn.NORM.INV(N873,Params!$B$13,Params!$B$14)+Params!$B$17+Params!$B$18*N873,1)</f>
        <v/>
      </c>
    </row>
    <row r="874">
      <c r="A874" s="11" t="n">
        <v>873</v>
      </c>
      <c r="B874" s="12">
        <f>INT((A874-1)/122)+1</f>
        <v/>
      </c>
      <c r="C874" s="13" t="n">
        <v>0.087369</v>
      </c>
      <c r="D874" s="13" t="n">
        <v>0.149016</v>
      </c>
      <c r="E874" s="13" t="n">
        <v>0.919509</v>
      </c>
      <c r="F874" s="13" t="n">
        <v>0.711437</v>
      </c>
      <c r="G874" s="13" t="n">
        <v>0.497061</v>
      </c>
      <c r="H874" s="13" t="n">
        <v>0.885408</v>
      </c>
      <c r="I874" s="13" t="n">
        <v>0.310423</v>
      </c>
      <c r="J874" s="13" t="n">
        <v>0.675492</v>
      </c>
      <c r="K874" s="13" t="n">
        <v>0.376649</v>
      </c>
      <c r="L874" s="13" t="n">
        <v>0.487408</v>
      </c>
      <c r="M874" s="13" t="n">
        <v>0.60218</v>
      </c>
      <c r="N874" s="13" t="n">
        <v>0.325107</v>
      </c>
      <c r="O874" s="9">
        <f>IF(C874&lt;=1-Params!$B$4,0,MAX(0.1,ROUND(_xlfn.GAMMA.INV((C874-(1-Params!$B$4))/Params!$B$4,Params!$B$5,Params!$B$6),1)))</f>
        <v/>
      </c>
      <c r="P874" s="9">
        <f>IF(D874&lt;=1-Params!$B$7,0,ROUND(_xlfn.GAMMA.INV((D874-(1-Params!$B$7))/Params!$B$7,Params!$B$8,Params!$B$9),3))</f>
        <v/>
      </c>
      <c r="Q874" s="9">
        <f>IF(E874&lt;=1-Params!$B$4,0,MAX(0.1,ROUND(_xlfn.GAMMA.INV((E874-(1-Params!$B$4))/Params!$B$4,Params!$B$5,Params!$B$6),1)))</f>
        <v/>
      </c>
      <c r="R874" s="9">
        <f>IF(F874&lt;=1-Params!$B$7,0,ROUND(_xlfn.GAMMA.INV((F874-(1-Params!$B$7))/Params!$B$7,Params!$B$8,Params!$B$9),3))</f>
        <v/>
      </c>
      <c r="S874" s="9">
        <f>IF(G874&lt;=1-Params!$B$7,0,ROUND((Params!$B$10+Params!$B$11*G874^Params!$B$12)*_xlfn.GAMMA.INV((G874-(1-Params!$B$7))/Params!$B$7,Params!$B$8,Params!$B$9),3))</f>
        <v/>
      </c>
      <c r="T874" s="9">
        <f>IF(H874&lt;=1-Params!$B$4,0,MAX(0.1,ROUND((Params!$B$10+Params!$B$11*H874^Params!$B$12)*_xlfn.GAMMA.INV((H874-(1-Params!$B$4))/Params!$B$4,Params!$B$5,Params!$B$6),1)))</f>
        <v/>
      </c>
      <c r="U874" s="9">
        <f>ROUND(_xlfn.NORM.INV(I874,Params!$B$13,Params!$B$14),1)</f>
        <v/>
      </c>
      <c r="V874" s="9">
        <f>ROUND(_xlfn.NORM.INV(J874,Params!$B$15,Params!$B$16),2)</f>
        <v/>
      </c>
      <c r="W874" s="9">
        <f>ROUND(_xlfn.NORM.INV(K874,Params!$B$13,Params!$B$14),1)</f>
        <v/>
      </c>
      <c r="X874" s="9">
        <f>ROUND(_xlfn.NORM.INV(L874,Params!$B$15,Params!$B$16),2)</f>
        <v/>
      </c>
      <c r="Y874" s="9">
        <f>ROUND(_xlfn.NORM.INV(M874,Params!$B$15,Params!$B$16)+Params!$B$17+Params!$B$18*M874,2)</f>
        <v/>
      </c>
      <c r="Z874" s="9">
        <f>ROUND(_xlfn.NORM.INV(N874,Params!$B$13,Params!$B$14)+Params!$B$17+Params!$B$18*N874,1)</f>
        <v/>
      </c>
    </row>
    <row r="875">
      <c r="A875" s="11" t="n">
        <v>874</v>
      </c>
      <c r="B875" s="12">
        <f>INT((A875-1)/122)+1</f>
        <v/>
      </c>
      <c r="C875" s="13" t="n">
        <v>0.307888</v>
      </c>
      <c r="D875" s="13" t="n">
        <v>0.00492</v>
      </c>
      <c r="E875" s="13" t="n">
        <v>0.588161</v>
      </c>
      <c r="F875" s="13" t="n">
        <v>0.031001</v>
      </c>
      <c r="G875" s="13" t="n">
        <v>0.791467</v>
      </c>
      <c r="H875" s="13" t="n">
        <v>0.947604</v>
      </c>
      <c r="I875" s="13" t="n">
        <v>0.184729</v>
      </c>
      <c r="J875" s="13" t="n">
        <v>0.790354</v>
      </c>
      <c r="K875" s="13" t="n">
        <v>0.091227</v>
      </c>
      <c r="L875" s="13" t="n">
        <v>0.619549</v>
      </c>
      <c r="M875" s="13" t="n">
        <v>0.871596</v>
      </c>
      <c r="N875" s="13" t="n">
        <v>0.795886</v>
      </c>
      <c r="O875" s="9">
        <f>IF(C875&lt;=1-Params!$B$4,0,MAX(0.1,ROUND(_xlfn.GAMMA.INV((C875-(1-Params!$B$4))/Params!$B$4,Params!$B$5,Params!$B$6),1)))</f>
        <v/>
      </c>
      <c r="P875" s="9">
        <f>IF(D875&lt;=1-Params!$B$7,0,ROUND(_xlfn.GAMMA.INV((D875-(1-Params!$B$7))/Params!$B$7,Params!$B$8,Params!$B$9),3))</f>
        <v/>
      </c>
      <c r="Q875" s="9">
        <f>IF(E875&lt;=1-Params!$B$4,0,MAX(0.1,ROUND(_xlfn.GAMMA.INV((E875-(1-Params!$B$4))/Params!$B$4,Params!$B$5,Params!$B$6),1)))</f>
        <v/>
      </c>
      <c r="R875" s="9">
        <f>IF(F875&lt;=1-Params!$B$7,0,ROUND(_xlfn.GAMMA.INV((F875-(1-Params!$B$7))/Params!$B$7,Params!$B$8,Params!$B$9),3))</f>
        <v/>
      </c>
      <c r="S875" s="9">
        <f>IF(G875&lt;=1-Params!$B$7,0,ROUND((Params!$B$10+Params!$B$11*G875^Params!$B$12)*_xlfn.GAMMA.INV((G875-(1-Params!$B$7))/Params!$B$7,Params!$B$8,Params!$B$9),3))</f>
        <v/>
      </c>
      <c r="T875" s="9">
        <f>IF(H875&lt;=1-Params!$B$4,0,MAX(0.1,ROUND((Params!$B$10+Params!$B$11*H875^Params!$B$12)*_xlfn.GAMMA.INV((H875-(1-Params!$B$4))/Params!$B$4,Params!$B$5,Params!$B$6),1)))</f>
        <v/>
      </c>
      <c r="U875" s="9">
        <f>ROUND(_xlfn.NORM.INV(I875,Params!$B$13,Params!$B$14),1)</f>
        <v/>
      </c>
      <c r="V875" s="9">
        <f>ROUND(_xlfn.NORM.INV(J875,Params!$B$15,Params!$B$16),2)</f>
        <v/>
      </c>
      <c r="W875" s="9">
        <f>ROUND(_xlfn.NORM.INV(K875,Params!$B$13,Params!$B$14),1)</f>
        <v/>
      </c>
      <c r="X875" s="9">
        <f>ROUND(_xlfn.NORM.INV(L875,Params!$B$15,Params!$B$16),2)</f>
        <v/>
      </c>
      <c r="Y875" s="9">
        <f>ROUND(_xlfn.NORM.INV(M875,Params!$B$15,Params!$B$16)+Params!$B$17+Params!$B$18*M875,2)</f>
        <v/>
      </c>
      <c r="Z875" s="9">
        <f>ROUND(_xlfn.NORM.INV(N875,Params!$B$13,Params!$B$14)+Params!$B$17+Params!$B$18*N875,1)</f>
        <v/>
      </c>
    </row>
    <row r="876">
      <c r="A876" s="11" t="n">
        <v>875</v>
      </c>
      <c r="B876" s="12">
        <f>INT((A876-1)/122)+1</f>
        <v/>
      </c>
      <c r="C876" s="13" t="n">
        <v>0.302921</v>
      </c>
      <c r="D876" s="13" t="n">
        <v>0.189216</v>
      </c>
      <c r="E876" s="13" t="n">
        <v>0.69693</v>
      </c>
      <c r="F876" s="13" t="n">
        <v>0.048672</v>
      </c>
      <c r="G876" s="13" t="n">
        <v>0.594034</v>
      </c>
      <c r="H876" s="13" t="n">
        <v>0.745182</v>
      </c>
      <c r="I876" s="13" t="n">
        <v>0.238748</v>
      </c>
      <c r="J876" s="13" t="n">
        <v>0.593954</v>
      </c>
      <c r="K876" s="13" t="n">
        <v>0.042099</v>
      </c>
      <c r="L876" s="13" t="n">
        <v>0.388236</v>
      </c>
      <c r="M876" s="13" t="n">
        <v>0.440621</v>
      </c>
      <c r="N876" s="13" t="n">
        <v>0.70919</v>
      </c>
      <c r="O876" s="9">
        <f>IF(C876&lt;=1-Params!$B$4,0,MAX(0.1,ROUND(_xlfn.GAMMA.INV((C876-(1-Params!$B$4))/Params!$B$4,Params!$B$5,Params!$B$6),1)))</f>
        <v/>
      </c>
      <c r="P876" s="9">
        <f>IF(D876&lt;=1-Params!$B$7,0,ROUND(_xlfn.GAMMA.INV((D876-(1-Params!$B$7))/Params!$B$7,Params!$B$8,Params!$B$9),3))</f>
        <v/>
      </c>
      <c r="Q876" s="9">
        <f>IF(E876&lt;=1-Params!$B$4,0,MAX(0.1,ROUND(_xlfn.GAMMA.INV((E876-(1-Params!$B$4))/Params!$B$4,Params!$B$5,Params!$B$6),1)))</f>
        <v/>
      </c>
      <c r="R876" s="9">
        <f>IF(F876&lt;=1-Params!$B$7,0,ROUND(_xlfn.GAMMA.INV((F876-(1-Params!$B$7))/Params!$B$7,Params!$B$8,Params!$B$9),3))</f>
        <v/>
      </c>
      <c r="S876" s="9">
        <f>IF(G876&lt;=1-Params!$B$7,0,ROUND((Params!$B$10+Params!$B$11*G876^Params!$B$12)*_xlfn.GAMMA.INV((G876-(1-Params!$B$7))/Params!$B$7,Params!$B$8,Params!$B$9),3))</f>
        <v/>
      </c>
      <c r="T876" s="9">
        <f>IF(H876&lt;=1-Params!$B$4,0,MAX(0.1,ROUND((Params!$B$10+Params!$B$11*H876^Params!$B$12)*_xlfn.GAMMA.INV((H876-(1-Params!$B$4))/Params!$B$4,Params!$B$5,Params!$B$6),1)))</f>
        <v/>
      </c>
      <c r="U876" s="9">
        <f>ROUND(_xlfn.NORM.INV(I876,Params!$B$13,Params!$B$14),1)</f>
        <v/>
      </c>
      <c r="V876" s="9">
        <f>ROUND(_xlfn.NORM.INV(J876,Params!$B$15,Params!$B$16),2)</f>
        <v/>
      </c>
      <c r="W876" s="9">
        <f>ROUND(_xlfn.NORM.INV(K876,Params!$B$13,Params!$B$14),1)</f>
        <v/>
      </c>
      <c r="X876" s="9">
        <f>ROUND(_xlfn.NORM.INV(L876,Params!$B$15,Params!$B$16),2)</f>
        <v/>
      </c>
      <c r="Y876" s="9">
        <f>ROUND(_xlfn.NORM.INV(M876,Params!$B$15,Params!$B$16)+Params!$B$17+Params!$B$18*M876,2)</f>
        <v/>
      </c>
      <c r="Z876" s="9">
        <f>ROUND(_xlfn.NORM.INV(N876,Params!$B$13,Params!$B$14)+Params!$B$17+Params!$B$18*N876,1)</f>
        <v/>
      </c>
    </row>
    <row r="877">
      <c r="A877" s="11" t="n">
        <v>876</v>
      </c>
      <c r="B877" s="12">
        <f>INT((A877-1)/122)+1</f>
        <v/>
      </c>
      <c r="C877" s="13" t="n">
        <v>0.501621</v>
      </c>
      <c r="D877" s="13" t="n">
        <v>0.28445</v>
      </c>
      <c r="E877" s="13" t="n">
        <v>0.861308</v>
      </c>
      <c r="F877" s="13" t="n">
        <v>0.126276</v>
      </c>
      <c r="G877" s="13" t="n">
        <v>0.62316</v>
      </c>
      <c r="H877" s="13" t="n">
        <v>0.980862</v>
      </c>
      <c r="I877" s="13" t="n">
        <v>0.421595</v>
      </c>
      <c r="J877" s="13" t="n">
        <v>0.12701</v>
      </c>
      <c r="K877" s="13" t="n">
        <v>0.560492</v>
      </c>
      <c r="L877" s="13" t="n">
        <v>0.147428</v>
      </c>
      <c r="M877" s="13" t="n">
        <v>0.220294</v>
      </c>
      <c r="N877" s="13" t="n">
        <v>0.599405</v>
      </c>
      <c r="O877" s="9">
        <f>IF(C877&lt;=1-Params!$B$4,0,MAX(0.1,ROUND(_xlfn.GAMMA.INV((C877-(1-Params!$B$4))/Params!$B$4,Params!$B$5,Params!$B$6),1)))</f>
        <v/>
      </c>
      <c r="P877" s="9">
        <f>IF(D877&lt;=1-Params!$B$7,0,ROUND(_xlfn.GAMMA.INV((D877-(1-Params!$B$7))/Params!$B$7,Params!$B$8,Params!$B$9),3))</f>
        <v/>
      </c>
      <c r="Q877" s="9">
        <f>IF(E877&lt;=1-Params!$B$4,0,MAX(0.1,ROUND(_xlfn.GAMMA.INV((E877-(1-Params!$B$4))/Params!$B$4,Params!$B$5,Params!$B$6),1)))</f>
        <v/>
      </c>
      <c r="R877" s="9">
        <f>IF(F877&lt;=1-Params!$B$7,0,ROUND(_xlfn.GAMMA.INV((F877-(1-Params!$B$7))/Params!$B$7,Params!$B$8,Params!$B$9),3))</f>
        <v/>
      </c>
      <c r="S877" s="9">
        <f>IF(G877&lt;=1-Params!$B$7,0,ROUND((Params!$B$10+Params!$B$11*G877^Params!$B$12)*_xlfn.GAMMA.INV((G877-(1-Params!$B$7))/Params!$B$7,Params!$B$8,Params!$B$9),3))</f>
        <v/>
      </c>
      <c r="T877" s="9">
        <f>IF(H877&lt;=1-Params!$B$4,0,MAX(0.1,ROUND((Params!$B$10+Params!$B$11*H877^Params!$B$12)*_xlfn.GAMMA.INV((H877-(1-Params!$B$4))/Params!$B$4,Params!$B$5,Params!$B$6),1)))</f>
        <v/>
      </c>
      <c r="U877" s="9">
        <f>ROUND(_xlfn.NORM.INV(I877,Params!$B$13,Params!$B$14),1)</f>
        <v/>
      </c>
      <c r="V877" s="9">
        <f>ROUND(_xlfn.NORM.INV(J877,Params!$B$15,Params!$B$16),2)</f>
        <v/>
      </c>
      <c r="W877" s="9">
        <f>ROUND(_xlfn.NORM.INV(K877,Params!$B$13,Params!$B$14),1)</f>
        <v/>
      </c>
      <c r="X877" s="9">
        <f>ROUND(_xlfn.NORM.INV(L877,Params!$B$15,Params!$B$16),2)</f>
        <v/>
      </c>
      <c r="Y877" s="9">
        <f>ROUND(_xlfn.NORM.INV(M877,Params!$B$15,Params!$B$16)+Params!$B$17+Params!$B$18*M877,2)</f>
        <v/>
      </c>
      <c r="Z877" s="9">
        <f>ROUND(_xlfn.NORM.INV(N877,Params!$B$13,Params!$B$14)+Params!$B$17+Params!$B$18*N877,1)</f>
        <v/>
      </c>
    </row>
    <row r="878">
      <c r="A878" s="11" t="n">
        <v>877</v>
      </c>
      <c r="B878" s="12">
        <f>INT((A878-1)/122)+1</f>
        <v/>
      </c>
      <c r="C878" s="13" t="n">
        <v>0.979282</v>
      </c>
      <c r="D878" s="13" t="n">
        <v>0.07584200000000001</v>
      </c>
      <c r="E878" s="13" t="n">
        <v>0.567561</v>
      </c>
      <c r="F878" s="13" t="n">
        <v>0.904146</v>
      </c>
      <c r="G878" s="13" t="n">
        <v>0.652081</v>
      </c>
      <c r="H878" s="13" t="n">
        <v>0.994982</v>
      </c>
      <c r="I878" s="13" t="n">
        <v>0.231915</v>
      </c>
      <c r="J878" s="13" t="n">
        <v>0.226929</v>
      </c>
      <c r="K878" s="13" t="n">
        <v>0.329012</v>
      </c>
      <c r="L878" s="13" t="n">
        <v>0.127922</v>
      </c>
      <c r="M878" s="13" t="n">
        <v>0.113775</v>
      </c>
      <c r="N878" s="13" t="n">
        <v>0.302333</v>
      </c>
      <c r="O878" s="9">
        <f>IF(C878&lt;=1-Params!$B$4,0,MAX(0.1,ROUND(_xlfn.GAMMA.INV((C878-(1-Params!$B$4))/Params!$B$4,Params!$B$5,Params!$B$6),1)))</f>
        <v/>
      </c>
      <c r="P878" s="9">
        <f>IF(D878&lt;=1-Params!$B$7,0,ROUND(_xlfn.GAMMA.INV((D878-(1-Params!$B$7))/Params!$B$7,Params!$B$8,Params!$B$9),3))</f>
        <v/>
      </c>
      <c r="Q878" s="9">
        <f>IF(E878&lt;=1-Params!$B$4,0,MAX(0.1,ROUND(_xlfn.GAMMA.INV((E878-(1-Params!$B$4))/Params!$B$4,Params!$B$5,Params!$B$6),1)))</f>
        <v/>
      </c>
      <c r="R878" s="9">
        <f>IF(F878&lt;=1-Params!$B$7,0,ROUND(_xlfn.GAMMA.INV((F878-(1-Params!$B$7))/Params!$B$7,Params!$B$8,Params!$B$9),3))</f>
        <v/>
      </c>
      <c r="S878" s="9">
        <f>IF(G878&lt;=1-Params!$B$7,0,ROUND((Params!$B$10+Params!$B$11*G878^Params!$B$12)*_xlfn.GAMMA.INV((G878-(1-Params!$B$7))/Params!$B$7,Params!$B$8,Params!$B$9),3))</f>
        <v/>
      </c>
      <c r="T878" s="9">
        <f>IF(H878&lt;=1-Params!$B$4,0,MAX(0.1,ROUND((Params!$B$10+Params!$B$11*H878^Params!$B$12)*_xlfn.GAMMA.INV((H878-(1-Params!$B$4))/Params!$B$4,Params!$B$5,Params!$B$6),1)))</f>
        <v/>
      </c>
      <c r="U878" s="9">
        <f>ROUND(_xlfn.NORM.INV(I878,Params!$B$13,Params!$B$14),1)</f>
        <v/>
      </c>
      <c r="V878" s="9">
        <f>ROUND(_xlfn.NORM.INV(J878,Params!$B$15,Params!$B$16),2)</f>
        <v/>
      </c>
      <c r="W878" s="9">
        <f>ROUND(_xlfn.NORM.INV(K878,Params!$B$13,Params!$B$14),1)</f>
        <v/>
      </c>
      <c r="X878" s="9">
        <f>ROUND(_xlfn.NORM.INV(L878,Params!$B$15,Params!$B$16),2)</f>
        <v/>
      </c>
      <c r="Y878" s="9">
        <f>ROUND(_xlfn.NORM.INV(M878,Params!$B$15,Params!$B$16)+Params!$B$17+Params!$B$18*M878,2)</f>
        <v/>
      </c>
      <c r="Z878" s="9">
        <f>ROUND(_xlfn.NORM.INV(N878,Params!$B$13,Params!$B$14)+Params!$B$17+Params!$B$18*N878,1)</f>
        <v/>
      </c>
    </row>
    <row r="879">
      <c r="A879" s="11" t="n">
        <v>878</v>
      </c>
      <c r="B879" s="12">
        <f>INT((A879-1)/122)+1</f>
        <v/>
      </c>
      <c r="C879" s="13" t="n">
        <v>0.717299</v>
      </c>
      <c r="D879" s="13" t="n">
        <v>0.5777910000000001</v>
      </c>
      <c r="E879" s="13" t="n">
        <v>0.5469619999999999</v>
      </c>
      <c r="F879" s="13" t="n">
        <v>0.991473</v>
      </c>
      <c r="G879" s="13" t="n">
        <v>0.90935</v>
      </c>
      <c r="H879" s="13" t="n">
        <v>0.245654</v>
      </c>
      <c r="I879" s="13" t="n">
        <v>0.107205</v>
      </c>
      <c r="J879" s="13" t="n">
        <v>0.11697</v>
      </c>
      <c r="K879" s="13" t="n">
        <v>0.475407</v>
      </c>
      <c r="L879" s="13" t="n">
        <v>0.162521</v>
      </c>
      <c r="M879" s="13" t="n">
        <v>0.3906</v>
      </c>
      <c r="N879" s="13" t="n">
        <v>0.610451</v>
      </c>
      <c r="O879" s="9">
        <f>IF(C879&lt;=1-Params!$B$4,0,MAX(0.1,ROUND(_xlfn.GAMMA.INV((C879-(1-Params!$B$4))/Params!$B$4,Params!$B$5,Params!$B$6),1)))</f>
        <v/>
      </c>
      <c r="P879" s="9">
        <f>IF(D879&lt;=1-Params!$B$7,0,ROUND(_xlfn.GAMMA.INV((D879-(1-Params!$B$7))/Params!$B$7,Params!$B$8,Params!$B$9),3))</f>
        <v/>
      </c>
      <c r="Q879" s="9">
        <f>IF(E879&lt;=1-Params!$B$4,0,MAX(0.1,ROUND(_xlfn.GAMMA.INV((E879-(1-Params!$B$4))/Params!$B$4,Params!$B$5,Params!$B$6),1)))</f>
        <v/>
      </c>
      <c r="R879" s="9">
        <f>IF(F879&lt;=1-Params!$B$7,0,ROUND(_xlfn.GAMMA.INV((F879-(1-Params!$B$7))/Params!$B$7,Params!$B$8,Params!$B$9),3))</f>
        <v/>
      </c>
      <c r="S879" s="9">
        <f>IF(G879&lt;=1-Params!$B$7,0,ROUND((Params!$B$10+Params!$B$11*G879^Params!$B$12)*_xlfn.GAMMA.INV((G879-(1-Params!$B$7))/Params!$B$7,Params!$B$8,Params!$B$9),3))</f>
        <v/>
      </c>
      <c r="T879" s="9">
        <f>IF(H879&lt;=1-Params!$B$4,0,MAX(0.1,ROUND((Params!$B$10+Params!$B$11*H879^Params!$B$12)*_xlfn.GAMMA.INV((H879-(1-Params!$B$4))/Params!$B$4,Params!$B$5,Params!$B$6),1)))</f>
        <v/>
      </c>
      <c r="U879" s="9">
        <f>ROUND(_xlfn.NORM.INV(I879,Params!$B$13,Params!$B$14),1)</f>
        <v/>
      </c>
      <c r="V879" s="9">
        <f>ROUND(_xlfn.NORM.INV(J879,Params!$B$15,Params!$B$16),2)</f>
        <v/>
      </c>
      <c r="W879" s="9">
        <f>ROUND(_xlfn.NORM.INV(K879,Params!$B$13,Params!$B$14),1)</f>
        <v/>
      </c>
      <c r="X879" s="9">
        <f>ROUND(_xlfn.NORM.INV(L879,Params!$B$15,Params!$B$16),2)</f>
        <v/>
      </c>
      <c r="Y879" s="9">
        <f>ROUND(_xlfn.NORM.INV(M879,Params!$B$15,Params!$B$16)+Params!$B$17+Params!$B$18*M879,2)</f>
        <v/>
      </c>
      <c r="Z879" s="9">
        <f>ROUND(_xlfn.NORM.INV(N879,Params!$B$13,Params!$B$14)+Params!$B$17+Params!$B$18*N879,1)</f>
        <v/>
      </c>
    </row>
    <row r="880">
      <c r="A880" s="11" t="n">
        <v>879</v>
      </c>
      <c r="B880" s="12">
        <f>INT((A880-1)/122)+1</f>
        <v/>
      </c>
      <c r="C880" s="13" t="n">
        <v>0.70223</v>
      </c>
      <c r="D880" s="13" t="n">
        <v>0.570778</v>
      </c>
      <c r="E880" s="13" t="n">
        <v>0.513967</v>
      </c>
      <c r="F880" s="13" t="n">
        <v>0.999754</v>
      </c>
      <c r="G880" s="13" t="n">
        <v>0.089156</v>
      </c>
      <c r="H880" s="13" t="n">
        <v>0.101938</v>
      </c>
      <c r="I880" s="13" t="n">
        <v>0.18715</v>
      </c>
      <c r="J880" s="13" t="n">
        <v>0.211158</v>
      </c>
      <c r="K880" s="13" t="n">
        <v>0.142992</v>
      </c>
      <c r="L880" s="13" t="n">
        <v>0.037812</v>
      </c>
      <c r="M880" s="13" t="n">
        <v>0.323702</v>
      </c>
      <c r="N880" s="13" t="n">
        <v>0.501576</v>
      </c>
      <c r="O880" s="9">
        <f>IF(C880&lt;=1-Params!$B$4,0,MAX(0.1,ROUND(_xlfn.GAMMA.INV((C880-(1-Params!$B$4))/Params!$B$4,Params!$B$5,Params!$B$6),1)))</f>
        <v/>
      </c>
      <c r="P880" s="9">
        <f>IF(D880&lt;=1-Params!$B$7,0,ROUND(_xlfn.GAMMA.INV((D880-(1-Params!$B$7))/Params!$B$7,Params!$B$8,Params!$B$9),3))</f>
        <v/>
      </c>
      <c r="Q880" s="9">
        <f>IF(E880&lt;=1-Params!$B$4,0,MAX(0.1,ROUND(_xlfn.GAMMA.INV((E880-(1-Params!$B$4))/Params!$B$4,Params!$B$5,Params!$B$6),1)))</f>
        <v/>
      </c>
      <c r="R880" s="9">
        <f>IF(F880&lt;=1-Params!$B$7,0,ROUND(_xlfn.GAMMA.INV((F880-(1-Params!$B$7))/Params!$B$7,Params!$B$8,Params!$B$9),3))</f>
        <v/>
      </c>
      <c r="S880" s="9">
        <f>IF(G880&lt;=1-Params!$B$7,0,ROUND((Params!$B$10+Params!$B$11*G880^Params!$B$12)*_xlfn.GAMMA.INV((G880-(1-Params!$B$7))/Params!$B$7,Params!$B$8,Params!$B$9),3))</f>
        <v/>
      </c>
      <c r="T880" s="9">
        <f>IF(H880&lt;=1-Params!$B$4,0,MAX(0.1,ROUND((Params!$B$10+Params!$B$11*H880^Params!$B$12)*_xlfn.GAMMA.INV((H880-(1-Params!$B$4))/Params!$B$4,Params!$B$5,Params!$B$6),1)))</f>
        <v/>
      </c>
      <c r="U880" s="9">
        <f>ROUND(_xlfn.NORM.INV(I880,Params!$B$13,Params!$B$14),1)</f>
        <v/>
      </c>
      <c r="V880" s="9">
        <f>ROUND(_xlfn.NORM.INV(J880,Params!$B$15,Params!$B$16),2)</f>
        <v/>
      </c>
      <c r="W880" s="9">
        <f>ROUND(_xlfn.NORM.INV(K880,Params!$B$13,Params!$B$14),1)</f>
        <v/>
      </c>
      <c r="X880" s="9">
        <f>ROUND(_xlfn.NORM.INV(L880,Params!$B$15,Params!$B$16),2)</f>
        <v/>
      </c>
      <c r="Y880" s="9">
        <f>ROUND(_xlfn.NORM.INV(M880,Params!$B$15,Params!$B$16)+Params!$B$17+Params!$B$18*M880,2)</f>
        <v/>
      </c>
      <c r="Z880" s="9">
        <f>ROUND(_xlfn.NORM.INV(N880,Params!$B$13,Params!$B$14)+Params!$B$17+Params!$B$18*N880,1)</f>
        <v/>
      </c>
    </row>
    <row r="881">
      <c r="A881" s="11" t="n">
        <v>880</v>
      </c>
      <c r="B881" s="12">
        <f>INT((A881-1)/122)+1</f>
        <v/>
      </c>
      <c r="C881" s="13" t="n">
        <v>0.980294</v>
      </c>
      <c r="D881" s="13" t="n">
        <v>0.90188</v>
      </c>
      <c r="E881" s="13" t="n">
        <v>0.964488</v>
      </c>
      <c r="F881" s="13" t="n">
        <v>0.989156</v>
      </c>
      <c r="G881" s="13" t="n">
        <v>0.188143</v>
      </c>
      <c r="H881" s="13" t="n">
        <v>0.646132</v>
      </c>
      <c r="I881" s="13" t="n">
        <v>0.23149</v>
      </c>
      <c r="J881" s="13" t="n">
        <v>0.034033</v>
      </c>
      <c r="K881" s="13" t="n">
        <v>0.171426</v>
      </c>
      <c r="L881" s="13" t="n">
        <v>0.048622</v>
      </c>
      <c r="M881" s="13" t="n">
        <v>0.102109</v>
      </c>
      <c r="N881" s="13" t="n">
        <v>0.320959</v>
      </c>
      <c r="O881" s="9">
        <f>IF(C881&lt;=1-Params!$B$4,0,MAX(0.1,ROUND(_xlfn.GAMMA.INV((C881-(1-Params!$B$4))/Params!$B$4,Params!$B$5,Params!$B$6),1)))</f>
        <v/>
      </c>
      <c r="P881" s="9">
        <f>IF(D881&lt;=1-Params!$B$7,0,ROUND(_xlfn.GAMMA.INV((D881-(1-Params!$B$7))/Params!$B$7,Params!$B$8,Params!$B$9),3))</f>
        <v/>
      </c>
      <c r="Q881" s="9">
        <f>IF(E881&lt;=1-Params!$B$4,0,MAX(0.1,ROUND(_xlfn.GAMMA.INV((E881-(1-Params!$B$4))/Params!$B$4,Params!$B$5,Params!$B$6),1)))</f>
        <v/>
      </c>
      <c r="R881" s="9">
        <f>IF(F881&lt;=1-Params!$B$7,0,ROUND(_xlfn.GAMMA.INV((F881-(1-Params!$B$7))/Params!$B$7,Params!$B$8,Params!$B$9),3))</f>
        <v/>
      </c>
      <c r="S881" s="9">
        <f>IF(G881&lt;=1-Params!$B$7,0,ROUND((Params!$B$10+Params!$B$11*G881^Params!$B$12)*_xlfn.GAMMA.INV((G881-(1-Params!$B$7))/Params!$B$7,Params!$B$8,Params!$B$9),3))</f>
        <v/>
      </c>
      <c r="T881" s="9">
        <f>IF(H881&lt;=1-Params!$B$4,0,MAX(0.1,ROUND((Params!$B$10+Params!$B$11*H881^Params!$B$12)*_xlfn.GAMMA.INV((H881-(1-Params!$B$4))/Params!$B$4,Params!$B$5,Params!$B$6),1)))</f>
        <v/>
      </c>
      <c r="U881" s="9">
        <f>ROUND(_xlfn.NORM.INV(I881,Params!$B$13,Params!$B$14),1)</f>
        <v/>
      </c>
      <c r="V881" s="9">
        <f>ROUND(_xlfn.NORM.INV(J881,Params!$B$15,Params!$B$16),2)</f>
        <v/>
      </c>
      <c r="W881" s="9">
        <f>ROUND(_xlfn.NORM.INV(K881,Params!$B$13,Params!$B$14),1)</f>
        <v/>
      </c>
      <c r="X881" s="9">
        <f>ROUND(_xlfn.NORM.INV(L881,Params!$B$15,Params!$B$16),2)</f>
        <v/>
      </c>
      <c r="Y881" s="9">
        <f>ROUND(_xlfn.NORM.INV(M881,Params!$B$15,Params!$B$16)+Params!$B$17+Params!$B$18*M881,2)</f>
        <v/>
      </c>
      <c r="Z881" s="9">
        <f>ROUND(_xlfn.NORM.INV(N881,Params!$B$13,Params!$B$14)+Params!$B$17+Params!$B$18*N881,1)</f>
        <v/>
      </c>
    </row>
    <row r="882">
      <c r="A882" s="11" t="n">
        <v>881</v>
      </c>
      <c r="B882" s="12">
        <f>INT((A882-1)/122)+1</f>
        <v/>
      </c>
      <c r="C882" s="13" t="n">
        <v>0.524322</v>
      </c>
      <c r="D882" s="13" t="n">
        <v>0.596258</v>
      </c>
      <c r="E882" s="13" t="n">
        <v>0.902832</v>
      </c>
      <c r="F882" s="13" t="n">
        <v>0.77908</v>
      </c>
      <c r="G882" s="13" t="n">
        <v>0.236373</v>
      </c>
      <c r="H882" s="13" t="n">
        <v>0.59935</v>
      </c>
      <c r="I882" s="13" t="n">
        <v>0.234455</v>
      </c>
      <c r="J882" s="13" t="n">
        <v>0.07287</v>
      </c>
      <c r="K882" s="13" t="n">
        <v>0.06417200000000001</v>
      </c>
      <c r="L882" s="13" t="n">
        <v>0.605334</v>
      </c>
      <c r="M882" s="13" t="n">
        <v>0.052459</v>
      </c>
      <c r="N882" s="13" t="n">
        <v>0.333035</v>
      </c>
      <c r="O882" s="9">
        <f>IF(C882&lt;=1-Params!$B$4,0,MAX(0.1,ROUND(_xlfn.GAMMA.INV((C882-(1-Params!$B$4))/Params!$B$4,Params!$B$5,Params!$B$6),1)))</f>
        <v/>
      </c>
      <c r="P882" s="9">
        <f>IF(D882&lt;=1-Params!$B$7,0,ROUND(_xlfn.GAMMA.INV((D882-(1-Params!$B$7))/Params!$B$7,Params!$B$8,Params!$B$9),3))</f>
        <v/>
      </c>
      <c r="Q882" s="9">
        <f>IF(E882&lt;=1-Params!$B$4,0,MAX(0.1,ROUND(_xlfn.GAMMA.INV((E882-(1-Params!$B$4))/Params!$B$4,Params!$B$5,Params!$B$6),1)))</f>
        <v/>
      </c>
      <c r="R882" s="9">
        <f>IF(F882&lt;=1-Params!$B$7,0,ROUND(_xlfn.GAMMA.INV((F882-(1-Params!$B$7))/Params!$B$7,Params!$B$8,Params!$B$9),3))</f>
        <v/>
      </c>
      <c r="S882" s="9">
        <f>IF(G882&lt;=1-Params!$B$7,0,ROUND((Params!$B$10+Params!$B$11*G882^Params!$B$12)*_xlfn.GAMMA.INV((G882-(1-Params!$B$7))/Params!$B$7,Params!$B$8,Params!$B$9),3))</f>
        <v/>
      </c>
      <c r="T882" s="9">
        <f>IF(H882&lt;=1-Params!$B$4,0,MAX(0.1,ROUND((Params!$B$10+Params!$B$11*H882^Params!$B$12)*_xlfn.GAMMA.INV((H882-(1-Params!$B$4))/Params!$B$4,Params!$B$5,Params!$B$6),1)))</f>
        <v/>
      </c>
      <c r="U882" s="9">
        <f>ROUND(_xlfn.NORM.INV(I882,Params!$B$13,Params!$B$14),1)</f>
        <v/>
      </c>
      <c r="V882" s="9">
        <f>ROUND(_xlfn.NORM.INV(J882,Params!$B$15,Params!$B$16),2)</f>
        <v/>
      </c>
      <c r="W882" s="9">
        <f>ROUND(_xlfn.NORM.INV(K882,Params!$B$13,Params!$B$14),1)</f>
        <v/>
      </c>
      <c r="X882" s="9">
        <f>ROUND(_xlfn.NORM.INV(L882,Params!$B$15,Params!$B$16),2)</f>
        <v/>
      </c>
      <c r="Y882" s="9">
        <f>ROUND(_xlfn.NORM.INV(M882,Params!$B$15,Params!$B$16)+Params!$B$17+Params!$B$18*M882,2)</f>
        <v/>
      </c>
      <c r="Z882" s="9">
        <f>ROUND(_xlfn.NORM.INV(N882,Params!$B$13,Params!$B$14)+Params!$B$17+Params!$B$18*N882,1)</f>
        <v/>
      </c>
    </row>
    <row r="883">
      <c r="A883" s="11" t="n">
        <v>882</v>
      </c>
      <c r="B883" s="12">
        <f>INT((A883-1)/122)+1</f>
        <v/>
      </c>
      <c r="C883" s="13" t="n">
        <v>0.76786</v>
      </c>
      <c r="D883" s="13" t="n">
        <v>0.237071</v>
      </c>
      <c r="E883" s="13" t="n">
        <v>0.761733</v>
      </c>
      <c r="F883" s="13" t="n">
        <v>0.977765</v>
      </c>
      <c r="G883" s="13" t="n">
        <v>0.868941</v>
      </c>
      <c r="H883" s="13" t="n">
        <v>0.85096</v>
      </c>
      <c r="I883" s="13" t="n">
        <v>0.229792</v>
      </c>
      <c r="J883" s="13" t="n">
        <v>0.328846</v>
      </c>
      <c r="K883" s="13" t="n">
        <v>0.290273</v>
      </c>
      <c r="L883" s="13" t="n">
        <v>0.695613</v>
      </c>
      <c r="M883" s="13" t="n">
        <v>0.198996</v>
      </c>
      <c r="N883" s="13" t="n">
        <v>0.537245</v>
      </c>
      <c r="O883" s="9">
        <f>IF(C883&lt;=1-Params!$B$4,0,MAX(0.1,ROUND(_xlfn.GAMMA.INV((C883-(1-Params!$B$4))/Params!$B$4,Params!$B$5,Params!$B$6),1)))</f>
        <v/>
      </c>
      <c r="P883" s="9">
        <f>IF(D883&lt;=1-Params!$B$7,0,ROUND(_xlfn.GAMMA.INV((D883-(1-Params!$B$7))/Params!$B$7,Params!$B$8,Params!$B$9),3))</f>
        <v/>
      </c>
      <c r="Q883" s="9">
        <f>IF(E883&lt;=1-Params!$B$4,0,MAX(0.1,ROUND(_xlfn.GAMMA.INV((E883-(1-Params!$B$4))/Params!$B$4,Params!$B$5,Params!$B$6),1)))</f>
        <v/>
      </c>
      <c r="R883" s="9">
        <f>IF(F883&lt;=1-Params!$B$7,0,ROUND(_xlfn.GAMMA.INV((F883-(1-Params!$B$7))/Params!$B$7,Params!$B$8,Params!$B$9),3))</f>
        <v/>
      </c>
      <c r="S883" s="9">
        <f>IF(G883&lt;=1-Params!$B$7,0,ROUND((Params!$B$10+Params!$B$11*G883^Params!$B$12)*_xlfn.GAMMA.INV((G883-(1-Params!$B$7))/Params!$B$7,Params!$B$8,Params!$B$9),3))</f>
        <v/>
      </c>
      <c r="T883" s="9">
        <f>IF(H883&lt;=1-Params!$B$4,0,MAX(0.1,ROUND((Params!$B$10+Params!$B$11*H883^Params!$B$12)*_xlfn.GAMMA.INV((H883-(1-Params!$B$4))/Params!$B$4,Params!$B$5,Params!$B$6),1)))</f>
        <v/>
      </c>
      <c r="U883" s="9">
        <f>ROUND(_xlfn.NORM.INV(I883,Params!$B$13,Params!$B$14),1)</f>
        <v/>
      </c>
      <c r="V883" s="9">
        <f>ROUND(_xlfn.NORM.INV(J883,Params!$B$15,Params!$B$16),2)</f>
        <v/>
      </c>
      <c r="W883" s="9">
        <f>ROUND(_xlfn.NORM.INV(K883,Params!$B$13,Params!$B$14),1)</f>
        <v/>
      </c>
      <c r="X883" s="9">
        <f>ROUND(_xlfn.NORM.INV(L883,Params!$B$15,Params!$B$16),2)</f>
        <v/>
      </c>
      <c r="Y883" s="9">
        <f>ROUND(_xlfn.NORM.INV(M883,Params!$B$15,Params!$B$16)+Params!$B$17+Params!$B$18*M883,2)</f>
        <v/>
      </c>
      <c r="Z883" s="9">
        <f>ROUND(_xlfn.NORM.INV(N883,Params!$B$13,Params!$B$14)+Params!$B$17+Params!$B$18*N883,1)</f>
        <v/>
      </c>
    </row>
    <row r="884">
      <c r="A884" s="11" t="n">
        <v>883</v>
      </c>
      <c r="B884" s="12">
        <f>INT((A884-1)/122)+1</f>
        <v/>
      </c>
      <c r="C884" s="13" t="n">
        <v>0.239612</v>
      </c>
      <c r="D884" s="13" t="n">
        <v>0.400226</v>
      </c>
      <c r="E884" s="13" t="n">
        <v>0.720849</v>
      </c>
      <c r="F884" s="13" t="n">
        <v>0.863125</v>
      </c>
      <c r="G884" s="13" t="n">
        <v>0.863731</v>
      </c>
      <c r="H884" s="13" t="n">
        <v>0.08567</v>
      </c>
      <c r="I884" s="13" t="n">
        <v>0.561415</v>
      </c>
      <c r="J884" s="13" t="n">
        <v>0.767514</v>
      </c>
      <c r="K884" s="13" t="n">
        <v>0.223828</v>
      </c>
      <c r="L884" s="13" t="n">
        <v>0.381666</v>
      </c>
      <c r="M884" s="13" t="n">
        <v>0.568356</v>
      </c>
      <c r="N884" s="13" t="n">
        <v>0.382116</v>
      </c>
      <c r="O884" s="9">
        <f>IF(C884&lt;=1-Params!$B$4,0,MAX(0.1,ROUND(_xlfn.GAMMA.INV((C884-(1-Params!$B$4))/Params!$B$4,Params!$B$5,Params!$B$6),1)))</f>
        <v/>
      </c>
      <c r="P884" s="9">
        <f>IF(D884&lt;=1-Params!$B$7,0,ROUND(_xlfn.GAMMA.INV((D884-(1-Params!$B$7))/Params!$B$7,Params!$B$8,Params!$B$9),3))</f>
        <v/>
      </c>
      <c r="Q884" s="9">
        <f>IF(E884&lt;=1-Params!$B$4,0,MAX(0.1,ROUND(_xlfn.GAMMA.INV((E884-(1-Params!$B$4))/Params!$B$4,Params!$B$5,Params!$B$6),1)))</f>
        <v/>
      </c>
      <c r="R884" s="9">
        <f>IF(F884&lt;=1-Params!$B$7,0,ROUND(_xlfn.GAMMA.INV((F884-(1-Params!$B$7))/Params!$B$7,Params!$B$8,Params!$B$9),3))</f>
        <v/>
      </c>
      <c r="S884" s="9">
        <f>IF(G884&lt;=1-Params!$B$7,0,ROUND((Params!$B$10+Params!$B$11*G884^Params!$B$12)*_xlfn.GAMMA.INV((G884-(1-Params!$B$7))/Params!$B$7,Params!$B$8,Params!$B$9),3))</f>
        <v/>
      </c>
      <c r="T884" s="9">
        <f>IF(H884&lt;=1-Params!$B$4,0,MAX(0.1,ROUND((Params!$B$10+Params!$B$11*H884^Params!$B$12)*_xlfn.GAMMA.INV((H884-(1-Params!$B$4))/Params!$B$4,Params!$B$5,Params!$B$6),1)))</f>
        <v/>
      </c>
      <c r="U884" s="9">
        <f>ROUND(_xlfn.NORM.INV(I884,Params!$B$13,Params!$B$14),1)</f>
        <v/>
      </c>
      <c r="V884" s="9">
        <f>ROUND(_xlfn.NORM.INV(J884,Params!$B$15,Params!$B$16),2)</f>
        <v/>
      </c>
      <c r="W884" s="9">
        <f>ROUND(_xlfn.NORM.INV(K884,Params!$B$13,Params!$B$14),1)</f>
        <v/>
      </c>
      <c r="X884" s="9">
        <f>ROUND(_xlfn.NORM.INV(L884,Params!$B$15,Params!$B$16),2)</f>
        <v/>
      </c>
      <c r="Y884" s="9">
        <f>ROUND(_xlfn.NORM.INV(M884,Params!$B$15,Params!$B$16)+Params!$B$17+Params!$B$18*M884,2)</f>
        <v/>
      </c>
      <c r="Z884" s="9">
        <f>ROUND(_xlfn.NORM.INV(N884,Params!$B$13,Params!$B$14)+Params!$B$17+Params!$B$18*N884,1)</f>
        <v/>
      </c>
    </row>
    <row r="885">
      <c r="A885" s="11" t="n">
        <v>884</v>
      </c>
      <c r="B885" s="12">
        <f>INT((A885-1)/122)+1</f>
        <v/>
      </c>
      <c r="C885" s="13" t="n">
        <v>0.048668</v>
      </c>
      <c r="D885" s="13" t="n">
        <v>0.236919</v>
      </c>
      <c r="E885" s="13" t="n">
        <v>0.482908</v>
      </c>
      <c r="F885" s="13" t="n">
        <v>0.904212</v>
      </c>
      <c r="G885" s="13" t="n">
        <v>0.877568</v>
      </c>
      <c r="H885" s="13" t="n">
        <v>0.018126</v>
      </c>
      <c r="I885" s="13" t="n">
        <v>0.7391760000000001</v>
      </c>
      <c r="J885" s="13" t="n">
        <v>0.673611</v>
      </c>
      <c r="K885" s="13" t="n">
        <v>0.7862710000000001</v>
      </c>
      <c r="L885" s="13" t="n">
        <v>0.638244</v>
      </c>
      <c r="M885" s="13" t="n">
        <v>0.7034589999999999</v>
      </c>
      <c r="N885" s="13" t="n">
        <v>0.812443</v>
      </c>
      <c r="O885" s="9">
        <f>IF(C885&lt;=1-Params!$B$4,0,MAX(0.1,ROUND(_xlfn.GAMMA.INV((C885-(1-Params!$B$4))/Params!$B$4,Params!$B$5,Params!$B$6),1)))</f>
        <v/>
      </c>
      <c r="P885" s="9">
        <f>IF(D885&lt;=1-Params!$B$7,0,ROUND(_xlfn.GAMMA.INV((D885-(1-Params!$B$7))/Params!$B$7,Params!$B$8,Params!$B$9),3))</f>
        <v/>
      </c>
      <c r="Q885" s="9">
        <f>IF(E885&lt;=1-Params!$B$4,0,MAX(0.1,ROUND(_xlfn.GAMMA.INV((E885-(1-Params!$B$4))/Params!$B$4,Params!$B$5,Params!$B$6),1)))</f>
        <v/>
      </c>
      <c r="R885" s="9">
        <f>IF(F885&lt;=1-Params!$B$7,0,ROUND(_xlfn.GAMMA.INV((F885-(1-Params!$B$7))/Params!$B$7,Params!$B$8,Params!$B$9),3))</f>
        <v/>
      </c>
      <c r="S885" s="9">
        <f>IF(G885&lt;=1-Params!$B$7,0,ROUND((Params!$B$10+Params!$B$11*G885^Params!$B$12)*_xlfn.GAMMA.INV((G885-(1-Params!$B$7))/Params!$B$7,Params!$B$8,Params!$B$9),3))</f>
        <v/>
      </c>
      <c r="T885" s="9">
        <f>IF(H885&lt;=1-Params!$B$4,0,MAX(0.1,ROUND((Params!$B$10+Params!$B$11*H885^Params!$B$12)*_xlfn.GAMMA.INV((H885-(1-Params!$B$4))/Params!$B$4,Params!$B$5,Params!$B$6),1)))</f>
        <v/>
      </c>
      <c r="U885" s="9">
        <f>ROUND(_xlfn.NORM.INV(I885,Params!$B$13,Params!$B$14),1)</f>
        <v/>
      </c>
      <c r="V885" s="9">
        <f>ROUND(_xlfn.NORM.INV(J885,Params!$B$15,Params!$B$16),2)</f>
        <v/>
      </c>
      <c r="W885" s="9">
        <f>ROUND(_xlfn.NORM.INV(K885,Params!$B$13,Params!$B$14),1)</f>
        <v/>
      </c>
      <c r="X885" s="9">
        <f>ROUND(_xlfn.NORM.INV(L885,Params!$B$15,Params!$B$16),2)</f>
        <v/>
      </c>
      <c r="Y885" s="9">
        <f>ROUND(_xlfn.NORM.INV(M885,Params!$B$15,Params!$B$16)+Params!$B$17+Params!$B$18*M885,2)</f>
        <v/>
      </c>
      <c r="Z885" s="9">
        <f>ROUND(_xlfn.NORM.INV(N885,Params!$B$13,Params!$B$14)+Params!$B$17+Params!$B$18*N885,1)</f>
        <v/>
      </c>
    </row>
    <row r="886">
      <c r="A886" s="11" t="n">
        <v>885</v>
      </c>
      <c r="B886" s="12">
        <f>INT((A886-1)/122)+1</f>
        <v/>
      </c>
      <c r="C886" s="13" t="n">
        <v>0.987107</v>
      </c>
      <c r="D886" s="13" t="n">
        <v>0.076622</v>
      </c>
      <c r="E886" s="13" t="n">
        <v>0.404038</v>
      </c>
      <c r="F886" s="13" t="n">
        <v>0.847981</v>
      </c>
      <c r="G886" s="13" t="n">
        <v>0.624965</v>
      </c>
      <c r="H886" s="13" t="n">
        <v>0.217109</v>
      </c>
      <c r="I886" s="13" t="n">
        <v>0.997119</v>
      </c>
      <c r="J886" s="13" t="n">
        <v>0.530353</v>
      </c>
      <c r="K886" s="13" t="n">
        <v>0.561221</v>
      </c>
      <c r="L886" s="13" t="n">
        <v>0.54756</v>
      </c>
      <c r="M886" s="13" t="n">
        <v>0.541886</v>
      </c>
      <c r="N886" s="13" t="n">
        <v>0.62801</v>
      </c>
      <c r="O886" s="9">
        <f>IF(C886&lt;=1-Params!$B$4,0,MAX(0.1,ROUND(_xlfn.GAMMA.INV((C886-(1-Params!$B$4))/Params!$B$4,Params!$B$5,Params!$B$6),1)))</f>
        <v/>
      </c>
      <c r="P886" s="9">
        <f>IF(D886&lt;=1-Params!$B$7,0,ROUND(_xlfn.GAMMA.INV((D886-(1-Params!$B$7))/Params!$B$7,Params!$B$8,Params!$B$9),3))</f>
        <v/>
      </c>
      <c r="Q886" s="9">
        <f>IF(E886&lt;=1-Params!$B$4,0,MAX(0.1,ROUND(_xlfn.GAMMA.INV((E886-(1-Params!$B$4))/Params!$B$4,Params!$B$5,Params!$B$6),1)))</f>
        <v/>
      </c>
      <c r="R886" s="9">
        <f>IF(F886&lt;=1-Params!$B$7,0,ROUND(_xlfn.GAMMA.INV((F886-(1-Params!$B$7))/Params!$B$7,Params!$B$8,Params!$B$9),3))</f>
        <v/>
      </c>
      <c r="S886" s="9">
        <f>IF(G886&lt;=1-Params!$B$7,0,ROUND((Params!$B$10+Params!$B$11*G886^Params!$B$12)*_xlfn.GAMMA.INV((G886-(1-Params!$B$7))/Params!$B$7,Params!$B$8,Params!$B$9),3))</f>
        <v/>
      </c>
      <c r="T886" s="9">
        <f>IF(H886&lt;=1-Params!$B$4,0,MAX(0.1,ROUND((Params!$B$10+Params!$B$11*H886^Params!$B$12)*_xlfn.GAMMA.INV((H886-(1-Params!$B$4))/Params!$B$4,Params!$B$5,Params!$B$6),1)))</f>
        <v/>
      </c>
      <c r="U886" s="9">
        <f>ROUND(_xlfn.NORM.INV(I886,Params!$B$13,Params!$B$14),1)</f>
        <v/>
      </c>
      <c r="V886" s="9">
        <f>ROUND(_xlfn.NORM.INV(J886,Params!$B$15,Params!$B$16),2)</f>
        <v/>
      </c>
      <c r="W886" s="9">
        <f>ROUND(_xlfn.NORM.INV(K886,Params!$B$13,Params!$B$14),1)</f>
        <v/>
      </c>
      <c r="X886" s="9">
        <f>ROUND(_xlfn.NORM.INV(L886,Params!$B$15,Params!$B$16),2)</f>
        <v/>
      </c>
      <c r="Y886" s="9">
        <f>ROUND(_xlfn.NORM.INV(M886,Params!$B$15,Params!$B$16)+Params!$B$17+Params!$B$18*M886,2)</f>
        <v/>
      </c>
      <c r="Z886" s="9">
        <f>ROUND(_xlfn.NORM.INV(N886,Params!$B$13,Params!$B$14)+Params!$B$17+Params!$B$18*N886,1)</f>
        <v/>
      </c>
    </row>
    <row r="887">
      <c r="A887" s="11" t="n">
        <v>886</v>
      </c>
      <c r="B887" s="12">
        <f>INT((A887-1)/122)+1</f>
        <v/>
      </c>
      <c r="C887" s="13" t="n">
        <v>0.7090340000000001</v>
      </c>
      <c r="D887" s="13" t="n">
        <v>0.380215</v>
      </c>
      <c r="E887" s="13" t="n">
        <v>0.688272</v>
      </c>
      <c r="F887" s="13" t="n">
        <v>0.298117</v>
      </c>
      <c r="G887" s="13" t="n">
        <v>0.125919</v>
      </c>
      <c r="H887" s="13" t="n">
        <v>0.549199</v>
      </c>
      <c r="I887" s="13" t="n">
        <v>0.973396</v>
      </c>
      <c r="J887" s="13" t="n">
        <v>0.637178</v>
      </c>
      <c r="K887" s="13" t="n">
        <v>0.671987</v>
      </c>
      <c r="L887" s="13" t="n">
        <v>0.444329</v>
      </c>
      <c r="M887" s="13" t="n">
        <v>0.764347</v>
      </c>
      <c r="N887" s="13" t="n">
        <v>0.337338</v>
      </c>
      <c r="O887" s="9">
        <f>IF(C887&lt;=1-Params!$B$4,0,MAX(0.1,ROUND(_xlfn.GAMMA.INV((C887-(1-Params!$B$4))/Params!$B$4,Params!$B$5,Params!$B$6),1)))</f>
        <v/>
      </c>
      <c r="P887" s="9">
        <f>IF(D887&lt;=1-Params!$B$7,0,ROUND(_xlfn.GAMMA.INV((D887-(1-Params!$B$7))/Params!$B$7,Params!$B$8,Params!$B$9),3))</f>
        <v/>
      </c>
      <c r="Q887" s="9">
        <f>IF(E887&lt;=1-Params!$B$4,0,MAX(0.1,ROUND(_xlfn.GAMMA.INV((E887-(1-Params!$B$4))/Params!$B$4,Params!$B$5,Params!$B$6),1)))</f>
        <v/>
      </c>
      <c r="R887" s="9">
        <f>IF(F887&lt;=1-Params!$B$7,0,ROUND(_xlfn.GAMMA.INV((F887-(1-Params!$B$7))/Params!$B$7,Params!$B$8,Params!$B$9),3))</f>
        <v/>
      </c>
      <c r="S887" s="9">
        <f>IF(G887&lt;=1-Params!$B$7,0,ROUND((Params!$B$10+Params!$B$11*G887^Params!$B$12)*_xlfn.GAMMA.INV((G887-(1-Params!$B$7))/Params!$B$7,Params!$B$8,Params!$B$9),3))</f>
        <v/>
      </c>
      <c r="T887" s="9">
        <f>IF(H887&lt;=1-Params!$B$4,0,MAX(0.1,ROUND((Params!$B$10+Params!$B$11*H887^Params!$B$12)*_xlfn.GAMMA.INV((H887-(1-Params!$B$4))/Params!$B$4,Params!$B$5,Params!$B$6),1)))</f>
        <v/>
      </c>
      <c r="U887" s="9">
        <f>ROUND(_xlfn.NORM.INV(I887,Params!$B$13,Params!$B$14),1)</f>
        <v/>
      </c>
      <c r="V887" s="9">
        <f>ROUND(_xlfn.NORM.INV(J887,Params!$B$15,Params!$B$16),2)</f>
        <v/>
      </c>
      <c r="W887" s="9">
        <f>ROUND(_xlfn.NORM.INV(K887,Params!$B$13,Params!$B$14),1)</f>
        <v/>
      </c>
      <c r="X887" s="9">
        <f>ROUND(_xlfn.NORM.INV(L887,Params!$B$15,Params!$B$16),2)</f>
        <v/>
      </c>
      <c r="Y887" s="9">
        <f>ROUND(_xlfn.NORM.INV(M887,Params!$B$15,Params!$B$16)+Params!$B$17+Params!$B$18*M887,2)</f>
        <v/>
      </c>
      <c r="Z887" s="9">
        <f>ROUND(_xlfn.NORM.INV(N887,Params!$B$13,Params!$B$14)+Params!$B$17+Params!$B$18*N887,1)</f>
        <v/>
      </c>
    </row>
    <row r="888">
      <c r="A888" s="11" t="n">
        <v>887</v>
      </c>
      <c r="B888" s="12">
        <f>INT((A888-1)/122)+1</f>
        <v/>
      </c>
      <c r="C888" s="13" t="n">
        <v>0.690925</v>
      </c>
      <c r="D888" s="13" t="n">
        <v>0.334987</v>
      </c>
      <c r="E888" s="13" t="n">
        <v>0.342209</v>
      </c>
      <c r="F888" s="13" t="n">
        <v>0.746784</v>
      </c>
      <c r="G888" s="13" t="n">
        <v>0.297867</v>
      </c>
      <c r="H888" s="13" t="n">
        <v>0.279132</v>
      </c>
      <c r="I888" s="13" t="n">
        <v>0.9937820000000001</v>
      </c>
      <c r="J888" s="13" t="n">
        <v>0.337903</v>
      </c>
      <c r="K888" s="13" t="n">
        <v>0.852231</v>
      </c>
      <c r="L888" s="13" t="n">
        <v>0.579027</v>
      </c>
      <c r="M888" s="13" t="n">
        <v>0.867501</v>
      </c>
      <c r="N888" s="13" t="n">
        <v>0.365862</v>
      </c>
      <c r="O888" s="9">
        <f>IF(C888&lt;=1-Params!$B$4,0,MAX(0.1,ROUND(_xlfn.GAMMA.INV((C888-(1-Params!$B$4))/Params!$B$4,Params!$B$5,Params!$B$6),1)))</f>
        <v/>
      </c>
      <c r="P888" s="9">
        <f>IF(D888&lt;=1-Params!$B$7,0,ROUND(_xlfn.GAMMA.INV((D888-(1-Params!$B$7))/Params!$B$7,Params!$B$8,Params!$B$9),3))</f>
        <v/>
      </c>
      <c r="Q888" s="9">
        <f>IF(E888&lt;=1-Params!$B$4,0,MAX(0.1,ROUND(_xlfn.GAMMA.INV((E888-(1-Params!$B$4))/Params!$B$4,Params!$B$5,Params!$B$6),1)))</f>
        <v/>
      </c>
      <c r="R888" s="9">
        <f>IF(F888&lt;=1-Params!$B$7,0,ROUND(_xlfn.GAMMA.INV((F888-(1-Params!$B$7))/Params!$B$7,Params!$B$8,Params!$B$9),3))</f>
        <v/>
      </c>
      <c r="S888" s="9">
        <f>IF(G888&lt;=1-Params!$B$7,0,ROUND((Params!$B$10+Params!$B$11*G888^Params!$B$12)*_xlfn.GAMMA.INV((G888-(1-Params!$B$7))/Params!$B$7,Params!$B$8,Params!$B$9),3))</f>
        <v/>
      </c>
      <c r="T888" s="9">
        <f>IF(H888&lt;=1-Params!$B$4,0,MAX(0.1,ROUND((Params!$B$10+Params!$B$11*H888^Params!$B$12)*_xlfn.GAMMA.INV((H888-(1-Params!$B$4))/Params!$B$4,Params!$B$5,Params!$B$6),1)))</f>
        <v/>
      </c>
      <c r="U888" s="9">
        <f>ROUND(_xlfn.NORM.INV(I888,Params!$B$13,Params!$B$14),1)</f>
        <v/>
      </c>
      <c r="V888" s="9">
        <f>ROUND(_xlfn.NORM.INV(J888,Params!$B$15,Params!$B$16),2)</f>
        <v/>
      </c>
      <c r="W888" s="9">
        <f>ROUND(_xlfn.NORM.INV(K888,Params!$B$13,Params!$B$14),1)</f>
        <v/>
      </c>
      <c r="X888" s="9">
        <f>ROUND(_xlfn.NORM.INV(L888,Params!$B$15,Params!$B$16),2)</f>
        <v/>
      </c>
      <c r="Y888" s="9">
        <f>ROUND(_xlfn.NORM.INV(M888,Params!$B$15,Params!$B$16)+Params!$B$17+Params!$B$18*M888,2)</f>
        <v/>
      </c>
      <c r="Z888" s="9">
        <f>ROUND(_xlfn.NORM.INV(N888,Params!$B$13,Params!$B$14)+Params!$B$17+Params!$B$18*N888,1)</f>
        <v/>
      </c>
    </row>
    <row r="889">
      <c r="A889" s="11" t="n">
        <v>888</v>
      </c>
      <c r="B889" s="12">
        <f>INT((A889-1)/122)+1</f>
        <v/>
      </c>
      <c r="C889" s="13" t="n">
        <v>0.103928</v>
      </c>
      <c r="D889" s="13" t="n">
        <v>0.07217800000000001</v>
      </c>
      <c r="E889" s="13" t="n">
        <v>0.08659600000000001</v>
      </c>
      <c r="F889" s="13" t="n">
        <v>0.967672</v>
      </c>
      <c r="G889" s="13" t="n">
        <v>0.416563</v>
      </c>
      <c r="H889" s="13" t="n">
        <v>0.033206</v>
      </c>
      <c r="I889" s="13" t="n">
        <v>0.951669</v>
      </c>
      <c r="J889" s="13" t="n">
        <v>0.20423</v>
      </c>
      <c r="K889" s="13" t="n">
        <v>0.160666</v>
      </c>
      <c r="L889" s="13" t="n">
        <v>0.541761</v>
      </c>
      <c r="M889" s="13" t="n">
        <v>0.948535</v>
      </c>
      <c r="N889" s="13" t="n">
        <v>0.349921</v>
      </c>
      <c r="O889" s="9">
        <f>IF(C889&lt;=1-Params!$B$4,0,MAX(0.1,ROUND(_xlfn.GAMMA.INV((C889-(1-Params!$B$4))/Params!$B$4,Params!$B$5,Params!$B$6),1)))</f>
        <v/>
      </c>
      <c r="P889" s="9">
        <f>IF(D889&lt;=1-Params!$B$7,0,ROUND(_xlfn.GAMMA.INV((D889-(1-Params!$B$7))/Params!$B$7,Params!$B$8,Params!$B$9),3))</f>
        <v/>
      </c>
      <c r="Q889" s="9">
        <f>IF(E889&lt;=1-Params!$B$4,0,MAX(0.1,ROUND(_xlfn.GAMMA.INV((E889-(1-Params!$B$4))/Params!$B$4,Params!$B$5,Params!$B$6),1)))</f>
        <v/>
      </c>
      <c r="R889" s="9">
        <f>IF(F889&lt;=1-Params!$B$7,0,ROUND(_xlfn.GAMMA.INV((F889-(1-Params!$B$7))/Params!$B$7,Params!$B$8,Params!$B$9),3))</f>
        <v/>
      </c>
      <c r="S889" s="9">
        <f>IF(G889&lt;=1-Params!$B$7,0,ROUND((Params!$B$10+Params!$B$11*G889^Params!$B$12)*_xlfn.GAMMA.INV((G889-(1-Params!$B$7))/Params!$B$7,Params!$B$8,Params!$B$9),3))</f>
        <v/>
      </c>
      <c r="T889" s="9">
        <f>IF(H889&lt;=1-Params!$B$4,0,MAX(0.1,ROUND((Params!$B$10+Params!$B$11*H889^Params!$B$12)*_xlfn.GAMMA.INV((H889-(1-Params!$B$4))/Params!$B$4,Params!$B$5,Params!$B$6),1)))</f>
        <v/>
      </c>
      <c r="U889" s="9">
        <f>ROUND(_xlfn.NORM.INV(I889,Params!$B$13,Params!$B$14),1)</f>
        <v/>
      </c>
      <c r="V889" s="9">
        <f>ROUND(_xlfn.NORM.INV(J889,Params!$B$15,Params!$B$16),2)</f>
        <v/>
      </c>
      <c r="W889" s="9">
        <f>ROUND(_xlfn.NORM.INV(K889,Params!$B$13,Params!$B$14),1)</f>
        <v/>
      </c>
      <c r="X889" s="9">
        <f>ROUND(_xlfn.NORM.INV(L889,Params!$B$15,Params!$B$16),2)</f>
        <v/>
      </c>
      <c r="Y889" s="9">
        <f>ROUND(_xlfn.NORM.INV(M889,Params!$B$15,Params!$B$16)+Params!$B$17+Params!$B$18*M889,2)</f>
        <v/>
      </c>
      <c r="Z889" s="9">
        <f>ROUND(_xlfn.NORM.INV(N889,Params!$B$13,Params!$B$14)+Params!$B$17+Params!$B$18*N889,1)</f>
        <v/>
      </c>
    </row>
    <row r="890">
      <c r="A890" s="11" t="n">
        <v>889</v>
      </c>
      <c r="B890" s="12">
        <f>INT((A890-1)/122)+1</f>
        <v/>
      </c>
      <c r="C890" s="13" t="n">
        <v>0.512312</v>
      </c>
      <c r="D890" s="13" t="n">
        <v>0.09082999999999999</v>
      </c>
      <c r="E890" s="13" t="n">
        <v>0.503067</v>
      </c>
      <c r="F890" s="13" t="n">
        <v>0.939947</v>
      </c>
      <c r="G890" s="13" t="n">
        <v>0.020621</v>
      </c>
      <c r="H890" s="13" t="n">
        <v>0.491327</v>
      </c>
      <c r="I890" s="13" t="n">
        <v>0.931644</v>
      </c>
      <c r="J890" s="13" t="n">
        <v>0.272915</v>
      </c>
      <c r="K890" s="13" t="n">
        <v>0.06779300000000001</v>
      </c>
      <c r="L890" s="13" t="n">
        <v>0.221252</v>
      </c>
      <c r="M890" s="13" t="n">
        <v>0.828192</v>
      </c>
      <c r="N890" s="13" t="n">
        <v>0.346393</v>
      </c>
      <c r="O890" s="9">
        <f>IF(C890&lt;=1-Params!$B$4,0,MAX(0.1,ROUND(_xlfn.GAMMA.INV((C890-(1-Params!$B$4))/Params!$B$4,Params!$B$5,Params!$B$6),1)))</f>
        <v/>
      </c>
      <c r="P890" s="9">
        <f>IF(D890&lt;=1-Params!$B$7,0,ROUND(_xlfn.GAMMA.INV((D890-(1-Params!$B$7))/Params!$B$7,Params!$B$8,Params!$B$9),3))</f>
        <v/>
      </c>
      <c r="Q890" s="9">
        <f>IF(E890&lt;=1-Params!$B$4,0,MAX(0.1,ROUND(_xlfn.GAMMA.INV((E890-(1-Params!$B$4))/Params!$B$4,Params!$B$5,Params!$B$6),1)))</f>
        <v/>
      </c>
      <c r="R890" s="9">
        <f>IF(F890&lt;=1-Params!$B$7,0,ROUND(_xlfn.GAMMA.INV((F890-(1-Params!$B$7))/Params!$B$7,Params!$B$8,Params!$B$9),3))</f>
        <v/>
      </c>
      <c r="S890" s="9">
        <f>IF(G890&lt;=1-Params!$B$7,0,ROUND((Params!$B$10+Params!$B$11*G890^Params!$B$12)*_xlfn.GAMMA.INV((G890-(1-Params!$B$7))/Params!$B$7,Params!$B$8,Params!$B$9),3))</f>
        <v/>
      </c>
      <c r="T890" s="9">
        <f>IF(H890&lt;=1-Params!$B$4,0,MAX(0.1,ROUND((Params!$B$10+Params!$B$11*H890^Params!$B$12)*_xlfn.GAMMA.INV((H890-(1-Params!$B$4))/Params!$B$4,Params!$B$5,Params!$B$6),1)))</f>
        <v/>
      </c>
      <c r="U890" s="9">
        <f>ROUND(_xlfn.NORM.INV(I890,Params!$B$13,Params!$B$14),1)</f>
        <v/>
      </c>
      <c r="V890" s="9">
        <f>ROUND(_xlfn.NORM.INV(J890,Params!$B$15,Params!$B$16),2)</f>
        <v/>
      </c>
      <c r="W890" s="9">
        <f>ROUND(_xlfn.NORM.INV(K890,Params!$B$13,Params!$B$14),1)</f>
        <v/>
      </c>
      <c r="X890" s="9">
        <f>ROUND(_xlfn.NORM.INV(L890,Params!$B$15,Params!$B$16),2)</f>
        <v/>
      </c>
      <c r="Y890" s="9">
        <f>ROUND(_xlfn.NORM.INV(M890,Params!$B$15,Params!$B$16)+Params!$B$17+Params!$B$18*M890,2)</f>
        <v/>
      </c>
      <c r="Z890" s="9">
        <f>ROUND(_xlfn.NORM.INV(N890,Params!$B$13,Params!$B$14)+Params!$B$17+Params!$B$18*N890,1)</f>
        <v/>
      </c>
    </row>
    <row r="891">
      <c r="A891" s="11" t="n">
        <v>890</v>
      </c>
      <c r="B891" s="12">
        <f>INT((A891-1)/122)+1</f>
        <v/>
      </c>
      <c r="C891" s="13" t="n">
        <v>0.660406</v>
      </c>
      <c r="D891" s="13" t="n">
        <v>0.249626</v>
      </c>
      <c r="E891" s="13" t="n">
        <v>0.627011</v>
      </c>
      <c r="F891" s="13" t="n">
        <v>0.626429</v>
      </c>
      <c r="G891" s="13" t="n">
        <v>0.162163</v>
      </c>
      <c r="H891" s="13" t="n">
        <v>0.133771</v>
      </c>
      <c r="I891" s="13" t="n">
        <v>0.504427</v>
      </c>
      <c r="J891" s="13" t="n">
        <v>0.38379</v>
      </c>
      <c r="K891" s="13" t="n">
        <v>0.439091</v>
      </c>
      <c r="L891" s="13" t="n">
        <v>0.487437</v>
      </c>
      <c r="M891" s="13" t="n">
        <v>0.660471</v>
      </c>
      <c r="N891" s="13" t="n">
        <v>0.721634</v>
      </c>
      <c r="O891" s="9">
        <f>IF(C891&lt;=1-Params!$B$4,0,MAX(0.1,ROUND(_xlfn.GAMMA.INV((C891-(1-Params!$B$4))/Params!$B$4,Params!$B$5,Params!$B$6),1)))</f>
        <v/>
      </c>
      <c r="P891" s="9">
        <f>IF(D891&lt;=1-Params!$B$7,0,ROUND(_xlfn.GAMMA.INV((D891-(1-Params!$B$7))/Params!$B$7,Params!$B$8,Params!$B$9),3))</f>
        <v/>
      </c>
      <c r="Q891" s="9">
        <f>IF(E891&lt;=1-Params!$B$4,0,MAX(0.1,ROUND(_xlfn.GAMMA.INV((E891-(1-Params!$B$4))/Params!$B$4,Params!$B$5,Params!$B$6),1)))</f>
        <v/>
      </c>
      <c r="R891" s="9">
        <f>IF(F891&lt;=1-Params!$B$7,0,ROUND(_xlfn.GAMMA.INV((F891-(1-Params!$B$7))/Params!$B$7,Params!$B$8,Params!$B$9),3))</f>
        <v/>
      </c>
      <c r="S891" s="9">
        <f>IF(G891&lt;=1-Params!$B$7,0,ROUND((Params!$B$10+Params!$B$11*G891^Params!$B$12)*_xlfn.GAMMA.INV((G891-(1-Params!$B$7))/Params!$B$7,Params!$B$8,Params!$B$9),3))</f>
        <v/>
      </c>
      <c r="T891" s="9">
        <f>IF(H891&lt;=1-Params!$B$4,0,MAX(0.1,ROUND((Params!$B$10+Params!$B$11*H891^Params!$B$12)*_xlfn.GAMMA.INV((H891-(1-Params!$B$4))/Params!$B$4,Params!$B$5,Params!$B$6),1)))</f>
        <v/>
      </c>
      <c r="U891" s="9">
        <f>ROUND(_xlfn.NORM.INV(I891,Params!$B$13,Params!$B$14),1)</f>
        <v/>
      </c>
      <c r="V891" s="9">
        <f>ROUND(_xlfn.NORM.INV(J891,Params!$B$15,Params!$B$16),2)</f>
        <v/>
      </c>
      <c r="W891" s="9">
        <f>ROUND(_xlfn.NORM.INV(K891,Params!$B$13,Params!$B$14),1)</f>
        <v/>
      </c>
      <c r="X891" s="9">
        <f>ROUND(_xlfn.NORM.INV(L891,Params!$B$15,Params!$B$16),2)</f>
        <v/>
      </c>
      <c r="Y891" s="9">
        <f>ROUND(_xlfn.NORM.INV(M891,Params!$B$15,Params!$B$16)+Params!$B$17+Params!$B$18*M891,2)</f>
        <v/>
      </c>
      <c r="Z891" s="9">
        <f>ROUND(_xlfn.NORM.INV(N891,Params!$B$13,Params!$B$14)+Params!$B$17+Params!$B$18*N891,1)</f>
        <v/>
      </c>
    </row>
    <row r="892">
      <c r="A892" s="11" t="n">
        <v>891</v>
      </c>
      <c r="B892" s="12">
        <f>INT((A892-1)/122)+1</f>
        <v/>
      </c>
      <c r="C892" s="13" t="n">
        <v>0.379175</v>
      </c>
      <c r="D892" s="13" t="n">
        <v>0.586086</v>
      </c>
      <c r="E892" s="13" t="n">
        <v>0.910693</v>
      </c>
      <c r="F892" s="13" t="n">
        <v>0.081814</v>
      </c>
      <c r="G892" s="13" t="n">
        <v>0.197315</v>
      </c>
      <c r="H892" s="13" t="n">
        <v>0.148595</v>
      </c>
      <c r="I892" s="13" t="n">
        <v>0.643385</v>
      </c>
      <c r="J892" s="13" t="n">
        <v>0.500244</v>
      </c>
      <c r="K892" s="13" t="n">
        <v>0.463524</v>
      </c>
      <c r="L892" s="13" t="n">
        <v>0.519474</v>
      </c>
      <c r="M892" s="13" t="n">
        <v>0.809786</v>
      </c>
      <c r="N892" s="13" t="n">
        <v>0.468214</v>
      </c>
      <c r="O892" s="9">
        <f>IF(C892&lt;=1-Params!$B$4,0,MAX(0.1,ROUND(_xlfn.GAMMA.INV((C892-(1-Params!$B$4))/Params!$B$4,Params!$B$5,Params!$B$6),1)))</f>
        <v/>
      </c>
      <c r="P892" s="9">
        <f>IF(D892&lt;=1-Params!$B$7,0,ROUND(_xlfn.GAMMA.INV((D892-(1-Params!$B$7))/Params!$B$7,Params!$B$8,Params!$B$9),3))</f>
        <v/>
      </c>
      <c r="Q892" s="9">
        <f>IF(E892&lt;=1-Params!$B$4,0,MAX(0.1,ROUND(_xlfn.GAMMA.INV((E892-(1-Params!$B$4))/Params!$B$4,Params!$B$5,Params!$B$6),1)))</f>
        <v/>
      </c>
      <c r="R892" s="9">
        <f>IF(F892&lt;=1-Params!$B$7,0,ROUND(_xlfn.GAMMA.INV((F892-(1-Params!$B$7))/Params!$B$7,Params!$B$8,Params!$B$9),3))</f>
        <v/>
      </c>
      <c r="S892" s="9">
        <f>IF(G892&lt;=1-Params!$B$7,0,ROUND((Params!$B$10+Params!$B$11*G892^Params!$B$12)*_xlfn.GAMMA.INV((G892-(1-Params!$B$7))/Params!$B$7,Params!$B$8,Params!$B$9),3))</f>
        <v/>
      </c>
      <c r="T892" s="9">
        <f>IF(H892&lt;=1-Params!$B$4,0,MAX(0.1,ROUND((Params!$B$10+Params!$B$11*H892^Params!$B$12)*_xlfn.GAMMA.INV((H892-(1-Params!$B$4))/Params!$B$4,Params!$B$5,Params!$B$6),1)))</f>
        <v/>
      </c>
      <c r="U892" s="9">
        <f>ROUND(_xlfn.NORM.INV(I892,Params!$B$13,Params!$B$14),1)</f>
        <v/>
      </c>
      <c r="V892" s="9">
        <f>ROUND(_xlfn.NORM.INV(J892,Params!$B$15,Params!$B$16),2)</f>
        <v/>
      </c>
      <c r="W892" s="9">
        <f>ROUND(_xlfn.NORM.INV(K892,Params!$B$13,Params!$B$14),1)</f>
        <v/>
      </c>
      <c r="X892" s="9">
        <f>ROUND(_xlfn.NORM.INV(L892,Params!$B$15,Params!$B$16),2)</f>
        <v/>
      </c>
      <c r="Y892" s="9">
        <f>ROUND(_xlfn.NORM.INV(M892,Params!$B$15,Params!$B$16)+Params!$B$17+Params!$B$18*M892,2)</f>
        <v/>
      </c>
      <c r="Z892" s="9">
        <f>ROUND(_xlfn.NORM.INV(N892,Params!$B$13,Params!$B$14)+Params!$B$17+Params!$B$18*N892,1)</f>
        <v/>
      </c>
    </row>
    <row r="893">
      <c r="A893" s="11" t="n">
        <v>892</v>
      </c>
      <c r="B893" s="12">
        <f>INT((A893-1)/122)+1</f>
        <v/>
      </c>
      <c r="C893" s="13" t="n">
        <v>0.729862</v>
      </c>
      <c r="D893" s="13" t="n">
        <v>0.304301</v>
      </c>
      <c r="E893" s="13" t="n">
        <v>0.556368</v>
      </c>
      <c r="F893" s="13" t="n">
        <v>0.480274</v>
      </c>
      <c r="G893" s="13" t="n">
        <v>0.432352</v>
      </c>
      <c r="H893" s="13" t="n">
        <v>0.040495</v>
      </c>
      <c r="I893" s="13" t="n">
        <v>0.587687</v>
      </c>
      <c r="J893" s="13" t="n">
        <v>0.627459</v>
      </c>
      <c r="K893" s="13" t="n">
        <v>0.768993</v>
      </c>
      <c r="L893" s="13" t="n">
        <v>0.7216669999999999</v>
      </c>
      <c r="M893" s="13" t="n">
        <v>0.527523</v>
      </c>
      <c r="N893" s="13" t="n">
        <v>0.883667</v>
      </c>
      <c r="O893" s="9">
        <f>IF(C893&lt;=1-Params!$B$4,0,MAX(0.1,ROUND(_xlfn.GAMMA.INV((C893-(1-Params!$B$4))/Params!$B$4,Params!$B$5,Params!$B$6),1)))</f>
        <v/>
      </c>
      <c r="P893" s="9">
        <f>IF(D893&lt;=1-Params!$B$7,0,ROUND(_xlfn.GAMMA.INV((D893-(1-Params!$B$7))/Params!$B$7,Params!$B$8,Params!$B$9),3))</f>
        <v/>
      </c>
      <c r="Q893" s="9">
        <f>IF(E893&lt;=1-Params!$B$4,0,MAX(0.1,ROUND(_xlfn.GAMMA.INV((E893-(1-Params!$B$4))/Params!$B$4,Params!$B$5,Params!$B$6),1)))</f>
        <v/>
      </c>
      <c r="R893" s="9">
        <f>IF(F893&lt;=1-Params!$B$7,0,ROUND(_xlfn.GAMMA.INV((F893-(1-Params!$B$7))/Params!$B$7,Params!$B$8,Params!$B$9),3))</f>
        <v/>
      </c>
      <c r="S893" s="9">
        <f>IF(G893&lt;=1-Params!$B$7,0,ROUND((Params!$B$10+Params!$B$11*G893^Params!$B$12)*_xlfn.GAMMA.INV((G893-(1-Params!$B$7))/Params!$B$7,Params!$B$8,Params!$B$9),3))</f>
        <v/>
      </c>
      <c r="T893" s="9">
        <f>IF(H893&lt;=1-Params!$B$4,0,MAX(0.1,ROUND((Params!$B$10+Params!$B$11*H893^Params!$B$12)*_xlfn.GAMMA.INV((H893-(1-Params!$B$4))/Params!$B$4,Params!$B$5,Params!$B$6),1)))</f>
        <v/>
      </c>
      <c r="U893" s="9">
        <f>ROUND(_xlfn.NORM.INV(I893,Params!$B$13,Params!$B$14),1)</f>
        <v/>
      </c>
      <c r="V893" s="9">
        <f>ROUND(_xlfn.NORM.INV(J893,Params!$B$15,Params!$B$16),2)</f>
        <v/>
      </c>
      <c r="W893" s="9">
        <f>ROUND(_xlfn.NORM.INV(K893,Params!$B$13,Params!$B$14),1)</f>
        <v/>
      </c>
      <c r="X893" s="9">
        <f>ROUND(_xlfn.NORM.INV(L893,Params!$B$15,Params!$B$16),2)</f>
        <v/>
      </c>
      <c r="Y893" s="9">
        <f>ROUND(_xlfn.NORM.INV(M893,Params!$B$15,Params!$B$16)+Params!$B$17+Params!$B$18*M893,2)</f>
        <v/>
      </c>
      <c r="Z893" s="9">
        <f>ROUND(_xlfn.NORM.INV(N893,Params!$B$13,Params!$B$14)+Params!$B$17+Params!$B$18*N893,1)</f>
        <v/>
      </c>
    </row>
    <row r="894">
      <c r="A894" s="11" t="n">
        <v>893</v>
      </c>
      <c r="B894" s="12">
        <f>INT((A894-1)/122)+1</f>
        <v/>
      </c>
      <c r="C894" s="13" t="n">
        <v>0.586333</v>
      </c>
      <c r="D894" s="13" t="n">
        <v>0.909435</v>
      </c>
      <c r="E894" s="13" t="n">
        <v>0.437478</v>
      </c>
      <c r="F894" s="13" t="n">
        <v>0.230915</v>
      </c>
      <c r="G894" s="13" t="n">
        <v>0.00209</v>
      </c>
      <c r="H894" s="13" t="n">
        <v>0.5667410000000001</v>
      </c>
      <c r="I894" s="13" t="n">
        <v>0.378782</v>
      </c>
      <c r="J894" s="13" t="n">
        <v>0.641978</v>
      </c>
      <c r="K894" s="13" t="n">
        <v>0.934975</v>
      </c>
      <c r="L894" s="13" t="n">
        <v>0.8757200000000001</v>
      </c>
      <c r="M894" s="13" t="n">
        <v>0.038167</v>
      </c>
      <c r="N894" s="13" t="n">
        <v>0.689335</v>
      </c>
      <c r="O894" s="9">
        <f>IF(C894&lt;=1-Params!$B$4,0,MAX(0.1,ROUND(_xlfn.GAMMA.INV((C894-(1-Params!$B$4))/Params!$B$4,Params!$B$5,Params!$B$6),1)))</f>
        <v/>
      </c>
      <c r="P894" s="9">
        <f>IF(D894&lt;=1-Params!$B$7,0,ROUND(_xlfn.GAMMA.INV((D894-(1-Params!$B$7))/Params!$B$7,Params!$B$8,Params!$B$9),3))</f>
        <v/>
      </c>
      <c r="Q894" s="9">
        <f>IF(E894&lt;=1-Params!$B$4,0,MAX(0.1,ROUND(_xlfn.GAMMA.INV((E894-(1-Params!$B$4))/Params!$B$4,Params!$B$5,Params!$B$6),1)))</f>
        <v/>
      </c>
      <c r="R894" s="9">
        <f>IF(F894&lt;=1-Params!$B$7,0,ROUND(_xlfn.GAMMA.INV((F894-(1-Params!$B$7))/Params!$B$7,Params!$B$8,Params!$B$9),3))</f>
        <v/>
      </c>
      <c r="S894" s="9">
        <f>IF(G894&lt;=1-Params!$B$7,0,ROUND((Params!$B$10+Params!$B$11*G894^Params!$B$12)*_xlfn.GAMMA.INV((G894-(1-Params!$B$7))/Params!$B$7,Params!$B$8,Params!$B$9),3))</f>
        <v/>
      </c>
      <c r="T894" s="9">
        <f>IF(H894&lt;=1-Params!$B$4,0,MAX(0.1,ROUND((Params!$B$10+Params!$B$11*H894^Params!$B$12)*_xlfn.GAMMA.INV((H894-(1-Params!$B$4))/Params!$B$4,Params!$B$5,Params!$B$6),1)))</f>
        <v/>
      </c>
      <c r="U894" s="9">
        <f>ROUND(_xlfn.NORM.INV(I894,Params!$B$13,Params!$B$14),1)</f>
        <v/>
      </c>
      <c r="V894" s="9">
        <f>ROUND(_xlfn.NORM.INV(J894,Params!$B$15,Params!$B$16),2)</f>
        <v/>
      </c>
      <c r="W894" s="9">
        <f>ROUND(_xlfn.NORM.INV(K894,Params!$B$13,Params!$B$14),1)</f>
        <v/>
      </c>
      <c r="X894" s="9">
        <f>ROUND(_xlfn.NORM.INV(L894,Params!$B$15,Params!$B$16),2)</f>
        <v/>
      </c>
      <c r="Y894" s="9">
        <f>ROUND(_xlfn.NORM.INV(M894,Params!$B$15,Params!$B$16)+Params!$B$17+Params!$B$18*M894,2)</f>
        <v/>
      </c>
      <c r="Z894" s="9">
        <f>ROUND(_xlfn.NORM.INV(N894,Params!$B$13,Params!$B$14)+Params!$B$17+Params!$B$18*N894,1)</f>
        <v/>
      </c>
    </row>
    <row r="895">
      <c r="A895" s="11" t="n">
        <v>894</v>
      </c>
      <c r="B895" s="12">
        <f>INT((A895-1)/122)+1</f>
        <v/>
      </c>
      <c r="C895" s="13" t="n">
        <v>0.5718529999999999</v>
      </c>
      <c r="D895" s="13" t="n">
        <v>0.675229</v>
      </c>
      <c r="E895" s="13" t="n">
        <v>0.88858</v>
      </c>
      <c r="F895" s="13" t="n">
        <v>0.212536</v>
      </c>
      <c r="G895" s="13" t="n">
        <v>0.053749</v>
      </c>
      <c r="H895" s="13" t="n">
        <v>0.51997</v>
      </c>
      <c r="I895" s="13" t="n">
        <v>0.698807</v>
      </c>
      <c r="J895" s="13" t="n">
        <v>0.432214</v>
      </c>
      <c r="K895" s="13" t="n">
        <v>0.956838</v>
      </c>
      <c r="L895" s="13" t="n">
        <v>0.8164360000000001</v>
      </c>
      <c r="M895" s="13" t="n">
        <v>0.252678</v>
      </c>
      <c r="N895" s="13" t="n">
        <v>0.5600309999999999</v>
      </c>
      <c r="O895" s="9">
        <f>IF(C895&lt;=1-Params!$B$4,0,MAX(0.1,ROUND(_xlfn.GAMMA.INV((C895-(1-Params!$B$4))/Params!$B$4,Params!$B$5,Params!$B$6),1)))</f>
        <v/>
      </c>
      <c r="P895" s="9">
        <f>IF(D895&lt;=1-Params!$B$7,0,ROUND(_xlfn.GAMMA.INV((D895-(1-Params!$B$7))/Params!$B$7,Params!$B$8,Params!$B$9),3))</f>
        <v/>
      </c>
      <c r="Q895" s="9">
        <f>IF(E895&lt;=1-Params!$B$4,0,MAX(0.1,ROUND(_xlfn.GAMMA.INV((E895-(1-Params!$B$4))/Params!$B$4,Params!$B$5,Params!$B$6),1)))</f>
        <v/>
      </c>
      <c r="R895" s="9">
        <f>IF(F895&lt;=1-Params!$B$7,0,ROUND(_xlfn.GAMMA.INV((F895-(1-Params!$B$7))/Params!$B$7,Params!$B$8,Params!$B$9),3))</f>
        <v/>
      </c>
      <c r="S895" s="9">
        <f>IF(G895&lt;=1-Params!$B$7,0,ROUND((Params!$B$10+Params!$B$11*G895^Params!$B$12)*_xlfn.GAMMA.INV((G895-(1-Params!$B$7))/Params!$B$7,Params!$B$8,Params!$B$9),3))</f>
        <v/>
      </c>
      <c r="T895" s="9">
        <f>IF(H895&lt;=1-Params!$B$4,0,MAX(0.1,ROUND((Params!$B$10+Params!$B$11*H895^Params!$B$12)*_xlfn.GAMMA.INV((H895-(1-Params!$B$4))/Params!$B$4,Params!$B$5,Params!$B$6),1)))</f>
        <v/>
      </c>
      <c r="U895" s="9">
        <f>ROUND(_xlfn.NORM.INV(I895,Params!$B$13,Params!$B$14),1)</f>
        <v/>
      </c>
      <c r="V895" s="9">
        <f>ROUND(_xlfn.NORM.INV(J895,Params!$B$15,Params!$B$16),2)</f>
        <v/>
      </c>
      <c r="W895" s="9">
        <f>ROUND(_xlfn.NORM.INV(K895,Params!$B$13,Params!$B$14),1)</f>
        <v/>
      </c>
      <c r="X895" s="9">
        <f>ROUND(_xlfn.NORM.INV(L895,Params!$B$15,Params!$B$16),2)</f>
        <v/>
      </c>
      <c r="Y895" s="9">
        <f>ROUND(_xlfn.NORM.INV(M895,Params!$B$15,Params!$B$16)+Params!$B$17+Params!$B$18*M895,2)</f>
        <v/>
      </c>
      <c r="Z895" s="9">
        <f>ROUND(_xlfn.NORM.INV(N895,Params!$B$13,Params!$B$14)+Params!$B$17+Params!$B$18*N895,1)</f>
        <v/>
      </c>
    </row>
    <row r="896">
      <c r="A896" s="11" t="n">
        <v>895</v>
      </c>
      <c r="B896" s="12">
        <f>INT((A896-1)/122)+1</f>
        <v/>
      </c>
      <c r="C896" s="13" t="n">
        <v>0.59728</v>
      </c>
      <c r="D896" s="13" t="n">
        <v>0.441505</v>
      </c>
      <c r="E896" s="13" t="n">
        <v>0.696621</v>
      </c>
      <c r="F896" s="13" t="n">
        <v>0.7246</v>
      </c>
      <c r="G896" s="13" t="n">
        <v>0.019982</v>
      </c>
      <c r="H896" s="13" t="n">
        <v>0.337378</v>
      </c>
      <c r="I896" s="13" t="n">
        <v>0.327255</v>
      </c>
      <c r="J896" s="13" t="n">
        <v>0.159761</v>
      </c>
      <c r="K896" s="13" t="n">
        <v>0.87903</v>
      </c>
      <c r="L896" s="13" t="n">
        <v>0.758147</v>
      </c>
      <c r="M896" s="13" t="n">
        <v>0.172211</v>
      </c>
      <c r="N896" s="13" t="n">
        <v>0.682043</v>
      </c>
      <c r="O896" s="9">
        <f>IF(C896&lt;=1-Params!$B$4,0,MAX(0.1,ROUND(_xlfn.GAMMA.INV((C896-(1-Params!$B$4))/Params!$B$4,Params!$B$5,Params!$B$6),1)))</f>
        <v/>
      </c>
      <c r="P896" s="9">
        <f>IF(D896&lt;=1-Params!$B$7,0,ROUND(_xlfn.GAMMA.INV((D896-(1-Params!$B$7))/Params!$B$7,Params!$B$8,Params!$B$9),3))</f>
        <v/>
      </c>
      <c r="Q896" s="9">
        <f>IF(E896&lt;=1-Params!$B$4,0,MAX(0.1,ROUND(_xlfn.GAMMA.INV((E896-(1-Params!$B$4))/Params!$B$4,Params!$B$5,Params!$B$6),1)))</f>
        <v/>
      </c>
      <c r="R896" s="9">
        <f>IF(F896&lt;=1-Params!$B$7,0,ROUND(_xlfn.GAMMA.INV((F896-(1-Params!$B$7))/Params!$B$7,Params!$B$8,Params!$B$9),3))</f>
        <v/>
      </c>
      <c r="S896" s="9">
        <f>IF(G896&lt;=1-Params!$B$7,0,ROUND((Params!$B$10+Params!$B$11*G896^Params!$B$12)*_xlfn.GAMMA.INV((G896-(1-Params!$B$7))/Params!$B$7,Params!$B$8,Params!$B$9),3))</f>
        <v/>
      </c>
      <c r="T896" s="9">
        <f>IF(H896&lt;=1-Params!$B$4,0,MAX(0.1,ROUND((Params!$B$10+Params!$B$11*H896^Params!$B$12)*_xlfn.GAMMA.INV((H896-(1-Params!$B$4))/Params!$B$4,Params!$B$5,Params!$B$6),1)))</f>
        <v/>
      </c>
      <c r="U896" s="9">
        <f>ROUND(_xlfn.NORM.INV(I896,Params!$B$13,Params!$B$14),1)</f>
        <v/>
      </c>
      <c r="V896" s="9">
        <f>ROUND(_xlfn.NORM.INV(J896,Params!$B$15,Params!$B$16),2)</f>
        <v/>
      </c>
      <c r="W896" s="9">
        <f>ROUND(_xlfn.NORM.INV(K896,Params!$B$13,Params!$B$14),1)</f>
        <v/>
      </c>
      <c r="X896" s="9">
        <f>ROUND(_xlfn.NORM.INV(L896,Params!$B$15,Params!$B$16),2)</f>
        <v/>
      </c>
      <c r="Y896" s="9">
        <f>ROUND(_xlfn.NORM.INV(M896,Params!$B$15,Params!$B$16)+Params!$B$17+Params!$B$18*M896,2)</f>
        <v/>
      </c>
      <c r="Z896" s="9">
        <f>ROUND(_xlfn.NORM.INV(N896,Params!$B$13,Params!$B$14)+Params!$B$17+Params!$B$18*N896,1)</f>
        <v/>
      </c>
    </row>
    <row r="897">
      <c r="A897" s="11" t="n">
        <v>896</v>
      </c>
      <c r="B897" s="12">
        <f>INT((A897-1)/122)+1</f>
        <v/>
      </c>
      <c r="C897" s="13" t="n">
        <v>0.530112</v>
      </c>
      <c r="D897" s="13" t="n">
        <v>0.389163</v>
      </c>
      <c r="E897" s="13" t="n">
        <v>0.955434</v>
      </c>
      <c r="F897" s="13" t="n">
        <v>0.5671620000000001</v>
      </c>
      <c r="G897" s="13" t="n">
        <v>0.515705</v>
      </c>
      <c r="H897" s="13" t="n">
        <v>0.317648</v>
      </c>
      <c r="I897" s="13" t="n">
        <v>0.459901</v>
      </c>
      <c r="J897" s="13" t="n">
        <v>0.327385</v>
      </c>
      <c r="K897" s="13" t="n">
        <v>0.8830519999999999</v>
      </c>
      <c r="L897" s="13" t="n">
        <v>0.5590349999999999</v>
      </c>
      <c r="M897" s="13" t="n">
        <v>0.398622</v>
      </c>
      <c r="N897" s="13" t="n">
        <v>0.776864</v>
      </c>
      <c r="O897" s="9">
        <f>IF(C897&lt;=1-Params!$B$4,0,MAX(0.1,ROUND(_xlfn.GAMMA.INV((C897-(1-Params!$B$4))/Params!$B$4,Params!$B$5,Params!$B$6),1)))</f>
        <v/>
      </c>
      <c r="P897" s="9">
        <f>IF(D897&lt;=1-Params!$B$7,0,ROUND(_xlfn.GAMMA.INV((D897-(1-Params!$B$7))/Params!$B$7,Params!$B$8,Params!$B$9),3))</f>
        <v/>
      </c>
      <c r="Q897" s="9">
        <f>IF(E897&lt;=1-Params!$B$4,0,MAX(0.1,ROUND(_xlfn.GAMMA.INV((E897-(1-Params!$B$4))/Params!$B$4,Params!$B$5,Params!$B$6),1)))</f>
        <v/>
      </c>
      <c r="R897" s="9">
        <f>IF(F897&lt;=1-Params!$B$7,0,ROUND(_xlfn.GAMMA.INV((F897-(1-Params!$B$7))/Params!$B$7,Params!$B$8,Params!$B$9),3))</f>
        <v/>
      </c>
      <c r="S897" s="9">
        <f>IF(G897&lt;=1-Params!$B$7,0,ROUND((Params!$B$10+Params!$B$11*G897^Params!$B$12)*_xlfn.GAMMA.INV((G897-(1-Params!$B$7))/Params!$B$7,Params!$B$8,Params!$B$9),3))</f>
        <v/>
      </c>
      <c r="T897" s="9">
        <f>IF(H897&lt;=1-Params!$B$4,0,MAX(0.1,ROUND((Params!$B$10+Params!$B$11*H897^Params!$B$12)*_xlfn.GAMMA.INV((H897-(1-Params!$B$4))/Params!$B$4,Params!$B$5,Params!$B$6),1)))</f>
        <v/>
      </c>
      <c r="U897" s="9">
        <f>ROUND(_xlfn.NORM.INV(I897,Params!$B$13,Params!$B$14),1)</f>
        <v/>
      </c>
      <c r="V897" s="9">
        <f>ROUND(_xlfn.NORM.INV(J897,Params!$B$15,Params!$B$16),2)</f>
        <v/>
      </c>
      <c r="W897" s="9">
        <f>ROUND(_xlfn.NORM.INV(K897,Params!$B$13,Params!$B$14),1)</f>
        <v/>
      </c>
      <c r="X897" s="9">
        <f>ROUND(_xlfn.NORM.INV(L897,Params!$B$15,Params!$B$16),2)</f>
        <v/>
      </c>
      <c r="Y897" s="9">
        <f>ROUND(_xlfn.NORM.INV(M897,Params!$B$15,Params!$B$16)+Params!$B$17+Params!$B$18*M897,2)</f>
        <v/>
      </c>
      <c r="Z897" s="9">
        <f>ROUND(_xlfn.NORM.INV(N897,Params!$B$13,Params!$B$14)+Params!$B$17+Params!$B$18*N897,1)</f>
        <v/>
      </c>
    </row>
    <row r="898">
      <c r="A898" s="11" t="n">
        <v>897</v>
      </c>
      <c r="B898" s="12">
        <f>INT((A898-1)/122)+1</f>
        <v/>
      </c>
      <c r="C898" s="13" t="n">
        <v>0.027267</v>
      </c>
      <c r="D898" s="13" t="n">
        <v>0.355792</v>
      </c>
      <c r="E898" s="13" t="n">
        <v>0.992721</v>
      </c>
      <c r="F898" s="13" t="n">
        <v>0.044924</v>
      </c>
      <c r="G898" s="13" t="n">
        <v>0.961182</v>
      </c>
      <c r="H898" s="13" t="n">
        <v>0.335571</v>
      </c>
      <c r="I898" s="13" t="n">
        <v>0.7454460000000001</v>
      </c>
      <c r="J898" s="13" t="n">
        <v>0.132997</v>
      </c>
      <c r="K898" s="13" t="n">
        <v>0.530077</v>
      </c>
      <c r="L898" s="13" t="n">
        <v>0.851805</v>
      </c>
      <c r="M898" s="13" t="n">
        <v>0.323856</v>
      </c>
      <c r="N898" s="13" t="n">
        <v>0.5842079999999999</v>
      </c>
      <c r="O898" s="9">
        <f>IF(C898&lt;=1-Params!$B$4,0,MAX(0.1,ROUND(_xlfn.GAMMA.INV((C898-(1-Params!$B$4))/Params!$B$4,Params!$B$5,Params!$B$6),1)))</f>
        <v/>
      </c>
      <c r="P898" s="9">
        <f>IF(D898&lt;=1-Params!$B$7,0,ROUND(_xlfn.GAMMA.INV((D898-(1-Params!$B$7))/Params!$B$7,Params!$B$8,Params!$B$9),3))</f>
        <v/>
      </c>
      <c r="Q898" s="9">
        <f>IF(E898&lt;=1-Params!$B$4,0,MAX(0.1,ROUND(_xlfn.GAMMA.INV((E898-(1-Params!$B$4))/Params!$B$4,Params!$B$5,Params!$B$6),1)))</f>
        <v/>
      </c>
      <c r="R898" s="9">
        <f>IF(F898&lt;=1-Params!$B$7,0,ROUND(_xlfn.GAMMA.INV((F898-(1-Params!$B$7))/Params!$B$7,Params!$B$8,Params!$B$9),3))</f>
        <v/>
      </c>
      <c r="S898" s="9">
        <f>IF(G898&lt;=1-Params!$B$7,0,ROUND((Params!$B$10+Params!$B$11*G898^Params!$B$12)*_xlfn.GAMMA.INV((G898-(1-Params!$B$7))/Params!$B$7,Params!$B$8,Params!$B$9),3))</f>
        <v/>
      </c>
      <c r="T898" s="9">
        <f>IF(H898&lt;=1-Params!$B$4,0,MAX(0.1,ROUND((Params!$B$10+Params!$B$11*H898^Params!$B$12)*_xlfn.GAMMA.INV((H898-(1-Params!$B$4))/Params!$B$4,Params!$B$5,Params!$B$6),1)))</f>
        <v/>
      </c>
      <c r="U898" s="9">
        <f>ROUND(_xlfn.NORM.INV(I898,Params!$B$13,Params!$B$14),1)</f>
        <v/>
      </c>
      <c r="V898" s="9">
        <f>ROUND(_xlfn.NORM.INV(J898,Params!$B$15,Params!$B$16),2)</f>
        <v/>
      </c>
      <c r="W898" s="9">
        <f>ROUND(_xlfn.NORM.INV(K898,Params!$B$13,Params!$B$14),1)</f>
        <v/>
      </c>
      <c r="X898" s="9">
        <f>ROUND(_xlfn.NORM.INV(L898,Params!$B$15,Params!$B$16),2)</f>
        <v/>
      </c>
      <c r="Y898" s="9">
        <f>ROUND(_xlfn.NORM.INV(M898,Params!$B$15,Params!$B$16)+Params!$B$17+Params!$B$18*M898,2)</f>
        <v/>
      </c>
      <c r="Z898" s="9">
        <f>ROUND(_xlfn.NORM.INV(N898,Params!$B$13,Params!$B$14)+Params!$B$17+Params!$B$18*N898,1)</f>
        <v/>
      </c>
    </row>
    <row r="899">
      <c r="A899" s="11" t="n">
        <v>898</v>
      </c>
      <c r="B899" s="12">
        <f>INT((A899-1)/122)+1</f>
        <v/>
      </c>
      <c r="C899" s="13" t="n">
        <v>0.583016</v>
      </c>
      <c r="D899" s="13" t="n">
        <v>0.362821</v>
      </c>
      <c r="E899" s="13" t="n">
        <v>0.868293</v>
      </c>
      <c r="F899" s="13" t="n">
        <v>0.411956</v>
      </c>
      <c r="G899" s="13" t="n">
        <v>0.580339</v>
      </c>
      <c r="H899" s="13" t="n">
        <v>0.23821</v>
      </c>
      <c r="I899" s="13" t="n">
        <v>0.978624</v>
      </c>
      <c r="J899" s="13" t="n">
        <v>0.184003</v>
      </c>
      <c r="K899" s="13" t="n">
        <v>0.363801</v>
      </c>
      <c r="L899" s="13" t="n">
        <v>0.841654</v>
      </c>
      <c r="M899" s="13" t="n">
        <v>0.646159</v>
      </c>
      <c r="N899" s="13" t="n">
        <v>0.670974</v>
      </c>
      <c r="O899" s="9">
        <f>IF(C899&lt;=1-Params!$B$4,0,MAX(0.1,ROUND(_xlfn.GAMMA.INV((C899-(1-Params!$B$4))/Params!$B$4,Params!$B$5,Params!$B$6),1)))</f>
        <v/>
      </c>
      <c r="P899" s="9">
        <f>IF(D899&lt;=1-Params!$B$7,0,ROUND(_xlfn.GAMMA.INV((D899-(1-Params!$B$7))/Params!$B$7,Params!$B$8,Params!$B$9),3))</f>
        <v/>
      </c>
      <c r="Q899" s="9">
        <f>IF(E899&lt;=1-Params!$B$4,0,MAX(0.1,ROUND(_xlfn.GAMMA.INV((E899-(1-Params!$B$4))/Params!$B$4,Params!$B$5,Params!$B$6),1)))</f>
        <v/>
      </c>
      <c r="R899" s="9">
        <f>IF(F899&lt;=1-Params!$B$7,0,ROUND(_xlfn.GAMMA.INV((F899-(1-Params!$B$7))/Params!$B$7,Params!$B$8,Params!$B$9),3))</f>
        <v/>
      </c>
      <c r="S899" s="9">
        <f>IF(G899&lt;=1-Params!$B$7,0,ROUND((Params!$B$10+Params!$B$11*G899^Params!$B$12)*_xlfn.GAMMA.INV((G899-(1-Params!$B$7))/Params!$B$7,Params!$B$8,Params!$B$9),3))</f>
        <v/>
      </c>
      <c r="T899" s="9">
        <f>IF(H899&lt;=1-Params!$B$4,0,MAX(0.1,ROUND((Params!$B$10+Params!$B$11*H899^Params!$B$12)*_xlfn.GAMMA.INV((H899-(1-Params!$B$4))/Params!$B$4,Params!$B$5,Params!$B$6),1)))</f>
        <v/>
      </c>
      <c r="U899" s="9">
        <f>ROUND(_xlfn.NORM.INV(I899,Params!$B$13,Params!$B$14),1)</f>
        <v/>
      </c>
      <c r="V899" s="9">
        <f>ROUND(_xlfn.NORM.INV(J899,Params!$B$15,Params!$B$16),2)</f>
        <v/>
      </c>
      <c r="W899" s="9">
        <f>ROUND(_xlfn.NORM.INV(K899,Params!$B$13,Params!$B$14),1)</f>
        <v/>
      </c>
      <c r="X899" s="9">
        <f>ROUND(_xlfn.NORM.INV(L899,Params!$B$15,Params!$B$16),2)</f>
        <v/>
      </c>
      <c r="Y899" s="9">
        <f>ROUND(_xlfn.NORM.INV(M899,Params!$B$15,Params!$B$16)+Params!$B$17+Params!$B$18*M899,2)</f>
        <v/>
      </c>
      <c r="Z899" s="9">
        <f>ROUND(_xlfn.NORM.INV(N899,Params!$B$13,Params!$B$14)+Params!$B$17+Params!$B$18*N899,1)</f>
        <v/>
      </c>
    </row>
    <row r="900">
      <c r="A900" s="11" t="n">
        <v>899</v>
      </c>
      <c r="B900" s="12">
        <f>INT((A900-1)/122)+1</f>
        <v/>
      </c>
      <c r="C900" s="13" t="n">
        <v>0.825832</v>
      </c>
      <c r="D900" s="13" t="n">
        <v>0.710959</v>
      </c>
      <c r="E900" s="13" t="n">
        <v>0.6471789999999999</v>
      </c>
      <c r="F900" s="13" t="n">
        <v>0.754332</v>
      </c>
      <c r="G900" s="13" t="n">
        <v>0.088824</v>
      </c>
      <c r="H900" s="13" t="n">
        <v>0.083774</v>
      </c>
      <c r="I900" s="13" t="n">
        <v>0.934758</v>
      </c>
      <c r="J900" s="13" t="n">
        <v>0.285217</v>
      </c>
      <c r="K900" s="13" t="n">
        <v>0.402258</v>
      </c>
      <c r="L900" s="13" t="n">
        <v>0.5016350000000001</v>
      </c>
      <c r="M900" s="13" t="n">
        <v>0.312916</v>
      </c>
      <c r="N900" s="13" t="n">
        <v>0.872501</v>
      </c>
      <c r="O900" s="9">
        <f>IF(C900&lt;=1-Params!$B$4,0,MAX(0.1,ROUND(_xlfn.GAMMA.INV((C900-(1-Params!$B$4))/Params!$B$4,Params!$B$5,Params!$B$6),1)))</f>
        <v/>
      </c>
      <c r="P900" s="9">
        <f>IF(D900&lt;=1-Params!$B$7,0,ROUND(_xlfn.GAMMA.INV((D900-(1-Params!$B$7))/Params!$B$7,Params!$B$8,Params!$B$9),3))</f>
        <v/>
      </c>
      <c r="Q900" s="9">
        <f>IF(E900&lt;=1-Params!$B$4,0,MAX(0.1,ROUND(_xlfn.GAMMA.INV((E900-(1-Params!$B$4))/Params!$B$4,Params!$B$5,Params!$B$6),1)))</f>
        <v/>
      </c>
      <c r="R900" s="9">
        <f>IF(F900&lt;=1-Params!$B$7,0,ROUND(_xlfn.GAMMA.INV((F900-(1-Params!$B$7))/Params!$B$7,Params!$B$8,Params!$B$9),3))</f>
        <v/>
      </c>
      <c r="S900" s="9">
        <f>IF(G900&lt;=1-Params!$B$7,0,ROUND((Params!$B$10+Params!$B$11*G900^Params!$B$12)*_xlfn.GAMMA.INV((G900-(1-Params!$B$7))/Params!$B$7,Params!$B$8,Params!$B$9),3))</f>
        <v/>
      </c>
      <c r="T900" s="9">
        <f>IF(H900&lt;=1-Params!$B$4,0,MAX(0.1,ROUND((Params!$B$10+Params!$B$11*H900^Params!$B$12)*_xlfn.GAMMA.INV((H900-(1-Params!$B$4))/Params!$B$4,Params!$B$5,Params!$B$6),1)))</f>
        <v/>
      </c>
      <c r="U900" s="9">
        <f>ROUND(_xlfn.NORM.INV(I900,Params!$B$13,Params!$B$14),1)</f>
        <v/>
      </c>
      <c r="V900" s="9">
        <f>ROUND(_xlfn.NORM.INV(J900,Params!$B$15,Params!$B$16),2)</f>
        <v/>
      </c>
      <c r="W900" s="9">
        <f>ROUND(_xlfn.NORM.INV(K900,Params!$B$13,Params!$B$14),1)</f>
        <v/>
      </c>
      <c r="X900" s="9">
        <f>ROUND(_xlfn.NORM.INV(L900,Params!$B$15,Params!$B$16),2)</f>
        <v/>
      </c>
      <c r="Y900" s="9">
        <f>ROUND(_xlfn.NORM.INV(M900,Params!$B$15,Params!$B$16)+Params!$B$17+Params!$B$18*M900,2)</f>
        <v/>
      </c>
      <c r="Z900" s="9">
        <f>ROUND(_xlfn.NORM.INV(N900,Params!$B$13,Params!$B$14)+Params!$B$17+Params!$B$18*N900,1)</f>
        <v/>
      </c>
    </row>
    <row r="901">
      <c r="A901" s="11" t="n">
        <v>900</v>
      </c>
      <c r="B901" s="12">
        <f>INT((A901-1)/122)+1</f>
        <v/>
      </c>
      <c r="C901" s="13" t="n">
        <v>0.249511</v>
      </c>
      <c r="D901" s="13" t="n">
        <v>0.683646</v>
      </c>
      <c r="E901" s="13" t="n">
        <v>0.769914</v>
      </c>
      <c r="F901" s="13" t="n">
        <v>0.458327</v>
      </c>
      <c r="G901" s="13" t="n">
        <v>0.093668</v>
      </c>
      <c r="H901" s="13" t="n">
        <v>0.503725</v>
      </c>
      <c r="I901" s="13" t="n">
        <v>0.618046</v>
      </c>
      <c r="J901" s="13" t="n">
        <v>0.7176360000000001</v>
      </c>
      <c r="K901" s="13" t="n">
        <v>0.324975</v>
      </c>
      <c r="L901" s="13" t="n">
        <v>0.089758</v>
      </c>
      <c r="M901" s="13" t="n">
        <v>0.653203</v>
      </c>
      <c r="N901" s="13" t="n">
        <v>0.7846880000000001</v>
      </c>
      <c r="O901" s="9">
        <f>IF(C901&lt;=1-Params!$B$4,0,MAX(0.1,ROUND(_xlfn.GAMMA.INV((C901-(1-Params!$B$4))/Params!$B$4,Params!$B$5,Params!$B$6),1)))</f>
        <v/>
      </c>
      <c r="P901" s="9">
        <f>IF(D901&lt;=1-Params!$B$7,0,ROUND(_xlfn.GAMMA.INV((D901-(1-Params!$B$7))/Params!$B$7,Params!$B$8,Params!$B$9),3))</f>
        <v/>
      </c>
      <c r="Q901" s="9">
        <f>IF(E901&lt;=1-Params!$B$4,0,MAX(0.1,ROUND(_xlfn.GAMMA.INV((E901-(1-Params!$B$4))/Params!$B$4,Params!$B$5,Params!$B$6),1)))</f>
        <v/>
      </c>
      <c r="R901" s="9">
        <f>IF(F901&lt;=1-Params!$B$7,0,ROUND(_xlfn.GAMMA.INV((F901-(1-Params!$B$7))/Params!$B$7,Params!$B$8,Params!$B$9),3))</f>
        <v/>
      </c>
      <c r="S901" s="9">
        <f>IF(G901&lt;=1-Params!$B$7,0,ROUND((Params!$B$10+Params!$B$11*G901^Params!$B$12)*_xlfn.GAMMA.INV((G901-(1-Params!$B$7))/Params!$B$7,Params!$B$8,Params!$B$9),3))</f>
        <v/>
      </c>
      <c r="T901" s="9">
        <f>IF(H901&lt;=1-Params!$B$4,0,MAX(0.1,ROUND((Params!$B$10+Params!$B$11*H901^Params!$B$12)*_xlfn.GAMMA.INV((H901-(1-Params!$B$4))/Params!$B$4,Params!$B$5,Params!$B$6),1)))</f>
        <v/>
      </c>
      <c r="U901" s="9">
        <f>ROUND(_xlfn.NORM.INV(I901,Params!$B$13,Params!$B$14),1)</f>
        <v/>
      </c>
      <c r="V901" s="9">
        <f>ROUND(_xlfn.NORM.INV(J901,Params!$B$15,Params!$B$16),2)</f>
        <v/>
      </c>
      <c r="W901" s="9">
        <f>ROUND(_xlfn.NORM.INV(K901,Params!$B$13,Params!$B$14),1)</f>
        <v/>
      </c>
      <c r="X901" s="9">
        <f>ROUND(_xlfn.NORM.INV(L901,Params!$B$15,Params!$B$16),2)</f>
        <v/>
      </c>
      <c r="Y901" s="9">
        <f>ROUND(_xlfn.NORM.INV(M901,Params!$B$15,Params!$B$16)+Params!$B$17+Params!$B$18*M901,2)</f>
        <v/>
      </c>
      <c r="Z901" s="9">
        <f>ROUND(_xlfn.NORM.INV(N901,Params!$B$13,Params!$B$14)+Params!$B$17+Params!$B$18*N901,1)</f>
        <v/>
      </c>
    </row>
    <row r="902">
      <c r="A902" s="11" t="n">
        <v>901</v>
      </c>
      <c r="B902" s="12">
        <f>INT((A902-1)/122)+1</f>
        <v/>
      </c>
      <c r="C902" s="13" t="n">
        <v>0.426451</v>
      </c>
      <c r="D902" s="13" t="n">
        <v>0.187117</v>
      </c>
      <c r="E902" s="13" t="n">
        <v>0.717249</v>
      </c>
      <c r="F902" s="13" t="n">
        <v>0.540905</v>
      </c>
      <c r="G902" s="13" t="n">
        <v>0.248817</v>
      </c>
      <c r="H902" s="13" t="n">
        <v>0.9823229999999999</v>
      </c>
      <c r="I902" s="13" t="n">
        <v>0.562351</v>
      </c>
      <c r="J902" s="13" t="n">
        <v>0.280333</v>
      </c>
      <c r="K902" s="13" t="n">
        <v>0.274872</v>
      </c>
      <c r="L902" s="13" t="n">
        <v>0.026063</v>
      </c>
      <c r="M902" s="13" t="n">
        <v>0.542221</v>
      </c>
      <c r="N902" s="13" t="n">
        <v>0.897131</v>
      </c>
      <c r="O902" s="9">
        <f>IF(C902&lt;=1-Params!$B$4,0,MAX(0.1,ROUND(_xlfn.GAMMA.INV((C902-(1-Params!$B$4))/Params!$B$4,Params!$B$5,Params!$B$6),1)))</f>
        <v/>
      </c>
      <c r="P902" s="9">
        <f>IF(D902&lt;=1-Params!$B$7,0,ROUND(_xlfn.GAMMA.INV((D902-(1-Params!$B$7))/Params!$B$7,Params!$B$8,Params!$B$9),3))</f>
        <v/>
      </c>
      <c r="Q902" s="9">
        <f>IF(E902&lt;=1-Params!$B$4,0,MAX(0.1,ROUND(_xlfn.GAMMA.INV((E902-(1-Params!$B$4))/Params!$B$4,Params!$B$5,Params!$B$6),1)))</f>
        <v/>
      </c>
      <c r="R902" s="9">
        <f>IF(F902&lt;=1-Params!$B$7,0,ROUND(_xlfn.GAMMA.INV((F902-(1-Params!$B$7))/Params!$B$7,Params!$B$8,Params!$B$9),3))</f>
        <v/>
      </c>
      <c r="S902" s="9">
        <f>IF(G902&lt;=1-Params!$B$7,0,ROUND((Params!$B$10+Params!$B$11*G902^Params!$B$12)*_xlfn.GAMMA.INV((G902-(1-Params!$B$7))/Params!$B$7,Params!$B$8,Params!$B$9),3))</f>
        <v/>
      </c>
      <c r="T902" s="9">
        <f>IF(H902&lt;=1-Params!$B$4,0,MAX(0.1,ROUND((Params!$B$10+Params!$B$11*H902^Params!$B$12)*_xlfn.GAMMA.INV((H902-(1-Params!$B$4))/Params!$B$4,Params!$B$5,Params!$B$6),1)))</f>
        <v/>
      </c>
      <c r="U902" s="9">
        <f>ROUND(_xlfn.NORM.INV(I902,Params!$B$13,Params!$B$14),1)</f>
        <v/>
      </c>
      <c r="V902" s="9">
        <f>ROUND(_xlfn.NORM.INV(J902,Params!$B$15,Params!$B$16),2)</f>
        <v/>
      </c>
      <c r="W902" s="9">
        <f>ROUND(_xlfn.NORM.INV(K902,Params!$B$13,Params!$B$14),1)</f>
        <v/>
      </c>
      <c r="X902" s="9">
        <f>ROUND(_xlfn.NORM.INV(L902,Params!$B$15,Params!$B$16),2)</f>
        <v/>
      </c>
      <c r="Y902" s="9">
        <f>ROUND(_xlfn.NORM.INV(M902,Params!$B$15,Params!$B$16)+Params!$B$17+Params!$B$18*M902,2)</f>
        <v/>
      </c>
      <c r="Z902" s="9">
        <f>ROUND(_xlfn.NORM.INV(N902,Params!$B$13,Params!$B$14)+Params!$B$17+Params!$B$18*N902,1)</f>
        <v/>
      </c>
    </row>
    <row r="903">
      <c r="A903" s="11" t="n">
        <v>902</v>
      </c>
      <c r="B903" s="12">
        <f>INT((A903-1)/122)+1</f>
        <v/>
      </c>
      <c r="C903" s="13" t="n">
        <v>0.007704</v>
      </c>
      <c r="D903" s="13" t="n">
        <v>0.802688</v>
      </c>
      <c r="E903" s="13" t="n">
        <v>0.572999</v>
      </c>
      <c r="F903" s="13" t="n">
        <v>0.214319</v>
      </c>
      <c r="G903" s="13" t="n">
        <v>0.456285</v>
      </c>
      <c r="H903" s="13" t="n">
        <v>0.885033</v>
      </c>
      <c r="I903" s="13" t="n">
        <v>0.370389</v>
      </c>
      <c r="J903" s="13" t="n">
        <v>0.011556</v>
      </c>
      <c r="K903" s="13" t="n">
        <v>0.62165</v>
      </c>
      <c r="L903" s="13" t="n">
        <v>0.185994</v>
      </c>
      <c r="M903" s="13" t="n">
        <v>0.931193</v>
      </c>
      <c r="N903" s="13" t="n">
        <v>0.856406</v>
      </c>
      <c r="O903" s="9">
        <f>IF(C903&lt;=1-Params!$B$4,0,MAX(0.1,ROUND(_xlfn.GAMMA.INV((C903-(1-Params!$B$4))/Params!$B$4,Params!$B$5,Params!$B$6),1)))</f>
        <v/>
      </c>
      <c r="P903" s="9">
        <f>IF(D903&lt;=1-Params!$B$7,0,ROUND(_xlfn.GAMMA.INV((D903-(1-Params!$B$7))/Params!$B$7,Params!$B$8,Params!$B$9),3))</f>
        <v/>
      </c>
      <c r="Q903" s="9">
        <f>IF(E903&lt;=1-Params!$B$4,0,MAX(0.1,ROUND(_xlfn.GAMMA.INV((E903-(1-Params!$B$4))/Params!$B$4,Params!$B$5,Params!$B$6),1)))</f>
        <v/>
      </c>
      <c r="R903" s="9">
        <f>IF(F903&lt;=1-Params!$B$7,0,ROUND(_xlfn.GAMMA.INV((F903-(1-Params!$B$7))/Params!$B$7,Params!$B$8,Params!$B$9),3))</f>
        <v/>
      </c>
      <c r="S903" s="9">
        <f>IF(G903&lt;=1-Params!$B$7,0,ROUND((Params!$B$10+Params!$B$11*G903^Params!$B$12)*_xlfn.GAMMA.INV((G903-(1-Params!$B$7))/Params!$B$7,Params!$B$8,Params!$B$9),3))</f>
        <v/>
      </c>
      <c r="T903" s="9">
        <f>IF(H903&lt;=1-Params!$B$4,0,MAX(0.1,ROUND((Params!$B$10+Params!$B$11*H903^Params!$B$12)*_xlfn.GAMMA.INV((H903-(1-Params!$B$4))/Params!$B$4,Params!$B$5,Params!$B$6),1)))</f>
        <v/>
      </c>
      <c r="U903" s="9">
        <f>ROUND(_xlfn.NORM.INV(I903,Params!$B$13,Params!$B$14),1)</f>
        <v/>
      </c>
      <c r="V903" s="9">
        <f>ROUND(_xlfn.NORM.INV(J903,Params!$B$15,Params!$B$16),2)</f>
        <v/>
      </c>
      <c r="W903" s="9">
        <f>ROUND(_xlfn.NORM.INV(K903,Params!$B$13,Params!$B$14),1)</f>
        <v/>
      </c>
      <c r="X903" s="9">
        <f>ROUND(_xlfn.NORM.INV(L903,Params!$B$15,Params!$B$16),2)</f>
        <v/>
      </c>
      <c r="Y903" s="9">
        <f>ROUND(_xlfn.NORM.INV(M903,Params!$B$15,Params!$B$16)+Params!$B$17+Params!$B$18*M903,2)</f>
        <v/>
      </c>
      <c r="Z903" s="9">
        <f>ROUND(_xlfn.NORM.INV(N903,Params!$B$13,Params!$B$14)+Params!$B$17+Params!$B$18*N903,1)</f>
        <v/>
      </c>
    </row>
    <row r="904">
      <c r="A904" s="11" t="n">
        <v>903</v>
      </c>
      <c r="B904" s="12">
        <f>INT((A904-1)/122)+1</f>
        <v/>
      </c>
      <c r="C904" s="13" t="n">
        <v>0.567666</v>
      </c>
      <c r="D904" s="13" t="n">
        <v>0.878596</v>
      </c>
      <c r="E904" s="13" t="n">
        <v>0.228758</v>
      </c>
      <c r="F904" s="13" t="n">
        <v>0.11252</v>
      </c>
      <c r="G904" s="13" t="n">
        <v>0.476565</v>
      </c>
      <c r="H904" s="13" t="n">
        <v>0.814779</v>
      </c>
      <c r="I904" s="13" t="n">
        <v>0.313009</v>
      </c>
      <c r="J904" s="13" t="n">
        <v>0.113842</v>
      </c>
      <c r="K904" s="13" t="n">
        <v>0.501821</v>
      </c>
      <c r="L904" s="13" t="n">
        <v>0.519587</v>
      </c>
      <c r="M904" s="13" t="n">
        <v>0.297322</v>
      </c>
      <c r="N904" s="13" t="n">
        <v>0.7219139999999999</v>
      </c>
      <c r="O904" s="9">
        <f>IF(C904&lt;=1-Params!$B$4,0,MAX(0.1,ROUND(_xlfn.GAMMA.INV((C904-(1-Params!$B$4))/Params!$B$4,Params!$B$5,Params!$B$6),1)))</f>
        <v/>
      </c>
      <c r="P904" s="9">
        <f>IF(D904&lt;=1-Params!$B$7,0,ROUND(_xlfn.GAMMA.INV((D904-(1-Params!$B$7))/Params!$B$7,Params!$B$8,Params!$B$9),3))</f>
        <v/>
      </c>
      <c r="Q904" s="9">
        <f>IF(E904&lt;=1-Params!$B$4,0,MAX(0.1,ROUND(_xlfn.GAMMA.INV((E904-(1-Params!$B$4))/Params!$B$4,Params!$B$5,Params!$B$6),1)))</f>
        <v/>
      </c>
      <c r="R904" s="9">
        <f>IF(F904&lt;=1-Params!$B$7,0,ROUND(_xlfn.GAMMA.INV((F904-(1-Params!$B$7))/Params!$B$7,Params!$B$8,Params!$B$9),3))</f>
        <v/>
      </c>
      <c r="S904" s="9">
        <f>IF(G904&lt;=1-Params!$B$7,0,ROUND((Params!$B$10+Params!$B$11*G904^Params!$B$12)*_xlfn.GAMMA.INV((G904-(1-Params!$B$7))/Params!$B$7,Params!$B$8,Params!$B$9),3))</f>
        <v/>
      </c>
      <c r="T904" s="9">
        <f>IF(H904&lt;=1-Params!$B$4,0,MAX(0.1,ROUND((Params!$B$10+Params!$B$11*H904^Params!$B$12)*_xlfn.GAMMA.INV((H904-(1-Params!$B$4))/Params!$B$4,Params!$B$5,Params!$B$6),1)))</f>
        <v/>
      </c>
      <c r="U904" s="9">
        <f>ROUND(_xlfn.NORM.INV(I904,Params!$B$13,Params!$B$14),1)</f>
        <v/>
      </c>
      <c r="V904" s="9">
        <f>ROUND(_xlfn.NORM.INV(J904,Params!$B$15,Params!$B$16),2)</f>
        <v/>
      </c>
      <c r="W904" s="9">
        <f>ROUND(_xlfn.NORM.INV(K904,Params!$B$13,Params!$B$14),1)</f>
        <v/>
      </c>
      <c r="X904" s="9">
        <f>ROUND(_xlfn.NORM.INV(L904,Params!$B$15,Params!$B$16),2)</f>
        <v/>
      </c>
      <c r="Y904" s="9">
        <f>ROUND(_xlfn.NORM.INV(M904,Params!$B$15,Params!$B$16)+Params!$B$17+Params!$B$18*M904,2)</f>
        <v/>
      </c>
      <c r="Z904" s="9">
        <f>ROUND(_xlfn.NORM.INV(N904,Params!$B$13,Params!$B$14)+Params!$B$17+Params!$B$18*N904,1)</f>
        <v/>
      </c>
    </row>
    <row r="905">
      <c r="A905" s="11" t="n">
        <v>904</v>
      </c>
      <c r="B905" s="12">
        <f>INT((A905-1)/122)+1</f>
        <v/>
      </c>
      <c r="C905" s="13" t="n">
        <v>0.823809</v>
      </c>
      <c r="D905" s="13" t="n">
        <v>0.962232</v>
      </c>
      <c r="E905" s="13" t="n">
        <v>0.433146</v>
      </c>
      <c r="F905" s="13" t="n">
        <v>0.441867</v>
      </c>
      <c r="G905" s="13" t="n">
        <v>0.061263</v>
      </c>
      <c r="H905" s="13" t="n">
        <v>0.849455</v>
      </c>
      <c r="I905" s="13" t="n">
        <v>0.543567</v>
      </c>
      <c r="J905" s="13" t="n">
        <v>0.08723400000000001</v>
      </c>
      <c r="K905" s="13" t="n">
        <v>0.755047</v>
      </c>
      <c r="L905" s="13" t="n">
        <v>0.7866649999999999</v>
      </c>
      <c r="M905" s="13" t="n">
        <v>0.172698</v>
      </c>
      <c r="N905" s="13" t="n">
        <v>0.616641</v>
      </c>
      <c r="O905" s="9">
        <f>IF(C905&lt;=1-Params!$B$4,0,MAX(0.1,ROUND(_xlfn.GAMMA.INV((C905-(1-Params!$B$4))/Params!$B$4,Params!$B$5,Params!$B$6),1)))</f>
        <v/>
      </c>
      <c r="P905" s="9">
        <f>IF(D905&lt;=1-Params!$B$7,0,ROUND(_xlfn.GAMMA.INV((D905-(1-Params!$B$7))/Params!$B$7,Params!$B$8,Params!$B$9),3))</f>
        <v/>
      </c>
      <c r="Q905" s="9">
        <f>IF(E905&lt;=1-Params!$B$4,0,MAX(0.1,ROUND(_xlfn.GAMMA.INV((E905-(1-Params!$B$4))/Params!$B$4,Params!$B$5,Params!$B$6),1)))</f>
        <v/>
      </c>
      <c r="R905" s="9">
        <f>IF(F905&lt;=1-Params!$B$7,0,ROUND(_xlfn.GAMMA.INV((F905-(1-Params!$B$7))/Params!$B$7,Params!$B$8,Params!$B$9),3))</f>
        <v/>
      </c>
      <c r="S905" s="9">
        <f>IF(G905&lt;=1-Params!$B$7,0,ROUND((Params!$B$10+Params!$B$11*G905^Params!$B$12)*_xlfn.GAMMA.INV((G905-(1-Params!$B$7))/Params!$B$7,Params!$B$8,Params!$B$9),3))</f>
        <v/>
      </c>
      <c r="T905" s="9">
        <f>IF(H905&lt;=1-Params!$B$4,0,MAX(0.1,ROUND((Params!$B$10+Params!$B$11*H905^Params!$B$12)*_xlfn.GAMMA.INV((H905-(1-Params!$B$4))/Params!$B$4,Params!$B$5,Params!$B$6),1)))</f>
        <v/>
      </c>
      <c r="U905" s="9">
        <f>ROUND(_xlfn.NORM.INV(I905,Params!$B$13,Params!$B$14),1)</f>
        <v/>
      </c>
      <c r="V905" s="9">
        <f>ROUND(_xlfn.NORM.INV(J905,Params!$B$15,Params!$B$16),2)</f>
        <v/>
      </c>
      <c r="W905" s="9">
        <f>ROUND(_xlfn.NORM.INV(K905,Params!$B$13,Params!$B$14),1)</f>
        <v/>
      </c>
      <c r="X905" s="9">
        <f>ROUND(_xlfn.NORM.INV(L905,Params!$B$15,Params!$B$16),2)</f>
        <v/>
      </c>
      <c r="Y905" s="9">
        <f>ROUND(_xlfn.NORM.INV(M905,Params!$B$15,Params!$B$16)+Params!$B$17+Params!$B$18*M905,2)</f>
        <v/>
      </c>
      <c r="Z905" s="9">
        <f>ROUND(_xlfn.NORM.INV(N905,Params!$B$13,Params!$B$14)+Params!$B$17+Params!$B$18*N905,1)</f>
        <v/>
      </c>
    </row>
    <row r="906">
      <c r="A906" s="11" t="n">
        <v>905</v>
      </c>
      <c r="B906" s="12">
        <f>INT((A906-1)/122)+1</f>
        <v/>
      </c>
      <c r="C906" s="13" t="n">
        <v>0.387933</v>
      </c>
      <c r="D906" s="13" t="n">
        <v>0.7711519999999999</v>
      </c>
      <c r="E906" s="13" t="n">
        <v>0.003331</v>
      </c>
      <c r="F906" s="13" t="n">
        <v>0.477086</v>
      </c>
      <c r="G906" s="13" t="n">
        <v>0.201678</v>
      </c>
      <c r="H906" s="13" t="n">
        <v>0.843424</v>
      </c>
      <c r="I906" s="13" t="n">
        <v>0.66616</v>
      </c>
      <c r="J906" s="13" t="n">
        <v>0.09819799999999999</v>
      </c>
      <c r="K906" s="13" t="n">
        <v>0.7830510000000001</v>
      </c>
      <c r="L906" s="13" t="n">
        <v>0.408712</v>
      </c>
      <c r="M906" s="13" t="n">
        <v>0.081647</v>
      </c>
      <c r="N906" s="13" t="n">
        <v>0.233294</v>
      </c>
      <c r="O906" s="9">
        <f>IF(C906&lt;=1-Params!$B$4,0,MAX(0.1,ROUND(_xlfn.GAMMA.INV((C906-(1-Params!$B$4))/Params!$B$4,Params!$B$5,Params!$B$6),1)))</f>
        <v/>
      </c>
      <c r="P906" s="9">
        <f>IF(D906&lt;=1-Params!$B$7,0,ROUND(_xlfn.GAMMA.INV((D906-(1-Params!$B$7))/Params!$B$7,Params!$B$8,Params!$B$9),3))</f>
        <v/>
      </c>
      <c r="Q906" s="9">
        <f>IF(E906&lt;=1-Params!$B$4,0,MAX(0.1,ROUND(_xlfn.GAMMA.INV((E906-(1-Params!$B$4))/Params!$B$4,Params!$B$5,Params!$B$6),1)))</f>
        <v/>
      </c>
      <c r="R906" s="9">
        <f>IF(F906&lt;=1-Params!$B$7,0,ROUND(_xlfn.GAMMA.INV((F906-(1-Params!$B$7))/Params!$B$7,Params!$B$8,Params!$B$9),3))</f>
        <v/>
      </c>
      <c r="S906" s="9">
        <f>IF(G906&lt;=1-Params!$B$7,0,ROUND((Params!$B$10+Params!$B$11*G906^Params!$B$12)*_xlfn.GAMMA.INV((G906-(1-Params!$B$7))/Params!$B$7,Params!$B$8,Params!$B$9),3))</f>
        <v/>
      </c>
      <c r="T906" s="9">
        <f>IF(H906&lt;=1-Params!$B$4,0,MAX(0.1,ROUND((Params!$B$10+Params!$B$11*H906^Params!$B$12)*_xlfn.GAMMA.INV((H906-(1-Params!$B$4))/Params!$B$4,Params!$B$5,Params!$B$6),1)))</f>
        <v/>
      </c>
      <c r="U906" s="9">
        <f>ROUND(_xlfn.NORM.INV(I906,Params!$B$13,Params!$B$14),1)</f>
        <v/>
      </c>
      <c r="V906" s="9">
        <f>ROUND(_xlfn.NORM.INV(J906,Params!$B$15,Params!$B$16),2)</f>
        <v/>
      </c>
      <c r="W906" s="9">
        <f>ROUND(_xlfn.NORM.INV(K906,Params!$B$13,Params!$B$14),1)</f>
        <v/>
      </c>
      <c r="X906" s="9">
        <f>ROUND(_xlfn.NORM.INV(L906,Params!$B$15,Params!$B$16),2)</f>
        <v/>
      </c>
      <c r="Y906" s="9">
        <f>ROUND(_xlfn.NORM.INV(M906,Params!$B$15,Params!$B$16)+Params!$B$17+Params!$B$18*M906,2)</f>
        <v/>
      </c>
      <c r="Z906" s="9">
        <f>ROUND(_xlfn.NORM.INV(N906,Params!$B$13,Params!$B$14)+Params!$B$17+Params!$B$18*N906,1)</f>
        <v/>
      </c>
    </row>
    <row r="907">
      <c r="A907" s="11" t="n">
        <v>906</v>
      </c>
      <c r="B907" s="12">
        <f>INT((A907-1)/122)+1</f>
        <v/>
      </c>
      <c r="C907" s="13" t="n">
        <v>0.662869</v>
      </c>
      <c r="D907" s="13" t="n">
        <v>0.776156</v>
      </c>
      <c r="E907" s="13" t="n">
        <v>0.395157</v>
      </c>
      <c r="F907" s="13" t="n">
        <v>0.105551</v>
      </c>
      <c r="G907" s="13" t="n">
        <v>0.362315</v>
      </c>
      <c r="H907" s="13" t="n">
        <v>0.574639</v>
      </c>
      <c r="I907" s="13" t="n">
        <v>0.541266</v>
      </c>
      <c r="J907" s="13" t="n">
        <v>0.055172</v>
      </c>
      <c r="K907" s="13" t="n">
        <v>0.932012</v>
      </c>
      <c r="L907" s="13" t="n">
        <v>0.916239</v>
      </c>
      <c r="M907" s="13" t="n">
        <v>0.479821</v>
      </c>
      <c r="N907" s="13" t="n">
        <v>0.677723</v>
      </c>
      <c r="O907" s="9">
        <f>IF(C907&lt;=1-Params!$B$4,0,MAX(0.1,ROUND(_xlfn.GAMMA.INV((C907-(1-Params!$B$4))/Params!$B$4,Params!$B$5,Params!$B$6),1)))</f>
        <v/>
      </c>
      <c r="P907" s="9">
        <f>IF(D907&lt;=1-Params!$B$7,0,ROUND(_xlfn.GAMMA.INV((D907-(1-Params!$B$7))/Params!$B$7,Params!$B$8,Params!$B$9),3))</f>
        <v/>
      </c>
      <c r="Q907" s="9">
        <f>IF(E907&lt;=1-Params!$B$4,0,MAX(0.1,ROUND(_xlfn.GAMMA.INV((E907-(1-Params!$B$4))/Params!$B$4,Params!$B$5,Params!$B$6),1)))</f>
        <v/>
      </c>
      <c r="R907" s="9">
        <f>IF(F907&lt;=1-Params!$B$7,0,ROUND(_xlfn.GAMMA.INV((F907-(1-Params!$B$7))/Params!$B$7,Params!$B$8,Params!$B$9),3))</f>
        <v/>
      </c>
      <c r="S907" s="9">
        <f>IF(G907&lt;=1-Params!$B$7,0,ROUND((Params!$B$10+Params!$B$11*G907^Params!$B$12)*_xlfn.GAMMA.INV((G907-(1-Params!$B$7))/Params!$B$7,Params!$B$8,Params!$B$9),3))</f>
        <v/>
      </c>
      <c r="T907" s="9">
        <f>IF(H907&lt;=1-Params!$B$4,0,MAX(0.1,ROUND((Params!$B$10+Params!$B$11*H907^Params!$B$12)*_xlfn.GAMMA.INV((H907-(1-Params!$B$4))/Params!$B$4,Params!$B$5,Params!$B$6),1)))</f>
        <v/>
      </c>
      <c r="U907" s="9">
        <f>ROUND(_xlfn.NORM.INV(I907,Params!$B$13,Params!$B$14),1)</f>
        <v/>
      </c>
      <c r="V907" s="9">
        <f>ROUND(_xlfn.NORM.INV(J907,Params!$B$15,Params!$B$16),2)</f>
        <v/>
      </c>
      <c r="W907" s="9">
        <f>ROUND(_xlfn.NORM.INV(K907,Params!$B$13,Params!$B$14),1)</f>
        <v/>
      </c>
      <c r="X907" s="9">
        <f>ROUND(_xlfn.NORM.INV(L907,Params!$B$15,Params!$B$16),2)</f>
        <v/>
      </c>
      <c r="Y907" s="9">
        <f>ROUND(_xlfn.NORM.INV(M907,Params!$B$15,Params!$B$16)+Params!$B$17+Params!$B$18*M907,2)</f>
        <v/>
      </c>
      <c r="Z907" s="9">
        <f>ROUND(_xlfn.NORM.INV(N907,Params!$B$13,Params!$B$14)+Params!$B$17+Params!$B$18*N907,1)</f>
        <v/>
      </c>
    </row>
    <row r="908">
      <c r="A908" s="11" t="n">
        <v>907</v>
      </c>
      <c r="B908" s="12">
        <f>INT((A908-1)/122)+1</f>
        <v/>
      </c>
      <c r="C908" s="13" t="n">
        <v>0.952671</v>
      </c>
      <c r="D908" s="13" t="n">
        <v>0.177301</v>
      </c>
      <c r="E908" s="13" t="n">
        <v>0.152838</v>
      </c>
      <c r="F908" s="13" t="n">
        <v>0.655537</v>
      </c>
      <c r="G908" s="13" t="n">
        <v>0.078415</v>
      </c>
      <c r="H908" s="13" t="n">
        <v>0.245507</v>
      </c>
      <c r="I908" s="13" t="n">
        <v>0.550002</v>
      </c>
      <c r="J908" s="13" t="n">
        <v>0.024751</v>
      </c>
      <c r="K908" s="13" t="n">
        <v>0.92626</v>
      </c>
      <c r="L908" s="13" t="n">
        <v>0.811694</v>
      </c>
      <c r="M908" s="13" t="n">
        <v>0.269775</v>
      </c>
      <c r="N908" s="13" t="n">
        <v>0.766942</v>
      </c>
      <c r="O908" s="9">
        <f>IF(C908&lt;=1-Params!$B$4,0,MAX(0.1,ROUND(_xlfn.GAMMA.INV((C908-(1-Params!$B$4))/Params!$B$4,Params!$B$5,Params!$B$6),1)))</f>
        <v/>
      </c>
      <c r="P908" s="9">
        <f>IF(D908&lt;=1-Params!$B$7,0,ROUND(_xlfn.GAMMA.INV((D908-(1-Params!$B$7))/Params!$B$7,Params!$B$8,Params!$B$9),3))</f>
        <v/>
      </c>
      <c r="Q908" s="9">
        <f>IF(E908&lt;=1-Params!$B$4,0,MAX(0.1,ROUND(_xlfn.GAMMA.INV((E908-(1-Params!$B$4))/Params!$B$4,Params!$B$5,Params!$B$6),1)))</f>
        <v/>
      </c>
      <c r="R908" s="9">
        <f>IF(F908&lt;=1-Params!$B$7,0,ROUND(_xlfn.GAMMA.INV((F908-(1-Params!$B$7))/Params!$B$7,Params!$B$8,Params!$B$9),3))</f>
        <v/>
      </c>
      <c r="S908" s="9">
        <f>IF(G908&lt;=1-Params!$B$7,0,ROUND((Params!$B$10+Params!$B$11*G908^Params!$B$12)*_xlfn.GAMMA.INV((G908-(1-Params!$B$7))/Params!$B$7,Params!$B$8,Params!$B$9),3))</f>
        <v/>
      </c>
      <c r="T908" s="9">
        <f>IF(H908&lt;=1-Params!$B$4,0,MAX(0.1,ROUND((Params!$B$10+Params!$B$11*H908^Params!$B$12)*_xlfn.GAMMA.INV((H908-(1-Params!$B$4))/Params!$B$4,Params!$B$5,Params!$B$6),1)))</f>
        <v/>
      </c>
      <c r="U908" s="9">
        <f>ROUND(_xlfn.NORM.INV(I908,Params!$B$13,Params!$B$14),1)</f>
        <v/>
      </c>
      <c r="V908" s="9">
        <f>ROUND(_xlfn.NORM.INV(J908,Params!$B$15,Params!$B$16),2)</f>
        <v/>
      </c>
      <c r="W908" s="9">
        <f>ROUND(_xlfn.NORM.INV(K908,Params!$B$13,Params!$B$14),1)</f>
        <v/>
      </c>
      <c r="X908" s="9">
        <f>ROUND(_xlfn.NORM.INV(L908,Params!$B$15,Params!$B$16),2)</f>
        <v/>
      </c>
      <c r="Y908" s="9">
        <f>ROUND(_xlfn.NORM.INV(M908,Params!$B$15,Params!$B$16)+Params!$B$17+Params!$B$18*M908,2)</f>
        <v/>
      </c>
      <c r="Z908" s="9">
        <f>ROUND(_xlfn.NORM.INV(N908,Params!$B$13,Params!$B$14)+Params!$B$17+Params!$B$18*N908,1)</f>
        <v/>
      </c>
    </row>
    <row r="909">
      <c r="A909" s="11" t="n">
        <v>908</v>
      </c>
      <c r="B909" s="12">
        <f>INT((A909-1)/122)+1</f>
        <v/>
      </c>
      <c r="C909" s="13" t="n">
        <v>0.519174</v>
      </c>
      <c r="D909" s="13" t="n">
        <v>0.113949</v>
      </c>
      <c r="E909" s="13" t="n">
        <v>0.188178</v>
      </c>
      <c r="F909" s="13" t="n">
        <v>0.652994</v>
      </c>
      <c r="G909" s="13" t="n">
        <v>0.524517</v>
      </c>
      <c r="H909" s="13" t="n">
        <v>0.644508</v>
      </c>
      <c r="I909" s="13" t="n">
        <v>0.165001</v>
      </c>
      <c r="J909" s="13" t="n">
        <v>0.280229</v>
      </c>
      <c r="K909" s="13" t="n">
        <v>0.866005</v>
      </c>
      <c r="L909" s="13" t="n">
        <v>0.559564</v>
      </c>
      <c r="M909" s="13" t="n">
        <v>0.359464</v>
      </c>
      <c r="N909" s="13" t="n">
        <v>0.5923620000000001</v>
      </c>
      <c r="O909" s="9">
        <f>IF(C909&lt;=1-Params!$B$4,0,MAX(0.1,ROUND(_xlfn.GAMMA.INV((C909-(1-Params!$B$4))/Params!$B$4,Params!$B$5,Params!$B$6),1)))</f>
        <v/>
      </c>
      <c r="P909" s="9">
        <f>IF(D909&lt;=1-Params!$B$7,0,ROUND(_xlfn.GAMMA.INV((D909-(1-Params!$B$7))/Params!$B$7,Params!$B$8,Params!$B$9),3))</f>
        <v/>
      </c>
      <c r="Q909" s="9">
        <f>IF(E909&lt;=1-Params!$B$4,0,MAX(0.1,ROUND(_xlfn.GAMMA.INV((E909-(1-Params!$B$4))/Params!$B$4,Params!$B$5,Params!$B$6),1)))</f>
        <v/>
      </c>
      <c r="R909" s="9">
        <f>IF(F909&lt;=1-Params!$B$7,0,ROUND(_xlfn.GAMMA.INV((F909-(1-Params!$B$7))/Params!$B$7,Params!$B$8,Params!$B$9),3))</f>
        <v/>
      </c>
      <c r="S909" s="9">
        <f>IF(G909&lt;=1-Params!$B$7,0,ROUND((Params!$B$10+Params!$B$11*G909^Params!$B$12)*_xlfn.GAMMA.INV((G909-(1-Params!$B$7))/Params!$B$7,Params!$B$8,Params!$B$9),3))</f>
        <v/>
      </c>
      <c r="T909" s="9">
        <f>IF(H909&lt;=1-Params!$B$4,0,MAX(0.1,ROUND((Params!$B$10+Params!$B$11*H909^Params!$B$12)*_xlfn.GAMMA.INV((H909-(1-Params!$B$4))/Params!$B$4,Params!$B$5,Params!$B$6),1)))</f>
        <v/>
      </c>
      <c r="U909" s="9">
        <f>ROUND(_xlfn.NORM.INV(I909,Params!$B$13,Params!$B$14),1)</f>
        <v/>
      </c>
      <c r="V909" s="9">
        <f>ROUND(_xlfn.NORM.INV(J909,Params!$B$15,Params!$B$16),2)</f>
        <v/>
      </c>
      <c r="W909" s="9">
        <f>ROUND(_xlfn.NORM.INV(K909,Params!$B$13,Params!$B$14),1)</f>
        <v/>
      </c>
      <c r="X909" s="9">
        <f>ROUND(_xlfn.NORM.INV(L909,Params!$B$15,Params!$B$16),2)</f>
        <v/>
      </c>
      <c r="Y909" s="9">
        <f>ROUND(_xlfn.NORM.INV(M909,Params!$B$15,Params!$B$16)+Params!$B$17+Params!$B$18*M909,2)</f>
        <v/>
      </c>
      <c r="Z909" s="9">
        <f>ROUND(_xlfn.NORM.INV(N909,Params!$B$13,Params!$B$14)+Params!$B$17+Params!$B$18*N909,1)</f>
        <v/>
      </c>
    </row>
    <row r="910">
      <c r="A910" s="11" t="n">
        <v>909</v>
      </c>
      <c r="B910" s="12">
        <f>INT((A910-1)/122)+1</f>
        <v/>
      </c>
      <c r="C910" s="13" t="n">
        <v>0.119251</v>
      </c>
      <c r="D910" s="13" t="n">
        <v>0.254223</v>
      </c>
      <c r="E910" s="13" t="n">
        <v>0.100239</v>
      </c>
      <c r="F910" s="13" t="n">
        <v>0.546439</v>
      </c>
      <c r="G910" s="13" t="n">
        <v>0.312369</v>
      </c>
      <c r="H910" s="13" t="n">
        <v>0.847558</v>
      </c>
      <c r="I910" s="13" t="n">
        <v>0.13468</v>
      </c>
      <c r="J910" s="13" t="n">
        <v>0.445076</v>
      </c>
      <c r="K910" s="13" t="n">
        <v>0.709075</v>
      </c>
      <c r="L910" s="13" t="n">
        <v>0.438973</v>
      </c>
      <c r="M910" s="13" t="n">
        <v>0.165216</v>
      </c>
      <c r="N910" s="13" t="n">
        <v>0.50041</v>
      </c>
      <c r="O910" s="9">
        <f>IF(C910&lt;=1-Params!$B$4,0,MAX(0.1,ROUND(_xlfn.GAMMA.INV((C910-(1-Params!$B$4))/Params!$B$4,Params!$B$5,Params!$B$6),1)))</f>
        <v/>
      </c>
      <c r="P910" s="9">
        <f>IF(D910&lt;=1-Params!$B$7,0,ROUND(_xlfn.GAMMA.INV((D910-(1-Params!$B$7))/Params!$B$7,Params!$B$8,Params!$B$9),3))</f>
        <v/>
      </c>
      <c r="Q910" s="9">
        <f>IF(E910&lt;=1-Params!$B$4,0,MAX(0.1,ROUND(_xlfn.GAMMA.INV((E910-(1-Params!$B$4))/Params!$B$4,Params!$B$5,Params!$B$6),1)))</f>
        <v/>
      </c>
      <c r="R910" s="9">
        <f>IF(F910&lt;=1-Params!$B$7,0,ROUND(_xlfn.GAMMA.INV((F910-(1-Params!$B$7))/Params!$B$7,Params!$B$8,Params!$B$9),3))</f>
        <v/>
      </c>
      <c r="S910" s="9">
        <f>IF(G910&lt;=1-Params!$B$7,0,ROUND((Params!$B$10+Params!$B$11*G910^Params!$B$12)*_xlfn.GAMMA.INV((G910-(1-Params!$B$7))/Params!$B$7,Params!$B$8,Params!$B$9),3))</f>
        <v/>
      </c>
      <c r="T910" s="9">
        <f>IF(H910&lt;=1-Params!$B$4,0,MAX(0.1,ROUND((Params!$B$10+Params!$B$11*H910^Params!$B$12)*_xlfn.GAMMA.INV((H910-(1-Params!$B$4))/Params!$B$4,Params!$B$5,Params!$B$6),1)))</f>
        <v/>
      </c>
      <c r="U910" s="9">
        <f>ROUND(_xlfn.NORM.INV(I910,Params!$B$13,Params!$B$14),1)</f>
        <v/>
      </c>
      <c r="V910" s="9">
        <f>ROUND(_xlfn.NORM.INV(J910,Params!$B$15,Params!$B$16),2)</f>
        <v/>
      </c>
      <c r="W910" s="9">
        <f>ROUND(_xlfn.NORM.INV(K910,Params!$B$13,Params!$B$14),1)</f>
        <v/>
      </c>
      <c r="X910" s="9">
        <f>ROUND(_xlfn.NORM.INV(L910,Params!$B$15,Params!$B$16),2)</f>
        <v/>
      </c>
      <c r="Y910" s="9">
        <f>ROUND(_xlfn.NORM.INV(M910,Params!$B$15,Params!$B$16)+Params!$B$17+Params!$B$18*M910,2)</f>
        <v/>
      </c>
      <c r="Z910" s="9">
        <f>ROUND(_xlfn.NORM.INV(N910,Params!$B$13,Params!$B$14)+Params!$B$17+Params!$B$18*N910,1)</f>
        <v/>
      </c>
    </row>
    <row r="911">
      <c r="A911" s="11" t="n">
        <v>910</v>
      </c>
      <c r="B911" s="12">
        <f>INT((A911-1)/122)+1</f>
        <v/>
      </c>
      <c r="C911" s="13" t="n">
        <v>0.173896</v>
      </c>
      <c r="D911" s="13" t="n">
        <v>0.08504100000000001</v>
      </c>
      <c r="E911" s="13" t="n">
        <v>0.514438</v>
      </c>
      <c r="F911" s="13" t="n">
        <v>0.268982</v>
      </c>
      <c r="G911" s="13" t="n">
        <v>0.330218</v>
      </c>
      <c r="H911" s="13" t="n">
        <v>0.130888</v>
      </c>
      <c r="I911" s="13" t="n">
        <v>0.016144</v>
      </c>
      <c r="J911" s="13" t="n">
        <v>0.135574</v>
      </c>
      <c r="K911" s="13" t="n">
        <v>0.67822</v>
      </c>
      <c r="L911" s="13" t="n">
        <v>0.685162</v>
      </c>
      <c r="M911" s="13" t="n">
        <v>0.137857</v>
      </c>
      <c r="N911" s="13" t="n">
        <v>0.67599</v>
      </c>
      <c r="O911" s="9">
        <f>IF(C911&lt;=1-Params!$B$4,0,MAX(0.1,ROUND(_xlfn.GAMMA.INV((C911-(1-Params!$B$4))/Params!$B$4,Params!$B$5,Params!$B$6),1)))</f>
        <v/>
      </c>
      <c r="P911" s="9">
        <f>IF(D911&lt;=1-Params!$B$7,0,ROUND(_xlfn.GAMMA.INV((D911-(1-Params!$B$7))/Params!$B$7,Params!$B$8,Params!$B$9),3))</f>
        <v/>
      </c>
      <c r="Q911" s="9">
        <f>IF(E911&lt;=1-Params!$B$4,0,MAX(0.1,ROUND(_xlfn.GAMMA.INV((E911-(1-Params!$B$4))/Params!$B$4,Params!$B$5,Params!$B$6),1)))</f>
        <v/>
      </c>
      <c r="R911" s="9">
        <f>IF(F911&lt;=1-Params!$B$7,0,ROUND(_xlfn.GAMMA.INV((F911-(1-Params!$B$7))/Params!$B$7,Params!$B$8,Params!$B$9),3))</f>
        <v/>
      </c>
      <c r="S911" s="9">
        <f>IF(G911&lt;=1-Params!$B$7,0,ROUND((Params!$B$10+Params!$B$11*G911^Params!$B$12)*_xlfn.GAMMA.INV((G911-(1-Params!$B$7))/Params!$B$7,Params!$B$8,Params!$B$9),3))</f>
        <v/>
      </c>
      <c r="T911" s="9">
        <f>IF(H911&lt;=1-Params!$B$4,0,MAX(0.1,ROUND((Params!$B$10+Params!$B$11*H911^Params!$B$12)*_xlfn.GAMMA.INV((H911-(1-Params!$B$4))/Params!$B$4,Params!$B$5,Params!$B$6),1)))</f>
        <v/>
      </c>
      <c r="U911" s="9">
        <f>ROUND(_xlfn.NORM.INV(I911,Params!$B$13,Params!$B$14),1)</f>
        <v/>
      </c>
      <c r="V911" s="9">
        <f>ROUND(_xlfn.NORM.INV(J911,Params!$B$15,Params!$B$16),2)</f>
        <v/>
      </c>
      <c r="W911" s="9">
        <f>ROUND(_xlfn.NORM.INV(K911,Params!$B$13,Params!$B$14),1)</f>
        <v/>
      </c>
      <c r="X911" s="9">
        <f>ROUND(_xlfn.NORM.INV(L911,Params!$B$15,Params!$B$16),2)</f>
        <v/>
      </c>
      <c r="Y911" s="9">
        <f>ROUND(_xlfn.NORM.INV(M911,Params!$B$15,Params!$B$16)+Params!$B$17+Params!$B$18*M911,2)</f>
        <v/>
      </c>
      <c r="Z911" s="9">
        <f>ROUND(_xlfn.NORM.INV(N911,Params!$B$13,Params!$B$14)+Params!$B$17+Params!$B$18*N911,1)</f>
        <v/>
      </c>
    </row>
    <row r="912">
      <c r="A912" s="11" t="n">
        <v>911</v>
      </c>
      <c r="B912" s="12">
        <f>INT((A912-1)/122)+1</f>
        <v/>
      </c>
      <c r="C912" s="13" t="n">
        <v>0.777014</v>
      </c>
      <c r="D912" s="13" t="n">
        <v>0.425499</v>
      </c>
      <c r="E912" s="13" t="n">
        <v>0.8304589999999999</v>
      </c>
      <c r="F912" s="13" t="n">
        <v>0.408466</v>
      </c>
      <c r="G912" s="13" t="n">
        <v>0.006363</v>
      </c>
      <c r="H912" s="13" t="n">
        <v>0.5640540000000001</v>
      </c>
      <c r="I912" s="13" t="n">
        <v>0.086648</v>
      </c>
      <c r="J912" s="13" t="n">
        <v>0.281321</v>
      </c>
      <c r="K912" s="13" t="n">
        <v>0.9440499999999999</v>
      </c>
      <c r="L912" s="13" t="n">
        <v>0.5692390000000001</v>
      </c>
      <c r="M912" s="13" t="n">
        <v>0.094482</v>
      </c>
      <c r="N912" s="13" t="n">
        <v>0.252313</v>
      </c>
      <c r="O912" s="9">
        <f>IF(C912&lt;=1-Params!$B$4,0,MAX(0.1,ROUND(_xlfn.GAMMA.INV((C912-(1-Params!$B$4))/Params!$B$4,Params!$B$5,Params!$B$6),1)))</f>
        <v/>
      </c>
      <c r="P912" s="9">
        <f>IF(D912&lt;=1-Params!$B$7,0,ROUND(_xlfn.GAMMA.INV((D912-(1-Params!$B$7))/Params!$B$7,Params!$B$8,Params!$B$9),3))</f>
        <v/>
      </c>
      <c r="Q912" s="9">
        <f>IF(E912&lt;=1-Params!$B$4,0,MAX(0.1,ROUND(_xlfn.GAMMA.INV((E912-(1-Params!$B$4))/Params!$B$4,Params!$B$5,Params!$B$6),1)))</f>
        <v/>
      </c>
      <c r="R912" s="9">
        <f>IF(F912&lt;=1-Params!$B$7,0,ROUND(_xlfn.GAMMA.INV((F912-(1-Params!$B$7))/Params!$B$7,Params!$B$8,Params!$B$9),3))</f>
        <v/>
      </c>
      <c r="S912" s="9">
        <f>IF(G912&lt;=1-Params!$B$7,0,ROUND((Params!$B$10+Params!$B$11*G912^Params!$B$12)*_xlfn.GAMMA.INV((G912-(1-Params!$B$7))/Params!$B$7,Params!$B$8,Params!$B$9),3))</f>
        <v/>
      </c>
      <c r="T912" s="9">
        <f>IF(H912&lt;=1-Params!$B$4,0,MAX(0.1,ROUND((Params!$B$10+Params!$B$11*H912^Params!$B$12)*_xlfn.GAMMA.INV((H912-(1-Params!$B$4))/Params!$B$4,Params!$B$5,Params!$B$6),1)))</f>
        <v/>
      </c>
      <c r="U912" s="9">
        <f>ROUND(_xlfn.NORM.INV(I912,Params!$B$13,Params!$B$14),1)</f>
        <v/>
      </c>
      <c r="V912" s="9">
        <f>ROUND(_xlfn.NORM.INV(J912,Params!$B$15,Params!$B$16),2)</f>
        <v/>
      </c>
      <c r="W912" s="9">
        <f>ROUND(_xlfn.NORM.INV(K912,Params!$B$13,Params!$B$14),1)</f>
        <v/>
      </c>
      <c r="X912" s="9">
        <f>ROUND(_xlfn.NORM.INV(L912,Params!$B$15,Params!$B$16),2)</f>
        <v/>
      </c>
      <c r="Y912" s="9">
        <f>ROUND(_xlfn.NORM.INV(M912,Params!$B$15,Params!$B$16)+Params!$B$17+Params!$B$18*M912,2)</f>
        <v/>
      </c>
      <c r="Z912" s="9">
        <f>ROUND(_xlfn.NORM.INV(N912,Params!$B$13,Params!$B$14)+Params!$B$17+Params!$B$18*N912,1)</f>
        <v/>
      </c>
    </row>
    <row r="913">
      <c r="A913" s="11" t="n">
        <v>912</v>
      </c>
      <c r="B913" s="12">
        <f>INT((A913-1)/122)+1</f>
        <v/>
      </c>
      <c r="C913" s="13" t="n">
        <v>0.876244</v>
      </c>
      <c r="D913" s="13" t="n">
        <v>0.218504</v>
      </c>
      <c r="E913" s="13" t="n">
        <v>0.579738</v>
      </c>
      <c r="F913" s="13" t="n">
        <v>0.880901</v>
      </c>
      <c r="G913" s="13" t="n">
        <v>0.08458300000000001</v>
      </c>
      <c r="H913" s="13" t="n">
        <v>0.109634</v>
      </c>
      <c r="I913" s="13" t="n">
        <v>0.026064</v>
      </c>
      <c r="J913" s="13" t="n">
        <v>0.331889</v>
      </c>
      <c r="K913" s="13" t="n">
        <v>0.707623</v>
      </c>
      <c r="L913" s="13" t="n">
        <v>0.537595</v>
      </c>
      <c r="M913" s="13" t="n">
        <v>0.137099</v>
      </c>
      <c r="N913" s="13" t="n">
        <v>0.189317</v>
      </c>
      <c r="O913" s="9">
        <f>IF(C913&lt;=1-Params!$B$4,0,MAX(0.1,ROUND(_xlfn.GAMMA.INV((C913-(1-Params!$B$4))/Params!$B$4,Params!$B$5,Params!$B$6),1)))</f>
        <v/>
      </c>
      <c r="P913" s="9">
        <f>IF(D913&lt;=1-Params!$B$7,0,ROUND(_xlfn.GAMMA.INV((D913-(1-Params!$B$7))/Params!$B$7,Params!$B$8,Params!$B$9),3))</f>
        <v/>
      </c>
      <c r="Q913" s="9">
        <f>IF(E913&lt;=1-Params!$B$4,0,MAX(0.1,ROUND(_xlfn.GAMMA.INV((E913-(1-Params!$B$4))/Params!$B$4,Params!$B$5,Params!$B$6),1)))</f>
        <v/>
      </c>
      <c r="R913" s="9">
        <f>IF(F913&lt;=1-Params!$B$7,0,ROUND(_xlfn.GAMMA.INV((F913-(1-Params!$B$7))/Params!$B$7,Params!$B$8,Params!$B$9),3))</f>
        <v/>
      </c>
      <c r="S913" s="9">
        <f>IF(G913&lt;=1-Params!$B$7,0,ROUND((Params!$B$10+Params!$B$11*G913^Params!$B$12)*_xlfn.GAMMA.INV((G913-(1-Params!$B$7))/Params!$B$7,Params!$B$8,Params!$B$9),3))</f>
        <v/>
      </c>
      <c r="T913" s="9">
        <f>IF(H913&lt;=1-Params!$B$4,0,MAX(0.1,ROUND((Params!$B$10+Params!$B$11*H913^Params!$B$12)*_xlfn.GAMMA.INV((H913-(1-Params!$B$4))/Params!$B$4,Params!$B$5,Params!$B$6),1)))</f>
        <v/>
      </c>
      <c r="U913" s="9">
        <f>ROUND(_xlfn.NORM.INV(I913,Params!$B$13,Params!$B$14),1)</f>
        <v/>
      </c>
      <c r="V913" s="9">
        <f>ROUND(_xlfn.NORM.INV(J913,Params!$B$15,Params!$B$16),2)</f>
        <v/>
      </c>
      <c r="W913" s="9">
        <f>ROUND(_xlfn.NORM.INV(K913,Params!$B$13,Params!$B$14),1)</f>
        <v/>
      </c>
      <c r="X913" s="9">
        <f>ROUND(_xlfn.NORM.INV(L913,Params!$B$15,Params!$B$16),2)</f>
        <v/>
      </c>
      <c r="Y913" s="9">
        <f>ROUND(_xlfn.NORM.INV(M913,Params!$B$15,Params!$B$16)+Params!$B$17+Params!$B$18*M913,2)</f>
        <v/>
      </c>
      <c r="Z913" s="9">
        <f>ROUND(_xlfn.NORM.INV(N913,Params!$B$13,Params!$B$14)+Params!$B$17+Params!$B$18*N913,1)</f>
        <v/>
      </c>
    </row>
    <row r="914">
      <c r="A914" s="11" t="n">
        <v>913</v>
      </c>
      <c r="B914" s="12">
        <f>INT((A914-1)/122)+1</f>
        <v/>
      </c>
      <c r="C914" s="13" t="n">
        <v>0.641157</v>
      </c>
      <c r="D914" s="13" t="n">
        <v>0.431267</v>
      </c>
      <c r="E914" s="13" t="n">
        <v>0.771771</v>
      </c>
      <c r="F914" s="13" t="n">
        <v>0.9790990000000001</v>
      </c>
      <c r="G914" s="13" t="n">
        <v>0.111759</v>
      </c>
      <c r="H914" s="13" t="n">
        <v>0.351938</v>
      </c>
      <c r="I914" s="13" t="n">
        <v>0.532309</v>
      </c>
      <c r="J914" s="13" t="n">
        <v>0.446083</v>
      </c>
      <c r="K914" s="13" t="n">
        <v>0.675852</v>
      </c>
      <c r="L914" s="13" t="n">
        <v>0.39107</v>
      </c>
      <c r="M914" s="13" t="n">
        <v>0.071395</v>
      </c>
      <c r="N914" s="13" t="n">
        <v>0.101604</v>
      </c>
      <c r="O914" s="9">
        <f>IF(C914&lt;=1-Params!$B$4,0,MAX(0.1,ROUND(_xlfn.GAMMA.INV((C914-(1-Params!$B$4))/Params!$B$4,Params!$B$5,Params!$B$6),1)))</f>
        <v/>
      </c>
      <c r="P914" s="9">
        <f>IF(D914&lt;=1-Params!$B$7,0,ROUND(_xlfn.GAMMA.INV((D914-(1-Params!$B$7))/Params!$B$7,Params!$B$8,Params!$B$9),3))</f>
        <v/>
      </c>
      <c r="Q914" s="9">
        <f>IF(E914&lt;=1-Params!$B$4,0,MAX(0.1,ROUND(_xlfn.GAMMA.INV((E914-(1-Params!$B$4))/Params!$B$4,Params!$B$5,Params!$B$6),1)))</f>
        <v/>
      </c>
      <c r="R914" s="9">
        <f>IF(F914&lt;=1-Params!$B$7,0,ROUND(_xlfn.GAMMA.INV((F914-(1-Params!$B$7))/Params!$B$7,Params!$B$8,Params!$B$9),3))</f>
        <v/>
      </c>
      <c r="S914" s="9">
        <f>IF(G914&lt;=1-Params!$B$7,0,ROUND((Params!$B$10+Params!$B$11*G914^Params!$B$12)*_xlfn.GAMMA.INV((G914-(1-Params!$B$7))/Params!$B$7,Params!$B$8,Params!$B$9),3))</f>
        <v/>
      </c>
      <c r="T914" s="9">
        <f>IF(H914&lt;=1-Params!$B$4,0,MAX(0.1,ROUND((Params!$B$10+Params!$B$11*H914^Params!$B$12)*_xlfn.GAMMA.INV((H914-(1-Params!$B$4))/Params!$B$4,Params!$B$5,Params!$B$6),1)))</f>
        <v/>
      </c>
      <c r="U914" s="9">
        <f>ROUND(_xlfn.NORM.INV(I914,Params!$B$13,Params!$B$14),1)</f>
        <v/>
      </c>
      <c r="V914" s="9">
        <f>ROUND(_xlfn.NORM.INV(J914,Params!$B$15,Params!$B$16),2)</f>
        <v/>
      </c>
      <c r="W914" s="9">
        <f>ROUND(_xlfn.NORM.INV(K914,Params!$B$13,Params!$B$14),1)</f>
        <v/>
      </c>
      <c r="X914" s="9">
        <f>ROUND(_xlfn.NORM.INV(L914,Params!$B$15,Params!$B$16),2)</f>
        <v/>
      </c>
      <c r="Y914" s="9">
        <f>ROUND(_xlfn.NORM.INV(M914,Params!$B$15,Params!$B$16)+Params!$B$17+Params!$B$18*M914,2)</f>
        <v/>
      </c>
      <c r="Z914" s="9">
        <f>ROUND(_xlfn.NORM.INV(N914,Params!$B$13,Params!$B$14)+Params!$B$17+Params!$B$18*N914,1)</f>
        <v/>
      </c>
    </row>
    <row r="915">
      <c r="A915" s="11" t="n">
        <v>914</v>
      </c>
      <c r="B915" s="12">
        <f>INT((A915-1)/122)+1</f>
        <v/>
      </c>
      <c r="C915" s="13" t="n">
        <v>0.319919</v>
      </c>
      <c r="D915" s="13" t="n">
        <v>0.903352</v>
      </c>
      <c r="E915" s="13" t="n">
        <v>0.327239</v>
      </c>
      <c r="F915" s="13" t="n">
        <v>0.468591</v>
      </c>
      <c r="G915" s="13" t="n">
        <v>0.368959</v>
      </c>
      <c r="H915" s="13" t="n">
        <v>0.160259</v>
      </c>
      <c r="I915" s="13" t="n">
        <v>0.7963209999999999</v>
      </c>
      <c r="J915" s="13" t="n">
        <v>0.794498</v>
      </c>
      <c r="K915" s="13" t="n">
        <v>0.520555</v>
      </c>
      <c r="L915" s="13" t="n">
        <v>0.36212</v>
      </c>
      <c r="M915" s="13" t="n">
        <v>0.123573</v>
      </c>
      <c r="N915" s="13" t="n">
        <v>0.155811</v>
      </c>
      <c r="O915" s="9">
        <f>IF(C915&lt;=1-Params!$B$4,0,MAX(0.1,ROUND(_xlfn.GAMMA.INV((C915-(1-Params!$B$4))/Params!$B$4,Params!$B$5,Params!$B$6),1)))</f>
        <v/>
      </c>
      <c r="P915" s="9">
        <f>IF(D915&lt;=1-Params!$B$7,0,ROUND(_xlfn.GAMMA.INV((D915-(1-Params!$B$7))/Params!$B$7,Params!$B$8,Params!$B$9),3))</f>
        <v/>
      </c>
      <c r="Q915" s="9">
        <f>IF(E915&lt;=1-Params!$B$4,0,MAX(0.1,ROUND(_xlfn.GAMMA.INV((E915-(1-Params!$B$4))/Params!$B$4,Params!$B$5,Params!$B$6),1)))</f>
        <v/>
      </c>
      <c r="R915" s="9">
        <f>IF(F915&lt;=1-Params!$B$7,0,ROUND(_xlfn.GAMMA.INV((F915-(1-Params!$B$7))/Params!$B$7,Params!$B$8,Params!$B$9),3))</f>
        <v/>
      </c>
      <c r="S915" s="9">
        <f>IF(G915&lt;=1-Params!$B$7,0,ROUND((Params!$B$10+Params!$B$11*G915^Params!$B$12)*_xlfn.GAMMA.INV((G915-(1-Params!$B$7))/Params!$B$7,Params!$B$8,Params!$B$9),3))</f>
        <v/>
      </c>
      <c r="T915" s="9">
        <f>IF(H915&lt;=1-Params!$B$4,0,MAX(0.1,ROUND((Params!$B$10+Params!$B$11*H915^Params!$B$12)*_xlfn.GAMMA.INV((H915-(1-Params!$B$4))/Params!$B$4,Params!$B$5,Params!$B$6),1)))</f>
        <v/>
      </c>
      <c r="U915" s="9">
        <f>ROUND(_xlfn.NORM.INV(I915,Params!$B$13,Params!$B$14),1)</f>
        <v/>
      </c>
      <c r="V915" s="9">
        <f>ROUND(_xlfn.NORM.INV(J915,Params!$B$15,Params!$B$16),2)</f>
        <v/>
      </c>
      <c r="W915" s="9">
        <f>ROUND(_xlfn.NORM.INV(K915,Params!$B$13,Params!$B$14),1)</f>
        <v/>
      </c>
      <c r="X915" s="9">
        <f>ROUND(_xlfn.NORM.INV(L915,Params!$B$15,Params!$B$16),2)</f>
        <v/>
      </c>
      <c r="Y915" s="9">
        <f>ROUND(_xlfn.NORM.INV(M915,Params!$B$15,Params!$B$16)+Params!$B$17+Params!$B$18*M915,2)</f>
        <v/>
      </c>
      <c r="Z915" s="9">
        <f>ROUND(_xlfn.NORM.INV(N915,Params!$B$13,Params!$B$14)+Params!$B$17+Params!$B$18*N915,1)</f>
        <v/>
      </c>
    </row>
    <row r="916">
      <c r="A916" s="11" t="n">
        <v>915</v>
      </c>
      <c r="B916" s="12">
        <f>INT((A916-1)/122)+1</f>
        <v/>
      </c>
      <c r="C916" s="13" t="n">
        <v>0.810414</v>
      </c>
      <c r="D916" s="13" t="n">
        <v>0.749708</v>
      </c>
      <c r="E916" s="13" t="n">
        <v>0.448308</v>
      </c>
      <c r="F916" s="13" t="n">
        <v>0.220291</v>
      </c>
      <c r="G916" s="13" t="n">
        <v>0.858815</v>
      </c>
      <c r="H916" s="13" t="n">
        <v>0.299872</v>
      </c>
      <c r="I916" s="13" t="n">
        <v>0.677053</v>
      </c>
      <c r="J916" s="13" t="n">
        <v>0.434891</v>
      </c>
      <c r="K916" s="13" t="n">
        <v>0.320609</v>
      </c>
      <c r="L916" s="13" t="n">
        <v>0.623285</v>
      </c>
      <c r="M916" s="13" t="n">
        <v>0.396746</v>
      </c>
      <c r="N916" s="13" t="n">
        <v>0.216076</v>
      </c>
      <c r="O916" s="9">
        <f>IF(C916&lt;=1-Params!$B$4,0,MAX(0.1,ROUND(_xlfn.GAMMA.INV((C916-(1-Params!$B$4))/Params!$B$4,Params!$B$5,Params!$B$6),1)))</f>
        <v/>
      </c>
      <c r="P916" s="9">
        <f>IF(D916&lt;=1-Params!$B$7,0,ROUND(_xlfn.GAMMA.INV((D916-(1-Params!$B$7))/Params!$B$7,Params!$B$8,Params!$B$9),3))</f>
        <v/>
      </c>
      <c r="Q916" s="9">
        <f>IF(E916&lt;=1-Params!$B$4,0,MAX(0.1,ROUND(_xlfn.GAMMA.INV((E916-(1-Params!$B$4))/Params!$B$4,Params!$B$5,Params!$B$6),1)))</f>
        <v/>
      </c>
      <c r="R916" s="9">
        <f>IF(F916&lt;=1-Params!$B$7,0,ROUND(_xlfn.GAMMA.INV((F916-(1-Params!$B$7))/Params!$B$7,Params!$B$8,Params!$B$9),3))</f>
        <v/>
      </c>
      <c r="S916" s="9">
        <f>IF(G916&lt;=1-Params!$B$7,0,ROUND((Params!$B$10+Params!$B$11*G916^Params!$B$12)*_xlfn.GAMMA.INV((G916-(1-Params!$B$7))/Params!$B$7,Params!$B$8,Params!$B$9),3))</f>
        <v/>
      </c>
      <c r="T916" s="9">
        <f>IF(H916&lt;=1-Params!$B$4,0,MAX(0.1,ROUND((Params!$B$10+Params!$B$11*H916^Params!$B$12)*_xlfn.GAMMA.INV((H916-(1-Params!$B$4))/Params!$B$4,Params!$B$5,Params!$B$6),1)))</f>
        <v/>
      </c>
      <c r="U916" s="9">
        <f>ROUND(_xlfn.NORM.INV(I916,Params!$B$13,Params!$B$14),1)</f>
        <v/>
      </c>
      <c r="V916" s="9">
        <f>ROUND(_xlfn.NORM.INV(J916,Params!$B$15,Params!$B$16),2)</f>
        <v/>
      </c>
      <c r="W916" s="9">
        <f>ROUND(_xlfn.NORM.INV(K916,Params!$B$13,Params!$B$14),1)</f>
        <v/>
      </c>
      <c r="X916" s="9">
        <f>ROUND(_xlfn.NORM.INV(L916,Params!$B$15,Params!$B$16),2)</f>
        <v/>
      </c>
      <c r="Y916" s="9">
        <f>ROUND(_xlfn.NORM.INV(M916,Params!$B$15,Params!$B$16)+Params!$B$17+Params!$B$18*M916,2)</f>
        <v/>
      </c>
      <c r="Z916" s="9">
        <f>ROUND(_xlfn.NORM.INV(N916,Params!$B$13,Params!$B$14)+Params!$B$17+Params!$B$18*N916,1)</f>
        <v/>
      </c>
    </row>
    <row r="917">
      <c r="A917" s="11" t="n">
        <v>916</v>
      </c>
      <c r="B917" s="12">
        <f>INT((A917-1)/122)+1</f>
        <v/>
      </c>
      <c r="C917" s="13" t="n">
        <v>0.154585</v>
      </c>
      <c r="D917" s="13" t="n">
        <v>0.293359</v>
      </c>
      <c r="E917" s="13" t="n">
        <v>0.830107</v>
      </c>
      <c r="F917" s="13" t="n">
        <v>0.029597</v>
      </c>
      <c r="G917" s="13" t="n">
        <v>0.468965</v>
      </c>
      <c r="H917" s="13" t="n">
        <v>0.567306</v>
      </c>
      <c r="I917" s="13" t="n">
        <v>0.75474</v>
      </c>
      <c r="J917" s="13" t="n">
        <v>0.189498</v>
      </c>
      <c r="K917" s="13" t="n">
        <v>0.481647</v>
      </c>
      <c r="L917" s="13" t="n">
        <v>0.193576</v>
      </c>
      <c r="M917" s="13" t="n">
        <v>0.866071</v>
      </c>
      <c r="N917" s="13" t="n">
        <v>0.183067</v>
      </c>
      <c r="O917" s="9">
        <f>IF(C917&lt;=1-Params!$B$4,0,MAX(0.1,ROUND(_xlfn.GAMMA.INV((C917-(1-Params!$B$4))/Params!$B$4,Params!$B$5,Params!$B$6),1)))</f>
        <v/>
      </c>
      <c r="P917" s="9">
        <f>IF(D917&lt;=1-Params!$B$7,0,ROUND(_xlfn.GAMMA.INV((D917-(1-Params!$B$7))/Params!$B$7,Params!$B$8,Params!$B$9),3))</f>
        <v/>
      </c>
      <c r="Q917" s="9">
        <f>IF(E917&lt;=1-Params!$B$4,0,MAX(0.1,ROUND(_xlfn.GAMMA.INV((E917-(1-Params!$B$4))/Params!$B$4,Params!$B$5,Params!$B$6),1)))</f>
        <v/>
      </c>
      <c r="R917" s="9">
        <f>IF(F917&lt;=1-Params!$B$7,0,ROUND(_xlfn.GAMMA.INV((F917-(1-Params!$B$7))/Params!$B$7,Params!$B$8,Params!$B$9),3))</f>
        <v/>
      </c>
      <c r="S917" s="9">
        <f>IF(G917&lt;=1-Params!$B$7,0,ROUND((Params!$B$10+Params!$B$11*G917^Params!$B$12)*_xlfn.GAMMA.INV((G917-(1-Params!$B$7))/Params!$B$7,Params!$B$8,Params!$B$9),3))</f>
        <v/>
      </c>
      <c r="T917" s="9">
        <f>IF(H917&lt;=1-Params!$B$4,0,MAX(0.1,ROUND((Params!$B$10+Params!$B$11*H917^Params!$B$12)*_xlfn.GAMMA.INV((H917-(1-Params!$B$4))/Params!$B$4,Params!$B$5,Params!$B$6),1)))</f>
        <v/>
      </c>
      <c r="U917" s="9">
        <f>ROUND(_xlfn.NORM.INV(I917,Params!$B$13,Params!$B$14),1)</f>
        <v/>
      </c>
      <c r="V917" s="9">
        <f>ROUND(_xlfn.NORM.INV(J917,Params!$B$15,Params!$B$16),2)</f>
        <v/>
      </c>
      <c r="W917" s="9">
        <f>ROUND(_xlfn.NORM.INV(K917,Params!$B$13,Params!$B$14),1)</f>
        <v/>
      </c>
      <c r="X917" s="9">
        <f>ROUND(_xlfn.NORM.INV(L917,Params!$B$15,Params!$B$16),2)</f>
        <v/>
      </c>
      <c r="Y917" s="9">
        <f>ROUND(_xlfn.NORM.INV(M917,Params!$B$15,Params!$B$16)+Params!$B$17+Params!$B$18*M917,2)</f>
        <v/>
      </c>
      <c r="Z917" s="9">
        <f>ROUND(_xlfn.NORM.INV(N917,Params!$B$13,Params!$B$14)+Params!$B$17+Params!$B$18*N917,1)</f>
        <v/>
      </c>
    </row>
    <row r="918">
      <c r="A918" s="11" t="n">
        <v>917</v>
      </c>
      <c r="B918" s="12">
        <f>INT((A918-1)/122)+1</f>
        <v/>
      </c>
      <c r="C918" s="13" t="n">
        <v>0.285129</v>
      </c>
      <c r="D918" s="13" t="n">
        <v>0.257399</v>
      </c>
      <c r="E918" s="13" t="n">
        <v>0.231081</v>
      </c>
      <c r="F918" s="13" t="n">
        <v>0.181536</v>
      </c>
      <c r="G918" s="13" t="n">
        <v>0.646857</v>
      </c>
      <c r="H918" s="13" t="n">
        <v>0.372438</v>
      </c>
      <c r="I918" s="13" t="n">
        <v>0.577277</v>
      </c>
      <c r="J918" s="13" t="n">
        <v>0.049718</v>
      </c>
      <c r="K918" s="13" t="n">
        <v>0.62957</v>
      </c>
      <c r="L918" s="13" t="n">
        <v>0.226435</v>
      </c>
      <c r="M918" s="13" t="n">
        <v>0.99332</v>
      </c>
      <c r="N918" s="13" t="n">
        <v>0.440937</v>
      </c>
      <c r="O918" s="9">
        <f>IF(C918&lt;=1-Params!$B$4,0,MAX(0.1,ROUND(_xlfn.GAMMA.INV((C918-(1-Params!$B$4))/Params!$B$4,Params!$B$5,Params!$B$6),1)))</f>
        <v/>
      </c>
      <c r="P918" s="9">
        <f>IF(D918&lt;=1-Params!$B$7,0,ROUND(_xlfn.GAMMA.INV((D918-(1-Params!$B$7))/Params!$B$7,Params!$B$8,Params!$B$9),3))</f>
        <v/>
      </c>
      <c r="Q918" s="9">
        <f>IF(E918&lt;=1-Params!$B$4,0,MAX(0.1,ROUND(_xlfn.GAMMA.INV((E918-(1-Params!$B$4))/Params!$B$4,Params!$B$5,Params!$B$6),1)))</f>
        <v/>
      </c>
      <c r="R918" s="9">
        <f>IF(F918&lt;=1-Params!$B$7,0,ROUND(_xlfn.GAMMA.INV((F918-(1-Params!$B$7))/Params!$B$7,Params!$B$8,Params!$B$9),3))</f>
        <v/>
      </c>
      <c r="S918" s="9">
        <f>IF(G918&lt;=1-Params!$B$7,0,ROUND((Params!$B$10+Params!$B$11*G918^Params!$B$12)*_xlfn.GAMMA.INV((G918-(1-Params!$B$7))/Params!$B$7,Params!$B$8,Params!$B$9),3))</f>
        <v/>
      </c>
      <c r="T918" s="9">
        <f>IF(H918&lt;=1-Params!$B$4,0,MAX(0.1,ROUND((Params!$B$10+Params!$B$11*H918^Params!$B$12)*_xlfn.GAMMA.INV((H918-(1-Params!$B$4))/Params!$B$4,Params!$B$5,Params!$B$6),1)))</f>
        <v/>
      </c>
      <c r="U918" s="9">
        <f>ROUND(_xlfn.NORM.INV(I918,Params!$B$13,Params!$B$14),1)</f>
        <v/>
      </c>
      <c r="V918" s="9">
        <f>ROUND(_xlfn.NORM.INV(J918,Params!$B$15,Params!$B$16),2)</f>
        <v/>
      </c>
      <c r="W918" s="9">
        <f>ROUND(_xlfn.NORM.INV(K918,Params!$B$13,Params!$B$14),1)</f>
        <v/>
      </c>
      <c r="X918" s="9">
        <f>ROUND(_xlfn.NORM.INV(L918,Params!$B$15,Params!$B$16),2)</f>
        <v/>
      </c>
      <c r="Y918" s="9">
        <f>ROUND(_xlfn.NORM.INV(M918,Params!$B$15,Params!$B$16)+Params!$B$17+Params!$B$18*M918,2)</f>
        <v/>
      </c>
      <c r="Z918" s="9">
        <f>ROUND(_xlfn.NORM.INV(N918,Params!$B$13,Params!$B$14)+Params!$B$17+Params!$B$18*N918,1)</f>
        <v/>
      </c>
    </row>
    <row r="919">
      <c r="A919" s="11" t="n">
        <v>918</v>
      </c>
      <c r="B919" s="12">
        <f>INT((A919-1)/122)+1</f>
        <v/>
      </c>
      <c r="C919" s="13" t="n">
        <v>0.22968</v>
      </c>
      <c r="D919" s="13" t="n">
        <v>0.239311</v>
      </c>
      <c r="E919" s="13" t="n">
        <v>0.264683</v>
      </c>
      <c r="F919" s="13" t="n">
        <v>0.264438</v>
      </c>
      <c r="G919" s="13" t="n">
        <v>0.260557</v>
      </c>
      <c r="H919" s="13" t="n">
        <v>0.05937</v>
      </c>
      <c r="I919" s="13" t="n">
        <v>0.503064</v>
      </c>
      <c r="J919" s="13" t="n">
        <v>0.065618</v>
      </c>
      <c r="K919" s="13" t="n">
        <v>0.272991</v>
      </c>
      <c r="L919" s="13" t="n">
        <v>0.107817</v>
      </c>
      <c r="M919" s="13" t="n">
        <v>0.671154</v>
      </c>
      <c r="N919" s="13" t="n">
        <v>0.5185920000000001</v>
      </c>
      <c r="O919" s="9">
        <f>IF(C919&lt;=1-Params!$B$4,0,MAX(0.1,ROUND(_xlfn.GAMMA.INV((C919-(1-Params!$B$4))/Params!$B$4,Params!$B$5,Params!$B$6),1)))</f>
        <v/>
      </c>
      <c r="P919" s="9">
        <f>IF(D919&lt;=1-Params!$B$7,0,ROUND(_xlfn.GAMMA.INV((D919-(1-Params!$B$7))/Params!$B$7,Params!$B$8,Params!$B$9),3))</f>
        <v/>
      </c>
      <c r="Q919" s="9">
        <f>IF(E919&lt;=1-Params!$B$4,0,MAX(0.1,ROUND(_xlfn.GAMMA.INV((E919-(1-Params!$B$4))/Params!$B$4,Params!$B$5,Params!$B$6),1)))</f>
        <v/>
      </c>
      <c r="R919" s="9">
        <f>IF(F919&lt;=1-Params!$B$7,0,ROUND(_xlfn.GAMMA.INV((F919-(1-Params!$B$7))/Params!$B$7,Params!$B$8,Params!$B$9),3))</f>
        <v/>
      </c>
      <c r="S919" s="9">
        <f>IF(G919&lt;=1-Params!$B$7,0,ROUND((Params!$B$10+Params!$B$11*G919^Params!$B$12)*_xlfn.GAMMA.INV((G919-(1-Params!$B$7))/Params!$B$7,Params!$B$8,Params!$B$9),3))</f>
        <v/>
      </c>
      <c r="T919" s="9">
        <f>IF(H919&lt;=1-Params!$B$4,0,MAX(0.1,ROUND((Params!$B$10+Params!$B$11*H919^Params!$B$12)*_xlfn.GAMMA.INV((H919-(1-Params!$B$4))/Params!$B$4,Params!$B$5,Params!$B$6),1)))</f>
        <v/>
      </c>
      <c r="U919" s="9">
        <f>ROUND(_xlfn.NORM.INV(I919,Params!$B$13,Params!$B$14),1)</f>
        <v/>
      </c>
      <c r="V919" s="9">
        <f>ROUND(_xlfn.NORM.INV(J919,Params!$B$15,Params!$B$16),2)</f>
        <v/>
      </c>
      <c r="W919" s="9">
        <f>ROUND(_xlfn.NORM.INV(K919,Params!$B$13,Params!$B$14),1)</f>
        <v/>
      </c>
      <c r="X919" s="9">
        <f>ROUND(_xlfn.NORM.INV(L919,Params!$B$15,Params!$B$16),2)</f>
        <v/>
      </c>
      <c r="Y919" s="9">
        <f>ROUND(_xlfn.NORM.INV(M919,Params!$B$15,Params!$B$16)+Params!$B$17+Params!$B$18*M919,2)</f>
        <v/>
      </c>
      <c r="Z919" s="9">
        <f>ROUND(_xlfn.NORM.INV(N919,Params!$B$13,Params!$B$14)+Params!$B$17+Params!$B$18*N919,1)</f>
        <v/>
      </c>
    </row>
    <row r="920">
      <c r="A920" s="11" t="n">
        <v>919</v>
      </c>
      <c r="B920" s="12">
        <f>INT((A920-1)/122)+1</f>
        <v/>
      </c>
      <c r="C920" s="13" t="n">
        <v>0.79354</v>
      </c>
      <c r="D920" s="13" t="n">
        <v>0.091055</v>
      </c>
      <c r="E920" s="13" t="n">
        <v>0.751529</v>
      </c>
      <c r="F920" s="13" t="n">
        <v>0.752028</v>
      </c>
      <c r="G920" s="13" t="n">
        <v>0.020111</v>
      </c>
      <c r="H920" s="13" t="n">
        <v>0.137073</v>
      </c>
      <c r="I920" s="13" t="n">
        <v>0.619834</v>
      </c>
      <c r="J920" s="13" t="n">
        <v>0.191413</v>
      </c>
      <c r="K920" s="13" t="n">
        <v>0.533207</v>
      </c>
      <c r="L920" s="13" t="n">
        <v>0.189374</v>
      </c>
      <c r="M920" s="13" t="n">
        <v>0.8850479999999999</v>
      </c>
      <c r="N920" s="13" t="n">
        <v>0.680985</v>
      </c>
      <c r="O920" s="9">
        <f>IF(C920&lt;=1-Params!$B$4,0,MAX(0.1,ROUND(_xlfn.GAMMA.INV((C920-(1-Params!$B$4))/Params!$B$4,Params!$B$5,Params!$B$6),1)))</f>
        <v/>
      </c>
      <c r="P920" s="9">
        <f>IF(D920&lt;=1-Params!$B$7,0,ROUND(_xlfn.GAMMA.INV((D920-(1-Params!$B$7))/Params!$B$7,Params!$B$8,Params!$B$9),3))</f>
        <v/>
      </c>
      <c r="Q920" s="9">
        <f>IF(E920&lt;=1-Params!$B$4,0,MAX(0.1,ROUND(_xlfn.GAMMA.INV((E920-(1-Params!$B$4))/Params!$B$4,Params!$B$5,Params!$B$6),1)))</f>
        <v/>
      </c>
      <c r="R920" s="9">
        <f>IF(F920&lt;=1-Params!$B$7,0,ROUND(_xlfn.GAMMA.INV((F920-(1-Params!$B$7))/Params!$B$7,Params!$B$8,Params!$B$9),3))</f>
        <v/>
      </c>
      <c r="S920" s="9">
        <f>IF(G920&lt;=1-Params!$B$7,0,ROUND((Params!$B$10+Params!$B$11*G920^Params!$B$12)*_xlfn.GAMMA.INV((G920-(1-Params!$B$7))/Params!$B$7,Params!$B$8,Params!$B$9),3))</f>
        <v/>
      </c>
      <c r="T920" s="9">
        <f>IF(H920&lt;=1-Params!$B$4,0,MAX(0.1,ROUND((Params!$B$10+Params!$B$11*H920^Params!$B$12)*_xlfn.GAMMA.INV((H920-(1-Params!$B$4))/Params!$B$4,Params!$B$5,Params!$B$6),1)))</f>
        <v/>
      </c>
      <c r="U920" s="9">
        <f>ROUND(_xlfn.NORM.INV(I920,Params!$B$13,Params!$B$14),1)</f>
        <v/>
      </c>
      <c r="V920" s="9">
        <f>ROUND(_xlfn.NORM.INV(J920,Params!$B$15,Params!$B$16),2)</f>
        <v/>
      </c>
      <c r="W920" s="9">
        <f>ROUND(_xlfn.NORM.INV(K920,Params!$B$13,Params!$B$14),1)</f>
        <v/>
      </c>
      <c r="X920" s="9">
        <f>ROUND(_xlfn.NORM.INV(L920,Params!$B$15,Params!$B$16),2)</f>
        <v/>
      </c>
      <c r="Y920" s="9">
        <f>ROUND(_xlfn.NORM.INV(M920,Params!$B$15,Params!$B$16)+Params!$B$17+Params!$B$18*M920,2)</f>
        <v/>
      </c>
      <c r="Z920" s="9">
        <f>ROUND(_xlfn.NORM.INV(N920,Params!$B$13,Params!$B$14)+Params!$B$17+Params!$B$18*N920,1)</f>
        <v/>
      </c>
    </row>
    <row r="921">
      <c r="A921" s="11" t="n">
        <v>920</v>
      </c>
      <c r="B921" s="12">
        <f>INT((A921-1)/122)+1</f>
        <v/>
      </c>
      <c r="C921" s="13" t="n">
        <v>0.894567</v>
      </c>
      <c r="D921" s="13" t="n">
        <v>0.525548</v>
      </c>
      <c r="E921" s="13" t="n">
        <v>0.7611059999999999</v>
      </c>
      <c r="F921" s="13" t="n">
        <v>0.790525</v>
      </c>
      <c r="G921" s="13" t="n">
        <v>0.718716</v>
      </c>
      <c r="H921" s="13" t="n">
        <v>0.313132</v>
      </c>
      <c r="I921" s="13" t="n">
        <v>0.08512</v>
      </c>
      <c r="J921" s="13" t="n">
        <v>0.440415</v>
      </c>
      <c r="K921" s="13" t="n">
        <v>0.307141</v>
      </c>
      <c r="L921" s="13" t="n">
        <v>0.207532</v>
      </c>
      <c r="M921" s="13" t="n">
        <v>0.907132</v>
      </c>
      <c r="N921" s="13" t="n">
        <v>0.596381</v>
      </c>
      <c r="O921" s="9">
        <f>IF(C921&lt;=1-Params!$B$4,0,MAX(0.1,ROUND(_xlfn.GAMMA.INV((C921-(1-Params!$B$4))/Params!$B$4,Params!$B$5,Params!$B$6),1)))</f>
        <v/>
      </c>
      <c r="P921" s="9">
        <f>IF(D921&lt;=1-Params!$B$7,0,ROUND(_xlfn.GAMMA.INV((D921-(1-Params!$B$7))/Params!$B$7,Params!$B$8,Params!$B$9),3))</f>
        <v/>
      </c>
      <c r="Q921" s="9">
        <f>IF(E921&lt;=1-Params!$B$4,0,MAX(0.1,ROUND(_xlfn.GAMMA.INV((E921-(1-Params!$B$4))/Params!$B$4,Params!$B$5,Params!$B$6),1)))</f>
        <v/>
      </c>
      <c r="R921" s="9">
        <f>IF(F921&lt;=1-Params!$B$7,0,ROUND(_xlfn.GAMMA.INV((F921-(1-Params!$B$7))/Params!$B$7,Params!$B$8,Params!$B$9),3))</f>
        <v/>
      </c>
      <c r="S921" s="9">
        <f>IF(G921&lt;=1-Params!$B$7,0,ROUND((Params!$B$10+Params!$B$11*G921^Params!$B$12)*_xlfn.GAMMA.INV((G921-(1-Params!$B$7))/Params!$B$7,Params!$B$8,Params!$B$9),3))</f>
        <v/>
      </c>
      <c r="T921" s="9">
        <f>IF(H921&lt;=1-Params!$B$4,0,MAX(0.1,ROUND((Params!$B$10+Params!$B$11*H921^Params!$B$12)*_xlfn.GAMMA.INV((H921-(1-Params!$B$4))/Params!$B$4,Params!$B$5,Params!$B$6),1)))</f>
        <v/>
      </c>
      <c r="U921" s="9">
        <f>ROUND(_xlfn.NORM.INV(I921,Params!$B$13,Params!$B$14),1)</f>
        <v/>
      </c>
      <c r="V921" s="9">
        <f>ROUND(_xlfn.NORM.INV(J921,Params!$B$15,Params!$B$16),2)</f>
        <v/>
      </c>
      <c r="W921" s="9">
        <f>ROUND(_xlfn.NORM.INV(K921,Params!$B$13,Params!$B$14),1)</f>
        <v/>
      </c>
      <c r="X921" s="9">
        <f>ROUND(_xlfn.NORM.INV(L921,Params!$B$15,Params!$B$16),2)</f>
        <v/>
      </c>
      <c r="Y921" s="9">
        <f>ROUND(_xlfn.NORM.INV(M921,Params!$B$15,Params!$B$16)+Params!$B$17+Params!$B$18*M921,2)</f>
        <v/>
      </c>
      <c r="Z921" s="9">
        <f>ROUND(_xlfn.NORM.INV(N921,Params!$B$13,Params!$B$14)+Params!$B$17+Params!$B$18*N921,1)</f>
        <v/>
      </c>
    </row>
    <row r="922">
      <c r="A922" s="11" t="n">
        <v>921</v>
      </c>
      <c r="B922" s="12">
        <f>INT((A922-1)/122)+1</f>
        <v/>
      </c>
      <c r="C922" s="13" t="n">
        <v>0.258236</v>
      </c>
      <c r="D922" s="13" t="n">
        <v>0.31133</v>
      </c>
      <c r="E922" s="13" t="n">
        <v>0.886884</v>
      </c>
      <c r="F922" s="13" t="n">
        <v>0.238433</v>
      </c>
      <c r="G922" s="13" t="n">
        <v>0.438348</v>
      </c>
      <c r="H922" s="13" t="n">
        <v>0.07631</v>
      </c>
      <c r="I922" s="13" t="n">
        <v>0.08805300000000001</v>
      </c>
      <c r="J922" s="13" t="n">
        <v>0.401989</v>
      </c>
      <c r="K922" s="13" t="n">
        <v>0.127621</v>
      </c>
      <c r="L922" s="13" t="n">
        <v>0.207298</v>
      </c>
      <c r="M922" s="13" t="n">
        <v>0.96352</v>
      </c>
      <c r="N922" s="13" t="n">
        <v>0.250379</v>
      </c>
      <c r="O922" s="9">
        <f>IF(C922&lt;=1-Params!$B$4,0,MAX(0.1,ROUND(_xlfn.GAMMA.INV((C922-(1-Params!$B$4))/Params!$B$4,Params!$B$5,Params!$B$6),1)))</f>
        <v/>
      </c>
      <c r="P922" s="9">
        <f>IF(D922&lt;=1-Params!$B$7,0,ROUND(_xlfn.GAMMA.INV((D922-(1-Params!$B$7))/Params!$B$7,Params!$B$8,Params!$B$9),3))</f>
        <v/>
      </c>
      <c r="Q922" s="9">
        <f>IF(E922&lt;=1-Params!$B$4,0,MAX(0.1,ROUND(_xlfn.GAMMA.INV((E922-(1-Params!$B$4))/Params!$B$4,Params!$B$5,Params!$B$6),1)))</f>
        <v/>
      </c>
      <c r="R922" s="9">
        <f>IF(F922&lt;=1-Params!$B$7,0,ROUND(_xlfn.GAMMA.INV((F922-(1-Params!$B$7))/Params!$B$7,Params!$B$8,Params!$B$9),3))</f>
        <v/>
      </c>
      <c r="S922" s="9">
        <f>IF(G922&lt;=1-Params!$B$7,0,ROUND((Params!$B$10+Params!$B$11*G922^Params!$B$12)*_xlfn.GAMMA.INV((G922-(1-Params!$B$7))/Params!$B$7,Params!$B$8,Params!$B$9),3))</f>
        <v/>
      </c>
      <c r="T922" s="9">
        <f>IF(H922&lt;=1-Params!$B$4,0,MAX(0.1,ROUND((Params!$B$10+Params!$B$11*H922^Params!$B$12)*_xlfn.GAMMA.INV((H922-(1-Params!$B$4))/Params!$B$4,Params!$B$5,Params!$B$6),1)))</f>
        <v/>
      </c>
      <c r="U922" s="9">
        <f>ROUND(_xlfn.NORM.INV(I922,Params!$B$13,Params!$B$14),1)</f>
        <v/>
      </c>
      <c r="V922" s="9">
        <f>ROUND(_xlfn.NORM.INV(J922,Params!$B$15,Params!$B$16),2)</f>
        <v/>
      </c>
      <c r="W922" s="9">
        <f>ROUND(_xlfn.NORM.INV(K922,Params!$B$13,Params!$B$14),1)</f>
        <v/>
      </c>
      <c r="X922" s="9">
        <f>ROUND(_xlfn.NORM.INV(L922,Params!$B$15,Params!$B$16),2)</f>
        <v/>
      </c>
      <c r="Y922" s="9">
        <f>ROUND(_xlfn.NORM.INV(M922,Params!$B$15,Params!$B$16)+Params!$B$17+Params!$B$18*M922,2)</f>
        <v/>
      </c>
      <c r="Z922" s="9">
        <f>ROUND(_xlfn.NORM.INV(N922,Params!$B$13,Params!$B$14)+Params!$B$17+Params!$B$18*N922,1)</f>
        <v/>
      </c>
    </row>
    <row r="923">
      <c r="A923" s="11" t="n">
        <v>922</v>
      </c>
      <c r="B923" s="12">
        <f>INT((A923-1)/122)+1</f>
        <v/>
      </c>
      <c r="C923" s="13" t="n">
        <v>0.885774</v>
      </c>
      <c r="D923" s="13" t="n">
        <v>0.027882</v>
      </c>
      <c r="E923" s="13" t="n">
        <v>0.909295</v>
      </c>
      <c r="F923" s="13" t="n">
        <v>0.304451</v>
      </c>
      <c r="G923" s="13" t="n">
        <v>0.700435</v>
      </c>
      <c r="H923" s="13" t="n">
        <v>0.127914</v>
      </c>
      <c r="I923" s="13" t="n">
        <v>0.000869</v>
      </c>
      <c r="J923" s="13" t="n">
        <v>0.340596</v>
      </c>
      <c r="K923" s="13" t="n">
        <v>0.088586</v>
      </c>
      <c r="L923" s="13" t="n">
        <v>0.412936</v>
      </c>
      <c r="M923" s="13" t="n">
        <v>0.817686</v>
      </c>
      <c r="N923" s="13" t="n">
        <v>0.244363</v>
      </c>
      <c r="O923" s="9">
        <f>IF(C923&lt;=1-Params!$B$4,0,MAX(0.1,ROUND(_xlfn.GAMMA.INV((C923-(1-Params!$B$4))/Params!$B$4,Params!$B$5,Params!$B$6),1)))</f>
        <v/>
      </c>
      <c r="P923" s="9">
        <f>IF(D923&lt;=1-Params!$B$7,0,ROUND(_xlfn.GAMMA.INV((D923-(1-Params!$B$7))/Params!$B$7,Params!$B$8,Params!$B$9),3))</f>
        <v/>
      </c>
      <c r="Q923" s="9">
        <f>IF(E923&lt;=1-Params!$B$4,0,MAX(0.1,ROUND(_xlfn.GAMMA.INV((E923-(1-Params!$B$4))/Params!$B$4,Params!$B$5,Params!$B$6),1)))</f>
        <v/>
      </c>
      <c r="R923" s="9">
        <f>IF(F923&lt;=1-Params!$B$7,0,ROUND(_xlfn.GAMMA.INV((F923-(1-Params!$B$7))/Params!$B$7,Params!$B$8,Params!$B$9),3))</f>
        <v/>
      </c>
      <c r="S923" s="9">
        <f>IF(G923&lt;=1-Params!$B$7,0,ROUND((Params!$B$10+Params!$B$11*G923^Params!$B$12)*_xlfn.GAMMA.INV((G923-(1-Params!$B$7))/Params!$B$7,Params!$B$8,Params!$B$9),3))</f>
        <v/>
      </c>
      <c r="T923" s="9">
        <f>IF(H923&lt;=1-Params!$B$4,0,MAX(0.1,ROUND((Params!$B$10+Params!$B$11*H923^Params!$B$12)*_xlfn.GAMMA.INV((H923-(1-Params!$B$4))/Params!$B$4,Params!$B$5,Params!$B$6),1)))</f>
        <v/>
      </c>
      <c r="U923" s="9">
        <f>ROUND(_xlfn.NORM.INV(I923,Params!$B$13,Params!$B$14),1)</f>
        <v/>
      </c>
      <c r="V923" s="9">
        <f>ROUND(_xlfn.NORM.INV(J923,Params!$B$15,Params!$B$16),2)</f>
        <v/>
      </c>
      <c r="W923" s="9">
        <f>ROUND(_xlfn.NORM.INV(K923,Params!$B$13,Params!$B$14),1)</f>
        <v/>
      </c>
      <c r="X923" s="9">
        <f>ROUND(_xlfn.NORM.INV(L923,Params!$B$15,Params!$B$16),2)</f>
        <v/>
      </c>
      <c r="Y923" s="9">
        <f>ROUND(_xlfn.NORM.INV(M923,Params!$B$15,Params!$B$16)+Params!$B$17+Params!$B$18*M923,2)</f>
        <v/>
      </c>
      <c r="Z923" s="9">
        <f>ROUND(_xlfn.NORM.INV(N923,Params!$B$13,Params!$B$14)+Params!$B$17+Params!$B$18*N923,1)</f>
        <v/>
      </c>
    </row>
    <row r="924">
      <c r="A924" s="11" t="n">
        <v>923</v>
      </c>
      <c r="B924" s="12">
        <f>INT((A924-1)/122)+1</f>
        <v/>
      </c>
      <c r="C924" s="13" t="n">
        <v>0.958108</v>
      </c>
      <c r="D924" s="13" t="n">
        <v>0.021509</v>
      </c>
      <c r="E924" s="13" t="n">
        <v>0.436141</v>
      </c>
      <c r="F924" s="13" t="n">
        <v>0.252498</v>
      </c>
      <c r="G924" s="13" t="n">
        <v>0.203416</v>
      </c>
      <c r="H924" s="13" t="n">
        <v>0.7766380000000001</v>
      </c>
      <c r="I924" s="13" t="n">
        <v>0.012884</v>
      </c>
      <c r="J924" s="13" t="n">
        <v>0.684752</v>
      </c>
      <c r="K924" s="13" t="n">
        <v>0.109451</v>
      </c>
      <c r="L924" s="13" t="n">
        <v>0.136121</v>
      </c>
      <c r="M924" s="13" t="n">
        <v>0.60487</v>
      </c>
      <c r="N924" s="13" t="n">
        <v>0.186885</v>
      </c>
      <c r="O924" s="9">
        <f>IF(C924&lt;=1-Params!$B$4,0,MAX(0.1,ROUND(_xlfn.GAMMA.INV((C924-(1-Params!$B$4))/Params!$B$4,Params!$B$5,Params!$B$6),1)))</f>
        <v/>
      </c>
      <c r="P924" s="9">
        <f>IF(D924&lt;=1-Params!$B$7,0,ROUND(_xlfn.GAMMA.INV((D924-(1-Params!$B$7))/Params!$B$7,Params!$B$8,Params!$B$9),3))</f>
        <v/>
      </c>
      <c r="Q924" s="9">
        <f>IF(E924&lt;=1-Params!$B$4,0,MAX(0.1,ROUND(_xlfn.GAMMA.INV((E924-(1-Params!$B$4))/Params!$B$4,Params!$B$5,Params!$B$6),1)))</f>
        <v/>
      </c>
      <c r="R924" s="9">
        <f>IF(F924&lt;=1-Params!$B$7,0,ROUND(_xlfn.GAMMA.INV((F924-(1-Params!$B$7))/Params!$B$7,Params!$B$8,Params!$B$9),3))</f>
        <v/>
      </c>
      <c r="S924" s="9">
        <f>IF(G924&lt;=1-Params!$B$7,0,ROUND((Params!$B$10+Params!$B$11*G924^Params!$B$12)*_xlfn.GAMMA.INV((G924-(1-Params!$B$7))/Params!$B$7,Params!$B$8,Params!$B$9),3))</f>
        <v/>
      </c>
      <c r="T924" s="9">
        <f>IF(H924&lt;=1-Params!$B$4,0,MAX(0.1,ROUND((Params!$B$10+Params!$B$11*H924^Params!$B$12)*_xlfn.GAMMA.INV((H924-(1-Params!$B$4))/Params!$B$4,Params!$B$5,Params!$B$6),1)))</f>
        <v/>
      </c>
      <c r="U924" s="9">
        <f>ROUND(_xlfn.NORM.INV(I924,Params!$B$13,Params!$B$14),1)</f>
        <v/>
      </c>
      <c r="V924" s="9">
        <f>ROUND(_xlfn.NORM.INV(J924,Params!$B$15,Params!$B$16),2)</f>
        <v/>
      </c>
      <c r="W924" s="9">
        <f>ROUND(_xlfn.NORM.INV(K924,Params!$B$13,Params!$B$14),1)</f>
        <v/>
      </c>
      <c r="X924" s="9">
        <f>ROUND(_xlfn.NORM.INV(L924,Params!$B$15,Params!$B$16),2)</f>
        <v/>
      </c>
      <c r="Y924" s="9">
        <f>ROUND(_xlfn.NORM.INV(M924,Params!$B$15,Params!$B$16)+Params!$B$17+Params!$B$18*M924,2)</f>
        <v/>
      </c>
      <c r="Z924" s="9">
        <f>ROUND(_xlfn.NORM.INV(N924,Params!$B$13,Params!$B$14)+Params!$B$17+Params!$B$18*N924,1)</f>
        <v/>
      </c>
    </row>
    <row r="925">
      <c r="A925" s="11" t="n">
        <v>924</v>
      </c>
      <c r="B925" s="12">
        <f>INT((A925-1)/122)+1</f>
        <v/>
      </c>
      <c r="C925" s="13" t="n">
        <v>0.823948</v>
      </c>
      <c r="D925" s="13" t="n">
        <v>0.8082240000000001</v>
      </c>
      <c r="E925" s="13" t="n">
        <v>0.183864</v>
      </c>
      <c r="F925" s="13" t="n">
        <v>0.553657</v>
      </c>
      <c r="G925" s="13" t="n">
        <v>0.238697</v>
      </c>
      <c r="H925" s="13" t="n">
        <v>0.928046</v>
      </c>
      <c r="I925" s="13" t="n">
        <v>0.023846</v>
      </c>
      <c r="J925" s="13" t="n">
        <v>0.710556</v>
      </c>
      <c r="K925" s="13" t="n">
        <v>0.202741</v>
      </c>
      <c r="L925" s="13" t="n">
        <v>0.462429</v>
      </c>
      <c r="M925" s="13" t="n">
        <v>0.626927</v>
      </c>
      <c r="N925" s="13" t="n">
        <v>0.235019</v>
      </c>
      <c r="O925" s="9">
        <f>IF(C925&lt;=1-Params!$B$4,0,MAX(0.1,ROUND(_xlfn.GAMMA.INV((C925-(1-Params!$B$4))/Params!$B$4,Params!$B$5,Params!$B$6),1)))</f>
        <v/>
      </c>
      <c r="P925" s="9">
        <f>IF(D925&lt;=1-Params!$B$7,0,ROUND(_xlfn.GAMMA.INV((D925-(1-Params!$B$7))/Params!$B$7,Params!$B$8,Params!$B$9),3))</f>
        <v/>
      </c>
      <c r="Q925" s="9">
        <f>IF(E925&lt;=1-Params!$B$4,0,MAX(0.1,ROUND(_xlfn.GAMMA.INV((E925-(1-Params!$B$4))/Params!$B$4,Params!$B$5,Params!$B$6),1)))</f>
        <v/>
      </c>
      <c r="R925" s="9">
        <f>IF(F925&lt;=1-Params!$B$7,0,ROUND(_xlfn.GAMMA.INV((F925-(1-Params!$B$7))/Params!$B$7,Params!$B$8,Params!$B$9),3))</f>
        <v/>
      </c>
      <c r="S925" s="9">
        <f>IF(G925&lt;=1-Params!$B$7,0,ROUND((Params!$B$10+Params!$B$11*G925^Params!$B$12)*_xlfn.GAMMA.INV((G925-(1-Params!$B$7))/Params!$B$7,Params!$B$8,Params!$B$9),3))</f>
        <v/>
      </c>
      <c r="T925" s="9">
        <f>IF(H925&lt;=1-Params!$B$4,0,MAX(0.1,ROUND((Params!$B$10+Params!$B$11*H925^Params!$B$12)*_xlfn.GAMMA.INV((H925-(1-Params!$B$4))/Params!$B$4,Params!$B$5,Params!$B$6),1)))</f>
        <v/>
      </c>
      <c r="U925" s="9">
        <f>ROUND(_xlfn.NORM.INV(I925,Params!$B$13,Params!$B$14),1)</f>
        <v/>
      </c>
      <c r="V925" s="9">
        <f>ROUND(_xlfn.NORM.INV(J925,Params!$B$15,Params!$B$16),2)</f>
        <v/>
      </c>
      <c r="W925" s="9">
        <f>ROUND(_xlfn.NORM.INV(K925,Params!$B$13,Params!$B$14),1)</f>
        <v/>
      </c>
      <c r="X925" s="9">
        <f>ROUND(_xlfn.NORM.INV(L925,Params!$B$15,Params!$B$16),2)</f>
        <v/>
      </c>
      <c r="Y925" s="9">
        <f>ROUND(_xlfn.NORM.INV(M925,Params!$B$15,Params!$B$16)+Params!$B$17+Params!$B$18*M925,2)</f>
        <v/>
      </c>
      <c r="Z925" s="9">
        <f>ROUND(_xlfn.NORM.INV(N925,Params!$B$13,Params!$B$14)+Params!$B$17+Params!$B$18*N925,1)</f>
        <v/>
      </c>
    </row>
    <row r="926">
      <c r="A926" s="11" t="n">
        <v>925</v>
      </c>
      <c r="B926" s="12">
        <f>INT((A926-1)/122)+1</f>
        <v/>
      </c>
      <c r="C926" s="13" t="n">
        <v>0.733635</v>
      </c>
      <c r="D926" s="13" t="n">
        <v>0.255238</v>
      </c>
      <c r="E926" s="13" t="n">
        <v>0.542548</v>
      </c>
      <c r="F926" s="13" t="n">
        <v>0.799574</v>
      </c>
      <c r="G926" s="13" t="n">
        <v>0.762852</v>
      </c>
      <c r="H926" s="13" t="n">
        <v>0.538149</v>
      </c>
      <c r="I926" s="13" t="n">
        <v>0.15717</v>
      </c>
      <c r="J926" s="13" t="n">
        <v>0.883257</v>
      </c>
      <c r="K926" s="13" t="n">
        <v>0.20401</v>
      </c>
      <c r="L926" s="13" t="n">
        <v>0.769463</v>
      </c>
      <c r="M926" s="13" t="n">
        <v>0.530432</v>
      </c>
      <c r="N926" s="13" t="n">
        <v>0.306069</v>
      </c>
      <c r="O926" s="9">
        <f>IF(C926&lt;=1-Params!$B$4,0,MAX(0.1,ROUND(_xlfn.GAMMA.INV((C926-(1-Params!$B$4))/Params!$B$4,Params!$B$5,Params!$B$6),1)))</f>
        <v/>
      </c>
      <c r="P926" s="9">
        <f>IF(D926&lt;=1-Params!$B$7,0,ROUND(_xlfn.GAMMA.INV((D926-(1-Params!$B$7))/Params!$B$7,Params!$B$8,Params!$B$9),3))</f>
        <v/>
      </c>
      <c r="Q926" s="9">
        <f>IF(E926&lt;=1-Params!$B$4,0,MAX(0.1,ROUND(_xlfn.GAMMA.INV((E926-(1-Params!$B$4))/Params!$B$4,Params!$B$5,Params!$B$6),1)))</f>
        <v/>
      </c>
      <c r="R926" s="9">
        <f>IF(F926&lt;=1-Params!$B$7,0,ROUND(_xlfn.GAMMA.INV((F926-(1-Params!$B$7))/Params!$B$7,Params!$B$8,Params!$B$9),3))</f>
        <v/>
      </c>
      <c r="S926" s="9">
        <f>IF(G926&lt;=1-Params!$B$7,0,ROUND((Params!$B$10+Params!$B$11*G926^Params!$B$12)*_xlfn.GAMMA.INV((G926-(1-Params!$B$7))/Params!$B$7,Params!$B$8,Params!$B$9),3))</f>
        <v/>
      </c>
      <c r="T926" s="9">
        <f>IF(H926&lt;=1-Params!$B$4,0,MAX(0.1,ROUND((Params!$B$10+Params!$B$11*H926^Params!$B$12)*_xlfn.GAMMA.INV((H926-(1-Params!$B$4))/Params!$B$4,Params!$B$5,Params!$B$6),1)))</f>
        <v/>
      </c>
      <c r="U926" s="9">
        <f>ROUND(_xlfn.NORM.INV(I926,Params!$B$13,Params!$B$14),1)</f>
        <v/>
      </c>
      <c r="V926" s="9">
        <f>ROUND(_xlfn.NORM.INV(J926,Params!$B$15,Params!$B$16),2)</f>
        <v/>
      </c>
      <c r="W926" s="9">
        <f>ROUND(_xlfn.NORM.INV(K926,Params!$B$13,Params!$B$14),1)</f>
        <v/>
      </c>
      <c r="X926" s="9">
        <f>ROUND(_xlfn.NORM.INV(L926,Params!$B$15,Params!$B$16),2)</f>
        <v/>
      </c>
      <c r="Y926" s="9">
        <f>ROUND(_xlfn.NORM.INV(M926,Params!$B$15,Params!$B$16)+Params!$B$17+Params!$B$18*M926,2)</f>
        <v/>
      </c>
      <c r="Z926" s="9">
        <f>ROUND(_xlfn.NORM.INV(N926,Params!$B$13,Params!$B$14)+Params!$B$17+Params!$B$18*N926,1)</f>
        <v/>
      </c>
    </row>
    <row r="927">
      <c r="A927" s="11" t="n">
        <v>926</v>
      </c>
      <c r="B927" s="12">
        <f>INT((A927-1)/122)+1</f>
        <v/>
      </c>
      <c r="C927" s="13" t="n">
        <v>0.73469</v>
      </c>
      <c r="D927" s="13" t="n">
        <v>0.028036</v>
      </c>
      <c r="E927" s="13" t="n">
        <v>0.175352</v>
      </c>
      <c r="F927" s="13" t="n">
        <v>0.452802</v>
      </c>
      <c r="G927" s="13" t="n">
        <v>0.630145</v>
      </c>
      <c r="H927" s="13" t="n">
        <v>0.306293</v>
      </c>
      <c r="I927" s="13" t="n">
        <v>0.406385</v>
      </c>
      <c r="J927" s="13" t="n">
        <v>0.932275</v>
      </c>
      <c r="K927" s="13" t="n">
        <v>0.377179</v>
      </c>
      <c r="L927" s="13" t="n">
        <v>0.929294</v>
      </c>
      <c r="M927" s="13" t="n">
        <v>0.488853</v>
      </c>
      <c r="N927" s="13" t="n">
        <v>0.356454</v>
      </c>
      <c r="O927" s="9">
        <f>IF(C927&lt;=1-Params!$B$4,0,MAX(0.1,ROUND(_xlfn.GAMMA.INV((C927-(1-Params!$B$4))/Params!$B$4,Params!$B$5,Params!$B$6),1)))</f>
        <v/>
      </c>
      <c r="P927" s="9">
        <f>IF(D927&lt;=1-Params!$B$7,0,ROUND(_xlfn.GAMMA.INV((D927-(1-Params!$B$7))/Params!$B$7,Params!$B$8,Params!$B$9),3))</f>
        <v/>
      </c>
      <c r="Q927" s="9">
        <f>IF(E927&lt;=1-Params!$B$4,0,MAX(0.1,ROUND(_xlfn.GAMMA.INV((E927-(1-Params!$B$4))/Params!$B$4,Params!$B$5,Params!$B$6),1)))</f>
        <v/>
      </c>
      <c r="R927" s="9">
        <f>IF(F927&lt;=1-Params!$B$7,0,ROUND(_xlfn.GAMMA.INV((F927-(1-Params!$B$7))/Params!$B$7,Params!$B$8,Params!$B$9),3))</f>
        <v/>
      </c>
      <c r="S927" s="9">
        <f>IF(G927&lt;=1-Params!$B$7,0,ROUND((Params!$B$10+Params!$B$11*G927^Params!$B$12)*_xlfn.GAMMA.INV((G927-(1-Params!$B$7))/Params!$B$7,Params!$B$8,Params!$B$9),3))</f>
        <v/>
      </c>
      <c r="T927" s="9">
        <f>IF(H927&lt;=1-Params!$B$4,0,MAX(0.1,ROUND((Params!$B$10+Params!$B$11*H927^Params!$B$12)*_xlfn.GAMMA.INV((H927-(1-Params!$B$4))/Params!$B$4,Params!$B$5,Params!$B$6),1)))</f>
        <v/>
      </c>
      <c r="U927" s="9">
        <f>ROUND(_xlfn.NORM.INV(I927,Params!$B$13,Params!$B$14),1)</f>
        <v/>
      </c>
      <c r="V927" s="9">
        <f>ROUND(_xlfn.NORM.INV(J927,Params!$B$15,Params!$B$16),2)</f>
        <v/>
      </c>
      <c r="W927" s="9">
        <f>ROUND(_xlfn.NORM.INV(K927,Params!$B$13,Params!$B$14),1)</f>
        <v/>
      </c>
      <c r="X927" s="9">
        <f>ROUND(_xlfn.NORM.INV(L927,Params!$B$15,Params!$B$16),2)</f>
        <v/>
      </c>
      <c r="Y927" s="9">
        <f>ROUND(_xlfn.NORM.INV(M927,Params!$B$15,Params!$B$16)+Params!$B$17+Params!$B$18*M927,2)</f>
        <v/>
      </c>
      <c r="Z927" s="9">
        <f>ROUND(_xlfn.NORM.INV(N927,Params!$B$13,Params!$B$14)+Params!$B$17+Params!$B$18*N927,1)</f>
        <v/>
      </c>
    </row>
    <row r="928">
      <c r="A928" s="11" t="n">
        <v>927</v>
      </c>
      <c r="B928" s="12">
        <f>INT((A928-1)/122)+1</f>
        <v/>
      </c>
      <c r="C928" s="13" t="n">
        <v>0.79866</v>
      </c>
      <c r="D928" s="13" t="n">
        <v>0.034622</v>
      </c>
      <c r="E928" s="13" t="n">
        <v>0.133769</v>
      </c>
      <c r="F928" s="13" t="n">
        <v>0.898625</v>
      </c>
      <c r="G928" s="13" t="n">
        <v>0.845437</v>
      </c>
      <c r="H928" s="13" t="n">
        <v>0.788532</v>
      </c>
      <c r="I928" s="13" t="n">
        <v>0.513855</v>
      </c>
      <c r="J928" s="13" t="n">
        <v>0.866</v>
      </c>
      <c r="K928" s="13" t="n">
        <v>0.291246</v>
      </c>
      <c r="L928" s="13" t="n">
        <v>0.402436</v>
      </c>
      <c r="M928" s="13" t="n">
        <v>0.50656</v>
      </c>
      <c r="N928" s="13" t="n">
        <v>0.393708</v>
      </c>
      <c r="O928" s="9">
        <f>IF(C928&lt;=1-Params!$B$4,0,MAX(0.1,ROUND(_xlfn.GAMMA.INV((C928-(1-Params!$B$4))/Params!$B$4,Params!$B$5,Params!$B$6),1)))</f>
        <v/>
      </c>
      <c r="P928" s="9">
        <f>IF(D928&lt;=1-Params!$B$7,0,ROUND(_xlfn.GAMMA.INV((D928-(1-Params!$B$7))/Params!$B$7,Params!$B$8,Params!$B$9),3))</f>
        <v/>
      </c>
      <c r="Q928" s="9">
        <f>IF(E928&lt;=1-Params!$B$4,0,MAX(0.1,ROUND(_xlfn.GAMMA.INV((E928-(1-Params!$B$4))/Params!$B$4,Params!$B$5,Params!$B$6),1)))</f>
        <v/>
      </c>
      <c r="R928" s="9">
        <f>IF(F928&lt;=1-Params!$B$7,0,ROUND(_xlfn.GAMMA.INV((F928-(1-Params!$B$7))/Params!$B$7,Params!$B$8,Params!$B$9),3))</f>
        <v/>
      </c>
      <c r="S928" s="9">
        <f>IF(G928&lt;=1-Params!$B$7,0,ROUND((Params!$B$10+Params!$B$11*G928^Params!$B$12)*_xlfn.GAMMA.INV((G928-(1-Params!$B$7))/Params!$B$7,Params!$B$8,Params!$B$9),3))</f>
        <v/>
      </c>
      <c r="T928" s="9">
        <f>IF(H928&lt;=1-Params!$B$4,0,MAX(0.1,ROUND((Params!$B$10+Params!$B$11*H928^Params!$B$12)*_xlfn.GAMMA.INV((H928-(1-Params!$B$4))/Params!$B$4,Params!$B$5,Params!$B$6),1)))</f>
        <v/>
      </c>
      <c r="U928" s="9">
        <f>ROUND(_xlfn.NORM.INV(I928,Params!$B$13,Params!$B$14),1)</f>
        <v/>
      </c>
      <c r="V928" s="9">
        <f>ROUND(_xlfn.NORM.INV(J928,Params!$B$15,Params!$B$16),2)</f>
        <v/>
      </c>
      <c r="W928" s="9">
        <f>ROUND(_xlfn.NORM.INV(K928,Params!$B$13,Params!$B$14),1)</f>
        <v/>
      </c>
      <c r="X928" s="9">
        <f>ROUND(_xlfn.NORM.INV(L928,Params!$B$15,Params!$B$16),2)</f>
        <v/>
      </c>
      <c r="Y928" s="9">
        <f>ROUND(_xlfn.NORM.INV(M928,Params!$B$15,Params!$B$16)+Params!$B$17+Params!$B$18*M928,2)</f>
        <v/>
      </c>
      <c r="Z928" s="9">
        <f>ROUND(_xlfn.NORM.INV(N928,Params!$B$13,Params!$B$14)+Params!$B$17+Params!$B$18*N928,1)</f>
        <v/>
      </c>
    </row>
    <row r="929">
      <c r="A929" s="11" t="n">
        <v>928</v>
      </c>
      <c r="B929" s="12">
        <f>INT((A929-1)/122)+1</f>
        <v/>
      </c>
      <c r="C929" s="13" t="n">
        <v>0.866171</v>
      </c>
      <c r="D929" s="13" t="n">
        <v>0.879931</v>
      </c>
      <c r="E929" s="13" t="n">
        <v>0.383928</v>
      </c>
      <c r="F929" s="13" t="n">
        <v>0.985977</v>
      </c>
      <c r="G929" s="13" t="n">
        <v>0.527442</v>
      </c>
      <c r="H929" s="13" t="n">
        <v>0.825701</v>
      </c>
      <c r="I929" s="13" t="n">
        <v>0.403318</v>
      </c>
      <c r="J929" s="13" t="n">
        <v>0.7031770000000001</v>
      </c>
      <c r="K929" s="13" t="n">
        <v>0.808767</v>
      </c>
      <c r="L929" s="13" t="n">
        <v>0.83644</v>
      </c>
      <c r="M929" s="13" t="n">
        <v>0.466641</v>
      </c>
      <c r="N929" s="13" t="n">
        <v>0.718697</v>
      </c>
      <c r="O929" s="9">
        <f>IF(C929&lt;=1-Params!$B$4,0,MAX(0.1,ROUND(_xlfn.GAMMA.INV((C929-(1-Params!$B$4))/Params!$B$4,Params!$B$5,Params!$B$6),1)))</f>
        <v/>
      </c>
      <c r="P929" s="9">
        <f>IF(D929&lt;=1-Params!$B$7,0,ROUND(_xlfn.GAMMA.INV((D929-(1-Params!$B$7))/Params!$B$7,Params!$B$8,Params!$B$9),3))</f>
        <v/>
      </c>
      <c r="Q929" s="9">
        <f>IF(E929&lt;=1-Params!$B$4,0,MAX(0.1,ROUND(_xlfn.GAMMA.INV((E929-(1-Params!$B$4))/Params!$B$4,Params!$B$5,Params!$B$6),1)))</f>
        <v/>
      </c>
      <c r="R929" s="9">
        <f>IF(F929&lt;=1-Params!$B$7,0,ROUND(_xlfn.GAMMA.INV((F929-(1-Params!$B$7))/Params!$B$7,Params!$B$8,Params!$B$9),3))</f>
        <v/>
      </c>
      <c r="S929" s="9">
        <f>IF(G929&lt;=1-Params!$B$7,0,ROUND((Params!$B$10+Params!$B$11*G929^Params!$B$12)*_xlfn.GAMMA.INV((G929-(1-Params!$B$7))/Params!$B$7,Params!$B$8,Params!$B$9),3))</f>
        <v/>
      </c>
      <c r="T929" s="9">
        <f>IF(H929&lt;=1-Params!$B$4,0,MAX(0.1,ROUND((Params!$B$10+Params!$B$11*H929^Params!$B$12)*_xlfn.GAMMA.INV((H929-(1-Params!$B$4))/Params!$B$4,Params!$B$5,Params!$B$6),1)))</f>
        <v/>
      </c>
      <c r="U929" s="9">
        <f>ROUND(_xlfn.NORM.INV(I929,Params!$B$13,Params!$B$14),1)</f>
        <v/>
      </c>
      <c r="V929" s="9">
        <f>ROUND(_xlfn.NORM.INV(J929,Params!$B$15,Params!$B$16),2)</f>
        <v/>
      </c>
      <c r="W929" s="9">
        <f>ROUND(_xlfn.NORM.INV(K929,Params!$B$13,Params!$B$14),1)</f>
        <v/>
      </c>
      <c r="X929" s="9">
        <f>ROUND(_xlfn.NORM.INV(L929,Params!$B$15,Params!$B$16),2)</f>
        <v/>
      </c>
      <c r="Y929" s="9">
        <f>ROUND(_xlfn.NORM.INV(M929,Params!$B$15,Params!$B$16)+Params!$B$17+Params!$B$18*M929,2)</f>
        <v/>
      </c>
      <c r="Z929" s="9">
        <f>ROUND(_xlfn.NORM.INV(N929,Params!$B$13,Params!$B$14)+Params!$B$17+Params!$B$18*N929,1)</f>
        <v/>
      </c>
    </row>
    <row r="930">
      <c r="A930" s="11" t="n">
        <v>929</v>
      </c>
      <c r="B930" s="12">
        <f>INT((A930-1)/122)+1</f>
        <v/>
      </c>
      <c r="C930" s="13" t="n">
        <v>0.235622</v>
      </c>
      <c r="D930" s="13" t="n">
        <v>0.522435</v>
      </c>
      <c r="E930" s="13" t="n">
        <v>0.293372</v>
      </c>
      <c r="F930" s="13" t="n">
        <v>0.124468</v>
      </c>
      <c r="G930" s="13" t="n">
        <v>0.855067</v>
      </c>
      <c r="H930" s="13" t="n">
        <v>0.697701</v>
      </c>
      <c r="I930" s="13" t="n">
        <v>0.444337</v>
      </c>
      <c r="J930" s="13" t="n">
        <v>0.843305</v>
      </c>
      <c r="K930" s="13" t="n">
        <v>0.87325</v>
      </c>
      <c r="L930" s="13" t="n">
        <v>0.851338</v>
      </c>
      <c r="M930" s="13" t="n">
        <v>0.625518</v>
      </c>
      <c r="N930" s="13" t="n">
        <v>0.757639</v>
      </c>
      <c r="O930" s="9">
        <f>IF(C930&lt;=1-Params!$B$4,0,MAX(0.1,ROUND(_xlfn.GAMMA.INV((C930-(1-Params!$B$4))/Params!$B$4,Params!$B$5,Params!$B$6),1)))</f>
        <v/>
      </c>
      <c r="P930" s="9">
        <f>IF(D930&lt;=1-Params!$B$7,0,ROUND(_xlfn.GAMMA.INV((D930-(1-Params!$B$7))/Params!$B$7,Params!$B$8,Params!$B$9),3))</f>
        <v/>
      </c>
      <c r="Q930" s="9">
        <f>IF(E930&lt;=1-Params!$B$4,0,MAX(0.1,ROUND(_xlfn.GAMMA.INV((E930-(1-Params!$B$4))/Params!$B$4,Params!$B$5,Params!$B$6),1)))</f>
        <v/>
      </c>
      <c r="R930" s="9">
        <f>IF(F930&lt;=1-Params!$B$7,0,ROUND(_xlfn.GAMMA.INV((F930-(1-Params!$B$7))/Params!$B$7,Params!$B$8,Params!$B$9),3))</f>
        <v/>
      </c>
      <c r="S930" s="9">
        <f>IF(G930&lt;=1-Params!$B$7,0,ROUND((Params!$B$10+Params!$B$11*G930^Params!$B$12)*_xlfn.GAMMA.INV((G930-(1-Params!$B$7))/Params!$B$7,Params!$B$8,Params!$B$9),3))</f>
        <v/>
      </c>
      <c r="T930" s="9">
        <f>IF(H930&lt;=1-Params!$B$4,0,MAX(0.1,ROUND((Params!$B$10+Params!$B$11*H930^Params!$B$12)*_xlfn.GAMMA.INV((H930-(1-Params!$B$4))/Params!$B$4,Params!$B$5,Params!$B$6),1)))</f>
        <v/>
      </c>
      <c r="U930" s="9">
        <f>ROUND(_xlfn.NORM.INV(I930,Params!$B$13,Params!$B$14),1)</f>
        <v/>
      </c>
      <c r="V930" s="9">
        <f>ROUND(_xlfn.NORM.INV(J930,Params!$B$15,Params!$B$16),2)</f>
        <v/>
      </c>
      <c r="W930" s="9">
        <f>ROUND(_xlfn.NORM.INV(K930,Params!$B$13,Params!$B$14),1)</f>
        <v/>
      </c>
      <c r="X930" s="9">
        <f>ROUND(_xlfn.NORM.INV(L930,Params!$B$15,Params!$B$16),2)</f>
        <v/>
      </c>
      <c r="Y930" s="9">
        <f>ROUND(_xlfn.NORM.INV(M930,Params!$B$15,Params!$B$16)+Params!$B$17+Params!$B$18*M930,2)</f>
        <v/>
      </c>
      <c r="Z930" s="9">
        <f>ROUND(_xlfn.NORM.INV(N930,Params!$B$13,Params!$B$14)+Params!$B$17+Params!$B$18*N930,1)</f>
        <v/>
      </c>
    </row>
    <row r="931">
      <c r="A931" s="11" t="n">
        <v>930</v>
      </c>
      <c r="B931" s="12">
        <f>INT((A931-1)/122)+1</f>
        <v/>
      </c>
      <c r="C931" s="13" t="n">
        <v>0.995308</v>
      </c>
      <c r="D931" s="13" t="n">
        <v>0.8705540000000001</v>
      </c>
      <c r="E931" s="13" t="n">
        <v>0.97947</v>
      </c>
      <c r="F931" s="13" t="n">
        <v>0.009753</v>
      </c>
      <c r="G931" s="13" t="n">
        <v>0.893193</v>
      </c>
      <c r="H931" s="13" t="n">
        <v>0.175687</v>
      </c>
      <c r="I931" s="13" t="n">
        <v>0.443623</v>
      </c>
      <c r="J931" s="13" t="n">
        <v>0.913472</v>
      </c>
      <c r="K931" s="13" t="n">
        <v>0.931353</v>
      </c>
      <c r="L931" s="13" t="n">
        <v>0.962587</v>
      </c>
      <c r="M931" s="13" t="n">
        <v>0.710776</v>
      </c>
      <c r="N931" s="13" t="n">
        <v>0.971646</v>
      </c>
      <c r="O931" s="9">
        <f>IF(C931&lt;=1-Params!$B$4,0,MAX(0.1,ROUND(_xlfn.GAMMA.INV((C931-(1-Params!$B$4))/Params!$B$4,Params!$B$5,Params!$B$6),1)))</f>
        <v/>
      </c>
      <c r="P931" s="9">
        <f>IF(D931&lt;=1-Params!$B$7,0,ROUND(_xlfn.GAMMA.INV((D931-(1-Params!$B$7))/Params!$B$7,Params!$B$8,Params!$B$9),3))</f>
        <v/>
      </c>
      <c r="Q931" s="9">
        <f>IF(E931&lt;=1-Params!$B$4,0,MAX(0.1,ROUND(_xlfn.GAMMA.INV((E931-(1-Params!$B$4))/Params!$B$4,Params!$B$5,Params!$B$6),1)))</f>
        <v/>
      </c>
      <c r="R931" s="9">
        <f>IF(F931&lt;=1-Params!$B$7,0,ROUND(_xlfn.GAMMA.INV((F931-(1-Params!$B$7))/Params!$B$7,Params!$B$8,Params!$B$9),3))</f>
        <v/>
      </c>
      <c r="S931" s="9">
        <f>IF(G931&lt;=1-Params!$B$7,0,ROUND((Params!$B$10+Params!$B$11*G931^Params!$B$12)*_xlfn.GAMMA.INV((G931-(1-Params!$B$7))/Params!$B$7,Params!$B$8,Params!$B$9),3))</f>
        <v/>
      </c>
      <c r="T931" s="9">
        <f>IF(H931&lt;=1-Params!$B$4,0,MAX(0.1,ROUND((Params!$B$10+Params!$B$11*H931^Params!$B$12)*_xlfn.GAMMA.INV((H931-(1-Params!$B$4))/Params!$B$4,Params!$B$5,Params!$B$6),1)))</f>
        <v/>
      </c>
      <c r="U931" s="9">
        <f>ROUND(_xlfn.NORM.INV(I931,Params!$B$13,Params!$B$14),1)</f>
        <v/>
      </c>
      <c r="V931" s="9">
        <f>ROUND(_xlfn.NORM.INV(J931,Params!$B$15,Params!$B$16),2)</f>
        <v/>
      </c>
      <c r="W931" s="9">
        <f>ROUND(_xlfn.NORM.INV(K931,Params!$B$13,Params!$B$14),1)</f>
        <v/>
      </c>
      <c r="X931" s="9">
        <f>ROUND(_xlfn.NORM.INV(L931,Params!$B$15,Params!$B$16),2)</f>
        <v/>
      </c>
      <c r="Y931" s="9">
        <f>ROUND(_xlfn.NORM.INV(M931,Params!$B$15,Params!$B$16)+Params!$B$17+Params!$B$18*M931,2)</f>
        <v/>
      </c>
      <c r="Z931" s="9">
        <f>ROUND(_xlfn.NORM.INV(N931,Params!$B$13,Params!$B$14)+Params!$B$17+Params!$B$18*N931,1)</f>
        <v/>
      </c>
    </row>
    <row r="932">
      <c r="A932" s="11" t="n">
        <v>931</v>
      </c>
      <c r="B932" s="12">
        <f>INT((A932-1)/122)+1</f>
        <v/>
      </c>
      <c r="C932" s="13" t="n">
        <v>0.932615</v>
      </c>
      <c r="D932" s="13" t="n">
        <v>0.467429</v>
      </c>
      <c r="E932" s="13" t="n">
        <v>0.8278759999999999</v>
      </c>
      <c r="F932" s="13" t="n">
        <v>0.168793</v>
      </c>
      <c r="G932" s="13" t="n">
        <v>0.395748</v>
      </c>
      <c r="H932" s="13" t="n">
        <v>0.024528</v>
      </c>
      <c r="I932" s="13" t="n">
        <v>0.865256</v>
      </c>
      <c r="J932" s="13" t="n">
        <v>0.779388</v>
      </c>
      <c r="K932" s="13" t="n">
        <v>0.937055</v>
      </c>
      <c r="L932" s="13" t="n">
        <v>0.606051</v>
      </c>
      <c r="M932" s="13" t="n">
        <v>0.673736</v>
      </c>
      <c r="N932" s="13" t="n">
        <v>0.926186</v>
      </c>
      <c r="O932" s="9">
        <f>IF(C932&lt;=1-Params!$B$4,0,MAX(0.1,ROUND(_xlfn.GAMMA.INV((C932-(1-Params!$B$4))/Params!$B$4,Params!$B$5,Params!$B$6),1)))</f>
        <v/>
      </c>
      <c r="P932" s="9">
        <f>IF(D932&lt;=1-Params!$B$7,0,ROUND(_xlfn.GAMMA.INV((D932-(1-Params!$B$7))/Params!$B$7,Params!$B$8,Params!$B$9),3))</f>
        <v/>
      </c>
      <c r="Q932" s="9">
        <f>IF(E932&lt;=1-Params!$B$4,0,MAX(0.1,ROUND(_xlfn.GAMMA.INV((E932-(1-Params!$B$4))/Params!$B$4,Params!$B$5,Params!$B$6),1)))</f>
        <v/>
      </c>
      <c r="R932" s="9">
        <f>IF(F932&lt;=1-Params!$B$7,0,ROUND(_xlfn.GAMMA.INV((F932-(1-Params!$B$7))/Params!$B$7,Params!$B$8,Params!$B$9),3))</f>
        <v/>
      </c>
      <c r="S932" s="9">
        <f>IF(G932&lt;=1-Params!$B$7,0,ROUND((Params!$B$10+Params!$B$11*G932^Params!$B$12)*_xlfn.GAMMA.INV((G932-(1-Params!$B$7))/Params!$B$7,Params!$B$8,Params!$B$9),3))</f>
        <v/>
      </c>
      <c r="T932" s="9">
        <f>IF(H932&lt;=1-Params!$B$4,0,MAX(0.1,ROUND((Params!$B$10+Params!$B$11*H932^Params!$B$12)*_xlfn.GAMMA.INV((H932-(1-Params!$B$4))/Params!$B$4,Params!$B$5,Params!$B$6),1)))</f>
        <v/>
      </c>
      <c r="U932" s="9">
        <f>ROUND(_xlfn.NORM.INV(I932,Params!$B$13,Params!$B$14),1)</f>
        <v/>
      </c>
      <c r="V932" s="9">
        <f>ROUND(_xlfn.NORM.INV(J932,Params!$B$15,Params!$B$16),2)</f>
        <v/>
      </c>
      <c r="W932" s="9">
        <f>ROUND(_xlfn.NORM.INV(K932,Params!$B$13,Params!$B$14),1)</f>
        <v/>
      </c>
      <c r="X932" s="9">
        <f>ROUND(_xlfn.NORM.INV(L932,Params!$B$15,Params!$B$16),2)</f>
        <v/>
      </c>
      <c r="Y932" s="9">
        <f>ROUND(_xlfn.NORM.INV(M932,Params!$B$15,Params!$B$16)+Params!$B$17+Params!$B$18*M932,2)</f>
        <v/>
      </c>
      <c r="Z932" s="9">
        <f>ROUND(_xlfn.NORM.INV(N932,Params!$B$13,Params!$B$14)+Params!$B$17+Params!$B$18*N932,1)</f>
        <v/>
      </c>
    </row>
    <row r="933">
      <c r="A933" s="11" t="n">
        <v>932</v>
      </c>
      <c r="B933" s="12">
        <f>INT((A933-1)/122)+1</f>
        <v/>
      </c>
      <c r="C933" s="13" t="n">
        <v>0.696954</v>
      </c>
      <c r="D933" s="13" t="n">
        <v>0.799677</v>
      </c>
      <c r="E933" s="13" t="n">
        <v>0.827466</v>
      </c>
      <c r="F933" s="13" t="n">
        <v>0.022489</v>
      </c>
      <c r="G933" s="13" t="n">
        <v>0.010992</v>
      </c>
      <c r="H933" s="13" t="n">
        <v>0.1917</v>
      </c>
      <c r="I933" s="13" t="n">
        <v>0.380535</v>
      </c>
      <c r="J933" s="13" t="n">
        <v>0.29954</v>
      </c>
      <c r="K933" s="13" t="n">
        <v>0.937692</v>
      </c>
      <c r="L933" s="13" t="n">
        <v>0.370277</v>
      </c>
      <c r="M933" s="13" t="n">
        <v>0.914703</v>
      </c>
      <c r="N933" s="13" t="n">
        <v>0.893583</v>
      </c>
      <c r="O933" s="9">
        <f>IF(C933&lt;=1-Params!$B$4,0,MAX(0.1,ROUND(_xlfn.GAMMA.INV((C933-(1-Params!$B$4))/Params!$B$4,Params!$B$5,Params!$B$6),1)))</f>
        <v/>
      </c>
      <c r="P933" s="9">
        <f>IF(D933&lt;=1-Params!$B$7,0,ROUND(_xlfn.GAMMA.INV((D933-(1-Params!$B$7))/Params!$B$7,Params!$B$8,Params!$B$9),3))</f>
        <v/>
      </c>
      <c r="Q933" s="9">
        <f>IF(E933&lt;=1-Params!$B$4,0,MAX(0.1,ROUND(_xlfn.GAMMA.INV((E933-(1-Params!$B$4))/Params!$B$4,Params!$B$5,Params!$B$6),1)))</f>
        <v/>
      </c>
      <c r="R933" s="9">
        <f>IF(F933&lt;=1-Params!$B$7,0,ROUND(_xlfn.GAMMA.INV((F933-(1-Params!$B$7))/Params!$B$7,Params!$B$8,Params!$B$9),3))</f>
        <v/>
      </c>
      <c r="S933" s="9">
        <f>IF(G933&lt;=1-Params!$B$7,0,ROUND((Params!$B$10+Params!$B$11*G933^Params!$B$12)*_xlfn.GAMMA.INV((G933-(1-Params!$B$7))/Params!$B$7,Params!$B$8,Params!$B$9),3))</f>
        <v/>
      </c>
      <c r="T933" s="9">
        <f>IF(H933&lt;=1-Params!$B$4,0,MAX(0.1,ROUND((Params!$B$10+Params!$B$11*H933^Params!$B$12)*_xlfn.GAMMA.INV((H933-(1-Params!$B$4))/Params!$B$4,Params!$B$5,Params!$B$6),1)))</f>
        <v/>
      </c>
      <c r="U933" s="9">
        <f>ROUND(_xlfn.NORM.INV(I933,Params!$B$13,Params!$B$14),1)</f>
        <v/>
      </c>
      <c r="V933" s="9">
        <f>ROUND(_xlfn.NORM.INV(J933,Params!$B$15,Params!$B$16),2)</f>
        <v/>
      </c>
      <c r="W933" s="9">
        <f>ROUND(_xlfn.NORM.INV(K933,Params!$B$13,Params!$B$14),1)</f>
        <v/>
      </c>
      <c r="X933" s="9">
        <f>ROUND(_xlfn.NORM.INV(L933,Params!$B$15,Params!$B$16),2)</f>
        <v/>
      </c>
      <c r="Y933" s="9">
        <f>ROUND(_xlfn.NORM.INV(M933,Params!$B$15,Params!$B$16)+Params!$B$17+Params!$B$18*M933,2)</f>
        <v/>
      </c>
      <c r="Z933" s="9">
        <f>ROUND(_xlfn.NORM.INV(N933,Params!$B$13,Params!$B$14)+Params!$B$17+Params!$B$18*N933,1)</f>
        <v/>
      </c>
    </row>
    <row r="934">
      <c r="A934" s="11" t="n">
        <v>933</v>
      </c>
      <c r="B934" s="12">
        <f>INT((A934-1)/122)+1</f>
        <v/>
      </c>
      <c r="C934" s="13" t="n">
        <v>0.755224</v>
      </c>
      <c r="D934" s="13" t="n">
        <v>0.875423</v>
      </c>
      <c r="E934" s="13" t="n">
        <v>0.428717</v>
      </c>
      <c r="F934" s="13" t="n">
        <v>0.08634699999999999</v>
      </c>
      <c r="G934" s="13" t="n">
        <v>0.031038</v>
      </c>
      <c r="H934" s="13" t="n">
        <v>0.361738</v>
      </c>
      <c r="I934" s="13" t="n">
        <v>0.6119599999999999</v>
      </c>
      <c r="J934" s="13" t="n">
        <v>0.136934</v>
      </c>
      <c r="K934" s="13" t="n">
        <v>0.755327</v>
      </c>
      <c r="L934" s="13" t="n">
        <v>0.421833</v>
      </c>
      <c r="M934" s="13" t="n">
        <v>0.894526</v>
      </c>
      <c r="N934" s="13" t="n">
        <v>0.703806</v>
      </c>
      <c r="O934" s="9">
        <f>IF(C934&lt;=1-Params!$B$4,0,MAX(0.1,ROUND(_xlfn.GAMMA.INV((C934-(1-Params!$B$4))/Params!$B$4,Params!$B$5,Params!$B$6),1)))</f>
        <v/>
      </c>
      <c r="P934" s="9">
        <f>IF(D934&lt;=1-Params!$B$7,0,ROUND(_xlfn.GAMMA.INV((D934-(1-Params!$B$7))/Params!$B$7,Params!$B$8,Params!$B$9),3))</f>
        <v/>
      </c>
      <c r="Q934" s="9">
        <f>IF(E934&lt;=1-Params!$B$4,0,MAX(0.1,ROUND(_xlfn.GAMMA.INV((E934-(1-Params!$B$4))/Params!$B$4,Params!$B$5,Params!$B$6),1)))</f>
        <v/>
      </c>
      <c r="R934" s="9">
        <f>IF(F934&lt;=1-Params!$B$7,0,ROUND(_xlfn.GAMMA.INV((F934-(1-Params!$B$7))/Params!$B$7,Params!$B$8,Params!$B$9),3))</f>
        <v/>
      </c>
      <c r="S934" s="9">
        <f>IF(G934&lt;=1-Params!$B$7,0,ROUND((Params!$B$10+Params!$B$11*G934^Params!$B$12)*_xlfn.GAMMA.INV((G934-(1-Params!$B$7))/Params!$B$7,Params!$B$8,Params!$B$9),3))</f>
        <v/>
      </c>
      <c r="T934" s="9">
        <f>IF(H934&lt;=1-Params!$B$4,0,MAX(0.1,ROUND((Params!$B$10+Params!$B$11*H934^Params!$B$12)*_xlfn.GAMMA.INV((H934-(1-Params!$B$4))/Params!$B$4,Params!$B$5,Params!$B$6),1)))</f>
        <v/>
      </c>
      <c r="U934" s="9">
        <f>ROUND(_xlfn.NORM.INV(I934,Params!$B$13,Params!$B$14),1)</f>
        <v/>
      </c>
      <c r="V934" s="9">
        <f>ROUND(_xlfn.NORM.INV(J934,Params!$B$15,Params!$B$16),2)</f>
        <v/>
      </c>
      <c r="W934" s="9">
        <f>ROUND(_xlfn.NORM.INV(K934,Params!$B$13,Params!$B$14),1)</f>
        <v/>
      </c>
      <c r="X934" s="9">
        <f>ROUND(_xlfn.NORM.INV(L934,Params!$B$15,Params!$B$16),2)</f>
        <v/>
      </c>
      <c r="Y934" s="9">
        <f>ROUND(_xlfn.NORM.INV(M934,Params!$B$15,Params!$B$16)+Params!$B$17+Params!$B$18*M934,2)</f>
        <v/>
      </c>
      <c r="Z934" s="9">
        <f>ROUND(_xlfn.NORM.INV(N934,Params!$B$13,Params!$B$14)+Params!$B$17+Params!$B$18*N934,1)</f>
        <v/>
      </c>
    </row>
    <row r="935">
      <c r="A935" s="11" t="n">
        <v>934</v>
      </c>
      <c r="B935" s="12">
        <f>INT((A935-1)/122)+1</f>
        <v/>
      </c>
      <c r="C935" s="13" t="n">
        <v>0.921291</v>
      </c>
      <c r="D935" s="13" t="n">
        <v>0.499716</v>
      </c>
      <c r="E935" s="13" t="n">
        <v>0.719065</v>
      </c>
      <c r="F935" s="13" t="n">
        <v>0.08160000000000001</v>
      </c>
      <c r="G935" s="13" t="n">
        <v>0.829904</v>
      </c>
      <c r="H935" s="13" t="n">
        <v>0.532098</v>
      </c>
      <c r="I935" s="13" t="n">
        <v>0.928166</v>
      </c>
      <c r="J935" s="13" t="n">
        <v>0.354382</v>
      </c>
      <c r="K935" s="13" t="n">
        <v>0.826223</v>
      </c>
      <c r="L935" s="13" t="n">
        <v>0.300196</v>
      </c>
      <c r="M935" s="13" t="n">
        <v>0.784724</v>
      </c>
      <c r="N935" s="13" t="n">
        <v>0.424902</v>
      </c>
      <c r="O935" s="9">
        <f>IF(C935&lt;=1-Params!$B$4,0,MAX(0.1,ROUND(_xlfn.GAMMA.INV((C935-(1-Params!$B$4))/Params!$B$4,Params!$B$5,Params!$B$6),1)))</f>
        <v/>
      </c>
      <c r="P935" s="9">
        <f>IF(D935&lt;=1-Params!$B$7,0,ROUND(_xlfn.GAMMA.INV((D935-(1-Params!$B$7))/Params!$B$7,Params!$B$8,Params!$B$9),3))</f>
        <v/>
      </c>
      <c r="Q935" s="9">
        <f>IF(E935&lt;=1-Params!$B$4,0,MAX(0.1,ROUND(_xlfn.GAMMA.INV((E935-(1-Params!$B$4))/Params!$B$4,Params!$B$5,Params!$B$6),1)))</f>
        <v/>
      </c>
      <c r="R935" s="9">
        <f>IF(F935&lt;=1-Params!$B$7,0,ROUND(_xlfn.GAMMA.INV((F935-(1-Params!$B$7))/Params!$B$7,Params!$B$8,Params!$B$9),3))</f>
        <v/>
      </c>
      <c r="S935" s="9">
        <f>IF(G935&lt;=1-Params!$B$7,0,ROUND((Params!$B$10+Params!$B$11*G935^Params!$B$12)*_xlfn.GAMMA.INV((G935-(1-Params!$B$7))/Params!$B$7,Params!$B$8,Params!$B$9),3))</f>
        <v/>
      </c>
      <c r="T935" s="9">
        <f>IF(H935&lt;=1-Params!$B$4,0,MAX(0.1,ROUND((Params!$B$10+Params!$B$11*H935^Params!$B$12)*_xlfn.GAMMA.INV((H935-(1-Params!$B$4))/Params!$B$4,Params!$B$5,Params!$B$6),1)))</f>
        <v/>
      </c>
      <c r="U935" s="9">
        <f>ROUND(_xlfn.NORM.INV(I935,Params!$B$13,Params!$B$14),1)</f>
        <v/>
      </c>
      <c r="V935" s="9">
        <f>ROUND(_xlfn.NORM.INV(J935,Params!$B$15,Params!$B$16),2)</f>
        <v/>
      </c>
      <c r="W935" s="9">
        <f>ROUND(_xlfn.NORM.INV(K935,Params!$B$13,Params!$B$14),1)</f>
        <v/>
      </c>
      <c r="X935" s="9">
        <f>ROUND(_xlfn.NORM.INV(L935,Params!$B$15,Params!$B$16),2)</f>
        <v/>
      </c>
      <c r="Y935" s="9">
        <f>ROUND(_xlfn.NORM.INV(M935,Params!$B$15,Params!$B$16)+Params!$B$17+Params!$B$18*M935,2)</f>
        <v/>
      </c>
      <c r="Z935" s="9">
        <f>ROUND(_xlfn.NORM.INV(N935,Params!$B$13,Params!$B$14)+Params!$B$17+Params!$B$18*N935,1)</f>
        <v/>
      </c>
    </row>
    <row r="936">
      <c r="A936" s="11" t="n">
        <v>935</v>
      </c>
      <c r="B936" s="12">
        <f>INT((A936-1)/122)+1</f>
        <v/>
      </c>
      <c r="C936" s="13" t="n">
        <v>0.82589</v>
      </c>
      <c r="D936" s="13" t="n">
        <v>0.053941</v>
      </c>
      <c r="E936" s="13" t="n">
        <v>0.434818</v>
      </c>
      <c r="F936" s="13" t="n">
        <v>0.01669</v>
      </c>
      <c r="G936" s="13" t="n">
        <v>0.391901</v>
      </c>
      <c r="H936" s="13" t="n">
        <v>0.305003</v>
      </c>
      <c r="I936" s="13" t="n">
        <v>0.877547</v>
      </c>
      <c r="J936" s="13" t="n">
        <v>0.83099</v>
      </c>
      <c r="K936" s="13" t="n">
        <v>0.846782</v>
      </c>
      <c r="L936" s="13" t="n">
        <v>0.497239</v>
      </c>
      <c r="M936" s="13" t="n">
        <v>0.548772</v>
      </c>
      <c r="N936" s="13" t="n">
        <v>0.336645</v>
      </c>
      <c r="O936" s="9">
        <f>IF(C936&lt;=1-Params!$B$4,0,MAX(0.1,ROUND(_xlfn.GAMMA.INV((C936-(1-Params!$B$4))/Params!$B$4,Params!$B$5,Params!$B$6),1)))</f>
        <v/>
      </c>
      <c r="P936" s="9">
        <f>IF(D936&lt;=1-Params!$B$7,0,ROUND(_xlfn.GAMMA.INV((D936-(1-Params!$B$7))/Params!$B$7,Params!$B$8,Params!$B$9),3))</f>
        <v/>
      </c>
      <c r="Q936" s="9">
        <f>IF(E936&lt;=1-Params!$B$4,0,MAX(0.1,ROUND(_xlfn.GAMMA.INV((E936-(1-Params!$B$4))/Params!$B$4,Params!$B$5,Params!$B$6),1)))</f>
        <v/>
      </c>
      <c r="R936" s="9">
        <f>IF(F936&lt;=1-Params!$B$7,0,ROUND(_xlfn.GAMMA.INV((F936-(1-Params!$B$7))/Params!$B$7,Params!$B$8,Params!$B$9),3))</f>
        <v/>
      </c>
      <c r="S936" s="9">
        <f>IF(G936&lt;=1-Params!$B$7,0,ROUND((Params!$B$10+Params!$B$11*G936^Params!$B$12)*_xlfn.GAMMA.INV((G936-(1-Params!$B$7))/Params!$B$7,Params!$B$8,Params!$B$9),3))</f>
        <v/>
      </c>
      <c r="T936" s="9">
        <f>IF(H936&lt;=1-Params!$B$4,0,MAX(0.1,ROUND((Params!$B$10+Params!$B$11*H936^Params!$B$12)*_xlfn.GAMMA.INV((H936-(1-Params!$B$4))/Params!$B$4,Params!$B$5,Params!$B$6),1)))</f>
        <v/>
      </c>
      <c r="U936" s="9">
        <f>ROUND(_xlfn.NORM.INV(I936,Params!$B$13,Params!$B$14),1)</f>
        <v/>
      </c>
      <c r="V936" s="9">
        <f>ROUND(_xlfn.NORM.INV(J936,Params!$B$15,Params!$B$16),2)</f>
        <v/>
      </c>
      <c r="W936" s="9">
        <f>ROUND(_xlfn.NORM.INV(K936,Params!$B$13,Params!$B$14),1)</f>
        <v/>
      </c>
      <c r="X936" s="9">
        <f>ROUND(_xlfn.NORM.INV(L936,Params!$B$15,Params!$B$16),2)</f>
        <v/>
      </c>
      <c r="Y936" s="9">
        <f>ROUND(_xlfn.NORM.INV(M936,Params!$B$15,Params!$B$16)+Params!$B$17+Params!$B$18*M936,2)</f>
        <v/>
      </c>
      <c r="Z936" s="9">
        <f>ROUND(_xlfn.NORM.INV(N936,Params!$B$13,Params!$B$14)+Params!$B$17+Params!$B$18*N936,1)</f>
        <v/>
      </c>
    </row>
    <row r="937">
      <c r="A937" s="11" t="n">
        <v>936</v>
      </c>
      <c r="B937" s="12">
        <f>INT((A937-1)/122)+1</f>
        <v/>
      </c>
      <c r="C937" s="13" t="n">
        <v>0.36188</v>
      </c>
      <c r="D937" s="13" t="n">
        <v>0.538822</v>
      </c>
      <c r="E937" s="13" t="n">
        <v>0.544678</v>
      </c>
      <c r="F937" s="13" t="n">
        <v>0.429645</v>
      </c>
      <c r="G937" s="13" t="n">
        <v>0.748229</v>
      </c>
      <c r="H937" s="13" t="n">
        <v>0.031408</v>
      </c>
      <c r="I937" s="13" t="n">
        <v>0.812808</v>
      </c>
      <c r="J937" s="13" t="n">
        <v>0.510026</v>
      </c>
      <c r="K937" s="13" t="n">
        <v>0.6527579999999999</v>
      </c>
      <c r="L937" s="13" t="n">
        <v>0.946891</v>
      </c>
      <c r="M937" s="13" t="n">
        <v>0.398135</v>
      </c>
      <c r="N937" s="13" t="n">
        <v>0.537276</v>
      </c>
      <c r="O937" s="9">
        <f>IF(C937&lt;=1-Params!$B$4,0,MAX(0.1,ROUND(_xlfn.GAMMA.INV((C937-(1-Params!$B$4))/Params!$B$4,Params!$B$5,Params!$B$6),1)))</f>
        <v/>
      </c>
      <c r="P937" s="9">
        <f>IF(D937&lt;=1-Params!$B$7,0,ROUND(_xlfn.GAMMA.INV((D937-(1-Params!$B$7))/Params!$B$7,Params!$B$8,Params!$B$9),3))</f>
        <v/>
      </c>
      <c r="Q937" s="9">
        <f>IF(E937&lt;=1-Params!$B$4,0,MAX(0.1,ROUND(_xlfn.GAMMA.INV((E937-(1-Params!$B$4))/Params!$B$4,Params!$B$5,Params!$B$6),1)))</f>
        <v/>
      </c>
      <c r="R937" s="9">
        <f>IF(F937&lt;=1-Params!$B$7,0,ROUND(_xlfn.GAMMA.INV((F937-(1-Params!$B$7))/Params!$B$7,Params!$B$8,Params!$B$9),3))</f>
        <v/>
      </c>
      <c r="S937" s="9">
        <f>IF(G937&lt;=1-Params!$B$7,0,ROUND((Params!$B$10+Params!$B$11*G937^Params!$B$12)*_xlfn.GAMMA.INV((G937-(1-Params!$B$7))/Params!$B$7,Params!$B$8,Params!$B$9),3))</f>
        <v/>
      </c>
      <c r="T937" s="9">
        <f>IF(H937&lt;=1-Params!$B$4,0,MAX(0.1,ROUND((Params!$B$10+Params!$B$11*H937^Params!$B$12)*_xlfn.GAMMA.INV((H937-(1-Params!$B$4))/Params!$B$4,Params!$B$5,Params!$B$6),1)))</f>
        <v/>
      </c>
      <c r="U937" s="9">
        <f>ROUND(_xlfn.NORM.INV(I937,Params!$B$13,Params!$B$14),1)</f>
        <v/>
      </c>
      <c r="V937" s="9">
        <f>ROUND(_xlfn.NORM.INV(J937,Params!$B$15,Params!$B$16),2)</f>
        <v/>
      </c>
      <c r="W937" s="9">
        <f>ROUND(_xlfn.NORM.INV(K937,Params!$B$13,Params!$B$14),1)</f>
        <v/>
      </c>
      <c r="X937" s="9">
        <f>ROUND(_xlfn.NORM.INV(L937,Params!$B$15,Params!$B$16),2)</f>
        <v/>
      </c>
      <c r="Y937" s="9">
        <f>ROUND(_xlfn.NORM.INV(M937,Params!$B$15,Params!$B$16)+Params!$B$17+Params!$B$18*M937,2)</f>
        <v/>
      </c>
      <c r="Z937" s="9">
        <f>ROUND(_xlfn.NORM.INV(N937,Params!$B$13,Params!$B$14)+Params!$B$17+Params!$B$18*N937,1)</f>
        <v/>
      </c>
    </row>
    <row r="938">
      <c r="A938" s="11" t="n">
        <v>937</v>
      </c>
      <c r="B938" s="12">
        <f>INT((A938-1)/122)+1</f>
        <v/>
      </c>
      <c r="C938" s="13" t="n">
        <v>0.434334</v>
      </c>
      <c r="D938" s="13" t="n">
        <v>0.100496</v>
      </c>
      <c r="E938" s="13" t="n">
        <v>0.329891</v>
      </c>
      <c r="F938" s="13" t="n">
        <v>0.735801</v>
      </c>
      <c r="G938" s="13" t="n">
        <v>0.320706</v>
      </c>
      <c r="H938" s="13" t="n">
        <v>0.014139</v>
      </c>
      <c r="I938" s="13" t="n">
        <v>0.429523</v>
      </c>
      <c r="J938" s="13" t="n">
        <v>0.7024629999999999</v>
      </c>
      <c r="K938" s="13" t="n">
        <v>0.62185</v>
      </c>
      <c r="L938" s="13" t="n">
        <v>0.950446</v>
      </c>
      <c r="M938" s="13" t="n">
        <v>0.522906</v>
      </c>
      <c r="N938" s="13" t="n">
        <v>0.415126</v>
      </c>
      <c r="O938" s="9">
        <f>IF(C938&lt;=1-Params!$B$4,0,MAX(0.1,ROUND(_xlfn.GAMMA.INV((C938-(1-Params!$B$4))/Params!$B$4,Params!$B$5,Params!$B$6),1)))</f>
        <v/>
      </c>
      <c r="P938" s="9">
        <f>IF(D938&lt;=1-Params!$B$7,0,ROUND(_xlfn.GAMMA.INV((D938-(1-Params!$B$7))/Params!$B$7,Params!$B$8,Params!$B$9),3))</f>
        <v/>
      </c>
      <c r="Q938" s="9">
        <f>IF(E938&lt;=1-Params!$B$4,0,MAX(0.1,ROUND(_xlfn.GAMMA.INV((E938-(1-Params!$B$4))/Params!$B$4,Params!$B$5,Params!$B$6),1)))</f>
        <v/>
      </c>
      <c r="R938" s="9">
        <f>IF(F938&lt;=1-Params!$B$7,0,ROUND(_xlfn.GAMMA.INV((F938-(1-Params!$B$7))/Params!$B$7,Params!$B$8,Params!$B$9),3))</f>
        <v/>
      </c>
      <c r="S938" s="9">
        <f>IF(G938&lt;=1-Params!$B$7,0,ROUND((Params!$B$10+Params!$B$11*G938^Params!$B$12)*_xlfn.GAMMA.INV((G938-(1-Params!$B$7))/Params!$B$7,Params!$B$8,Params!$B$9),3))</f>
        <v/>
      </c>
      <c r="T938" s="9">
        <f>IF(H938&lt;=1-Params!$B$4,0,MAX(0.1,ROUND((Params!$B$10+Params!$B$11*H938^Params!$B$12)*_xlfn.GAMMA.INV((H938-(1-Params!$B$4))/Params!$B$4,Params!$B$5,Params!$B$6),1)))</f>
        <v/>
      </c>
      <c r="U938" s="9">
        <f>ROUND(_xlfn.NORM.INV(I938,Params!$B$13,Params!$B$14),1)</f>
        <v/>
      </c>
      <c r="V938" s="9">
        <f>ROUND(_xlfn.NORM.INV(J938,Params!$B$15,Params!$B$16),2)</f>
        <v/>
      </c>
      <c r="W938" s="9">
        <f>ROUND(_xlfn.NORM.INV(K938,Params!$B$13,Params!$B$14),1)</f>
        <v/>
      </c>
      <c r="X938" s="9">
        <f>ROUND(_xlfn.NORM.INV(L938,Params!$B$15,Params!$B$16),2)</f>
        <v/>
      </c>
      <c r="Y938" s="9">
        <f>ROUND(_xlfn.NORM.INV(M938,Params!$B$15,Params!$B$16)+Params!$B$17+Params!$B$18*M938,2)</f>
        <v/>
      </c>
      <c r="Z938" s="9">
        <f>ROUND(_xlfn.NORM.INV(N938,Params!$B$13,Params!$B$14)+Params!$B$17+Params!$B$18*N938,1)</f>
        <v/>
      </c>
    </row>
    <row r="939">
      <c r="A939" s="11" t="n">
        <v>938</v>
      </c>
      <c r="B939" s="12">
        <f>INT((A939-1)/122)+1</f>
        <v/>
      </c>
      <c r="C939" s="13" t="n">
        <v>0.915052</v>
      </c>
      <c r="D939" s="13" t="n">
        <v>0.052038</v>
      </c>
      <c r="E939" s="13" t="n">
        <v>0.796021</v>
      </c>
      <c r="F939" s="13" t="n">
        <v>0.316542</v>
      </c>
      <c r="G939" s="13" t="n">
        <v>0.274401</v>
      </c>
      <c r="H939" s="13" t="n">
        <v>0.297056</v>
      </c>
      <c r="I939" s="13" t="n">
        <v>0.51439</v>
      </c>
      <c r="J939" s="13" t="n">
        <v>0.76392</v>
      </c>
      <c r="K939" s="13" t="n">
        <v>0.543019</v>
      </c>
      <c r="L939" s="13" t="n">
        <v>0.954545</v>
      </c>
      <c r="M939" s="13" t="n">
        <v>0.735606</v>
      </c>
      <c r="N939" s="13" t="n">
        <v>0.722702</v>
      </c>
      <c r="O939" s="9">
        <f>IF(C939&lt;=1-Params!$B$4,0,MAX(0.1,ROUND(_xlfn.GAMMA.INV((C939-(1-Params!$B$4))/Params!$B$4,Params!$B$5,Params!$B$6),1)))</f>
        <v/>
      </c>
      <c r="P939" s="9">
        <f>IF(D939&lt;=1-Params!$B$7,0,ROUND(_xlfn.GAMMA.INV((D939-(1-Params!$B$7))/Params!$B$7,Params!$B$8,Params!$B$9),3))</f>
        <v/>
      </c>
      <c r="Q939" s="9">
        <f>IF(E939&lt;=1-Params!$B$4,0,MAX(0.1,ROUND(_xlfn.GAMMA.INV((E939-(1-Params!$B$4))/Params!$B$4,Params!$B$5,Params!$B$6),1)))</f>
        <v/>
      </c>
      <c r="R939" s="9">
        <f>IF(F939&lt;=1-Params!$B$7,0,ROUND(_xlfn.GAMMA.INV((F939-(1-Params!$B$7))/Params!$B$7,Params!$B$8,Params!$B$9),3))</f>
        <v/>
      </c>
      <c r="S939" s="9">
        <f>IF(G939&lt;=1-Params!$B$7,0,ROUND((Params!$B$10+Params!$B$11*G939^Params!$B$12)*_xlfn.GAMMA.INV((G939-(1-Params!$B$7))/Params!$B$7,Params!$B$8,Params!$B$9),3))</f>
        <v/>
      </c>
      <c r="T939" s="9">
        <f>IF(H939&lt;=1-Params!$B$4,0,MAX(0.1,ROUND((Params!$B$10+Params!$B$11*H939^Params!$B$12)*_xlfn.GAMMA.INV((H939-(1-Params!$B$4))/Params!$B$4,Params!$B$5,Params!$B$6),1)))</f>
        <v/>
      </c>
      <c r="U939" s="9">
        <f>ROUND(_xlfn.NORM.INV(I939,Params!$B$13,Params!$B$14),1)</f>
        <v/>
      </c>
      <c r="V939" s="9">
        <f>ROUND(_xlfn.NORM.INV(J939,Params!$B$15,Params!$B$16),2)</f>
        <v/>
      </c>
      <c r="W939" s="9">
        <f>ROUND(_xlfn.NORM.INV(K939,Params!$B$13,Params!$B$14),1)</f>
        <v/>
      </c>
      <c r="X939" s="9">
        <f>ROUND(_xlfn.NORM.INV(L939,Params!$B$15,Params!$B$16),2)</f>
        <v/>
      </c>
      <c r="Y939" s="9">
        <f>ROUND(_xlfn.NORM.INV(M939,Params!$B$15,Params!$B$16)+Params!$B$17+Params!$B$18*M939,2)</f>
        <v/>
      </c>
      <c r="Z939" s="9">
        <f>ROUND(_xlfn.NORM.INV(N939,Params!$B$13,Params!$B$14)+Params!$B$17+Params!$B$18*N939,1)</f>
        <v/>
      </c>
    </row>
    <row r="940">
      <c r="A940" s="11" t="n">
        <v>939</v>
      </c>
      <c r="B940" s="12">
        <f>INT((A940-1)/122)+1</f>
        <v/>
      </c>
      <c r="C940" s="13" t="n">
        <v>0.380332</v>
      </c>
      <c r="D940" s="13" t="n">
        <v>0.548772</v>
      </c>
      <c r="E940" s="13" t="n">
        <v>0.103962</v>
      </c>
      <c r="F940" s="13" t="n">
        <v>0.479515</v>
      </c>
      <c r="G940" s="13" t="n">
        <v>0.762185</v>
      </c>
      <c r="H940" s="13" t="n">
        <v>0.101334</v>
      </c>
      <c r="I940" s="13" t="n">
        <v>0.670168</v>
      </c>
      <c r="J940" s="13" t="n">
        <v>0.931664</v>
      </c>
      <c r="K940" s="13" t="n">
        <v>0.817408</v>
      </c>
      <c r="L940" s="13" t="n">
        <v>0.924307</v>
      </c>
      <c r="M940" s="13" t="n">
        <v>0.832575</v>
      </c>
      <c r="N940" s="13" t="n">
        <v>0.693686</v>
      </c>
      <c r="O940" s="9">
        <f>IF(C940&lt;=1-Params!$B$4,0,MAX(0.1,ROUND(_xlfn.GAMMA.INV((C940-(1-Params!$B$4))/Params!$B$4,Params!$B$5,Params!$B$6),1)))</f>
        <v/>
      </c>
      <c r="P940" s="9">
        <f>IF(D940&lt;=1-Params!$B$7,0,ROUND(_xlfn.GAMMA.INV((D940-(1-Params!$B$7))/Params!$B$7,Params!$B$8,Params!$B$9),3))</f>
        <v/>
      </c>
      <c r="Q940" s="9">
        <f>IF(E940&lt;=1-Params!$B$4,0,MAX(0.1,ROUND(_xlfn.GAMMA.INV((E940-(1-Params!$B$4))/Params!$B$4,Params!$B$5,Params!$B$6),1)))</f>
        <v/>
      </c>
      <c r="R940" s="9">
        <f>IF(F940&lt;=1-Params!$B$7,0,ROUND(_xlfn.GAMMA.INV((F940-(1-Params!$B$7))/Params!$B$7,Params!$B$8,Params!$B$9),3))</f>
        <v/>
      </c>
      <c r="S940" s="9">
        <f>IF(G940&lt;=1-Params!$B$7,0,ROUND((Params!$B$10+Params!$B$11*G940^Params!$B$12)*_xlfn.GAMMA.INV((G940-(1-Params!$B$7))/Params!$B$7,Params!$B$8,Params!$B$9),3))</f>
        <v/>
      </c>
      <c r="T940" s="9">
        <f>IF(H940&lt;=1-Params!$B$4,0,MAX(0.1,ROUND((Params!$B$10+Params!$B$11*H940^Params!$B$12)*_xlfn.GAMMA.INV((H940-(1-Params!$B$4))/Params!$B$4,Params!$B$5,Params!$B$6),1)))</f>
        <v/>
      </c>
      <c r="U940" s="9">
        <f>ROUND(_xlfn.NORM.INV(I940,Params!$B$13,Params!$B$14),1)</f>
        <v/>
      </c>
      <c r="V940" s="9">
        <f>ROUND(_xlfn.NORM.INV(J940,Params!$B$15,Params!$B$16),2)</f>
        <v/>
      </c>
      <c r="W940" s="9">
        <f>ROUND(_xlfn.NORM.INV(K940,Params!$B$13,Params!$B$14),1)</f>
        <v/>
      </c>
      <c r="X940" s="9">
        <f>ROUND(_xlfn.NORM.INV(L940,Params!$B$15,Params!$B$16),2)</f>
        <v/>
      </c>
      <c r="Y940" s="9">
        <f>ROUND(_xlfn.NORM.INV(M940,Params!$B$15,Params!$B$16)+Params!$B$17+Params!$B$18*M940,2)</f>
        <v/>
      </c>
      <c r="Z940" s="9">
        <f>ROUND(_xlfn.NORM.INV(N940,Params!$B$13,Params!$B$14)+Params!$B$17+Params!$B$18*N940,1)</f>
        <v/>
      </c>
    </row>
    <row r="941">
      <c r="A941" s="11" t="n">
        <v>940</v>
      </c>
      <c r="B941" s="12">
        <f>INT((A941-1)/122)+1</f>
        <v/>
      </c>
      <c r="C941" s="13" t="n">
        <v>0.209647</v>
      </c>
      <c r="D941" s="13" t="n">
        <v>0.217414</v>
      </c>
      <c r="E941" s="13" t="n">
        <v>0.476387</v>
      </c>
      <c r="F941" s="13" t="n">
        <v>0.265585</v>
      </c>
      <c r="G941" s="13" t="n">
        <v>0.171014</v>
      </c>
      <c r="H941" s="13" t="n">
        <v>0.886085</v>
      </c>
      <c r="I941" s="13" t="n">
        <v>0.860291</v>
      </c>
      <c r="J941" s="13" t="n">
        <v>0.633968</v>
      </c>
      <c r="K941" s="13" t="n">
        <v>0.878364</v>
      </c>
      <c r="L941" s="13" t="n">
        <v>0.852834</v>
      </c>
      <c r="M941" s="13" t="n">
        <v>0.703062</v>
      </c>
      <c r="N941" s="13" t="n">
        <v>0.462571</v>
      </c>
      <c r="O941" s="9">
        <f>IF(C941&lt;=1-Params!$B$4,0,MAX(0.1,ROUND(_xlfn.GAMMA.INV((C941-(1-Params!$B$4))/Params!$B$4,Params!$B$5,Params!$B$6),1)))</f>
        <v/>
      </c>
      <c r="P941" s="9">
        <f>IF(D941&lt;=1-Params!$B$7,0,ROUND(_xlfn.GAMMA.INV((D941-(1-Params!$B$7))/Params!$B$7,Params!$B$8,Params!$B$9),3))</f>
        <v/>
      </c>
      <c r="Q941" s="9">
        <f>IF(E941&lt;=1-Params!$B$4,0,MAX(0.1,ROUND(_xlfn.GAMMA.INV((E941-(1-Params!$B$4))/Params!$B$4,Params!$B$5,Params!$B$6),1)))</f>
        <v/>
      </c>
      <c r="R941" s="9">
        <f>IF(F941&lt;=1-Params!$B$7,0,ROUND(_xlfn.GAMMA.INV((F941-(1-Params!$B$7))/Params!$B$7,Params!$B$8,Params!$B$9),3))</f>
        <v/>
      </c>
      <c r="S941" s="9">
        <f>IF(G941&lt;=1-Params!$B$7,0,ROUND((Params!$B$10+Params!$B$11*G941^Params!$B$12)*_xlfn.GAMMA.INV((G941-(1-Params!$B$7))/Params!$B$7,Params!$B$8,Params!$B$9),3))</f>
        <v/>
      </c>
      <c r="T941" s="9">
        <f>IF(H941&lt;=1-Params!$B$4,0,MAX(0.1,ROUND((Params!$B$10+Params!$B$11*H941^Params!$B$12)*_xlfn.GAMMA.INV((H941-(1-Params!$B$4))/Params!$B$4,Params!$B$5,Params!$B$6),1)))</f>
        <v/>
      </c>
      <c r="U941" s="9">
        <f>ROUND(_xlfn.NORM.INV(I941,Params!$B$13,Params!$B$14),1)</f>
        <v/>
      </c>
      <c r="V941" s="9">
        <f>ROUND(_xlfn.NORM.INV(J941,Params!$B$15,Params!$B$16),2)</f>
        <v/>
      </c>
      <c r="W941" s="9">
        <f>ROUND(_xlfn.NORM.INV(K941,Params!$B$13,Params!$B$14),1)</f>
        <v/>
      </c>
      <c r="X941" s="9">
        <f>ROUND(_xlfn.NORM.INV(L941,Params!$B$15,Params!$B$16),2)</f>
        <v/>
      </c>
      <c r="Y941" s="9">
        <f>ROUND(_xlfn.NORM.INV(M941,Params!$B$15,Params!$B$16)+Params!$B$17+Params!$B$18*M941,2)</f>
        <v/>
      </c>
      <c r="Z941" s="9">
        <f>ROUND(_xlfn.NORM.INV(N941,Params!$B$13,Params!$B$14)+Params!$B$17+Params!$B$18*N941,1)</f>
        <v/>
      </c>
    </row>
    <row r="942">
      <c r="A942" s="11" t="n">
        <v>941</v>
      </c>
      <c r="B942" s="12">
        <f>INT((A942-1)/122)+1</f>
        <v/>
      </c>
      <c r="C942" s="13" t="n">
        <v>0.230929</v>
      </c>
      <c r="D942" s="13" t="n">
        <v>0.354163</v>
      </c>
      <c r="E942" s="13" t="n">
        <v>0.544389</v>
      </c>
      <c r="F942" s="13" t="n">
        <v>0.09223199999999999</v>
      </c>
      <c r="G942" s="13" t="n">
        <v>0.812478</v>
      </c>
      <c r="H942" s="13" t="n">
        <v>0.083066</v>
      </c>
      <c r="I942" s="13" t="n">
        <v>0.641266</v>
      </c>
      <c r="J942" s="13" t="n">
        <v>0.5981340000000001</v>
      </c>
      <c r="K942" s="13" t="n">
        <v>0.8952290000000001</v>
      </c>
      <c r="L942" s="13" t="n">
        <v>0.59273</v>
      </c>
      <c r="M942" s="13" t="n">
        <v>0.109297</v>
      </c>
      <c r="N942" s="13" t="n">
        <v>0.364308</v>
      </c>
      <c r="O942" s="9">
        <f>IF(C942&lt;=1-Params!$B$4,0,MAX(0.1,ROUND(_xlfn.GAMMA.INV((C942-(1-Params!$B$4))/Params!$B$4,Params!$B$5,Params!$B$6),1)))</f>
        <v/>
      </c>
      <c r="P942" s="9">
        <f>IF(D942&lt;=1-Params!$B$7,0,ROUND(_xlfn.GAMMA.INV((D942-(1-Params!$B$7))/Params!$B$7,Params!$B$8,Params!$B$9),3))</f>
        <v/>
      </c>
      <c r="Q942" s="9">
        <f>IF(E942&lt;=1-Params!$B$4,0,MAX(0.1,ROUND(_xlfn.GAMMA.INV((E942-(1-Params!$B$4))/Params!$B$4,Params!$B$5,Params!$B$6),1)))</f>
        <v/>
      </c>
      <c r="R942" s="9">
        <f>IF(F942&lt;=1-Params!$B$7,0,ROUND(_xlfn.GAMMA.INV((F942-(1-Params!$B$7))/Params!$B$7,Params!$B$8,Params!$B$9),3))</f>
        <v/>
      </c>
      <c r="S942" s="9">
        <f>IF(G942&lt;=1-Params!$B$7,0,ROUND((Params!$B$10+Params!$B$11*G942^Params!$B$12)*_xlfn.GAMMA.INV((G942-(1-Params!$B$7))/Params!$B$7,Params!$B$8,Params!$B$9),3))</f>
        <v/>
      </c>
      <c r="T942" s="9">
        <f>IF(H942&lt;=1-Params!$B$4,0,MAX(0.1,ROUND((Params!$B$10+Params!$B$11*H942^Params!$B$12)*_xlfn.GAMMA.INV((H942-(1-Params!$B$4))/Params!$B$4,Params!$B$5,Params!$B$6),1)))</f>
        <v/>
      </c>
      <c r="U942" s="9">
        <f>ROUND(_xlfn.NORM.INV(I942,Params!$B$13,Params!$B$14),1)</f>
        <v/>
      </c>
      <c r="V942" s="9">
        <f>ROUND(_xlfn.NORM.INV(J942,Params!$B$15,Params!$B$16),2)</f>
        <v/>
      </c>
      <c r="W942" s="9">
        <f>ROUND(_xlfn.NORM.INV(K942,Params!$B$13,Params!$B$14),1)</f>
        <v/>
      </c>
      <c r="X942" s="9">
        <f>ROUND(_xlfn.NORM.INV(L942,Params!$B$15,Params!$B$16),2)</f>
        <v/>
      </c>
      <c r="Y942" s="9">
        <f>ROUND(_xlfn.NORM.INV(M942,Params!$B$15,Params!$B$16)+Params!$B$17+Params!$B$18*M942,2)</f>
        <v/>
      </c>
      <c r="Z942" s="9">
        <f>ROUND(_xlfn.NORM.INV(N942,Params!$B$13,Params!$B$14)+Params!$B$17+Params!$B$18*N942,1)</f>
        <v/>
      </c>
    </row>
    <row r="943">
      <c r="A943" s="11" t="n">
        <v>942</v>
      </c>
      <c r="B943" s="12">
        <f>INT((A943-1)/122)+1</f>
        <v/>
      </c>
      <c r="C943" s="13" t="n">
        <v>0.655563</v>
      </c>
      <c r="D943" s="13" t="n">
        <v>0.115534</v>
      </c>
      <c r="E943" s="13" t="n">
        <v>0.760145</v>
      </c>
      <c r="F943" s="13" t="n">
        <v>0.63633</v>
      </c>
      <c r="G943" s="13" t="n">
        <v>0.59992</v>
      </c>
      <c r="H943" s="13" t="n">
        <v>0.005371</v>
      </c>
      <c r="I943" s="13" t="n">
        <v>0.783019</v>
      </c>
      <c r="J943" s="13" t="n">
        <v>0.148859</v>
      </c>
      <c r="K943" s="13" t="n">
        <v>0.4917</v>
      </c>
      <c r="L943" s="13" t="n">
        <v>0.5206229999999999</v>
      </c>
      <c r="M943" s="13" t="n">
        <v>0.285309</v>
      </c>
      <c r="N943" s="13" t="n">
        <v>0.038383</v>
      </c>
      <c r="O943" s="9">
        <f>IF(C943&lt;=1-Params!$B$4,0,MAX(0.1,ROUND(_xlfn.GAMMA.INV((C943-(1-Params!$B$4))/Params!$B$4,Params!$B$5,Params!$B$6),1)))</f>
        <v/>
      </c>
      <c r="P943" s="9">
        <f>IF(D943&lt;=1-Params!$B$7,0,ROUND(_xlfn.GAMMA.INV((D943-(1-Params!$B$7))/Params!$B$7,Params!$B$8,Params!$B$9),3))</f>
        <v/>
      </c>
      <c r="Q943" s="9">
        <f>IF(E943&lt;=1-Params!$B$4,0,MAX(0.1,ROUND(_xlfn.GAMMA.INV((E943-(1-Params!$B$4))/Params!$B$4,Params!$B$5,Params!$B$6),1)))</f>
        <v/>
      </c>
      <c r="R943" s="9">
        <f>IF(F943&lt;=1-Params!$B$7,0,ROUND(_xlfn.GAMMA.INV((F943-(1-Params!$B$7))/Params!$B$7,Params!$B$8,Params!$B$9),3))</f>
        <v/>
      </c>
      <c r="S943" s="9">
        <f>IF(G943&lt;=1-Params!$B$7,0,ROUND((Params!$B$10+Params!$B$11*G943^Params!$B$12)*_xlfn.GAMMA.INV((G943-(1-Params!$B$7))/Params!$B$7,Params!$B$8,Params!$B$9),3))</f>
        <v/>
      </c>
      <c r="T943" s="9">
        <f>IF(H943&lt;=1-Params!$B$4,0,MAX(0.1,ROUND((Params!$B$10+Params!$B$11*H943^Params!$B$12)*_xlfn.GAMMA.INV((H943-(1-Params!$B$4))/Params!$B$4,Params!$B$5,Params!$B$6),1)))</f>
        <v/>
      </c>
      <c r="U943" s="9">
        <f>ROUND(_xlfn.NORM.INV(I943,Params!$B$13,Params!$B$14),1)</f>
        <v/>
      </c>
      <c r="V943" s="9">
        <f>ROUND(_xlfn.NORM.INV(J943,Params!$B$15,Params!$B$16),2)</f>
        <v/>
      </c>
      <c r="W943" s="9">
        <f>ROUND(_xlfn.NORM.INV(K943,Params!$B$13,Params!$B$14),1)</f>
        <v/>
      </c>
      <c r="X943" s="9">
        <f>ROUND(_xlfn.NORM.INV(L943,Params!$B$15,Params!$B$16),2)</f>
        <v/>
      </c>
      <c r="Y943" s="9">
        <f>ROUND(_xlfn.NORM.INV(M943,Params!$B$15,Params!$B$16)+Params!$B$17+Params!$B$18*M943,2)</f>
        <v/>
      </c>
      <c r="Z943" s="9">
        <f>ROUND(_xlfn.NORM.INV(N943,Params!$B$13,Params!$B$14)+Params!$B$17+Params!$B$18*N943,1)</f>
        <v/>
      </c>
    </row>
    <row r="944">
      <c r="A944" s="11" t="n">
        <v>943</v>
      </c>
      <c r="B944" s="12">
        <f>INT((A944-1)/122)+1</f>
        <v/>
      </c>
      <c r="C944" s="13" t="n">
        <v>0.820925</v>
      </c>
      <c r="D944" s="13" t="n">
        <v>0.559328</v>
      </c>
      <c r="E944" s="13" t="n">
        <v>0.142354</v>
      </c>
      <c r="F944" s="13" t="n">
        <v>0.711904</v>
      </c>
      <c r="G944" s="13" t="n">
        <v>0.32363</v>
      </c>
      <c r="H944" s="13" t="n">
        <v>0.159948</v>
      </c>
      <c r="I944" s="13" t="n">
        <v>0.918478</v>
      </c>
      <c r="J944" s="13" t="n">
        <v>0.342318</v>
      </c>
      <c r="K944" s="13" t="n">
        <v>0.185475</v>
      </c>
      <c r="L944" s="13" t="n">
        <v>0.128458</v>
      </c>
      <c r="M944" s="13" t="n">
        <v>0.510147</v>
      </c>
      <c r="N944" s="13" t="n">
        <v>0.191022</v>
      </c>
      <c r="O944" s="9">
        <f>IF(C944&lt;=1-Params!$B$4,0,MAX(0.1,ROUND(_xlfn.GAMMA.INV((C944-(1-Params!$B$4))/Params!$B$4,Params!$B$5,Params!$B$6),1)))</f>
        <v/>
      </c>
      <c r="P944" s="9">
        <f>IF(D944&lt;=1-Params!$B$7,0,ROUND(_xlfn.GAMMA.INV((D944-(1-Params!$B$7))/Params!$B$7,Params!$B$8,Params!$B$9),3))</f>
        <v/>
      </c>
      <c r="Q944" s="9">
        <f>IF(E944&lt;=1-Params!$B$4,0,MAX(0.1,ROUND(_xlfn.GAMMA.INV((E944-(1-Params!$B$4))/Params!$B$4,Params!$B$5,Params!$B$6),1)))</f>
        <v/>
      </c>
      <c r="R944" s="9">
        <f>IF(F944&lt;=1-Params!$B$7,0,ROUND(_xlfn.GAMMA.INV((F944-(1-Params!$B$7))/Params!$B$7,Params!$B$8,Params!$B$9),3))</f>
        <v/>
      </c>
      <c r="S944" s="9">
        <f>IF(G944&lt;=1-Params!$B$7,0,ROUND((Params!$B$10+Params!$B$11*G944^Params!$B$12)*_xlfn.GAMMA.INV((G944-(1-Params!$B$7))/Params!$B$7,Params!$B$8,Params!$B$9),3))</f>
        <v/>
      </c>
      <c r="T944" s="9">
        <f>IF(H944&lt;=1-Params!$B$4,0,MAX(0.1,ROUND((Params!$B$10+Params!$B$11*H944^Params!$B$12)*_xlfn.GAMMA.INV((H944-(1-Params!$B$4))/Params!$B$4,Params!$B$5,Params!$B$6),1)))</f>
        <v/>
      </c>
      <c r="U944" s="9">
        <f>ROUND(_xlfn.NORM.INV(I944,Params!$B$13,Params!$B$14),1)</f>
        <v/>
      </c>
      <c r="V944" s="9">
        <f>ROUND(_xlfn.NORM.INV(J944,Params!$B$15,Params!$B$16),2)</f>
        <v/>
      </c>
      <c r="W944" s="9">
        <f>ROUND(_xlfn.NORM.INV(K944,Params!$B$13,Params!$B$14),1)</f>
        <v/>
      </c>
      <c r="X944" s="9">
        <f>ROUND(_xlfn.NORM.INV(L944,Params!$B$15,Params!$B$16),2)</f>
        <v/>
      </c>
      <c r="Y944" s="9">
        <f>ROUND(_xlfn.NORM.INV(M944,Params!$B$15,Params!$B$16)+Params!$B$17+Params!$B$18*M944,2)</f>
        <v/>
      </c>
      <c r="Z944" s="9">
        <f>ROUND(_xlfn.NORM.INV(N944,Params!$B$13,Params!$B$14)+Params!$B$17+Params!$B$18*N944,1)</f>
        <v/>
      </c>
    </row>
    <row r="945">
      <c r="A945" s="11" t="n">
        <v>944</v>
      </c>
      <c r="B945" s="12">
        <f>INT((A945-1)/122)+1</f>
        <v/>
      </c>
      <c r="C945" s="13" t="n">
        <v>0.182388</v>
      </c>
      <c r="D945" s="13" t="n">
        <v>0.071937</v>
      </c>
      <c r="E945" s="13" t="n">
        <v>0.072075</v>
      </c>
      <c r="F945" s="13" t="n">
        <v>0.07882</v>
      </c>
      <c r="G945" s="13" t="n">
        <v>0.166495</v>
      </c>
      <c r="H945" s="13" t="n">
        <v>0.174092</v>
      </c>
      <c r="I945" s="13" t="n">
        <v>0.675047</v>
      </c>
      <c r="J945" s="13" t="n">
        <v>0.38463</v>
      </c>
      <c r="K945" s="13" t="n">
        <v>0.113386</v>
      </c>
      <c r="L945" s="13" t="n">
        <v>0.07866099999999999</v>
      </c>
      <c r="M945" s="13" t="n">
        <v>0.7246359999999999</v>
      </c>
      <c r="N945" s="13" t="n">
        <v>0.028564</v>
      </c>
      <c r="O945" s="9">
        <f>IF(C945&lt;=1-Params!$B$4,0,MAX(0.1,ROUND(_xlfn.GAMMA.INV((C945-(1-Params!$B$4))/Params!$B$4,Params!$B$5,Params!$B$6),1)))</f>
        <v/>
      </c>
      <c r="P945" s="9">
        <f>IF(D945&lt;=1-Params!$B$7,0,ROUND(_xlfn.GAMMA.INV((D945-(1-Params!$B$7))/Params!$B$7,Params!$B$8,Params!$B$9),3))</f>
        <v/>
      </c>
      <c r="Q945" s="9">
        <f>IF(E945&lt;=1-Params!$B$4,0,MAX(0.1,ROUND(_xlfn.GAMMA.INV((E945-(1-Params!$B$4))/Params!$B$4,Params!$B$5,Params!$B$6),1)))</f>
        <v/>
      </c>
      <c r="R945" s="9">
        <f>IF(F945&lt;=1-Params!$B$7,0,ROUND(_xlfn.GAMMA.INV((F945-(1-Params!$B$7))/Params!$B$7,Params!$B$8,Params!$B$9),3))</f>
        <v/>
      </c>
      <c r="S945" s="9">
        <f>IF(G945&lt;=1-Params!$B$7,0,ROUND((Params!$B$10+Params!$B$11*G945^Params!$B$12)*_xlfn.GAMMA.INV((G945-(1-Params!$B$7))/Params!$B$7,Params!$B$8,Params!$B$9),3))</f>
        <v/>
      </c>
      <c r="T945" s="9">
        <f>IF(H945&lt;=1-Params!$B$4,0,MAX(0.1,ROUND((Params!$B$10+Params!$B$11*H945^Params!$B$12)*_xlfn.GAMMA.INV((H945-(1-Params!$B$4))/Params!$B$4,Params!$B$5,Params!$B$6),1)))</f>
        <v/>
      </c>
      <c r="U945" s="9">
        <f>ROUND(_xlfn.NORM.INV(I945,Params!$B$13,Params!$B$14),1)</f>
        <v/>
      </c>
      <c r="V945" s="9">
        <f>ROUND(_xlfn.NORM.INV(J945,Params!$B$15,Params!$B$16),2)</f>
        <v/>
      </c>
      <c r="W945" s="9">
        <f>ROUND(_xlfn.NORM.INV(K945,Params!$B$13,Params!$B$14),1)</f>
        <v/>
      </c>
      <c r="X945" s="9">
        <f>ROUND(_xlfn.NORM.INV(L945,Params!$B$15,Params!$B$16),2)</f>
        <v/>
      </c>
      <c r="Y945" s="9">
        <f>ROUND(_xlfn.NORM.INV(M945,Params!$B$15,Params!$B$16)+Params!$B$17+Params!$B$18*M945,2)</f>
        <v/>
      </c>
      <c r="Z945" s="9">
        <f>ROUND(_xlfn.NORM.INV(N945,Params!$B$13,Params!$B$14)+Params!$B$17+Params!$B$18*N945,1)</f>
        <v/>
      </c>
    </row>
    <row r="946">
      <c r="A946" s="11" t="n">
        <v>945</v>
      </c>
      <c r="B946" s="12">
        <f>INT((A946-1)/122)+1</f>
        <v/>
      </c>
      <c r="C946" s="13" t="n">
        <v>0.286361</v>
      </c>
      <c r="D946" s="13" t="n">
        <v>0.146893</v>
      </c>
      <c r="E946" s="13" t="n">
        <v>0.047648</v>
      </c>
      <c r="F946" s="13" t="n">
        <v>0.376448</v>
      </c>
      <c r="G946" s="13" t="n">
        <v>0.108926</v>
      </c>
      <c r="H946" s="13" t="n">
        <v>0.275238</v>
      </c>
      <c r="I946" s="13" t="n">
        <v>0.869957</v>
      </c>
      <c r="J946" s="13" t="n">
        <v>0.296923</v>
      </c>
      <c r="K946" s="13" t="n">
        <v>0.168649</v>
      </c>
      <c r="L946" s="13" t="n">
        <v>0.260227</v>
      </c>
      <c r="M946" s="13" t="n">
        <v>0.651096</v>
      </c>
      <c r="N946" s="13" t="n">
        <v>0.006676</v>
      </c>
      <c r="O946" s="9">
        <f>IF(C946&lt;=1-Params!$B$4,0,MAX(0.1,ROUND(_xlfn.GAMMA.INV((C946-(1-Params!$B$4))/Params!$B$4,Params!$B$5,Params!$B$6),1)))</f>
        <v/>
      </c>
      <c r="P946" s="9">
        <f>IF(D946&lt;=1-Params!$B$7,0,ROUND(_xlfn.GAMMA.INV((D946-(1-Params!$B$7))/Params!$B$7,Params!$B$8,Params!$B$9),3))</f>
        <v/>
      </c>
      <c r="Q946" s="9">
        <f>IF(E946&lt;=1-Params!$B$4,0,MAX(0.1,ROUND(_xlfn.GAMMA.INV((E946-(1-Params!$B$4))/Params!$B$4,Params!$B$5,Params!$B$6),1)))</f>
        <v/>
      </c>
      <c r="R946" s="9">
        <f>IF(F946&lt;=1-Params!$B$7,0,ROUND(_xlfn.GAMMA.INV((F946-(1-Params!$B$7))/Params!$B$7,Params!$B$8,Params!$B$9),3))</f>
        <v/>
      </c>
      <c r="S946" s="9">
        <f>IF(G946&lt;=1-Params!$B$7,0,ROUND((Params!$B$10+Params!$B$11*G946^Params!$B$12)*_xlfn.GAMMA.INV((G946-(1-Params!$B$7))/Params!$B$7,Params!$B$8,Params!$B$9),3))</f>
        <v/>
      </c>
      <c r="T946" s="9">
        <f>IF(H946&lt;=1-Params!$B$4,0,MAX(0.1,ROUND((Params!$B$10+Params!$B$11*H946^Params!$B$12)*_xlfn.GAMMA.INV((H946-(1-Params!$B$4))/Params!$B$4,Params!$B$5,Params!$B$6),1)))</f>
        <v/>
      </c>
      <c r="U946" s="9">
        <f>ROUND(_xlfn.NORM.INV(I946,Params!$B$13,Params!$B$14),1)</f>
        <v/>
      </c>
      <c r="V946" s="9">
        <f>ROUND(_xlfn.NORM.INV(J946,Params!$B$15,Params!$B$16),2)</f>
        <v/>
      </c>
      <c r="W946" s="9">
        <f>ROUND(_xlfn.NORM.INV(K946,Params!$B$13,Params!$B$14),1)</f>
        <v/>
      </c>
      <c r="X946" s="9">
        <f>ROUND(_xlfn.NORM.INV(L946,Params!$B$15,Params!$B$16),2)</f>
        <v/>
      </c>
      <c r="Y946" s="9">
        <f>ROUND(_xlfn.NORM.INV(M946,Params!$B$15,Params!$B$16)+Params!$B$17+Params!$B$18*M946,2)</f>
        <v/>
      </c>
      <c r="Z946" s="9">
        <f>ROUND(_xlfn.NORM.INV(N946,Params!$B$13,Params!$B$14)+Params!$B$17+Params!$B$18*N946,1)</f>
        <v/>
      </c>
    </row>
    <row r="947">
      <c r="A947" s="11" t="n">
        <v>946</v>
      </c>
      <c r="B947" s="12">
        <f>INT((A947-1)/122)+1</f>
        <v/>
      </c>
      <c r="C947" s="13" t="n">
        <v>0.919034</v>
      </c>
      <c r="D947" s="13" t="n">
        <v>0.273777</v>
      </c>
      <c r="E947" s="13" t="n">
        <v>0.043572</v>
      </c>
      <c r="F947" s="13" t="n">
        <v>0.556427</v>
      </c>
      <c r="G947" s="13" t="n">
        <v>0.352416</v>
      </c>
      <c r="H947" s="13" t="n">
        <v>0.079891</v>
      </c>
      <c r="I947" s="13" t="n">
        <v>0.660701</v>
      </c>
      <c r="J947" s="13" t="n">
        <v>0.243165</v>
      </c>
      <c r="K947" s="13" t="n">
        <v>0.25676</v>
      </c>
      <c r="L947" s="13" t="n">
        <v>0.2209</v>
      </c>
      <c r="M947" s="13" t="n">
        <v>0.31553</v>
      </c>
      <c r="N947" s="13" t="n">
        <v>0.048904</v>
      </c>
      <c r="O947" s="9">
        <f>IF(C947&lt;=1-Params!$B$4,0,MAX(0.1,ROUND(_xlfn.GAMMA.INV((C947-(1-Params!$B$4))/Params!$B$4,Params!$B$5,Params!$B$6),1)))</f>
        <v/>
      </c>
      <c r="P947" s="9">
        <f>IF(D947&lt;=1-Params!$B$7,0,ROUND(_xlfn.GAMMA.INV((D947-(1-Params!$B$7))/Params!$B$7,Params!$B$8,Params!$B$9),3))</f>
        <v/>
      </c>
      <c r="Q947" s="9">
        <f>IF(E947&lt;=1-Params!$B$4,0,MAX(0.1,ROUND(_xlfn.GAMMA.INV((E947-(1-Params!$B$4))/Params!$B$4,Params!$B$5,Params!$B$6),1)))</f>
        <v/>
      </c>
      <c r="R947" s="9">
        <f>IF(F947&lt;=1-Params!$B$7,0,ROUND(_xlfn.GAMMA.INV((F947-(1-Params!$B$7))/Params!$B$7,Params!$B$8,Params!$B$9),3))</f>
        <v/>
      </c>
      <c r="S947" s="9">
        <f>IF(G947&lt;=1-Params!$B$7,0,ROUND((Params!$B$10+Params!$B$11*G947^Params!$B$12)*_xlfn.GAMMA.INV((G947-(1-Params!$B$7))/Params!$B$7,Params!$B$8,Params!$B$9),3))</f>
        <v/>
      </c>
      <c r="T947" s="9">
        <f>IF(H947&lt;=1-Params!$B$4,0,MAX(0.1,ROUND((Params!$B$10+Params!$B$11*H947^Params!$B$12)*_xlfn.GAMMA.INV((H947-(1-Params!$B$4))/Params!$B$4,Params!$B$5,Params!$B$6),1)))</f>
        <v/>
      </c>
      <c r="U947" s="9">
        <f>ROUND(_xlfn.NORM.INV(I947,Params!$B$13,Params!$B$14),1)</f>
        <v/>
      </c>
      <c r="V947" s="9">
        <f>ROUND(_xlfn.NORM.INV(J947,Params!$B$15,Params!$B$16),2)</f>
        <v/>
      </c>
      <c r="W947" s="9">
        <f>ROUND(_xlfn.NORM.INV(K947,Params!$B$13,Params!$B$14),1)</f>
        <v/>
      </c>
      <c r="X947" s="9">
        <f>ROUND(_xlfn.NORM.INV(L947,Params!$B$15,Params!$B$16),2)</f>
        <v/>
      </c>
      <c r="Y947" s="9">
        <f>ROUND(_xlfn.NORM.INV(M947,Params!$B$15,Params!$B$16)+Params!$B$17+Params!$B$18*M947,2)</f>
        <v/>
      </c>
      <c r="Z947" s="9">
        <f>ROUND(_xlfn.NORM.INV(N947,Params!$B$13,Params!$B$14)+Params!$B$17+Params!$B$18*N947,1)</f>
        <v/>
      </c>
    </row>
    <row r="948">
      <c r="A948" s="11" t="n">
        <v>947</v>
      </c>
      <c r="B948" s="12">
        <f>INT((A948-1)/122)+1</f>
        <v/>
      </c>
      <c r="C948" s="13" t="n">
        <v>0.877057</v>
      </c>
      <c r="D948" s="13" t="n">
        <v>0.8465819999999999</v>
      </c>
      <c r="E948" s="13" t="n">
        <v>0.6093769999999999</v>
      </c>
      <c r="F948" s="13" t="n">
        <v>0.456704</v>
      </c>
      <c r="G948" s="13" t="n">
        <v>0.643455</v>
      </c>
      <c r="H948" s="13" t="n">
        <v>0.128795</v>
      </c>
      <c r="I948" s="13" t="n">
        <v>0.687965</v>
      </c>
      <c r="J948" s="13" t="n">
        <v>0.393227</v>
      </c>
      <c r="K948" s="13" t="n">
        <v>0.271974</v>
      </c>
      <c r="L948" s="13" t="n">
        <v>0.46958</v>
      </c>
      <c r="M948" s="13" t="n">
        <v>0.255634</v>
      </c>
      <c r="N948" s="13" t="n">
        <v>0.057644</v>
      </c>
      <c r="O948" s="9">
        <f>IF(C948&lt;=1-Params!$B$4,0,MAX(0.1,ROUND(_xlfn.GAMMA.INV((C948-(1-Params!$B$4))/Params!$B$4,Params!$B$5,Params!$B$6),1)))</f>
        <v/>
      </c>
      <c r="P948" s="9">
        <f>IF(D948&lt;=1-Params!$B$7,0,ROUND(_xlfn.GAMMA.INV((D948-(1-Params!$B$7))/Params!$B$7,Params!$B$8,Params!$B$9),3))</f>
        <v/>
      </c>
      <c r="Q948" s="9">
        <f>IF(E948&lt;=1-Params!$B$4,0,MAX(0.1,ROUND(_xlfn.GAMMA.INV((E948-(1-Params!$B$4))/Params!$B$4,Params!$B$5,Params!$B$6),1)))</f>
        <v/>
      </c>
      <c r="R948" s="9">
        <f>IF(F948&lt;=1-Params!$B$7,0,ROUND(_xlfn.GAMMA.INV((F948-(1-Params!$B$7))/Params!$B$7,Params!$B$8,Params!$B$9),3))</f>
        <v/>
      </c>
      <c r="S948" s="9">
        <f>IF(G948&lt;=1-Params!$B$7,0,ROUND((Params!$B$10+Params!$B$11*G948^Params!$B$12)*_xlfn.GAMMA.INV((G948-(1-Params!$B$7))/Params!$B$7,Params!$B$8,Params!$B$9),3))</f>
        <v/>
      </c>
      <c r="T948" s="9">
        <f>IF(H948&lt;=1-Params!$B$4,0,MAX(0.1,ROUND((Params!$B$10+Params!$B$11*H948^Params!$B$12)*_xlfn.GAMMA.INV((H948-(1-Params!$B$4))/Params!$B$4,Params!$B$5,Params!$B$6),1)))</f>
        <v/>
      </c>
      <c r="U948" s="9">
        <f>ROUND(_xlfn.NORM.INV(I948,Params!$B$13,Params!$B$14),1)</f>
        <v/>
      </c>
      <c r="V948" s="9">
        <f>ROUND(_xlfn.NORM.INV(J948,Params!$B$15,Params!$B$16),2)</f>
        <v/>
      </c>
      <c r="W948" s="9">
        <f>ROUND(_xlfn.NORM.INV(K948,Params!$B$13,Params!$B$14),1)</f>
        <v/>
      </c>
      <c r="X948" s="9">
        <f>ROUND(_xlfn.NORM.INV(L948,Params!$B$15,Params!$B$16),2)</f>
        <v/>
      </c>
      <c r="Y948" s="9">
        <f>ROUND(_xlfn.NORM.INV(M948,Params!$B$15,Params!$B$16)+Params!$B$17+Params!$B$18*M948,2)</f>
        <v/>
      </c>
      <c r="Z948" s="9">
        <f>ROUND(_xlfn.NORM.INV(N948,Params!$B$13,Params!$B$14)+Params!$B$17+Params!$B$18*N948,1)</f>
        <v/>
      </c>
    </row>
    <row r="949">
      <c r="A949" s="11" t="n">
        <v>948</v>
      </c>
      <c r="B949" s="12">
        <f>INT((A949-1)/122)+1</f>
        <v/>
      </c>
      <c r="C949" s="13" t="n">
        <v>0.84585</v>
      </c>
      <c r="D949" s="13" t="n">
        <v>0.334622</v>
      </c>
      <c r="E949" s="13" t="n">
        <v>0.511209</v>
      </c>
      <c r="F949" s="13" t="n">
        <v>0.68059</v>
      </c>
      <c r="G949" s="13" t="n">
        <v>0.599278</v>
      </c>
      <c r="H949" s="13" t="n">
        <v>0.308766</v>
      </c>
      <c r="I949" s="13" t="n">
        <v>0.745196</v>
      </c>
      <c r="J949" s="13" t="n">
        <v>0.111596</v>
      </c>
      <c r="K949" s="13" t="n">
        <v>0.086897</v>
      </c>
      <c r="L949" s="13" t="n">
        <v>0.717799</v>
      </c>
      <c r="M949" s="13" t="n">
        <v>0.803974</v>
      </c>
      <c r="N949" s="13" t="n">
        <v>0.424023</v>
      </c>
      <c r="O949" s="9">
        <f>IF(C949&lt;=1-Params!$B$4,0,MAX(0.1,ROUND(_xlfn.GAMMA.INV((C949-(1-Params!$B$4))/Params!$B$4,Params!$B$5,Params!$B$6),1)))</f>
        <v/>
      </c>
      <c r="P949" s="9">
        <f>IF(D949&lt;=1-Params!$B$7,0,ROUND(_xlfn.GAMMA.INV((D949-(1-Params!$B$7))/Params!$B$7,Params!$B$8,Params!$B$9),3))</f>
        <v/>
      </c>
      <c r="Q949" s="9">
        <f>IF(E949&lt;=1-Params!$B$4,0,MAX(0.1,ROUND(_xlfn.GAMMA.INV((E949-(1-Params!$B$4))/Params!$B$4,Params!$B$5,Params!$B$6),1)))</f>
        <v/>
      </c>
      <c r="R949" s="9">
        <f>IF(F949&lt;=1-Params!$B$7,0,ROUND(_xlfn.GAMMA.INV((F949-(1-Params!$B$7))/Params!$B$7,Params!$B$8,Params!$B$9),3))</f>
        <v/>
      </c>
      <c r="S949" s="9">
        <f>IF(G949&lt;=1-Params!$B$7,0,ROUND((Params!$B$10+Params!$B$11*G949^Params!$B$12)*_xlfn.GAMMA.INV((G949-(1-Params!$B$7))/Params!$B$7,Params!$B$8,Params!$B$9),3))</f>
        <v/>
      </c>
      <c r="T949" s="9">
        <f>IF(H949&lt;=1-Params!$B$4,0,MAX(0.1,ROUND((Params!$B$10+Params!$B$11*H949^Params!$B$12)*_xlfn.GAMMA.INV((H949-(1-Params!$B$4))/Params!$B$4,Params!$B$5,Params!$B$6),1)))</f>
        <v/>
      </c>
      <c r="U949" s="9">
        <f>ROUND(_xlfn.NORM.INV(I949,Params!$B$13,Params!$B$14),1)</f>
        <v/>
      </c>
      <c r="V949" s="9">
        <f>ROUND(_xlfn.NORM.INV(J949,Params!$B$15,Params!$B$16),2)</f>
        <v/>
      </c>
      <c r="W949" s="9">
        <f>ROUND(_xlfn.NORM.INV(K949,Params!$B$13,Params!$B$14),1)</f>
        <v/>
      </c>
      <c r="X949" s="9">
        <f>ROUND(_xlfn.NORM.INV(L949,Params!$B$15,Params!$B$16),2)</f>
        <v/>
      </c>
      <c r="Y949" s="9">
        <f>ROUND(_xlfn.NORM.INV(M949,Params!$B$15,Params!$B$16)+Params!$B$17+Params!$B$18*M949,2)</f>
        <v/>
      </c>
      <c r="Z949" s="9">
        <f>ROUND(_xlfn.NORM.INV(N949,Params!$B$13,Params!$B$14)+Params!$B$17+Params!$B$18*N949,1)</f>
        <v/>
      </c>
    </row>
    <row r="950">
      <c r="A950" s="11" t="n">
        <v>949</v>
      </c>
      <c r="B950" s="12">
        <f>INT((A950-1)/122)+1</f>
        <v/>
      </c>
      <c r="C950" s="13" t="n">
        <v>0.631401</v>
      </c>
      <c r="D950" s="13" t="n">
        <v>0.471645</v>
      </c>
      <c r="E950" s="13" t="n">
        <v>0.46608</v>
      </c>
      <c r="F950" s="13" t="n">
        <v>0.946875</v>
      </c>
      <c r="G950" s="13" t="n">
        <v>0.987249</v>
      </c>
      <c r="H950" s="13" t="n">
        <v>0.7917920000000001</v>
      </c>
      <c r="I950" s="13" t="n">
        <v>0.382685</v>
      </c>
      <c r="J950" s="13" t="n">
        <v>0.375683</v>
      </c>
      <c r="K950" s="13" t="n">
        <v>0.043429</v>
      </c>
      <c r="L950" s="13" t="n">
        <v>0.806787</v>
      </c>
      <c r="M950" s="13" t="n">
        <v>0.691647</v>
      </c>
      <c r="N950" s="13" t="n">
        <v>0.34739</v>
      </c>
      <c r="O950" s="9">
        <f>IF(C950&lt;=1-Params!$B$4,0,MAX(0.1,ROUND(_xlfn.GAMMA.INV((C950-(1-Params!$B$4))/Params!$B$4,Params!$B$5,Params!$B$6),1)))</f>
        <v/>
      </c>
      <c r="P950" s="9">
        <f>IF(D950&lt;=1-Params!$B$7,0,ROUND(_xlfn.GAMMA.INV((D950-(1-Params!$B$7))/Params!$B$7,Params!$B$8,Params!$B$9),3))</f>
        <v/>
      </c>
      <c r="Q950" s="9">
        <f>IF(E950&lt;=1-Params!$B$4,0,MAX(0.1,ROUND(_xlfn.GAMMA.INV((E950-(1-Params!$B$4))/Params!$B$4,Params!$B$5,Params!$B$6),1)))</f>
        <v/>
      </c>
      <c r="R950" s="9">
        <f>IF(F950&lt;=1-Params!$B$7,0,ROUND(_xlfn.GAMMA.INV((F950-(1-Params!$B$7))/Params!$B$7,Params!$B$8,Params!$B$9),3))</f>
        <v/>
      </c>
      <c r="S950" s="9">
        <f>IF(G950&lt;=1-Params!$B$7,0,ROUND((Params!$B$10+Params!$B$11*G950^Params!$B$12)*_xlfn.GAMMA.INV((G950-(1-Params!$B$7))/Params!$B$7,Params!$B$8,Params!$B$9),3))</f>
        <v/>
      </c>
      <c r="T950" s="9">
        <f>IF(H950&lt;=1-Params!$B$4,0,MAX(0.1,ROUND((Params!$B$10+Params!$B$11*H950^Params!$B$12)*_xlfn.GAMMA.INV((H950-(1-Params!$B$4))/Params!$B$4,Params!$B$5,Params!$B$6),1)))</f>
        <v/>
      </c>
      <c r="U950" s="9">
        <f>ROUND(_xlfn.NORM.INV(I950,Params!$B$13,Params!$B$14),1)</f>
        <v/>
      </c>
      <c r="V950" s="9">
        <f>ROUND(_xlfn.NORM.INV(J950,Params!$B$15,Params!$B$16),2)</f>
        <v/>
      </c>
      <c r="W950" s="9">
        <f>ROUND(_xlfn.NORM.INV(K950,Params!$B$13,Params!$B$14),1)</f>
        <v/>
      </c>
      <c r="X950" s="9">
        <f>ROUND(_xlfn.NORM.INV(L950,Params!$B$15,Params!$B$16),2)</f>
        <v/>
      </c>
      <c r="Y950" s="9">
        <f>ROUND(_xlfn.NORM.INV(M950,Params!$B$15,Params!$B$16)+Params!$B$17+Params!$B$18*M950,2)</f>
        <v/>
      </c>
      <c r="Z950" s="9">
        <f>ROUND(_xlfn.NORM.INV(N950,Params!$B$13,Params!$B$14)+Params!$B$17+Params!$B$18*N950,1)</f>
        <v/>
      </c>
    </row>
    <row r="951">
      <c r="A951" s="11" t="n">
        <v>950</v>
      </c>
      <c r="B951" s="12">
        <f>INT((A951-1)/122)+1</f>
        <v/>
      </c>
      <c r="C951" s="13" t="n">
        <v>0.064114</v>
      </c>
      <c r="D951" s="13" t="n">
        <v>0.870333</v>
      </c>
      <c r="E951" s="13" t="n">
        <v>0.180815</v>
      </c>
      <c r="F951" s="13" t="n">
        <v>0.760972</v>
      </c>
      <c r="G951" s="13" t="n">
        <v>0.970239</v>
      </c>
      <c r="H951" s="13" t="n">
        <v>0.545915</v>
      </c>
      <c r="I951" s="13" t="n">
        <v>0.486389</v>
      </c>
      <c r="J951" s="13" t="n">
        <v>0.450776</v>
      </c>
      <c r="K951" s="13" t="n">
        <v>0.029022</v>
      </c>
      <c r="L951" s="13" t="n">
        <v>0.9715549999999999</v>
      </c>
      <c r="M951" s="13" t="n">
        <v>0.437876</v>
      </c>
      <c r="N951" s="13" t="n">
        <v>0.271663</v>
      </c>
      <c r="O951" s="9">
        <f>IF(C951&lt;=1-Params!$B$4,0,MAX(0.1,ROUND(_xlfn.GAMMA.INV((C951-(1-Params!$B$4))/Params!$B$4,Params!$B$5,Params!$B$6),1)))</f>
        <v/>
      </c>
      <c r="P951" s="9">
        <f>IF(D951&lt;=1-Params!$B$7,0,ROUND(_xlfn.GAMMA.INV((D951-(1-Params!$B$7))/Params!$B$7,Params!$B$8,Params!$B$9),3))</f>
        <v/>
      </c>
      <c r="Q951" s="9">
        <f>IF(E951&lt;=1-Params!$B$4,0,MAX(0.1,ROUND(_xlfn.GAMMA.INV((E951-(1-Params!$B$4))/Params!$B$4,Params!$B$5,Params!$B$6),1)))</f>
        <v/>
      </c>
      <c r="R951" s="9">
        <f>IF(F951&lt;=1-Params!$B$7,0,ROUND(_xlfn.GAMMA.INV((F951-(1-Params!$B$7))/Params!$B$7,Params!$B$8,Params!$B$9),3))</f>
        <v/>
      </c>
      <c r="S951" s="9">
        <f>IF(G951&lt;=1-Params!$B$7,0,ROUND((Params!$B$10+Params!$B$11*G951^Params!$B$12)*_xlfn.GAMMA.INV((G951-(1-Params!$B$7))/Params!$B$7,Params!$B$8,Params!$B$9),3))</f>
        <v/>
      </c>
      <c r="T951" s="9">
        <f>IF(H951&lt;=1-Params!$B$4,0,MAX(0.1,ROUND((Params!$B$10+Params!$B$11*H951^Params!$B$12)*_xlfn.GAMMA.INV((H951-(1-Params!$B$4))/Params!$B$4,Params!$B$5,Params!$B$6),1)))</f>
        <v/>
      </c>
      <c r="U951" s="9">
        <f>ROUND(_xlfn.NORM.INV(I951,Params!$B$13,Params!$B$14),1)</f>
        <v/>
      </c>
      <c r="V951" s="9">
        <f>ROUND(_xlfn.NORM.INV(J951,Params!$B$15,Params!$B$16),2)</f>
        <v/>
      </c>
      <c r="W951" s="9">
        <f>ROUND(_xlfn.NORM.INV(K951,Params!$B$13,Params!$B$14),1)</f>
        <v/>
      </c>
      <c r="X951" s="9">
        <f>ROUND(_xlfn.NORM.INV(L951,Params!$B$15,Params!$B$16),2)</f>
        <v/>
      </c>
      <c r="Y951" s="9">
        <f>ROUND(_xlfn.NORM.INV(M951,Params!$B$15,Params!$B$16)+Params!$B$17+Params!$B$18*M951,2)</f>
        <v/>
      </c>
      <c r="Z951" s="9">
        <f>ROUND(_xlfn.NORM.INV(N951,Params!$B$13,Params!$B$14)+Params!$B$17+Params!$B$18*N951,1)</f>
        <v/>
      </c>
    </row>
    <row r="952">
      <c r="A952" s="11" t="n">
        <v>951</v>
      </c>
      <c r="B952" s="12">
        <f>INT((A952-1)/122)+1</f>
        <v/>
      </c>
      <c r="C952" s="13" t="n">
        <v>0.482638</v>
      </c>
      <c r="D952" s="13" t="n">
        <v>0.884364</v>
      </c>
      <c r="E952" s="13" t="n">
        <v>0.89679</v>
      </c>
      <c r="F952" s="13" t="n">
        <v>0.6526459999999999</v>
      </c>
      <c r="G952" s="13" t="n">
        <v>0.931791</v>
      </c>
      <c r="H952" s="13" t="n">
        <v>0.317136</v>
      </c>
      <c r="I952" s="13" t="n">
        <v>0.663503</v>
      </c>
      <c r="J952" s="13" t="n">
        <v>0.403982</v>
      </c>
      <c r="K952" s="13" t="n">
        <v>0.260521</v>
      </c>
      <c r="L952" s="13" t="n">
        <v>0.996341</v>
      </c>
      <c r="M952" s="13" t="n">
        <v>0.540365</v>
      </c>
      <c r="N952" s="13" t="n">
        <v>0.405594</v>
      </c>
      <c r="O952" s="9">
        <f>IF(C952&lt;=1-Params!$B$4,0,MAX(0.1,ROUND(_xlfn.GAMMA.INV((C952-(1-Params!$B$4))/Params!$B$4,Params!$B$5,Params!$B$6),1)))</f>
        <v/>
      </c>
      <c r="P952" s="9">
        <f>IF(D952&lt;=1-Params!$B$7,0,ROUND(_xlfn.GAMMA.INV((D952-(1-Params!$B$7))/Params!$B$7,Params!$B$8,Params!$B$9),3))</f>
        <v/>
      </c>
      <c r="Q952" s="9">
        <f>IF(E952&lt;=1-Params!$B$4,0,MAX(0.1,ROUND(_xlfn.GAMMA.INV((E952-(1-Params!$B$4))/Params!$B$4,Params!$B$5,Params!$B$6),1)))</f>
        <v/>
      </c>
      <c r="R952" s="9">
        <f>IF(F952&lt;=1-Params!$B$7,0,ROUND(_xlfn.GAMMA.INV((F952-(1-Params!$B$7))/Params!$B$7,Params!$B$8,Params!$B$9),3))</f>
        <v/>
      </c>
      <c r="S952" s="9">
        <f>IF(G952&lt;=1-Params!$B$7,0,ROUND((Params!$B$10+Params!$B$11*G952^Params!$B$12)*_xlfn.GAMMA.INV((G952-(1-Params!$B$7))/Params!$B$7,Params!$B$8,Params!$B$9),3))</f>
        <v/>
      </c>
      <c r="T952" s="9">
        <f>IF(H952&lt;=1-Params!$B$4,0,MAX(0.1,ROUND((Params!$B$10+Params!$B$11*H952^Params!$B$12)*_xlfn.GAMMA.INV((H952-(1-Params!$B$4))/Params!$B$4,Params!$B$5,Params!$B$6),1)))</f>
        <v/>
      </c>
      <c r="U952" s="9">
        <f>ROUND(_xlfn.NORM.INV(I952,Params!$B$13,Params!$B$14),1)</f>
        <v/>
      </c>
      <c r="V952" s="9">
        <f>ROUND(_xlfn.NORM.INV(J952,Params!$B$15,Params!$B$16),2)</f>
        <v/>
      </c>
      <c r="W952" s="9">
        <f>ROUND(_xlfn.NORM.INV(K952,Params!$B$13,Params!$B$14),1)</f>
        <v/>
      </c>
      <c r="X952" s="9">
        <f>ROUND(_xlfn.NORM.INV(L952,Params!$B$15,Params!$B$16),2)</f>
        <v/>
      </c>
      <c r="Y952" s="9">
        <f>ROUND(_xlfn.NORM.INV(M952,Params!$B$15,Params!$B$16)+Params!$B$17+Params!$B$18*M952,2)</f>
        <v/>
      </c>
      <c r="Z952" s="9">
        <f>ROUND(_xlfn.NORM.INV(N952,Params!$B$13,Params!$B$14)+Params!$B$17+Params!$B$18*N952,1)</f>
        <v/>
      </c>
    </row>
    <row r="953">
      <c r="A953" s="11" t="n">
        <v>952</v>
      </c>
      <c r="B953" s="12">
        <f>INT((A953-1)/122)+1</f>
        <v/>
      </c>
      <c r="C953" s="13" t="n">
        <v>0.189019</v>
      </c>
      <c r="D953" s="13" t="n">
        <v>0.999602</v>
      </c>
      <c r="E953" s="13" t="n">
        <v>0.895979</v>
      </c>
      <c r="F953" s="13" t="n">
        <v>0.444898</v>
      </c>
      <c r="G953" s="13" t="n">
        <v>0.141921</v>
      </c>
      <c r="H953" s="13" t="n">
        <v>0.584311</v>
      </c>
      <c r="I953" s="13" t="n">
        <v>0.715516</v>
      </c>
      <c r="J953" s="13" t="n">
        <v>0.537396</v>
      </c>
      <c r="K953" s="13" t="n">
        <v>0.213602</v>
      </c>
      <c r="L953" s="13" t="n">
        <v>0.698118</v>
      </c>
      <c r="M953" s="13" t="n">
        <v>0.234096</v>
      </c>
      <c r="N953" s="13" t="n">
        <v>0.303757</v>
      </c>
      <c r="O953" s="9">
        <f>IF(C953&lt;=1-Params!$B$4,0,MAX(0.1,ROUND(_xlfn.GAMMA.INV((C953-(1-Params!$B$4))/Params!$B$4,Params!$B$5,Params!$B$6),1)))</f>
        <v/>
      </c>
      <c r="P953" s="9">
        <f>IF(D953&lt;=1-Params!$B$7,0,ROUND(_xlfn.GAMMA.INV((D953-(1-Params!$B$7))/Params!$B$7,Params!$B$8,Params!$B$9),3))</f>
        <v/>
      </c>
      <c r="Q953" s="9">
        <f>IF(E953&lt;=1-Params!$B$4,0,MAX(0.1,ROUND(_xlfn.GAMMA.INV((E953-(1-Params!$B$4))/Params!$B$4,Params!$B$5,Params!$B$6),1)))</f>
        <v/>
      </c>
      <c r="R953" s="9">
        <f>IF(F953&lt;=1-Params!$B$7,0,ROUND(_xlfn.GAMMA.INV((F953-(1-Params!$B$7))/Params!$B$7,Params!$B$8,Params!$B$9),3))</f>
        <v/>
      </c>
      <c r="S953" s="9">
        <f>IF(G953&lt;=1-Params!$B$7,0,ROUND((Params!$B$10+Params!$B$11*G953^Params!$B$12)*_xlfn.GAMMA.INV((G953-(1-Params!$B$7))/Params!$B$7,Params!$B$8,Params!$B$9),3))</f>
        <v/>
      </c>
      <c r="T953" s="9">
        <f>IF(H953&lt;=1-Params!$B$4,0,MAX(0.1,ROUND((Params!$B$10+Params!$B$11*H953^Params!$B$12)*_xlfn.GAMMA.INV((H953-(1-Params!$B$4))/Params!$B$4,Params!$B$5,Params!$B$6),1)))</f>
        <v/>
      </c>
      <c r="U953" s="9">
        <f>ROUND(_xlfn.NORM.INV(I953,Params!$B$13,Params!$B$14),1)</f>
        <v/>
      </c>
      <c r="V953" s="9">
        <f>ROUND(_xlfn.NORM.INV(J953,Params!$B$15,Params!$B$16),2)</f>
        <v/>
      </c>
      <c r="W953" s="9">
        <f>ROUND(_xlfn.NORM.INV(K953,Params!$B$13,Params!$B$14),1)</f>
        <v/>
      </c>
      <c r="X953" s="9">
        <f>ROUND(_xlfn.NORM.INV(L953,Params!$B$15,Params!$B$16),2)</f>
        <v/>
      </c>
      <c r="Y953" s="9">
        <f>ROUND(_xlfn.NORM.INV(M953,Params!$B$15,Params!$B$16)+Params!$B$17+Params!$B$18*M953,2)</f>
        <v/>
      </c>
      <c r="Z953" s="9">
        <f>ROUND(_xlfn.NORM.INV(N953,Params!$B$13,Params!$B$14)+Params!$B$17+Params!$B$18*N953,1)</f>
        <v/>
      </c>
    </row>
    <row r="954">
      <c r="A954" s="11" t="n">
        <v>953</v>
      </c>
      <c r="B954" s="12">
        <f>INT((A954-1)/122)+1</f>
        <v/>
      </c>
      <c r="C954" s="13" t="n">
        <v>0.013784</v>
      </c>
      <c r="D954" s="13" t="n">
        <v>0.968489</v>
      </c>
      <c r="E954" s="13" t="n">
        <v>0.556291</v>
      </c>
      <c r="F954" s="13" t="n">
        <v>0.07620200000000001</v>
      </c>
      <c r="G954" s="13" t="n">
        <v>0.140591</v>
      </c>
      <c r="H954" s="13" t="n">
        <v>0.20946</v>
      </c>
      <c r="I954" s="13" t="n">
        <v>0.773306</v>
      </c>
      <c r="J954" s="13" t="n">
        <v>0.317354</v>
      </c>
      <c r="K954" s="13" t="n">
        <v>0.444613</v>
      </c>
      <c r="L954" s="13" t="n">
        <v>0.718266</v>
      </c>
      <c r="M954" s="13" t="n">
        <v>0.08526599999999999</v>
      </c>
      <c r="N954" s="13" t="n">
        <v>0.007466</v>
      </c>
      <c r="O954" s="9">
        <f>IF(C954&lt;=1-Params!$B$4,0,MAX(0.1,ROUND(_xlfn.GAMMA.INV((C954-(1-Params!$B$4))/Params!$B$4,Params!$B$5,Params!$B$6),1)))</f>
        <v/>
      </c>
      <c r="P954" s="9">
        <f>IF(D954&lt;=1-Params!$B$7,0,ROUND(_xlfn.GAMMA.INV((D954-(1-Params!$B$7))/Params!$B$7,Params!$B$8,Params!$B$9),3))</f>
        <v/>
      </c>
      <c r="Q954" s="9">
        <f>IF(E954&lt;=1-Params!$B$4,0,MAX(0.1,ROUND(_xlfn.GAMMA.INV((E954-(1-Params!$B$4))/Params!$B$4,Params!$B$5,Params!$B$6),1)))</f>
        <v/>
      </c>
      <c r="R954" s="9">
        <f>IF(F954&lt;=1-Params!$B$7,0,ROUND(_xlfn.GAMMA.INV((F954-(1-Params!$B$7))/Params!$B$7,Params!$B$8,Params!$B$9),3))</f>
        <v/>
      </c>
      <c r="S954" s="9">
        <f>IF(G954&lt;=1-Params!$B$7,0,ROUND((Params!$B$10+Params!$B$11*G954^Params!$B$12)*_xlfn.GAMMA.INV((G954-(1-Params!$B$7))/Params!$B$7,Params!$B$8,Params!$B$9),3))</f>
        <v/>
      </c>
      <c r="T954" s="9">
        <f>IF(H954&lt;=1-Params!$B$4,0,MAX(0.1,ROUND((Params!$B$10+Params!$B$11*H954^Params!$B$12)*_xlfn.GAMMA.INV((H954-(1-Params!$B$4))/Params!$B$4,Params!$B$5,Params!$B$6),1)))</f>
        <v/>
      </c>
      <c r="U954" s="9">
        <f>ROUND(_xlfn.NORM.INV(I954,Params!$B$13,Params!$B$14),1)</f>
        <v/>
      </c>
      <c r="V954" s="9">
        <f>ROUND(_xlfn.NORM.INV(J954,Params!$B$15,Params!$B$16),2)</f>
        <v/>
      </c>
      <c r="W954" s="9">
        <f>ROUND(_xlfn.NORM.INV(K954,Params!$B$13,Params!$B$14),1)</f>
        <v/>
      </c>
      <c r="X954" s="9">
        <f>ROUND(_xlfn.NORM.INV(L954,Params!$B$15,Params!$B$16),2)</f>
        <v/>
      </c>
      <c r="Y954" s="9">
        <f>ROUND(_xlfn.NORM.INV(M954,Params!$B$15,Params!$B$16)+Params!$B$17+Params!$B$18*M954,2)</f>
        <v/>
      </c>
      <c r="Z954" s="9">
        <f>ROUND(_xlfn.NORM.INV(N954,Params!$B$13,Params!$B$14)+Params!$B$17+Params!$B$18*N954,1)</f>
        <v/>
      </c>
    </row>
    <row r="955">
      <c r="A955" s="11" t="n">
        <v>954</v>
      </c>
      <c r="B955" s="12">
        <f>INT((A955-1)/122)+1</f>
        <v/>
      </c>
      <c r="C955" s="13" t="n">
        <v>0.976014</v>
      </c>
      <c r="D955" s="13" t="n">
        <v>0.504</v>
      </c>
      <c r="E955" s="13" t="n">
        <v>0.7300759999999999</v>
      </c>
      <c r="F955" s="13" t="n">
        <v>0.134823</v>
      </c>
      <c r="G955" s="13" t="n">
        <v>0.326007</v>
      </c>
      <c r="H955" s="13" t="n">
        <v>0.725523</v>
      </c>
      <c r="I955" s="13" t="n">
        <v>0.849813</v>
      </c>
      <c r="J955" s="13" t="n">
        <v>0.107018</v>
      </c>
      <c r="K955" s="13" t="n">
        <v>0.618058</v>
      </c>
      <c r="L955" s="13" t="n">
        <v>0.651084</v>
      </c>
      <c r="M955" s="13" t="n">
        <v>0.526452</v>
      </c>
      <c r="N955" s="13" t="n">
        <v>0.045806</v>
      </c>
      <c r="O955" s="9">
        <f>IF(C955&lt;=1-Params!$B$4,0,MAX(0.1,ROUND(_xlfn.GAMMA.INV((C955-(1-Params!$B$4))/Params!$B$4,Params!$B$5,Params!$B$6),1)))</f>
        <v/>
      </c>
      <c r="P955" s="9">
        <f>IF(D955&lt;=1-Params!$B$7,0,ROUND(_xlfn.GAMMA.INV((D955-(1-Params!$B$7))/Params!$B$7,Params!$B$8,Params!$B$9),3))</f>
        <v/>
      </c>
      <c r="Q955" s="9">
        <f>IF(E955&lt;=1-Params!$B$4,0,MAX(0.1,ROUND(_xlfn.GAMMA.INV((E955-(1-Params!$B$4))/Params!$B$4,Params!$B$5,Params!$B$6),1)))</f>
        <v/>
      </c>
      <c r="R955" s="9">
        <f>IF(F955&lt;=1-Params!$B$7,0,ROUND(_xlfn.GAMMA.INV((F955-(1-Params!$B$7))/Params!$B$7,Params!$B$8,Params!$B$9),3))</f>
        <v/>
      </c>
      <c r="S955" s="9">
        <f>IF(G955&lt;=1-Params!$B$7,0,ROUND((Params!$B$10+Params!$B$11*G955^Params!$B$12)*_xlfn.GAMMA.INV((G955-(1-Params!$B$7))/Params!$B$7,Params!$B$8,Params!$B$9),3))</f>
        <v/>
      </c>
      <c r="T955" s="9">
        <f>IF(H955&lt;=1-Params!$B$4,0,MAX(0.1,ROUND((Params!$B$10+Params!$B$11*H955^Params!$B$12)*_xlfn.GAMMA.INV((H955-(1-Params!$B$4))/Params!$B$4,Params!$B$5,Params!$B$6),1)))</f>
        <v/>
      </c>
      <c r="U955" s="9">
        <f>ROUND(_xlfn.NORM.INV(I955,Params!$B$13,Params!$B$14),1)</f>
        <v/>
      </c>
      <c r="V955" s="9">
        <f>ROUND(_xlfn.NORM.INV(J955,Params!$B$15,Params!$B$16),2)</f>
        <v/>
      </c>
      <c r="W955" s="9">
        <f>ROUND(_xlfn.NORM.INV(K955,Params!$B$13,Params!$B$14),1)</f>
        <v/>
      </c>
      <c r="X955" s="9">
        <f>ROUND(_xlfn.NORM.INV(L955,Params!$B$15,Params!$B$16),2)</f>
        <v/>
      </c>
      <c r="Y955" s="9">
        <f>ROUND(_xlfn.NORM.INV(M955,Params!$B$15,Params!$B$16)+Params!$B$17+Params!$B$18*M955,2)</f>
        <v/>
      </c>
      <c r="Z955" s="9">
        <f>ROUND(_xlfn.NORM.INV(N955,Params!$B$13,Params!$B$14)+Params!$B$17+Params!$B$18*N955,1)</f>
        <v/>
      </c>
    </row>
    <row r="956">
      <c r="A956" s="11" t="n">
        <v>955</v>
      </c>
      <c r="B956" s="12">
        <f>INT((A956-1)/122)+1</f>
        <v/>
      </c>
      <c r="C956" s="13" t="n">
        <v>0.98058</v>
      </c>
      <c r="D956" s="13" t="n">
        <v>0.43247</v>
      </c>
      <c r="E956" s="13" t="n">
        <v>0.979472</v>
      </c>
      <c r="F956" s="13" t="n">
        <v>0.008243</v>
      </c>
      <c r="G956" s="13" t="n">
        <v>0.410779</v>
      </c>
      <c r="H956" s="13" t="n">
        <v>0.657111</v>
      </c>
      <c r="I956" s="13" t="n">
        <v>0.765358</v>
      </c>
      <c r="J956" s="13" t="n">
        <v>0.235246</v>
      </c>
      <c r="K956" s="13" t="n">
        <v>0.94425</v>
      </c>
      <c r="L956" s="13" t="n">
        <v>0.666821</v>
      </c>
      <c r="M956" s="13" t="n">
        <v>0.607357</v>
      </c>
      <c r="N956" s="13" t="n">
        <v>0.039761</v>
      </c>
      <c r="O956" s="9">
        <f>IF(C956&lt;=1-Params!$B$4,0,MAX(0.1,ROUND(_xlfn.GAMMA.INV((C956-(1-Params!$B$4))/Params!$B$4,Params!$B$5,Params!$B$6),1)))</f>
        <v/>
      </c>
      <c r="P956" s="9">
        <f>IF(D956&lt;=1-Params!$B$7,0,ROUND(_xlfn.GAMMA.INV((D956-(1-Params!$B$7))/Params!$B$7,Params!$B$8,Params!$B$9),3))</f>
        <v/>
      </c>
      <c r="Q956" s="9">
        <f>IF(E956&lt;=1-Params!$B$4,0,MAX(0.1,ROUND(_xlfn.GAMMA.INV((E956-(1-Params!$B$4))/Params!$B$4,Params!$B$5,Params!$B$6),1)))</f>
        <v/>
      </c>
      <c r="R956" s="9">
        <f>IF(F956&lt;=1-Params!$B$7,0,ROUND(_xlfn.GAMMA.INV((F956-(1-Params!$B$7))/Params!$B$7,Params!$B$8,Params!$B$9),3))</f>
        <v/>
      </c>
      <c r="S956" s="9">
        <f>IF(G956&lt;=1-Params!$B$7,0,ROUND((Params!$B$10+Params!$B$11*G956^Params!$B$12)*_xlfn.GAMMA.INV((G956-(1-Params!$B$7))/Params!$B$7,Params!$B$8,Params!$B$9),3))</f>
        <v/>
      </c>
      <c r="T956" s="9">
        <f>IF(H956&lt;=1-Params!$B$4,0,MAX(0.1,ROUND((Params!$B$10+Params!$B$11*H956^Params!$B$12)*_xlfn.GAMMA.INV((H956-(1-Params!$B$4))/Params!$B$4,Params!$B$5,Params!$B$6),1)))</f>
        <v/>
      </c>
      <c r="U956" s="9">
        <f>ROUND(_xlfn.NORM.INV(I956,Params!$B$13,Params!$B$14),1)</f>
        <v/>
      </c>
      <c r="V956" s="9">
        <f>ROUND(_xlfn.NORM.INV(J956,Params!$B$15,Params!$B$16),2)</f>
        <v/>
      </c>
      <c r="W956" s="9">
        <f>ROUND(_xlfn.NORM.INV(K956,Params!$B$13,Params!$B$14),1)</f>
        <v/>
      </c>
      <c r="X956" s="9">
        <f>ROUND(_xlfn.NORM.INV(L956,Params!$B$15,Params!$B$16),2)</f>
        <v/>
      </c>
      <c r="Y956" s="9">
        <f>ROUND(_xlfn.NORM.INV(M956,Params!$B$15,Params!$B$16)+Params!$B$17+Params!$B$18*M956,2)</f>
        <v/>
      </c>
      <c r="Z956" s="9">
        <f>ROUND(_xlfn.NORM.INV(N956,Params!$B$13,Params!$B$14)+Params!$B$17+Params!$B$18*N956,1)</f>
        <v/>
      </c>
    </row>
    <row r="957">
      <c r="A957" s="11" t="n">
        <v>956</v>
      </c>
      <c r="B957" s="12">
        <f>INT((A957-1)/122)+1</f>
        <v/>
      </c>
      <c r="C957" s="13" t="n">
        <v>0.969499</v>
      </c>
      <c r="D957" s="13" t="n">
        <v>0.377086</v>
      </c>
      <c r="E957" s="13" t="n">
        <v>0.841188</v>
      </c>
      <c r="F957" s="13" t="n">
        <v>0.364608</v>
      </c>
      <c r="G957" s="13" t="n">
        <v>0.582157</v>
      </c>
      <c r="H957" s="13" t="n">
        <v>0.684234</v>
      </c>
      <c r="I957" s="13" t="n">
        <v>0.851583</v>
      </c>
      <c r="J957" s="13" t="n">
        <v>0.689104</v>
      </c>
      <c r="K957" s="13" t="n">
        <v>0.992072</v>
      </c>
      <c r="L957" s="13" t="n">
        <v>0.8822489999999999</v>
      </c>
      <c r="M957" s="13" t="n">
        <v>0.342657</v>
      </c>
      <c r="N957" s="13" t="n">
        <v>0.01595</v>
      </c>
      <c r="O957" s="9">
        <f>IF(C957&lt;=1-Params!$B$4,0,MAX(0.1,ROUND(_xlfn.GAMMA.INV((C957-(1-Params!$B$4))/Params!$B$4,Params!$B$5,Params!$B$6),1)))</f>
        <v/>
      </c>
      <c r="P957" s="9">
        <f>IF(D957&lt;=1-Params!$B$7,0,ROUND(_xlfn.GAMMA.INV((D957-(1-Params!$B$7))/Params!$B$7,Params!$B$8,Params!$B$9),3))</f>
        <v/>
      </c>
      <c r="Q957" s="9">
        <f>IF(E957&lt;=1-Params!$B$4,0,MAX(0.1,ROUND(_xlfn.GAMMA.INV((E957-(1-Params!$B$4))/Params!$B$4,Params!$B$5,Params!$B$6),1)))</f>
        <v/>
      </c>
      <c r="R957" s="9">
        <f>IF(F957&lt;=1-Params!$B$7,0,ROUND(_xlfn.GAMMA.INV((F957-(1-Params!$B$7))/Params!$B$7,Params!$B$8,Params!$B$9),3))</f>
        <v/>
      </c>
      <c r="S957" s="9">
        <f>IF(G957&lt;=1-Params!$B$7,0,ROUND((Params!$B$10+Params!$B$11*G957^Params!$B$12)*_xlfn.GAMMA.INV((G957-(1-Params!$B$7))/Params!$B$7,Params!$B$8,Params!$B$9),3))</f>
        <v/>
      </c>
      <c r="T957" s="9">
        <f>IF(H957&lt;=1-Params!$B$4,0,MAX(0.1,ROUND((Params!$B$10+Params!$B$11*H957^Params!$B$12)*_xlfn.GAMMA.INV((H957-(1-Params!$B$4))/Params!$B$4,Params!$B$5,Params!$B$6),1)))</f>
        <v/>
      </c>
      <c r="U957" s="9">
        <f>ROUND(_xlfn.NORM.INV(I957,Params!$B$13,Params!$B$14),1)</f>
        <v/>
      </c>
      <c r="V957" s="9">
        <f>ROUND(_xlfn.NORM.INV(J957,Params!$B$15,Params!$B$16),2)</f>
        <v/>
      </c>
      <c r="W957" s="9">
        <f>ROUND(_xlfn.NORM.INV(K957,Params!$B$13,Params!$B$14),1)</f>
        <v/>
      </c>
      <c r="X957" s="9">
        <f>ROUND(_xlfn.NORM.INV(L957,Params!$B$15,Params!$B$16),2)</f>
        <v/>
      </c>
      <c r="Y957" s="9">
        <f>ROUND(_xlfn.NORM.INV(M957,Params!$B$15,Params!$B$16)+Params!$B$17+Params!$B$18*M957,2)</f>
        <v/>
      </c>
      <c r="Z957" s="9">
        <f>ROUND(_xlfn.NORM.INV(N957,Params!$B$13,Params!$B$14)+Params!$B$17+Params!$B$18*N957,1)</f>
        <v/>
      </c>
    </row>
    <row r="958">
      <c r="A958" s="11" t="n">
        <v>957</v>
      </c>
      <c r="B958" s="12">
        <f>INT((A958-1)/122)+1</f>
        <v/>
      </c>
      <c r="C958" s="13" t="n">
        <v>0.943336</v>
      </c>
      <c r="D958" s="13" t="n">
        <v>0.062863</v>
      </c>
      <c r="E958" s="13" t="n">
        <v>0.798523</v>
      </c>
      <c r="F958" s="13" t="n">
        <v>0.573072</v>
      </c>
      <c r="G958" s="13" t="n">
        <v>0.6240869999999999</v>
      </c>
      <c r="H958" s="13" t="n">
        <v>0.696739</v>
      </c>
      <c r="I958" s="13" t="n">
        <v>0.638899</v>
      </c>
      <c r="J958" s="13" t="n">
        <v>0.395806</v>
      </c>
      <c r="K958" s="13" t="n">
        <v>0.989544</v>
      </c>
      <c r="L958" s="13" t="n">
        <v>0.406655</v>
      </c>
      <c r="M958" s="13" t="n">
        <v>0.194819</v>
      </c>
      <c r="N958" s="13" t="n">
        <v>0.147535</v>
      </c>
      <c r="O958" s="9">
        <f>IF(C958&lt;=1-Params!$B$4,0,MAX(0.1,ROUND(_xlfn.GAMMA.INV((C958-(1-Params!$B$4))/Params!$B$4,Params!$B$5,Params!$B$6),1)))</f>
        <v/>
      </c>
      <c r="P958" s="9">
        <f>IF(D958&lt;=1-Params!$B$7,0,ROUND(_xlfn.GAMMA.INV((D958-(1-Params!$B$7))/Params!$B$7,Params!$B$8,Params!$B$9),3))</f>
        <v/>
      </c>
      <c r="Q958" s="9">
        <f>IF(E958&lt;=1-Params!$B$4,0,MAX(0.1,ROUND(_xlfn.GAMMA.INV((E958-(1-Params!$B$4))/Params!$B$4,Params!$B$5,Params!$B$6),1)))</f>
        <v/>
      </c>
      <c r="R958" s="9">
        <f>IF(F958&lt;=1-Params!$B$7,0,ROUND(_xlfn.GAMMA.INV((F958-(1-Params!$B$7))/Params!$B$7,Params!$B$8,Params!$B$9),3))</f>
        <v/>
      </c>
      <c r="S958" s="9">
        <f>IF(G958&lt;=1-Params!$B$7,0,ROUND((Params!$B$10+Params!$B$11*G958^Params!$B$12)*_xlfn.GAMMA.INV((G958-(1-Params!$B$7))/Params!$B$7,Params!$B$8,Params!$B$9),3))</f>
        <v/>
      </c>
      <c r="T958" s="9">
        <f>IF(H958&lt;=1-Params!$B$4,0,MAX(0.1,ROUND((Params!$B$10+Params!$B$11*H958^Params!$B$12)*_xlfn.GAMMA.INV((H958-(1-Params!$B$4))/Params!$B$4,Params!$B$5,Params!$B$6),1)))</f>
        <v/>
      </c>
      <c r="U958" s="9">
        <f>ROUND(_xlfn.NORM.INV(I958,Params!$B$13,Params!$B$14),1)</f>
        <v/>
      </c>
      <c r="V958" s="9">
        <f>ROUND(_xlfn.NORM.INV(J958,Params!$B$15,Params!$B$16),2)</f>
        <v/>
      </c>
      <c r="W958" s="9">
        <f>ROUND(_xlfn.NORM.INV(K958,Params!$B$13,Params!$B$14),1)</f>
        <v/>
      </c>
      <c r="X958" s="9">
        <f>ROUND(_xlfn.NORM.INV(L958,Params!$B$15,Params!$B$16),2)</f>
        <v/>
      </c>
      <c r="Y958" s="9">
        <f>ROUND(_xlfn.NORM.INV(M958,Params!$B$15,Params!$B$16)+Params!$B$17+Params!$B$18*M958,2)</f>
        <v/>
      </c>
      <c r="Z958" s="9">
        <f>ROUND(_xlfn.NORM.INV(N958,Params!$B$13,Params!$B$14)+Params!$B$17+Params!$B$18*N958,1)</f>
        <v/>
      </c>
    </row>
    <row r="959">
      <c r="A959" s="11" t="n">
        <v>958</v>
      </c>
      <c r="B959" s="12">
        <f>INT((A959-1)/122)+1</f>
        <v/>
      </c>
      <c r="C959" s="13" t="n">
        <v>0.613419</v>
      </c>
      <c r="D959" s="13" t="n">
        <v>0.58228</v>
      </c>
      <c r="E959" s="13" t="n">
        <v>0.700792</v>
      </c>
      <c r="F959" s="13" t="n">
        <v>0.547915</v>
      </c>
      <c r="G959" s="13" t="n">
        <v>0.794794</v>
      </c>
      <c r="H959" s="13" t="n">
        <v>0.328182</v>
      </c>
      <c r="I959" s="13" t="n">
        <v>0.71882</v>
      </c>
      <c r="J959" s="13" t="n">
        <v>0.130449</v>
      </c>
      <c r="K959" s="13" t="n">
        <v>0.757891</v>
      </c>
      <c r="L959" s="13" t="n">
        <v>0.402547</v>
      </c>
      <c r="M959" s="13" t="n">
        <v>0.365755</v>
      </c>
      <c r="N959" s="13" t="n">
        <v>0.325087</v>
      </c>
      <c r="O959" s="9">
        <f>IF(C959&lt;=1-Params!$B$4,0,MAX(0.1,ROUND(_xlfn.GAMMA.INV((C959-(1-Params!$B$4))/Params!$B$4,Params!$B$5,Params!$B$6),1)))</f>
        <v/>
      </c>
      <c r="P959" s="9">
        <f>IF(D959&lt;=1-Params!$B$7,0,ROUND(_xlfn.GAMMA.INV((D959-(1-Params!$B$7))/Params!$B$7,Params!$B$8,Params!$B$9),3))</f>
        <v/>
      </c>
      <c r="Q959" s="9">
        <f>IF(E959&lt;=1-Params!$B$4,0,MAX(0.1,ROUND(_xlfn.GAMMA.INV((E959-(1-Params!$B$4))/Params!$B$4,Params!$B$5,Params!$B$6),1)))</f>
        <v/>
      </c>
      <c r="R959" s="9">
        <f>IF(F959&lt;=1-Params!$B$7,0,ROUND(_xlfn.GAMMA.INV((F959-(1-Params!$B$7))/Params!$B$7,Params!$B$8,Params!$B$9),3))</f>
        <v/>
      </c>
      <c r="S959" s="9">
        <f>IF(G959&lt;=1-Params!$B$7,0,ROUND((Params!$B$10+Params!$B$11*G959^Params!$B$12)*_xlfn.GAMMA.INV((G959-(1-Params!$B$7))/Params!$B$7,Params!$B$8,Params!$B$9),3))</f>
        <v/>
      </c>
      <c r="T959" s="9">
        <f>IF(H959&lt;=1-Params!$B$4,0,MAX(0.1,ROUND((Params!$B$10+Params!$B$11*H959^Params!$B$12)*_xlfn.GAMMA.INV((H959-(1-Params!$B$4))/Params!$B$4,Params!$B$5,Params!$B$6),1)))</f>
        <v/>
      </c>
      <c r="U959" s="9">
        <f>ROUND(_xlfn.NORM.INV(I959,Params!$B$13,Params!$B$14),1)</f>
        <v/>
      </c>
      <c r="V959" s="9">
        <f>ROUND(_xlfn.NORM.INV(J959,Params!$B$15,Params!$B$16),2)</f>
        <v/>
      </c>
      <c r="W959" s="9">
        <f>ROUND(_xlfn.NORM.INV(K959,Params!$B$13,Params!$B$14),1)</f>
        <v/>
      </c>
      <c r="X959" s="9">
        <f>ROUND(_xlfn.NORM.INV(L959,Params!$B$15,Params!$B$16),2)</f>
        <v/>
      </c>
      <c r="Y959" s="9">
        <f>ROUND(_xlfn.NORM.INV(M959,Params!$B$15,Params!$B$16)+Params!$B$17+Params!$B$18*M959,2)</f>
        <v/>
      </c>
      <c r="Z959" s="9">
        <f>ROUND(_xlfn.NORM.INV(N959,Params!$B$13,Params!$B$14)+Params!$B$17+Params!$B$18*N959,1)</f>
        <v/>
      </c>
    </row>
    <row r="960">
      <c r="A960" s="11" t="n">
        <v>959</v>
      </c>
      <c r="B960" s="12">
        <f>INT((A960-1)/122)+1</f>
        <v/>
      </c>
      <c r="C960" s="13" t="n">
        <v>0.125728</v>
      </c>
      <c r="D960" s="13" t="n">
        <v>0.904097</v>
      </c>
      <c r="E960" s="13" t="n">
        <v>0.293531</v>
      </c>
      <c r="F960" s="13" t="n">
        <v>0.30682</v>
      </c>
      <c r="G960" s="13" t="n">
        <v>0.882962</v>
      </c>
      <c r="H960" s="13" t="n">
        <v>0.823723</v>
      </c>
      <c r="I960" s="13" t="n">
        <v>0.183241</v>
      </c>
      <c r="J960" s="13" t="n">
        <v>0.324867</v>
      </c>
      <c r="K960" s="13" t="n">
        <v>0.283071</v>
      </c>
      <c r="L960" s="13" t="n">
        <v>0.843302</v>
      </c>
      <c r="M960" s="13" t="n">
        <v>0.785415</v>
      </c>
      <c r="N960" s="13" t="n">
        <v>0.734166</v>
      </c>
      <c r="O960" s="9">
        <f>IF(C960&lt;=1-Params!$B$4,0,MAX(0.1,ROUND(_xlfn.GAMMA.INV((C960-(1-Params!$B$4))/Params!$B$4,Params!$B$5,Params!$B$6),1)))</f>
        <v/>
      </c>
      <c r="P960" s="9">
        <f>IF(D960&lt;=1-Params!$B$7,0,ROUND(_xlfn.GAMMA.INV((D960-(1-Params!$B$7))/Params!$B$7,Params!$B$8,Params!$B$9),3))</f>
        <v/>
      </c>
      <c r="Q960" s="9">
        <f>IF(E960&lt;=1-Params!$B$4,0,MAX(0.1,ROUND(_xlfn.GAMMA.INV((E960-(1-Params!$B$4))/Params!$B$4,Params!$B$5,Params!$B$6),1)))</f>
        <v/>
      </c>
      <c r="R960" s="9">
        <f>IF(F960&lt;=1-Params!$B$7,0,ROUND(_xlfn.GAMMA.INV((F960-(1-Params!$B$7))/Params!$B$7,Params!$B$8,Params!$B$9),3))</f>
        <v/>
      </c>
      <c r="S960" s="9">
        <f>IF(G960&lt;=1-Params!$B$7,0,ROUND((Params!$B$10+Params!$B$11*G960^Params!$B$12)*_xlfn.GAMMA.INV((G960-(1-Params!$B$7))/Params!$B$7,Params!$B$8,Params!$B$9),3))</f>
        <v/>
      </c>
      <c r="T960" s="9">
        <f>IF(H960&lt;=1-Params!$B$4,0,MAX(0.1,ROUND((Params!$B$10+Params!$B$11*H960^Params!$B$12)*_xlfn.GAMMA.INV((H960-(1-Params!$B$4))/Params!$B$4,Params!$B$5,Params!$B$6),1)))</f>
        <v/>
      </c>
      <c r="U960" s="9">
        <f>ROUND(_xlfn.NORM.INV(I960,Params!$B$13,Params!$B$14),1)</f>
        <v/>
      </c>
      <c r="V960" s="9">
        <f>ROUND(_xlfn.NORM.INV(J960,Params!$B$15,Params!$B$16),2)</f>
        <v/>
      </c>
      <c r="W960" s="9">
        <f>ROUND(_xlfn.NORM.INV(K960,Params!$B$13,Params!$B$14),1)</f>
        <v/>
      </c>
      <c r="X960" s="9">
        <f>ROUND(_xlfn.NORM.INV(L960,Params!$B$15,Params!$B$16),2)</f>
        <v/>
      </c>
      <c r="Y960" s="9">
        <f>ROUND(_xlfn.NORM.INV(M960,Params!$B$15,Params!$B$16)+Params!$B$17+Params!$B$18*M960,2)</f>
        <v/>
      </c>
      <c r="Z960" s="9">
        <f>ROUND(_xlfn.NORM.INV(N960,Params!$B$13,Params!$B$14)+Params!$B$17+Params!$B$18*N960,1)</f>
        <v/>
      </c>
    </row>
    <row r="961">
      <c r="A961" s="11" t="n">
        <v>960</v>
      </c>
      <c r="B961" s="12">
        <f>INT((A961-1)/122)+1</f>
        <v/>
      </c>
      <c r="C961" s="13" t="n">
        <v>0.575177</v>
      </c>
      <c r="D961" s="13" t="n">
        <v>0.260257</v>
      </c>
      <c r="E961" s="13" t="n">
        <v>0.133989</v>
      </c>
      <c r="F961" s="13" t="n">
        <v>0.632493</v>
      </c>
      <c r="G961" s="13" t="n">
        <v>0.842798</v>
      </c>
      <c r="H961" s="13" t="n">
        <v>0.462769</v>
      </c>
      <c r="I961" s="13" t="n">
        <v>0.296169</v>
      </c>
      <c r="J961" s="13" t="n">
        <v>0.265746</v>
      </c>
      <c r="K961" s="13" t="n">
        <v>0.418256</v>
      </c>
      <c r="L961" s="13" t="n">
        <v>0.940951</v>
      </c>
      <c r="M961" s="13" t="n">
        <v>0.910618</v>
      </c>
      <c r="N961" s="13" t="n">
        <v>0.786384</v>
      </c>
      <c r="O961" s="9">
        <f>IF(C961&lt;=1-Params!$B$4,0,MAX(0.1,ROUND(_xlfn.GAMMA.INV((C961-(1-Params!$B$4))/Params!$B$4,Params!$B$5,Params!$B$6),1)))</f>
        <v/>
      </c>
      <c r="P961" s="9">
        <f>IF(D961&lt;=1-Params!$B$7,0,ROUND(_xlfn.GAMMA.INV((D961-(1-Params!$B$7))/Params!$B$7,Params!$B$8,Params!$B$9),3))</f>
        <v/>
      </c>
      <c r="Q961" s="9">
        <f>IF(E961&lt;=1-Params!$B$4,0,MAX(0.1,ROUND(_xlfn.GAMMA.INV((E961-(1-Params!$B$4))/Params!$B$4,Params!$B$5,Params!$B$6),1)))</f>
        <v/>
      </c>
      <c r="R961" s="9">
        <f>IF(F961&lt;=1-Params!$B$7,0,ROUND(_xlfn.GAMMA.INV((F961-(1-Params!$B$7))/Params!$B$7,Params!$B$8,Params!$B$9),3))</f>
        <v/>
      </c>
      <c r="S961" s="9">
        <f>IF(G961&lt;=1-Params!$B$7,0,ROUND((Params!$B$10+Params!$B$11*G961^Params!$B$12)*_xlfn.GAMMA.INV((G961-(1-Params!$B$7))/Params!$B$7,Params!$B$8,Params!$B$9),3))</f>
        <v/>
      </c>
      <c r="T961" s="9">
        <f>IF(H961&lt;=1-Params!$B$4,0,MAX(0.1,ROUND((Params!$B$10+Params!$B$11*H961^Params!$B$12)*_xlfn.GAMMA.INV((H961-(1-Params!$B$4))/Params!$B$4,Params!$B$5,Params!$B$6),1)))</f>
        <v/>
      </c>
      <c r="U961" s="9">
        <f>ROUND(_xlfn.NORM.INV(I961,Params!$B$13,Params!$B$14),1)</f>
        <v/>
      </c>
      <c r="V961" s="9">
        <f>ROUND(_xlfn.NORM.INV(J961,Params!$B$15,Params!$B$16),2)</f>
        <v/>
      </c>
      <c r="W961" s="9">
        <f>ROUND(_xlfn.NORM.INV(K961,Params!$B$13,Params!$B$14),1)</f>
        <v/>
      </c>
      <c r="X961" s="9">
        <f>ROUND(_xlfn.NORM.INV(L961,Params!$B$15,Params!$B$16),2)</f>
        <v/>
      </c>
      <c r="Y961" s="9">
        <f>ROUND(_xlfn.NORM.INV(M961,Params!$B$15,Params!$B$16)+Params!$B$17+Params!$B$18*M961,2)</f>
        <v/>
      </c>
      <c r="Z961" s="9">
        <f>ROUND(_xlfn.NORM.INV(N961,Params!$B$13,Params!$B$14)+Params!$B$17+Params!$B$18*N961,1)</f>
        <v/>
      </c>
    </row>
    <row r="962">
      <c r="A962" s="11" t="n">
        <v>961</v>
      </c>
      <c r="B962" s="12">
        <f>INT((A962-1)/122)+1</f>
        <v/>
      </c>
      <c r="C962" s="13" t="n">
        <v>0.937238</v>
      </c>
      <c r="D962" s="13" t="n">
        <v>0.401235</v>
      </c>
      <c r="E962" s="13" t="n">
        <v>0.5496259999999999</v>
      </c>
      <c r="F962" s="13" t="n">
        <v>0.499351</v>
      </c>
      <c r="G962" s="13" t="n">
        <v>0.159768</v>
      </c>
      <c r="H962" s="13" t="n">
        <v>0.910315</v>
      </c>
      <c r="I962" s="13" t="n">
        <v>0.73368</v>
      </c>
      <c r="J962" s="13" t="n">
        <v>0.761584</v>
      </c>
      <c r="K962" s="13" t="n">
        <v>0.685438</v>
      </c>
      <c r="L962" s="13" t="n">
        <v>0.85869</v>
      </c>
      <c r="M962" s="13" t="n">
        <v>0.89396</v>
      </c>
      <c r="N962" s="13" t="n">
        <v>0.48424</v>
      </c>
      <c r="O962" s="9">
        <f>IF(C962&lt;=1-Params!$B$4,0,MAX(0.1,ROUND(_xlfn.GAMMA.INV((C962-(1-Params!$B$4))/Params!$B$4,Params!$B$5,Params!$B$6),1)))</f>
        <v/>
      </c>
      <c r="P962" s="9">
        <f>IF(D962&lt;=1-Params!$B$7,0,ROUND(_xlfn.GAMMA.INV((D962-(1-Params!$B$7))/Params!$B$7,Params!$B$8,Params!$B$9),3))</f>
        <v/>
      </c>
      <c r="Q962" s="9">
        <f>IF(E962&lt;=1-Params!$B$4,0,MAX(0.1,ROUND(_xlfn.GAMMA.INV((E962-(1-Params!$B$4))/Params!$B$4,Params!$B$5,Params!$B$6),1)))</f>
        <v/>
      </c>
      <c r="R962" s="9">
        <f>IF(F962&lt;=1-Params!$B$7,0,ROUND(_xlfn.GAMMA.INV((F962-(1-Params!$B$7))/Params!$B$7,Params!$B$8,Params!$B$9),3))</f>
        <v/>
      </c>
      <c r="S962" s="9">
        <f>IF(G962&lt;=1-Params!$B$7,0,ROUND((Params!$B$10+Params!$B$11*G962^Params!$B$12)*_xlfn.GAMMA.INV((G962-(1-Params!$B$7))/Params!$B$7,Params!$B$8,Params!$B$9),3))</f>
        <v/>
      </c>
      <c r="T962" s="9">
        <f>IF(H962&lt;=1-Params!$B$4,0,MAX(0.1,ROUND((Params!$B$10+Params!$B$11*H962^Params!$B$12)*_xlfn.GAMMA.INV((H962-(1-Params!$B$4))/Params!$B$4,Params!$B$5,Params!$B$6),1)))</f>
        <v/>
      </c>
      <c r="U962" s="9">
        <f>ROUND(_xlfn.NORM.INV(I962,Params!$B$13,Params!$B$14),1)</f>
        <v/>
      </c>
      <c r="V962" s="9">
        <f>ROUND(_xlfn.NORM.INV(J962,Params!$B$15,Params!$B$16),2)</f>
        <v/>
      </c>
      <c r="W962" s="9">
        <f>ROUND(_xlfn.NORM.INV(K962,Params!$B$13,Params!$B$14),1)</f>
        <v/>
      </c>
      <c r="X962" s="9">
        <f>ROUND(_xlfn.NORM.INV(L962,Params!$B$15,Params!$B$16),2)</f>
        <v/>
      </c>
      <c r="Y962" s="9">
        <f>ROUND(_xlfn.NORM.INV(M962,Params!$B$15,Params!$B$16)+Params!$B$17+Params!$B$18*M962,2)</f>
        <v/>
      </c>
      <c r="Z962" s="9">
        <f>ROUND(_xlfn.NORM.INV(N962,Params!$B$13,Params!$B$14)+Params!$B$17+Params!$B$18*N962,1)</f>
        <v/>
      </c>
    </row>
    <row r="963">
      <c r="A963" s="11" t="n">
        <v>962</v>
      </c>
      <c r="B963" s="12">
        <f>INT((A963-1)/122)+1</f>
        <v/>
      </c>
      <c r="C963" s="13" t="n">
        <v>0.885896</v>
      </c>
      <c r="D963" s="13" t="n">
        <v>0.701648</v>
      </c>
      <c r="E963" s="13" t="n">
        <v>0.558009</v>
      </c>
      <c r="F963" s="13" t="n">
        <v>0.276688</v>
      </c>
      <c r="G963" s="13" t="n">
        <v>0.388766</v>
      </c>
      <c r="H963" s="13" t="n">
        <v>0.424891</v>
      </c>
      <c r="I963" s="13" t="n">
        <v>0.640861</v>
      </c>
      <c r="J963" s="13" t="n">
        <v>0.770139</v>
      </c>
      <c r="K963" s="13" t="n">
        <v>0.7935219999999999</v>
      </c>
      <c r="L963" s="13" t="n">
        <v>0.905132</v>
      </c>
      <c r="M963" s="13" t="n">
        <v>0.903369</v>
      </c>
      <c r="N963" s="13" t="n">
        <v>0.882741</v>
      </c>
      <c r="O963" s="9">
        <f>IF(C963&lt;=1-Params!$B$4,0,MAX(0.1,ROUND(_xlfn.GAMMA.INV((C963-(1-Params!$B$4))/Params!$B$4,Params!$B$5,Params!$B$6),1)))</f>
        <v/>
      </c>
      <c r="P963" s="9">
        <f>IF(D963&lt;=1-Params!$B$7,0,ROUND(_xlfn.GAMMA.INV((D963-(1-Params!$B$7))/Params!$B$7,Params!$B$8,Params!$B$9),3))</f>
        <v/>
      </c>
      <c r="Q963" s="9">
        <f>IF(E963&lt;=1-Params!$B$4,0,MAX(0.1,ROUND(_xlfn.GAMMA.INV((E963-(1-Params!$B$4))/Params!$B$4,Params!$B$5,Params!$B$6),1)))</f>
        <v/>
      </c>
      <c r="R963" s="9">
        <f>IF(F963&lt;=1-Params!$B$7,0,ROUND(_xlfn.GAMMA.INV((F963-(1-Params!$B$7))/Params!$B$7,Params!$B$8,Params!$B$9),3))</f>
        <v/>
      </c>
      <c r="S963" s="9">
        <f>IF(G963&lt;=1-Params!$B$7,0,ROUND((Params!$B$10+Params!$B$11*G963^Params!$B$12)*_xlfn.GAMMA.INV((G963-(1-Params!$B$7))/Params!$B$7,Params!$B$8,Params!$B$9),3))</f>
        <v/>
      </c>
      <c r="T963" s="9">
        <f>IF(H963&lt;=1-Params!$B$4,0,MAX(0.1,ROUND((Params!$B$10+Params!$B$11*H963^Params!$B$12)*_xlfn.GAMMA.INV((H963-(1-Params!$B$4))/Params!$B$4,Params!$B$5,Params!$B$6),1)))</f>
        <v/>
      </c>
      <c r="U963" s="9">
        <f>ROUND(_xlfn.NORM.INV(I963,Params!$B$13,Params!$B$14),1)</f>
        <v/>
      </c>
      <c r="V963" s="9">
        <f>ROUND(_xlfn.NORM.INV(J963,Params!$B$15,Params!$B$16),2)</f>
        <v/>
      </c>
      <c r="W963" s="9">
        <f>ROUND(_xlfn.NORM.INV(K963,Params!$B$13,Params!$B$14),1)</f>
        <v/>
      </c>
      <c r="X963" s="9">
        <f>ROUND(_xlfn.NORM.INV(L963,Params!$B$15,Params!$B$16),2)</f>
        <v/>
      </c>
      <c r="Y963" s="9">
        <f>ROUND(_xlfn.NORM.INV(M963,Params!$B$15,Params!$B$16)+Params!$B$17+Params!$B$18*M963,2)</f>
        <v/>
      </c>
      <c r="Z963" s="9">
        <f>ROUND(_xlfn.NORM.INV(N963,Params!$B$13,Params!$B$14)+Params!$B$17+Params!$B$18*N963,1)</f>
        <v/>
      </c>
    </row>
    <row r="964">
      <c r="A964" s="11" t="n">
        <v>963</v>
      </c>
      <c r="B964" s="12">
        <f>INT((A964-1)/122)+1</f>
        <v/>
      </c>
      <c r="C964" s="13" t="n">
        <v>0.40184</v>
      </c>
      <c r="D964" s="13" t="n">
        <v>0.225315</v>
      </c>
      <c r="E964" s="13" t="n">
        <v>0.424785</v>
      </c>
      <c r="F964" s="13" t="n">
        <v>0.285044</v>
      </c>
      <c r="G964" s="13" t="n">
        <v>0.030704</v>
      </c>
      <c r="H964" s="13" t="n">
        <v>0.171147</v>
      </c>
      <c r="I964" s="13" t="n">
        <v>0.845462</v>
      </c>
      <c r="J964" s="13" t="n">
        <v>0.624105</v>
      </c>
      <c r="K964" s="13" t="n">
        <v>0.612325</v>
      </c>
      <c r="L964" s="13" t="n">
        <v>0.792285</v>
      </c>
      <c r="M964" s="13" t="n">
        <v>0.821232</v>
      </c>
      <c r="N964" s="13" t="n">
        <v>0.64902</v>
      </c>
      <c r="O964" s="9">
        <f>IF(C964&lt;=1-Params!$B$4,0,MAX(0.1,ROUND(_xlfn.GAMMA.INV((C964-(1-Params!$B$4))/Params!$B$4,Params!$B$5,Params!$B$6),1)))</f>
        <v/>
      </c>
      <c r="P964" s="9">
        <f>IF(D964&lt;=1-Params!$B$7,0,ROUND(_xlfn.GAMMA.INV((D964-(1-Params!$B$7))/Params!$B$7,Params!$B$8,Params!$B$9),3))</f>
        <v/>
      </c>
      <c r="Q964" s="9">
        <f>IF(E964&lt;=1-Params!$B$4,0,MAX(0.1,ROUND(_xlfn.GAMMA.INV((E964-(1-Params!$B$4))/Params!$B$4,Params!$B$5,Params!$B$6),1)))</f>
        <v/>
      </c>
      <c r="R964" s="9">
        <f>IF(F964&lt;=1-Params!$B$7,0,ROUND(_xlfn.GAMMA.INV((F964-(1-Params!$B$7))/Params!$B$7,Params!$B$8,Params!$B$9),3))</f>
        <v/>
      </c>
      <c r="S964" s="9">
        <f>IF(G964&lt;=1-Params!$B$7,0,ROUND((Params!$B$10+Params!$B$11*G964^Params!$B$12)*_xlfn.GAMMA.INV((G964-(1-Params!$B$7))/Params!$B$7,Params!$B$8,Params!$B$9),3))</f>
        <v/>
      </c>
      <c r="T964" s="9">
        <f>IF(H964&lt;=1-Params!$B$4,0,MAX(0.1,ROUND((Params!$B$10+Params!$B$11*H964^Params!$B$12)*_xlfn.GAMMA.INV((H964-(1-Params!$B$4))/Params!$B$4,Params!$B$5,Params!$B$6),1)))</f>
        <v/>
      </c>
      <c r="U964" s="9">
        <f>ROUND(_xlfn.NORM.INV(I964,Params!$B$13,Params!$B$14),1)</f>
        <v/>
      </c>
      <c r="V964" s="9">
        <f>ROUND(_xlfn.NORM.INV(J964,Params!$B$15,Params!$B$16),2)</f>
        <v/>
      </c>
      <c r="W964" s="9">
        <f>ROUND(_xlfn.NORM.INV(K964,Params!$B$13,Params!$B$14),1)</f>
        <v/>
      </c>
      <c r="X964" s="9">
        <f>ROUND(_xlfn.NORM.INV(L964,Params!$B$15,Params!$B$16),2)</f>
        <v/>
      </c>
      <c r="Y964" s="9">
        <f>ROUND(_xlfn.NORM.INV(M964,Params!$B$15,Params!$B$16)+Params!$B$17+Params!$B$18*M964,2)</f>
        <v/>
      </c>
      <c r="Z964" s="9">
        <f>ROUND(_xlfn.NORM.INV(N964,Params!$B$13,Params!$B$14)+Params!$B$17+Params!$B$18*N964,1)</f>
        <v/>
      </c>
    </row>
    <row r="965">
      <c r="A965" s="11" t="n">
        <v>964</v>
      </c>
      <c r="B965" s="12">
        <f>INT((A965-1)/122)+1</f>
        <v/>
      </c>
      <c r="C965" s="13" t="n">
        <v>0.167483</v>
      </c>
      <c r="D965" s="13" t="n">
        <v>0.60665</v>
      </c>
      <c r="E965" s="13" t="n">
        <v>0.84578</v>
      </c>
      <c r="F965" s="13" t="n">
        <v>0.552779</v>
      </c>
      <c r="G965" s="13" t="n">
        <v>0.353653</v>
      </c>
      <c r="H965" s="13" t="n">
        <v>0.84972</v>
      </c>
      <c r="I965" s="13" t="n">
        <v>0.576054</v>
      </c>
      <c r="J965" s="13" t="n">
        <v>0.8519409999999999</v>
      </c>
      <c r="K965" s="13" t="n">
        <v>0.393683</v>
      </c>
      <c r="L965" s="13" t="n">
        <v>0.965469</v>
      </c>
      <c r="M965" s="13" t="n">
        <v>0.782582</v>
      </c>
      <c r="N965" s="13" t="n">
        <v>0.904649</v>
      </c>
      <c r="O965" s="9">
        <f>IF(C965&lt;=1-Params!$B$4,0,MAX(0.1,ROUND(_xlfn.GAMMA.INV((C965-(1-Params!$B$4))/Params!$B$4,Params!$B$5,Params!$B$6),1)))</f>
        <v/>
      </c>
      <c r="P965" s="9">
        <f>IF(D965&lt;=1-Params!$B$7,0,ROUND(_xlfn.GAMMA.INV((D965-(1-Params!$B$7))/Params!$B$7,Params!$B$8,Params!$B$9),3))</f>
        <v/>
      </c>
      <c r="Q965" s="9">
        <f>IF(E965&lt;=1-Params!$B$4,0,MAX(0.1,ROUND(_xlfn.GAMMA.INV((E965-(1-Params!$B$4))/Params!$B$4,Params!$B$5,Params!$B$6),1)))</f>
        <v/>
      </c>
      <c r="R965" s="9">
        <f>IF(F965&lt;=1-Params!$B$7,0,ROUND(_xlfn.GAMMA.INV((F965-(1-Params!$B$7))/Params!$B$7,Params!$B$8,Params!$B$9),3))</f>
        <v/>
      </c>
      <c r="S965" s="9">
        <f>IF(G965&lt;=1-Params!$B$7,0,ROUND((Params!$B$10+Params!$B$11*G965^Params!$B$12)*_xlfn.GAMMA.INV((G965-(1-Params!$B$7))/Params!$B$7,Params!$B$8,Params!$B$9),3))</f>
        <v/>
      </c>
      <c r="T965" s="9">
        <f>IF(H965&lt;=1-Params!$B$4,0,MAX(0.1,ROUND((Params!$B$10+Params!$B$11*H965^Params!$B$12)*_xlfn.GAMMA.INV((H965-(1-Params!$B$4))/Params!$B$4,Params!$B$5,Params!$B$6),1)))</f>
        <v/>
      </c>
      <c r="U965" s="9">
        <f>ROUND(_xlfn.NORM.INV(I965,Params!$B$13,Params!$B$14),1)</f>
        <v/>
      </c>
      <c r="V965" s="9">
        <f>ROUND(_xlfn.NORM.INV(J965,Params!$B$15,Params!$B$16),2)</f>
        <v/>
      </c>
      <c r="W965" s="9">
        <f>ROUND(_xlfn.NORM.INV(K965,Params!$B$13,Params!$B$14),1)</f>
        <v/>
      </c>
      <c r="X965" s="9">
        <f>ROUND(_xlfn.NORM.INV(L965,Params!$B$15,Params!$B$16),2)</f>
        <v/>
      </c>
      <c r="Y965" s="9">
        <f>ROUND(_xlfn.NORM.INV(M965,Params!$B$15,Params!$B$16)+Params!$B$17+Params!$B$18*M965,2)</f>
        <v/>
      </c>
      <c r="Z965" s="9">
        <f>ROUND(_xlfn.NORM.INV(N965,Params!$B$13,Params!$B$14)+Params!$B$17+Params!$B$18*N965,1)</f>
        <v/>
      </c>
    </row>
    <row r="966">
      <c r="A966" s="11" t="n">
        <v>965</v>
      </c>
      <c r="B966" s="12">
        <f>INT((A966-1)/122)+1</f>
        <v/>
      </c>
      <c r="C966" s="13" t="n">
        <v>0.188514</v>
      </c>
      <c r="D966" s="13" t="n">
        <v>0.634614</v>
      </c>
      <c r="E966" s="13" t="n">
        <v>0.15723</v>
      </c>
      <c r="F966" s="13" t="n">
        <v>0.958951</v>
      </c>
      <c r="G966" s="13" t="n">
        <v>0.501458</v>
      </c>
      <c r="H966" s="13" t="n">
        <v>0.926358</v>
      </c>
      <c r="I966" s="13" t="n">
        <v>0.632215</v>
      </c>
      <c r="J966" s="13" t="n">
        <v>0.889974</v>
      </c>
      <c r="K966" s="13" t="n">
        <v>0.605467</v>
      </c>
      <c r="L966" s="13" t="n">
        <v>0.741951</v>
      </c>
      <c r="M966" s="13" t="n">
        <v>0.458013</v>
      </c>
      <c r="N966" s="13" t="n">
        <v>0.86421</v>
      </c>
      <c r="O966" s="9">
        <f>IF(C966&lt;=1-Params!$B$4,0,MAX(0.1,ROUND(_xlfn.GAMMA.INV((C966-(1-Params!$B$4))/Params!$B$4,Params!$B$5,Params!$B$6),1)))</f>
        <v/>
      </c>
      <c r="P966" s="9">
        <f>IF(D966&lt;=1-Params!$B$7,0,ROUND(_xlfn.GAMMA.INV((D966-(1-Params!$B$7))/Params!$B$7,Params!$B$8,Params!$B$9),3))</f>
        <v/>
      </c>
      <c r="Q966" s="9">
        <f>IF(E966&lt;=1-Params!$B$4,0,MAX(0.1,ROUND(_xlfn.GAMMA.INV((E966-(1-Params!$B$4))/Params!$B$4,Params!$B$5,Params!$B$6),1)))</f>
        <v/>
      </c>
      <c r="R966" s="9">
        <f>IF(F966&lt;=1-Params!$B$7,0,ROUND(_xlfn.GAMMA.INV((F966-(1-Params!$B$7))/Params!$B$7,Params!$B$8,Params!$B$9),3))</f>
        <v/>
      </c>
      <c r="S966" s="9">
        <f>IF(G966&lt;=1-Params!$B$7,0,ROUND((Params!$B$10+Params!$B$11*G966^Params!$B$12)*_xlfn.GAMMA.INV((G966-(1-Params!$B$7))/Params!$B$7,Params!$B$8,Params!$B$9),3))</f>
        <v/>
      </c>
      <c r="T966" s="9">
        <f>IF(H966&lt;=1-Params!$B$4,0,MAX(0.1,ROUND((Params!$B$10+Params!$B$11*H966^Params!$B$12)*_xlfn.GAMMA.INV((H966-(1-Params!$B$4))/Params!$B$4,Params!$B$5,Params!$B$6),1)))</f>
        <v/>
      </c>
      <c r="U966" s="9">
        <f>ROUND(_xlfn.NORM.INV(I966,Params!$B$13,Params!$B$14),1)</f>
        <v/>
      </c>
      <c r="V966" s="9">
        <f>ROUND(_xlfn.NORM.INV(J966,Params!$B$15,Params!$B$16),2)</f>
        <v/>
      </c>
      <c r="W966" s="9">
        <f>ROUND(_xlfn.NORM.INV(K966,Params!$B$13,Params!$B$14),1)</f>
        <v/>
      </c>
      <c r="X966" s="9">
        <f>ROUND(_xlfn.NORM.INV(L966,Params!$B$15,Params!$B$16),2)</f>
        <v/>
      </c>
      <c r="Y966" s="9">
        <f>ROUND(_xlfn.NORM.INV(M966,Params!$B$15,Params!$B$16)+Params!$B$17+Params!$B$18*M966,2)</f>
        <v/>
      </c>
      <c r="Z966" s="9">
        <f>ROUND(_xlfn.NORM.INV(N966,Params!$B$13,Params!$B$14)+Params!$B$17+Params!$B$18*N966,1)</f>
        <v/>
      </c>
    </row>
    <row r="967">
      <c r="A967" s="11" t="n">
        <v>966</v>
      </c>
      <c r="B967" s="12">
        <f>INT((A967-1)/122)+1</f>
        <v/>
      </c>
      <c r="C967" s="13" t="n">
        <v>0.357121</v>
      </c>
      <c r="D967" s="13" t="n">
        <v>0.168678</v>
      </c>
      <c r="E967" s="13" t="n">
        <v>0.167654</v>
      </c>
      <c r="F967" s="13" t="n">
        <v>0.9322820000000001</v>
      </c>
      <c r="G967" s="13" t="n">
        <v>0.641931</v>
      </c>
      <c r="H967" s="13" t="n">
        <v>0.135658</v>
      </c>
      <c r="I967" s="13" t="n">
        <v>0.237243</v>
      </c>
      <c r="J967" s="13" t="n">
        <v>0.478138</v>
      </c>
      <c r="K967" s="13" t="n">
        <v>0.06473</v>
      </c>
      <c r="L967" s="13" t="n">
        <v>0.810964</v>
      </c>
      <c r="M967" s="13" t="n">
        <v>0.10983</v>
      </c>
      <c r="N967" s="13" t="n">
        <v>0.430708</v>
      </c>
      <c r="O967" s="9">
        <f>IF(C967&lt;=1-Params!$B$4,0,MAX(0.1,ROUND(_xlfn.GAMMA.INV((C967-(1-Params!$B$4))/Params!$B$4,Params!$B$5,Params!$B$6),1)))</f>
        <v/>
      </c>
      <c r="P967" s="9">
        <f>IF(D967&lt;=1-Params!$B$7,0,ROUND(_xlfn.GAMMA.INV((D967-(1-Params!$B$7))/Params!$B$7,Params!$B$8,Params!$B$9),3))</f>
        <v/>
      </c>
      <c r="Q967" s="9">
        <f>IF(E967&lt;=1-Params!$B$4,0,MAX(0.1,ROUND(_xlfn.GAMMA.INV((E967-(1-Params!$B$4))/Params!$B$4,Params!$B$5,Params!$B$6),1)))</f>
        <v/>
      </c>
      <c r="R967" s="9">
        <f>IF(F967&lt;=1-Params!$B$7,0,ROUND(_xlfn.GAMMA.INV((F967-(1-Params!$B$7))/Params!$B$7,Params!$B$8,Params!$B$9),3))</f>
        <v/>
      </c>
      <c r="S967" s="9">
        <f>IF(G967&lt;=1-Params!$B$7,0,ROUND((Params!$B$10+Params!$B$11*G967^Params!$B$12)*_xlfn.GAMMA.INV((G967-(1-Params!$B$7))/Params!$B$7,Params!$B$8,Params!$B$9),3))</f>
        <v/>
      </c>
      <c r="T967" s="9">
        <f>IF(H967&lt;=1-Params!$B$4,0,MAX(0.1,ROUND((Params!$B$10+Params!$B$11*H967^Params!$B$12)*_xlfn.GAMMA.INV((H967-(1-Params!$B$4))/Params!$B$4,Params!$B$5,Params!$B$6),1)))</f>
        <v/>
      </c>
      <c r="U967" s="9">
        <f>ROUND(_xlfn.NORM.INV(I967,Params!$B$13,Params!$B$14),1)</f>
        <v/>
      </c>
      <c r="V967" s="9">
        <f>ROUND(_xlfn.NORM.INV(J967,Params!$B$15,Params!$B$16),2)</f>
        <v/>
      </c>
      <c r="W967" s="9">
        <f>ROUND(_xlfn.NORM.INV(K967,Params!$B$13,Params!$B$14),1)</f>
        <v/>
      </c>
      <c r="X967" s="9">
        <f>ROUND(_xlfn.NORM.INV(L967,Params!$B$15,Params!$B$16),2)</f>
        <v/>
      </c>
      <c r="Y967" s="9">
        <f>ROUND(_xlfn.NORM.INV(M967,Params!$B$15,Params!$B$16)+Params!$B$17+Params!$B$18*M967,2)</f>
        <v/>
      </c>
      <c r="Z967" s="9">
        <f>ROUND(_xlfn.NORM.INV(N967,Params!$B$13,Params!$B$14)+Params!$B$17+Params!$B$18*N967,1)</f>
        <v/>
      </c>
    </row>
    <row r="968">
      <c r="A968" s="11" t="n">
        <v>967</v>
      </c>
      <c r="B968" s="12">
        <f>INT((A968-1)/122)+1</f>
        <v/>
      </c>
      <c r="C968" s="13" t="n">
        <v>0.358506</v>
      </c>
      <c r="D968" s="13" t="n">
        <v>0.160362</v>
      </c>
      <c r="E968" s="13" t="n">
        <v>0.446549</v>
      </c>
      <c r="F968" s="13" t="n">
        <v>0.877879</v>
      </c>
      <c r="G968" s="13" t="n">
        <v>0.712961</v>
      </c>
      <c r="H968" s="13" t="n">
        <v>0.199637</v>
      </c>
      <c r="I968" s="13" t="n">
        <v>0.004464</v>
      </c>
      <c r="J968" s="13" t="n">
        <v>0.200609</v>
      </c>
      <c r="K968" s="13" t="n">
        <v>0.29867</v>
      </c>
      <c r="L968" s="13" t="n">
        <v>0.668685</v>
      </c>
      <c r="M968" s="13" t="n">
        <v>0.015995</v>
      </c>
      <c r="N968" s="13" t="n">
        <v>0.283414</v>
      </c>
      <c r="O968" s="9">
        <f>IF(C968&lt;=1-Params!$B$4,0,MAX(0.1,ROUND(_xlfn.GAMMA.INV((C968-(1-Params!$B$4))/Params!$B$4,Params!$B$5,Params!$B$6),1)))</f>
        <v/>
      </c>
      <c r="P968" s="9">
        <f>IF(D968&lt;=1-Params!$B$7,0,ROUND(_xlfn.GAMMA.INV((D968-(1-Params!$B$7))/Params!$B$7,Params!$B$8,Params!$B$9),3))</f>
        <v/>
      </c>
      <c r="Q968" s="9">
        <f>IF(E968&lt;=1-Params!$B$4,0,MAX(0.1,ROUND(_xlfn.GAMMA.INV((E968-(1-Params!$B$4))/Params!$B$4,Params!$B$5,Params!$B$6),1)))</f>
        <v/>
      </c>
      <c r="R968" s="9">
        <f>IF(F968&lt;=1-Params!$B$7,0,ROUND(_xlfn.GAMMA.INV((F968-(1-Params!$B$7))/Params!$B$7,Params!$B$8,Params!$B$9),3))</f>
        <v/>
      </c>
      <c r="S968" s="9">
        <f>IF(G968&lt;=1-Params!$B$7,0,ROUND((Params!$B$10+Params!$B$11*G968^Params!$B$12)*_xlfn.GAMMA.INV((G968-(1-Params!$B$7))/Params!$B$7,Params!$B$8,Params!$B$9),3))</f>
        <v/>
      </c>
      <c r="T968" s="9">
        <f>IF(H968&lt;=1-Params!$B$4,0,MAX(0.1,ROUND((Params!$B$10+Params!$B$11*H968^Params!$B$12)*_xlfn.GAMMA.INV((H968-(1-Params!$B$4))/Params!$B$4,Params!$B$5,Params!$B$6),1)))</f>
        <v/>
      </c>
      <c r="U968" s="9">
        <f>ROUND(_xlfn.NORM.INV(I968,Params!$B$13,Params!$B$14),1)</f>
        <v/>
      </c>
      <c r="V968" s="9">
        <f>ROUND(_xlfn.NORM.INV(J968,Params!$B$15,Params!$B$16),2)</f>
        <v/>
      </c>
      <c r="W968" s="9">
        <f>ROUND(_xlfn.NORM.INV(K968,Params!$B$13,Params!$B$14),1)</f>
        <v/>
      </c>
      <c r="X968" s="9">
        <f>ROUND(_xlfn.NORM.INV(L968,Params!$B$15,Params!$B$16),2)</f>
        <v/>
      </c>
      <c r="Y968" s="9">
        <f>ROUND(_xlfn.NORM.INV(M968,Params!$B$15,Params!$B$16)+Params!$B$17+Params!$B$18*M968,2)</f>
        <v/>
      </c>
      <c r="Z968" s="9">
        <f>ROUND(_xlfn.NORM.INV(N968,Params!$B$13,Params!$B$14)+Params!$B$17+Params!$B$18*N968,1)</f>
        <v/>
      </c>
    </row>
    <row r="969">
      <c r="A969" s="11" t="n">
        <v>968</v>
      </c>
      <c r="B969" s="12">
        <f>INT((A969-1)/122)+1</f>
        <v/>
      </c>
      <c r="C969" s="13" t="n">
        <v>0.611358</v>
      </c>
      <c r="D969" s="13" t="n">
        <v>0.176849</v>
      </c>
      <c r="E969" s="13" t="n">
        <v>0.632311</v>
      </c>
      <c r="F969" s="13" t="n">
        <v>0.486134</v>
      </c>
      <c r="G969" s="13" t="n">
        <v>0.4189</v>
      </c>
      <c r="H969" s="13" t="n">
        <v>0.299264</v>
      </c>
      <c r="I969" s="13" t="n">
        <v>0.389061</v>
      </c>
      <c r="J969" s="13" t="n">
        <v>0.244742</v>
      </c>
      <c r="K969" s="13" t="n">
        <v>0.379984</v>
      </c>
      <c r="L969" s="13" t="n">
        <v>0.741292</v>
      </c>
      <c r="M969" s="13" t="n">
        <v>0.212704</v>
      </c>
      <c r="N969" s="13" t="n">
        <v>0.248979</v>
      </c>
      <c r="O969" s="9">
        <f>IF(C969&lt;=1-Params!$B$4,0,MAX(0.1,ROUND(_xlfn.GAMMA.INV((C969-(1-Params!$B$4))/Params!$B$4,Params!$B$5,Params!$B$6),1)))</f>
        <v/>
      </c>
      <c r="P969" s="9">
        <f>IF(D969&lt;=1-Params!$B$7,0,ROUND(_xlfn.GAMMA.INV((D969-(1-Params!$B$7))/Params!$B$7,Params!$B$8,Params!$B$9),3))</f>
        <v/>
      </c>
      <c r="Q969" s="9">
        <f>IF(E969&lt;=1-Params!$B$4,0,MAX(0.1,ROUND(_xlfn.GAMMA.INV((E969-(1-Params!$B$4))/Params!$B$4,Params!$B$5,Params!$B$6),1)))</f>
        <v/>
      </c>
      <c r="R969" s="9">
        <f>IF(F969&lt;=1-Params!$B$7,0,ROUND(_xlfn.GAMMA.INV((F969-(1-Params!$B$7))/Params!$B$7,Params!$B$8,Params!$B$9),3))</f>
        <v/>
      </c>
      <c r="S969" s="9">
        <f>IF(G969&lt;=1-Params!$B$7,0,ROUND((Params!$B$10+Params!$B$11*G969^Params!$B$12)*_xlfn.GAMMA.INV((G969-(1-Params!$B$7))/Params!$B$7,Params!$B$8,Params!$B$9),3))</f>
        <v/>
      </c>
      <c r="T969" s="9">
        <f>IF(H969&lt;=1-Params!$B$4,0,MAX(0.1,ROUND((Params!$B$10+Params!$B$11*H969^Params!$B$12)*_xlfn.GAMMA.INV((H969-(1-Params!$B$4))/Params!$B$4,Params!$B$5,Params!$B$6),1)))</f>
        <v/>
      </c>
      <c r="U969" s="9">
        <f>ROUND(_xlfn.NORM.INV(I969,Params!$B$13,Params!$B$14),1)</f>
        <v/>
      </c>
      <c r="V969" s="9">
        <f>ROUND(_xlfn.NORM.INV(J969,Params!$B$15,Params!$B$16),2)</f>
        <v/>
      </c>
      <c r="W969" s="9">
        <f>ROUND(_xlfn.NORM.INV(K969,Params!$B$13,Params!$B$14),1)</f>
        <v/>
      </c>
      <c r="X969" s="9">
        <f>ROUND(_xlfn.NORM.INV(L969,Params!$B$15,Params!$B$16),2)</f>
        <v/>
      </c>
      <c r="Y969" s="9">
        <f>ROUND(_xlfn.NORM.INV(M969,Params!$B$15,Params!$B$16)+Params!$B$17+Params!$B$18*M969,2)</f>
        <v/>
      </c>
      <c r="Z969" s="9">
        <f>ROUND(_xlfn.NORM.INV(N969,Params!$B$13,Params!$B$14)+Params!$B$17+Params!$B$18*N969,1)</f>
        <v/>
      </c>
    </row>
    <row r="970">
      <c r="A970" s="11" t="n">
        <v>969</v>
      </c>
      <c r="B970" s="12">
        <f>INT((A970-1)/122)+1</f>
        <v/>
      </c>
      <c r="C970" s="13" t="n">
        <v>0.342126</v>
      </c>
      <c r="D970" s="13" t="n">
        <v>0.354924</v>
      </c>
      <c r="E970" s="13" t="n">
        <v>0.619468</v>
      </c>
      <c r="F970" s="13" t="n">
        <v>0.364845</v>
      </c>
      <c r="G970" s="13" t="n">
        <v>0.337229</v>
      </c>
      <c r="H970" s="13" t="n">
        <v>0.119967</v>
      </c>
      <c r="I970" s="13" t="n">
        <v>0.036838</v>
      </c>
      <c r="J970" s="13" t="n">
        <v>0.842172</v>
      </c>
      <c r="K970" s="13" t="n">
        <v>0.5468460000000001</v>
      </c>
      <c r="L970" s="13" t="n">
        <v>0.87396</v>
      </c>
      <c r="M970" s="13" t="n">
        <v>0.387267</v>
      </c>
      <c r="N970" s="13" t="n">
        <v>0.278827</v>
      </c>
      <c r="O970" s="9">
        <f>IF(C970&lt;=1-Params!$B$4,0,MAX(0.1,ROUND(_xlfn.GAMMA.INV((C970-(1-Params!$B$4))/Params!$B$4,Params!$B$5,Params!$B$6),1)))</f>
        <v/>
      </c>
      <c r="P970" s="9">
        <f>IF(D970&lt;=1-Params!$B$7,0,ROUND(_xlfn.GAMMA.INV((D970-(1-Params!$B$7))/Params!$B$7,Params!$B$8,Params!$B$9),3))</f>
        <v/>
      </c>
      <c r="Q970" s="9">
        <f>IF(E970&lt;=1-Params!$B$4,0,MAX(0.1,ROUND(_xlfn.GAMMA.INV((E970-(1-Params!$B$4))/Params!$B$4,Params!$B$5,Params!$B$6),1)))</f>
        <v/>
      </c>
      <c r="R970" s="9">
        <f>IF(F970&lt;=1-Params!$B$7,0,ROUND(_xlfn.GAMMA.INV((F970-(1-Params!$B$7))/Params!$B$7,Params!$B$8,Params!$B$9),3))</f>
        <v/>
      </c>
      <c r="S970" s="9">
        <f>IF(G970&lt;=1-Params!$B$7,0,ROUND((Params!$B$10+Params!$B$11*G970^Params!$B$12)*_xlfn.GAMMA.INV((G970-(1-Params!$B$7))/Params!$B$7,Params!$B$8,Params!$B$9),3))</f>
        <v/>
      </c>
      <c r="T970" s="9">
        <f>IF(H970&lt;=1-Params!$B$4,0,MAX(0.1,ROUND((Params!$B$10+Params!$B$11*H970^Params!$B$12)*_xlfn.GAMMA.INV((H970-(1-Params!$B$4))/Params!$B$4,Params!$B$5,Params!$B$6),1)))</f>
        <v/>
      </c>
      <c r="U970" s="9">
        <f>ROUND(_xlfn.NORM.INV(I970,Params!$B$13,Params!$B$14),1)</f>
        <v/>
      </c>
      <c r="V970" s="9">
        <f>ROUND(_xlfn.NORM.INV(J970,Params!$B$15,Params!$B$16),2)</f>
        <v/>
      </c>
      <c r="W970" s="9">
        <f>ROUND(_xlfn.NORM.INV(K970,Params!$B$13,Params!$B$14),1)</f>
        <v/>
      </c>
      <c r="X970" s="9">
        <f>ROUND(_xlfn.NORM.INV(L970,Params!$B$15,Params!$B$16),2)</f>
        <v/>
      </c>
      <c r="Y970" s="9">
        <f>ROUND(_xlfn.NORM.INV(M970,Params!$B$15,Params!$B$16)+Params!$B$17+Params!$B$18*M970,2)</f>
        <v/>
      </c>
      <c r="Z970" s="9">
        <f>ROUND(_xlfn.NORM.INV(N970,Params!$B$13,Params!$B$14)+Params!$B$17+Params!$B$18*N970,1)</f>
        <v/>
      </c>
    </row>
    <row r="971">
      <c r="A971" s="11" t="n">
        <v>970</v>
      </c>
      <c r="B971" s="12">
        <f>INT((A971-1)/122)+1</f>
        <v/>
      </c>
      <c r="C971" s="13" t="n">
        <v>0.482111</v>
      </c>
      <c r="D971" s="13" t="n">
        <v>0.701033</v>
      </c>
      <c r="E971" s="13" t="n">
        <v>0.178256</v>
      </c>
      <c r="F971" s="13" t="n">
        <v>0.763577</v>
      </c>
      <c r="G971" s="13" t="n">
        <v>0.420252</v>
      </c>
      <c r="H971" s="13" t="n">
        <v>0.300961</v>
      </c>
      <c r="I971" s="13" t="n">
        <v>0.029209</v>
      </c>
      <c r="J971" s="13" t="n">
        <v>0.662332</v>
      </c>
      <c r="K971" s="13" t="n">
        <v>0.259953</v>
      </c>
      <c r="L971" s="13" t="n">
        <v>0.759995</v>
      </c>
      <c r="M971" s="13" t="n">
        <v>0.284989</v>
      </c>
      <c r="N971" s="13" t="n">
        <v>0.765734</v>
      </c>
      <c r="O971" s="9">
        <f>IF(C971&lt;=1-Params!$B$4,0,MAX(0.1,ROUND(_xlfn.GAMMA.INV((C971-(1-Params!$B$4))/Params!$B$4,Params!$B$5,Params!$B$6),1)))</f>
        <v/>
      </c>
      <c r="P971" s="9">
        <f>IF(D971&lt;=1-Params!$B$7,0,ROUND(_xlfn.GAMMA.INV((D971-(1-Params!$B$7))/Params!$B$7,Params!$B$8,Params!$B$9),3))</f>
        <v/>
      </c>
      <c r="Q971" s="9">
        <f>IF(E971&lt;=1-Params!$B$4,0,MAX(0.1,ROUND(_xlfn.GAMMA.INV((E971-(1-Params!$B$4))/Params!$B$4,Params!$B$5,Params!$B$6),1)))</f>
        <v/>
      </c>
      <c r="R971" s="9">
        <f>IF(F971&lt;=1-Params!$B$7,0,ROUND(_xlfn.GAMMA.INV((F971-(1-Params!$B$7))/Params!$B$7,Params!$B$8,Params!$B$9),3))</f>
        <v/>
      </c>
      <c r="S971" s="9">
        <f>IF(G971&lt;=1-Params!$B$7,0,ROUND((Params!$B$10+Params!$B$11*G971^Params!$B$12)*_xlfn.GAMMA.INV((G971-(1-Params!$B$7))/Params!$B$7,Params!$B$8,Params!$B$9),3))</f>
        <v/>
      </c>
      <c r="T971" s="9">
        <f>IF(H971&lt;=1-Params!$B$4,0,MAX(0.1,ROUND((Params!$B$10+Params!$B$11*H971^Params!$B$12)*_xlfn.GAMMA.INV((H971-(1-Params!$B$4))/Params!$B$4,Params!$B$5,Params!$B$6),1)))</f>
        <v/>
      </c>
      <c r="U971" s="9">
        <f>ROUND(_xlfn.NORM.INV(I971,Params!$B$13,Params!$B$14),1)</f>
        <v/>
      </c>
      <c r="V971" s="9">
        <f>ROUND(_xlfn.NORM.INV(J971,Params!$B$15,Params!$B$16),2)</f>
        <v/>
      </c>
      <c r="W971" s="9">
        <f>ROUND(_xlfn.NORM.INV(K971,Params!$B$13,Params!$B$14),1)</f>
        <v/>
      </c>
      <c r="X971" s="9">
        <f>ROUND(_xlfn.NORM.INV(L971,Params!$B$15,Params!$B$16),2)</f>
        <v/>
      </c>
      <c r="Y971" s="9">
        <f>ROUND(_xlfn.NORM.INV(M971,Params!$B$15,Params!$B$16)+Params!$B$17+Params!$B$18*M971,2)</f>
        <v/>
      </c>
      <c r="Z971" s="9">
        <f>ROUND(_xlfn.NORM.INV(N971,Params!$B$13,Params!$B$14)+Params!$B$17+Params!$B$18*N971,1)</f>
        <v/>
      </c>
    </row>
    <row r="972">
      <c r="A972" s="11" t="n">
        <v>971</v>
      </c>
      <c r="B972" s="12">
        <f>INT((A972-1)/122)+1</f>
        <v/>
      </c>
      <c r="C972" s="13" t="n">
        <v>0.64978</v>
      </c>
      <c r="D972" s="13" t="n">
        <v>0.783112</v>
      </c>
      <c r="E972" s="13" t="n">
        <v>0.359275</v>
      </c>
      <c r="F972" s="13" t="n">
        <v>0.130149</v>
      </c>
      <c r="G972" s="13" t="n">
        <v>0.944515</v>
      </c>
      <c r="H972" s="13" t="n">
        <v>0.501007</v>
      </c>
      <c r="I972" s="13" t="n">
        <v>0.032629</v>
      </c>
      <c r="J972" s="13" t="n">
        <v>0.657099</v>
      </c>
      <c r="K972" s="13" t="n">
        <v>0.815407</v>
      </c>
      <c r="L972" s="13" t="n">
        <v>0.765479</v>
      </c>
      <c r="M972" s="13" t="n">
        <v>0.831494</v>
      </c>
      <c r="N972" s="13" t="n">
        <v>0.685717</v>
      </c>
      <c r="O972" s="9">
        <f>IF(C972&lt;=1-Params!$B$4,0,MAX(0.1,ROUND(_xlfn.GAMMA.INV((C972-(1-Params!$B$4))/Params!$B$4,Params!$B$5,Params!$B$6),1)))</f>
        <v/>
      </c>
      <c r="P972" s="9">
        <f>IF(D972&lt;=1-Params!$B$7,0,ROUND(_xlfn.GAMMA.INV((D972-(1-Params!$B$7))/Params!$B$7,Params!$B$8,Params!$B$9),3))</f>
        <v/>
      </c>
      <c r="Q972" s="9">
        <f>IF(E972&lt;=1-Params!$B$4,0,MAX(0.1,ROUND(_xlfn.GAMMA.INV((E972-(1-Params!$B$4))/Params!$B$4,Params!$B$5,Params!$B$6),1)))</f>
        <v/>
      </c>
      <c r="R972" s="9">
        <f>IF(F972&lt;=1-Params!$B$7,0,ROUND(_xlfn.GAMMA.INV((F972-(1-Params!$B$7))/Params!$B$7,Params!$B$8,Params!$B$9),3))</f>
        <v/>
      </c>
      <c r="S972" s="9">
        <f>IF(G972&lt;=1-Params!$B$7,0,ROUND((Params!$B$10+Params!$B$11*G972^Params!$B$12)*_xlfn.GAMMA.INV((G972-(1-Params!$B$7))/Params!$B$7,Params!$B$8,Params!$B$9),3))</f>
        <v/>
      </c>
      <c r="T972" s="9">
        <f>IF(H972&lt;=1-Params!$B$4,0,MAX(0.1,ROUND((Params!$B$10+Params!$B$11*H972^Params!$B$12)*_xlfn.GAMMA.INV((H972-(1-Params!$B$4))/Params!$B$4,Params!$B$5,Params!$B$6),1)))</f>
        <v/>
      </c>
      <c r="U972" s="9">
        <f>ROUND(_xlfn.NORM.INV(I972,Params!$B$13,Params!$B$14),1)</f>
        <v/>
      </c>
      <c r="V972" s="9">
        <f>ROUND(_xlfn.NORM.INV(J972,Params!$B$15,Params!$B$16),2)</f>
        <v/>
      </c>
      <c r="W972" s="9">
        <f>ROUND(_xlfn.NORM.INV(K972,Params!$B$13,Params!$B$14),1)</f>
        <v/>
      </c>
      <c r="X972" s="9">
        <f>ROUND(_xlfn.NORM.INV(L972,Params!$B$15,Params!$B$16),2)</f>
        <v/>
      </c>
      <c r="Y972" s="9">
        <f>ROUND(_xlfn.NORM.INV(M972,Params!$B$15,Params!$B$16)+Params!$B$17+Params!$B$18*M972,2)</f>
        <v/>
      </c>
      <c r="Z972" s="9">
        <f>ROUND(_xlfn.NORM.INV(N972,Params!$B$13,Params!$B$14)+Params!$B$17+Params!$B$18*N972,1)</f>
        <v/>
      </c>
    </row>
    <row r="973">
      <c r="A973" s="11" t="n">
        <v>972</v>
      </c>
      <c r="B973" s="12">
        <f>INT((A973-1)/122)+1</f>
        <v/>
      </c>
      <c r="C973" s="13" t="n">
        <v>0.415773</v>
      </c>
      <c r="D973" s="13" t="n">
        <v>0.445613</v>
      </c>
      <c r="E973" s="13" t="n">
        <v>0.76863</v>
      </c>
      <c r="F973" s="13" t="n">
        <v>0.859831</v>
      </c>
      <c r="G973" s="13" t="n">
        <v>0.982811</v>
      </c>
      <c r="H973" s="13" t="n">
        <v>0.746155</v>
      </c>
      <c r="I973" s="13" t="n">
        <v>0.22818</v>
      </c>
      <c r="J973" s="13" t="n">
        <v>0.457874</v>
      </c>
      <c r="K973" s="13" t="n">
        <v>0.322021</v>
      </c>
      <c r="L973" s="13" t="n">
        <v>0.495003</v>
      </c>
      <c r="M973" s="13" t="n">
        <v>0.82827</v>
      </c>
      <c r="N973" s="13" t="n">
        <v>0.521545</v>
      </c>
      <c r="O973" s="9">
        <f>IF(C973&lt;=1-Params!$B$4,0,MAX(0.1,ROUND(_xlfn.GAMMA.INV((C973-(1-Params!$B$4))/Params!$B$4,Params!$B$5,Params!$B$6),1)))</f>
        <v/>
      </c>
      <c r="P973" s="9">
        <f>IF(D973&lt;=1-Params!$B$7,0,ROUND(_xlfn.GAMMA.INV((D973-(1-Params!$B$7))/Params!$B$7,Params!$B$8,Params!$B$9),3))</f>
        <v/>
      </c>
      <c r="Q973" s="9">
        <f>IF(E973&lt;=1-Params!$B$4,0,MAX(0.1,ROUND(_xlfn.GAMMA.INV((E973-(1-Params!$B$4))/Params!$B$4,Params!$B$5,Params!$B$6),1)))</f>
        <v/>
      </c>
      <c r="R973" s="9">
        <f>IF(F973&lt;=1-Params!$B$7,0,ROUND(_xlfn.GAMMA.INV((F973-(1-Params!$B$7))/Params!$B$7,Params!$B$8,Params!$B$9),3))</f>
        <v/>
      </c>
      <c r="S973" s="9">
        <f>IF(G973&lt;=1-Params!$B$7,0,ROUND((Params!$B$10+Params!$B$11*G973^Params!$B$12)*_xlfn.GAMMA.INV((G973-(1-Params!$B$7))/Params!$B$7,Params!$B$8,Params!$B$9),3))</f>
        <v/>
      </c>
      <c r="T973" s="9">
        <f>IF(H973&lt;=1-Params!$B$4,0,MAX(0.1,ROUND((Params!$B$10+Params!$B$11*H973^Params!$B$12)*_xlfn.GAMMA.INV((H973-(1-Params!$B$4))/Params!$B$4,Params!$B$5,Params!$B$6),1)))</f>
        <v/>
      </c>
      <c r="U973" s="9">
        <f>ROUND(_xlfn.NORM.INV(I973,Params!$B$13,Params!$B$14),1)</f>
        <v/>
      </c>
      <c r="V973" s="9">
        <f>ROUND(_xlfn.NORM.INV(J973,Params!$B$15,Params!$B$16),2)</f>
        <v/>
      </c>
      <c r="W973" s="9">
        <f>ROUND(_xlfn.NORM.INV(K973,Params!$B$13,Params!$B$14),1)</f>
        <v/>
      </c>
      <c r="X973" s="9">
        <f>ROUND(_xlfn.NORM.INV(L973,Params!$B$15,Params!$B$16),2)</f>
        <v/>
      </c>
      <c r="Y973" s="9">
        <f>ROUND(_xlfn.NORM.INV(M973,Params!$B$15,Params!$B$16)+Params!$B$17+Params!$B$18*M973,2)</f>
        <v/>
      </c>
      <c r="Z973" s="9">
        <f>ROUND(_xlfn.NORM.INV(N973,Params!$B$13,Params!$B$14)+Params!$B$17+Params!$B$18*N973,1)</f>
        <v/>
      </c>
    </row>
    <row r="974">
      <c r="A974" s="11" t="n">
        <v>973</v>
      </c>
      <c r="B974" s="12">
        <f>INT((A974-1)/122)+1</f>
        <v/>
      </c>
      <c r="C974" s="13" t="n">
        <v>0.403671</v>
      </c>
      <c r="D974" s="13" t="n">
        <v>0.147237</v>
      </c>
      <c r="E974" s="13" t="n">
        <v>0.7896069999999999</v>
      </c>
      <c r="F974" s="13" t="n">
        <v>0.947847</v>
      </c>
      <c r="G974" s="13" t="n">
        <v>0.48171</v>
      </c>
      <c r="H974" s="13" t="n">
        <v>0.287584</v>
      </c>
      <c r="I974" s="13" t="n">
        <v>0.481198</v>
      </c>
      <c r="J974" s="13" t="n">
        <v>0.417654</v>
      </c>
      <c r="K974" s="13" t="n">
        <v>0.128422</v>
      </c>
      <c r="L974" s="13" t="n">
        <v>0.71715</v>
      </c>
      <c r="M974" s="13" t="n">
        <v>0.618883</v>
      </c>
      <c r="N974" s="13" t="n">
        <v>0.545864</v>
      </c>
      <c r="O974" s="9">
        <f>IF(C974&lt;=1-Params!$B$4,0,MAX(0.1,ROUND(_xlfn.GAMMA.INV((C974-(1-Params!$B$4))/Params!$B$4,Params!$B$5,Params!$B$6),1)))</f>
        <v/>
      </c>
      <c r="P974" s="9">
        <f>IF(D974&lt;=1-Params!$B$7,0,ROUND(_xlfn.GAMMA.INV((D974-(1-Params!$B$7))/Params!$B$7,Params!$B$8,Params!$B$9),3))</f>
        <v/>
      </c>
      <c r="Q974" s="9">
        <f>IF(E974&lt;=1-Params!$B$4,0,MAX(0.1,ROUND(_xlfn.GAMMA.INV((E974-(1-Params!$B$4))/Params!$B$4,Params!$B$5,Params!$B$6),1)))</f>
        <v/>
      </c>
      <c r="R974" s="9">
        <f>IF(F974&lt;=1-Params!$B$7,0,ROUND(_xlfn.GAMMA.INV((F974-(1-Params!$B$7))/Params!$B$7,Params!$B$8,Params!$B$9),3))</f>
        <v/>
      </c>
      <c r="S974" s="9">
        <f>IF(G974&lt;=1-Params!$B$7,0,ROUND((Params!$B$10+Params!$B$11*G974^Params!$B$12)*_xlfn.GAMMA.INV((G974-(1-Params!$B$7))/Params!$B$7,Params!$B$8,Params!$B$9),3))</f>
        <v/>
      </c>
      <c r="T974" s="9">
        <f>IF(H974&lt;=1-Params!$B$4,0,MAX(0.1,ROUND((Params!$B$10+Params!$B$11*H974^Params!$B$12)*_xlfn.GAMMA.INV((H974-(1-Params!$B$4))/Params!$B$4,Params!$B$5,Params!$B$6),1)))</f>
        <v/>
      </c>
      <c r="U974" s="9">
        <f>ROUND(_xlfn.NORM.INV(I974,Params!$B$13,Params!$B$14),1)</f>
        <v/>
      </c>
      <c r="V974" s="9">
        <f>ROUND(_xlfn.NORM.INV(J974,Params!$B$15,Params!$B$16),2)</f>
        <v/>
      </c>
      <c r="W974" s="9">
        <f>ROUND(_xlfn.NORM.INV(K974,Params!$B$13,Params!$B$14),1)</f>
        <v/>
      </c>
      <c r="X974" s="9">
        <f>ROUND(_xlfn.NORM.INV(L974,Params!$B$15,Params!$B$16),2)</f>
        <v/>
      </c>
      <c r="Y974" s="9">
        <f>ROUND(_xlfn.NORM.INV(M974,Params!$B$15,Params!$B$16)+Params!$B$17+Params!$B$18*M974,2)</f>
        <v/>
      </c>
      <c r="Z974" s="9">
        <f>ROUND(_xlfn.NORM.INV(N974,Params!$B$13,Params!$B$14)+Params!$B$17+Params!$B$18*N974,1)</f>
        <v/>
      </c>
    </row>
    <row r="975">
      <c r="A975" s="11" t="n">
        <v>974</v>
      </c>
      <c r="B975" s="12">
        <f>INT((A975-1)/122)+1</f>
        <v/>
      </c>
      <c r="C975" s="13" t="n">
        <v>0.7058140000000001</v>
      </c>
      <c r="D975" s="13" t="n">
        <v>0.189506</v>
      </c>
      <c r="E975" s="13" t="n">
        <v>0.481746</v>
      </c>
      <c r="F975" s="13" t="n">
        <v>0.8555</v>
      </c>
      <c r="G975" s="13" t="n">
        <v>0.411367</v>
      </c>
      <c r="H975" s="13" t="n">
        <v>0.857606</v>
      </c>
      <c r="I975" s="13" t="n">
        <v>0.661126</v>
      </c>
      <c r="J975" s="13" t="n">
        <v>0.433748</v>
      </c>
      <c r="K975" s="13" t="n">
        <v>0.651542</v>
      </c>
      <c r="L975" s="13" t="n">
        <v>0.583879</v>
      </c>
      <c r="M975" s="13" t="n">
        <v>0.920993</v>
      </c>
      <c r="N975" s="13" t="n">
        <v>0.870745</v>
      </c>
      <c r="O975" s="9">
        <f>IF(C975&lt;=1-Params!$B$4,0,MAX(0.1,ROUND(_xlfn.GAMMA.INV((C975-(1-Params!$B$4))/Params!$B$4,Params!$B$5,Params!$B$6),1)))</f>
        <v/>
      </c>
      <c r="P975" s="9">
        <f>IF(D975&lt;=1-Params!$B$7,0,ROUND(_xlfn.GAMMA.INV((D975-(1-Params!$B$7))/Params!$B$7,Params!$B$8,Params!$B$9),3))</f>
        <v/>
      </c>
      <c r="Q975" s="9">
        <f>IF(E975&lt;=1-Params!$B$4,0,MAX(0.1,ROUND(_xlfn.GAMMA.INV((E975-(1-Params!$B$4))/Params!$B$4,Params!$B$5,Params!$B$6),1)))</f>
        <v/>
      </c>
      <c r="R975" s="9">
        <f>IF(F975&lt;=1-Params!$B$7,0,ROUND(_xlfn.GAMMA.INV((F975-(1-Params!$B$7))/Params!$B$7,Params!$B$8,Params!$B$9),3))</f>
        <v/>
      </c>
      <c r="S975" s="9">
        <f>IF(G975&lt;=1-Params!$B$7,0,ROUND((Params!$B$10+Params!$B$11*G975^Params!$B$12)*_xlfn.GAMMA.INV((G975-(1-Params!$B$7))/Params!$B$7,Params!$B$8,Params!$B$9),3))</f>
        <v/>
      </c>
      <c r="T975" s="9">
        <f>IF(H975&lt;=1-Params!$B$4,0,MAX(0.1,ROUND((Params!$B$10+Params!$B$11*H975^Params!$B$12)*_xlfn.GAMMA.INV((H975-(1-Params!$B$4))/Params!$B$4,Params!$B$5,Params!$B$6),1)))</f>
        <v/>
      </c>
      <c r="U975" s="9">
        <f>ROUND(_xlfn.NORM.INV(I975,Params!$B$13,Params!$B$14),1)</f>
        <v/>
      </c>
      <c r="V975" s="9">
        <f>ROUND(_xlfn.NORM.INV(J975,Params!$B$15,Params!$B$16),2)</f>
        <v/>
      </c>
      <c r="W975" s="9">
        <f>ROUND(_xlfn.NORM.INV(K975,Params!$B$13,Params!$B$14),1)</f>
        <v/>
      </c>
      <c r="X975" s="9">
        <f>ROUND(_xlfn.NORM.INV(L975,Params!$B$15,Params!$B$16),2)</f>
        <v/>
      </c>
      <c r="Y975" s="9">
        <f>ROUND(_xlfn.NORM.INV(M975,Params!$B$15,Params!$B$16)+Params!$B$17+Params!$B$18*M975,2)</f>
        <v/>
      </c>
      <c r="Z975" s="9">
        <f>ROUND(_xlfn.NORM.INV(N975,Params!$B$13,Params!$B$14)+Params!$B$17+Params!$B$18*N975,1)</f>
        <v/>
      </c>
    </row>
    <row r="976">
      <c r="A976" s="11" t="n">
        <v>975</v>
      </c>
      <c r="B976" s="12">
        <f>INT((A976-1)/122)+1</f>
        <v/>
      </c>
      <c r="C976" s="13" t="n">
        <v>0.09654500000000001</v>
      </c>
      <c r="D976" s="13" t="n">
        <v>0.256003</v>
      </c>
      <c r="E976" s="13" t="n">
        <v>0.301865</v>
      </c>
      <c r="F976" s="13" t="n">
        <v>0.829671</v>
      </c>
      <c r="G976" s="13" t="n">
        <v>0.515622</v>
      </c>
      <c r="H976" s="13" t="n">
        <v>0.5072680000000001</v>
      </c>
      <c r="I976" s="13" t="n">
        <v>0.673506</v>
      </c>
      <c r="J976" s="13" t="n">
        <v>0.947962</v>
      </c>
      <c r="K976" s="13" t="n">
        <v>0.745955</v>
      </c>
      <c r="L976" s="13" t="n">
        <v>0.5374060000000001</v>
      </c>
      <c r="M976" s="13" t="n">
        <v>0.9792419999999999</v>
      </c>
      <c r="N976" s="13" t="n">
        <v>0.944267</v>
      </c>
      <c r="O976" s="9">
        <f>IF(C976&lt;=1-Params!$B$4,0,MAX(0.1,ROUND(_xlfn.GAMMA.INV((C976-(1-Params!$B$4))/Params!$B$4,Params!$B$5,Params!$B$6),1)))</f>
        <v/>
      </c>
      <c r="P976" s="9">
        <f>IF(D976&lt;=1-Params!$B$7,0,ROUND(_xlfn.GAMMA.INV((D976-(1-Params!$B$7))/Params!$B$7,Params!$B$8,Params!$B$9),3))</f>
        <v/>
      </c>
      <c r="Q976" s="9">
        <f>IF(E976&lt;=1-Params!$B$4,0,MAX(0.1,ROUND(_xlfn.GAMMA.INV((E976-(1-Params!$B$4))/Params!$B$4,Params!$B$5,Params!$B$6),1)))</f>
        <v/>
      </c>
      <c r="R976" s="9">
        <f>IF(F976&lt;=1-Params!$B$7,0,ROUND(_xlfn.GAMMA.INV((F976-(1-Params!$B$7))/Params!$B$7,Params!$B$8,Params!$B$9),3))</f>
        <v/>
      </c>
      <c r="S976" s="9">
        <f>IF(G976&lt;=1-Params!$B$7,0,ROUND((Params!$B$10+Params!$B$11*G976^Params!$B$12)*_xlfn.GAMMA.INV((G976-(1-Params!$B$7))/Params!$B$7,Params!$B$8,Params!$B$9),3))</f>
        <v/>
      </c>
      <c r="T976" s="9">
        <f>IF(H976&lt;=1-Params!$B$4,0,MAX(0.1,ROUND((Params!$B$10+Params!$B$11*H976^Params!$B$12)*_xlfn.GAMMA.INV((H976-(1-Params!$B$4))/Params!$B$4,Params!$B$5,Params!$B$6),1)))</f>
        <v/>
      </c>
      <c r="U976" s="9">
        <f>ROUND(_xlfn.NORM.INV(I976,Params!$B$13,Params!$B$14),1)</f>
        <v/>
      </c>
      <c r="V976" s="9">
        <f>ROUND(_xlfn.NORM.INV(J976,Params!$B$15,Params!$B$16),2)</f>
        <v/>
      </c>
      <c r="W976" s="9">
        <f>ROUND(_xlfn.NORM.INV(K976,Params!$B$13,Params!$B$14),1)</f>
        <v/>
      </c>
      <c r="X976" s="9">
        <f>ROUND(_xlfn.NORM.INV(L976,Params!$B$15,Params!$B$16),2)</f>
        <v/>
      </c>
      <c r="Y976" s="9">
        <f>ROUND(_xlfn.NORM.INV(M976,Params!$B$15,Params!$B$16)+Params!$B$17+Params!$B$18*M976,2)</f>
        <v/>
      </c>
      <c r="Z976" s="9">
        <f>ROUND(_xlfn.NORM.INV(N976,Params!$B$13,Params!$B$14)+Params!$B$17+Params!$B$18*N976,1)</f>
        <v/>
      </c>
    </row>
    <row r="977">
      <c r="A977" s="11" t="n">
        <v>976</v>
      </c>
      <c r="B977" s="12">
        <f>INT((A977-1)/122)+1</f>
        <v/>
      </c>
      <c r="C977" s="13" t="n">
        <v>0.140222</v>
      </c>
      <c r="D977" s="13" t="n">
        <v>0.907685</v>
      </c>
      <c r="E977" s="13" t="n">
        <v>0.5845860000000001</v>
      </c>
      <c r="F977" s="13" t="n">
        <v>0.964655</v>
      </c>
      <c r="G977" s="13" t="n">
        <v>0.6962390000000001</v>
      </c>
      <c r="H977" s="13" t="n">
        <v>0.221998</v>
      </c>
      <c r="I977" s="13" t="n">
        <v>0.773672</v>
      </c>
      <c r="J977" s="13" t="n">
        <v>0.897706</v>
      </c>
      <c r="K977" s="13" t="n">
        <v>0.831114</v>
      </c>
      <c r="L977" s="13" t="n">
        <v>0.826294</v>
      </c>
      <c r="M977" s="13" t="n">
        <v>0.993823</v>
      </c>
      <c r="N977" s="13" t="n">
        <v>0.94517</v>
      </c>
      <c r="O977" s="9">
        <f>IF(C977&lt;=1-Params!$B$4,0,MAX(0.1,ROUND(_xlfn.GAMMA.INV((C977-(1-Params!$B$4))/Params!$B$4,Params!$B$5,Params!$B$6),1)))</f>
        <v/>
      </c>
      <c r="P977" s="9">
        <f>IF(D977&lt;=1-Params!$B$7,0,ROUND(_xlfn.GAMMA.INV((D977-(1-Params!$B$7))/Params!$B$7,Params!$B$8,Params!$B$9),3))</f>
        <v/>
      </c>
      <c r="Q977" s="9">
        <f>IF(E977&lt;=1-Params!$B$4,0,MAX(0.1,ROUND(_xlfn.GAMMA.INV((E977-(1-Params!$B$4))/Params!$B$4,Params!$B$5,Params!$B$6),1)))</f>
        <v/>
      </c>
      <c r="R977" s="9">
        <f>IF(F977&lt;=1-Params!$B$7,0,ROUND(_xlfn.GAMMA.INV((F977-(1-Params!$B$7))/Params!$B$7,Params!$B$8,Params!$B$9),3))</f>
        <v/>
      </c>
      <c r="S977" s="9">
        <f>IF(G977&lt;=1-Params!$B$7,0,ROUND((Params!$B$10+Params!$B$11*G977^Params!$B$12)*_xlfn.GAMMA.INV((G977-(1-Params!$B$7))/Params!$B$7,Params!$B$8,Params!$B$9),3))</f>
        <v/>
      </c>
      <c r="T977" s="9">
        <f>IF(H977&lt;=1-Params!$B$4,0,MAX(0.1,ROUND((Params!$B$10+Params!$B$11*H977^Params!$B$12)*_xlfn.GAMMA.INV((H977-(1-Params!$B$4))/Params!$B$4,Params!$B$5,Params!$B$6),1)))</f>
        <v/>
      </c>
      <c r="U977" s="9">
        <f>ROUND(_xlfn.NORM.INV(I977,Params!$B$13,Params!$B$14),1)</f>
        <v/>
      </c>
      <c r="V977" s="9">
        <f>ROUND(_xlfn.NORM.INV(J977,Params!$B$15,Params!$B$16),2)</f>
        <v/>
      </c>
      <c r="W977" s="9">
        <f>ROUND(_xlfn.NORM.INV(K977,Params!$B$13,Params!$B$14),1)</f>
        <v/>
      </c>
      <c r="X977" s="9">
        <f>ROUND(_xlfn.NORM.INV(L977,Params!$B$15,Params!$B$16),2)</f>
        <v/>
      </c>
      <c r="Y977" s="9">
        <f>ROUND(_xlfn.NORM.INV(M977,Params!$B$15,Params!$B$16)+Params!$B$17+Params!$B$18*M977,2)</f>
        <v/>
      </c>
      <c r="Z977" s="9">
        <f>ROUND(_xlfn.NORM.INV(N977,Params!$B$13,Params!$B$14)+Params!$B$17+Params!$B$18*N977,1)</f>
        <v/>
      </c>
    </row>
    <row r="978">
      <c r="A978" s="11" t="n">
        <v>977</v>
      </c>
      <c r="B978" s="12">
        <f>INT((A978-1)/122)+1</f>
        <v/>
      </c>
      <c r="C978" s="13" t="n">
        <v>0.761446</v>
      </c>
      <c r="D978" s="13" t="n">
        <v>0.564684</v>
      </c>
      <c r="E978" s="13" t="n">
        <v>0.103994</v>
      </c>
      <c r="F978" s="13" t="n">
        <v>0.8343469999999999</v>
      </c>
      <c r="G978" s="13" t="n">
        <v>0.503108</v>
      </c>
      <c r="H978" s="13" t="n">
        <v>0.946124</v>
      </c>
      <c r="I978" s="13" t="n">
        <v>0.33396</v>
      </c>
      <c r="J978" s="13" t="n">
        <v>0.752436</v>
      </c>
      <c r="K978" s="13" t="n">
        <v>0.518957</v>
      </c>
      <c r="L978" s="13" t="n">
        <v>0.68083</v>
      </c>
      <c r="M978" s="13" t="n">
        <v>0.998912</v>
      </c>
      <c r="N978" s="13" t="n">
        <v>0.972201</v>
      </c>
      <c r="O978" s="9">
        <f>IF(C978&lt;=1-Params!$B$4,0,MAX(0.1,ROUND(_xlfn.GAMMA.INV((C978-(1-Params!$B$4))/Params!$B$4,Params!$B$5,Params!$B$6),1)))</f>
        <v/>
      </c>
      <c r="P978" s="9">
        <f>IF(D978&lt;=1-Params!$B$7,0,ROUND(_xlfn.GAMMA.INV((D978-(1-Params!$B$7))/Params!$B$7,Params!$B$8,Params!$B$9),3))</f>
        <v/>
      </c>
      <c r="Q978" s="9">
        <f>IF(E978&lt;=1-Params!$B$4,0,MAX(0.1,ROUND(_xlfn.GAMMA.INV((E978-(1-Params!$B$4))/Params!$B$4,Params!$B$5,Params!$B$6),1)))</f>
        <v/>
      </c>
      <c r="R978" s="9">
        <f>IF(F978&lt;=1-Params!$B$7,0,ROUND(_xlfn.GAMMA.INV((F978-(1-Params!$B$7))/Params!$B$7,Params!$B$8,Params!$B$9),3))</f>
        <v/>
      </c>
      <c r="S978" s="9">
        <f>IF(G978&lt;=1-Params!$B$7,0,ROUND((Params!$B$10+Params!$B$11*G978^Params!$B$12)*_xlfn.GAMMA.INV((G978-(1-Params!$B$7))/Params!$B$7,Params!$B$8,Params!$B$9),3))</f>
        <v/>
      </c>
      <c r="T978" s="9">
        <f>IF(H978&lt;=1-Params!$B$4,0,MAX(0.1,ROUND((Params!$B$10+Params!$B$11*H978^Params!$B$12)*_xlfn.GAMMA.INV((H978-(1-Params!$B$4))/Params!$B$4,Params!$B$5,Params!$B$6),1)))</f>
        <v/>
      </c>
      <c r="U978" s="9">
        <f>ROUND(_xlfn.NORM.INV(I978,Params!$B$13,Params!$B$14),1)</f>
        <v/>
      </c>
      <c r="V978" s="9">
        <f>ROUND(_xlfn.NORM.INV(J978,Params!$B$15,Params!$B$16),2)</f>
        <v/>
      </c>
      <c r="W978" s="9">
        <f>ROUND(_xlfn.NORM.INV(K978,Params!$B$13,Params!$B$14),1)</f>
        <v/>
      </c>
      <c r="X978" s="9">
        <f>ROUND(_xlfn.NORM.INV(L978,Params!$B$15,Params!$B$16),2)</f>
        <v/>
      </c>
      <c r="Y978" s="9">
        <f>ROUND(_xlfn.NORM.INV(M978,Params!$B$15,Params!$B$16)+Params!$B$17+Params!$B$18*M978,2)</f>
        <v/>
      </c>
      <c r="Z978" s="9">
        <f>ROUND(_xlfn.NORM.INV(N978,Params!$B$13,Params!$B$14)+Params!$B$17+Params!$B$18*N978,1)</f>
        <v/>
      </c>
    </row>
    <row r="979">
      <c r="A979" s="11" t="n">
        <v>978</v>
      </c>
      <c r="B979" s="12">
        <f>INT((A979-1)/122)+1</f>
        <v/>
      </c>
      <c r="C979" s="13" t="n">
        <v>0.347306</v>
      </c>
      <c r="D979" s="13" t="n">
        <v>0.854223</v>
      </c>
      <c r="E979" s="13" t="n">
        <v>0.116419</v>
      </c>
      <c r="F979" s="13" t="n">
        <v>0.933858</v>
      </c>
      <c r="G979" s="13" t="n">
        <v>0.344239</v>
      </c>
      <c r="H979" s="13" t="n">
        <v>0.251909</v>
      </c>
      <c r="I979" s="13" t="n">
        <v>0.826804</v>
      </c>
      <c r="J979" s="13" t="n">
        <v>0.818941</v>
      </c>
      <c r="K979" s="13" t="n">
        <v>0.527795</v>
      </c>
      <c r="L979" s="13" t="n">
        <v>0.553671</v>
      </c>
      <c r="M979" s="13" t="n">
        <v>0.937576</v>
      </c>
      <c r="N979" s="13" t="n">
        <v>0.529145</v>
      </c>
      <c r="O979" s="9">
        <f>IF(C979&lt;=1-Params!$B$4,0,MAX(0.1,ROUND(_xlfn.GAMMA.INV((C979-(1-Params!$B$4))/Params!$B$4,Params!$B$5,Params!$B$6),1)))</f>
        <v/>
      </c>
      <c r="P979" s="9">
        <f>IF(D979&lt;=1-Params!$B$7,0,ROUND(_xlfn.GAMMA.INV((D979-(1-Params!$B$7))/Params!$B$7,Params!$B$8,Params!$B$9),3))</f>
        <v/>
      </c>
      <c r="Q979" s="9">
        <f>IF(E979&lt;=1-Params!$B$4,0,MAX(0.1,ROUND(_xlfn.GAMMA.INV((E979-(1-Params!$B$4))/Params!$B$4,Params!$B$5,Params!$B$6),1)))</f>
        <v/>
      </c>
      <c r="R979" s="9">
        <f>IF(F979&lt;=1-Params!$B$7,0,ROUND(_xlfn.GAMMA.INV((F979-(1-Params!$B$7))/Params!$B$7,Params!$B$8,Params!$B$9),3))</f>
        <v/>
      </c>
      <c r="S979" s="9">
        <f>IF(G979&lt;=1-Params!$B$7,0,ROUND((Params!$B$10+Params!$B$11*G979^Params!$B$12)*_xlfn.GAMMA.INV((G979-(1-Params!$B$7))/Params!$B$7,Params!$B$8,Params!$B$9),3))</f>
        <v/>
      </c>
      <c r="T979" s="9">
        <f>IF(H979&lt;=1-Params!$B$4,0,MAX(0.1,ROUND((Params!$B$10+Params!$B$11*H979^Params!$B$12)*_xlfn.GAMMA.INV((H979-(1-Params!$B$4))/Params!$B$4,Params!$B$5,Params!$B$6),1)))</f>
        <v/>
      </c>
      <c r="U979" s="9">
        <f>ROUND(_xlfn.NORM.INV(I979,Params!$B$13,Params!$B$14),1)</f>
        <v/>
      </c>
      <c r="V979" s="9">
        <f>ROUND(_xlfn.NORM.INV(J979,Params!$B$15,Params!$B$16),2)</f>
        <v/>
      </c>
      <c r="W979" s="9">
        <f>ROUND(_xlfn.NORM.INV(K979,Params!$B$13,Params!$B$14),1)</f>
        <v/>
      </c>
      <c r="X979" s="9">
        <f>ROUND(_xlfn.NORM.INV(L979,Params!$B$15,Params!$B$16),2)</f>
        <v/>
      </c>
      <c r="Y979" s="9">
        <f>ROUND(_xlfn.NORM.INV(M979,Params!$B$15,Params!$B$16)+Params!$B$17+Params!$B$18*M979,2)</f>
        <v/>
      </c>
      <c r="Z979" s="9">
        <f>ROUND(_xlfn.NORM.INV(N979,Params!$B$13,Params!$B$14)+Params!$B$17+Params!$B$18*N979,1)</f>
        <v/>
      </c>
    </row>
    <row r="980">
      <c r="A980" s="11" t="n">
        <v>979</v>
      </c>
      <c r="B980" s="12">
        <f>INT((A980-1)/122)+1</f>
        <v/>
      </c>
      <c r="C980" s="13" t="n">
        <v>0.132586</v>
      </c>
      <c r="D980" s="13" t="n">
        <v>0.208065</v>
      </c>
      <c r="E980" s="13" t="n">
        <v>0.248371</v>
      </c>
      <c r="F980" s="13" t="n">
        <v>0.526613</v>
      </c>
      <c r="G980" s="13" t="n">
        <v>0.040801</v>
      </c>
      <c r="H980" s="13" t="n">
        <v>0.656682</v>
      </c>
      <c r="I980" s="13" t="n">
        <v>0.577149</v>
      </c>
      <c r="J980" s="13" t="n">
        <v>0.344231</v>
      </c>
      <c r="K980" s="13" t="n">
        <v>0.449594</v>
      </c>
      <c r="L980" s="13" t="n">
        <v>0.200299</v>
      </c>
      <c r="M980" s="13" t="n">
        <v>0.899749</v>
      </c>
      <c r="N980" s="13" t="n">
        <v>0.753377</v>
      </c>
      <c r="O980" s="9">
        <f>IF(C980&lt;=1-Params!$B$4,0,MAX(0.1,ROUND(_xlfn.GAMMA.INV((C980-(1-Params!$B$4))/Params!$B$4,Params!$B$5,Params!$B$6),1)))</f>
        <v/>
      </c>
      <c r="P980" s="9">
        <f>IF(D980&lt;=1-Params!$B$7,0,ROUND(_xlfn.GAMMA.INV((D980-(1-Params!$B$7))/Params!$B$7,Params!$B$8,Params!$B$9),3))</f>
        <v/>
      </c>
      <c r="Q980" s="9">
        <f>IF(E980&lt;=1-Params!$B$4,0,MAX(0.1,ROUND(_xlfn.GAMMA.INV((E980-(1-Params!$B$4))/Params!$B$4,Params!$B$5,Params!$B$6),1)))</f>
        <v/>
      </c>
      <c r="R980" s="9">
        <f>IF(F980&lt;=1-Params!$B$7,0,ROUND(_xlfn.GAMMA.INV((F980-(1-Params!$B$7))/Params!$B$7,Params!$B$8,Params!$B$9),3))</f>
        <v/>
      </c>
      <c r="S980" s="9">
        <f>IF(G980&lt;=1-Params!$B$7,0,ROUND((Params!$B$10+Params!$B$11*G980^Params!$B$12)*_xlfn.GAMMA.INV((G980-(1-Params!$B$7))/Params!$B$7,Params!$B$8,Params!$B$9),3))</f>
        <v/>
      </c>
      <c r="T980" s="9">
        <f>IF(H980&lt;=1-Params!$B$4,0,MAX(0.1,ROUND((Params!$B$10+Params!$B$11*H980^Params!$B$12)*_xlfn.GAMMA.INV((H980-(1-Params!$B$4))/Params!$B$4,Params!$B$5,Params!$B$6),1)))</f>
        <v/>
      </c>
      <c r="U980" s="9">
        <f>ROUND(_xlfn.NORM.INV(I980,Params!$B$13,Params!$B$14),1)</f>
        <v/>
      </c>
      <c r="V980" s="9">
        <f>ROUND(_xlfn.NORM.INV(J980,Params!$B$15,Params!$B$16),2)</f>
        <v/>
      </c>
      <c r="W980" s="9">
        <f>ROUND(_xlfn.NORM.INV(K980,Params!$B$13,Params!$B$14),1)</f>
        <v/>
      </c>
      <c r="X980" s="9">
        <f>ROUND(_xlfn.NORM.INV(L980,Params!$B$15,Params!$B$16),2)</f>
        <v/>
      </c>
      <c r="Y980" s="9">
        <f>ROUND(_xlfn.NORM.INV(M980,Params!$B$15,Params!$B$16)+Params!$B$17+Params!$B$18*M980,2)</f>
        <v/>
      </c>
      <c r="Z980" s="9">
        <f>ROUND(_xlfn.NORM.INV(N980,Params!$B$13,Params!$B$14)+Params!$B$17+Params!$B$18*N980,1)</f>
        <v/>
      </c>
    </row>
    <row r="981">
      <c r="A981" s="11" t="n">
        <v>980</v>
      </c>
      <c r="B981" s="12">
        <f>INT((A981-1)/122)+1</f>
        <v/>
      </c>
      <c r="C981" s="13" t="n">
        <v>0.008111999999999999</v>
      </c>
      <c r="D981" s="13" t="n">
        <v>0.346244</v>
      </c>
      <c r="E981" s="13" t="n">
        <v>0.997096</v>
      </c>
      <c r="F981" s="13" t="n">
        <v>0.059977</v>
      </c>
      <c r="G981" s="13" t="n">
        <v>0.255701</v>
      </c>
      <c r="H981" s="13" t="n">
        <v>0.748546</v>
      </c>
      <c r="I981" s="13" t="n">
        <v>0.626601</v>
      </c>
      <c r="J981" s="13" t="n">
        <v>0.249321</v>
      </c>
      <c r="K981" s="13" t="n">
        <v>0.274469</v>
      </c>
      <c r="L981" s="13" t="n">
        <v>0.173348</v>
      </c>
      <c r="M981" s="13" t="n">
        <v>0.813513</v>
      </c>
      <c r="N981" s="13" t="n">
        <v>0.542417</v>
      </c>
      <c r="O981" s="9">
        <f>IF(C981&lt;=1-Params!$B$4,0,MAX(0.1,ROUND(_xlfn.GAMMA.INV((C981-(1-Params!$B$4))/Params!$B$4,Params!$B$5,Params!$B$6),1)))</f>
        <v/>
      </c>
      <c r="P981" s="9">
        <f>IF(D981&lt;=1-Params!$B$7,0,ROUND(_xlfn.GAMMA.INV((D981-(1-Params!$B$7))/Params!$B$7,Params!$B$8,Params!$B$9),3))</f>
        <v/>
      </c>
      <c r="Q981" s="9">
        <f>IF(E981&lt;=1-Params!$B$4,0,MAX(0.1,ROUND(_xlfn.GAMMA.INV((E981-(1-Params!$B$4))/Params!$B$4,Params!$B$5,Params!$B$6),1)))</f>
        <v/>
      </c>
      <c r="R981" s="9">
        <f>IF(F981&lt;=1-Params!$B$7,0,ROUND(_xlfn.GAMMA.INV((F981-(1-Params!$B$7))/Params!$B$7,Params!$B$8,Params!$B$9),3))</f>
        <v/>
      </c>
      <c r="S981" s="9">
        <f>IF(G981&lt;=1-Params!$B$7,0,ROUND((Params!$B$10+Params!$B$11*G981^Params!$B$12)*_xlfn.GAMMA.INV((G981-(1-Params!$B$7))/Params!$B$7,Params!$B$8,Params!$B$9),3))</f>
        <v/>
      </c>
      <c r="T981" s="9">
        <f>IF(H981&lt;=1-Params!$B$4,0,MAX(0.1,ROUND((Params!$B$10+Params!$B$11*H981^Params!$B$12)*_xlfn.GAMMA.INV((H981-(1-Params!$B$4))/Params!$B$4,Params!$B$5,Params!$B$6),1)))</f>
        <v/>
      </c>
      <c r="U981" s="9">
        <f>ROUND(_xlfn.NORM.INV(I981,Params!$B$13,Params!$B$14),1)</f>
        <v/>
      </c>
      <c r="V981" s="9">
        <f>ROUND(_xlfn.NORM.INV(J981,Params!$B$15,Params!$B$16),2)</f>
        <v/>
      </c>
      <c r="W981" s="9">
        <f>ROUND(_xlfn.NORM.INV(K981,Params!$B$13,Params!$B$14),1)</f>
        <v/>
      </c>
      <c r="X981" s="9">
        <f>ROUND(_xlfn.NORM.INV(L981,Params!$B$15,Params!$B$16),2)</f>
        <v/>
      </c>
      <c r="Y981" s="9">
        <f>ROUND(_xlfn.NORM.INV(M981,Params!$B$15,Params!$B$16)+Params!$B$17+Params!$B$18*M981,2)</f>
        <v/>
      </c>
      <c r="Z981" s="9">
        <f>ROUND(_xlfn.NORM.INV(N981,Params!$B$13,Params!$B$14)+Params!$B$17+Params!$B$18*N981,1)</f>
        <v/>
      </c>
    </row>
    <row r="982">
      <c r="A982" s="11" t="n">
        <v>981</v>
      </c>
      <c r="B982" s="12">
        <f>INT((A982-1)/122)+1</f>
        <v/>
      </c>
      <c r="C982" s="13" t="n">
        <v>0.055138</v>
      </c>
      <c r="D982" s="13" t="n">
        <v>0.253284</v>
      </c>
      <c r="E982" s="13" t="n">
        <v>0.983475</v>
      </c>
      <c r="F982" s="13" t="n">
        <v>0.123781</v>
      </c>
      <c r="G982" s="13" t="n">
        <v>0.643995</v>
      </c>
      <c r="H982" s="13" t="n">
        <v>0.95669</v>
      </c>
      <c r="I982" s="13" t="n">
        <v>0.790875</v>
      </c>
      <c r="J982" s="13" t="n">
        <v>0.279946</v>
      </c>
      <c r="K982" s="13" t="n">
        <v>0.386764</v>
      </c>
      <c r="L982" s="13" t="n">
        <v>0.330054</v>
      </c>
      <c r="M982" s="13" t="n">
        <v>0.767837</v>
      </c>
      <c r="N982" s="13" t="n">
        <v>0.695786</v>
      </c>
      <c r="O982" s="9">
        <f>IF(C982&lt;=1-Params!$B$4,0,MAX(0.1,ROUND(_xlfn.GAMMA.INV((C982-(1-Params!$B$4))/Params!$B$4,Params!$B$5,Params!$B$6),1)))</f>
        <v/>
      </c>
      <c r="P982" s="9">
        <f>IF(D982&lt;=1-Params!$B$7,0,ROUND(_xlfn.GAMMA.INV((D982-(1-Params!$B$7))/Params!$B$7,Params!$B$8,Params!$B$9),3))</f>
        <v/>
      </c>
      <c r="Q982" s="9">
        <f>IF(E982&lt;=1-Params!$B$4,0,MAX(0.1,ROUND(_xlfn.GAMMA.INV((E982-(1-Params!$B$4))/Params!$B$4,Params!$B$5,Params!$B$6),1)))</f>
        <v/>
      </c>
      <c r="R982" s="9">
        <f>IF(F982&lt;=1-Params!$B$7,0,ROUND(_xlfn.GAMMA.INV((F982-(1-Params!$B$7))/Params!$B$7,Params!$B$8,Params!$B$9),3))</f>
        <v/>
      </c>
      <c r="S982" s="9">
        <f>IF(G982&lt;=1-Params!$B$7,0,ROUND((Params!$B$10+Params!$B$11*G982^Params!$B$12)*_xlfn.GAMMA.INV((G982-(1-Params!$B$7))/Params!$B$7,Params!$B$8,Params!$B$9),3))</f>
        <v/>
      </c>
      <c r="T982" s="9">
        <f>IF(H982&lt;=1-Params!$B$4,0,MAX(0.1,ROUND((Params!$B$10+Params!$B$11*H982^Params!$B$12)*_xlfn.GAMMA.INV((H982-(1-Params!$B$4))/Params!$B$4,Params!$B$5,Params!$B$6),1)))</f>
        <v/>
      </c>
      <c r="U982" s="9">
        <f>ROUND(_xlfn.NORM.INV(I982,Params!$B$13,Params!$B$14),1)</f>
        <v/>
      </c>
      <c r="V982" s="9">
        <f>ROUND(_xlfn.NORM.INV(J982,Params!$B$15,Params!$B$16),2)</f>
        <v/>
      </c>
      <c r="W982" s="9">
        <f>ROUND(_xlfn.NORM.INV(K982,Params!$B$13,Params!$B$14),1)</f>
        <v/>
      </c>
      <c r="X982" s="9">
        <f>ROUND(_xlfn.NORM.INV(L982,Params!$B$15,Params!$B$16),2)</f>
        <v/>
      </c>
      <c r="Y982" s="9">
        <f>ROUND(_xlfn.NORM.INV(M982,Params!$B$15,Params!$B$16)+Params!$B$17+Params!$B$18*M982,2)</f>
        <v/>
      </c>
      <c r="Z982" s="9">
        <f>ROUND(_xlfn.NORM.INV(N982,Params!$B$13,Params!$B$14)+Params!$B$17+Params!$B$18*N982,1)</f>
        <v/>
      </c>
    </row>
    <row r="983">
      <c r="A983" s="11" t="n">
        <v>982</v>
      </c>
      <c r="B983" s="12">
        <f>INT((A983-1)/122)+1</f>
        <v/>
      </c>
      <c r="C983" s="13" t="n">
        <v>0.193566</v>
      </c>
      <c r="D983" s="13" t="n">
        <v>0.767049</v>
      </c>
      <c r="E983" s="13" t="n">
        <v>0.910242</v>
      </c>
      <c r="F983" s="13" t="n">
        <v>0.771774</v>
      </c>
      <c r="G983" s="13" t="n">
        <v>0.6551630000000001</v>
      </c>
      <c r="H983" s="13" t="n">
        <v>0.861065</v>
      </c>
      <c r="I983" s="13" t="n">
        <v>0.4005</v>
      </c>
      <c r="J983" s="13" t="n">
        <v>0.909412</v>
      </c>
      <c r="K983" s="13" t="n">
        <v>0.351232</v>
      </c>
      <c r="L983" s="13" t="n">
        <v>0.235167</v>
      </c>
      <c r="M983" s="13" t="n">
        <v>0.925717</v>
      </c>
      <c r="N983" s="13" t="n">
        <v>0.560847</v>
      </c>
      <c r="O983" s="9">
        <f>IF(C983&lt;=1-Params!$B$4,0,MAX(0.1,ROUND(_xlfn.GAMMA.INV((C983-(1-Params!$B$4))/Params!$B$4,Params!$B$5,Params!$B$6),1)))</f>
        <v/>
      </c>
      <c r="P983" s="9">
        <f>IF(D983&lt;=1-Params!$B$7,0,ROUND(_xlfn.GAMMA.INV((D983-(1-Params!$B$7))/Params!$B$7,Params!$B$8,Params!$B$9),3))</f>
        <v/>
      </c>
      <c r="Q983" s="9">
        <f>IF(E983&lt;=1-Params!$B$4,0,MAX(0.1,ROUND(_xlfn.GAMMA.INV((E983-(1-Params!$B$4))/Params!$B$4,Params!$B$5,Params!$B$6),1)))</f>
        <v/>
      </c>
      <c r="R983" s="9">
        <f>IF(F983&lt;=1-Params!$B$7,0,ROUND(_xlfn.GAMMA.INV((F983-(1-Params!$B$7))/Params!$B$7,Params!$B$8,Params!$B$9),3))</f>
        <v/>
      </c>
      <c r="S983" s="9">
        <f>IF(G983&lt;=1-Params!$B$7,0,ROUND((Params!$B$10+Params!$B$11*G983^Params!$B$12)*_xlfn.GAMMA.INV((G983-(1-Params!$B$7))/Params!$B$7,Params!$B$8,Params!$B$9),3))</f>
        <v/>
      </c>
      <c r="T983" s="9">
        <f>IF(H983&lt;=1-Params!$B$4,0,MAX(0.1,ROUND((Params!$B$10+Params!$B$11*H983^Params!$B$12)*_xlfn.GAMMA.INV((H983-(1-Params!$B$4))/Params!$B$4,Params!$B$5,Params!$B$6),1)))</f>
        <v/>
      </c>
      <c r="U983" s="9">
        <f>ROUND(_xlfn.NORM.INV(I983,Params!$B$13,Params!$B$14),1)</f>
        <v/>
      </c>
      <c r="V983" s="9">
        <f>ROUND(_xlfn.NORM.INV(J983,Params!$B$15,Params!$B$16),2)</f>
        <v/>
      </c>
      <c r="W983" s="9">
        <f>ROUND(_xlfn.NORM.INV(K983,Params!$B$13,Params!$B$14),1)</f>
        <v/>
      </c>
      <c r="X983" s="9">
        <f>ROUND(_xlfn.NORM.INV(L983,Params!$B$15,Params!$B$16),2)</f>
        <v/>
      </c>
      <c r="Y983" s="9">
        <f>ROUND(_xlfn.NORM.INV(M983,Params!$B$15,Params!$B$16)+Params!$B$17+Params!$B$18*M983,2)</f>
        <v/>
      </c>
      <c r="Z983" s="9">
        <f>ROUND(_xlfn.NORM.INV(N983,Params!$B$13,Params!$B$14)+Params!$B$17+Params!$B$18*N983,1)</f>
        <v/>
      </c>
    </row>
    <row r="984">
      <c r="A984" s="11" t="n">
        <v>983</v>
      </c>
      <c r="B984" s="12">
        <f>INT((A984-1)/122)+1</f>
        <v/>
      </c>
      <c r="C984" s="13" t="n">
        <v>0.379269</v>
      </c>
      <c r="D984" s="13" t="n">
        <v>0.723479</v>
      </c>
      <c r="E984" s="13" t="n">
        <v>0.961677</v>
      </c>
      <c r="F984" s="13" t="n">
        <v>0.936159</v>
      </c>
      <c r="G984" s="13" t="n">
        <v>0.945298</v>
      </c>
      <c r="H984" s="13" t="n">
        <v>0.786893</v>
      </c>
      <c r="I984" s="13" t="n">
        <v>0.201729</v>
      </c>
      <c r="J984" s="13" t="n">
        <v>0.720255</v>
      </c>
      <c r="K984" s="13" t="n">
        <v>0.5461510000000001</v>
      </c>
      <c r="L984" s="13" t="n">
        <v>0.14488</v>
      </c>
      <c r="M984" s="13" t="n">
        <v>0.586767</v>
      </c>
      <c r="N984" s="13" t="n">
        <v>0.459064</v>
      </c>
      <c r="O984" s="9">
        <f>IF(C984&lt;=1-Params!$B$4,0,MAX(0.1,ROUND(_xlfn.GAMMA.INV((C984-(1-Params!$B$4))/Params!$B$4,Params!$B$5,Params!$B$6),1)))</f>
        <v/>
      </c>
      <c r="P984" s="9">
        <f>IF(D984&lt;=1-Params!$B$7,0,ROUND(_xlfn.GAMMA.INV((D984-(1-Params!$B$7))/Params!$B$7,Params!$B$8,Params!$B$9),3))</f>
        <v/>
      </c>
      <c r="Q984" s="9">
        <f>IF(E984&lt;=1-Params!$B$4,0,MAX(0.1,ROUND(_xlfn.GAMMA.INV((E984-(1-Params!$B$4))/Params!$B$4,Params!$B$5,Params!$B$6),1)))</f>
        <v/>
      </c>
      <c r="R984" s="9">
        <f>IF(F984&lt;=1-Params!$B$7,0,ROUND(_xlfn.GAMMA.INV((F984-(1-Params!$B$7))/Params!$B$7,Params!$B$8,Params!$B$9),3))</f>
        <v/>
      </c>
      <c r="S984" s="9">
        <f>IF(G984&lt;=1-Params!$B$7,0,ROUND((Params!$B$10+Params!$B$11*G984^Params!$B$12)*_xlfn.GAMMA.INV((G984-(1-Params!$B$7))/Params!$B$7,Params!$B$8,Params!$B$9),3))</f>
        <v/>
      </c>
      <c r="T984" s="9">
        <f>IF(H984&lt;=1-Params!$B$4,0,MAX(0.1,ROUND((Params!$B$10+Params!$B$11*H984^Params!$B$12)*_xlfn.GAMMA.INV((H984-(1-Params!$B$4))/Params!$B$4,Params!$B$5,Params!$B$6),1)))</f>
        <v/>
      </c>
      <c r="U984" s="9">
        <f>ROUND(_xlfn.NORM.INV(I984,Params!$B$13,Params!$B$14),1)</f>
        <v/>
      </c>
      <c r="V984" s="9">
        <f>ROUND(_xlfn.NORM.INV(J984,Params!$B$15,Params!$B$16),2)</f>
        <v/>
      </c>
      <c r="W984" s="9">
        <f>ROUND(_xlfn.NORM.INV(K984,Params!$B$13,Params!$B$14),1)</f>
        <v/>
      </c>
      <c r="X984" s="9">
        <f>ROUND(_xlfn.NORM.INV(L984,Params!$B$15,Params!$B$16),2)</f>
        <v/>
      </c>
      <c r="Y984" s="9">
        <f>ROUND(_xlfn.NORM.INV(M984,Params!$B$15,Params!$B$16)+Params!$B$17+Params!$B$18*M984,2)</f>
        <v/>
      </c>
      <c r="Z984" s="9">
        <f>ROUND(_xlfn.NORM.INV(N984,Params!$B$13,Params!$B$14)+Params!$B$17+Params!$B$18*N984,1)</f>
        <v/>
      </c>
    </row>
    <row r="985">
      <c r="A985" s="11" t="n">
        <v>984</v>
      </c>
      <c r="B985" s="12">
        <f>INT((A985-1)/122)+1</f>
        <v/>
      </c>
      <c r="C985" s="13" t="n">
        <v>0.5933040000000001</v>
      </c>
      <c r="D985" s="13" t="n">
        <v>0.156255</v>
      </c>
      <c r="E985" s="13" t="n">
        <v>0.85439</v>
      </c>
      <c r="F985" s="13" t="n">
        <v>0.845125</v>
      </c>
      <c r="G985" s="13" t="n">
        <v>0.965607</v>
      </c>
      <c r="H985" s="13" t="n">
        <v>0.959006</v>
      </c>
      <c r="I985" s="13" t="n">
        <v>0.018068</v>
      </c>
      <c r="J985" s="13" t="n">
        <v>0.5812310000000001</v>
      </c>
      <c r="K985" s="13" t="n">
        <v>0.595699</v>
      </c>
      <c r="L985" s="13" t="n">
        <v>0.030263</v>
      </c>
      <c r="M985" s="13" t="n">
        <v>0.979173</v>
      </c>
      <c r="N985" s="13" t="n">
        <v>0.637456</v>
      </c>
      <c r="O985" s="9">
        <f>IF(C985&lt;=1-Params!$B$4,0,MAX(0.1,ROUND(_xlfn.GAMMA.INV((C985-(1-Params!$B$4))/Params!$B$4,Params!$B$5,Params!$B$6),1)))</f>
        <v/>
      </c>
      <c r="P985" s="9">
        <f>IF(D985&lt;=1-Params!$B$7,0,ROUND(_xlfn.GAMMA.INV((D985-(1-Params!$B$7))/Params!$B$7,Params!$B$8,Params!$B$9),3))</f>
        <v/>
      </c>
      <c r="Q985" s="9">
        <f>IF(E985&lt;=1-Params!$B$4,0,MAX(0.1,ROUND(_xlfn.GAMMA.INV((E985-(1-Params!$B$4))/Params!$B$4,Params!$B$5,Params!$B$6),1)))</f>
        <v/>
      </c>
      <c r="R985" s="9">
        <f>IF(F985&lt;=1-Params!$B$7,0,ROUND(_xlfn.GAMMA.INV((F985-(1-Params!$B$7))/Params!$B$7,Params!$B$8,Params!$B$9),3))</f>
        <v/>
      </c>
      <c r="S985" s="9">
        <f>IF(G985&lt;=1-Params!$B$7,0,ROUND((Params!$B$10+Params!$B$11*G985^Params!$B$12)*_xlfn.GAMMA.INV((G985-(1-Params!$B$7))/Params!$B$7,Params!$B$8,Params!$B$9),3))</f>
        <v/>
      </c>
      <c r="T985" s="9">
        <f>IF(H985&lt;=1-Params!$B$4,0,MAX(0.1,ROUND((Params!$B$10+Params!$B$11*H985^Params!$B$12)*_xlfn.GAMMA.INV((H985-(1-Params!$B$4))/Params!$B$4,Params!$B$5,Params!$B$6),1)))</f>
        <v/>
      </c>
      <c r="U985" s="9">
        <f>ROUND(_xlfn.NORM.INV(I985,Params!$B$13,Params!$B$14),1)</f>
        <v/>
      </c>
      <c r="V985" s="9">
        <f>ROUND(_xlfn.NORM.INV(J985,Params!$B$15,Params!$B$16),2)</f>
        <v/>
      </c>
      <c r="W985" s="9">
        <f>ROUND(_xlfn.NORM.INV(K985,Params!$B$13,Params!$B$14),1)</f>
        <v/>
      </c>
      <c r="X985" s="9">
        <f>ROUND(_xlfn.NORM.INV(L985,Params!$B$15,Params!$B$16),2)</f>
        <v/>
      </c>
      <c r="Y985" s="9">
        <f>ROUND(_xlfn.NORM.INV(M985,Params!$B$15,Params!$B$16)+Params!$B$17+Params!$B$18*M985,2)</f>
        <v/>
      </c>
      <c r="Z985" s="9">
        <f>ROUND(_xlfn.NORM.INV(N985,Params!$B$13,Params!$B$14)+Params!$B$17+Params!$B$18*N985,1)</f>
        <v/>
      </c>
    </row>
    <row r="986">
      <c r="A986" s="11" t="n">
        <v>985</v>
      </c>
      <c r="B986" s="12">
        <f>INT((A986-1)/122)+1</f>
        <v/>
      </c>
      <c r="C986" s="13" t="n">
        <v>0.620943</v>
      </c>
      <c r="D986" s="13" t="n">
        <v>0.036937</v>
      </c>
      <c r="E986" s="13" t="n">
        <v>0.859937</v>
      </c>
      <c r="F986" s="13" t="n">
        <v>0.426809</v>
      </c>
      <c r="G986" s="13" t="n">
        <v>0.864688</v>
      </c>
      <c r="H986" s="13" t="n">
        <v>0.37555</v>
      </c>
      <c r="I986" s="13" t="n">
        <v>0.00672</v>
      </c>
      <c r="J986" s="13" t="n">
        <v>0.772617</v>
      </c>
      <c r="K986" s="13" t="n">
        <v>0.714448</v>
      </c>
      <c r="L986" s="13" t="n">
        <v>0.059246</v>
      </c>
      <c r="M986" s="13" t="n">
        <v>0.986127</v>
      </c>
      <c r="N986" s="13" t="n">
        <v>0.297296</v>
      </c>
      <c r="O986" s="9">
        <f>IF(C986&lt;=1-Params!$B$4,0,MAX(0.1,ROUND(_xlfn.GAMMA.INV((C986-(1-Params!$B$4))/Params!$B$4,Params!$B$5,Params!$B$6),1)))</f>
        <v/>
      </c>
      <c r="P986" s="9">
        <f>IF(D986&lt;=1-Params!$B$7,0,ROUND(_xlfn.GAMMA.INV((D986-(1-Params!$B$7))/Params!$B$7,Params!$B$8,Params!$B$9),3))</f>
        <v/>
      </c>
      <c r="Q986" s="9">
        <f>IF(E986&lt;=1-Params!$B$4,0,MAX(0.1,ROUND(_xlfn.GAMMA.INV((E986-(1-Params!$B$4))/Params!$B$4,Params!$B$5,Params!$B$6),1)))</f>
        <v/>
      </c>
      <c r="R986" s="9">
        <f>IF(F986&lt;=1-Params!$B$7,0,ROUND(_xlfn.GAMMA.INV((F986-(1-Params!$B$7))/Params!$B$7,Params!$B$8,Params!$B$9),3))</f>
        <v/>
      </c>
      <c r="S986" s="9">
        <f>IF(G986&lt;=1-Params!$B$7,0,ROUND((Params!$B$10+Params!$B$11*G986^Params!$B$12)*_xlfn.GAMMA.INV((G986-(1-Params!$B$7))/Params!$B$7,Params!$B$8,Params!$B$9),3))</f>
        <v/>
      </c>
      <c r="T986" s="9">
        <f>IF(H986&lt;=1-Params!$B$4,0,MAX(0.1,ROUND((Params!$B$10+Params!$B$11*H986^Params!$B$12)*_xlfn.GAMMA.INV((H986-(1-Params!$B$4))/Params!$B$4,Params!$B$5,Params!$B$6),1)))</f>
        <v/>
      </c>
      <c r="U986" s="9">
        <f>ROUND(_xlfn.NORM.INV(I986,Params!$B$13,Params!$B$14),1)</f>
        <v/>
      </c>
      <c r="V986" s="9">
        <f>ROUND(_xlfn.NORM.INV(J986,Params!$B$15,Params!$B$16),2)</f>
        <v/>
      </c>
      <c r="W986" s="9">
        <f>ROUND(_xlfn.NORM.INV(K986,Params!$B$13,Params!$B$14),1)</f>
        <v/>
      </c>
      <c r="X986" s="9">
        <f>ROUND(_xlfn.NORM.INV(L986,Params!$B$15,Params!$B$16),2)</f>
        <v/>
      </c>
      <c r="Y986" s="9">
        <f>ROUND(_xlfn.NORM.INV(M986,Params!$B$15,Params!$B$16)+Params!$B$17+Params!$B$18*M986,2)</f>
        <v/>
      </c>
      <c r="Z986" s="9">
        <f>ROUND(_xlfn.NORM.INV(N986,Params!$B$13,Params!$B$14)+Params!$B$17+Params!$B$18*N986,1)</f>
        <v/>
      </c>
    </row>
    <row r="987">
      <c r="A987" s="11" t="n">
        <v>986</v>
      </c>
      <c r="B987" s="12">
        <f>INT((A987-1)/122)+1</f>
        <v/>
      </c>
      <c r="C987" s="13" t="n">
        <v>0.199789</v>
      </c>
      <c r="D987" s="13" t="n">
        <v>0.022465</v>
      </c>
      <c r="E987" s="13" t="n">
        <v>0.854216</v>
      </c>
      <c r="F987" s="13" t="n">
        <v>0.259471</v>
      </c>
      <c r="G987" s="13" t="n">
        <v>0.436479</v>
      </c>
      <c r="H987" s="13" t="n">
        <v>0.997954</v>
      </c>
      <c r="I987" s="13" t="n">
        <v>0.07305499999999999</v>
      </c>
      <c r="J987" s="13" t="n">
        <v>0.280745</v>
      </c>
      <c r="K987" s="13" t="n">
        <v>0.7017679999999999</v>
      </c>
      <c r="L987" s="13" t="n">
        <v>0.09721399999999999</v>
      </c>
      <c r="M987" s="13" t="n">
        <v>0.999018</v>
      </c>
      <c r="N987" s="13" t="n">
        <v>0.432023</v>
      </c>
      <c r="O987" s="9">
        <f>IF(C987&lt;=1-Params!$B$4,0,MAX(0.1,ROUND(_xlfn.GAMMA.INV((C987-(1-Params!$B$4))/Params!$B$4,Params!$B$5,Params!$B$6),1)))</f>
        <v/>
      </c>
      <c r="P987" s="9">
        <f>IF(D987&lt;=1-Params!$B$7,0,ROUND(_xlfn.GAMMA.INV((D987-(1-Params!$B$7))/Params!$B$7,Params!$B$8,Params!$B$9),3))</f>
        <v/>
      </c>
      <c r="Q987" s="9">
        <f>IF(E987&lt;=1-Params!$B$4,0,MAX(0.1,ROUND(_xlfn.GAMMA.INV((E987-(1-Params!$B$4))/Params!$B$4,Params!$B$5,Params!$B$6),1)))</f>
        <v/>
      </c>
      <c r="R987" s="9">
        <f>IF(F987&lt;=1-Params!$B$7,0,ROUND(_xlfn.GAMMA.INV((F987-(1-Params!$B$7))/Params!$B$7,Params!$B$8,Params!$B$9),3))</f>
        <v/>
      </c>
      <c r="S987" s="9">
        <f>IF(G987&lt;=1-Params!$B$7,0,ROUND((Params!$B$10+Params!$B$11*G987^Params!$B$12)*_xlfn.GAMMA.INV((G987-(1-Params!$B$7))/Params!$B$7,Params!$B$8,Params!$B$9),3))</f>
        <v/>
      </c>
      <c r="T987" s="9">
        <f>IF(H987&lt;=1-Params!$B$4,0,MAX(0.1,ROUND((Params!$B$10+Params!$B$11*H987^Params!$B$12)*_xlfn.GAMMA.INV((H987-(1-Params!$B$4))/Params!$B$4,Params!$B$5,Params!$B$6),1)))</f>
        <v/>
      </c>
      <c r="U987" s="9">
        <f>ROUND(_xlfn.NORM.INV(I987,Params!$B$13,Params!$B$14),1)</f>
        <v/>
      </c>
      <c r="V987" s="9">
        <f>ROUND(_xlfn.NORM.INV(J987,Params!$B$15,Params!$B$16),2)</f>
        <v/>
      </c>
      <c r="W987" s="9">
        <f>ROUND(_xlfn.NORM.INV(K987,Params!$B$13,Params!$B$14),1)</f>
        <v/>
      </c>
      <c r="X987" s="9">
        <f>ROUND(_xlfn.NORM.INV(L987,Params!$B$15,Params!$B$16),2)</f>
        <v/>
      </c>
      <c r="Y987" s="9">
        <f>ROUND(_xlfn.NORM.INV(M987,Params!$B$15,Params!$B$16)+Params!$B$17+Params!$B$18*M987,2)</f>
        <v/>
      </c>
      <c r="Z987" s="9">
        <f>ROUND(_xlfn.NORM.INV(N987,Params!$B$13,Params!$B$14)+Params!$B$17+Params!$B$18*N987,1)</f>
        <v/>
      </c>
    </row>
    <row r="988">
      <c r="A988" s="11" t="n">
        <v>987</v>
      </c>
      <c r="B988" s="12">
        <f>INT((A988-1)/122)+1</f>
        <v/>
      </c>
      <c r="C988" s="13" t="n">
        <v>0.298695</v>
      </c>
      <c r="D988" s="13" t="n">
        <v>0.433638</v>
      </c>
      <c r="E988" s="13" t="n">
        <v>0.762173</v>
      </c>
      <c r="F988" s="13" t="n">
        <v>0.1399</v>
      </c>
      <c r="G988" s="13" t="n">
        <v>0.69524</v>
      </c>
      <c r="H988" s="13" t="n">
        <v>0.986367</v>
      </c>
      <c r="I988" s="13" t="n">
        <v>0.186314</v>
      </c>
      <c r="J988" s="13" t="n">
        <v>0.630929</v>
      </c>
      <c r="K988" s="13" t="n">
        <v>0.652922</v>
      </c>
      <c r="L988" s="13" t="n">
        <v>0.215731</v>
      </c>
      <c r="M988" s="13" t="n">
        <v>0.998676</v>
      </c>
      <c r="N988" s="13" t="n">
        <v>0.68327</v>
      </c>
      <c r="O988" s="9">
        <f>IF(C988&lt;=1-Params!$B$4,0,MAX(0.1,ROUND(_xlfn.GAMMA.INV((C988-(1-Params!$B$4))/Params!$B$4,Params!$B$5,Params!$B$6),1)))</f>
        <v/>
      </c>
      <c r="P988" s="9">
        <f>IF(D988&lt;=1-Params!$B$7,0,ROUND(_xlfn.GAMMA.INV((D988-(1-Params!$B$7))/Params!$B$7,Params!$B$8,Params!$B$9),3))</f>
        <v/>
      </c>
      <c r="Q988" s="9">
        <f>IF(E988&lt;=1-Params!$B$4,0,MAX(0.1,ROUND(_xlfn.GAMMA.INV((E988-(1-Params!$B$4))/Params!$B$4,Params!$B$5,Params!$B$6),1)))</f>
        <v/>
      </c>
      <c r="R988" s="9">
        <f>IF(F988&lt;=1-Params!$B$7,0,ROUND(_xlfn.GAMMA.INV((F988-(1-Params!$B$7))/Params!$B$7,Params!$B$8,Params!$B$9),3))</f>
        <v/>
      </c>
      <c r="S988" s="9">
        <f>IF(G988&lt;=1-Params!$B$7,0,ROUND((Params!$B$10+Params!$B$11*G988^Params!$B$12)*_xlfn.GAMMA.INV((G988-(1-Params!$B$7))/Params!$B$7,Params!$B$8,Params!$B$9),3))</f>
        <v/>
      </c>
      <c r="T988" s="9">
        <f>IF(H988&lt;=1-Params!$B$4,0,MAX(0.1,ROUND((Params!$B$10+Params!$B$11*H988^Params!$B$12)*_xlfn.GAMMA.INV((H988-(1-Params!$B$4))/Params!$B$4,Params!$B$5,Params!$B$6),1)))</f>
        <v/>
      </c>
      <c r="U988" s="9">
        <f>ROUND(_xlfn.NORM.INV(I988,Params!$B$13,Params!$B$14),1)</f>
        <v/>
      </c>
      <c r="V988" s="9">
        <f>ROUND(_xlfn.NORM.INV(J988,Params!$B$15,Params!$B$16),2)</f>
        <v/>
      </c>
      <c r="W988" s="9">
        <f>ROUND(_xlfn.NORM.INV(K988,Params!$B$13,Params!$B$14),1)</f>
        <v/>
      </c>
      <c r="X988" s="9">
        <f>ROUND(_xlfn.NORM.INV(L988,Params!$B$15,Params!$B$16),2)</f>
        <v/>
      </c>
      <c r="Y988" s="9">
        <f>ROUND(_xlfn.NORM.INV(M988,Params!$B$15,Params!$B$16)+Params!$B$17+Params!$B$18*M988,2)</f>
        <v/>
      </c>
      <c r="Z988" s="9">
        <f>ROUND(_xlfn.NORM.INV(N988,Params!$B$13,Params!$B$14)+Params!$B$17+Params!$B$18*N988,1)</f>
        <v/>
      </c>
    </row>
    <row r="989">
      <c r="A989" s="11" t="n">
        <v>988</v>
      </c>
      <c r="B989" s="12">
        <f>INT((A989-1)/122)+1</f>
        <v/>
      </c>
      <c r="C989" s="13" t="n">
        <v>0.580572</v>
      </c>
      <c r="D989" s="13" t="n">
        <v>0.49887</v>
      </c>
      <c r="E989" s="13" t="n">
        <v>0.550854</v>
      </c>
      <c r="F989" s="13" t="n">
        <v>0.823438</v>
      </c>
      <c r="G989" s="13" t="n">
        <v>0.322275</v>
      </c>
      <c r="H989" s="13" t="n">
        <v>0.9626479999999999</v>
      </c>
      <c r="I989" s="13" t="n">
        <v>0.695457</v>
      </c>
      <c r="J989" s="13" t="n">
        <v>0.497326</v>
      </c>
      <c r="K989" s="13" t="n">
        <v>0.652809</v>
      </c>
      <c r="L989" s="13" t="n">
        <v>0.023875</v>
      </c>
      <c r="M989" s="13" t="n">
        <v>0.980777</v>
      </c>
      <c r="N989" s="13" t="n">
        <v>0.777768</v>
      </c>
      <c r="O989" s="9">
        <f>IF(C989&lt;=1-Params!$B$4,0,MAX(0.1,ROUND(_xlfn.GAMMA.INV((C989-(1-Params!$B$4))/Params!$B$4,Params!$B$5,Params!$B$6),1)))</f>
        <v/>
      </c>
      <c r="P989" s="9">
        <f>IF(D989&lt;=1-Params!$B$7,0,ROUND(_xlfn.GAMMA.INV((D989-(1-Params!$B$7))/Params!$B$7,Params!$B$8,Params!$B$9),3))</f>
        <v/>
      </c>
      <c r="Q989" s="9">
        <f>IF(E989&lt;=1-Params!$B$4,0,MAX(0.1,ROUND(_xlfn.GAMMA.INV((E989-(1-Params!$B$4))/Params!$B$4,Params!$B$5,Params!$B$6),1)))</f>
        <v/>
      </c>
      <c r="R989" s="9">
        <f>IF(F989&lt;=1-Params!$B$7,0,ROUND(_xlfn.GAMMA.INV((F989-(1-Params!$B$7))/Params!$B$7,Params!$B$8,Params!$B$9),3))</f>
        <v/>
      </c>
      <c r="S989" s="9">
        <f>IF(G989&lt;=1-Params!$B$7,0,ROUND((Params!$B$10+Params!$B$11*G989^Params!$B$12)*_xlfn.GAMMA.INV((G989-(1-Params!$B$7))/Params!$B$7,Params!$B$8,Params!$B$9),3))</f>
        <v/>
      </c>
      <c r="T989" s="9">
        <f>IF(H989&lt;=1-Params!$B$4,0,MAX(0.1,ROUND((Params!$B$10+Params!$B$11*H989^Params!$B$12)*_xlfn.GAMMA.INV((H989-(1-Params!$B$4))/Params!$B$4,Params!$B$5,Params!$B$6),1)))</f>
        <v/>
      </c>
      <c r="U989" s="9">
        <f>ROUND(_xlfn.NORM.INV(I989,Params!$B$13,Params!$B$14),1)</f>
        <v/>
      </c>
      <c r="V989" s="9">
        <f>ROUND(_xlfn.NORM.INV(J989,Params!$B$15,Params!$B$16),2)</f>
        <v/>
      </c>
      <c r="W989" s="9">
        <f>ROUND(_xlfn.NORM.INV(K989,Params!$B$13,Params!$B$14),1)</f>
        <v/>
      </c>
      <c r="X989" s="9">
        <f>ROUND(_xlfn.NORM.INV(L989,Params!$B$15,Params!$B$16),2)</f>
        <v/>
      </c>
      <c r="Y989" s="9">
        <f>ROUND(_xlfn.NORM.INV(M989,Params!$B$15,Params!$B$16)+Params!$B$17+Params!$B$18*M989,2)</f>
        <v/>
      </c>
      <c r="Z989" s="9">
        <f>ROUND(_xlfn.NORM.INV(N989,Params!$B$13,Params!$B$14)+Params!$B$17+Params!$B$18*N989,1)</f>
        <v/>
      </c>
    </row>
    <row r="990">
      <c r="A990" s="11" t="n">
        <v>989</v>
      </c>
      <c r="B990" s="12">
        <f>INT((A990-1)/122)+1</f>
        <v/>
      </c>
      <c r="C990" s="13" t="n">
        <v>0.60694</v>
      </c>
      <c r="D990" s="13" t="n">
        <v>0.210883</v>
      </c>
      <c r="E990" s="13" t="n">
        <v>0.876762</v>
      </c>
      <c r="F990" s="13" t="n">
        <v>0.524419</v>
      </c>
      <c r="G990" s="13" t="n">
        <v>0.908165</v>
      </c>
      <c r="H990" s="13" t="n">
        <v>0.462653</v>
      </c>
      <c r="I990" s="13" t="n">
        <v>0.745452</v>
      </c>
      <c r="J990" s="13" t="n">
        <v>0.471982</v>
      </c>
      <c r="K990" s="13" t="n">
        <v>0.9935659999999999</v>
      </c>
      <c r="L990" s="13" t="n">
        <v>0.169506</v>
      </c>
      <c r="M990" s="13" t="n">
        <v>0.988803</v>
      </c>
      <c r="N990" s="13" t="n">
        <v>0.49043</v>
      </c>
      <c r="O990" s="9">
        <f>IF(C990&lt;=1-Params!$B$4,0,MAX(0.1,ROUND(_xlfn.GAMMA.INV((C990-(1-Params!$B$4))/Params!$B$4,Params!$B$5,Params!$B$6),1)))</f>
        <v/>
      </c>
      <c r="P990" s="9">
        <f>IF(D990&lt;=1-Params!$B$7,0,ROUND(_xlfn.GAMMA.INV((D990-(1-Params!$B$7))/Params!$B$7,Params!$B$8,Params!$B$9),3))</f>
        <v/>
      </c>
      <c r="Q990" s="9">
        <f>IF(E990&lt;=1-Params!$B$4,0,MAX(0.1,ROUND(_xlfn.GAMMA.INV((E990-(1-Params!$B$4))/Params!$B$4,Params!$B$5,Params!$B$6),1)))</f>
        <v/>
      </c>
      <c r="R990" s="9">
        <f>IF(F990&lt;=1-Params!$B$7,0,ROUND(_xlfn.GAMMA.INV((F990-(1-Params!$B$7))/Params!$B$7,Params!$B$8,Params!$B$9),3))</f>
        <v/>
      </c>
      <c r="S990" s="9">
        <f>IF(G990&lt;=1-Params!$B$7,0,ROUND((Params!$B$10+Params!$B$11*G990^Params!$B$12)*_xlfn.GAMMA.INV((G990-(1-Params!$B$7))/Params!$B$7,Params!$B$8,Params!$B$9),3))</f>
        <v/>
      </c>
      <c r="T990" s="9">
        <f>IF(H990&lt;=1-Params!$B$4,0,MAX(0.1,ROUND((Params!$B$10+Params!$B$11*H990^Params!$B$12)*_xlfn.GAMMA.INV((H990-(1-Params!$B$4))/Params!$B$4,Params!$B$5,Params!$B$6),1)))</f>
        <v/>
      </c>
      <c r="U990" s="9">
        <f>ROUND(_xlfn.NORM.INV(I990,Params!$B$13,Params!$B$14),1)</f>
        <v/>
      </c>
      <c r="V990" s="9">
        <f>ROUND(_xlfn.NORM.INV(J990,Params!$B$15,Params!$B$16),2)</f>
        <v/>
      </c>
      <c r="W990" s="9">
        <f>ROUND(_xlfn.NORM.INV(K990,Params!$B$13,Params!$B$14),1)</f>
        <v/>
      </c>
      <c r="X990" s="9">
        <f>ROUND(_xlfn.NORM.INV(L990,Params!$B$15,Params!$B$16),2)</f>
        <v/>
      </c>
      <c r="Y990" s="9">
        <f>ROUND(_xlfn.NORM.INV(M990,Params!$B$15,Params!$B$16)+Params!$B$17+Params!$B$18*M990,2)</f>
        <v/>
      </c>
      <c r="Z990" s="9">
        <f>ROUND(_xlfn.NORM.INV(N990,Params!$B$13,Params!$B$14)+Params!$B$17+Params!$B$18*N990,1)</f>
        <v/>
      </c>
    </row>
    <row r="991">
      <c r="A991" s="11" t="n">
        <v>990</v>
      </c>
      <c r="B991" s="12">
        <f>INT((A991-1)/122)+1</f>
        <v/>
      </c>
      <c r="C991" s="13" t="n">
        <v>0.8158879999999999</v>
      </c>
      <c r="D991" s="13" t="n">
        <v>0.418536</v>
      </c>
      <c r="E991" s="13" t="n">
        <v>0.224872</v>
      </c>
      <c r="F991" s="13" t="n">
        <v>0.777805</v>
      </c>
      <c r="G991" s="13" t="n">
        <v>0.713062</v>
      </c>
      <c r="H991" s="13" t="n">
        <v>0.129848</v>
      </c>
      <c r="I991" s="13" t="n">
        <v>0.275741</v>
      </c>
      <c r="J991" s="13" t="n">
        <v>0.204419</v>
      </c>
      <c r="K991" s="13" t="n">
        <v>0.988507</v>
      </c>
      <c r="L991" s="13" t="n">
        <v>0.269341</v>
      </c>
      <c r="M991" s="13" t="n">
        <v>0.9855390000000001</v>
      </c>
      <c r="N991" s="13" t="n">
        <v>0.4322</v>
      </c>
      <c r="O991" s="9">
        <f>IF(C991&lt;=1-Params!$B$4,0,MAX(0.1,ROUND(_xlfn.GAMMA.INV((C991-(1-Params!$B$4))/Params!$B$4,Params!$B$5,Params!$B$6),1)))</f>
        <v/>
      </c>
      <c r="P991" s="9">
        <f>IF(D991&lt;=1-Params!$B$7,0,ROUND(_xlfn.GAMMA.INV((D991-(1-Params!$B$7))/Params!$B$7,Params!$B$8,Params!$B$9),3))</f>
        <v/>
      </c>
      <c r="Q991" s="9">
        <f>IF(E991&lt;=1-Params!$B$4,0,MAX(0.1,ROUND(_xlfn.GAMMA.INV((E991-(1-Params!$B$4))/Params!$B$4,Params!$B$5,Params!$B$6),1)))</f>
        <v/>
      </c>
      <c r="R991" s="9">
        <f>IF(F991&lt;=1-Params!$B$7,0,ROUND(_xlfn.GAMMA.INV((F991-(1-Params!$B$7))/Params!$B$7,Params!$B$8,Params!$B$9),3))</f>
        <v/>
      </c>
      <c r="S991" s="9">
        <f>IF(G991&lt;=1-Params!$B$7,0,ROUND((Params!$B$10+Params!$B$11*G991^Params!$B$12)*_xlfn.GAMMA.INV((G991-(1-Params!$B$7))/Params!$B$7,Params!$B$8,Params!$B$9),3))</f>
        <v/>
      </c>
      <c r="T991" s="9">
        <f>IF(H991&lt;=1-Params!$B$4,0,MAX(0.1,ROUND((Params!$B$10+Params!$B$11*H991^Params!$B$12)*_xlfn.GAMMA.INV((H991-(1-Params!$B$4))/Params!$B$4,Params!$B$5,Params!$B$6),1)))</f>
        <v/>
      </c>
      <c r="U991" s="9">
        <f>ROUND(_xlfn.NORM.INV(I991,Params!$B$13,Params!$B$14),1)</f>
        <v/>
      </c>
      <c r="V991" s="9">
        <f>ROUND(_xlfn.NORM.INV(J991,Params!$B$15,Params!$B$16),2)</f>
        <v/>
      </c>
      <c r="W991" s="9">
        <f>ROUND(_xlfn.NORM.INV(K991,Params!$B$13,Params!$B$14),1)</f>
        <v/>
      </c>
      <c r="X991" s="9">
        <f>ROUND(_xlfn.NORM.INV(L991,Params!$B$15,Params!$B$16),2)</f>
        <v/>
      </c>
      <c r="Y991" s="9">
        <f>ROUND(_xlfn.NORM.INV(M991,Params!$B$15,Params!$B$16)+Params!$B$17+Params!$B$18*M991,2)</f>
        <v/>
      </c>
      <c r="Z991" s="9">
        <f>ROUND(_xlfn.NORM.INV(N991,Params!$B$13,Params!$B$14)+Params!$B$17+Params!$B$18*N991,1)</f>
        <v/>
      </c>
    </row>
    <row r="992">
      <c r="A992" s="11" t="n">
        <v>991</v>
      </c>
      <c r="B992" s="12">
        <f>INT((A992-1)/122)+1</f>
        <v/>
      </c>
      <c r="C992" s="13" t="n">
        <v>0.952702</v>
      </c>
      <c r="D992" s="13" t="n">
        <v>0.252343</v>
      </c>
      <c r="E992" s="13" t="n">
        <v>0.588515</v>
      </c>
      <c r="F992" s="13" t="n">
        <v>0.532952</v>
      </c>
      <c r="G992" s="13" t="n">
        <v>0.481532</v>
      </c>
      <c r="H992" s="13" t="n">
        <v>0.6117860000000001</v>
      </c>
      <c r="I992" s="13" t="n">
        <v>0.319468</v>
      </c>
      <c r="J992" s="13" t="n">
        <v>0.469028</v>
      </c>
      <c r="K992" s="13" t="n">
        <v>0.985529</v>
      </c>
      <c r="L992" s="13" t="n">
        <v>0.302401</v>
      </c>
      <c r="M992" s="13" t="n">
        <v>0.9390540000000001</v>
      </c>
      <c r="N992" s="13" t="n">
        <v>0.450668</v>
      </c>
      <c r="O992" s="9">
        <f>IF(C992&lt;=1-Params!$B$4,0,MAX(0.1,ROUND(_xlfn.GAMMA.INV((C992-(1-Params!$B$4))/Params!$B$4,Params!$B$5,Params!$B$6),1)))</f>
        <v/>
      </c>
      <c r="P992" s="9">
        <f>IF(D992&lt;=1-Params!$B$7,0,ROUND(_xlfn.GAMMA.INV((D992-(1-Params!$B$7))/Params!$B$7,Params!$B$8,Params!$B$9),3))</f>
        <v/>
      </c>
      <c r="Q992" s="9">
        <f>IF(E992&lt;=1-Params!$B$4,0,MAX(0.1,ROUND(_xlfn.GAMMA.INV((E992-(1-Params!$B$4))/Params!$B$4,Params!$B$5,Params!$B$6),1)))</f>
        <v/>
      </c>
      <c r="R992" s="9">
        <f>IF(F992&lt;=1-Params!$B$7,0,ROUND(_xlfn.GAMMA.INV((F992-(1-Params!$B$7))/Params!$B$7,Params!$B$8,Params!$B$9),3))</f>
        <v/>
      </c>
      <c r="S992" s="9">
        <f>IF(G992&lt;=1-Params!$B$7,0,ROUND((Params!$B$10+Params!$B$11*G992^Params!$B$12)*_xlfn.GAMMA.INV((G992-(1-Params!$B$7))/Params!$B$7,Params!$B$8,Params!$B$9),3))</f>
        <v/>
      </c>
      <c r="T992" s="9">
        <f>IF(H992&lt;=1-Params!$B$4,0,MAX(0.1,ROUND((Params!$B$10+Params!$B$11*H992^Params!$B$12)*_xlfn.GAMMA.INV((H992-(1-Params!$B$4))/Params!$B$4,Params!$B$5,Params!$B$6),1)))</f>
        <v/>
      </c>
      <c r="U992" s="9">
        <f>ROUND(_xlfn.NORM.INV(I992,Params!$B$13,Params!$B$14),1)</f>
        <v/>
      </c>
      <c r="V992" s="9">
        <f>ROUND(_xlfn.NORM.INV(J992,Params!$B$15,Params!$B$16),2)</f>
        <v/>
      </c>
      <c r="W992" s="9">
        <f>ROUND(_xlfn.NORM.INV(K992,Params!$B$13,Params!$B$14),1)</f>
        <v/>
      </c>
      <c r="X992" s="9">
        <f>ROUND(_xlfn.NORM.INV(L992,Params!$B$15,Params!$B$16),2)</f>
        <v/>
      </c>
      <c r="Y992" s="9">
        <f>ROUND(_xlfn.NORM.INV(M992,Params!$B$15,Params!$B$16)+Params!$B$17+Params!$B$18*M992,2)</f>
        <v/>
      </c>
      <c r="Z992" s="9">
        <f>ROUND(_xlfn.NORM.INV(N992,Params!$B$13,Params!$B$14)+Params!$B$17+Params!$B$18*N992,1)</f>
        <v/>
      </c>
    </row>
    <row r="993">
      <c r="A993" s="11" t="n">
        <v>992</v>
      </c>
      <c r="B993" s="12">
        <f>INT((A993-1)/122)+1</f>
        <v/>
      </c>
      <c r="C993" s="13" t="n">
        <v>0.879199</v>
      </c>
      <c r="D993" s="13" t="n">
        <v>0.214525</v>
      </c>
      <c r="E993" s="13" t="n">
        <v>0.023988</v>
      </c>
      <c r="F993" s="13" t="n">
        <v>0.771655</v>
      </c>
      <c r="G993" s="13" t="n">
        <v>0.611354</v>
      </c>
      <c r="H993" s="13" t="n">
        <v>0.493186</v>
      </c>
      <c r="I993" s="13" t="n">
        <v>0.039145</v>
      </c>
      <c r="J993" s="13" t="n">
        <v>0.459777</v>
      </c>
      <c r="K993" s="13" t="n">
        <v>0.901047</v>
      </c>
      <c r="L993" s="13" t="n">
        <v>0.667852</v>
      </c>
      <c r="M993" s="13" t="n">
        <v>0.819646</v>
      </c>
      <c r="N993" s="13" t="n">
        <v>0.699667</v>
      </c>
      <c r="O993" s="9">
        <f>IF(C993&lt;=1-Params!$B$4,0,MAX(0.1,ROUND(_xlfn.GAMMA.INV((C993-(1-Params!$B$4))/Params!$B$4,Params!$B$5,Params!$B$6),1)))</f>
        <v/>
      </c>
      <c r="P993" s="9">
        <f>IF(D993&lt;=1-Params!$B$7,0,ROUND(_xlfn.GAMMA.INV((D993-(1-Params!$B$7))/Params!$B$7,Params!$B$8,Params!$B$9),3))</f>
        <v/>
      </c>
      <c r="Q993" s="9">
        <f>IF(E993&lt;=1-Params!$B$4,0,MAX(0.1,ROUND(_xlfn.GAMMA.INV((E993-(1-Params!$B$4))/Params!$B$4,Params!$B$5,Params!$B$6),1)))</f>
        <v/>
      </c>
      <c r="R993" s="9">
        <f>IF(F993&lt;=1-Params!$B$7,0,ROUND(_xlfn.GAMMA.INV((F993-(1-Params!$B$7))/Params!$B$7,Params!$B$8,Params!$B$9),3))</f>
        <v/>
      </c>
      <c r="S993" s="9">
        <f>IF(G993&lt;=1-Params!$B$7,0,ROUND((Params!$B$10+Params!$B$11*G993^Params!$B$12)*_xlfn.GAMMA.INV((G993-(1-Params!$B$7))/Params!$B$7,Params!$B$8,Params!$B$9),3))</f>
        <v/>
      </c>
      <c r="T993" s="9">
        <f>IF(H993&lt;=1-Params!$B$4,0,MAX(0.1,ROUND((Params!$B$10+Params!$B$11*H993^Params!$B$12)*_xlfn.GAMMA.INV((H993-(1-Params!$B$4))/Params!$B$4,Params!$B$5,Params!$B$6),1)))</f>
        <v/>
      </c>
      <c r="U993" s="9">
        <f>ROUND(_xlfn.NORM.INV(I993,Params!$B$13,Params!$B$14),1)</f>
        <v/>
      </c>
      <c r="V993" s="9">
        <f>ROUND(_xlfn.NORM.INV(J993,Params!$B$15,Params!$B$16),2)</f>
        <v/>
      </c>
      <c r="W993" s="9">
        <f>ROUND(_xlfn.NORM.INV(K993,Params!$B$13,Params!$B$14),1)</f>
        <v/>
      </c>
      <c r="X993" s="9">
        <f>ROUND(_xlfn.NORM.INV(L993,Params!$B$15,Params!$B$16),2)</f>
        <v/>
      </c>
      <c r="Y993" s="9">
        <f>ROUND(_xlfn.NORM.INV(M993,Params!$B$15,Params!$B$16)+Params!$B$17+Params!$B$18*M993,2)</f>
        <v/>
      </c>
      <c r="Z993" s="9">
        <f>ROUND(_xlfn.NORM.INV(N993,Params!$B$13,Params!$B$14)+Params!$B$17+Params!$B$18*N993,1)</f>
        <v/>
      </c>
    </row>
    <row r="994">
      <c r="A994" s="11" t="n">
        <v>993</v>
      </c>
      <c r="B994" s="12">
        <f>INT((A994-1)/122)+1</f>
        <v/>
      </c>
      <c r="C994" s="13" t="n">
        <v>0.935839</v>
      </c>
      <c r="D994" s="13" t="n">
        <v>0.264076</v>
      </c>
      <c r="E994" s="13" t="n">
        <v>0.154144</v>
      </c>
      <c r="F994" s="13" t="n">
        <v>0.947674</v>
      </c>
      <c r="G994" s="13" t="n">
        <v>0.366317</v>
      </c>
      <c r="H994" s="13" t="n">
        <v>0.30683</v>
      </c>
      <c r="I994" s="13" t="n">
        <v>0.214636</v>
      </c>
      <c r="J994" s="13" t="n">
        <v>0.845955</v>
      </c>
      <c r="K994" s="13" t="n">
        <v>0.616005</v>
      </c>
      <c r="L994" s="13" t="n">
        <v>0.8304280000000001</v>
      </c>
      <c r="M994" s="13" t="n">
        <v>0.860164</v>
      </c>
      <c r="N994" s="13" t="n">
        <v>0.445845</v>
      </c>
      <c r="O994" s="9">
        <f>IF(C994&lt;=1-Params!$B$4,0,MAX(0.1,ROUND(_xlfn.GAMMA.INV((C994-(1-Params!$B$4))/Params!$B$4,Params!$B$5,Params!$B$6),1)))</f>
        <v/>
      </c>
      <c r="P994" s="9">
        <f>IF(D994&lt;=1-Params!$B$7,0,ROUND(_xlfn.GAMMA.INV((D994-(1-Params!$B$7))/Params!$B$7,Params!$B$8,Params!$B$9),3))</f>
        <v/>
      </c>
      <c r="Q994" s="9">
        <f>IF(E994&lt;=1-Params!$B$4,0,MAX(0.1,ROUND(_xlfn.GAMMA.INV((E994-(1-Params!$B$4))/Params!$B$4,Params!$B$5,Params!$B$6),1)))</f>
        <v/>
      </c>
      <c r="R994" s="9">
        <f>IF(F994&lt;=1-Params!$B$7,0,ROUND(_xlfn.GAMMA.INV((F994-(1-Params!$B$7))/Params!$B$7,Params!$B$8,Params!$B$9),3))</f>
        <v/>
      </c>
      <c r="S994" s="9">
        <f>IF(G994&lt;=1-Params!$B$7,0,ROUND((Params!$B$10+Params!$B$11*G994^Params!$B$12)*_xlfn.GAMMA.INV((G994-(1-Params!$B$7))/Params!$B$7,Params!$B$8,Params!$B$9),3))</f>
        <v/>
      </c>
      <c r="T994" s="9">
        <f>IF(H994&lt;=1-Params!$B$4,0,MAX(0.1,ROUND((Params!$B$10+Params!$B$11*H994^Params!$B$12)*_xlfn.GAMMA.INV((H994-(1-Params!$B$4))/Params!$B$4,Params!$B$5,Params!$B$6),1)))</f>
        <v/>
      </c>
      <c r="U994" s="9">
        <f>ROUND(_xlfn.NORM.INV(I994,Params!$B$13,Params!$B$14),1)</f>
        <v/>
      </c>
      <c r="V994" s="9">
        <f>ROUND(_xlfn.NORM.INV(J994,Params!$B$15,Params!$B$16),2)</f>
        <v/>
      </c>
      <c r="W994" s="9">
        <f>ROUND(_xlfn.NORM.INV(K994,Params!$B$13,Params!$B$14),1)</f>
        <v/>
      </c>
      <c r="X994" s="9">
        <f>ROUND(_xlfn.NORM.INV(L994,Params!$B$15,Params!$B$16),2)</f>
        <v/>
      </c>
      <c r="Y994" s="9">
        <f>ROUND(_xlfn.NORM.INV(M994,Params!$B$15,Params!$B$16)+Params!$B$17+Params!$B$18*M994,2)</f>
        <v/>
      </c>
      <c r="Z994" s="9">
        <f>ROUND(_xlfn.NORM.INV(N994,Params!$B$13,Params!$B$14)+Params!$B$17+Params!$B$18*N994,1)</f>
        <v/>
      </c>
    </row>
    <row r="995">
      <c r="A995" s="11" t="n">
        <v>994</v>
      </c>
      <c r="B995" s="12">
        <f>INT((A995-1)/122)+1</f>
        <v/>
      </c>
      <c r="C995" s="13" t="n">
        <v>0.745401</v>
      </c>
      <c r="D995" s="13" t="n">
        <v>0.440646</v>
      </c>
      <c r="E995" s="13" t="n">
        <v>0.792735</v>
      </c>
      <c r="F995" s="13" t="n">
        <v>0.773416</v>
      </c>
      <c r="G995" s="13" t="n">
        <v>0.362261</v>
      </c>
      <c r="H995" s="13" t="n">
        <v>0.80276</v>
      </c>
      <c r="I995" s="13" t="n">
        <v>0.314218</v>
      </c>
      <c r="J995" s="13" t="n">
        <v>0.510086</v>
      </c>
      <c r="K995" s="13" t="n">
        <v>0.895441</v>
      </c>
      <c r="L995" s="13" t="n">
        <v>0.754868</v>
      </c>
      <c r="M995" s="13" t="n">
        <v>0.478425</v>
      </c>
      <c r="N995" s="13" t="n">
        <v>0.299054</v>
      </c>
      <c r="O995" s="9">
        <f>IF(C995&lt;=1-Params!$B$4,0,MAX(0.1,ROUND(_xlfn.GAMMA.INV((C995-(1-Params!$B$4))/Params!$B$4,Params!$B$5,Params!$B$6),1)))</f>
        <v/>
      </c>
      <c r="P995" s="9">
        <f>IF(D995&lt;=1-Params!$B$7,0,ROUND(_xlfn.GAMMA.INV((D995-(1-Params!$B$7))/Params!$B$7,Params!$B$8,Params!$B$9),3))</f>
        <v/>
      </c>
      <c r="Q995" s="9">
        <f>IF(E995&lt;=1-Params!$B$4,0,MAX(0.1,ROUND(_xlfn.GAMMA.INV((E995-(1-Params!$B$4))/Params!$B$4,Params!$B$5,Params!$B$6),1)))</f>
        <v/>
      </c>
      <c r="R995" s="9">
        <f>IF(F995&lt;=1-Params!$B$7,0,ROUND(_xlfn.GAMMA.INV((F995-(1-Params!$B$7))/Params!$B$7,Params!$B$8,Params!$B$9),3))</f>
        <v/>
      </c>
      <c r="S995" s="9">
        <f>IF(G995&lt;=1-Params!$B$7,0,ROUND((Params!$B$10+Params!$B$11*G995^Params!$B$12)*_xlfn.GAMMA.INV((G995-(1-Params!$B$7))/Params!$B$7,Params!$B$8,Params!$B$9),3))</f>
        <v/>
      </c>
      <c r="T995" s="9">
        <f>IF(H995&lt;=1-Params!$B$4,0,MAX(0.1,ROUND((Params!$B$10+Params!$B$11*H995^Params!$B$12)*_xlfn.GAMMA.INV((H995-(1-Params!$B$4))/Params!$B$4,Params!$B$5,Params!$B$6),1)))</f>
        <v/>
      </c>
      <c r="U995" s="9">
        <f>ROUND(_xlfn.NORM.INV(I995,Params!$B$13,Params!$B$14),1)</f>
        <v/>
      </c>
      <c r="V995" s="9">
        <f>ROUND(_xlfn.NORM.INV(J995,Params!$B$15,Params!$B$16),2)</f>
        <v/>
      </c>
      <c r="W995" s="9">
        <f>ROUND(_xlfn.NORM.INV(K995,Params!$B$13,Params!$B$14),1)</f>
        <v/>
      </c>
      <c r="X995" s="9">
        <f>ROUND(_xlfn.NORM.INV(L995,Params!$B$15,Params!$B$16),2)</f>
        <v/>
      </c>
      <c r="Y995" s="9">
        <f>ROUND(_xlfn.NORM.INV(M995,Params!$B$15,Params!$B$16)+Params!$B$17+Params!$B$18*M995,2)</f>
        <v/>
      </c>
      <c r="Z995" s="9">
        <f>ROUND(_xlfn.NORM.INV(N995,Params!$B$13,Params!$B$14)+Params!$B$17+Params!$B$18*N995,1)</f>
        <v/>
      </c>
    </row>
    <row r="996">
      <c r="A996" s="11" t="n">
        <v>995</v>
      </c>
      <c r="B996" s="12">
        <f>INT((A996-1)/122)+1</f>
        <v/>
      </c>
      <c r="C996" s="13" t="n">
        <v>0.867792</v>
      </c>
      <c r="D996" s="13" t="n">
        <v>0.551669</v>
      </c>
      <c r="E996" s="13" t="n">
        <v>0.602445</v>
      </c>
      <c r="F996" s="13" t="n">
        <v>0.008835000000000001</v>
      </c>
      <c r="G996" s="13" t="n">
        <v>0.852844</v>
      </c>
      <c r="H996" s="13" t="n">
        <v>0.928708</v>
      </c>
      <c r="I996" s="13" t="n">
        <v>0.5915629999999999</v>
      </c>
      <c r="J996" s="13" t="n">
        <v>0.268289</v>
      </c>
      <c r="K996" s="13" t="n">
        <v>0.731107</v>
      </c>
      <c r="L996" s="13" t="n">
        <v>0.697566</v>
      </c>
      <c r="M996" s="13" t="n">
        <v>0.243142</v>
      </c>
      <c r="N996" s="13" t="n">
        <v>0.461315</v>
      </c>
      <c r="O996" s="9">
        <f>IF(C996&lt;=1-Params!$B$4,0,MAX(0.1,ROUND(_xlfn.GAMMA.INV((C996-(1-Params!$B$4))/Params!$B$4,Params!$B$5,Params!$B$6),1)))</f>
        <v/>
      </c>
      <c r="P996" s="9">
        <f>IF(D996&lt;=1-Params!$B$7,0,ROUND(_xlfn.GAMMA.INV((D996-(1-Params!$B$7))/Params!$B$7,Params!$B$8,Params!$B$9),3))</f>
        <v/>
      </c>
      <c r="Q996" s="9">
        <f>IF(E996&lt;=1-Params!$B$4,0,MAX(0.1,ROUND(_xlfn.GAMMA.INV((E996-(1-Params!$B$4))/Params!$B$4,Params!$B$5,Params!$B$6),1)))</f>
        <v/>
      </c>
      <c r="R996" s="9">
        <f>IF(F996&lt;=1-Params!$B$7,0,ROUND(_xlfn.GAMMA.INV((F996-(1-Params!$B$7))/Params!$B$7,Params!$B$8,Params!$B$9),3))</f>
        <v/>
      </c>
      <c r="S996" s="9">
        <f>IF(G996&lt;=1-Params!$B$7,0,ROUND((Params!$B$10+Params!$B$11*G996^Params!$B$12)*_xlfn.GAMMA.INV((G996-(1-Params!$B$7))/Params!$B$7,Params!$B$8,Params!$B$9),3))</f>
        <v/>
      </c>
      <c r="T996" s="9">
        <f>IF(H996&lt;=1-Params!$B$4,0,MAX(0.1,ROUND((Params!$B$10+Params!$B$11*H996^Params!$B$12)*_xlfn.GAMMA.INV((H996-(1-Params!$B$4))/Params!$B$4,Params!$B$5,Params!$B$6),1)))</f>
        <v/>
      </c>
      <c r="U996" s="9">
        <f>ROUND(_xlfn.NORM.INV(I996,Params!$B$13,Params!$B$14),1)</f>
        <v/>
      </c>
      <c r="V996" s="9">
        <f>ROUND(_xlfn.NORM.INV(J996,Params!$B$15,Params!$B$16),2)</f>
        <v/>
      </c>
      <c r="W996" s="9">
        <f>ROUND(_xlfn.NORM.INV(K996,Params!$B$13,Params!$B$14),1)</f>
        <v/>
      </c>
      <c r="X996" s="9">
        <f>ROUND(_xlfn.NORM.INV(L996,Params!$B$15,Params!$B$16),2)</f>
        <v/>
      </c>
      <c r="Y996" s="9">
        <f>ROUND(_xlfn.NORM.INV(M996,Params!$B$15,Params!$B$16)+Params!$B$17+Params!$B$18*M996,2)</f>
        <v/>
      </c>
      <c r="Z996" s="9">
        <f>ROUND(_xlfn.NORM.INV(N996,Params!$B$13,Params!$B$14)+Params!$B$17+Params!$B$18*N996,1)</f>
        <v/>
      </c>
    </row>
    <row r="997">
      <c r="A997" s="11" t="n">
        <v>996</v>
      </c>
      <c r="B997" s="12">
        <f>INT((A997-1)/122)+1</f>
        <v/>
      </c>
      <c r="C997" s="13" t="n">
        <v>0.340999</v>
      </c>
      <c r="D997" s="13" t="n">
        <v>0.922481</v>
      </c>
      <c r="E997" s="13" t="n">
        <v>0.710385</v>
      </c>
      <c r="F997" s="13" t="n">
        <v>0.430089</v>
      </c>
      <c r="G997" s="13" t="n">
        <v>0.669523</v>
      </c>
      <c r="H997" s="13" t="n">
        <v>0.994131</v>
      </c>
      <c r="I997" s="13" t="n">
        <v>0.317573</v>
      </c>
      <c r="J997" s="13" t="n">
        <v>0.599376</v>
      </c>
      <c r="K997" s="13" t="n">
        <v>0.722842</v>
      </c>
      <c r="L997" s="13" t="n">
        <v>0.319932</v>
      </c>
      <c r="M997" s="13" t="n">
        <v>0.689364</v>
      </c>
      <c r="N997" s="13" t="n">
        <v>0.700014</v>
      </c>
      <c r="O997" s="9">
        <f>IF(C997&lt;=1-Params!$B$4,0,MAX(0.1,ROUND(_xlfn.GAMMA.INV((C997-(1-Params!$B$4))/Params!$B$4,Params!$B$5,Params!$B$6),1)))</f>
        <v/>
      </c>
      <c r="P997" s="9">
        <f>IF(D997&lt;=1-Params!$B$7,0,ROUND(_xlfn.GAMMA.INV((D997-(1-Params!$B$7))/Params!$B$7,Params!$B$8,Params!$B$9),3))</f>
        <v/>
      </c>
      <c r="Q997" s="9">
        <f>IF(E997&lt;=1-Params!$B$4,0,MAX(0.1,ROUND(_xlfn.GAMMA.INV((E997-(1-Params!$B$4))/Params!$B$4,Params!$B$5,Params!$B$6),1)))</f>
        <v/>
      </c>
      <c r="R997" s="9">
        <f>IF(F997&lt;=1-Params!$B$7,0,ROUND(_xlfn.GAMMA.INV((F997-(1-Params!$B$7))/Params!$B$7,Params!$B$8,Params!$B$9),3))</f>
        <v/>
      </c>
      <c r="S997" s="9">
        <f>IF(G997&lt;=1-Params!$B$7,0,ROUND((Params!$B$10+Params!$B$11*G997^Params!$B$12)*_xlfn.GAMMA.INV((G997-(1-Params!$B$7))/Params!$B$7,Params!$B$8,Params!$B$9),3))</f>
        <v/>
      </c>
      <c r="T997" s="9">
        <f>IF(H997&lt;=1-Params!$B$4,0,MAX(0.1,ROUND((Params!$B$10+Params!$B$11*H997^Params!$B$12)*_xlfn.GAMMA.INV((H997-(1-Params!$B$4))/Params!$B$4,Params!$B$5,Params!$B$6),1)))</f>
        <v/>
      </c>
      <c r="U997" s="9">
        <f>ROUND(_xlfn.NORM.INV(I997,Params!$B$13,Params!$B$14),1)</f>
        <v/>
      </c>
      <c r="V997" s="9">
        <f>ROUND(_xlfn.NORM.INV(J997,Params!$B$15,Params!$B$16),2)</f>
        <v/>
      </c>
      <c r="W997" s="9">
        <f>ROUND(_xlfn.NORM.INV(K997,Params!$B$13,Params!$B$14),1)</f>
        <v/>
      </c>
      <c r="X997" s="9">
        <f>ROUND(_xlfn.NORM.INV(L997,Params!$B$15,Params!$B$16),2)</f>
        <v/>
      </c>
      <c r="Y997" s="9">
        <f>ROUND(_xlfn.NORM.INV(M997,Params!$B$15,Params!$B$16)+Params!$B$17+Params!$B$18*M997,2)</f>
        <v/>
      </c>
      <c r="Z997" s="9">
        <f>ROUND(_xlfn.NORM.INV(N997,Params!$B$13,Params!$B$14)+Params!$B$17+Params!$B$18*N997,1)</f>
        <v/>
      </c>
    </row>
    <row r="998">
      <c r="A998" s="11" t="n">
        <v>997</v>
      </c>
      <c r="B998" s="12">
        <f>INT((A998-1)/122)+1</f>
        <v/>
      </c>
      <c r="C998" s="13" t="n">
        <v>0.945945</v>
      </c>
      <c r="D998" s="13" t="n">
        <v>0.5996629999999999</v>
      </c>
      <c r="E998" s="13" t="n">
        <v>0.9527600000000001</v>
      </c>
      <c r="F998" s="13" t="n">
        <v>0.139565</v>
      </c>
      <c r="G998" s="13" t="n">
        <v>0.85479</v>
      </c>
      <c r="H998" s="13" t="n">
        <v>0.6211</v>
      </c>
      <c r="I998" s="13" t="n">
        <v>0.386242</v>
      </c>
      <c r="J998" s="13" t="n">
        <v>0.616067</v>
      </c>
      <c r="K998" s="13" t="n">
        <v>0.833806</v>
      </c>
      <c r="L998" s="13" t="n">
        <v>0.724525</v>
      </c>
      <c r="M998" s="13" t="n">
        <v>0.5193759999999999</v>
      </c>
      <c r="N998" s="13" t="n">
        <v>0.5926979999999999</v>
      </c>
      <c r="O998" s="9">
        <f>IF(C998&lt;=1-Params!$B$4,0,MAX(0.1,ROUND(_xlfn.GAMMA.INV((C998-(1-Params!$B$4))/Params!$B$4,Params!$B$5,Params!$B$6),1)))</f>
        <v/>
      </c>
      <c r="P998" s="9">
        <f>IF(D998&lt;=1-Params!$B$7,0,ROUND(_xlfn.GAMMA.INV((D998-(1-Params!$B$7))/Params!$B$7,Params!$B$8,Params!$B$9),3))</f>
        <v/>
      </c>
      <c r="Q998" s="9">
        <f>IF(E998&lt;=1-Params!$B$4,0,MAX(0.1,ROUND(_xlfn.GAMMA.INV((E998-(1-Params!$B$4))/Params!$B$4,Params!$B$5,Params!$B$6),1)))</f>
        <v/>
      </c>
      <c r="R998" s="9">
        <f>IF(F998&lt;=1-Params!$B$7,0,ROUND(_xlfn.GAMMA.INV((F998-(1-Params!$B$7))/Params!$B$7,Params!$B$8,Params!$B$9),3))</f>
        <v/>
      </c>
      <c r="S998" s="9">
        <f>IF(G998&lt;=1-Params!$B$7,0,ROUND((Params!$B$10+Params!$B$11*G998^Params!$B$12)*_xlfn.GAMMA.INV((G998-(1-Params!$B$7))/Params!$B$7,Params!$B$8,Params!$B$9),3))</f>
        <v/>
      </c>
      <c r="T998" s="9">
        <f>IF(H998&lt;=1-Params!$B$4,0,MAX(0.1,ROUND((Params!$B$10+Params!$B$11*H998^Params!$B$12)*_xlfn.GAMMA.INV((H998-(1-Params!$B$4))/Params!$B$4,Params!$B$5,Params!$B$6),1)))</f>
        <v/>
      </c>
      <c r="U998" s="9">
        <f>ROUND(_xlfn.NORM.INV(I998,Params!$B$13,Params!$B$14),1)</f>
        <v/>
      </c>
      <c r="V998" s="9">
        <f>ROUND(_xlfn.NORM.INV(J998,Params!$B$15,Params!$B$16),2)</f>
        <v/>
      </c>
      <c r="W998" s="9">
        <f>ROUND(_xlfn.NORM.INV(K998,Params!$B$13,Params!$B$14),1)</f>
        <v/>
      </c>
      <c r="X998" s="9">
        <f>ROUND(_xlfn.NORM.INV(L998,Params!$B$15,Params!$B$16),2)</f>
        <v/>
      </c>
      <c r="Y998" s="9">
        <f>ROUND(_xlfn.NORM.INV(M998,Params!$B$15,Params!$B$16)+Params!$B$17+Params!$B$18*M998,2)</f>
        <v/>
      </c>
      <c r="Z998" s="9">
        <f>ROUND(_xlfn.NORM.INV(N998,Params!$B$13,Params!$B$14)+Params!$B$17+Params!$B$18*N998,1)</f>
        <v/>
      </c>
    </row>
    <row r="999">
      <c r="A999" s="11" t="n">
        <v>998</v>
      </c>
      <c r="B999" s="12">
        <f>INT((A999-1)/122)+1</f>
        <v/>
      </c>
      <c r="C999" s="13" t="n">
        <v>0.885528</v>
      </c>
      <c r="D999" s="13" t="n">
        <v>0.907335</v>
      </c>
      <c r="E999" s="13" t="n">
        <v>0.89489</v>
      </c>
      <c r="F999" s="13" t="n">
        <v>0.70212</v>
      </c>
      <c r="G999" s="13" t="n">
        <v>0.803444</v>
      </c>
      <c r="H999" s="13" t="n">
        <v>0.668579</v>
      </c>
      <c r="I999" s="13" t="n">
        <v>0.297509</v>
      </c>
      <c r="J999" s="13" t="n">
        <v>0.456151</v>
      </c>
      <c r="K999" s="13" t="n">
        <v>0.768666</v>
      </c>
      <c r="L999" s="13" t="n">
        <v>0.246052</v>
      </c>
      <c r="M999" s="13" t="n">
        <v>0.336791</v>
      </c>
      <c r="N999" s="13" t="n">
        <v>0.931952</v>
      </c>
      <c r="O999" s="9">
        <f>IF(C999&lt;=1-Params!$B$4,0,MAX(0.1,ROUND(_xlfn.GAMMA.INV((C999-(1-Params!$B$4))/Params!$B$4,Params!$B$5,Params!$B$6),1)))</f>
        <v/>
      </c>
      <c r="P999" s="9">
        <f>IF(D999&lt;=1-Params!$B$7,0,ROUND(_xlfn.GAMMA.INV((D999-(1-Params!$B$7))/Params!$B$7,Params!$B$8,Params!$B$9),3))</f>
        <v/>
      </c>
      <c r="Q999" s="9">
        <f>IF(E999&lt;=1-Params!$B$4,0,MAX(0.1,ROUND(_xlfn.GAMMA.INV((E999-(1-Params!$B$4))/Params!$B$4,Params!$B$5,Params!$B$6),1)))</f>
        <v/>
      </c>
      <c r="R999" s="9">
        <f>IF(F999&lt;=1-Params!$B$7,0,ROUND(_xlfn.GAMMA.INV((F999-(1-Params!$B$7))/Params!$B$7,Params!$B$8,Params!$B$9),3))</f>
        <v/>
      </c>
      <c r="S999" s="9">
        <f>IF(G999&lt;=1-Params!$B$7,0,ROUND((Params!$B$10+Params!$B$11*G999^Params!$B$12)*_xlfn.GAMMA.INV((G999-(1-Params!$B$7))/Params!$B$7,Params!$B$8,Params!$B$9),3))</f>
        <v/>
      </c>
      <c r="T999" s="9">
        <f>IF(H999&lt;=1-Params!$B$4,0,MAX(0.1,ROUND((Params!$B$10+Params!$B$11*H999^Params!$B$12)*_xlfn.GAMMA.INV((H999-(1-Params!$B$4))/Params!$B$4,Params!$B$5,Params!$B$6),1)))</f>
        <v/>
      </c>
      <c r="U999" s="9">
        <f>ROUND(_xlfn.NORM.INV(I999,Params!$B$13,Params!$B$14),1)</f>
        <v/>
      </c>
      <c r="V999" s="9">
        <f>ROUND(_xlfn.NORM.INV(J999,Params!$B$15,Params!$B$16),2)</f>
        <v/>
      </c>
      <c r="W999" s="9">
        <f>ROUND(_xlfn.NORM.INV(K999,Params!$B$13,Params!$B$14),1)</f>
        <v/>
      </c>
      <c r="X999" s="9">
        <f>ROUND(_xlfn.NORM.INV(L999,Params!$B$15,Params!$B$16),2)</f>
        <v/>
      </c>
      <c r="Y999" s="9">
        <f>ROUND(_xlfn.NORM.INV(M999,Params!$B$15,Params!$B$16)+Params!$B$17+Params!$B$18*M999,2)</f>
        <v/>
      </c>
      <c r="Z999" s="9">
        <f>ROUND(_xlfn.NORM.INV(N999,Params!$B$13,Params!$B$14)+Params!$B$17+Params!$B$18*N999,1)</f>
        <v/>
      </c>
    </row>
    <row r="1000">
      <c r="A1000" s="11" t="n">
        <v>999</v>
      </c>
      <c r="B1000" s="12">
        <f>INT((A1000-1)/122)+1</f>
        <v/>
      </c>
      <c r="C1000" s="13" t="n">
        <v>0.600344</v>
      </c>
      <c r="D1000" s="13" t="n">
        <v>0.955449</v>
      </c>
      <c r="E1000" s="13" t="n">
        <v>0.867575</v>
      </c>
      <c r="F1000" s="13" t="n">
        <v>0.87999</v>
      </c>
      <c r="G1000" s="13" t="n">
        <v>0.387283</v>
      </c>
      <c r="H1000" s="13" t="n">
        <v>0.9095</v>
      </c>
      <c r="I1000" s="13" t="n">
        <v>0.446086</v>
      </c>
      <c r="J1000" s="13" t="n">
        <v>0.324119</v>
      </c>
      <c r="K1000" s="13" t="n">
        <v>0.7817770000000001</v>
      </c>
      <c r="L1000" s="13" t="n">
        <v>0.103314</v>
      </c>
      <c r="M1000" s="13" t="n">
        <v>0.322793</v>
      </c>
      <c r="N1000" s="13" t="n">
        <v>0.64976</v>
      </c>
      <c r="O1000" s="9">
        <f>IF(C1000&lt;=1-Params!$B$4,0,MAX(0.1,ROUND(_xlfn.GAMMA.INV((C1000-(1-Params!$B$4))/Params!$B$4,Params!$B$5,Params!$B$6),1)))</f>
        <v/>
      </c>
      <c r="P1000" s="9">
        <f>IF(D1000&lt;=1-Params!$B$7,0,ROUND(_xlfn.GAMMA.INV((D1000-(1-Params!$B$7))/Params!$B$7,Params!$B$8,Params!$B$9),3))</f>
        <v/>
      </c>
      <c r="Q1000" s="9">
        <f>IF(E1000&lt;=1-Params!$B$4,0,MAX(0.1,ROUND(_xlfn.GAMMA.INV((E1000-(1-Params!$B$4))/Params!$B$4,Params!$B$5,Params!$B$6),1)))</f>
        <v/>
      </c>
      <c r="R1000" s="9">
        <f>IF(F1000&lt;=1-Params!$B$7,0,ROUND(_xlfn.GAMMA.INV((F1000-(1-Params!$B$7))/Params!$B$7,Params!$B$8,Params!$B$9),3))</f>
        <v/>
      </c>
      <c r="S1000" s="9">
        <f>IF(G1000&lt;=1-Params!$B$7,0,ROUND((Params!$B$10+Params!$B$11*G1000^Params!$B$12)*_xlfn.GAMMA.INV((G1000-(1-Params!$B$7))/Params!$B$7,Params!$B$8,Params!$B$9),3))</f>
        <v/>
      </c>
      <c r="T1000" s="9">
        <f>IF(H1000&lt;=1-Params!$B$4,0,MAX(0.1,ROUND((Params!$B$10+Params!$B$11*H1000^Params!$B$12)*_xlfn.GAMMA.INV((H1000-(1-Params!$B$4))/Params!$B$4,Params!$B$5,Params!$B$6),1)))</f>
        <v/>
      </c>
      <c r="U1000" s="9">
        <f>ROUND(_xlfn.NORM.INV(I1000,Params!$B$13,Params!$B$14),1)</f>
        <v/>
      </c>
      <c r="V1000" s="9">
        <f>ROUND(_xlfn.NORM.INV(J1000,Params!$B$15,Params!$B$16),2)</f>
        <v/>
      </c>
      <c r="W1000" s="9">
        <f>ROUND(_xlfn.NORM.INV(K1000,Params!$B$13,Params!$B$14),1)</f>
        <v/>
      </c>
      <c r="X1000" s="9">
        <f>ROUND(_xlfn.NORM.INV(L1000,Params!$B$15,Params!$B$16),2)</f>
        <v/>
      </c>
      <c r="Y1000" s="9">
        <f>ROUND(_xlfn.NORM.INV(M1000,Params!$B$15,Params!$B$16)+Params!$B$17+Params!$B$18*M1000,2)</f>
        <v/>
      </c>
      <c r="Z1000" s="9">
        <f>ROUND(_xlfn.NORM.INV(N1000,Params!$B$13,Params!$B$14)+Params!$B$17+Params!$B$18*N1000,1)</f>
        <v/>
      </c>
    </row>
    <row r="1001">
      <c r="A1001" s="11" t="n">
        <v>1000</v>
      </c>
      <c r="B1001" s="12">
        <f>INT((A1001-1)/122)+1</f>
        <v/>
      </c>
      <c r="C1001" s="13" t="n">
        <v>0.019004</v>
      </c>
      <c r="D1001" s="13" t="n">
        <v>0.918354</v>
      </c>
      <c r="E1001" s="13" t="n">
        <v>0.642589</v>
      </c>
      <c r="F1001" s="13" t="n">
        <v>0.656771</v>
      </c>
      <c r="G1001" s="13" t="n">
        <v>0.494921</v>
      </c>
      <c r="H1001" s="13" t="n">
        <v>0.999186</v>
      </c>
      <c r="I1001" s="13" t="n">
        <v>0.936985</v>
      </c>
      <c r="J1001" s="13" t="n">
        <v>0.011502</v>
      </c>
      <c r="K1001" s="13" t="n">
        <v>0.727764</v>
      </c>
      <c r="L1001" s="13" t="n">
        <v>0.30702</v>
      </c>
      <c r="M1001" s="13" t="n">
        <v>0.860978</v>
      </c>
      <c r="N1001" s="13" t="n">
        <v>0.748546</v>
      </c>
      <c r="O1001" s="9">
        <f>IF(C1001&lt;=1-Params!$B$4,0,MAX(0.1,ROUND(_xlfn.GAMMA.INV((C1001-(1-Params!$B$4))/Params!$B$4,Params!$B$5,Params!$B$6),1)))</f>
        <v/>
      </c>
      <c r="P1001" s="9">
        <f>IF(D1001&lt;=1-Params!$B$7,0,ROUND(_xlfn.GAMMA.INV((D1001-(1-Params!$B$7))/Params!$B$7,Params!$B$8,Params!$B$9),3))</f>
        <v/>
      </c>
      <c r="Q1001" s="9">
        <f>IF(E1001&lt;=1-Params!$B$4,0,MAX(0.1,ROUND(_xlfn.GAMMA.INV((E1001-(1-Params!$B$4))/Params!$B$4,Params!$B$5,Params!$B$6),1)))</f>
        <v/>
      </c>
      <c r="R1001" s="9">
        <f>IF(F1001&lt;=1-Params!$B$7,0,ROUND(_xlfn.GAMMA.INV((F1001-(1-Params!$B$7))/Params!$B$7,Params!$B$8,Params!$B$9),3))</f>
        <v/>
      </c>
      <c r="S1001" s="9">
        <f>IF(G1001&lt;=1-Params!$B$7,0,ROUND((Params!$B$10+Params!$B$11*G1001^Params!$B$12)*_xlfn.GAMMA.INV((G1001-(1-Params!$B$7))/Params!$B$7,Params!$B$8,Params!$B$9),3))</f>
        <v/>
      </c>
      <c r="T1001" s="9">
        <f>IF(H1001&lt;=1-Params!$B$4,0,MAX(0.1,ROUND((Params!$B$10+Params!$B$11*H1001^Params!$B$12)*_xlfn.GAMMA.INV((H1001-(1-Params!$B$4))/Params!$B$4,Params!$B$5,Params!$B$6),1)))</f>
        <v/>
      </c>
      <c r="U1001" s="9">
        <f>ROUND(_xlfn.NORM.INV(I1001,Params!$B$13,Params!$B$14),1)</f>
        <v/>
      </c>
      <c r="V1001" s="9">
        <f>ROUND(_xlfn.NORM.INV(J1001,Params!$B$15,Params!$B$16),2)</f>
        <v/>
      </c>
      <c r="W1001" s="9">
        <f>ROUND(_xlfn.NORM.INV(K1001,Params!$B$13,Params!$B$14),1)</f>
        <v/>
      </c>
      <c r="X1001" s="9">
        <f>ROUND(_xlfn.NORM.INV(L1001,Params!$B$15,Params!$B$16),2)</f>
        <v/>
      </c>
      <c r="Y1001" s="9">
        <f>ROUND(_xlfn.NORM.INV(M1001,Params!$B$15,Params!$B$16)+Params!$B$17+Params!$B$18*M1001,2)</f>
        <v/>
      </c>
      <c r="Z1001" s="9">
        <f>ROUND(_xlfn.NORM.INV(N1001,Params!$B$13,Params!$B$14)+Params!$B$17+Params!$B$18*N1001,1)</f>
        <v/>
      </c>
    </row>
    <row r="1002">
      <c r="A1002" s="11" t="n">
        <v>1001</v>
      </c>
      <c r="B1002" s="12">
        <f>INT((A1002-1)/122)+1</f>
        <v/>
      </c>
      <c r="C1002" s="13" t="n">
        <v>0.240492</v>
      </c>
      <c r="D1002" s="13" t="n">
        <v>0.670092</v>
      </c>
      <c r="E1002" s="13" t="n">
        <v>0.586998</v>
      </c>
      <c r="F1002" s="13" t="n">
        <v>0.102905</v>
      </c>
      <c r="G1002" s="13" t="n">
        <v>0.943621</v>
      </c>
      <c r="H1002" s="13" t="n">
        <v>0.750577</v>
      </c>
      <c r="I1002" s="13" t="n">
        <v>0.9527369999999999</v>
      </c>
      <c r="J1002" s="13" t="n">
        <v>0.043368</v>
      </c>
      <c r="K1002" s="13" t="n">
        <v>0.851936</v>
      </c>
      <c r="L1002" s="13" t="n">
        <v>0.372556</v>
      </c>
      <c r="M1002" s="13" t="n">
        <v>0.8471070000000001</v>
      </c>
      <c r="N1002" s="13" t="n">
        <v>0.438975</v>
      </c>
      <c r="O1002" s="9">
        <f>IF(C1002&lt;=1-Params!$B$4,0,MAX(0.1,ROUND(_xlfn.GAMMA.INV((C1002-(1-Params!$B$4))/Params!$B$4,Params!$B$5,Params!$B$6),1)))</f>
        <v/>
      </c>
      <c r="P1002" s="9">
        <f>IF(D1002&lt;=1-Params!$B$7,0,ROUND(_xlfn.GAMMA.INV((D1002-(1-Params!$B$7))/Params!$B$7,Params!$B$8,Params!$B$9),3))</f>
        <v/>
      </c>
      <c r="Q1002" s="9">
        <f>IF(E1002&lt;=1-Params!$B$4,0,MAX(0.1,ROUND(_xlfn.GAMMA.INV((E1002-(1-Params!$B$4))/Params!$B$4,Params!$B$5,Params!$B$6),1)))</f>
        <v/>
      </c>
      <c r="R1002" s="9">
        <f>IF(F1002&lt;=1-Params!$B$7,0,ROUND(_xlfn.GAMMA.INV((F1002-(1-Params!$B$7))/Params!$B$7,Params!$B$8,Params!$B$9),3))</f>
        <v/>
      </c>
      <c r="S1002" s="9">
        <f>IF(G1002&lt;=1-Params!$B$7,0,ROUND((Params!$B$10+Params!$B$11*G1002^Params!$B$12)*_xlfn.GAMMA.INV((G1002-(1-Params!$B$7))/Params!$B$7,Params!$B$8,Params!$B$9),3))</f>
        <v/>
      </c>
      <c r="T1002" s="9">
        <f>IF(H1002&lt;=1-Params!$B$4,0,MAX(0.1,ROUND((Params!$B$10+Params!$B$11*H1002^Params!$B$12)*_xlfn.GAMMA.INV((H1002-(1-Params!$B$4))/Params!$B$4,Params!$B$5,Params!$B$6),1)))</f>
        <v/>
      </c>
      <c r="U1002" s="9">
        <f>ROUND(_xlfn.NORM.INV(I1002,Params!$B$13,Params!$B$14),1)</f>
        <v/>
      </c>
      <c r="V1002" s="9">
        <f>ROUND(_xlfn.NORM.INV(J1002,Params!$B$15,Params!$B$16),2)</f>
        <v/>
      </c>
      <c r="W1002" s="9">
        <f>ROUND(_xlfn.NORM.INV(K1002,Params!$B$13,Params!$B$14),1)</f>
        <v/>
      </c>
      <c r="X1002" s="9">
        <f>ROUND(_xlfn.NORM.INV(L1002,Params!$B$15,Params!$B$16),2)</f>
        <v/>
      </c>
      <c r="Y1002" s="9">
        <f>ROUND(_xlfn.NORM.INV(M1002,Params!$B$15,Params!$B$16)+Params!$B$17+Params!$B$18*M1002,2)</f>
        <v/>
      </c>
      <c r="Z1002" s="9">
        <f>ROUND(_xlfn.NORM.INV(N1002,Params!$B$13,Params!$B$14)+Params!$B$17+Params!$B$18*N1002,1)</f>
        <v/>
      </c>
    </row>
    <row r="1003">
      <c r="A1003" s="11" t="n">
        <v>1002</v>
      </c>
      <c r="B1003" s="12">
        <f>INT((A1003-1)/122)+1</f>
        <v/>
      </c>
      <c r="C1003" s="13" t="n">
        <v>0.32773</v>
      </c>
      <c r="D1003" s="13" t="n">
        <v>0.753721</v>
      </c>
      <c r="E1003" s="13" t="n">
        <v>0.209214</v>
      </c>
      <c r="F1003" s="13" t="n">
        <v>0.372376</v>
      </c>
      <c r="G1003" s="13" t="n">
        <v>0.788083</v>
      </c>
      <c r="H1003" s="13" t="n">
        <v>0.31539</v>
      </c>
      <c r="I1003" s="13" t="n">
        <v>0.737771</v>
      </c>
      <c r="J1003" s="13" t="n">
        <v>0.341016</v>
      </c>
      <c r="K1003" s="13" t="n">
        <v>0.715197</v>
      </c>
      <c r="L1003" s="13" t="n">
        <v>0.496904</v>
      </c>
      <c r="M1003" s="13" t="n">
        <v>0.771949</v>
      </c>
      <c r="N1003" s="13" t="n">
        <v>0.314653</v>
      </c>
      <c r="O1003" s="9">
        <f>IF(C1003&lt;=1-Params!$B$4,0,MAX(0.1,ROUND(_xlfn.GAMMA.INV((C1003-(1-Params!$B$4))/Params!$B$4,Params!$B$5,Params!$B$6),1)))</f>
        <v/>
      </c>
      <c r="P1003" s="9">
        <f>IF(D1003&lt;=1-Params!$B$7,0,ROUND(_xlfn.GAMMA.INV((D1003-(1-Params!$B$7))/Params!$B$7,Params!$B$8,Params!$B$9),3))</f>
        <v/>
      </c>
      <c r="Q1003" s="9">
        <f>IF(E1003&lt;=1-Params!$B$4,0,MAX(0.1,ROUND(_xlfn.GAMMA.INV((E1003-(1-Params!$B$4))/Params!$B$4,Params!$B$5,Params!$B$6),1)))</f>
        <v/>
      </c>
      <c r="R1003" s="9">
        <f>IF(F1003&lt;=1-Params!$B$7,0,ROUND(_xlfn.GAMMA.INV((F1003-(1-Params!$B$7))/Params!$B$7,Params!$B$8,Params!$B$9),3))</f>
        <v/>
      </c>
      <c r="S1003" s="9">
        <f>IF(G1003&lt;=1-Params!$B$7,0,ROUND((Params!$B$10+Params!$B$11*G1003^Params!$B$12)*_xlfn.GAMMA.INV((G1003-(1-Params!$B$7))/Params!$B$7,Params!$B$8,Params!$B$9),3))</f>
        <v/>
      </c>
      <c r="T1003" s="9">
        <f>IF(H1003&lt;=1-Params!$B$4,0,MAX(0.1,ROUND((Params!$B$10+Params!$B$11*H1003^Params!$B$12)*_xlfn.GAMMA.INV((H1003-(1-Params!$B$4))/Params!$B$4,Params!$B$5,Params!$B$6),1)))</f>
        <v/>
      </c>
      <c r="U1003" s="9">
        <f>ROUND(_xlfn.NORM.INV(I1003,Params!$B$13,Params!$B$14),1)</f>
        <v/>
      </c>
      <c r="V1003" s="9">
        <f>ROUND(_xlfn.NORM.INV(J1003,Params!$B$15,Params!$B$16),2)</f>
        <v/>
      </c>
      <c r="W1003" s="9">
        <f>ROUND(_xlfn.NORM.INV(K1003,Params!$B$13,Params!$B$14),1)</f>
        <v/>
      </c>
      <c r="X1003" s="9">
        <f>ROUND(_xlfn.NORM.INV(L1003,Params!$B$15,Params!$B$16),2)</f>
        <v/>
      </c>
      <c r="Y1003" s="9">
        <f>ROUND(_xlfn.NORM.INV(M1003,Params!$B$15,Params!$B$16)+Params!$B$17+Params!$B$18*M1003,2)</f>
        <v/>
      </c>
      <c r="Z1003" s="9">
        <f>ROUND(_xlfn.NORM.INV(N1003,Params!$B$13,Params!$B$14)+Params!$B$17+Params!$B$18*N1003,1)</f>
        <v/>
      </c>
    </row>
    <row r="1004">
      <c r="A1004" s="11" t="n">
        <v>1003</v>
      </c>
      <c r="B1004" s="12">
        <f>INT((A1004-1)/122)+1</f>
        <v/>
      </c>
      <c r="C1004" s="13" t="n">
        <v>0.265791</v>
      </c>
      <c r="D1004" s="13" t="n">
        <v>0.521594</v>
      </c>
      <c r="E1004" s="13" t="n">
        <v>0.28672</v>
      </c>
      <c r="F1004" s="13" t="n">
        <v>0.037107</v>
      </c>
      <c r="G1004" s="13" t="n">
        <v>0.776749</v>
      </c>
      <c r="H1004" s="13" t="n">
        <v>0.306646</v>
      </c>
      <c r="I1004" s="13" t="n">
        <v>0.905896</v>
      </c>
      <c r="J1004" s="13" t="n">
        <v>0.755</v>
      </c>
      <c r="K1004" s="13" t="n">
        <v>0.89563</v>
      </c>
      <c r="L1004" s="13" t="n">
        <v>0.699514</v>
      </c>
      <c r="M1004" s="13" t="n">
        <v>0.432239</v>
      </c>
      <c r="N1004" s="13" t="n">
        <v>0.326512</v>
      </c>
      <c r="O1004" s="9">
        <f>IF(C1004&lt;=1-Params!$B$4,0,MAX(0.1,ROUND(_xlfn.GAMMA.INV((C1004-(1-Params!$B$4))/Params!$B$4,Params!$B$5,Params!$B$6),1)))</f>
        <v/>
      </c>
      <c r="P1004" s="9">
        <f>IF(D1004&lt;=1-Params!$B$7,0,ROUND(_xlfn.GAMMA.INV((D1004-(1-Params!$B$7))/Params!$B$7,Params!$B$8,Params!$B$9),3))</f>
        <v/>
      </c>
      <c r="Q1004" s="9">
        <f>IF(E1004&lt;=1-Params!$B$4,0,MAX(0.1,ROUND(_xlfn.GAMMA.INV((E1004-(1-Params!$B$4))/Params!$B$4,Params!$B$5,Params!$B$6),1)))</f>
        <v/>
      </c>
      <c r="R1004" s="9">
        <f>IF(F1004&lt;=1-Params!$B$7,0,ROUND(_xlfn.GAMMA.INV((F1004-(1-Params!$B$7))/Params!$B$7,Params!$B$8,Params!$B$9),3))</f>
        <v/>
      </c>
      <c r="S1004" s="9">
        <f>IF(G1004&lt;=1-Params!$B$7,0,ROUND((Params!$B$10+Params!$B$11*G1004^Params!$B$12)*_xlfn.GAMMA.INV((G1004-(1-Params!$B$7))/Params!$B$7,Params!$B$8,Params!$B$9),3))</f>
        <v/>
      </c>
      <c r="T1004" s="9">
        <f>IF(H1004&lt;=1-Params!$B$4,0,MAX(0.1,ROUND((Params!$B$10+Params!$B$11*H1004^Params!$B$12)*_xlfn.GAMMA.INV((H1004-(1-Params!$B$4))/Params!$B$4,Params!$B$5,Params!$B$6),1)))</f>
        <v/>
      </c>
      <c r="U1004" s="9">
        <f>ROUND(_xlfn.NORM.INV(I1004,Params!$B$13,Params!$B$14),1)</f>
        <v/>
      </c>
      <c r="V1004" s="9">
        <f>ROUND(_xlfn.NORM.INV(J1004,Params!$B$15,Params!$B$16),2)</f>
        <v/>
      </c>
      <c r="W1004" s="9">
        <f>ROUND(_xlfn.NORM.INV(K1004,Params!$B$13,Params!$B$14),1)</f>
        <v/>
      </c>
      <c r="X1004" s="9">
        <f>ROUND(_xlfn.NORM.INV(L1004,Params!$B$15,Params!$B$16),2)</f>
        <v/>
      </c>
      <c r="Y1004" s="9">
        <f>ROUND(_xlfn.NORM.INV(M1004,Params!$B$15,Params!$B$16)+Params!$B$17+Params!$B$18*M1004,2)</f>
        <v/>
      </c>
      <c r="Z1004" s="9">
        <f>ROUND(_xlfn.NORM.INV(N1004,Params!$B$13,Params!$B$14)+Params!$B$17+Params!$B$18*N1004,1)</f>
        <v/>
      </c>
    </row>
    <row r="1005">
      <c r="A1005" s="11" t="n">
        <v>1004</v>
      </c>
      <c r="B1005" s="12">
        <f>INT((A1005-1)/122)+1</f>
        <v/>
      </c>
      <c r="C1005" s="13" t="n">
        <v>0.09937699999999999</v>
      </c>
      <c r="D1005" s="13" t="n">
        <v>0.785476</v>
      </c>
      <c r="E1005" s="13" t="n">
        <v>0.478414</v>
      </c>
      <c r="F1005" s="13" t="n">
        <v>0.066121</v>
      </c>
      <c r="G1005" s="13" t="n">
        <v>0.326683</v>
      </c>
      <c r="H1005" s="13" t="n">
        <v>0.530442</v>
      </c>
      <c r="I1005" s="13" t="n">
        <v>0.509332</v>
      </c>
      <c r="J1005" s="13" t="n">
        <v>0.947119</v>
      </c>
      <c r="K1005" s="13" t="n">
        <v>0.770943</v>
      </c>
      <c r="L1005" s="13" t="n">
        <v>0.880887</v>
      </c>
      <c r="M1005" s="13" t="n">
        <v>0.199774</v>
      </c>
      <c r="N1005" s="13" t="n">
        <v>0.385337</v>
      </c>
      <c r="O1005" s="9">
        <f>IF(C1005&lt;=1-Params!$B$4,0,MAX(0.1,ROUND(_xlfn.GAMMA.INV((C1005-(1-Params!$B$4))/Params!$B$4,Params!$B$5,Params!$B$6),1)))</f>
        <v/>
      </c>
      <c r="P1005" s="9">
        <f>IF(D1005&lt;=1-Params!$B$7,0,ROUND(_xlfn.GAMMA.INV((D1005-(1-Params!$B$7))/Params!$B$7,Params!$B$8,Params!$B$9),3))</f>
        <v/>
      </c>
      <c r="Q1005" s="9">
        <f>IF(E1005&lt;=1-Params!$B$4,0,MAX(0.1,ROUND(_xlfn.GAMMA.INV((E1005-(1-Params!$B$4))/Params!$B$4,Params!$B$5,Params!$B$6),1)))</f>
        <v/>
      </c>
      <c r="R1005" s="9">
        <f>IF(F1005&lt;=1-Params!$B$7,0,ROUND(_xlfn.GAMMA.INV((F1005-(1-Params!$B$7))/Params!$B$7,Params!$B$8,Params!$B$9),3))</f>
        <v/>
      </c>
      <c r="S1005" s="9">
        <f>IF(G1005&lt;=1-Params!$B$7,0,ROUND((Params!$B$10+Params!$B$11*G1005^Params!$B$12)*_xlfn.GAMMA.INV((G1005-(1-Params!$B$7))/Params!$B$7,Params!$B$8,Params!$B$9),3))</f>
        <v/>
      </c>
      <c r="T1005" s="9">
        <f>IF(H1005&lt;=1-Params!$B$4,0,MAX(0.1,ROUND((Params!$B$10+Params!$B$11*H1005^Params!$B$12)*_xlfn.GAMMA.INV((H1005-(1-Params!$B$4))/Params!$B$4,Params!$B$5,Params!$B$6),1)))</f>
        <v/>
      </c>
      <c r="U1005" s="9">
        <f>ROUND(_xlfn.NORM.INV(I1005,Params!$B$13,Params!$B$14),1)</f>
        <v/>
      </c>
      <c r="V1005" s="9">
        <f>ROUND(_xlfn.NORM.INV(J1005,Params!$B$15,Params!$B$16),2)</f>
        <v/>
      </c>
      <c r="W1005" s="9">
        <f>ROUND(_xlfn.NORM.INV(K1005,Params!$B$13,Params!$B$14),1)</f>
        <v/>
      </c>
      <c r="X1005" s="9">
        <f>ROUND(_xlfn.NORM.INV(L1005,Params!$B$15,Params!$B$16),2)</f>
        <v/>
      </c>
      <c r="Y1005" s="9">
        <f>ROUND(_xlfn.NORM.INV(M1005,Params!$B$15,Params!$B$16)+Params!$B$17+Params!$B$18*M1005,2)</f>
        <v/>
      </c>
      <c r="Z1005" s="9">
        <f>ROUND(_xlfn.NORM.INV(N1005,Params!$B$13,Params!$B$14)+Params!$B$17+Params!$B$18*N1005,1)</f>
        <v/>
      </c>
    </row>
    <row r="1006">
      <c r="A1006" s="11" t="n">
        <v>1005</v>
      </c>
      <c r="B1006" s="12">
        <f>INT((A1006-1)/122)+1</f>
        <v/>
      </c>
      <c r="C1006" s="13" t="n">
        <v>0.304766</v>
      </c>
      <c r="D1006" s="13" t="n">
        <v>0.623421</v>
      </c>
      <c r="E1006" s="13" t="n">
        <v>0.074181</v>
      </c>
      <c r="F1006" s="13" t="n">
        <v>0.5225649999999999</v>
      </c>
      <c r="G1006" s="13" t="n">
        <v>0.09119099999999999</v>
      </c>
      <c r="H1006" s="13" t="n">
        <v>0.596355</v>
      </c>
      <c r="I1006" s="13" t="n">
        <v>0.945743</v>
      </c>
      <c r="J1006" s="13" t="n">
        <v>0.636571</v>
      </c>
      <c r="K1006" s="13" t="n">
        <v>0.813721</v>
      </c>
      <c r="L1006" s="13" t="n">
        <v>0.805466</v>
      </c>
      <c r="M1006" s="13" t="n">
        <v>0.637691</v>
      </c>
      <c r="N1006" s="13" t="n">
        <v>0.670807</v>
      </c>
      <c r="O1006" s="9">
        <f>IF(C1006&lt;=1-Params!$B$4,0,MAX(0.1,ROUND(_xlfn.GAMMA.INV((C1006-(1-Params!$B$4))/Params!$B$4,Params!$B$5,Params!$B$6),1)))</f>
        <v/>
      </c>
      <c r="P1006" s="9">
        <f>IF(D1006&lt;=1-Params!$B$7,0,ROUND(_xlfn.GAMMA.INV((D1006-(1-Params!$B$7))/Params!$B$7,Params!$B$8,Params!$B$9),3))</f>
        <v/>
      </c>
      <c r="Q1006" s="9">
        <f>IF(E1006&lt;=1-Params!$B$4,0,MAX(0.1,ROUND(_xlfn.GAMMA.INV((E1006-(1-Params!$B$4))/Params!$B$4,Params!$B$5,Params!$B$6),1)))</f>
        <v/>
      </c>
      <c r="R1006" s="9">
        <f>IF(F1006&lt;=1-Params!$B$7,0,ROUND(_xlfn.GAMMA.INV((F1006-(1-Params!$B$7))/Params!$B$7,Params!$B$8,Params!$B$9),3))</f>
        <v/>
      </c>
      <c r="S1006" s="9">
        <f>IF(G1006&lt;=1-Params!$B$7,0,ROUND((Params!$B$10+Params!$B$11*G1006^Params!$B$12)*_xlfn.GAMMA.INV((G1006-(1-Params!$B$7))/Params!$B$7,Params!$B$8,Params!$B$9),3))</f>
        <v/>
      </c>
      <c r="T1006" s="9">
        <f>IF(H1006&lt;=1-Params!$B$4,0,MAX(0.1,ROUND((Params!$B$10+Params!$B$11*H1006^Params!$B$12)*_xlfn.GAMMA.INV((H1006-(1-Params!$B$4))/Params!$B$4,Params!$B$5,Params!$B$6),1)))</f>
        <v/>
      </c>
      <c r="U1006" s="9">
        <f>ROUND(_xlfn.NORM.INV(I1006,Params!$B$13,Params!$B$14),1)</f>
        <v/>
      </c>
      <c r="V1006" s="9">
        <f>ROUND(_xlfn.NORM.INV(J1006,Params!$B$15,Params!$B$16),2)</f>
        <v/>
      </c>
      <c r="W1006" s="9">
        <f>ROUND(_xlfn.NORM.INV(K1006,Params!$B$13,Params!$B$14),1)</f>
        <v/>
      </c>
      <c r="X1006" s="9">
        <f>ROUND(_xlfn.NORM.INV(L1006,Params!$B$15,Params!$B$16),2)</f>
        <v/>
      </c>
      <c r="Y1006" s="9">
        <f>ROUND(_xlfn.NORM.INV(M1006,Params!$B$15,Params!$B$16)+Params!$B$17+Params!$B$18*M1006,2)</f>
        <v/>
      </c>
      <c r="Z1006" s="9">
        <f>ROUND(_xlfn.NORM.INV(N1006,Params!$B$13,Params!$B$14)+Params!$B$17+Params!$B$18*N1006,1)</f>
        <v/>
      </c>
    </row>
    <row r="1007">
      <c r="A1007" s="11" t="n">
        <v>1006</v>
      </c>
      <c r="B1007" s="12">
        <f>INT((A1007-1)/122)+1</f>
        <v/>
      </c>
      <c r="C1007" s="13" t="n">
        <v>0.228235</v>
      </c>
      <c r="D1007" s="13" t="n">
        <v>0.480424</v>
      </c>
      <c r="E1007" s="13" t="n">
        <v>0.010477</v>
      </c>
      <c r="F1007" s="13" t="n">
        <v>0.201273</v>
      </c>
      <c r="G1007" s="13" t="n">
        <v>0.042731</v>
      </c>
      <c r="H1007" s="13" t="n">
        <v>0.006576</v>
      </c>
      <c r="I1007" s="13" t="n">
        <v>0.760677</v>
      </c>
      <c r="J1007" s="13" t="n">
        <v>0.563653</v>
      </c>
      <c r="K1007" s="13" t="n">
        <v>0.313116</v>
      </c>
      <c r="L1007" s="13" t="n">
        <v>0.941466</v>
      </c>
      <c r="M1007" s="13" t="n">
        <v>0.483031</v>
      </c>
      <c r="N1007" s="13" t="n">
        <v>0.882966</v>
      </c>
      <c r="O1007" s="9">
        <f>IF(C1007&lt;=1-Params!$B$4,0,MAX(0.1,ROUND(_xlfn.GAMMA.INV((C1007-(1-Params!$B$4))/Params!$B$4,Params!$B$5,Params!$B$6),1)))</f>
        <v/>
      </c>
      <c r="P1007" s="9">
        <f>IF(D1007&lt;=1-Params!$B$7,0,ROUND(_xlfn.GAMMA.INV((D1007-(1-Params!$B$7))/Params!$B$7,Params!$B$8,Params!$B$9),3))</f>
        <v/>
      </c>
      <c r="Q1007" s="9">
        <f>IF(E1007&lt;=1-Params!$B$4,0,MAX(0.1,ROUND(_xlfn.GAMMA.INV((E1007-(1-Params!$B$4))/Params!$B$4,Params!$B$5,Params!$B$6),1)))</f>
        <v/>
      </c>
      <c r="R1007" s="9">
        <f>IF(F1007&lt;=1-Params!$B$7,0,ROUND(_xlfn.GAMMA.INV((F1007-(1-Params!$B$7))/Params!$B$7,Params!$B$8,Params!$B$9),3))</f>
        <v/>
      </c>
      <c r="S1007" s="9">
        <f>IF(G1007&lt;=1-Params!$B$7,0,ROUND((Params!$B$10+Params!$B$11*G1007^Params!$B$12)*_xlfn.GAMMA.INV((G1007-(1-Params!$B$7))/Params!$B$7,Params!$B$8,Params!$B$9),3))</f>
        <v/>
      </c>
      <c r="T1007" s="9">
        <f>IF(H1007&lt;=1-Params!$B$4,0,MAX(0.1,ROUND((Params!$B$10+Params!$B$11*H1007^Params!$B$12)*_xlfn.GAMMA.INV((H1007-(1-Params!$B$4))/Params!$B$4,Params!$B$5,Params!$B$6),1)))</f>
        <v/>
      </c>
      <c r="U1007" s="9">
        <f>ROUND(_xlfn.NORM.INV(I1007,Params!$B$13,Params!$B$14),1)</f>
        <v/>
      </c>
      <c r="V1007" s="9">
        <f>ROUND(_xlfn.NORM.INV(J1007,Params!$B$15,Params!$B$16),2)</f>
        <v/>
      </c>
      <c r="W1007" s="9">
        <f>ROUND(_xlfn.NORM.INV(K1007,Params!$B$13,Params!$B$14),1)</f>
        <v/>
      </c>
      <c r="X1007" s="9">
        <f>ROUND(_xlfn.NORM.INV(L1007,Params!$B$15,Params!$B$16),2)</f>
        <v/>
      </c>
      <c r="Y1007" s="9">
        <f>ROUND(_xlfn.NORM.INV(M1007,Params!$B$15,Params!$B$16)+Params!$B$17+Params!$B$18*M1007,2)</f>
        <v/>
      </c>
      <c r="Z1007" s="9">
        <f>ROUND(_xlfn.NORM.INV(N1007,Params!$B$13,Params!$B$14)+Params!$B$17+Params!$B$18*N1007,1)</f>
        <v/>
      </c>
    </row>
    <row r="1008">
      <c r="A1008" s="11" t="n">
        <v>1007</v>
      </c>
      <c r="B1008" s="12">
        <f>INT((A1008-1)/122)+1</f>
        <v/>
      </c>
      <c r="C1008" s="13" t="n">
        <v>0.65717</v>
      </c>
      <c r="D1008" s="13" t="n">
        <v>0.110413</v>
      </c>
      <c r="E1008" s="13" t="n">
        <v>0.187564</v>
      </c>
      <c r="F1008" s="13" t="n">
        <v>0.000671</v>
      </c>
      <c r="G1008" s="13" t="n">
        <v>0.631315</v>
      </c>
      <c r="H1008" s="13" t="n">
        <v>0.042918</v>
      </c>
      <c r="I1008" s="13" t="n">
        <v>0.639599</v>
      </c>
      <c r="J1008" s="13" t="n">
        <v>0.354676</v>
      </c>
      <c r="K1008" s="13" t="n">
        <v>0.298462</v>
      </c>
      <c r="L1008" s="13" t="n">
        <v>0.899475</v>
      </c>
      <c r="M1008" s="13" t="n">
        <v>0.350358</v>
      </c>
      <c r="N1008" s="13" t="n">
        <v>0.945206</v>
      </c>
      <c r="O1008" s="9">
        <f>IF(C1008&lt;=1-Params!$B$4,0,MAX(0.1,ROUND(_xlfn.GAMMA.INV((C1008-(1-Params!$B$4))/Params!$B$4,Params!$B$5,Params!$B$6),1)))</f>
        <v/>
      </c>
      <c r="P1008" s="9">
        <f>IF(D1008&lt;=1-Params!$B$7,0,ROUND(_xlfn.GAMMA.INV((D1008-(1-Params!$B$7))/Params!$B$7,Params!$B$8,Params!$B$9),3))</f>
        <v/>
      </c>
      <c r="Q1008" s="9">
        <f>IF(E1008&lt;=1-Params!$B$4,0,MAX(0.1,ROUND(_xlfn.GAMMA.INV((E1008-(1-Params!$B$4))/Params!$B$4,Params!$B$5,Params!$B$6),1)))</f>
        <v/>
      </c>
      <c r="R1008" s="9">
        <f>IF(F1008&lt;=1-Params!$B$7,0,ROUND(_xlfn.GAMMA.INV((F1008-(1-Params!$B$7))/Params!$B$7,Params!$B$8,Params!$B$9),3))</f>
        <v/>
      </c>
      <c r="S1008" s="9">
        <f>IF(G1008&lt;=1-Params!$B$7,0,ROUND((Params!$B$10+Params!$B$11*G1008^Params!$B$12)*_xlfn.GAMMA.INV((G1008-(1-Params!$B$7))/Params!$B$7,Params!$B$8,Params!$B$9),3))</f>
        <v/>
      </c>
      <c r="T1008" s="9">
        <f>IF(H1008&lt;=1-Params!$B$4,0,MAX(0.1,ROUND((Params!$B$10+Params!$B$11*H1008^Params!$B$12)*_xlfn.GAMMA.INV((H1008-(1-Params!$B$4))/Params!$B$4,Params!$B$5,Params!$B$6),1)))</f>
        <v/>
      </c>
      <c r="U1008" s="9">
        <f>ROUND(_xlfn.NORM.INV(I1008,Params!$B$13,Params!$B$14),1)</f>
        <v/>
      </c>
      <c r="V1008" s="9">
        <f>ROUND(_xlfn.NORM.INV(J1008,Params!$B$15,Params!$B$16),2)</f>
        <v/>
      </c>
      <c r="W1008" s="9">
        <f>ROUND(_xlfn.NORM.INV(K1008,Params!$B$13,Params!$B$14),1)</f>
        <v/>
      </c>
      <c r="X1008" s="9">
        <f>ROUND(_xlfn.NORM.INV(L1008,Params!$B$15,Params!$B$16),2)</f>
        <v/>
      </c>
      <c r="Y1008" s="9">
        <f>ROUND(_xlfn.NORM.INV(M1008,Params!$B$15,Params!$B$16)+Params!$B$17+Params!$B$18*M1008,2)</f>
        <v/>
      </c>
      <c r="Z1008" s="9">
        <f>ROUND(_xlfn.NORM.INV(N1008,Params!$B$13,Params!$B$14)+Params!$B$17+Params!$B$18*N1008,1)</f>
        <v/>
      </c>
    </row>
    <row r="1009">
      <c r="A1009" s="11" t="n">
        <v>1008</v>
      </c>
      <c r="B1009" s="12">
        <f>INT((A1009-1)/122)+1</f>
        <v/>
      </c>
      <c r="C1009" s="13" t="n">
        <v>0.707882</v>
      </c>
      <c r="D1009" s="13" t="n">
        <v>0.085968</v>
      </c>
      <c r="E1009" s="13" t="n">
        <v>0.082035</v>
      </c>
      <c r="F1009" s="13" t="n">
        <v>0.012385</v>
      </c>
      <c r="G1009" s="13" t="n">
        <v>0.770759</v>
      </c>
      <c r="H1009" s="13" t="n">
        <v>0.55886</v>
      </c>
      <c r="I1009" s="13" t="n">
        <v>0.041818</v>
      </c>
      <c r="J1009" s="13" t="n">
        <v>0.6808149999999999</v>
      </c>
      <c r="K1009" s="13" t="n">
        <v>0.313178</v>
      </c>
      <c r="L1009" s="13" t="n">
        <v>0.339853</v>
      </c>
      <c r="M1009" s="13" t="n">
        <v>0.555887</v>
      </c>
      <c r="N1009" s="13" t="n">
        <v>0.686595</v>
      </c>
      <c r="O1009" s="9">
        <f>IF(C1009&lt;=1-Params!$B$4,0,MAX(0.1,ROUND(_xlfn.GAMMA.INV((C1009-(1-Params!$B$4))/Params!$B$4,Params!$B$5,Params!$B$6),1)))</f>
        <v/>
      </c>
      <c r="P1009" s="9">
        <f>IF(D1009&lt;=1-Params!$B$7,0,ROUND(_xlfn.GAMMA.INV((D1009-(1-Params!$B$7))/Params!$B$7,Params!$B$8,Params!$B$9),3))</f>
        <v/>
      </c>
      <c r="Q1009" s="9">
        <f>IF(E1009&lt;=1-Params!$B$4,0,MAX(0.1,ROUND(_xlfn.GAMMA.INV((E1009-(1-Params!$B$4))/Params!$B$4,Params!$B$5,Params!$B$6),1)))</f>
        <v/>
      </c>
      <c r="R1009" s="9">
        <f>IF(F1009&lt;=1-Params!$B$7,0,ROUND(_xlfn.GAMMA.INV((F1009-(1-Params!$B$7))/Params!$B$7,Params!$B$8,Params!$B$9),3))</f>
        <v/>
      </c>
      <c r="S1009" s="9">
        <f>IF(G1009&lt;=1-Params!$B$7,0,ROUND((Params!$B$10+Params!$B$11*G1009^Params!$B$12)*_xlfn.GAMMA.INV((G1009-(1-Params!$B$7))/Params!$B$7,Params!$B$8,Params!$B$9),3))</f>
        <v/>
      </c>
      <c r="T1009" s="9">
        <f>IF(H1009&lt;=1-Params!$B$4,0,MAX(0.1,ROUND((Params!$B$10+Params!$B$11*H1009^Params!$B$12)*_xlfn.GAMMA.INV((H1009-(1-Params!$B$4))/Params!$B$4,Params!$B$5,Params!$B$6),1)))</f>
        <v/>
      </c>
      <c r="U1009" s="9">
        <f>ROUND(_xlfn.NORM.INV(I1009,Params!$B$13,Params!$B$14),1)</f>
        <v/>
      </c>
      <c r="V1009" s="9">
        <f>ROUND(_xlfn.NORM.INV(J1009,Params!$B$15,Params!$B$16),2)</f>
        <v/>
      </c>
      <c r="W1009" s="9">
        <f>ROUND(_xlfn.NORM.INV(K1009,Params!$B$13,Params!$B$14),1)</f>
        <v/>
      </c>
      <c r="X1009" s="9">
        <f>ROUND(_xlfn.NORM.INV(L1009,Params!$B$15,Params!$B$16),2)</f>
        <v/>
      </c>
      <c r="Y1009" s="9">
        <f>ROUND(_xlfn.NORM.INV(M1009,Params!$B$15,Params!$B$16)+Params!$B$17+Params!$B$18*M1009,2)</f>
        <v/>
      </c>
      <c r="Z1009" s="9">
        <f>ROUND(_xlfn.NORM.INV(N1009,Params!$B$13,Params!$B$14)+Params!$B$17+Params!$B$18*N1009,1)</f>
        <v/>
      </c>
    </row>
    <row r="1010">
      <c r="A1010" s="11" t="n">
        <v>1009</v>
      </c>
      <c r="B1010" s="12">
        <f>INT((A1010-1)/122)+1</f>
        <v/>
      </c>
      <c r="C1010" s="13" t="n">
        <v>0.630862</v>
      </c>
      <c r="D1010" s="13" t="n">
        <v>0.234754</v>
      </c>
      <c r="E1010" s="13" t="n">
        <v>0.154129</v>
      </c>
      <c r="F1010" s="13" t="n">
        <v>0.108487</v>
      </c>
      <c r="G1010" s="13" t="n">
        <v>0.362167</v>
      </c>
      <c r="H1010" s="13" t="n">
        <v>0.039793</v>
      </c>
      <c r="I1010" s="13" t="n">
        <v>0.2552</v>
      </c>
      <c r="J1010" s="13" t="n">
        <v>0.257697</v>
      </c>
      <c r="K1010" s="13" t="n">
        <v>0.272352</v>
      </c>
      <c r="L1010" s="13" t="n">
        <v>0.768876</v>
      </c>
      <c r="M1010" s="13" t="n">
        <v>0.339197</v>
      </c>
      <c r="N1010" s="13" t="n">
        <v>0.388667</v>
      </c>
      <c r="O1010" s="9">
        <f>IF(C1010&lt;=1-Params!$B$4,0,MAX(0.1,ROUND(_xlfn.GAMMA.INV((C1010-(1-Params!$B$4))/Params!$B$4,Params!$B$5,Params!$B$6),1)))</f>
        <v/>
      </c>
      <c r="P1010" s="9">
        <f>IF(D1010&lt;=1-Params!$B$7,0,ROUND(_xlfn.GAMMA.INV((D1010-(1-Params!$B$7))/Params!$B$7,Params!$B$8,Params!$B$9),3))</f>
        <v/>
      </c>
      <c r="Q1010" s="9">
        <f>IF(E1010&lt;=1-Params!$B$4,0,MAX(0.1,ROUND(_xlfn.GAMMA.INV((E1010-(1-Params!$B$4))/Params!$B$4,Params!$B$5,Params!$B$6),1)))</f>
        <v/>
      </c>
      <c r="R1010" s="9">
        <f>IF(F1010&lt;=1-Params!$B$7,0,ROUND(_xlfn.GAMMA.INV((F1010-(1-Params!$B$7))/Params!$B$7,Params!$B$8,Params!$B$9),3))</f>
        <v/>
      </c>
      <c r="S1010" s="9">
        <f>IF(G1010&lt;=1-Params!$B$7,0,ROUND((Params!$B$10+Params!$B$11*G1010^Params!$B$12)*_xlfn.GAMMA.INV((G1010-(1-Params!$B$7))/Params!$B$7,Params!$B$8,Params!$B$9),3))</f>
        <v/>
      </c>
      <c r="T1010" s="9">
        <f>IF(H1010&lt;=1-Params!$B$4,0,MAX(0.1,ROUND((Params!$B$10+Params!$B$11*H1010^Params!$B$12)*_xlfn.GAMMA.INV((H1010-(1-Params!$B$4))/Params!$B$4,Params!$B$5,Params!$B$6),1)))</f>
        <v/>
      </c>
      <c r="U1010" s="9">
        <f>ROUND(_xlfn.NORM.INV(I1010,Params!$B$13,Params!$B$14),1)</f>
        <v/>
      </c>
      <c r="V1010" s="9">
        <f>ROUND(_xlfn.NORM.INV(J1010,Params!$B$15,Params!$B$16),2)</f>
        <v/>
      </c>
      <c r="W1010" s="9">
        <f>ROUND(_xlfn.NORM.INV(K1010,Params!$B$13,Params!$B$14),1)</f>
        <v/>
      </c>
      <c r="X1010" s="9">
        <f>ROUND(_xlfn.NORM.INV(L1010,Params!$B$15,Params!$B$16),2)</f>
        <v/>
      </c>
      <c r="Y1010" s="9">
        <f>ROUND(_xlfn.NORM.INV(M1010,Params!$B$15,Params!$B$16)+Params!$B$17+Params!$B$18*M1010,2)</f>
        <v/>
      </c>
      <c r="Z1010" s="9">
        <f>ROUND(_xlfn.NORM.INV(N1010,Params!$B$13,Params!$B$14)+Params!$B$17+Params!$B$18*N1010,1)</f>
        <v/>
      </c>
    </row>
    <row r="1011">
      <c r="A1011" s="11" t="n">
        <v>1010</v>
      </c>
      <c r="B1011" s="12">
        <f>INT((A1011-1)/122)+1</f>
        <v/>
      </c>
      <c r="C1011" s="13" t="n">
        <v>0.622287</v>
      </c>
      <c r="D1011" s="13" t="n">
        <v>0.989911</v>
      </c>
      <c r="E1011" s="13" t="n">
        <v>0.389959</v>
      </c>
      <c r="F1011" s="13" t="n">
        <v>0.223436</v>
      </c>
      <c r="G1011" s="13" t="n">
        <v>0.323401</v>
      </c>
      <c r="H1011" s="13" t="n">
        <v>0.112124</v>
      </c>
      <c r="I1011" s="13" t="n">
        <v>0.699166</v>
      </c>
      <c r="J1011" s="13" t="n">
        <v>0.480733</v>
      </c>
      <c r="K1011" s="13" t="n">
        <v>0.250083</v>
      </c>
      <c r="L1011" s="13" t="n">
        <v>0.87196</v>
      </c>
      <c r="M1011" s="13" t="n">
        <v>0.963641</v>
      </c>
      <c r="N1011" s="13" t="n">
        <v>0.08737</v>
      </c>
      <c r="O1011" s="9">
        <f>IF(C1011&lt;=1-Params!$B$4,0,MAX(0.1,ROUND(_xlfn.GAMMA.INV((C1011-(1-Params!$B$4))/Params!$B$4,Params!$B$5,Params!$B$6),1)))</f>
        <v/>
      </c>
      <c r="P1011" s="9">
        <f>IF(D1011&lt;=1-Params!$B$7,0,ROUND(_xlfn.GAMMA.INV((D1011-(1-Params!$B$7))/Params!$B$7,Params!$B$8,Params!$B$9),3))</f>
        <v/>
      </c>
      <c r="Q1011" s="9">
        <f>IF(E1011&lt;=1-Params!$B$4,0,MAX(0.1,ROUND(_xlfn.GAMMA.INV((E1011-(1-Params!$B$4))/Params!$B$4,Params!$B$5,Params!$B$6),1)))</f>
        <v/>
      </c>
      <c r="R1011" s="9">
        <f>IF(F1011&lt;=1-Params!$B$7,0,ROUND(_xlfn.GAMMA.INV((F1011-(1-Params!$B$7))/Params!$B$7,Params!$B$8,Params!$B$9),3))</f>
        <v/>
      </c>
      <c r="S1011" s="9">
        <f>IF(G1011&lt;=1-Params!$B$7,0,ROUND((Params!$B$10+Params!$B$11*G1011^Params!$B$12)*_xlfn.GAMMA.INV((G1011-(1-Params!$B$7))/Params!$B$7,Params!$B$8,Params!$B$9),3))</f>
        <v/>
      </c>
      <c r="T1011" s="9">
        <f>IF(H1011&lt;=1-Params!$B$4,0,MAX(0.1,ROUND((Params!$B$10+Params!$B$11*H1011^Params!$B$12)*_xlfn.GAMMA.INV((H1011-(1-Params!$B$4))/Params!$B$4,Params!$B$5,Params!$B$6),1)))</f>
        <v/>
      </c>
      <c r="U1011" s="9">
        <f>ROUND(_xlfn.NORM.INV(I1011,Params!$B$13,Params!$B$14),1)</f>
        <v/>
      </c>
      <c r="V1011" s="9">
        <f>ROUND(_xlfn.NORM.INV(J1011,Params!$B$15,Params!$B$16),2)</f>
        <v/>
      </c>
      <c r="W1011" s="9">
        <f>ROUND(_xlfn.NORM.INV(K1011,Params!$B$13,Params!$B$14),1)</f>
        <v/>
      </c>
      <c r="X1011" s="9">
        <f>ROUND(_xlfn.NORM.INV(L1011,Params!$B$15,Params!$B$16),2)</f>
        <v/>
      </c>
      <c r="Y1011" s="9">
        <f>ROUND(_xlfn.NORM.INV(M1011,Params!$B$15,Params!$B$16)+Params!$B$17+Params!$B$18*M1011,2)</f>
        <v/>
      </c>
      <c r="Z1011" s="9">
        <f>ROUND(_xlfn.NORM.INV(N1011,Params!$B$13,Params!$B$14)+Params!$B$17+Params!$B$18*N1011,1)</f>
        <v/>
      </c>
    </row>
    <row r="1012">
      <c r="A1012" s="11" t="n">
        <v>1011</v>
      </c>
      <c r="B1012" s="12">
        <f>INT((A1012-1)/122)+1</f>
        <v/>
      </c>
      <c r="C1012" s="13" t="n">
        <v>0.752314</v>
      </c>
      <c r="D1012" s="13" t="n">
        <v>0.964178</v>
      </c>
      <c r="E1012" s="13" t="n">
        <v>0.800491</v>
      </c>
      <c r="F1012" s="13" t="n">
        <v>0.151154</v>
      </c>
      <c r="G1012" s="13" t="n">
        <v>0.507552</v>
      </c>
      <c r="H1012" s="13" t="n">
        <v>0.104045</v>
      </c>
      <c r="I1012" s="13" t="n">
        <v>0.634235</v>
      </c>
      <c r="J1012" s="13" t="n">
        <v>0.281762</v>
      </c>
      <c r="K1012" s="13" t="n">
        <v>0.444982</v>
      </c>
      <c r="L1012" s="13" t="n">
        <v>0.729617</v>
      </c>
      <c r="M1012" s="13" t="n">
        <v>0.676651</v>
      </c>
      <c r="N1012" s="13" t="n">
        <v>0.213862</v>
      </c>
      <c r="O1012" s="9">
        <f>IF(C1012&lt;=1-Params!$B$4,0,MAX(0.1,ROUND(_xlfn.GAMMA.INV((C1012-(1-Params!$B$4))/Params!$B$4,Params!$B$5,Params!$B$6),1)))</f>
        <v/>
      </c>
      <c r="P1012" s="9">
        <f>IF(D1012&lt;=1-Params!$B$7,0,ROUND(_xlfn.GAMMA.INV((D1012-(1-Params!$B$7))/Params!$B$7,Params!$B$8,Params!$B$9),3))</f>
        <v/>
      </c>
      <c r="Q1012" s="9">
        <f>IF(E1012&lt;=1-Params!$B$4,0,MAX(0.1,ROUND(_xlfn.GAMMA.INV((E1012-(1-Params!$B$4))/Params!$B$4,Params!$B$5,Params!$B$6),1)))</f>
        <v/>
      </c>
      <c r="R1012" s="9">
        <f>IF(F1012&lt;=1-Params!$B$7,0,ROUND(_xlfn.GAMMA.INV((F1012-(1-Params!$B$7))/Params!$B$7,Params!$B$8,Params!$B$9),3))</f>
        <v/>
      </c>
      <c r="S1012" s="9">
        <f>IF(G1012&lt;=1-Params!$B$7,0,ROUND((Params!$B$10+Params!$B$11*G1012^Params!$B$12)*_xlfn.GAMMA.INV((G1012-(1-Params!$B$7))/Params!$B$7,Params!$B$8,Params!$B$9),3))</f>
        <v/>
      </c>
      <c r="T1012" s="9">
        <f>IF(H1012&lt;=1-Params!$B$4,0,MAX(0.1,ROUND((Params!$B$10+Params!$B$11*H1012^Params!$B$12)*_xlfn.GAMMA.INV((H1012-(1-Params!$B$4))/Params!$B$4,Params!$B$5,Params!$B$6),1)))</f>
        <v/>
      </c>
      <c r="U1012" s="9">
        <f>ROUND(_xlfn.NORM.INV(I1012,Params!$B$13,Params!$B$14),1)</f>
        <v/>
      </c>
      <c r="V1012" s="9">
        <f>ROUND(_xlfn.NORM.INV(J1012,Params!$B$15,Params!$B$16),2)</f>
        <v/>
      </c>
      <c r="W1012" s="9">
        <f>ROUND(_xlfn.NORM.INV(K1012,Params!$B$13,Params!$B$14),1)</f>
        <v/>
      </c>
      <c r="X1012" s="9">
        <f>ROUND(_xlfn.NORM.INV(L1012,Params!$B$15,Params!$B$16),2)</f>
        <v/>
      </c>
      <c r="Y1012" s="9">
        <f>ROUND(_xlfn.NORM.INV(M1012,Params!$B$15,Params!$B$16)+Params!$B$17+Params!$B$18*M1012,2)</f>
        <v/>
      </c>
      <c r="Z1012" s="9">
        <f>ROUND(_xlfn.NORM.INV(N1012,Params!$B$13,Params!$B$14)+Params!$B$17+Params!$B$18*N1012,1)</f>
        <v/>
      </c>
    </row>
    <row r="1013">
      <c r="A1013" s="11" t="n">
        <v>1012</v>
      </c>
      <c r="B1013" s="12">
        <f>INT((A1013-1)/122)+1</f>
        <v/>
      </c>
      <c r="C1013" s="13" t="n">
        <v>0.8201040000000001</v>
      </c>
      <c r="D1013" s="13" t="n">
        <v>0.721258</v>
      </c>
      <c r="E1013" s="13" t="n">
        <v>0.960827</v>
      </c>
      <c r="F1013" s="13" t="n">
        <v>0.769529</v>
      </c>
      <c r="G1013" s="13" t="n">
        <v>0.041711</v>
      </c>
      <c r="H1013" s="13" t="n">
        <v>0.240777</v>
      </c>
      <c r="I1013" s="13" t="n">
        <v>0.637844</v>
      </c>
      <c r="J1013" s="13" t="n">
        <v>0.465369</v>
      </c>
      <c r="K1013" s="13" t="n">
        <v>0.791964</v>
      </c>
      <c r="L1013" s="13" t="n">
        <v>0.166391</v>
      </c>
      <c r="M1013" s="13" t="n">
        <v>0.478857</v>
      </c>
      <c r="N1013" s="13" t="n">
        <v>0.507296</v>
      </c>
      <c r="O1013" s="9">
        <f>IF(C1013&lt;=1-Params!$B$4,0,MAX(0.1,ROUND(_xlfn.GAMMA.INV((C1013-(1-Params!$B$4))/Params!$B$4,Params!$B$5,Params!$B$6),1)))</f>
        <v/>
      </c>
      <c r="P1013" s="9">
        <f>IF(D1013&lt;=1-Params!$B$7,0,ROUND(_xlfn.GAMMA.INV((D1013-(1-Params!$B$7))/Params!$B$7,Params!$B$8,Params!$B$9),3))</f>
        <v/>
      </c>
      <c r="Q1013" s="9">
        <f>IF(E1013&lt;=1-Params!$B$4,0,MAX(0.1,ROUND(_xlfn.GAMMA.INV((E1013-(1-Params!$B$4))/Params!$B$4,Params!$B$5,Params!$B$6),1)))</f>
        <v/>
      </c>
      <c r="R1013" s="9">
        <f>IF(F1013&lt;=1-Params!$B$7,0,ROUND(_xlfn.GAMMA.INV((F1013-(1-Params!$B$7))/Params!$B$7,Params!$B$8,Params!$B$9),3))</f>
        <v/>
      </c>
      <c r="S1013" s="9">
        <f>IF(G1013&lt;=1-Params!$B$7,0,ROUND((Params!$B$10+Params!$B$11*G1013^Params!$B$12)*_xlfn.GAMMA.INV((G1013-(1-Params!$B$7))/Params!$B$7,Params!$B$8,Params!$B$9),3))</f>
        <v/>
      </c>
      <c r="T1013" s="9">
        <f>IF(H1013&lt;=1-Params!$B$4,0,MAX(0.1,ROUND((Params!$B$10+Params!$B$11*H1013^Params!$B$12)*_xlfn.GAMMA.INV((H1013-(1-Params!$B$4))/Params!$B$4,Params!$B$5,Params!$B$6),1)))</f>
        <v/>
      </c>
      <c r="U1013" s="9">
        <f>ROUND(_xlfn.NORM.INV(I1013,Params!$B$13,Params!$B$14),1)</f>
        <v/>
      </c>
      <c r="V1013" s="9">
        <f>ROUND(_xlfn.NORM.INV(J1013,Params!$B$15,Params!$B$16),2)</f>
        <v/>
      </c>
      <c r="W1013" s="9">
        <f>ROUND(_xlfn.NORM.INV(K1013,Params!$B$13,Params!$B$14),1)</f>
        <v/>
      </c>
      <c r="X1013" s="9">
        <f>ROUND(_xlfn.NORM.INV(L1013,Params!$B$15,Params!$B$16),2)</f>
        <v/>
      </c>
      <c r="Y1013" s="9">
        <f>ROUND(_xlfn.NORM.INV(M1013,Params!$B$15,Params!$B$16)+Params!$B$17+Params!$B$18*M1013,2)</f>
        <v/>
      </c>
      <c r="Z1013" s="9">
        <f>ROUND(_xlfn.NORM.INV(N1013,Params!$B$13,Params!$B$14)+Params!$B$17+Params!$B$18*N1013,1)</f>
        <v/>
      </c>
    </row>
    <row r="1014">
      <c r="A1014" s="11" t="n">
        <v>1013</v>
      </c>
      <c r="B1014" s="12">
        <f>INT((A1014-1)/122)+1</f>
        <v/>
      </c>
      <c r="C1014" s="13" t="n">
        <v>0.94711</v>
      </c>
      <c r="D1014" s="13" t="n">
        <v>0.674944</v>
      </c>
      <c r="E1014" s="13" t="n">
        <v>0.165774</v>
      </c>
      <c r="F1014" s="13" t="n">
        <v>0.779582</v>
      </c>
      <c r="G1014" s="13" t="n">
        <v>0.294128</v>
      </c>
      <c r="H1014" s="13" t="n">
        <v>0.333207</v>
      </c>
      <c r="I1014" s="13" t="n">
        <v>0.948833</v>
      </c>
      <c r="J1014" s="13" t="n">
        <v>0.648551</v>
      </c>
      <c r="K1014" s="13" t="n">
        <v>0.632784</v>
      </c>
      <c r="L1014" s="13" t="n">
        <v>0.5707100000000001</v>
      </c>
      <c r="M1014" s="13" t="n">
        <v>0.694616</v>
      </c>
      <c r="N1014" s="13" t="n">
        <v>0.940676</v>
      </c>
      <c r="O1014" s="9">
        <f>IF(C1014&lt;=1-Params!$B$4,0,MAX(0.1,ROUND(_xlfn.GAMMA.INV((C1014-(1-Params!$B$4))/Params!$B$4,Params!$B$5,Params!$B$6),1)))</f>
        <v/>
      </c>
      <c r="P1014" s="9">
        <f>IF(D1014&lt;=1-Params!$B$7,0,ROUND(_xlfn.GAMMA.INV((D1014-(1-Params!$B$7))/Params!$B$7,Params!$B$8,Params!$B$9),3))</f>
        <v/>
      </c>
      <c r="Q1014" s="9">
        <f>IF(E1014&lt;=1-Params!$B$4,0,MAX(0.1,ROUND(_xlfn.GAMMA.INV((E1014-(1-Params!$B$4))/Params!$B$4,Params!$B$5,Params!$B$6),1)))</f>
        <v/>
      </c>
      <c r="R1014" s="9">
        <f>IF(F1014&lt;=1-Params!$B$7,0,ROUND(_xlfn.GAMMA.INV((F1014-(1-Params!$B$7))/Params!$B$7,Params!$B$8,Params!$B$9),3))</f>
        <v/>
      </c>
      <c r="S1014" s="9">
        <f>IF(G1014&lt;=1-Params!$B$7,0,ROUND((Params!$B$10+Params!$B$11*G1014^Params!$B$12)*_xlfn.GAMMA.INV((G1014-(1-Params!$B$7))/Params!$B$7,Params!$B$8,Params!$B$9),3))</f>
        <v/>
      </c>
      <c r="T1014" s="9">
        <f>IF(H1014&lt;=1-Params!$B$4,0,MAX(0.1,ROUND((Params!$B$10+Params!$B$11*H1014^Params!$B$12)*_xlfn.GAMMA.INV((H1014-(1-Params!$B$4))/Params!$B$4,Params!$B$5,Params!$B$6),1)))</f>
        <v/>
      </c>
      <c r="U1014" s="9">
        <f>ROUND(_xlfn.NORM.INV(I1014,Params!$B$13,Params!$B$14),1)</f>
        <v/>
      </c>
      <c r="V1014" s="9">
        <f>ROUND(_xlfn.NORM.INV(J1014,Params!$B$15,Params!$B$16),2)</f>
        <v/>
      </c>
      <c r="W1014" s="9">
        <f>ROUND(_xlfn.NORM.INV(K1014,Params!$B$13,Params!$B$14),1)</f>
        <v/>
      </c>
      <c r="X1014" s="9">
        <f>ROUND(_xlfn.NORM.INV(L1014,Params!$B$15,Params!$B$16),2)</f>
        <v/>
      </c>
      <c r="Y1014" s="9">
        <f>ROUND(_xlfn.NORM.INV(M1014,Params!$B$15,Params!$B$16)+Params!$B$17+Params!$B$18*M1014,2)</f>
        <v/>
      </c>
      <c r="Z1014" s="9">
        <f>ROUND(_xlfn.NORM.INV(N1014,Params!$B$13,Params!$B$14)+Params!$B$17+Params!$B$18*N1014,1)</f>
        <v/>
      </c>
    </row>
    <row r="1015">
      <c r="A1015" s="11" t="n">
        <v>1014</v>
      </c>
      <c r="B1015" s="12">
        <f>INT((A1015-1)/122)+1</f>
        <v/>
      </c>
      <c r="C1015" s="13" t="n">
        <v>0.790734</v>
      </c>
      <c r="D1015" s="13" t="n">
        <v>0.611518</v>
      </c>
      <c r="E1015" s="13" t="n">
        <v>0.009539000000000001</v>
      </c>
      <c r="F1015" s="13" t="n">
        <v>0.621615</v>
      </c>
      <c r="G1015" s="13" t="n">
        <v>0.340168</v>
      </c>
      <c r="H1015" s="13" t="n">
        <v>0.895114</v>
      </c>
      <c r="I1015" s="13" t="n">
        <v>0.936263</v>
      </c>
      <c r="J1015" s="13" t="n">
        <v>0.486917</v>
      </c>
      <c r="K1015" s="13" t="n">
        <v>0.431449</v>
      </c>
      <c r="L1015" s="13" t="n">
        <v>0.499647</v>
      </c>
      <c r="M1015" s="13" t="n">
        <v>0.881671</v>
      </c>
      <c r="N1015" s="13" t="n">
        <v>0.905671</v>
      </c>
      <c r="O1015" s="9">
        <f>IF(C1015&lt;=1-Params!$B$4,0,MAX(0.1,ROUND(_xlfn.GAMMA.INV((C1015-(1-Params!$B$4))/Params!$B$4,Params!$B$5,Params!$B$6),1)))</f>
        <v/>
      </c>
      <c r="P1015" s="9">
        <f>IF(D1015&lt;=1-Params!$B$7,0,ROUND(_xlfn.GAMMA.INV((D1015-(1-Params!$B$7))/Params!$B$7,Params!$B$8,Params!$B$9),3))</f>
        <v/>
      </c>
      <c r="Q1015" s="9">
        <f>IF(E1015&lt;=1-Params!$B$4,0,MAX(0.1,ROUND(_xlfn.GAMMA.INV((E1015-(1-Params!$B$4))/Params!$B$4,Params!$B$5,Params!$B$6),1)))</f>
        <v/>
      </c>
      <c r="R1015" s="9">
        <f>IF(F1015&lt;=1-Params!$B$7,0,ROUND(_xlfn.GAMMA.INV((F1015-(1-Params!$B$7))/Params!$B$7,Params!$B$8,Params!$B$9),3))</f>
        <v/>
      </c>
      <c r="S1015" s="9">
        <f>IF(G1015&lt;=1-Params!$B$7,0,ROUND((Params!$B$10+Params!$B$11*G1015^Params!$B$12)*_xlfn.GAMMA.INV((G1015-(1-Params!$B$7))/Params!$B$7,Params!$B$8,Params!$B$9),3))</f>
        <v/>
      </c>
      <c r="T1015" s="9">
        <f>IF(H1015&lt;=1-Params!$B$4,0,MAX(0.1,ROUND((Params!$B$10+Params!$B$11*H1015^Params!$B$12)*_xlfn.GAMMA.INV((H1015-(1-Params!$B$4))/Params!$B$4,Params!$B$5,Params!$B$6),1)))</f>
        <v/>
      </c>
      <c r="U1015" s="9">
        <f>ROUND(_xlfn.NORM.INV(I1015,Params!$B$13,Params!$B$14),1)</f>
        <v/>
      </c>
      <c r="V1015" s="9">
        <f>ROUND(_xlfn.NORM.INV(J1015,Params!$B$15,Params!$B$16),2)</f>
        <v/>
      </c>
      <c r="W1015" s="9">
        <f>ROUND(_xlfn.NORM.INV(K1015,Params!$B$13,Params!$B$14),1)</f>
        <v/>
      </c>
      <c r="X1015" s="9">
        <f>ROUND(_xlfn.NORM.INV(L1015,Params!$B$15,Params!$B$16),2)</f>
        <v/>
      </c>
      <c r="Y1015" s="9">
        <f>ROUND(_xlfn.NORM.INV(M1015,Params!$B$15,Params!$B$16)+Params!$B$17+Params!$B$18*M1015,2)</f>
        <v/>
      </c>
      <c r="Z1015" s="9">
        <f>ROUND(_xlfn.NORM.INV(N1015,Params!$B$13,Params!$B$14)+Params!$B$17+Params!$B$18*N1015,1)</f>
        <v/>
      </c>
    </row>
    <row r="1016">
      <c r="A1016" s="11" t="n">
        <v>1015</v>
      </c>
      <c r="B1016" s="12">
        <f>INT((A1016-1)/122)+1</f>
        <v/>
      </c>
      <c r="C1016" s="13" t="n">
        <v>0.6270829999999999</v>
      </c>
      <c r="D1016" s="13" t="n">
        <v>0.618295</v>
      </c>
      <c r="E1016" s="13" t="n">
        <v>0.023282</v>
      </c>
      <c r="F1016" s="13" t="n">
        <v>0.054784</v>
      </c>
      <c r="G1016" s="13" t="n">
        <v>0.07137400000000001</v>
      </c>
      <c r="H1016" s="13" t="n">
        <v>0.161466</v>
      </c>
      <c r="I1016" s="13" t="n">
        <v>0.733441</v>
      </c>
      <c r="J1016" s="13" t="n">
        <v>0.225403</v>
      </c>
      <c r="K1016" s="13" t="n">
        <v>0.577445</v>
      </c>
      <c r="L1016" s="13" t="n">
        <v>0.557737</v>
      </c>
      <c r="M1016" s="13" t="n">
        <v>0.898695</v>
      </c>
      <c r="N1016" s="13" t="n">
        <v>0.865501</v>
      </c>
      <c r="O1016" s="9">
        <f>IF(C1016&lt;=1-Params!$B$4,0,MAX(0.1,ROUND(_xlfn.GAMMA.INV((C1016-(1-Params!$B$4))/Params!$B$4,Params!$B$5,Params!$B$6),1)))</f>
        <v/>
      </c>
      <c r="P1016" s="9">
        <f>IF(D1016&lt;=1-Params!$B$7,0,ROUND(_xlfn.GAMMA.INV((D1016-(1-Params!$B$7))/Params!$B$7,Params!$B$8,Params!$B$9),3))</f>
        <v/>
      </c>
      <c r="Q1016" s="9">
        <f>IF(E1016&lt;=1-Params!$B$4,0,MAX(0.1,ROUND(_xlfn.GAMMA.INV((E1016-(1-Params!$B$4))/Params!$B$4,Params!$B$5,Params!$B$6),1)))</f>
        <v/>
      </c>
      <c r="R1016" s="9">
        <f>IF(F1016&lt;=1-Params!$B$7,0,ROUND(_xlfn.GAMMA.INV((F1016-(1-Params!$B$7))/Params!$B$7,Params!$B$8,Params!$B$9),3))</f>
        <v/>
      </c>
      <c r="S1016" s="9">
        <f>IF(G1016&lt;=1-Params!$B$7,0,ROUND((Params!$B$10+Params!$B$11*G1016^Params!$B$12)*_xlfn.GAMMA.INV((G1016-(1-Params!$B$7))/Params!$B$7,Params!$B$8,Params!$B$9),3))</f>
        <v/>
      </c>
      <c r="T1016" s="9">
        <f>IF(H1016&lt;=1-Params!$B$4,0,MAX(0.1,ROUND((Params!$B$10+Params!$B$11*H1016^Params!$B$12)*_xlfn.GAMMA.INV((H1016-(1-Params!$B$4))/Params!$B$4,Params!$B$5,Params!$B$6),1)))</f>
        <v/>
      </c>
      <c r="U1016" s="9">
        <f>ROUND(_xlfn.NORM.INV(I1016,Params!$B$13,Params!$B$14),1)</f>
        <v/>
      </c>
      <c r="V1016" s="9">
        <f>ROUND(_xlfn.NORM.INV(J1016,Params!$B$15,Params!$B$16),2)</f>
        <v/>
      </c>
      <c r="W1016" s="9">
        <f>ROUND(_xlfn.NORM.INV(K1016,Params!$B$13,Params!$B$14),1)</f>
        <v/>
      </c>
      <c r="X1016" s="9">
        <f>ROUND(_xlfn.NORM.INV(L1016,Params!$B$15,Params!$B$16),2)</f>
        <v/>
      </c>
      <c r="Y1016" s="9">
        <f>ROUND(_xlfn.NORM.INV(M1016,Params!$B$15,Params!$B$16)+Params!$B$17+Params!$B$18*M1016,2)</f>
        <v/>
      </c>
      <c r="Z1016" s="9">
        <f>ROUND(_xlfn.NORM.INV(N1016,Params!$B$13,Params!$B$14)+Params!$B$17+Params!$B$18*N1016,1)</f>
        <v/>
      </c>
    </row>
    <row r="1017">
      <c r="A1017" s="11" t="n">
        <v>1016</v>
      </c>
      <c r="B1017" s="12">
        <f>INT((A1017-1)/122)+1</f>
        <v/>
      </c>
      <c r="C1017" s="13" t="n">
        <v>0.902587</v>
      </c>
      <c r="D1017" s="13" t="n">
        <v>0.672515</v>
      </c>
      <c r="E1017" s="13" t="n">
        <v>0.5844819999999999</v>
      </c>
      <c r="F1017" s="13" t="n">
        <v>0.224014</v>
      </c>
      <c r="G1017" s="13" t="n">
        <v>0.146888</v>
      </c>
      <c r="H1017" s="13" t="n">
        <v>0.671943</v>
      </c>
      <c r="I1017" s="13" t="n">
        <v>0.207236</v>
      </c>
      <c r="J1017" s="13" t="n">
        <v>0.200258</v>
      </c>
      <c r="K1017" s="13" t="n">
        <v>0.91071</v>
      </c>
      <c r="L1017" s="13" t="n">
        <v>0.265387</v>
      </c>
      <c r="M1017" s="13" t="n">
        <v>0.985923</v>
      </c>
      <c r="N1017" s="13" t="n">
        <v>0.965858</v>
      </c>
      <c r="O1017" s="9">
        <f>IF(C1017&lt;=1-Params!$B$4,0,MAX(0.1,ROUND(_xlfn.GAMMA.INV((C1017-(1-Params!$B$4))/Params!$B$4,Params!$B$5,Params!$B$6),1)))</f>
        <v/>
      </c>
      <c r="P1017" s="9">
        <f>IF(D1017&lt;=1-Params!$B$7,0,ROUND(_xlfn.GAMMA.INV((D1017-(1-Params!$B$7))/Params!$B$7,Params!$B$8,Params!$B$9),3))</f>
        <v/>
      </c>
      <c r="Q1017" s="9">
        <f>IF(E1017&lt;=1-Params!$B$4,0,MAX(0.1,ROUND(_xlfn.GAMMA.INV((E1017-(1-Params!$B$4))/Params!$B$4,Params!$B$5,Params!$B$6),1)))</f>
        <v/>
      </c>
      <c r="R1017" s="9">
        <f>IF(F1017&lt;=1-Params!$B$7,0,ROUND(_xlfn.GAMMA.INV((F1017-(1-Params!$B$7))/Params!$B$7,Params!$B$8,Params!$B$9),3))</f>
        <v/>
      </c>
      <c r="S1017" s="9">
        <f>IF(G1017&lt;=1-Params!$B$7,0,ROUND((Params!$B$10+Params!$B$11*G1017^Params!$B$12)*_xlfn.GAMMA.INV((G1017-(1-Params!$B$7))/Params!$B$7,Params!$B$8,Params!$B$9),3))</f>
        <v/>
      </c>
      <c r="T1017" s="9">
        <f>IF(H1017&lt;=1-Params!$B$4,0,MAX(0.1,ROUND((Params!$B$10+Params!$B$11*H1017^Params!$B$12)*_xlfn.GAMMA.INV((H1017-(1-Params!$B$4))/Params!$B$4,Params!$B$5,Params!$B$6),1)))</f>
        <v/>
      </c>
      <c r="U1017" s="9">
        <f>ROUND(_xlfn.NORM.INV(I1017,Params!$B$13,Params!$B$14),1)</f>
        <v/>
      </c>
      <c r="V1017" s="9">
        <f>ROUND(_xlfn.NORM.INV(J1017,Params!$B$15,Params!$B$16),2)</f>
        <v/>
      </c>
      <c r="W1017" s="9">
        <f>ROUND(_xlfn.NORM.INV(K1017,Params!$B$13,Params!$B$14),1)</f>
        <v/>
      </c>
      <c r="X1017" s="9">
        <f>ROUND(_xlfn.NORM.INV(L1017,Params!$B$15,Params!$B$16),2)</f>
        <v/>
      </c>
      <c r="Y1017" s="9">
        <f>ROUND(_xlfn.NORM.INV(M1017,Params!$B$15,Params!$B$16)+Params!$B$17+Params!$B$18*M1017,2)</f>
        <v/>
      </c>
      <c r="Z1017" s="9">
        <f>ROUND(_xlfn.NORM.INV(N1017,Params!$B$13,Params!$B$14)+Params!$B$17+Params!$B$18*N1017,1)</f>
        <v/>
      </c>
    </row>
    <row r="1018">
      <c r="A1018" s="11" t="n">
        <v>1017</v>
      </c>
      <c r="B1018" s="12">
        <f>INT((A1018-1)/122)+1</f>
        <v/>
      </c>
      <c r="C1018" s="13" t="n">
        <v>0.520045</v>
      </c>
      <c r="D1018" s="13" t="n">
        <v>0.415697</v>
      </c>
      <c r="E1018" s="13" t="n">
        <v>0.549941</v>
      </c>
      <c r="F1018" s="13" t="n">
        <v>0.203325</v>
      </c>
      <c r="G1018" s="13" t="n">
        <v>0.8254359999999999</v>
      </c>
      <c r="H1018" s="13" t="n">
        <v>0.257602</v>
      </c>
      <c r="I1018" s="13" t="n">
        <v>0.064816</v>
      </c>
      <c r="J1018" s="13" t="n">
        <v>0.06814099999999999</v>
      </c>
      <c r="K1018" s="13" t="n">
        <v>0.790118</v>
      </c>
      <c r="L1018" s="13" t="n">
        <v>0.612013</v>
      </c>
      <c r="M1018" s="13" t="n">
        <v>0.846238</v>
      </c>
      <c r="N1018" s="13" t="n">
        <v>0.954431</v>
      </c>
      <c r="O1018" s="9">
        <f>IF(C1018&lt;=1-Params!$B$4,0,MAX(0.1,ROUND(_xlfn.GAMMA.INV((C1018-(1-Params!$B$4))/Params!$B$4,Params!$B$5,Params!$B$6),1)))</f>
        <v/>
      </c>
      <c r="P1018" s="9">
        <f>IF(D1018&lt;=1-Params!$B$7,0,ROUND(_xlfn.GAMMA.INV((D1018-(1-Params!$B$7))/Params!$B$7,Params!$B$8,Params!$B$9),3))</f>
        <v/>
      </c>
      <c r="Q1018" s="9">
        <f>IF(E1018&lt;=1-Params!$B$4,0,MAX(0.1,ROUND(_xlfn.GAMMA.INV((E1018-(1-Params!$B$4))/Params!$B$4,Params!$B$5,Params!$B$6),1)))</f>
        <v/>
      </c>
      <c r="R1018" s="9">
        <f>IF(F1018&lt;=1-Params!$B$7,0,ROUND(_xlfn.GAMMA.INV((F1018-(1-Params!$B$7))/Params!$B$7,Params!$B$8,Params!$B$9),3))</f>
        <v/>
      </c>
      <c r="S1018" s="9">
        <f>IF(G1018&lt;=1-Params!$B$7,0,ROUND((Params!$B$10+Params!$B$11*G1018^Params!$B$12)*_xlfn.GAMMA.INV((G1018-(1-Params!$B$7))/Params!$B$7,Params!$B$8,Params!$B$9),3))</f>
        <v/>
      </c>
      <c r="T1018" s="9">
        <f>IF(H1018&lt;=1-Params!$B$4,0,MAX(0.1,ROUND((Params!$B$10+Params!$B$11*H1018^Params!$B$12)*_xlfn.GAMMA.INV((H1018-(1-Params!$B$4))/Params!$B$4,Params!$B$5,Params!$B$6),1)))</f>
        <v/>
      </c>
      <c r="U1018" s="9">
        <f>ROUND(_xlfn.NORM.INV(I1018,Params!$B$13,Params!$B$14),1)</f>
        <v/>
      </c>
      <c r="V1018" s="9">
        <f>ROUND(_xlfn.NORM.INV(J1018,Params!$B$15,Params!$B$16),2)</f>
        <v/>
      </c>
      <c r="W1018" s="9">
        <f>ROUND(_xlfn.NORM.INV(K1018,Params!$B$13,Params!$B$14),1)</f>
        <v/>
      </c>
      <c r="X1018" s="9">
        <f>ROUND(_xlfn.NORM.INV(L1018,Params!$B$15,Params!$B$16),2)</f>
        <v/>
      </c>
      <c r="Y1018" s="9">
        <f>ROUND(_xlfn.NORM.INV(M1018,Params!$B$15,Params!$B$16)+Params!$B$17+Params!$B$18*M1018,2)</f>
        <v/>
      </c>
      <c r="Z1018" s="9">
        <f>ROUND(_xlfn.NORM.INV(N1018,Params!$B$13,Params!$B$14)+Params!$B$17+Params!$B$18*N1018,1)</f>
        <v/>
      </c>
    </row>
    <row r="1019">
      <c r="A1019" s="11" t="n">
        <v>1018</v>
      </c>
      <c r="B1019" s="12">
        <f>INT((A1019-1)/122)+1</f>
        <v/>
      </c>
      <c r="C1019" s="13" t="n">
        <v>0.535971</v>
      </c>
      <c r="D1019" s="13" t="n">
        <v>0.608757</v>
      </c>
      <c r="E1019" s="13" t="n">
        <v>0.94431</v>
      </c>
      <c r="F1019" s="13" t="n">
        <v>0.984084</v>
      </c>
      <c r="G1019" s="13" t="n">
        <v>0.936347</v>
      </c>
      <c r="H1019" s="13" t="n">
        <v>0.902871</v>
      </c>
      <c r="I1019" s="13" t="n">
        <v>0.026868</v>
      </c>
      <c r="J1019" s="13" t="n">
        <v>0.211723</v>
      </c>
      <c r="K1019" s="13" t="n">
        <v>0.652302</v>
      </c>
      <c r="L1019" s="13" t="n">
        <v>0.366276</v>
      </c>
      <c r="M1019" s="13" t="n">
        <v>0.926225</v>
      </c>
      <c r="N1019" s="13" t="n">
        <v>0.99078</v>
      </c>
      <c r="O1019" s="9">
        <f>IF(C1019&lt;=1-Params!$B$4,0,MAX(0.1,ROUND(_xlfn.GAMMA.INV((C1019-(1-Params!$B$4))/Params!$B$4,Params!$B$5,Params!$B$6),1)))</f>
        <v/>
      </c>
      <c r="P1019" s="9">
        <f>IF(D1019&lt;=1-Params!$B$7,0,ROUND(_xlfn.GAMMA.INV((D1019-(1-Params!$B$7))/Params!$B$7,Params!$B$8,Params!$B$9),3))</f>
        <v/>
      </c>
      <c r="Q1019" s="9">
        <f>IF(E1019&lt;=1-Params!$B$4,0,MAX(0.1,ROUND(_xlfn.GAMMA.INV((E1019-(1-Params!$B$4))/Params!$B$4,Params!$B$5,Params!$B$6),1)))</f>
        <v/>
      </c>
      <c r="R1019" s="9">
        <f>IF(F1019&lt;=1-Params!$B$7,0,ROUND(_xlfn.GAMMA.INV((F1019-(1-Params!$B$7))/Params!$B$7,Params!$B$8,Params!$B$9),3))</f>
        <v/>
      </c>
      <c r="S1019" s="9">
        <f>IF(G1019&lt;=1-Params!$B$7,0,ROUND((Params!$B$10+Params!$B$11*G1019^Params!$B$12)*_xlfn.GAMMA.INV((G1019-(1-Params!$B$7))/Params!$B$7,Params!$B$8,Params!$B$9),3))</f>
        <v/>
      </c>
      <c r="T1019" s="9">
        <f>IF(H1019&lt;=1-Params!$B$4,0,MAX(0.1,ROUND((Params!$B$10+Params!$B$11*H1019^Params!$B$12)*_xlfn.GAMMA.INV((H1019-(1-Params!$B$4))/Params!$B$4,Params!$B$5,Params!$B$6),1)))</f>
        <v/>
      </c>
      <c r="U1019" s="9">
        <f>ROUND(_xlfn.NORM.INV(I1019,Params!$B$13,Params!$B$14),1)</f>
        <v/>
      </c>
      <c r="V1019" s="9">
        <f>ROUND(_xlfn.NORM.INV(J1019,Params!$B$15,Params!$B$16),2)</f>
        <v/>
      </c>
      <c r="W1019" s="9">
        <f>ROUND(_xlfn.NORM.INV(K1019,Params!$B$13,Params!$B$14),1)</f>
        <v/>
      </c>
      <c r="X1019" s="9">
        <f>ROUND(_xlfn.NORM.INV(L1019,Params!$B$15,Params!$B$16),2)</f>
        <v/>
      </c>
      <c r="Y1019" s="9">
        <f>ROUND(_xlfn.NORM.INV(M1019,Params!$B$15,Params!$B$16)+Params!$B$17+Params!$B$18*M1019,2)</f>
        <v/>
      </c>
      <c r="Z1019" s="9">
        <f>ROUND(_xlfn.NORM.INV(N1019,Params!$B$13,Params!$B$14)+Params!$B$17+Params!$B$18*N1019,1)</f>
        <v/>
      </c>
    </row>
    <row r="1020">
      <c r="A1020" s="11" t="n">
        <v>1019</v>
      </c>
      <c r="B1020" s="12">
        <f>INT((A1020-1)/122)+1</f>
        <v/>
      </c>
      <c r="C1020" s="13" t="n">
        <v>0.693128</v>
      </c>
      <c r="D1020" s="13" t="n">
        <v>0.448378</v>
      </c>
      <c r="E1020" s="13" t="n">
        <v>0.917293</v>
      </c>
      <c r="F1020" s="13" t="n">
        <v>0.700156</v>
      </c>
      <c r="G1020" s="13" t="n">
        <v>0.835823</v>
      </c>
      <c r="H1020" s="13" t="n">
        <v>0.532488</v>
      </c>
      <c r="I1020" s="13" t="n">
        <v>0.065999</v>
      </c>
      <c r="J1020" s="13" t="n">
        <v>0.095433</v>
      </c>
      <c r="K1020" s="13" t="n">
        <v>0.150757</v>
      </c>
      <c r="L1020" s="13" t="n">
        <v>0.446111</v>
      </c>
      <c r="M1020" s="13" t="n">
        <v>0.648324</v>
      </c>
      <c r="N1020" s="13" t="n">
        <v>0.966517</v>
      </c>
      <c r="O1020" s="9">
        <f>IF(C1020&lt;=1-Params!$B$4,0,MAX(0.1,ROUND(_xlfn.GAMMA.INV((C1020-(1-Params!$B$4))/Params!$B$4,Params!$B$5,Params!$B$6),1)))</f>
        <v/>
      </c>
      <c r="P1020" s="9">
        <f>IF(D1020&lt;=1-Params!$B$7,0,ROUND(_xlfn.GAMMA.INV((D1020-(1-Params!$B$7))/Params!$B$7,Params!$B$8,Params!$B$9),3))</f>
        <v/>
      </c>
      <c r="Q1020" s="9">
        <f>IF(E1020&lt;=1-Params!$B$4,0,MAX(0.1,ROUND(_xlfn.GAMMA.INV((E1020-(1-Params!$B$4))/Params!$B$4,Params!$B$5,Params!$B$6),1)))</f>
        <v/>
      </c>
      <c r="R1020" s="9">
        <f>IF(F1020&lt;=1-Params!$B$7,0,ROUND(_xlfn.GAMMA.INV((F1020-(1-Params!$B$7))/Params!$B$7,Params!$B$8,Params!$B$9),3))</f>
        <v/>
      </c>
      <c r="S1020" s="9">
        <f>IF(G1020&lt;=1-Params!$B$7,0,ROUND((Params!$B$10+Params!$B$11*G1020^Params!$B$12)*_xlfn.GAMMA.INV((G1020-(1-Params!$B$7))/Params!$B$7,Params!$B$8,Params!$B$9),3))</f>
        <v/>
      </c>
      <c r="T1020" s="9">
        <f>IF(H1020&lt;=1-Params!$B$4,0,MAX(0.1,ROUND((Params!$B$10+Params!$B$11*H1020^Params!$B$12)*_xlfn.GAMMA.INV((H1020-(1-Params!$B$4))/Params!$B$4,Params!$B$5,Params!$B$6),1)))</f>
        <v/>
      </c>
      <c r="U1020" s="9">
        <f>ROUND(_xlfn.NORM.INV(I1020,Params!$B$13,Params!$B$14),1)</f>
        <v/>
      </c>
      <c r="V1020" s="9">
        <f>ROUND(_xlfn.NORM.INV(J1020,Params!$B$15,Params!$B$16),2)</f>
        <v/>
      </c>
      <c r="W1020" s="9">
        <f>ROUND(_xlfn.NORM.INV(K1020,Params!$B$13,Params!$B$14),1)</f>
        <v/>
      </c>
      <c r="X1020" s="9">
        <f>ROUND(_xlfn.NORM.INV(L1020,Params!$B$15,Params!$B$16),2)</f>
        <v/>
      </c>
      <c r="Y1020" s="9">
        <f>ROUND(_xlfn.NORM.INV(M1020,Params!$B$15,Params!$B$16)+Params!$B$17+Params!$B$18*M1020,2)</f>
        <v/>
      </c>
      <c r="Z1020" s="9">
        <f>ROUND(_xlfn.NORM.INV(N1020,Params!$B$13,Params!$B$14)+Params!$B$17+Params!$B$18*N1020,1)</f>
        <v/>
      </c>
    </row>
    <row r="1021">
      <c r="A1021" s="11" t="n">
        <v>1020</v>
      </c>
      <c r="B1021" s="12">
        <f>INT((A1021-1)/122)+1</f>
        <v/>
      </c>
      <c r="C1021" s="13" t="n">
        <v>0.908062</v>
      </c>
      <c r="D1021" s="13" t="n">
        <v>0.182854</v>
      </c>
      <c r="E1021" s="13" t="n">
        <v>0.813991</v>
      </c>
      <c r="F1021" s="13" t="n">
        <v>0.522558</v>
      </c>
      <c r="G1021" s="13" t="n">
        <v>0.274227</v>
      </c>
      <c r="H1021" s="13" t="n">
        <v>0.54366</v>
      </c>
      <c r="I1021" s="13" t="n">
        <v>0.138967</v>
      </c>
      <c r="J1021" s="13" t="n">
        <v>0.110854</v>
      </c>
      <c r="K1021" s="13" t="n">
        <v>0.177626</v>
      </c>
      <c r="L1021" s="13" t="n">
        <v>0.612588</v>
      </c>
      <c r="M1021" s="13" t="n">
        <v>0.536711</v>
      </c>
      <c r="N1021" s="13" t="n">
        <v>0.858531</v>
      </c>
      <c r="O1021" s="9">
        <f>IF(C1021&lt;=1-Params!$B$4,0,MAX(0.1,ROUND(_xlfn.GAMMA.INV((C1021-(1-Params!$B$4))/Params!$B$4,Params!$B$5,Params!$B$6),1)))</f>
        <v/>
      </c>
      <c r="P1021" s="9">
        <f>IF(D1021&lt;=1-Params!$B$7,0,ROUND(_xlfn.GAMMA.INV((D1021-(1-Params!$B$7))/Params!$B$7,Params!$B$8,Params!$B$9),3))</f>
        <v/>
      </c>
      <c r="Q1021" s="9">
        <f>IF(E1021&lt;=1-Params!$B$4,0,MAX(0.1,ROUND(_xlfn.GAMMA.INV((E1021-(1-Params!$B$4))/Params!$B$4,Params!$B$5,Params!$B$6),1)))</f>
        <v/>
      </c>
      <c r="R1021" s="9">
        <f>IF(F1021&lt;=1-Params!$B$7,0,ROUND(_xlfn.GAMMA.INV((F1021-(1-Params!$B$7))/Params!$B$7,Params!$B$8,Params!$B$9),3))</f>
        <v/>
      </c>
      <c r="S1021" s="9">
        <f>IF(G1021&lt;=1-Params!$B$7,0,ROUND((Params!$B$10+Params!$B$11*G1021^Params!$B$12)*_xlfn.GAMMA.INV((G1021-(1-Params!$B$7))/Params!$B$7,Params!$B$8,Params!$B$9),3))</f>
        <v/>
      </c>
      <c r="T1021" s="9">
        <f>IF(H1021&lt;=1-Params!$B$4,0,MAX(0.1,ROUND((Params!$B$10+Params!$B$11*H1021^Params!$B$12)*_xlfn.GAMMA.INV((H1021-(1-Params!$B$4))/Params!$B$4,Params!$B$5,Params!$B$6),1)))</f>
        <v/>
      </c>
      <c r="U1021" s="9">
        <f>ROUND(_xlfn.NORM.INV(I1021,Params!$B$13,Params!$B$14),1)</f>
        <v/>
      </c>
      <c r="V1021" s="9">
        <f>ROUND(_xlfn.NORM.INV(J1021,Params!$B$15,Params!$B$16),2)</f>
        <v/>
      </c>
      <c r="W1021" s="9">
        <f>ROUND(_xlfn.NORM.INV(K1021,Params!$B$13,Params!$B$14),1)</f>
        <v/>
      </c>
      <c r="X1021" s="9">
        <f>ROUND(_xlfn.NORM.INV(L1021,Params!$B$15,Params!$B$16),2)</f>
        <v/>
      </c>
      <c r="Y1021" s="9">
        <f>ROUND(_xlfn.NORM.INV(M1021,Params!$B$15,Params!$B$16)+Params!$B$17+Params!$B$18*M1021,2)</f>
        <v/>
      </c>
      <c r="Z1021" s="9">
        <f>ROUND(_xlfn.NORM.INV(N1021,Params!$B$13,Params!$B$14)+Params!$B$17+Params!$B$18*N1021,1)</f>
        <v/>
      </c>
    </row>
    <row r="1022">
      <c r="A1022" s="11" t="n">
        <v>1021</v>
      </c>
      <c r="B1022" s="12">
        <f>INT((A1022-1)/122)+1</f>
        <v/>
      </c>
      <c r="C1022" s="13" t="n">
        <v>0.932855</v>
      </c>
      <c r="D1022" s="13" t="n">
        <v>0.341849</v>
      </c>
      <c r="E1022" s="13" t="n">
        <v>0.963506</v>
      </c>
      <c r="F1022" s="13" t="n">
        <v>0.886369</v>
      </c>
      <c r="G1022" s="13" t="n">
        <v>0.38241</v>
      </c>
      <c r="H1022" s="13" t="n">
        <v>0.989129</v>
      </c>
      <c r="I1022" s="13" t="n">
        <v>0.191977</v>
      </c>
      <c r="J1022" s="13" t="n">
        <v>0.254139</v>
      </c>
      <c r="K1022" s="13" t="n">
        <v>0.136509</v>
      </c>
      <c r="L1022" s="13" t="n">
        <v>0.258985</v>
      </c>
      <c r="M1022" s="13" t="n">
        <v>0.739233</v>
      </c>
      <c r="N1022" s="13" t="n">
        <v>0.5795090000000001</v>
      </c>
      <c r="O1022" s="9">
        <f>IF(C1022&lt;=1-Params!$B$4,0,MAX(0.1,ROUND(_xlfn.GAMMA.INV((C1022-(1-Params!$B$4))/Params!$B$4,Params!$B$5,Params!$B$6),1)))</f>
        <v/>
      </c>
      <c r="P1022" s="9">
        <f>IF(D1022&lt;=1-Params!$B$7,0,ROUND(_xlfn.GAMMA.INV((D1022-(1-Params!$B$7))/Params!$B$7,Params!$B$8,Params!$B$9),3))</f>
        <v/>
      </c>
      <c r="Q1022" s="9">
        <f>IF(E1022&lt;=1-Params!$B$4,0,MAX(0.1,ROUND(_xlfn.GAMMA.INV((E1022-(1-Params!$B$4))/Params!$B$4,Params!$B$5,Params!$B$6),1)))</f>
        <v/>
      </c>
      <c r="R1022" s="9">
        <f>IF(F1022&lt;=1-Params!$B$7,0,ROUND(_xlfn.GAMMA.INV((F1022-(1-Params!$B$7))/Params!$B$7,Params!$B$8,Params!$B$9),3))</f>
        <v/>
      </c>
      <c r="S1022" s="9">
        <f>IF(G1022&lt;=1-Params!$B$7,0,ROUND((Params!$B$10+Params!$B$11*G1022^Params!$B$12)*_xlfn.GAMMA.INV((G1022-(1-Params!$B$7))/Params!$B$7,Params!$B$8,Params!$B$9),3))</f>
        <v/>
      </c>
      <c r="T1022" s="9">
        <f>IF(H1022&lt;=1-Params!$B$4,0,MAX(0.1,ROUND((Params!$B$10+Params!$B$11*H1022^Params!$B$12)*_xlfn.GAMMA.INV((H1022-(1-Params!$B$4))/Params!$B$4,Params!$B$5,Params!$B$6),1)))</f>
        <v/>
      </c>
      <c r="U1022" s="9">
        <f>ROUND(_xlfn.NORM.INV(I1022,Params!$B$13,Params!$B$14),1)</f>
        <v/>
      </c>
      <c r="V1022" s="9">
        <f>ROUND(_xlfn.NORM.INV(J1022,Params!$B$15,Params!$B$16),2)</f>
        <v/>
      </c>
      <c r="W1022" s="9">
        <f>ROUND(_xlfn.NORM.INV(K1022,Params!$B$13,Params!$B$14),1)</f>
        <v/>
      </c>
      <c r="X1022" s="9">
        <f>ROUND(_xlfn.NORM.INV(L1022,Params!$B$15,Params!$B$16),2)</f>
        <v/>
      </c>
      <c r="Y1022" s="9">
        <f>ROUND(_xlfn.NORM.INV(M1022,Params!$B$15,Params!$B$16)+Params!$B$17+Params!$B$18*M1022,2)</f>
        <v/>
      </c>
      <c r="Z1022" s="9">
        <f>ROUND(_xlfn.NORM.INV(N1022,Params!$B$13,Params!$B$14)+Params!$B$17+Params!$B$18*N1022,1)</f>
        <v/>
      </c>
    </row>
    <row r="1023">
      <c r="A1023" s="11" t="n">
        <v>1022</v>
      </c>
      <c r="B1023" s="12">
        <f>INT((A1023-1)/122)+1</f>
        <v/>
      </c>
      <c r="C1023" s="13" t="n">
        <v>0.579331</v>
      </c>
      <c r="D1023" s="13" t="n">
        <v>0.10582</v>
      </c>
      <c r="E1023" s="13" t="n">
        <v>0.994738</v>
      </c>
      <c r="F1023" s="13" t="n">
        <v>0.590013</v>
      </c>
      <c r="G1023" s="13" t="n">
        <v>0.032262</v>
      </c>
      <c r="H1023" s="13" t="n">
        <v>0.685178</v>
      </c>
      <c r="I1023" s="13" t="n">
        <v>0.29257</v>
      </c>
      <c r="J1023" s="13" t="n">
        <v>0.677099</v>
      </c>
      <c r="K1023" s="13" t="n">
        <v>0.20265</v>
      </c>
      <c r="L1023" s="13" t="n">
        <v>0.756589</v>
      </c>
      <c r="M1023" s="13" t="n">
        <v>0.475446</v>
      </c>
      <c r="N1023" s="13" t="n">
        <v>0.491534</v>
      </c>
      <c r="O1023" s="9">
        <f>IF(C1023&lt;=1-Params!$B$4,0,MAX(0.1,ROUND(_xlfn.GAMMA.INV((C1023-(1-Params!$B$4))/Params!$B$4,Params!$B$5,Params!$B$6),1)))</f>
        <v/>
      </c>
      <c r="P1023" s="9">
        <f>IF(D1023&lt;=1-Params!$B$7,0,ROUND(_xlfn.GAMMA.INV((D1023-(1-Params!$B$7))/Params!$B$7,Params!$B$8,Params!$B$9),3))</f>
        <v/>
      </c>
      <c r="Q1023" s="9">
        <f>IF(E1023&lt;=1-Params!$B$4,0,MAX(0.1,ROUND(_xlfn.GAMMA.INV((E1023-(1-Params!$B$4))/Params!$B$4,Params!$B$5,Params!$B$6),1)))</f>
        <v/>
      </c>
      <c r="R1023" s="9">
        <f>IF(F1023&lt;=1-Params!$B$7,0,ROUND(_xlfn.GAMMA.INV((F1023-(1-Params!$B$7))/Params!$B$7,Params!$B$8,Params!$B$9),3))</f>
        <v/>
      </c>
      <c r="S1023" s="9">
        <f>IF(G1023&lt;=1-Params!$B$7,0,ROUND((Params!$B$10+Params!$B$11*G1023^Params!$B$12)*_xlfn.GAMMA.INV((G1023-(1-Params!$B$7))/Params!$B$7,Params!$B$8,Params!$B$9),3))</f>
        <v/>
      </c>
      <c r="T1023" s="9">
        <f>IF(H1023&lt;=1-Params!$B$4,0,MAX(0.1,ROUND((Params!$B$10+Params!$B$11*H1023^Params!$B$12)*_xlfn.GAMMA.INV((H1023-(1-Params!$B$4))/Params!$B$4,Params!$B$5,Params!$B$6),1)))</f>
        <v/>
      </c>
      <c r="U1023" s="9">
        <f>ROUND(_xlfn.NORM.INV(I1023,Params!$B$13,Params!$B$14),1)</f>
        <v/>
      </c>
      <c r="V1023" s="9">
        <f>ROUND(_xlfn.NORM.INV(J1023,Params!$B$15,Params!$B$16),2)</f>
        <v/>
      </c>
      <c r="W1023" s="9">
        <f>ROUND(_xlfn.NORM.INV(K1023,Params!$B$13,Params!$B$14),1)</f>
        <v/>
      </c>
      <c r="X1023" s="9">
        <f>ROUND(_xlfn.NORM.INV(L1023,Params!$B$15,Params!$B$16),2)</f>
        <v/>
      </c>
      <c r="Y1023" s="9">
        <f>ROUND(_xlfn.NORM.INV(M1023,Params!$B$15,Params!$B$16)+Params!$B$17+Params!$B$18*M1023,2)</f>
        <v/>
      </c>
      <c r="Z1023" s="9">
        <f>ROUND(_xlfn.NORM.INV(N1023,Params!$B$13,Params!$B$14)+Params!$B$17+Params!$B$18*N1023,1)</f>
        <v/>
      </c>
    </row>
    <row r="1024">
      <c r="A1024" s="11" t="n">
        <v>1023</v>
      </c>
      <c r="B1024" s="12">
        <f>INT((A1024-1)/122)+1</f>
        <v/>
      </c>
      <c r="C1024" s="13" t="n">
        <v>0.505544</v>
      </c>
      <c r="D1024" s="13" t="n">
        <v>0.295531</v>
      </c>
      <c r="E1024" s="13" t="n">
        <v>0.971935</v>
      </c>
      <c r="F1024" s="13" t="n">
        <v>0.419766</v>
      </c>
      <c r="G1024" s="13" t="n">
        <v>0.948196</v>
      </c>
      <c r="H1024" s="13" t="n">
        <v>0.926937</v>
      </c>
      <c r="I1024" s="13" t="n">
        <v>0.413019</v>
      </c>
      <c r="J1024" s="13" t="n">
        <v>0.501108</v>
      </c>
      <c r="K1024" s="13" t="n">
        <v>0.037136</v>
      </c>
      <c r="L1024" s="13" t="n">
        <v>0.535242</v>
      </c>
      <c r="M1024" s="13" t="n">
        <v>0.443621</v>
      </c>
      <c r="N1024" s="13" t="n">
        <v>0.419074</v>
      </c>
      <c r="O1024" s="9">
        <f>IF(C1024&lt;=1-Params!$B$4,0,MAX(0.1,ROUND(_xlfn.GAMMA.INV((C1024-(1-Params!$B$4))/Params!$B$4,Params!$B$5,Params!$B$6),1)))</f>
        <v/>
      </c>
      <c r="P1024" s="9">
        <f>IF(D1024&lt;=1-Params!$B$7,0,ROUND(_xlfn.GAMMA.INV((D1024-(1-Params!$B$7))/Params!$B$7,Params!$B$8,Params!$B$9),3))</f>
        <v/>
      </c>
      <c r="Q1024" s="9">
        <f>IF(E1024&lt;=1-Params!$B$4,0,MAX(0.1,ROUND(_xlfn.GAMMA.INV((E1024-(1-Params!$B$4))/Params!$B$4,Params!$B$5,Params!$B$6),1)))</f>
        <v/>
      </c>
      <c r="R1024" s="9">
        <f>IF(F1024&lt;=1-Params!$B$7,0,ROUND(_xlfn.GAMMA.INV((F1024-(1-Params!$B$7))/Params!$B$7,Params!$B$8,Params!$B$9),3))</f>
        <v/>
      </c>
      <c r="S1024" s="9">
        <f>IF(G1024&lt;=1-Params!$B$7,0,ROUND((Params!$B$10+Params!$B$11*G1024^Params!$B$12)*_xlfn.GAMMA.INV((G1024-(1-Params!$B$7))/Params!$B$7,Params!$B$8,Params!$B$9),3))</f>
        <v/>
      </c>
      <c r="T1024" s="9">
        <f>IF(H1024&lt;=1-Params!$B$4,0,MAX(0.1,ROUND((Params!$B$10+Params!$B$11*H1024^Params!$B$12)*_xlfn.GAMMA.INV((H1024-(1-Params!$B$4))/Params!$B$4,Params!$B$5,Params!$B$6),1)))</f>
        <v/>
      </c>
      <c r="U1024" s="9">
        <f>ROUND(_xlfn.NORM.INV(I1024,Params!$B$13,Params!$B$14),1)</f>
        <v/>
      </c>
      <c r="V1024" s="9">
        <f>ROUND(_xlfn.NORM.INV(J1024,Params!$B$15,Params!$B$16),2)</f>
        <v/>
      </c>
      <c r="W1024" s="9">
        <f>ROUND(_xlfn.NORM.INV(K1024,Params!$B$13,Params!$B$14),1)</f>
        <v/>
      </c>
      <c r="X1024" s="9">
        <f>ROUND(_xlfn.NORM.INV(L1024,Params!$B$15,Params!$B$16),2)</f>
        <v/>
      </c>
      <c r="Y1024" s="9">
        <f>ROUND(_xlfn.NORM.INV(M1024,Params!$B$15,Params!$B$16)+Params!$B$17+Params!$B$18*M1024,2)</f>
        <v/>
      </c>
      <c r="Z1024" s="9">
        <f>ROUND(_xlfn.NORM.INV(N1024,Params!$B$13,Params!$B$14)+Params!$B$17+Params!$B$18*N1024,1)</f>
        <v/>
      </c>
    </row>
    <row r="1025">
      <c r="A1025" s="11" t="n">
        <v>1024</v>
      </c>
      <c r="B1025" s="12">
        <f>INT((A1025-1)/122)+1</f>
        <v/>
      </c>
      <c r="C1025" s="13" t="n">
        <v>0.017252</v>
      </c>
      <c r="D1025" s="13" t="n">
        <v>0.270888</v>
      </c>
      <c r="E1025" s="13" t="n">
        <v>0.551897</v>
      </c>
      <c r="F1025" s="13" t="n">
        <v>0.03452</v>
      </c>
      <c r="G1025" s="13" t="n">
        <v>0.787431</v>
      </c>
      <c r="H1025" s="13" t="n">
        <v>0.878984</v>
      </c>
      <c r="I1025" s="13" t="n">
        <v>0.16973</v>
      </c>
      <c r="J1025" s="13" t="n">
        <v>0.201208</v>
      </c>
      <c r="K1025" s="13" t="n">
        <v>0.320342</v>
      </c>
      <c r="L1025" s="13" t="n">
        <v>0.573691</v>
      </c>
      <c r="M1025" s="13" t="n">
        <v>0.493223</v>
      </c>
      <c r="N1025" s="13" t="n">
        <v>0.203782</v>
      </c>
      <c r="O1025" s="9">
        <f>IF(C1025&lt;=1-Params!$B$4,0,MAX(0.1,ROUND(_xlfn.GAMMA.INV((C1025-(1-Params!$B$4))/Params!$B$4,Params!$B$5,Params!$B$6),1)))</f>
        <v/>
      </c>
      <c r="P1025" s="9">
        <f>IF(D1025&lt;=1-Params!$B$7,0,ROUND(_xlfn.GAMMA.INV((D1025-(1-Params!$B$7))/Params!$B$7,Params!$B$8,Params!$B$9),3))</f>
        <v/>
      </c>
      <c r="Q1025" s="9">
        <f>IF(E1025&lt;=1-Params!$B$4,0,MAX(0.1,ROUND(_xlfn.GAMMA.INV((E1025-(1-Params!$B$4))/Params!$B$4,Params!$B$5,Params!$B$6),1)))</f>
        <v/>
      </c>
      <c r="R1025" s="9">
        <f>IF(F1025&lt;=1-Params!$B$7,0,ROUND(_xlfn.GAMMA.INV((F1025-(1-Params!$B$7))/Params!$B$7,Params!$B$8,Params!$B$9),3))</f>
        <v/>
      </c>
      <c r="S1025" s="9">
        <f>IF(G1025&lt;=1-Params!$B$7,0,ROUND((Params!$B$10+Params!$B$11*G1025^Params!$B$12)*_xlfn.GAMMA.INV((G1025-(1-Params!$B$7))/Params!$B$7,Params!$B$8,Params!$B$9),3))</f>
        <v/>
      </c>
      <c r="T1025" s="9">
        <f>IF(H1025&lt;=1-Params!$B$4,0,MAX(0.1,ROUND((Params!$B$10+Params!$B$11*H1025^Params!$B$12)*_xlfn.GAMMA.INV((H1025-(1-Params!$B$4))/Params!$B$4,Params!$B$5,Params!$B$6),1)))</f>
        <v/>
      </c>
      <c r="U1025" s="9">
        <f>ROUND(_xlfn.NORM.INV(I1025,Params!$B$13,Params!$B$14),1)</f>
        <v/>
      </c>
      <c r="V1025" s="9">
        <f>ROUND(_xlfn.NORM.INV(J1025,Params!$B$15,Params!$B$16),2)</f>
        <v/>
      </c>
      <c r="W1025" s="9">
        <f>ROUND(_xlfn.NORM.INV(K1025,Params!$B$13,Params!$B$14),1)</f>
        <v/>
      </c>
      <c r="X1025" s="9">
        <f>ROUND(_xlfn.NORM.INV(L1025,Params!$B$15,Params!$B$16),2)</f>
        <v/>
      </c>
      <c r="Y1025" s="9">
        <f>ROUND(_xlfn.NORM.INV(M1025,Params!$B$15,Params!$B$16)+Params!$B$17+Params!$B$18*M1025,2)</f>
        <v/>
      </c>
      <c r="Z1025" s="9">
        <f>ROUND(_xlfn.NORM.INV(N1025,Params!$B$13,Params!$B$14)+Params!$B$17+Params!$B$18*N1025,1)</f>
        <v/>
      </c>
    </row>
    <row r="1026">
      <c r="A1026" s="11" t="n">
        <v>1025</v>
      </c>
      <c r="B1026" s="12">
        <f>INT((A1026-1)/122)+1</f>
        <v/>
      </c>
      <c r="C1026" s="13" t="n">
        <v>0.551489</v>
      </c>
      <c r="D1026" s="13" t="n">
        <v>0.80461</v>
      </c>
      <c r="E1026" s="13" t="n">
        <v>0.65182</v>
      </c>
      <c r="F1026" s="13" t="n">
        <v>0.098825</v>
      </c>
      <c r="G1026" s="13" t="n">
        <v>0.28477</v>
      </c>
      <c r="H1026" s="13" t="n">
        <v>0.257367</v>
      </c>
      <c r="I1026" s="13" t="n">
        <v>0.066511</v>
      </c>
      <c r="J1026" s="13" t="n">
        <v>0.08853999999999999</v>
      </c>
      <c r="K1026" s="13" t="n">
        <v>0.666839</v>
      </c>
      <c r="L1026" s="13" t="n">
        <v>0.669454</v>
      </c>
      <c r="M1026" s="13" t="n">
        <v>0.669196</v>
      </c>
      <c r="N1026" s="13" t="n">
        <v>0.176358</v>
      </c>
      <c r="O1026" s="9">
        <f>IF(C1026&lt;=1-Params!$B$4,0,MAX(0.1,ROUND(_xlfn.GAMMA.INV((C1026-(1-Params!$B$4))/Params!$B$4,Params!$B$5,Params!$B$6),1)))</f>
        <v/>
      </c>
      <c r="P1026" s="9">
        <f>IF(D1026&lt;=1-Params!$B$7,0,ROUND(_xlfn.GAMMA.INV((D1026-(1-Params!$B$7))/Params!$B$7,Params!$B$8,Params!$B$9),3))</f>
        <v/>
      </c>
      <c r="Q1026" s="9">
        <f>IF(E1026&lt;=1-Params!$B$4,0,MAX(0.1,ROUND(_xlfn.GAMMA.INV((E1026-(1-Params!$B$4))/Params!$B$4,Params!$B$5,Params!$B$6),1)))</f>
        <v/>
      </c>
      <c r="R1026" s="9">
        <f>IF(F1026&lt;=1-Params!$B$7,0,ROUND(_xlfn.GAMMA.INV((F1026-(1-Params!$B$7))/Params!$B$7,Params!$B$8,Params!$B$9),3))</f>
        <v/>
      </c>
      <c r="S1026" s="9">
        <f>IF(G1026&lt;=1-Params!$B$7,0,ROUND((Params!$B$10+Params!$B$11*G1026^Params!$B$12)*_xlfn.GAMMA.INV((G1026-(1-Params!$B$7))/Params!$B$7,Params!$B$8,Params!$B$9),3))</f>
        <v/>
      </c>
      <c r="T1026" s="9">
        <f>IF(H1026&lt;=1-Params!$B$4,0,MAX(0.1,ROUND((Params!$B$10+Params!$B$11*H1026^Params!$B$12)*_xlfn.GAMMA.INV((H1026-(1-Params!$B$4))/Params!$B$4,Params!$B$5,Params!$B$6),1)))</f>
        <v/>
      </c>
      <c r="U1026" s="9">
        <f>ROUND(_xlfn.NORM.INV(I1026,Params!$B$13,Params!$B$14),1)</f>
        <v/>
      </c>
      <c r="V1026" s="9">
        <f>ROUND(_xlfn.NORM.INV(J1026,Params!$B$15,Params!$B$16),2)</f>
        <v/>
      </c>
      <c r="W1026" s="9">
        <f>ROUND(_xlfn.NORM.INV(K1026,Params!$B$13,Params!$B$14),1)</f>
        <v/>
      </c>
      <c r="X1026" s="9">
        <f>ROUND(_xlfn.NORM.INV(L1026,Params!$B$15,Params!$B$16),2)</f>
        <v/>
      </c>
      <c r="Y1026" s="9">
        <f>ROUND(_xlfn.NORM.INV(M1026,Params!$B$15,Params!$B$16)+Params!$B$17+Params!$B$18*M1026,2)</f>
        <v/>
      </c>
      <c r="Z1026" s="9">
        <f>ROUND(_xlfn.NORM.INV(N1026,Params!$B$13,Params!$B$14)+Params!$B$17+Params!$B$18*N1026,1)</f>
        <v/>
      </c>
    </row>
    <row r="1027">
      <c r="A1027" s="11" t="n">
        <v>1026</v>
      </c>
      <c r="B1027" s="12">
        <f>INT((A1027-1)/122)+1</f>
        <v/>
      </c>
      <c r="C1027" s="13" t="n">
        <v>0.348398</v>
      </c>
      <c r="D1027" s="13" t="n">
        <v>0.973379</v>
      </c>
      <c r="E1027" s="13" t="n">
        <v>0.873229</v>
      </c>
      <c r="F1027" s="13" t="n">
        <v>0.125913</v>
      </c>
      <c r="G1027" s="13" t="n">
        <v>0.4995</v>
      </c>
      <c r="H1027" s="13" t="n">
        <v>0.487558</v>
      </c>
      <c r="I1027" s="13" t="n">
        <v>0.109066</v>
      </c>
      <c r="J1027" s="13" t="n">
        <v>0.071274</v>
      </c>
      <c r="K1027" s="13" t="n">
        <v>0.7159180000000001</v>
      </c>
      <c r="L1027" s="13" t="n">
        <v>0.961385</v>
      </c>
      <c r="M1027" s="13" t="n">
        <v>0.539399</v>
      </c>
      <c r="N1027" s="13" t="n">
        <v>0.037358</v>
      </c>
      <c r="O1027" s="9">
        <f>IF(C1027&lt;=1-Params!$B$4,0,MAX(0.1,ROUND(_xlfn.GAMMA.INV((C1027-(1-Params!$B$4))/Params!$B$4,Params!$B$5,Params!$B$6),1)))</f>
        <v/>
      </c>
      <c r="P1027" s="9">
        <f>IF(D1027&lt;=1-Params!$B$7,0,ROUND(_xlfn.GAMMA.INV((D1027-(1-Params!$B$7))/Params!$B$7,Params!$B$8,Params!$B$9),3))</f>
        <v/>
      </c>
      <c r="Q1027" s="9">
        <f>IF(E1027&lt;=1-Params!$B$4,0,MAX(0.1,ROUND(_xlfn.GAMMA.INV((E1027-(1-Params!$B$4))/Params!$B$4,Params!$B$5,Params!$B$6),1)))</f>
        <v/>
      </c>
      <c r="R1027" s="9">
        <f>IF(F1027&lt;=1-Params!$B$7,0,ROUND(_xlfn.GAMMA.INV((F1027-(1-Params!$B$7))/Params!$B$7,Params!$B$8,Params!$B$9),3))</f>
        <v/>
      </c>
      <c r="S1027" s="9">
        <f>IF(G1027&lt;=1-Params!$B$7,0,ROUND((Params!$B$10+Params!$B$11*G1027^Params!$B$12)*_xlfn.GAMMA.INV((G1027-(1-Params!$B$7))/Params!$B$7,Params!$B$8,Params!$B$9),3))</f>
        <v/>
      </c>
      <c r="T1027" s="9">
        <f>IF(H1027&lt;=1-Params!$B$4,0,MAX(0.1,ROUND((Params!$B$10+Params!$B$11*H1027^Params!$B$12)*_xlfn.GAMMA.INV((H1027-(1-Params!$B$4))/Params!$B$4,Params!$B$5,Params!$B$6),1)))</f>
        <v/>
      </c>
      <c r="U1027" s="9">
        <f>ROUND(_xlfn.NORM.INV(I1027,Params!$B$13,Params!$B$14),1)</f>
        <v/>
      </c>
      <c r="V1027" s="9">
        <f>ROUND(_xlfn.NORM.INV(J1027,Params!$B$15,Params!$B$16),2)</f>
        <v/>
      </c>
      <c r="W1027" s="9">
        <f>ROUND(_xlfn.NORM.INV(K1027,Params!$B$13,Params!$B$14),1)</f>
        <v/>
      </c>
      <c r="X1027" s="9">
        <f>ROUND(_xlfn.NORM.INV(L1027,Params!$B$15,Params!$B$16),2)</f>
        <v/>
      </c>
      <c r="Y1027" s="9">
        <f>ROUND(_xlfn.NORM.INV(M1027,Params!$B$15,Params!$B$16)+Params!$B$17+Params!$B$18*M1027,2)</f>
        <v/>
      </c>
      <c r="Z1027" s="9">
        <f>ROUND(_xlfn.NORM.INV(N1027,Params!$B$13,Params!$B$14)+Params!$B$17+Params!$B$18*N1027,1)</f>
        <v/>
      </c>
    </row>
    <row r="1028">
      <c r="A1028" s="11" t="n">
        <v>1027</v>
      </c>
      <c r="B1028" s="12">
        <f>INT((A1028-1)/122)+1</f>
        <v/>
      </c>
      <c r="C1028" s="13" t="n">
        <v>0.500949</v>
      </c>
      <c r="D1028" s="13" t="n">
        <v>0.691047</v>
      </c>
      <c r="E1028" s="13" t="n">
        <v>0.707642</v>
      </c>
      <c r="F1028" s="13" t="n">
        <v>0.231808</v>
      </c>
      <c r="G1028" s="13" t="n">
        <v>0.76691</v>
      </c>
      <c r="H1028" s="13" t="n">
        <v>0.015265</v>
      </c>
      <c r="I1028" s="13" t="n">
        <v>0.413425</v>
      </c>
      <c r="J1028" s="13" t="n">
        <v>0.08719300000000001</v>
      </c>
      <c r="K1028" s="13" t="n">
        <v>0.984787</v>
      </c>
      <c r="L1028" s="13" t="n">
        <v>0.864965</v>
      </c>
      <c r="M1028" s="13" t="n">
        <v>0.386625</v>
      </c>
      <c r="N1028" s="13" t="n">
        <v>0.62737</v>
      </c>
      <c r="O1028" s="9">
        <f>IF(C1028&lt;=1-Params!$B$4,0,MAX(0.1,ROUND(_xlfn.GAMMA.INV((C1028-(1-Params!$B$4))/Params!$B$4,Params!$B$5,Params!$B$6),1)))</f>
        <v/>
      </c>
      <c r="P1028" s="9">
        <f>IF(D1028&lt;=1-Params!$B$7,0,ROUND(_xlfn.GAMMA.INV((D1028-(1-Params!$B$7))/Params!$B$7,Params!$B$8,Params!$B$9),3))</f>
        <v/>
      </c>
      <c r="Q1028" s="9">
        <f>IF(E1028&lt;=1-Params!$B$4,0,MAX(0.1,ROUND(_xlfn.GAMMA.INV((E1028-(1-Params!$B$4))/Params!$B$4,Params!$B$5,Params!$B$6),1)))</f>
        <v/>
      </c>
      <c r="R1028" s="9">
        <f>IF(F1028&lt;=1-Params!$B$7,0,ROUND(_xlfn.GAMMA.INV((F1028-(1-Params!$B$7))/Params!$B$7,Params!$B$8,Params!$B$9),3))</f>
        <v/>
      </c>
      <c r="S1028" s="9">
        <f>IF(G1028&lt;=1-Params!$B$7,0,ROUND((Params!$B$10+Params!$B$11*G1028^Params!$B$12)*_xlfn.GAMMA.INV((G1028-(1-Params!$B$7))/Params!$B$7,Params!$B$8,Params!$B$9),3))</f>
        <v/>
      </c>
      <c r="T1028" s="9">
        <f>IF(H1028&lt;=1-Params!$B$4,0,MAX(0.1,ROUND((Params!$B$10+Params!$B$11*H1028^Params!$B$12)*_xlfn.GAMMA.INV((H1028-(1-Params!$B$4))/Params!$B$4,Params!$B$5,Params!$B$6),1)))</f>
        <v/>
      </c>
      <c r="U1028" s="9">
        <f>ROUND(_xlfn.NORM.INV(I1028,Params!$B$13,Params!$B$14),1)</f>
        <v/>
      </c>
      <c r="V1028" s="9">
        <f>ROUND(_xlfn.NORM.INV(J1028,Params!$B$15,Params!$B$16),2)</f>
        <v/>
      </c>
      <c r="W1028" s="9">
        <f>ROUND(_xlfn.NORM.INV(K1028,Params!$B$13,Params!$B$14),1)</f>
        <v/>
      </c>
      <c r="X1028" s="9">
        <f>ROUND(_xlfn.NORM.INV(L1028,Params!$B$15,Params!$B$16),2)</f>
        <v/>
      </c>
      <c r="Y1028" s="9">
        <f>ROUND(_xlfn.NORM.INV(M1028,Params!$B$15,Params!$B$16)+Params!$B$17+Params!$B$18*M1028,2)</f>
        <v/>
      </c>
      <c r="Z1028" s="9">
        <f>ROUND(_xlfn.NORM.INV(N1028,Params!$B$13,Params!$B$14)+Params!$B$17+Params!$B$18*N1028,1)</f>
        <v/>
      </c>
    </row>
    <row r="1029">
      <c r="A1029" s="11" t="n">
        <v>1028</v>
      </c>
      <c r="B1029" s="12">
        <f>INT((A1029-1)/122)+1</f>
        <v/>
      </c>
      <c r="C1029" s="13" t="n">
        <v>0.208397</v>
      </c>
      <c r="D1029" s="13" t="n">
        <v>0.723652</v>
      </c>
      <c r="E1029" s="13" t="n">
        <v>0.439011</v>
      </c>
      <c r="F1029" s="13" t="n">
        <v>0.296117</v>
      </c>
      <c r="G1029" s="13" t="n">
        <v>0.483244</v>
      </c>
      <c r="H1029" s="13" t="n">
        <v>0.038176</v>
      </c>
      <c r="I1029" s="13" t="n">
        <v>0.6782820000000001</v>
      </c>
      <c r="J1029" s="13" t="n">
        <v>0.354533</v>
      </c>
      <c r="K1029" s="13" t="n">
        <v>0.932291</v>
      </c>
      <c r="L1029" s="13" t="n">
        <v>0.954532</v>
      </c>
      <c r="M1029" s="13" t="n">
        <v>0.599623</v>
      </c>
      <c r="N1029" s="13" t="n">
        <v>0.726404</v>
      </c>
      <c r="O1029" s="9">
        <f>IF(C1029&lt;=1-Params!$B$4,0,MAX(0.1,ROUND(_xlfn.GAMMA.INV((C1029-(1-Params!$B$4))/Params!$B$4,Params!$B$5,Params!$B$6),1)))</f>
        <v/>
      </c>
      <c r="P1029" s="9">
        <f>IF(D1029&lt;=1-Params!$B$7,0,ROUND(_xlfn.GAMMA.INV((D1029-(1-Params!$B$7))/Params!$B$7,Params!$B$8,Params!$B$9),3))</f>
        <v/>
      </c>
      <c r="Q1029" s="9">
        <f>IF(E1029&lt;=1-Params!$B$4,0,MAX(0.1,ROUND(_xlfn.GAMMA.INV((E1029-(1-Params!$B$4))/Params!$B$4,Params!$B$5,Params!$B$6),1)))</f>
        <v/>
      </c>
      <c r="R1029" s="9">
        <f>IF(F1029&lt;=1-Params!$B$7,0,ROUND(_xlfn.GAMMA.INV((F1029-(1-Params!$B$7))/Params!$B$7,Params!$B$8,Params!$B$9),3))</f>
        <v/>
      </c>
      <c r="S1029" s="9">
        <f>IF(G1029&lt;=1-Params!$B$7,0,ROUND((Params!$B$10+Params!$B$11*G1029^Params!$B$12)*_xlfn.GAMMA.INV((G1029-(1-Params!$B$7))/Params!$B$7,Params!$B$8,Params!$B$9),3))</f>
        <v/>
      </c>
      <c r="T1029" s="9">
        <f>IF(H1029&lt;=1-Params!$B$4,0,MAX(0.1,ROUND((Params!$B$10+Params!$B$11*H1029^Params!$B$12)*_xlfn.GAMMA.INV((H1029-(1-Params!$B$4))/Params!$B$4,Params!$B$5,Params!$B$6),1)))</f>
        <v/>
      </c>
      <c r="U1029" s="9">
        <f>ROUND(_xlfn.NORM.INV(I1029,Params!$B$13,Params!$B$14),1)</f>
        <v/>
      </c>
      <c r="V1029" s="9">
        <f>ROUND(_xlfn.NORM.INV(J1029,Params!$B$15,Params!$B$16),2)</f>
        <v/>
      </c>
      <c r="W1029" s="9">
        <f>ROUND(_xlfn.NORM.INV(K1029,Params!$B$13,Params!$B$14),1)</f>
        <v/>
      </c>
      <c r="X1029" s="9">
        <f>ROUND(_xlfn.NORM.INV(L1029,Params!$B$15,Params!$B$16),2)</f>
        <v/>
      </c>
      <c r="Y1029" s="9">
        <f>ROUND(_xlfn.NORM.INV(M1029,Params!$B$15,Params!$B$16)+Params!$B$17+Params!$B$18*M1029,2)</f>
        <v/>
      </c>
      <c r="Z1029" s="9">
        <f>ROUND(_xlfn.NORM.INV(N1029,Params!$B$13,Params!$B$14)+Params!$B$17+Params!$B$18*N1029,1)</f>
        <v/>
      </c>
    </row>
    <row r="1030">
      <c r="A1030" s="11" t="n">
        <v>1029</v>
      </c>
      <c r="B1030" s="12">
        <f>INT((A1030-1)/122)+1</f>
        <v/>
      </c>
      <c r="C1030" s="13" t="n">
        <v>0.103717</v>
      </c>
      <c r="D1030" s="13" t="n">
        <v>0.394203</v>
      </c>
      <c r="E1030" s="13" t="n">
        <v>0.763619</v>
      </c>
      <c r="F1030" s="13" t="n">
        <v>0.403249</v>
      </c>
      <c r="G1030" s="13" t="n">
        <v>0.340603</v>
      </c>
      <c r="H1030" s="13" t="n">
        <v>0.067704</v>
      </c>
      <c r="I1030" s="13" t="n">
        <v>0.835851</v>
      </c>
      <c r="J1030" s="13" t="n">
        <v>0.536653</v>
      </c>
      <c r="K1030" s="13" t="n">
        <v>0.750345</v>
      </c>
      <c r="L1030" s="13" t="n">
        <v>0.752324</v>
      </c>
      <c r="M1030" s="13" t="n">
        <v>0.8414469999999999</v>
      </c>
      <c r="N1030" s="13" t="n">
        <v>0.134612</v>
      </c>
      <c r="O1030" s="9">
        <f>IF(C1030&lt;=1-Params!$B$4,0,MAX(0.1,ROUND(_xlfn.GAMMA.INV((C1030-(1-Params!$B$4))/Params!$B$4,Params!$B$5,Params!$B$6),1)))</f>
        <v/>
      </c>
      <c r="P1030" s="9">
        <f>IF(D1030&lt;=1-Params!$B$7,0,ROUND(_xlfn.GAMMA.INV((D1030-(1-Params!$B$7))/Params!$B$7,Params!$B$8,Params!$B$9),3))</f>
        <v/>
      </c>
      <c r="Q1030" s="9">
        <f>IF(E1030&lt;=1-Params!$B$4,0,MAX(0.1,ROUND(_xlfn.GAMMA.INV((E1030-(1-Params!$B$4))/Params!$B$4,Params!$B$5,Params!$B$6),1)))</f>
        <v/>
      </c>
      <c r="R1030" s="9">
        <f>IF(F1030&lt;=1-Params!$B$7,0,ROUND(_xlfn.GAMMA.INV((F1030-(1-Params!$B$7))/Params!$B$7,Params!$B$8,Params!$B$9),3))</f>
        <v/>
      </c>
      <c r="S1030" s="9">
        <f>IF(G1030&lt;=1-Params!$B$7,0,ROUND((Params!$B$10+Params!$B$11*G1030^Params!$B$12)*_xlfn.GAMMA.INV((G1030-(1-Params!$B$7))/Params!$B$7,Params!$B$8,Params!$B$9),3))</f>
        <v/>
      </c>
      <c r="T1030" s="9">
        <f>IF(H1030&lt;=1-Params!$B$4,0,MAX(0.1,ROUND((Params!$B$10+Params!$B$11*H1030^Params!$B$12)*_xlfn.GAMMA.INV((H1030-(1-Params!$B$4))/Params!$B$4,Params!$B$5,Params!$B$6),1)))</f>
        <v/>
      </c>
      <c r="U1030" s="9">
        <f>ROUND(_xlfn.NORM.INV(I1030,Params!$B$13,Params!$B$14),1)</f>
        <v/>
      </c>
      <c r="V1030" s="9">
        <f>ROUND(_xlfn.NORM.INV(J1030,Params!$B$15,Params!$B$16),2)</f>
        <v/>
      </c>
      <c r="W1030" s="9">
        <f>ROUND(_xlfn.NORM.INV(K1030,Params!$B$13,Params!$B$14),1)</f>
        <v/>
      </c>
      <c r="X1030" s="9">
        <f>ROUND(_xlfn.NORM.INV(L1030,Params!$B$15,Params!$B$16),2)</f>
        <v/>
      </c>
      <c r="Y1030" s="9">
        <f>ROUND(_xlfn.NORM.INV(M1030,Params!$B$15,Params!$B$16)+Params!$B$17+Params!$B$18*M1030,2)</f>
        <v/>
      </c>
      <c r="Z1030" s="9">
        <f>ROUND(_xlfn.NORM.INV(N1030,Params!$B$13,Params!$B$14)+Params!$B$17+Params!$B$18*N1030,1)</f>
        <v/>
      </c>
    </row>
    <row r="1031">
      <c r="A1031" s="11" t="n">
        <v>1030</v>
      </c>
      <c r="B1031" s="12">
        <f>INT((A1031-1)/122)+1</f>
        <v/>
      </c>
      <c r="C1031" s="13" t="n">
        <v>0.176629</v>
      </c>
      <c r="D1031" s="13" t="n">
        <v>0.66994</v>
      </c>
      <c r="E1031" s="13" t="n">
        <v>0.749348</v>
      </c>
      <c r="F1031" s="13" t="n">
        <v>0.187584</v>
      </c>
      <c r="G1031" s="13" t="n">
        <v>0.378631</v>
      </c>
      <c r="H1031" s="13" t="n">
        <v>0.349841</v>
      </c>
      <c r="I1031" s="13" t="n">
        <v>0.7151</v>
      </c>
      <c r="J1031" s="13" t="n">
        <v>0.666612</v>
      </c>
      <c r="K1031" s="13" t="n">
        <v>0.365829</v>
      </c>
      <c r="L1031" s="13" t="n">
        <v>0.389166</v>
      </c>
      <c r="M1031" s="13" t="n">
        <v>0.946063</v>
      </c>
      <c r="N1031" s="13" t="n">
        <v>0.296091</v>
      </c>
      <c r="O1031" s="9">
        <f>IF(C1031&lt;=1-Params!$B$4,0,MAX(0.1,ROUND(_xlfn.GAMMA.INV((C1031-(1-Params!$B$4))/Params!$B$4,Params!$B$5,Params!$B$6),1)))</f>
        <v/>
      </c>
      <c r="P1031" s="9">
        <f>IF(D1031&lt;=1-Params!$B$7,0,ROUND(_xlfn.GAMMA.INV((D1031-(1-Params!$B$7))/Params!$B$7,Params!$B$8,Params!$B$9),3))</f>
        <v/>
      </c>
      <c r="Q1031" s="9">
        <f>IF(E1031&lt;=1-Params!$B$4,0,MAX(0.1,ROUND(_xlfn.GAMMA.INV((E1031-(1-Params!$B$4))/Params!$B$4,Params!$B$5,Params!$B$6),1)))</f>
        <v/>
      </c>
      <c r="R1031" s="9">
        <f>IF(F1031&lt;=1-Params!$B$7,0,ROUND(_xlfn.GAMMA.INV((F1031-(1-Params!$B$7))/Params!$B$7,Params!$B$8,Params!$B$9),3))</f>
        <v/>
      </c>
      <c r="S1031" s="9">
        <f>IF(G1031&lt;=1-Params!$B$7,0,ROUND((Params!$B$10+Params!$B$11*G1031^Params!$B$12)*_xlfn.GAMMA.INV((G1031-(1-Params!$B$7))/Params!$B$7,Params!$B$8,Params!$B$9),3))</f>
        <v/>
      </c>
      <c r="T1031" s="9">
        <f>IF(H1031&lt;=1-Params!$B$4,0,MAX(0.1,ROUND((Params!$B$10+Params!$B$11*H1031^Params!$B$12)*_xlfn.GAMMA.INV((H1031-(1-Params!$B$4))/Params!$B$4,Params!$B$5,Params!$B$6),1)))</f>
        <v/>
      </c>
      <c r="U1031" s="9">
        <f>ROUND(_xlfn.NORM.INV(I1031,Params!$B$13,Params!$B$14),1)</f>
        <v/>
      </c>
      <c r="V1031" s="9">
        <f>ROUND(_xlfn.NORM.INV(J1031,Params!$B$15,Params!$B$16),2)</f>
        <v/>
      </c>
      <c r="W1031" s="9">
        <f>ROUND(_xlfn.NORM.INV(K1031,Params!$B$13,Params!$B$14),1)</f>
        <v/>
      </c>
      <c r="X1031" s="9">
        <f>ROUND(_xlfn.NORM.INV(L1031,Params!$B$15,Params!$B$16),2)</f>
        <v/>
      </c>
      <c r="Y1031" s="9">
        <f>ROUND(_xlfn.NORM.INV(M1031,Params!$B$15,Params!$B$16)+Params!$B$17+Params!$B$18*M1031,2)</f>
        <v/>
      </c>
      <c r="Z1031" s="9">
        <f>ROUND(_xlfn.NORM.INV(N1031,Params!$B$13,Params!$B$14)+Params!$B$17+Params!$B$18*N1031,1)</f>
        <v/>
      </c>
    </row>
    <row r="1032">
      <c r="A1032" s="11" t="n">
        <v>1031</v>
      </c>
      <c r="B1032" s="12">
        <f>INT((A1032-1)/122)+1</f>
        <v/>
      </c>
      <c r="C1032" s="13" t="n">
        <v>0.300507</v>
      </c>
      <c r="D1032" s="13" t="n">
        <v>0.616107</v>
      </c>
      <c r="E1032" s="13" t="n">
        <v>0.280269</v>
      </c>
      <c r="F1032" s="13" t="n">
        <v>0.649815</v>
      </c>
      <c r="G1032" s="13" t="n">
        <v>0.014834</v>
      </c>
      <c r="H1032" s="13" t="n">
        <v>0.140686</v>
      </c>
      <c r="I1032" s="13" t="n">
        <v>0.955497</v>
      </c>
      <c r="J1032" s="13" t="n">
        <v>0.621682</v>
      </c>
      <c r="K1032" s="13" t="n">
        <v>0.715189</v>
      </c>
      <c r="L1032" s="13" t="n">
        <v>0.204162</v>
      </c>
      <c r="M1032" s="13" t="n">
        <v>0.832555</v>
      </c>
      <c r="N1032" s="13" t="n">
        <v>0.491628</v>
      </c>
      <c r="O1032" s="9">
        <f>IF(C1032&lt;=1-Params!$B$4,0,MAX(0.1,ROUND(_xlfn.GAMMA.INV((C1032-(1-Params!$B$4))/Params!$B$4,Params!$B$5,Params!$B$6),1)))</f>
        <v/>
      </c>
      <c r="P1032" s="9">
        <f>IF(D1032&lt;=1-Params!$B$7,0,ROUND(_xlfn.GAMMA.INV((D1032-(1-Params!$B$7))/Params!$B$7,Params!$B$8,Params!$B$9),3))</f>
        <v/>
      </c>
      <c r="Q1032" s="9">
        <f>IF(E1032&lt;=1-Params!$B$4,0,MAX(0.1,ROUND(_xlfn.GAMMA.INV((E1032-(1-Params!$B$4))/Params!$B$4,Params!$B$5,Params!$B$6),1)))</f>
        <v/>
      </c>
      <c r="R1032" s="9">
        <f>IF(F1032&lt;=1-Params!$B$7,0,ROUND(_xlfn.GAMMA.INV((F1032-(1-Params!$B$7))/Params!$B$7,Params!$B$8,Params!$B$9),3))</f>
        <v/>
      </c>
      <c r="S1032" s="9">
        <f>IF(G1032&lt;=1-Params!$B$7,0,ROUND((Params!$B$10+Params!$B$11*G1032^Params!$B$12)*_xlfn.GAMMA.INV((G1032-(1-Params!$B$7))/Params!$B$7,Params!$B$8,Params!$B$9),3))</f>
        <v/>
      </c>
      <c r="T1032" s="9">
        <f>IF(H1032&lt;=1-Params!$B$4,0,MAX(0.1,ROUND((Params!$B$10+Params!$B$11*H1032^Params!$B$12)*_xlfn.GAMMA.INV((H1032-(1-Params!$B$4))/Params!$B$4,Params!$B$5,Params!$B$6),1)))</f>
        <v/>
      </c>
      <c r="U1032" s="9">
        <f>ROUND(_xlfn.NORM.INV(I1032,Params!$B$13,Params!$B$14),1)</f>
        <v/>
      </c>
      <c r="V1032" s="9">
        <f>ROUND(_xlfn.NORM.INV(J1032,Params!$B$15,Params!$B$16),2)</f>
        <v/>
      </c>
      <c r="W1032" s="9">
        <f>ROUND(_xlfn.NORM.INV(K1032,Params!$B$13,Params!$B$14),1)</f>
        <v/>
      </c>
      <c r="X1032" s="9">
        <f>ROUND(_xlfn.NORM.INV(L1032,Params!$B$15,Params!$B$16),2)</f>
        <v/>
      </c>
      <c r="Y1032" s="9">
        <f>ROUND(_xlfn.NORM.INV(M1032,Params!$B$15,Params!$B$16)+Params!$B$17+Params!$B$18*M1032,2)</f>
        <v/>
      </c>
      <c r="Z1032" s="9">
        <f>ROUND(_xlfn.NORM.INV(N1032,Params!$B$13,Params!$B$14)+Params!$B$17+Params!$B$18*N1032,1)</f>
        <v/>
      </c>
    </row>
    <row r="1033">
      <c r="A1033" s="11" t="n">
        <v>1032</v>
      </c>
      <c r="B1033" s="12">
        <f>INT((A1033-1)/122)+1</f>
        <v/>
      </c>
      <c r="C1033" s="13" t="n">
        <v>0.837541</v>
      </c>
      <c r="D1033" s="13" t="n">
        <v>0.993409</v>
      </c>
      <c r="E1033" s="13" t="n">
        <v>0.052103</v>
      </c>
      <c r="F1033" s="13" t="n">
        <v>0.836827</v>
      </c>
      <c r="G1033" s="13" t="n">
        <v>0.954206</v>
      </c>
      <c r="H1033" s="13" t="n">
        <v>0.484245</v>
      </c>
      <c r="I1033" s="13" t="n">
        <v>0.66226</v>
      </c>
      <c r="J1033" s="13" t="n">
        <v>0.36981</v>
      </c>
      <c r="K1033" s="13" t="n">
        <v>0.424978</v>
      </c>
      <c r="L1033" s="13" t="n">
        <v>0.240332</v>
      </c>
      <c r="M1033" s="13" t="n">
        <v>0.392103</v>
      </c>
      <c r="N1033" s="13" t="n">
        <v>0.131081</v>
      </c>
      <c r="O1033" s="9">
        <f>IF(C1033&lt;=1-Params!$B$4,0,MAX(0.1,ROUND(_xlfn.GAMMA.INV((C1033-(1-Params!$B$4))/Params!$B$4,Params!$B$5,Params!$B$6),1)))</f>
        <v/>
      </c>
      <c r="P1033" s="9">
        <f>IF(D1033&lt;=1-Params!$B$7,0,ROUND(_xlfn.GAMMA.INV((D1033-(1-Params!$B$7))/Params!$B$7,Params!$B$8,Params!$B$9),3))</f>
        <v/>
      </c>
      <c r="Q1033" s="9">
        <f>IF(E1033&lt;=1-Params!$B$4,0,MAX(0.1,ROUND(_xlfn.GAMMA.INV((E1033-(1-Params!$B$4))/Params!$B$4,Params!$B$5,Params!$B$6),1)))</f>
        <v/>
      </c>
      <c r="R1033" s="9">
        <f>IF(F1033&lt;=1-Params!$B$7,0,ROUND(_xlfn.GAMMA.INV((F1033-(1-Params!$B$7))/Params!$B$7,Params!$B$8,Params!$B$9),3))</f>
        <v/>
      </c>
      <c r="S1033" s="9">
        <f>IF(G1033&lt;=1-Params!$B$7,0,ROUND((Params!$B$10+Params!$B$11*G1033^Params!$B$12)*_xlfn.GAMMA.INV((G1033-(1-Params!$B$7))/Params!$B$7,Params!$B$8,Params!$B$9),3))</f>
        <v/>
      </c>
      <c r="T1033" s="9">
        <f>IF(H1033&lt;=1-Params!$B$4,0,MAX(0.1,ROUND((Params!$B$10+Params!$B$11*H1033^Params!$B$12)*_xlfn.GAMMA.INV((H1033-(1-Params!$B$4))/Params!$B$4,Params!$B$5,Params!$B$6),1)))</f>
        <v/>
      </c>
      <c r="U1033" s="9">
        <f>ROUND(_xlfn.NORM.INV(I1033,Params!$B$13,Params!$B$14),1)</f>
        <v/>
      </c>
      <c r="V1033" s="9">
        <f>ROUND(_xlfn.NORM.INV(J1033,Params!$B$15,Params!$B$16),2)</f>
        <v/>
      </c>
      <c r="W1033" s="9">
        <f>ROUND(_xlfn.NORM.INV(K1033,Params!$B$13,Params!$B$14),1)</f>
        <v/>
      </c>
      <c r="X1033" s="9">
        <f>ROUND(_xlfn.NORM.INV(L1033,Params!$B$15,Params!$B$16),2)</f>
        <v/>
      </c>
      <c r="Y1033" s="9">
        <f>ROUND(_xlfn.NORM.INV(M1033,Params!$B$15,Params!$B$16)+Params!$B$17+Params!$B$18*M1033,2)</f>
        <v/>
      </c>
      <c r="Z1033" s="9">
        <f>ROUND(_xlfn.NORM.INV(N1033,Params!$B$13,Params!$B$14)+Params!$B$17+Params!$B$18*N1033,1)</f>
        <v/>
      </c>
    </row>
    <row r="1034">
      <c r="A1034" s="11" t="n">
        <v>1033</v>
      </c>
      <c r="B1034" s="12">
        <f>INT((A1034-1)/122)+1</f>
        <v/>
      </c>
      <c r="C1034" s="13" t="n">
        <v>0.820245</v>
      </c>
      <c r="D1034" s="13" t="n">
        <v>0.818956</v>
      </c>
      <c r="E1034" s="13" t="n">
        <v>0.329184</v>
      </c>
      <c r="F1034" s="13" t="n">
        <v>0.90922</v>
      </c>
      <c r="G1034" s="13" t="n">
        <v>0.887568</v>
      </c>
      <c r="H1034" s="13" t="n">
        <v>0.692603</v>
      </c>
      <c r="I1034" s="13" t="n">
        <v>0.765617</v>
      </c>
      <c r="J1034" s="13" t="n">
        <v>0.78133</v>
      </c>
      <c r="K1034" s="13" t="n">
        <v>0.338036</v>
      </c>
      <c r="L1034" s="13" t="n">
        <v>0.504489</v>
      </c>
      <c r="M1034" s="13" t="n">
        <v>0.70259</v>
      </c>
      <c r="N1034" s="13" t="n">
        <v>0.191612</v>
      </c>
      <c r="O1034" s="9">
        <f>IF(C1034&lt;=1-Params!$B$4,0,MAX(0.1,ROUND(_xlfn.GAMMA.INV((C1034-(1-Params!$B$4))/Params!$B$4,Params!$B$5,Params!$B$6),1)))</f>
        <v/>
      </c>
      <c r="P1034" s="9">
        <f>IF(D1034&lt;=1-Params!$B$7,0,ROUND(_xlfn.GAMMA.INV((D1034-(1-Params!$B$7))/Params!$B$7,Params!$B$8,Params!$B$9),3))</f>
        <v/>
      </c>
      <c r="Q1034" s="9">
        <f>IF(E1034&lt;=1-Params!$B$4,0,MAX(0.1,ROUND(_xlfn.GAMMA.INV((E1034-(1-Params!$B$4))/Params!$B$4,Params!$B$5,Params!$B$6),1)))</f>
        <v/>
      </c>
      <c r="R1034" s="9">
        <f>IF(F1034&lt;=1-Params!$B$7,0,ROUND(_xlfn.GAMMA.INV((F1034-(1-Params!$B$7))/Params!$B$7,Params!$B$8,Params!$B$9),3))</f>
        <v/>
      </c>
      <c r="S1034" s="9">
        <f>IF(G1034&lt;=1-Params!$B$7,0,ROUND((Params!$B$10+Params!$B$11*G1034^Params!$B$12)*_xlfn.GAMMA.INV((G1034-(1-Params!$B$7))/Params!$B$7,Params!$B$8,Params!$B$9),3))</f>
        <v/>
      </c>
      <c r="T1034" s="9">
        <f>IF(H1034&lt;=1-Params!$B$4,0,MAX(0.1,ROUND((Params!$B$10+Params!$B$11*H1034^Params!$B$12)*_xlfn.GAMMA.INV((H1034-(1-Params!$B$4))/Params!$B$4,Params!$B$5,Params!$B$6),1)))</f>
        <v/>
      </c>
      <c r="U1034" s="9">
        <f>ROUND(_xlfn.NORM.INV(I1034,Params!$B$13,Params!$B$14),1)</f>
        <v/>
      </c>
      <c r="V1034" s="9">
        <f>ROUND(_xlfn.NORM.INV(J1034,Params!$B$15,Params!$B$16),2)</f>
        <v/>
      </c>
      <c r="W1034" s="9">
        <f>ROUND(_xlfn.NORM.INV(K1034,Params!$B$13,Params!$B$14),1)</f>
        <v/>
      </c>
      <c r="X1034" s="9">
        <f>ROUND(_xlfn.NORM.INV(L1034,Params!$B$15,Params!$B$16),2)</f>
        <v/>
      </c>
      <c r="Y1034" s="9">
        <f>ROUND(_xlfn.NORM.INV(M1034,Params!$B$15,Params!$B$16)+Params!$B$17+Params!$B$18*M1034,2)</f>
        <v/>
      </c>
      <c r="Z1034" s="9">
        <f>ROUND(_xlfn.NORM.INV(N1034,Params!$B$13,Params!$B$14)+Params!$B$17+Params!$B$18*N1034,1)</f>
        <v/>
      </c>
    </row>
    <row r="1035">
      <c r="A1035" s="11" t="n">
        <v>1034</v>
      </c>
      <c r="B1035" s="12">
        <f>INT((A1035-1)/122)+1</f>
        <v/>
      </c>
      <c r="C1035" s="13" t="n">
        <v>0.513919</v>
      </c>
      <c r="D1035" s="13" t="n">
        <v>0.822493</v>
      </c>
      <c r="E1035" s="13" t="n">
        <v>0.72384</v>
      </c>
      <c r="F1035" s="13" t="n">
        <v>0.096056</v>
      </c>
      <c r="G1035" s="13" t="n">
        <v>0.910336</v>
      </c>
      <c r="H1035" s="13" t="n">
        <v>0.634883</v>
      </c>
      <c r="I1035" s="13" t="n">
        <v>0.461361</v>
      </c>
      <c r="J1035" s="13" t="n">
        <v>0.7751169999999999</v>
      </c>
      <c r="K1035" s="13" t="n">
        <v>0.182821</v>
      </c>
      <c r="L1035" s="13" t="n">
        <v>0.423302</v>
      </c>
      <c r="M1035" s="13" t="n">
        <v>0.9400309999999999</v>
      </c>
      <c r="N1035" s="13" t="n">
        <v>0.271835</v>
      </c>
      <c r="O1035" s="9">
        <f>IF(C1035&lt;=1-Params!$B$4,0,MAX(0.1,ROUND(_xlfn.GAMMA.INV((C1035-(1-Params!$B$4))/Params!$B$4,Params!$B$5,Params!$B$6),1)))</f>
        <v/>
      </c>
      <c r="P1035" s="9">
        <f>IF(D1035&lt;=1-Params!$B$7,0,ROUND(_xlfn.GAMMA.INV((D1035-(1-Params!$B$7))/Params!$B$7,Params!$B$8,Params!$B$9),3))</f>
        <v/>
      </c>
      <c r="Q1035" s="9">
        <f>IF(E1035&lt;=1-Params!$B$4,0,MAX(0.1,ROUND(_xlfn.GAMMA.INV((E1035-(1-Params!$B$4))/Params!$B$4,Params!$B$5,Params!$B$6),1)))</f>
        <v/>
      </c>
      <c r="R1035" s="9">
        <f>IF(F1035&lt;=1-Params!$B$7,0,ROUND(_xlfn.GAMMA.INV((F1035-(1-Params!$B$7))/Params!$B$7,Params!$B$8,Params!$B$9),3))</f>
        <v/>
      </c>
      <c r="S1035" s="9">
        <f>IF(G1035&lt;=1-Params!$B$7,0,ROUND((Params!$B$10+Params!$B$11*G1035^Params!$B$12)*_xlfn.GAMMA.INV((G1035-(1-Params!$B$7))/Params!$B$7,Params!$B$8,Params!$B$9),3))</f>
        <v/>
      </c>
      <c r="T1035" s="9">
        <f>IF(H1035&lt;=1-Params!$B$4,0,MAX(0.1,ROUND((Params!$B$10+Params!$B$11*H1035^Params!$B$12)*_xlfn.GAMMA.INV((H1035-(1-Params!$B$4))/Params!$B$4,Params!$B$5,Params!$B$6),1)))</f>
        <v/>
      </c>
      <c r="U1035" s="9">
        <f>ROUND(_xlfn.NORM.INV(I1035,Params!$B$13,Params!$B$14),1)</f>
        <v/>
      </c>
      <c r="V1035" s="9">
        <f>ROUND(_xlfn.NORM.INV(J1035,Params!$B$15,Params!$B$16),2)</f>
        <v/>
      </c>
      <c r="W1035" s="9">
        <f>ROUND(_xlfn.NORM.INV(K1035,Params!$B$13,Params!$B$14),1)</f>
        <v/>
      </c>
      <c r="X1035" s="9">
        <f>ROUND(_xlfn.NORM.INV(L1035,Params!$B$15,Params!$B$16),2)</f>
        <v/>
      </c>
      <c r="Y1035" s="9">
        <f>ROUND(_xlfn.NORM.INV(M1035,Params!$B$15,Params!$B$16)+Params!$B$17+Params!$B$18*M1035,2)</f>
        <v/>
      </c>
      <c r="Z1035" s="9">
        <f>ROUND(_xlfn.NORM.INV(N1035,Params!$B$13,Params!$B$14)+Params!$B$17+Params!$B$18*N1035,1)</f>
        <v/>
      </c>
    </row>
    <row r="1036">
      <c r="A1036" s="11" t="n">
        <v>1035</v>
      </c>
      <c r="B1036" s="12">
        <f>INT((A1036-1)/122)+1</f>
        <v/>
      </c>
      <c r="C1036" s="13" t="n">
        <v>0.884103</v>
      </c>
      <c r="D1036" s="13" t="n">
        <v>0.974013</v>
      </c>
      <c r="E1036" s="13" t="n">
        <v>0.987039</v>
      </c>
      <c r="F1036" s="13" t="n">
        <v>0.3279</v>
      </c>
      <c r="G1036" s="13" t="n">
        <v>0.897246</v>
      </c>
      <c r="H1036" s="13" t="n">
        <v>0.781038</v>
      </c>
      <c r="I1036" s="13" t="n">
        <v>0.127925</v>
      </c>
      <c r="J1036" s="13" t="n">
        <v>0.426567</v>
      </c>
      <c r="K1036" s="13" t="n">
        <v>0.287045</v>
      </c>
      <c r="L1036" s="13" t="n">
        <v>0.218976</v>
      </c>
      <c r="M1036" s="13" t="n">
        <v>0.284309</v>
      </c>
      <c r="N1036" s="13" t="n">
        <v>0.279039</v>
      </c>
      <c r="O1036" s="9">
        <f>IF(C1036&lt;=1-Params!$B$4,0,MAX(0.1,ROUND(_xlfn.GAMMA.INV((C1036-(1-Params!$B$4))/Params!$B$4,Params!$B$5,Params!$B$6),1)))</f>
        <v/>
      </c>
      <c r="P1036" s="9">
        <f>IF(D1036&lt;=1-Params!$B$7,0,ROUND(_xlfn.GAMMA.INV((D1036-(1-Params!$B$7))/Params!$B$7,Params!$B$8,Params!$B$9),3))</f>
        <v/>
      </c>
      <c r="Q1036" s="9">
        <f>IF(E1036&lt;=1-Params!$B$4,0,MAX(0.1,ROUND(_xlfn.GAMMA.INV((E1036-(1-Params!$B$4))/Params!$B$4,Params!$B$5,Params!$B$6),1)))</f>
        <v/>
      </c>
      <c r="R1036" s="9">
        <f>IF(F1036&lt;=1-Params!$B$7,0,ROUND(_xlfn.GAMMA.INV((F1036-(1-Params!$B$7))/Params!$B$7,Params!$B$8,Params!$B$9),3))</f>
        <v/>
      </c>
      <c r="S1036" s="9">
        <f>IF(G1036&lt;=1-Params!$B$7,0,ROUND((Params!$B$10+Params!$B$11*G1036^Params!$B$12)*_xlfn.GAMMA.INV((G1036-(1-Params!$B$7))/Params!$B$7,Params!$B$8,Params!$B$9),3))</f>
        <v/>
      </c>
      <c r="T1036" s="9">
        <f>IF(H1036&lt;=1-Params!$B$4,0,MAX(0.1,ROUND((Params!$B$10+Params!$B$11*H1036^Params!$B$12)*_xlfn.GAMMA.INV((H1036-(1-Params!$B$4))/Params!$B$4,Params!$B$5,Params!$B$6),1)))</f>
        <v/>
      </c>
      <c r="U1036" s="9">
        <f>ROUND(_xlfn.NORM.INV(I1036,Params!$B$13,Params!$B$14),1)</f>
        <v/>
      </c>
      <c r="V1036" s="9">
        <f>ROUND(_xlfn.NORM.INV(J1036,Params!$B$15,Params!$B$16),2)</f>
        <v/>
      </c>
      <c r="W1036" s="9">
        <f>ROUND(_xlfn.NORM.INV(K1036,Params!$B$13,Params!$B$14),1)</f>
        <v/>
      </c>
      <c r="X1036" s="9">
        <f>ROUND(_xlfn.NORM.INV(L1036,Params!$B$15,Params!$B$16),2)</f>
        <v/>
      </c>
      <c r="Y1036" s="9">
        <f>ROUND(_xlfn.NORM.INV(M1036,Params!$B$15,Params!$B$16)+Params!$B$17+Params!$B$18*M1036,2)</f>
        <v/>
      </c>
      <c r="Z1036" s="9">
        <f>ROUND(_xlfn.NORM.INV(N1036,Params!$B$13,Params!$B$14)+Params!$B$17+Params!$B$18*N1036,1)</f>
        <v/>
      </c>
    </row>
    <row r="1037">
      <c r="A1037" s="11" t="n">
        <v>1036</v>
      </c>
      <c r="B1037" s="12">
        <f>INT((A1037-1)/122)+1</f>
        <v/>
      </c>
      <c r="C1037" s="13" t="n">
        <v>0.7715959999999999</v>
      </c>
      <c r="D1037" s="13" t="n">
        <v>0.274274</v>
      </c>
      <c r="E1037" s="13" t="n">
        <v>0.30978</v>
      </c>
      <c r="F1037" s="13" t="n">
        <v>0.203016</v>
      </c>
      <c r="G1037" s="13" t="n">
        <v>0.018155</v>
      </c>
      <c r="H1037" s="13" t="n">
        <v>0.349484</v>
      </c>
      <c r="I1037" s="13" t="n">
        <v>0.374415</v>
      </c>
      <c r="J1037" s="13" t="n">
        <v>0.405101</v>
      </c>
      <c r="K1037" s="13" t="n">
        <v>0.113596</v>
      </c>
      <c r="L1037" s="13" t="n">
        <v>0.209017</v>
      </c>
      <c r="M1037" s="13" t="n">
        <v>0.926906</v>
      </c>
      <c r="N1037" s="13" t="n">
        <v>0.52695</v>
      </c>
      <c r="O1037" s="9">
        <f>IF(C1037&lt;=1-Params!$B$4,0,MAX(0.1,ROUND(_xlfn.GAMMA.INV((C1037-(1-Params!$B$4))/Params!$B$4,Params!$B$5,Params!$B$6),1)))</f>
        <v/>
      </c>
      <c r="P1037" s="9">
        <f>IF(D1037&lt;=1-Params!$B$7,0,ROUND(_xlfn.GAMMA.INV((D1037-(1-Params!$B$7))/Params!$B$7,Params!$B$8,Params!$B$9),3))</f>
        <v/>
      </c>
      <c r="Q1037" s="9">
        <f>IF(E1037&lt;=1-Params!$B$4,0,MAX(0.1,ROUND(_xlfn.GAMMA.INV((E1037-(1-Params!$B$4))/Params!$B$4,Params!$B$5,Params!$B$6),1)))</f>
        <v/>
      </c>
      <c r="R1037" s="9">
        <f>IF(F1037&lt;=1-Params!$B$7,0,ROUND(_xlfn.GAMMA.INV((F1037-(1-Params!$B$7))/Params!$B$7,Params!$B$8,Params!$B$9),3))</f>
        <v/>
      </c>
      <c r="S1037" s="9">
        <f>IF(G1037&lt;=1-Params!$B$7,0,ROUND((Params!$B$10+Params!$B$11*G1037^Params!$B$12)*_xlfn.GAMMA.INV((G1037-(1-Params!$B$7))/Params!$B$7,Params!$B$8,Params!$B$9),3))</f>
        <v/>
      </c>
      <c r="T1037" s="9">
        <f>IF(H1037&lt;=1-Params!$B$4,0,MAX(0.1,ROUND((Params!$B$10+Params!$B$11*H1037^Params!$B$12)*_xlfn.GAMMA.INV((H1037-(1-Params!$B$4))/Params!$B$4,Params!$B$5,Params!$B$6),1)))</f>
        <v/>
      </c>
      <c r="U1037" s="9">
        <f>ROUND(_xlfn.NORM.INV(I1037,Params!$B$13,Params!$B$14),1)</f>
        <v/>
      </c>
      <c r="V1037" s="9">
        <f>ROUND(_xlfn.NORM.INV(J1037,Params!$B$15,Params!$B$16),2)</f>
        <v/>
      </c>
      <c r="W1037" s="9">
        <f>ROUND(_xlfn.NORM.INV(K1037,Params!$B$13,Params!$B$14),1)</f>
        <v/>
      </c>
      <c r="X1037" s="9">
        <f>ROUND(_xlfn.NORM.INV(L1037,Params!$B$15,Params!$B$16),2)</f>
        <v/>
      </c>
      <c r="Y1037" s="9">
        <f>ROUND(_xlfn.NORM.INV(M1037,Params!$B$15,Params!$B$16)+Params!$B$17+Params!$B$18*M1037,2)</f>
        <v/>
      </c>
      <c r="Z1037" s="9">
        <f>ROUND(_xlfn.NORM.INV(N1037,Params!$B$13,Params!$B$14)+Params!$B$17+Params!$B$18*N1037,1)</f>
        <v/>
      </c>
    </row>
    <row r="1038">
      <c r="A1038" s="11" t="n">
        <v>1037</v>
      </c>
      <c r="B1038" s="12">
        <f>INT((A1038-1)/122)+1</f>
        <v/>
      </c>
      <c r="C1038" s="13" t="n">
        <v>0.989077</v>
      </c>
      <c r="D1038" s="13" t="n">
        <v>0.208119</v>
      </c>
      <c r="E1038" s="13" t="n">
        <v>0.540461</v>
      </c>
      <c r="F1038" s="13" t="n">
        <v>0.49554</v>
      </c>
      <c r="G1038" s="13" t="n">
        <v>0.063245</v>
      </c>
      <c r="H1038" s="13" t="n">
        <v>0.7496080000000001</v>
      </c>
      <c r="I1038" s="13" t="n">
        <v>0.051144</v>
      </c>
      <c r="J1038" s="13" t="n">
        <v>0.132287</v>
      </c>
      <c r="K1038" s="13" t="n">
        <v>0.329952</v>
      </c>
      <c r="L1038" s="13" t="n">
        <v>0.425125</v>
      </c>
      <c r="M1038" s="13" t="n">
        <v>0.956962</v>
      </c>
      <c r="N1038" s="13" t="n">
        <v>0.558418</v>
      </c>
      <c r="O1038" s="9">
        <f>IF(C1038&lt;=1-Params!$B$4,0,MAX(0.1,ROUND(_xlfn.GAMMA.INV((C1038-(1-Params!$B$4))/Params!$B$4,Params!$B$5,Params!$B$6),1)))</f>
        <v/>
      </c>
      <c r="P1038" s="9">
        <f>IF(D1038&lt;=1-Params!$B$7,0,ROUND(_xlfn.GAMMA.INV((D1038-(1-Params!$B$7))/Params!$B$7,Params!$B$8,Params!$B$9),3))</f>
        <v/>
      </c>
      <c r="Q1038" s="9">
        <f>IF(E1038&lt;=1-Params!$B$4,0,MAX(0.1,ROUND(_xlfn.GAMMA.INV((E1038-(1-Params!$B$4))/Params!$B$4,Params!$B$5,Params!$B$6),1)))</f>
        <v/>
      </c>
      <c r="R1038" s="9">
        <f>IF(F1038&lt;=1-Params!$B$7,0,ROUND(_xlfn.GAMMA.INV((F1038-(1-Params!$B$7))/Params!$B$7,Params!$B$8,Params!$B$9),3))</f>
        <v/>
      </c>
      <c r="S1038" s="9">
        <f>IF(G1038&lt;=1-Params!$B$7,0,ROUND((Params!$B$10+Params!$B$11*G1038^Params!$B$12)*_xlfn.GAMMA.INV((G1038-(1-Params!$B$7))/Params!$B$7,Params!$B$8,Params!$B$9),3))</f>
        <v/>
      </c>
      <c r="T1038" s="9">
        <f>IF(H1038&lt;=1-Params!$B$4,0,MAX(0.1,ROUND((Params!$B$10+Params!$B$11*H1038^Params!$B$12)*_xlfn.GAMMA.INV((H1038-(1-Params!$B$4))/Params!$B$4,Params!$B$5,Params!$B$6),1)))</f>
        <v/>
      </c>
      <c r="U1038" s="9">
        <f>ROUND(_xlfn.NORM.INV(I1038,Params!$B$13,Params!$B$14),1)</f>
        <v/>
      </c>
      <c r="V1038" s="9">
        <f>ROUND(_xlfn.NORM.INV(J1038,Params!$B$15,Params!$B$16),2)</f>
        <v/>
      </c>
      <c r="W1038" s="9">
        <f>ROUND(_xlfn.NORM.INV(K1038,Params!$B$13,Params!$B$14),1)</f>
        <v/>
      </c>
      <c r="X1038" s="9">
        <f>ROUND(_xlfn.NORM.INV(L1038,Params!$B$15,Params!$B$16),2)</f>
        <v/>
      </c>
      <c r="Y1038" s="9">
        <f>ROUND(_xlfn.NORM.INV(M1038,Params!$B$15,Params!$B$16)+Params!$B$17+Params!$B$18*M1038,2)</f>
        <v/>
      </c>
      <c r="Z1038" s="9">
        <f>ROUND(_xlfn.NORM.INV(N1038,Params!$B$13,Params!$B$14)+Params!$B$17+Params!$B$18*N1038,1)</f>
        <v/>
      </c>
    </row>
    <row r="1039">
      <c r="A1039" s="11" t="n">
        <v>1038</v>
      </c>
      <c r="B1039" s="12">
        <f>INT((A1039-1)/122)+1</f>
        <v/>
      </c>
      <c r="C1039" s="13" t="n">
        <v>0.990291</v>
      </c>
      <c r="D1039" s="13" t="n">
        <v>0.621089</v>
      </c>
      <c r="E1039" s="13" t="n">
        <v>0.150387</v>
      </c>
      <c r="F1039" s="13" t="n">
        <v>0.403481</v>
      </c>
      <c r="G1039" s="13" t="n">
        <v>0.236591</v>
      </c>
      <c r="H1039" s="13" t="n">
        <v>0.387158</v>
      </c>
      <c r="I1039" s="13" t="n">
        <v>0.292533</v>
      </c>
      <c r="J1039" s="13" t="n">
        <v>0.134136</v>
      </c>
      <c r="K1039" s="13" t="n">
        <v>0.82306</v>
      </c>
      <c r="L1039" s="13" t="n">
        <v>0.490766</v>
      </c>
      <c r="M1039" s="13" t="n">
        <v>0.769824</v>
      </c>
      <c r="N1039" s="13" t="n">
        <v>0.256549</v>
      </c>
      <c r="O1039" s="9">
        <f>IF(C1039&lt;=1-Params!$B$4,0,MAX(0.1,ROUND(_xlfn.GAMMA.INV((C1039-(1-Params!$B$4))/Params!$B$4,Params!$B$5,Params!$B$6),1)))</f>
        <v/>
      </c>
      <c r="P1039" s="9">
        <f>IF(D1039&lt;=1-Params!$B$7,0,ROUND(_xlfn.GAMMA.INV((D1039-(1-Params!$B$7))/Params!$B$7,Params!$B$8,Params!$B$9),3))</f>
        <v/>
      </c>
      <c r="Q1039" s="9">
        <f>IF(E1039&lt;=1-Params!$B$4,0,MAX(0.1,ROUND(_xlfn.GAMMA.INV((E1039-(1-Params!$B$4))/Params!$B$4,Params!$B$5,Params!$B$6),1)))</f>
        <v/>
      </c>
      <c r="R1039" s="9">
        <f>IF(F1039&lt;=1-Params!$B$7,0,ROUND(_xlfn.GAMMA.INV((F1039-(1-Params!$B$7))/Params!$B$7,Params!$B$8,Params!$B$9),3))</f>
        <v/>
      </c>
      <c r="S1039" s="9">
        <f>IF(G1039&lt;=1-Params!$B$7,0,ROUND((Params!$B$10+Params!$B$11*G1039^Params!$B$12)*_xlfn.GAMMA.INV((G1039-(1-Params!$B$7))/Params!$B$7,Params!$B$8,Params!$B$9),3))</f>
        <v/>
      </c>
      <c r="T1039" s="9">
        <f>IF(H1039&lt;=1-Params!$B$4,0,MAX(0.1,ROUND((Params!$B$10+Params!$B$11*H1039^Params!$B$12)*_xlfn.GAMMA.INV((H1039-(1-Params!$B$4))/Params!$B$4,Params!$B$5,Params!$B$6),1)))</f>
        <v/>
      </c>
      <c r="U1039" s="9">
        <f>ROUND(_xlfn.NORM.INV(I1039,Params!$B$13,Params!$B$14),1)</f>
        <v/>
      </c>
      <c r="V1039" s="9">
        <f>ROUND(_xlfn.NORM.INV(J1039,Params!$B$15,Params!$B$16),2)</f>
        <v/>
      </c>
      <c r="W1039" s="9">
        <f>ROUND(_xlfn.NORM.INV(K1039,Params!$B$13,Params!$B$14),1)</f>
        <v/>
      </c>
      <c r="X1039" s="9">
        <f>ROUND(_xlfn.NORM.INV(L1039,Params!$B$15,Params!$B$16),2)</f>
        <v/>
      </c>
      <c r="Y1039" s="9">
        <f>ROUND(_xlfn.NORM.INV(M1039,Params!$B$15,Params!$B$16)+Params!$B$17+Params!$B$18*M1039,2)</f>
        <v/>
      </c>
      <c r="Z1039" s="9">
        <f>ROUND(_xlfn.NORM.INV(N1039,Params!$B$13,Params!$B$14)+Params!$B$17+Params!$B$18*N1039,1)</f>
        <v/>
      </c>
    </row>
    <row r="1040">
      <c r="A1040" s="11" t="n">
        <v>1039</v>
      </c>
      <c r="B1040" s="12">
        <f>INT((A1040-1)/122)+1</f>
        <v/>
      </c>
      <c r="C1040" s="13" t="n">
        <v>0.873109</v>
      </c>
      <c r="D1040" s="13" t="n">
        <v>0.134094</v>
      </c>
      <c r="E1040" s="13" t="n">
        <v>0.423439</v>
      </c>
      <c r="F1040" s="13" t="n">
        <v>0.75108</v>
      </c>
      <c r="G1040" s="13" t="n">
        <v>0.62012</v>
      </c>
      <c r="H1040" s="13" t="n">
        <v>0.339186</v>
      </c>
      <c r="I1040" s="13" t="n">
        <v>0.692839</v>
      </c>
      <c r="J1040" s="13" t="n">
        <v>0.412599</v>
      </c>
      <c r="K1040" s="13" t="n">
        <v>0.40239</v>
      </c>
      <c r="L1040" s="13" t="n">
        <v>0.376942</v>
      </c>
      <c r="M1040" s="13" t="n">
        <v>0.936611</v>
      </c>
      <c r="N1040" s="13" t="n">
        <v>0.544898</v>
      </c>
      <c r="O1040" s="9">
        <f>IF(C1040&lt;=1-Params!$B$4,0,MAX(0.1,ROUND(_xlfn.GAMMA.INV((C1040-(1-Params!$B$4))/Params!$B$4,Params!$B$5,Params!$B$6),1)))</f>
        <v/>
      </c>
      <c r="P1040" s="9">
        <f>IF(D1040&lt;=1-Params!$B$7,0,ROUND(_xlfn.GAMMA.INV((D1040-(1-Params!$B$7))/Params!$B$7,Params!$B$8,Params!$B$9),3))</f>
        <v/>
      </c>
      <c r="Q1040" s="9">
        <f>IF(E1040&lt;=1-Params!$B$4,0,MAX(0.1,ROUND(_xlfn.GAMMA.INV((E1040-(1-Params!$B$4))/Params!$B$4,Params!$B$5,Params!$B$6),1)))</f>
        <v/>
      </c>
      <c r="R1040" s="9">
        <f>IF(F1040&lt;=1-Params!$B$7,0,ROUND(_xlfn.GAMMA.INV((F1040-(1-Params!$B$7))/Params!$B$7,Params!$B$8,Params!$B$9),3))</f>
        <v/>
      </c>
      <c r="S1040" s="9">
        <f>IF(G1040&lt;=1-Params!$B$7,0,ROUND((Params!$B$10+Params!$B$11*G1040^Params!$B$12)*_xlfn.GAMMA.INV((G1040-(1-Params!$B$7))/Params!$B$7,Params!$B$8,Params!$B$9),3))</f>
        <v/>
      </c>
      <c r="T1040" s="9">
        <f>IF(H1040&lt;=1-Params!$B$4,0,MAX(0.1,ROUND((Params!$B$10+Params!$B$11*H1040^Params!$B$12)*_xlfn.GAMMA.INV((H1040-(1-Params!$B$4))/Params!$B$4,Params!$B$5,Params!$B$6),1)))</f>
        <v/>
      </c>
      <c r="U1040" s="9">
        <f>ROUND(_xlfn.NORM.INV(I1040,Params!$B$13,Params!$B$14),1)</f>
        <v/>
      </c>
      <c r="V1040" s="9">
        <f>ROUND(_xlfn.NORM.INV(J1040,Params!$B$15,Params!$B$16),2)</f>
        <v/>
      </c>
      <c r="W1040" s="9">
        <f>ROUND(_xlfn.NORM.INV(K1040,Params!$B$13,Params!$B$14),1)</f>
        <v/>
      </c>
      <c r="X1040" s="9">
        <f>ROUND(_xlfn.NORM.INV(L1040,Params!$B$15,Params!$B$16),2)</f>
        <v/>
      </c>
      <c r="Y1040" s="9">
        <f>ROUND(_xlfn.NORM.INV(M1040,Params!$B$15,Params!$B$16)+Params!$B$17+Params!$B$18*M1040,2)</f>
        <v/>
      </c>
      <c r="Z1040" s="9">
        <f>ROUND(_xlfn.NORM.INV(N1040,Params!$B$13,Params!$B$14)+Params!$B$17+Params!$B$18*N1040,1)</f>
        <v/>
      </c>
    </row>
    <row r="1041">
      <c r="A1041" s="11" t="n">
        <v>1040</v>
      </c>
      <c r="B1041" s="12">
        <f>INT((A1041-1)/122)+1</f>
        <v/>
      </c>
      <c r="C1041" s="13" t="n">
        <v>0.169124</v>
      </c>
      <c r="D1041" s="13" t="n">
        <v>0.131875</v>
      </c>
      <c r="E1041" s="13" t="n">
        <v>0.241782</v>
      </c>
      <c r="F1041" s="13" t="n">
        <v>0.901556</v>
      </c>
      <c r="G1041" s="13" t="n">
        <v>0.228957</v>
      </c>
      <c r="H1041" s="13" t="n">
        <v>0.731611</v>
      </c>
      <c r="I1041" s="13" t="n">
        <v>0.505589</v>
      </c>
      <c r="J1041" s="13" t="n">
        <v>0.489187</v>
      </c>
      <c r="K1041" s="13" t="n">
        <v>0.560461</v>
      </c>
      <c r="L1041" s="13" t="n">
        <v>0.181343</v>
      </c>
      <c r="M1041" s="13" t="n">
        <v>0.456095</v>
      </c>
      <c r="N1041" s="13" t="n">
        <v>0.474917</v>
      </c>
      <c r="O1041" s="9">
        <f>IF(C1041&lt;=1-Params!$B$4,0,MAX(0.1,ROUND(_xlfn.GAMMA.INV((C1041-(1-Params!$B$4))/Params!$B$4,Params!$B$5,Params!$B$6),1)))</f>
        <v/>
      </c>
      <c r="P1041" s="9">
        <f>IF(D1041&lt;=1-Params!$B$7,0,ROUND(_xlfn.GAMMA.INV((D1041-(1-Params!$B$7))/Params!$B$7,Params!$B$8,Params!$B$9),3))</f>
        <v/>
      </c>
      <c r="Q1041" s="9">
        <f>IF(E1041&lt;=1-Params!$B$4,0,MAX(0.1,ROUND(_xlfn.GAMMA.INV((E1041-(1-Params!$B$4))/Params!$B$4,Params!$B$5,Params!$B$6),1)))</f>
        <v/>
      </c>
      <c r="R1041" s="9">
        <f>IF(F1041&lt;=1-Params!$B$7,0,ROUND(_xlfn.GAMMA.INV((F1041-(1-Params!$B$7))/Params!$B$7,Params!$B$8,Params!$B$9),3))</f>
        <v/>
      </c>
      <c r="S1041" s="9">
        <f>IF(G1041&lt;=1-Params!$B$7,0,ROUND((Params!$B$10+Params!$B$11*G1041^Params!$B$12)*_xlfn.GAMMA.INV((G1041-(1-Params!$B$7))/Params!$B$7,Params!$B$8,Params!$B$9),3))</f>
        <v/>
      </c>
      <c r="T1041" s="9">
        <f>IF(H1041&lt;=1-Params!$B$4,0,MAX(0.1,ROUND((Params!$B$10+Params!$B$11*H1041^Params!$B$12)*_xlfn.GAMMA.INV((H1041-(1-Params!$B$4))/Params!$B$4,Params!$B$5,Params!$B$6),1)))</f>
        <v/>
      </c>
      <c r="U1041" s="9">
        <f>ROUND(_xlfn.NORM.INV(I1041,Params!$B$13,Params!$B$14),1)</f>
        <v/>
      </c>
      <c r="V1041" s="9">
        <f>ROUND(_xlfn.NORM.INV(J1041,Params!$B$15,Params!$B$16),2)</f>
        <v/>
      </c>
      <c r="W1041" s="9">
        <f>ROUND(_xlfn.NORM.INV(K1041,Params!$B$13,Params!$B$14),1)</f>
        <v/>
      </c>
      <c r="X1041" s="9">
        <f>ROUND(_xlfn.NORM.INV(L1041,Params!$B$15,Params!$B$16),2)</f>
        <v/>
      </c>
      <c r="Y1041" s="9">
        <f>ROUND(_xlfn.NORM.INV(M1041,Params!$B$15,Params!$B$16)+Params!$B$17+Params!$B$18*M1041,2)</f>
        <v/>
      </c>
      <c r="Z1041" s="9">
        <f>ROUND(_xlfn.NORM.INV(N1041,Params!$B$13,Params!$B$14)+Params!$B$17+Params!$B$18*N1041,1)</f>
        <v/>
      </c>
    </row>
    <row r="1042">
      <c r="A1042" s="11" t="n">
        <v>1041</v>
      </c>
      <c r="B1042" s="12">
        <f>INT((A1042-1)/122)+1</f>
        <v/>
      </c>
      <c r="C1042" s="13" t="n">
        <v>0.570831</v>
      </c>
      <c r="D1042" s="13" t="n">
        <v>0.356138</v>
      </c>
      <c r="E1042" s="13" t="n">
        <v>0.681234</v>
      </c>
      <c r="F1042" s="13" t="n">
        <v>0.669439</v>
      </c>
      <c r="G1042" s="13" t="n">
        <v>0.778031</v>
      </c>
      <c r="H1042" s="13" t="n">
        <v>0.924519</v>
      </c>
      <c r="I1042" s="13" t="n">
        <v>0.465468</v>
      </c>
      <c r="J1042" s="13" t="n">
        <v>0.677991</v>
      </c>
      <c r="K1042" s="13" t="n">
        <v>0.895671</v>
      </c>
      <c r="L1042" s="13" t="n">
        <v>0.235897</v>
      </c>
      <c r="M1042" s="13" t="n">
        <v>0.433053</v>
      </c>
      <c r="N1042" s="13" t="n">
        <v>0.819639</v>
      </c>
      <c r="O1042" s="9">
        <f>IF(C1042&lt;=1-Params!$B$4,0,MAX(0.1,ROUND(_xlfn.GAMMA.INV((C1042-(1-Params!$B$4))/Params!$B$4,Params!$B$5,Params!$B$6),1)))</f>
        <v/>
      </c>
      <c r="P1042" s="9">
        <f>IF(D1042&lt;=1-Params!$B$7,0,ROUND(_xlfn.GAMMA.INV((D1042-(1-Params!$B$7))/Params!$B$7,Params!$B$8,Params!$B$9),3))</f>
        <v/>
      </c>
      <c r="Q1042" s="9">
        <f>IF(E1042&lt;=1-Params!$B$4,0,MAX(0.1,ROUND(_xlfn.GAMMA.INV((E1042-(1-Params!$B$4))/Params!$B$4,Params!$B$5,Params!$B$6),1)))</f>
        <v/>
      </c>
      <c r="R1042" s="9">
        <f>IF(F1042&lt;=1-Params!$B$7,0,ROUND(_xlfn.GAMMA.INV((F1042-(1-Params!$B$7))/Params!$B$7,Params!$B$8,Params!$B$9),3))</f>
        <v/>
      </c>
      <c r="S1042" s="9">
        <f>IF(G1042&lt;=1-Params!$B$7,0,ROUND((Params!$B$10+Params!$B$11*G1042^Params!$B$12)*_xlfn.GAMMA.INV((G1042-(1-Params!$B$7))/Params!$B$7,Params!$B$8,Params!$B$9),3))</f>
        <v/>
      </c>
      <c r="T1042" s="9">
        <f>IF(H1042&lt;=1-Params!$B$4,0,MAX(0.1,ROUND((Params!$B$10+Params!$B$11*H1042^Params!$B$12)*_xlfn.GAMMA.INV((H1042-(1-Params!$B$4))/Params!$B$4,Params!$B$5,Params!$B$6),1)))</f>
        <v/>
      </c>
      <c r="U1042" s="9">
        <f>ROUND(_xlfn.NORM.INV(I1042,Params!$B$13,Params!$B$14),1)</f>
        <v/>
      </c>
      <c r="V1042" s="9">
        <f>ROUND(_xlfn.NORM.INV(J1042,Params!$B$15,Params!$B$16),2)</f>
        <v/>
      </c>
      <c r="W1042" s="9">
        <f>ROUND(_xlfn.NORM.INV(K1042,Params!$B$13,Params!$B$14),1)</f>
        <v/>
      </c>
      <c r="X1042" s="9">
        <f>ROUND(_xlfn.NORM.INV(L1042,Params!$B$15,Params!$B$16),2)</f>
        <v/>
      </c>
      <c r="Y1042" s="9">
        <f>ROUND(_xlfn.NORM.INV(M1042,Params!$B$15,Params!$B$16)+Params!$B$17+Params!$B$18*M1042,2)</f>
        <v/>
      </c>
      <c r="Z1042" s="9">
        <f>ROUND(_xlfn.NORM.INV(N1042,Params!$B$13,Params!$B$14)+Params!$B$17+Params!$B$18*N1042,1)</f>
        <v/>
      </c>
    </row>
    <row r="1043">
      <c r="A1043" s="11" t="n">
        <v>1042</v>
      </c>
      <c r="B1043" s="12">
        <f>INT((A1043-1)/122)+1</f>
        <v/>
      </c>
      <c r="C1043" s="13" t="n">
        <v>0.091117</v>
      </c>
      <c r="D1043" s="13" t="n">
        <v>0.326898</v>
      </c>
      <c r="E1043" s="13" t="n">
        <v>0.595621</v>
      </c>
      <c r="F1043" s="13" t="n">
        <v>0.235881</v>
      </c>
      <c r="G1043" s="13" t="n">
        <v>0.993584</v>
      </c>
      <c r="H1043" s="13" t="n">
        <v>0.793363</v>
      </c>
      <c r="I1043" s="13" t="n">
        <v>0.230918</v>
      </c>
      <c r="J1043" s="13" t="n">
        <v>0.343327</v>
      </c>
      <c r="K1043" s="13" t="n">
        <v>0.8760790000000001</v>
      </c>
      <c r="L1043" s="13" t="n">
        <v>0.083203</v>
      </c>
      <c r="M1043" s="13" t="n">
        <v>0.577268</v>
      </c>
      <c r="N1043" s="13" t="n">
        <v>0.158607</v>
      </c>
      <c r="O1043" s="9">
        <f>IF(C1043&lt;=1-Params!$B$4,0,MAX(0.1,ROUND(_xlfn.GAMMA.INV((C1043-(1-Params!$B$4))/Params!$B$4,Params!$B$5,Params!$B$6),1)))</f>
        <v/>
      </c>
      <c r="P1043" s="9">
        <f>IF(D1043&lt;=1-Params!$B$7,0,ROUND(_xlfn.GAMMA.INV((D1043-(1-Params!$B$7))/Params!$B$7,Params!$B$8,Params!$B$9),3))</f>
        <v/>
      </c>
      <c r="Q1043" s="9">
        <f>IF(E1043&lt;=1-Params!$B$4,0,MAX(0.1,ROUND(_xlfn.GAMMA.INV((E1043-(1-Params!$B$4))/Params!$B$4,Params!$B$5,Params!$B$6),1)))</f>
        <v/>
      </c>
      <c r="R1043" s="9">
        <f>IF(F1043&lt;=1-Params!$B$7,0,ROUND(_xlfn.GAMMA.INV((F1043-(1-Params!$B$7))/Params!$B$7,Params!$B$8,Params!$B$9),3))</f>
        <v/>
      </c>
      <c r="S1043" s="9">
        <f>IF(G1043&lt;=1-Params!$B$7,0,ROUND((Params!$B$10+Params!$B$11*G1043^Params!$B$12)*_xlfn.GAMMA.INV((G1043-(1-Params!$B$7))/Params!$B$7,Params!$B$8,Params!$B$9),3))</f>
        <v/>
      </c>
      <c r="T1043" s="9">
        <f>IF(H1043&lt;=1-Params!$B$4,0,MAX(0.1,ROUND((Params!$B$10+Params!$B$11*H1043^Params!$B$12)*_xlfn.GAMMA.INV((H1043-(1-Params!$B$4))/Params!$B$4,Params!$B$5,Params!$B$6),1)))</f>
        <v/>
      </c>
      <c r="U1043" s="9">
        <f>ROUND(_xlfn.NORM.INV(I1043,Params!$B$13,Params!$B$14),1)</f>
        <v/>
      </c>
      <c r="V1043" s="9">
        <f>ROUND(_xlfn.NORM.INV(J1043,Params!$B$15,Params!$B$16),2)</f>
        <v/>
      </c>
      <c r="W1043" s="9">
        <f>ROUND(_xlfn.NORM.INV(K1043,Params!$B$13,Params!$B$14),1)</f>
        <v/>
      </c>
      <c r="X1043" s="9">
        <f>ROUND(_xlfn.NORM.INV(L1043,Params!$B$15,Params!$B$16),2)</f>
        <v/>
      </c>
      <c r="Y1043" s="9">
        <f>ROUND(_xlfn.NORM.INV(M1043,Params!$B$15,Params!$B$16)+Params!$B$17+Params!$B$18*M1043,2)</f>
        <v/>
      </c>
      <c r="Z1043" s="9">
        <f>ROUND(_xlfn.NORM.INV(N1043,Params!$B$13,Params!$B$14)+Params!$B$17+Params!$B$18*N1043,1)</f>
        <v/>
      </c>
    </row>
    <row r="1044">
      <c r="A1044" s="11" t="n">
        <v>1043</v>
      </c>
      <c r="B1044" s="12">
        <f>INT((A1044-1)/122)+1</f>
        <v/>
      </c>
      <c r="C1044" s="13" t="n">
        <v>0.673063</v>
      </c>
      <c r="D1044" s="13" t="n">
        <v>0.092048</v>
      </c>
      <c r="E1044" s="13" t="n">
        <v>0.63569</v>
      </c>
      <c r="F1044" s="13" t="n">
        <v>0.856306</v>
      </c>
      <c r="G1044" s="13" t="n">
        <v>0.752525</v>
      </c>
      <c r="H1044" s="13" t="n">
        <v>0.89114</v>
      </c>
      <c r="I1044" s="13" t="n">
        <v>0.094275</v>
      </c>
      <c r="J1044" s="13" t="n">
        <v>0.262637</v>
      </c>
      <c r="K1044" s="13" t="n">
        <v>0.748004</v>
      </c>
      <c r="L1044" s="13" t="n">
        <v>0.163727</v>
      </c>
      <c r="M1044" s="13" t="n">
        <v>0.337849</v>
      </c>
      <c r="N1044" s="13" t="n">
        <v>0.079194</v>
      </c>
      <c r="O1044" s="9">
        <f>IF(C1044&lt;=1-Params!$B$4,0,MAX(0.1,ROUND(_xlfn.GAMMA.INV((C1044-(1-Params!$B$4))/Params!$B$4,Params!$B$5,Params!$B$6),1)))</f>
        <v/>
      </c>
      <c r="P1044" s="9">
        <f>IF(D1044&lt;=1-Params!$B$7,0,ROUND(_xlfn.GAMMA.INV((D1044-(1-Params!$B$7))/Params!$B$7,Params!$B$8,Params!$B$9),3))</f>
        <v/>
      </c>
      <c r="Q1044" s="9">
        <f>IF(E1044&lt;=1-Params!$B$4,0,MAX(0.1,ROUND(_xlfn.GAMMA.INV((E1044-(1-Params!$B$4))/Params!$B$4,Params!$B$5,Params!$B$6),1)))</f>
        <v/>
      </c>
      <c r="R1044" s="9">
        <f>IF(F1044&lt;=1-Params!$B$7,0,ROUND(_xlfn.GAMMA.INV((F1044-(1-Params!$B$7))/Params!$B$7,Params!$B$8,Params!$B$9),3))</f>
        <v/>
      </c>
      <c r="S1044" s="9">
        <f>IF(G1044&lt;=1-Params!$B$7,0,ROUND((Params!$B$10+Params!$B$11*G1044^Params!$B$12)*_xlfn.GAMMA.INV((G1044-(1-Params!$B$7))/Params!$B$7,Params!$B$8,Params!$B$9),3))</f>
        <v/>
      </c>
      <c r="T1044" s="9">
        <f>IF(H1044&lt;=1-Params!$B$4,0,MAX(0.1,ROUND((Params!$B$10+Params!$B$11*H1044^Params!$B$12)*_xlfn.GAMMA.INV((H1044-(1-Params!$B$4))/Params!$B$4,Params!$B$5,Params!$B$6),1)))</f>
        <v/>
      </c>
      <c r="U1044" s="9">
        <f>ROUND(_xlfn.NORM.INV(I1044,Params!$B$13,Params!$B$14),1)</f>
        <v/>
      </c>
      <c r="V1044" s="9">
        <f>ROUND(_xlfn.NORM.INV(J1044,Params!$B$15,Params!$B$16),2)</f>
        <v/>
      </c>
      <c r="W1044" s="9">
        <f>ROUND(_xlfn.NORM.INV(K1044,Params!$B$13,Params!$B$14),1)</f>
        <v/>
      </c>
      <c r="X1044" s="9">
        <f>ROUND(_xlfn.NORM.INV(L1044,Params!$B$15,Params!$B$16),2)</f>
        <v/>
      </c>
      <c r="Y1044" s="9">
        <f>ROUND(_xlfn.NORM.INV(M1044,Params!$B$15,Params!$B$16)+Params!$B$17+Params!$B$18*M1044,2)</f>
        <v/>
      </c>
      <c r="Z1044" s="9">
        <f>ROUND(_xlfn.NORM.INV(N1044,Params!$B$13,Params!$B$14)+Params!$B$17+Params!$B$18*N1044,1)</f>
        <v/>
      </c>
    </row>
    <row r="1045">
      <c r="A1045" s="11" t="n">
        <v>1044</v>
      </c>
      <c r="B1045" s="12">
        <f>INT((A1045-1)/122)+1</f>
        <v/>
      </c>
      <c r="C1045" s="13" t="n">
        <v>0.432477</v>
      </c>
      <c r="D1045" s="13" t="n">
        <v>0.198017</v>
      </c>
      <c r="E1045" s="13" t="n">
        <v>0.901345</v>
      </c>
      <c r="F1045" s="13" t="n">
        <v>0.100331</v>
      </c>
      <c r="G1045" s="13" t="n">
        <v>0.121283</v>
      </c>
      <c r="H1045" s="13" t="n">
        <v>0.466453</v>
      </c>
      <c r="I1045" s="13" t="n">
        <v>0.051681</v>
      </c>
      <c r="J1045" s="13" t="n">
        <v>0.126636</v>
      </c>
      <c r="K1045" s="13" t="n">
        <v>0.563227</v>
      </c>
      <c r="L1045" s="13" t="n">
        <v>0.458366</v>
      </c>
      <c r="M1045" s="13" t="n">
        <v>0.06754400000000001</v>
      </c>
      <c r="N1045" s="13" t="n">
        <v>0.016392</v>
      </c>
      <c r="O1045" s="9">
        <f>IF(C1045&lt;=1-Params!$B$4,0,MAX(0.1,ROUND(_xlfn.GAMMA.INV((C1045-(1-Params!$B$4))/Params!$B$4,Params!$B$5,Params!$B$6),1)))</f>
        <v/>
      </c>
      <c r="P1045" s="9">
        <f>IF(D1045&lt;=1-Params!$B$7,0,ROUND(_xlfn.GAMMA.INV((D1045-(1-Params!$B$7))/Params!$B$7,Params!$B$8,Params!$B$9),3))</f>
        <v/>
      </c>
      <c r="Q1045" s="9">
        <f>IF(E1045&lt;=1-Params!$B$4,0,MAX(0.1,ROUND(_xlfn.GAMMA.INV((E1045-(1-Params!$B$4))/Params!$B$4,Params!$B$5,Params!$B$6),1)))</f>
        <v/>
      </c>
      <c r="R1045" s="9">
        <f>IF(F1045&lt;=1-Params!$B$7,0,ROUND(_xlfn.GAMMA.INV((F1045-(1-Params!$B$7))/Params!$B$7,Params!$B$8,Params!$B$9),3))</f>
        <v/>
      </c>
      <c r="S1045" s="9">
        <f>IF(G1045&lt;=1-Params!$B$7,0,ROUND((Params!$B$10+Params!$B$11*G1045^Params!$B$12)*_xlfn.GAMMA.INV((G1045-(1-Params!$B$7))/Params!$B$7,Params!$B$8,Params!$B$9),3))</f>
        <v/>
      </c>
      <c r="T1045" s="9">
        <f>IF(H1045&lt;=1-Params!$B$4,0,MAX(0.1,ROUND((Params!$B$10+Params!$B$11*H1045^Params!$B$12)*_xlfn.GAMMA.INV((H1045-(1-Params!$B$4))/Params!$B$4,Params!$B$5,Params!$B$6),1)))</f>
        <v/>
      </c>
      <c r="U1045" s="9">
        <f>ROUND(_xlfn.NORM.INV(I1045,Params!$B$13,Params!$B$14),1)</f>
        <v/>
      </c>
      <c r="V1045" s="9">
        <f>ROUND(_xlfn.NORM.INV(J1045,Params!$B$15,Params!$B$16),2)</f>
        <v/>
      </c>
      <c r="W1045" s="9">
        <f>ROUND(_xlfn.NORM.INV(K1045,Params!$B$13,Params!$B$14),1)</f>
        <v/>
      </c>
      <c r="X1045" s="9">
        <f>ROUND(_xlfn.NORM.INV(L1045,Params!$B$15,Params!$B$16),2)</f>
        <v/>
      </c>
      <c r="Y1045" s="9">
        <f>ROUND(_xlfn.NORM.INV(M1045,Params!$B$15,Params!$B$16)+Params!$B$17+Params!$B$18*M1045,2)</f>
        <v/>
      </c>
      <c r="Z1045" s="9">
        <f>ROUND(_xlfn.NORM.INV(N1045,Params!$B$13,Params!$B$14)+Params!$B$17+Params!$B$18*N1045,1)</f>
        <v/>
      </c>
    </row>
    <row r="1046">
      <c r="A1046" s="11" t="n">
        <v>1045</v>
      </c>
      <c r="B1046" s="12">
        <f>INT((A1046-1)/122)+1</f>
        <v/>
      </c>
      <c r="C1046" s="13" t="n">
        <v>0.946124</v>
      </c>
      <c r="D1046" s="13" t="n">
        <v>0.67617</v>
      </c>
      <c r="E1046" s="13" t="n">
        <v>0.662381</v>
      </c>
      <c r="F1046" s="13" t="n">
        <v>0.898649</v>
      </c>
      <c r="G1046" s="13" t="n">
        <v>0.426709</v>
      </c>
      <c r="H1046" s="13" t="n">
        <v>0.549494</v>
      </c>
      <c r="I1046" s="13" t="n">
        <v>0.009528</v>
      </c>
      <c r="J1046" s="13" t="n">
        <v>0.379505</v>
      </c>
      <c r="K1046" s="13" t="n">
        <v>0.694278</v>
      </c>
      <c r="L1046" s="13" t="n">
        <v>0.094677</v>
      </c>
      <c r="M1046" s="13" t="n">
        <v>0.285547</v>
      </c>
      <c r="N1046" s="13" t="n">
        <v>0.180189</v>
      </c>
      <c r="O1046" s="9">
        <f>IF(C1046&lt;=1-Params!$B$4,0,MAX(0.1,ROUND(_xlfn.GAMMA.INV((C1046-(1-Params!$B$4))/Params!$B$4,Params!$B$5,Params!$B$6),1)))</f>
        <v/>
      </c>
      <c r="P1046" s="9">
        <f>IF(D1046&lt;=1-Params!$B$7,0,ROUND(_xlfn.GAMMA.INV((D1046-(1-Params!$B$7))/Params!$B$7,Params!$B$8,Params!$B$9),3))</f>
        <v/>
      </c>
      <c r="Q1046" s="9">
        <f>IF(E1046&lt;=1-Params!$B$4,0,MAX(0.1,ROUND(_xlfn.GAMMA.INV((E1046-(1-Params!$B$4))/Params!$B$4,Params!$B$5,Params!$B$6),1)))</f>
        <v/>
      </c>
      <c r="R1046" s="9">
        <f>IF(F1046&lt;=1-Params!$B$7,0,ROUND(_xlfn.GAMMA.INV((F1046-(1-Params!$B$7))/Params!$B$7,Params!$B$8,Params!$B$9),3))</f>
        <v/>
      </c>
      <c r="S1046" s="9">
        <f>IF(G1046&lt;=1-Params!$B$7,0,ROUND((Params!$B$10+Params!$B$11*G1046^Params!$B$12)*_xlfn.GAMMA.INV((G1046-(1-Params!$B$7))/Params!$B$7,Params!$B$8,Params!$B$9),3))</f>
        <v/>
      </c>
      <c r="T1046" s="9">
        <f>IF(H1046&lt;=1-Params!$B$4,0,MAX(0.1,ROUND((Params!$B$10+Params!$B$11*H1046^Params!$B$12)*_xlfn.GAMMA.INV((H1046-(1-Params!$B$4))/Params!$B$4,Params!$B$5,Params!$B$6),1)))</f>
        <v/>
      </c>
      <c r="U1046" s="9">
        <f>ROUND(_xlfn.NORM.INV(I1046,Params!$B$13,Params!$B$14),1)</f>
        <v/>
      </c>
      <c r="V1046" s="9">
        <f>ROUND(_xlfn.NORM.INV(J1046,Params!$B$15,Params!$B$16),2)</f>
        <v/>
      </c>
      <c r="W1046" s="9">
        <f>ROUND(_xlfn.NORM.INV(K1046,Params!$B$13,Params!$B$14),1)</f>
        <v/>
      </c>
      <c r="X1046" s="9">
        <f>ROUND(_xlfn.NORM.INV(L1046,Params!$B$15,Params!$B$16),2)</f>
        <v/>
      </c>
      <c r="Y1046" s="9">
        <f>ROUND(_xlfn.NORM.INV(M1046,Params!$B$15,Params!$B$16)+Params!$B$17+Params!$B$18*M1046,2)</f>
        <v/>
      </c>
      <c r="Z1046" s="9">
        <f>ROUND(_xlfn.NORM.INV(N1046,Params!$B$13,Params!$B$14)+Params!$B$17+Params!$B$18*N1046,1)</f>
        <v/>
      </c>
    </row>
    <row r="1047">
      <c r="A1047" s="11" t="n">
        <v>1046</v>
      </c>
      <c r="B1047" s="12">
        <f>INT((A1047-1)/122)+1</f>
        <v/>
      </c>
      <c r="C1047" s="13" t="n">
        <v>0.837669</v>
      </c>
      <c r="D1047" s="13" t="n">
        <v>0.290441</v>
      </c>
      <c r="E1047" s="13" t="n">
        <v>0.839834</v>
      </c>
      <c r="F1047" s="13" t="n">
        <v>0.549416</v>
      </c>
      <c r="G1047" s="13" t="n">
        <v>0.613502</v>
      </c>
      <c r="H1047" s="13" t="n">
        <v>0.211829</v>
      </c>
      <c r="I1047" s="13" t="n">
        <v>0.001299</v>
      </c>
      <c r="J1047" s="13" t="n">
        <v>0.183057</v>
      </c>
      <c r="K1047" s="13" t="n">
        <v>0.7826109999999999</v>
      </c>
      <c r="L1047" s="13" t="n">
        <v>0.190751</v>
      </c>
      <c r="M1047" s="13" t="n">
        <v>0.041558</v>
      </c>
      <c r="N1047" s="13" t="n">
        <v>0.055465</v>
      </c>
      <c r="O1047" s="9">
        <f>IF(C1047&lt;=1-Params!$B$4,0,MAX(0.1,ROUND(_xlfn.GAMMA.INV((C1047-(1-Params!$B$4))/Params!$B$4,Params!$B$5,Params!$B$6),1)))</f>
        <v/>
      </c>
      <c r="P1047" s="9">
        <f>IF(D1047&lt;=1-Params!$B$7,0,ROUND(_xlfn.GAMMA.INV((D1047-(1-Params!$B$7))/Params!$B$7,Params!$B$8,Params!$B$9),3))</f>
        <v/>
      </c>
      <c r="Q1047" s="9">
        <f>IF(E1047&lt;=1-Params!$B$4,0,MAX(0.1,ROUND(_xlfn.GAMMA.INV((E1047-(1-Params!$B$4))/Params!$B$4,Params!$B$5,Params!$B$6),1)))</f>
        <v/>
      </c>
      <c r="R1047" s="9">
        <f>IF(F1047&lt;=1-Params!$B$7,0,ROUND(_xlfn.GAMMA.INV((F1047-(1-Params!$B$7))/Params!$B$7,Params!$B$8,Params!$B$9),3))</f>
        <v/>
      </c>
      <c r="S1047" s="9">
        <f>IF(G1047&lt;=1-Params!$B$7,0,ROUND((Params!$B$10+Params!$B$11*G1047^Params!$B$12)*_xlfn.GAMMA.INV((G1047-(1-Params!$B$7))/Params!$B$7,Params!$B$8,Params!$B$9),3))</f>
        <v/>
      </c>
      <c r="T1047" s="9">
        <f>IF(H1047&lt;=1-Params!$B$4,0,MAX(0.1,ROUND((Params!$B$10+Params!$B$11*H1047^Params!$B$12)*_xlfn.GAMMA.INV((H1047-(1-Params!$B$4))/Params!$B$4,Params!$B$5,Params!$B$6),1)))</f>
        <v/>
      </c>
      <c r="U1047" s="9">
        <f>ROUND(_xlfn.NORM.INV(I1047,Params!$B$13,Params!$B$14),1)</f>
        <v/>
      </c>
      <c r="V1047" s="9">
        <f>ROUND(_xlfn.NORM.INV(J1047,Params!$B$15,Params!$B$16),2)</f>
        <v/>
      </c>
      <c r="W1047" s="9">
        <f>ROUND(_xlfn.NORM.INV(K1047,Params!$B$13,Params!$B$14),1)</f>
        <v/>
      </c>
      <c r="X1047" s="9">
        <f>ROUND(_xlfn.NORM.INV(L1047,Params!$B$15,Params!$B$16),2)</f>
        <v/>
      </c>
      <c r="Y1047" s="9">
        <f>ROUND(_xlfn.NORM.INV(M1047,Params!$B$15,Params!$B$16)+Params!$B$17+Params!$B$18*M1047,2)</f>
        <v/>
      </c>
      <c r="Z1047" s="9">
        <f>ROUND(_xlfn.NORM.INV(N1047,Params!$B$13,Params!$B$14)+Params!$B$17+Params!$B$18*N1047,1)</f>
        <v/>
      </c>
    </row>
    <row r="1048">
      <c r="A1048" s="11" t="n">
        <v>1047</v>
      </c>
      <c r="B1048" s="12">
        <f>INT((A1048-1)/122)+1</f>
        <v/>
      </c>
      <c r="C1048" s="13" t="n">
        <v>0.708943</v>
      </c>
      <c r="D1048" s="13" t="n">
        <v>0.239643</v>
      </c>
      <c r="E1048" s="13" t="n">
        <v>0.711327</v>
      </c>
      <c r="F1048" s="13" t="n">
        <v>0.422387</v>
      </c>
      <c r="G1048" s="13" t="n">
        <v>0.383054</v>
      </c>
      <c r="H1048" s="13" t="n">
        <v>0.515122</v>
      </c>
      <c r="I1048" s="13" t="n">
        <v>0.103572</v>
      </c>
      <c r="J1048" s="13" t="n">
        <v>0.470379</v>
      </c>
      <c r="K1048" s="13" t="n">
        <v>0.883414</v>
      </c>
      <c r="L1048" s="13" t="n">
        <v>0.378992</v>
      </c>
      <c r="M1048" s="13" t="n">
        <v>0.114831</v>
      </c>
      <c r="N1048" s="13" t="n">
        <v>0.016889</v>
      </c>
      <c r="O1048" s="9">
        <f>IF(C1048&lt;=1-Params!$B$4,0,MAX(0.1,ROUND(_xlfn.GAMMA.INV((C1048-(1-Params!$B$4))/Params!$B$4,Params!$B$5,Params!$B$6),1)))</f>
        <v/>
      </c>
      <c r="P1048" s="9">
        <f>IF(D1048&lt;=1-Params!$B$7,0,ROUND(_xlfn.GAMMA.INV((D1048-(1-Params!$B$7))/Params!$B$7,Params!$B$8,Params!$B$9),3))</f>
        <v/>
      </c>
      <c r="Q1048" s="9">
        <f>IF(E1048&lt;=1-Params!$B$4,0,MAX(0.1,ROUND(_xlfn.GAMMA.INV((E1048-(1-Params!$B$4))/Params!$B$4,Params!$B$5,Params!$B$6),1)))</f>
        <v/>
      </c>
      <c r="R1048" s="9">
        <f>IF(F1048&lt;=1-Params!$B$7,0,ROUND(_xlfn.GAMMA.INV((F1048-(1-Params!$B$7))/Params!$B$7,Params!$B$8,Params!$B$9),3))</f>
        <v/>
      </c>
      <c r="S1048" s="9">
        <f>IF(G1048&lt;=1-Params!$B$7,0,ROUND((Params!$B$10+Params!$B$11*G1048^Params!$B$12)*_xlfn.GAMMA.INV((G1048-(1-Params!$B$7))/Params!$B$7,Params!$B$8,Params!$B$9),3))</f>
        <v/>
      </c>
      <c r="T1048" s="9">
        <f>IF(H1048&lt;=1-Params!$B$4,0,MAX(0.1,ROUND((Params!$B$10+Params!$B$11*H1048^Params!$B$12)*_xlfn.GAMMA.INV((H1048-(1-Params!$B$4))/Params!$B$4,Params!$B$5,Params!$B$6),1)))</f>
        <v/>
      </c>
      <c r="U1048" s="9">
        <f>ROUND(_xlfn.NORM.INV(I1048,Params!$B$13,Params!$B$14),1)</f>
        <v/>
      </c>
      <c r="V1048" s="9">
        <f>ROUND(_xlfn.NORM.INV(J1048,Params!$B$15,Params!$B$16),2)</f>
        <v/>
      </c>
      <c r="W1048" s="9">
        <f>ROUND(_xlfn.NORM.INV(K1048,Params!$B$13,Params!$B$14),1)</f>
        <v/>
      </c>
      <c r="X1048" s="9">
        <f>ROUND(_xlfn.NORM.INV(L1048,Params!$B$15,Params!$B$16),2)</f>
        <v/>
      </c>
      <c r="Y1048" s="9">
        <f>ROUND(_xlfn.NORM.INV(M1048,Params!$B$15,Params!$B$16)+Params!$B$17+Params!$B$18*M1048,2)</f>
        <v/>
      </c>
      <c r="Z1048" s="9">
        <f>ROUND(_xlfn.NORM.INV(N1048,Params!$B$13,Params!$B$14)+Params!$B$17+Params!$B$18*N1048,1)</f>
        <v/>
      </c>
    </row>
    <row r="1049">
      <c r="A1049" s="11" t="n">
        <v>1048</v>
      </c>
      <c r="B1049" s="12">
        <f>INT((A1049-1)/122)+1</f>
        <v/>
      </c>
      <c r="C1049" s="13" t="n">
        <v>0.915412</v>
      </c>
      <c r="D1049" s="13" t="n">
        <v>0.211425</v>
      </c>
      <c r="E1049" s="13" t="n">
        <v>0.217933</v>
      </c>
      <c r="F1049" s="13" t="n">
        <v>0.765561</v>
      </c>
      <c r="G1049" s="13" t="n">
        <v>0.627728</v>
      </c>
      <c r="H1049" s="13" t="n">
        <v>0.605705</v>
      </c>
      <c r="I1049" s="13" t="n">
        <v>0.112457</v>
      </c>
      <c r="J1049" s="13" t="n">
        <v>0.7971240000000001</v>
      </c>
      <c r="K1049" s="13" t="n">
        <v>0.931855</v>
      </c>
      <c r="L1049" s="13" t="n">
        <v>0.353025</v>
      </c>
      <c r="M1049" s="13" t="n">
        <v>0.394958</v>
      </c>
      <c r="N1049" s="13" t="n">
        <v>0.215408</v>
      </c>
      <c r="O1049" s="9">
        <f>IF(C1049&lt;=1-Params!$B$4,0,MAX(0.1,ROUND(_xlfn.GAMMA.INV((C1049-(1-Params!$B$4))/Params!$B$4,Params!$B$5,Params!$B$6),1)))</f>
        <v/>
      </c>
      <c r="P1049" s="9">
        <f>IF(D1049&lt;=1-Params!$B$7,0,ROUND(_xlfn.GAMMA.INV((D1049-(1-Params!$B$7))/Params!$B$7,Params!$B$8,Params!$B$9),3))</f>
        <v/>
      </c>
      <c r="Q1049" s="9">
        <f>IF(E1049&lt;=1-Params!$B$4,0,MAX(0.1,ROUND(_xlfn.GAMMA.INV((E1049-(1-Params!$B$4))/Params!$B$4,Params!$B$5,Params!$B$6),1)))</f>
        <v/>
      </c>
      <c r="R1049" s="9">
        <f>IF(F1049&lt;=1-Params!$B$7,0,ROUND(_xlfn.GAMMA.INV((F1049-(1-Params!$B$7))/Params!$B$7,Params!$B$8,Params!$B$9),3))</f>
        <v/>
      </c>
      <c r="S1049" s="9">
        <f>IF(G1049&lt;=1-Params!$B$7,0,ROUND((Params!$B$10+Params!$B$11*G1049^Params!$B$12)*_xlfn.GAMMA.INV((G1049-(1-Params!$B$7))/Params!$B$7,Params!$B$8,Params!$B$9),3))</f>
        <v/>
      </c>
      <c r="T1049" s="9">
        <f>IF(H1049&lt;=1-Params!$B$4,0,MAX(0.1,ROUND((Params!$B$10+Params!$B$11*H1049^Params!$B$12)*_xlfn.GAMMA.INV((H1049-(1-Params!$B$4))/Params!$B$4,Params!$B$5,Params!$B$6),1)))</f>
        <v/>
      </c>
      <c r="U1049" s="9">
        <f>ROUND(_xlfn.NORM.INV(I1049,Params!$B$13,Params!$B$14),1)</f>
        <v/>
      </c>
      <c r="V1049" s="9">
        <f>ROUND(_xlfn.NORM.INV(J1049,Params!$B$15,Params!$B$16),2)</f>
        <v/>
      </c>
      <c r="W1049" s="9">
        <f>ROUND(_xlfn.NORM.INV(K1049,Params!$B$13,Params!$B$14),1)</f>
        <v/>
      </c>
      <c r="X1049" s="9">
        <f>ROUND(_xlfn.NORM.INV(L1049,Params!$B$15,Params!$B$16),2)</f>
        <v/>
      </c>
      <c r="Y1049" s="9">
        <f>ROUND(_xlfn.NORM.INV(M1049,Params!$B$15,Params!$B$16)+Params!$B$17+Params!$B$18*M1049,2)</f>
        <v/>
      </c>
      <c r="Z1049" s="9">
        <f>ROUND(_xlfn.NORM.INV(N1049,Params!$B$13,Params!$B$14)+Params!$B$17+Params!$B$18*N1049,1)</f>
        <v/>
      </c>
    </row>
    <row r="1050">
      <c r="A1050" s="11" t="n">
        <v>1049</v>
      </c>
      <c r="B1050" s="12">
        <f>INT((A1050-1)/122)+1</f>
        <v/>
      </c>
      <c r="C1050" s="13" t="n">
        <v>0.607663</v>
      </c>
      <c r="D1050" s="13" t="n">
        <v>0.357721</v>
      </c>
      <c r="E1050" s="13" t="n">
        <v>0.48142</v>
      </c>
      <c r="F1050" s="13" t="n">
        <v>0.817563</v>
      </c>
      <c r="G1050" s="13" t="n">
        <v>0.406528</v>
      </c>
      <c r="H1050" s="13" t="n">
        <v>0.708326</v>
      </c>
      <c r="I1050" s="13" t="n">
        <v>0.130331</v>
      </c>
      <c r="J1050" s="13" t="n">
        <v>0.751167</v>
      </c>
      <c r="K1050" s="13" t="n">
        <v>0.974953</v>
      </c>
      <c r="L1050" s="13" t="n">
        <v>0.341826</v>
      </c>
      <c r="M1050" s="13" t="n">
        <v>0.085648</v>
      </c>
      <c r="N1050" s="13" t="n">
        <v>0.828875</v>
      </c>
      <c r="O1050" s="9">
        <f>IF(C1050&lt;=1-Params!$B$4,0,MAX(0.1,ROUND(_xlfn.GAMMA.INV((C1050-(1-Params!$B$4))/Params!$B$4,Params!$B$5,Params!$B$6),1)))</f>
        <v/>
      </c>
      <c r="P1050" s="9">
        <f>IF(D1050&lt;=1-Params!$B$7,0,ROUND(_xlfn.GAMMA.INV((D1050-(1-Params!$B$7))/Params!$B$7,Params!$B$8,Params!$B$9),3))</f>
        <v/>
      </c>
      <c r="Q1050" s="9">
        <f>IF(E1050&lt;=1-Params!$B$4,0,MAX(0.1,ROUND(_xlfn.GAMMA.INV((E1050-(1-Params!$B$4))/Params!$B$4,Params!$B$5,Params!$B$6),1)))</f>
        <v/>
      </c>
      <c r="R1050" s="9">
        <f>IF(F1050&lt;=1-Params!$B$7,0,ROUND(_xlfn.GAMMA.INV((F1050-(1-Params!$B$7))/Params!$B$7,Params!$B$8,Params!$B$9),3))</f>
        <v/>
      </c>
      <c r="S1050" s="9">
        <f>IF(G1050&lt;=1-Params!$B$7,0,ROUND((Params!$B$10+Params!$B$11*G1050^Params!$B$12)*_xlfn.GAMMA.INV((G1050-(1-Params!$B$7))/Params!$B$7,Params!$B$8,Params!$B$9),3))</f>
        <v/>
      </c>
      <c r="T1050" s="9">
        <f>IF(H1050&lt;=1-Params!$B$4,0,MAX(0.1,ROUND((Params!$B$10+Params!$B$11*H1050^Params!$B$12)*_xlfn.GAMMA.INV((H1050-(1-Params!$B$4))/Params!$B$4,Params!$B$5,Params!$B$6),1)))</f>
        <v/>
      </c>
      <c r="U1050" s="9">
        <f>ROUND(_xlfn.NORM.INV(I1050,Params!$B$13,Params!$B$14),1)</f>
        <v/>
      </c>
      <c r="V1050" s="9">
        <f>ROUND(_xlfn.NORM.INV(J1050,Params!$B$15,Params!$B$16),2)</f>
        <v/>
      </c>
      <c r="W1050" s="9">
        <f>ROUND(_xlfn.NORM.INV(K1050,Params!$B$13,Params!$B$14),1)</f>
        <v/>
      </c>
      <c r="X1050" s="9">
        <f>ROUND(_xlfn.NORM.INV(L1050,Params!$B$15,Params!$B$16),2)</f>
        <v/>
      </c>
      <c r="Y1050" s="9">
        <f>ROUND(_xlfn.NORM.INV(M1050,Params!$B$15,Params!$B$16)+Params!$B$17+Params!$B$18*M1050,2)</f>
        <v/>
      </c>
      <c r="Z1050" s="9">
        <f>ROUND(_xlfn.NORM.INV(N1050,Params!$B$13,Params!$B$14)+Params!$B$17+Params!$B$18*N1050,1)</f>
        <v/>
      </c>
    </row>
    <row r="1051">
      <c r="A1051" s="11" t="n">
        <v>1050</v>
      </c>
      <c r="B1051" s="12">
        <f>INT((A1051-1)/122)+1</f>
        <v/>
      </c>
      <c r="C1051" s="13" t="n">
        <v>0.9602850000000001</v>
      </c>
      <c r="D1051" s="13" t="n">
        <v>0.351633</v>
      </c>
      <c r="E1051" s="13" t="n">
        <v>0.471076</v>
      </c>
      <c r="F1051" s="13" t="n">
        <v>0.564095</v>
      </c>
      <c r="G1051" s="13" t="n">
        <v>0.548069</v>
      </c>
      <c r="H1051" s="13" t="n">
        <v>0.818124</v>
      </c>
      <c r="I1051" s="13" t="n">
        <v>0.185512</v>
      </c>
      <c r="J1051" s="13" t="n">
        <v>0.314734</v>
      </c>
      <c r="K1051" s="13" t="n">
        <v>0.894746</v>
      </c>
      <c r="L1051" s="13" t="n">
        <v>0.173486</v>
      </c>
      <c r="M1051" s="13" t="n">
        <v>0.054706</v>
      </c>
      <c r="N1051" s="13" t="n">
        <v>0.640607</v>
      </c>
      <c r="O1051" s="9">
        <f>IF(C1051&lt;=1-Params!$B$4,0,MAX(0.1,ROUND(_xlfn.GAMMA.INV((C1051-(1-Params!$B$4))/Params!$B$4,Params!$B$5,Params!$B$6),1)))</f>
        <v/>
      </c>
      <c r="P1051" s="9">
        <f>IF(D1051&lt;=1-Params!$B$7,0,ROUND(_xlfn.GAMMA.INV((D1051-(1-Params!$B$7))/Params!$B$7,Params!$B$8,Params!$B$9),3))</f>
        <v/>
      </c>
      <c r="Q1051" s="9">
        <f>IF(E1051&lt;=1-Params!$B$4,0,MAX(0.1,ROUND(_xlfn.GAMMA.INV((E1051-(1-Params!$B$4))/Params!$B$4,Params!$B$5,Params!$B$6),1)))</f>
        <v/>
      </c>
      <c r="R1051" s="9">
        <f>IF(F1051&lt;=1-Params!$B$7,0,ROUND(_xlfn.GAMMA.INV((F1051-(1-Params!$B$7))/Params!$B$7,Params!$B$8,Params!$B$9),3))</f>
        <v/>
      </c>
      <c r="S1051" s="9">
        <f>IF(G1051&lt;=1-Params!$B$7,0,ROUND((Params!$B$10+Params!$B$11*G1051^Params!$B$12)*_xlfn.GAMMA.INV((G1051-(1-Params!$B$7))/Params!$B$7,Params!$B$8,Params!$B$9),3))</f>
        <v/>
      </c>
      <c r="T1051" s="9">
        <f>IF(H1051&lt;=1-Params!$B$4,0,MAX(0.1,ROUND((Params!$B$10+Params!$B$11*H1051^Params!$B$12)*_xlfn.GAMMA.INV((H1051-(1-Params!$B$4))/Params!$B$4,Params!$B$5,Params!$B$6),1)))</f>
        <v/>
      </c>
      <c r="U1051" s="9">
        <f>ROUND(_xlfn.NORM.INV(I1051,Params!$B$13,Params!$B$14),1)</f>
        <v/>
      </c>
      <c r="V1051" s="9">
        <f>ROUND(_xlfn.NORM.INV(J1051,Params!$B$15,Params!$B$16),2)</f>
        <v/>
      </c>
      <c r="W1051" s="9">
        <f>ROUND(_xlfn.NORM.INV(K1051,Params!$B$13,Params!$B$14),1)</f>
        <v/>
      </c>
      <c r="X1051" s="9">
        <f>ROUND(_xlfn.NORM.INV(L1051,Params!$B$15,Params!$B$16),2)</f>
        <v/>
      </c>
      <c r="Y1051" s="9">
        <f>ROUND(_xlfn.NORM.INV(M1051,Params!$B$15,Params!$B$16)+Params!$B$17+Params!$B$18*M1051,2)</f>
        <v/>
      </c>
      <c r="Z1051" s="9">
        <f>ROUND(_xlfn.NORM.INV(N1051,Params!$B$13,Params!$B$14)+Params!$B$17+Params!$B$18*N1051,1)</f>
        <v/>
      </c>
    </row>
    <row r="1052">
      <c r="A1052" s="11" t="n">
        <v>1051</v>
      </c>
      <c r="B1052" s="12">
        <f>INT((A1052-1)/122)+1</f>
        <v/>
      </c>
      <c r="C1052" s="13" t="n">
        <v>0.970973</v>
      </c>
      <c r="D1052" s="13" t="n">
        <v>0.458942</v>
      </c>
      <c r="E1052" s="13" t="n">
        <v>0.70205</v>
      </c>
      <c r="F1052" s="13" t="n">
        <v>0.742475</v>
      </c>
      <c r="G1052" s="13" t="n">
        <v>0.236862</v>
      </c>
      <c r="H1052" s="13" t="n">
        <v>0.65461</v>
      </c>
      <c r="I1052" s="13" t="n">
        <v>0.065452</v>
      </c>
      <c r="J1052" s="13" t="n">
        <v>0.171166</v>
      </c>
      <c r="K1052" s="13" t="n">
        <v>0.951789</v>
      </c>
      <c r="L1052" s="13" t="n">
        <v>0.315271</v>
      </c>
      <c r="M1052" s="13" t="n">
        <v>0.09826</v>
      </c>
      <c r="N1052" s="13" t="n">
        <v>0.714848</v>
      </c>
      <c r="O1052" s="9">
        <f>IF(C1052&lt;=1-Params!$B$4,0,MAX(0.1,ROUND(_xlfn.GAMMA.INV((C1052-(1-Params!$B$4))/Params!$B$4,Params!$B$5,Params!$B$6),1)))</f>
        <v/>
      </c>
      <c r="P1052" s="9">
        <f>IF(D1052&lt;=1-Params!$B$7,0,ROUND(_xlfn.GAMMA.INV((D1052-(1-Params!$B$7))/Params!$B$7,Params!$B$8,Params!$B$9),3))</f>
        <v/>
      </c>
      <c r="Q1052" s="9">
        <f>IF(E1052&lt;=1-Params!$B$4,0,MAX(0.1,ROUND(_xlfn.GAMMA.INV((E1052-(1-Params!$B$4))/Params!$B$4,Params!$B$5,Params!$B$6),1)))</f>
        <v/>
      </c>
      <c r="R1052" s="9">
        <f>IF(F1052&lt;=1-Params!$B$7,0,ROUND(_xlfn.GAMMA.INV((F1052-(1-Params!$B$7))/Params!$B$7,Params!$B$8,Params!$B$9),3))</f>
        <v/>
      </c>
      <c r="S1052" s="9">
        <f>IF(G1052&lt;=1-Params!$B$7,0,ROUND((Params!$B$10+Params!$B$11*G1052^Params!$B$12)*_xlfn.GAMMA.INV((G1052-(1-Params!$B$7))/Params!$B$7,Params!$B$8,Params!$B$9),3))</f>
        <v/>
      </c>
      <c r="T1052" s="9">
        <f>IF(H1052&lt;=1-Params!$B$4,0,MAX(0.1,ROUND((Params!$B$10+Params!$B$11*H1052^Params!$B$12)*_xlfn.GAMMA.INV((H1052-(1-Params!$B$4))/Params!$B$4,Params!$B$5,Params!$B$6),1)))</f>
        <v/>
      </c>
      <c r="U1052" s="9">
        <f>ROUND(_xlfn.NORM.INV(I1052,Params!$B$13,Params!$B$14),1)</f>
        <v/>
      </c>
      <c r="V1052" s="9">
        <f>ROUND(_xlfn.NORM.INV(J1052,Params!$B$15,Params!$B$16),2)</f>
        <v/>
      </c>
      <c r="W1052" s="9">
        <f>ROUND(_xlfn.NORM.INV(K1052,Params!$B$13,Params!$B$14),1)</f>
        <v/>
      </c>
      <c r="X1052" s="9">
        <f>ROUND(_xlfn.NORM.INV(L1052,Params!$B$15,Params!$B$16),2)</f>
        <v/>
      </c>
      <c r="Y1052" s="9">
        <f>ROUND(_xlfn.NORM.INV(M1052,Params!$B$15,Params!$B$16)+Params!$B$17+Params!$B$18*M1052,2)</f>
        <v/>
      </c>
      <c r="Z1052" s="9">
        <f>ROUND(_xlfn.NORM.INV(N1052,Params!$B$13,Params!$B$14)+Params!$B$17+Params!$B$18*N1052,1)</f>
        <v/>
      </c>
    </row>
    <row r="1053">
      <c r="A1053" s="11" t="n">
        <v>1052</v>
      </c>
      <c r="B1053" s="12">
        <f>INT((A1053-1)/122)+1</f>
        <v/>
      </c>
      <c r="C1053" s="13" t="n">
        <v>0.911301</v>
      </c>
      <c r="D1053" s="13" t="n">
        <v>0.234132</v>
      </c>
      <c r="E1053" s="13" t="n">
        <v>0.15144</v>
      </c>
      <c r="F1053" s="13" t="n">
        <v>0.770675</v>
      </c>
      <c r="G1053" s="13" t="n">
        <v>0.629938</v>
      </c>
      <c r="H1053" s="13" t="n">
        <v>0.985422</v>
      </c>
      <c r="I1053" s="13" t="n">
        <v>0.000914</v>
      </c>
      <c r="J1053" s="13" t="n">
        <v>0.437111</v>
      </c>
      <c r="K1053" s="13" t="n">
        <v>0.907563</v>
      </c>
      <c r="L1053" s="13" t="n">
        <v>0.141455</v>
      </c>
      <c r="M1053" s="13" t="n">
        <v>0.361697</v>
      </c>
      <c r="N1053" s="13" t="n">
        <v>0.580614</v>
      </c>
      <c r="O1053" s="9">
        <f>IF(C1053&lt;=1-Params!$B$4,0,MAX(0.1,ROUND(_xlfn.GAMMA.INV((C1053-(1-Params!$B$4))/Params!$B$4,Params!$B$5,Params!$B$6),1)))</f>
        <v/>
      </c>
      <c r="P1053" s="9">
        <f>IF(D1053&lt;=1-Params!$B$7,0,ROUND(_xlfn.GAMMA.INV((D1053-(1-Params!$B$7))/Params!$B$7,Params!$B$8,Params!$B$9),3))</f>
        <v/>
      </c>
      <c r="Q1053" s="9">
        <f>IF(E1053&lt;=1-Params!$B$4,0,MAX(0.1,ROUND(_xlfn.GAMMA.INV((E1053-(1-Params!$B$4))/Params!$B$4,Params!$B$5,Params!$B$6),1)))</f>
        <v/>
      </c>
      <c r="R1053" s="9">
        <f>IF(F1053&lt;=1-Params!$B$7,0,ROUND(_xlfn.GAMMA.INV((F1053-(1-Params!$B$7))/Params!$B$7,Params!$B$8,Params!$B$9),3))</f>
        <v/>
      </c>
      <c r="S1053" s="9">
        <f>IF(G1053&lt;=1-Params!$B$7,0,ROUND((Params!$B$10+Params!$B$11*G1053^Params!$B$12)*_xlfn.GAMMA.INV((G1053-(1-Params!$B$7))/Params!$B$7,Params!$B$8,Params!$B$9),3))</f>
        <v/>
      </c>
      <c r="T1053" s="9">
        <f>IF(H1053&lt;=1-Params!$B$4,0,MAX(0.1,ROUND((Params!$B$10+Params!$B$11*H1053^Params!$B$12)*_xlfn.GAMMA.INV((H1053-(1-Params!$B$4))/Params!$B$4,Params!$B$5,Params!$B$6),1)))</f>
        <v/>
      </c>
      <c r="U1053" s="9">
        <f>ROUND(_xlfn.NORM.INV(I1053,Params!$B$13,Params!$B$14),1)</f>
        <v/>
      </c>
      <c r="V1053" s="9">
        <f>ROUND(_xlfn.NORM.INV(J1053,Params!$B$15,Params!$B$16),2)</f>
        <v/>
      </c>
      <c r="W1053" s="9">
        <f>ROUND(_xlfn.NORM.INV(K1053,Params!$B$13,Params!$B$14),1)</f>
        <v/>
      </c>
      <c r="X1053" s="9">
        <f>ROUND(_xlfn.NORM.INV(L1053,Params!$B$15,Params!$B$16),2)</f>
        <v/>
      </c>
      <c r="Y1053" s="9">
        <f>ROUND(_xlfn.NORM.INV(M1053,Params!$B$15,Params!$B$16)+Params!$B$17+Params!$B$18*M1053,2)</f>
        <v/>
      </c>
      <c r="Z1053" s="9">
        <f>ROUND(_xlfn.NORM.INV(N1053,Params!$B$13,Params!$B$14)+Params!$B$17+Params!$B$18*N1053,1)</f>
        <v/>
      </c>
    </row>
    <row r="1054">
      <c r="A1054" s="11" t="n">
        <v>1053</v>
      </c>
      <c r="B1054" s="12">
        <f>INT((A1054-1)/122)+1</f>
        <v/>
      </c>
      <c r="C1054" s="13" t="n">
        <v>0.544984</v>
      </c>
      <c r="D1054" s="13" t="n">
        <v>0.593371</v>
      </c>
      <c r="E1054" s="13" t="n">
        <v>0.09706099999999999</v>
      </c>
      <c r="F1054" s="13" t="n">
        <v>0.492414</v>
      </c>
      <c r="G1054" s="13" t="n">
        <v>0.384751</v>
      </c>
      <c r="H1054" s="13" t="n">
        <v>0.905776</v>
      </c>
      <c r="I1054" s="13" t="n">
        <v>0.010636</v>
      </c>
      <c r="J1054" s="13" t="n">
        <v>0.529583</v>
      </c>
      <c r="K1054" s="13" t="n">
        <v>0.777843</v>
      </c>
      <c r="L1054" s="13" t="n">
        <v>0.302642</v>
      </c>
      <c r="M1054" s="13" t="n">
        <v>0.715602</v>
      </c>
      <c r="N1054" s="13" t="n">
        <v>0.614621</v>
      </c>
      <c r="O1054" s="9">
        <f>IF(C1054&lt;=1-Params!$B$4,0,MAX(0.1,ROUND(_xlfn.GAMMA.INV((C1054-(1-Params!$B$4))/Params!$B$4,Params!$B$5,Params!$B$6),1)))</f>
        <v/>
      </c>
      <c r="P1054" s="9">
        <f>IF(D1054&lt;=1-Params!$B$7,0,ROUND(_xlfn.GAMMA.INV((D1054-(1-Params!$B$7))/Params!$B$7,Params!$B$8,Params!$B$9),3))</f>
        <v/>
      </c>
      <c r="Q1054" s="9">
        <f>IF(E1054&lt;=1-Params!$B$4,0,MAX(0.1,ROUND(_xlfn.GAMMA.INV((E1054-(1-Params!$B$4))/Params!$B$4,Params!$B$5,Params!$B$6),1)))</f>
        <v/>
      </c>
      <c r="R1054" s="9">
        <f>IF(F1054&lt;=1-Params!$B$7,0,ROUND(_xlfn.GAMMA.INV((F1054-(1-Params!$B$7))/Params!$B$7,Params!$B$8,Params!$B$9),3))</f>
        <v/>
      </c>
      <c r="S1054" s="9">
        <f>IF(G1054&lt;=1-Params!$B$7,0,ROUND((Params!$B$10+Params!$B$11*G1054^Params!$B$12)*_xlfn.GAMMA.INV((G1054-(1-Params!$B$7))/Params!$B$7,Params!$B$8,Params!$B$9),3))</f>
        <v/>
      </c>
      <c r="T1054" s="9">
        <f>IF(H1054&lt;=1-Params!$B$4,0,MAX(0.1,ROUND((Params!$B$10+Params!$B$11*H1054^Params!$B$12)*_xlfn.GAMMA.INV((H1054-(1-Params!$B$4))/Params!$B$4,Params!$B$5,Params!$B$6),1)))</f>
        <v/>
      </c>
      <c r="U1054" s="9">
        <f>ROUND(_xlfn.NORM.INV(I1054,Params!$B$13,Params!$B$14),1)</f>
        <v/>
      </c>
      <c r="V1054" s="9">
        <f>ROUND(_xlfn.NORM.INV(J1054,Params!$B$15,Params!$B$16),2)</f>
        <v/>
      </c>
      <c r="W1054" s="9">
        <f>ROUND(_xlfn.NORM.INV(K1054,Params!$B$13,Params!$B$14),1)</f>
        <v/>
      </c>
      <c r="X1054" s="9">
        <f>ROUND(_xlfn.NORM.INV(L1054,Params!$B$15,Params!$B$16),2)</f>
        <v/>
      </c>
      <c r="Y1054" s="9">
        <f>ROUND(_xlfn.NORM.INV(M1054,Params!$B$15,Params!$B$16)+Params!$B$17+Params!$B$18*M1054,2)</f>
        <v/>
      </c>
      <c r="Z1054" s="9">
        <f>ROUND(_xlfn.NORM.INV(N1054,Params!$B$13,Params!$B$14)+Params!$B$17+Params!$B$18*N1054,1)</f>
        <v/>
      </c>
    </row>
    <row r="1055">
      <c r="A1055" s="11" t="n">
        <v>1054</v>
      </c>
      <c r="B1055" s="12">
        <f>INT((A1055-1)/122)+1</f>
        <v/>
      </c>
      <c r="C1055" s="13" t="n">
        <v>0.430798</v>
      </c>
      <c r="D1055" s="13" t="n">
        <v>0.05397</v>
      </c>
      <c r="E1055" s="13" t="n">
        <v>0.225477</v>
      </c>
      <c r="F1055" s="13" t="n">
        <v>0.9593</v>
      </c>
      <c r="G1055" s="13" t="n">
        <v>0.62422</v>
      </c>
      <c r="H1055" s="13" t="n">
        <v>0.087017</v>
      </c>
      <c r="I1055" s="13" t="n">
        <v>0.062875</v>
      </c>
      <c r="J1055" s="13" t="n">
        <v>0.7320680000000001</v>
      </c>
      <c r="K1055" s="13" t="n">
        <v>0.258491</v>
      </c>
      <c r="L1055" s="13" t="n">
        <v>0.444743</v>
      </c>
      <c r="M1055" s="13" t="n">
        <v>0.468255</v>
      </c>
      <c r="N1055" s="13" t="n">
        <v>0.053695</v>
      </c>
      <c r="O1055" s="9">
        <f>IF(C1055&lt;=1-Params!$B$4,0,MAX(0.1,ROUND(_xlfn.GAMMA.INV((C1055-(1-Params!$B$4))/Params!$B$4,Params!$B$5,Params!$B$6),1)))</f>
        <v/>
      </c>
      <c r="P1055" s="9">
        <f>IF(D1055&lt;=1-Params!$B$7,0,ROUND(_xlfn.GAMMA.INV((D1055-(1-Params!$B$7))/Params!$B$7,Params!$B$8,Params!$B$9),3))</f>
        <v/>
      </c>
      <c r="Q1055" s="9">
        <f>IF(E1055&lt;=1-Params!$B$4,0,MAX(0.1,ROUND(_xlfn.GAMMA.INV((E1055-(1-Params!$B$4))/Params!$B$4,Params!$B$5,Params!$B$6),1)))</f>
        <v/>
      </c>
      <c r="R1055" s="9">
        <f>IF(F1055&lt;=1-Params!$B$7,0,ROUND(_xlfn.GAMMA.INV((F1055-(1-Params!$B$7))/Params!$B$7,Params!$B$8,Params!$B$9),3))</f>
        <v/>
      </c>
      <c r="S1055" s="9">
        <f>IF(G1055&lt;=1-Params!$B$7,0,ROUND((Params!$B$10+Params!$B$11*G1055^Params!$B$12)*_xlfn.GAMMA.INV((G1055-(1-Params!$B$7))/Params!$B$7,Params!$B$8,Params!$B$9),3))</f>
        <v/>
      </c>
      <c r="T1055" s="9">
        <f>IF(H1055&lt;=1-Params!$B$4,0,MAX(0.1,ROUND((Params!$B$10+Params!$B$11*H1055^Params!$B$12)*_xlfn.GAMMA.INV((H1055-(1-Params!$B$4))/Params!$B$4,Params!$B$5,Params!$B$6),1)))</f>
        <v/>
      </c>
      <c r="U1055" s="9">
        <f>ROUND(_xlfn.NORM.INV(I1055,Params!$B$13,Params!$B$14),1)</f>
        <v/>
      </c>
      <c r="V1055" s="9">
        <f>ROUND(_xlfn.NORM.INV(J1055,Params!$B$15,Params!$B$16),2)</f>
        <v/>
      </c>
      <c r="W1055" s="9">
        <f>ROUND(_xlfn.NORM.INV(K1055,Params!$B$13,Params!$B$14),1)</f>
        <v/>
      </c>
      <c r="X1055" s="9">
        <f>ROUND(_xlfn.NORM.INV(L1055,Params!$B$15,Params!$B$16),2)</f>
        <v/>
      </c>
      <c r="Y1055" s="9">
        <f>ROUND(_xlfn.NORM.INV(M1055,Params!$B$15,Params!$B$16)+Params!$B$17+Params!$B$18*M1055,2)</f>
        <v/>
      </c>
      <c r="Z1055" s="9">
        <f>ROUND(_xlfn.NORM.INV(N1055,Params!$B$13,Params!$B$14)+Params!$B$17+Params!$B$18*N1055,1)</f>
        <v/>
      </c>
    </row>
    <row r="1056">
      <c r="A1056" s="11" t="n">
        <v>1055</v>
      </c>
      <c r="B1056" s="12">
        <f>INT((A1056-1)/122)+1</f>
        <v/>
      </c>
      <c r="C1056" s="13" t="n">
        <v>0.729326</v>
      </c>
      <c r="D1056" s="13" t="n">
        <v>0.015457</v>
      </c>
      <c r="E1056" s="13" t="n">
        <v>0.109716</v>
      </c>
      <c r="F1056" s="13" t="n">
        <v>0.877385</v>
      </c>
      <c r="G1056" s="13" t="n">
        <v>0.229234</v>
      </c>
      <c r="H1056" s="13" t="n">
        <v>0.040994</v>
      </c>
      <c r="I1056" s="13" t="n">
        <v>0.070032</v>
      </c>
      <c r="J1056" s="13" t="n">
        <v>0.7258829999999999</v>
      </c>
      <c r="K1056" s="13" t="n">
        <v>0.341867</v>
      </c>
      <c r="L1056" s="13" t="n">
        <v>0.575168</v>
      </c>
      <c r="M1056" s="13" t="n">
        <v>0.881314</v>
      </c>
      <c r="N1056" s="13" t="n">
        <v>0.283537</v>
      </c>
      <c r="O1056" s="9">
        <f>IF(C1056&lt;=1-Params!$B$4,0,MAX(0.1,ROUND(_xlfn.GAMMA.INV((C1056-(1-Params!$B$4))/Params!$B$4,Params!$B$5,Params!$B$6),1)))</f>
        <v/>
      </c>
      <c r="P1056" s="9">
        <f>IF(D1056&lt;=1-Params!$B$7,0,ROUND(_xlfn.GAMMA.INV((D1056-(1-Params!$B$7))/Params!$B$7,Params!$B$8,Params!$B$9),3))</f>
        <v/>
      </c>
      <c r="Q1056" s="9">
        <f>IF(E1056&lt;=1-Params!$B$4,0,MAX(0.1,ROUND(_xlfn.GAMMA.INV((E1056-(1-Params!$B$4))/Params!$B$4,Params!$B$5,Params!$B$6),1)))</f>
        <v/>
      </c>
      <c r="R1056" s="9">
        <f>IF(F1056&lt;=1-Params!$B$7,0,ROUND(_xlfn.GAMMA.INV((F1056-(1-Params!$B$7))/Params!$B$7,Params!$B$8,Params!$B$9),3))</f>
        <v/>
      </c>
      <c r="S1056" s="9">
        <f>IF(G1056&lt;=1-Params!$B$7,0,ROUND((Params!$B$10+Params!$B$11*G1056^Params!$B$12)*_xlfn.GAMMA.INV((G1056-(1-Params!$B$7))/Params!$B$7,Params!$B$8,Params!$B$9),3))</f>
        <v/>
      </c>
      <c r="T1056" s="9">
        <f>IF(H1056&lt;=1-Params!$B$4,0,MAX(0.1,ROUND((Params!$B$10+Params!$B$11*H1056^Params!$B$12)*_xlfn.GAMMA.INV((H1056-(1-Params!$B$4))/Params!$B$4,Params!$B$5,Params!$B$6),1)))</f>
        <v/>
      </c>
      <c r="U1056" s="9">
        <f>ROUND(_xlfn.NORM.INV(I1056,Params!$B$13,Params!$B$14),1)</f>
        <v/>
      </c>
      <c r="V1056" s="9">
        <f>ROUND(_xlfn.NORM.INV(J1056,Params!$B$15,Params!$B$16),2)</f>
        <v/>
      </c>
      <c r="W1056" s="9">
        <f>ROUND(_xlfn.NORM.INV(K1056,Params!$B$13,Params!$B$14),1)</f>
        <v/>
      </c>
      <c r="X1056" s="9">
        <f>ROUND(_xlfn.NORM.INV(L1056,Params!$B$15,Params!$B$16),2)</f>
        <v/>
      </c>
      <c r="Y1056" s="9">
        <f>ROUND(_xlfn.NORM.INV(M1056,Params!$B$15,Params!$B$16)+Params!$B$17+Params!$B$18*M1056,2)</f>
        <v/>
      </c>
      <c r="Z1056" s="9">
        <f>ROUND(_xlfn.NORM.INV(N1056,Params!$B$13,Params!$B$14)+Params!$B$17+Params!$B$18*N1056,1)</f>
        <v/>
      </c>
    </row>
    <row r="1057">
      <c r="A1057" s="11" t="n">
        <v>1056</v>
      </c>
      <c r="B1057" s="12">
        <f>INT((A1057-1)/122)+1</f>
        <v/>
      </c>
      <c r="C1057" s="13" t="n">
        <v>0.937653</v>
      </c>
      <c r="D1057" s="13" t="n">
        <v>0.5663629999999999</v>
      </c>
      <c r="E1057" s="13" t="n">
        <v>0.50336</v>
      </c>
      <c r="F1057" s="13" t="n">
        <v>0.7843560000000001</v>
      </c>
      <c r="G1057" s="13" t="n">
        <v>0.658208</v>
      </c>
      <c r="H1057" s="13" t="n">
        <v>0.51966</v>
      </c>
      <c r="I1057" s="13" t="n">
        <v>0.229382</v>
      </c>
      <c r="J1057" s="13" t="n">
        <v>0.298598</v>
      </c>
      <c r="K1057" s="13" t="n">
        <v>0.273549</v>
      </c>
      <c r="L1057" s="13" t="n">
        <v>0.468029</v>
      </c>
      <c r="M1057" s="13" t="n">
        <v>0.984356</v>
      </c>
      <c r="N1057" s="13" t="n">
        <v>0.530128</v>
      </c>
      <c r="O1057" s="9">
        <f>IF(C1057&lt;=1-Params!$B$4,0,MAX(0.1,ROUND(_xlfn.GAMMA.INV((C1057-(1-Params!$B$4))/Params!$B$4,Params!$B$5,Params!$B$6),1)))</f>
        <v/>
      </c>
      <c r="P1057" s="9">
        <f>IF(D1057&lt;=1-Params!$B$7,0,ROUND(_xlfn.GAMMA.INV((D1057-(1-Params!$B$7))/Params!$B$7,Params!$B$8,Params!$B$9),3))</f>
        <v/>
      </c>
      <c r="Q1057" s="9">
        <f>IF(E1057&lt;=1-Params!$B$4,0,MAX(0.1,ROUND(_xlfn.GAMMA.INV((E1057-(1-Params!$B$4))/Params!$B$4,Params!$B$5,Params!$B$6),1)))</f>
        <v/>
      </c>
      <c r="R1057" s="9">
        <f>IF(F1057&lt;=1-Params!$B$7,0,ROUND(_xlfn.GAMMA.INV((F1057-(1-Params!$B$7))/Params!$B$7,Params!$B$8,Params!$B$9),3))</f>
        <v/>
      </c>
      <c r="S1057" s="9">
        <f>IF(G1057&lt;=1-Params!$B$7,0,ROUND((Params!$B$10+Params!$B$11*G1057^Params!$B$12)*_xlfn.GAMMA.INV((G1057-(1-Params!$B$7))/Params!$B$7,Params!$B$8,Params!$B$9),3))</f>
        <v/>
      </c>
      <c r="T1057" s="9">
        <f>IF(H1057&lt;=1-Params!$B$4,0,MAX(0.1,ROUND((Params!$B$10+Params!$B$11*H1057^Params!$B$12)*_xlfn.GAMMA.INV((H1057-(1-Params!$B$4))/Params!$B$4,Params!$B$5,Params!$B$6),1)))</f>
        <v/>
      </c>
      <c r="U1057" s="9">
        <f>ROUND(_xlfn.NORM.INV(I1057,Params!$B$13,Params!$B$14),1)</f>
        <v/>
      </c>
      <c r="V1057" s="9">
        <f>ROUND(_xlfn.NORM.INV(J1057,Params!$B$15,Params!$B$16),2)</f>
        <v/>
      </c>
      <c r="W1057" s="9">
        <f>ROUND(_xlfn.NORM.INV(K1057,Params!$B$13,Params!$B$14),1)</f>
        <v/>
      </c>
      <c r="X1057" s="9">
        <f>ROUND(_xlfn.NORM.INV(L1057,Params!$B$15,Params!$B$16),2)</f>
        <v/>
      </c>
      <c r="Y1057" s="9">
        <f>ROUND(_xlfn.NORM.INV(M1057,Params!$B$15,Params!$B$16)+Params!$B$17+Params!$B$18*M1057,2)</f>
        <v/>
      </c>
      <c r="Z1057" s="9">
        <f>ROUND(_xlfn.NORM.INV(N1057,Params!$B$13,Params!$B$14)+Params!$B$17+Params!$B$18*N1057,1)</f>
        <v/>
      </c>
    </row>
    <row r="1058">
      <c r="A1058" s="11" t="n">
        <v>1057</v>
      </c>
      <c r="B1058" s="12">
        <f>INT((A1058-1)/122)+1</f>
        <v/>
      </c>
      <c r="C1058" s="13" t="n">
        <v>0.793062</v>
      </c>
      <c r="D1058" s="13" t="n">
        <v>0.187792</v>
      </c>
      <c r="E1058" s="13" t="n">
        <v>0.871135</v>
      </c>
      <c r="F1058" s="13" t="n">
        <v>0.539815</v>
      </c>
      <c r="G1058" s="13" t="n">
        <v>0.434198</v>
      </c>
      <c r="H1058" s="13" t="n">
        <v>0.379554</v>
      </c>
      <c r="I1058" s="13" t="n">
        <v>0.069532</v>
      </c>
      <c r="J1058" s="13" t="n">
        <v>0.692669</v>
      </c>
      <c r="K1058" s="13" t="n">
        <v>0.267158</v>
      </c>
      <c r="L1058" s="13" t="n">
        <v>0.237019</v>
      </c>
      <c r="M1058" s="13" t="n">
        <v>0.90147</v>
      </c>
      <c r="N1058" s="13" t="n">
        <v>0.342256</v>
      </c>
      <c r="O1058" s="9">
        <f>IF(C1058&lt;=1-Params!$B$4,0,MAX(0.1,ROUND(_xlfn.GAMMA.INV((C1058-(1-Params!$B$4))/Params!$B$4,Params!$B$5,Params!$B$6),1)))</f>
        <v/>
      </c>
      <c r="P1058" s="9">
        <f>IF(D1058&lt;=1-Params!$B$7,0,ROUND(_xlfn.GAMMA.INV((D1058-(1-Params!$B$7))/Params!$B$7,Params!$B$8,Params!$B$9),3))</f>
        <v/>
      </c>
      <c r="Q1058" s="9">
        <f>IF(E1058&lt;=1-Params!$B$4,0,MAX(0.1,ROUND(_xlfn.GAMMA.INV((E1058-(1-Params!$B$4))/Params!$B$4,Params!$B$5,Params!$B$6),1)))</f>
        <v/>
      </c>
      <c r="R1058" s="9">
        <f>IF(F1058&lt;=1-Params!$B$7,0,ROUND(_xlfn.GAMMA.INV((F1058-(1-Params!$B$7))/Params!$B$7,Params!$B$8,Params!$B$9),3))</f>
        <v/>
      </c>
      <c r="S1058" s="9">
        <f>IF(G1058&lt;=1-Params!$B$7,0,ROUND((Params!$B$10+Params!$B$11*G1058^Params!$B$12)*_xlfn.GAMMA.INV((G1058-(1-Params!$B$7))/Params!$B$7,Params!$B$8,Params!$B$9),3))</f>
        <v/>
      </c>
      <c r="T1058" s="9">
        <f>IF(H1058&lt;=1-Params!$B$4,0,MAX(0.1,ROUND((Params!$B$10+Params!$B$11*H1058^Params!$B$12)*_xlfn.GAMMA.INV((H1058-(1-Params!$B$4))/Params!$B$4,Params!$B$5,Params!$B$6),1)))</f>
        <v/>
      </c>
      <c r="U1058" s="9">
        <f>ROUND(_xlfn.NORM.INV(I1058,Params!$B$13,Params!$B$14),1)</f>
        <v/>
      </c>
      <c r="V1058" s="9">
        <f>ROUND(_xlfn.NORM.INV(J1058,Params!$B$15,Params!$B$16),2)</f>
        <v/>
      </c>
      <c r="W1058" s="9">
        <f>ROUND(_xlfn.NORM.INV(K1058,Params!$B$13,Params!$B$14),1)</f>
        <v/>
      </c>
      <c r="X1058" s="9">
        <f>ROUND(_xlfn.NORM.INV(L1058,Params!$B$15,Params!$B$16),2)</f>
        <v/>
      </c>
      <c r="Y1058" s="9">
        <f>ROUND(_xlfn.NORM.INV(M1058,Params!$B$15,Params!$B$16)+Params!$B$17+Params!$B$18*M1058,2)</f>
        <v/>
      </c>
      <c r="Z1058" s="9">
        <f>ROUND(_xlfn.NORM.INV(N1058,Params!$B$13,Params!$B$14)+Params!$B$17+Params!$B$18*N1058,1)</f>
        <v/>
      </c>
    </row>
    <row r="1059">
      <c r="A1059" s="11" t="n">
        <v>1058</v>
      </c>
      <c r="B1059" s="12">
        <f>INT((A1059-1)/122)+1</f>
        <v/>
      </c>
      <c r="C1059" s="13" t="n">
        <v>0.773338</v>
      </c>
      <c r="D1059" s="13" t="n">
        <v>0.333801</v>
      </c>
      <c r="E1059" s="13" t="n">
        <v>0.119486</v>
      </c>
      <c r="F1059" s="13" t="n">
        <v>0.573603</v>
      </c>
      <c r="G1059" s="13" t="n">
        <v>0.051594</v>
      </c>
      <c r="H1059" s="13" t="n">
        <v>0.177471</v>
      </c>
      <c r="I1059" s="13" t="n">
        <v>0.07882400000000001</v>
      </c>
      <c r="J1059" s="13" t="n">
        <v>0.9330310000000001</v>
      </c>
      <c r="K1059" s="13" t="n">
        <v>0.838804</v>
      </c>
      <c r="L1059" s="13" t="n">
        <v>0.254324</v>
      </c>
      <c r="M1059" s="13" t="n">
        <v>0.979162</v>
      </c>
      <c r="N1059" s="13" t="n">
        <v>0.09607</v>
      </c>
      <c r="O1059" s="9">
        <f>IF(C1059&lt;=1-Params!$B$4,0,MAX(0.1,ROUND(_xlfn.GAMMA.INV((C1059-(1-Params!$B$4))/Params!$B$4,Params!$B$5,Params!$B$6),1)))</f>
        <v/>
      </c>
      <c r="P1059" s="9">
        <f>IF(D1059&lt;=1-Params!$B$7,0,ROUND(_xlfn.GAMMA.INV((D1059-(1-Params!$B$7))/Params!$B$7,Params!$B$8,Params!$B$9),3))</f>
        <v/>
      </c>
      <c r="Q1059" s="9">
        <f>IF(E1059&lt;=1-Params!$B$4,0,MAX(0.1,ROUND(_xlfn.GAMMA.INV((E1059-(1-Params!$B$4))/Params!$B$4,Params!$B$5,Params!$B$6),1)))</f>
        <v/>
      </c>
      <c r="R1059" s="9">
        <f>IF(F1059&lt;=1-Params!$B$7,0,ROUND(_xlfn.GAMMA.INV((F1059-(1-Params!$B$7))/Params!$B$7,Params!$B$8,Params!$B$9),3))</f>
        <v/>
      </c>
      <c r="S1059" s="9">
        <f>IF(G1059&lt;=1-Params!$B$7,0,ROUND((Params!$B$10+Params!$B$11*G1059^Params!$B$12)*_xlfn.GAMMA.INV((G1059-(1-Params!$B$7))/Params!$B$7,Params!$B$8,Params!$B$9),3))</f>
        <v/>
      </c>
      <c r="T1059" s="9">
        <f>IF(H1059&lt;=1-Params!$B$4,0,MAX(0.1,ROUND((Params!$B$10+Params!$B$11*H1059^Params!$B$12)*_xlfn.GAMMA.INV((H1059-(1-Params!$B$4))/Params!$B$4,Params!$B$5,Params!$B$6),1)))</f>
        <v/>
      </c>
      <c r="U1059" s="9">
        <f>ROUND(_xlfn.NORM.INV(I1059,Params!$B$13,Params!$B$14),1)</f>
        <v/>
      </c>
      <c r="V1059" s="9">
        <f>ROUND(_xlfn.NORM.INV(J1059,Params!$B$15,Params!$B$16),2)</f>
        <v/>
      </c>
      <c r="W1059" s="9">
        <f>ROUND(_xlfn.NORM.INV(K1059,Params!$B$13,Params!$B$14),1)</f>
        <v/>
      </c>
      <c r="X1059" s="9">
        <f>ROUND(_xlfn.NORM.INV(L1059,Params!$B$15,Params!$B$16),2)</f>
        <v/>
      </c>
      <c r="Y1059" s="9">
        <f>ROUND(_xlfn.NORM.INV(M1059,Params!$B$15,Params!$B$16)+Params!$B$17+Params!$B$18*M1059,2)</f>
        <v/>
      </c>
      <c r="Z1059" s="9">
        <f>ROUND(_xlfn.NORM.INV(N1059,Params!$B$13,Params!$B$14)+Params!$B$17+Params!$B$18*N1059,1)</f>
        <v/>
      </c>
    </row>
    <row r="1060">
      <c r="A1060" s="11" t="n">
        <v>1059</v>
      </c>
      <c r="B1060" s="12">
        <f>INT((A1060-1)/122)+1</f>
        <v/>
      </c>
      <c r="C1060" s="13" t="n">
        <v>0.208895</v>
      </c>
      <c r="D1060" s="13" t="n">
        <v>0.788699</v>
      </c>
      <c r="E1060" s="13" t="n">
        <v>0.6373</v>
      </c>
      <c r="F1060" s="13" t="n">
        <v>0.93885</v>
      </c>
      <c r="G1060" s="13" t="n">
        <v>0.198413</v>
      </c>
      <c r="H1060" s="13" t="n">
        <v>0.447233</v>
      </c>
      <c r="I1060" s="13" t="n">
        <v>0.233395</v>
      </c>
      <c r="J1060" s="13" t="n">
        <v>0.928721</v>
      </c>
      <c r="K1060" s="13" t="n">
        <v>0.478135</v>
      </c>
      <c r="L1060" s="13" t="n">
        <v>0.452866</v>
      </c>
      <c r="M1060" s="13" t="n">
        <v>0.51059</v>
      </c>
      <c r="N1060" s="13" t="n">
        <v>0.093018</v>
      </c>
      <c r="O1060" s="9">
        <f>IF(C1060&lt;=1-Params!$B$4,0,MAX(0.1,ROUND(_xlfn.GAMMA.INV((C1060-(1-Params!$B$4))/Params!$B$4,Params!$B$5,Params!$B$6),1)))</f>
        <v/>
      </c>
      <c r="P1060" s="9">
        <f>IF(D1060&lt;=1-Params!$B$7,0,ROUND(_xlfn.GAMMA.INV((D1060-(1-Params!$B$7))/Params!$B$7,Params!$B$8,Params!$B$9),3))</f>
        <v/>
      </c>
      <c r="Q1060" s="9">
        <f>IF(E1060&lt;=1-Params!$B$4,0,MAX(0.1,ROUND(_xlfn.GAMMA.INV((E1060-(1-Params!$B$4))/Params!$B$4,Params!$B$5,Params!$B$6),1)))</f>
        <v/>
      </c>
      <c r="R1060" s="9">
        <f>IF(F1060&lt;=1-Params!$B$7,0,ROUND(_xlfn.GAMMA.INV((F1060-(1-Params!$B$7))/Params!$B$7,Params!$B$8,Params!$B$9),3))</f>
        <v/>
      </c>
      <c r="S1060" s="9">
        <f>IF(G1060&lt;=1-Params!$B$7,0,ROUND((Params!$B$10+Params!$B$11*G1060^Params!$B$12)*_xlfn.GAMMA.INV((G1060-(1-Params!$B$7))/Params!$B$7,Params!$B$8,Params!$B$9),3))</f>
        <v/>
      </c>
      <c r="T1060" s="9">
        <f>IF(H1060&lt;=1-Params!$B$4,0,MAX(0.1,ROUND((Params!$B$10+Params!$B$11*H1060^Params!$B$12)*_xlfn.GAMMA.INV((H1060-(1-Params!$B$4))/Params!$B$4,Params!$B$5,Params!$B$6),1)))</f>
        <v/>
      </c>
      <c r="U1060" s="9">
        <f>ROUND(_xlfn.NORM.INV(I1060,Params!$B$13,Params!$B$14),1)</f>
        <v/>
      </c>
      <c r="V1060" s="9">
        <f>ROUND(_xlfn.NORM.INV(J1060,Params!$B$15,Params!$B$16),2)</f>
        <v/>
      </c>
      <c r="W1060" s="9">
        <f>ROUND(_xlfn.NORM.INV(K1060,Params!$B$13,Params!$B$14),1)</f>
        <v/>
      </c>
      <c r="X1060" s="9">
        <f>ROUND(_xlfn.NORM.INV(L1060,Params!$B$15,Params!$B$16),2)</f>
        <v/>
      </c>
      <c r="Y1060" s="9">
        <f>ROUND(_xlfn.NORM.INV(M1060,Params!$B$15,Params!$B$16)+Params!$B$17+Params!$B$18*M1060,2)</f>
        <v/>
      </c>
      <c r="Z1060" s="9">
        <f>ROUND(_xlfn.NORM.INV(N1060,Params!$B$13,Params!$B$14)+Params!$B$17+Params!$B$18*N1060,1)</f>
        <v/>
      </c>
    </row>
    <row r="1061">
      <c r="A1061" s="11" t="n">
        <v>1060</v>
      </c>
      <c r="B1061" s="12">
        <f>INT((A1061-1)/122)+1</f>
        <v/>
      </c>
      <c r="C1061" s="13" t="n">
        <v>0.08186300000000001</v>
      </c>
      <c r="D1061" s="13" t="n">
        <v>0.888908</v>
      </c>
      <c r="E1061" s="13" t="n">
        <v>0.10242</v>
      </c>
      <c r="F1061" s="13" t="n">
        <v>0.033623</v>
      </c>
      <c r="G1061" s="13" t="n">
        <v>0.834876</v>
      </c>
      <c r="H1061" s="13" t="n">
        <v>0.895451</v>
      </c>
      <c r="I1061" s="13" t="n">
        <v>0.357632</v>
      </c>
      <c r="J1061" s="13" t="n">
        <v>0.489203</v>
      </c>
      <c r="K1061" s="13" t="n">
        <v>0.70039</v>
      </c>
      <c r="L1061" s="13" t="n">
        <v>0.916812</v>
      </c>
      <c r="M1061" s="13" t="n">
        <v>0.188042</v>
      </c>
      <c r="N1061" s="13" t="n">
        <v>0.026605</v>
      </c>
      <c r="O1061" s="9">
        <f>IF(C1061&lt;=1-Params!$B$4,0,MAX(0.1,ROUND(_xlfn.GAMMA.INV((C1061-(1-Params!$B$4))/Params!$B$4,Params!$B$5,Params!$B$6),1)))</f>
        <v/>
      </c>
      <c r="P1061" s="9">
        <f>IF(D1061&lt;=1-Params!$B$7,0,ROUND(_xlfn.GAMMA.INV((D1061-(1-Params!$B$7))/Params!$B$7,Params!$B$8,Params!$B$9),3))</f>
        <v/>
      </c>
      <c r="Q1061" s="9">
        <f>IF(E1061&lt;=1-Params!$B$4,0,MAX(0.1,ROUND(_xlfn.GAMMA.INV((E1061-(1-Params!$B$4))/Params!$B$4,Params!$B$5,Params!$B$6),1)))</f>
        <v/>
      </c>
      <c r="R1061" s="9">
        <f>IF(F1061&lt;=1-Params!$B$7,0,ROUND(_xlfn.GAMMA.INV((F1061-(1-Params!$B$7))/Params!$B$7,Params!$B$8,Params!$B$9),3))</f>
        <v/>
      </c>
      <c r="S1061" s="9">
        <f>IF(G1061&lt;=1-Params!$B$7,0,ROUND((Params!$B$10+Params!$B$11*G1061^Params!$B$12)*_xlfn.GAMMA.INV((G1061-(1-Params!$B$7))/Params!$B$7,Params!$B$8,Params!$B$9),3))</f>
        <v/>
      </c>
      <c r="T1061" s="9">
        <f>IF(H1061&lt;=1-Params!$B$4,0,MAX(0.1,ROUND((Params!$B$10+Params!$B$11*H1061^Params!$B$12)*_xlfn.GAMMA.INV((H1061-(1-Params!$B$4))/Params!$B$4,Params!$B$5,Params!$B$6),1)))</f>
        <v/>
      </c>
      <c r="U1061" s="9">
        <f>ROUND(_xlfn.NORM.INV(I1061,Params!$B$13,Params!$B$14),1)</f>
        <v/>
      </c>
      <c r="V1061" s="9">
        <f>ROUND(_xlfn.NORM.INV(J1061,Params!$B$15,Params!$B$16),2)</f>
        <v/>
      </c>
      <c r="W1061" s="9">
        <f>ROUND(_xlfn.NORM.INV(K1061,Params!$B$13,Params!$B$14),1)</f>
        <v/>
      </c>
      <c r="X1061" s="9">
        <f>ROUND(_xlfn.NORM.INV(L1061,Params!$B$15,Params!$B$16),2)</f>
        <v/>
      </c>
      <c r="Y1061" s="9">
        <f>ROUND(_xlfn.NORM.INV(M1061,Params!$B$15,Params!$B$16)+Params!$B$17+Params!$B$18*M1061,2)</f>
        <v/>
      </c>
      <c r="Z1061" s="9">
        <f>ROUND(_xlfn.NORM.INV(N1061,Params!$B$13,Params!$B$14)+Params!$B$17+Params!$B$18*N1061,1)</f>
        <v/>
      </c>
    </row>
    <row r="1062">
      <c r="A1062" s="11" t="n">
        <v>1061</v>
      </c>
      <c r="B1062" s="12">
        <f>INT((A1062-1)/122)+1</f>
        <v/>
      </c>
      <c r="C1062" s="13" t="n">
        <v>0.068619</v>
      </c>
      <c r="D1062" s="13" t="n">
        <v>0.38526</v>
      </c>
      <c r="E1062" s="13" t="n">
        <v>0.749035</v>
      </c>
      <c r="F1062" s="13" t="n">
        <v>0.252276</v>
      </c>
      <c r="G1062" s="13" t="n">
        <v>0.569928</v>
      </c>
      <c r="H1062" s="13" t="n">
        <v>0.251559</v>
      </c>
      <c r="I1062" s="13" t="n">
        <v>0.484365</v>
      </c>
      <c r="J1062" s="13" t="n">
        <v>0.547864</v>
      </c>
      <c r="K1062" s="13" t="n">
        <v>0.655234</v>
      </c>
      <c r="L1062" s="13" t="n">
        <v>0.380008</v>
      </c>
      <c r="M1062" s="13" t="n">
        <v>0.272004</v>
      </c>
      <c r="N1062" s="13" t="n">
        <v>0.420036</v>
      </c>
      <c r="O1062" s="9">
        <f>IF(C1062&lt;=1-Params!$B$4,0,MAX(0.1,ROUND(_xlfn.GAMMA.INV((C1062-(1-Params!$B$4))/Params!$B$4,Params!$B$5,Params!$B$6),1)))</f>
        <v/>
      </c>
      <c r="P1062" s="9">
        <f>IF(D1062&lt;=1-Params!$B$7,0,ROUND(_xlfn.GAMMA.INV((D1062-(1-Params!$B$7))/Params!$B$7,Params!$B$8,Params!$B$9),3))</f>
        <v/>
      </c>
      <c r="Q1062" s="9">
        <f>IF(E1062&lt;=1-Params!$B$4,0,MAX(0.1,ROUND(_xlfn.GAMMA.INV((E1062-(1-Params!$B$4))/Params!$B$4,Params!$B$5,Params!$B$6),1)))</f>
        <v/>
      </c>
      <c r="R1062" s="9">
        <f>IF(F1062&lt;=1-Params!$B$7,0,ROUND(_xlfn.GAMMA.INV((F1062-(1-Params!$B$7))/Params!$B$7,Params!$B$8,Params!$B$9),3))</f>
        <v/>
      </c>
      <c r="S1062" s="9">
        <f>IF(G1062&lt;=1-Params!$B$7,0,ROUND((Params!$B$10+Params!$B$11*G1062^Params!$B$12)*_xlfn.GAMMA.INV((G1062-(1-Params!$B$7))/Params!$B$7,Params!$B$8,Params!$B$9),3))</f>
        <v/>
      </c>
      <c r="T1062" s="9">
        <f>IF(H1062&lt;=1-Params!$B$4,0,MAX(0.1,ROUND((Params!$B$10+Params!$B$11*H1062^Params!$B$12)*_xlfn.GAMMA.INV((H1062-(1-Params!$B$4))/Params!$B$4,Params!$B$5,Params!$B$6),1)))</f>
        <v/>
      </c>
      <c r="U1062" s="9">
        <f>ROUND(_xlfn.NORM.INV(I1062,Params!$B$13,Params!$B$14),1)</f>
        <v/>
      </c>
      <c r="V1062" s="9">
        <f>ROUND(_xlfn.NORM.INV(J1062,Params!$B$15,Params!$B$16),2)</f>
        <v/>
      </c>
      <c r="W1062" s="9">
        <f>ROUND(_xlfn.NORM.INV(K1062,Params!$B$13,Params!$B$14),1)</f>
        <v/>
      </c>
      <c r="X1062" s="9">
        <f>ROUND(_xlfn.NORM.INV(L1062,Params!$B$15,Params!$B$16),2)</f>
        <v/>
      </c>
      <c r="Y1062" s="9">
        <f>ROUND(_xlfn.NORM.INV(M1062,Params!$B$15,Params!$B$16)+Params!$B$17+Params!$B$18*M1062,2)</f>
        <v/>
      </c>
      <c r="Z1062" s="9">
        <f>ROUND(_xlfn.NORM.INV(N1062,Params!$B$13,Params!$B$14)+Params!$B$17+Params!$B$18*N1062,1)</f>
        <v/>
      </c>
    </row>
    <row r="1063">
      <c r="A1063" s="11" t="n">
        <v>1062</v>
      </c>
      <c r="B1063" s="12">
        <f>INT((A1063-1)/122)+1</f>
        <v/>
      </c>
      <c r="C1063" s="13" t="n">
        <v>0.305228</v>
      </c>
      <c r="D1063" s="13" t="n">
        <v>0.912064</v>
      </c>
      <c r="E1063" s="13" t="n">
        <v>0.86429</v>
      </c>
      <c r="F1063" s="13" t="n">
        <v>0.641306</v>
      </c>
      <c r="G1063" s="13" t="n">
        <v>0.292981</v>
      </c>
      <c r="H1063" s="13" t="n">
        <v>0.939297</v>
      </c>
      <c r="I1063" s="13" t="n">
        <v>0.445232</v>
      </c>
      <c r="J1063" s="13" t="n">
        <v>0.513855</v>
      </c>
      <c r="K1063" s="13" t="n">
        <v>0.119439</v>
      </c>
      <c r="L1063" s="13" t="n">
        <v>0.297423</v>
      </c>
      <c r="M1063" s="13" t="n">
        <v>0.34994</v>
      </c>
      <c r="N1063" s="13" t="n">
        <v>0.748161</v>
      </c>
      <c r="O1063" s="9">
        <f>IF(C1063&lt;=1-Params!$B$4,0,MAX(0.1,ROUND(_xlfn.GAMMA.INV((C1063-(1-Params!$B$4))/Params!$B$4,Params!$B$5,Params!$B$6),1)))</f>
        <v/>
      </c>
      <c r="P1063" s="9">
        <f>IF(D1063&lt;=1-Params!$B$7,0,ROUND(_xlfn.GAMMA.INV((D1063-(1-Params!$B$7))/Params!$B$7,Params!$B$8,Params!$B$9),3))</f>
        <v/>
      </c>
      <c r="Q1063" s="9">
        <f>IF(E1063&lt;=1-Params!$B$4,0,MAX(0.1,ROUND(_xlfn.GAMMA.INV((E1063-(1-Params!$B$4))/Params!$B$4,Params!$B$5,Params!$B$6),1)))</f>
        <v/>
      </c>
      <c r="R1063" s="9">
        <f>IF(F1063&lt;=1-Params!$B$7,0,ROUND(_xlfn.GAMMA.INV((F1063-(1-Params!$B$7))/Params!$B$7,Params!$B$8,Params!$B$9),3))</f>
        <v/>
      </c>
      <c r="S1063" s="9">
        <f>IF(G1063&lt;=1-Params!$B$7,0,ROUND((Params!$B$10+Params!$B$11*G1063^Params!$B$12)*_xlfn.GAMMA.INV((G1063-(1-Params!$B$7))/Params!$B$7,Params!$B$8,Params!$B$9),3))</f>
        <v/>
      </c>
      <c r="T1063" s="9">
        <f>IF(H1063&lt;=1-Params!$B$4,0,MAX(0.1,ROUND((Params!$B$10+Params!$B$11*H1063^Params!$B$12)*_xlfn.GAMMA.INV((H1063-(1-Params!$B$4))/Params!$B$4,Params!$B$5,Params!$B$6),1)))</f>
        <v/>
      </c>
      <c r="U1063" s="9">
        <f>ROUND(_xlfn.NORM.INV(I1063,Params!$B$13,Params!$B$14),1)</f>
        <v/>
      </c>
      <c r="V1063" s="9">
        <f>ROUND(_xlfn.NORM.INV(J1063,Params!$B$15,Params!$B$16),2)</f>
        <v/>
      </c>
      <c r="W1063" s="9">
        <f>ROUND(_xlfn.NORM.INV(K1063,Params!$B$13,Params!$B$14),1)</f>
        <v/>
      </c>
      <c r="X1063" s="9">
        <f>ROUND(_xlfn.NORM.INV(L1063,Params!$B$15,Params!$B$16),2)</f>
        <v/>
      </c>
      <c r="Y1063" s="9">
        <f>ROUND(_xlfn.NORM.INV(M1063,Params!$B$15,Params!$B$16)+Params!$B$17+Params!$B$18*M1063,2)</f>
        <v/>
      </c>
      <c r="Z1063" s="9">
        <f>ROUND(_xlfn.NORM.INV(N1063,Params!$B$13,Params!$B$14)+Params!$B$17+Params!$B$18*N1063,1)</f>
        <v/>
      </c>
    </row>
    <row r="1064">
      <c r="A1064" s="11" t="n">
        <v>1063</v>
      </c>
      <c r="B1064" s="12">
        <f>INT((A1064-1)/122)+1</f>
        <v/>
      </c>
      <c r="C1064" s="13" t="n">
        <v>0.8301770000000001</v>
      </c>
      <c r="D1064" s="13" t="n">
        <v>0.7387359999999999</v>
      </c>
      <c r="E1064" s="13" t="n">
        <v>0.976725</v>
      </c>
      <c r="F1064" s="13" t="n">
        <v>0.110517</v>
      </c>
      <c r="G1064" s="13" t="n">
        <v>0.042968</v>
      </c>
      <c r="H1064" s="13" t="n">
        <v>0.67942</v>
      </c>
      <c r="I1064" s="13" t="n">
        <v>0.536684</v>
      </c>
      <c r="J1064" s="13" t="n">
        <v>0.607253</v>
      </c>
      <c r="K1064" s="13" t="n">
        <v>0.023824</v>
      </c>
      <c r="L1064" s="13" t="n">
        <v>0.481119</v>
      </c>
      <c r="M1064" s="13" t="n">
        <v>0.373284</v>
      </c>
      <c r="N1064" s="13" t="n">
        <v>0.761074</v>
      </c>
      <c r="O1064" s="9">
        <f>IF(C1064&lt;=1-Params!$B$4,0,MAX(0.1,ROUND(_xlfn.GAMMA.INV((C1064-(1-Params!$B$4))/Params!$B$4,Params!$B$5,Params!$B$6),1)))</f>
        <v/>
      </c>
      <c r="P1064" s="9">
        <f>IF(D1064&lt;=1-Params!$B$7,0,ROUND(_xlfn.GAMMA.INV((D1064-(1-Params!$B$7))/Params!$B$7,Params!$B$8,Params!$B$9),3))</f>
        <v/>
      </c>
      <c r="Q1064" s="9">
        <f>IF(E1064&lt;=1-Params!$B$4,0,MAX(0.1,ROUND(_xlfn.GAMMA.INV((E1064-(1-Params!$B$4))/Params!$B$4,Params!$B$5,Params!$B$6),1)))</f>
        <v/>
      </c>
      <c r="R1064" s="9">
        <f>IF(F1064&lt;=1-Params!$B$7,0,ROUND(_xlfn.GAMMA.INV((F1064-(1-Params!$B$7))/Params!$B$7,Params!$B$8,Params!$B$9),3))</f>
        <v/>
      </c>
      <c r="S1064" s="9">
        <f>IF(G1064&lt;=1-Params!$B$7,0,ROUND((Params!$B$10+Params!$B$11*G1064^Params!$B$12)*_xlfn.GAMMA.INV((G1064-(1-Params!$B$7))/Params!$B$7,Params!$B$8,Params!$B$9),3))</f>
        <v/>
      </c>
      <c r="T1064" s="9">
        <f>IF(H1064&lt;=1-Params!$B$4,0,MAX(0.1,ROUND((Params!$B$10+Params!$B$11*H1064^Params!$B$12)*_xlfn.GAMMA.INV((H1064-(1-Params!$B$4))/Params!$B$4,Params!$B$5,Params!$B$6),1)))</f>
        <v/>
      </c>
      <c r="U1064" s="9">
        <f>ROUND(_xlfn.NORM.INV(I1064,Params!$B$13,Params!$B$14),1)</f>
        <v/>
      </c>
      <c r="V1064" s="9">
        <f>ROUND(_xlfn.NORM.INV(J1064,Params!$B$15,Params!$B$16),2)</f>
        <v/>
      </c>
      <c r="W1064" s="9">
        <f>ROUND(_xlfn.NORM.INV(K1064,Params!$B$13,Params!$B$14),1)</f>
        <v/>
      </c>
      <c r="X1064" s="9">
        <f>ROUND(_xlfn.NORM.INV(L1064,Params!$B$15,Params!$B$16),2)</f>
        <v/>
      </c>
      <c r="Y1064" s="9">
        <f>ROUND(_xlfn.NORM.INV(M1064,Params!$B$15,Params!$B$16)+Params!$B$17+Params!$B$18*M1064,2)</f>
        <v/>
      </c>
      <c r="Z1064" s="9">
        <f>ROUND(_xlfn.NORM.INV(N1064,Params!$B$13,Params!$B$14)+Params!$B$17+Params!$B$18*N1064,1)</f>
        <v/>
      </c>
    </row>
    <row r="1065">
      <c r="A1065" s="11" t="n">
        <v>1064</v>
      </c>
      <c r="B1065" s="12">
        <f>INT((A1065-1)/122)+1</f>
        <v/>
      </c>
      <c r="C1065" s="13" t="n">
        <v>0.965882</v>
      </c>
      <c r="D1065" s="13" t="n">
        <v>0.143493</v>
      </c>
      <c r="E1065" s="13" t="n">
        <v>0.977701</v>
      </c>
      <c r="F1065" s="13" t="n">
        <v>0.432314</v>
      </c>
      <c r="G1065" s="13" t="n">
        <v>0.03117</v>
      </c>
      <c r="H1065" s="13" t="n">
        <v>0.9729449999999999</v>
      </c>
      <c r="I1065" s="13" t="n">
        <v>0.656443</v>
      </c>
      <c r="J1065" s="13" t="n">
        <v>0.693181</v>
      </c>
      <c r="K1065" s="13" t="n">
        <v>0.082867</v>
      </c>
      <c r="L1065" s="13" t="n">
        <v>0.24704</v>
      </c>
      <c r="M1065" s="13" t="n">
        <v>0.290294</v>
      </c>
      <c r="N1065" s="13" t="n">
        <v>0.486093</v>
      </c>
      <c r="O1065" s="9">
        <f>IF(C1065&lt;=1-Params!$B$4,0,MAX(0.1,ROUND(_xlfn.GAMMA.INV((C1065-(1-Params!$B$4))/Params!$B$4,Params!$B$5,Params!$B$6),1)))</f>
        <v/>
      </c>
      <c r="P1065" s="9">
        <f>IF(D1065&lt;=1-Params!$B$7,0,ROUND(_xlfn.GAMMA.INV((D1065-(1-Params!$B$7))/Params!$B$7,Params!$B$8,Params!$B$9),3))</f>
        <v/>
      </c>
      <c r="Q1065" s="9">
        <f>IF(E1065&lt;=1-Params!$B$4,0,MAX(0.1,ROUND(_xlfn.GAMMA.INV((E1065-(1-Params!$B$4))/Params!$B$4,Params!$B$5,Params!$B$6),1)))</f>
        <v/>
      </c>
      <c r="R1065" s="9">
        <f>IF(F1065&lt;=1-Params!$B$7,0,ROUND(_xlfn.GAMMA.INV((F1065-(1-Params!$B$7))/Params!$B$7,Params!$B$8,Params!$B$9),3))</f>
        <v/>
      </c>
      <c r="S1065" s="9">
        <f>IF(G1065&lt;=1-Params!$B$7,0,ROUND((Params!$B$10+Params!$B$11*G1065^Params!$B$12)*_xlfn.GAMMA.INV((G1065-(1-Params!$B$7))/Params!$B$7,Params!$B$8,Params!$B$9),3))</f>
        <v/>
      </c>
      <c r="T1065" s="9">
        <f>IF(H1065&lt;=1-Params!$B$4,0,MAX(0.1,ROUND((Params!$B$10+Params!$B$11*H1065^Params!$B$12)*_xlfn.GAMMA.INV((H1065-(1-Params!$B$4))/Params!$B$4,Params!$B$5,Params!$B$6),1)))</f>
        <v/>
      </c>
      <c r="U1065" s="9">
        <f>ROUND(_xlfn.NORM.INV(I1065,Params!$B$13,Params!$B$14),1)</f>
        <v/>
      </c>
      <c r="V1065" s="9">
        <f>ROUND(_xlfn.NORM.INV(J1065,Params!$B$15,Params!$B$16),2)</f>
        <v/>
      </c>
      <c r="W1065" s="9">
        <f>ROUND(_xlfn.NORM.INV(K1065,Params!$B$13,Params!$B$14),1)</f>
        <v/>
      </c>
      <c r="X1065" s="9">
        <f>ROUND(_xlfn.NORM.INV(L1065,Params!$B$15,Params!$B$16),2)</f>
        <v/>
      </c>
      <c r="Y1065" s="9">
        <f>ROUND(_xlfn.NORM.INV(M1065,Params!$B$15,Params!$B$16)+Params!$B$17+Params!$B$18*M1065,2)</f>
        <v/>
      </c>
      <c r="Z1065" s="9">
        <f>ROUND(_xlfn.NORM.INV(N1065,Params!$B$13,Params!$B$14)+Params!$B$17+Params!$B$18*N1065,1)</f>
        <v/>
      </c>
    </row>
    <row r="1066">
      <c r="A1066" s="11" t="n">
        <v>1065</v>
      </c>
      <c r="B1066" s="12">
        <f>INT((A1066-1)/122)+1</f>
        <v/>
      </c>
      <c r="C1066" s="13" t="n">
        <v>0.970065</v>
      </c>
      <c r="D1066" s="13" t="n">
        <v>0.274995</v>
      </c>
      <c r="E1066" s="13" t="n">
        <v>0.395935</v>
      </c>
      <c r="F1066" s="13" t="n">
        <v>0.485969</v>
      </c>
      <c r="G1066" s="13" t="n">
        <v>0.79456</v>
      </c>
      <c r="H1066" s="13" t="n">
        <v>0.602137</v>
      </c>
      <c r="I1066" s="13" t="n">
        <v>0.115352</v>
      </c>
      <c r="J1066" s="13" t="n">
        <v>0.609278</v>
      </c>
      <c r="K1066" s="13" t="n">
        <v>0.062306</v>
      </c>
      <c r="L1066" s="13" t="n">
        <v>0.371641</v>
      </c>
      <c r="M1066" s="13" t="n">
        <v>0.381465</v>
      </c>
      <c r="N1066" s="13" t="n">
        <v>0.49623</v>
      </c>
      <c r="O1066" s="9">
        <f>IF(C1066&lt;=1-Params!$B$4,0,MAX(0.1,ROUND(_xlfn.GAMMA.INV((C1066-(1-Params!$B$4))/Params!$B$4,Params!$B$5,Params!$B$6),1)))</f>
        <v/>
      </c>
      <c r="P1066" s="9">
        <f>IF(D1066&lt;=1-Params!$B$7,0,ROUND(_xlfn.GAMMA.INV((D1066-(1-Params!$B$7))/Params!$B$7,Params!$B$8,Params!$B$9),3))</f>
        <v/>
      </c>
      <c r="Q1066" s="9">
        <f>IF(E1066&lt;=1-Params!$B$4,0,MAX(0.1,ROUND(_xlfn.GAMMA.INV((E1066-(1-Params!$B$4))/Params!$B$4,Params!$B$5,Params!$B$6),1)))</f>
        <v/>
      </c>
      <c r="R1066" s="9">
        <f>IF(F1066&lt;=1-Params!$B$7,0,ROUND(_xlfn.GAMMA.INV((F1066-(1-Params!$B$7))/Params!$B$7,Params!$B$8,Params!$B$9),3))</f>
        <v/>
      </c>
      <c r="S1066" s="9">
        <f>IF(G1066&lt;=1-Params!$B$7,0,ROUND((Params!$B$10+Params!$B$11*G1066^Params!$B$12)*_xlfn.GAMMA.INV((G1066-(1-Params!$B$7))/Params!$B$7,Params!$B$8,Params!$B$9),3))</f>
        <v/>
      </c>
      <c r="T1066" s="9">
        <f>IF(H1066&lt;=1-Params!$B$4,0,MAX(0.1,ROUND((Params!$B$10+Params!$B$11*H1066^Params!$B$12)*_xlfn.GAMMA.INV((H1066-(1-Params!$B$4))/Params!$B$4,Params!$B$5,Params!$B$6),1)))</f>
        <v/>
      </c>
      <c r="U1066" s="9">
        <f>ROUND(_xlfn.NORM.INV(I1066,Params!$B$13,Params!$B$14),1)</f>
        <v/>
      </c>
      <c r="V1066" s="9">
        <f>ROUND(_xlfn.NORM.INV(J1066,Params!$B$15,Params!$B$16),2)</f>
        <v/>
      </c>
      <c r="W1066" s="9">
        <f>ROUND(_xlfn.NORM.INV(K1066,Params!$B$13,Params!$B$14),1)</f>
        <v/>
      </c>
      <c r="X1066" s="9">
        <f>ROUND(_xlfn.NORM.INV(L1066,Params!$B$15,Params!$B$16),2)</f>
        <v/>
      </c>
      <c r="Y1066" s="9">
        <f>ROUND(_xlfn.NORM.INV(M1066,Params!$B$15,Params!$B$16)+Params!$B$17+Params!$B$18*M1066,2)</f>
        <v/>
      </c>
      <c r="Z1066" s="9">
        <f>ROUND(_xlfn.NORM.INV(N1066,Params!$B$13,Params!$B$14)+Params!$B$17+Params!$B$18*N1066,1)</f>
        <v/>
      </c>
    </row>
    <row r="1067">
      <c r="A1067" s="11" t="n">
        <v>1066</v>
      </c>
      <c r="B1067" s="12">
        <f>INT((A1067-1)/122)+1</f>
        <v/>
      </c>
      <c r="C1067" s="13" t="n">
        <v>0.942524</v>
      </c>
      <c r="D1067" s="13" t="n">
        <v>0.556199</v>
      </c>
      <c r="E1067" s="13" t="n">
        <v>0.572595</v>
      </c>
      <c r="F1067" s="13" t="n">
        <v>0.088226</v>
      </c>
      <c r="G1067" s="13" t="n">
        <v>0.6141720000000001</v>
      </c>
      <c r="H1067" s="13" t="n">
        <v>0.941728</v>
      </c>
      <c r="I1067" s="13" t="n">
        <v>0.101739</v>
      </c>
      <c r="J1067" s="13" t="n">
        <v>0.686039</v>
      </c>
      <c r="K1067" s="13" t="n">
        <v>0.558691</v>
      </c>
      <c r="L1067" s="13" t="n">
        <v>0.595616</v>
      </c>
      <c r="M1067" s="13" t="n">
        <v>0.08001800000000001</v>
      </c>
      <c r="N1067" s="13" t="n">
        <v>0.929931</v>
      </c>
      <c r="O1067" s="9">
        <f>IF(C1067&lt;=1-Params!$B$4,0,MAX(0.1,ROUND(_xlfn.GAMMA.INV((C1067-(1-Params!$B$4))/Params!$B$4,Params!$B$5,Params!$B$6),1)))</f>
        <v/>
      </c>
      <c r="P1067" s="9">
        <f>IF(D1067&lt;=1-Params!$B$7,0,ROUND(_xlfn.GAMMA.INV((D1067-(1-Params!$B$7))/Params!$B$7,Params!$B$8,Params!$B$9),3))</f>
        <v/>
      </c>
      <c r="Q1067" s="9">
        <f>IF(E1067&lt;=1-Params!$B$4,0,MAX(0.1,ROUND(_xlfn.GAMMA.INV((E1067-(1-Params!$B$4))/Params!$B$4,Params!$B$5,Params!$B$6),1)))</f>
        <v/>
      </c>
      <c r="R1067" s="9">
        <f>IF(F1067&lt;=1-Params!$B$7,0,ROUND(_xlfn.GAMMA.INV((F1067-(1-Params!$B$7))/Params!$B$7,Params!$B$8,Params!$B$9),3))</f>
        <v/>
      </c>
      <c r="S1067" s="9">
        <f>IF(G1067&lt;=1-Params!$B$7,0,ROUND((Params!$B$10+Params!$B$11*G1067^Params!$B$12)*_xlfn.GAMMA.INV((G1067-(1-Params!$B$7))/Params!$B$7,Params!$B$8,Params!$B$9),3))</f>
        <v/>
      </c>
      <c r="T1067" s="9">
        <f>IF(H1067&lt;=1-Params!$B$4,0,MAX(0.1,ROUND((Params!$B$10+Params!$B$11*H1067^Params!$B$12)*_xlfn.GAMMA.INV((H1067-(1-Params!$B$4))/Params!$B$4,Params!$B$5,Params!$B$6),1)))</f>
        <v/>
      </c>
      <c r="U1067" s="9">
        <f>ROUND(_xlfn.NORM.INV(I1067,Params!$B$13,Params!$B$14),1)</f>
        <v/>
      </c>
      <c r="V1067" s="9">
        <f>ROUND(_xlfn.NORM.INV(J1067,Params!$B$15,Params!$B$16),2)</f>
        <v/>
      </c>
      <c r="W1067" s="9">
        <f>ROUND(_xlfn.NORM.INV(K1067,Params!$B$13,Params!$B$14),1)</f>
        <v/>
      </c>
      <c r="X1067" s="9">
        <f>ROUND(_xlfn.NORM.INV(L1067,Params!$B$15,Params!$B$16),2)</f>
        <v/>
      </c>
      <c r="Y1067" s="9">
        <f>ROUND(_xlfn.NORM.INV(M1067,Params!$B$15,Params!$B$16)+Params!$B$17+Params!$B$18*M1067,2)</f>
        <v/>
      </c>
      <c r="Z1067" s="9">
        <f>ROUND(_xlfn.NORM.INV(N1067,Params!$B$13,Params!$B$14)+Params!$B$17+Params!$B$18*N1067,1)</f>
        <v/>
      </c>
    </row>
    <row r="1068">
      <c r="A1068" s="11" t="n">
        <v>1067</v>
      </c>
      <c r="B1068" s="12">
        <f>INT((A1068-1)/122)+1</f>
        <v/>
      </c>
      <c r="C1068" s="13" t="n">
        <v>0.472458</v>
      </c>
      <c r="D1068" s="13" t="n">
        <v>0.091053</v>
      </c>
      <c r="E1068" s="13" t="n">
        <v>0.853629</v>
      </c>
      <c r="F1068" s="13" t="n">
        <v>0.183796</v>
      </c>
      <c r="G1068" s="13" t="n">
        <v>0.205615</v>
      </c>
      <c r="H1068" s="13" t="n">
        <v>0.484315</v>
      </c>
      <c r="I1068" s="13" t="n">
        <v>0.116413</v>
      </c>
      <c r="J1068" s="13" t="n">
        <v>0.447726</v>
      </c>
      <c r="K1068" s="13" t="n">
        <v>0.767358</v>
      </c>
      <c r="L1068" s="13" t="n">
        <v>0.498451</v>
      </c>
      <c r="M1068" s="13" t="n">
        <v>0.29004</v>
      </c>
      <c r="N1068" s="13" t="n">
        <v>0.83879</v>
      </c>
      <c r="O1068" s="9">
        <f>IF(C1068&lt;=1-Params!$B$4,0,MAX(0.1,ROUND(_xlfn.GAMMA.INV((C1068-(1-Params!$B$4))/Params!$B$4,Params!$B$5,Params!$B$6),1)))</f>
        <v/>
      </c>
      <c r="P1068" s="9">
        <f>IF(D1068&lt;=1-Params!$B$7,0,ROUND(_xlfn.GAMMA.INV((D1068-(1-Params!$B$7))/Params!$B$7,Params!$B$8,Params!$B$9),3))</f>
        <v/>
      </c>
      <c r="Q1068" s="9">
        <f>IF(E1068&lt;=1-Params!$B$4,0,MAX(0.1,ROUND(_xlfn.GAMMA.INV((E1068-(1-Params!$B$4))/Params!$B$4,Params!$B$5,Params!$B$6),1)))</f>
        <v/>
      </c>
      <c r="R1068" s="9">
        <f>IF(F1068&lt;=1-Params!$B$7,0,ROUND(_xlfn.GAMMA.INV((F1068-(1-Params!$B$7))/Params!$B$7,Params!$B$8,Params!$B$9),3))</f>
        <v/>
      </c>
      <c r="S1068" s="9">
        <f>IF(G1068&lt;=1-Params!$B$7,0,ROUND((Params!$B$10+Params!$B$11*G1068^Params!$B$12)*_xlfn.GAMMA.INV((G1068-(1-Params!$B$7))/Params!$B$7,Params!$B$8,Params!$B$9),3))</f>
        <v/>
      </c>
      <c r="T1068" s="9">
        <f>IF(H1068&lt;=1-Params!$B$4,0,MAX(0.1,ROUND((Params!$B$10+Params!$B$11*H1068^Params!$B$12)*_xlfn.GAMMA.INV((H1068-(1-Params!$B$4))/Params!$B$4,Params!$B$5,Params!$B$6),1)))</f>
        <v/>
      </c>
      <c r="U1068" s="9">
        <f>ROUND(_xlfn.NORM.INV(I1068,Params!$B$13,Params!$B$14),1)</f>
        <v/>
      </c>
      <c r="V1068" s="9">
        <f>ROUND(_xlfn.NORM.INV(J1068,Params!$B$15,Params!$B$16),2)</f>
        <v/>
      </c>
      <c r="W1068" s="9">
        <f>ROUND(_xlfn.NORM.INV(K1068,Params!$B$13,Params!$B$14),1)</f>
        <v/>
      </c>
      <c r="X1068" s="9">
        <f>ROUND(_xlfn.NORM.INV(L1068,Params!$B$15,Params!$B$16),2)</f>
        <v/>
      </c>
      <c r="Y1068" s="9">
        <f>ROUND(_xlfn.NORM.INV(M1068,Params!$B$15,Params!$B$16)+Params!$B$17+Params!$B$18*M1068,2)</f>
        <v/>
      </c>
      <c r="Z1068" s="9">
        <f>ROUND(_xlfn.NORM.INV(N1068,Params!$B$13,Params!$B$14)+Params!$B$17+Params!$B$18*N1068,1)</f>
        <v/>
      </c>
    </row>
    <row r="1069">
      <c r="A1069" s="11" t="n">
        <v>1068</v>
      </c>
      <c r="B1069" s="12">
        <f>INT((A1069-1)/122)+1</f>
        <v/>
      </c>
      <c r="C1069" s="13" t="n">
        <v>0.748357</v>
      </c>
      <c r="D1069" s="13" t="n">
        <v>0.7260760000000001</v>
      </c>
      <c r="E1069" s="13" t="n">
        <v>0.712246</v>
      </c>
      <c r="F1069" s="13" t="n">
        <v>0.51828</v>
      </c>
      <c r="G1069" s="13" t="n">
        <v>0.828715</v>
      </c>
      <c r="H1069" s="13" t="n">
        <v>0.385754</v>
      </c>
      <c r="I1069" s="13" t="n">
        <v>0.135815</v>
      </c>
      <c r="J1069" s="13" t="n">
        <v>0.649586</v>
      </c>
      <c r="K1069" s="13" t="n">
        <v>0.36223</v>
      </c>
      <c r="L1069" s="13" t="n">
        <v>0.383657</v>
      </c>
      <c r="M1069" s="13" t="n">
        <v>0.393824</v>
      </c>
      <c r="N1069" s="13" t="n">
        <v>0.792014</v>
      </c>
      <c r="O1069" s="9">
        <f>IF(C1069&lt;=1-Params!$B$4,0,MAX(0.1,ROUND(_xlfn.GAMMA.INV((C1069-(1-Params!$B$4))/Params!$B$4,Params!$B$5,Params!$B$6),1)))</f>
        <v/>
      </c>
      <c r="P1069" s="9">
        <f>IF(D1069&lt;=1-Params!$B$7,0,ROUND(_xlfn.GAMMA.INV((D1069-(1-Params!$B$7))/Params!$B$7,Params!$B$8,Params!$B$9),3))</f>
        <v/>
      </c>
      <c r="Q1069" s="9">
        <f>IF(E1069&lt;=1-Params!$B$4,0,MAX(0.1,ROUND(_xlfn.GAMMA.INV((E1069-(1-Params!$B$4))/Params!$B$4,Params!$B$5,Params!$B$6),1)))</f>
        <v/>
      </c>
      <c r="R1069" s="9">
        <f>IF(F1069&lt;=1-Params!$B$7,0,ROUND(_xlfn.GAMMA.INV((F1069-(1-Params!$B$7))/Params!$B$7,Params!$B$8,Params!$B$9),3))</f>
        <v/>
      </c>
      <c r="S1069" s="9">
        <f>IF(G1069&lt;=1-Params!$B$7,0,ROUND((Params!$B$10+Params!$B$11*G1069^Params!$B$12)*_xlfn.GAMMA.INV((G1069-(1-Params!$B$7))/Params!$B$7,Params!$B$8,Params!$B$9),3))</f>
        <v/>
      </c>
      <c r="T1069" s="9">
        <f>IF(H1069&lt;=1-Params!$B$4,0,MAX(0.1,ROUND((Params!$B$10+Params!$B$11*H1069^Params!$B$12)*_xlfn.GAMMA.INV((H1069-(1-Params!$B$4))/Params!$B$4,Params!$B$5,Params!$B$6),1)))</f>
        <v/>
      </c>
      <c r="U1069" s="9">
        <f>ROUND(_xlfn.NORM.INV(I1069,Params!$B$13,Params!$B$14),1)</f>
        <v/>
      </c>
      <c r="V1069" s="9">
        <f>ROUND(_xlfn.NORM.INV(J1069,Params!$B$15,Params!$B$16),2)</f>
        <v/>
      </c>
      <c r="W1069" s="9">
        <f>ROUND(_xlfn.NORM.INV(K1069,Params!$B$13,Params!$B$14),1)</f>
        <v/>
      </c>
      <c r="X1069" s="9">
        <f>ROUND(_xlfn.NORM.INV(L1069,Params!$B$15,Params!$B$16),2)</f>
        <v/>
      </c>
      <c r="Y1069" s="9">
        <f>ROUND(_xlfn.NORM.INV(M1069,Params!$B$15,Params!$B$16)+Params!$B$17+Params!$B$18*M1069,2)</f>
        <v/>
      </c>
      <c r="Z1069" s="9">
        <f>ROUND(_xlfn.NORM.INV(N1069,Params!$B$13,Params!$B$14)+Params!$B$17+Params!$B$18*N1069,1)</f>
        <v/>
      </c>
    </row>
    <row r="1070">
      <c r="A1070" s="11" t="n">
        <v>1069</v>
      </c>
      <c r="B1070" s="12">
        <f>INT((A1070-1)/122)+1</f>
        <v/>
      </c>
      <c r="C1070" s="13" t="n">
        <v>0.903601</v>
      </c>
      <c r="D1070" s="13" t="n">
        <v>0.08912</v>
      </c>
      <c r="E1070" s="13" t="n">
        <v>0.956972</v>
      </c>
      <c r="F1070" s="13" t="n">
        <v>0.7281300000000001</v>
      </c>
      <c r="G1070" s="13" t="n">
        <v>0.32385</v>
      </c>
      <c r="H1070" s="13" t="n">
        <v>0.09030299999999999</v>
      </c>
      <c r="I1070" s="13" t="n">
        <v>0.800436</v>
      </c>
      <c r="J1070" s="13" t="n">
        <v>0.954661</v>
      </c>
      <c r="K1070" s="13" t="n">
        <v>0.7937920000000001</v>
      </c>
      <c r="L1070" s="13" t="n">
        <v>0.722083</v>
      </c>
      <c r="M1070" s="13" t="n">
        <v>0.486877</v>
      </c>
      <c r="N1070" s="13" t="n">
        <v>0.751476</v>
      </c>
      <c r="O1070" s="9">
        <f>IF(C1070&lt;=1-Params!$B$4,0,MAX(0.1,ROUND(_xlfn.GAMMA.INV((C1070-(1-Params!$B$4))/Params!$B$4,Params!$B$5,Params!$B$6),1)))</f>
        <v/>
      </c>
      <c r="P1070" s="9">
        <f>IF(D1070&lt;=1-Params!$B$7,0,ROUND(_xlfn.GAMMA.INV((D1070-(1-Params!$B$7))/Params!$B$7,Params!$B$8,Params!$B$9),3))</f>
        <v/>
      </c>
      <c r="Q1070" s="9">
        <f>IF(E1070&lt;=1-Params!$B$4,0,MAX(0.1,ROUND(_xlfn.GAMMA.INV((E1070-(1-Params!$B$4))/Params!$B$4,Params!$B$5,Params!$B$6),1)))</f>
        <v/>
      </c>
      <c r="R1070" s="9">
        <f>IF(F1070&lt;=1-Params!$B$7,0,ROUND(_xlfn.GAMMA.INV((F1070-(1-Params!$B$7))/Params!$B$7,Params!$B$8,Params!$B$9),3))</f>
        <v/>
      </c>
      <c r="S1070" s="9">
        <f>IF(G1070&lt;=1-Params!$B$7,0,ROUND((Params!$B$10+Params!$B$11*G1070^Params!$B$12)*_xlfn.GAMMA.INV((G1070-(1-Params!$B$7))/Params!$B$7,Params!$B$8,Params!$B$9),3))</f>
        <v/>
      </c>
      <c r="T1070" s="9">
        <f>IF(H1070&lt;=1-Params!$B$4,0,MAX(0.1,ROUND((Params!$B$10+Params!$B$11*H1070^Params!$B$12)*_xlfn.GAMMA.INV((H1070-(1-Params!$B$4))/Params!$B$4,Params!$B$5,Params!$B$6),1)))</f>
        <v/>
      </c>
      <c r="U1070" s="9">
        <f>ROUND(_xlfn.NORM.INV(I1070,Params!$B$13,Params!$B$14),1)</f>
        <v/>
      </c>
      <c r="V1070" s="9">
        <f>ROUND(_xlfn.NORM.INV(J1070,Params!$B$15,Params!$B$16),2)</f>
        <v/>
      </c>
      <c r="W1070" s="9">
        <f>ROUND(_xlfn.NORM.INV(K1070,Params!$B$13,Params!$B$14),1)</f>
        <v/>
      </c>
      <c r="X1070" s="9">
        <f>ROUND(_xlfn.NORM.INV(L1070,Params!$B$15,Params!$B$16),2)</f>
        <v/>
      </c>
      <c r="Y1070" s="9">
        <f>ROUND(_xlfn.NORM.INV(M1070,Params!$B$15,Params!$B$16)+Params!$B$17+Params!$B$18*M1070,2)</f>
        <v/>
      </c>
      <c r="Z1070" s="9">
        <f>ROUND(_xlfn.NORM.INV(N1070,Params!$B$13,Params!$B$14)+Params!$B$17+Params!$B$18*N1070,1)</f>
        <v/>
      </c>
    </row>
    <row r="1071">
      <c r="A1071" s="11" t="n">
        <v>1070</v>
      </c>
      <c r="B1071" s="12">
        <f>INT((A1071-1)/122)+1</f>
        <v/>
      </c>
      <c r="C1071" s="13" t="n">
        <v>0.489098</v>
      </c>
      <c r="D1071" s="13" t="n">
        <v>0.264897</v>
      </c>
      <c r="E1071" s="13" t="n">
        <v>0.943177</v>
      </c>
      <c r="F1071" s="13" t="n">
        <v>0.679627</v>
      </c>
      <c r="G1071" s="13" t="n">
        <v>0.637198</v>
      </c>
      <c r="H1071" s="13" t="n">
        <v>0.005373</v>
      </c>
      <c r="I1071" s="13" t="n">
        <v>0.842585</v>
      </c>
      <c r="J1071" s="13" t="n">
        <v>0.831941</v>
      </c>
      <c r="K1071" s="13" t="n">
        <v>0.538557</v>
      </c>
      <c r="L1071" s="13" t="n">
        <v>0.886589</v>
      </c>
      <c r="M1071" s="13" t="n">
        <v>0.162023</v>
      </c>
      <c r="N1071" s="13" t="n">
        <v>0.960273</v>
      </c>
      <c r="O1071" s="9">
        <f>IF(C1071&lt;=1-Params!$B$4,0,MAX(0.1,ROUND(_xlfn.GAMMA.INV((C1071-(1-Params!$B$4))/Params!$B$4,Params!$B$5,Params!$B$6),1)))</f>
        <v/>
      </c>
      <c r="P1071" s="9">
        <f>IF(D1071&lt;=1-Params!$B$7,0,ROUND(_xlfn.GAMMA.INV((D1071-(1-Params!$B$7))/Params!$B$7,Params!$B$8,Params!$B$9),3))</f>
        <v/>
      </c>
      <c r="Q1071" s="9">
        <f>IF(E1071&lt;=1-Params!$B$4,0,MAX(0.1,ROUND(_xlfn.GAMMA.INV((E1071-(1-Params!$B$4))/Params!$B$4,Params!$B$5,Params!$B$6),1)))</f>
        <v/>
      </c>
      <c r="R1071" s="9">
        <f>IF(F1071&lt;=1-Params!$B$7,0,ROUND(_xlfn.GAMMA.INV((F1071-(1-Params!$B$7))/Params!$B$7,Params!$B$8,Params!$B$9),3))</f>
        <v/>
      </c>
      <c r="S1071" s="9">
        <f>IF(G1071&lt;=1-Params!$B$7,0,ROUND((Params!$B$10+Params!$B$11*G1071^Params!$B$12)*_xlfn.GAMMA.INV((G1071-(1-Params!$B$7))/Params!$B$7,Params!$B$8,Params!$B$9),3))</f>
        <v/>
      </c>
      <c r="T1071" s="9">
        <f>IF(H1071&lt;=1-Params!$B$4,0,MAX(0.1,ROUND((Params!$B$10+Params!$B$11*H1071^Params!$B$12)*_xlfn.GAMMA.INV((H1071-(1-Params!$B$4))/Params!$B$4,Params!$B$5,Params!$B$6),1)))</f>
        <v/>
      </c>
      <c r="U1071" s="9">
        <f>ROUND(_xlfn.NORM.INV(I1071,Params!$B$13,Params!$B$14),1)</f>
        <v/>
      </c>
      <c r="V1071" s="9">
        <f>ROUND(_xlfn.NORM.INV(J1071,Params!$B$15,Params!$B$16),2)</f>
        <v/>
      </c>
      <c r="W1071" s="9">
        <f>ROUND(_xlfn.NORM.INV(K1071,Params!$B$13,Params!$B$14),1)</f>
        <v/>
      </c>
      <c r="X1071" s="9">
        <f>ROUND(_xlfn.NORM.INV(L1071,Params!$B$15,Params!$B$16),2)</f>
        <v/>
      </c>
      <c r="Y1071" s="9">
        <f>ROUND(_xlfn.NORM.INV(M1071,Params!$B$15,Params!$B$16)+Params!$B$17+Params!$B$18*M1071,2)</f>
        <v/>
      </c>
      <c r="Z1071" s="9">
        <f>ROUND(_xlfn.NORM.INV(N1071,Params!$B$13,Params!$B$14)+Params!$B$17+Params!$B$18*N1071,1)</f>
        <v/>
      </c>
    </row>
    <row r="1072">
      <c r="A1072" s="11" t="n">
        <v>1071</v>
      </c>
      <c r="B1072" s="12">
        <f>INT((A1072-1)/122)+1</f>
        <v/>
      </c>
      <c r="C1072" s="13" t="n">
        <v>0.458021</v>
      </c>
      <c r="D1072" s="13" t="n">
        <v>0.06659</v>
      </c>
      <c r="E1072" s="13" t="n">
        <v>0.66505</v>
      </c>
      <c r="F1072" s="13" t="n">
        <v>0.379343</v>
      </c>
      <c r="G1072" s="13" t="n">
        <v>0.862829</v>
      </c>
      <c r="H1072" s="13" t="n">
        <v>0.064914</v>
      </c>
      <c r="I1072" s="13" t="n">
        <v>0.819466</v>
      </c>
      <c r="J1072" s="13" t="n">
        <v>0.948149</v>
      </c>
      <c r="K1072" s="13" t="n">
        <v>0.1259</v>
      </c>
      <c r="L1072" s="13" t="n">
        <v>0.6653250000000001</v>
      </c>
      <c r="M1072" s="13" t="n">
        <v>0.444534</v>
      </c>
      <c r="N1072" s="13" t="n">
        <v>0.6979030000000001</v>
      </c>
      <c r="O1072" s="9">
        <f>IF(C1072&lt;=1-Params!$B$4,0,MAX(0.1,ROUND(_xlfn.GAMMA.INV((C1072-(1-Params!$B$4))/Params!$B$4,Params!$B$5,Params!$B$6),1)))</f>
        <v/>
      </c>
      <c r="P1072" s="9">
        <f>IF(D1072&lt;=1-Params!$B$7,0,ROUND(_xlfn.GAMMA.INV((D1072-(1-Params!$B$7))/Params!$B$7,Params!$B$8,Params!$B$9),3))</f>
        <v/>
      </c>
      <c r="Q1072" s="9">
        <f>IF(E1072&lt;=1-Params!$B$4,0,MAX(0.1,ROUND(_xlfn.GAMMA.INV((E1072-(1-Params!$B$4))/Params!$B$4,Params!$B$5,Params!$B$6),1)))</f>
        <v/>
      </c>
      <c r="R1072" s="9">
        <f>IF(F1072&lt;=1-Params!$B$7,0,ROUND(_xlfn.GAMMA.INV((F1072-(1-Params!$B$7))/Params!$B$7,Params!$B$8,Params!$B$9),3))</f>
        <v/>
      </c>
      <c r="S1072" s="9">
        <f>IF(G1072&lt;=1-Params!$B$7,0,ROUND((Params!$B$10+Params!$B$11*G1072^Params!$B$12)*_xlfn.GAMMA.INV((G1072-(1-Params!$B$7))/Params!$B$7,Params!$B$8,Params!$B$9),3))</f>
        <v/>
      </c>
      <c r="T1072" s="9">
        <f>IF(H1072&lt;=1-Params!$B$4,0,MAX(0.1,ROUND((Params!$B$10+Params!$B$11*H1072^Params!$B$12)*_xlfn.GAMMA.INV((H1072-(1-Params!$B$4))/Params!$B$4,Params!$B$5,Params!$B$6),1)))</f>
        <v/>
      </c>
      <c r="U1072" s="9">
        <f>ROUND(_xlfn.NORM.INV(I1072,Params!$B$13,Params!$B$14),1)</f>
        <v/>
      </c>
      <c r="V1072" s="9">
        <f>ROUND(_xlfn.NORM.INV(J1072,Params!$B$15,Params!$B$16),2)</f>
        <v/>
      </c>
      <c r="W1072" s="9">
        <f>ROUND(_xlfn.NORM.INV(K1072,Params!$B$13,Params!$B$14),1)</f>
        <v/>
      </c>
      <c r="X1072" s="9">
        <f>ROUND(_xlfn.NORM.INV(L1072,Params!$B$15,Params!$B$16),2)</f>
        <v/>
      </c>
      <c r="Y1072" s="9">
        <f>ROUND(_xlfn.NORM.INV(M1072,Params!$B$15,Params!$B$16)+Params!$B$17+Params!$B$18*M1072,2)</f>
        <v/>
      </c>
      <c r="Z1072" s="9">
        <f>ROUND(_xlfn.NORM.INV(N1072,Params!$B$13,Params!$B$14)+Params!$B$17+Params!$B$18*N1072,1)</f>
        <v/>
      </c>
    </row>
    <row r="1073">
      <c r="A1073" s="11" t="n">
        <v>1072</v>
      </c>
      <c r="B1073" s="12">
        <f>INT((A1073-1)/122)+1</f>
        <v/>
      </c>
      <c r="C1073" s="13" t="n">
        <v>0.886224</v>
      </c>
      <c r="D1073" s="13" t="n">
        <v>0.352514</v>
      </c>
      <c r="E1073" s="13" t="n">
        <v>0.854781</v>
      </c>
      <c r="F1073" s="13" t="n">
        <v>0.914829</v>
      </c>
      <c r="G1073" s="13" t="n">
        <v>0.9558449999999999</v>
      </c>
      <c r="H1073" s="13" t="n">
        <v>0.636837</v>
      </c>
      <c r="I1073" s="13" t="n">
        <v>0.602513</v>
      </c>
      <c r="J1073" s="13" t="n">
        <v>0.804141</v>
      </c>
      <c r="K1073" s="13" t="n">
        <v>0.33973</v>
      </c>
      <c r="L1073" s="13" t="n">
        <v>0.562998</v>
      </c>
      <c r="M1073" s="13" t="n">
        <v>0.270985</v>
      </c>
      <c r="N1073" s="13" t="n">
        <v>0.5863699999999999</v>
      </c>
      <c r="O1073" s="9">
        <f>IF(C1073&lt;=1-Params!$B$4,0,MAX(0.1,ROUND(_xlfn.GAMMA.INV((C1073-(1-Params!$B$4))/Params!$B$4,Params!$B$5,Params!$B$6),1)))</f>
        <v/>
      </c>
      <c r="P1073" s="9">
        <f>IF(D1073&lt;=1-Params!$B$7,0,ROUND(_xlfn.GAMMA.INV((D1073-(1-Params!$B$7))/Params!$B$7,Params!$B$8,Params!$B$9),3))</f>
        <v/>
      </c>
      <c r="Q1073" s="9">
        <f>IF(E1073&lt;=1-Params!$B$4,0,MAX(0.1,ROUND(_xlfn.GAMMA.INV((E1073-(1-Params!$B$4))/Params!$B$4,Params!$B$5,Params!$B$6),1)))</f>
        <v/>
      </c>
      <c r="R1073" s="9">
        <f>IF(F1073&lt;=1-Params!$B$7,0,ROUND(_xlfn.GAMMA.INV((F1073-(1-Params!$B$7))/Params!$B$7,Params!$B$8,Params!$B$9),3))</f>
        <v/>
      </c>
      <c r="S1073" s="9">
        <f>IF(G1073&lt;=1-Params!$B$7,0,ROUND((Params!$B$10+Params!$B$11*G1073^Params!$B$12)*_xlfn.GAMMA.INV((G1073-(1-Params!$B$7))/Params!$B$7,Params!$B$8,Params!$B$9),3))</f>
        <v/>
      </c>
      <c r="T1073" s="9">
        <f>IF(H1073&lt;=1-Params!$B$4,0,MAX(0.1,ROUND((Params!$B$10+Params!$B$11*H1073^Params!$B$12)*_xlfn.GAMMA.INV((H1073-(1-Params!$B$4))/Params!$B$4,Params!$B$5,Params!$B$6),1)))</f>
        <v/>
      </c>
      <c r="U1073" s="9">
        <f>ROUND(_xlfn.NORM.INV(I1073,Params!$B$13,Params!$B$14),1)</f>
        <v/>
      </c>
      <c r="V1073" s="9">
        <f>ROUND(_xlfn.NORM.INV(J1073,Params!$B$15,Params!$B$16),2)</f>
        <v/>
      </c>
      <c r="W1073" s="9">
        <f>ROUND(_xlfn.NORM.INV(K1073,Params!$B$13,Params!$B$14),1)</f>
        <v/>
      </c>
      <c r="X1073" s="9">
        <f>ROUND(_xlfn.NORM.INV(L1073,Params!$B$15,Params!$B$16),2)</f>
        <v/>
      </c>
      <c r="Y1073" s="9">
        <f>ROUND(_xlfn.NORM.INV(M1073,Params!$B$15,Params!$B$16)+Params!$B$17+Params!$B$18*M1073,2)</f>
        <v/>
      </c>
      <c r="Z1073" s="9">
        <f>ROUND(_xlfn.NORM.INV(N1073,Params!$B$13,Params!$B$14)+Params!$B$17+Params!$B$18*N1073,1)</f>
        <v/>
      </c>
    </row>
    <row r="1074">
      <c r="A1074" s="11" t="n">
        <v>1073</v>
      </c>
      <c r="B1074" s="12">
        <f>INT((A1074-1)/122)+1</f>
        <v/>
      </c>
      <c r="C1074" s="13" t="n">
        <v>0.841874</v>
      </c>
      <c r="D1074" s="13" t="n">
        <v>0.183546</v>
      </c>
      <c r="E1074" s="13" t="n">
        <v>0.422016</v>
      </c>
      <c r="F1074" s="13" t="n">
        <v>0.574318</v>
      </c>
      <c r="G1074" s="13" t="n">
        <v>0.852135</v>
      </c>
      <c r="H1074" s="13" t="n">
        <v>0.366928</v>
      </c>
      <c r="I1074" s="13" t="n">
        <v>0.731067</v>
      </c>
      <c r="J1074" s="13" t="n">
        <v>0.669795</v>
      </c>
      <c r="K1074" s="13" t="n">
        <v>0.500533</v>
      </c>
      <c r="L1074" s="13" t="n">
        <v>0.587499</v>
      </c>
      <c r="M1074" s="13" t="n">
        <v>0.940856</v>
      </c>
      <c r="N1074" s="13" t="n">
        <v>0.287535</v>
      </c>
      <c r="O1074" s="9">
        <f>IF(C1074&lt;=1-Params!$B$4,0,MAX(0.1,ROUND(_xlfn.GAMMA.INV((C1074-(1-Params!$B$4))/Params!$B$4,Params!$B$5,Params!$B$6),1)))</f>
        <v/>
      </c>
      <c r="P1074" s="9">
        <f>IF(D1074&lt;=1-Params!$B$7,0,ROUND(_xlfn.GAMMA.INV((D1074-(1-Params!$B$7))/Params!$B$7,Params!$B$8,Params!$B$9),3))</f>
        <v/>
      </c>
      <c r="Q1074" s="9">
        <f>IF(E1074&lt;=1-Params!$B$4,0,MAX(0.1,ROUND(_xlfn.GAMMA.INV((E1074-(1-Params!$B$4))/Params!$B$4,Params!$B$5,Params!$B$6),1)))</f>
        <v/>
      </c>
      <c r="R1074" s="9">
        <f>IF(F1074&lt;=1-Params!$B$7,0,ROUND(_xlfn.GAMMA.INV((F1074-(1-Params!$B$7))/Params!$B$7,Params!$B$8,Params!$B$9),3))</f>
        <v/>
      </c>
      <c r="S1074" s="9">
        <f>IF(G1074&lt;=1-Params!$B$7,0,ROUND((Params!$B$10+Params!$B$11*G1074^Params!$B$12)*_xlfn.GAMMA.INV((G1074-(1-Params!$B$7))/Params!$B$7,Params!$B$8,Params!$B$9),3))</f>
        <v/>
      </c>
      <c r="T1074" s="9">
        <f>IF(H1074&lt;=1-Params!$B$4,0,MAX(0.1,ROUND((Params!$B$10+Params!$B$11*H1074^Params!$B$12)*_xlfn.GAMMA.INV((H1074-(1-Params!$B$4))/Params!$B$4,Params!$B$5,Params!$B$6),1)))</f>
        <v/>
      </c>
      <c r="U1074" s="9">
        <f>ROUND(_xlfn.NORM.INV(I1074,Params!$B$13,Params!$B$14),1)</f>
        <v/>
      </c>
      <c r="V1074" s="9">
        <f>ROUND(_xlfn.NORM.INV(J1074,Params!$B$15,Params!$B$16),2)</f>
        <v/>
      </c>
      <c r="W1074" s="9">
        <f>ROUND(_xlfn.NORM.INV(K1074,Params!$B$13,Params!$B$14),1)</f>
        <v/>
      </c>
      <c r="X1074" s="9">
        <f>ROUND(_xlfn.NORM.INV(L1074,Params!$B$15,Params!$B$16),2)</f>
        <v/>
      </c>
      <c r="Y1074" s="9">
        <f>ROUND(_xlfn.NORM.INV(M1074,Params!$B$15,Params!$B$16)+Params!$B$17+Params!$B$18*M1074,2)</f>
        <v/>
      </c>
      <c r="Z1074" s="9">
        <f>ROUND(_xlfn.NORM.INV(N1074,Params!$B$13,Params!$B$14)+Params!$B$17+Params!$B$18*N1074,1)</f>
        <v/>
      </c>
    </row>
    <row r="1075">
      <c r="A1075" s="11" t="n">
        <v>1074</v>
      </c>
      <c r="B1075" s="12">
        <f>INT((A1075-1)/122)+1</f>
        <v/>
      </c>
      <c r="C1075" s="13" t="n">
        <v>0.973367</v>
      </c>
      <c r="D1075" s="13" t="n">
        <v>0.392818</v>
      </c>
      <c r="E1075" s="13" t="n">
        <v>0.598257</v>
      </c>
      <c r="F1075" s="13" t="n">
        <v>0.479623</v>
      </c>
      <c r="G1075" s="13" t="n">
        <v>0.822427</v>
      </c>
      <c r="H1075" s="13" t="n">
        <v>0.818708</v>
      </c>
      <c r="I1075" s="13" t="n">
        <v>0.83416</v>
      </c>
      <c r="J1075" s="13" t="n">
        <v>0.314368</v>
      </c>
      <c r="K1075" s="13" t="n">
        <v>0.452051</v>
      </c>
      <c r="L1075" s="13" t="n">
        <v>0.806593</v>
      </c>
      <c r="M1075" s="13" t="n">
        <v>0.7314310000000001</v>
      </c>
      <c r="N1075" s="13" t="n">
        <v>0.355026</v>
      </c>
      <c r="O1075" s="9">
        <f>IF(C1075&lt;=1-Params!$B$4,0,MAX(0.1,ROUND(_xlfn.GAMMA.INV((C1075-(1-Params!$B$4))/Params!$B$4,Params!$B$5,Params!$B$6),1)))</f>
        <v/>
      </c>
      <c r="P1075" s="9">
        <f>IF(D1075&lt;=1-Params!$B$7,0,ROUND(_xlfn.GAMMA.INV((D1075-(1-Params!$B$7))/Params!$B$7,Params!$B$8,Params!$B$9),3))</f>
        <v/>
      </c>
      <c r="Q1075" s="9">
        <f>IF(E1075&lt;=1-Params!$B$4,0,MAX(0.1,ROUND(_xlfn.GAMMA.INV((E1075-(1-Params!$B$4))/Params!$B$4,Params!$B$5,Params!$B$6),1)))</f>
        <v/>
      </c>
      <c r="R1075" s="9">
        <f>IF(F1075&lt;=1-Params!$B$7,0,ROUND(_xlfn.GAMMA.INV((F1075-(1-Params!$B$7))/Params!$B$7,Params!$B$8,Params!$B$9),3))</f>
        <v/>
      </c>
      <c r="S1075" s="9">
        <f>IF(G1075&lt;=1-Params!$B$7,0,ROUND((Params!$B$10+Params!$B$11*G1075^Params!$B$12)*_xlfn.GAMMA.INV((G1075-(1-Params!$B$7))/Params!$B$7,Params!$B$8,Params!$B$9),3))</f>
        <v/>
      </c>
      <c r="T1075" s="9">
        <f>IF(H1075&lt;=1-Params!$B$4,0,MAX(0.1,ROUND((Params!$B$10+Params!$B$11*H1075^Params!$B$12)*_xlfn.GAMMA.INV((H1075-(1-Params!$B$4))/Params!$B$4,Params!$B$5,Params!$B$6),1)))</f>
        <v/>
      </c>
      <c r="U1075" s="9">
        <f>ROUND(_xlfn.NORM.INV(I1075,Params!$B$13,Params!$B$14),1)</f>
        <v/>
      </c>
      <c r="V1075" s="9">
        <f>ROUND(_xlfn.NORM.INV(J1075,Params!$B$15,Params!$B$16),2)</f>
        <v/>
      </c>
      <c r="W1075" s="9">
        <f>ROUND(_xlfn.NORM.INV(K1075,Params!$B$13,Params!$B$14),1)</f>
        <v/>
      </c>
      <c r="X1075" s="9">
        <f>ROUND(_xlfn.NORM.INV(L1075,Params!$B$15,Params!$B$16),2)</f>
        <v/>
      </c>
      <c r="Y1075" s="9">
        <f>ROUND(_xlfn.NORM.INV(M1075,Params!$B$15,Params!$B$16)+Params!$B$17+Params!$B$18*M1075,2)</f>
        <v/>
      </c>
      <c r="Z1075" s="9">
        <f>ROUND(_xlfn.NORM.INV(N1075,Params!$B$13,Params!$B$14)+Params!$B$17+Params!$B$18*N1075,1)</f>
        <v/>
      </c>
    </row>
    <row r="1076">
      <c r="A1076" s="11" t="n">
        <v>1075</v>
      </c>
      <c r="B1076" s="12">
        <f>INT((A1076-1)/122)+1</f>
        <v/>
      </c>
      <c r="C1076" s="13" t="n">
        <v>0.522311</v>
      </c>
      <c r="D1076" s="13" t="n">
        <v>0.9841</v>
      </c>
      <c r="E1076" s="13" t="n">
        <v>0.433578</v>
      </c>
      <c r="F1076" s="13" t="n">
        <v>0.855818</v>
      </c>
      <c r="G1076" s="13" t="n">
        <v>0.319375</v>
      </c>
      <c r="H1076" s="13" t="n">
        <v>0.129198</v>
      </c>
      <c r="I1076" s="13" t="n">
        <v>0.995993</v>
      </c>
      <c r="J1076" s="13" t="n">
        <v>0.508341</v>
      </c>
      <c r="K1076" s="13" t="n">
        <v>0.201753</v>
      </c>
      <c r="L1076" s="13" t="n">
        <v>0.905295</v>
      </c>
      <c r="M1076" s="13" t="n">
        <v>0.589001</v>
      </c>
      <c r="N1076" s="13" t="n">
        <v>0.284937</v>
      </c>
      <c r="O1076" s="9">
        <f>IF(C1076&lt;=1-Params!$B$4,0,MAX(0.1,ROUND(_xlfn.GAMMA.INV((C1076-(1-Params!$B$4))/Params!$B$4,Params!$B$5,Params!$B$6),1)))</f>
        <v/>
      </c>
      <c r="P1076" s="9">
        <f>IF(D1076&lt;=1-Params!$B$7,0,ROUND(_xlfn.GAMMA.INV((D1076-(1-Params!$B$7))/Params!$B$7,Params!$B$8,Params!$B$9),3))</f>
        <v/>
      </c>
      <c r="Q1076" s="9">
        <f>IF(E1076&lt;=1-Params!$B$4,0,MAX(0.1,ROUND(_xlfn.GAMMA.INV((E1076-(1-Params!$B$4))/Params!$B$4,Params!$B$5,Params!$B$6),1)))</f>
        <v/>
      </c>
      <c r="R1076" s="9">
        <f>IF(F1076&lt;=1-Params!$B$7,0,ROUND(_xlfn.GAMMA.INV((F1076-(1-Params!$B$7))/Params!$B$7,Params!$B$8,Params!$B$9),3))</f>
        <v/>
      </c>
      <c r="S1076" s="9">
        <f>IF(G1076&lt;=1-Params!$B$7,0,ROUND((Params!$B$10+Params!$B$11*G1076^Params!$B$12)*_xlfn.GAMMA.INV((G1076-(1-Params!$B$7))/Params!$B$7,Params!$B$8,Params!$B$9),3))</f>
        <v/>
      </c>
      <c r="T1076" s="9">
        <f>IF(H1076&lt;=1-Params!$B$4,0,MAX(0.1,ROUND((Params!$B$10+Params!$B$11*H1076^Params!$B$12)*_xlfn.GAMMA.INV((H1076-(1-Params!$B$4))/Params!$B$4,Params!$B$5,Params!$B$6),1)))</f>
        <v/>
      </c>
      <c r="U1076" s="9">
        <f>ROUND(_xlfn.NORM.INV(I1076,Params!$B$13,Params!$B$14),1)</f>
        <v/>
      </c>
      <c r="V1076" s="9">
        <f>ROUND(_xlfn.NORM.INV(J1076,Params!$B$15,Params!$B$16),2)</f>
        <v/>
      </c>
      <c r="W1076" s="9">
        <f>ROUND(_xlfn.NORM.INV(K1076,Params!$B$13,Params!$B$14),1)</f>
        <v/>
      </c>
      <c r="X1076" s="9">
        <f>ROUND(_xlfn.NORM.INV(L1076,Params!$B$15,Params!$B$16),2)</f>
        <v/>
      </c>
      <c r="Y1076" s="9">
        <f>ROUND(_xlfn.NORM.INV(M1076,Params!$B$15,Params!$B$16)+Params!$B$17+Params!$B$18*M1076,2)</f>
        <v/>
      </c>
      <c r="Z1076" s="9">
        <f>ROUND(_xlfn.NORM.INV(N1076,Params!$B$13,Params!$B$14)+Params!$B$17+Params!$B$18*N1076,1)</f>
        <v/>
      </c>
    </row>
    <row r="1077">
      <c r="A1077" s="11" t="n">
        <v>1076</v>
      </c>
      <c r="B1077" s="12">
        <f>INT((A1077-1)/122)+1</f>
        <v/>
      </c>
      <c r="C1077" s="13" t="n">
        <v>0.126879</v>
      </c>
      <c r="D1077" s="13" t="n">
        <v>0.836271</v>
      </c>
      <c r="E1077" s="13" t="n">
        <v>0.213626</v>
      </c>
      <c r="F1077" s="13" t="n">
        <v>0.593419</v>
      </c>
      <c r="G1077" s="13" t="n">
        <v>0.221878</v>
      </c>
      <c r="H1077" s="13" t="n">
        <v>0.544387</v>
      </c>
      <c r="I1077" s="13" t="n">
        <v>0.85824</v>
      </c>
      <c r="J1077" s="13" t="n">
        <v>0.834774</v>
      </c>
      <c r="K1077" s="13" t="n">
        <v>0.185454</v>
      </c>
      <c r="L1077" s="13" t="n">
        <v>0.875461</v>
      </c>
      <c r="M1077" s="13" t="n">
        <v>0.486713</v>
      </c>
      <c r="N1077" s="13" t="n">
        <v>0.440848</v>
      </c>
      <c r="O1077" s="9">
        <f>IF(C1077&lt;=1-Params!$B$4,0,MAX(0.1,ROUND(_xlfn.GAMMA.INV((C1077-(1-Params!$B$4))/Params!$B$4,Params!$B$5,Params!$B$6),1)))</f>
        <v/>
      </c>
      <c r="P1077" s="9">
        <f>IF(D1077&lt;=1-Params!$B$7,0,ROUND(_xlfn.GAMMA.INV((D1077-(1-Params!$B$7))/Params!$B$7,Params!$B$8,Params!$B$9),3))</f>
        <v/>
      </c>
      <c r="Q1077" s="9">
        <f>IF(E1077&lt;=1-Params!$B$4,0,MAX(0.1,ROUND(_xlfn.GAMMA.INV((E1077-(1-Params!$B$4))/Params!$B$4,Params!$B$5,Params!$B$6),1)))</f>
        <v/>
      </c>
      <c r="R1077" s="9">
        <f>IF(F1077&lt;=1-Params!$B$7,0,ROUND(_xlfn.GAMMA.INV((F1077-(1-Params!$B$7))/Params!$B$7,Params!$B$8,Params!$B$9),3))</f>
        <v/>
      </c>
      <c r="S1077" s="9">
        <f>IF(G1077&lt;=1-Params!$B$7,0,ROUND((Params!$B$10+Params!$B$11*G1077^Params!$B$12)*_xlfn.GAMMA.INV((G1077-(1-Params!$B$7))/Params!$B$7,Params!$B$8,Params!$B$9),3))</f>
        <v/>
      </c>
      <c r="T1077" s="9">
        <f>IF(H1077&lt;=1-Params!$B$4,0,MAX(0.1,ROUND((Params!$B$10+Params!$B$11*H1077^Params!$B$12)*_xlfn.GAMMA.INV((H1077-(1-Params!$B$4))/Params!$B$4,Params!$B$5,Params!$B$6),1)))</f>
        <v/>
      </c>
      <c r="U1077" s="9">
        <f>ROUND(_xlfn.NORM.INV(I1077,Params!$B$13,Params!$B$14),1)</f>
        <v/>
      </c>
      <c r="V1077" s="9">
        <f>ROUND(_xlfn.NORM.INV(J1077,Params!$B$15,Params!$B$16),2)</f>
        <v/>
      </c>
      <c r="W1077" s="9">
        <f>ROUND(_xlfn.NORM.INV(K1077,Params!$B$13,Params!$B$14),1)</f>
        <v/>
      </c>
      <c r="X1077" s="9">
        <f>ROUND(_xlfn.NORM.INV(L1077,Params!$B$15,Params!$B$16),2)</f>
        <v/>
      </c>
      <c r="Y1077" s="9">
        <f>ROUND(_xlfn.NORM.INV(M1077,Params!$B$15,Params!$B$16)+Params!$B$17+Params!$B$18*M1077,2)</f>
        <v/>
      </c>
      <c r="Z1077" s="9">
        <f>ROUND(_xlfn.NORM.INV(N1077,Params!$B$13,Params!$B$14)+Params!$B$17+Params!$B$18*N1077,1)</f>
        <v/>
      </c>
    </row>
    <row r="1078">
      <c r="A1078" s="11" t="n">
        <v>1077</v>
      </c>
      <c r="B1078" s="12">
        <f>INT((A1078-1)/122)+1</f>
        <v/>
      </c>
      <c r="C1078" s="13" t="n">
        <v>0.902514</v>
      </c>
      <c r="D1078" s="13" t="n">
        <v>0.788185</v>
      </c>
      <c r="E1078" s="13" t="n">
        <v>0.443952</v>
      </c>
      <c r="F1078" s="13" t="n">
        <v>0.754251</v>
      </c>
      <c r="G1078" s="13" t="n">
        <v>0.528493</v>
      </c>
      <c r="H1078" s="13" t="n">
        <v>0.24475</v>
      </c>
      <c r="I1078" s="13" t="n">
        <v>0.929918</v>
      </c>
      <c r="J1078" s="13" t="n">
        <v>0.88282</v>
      </c>
      <c r="K1078" s="13" t="n">
        <v>0.281163</v>
      </c>
      <c r="L1078" s="13" t="n">
        <v>0.926445</v>
      </c>
      <c r="M1078" s="13" t="n">
        <v>0.210307</v>
      </c>
      <c r="N1078" s="13" t="n">
        <v>0.376594</v>
      </c>
      <c r="O1078" s="9">
        <f>IF(C1078&lt;=1-Params!$B$4,0,MAX(0.1,ROUND(_xlfn.GAMMA.INV((C1078-(1-Params!$B$4))/Params!$B$4,Params!$B$5,Params!$B$6),1)))</f>
        <v/>
      </c>
      <c r="P1078" s="9">
        <f>IF(D1078&lt;=1-Params!$B$7,0,ROUND(_xlfn.GAMMA.INV((D1078-(1-Params!$B$7))/Params!$B$7,Params!$B$8,Params!$B$9),3))</f>
        <v/>
      </c>
      <c r="Q1078" s="9">
        <f>IF(E1078&lt;=1-Params!$B$4,0,MAX(0.1,ROUND(_xlfn.GAMMA.INV((E1078-(1-Params!$B$4))/Params!$B$4,Params!$B$5,Params!$B$6),1)))</f>
        <v/>
      </c>
      <c r="R1078" s="9">
        <f>IF(F1078&lt;=1-Params!$B$7,0,ROUND(_xlfn.GAMMA.INV((F1078-(1-Params!$B$7))/Params!$B$7,Params!$B$8,Params!$B$9),3))</f>
        <v/>
      </c>
      <c r="S1078" s="9">
        <f>IF(G1078&lt;=1-Params!$B$7,0,ROUND((Params!$B$10+Params!$B$11*G1078^Params!$B$12)*_xlfn.GAMMA.INV((G1078-(1-Params!$B$7))/Params!$B$7,Params!$B$8,Params!$B$9),3))</f>
        <v/>
      </c>
      <c r="T1078" s="9">
        <f>IF(H1078&lt;=1-Params!$B$4,0,MAX(0.1,ROUND((Params!$B$10+Params!$B$11*H1078^Params!$B$12)*_xlfn.GAMMA.INV((H1078-(1-Params!$B$4))/Params!$B$4,Params!$B$5,Params!$B$6),1)))</f>
        <v/>
      </c>
      <c r="U1078" s="9">
        <f>ROUND(_xlfn.NORM.INV(I1078,Params!$B$13,Params!$B$14),1)</f>
        <v/>
      </c>
      <c r="V1078" s="9">
        <f>ROUND(_xlfn.NORM.INV(J1078,Params!$B$15,Params!$B$16),2)</f>
        <v/>
      </c>
      <c r="W1078" s="9">
        <f>ROUND(_xlfn.NORM.INV(K1078,Params!$B$13,Params!$B$14),1)</f>
        <v/>
      </c>
      <c r="X1078" s="9">
        <f>ROUND(_xlfn.NORM.INV(L1078,Params!$B$15,Params!$B$16),2)</f>
        <v/>
      </c>
      <c r="Y1078" s="9">
        <f>ROUND(_xlfn.NORM.INV(M1078,Params!$B$15,Params!$B$16)+Params!$B$17+Params!$B$18*M1078,2)</f>
        <v/>
      </c>
      <c r="Z1078" s="9">
        <f>ROUND(_xlfn.NORM.INV(N1078,Params!$B$13,Params!$B$14)+Params!$B$17+Params!$B$18*N1078,1)</f>
        <v/>
      </c>
    </row>
    <row r="1079">
      <c r="A1079" s="11" t="n">
        <v>1078</v>
      </c>
      <c r="B1079" s="12">
        <f>INT((A1079-1)/122)+1</f>
        <v/>
      </c>
      <c r="C1079" s="13" t="n">
        <v>0.9795739999999999</v>
      </c>
      <c r="D1079" s="13" t="n">
        <v>0.809894</v>
      </c>
      <c r="E1079" s="13" t="n">
        <v>0.158542</v>
      </c>
      <c r="F1079" s="13" t="n">
        <v>0.914088</v>
      </c>
      <c r="G1079" s="13" t="n">
        <v>0.925991</v>
      </c>
      <c r="H1079" s="13" t="n">
        <v>0.737439</v>
      </c>
      <c r="I1079" s="13" t="n">
        <v>0.69723</v>
      </c>
      <c r="J1079" s="13" t="n">
        <v>0.693828</v>
      </c>
      <c r="K1079" s="13" t="n">
        <v>0.595481</v>
      </c>
      <c r="L1079" s="13" t="n">
        <v>0.253002</v>
      </c>
      <c r="M1079" s="13" t="n">
        <v>0.319326</v>
      </c>
      <c r="N1079" s="13" t="n">
        <v>0.364607</v>
      </c>
      <c r="O1079" s="9">
        <f>IF(C1079&lt;=1-Params!$B$4,0,MAX(0.1,ROUND(_xlfn.GAMMA.INV((C1079-(1-Params!$B$4))/Params!$B$4,Params!$B$5,Params!$B$6),1)))</f>
        <v/>
      </c>
      <c r="P1079" s="9">
        <f>IF(D1079&lt;=1-Params!$B$7,0,ROUND(_xlfn.GAMMA.INV((D1079-(1-Params!$B$7))/Params!$B$7,Params!$B$8,Params!$B$9),3))</f>
        <v/>
      </c>
      <c r="Q1079" s="9">
        <f>IF(E1079&lt;=1-Params!$B$4,0,MAX(0.1,ROUND(_xlfn.GAMMA.INV((E1079-(1-Params!$B$4))/Params!$B$4,Params!$B$5,Params!$B$6),1)))</f>
        <v/>
      </c>
      <c r="R1079" s="9">
        <f>IF(F1079&lt;=1-Params!$B$7,0,ROUND(_xlfn.GAMMA.INV((F1079-(1-Params!$B$7))/Params!$B$7,Params!$B$8,Params!$B$9),3))</f>
        <v/>
      </c>
      <c r="S1079" s="9">
        <f>IF(G1079&lt;=1-Params!$B$7,0,ROUND((Params!$B$10+Params!$B$11*G1079^Params!$B$12)*_xlfn.GAMMA.INV((G1079-(1-Params!$B$7))/Params!$B$7,Params!$B$8,Params!$B$9),3))</f>
        <v/>
      </c>
      <c r="T1079" s="9">
        <f>IF(H1079&lt;=1-Params!$B$4,0,MAX(0.1,ROUND((Params!$B$10+Params!$B$11*H1079^Params!$B$12)*_xlfn.GAMMA.INV((H1079-(1-Params!$B$4))/Params!$B$4,Params!$B$5,Params!$B$6),1)))</f>
        <v/>
      </c>
      <c r="U1079" s="9">
        <f>ROUND(_xlfn.NORM.INV(I1079,Params!$B$13,Params!$B$14),1)</f>
        <v/>
      </c>
      <c r="V1079" s="9">
        <f>ROUND(_xlfn.NORM.INV(J1079,Params!$B$15,Params!$B$16),2)</f>
        <v/>
      </c>
      <c r="W1079" s="9">
        <f>ROUND(_xlfn.NORM.INV(K1079,Params!$B$13,Params!$B$14),1)</f>
        <v/>
      </c>
      <c r="X1079" s="9">
        <f>ROUND(_xlfn.NORM.INV(L1079,Params!$B$15,Params!$B$16),2)</f>
        <v/>
      </c>
      <c r="Y1079" s="9">
        <f>ROUND(_xlfn.NORM.INV(M1079,Params!$B$15,Params!$B$16)+Params!$B$17+Params!$B$18*M1079,2)</f>
        <v/>
      </c>
      <c r="Z1079" s="9">
        <f>ROUND(_xlfn.NORM.INV(N1079,Params!$B$13,Params!$B$14)+Params!$B$17+Params!$B$18*N1079,1)</f>
        <v/>
      </c>
    </row>
    <row r="1080">
      <c r="A1080" s="11" t="n">
        <v>1079</v>
      </c>
      <c r="B1080" s="12">
        <f>INT((A1080-1)/122)+1</f>
        <v/>
      </c>
      <c r="C1080" s="13" t="n">
        <v>0.92466</v>
      </c>
      <c r="D1080" s="13" t="n">
        <v>0.772532</v>
      </c>
      <c r="E1080" s="13" t="n">
        <v>0.002615</v>
      </c>
      <c r="F1080" s="13" t="n">
        <v>0.329746</v>
      </c>
      <c r="G1080" s="13" t="n">
        <v>0.479578</v>
      </c>
      <c r="H1080" s="13" t="n">
        <v>0.978643</v>
      </c>
      <c r="I1080" s="13" t="n">
        <v>0.701627</v>
      </c>
      <c r="J1080" s="13" t="n">
        <v>0.420647</v>
      </c>
      <c r="K1080" s="13" t="n">
        <v>0.731221</v>
      </c>
      <c r="L1080" s="13" t="n">
        <v>0.130737</v>
      </c>
      <c r="M1080" s="13" t="n">
        <v>0.223281</v>
      </c>
      <c r="N1080" s="13" t="n">
        <v>0.341988</v>
      </c>
      <c r="O1080" s="9">
        <f>IF(C1080&lt;=1-Params!$B$4,0,MAX(0.1,ROUND(_xlfn.GAMMA.INV((C1080-(1-Params!$B$4))/Params!$B$4,Params!$B$5,Params!$B$6),1)))</f>
        <v/>
      </c>
      <c r="P1080" s="9">
        <f>IF(D1080&lt;=1-Params!$B$7,0,ROUND(_xlfn.GAMMA.INV((D1080-(1-Params!$B$7))/Params!$B$7,Params!$B$8,Params!$B$9),3))</f>
        <v/>
      </c>
      <c r="Q1080" s="9">
        <f>IF(E1080&lt;=1-Params!$B$4,0,MAX(0.1,ROUND(_xlfn.GAMMA.INV((E1080-(1-Params!$B$4))/Params!$B$4,Params!$B$5,Params!$B$6),1)))</f>
        <v/>
      </c>
      <c r="R1080" s="9">
        <f>IF(F1080&lt;=1-Params!$B$7,0,ROUND(_xlfn.GAMMA.INV((F1080-(1-Params!$B$7))/Params!$B$7,Params!$B$8,Params!$B$9),3))</f>
        <v/>
      </c>
      <c r="S1080" s="9">
        <f>IF(G1080&lt;=1-Params!$B$7,0,ROUND((Params!$B$10+Params!$B$11*G1080^Params!$B$12)*_xlfn.GAMMA.INV((G1080-(1-Params!$B$7))/Params!$B$7,Params!$B$8,Params!$B$9),3))</f>
        <v/>
      </c>
      <c r="T1080" s="9">
        <f>IF(H1080&lt;=1-Params!$B$4,0,MAX(0.1,ROUND((Params!$B$10+Params!$B$11*H1080^Params!$B$12)*_xlfn.GAMMA.INV((H1080-(1-Params!$B$4))/Params!$B$4,Params!$B$5,Params!$B$6),1)))</f>
        <v/>
      </c>
      <c r="U1080" s="9">
        <f>ROUND(_xlfn.NORM.INV(I1080,Params!$B$13,Params!$B$14),1)</f>
        <v/>
      </c>
      <c r="V1080" s="9">
        <f>ROUND(_xlfn.NORM.INV(J1080,Params!$B$15,Params!$B$16),2)</f>
        <v/>
      </c>
      <c r="W1080" s="9">
        <f>ROUND(_xlfn.NORM.INV(K1080,Params!$B$13,Params!$B$14),1)</f>
        <v/>
      </c>
      <c r="X1080" s="9">
        <f>ROUND(_xlfn.NORM.INV(L1080,Params!$B$15,Params!$B$16),2)</f>
        <v/>
      </c>
      <c r="Y1080" s="9">
        <f>ROUND(_xlfn.NORM.INV(M1080,Params!$B$15,Params!$B$16)+Params!$B$17+Params!$B$18*M1080,2)</f>
        <v/>
      </c>
      <c r="Z1080" s="9">
        <f>ROUND(_xlfn.NORM.INV(N1080,Params!$B$13,Params!$B$14)+Params!$B$17+Params!$B$18*N1080,1)</f>
        <v/>
      </c>
    </row>
    <row r="1081">
      <c r="A1081" s="11" t="n">
        <v>1080</v>
      </c>
      <c r="B1081" s="12">
        <f>INT((A1081-1)/122)+1</f>
        <v/>
      </c>
      <c r="C1081" s="13" t="n">
        <v>0.666507</v>
      </c>
      <c r="D1081" s="13" t="n">
        <v>0.974121</v>
      </c>
      <c r="E1081" s="13" t="n">
        <v>0.885825</v>
      </c>
      <c r="F1081" s="13" t="n">
        <v>0.1436</v>
      </c>
      <c r="G1081" s="13" t="n">
        <v>0.37934</v>
      </c>
      <c r="H1081" s="13" t="n">
        <v>0.939323</v>
      </c>
      <c r="I1081" s="13" t="n">
        <v>0.931298</v>
      </c>
      <c r="J1081" s="13" t="n">
        <v>0.522763</v>
      </c>
      <c r="K1081" s="13" t="n">
        <v>0.82338</v>
      </c>
      <c r="L1081" s="13" t="n">
        <v>0.163246</v>
      </c>
      <c r="M1081" s="13" t="n">
        <v>0.393865</v>
      </c>
      <c r="N1081" s="13" t="n">
        <v>0.386326</v>
      </c>
      <c r="O1081" s="9">
        <f>IF(C1081&lt;=1-Params!$B$4,0,MAX(0.1,ROUND(_xlfn.GAMMA.INV((C1081-(1-Params!$B$4))/Params!$B$4,Params!$B$5,Params!$B$6),1)))</f>
        <v/>
      </c>
      <c r="P1081" s="9">
        <f>IF(D1081&lt;=1-Params!$B$7,0,ROUND(_xlfn.GAMMA.INV((D1081-(1-Params!$B$7))/Params!$B$7,Params!$B$8,Params!$B$9),3))</f>
        <v/>
      </c>
      <c r="Q1081" s="9">
        <f>IF(E1081&lt;=1-Params!$B$4,0,MAX(0.1,ROUND(_xlfn.GAMMA.INV((E1081-(1-Params!$B$4))/Params!$B$4,Params!$B$5,Params!$B$6),1)))</f>
        <v/>
      </c>
      <c r="R1081" s="9">
        <f>IF(F1081&lt;=1-Params!$B$7,0,ROUND(_xlfn.GAMMA.INV((F1081-(1-Params!$B$7))/Params!$B$7,Params!$B$8,Params!$B$9),3))</f>
        <v/>
      </c>
      <c r="S1081" s="9">
        <f>IF(G1081&lt;=1-Params!$B$7,0,ROUND((Params!$B$10+Params!$B$11*G1081^Params!$B$12)*_xlfn.GAMMA.INV((G1081-(1-Params!$B$7))/Params!$B$7,Params!$B$8,Params!$B$9),3))</f>
        <v/>
      </c>
      <c r="T1081" s="9">
        <f>IF(H1081&lt;=1-Params!$B$4,0,MAX(0.1,ROUND((Params!$B$10+Params!$B$11*H1081^Params!$B$12)*_xlfn.GAMMA.INV((H1081-(1-Params!$B$4))/Params!$B$4,Params!$B$5,Params!$B$6),1)))</f>
        <v/>
      </c>
      <c r="U1081" s="9">
        <f>ROUND(_xlfn.NORM.INV(I1081,Params!$B$13,Params!$B$14),1)</f>
        <v/>
      </c>
      <c r="V1081" s="9">
        <f>ROUND(_xlfn.NORM.INV(J1081,Params!$B$15,Params!$B$16),2)</f>
        <v/>
      </c>
      <c r="W1081" s="9">
        <f>ROUND(_xlfn.NORM.INV(K1081,Params!$B$13,Params!$B$14),1)</f>
        <v/>
      </c>
      <c r="X1081" s="9">
        <f>ROUND(_xlfn.NORM.INV(L1081,Params!$B$15,Params!$B$16),2)</f>
        <v/>
      </c>
      <c r="Y1081" s="9">
        <f>ROUND(_xlfn.NORM.INV(M1081,Params!$B$15,Params!$B$16)+Params!$B$17+Params!$B$18*M1081,2)</f>
        <v/>
      </c>
      <c r="Z1081" s="9">
        <f>ROUND(_xlfn.NORM.INV(N1081,Params!$B$13,Params!$B$14)+Params!$B$17+Params!$B$18*N1081,1)</f>
        <v/>
      </c>
    </row>
    <row r="1082">
      <c r="A1082" s="11" t="n">
        <v>1081</v>
      </c>
      <c r="B1082" s="12">
        <f>INT((A1082-1)/122)+1</f>
        <v/>
      </c>
      <c r="C1082" s="13" t="n">
        <v>0.358526</v>
      </c>
      <c r="D1082" s="13" t="n">
        <v>0.648834</v>
      </c>
      <c r="E1082" s="13" t="n">
        <v>0.842141</v>
      </c>
      <c r="F1082" s="13" t="n">
        <v>0.650435</v>
      </c>
      <c r="G1082" s="13" t="n">
        <v>0.178865</v>
      </c>
      <c r="H1082" s="13" t="n">
        <v>0.991787</v>
      </c>
      <c r="I1082" s="13" t="n">
        <v>0.991421</v>
      </c>
      <c r="J1082" s="13" t="n">
        <v>0.528168</v>
      </c>
      <c r="K1082" s="13" t="n">
        <v>0.787407</v>
      </c>
      <c r="L1082" s="13" t="n">
        <v>0.415892</v>
      </c>
      <c r="M1082" s="13" t="n">
        <v>0.887571</v>
      </c>
      <c r="N1082" s="13" t="n">
        <v>0.904207</v>
      </c>
      <c r="O1082" s="9">
        <f>IF(C1082&lt;=1-Params!$B$4,0,MAX(0.1,ROUND(_xlfn.GAMMA.INV((C1082-(1-Params!$B$4))/Params!$B$4,Params!$B$5,Params!$B$6),1)))</f>
        <v/>
      </c>
      <c r="P1082" s="9">
        <f>IF(D1082&lt;=1-Params!$B$7,0,ROUND(_xlfn.GAMMA.INV((D1082-(1-Params!$B$7))/Params!$B$7,Params!$B$8,Params!$B$9),3))</f>
        <v/>
      </c>
      <c r="Q1082" s="9">
        <f>IF(E1082&lt;=1-Params!$B$4,0,MAX(0.1,ROUND(_xlfn.GAMMA.INV((E1082-(1-Params!$B$4))/Params!$B$4,Params!$B$5,Params!$B$6),1)))</f>
        <v/>
      </c>
      <c r="R1082" s="9">
        <f>IF(F1082&lt;=1-Params!$B$7,0,ROUND(_xlfn.GAMMA.INV((F1082-(1-Params!$B$7))/Params!$B$7,Params!$B$8,Params!$B$9),3))</f>
        <v/>
      </c>
      <c r="S1082" s="9">
        <f>IF(G1082&lt;=1-Params!$B$7,0,ROUND((Params!$B$10+Params!$B$11*G1082^Params!$B$12)*_xlfn.GAMMA.INV((G1082-(1-Params!$B$7))/Params!$B$7,Params!$B$8,Params!$B$9),3))</f>
        <v/>
      </c>
      <c r="T1082" s="9">
        <f>IF(H1082&lt;=1-Params!$B$4,0,MAX(0.1,ROUND((Params!$B$10+Params!$B$11*H1082^Params!$B$12)*_xlfn.GAMMA.INV((H1082-(1-Params!$B$4))/Params!$B$4,Params!$B$5,Params!$B$6),1)))</f>
        <v/>
      </c>
      <c r="U1082" s="9">
        <f>ROUND(_xlfn.NORM.INV(I1082,Params!$B$13,Params!$B$14),1)</f>
        <v/>
      </c>
      <c r="V1082" s="9">
        <f>ROUND(_xlfn.NORM.INV(J1082,Params!$B$15,Params!$B$16),2)</f>
        <v/>
      </c>
      <c r="W1082" s="9">
        <f>ROUND(_xlfn.NORM.INV(K1082,Params!$B$13,Params!$B$14),1)</f>
        <v/>
      </c>
      <c r="X1082" s="9">
        <f>ROUND(_xlfn.NORM.INV(L1082,Params!$B$15,Params!$B$16),2)</f>
        <v/>
      </c>
      <c r="Y1082" s="9">
        <f>ROUND(_xlfn.NORM.INV(M1082,Params!$B$15,Params!$B$16)+Params!$B$17+Params!$B$18*M1082,2)</f>
        <v/>
      </c>
      <c r="Z1082" s="9">
        <f>ROUND(_xlfn.NORM.INV(N1082,Params!$B$13,Params!$B$14)+Params!$B$17+Params!$B$18*N1082,1)</f>
        <v/>
      </c>
    </row>
    <row r="1083">
      <c r="A1083" s="11" t="n">
        <v>1082</v>
      </c>
      <c r="B1083" s="12">
        <f>INT((A1083-1)/122)+1</f>
        <v/>
      </c>
      <c r="C1083" s="13" t="n">
        <v>0.8278450000000001</v>
      </c>
      <c r="D1083" s="13" t="n">
        <v>0.72051</v>
      </c>
      <c r="E1083" s="13" t="n">
        <v>0.289573</v>
      </c>
      <c r="F1083" s="13" t="n">
        <v>0.485732</v>
      </c>
      <c r="G1083" s="13" t="n">
        <v>0.938571</v>
      </c>
      <c r="H1083" s="13" t="n">
        <v>0.9670840000000001</v>
      </c>
      <c r="I1083" s="13" t="n">
        <v>0.988169</v>
      </c>
      <c r="J1083" s="13" t="n">
        <v>0.6846989999999999</v>
      </c>
      <c r="K1083" s="13" t="n">
        <v>0.318341</v>
      </c>
      <c r="L1083" s="13" t="n">
        <v>0.475915</v>
      </c>
      <c r="M1083" s="13" t="n">
        <v>0.663424</v>
      </c>
      <c r="N1083" s="13" t="n">
        <v>0.733152</v>
      </c>
      <c r="O1083" s="9">
        <f>IF(C1083&lt;=1-Params!$B$4,0,MAX(0.1,ROUND(_xlfn.GAMMA.INV((C1083-(1-Params!$B$4))/Params!$B$4,Params!$B$5,Params!$B$6),1)))</f>
        <v/>
      </c>
      <c r="P1083" s="9">
        <f>IF(D1083&lt;=1-Params!$B$7,0,ROUND(_xlfn.GAMMA.INV((D1083-(1-Params!$B$7))/Params!$B$7,Params!$B$8,Params!$B$9),3))</f>
        <v/>
      </c>
      <c r="Q1083" s="9">
        <f>IF(E1083&lt;=1-Params!$B$4,0,MAX(0.1,ROUND(_xlfn.GAMMA.INV((E1083-(1-Params!$B$4))/Params!$B$4,Params!$B$5,Params!$B$6),1)))</f>
        <v/>
      </c>
      <c r="R1083" s="9">
        <f>IF(F1083&lt;=1-Params!$B$7,0,ROUND(_xlfn.GAMMA.INV((F1083-(1-Params!$B$7))/Params!$B$7,Params!$B$8,Params!$B$9),3))</f>
        <v/>
      </c>
      <c r="S1083" s="9">
        <f>IF(G1083&lt;=1-Params!$B$7,0,ROUND((Params!$B$10+Params!$B$11*G1083^Params!$B$12)*_xlfn.GAMMA.INV((G1083-(1-Params!$B$7))/Params!$B$7,Params!$B$8,Params!$B$9),3))</f>
        <v/>
      </c>
      <c r="T1083" s="9">
        <f>IF(H1083&lt;=1-Params!$B$4,0,MAX(0.1,ROUND((Params!$B$10+Params!$B$11*H1083^Params!$B$12)*_xlfn.GAMMA.INV((H1083-(1-Params!$B$4))/Params!$B$4,Params!$B$5,Params!$B$6),1)))</f>
        <v/>
      </c>
      <c r="U1083" s="9">
        <f>ROUND(_xlfn.NORM.INV(I1083,Params!$B$13,Params!$B$14),1)</f>
        <v/>
      </c>
      <c r="V1083" s="9">
        <f>ROUND(_xlfn.NORM.INV(J1083,Params!$B$15,Params!$B$16),2)</f>
        <v/>
      </c>
      <c r="W1083" s="9">
        <f>ROUND(_xlfn.NORM.INV(K1083,Params!$B$13,Params!$B$14),1)</f>
        <v/>
      </c>
      <c r="X1083" s="9">
        <f>ROUND(_xlfn.NORM.INV(L1083,Params!$B$15,Params!$B$16),2)</f>
        <v/>
      </c>
      <c r="Y1083" s="9">
        <f>ROUND(_xlfn.NORM.INV(M1083,Params!$B$15,Params!$B$16)+Params!$B$17+Params!$B$18*M1083,2)</f>
        <v/>
      </c>
      <c r="Z1083" s="9">
        <f>ROUND(_xlfn.NORM.INV(N1083,Params!$B$13,Params!$B$14)+Params!$B$17+Params!$B$18*N1083,1)</f>
        <v/>
      </c>
    </row>
    <row r="1084">
      <c r="A1084" s="11" t="n">
        <v>1083</v>
      </c>
      <c r="B1084" s="12">
        <f>INT((A1084-1)/122)+1</f>
        <v/>
      </c>
      <c r="C1084" s="13" t="n">
        <v>0.561795</v>
      </c>
      <c r="D1084" s="13" t="n">
        <v>0.95817</v>
      </c>
      <c r="E1084" s="13" t="n">
        <v>0.661005</v>
      </c>
      <c r="F1084" s="13" t="n">
        <v>0.924741</v>
      </c>
      <c r="G1084" s="13" t="n">
        <v>0.902367</v>
      </c>
      <c r="H1084" s="13" t="n">
        <v>0.507988</v>
      </c>
      <c r="I1084" s="13" t="n">
        <v>0.826308</v>
      </c>
      <c r="J1084" s="13" t="n">
        <v>0.680867</v>
      </c>
      <c r="K1084" s="13" t="n">
        <v>0.019679</v>
      </c>
      <c r="L1084" s="13" t="n">
        <v>0.179975</v>
      </c>
      <c r="M1084" s="13" t="n">
        <v>0.733021</v>
      </c>
      <c r="N1084" s="13" t="n">
        <v>0.742838</v>
      </c>
      <c r="O1084" s="9">
        <f>IF(C1084&lt;=1-Params!$B$4,0,MAX(0.1,ROUND(_xlfn.GAMMA.INV((C1084-(1-Params!$B$4))/Params!$B$4,Params!$B$5,Params!$B$6),1)))</f>
        <v/>
      </c>
      <c r="P1084" s="9">
        <f>IF(D1084&lt;=1-Params!$B$7,0,ROUND(_xlfn.GAMMA.INV((D1084-(1-Params!$B$7))/Params!$B$7,Params!$B$8,Params!$B$9),3))</f>
        <v/>
      </c>
      <c r="Q1084" s="9">
        <f>IF(E1084&lt;=1-Params!$B$4,0,MAX(0.1,ROUND(_xlfn.GAMMA.INV((E1084-(1-Params!$B$4))/Params!$B$4,Params!$B$5,Params!$B$6),1)))</f>
        <v/>
      </c>
      <c r="R1084" s="9">
        <f>IF(F1084&lt;=1-Params!$B$7,0,ROUND(_xlfn.GAMMA.INV((F1084-(1-Params!$B$7))/Params!$B$7,Params!$B$8,Params!$B$9),3))</f>
        <v/>
      </c>
      <c r="S1084" s="9">
        <f>IF(G1084&lt;=1-Params!$B$7,0,ROUND((Params!$B$10+Params!$B$11*G1084^Params!$B$12)*_xlfn.GAMMA.INV((G1084-(1-Params!$B$7))/Params!$B$7,Params!$B$8,Params!$B$9),3))</f>
        <v/>
      </c>
      <c r="T1084" s="9">
        <f>IF(H1084&lt;=1-Params!$B$4,0,MAX(0.1,ROUND((Params!$B$10+Params!$B$11*H1084^Params!$B$12)*_xlfn.GAMMA.INV((H1084-(1-Params!$B$4))/Params!$B$4,Params!$B$5,Params!$B$6),1)))</f>
        <v/>
      </c>
      <c r="U1084" s="9">
        <f>ROUND(_xlfn.NORM.INV(I1084,Params!$B$13,Params!$B$14),1)</f>
        <v/>
      </c>
      <c r="V1084" s="9">
        <f>ROUND(_xlfn.NORM.INV(J1084,Params!$B$15,Params!$B$16),2)</f>
        <v/>
      </c>
      <c r="W1084" s="9">
        <f>ROUND(_xlfn.NORM.INV(K1084,Params!$B$13,Params!$B$14),1)</f>
        <v/>
      </c>
      <c r="X1084" s="9">
        <f>ROUND(_xlfn.NORM.INV(L1084,Params!$B$15,Params!$B$16),2)</f>
        <v/>
      </c>
      <c r="Y1084" s="9">
        <f>ROUND(_xlfn.NORM.INV(M1084,Params!$B$15,Params!$B$16)+Params!$B$17+Params!$B$18*M1084,2)</f>
        <v/>
      </c>
      <c r="Z1084" s="9">
        <f>ROUND(_xlfn.NORM.INV(N1084,Params!$B$13,Params!$B$14)+Params!$B$17+Params!$B$18*N1084,1)</f>
        <v/>
      </c>
    </row>
    <row r="1085">
      <c r="A1085" s="11" t="n">
        <v>1084</v>
      </c>
      <c r="B1085" s="12">
        <f>INT((A1085-1)/122)+1</f>
        <v/>
      </c>
      <c r="C1085" s="13" t="n">
        <v>0.219247</v>
      </c>
      <c r="D1085" s="13" t="n">
        <v>0.179111</v>
      </c>
      <c r="E1085" s="13" t="n">
        <v>0.049534</v>
      </c>
      <c r="F1085" s="13" t="n">
        <v>0.758786</v>
      </c>
      <c r="G1085" s="13" t="n">
        <v>0.308224</v>
      </c>
      <c r="H1085" s="13" t="n">
        <v>0.448213</v>
      </c>
      <c r="I1085" s="13" t="n">
        <v>0.799919</v>
      </c>
      <c r="J1085" s="13" t="n">
        <v>0.108024</v>
      </c>
      <c r="K1085" s="13" t="n">
        <v>0.331172</v>
      </c>
      <c r="L1085" s="13" t="n">
        <v>0.08297300000000001</v>
      </c>
      <c r="M1085" s="13" t="n">
        <v>0.537918</v>
      </c>
      <c r="N1085" s="13" t="n">
        <v>0.514652</v>
      </c>
      <c r="O1085" s="9">
        <f>IF(C1085&lt;=1-Params!$B$4,0,MAX(0.1,ROUND(_xlfn.GAMMA.INV((C1085-(1-Params!$B$4))/Params!$B$4,Params!$B$5,Params!$B$6),1)))</f>
        <v/>
      </c>
      <c r="P1085" s="9">
        <f>IF(D1085&lt;=1-Params!$B$7,0,ROUND(_xlfn.GAMMA.INV((D1085-(1-Params!$B$7))/Params!$B$7,Params!$B$8,Params!$B$9),3))</f>
        <v/>
      </c>
      <c r="Q1085" s="9">
        <f>IF(E1085&lt;=1-Params!$B$4,0,MAX(0.1,ROUND(_xlfn.GAMMA.INV((E1085-(1-Params!$B$4))/Params!$B$4,Params!$B$5,Params!$B$6),1)))</f>
        <v/>
      </c>
      <c r="R1085" s="9">
        <f>IF(F1085&lt;=1-Params!$B$7,0,ROUND(_xlfn.GAMMA.INV((F1085-(1-Params!$B$7))/Params!$B$7,Params!$B$8,Params!$B$9),3))</f>
        <v/>
      </c>
      <c r="S1085" s="9">
        <f>IF(G1085&lt;=1-Params!$B$7,0,ROUND((Params!$B$10+Params!$B$11*G1085^Params!$B$12)*_xlfn.GAMMA.INV((G1085-(1-Params!$B$7))/Params!$B$7,Params!$B$8,Params!$B$9),3))</f>
        <v/>
      </c>
      <c r="T1085" s="9">
        <f>IF(H1085&lt;=1-Params!$B$4,0,MAX(0.1,ROUND((Params!$B$10+Params!$B$11*H1085^Params!$B$12)*_xlfn.GAMMA.INV((H1085-(1-Params!$B$4))/Params!$B$4,Params!$B$5,Params!$B$6),1)))</f>
        <v/>
      </c>
      <c r="U1085" s="9">
        <f>ROUND(_xlfn.NORM.INV(I1085,Params!$B$13,Params!$B$14),1)</f>
        <v/>
      </c>
      <c r="V1085" s="9">
        <f>ROUND(_xlfn.NORM.INV(J1085,Params!$B$15,Params!$B$16),2)</f>
        <v/>
      </c>
      <c r="W1085" s="9">
        <f>ROUND(_xlfn.NORM.INV(K1085,Params!$B$13,Params!$B$14),1)</f>
        <v/>
      </c>
      <c r="X1085" s="9">
        <f>ROUND(_xlfn.NORM.INV(L1085,Params!$B$15,Params!$B$16),2)</f>
        <v/>
      </c>
      <c r="Y1085" s="9">
        <f>ROUND(_xlfn.NORM.INV(M1085,Params!$B$15,Params!$B$16)+Params!$B$17+Params!$B$18*M1085,2)</f>
        <v/>
      </c>
      <c r="Z1085" s="9">
        <f>ROUND(_xlfn.NORM.INV(N1085,Params!$B$13,Params!$B$14)+Params!$B$17+Params!$B$18*N1085,1)</f>
        <v/>
      </c>
    </row>
    <row r="1086">
      <c r="A1086" s="11" t="n">
        <v>1085</v>
      </c>
      <c r="B1086" s="12">
        <f>INT((A1086-1)/122)+1</f>
        <v/>
      </c>
      <c r="C1086" s="13" t="n">
        <v>0.415522</v>
      </c>
      <c r="D1086" s="13" t="n">
        <v>0.123112</v>
      </c>
      <c r="E1086" s="13" t="n">
        <v>0.116403</v>
      </c>
      <c r="F1086" s="13" t="n">
        <v>0.623062</v>
      </c>
      <c r="G1086" s="13" t="n">
        <v>0.120837</v>
      </c>
      <c r="H1086" s="13" t="n">
        <v>0.133796</v>
      </c>
      <c r="I1086" s="13" t="n">
        <v>0.634532</v>
      </c>
      <c r="J1086" s="13" t="n">
        <v>0.20889</v>
      </c>
      <c r="K1086" s="13" t="n">
        <v>0.440433</v>
      </c>
      <c r="L1086" s="13" t="n">
        <v>0.218923</v>
      </c>
      <c r="M1086" s="13" t="n">
        <v>0.790725</v>
      </c>
      <c r="N1086" s="13" t="n">
        <v>0.507304</v>
      </c>
      <c r="O1086" s="9">
        <f>IF(C1086&lt;=1-Params!$B$4,0,MAX(0.1,ROUND(_xlfn.GAMMA.INV((C1086-(1-Params!$B$4))/Params!$B$4,Params!$B$5,Params!$B$6),1)))</f>
        <v/>
      </c>
      <c r="P1086" s="9">
        <f>IF(D1086&lt;=1-Params!$B$7,0,ROUND(_xlfn.GAMMA.INV((D1086-(1-Params!$B$7))/Params!$B$7,Params!$B$8,Params!$B$9),3))</f>
        <v/>
      </c>
      <c r="Q1086" s="9">
        <f>IF(E1086&lt;=1-Params!$B$4,0,MAX(0.1,ROUND(_xlfn.GAMMA.INV((E1086-(1-Params!$B$4))/Params!$B$4,Params!$B$5,Params!$B$6),1)))</f>
        <v/>
      </c>
      <c r="R1086" s="9">
        <f>IF(F1086&lt;=1-Params!$B$7,0,ROUND(_xlfn.GAMMA.INV((F1086-(1-Params!$B$7))/Params!$B$7,Params!$B$8,Params!$B$9),3))</f>
        <v/>
      </c>
      <c r="S1086" s="9">
        <f>IF(G1086&lt;=1-Params!$B$7,0,ROUND((Params!$B$10+Params!$B$11*G1086^Params!$B$12)*_xlfn.GAMMA.INV((G1086-(1-Params!$B$7))/Params!$B$7,Params!$B$8,Params!$B$9),3))</f>
        <v/>
      </c>
      <c r="T1086" s="9">
        <f>IF(H1086&lt;=1-Params!$B$4,0,MAX(0.1,ROUND((Params!$B$10+Params!$B$11*H1086^Params!$B$12)*_xlfn.GAMMA.INV((H1086-(1-Params!$B$4))/Params!$B$4,Params!$B$5,Params!$B$6),1)))</f>
        <v/>
      </c>
      <c r="U1086" s="9">
        <f>ROUND(_xlfn.NORM.INV(I1086,Params!$B$13,Params!$B$14),1)</f>
        <v/>
      </c>
      <c r="V1086" s="9">
        <f>ROUND(_xlfn.NORM.INV(J1086,Params!$B$15,Params!$B$16),2)</f>
        <v/>
      </c>
      <c r="W1086" s="9">
        <f>ROUND(_xlfn.NORM.INV(K1086,Params!$B$13,Params!$B$14),1)</f>
        <v/>
      </c>
      <c r="X1086" s="9">
        <f>ROUND(_xlfn.NORM.INV(L1086,Params!$B$15,Params!$B$16),2)</f>
        <v/>
      </c>
      <c r="Y1086" s="9">
        <f>ROUND(_xlfn.NORM.INV(M1086,Params!$B$15,Params!$B$16)+Params!$B$17+Params!$B$18*M1086,2)</f>
        <v/>
      </c>
      <c r="Z1086" s="9">
        <f>ROUND(_xlfn.NORM.INV(N1086,Params!$B$13,Params!$B$14)+Params!$B$17+Params!$B$18*N1086,1)</f>
        <v/>
      </c>
    </row>
    <row r="1087">
      <c r="A1087" s="11" t="n">
        <v>1086</v>
      </c>
      <c r="B1087" s="12">
        <f>INT((A1087-1)/122)+1</f>
        <v/>
      </c>
      <c r="C1087" s="13" t="n">
        <v>0.892751</v>
      </c>
      <c r="D1087" s="13" t="n">
        <v>0.260655</v>
      </c>
      <c r="E1087" s="13" t="n">
        <v>0.149452</v>
      </c>
      <c r="F1087" s="13" t="n">
        <v>0.990662</v>
      </c>
      <c r="G1087" s="13" t="n">
        <v>0.50745</v>
      </c>
      <c r="H1087" s="13" t="n">
        <v>0.14015</v>
      </c>
      <c r="I1087" s="13" t="n">
        <v>0.312688</v>
      </c>
      <c r="J1087" s="13" t="n">
        <v>0.182002</v>
      </c>
      <c r="K1087" s="13" t="n">
        <v>0.422013</v>
      </c>
      <c r="L1087" s="13" t="n">
        <v>0.385397</v>
      </c>
      <c r="M1087" s="13" t="n">
        <v>0.834822</v>
      </c>
      <c r="N1087" s="13" t="n">
        <v>0.317251</v>
      </c>
      <c r="O1087" s="9">
        <f>IF(C1087&lt;=1-Params!$B$4,0,MAX(0.1,ROUND(_xlfn.GAMMA.INV((C1087-(1-Params!$B$4))/Params!$B$4,Params!$B$5,Params!$B$6),1)))</f>
        <v/>
      </c>
      <c r="P1087" s="9">
        <f>IF(D1087&lt;=1-Params!$B$7,0,ROUND(_xlfn.GAMMA.INV((D1087-(1-Params!$B$7))/Params!$B$7,Params!$B$8,Params!$B$9),3))</f>
        <v/>
      </c>
      <c r="Q1087" s="9">
        <f>IF(E1087&lt;=1-Params!$B$4,0,MAX(0.1,ROUND(_xlfn.GAMMA.INV((E1087-(1-Params!$B$4))/Params!$B$4,Params!$B$5,Params!$B$6),1)))</f>
        <v/>
      </c>
      <c r="R1087" s="9">
        <f>IF(F1087&lt;=1-Params!$B$7,0,ROUND(_xlfn.GAMMA.INV((F1087-(1-Params!$B$7))/Params!$B$7,Params!$B$8,Params!$B$9),3))</f>
        <v/>
      </c>
      <c r="S1087" s="9">
        <f>IF(G1087&lt;=1-Params!$B$7,0,ROUND((Params!$B$10+Params!$B$11*G1087^Params!$B$12)*_xlfn.GAMMA.INV((G1087-(1-Params!$B$7))/Params!$B$7,Params!$B$8,Params!$B$9),3))</f>
        <v/>
      </c>
      <c r="T1087" s="9">
        <f>IF(H1087&lt;=1-Params!$B$4,0,MAX(0.1,ROUND((Params!$B$10+Params!$B$11*H1087^Params!$B$12)*_xlfn.GAMMA.INV((H1087-(1-Params!$B$4))/Params!$B$4,Params!$B$5,Params!$B$6),1)))</f>
        <v/>
      </c>
      <c r="U1087" s="9">
        <f>ROUND(_xlfn.NORM.INV(I1087,Params!$B$13,Params!$B$14),1)</f>
        <v/>
      </c>
      <c r="V1087" s="9">
        <f>ROUND(_xlfn.NORM.INV(J1087,Params!$B$15,Params!$B$16),2)</f>
        <v/>
      </c>
      <c r="W1087" s="9">
        <f>ROUND(_xlfn.NORM.INV(K1087,Params!$B$13,Params!$B$14),1)</f>
        <v/>
      </c>
      <c r="X1087" s="9">
        <f>ROUND(_xlfn.NORM.INV(L1087,Params!$B$15,Params!$B$16),2)</f>
        <v/>
      </c>
      <c r="Y1087" s="9">
        <f>ROUND(_xlfn.NORM.INV(M1087,Params!$B$15,Params!$B$16)+Params!$B$17+Params!$B$18*M1087,2)</f>
        <v/>
      </c>
      <c r="Z1087" s="9">
        <f>ROUND(_xlfn.NORM.INV(N1087,Params!$B$13,Params!$B$14)+Params!$B$17+Params!$B$18*N1087,1)</f>
        <v/>
      </c>
    </row>
    <row r="1088">
      <c r="A1088" s="11" t="n">
        <v>1087</v>
      </c>
      <c r="B1088" s="12">
        <f>INT((A1088-1)/122)+1</f>
        <v/>
      </c>
      <c r="C1088" s="13" t="n">
        <v>0.852491</v>
      </c>
      <c r="D1088" s="13" t="n">
        <v>0.82054</v>
      </c>
      <c r="E1088" s="13" t="n">
        <v>0.656646</v>
      </c>
      <c r="F1088" s="13" t="n">
        <v>0.589436</v>
      </c>
      <c r="G1088" s="13" t="n">
        <v>0.579921</v>
      </c>
      <c r="H1088" s="13" t="n">
        <v>0.337703</v>
      </c>
      <c r="I1088" s="13" t="n">
        <v>0.143949</v>
      </c>
      <c r="J1088" s="13" t="n">
        <v>0.251843</v>
      </c>
      <c r="K1088" s="13" t="n">
        <v>0.140869</v>
      </c>
      <c r="L1088" s="13" t="n">
        <v>0.45093</v>
      </c>
      <c r="M1088" s="13" t="n">
        <v>0.524498</v>
      </c>
      <c r="N1088" s="13" t="n">
        <v>0.528939</v>
      </c>
      <c r="O1088" s="9">
        <f>IF(C1088&lt;=1-Params!$B$4,0,MAX(0.1,ROUND(_xlfn.GAMMA.INV((C1088-(1-Params!$B$4))/Params!$B$4,Params!$B$5,Params!$B$6),1)))</f>
        <v/>
      </c>
      <c r="P1088" s="9">
        <f>IF(D1088&lt;=1-Params!$B$7,0,ROUND(_xlfn.GAMMA.INV((D1088-(1-Params!$B$7))/Params!$B$7,Params!$B$8,Params!$B$9),3))</f>
        <v/>
      </c>
      <c r="Q1088" s="9">
        <f>IF(E1088&lt;=1-Params!$B$4,0,MAX(0.1,ROUND(_xlfn.GAMMA.INV((E1088-(1-Params!$B$4))/Params!$B$4,Params!$B$5,Params!$B$6),1)))</f>
        <v/>
      </c>
      <c r="R1088" s="9">
        <f>IF(F1088&lt;=1-Params!$B$7,0,ROUND(_xlfn.GAMMA.INV((F1088-(1-Params!$B$7))/Params!$B$7,Params!$B$8,Params!$B$9),3))</f>
        <v/>
      </c>
      <c r="S1088" s="9">
        <f>IF(G1088&lt;=1-Params!$B$7,0,ROUND((Params!$B$10+Params!$B$11*G1088^Params!$B$12)*_xlfn.GAMMA.INV((G1088-(1-Params!$B$7))/Params!$B$7,Params!$B$8,Params!$B$9),3))</f>
        <v/>
      </c>
      <c r="T1088" s="9">
        <f>IF(H1088&lt;=1-Params!$B$4,0,MAX(0.1,ROUND((Params!$B$10+Params!$B$11*H1088^Params!$B$12)*_xlfn.GAMMA.INV((H1088-(1-Params!$B$4))/Params!$B$4,Params!$B$5,Params!$B$6),1)))</f>
        <v/>
      </c>
      <c r="U1088" s="9">
        <f>ROUND(_xlfn.NORM.INV(I1088,Params!$B$13,Params!$B$14),1)</f>
        <v/>
      </c>
      <c r="V1088" s="9">
        <f>ROUND(_xlfn.NORM.INV(J1088,Params!$B$15,Params!$B$16),2)</f>
        <v/>
      </c>
      <c r="W1088" s="9">
        <f>ROUND(_xlfn.NORM.INV(K1088,Params!$B$13,Params!$B$14),1)</f>
        <v/>
      </c>
      <c r="X1088" s="9">
        <f>ROUND(_xlfn.NORM.INV(L1088,Params!$B$15,Params!$B$16),2)</f>
        <v/>
      </c>
      <c r="Y1088" s="9">
        <f>ROUND(_xlfn.NORM.INV(M1088,Params!$B$15,Params!$B$16)+Params!$B$17+Params!$B$18*M1088,2)</f>
        <v/>
      </c>
      <c r="Z1088" s="9">
        <f>ROUND(_xlfn.NORM.INV(N1088,Params!$B$13,Params!$B$14)+Params!$B$17+Params!$B$18*N1088,1)</f>
        <v/>
      </c>
    </row>
    <row r="1089">
      <c r="A1089" s="11" t="n">
        <v>1088</v>
      </c>
      <c r="B1089" s="12">
        <f>INT((A1089-1)/122)+1</f>
        <v/>
      </c>
      <c r="C1089" s="13" t="n">
        <v>0.146539</v>
      </c>
      <c r="D1089" s="13" t="n">
        <v>0.43342</v>
      </c>
      <c r="E1089" s="13" t="n">
        <v>0.958715</v>
      </c>
      <c r="F1089" s="13" t="n">
        <v>0.325091</v>
      </c>
      <c r="G1089" s="13" t="n">
        <v>0.139681</v>
      </c>
      <c r="H1089" s="13" t="n">
        <v>0.649026</v>
      </c>
      <c r="I1089" s="13" t="n">
        <v>0.320349</v>
      </c>
      <c r="J1089" s="13" t="n">
        <v>0.09518</v>
      </c>
      <c r="K1089" s="13" t="n">
        <v>0.115425</v>
      </c>
      <c r="L1089" s="13" t="n">
        <v>0.275404</v>
      </c>
      <c r="M1089" s="13" t="n">
        <v>0.598028</v>
      </c>
      <c r="N1089" s="13" t="n">
        <v>0.659131</v>
      </c>
      <c r="O1089" s="9">
        <f>IF(C1089&lt;=1-Params!$B$4,0,MAX(0.1,ROUND(_xlfn.GAMMA.INV((C1089-(1-Params!$B$4))/Params!$B$4,Params!$B$5,Params!$B$6),1)))</f>
        <v/>
      </c>
      <c r="P1089" s="9">
        <f>IF(D1089&lt;=1-Params!$B$7,0,ROUND(_xlfn.GAMMA.INV((D1089-(1-Params!$B$7))/Params!$B$7,Params!$B$8,Params!$B$9),3))</f>
        <v/>
      </c>
      <c r="Q1089" s="9">
        <f>IF(E1089&lt;=1-Params!$B$4,0,MAX(0.1,ROUND(_xlfn.GAMMA.INV((E1089-(1-Params!$B$4))/Params!$B$4,Params!$B$5,Params!$B$6),1)))</f>
        <v/>
      </c>
      <c r="R1089" s="9">
        <f>IF(F1089&lt;=1-Params!$B$7,0,ROUND(_xlfn.GAMMA.INV((F1089-(1-Params!$B$7))/Params!$B$7,Params!$B$8,Params!$B$9),3))</f>
        <v/>
      </c>
      <c r="S1089" s="9">
        <f>IF(G1089&lt;=1-Params!$B$7,0,ROUND((Params!$B$10+Params!$B$11*G1089^Params!$B$12)*_xlfn.GAMMA.INV((G1089-(1-Params!$B$7))/Params!$B$7,Params!$B$8,Params!$B$9),3))</f>
        <v/>
      </c>
      <c r="T1089" s="9">
        <f>IF(H1089&lt;=1-Params!$B$4,0,MAX(0.1,ROUND((Params!$B$10+Params!$B$11*H1089^Params!$B$12)*_xlfn.GAMMA.INV((H1089-(1-Params!$B$4))/Params!$B$4,Params!$B$5,Params!$B$6),1)))</f>
        <v/>
      </c>
      <c r="U1089" s="9">
        <f>ROUND(_xlfn.NORM.INV(I1089,Params!$B$13,Params!$B$14),1)</f>
        <v/>
      </c>
      <c r="V1089" s="9">
        <f>ROUND(_xlfn.NORM.INV(J1089,Params!$B$15,Params!$B$16),2)</f>
        <v/>
      </c>
      <c r="W1089" s="9">
        <f>ROUND(_xlfn.NORM.INV(K1089,Params!$B$13,Params!$B$14),1)</f>
        <v/>
      </c>
      <c r="X1089" s="9">
        <f>ROUND(_xlfn.NORM.INV(L1089,Params!$B$15,Params!$B$16),2)</f>
        <v/>
      </c>
      <c r="Y1089" s="9">
        <f>ROUND(_xlfn.NORM.INV(M1089,Params!$B$15,Params!$B$16)+Params!$B$17+Params!$B$18*M1089,2)</f>
        <v/>
      </c>
      <c r="Z1089" s="9">
        <f>ROUND(_xlfn.NORM.INV(N1089,Params!$B$13,Params!$B$14)+Params!$B$17+Params!$B$18*N1089,1)</f>
        <v/>
      </c>
    </row>
    <row r="1090">
      <c r="A1090" s="11" t="n">
        <v>1089</v>
      </c>
      <c r="B1090" s="12">
        <f>INT((A1090-1)/122)+1</f>
        <v/>
      </c>
      <c r="C1090" s="13" t="n">
        <v>0.670019</v>
      </c>
      <c r="D1090" s="13" t="n">
        <v>0.478734</v>
      </c>
      <c r="E1090" s="13" t="n">
        <v>0.99074</v>
      </c>
      <c r="F1090" s="13" t="n">
        <v>0.431701</v>
      </c>
      <c r="G1090" s="13" t="n">
        <v>0.328337</v>
      </c>
      <c r="H1090" s="13" t="n">
        <v>0.328151</v>
      </c>
      <c r="I1090" s="13" t="n">
        <v>0.576005</v>
      </c>
      <c r="J1090" s="13" t="n">
        <v>0.452904</v>
      </c>
      <c r="K1090" s="13" t="n">
        <v>0.512807</v>
      </c>
      <c r="L1090" s="13" t="n">
        <v>0.338941</v>
      </c>
      <c r="M1090" s="13" t="n">
        <v>0.324117</v>
      </c>
      <c r="N1090" s="13" t="n">
        <v>0.476643</v>
      </c>
      <c r="O1090" s="9">
        <f>IF(C1090&lt;=1-Params!$B$4,0,MAX(0.1,ROUND(_xlfn.GAMMA.INV((C1090-(1-Params!$B$4))/Params!$B$4,Params!$B$5,Params!$B$6),1)))</f>
        <v/>
      </c>
      <c r="P1090" s="9">
        <f>IF(D1090&lt;=1-Params!$B$7,0,ROUND(_xlfn.GAMMA.INV((D1090-(1-Params!$B$7))/Params!$B$7,Params!$B$8,Params!$B$9),3))</f>
        <v/>
      </c>
      <c r="Q1090" s="9">
        <f>IF(E1090&lt;=1-Params!$B$4,0,MAX(0.1,ROUND(_xlfn.GAMMA.INV((E1090-(1-Params!$B$4))/Params!$B$4,Params!$B$5,Params!$B$6),1)))</f>
        <v/>
      </c>
      <c r="R1090" s="9">
        <f>IF(F1090&lt;=1-Params!$B$7,0,ROUND(_xlfn.GAMMA.INV((F1090-(1-Params!$B$7))/Params!$B$7,Params!$B$8,Params!$B$9),3))</f>
        <v/>
      </c>
      <c r="S1090" s="9">
        <f>IF(G1090&lt;=1-Params!$B$7,0,ROUND((Params!$B$10+Params!$B$11*G1090^Params!$B$12)*_xlfn.GAMMA.INV((G1090-(1-Params!$B$7))/Params!$B$7,Params!$B$8,Params!$B$9),3))</f>
        <v/>
      </c>
      <c r="T1090" s="9">
        <f>IF(H1090&lt;=1-Params!$B$4,0,MAX(0.1,ROUND((Params!$B$10+Params!$B$11*H1090^Params!$B$12)*_xlfn.GAMMA.INV((H1090-(1-Params!$B$4))/Params!$B$4,Params!$B$5,Params!$B$6),1)))</f>
        <v/>
      </c>
      <c r="U1090" s="9">
        <f>ROUND(_xlfn.NORM.INV(I1090,Params!$B$13,Params!$B$14),1)</f>
        <v/>
      </c>
      <c r="V1090" s="9">
        <f>ROUND(_xlfn.NORM.INV(J1090,Params!$B$15,Params!$B$16),2)</f>
        <v/>
      </c>
      <c r="W1090" s="9">
        <f>ROUND(_xlfn.NORM.INV(K1090,Params!$B$13,Params!$B$14),1)</f>
        <v/>
      </c>
      <c r="X1090" s="9">
        <f>ROUND(_xlfn.NORM.INV(L1090,Params!$B$15,Params!$B$16),2)</f>
        <v/>
      </c>
      <c r="Y1090" s="9">
        <f>ROUND(_xlfn.NORM.INV(M1090,Params!$B$15,Params!$B$16)+Params!$B$17+Params!$B$18*M1090,2)</f>
        <v/>
      </c>
      <c r="Z1090" s="9">
        <f>ROUND(_xlfn.NORM.INV(N1090,Params!$B$13,Params!$B$14)+Params!$B$17+Params!$B$18*N1090,1)</f>
        <v/>
      </c>
    </row>
    <row r="1091">
      <c r="A1091" s="11" t="n">
        <v>1090</v>
      </c>
      <c r="B1091" s="12">
        <f>INT((A1091-1)/122)+1</f>
        <v/>
      </c>
      <c r="C1091" s="13" t="n">
        <v>0.830003</v>
      </c>
      <c r="D1091" s="13" t="n">
        <v>0.479389</v>
      </c>
      <c r="E1091" s="13" t="n">
        <v>0.995595</v>
      </c>
      <c r="F1091" s="13" t="n">
        <v>0.324389</v>
      </c>
      <c r="G1091" s="13" t="n">
        <v>0.82068</v>
      </c>
      <c r="H1091" s="13" t="n">
        <v>0.479291</v>
      </c>
      <c r="I1091" s="13" t="n">
        <v>0.119543</v>
      </c>
      <c r="J1091" s="13" t="n">
        <v>0.592038</v>
      </c>
      <c r="K1091" s="13" t="n">
        <v>0.57746</v>
      </c>
      <c r="L1091" s="13" t="n">
        <v>0.493778</v>
      </c>
      <c r="M1091" s="13" t="n">
        <v>0.32101</v>
      </c>
      <c r="N1091" s="13" t="n">
        <v>0.572684</v>
      </c>
      <c r="O1091" s="9">
        <f>IF(C1091&lt;=1-Params!$B$4,0,MAX(0.1,ROUND(_xlfn.GAMMA.INV((C1091-(1-Params!$B$4))/Params!$B$4,Params!$B$5,Params!$B$6),1)))</f>
        <v/>
      </c>
      <c r="P1091" s="9">
        <f>IF(D1091&lt;=1-Params!$B$7,0,ROUND(_xlfn.GAMMA.INV((D1091-(1-Params!$B$7))/Params!$B$7,Params!$B$8,Params!$B$9),3))</f>
        <v/>
      </c>
      <c r="Q1091" s="9">
        <f>IF(E1091&lt;=1-Params!$B$4,0,MAX(0.1,ROUND(_xlfn.GAMMA.INV((E1091-(1-Params!$B$4))/Params!$B$4,Params!$B$5,Params!$B$6),1)))</f>
        <v/>
      </c>
      <c r="R1091" s="9">
        <f>IF(F1091&lt;=1-Params!$B$7,0,ROUND(_xlfn.GAMMA.INV((F1091-(1-Params!$B$7))/Params!$B$7,Params!$B$8,Params!$B$9),3))</f>
        <v/>
      </c>
      <c r="S1091" s="9">
        <f>IF(G1091&lt;=1-Params!$B$7,0,ROUND((Params!$B$10+Params!$B$11*G1091^Params!$B$12)*_xlfn.GAMMA.INV((G1091-(1-Params!$B$7))/Params!$B$7,Params!$B$8,Params!$B$9),3))</f>
        <v/>
      </c>
      <c r="T1091" s="9">
        <f>IF(H1091&lt;=1-Params!$B$4,0,MAX(0.1,ROUND((Params!$B$10+Params!$B$11*H1091^Params!$B$12)*_xlfn.GAMMA.INV((H1091-(1-Params!$B$4))/Params!$B$4,Params!$B$5,Params!$B$6),1)))</f>
        <v/>
      </c>
      <c r="U1091" s="9">
        <f>ROUND(_xlfn.NORM.INV(I1091,Params!$B$13,Params!$B$14),1)</f>
        <v/>
      </c>
      <c r="V1091" s="9">
        <f>ROUND(_xlfn.NORM.INV(J1091,Params!$B$15,Params!$B$16),2)</f>
        <v/>
      </c>
      <c r="W1091" s="9">
        <f>ROUND(_xlfn.NORM.INV(K1091,Params!$B$13,Params!$B$14),1)</f>
        <v/>
      </c>
      <c r="X1091" s="9">
        <f>ROUND(_xlfn.NORM.INV(L1091,Params!$B$15,Params!$B$16),2)</f>
        <v/>
      </c>
      <c r="Y1091" s="9">
        <f>ROUND(_xlfn.NORM.INV(M1091,Params!$B$15,Params!$B$16)+Params!$B$17+Params!$B$18*M1091,2)</f>
        <v/>
      </c>
      <c r="Z1091" s="9">
        <f>ROUND(_xlfn.NORM.INV(N1091,Params!$B$13,Params!$B$14)+Params!$B$17+Params!$B$18*N1091,1)</f>
        <v/>
      </c>
    </row>
    <row r="1092">
      <c r="A1092" s="11" t="n">
        <v>1091</v>
      </c>
      <c r="B1092" s="12">
        <f>INT((A1092-1)/122)+1</f>
        <v/>
      </c>
      <c r="C1092" s="13" t="n">
        <v>0.831712</v>
      </c>
      <c r="D1092" s="13" t="n">
        <v>0.146771</v>
      </c>
      <c r="E1092" s="13" t="n">
        <v>0.9041439999999999</v>
      </c>
      <c r="F1092" s="13" t="n">
        <v>0.455166</v>
      </c>
      <c r="G1092" s="13" t="n">
        <v>0.315298</v>
      </c>
      <c r="H1092" s="13" t="n">
        <v>0.287722</v>
      </c>
      <c r="I1092" s="13" t="n">
        <v>0.149453</v>
      </c>
      <c r="J1092" s="13" t="n">
        <v>0.791342</v>
      </c>
      <c r="K1092" s="13" t="n">
        <v>0.785395</v>
      </c>
      <c r="L1092" s="13" t="n">
        <v>0.8658940000000001</v>
      </c>
      <c r="M1092" s="13" t="n">
        <v>0.485564</v>
      </c>
      <c r="N1092" s="13" t="n">
        <v>0.464348</v>
      </c>
      <c r="O1092" s="9">
        <f>IF(C1092&lt;=1-Params!$B$4,0,MAX(0.1,ROUND(_xlfn.GAMMA.INV((C1092-(1-Params!$B$4))/Params!$B$4,Params!$B$5,Params!$B$6),1)))</f>
        <v/>
      </c>
      <c r="P1092" s="9">
        <f>IF(D1092&lt;=1-Params!$B$7,0,ROUND(_xlfn.GAMMA.INV((D1092-(1-Params!$B$7))/Params!$B$7,Params!$B$8,Params!$B$9),3))</f>
        <v/>
      </c>
      <c r="Q1092" s="9">
        <f>IF(E1092&lt;=1-Params!$B$4,0,MAX(0.1,ROUND(_xlfn.GAMMA.INV((E1092-(1-Params!$B$4))/Params!$B$4,Params!$B$5,Params!$B$6),1)))</f>
        <v/>
      </c>
      <c r="R1092" s="9">
        <f>IF(F1092&lt;=1-Params!$B$7,0,ROUND(_xlfn.GAMMA.INV((F1092-(1-Params!$B$7))/Params!$B$7,Params!$B$8,Params!$B$9),3))</f>
        <v/>
      </c>
      <c r="S1092" s="9">
        <f>IF(G1092&lt;=1-Params!$B$7,0,ROUND((Params!$B$10+Params!$B$11*G1092^Params!$B$12)*_xlfn.GAMMA.INV((G1092-(1-Params!$B$7))/Params!$B$7,Params!$B$8,Params!$B$9),3))</f>
        <v/>
      </c>
      <c r="T1092" s="9">
        <f>IF(H1092&lt;=1-Params!$B$4,0,MAX(0.1,ROUND((Params!$B$10+Params!$B$11*H1092^Params!$B$12)*_xlfn.GAMMA.INV((H1092-(1-Params!$B$4))/Params!$B$4,Params!$B$5,Params!$B$6),1)))</f>
        <v/>
      </c>
      <c r="U1092" s="9">
        <f>ROUND(_xlfn.NORM.INV(I1092,Params!$B$13,Params!$B$14),1)</f>
        <v/>
      </c>
      <c r="V1092" s="9">
        <f>ROUND(_xlfn.NORM.INV(J1092,Params!$B$15,Params!$B$16),2)</f>
        <v/>
      </c>
      <c r="W1092" s="9">
        <f>ROUND(_xlfn.NORM.INV(K1092,Params!$B$13,Params!$B$14),1)</f>
        <v/>
      </c>
      <c r="X1092" s="9">
        <f>ROUND(_xlfn.NORM.INV(L1092,Params!$B$15,Params!$B$16),2)</f>
        <v/>
      </c>
      <c r="Y1092" s="9">
        <f>ROUND(_xlfn.NORM.INV(M1092,Params!$B$15,Params!$B$16)+Params!$B$17+Params!$B$18*M1092,2)</f>
        <v/>
      </c>
      <c r="Z1092" s="9">
        <f>ROUND(_xlfn.NORM.INV(N1092,Params!$B$13,Params!$B$14)+Params!$B$17+Params!$B$18*N1092,1)</f>
        <v/>
      </c>
    </row>
    <row r="1093">
      <c r="A1093" s="11" t="n">
        <v>1092</v>
      </c>
      <c r="B1093" s="12">
        <f>INT((A1093-1)/122)+1</f>
        <v/>
      </c>
      <c r="C1093" s="13" t="n">
        <v>0.164492</v>
      </c>
      <c r="D1093" s="13" t="n">
        <v>0.238575</v>
      </c>
      <c r="E1093" s="13" t="n">
        <v>0.270656</v>
      </c>
      <c r="F1093" s="13" t="n">
        <v>0.774775</v>
      </c>
      <c r="G1093" s="13" t="n">
        <v>0.191622</v>
      </c>
      <c r="H1093" s="13" t="n">
        <v>0.328654</v>
      </c>
      <c r="I1093" s="13" t="n">
        <v>0.351978</v>
      </c>
      <c r="J1093" s="13" t="n">
        <v>0.181374</v>
      </c>
      <c r="K1093" s="13" t="n">
        <v>0.611558</v>
      </c>
      <c r="L1093" s="13" t="n">
        <v>0.817763</v>
      </c>
      <c r="M1093" s="13" t="n">
        <v>0.172549</v>
      </c>
      <c r="N1093" s="13" t="n">
        <v>0.64014</v>
      </c>
      <c r="O1093" s="9">
        <f>IF(C1093&lt;=1-Params!$B$4,0,MAX(0.1,ROUND(_xlfn.GAMMA.INV((C1093-(1-Params!$B$4))/Params!$B$4,Params!$B$5,Params!$B$6),1)))</f>
        <v/>
      </c>
      <c r="P1093" s="9">
        <f>IF(D1093&lt;=1-Params!$B$7,0,ROUND(_xlfn.GAMMA.INV((D1093-(1-Params!$B$7))/Params!$B$7,Params!$B$8,Params!$B$9),3))</f>
        <v/>
      </c>
      <c r="Q1093" s="9">
        <f>IF(E1093&lt;=1-Params!$B$4,0,MAX(0.1,ROUND(_xlfn.GAMMA.INV((E1093-(1-Params!$B$4))/Params!$B$4,Params!$B$5,Params!$B$6),1)))</f>
        <v/>
      </c>
      <c r="R1093" s="9">
        <f>IF(F1093&lt;=1-Params!$B$7,0,ROUND(_xlfn.GAMMA.INV((F1093-(1-Params!$B$7))/Params!$B$7,Params!$B$8,Params!$B$9),3))</f>
        <v/>
      </c>
      <c r="S1093" s="9">
        <f>IF(G1093&lt;=1-Params!$B$7,0,ROUND((Params!$B$10+Params!$B$11*G1093^Params!$B$12)*_xlfn.GAMMA.INV((G1093-(1-Params!$B$7))/Params!$B$7,Params!$B$8,Params!$B$9),3))</f>
        <v/>
      </c>
      <c r="T1093" s="9">
        <f>IF(H1093&lt;=1-Params!$B$4,0,MAX(0.1,ROUND((Params!$B$10+Params!$B$11*H1093^Params!$B$12)*_xlfn.GAMMA.INV((H1093-(1-Params!$B$4))/Params!$B$4,Params!$B$5,Params!$B$6),1)))</f>
        <v/>
      </c>
      <c r="U1093" s="9">
        <f>ROUND(_xlfn.NORM.INV(I1093,Params!$B$13,Params!$B$14),1)</f>
        <v/>
      </c>
      <c r="V1093" s="9">
        <f>ROUND(_xlfn.NORM.INV(J1093,Params!$B$15,Params!$B$16),2)</f>
        <v/>
      </c>
      <c r="W1093" s="9">
        <f>ROUND(_xlfn.NORM.INV(K1093,Params!$B$13,Params!$B$14),1)</f>
        <v/>
      </c>
      <c r="X1093" s="9">
        <f>ROUND(_xlfn.NORM.INV(L1093,Params!$B$15,Params!$B$16),2)</f>
        <v/>
      </c>
      <c r="Y1093" s="9">
        <f>ROUND(_xlfn.NORM.INV(M1093,Params!$B$15,Params!$B$16)+Params!$B$17+Params!$B$18*M1093,2)</f>
        <v/>
      </c>
      <c r="Z1093" s="9">
        <f>ROUND(_xlfn.NORM.INV(N1093,Params!$B$13,Params!$B$14)+Params!$B$17+Params!$B$18*N1093,1)</f>
        <v/>
      </c>
    </row>
    <row r="1094">
      <c r="A1094" s="11" t="n">
        <v>1093</v>
      </c>
      <c r="B1094" s="12">
        <f>INT((A1094-1)/122)+1</f>
        <v/>
      </c>
      <c r="C1094" s="13" t="n">
        <v>0.115668</v>
      </c>
      <c r="D1094" s="13" t="n">
        <v>0.322722</v>
      </c>
      <c r="E1094" s="13" t="n">
        <v>0.965266</v>
      </c>
      <c r="F1094" s="13" t="n">
        <v>0.6679389999999999</v>
      </c>
      <c r="G1094" s="13" t="n">
        <v>0.162831</v>
      </c>
      <c r="H1094" s="13" t="n">
        <v>0.803395</v>
      </c>
      <c r="I1094" s="13" t="n">
        <v>0.6724290000000001</v>
      </c>
      <c r="J1094" s="13" t="n">
        <v>0.505045</v>
      </c>
      <c r="K1094" s="13" t="n">
        <v>0.7332959999999999</v>
      </c>
      <c r="L1094" s="13" t="n">
        <v>0.793996</v>
      </c>
      <c r="M1094" s="13" t="n">
        <v>0.554333</v>
      </c>
      <c r="N1094" s="13" t="n">
        <v>0.8085329999999999</v>
      </c>
      <c r="O1094" s="9">
        <f>IF(C1094&lt;=1-Params!$B$4,0,MAX(0.1,ROUND(_xlfn.GAMMA.INV((C1094-(1-Params!$B$4))/Params!$B$4,Params!$B$5,Params!$B$6),1)))</f>
        <v/>
      </c>
      <c r="P1094" s="9">
        <f>IF(D1094&lt;=1-Params!$B$7,0,ROUND(_xlfn.GAMMA.INV((D1094-(1-Params!$B$7))/Params!$B$7,Params!$B$8,Params!$B$9),3))</f>
        <v/>
      </c>
      <c r="Q1094" s="9">
        <f>IF(E1094&lt;=1-Params!$B$4,0,MAX(0.1,ROUND(_xlfn.GAMMA.INV((E1094-(1-Params!$B$4))/Params!$B$4,Params!$B$5,Params!$B$6),1)))</f>
        <v/>
      </c>
      <c r="R1094" s="9">
        <f>IF(F1094&lt;=1-Params!$B$7,0,ROUND(_xlfn.GAMMA.INV((F1094-(1-Params!$B$7))/Params!$B$7,Params!$B$8,Params!$B$9),3))</f>
        <v/>
      </c>
      <c r="S1094" s="9">
        <f>IF(G1094&lt;=1-Params!$B$7,0,ROUND((Params!$B$10+Params!$B$11*G1094^Params!$B$12)*_xlfn.GAMMA.INV((G1094-(1-Params!$B$7))/Params!$B$7,Params!$B$8,Params!$B$9),3))</f>
        <v/>
      </c>
      <c r="T1094" s="9">
        <f>IF(H1094&lt;=1-Params!$B$4,0,MAX(0.1,ROUND((Params!$B$10+Params!$B$11*H1094^Params!$B$12)*_xlfn.GAMMA.INV((H1094-(1-Params!$B$4))/Params!$B$4,Params!$B$5,Params!$B$6),1)))</f>
        <v/>
      </c>
      <c r="U1094" s="9">
        <f>ROUND(_xlfn.NORM.INV(I1094,Params!$B$13,Params!$B$14),1)</f>
        <v/>
      </c>
      <c r="V1094" s="9">
        <f>ROUND(_xlfn.NORM.INV(J1094,Params!$B$15,Params!$B$16),2)</f>
        <v/>
      </c>
      <c r="W1094" s="9">
        <f>ROUND(_xlfn.NORM.INV(K1094,Params!$B$13,Params!$B$14),1)</f>
        <v/>
      </c>
      <c r="X1094" s="9">
        <f>ROUND(_xlfn.NORM.INV(L1094,Params!$B$15,Params!$B$16),2)</f>
        <v/>
      </c>
      <c r="Y1094" s="9">
        <f>ROUND(_xlfn.NORM.INV(M1094,Params!$B$15,Params!$B$16)+Params!$B$17+Params!$B$18*M1094,2)</f>
        <v/>
      </c>
      <c r="Z1094" s="9">
        <f>ROUND(_xlfn.NORM.INV(N1094,Params!$B$13,Params!$B$14)+Params!$B$17+Params!$B$18*N1094,1)</f>
        <v/>
      </c>
    </row>
    <row r="1095">
      <c r="A1095" s="11" t="n">
        <v>1094</v>
      </c>
      <c r="B1095" s="12">
        <f>INT((A1095-1)/122)+1</f>
        <v/>
      </c>
      <c r="C1095" s="13" t="n">
        <v>0.09425799999999999</v>
      </c>
      <c r="D1095" s="13" t="n">
        <v>0.436685</v>
      </c>
      <c r="E1095" s="13" t="n">
        <v>0.87654</v>
      </c>
      <c r="F1095" s="13" t="n">
        <v>0.40412</v>
      </c>
      <c r="G1095" s="13" t="n">
        <v>0.140774</v>
      </c>
      <c r="H1095" s="13" t="n">
        <v>0.686711</v>
      </c>
      <c r="I1095" s="13" t="n">
        <v>0.351515</v>
      </c>
      <c r="J1095" s="13" t="n">
        <v>0.359539</v>
      </c>
      <c r="K1095" s="13" t="n">
        <v>0.8752529999999999</v>
      </c>
      <c r="L1095" s="13" t="n">
        <v>0.7800280000000001</v>
      </c>
      <c r="M1095" s="13" t="n">
        <v>0.37673</v>
      </c>
      <c r="N1095" s="13" t="n">
        <v>0.803626</v>
      </c>
      <c r="O1095" s="9">
        <f>IF(C1095&lt;=1-Params!$B$4,0,MAX(0.1,ROUND(_xlfn.GAMMA.INV((C1095-(1-Params!$B$4))/Params!$B$4,Params!$B$5,Params!$B$6),1)))</f>
        <v/>
      </c>
      <c r="P1095" s="9">
        <f>IF(D1095&lt;=1-Params!$B$7,0,ROUND(_xlfn.GAMMA.INV((D1095-(1-Params!$B$7))/Params!$B$7,Params!$B$8,Params!$B$9),3))</f>
        <v/>
      </c>
      <c r="Q1095" s="9">
        <f>IF(E1095&lt;=1-Params!$B$4,0,MAX(0.1,ROUND(_xlfn.GAMMA.INV((E1095-(1-Params!$B$4))/Params!$B$4,Params!$B$5,Params!$B$6),1)))</f>
        <v/>
      </c>
      <c r="R1095" s="9">
        <f>IF(F1095&lt;=1-Params!$B$7,0,ROUND(_xlfn.GAMMA.INV((F1095-(1-Params!$B$7))/Params!$B$7,Params!$B$8,Params!$B$9),3))</f>
        <v/>
      </c>
      <c r="S1095" s="9">
        <f>IF(G1095&lt;=1-Params!$B$7,0,ROUND((Params!$B$10+Params!$B$11*G1095^Params!$B$12)*_xlfn.GAMMA.INV((G1095-(1-Params!$B$7))/Params!$B$7,Params!$B$8,Params!$B$9),3))</f>
        <v/>
      </c>
      <c r="T1095" s="9">
        <f>IF(H1095&lt;=1-Params!$B$4,0,MAX(0.1,ROUND((Params!$B$10+Params!$B$11*H1095^Params!$B$12)*_xlfn.GAMMA.INV((H1095-(1-Params!$B$4))/Params!$B$4,Params!$B$5,Params!$B$6),1)))</f>
        <v/>
      </c>
      <c r="U1095" s="9">
        <f>ROUND(_xlfn.NORM.INV(I1095,Params!$B$13,Params!$B$14),1)</f>
        <v/>
      </c>
      <c r="V1095" s="9">
        <f>ROUND(_xlfn.NORM.INV(J1095,Params!$B$15,Params!$B$16),2)</f>
        <v/>
      </c>
      <c r="W1095" s="9">
        <f>ROUND(_xlfn.NORM.INV(K1095,Params!$B$13,Params!$B$14),1)</f>
        <v/>
      </c>
      <c r="X1095" s="9">
        <f>ROUND(_xlfn.NORM.INV(L1095,Params!$B$15,Params!$B$16),2)</f>
        <v/>
      </c>
      <c r="Y1095" s="9">
        <f>ROUND(_xlfn.NORM.INV(M1095,Params!$B$15,Params!$B$16)+Params!$B$17+Params!$B$18*M1095,2)</f>
        <v/>
      </c>
      <c r="Z1095" s="9">
        <f>ROUND(_xlfn.NORM.INV(N1095,Params!$B$13,Params!$B$14)+Params!$B$17+Params!$B$18*N1095,1)</f>
        <v/>
      </c>
    </row>
    <row r="1096">
      <c r="A1096" s="11" t="n">
        <v>1095</v>
      </c>
      <c r="B1096" s="12">
        <f>INT((A1096-1)/122)+1</f>
        <v/>
      </c>
      <c r="C1096" s="13" t="n">
        <v>0.389025</v>
      </c>
      <c r="D1096" s="13" t="n">
        <v>0.5328270000000001</v>
      </c>
      <c r="E1096" s="13" t="n">
        <v>0.540149</v>
      </c>
      <c r="F1096" s="13" t="n">
        <v>0.859389</v>
      </c>
      <c r="G1096" s="13" t="n">
        <v>0.37698</v>
      </c>
      <c r="H1096" s="13" t="n">
        <v>0.990407</v>
      </c>
      <c r="I1096" s="13" t="n">
        <v>0.084261</v>
      </c>
      <c r="J1096" s="13" t="n">
        <v>0.795369</v>
      </c>
      <c r="K1096" s="13" t="n">
        <v>0.864704</v>
      </c>
      <c r="L1096" s="13" t="n">
        <v>0.605379</v>
      </c>
      <c r="M1096" s="13" t="n">
        <v>0.533307</v>
      </c>
      <c r="N1096" s="13" t="n">
        <v>0.815798</v>
      </c>
      <c r="O1096" s="9">
        <f>IF(C1096&lt;=1-Params!$B$4,0,MAX(0.1,ROUND(_xlfn.GAMMA.INV((C1096-(1-Params!$B$4))/Params!$B$4,Params!$B$5,Params!$B$6),1)))</f>
        <v/>
      </c>
      <c r="P1096" s="9">
        <f>IF(D1096&lt;=1-Params!$B$7,0,ROUND(_xlfn.GAMMA.INV((D1096-(1-Params!$B$7))/Params!$B$7,Params!$B$8,Params!$B$9),3))</f>
        <v/>
      </c>
      <c r="Q1096" s="9">
        <f>IF(E1096&lt;=1-Params!$B$4,0,MAX(0.1,ROUND(_xlfn.GAMMA.INV((E1096-(1-Params!$B$4))/Params!$B$4,Params!$B$5,Params!$B$6),1)))</f>
        <v/>
      </c>
      <c r="R1096" s="9">
        <f>IF(F1096&lt;=1-Params!$B$7,0,ROUND(_xlfn.GAMMA.INV((F1096-(1-Params!$B$7))/Params!$B$7,Params!$B$8,Params!$B$9),3))</f>
        <v/>
      </c>
      <c r="S1096" s="9">
        <f>IF(G1096&lt;=1-Params!$B$7,0,ROUND((Params!$B$10+Params!$B$11*G1096^Params!$B$12)*_xlfn.GAMMA.INV((G1096-(1-Params!$B$7))/Params!$B$7,Params!$B$8,Params!$B$9),3))</f>
        <v/>
      </c>
      <c r="T1096" s="9">
        <f>IF(H1096&lt;=1-Params!$B$4,0,MAX(0.1,ROUND((Params!$B$10+Params!$B$11*H1096^Params!$B$12)*_xlfn.GAMMA.INV((H1096-(1-Params!$B$4))/Params!$B$4,Params!$B$5,Params!$B$6),1)))</f>
        <v/>
      </c>
      <c r="U1096" s="9">
        <f>ROUND(_xlfn.NORM.INV(I1096,Params!$B$13,Params!$B$14),1)</f>
        <v/>
      </c>
      <c r="V1096" s="9">
        <f>ROUND(_xlfn.NORM.INV(J1096,Params!$B$15,Params!$B$16),2)</f>
        <v/>
      </c>
      <c r="W1096" s="9">
        <f>ROUND(_xlfn.NORM.INV(K1096,Params!$B$13,Params!$B$14),1)</f>
        <v/>
      </c>
      <c r="X1096" s="9">
        <f>ROUND(_xlfn.NORM.INV(L1096,Params!$B$15,Params!$B$16),2)</f>
        <v/>
      </c>
      <c r="Y1096" s="9">
        <f>ROUND(_xlfn.NORM.INV(M1096,Params!$B$15,Params!$B$16)+Params!$B$17+Params!$B$18*M1096,2)</f>
        <v/>
      </c>
      <c r="Z1096" s="9">
        <f>ROUND(_xlfn.NORM.INV(N1096,Params!$B$13,Params!$B$14)+Params!$B$17+Params!$B$18*N1096,1)</f>
        <v/>
      </c>
    </row>
    <row r="1097">
      <c r="A1097" s="11" t="n">
        <v>1096</v>
      </c>
      <c r="B1097" s="12">
        <f>INT((A1097-1)/122)+1</f>
        <v/>
      </c>
      <c r="C1097" s="13" t="n">
        <v>0.506142</v>
      </c>
      <c r="D1097" s="13" t="n">
        <v>0.403039</v>
      </c>
      <c r="E1097" s="13" t="n">
        <v>0.580393</v>
      </c>
      <c r="F1097" s="13" t="n">
        <v>0.495128</v>
      </c>
      <c r="G1097" s="13" t="n">
        <v>0.05737</v>
      </c>
      <c r="H1097" s="13" t="n">
        <v>0.459076</v>
      </c>
      <c r="I1097" s="13" t="n">
        <v>0.137392</v>
      </c>
      <c r="J1097" s="13" t="n">
        <v>0.256285</v>
      </c>
      <c r="K1097" s="13" t="n">
        <v>0.868163</v>
      </c>
      <c r="L1097" s="13" t="n">
        <v>0.660261</v>
      </c>
      <c r="M1097" s="13" t="n">
        <v>0.146393</v>
      </c>
      <c r="N1097" s="13" t="n">
        <v>0.191578</v>
      </c>
      <c r="O1097" s="9">
        <f>IF(C1097&lt;=1-Params!$B$4,0,MAX(0.1,ROUND(_xlfn.GAMMA.INV((C1097-(1-Params!$B$4))/Params!$B$4,Params!$B$5,Params!$B$6),1)))</f>
        <v/>
      </c>
      <c r="P1097" s="9">
        <f>IF(D1097&lt;=1-Params!$B$7,0,ROUND(_xlfn.GAMMA.INV((D1097-(1-Params!$B$7))/Params!$B$7,Params!$B$8,Params!$B$9),3))</f>
        <v/>
      </c>
      <c r="Q1097" s="9">
        <f>IF(E1097&lt;=1-Params!$B$4,0,MAX(0.1,ROUND(_xlfn.GAMMA.INV((E1097-(1-Params!$B$4))/Params!$B$4,Params!$B$5,Params!$B$6),1)))</f>
        <v/>
      </c>
      <c r="R1097" s="9">
        <f>IF(F1097&lt;=1-Params!$B$7,0,ROUND(_xlfn.GAMMA.INV((F1097-(1-Params!$B$7))/Params!$B$7,Params!$B$8,Params!$B$9),3))</f>
        <v/>
      </c>
      <c r="S1097" s="9">
        <f>IF(G1097&lt;=1-Params!$B$7,0,ROUND((Params!$B$10+Params!$B$11*G1097^Params!$B$12)*_xlfn.GAMMA.INV((G1097-(1-Params!$B$7))/Params!$B$7,Params!$B$8,Params!$B$9),3))</f>
        <v/>
      </c>
      <c r="T1097" s="9">
        <f>IF(H1097&lt;=1-Params!$B$4,0,MAX(0.1,ROUND((Params!$B$10+Params!$B$11*H1097^Params!$B$12)*_xlfn.GAMMA.INV((H1097-(1-Params!$B$4))/Params!$B$4,Params!$B$5,Params!$B$6),1)))</f>
        <v/>
      </c>
      <c r="U1097" s="9">
        <f>ROUND(_xlfn.NORM.INV(I1097,Params!$B$13,Params!$B$14),1)</f>
        <v/>
      </c>
      <c r="V1097" s="9">
        <f>ROUND(_xlfn.NORM.INV(J1097,Params!$B$15,Params!$B$16),2)</f>
        <v/>
      </c>
      <c r="W1097" s="9">
        <f>ROUND(_xlfn.NORM.INV(K1097,Params!$B$13,Params!$B$14),1)</f>
        <v/>
      </c>
      <c r="X1097" s="9">
        <f>ROUND(_xlfn.NORM.INV(L1097,Params!$B$15,Params!$B$16),2)</f>
        <v/>
      </c>
      <c r="Y1097" s="9">
        <f>ROUND(_xlfn.NORM.INV(M1097,Params!$B$15,Params!$B$16)+Params!$B$17+Params!$B$18*M1097,2)</f>
        <v/>
      </c>
      <c r="Z1097" s="9">
        <f>ROUND(_xlfn.NORM.INV(N1097,Params!$B$13,Params!$B$14)+Params!$B$17+Params!$B$18*N1097,1)</f>
        <v/>
      </c>
    </row>
    <row r="1098">
      <c r="A1098" s="11" t="n">
        <v>1097</v>
      </c>
      <c r="B1098" s="12">
        <f>INT((A1098-1)/122)+1</f>
        <v/>
      </c>
      <c r="C1098" s="13" t="n">
        <v>0.53997</v>
      </c>
      <c r="D1098" s="13" t="n">
        <v>0.971203</v>
      </c>
      <c r="E1098" s="13" t="n">
        <v>0.927733</v>
      </c>
      <c r="F1098" s="13" t="n">
        <v>0.10902</v>
      </c>
      <c r="G1098" s="13" t="n">
        <v>0.769516</v>
      </c>
      <c r="H1098" s="13" t="n">
        <v>0.644089</v>
      </c>
      <c r="I1098" s="13" t="n">
        <v>0.130595</v>
      </c>
      <c r="J1098" s="13" t="n">
        <v>0.322809</v>
      </c>
      <c r="K1098" s="13" t="n">
        <v>0.684043</v>
      </c>
      <c r="L1098" s="13" t="n">
        <v>0.398672</v>
      </c>
      <c r="M1098" s="13" t="n">
        <v>0.156358</v>
      </c>
      <c r="N1098" s="13" t="n">
        <v>0.116606</v>
      </c>
      <c r="O1098" s="9">
        <f>IF(C1098&lt;=1-Params!$B$4,0,MAX(0.1,ROUND(_xlfn.GAMMA.INV((C1098-(1-Params!$B$4))/Params!$B$4,Params!$B$5,Params!$B$6),1)))</f>
        <v/>
      </c>
      <c r="P1098" s="9">
        <f>IF(D1098&lt;=1-Params!$B$7,0,ROUND(_xlfn.GAMMA.INV((D1098-(1-Params!$B$7))/Params!$B$7,Params!$B$8,Params!$B$9),3))</f>
        <v/>
      </c>
      <c r="Q1098" s="9">
        <f>IF(E1098&lt;=1-Params!$B$4,0,MAX(0.1,ROUND(_xlfn.GAMMA.INV((E1098-(1-Params!$B$4))/Params!$B$4,Params!$B$5,Params!$B$6),1)))</f>
        <v/>
      </c>
      <c r="R1098" s="9">
        <f>IF(F1098&lt;=1-Params!$B$7,0,ROUND(_xlfn.GAMMA.INV((F1098-(1-Params!$B$7))/Params!$B$7,Params!$B$8,Params!$B$9),3))</f>
        <v/>
      </c>
      <c r="S1098" s="9">
        <f>IF(G1098&lt;=1-Params!$B$7,0,ROUND((Params!$B$10+Params!$B$11*G1098^Params!$B$12)*_xlfn.GAMMA.INV((G1098-(1-Params!$B$7))/Params!$B$7,Params!$B$8,Params!$B$9),3))</f>
        <v/>
      </c>
      <c r="T1098" s="9">
        <f>IF(H1098&lt;=1-Params!$B$4,0,MAX(0.1,ROUND((Params!$B$10+Params!$B$11*H1098^Params!$B$12)*_xlfn.GAMMA.INV((H1098-(1-Params!$B$4))/Params!$B$4,Params!$B$5,Params!$B$6),1)))</f>
        <v/>
      </c>
      <c r="U1098" s="9">
        <f>ROUND(_xlfn.NORM.INV(I1098,Params!$B$13,Params!$B$14),1)</f>
        <v/>
      </c>
      <c r="V1098" s="9">
        <f>ROUND(_xlfn.NORM.INV(J1098,Params!$B$15,Params!$B$16),2)</f>
        <v/>
      </c>
      <c r="W1098" s="9">
        <f>ROUND(_xlfn.NORM.INV(K1098,Params!$B$13,Params!$B$14),1)</f>
        <v/>
      </c>
      <c r="X1098" s="9">
        <f>ROUND(_xlfn.NORM.INV(L1098,Params!$B$15,Params!$B$16),2)</f>
        <v/>
      </c>
      <c r="Y1098" s="9">
        <f>ROUND(_xlfn.NORM.INV(M1098,Params!$B$15,Params!$B$16)+Params!$B$17+Params!$B$18*M1098,2)</f>
        <v/>
      </c>
      <c r="Z1098" s="9">
        <f>ROUND(_xlfn.NORM.INV(N1098,Params!$B$13,Params!$B$14)+Params!$B$17+Params!$B$18*N1098,1)</f>
        <v/>
      </c>
    </row>
    <row r="1099">
      <c r="A1099" s="11" t="n">
        <v>1098</v>
      </c>
      <c r="B1099" s="12">
        <f>INT((A1099-1)/122)+1</f>
        <v/>
      </c>
      <c r="C1099" s="13" t="n">
        <v>0.08597299999999999</v>
      </c>
      <c r="D1099" s="13" t="n">
        <v>0.303045</v>
      </c>
      <c r="E1099" s="13" t="n">
        <v>0.366265</v>
      </c>
      <c r="F1099" s="13" t="n">
        <v>0.577719</v>
      </c>
      <c r="G1099" s="13" t="n">
        <v>0.914859</v>
      </c>
      <c r="H1099" s="13" t="n">
        <v>0.990586</v>
      </c>
      <c r="I1099" s="13" t="n">
        <v>0.006891</v>
      </c>
      <c r="J1099" s="13" t="n">
        <v>0.308003</v>
      </c>
      <c r="K1099" s="13" t="n">
        <v>0.381123</v>
      </c>
      <c r="L1099" s="13" t="n">
        <v>0.895595</v>
      </c>
      <c r="M1099" s="13" t="n">
        <v>0.338715</v>
      </c>
      <c r="N1099" s="13" t="n">
        <v>0.175874</v>
      </c>
      <c r="O1099" s="9">
        <f>IF(C1099&lt;=1-Params!$B$4,0,MAX(0.1,ROUND(_xlfn.GAMMA.INV((C1099-(1-Params!$B$4))/Params!$B$4,Params!$B$5,Params!$B$6),1)))</f>
        <v/>
      </c>
      <c r="P1099" s="9">
        <f>IF(D1099&lt;=1-Params!$B$7,0,ROUND(_xlfn.GAMMA.INV((D1099-(1-Params!$B$7))/Params!$B$7,Params!$B$8,Params!$B$9),3))</f>
        <v/>
      </c>
      <c r="Q1099" s="9">
        <f>IF(E1099&lt;=1-Params!$B$4,0,MAX(0.1,ROUND(_xlfn.GAMMA.INV((E1099-(1-Params!$B$4))/Params!$B$4,Params!$B$5,Params!$B$6),1)))</f>
        <v/>
      </c>
      <c r="R1099" s="9">
        <f>IF(F1099&lt;=1-Params!$B$7,0,ROUND(_xlfn.GAMMA.INV((F1099-(1-Params!$B$7))/Params!$B$7,Params!$B$8,Params!$B$9),3))</f>
        <v/>
      </c>
      <c r="S1099" s="9">
        <f>IF(G1099&lt;=1-Params!$B$7,0,ROUND((Params!$B$10+Params!$B$11*G1099^Params!$B$12)*_xlfn.GAMMA.INV((G1099-(1-Params!$B$7))/Params!$B$7,Params!$B$8,Params!$B$9),3))</f>
        <v/>
      </c>
      <c r="T1099" s="9">
        <f>IF(H1099&lt;=1-Params!$B$4,0,MAX(0.1,ROUND((Params!$B$10+Params!$B$11*H1099^Params!$B$12)*_xlfn.GAMMA.INV((H1099-(1-Params!$B$4))/Params!$B$4,Params!$B$5,Params!$B$6),1)))</f>
        <v/>
      </c>
      <c r="U1099" s="9">
        <f>ROUND(_xlfn.NORM.INV(I1099,Params!$B$13,Params!$B$14),1)</f>
        <v/>
      </c>
      <c r="V1099" s="9">
        <f>ROUND(_xlfn.NORM.INV(J1099,Params!$B$15,Params!$B$16),2)</f>
        <v/>
      </c>
      <c r="W1099" s="9">
        <f>ROUND(_xlfn.NORM.INV(K1099,Params!$B$13,Params!$B$14),1)</f>
        <v/>
      </c>
      <c r="X1099" s="9">
        <f>ROUND(_xlfn.NORM.INV(L1099,Params!$B$15,Params!$B$16),2)</f>
        <v/>
      </c>
      <c r="Y1099" s="9">
        <f>ROUND(_xlfn.NORM.INV(M1099,Params!$B$15,Params!$B$16)+Params!$B$17+Params!$B$18*M1099,2)</f>
        <v/>
      </c>
      <c r="Z1099" s="9">
        <f>ROUND(_xlfn.NORM.INV(N1099,Params!$B$13,Params!$B$14)+Params!$B$17+Params!$B$18*N1099,1)</f>
        <v/>
      </c>
    </row>
    <row r="1100">
      <c r="A1100" s="11" t="n">
        <v>1099</v>
      </c>
      <c r="B1100" s="12">
        <f>INT((A1100-1)/122)+1</f>
        <v/>
      </c>
      <c r="C1100" s="13" t="n">
        <v>0.360217</v>
      </c>
      <c r="D1100" s="13" t="n">
        <v>0.339244</v>
      </c>
      <c r="E1100" s="13" t="n">
        <v>0.153881</v>
      </c>
      <c r="F1100" s="13" t="n">
        <v>0.328865</v>
      </c>
      <c r="G1100" s="13" t="n">
        <v>0.431535</v>
      </c>
      <c r="H1100" s="13" t="n">
        <v>0.703328</v>
      </c>
      <c r="I1100" s="13" t="n">
        <v>0.08927400000000001</v>
      </c>
      <c r="J1100" s="13" t="n">
        <v>0.575921</v>
      </c>
      <c r="K1100" s="13" t="n">
        <v>0.314712</v>
      </c>
      <c r="L1100" s="13" t="n">
        <v>0.8169110000000001</v>
      </c>
      <c r="M1100" s="13" t="n">
        <v>0.201784</v>
      </c>
      <c r="N1100" s="13" t="n">
        <v>0.477995</v>
      </c>
      <c r="O1100" s="9">
        <f>IF(C1100&lt;=1-Params!$B$4,0,MAX(0.1,ROUND(_xlfn.GAMMA.INV((C1100-(1-Params!$B$4))/Params!$B$4,Params!$B$5,Params!$B$6),1)))</f>
        <v/>
      </c>
      <c r="P1100" s="9">
        <f>IF(D1100&lt;=1-Params!$B$7,0,ROUND(_xlfn.GAMMA.INV((D1100-(1-Params!$B$7))/Params!$B$7,Params!$B$8,Params!$B$9),3))</f>
        <v/>
      </c>
      <c r="Q1100" s="9">
        <f>IF(E1100&lt;=1-Params!$B$4,0,MAX(0.1,ROUND(_xlfn.GAMMA.INV((E1100-(1-Params!$B$4))/Params!$B$4,Params!$B$5,Params!$B$6),1)))</f>
        <v/>
      </c>
      <c r="R1100" s="9">
        <f>IF(F1100&lt;=1-Params!$B$7,0,ROUND(_xlfn.GAMMA.INV((F1100-(1-Params!$B$7))/Params!$B$7,Params!$B$8,Params!$B$9),3))</f>
        <v/>
      </c>
      <c r="S1100" s="9">
        <f>IF(G1100&lt;=1-Params!$B$7,0,ROUND((Params!$B$10+Params!$B$11*G1100^Params!$B$12)*_xlfn.GAMMA.INV((G1100-(1-Params!$B$7))/Params!$B$7,Params!$B$8,Params!$B$9),3))</f>
        <v/>
      </c>
      <c r="T1100" s="9">
        <f>IF(H1100&lt;=1-Params!$B$4,0,MAX(0.1,ROUND((Params!$B$10+Params!$B$11*H1100^Params!$B$12)*_xlfn.GAMMA.INV((H1100-(1-Params!$B$4))/Params!$B$4,Params!$B$5,Params!$B$6),1)))</f>
        <v/>
      </c>
      <c r="U1100" s="9">
        <f>ROUND(_xlfn.NORM.INV(I1100,Params!$B$13,Params!$B$14),1)</f>
        <v/>
      </c>
      <c r="V1100" s="9">
        <f>ROUND(_xlfn.NORM.INV(J1100,Params!$B$15,Params!$B$16),2)</f>
        <v/>
      </c>
      <c r="W1100" s="9">
        <f>ROUND(_xlfn.NORM.INV(K1100,Params!$B$13,Params!$B$14),1)</f>
        <v/>
      </c>
      <c r="X1100" s="9">
        <f>ROUND(_xlfn.NORM.INV(L1100,Params!$B$15,Params!$B$16),2)</f>
        <v/>
      </c>
      <c r="Y1100" s="9">
        <f>ROUND(_xlfn.NORM.INV(M1100,Params!$B$15,Params!$B$16)+Params!$B$17+Params!$B$18*M1100,2)</f>
        <v/>
      </c>
      <c r="Z1100" s="9">
        <f>ROUND(_xlfn.NORM.INV(N1100,Params!$B$13,Params!$B$14)+Params!$B$17+Params!$B$18*N1100,1)</f>
        <v/>
      </c>
    </row>
    <row r="1101">
      <c r="A1101" s="11" t="n">
        <v>1100</v>
      </c>
      <c r="B1101" s="12">
        <f>INT((A1101-1)/122)+1</f>
        <v/>
      </c>
      <c r="C1101" s="13" t="n">
        <v>0.686052</v>
      </c>
      <c r="D1101" s="13" t="n">
        <v>0.733451</v>
      </c>
      <c r="E1101" s="13" t="n">
        <v>0.557318</v>
      </c>
      <c r="F1101" s="13" t="n">
        <v>0.501754</v>
      </c>
      <c r="G1101" s="13" t="n">
        <v>0.174931</v>
      </c>
      <c r="H1101" s="13" t="n">
        <v>0.584296</v>
      </c>
      <c r="I1101" s="13" t="n">
        <v>0.172011</v>
      </c>
      <c r="J1101" s="13" t="n">
        <v>0.246189</v>
      </c>
      <c r="K1101" s="13" t="n">
        <v>0.289572</v>
      </c>
      <c r="L1101" s="13" t="n">
        <v>0.77868</v>
      </c>
      <c r="M1101" s="13" t="n">
        <v>0.07677299999999999</v>
      </c>
      <c r="N1101" s="13" t="n">
        <v>0.33269</v>
      </c>
      <c r="O1101" s="9">
        <f>IF(C1101&lt;=1-Params!$B$4,0,MAX(0.1,ROUND(_xlfn.GAMMA.INV((C1101-(1-Params!$B$4))/Params!$B$4,Params!$B$5,Params!$B$6),1)))</f>
        <v/>
      </c>
      <c r="P1101" s="9">
        <f>IF(D1101&lt;=1-Params!$B$7,0,ROUND(_xlfn.GAMMA.INV((D1101-(1-Params!$B$7))/Params!$B$7,Params!$B$8,Params!$B$9),3))</f>
        <v/>
      </c>
      <c r="Q1101" s="9">
        <f>IF(E1101&lt;=1-Params!$B$4,0,MAX(0.1,ROUND(_xlfn.GAMMA.INV((E1101-(1-Params!$B$4))/Params!$B$4,Params!$B$5,Params!$B$6),1)))</f>
        <v/>
      </c>
      <c r="R1101" s="9">
        <f>IF(F1101&lt;=1-Params!$B$7,0,ROUND(_xlfn.GAMMA.INV((F1101-(1-Params!$B$7))/Params!$B$7,Params!$B$8,Params!$B$9),3))</f>
        <v/>
      </c>
      <c r="S1101" s="9">
        <f>IF(G1101&lt;=1-Params!$B$7,0,ROUND((Params!$B$10+Params!$B$11*G1101^Params!$B$12)*_xlfn.GAMMA.INV((G1101-(1-Params!$B$7))/Params!$B$7,Params!$B$8,Params!$B$9),3))</f>
        <v/>
      </c>
      <c r="T1101" s="9">
        <f>IF(H1101&lt;=1-Params!$B$4,0,MAX(0.1,ROUND((Params!$B$10+Params!$B$11*H1101^Params!$B$12)*_xlfn.GAMMA.INV((H1101-(1-Params!$B$4))/Params!$B$4,Params!$B$5,Params!$B$6),1)))</f>
        <v/>
      </c>
      <c r="U1101" s="9">
        <f>ROUND(_xlfn.NORM.INV(I1101,Params!$B$13,Params!$B$14),1)</f>
        <v/>
      </c>
      <c r="V1101" s="9">
        <f>ROUND(_xlfn.NORM.INV(J1101,Params!$B$15,Params!$B$16),2)</f>
        <v/>
      </c>
      <c r="W1101" s="9">
        <f>ROUND(_xlfn.NORM.INV(K1101,Params!$B$13,Params!$B$14),1)</f>
        <v/>
      </c>
      <c r="X1101" s="9">
        <f>ROUND(_xlfn.NORM.INV(L1101,Params!$B$15,Params!$B$16),2)</f>
        <v/>
      </c>
      <c r="Y1101" s="9">
        <f>ROUND(_xlfn.NORM.INV(M1101,Params!$B$15,Params!$B$16)+Params!$B$17+Params!$B$18*M1101,2)</f>
        <v/>
      </c>
      <c r="Z1101" s="9">
        <f>ROUND(_xlfn.NORM.INV(N1101,Params!$B$13,Params!$B$14)+Params!$B$17+Params!$B$18*N1101,1)</f>
        <v/>
      </c>
    </row>
    <row r="1102">
      <c r="A1102" s="11" t="n">
        <v>1101</v>
      </c>
      <c r="B1102" s="12">
        <f>INT((A1102-1)/122)+1</f>
        <v/>
      </c>
      <c r="C1102" s="13" t="n">
        <v>0.894145</v>
      </c>
      <c r="D1102" s="13" t="n">
        <v>0.251602</v>
      </c>
      <c r="E1102" s="13" t="n">
        <v>0.985434</v>
      </c>
      <c r="F1102" s="13" t="n">
        <v>0.972872</v>
      </c>
      <c r="G1102" s="13" t="n">
        <v>0.196777</v>
      </c>
      <c r="H1102" s="13" t="n">
        <v>8.899999999999999e-05</v>
      </c>
      <c r="I1102" s="13" t="n">
        <v>0.384709</v>
      </c>
      <c r="J1102" s="13" t="n">
        <v>0.38093</v>
      </c>
      <c r="K1102" s="13" t="n">
        <v>0.122587</v>
      </c>
      <c r="L1102" s="13" t="n">
        <v>0.936472</v>
      </c>
      <c r="M1102" s="13" t="n">
        <v>0.103516</v>
      </c>
      <c r="N1102" s="13" t="n">
        <v>0.240107</v>
      </c>
      <c r="O1102" s="9">
        <f>IF(C1102&lt;=1-Params!$B$4,0,MAX(0.1,ROUND(_xlfn.GAMMA.INV((C1102-(1-Params!$B$4))/Params!$B$4,Params!$B$5,Params!$B$6),1)))</f>
        <v/>
      </c>
      <c r="P1102" s="9">
        <f>IF(D1102&lt;=1-Params!$B$7,0,ROUND(_xlfn.GAMMA.INV((D1102-(1-Params!$B$7))/Params!$B$7,Params!$B$8,Params!$B$9),3))</f>
        <v/>
      </c>
      <c r="Q1102" s="9">
        <f>IF(E1102&lt;=1-Params!$B$4,0,MAX(0.1,ROUND(_xlfn.GAMMA.INV((E1102-(1-Params!$B$4))/Params!$B$4,Params!$B$5,Params!$B$6),1)))</f>
        <v/>
      </c>
      <c r="R1102" s="9">
        <f>IF(F1102&lt;=1-Params!$B$7,0,ROUND(_xlfn.GAMMA.INV((F1102-(1-Params!$B$7))/Params!$B$7,Params!$B$8,Params!$B$9),3))</f>
        <v/>
      </c>
      <c r="S1102" s="9">
        <f>IF(G1102&lt;=1-Params!$B$7,0,ROUND((Params!$B$10+Params!$B$11*G1102^Params!$B$12)*_xlfn.GAMMA.INV((G1102-(1-Params!$B$7))/Params!$B$7,Params!$B$8,Params!$B$9),3))</f>
        <v/>
      </c>
      <c r="T1102" s="9">
        <f>IF(H1102&lt;=1-Params!$B$4,0,MAX(0.1,ROUND((Params!$B$10+Params!$B$11*H1102^Params!$B$12)*_xlfn.GAMMA.INV((H1102-(1-Params!$B$4))/Params!$B$4,Params!$B$5,Params!$B$6),1)))</f>
        <v/>
      </c>
      <c r="U1102" s="9">
        <f>ROUND(_xlfn.NORM.INV(I1102,Params!$B$13,Params!$B$14),1)</f>
        <v/>
      </c>
      <c r="V1102" s="9">
        <f>ROUND(_xlfn.NORM.INV(J1102,Params!$B$15,Params!$B$16),2)</f>
        <v/>
      </c>
      <c r="W1102" s="9">
        <f>ROUND(_xlfn.NORM.INV(K1102,Params!$B$13,Params!$B$14),1)</f>
        <v/>
      </c>
      <c r="X1102" s="9">
        <f>ROUND(_xlfn.NORM.INV(L1102,Params!$B$15,Params!$B$16),2)</f>
        <v/>
      </c>
      <c r="Y1102" s="9">
        <f>ROUND(_xlfn.NORM.INV(M1102,Params!$B$15,Params!$B$16)+Params!$B$17+Params!$B$18*M1102,2)</f>
        <v/>
      </c>
      <c r="Z1102" s="9">
        <f>ROUND(_xlfn.NORM.INV(N1102,Params!$B$13,Params!$B$14)+Params!$B$17+Params!$B$18*N1102,1)</f>
        <v/>
      </c>
    </row>
    <row r="1103">
      <c r="A1103" s="11" t="n">
        <v>1102</v>
      </c>
      <c r="B1103" s="12">
        <f>INT((A1103-1)/122)+1</f>
        <v/>
      </c>
      <c r="C1103" s="13" t="n">
        <v>0.82513</v>
      </c>
      <c r="D1103" s="13" t="n">
        <v>0.506865</v>
      </c>
      <c r="E1103" s="13" t="n">
        <v>0.400575</v>
      </c>
      <c r="F1103" s="13" t="n">
        <v>0.486183</v>
      </c>
      <c r="G1103" s="13" t="n">
        <v>0.20303</v>
      </c>
      <c r="H1103" s="13" t="n">
        <v>0.430174</v>
      </c>
      <c r="I1103" s="13" t="n">
        <v>0.374921</v>
      </c>
      <c r="J1103" s="13" t="n">
        <v>0.624966</v>
      </c>
      <c r="K1103" s="13" t="n">
        <v>0.567253</v>
      </c>
      <c r="L1103" s="13" t="n">
        <v>0.825865</v>
      </c>
      <c r="M1103" s="13" t="n">
        <v>0.010917</v>
      </c>
      <c r="N1103" s="13" t="n">
        <v>0.022942</v>
      </c>
      <c r="O1103" s="9">
        <f>IF(C1103&lt;=1-Params!$B$4,0,MAX(0.1,ROUND(_xlfn.GAMMA.INV((C1103-(1-Params!$B$4))/Params!$B$4,Params!$B$5,Params!$B$6),1)))</f>
        <v/>
      </c>
      <c r="P1103" s="9">
        <f>IF(D1103&lt;=1-Params!$B$7,0,ROUND(_xlfn.GAMMA.INV((D1103-(1-Params!$B$7))/Params!$B$7,Params!$B$8,Params!$B$9),3))</f>
        <v/>
      </c>
      <c r="Q1103" s="9">
        <f>IF(E1103&lt;=1-Params!$B$4,0,MAX(0.1,ROUND(_xlfn.GAMMA.INV((E1103-(1-Params!$B$4))/Params!$B$4,Params!$B$5,Params!$B$6),1)))</f>
        <v/>
      </c>
      <c r="R1103" s="9">
        <f>IF(F1103&lt;=1-Params!$B$7,0,ROUND(_xlfn.GAMMA.INV((F1103-(1-Params!$B$7))/Params!$B$7,Params!$B$8,Params!$B$9),3))</f>
        <v/>
      </c>
      <c r="S1103" s="9">
        <f>IF(G1103&lt;=1-Params!$B$7,0,ROUND((Params!$B$10+Params!$B$11*G1103^Params!$B$12)*_xlfn.GAMMA.INV((G1103-(1-Params!$B$7))/Params!$B$7,Params!$B$8,Params!$B$9),3))</f>
        <v/>
      </c>
      <c r="T1103" s="9">
        <f>IF(H1103&lt;=1-Params!$B$4,0,MAX(0.1,ROUND((Params!$B$10+Params!$B$11*H1103^Params!$B$12)*_xlfn.GAMMA.INV((H1103-(1-Params!$B$4))/Params!$B$4,Params!$B$5,Params!$B$6),1)))</f>
        <v/>
      </c>
      <c r="U1103" s="9">
        <f>ROUND(_xlfn.NORM.INV(I1103,Params!$B$13,Params!$B$14),1)</f>
        <v/>
      </c>
      <c r="V1103" s="9">
        <f>ROUND(_xlfn.NORM.INV(J1103,Params!$B$15,Params!$B$16),2)</f>
        <v/>
      </c>
      <c r="W1103" s="9">
        <f>ROUND(_xlfn.NORM.INV(K1103,Params!$B$13,Params!$B$14),1)</f>
        <v/>
      </c>
      <c r="X1103" s="9">
        <f>ROUND(_xlfn.NORM.INV(L1103,Params!$B$15,Params!$B$16),2)</f>
        <v/>
      </c>
      <c r="Y1103" s="9">
        <f>ROUND(_xlfn.NORM.INV(M1103,Params!$B$15,Params!$B$16)+Params!$B$17+Params!$B$18*M1103,2)</f>
        <v/>
      </c>
      <c r="Z1103" s="9">
        <f>ROUND(_xlfn.NORM.INV(N1103,Params!$B$13,Params!$B$14)+Params!$B$17+Params!$B$18*N1103,1)</f>
        <v/>
      </c>
    </row>
    <row r="1104">
      <c r="A1104" s="11" t="n">
        <v>1103</v>
      </c>
      <c r="B1104" s="12">
        <f>INT((A1104-1)/122)+1</f>
        <v/>
      </c>
      <c r="C1104" s="13" t="n">
        <v>0.433154</v>
      </c>
      <c r="D1104" s="13" t="n">
        <v>0.207776</v>
      </c>
      <c r="E1104" s="13" t="n">
        <v>0.638317</v>
      </c>
      <c r="F1104" s="13" t="n">
        <v>0.689779</v>
      </c>
      <c r="G1104" s="13" t="n">
        <v>0.939903</v>
      </c>
      <c r="H1104" s="13" t="n">
        <v>0.07961799999999999</v>
      </c>
      <c r="I1104" s="13" t="n">
        <v>0.296856</v>
      </c>
      <c r="J1104" s="13" t="n">
        <v>0.861789</v>
      </c>
      <c r="K1104" s="13" t="n">
        <v>0.712157</v>
      </c>
      <c r="L1104" s="13" t="n">
        <v>0.6446190000000001</v>
      </c>
      <c r="M1104" s="13" t="n">
        <v>0.012469</v>
      </c>
      <c r="N1104" s="13" t="n">
        <v>0.049854</v>
      </c>
      <c r="O1104" s="9">
        <f>IF(C1104&lt;=1-Params!$B$4,0,MAX(0.1,ROUND(_xlfn.GAMMA.INV((C1104-(1-Params!$B$4))/Params!$B$4,Params!$B$5,Params!$B$6),1)))</f>
        <v/>
      </c>
      <c r="P1104" s="9">
        <f>IF(D1104&lt;=1-Params!$B$7,0,ROUND(_xlfn.GAMMA.INV((D1104-(1-Params!$B$7))/Params!$B$7,Params!$B$8,Params!$B$9),3))</f>
        <v/>
      </c>
      <c r="Q1104" s="9">
        <f>IF(E1104&lt;=1-Params!$B$4,0,MAX(0.1,ROUND(_xlfn.GAMMA.INV((E1104-(1-Params!$B$4))/Params!$B$4,Params!$B$5,Params!$B$6),1)))</f>
        <v/>
      </c>
      <c r="R1104" s="9">
        <f>IF(F1104&lt;=1-Params!$B$7,0,ROUND(_xlfn.GAMMA.INV((F1104-(1-Params!$B$7))/Params!$B$7,Params!$B$8,Params!$B$9),3))</f>
        <v/>
      </c>
      <c r="S1104" s="9">
        <f>IF(G1104&lt;=1-Params!$B$7,0,ROUND((Params!$B$10+Params!$B$11*G1104^Params!$B$12)*_xlfn.GAMMA.INV((G1104-(1-Params!$B$7))/Params!$B$7,Params!$B$8,Params!$B$9),3))</f>
        <v/>
      </c>
      <c r="T1104" s="9">
        <f>IF(H1104&lt;=1-Params!$B$4,0,MAX(0.1,ROUND((Params!$B$10+Params!$B$11*H1104^Params!$B$12)*_xlfn.GAMMA.INV((H1104-(1-Params!$B$4))/Params!$B$4,Params!$B$5,Params!$B$6),1)))</f>
        <v/>
      </c>
      <c r="U1104" s="9">
        <f>ROUND(_xlfn.NORM.INV(I1104,Params!$B$13,Params!$B$14),1)</f>
        <v/>
      </c>
      <c r="V1104" s="9">
        <f>ROUND(_xlfn.NORM.INV(J1104,Params!$B$15,Params!$B$16),2)</f>
        <v/>
      </c>
      <c r="W1104" s="9">
        <f>ROUND(_xlfn.NORM.INV(K1104,Params!$B$13,Params!$B$14),1)</f>
        <v/>
      </c>
      <c r="X1104" s="9">
        <f>ROUND(_xlfn.NORM.INV(L1104,Params!$B$15,Params!$B$16),2)</f>
        <v/>
      </c>
      <c r="Y1104" s="9">
        <f>ROUND(_xlfn.NORM.INV(M1104,Params!$B$15,Params!$B$16)+Params!$B$17+Params!$B$18*M1104,2)</f>
        <v/>
      </c>
      <c r="Z1104" s="9">
        <f>ROUND(_xlfn.NORM.INV(N1104,Params!$B$13,Params!$B$14)+Params!$B$17+Params!$B$18*N1104,1)</f>
        <v/>
      </c>
    </row>
    <row r="1105">
      <c r="A1105" s="11" t="n">
        <v>1104</v>
      </c>
      <c r="B1105" s="12">
        <f>INT((A1105-1)/122)+1</f>
        <v/>
      </c>
      <c r="C1105" s="13" t="n">
        <v>0.404027</v>
      </c>
      <c r="D1105" s="13" t="n">
        <v>0.65702</v>
      </c>
      <c r="E1105" s="13" t="n">
        <v>0.874209</v>
      </c>
      <c r="F1105" s="13" t="n">
        <v>0.5734399999999999</v>
      </c>
      <c r="G1105" s="13" t="n">
        <v>0.039485</v>
      </c>
      <c r="H1105" s="13" t="n">
        <v>0.135785</v>
      </c>
      <c r="I1105" s="13" t="n">
        <v>0.795253</v>
      </c>
      <c r="J1105" s="13" t="n">
        <v>0.790465</v>
      </c>
      <c r="K1105" s="13" t="n">
        <v>0.292703</v>
      </c>
      <c r="L1105" s="13" t="n">
        <v>0.985919</v>
      </c>
      <c r="M1105" s="13" t="n">
        <v>0.123809</v>
      </c>
      <c r="N1105" s="13" t="n">
        <v>0.139562</v>
      </c>
      <c r="O1105" s="9">
        <f>IF(C1105&lt;=1-Params!$B$4,0,MAX(0.1,ROUND(_xlfn.GAMMA.INV((C1105-(1-Params!$B$4))/Params!$B$4,Params!$B$5,Params!$B$6),1)))</f>
        <v/>
      </c>
      <c r="P1105" s="9">
        <f>IF(D1105&lt;=1-Params!$B$7,0,ROUND(_xlfn.GAMMA.INV((D1105-(1-Params!$B$7))/Params!$B$7,Params!$B$8,Params!$B$9),3))</f>
        <v/>
      </c>
      <c r="Q1105" s="9">
        <f>IF(E1105&lt;=1-Params!$B$4,0,MAX(0.1,ROUND(_xlfn.GAMMA.INV((E1105-(1-Params!$B$4))/Params!$B$4,Params!$B$5,Params!$B$6),1)))</f>
        <v/>
      </c>
      <c r="R1105" s="9">
        <f>IF(F1105&lt;=1-Params!$B$7,0,ROUND(_xlfn.GAMMA.INV((F1105-(1-Params!$B$7))/Params!$B$7,Params!$B$8,Params!$B$9),3))</f>
        <v/>
      </c>
      <c r="S1105" s="9">
        <f>IF(G1105&lt;=1-Params!$B$7,0,ROUND((Params!$B$10+Params!$B$11*G1105^Params!$B$12)*_xlfn.GAMMA.INV((G1105-(1-Params!$B$7))/Params!$B$7,Params!$B$8,Params!$B$9),3))</f>
        <v/>
      </c>
      <c r="T1105" s="9">
        <f>IF(H1105&lt;=1-Params!$B$4,0,MAX(0.1,ROUND((Params!$B$10+Params!$B$11*H1105^Params!$B$12)*_xlfn.GAMMA.INV((H1105-(1-Params!$B$4))/Params!$B$4,Params!$B$5,Params!$B$6),1)))</f>
        <v/>
      </c>
      <c r="U1105" s="9">
        <f>ROUND(_xlfn.NORM.INV(I1105,Params!$B$13,Params!$B$14),1)</f>
        <v/>
      </c>
      <c r="V1105" s="9">
        <f>ROUND(_xlfn.NORM.INV(J1105,Params!$B$15,Params!$B$16),2)</f>
        <v/>
      </c>
      <c r="W1105" s="9">
        <f>ROUND(_xlfn.NORM.INV(K1105,Params!$B$13,Params!$B$14),1)</f>
        <v/>
      </c>
      <c r="X1105" s="9">
        <f>ROUND(_xlfn.NORM.INV(L1105,Params!$B$15,Params!$B$16),2)</f>
        <v/>
      </c>
      <c r="Y1105" s="9">
        <f>ROUND(_xlfn.NORM.INV(M1105,Params!$B$15,Params!$B$16)+Params!$B$17+Params!$B$18*M1105,2)</f>
        <v/>
      </c>
      <c r="Z1105" s="9">
        <f>ROUND(_xlfn.NORM.INV(N1105,Params!$B$13,Params!$B$14)+Params!$B$17+Params!$B$18*N1105,1)</f>
        <v/>
      </c>
    </row>
    <row r="1106">
      <c r="A1106" s="11" t="n">
        <v>1105</v>
      </c>
      <c r="B1106" s="12">
        <f>INT((A1106-1)/122)+1</f>
        <v/>
      </c>
      <c r="C1106" s="13" t="n">
        <v>0.332636</v>
      </c>
      <c r="D1106" s="13" t="n">
        <v>0.771355</v>
      </c>
      <c r="E1106" s="13" t="n">
        <v>0.368652</v>
      </c>
      <c r="F1106" s="13" t="n">
        <v>0.8431070000000001</v>
      </c>
      <c r="G1106" s="13" t="n">
        <v>0.271404</v>
      </c>
      <c r="H1106" s="13" t="n">
        <v>0.102882</v>
      </c>
      <c r="I1106" s="13" t="n">
        <v>0.896611</v>
      </c>
      <c r="J1106" s="13" t="n">
        <v>0.828179</v>
      </c>
      <c r="K1106" s="13" t="n">
        <v>0.391861</v>
      </c>
      <c r="L1106" s="13" t="n">
        <v>0.967635</v>
      </c>
      <c r="M1106" s="13" t="n">
        <v>0.439031</v>
      </c>
      <c r="N1106" s="13" t="n">
        <v>0.707952</v>
      </c>
      <c r="O1106" s="9">
        <f>IF(C1106&lt;=1-Params!$B$4,0,MAX(0.1,ROUND(_xlfn.GAMMA.INV((C1106-(1-Params!$B$4))/Params!$B$4,Params!$B$5,Params!$B$6),1)))</f>
        <v/>
      </c>
      <c r="P1106" s="9">
        <f>IF(D1106&lt;=1-Params!$B$7,0,ROUND(_xlfn.GAMMA.INV((D1106-(1-Params!$B$7))/Params!$B$7,Params!$B$8,Params!$B$9),3))</f>
        <v/>
      </c>
      <c r="Q1106" s="9">
        <f>IF(E1106&lt;=1-Params!$B$4,0,MAX(0.1,ROUND(_xlfn.GAMMA.INV((E1106-(1-Params!$B$4))/Params!$B$4,Params!$B$5,Params!$B$6),1)))</f>
        <v/>
      </c>
      <c r="R1106" s="9">
        <f>IF(F1106&lt;=1-Params!$B$7,0,ROUND(_xlfn.GAMMA.INV((F1106-(1-Params!$B$7))/Params!$B$7,Params!$B$8,Params!$B$9),3))</f>
        <v/>
      </c>
      <c r="S1106" s="9">
        <f>IF(G1106&lt;=1-Params!$B$7,0,ROUND((Params!$B$10+Params!$B$11*G1106^Params!$B$12)*_xlfn.GAMMA.INV((G1106-(1-Params!$B$7))/Params!$B$7,Params!$B$8,Params!$B$9),3))</f>
        <v/>
      </c>
      <c r="T1106" s="9">
        <f>IF(H1106&lt;=1-Params!$B$4,0,MAX(0.1,ROUND((Params!$B$10+Params!$B$11*H1106^Params!$B$12)*_xlfn.GAMMA.INV((H1106-(1-Params!$B$4))/Params!$B$4,Params!$B$5,Params!$B$6),1)))</f>
        <v/>
      </c>
      <c r="U1106" s="9">
        <f>ROUND(_xlfn.NORM.INV(I1106,Params!$B$13,Params!$B$14),1)</f>
        <v/>
      </c>
      <c r="V1106" s="9">
        <f>ROUND(_xlfn.NORM.INV(J1106,Params!$B$15,Params!$B$16),2)</f>
        <v/>
      </c>
      <c r="W1106" s="9">
        <f>ROUND(_xlfn.NORM.INV(K1106,Params!$B$13,Params!$B$14),1)</f>
        <v/>
      </c>
      <c r="X1106" s="9">
        <f>ROUND(_xlfn.NORM.INV(L1106,Params!$B$15,Params!$B$16),2)</f>
        <v/>
      </c>
      <c r="Y1106" s="9">
        <f>ROUND(_xlfn.NORM.INV(M1106,Params!$B$15,Params!$B$16)+Params!$B$17+Params!$B$18*M1106,2)</f>
        <v/>
      </c>
      <c r="Z1106" s="9">
        <f>ROUND(_xlfn.NORM.INV(N1106,Params!$B$13,Params!$B$14)+Params!$B$17+Params!$B$18*N1106,1)</f>
        <v/>
      </c>
    </row>
    <row r="1107">
      <c r="A1107" s="11" t="n">
        <v>1106</v>
      </c>
      <c r="B1107" s="12">
        <f>INT((A1107-1)/122)+1</f>
        <v/>
      </c>
      <c r="C1107" s="13" t="n">
        <v>0.507283</v>
      </c>
      <c r="D1107" s="13" t="n">
        <v>0.714124</v>
      </c>
      <c r="E1107" s="13" t="n">
        <v>0.683328</v>
      </c>
      <c r="F1107" s="13" t="n">
        <v>0.418135</v>
      </c>
      <c r="G1107" s="13" t="n">
        <v>0.785147</v>
      </c>
      <c r="H1107" s="13" t="n">
        <v>0.895313</v>
      </c>
      <c r="I1107" s="13" t="n">
        <v>0.920693</v>
      </c>
      <c r="J1107" s="13" t="n">
        <v>0.767876</v>
      </c>
      <c r="K1107" s="13" t="n">
        <v>0.292267</v>
      </c>
      <c r="L1107" s="13" t="n">
        <v>0.983614</v>
      </c>
      <c r="M1107" s="13" t="n">
        <v>0.087399</v>
      </c>
      <c r="N1107" s="13" t="n">
        <v>0.600919</v>
      </c>
      <c r="O1107" s="9">
        <f>IF(C1107&lt;=1-Params!$B$4,0,MAX(0.1,ROUND(_xlfn.GAMMA.INV((C1107-(1-Params!$B$4))/Params!$B$4,Params!$B$5,Params!$B$6),1)))</f>
        <v/>
      </c>
      <c r="P1107" s="9">
        <f>IF(D1107&lt;=1-Params!$B$7,0,ROUND(_xlfn.GAMMA.INV((D1107-(1-Params!$B$7))/Params!$B$7,Params!$B$8,Params!$B$9),3))</f>
        <v/>
      </c>
      <c r="Q1107" s="9">
        <f>IF(E1107&lt;=1-Params!$B$4,0,MAX(0.1,ROUND(_xlfn.GAMMA.INV((E1107-(1-Params!$B$4))/Params!$B$4,Params!$B$5,Params!$B$6),1)))</f>
        <v/>
      </c>
      <c r="R1107" s="9">
        <f>IF(F1107&lt;=1-Params!$B$7,0,ROUND(_xlfn.GAMMA.INV((F1107-(1-Params!$B$7))/Params!$B$7,Params!$B$8,Params!$B$9),3))</f>
        <v/>
      </c>
      <c r="S1107" s="9">
        <f>IF(G1107&lt;=1-Params!$B$7,0,ROUND((Params!$B$10+Params!$B$11*G1107^Params!$B$12)*_xlfn.GAMMA.INV((G1107-(1-Params!$B$7))/Params!$B$7,Params!$B$8,Params!$B$9),3))</f>
        <v/>
      </c>
      <c r="T1107" s="9">
        <f>IF(H1107&lt;=1-Params!$B$4,0,MAX(0.1,ROUND((Params!$B$10+Params!$B$11*H1107^Params!$B$12)*_xlfn.GAMMA.INV((H1107-(1-Params!$B$4))/Params!$B$4,Params!$B$5,Params!$B$6),1)))</f>
        <v/>
      </c>
      <c r="U1107" s="9">
        <f>ROUND(_xlfn.NORM.INV(I1107,Params!$B$13,Params!$B$14),1)</f>
        <v/>
      </c>
      <c r="V1107" s="9">
        <f>ROUND(_xlfn.NORM.INV(J1107,Params!$B$15,Params!$B$16),2)</f>
        <v/>
      </c>
      <c r="W1107" s="9">
        <f>ROUND(_xlfn.NORM.INV(K1107,Params!$B$13,Params!$B$14),1)</f>
        <v/>
      </c>
      <c r="X1107" s="9">
        <f>ROUND(_xlfn.NORM.INV(L1107,Params!$B$15,Params!$B$16),2)</f>
        <v/>
      </c>
      <c r="Y1107" s="9">
        <f>ROUND(_xlfn.NORM.INV(M1107,Params!$B$15,Params!$B$16)+Params!$B$17+Params!$B$18*M1107,2)</f>
        <v/>
      </c>
      <c r="Z1107" s="9">
        <f>ROUND(_xlfn.NORM.INV(N1107,Params!$B$13,Params!$B$14)+Params!$B$17+Params!$B$18*N1107,1)</f>
        <v/>
      </c>
    </row>
    <row r="1108">
      <c r="A1108" s="11" t="n">
        <v>1107</v>
      </c>
      <c r="B1108" s="12">
        <f>INT((A1108-1)/122)+1</f>
        <v/>
      </c>
      <c r="C1108" s="13" t="n">
        <v>0.483097</v>
      </c>
      <c r="D1108" s="13" t="n">
        <v>0.619053</v>
      </c>
      <c r="E1108" s="13" t="n">
        <v>0.317101</v>
      </c>
      <c r="F1108" s="13" t="n">
        <v>0.267991</v>
      </c>
      <c r="G1108" s="13" t="n">
        <v>0.06600300000000001</v>
      </c>
      <c r="H1108" s="13" t="n">
        <v>0.997219</v>
      </c>
      <c r="I1108" s="13" t="n">
        <v>0.775892</v>
      </c>
      <c r="J1108" s="13" t="n">
        <v>0.8371189999999999</v>
      </c>
      <c r="K1108" s="13" t="n">
        <v>0.832997</v>
      </c>
      <c r="L1108" s="13" t="n">
        <v>0.972527</v>
      </c>
      <c r="M1108" s="13" t="n">
        <v>0.681437</v>
      </c>
      <c r="N1108" s="13" t="n">
        <v>0.684675</v>
      </c>
      <c r="O1108" s="9">
        <f>IF(C1108&lt;=1-Params!$B$4,0,MAX(0.1,ROUND(_xlfn.GAMMA.INV((C1108-(1-Params!$B$4))/Params!$B$4,Params!$B$5,Params!$B$6),1)))</f>
        <v/>
      </c>
      <c r="P1108" s="9">
        <f>IF(D1108&lt;=1-Params!$B$7,0,ROUND(_xlfn.GAMMA.INV((D1108-(1-Params!$B$7))/Params!$B$7,Params!$B$8,Params!$B$9),3))</f>
        <v/>
      </c>
      <c r="Q1108" s="9">
        <f>IF(E1108&lt;=1-Params!$B$4,0,MAX(0.1,ROUND(_xlfn.GAMMA.INV((E1108-(1-Params!$B$4))/Params!$B$4,Params!$B$5,Params!$B$6),1)))</f>
        <v/>
      </c>
      <c r="R1108" s="9">
        <f>IF(F1108&lt;=1-Params!$B$7,0,ROUND(_xlfn.GAMMA.INV((F1108-(1-Params!$B$7))/Params!$B$7,Params!$B$8,Params!$B$9),3))</f>
        <v/>
      </c>
      <c r="S1108" s="9">
        <f>IF(G1108&lt;=1-Params!$B$7,0,ROUND((Params!$B$10+Params!$B$11*G1108^Params!$B$12)*_xlfn.GAMMA.INV((G1108-(1-Params!$B$7))/Params!$B$7,Params!$B$8,Params!$B$9),3))</f>
        <v/>
      </c>
      <c r="T1108" s="9">
        <f>IF(H1108&lt;=1-Params!$B$4,0,MAX(0.1,ROUND((Params!$B$10+Params!$B$11*H1108^Params!$B$12)*_xlfn.GAMMA.INV((H1108-(1-Params!$B$4))/Params!$B$4,Params!$B$5,Params!$B$6),1)))</f>
        <v/>
      </c>
      <c r="U1108" s="9">
        <f>ROUND(_xlfn.NORM.INV(I1108,Params!$B$13,Params!$B$14),1)</f>
        <v/>
      </c>
      <c r="V1108" s="9">
        <f>ROUND(_xlfn.NORM.INV(J1108,Params!$B$15,Params!$B$16),2)</f>
        <v/>
      </c>
      <c r="W1108" s="9">
        <f>ROUND(_xlfn.NORM.INV(K1108,Params!$B$13,Params!$B$14),1)</f>
        <v/>
      </c>
      <c r="X1108" s="9">
        <f>ROUND(_xlfn.NORM.INV(L1108,Params!$B$15,Params!$B$16),2)</f>
        <v/>
      </c>
      <c r="Y1108" s="9">
        <f>ROUND(_xlfn.NORM.INV(M1108,Params!$B$15,Params!$B$16)+Params!$B$17+Params!$B$18*M1108,2)</f>
        <v/>
      </c>
      <c r="Z1108" s="9">
        <f>ROUND(_xlfn.NORM.INV(N1108,Params!$B$13,Params!$B$14)+Params!$B$17+Params!$B$18*N1108,1)</f>
        <v/>
      </c>
    </row>
    <row r="1109">
      <c r="A1109" s="11" t="n">
        <v>1108</v>
      </c>
      <c r="B1109" s="12">
        <f>INT((A1109-1)/122)+1</f>
        <v/>
      </c>
      <c r="C1109" s="13" t="n">
        <v>0.141567</v>
      </c>
      <c r="D1109" s="13" t="n">
        <v>0.875569</v>
      </c>
      <c r="E1109" s="13" t="n">
        <v>0.614395</v>
      </c>
      <c r="F1109" s="13" t="n">
        <v>0.375958</v>
      </c>
      <c r="G1109" s="13" t="n">
        <v>0.317103</v>
      </c>
      <c r="H1109" s="13" t="n">
        <v>0.960768</v>
      </c>
      <c r="I1109" s="13" t="n">
        <v>0.534491</v>
      </c>
      <c r="J1109" s="13" t="n">
        <v>0.236564</v>
      </c>
      <c r="K1109" s="13" t="n">
        <v>0.457649</v>
      </c>
      <c r="L1109" s="13" t="n">
        <v>0.977048</v>
      </c>
      <c r="M1109" s="13" t="n">
        <v>0.4734</v>
      </c>
      <c r="N1109" s="13" t="n">
        <v>0.35678</v>
      </c>
      <c r="O1109" s="9">
        <f>IF(C1109&lt;=1-Params!$B$4,0,MAX(0.1,ROUND(_xlfn.GAMMA.INV((C1109-(1-Params!$B$4))/Params!$B$4,Params!$B$5,Params!$B$6),1)))</f>
        <v/>
      </c>
      <c r="P1109" s="9">
        <f>IF(D1109&lt;=1-Params!$B$7,0,ROUND(_xlfn.GAMMA.INV((D1109-(1-Params!$B$7))/Params!$B$7,Params!$B$8,Params!$B$9),3))</f>
        <v/>
      </c>
      <c r="Q1109" s="9">
        <f>IF(E1109&lt;=1-Params!$B$4,0,MAX(0.1,ROUND(_xlfn.GAMMA.INV((E1109-(1-Params!$B$4))/Params!$B$4,Params!$B$5,Params!$B$6),1)))</f>
        <v/>
      </c>
      <c r="R1109" s="9">
        <f>IF(F1109&lt;=1-Params!$B$7,0,ROUND(_xlfn.GAMMA.INV((F1109-(1-Params!$B$7))/Params!$B$7,Params!$B$8,Params!$B$9),3))</f>
        <v/>
      </c>
      <c r="S1109" s="9">
        <f>IF(G1109&lt;=1-Params!$B$7,0,ROUND((Params!$B$10+Params!$B$11*G1109^Params!$B$12)*_xlfn.GAMMA.INV((G1109-(1-Params!$B$7))/Params!$B$7,Params!$B$8,Params!$B$9),3))</f>
        <v/>
      </c>
      <c r="T1109" s="9">
        <f>IF(H1109&lt;=1-Params!$B$4,0,MAX(0.1,ROUND((Params!$B$10+Params!$B$11*H1109^Params!$B$12)*_xlfn.GAMMA.INV((H1109-(1-Params!$B$4))/Params!$B$4,Params!$B$5,Params!$B$6),1)))</f>
        <v/>
      </c>
      <c r="U1109" s="9">
        <f>ROUND(_xlfn.NORM.INV(I1109,Params!$B$13,Params!$B$14),1)</f>
        <v/>
      </c>
      <c r="V1109" s="9">
        <f>ROUND(_xlfn.NORM.INV(J1109,Params!$B$15,Params!$B$16),2)</f>
        <v/>
      </c>
      <c r="W1109" s="9">
        <f>ROUND(_xlfn.NORM.INV(K1109,Params!$B$13,Params!$B$14),1)</f>
        <v/>
      </c>
      <c r="X1109" s="9">
        <f>ROUND(_xlfn.NORM.INV(L1109,Params!$B$15,Params!$B$16),2)</f>
        <v/>
      </c>
      <c r="Y1109" s="9">
        <f>ROUND(_xlfn.NORM.INV(M1109,Params!$B$15,Params!$B$16)+Params!$B$17+Params!$B$18*M1109,2)</f>
        <v/>
      </c>
      <c r="Z1109" s="9">
        <f>ROUND(_xlfn.NORM.INV(N1109,Params!$B$13,Params!$B$14)+Params!$B$17+Params!$B$18*N1109,1)</f>
        <v/>
      </c>
    </row>
    <row r="1110">
      <c r="A1110" s="11" t="n">
        <v>1109</v>
      </c>
      <c r="B1110" s="12">
        <f>INT((A1110-1)/122)+1</f>
        <v/>
      </c>
      <c r="C1110" s="13" t="n">
        <v>0.527809</v>
      </c>
      <c r="D1110" s="13" t="n">
        <v>0.484326</v>
      </c>
      <c r="E1110" s="13" t="n">
        <v>0.162588</v>
      </c>
      <c r="F1110" s="13" t="n">
        <v>0.50747</v>
      </c>
      <c r="G1110" s="13" t="n">
        <v>0.8559369999999999</v>
      </c>
      <c r="H1110" s="13" t="n">
        <v>0.7333460000000001</v>
      </c>
      <c r="I1110" s="13" t="n">
        <v>0.721656</v>
      </c>
      <c r="J1110" s="13" t="n">
        <v>0.303347</v>
      </c>
      <c r="K1110" s="13" t="n">
        <v>0.893416</v>
      </c>
      <c r="L1110" s="13" t="n">
        <v>0.997511</v>
      </c>
      <c r="M1110" s="13" t="n">
        <v>0.921081</v>
      </c>
      <c r="N1110" s="13" t="n">
        <v>0.281292</v>
      </c>
      <c r="O1110" s="9">
        <f>IF(C1110&lt;=1-Params!$B$4,0,MAX(0.1,ROUND(_xlfn.GAMMA.INV((C1110-(1-Params!$B$4))/Params!$B$4,Params!$B$5,Params!$B$6),1)))</f>
        <v/>
      </c>
      <c r="P1110" s="9">
        <f>IF(D1110&lt;=1-Params!$B$7,0,ROUND(_xlfn.GAMMA.INV((D1110-(1-Params!$B$7))/Params!$B$7,Params!$B$8,Params!$B$9),3))</f>
        <v/>
      </c>
      <c r="Q1110" s="9">
        <f>IF(E1110&lt;=1-Params!$B$4,0,MAX(0.1,ROUND(_xlfn.GAMMA.INV((E1110-(1-Params!$B$4))/Params!$B$4,Params!$B$5,Params!$B$6),1)))</f>
        <v/>
      </c>
      <c r="R1110" s="9">
        <f>IF(F1110&lt;=1-Params!$B$7,0,ROUND(_xlfn.GAMMA.INV((F1110-(1-Params!$B$7))/Params!$B$7,Params!$B$8,Params!$B$9),3))</f>
        <v/>
      </c>
      <c r="S1110" s="9">
        <f>IF(G1110&lt;=1-Params!$B$7,0,ROUND((Params!$B$10+Params!$B$11*G1110^Params!$B$12)*_xlfn.GAMMA.INV((G1110-(1-Params!$B$7))/Params!$B$7,Params!$B$8,Params!$B$9),3))</f>
        <v/>
      </c>
      <c r="T1110" s="9">
        <f>IF(H1110&lt;=1-Params!$B$4,0,MAX(0.1,ROUND((Params!$B$10+Params!$B$11*H1110^Params!$B$12)*_xlfn.GAMMA.INV((H1110-(1-Params!$B$4))/Params!$B$4,Params!$B$5,Params!$B$6),1)))</f>
        <v/>
      </c>
      <c r="U1110" s="9">
        <f>ROUND(_xlfn.NORM.INV(I1110,Params!$B$13,Params!$B$14),1)</f>
        <v/>
      </c>
      <c r="V1110" s="9">
        <f>ROUND(_xlfn.NORM.INV(J1110,Params!$B$15,Params!$B$16),2)</f>
        <v/>
      </c>
      <c r="W1110" s="9">
        <f>ROUND(_xlfn.NORM.INV(K1110,Params!$B$13,Params!$B$14),1)</f>
        <v/>
      </c>
      <c r="X1110" s="9">
        <f>ROUND(_xlfn.NORM.INV(L1110,Params!$B$15,Params!$B$16),2)</f>
        <v/>
      </c>
      <c r="Y1110" s="9">
        <f>ROUND(_xlfn.NORM.INV(M1110,Params!$B$15,Params!$B$16)+Params!$B$17+Params!$B$18*M1110,2)</f>
        <v/>
      </c>
      <c r="Z1110" s="9">
        <f>ROUND(_xlfn.NORM.INV(N1110,Params!$B$13,Params!$B$14)+Params!$B$17+Params!$B$18*N1110,1)</f>
        <v/>
      </c>
    </row>
    <row r="1111">
      <c r="A1111" s="11" t="n">
        <v>1110</v>
      </c>
      <c r="B1111" s="12">
        <f>INT((A1111-1)/122)+1</f>
        <v/>
      </c>
      <c r="C1111" s="13" t="n">
        <v>0.735492</v>
      </c>
      <c r="D1111" s="13" t="n">
        <v>0.687319</v>
      </c>
      <c r="E1111" s="13" t="n">
        <v>0.42299</v>
      </c>
      <c r="F1111" s="13" t="n">
        <v>0.7292380000000001</v>
      </c>
      <c r="G1111" s="13" t="n">
        <v>0.917416</v>
      </c>
      <c r="H1111" s="13" t="n">
        <v>0.663235</v>
      </c>
      <c r="I1111" s="13" t="n">
        <v>0.554563</v>
      </c>
      <c r="J1111" s="13" t="n">
        <v>0.140877</v>
      </c>
      <c r="K1111" s="13" t="n">
        <v>0.495748</v>
      </c>
      <c r="L1111" s="13" t="n">
        <v>0.710522</v>
      </c>
      <c r="M1111" s="13" t="n">
        <v>0.824422</v>
      </c>
      <c r="N1111" s="13" t="n">
        <v>0.019928</v>
      </c>
      <c r="O1111" s="9">
        <f>IF(C1111&lt;=1-Params!$B$4,0,MAX(0.1,ROUND(_xlfn.GAMMA.INV((C1111-(1-Params!$B$4))/Params!$B$4,Params!$B$5,Params!$B$6),1)))</f>
        <v/>
      </c>
      <c r="P1111" s="9">
        <f>IF(D1111&lt;=1-Params!$B$7,0,ROUND(_xlfn.GAMMA.INV((D1111-(1-Params!$B$7))/Params!$B$7,Params!$B$8,Params!$B$9),3))</f>
        <v/>
      </c>
      <c r="Q1111" s="9">
        <f>IF(E1111&lt;=1-Params!$B$4,0,MAX(0.1,ROUND(_xlfn.GAMMA.INV((E1111-(1-Params!$B$4))/Params!$B$4,Params!$B$5,Params!$B$6),1)))</f>
        <v/>
      </c>
      <c r="R1111" s="9">
        <f>IF(F1111&lt;=1-Params!$B$7,0,ROUND(_xlfn.GAMMA.INV((F1111-(1-Params!$B$7))/Params!$B$7,Params!$B$8,Params!$B$9),3))</f>
        <v/>
      </c>
      <c r="S1111" s="9">
        <f>IF(G1111&lt;=1-Params!$B$7,0,ROUND((Params!$B$10+Params!$B$11*G1111^Params!$B$12)*_xlfn.GAMMA.INV((G1111-(1-Params!$B$7))/Params!$B$7,Params!$B$8,Params!$B$9),3))</f>
        <v/>
      </c>
      <c r="T1111" s="9">
        <f>IF(H1111&lt;=1-Params!$B$4,0,MAX(0.1,ROUND((Params!$B$10+Params!$B$11*H1111^Params!$B$12)*_xlfn.GAMMA.INV((H1111-(1-Params!$B$4))/Params!$B$4,Params!$B$5,Params!$B$6),1)))</f>
        <v/>
      </c>
      <c r="U1111" s="9">
        <f>ROUND(_xlfn.NORM.INV(I1111,Params!$B$13,Params!$B$14),1)</f>
        <v/>
      </c>
      <c r="V1111" s="9">
        <f>ROUND(_xlfn.NORM.INV(J1111,Params!$B$15,Params!$B$16),2)</f>
        <v/>
      </c>
      <c r="W1111" s="9">
        <f>ROUND(_xlfn.NORM.INV(K1111,Params!$B$13,Params!$B$14),1)</f>
        <v/>
      </c>
      <c r="X1111" s="9">
        <f>ROUND(_xlfn.NORM.INV(L1111,Params!$B$15,Params!$B$16),2)</f>
        <v/>
      </c>
      <c r="Y1111" s="9">
        <f>ROUND(_xlfn.NORM.INV(M1111,Params!$B$15,Params!$B$16)+Params!$B$17+Params!$B$18*M1111,2)</f>
        <v/>
      </c>
      <c r="Z1111" s="9">
        <f>ROUND(_xlfn.NORM.INV(N1111,Params!$B$13,Params!$B$14)+Params!$B$17+Params!$B$18*N1111,1)</f>
        <v/>
      </c>
    </row>
    <row r="1112">
      <c r="A1112" s="11" t="n">
        <v>1111</v>
      </c>
      <c r="B1112" s="12">
        <f>INT((A1112-1)/122)+1</f>
        <v/>
      </c>
      <c r="C1112" s="13" t="n">
        <v>0.174736</v>
      </c>
      <c r="D1112" s="13" t="n">
        <v>0.383065</v>
      </c>
      <c r="E1112" s="13" t="n">
        <v>0.202348</v>
      </c>
      <c r="F1112" s="13" t="n">
        <v>0.956317</v>
      </c>
      <c r="G1112" s="13" t="n">
        <v>0.264912</v>
      </c>
      <c r="H1112" s="13" t="n">
        <v>0.500611</v>
      </c>
      <c r="I1112" s="13" t="n">
        <v>0.801843</v>
      </c>
      <c r="J1112" s="13" t="n">
        <v>0.279652</v>
      </c>
      <c r="K1112" s="13" t="n">
        <v>0.308032</v>
      </c>
      <c r="L1112" s="13" t="n">
        <v>0.760239</v>
      </c>
      <c r="M1112" s="13" t="n">
        <v>0.925215</v>
      </c>
      <c r="N1112" s="13" t="n">
        <v>0.303567</v>
      </c>
      <c r="O1112" s="9">
        <f>IF(C1112&lt;=1-Params!$B$4,0,MAX(0.1,ROUND(_xlfn.GAMMA.INV((C1112-(1-Params!$B$4))/Params!$B$4,Params!$B$5,Params!$B$6),1)))</f>
        <v/>
      </c>
      <c r="P1112" s="9">
        <f>IF(D1112&lt;=1-Params!$B$7,0,ROUND(_xlfn.GAMMA.INV((D1112-(1-Params!$B$7))/Params!$B$7,Params!$B$8,Params!$B$9),3))</f>
        <v/>
      </c>
      <c r="Q1112" s="9">
        <f>IF(E1112&lt;=1-Params!$B$4,0,MAX(0.1,ROUND(_xlfn.GAMMA.INV((E1112-(1-Params!$B$4))/Params!$B$4,Params!$B$5,Params!$B$6),1)))</f>
        <v/>
      </c>
      <c r="R1112" s="9">
        <f>IF(F1112&lt;=1-Params!$B$7,0,ROUND(_xlfn.GAMMA.INV((F1112-(1-Params!$B$7))/Params!$B$7,Params!$B$8,Params!$B$9),3))</f>
        <v/>
      </c>
      <c r="S1112" s="9">
        <f>IF(G1112&lt;=1-Params!$B$7,0,ROUND((Params!$B$10+Params!$B$11*G1112^Params!$B$12)*_xlfn.GAMMA.INV((G1112-(1-Params!$B$7))/Params!$B$7,Params!$B$8,Params!$B$9),3))</f>
        <v/>
      </c>
      <c r="T1112" s="9">
        <f>IF(H1112&lt;=1-Params!$B$4,0,MAX(0.1,ROUND((Params!$B$10+Params!$B$11*H1112^Params!$B$12)*_xlfn.GAMMA.INV((H1112-(1-Params!$B$4))/Params!$B$4,Params!$B$5,Params!$B$6),1)))</f>
        <v/>
      </c>
      <c r="U1112" s="9">
        <f>ROUND(_xlfn.NORM.INV(I1112,Params!$B$13,Params!$B$14),1)</f>
        <v/>
      </c>
      <c r="V1112" s="9">
        <f>ROUND(_xlfn.NORM.INV(J1112,Params!$B$15,Params!$B$16),2)</f>
        <v/>
      </c>
      <c r="W1112" s="9">
        <f>ROUND(_xlfn.NORM.INV(K1112,Params!$B$13,Params!$B$14),1)</f>
        <v/>
      </c>
      <c r="X1112" s="9">
        <f>ROUND(_xlfn.NORM.INV(L1112,Params!$B$15,Params!$B$16),2)</f>
        <v/>
      </c>
      <c r="Y1112" s="9">
        <f>ROUND(_xlfn.NORM.INV(M1112,Params!$B$15,Params!$B$16)+Params!$B$17+Params!$B$18*M1112,2)</f>
        <v/>
      </c>
      <c r="Z1112" s="9">
        <f>ROUND(_xlfn.NORM.INV(N1112,Params!$B$13,Params!$B$14)+Params!$B$17+Params!$B$18*N1112,1)</f>
        <v/>
      </c>
    </row>
    <row r="1113">
      <c r="A1113" s="11" t="n">
        <v>1112</v>
      </c>
      <c r="B1113" s="12">
        <f>INT((A1113-1)/122)+1</f>
        <v/>
      </c>
      <c r="C1113" s="13" t="n">
        <v>0.085271</v>
      </c>
      <c r="D1113" s="13" t="n">
        <v>0.255298</v>
      </c>
      <c r="E1113" s="13" t="n">
        <v>0.60956</v>
      </c>
      <c r="F1113" s="13" t="n">
        <v>0.827701</v>
      </c>
      <c r="G1113" s="13" t="n">
        <v>0.547338</v>
      </c>
      <c r="H1113" s="13" t="n">
        <v>0.813732</v>
      </c>
      <c r="I1113" s="13" t="n">
        <v>0.83563</v>
      </c>
      <c r="J1113" s="13" t="n">
        <v>0.206021</v>
      </c>
      <c r="K1113" s="13" t="n">
        <v>0.30987</v>
      </c>
      <c r="L1113" s="13" t="n">
        <v>0.734391</v>
      </c>
      <c r="M1113" s="13" t="n">
        <v>0.608463</v>
      </c>
      <c r="N1113" s="13" t="n">
        <v>0.104437</v>
      </c>
      <c r="O1113" s="9">
        <f>IF(C1113&lt;=1-Params!$B$4,0,MAX(0.1,ROUND(_xlfn.GAMMA.INV((C1113-(1-Params!$B$4))/Params!$B$4,Params!$B$5,Params!$B$6),1)))</f>
        <v/>
      </c>
      <c r="P1113" s="9">
        <f>IF(D1113&lt;=1-Params!$B$7,0,ROUND(_xlfn.GAMMA.INV((D1113-(1-Params!$B$7))/Params!$B$7,Params!$B$8,Params!$B$9),3))</f>
        <v/>
      </c>
      <c r="Q1113" s="9">
        <f>IF(E1113&lt;=1-Params!$B$4,0,MAX(0.1,ROUND(_xlfn.GAMMA.INV((E1113-(1-Params!$B$4))/Params!$B$4,Params!$B$5,Params!$B$6),1)))</f>
        <v/>
      </c>
      <c r="R1113" s="9">
        <f>IF(F1113&lt;=1-Params!$B$7,0,ROUND(_xlfn.GAMMA.INV((F1113-(1-Params!$B$7))/Params!$B$7,Params!$B$8,Params!$B$9),3))</f>
        <v/>
      </c>
      <c r="S1113" s="9">
        <f>IF(G1113&lt;=1-Params!$B$7,0,ROUND((Params!$B$10+Params!$B$11*G1113^Params!$B$12)*_xlfn.GAMMA.INV((G1113-(1-Params!$B$7))/Params!$B$7,Params!$B$8,Params!$B$9),3))</f>
        <v/>
      </c>
      <c r="T1113" s="9">
        <f>IF(H1113&lt;=1-Params!$B$4,0,MAX(0.1,ROUND((Params!$B$10+Params!$B$11*H1113^Params!$B$12)*_xlfn.GAMMA.INV((H1113-(1-Params!$B$4))/Params!$B$4,Params!$B$5,Params!$B$6),1)))</f>
        <v/>
      </c>
      <c r="U1113" s="9">
        <f>ROUND(_xlfn.NORM.INV(I1113,Params!$B$13,Params!$B$14),1)</f>
        <v/>
      </c>
      <c r="V1113" s="9">
        <f>ROUND(_xlfn.NORM.INV(J1113,Params!$B$15,Params!$B$16),2)</f>
        <v/>
      </c>
      <c r="W1113" s="9">
        <f>ROUND(_xlfn.NORM.INV(K1113,Params!$B$13,Params!$B$14),1)</f>
        <v/>
      </c>
      <c r="X1113" s="9">
        <f>ROUND(_xlfn.NORM.INV(L1113,Params!$B$15,Params!$B$16),2)</f>
        <v/>
      </c>
      <c r="Y1113" s="9">
        <f>ROUND(_xlfn.NORM.INV(M1113,Params!$B$15,Params!$B$16)+Params!$B$17+Params!$B$18*M1113,2)</f>
        <v/>
      </c>
      <c r="Z1113" s="9">
        <f>ROUND(_xlfn.NORM.INV(N1113,Params!$B$13,Params!$B$14)+Params!$B$17+Params!$B$18*N1113,1)</f>
        <v/>
      </c>
    </row>
    <row r="1114">
      <c r="A1114" s="11" t="n">
        <v>1113</v>
      </c>
      <c r="B1114" s="12">
        <f>INT((A1114-1)/122)+1</f>
        <v/>
      </c>
      <c r="C1114" s="13" t="n">
        <v>0.746451</v>
      </c>
      <c r="D1114" s="13" t="n">
        <v>0.081534</v>
      </c>
      <c r="E1114" s="13" t="n">
        <v>0.982393</v>
      </c>
      <c r="F1114" s="13" t="n">
        <v>0.564768</v>
      </c>
      <c r="G1114" s="13" t="n">
        <v>0.287722</v>
      </c>
      <c r="H1114" s="13" t="n">
        <v>0.56858</v>
      </c>
      <c r="I1114" s="13" t="n">
        <v>0.295696</v>
      </c>
      <c r="J1114" s="13" t="n">
        <v>0.308711</v>
      </c>
      <c r="K1114" s="13" t="n">
        <v>0.222102</v>
      </c>
      <c r="L1114" s="13" t="n">
        <v>0.61142</v>
      </c>
      <c r="M1114" s="13" t="n">
        <v>0.353481</v>
      </c>
      <c r="N1114" s="13" t="n">
        <v>0.793009</v>
      </c>
      <c r="O1114" s="9">
        <f>IF(C1114&lt;=1-Params!$B$4,0,MAX(0.1,ROUND(_xlfn.GAMMA.INV((C1114-(1-Params!$B$4))/Params!$B$4,Params!$B$5,Params!$B$6),1)))</f>
        <v/>
      </c>
      <c r="P1114" s="9">
        <f>IF(D1114&lt;=1-Params!$B$7,0,ROUND(_xlfn.GAMMA.INV((D1114-(1-Params!$B$7))/Params!$B$7,Params!$B$8,Params!$B$9),3))</f>
        <v/>
      </c>
      <c r="Q1114" s="9">
        <f>IF(E1114&lt;=1-Params!$B$4,0,MAX(0.1,ROUND(_xlfn.GAMMA.INV((E1114-(1-Params!$B$4))/Params!$B$4,Params!$B$5,Params!$B$6),1)))</f>
        <v/>
      </c>
      <c r="R1114" s="9">
        <f>IF(F1114&lt;=1-Params!$B$7,0,ROUND(_xlfn.GAMMA.INV((F1114-(1-Params!$B$7))/Params!$B$7,Params!$B$8,Params!$B$9),3))</f>
        <v/>
      </c>
      <c r="S1114" s="9">
        <f>IF(G1114&lt;=1-Params!$B$7,0,ROUND((Params!$B$10+Params!$B$11*G1114^Params!$B$12)*_xlfn.GAMMA.INV((G1114-(1-Params!$B$7))/Params!$B$7,Params!$B$8,Params!$B$9),3))</f>
        <v/>
      </c>
      <c r="T1114" s="9">
        <f>IF(H1114&lt;=1-Params!$B$4,0,MAX(0.1,ROUND((Params!$B$10+Params!$B$11*H1114^Params!$B$12)*_xlfn.GAMMA.INV((H1114-(1-Params!$B$4))/Params!$B$4,Params!$B$5,Params!$B$6),1)))</f>
        <v/>
      </c>
      <c r="U1114" s="9">
        <f>ROUND(_xlfn.NORM.INV(I1114,Params!$B$13,Params!$B$14),1)</f>
        <v/>
      </c>
      <c r="V1114" s="9">
        <f>ROUND(_xlfn.NORM.INV(J1114,Params!$B$15,Params!$B$16),2)</f>
        <v/>
      </c>
      <c r="W1114" s="9">
        <f>ROUND(_xlfn.NORM.INV(K1114,Params!$B$13,Params!$B$14),1)</f>
        <v/>
      </c>
      <c r="X1114" s="9">
        <f>ROUND(_xlfn.NORM.INV(L1114,Params!$B$15,Params!$B$16),2)</f>
        <v/>
      </c>
      <c r="Y1114" s="9">
        <f>ROUND(_xlfn.NORM.INV(M1114,Params!$B$15,Params!$B$16)+Params!$B$17+Params!$B$18*M1114,2)</f>
        <v/>
      </c>
      <c r="Z1114" s="9">
        <f>ROUND(_xlfn.NORM.INV(N1114,Params!$B$13,Params!$B$14)+Params!$B$17+Params!$B$18*N1114,1)</f>
        <v/>
      </c>
    </row>
    <row r="1115">
      <c r="A1115" s="11" t="n">
        <v>1114</v>
      </c>
      <c r="B1115" s="12">
        <f>INT((A1115-1)/122)+1</f>
        <v/>
      </c>
      <c r="C1115" s="13" t="n">
        <v>0.560184</v>
      </c>
      <c r="D1115" s="13" t="n">
        <v>0.134805</v>
      </c>
      <c r="E1115" s="13" t="n">
        <v>0.871408</v>
      </c>
      <c r="F1115" s="13" t="n">
        <v>0.837876</v>
      </c>
      <c r="G1115" s="13" t="n">
        <v>0.372196</v>
      </c>
      <c r="H1115" s="13" t="n">
        <v>0.6153110000000001</v>
      </c>
      <c r="I1115" s="13" t="n">
        <v>0.561065</v>
      </c>
      <c r="J1115" s="13" t="n">
        <v>0.218642</v>
      </c>
      <c r="K1115" s="13" t="n">
        <v>0.728985</v>
      </c>
      <c r="L1115" s="13" t="n">
        <v>0.509402</v>
      </c>
      <c r="M1115" s="13" t="n">
        <v>0.537745</v>
      </c>
      <c r="N1115" s="13" t="n">
        <v>0.597736</v>
      </c>
      <c r="O1115" s="9">
        <f>IF(C1115&lt;=1-Params!$B$4,0,MAX(0.1,ROUND(_xlfn.GAMMA.INV((C1115-(1-Params!$B$4))/Params!$B$4,Params!$B$5,Params!$B$6),1)))</f>
        <v/>
      </c>
      <c r="P1115" s="9">
        <f>IF(D1115&lt;=1-Params!$B$7,0,ROUND(_xlfn.GAMMA.INV((D1115-(1-Params!$B$7))/Params!$B$7,Params!$B$8,Params!$B$9),3))</f>
        <v/>
      </c>
      <c r="Q1115" s="9">
        <f>IF(E1115&lt;=1-Params!$B$4,0,MAX(0.1,ROUND(_xlfn.GAMMA.INV((E1115-(1-Params!$B$4))/Params!$B$4,Params!$B$5,Params!$B$6),1)))</f>
        <v/>
      </c>
      <c r="R1115" s="9">
        <f>IF(F1115&lt;=1-Params!$B$7,0,ROUND(_xlfn.GAMMA.INV((F1115-(1-Params!$B$7))/Params!$B$7,Params!$B$8,Params!$B$9),3))</f>
        <v/>
      </c>
      <c r="S1115" s="9">
        <f>IF(G1115&lt;=1-Params!$B$7,0,ROUND((Params!$B$10+Params!$B$11*G1115^Params!$B$12)*_xlfn.GAMMA.INV((G1115-(1-Params!$B$7))/Params!$B$7,Params!$B$8,Params!$B$9),3))</f>
        <v/>
      </c>
      <c r="T1115" s="9">
        <f>IF(H1115&lt;=1-Params!$B$4,0,MAX(0.1,ROUND((Params!$B$10+Params!$B$11*H1115^Params!$B$12)*_xlfn.GAMMA.INV((H1115-(1-Params!$B$4))/Params!$B$4,Params!$B$5,Params!$B$6),1)))</f>
        <v/>
      </c>
      <c r="U1115" s="9">
        <f>ROUND(_xlfn.NORM.INV(I1115,Params!$B$13,Params!$B$14),1)</f>
        <v/>
      </c>
      <c r="V1115" s="9">
        <f>ROUND(_xlfn.NORM.INV(J1115,Params!$B$15,Params!$B$16),2)</f>
        <v/>
      </c>
      <c r="W1115" s="9">
        <f>ROUND(_xlfn.NORM.INV(K1115,Params!$B$13,Params!$B$14),1)</f>
        <v/>
      </c>
      <c r="X1115" s="9">
        <f>ROUND(_xlfn.NORM.INV(L1115,Params!$B$15,Params!$B$16),2)</f>
        <v/>
      </c>
      <c r="Y1115" s="9">
        <f>ROUND(_xlfn.NORM.INV(M1115,Params!$B$15,Params!$B$16)+Params!$B$17+Params!$B$18*M1115,2)</f>
        <v/>
      </c>
      <c r="Z1115" s="9">
        <f>ROUND(_xlfn.NORM.INV(N1115,Params!$B$13,Params!$B$14)+Params!$B$17+Params!$B$18*N1115,1)</f>
        <v/>
      </c>
    </row>
    <row r="1116">
      <c r="A1116" s="11" t="n">
        <v>1115</v>
      </c>
      <c r="B1116" s="12">
        <f>INT((A1116-1)/122)+1</f>
        <v/>
      </c>
      <c r="C1116" s="13" t="n">
        <v>0.381759</v>
      </c>
      <c r="D1116" s="13" t="n">
        <v>0.018044</v>
      </c>
      <c r="E1116" s="13" t="n">
        <v>0.45665</v>
      </c>
      <c r="F1116" s="13" t="n">
        <v>0.701256</v>
      </c>
      <c r="G1116" s="13" t="n">
        <v>0.914526</v>
      </c>
      <c r="H1116" s="13" t="n">
        <v>0.253641</v>
      </c>
      <c r="I1116" s="13" t="n">
        <v>0.302502</v>
      </c>
      <c r="J1116" s="13" t="n">
        <v>0.361383</v>
      </c>
      <c r="K1116" s="13" t="n">
        <v>0.71712</v>
      </c>
      <c r="L1116" s="13" t="n">
        <v>0.83284</v>
      </c>
      <c r="M1116" s="13" t="n">
        <v>0.850847</v>
      </c>
      <c r="N1116" s="13" t="n">
        <v>0.920471</v>
      </c>
      <c r="O1116" s="9">
        <f>IF(C1116&lt;=1-Params!$B$4,0,MAX(0.1,ROUND(_xlfn.GAMMA.INV((C1116-(1-Params!$B$4))/Params!$B$4,Params!$B$5,Params!$B$6),1)))</f>
        <v/>
      </c>
      <c r="P1116" s="9">
        <f>IF(D1116&lt;=1-Params!$B$7,0,ROUND(_xlfn.GAMMA.INV((D1116-(1-Params!$B$7))/Params!$B$7,Params!$B$8,Params!$B$9),3))</f>
        <v/>
      </c>
      <c r="Q1116" s="9">
        <f>IF(E1116&lt;=1-Params!$B$4,0,MAX(0.1,ROUND(_xlfn.GAMMA.INV((E1116-(1-Params!$B$4))/Params!$B$4,Params!$B$5,Params!$B$6),1)))</f>
        <v/>
      </c>
      <c r="R1116" s="9">
        <f>IF(F1116&lt;=1-Params!$B$7,0,ROUND(_xlfn.GAMMA.INV((F1116-(1-Params!$B$7))/Params!$B$7,Params!$B$8,Params!$B$9),3))</f>
        <v/>
      </c>
      <c r="S1116" s="9">
        <f>IF(G1116&lt;=1-Params!$B$7,0,ROUND((Params!$B$10+Params!$B$11*G1116^Params!$B$12)*_xlfn.GAMMA.INV((G1116-(1-Params!$B$7))/Params!$B$7,Params!$B$8,Params!$B$9),3))</f>
        <v/>
      </c>
      <c r="T1116" s="9">
        <f>IF(H1116&lt;=1-Params!$B$4,0,MAX(0.1,ROUND((Params!$B$10+Params!$B$11*H1116^Params!$B$12)*_xlfn.GAMMA.INV((H1116-(1-Params!$B$4))/Params!$B$4,Params!$B$5,Params!$B$6),1)))</f>
        <v/>
      </c>
      <c r="U1116" s="9">
        <f>ROUND(_xlfn.NORM.INV(I1116,Params!$B$13,Params!$B$14),1)</f>
        <v/>
      </c>
      <c r="V1116" s="9">
        <f>ROUND(_xlfn.NORM.INV(J1116,Params!$B$15,Params!$B$16),2)</f>
        <v/>
      </c>
      <c r="W1116" s="9">
        <f>ROUND(_xlfn.NORM.INV(K1116,Params!$B$13,Params!$B$14),1)</f>
        <v/>
      </c>
      <c r="X1116" s="9">
        <f>ROUND(_xlfn.NORM.INV(L1116,Params!$B$15,Params!$B$16),2)</f>
        <v/>
      </c>
      <c r="Y1116" s="9">
        <f>ROUND(_xlfn.NORM.INV(M1116,Params!$B$15,Params!$B$16)+Params!$B$17+Params!$B$18*M1116,2)</f>
        <v/>
      </c>
      <c r="Z1116" s="9">
        <f>ROUND(_xlfn.NORM.INV(N1116,Params!$B$13,Params!$B$14)+Params!$B$17+Params!$B$18*N1116,1)</f>
        <v/>
      </c>
    </row>
    <row r="1117">
      <c r="A1117" s="11" t="n">
        <v>1116</v>
      </c>
      <c r="B1117" s="12">
        <f>INT((A1117-1)/122)+1</f>
        <v/>
      </c>
      <c r="C1117" s="13" t="n">
        <v>0.094101</v>
      </c>
      <c r="D1117" s="13" t="n">
        <v>0.127303</v>
      </c>
      <c r="E1117" s="13" t="n">
        <v>0.457078</v>
      </c>
      <c r="F1117" s="13" t="n">
        <v>0.489122</v>
      </c>
      <c r="G1117" s="13" t="n">
        <v>0.7463880000000001</v>
      </c>
      <c r="H1117" s="13" t="n">
        <v>0.230297</v>
      </c>
      <c r="I1117" s="13" t="n">
        <v>0.259261</v>
      </c>
      <c r="J1117" s="13" t="n">
        <v>0.40406</v>
      </c>
      <c r="K1117" s="13" t="n">
        <v>0.598266</v>
      </c>
      <c r="L1117" s="13" t="n">
        <v>0.961353</v>
      </c>
      <c r="M1117" s="13" t="n">
        <v>0.957249</v>
      </c>
      <c r="N1117" s="13" t="n">
        <v>0.915255</v>
      </c>
      <c r="O1117" s="9">
        <f>IF(C1117&lt;=1-Params!$B$4,0,MAX(0.1,ROUND(_xlfn.GAMMA.INV((C1117-(1-Params!$B$4))/Params!$B$4,Params!$B$5,Params!$B$6),1)))</f>
        <v/>
      </c>
      <c r="P1117" s="9">
        <f>IF(D1117&lt;=1-Params!$B$7,0,ROUND(_xlfn.GAMMA.INV((D1117-(1-Params!$B$7))/Params!$B$7,Params!$B$8,Params!$B$9),3))</f>
        <v/>
      </c>
      <c r="Q1117" s="9">
        <f>IF(E1117&lt;=1-Params!$B$4,0,MAX(0.1,ROUND(_xlfn.GAMMA.INV((E1117-(1-Params!$B$4))/Params!$B$4,Params!$B$5,Params!$B$6),1)))</f>
        <v/>
      </c>
      <c r="R1117" s="9">
        <f>IF(F1117&lt;=1-Params!$B$7,0,ROUND(_xlfn.GAMMA.INV((F1117-(1-Params!$B$7))/Params!$B$7,Params!$B$8,Params!$B$9),3))</f>
        <v/>
      </c>
      <c r="S1117" s="9">
        <f>IF(G1117&lt;=1-Params!$B$7,0,ROUND((Params!$B$10+Params!$B$11*G1117^Params!$B$12)*_xlfn.GAMMA.INV((G1117-(1-Params!$B$7))/Params!$B$7,Params!$B$8,Params!$B$9),3))</f>
        <v/>
      </c>
      <c r="T1117" s="9">
        <f>IF(H1117&lt;=1-Params!$B$4,0,MAX(0.1,ROUND((Params!$B$10+Params!$B$11*H1117^Params!$B$12)*_xlfn.GAMMA.INV((H1117-(1-Params!$B$4))/Params!$B$4,Params!$B$5,Params!$B$6),1)))</f>
        <v/>
      </c>
      <c r="U1117" s="9">
        <f>ROUND(_xlfn.NORM.INV(I1117,Params!$B$13,Params!$B$14),1)</f>
        <v/>
      </c>
      <c r="V1117" s="9">
        <f>ROUND(_xlfn.NORM.INV(J1117,Params!$B$15,Params!$B$16),2)</f>
        <v/>
      </c>
      <c r="W1117" s="9">
        <f>ROUND(_xlfn.NORM.INV(K1117,Params!$B$13,Params!$B$14),1)</f>
        <v/>
      </c>
      <c r="X1117" s="9">
        <f>ROUND(_xlfn.NORM.INV(L1117,Params!$B$15,Params!$B$16),2)</f>
        <v/>
      </c>
      <c r="Y1117" s="9">
        <f>ROUND(_xlfn.NORM.INV(M1117,Params!$B$15,Params!$B$16)+Params!$B$17+Params!$B$18*M1117,2)</f>
        <v/>
      </c>
      <c r="Z1117" s="9">
        <f>ROUND(_xlfn.NORM.INV(N1117,Params!$B$13,Params!$B$14)+Params!$B$17+Params!$B$18*N1117,1)</f>
        <v/>
      </c>
    </row>
    <row r="1118">
      <c r="A1118" s="11" t="n">
        <v>1117</v>
      </c>
      <c r="B1118" s="12">
        <f>INT((A1118-1)/122)+1</f>
        <v/>
      </c>
      <c r="C1118" s="13" t="n">
        <v>0.109322</v>
      </c>
      <c r="D1118" s="13" t="n">
        <v>0.825173</v>
      </c>
      <c r="E1118" s="13" t="n">
        <v>0.9402509999999999</v>
      </c>
      <c r="F1118" s="13" t="n">
        <v>0.696215</v>
      </c>
      <c r="G1118" s="13" t="n">
        <v>0.450529</v>
      </c>
      <c r="H1118" s="13" t="n">
        <v>0.478873</v>
      </c>
      <c r="I1118" s="13" t="n">
        <v>0.7228329999999999</v>
      </c>
      <c r="J1118" s="13" t="n">
        <v>0.410664</v>
      </c>
      <c r="K1118" s="13" t="n">
        <v>0.412051</v>
      </c>
      <c r="L1118" s="13" t="n">
        <v>0.668948</v>
      </c>
      <c r="M1118" s="13" t="n">
        <v>0.915813</v>
      </c>
      <c r="N1118" s="13" t="n">
        <v>0.914004</v>
      </c>
      <c r="O1118" s="9">
        <f>IF(C1118&lt;=1-Params!$B$4,0,MAX(0.1,ROUND(_xlfn.GAMMA.INV((C1118-(1-Params!$B$4))/Params!$B$4,Params!$B$5,Params!$B$6),1)))</f>
        <v/>
      </c>
      <c r="P1118" s="9">
        <f>IF(D1118&lt;=1-Params!$B$7,0,ROUND(_xlfn.GAMMA.INV((D1118-(1-Params!$B$7))/Params!$B$7,Params!$B$8,Params!$B$9),3))</f>
        <v/>
      </c>
      <c r="Q1118" s="9">
        <f>IF(E1118&lt;=1-Params!$B$4,0,MAX(0.1,ROUND(_xlfn.GAMMA.INV((E1118-(1-Params!$B$4))/Params!$B$4,Params!$B$5,Params!$B$6),1)))</f>
        <v/>
      </c>
      <c r="R1118" s="9">
        <f>IF(F1118&lt;=1-Params!$B$7,0,ROUND(_xlfn.GAMMA.INV((F1118-(1-Params!$B$7))/Params!$B$7,Params!$B$8,Params!$B$9),3))</f>
        <v/>
      </c>
      <c r="S1118" s="9">
        <f>IF(G1118&lt;=1-Params!$B$7,0,ROUND((Params!$B$10+Params!$B$11*G1118^Params!$B$12)*_xlfn.GAMMA.INV((G1118-(1-Params!$B$7))/Params!$B$7,Params!$B$8,Params!$B$9),3))</f>
        <v/>
      </c>
      <c r="T1118" s="9">
        <f>IF(H1118&lt;=1-Params!$B$4,0,MAX(0.1,ROUND((Params!$B$10+Params!$B$11*H1118^Params!$B$12)*_xlfn.GAMMA.INV((H1118-(1-Params!$B$4))/Params!$B$4,Params!$B$5,Params!$B$6),1)))</f>
        <v/>
      </c>
      <c r="U1118" s="9">
        <f>ROUND(_xlfn.NORM.INV(I1118,Params!$B$13,Params!$B$14),1)</f>
        <v/>
      </c>
      <c r="V1118" s="9">
        <f>ROUND(_xlfn.NORM.INV(J1118,Params!$B$15,Params!$B$16),2)</f>
        <v/>
      </c>
      <c r="W1118" s="9">
        <f>ROUND(_xlfn.NORM.INV(K1118,Params!$B$13,Params!$B$14),1)</f>
        <v/>
      </c>
      <c r="X1118" s="9">
        <f>ROUND(_xlfn.NORM.INV(L1118,Params!$B$15,Params!$B$16),2)</f>
        <v/>
      </c>
      <c r="Y1118" s="9">
        <f>ROUND(_xlfn.NORM.INV(M1118,Params!$B$15,Params!$B$16)+Params!$B$17+Params!$B$18*M1118,2)</f>
        <v/>
      </c>
      <c r="Z1118" s="9">
        <f>ROUND(_xlfn.NORM.INV(N1118,Params!$B$13,Params!$B$14)+Params!$B$17+Params!$B$18*N1118,1)</f>
        <v/>
      </c>
    </row>
    <row r="1119">
      <c r="A1119" s="11" t="n">
        <v>1118</v>
      </c>
      <c r="B1119" s="12">
        <f>INT((A1119-1)/122)+1</f>
        <v/>
      </c>
      <c r="C1119" s="13" t="n">
        <v>0.31119</v>
      </c>
      <c r="D1119" s="13" t="n">
        <v>0.962566</v>
      </c>
      <c r="E1119" s="13" t="n">
        <v>0.803906</v>
      </c>
      <c r="F1119" s="13" t="n">
        <v>0.733029</v>
      </c>
      <c r="G1119" s="13" t="n">
        <v>0.252788</v>
      </c>
      <c r="H1119" s="13" t="n">
        <v>0.795254</v>
      </c>
      <c r="I1119" s="13" t="n">
        <v>0.834222</v>
      </c>
      <c r="J1119" s="13" t="n">
        <v>0.068122</v>
      </c>
      <c r="K1119" s="13" t="n">
        <v>0.13956</v>
      </c>
      <c r="L1119" s="13" t="n">
        <v>0.520791</v>
      </c>
      <c r="M1119" s="13" t="n">
        <v>0.917323</v>
      </c>
      <c r="N1119" s="13" t="n">
        <v>0.758225</v>
      </c>
      <c r="O1119" s="9">
        <f>IF(C1119&lt;=1-Params!$B$4,0,MAX(0.1,ROUND(_xlfn.GAMMA.INV((C1119-(1-Params!$B$4))/Params!$B$4,Params!$B$5,Params!$B$6),1)))</f>
        <v/>
      </c>
      <c r="P1119" s="9">
        <f>IF(D1119&lt;=1-Params!$B$7,0,ROUND(_xlfn.GAMMA.INV((D1119-(1-Params!$B$7))/Params!$B$7,Params!$B$8,Params!$B$9),3))</f>
        <v/>
      </c>
      <c r="Q1119" s="9">
        <f>IF(E1119&lt;=1-Params!$B$4,0,MAX(0.1,ROUND(_xlfn.GAMMA.INV((E1119-(1-Params!$B$4))/Params!$B$4,Params!$B$5,Params!$B$6),1)))</f>
        <v/>
      </c>
      <c r="R1119" s="9">
        <f>IF(F1119&lt;=1-Params!$B$7,0,ROUND(_xlfn.GAMMA.INV((F1119-(1-Params!$B$7))/Params!$B$7,Params!$B$8,Params!$B$9),3))</f>
        <v/>
      </c>
      <c r="S1119" s="9">
        <f>IF(G1119&lt;=1-Params!$B$7,0,ROUND((Params!$B$10+Params!$B$11*G1119^Params!$B$12)*_xlfn.GAMMA.INV((G1119-(1-Params!$B$7))/Params!$B$7,Params!$B$8,Params!$B$9),3))</f>
        <v/>
      </c>
      <c r="T1119" s="9">
        <f>IF(H1119&lt;=1-Params!$B$4,0,MAX(0.1,ROUND((Params!$B$10+Params!$B$11*H1119^Params!$B$12)*_xlfn.GAMMA.INV((H1119-(1-Params!$B$4))/Params!$B$4,Params!$B$5,Params!$B$6),1)))</f>
        <v/>
      </c>
      <c r="U1119" s="9">
        <f>ROUND(_xlfn.NORM.INV(I1119,Params!$B$13,Params!$B$14),1)</f>
        <v/>
      </c>
      <c r="V1119" s="9">
        <f>ROUND(_xlfn.NORM.INV(J1119,Params!$B$15,Params!$B$16),2)</f>
        <v/>
      </c>
      <c r="W1119" s="9">
        <f>ROUND(_xlfn.NORM.INV(K1119,Params!$B$13,Params!$B$14),1)</f>
        <v/>
      </c>
      <c r="X1119" s="9">
        <f>ROUND(_xlfn.NORM.INV(L1119,Params!$B$15,Params!$B$16),2)</f>
        <v/>
      </c>
      <c r="Y1119" s="9">
        <f>ROUND(_xlfn.NORM.INV(M1119,Params!$B$15,Params!$B$16)+Params!$B$17+Params!$B$18*M1119,2)</f>
        <v/>
      </c>
      <c r="Z1119" s="9">
        <f>ROUND(_xlfn.NORM.INV(N1119,Params!$B$13,Params!$B$14)+Params!$B$17+Params!$B$18*N1119,1)</f>
        <v/>
      </c>
    </row>
    <row r="1120">
      <c r="A1120" s="11" t="n">
        <v>1119</v>
      </c>
      <c r="B1120" s="12">
        <f>INT((A1120-1)/122)+1</f>
        <v/>
      </c>
      <c r="C1120" s="13" t="n">
        <v>0.005127</v>
      </c>
      <c r="D1120" s="13" t="n">
        <v>0.597015</v>
      </c>
      <c r="E1120" s="13" t="n">
        <v>0.469297</v>
      </c>
      <c r="F1120" s="13" t="n">
        <v>0.8248490000000001</v>
      </c>
      <c r="G1120" s="13" t="n">
        <v>0.420737</v>
      </c>
      <c r="H1120" s="13" t="n">
        <v>0.634056</v>
      </c>
      <c r="I1120" s="13" t="n">
        <v>0.754512</v>
      </c>
      <c r="J1120" s="13" t="n">
        <v>0.155418</v>
      </c>
      <c r="K1120" s="13" t="n">
        <v>0.598119</v>
      </c>
      <c r="L1120" s="13" t="n">
        <v>0.4211</v>
      </c>
      <c r="M1120" s="13" t="n">
        <v>0.551443</v>
      </c>
      <c r="N1120" s="13" t="n">
        <v>0.761802</v>
      </c>
      <c r="O1120" s="9">
        <f>IF(C1120&lt;=1-Params!$B$4,0,MAX(0.1,ROUND(_xlfn.GAMMA.INV((C1120-(1-Params!$B$4))/Params!$B$4,Params!$B$5,Params!$B$6),1)))</f>
        <v/>
      </c>
      <c r="P1120" s="9">
        <f>IF(D1120&lt;=1-Params!$B$7,0,ROUND(_xlfn.GAMMA.INV((D1120-(1-Params!$B$7))/Params!$B$7,Params!$B$8,Params!$B$9),3))</f>
        <v/>
      </c>
      <c r="Q1120" s="9">
        <f>IF(E1120&lt;=1-Params!$B$4,0,MAX(0.1,ROUND(_xlfn.GAMMA.INV((E1120-(1-Params!$B$4))/Params!$B$4,Params!$B$5,Params!$B$6),1)))</f>
        <v/>
      </c>
      <c r="R1120" s="9">
        <f>IF(F1120&lt;=1-Params!$B$7,0,ROUND(_xlfn.GAMMA.INV((F1120-(1-Params!$B$7))/Params!$B$7,Params!$B$8,Params!$B$9),3))</f>
        <v/>
      </c>
      <c r="S1120" s="9">
        <f>IF(G1120&lt;=1-Params!$B$7,0,ROUND((Params!$B$10+Params!$B$11*G1120^Params!$B$12)*_xlfn.GAMMA.INV((G1120-(1-Params!$B$7))/Params!$B$7,Params!$B$8,Params!$B$9),3))</f>
        <v/>
      </c>
      <c r="T1120" s="9">
        <f>IF(H1120&lt;=1-Params!$B$4,0,MAX(0.1,ROUND((Params!$B$10+Params!$B$11*H1120^Params!$B$12)*_xlfn.GAMMA.INV((H1120-(1-Params!$B$4))/Params!$B$4,Params!$B$5,Params!$B$6),1)))</f>
        <v/>
      </c>
      <c r="U1120" s="9">
        <f>ROUND(_xlfn.NORM.INV(I1120,Params!$B$13,Params!$B$14),1)</f>
        <v/>
      </c>
      <c r="V1120" s="9">
        <f>ROUND(_xlfn.NORM.INV(J1120,Params!$B$15,Params!$B$16),2)</f>
        <v/>
      </c>
      <c r="W1120" s="9">
        <f>ROUND(_xlfn.NORM.INV(K1120,Params!$B$13,Params!$B$14),1)</f>
        <v/>
      </c>
      <c r="X1120" s="9">
        <f>ROUND(_xlfn.NORM.INV(L1120,Params!$B$15,Params!$B$16),2)</f>
        <v/>
      </c>
      <c r="Y1120" s="9">
        <f>ROUND(_xlfn.NORM.INV(M1120,Params!$B$15,Params!$B$16)+Params!$B$17+Params!$B$18*M1120,2)</f>
        <v/>
      </c>
      <c r="Z1120" s="9">
        <f>ROUND(_xlfn.NORM.INV(N1120,Params!$B$13,Params!$B$14)+Params!$B$17+Params!$B$18*N1120,1)</f>
        <v/>
      </c>
    </row>
    <row r="1121">
      <c r="A1121" s="11" t="n">
        <v>1120</v>
      </c>
      <c r="B1121" s="12">
        <f>INT((A1121-1)/122)+1</f>
        <v/>
      </c>
      <c r="C1121" s="13" t="n">
        <v>0.204777</v>
      </c>
      <c r="D1121" s="13" t="n">
        <v>0.498068</v>
      </c>
      <c r="E1121" s="13" t="n">
        <v>0.959342</v>
      </c>
      <c r="F1121" s="13" t="n">
        <v>0.288101</v>
      </c>
      <c r="G1121" s="13" t="n">
        <v>0.004149</v>
      </c>
      <c r="H1121" s="13" t="n">
        <v>0.633233</v>
      </c>
      <c r="I1121" s="13" t="n">
        <v>0.7911859999999999</v>
      </c>
      <c r="J1121" s="13" t="n">
        <v>0.142123</v>
      </c>
      <c r="K1121" s="13" t="n">
        <v>0.201882</v>
      </c>
      <c r="L1121" s="13" t="n">
        <v>0.642494</v>
      </c>
      <c r="M1121" s="13" t="n">
        <v>0.397444</v>
      </c>
      <c r="N1121" s="13" t="n">
        <v>0.97537</v>
      </c>
      <c r="O1121" s="9">
        <f>IF(C1121&lt;=1-Params!$B$4,0,MAX(0.1,ROUND(_xlfn.GAMMA.INV((C1121-(1-Params!$B$4))/Params!$B$4,Params!$B$5,Params!$B$6),1)))</f>
        <v/>
      </c>
      <c r="P1121" s="9">
        <f>IF(D1121&lt;=1-Params!$B$7,0,ROUND(_xlfn.GAMMA.INV((D1121-(1-Params!$B$7))/Params!$B$7,Params!$B$8,Params!$B$9),3))</f>
        <v/>
      </c>
      <c r="Q1121" s="9">
        <f>IF(E1121&lt;=1-Params!$B$4,0,MAX(0.1,ROUND(_xlfn.GAMMA.INV((E1121-(1-Params!$B$4))/Params!$B$4,Params!$B$5,Params!$B$6),1)))</f>
        <v/>
      </c>
      <c r="R1121" s="9">
        <f>IF(F1121&lt;=1-Params!$B$7,0,ROUND(_xlfn.GAMMA.INV((F1121-(1-Params!$B$7))/Params!$B$7,Params!$B$8,Params!$B$9),3))</f>
        <v/>
      </c>
      <c r="S1121" s="9">
        <f>IF(G1121&lt;=1-Params!$B$7,0,ROUND((Params!$B$10+Params!$B$11*G1121^Params!$B$12)*_xlfn.GAMMA.INV((G1121-(1-Params!$B$7))/Params!$B$7,Params!$B$8,Params!$B$9),3))</f>
        <v/>
      </c>
      <c r="T1121" s="9">
        <f>IF(H1121&lt;=1-Params!$B$4,0,MAX(0.1,ROUND((Params!$B$10+Params!$B$11*H1121^Params!$B$12)*_xlfn.GAMMA.INV((H1121-(1-Params!$B$4))/Params!$B$4,Params!$B$5,Params!$B$6),1)))</f>
        <v/>
      </c>
      <c r="U1121" s="9">
        <f>ROUND(_xlfn.NORM.INV(I1121,Params!$B$13,Params!$B$14),1)</f>
        <v/>
      </c>
      <c r="V1121" s="9">
        <f>ROUND(_xlfn.NORM.INV(J1121,Params!$B$15,Params!$B$16),2)</f>
        <v/>
      </c>
      <c r="W1121" s="9">
        <f>ROUND(_xlfn.NORM.INV(K1121,Params!$B$13,Params!$B$14),1)</f>
        <v/>
      </c>
      <c r="X1121" s="9">
        <f>ROUND(_xlfn.NORM.INV(L1121,Params!$B$15,Params!$B$16),2)</f>
        <v/>
      </c>
      <c r="Y1121" s="9">
        <f>ROUND(_xlfn.NORM.INV(M1121,Params!$B$15,Params!$B$16)+Params!$B$17+Params!$B$18*M1121,2)</f>
        <v/>
      </c>
      <c r="Z1121" s="9">
        <f>ROUND(_xlfn.NORM.INV(N1121,Params!$B$13,Params!$B$14)+Params!$B$17+Params!$B$18*N1121,1)</f>
        <v/>
      </c>
    </row>
    <row r="1122">
      <c r="A1122" s="11" t="n">
        <v>1121</v>
      </c>
      <c r="B1122" s="12">
        <f>INT((A1122-1)/122)+1</f>
        <v/>
      </c>
      <c r="C1122" s="13" t="n">
        <v>0.5461549999999999</v>
      </c>
      <c r="D1122" s="13" t="n">
        <v>0.256691</v>
      </c>
      <c r="E1122" s="13" t="n">
        <v>0.491074</v>
      </c>
      <c r="F1122" s="13" t="n">
        <v>0.113948</v>
      </c>
      <c r="G1122" s="13" t="n">
        <v>0.151029</v>
      </c>
      <c r="H1122" s="13" t="n">
        <v>0.536316</v>
      </c>
      <c r="I1122" s="13" t="n">
        <v>0.626881</v>
      </c>
      <c r="J1122" s="13" t="n">
        <v>0.704528</v>
      </c>
      <c r="K1122" s="13" t="n">
        <v>0.450337</v>
      </c>
      <c r="L1122" s="13" t="n">
        <v>0.312366</v>
      </c>
      <c r="M1122" s="13" t="n">
        <v>0.032848</v>
      </c>
      <c r="N1122" s="13" t="n">
        <v>0.791225</v>
      </c>
      <c r="O1122" s="9">
        <f>IF(C1122&lt;=1-Params!$B$4,0,MAX(0.1,ROUND(_xlfn.GAMMA.INV((C1122-(1-Params!$B$4))/Params!$B$4,Params!$B$5,Params!$B$6),1)))</f>
        <v/>
      </c>
      <c r="P1122" s="9">
        <f>IF(D1122&lt;=1-Params!$B$7,0,ROUND(_xlfn.GAMMA.INV((D1122-(1-Params!$B$7))/Params!$B$7,Params!$B$8,Params!$B$9),3))</f>
        <v/>
      </c>
      <c r="Q1122" s="9">
        <f>IF(E1122&lt;=1-Params!$B$4,0,MAX(0.1,ROUND(_xlfn.GAMMA.INV((E1122-(1-Params!$B$4))/Params!$B$4,Params!$B$5,Params!$B$6),1)))</f>
        <v/>
      </c>
      <c r="R1122" s="9">
        <f>IF(F1122&lt;=1-Params!$B$7,0,ROUND(_xlfn.GAMMA.INV((F1122-(1-Params!$B$7))/Params!$B$7,Params!$B$8,Params!$B$9),3))</f>
        <v/>
      </c>
      <c r="S1122" s="9">
        <f>IF(G1122&lt;=1-Params!$B$7,0,ROUND((Params!$B$10+Params!$B$11*G1122^Params!$B$12)*_xlfn.GAMMA.INV((G1122-(1-Params!$B$7))/Params!$B$7,Params!$B$8,Params!$B$9),3))</f>
        <v/>
      </c>
      <c r="T1122" s="9">
        <f>IF(H1122&lt;=1-Params!$B$4,0,MAX(0.1,ROUND((Params!$B$10+Params!$B$11*H1122^Params!$B$12)*_xlfn.GAMMA.INV((H1122-(1-Params!$B$4))/Params!$B$4,Params!$B$5,Params!$B$6),1)))</f>
        <v/>
      </c>
      <c r="U1122" s="9">
        <f>ROUND(_xlfn.NORM.INV(I1122,Params!$B$13,Params!$B$14),1)</f>
        <v/>
      </c>
      <c r="V1122" s="9">
        <f>ROUND(_xlfn.NORM.INV(J1122,Params!$B$15,Params!$B$16),2)</f>
        <v/>
      </c>
      <c r="W1122" s="9">
        <f>ROUND(_xlfn.NORM.INV(K1122,Params!$B$13,Params!$B$14),1)</f>
        <v/>
      </c>
      <c r="X1122" s="9">
        <f>ROUND(_xlfn.NORM.INV(L1122,Params!$B$15,Params!$B$16),2)</f>
        <v/>
      </c>
      <c r="Y1122" s="9">
        <f>ROUND(_xlfn.NORM.INV(M1122,Params!$B$15,Params!$B$16)+Params!$B$17+Params!$B$18*M1122,2)</f>
        <v/>
      </c>
      <c r="Z1122" s="9">
        <f>ROUND(_xlfn.NORM.INV(N1122,Params!$B$13,Params!$B$14)+Params!$B$17+Params!$B$18*N1122,1)</f>
        <v/>
      </c>
    </row>
    <row r="1123">
      <c r="A1123" s="11" t="n">
        <v>1122</v>
      </c>
      <c r="B1123" s="12">
        <f>INT((A1123-1)/122)+1</f>
        <v/>
      </c>
      <c r="C1123" s="13" t="n">
        <v>0.281404</v>
      </c>
      <c r="D1123" s="13" t="n">
        <v>0.267385</v>
      </c>
      <c r="E1123" s="13" t="n">
        <v>0.5018820000000001</v>
      </c>
      <c r="F1123" s="13" t="n">
        <v>0.6003230000000001</v>
      </c>
      <c r="G1123" s="13" t="n">
        <v>0.254107</v>
      </c>
      <c r="H1123" s="13" t="n">
        <v>0.453769</v>
      </c>
      <c r="I1123" s="13" t="n">
        <v>0.568689</v>
      </c>
      <c r="J1123" s="13" t="n">
        <v>0.773949</v>
      </c>
      <c r="K1123" s="13" t="n">
        <v>0.634302</v>
      </c>
      <c r="L1123" s="13" t="n">
        <v>0.562033</v>
      </c>
      <c r="M1123" s="13" t="n">
        <v>0.07375900000000001</v>
      </c>
      <c r="N1123" s="13" t="n">
        <v>0.936212</v>
      </c>
      <c r="O1123" s="9">
        <f>IF(C1123&lt;=1-Params!$B$4,0,MAX(0.1,ROUND(_xlfn.GAMMA.INV((C1123-(1-Params!$B$4))/Params!$B$4,Params!$B$5,Params!$B$6),1)))</f>
        <v/>
      </c>
      <c r="P1123" s="9">
        <f>IF(D1123&lt;=1-Params!$B$7,0,ROUND(_xlfn.GAMMA.INV((D1123-(1-Params!$B$7))/Params!$B$7,Params!$B$8,Params!$B$9),3))</f>
        <v/>
      </c>
      <c r="Q1123" s="9">
        <f>IF(E1123&lt;=1-Params!$B$4,0,MAX(0.1,ROUND(_xlfn.GAMMA.INV((E1123-(1-Params!$B$4))/Params!$B$4,Params!$B$5,Params!$B$6),1)))</f>
        <v/>
      </c>
      <c r="R1123" s="9">
        <f>IF(F1123&lt;=1-Params!$B$7,0,ROUND(_xlfn.GAMMA.INV((F1123-(1-Params!$B$7))/Params!$B$7,Params!$B$8,Params!$B$9),3))</f>
        <v/>
      </c>
      <c r="S1123" s="9">
        <f>IF(G1123&lt;=1-Params!$B$7,0,ROUND((Params!$B$10+Params!$B$11*G1123^Params!$B$12)*_xlfn.GAMMA.INV((G1123-(1-Params!$B$7))/Params!$B$7,Params!$B$8,Params!$B$9),3))</f>
        <v/>
      </c>
      <c r="T1123" s="9">
        <f>IF(H1123&lt;=1-Params!$B$4,0,MAX(0.1,ROUND((Params!$B$10+Params!$B$11*H1123^Params!$B$12)*_xlfn.GAMMA.INV((H1123-(1-Params!$B$4))/Params!$B$4,Params!$B$5,Params!$B$6),1)))</f>
        <v/>
      </c>
      <c r="U1123" s="9">
        <f>ROUND(_xlfn.NORM.INV(I1123,Params!$B$13,Params!$B$14),1)</f>
        <v/>
      </c>
      <c r="V1123" s="9">
        <f>ROUND(_xlfn.NORM.INV(J1123,Params!$B$15,Params!$B$16),2)</f>
        <v/>
      </c>
      <c r="W1123" s="9">
        <f>ROUND(_xlfn.NORM.INV(K1123,Params!$B$13,Params!$B$14),1)</f>
        <v/>
      </c>
      <c r="X1123" s="9">
        <f>ROUND(_xlfn.NORM.INV(L1123,Params!$B$15,Params!$B$16),2)</f>
        <v/>
      </c>
      <c r="Y1123" s="9">
        <f>ROUND(_xlfn.NORM.INV(M1123,Params!$B$15,Params!$B$16)+Params!$B$17+Params!$B$18*M1123,2)</f>
        <v/>
      </c>
      <c r="Z1123" s="9">
        <f>ROUND(_xlfn.NORM.INV(N1123,Params!$B$13,Params!$B$14)+Params!$B$17+Params!$B$18*N1123,1)</f>
        <v/>
      </c>
    </row>
    <row r="1124">
      <c r="A1124" s="11" t="n">
        <v>1123</v>
      </c>
      <c r="B1124" s="12">
        <f>INT((A1124-1)/122)+1</f>
        <v/>
      </c>
      <c r="C1124" s="13" t="n">
        <v>0.106099</v>
      </c>
      <c r="D1124" s="13" t="n">
        <v>0.827516</v>
      </c>
      <c r="E1124" s="13" t="n">
        <v>0.45363</v>
      </c>
      <c r="F1124" s="13" t="n">
        <v>0.837152</v>
      </c>
      <c r="G1124" s="13" t="n">
        <v>0.459686</v>
      </c>
      <c r="H1124" s="13" t="n">
        <v>0.164073</v>
      </c>
      <c r="I1124" s="13" t="n">
        <v>0.936464</v>
      </c>
      <c r="J1124" s="13" t="n">
        <v>0.886648</v>
      </c>
      <c r="K1124" s="13" t="n">
        <v>0.33947</v>
      </c>
      <c r="L1124" s="13" t="n">
        <v>0.27454</v>
      </c>
      <c r="M1124" s="13" t="n">
        <v>0.134085</v>
      </c>
      <c r="N1124" s="13" t="n">
        <v>0.862307</v>
      </c>
      <c r="O1124" s="9">
        <f>IF(C1124&lt;=1-Params!$B$4,0,MAX(0.1,ROUND(_xlfn.GAMMA.INV((C1124-(1-Params!$B$4))/Params!$B$4,Params!$B$5,Params!$B$6),1)))</f>
        <v/>
      </c>
      <c r="P1124" s="9">
        <f>IF(D1124&lt;=1-Params!$B$7,0,ROUND(_xlfn.GAMMA.INV((D1124-(1-Params!$B$7))/Params!$B$7,Params!$B$8,Params!$B$9),3))</f>
        <v/>
      </c>
      <c r="Q1124" s="9">
        <f>IF(E1124&lt;=1-Params!$B$4,0,MAX(0.1,ROUND(_xlfn.GAMMA.INV((E1124-(1-Params!$B$4))/Params!$B$4,Params!$B$5,Params!$B$6),1)))</f>
        <v/>
      </c>
      <c r="R1124" s="9">
        <f>IF(F1124&lt;=1-Params!$B$7,0,ROUND(_xlfn.GAMMA.INV((F1124-(1-Params!$B$7))/Params!$B$7,Params!$B$8,Params!$B$9),3))</f>
        <v/>
      </c>
      <c r="S1124" s="9">
        <f>IF(G1124&lt;=1-Params!$B$7,0,ROUND((Params!$B$10+Params!$B$11*G1124^Params!$B$12)*_xlfn.GAMMA.INV((G1124-(1-Params!$B$7))/Params!$B$7,Params!$B$8,Params!$B$9),3))</f>
        <v/>
      </c>
      <c r="T1124" s="9">
        <f>IF(H1124&lt;=1-Params!$B$4,0,MAX(0.1,ROUND((Params!$B$10+Params!$B$11*H1124^Params!$B$12)*_xlfn.GAMMA.INV((H1124-(1-Params!$B$4))/Params!$B$4,Params!$B$5,Params!$B$6),1)))</f>
        <v/>
      </c>
      <c r="U1124" s="9">
        <f>ROUND(_xlfn.NORM.INV(I1124,Params!$B$13,Params!$B$14),1)</f>
        <v/>
      </c>
      <c r="V1124" s="9">
        <f>ROUND(_xlfn.NORM.INV(J1124,Params!$B$15,Params!$B$16),2)</f>
        <v/>
      </c>
      <c r="W1124" s="9">
        <f>ROUND(_xlfn.NORM.INV(K1124,Params!$B$13,Params!$B$14),1)</f>
        <v/>
      </c>
      <c r="X1124" s="9">
        <f>ROUND(_xlfn.NORM.INV(L1124,Params!$B$15,Params!$B$16),2)</f>
        <v/>
      </c>
      <c r="Y1124" s="9">
        <f>ROUND(_xlfn.NORM.INV(M1124,Params!$B$15,Params!$B$16)+Params!$B$17+Params!$B$18*M1124,2)</f>
        <v/>
      </c>
      <c r="Z1124" s="9">
        <f>ROUND(_xlfn.NORM.INV(N1124,Params!$B$13,Params!$B$14)+Params!$B$17+Params!$B$18*N1124,1)</f>
        <v/>
      </c>
    </row>
    <row r="1125">
      <c r="A1125" s="11" t="n">
        <v>1124</v>
      </c>
      <c r="B1125" s="12">
        <f>INT((A1125-1)/122)+1</f>
        <v/>
      </c>
      <c r="C1125" s="13" t="n">
        <v>0.033162</v>
      </c>
      <c r="D1125" s="13" t="n">
        <v>0.787739</v>
      </c>
      <c r="E1125" s="13" t="n">
        <v>0.515272</v>
      </c>
      <c r="F1125" s="13" t="n">
        <v>0.408582</v>
      </c>
      <c r="G1125" s="13" t="n">
        <v>0.543955</v>
      </c>
      <c r="H1125" s="13" t="n">
        <v>0.522665</v>
      </c>
      <c r="I1125" s="13" t="n">
        <v>0.87709</v>
      </c>
      <c r="J1125" s="13" t="n">
        <v>0.583031</v>
      </c>
      <c r="K1125" s="13" t="n">
        <v>0.31761</v>
      </c>
      <c r="L1125" s="13" t="n">
        <v>0.305713</v>
      </c>
      <c r="M1125" s="13" t="n">
        <v>0.617216</v>
      </c>
      <c r="N1125" s="13" t="n">
        <v>0.185221</v>
      </c>
      <c r="O1125" s="9">
        <f>IF(C1125&lt;=1-Params!$B$4,0,MAX(0.1,ROUND(_xlfn.GAMMA.INV((C1125-(1-Params!$B$4))/Params!$B$4,Params!$B$5,Params!$B$6),1)))</f>
        <v/>
      </c>
      <c r="P1125" s="9">
        <f>IF(D1125&lt;=1-Params!$B$7,0,ROUND(_xlfn.GAMMA.INV((D1125-(1-Params!$B$7))/Params!$B$7,Params!$B$8,Params!$B$9),3))</f>
        <v/>
      </c>
      <c r="Q1125" s="9">
        <f>IF(E1125&lt;=1-Params!$B$4,0,MAX(0.1,ROUND(_xlfn.GAMMA.INV((E1125-(1-Params!$B$4))/Params!$B$4,Params!$B$5,Params!$B$6),1)))</f>
        <v/>
      </c>
      <c r="R1125" s="9">
        <f>IF(F1125&lt;=1-Params!$B$7,0,ROUND(_xlfn.GAMMA.INV((F1125-(1-Params!$B$7))/Params!$B$7,Params!$B$8,Params!$B$9),3))</f>
        <v/>
      </c>
      <c r="S1125" s="9">
        <f>IF(G1125&lt;=1-Params!$B$7,0,ROUND((Params!$B$10+Params!$B$11*G1125^Params!$B$12)*_xlfn.GAMMA.INV((G1125-(1-Params!$B$7))/Params!$B$7,Params!$B$8,Params!$B$9),3))</f>
        <v/>
      </c>
      <c r="T1125" s="9">
        <f>IF(H1125&lt;=1-Params!$B$4,0,MAX(0.1,ROUND((Params!$B$10+Params!$B$11*H1125^Params!$B$12)*_xlfn.GAMMA.INV((H1125-(1-Params!$B$4))/Params!$B$4,Params!$B$5,Params!$B$6),1)))</f>
        <v/>
      </c>
      <c r="U1125" s="9">
        <f>ROUND(_xlfn.NORM.INV(I1125,Params!$B$13,Params!$B$14),1)</f>
        <v/>
      </c>
      <c r="V1125" s="9">
        <f>ROUND(_xlfn.NORM.INV(J1125,Params!$B$15,Params!$B$16),2)</f>
        <v/>
      </c>
      <c r="W1125" s="9">
        <f>ROUND(_xlfn.NORM.INV(K1125,Params!$B$13,Params!$B$14),1)</f>
        <v/>
      </c>
      <c r="X1125" s="9">
        <f>ROUND(_xlfn.NORM.INV(L1125,Params!$B$15,Params!$B$16),2)</f>
        <v/>
      </c>
      <c r="Y1125" s="9">
        <f>ROUND(_xlfn.NORM.INV(M1125,Params!$B$15,Params!$B$16)+Params!$B$17+Params!$B$18*M1125,2)</f>
        <v/>
      </c>
      <c r="Z1125" s="9">
        <f>ROUND(_xlfn.NORM.INV(N1125,Params!$B$13,Params!$B$14)+Params!$B$17+Params!$B$18*N1125,1)</f>
        <v/>
      </c>
    </row>
    <row r="1126">
      <c r="A1126" s="11" t="n">
        <v>1125</v>
      </c>
      <c r="B1126" s="12">
        <f>INT((A1126-1)/122)+1</f>
        <v/>
      </c>
      <c r="C1126" s="13" t="n">
        <v>0.8574580000000001</v>
      </c>
      <c r="D1126" s="13" t="n">
        <v>0.780674</v>
      </c>
      <c r="E1126" s="13" t="n">
        <v>0.37719</v>
      </c>
      <c r="F1126" s="13" t="n">
        <v>0.018782</v>
      </c>
      <c r="G1126" s="13" t="n">
        <v>0.626498</v>
      </c>
      <c r="H1126" s="13" t="n">
        <v>0.504575</v>
      </c>
      <c r="I1126" s="13" t="n">
        <v>0.874649</v>
      </c>
      <c r="J1126" s="13" t="n">
        <v>0.28576</v>
      </c>
      <c r="K1126" s="13" t="n">
        <v>0.263948</v>
      </c>
      <c r="L1126" s="13" t="n">
        <v>0.144713</v>
      </c>
      <c r="M1126" s="13" t="n">
        <v>0.316036</v>
      </c>
      <c r="N1126" s="13" t="n">
        <v>0.125673</v>
      </c>
      <c r="O1126" s="9">
        <f>IF(C1126&lt;=1-Params!$B$4,0,MAX(0.1,ROUND(_xlfn.GAMMA.INV((C1126-(1-Params!$B$4))/Params!$B$4,Params!$B$5,Params!$B$6),1)))</f>
        <v/>
      </c>
      <c r="P1126" s="9">
        <f>IF(D1126&lt;=1-Params!$B$7,0,ROUND(_xlfn.GAMMA.INV((D1126-(1-Params!$B$7))/Params!$B$7,Params!$B$8,Params!$B$9),3))</f>
        <v/>
      </c>
      <c r="Q1126" s="9">
        <f>IF(E1126&lt;=1-Params!$B$4,0,MAX(0.1,ROUND(_xlfn.GAMMA.INV((E1126-(1-Params!$B$4))/Params!$B$4,Params!$B$5,Params!$B$6),1)))</f>
        <v/>
      </c>
      <c r="R1126" s="9">
        <f>IF(F1126&lt;=1-Params!$B$7,0,ROUND(_xlfn.GAMMA.INV((F1126-(1-Params!$B$7))/Params!$B$7,Params!$B$8,Params!$B$9),3))</f>
        <v/>
      </c>
      <c r="S1126" s="9">
        <f>IF(G1126&lt;=1-Params!$B$7,0,ROUND((Params!$B$10+Params!$B$11*G1126^Params!$B$12)*_xlfn.GAMMA.INV((G1126-(1-Params!$B$7))/Params!$B$7,Params!$B$8,Params!$B$9),3))</f>
        <v/>
      </c>
      <c r="T1126" s="9">
        <f>IF(H1126&lt;=1-Params!$B$4,0,MAX(0.1,ROUND((Params!$B$10+Params!$B$11*H1126^Params!$B$12)*_xlfn.GAMMA.INV((H1126-(1-Params!$B$4))/Params!$B$4,Params!$B$5,Params!$B$6),1)))</f>
        <v/>
      </c>
      <c r="U1126" s="9">
        <f>ROUND(_xlfn.NORM.INV(I1126,Params!$B$13,Params!$B$14),1)</f>
        <v/>
      </c>
      <c r="V1126" s="9">
        <f>ROUND(_xlfn.NORM.INV(J1126,Params!$B$15,Params!$B$16),2)</f>
        <v/>
      </c>
      <c r="W1126" s="9">
        <f>ROUND(_xlfn.NORM.INV(K1126,Params!$B$13,Params!$B$14),1)</f>
        <v/>
      </c>
      <c r="X1126" s="9">
        <f>ROUND(_xlfn.NORM.INV(L1126,Params!$B$15,Params!$B$16),2)</f>
        <v/>
      </c>
      <c r="Y1126" s="9">
        <f>ROUND(_xlfn.NORM.INV(M1126,Params!$B$15,Params!$B$16)+Params!$B$17+Params!$B$18*M1126,2)</f>
        <v/>
      </c>
      <c r="Z1126" s="9">
        <f>ROUND(_xlfn.NORM.INV(N1126,Params!$B$13,Params!$B$14)+Params!$B$17+Params!$B$18*N1126,1)</f>
        <v/>
      </c>
    </row>
    <row r="1127">
      <c r="A1127" s="11" t="n">
        <v>1126</v>
      </c>
      <c r="B1127" s="12">
        <f>INT((A1127-1)/122)+1</f>
        <v/>
      </c>
      <c r="C1127" s="13" t="n">
        <v>0.782385</v>
      </c>
      <c r="D1127" s="13" t="n">
        <v>0.6708730000000001</v>
      </c>
      <c r="E1127" s="13" t="n">
        <v>0.053444</v>
      </c>
      <c r="F1127" s="13" t="n">
        <v>0.018612</v>
      </c>
      <c r="G1127" s="13" t="n">
        <v>0.205448</v>
      </c>
      <c r="H1127" s="13" t="n">
        <v>0.329802</v>
      </c>
      <c r="I1127" s="13" t="n">
        <v>0.509397</v>
      </c>
      <c r="J1127" s="13" t="n">
        <v>0.411839</v>
      </c>
      <c r="K1127" s="13" t="n">
        <v>0.153582</v>
      </c>
      <c r="L1127" s="13" t="n">
        <v>0.041741</v>
      </c>
      <c r="M1127" s="13" t="n">
        <v>0.196877</v>
      </c>
      <c r="N1127" s="13" t="n">
        <v>0.202003</v>
      </c>
      <c r="O1127" s="9">
        <f>IF(C1127&lt;=1-Params!$B$4,0,MAX(0.1,ROUND(_xlfn.GAMMA.INV((C1127-(1-Params!$B$4))/Params!$B$4,Params!$B$5,Params!$B$6),1)))</f>
        <v/>
      </c>
      <c r="P1127" s="9">
        <f>IF(D1127&lt;=1-Params!$B$7,0,ROUND(_xlfn.GAMMA.INV((D1127-(1-Params!$B$7))/Params!$B$7,Params!$B$8,Params!$B$9),3))</f>
        <v/>
      </c>
      <c r="Q1127" s="9">
        <f>IF(E1127&lt;=1-Params!$B$4,0,MAX(0.1,ROUND(_xlfn.GAMMA.INV((E1127-(1-Params!$B$4))/Params!$B$4,Params!$B$5,Params!$B$6),1)))</f>
        <v/>
      </c>
      <c r="R1127" s="9">
        <f>IF(F1127&lt;=1-Params!$B$7,0,ROUND(_xlfn.GAMMA.INV((F1127-(1-Params!$B$7))/Params!$B$7,Params!$B$8,Params!$B$9),3))</f>
        <v/>
      </c>
      <c r="S1127" s="9">
        <f>IF(G1127&lt;=1-Params!$B$7,0,ROUND((Params!$B$10+Params!$B$11*G1127^Params!$B$12)*_xlfn.GAMMA.INV((G1127-(1-Params!$B$7))/Params!$B$7,Params!$B$8,Params!$B$9),3))</f>
        <v/>
      </c>
      <c r="T1127" s="9">
        <f>IF(H1127&lt;=1-Params!$B$4,0,MAX(0.1,ROUND((Params!$B$10+Params!$B$11*H1127^Params!$B$12)*_xlfn.GAMMA.INV((H1127-(1-Params!$B$4))/Params!$B$4,Params!$B$5,Params!$B$6),1)))</f>
        <v/>
      </c>
      <c r="U1127" s="9">
        <f>ROUND(_xlfn.NORM.INV(I1127,Params!$B$13,Params!$B$14),1)</f>
        <v/>
      </c>
      <c r="V1127" s="9">
        <f>ROUND(_xlfn.NORM.INV(J1127,Params!$B$15,Params!$B$16),2)</f>
        <v/>
      </c>
      <c r="W1127" s="9">
        <f>ROUND(_xlfn.NORM.INV(K1127,Params!$B$13,Params!$B$14),1)</f>
        <v/>
      </c>
      <c r="X1127" s="9">
        <f>ROUND(_xlfn.NORM.INV(L1127,Params!$B$15,Params!$B$16),2)</f>
        <v/>
      </c>
      <c r="Y1127" s="9">
        <f>ROUND(_xlfn.NORM.INV(M1127,Params!$B$15,Params!$B$16)+Params!$B$17+Params!$B$18*M1127,2)</f>
        <v/>
      </c>
      <c r="Z1127" s="9">
        <f>ROUND(_xlfn.NORM.INV(N1127,Params!$B$13,Params!$B$14)+Params!$B$17+Params!$B$18*N1127,1)</f>
        <v/>
      </c>
    </row>
    <row r="1128">
      <c r="A1128" s="11" t="n">
        <v>1127</v>
      </c>
      <c r="B1128" s="12">
        <f>INT((A1128-1)/122)+1</f>
        <v/>
      </c>
      <c r="C1128" s="13" t="n">
        <v>0.185959</v>
      </c>
      <c r="D1128" s="13" t="n">
        <v>0.8262659999999999</v>
      </c>
      <c r="E1128" s="13" t="n">
        <v>0.56093</v>
      </c>
      <c r="F1128" s="13" t="n">
        <v>0.042845</v>
      </c>
      <c r="G1128" s="13" t="n">
        <v>0.17962</v>
      </c>
      <c r="H1128" s="13" t="n">
        <v>0.28284</v>
      </c>
      <c r="I1128" s="13" t="n">
        <v>0.09450799999999999</v>
      </c>
      <c r="J1128" s="13" t="n">
        <v>0.126266</v>
      </c>
      <c r="K1128" s="13" t="n">
        <v>0.337805</v>
      </c>
      <c r="L1128" s="13" t="n">
        <v>0.471766</v>
      </c>
      <c r="M1128" s="13" t="n">
        <v>0.386388</v>
      </c>
      <c r="N1128" s="13" t="n">
        <v>0.207212</v>
      </c>
      <c r="O1128" s="9">
        <f>IF(C1128&lt;=1-Params!$B$4,0,MAX(0.1,ROUND(_xlfn.GAMMA.INV((C1128-(1-Params!$B$4))/Params!$B$4,Params!$B$5,Params!$B$6),1)))</f>
        <v/>
      </c>
      <c r="P1128" s="9">
        <f>IF(D1128&lt;=1-Params!$B$7,0,ROUND(_xlfn.GAMMA.INV((D1128-(1-Params!$B$7))/Params!$B$7,Params!$B$8,Params!$B$9),3))</f>
        <v/>
      </c>
      <c r="Q1128" s="9">
        <f>IF(E1128&lt;=1-Params!$B$4,0,MAX(0.1,ROUND(_xlfn.GAMMA.INV((E1128-(1-Params!$B$4))/Params!$B$4,Params!$B$5,Params!$B$6),1)))</f>
        <v/>
      </c>
      <c r="R1128" s="9">
        <f>IF(F1128&lt;=1-Params!$B$7,0,ROUND(_xlfn.GAMMA.INV((F1128-(1-Params!$B$7))/Params!$B$7,Params!$B$8,Params!$B$9),3))</f>
        <v/>
      </c>
      <c r="S1128" s="9">
        <f>IF(G1128&lt;=1-Params!$B$7,0,ROUND((Params!$B$10+Params!$B$11*G1128^Params!$B$12)*_xlfn.GAMMA.INV((G1128-(1-Params!$B$7))/Params!$B$7,Params!$B$8,Params!$B$9),3))</f>
        <v/>
      </c>
      <c r="T1128" s="9">
        <f>IF(H1128&lt;=1-Params!$B$4,0,MAX(0.1,ROUND((Params!$B$10+Params!$B$11*H1128^Params!$B$12)*_xlfn.GAMMA.INV((H1128-(1-Params!$B$4))/Params!$B$4,Params!$B$5,Params!$B$6),1)))</f>
        <v/>
      </c>
      <c r="U1128" s="9">
        <f>ROUND(_xlfn.NORM.INV(I1128,Params!$B$13,Params!$B$14),1)</f>
        <v/>
      </c>
      <c r="V1128" s="9">
        <f>ROUND(_xlfn.NORM.INV(J1128,Params!$B$15,Params!$B$16),2)</f>
        <v/>
      </c>
      <c r="W1128" s="9">
        <f>ROUND(_xlfn.NORM.INV(K1128,Params!$B$13,Params!$B$14),1)</f>
        <v/>
      </c>
      <c r="X1128" s="9">
        <f>ROUND(_xlfn.NORM.INV(L1128,Params!$B$15,Params!$B$16),2)</f>
        <v/>
      </c>
      <c r="Y1128" s="9">
        <f>ROUND(_xlfn.NORM.INV(M1128,Params!$B$15,Params!$B$16)+Params!$B$17+Params!$B$18*M1128,2)</f>
        <v/>
      </c>
      <c r="Z1128" s="9">
        <f>ROUND(_xlfn.NORM.INV(N1128,Params!$B$13,Params!$B$14)+Params!$B$17+Params!$B$18*N1128,1)</f>
        <v/>
      </c>
    </row>
    <row r="1129">
      <c r="A1129" s="11" t="n">
        <v>1128</v>
      </c>
      <c r="B1129" s="12">
        <f>INT((A1129-1)/122)+1</f>
        <v/>
      </c>
      <c r="C1129" s="13" t="n">
        <v>0.635834</v>
      </c>
      <c r="D1129" s="13" t="n">
        <v>0.031221</v>
      </c>
      <c r="E1129" s="13" t="n">
        <v>0.225809</v>
      </c>
      <c r="F1129" s="13" t="n">
        <v>0.848949</v>
      </c>
      <c r="G1129" s="13" t="n">
        <v>0.61596</v>
      </c>
      <c r="H1129" s="13" t="n">
        <v>0.97678</v>
      </c>
      <c r="I1129" s="13" t="n">
        <v>0.453353</v>
      </c>
      <c r="J1129" s="13" t="n">
        <v>0.095273</v>
      </c>
      <c r="K1129" s="13" t="n">
        <v>0.581823</v>
      </c>
      <c r="L1129" s="13" t="n">
        <v>0.3083</v>
      </c>
      <c r="M1129" s="13" t="n">
        <v>0.586403</v>
      </c>
      <c r="N1129" s="13" t="n">
        <v>0.411897</v>
      </c>
      <c r="O1129" s="9">
        <f>IF(C1129&lt;=1-Params!$B$4,0,MAX(0.1,ROUND(_xlfn.GAMMA.INV((C1129-(1-Params!$B$4))/Params!$B$4,Params!$B$5,Params!$B$6),1)))</f>
        <v/>
      </c>
      <c r="P1129" s="9">
        <f>IF(D1129&lt;=1-Params!$B$7,0,ROUND(_xlfn.GAMMA.INV((D1129-(1-Params!$B$7))/Params!$B$7,Params!$B$8,Params!$B$9),3))</f>
        <v/>
      </c>
      <c r="Q1129" s="9">
        <f>IF(E1129&lt;=1-Params!$B$4,0,MAX(0.1,ROUND(_xlfn.GAMMA.INV((E1129-(1-Params!$B$4))/Params!$B$4,Params!$B$5,Params!$B$6),1)))</f>
        <v/>
      </c>
      <c r="R1129" s="9">
        <f>IF(F1129&lt;=1-Params!$B$7,0,ROUND(_xlfn.GAMMA.INV((F1129-(1-Params!$B$7))/Params!$B$7,Params!$B$8,Params!$B$9),3))</f>
        <v/>
      </c>
      <c r="S1129" s="9">
        <f>IF(G1129&lt;=1-Params!$B$7,0,ROUND((Params!$B$10+Params!$B$11*G1129^Params!$B$12)*_xlfn.GAMMA.INV((G1129-(1-Params!$B$7))/Params!$B$7,Params!$B$8,Params!$B$9),3))</f>
        <v/>
      </c>
      <c r="T1129" s="9">
        <f>IF(H1129&lt;=1-Params!$B$4,0,MAX(0.1,ROUND((Params!$B$10+Params!$B$11*H1129^Params!$B$12)*_xlfn.GAMMA.INV((H1129-(1-Params!$B$4))/Params!$B$4,Params!$B$5,Params!$B$6),1)))</f>
        <v/>
      </c>
      <c r="U1129" s="9">
        <f>ROUND(_xlfn.NORM.INV(I1129,Params!$B$13,Params!$B$14),1)</f>
        <v/>
      </c>
      <c r="V1129" s="9">
        <f>ROUND(_xlfn.NORM.INV(J1129,Params!$B$15,Params!$B$16),2)</f>
        <v/>
      </c>
      <c r="W1129" s="9">
        <f>ROUND(_xlfn.NORM.INV(K1129,Params!$B$13,Params!$B$14),1)</f>
        <v/>
      </c>
      <c r="X1129" s="9">
        <f>ROUND(_xlfn.NORM.INV(L1129,Params!$B$15,Params!$B$16),2)</f>
        <v/>
      </c>
      <c r="Y1129" s="9">
        <f>ROUND(_xlfn.NORM.INV(M1129,Params!$B$15,Params!$B$16)+Params!$B$17+Params!$B$18*M1129,2)</f>
        <v/>
      </c>
      <c r="Z1129" s="9">
        <f>ROUND(_xlfn.NORM.INV(N1129,Params!$B$13,Params!$B$14)+Params!$B$17+Params!$B$18*N1129,1)</f>
        <v/>
      </c>
    </row>
    <row r="1130">
      <c r="A1130" s="11" t="n">
        <v>1129</v>
      </c>
      <c r="B1130" s="12">
        <f>INT((A1130-1)/122)+1</f>
        <v/>
      </c>
      <c r="C1130" s="13" t="n">
        <v>0.552416</v>
      </c>
      <c r="D1130" s="13" t="n">
        <v>0.6360479999999999</v>
      </c>
      <c r="E1130" s="13" t="n">
        <v>0.640231</v>
      </c>
      <c r="F1130" s="13" t="n">
        <v>0.238426</v>
      </c>
      <c r="G1130" s="13" t="n">
        <v>0.892076</v>
      </c>
      <c r="H1130" s="13" t="n">
        <v>0.908452</v>
      </c>
      <c r="I1130" s="13" t="n">
        <v>0.23308</v>
      </c>
      <c r="J1130" s="13" t="n">
        <v>0.429466</v>
      </c>
      <c r="K1130" s="13" t="n">
        <v>0.368967</v>
      </c>
      <c r="L1130" s="13" t="n">
        <v>0.439357</v>
      </c>
      <c r="M1130" s="13" t="n">
        <v>0.530369</v>
      </c>
      <c r="N1130" s="13" t="n">
        <v>0.474144</v>
      </c>
      <c r="O1130" s="9">
        <f>IF(C1130&lt;=1-Params!$B$4,0,MAX(0.1,ROUND(_xlfn.GAMMA.INV((C1130-(1-Params!$B$4))/Params!$B$4,Params!$B$5,Params!$B$6),1)))</f>
        <v/>
      </c>
      <c r="P1130" s="9">
        <f>IF(D1130&lt;=1-Params!$B$7,0,ROUND(_xlfn.GAMMA.INV((D1130-(1-Params!$B$7))/Params!$B$7,Params!$B$8,Params!$B$9),3))</f>
        <v/>
      </c>
      <c r="Q1130" s="9">
        <f>IF(E1130&lt;=1-Params!$B$4,0,MAX(0.1,ROUND(_xlfn.GAMMA.INV((E1130-(1-Params!$B$4))/Params!$B$4,Params!$B$5,Params!$B$6),1)))</f>
        <v/>
      </c>
      <c r="R1130" s="9">
        <f>IF(F1130&lt;=1-Params!$B$7,0,ROUND(_xlfn.GAMMA.INV((F1130-(1-Params!$B$7))/Params!$B$7,Params!$B$8,Params!$B$9),3))</f>
        <v/>
      </c>
      <c r="S1130" s="9">
        <f>IF(G1130&lt;=1-Params!$B$7,0,ROUND((Params!$B$10+Params!$B$11*G1130^Params!$B$12)*_xlfn.GAMMA.INV((G1130-(1-Params!$B$7))/Params!$B$7,Params!$B$8,Params!$B$9),3))</f>
        <v/>
      </c>
      <c r="T1130" s="9">
        <f>IF(H1130&lt;=1-Params!$B$4,0,MAX(0.1,ROUND((Params!$B$10+Params!$B$11*H1130^Params!$B$12)*_xlfn.GAMMA.INV((H1130-(1-Params!$B$4))/Params!$B$4,Params!$B$5,Params!$B$6),1)))</f>
        <v/>
      </c>
      <c r="U1130" s="9">
        <f>ROUND(_xlfn.NORM.INV(I1130,Params!$B$13,Params!$B$14),1)</f>
        <v/>
      </c>
      <c r="V1130" s="9">
        <f>ROUND(_xlfn.NORM.INV(J1130,Params!$B$15,Params!$B$16),2)</f>
        <v/>
      </c>
      <c r="W1130" s="9">
        <f>ROUND(_xlfn.NORM.INV(K1130,Params!$B$13,Params!$B$14),1)</f>
        <v/>
      </c>
      <c r="X1130" s="9">
        <f>ROUND(_xlfn.NORM.INV(L1130,Params!$B$15,Params!$B$16),2)</f>
        <v/>
      </c>
      <c r="Y1130" s="9">
        <f>ROUND(_xlfn.NORM.INV(M1130,Params!$B$15,Params!$B$16)+Params!$B$17+Params!$B$18*M1130,2)</f>
        <v/>
      </c>
      <c r="Z1130" s="9">
        <f>ROUND(_xlfn.NORM.INV(N1130,Params!$B$13,Params!$B$14)+Params!$B$17+Params!$B$18*N1130,1)</f>
        <v/>
      </c>
    </row>
    <row r="1131">
      <c r="A1131" s="11" t="n">
        <v>1130</v>
      </c>
      <c r="B1131" s="12">
        <f>INT((A1131-1)/122)+1</f>
        <v/>
      </c>
      <c r="C1131" s="13" t="n">
        <v>0.200052</v>
      </c>
      <c r="D1131" s="13" t="n">
        <v>0.167302</v>
      </c>
      <c r="E1131" s="13" t="n">
        <v>0.298084</v>
      </c>
      <c r="F1131" s="13" t="n">
        <v>0.201967</v>
      </c>
      <c r="G1131" s="13" t="n">
        <v>0.562947</v>
      </c>
      <c r="H1131" s="13" t="n">
        <v>0.496056</v>
      </c>
      <c r="I1131" s="13" t="n">
        <v>0.516855</v>
      </c>
      <c r="J1131" s="13" t="n">
        <v>0.242664</v>
      </c>
      <c r="K1131" s="13" t="n">
        <v>0.030076</v>
      </c>
      <c r="L1131" s="13" t="n">
        <v>0.554099</v>
      </c>
      <c r="M1131" s="13" t="n">
        <v>0.143618</v>
      </c>
      <c r="N1131" s="13" t="n">
        <v>0.489665</v>
      </c>
      <c r="O1131" s="9">
        <f>IF(C1131&lt;=1-Params!$B$4,0,MAX(0.1,ROUND(_xlfn.GAMMA.INV((C1131-(1-Params!$B$4))/Params!$B$4,Params!$B$5,Params!$B$6),1)))</f>
        <v/>
      </c>
      <c r="P1131" s="9">
        <f>IF(D1131&lt;=1-Params!$B$7,0,ROUND(_xlfn.GAMMA.INV((D1131-(1-Params!$B$7))/Params!$B$7,Params!$B$8,Params!$B$9),3))</f>
        <v/>
      </c>
      <c r="Q1131" s="9">
        <f>IF(E1131&lt;=1-Params!$B$4,0,MAX(0.1,ROUND(_xlfn.GAMMA.INV((E1131-(1-Params!$B$4))/Params!$B$4,Params!$B$5,Params!$B$6),1)))</f>
        <v/>
      </c>
      <c r="R1131" s="9">
        <f>IF(F1131&lt;=1-Params!$B$7,0,ROUND(_xlfn.GAMMA.INV((F1131-(1-Params!$B$7))/Params!$B$7,Params!$B$8,Params!$B$9),3))</f>
        <v/>
      </c>
      <c r="S1131" s="9">
        <f>IF(G1131&lt;=1-Params!$B$7,0,ROUND((Params!$B$10+Params!$B$11*G1131^Params!$B$12)*_xlfn.GAMMA.INV((G1131-(1-Params!$B$7))/Params!$B$7,Params!$B$8,Params!$B$9),3))</f>
        <v/>
      </c>
      <c r="T1131" s="9">
        <f>IF(H1131&lt;=1-Params!$B$4,0,MAX(0.1,ROUND((Params!$B$10+Params!$B$11*H1131^Params!$B$12)*_xlfn.GAMMA.INV((H1131-(1-Params!$B$4))/Params!$B$4,Params!$B$5,Params!$B$6),1)))</f>
        <v/>
      </c>
      <c r="U1131" s="9">
        <f>ROUND(_xlfn.NORM.INV(I1131,Params!$B$13,Params!$B$14),1)</f>
        <v/>
      </c>
      <c r="V1131" s="9">
        <f>ROUND(_xlfn.NORM.INV(J1131,Params!$B$15,Params!$B$16),2)</f>
        <v/>
      </c>
      <c r="W1131" s="9">
        <f>ROUND(_xlfn.NORM.INV(K1131,Params!$B$13,Params!$B$14),1)</f>
        <v/>
      </c>
      <c r="X1131" s="9">
        <f>ROUND(_xlfn.NORM.INV(L1131,Params!$B$15,Params!$B$16),2)</f>
        <v/>
      </c>
      <c r="Y1131" s="9">
        <f>ROUND(_xlfn.NORM.INV(M1131,Params!$B$15,Params!$B$16)+Params!$B$17+Params!$B$18*M1131,2)</f>
        <v/>
      </c>
      <c r="Z1131" s="9">
        <f>ROUND(_xlfn.NORM.INV(N1131,Params!$B$13,Params!$B$14)+Params!$B$17+Params!$B$18*N1131,1)</f>
        <v/>
      </c>
    </row>
    <row r="1132">
      <c r="A1132" s="11" t="n">
        <v>1131</v>
      </c>
      <c r="B1132" s="12">
        <f>INT((A1132-1)/122)+1</f>
        <v/>
      </c>
      <c r="C1132" s="13" t="n">
        <v>0.670682</v>
      </c>
      <c r="D1132" s="13" t="n">
        <v>0.386586</v>
      </c>
      <c r="E1132" s="13" t="n">
        <v>0.208427</v>
      </c>
      <c r="F1132" s="13" t="n">
        <v>0.862278</v>
      </c>
      <c r="G1132" s="13" t="n">
        <v>0.739295</v>
      </c>
      <c r="H1132" s="13" t="n">
        <v>0.340549</v>
      </c>
      <c r="I1132" s="13" t="n">
        <v>0.425302</v>
      </c>
      <c r="J1132" s="13" t="n">
        <v>0.20526</v>
      </c>
      <c r="K1132" s="13" t="n">
        <v>0.342821</v>
      </c>
      <c r="L1132" s="13" t="n">
        <v>0.7574149999999999</v>
      </c>
      <c r="M1132" s="13" t="n">
        <v>0.430519</v>
      </c>
      <c r="N1132" s="13" t="n">
        <v>0.496493</v>
      </c>
      <c r="O1132" s="9">
        <f>IF(C1132&lt;=1-Params!$B$4,0,MAX(0.1,ROUND(_xlfn.GAMMA.INV((C1132-(1-Params!$B$4))/Params!$B$4,Params!$B$5,Params!$B$6),1)))</f>
        <v/>
      </c>
      <c r="P1132" s="9">
        <f>IF(D1132&lt;=1-Params!$B$7,0,ROUND(_xlfn.GAMMA.INV((D1132-(1-Params!$B$7))/Params!$B$7,Params!$B$8,Params!$B$9),3))</f>
        <v/>
      </c>
      <c r="Q1132" s="9">
        <f>IF(E1132&lt;=1-Params!$B$4,0,MAX(0.1,ROUND(_xlfn.GAMMA.INV((E1132-(1-Params!$B$4))/Params!$B$4,Params!$B$5,Params!$B$6),1)))</f>
        <v/>
      </c>
      <c r="R1132" s="9">
        <f>IF(F1132&lt;=1-Params!$B$7,0,ROUND(_xlfn.GAMMA.INV((F1132-(1-Params!$B$7))/Params!$B$7,Params!$B$8,Params!$B$9),3))</f>
        <v/>
      </c>
      <c r="S1132" s="9">
        <f>IF(G1132&lt;=1-Params!$B$7,0,ROUND((Params!$B$10+Params!$B$11*G1132^Params!$B$12)*_xlfn.GAMMA.INV((G1132-(1-Params!$B$7))/Params!$B$7,Params!$B$8,Params!$B$9),3))</f>
        <v/>
      </c>
      <c r="T1132" s="9">
        <f>IF(H1132&lt;=1-Params!$B$4,0,MAX(0.1,ROUND((Params!$B$10+Params!$B$11*H1132^Params!$B$12)*_xlfn.GAMMA.INV((H1132-(1-Params!$B$4))/Params!$B$4,Params!$B$5,Params!$B$6),1)))</f>
        <v/>
      </c>
      <c r="U1132" s="9">
        <f>ROUND(_xlfn.NORM.INV(I1132,Params!$B$13,Params!$B$14),1)</f>
        <v/>
      </c>
      <c r="V1132" s="9">
        <f>ROUND(_xlfn.NORM.INV(J1132,Params!$B$15,Params!$B$16),2)</f>
        <v/>
      </c>
      <c r="W1132" s="9">
        <f>ROUND(_xlfn.NORM.INV(K1132,Params!$B$13,Params!$B$14),1)</f>
        <v/>
      </c>
      <c r="X1132" s="9">
        <f>ROUND(_xlfn.NORM.INV(L1132,Params!$B$15,Params!$B$16),2)</f>
        <v/>
      </c>
      <c r="Y1132" s="9">
        <f>ROUND(_xlfn.NORM.INV(M1132,Params!$B$15,Params!$B$16)+Params!$B$17+Params!$B$18*M1132,2)</f>
        <v/>
      </c>
      <c r="Z1132" s="9">
        <f>ROUND(_xlfn.NORM.INV(N1132,Params!$B$13,Params!$B$14)+Params!$B$17+Params!$B$18*N1132,1)</f>
        <v/>
      </c>
    </row>
    <row r="1133">
      <c r="A1133" s="11" t="n">
        <v>1132</v>
      </c>
      <c r="B1133" s="12">
        <f>INT((A1133-1)/122)+1</f>
        <v/>
      </c>
      <c r="C1133" s="13" t="n">
        <v>0.303545</v>
      </c>
      <c r="D1133" s="13" t="n">
        <v>0.155131</v>
      </c>
      <c r="E1133" s="13" t="n">
        <v>0.936311</v>
      </c>
      <c r="F1133" s="13" t="n">
        <v>0.448296</v>
      </c>
      <c r="G1133" s="13" t="n">
        <v>0.892773</v>
      </c>
      <c r="H1133" s="13" t="n">
        <v>0.207213</v>
      </c>
      <c r="I1133" s="13" t="n">
        <v>0.551226</v>
      </c>
      <c r="J1133" s="13" t="n">
        <v>0.47082</v>
      </c>
      <c r="K1133" s="13" t="n">
        <v>0.386109</v>
      </c>
      <c r="L1133" s="13" t="n">
        <v>0.62295</v>
      </c>
      <c r="M1133" s="13" t="n">
        <v>0.20586</v>
      </c>
      <c r="N1133" s="13" t="n">
        <v>0.571224</v>
      </c>
      <c r="O1133" s="9">
        <f>IF(C1133&lt;=1-Params!$B$4,0,MAX(0.1,ROUND(_xlfn.GAMMA.INV((C1133-(1-Params!$B$4))/Params!$B$4,Params!$B$5,Params!$B$6),1)))</f>
        <v/>
      </c>
      <c r="P1133" s="9">
        <f>IF(D1133&lt;=1-Params!$B$7,0,ROUND(_xlfn.GAMMA.INV((D1133-(1-Params!$B$7))/Params!$B$7,Params!$B$8,Params!$B$9),3))</f>
        <v/>
      </c>
      <c r="Q1133" s="9">
        <f>IF(E1133&lt;=1-Params!$B$4,0,MAX(0.1,ROUND(_xlfn.GAMMA.INV((E1133-(1-Params!$B$4))/Params!$B$4,Params!$B$5,Params!$B$6),1)))</f>
        <v/>
      </c>
      <c r="R1133" s="9">
        <f>IF(F1133&lt;=1-Params!$B$7,0,ROUND(_xlfn.GAMMA.INV((F1133-(1-Params!$B$7))/Params!$B$7,Params!$B$8,Params!$B$9),3))</f>
        <v/>
      </c>
      <c r="S1133" s="9">
        <f>IF(G1133&lt;=1-Params!$B$7,0,ROUND((Params!$B$10+Params!$B$11*G1133^Params!$B$12)*_xlfn.GAMMA.INV((G1133-(1-Params!$B$7))/Params!$B$7,Params!$B$8,Params!$B$9),3))</f>
        <v/>
      </c>
      <c r="T1133" s="9">
        <f>IF(H1133&lt;=1-Params!$B$4,0,MAX(0.1,ROUND((Params!$B$10+Params!$B$11*H1133^Params!$B$12)*_xlfn.GAMMA.INV((H1133-(1-Params!$B$4))/Params!$B$4,Params!$B$5,Params!$B$6),1)))</f>
        <v/>
      </c>
      <c r="U1133" s="9">
        <f>ROUND(_xlfn.NORM.INV(I1133,Params!$B$13,Params!$B$14),1)</f>
        <v/>
      </c>
      <c r="V1133" s="9">
        <f>ROUND(_xlfn.NORM.INV(J1133,Params!$B$15,Params!$B$16),2)</f>
        <v/>
      </c>
      <c r="W1133" s="9">
        <f>ROUND(_xlfn.NORM.INV(K1133,Params!$B$13,Params!$B$14),1)</f>
        <v/>
      </c>
      <c r="X1133" s="9">
        <f>ROUND(_xlfn.NORM.INV(L1133,Params!$B$15,Params!$B$16),2)</f>
        <v/>
      </c>
      <c r="Y1133" s="9">
        <f>ROUND(_xlfn.NORM.INV(M1133,Params!$B$15,Params!$B$16)+Params!$B$17+Params!$B$18*M1133,2)</f>
        <v/>
      </c>
      <c r="Z1133" s="9">
        <f>ROUND(_xlfn.NORM.INV(N1133,Params!$B$13,Params!$B$14)+Params!$B$17+Params!$B$18*N1133,1)</f>
        <v/>
      </c>
    </row>
    <row r="1134">
      <c r="A1134" s="11" t="n">
        <v>1133</v>
      </c>
      <c r="B1134" s="12">
        <f>INT((A1134-1)/122)+1</f>
        <v/>
      </c>
      <c r="C1134" s="13" t="n">
        <v>0.844125</v>
      </c>
      <c r="D1134" s="13" t="n">
        <v>0.489235</v>
      </c>
      <c r="E1134" s="13" t="n">
        <v>0.807943</v>
      </c>
      <c r="F1134" s="13" t="n">
        <v>0.49317</v>
      </c>
      <c r="G1134" s="13" t="n">
        <v>0.553802</v>
      </c>
      <c r="H1134" s="13" t="n">
        <v>0.188132</v>
      </c>
      <c r="I1134" s="13" t="n">
        <v>0.932304</v>
      </c>
      <c r="J1134" s="13" t="n">
        <v>0.328213</v>
      </c>
      <c r="K1134" s="13" t="n">
        <v>0.067069</v>
      </c>
      <c r="L1134" s="13" t="n">
        <v>0.313572</v>
      </c>
      <c r="M1134" s="13" t="n">
        <v>0.112822</v>
      </c>
      <c r="N1134" s="13" t="n">
        <v>0.782023</v>
      </c>
      <c r="O1134" s="9">
        <f>IF(C1134&lt;=1-Params!$B$4,0,MAX(0.1,ROUND(_xlfn.GAMMA.INV((C1134-(1-Params!$B$4))/Params!$B$4,Params!$B$5,Params!$B$6),1)))</f>
        <v/>
      </c>
      <c r="P1134" s="9">
        <f>IF(D1134&lt;=1-Params!$B$7,0,ROUND(_xlfn.GAMMA.INV((D1134-(1-Params!$B$7))/Params!$B$7,Params!$B$8,Params!$B$9),3))</f>
        <v/>
      </c>
      <c r="Q1134" s="9">
        <f>IF(E1134&lt;=1-Params!$B$4,0,MAX(0.1,ROUND(_xlfn.GAMMA.INV((E1134-(1-Params!$B$4))/Params!$B$4,Params!$B$5,Params!$B$6),1)))</f>
        <v/>
      </c>
      <c r="R1134" s="9">
        <f>IF(F1134&lt;=1-Params!$B$7,0,ROUND(_xlfn.GAMMA.INV((F1134-(1-Params!$B$7))/Params!$B$7,Params!$B$8,Params!$B$9),3))</f>
        <v/>
      </c>
      <c r="S1134" s="9">
        <f>IF(G1134&lt;=1-Params!$B$7,0,ROUND((Params!$B$10+Params!$B$11*G1134^Params!$B$12)*_xlfn.GAMMA.INV((G1134-(1-Params!$B$7))/Params!$B$7,Params!$B$8,Params!$B$9),3))</f>
        <v/>
      </c>
      <c r="T1134" s="9">
        <f>IF(H1134&lt;=1-Params!$B$4,0,MAX(0.1,ROUND((Params!$B$10+Params!$B$11*H1134^Params!$B$12)*_xlfn.GAMMA.INV((H1134-(1-Params!$B$4))/Params!$B$4,Params!$B$5,Params!$B$6),1)))</f>
        <v/>
      </c>
      <c r="U1134" s="9">
        <f>ROUND(_xlfn.NORM.INV(I1134,Params!$B$13,Params!$B$14),1)</f>
        <v/>
      </c>
      <c r="V1134" s="9">
        <f>ROUND(_xlfn.NORM.INV(J1134,Params!$B$15,Params!$B$16),2)</f>
        <v/>
      </c>
      <c r="W1134" s="9">
        <f>ROUND(_xlfn.NORM.INV(K1134,Params!$B$13,Params!$B$14),1)</f>
        <v/>
      </c>
      <c r="X1134" s="9">
        <f>ROUND(_xlfn.NORM.INV(L1134,Params!$B$15,Params!$B$16),2)</f>
        <v/>
      </c>
      <c r="Y1134" s="9">
        <f>ROUND(_xlfn.NORM.INV(M1134,Params!$B$15,Params!$B$16)+Params!$B$17+Params!$B$18*M1134,2)</f>
        <v/>
      </c>
      <c r="Z1134" s="9">
        <f>ROUND(_xlfn.NORM.INV(N1134,Params!$B$13,Params!$B$14)+Params!$B$17+Params!$B$18*N1134,1)</f>
        <v/>
      </c>
    </row>
    <row r="1135">
      <c r="A1135" s="11" t="n">
        <v>1134</v>
      </c>
      <c r="B1135" s="12">
        <f>INT((A1135-1)/122)+1</f>
        <v/>
      </c>
      <c r="C1135" s="13" t="n">
        <v>0.747418</v>
      </c>
      <c r="D1135" s="13" t="n">
        <v>0.436933</v>
      </c>
      <c r="E1135" s="13" t="n">
        <v>0.063524</v>
      </c>
      <c r="F1135" s="13" t="n">
        <v>0.068554</v>
      </c>
      <c r="G1135" s="13" t="n">
        <v>0.404419</v>
      </c>
      <c r="H1135" s="13" t="n">
        <v>0.458099</v>
      </c>
      <c r="I1135" s="13" t="n">
        <v>0.924912</v>
      </c>
      <c r="J1135" s="13" t="n">
        <v>0.806128</v>
      </c>
      <c r="K1135" s="13" t="n">
        <v>0.348889</v>
      </c>
      <c r="L1135" s="13" t="n">
        <v>0.771674</v>
      </c>
      <c r="M1135" s="13" t="n">
        <v>0.14499</v>
      </c>
      <c r="N1135" s="13" t="n">
        <v>0.739096</v>
      </c>
      <c r="O1135" s="9">
        <f>IF(C1135&lt;=1-Params!$B$4,0,MAX(0.1,ROUND(_xlfn.GAMMA.INV((C1135-(1-Params!$B$4))/Params!$B$4,Params!$B$5,Params!$B$6),1)))</f>
        <v/>
      </c>
      <c r="P1135" s="9">
        <f>IF(D1135&lt;=1-Params!$B$7,0,ROUND(_xlfn.GAMMA.INV((D1135-(1-Params!$B$7))/Params!$B$7,Params!$B$8,Params!$B$9),3))</f>
        <v/>
      </c>
      <c r="Q1135" s="9">
        <f>IF(E1135&lt;=1-Params!$B$4,0,MAX(0.1,ROUND(_xlfn.GAMMA.INV((E1135-(1-Params!$B$4))/Params!$B$4,Params!$B$5,Params!$B$6),1)))</f>
        <v/>
      </c>
      <c r="R1135" s="9">
        <f>IF(F1135&lt;=1-Params!$B$7,0,ROUND(_xlfn.GAMMA.INV((F1135-(1-Params!$B$7))/Params!$B$7,Params!$B$8,Params!$B$9),3))</f>
        <v/>
      </c>
      <c r="S1135" s="9">
        <f>IF(G1135&lt;=1-Params!$B$7,0,ROUND((Params!$B$10+Params!$B$11*G1135^Params!$B$12)*_xlfn.GAMMA.INV((G1135-(1-Params!$B$7))/Params!$B$7,Params!$B$8,Params!$B$9),3))</f>
        <v/>
      </c>
      <c r="T1135" s="9">
        <f>IF(H1135&lt;=1-Params!$B$4,0,MAX(0.1,ROUND((Params!$B$10+Params!$B$11*H1135^Params!$B$12)*_xlfn.GAMMA.INV((H1135-(1-Params!$B$4))/Params!$B$4,Params!$B$5,Params!$B$6),1)))</f>
        <v/>
      </c>
      <c r="U1135" s="9">
        <f>ROUND(_xlfn.NORM.INV(I1135,Params!$B$13,Params!$B$14),1)</f>
        <v/>
      </c>
      <c r="V1135" s="9">
        <f>ROUND(_xlfn.NORM.INV(J1135,Params!$B$15,Params!$B$16),2)</f>
        <v/>
      </c>
      <c r="W1135" s="9">
        <f>ROUND(_xlfn.NORM.INV(K1135,Params!$B$13,Params!$B$14),1)</f>
        <v/>
      </c>
      <c r="X1135" s="9">
        <f>ROUND(_xlfn.NORM.INV(L1135,Params!$B$15,Params!$B$16),2)</f>
        <v/>
      </c>
      <c r="Y1135" s="9">
        <f>ROUND(_xlfn.NORM.INV(M1135,Params!$B$15,Params!$B$16)+Params!$B$17+Params!$B$18*M1135,2)</f>
        <v/>
      </c>
      <c r="Z1135" s="9">
        <f>ROUND(_xlfn.NORM.INV(N1135,Params!$B$13,Params!$B$14)+Params!$B$17+Params!$B$18*N1135,1)</f>
        <v/>
      </c>
    </row>
    <row r="1136">
      <c r="A1136" s="11" t="n">
        <v>1135</v>
      </c>
      <c r="B1136" s="12">
        <f>INT((A1136-1)/122)+1</f>
        <v/>
      </c>
      <c r="C1136" s="13" t="n">
        <v>0.822898</v>
      </c>
      <c r="D1136" s="13" t="n">
        <v>0.413033</v>
      </c>
      <c r="E1136" s="13" t="n">
        <v>0.228116</v>
      </c>
      <c r="F1136" s="13" t="n">
        <v>0.6660509999999999</v>
      </c>
      <c r="G1136" s="13" t="n">
        <v>0.994839</v>
      </c>
      <c r="H1136" s="13" t="n">
        <v>0.893417</v>
      </c>
      <c r="I1136" s="13" t="n">
        <v>0.976611</v>
      </c>
      <c r="J1136" s="13" t="n">
        <v>0.5978520000000001</v>
      </c>
      <c r="K1136" s="13" t="n">
        <v>0.270566</v>
      </c>
      <c r="L1136" s="13" t="n">
        <v>0.8441959999999999</v>
      </c>
      <c r="M1136" s="13" t="n">
        <v>0.197937</v>
      </c>
      <c r="N1136" s="13" t="n">
        <v>0.81236</v>
      </c>
      <c r="O1136" s="9">
        <f>IF(C1136&lt;=1-Params!$B$4,0,MAX(0.1,ROUND(_xlfn.GAMMA.INV((C1136-(1-Params!$B$4))/Params!$B$4,Params!$B$5,Params!$B$6),1)))</f>
        <v/>
      </c>
      <c r="P1136" s="9">
        <f>IF(D1136&lt;=1-Params!$B$7,0,ROUND(_xlfn.GAMMA.INV((D1136-(1-Params!$B$7))/Params!$B$7,Params!$B$8,Params!$B$9),3))</f>
        <v/>
      </c>
      <c r="Q1136" s="9">
        <f>IF(E1136&lt;=1-Params!$B$4,0,MAX(0.1,ROUND(_xlfn.GAMMA.INV((E1136-(1-Params!$B$4))/Params!$B$4,Params!$B$5,Params!$B$6),1)))</f>
        <v/>
      </c>
      <c r="R1136" s="9">
        <f>IF(F1136&lt;=1-Params!$B$7,0,ROUND(_xlfn.GAMMA.INV((F1136-(1-Params!$B$7))/Params!$B$7,Params!$B$8,Params!$B$9),3))</f>
        <v/>
      </c>
      <c r="S1136" s="9">
        <f>IF(G1136&lt;=1-Params!$B$7,0,ROUND((Params!$B$10+Params!$B$11*G1136^Params!$B$12)*_xlfn.GAMMA.INV((G1136-(1-Params!$B$7))/Params!$B$7,Params!$B$8,Params!$B$9),3))</f>
        <v/>
      </c>
      <c r="T1136" s="9">
        <f>IF(H1136&lt;=1-Params!$B$4,0,MAX(0.1,ROUND((Params!$B$10+Params!$B$11*H1136^Params!$B$12)*_xlfn.GAMMA.INV((H1136-(1-Params!$B$4))/Params!$B$4,Params!$B$5,Params!$B$6),1)))</f>
        <v/>
      </c>
      <c r="U1136" s="9">
        <f>ROUND(_xlfn.NORM.INV(I1136,Params!$B$13,Params!$B$14),1)</f>
        <v/>
      </c>
      <c r="V1136" s="9">
        <f>ROUND(_xlfn.NORM.INV(J1136,Params!$B$15,Params!$B$16),2)</f>
        <v/>
      </c>
      <c r="W1136" s="9">
        <f>ROUND(_xlfn.NORM.INV(K1136,Params!$B$13,Params!$B$14),1)</f>
        <v/>
      </c>
      <c r="X1136" s="9">
        <f>ROUND(_xlfn.NORM.INV(L1136,Params!$B$15,Params!$B$16),2)</f>
        <v/>
      </c>
      <c r="Y1136" s="9">
        <f>ROUND(_xlfn.NORM.INV(M1136,Params!$B$15,Params!$B$16)+Params!$B$17+Params!$B$18*M1136,2)</f>
        <v/>
      </c>
      <c r="Z1136" s="9">
        <f>ROUND(_xlfn.NORM.INV(N1136,Params!$B$13,Params!$B$14)+Params!$B$17+Params!$B$18*N1136,1)</f>
        <v/>
      </c>
    </row>
    <row r="1137">
      <c r="A1137" s="11" t="n">
        <v>1136</v>
      </c>
      <c r="B1137" s="12">
        <f>INT((A1137-1)/122)+1</f>
        <v/>
      </c>
      <c r="C1137" s="13" t="n">
        <v>0.632935</v>
      </c>
      <c r="D1137" s="13" t="n">
        <v>0.722254</v>
      </c>
      <c r="E1137" s="13" t="n">
        <v>0.207794</v>
      </c>
      <c r="F1137" s="13" t="n">
        <v>0.842488</v>
      </c>
      <c r="G1137" s="13" t="n">
        <v>0.816124</v>
      </c>
      <c r="H1137" s="13" t="n">
        <v>0.498061</v>
      </c>
      <c r="I1137" s="13" t="n">
        <v>0.6524990000000001</v>
      </c>
      <c r="J1137" s="13" t="n">
        <v>0.584175</v>
      </c>
      <c r="K1137" s="13" t="n">
        <v>0.614293</v>
      </c>
      <c r="L1137" s="13" t="n">
        <v>0.604066</v>
      </c>
      <c r="M1137" s="13" t="n">
        <v>0.490448</v>
      </c>
      <c r="N1137" s="13" t="n">
        <v>0.688569</v>
      </c>
      <c r="O1137" s="9">
        <f>IF(C1137&lt;=1-Params!$B$4,0,MAX(0.1,ROUND(_xlfn.GAMMA.INV((C1137-(1-Params!$B$4))/Params!$B$4,Params!$B$5,Params!$B$6),1)))</f>
        <v/>
      </c>
      <c r="P1137" s="9">
        <f>IF(D1137&lt;=1-Params!$B$7,0,ROUND(_xlfn.GAMMA.INV((D1137-(1-Params!$B$7))/Params!$B$7,Params!$B$8,Params!$B$9),3))</f>
        <v/>
      </c>
      <c r="Q1137" s="9">
        <f>IF(E1137&lt;=1-Params!$B$4,0,MAX(0.1,ROUND(_xlfn.GAMMA.INV((E1137-(1-Params!$B$4))/Params!$B$4,Params!$B$5,Params!$B$6),1)))</f>
        <v/>
      </c>
      <c r="R1137" s="9">
        <f>IF(F1137&lt;=1-Params!$B$7,0,ROUND(_xlfn.GAMMA.INV((F1137-(1-Params!$B$7))/Params!$B$7,Params!$B$8,Params!$B$9),3))</f>
        <v/>
      </c>
      <c r="S1137" s="9">
        <f>IF(G1137&lt;=1-Params!$B$7,0,ROUND((Params!$B$10+Params!$B$11*G1137^Params!$B$12)*_xlfn.GAMMA.INV((G1137-(1-Params!$B$7))/Params!$B$7,Params!$B$8,Params!$B$9),3))</f>
        <v/>
      </c>
      <c r="T1137" s="9">
        <f>IF(H1137&lt;=1-Params!$B$4,0,MAX(0.1,ROUND((Params!$B$10+Params!$B$11*H1137^Params!$B$12)*_xlfn.GAMMA.INV((H1137-(1-Params!$B$4))/Params!$B$4,Params!$B$5,Params!$B$6),1)))</f>
        <v/>
      </c>
      <c r="U1137" s="9">
        <f>ROUND(_xlfn.NORM.INV(I1137,Params!$B$13,Params!$B$14),1)</f>
        <v/>
      </c>
      <c r="V1137" s="9">
        <f>ROUND(_xlfn.NORM.INV(J1137,Params!$B$15,Params!$B$16),2)</f>
        <v/>
      </c>
      <c r="W1137" s="9">
        <f>ROUND(_xlfn.NORM.INV(K1137,Params!$B$13,Params!$B$14),1)</f>
        <v/>
      </c>
      <c r="X1137" s="9">
        <f>ROUND(_xlfn.NORM.INV(L1137,Params!$B$15,Params!$B$16),2)</f>
        <v/>
      </c>
      <c r="Y1137" s="9">
        <f>ROUND(_xlfn.NORM.INV(M1137,Params!$B$15,Params!$B$16)+Params!$B$17+Params!$B$18*M1137,2)</f>
        <v/>
      </c>
      <c r="Z1137" s="9">
        <f>ROUND(_xlfn.NORM.INV(N1137,Params!$B$13,Params!$B$14)+Params!$B$17+Params!$B$18*N1137,1)</f>
        <v/>
      </c>
    </row>
    <row r="1138">
      <c r="A1138" s="11" t="n">
        <v>1137</v>
      </c>
      <c r="B1138" s="12">
        <f>INT((A1138-1)/122)+1</f>
        <v/>
      </c>
      <c r="C1138" s="13" t="n">
        <v>0.049247</v>
      </c>
      <c r="D1138" s="13" t="n">
        <v>0.609318</v>
      </c>
      <c r="E1138" s="13" t="n">
        <v>0.218933</v>
      </c>
      <c r="F1138" s="13" t="n">
        <v>0.101963</v>
      </c>
      <c r="G1138" s="13" t="n">
        <v>0.942923</v>
      </c>
      <c r="H1138" s="13" t="n">
        <v>0.7536350000000001</v>
      </c>
      <c r="I1138" s="13" t="n">
        <v>0.273703</v>
      </c>
      <c r="J1138" s="13" t="n">
        <v>0.414869</v>
      </c>
      <c r="K1138" s="13" t="n">
        <v>0.7596039999999999</v>
      </c>
      <c r="L1138" s="13" t="n">
        <v>0.852176</v>
      </c>
      <c r="M1138" s="13" t="n">
        <v>0.911171</v>
      </c>
      <c r="N1138" s="13" t="n">
        <v>0.503573</v>
      </c>
      <c r="O1138" s="9">
        <f>IF(C1138&lt;=1-Params!$B$4,0,MAX(0.1,ROUND(_xlfn.GAMMA.INV((C1138-(1-Params!$B$4))/Params!$B$4,Params!$B$5,Params!$B$6),1)))</f>
        <v/>
      </c>
      <c r="P1138" s="9">
        <f>IF(D1138&lt;=1-Params!$B$7,0,ROUND(_xlfn.GAMMA.INV((D1138-(1-Params!$B$7))/Params!$B$7,Params!$B$8,Params!$B$9),3))</f>
        <v/>
      </c>
      <c r="Q1138" s="9">
        <f>IF(E1138&lt;=1-Params!$B$4,0,MAX(0.1,ROUND(_xlfn.GAMMA.INV((E1138-(1-Params!$B$4))/Params!$B$4,Params!$B$5,Params!$B$6),1)))</f>
        <v/>
      </c>
      <c r="R1138" s="9">
        <f>IF(F1138&lt;=1-Params!$B$7,0,ROUND(_xlfn.GAMMA.INV((F1138-(1-Params!$B$7))/Params!$B$7,Params!$B$8,Params!$B$9),3))</f>
        <v/>
      </c>
      <c r="S1138" s="9">
        <f>IF(G1138&lt;=1-Params!$B$7,0,ROUND((Params!$B$10+Params!$B$11*G1138^Params!$B$12)*_xlfn.GAMMA.INV((G1138-(1-Params!$B$7))/Params!$B$7,Params!$B$8,Params!$B$9),3))</f>
        <v/>
      </c>
      <c r="T1138" s="9">
        <f>IF(H1138&lt;=1-Params!$B$4,0,MAX(0.1,ROUND((Params!$B$10+Params!$B$11*H1138^Params!$B$12)*_xlfn.GAMMA.INV((H1138-(1-Params!$B$4))/Params!$B$4,Params!$B$5,Params!$B$6),1)))</f>
        <v/>
      </c>
      <c r="U1138" s="9">
        <f>ROUND(_xlfn.NORM.INV(I1138,Params!$B$13,Params!$B$14),1)</f>
        <v/>
      </c>
      <c r="V1138" s="9">
        <f>ROUND(_xlfn.NORM.INV(J1138,Params!$B$15,Params!$B$16),2)</f>
        <v/>
      </c>
      <c r="W1138" s="9">
        <f>ROUND(_xlfn.NORM.INV(K1138,Params!$B$13,Params!$B$14),1)</f>
        <v/>
      </c>
      <c r="X1138" s="9">
        <f>ROUND(_xlfn.NORM.INV(L1138,Params!$B$15,Params!$B$16),2)</f>
        <v/>
      </c>
      <c r="Y1138" s="9">
        <f>ROUND(_xlfn.NORM.INV(M1138,Params!$B$15,Params!$B$16)+Params!$B$17+Params!$B$18*M1138,2)</f>
        <v/>
      </c>
      <c r="Z1138" s="9">
        <f>ROUND(_xlfn.NORM.INV(N1138,Params!$B$13,Params!$B$14)+Params!$B$17+Params!$B$18*N1138,1)</f>
        <v/>
      </c>
    </row>
    <row r="1139">
      <c r="A1139" s="11" t="n">
        <v>1138</v>
      </c>
      <c r="B1139" s="12">
        <f>INT((A1139-1)/122)+1</f>
        <v/>
      </c>
      <c r="C1139" s="13" t="n">
        <v>0.067791</v>
      </c>
      <c r="D1139" s="13" t="n">
        <v>0.410079</v>
      </c>
      <c r="E1139" s="13" t="n">
        <v>0.769916</v>
      </c>
      <c r="F1139" s="13" t="n">
        <v>0.682157</v>
      </c>
      <c r="G1139" s="13" t="n">
        <v>0.286144</v>
      </c>
      <c r="H1139" s="13" t="n">
        <v>0.71214</v>
      </c>
      <c r="I1139" s="13" t="n">
        <v>0.150314</v>
      </c>
      <c r="J1139" s="13" t="n">
        <v>0.564716</v>
      </c>
      <c r="K1139" s="13" t="n">
        <v>0.608302</v>
      </c>
      <c r="L1139" s="13" t="n">
        <v>0.971398</v>
      </c>
      <c r="M1139" s="13" t="n">
        <v>0.551496</v>
      </c>
      <c r="N1139" s="13" t="n">
        <v>0.18514</v>
      </c>
      <c r="O1139" s="9">
        <f>IF(C1139&lt;=1-Params!$B$4,0,MAX(0.1,ROUND(_xlfn.GAMMA.INV((C1139-(1-Params!$B$4))/Params!$B$4,Params!$B$5,Params!$B$6),1)))</f>
        <v/>
      </c>
      <c r="P1139" s="9">
        <f>IF(D1139&lt;=1-Params!$B$7,0,ROUND(_xlfn.GAMMA.INV((D1139-(1-Params!$B$7))/Params!$B$7,Params!$B$8,Params!$B$9),3))</f>
        <v/>
      </c>
      <c r="Q1139" s="9">
        <f>IF(E1139&lt;=1-Params!$B$4,0,MAX(0.1,ROUND(_xlfn.GAMMA.INV((E1139-(1-Params!$B$4))/Params!$B$4,Params!$B$5,Params!$B$6),1)))</f>
        <v/>
      </c>
      <c r="R1139" s="9">
        <f>IF(F1139&lt;=1-Params!$B$7,0,ROUND(_xlfn.GAMMA.INV((F1139-(1-Params!$B$7))/Params!$B$7,Params!$B$8,Params!$B$9),3))</f>
        <v/>
      </c>
      <c r="S1139" s="9">
        <f>IF(G1139&lt;=1-Params!$B$7,0,ROUND((Params!$B$10+Params!$B$11*G1139^Params!$B$12)*_xlfn.GAMMA.INV((G1139-(1-Params!$B$7))/Params!$B$7,Params!$B$8,Params!$B$9),3))</f>
        <v/>
      </c>
      <c r="T1139" s="9">
        <f>IF(H1139&lt;=1-Params!$B$4,0,MAX(0.1,ROUND((Params!$B$10+Params!$B$11*H1139^Params!$B$12)*_xlfn.GAMMA.INV((H1139-(1-Params!$B$4))/Params!$B$4,Params!$B$5,Params!$B$6),1)))</f>
        <v/>
      </c>
      <c r="U1139" s="9">
        <f>ROUND(_xlfn.NORM.INV(I1139,Params!$B$13,Params!$B$14),1)</f>
        <v/>
      </c>
      <c r="V1139" s="9">
        <f>ROUND(_xlfn.NORM.INV(J1139,Params!$B$15,Params!$B$16),2)</f>
        <v/>
      </c>
      <c r="W1139" s="9">
        <f>ROUND(_xlfn.NORM.INV(K1139,Params!$B$13,Params!$B$14),1)</f>
        <v/>
      </c>
      <c r="X1139" s="9">
        <f>ROUND(_xlfn.NORM.INV(L1139,Params!$B$15,Params!$B$16),2)</f>
        <v/>
      </c>
      <c r="Y1139" s="9">
        <f>ROUND(_xlfn.NORM.INV(M1139,Params!$B$15,Params!$B$16)+Params!$B$17+Params!$B$18*M1139,2)</f>
        <v/>
      </c>
      <c r="Z1139" s="9">
        <f>ROUND(_xlfn.NORM.INV(N1139,Params!$B$13,Params!$B$14)+Params!$B$17+Params!$B$18*N1139,1)</f>
        <v/>
      </c>
    </row>
    <row r="1140">
      <c r="A1140" s="11" t="n">
        <v>1139</v>
      </c>
      <c r="B1140" s="12">
        <f>INT((A1140-1)/122)+1</f>
        <v/>
      </c>
      <c r="C1140" s="13" t="n">
        <v>0.061175</v>
      </c>
      <c r="D1140" s="13" t="n">
        <v>0.452461</v>
      </c>
      <c r="E1140" s="13" t="n">
        <v>0.144761</v>
      </c>
      <c r="F1140" s="13" t="n">
        <v>0.658405</v>
      </c>
      <c r="G1140" s="13" t="n">
        <v>0.92516</v>
      </c>
      <c r="H1140" s="13" t="n">
        <v>0.444837</v>
      </c>
      <c r="I1140" s="13" t="n">
        <v>0.73683</v>
      </c>
      <c r="J1140" s="13" t="n">
        <v>0.400142</v>
      </c>
      <c r="K1140" s="13" t="n">
        <v>0.505277</v>
      </c>
      <c r="L1140" s="13" t="n">
        <v>0.8872949999999999</v>
      </c>
      <c r="M1140" s="13" t="n">
        <v>0.547673</v>
      </c>
      <c r="N1140" s="13" t="n">
        <v>0.130426</v>
      </c>
      <c r="O1140" s="9">
        <f>IF(C1140&lt;=1-Params!$B$4,0,MAX(0.1,ROUND(_xlfn.GAMMA.INV((C1140-(1-Params!$B$4))/Params!$B$4,Params!$B$5,Params!$B$6),1)))</f>
        <v/>
      </c>
      <c r="P1140" s="9">
        <f>IF(D1140&lt;=1-Params!$B$7,0,ROUND(_xlfn.GAMMA.INV((D1140-(1-Params!$B$7))/Params!$B$7,Params!$B$8,Params!$B$9),3))</f>
        <v/>
      </c>
      <c r="Q1140" s="9">
        <f>IF(E1140&lt;=1-Params!$B$4,0,MAX(0.1,ROUND(_xlfn.GAMMA.INV((E1140-(1-Params!$B$4))/Params!$B$4,Params!$B$5,Params!$B$6),1)))</f>
        <v/>
      </c>
      <c r="R1140" s="9">
        <f>IF(F1140&lt;=1-Params!$B$7,0,ROUND(_xlfn.GAMMA.INV((F1140-(1-Params!$B$7))/Params!$B$7,Params!$B$8,Params!$B$9),3))</f>
        <v/>
      </c>
      <c r="S1140" s="9">
        <f>IF(G1140&lt;=1-Params!$B$7,0,ROUND((Params!$B$10+Params!$B$11*G1140^Params!$B$12)*_xlfn.GAMMA.INV((G1140-(1-Params!$B$7))/Params!$B$7,Params!$B$8,Params!$B$9),3))</f>
        <v/>
      </c>
      <c r="T1140" s="9">
        <f>IF(H1140&lt;=1-Params!$B$4,0,MAX(0.1,ROUND((Params!$B$10+Params!$B$11*H1140^Params!$B$12)*_xlfn.GAMMA.INV((H1140-(1-Params!$B$4))/Params!$B$4,Params!$B$5,Params!$B$6),1)))</f>
        <v/>
      </c>
      <c r="U1140" s="9">
        <f>ROUND(_xlfn.NORM.INV(I1140,Params!$B$13,Params!$B$14),1)</f>
        <v/>
      </c>
      <c r="V1140" s="9">
        <f>ROUND(_xlfn.NORM.INV(J1140,Params!$B$15,Params!$B$16),2)</f>
        <v/>
      </c>
      <c r="W1140" s="9">
        <f>ROUND(_xlfn.NORM.INV(K1140,Params!$B$13,Params!$B$14),1)</f>
        <v/>
      </c>
      <c r="X1140" s="9">
        <f>ROUND(_xlfn.NORM.INV(L1140,Params!$B$15,Params!$B$16),2)</f>
        <v/>
      </c>
      <c r="Y1140" s="9">
        <f>ROUND(_xlfn.NORM.INV(M1140,Params!$B$15,Params!$B$16)+Params!$B$17+Params!$B$18*M1140,2)</f>
        <v/>
      </c>
      <c r="Z1140" s="9">
        <f>ROUND(_xlfn.NORM.INV(N1140,Params!$B$13,Params!$B$14)+Params!$B$17+Params!$B$18*N1140,1)</f>
        <v/>
      </c>
    </row>
    <row r="1141">
      <c r="A1141" s="11" t="n">
        <v>1140</v>
      </c>
      <c r="B1141" s="12">
        <f>INT((A1141-1)/122)+1</f>
        <v/>
      </c>
      <c r="C1141" s="13" t="n">
        <v>0.315035</v>
      </c>
      <c r="D1141" s="13" t="n">
        <v>0.771745</v>
      </c>
      <c r="E1141" s="13" t="n">
        <v>0.74791</v>
      </c>
      <c r="F1141" s="13" t="n">
        <v>0.342164</v>
      </c>
      <c r="G1141" s="13" t="n">
        <v>0.785452</v>
      </c>
      <c r="H1141" s="13" t="n">
        <v>0.655363</v>
      </c>
      <c r="I1141" s="13" t="n">
        <v>0.761996</v>
      </c>
      <c r="J1141" s="13" t="n">
        <v>0.18544</v>
      </c>
      <c r="K1141" s="13" t="n">
        <v>0.260543</v>
      </c>
      <c r="L1141" s="13" t="n">
        <v>0.564615</v>
      </c>
      <c r="M1141" s="13" t="n">
        <v>0.738573</v>
      </c>
      <c r="N1141" s="13" t="n">
        <v>0.541121</v>
      </c>
      <c r="O1141" s="9">
        <f>IF(C1141&lt;=1-Params!$B$4,0,MAX(0.1,ROUND(_xlfn.GAMMA.INV((C1141-(1-Params!$B$4))/Params!$B$4,Params!$B$5,Params!$B$6),1)))</f>
        <v/>
      </c>
      <c r="P1141" s="9">
        <f>IF(D1141&lt;=1-Params!$B$7,0,ROUND(_xlfn.GAMMA.INV((D1141-(1-Params!$B$7))/Params!$B$7,Params!$B$8,Params!$B$9),3))</f>
        <v/>
      </c>
      <c r="Q1141" s="9">
        <f>IF(E1141&lt;=1-Params!$B$4,0,MAX(0.1,ROUND(_xlfn.GAMMA.INV((E1141-(1-Params!$B$4))/Params!$B$4,Params!$B$5,Params!$B$6),1)))</f>
        <v/>
      </c>
      <c r="R1141" s="9">
        <f>IF(F1141&lt;=1-Params!$B$7,0,ROUND(_xlfn.GAMMA.INV((F1141-(1-Params!$B$7))/Params!$B$7,Params!$B$8,Params!$B$9),3))</f>
        <v/>
      </c>
      <c r="S1141" s="9">
        <f>IF(G1141&lt;=1-Params!$B$7,0,ROUND((Params!$B$10+Params!$B$11*G1141^Params!$B$12)*_xlfn.GAMMA.INV((G1141-(1-Params!$B$7))/Params!$B$7,Params!$B$8,Params!$B$9),3))</f>
        <v/>
      </c>
      <c r="T1141" s="9">
        <f>IF(H1141&lt;=1-Params!$B$4,0,MAX(0.1,ROUND((Params!$B$10+Params!$B$11*H1141^Params!$B$12)*_xlfn.GAMMA.INV((H1141-(1-Params!$B$4))/Params!$B$4,Params!$B$5,Params!$B$6),1)))</f>
        <v/>
      </c>
      <c r="U1141" s="9">
        <f>ROUND(_xlfn.NORM.INV(I1141,Params!$B$13,Params!$B$14),1)</f>
        <v/>
      </c>
      <c r="V1141" s="9">
        <f>ROUND(_xlfn.NORM.INV(J1141,Params!$B$15,Params!$B$16),2)</f>
        <v/>
      </c>
      <c r="W1141" s="9">
        <f>ROUND(_xlfn.NORM.INV(K1141,Params!$B$13,Params!$B$14),1)</f>
        <v/>
      </c>
      <c r="X1141" s="9">
        <f>ROUND(_xlfn.NORM.INV(L1141,Params!$B$15,Params!$B$16),2)</f>
        <v/>
      </c>
      <c r="Y1141" s="9">
        <f>ROUND(_xlfn.NORM.INV(M1141,Params!$B$15,Params!$B$16)+Params!$B$17+Params!$B$18*M1141,2)</f>
        <v/>
      </c>
      <c r="Z1141" s="9">
        <f>ROUND(_xlfn.NORM.INV(N1141,Params!$B$13,Params!$B$14)+Params!$B$17+Params!$B$18*N1141,1)</f>
        <v/>
      </c>
    </row>
    <row r="1142">
      <c r="A1142" s="11" t="n">
        <v>1141</v>
      </c>
      <c r="B1142" s="12">
        <f>INT((A1142-1)/122)+1</f>
        <v/>
      </c>
      <c r="C1142" s="13" t="n">
        <v>0.844067</v>
      </c>
      <c r="D1142" s="13" t="n">
        <v>0.420759</v>
      </c>
      <c r="E1142" s="13" t="n">
        <v>0.523772</v>
      </c>
      <c r="F1142" s="13" t="n">
        <v>0.525357</v>
      </c>
      <c r="G1142" s="13" t="n">
        <v>0.267679</v>
      </c>
      <c r="H1142" s="13" t="n">
        <v>0.569113</v>
      </c>
      <c r="I1142" s="13" t="n">
        <v>0.909187</v>
      </c>
      <c r="J1142" s="13" t="n">
        <v>0.236569</v>
      </c>
      <c r="K1142" s="13" t="n">
        <v>0.741567</v>
      </c>
      <c r="L1142" s="13" t="n">
        <v>0.656182</v>
      </c>
      <c r="M1142" s="13" t="n">
        <v>0.868947</v>
      </c>
      <c r="N1142" s="13" t="n">
        <v>0.6954669999999999</v>
      </c>
      <c r="O1142" s="9">
        <f>IF(C1142&lt;=1-Params!$B$4,0,MAX(0.1,ROUND(_xlfn.GAMMA.INV((C1142-(1-Params!$B$4))/Params!$B$4,Params!$B$5,Params!$B$6),1)))</f>
        <v/>
      </c>
      <c r="P1142" s="9">
        <f>IF(D1142&lt;=1-Params!$B$7,0,ROUND(_xlfn.GAMMA.INV((D1142-(1-Params!$B$7))/Params!$B$7,Params!$B$8,Params!$B$9),3))</f>
        <v/>
      </c>
      <c r="Q1142" s="9">
        <f>IF(E1142&lt;=1-Params!$B$4,0,MAX(0.1,ROUND(_xlfn.GAMMA.INV((E1142-(1-Params!$B$4))/Params!$B$4,Params!$B$5,Params!$B$6),1)))</f>
        <v/>
      </c>
      <c r="R1142" s="9">
        <f>IF(F1142&lt;=1-Params!$B$7,0,ROUND(_xlfn.GAMMA.INV((F1142-(1-Params!$B$7))/Params!$B$7,Params!$B$8,Params!$B$9),3))</f>
        <v/>
      </c>
      <c r="S1142" s="9">
        <f>IF(G1142&lt;=1-Params!$B$7,0,ROUND((Params!$B$10+Params!$B$11*G1142^Params!$B$12)*_xlfn.GAMMA.INV((G1142-(1-Params!$B$7))/Params!$B$7,Params!$B$8,Params!$B$9),3))</f>
        <v/>
      </c>
      <c r="T1142" s="9">
        <f>IF(H1142&lt;=1-Params!$B$4,0,MAX(0.1,ROUND((Params!$B$10+Params!$B$11*H1142^Params!$B$12)*_xlfn.GAMMA.INV((H1142-(1-Params!$B$4))/Params!$B$4,Params!$B$5,Params!$B$6),1)))</f>
        <v/>
      </c>
      <c r="U1142" s="9">
        <f>ROUND(_xlfn.NORM.INV(I1142,Params!$B$13,Params!$B$14),1)</f>
        <v/>
      </c>
      <c r="V1142" s="9">
        <f>ROUND(_xlfn.NORM.INV(J1142,Params!$B$15,Params!$B$16),2)</f>
        <v/>
      </c>
      <c r="W1142" s="9">
        <f>ROUND(_xlfn.NORM.INV(K1142,Params!$B$13,Params!$B$14),1)</f>
        <v/>
      </c>
      <c r="X1142" s="9">
        <f>ROUND(_xlfn.NORM.INV(L1142,Params!$B$15,Params!$B$16),2)</f>
        <v/>
      </c>
      <c r="Y1142" s="9">
        <f>ROUND(_xlfn.NORM.INV(M1142,Params!$B$15,Params!$B$16)+Params!$B$17+Params!$B$18*M1142,2)</f>
        <v/>
      </c>
      <c r="Z1142" s="9">
        <f>ROUND(_xlfn.NORM.INV(N1142,Params!$B$13,Params!$B$14)+Params!$B$17+Params!$B$18*N1142,1)</f>
        <v/>
      </c>
    </row>
    <row r="1143">
      <c r="A1143" s="11" t="n">
        <v>1142</v>
      </c>
      <c r="B1143" s="12">
        <f>INT((A1143-1)/122)+1</f>
        <v/>
      </c>
      <c r="C1143" s="13" t="n">
        <v>0.644625</v>
      </c>
      <c r="D1143" s="13" t="n">
        <v>0.5574750000000001</v>
      </c>
      <c r="E1143" s="13" t="n">
        <v>0.75138</v>
      </c>
      <c r="F1143" s="13" t="n">
        <v>0.549894</v>
      </c>
      <c r="G1143" s="13" t="n">
        <v>0.211779</v>
      </c>
      <c r="H1143" s="13" t="n">
        <v>0.317172</v>
      </c>
      <c r="I1143" s="13" t="n">
        <v>0.862982</v>
      </c>
      <c r="J1143" s="13" t="n">
        <v>0.494633</v>
      </c>
      <c r="K1143" s="13" t="n">
        <v>0.57769</v>
      </c>
      <c r="L1143" s="13" t="n">
        <v>0.429613</v>
      </c>
      <c r="M1143" s="13" t="n">
        <v>0.879088</v>
      </c>
      <c r="N1143" s="13" t="n">
        <v>0.131876</v>
      </c>
      <c r="O1143" s="9">
        <f>IF(C1143&lt;=1-Params!$B$4,0,MAX(0.1,ROUND(_xlfn.GAMMA.INV((C1143-(1-Params!$B$4))/Params!$B$4,Params!$B$5,Params!$B$6),1)))</f>
        <v/>
      </c>
      <c r="P1143" s="9">
        <f>IF(D1143&lt;=1-Params!$B$7,0,ROUND(_xlfn.GAMMA.INV((D1143-(1-Params!$B$7))/Params!$B$7,Params!$B$8,Params!$B$9),3))</f>
        <v/>
      </c>
      <c r="Q1143" s="9">
        <f>IF(E1143&lt;=1-Params!$B$4,0,MAX(0.1,ROUND(_xlfn.GAMMA.INV((E1143-(1-Params!$B$4))/Params!$B$4,Params!$B$5,Params!$B$6),1)))</f>
        <v/>
      </c>
      <c r="R1143" s="9">
        <f>IF(F1143&lt;=1-Params!$B$7,0,ROUND(_xlfn.GAMMA.INV((F1143-(1-Params!$B$7))/Params!$B$7,Params!$B$8,Params!$B$9),3))</f>
        <v/>
      </c>
      <c r="S1143" s="9">
        <f>IF(G1143&lt;=1-Params!$B$7,0,ROUND((Params!$B$10+Params!$B$11*G1143^Params!$B$12)*_xlfn.GAMMA.INV((G1143-(1-Params!$B$7))/Params!$B$7,Params!$B$8,Params!$B$9),3))</f>
        <v/>
      </c>
      <c r="T1143" s="9">
        <f>IF(H1143&lt;=1-Params!$B$4,0,MAX(0.1,ROUND((Params!$B$10+Params!$B$11*H1143^Params!$B$12)*_xlfn.GAMMA.INV((H1143-(1-Params!$B$4))/Params!$B$4,Params!$B$5,Params!$B$6),1)))</f>
        <v/>
      </c>
      <c r="U1143" s="9">
        <f>ROUND(_xlfn.NORM.INV(I1143,Params!$B$13,Params!$B$14),1)</f>
        <v/>
      </c>
      <c r="V1143" s="9">
        <f>ROUND(_xlfn.NORM.INV(J1143,Params!$B$15,Params!$B$16),2)</f>
        <v/>
      </c>
      <c r="W1143" s="9">
        <f>ROUND(_xlfn.NORM.INV(K1143,Params!$B$13,Params!$B$14),1)</f>
        <v/>
      </c>
      <c r="X1143" s="9">
        <f>ROUND(_xlfn.NORM.INV(L1143,Params!$B$15,Params!$B$16),2)</f>
        <v/>
      </c>
      <c r="Y1143" s="9">
        <f>ROUND(_xlfn.NORM.INV(M1143,Params!$B$15,Params!$B$16)+Params!$B$17+Params!$B$18*M1143,2)</f>
        <v/>
      </c>
      <c r="Z1143" s="9">
        <f>ROUND(_xlfn.NORM.INV(N1143,Params!$B$13,Params!$B$14)+Params!$B$17+Params!$B$18*N1143,1)</f>
        <v/>
      </c>
    </row>
    <row r="1144">
      <c r="A1144" s="11" t="n">
        <v>1143</v>
      </c>
      <c r="B1144" s="12">
        <f>INT((A1144-1)/122)+1</f>
        <v/>
      </c>
      <c r="C1144" s="13" t="n">
        <v>0.722232</v>
      </c>
      <c r="D1144" s="13" t="n">
        <v>0.425295</v>
      </c>
      <c r="E1144" s="13" t="n">
        <v>0.381314</v>
      </c>
      <c r="F1144" s="13" t="n">
        <v>0.183015</v>
      </c>
      <c r="G1144" s="13" t="n">
        <v>0.920705</v>
      </c>
      <c r="H1144" s="13" t="n">
        <v>0.889234</v>
      </c>
      <c r="I1144" s="13" t="n">
        <v>0.694825</v>
      </c>
      <c r="J1144" s="13" t="n">
        <v>0.501588</v>
      </c>
      <c r="K1144" s="13" t="n">
        <v>0.794665</v>
      </c>
      <c r="L1144" s="13" t="n">
        <v>0.489206</v>
      </c>
      <c r="M1144" s="13" t="n">
        <v>0.761607</v>
      </c>
      <c r="N1144" s="13" t="n">
        <v>0.148857</v>
      </c>
      <c r="O1144" s="9">
        <f>IF(C1144&lt;=1-Params!$B$4,0,MAX(0.1,ROUND(_xlfn.GAMMA.INV((C1144-(1-Params!$B$4))/Params!$B$4,Params!$B$5,Params!$B$6),1)))</f>
        <v/>
      </c>
      <c r="P1144" s="9">
        <f>IF(D1144&lt;=1-Params!$B$7,0,ROUND(_xlfn.GAMMA.INV((D1144-(1-Params!$B$7))/Params!$B$7,Params!$B$8,Params!$B$9),3))</f>
        <v/>
      </c>
      <c r="Q1144" s="9">
        <f>IF(E1144&lt;=1-Params!$B$4,0,MAX(0.1,ROUND(_xlfn.GAMMA.INV((E1144-(1-Params!$B$4))/Params!$B$4,Params!$B$5,Params!$B$6),1)))</f>
        <v/>
      </c>
      <c r="R1144" s="9">
        <f>IF(F1144&lt;=1-Params!$B$7,0,ROUND(_xlfn.GAMMA.INV((F1144-(1-Params!$B$7))/Params!$B$7,Params!$B$8,Params!$B$9),3))</f>
        <v/>
      </c>
      <c r="S1144" s="9">
        <f>IF(G1144&lt;=1-Params!$B$7,0,ROUND((Params!$B$10+Params!$B$11*G1144^Params!$B$12)*_xlfn.GAMMA.INV((G1144-(1-Params!$B$7))/Params!$B$7,Params!$B$8,Params!$B$9),3))</f>
        <v/>
      </c>
      <c r="T1144" s="9">
        <f>IF(H1144&lt;=1-Params!$B$4,0,MAX(0.1,ROUND((Params!$B$10+Params!$B$11*H1144^Params!$B$12)*_xlfn.GAMMA.INV((H1144-(1-Params!$B$4))/Params!$B$4,Params!$B$5,Params!$B$6),1)))</f>
        <v/>
      </c>
      <c r="U1144" s="9">
        <f>ROUND(_xlfn.NORM.INV(I1144,Params!$B$13,Params!$B$14),1)</f>
        <v/>
      </c>
      <c r="V1144" s="9">
        <f>ROUND(_xlfn.NORM.INV(J1144,Params!$B$15,Params!$B$16),2)</f>
        <v/>
      </c>
      <c r="W1144" s="9">
        <f>ROUND(_xlfn.NORM.INV(K1144,Params!$B$13,Params!$B$14),1)</f>
        <v/>
      </c>
      <c r="X1144" s="9">
        <f>ROUND(_xlfn.NORM.INV(L1144,Params!$B$15,Params!$B$16),2)</f>
        <v/>
      </c>
      <c r="Y1144" s="9">
        <f>ROUND(_xlfn.NORM.INV(M1144,Params!$B$15,Params!$B$16)+Params!$B$17+Params!$B$18*M1144,2)</f>
        <v/>
      </c>
      <c r="Z1144" s="9">
        <f>ROUND(_xlfn.NORM.INV(N1144,Params!$B$13,Params!$B$14)+Params!$B$17+Params!$B$18*N1144,1)</f>
        <v/>
      </c>
    </row>
    <row r="1145">
      <c r="A1145" s="11" t="n">
        <v>1144</v>
      </c>
      <c r="B1145" s="12">
        <f>INT((A1145-1)/122)+1</f>
        <v/>
      </c>
      <c r="C1145" s="13" t="n">
        <v>0.312072</v>
      </c>
      <c r="D1145" s="13" t="n">
        <v>0.09751899999999999</v>
      </c>
      <c r="E1145" s="13" t="n">
        <v>0.833207</v>
      </c>
      <c r="F1145" s="13" t="n">
        <v>0.991017</v>
      </c>
      <c r="G1145" s="13" t="n">
        <v>0.223233</v>
      </c>
      <c r="H1145" s="13" t="n">
        <v>0.288422</v>
      </c>
      <c r="I1145" s="13" t="n">
        <v>0.870238</v>
      </c>
      <c r="J1145" s="13" t="n">
        <v>0.273291</v>
      </c>
      <c r="K1145" s="13" t="n">
        <v>0.134243</v>
      </c>
      <c r="L1145" s="13" t="n">
        <v>0.291727</v>
      </c>
      <c r="M1145" s="13" t="n">
        <v>0.668658</v>
      </c>
      <c r="N1145" s="13" t="n">
        <v>0.464232</v>
      </c>
      <c r="O1145" s="9">
        <f>IF(C1145&lt;=1-Params!$B$4,0,MAX(0.1,ROUND(_xlfn.GAMMA.INV((C1145-(1-Params!$B$4))/Params!$B$4,Params!$B$5,Params!$B$6),1)))</f>
        <v/>
      </c>
      <c r="P1145" s="9">
        <f>IF(D1145&lt;=1-Params!$B$7,0,ROUND(_xlfn.GAMMA.INV((D1145-(1-Params!$B$7))/Params!$B$7,Params!$B$8,Params!$B$9),3))</f>
        <v/>
      </c>
      <c r="Q1145" s="9">
        <f>IF(E1145&lt;=1-Params!$B$4,0,MAX(0.1,ROUND(_xlfn.GAMMA.INV((E1145-(1-Params!$B$4))/Params!$B$4,Params!$B$5,Params!$B$6),1)))</f>
        <v/>
      </c>
      <c r="R1145" s="9">
        <f>IF(F1145&lt;=1-Params!$B$7,0,ROUND(_xlfn.GAMMA.INV((F1145-(1-Params!$B$7))/Params!$B$7,Params!$B$8,Params!$B$9),3))</f>
        <v/>
      </c>
      <c r="S1145" s="9">
        <f>IF(G1145&lt;=1-Params!$B$7,0,ROUND((Params!$B$10+Params!$B$11*G1145^Params!$B$12)*_xlfn.GAMMA.INV((G1145-(1-Params!$B$7))/Params!$B$7,Params!$B$8,Params!$B$9),3))</f>
        <v/>
      </c>
      <c r="T1145" s="9">
        <f>IF(H1145&lt;=1-Params!$B$4,0,MAX(0.1,ROUND((Params!$B$10+Params!$B$11*H1145^Params!$B$12)*_xlfn.GAMMA.INV((H1145-(1-Params!$B$4))/Params!$B$4,Params!$B$5,Params!$B$6),1)))</f>
        <v/>
      </c>
      <c r="U1145" s="9">
        <f>ROUND(_xlfn.NORM.INV(I1145,Params!$B$13,Params!$B$14),1)</f>
        <v/>
      </c>
      <c r="V1145" s="9">
        <f>ROUND(_xlfn.NORM.INV(J1145,Params!$B$15,Params!$B$16),2)</f>
        <v/>
      </c>
      <c r="W1145" s="9">
        <f>ROUND(_xlfn.NORM.INV(K1145,Params!$B$13,Params!$B$14),1)</f>
        <v/>
      </c>
      <c r="X1145" s="9">
        <f>ROUND(_xlfn.NORM.INV(L1145,Params!$B$15,Params!$B$16),2)</f>
        <v/>
      </c>
      <c r="Y1145" s="9">
        <f>ROUND(_xlfn.NORM.INV(M1145,Params!$B$15,Params!$B$16)+Params!$B$17+Params!$B$18*M1145,2)</f>
        <v/>
      </c>
      <c r="Z1145" s="9">
        <f>ROUND(_xlfn.NORM.INV(N1145,Params!$B$13,Params!$B$14)+Params!$B$17+Params!$B$18*N1145,1)</f>
        <v/>
      </c>
    </row>
    <row r="1146">
      <c r="A1146" s="11" t="n">
        <v>1145</v>
      </c>
      <c r="B1146" s="12">
        <f>INT((A1146-1)/122)+1</f>
        <v/>
      </c>
      <c r="C1146" s="13" t="n">
        <v>0.253736</v>
      </c>
      <c r="D1146" s="13" t="n">
        <v>0.525178</v>
      </c>
      <c r="E1146" s="13" t="n">
        <v>0.617686</v>
      </c>
      <c r="F1146" s="13" t="n">
        <v>0.15634</v>
      </c>
      <c r="G1146" s="13" t="n">
        <v>0.875001</v>
      </c>
      <c r="H1146" s="13" t="n">
        <v>0.10144</v>
      </c>
      <c r="I1146" s="13" t="n">
        <v>0.213476</v>
      </c>
      <c r="J1146" s="13" t="n">
        <v>0.380542</v>
      </c>
      <c r="K1146" s="13" t="n">
        <v>0.482168</v>
      </c>
      <c r="L1146" s="13" t="n">
        <v>0.25678</v>
      </c>
      <c r="M1146" s="13" t="n">
        <v>0.80523</v>
      </c>
      <c r="N1146" s="13" t="n">
        <v>0.43408</v>
      </c>
      <c r="O1146" s="9">
        <f>IF(C1146&lt;=1-Params!$B$4,0,MAX(0.1,ROUND(_xlfn.GAMMA.INV((C1146-(1-Params!$B$4))/Params!$B$4,Params!$B$5,Params!$B$6),1)))</f>
        <v/>
      </c>
      <c r="P1146" s="9">
        <f>IF(D1146&lt;=1-Params!$B$7,0,ROUND(_xlfn.GAMMA.INV((D1146-(1-Params!$B$7))/Params!$B$7,Params!$B$8,Params!$B$9),3))</f>
        <v/>
      </c>
      <c r="Q1146" s="9">
        <f>IF(E1146&lt;=1-Params!$B$4,0,MAX(0.1,ROUND(_xlfn.GAMMA.INV((E1146-(1-Params!$B$4))/Params!$B$4,Params!$B$5,Params!$B$6),1)))</f>
        <v/>
      </c>
      <c r="R1146" s="9">
        <f>IF(F1146&lt;=1-Params!$B$7,0,ROUND(_xlfn.GAMMA.INV((F1146-(1-Params!$B$7))/Params!$B$7,Params!$B$8,Params!$B$9),3))</f>
        <v/>
      </c>
      <c r="S1146" s="9">
        <f>IF(G1146&lt;=1-Params!$B$7,0,ROUND((Params!$B$10+Params!$B$11*G1146^Params!$B$12)*_xlfn.GAMMA.INV((G1146-(1-Params!$B$7))/Params!$B$7,Params!$B$8,Params!$B$9),3))</f>
        <v/>
      </c>
      <c r="T1146" s="9">
        <f>IF(H1146&lt;=1-Params!$B$4,0,MAX(0.1,ROUND((Params!$B$10+Params!$B$11*H1146^Params!$B$12)*_xlfn.GAMMA.INV((H1146-(1-Params!$B$4))/Params!$B$4,Params!$B$5,Params!$B$6),1)))</f>
        <v/>
      </c>
      <c r="U1146" s="9">
        <f>ROUND(_xlfn.NORM.INV(I1146,Params!$B$13,Params!$B$14),1)</f>
        <v/>
      </c>
      <c r="V1146" s="9">
        <f>ROUND(_xlfn.NORM.INV(J1146,Params!$B$15,Params!$B$16),2)</f>
        <v/>
      </c>
      <c r="W1146" s="9">
        <f>ROUND(_xlfn.NORM.INV(K1146,Params!$B$13,Params!$B$14),1)</f>
        <v/>
      </c>
      <c r="X1146" s="9">
        <f>ROUND(_xlfn.NORM.INV(L1146,Params!$B$15,Params!$B$16),2)</f>
        <v/>
      </c>
      <c r="Y1146" s="9">
        <f>ROUND(_xlfn.NORM.INV(M1146,Params!$B$15,Params!$B$16)+Params!$B$17+Params!$B$18*M1146,2)</f>
        <v/>
      </c>
      <c r="Z1146" s="9">
        <f>ROUND(_xlfn.NORM.INV(N1146,Params!$B$13,Params!$B$14)+Params!$B$17+Params!$B$18*N1146,1)</f>
        <v/>
      </c>
    </row>
    <row r="1147">
      <c r="A1147" s="11" t="n">
        <v>1146</v>
      </c>
      <c r="B1147" s="12">
        <f>INT((A1147-1)/122)+1</f>
        <v/>
      </c>
      <c r="C1147" s="13" t="n">
        <v>0.184127</v>
      </c>
      <c r="D1147" s="13" t="n">
        <v>0.405498</v>
      </c>
      <c r="E1147" s="13" t="n">
        <v>0.290773</v>
      </c>
      <c r="F1147" s="13" t="n">
        <v>0.416427</v>
      </c>
      <c r="G1147" s="13" t="n">
        <v>0.460972</v>
      </c>
      <c r="H1147" s="13" t="n">
        <v>0.019633</v>
      </c>
      <c r="I1147" s="13" t="n">
        <v>0.394418</v>
      </c>
      <c r="J1147" s="13" t="n">
        <v>0.114946</v>
      </c>
      <c r="K1147" s="13" t="n">
        <v>0.623843</v>
      </c>
      <c r="L1147" s="13" t="n">
        <v>0.051072</v>
      </c>
      <c r="M1147" s="13" t="n">
        <v>0.502819</v>
      </c>
      <c r="N1147" s="13" t="n">
        <v>0.637771</v>
      </c>
      <c r="O1147" s="9">
        <f>IF(C1147&lt;=1-Params!$B$4,0,MAX(0.1,ROUND(_xlfn.GAMMA.INV((C1147-(1-Params!$B$4))/Params!$B$4,Params!$B$5,Params!$B$6),1)))</f>
        <v/>
      </c>
      <c r="P1147" s="9">
        <f>IF(D1147&lt;=1-Params!$B$7,0,ROUND(_xlfn.GAMMA.INV((D1147-(1-Params!$B$7))/Params!$B$7,Params!$B$8,Params!$B$9),3))</f>
        <v/>
      </c>
      <c r="Q1147" s="9">
        <f>IF(E1147&lt;=1-Params!$B$4,0,MAX(0.1,ROUND(_xlfn.GAMMA.INV((E1147-(1-Params!$B$4))/Params!$B$4,Params!$B$5,Params!$B$6),1)))</f>
        <v/>
      </c>
      <c r="R1147" s="9">
        <f>IF(F1147&lt;=1-Params!$B$7,0,ROUND(_xlfn.GAMMA.INV((F1147-(1-Params!$B$7))/Params!$B$7,Params!$B$8,Params!$B$9),3))</f>
        <v/>
      </c>
      <c r="S1147" s="9">
        <f>IF(G1147&lt;=1-Params!$B$7,0,ROUND((Params!$B$10+Params!$B$11*G1147^Params!$B$12)*_xlfn.GAMMA.INV((G1147-(1-Params!$B$7))/Params!$B$7,Params!$B$8,Params!$B$9),3))</f>
        <v/>
      </c>
      <c r="T1147" s="9">
        <f>IF(H1147&lt;=1-Params!$B$4,0,MAX(0.1,ROUND((Params!$B$10+Params!$B$11*H1147^Params!$B$12)*_xlfn.GAMMA.INV((H1147-(1-Params!$B$4))/Params!$B$4,Params!$B$5,Params!$B$6),1)))</f>
        <v/>
      </c>
      <c r="U1147" s="9">
        <f>ROUND(_xlfn.NORM.INV(I1147,Params!$B$13,Params!$B$14),1)</f>
        <v/>
      </c>
      <c r="V1147" s="9">
        <f>ROUND(_xlfn.NORM.INV(J1147,Params!$B$15,Params!$B$16),2)</f>
        <v/>
      </c>
      <c r="W1147" s="9">
        <f>ROUND(_xlfn.NORM.INV(K1147,Params!$B$13,Params!$B$14),1)</f>
        <v/>
      </c>
      <c r="X1147" s="9">
        <f>ROUND(_xlfn.NORM.INV(L1147,Params!$B$15,Params!$B$16),2)</f>
        <v/>
      </c>
      <c r="Y1147" s="9">
        <f>ROUND(_xlfn.NORM.INV(M1147,Params!$B$15,Params!$B$16)+Params!$B$17+Params!$B$18*M1147,2)</f>
        <v/>
      </c>
      <c r="Z1147" s="9">
        <f>ROUND(_xlfn.NORM.INV(N1147,Params!$B$13,Params!$B$14)+Params!$B$17+Params!$B$18*N1147,1)</f>
        <v/>
      </c>
    </row>
    <row r="1148">
      <c r="A1148" s="11" t="n">
        <v>1147</v>
      </c>
      <c r="B1148" s="12">
        <f>INT((A1148-1)/122)+1</f>
        <v/>
      </c>
      <c r="C1148" s="13" t="n">
        <v>0.637994</v>
      </c>
      <c r="D1148" s="13" t="n">
        <v>0.129295</v>
      </c>
      <c r="E1148" s="13" t="n">
        <v>0.326389</v>
      </c>
      <c r="F1148" s="13" t="n">
        <v>0.181341</v>
      </c>
      <c r="G1148" s="13" t="n">
        <v>0.735679</v>
      </c>
      <c r="H1148" s="13" t="n">
        <v>0.08193499999999999</v>
      </c>
      <c r="I1148" s="13" t="n">
        <v>0.7344580000000001</v>
      </c>
      <c r="J1148" s="13" t="n">
        <v>0.285544</v>
      </c>
      <c r="K1148" s="13" t="n">
        <v>0.267963</v>
      </c>
      <c r="L1148" s="13" t="n">
        <v>0.050506</v>
      </c>
      <c r="M1148" s="13" t="n">
        <v>0.505771</v>
      </c>
      <c r="N1148" s="13" t="n">
        <v>0.918739</v>
      </c>
      <c r="O1148" s="9">
        <f>IF(C1148&lt;=1-Params!$B$4,0,MAX(0.1,ROUND(_xlfn.GAMMA.INV((C1148-(1-Params!$B$4))/Params!$B$4,Params!$B$5,Params!$B$6),1)))</f>
        <v/>
      </c>
      <c r="P1148" s="9">
        <f>IF(D1148&lt;=1-Params!$B$7,0,ROUND(_xlfn.GAMMA.INV((D1148-(1-Params!$B$7))/Params!$B$7,Params!$B$8,Params!$B$9),3))</f>
        <v/>
      </c>
      <c r="Q1148" s="9">
        <f>IF(E1148&lt;=1-Params!$B$4,0,MAX(0.1,ROUND(_xlfn.GAMMA.INV((E1148-(1-Params!$B$4))/Params!$B$4,Params!$B$5,Params!$B$6),1)))</f>
        <v/>
      </c>
      <c r="R1148" s="9">
        <f>IF(F1148&lt;=1-Params!$B$7,0,ROUND(_xlfn.GAMMA.INV((F1148-(1-Params!$B$7))/Params!$B$7,Params!$B$8,Params!$B$9),3))</f>
        <v/>
      </c>
      <c r="S1148" s="9">
        <f>IF(G1148&lt;=1-Params!$B$7,0,ROUND((Params!$B$10+Params!$B$11*G1148^Params!$B$12)*_xlfn.GAMMA.INV((G1148-(1-Params!$B$7))/Params!$B$7,Params!$B$8,Params!$B$9),3))</f>
        <v/>
      </c>
      <c r="T1148" s="9">
        <f>IF(H1148&lt;=1-Params!$B$4,0,MAX(0.1,ROUND((Params!$B$10+Params!$B$11*H1148^Params!$B$12)*_xlfn.GAMMA.INV((H1148-(1-Params!$B$4))/Params!$B$4,Params!$B$5,Params!$B$6),1)))</f>
        <v/>
      </c>
      <c r="U1148" s="9">
        <f>ROUND(_xlfn.NORM.INV(I1148,Params!$B$13,Params!$B$14),1)</f>
        <v/>
      </c>
      <c r="V1148" s="9">
        <f>ROUND(_xlfn.NORM.INV(J1148,Params!$B$15,Params!$B$16),2)</f>
        <v/>
      </c>
      <c r="W1148" s="9">
        <f>ROUND(_xlfn.NORM.INV(K1148,Params!$B$13,Params!$B$14),1)</f>
        <v/>
      </c>
      <c r="X1148" s="9">
        <f>ROUND(_xlfn.NORM.INV(L1148,Params!$B$15,Params!$B$16),2)</f>
        <v/>
      </c>
      <c r="Y1148" s="9">
        <f>ROUND(_xlfn.NORM.INV(M1148,Params!$B$15,Params!$B$16)+Params!$B$17+Params!$B$18*M1148,2)</f>
        <v/>
      </c>
      <c r="Z1148" s="9">
        <f>ROUND(_xlfn.NORM.INV(N1148,Params!$B$13,Params!$B$14)+Params!$B$17+Params!$B$18*N1148,1)</f>
        <v/>
      </c>
    </row>
    <row r="1149">
      <c r="A1149" s="11" t="n">
        <v>1148</v>
      </c>
      <c r="B1149" s="12">
        <f>INT((A1149-1)/122)+1</f>
        <v/>
      </c>
      <c r="C1149" s="13" t="n">
        <v>0.009639999999999999</v>
      </c>
      <c r="D1149" s="13" t="n">
        <v>0.686745</v>
      </c>
      <c r="E1149" s="13" t="n">
        <v>0.352772</v>
      </c>
      <c r="F1149" s="13" t="n">
        <v>0.122056</v>
      </c>
      <c r="G1149" s="13" t="n">
        <v>0.623766</v>
      </c>
      <c r="H1149" s="13" t="n">
        <v>0.39918</v>
      </c>
      <c r="I1149" s="13" t="n">
        <v>0.712739</v>
      </c>
      <c r="J1149" s="13" t="n">
        <v>0.287367</v>
      </c>
      <c r="K1149" s="13" t="n">
        <v>0.5075539999999999</v>
      </c>
      <c r="L1149" s="13" t="n">
        <v>0.182158</v>
      </c>
      <c r="M1149" s="13" t="n">
        <v>0.430233</v>
      </c>
      <c r="N1149" s="13" t="n">
        <v>0.6906870000000001</v>
      </c>
      <c r="O1149" s="9">
        <f>IF(C1149&lt;=1-Params!$B$4,0,MAX(0.1,ROUND(_xlfn.GAMMA.INV((C1149-(1-Params!$B$4))/Params!$B$4,Params!$B$5,Params!$B$6),1)))</f>
        <v/>
      </c>
      <c r="P1149" s="9">
        <f>IF(D1149&lt;=1-Params!$B$7,0,ROUND(_xlfn.GAMMA.INV((D1149-(1-Params!$B$7))/Params!$B$7,Params!$B$8,Params!$B$9),3))</f>
        <v/>
      </c>
      <c r="Q1149" s="9">
        <f>IF(E1149&lt;=1-Params!$B$4,0,MAX(0.1,ROUND(_xlfn.GAMMA.INV((E1149-(1-Params!$B$4))/Params!$B$4,Params!$B$5,Params!$B$6),1)))</f>
        <v/>
      </c>
      <c r="R1149" s="9">
        <f>IF(F1149&lt;=1-Params!$B$7,0,ROUND(_xlfn.GAMMA.INV((F1149-(1-Params!$B$7))/Params!$B$7,Params!$B$8,Params!$B$9),3))</f>
        <v/>
      </c>
      <c r="S1149" s="9">
        <f>IF(G1149&lt;=1-Params!$B$7,0,ROUND((Params!$B$10+Params!$B$11*G1149^Params!$B$12)*_xlfn.GAMMA.INV((G1149-(1-Params!$B$7))/Params!$B$7,Params!$B$8,Params!$B$9),3))</f>
        <v/>
      </c>
      <c r="T1149" s="9">
        <f>IF(H1149&lt;=1-Params!$B$4,0,MAX(0.1,ROUND((Params!$B$10+Params!$B$11*H1149^Params!$B$12)*_xlfn.GAMMA.INV((H1149-(1-Params!$B$4))/Params!$B$4,Params!$B$5,Params!$B$6),1)))</f>
        <v/>
      </c>
      <c r="U1149" s="9">
        <f>ROUND(_xlfn.NORM.INV(I1149,Params!$B$13,Params!$B$14),1)</f>
        <v/>
      </c>
      <c r="V1149" s="9">
        <f>ROUND(_xlfn.NORM.INV(J1149,Params!$B$15,Params!$B$16),2)</f>
        <v/>
      </c>
      <c r="W1149" s="9">
        <f>ROUND(_xlfn.NORM.INV(K1149,Params!$B$13,Params!$B$14),1)</f>
        <v/>
      </c>
      <c r="X1149" s="9">
        <f>ROUND(_xlfn.NORM.INV(L1149,Params!$B$15,Params!$B$16),2)</f>
        <v/>
      </c>
      <c r="Y1149" s="9">
        <f>ROUND(_xlfn.NORM.INV(M1149,Params!$B$15,Params!$B$16)+Params!$B$17+Params!$B$18*M1149,2)</f>
        <v/>
      </c>
      <c r="Z1149" s="9">
        <f>ROUND(_xlfn.NORM.INV(N1149,Params!$B$13,Params!$B$14)+Params!$B$17+Params!$B$18*N1149,1)</f>
        <v/>
      </c>
    </row>
    <row r="1150">
      <c r="A1150" s="11" t="n">
        <v>1149</v>
      </c>
      <c r="B1150" s="12">
        <f>INT((A1150-1)/122)+1</f>
        <v/>
      </c>
      <c r="C1150" s="13" t="n">
        <v>0.205079</v>
      </c>
      <c r="D1150" s="13" t="n">
        <v>0.559595</v>
      </c>
      <c r="E1150" s="13" t="n">
        <v>0.092269</v>
      </c>
      <c r="F1150" s="13" t="n">
        <v>0.24032</v>
      </c>
      <c r="G1150" s="13" t="n">
        <v>0.816771</v>
      </c>
      <c r="H1150" s="13" t="n">
        <v>0.82864</v>
      </c>
      <c r="I1150" s="13" t="n">
        <v>0.935516</v>
      </c>
      <c r="J1150" s="13" t="n">
        <v>0.615757</v>
      </c>
      <c r="K1150" s="13" t="n">
        <v>0.679512</v>
      </c>
      <c r="L1150" s="13" t="n">
        <v>0.166215</v>
      </c>
      <c r="M1150" s="13" t="n">
        <v>0.304589</v>
      </c>
      <c r="N1150" s="13" t="n">
        <v>0.861557</v>
      </c>
      <c r="O1150" s="9">
        <f>IF(C1150&lt;=1-Params!$B$4,0,MAX(0.1,ROUND(_xlfn.GAMMA.INV((C1150-(1-Params!$B$4))/Params!$B$4,Params!$B$5,Params!$B$6),1)))</f>
        <v/>
      </c>
      <c r="P1150" s="9">
        <f>IF(D1150&lt;=1-Params!$B$7,0,ROUND(_xlfn.GAMMA.INV((D1150-(1-Params!$B$7))/Params!$B$7,Params!$B$8,Params!$B$9),3))</f>
        <v/>
      </c>
      <c r="Q1150" s="9">
        <f>IF(E1150&lt;=1-Params!$B$4,0,MAX(0.1,ROUND(_xlfn.GAMMA.INV((E1150-(1-Params!$B$4))/Params!$B$4,Params!$B$5,Params!$B$6),1)))</f>
        <v/>
      </c>
      <c r="R1150" s="9">
        <f>IF(F1150&lt;=1-Params!$B$7,0,ROUND(_xlfn.GAMMA.INV((F1150-(1-Params!$B$7))/Params!$B$7,Params!$B$8,Params!$B$9),3))</f>
        <v/>
      </c>
      <c r="S1150" s="9">
        <f>IF(G1150&lt;=1-Params!$B$7,0,ROUND((Params!$B$10+Params!$B$11*G1150^Params!$B$12)*_xlfn.GAMMA.INV((G1150-(1-Params!$B$7))/Params!$B$7,Params!$B$8,Params!$B$9),3))</f>
        <v/>
      </c>
      <c r="T1150" s="9">
        <f>IF(H1150&lt;=1-Params!$B$4,0,MAX(0.1,ROUND((Params!$B$10+Params!$B$11*H1150^Params!$B$12)*_xlfn.GAMMA.INV((H1150-(1-Params!$B$4))/Params!$B$4,Params!$B$5,Params!$B$6),1)))</f>
        <v/>
      </c>
      <c r="U1150" s="9">
        <f>ROUND(_xlfn.NORM.INV(I1150,Params!$B$13,Params!$B$14),1)</f>
        <v/>
      </c>
      <c r="V1150" s="9">
        <f>ROUND(_xlfn.NORM.INV(J1150,Params!$B$15,Params!$B$16),2)</f>
        <v/>
      </c>
      <c r="W1150" s="9">
        <f>ROUND(_xlfn.NORM.INV(K1150,Params!$B$13,Params!$B$14),1)</f>
        <v/>
      </c>
      <c r="X1150" s="9">
        <f>ROUND(_xlfn.NORM.INV(L1150,Params!$B$15,Params!$B$16),2)</f>
        <v/>
      </c>
      <c r="Y1150" s="9">
        <f>ROUND(_xlfn.NORM.INV(M1150,Params!$B$15,Params!$B$16)+Params!$B$17+Params!$B$18*M1150,2)</f>
        <v/>
      </c>
      <c r="Z1150" s="9">
        <f>ROUND(_xlfn.NORM.INV(N1150,Params!$B$13,Params!$B$14)+Params!$B$17+Params!$B$18*N1150,1)</f>
        <v/>
      </c>
    </row>
    <row r="1151">
      <c r="A1151" s="11" t="n">
        <v>1150</v>
      </c>
      <c r="B1151" s="12">
        <f>INT((A1151-1)/122)+1</f>
        <v/>
      </c>
      <c r="C1151" s="13" t="n">
        <v>0.479813</v>
      </c>
      <c r="D1151" s="13" t="n">
        <v>0.461713</v>
      </c>
      <c r="E1151" s="13" t="n">
        <v>0.305585</v>
      </c>
      <c r="F1151" s="13" t="n">
        <v>0.503443</v>
      </c>
      <c r="G1151" s="13" t="n">
        <v>0.312261</v>
      </c>
      <c r="H1151" s="13" t="n">
        <v>0.969893</v>
      </c>
      <c r="I1151" s="13" t="n">
        <v>0.881123</v>
      </c>
      <c r="J1151" s="13" t="n">
        <v>0.86207</v>
      </c>
      <c r="K1151" s="13" t="n">
        <v>0.172023</v>
      </c>
      <c r="L1151" s="13" t="n">
        <v>0.561622</v>
      </c>
      <c r="M1151" s="13" t="n">
        <v>0.415455</v>
      </c>
      <c r="N1151" s="13" t="n">
        <v>0.829669</v>
      </c>
      <c r="O1151" s="9">
        <f>IF(C1151&lt;=1-Params!$B$4,0,MAX(0.1,ROUND(_xlfn.GAMMA.INV((C1151-(1-Params!$B$4))/Params!$B$4,Params!$B$5,Params!$B$6),1)))</f>
        <v/>
      </c>
      <c r="P1151" s="9">
        <f>IF(D1151&lt;=1-Params!$B$7,0,ROUND(_xlfn.GAMMA.INV((D1151-(1-Params!$B$7))/Params!$B$7,Params!$B$8,Params!$B$9),3))</f>
        <v/>
      </c>
      <c r="Q1151" s="9">
        <f>IF(E1151&lt;=1-Params!$B$4,0,MAX(0.1,ROUND(_xlfn.GAMMA.INV((E1151-(1-Params!$B$4))/Params!$B$4,Params!$B$5,Params!$B$6),1)))</f>
        <v/>
      </c>
      <c r="R1151" s="9">
        <f>IF(F1151&lt;=1-Params!$B$7,0,ROUND(_xlfn.GAMMA.INV((F1151-(1-Params!$B$7))/Params!$B$7,Params!$B$8,Params!$B$9),3))</f>
        <v/>
      </c>
      <c r="S1151" s="9">
        <f>IF(G1151&lt;=1-Params!$B$7,0,ROUND((Params!$B$10+Params!$B$11*G1151^Params!$B$12)*_xlfn.GAMMA.INV((G1151-(1-Params!$B$7))/Params!$B$7,Params!$B$8,Params!$B$9),3))</f>
        <v/>
      </c>
      <c r="T1151" s="9">
        <f>IF(H1151&lt;=1-Params!$B$4,0,MAX(0.1,ROUND((Params!$B$10+Params!$B$11*H1151^Params!$B$12)*_xlfn.GAMMA.INV((H1151-(1-Params!$B$4))/Params!$B$4,Params!$B$5,Params!$B$6),1)))</f>
        <v/>
      </c>
      <c r="U1151" s="9">
        <f>ROUND(_xlfn.NORM.INV(I1151,Params!$B$13,Params!$B$14),1)</f>
        <v/>
      </c>
      <c r="V1151" s="9">
        <f>ROUND(_xlfn.NORM.INV(J1151,Params!$B$15,Params!$B$16),2)</f>
        <v/>
      </c>
      <c r="W1151" s="9">
        <f>ROUND(_xlfn.NORM.INV(K1151,Params!$B$13,Params!$B$14),1)</f>
        <v/>
      </c>
      <c r="X1151" s="9">
        <f>ROUND(_xlfn.NORM.INV(L1151,Params!$B$15,Params!$B$16),2)</f>
        <v/>
      </c>
      <c r="Y1151" s="9">
        <f>ROUND(_xlfn.NORM.INV(M1151,Params!$B$15,Params!$B$16)+Params!$B$17+Params!$B$18*M1151,2)</f>
        <v/>
      </c>
      <c r="Z1151" s="9">
        <f>ROUND(_xlfn.NORM.INV(N1151,Params!$B$13,Params!$B$14)+Params!$B$17+Params!$B$18*N1151,1)</f>
        <v/>
      </c>
    </row>
    <row r="1152">
      <c r="A1152" s="11" t="n">
        <v>1151</v>
      </c>
      <c r="B1152" s="12">
        <f>INT((A1152-1)/122)+1</f>
        <v/>
      </c>
      <c r="C1152" s="13" t="n">
        <v>0.683627</v>
      </c>
      <c r="D1152" s="13" t="n">
        <v>0.273079</v>
      </c>
      <c r="E1152" s="13" t="n">
        <v>0.7523300000000001</v>
      </c>
      <c r="F1152" s="13" t="n">
        <v>0.08524</v>
      </c>
      <c r="G1152" s="13" t="n">
        <v>0.266053</v>
      </c>
      <c r="H1152" s="13" t="n">
        <v>0.005233</v>
      </c>
      <c r="I1152" s="13" t="n">
        <v>0.679189</v>
      </c>
      <c r="J1152" s="13" t="n">
        <v>0.489583</v>
      </c>
      <c r="K1152" s="13" t="n">
        <v>0.069296</v>
      </c>
      <c r="L1152" s="13" t="n">
        <v>0.838984</v>
      </c>
      <c r="M1152" s="13" t="n">
        <v>0.699555</v>
      </c>
      <c r="N1152" s="13" t="n">
        <v>0.628136</v>
      </c>
      <c r="O1152" s="9">
        <f>IF(C1152&lt;=1-Params!$B$4,0,MAX(0.1,ROUND(_xlfn.GAMMA.INV((C1152-(1-Params!$B$4))/Params!$B$4,Params!$B$5,Params!$B$6),1)))</f>
        <v/>
      </c>
      <c r="P1152" s="9">
        <f>IF(D1152&lt;=1-Params!$B$7,0,ROUND(_xlfn.GAMMA.INV((D1152-(1-Params!$B$7))/Params!$B$7,Params!$B$8,Params!$B$9),3))</f>
        <v/>
      </c>
      <c r="Q1152" s="9">
        <f>IF(E1152&lt;=1-Params!$B$4,0,MAX(0.1,ROUND(_xlfn.GAMMA.INV((E1152-(1-Params!$B$4))/Params!$B$4,Params!$B$5,Params!$B$6),1)))</f>
        <v/>
      </c>
      <c r="R1152" s="9">
        <f>IF(F1152&lt;=1-Params!$B$7,0,ROUND(_xlfn.GAMMA.INV((F1152-(1-Params!$B$7))/Params!$B$7,Params!$B$8,Params!$B$9),3))</f>
        <v/>
      </c>
      <c r="S1152" s="9">
        <f>IF(G1152&lt;=1-Params!$B$7,0,ROUND((Params!$B$10+Params!$B$11*G1152^Params!$B$12)*_xlfn.GAMMA.INV((G1152-(1-Params!$B$7))/Params!$B$7,Params!$B$8,Params!$B$9),3))</f>
        <v/>
      </c>
      <c r="T1152" s="9">
        <f>IF(H1152&lt;=1-Params!$B$4,0,MAX(0.1,ROUND((Params!$B$10+Params!$B$11*H1152^Params!$B$12)*_xlfn.GAMMA.INV((H1152-(1-Params!$B$4))/Params!$B$4,Params!$B$5,Params!$B$6),1)))</f>
        <v/>
      </c>
      <c r="U1152" s="9">
        <f>ROUND(_xlfn.NORM.INV(I1152,Params!$B$13,Params!$B$14),1)</f>
        <v/>
      </c>
      <c r="V1152" s="9">
        <f>ROUND(_xlfn.NORM.INV(J1152,Params!$B$15,Params!$B$16),2)</f>
        <v/>
      </c>
      <c r="W1152" s="9">
        <f>ROUND(_xlfn.NORM.INV(K1152,Params!$B$13,Params!$B$14),1)</f>
        <v/>
      </c>
      <c r="X1152" s="9">
        <f>ROUND(_xlfn.NORM.INV(L1152,Params!$B$15,Params!$B$16),2)</f>
        <v/>
      </c>
      <c r="Y1152" s="9">
        <f>ROUND(_xlfn.NORM.INV(M1152,Params!$B$15,Params!$B$16)+Params!$B$17+Params!$B$18*M1152,2)</f>
        <v/>
      </c>
      <c r="Z1152" s="9">
        <f>ROUND(_xlfn.NORM.INV(N1152,Params!$B$13,Params!$B$14)+Params!$B$17+Params!$B$18*N1152,1)</f>
        <v/>
      </c>
    </row>
    <row r="1153">
      <c r="A1153" s="11" t="n">
        <v>1152</v>
      </c>
      <c r="B1153" s="12">
        <f>INT((A1153-1)/122)+1</f>
        <v/>
      </c>
      <c r="C1153" s="13" t="n">
        <v>0.778027</v>
      </c>
      <c r="D1153" s="13" t="n">
        <v>0.476914</v>
      </c>
      <c r="E1153" s="13" t="n">
        <v>0.696033</v>
      </c>
      <c r="F1153" s="13" t="n">
        <v>0.014707</v>
      </c>
      <c r="G1153" s="13" t="n">
        <v>0.324827</v>
      </c>
      <c r="H1153" s="13" t="n">
        <v>0.342585</v>
      </c>
      <c r="I1153" s="13" t="n">
        <v>0.332757</v>
      </c>
      <c r="J1153" s="13" t="n">
        <v>0.348875</v>
      </c>
      <c r="K1153" s="13" t="n">
        <v>0.044181</v>
      </c>
      <c r="L1153" s="13" t="n">
        <v>0.407437</v>
      </c>
      <c r="M1153" s="13" t="n">
        <v>0.765341</v>
      </c>
      <c r="N1153" s="13" t="n">
        <v>0.907027</v>
      </c>
      <c r="O1153" s="9">
        <f>IF(C1153&lt;=1-Params!$B$4,0,MAX(0.1,ROUND(_xlfn.GAMMA.INV((C1153-(1-Params!$B$4))/Params!$B$4,Params!$B$5,Params!$B$6),1)))</f>
        <v/>
      </c>
      <c r="P1153" s="9">
        <f>IF(D1153&lt;=1-Params!$B$7,0,ROUND(_xlfn.GAMMA.INV((D1153-(1-Params!$B$7))/Params!$B$7,Params!$B$8,Params!$B$9),3))</f>
        <v/>
      </c>
      <c r="Q1153" s="9">
        <f>IF(E1153&lt;=1-Params!$B$4,0,MAX(0.1,ROUND(_xlfn.GAMMA.INV((E1153-(1-Params!$B$4))/Params!$B$4,Params!$B$5,Params!$B$6),1)))</f>
        <v/>
      </c>
      <c r="R1153" s="9">
        <f>IF(F1153&lt;=1-Params!$B$7,0,ROUND(_xlfn.GAMMA.INV((F1153-(1-Params!$B$7))/Params!$B$7,Params!$B$8,Params!$B$9),3))</f>
        <v/>
      </c>
      <c r="S1153" s="9">
        <f>IF(G1153&lt;=1-Params!$B$7,0,ROUND((Params!$B$10+Params!$B$11*G1153^Params!$B$12)*_xlfn.GAMMA.INV((G1153-(1-Params!$B$7))/Params!$B$7,Params!$B$8,Params!$B$9),3))</f>
        <v/>
      </c>
      <c r="T1153" s="9">
        <f>IF(H1153&lt;=1-Params!$B$4,0,MAX(0.1,ROUND((Params!$B$10+Params!$B$11*H1153^Params!$B$12)*_xlfn.GAMMA.INV((H1153-(1-Params!$B$4))/Params!$B$4,Params!$B$5,Params!$B$6),1)))</f>
        <v/>
      </c>
      <c r="U1153" s="9">
        <f>ROUND(_xlfn.NORM.INV(I1153,Params!$B$13,Params!$B$14),1)</f>
        <v/>
      </c>
      <c r="V1153" s="9">
        <f>ROUND(_xlfn.NORM.INV(J1153,Params!$B$15,Params!$B$16),2)</f>
        <v/>
      </c>
      <c r="W1153" s="9">
        <f>ROUND(_xlfn.NORM.INV(K1153,Params!$B$13,Params!$B$14),1)</f>
        <v/>
      </c>
      <c r="X1153" s="9">
        <f>ROUND(_xlfn.NORM.INV(L1153,Params!$B$15,Params!$B$16),2)</f>
        <v/>
      </c>
      <c r="Y1153" s="9">
        <f>ROUND(_xlfn.NORM.INV(M1153,Params!$B$15,Params!$B$16)+Params!$B$17+Params!$B$18*M1153,2)</f>
        <v/>
      </c>
      <c r="Z1153" s="9">
        <f>ROUND(_xlfn.NORM.INV(N1153,Params!$B$13,Params!$B$14)+Params!$B$17+Params!$B$18*N1153,1)</f>
        <v/>
      </c>
    </row>
    <row r="1154">
      <c r="A1154" s="11" t="n">
        <v>1153</v>
      </c>
      <c r="B1154" s="12">
        <f>INT((A1154-1)/122)+1</f>
        <v/>
      </c>
      <c r="C1154" s="13" t="n">
        <v>0.416152</v>
      </c>
      <c r="D1154" s="13" t="n">
        <v>0.854836</v>
      </c>
      <c r="E1154" s="13" t="n">
        <v>0.739932</v>
      </c>
      <c r="F1154" s="13" t="n">
        <v>0.069535</v>
      </c>
      <c r="G1154" s="13" t="n">
        <v>0.446992</v>
      </c>
      <c r="H1154" s="13" t="n">
        <v>0.395416</v>
      </c>
      <c r="I1154" s="13" t="n">
        <v>0.640999</v>
      </c>
      <c r="J1154" s="13" t="n">
        <v>0.78366</v>
      </c>
      <c r="K1154" s="13" t="n">
        <v>0.031887</v>
      </c>
      <c r="L1154" s="13" t="n">
        <v>0.479513</v>
      </c>
      <c r="M1154" s="13" t="n">
        <v>0.570349</v>
      </c>
      <c r="N1154" s="13" t="n">
        <v>0.918503</v>
      </c>
      <c r="O1154" s="9">
        <f>IF(C1154&lt;=1-Params!$B$4,0,MAX(0.1,ROUND(_xlfn.GAMMA.INV((C1154-(1-Params!$B$4))/Params!$B$4,Params!$B$5,Params!$B$6),1)))</f>
        <v/>
      </c>
      <c r="P1154" s="9">
        <f>IF(D1154&lt;=1-Params!$B$7,0,ROUND(_xlfn.GAMMA.INV((D1154-(1-Params!$B$7))/Params!$B$7,Params!$B$8,Params!$B$9),3))</f>
        <v/>
      </c>
      <c r="Q1154" s="9">
        <f>IF(E1154&lt;=1-Params!$B$4,0,MAX(0.1,ROUND(_xlfn.GAMMA.INV((E1154-(1-Params!$B$4))/Params!$B$4,Params!$B$5,Params!$B$6),1)))</f>
        <v/>
      </c>
      <c r="R1154" s="9">
        <f>IF(F1154&lt;=1-Params!$B$7,0,ROUND(_xlfn.GAMMA.INV((F1154-(1-Params!$B$7))/Params!$B$7,Params!$B$8,Params!$B$9),3))</f>
        <v/>
      </c>
      <c r="S1154" s="9">
        <f>IF(G1154&lt;=1-Params!$B$7,0,ROUND((Params!$B$10+Params!$B$11*G1154^Params!$B$12)*_xlfn.GAMMA.INV((G1154-(1-Params!$B$7))/Params!$B$7,Params!$B$8,Params!$B$9),3))</f>
        <v/>
      </c>
      <c r="T1154" s="9">
        <f>IF(H1154&lt;=1-Params!$B$4,0,MAX(0.1,ROUND((Params!$B$10+Params!$B$11*H1154^Params!$B$12)*_xlfn.GAMMA.INV((H1154-(1-Params!$B$4))/Params!$B$4,Params!$B$5,Params!$B$6),1)))</f>
        <v/>
      </c>
      <c r="U1154" s="9">
        <f>ROUND(_xlfn.NORM.INV(I1154,Params!$B$13,Params!$B$14),1)</f>
        <v/>
      </c>
      <c r="V1154" s="9">
        <f>ROUND(_xlfn.NORM.INV(J1154,Params!$B$15,Params!$B$16),2)</f>
        <v/>
      </c>
      <c r="W1154" s="9">
        <f>ROUND(_xlfn.NORM.INV(K1154,Params!$B$13,Params!$B$14),1)</f>
        <v/>
      </c>
      <c r="X1154" s="9">
        <f>ROUND(_xlfn.NORM.INV(L1154,Params!$B$15,Params!$B$16),2)</f>
        <v/>
      </c>
      <c r="Y1154" s="9">
        <f>ROUND(_xlfn.NORM.INV(M1154,Params!$B$15,Params!$B$16)+Params!$B$17+Params!$B$18*M1154,2)</f>
        <v/>
      </c>
      <c r="Z1154" s="9">
        <f>ROUND(_xlfn.NORM.INV(N1154,Params!$B$13,Params!$B$14)+Params!$B$17+Params!$B$18*N1154,1)</f>
        <v/>
      </c>
    </row>
    <row r="1155">
      <c r="A1155" s="11" t="n">
        <v>1154</v>
      </c>
      <c r="B1155" s="12">
        <f>INT((A1155-1)/122)+1</f>
        <v/>
      </c>
      <c r="C1155" s="13" t="n">
        <v>0.227167</v>
      </c>
      <c r="D1155" s="13" t="n">
        <v>0.707779</v>
      </c>
      <c r="E1155" s="13" t="n">
        <v>0.576827</v>
      </c>
      <c r="F1155" s="13" t="n">
        <v>0.024753</v>
      </c>
      <c r="G1155" s="13" t="n">
        <v>0.184718</v>
      </c>
      <c r="H1155" s="13" t="n">
        <v>0.299353</v>
      </c>
      <c r="I1155" s="13" t="n">
        <v>0.465525</v>
      </c>
      <c r="J1155" s="13" t="n">
        <v>0.772603</v>
      </c>
      <c r="K1155" s="13" t="n">
        <v>0.034436</v>
      </c>
      <c r="L1155" s="13" t="n">
        <v>0.563405</v>
      </c>
      <c r="M1155" s="13" t="n">
        <v>0.210043</v>
      </c>
      <c r="N1155" s="13" t="n">
        <v>0.911926</v>
      </c>
      <c r="O1155" s="9">
        <f>IF(C1155&lt;=1-Params!$B$4,0,MAX(0.1,ROUND(_xlfn.GAMMA.INV((C1155-(1-Params!$B$4))/Params!$B$4,Params!$B$5,Params!$B$6),1)))</f>
        <v/>
      </c>
      <c r="P1155" s="9">
        <f>IF(D1155&lt;=1-Params!$B$7,0,ROUND(_xlfn.GAMMA.INV((D1155-(1-Params!$B$7))/Params!$B$7,Params!$B$8,Params!$B$9),3))</f>
        <v/>
      </c>
      <c r="Q1155" s="9">
        <f>IF(E1155&lt;=1-Params!$B$4,0,MAX(0.1,ROUND(_xlfn.GAMMA.INV((E1155-(1-Params!$B$4))/Params!$B$4,Params!$B$5,Params!$B$6),1)))</f>
        <v/>
      </c>
      <c r="R1155" s="9">
        <f>IF(F1155&lt;=1-Params!$B$7,0,ROUND(_xlfn.GAMMA.INV((F1155-(1-Params!$B$7))/Params!$B$7,Params!$B$8,Params!$B$9),3))</f>
        <v/>
      </c>
      <c r="S1155" s="9">
        <f>IF(G1155&lt;=1-Params!$B$7,0,ROUND((Params!$B$10+Params!$B$11*G1155^Params!$B$12)*_xlfn.GAMMA.INV((G1155-(1-Params!$B$7))/Params!$B$7,Params!$B$8,Params!$B$9),3))</f>
        <v/>
      </c>
      <c r="T1155" s="9">
        <f>IF(H1155&lt;=1-Params!$B$4,0,MAX(0.1,ROUND((Params!$B$10+Params!$B$11*H1155^Params!$B$12)*_xlfn.GAMMA.INV((H1155-(1-Params!$B$4))/Params!$B$4,Params!$B$5,Params!$B$6),1)))</f>
        <v/>
      </c>
      <c r="U1155" s="9">
        <f>ROUND(_xlfn.NORM.INV(I1155,Params!$B$13,Params!$B$14),1)</f>
        <v/>
      </c>
      <c r="V1155" s="9">
        <f>ROUND(_xlfn.NORM.INV(J1155,Params!$B$15,Params!$B$16),2)</f>
        <v/>
      </c>
      <c r="W1155" s="9">
        <f>ROUND(_xlfn.NORM.INV(K1155,Params!$B$13,Params!$B$14),1)</f>
        <v/>
      </c>
      <c r="X1155" s="9">
        <f>ROUND(_xlfn.NORM.INV(L1155,Params!$B$15,Params!$B$16),2)</f>
        <v/>
      </c>
      <c r="Y1155" s="9">
        <f>ROUND(_xlfn.NORM.INV(M1155,Params!$B$15,Params!$B$16)+Params!$B$17+Params!$B$18*M1155,2)</f>
        <v/>
      </c>
      <c r="Z1155" s="9">
        <f>ROUND(_xlfn.NORM.INV(N1155,Params!$B$13,Params!$B$14)+Params!$B$17+Params!$B$18*N1155,1)</f>
        <v/>
      </c>
    </row>
    <row r="1156">
      <c r="A1156" s="11" t="n">
        <v>1155</v>
      </c>
      <c r="B1156" s="12">
        <f>INT((A1156-1)/122)+1</f>
        <v/>
      </c>
      <c r="C1156" s="13" t="n">
        <v>0.037234</v>
      </c>
      <c r="D1156" s="13" t="n">
        <v>0.419615</v>
      </c>
      <c r="E1156" s="13" t="n">
        <v>0.346162</v>
      </c>
      <c r="F1156" s="13" t="n">
        <v>0.122647</v>
      </c>
      <c r="G1156" s="13" t="n">
        <v>0.400086</v>
      </c>
      <c r="H1156" s="13" t="n">
        <v>0.559001</v>
      </c>
      <c r="I1156" s="13" t="n">
        <v>0.663342</v>
      </c>
      <c r="J1156" s="13" t="n">
        <v>0.541452</v>
      </c>
      <c r="K1156" s="13" t="n">
        <v>0.040149</v>
      </c>
      <c r="L1156" s="13" t="n">
        <v>0.601464</v>
      </c>
      <c r="M1156" s="13" t="n">
        <v>0.338317</v>
      </c>
      <c r="N1156" s="13" t="n">
        <v>0.87383</v>
      </c>
      <c r="O1156" s="9">
        <f>IF(C1156&lt;=1-Params!$B$4,0,MAX(0.1,ROUND(_xlfn.GAMMA.INV((C1156-(1-Params!$B$4))/Params!$B$4,Params!$B$5,Params!$B$6),1)))</f>
        <v/>
      </c>
      <c r="P1156" s="9">
        <f>IF(D1156&lt;=1-Params!$B$7,0,ROUND(_xlfn.GAMMA.INV((D1156-(1-Params!$B$7))/Params!$B$7,Params!$B$8,Params!$B$9),3))</f>
        <v/>
      </c>
      <c r="Q1156" s="9">
        <f>IF(E1156&lt;=1-Params!$B$4,0,MAX(0.1,ROUND(_xlfn.GAMMA.INV((E1156-(1-Params!$B$4))/Params!$B$4,Params!$B$5,Params!$B$6),1)))</f>
        <v/>
      </c>
      <c r="R1156" s="9">
        <f>IF(F1156&lt;=1-Params!$B$7,0,ROUND(_xlfn.GAMMA.INV((F1156-(1-Params!$B$7))/Params!$B$7,Params!$B$8,Params!$B$9),3))</f>
        <v/>
      </c>
      <c r="S1156" s="9">
        <f>IF(G1156&lt;=1-Params!$B$7,0,ROUND((Params!$B$10+Params!$B$11*G1156^Params!$B$12)*_xlfn.GAMMA.INV((G1156-(1-Params!$B$7))/Params!$B$7,Params!$B$8,Params!$B$9),3))</f>
        <v/>
      </c>
      <c r="T1156" s="9">
        <f>IF(H1156&lt;=1-Params!$B$4,0,MAX(0.1,ROUND((Params!$B$10+Params!$B$11*H1156^Params!$B$12)*_xlfn.GAMMA.INV((H1156-(1-Params!$B$4))/Params!$B$4,Params!$B$5,Params!$B$6),1)))</f>
        <v/>
      </c>
      <c r="U1156" s="9">
        <f>ROUND(_xlfn.NORM.INV(I1156,Params!$B$13,Params!$B$14),1)</f>
        <v/>
      </c>
      <c r="V1156" s="9">
        <f>ROUND(_xlfn.NORM.INV(J1156,Params!$B$15,Params!$B$16),2)</f>
        <v/>
      </c>
      <c r="W1156" s="9">
        <f>ROUND(_xlfn.NORM.INV(K1156,Params!$B$13,Params!$B$14),1)</f>
        <v/>
      </c>
      <c r="X1156" s="9">
        <f>ROUND(_xlfn.NORM.INV(L1156,Params!$B$15,Params!$B$16),2)</f>
        <v/>
      </c>
      <c r="Y1156" s="9">
        <f>ROUND(_xlfn.NORM.INV(M1156,Params!$B$15,Params!$B$16)+Params!$B$17+Params!$B$18*M1156,2)</f>
        <v/>
      </c>
      <c r="Z1156" s="9">
        <f>ROUND(_xlfn.NORM.INV(N1156,Params!$B$13,Params!$B$14)+Params!$B$17+Params!$B$18*N1156,1)</f>
        <v/>
      </c>
    </row>
    <row r="1157">
      <c r="A1157" s="11" t="n">
        <v>1156</v>
      </c>
      <c r="B1157" s="12">
        <f>INT((A1157-1)/122)+1</f>
        <v/>
      </c>
      <c r="C1157" s="13" t="n">
        <v>0.904358</v>
      </c>
      <c r="D1157" s="13" t="n">
        <v>0.456303</v>
      </c>
      <c r="E1157" s="13" t="n">
        <v>0.829214</v>
      </c>
      <c r="F1157" s="13" t="n">
        <v>0.358216</v>
      </c>
      <c r="G1157" s="13" t="n">
        <v>0.5385450000000001</v>
      </c>
      <c r="H1157" s="13" t="n">
        <v>0.615085</v>
      </c>
      <c r="I1157" s="13" t="n">
        <v>0.092554</v>
      </c>
      <c r="J1157" s="13" t="n">
        <v>0.260612</v>
      </c>
      <c r="K1157" s="13" t="n">
        <v>0.058437</v>
      </c>
      <c r="L1157" s="13" t="n">
        <v>0.273899</v>
      </c>
      <c r="M1157" s="13" t="n">
        <v>0.263777</v>
      </c>
      <c r="N1157" s="13" t="n">
        <v>0.935455</v>
      </c>
      <c r="O1157" s="9">
        <f>IF(C1157&lt;=1-Params!$B$4,0,MAX(0.1,ROUND(_xlfn.GAMMA.INV((C1157-(1-Params!$B$4))/Params!$B$4,Params!$B$5,Params!$B$6),1)))</f>
        <v/>
      </c>
      <c r="P1157" s="9">
        <f>IF(D1157&lt;=1-Params!$B$7,0,ROUND(_xlfn.GAMMA.INV((D1157-(1-Params!$B$7))/Params!$B$7,Params!$B$8,Params!$B$9),3))</f>
        <v/>
      </c>
      <c r="Q1157" s="9">
        <f>IF(E1157&lt;=1-Params!$B$4,0,MAX(0.1,ROUND(_xlfn.GAMMA.INV((E1157-(1-Params!$B$4))/Params!$B$4,Params!$B$5,Params!$B$6),1)))</f>
        <v/>
      </c>
      <c r="R1157" s="9">
        <f>IF(F1157&lt;=1-Params!$B$7,0,ROUND(_xlfn.GAMMA.INV((F1157-(1-Params!$B$7))/Params!$B$7,Params!$B$8,Params!$B$9),3))</f>
        <v/>
      </c>
      <c r="S1157" s="9">
        <f>IF(G1157&lt;=1-Params!$B$7,0,ROUND((Params!$B$10+Params!$B$11*G1157^Params!$B$12)*_xlfn.GAMMA.INV((G1157-(1-Params!$B$7))/Params!$B$7,Params!$B$8,Params!$B$9),3))</f>
        <v/>
      </c>
      <c r="T1157" s="9">
        <f>IF(H1157&lt;=1-Params!$B$4,0,MAX(0.1,ROUND((Params!$B$10+Params!$B$11*H1157^Params!$B$12)*_xlfn.GAMMA.INV((H1157-(1-Params!$B$4))/Params!$B$4,Params!$B$5,Params!$B$6),1)))</f>
        <v/>
      </c>
      <c r="U1157" s="9">
        <f>ROUND(_xlfn.NORM.INV(I1157,Params!$B$13,Params!$B$14),1)</f>
        <v/>
      </c>
      <c r="V1157" s="9">
        <f>ROUND(_xlfn.NORM.INV(J1157,Params!$B$15,Params!$B$16),2)</f>
        <v/>
      </c>
      <c r="W1157" s="9">
        <f>ROUND(_xlfn.NORM.INV(K1157,Params!$B$13,Params!$B$14),1)</f>
        <v/>
      </c>
      <c r="X1157" s="9">
        <f>ROUND(_xlfn.NORM.INV(L1157,Params!$B$15,Params!$B$16),2)</f>
        <v/>
      </c>
      <c r="Y1157" s="9">
        <f>ROUND(_xlfn.NORM.INV(M1157,Params!$B$15,Params!$B$16)+Params!$B$17+Params!$B$18*M1157,2)</f>
        <v/>
      </c>
      <c r="Z1157" s="9">
        <f>ROUND(_xlfn.NORM.INV(N1157,Params!$B$13,Params!$B$14)+Params!$B$17+Params!$B$18*N1157,1)</f>
        <v/>
      </c>
    </row>
    <row r="1158">
      <c r="A1158" s="11" t="n">
        <v>1157</v>
      </c>
      <c r="B1158" s="12">
        <f>INT((A1158-1)/122)+1</f>
        <v/>
      </c>
      <c r="C1158" s="13" t="n">
        <v>0.917172</v>
      </c>
      <c r="D1158" s="13" t="n">
        <v>0.622829</v>
      </c>
      <c r="E1158" s="13" t="n">
        <v>0.824089</v>
      </c>
      <c r="F1158" s="13" t="n">
        <v>0.055589</v>
      </c>
      <c r="G1158" s="13" t="n">
        <v>0.270692</v>
      </c>
      <c r="H1158" s="13" t="n">
        <v>0.971296</v>
      </c>
      <c r="I1158" s="13" t="n">
        <v>0.081216</v>
      </c>
      <c r="J1158" s="13" t="n">
        <v>0.270754</v>
      </c>
      <c r="K1158" s="13" t="n">
        <v>0.003919</v>
      </c>
      <c r="L1158" s="13" t="n">
        <v>0.333118</v>
      </c>
      <c r="M1158" s="13" t="n">
        <v>0.134686</v>
      </c>
      <c r="N1158" s="13" t="n">
        <v>0.166799</v>
      </c>
      <c r="O1158" s="9">
        <f>IF(C1158&lt;=1-Params!$B$4,0,MAX(0.1,ROUND(_xlfn.GAMMA.INV((C1158-(1-Params!$B$4))/Params!$B$4,Params!$B$5,Params!$B$6),1)))</f>
        <v/>
      </c>
      <c r="P1158" s="9">
        <f>IF(D1158&lt;=1-Params!$B$7,0,ROUND(_xlfn.GAMMA.INV((D1158-(1-Params!$B$7))/Params!$B$7,Params!$B$8,Params!$B$9),3))</f>
        <v/>
      </c>
      <c r="Q1158" s="9">
        <f>IF(E1158&lt;=1-Params!$B$4,0,MAX(0.1,ROUND(_xlfn.GAMMA.INV((E1158-(1-Params!$B$4))/Params!$B$4,Params!$B$5,Params!$B$6),1)))</f>
        <v/>
      </c>
      <c r="R1158" s="9">
        <f>IF(F1158&lt;=1-Params!$B$7,0,ROUND(_xlfn.GAMMA.INV((F1158-(1-Params!$B$7))/Params!$B$7,Params!$B$8,Params!$B$9),3))</f>
        <v/>
      </c>
      <c r="S1158" s="9">
        <f>IF(G1158&lt;=1-Params!$B$7,0,ROUND((Params!$B$10+Params!$B$11*G1158^Params!$B$12)*_xlfn.GAMMA.INV((G1158-(1-Params!$B$7))/Params!$B$7,Params!$B$8,Params!$B$9),3))</f>
        <v/>
      </c>
      <c r="T1158" s="9">
        <f>IF(H1158&lt;=1-Params!$B$4,0,MAX(0.1,ROUND((Params!$B$10+Params!$B$11*H1158^Params!$B$12)*_xlfn.GAMMA.INV((H1158-(1-Params!$B$4))/Params!$B$4,Params!$B$5,Params!$B$6),1)))</f>
        <v/>
      </c>
      <c r="U1158" s="9">
        <f>ROUND(_xlfn.NORM.INV(I1158,Params!$B$13,Params!$B$14),1)</f>
        <v/>
      </c>
      <c r="V1158" s="9">
        <f>ROUND(_xlfn.NORM.INV(J1158,Params!$B$15,Params!$B$16),2)</f>
        <v/>
      </c>
      <c r="W1158" s="9">
        <f>ROUND(_xlfn.NORM.INV(K1158,Params!$B$13,Params!$B$14),1)</f>
        <v/>
      </c>
      <c r="X1158" s="9">
        <f>ROUND(_xlfn.NORM.INV(L1158,Params!$B$15,Params!$B$16),2)</f>
        <v/>
      </c>
      <c r="Y1158" s="9">
        <f>ROUND(_xlfn.NORM.INV(M1158,Params!$B$15,Params!$B$16)+Params!$B$17+Params!$B$18*M1158,2)</f>
        <v/>
      </c>
      <c r="Z1158" s="9">
        <f>ROUND(_xlfn.NORM.INV(N1158,Params!$B$13,Params!$B$14)+Params!$B$17+Params!$B$18*N1158,1)</f>
        <v/>
      </c>
    </row>
    <row r="1159">
      <c r="A1159" s="11" t="n">
        <v>1158</v>
      </c>
      <c r="B1159" s="12">
        <f>INT((A1159-1)/122)+1</f>
        <v/>
      </c>
      <c r="C1159" s="13" t="n">
        <v>0.428366</v>
      </c>
      <c r="D1159" s="13" t="n">
        <v>0.355999</v>
      </c>
      <c r="E1159" s="13" t="n">
        <v>0.018846</v>
      </c>
      <c r="F1159" s="13" t="n">
        <v>0.02095</v>
      </c>
      <c r="G1159" s="13" t="n">
        <v>0.175865</v>
      </c>
      <c r="H1159" s="13" t="n">
        <v>0.67832</v>
      </c>
      <c r="I1159" s="13" t="n">
        <v>0.169647</v>
      </c>
      <c r="J1159" s="13" t="n">
        <v>0.394829</v>
      </c>
      <c r="K1159" s="13" t="n">
        <v>0.031319</v>
      </c>
      <c r="L1159" s="13" t="n">
        <v>0.063392</v>
      </c>
      <c r="M1159" s="13" t="n">
        <v>0.015196</v>
      </c>
      <c r="N1159" s="13" t="n">
        <v>0.648261</v>
      </c>
      <c r="O1159" s="9">
        <f>IF(C1159&lt;=1-Params!$B$4,0,MAX(0.1,ROUND(_xlfn.GAMMA.INV((C1159-(1-Params!$B$4))/Params!$B$4,Params!$B$5,Params!$B$6),1)))</f>
        <v/>
      </c>
      <c r="P1159" s="9">
        <f>IF(D1159&lt;=1-Params!$B$7,0,ROUND(_xlfn.GAMMA.INV((D1159-(1-Params!$B$7))/Params!$B$7,Params!$B$8,Params!$B$9),3))</f>
        <v/>
      </c>
      <c r="Q1159" s="9">
        <f>IF(E1159&lt;=1-Params!$B$4,0,MAX(0.1,ROUND(_xlfn.GAMMA.INV((E1159-(1-Params!$B$4))/Params!$B$4,Params!$B$5,Params!$B$6),1)))</f>
        <v/>
      </c>
      <c r="R1159" s="9">
        <f>IF(F1159&lt;=1-Params!$B$7,0,ROUND(_xlfn.GAMMA.INV((F1159-(1-Params!$B$7))/Params!$B$7,Params!$B$8,Params!$B$9),3))</f>
        <v/>
      </c>
      <c r="S1159" s="9">
        <f>IF(G1159&lt;=1-Params!$B$7,0,ROUND((Params!$B$10+Params!$B$11*G1159^Params!$B$12)*_xlfn.GAMMA.INV((G1159-(1-Params!$B$7))/Params!$B$7,Params!$B$8,Params!$B$9),3))</f>
        <v/>
      </c>
      <c r="T1159" s="9">
        <f>IF(H1159&lt;=1-Params!$B$4,0,MAX(0.1,ROUND((Params!$B$10+Params!$B$11*H1159^Params!$B$12)*_xlfn.GAMMA.INV((H1159-(1-Params!$B$4))/Params!$B$4,Params!$B$5,Params!$B$6),1)))</f>
        <v/>
      </c>
      <c r="U1159" s="9">
        <f>ROUND(_xlfn.NORM.INV(I1159,Params!$B$13,Params!$B$14),1)</f>
        <v/>
      </c>
      <c r="V1159" s="9">
        <f>ROUND(_xlfn.NORM.INV(J1159,Params!$B$15,Params!$B$16),2)</f>
        <v/>
      </c>
      <c r="W1159" s="9">
        <f>ROUND(_xlfn.NORM.INV(K1159,Params!$B$13,Params!$B$14),1)</f>
        <v/>
      </c>
      <c r="X1159" s="9">
        <f>ROUND(_xlfn.NORM.INV(L1159,Params!$B$15,Params!$B$16),2)</f>
        <v/>
      </c>
      <c r="Y1159" s="9">
        <f>ROUND(_xlfn.NORM.INV(M1159,Params!$B$15,Params!$B$16)+Params!$B$17+Params!$B$18*M1159,2)</f>
        <v/>
      </c>
      <c r="Z1159" s="9">
        <f>ROUND(_xlfn.NORM.INV(N1159,Params!$B$13,Params!$B$14)+Params!$B$17+Params!$B$18*N1159,1)</f>
        <v/>
      </c>
    </row>
    <row r="1160">
      <c r="A1160" s="11" t="n">
        <v>1159</v>
      </c>
      <c r="B1160" s="12">
        <f>INT((A1160-1)/122)+1</f>
        <v/>
      </c>
      <c r="C1160" s="13" t="n">
        <v>0.183061</v>
      </c>
      <c r="D1160" s="13" t="n">
        <v>0.906502</v>
      </c>
      <c r="E1160" s="13" t="n">
        <v>0.009469</v>
      </c>
      <c r="F1160" s="13" t="n">
        <v>0.108848</v>
      </c>
      <c r="G1160" s="13" t="n">
        <v>0.975118</v>
      </c>
      <c r="H1160" s="13" t="n">
        <v>0.56781</v>
      </c>
      <c r="I1160" s="13" t="n">
        <v>0.230035</v>
      </c>
      <c r="J1160" s="13" t="n">
        <v>0.919916</v>
      </c>
      <c r="K1160" s="13" t="n">
        <v>0.053413</v>
      </c>
      <c r="L1160" s="13" t="n">
        <v>0.364445</v>
      </c>
      <c r="M1160" s="13" t="n">
        <v>0.266079</v>
      </c>
      <c r="N1160" s="13" t="n">
        <v>0.193824</v>
      </c>
      <c r="O1160" s="9">
        <f>IF(C1160&lt;=1-Params!$B$4,0,MAX(0.1,ROUND(_xlfn.GAMMA.INV((C1160-(1-Params!$B$4))/Params!$B$4,Params!$B$5,Params!$B$6),1)))</f>
        <v/>
      </c>
      <c r="P1160" s="9">
        <f>IF(D1160&lt;=1-Params!$B$7,0,ROUND(_xlfn.GAMMA.INV((D1160-(1-Params!$B$7))/Params!$B$7,Params!$B$8,Params!$B$9),3))</f>
        <v/>
      </c>
      <c r="Q1160" s="9">
        <f>IF(E1160&lt;=1-Params!$B$4,0,MAX(0.1,ROUND(_xlfn.GAMMA.INV((E1160-(1-Params!$B$4))/Params!$B$4,Params!$B$5,Params!$B$6),1)))</f>
        <v/>
      </c>
      <c r="R1160" s="9">
        <f>IF(F1160&lt;=1-Params!$B$7,0,ROUND(_xlfn.GAMMA.INV((F1160-(1-Params!$B$7))/Params!$B$7,Params!$B$8,Params!$B$9),3))</f>
        <v/>
      </c>
      <c r="S1160" s="9">
        <f>IF(G1160&lt;=1-Params!$B$7,0,ROUND((Params!$B$10+Params!$B$11*G1160^Params!$B$12)*_xlfn.GAMMA.INV((G1160-(1-Params!$B$7))/Params!$B$7,Params!$B$8,Params!$B$9),3))</f>
        <v/>
      </c>
      <c r="T1160" s="9">
        <f>IF(H1160&lt;=1-Params!$B$4,0,MAX(0.1,ROUND((Params!$B$10+Params!$B$11*H1160^Params!$B$12)*_xlfn.GAMMA.INV((H1160-(1-Params!$B$4))/Params!$B$4,Params!$B$5,Params!$B$6),1)))</f>
        <v/>
      </c>
      <c r="U1160" s="9">
        <f>ROUND(_xlfn.NORM.INV(I1160,Params!$B$13,Params!$B$14),1)</f>
        <v/>
      </c>
      <c r="V1160" s="9">
        <f>ROUND(_xlfn.NORM.INV(J1160,Params!$B$15,Params!$B$16),2)</f>
        <v/>
      </c>
      <c r="W1160" s="9">
        <f>ROUND(_xlfn.NORM.INV(K1160,Params!$B$13,Params!$B$14),1)</f>
        <v/>
      </c>
      <c r="X1160" s="9">
        <f>ROUND(_xlfn.NORM.INV(L1160,Params!$B$15,Params!$B$16),2)</f>
        <v/>
      </c>
      <c r="Y1160" s="9">
        <f>ROUND(_xlfn.NORM.INV(M1160,Params!$B$15,Params!$B$16)+Params!$B$17+Params!$B$18*M1160,2)</f>
        <v/>
      </c>
      <c r="Z1160" s="9">
        <f>ROUND(_xlfn.NORM.INV(N1160,Params!$B$13,Params!$B$14)+Params!$B$17+Params!$B$18*N1160,1)</f>
        <v/>
      </c>
    </row>
    <row r="1161">
      <c r="A1161" s="11" t="n">
        <v>1160</v>
      </c>
      <c r="B1161" s="12">
        <f>INT((A1161-1)/122)+1</f>
        <v/>
      </c>
      <c r="C1161" s="13" t="n">
        <v>0.664264</v>
      </c>
      <c r="D1161" s="13" t="n">
        <v>0.870864</v>
      </c>
      <c r="E1161" s="13" t="n">
        <v>0.012538</v>
      </c>
      <c r="F1161" s="13" t="n">
        <v>0.601683</v>
      </c>
      <c r="G1161" s="13" t="n">
        <v>0.94601</v>
      </c>
      <c r="H1161" s="13" t="n">
        <v>0.109648</v>
      </c>
      <c r="I1161" s="13" t="n">
        <v>0.097709</v>
      </c>
      <c r="J1161" s="13" t="n">
        <v>0.9517370000000001</v>
      </c>
      <c r="K1161" s="13" t="n">
        <v>0.211217</v>
      </c>
      <c r="L1161" s="13" t="n">
        <v>0.5222</v>
      </c>
      <c r="M1161" s="13" t="n">
        <v>0.625685</v>
      </c>
      <c r="N1161" s="13" t="n">
        <v>0.41223</v>
      </c>
      <c r="O1161" s="9">
        <f>IF(C1161&lt;=1-Params!$B$4,0,MAX(0.1,ROUND(_xlfn.GAMMA.INV((C1161-(1-Params!$B$4))/Params!$B$4,Params!$B$5,Params!$B$6),1)))</f>
        <v/>
      </c>
      <c r="P1161" s="9">
        <f>IF(D1161&lt;=1-Params!$B$7,0,ROUND(_xlfn.GAMMA.INV((D1161-(1-Params!$B$7))/Params!$B$7,Params!$B$8,Params!$B$9),3))</f>
        <v/>
      </c>
      <c r="Q1161" s="9">
        <f>IF(E1161&lt;=1-Params!$B$4,0,MAX(0.1,ROUND(_xlfn.GAMMA.INV((E1161-(1-Params!$B$4))/Params!$B$4,Params!$B$5,Params!$B$6),1)))</f>
        <v/>
      </c>
      <c r="R1161" s="9">
        <f>IF(F1161&lt;=1-Params!$B$7,0,ROUND(_xlfn.GAMMA.INV((F1161-(1-Params!$B$7))/Params!$B$7,Params!$B$8,Params!$B$9),3))</f>
        <v/>
      </c>
      <c r="S1161" s="9">
        <f>IF(G1161&lt;=1-Params!$B$7,0,ROUND((Params!$B$10+Params!$B$11*G1161^Params!$B$12)*_xlfn.GAMMA.INV((G1161-(1-Params!$B$7))/Params!$B$7,Params!$B$8,Params!$B$9),3))</f>
        <v/>
      </c>
      <c r="T1161" s="9">
        <f>IF(H1161&lt;=1-Params!$B$4,0,MAX(0.1,ROUND((Params!$B$10+Params!$B$11*H1161^Params!$B$12)*_xlfn.GAMMA.INV((H1161-(1-Params!$B$4))/Params!$B$4,Params!$B$5,Params!$B$6),1)))</f>
        <v/>
      </c>
      <c r="U1161" s="9">
        <f>ROUND(_xlfn.NORM.INV(I1161,Params!$B$13,Params!$B$14),1)</f>
        <v/>
      </c>
      <c r="V1161" s="9">
        <f>ROUND(_xlfn.NORM.INV(J1161,Params!$B$15,Params!$B$16),2)</f>
        <v/>
      </c>
      <c r="W1161" s="9">
        <f>ROUND(_xlfn.NORM.INV(K1161,Params!$B$13,Params!$B$14),1)</f>
        <v/>
      </c>
      <c r="X1161" s="9">
        <f>ROUND(_xlfn.NORM.INV(L1161,Params!$B$15,Params!$B$16),2)</f>
        <v/>
      </c>
      <c r="Y1161" s="9">
        <f>ROUND(_xlfn.NORM.INV(M1161,Params!$B$15,Params!$B$16)+Params!$B$17+Params!$B$18*M1161,2)</f>
        <v/>
      </c>
      <c r="Z1161" s="9">
        <f>ROUND(_xlfn.NORM.INV(N1161,Params!$B$13,Params!$B$14)+Params!$B$17+Params!$B$18*N1161,1)</f>
        <v/>
      </c>
    </row>
    <row r="1162">
      <c r="A1162" s="11" t="n">
        <v>1161</v>
      </c>
      <c r="B1162" s="12">
        <f>INT((A1162-1)/122)+1</f>
        <v/>
      </c>
      <c r="C1162" s="13" t="n">
        <v>0.421262</v>
      </c>
      <c r="D1162" s="13" t="n">
        <v>0.849097</v>
      </c>
      <c r="E1162" s="13" t="n">
        <v>0.550834</v>
      </c>
      <c r="F1162" s="13" t="n">
        <v>0.805706</v>
      </c>
      <c r="G1162" s="13" t="n">
        <v>0.18064</v>
      </c>
      <c r="H1162" s="13" t="n">
        <v>0.076922</v>
      </c>
      <c r="I1162" s="13" t="n">
        <v>0.162504</v>
      </c>
      <c r="J1162" s="13" t="n">
        <v>0.912003</v>
      </c>
      <c r="K1162" s="13" t="n">
        <v>0.281832</v>
      </c>
      <c r="L1162" s="13" t="n">
        <v>0.257211</v>
      </c>
      <c r="M1162" s="13" t="n">
        <v>0.467284</v>
      </c>
      <c r="N1162" s="13" t="n">
        <v>0.442888</v>
      </c>
      <c r="O1162" s="9">
        <f>IF(C1162&lt;=1-Params!$B$4,0,MAX(0.1,ROUND(_xlfn.GAMMA.INV((C1162-(1-Params!$B$4))/Params!$B$4,Params!$B$5,Params!$B$6),1)))</f>
        <v/>
      </c>
      <c r="P1162" s="9">
        <f>IF(D1162&lt;=1-Params!$B$7,0,ROUND(_xlfn.GAMMA.INV((D1162-(1-Params!$B$7))/Params!$B$7,Params!$B$8,Params!$B$9),3))</f>
        <v/>
      </c>
      <c r="Q1162" s="9">
        <f>IF(E1162&lt;=1-Params!$B$4,0,MAX(0.1,ROUND(_xlfn.GAMMA.INV((E1162-(1-Params!$B$4))/Params!$B$4,Params!$B$5,Params!$B$6),1)))</f>
        <v/>
      </c>
      <c r="R1162" s="9">
        <f>IF(F1162&lt;=1-Params!$B$7,0,ROUND(_xlfn.GAMMA.INV((F1162-(1-Params!$B$7))/Params!$B$7,Params!$B$8,Params!$B$9),3))</f>
        <v/>
      </c>
      <c r="S1162" s="9">
        <f>IF(G1162&lt;=1-Params!$B$7,0,ROUND((Params!$B$10+Params!$B$11*G1162^Params!$B$12)*_xlfn.GAMMA.INV((G1162-(1-Params!$B$7))/Params!$B$7,Params!$B$8,Params!$B$9),3))</f>
        <v/>
      </c>
      <c r="T1162" s="9">
        <f>IF(H1162&lt;=1-Params!$B$4,0,MAX(0.1,ROUND((Params!$B$10+Params!$B$11*H1162^Params!$B$12)*_xlfn.GAMMA.INV((H1162-(1-Params!$B$4))/Params!$B$4,Params!$B$5,Params!$B$6),1)))</f>
        <v/>
      </c>
      <c r="U1162" s="9">
        <f>ROUND(_xlfn.NORM.INV(I1162,Params!$B$13,Params!$B$14),1)</f>
        <v/>
      </c>
      <c r="V1162" s="9">
        <f>ROUND(_xlfn.NORM.INV(J1162,Params!$B$15,Params!$B$16),2)</f>
        <v/>
      </c>
      <c r="W1162" s="9">
        <f>ROUND(_xlfn.NORM.INV(K1162,Params!$B$13,Params!$B$14),1)</f>
        <v/>
      </c>
      <c r="X1162" s="9">
        <f>ROUND(_xlfn.NORM.INV(L1162,Params!$B$15,Params!$B$16),2)</f>
        <v/>
      </c>
      <c r="Y1162" s="9">
        <f>ROUND(_xlfn.NORM.INV(M1162,Params!$B$15,Params!$B$16)+Params!$B$17+Params!$B$18*M1162,2)</f>
        <v/>
      </c>
      <c r="Z1162" s="9">
        <f>ROUND(_xlfn.NORM.INV(N1162,Params!$B$13,Params!$B$14)+Params!$B$17+Params!$B$18*N1162,1)</f>
        <v/>
      </c>
    </row>
    <row r="1163">
      <c r="A1163" s="11" t="n">
        <v>1162</v>
      </c>
      <c r="B1163" s="12">
        <f>INT((A1163-1)/122)+1</f>
        <v/>
      </c>
      <c r="C1163" s="13" t="n">
        <v>0.531076</v>
      </c>
      <c r="D1163" s="13" t="n">
        <v>0.480154</v>
      </c>
      <c r="E1163" s="13" t="n">
        <v>0.69874</v>
      </c>
      <c r="F1163" s="13" t="n">
        <v>0.571342</v>
      </c>
      <c r="G1163" s="13" t="n">
        <v>0.031223</v>
      </c>
      <c r="H1163" s="13" t="n">
        <v>0.639168</v>
      </c>
      <c r="I1163" s="13" t="n">
        <v>0.424675</v>
      </c>
      <c r="J1163" s="13" t="n">
        <v>0.973742</v>
      </c>
      <c r="K1163" s="13" t="n">
        <v>0.200414</v>
      </c>
      <c r="L1163" s="13" t="n">
        <v>0.709801</v>
      </c>
      <c r="M1163" s="13" t="n">
        <v>0.407718</v>
      </c>
      <c r="N1163" s="13" t="n">
        <v>0.30181</v>
      </c>
      <c r="O1163" s="9">
        <f>IF(C1163&lt;=1-Params!$B$4,0,MAX(0.1,ROUND(_xlfn.GAMMA.INV((C1163-(1-Params!$B$4))/Params!$B$4,Params!$B$5,Params!$B$6),1)))</f>
        <v/>
      </c>
      <c r="P1163" s="9">
        <f>IF(D1163&lt;=1-Params!$B$7,0,ROUND(_xlfn.GAMMA.INV((D1163-(1-Params!$B$7))/Params!$B$7,Params!$B$8,Params!$B$9),3))</f>
        <v/>
      </c>
      <c r="Q1163" s="9">
        <f>IF(E1163&lt;=1-Params!$B$4,0,MAX(0.1,ROUND(_xlfn.GAMMA.INV((E1163-(1-Params!$B$4))/Params!$B$4,Params!$B$5,Params!$B$6),1)))</f>
        <v/>
      </c>
      <c r="R1163" s="9">
        <f>IF(F1163&lt;=1-Params!$B$7,0,ROUND(_xlfn.GAMMA.INV((F1163-(1-Params!$B$7))/Params!$B$7,Params!$B$8,Params!$B$9),3))</f>
        <v/>
      </c>
      <c r="S1163" s="9">
        <f>IF(G1163&lt;=1-Params!$B$7,0,ROUND((Params!$B$10+Params!$B$11*G1163^Params!$B$12)*_xlfn.GAMMA.INV((G1163-(1-Params!$B$7))/Params!$B$7,Params!$B$8,Params!$B$9),3))</f>
        <v/>
      </c>
      <c r="T1163" s="9">
        <f>IF(H1163&lt;=1-Params!$B$4,0,MAX(0.1,ROUND((Params!$B$10+Params!$B$11*H1163^Params!$B$12)*_xlfn.GAMMA.INV((H1163-(1-Params!$B$4))/Params!$B$4,Params!$B$5,Params!$B$6),1)))</f>
        <v/>
      </c>
      <c r="U1163" s="9">
        <f>ROUND(_xlfn.NORM.INV(I1163,Params!$B$13,Params!$B$14),1)</f>
        <v/>
      </c>
      <c r="V1163" s="9">
        <f>ROUND(_xlfn.NORM.INV(J1163,Params!$B$15,Params!$B$16),2)</f>
        <v/>
      </c>
      <c r="W1163" s="9">
        <f>ROUND(_xlfn.NORM.INV(K1163,Params!$B$13,Params!$B$14),1)</f>
        <v/>
      </c>
      <c r="X1163" s="9">
        <f>ROUND(_xlfn.NORM.INV(L1163,Params!$B$15,Params!$B$16),2)</f>
        <v/>
      </c>
      <c r="Y1163" s="9">
        <f>ROUND(_xlfn.NORM.INV(M1163,Params!$B$15,Params!$B$16)+Params!$B$17+Params!$B$18*M1163,2)</f>
        <v/>
      </c>
      <c r="Z1163" s="9">
        <f>ROUND(_xlfn.NORM.INV(N1163,Params!$B$13,Params!$B$14)+Params!$B$17+Params!$B$18*N1163,1)</f>
        <v/>
      </c>
    </row>
    <row r="1164">
      <c r="A1164" s="11" t="n">
        <v>1163</v>
      </c>
      <c r="B1164" s="12">
        <f>INT((A1164-1)/122)+1</f>
        <v/>
      </c>
      <c r="C1164" s="13" t="n">
        <v>0.062494</v>
      </c>
      <c r="D1164" s="13" t="n">
        <v>0.196169</v>
      </c>
      <c r="E1164" s="13" t="n">
        <v>0.250716</v>
      </c>
      <c r="F1164" s="13" t="n">
        <v>0.532822</v>
      </c>
      <c r="G1164" s="13" t="n">
        <v>0.491318</v>
      </c>
      <c r="H1164" s="13" t="n">
        <v>0.823993</v>
      </c>
      <c r="I1164" s="13" t="n">
        <v>0.123448</v>
      </c>
      <c r="J1164" s="13" t="n">
        <v>0.965709</v>
      </c>
      <c r="K1164" s="13" t="n">
        <v>0.423985</v>
      </c>
      <c r="L1164" s="13" t="n">
        <v>0.488258</v>
      </c>
      <c r="M1164" s="13" t="n">
        <v>0.105005</v>
      </c>
      <c r="N1164" s="13" t="n">
        <v>0.434072</v>
      </c>
      <c r="O1164" s="9">
        <f>IF(C1164&lt;=1-Params!$B$4,0,MAX(0.1,ROUND(_xlfn.GAMMA.INV((C1164-(1-Params!$B$4))/Params!$B$4,Params!$B$5,Params!$B$6),1)))</f>
        <v/>
      </c>
      <c r="P1164" s="9">
        <f>IF(D1164&lt;=1-Params!$B$7,0,ROUND(_xlfn.GAMMA.INV((D1164-(1-Params!$B$7))/Params!$B$7,Params!$B$8,Params!$B$9),3))</f>
        <v/>
      </c>
      <c r="Q1164" s="9">
        <f>IF(E1164&lt;=1-Params!$B$4,0,MAX(0.1,ROUND(_xlfn.GAMMA.INV((E1164-(1-Params!$B$4))/Params!$B$4,Params!$B$5,Params!$B$6),1)))</f>
        <v/>
      </c>
      <c r="R1164" s="9">
        <f>IF(F1164&lt;=1-Params!$B$7,0,ROUND(_xlfn.GAMMA.INV((F1164-(1-Params!$B$7))/Params!$B$7,Params!$B$8,Params!$B$9),3))</f>
        <v/>
      </c>
      <c r="S1164" s="9">
        <f>IF(G1164&lt;=1-Params!$B$7,0,ROUND((Params!$B$10+Params!$B$11*G1164^Params!$B$12)*_xlfn.GAMMA.INV((G1164-(1-Params!$B$7))/Params!$B$7,Params!$B$8,Params!$B$9),3))</f>
        <v/>
      </c>
      <c r="T1164" s="9">
        <f>IF(H1164&lt;=1-Params!$B$4,0,MAX(0.1,ROUND((Params!$B$10+Params!$B$11*H1164^Params!$B$12)*_xlfn.GAMMA.INV((H1164-(1-Params!$B$4))/Params!$B$4,Params!$B$5,Params!$B$6),1)))</f>
        <v/>
      </c>
      <c r="U1164" s="9">
        <f>ROUND(_xlfn.NORM.INV(I1164,Params!$B$13,Params!$B$14),1)</f>
        <v/>
      </c>
      <c r="V1164" s="9">
        <f>ROUND(_xlfn.NORM.INV(J1164,Params!$B$15,Params!$B$16),2)</f>
        <v/>
      </c>
      <c r="W1164" s="9">
        <f>ROUND(_xlfn.NORM.INV(K1164,Params!$B$13,Params!$B$14),1)</f>
        <v/>
      </c>
      <c r="X1164" s="9">
        <f>ROUND(_xlfn.NORM.INV(L1164,Params!$B$15,Params!$B$16),2)</f>
        <v/>
      </c>
      <c r="Y1164" s="9">
        <f>ROUND(_xlfn.NORM.INV(M1164,Params!$B$15,Params!$B$16)+Params!$B$17+Params!$B$18*M1164,2)</f>
        <v/>
      </c>
      <c r="Z1164" s="9">
        <f>ROUND(_xlfn.NORM.INV(N1164,Params!$B$13,Params!$B$14)+Params!$B$17+Params!$B$18*N1164,1)</f>
        <v/>
      </c>
    </row>
    <row r="1165">
      <c r="A1165" s="11" t="n">
        <v>1164</v>
      </c>
      <c r="B1165" s="12">
        <f>INT((A1165-1)/122)+1</f>
        <v/>
      </c>
      <c r="C1165" s="13" t="n">
        <v>0.018249</v>
      </c>
      <c r="D1165" s="13" t="n">
        <v>0.800391</v>
      </c>
      <c r="E1165" s="13" t="n">
        <v>0.114972</v>
      </c>
      <c r="F1165" s="13" t="n">
        <v>0.926238</v>
      </c>
      <c r="G1165" s="13" t="n">
        <v>0.379599</v>
      </c>
      <c r="H1165" s="13" t="n">
        <v>0.906811</v>
      </c>
      <c r="I1165" s="13" t="n">
        <v>0.091532</v>
      </c>
      <c r="J1165" s="13" t="n">
        <v>0.993536</v>
      </c>
      <c r="K1165" s="13" t="n">
        <v>0.227633</v>
      </c>
      <c r="L1165" s="13" t="n">
        <v>0.8584039999999999</v>
      </c>
      <c r="M1165" s="13" t="n">
        <v>0.025555</v>
      </c>
      <c r="N1165" s="13" t="n">
        <v>0.473347</v>
      </c>
      <c r="O1165" s="9">
        <f>IF(C1165&lt;=1-Params!$B$4,0,MAX(0.1,ROUND(_xlfn.GAMMA.INV((C1165-(1-Params!$B$4))/Params!$B$4,Params!$B$5,Params!$B$6),1)))</f>
        <v/>
      </c>
      <c r="P1165" s="9">
        <f>IF(D1165&lt;=1-Params!$B$7,0,ROUND(_xlfn.GAMMA.INV((D1165-(1-Params!$B$7))/Params!$B$7,Params!$B$8,Params!$B$9),3))</f>
        <v/>
      </c>
      <c r="Q1165" s="9">
        <f>IF(E1165&lt;=1-Params!$B$4,0,MAX(0.1,ROUND(_xlfn.GAMMA.INV((E1165-(1-Params!$B$4))/Params!$B$4,Params!$B$5,Params!$B$6),1)))</f>
        <v/>
      </c>
      <c r="R1165" s="9">
        <f>IF(F1165&lt;=1-Params!$B$7,0,ROUND(_xlfn.GAMMA.INV((F1165-(1-Params!$B$7))/Params!$B$7,Params!$B$8,Params!$B$9),3))</f>
        <v/>
      </c>
      <c r="S1165" s="9">
        <f>IF(G1165&lt;=1-Params!$B$7,0,ROUND((Params!$B$10+Params!$B$11*G1165^Params!$B$12)*_xlfn.GAMMA.INV((G1165-(1-Params!$B$7))/Params!$B$7,Params!$B$8,Params!$B$9),3))</f>
        <v/>
      </c>
      <c r="T1165" s="9">
        <f>IF(H1165&lt;=1-Params!$B$4,0,MAX(0.1,ROUND((Params!$B$10+Params!$B$11*H1165^Params!$B$12)*_xlfn.GAMMA.INV((H1165-(1-Params!$B$4))/Params!$B$4,Params!$B$5,Params!$B$6),1)))</f>
        <v/>
      </c>
      <c r="U1165" s="9">
        <f>ROUND(_xlfn.NORM.INV(I1165,Params!$B$13,Params!$B$14),1)</f>
        <v/>
      </c>
      <c r="V1165" s="9">
        <f>ROUND(_xlfn.NORM.INV(J1165,Params!$B$15,Params!$B$16),2)</f>
        <v/>
      </c>
      <c r="W1165" s="9">
        <f>ROUND(_xlfn.NORM.INV(K1165,Params!$B$13,Params!$B$14),1)</f>
        <v/>
      </c>
      <c r="X1165" s="9">
        <f>ROUND(_xlfn.NORM.INV(L1165,Params!$B$15,Params!$B$16),2)</f>
        <v/>
      </c>
      <c r="Y1165" s="9">
        <f>ROUND(_xlfn.NORM.INV(M1165,Params!$B$15,Params!$B$16)+Params!$B$17+Params!$B$18*M1165,2)</f>
        <v/>
      </c>
      <c r="Z1165" s="9">
        <f>ROUND(_xlfn.NORM.INV(N1165,Params!$B$13,Params!$B$14)+Params!$B$17+Params!$B$18*N1165,1)</f>
        <v/>
      </c>
    </row>
    <row r="1166">
      <c r="A1166" s="11" t="n">
        <v>1165</v>
      </c>
      <c r="B1166" s="12">
        <f>INT((A1166-1)/122)+1</f>
        <v/>
      </c>
      <c r="C1166" s="13" t="n">
        <v>0.707422</v>
      </c>
      <c r="D1166" s="13" t="n">
        <v>0.439862</v>
      </c>
      <c r="E1166" s="13" t="n">
        <v>0.280802</v>
      </c>
      <c r="F1166" s="13" t="n">
        <v>0.601212</v>
      </c>
      <c r="G1166" s="13" t="n">
        <v>0.089755</v>
      </c>
      <c r="H1166" s="13" t="n">
        <v>0.568307</v>
      </c>
      <c r="I1166" s="13" t="n">
        <v>0.184305</v>
      </c>
      <c r="J1166" s="13" t="n">
        <v>0.995333</v>
      </c>
      <c r="K1166" s="13" t="n">
        <v>0.165965</v>
      </c>
      <c r="L1166" s="13" t="n">
        <v>0.9238229999999999</v>
      </c>
      <c r="M1166" s="13" t="n">
        <v>0.059523</v>
      </c>
      <c r="N1166" s="13" t="n">
        <v>0.240535</v>
      </c>
      <c r="O1166" s="9">
        <f>IF(C1166&lt;=1-Params!$B$4,0,MAX(0.1,ROUND(_xlfn.GAMMA.INV((C1166-(1-Params!$B$4))/Params!$B$4,Params!$B$5,Params!$B$6),1)))</f>
        <v/>
      </c>
      <c r="P1166" s="9">
        <f>IF(D1166&lt;=1-Params!$B$7,0,ROUND(_xlfn.GAMMA.INV((D1166-(1-Params!$B$7))/Params!$B$7,Params!$B$8,Params!$B$9),3))</f>
        <v/>
      </c>
      <c r="Q1166" s="9">
        <f>IF(E1166&lt;=1-Params!$B$4,0,MAX(0.1,ROUND(_xlfn.GAMMA.INV((E1166-(1-Params!$B$4))/Params!$B$4,Params!$B$5,Params!$B$6),1)))</f>
        <v/>
      </c>
      <c r="R1166" s="9">
        <f>IF(F1166&lt;=1-Params!$B$7,0,ROUND(_xlfn.GAMMA.INV((F1166-(1-Params!$B$7))/Params!$B$7,Params!$B$8,Params!$B$9),3))</f>
        <v/>
      </c>
      <c r="S1166" s="9">
        <f>IF(G1166&lt;=1-Params!$B$7,0,ROUND((Params!$B$10+Params!$B$11*G1166^Params!$B$12)*_xlfn.GAMMA.INV((G1166-(1-Params!$B$7))/Params!$B$7,Params!$B$8,Params!$B$9),3))</f>
        <v/>
      </c>
      <c r="T1166" s="9">
        <f>IF(H1166&lt;=1-Params!$B$4,0,MAX(0.1,ROUND((Params!$B$10+Params!$B$11*H1166^Params!$B$12)*_xlfn.GAMMA.INV((H1166-(1-Params!$B$4))/Params!$B$4,Params!$B$5,Params!$B$6),1)))</f>
        <v/>
      </c>
      <c r="U1166" s="9">
        <f>ROUND(_xlfn.NORM.INV(I1166,Params!$B$13,Params!$B$14),1)</f>
        <v/>
      </c>
      <c r="V1166" s="9">
        <f>ROUND(_xlfn.NORM.INV(J1166,Params!$B$15,Params!$B$16),2)</f>
        <v/>
      </c>
      <c r="W1166" s="9">
        <f>ROUND(_xlfn.NORM.INV(K1166,Params!$B$13,Params!$B$14),1)</f>
        <v/>
      </c>
      <c r="X1166" s="9">
        <f>ROUND(_xlfn.NORM.INV(L1166,Params!$B$15,Params!$B$16),2)</f>
        <v/>
      </c>
      <c r="Y1166" s="9">
        <f>ROUND(_xlfn.NORM.INV(M1166,Params!$B$15,Params!$B$16)+Params!$B$17+Params!$B$18*M1166,2)</f>
        <v/>
      </c>
      <c r="Z1166" s="9">
        <f>ROUND(_xlfn.NORM.INV(N1166,Params!$B$13,Params!$B$14)+Params!$B$17+Params!$B$18*N1166,1)</f>
        <v/>
      </c>
    </row>
    <row r="1167">
      <c r="A1167" s="11" t="n">
        <v>1166</v>
      </c>
      <c r="B1167" s="12">
        <f>INT((A1167-1)/122)+1</f>
        <v/>
      </c>
      <c r="C1167" s="13" t="n">
        <v>0.05781</v>
      </c>
      <c r="D1167" s="13" t="n">
        <v>0.385644</v>
      </c>
      <c r="E1167" s="13" t="n">
        <v>0.666567</v>
      </c>
      <c r="F1167" s="13" t="n">
        <v>0.145892</v>
      </c>
      <c r="G1167" s="13" t="n">
        <v>0.31336</v>
      </c>
      <c r="H1167" s="13" t="n">
        <v>0.813035</v>
      </c>
      <c r="I1167" s="13" t="n">
        <v>0.578044</v>
      </c>
      <c r="J1167" s="13" t="n">
        <v>0.936452</v>
      </c>
      <c r="K1167" s="13" t="n">
        <v>0.10602</v>
      </c>
      <c r="L1167" s="13" t="n">
        <v>0.746377</v>
      </c>
      <c r="M1167" s="13" t="n">
        <v>0.065356</v>
      </c>
      <c r="N1167" s="13" t="n">
        <v>0.366702</v>
      </c>
      <c r="O1167" s="9">
        <f>IF(C1167&lt;=1-Params!$B$4,0,MAX(0.1,ROUND(_xlfn.GAMMA.INV((C1167-(1-Params!$B$4))/Params!$B$4,Params!$B$5,Params!$B$6),1)))</f>
        <v/>
      </c>
      <c r="P1167" s="9">
        <f>IF(D1167&lt;=1-Params!$B$7,0,ROUND(_xlfn.GAMMA.INV((D1167-(1-Params!$B$7))/Params!$B$7,Params!$B$8,Params!$B$9),3))</f>
        <v/>
      </c>
      <c r="Q1167" s="9">
        <f>IF(E1167&lt;=1-Params!$B$4,0,MAX(0.1,ROUND(_xlfn.GAMMA.INV((E1167-(1-Params!$B$4))/Params!$B$4,Params!$B$5,Params!$B$6),1)))</f>
        <v/>
      </c>
      <c r="R1167" s="9">
        <f>IF(F1167&lt;=1-Params!$B$7,0,ROUND(_xlfn.GAMMA.INV((F1167-(1-Params!$B$7))/Params!$B$7,Params!$B$8,Params!$B$9),3))</f>
        <v/>
      </c>
      <c r="S1167" s="9">
        <f>IF(G1167&lt;=1-Params!$B$7,0,ROUND((Params!$B$10+Params!$B$11*G1167^Params!$B$12)*_xlfn.GAMMA.INV((G1167-(1-Params!$B$7))/Params!$B$7,Params!$B$8,Params!$B$9),3))</f>
        <v/>
      </c>
      <c r="T1167" s="9">
        <f>IF(H1167&lt;=1-Params!$B$4,0,MAX(0.1,ROUND((Params!$B$10+Params!$B$11*H1167^Params!$B$12)*_xlfn.GAMMA.INV((H1167-(1-Params!$B$4))/Params!$B$4,Params!$B$5,Params!$B$6),1)))</f>
        <v/>
      </c>
      <c r="U1167" s="9">
        <f>ROUND(_xlfn.NORM.INV(I1167,Params!$B$13,Params!$B$14),1)</f>
        <v/>
      </c>
      <c r="V1167" s="9">
        <f>ROUND(_xlfn.NORM.INV(J1167,Params!$B$15,Params!$B$16),2)</f>
        <v/>
      </c>
      <c r="W1167" s="9">
        <f>ROUND(_xlfn.NORM.INV(K1167,Params!$B$13,Params!$B$14),1)</f>
        <v/>
      </c>
      <c r="X1167" s="9">
        <f>ROUND(_xlfn.NORM.INV(L1167,Params!$B$15,Params!$B$16),2)</f>
        <v/>
      </c>
      <c r="Y1167" s="9">
        <f>ROUND(_xlfn.NORM.INV(M1167,Params!$B$15,Params!$B$16)+Params!$B$17+Params!$B$18*M1167,2)</f>
        <v/>
      </c>
      <c r="Z1167" s="9">
        <f>ROUND(_xlfn.NORM.INV(N1167,Params!$B$13,Params!$B$14)+Params!$B$17+Params!$B$18*N1167,1)</f>
        <v/>
      </c>
    </row>
    <row r="1168">
      <c r="A1168" s="11" t="n">
        <v>1167</v>
      </c>
      <c r="B1168" s="12">
        <f>INT((A1168-1)/122)+1</f>
        <v/>
      </c>
      <c r="C1168" s="13" t="n">
        <v>0.338596</v>
      </c>
      <c r="D1168" s="13" t="n">
        <v>0.735505</v>
      </c>
      <c r="E1168" s="13" t="n">
        <v>0.586854</v>
      </c>
      <c r="F1168" s="13" t="n">
        <v>0.320777</v>
      </c>
      <c r="G1168" s="13" t="n">
        <v>0.916212</v>
      </c>
      <c r="H1168" s="13" t="n">
        <v>0.960768</v>
      </c>
      <c r="I1168" s="13" t="n">
        <v>0.022161</v>
      </c>
      <c r="J1168" s="13" t="n">
        <v>0.869061</v>
      </c>
      <c r="K1168" s="13" t="n">
        <v>0.073655</v>
      </c>
      <c r="L1168" s="13" t="n">
        <v>0.352971</v>
      </c>
      <c r="M1168" s="13" t="n">
        <v>0.501766</v>
      </c>
      <c r="N1168" s="13" t="n">
        <v>0.137741</v>
      </c>
      <c r="O1168" s="9">
        <f>IF(C1168&lt;=1-Params!$B$4,0,MAX(0.1,ROUND(_xlfn.GAMMA.INV((C1168-(1-Params!$B$4))/Params!$B$4,Params!$B$5,Params!$B$6),1)))</f>
        <v/>
      </c>
      <c r="P1168" s="9">
        <f>IF(D1168&lt;=1-Params!$B$7,0,ROUND(_xlfn.GAMMA.INV((D1168-(1-Params!$B$7))/Params!$B$7,Params!$B$8,Params!$B$9),3))</f>
        <v/>
      </c>
      <c r="Q1168" s="9">
        <f>IF(E1168&lt;=1-Params!$B$4,0,MAX(0.1,ROUND(_xlfn.GAMMA.INV((E1168-(1-Params!$B$4))/Params!$B$4,Params!$B$5,Params!$B$6),1)))</f>
        <v/>
      </c>
      <c r="R1168" s="9">
        <f>IF(F1168&lt;=1-Params!$B$7,0,ROUND(_xlfn.GAMMA.INV((F1168-(1-Params!$B$7))/Params!$B$7,Params!$B$8,Params!$B$9),3))</f>
        <v/>
      </c>
      <c r="S1168" s="9">
        <f>IF(G1168&lt;=1-Params!$B$7,0,ROUND((Params!$B$10+Params!$B$11*G1168^Params!$B$12)*_xlfn.GAMMA.INV((G1168-(1-Params!$B$7))/Params!$B$7,Params!$B$8,Params!$B$9),3))</f>
        <v/>
      </c>
      <c r="T1168" s="9">
        <f>IF(H1168&lt;=1-Params!$B$4,0,MAX(0.1,ROUND((Params!$B$10+Params!$B$11*H1168^Params!$B$12)*_xlfn.GAMMA.INV((H1168-(1-Params!$B$4))/Params!$B$4,Params!$B$5,Params!$B$6),1)))</f>
        <v/>
      </c>
      <c r="U1168" s="9">
        <f>ROUND(_xlfn.NORM.INV(I1168,Params!$B$13,Params!$B$14),1)</f>
        <v/>
      </c>
      <c r="V1168" s="9">
        <f>ROUND(_xlfn.NORM.INV(J1168,Params!$B$15,Params!$B$16),2)</f>
        <v/>
      </c>
      <c r="W1168" s="9">
        <f>ROUND(_xlfn.NORM.INV(K1168,Params!$B$13,Params!$B$14),1)</f>
        <v/>
      </c>
      <c r="X1168" s="9">
        <f>ROUND(_xlfn.NORM.INV(L1168,Params!$B$15,Params!$B$16),2)</f>
        <v/>
      </c>
      <c r="Y1168" s="9">
        <f>ROUND(_xlfn.NORM.INV(M1168,Params!$B$15,Params!$B$16)+Params!$B$17+Params!$B$18*M1168,2)</f>
        <v/>
      </c>
      <c r="Z1168" s="9">
        <f>ROUND(_xlfn.NORM.INV(N1168,Params!$B$13,Params!$B$14)+Params!$B$17+Params!$B$18*N1168,1)</f>
        <v/>
      </c>
    </row>
    <row r="1169">
      <c r="A1169" s="11" t="n">
        <v>1168</v>
      </c>
      <c r="B1169" s="12">
        <f>INT((A1169-1)/122)+1</f>
        <v/>
      </c>
      <c r="C1169" s="13" t="n">
        <v>0.59579</v>
      </c>
      <c r="D1169" s="13" t="n">
        <v>0.020407</v>
      </c>
      <c r="E1169" s="13" t="n">
        <v>0.766425</v>
      </c>
      <c r="F1169" s="13" t="n">
        <v>0.07818899999999999</v>
      </c>
      <c r="G1169" s="13" t="n">
        <v>0.841272</v>
      </c>
      <c r="H1169" s="13" t="n">
        <v>0.596115</v>
      </c>
      <c r="I1169" s="13" t="n">
        <v>0.244492</v>
      </c>
      <c r="J1169" s="13" t="n">
        <v>0.511567</v>
      </c>
      <c r="K1169" s="13" t="n">
        <v>0.339094</v>
      </c>
      <c r="L1169" s="13" t="n">
        <v>0.287377</v>
      </c>
      <c r="M1169" s="13" t="n">
        <v>0.271296</v>
      </c>
      <c r="N1169" s="13" t="n">
        <v>0.203182</v>
      </c>
      <c r="O1169" s="9">
        <f>IF(C1169&lt;=1-Params!$B$4,0,MAX(0.1,ROUND(_xlfn.GAMMA.INV((C1169-(1-Params!$B$4))/Params!$B$4,Params!$B$5,Params!$B$6),1)))</f>
        <v/>
      </c>
      <c r="P1169" s="9">
        <f>IF(D1169&lt;=1-Params!$B$7,0,ROUND(_xlfn.GAMMA.INV((D1169-(1-Params!$B$7))/Params!$B$7,Params!$B$8,Params!$B$9),3))</f>
        <v/>
      </c>
      <c r="Q1169" s="9">
        <f>IF(E1169&lt;=1-Params!$B$4,0,MAX(0.1,ROUND(_xlfn.GAMMA.INV((E1169-(1-Params!$B$4))/Params!$B$4,Params!$B$5,Params!$B$6),1)))</f>
        <v/>
      </c>
      <c r="R1169" s="9">
        <f>IF(F1169&lt;=1-Params!$B$7,0,ROUND(_xlfn.GAMMA.INV((F1169-(1-Params!$B$7))/Params!$B$7,Params!$B$8,Params!$B$9),3))</f>
        <v/>
      </c>
      <c r="S1169" s="9">
        <f>IF(G1169&lt;=1-Params!$B$7,0,ROUND((Params!$B$10+Params!$B$11*G1169^Params!$B$12)*_xlfn.GAMMA.INV((G1169-(1-Params!$B$7))/Params!$B$7,Params!$B$8,Params!$B$9),3))</f>
        <v/>
      </c>
      <c r="T1169" s="9">
        <f>IF(H1169&lt;=1-Params!$B$4,0,MAX(0.1,ROUND((Params!$B$10+Params!$B$11*H1169^Params!$B$12)*_xlfn.GAMMA.INV((H1169-(1-Params!$B$4))/Params!$B$4,Params!$B$5,Params!$B$6),1)))</f>
        <v/>
      </c>
      <c r="U1169" s="9">
        <f>ROUND(_xlfn.NORM.INV(I1169,Params!$B$13,Params!$B$14),1)</f>
        <v/>
      </c>
      <c r="V1169" s="9">
        <f>ROUND(_xlfn.NORM.INV(J1169,Params!$B$15,Params!$B$16),2)</f>
        <v/>
      </c>
      <c r="W1169" s="9">
        <f>ROUND(_xlfn.NORM.INV(K1169,Params!$B$13,Params!$B$14),1)</f>
        <v/>
      </c>
      <c r="X1169" s="9">
        <f>ROUND(_xlfn.NORM.INV(L1169,Params!$B$15,Params!$B$16),2)</f>
        <v/>
      </c>
      <c r="Y1169" s="9">
        <f>ROUND(_xlfn.NORM.INV(M1169,Params!$B$15,Params!$B$16)+Params!$B$17+Params!$B$18*M1169,2)</f>
        <v/>
      </c>
      <c r="Z1169" s="9">
        <f>ROUND(_xlfn.NORM.INV(N1169,Params!$B$13,Params!$B$14)+Params!$B$17+Params!$B$18*N1169,1)</f>
        <v/>
      </c>
    </row>
    <row r="1170">
      <c r="A1170" s="11" t="n">
        <v>1169</v>
      </c>
      <c r="B1170" s="12">
        <f>INT((A1170-1)/122)+1</f>
        <v/>
      </c>
      <c r="C1170" s="13" t="n">
        <v>0.655706</v>
      </c>
      <c r="D1170" s="13" t="n">
        <v>0.108906</v>
      </c>
      <c r="E1170" s="13" t="n">
        <v>0.574122</v>
      </c>
      <c r="F1170" s="13" t="n">
        <v>0.80061</v>
      </c>
      <c r="G1170" s="13" t="n">
        <v>0.944087</v>
      </c>
      <c r="H1170" s="13" t="n">
        <v>0.104713</v>
      </c>
      <c r="I1170" s="13" t="n">
        <v>0.444615</v>
      </c>
      <c r="J1170" s="13" t="n">
        <v>0.560379</v>
      </c>
      <c r="K1170" s="13" t="n">
        <v>0.06977700000000001</v>
      </c>
      <c r="L1170" s="13" t="n">
        <v>0.702776</v>
      </c>
      <c r="M1170" s="13" t="n">
        <v>0.083034</v>
      </c>
      <c r="N1170" s="13" t="n">
        <v>0.7240839999999999</v>
      </c>
      <c r="O1170" s="9">
        <f>IF(C1170&lt;=1-Params!$B$4,0,MAX(0.1,ROUND(_xlfn.GAMMA.INV((C1170-(1-Params!$B$4))/Params!$B$4,Params!$B$5,Params!$B$6),1)))</f>
        <v/>
      </c>
      <c r="P1170" s="9">
        <f>IF(D1170&lt;=1-Params!$B$7,0,ROUND(_xlfn.GAMMA.INV((D1170-(1-Params!$B$7))/Params!$B$7,Params!$B$8,Params!$B$9),3))</f>
        <v/>
      </c>
      <c r="Q1170" s="9">
        <f>IF(E1170&lt;=1-Params!$B$4,0,MAX(0.1,ROUND(_xlfn.GAMMA.INV((E1170-(1-Params!$B$4))/Params!$B$4,Params!$B$5,Params!$B$6),1)))</f>
        <v/>
      </c>
      <c r="R1170" s="9">
        <f>IF(F1170&lt;=1-Params!$B$7,0,ROUND(_xlfn.GAMMA.INV((F1170-(1-Params!$B$7))/Params!$B$7,Params!$B$8,Params!$B$9),3))</f>
        <v/>
      </c>
      <c r="S1170" s="9">
        <f>IF(G1170&lt;=1-Params!$B$7,0,ROUND((Params!$B$10+Params!$B$11*G1170^Params!$B$12)*_xlfn.GAMMA.INV((G1170-(1-Params!$B$7))/Params!$B$7,Params!$B$8,Params!$B$9),3))</f>
        <v/>
      </c>
      <c r="T1170" s="9">
        <f>IF(H1170&lt;=1-Params!$B$4,0,MAX(0.1,ROUND((Params!$B$10+Params!$B$11*H1170^Params!$B$12)*_xlfn.GAMMA.INV((H1170-(1-Params!$B$4))/Params!$B$4,Params!$B$5,Params!$B$6),1)))</f>
        <v/>
      </c>
      <c r="U1170" s="9">
        <f>ROUND(_xlfn.NORM.INV(I1170,Params!$B$13,Params!$B$14),1)</f>
        <v/>
      </c>
      <c r="V1170" s="9">
        <f>ROUND(_xlfn.NORM.INV(J1170,Params!$B$15,Params!$B$16),2)</f>
        <v/>
      </c>
      <c r="W1170" s="9">
        <f>ROUND(_xlfn.NORM.INV(K1170,Params!$B$13,Params!$B$14),1)</f>
        <v/>
      </c>
      <c r="X1170" s="9">
        <f>ROUND(_xlfn.NORM.INV(L1170,Params!$B$15,Params!$B$16),2)</f>
        <v/>
      </c>
      <c r="Y1170" s="9">
        <f>ROUND(_xlfn.NORM.INV(M1170,Params!$B$15,Params!$B$16)+Params!$B$17+Params!$B$18*M1170,2)</f>
        <v/>
      </c>
      <c r="Z1170" s="9">
        <f>ROUND(_xlfn.NORM.INV(N1170,Params!$B$13,Params!$B$14)+Params!$B$17+Params!$B$18*N1170,1)</f>
        <v/>
      </c>
    </row>
    <row r="1171">
      <c r="A1171" s="11" t="n">
        <v>1170</v>
      </c>
      <c r="B1171" s="12">
        <f>INT((A1171-1)/122)+1</f>
        <v/>
      </c>
      <c r="C1171" s="13" t="n">
        <v>0.527537</v>
      </c>
      <c r="D1171" s="13" t="n">
        <v>0.345801</v>
      </c>
      <c r="E1171" s="13" t="n">
        <v>0.221223</v>
      </c>
      <c r="F1171" s="13" t="n">
        <v>0.823177</v>
      </c>
      <c r="G1171" s="13" t="n">
        <v>0.378472</v>
      </c>
      <c r="H1171" s="13" t="n">
        <v>0.226925</v>
      </c>
      <c r="I1171" s="13" t="n">
        <v>0.224738</v>
      </c>
      <c r="J1171" s="13" t="n">
        <v>0.828457</v>
      </c>
      <c r="K1171" s="13" t="n">
        <v>0.095614</v>
      </c>
      <c r="L1171" s="13" t="n">
        <v>0.593944</v>
      </c>
      <c r="M1171" s="13" t="n">
        <v>0.19091</v>
      </c>
      <c r="N1171" s="13" t="n">
        <v>0.460985</v>
      </c>
      <c r="O1171" s="9">
        <f>IF(C1171&lt;=1-Params!$B$4,0,MAX(0.1,ROUND(_xlfn.GAMMA.INV((C1171-(1-Params!$B$4))/Params!$B$4,Params!$B$5,Params!$B$6),1)))</f>
        <v/>
      </c>
      <c r="P1171" s="9">
        <f>IF(D1171&lt;=1-Params!$B$7,0,ROUND(_xlfn.GAMMA.INV((D1171-(1-Params!$B$7))/Params!$B$7,Params!$B$8,Params!$B$9),3))</f>
        <v/>
      </c>
      <c r="Q1171" s="9">
        <f>IF(E1171&lt;=1-Params!$B$4,0,MAX(0.1,ROUND(_xlfn.GAMMA.INV((E1171-(1-Params!$B$4))/Params!$B$4,Params!$B$5,Params!$B$6),1)))</f>
        <v/>
      </c>
      <c r="R1171" s="9">
        <f>IF(F1171&lt;=1-Params!$B$7,0,ROUND(_xlfn.GAMMA.INV((F1171-(1-Params!$B$7))/Params!$B$7,Params!$B$8,Params!$B$9),3))</f>
        <v/>
      </c>
      <c r="S1171" s="9">
        <f>IF(G1171&lt;=1-Params!$B$7,0,ROUND((Params!$B$10+Params!$B$11*G1171^Params!$B$12)*_xlfn.GAMMA.INV((G1171-(1-Params!$B$7))/Params!$B$7,Params!$B$8,Params!$B$9),3))</f>
        <v/>
      </c>
      <c r="T1171" s="9">
        <f>IF(H1171&lt;=1-Params!$B$4,0,MAX(0.1,ROUND((Params!$B$10+Params!$B$11*H1171^Params!$B$12)*_xlfn.GAMMA.INV((H1171-(1-Params!$B$4))/Params!$B$4,Params!$B$5,Params!$B$6),1)))</f>
        <v/>
      </c>
      <c r="U1171" s="9">
        <f>ROUND(_xlfn.NORM.INV(I1171,Params!$B$13,Params!$B$14),1)</f>
        <v/>
      </c>
      <c r="V1171" s="9">
        <f>ROUND(_xlfn.NORM.INV(J1171,Params!$B$15,Params!$B$16),2)</f>
        <v/>
      </c>
      <c r="W1171" s="9">
        <f>ROUND(_xlfn.NORM.INV(K1171,Params!$B$13,Params!$B$14),1)</f>
        <v/>
      </c>
      <c r="X1171" s="9">
        <f>ROUND(_xlfn.NORM.INV(L1171,Params!$B$15,Params!$B$16),2)</f>
        <v/>
      </c>
      <c r="Y1171" s="9">
        <f>ROUND(_xlfn.NORM.INV(M1171,Params!$B$15,Params!$B$16)+Params!$B$17+Params!$B$18*M1171,2)</f>
        <v/>
      </c>
      <c r="Z1171" s="9">
        <f>ROUND(_xlfn.NORM.INV(N1171,Params!$B$13,Params!$B$14)+Params!$B$17+Params!$B$18*N1171,1)</f>
        <v/>
      </c>
    </row>
    <row r="1172">
      <c r="A1172" s="11" t="n">
        <v>1171</v>
      </c>
      <c r="B1172" s="12">
        <f>INT((A1172-1)/122)+1</f>
        <v/>
      </c>
      <c r="C1172" s="13" t="n">
        <v>0.022732</v>
      </c>
      <c r="D1172" s="13" t="n">
        <v>0.345323</v>
      </c>
      <c r="E1172" s="13" t="n">
        <v>0.644692</v>
      </c>
      <c r="F1172" s="13" t="n">
        <v>0.54256</v>
      </c>
      <c r="G1172" s="13" t="n">
        <v>0.369828</v>
      </c>
      <c r="H1172" s="13" t="n">
        <v>0.650438</v>
      </c>
      <c r="I1172" s="13" t="n">
        <v>0.376312</v>
      </c>
      <c r="J1172" s="13" t="n">
        <v>0.907929</v>
      </c>
      <c r="K1172" s="13" t="n">
        <v>0.078134</v>
      </c>
      <c r="L1172" s="13" t="n">
        <v>0.85522</v>
      </c>
      <c r="M1172" s="13" t="n">
        <v>0.506132</v>
      </c>
      <c r="N1172" s="13" t="n">
        <v>0.328008</v>
      </c>
      <c r="O1172" s="9">
        <f>IF(C1172&lt;=1-Params!$B$4,0,MAX(0.1,ROUND(_xlfn.GAMMA.INV((C1172-(1-Params!$B$4))/Params!$B$4,Params!$B$5,Params!$B$6),1)))</f>
        <v/>
      </c>
      <c r="P1172" s="9">
        <f>IF(D1172&lt;=1-Params!$B$7,0,ROUND(_xlfn.GAMMA.INV((D1172-(1-Params!$B$7))/Params!$B$7,Params!$B$8,Params!$B$9),3))</f>
        <v/>
      </c>
      <c r="Q1172" s="9">
        <f>IF(E1172&lt;=1-Params!$B$4,0,MAX(0.1,ROUND(_xlfn.GAMMA.INV((E1172-(1-Params!$B$4))/Params!$B$4,Params!$B$5,Params!$B$6),1)))</f>
        <v/>
      </c>
      <c r="R1172" s="9">
        <f>IF(F1172&lt;=1-Params!$B$7,0,ROUND(_xlfn.GAMMA.INV((F1172-(1-Params!$B$7))/Params!$B$7,Params!$B$8,Params!$B$9),3))</f>
        <v/>
      </c>
      <c r="S1172" s="9">
        <f>IF(G1172&lt;=1-Params!$B$7,0,ROUND((Params!$B$10+Params!$B$11*G1172^Params!$B$12)*_xlfn.GAMMA.INV((G1172-(1-Params!$B$7))/Params!$B$7,Params!$B$8,Params!$B$9),3))</f>
        <v/>
      </c>
      <c r="T1172" s="9">
        <f>IF(H1172&lt;=1-Params!$B$4,0,MAX(0.1,ROUND((Params!$B$10+Params!$B$11*H1172^Params!$B$12)*_xlfn.GAMMA.INV((H1172-(1-Params!$B$4))/Params!$B$4,Params!$B$5,Params!$B$6),1)))</f>
        <v/>
      </c>
      <c r="U1172" s="9">
        <f>ROUND(_xlfn.NORM.INV(I1172,Params!$B$13,Params!$B$14),1)</f>
        <v/>
      </c>
      <c r="V1172" s="9">
        <f>ROUND(_xlfn.NORM.INV(J1172,Params!$B$15,Params!$B$16),2)</f>
        <v/>
      </c>
      <c r="W1172" s="9">
        <f>ROUND(_xlfn.NORM.INV(K1172,Params!$B$13,Params!$B$14),1)</f>
        <v/>
      </c>
      <c r="X1172" s="9">
        <f>ROUND(_xlfn.NORM.INV(L1172,Params!$B$15,Params!$B$16),2)</f>
        <v/>
      </c>
      <c r="Y1172" s="9">
        <f>ROUND(_xlfn.NORM.INV(M1172,Params!$B$15,Params!$B$16)+Params!$B$17+Params!$B$18*M1172,2)</f>
        <v/>
      </c>
      <c r="Z1172" s="9">
        <f>ROUND(_xlfn.NORM.INV(N1172,Params!$B$13,Params!$B$14)+Params!$B$17+Params!$B$18*N1172,1)</f>
        <v/>
      </c>
    </row>
    <row r="1173">
      <c r="A1173" s="11" t="n">
        <v>1172</v>
      </c>
      <c r="B1173" s="12">
        <f>INT((A1173-1)/122)+1</f>
        <v/>
      </c>
      <c r="C1173" s="13" t="n">
        <v>0.137175</v>
      </c>
      <c r="D1173" s="13" t="n">
        <v>0.908586</v>
      </c>
      <c r="E1173" s="13" t="n">
        <v>0.621685</v>
      </c>
      <c r="F1173" s="13" t="n">
        <v>0.188031</v>
      </c>
      <c r="G1173" s="13" t="n">
        <v>0.374813</v>
      </c>
      <c r="H1173" s="13" t="n">
        <v>0.859741</v>
      </c>
      <c r="I1173" s="13" t="n">
        <v>0.371245</v>
      </c>
      <c r="J1173" s="13" t="n">
        <v>0.504483</v>
      </c>
      <c r="K1173" s="13" t="n">
        <v>0.237128</v>
      </c>
      <c r="L1173" s="13" t="n">
        <v>0.739323</v>
      </c>
      <c r="M1173" s="13" t="n">
        <v>0.608422</v>
      </c>
      <c r="N1173" s="13" t="n">
        <v>0.51686</v>
      </c>
      <c r="O1173" s="9">
        <f>IF(C1173&lt;=1-Params!$B$4,0,MAX(0.1,ROUND(_xlfn.GAMMA.INV((C1173-(1-Params!$B$4))/Params!$B$4,Params!$B$5,Params!$B$6),1)))</f>
        <v/>
      </c>
      <c r="P1173" s="9">
        <f>IF(D1173&lt;=1-Params!$B$7,0,ROUND(_xlfn.GAMMA.INV((D1173-(1-Params!$B$7))/Params!$B$7,Params!$B$8,Params!$B$9),3))</f>
        <v/>
      </c>
      <c r="Q1173" s="9">
        <f>IF(E1173&lt;=1-Params!$B$4,0,MAX(0.1,ROUND(_xlfn.GAMMA.INV((E1173-(1-Params!$B$4))/Params!$B$4,Params!$B$5,Params!$B$6),1)))</f>
        <v/>
      </c>
      <c r="R1173" s="9">
        <f>IF(F1173&lt;=1-Params!$B$7,0,ROUND(_xlfn.GAMMA.INV((F1173-(1-Params!$B$7))/Params!$B$7,Params!$B$8,Params!$B$9),3))</f>
        <v/>
      </c>
      <c r="S1173" s="9">
        <f>IF(G1173&lt;=1-Params!$B$7,0,ROUND((Params!$B$10+Params!$B$11*G1173^Params!$B$12)*_xlfn.GAMMA.INV((G1173-(1-Params!$B$7))/Params!$B$7,Params!$B$8,Params!$B$9),3))</f>
        <v/>
      </c>
      <c r="T1173" s="9">
        <f>IF(H1173&lt;=1-Params!$B$4,0,MAX(0.1,ROUND((Params!$B$10+Params!$B$11*H1173^Params!$B$12)*_xlfn.GAMMA.INV((H1173-(1-Params!$B$4))/Params!$B$4,Params!$B$5,Params!$B$6),1)))</f>
        <v/>
      </c>
      <c r="U1173" s="9">
        <f>ROUND(_xlfn.NORM.INV(I1173,Params!$B$13,Params!$B$14),1)</f>
        <v/>
      </c>
      <c r="V1173" s="9">
        <f>ROUND(_xlfn.NORM.INV(J1173,Params!$B$15,Params!$B$16),2)</f>
        <v/>
      </c>
      <c r="W1173" s="9">
        <f>ROUND(_xlfn.NORM.INV(K1173,Params!$B$13,Params!$B$14),1)</f>
        <v/>
      </c>
      <c r="X1173" s="9">
        <f>ROUND(_xlfn.NORM.INV(L1173,Params!$B$15,Params!$B$16),2)</f>
        <v/>
      </c>
      <c r="Y1173" s="9">
        <f>ROUND(_xlfn.NORM.INV(M1173,Params!$B$15,Params!$B$16)+Params!$B$17+Params!$B$18*M1173,2)</f>
        <v/>
      </c>
      <c r="Z1173" s="9">
        <f>ROUND(_xlfn.NORM.INV(N1173,Params!$B$13,Params!$B$14)+Params!$B$17+Params!$B$18*N1173,1)</f>
        <v/>
      </c>
    </row>
    <row r="1174">
      <c r="A1174" s="11" t="n">
        <v>1173</v>
      </c>
      <c r="B1174" s="12">
        <f>INT((A1174-1)/122)+1</f>
        <v/>
      </c>
      <c r="C1174" s="13" t="n">
        <v>0.166458</v>
      </c>
      <c r="D1174" s="13" t="n">
        <v>0.649566</v>
      </c>
      <c r="E1174" s="13" t="n">
        <v>0.609671</v>
      </c>
      <c r="F1174" s="13" t="n">
        <v>0.415687</v>
      </c>
      <c r="G1174" s="13" t="n">
        <v>0.479119</v>
      </c>
      <c r="H1174" s="13" t="n">
        <v>0.581644</v>
      </c>
      <c r="I1174" s="13" t="n">
        <v>0.087659</v>
      </c>
      <c r="J1174" s="13" t="n">
        <v>0.481405</v>
      </c>
      <c r="K1174" s="13" t="n">
        <v>0.15619</v>
      </c>
      <c r="L1174" s="13" t="n">
        <v>0.892495</v>
      </c>
      <c r="M1174" s="13" t="n">
        <v>0.808447</v>
      </c>
      <c r="N1174" s="13" t="n">
        <v>0.890377</v>
      </c>
      <c r="O1174" s="9">
        <f>IF(C1174&lt;=1-Params!$B$4,0,MAX(0.1,ROUND(_xlfn.GAMMA.INV((C1174-(1-Params!$B$4))/Params!$B$4,Params!$B$5,Params!$B$6),1)))</f>
        <v/>
      </c>
      <c r="P1174" s="9">
        <f>IF(D1174&lt;=1-Params!$B$7,0,ROUND(_xlfn.GAMMA.INV((D1174-(1-Params!$B$7))/Params!$B$7,Params!$B$8,Params!$B$9),3))</f>
        <v/>
      </c>
      <c r="Q1174" s="9">
        <f>IF(E1174&lt;=1-Params!$B$4,0,MAX(0.1,ROUND(_xlfn.GAMMA.INV((E1174-(1-Params!$B$4))/Params!$B$4,Params!$B$5,Params!$B$6),1)))</f>
        <v/>
      </c>
      <c r="R1174" s="9">
        <f>IF(F1174&lt;=1-Params!$B$7,0,ROUND(_xlfn.GAMMA.INV((F1174-(1-Params!$B$7))/Params!$B$7,Params!$B$8,Params!$B$9),3))</f>
        <v/>
      </c>
      <c r="S1174" s="9">
        <f>IF(G1174&lt;=1-Params!$B$7,0,ROUND((Params!$B$10+Params!$B$11*G1174^Params!$B$12)*_xlfn.GAMMA.INV((G1174-(1-Params!$B$7))/Params!$B$7,Params!$B$8,Params!$B$9),3))</f>
        <v/>
      </c>
      <c r="T1174" s="9">
        <f>IF(H1174&lt;=1-Params!$B$4,0,MAX(0.1,ROUND((Params!$B$10+Params!$B$11*H1174^Params!$B$12)*_xlfn.GAMMA.INV((H1174-(1-Params!$B$4))/Params!$B$4,Params!$B$5,Params!$B$6),1)))</f>
        <v/>
      </c>
      <c r="U1174" s="9">
        <f>ROUND(_xlfn.NORM.INV(I1174,Params!$B$13,Params!$B$14),1)</f>
        <v/>
      </c>
      <c r="V1174" s="9">
        <f>ROUND(_xlfn.NORM.INV(J1174,Params!$B$15,Params!$B$16),2)</f>
        <v/>
      </c>
      <c r="W1174" s="9">
        <f>ROUND(_xlfn.NORM.INV(K1174,Params!$B$13,Params!$B$14),1)</f>
        <v/>
      </c>
      <c r="X1174" s="9">
        <f>ROUND(_xlfn.NORM.INV(L1174,Params!$B$15,Params!$B$16),2)</f>
        <v/>
      </c>
      <c r="Y1174" s="9">
        <f>ROUND(_xlfn.NORM.INV(M1174,Params!$B$15,Params!$B$16)+Params!$B$17+Params!$B$18*M1174,2)</f>
        <v/>
      </c>
      <c r="Z1174" s="9">
        <f>ROUND(_xlfn.NORM.INV(N1174,Params!$B$13,Params!$B$14)+Params!$B$17+Params!$B$18*N1174,1)</f>
        <v/>
      </c>
    </row>
    <row r="1175">
      <c r="A1175" s="11" t="n">
        <v>1174</v>
      </c>
      <c r="B1175" s="12">
        <f>INT((A1175-1)/122)+1</f>
        <v/>
      </c>
      <c r="C1175" s="13" t="n">
        <v>0.077823</v>
      </c>
      <c r="D1175" s="13" t="n">
        <v>0.380427</v>
      </c>
      <c r="E1175" s="13" t="n">
        <v>0.790467</v>
      </c>
      <c r="F1175" s="13" t="n">
        <v>0.9164600000000001</v>
      </c>
      <c r="G1175" s="13" t="n">
        <v>0.109445</v>
      </c>
      <c r="H1175" s="13" t="n">
        <v>0.719317</v>
      </c>
      <c r="I1175" s="13" t="n">
        <v>0.140631</v>
      </c>
      <c r="J1175" s="13" t="n">
        <v>0.221855</v>
      </c>
      <c r="K1175" s="13" t="n">
        <v>0.566285</v>
      </c>
      <c r="L1175" s="13" t="n">
        <v>0.743355</v>
      </c>
      <c r="M1175" s="13" t="n">
        <v>0.71009</v>
      </c>
      <c r="N1175" s="13" t="n">
        <v>0.854934</v>
      </c>
      <c r="O1175" s="9">
        <f>IF(C1175&lt;=1-Params!$B$4,0,MAX(0.1,ROUND(_xlfn.GAMMA.INV((C1175-(1-Params!$B$4))/Params!$B$4,Params!$B$5,Params!$B$6),1)))</f>
        <v/>
      </c>
      <c r="P1175" s="9">
        <f>IF(D1175&lt;=1-Params!$B$7,0,ROUND(_xlfn.GAMMA.INV((D1175-(1-Params!$B$7))/Params!$B$7,Params!$B$8,Params!$B$9),3))</f>
        <v/>
      </c>
      <c r="Q1175" s="9">
        <f>IF(E1175&lt;=1-Params!$B$4,0,MAX(0.1,ROUND(_xlfn.GAMMA.INV((E1175-(1-Params!$B$4))/Params!$B$4,Params!$B$5,Params!$B$6),1)))</f>
        <v/>
      </c>
      <c r="R1175" s="9">
        <f>IF(F1175&lt;=1-Params!$B$7,0,ROUND(_xlfn.GAMMA.INV((F1175-(1-Params!$B$7))/Params!$B$7,Params!$B$8,Params!$B$9),3))</f>
        <v/>
      </c>
      <c r="S1175" s="9">
        <f>IF(G1175&lt;=1-Params!$B$7,0,ROUND((Params!$B$10+Params!$B$11*G1175^Params!$B$12)*_xlfn.GAMMA.INV((G1175-(1-Params!$B$7))/Params!$B$7,Params!$B$8,Params!$B$9),3))</f>
        <v/>
      </c>
      <c r="T1175" s="9">
        <f>IF(H1175&lt;=1-Params!$B$4,0,MAX(0.1,ROUND((Params!$B$10+Params!$B$11*H1175^Params!$B$12)*_xlfn.GAMMA.INV((H1175-(1-Params!$B$4))/Params!$B$4,Params!$B$5,Params!$B$6),1)))</f>
        <v/>
      </c>
      <c r="U1175" s="9">
        <f>ROUND(_xlfn.NORM.INV(I1175,Params!$B$13,Params!$B$14),1)</f>
        <v/>
      </c>
      <c r="V1175" s="9">
        <f>ROUND(_xlfn.NORM.INV(J1175,Params!$B$15,Params!$B$16),2)</f>
        <v/>
      </c>
      <c r="W1175" s="9">
        <f>ROUND(_xlfn.NORM.INV(K1175,Params!$B$13,Params!$B$14),1)</f>
        <v/>
      </c>
      <c r="X1175" s="9">
        <f>ROUND(_xlfn.NORM.INV(L1175,Params!$B$15,Params!$B$16),2)</f>
        <v/>
      </c>
      <c r="Y1175" s="9">
        <f>ROUND(_xlfn.NORM.INV(M1175,Params!$B$15,Params!$B$16)+Params!$B$17+Params!$B$18*M1175,2)</f>
        <v/>
      </c>
      <c r="Z1175" s="9">
        <f>ROUND(_xlfn.NORM.INV(N1175,Params!$B$13,Params!$B$14)+Params!$B$17+Params!$B$18*N1175,1)</f>
        <v/>
      </c>
    </row>
    <row r="1176">
      <c r="A1176" s="11" t="n">
        <v>1175</v>
      </c>
      <c r="B1176" s="12">
        <f>INT((A1176-1)/122)+1</f>
        <v/>
      </c>
      <c r="C1176" s="13" t="n">
        <v>0.012272</v>
      </c>
      <c r="D1176" s="13" t="n">
        <v>0.218354</v>
      </c>
      <c r="E1176" s="13" t="n">
        <v>0.719378</v>
      </c>
      <c r="F1176" s="13" t="n">
        <v>0.55808</v>
      </c>
      <c r="G1176" s="13" t="n">
        <v>0.043886</v>
      </c>
      <c r="H1176" s="13" t="n">
        <v>0.888526</v>
      </c>
      <c r="I1176" s="13" t="n">
        <v>0.279685</v>
      </c>
      <c r="J1176" s="13" t="n">
        <v>0.052042</v>
      </c>
      <c r="K1176" s="13" t="n">
        <v>0.366183</v>
      </c>
      <c r="L1176" s="13" t="n">
        <v>0.725896</v>
      </c>
      <c r="M1176" s="13" t="n">
        <v>0.745111</v>
      </c>
      <c r="N1176" s="13" t="n">
        <v>0.86124</v>
      </c>
      <c r="O1176" s="9">
        <f>IF(C1176&lt;=1-Params!$B$4,0,MAX(0.1,ROUND(_xlfn.GAMMA.INV((C1176-(1-Params!$B$4))/Params!$B$4,Params!$B$5,Params!$B$6),1)))</f>
        <v/>
      </c>
      <c r="P1176" s="9">
        <f>IF(D1176&lt;=1-Params!$B$7,0,ROUND(_xlfn.GAMMA.INV((D1176-(1-Params!$B$7))/Params!$B$7,Params!$B$8,Params!$B$9),3))</f>
        <v/>
      </c>
      <c r="Q1176" s="9">
        <f>IF(E1176&lt;=1-Params!$B$4,0,MAX(0.1,ROUND(_xlfn.GAMMA.INV((E1176-(1-Params!$B$4))/Params!$B$4,Params!$B$5,Params!$B$6),1)))</f>
        <v/>
      </c>
      <c r="R1176" s="9">
        <f>IF(F1176&lt;=1-Params!$B$7,0,ROUND(_xlfn.GAMMA.INV((F1176-(1-Params!$B$7))/Params!$B$7,Params!$B$8,Params!$B$9),3))</f>
        <v/>
      </c>
      <c r="S1176" s="9">
        <f>IF(G1176&lt;=1-Params!$B$7,0,ROUND((Params!$B$10+Params!$B$11*G1176^Params!$B$12)*_xlfn.GAMMA.INV((G1176-(1-Params!$B$7))/Params!$B$7,Params!$B$8,Params!$B$9),3))</f>
        <v/>
      </c>
      <c r="T1176" s="9">
        <f>IF(H1176&lt;=1-Params!$B$4,0,MAX(0.1,ROUND((Params!$B$10+Params!$B$11*H1176^Params!$B$12)*_xlfn.GAMMA.INV((H1176-(1-Params!$B$4))/Params!$B$4,Params!$B$5,Params!$B$6),1)))</f>
        <v/>
      </c>
      <c r="U1176" s="9">
        <f>ROUND(_xlfn.NORM.INV(I1176,Params!$B$13,Params!$B$14),1)</f>
        <v/>
      </c>
      <c r="V1176" s="9">
        <f>ROUND(_xlfn.NORM.INV(J1176,Params!$B$15,Params!$B$16),2)</f>
        <v/>
      </c>
      <c r="W1176" s="9">
        <f>ROUND(_xlfn.NORM.INV(K1176,Params!$B$13,Params!$B$14),1)</f>
        <v/>
      </c>
      <c r="X1176" s="9">
        <f>ROUND(_xlfn.NORM.INV(L1176,Params!$B$15,Params!$B$16),2)</f>
        <v/>
      </c>
      <c r="Y1176" s="9">
        <f>ROUND(_xlfn.NORM.INV(M1176,Params!$B$15,Params!$B$16)+Params!$B$17+Params!$B$18*M1176,2)</f>
        <v/>
      </c>
      <c r="Z1176" s="9">
        <f>ROUND(_xlfn.NORM.INV(N1176,Params!$B$13,Params!$B$14)+Params!$B$17+Params!$B$18*N1176,1)</f>
        <v/>
      </c>
    </row>
    <row r="1177">
      <c r="A1177" s="11" t="n">
        <v>1176</v>
      </c>
      <c r="B1177" s="12">
        <f>INT((A1177-1)/122)+1</f>
        <v/>
      </c>
      <c r="C1177" s="13" t="n">
        <v>0.096376</v>
      </c>
      <c r="D1177" s="13" t="n">
        <v>0.662822</v>
      </c>
      <c r="E1177" s="13" t="n">
        <v>0.96863</v>
      </c>
      <c r="F1177" s="13" t="n">
        <v>0.658174</v>
      </c>
      <c r="G1177" s="13" t="n">
        <v>0.090958</v>
      </c>
      <c r="H1177" s="13" t="n">
        <v>0.749325</v>
      </c>
      <c r="I1177" s="13" t="n">
        <v>0.62584</v>
      </c>
      <c r="J1177" s="13" t="n">
        <v>0.447621</v>
      </c>
      <c r="K1177" s="13" t="n">
        <v>0.147681</v>
      </c>
      <c r="L1177" s="13" t="n">
        <v>0.275677</v>
      </c>
      <c r="M1177" s="13" t="n">
        <v>0.687334</v>
      </c>
      <c r="N1177" s="13" t="n">
        <v>0.874223</v>
      </c>
      <c r="O1177" s="9">
        <f>IF(C1177&lt;=1-Params!$B$4,0,MAX(0.1,ROUND(_xlfn.GAMMA.INV((C1177-(1-Params!$B$4))/Params!$B$4,Params!$B$5,Params!$B$6),1)))</f>
        <v/>
      </c>
      <c r="P1177" s="9">
        <f>IF(D1177&lt;=1-Params!$B$7,0,ROUND(_xlfn.GAMMA.INV((D1177-(1-Params!$B$7))/Params!$B$7,Params!$B$8,Params!$B$9),3))</f>
        <v/>
      </c>
      <c r="Q1177" s="9">
        <f>IF(E1177&lt;=1-Params!$B$4,0,MAX(0.1,ROUND(_xlfn.GAMMA.INV((E1177-(1-Params!$B$4))/Params!$B$4,Params!$B$5,Params!$B$6),1)))</f>
        <v/>
      </c>
      <c r="R1177" s="9">
        <f>IF(F1177&lt;=1-Params!$B$7,0,ROUND(_xlfn.GAMMA.INV((F1177-(1-Params!$B$7))/Params!$B$7,Params!$B$8,Params!$B$9),3))</f>
        <v/>
      </c>
      <c r="S1177" s="9">
        <f>IF(G1177&lt;=1-Params!$B$7,0,ROUND((Params!$B$10+Params!$B$11*G1177^Params!$B$12)*_xlfn.GAMMA.INV((G1177-(1-Params!$B$7))/Params!$B$7,Params!$B$8,Params!$B$9),3))</f>
        <v/>
      </c>
      <c r="T1177" s="9">
        <f>IF(H1177&lt;=1-Params!$B$4,0,MAX(0.1,ROUND((Params!$B$10+Params!$B$11*H1177^Params!$B$12)*_xlfn.GAMMA.INV((H1177-(1-Params!$B$4))/Params!$B$4,Params!$B$5,Params!$B$6),1)))</f>
        <v/>
      </c>
      <c r="U1177" s="9">
        <f>ROUND(_xlfn.NORM.INV(I1177,Params!$B$13,Params!$B$14),1)</f>
        <v/>
      </c>
      <c r="V1177" s="9">
        <f>ROUND(_xlfn.NORM.INV(J1177,Params!$B$15,Params!$B$16),2)</f>
        <v/>
      </c>
      <c r="W1177" s="9">
        <f>ROUND(_xlfn.NORM.INV(K1177,Params!$B$13,Params!$B$14),1)</f>
        <v/>
      </c>
      <c r="X1177" s="9">
        <f>ROUND(_xlfn.NORM.INV(L1177,Params!$B$15,Params!$B$16),2)</f>
        <v/>
      </c>
      <c r="Y1177" s="9">
        <f>ROUND(_xlfn.NORM.INV(M1177,Params!$B$15,Params!$B$16)+Params!$B$17+Params!$B$18*M1177,2)</f>
        <v/>
      </c>
      <c r="Z1177" s="9">
        <f>ROUND(_xlfn.NORM.INV(N1177,Params!$B$13,Params!$B$14)+Params!$B$17+Params!$B$18*N1177,1)</f>
        <v/>
      </c>
    </row>
    <row r="1178">
      <c r="A1178" s="11" t="n">
        <v>1177</v>
      </c>
      <c r="B1178" s="12">
        <f>INT((A1178-1)/122)+1</f>
        <v/>
      </c>
      <c r="C1178" s="13" t="n">
        <v>0.655579</v>
      </c>
      <c r="D1178" s="13" t="n">
        <v>0.378457</v>
      </c>
      <c r="E1178" s="13" t="n">
        <v>0.426185</v>
      </c>
      <c r="F1178" s="13" t="n">
        <v>0.7147829999999999</v>
      </c>
      <c r="G1178" s="13" t="n">
        <v>0.380605</v>
      </c>
      <c r="H1178" s="13" t="n">
        <v>0.526495</v>
      </c>
      <c r="I1178" s="13" t="n">
        <v>0.430791</v>
      </c>
      <c r="J1178" s="13" t="n">
        <v>0.437329</v>
      </c>
      <c r="K1178" s="13" t="n">
        <v>0.223926</v>
      </c>
      <c r="L1178" s="13" t="n">
        <v>0.173409</v>
      </c>
      <c r="M1178" s="13" t="n">
        <v>0.559402</v>
      </c>
      <c r="N1178" s="13" t="n">
        <v>0.6640509999999999</v>
      </c>
      <c r="O1178" s="9">
        <f>IF(C1178&lt;=1-Params!$B$4,0,MAX(0.1,ROUND(_xlfn.GAMMA.INV((C1178-(1-Params!$B$4))/Params!$B$4,Params!$B$5,Params!$B$6),1)))</f>
        <v/>
      </c>
      <c r="P1178" s="9">
        <f>IF(D1178&lt;=1-Params!$B$7,0,ROUND(_xlfn.GAMMA.INV((D1178-(1-Params!$B$7))/Params!$B$7,Params!$B$8,Params!$B$9),3))</f>
        <v/>
      </c>
      <c r="Q1178" s="9">
        <f>IF(E1178&lt;=1-Params!$B$4,0,MAX(0.1,ROUND(_xlfn.GAMMA.INV((E1178-(1-Params!$B$4))/Params!$B$4,Params!$B$5,Params!$B$6),1)))</f>
        <v/>
      </c>
      <c r="R1178" s="9">
        <f>IF(F1178&lt;=1-Params!$B$7,0,ROUND(_xlfn.GAMMA.INV((F1178-(1-Params!$B$7))/Params!$B$7,Params!$B$8,Params!$B$9),3))</f>
        <v/>
      </c>
      <c r="S1178" s="9">
        <f>IF(G1178&lt;=1-Params!$B$7,0,ROUND((Params!$B$10+Params!$B$11*G1178^Params!$B$12)*_xlfn.GAMMA.INV((G1178-(1-Params!$B$7))/Params!$B$7,Params!$B$8,Params!$B$9),3))</f>
        <v/>
      </c>
      <c r="T1178" s="9">
        <f>IF(H1178&lt;=1-Params!$B$4,0,MAX(0.1,ROUND((Params!$B$10+Params!$B$11*H1178^Params!$B$12)*_xlfn.GAMMA.INV((H1178-(1-Params!$B$4))/Params!$B$4,Params!$B$5,Params!$B$6),1)))</f>
        <v/>
      </c>
      <c r="U1178" s="9">
        <f>ROUND(_xlfn.NORM.INV(I1178,Params!$B$13,Params!$B$14),1)</f>
        <v/>
      </c>
      <c r="V1178" s="9">
        <f>ROUND(_xlfn.NORM.INV(J1178,Params!$B$15,Params!$B$16),2)</f>
        <v/>
      </c>
      <c r="W1178" s="9">
        <f>ROUND(_xlfn.NORM.INV(K1178,Params!$B$13,Params!$B$14),1)</f>
        <v/>
      </c>
      <c r="X1178" s="9">
        <f>ROUND(_xlfn.NORM.INV(L1178,Params!$B$15,Params!$B$16),2)</f>
        <v/>
      </c>
      <c r="Y1178" s="9">
        <f>ROUND(_xlfn.NORM.INV(M1178,Params!$B$15,Params!$B$16)+Params!$B$17+Params!$B$18*M1178,2)</f>
        <v/>
      </c>
      <c r="Z1178" s="9">
        <f>ROUND(_xlfn.NORM.INV(N1178,Params!$B$13,Params!$B$14)+Params!$B$17+Params!$B$18*N1178,1)</f>
        <v/>
      </c>
    </row>
    <row r="1179">
      <c r="A1179" s="11" t="n">
        <v>1178</v>
      </c>
      <c r="B1179" s="12">
        <f>INT((A1179-1)/122)+1</f>
        <v/>
      </c>
      <c r="C1179" s="13" t="n">
        <v>0.267912</v>
      </c>
      <c r="D1179" s="13" t="n">
        <v>0.33165</v>
      </c>
      <c r="E1179" s="13" t="n">
        <v>0.3696</v>
      </c>
      <c r="F1179" s="13" t="n">
        <v>0.283269</v>
      </c>
      <c r="G1179" s="13" t="n">
        <v>0.691041</v>
      </c>
      <c r="H1179" s="13" t="n">
        <v>0.505485</v>
      </c>
      <c r="I1179" s="13" t="n">
        <v>0.59265</v>
      </c>
      <c r="J1179" s="13" t="n">
        <v>0.18303</v>
      </c>
      <c r="K1179" s="13" t="n">
        <v>0.298699</v>
      </c>
      <c r="L1179" s="13" t="n">
        <v>0.239568</v>
      </c>
      <c r="M1179" s="13" t="n">
        <v>0.223957</v>
      </c>
      <c r="N1179" s="13" t="n">
        <v>0.78969</v>
      </c>
      <c r="O1179" s="9">
        <f>IF(C1179&lt;=1-Params!$B$4,0,MAX(0.1,ROUND(_xlfn.GAMMA.INV((C1179-(1-Params!$B$4))/Params!$B$4,Params!$B$5,Params!$B$6),1)))</f>
        <v/>
      </c>
      <c r="P1179" s="9">
        <f>IF(D1179&lt;=1-Params!$B$7,0,ROUND(_xlfn.GAMMA.INV((D1179-(1-Params!$B$7))/Params!$B$7,Params!$B$8,Params!$B$9),3))</f>
        <v/>
      </c>
      <c r="Q1179" s="9">
        <f>IF(E1179&lt;=1-Params!$B$4,0,MAX(0.1,ROUND(_xlfn.GAMMA.INV((E1179-(1-Params!$B$4))/Params!$B$4,Params!$B$5,Params!$B$6),1)))</f>
        <v/>
      </c>
      <c r="R1179" s="9">
        <f>IF(F1179&lt;=1-Params!$B$7,0,ROUND(_xlfn.GAMMA.INV((F1179-(1-Params!$B$7))/Params!$B$7,Params!$B$8,Params!$B$9),3))</f>
        <v/>
      </c>
      <c r="S1179" s="9">
        <f>IF(G1179&lt;=1-Params!$B$7,0,ROUND((Params!$B$10+Params!$B$11*G1179^Params!$B$12)*_xlfn.GAMMA.INV((G1179-(1-Params!$B$7))/Params!$B$7,Params!$B$8,Params!$B$9),3))</f>
        <v/>
      </c>
      <c r="T1179" s="9">
        <f>IF(H1179&lt;=1-Params!$B$4,0,MAX(0.1,ROUND((Params!$B$10+Params!$B$11*H1179^Params!$B$12)*_xlfn.GAMMA.INV((H1179-(1-Params!$B$4))/Params!$B$4,Params!$B$5,Params!$B$6),1)))</f>
        <v/>
      </c>
      <c r="U1179" s="9">
        <f>ROUND(_xlfn.NORM.INV(I1179,Params!$B$13,Params!$B$14),1)</f>
        <v/>
      </c>
      <c r="V1179" s="9">
        <f>ROUND(_xlfn.NORM.INV(J1179,Params!$B$15,Params!$B$16),2)</f>
        <v/>
      </c>
      <c r="W1179" s="9">
        <f>ROUND(_xlfn.NORM.INV(K1179,Params!$B$13,Params!$B$14),1)</f>
        <v/>
      </c>
      <c r="X1179" s="9">
        <f>ROUND(_xlfn.NORM.INV(L1179,Params!$B$15,Params!$B$16),2)</f>
        <v/>
      </c>
      <c r="Y1179" s="9">
        <f>ROUND(_xlfn.NORM.INV(M1179,Params!$B$15,Params!$B$16)+Params!$B$17+Params!$B$18*M1179,2)</f>
        <v/>
      </c>
      <c r="Z1179" s="9">
        <f>ROUND(_xlfn.NORM.INV(N1179,Params!$B$13,Params!$B$14)+Params!$B$17+Params!$B$18*N1179,1)</f>
        <v/>
      </c>
    </row>
    <row r="1180">
      <c r="A1180" s="11" t="n">
        <v>1179</v>
      </c>
      <c r="B1180" s="12">
        <f>INT((A1180-1)/122)+1</f>
        <v/>
      </c>
      <c r="C1180" s="13" t="n">
        <v>0.210511</v>
      </c>
      <c r="D1180" s="13" t="n">
        <v>0.406392</v>
      </c>
      <c r="E1180" s="13" t="n">
        <v>0.540722</v>
      </c>
      <c r="F1180" s="13" t="n">
        <v>0.452834</v>
      </c>
      <c r="G1180" s="13" t="n">
        <v>0.308934</v>
      </c>
      <c r="H1180" s="13" t="n">
        <v>0.402555</v>
      </c>
      <c r="I1180" s="13" t="n">
        <v>0.3507</v>
      </c>
      <c r="J1180" s="13" t="n">
        <v>0.051818</v>
      </c>
      <c r="K1180" s="13" t="n">
        <v>0.066806</v>
      </c>
      <c r="L1180" s="13" t="n">
        <v>0.200846</v>
      </c>
      <c r="M1180" s="13" t="n">
        <v>0.259834</v>
      </c>
      <c r="N1180" s="13" t="n">
        <v>0.167758</v>
      </c>
      <c r="O1180" s="9">
        <f>IF(C1180&lt;=1-Params!$B$4,0,MAX(0.1,ROUND(_xlfn.GAMMA.INV((C1180-(1-Params!$B$4))/Params!$B$4,Params!$B$5,Params!$B$6),1)))</f>
        <v/>
      </c>
      <c r="P1180" s="9">
        <f>IF(D1180&lt;=1-Params!$B$7,0,ROUND(_xlfn.GAMMA.INV((D1180-(1-Params!$B$7))/Params!$B$7,Params!$B$8,Params!$B$9),3))</f>
        <v/>
      </c>
      <c r="Q1180" s="9">
        <f>IF(E1180&lt;=1-Params!$B$4,0,MAX(0.1,ROUND(_xlfn.GAMMA.INV((E1180-(1-Params!$B$4))/Params!$B$4,Params!$B$5,Params!$B$6),1)))</f>
        <v/>
      </c>
      <c r="R1180" s="9">
        <f>IF(F1180&lt;=1-Params!$B$7,0,ROUND(_xlfn.GAMMA.INV((F1180-(1-Params!$B$7))/Params!$B$7,Params!$B$8,Params!$B$9),3))</f>
        <v/>
      </c>
      <c r="S1180" s="9">
        <f>IF(G1180&lt;=1-Params!$B$7,0,ROUND((Params!$B$10+Params!$B$11*G1180^Params!$B$12)*_xlfn.GAMMA.INV((G1180-(1-Params!$B$7))/Params!$B$7,Params!$B$8,Params!$B$9),3))</f>
        <v/>
      </c>
      <c r="T1180" s="9">
        <f>IF(H1180&lt;=1-Params!$B$4,0,MAX(0.1,ROUND((Params!$B$10+Params!$B$11*H1180^Params!$B$12)*_xlfn.GAMMA.INV((H1180-(1-Params!$B$4))/Params!$B$4,Params!$B$5,Params!$B$6),1)))</f>
        <v/>
      </c>
      <c r="U1180" s="9">
        <f>ROUND(_xlfn.NORM.INV(I1180,Params!$B$13,Params!$B$14),1)</f>
        <v/>
      </c>
      <c r="V1180" s="9">
        <f>ROUND(_xlfn.NORM.INV(J1180,Params!$B$15,Params!$B$16),2)</f>
        <v/>
      </c>
      <c r="W1180" s="9">
        <f>ROUND(_xlfn.NORM.INV(K1180,Params!$B$13,Params!$B$14),1)</f>
        <v/>
      </c>
      <c r="X1180" s="9">
        <f>ROUND(_xlfn.NORM.INV(L1180,Params!$B$15,Params!$B$16),2)</f>
        <v/>
      </c>
      <c r="Y1180" s="9">
        <f>ROUND(_xlfn.NORM.INV(M1180,Params!$B$15,Params!$B$16)+Params!$B$17+Params!$B$18*M1180,2)</f>
        <v/>
      </c>
      <c r="Z1180" s="9">
        <f>ROUND(_xlfn.NORM.INV(N1180,Params!$B$13,Params!$B$14)+Params!$B$17+Params!$B$18*N1180,1)</f>
        <v/>
      </c>
    </row>
    <row r="1181">
      <c r="A1181" s="11" t="n">
        <v>1180</v>
      </c>
      <c r="B1181" s="12">
        <f>INT((A1181-1)/122)+1</f>
        <v/>
      </c>
      <c r="C1181" s="13" t="n">
        <v>0.841787</v>
      </c>
      <c r="D1181" s="13" t="n">
        <v>0.224889</v>
      </c>
      <c r="E1181" s="13" t="n">
        <v>0.375467</v>
      </c>
      <c r="F1181" s="13" t="n">
        <v>0.897756</v>
      </c>
      <c r="G1181" s="13" t="n">
        <v>0.437393</v>
      </c>
      <c r="H1181" s="13" t="n">
        <v>0.666096</v>
      </c>
      <c r="I1181" s="13" t="n">
        <v>0.06549199999999999</v>
      </c>
      <c r="J1181" s="13" t="n">
        <v>0.022146</v>
      </c>
      <c r="K1181" s="13" t="n">
        <v>0.197337</v>
      </c>
      <c r="L1181" s="13" t="n">
        <v>0.102272</v>
      </c>
      <c r="M1181" s="13" t="n">
        <v>0.262292</v>
      </c>
      <c r="N1181" s="13" t="n">
        <v>0.112431</v>
      </c>
      <c r="O1181" s="9">
        <f>IF(C1181&lt;=1-Params!$B$4,0,MAX(0.1,ROUND(_xlfn.GAMMA.INV((C1181-(1-Params!$B$4))/Params!$B$4,Params!$B$5,Params!$B$6),1)))</f>
        <v/>
      </c>
      <c r="P1181" s="9">
        <f>IF(D1181&lt;=1-Params!$B$7,0,ROUND(_xlfn.GAMMA.INV((D1181-(1-Params!$B$7))/Params!$B$7,Params!$B$8,Params!$B$9),3))</f>
        <v/>
      </c>
      <c r="Q1181" s="9">
        <f>IF(E1181&lt;=1-Params!$B$4,0,MAX(0.1,ROUND(_xlfn.GAMMA.INV((E1181-(1-Params!$B$4))/Params!$B$4,Params!$B$5,Params!$B$6),1)))</f>
        <v/>
      </c>
      <c r="R1181" s="9">
        <f>IF(F1181&lt;=1-Params!$B$7,0,ROUND(_xlfn.GAMMA.INV((F1181-(1-Params!$B$7))/Params!$B$7,Params!$B$8,Params!$B$9),3))</f>
        <v/>
      </c>
      <c r="S1181" s="9">
        <f>IF(G1181&lt;=1-Params!$B$7,0,ROUND((Params!$B$10+Params!$B$11*G1181^Params!$B$12)*_xlfn.GAMMA.INV((G1181-(1-Params!$B$7))/Params!$B$7,Params!$B$8,Params!$B$9),3))</f>
        <v/>
      </c>
      <c r="T1181" s="9">
        <f>IF(H1181&lt;=1-Params!$B$4,0,MAX(0.1,ROUND((Params!$B$10+Params!$B$11*H1181^Params!$B$12)*_xlfn.GAMMA.INV((H1181-(1-Params!$B$4))/Params!$B$4,Params!$B$5,Params!$B$6),1)))</f>
        <v/>
      </c>
      <c r="U1181" s="9">
        <f>ROUND(_xlfn.NORM.INV(I1181,Params!$B$13,Params!$B$14),1)</f>
        <v/>
      </c>
      <c r="V1181" s="9">
        <f>ROUND(_xlfn.NORM.INV(J1181,Params!$B$15,Params!$B$16),2)</f>
        <v/>
      </c>
      <c r="W1181" s="9">
        <f>ROUND(_xlfn.NORM.INV(K1181,Params!$B$13,Params!$B$14),1)</f>
        <v/>
      </c>
      <c r="X1181" s="9">
        <f>ROUND(_xlfn.NORM.INV(L1181,Params!$B$15,Params!$B$16),2)</f>
        <v/>
      </c>
      <c r="Y1181" s="9">
        <f>ROUND(_xlfn.NORM.INV(M1181,Params!$B$15,Params!$B$16)+Params!$B$17+Params!$B$18*M1181,2)</f>
        <v/>
      </c>
      <c r="Z1181" s="9">
        <f>ROUND(_xlfn.NORM.INV(N1181,Params!$B$13,Params!$B$14)+Params!$B$17+Params!$B$18*N1181,1)</f>
        <v/>
      </c>
    </row>
    <row r="1182">
      <c r="A1182" s="11" t="n">
        <v>1181</v>
      </c>
      <c r="B1182" s="12">
        <f>INT((A1182-1)/122)+1</f>
        <v/>
      </c>
      <c r="C1182" s="13" t="n">
        <v>0.228578</v>
      </c>
      <c r="D1182" s="13" t="n">
        <v>0.172562</v>
      </c>
      <c r="E1182" s="13" t="n">
        <v>0.391563</v>
      </c>
      <c r="F1182" s="13" t="n">
        <v>0.588562</v>
      </c>
      <c r="G1182" s="13" t="n">
        <v>0.660934</v>
      </c>
      <c r="H1182" s="13" t="n">
        <v>0.118658</v>
      </c>
      <c r="I1182" s="13" t="n">
        <v>0.277451</v>
      </c>
      <c r="J1182" s="13" t="n">
        <v>0.240076</v>
      </c>
      <c r="K1182" s="13" t="n">
        <v>0.172016</v>
      </c>
      <c r="L1182" s="13" t="n">
        <v>0.191151</v>
      </c>
      <c r="M1182" s="13" t="n">
        <v>0.115629</v>
      </c>
      <c r="N1182" s="13" t="n">
        <v>0.105183</v>
      </c>
      <c r="O1182" s="9">
        <f>IF(C1182&lt;=1-Params!$B$4,0,MAX(0.1,ROUND(_xlfn.GAMMA.INV((C1182-(1-Params!$B$4))/Params!$B$4,Params!$B$5,Params!$B$6),1)))</f>
        <v/>
      </c>
      <c r="P1182" s="9">
        <f>IF(D1182&lt;=1-Params!$B$7,0,ROUND(_xlfn.GAMMA.INV((D1182-(1-Params!$B$7))/Params!$B$7,Params!$B$8,Params!$B$9),3))</f>
        <v/>
      </c>
      <c r="Q1182" s="9">
        <f>IF(E1182&lt;=1-Params!$B$4,0,MAX(0.1,ROUND(_xlfn.GAMMA.INV((E1182-(1-Params!$B$4))/Params!$B$4,Params!$B$5,Params!$B$6),1)))</f>
        <v/>
      </c>
      <c r="R1182" s="9">
        <f>IF(F1182&lt;=1-Params!$B$7,0,ROUND(_xlfn.GAMMA.INV((F1182-(1-Params!$B$7))/Params!$B$7,Params!$B$8,Params!$B$9),3))</f>
        <v/>
      </c>
      <c r="S1182" s="9">
        <f>IF(G1182&lt;=1-Params!$B$7,0,ROUND((Params!$B$10+Params!$B$11*G1182^Params!$B$12)*_xlfn.GAMMA.INV((G1182-(1-Params!$B$7))/Params!$B$7,Params!$B$8,Params!$B$9),3))</f>
        <v/>
      </c>
      <c r="T1182" s="9">
        <f>IF(H1182&lt;=1-Params!$B$4,0,MAX(0.1,ROUND((Params!$B$10+Params!$B$11*H1182^Params!$B$12)*_xlfn.GAMMA.INV((H1182-(1-Params!$B$4))/Params!$B$4,Params!$B$5,Params!$B$6),1)))</f>
        <v/>
      </c>
      <c r="U1182" s="9">
        <f>ROUND(_xlfn.NORM.INV(I1182,Params!$B$13,Params!$B$14),1)</f>
        <v/>
      </c>
      <c r="V1182" s="9">
        <f>ROUND(_xlfn.NORM.INV(J1182,Params!$B$15,Params!$B$16),2)</f>
        <v/>
      </c>
      <c r="W1182" s="9">
        <f>ROUND(_xlfn.NORM.INV(K1182,Params!$B$13,Params!$B$14),1)</f>
        <v/>
      </c>
      <c r="X1182" s="9">
        <f>ROUND(_xlfn.NORM.INV(L1182,Params!$B$15,Params!$B$16),2)</f>
        <v/>
      </c>
      <c r="Y1182" s="9">
        <f>ROUND(_xlfn.NORM.INV(M1182,Params!$B$15,Params!$B$16)+Params!$B$17+Params!$B$18*M1182,2)</f>
        <v/>
      </c>
      <c r="Z1182" s="9">
        <f>ROUND(_xlfn.NORM.INV(N1182,Params!$B$13,Params!$B$14)+Params!$B$17+Params!$B$18*N1182,1)</f>
        <v/>
      </c>
    </row>
    <row r="1183">
      <c r="A1183" s="11" t="n">
        <v>1182</v>
      </c>
      <c r="B1183" s="12">
        <f>INT((A1183-1)/122)+1</f>
        <v/>
      </c>
      <c r="C1183" s="13" t="n">
        <v>0.531132</v>
      </c>
      <c r="D1183" s="13" t="n">
        <v>0.155505</v>
      </c>
      <c r="E1183" s="13" t="n">
        <v>0.243094</v>
      </c>
      <c r="F1183" s="13" t="n">
        <v>0.163915</v>
      </c>
      <c r="G1183" s="13" t="n">
        <v>0.285885</v>
      </c>
      <c r="H1183" s="13" t="n">
        <v>0.45694</v>
      </c>
      <c r="I1183" s="13" t="n">
        <v>0.193325</v>
      </c>
      <c r="J1183" s="13" t="n">
        <v>0.366338</v>
      </c>
      <c r="K1183" s="13" t="n">
        <v>0.031586</v>
      </c>
      <c r="L1183" s="13" t="n">
        <v>0.290776</v>
      </c>
      <c r="M1183" s="13" t="n">
        <v>0.207335</v>
      </c>
      <c r="N1183" s="13" t="n">
        <v>0.057182</v>
      </c>
      <c r="O1183" s="9">
        <f>IF(C1183&lt;=1-Params!$B$4,0,MAX(0.1,ROUND(_xlfn.GAMMA.INV((C1183-(1-Params!$B$4))/Params!$B$4,Params!$B$5,Params!$B$6),1)))</f>
        <v/>
      </c>
      <c r="P1183" s="9">
        <f>IF(D1183&lt;=1-Params!$B$7,0,ROUND(_xlfn.GAMMA.INV((D1183-(1-Params!$B$7))/Params!$B$7,Params!$B$8,Params!$B$9),3))</f>
        <v/>
      </c>
      <c r="Q1183" s="9">
        <f>IF(E1183&lt;=1-Params!$B$4,0,MAX(0.1,ROUND(_xlfn.GAMMA.INV((E1183-(1-Params!$B$4))/Params!$B$4,Params!$B$5,Params!$B$6),1)))</f>
        <v/>
      </c>
      <c r="R1183" s="9">
        <f>IF(F1183&lt;=1-Params!$B$7,0,ROUND(_xlfn.GAMMA.INV((F1183-(1-Params!$B$7))/Params!$B$7,Params!$B$8,Params!$B$9),3))</f>
        <v/>
      </c>
      <c r="S1183" s="9">
        <f>IF(G1183&lt;=1-Params!$B$7,0,ROUND((Params!$B$10+Params!$B$11*G1183^Params!$B$12)*_xlfn.GAMMA.INV((G1183-(1-Params!$B$7))/Params!$B$7,Params!$B$8,Params!$B$9),3))</f>
        <v/>
      </c>
      <c r="T1183" s="9">
        <f>IF(H1183&lt;=1-Params!$B$4,0,MAX(0.1,ROUND((Params!$B$10+Params!$B$11*H1183^Params!$B$12)*_xlfn.GAMMA.INV((H1183-(1-Params!$B$4))/Params!$B$4,Params!$B$5,Params!$B$6),1)))</f>
        <v/>
      </c>
      <c r="U1183" s="9">
        <f>ROUND(_xlfn.NORM.INV(I1183,Params!$B$13,Params!$B$14),1)</f>
        <v/>
      </c>
      <c r="V1183" s="9">
        <f>ROUND(_xlfn.NORM.INV(J1183,Params!$B$15,Params!$B$16),2)</f>
        <v/>
      </c>
      <c r="W1183" s="9">
        <f>ROUND(_xlfn.NORM.INV(K1183,Params!$B$13,Params!$B$14),1)</f>
        <v/>
      </c>
      <c r="X1183" s="9">
        <f>ROUND(_xlfn.NORM.INV(L1183,Params!$B$15,Params!$B$16),2)</f>
        <v/>
      </c>
      <c r="Y1183" s="9">
        <f>ROUND(_xlfn.NORM.INV(M1183,Params!$B$15,Params!$B$16)+Params!$B$17+Params!$B$18*M1183,2)</f>
        <v/>
      </c>
      <c r="Z1183" s="9">
        <f>ROUND(_xlfn.NORM.INV(N1183,Params!$B$13,Params!$B$14)+Params!$B$17+Params!$B$18*N1183,1)</f>
        <v/>
      </c>
    </row>
    <row r="1184">
      <c r="A1184" s="11" t="n">
        <v>1183</v>
      </c>
      <c r="B1184" s="12">
        <f>INT((A1184-1)/122)+1</f>
        <v/>
      </c>
      <c r="C1184" s="13" t="n">
        <v>0.054766</v>
      </c>
      <c r="D1184" s="13" t="n">
        <v>0.036109</v>
      </c>
      <c r="E1184" s="13" t="n">
        <v>0.35922</v>
      </c>
      <c r="F1184" s="13" t="n">
        <v>0.540113</v>
      </c>
      <c r="G1184" s="13" t="n">
        <v>0.208125</v>
      </c>
      <c r="H1184" s="13" t="n">
        <v>0.798929</v>
      </c>
      <c r="I1184" s="13" t="n">
        <v>0.383646</v>
      </c>
      <c r="J1184" s="13" t="n">
        <v>0.338521</v>
      </c>
      <c r="K1184" s="13" t="n">
        <v>0.005789</v>
      </c>
      <c r="L1184" s="13" t="n">
        <v>0.432835</v>
      </c>
      <c r="M1184" s="13" t="n">
        <v>0.546822</v>
      </c>
      <c r="N1184" s="13" t="n">
        <v>0.621855</v>
      </c>
      <c r="O1184" s="9">
        <f>IF(C1184&lt;=1-Params!$B$4,0,MAX(0.1,ROUND(_xlfn.GAMMA.INV((C1184-(1-Params!$B$4))/Params!$B$4,Params!$B$5,Params!$B$6),1)))</f>
        <v/>
      </c>
      <c r="P1184" s="9">
        <f>IF(D1184&lt;=1-Params!$B$7,0,ROUND(_xlfn.GAMMA.INV((D1184-(1-Params!$B$7))/Params!$B$7,Params!$B$8,Params!$B$9),3))</f>
        <v/>
      </c>
      <c r="Q1184" s="9">
        <f>IF(E1184&lt;=1-Params!$B$4,0,MAX(0.1,ROUND(_xlfn.GAMMA.INV((E1184-(1-Params!$B$4))/Params!$B$4,Params!$B$5,Params!$B$6),1)))</f>
        <v/>
      </c>
      <c r="R1184" s="9">
        <f>IF(F1184&lt;=1-Params!$B$7,0,ROUND(_xlfn.GAMMA.INV((F1184-(1-Params!$B$7))/Params!$B$7,Params!$B$8,Params!$B$9),3))</f>
        <v/>
      </c>
      <c r="S1184" s="9">
        <f>IF(G1184&lt;=1-Params!$B$7,0,ROUND((Params!$B$10+Params!$B$11*G1184^Params!$B$12)*_xlfn.GAMMA.INV((G1184-(1-Params!$B$7))/Params!$B$7,Params!$B$8,Params!$B$9),3))</f>
        <v/>
      </c>
      <c r="T1184" s="9">
        <f>IF(H1184&lt;=1-Params!$B$4,0,MAX(0.1,ROUND((Params!$B$10+Params!$B$11*H1184^Params!$B$12)*_xlfn.GAMMA.INV((H1184-(1-Params!$B$4))/Params!$B$4,Params!$B$5,Params!$B$6),1)))</f>
        <v/>
      </c>
      <c r="U1184" s="9">
        <f>ROUND(_xlfn.NORM.INV(I1184,Params!$B$13,Params!$B$14),1)</f>
        <v/>
      </c>
      <c r="V1184" s="9">
        <f>ROUND(_xlfn.NORM.INV(J1184,Params!$B$15,Params!$B$16),2)</f>
        <v/>
      </c>
      <c r="W1184" s="9">
        <f>ROUND(_xlfn.NORM.INV(K1184,Params!$B$13,Params!$B$14),1)</f>
        <v/>
      </c>
      <c r="X1184" s="9">
        <f>ROUND(_xlfn.NORM.INV(L1184,Params!$B$15,Params!$B$16),2)</f>
        <v/>
      </c>
      <c r="Y1184" s="9">
        <f>ROUND(_xlfn.NORM.INV(M1184,Params!$B$15,Params!$B$16)+Params!$B$17+Params!$B$18*M1184,2)</f>
        <v/>
      </c>
      <c r="Z1184" s="9">
        <f>ROUND(_xlfn.NORM.INV(N1184,Params!$B$13,Params!$B$14)+Params!$B$17+Params!$B$18*N1184,1)</f>
        <v/>
      </c>
    </row>
    <row r="1185">
      <c r="A1185" s="11" t="n">
        <v>1184</v>
      </c>
      <c r="B1185" s="12">
        <f>INT((A1185-1)/122)+1</f>
        <v/>
      </c>
      <c r="C1185" s="13" t="n">
        <v>0.017295</v>
      </c>
      <c r="D1185" s="13" t="n">
        <v>0.193961</v>
      </c>
      <c r="E1185" s="13" t="n">
        <v>0.564975</v>
      </c>
      <c r="F1185" s="13" t="n">
        <v>0.365249</v>
      </c>
      <c r="G1185" s="13" t="n">
        <v>0.17196</v>
      </c>
      <c r="H1185" s="13" t="n">
        <v>0.435886</v>
      </c>
      <c r="I1185" s="13" t="n">
        <v>0.902796</v>
      </c>
      <c r="J1185" s="13" t="n">
        <v>0.247845</v>
      </c>
      <c r="K1185" s="13" t="n">
        <v>0.035718</v>
      </c>
      <c r="L1185" s="13" t="n">
        <v>0.496102</v>
      </c>
      <c r="M1185" s="13" t="n">
        <v>0.456797</v>
      </c>
      <c r="N1185" s="13" t="n">
        <v>0.607391</v>
      </c>
      <c r="O1185" s="9">
        <f>IF(C1185&lt;=1-Params!$B$4,0,MAX(0.1,ROUND(_xlfn.GAMMA.INV((C1185-(1-Params!$B$4))/Params!$B$4,Params!$B$5,Params!$B$6),1)))</f>
        <v/>
      </c>
      <c r="P1185" s="9">
        <f>IF(D1185&lt;=1-Params!$B$7,0,ROUND(_xlfn.GAMMA.INV((D1185-(1-Params!$B$7))/Params!$B$7,Params!$B$8,Params!$B$9),3))</f>
        <v/>
      </c>
      <c r="Q1185" s="9">
        <f>IF(E1185&lt;=1-Params!$B$4,0,MAX(0.1,ROUND(_xlfn.GAMMA.INV((E1185-(1-Params!$B$4))/Params!$B$4,Params!$B$5,Params!$B$6),1)))</f>
        <v/>
      </c>
      <c r="R1185" s="9">
        <f>IF(F1185&lt;=1-Params!$B$7,0,ROUND(_xlfn.GAMMA.INV((F1185-(1-Params!$B$7))/Params!$B$7,Params!$B$8,Params!$B$9),3))</f>
        <v/>
      </c>
      <c r="S1185" s="9">
        <f>IF(G1185&lt;=1-Params!$B$7,0,ROUND((Params!$B$10+Params!$B$11*G1185^Params!$B$12)*_xlfn.GAMMA.INV((G1185-(1-Params!$B$7))/Params!$B$7,Params!$B$8,Params!$B$9),3))</f>
        <v/>
      </c>
      <c r="T1185" s="9">
        <f>IF(H1185&lt;=1-Params!$B$4,0,MAX(0.1,ROUND((Params!$B$10+Params!$B$11*H1185^Params!$B$12)*_xlfn.GAMMA.INV((H1185-(1-Params!$B$4))/Params!$B$4,Params!$B$5,Params!$B$6),1)))</f>
        <v/>
      </c>
      <c r="U1185" s="9">
        <f>ROUND(_xlfn.NORM.INV(I1185,Params!$B$13,Params!$B$14),1)</f>
        <v/>
      </c>
      <c r="V1185" s="9">
        <f>ROUND(_xlfn.NORM.INV(J1185,Params!$B$15,Params!$B$16),2)</f>
        <v/>
      </c>
      <c r="W1185" s="9">
        <f>ROUND(_xlfn.NORM.INV(K1185,Params!$B$13,Params!$B$14),1)</f>
        <v/>
      </c>
      <c r="X1185" s="9">
        <f>ROUND(_xlfn.NORM.INV(L1185,Params!$B$15,Params!$B$16),2)</f>
        <v/>
      </c>
      <c r="Y1185" s="9">
        <f>ROUND(_xlfn.NORM.INV(M1185,Params!$B$15,Params!$B$16)+Params!$B$17+Params!$B$18*M1185,2)</f>
        <v/>
      </c>
      <c r="Z1185" s="9">
        <f>ROUND(_xlfn.NORM.INV(N1185,Params!$B$13,Params!$B$14)+Params!$B$17+Params!$B$18*N1185,1)</f>
        <v/>
      </c>
    </row>
    <row r="1186">
      <c r="A1186" s="11" t="n">
        <v>1185</v>
      </c>
      <c r="B1186" s="12">
        <f>INT((A1186-1)/122)+1</f>
        <v/>
      </c>
      <c r="C1186" s="13" t="n">
        <v>0.114467</v>
      </c>
      <c r="D1186" s="13" t="n">
        <v>0.102137</v>
      </c>
      <c r="E1186" s="13" t="n">
        <v>0.48465</v>
      </c>
      <c r="F1186" s="13" t="n">
        <v>0.442825</v>
      </c>
      <c r="G1186" s="13" t="n">
        <v>0.139572</v>
      </c>
      <c r="H1186" s="13" t="n">
        <v>0.224832</v>
      </c>
      <c r="I1186" s="13" t="n">
        <v>0.888421</v>
      </c>
      <c r="J1186" s="13" t="n">
        <v>0.753495</v>
      </c>
      <c r="K1186" s="13" t="n">
        <v>0.1086</v>
      </c>
      <c r="L1186" s="13" t="n">
        <v>0.473726</v>
      </c>
      <c r="M1186" s="13" t="n">
        <v>0.723948</v>
      </c>
      <c r="N1186" s="13" t="n">
        <v>0.271545</v>
      </c>
      <c r="O1186" s="9">
        <f>IF(C1186&lt;=1-Params!$B$4,0,MAX(0.1,ROUND(_xlfn.GAMMA.INV((C1186-(1-Params!$B$4))/Params!$B$4,Params!$B$5,Params!$B$6),1)))</f>
        <v/>
      </c>
      <c r="P1186" s="9">
        <f>IF(D1186&lt;=1-Params!$B$7,0,ROUND(_xlfn.GAMMA.INV((D1186-(1-Params!$B$7))/Params!$B$7,Params!$B$8,Params!$B$9),3))</f>
        <v/>
      </c>
      <c r="Q1186" s="9">
        <f>IF(E1186&lt;=1-Params!$B$4,0,MAX(0.1,ROUND(_xlfn.GAMMA.INV((E1186-(1-Params!$B$4))/Params!$B$4,Params!$B$5,Params!$B$6),1)))</f>
        <v/>
      </c>
      <c r="R1186" s="9">
        <f>IF(F1186&lt;=1-Params!$B$7,0,ROUND(_xlfn.GAMMA.INV((F1186-(1-Params!$B$7))/Params!$B$7,Params!$B$8,Params!$B$9),3))</f>
        <v/>
      </c>
      <c r="S1186" s="9">
        <f>IF(G1186&lt;=1-Params!$B$7,0,ROUND((Params!$B$10+Params!$B$11*G1186^Params!$B$12)*_xlfn.GAMMA.INV((G1186-(1-Params!$B$7))/Params!$B$7,Params!$B$8,Params!$B$9),3))</f>
        <v/>
      </c>
      <c r="T1186" s="9">
        <f>IF(H1186&lt;=1-Params!$B$4,0,MAX(0.1,ROUND((Params!$B$10+Params!$B$11*H1186^Params!$B$12)*_xlfn.GAMMA.INV((H1186-(1-Params!$B$4))/Params!$B$4,Params!$B$5,Params!$B$6),1)))</f>
        <v/>
      </c>
      <c r="U1186" s="9">
        <f>ROUND(_xlfn.NORM.INV(I1186,Params!$B$13,Params!$B$14),1)</f>
        <v/>
      </c>
      <c r="V1186" s="9">
        <f>ROUND(_xlfn.NORM.INV(J1186,Params!$B$15,Params!$B$16),2)</f>
        <v/>
      </c>
      <c r="W1186" s="9">
        <f>ROUND(_xlfn.NORM.INV(K1186,Params!$B$13,Params!$B$14),1)</f>
        <v/>
      </c>
      <c r="X1186" s="9">
        <f>ROUND(_xlfn.NORM.INV(L1186,Params!$B$15,Params!$B$16),2)</f>
        <v/>
      </c>
      <c r="Y1186" s="9">
        <f>ROUND(_xlfn.NORM.INV(M1186,Params!$B$15,Params!$B$16)+Params!$B$17+Params!$B$18*M1186,2)</f>
        <v/>
      </c>
      <c r="Z1186" s="9">
        <f>ROUND(_xlfn.NORM.INV(N1186,Params!$B$13,Params!$B$14)+Params!$B$17+Params!$B$18*N1186,1)</f>
        <v/>
      </c>
    </row>
    <row r="1187">
      <c r="A1187" s="11" t="n">
        <v>1186</v>
      </c>
      <c r="B1187" s="12">
        <f>INT((A1187-1)/122)+1</f>
        <v/>
      </c>
      <c r="C1187" s="13" t="n">
        <v>0.228186</v>
      </c>
      <c r="D1187" s="13" t="n">
        <v>0.692042</v>
      </c>
      <c r="E1187" s="13" t="n">
        <v>0.762585</v>
      </c>
      <c r="F1187" s="13" t="n">
        <v>0.25965</v>
      </c>
      <c r="G1187" s="13" t="n">
        <v>0.448449</v>
      </c>
      <c r="H1187" s="13" t="n">
        <v>0.287655</v>
      </c>
      <c r="I1187" s="13" t="n">
        <v>0.483164</v>
      </c>
      <c r="J1187" s="13" t="n">
        <v>0.831836</v>
      </c>
      <c r="K1187" s="13" t="n">
        <v>0.063509</v>
      </c>
      <c r="L1187" s="13" t="n">
        <v>0.698496</v>
      </c>
      <c r="M1187" s="13" t="n">
        <v>0.591229</v>
      </c>
      <c r="N1187" s="13" t="n">
        <v>0.135528</v>
      </c>
      <c r="O1187" s="9">
        <f>IF(C1187&lt;=1-Params!$B$4,0,MAX(0.1,ROUND(_xlfn.GAMMA.INV((C1187-(1-Params!$B$4))/Params!$B$4,Params!$B$5,Params!$B$6),1)))</f>
        <v/>
      </c>
      <c r="P1187" s="9">
        <f>IF(D1187&lt;=1-Params!$B$7,0,ROUND(_xlfn.GAMMA.INV((D1187-(1-Params!$B$7))/Params!$B$7,Params!$B$8,Params!$B$9),3))</f>
        <v/>
      </c>
      <c r="Q1187" s="9">
        <f>IF(E1187&lt;=1-Params!$B$4,0,MAX(0.1,ROUND(_xlfn.GAMMA.INV((E1187-(1-Params!$B$4))/Params!$B$4,Params!$B$5,Params!$B$6),1)))</f>
        <v/>
      </c>
      <c r="R1187" s="9">
        <f>IF(F1187&lt;=1-Params!$B$7,0,ROUND(_xlfn.GAMMA.INV((F1187-(1-Params!$B$7))/Params!$B$7,Params!$B$8,Params!$B$9),3))</f>
        <v/>
      </c>
      <c r="S1187" s="9">
        <f>IF(G1187&lt;=1-Params!$B$7,0,ROUND((Params!$B$10+Params!$B$11*G1187^Params!$B$12)*_xlfn.GAMMA.INV((G1187-(1-Params!$B$7))/Params!$B$7,Params!$B$8,Params!$B$9),3))</f>
        <v/>
      </c>
      <c r="T1187" s="9">
        <f>IF(H1187&lt;=1-Params!$B$4,0,MAX(0.1,ROUND((Params!$B$10+Params!$B$11*H1187^Params!$B$12)*_xlfn.GAMMA.INV((H1187-(1-Params!$B$4))/Params!$B$4,Params!$B$5,Params!$B$6),1)))</f>
        <v/>
      </c>
      <c r="U1187" s="9">
        <f>ROUND(_xlfn.NORM.INV(I1187,Params!$B$13,Params!$B$14),1)</f>
        <v/>
      </c>
      <c r="V1187" s="9">
        <f>ROUND(_xlfn.NORM.INV(J1187,Params!$B$15,Params!$B$16),2)</f>
        <v/>
      </c>
      <c r="W1187" s="9">
        <f>ROUND(_xlfn.NORM.INV(K1187,Params!$B$13,Params!$B$14),1)</f>
        <v/>
      </c>
      <c r="X1187" s="9">
        <f>ROUND(_xlfn.NORM.INV(L1187,Params!$B$15,Params!$B$16),2)</f>
        <v/>
      </c>
      <c r="Y1187" s="9">
        <f>ROUND(_xlfn.NORM.INV(M1187,Params!$B$15,Params!$B$16)+Params!$B$17+Params!$B$18*M1187,2)</f>
        <v/>
      </c>
      <c r="Z1187" s="9">
        <f>ROUND(_xlfn.NORM.INV(N1187,Params!$B$13,Params!$B$14)+Params!$B$17+Params!$B$18*N1187,1)</f>
        <v/>
      </c>
    </row>
    <row r="1188">
      <c r="A1188" s="11" t="n">
        <v>1187</v>
      </c>
      <c r="B1188" s="12">
        <f>INT((A1188-1)/122)+1</f>
        <v/>
      </c>
      <c r="C1188" s="13" t="n">
        <v>0.294631</v>
      </c>
      <c r="D1188" s="13" t="n">
        <v>0.503313</v>
      </c>
      <c r="E1188" s="13" t="n">
        <v>0.858441</v>
      </c>
      <c r="F1188" s="13" t="n">
        <v>0.390215</v>
      </c>
      <c r="G1188" s="13" t="n">
        <v>0.236169</v>
      </c>
      <c r="H1188" s="13" t="n">
        <v>0.606409</v>
      </c>
      <c r="I1188" s="13" t="n">
        <v>0.535397</v>
      </c>
      <c r="J1188" s="13" t="n">
        <v>0.901676</v>
      </c>
      <c r="K1188" s="13" t="n">
        <v>0.076017</v>
      </c>
      <c r="L1188" s="13" t="n">
        <v>0.449616</v>
      </c>
      <c r="M1188" s="13" t="n">
        <v>0.395947</v>
      </c>
      <c r="N1188" s="13" t="n">
        <v>0.3247</v>
      </c>
      <c r="O1188" s="9">
        <f>IF(C1188&lt;=1-Params!$B$4,0,MAX(0.1,ROUND(_xlfn.GAMMA.INV((C1188-(1-Params!$B$4))/Params!$B$4,Params!$B$5,Params!$B$6),1)))</f>
        <v/>
      </c>
      <c r="P1188" s="9">
        <f>IF(D1188&lt;=1-Params!$B$7,0,ROUND(_xlfn.GAMMA.INV((D1188-(1-Params!$B$7))/Params!$B$7,Params!$B$8,Params!$B$9),3))</f>
        <v/>
      </c>
      <c r="Q1188" s="9">
        <f>IF(E1188&lt;=1-Params!$B$4,0,MAX(0.1,ROUND(_xlfn.GAMMA.INV((E1188-(1-Params!$B$4))/Params!$B$4,Params!$B$5,Params!$B$6),1)))</f>
        <v/>
      </c>
      <c r="R1188" s="9">
        <f>IF(F1188&lt;=1-Params!$B$7,0,ROUND(_xlfn.GAMMA.INV((F1188-(1-Params!$B$7))/Params!$B$7,Params!$B$8,Params!$B$9),3))</f>
        <v/>
      </c>
      <c r="S1188" s="9">
        <f>IF(G1188&lt;=1-Params!$B$7,0,ROUND((Params!$B$10+Params!$B$11*G1188^Params!$B$12)*_xlfn.GAMMA.INV((G1188-(1-Params!$B$7))/Params!$B$7,Params!$B$8,Params!$B$9),3))</f>
        <v/>
      </c>
      <c r="T1188" s="9">
        <f>IF(H1188&lt;=1-Params!$B$4,0,MAX(0.1,ROUND((Params!$B$10+Params!$B$11*H1188^Params!$B$12)*_xlfn.GAMMA.INV((H1188-(1-Params!$B$4))/Params!$B$4,Params!$B$5,Params!$B$6),1)))</f>
        <v/>
      </c>
      <c r="U1188" s="9">
        <f>ROUND(_xlfn.NORM.INV(I1188,Params!$B$13,Params!$B$14),1)</f>
        <v/>
      </c>
      <c r="V1188" s="9">
        <f>ROUND(_xlfn.NORM.INV(J1188,Params!$B$15,Params!$B$16),2)</f>
        <v/>
      </c>
      <c r="W1188" s="9">
        <f>ROUND(_xlfn.NORM.INV(K1188,Params!$B$13,Params!$B$14),1)</f>
        <v/>
      </c>
      <c r="X1188" s="9">
        <f>ROUND(_xlfn.NORM.INV(L1188,Params!$B$15,Params!$B$16),2)</f>
        <v/>
      </c>
      <c r="Y1188" s="9">
        <f>ROUND(_xlfn.NORM.INV(M1188,Params!$B$15,Params!$B$16)+Params!$B$17+Params!$B$18*M1188,2)</f>
        <v/>
      </c>
      <c r="Z1188" s="9">
        <f>ROUND(_xlfn.NORM.INV(N1188,Params!$B$13,Params!$B$14)+Params!$B$17+Params!$B$18*N1188,1)</f>
        <v/>
      </c>
    </row>
    <row r="1189">
      <c r="A1189" s="11" t="n">
        <v>1188</v>
      </c>
      <c r="B1189" s="12">
        <f>INT((A1189-1)/122)+1</f>
        <v/>
      </c>
      <c r="C1189" s="13" t="n">
        <v>0.055687</v>
      </c>
      <c r="D1189" s="13" t="n">
        <v>0.503949</v>
      </c>
      <c r="E1189" s="13" t="n">
        <v>0.925023</v>
      </c>
      <c r="F1189" s="13" t="n">
        <v>0.510554</v>
      </c>
      <c r="G1189" s="13" t="n">
        <v>0.5274489999999999</v>
      </c>
      <c r="H1189" s="13" t="n">
        <v>0.603391</v>
      </c>
      <c r="I1189" s="13" t="n">
        <v>0.41378</v>
      </c>
      <c r="J1189" s="13" t="n">
        <v>0.966104</v>
      </c>
      <c r="K1189" s="13" t="n">
        <v>0.128365</v>
      </c>
      <c r="L1189" s="13" t="n">
        <v>0.490639</v>
      </c>
      <c r="M1189" s="13" t="n">
        <v>0.423528</v>
      </c>
      <c r="N1189" s="13" t="n">
        <v>0.265559</v>
      </c>
      <c r="O1189" s="9">
        <f>IF(C1189&lt;=1-Params!$B$4,0,MAX(0.1,ROUND(_xlfn.GAMMA.INV((C1189-(1-Params!$B$4))/Params!$B$4,Params!$B$5,Params!$B$6),1)))</f>
        <v/>
      </c>
      <c r="P1189" s="9">
        <f>IF(D1189&lt;=1-Params!$B$7,0,ROUND(_xlfn.GAMMA.INV((D1189-(1-Params!$B$7))/Params!$B$7,Params!$B$8,Params!$B$9),3))</f>
        <v/>
      </c>
      <c r="Q1189" s="9">
        <f>IF(E1189&lt;=1-Params!$B$4,0,MAX(0.1,ROUND(_xlfn.GAMMA.INV((E1189-(1-Params!$B$4))/Params!$B$4,Params!$B$5,Params!$B$6),1)))</f>
        <v/>
      </c>
      <c r="R1189" s="9">
        <f>IF(F1189&lt;=1-Params!$B$7,0,ROUND(_xlfn.GAMMA.INV((F1189-(1-Params!$B$7))/Params!$B$7,Params!$B$8,Params!$B$9),3))</f>
        <v/>
      </c>
      <c r="S1189" s="9">
        <f>IF(G1189&lt;=1-Params!$B$7,0,ROUND((Params!$B$10+Params!$B$11*G1189^Params!$B$12)*_xlfn.GAMMA.INV((G1189-(1-Params!$B$7))/Params!$B$7,Params!$B$8,Params!$B$9),3))</f>
        <v/>
      </c>
      <c r="T1189" s="9">
        <f>IF(H1189&lt;=1-Params!$B$4,0,MAX(0.1,ROUND((Params!$B$10+Params!$B$11*H1189^Params!$B$12)*_xlfn.GAMMA.INV((H1189-(1-Params!$B$4))/Params!$B$4,Params!$B$5,Params!$B$6),1)))</f>
        <v/>
      </c>
      <c r="U1189" s="9">
        <f>ROUND(_xlfn.NORM.INV(I1189,Params!$B$13,Params!$B$14),1)</f>
        <v/>
      </c>
      <c r="V1189" s="9">
        <f>ROUND(_xlfn.NORM.INV(J1189,Params!$B$15,Params!$B$16),2)</f>
        <v/>
      </c>
      <c r="W1189" s="9">
        <f>ROUND(_xlfn.NORM.INV(K1189,Params!$B$13,Params!$B$14),1)</f>
        <v/>
      </c>
      <c r="X1189" s="9">
        <f>ROUND(_xlfn.NORM.INV(L1189,Params!$B$15,Params!$B$16),2)</f>
        <v/>
      </c>
      <c r="Y1189" s="9">
        <f>ROUND(_xlfn.NORM.INV(M1189,Params!$B$15,Params!$B$16)+Params!$B$17+Params!$B$18*M1189,2)</f>
        <v/>
      </c>
      <c r="Z1189" s="9">
        <f>ROUND(_xlfn.NORM.INV(N1189,Params!$B$13,Params!$B$14)+Params!$B$17+Params!$B$18*N1189,1)</f>
        <v/>
      </c>
    </row>
    <row r="1190">
      <c r="A1190" s="11" t="n">
        <v>1189</v>
      </c>
      <c r="B1190" s="12">
        <f>INT((A1190-1)/122)+1</f>
        <v/>
      </c>
      <c r="C1190" s="13" t="n">
        <v>0.291081</v>
      </c>
      <c r="D1190" s="13" t="n">
        <v>0.429539</v>
      </c>
      <c r="E1190" s="13" t="n">
        <v>0.298137</v>
      </c>
      <c r="F1190" s="13" t="n">
        <v>0.920644</v>
      </c>
      <c r="G1190" s="13" t="n">
        <v>0.623011</v>
      </c>
      <c r="H1190" s="13" t="n">
        <v>0.308785</v>
      </c>
      <c r="I1190" s="13" t="n">
        <v>0.384259</v>
      </c>
      <c r="J1190" s="13" t="n">
        <v>0.944141</v>
      </c>
      <c r="K1190" s="13" t="n">
        <v>0.181949</v>
      </c>
      <c r="L1190" s="13" t="n">
        <v>0.840685</v>
      </c>
      <c r="M1190" s="13" t="n">
        <v>0.105945</v>
      </c>
      <c r="N1190" s="13" t="n">
        <v>0.170294</v>
      </c>
      <c r="O1190" s="9">
        <f>IF(C1190&lt;=1-Params!$B$4,0,MAX(0.1,ROUND(_xlfn.GAMMA.INV((C1190-(1-Params!$B$4))/Params!$B$4,Params!$B$5,Params!$B$6),1)))</f>
        <v/>
      </c>
      <c r="P1190" s="9">
        <f>IF(D1190&lt;=1-Params!$B$7,0,ROUND(_xlfn.GAMMA.INV((D1190-(1-Params!$B$7))/Params!$B$7,Params!$B$8,Params!$B$9),3))</f>
        <v/>
      </c>
      <c r="Q1190" s="9">
        <f>IF(E1190&lt;=1-Params!$B$4,0,MAX(0.1,ROUND(_xlfn.GAMMA.INV((E1190-(1-Params!$B$4))/Params!$B$4,Params!$B$5,Params!$B$6),1)))</f>
        <v/>
      </c>
      <c r="R1190" s="9">
        <f>IF(F1190&lt;=1-Params!$B$7,0,ROUND(_xlfn.GAMMA.INV((F1190-(1-Params!$B$7))/Params!$B$7,Params!$B$8,Params!$B$9),3))</f>
        <v/>
      </c>
      <c r="S1190" s="9">
        <f>IF(G1190&lt;=1-Params!$B$7,0,ROUND((Params!$B$10+Params!$B$11*G1190^Params!$B$12)*_xlfn.GAMMA.INV((G1190-(1-Params!$B$7))/Params!$B$7,Params!$B$8,Params!$B$9),3))</f>
        <v/>
      </c>
      <c r="T1190" s="9">
        <f>IF(H1190&lt;=1-Params!$B$4,0,MAX(0.1,ROUND((Params!$B$10+Params!$B$11*H1190^Params!$B$12)*_xlfn.GAMMA.INV((H1190-(1-Params!$B$4))/Params!$B$4,Params!$B$5,Params!$B$6),1)))</f>
        <v/>
      </c>
      <c r="U1190" s="9">
        <f>ROUND(_xlfn.NORM.INV(I1190,Params!$B$13,Params!$B$14),1)</f>
        <v/>
      </c>
      <c r="V1190" s="9">
        <f>ROUND(_xlfn.NORM.INV(J1190,Params!$B$15,Params!$B$16),2)</f>
        <v/>
      </c>
      <c r="W1190" s="9">
        <f>ROUND(_xlfn.NORM.INV(K1190,Params!$B$13,Params!$B$14),1)</f>
        <v/>
      </c>
      <c r="X1190" s="9">
        <f>ROUND(_xlfn.NORM.INV(L1190,Params!$B$15,Params!$B$16),2)</f>
        <v/>
      </c>
      <c r="Y1190" s="9">
        <f>ROUND(_xlfn.NORM.INV(M1190,Params!$B$15,Params!$B$16)+Params!$B$17+Params!$B$18*M1190,2)</f>
        <v/>
      </c>
      <c r="Z1190" s="9">
        <f>ROUND(_xlfn.NORM.INV(N1190,Params!$B$13,Params!$B$14)+Params!$B$17+Params!$B$18*N1190,1)</f>
        <v/>
      </c>
    </row>
    <row r="1191">
      <c r="A1191" s="11" t="n">
        <v>1190</v>
      </c>
      <c r="B1191" s="12">
        <f>INT((A1191-1)/122)+1</f>
        <v/>
      </c>
      <c r="C1191" s="13" t="n">
        <v>0.669181</v>
      </c>
      <c r="D1191" s="13" t="n">
        <v>0.766432</v>
      </c>
      <c r="E1191" s="13" t="n">
        <v>0.442215</v>
      </c>
      <c r="F1191" s="13" t="n">
        <v>0.913865</v>
      </c>
      <c r="G1191" s="13" t="n">
        <v>0.201894</v>
      </c>
      <c r="H1191" s="13" t="n">
        <v>0.054044</v>
      </c>
      <c r="I1191" s="13" t="n">
        <v>0.566017</v>
      </c>
      <c r="J1191" s="13" t="n">
        <v>0.682982</v>
      </c>
      <c r="K1191" s="13" t="n">
        <v>0.805503</v>
      </c>
      <c r="L1191" s="13" t="n">
        <v>0.859171</v>
      </c>
      <c r="M1191" s="13" t="n">
        <v>0.03481</v>
      </c>
      <c r="N1191" s="13" t="n">
        <v>0.252047</v>
      </c>
      <c r="O1191" s="9">
        <f>IF(C1191&lt;=1-Params!$B$4,0,MAX(0.1,ROUND(_xlfn.GAMMA.INV((C1191-(1-Params!$B$4))/Params!$B$4,Params!$B$5,Params!$B$6),1)))</f>
        <v/>
      </c>
      <c r="P1191" s="9">
        <f>IF(D1191&lt;=1-Params!$B$7,0,ROUND(_xlfn.GAMMA.INV((D1191-(1-Params!$B$7))/Params!$B$7,Params!$B$8,Params!$B$9),3))</f>
        <v/>
      </c>
      <c r="Q1191" s="9">
        <f>IF(E1191&lt;=1-Params!$B$4,0,MAX(0.1,ROUND(_xlfn.GAMMA.INV((E1191-(1-Params!$B$4))/Params!$B$4,Params!$B$5,Params!$B$6),1)))</f>
        <v/>
      </c>
      <c r="R1191" s="9">
        <f>IF(F1191&lt;=1-Params!$B$7,0,ROUND(_xlfn.GAMMA.INV((F1191-(1-Params!$B$7))/Params!$B$7,Params!$B$8,Params!$B$9),3))</f>
        <v/>
      </c>
      <c r="S1191" s="9">
        <f>IF(G1191&lt;=1-Params!$B$7,0,ROUND((Params!$B$10+Params!$B$11*G1191^Params!$B$12)*_xlfn.GAMMA.INV((G1191-(1-Params!$B$7))/Params!$B$7,Params!$B$8,Params!$B$9),3))</f>
        <v/>
      </c>
      <c r="T1191" s="9">
        <f>IF(H1191&lt;=1-Params!$B$4,0,MAX(0.1,ROUND((Params!$B$10+Params!$B$11*H1191^Params!$B$12)*_xlfn.GAMMA.INV((H1191-(1-Params!$B$4))/Params!$B$4,Params!$B$5,Params!$B$6),1)))</f>
        <v/>
      </c>
      <c r="U1191" s="9">
        <f>ROUND(_xlfn.NORM.INV(I1191,Params!$B$13,Params!$B$14),1)</f>
        <v/>
      </c>
      <c r="V1191" s="9">
        <f>ROUND(_xlfn.NORM.INV(J1191,Params!$B$15,Params!$B$16),2)</f>
        <v/>
      </c>
      <c r="W1191" s="9">
        <f>ROUND(_xlfn.NORM.INV(K1191,Params!$B$13,Params!$B$14),1)</f>
        <v/>
      </c>
      <c r="X1191" s="9">
        <f>ROUND(_xlfn.NORM.INV(L1191,Params!$B$15,Params!$B$16),2)</f>
        <v/>
      </c>
      <c r="Y1191" s="9">
        <f>ROUND(_xlfn.NORM.INV(M1191,Params!$B$15,Params!$B$16)+Params!$B$17+Params!$B$18*M1191,2)</f>
        <v/>
      </c>
      <c r="Z1191" s="9">
        <f>ROUND(_xlfn.NORM.INV(N1191,Params!$B$13,Params!$B$14)+Params!$B$17+Params!$B$18*N1191,1)</f>
        <v/>
      </c>
    </row>
    <row r="1192">
      <c r="A1192" s="11" t="n">
        <v>1191</v>
      </c>
      <c r="B1192" s="12">
        <f>INT((A1192-1)/122)+1</f>
        <v/>
      </c>
      <c r="C1192" s="13" t="n">
        <v>0.037347</v>
      </c>
      <c r="D1192" s="13" t="n">
        <v>0.183496</v>
      </c>
      <c r="E1192" s="13" t="n">
        <v>0.645886</v>
      </c>
      <c r="F1192" s="13" t="n">
        <v>0.453033</v>
      </c>
      <c r="G1192" s="13" t="n">
        <v>0.5981</v>
      </c>
      <c r="H1192" s="13" t="n">
        <v>0.664431</v>
      </c>
      <c r="I1192" s="13" t="n">
        <v>0.684528</v>
      </c>
      <c r="J1192" s="13" t="n">
        <v>0.257255</v>
      </c>
      <c r="K1192" s="13" t="n">
        <v>0.474366</v>
      </c>
      <c r="L1192" s="13" t="n">
        <v>0.890092</v>
      </c>
      <c r="M1192" s="13" t="n">
        <v>0.009613</v>
      </c>
      <c r="N1192" s="13" t="n">
        <v>0.730851</v>
      </c>
      <c r="O1192" s="9">
        <f>IF(C1192&lt;=1-Params!$B$4,0,MAX(0.1,ROUND(_xlfn.GAMMA.INV((C1192-(1-Params!$B$4))/Params!$B$4,Params!$B$5,Params!$B$6),1)))</f>
        <v/>
      </c>
      <c r="P1192" s="9">
        <f>IF(D1192&lt;=1-Params!$B$7,0,ROUND(_xlfn.GAMMA.INV((D1192-(1-Params!$B$7))/Params!$B$7,Params!$B$8,Params!$B$9),3))</f>
        <v/>
      </c>
      <c r="Q1192" s="9">
        <f>IF(E1192&lt;=1-Params!$B$4,0,MAX(0.1,ROUND(_xlfn.GAMMA.INV((E1192-(1-Params!$B$4))/Params!$B$4,Params!$B$5,Params!$B$6),1)))</f>
        <v/>
      </c>
      <c r="R1192" s="9">
        <f>IF(F1192&lt;=1-Params!$B$7,0,ROUND(_xlfn.GAMMA.INV((F1192-(1-Params!$B$7))/Params!$B$7,Params!$B$8,Params!$B$9),3))</f>
        <v/>
      </c>
      <c r="S1192" s="9">
        <f>IF(G1192&lt;=1-Params!$B$7,0,ROUND((Params!$B$10+Params!$B$11*G1192^Params!$B$12)*_xlfn.GAMMA.INV((G1192-(1-Params!$B$7))/Params!$B$7,Params!$B$8,Params!$B$9),3))</f>
        <v/>
      </c>
      <c r="T1192" s="9">
        <f>IF(H1192&lt;=1-Params!$B$4,0,MAX(0.1,ROUND((Params!$B$10+Params!$B$11*H1192^Params!$B$12)*_xlfn.GAMMA.INV((H1192-(1-Params!$B$4))/Params!$B$4,Params!$B$5,Params!$B$6),1)))</f>
        <v/>
      </c>
      <c r="U1192" s="9">
        <f>ROUND(_xlfn.NORM.INV(I1192,Params!$B$13,Params!$B$14),1)</f>
        <v/>
      </c>
      <c r="V1192" s="9">
        <f>ROUND(_xlfn.NORM.INV(J1192,Params!$B$15,Params!$B$16),2)</f>
        <v/>
      </c>
      <c r="W1192" s="9">
        <f>ROUND(_xlfn.NORM.INV(K1192,Params!$B$13,Params!$B$14),1)</f>
        <v/>
      </c>
      <c r="X1192" s="9">
        <f>ROUND(_xlfn.NORM.INV(L1192,Params!$B$15,Params!$B$16),2)</f>
        <v/>
      </c>
      <c r="Y1192" s="9">
        <f>ROUND(_xlfn.NORM.INV(M1192,Params!$B$15,Params!$B$16)+Params!$B$17+Params!$B$18*M1192,2)</f>
        <v/>
      </c>
      <c r="Z1192" s="9">
        <f>ROUND(_xlfn.NORM.INV(N1192,Params!$B$13,Params!$B$14)+Params!$B$17+Params!$B$18*N1192,1)</f>
        <v/>
      </c>
    </row>
    <row r="1193">
      <c r="A1193" s="11" t="n">
        <v>1192</v>
      </c>
      <c r="B1193" s="12">
        <f>INT((A1193-1)/122)+1</f>
        <v/>
      </c>
      <c r="C1193" s="13" t="n">
        <v>0.257344</v>
      </c>
      <c r="D1193" s="13" t="n">
        <v>0.123405</v>
      </c>
      <c r="E1193" s="13" t="n">
        <v>0.5982499999999999</v>
      </c>
      <c r="F1193" s="13" t="n">
        <v>0.584769</v>
      </c>
      <c r="G1193" s="13" t="n">
        <v>0.552721</v>
      </c>
      <c r="H1193" s="13" t="n">
        <v>0.15359</v>
      </c>
      <c r="I1193" s="13" t="n">
        <v>0.914447</v>
      </c>
      <c r="J1193" s="13" t="n">
        <v>0.291781</v>
      </c>
      <c r="K1193" s="13" t="n">
        <v>0.368842</v>
      </c>
      <c r="L1193" s="13" t="n">
        <v>0.71907</v>
      </c>
      <c r="M1193" s="13" t="n">
        <v>0.006878</v>
      </c>
      <c r="N1193" s="13" t="n">
        <v>0.479973</v>
      </c>
      <c r="O1193" s="9">
        <f>IF(C1193&lt;=1-Params!$B$4,0,MAX(0.1,ROUND(_xlfn.GAMMA.INV((C1193-(1-Params!$B$4))/Params!$B$4,Params!$B$5,Params!$B$6),1)))</f>
        <v/>
      </c>
      <c r="P1193" s="9">
        <f>IF(D1193&lt;=1-Params!$B$7,0,ROUND(_xlfn.GAMMA.INV((D1193-(1-Params!$B$7))/Params!$B$7,Params!$B$8,Params!$B$9),3))</f>
        <v/>
      </c>
      <c r="Q1193" s="9">
        <f>IF(E1193&lt;=1-Params!$B$4,0,MAX(0.1,ROUND(_xlfn.GAMMA.INV((E1193-(1-Params!$B$4))/Params!$B$4,Params!$B$5,Params!$B$6),1)))</f>
        <v/>
      </c>
      <c r="R1193" s="9">
        <f>IF(F1193&lt;=1-Params!$B$7,0,ROUND(_xlfn.GAMMA.INV((F1193-(1-Params!$B$7))/Params!$B$7,Params!$B$8,Params!$B$9),3))</f>
        <v/>
      </c>
      <c r="S1193" s="9">
        <f>IF(G1193&lt;=1-Params!$B$7,0,ROUND((Params!$B$10+Params!$B$11*G1193^Params!$B$12)*_xlfn.GAMMA.INV((G1193-(1-Params!$B$7))/Params!$B$7,Params!$B$8,Params!$B$9),3))</f>
        <v/>
      </c>
      <c r="T1193" s="9">
        <f>IF(H1193&lt;=1-Params!$B$4,0,MAX(0.1,ROUND((Params!$B$10+Params!$B$11*H1193^Params!$B$12)*_xlfn.GAMMA.INV((H1193-(1-Params!$B$4))/Params!$B$4,Params!$B$5,Params!$B$6),1)))</f>
        <v/>
      </c>
      <c r="U1193" s="9">
        <f>ROUND(_xlfn.NORM.INV(I1193,Params!$B$13,Params!$B$14),1)</f>
        <v/>
      </c>
      <c r="V1193" s="9">
        <f>ROUND(_xlfn.NORM.INV(J1193,Params!$B$15,Params!$B$16),2)</f>
        <v/>
      </c>
      <c r="W1193" s="9">
        <f>ROUND(_xlfn.NORM.INV(K1193,Params!$B$13,Params!$B$14),1)</f>
        <v/>
      </c>
      <c r="X1193" s="9">
        <f>ROUND(_xlfn.NORM.INV(L1193,Params!$B$15,Params!$B$16),2)</f>
        <v/>
      </c>
      <c r="Y1193" s="9">
        <f>ROUND(_xlfn.NORM.INV(M1193,Params!$B$15,Params!$B$16)+Params!$B$17+Params!$B$18*M1193,2)</f>
        <v/>
      </c>
      <c r="Z1193" s="9">
        <f>ROUND(_xlfn.NORM.INV(N1193,Params!$B$13,Params!$B$14)+Params!$B$17+Params!$B$18*N1193,1)</f>
        <v/>
      </c>
    </row>
    <row r="1194">
      <c r="A1194" s="11" t="n">
        <v>1193</v>
      </c>
      <c r="B1194" s="12">
        <f>INT((A1194-1)/122)+1</f>
        <v/>
      </c>
      <c r="C1194" s="13" t="n">
        <v>0.22654</v>
      </c>
      <c r="D1194" s="13" t="n">
        <v>0.222171</v>
      </c>
      <c r="E1194" s="13" t="n">
        <v>0.121522</v>
      </c>
      <c r="F1194" s="13" t="n">
        <v>0.285673</v>
      </c>
      <c r="G1194" s="13" t="n">
        <v>0.988976</v>
      </c>
      <c r="H1194" s="13" t="n">
        <v>0.062298</v>
      </c>
      <c r="I1194" s="13" t="n">
        <v>0.750232</v>
      </c>
      <c r="J1194" s="13" t="n">
        <v>0.522498</v>
      </c>
      <c r="K1194" s="13" t="n">
        <v>0.526818</v>
      </c>
      <c r="L1194" s="13" t="n">
        <v>0.687117</v>
      </c>
      <c r="M1194" s="13" t="n">
        <v>0.07063899999999999</v>
      </c>
      <c r="N1194" s="13" t="n">
        <v>0.358235</v>
      </c>
      <c r="O1194" s="9">
        <f>IF(C1194&lt;=1-Params!$B$4,0,MAX(0.1,ROUND(_xlfn.GAMMA.INV((C1194-(1-Params!$B$4))/Params!$B$4,Params!$B$5,Params!$B$6),1)))</f>
        <v/>
      </c>
      <c r="P1194" s="9">
        <f>IF(D1194&lt;=1-Params!$B$7,0,ROUND(_xlfn.GAMMA.INV((D1194-(1-Params!$B$7))/Params!$B$7,Params!$B$8,Params!$B$9),3))</f>
        <v/>
      </c>
      <c r="Q1194" s="9">
        <f>IF(E1194&lt;=1-Params!$B$4,0,MAX(0.1,ROUND(_xlfn.GAMMA.INV((E1194-(1-Params!$B$4))/Params!$B$4,Params!$B$5,Params!$B$6),1)))</f>
        <v/>
      </c>
      <c r="R1194" s="9">
        <f>IF(F1194&lt;=1-Params!$B$7,0,ROUND(_xlfn.GAMMA.INV((F1194-(1-Params!$B$7))/Params!$B$7,Params!$B$8,Params!$B$9),3))</f>
        <v/>
      </c>
      <c r="S1194" s="9">
        <f>IF(G1194&lt;=1-Params!$B$7,0,ROUND((Params!$B$10+Params!$B$11*G1194^Params!$B$12)*_xlfn.GAMMA.INV((G1194-(1-Params!$B$7))/Params!$B$7,Params!$B$8,Params!$B$9),3))</f>
        <v/>
      </c>
      <c r="T1194" s="9">
        <f>IF(H1194&lt;=1-Params!$B$4,0,MAX(0.1,ROUND((Params!$B$10+Params!$B$11*H1194^Params!$B$12)*_xlfn.GAMMA.INV((H1194-(1-Params!$B$4))/Params!$B$4,Params!$B$5,Params!$B$6),1)))</f>
        <v/>
      </c>
      <c r="U1194" s="9">
        <f>ROUND(_xlfn.NORM.INV(I1194,Params!$B$13,Params!$B$14),1)</f>
        <v/>
      </c>
      <c r="V1194" s="9">
        <f>ROUND(_xlfn.NORM.INV(J1194,Params!$B$15,Params!$B$16),2)</f>
        <v/>
      </c>
      <c r="W1194" s="9">
        <f>ROUND(_xlfn.NORM.INV(K1194,Params!$B$13,Params!$B$14),1)</f>
        <v/>
      </c>
      <c r="X1194" s="9">
        <f>ROUND(_xlfn.NORM.INV(L1194,Params!$B$15,Params!$B$16),2)</f>
        <v/>
      </c>
      <c r="Y1194" s="9">
        <f>ROUND(_xlfn.NORM.INV(M1194,Params!$B$15,Params!$B$16)+Params!$B$17+Params!$B$18*M1194,2)</f>
        <v/>
      </c>
      <c r="Z1194" s="9">
        <f>ROUND(_xlfn.NORM.INV(N1194,Params!$B$13,Params!$B$14)+Params!$B$17+Params!$B$18*N1194,1)</f>
        <v/>
      </c>
    </row>
    <row r="1195">
      <c r="A1195" s="11" t="n">
        <v>1194</v>
      </c>
      <c r="B1195" s="12">
        <f>INT((A1195-1)/122)+1</f>
        <v/>
      </c>
      <c r="C1195" s="13" t="n">
        <v>0.511181</v>
      </c>
      <c r="D1195" s="13" t="n">
        <v>0.456973</v>
      </c>
      <c r="E1195" s="13" t="n">
        <v>0.960888</v>
      </c>
      <c r="F1195" s="13" t="n">
        <v>0.069381</v>
      </c>
      <c r="G1195" s="13" t="n">
        <v>0.587999</v>
      </c>
      <c r="H1195" s="13" t="n">
        <v>0.88328</v>
      </c>
      <c r="I1195" s="13" t="n">
        <v>0.295052</v>
      </c>
      <c r="J1195" s="13" t="n">
        <v>0.484202</v>
      </c>
      <c r="K1195" s="13" t="n">
        <v>0.822726</v>
      </c>
      <c r="L1195" s="13" t="n">
        <v>0.809142</v>
      </c>
      <c r="M1195" s="13" t="n">
        <v>0.25197</v>
      </c>
      <c r="N1195" s="13" t="n">
        <v>0.082385</v>
      </c>
      <c r="O1195" s="9">
        <f>IF(C1195&lt;=1-Params!$B$4,0,MAX(0.1,ROUND(_xlfn.GAMMA.INV((C1195-(1-Params!$B$4))/Params!$B$4,Params!$B$5,Params!$B$6),1)))</f>
        <v/>
      </c>
      <c r="P1195" s="9">
        <f>IF(D1195&lt;=1-Params!$B$7,0,ROUND(_xlfn.GAMMA.INV((D1195-(1-Params!$B$7))/Params!$B$7,Params!$B$8,Params!$B$9),3))</f>
        <v/>
      </c>
      <c r="Q1195" s="9">
        <f>IF(E1195&lt;=1-Params!$B$4,0,MAX(0.1,ROUND(_xlfn.GAMMA.INV((E1195-(1-Params!$B$4))/Params!$B$4,Params!$B$5,Params!$B$6),1)))</f>
        <v/>
      </c>
      <c r="R1195" s="9">
        <f>IF(F1195&lt;=1-Params!$B$7,0,ROUND(_xlfn.GAMMA.INV((F1195-(1-Params!$B$7))/Params!$B$7,Params!$B$8,Params!$B$9),3))</f>
        <v/>
      </c>
      <c r="S1195" s="9">
        <f>IF(G1195&lt;=1-Params!$B$7,0,ROUND((Params!$B$10+Params!$B$11*G1195^Params!$B$12)*_xlfn.GAMMA.INV((G1195-(1-Params!$B$7))/Params!$B$7,Params!$B$8,Params!$B$9),3))</f>
        <v/>
      </c>
      <c r="T1195" s="9">
        <f>IF(H1195&lt;=1-Params!$B$4,0,MAX(0.1,ROUND((Params!$B$10+Params!$B$11*H1195^Params!$B$12)*_xlfn.GAMMA.INV((H1195-(1-Params!$B$4))/Params!$B$4,Params!$B$5,Params!$B$6),1)))</f>
        <v/>
      </c>
      <c r="U1195" s="9">
        <f>ROUND(_xlfn.NORM.INV(I1195,Params!$B$13,Params!$B$14),1)</f>
        <v/>
      </c>
      <c r="V1195" s="9">
        <f>ROUND(_xlfn.NORM.INV(J1195,Params!$B$15,Params!$B$16),2)</f>
        <v/>
      </c>
      <c r="W1195" s="9">
        <f>ROUND(_xlfn.NORM.INV(K1195,Params!$B$13,Params!$B$14),1)</f>
        <v/>
      </c>
      <c r="X1195" s="9">
        <f>ROUND(_xlfn.NORM.INV(L1195,Params!$B$15,Params!$B$16),2)</f>
        <v/>
      </c>
      <c r="Y1195" s="9">
        <f>ROUND(_xlfn.NORM.INV(M1195,Params!$B$15,Params!$B$16)+Params!$B$17+Params!$B$18*M1195,2)</f>
        <v/>
      </c>
      <c r="Z1195" s="9">
        <f>ROUND(_xlfn.NORM.INV(N1195,Params!$B$13,Params!$B$14)+Params!$B$17+Params!$B$18*N1195,1)</f>
        <v/>
      </c>
    </row>
    <row r="1196">
      <c r="A1196" s="11" t="n">
        <v>1195</v>
      </c>
      <c r="B1196" s="12">
        <f>INT((A1196-1)/122)+1</f>
        <v/>
      </c>
      <c r="C1196" s="13" t="n">
        <v>0.56047</v>
      </c>
      <c r="D1196" s="13" t="n">
        <v>0.495857</v>
      </c>
      <c r="E1196" s="13" t="n">
        <v>0.962853</v>
      </c>
      <c r="F1196" s="13" t="n">
        <v>0.583137</v>
      </c>
      <c r="G1196" s="13" t="n">
        <v>0.08735</v>
      </c>
      <c r="H1196" s="13" t="n">
        <v>0.90005</v>
      </c>
      <c r="I1196" s="13" t="n">
        <v>0.07945199999999999</v>
      </c>
      <c r="J1196" s="13" t="n">
        <v>0.8111159999999999</v>
      </c>
      <c r="K1196" s="13" t="n">
        <v>0.671598</v>
      </c>
      <c r="L1196" s="13" t="n">
        <v>0.742544</v>
      </c>
      <c r="M1196" s="13" t="n">
        <v>0.016403</v>
      </c>
      <c r="N1196" s="13" t="n">
        <v>0.332232</v>
      </c>
      <c r="O1196" s="9">
        <f>IF(C1196&lt;=1-Params!$B$4,0,MAX(0.1,ROUND(_xlfn.GAMMA.INV((C1196-(1-Params!$B$4))/Params!$B$4,Params!$B$5,Params!$B$6),1)))</f>
        <v/>
      </c>
      <c r="P1196" s="9">
        <f>IF(D1196&lt;=1-Params!$B$7,0,ROUND(_xlfn.GAMMA.INV((D1196-(1-Params!$B$7))/Params!$B$7,Params!$B$8,Params!$B$9),3))</f>
        <v/>
      </c>
      <c r="Q1196" s="9">
        <f>IF(E1196&lt;=1-Params!$B$4,0,MAX(0.1,ROUND(_xlfn.GAMMA.INV((E1196-(1-Params!$B$4))/Params!$B$4,Params!$B$5,Params!$B$6),1)))</f>
        <v/>
      </c>
      <c r="R1196" s="9">
        <f>IF(F1196&lt;=1-Params!$B$7,0,ROUND(_xlfn.GAMMA.INV((F1196-(1-Params!$B$7))/Params!$B$7,Params!$B$8,Params!$B$9),3))</f>
        <v/>
      </c>
      <c r="S1196" s="9">
        <f>IF(G1196&lt;=1-Params!$B$7,0,ROUND((Params!$B$10+Params!$B$11*G1196^Params!$B$12)*_xlfn.GAMMA.INV((G1196-(1-Params!$B$7))/Params!$B$7,Params!$B$8,Params!$B$9),3))</f>
        <v/>
      </c>
      <c r="T1196" s="9">
        <f>IF(H1196&lt;=1-Params!$B$4,0,MAX(0.1,ROUND((Params!$B$10+Params!$B$11*H1196^Params!$B$12)*_xlfn.GAMMA.INV((H1196-(1-Params!$B$4))/Params!$B$4,Params!$B$5,Params!$B$6),1)))</f>
        <v/>
      </c>
      <c r="U1196" s="9">
        <f>ROUND(_xlfn.NORM.INV(I1196,Params!$B$13,Params!$B$14),1)</f>
        <v/>
      </c>
      <c r="V1196" s="9">
        <f>ROUND(_xlfn.NORM.INV(J1196,Params!$B$15,Params!$B$16),2)</f>
        <v/>
      </c>
      <c r="W1196" s="9">
        <f>ROUND(_xlfn.NORM.INV(K1196,Params!$B$13,Params!$B$14),1)</f>
        <v/>
      </c>
      <c r="X1196" s="9">
        <f>ROUND(_xlfn.NORM.INV(L1196,Params!$B$15,Params!$B$16),2)</f>
        <v/>
      </c>
      <c r="Y1196" s="9">
        <f>ROUND(_xlfn.NORM.INV(M1196,Params!$B$15,Params!$B$16)+Params!$B$17+Params!$B$18*M1196,2)</f>
        <v/>
      </c>
      <c r="Z1196" s="9">
        <f>ROUND(_xlfn.NORM.INV(N1196,Params!$B$13,Params!$B$14)+Params!$B$17+Params!$B$18*N1196,1)</f>
        <v/>
      </c>
    </row>
    <row r="1197">
      <c r="A1197" s="11" t="n">
        <v>1196</v>
      </c>
      <c r="B1197" s="12">
        <f>INT((A1197-1)/122)+1</f>
        <v/>
      </c>
      <c r="C1197" s="13" t="n">
        <v>0.563483</v>
      </c>
      <c r="D1197" s="13" t="n">
        <v>0.305928</v>
      </c>
      <c r="E1197" s="13" t="n">
        <v>0.90894</v>
      </c>
      <c r="F1197" s="13" t="n">
        <v>0.790426</v>
      </c>
      <c r="G1197" s="13" t="n">
        <v>0.123825</v>
      </c>
      <c r="H1197" s="13" t="n">
        <v>0.821528</v>
      </c>
      <c r="I1197" s="13" t="n">
        <v>0.069221</v>
      </c>
      <c r="J1197" s="13" t="n">
        <v>0.935365</v>
      </c>
      <c r="K1197" s="13" t="n">
        <v>0.712934</v>
      </c>
      <c r="L1197" s="13" t="n">
        <v>0.475774</v>
      </c>
      <c r="M1197" s="13" t="n">
        <v>0.01095</v>
      </c>
      <c r="N1197" s="13" t="n">
        <v>0.363119</v>
      </c>
      <c r="O1197" s="9">
        <f>IF(C1197&lt;=1-Params!$B$4,0,MAX(0.1,ROUND(_xlfn.GAMMA.INV((C1197-(1-Params!$B$4))/Params!$B$4,Params!$B$5,Params!$B$6),1)))</f>
        <v/>
      </c>
      <c r="P1197" s="9">
        <f>IF(D1197&lt;=1-Params!$B$7,0,ROUND(_xlfn.GAMMA.INV((D1197-(1-Params!$B$7))/Params!$B$7,Params!$B$8,Params!$B$9),3))</f>
        <v/>
      </c>
      <c r="Q1197" s="9">
        <f>IF(E1197&lt;=1-Params!$B$4,0,MAX(0.1,ROUND(_xlfn.GAMMA.INV((E1197-(1-Params!$B$4))/Params!$B$4,Params!$B$5,Params!$B$6),1)))</f>
        <v/>
      </c>
      <c r="R1197" s="9">
        <f>IF(F1197&lt;=1-Params!$B$7,0,ROUND(_xlfn.GAMMA.INV((F1197-(1-Params!$B$7))/Params!$B$7,Params!$B$8,Params!$B$9),3))</f>
        <v/>
      </c>
      <c r="S1197" s="9">
        <f>IF(G1197&lt;=1-Params!$B$7,0,ROUND((Params!$B$10+Params!$B$11*G1197^Params!$B$12)*_xlfn.GAMMA.INV((G1197-(1-Params!$B$7))/Params!$B$7,Params!$B$8,Params!$B$9),3))</f>
        <v/>
      </c>
      <c r="T1197" s="9">
        <f>IF(H1197&lt;=1-Params!$B$4,0,MAX(0.1,ROUND((Params!$B$10+Params!$B$11*H1197^Params!$B$12)*_xlfn.GAMMA.INV((H1197-(1-Params!$B$4))/Params!$B$4,Params!$B$5,Params!$B$6),1)))</f>
        <v/>
      </c>
      <c r="U1197" s="9">
        <f>ROUND(_xlfn.NORM.INV(I1197,Params!$B$13,Params!$B$14),1)</f>
        <v/>
      </c>
      <c r="V1197" s="9">
        <f>ROUND(_xlfn.NORM.INV(J1197,Params!$B$15,Params!$B$16),2)</f>
        <v/>
      </c>
      <c r="W1197" s="9">
        <f>ROUND(_xlfn.NORM.INV(K1197,Params!$B$13,Params!$B$14),1)</f>
        <v/>
      </c>
      <c r="X1197" s="9">
        <f>ROUND(_xlfn.NORM.INV(L1197,Params!$B$15,Params!$B$16),2)</f>
        <v/>
      </c>
      <c r="Y1197" s="9">
        <f>ROUND(_xlfn.NORM.INV(M1197,Params!$B$15,Params!$B$16)+Params!$B$17+Params!$B$18*M1197,2)</f>
        <v/>
      </c>
      <c r="Z1197" s="9">
        <f>ROUND(_xlfn.NORM.INV(N1197,Params!$B$13,Params!$B$14)+Params!$B$17+Params!$B$18*N1197,1)</f>
        <v/>
      </c>
    </row>
    <row r="1198">
      <c r="A1198" s="11" t="n">
        <v>1197</v>
      </c>
      <c r="B1198" s="12">
        <f>INT((A1198-1)/122)+1</f>
        <v/>
      </c>
      <c r="C1198" s="13" t="n">
        <v>0.858862</v>
      </c>
      <c r="D1198" s="13" t="n">
        <v>0.373499</v>
      </c>
      <c r="E1198" s="13" t="n">
        <v>0.5047430000000001</v>
      </c>
      <c r="F1198" s="13" t="n">
        <v>0.076611</v>
      </c>
      <c r="G1198" s="13" t="n">
        <v>0.002871</v>
      </c>
      <c r="H1198" s="13" t="n">
        <v>0.761027</v>
      </c>
      <c r="I1198" s="13" t="n">
        <v>0.756172</v>
      </c>
      <c r="J1198" s="13" t="n">
        <v>0.829718</v>
      </c>
      <c r="K1198" s="13" t="n">
        <v>0.811681</v>
      </c>
      <c r="L1198" s="13" t="n">
        <v>0.816692</v>
      </c>
      <c r="M1198" s="13" t="n">
        <v>0.234534</v>
      </c>
      <c r="N1198" s="13" t="n">
        <v>0.052501</v>
      </c>
      <c r="O1198" s="9">
        <f>IF(C1198&lt;=1-Params!$B$4,0,MAX(0.1,ROUND(_xlfn.GAMMA.INV((C1198-(1-Params!$B$4))/Params!$B$4,Params!$B$5,Params!$B$6),1)))</f>
        <v/>
      </c>
      <c r="P1198" s="9">
        <f>IF(D1198&lt;=1-Params!$B$7,0,ROUND(_xlfn.GAMMA.INV((D1198-(1-Params!$B$7))/Params!$B$7,Params!$B$8,Params!$B$9),3))</f>
        <v/>
      </c>
      <c r="Q1198" s="9">
        <f>IF(E1198&lt;=1-Params!$B$4,0,MAX(0.1,ROUND(_xlfn.GAMMA.INV((E1198-(1-Params!$B$4))/Params!$B$4,Params!$B$5,Params!$B$6),1)))</f>
        <v/>
      </c>
      <c r="R1198" s="9">
        <f>IF(F1198&lt;=1-Params!$B$7,0,ROUND(_xlfn.GAMMA.INV((F1198-(1-Params!$B$7))/Params!$B$7,Params!$B$8,Params!$B$9),3))</f>
        <v/>
      </c>
      <c r="S1198" s="9">
        <f>IF(G1198&lt;=1-Params!$B$7,0,ROUND((Params!$B$10+Params!$B$11*G1198^Params!$B$12)*_xlfn.GAMMA.INV((G1198-(1-Params!$B$7))/Params!$B$7,Params!$B$8,Params!$B$9),3))</f>
        <v/>
      </c>
      <c r="T1198" s="9">
        <f>IF(H1198&lt;=1-Params!$B$4,0,MAX(0.1,ROUND((Params!$B$10+Params!$B$11*H1198^Params!$B$12)*_xlfn.GAMMA.INV((H1198-(1-Params!$B$4))/Params!$B$4,Params!$B$5,Params!$B$6),1)))</f>
        <v/>
      </c>
      <c r="U1198" s="9">
        <f>ROUND(_xlfn.NORM.INV(I1198,Params!$B$13,Params!$B$14),1)</f>
        <v/>
      </c>
      <c r="V1198" s="9">
        <f>ROUND(_xlfn.NORM.INV(J1198,Params!$B$15,Params!$B$16),2)</f>
        <v/>
      </c>
      <c r="W1198" s="9">
        <f>ROUND(_xlfn.NORM.INV(K1198,Params!$B$13,Params!$B$14),1)</f>
        <v/>
      </c>
      <c r="X1198" s="9">
        <f>ROUND(_xlfn.NORM.INV(L1198,Params!$B$15,Params!$B$16),2)</f>
        <v/>
      </c>
      <c r="Y1198" s="9">
        <f>ROUND(_xlfn.NORM.INV(M1198,Params!$B$15,Params!$B$16)+Params!$B$17+Params!$B$18*M1198,2)</f>
        <v/>
      </c>
      <c r="Z1198" s="9">
        <f>ROUND(_xlfn.NORM.INV(N1198,Params!$B$13,Params!$B$14)+Params!$B$17+Params!$B$18*N1198,1)</f>
        <v/>
      </c>
    </row>
    <row r="1199">
      <c r="A1199" s="11" t="n">
        <v>1198</v>
      </c>
      <c r="B1199" s="12">
        <f>INT((A1199-1)/122)+1</f>
        <v/>
      </c>
      <c r="C1199" s="13" t="n">
        <v>0.611688</v>
      </c>
      <c r="D1199" s="13" t="n">
        <v>0.295262</v>
      </c>
      <c r="E1199" s="13" t="n">
        <v>0.266321</v>
      </c>
      <c r="F1199" s="13" t="n">
        <v>0.156833</v>
      </c>
      <c r="G1199" s="13" t="n">
        <v>0.27402</v>
      </c>
      <c r="H1199" s="13" t="n">
        <v>0.865582</v>
      </c>
      <c r="I1199" s="13" t="n">
        <v>0.661707</v>
      </c>
      <c r="J1199" s="13" t="n">
        <v>0.737327</v>
      </c>
      <c r="K1199" s="13" t="n">
        <v>0.194319</v>
      </c>
      <c r="L1199" s="13" t="n">
        <v>0.324519</v>
      </c>
      <c r="M1199" s="13" t="n">
        <v>0.116585</v>
      </c>
      <c r="N1199" s="13" t="n">
        <v>0.205363</v>
      </c>
      <c r="O1199" s="9">
        <f>IF(C1199&lt;=1-Params!$B$4,0,MAX(0.1,ROUND(_xlfn.GAMMA.INV((C1199-(1-Params!$B$4))/Params!$B$4,Params!$B$5,Params!$B$6),1)))</f>
        <v/>
      </c>
      <c r="P1199" s="9">
        <f>IF(D1199&lt;=1-Params!$B$7,0,ROUND(_xlfn.GAMMA.INV((D1199-(1-Params!$B$7))/Params!$B$7,Params!$B$8,Params!$B$9),3))</f>
        <v/>
      </c>
      <c r="Q1199" s="9">
        <f>IF(E1199&lt;=1-Params!$B$4,0,MAX(0.1,ROUND(_xlfn.GAMMA.INV((E1199-(1-Params!$B$4))/Params!$B$4,Params!$B$5,Params!$B$6),1)))</f>
        <v/>
      </c>
      <c r="R1199" s="9">
        <f>IF(F1199&lt;=1-Params!$B$7,0,ROUND(_xlfn.GAMMA.INV((F1199-(1-Params!$B$7))/Params!$B$7,Params!$B$8,Params!$B$9),3))</f>
        <v/>
      </c>
      <c r="S1199" s="9">
        <f>IF(G1199&lt;=1-Params!$B$7,0,ROUND((Params!$B$10+Params!$B$11*G1199^Params!$B$12)*_xlfn.GAMMA.INV((G1199-(1-Params!$B$7))/Params!$B$7,Params!$B$8,Params!$B$9),3))</f>
        <v/>
      </c>
      <c r="T1199" s="9">
        <f>IF(H1199&lt;=1-Params!$B$4,0,MAX(0.1,ROUND((Params!$B$10+Params!$B$11*H1199^Params!$B$12)*_xlfn.GAMMA.INV((H1199-(1-Params!$B$4))/Params!$B$4,Params!$B$5,Params!$B$6),1)))</f>
        <v/>
      </c>
      <c r="U1199" s="9">
        <f>ROUND(_xlfn.NORM.INV(I1199,Params!$B$13,Params!$B$14),1)</f>
        <v/>
      </c>
      <c r="V1199" s="9">
        <f>ROUND(_xlfn.NORM.INV(J1199,Params!$B$15,Params!$B$16),2)</f>
        <v/>
      </c>
      <c r="W1199" s="9">
        <f>ROUND(_xlfn.NORM.INV(K1199,Params!$B$13,Params!$B$14),1)</f>
        <v/>
      </c>
      <c r="X1199" s="9">
        <f>ROUND(_xlfn.NORM.INV(L1199,Params!$B$15,Params!$B$16),2)</f>
        <v/>
      </c>
      <c r="Y1199" s="9">
        <f>ROUND(_xlfn.NORM.INV(M1199,Params!$B$15,Params!$B$16)+Params!$B$17+Params!$B$18*M1199,2)</f>
        <v/>
      </c>
      <c r="Z1199" s="9">
        <f>ROUND(_xlfn.NORM.INV(N1199,Params!$B$13,Params!$B$14)+Params!$B$17+Params!$B$18*N1199,1)</f>
        <v/>
      </c>
    </row>
    <row r="1200">
      <c r="A1200" s="11" t="n">
        <v>1199</v>
      </c>
      <c r="B1200" s="12">
        <f>INT((A1200-1)/122)+1</f>
        <v/>
      </c>
      <c r="C1200" s="13" t="n">
        <v>0.540245</v>
      </c>
      <c r="D1200" s="13" t="n">
        <v>0.424837</v>
      </c>
      <c r="E1200" s="13" t="n">
        <v>0.235047</v>
      </c>
      <c r="F1200" s="13" t="n">
        <v>0.625</v>
      </c>
      <c r="G1200" s="13" t="n">
        <v>0.946824</v>
      </c>
      <c r="H1200" s="13" t="n">
        <v>0.691146</v>
      </c>
      <c r="I1200" s="13" t="n">
        <v>0.64772</v>
      </c>
      <c r="J1200" s="13" t="n">
        <v>0.537299</v>
      </c>
      <c r="K1200" s="13" t="n">
        <v>0.249256</v>
      </c>
      <c r="L1200" s="13" t="n">
        <v>0.399713</v>
      </c>
      <c r="M1200" s="13" t="n">
        <v>0.346507</v>
      </c>
      <c r="N1200" s="13" t="n">
        <v>0.034957</v>
      </c>
      <c r="O1200" s="9">
        <f>IF(C1200&lt;=1-Params!$B$4,0,MAX(0.1,ROUND(_xlfn.GAMMA.INV((C1200-(1-Params!$B$4))/Params!$B$4,Params!$B$5,Params!$B$6),1)))</f>
        <v/>
      </c>
      <c r="P1200" s="9">
        <f>IF(D1200&lt;=1-Params!$B$7,0,ROUND(_xlfn.GAMMA.INV((D1200-(1-Params!$B$7))/Params!$B$7,Params!$B$8,Params!$B$9),3))</f>
        <v/>
      </c>
      <c r="Q1200" s="9">
        <f>IF(E1200&lt;=1-Params!$B$4,0,MAX(0.1,ROUND(_xlfn.GAMMA.INV((E1200-(1-Params!$B$4))/Params!$B$4,Params!$B$5,Params!$B$6),1)))</f>
        <v/>
      </c>
      <c r="R1200" s="9">
        <f>IF(F1200&lt;=1-Params!$B$7,0,ROUND(_xlfn.GAMMA.INV((F1200-(1-Params!$B$7))/Params!$B$7,Params!$B$8,Params!$B$9),3))</f>
        <v/>
      </c>
      <c r="S1200" s="9">
        <f>IF(G1200&lt;=1-Params!$B$7,0,ROUND((Params!$B$10+Params!$B$11*G1200^Params!$B$12)*_xlfn.GAMMA.INV((G1200-(1-Params!$B$7))/Params!$B$7,Params!$B$8,Params!$B$9),3))</f>
        <v/>
      </c>
      <c r="T1200" s="9">
        <f>IF(H1200&lt;=1-Params!$B$4,0,MAX(0.1,ROUND((Params!$B$10+Params!$B$11*H1200^Params!$B$12)*_xlfn.GAMMA.INV((H1200-(1-Params!$B$4))/Params!$B$4,Params!$B$5,Params!$B$6),1)))</f>
        <v/>
      </c>
      <c r="U1200" s="9">
        <f>ROUND(_xlfn.NORM.INV(I1200,Params!$B$13,Params!$B$14),1)</f>
        <v/>
      </c>
      <c r="V1200" s="9">
        <f>ROUND(_xlfn.NORM.INV(J1200,Params!$B$15,Params!$B$16),2)</f>
        <v/>
      </c>
      <c r="W1200" s="9">
        <f>ROUND(_xlfn.NORM.INV(K1200,Params!$B$13,Params!$B$14),1)</f>
        <v/>
      </c>
      <c r="X1200" s="9">
        <f>ROUND(_xlfn.NORM.INV(L1200,Params!$B$15,Params!$B$16),2)</f>
        <v/>
      </c>
      <c r="Y1200" s="9">
        <f>ROUND(_xlfn.NORM.INV(M1200,Params!$B$15,Params!$B$16)+Params!$B$17+Params!$B$18*M1200,2)</f>
        <v/>
      </c>
      <c r="Z1200" s="9">
        <f>ROUND(_xlfn.NORM.INV(N1200,Params!$B$13,Params!$B$14)+Params!$B$17+Params!$B$18*N1200,1)</f>
        <v/>
      </c>
    </row>
    <row r="1201">
      <c r="A1201" s="11" t="n">
        <v>1200</v>
      </c>
      <c r="B1201" s="12">
        <f>INT((A1201-1)/122)+1</f>
        <v/>
      </c>
      <c r="C1201" s="13" t="n">
        <v>0.276449</v>
      </c>
      <c r="D1201" s="13" t="n">
        <v>0.40854</v>
      </c>
      <c r="E1201" s="13" t="n">
        <v>0.651982</v>
      </c>
      <c r="F1201" s="13" t="n">
        <v>0.632101</v>
      </c>
      <c r="G1201" s="13" t="n">
        <v>0.975665</v>
      </c>
      <c r="H1201" s="13" t="n">
        <v>0.882823</v>
      </c>
      <c r="I1201" s="13" t="n">
        <v>0.607028</v>
      </c>
      <c r="J1201" s="13" t="n">
        <v>0.60888</v>
      </c>
      <c r="K1201" s="13" t="n">
        <v>0.410161</v>
      </c>
      <c r="L1201" s="13" t="n">
        <v>0.25917</v>
      </c>
      <c r="M1201" s="13" t="n">
        <v>0.391141</v>
      </c>
      <c r="N1201" s="13" t="n">
        <v>0.017666</v>
      </c>
      <c r="O1201" s="9">
        <f>IF(C1201&lt;=1-Params!$B$4,0,MAX(0.1,ROUND(_xlfn.GAMMA.INV((C1201-(1-Params!$B$4))/Params!$B$4,Params!$B$5,Params!$B$6),1)))</f>
        <v/>
      </c>
      <c r="P1201" s="9">
        <f>IF(D1201&lt;=1-Params!$B$7,0,ROUND(_xlfn.GAMMA.INV((D1201-(1-Params!$B$7))/Params!$B$7,Params!$B$8,Params!$B$9),3))</f>
        <v/>
      </c>
      <c r="Q1201" s="9">
        <f>IF(E1201&lt;=1-Params!$B$4,0,MAX(0.1,ROUND(_xlfn.GAMMA.INV((E1201-(1-Params!$B$4))/Params!$B$4,Params!$B$5,Params!$B$6),1)))</f>
        <v/>
      </c>
      <c r="R1201" s="9">
        <f>IF(F1201&lt;=1-Params!$B$7,0,ROUND(_xlfn.GAMMA.INV((F1201-(1-Params!$B$7))/Params!$B$7,Params!$B$8,Params!$B$9),3))</f>
        <v/>
      </c>
      <c r="S1201" s="9">
        <f>IF(G1201&lt;=1-Params!$B$7,0,ROUND((Params!$B$10+Params!$B$11*G1201^Params!$B$12)*_xlfn.GAMMA.INV((G1201-(1-Params!$B$7))/Params!$B$7,Params!$B$8,Params!$B$9),3))</f>
        <v/>
      </c>
      <c r="T1201" s="9">
        <f>IF(H1201&lt;=1-Params!$B$4,0,MAX(0.1,ROUND((Params!$B$10+Params!$B$11*H1201^Params!$B$12)*_xlfn.GAMMA.INV((H1201-(1-Params!$B$4))/Params!$B$4,Params!$B$5,Params!$B$6),1)))</f>
        <v/>
      </c>
      <c r="U1201" s="9">
        <f>ROUND(_xlfn.NORM.INV(I1201,Params!$B$13,Params!$B$14),1)</f>
        <v/>
      </c>
      <c r="V1201" s="9">
        <f>ROUND(_xlfn.NORM.INV(J1201,Params!$B$15,Params!$B$16),2)</f>
        <v/>
      </c>
      <c r="W1201" s="9">
        <f>ROUND(_xlfn.NORM.INV(K1201,Params!$B$13,Params!$B$14),1)</f>
        <v/>
      </c>
      <c r="X1201" s="9">
        <f>ROUND(_xlfn.NORM.INV(L1201,Params!$B$15,Params!$B$16),2)</f>
        <v/>
      </c>
      <c r="Y1201" s="9">
        <f>ROUND(_xlfn.NORM.INV(M1201,Params!$B$15,Params!$B$16)+Params!$B$17+Params!$B$18*M1201,2)</f>
        <v/>
      </c>
      <c r="Z1201" s="9">
        <f>ROUND(_xlfn.NORM.INV(N1201,Params!$B$13,Params!$B$14)+Params!$B$17+Params!$B$18*N1201,1)</f>
        <v/>
      </c>
    </row>
    <row r="1202">
      <c r="A1202" s="11" t="n">
        <v>1201</v>
      </c>
      <c r="B1202" s="12">
        <f>INT((A1202-1)/122)+1</f>
        <v/>
      </c>
      <c r="C1202" s="13" t="n">
        <v>0.215194</v>
      </c>
      <c r="D1202" s="13" t="n">
        <v>0.722467</v>
      </c>
      <c r="E1202" s="13" t="n">
        <v>0.588394</v>
      </c>
      <c r="F1202" s="13" t="n">
        <v>0.132945</v>
      </c>
      <c r="G1202" s="13" t="n">
        <v>0.508876</v>
      </c>
      <c r="H1202" s="13" t="n">
        <v>0.291871</v>
      </c>
      <c r="I1202" s="13" t="n">
        <v>0.748298</v>
      </c>
      <c r="J1202" s="13" t="n">
        <v>0.114634</v>
      </c>
      <c r="K1202" s="13" t="n">
        <v>0.5258119999999999</v>
      </c>
      <c r="L1202" s="13" t="n">
        <v>0.382284</v>
      </c>
      <c r="M1202" s="13" t="n">
        <v>0.670192</v>
      </c>
      <c r="N1202" s="13" t="n">
        <v>0.148726</v>
      </c>
      <c r="O1202" s="9">
        <f>IF(C1202&lt;=1-Params!$B$4,0,MAX(0.1,ROUND(_xlfn.GAMMA.INV((C1202-(1-Params!$B$4))/Params!$B$4,Params!$B$5,Params!$B$6),1)))</f>
        <v/>
      </c>
      <c r="P1202" s="9">
        <f>IF(D1202&lt;=1-Params!$B$7,0,ROUND(_xlfn.GAMMA.INV((D1202-(1-Params!$B$7))/Params!$B$7,Params!$B$8,Params!$B$9),3))</f>
        <v/>
      </c>
      <c r="Q1202" s="9">
        <f>IF(E1202&lt;=1-Params!$B$4,0,MAX(0.1,ROUND(_xlfn.GAMMA.INV((E1202-(1-Params!$B$4))/Params!$B$4,Params!$B$5,Params!$B$6),1)))</f>
        <v/>
      </c>
      <c r="R1202" s="9">
        <f>IF(F1202&lt;=1-Params!$B$7,0,ROUND(_xlfn.GAMMA.INV((F1202-(1-Params!$B$7))/Params!$B$7,Params!$B$8,Params!$B$9),3))</f>
        <v/>
      </c>
      <c r="S1202" s="9">
        <f>IF(G1202&lt;=1-Params!$B$7,0,ROUND((Params!$B$10+Params!$B$11*G1202^Params!$B$12)*_xlfn.GAMMA.INV((G1202-(1-Params!$B$7))/Params!$B$7,Params!$B$8,Params!$B$9),3))</f>
        <v/>
      </c>
      <c r="T1202" s="9">
        <f>IF(H1202&lt;=1-Params!$B$4,0,MAX(0.1,ROUND((Params!$B$10+Params!$B$11*H1202^Params!$B$12)*_xlfn.GAMMA.INV((H1202-(1-Params!$B$4))/Params!$B$4,Params!$B$5,Params!$B$6),1)))</f>
        <v/>
      </c>
      <c r="U1202" s="9">
        <f>ROUND(_xlfn.NORM.INV(I1202,Params!$B$13,Params!$B$14),1)</f>
        <v/>
      </c>
      <c r="V1202" s="9">
        <f>ROUND(_xlfn.NORM.INV(J1202,Params!$B$15,Params!$B$16),2)</f>
        <v/>
      </c>
      <c r="W1202" s="9">
        <f>ROUND(_xlfn.NORM.INV(K1202,Params!$B$13,Params!$B$14),1)</f>
        <v/>
      </c>
      <c r="X1202" s="9">
        <f>ROUND(_xlfn.NORM.INV(L1202,Params!$B$15,Params!$B$16),2)</f>
        <v/>
      </c>
      <c r="Y1202" s="9">
        <f>ROUND(_xlfn.NORM.INV(M1202,Params!$B$15,Params!$B$16)+Params!$B$17+Params!$B$18*M1202,2)</f>
        <v/>
      </c>
      <c r="Z1202" s="9">
        <f>ROUND(_xlfn.NORM.INV(N1202,Params!$B$13,Params!$B$14)+Params!$B$17+Params!$B$18*N1202,1)</f>
        <v/>
      </c>
    </row>
    <row r="1203">
      <c r="A1203" s="11" t="n">
        <v>1202</v>
      </c>
      <c r="B1203" s="12">
        <f>INT((A1203-1)/122)+1</f>
        <v/>
      </c>
      <c r="C1203" s="13" t="n">
        <v>0.5879490000000001</v>
      </c>
      <c r="D1203" s="13" t="n">
        <v>0.397724</v>
      </c>
      <c r="E1203" s="13" t="n">
        <v>0.03307</v>
      </c>
      <c r="F1203" s="13" t="n">
        <v>0.112849</v>
      </c>
      <c r="G1203" s="13" t="n">
        <v>0.307069</v>
      </c>
      <c r="H1203" s="13" t="n">
        <v>0.109078</v>
      </c>
      <c r="I1203" s="13" t="n">
        <v>0.870537</v>
      </c>
      <c r="J1203" s="13" t="n">
        <v>0.151301</v>
      </c>
      <c r="K1203" s="13" t="n">
        <v>0.08677</v>
      </c>
      <c r="L1203" s="13" t="n">
        <v>0.044165</v>
      </c>
      <c r="M1203" s="13" t="n">
        <v>0.254335</v>
      </c>
      <c r="N1203" s="13" t="n">
        <v>0.07511</v>
      </c>
      <c r="O1203" s="9">
        <f>IF(C1203&lt;=1-Params!$B$4,0,MAX(0.1,ROUND(_xlfn.GAMMA.INV((C1203-(1-Params!$B$4))/Params!$B$4,Params!$B$5,Params!$B$6),1)))</f>
        <v/>
      </c>
      <c r="P1203" s="9">
        <f>IF(D1203&lt;=1-Params!$B$7,0,ROUND(_xlfn.GAMMA.INV((D1203-(1-Params!$B$7))/Params!$B$7,Params!$B$8,Params!$B$9),3))</f>
        <v/>
      </c>
      <c r="Q1203" s="9">
        <f>IF(E1203&lt;=1-Params!$B$4,0,MAX(0.1,ROUND(_xlfn.GAMMA.INV((E1203-(1-Params!$B$4))/Params!$B$4,Params!$B$5,Params!$B$6),1)))</f>
        <v/>
      </c>
      <c r="R1203" s="9">
        <f>IF(F1203&lt;=1-Params!$B$7,0,ROUND(_xlfn.GAMMA.INV((F1203-(1-Params!$B$7))/Params!$B$7,Params!$B$8,Params!$B$9),3))</f>
        <v/>
      </c>
      <c r="S1203" s="9">
        <f>IF(G1203&lt;=1-Params!$B$7,0,ROUND((Params!$B$10+Params!$B$11*G1203^Params!$B$12)*_xlfn.GAMMA.INV((G1203-(1-Params!$B$7))/Params!$B$7,Params!$B$8,Params!$B$9),3))</f>
        <v/>
      </c>
      <c r="T1203" s="9">
        <f>IF(H1203&lt;=1-Params!$B$4,0,MAX(0.1,ROUND((Params!$B$10+Params!$B$11*H1203^Params!$B$12)*_xlfn.GAMMA.INV((H1203-(1-Params!$B$4))/Params!$B$4,Params!$B$5,Params!$B$6),1)))</f>
        <v/>
      </c>
      <c r="U1203" s="9">
        <f>ROUND(_xlfn.NORM.INV(I1203,Params!$B$13,Params!$B$14),1)</f>
        <v/>
      </c>
      <c r="V1203" s="9">
        <f>ROUND(_xlfn.NORM.INV(J1203,Params!$B$15,Params!$B$16),2)</f>
        <v/>
      </c>
      <c r="W1203" s="9">
        <f>ROUND(_xlfn.NORM.INV(K1203,Params!$B$13,Params!$B$14),1)</f>
        <v/>
      </c>
      <c r="X1203" s="9">
        <f>ROUND(_xlfn.NORM.INV(L1203,Params!$B$15,Params!$B$16),2)</f>
        <v/>
      </c>
      <c r="Y1203" s="9">
        <f>ROUND(_xlfn.NORM.INV(M1203,Params!$B$15,Params!$B$16)+Params!$B$17+Params!$B$18*M1203,2)</f>
        <v/>
      </c>
      <c r="Z1203" s="9">
        <f>ROUND(_xlfn.NORM.INV(N1203,Params!$B$13,Params!$B$14)+Params!$B$17+Params!$B$18*N1203,1)</f>
        <v/>
      </c>
    </row>
    <row r="1204">
      <c r="A1204" s="11" t="n">
        <v>1203</v>
      </c>
      <c r="B1204" s="12">
        <f>INT((A1204-1)/122)+1</f>
        <v/>
      </c>
      <c r="C1204" s="13" t="n">
        <v>0.302262</v>
      </c>
      <c r="D1204" s="13" t="n">
        <v>0.253675</v>
      </c>
      <c r="E1204" s="13" t="n">
        <v>0.47993</v>
      </c>
      <c r="F1204" s="13" t="n">
        <v>0.167716</v>
      </c>
      <c r="G1204" s="13" t="n">
        <v>0.98625</v>
      </c>
      <c r="H1204" s="13" t="n">
        <v>0.694926</v>
      </c>
      <c r="I1204" s="13" t="n">
        <v>0.345772</v>
      </c>
      <c r="J1204" s="13" t="n">
        <v>0.039205</v>
      </c>
      <c r="K1204" s="13" t="n">
        <v>0.350267</v>
      </c>
      <c r="L1204" s="13" t="n">
        <v>0.031399</v>
      </c>
      <c r="M1204" s="13" t="n">
        <v>0.219896</v>
      </c>
      <c r="N1204" s="13" t="n">
        <v>0.27181</v>
      </c>
      <c r="O1204" s="9">
        <f>IF(C1204&lt;=1-Params!$B$4,0,MAX(0.1,ROUND(_xlfn.GAMMA.INV((C1204-(1-Params!$B$4))/Params!$B$4,Params!$B$5,Params!$B$6),1)))</f>
        <v/>
      </c>
      <c r="P1204" s="9">
        <f>IF(D1204&lt;=1-Params!$B$7,0,ROUND(_xlfn.GAMMA.INV((D1204-(1-Params!$B$7))/Params!$B$7,Params!$B$8,Params!$B$9),3))</f>
        <v/>
      </c>
      <c r="Q1204" s="9">
        <f>IF(E1204&lt;=1-Params!$B$4,0,MAX(0.1,ROUND(_xlfn.GAMMA.INV((E1204-(1-Params!$B$4))/Params!$B$4,Params!$B$5,Params!$B$6),1)))</f>
        <v/>
      </c>
      <c r="R1204" s="9">
        <f>IF(F1204&lt;=1-Params!$B$7,0,ROUND(_xlfn.GAMMA.INV((F1204-(1-Params!$B$7))/Params!$B$7,Params!$B$8,Params!$B$9),3))</f>
        <v/>
      </c>
      <c r="S1204" s="9">
        <f>IF(G1204&lt;=1-Params!$B$7,0,ROUND((Params!$B$10+Params!$B$11*G1204^Params!$B$12)*_xlfn.GAMMA.INV((G1204-(1-Params!$B$7))/Params!$B$7,Params!$B$8,Params!$B$9),3))</f>
        <v/>
      </c>
      <c r="T1204" s="9">
        <f>IF(H1204&lt;=1-Params!$B$4,0,MAX(0.1,ROUND((Params!$B$10+Params!$B$11*H1204^Params!$B$12)*_xlfn.GAMMA.INV((H1204-(1-Params!$B$4))/Params!$B$4,Params!$B$5,Params!$B$6),1)))</f>
        <v/>
      </c>
      <c r="U1204" s="9">
        <f>ROUND(_xlfn.NORM.INV(I1204,Params!$B$13,Params!$B$14),1)</f>
        <v/>
      </c>
      <c r="V1204" s="9">
        <f>ROUND(_xlfn.NORM.INV(J1204,Params!$B$15,Params!$B$16),2)</f>
        <v/>
      </c>
      <c r="W1204" s="9">
        <f>ROUND(_xlfn.NORM.INV(K1204,Params!$B$13,Params!$B$14),1)</f>
        <v/>
      </c>
      <c r="X1204" s="9">
        <f>ROUND(_xlfn.NORM.INV(L1204,Params!$B$15,Params!$B$16),2)</f>
        <v/>
      </c>
      <c r="Y1204" s="9">
        <f>ROUND(_xlfn.NORM.INV(M1204,Params!$B$15,Params!$B$16)+Params!$B$17+Params!$B$18*M1204,2)</f>
        <v/>
      </c>
      <c r="Z1204" s="9">
        <f>ROUND(_xlfn.NORM.INV(N1204,Params!$B$13,Params!$B$14)+Params!$B$17+Params!$B$18*N1204,1)</f>
        <v/>
      </c>
    </row>
    <row r="1205">
      <c r="A1205" s="11" t="n">
        <v>1204</v>
      </c>
      <c r="B1205" s="12">
        <f>INT((A1205-1)/122)+1</f>
        <v/>
      </c>
      <c r="C1205" s="13" t="n">
        <v>0.5716639999999999</v>
      </c>
      <c r="D1205" s="13" t="n">
        <v>0.5534829999999999</v>
      </c>
      <c r="E1205" s="13" t="n">
        <v>0.538774</v>
      </c>
      <c r="F1205" s="13" t="n">
        <v>0.07312200000000001</v>
      </c>
      <c r="G1205" s="13" t="n">
        <v>0.958986</v>
      </c>
      <c r="H1205" s="13" t="n">
        <v>0.292127</v>
      </c>
      <c r="I1205" s="13" t="n">
        <v>0.062373</v>
      </c>
      <c r="J1205" s="13" t="n">
        <v>0.129039</v>
      </c>
      <c r="K1205" s="13" t="n">
        <v>0.285197</v>
      </c>
      <c r="L1205" s="13" t="n">
        <v>0.31662</v>
      </c>
      <c r="M1205" s="13" t="n">
        <v>0.352117</v>
      </c>
      <c r="N1205" s="13" t="n">
        <v>0.722458</v>
      </c>
      <c r="O1205" s="9">
        <f>IF(C1205&lt;=1-Params!$B$4,0,MAX(0.1,ROUND(_xlfn.GAMMA.INV((C1205-(1-Params!$B$4))/Params!$B$4,Params!$B$5,Params!$B$6),1)))</f>
        <v/>
      </c>
      <c r="P1205" s="9">
        <f>IF(D1205&lt;=1-Params!$B$7,0,ROUND(_xlfn.GAMMA.INV((D1205-(1-Params!$B$7))/Params!$B$7,Params!$B$8,Params!$B$9),3))</f>
        <v/>
      </c>
      <c r="Q1205" s="9">
        <f>IF(E1205&lt;=1-Params!$B$4,0,MAX(0.1,ROUND(_xlfn.GAMMA.INV((E1205-(1-Params!$B$4))/Params!$B$4,Params!$B$5,Params!$B$6),1)))</f>
        <v/>
      </c>
      <c r="R1205" s="9">
        <f>IF(F1205&lt;=1-Params!$B$7,0,ROUND(_xlfn.GAMMA.INV((F1205-(1-Params!$B$7))/Params!$B$7,Params!$B$8,Params!$B$9),3))</f>
        <v/>
      </c>
      <c r="S1205" s="9">
        <f>IF(G1205&lt;=1-Params!$B$7,0,ROUND((Params!$B$10+Params!$B$11*G1205^Params!$B$12)*_xlfn.GAMMA.INV((G1205-(1-Params!$B$7))/Params!$B$7,Params!$B$8,Params!$B$9),3))</f>
        <v/>
      </c>
      <c r="T1205" s="9">
        <f>IF(H1205&lt;=1-Params!$B$4,0,MAX(0.1,ROUND((Params!$B$10+Params!$B$11*H1205^Params!$B$12)*_xlfn.GAMMA.INV((H1205-(1-Params!$B$4))/Params!$B$4,Params!$B$5,Params!$B$6),1)))</f>
        <v/>
      </c>
      <c r="U1205" s="9">
        <f>ROUND(_xlfn.NORM.INV(I1205,Params!$B$13,Params!$B$14),1)</f>
        <v/>
      </c>
      <c r="V1205" s="9">
        <f>ROUND(_xlfn.NORM.INV(J1205,Params!$B$15,Params!$B$16),2)</f>
        <v/>
      </c>
      <c r="W1205" s="9">
        <f>ROUND(_xlfn.NORM.INV(K1205,Params!$B$13,Params!$B$14),1)</f>
        <v/>
      </c>
      <c r="X1205" s="9">
        <f>ROUND(_xlfn.NORM.INV(L1205,Params!$B$15,Params!$B$16),2)</f>
        <v/>
      </c>
      <c r="Y1205" s="9">
        <f>ROUND(_xlfn.NORM.INV(M1205,Params!$B$15,Params!$B$16)+Params!$B$17+Params!$B$18*M1205,2)</f>
        <v/>
      </c>
      <c r="Z1205" s="9">
        <f>ROUND(_xlfn.NORM.INV(N1205,Params!$B$13,Params!$B$14)+Params!$B$17+Params!$B$18*N1205,1)</f>
        <v/>
      </c>
    </row>
    <row r="1206">
      <c r="A1206" s="11" t="n">
        <v>1205</v>
      </c>
      <c r="B1206" s="12">
        <f>INT((A1206-1)/122)+1</f>
        <v/>
      </c>
      <c r="C1206" s="13" t="n">
        <v>0.329175</v>
      </c>
      <c r="D1206" s="13" t="n">
        <v>0.059481</v>
      </c>
      <c r="E1206" s="13" t="n">
        <v>0.748503</v>
      </c>
      <c r="F1206" s="13" t="n">
        <v>0.672976</v>
      </c>
      <c r="G1206" s="13" t="n">
        <v>0.397642</v>
      </c>
      <c r="H1206" s="13" t="n">
        <v>0.878734</v>
      </c>
      <c r="I1206" s="13" t="n">
        <v>0.277493</v>
      </c>
      <c r="J1206" s="13" t="n">
        <v>0.121595</v>
      </c>
      <c r="K1206" s="13" t="n">
        <v>0.055111</v>
      </c>
      <c r="L1206" s="13" t="n">
        <v>0.251376</v>
      </c>
      <c r="M1206" s="13" t="n">
        <v>0.137603</v>
      </c>
      <c r="N1206" s="13" t="n">
        <v>0.595558</v>
      </c>
      <c r="O1206" s="9">
        <f>IF(C1206&lt;=1-Params!$B$4,0,MAX(0.1,ROUND(_xlfn.GAMMA.INV((C1206-(1-Params!$B$4))/Params!$B$4,Params!$B$5,Params!$B$6),1)))</f>
        <v/>
      </c>
      <c r="P1206" s="9">
        <f>IF(D1206&lt;=1-Params!$B$7,0,ROUND(_xlfn.GAMMA.INV((D1206-(1-Params!$B$7))/Params!$B$7,Params!$B$8,Params!$B$9),3))</f>
        <v/>
      </c>
      <c r="Q1206" s="9">
        <f>IF(E1206&lt;=1-Params!$B$4,0,MAX(0.1,ROUND(_xlfn.GAMMA.INV((E1206-(1-Params!$B$4))/Params!$B$4,Params!$B$5,Params!$B$6),1)))</f>
        <v/>
      </c>
      <c r="R1206" s="9">
        <f>IF(F1206&lt;=1-Params!$B$7,0,ROUND(_xlfn.GAMMA.INV((F1206-(1-Params!$B$7))/Params!$B$7,Params!$B$8,Params!$B$9),3))</f>
        <v/>
      </c>
      <c r="S1206" s="9">
        <f>IF(G1206&lt;=1-Params!$B$7,0,ROUND((Params!$B$10+Params!$B$11*G1206^Params!$B$12)*_xlfn.GAMMA.INV((G1206-(1-Params!$B$7))/Params!$B$7,Params!$B$8,Params!$B$9),3))</f>
        <v/>
      </c>
      <c r="T1206" s="9">
        <f>IF(H1206&lt;=1-Params!$B$4,0,MAX(0.1,ROUND((Params!$B$10+Params!$B$11*H1206^Params!$B$12)*_xlfn.GAMMA.INV((H1206-(1-Params!$B$4))/Params!$B$4,Params!$B$5,Params!$B$6),1)))</f>
        <v/>
      </c>
      <c r="U1206" s="9">
        <f>ROUND(_xlfn.NORM.INV(I1206,Params!$B$13,Params!$B$14),1)</f>
        <v/>
      </c>
      <c r="V1206" s="9">
        <f>ROUND(_xlfn.NORM.INV(J1206,Params!$B$15,Params!$B$16),2)</f>
        <v/>
      </c>
      <c r="W1206" s="9">
        <f>ROUND(_xlfn.NORM.INV(K1206,Params!$B$13,Params!$B$14),1)</f>
        <v/>
      </c>
      <c r="X1206" s="9">
        <f>ROUND(_xlfn.NORM.INV(L1206,Params!$B$15,Params!$B$16),2)</f>
        <v/>
      </c>
      <c r="Y1206" s="9">
        <f>ROUND(_xlfn.NORM.INV(M1206,Params!$B$15,Params!$B$16)+Params!$B$17+Params!$B$18*M1206,2)</f>
        <v/>
      </c>
      <c r="Z1206" s="9">
        <f>ROUND(_xlfn.NORM.INV(N1206,Params!$B$13,Params!$B$14)+Params!$B$17+Params!$B$18*N1206,1)</f>
        <v/>
      </c>
    </row>
    <row r="1207">
      <c r="A1207" s="11" t="n">
        <v>1206</v>
      </c>
      <c r="B1207" s="12">
        <f>INT((A1207-1)/122)+1</f>
        <v/>
      </c>
      <c r="C1207" s="13" t="n">
        <v>0.705851</v>
      </c>
      <c r="D1207" s="13" t="n">
        <v>0.853261</v>
      </c>
      <c r="E1207" s="13" t="n">
        <v>0.287914</v>
      </c>
      <c r="F1207" s="13" t="n">
        <v>0.801986</v>
      </c>
      <c r="G1207" s="13" t="n">
        <v>0.537181</v>
      </c>
      <c r="H1207" s="13" t="n">
        <v>0.718098</v>
      </c>
      <c r="I1207" s="13" t="n">
        <v>0.629206</v>
      </c>
      <c r="J1207" s="13" t="n">
        <v>0.31709</v>
      </c>
      <c r="K1207" s="13" t="n">
        <v>0.362359</v>
      </c>
      <c r="L1207" s="13" t="n">
        <v>0.230667</v>
      </c>
      <c r="M1207" s="13" t="n">
        <v>0.165853</v>
      </c>
      <c r="N1207" s="13" t="n">
        <v>0.628844</v>
      </c>
      <c r="O1207" s="9">
        <f>IF(C1207&lt;=1-Params!$B$4,0,MAX(0.1,ROUND(_xlfn.GAMMA.INV((C1207-(1-Params!$B$4))/Params!$B$4,Params!$B$5,Params!$B$6),1)))</f>
        <v/>
      </c>
      <c r="P1207" s="9">
        <f>IF(D1207&lt;=1-Params!$B$7,0,ROUND(_xlfn.GAMMA.INV((D1207-(1-Params!$B$7))/Params!$B$7,Params!$B$8,Params!$B$9),3))</f>
        <v/>
      </c>
      <c r="Q1207" s="9">
        <f>IF(E1207&lt;=1-Params!$B$4,0,MAX(0.1,ROUND(_xlfn.GAMMA.INV((E1207-(1-Params!$B$4))/Params!$B$4,Params!$B$5,Params!$B$6),1)))</f>
        <v/>
      </c>
      <c r="R1207" s="9">
        <f>IF(F1207&lt;=1-Params!$B$7,0,ROUND(_xlfn.GAMMA.INV((F1207-(1-Params!$B$7))/Params!$B$7,Params!$B$8,Params!$B$9),3))</f>
        <v/>
      </c>
      <c r="S1207" s="9">
        <f>IF(G1207&lt;=1-Params!$B$7,0,ROUND((Params!$B$10+Params!$B$11*G1207^Params!$B$12)*_xlfn.GAMMA.INV((G1207-(1-Params!$B$7))/Params!$B$7,Params!$B$8,Params!$B$9),3))</f>
        <v/>
      </c>
      <c r="T1207" s="9">
        <f>IF(H1207&lt;=1-Params!$B$4,0,MAX(0.1,ROUND((Params!$B$10+Params!$B$11*H1207^Params!$B$12)*_xlfn.GAMMA.INV((H1207-(1-Params!$B$4))/Params!$B$4,Params!$B$5,Params!$B$6),1)))</f>
        <v/>
      </c>
      <c r="U1207" s="9">
        <f>ROUND(_xlfn.NORM.INV(I1207,Params!$B$13,Params!$B$14),1)</f>
        <v/>
      </c>
      <c r="V1207" s="9">
        <f>ROUND(_xlfn.NORM.INV(J1207,Params!$B$15,Params!$B$16),2)</f>
        <v/>
      </c>
      <c r="W1207" s="9">
        <f>ROUND(_xlfn.NORM.INV(K1207,Params!$B$13,Params!$B$14),1)</f>
        <v/>
      </c>
      <c r="X1207" s="9">
        <f>ROUND(_xlfn.NORM.INV(L1207,Params!$B$15,Params!$B$16),2)</f>
        <v/>
      </c>
      <c r="Y1207" s="9">
        <f>ROUND(_xlfn.NORM.INV(M1207,Params!$B$15,Params!$B$16)+Params!$B$17+Params!$B$18*M1207,2)</f>
        <v/>
      </c>
      <c r="Z1207" s="9">
        <f>ROUND(_xlfn.NORM.INV(N1207,Params!$B$13,Params!$B$14)+Params!$B$17+Params!$B$18*N1207,1)</f>
        <v/>
      </c>
    </row>
    <row r="1208">
      <c r="A1208" s="11" t="n">
        <v>1207</v>
      </c>
      <c r="B1208" s="12">
        <f>INT((A1208-1)/122)+1</f>
        <v/>
      </c>
      <c r="C1208" s="13" t="n">
        <v>0.304257</v>
      </c>
      <c r="D1208" s="13" t="n">
        <v>0.95266</v>
      </c>
      <c r="E1208" s="13" t="n">
        <v>0.22057</v>
      </c>
      <c r="F1208" s="13" t="n">
        <v>0.393963</v>
      </c>
      <c r="G1208" s="13" t="n">
        <v>0.921445</v>
      </c>
      <c r="H1208" s="13" t="n">
        <v>0.9886</v>
      </c>
      <c r="I1208" s="13" t="n">
        <v>0.737546</v>
      </c>
      <c r="J1208" s="13" t="n">
        <v>0.522071</v>
      </c>
      <c r="K1208" s="13" t="n">
        <v>0.661863</v>
      </c>
      <c r="L1208" s="13" t="n">
        <v>0.07212499999999999</v>
      </c>
      <c r="M1208" s="13" t="n">
        <v>0.119259</v>
      </c>
      <c r="N1208" s="13" t="n">
        <v>0.631808</v>
      </c>
      <c r="O1208" s="9">
        <f>IF(C1208&lt;=1-Params!$B$4,0,MAX(0.1,ROUND(_xlfn.GAMMA.INV((C1208-(1-Params!$B$4))/Params!$B$4,Params!$B$5,Params!$B$6),1)))</f>
        <v/>
      </c>
      <c r="P1208" s="9">
        <f>IF(D1208&lt;=1-Params!$B$7,0,ROUND(_xlfn.GAMMA.INV((D1208-(1-Params!$B$7))/Params!$B$7,Params!$B$8,Params!$B$9),3))</f>
        <v/>
      </c>
      <c r="Q1208" s="9">
        <f>IF(E1208&lt;=1-Params!$B$4,0,MAX(0.1,ROUND(_xlfn.GAMMA.INV((E1208-(1-Params!$B$4))/Params!$B$4,Params!$B$5,Params!$B$6),1)))</f>
        <v/>
      </c>
      <c r="R1208" s="9">
        <f>IF(F1208&lt;=1-Params!$B$7,0,ROUND(_xlfn.GAMMA.INV((F1208-(1-Params!$B$7))/Params!$B$7,Params!$B$8,Params!$B$9),3))</f>
        <v/>
      </c>
      <c r="S1208" s="9">
        <f>IF(G1208&lt;=1-Params!$B$7,0,ROUND((Params!$B$10+Params!$B$11*G1208^Params!$B$12)*_xlfn.GAMMA.INV((G1208-(1-Params!$B$7))/Params!$B$7,Params!$B$8,Params!$B$9),3))</f>
        <v/>
      </c>
      <c r="T1208" s="9">
        <f>IF(H1208&lt;=1-Params!$B$4,0,MAX(0.1,ROUND((Params!$B$10+Params!$B$11*H1208^Params!$B$12)*_xlfn.GAMMA.INV((H1208-(1-Params!$B$4))/Params!$B$4,Params!$B$5,Params!$B$6),1)))</f>
        <v/>
      </c>
      <c r="U1208" s="9">
        <f>ROUND(_xlfn.NORM.INV(I1208,Params!$B$13,Params!$B$14),1)</f>
        <v/>
      </c>
      <c r="V1208" s="9">
        <f>ROUND(_xlfn.NORM.INV(J1208,Params!$B$15,Params!$B$16),2)</f>
        <v/>
      </c>
      <c r="W1208" s="9">
        <f>ROUND(_xlfn.NORM.INV(K1208,Params!$B$13,Params!$B$14),1)</f>
        <v/>
      </c>
      <c r="X1208" s="9">
        <f>ROUND(_xlfn.NORM.INV(L1208,Params!$B$15,Params!$B$16),2)</f>
        <v/>
      </c>
      <c r="Y1208" s="9">
        <f>ROUND(_xlfn.NORM.INV(M1208,Params!$B$15,Params!$B$16)+Params!$B$17+Params!$B$18*M1208,2)</f>
        <v/>
      </c>
      <c r="Z1208" s="9">
        <f>ROUND(_xlfn.NORM.INV(N1208,Params!$B$13,Params!$B$14)+Params!$B$17+Params!$B$18*N1208,1)</f>
        <v/>
      </c>
    </row>
    <row r="1209">
      <c r="A1209" s="11" t="n">
        <v>1208</v>
      </c>
      <c r="B1209" s="12">
        <f>INT((A1209-1)/122)+1</f>
        <v/>
      </c>
      <c r="C1209" s="13" t="n">
        <v>0.515818</v>
      </c>
      <c r="D1209" s="13" t="n">
        <v>0.166572</v>
      </c>
      <c r="E1209" s="13" t="n">
        <v>0.288979</v>
      </c>
      <c r="F1209" s="13" t="n">
        <v>0.171113</v>
      </c>
      <c r="G1209" s="13" t="n">
        <v>0.63711</v>
      </c>
      <c r="H1209" s="13" t="n">
        <v>0.8475780000000001</v>
      </c>
      <c r="I1209" s="13" t="n">
        <v>0.6234769999999999</v>
      </c>
      <c r="J1209" s="13" t="n">
        <v>0.525312</v>
      </c>
      <c r="K1209" s="13" t="n">
        <v>0.328722</v>
      </c>
      <c r="L1209" s="13" t="n">
        <v>0.071607</v>
      </c>
      <c r="M1209" s="13" t="n">
        <v>0.416396</v>
      </c>
      <c r="N1209" s="13" t="n">
        <v>0.805091</v>
      </c>
      <c r="O1209" s="9">
        <f>IF(C1209&lt;=1-Params!$B$4,0,MAX(0.1,ROUND(_xlfn.GAMMA.INV((C1209-(1-Params!$B$4))/Params!$B$4,Params!$B$5,Params!$B$6),1)))</f>
        <v/>
      </c>
      <c r="P1209" s="9">
        <f>IF(D1209&lt;=1-Params!$B$7,0,ROUND(_xlfn.GAMMA.INV((D1209-(1-Params!$B$7))/Params!$B$7,Params!$B$8,Params!$B$9),3))</f>
        <v/>
      </c>
      <c r="Q1209" s="9">
        <f>IF(E1209&lt;=1-Params!$B$4,0,MAX(0.1,ROUND(_xlfn.GAMMA.INV((E1209-(1-Params!$B$4))/Params!$B$4,Params!$B$5,Params!$B$6),1)))</f>
        <v/>
      </c>
      <c r="R1209" s="9">
        <f>IF(F1209&lt;=1-Params!$B$7,0,ROUND(_xlfn.GAMMA.INV((F1209-(1-Params!$B$7))/Params!$B$7,Params!$B$8,Params!$B$9),3))</f>
        <v/>
      </c>
      <c r="S1209" s="9">
        <f>IF(G1209&lt;=1-Params!$B$7,0,ROUND((Params!$B$10+Params!$B$11*G1209^Params!$B$12)*_xlfn.GAMMA.INV((G1209-(1-Params!$B$7))/Params!$B$7,Params!$B$8,Params!$B$9),3))</f>
        <v/>
      </c>
      <c r="T1209" s="9">
        <f>IF(H1209&lt;=1-Params!$B$4,0,MAX(0.1,ROUND((Params!$B$10+Params!$B$11*H1209^Params!$B$12)*_xlfn.GAMMA.INV((H1209-(1-Params!$B$4))/Params!$B$4,Params!$B$5,Params!$B$6),1)))</f>
        <v/>
      </c>
      <c r="U1209" s="9">
        <f>ROUND(_xlfn.NORM.INV(I1209,Params!$B$13,Params!$B$14),1)</f>
        <v/>
      </c>
      <c r="V1209" s="9">
        <f>ROUND(_xlfn.NORM.INV(J1209,Params!$B$15,Params!$B$16),2)</f>
        <v/>
      </c>
      <c r="W1209" s="9">
        <f>ROUND(_xlfn.NORM.INV(K1209,Params!$B$13,Params!$B$14),1)</f>
        <v/>
      </c>
      <c r="X1209" s="9">
        <f>ROUND(_xlfn.NORM.INV(L1209,Params!$B$15,Params!$B$16),2)</f>
        <v/>
      </c>
      <c r="Y1209" s="9">
        <f>ROUND(_xlfn.NORM.INV(M1209,Params!$B$15,Params!$B$16)+Params!$B$17+Params!$B$18*M1209,2)</f>
        <v/>
      </c>
      <c r="Z1209" s="9">
        <f>ROUND(_xlfn.NORM.INV(N1209,Params!$B$13,Params!$B$14)+Params!$B$17+Params!$B$18*N1209,1)</f>
        <v/>
      </c>
    </row>
    <row r="1210">
      <c r="A1210" s="11" t="n">
        <v>1209</v>
      </c>
      <c r="B1210" s="12">
        <f>INT((A1210-1)/122)+1</f>
        <v/>
      </c>
      <c r="C1210" s="13" t="n">
        <v>0.884637</v>
      </c>
      <c r="D1210" s="13" t="n">
        <v>0.8056990000000001</v>
      </c>
      <c r="E1210" s="13" t="n">
        <v>0.709775</v>
      </c>
      <c r="F1210" s="13" t="n">
        <v>0.474074</v>
      </c>
      <c r="G1210" s="13" t="n">
        <v>0.618337</v>
      </c>
      <c r="H1210" s="13" t="n">
        <v>0.977256</v>
      </c>
      <c r="I1210" s="13" t="n">
        <v>0.906165</v>
      </c>
      <c r="J1210" s="13" t="n">
        <v>0.102358</v>
      </c>
      <c r="K1210" s="13" t="n">
        <v>0.667533</v>
      </c>
      <c r="L1210" s="13" t="n">
        <v>0.037313</v>
      </c>
      <c r="M1210" s="13" t="n">
        <v>0.283257</v>
      </c>
      <c r="N1210" s="13" t="n">
        <v>0.898427</v>
      </c>
      <c r="O1210" s="9">
        <f>IF(C1210&lt;=1-Params!$B$4,0,MAX(0.1,ROUND(_xlfn.GAMMA.INV((C1210-(1-Params!$B$4))/Params!$B$4,Params!$B$5,Params!$B$6),1)))</f>
        <v/>
      </c>
      <c r="P1210" s="9">
        <f>IF(D1210&lt;=1-Params!$B$7,0,ROUND(_xlfn.GAMMA.INV((D1210-(1-Params!$B$7))/Params!$B$7,Params!$B$8,Params!$B$9),3))</f>
        <v/>
      </c>
      <c r="Q1210" s="9">
        <f>IF(E1210&lt;=1-Params!$B$4,0,MAX(0.1,ROUND(_xlfn.GAMMA.INV((E1210-(1-Params!$B$4))/Params!$B$4,Params!$B$5,Params!$B$6),1)))</f>
        <v/>
      </c>
      <c r="R1210" s="9">
        <f>IF(F1210&lt;=1-Params!$B$7,0,ROUND(_xlfn.GAMMA.INV((F1210-(1-Params!$B$7))/Params!$B$7,Params!$B$8,Params!$B$9),3))</f>
        <v/>
      </c>
      <c r="S1210" s="9">
        <f>IF(G1210&lt;=1-Params!$B$7,0,ROUND((Params!$B$10+Params!$B$11*G1210^Params!$B$12)*_xlfn.GAMMA.INV((G1210-(1-Params!$B$7))/Params!$B$7,Params!$B$8,Params!$B$9),3))</f>
        <v/>
      </c>
      <c r="T1210" s="9">
        <f>IF(H1210&lt;=1-Params!$B$4,0,MAX(0.1,ROUND((Params!$B$10+Params!$B$11*H1210^Params!$B$12)*_xlfn.GAMMA.INV((H1210-(1-Params!$B$4))/Params!$B$4,Params!$B$5,Params!$B$6),1)))</f>
        <v/>
      </c>
      <c r="U1210" s="9">
        <f>ROUND(_xlfn.NORM.INV(I1210,Params!$B$13,Params!$B$14),1)</f>
        <v/>
      </c>
      <c r="V1210" s="9">
        <f>ROUND(_xlfn.NORM.INV(J1210,Params!$B$15,Params!$B$16),2)</f>
        <v/>
      </c>
      <c r="W1210" s="9">
        <f>ROUND(_xlfn.NORM.INV(K1210,Params!$B$13,Params!$B$14),1)</f>
        <v/>
      </c>
      <c r="X1210" s="9">
        <f>ROUND(_xlfn.NORM.INV(L1210,Params!$B$15,Params!$B$16),2)</f>
        <v/>
      </c>
      <c r="Y1210" s="9">
        <f>ROUND(_xlfn.NORM.INV(M1210,Params!$B$15,Params!$B$16)+Params!$B$17+Params!$B$18*M1210,2)</f>
        <v/>
      </c>
      <c r="Z1210" s="9">
        <f>ROUND(_xlfn.NORM.INV(N1210,Params!$B$13,Params!$B$14)+Params!$B$17+Params!$B$18*N1210,1)</f>
        <v/>
      </c>
    </row>
    <row r="1211">
      <c r="A1211" s="11" t="n">
        <v>1210</v>
      </c>
      <c r="B1211" s="12">
        <f>INT((A1211-1)/122)+1</f>
        <v/>
      </c>
      <c r="C1211" s="13" t="n">
        <v>0.403685</v>
      </c>
      <c r="D1211" s="13" t="n">
        <v>0.427888</v>
      </c>
      <c r="E1211" s="13" t="n">
        <v>0.434008</v>
      </c>
      <c r="F1211" s="13" t="n">
        <v>0.958635</v>
      </c>
      <c r="G1211" s="13" t="n">
        <v>0.10072</v>
      </c>
      <c r="H1211" s="13" t="n">
        <v>0.994378</v>
      </c>
      <c r="I1211" s="13" t="n">
        <v>0.8930940000000001</v>
      </c>
      <c r="J1211" s="13" t="n">
        <v>0.197058</v>
      </c>
      <c r="K1211" s="13" t="n">
        <v>0.946267</v>
      </c>
      <c r="L1211" s="13" t="n">
        <v>0.063402</v>
      </c>
      <c r="M1211" s="13" t="n">
        <v>0.06385</v>
      </c>
      <c r="N1211" s="13" t="n">
        <v>0.318091</v>
      </c>
      <c r="O1211" s="9">
        <f>IF(C1211&lt;=1-Params!$B$4,0,MAX(0.1,ROUND(_xlfn.GAMMA.INV((C1211-(1-Params!$B$4))/Params!$B$4,Params!$B$5,Params!$B$6),1)))</f>
        <v/>
      </c>
      <c r="P1211" s="9">
        <f>IF(D1211&lt;=1-Params!$B$7,0,ROUND(_xlfn.GAMMA.INV((D1211-(1-Params!$B$7))/Params!$B$7,Params!$B$8,Params!$B$9),3))</f>
        <v/>
      </c>
      <c r="Q1211" s="9">
        <f>IF(E1211&lt;=1-Params!$B$4,0,MAX(0.1,ROUND(_xlfn.GAMMA.INV((E1211-(1-Params!$B$4))/Params!$B$4,Params!$B$5,Params!$B$6),1)))</f>
        <v/>
      </c>
      <c r="R1211" s="9">
        <f>IF(F1211&lt;=1-Params!$B$7,0,ROUND(_xlfn.GAMMA.INV((F1211-(1-Params!$B$7))/Params!$B$7,Params!$B$8,Params!$B$9),3))</f>
        <v/>
      </c>
      <c r="S1211" s="9">
        <f>IF(G1211&lt;=1-Params!$B$7,0,ROUND((Params!$B$10+Params!$B$11*G1211^Params!$B$12)*_xlfn.GAMMA.INV((G1211-(1-Params!$B$7))/Params!$B$7,Params!$B$8,Params!$B$9),3))</f>
        <v/>
      </c>
      <c r="T1211" s="9">
        <f>IF(H1211&lt;=1-Params!$B$4,0,MAX(0.1,ROUND((Params!$B$10+Params!$B$11*H1211^Params!$B$12)*_xlfn.GAMMA.INV((H1211-(1-Params!$B$4))/Params!$B$4,Params!$B$5,Params!$B$6),1)))</f>
        <v/>
      </c>
      <c r="U1211" s="9">
        <f>ROUND(_xlfn.NORM.INV(I1211,Params!$B$13,Params!$B$14),1)</f>
        <v/>
      </c>
      <c r="V1211" s="9">
        <f>ROUND(_xlfn.NORM.INV(J1211,Params!$B$15,Params!$B$16),2)</f>
        <v/>
      </c>
      <c r="W1211" s="9">
        <f>ROUND(_xlfn.NORM.INV(K1211,Params!$B$13,Params!$B$14),1)</f>
        <v/>
      </c>
      <c r="X1211" s="9">
        <f>ROUND(_xlfn.NORM.INV(L1211,Params!$B$15,Params!$B$16),2)</f>
        <v/>
      </c>
      <c r="Y1211" s="9">
        <f>ROUND(_xlfn.NORM.INV(M1211,Params!$B$15,Params!$B$16)+Params!$B$17+Params!$B$18*M1211,2)</f>
        <v/>
      </c>
      <c r="Z1211" s="9">
        <f>ROUND(_xlfn.NORM.INV(N1211,Params!$B$13,Params!$B$14)+Params!$B$17+Params!$B$18*N1211,1)</f>
        <v/>
      </c>
    </row>
    <row r="1212">
      <c r="A1212" s="11" t="n">
        <v>1211</v>
      </c>
      <c r="B1212" s="12">
        <f>INT((A1212-1)/122)+1</f>
        <v/>
      </c>
      <c r="C1212" s="13" t="n">
        <v>0.095425</v>
      </c>
      <c r="D1212" s="13" t="n">
        <v>0.557476</v>
      </c>
      <c r="E1212" s="13" t="n">
        <v>0.716292</v>
      </c>
      <c r="F1212" s="13" t="n">
        <v>0.75752</v>
      </c>
      <c r="G1212" s="13" t="n">
        <v>0.020685</v>
      </c>
      <c r="H1212" s="13" t="n">
        <v>0.9255139999999999</v>
      </c>
      <c r="I1212" s="13" t="n">
        <v>0.654685</v>
      </c>
      <c r="J1212" s="13" t="n">
        <v>0.1272</v>
      </c>
      <c r="K1212" s="13" t="n">
        <v>0.7844</v>
      </c>
      <c r="L1212" s="13" t="n">
        <v>0.218117</v>
      </c>
      <c r="M1212" s="13" t="n">
        <v>0.010075</v>
      </c>
      <c r="N1212" s="13" t="n">
        <v>0.35823</v>
      </c>
      <c r="O1212" s="9">
        <f>IF(C1212&lt;=1-Params!$B$4,0,MAX(0.1,ROUND(_xlfn.GAMMA.INV((C1212-(1-Params!$B$4))/Params!$B$4,Params!$B$5,Params!$B$6),1)))</f>
        <v/>
      </c>
      <c r="P1212" s="9">
        <f>IF(D1212&lt;=1-Params!$B$7,0,ROUND(_xlfn.GAMMA.INV((D1212-(1-Params!$B$7))/Params!$B$7,Params!$B$8,Params!$B$9),3))</f>
        <v/>
      </c>
      <c r="Q1212" s="9">
        <f>IF(E1212&lt;=1-Params!$B$4,0,MAX(0.1,ROUND(_xlfn.GAMMA.INV((E1212-(1-Params!$B$4))/Params!$B$4,Params!$B$5,Params!$B$6),1)))</f>
        <v/>
      </c>
      <c r="R1212" s="9">
        <f>IF(F1212&lt;=1-Params!$B$7,0,ROUND(_xlfn.GAMMA.INV((F1212-(1-Params!$B$7))/Params!$B$7,Params!$B$8,Params!$B$9),3))</f>
        <v/>
      </c>
      <c r="S1212" s="9">
        <f>IF(G1212&lt;=1-Params!$B$7,0,ROUND((Params!$B$10+Params!$B$11*G1212^Params!$B$12)*_xlfn.GAMMA.INV((G1212-(1-Params!$B$7))/Params!$B$7,Params!$B$8,Params!$B$9),3))</f>
        <v/>
      </c>
      <c r="T1212" s="9">
        <f>IF(H1212&lt;=1-Params!$B$4,0,MAX(0.1,ROUND((Params!$B$10+Params!$B$11*H1212^Params!$B$12)*_xlfn.GAMMA.INV((H1212-(1-Params!$B$4))/Params!$B$4,Params!$B$5,Params!$B$6),1)))</f>
        <v/>
      </c>
      <c r="U1212" s="9">
        <f>ROUND(_xlfn.NORM.INV(I1212,Params!$B$13,Params!$B$14),1)</f>
        <v/>
      </c>
      <c r="V1212" s="9">
        <f>ROUND(_xlfn.NORM.INV(J1212,Params!$B$15,Params!$B$16),2)</f>
        <v/>
      </c>
      <c r="W1212" s="9">
        <f>ROUND(_xlfn.NORM.INV(K1212,Params!$B$13,Params!$B$14),1)</f>
        <v/>
      </c>
      <c r="X1212" s="9">
        <f>ROUND(_xlfn.NORM.INV(L1212,Params!$B$15,Params!$B$16),2)</f>
        <v/>
      </c>
      <c r="Y1212" s="9">
        <f>ROUND(_xlfn.NORM.INV(M1212,Params!$B$15,Params!$B$16)+Params!$B$17+Params!$B$18*M1212,2)</f>
        <v/>
      </c>
      <c r="Z1212" s="9">
        <f>ROUND(_xlfn.NORM.INV(N1212,Params!$B$13,Params!$B$14)+Params!$B$17+Params!$B$18*N1212,1)</f>
        <v/>
      </c>
    </row>
    <row r="1213">
      <c r="A1213" s="11" t="n">
        <v>1212</v>
      </c>
      <c r="B1213" s="12">
        <f>INT((A1213-1)/122)+1</f>
        <v/>
      </c>
      <c r="C1213" s="13" t="n">
        <v>0.848487</v>
      </c>
      <c r="D1213" s="13" t="n">
        <v>0.8622069999999999</v>
      </c>
      <c r="E1213" s="13" t="n">
        <v>0.316629</v>
      </c>
      <c r="F1213" s="13" t="n">
        <v>0.712768</v>
      </c>
      <c r="G1213" s="13" t="n">
        <v>0.271273</v>
      </c>
      <c r="H1213" s="13" t="n">
        <v>0.858918</v>
      </c>
      <c r="I1213" s="13" t="n">
        <v>0.762208</v>
      </c>
      <c r="J1213" s="13" t="n">
        <v>0.018195</v>
      </c>
      <c r="K1213" s="13" t="n">
        <v>0.859356</v>
      </c>
      <c r="L1213" s="13" t="n">
        <v>0.578492</v>
      </c>
      <c r="M1213" s="13" t="n">
        <v>0.102769</v>
      </c>
      <c r="N1213" s="13" t="n">
        <v>0.199601</v>
      </c>
      <c r="O1213" s="9">
        <f>IF(C1213&lt;=1-Params!$B$4,0,MAX(0.1,ROUND(_xlfn.GAMMA.INV((C1213-(1-Params!$B$4))/Params!$B$4,Params!$B$5,Params!$B$6),1)))</f>
        <v/>
      </c>
      <c r="P1213" s="9">
        <f>IF(D1213&lt;=1-Params!$B$7,0,ROUND(_xlfn.GAMMA.INV((D1213-(1-Params!$B$7))/Params!$B$7,Params!$B$8,Params!$B$9),3))</f>
        <v/>
      </c>
      <c r="Q1213" s="9">
        <f>IF(E1213&lt;=1-Params!$B$4,0,MAX(0.1,ROUND(_xlfn.GAMMA.INV((E1213-(1-Params!$B$4))/Params!$B$4,Params!$B$5,Params!$B$6),1)))</f>
        <v/>
      </c>
      <c r="R1213" s="9">
        <f>IF(F1213&lt;=1-Params!$B$7,0,ROUND(_xlfn.GAMMA.INV((F1213-(1-Params!$B$7))/Params!$B$7,Params!$B$8,Params!$B$9),3))</f>
        <v/>
      </c>
      <c r="S1213" s="9">
        <f>IF(G1213&lt;=1-Params!$B$7,0,ROUND((Params!$B$10+Params!$B$11*G1213^Params!$B$12)*_xlfn.GAMMA.INV((G1213-(1-Params!$B$7))/Params!$B$7,Params!$B$8,Params!$B$9),3))</f>
        <v/>
      </c>
      <c r="T1213" s="9">
        <f>IF(H1213&lt;=1-Params!$B$4,0,MAX(0.1,ROUND((Params!$B$10+Params!$B$11*H1213^Params!$B$12)*_xlfn.GAMMA.INV((H1213-(1-Params!$B$4))/Params!$B$4,Params!$B$5,Params!$B$6),1)))</f>
        <v/>
      </c>
      <c r="U1213" s="9">
        <f>ROUND(_xlfn.NORM.INV(I1213,Params!$B$13,Params!$B$14),1)</f>
        <v/>
      </c>
      <c r="V1213" s="9">
        <f>ROUND(_xlfn.NORM.INV(J1213,Params!$B$15,Params!$B$16),2)</f>
        <v/>
      </c>
      <c r="W1213" s="9">
        <f>ROUND(_xlfn.NORM.INV(K1213,Params!$B$13,Params!$B$14),1)</f>
        <v/>
      </c>
      <c r="X1213" s="9">
        <f>ROUND(_xlfn.NORM.INV(L1213,Params!$B$15,Params!$B$16),2)</f>
        <v/>
      </c>
      <c r="Y1213" s="9">
        <f>ROUND(_xlfn.NORM.INV(M1213,Params!$B$15,Params!$B$16)+Params!$B$17+Params!$B$18*M1213,2)</f>
        <v/>
      </c>
      <c r="Z1213" s="9">
        <f>ROUND(_xlfn.NORM.INV(N1213,Params!$B$13,Params!$B$14)+Params!$B$17+Params!$B$18*N1213,1)</f>
        <v/>
      </c>
    </row>
    <row r="1214">
      <c r="A1214" s="11" t="n">
        <v>1213</v>
      </c>
      <c r="B1214" s="12">
        <f>INT((A1214-1)/122)+1</f>
        <v/>
      </c>
      <c r="C1214" s="13" t="n">
        <v>0.679043</v>
      </c>
      <c r="D1214" s="13" t="n">
        <v>0.449979</v>
      </c>
      <c r="E1214" s="13" t="n">
        <v>0.743237</v>
      </c>
      <c r="F1214" s="13" t="n">
        <v>0.739781</v>
      </c>
      <c r="G1214" s="13" t="n">
        <v>0.60998</v>
      </c>
      <c r="H1214" s="13" t="n">
        <v>0.864167</v>
      </c>
      <c r="I1214" s="13" t="n">
        <v>0.880566</v>
      </c>
      <c r="J1214" s="13" t="n">
        <v>0.043771</v>
      </c>
      <c r="K1214" s="13" t="n">
        <v>0.9331</v>
      </c>
      <c r="L1214" s="13" t="n">
        <v>0.825546</v>
      </c>
      <c r="M1214" s="13" t="n">
        <v>0.0607</v>
      </c>
      <c r="N1214" s="13" t="n">
        <v>0.611519</v>
      </c>
      <c r="O1214" s="9">
        <f>IF(C1214&lt;=1-Params!$B$4,0,MAX(0.1,ROUND(_xlfn.GAMMA.INV((C1214-(1-Params!$B$4))/Params!$B$4,Params!$B$5,Params!$B$6),1)))</f>
        <v/>
      </c>
      <c r="P1214" s="9">
        <f>IF(D1214&lt;=1-Params!$B$7,0,ROUND(_xlfn.GAMMA.INV((D1214-(1-Params!$B$7))/Params!$B$7,Params!$B$8,Params!$B$9),3))</f>
        <v/>
      </c>
      <c r="Q1214" s="9">
        <f>IF(E1214&lt;=1-Params!$B$4,0,MAX(0.1,ROUND(_xlfn.GAMMA.INV((E1214-(1-Params!$B$4))/Params!$B$4,Params!$B$5,Params!$B$6),1)))</f>
        <v/>
      </c>
      <c r="R1214" s="9">
        <f>IF(F1214&lt;=1-Params!$B$7,0,ROUND(_xlfn.GAMMA.INV((F1214-(1-Params!$B$7))/Params!$B$7,Params!$B$8,Params!$B$9),3))</f>
        <v/>
      </c>
      <c r="S1214" s="9">
        <f>IF(G1214&lt;=1-Params!$B$7,0,ROUND((Params!$B$10+Params!$B$11*G1214^Params!$B$12)*_xlfn.GAMMA.INV((G1214-(1-Params!$B$7))/Params!$B$7,Params!$B$8,Params!$B$9),3))</f>
        <v/>
      </c>
      <c r="T1214" s="9">
        <f>IF(H1214&lt;=1-Params!$B$4,0,MAX(0.1,ROUND((Params!$B$10+Params!$B$11*H1214^Params!$B$12)*_xlfn.GAMMA.INV((H1214-(1-Params!$B$4))/Params!$B$4,Params!$B$5,Params!$B$6),1)))</f>
        <v/>
      </c>
      <c r="U1214" s="9">
        <f>ROUND(_xlfn.NORM.INV(I1214,Params!$B$13,Params!$B$14),1)</f>
        <v/>
      </c>
      <c r="V1214" s="9">
        <f>ROUND(_xlfn.NORM.INV(J1214,Params!$B$15,Params!$B$16),2)</f>
        <v/>
      </c>
      <c r="W1214" s="9">
        <f>ROUND(_xlfn.NORM.INV(K1214,Params!$B$13,Params!$B$14),1)</f>
        <v/>
      </c>
      <c r="X1214" s="9">
        <f>ROUND(_xlfn.NORM.INV(L1214,Params!$B$15,Params!$B$16),2)</f>
        <v/>
      </c>
      <c r="Y1214" s="9">
        <f>ROUND(_xlfn.NORM.INV(M1214,Params!$B$15,Params!$B$16)+Params!$B$17+Params!$B$18*M1214,2)</f>
        <v/>
      </c>
      <c r="Z1214" s="9">
        <f>ROUND(_xlfn.NORM.INV(N1214,Params!$B$13,Params!$B$14)+Params!$B$17+Params!$B$18*N1214,1)</f>
        <v/>
      </c>
    </row>
    <row r="1215">
      <c r="A1215" s="11" t="n">
        <v>1214</v>
      </c>
      <c r="B1215" s="12">
        <f>INT((A1215-1)/122)+1</f>
        <v/>
      </c>
      <c r="C1215" s="13" t="n">
        <v>0.472302</v>
      </c>
      <c r="D1215" s="13" t="n">
        <v>0.682453</v>
      </c>
      <c r="E1215" s="13" t="n">
        <v>0.162038</v>
      </c>
      <c r="F1215" s="13" t="n">
        <v>0.309787</v>
      </c>
      <c r="G1215" s="13" t="n">
        <v>0.331185</v>
      </c>
      <c r="H1215" s="13" t="n">
        <v>0.793763</v>
      </c>
      <c r="I1215" s="13" t="n">
        <v>0.33838</v>
      </c>
      <c r="J1215" s="13" t="n">
        <v>0.256251</v>
      </c>
      <c r="K1215" s="13" t="n">
        <v>0.959412</v>
      </c>
      <c r="L1215" s="13" t="n">
        <v>0.657672</v>
      </c>
      <c r="M1215" s="13" t="n">
        <v>0.119742</v>
      </c>
      <c r="N1215" s="13" t="n">
        <v>0.234664</v>
      </c>
      <c r="O1215" s="9">
        <f>IF(C1215&lt;=1-Params!$B$4,0,MAX(0.1,ROUND(_xlfn.GAMMA.INV((C1215-(1-Params!$B$4))/Params!$B$4,Params!$B$5,Params!$B$6),1)))</f>
        <v/>
      </c>
      <c r="P1215" s="9">
        <f>IF(D1215&lt;=1-Params!$B$7,0,ROUND(_xlfn.GAMMA.INV((D1215-(1-Params!$B$7))/Params!$B$7,Params!$B$8,Params!$B$9),3))</f>
        <v/>
      </c>
      <c r="Q1215" s="9">
        <f>IF(E1215&lt;=1-Params!$B$4,0,MAX(0.1,ROUND(_xlfn.GAMMA.INV((E1215-(1-Params!$B$4))/Params!$B$4,Params!$B$5,Params!$B$6),1)))</f>
        <v/>
      </c>
      <c r="R1215" s="9">
        <f>IF(F1215&lt;=1-Params!$B$7,0,ROUND(_xlfn.GAMMA.INV((F1215-(1-Params!$B$7))/Params!$B$7,Params!$B$8,Params!$B$9),3))</f>
        <v/>
      </c>
      <c r="S1215" s="9">
        <f>IF(G1215&lt;=1-Params!$B$7,0,ROUND((Params!$B$10+Params!$B$11*G1215^Params!$B$12)*_xlfn.GAMMA.INV((G1215-(1-Params!$B$7))/Params!$B$7,Params!$B$8,Params!$B$9),3))</f>
        <v/>
      </c>
      <c r="T1215" s="9">
        <f>IF(H1215&lt;=1-Params!$B$4,0,MAX(0.1,ROUND((Params!$B$10+Params!$B$11*H1215^Params!$B$12)*_xlfn.GAMMA.INV((H1215-(1-Params!$B$4))/Params!$B$4,Params!$B$5,Params!$B$6),1)))</f>
        <v/>
      </c>
      <c r="U1215" s="9">
        <f>ROUND(_xlfn.NORM.INV(I1215,Params!$B$13,Params!$B$14),1)</f>
        <v/>
      </c>
      <c r="V1215" s="9">
        <f>ROUND(_xlfn.NORM.INV(J1215,Params!$B$15,Params!$B$16),2)</f>
        <v/>
      </c>
      <c r="W1215" s="9">
        <f>ROUND(_xlfn.NORM.INV(K1215,Params!$B$13,Params!$B$14),1)</f>
        <v/>
      </c>
      <c r="X1215" s="9">
        <f>ROUND(_xlfn.NORM.INV(L1215,Params!$B$15,Params!$B$16),2)</f>
        <v/>
      </c>
      <c r="Y1215" s="9">
        <f>ROUND(_xlfn.NORM.INV(M1215,Params!$B$15,Params!$B$16)+Params!$B$17+Params!$B$18*M1215,2)</f>
        <v/>
      </c>
      <c r="Z1215" s="9">
        <f>ROUND(_xlfn.NORM.INV(N1215,Params!$B$13,Params!$B$14)+Params!$B$17+Params!$B$18*N1215,1)</f>
        <v/>
      </c>
    </row>
    <row r="1216">
      <c r="A1216" s="11" t="n">
        <v>1215</v>
      </c>
      <c r="B1216" s="12">
        <f>INT((A1216-1)/122)+1</f>
        <v/>
      </c>
      <c r="C1216" s="13" t="n">
        <v>0.929133</v>
      </c>
      <c r="D1216" s="13" t="n">
        <v>0.52129</v>
      </c>
      <c r="E1216" s="13" t="n">
        <v>0.01708</v>
      </c>
      <c r="F1216" s="13" t="n">
        <v>0.434366</v>
      </c>
      <c r="G1216" s="13" t="n">
        <v>0.532025</v>
      </c>
      <c r="H1216" s="13" t="n">
        <v>0.131248</v>
      </c>
      <c r="I1216" s="13" t="n">
        <v>0.275482</v>
      </c>
      <c r="J1216" s="13" t="n">
        <v>0.559279</v>
      </c>
      <c r="K1216" s="13" t="n">
        <v>0.995287</v>
      </c>
      <c r="L1216" s="13" t="n">
        <v>0.244159</v>
      </c>
      <c r="M1216" s="13" t="n">
        <v>0.010318</v>
      </c>
      <c r="N1216" s="13" t="n">
        <v>0.115547</v>
      </c>
      <c r="O1216" s="9">
        <f>IF(C1216&lt;=1-Params!$B$4,0,MAX(0.1,ROUND(_xlfn.GAMMA.INV((C1216-(1-Params!$B$4))/Params!$B$4,Params!$B$5,Params!$B$6),1)))</f>
        <v/>
      </c>
      <c r="P1216" s="9">
        <f>IF(D1216&lt;=1-Params!$B$7,0,ROUND(_xlfn.GAMMA.INV((D1216-(1-Params!$B$7))/Params!$B$7,Params!$B$8,Params!$B$9),3))</f>
        <v/>
      </c>
      <c r="Q1216" s="9">
        <f>IF(E1216&lt;=1-Params!$B$4,0,MAX(0.1,ROUND(_xlfn.GAMMA.INV((E1216-(1-Params!$B$4))/Params!$B$4,Params!$B$5,Params!$B$6),1)))</f>
        <v/>
      </c>
      <c r="R1216" s="9">
        <f>IF(F1216&lt;=1-Params!$B$7,0,ROUND(_xlfn.GAMMA.INV((F1216-(1-Params!$B$7))/Params!$B$7,Params!$B$8,Params!$B$9),3))</f>
        <v/>
      </c>
      <c r="S1216" s="9">
        <f>IF(G1216&lt;=1-Params!$B$7,0,ROUND((Params!$B$10+Params!$B$11*G1216^Params!$B$12)*_xlfn.GAMMA.INV((G1216-(1-Params!$B$7))/Params!$B$7,Params!$B$8,Params!$B$9),3))</f>
        <v/>
      </c>
      <c r="T1216" s="9">
        <f>IF(H1216&lt;=1-Params!$B$4,0,MAX(0.1,ROUND((Params!$B$10+Params!$B$11*H1216^Params!$B$12)*_xlfn.GAMMA.INV((H1216-(1-Params!$B$4))/Params!$B$4,Params!$B$5,Params!$B$6),1)))</f>
        <v/>
      </c>
      <c r="U1216" s="9">
        <f>ROUND(_xlfn.NORM.INV(I1216,Params!$B$13,Params!$B$14),1)</f>
        <v/>
      </c>
      <c r="V1216" s="9">
        <f>ROUND(_xlfn.NORM.INV(J1216,Params!$B$15,Params!$B$16),2)</f>
        <v/>
      </c>
      <c r="W1216" s="9">
        <f>ROUND(_xlfn.NORM.INV(K1216,Params!$B$13,Params!$B$14),1)</f>
        <v/>
      </c>
      <c r="X1216" s="9">
        <f>ROUND(_xlfn.NORM.INV(L1216,Params!$B$15,Params!$B$16),2)</f>
        <v/>
      </c>
      <c r="Y1216" s="9">
        <f>ROUND(_xlfn.NORM.INV(M1216,Params!$B$15,Params!$B$16)+Params!$B$17+Params!$B$18*M1216,2)</f>
        <v/>
      </c>
      <c r="Z1216" s="9">
        <f>ROUND(_xlfn.NORM.INV(N1216,Params!$B$13,Params!$B$14)+Params!$B$17+Params!$B$18*N1216,1)</f>
        <v/>
      </c>
    </row>
    <row r="1217">
      <c r="A1217" s="11" t="n">
        <v>1216</v>
      </c>
      <c r="B1217" s="12">
        <f>INT((A1217-1)/122)+1</f>
        <v/>
      </c>
      <c r="C1217" s="13" t="n">
        <v>0.640877</v>
      </c>
      <c r="D1217" s="13" t="n">
        <v>0.037828</v>
      </c>
      <c r="E1217" s="13" t="n">
        <v>0.144696</v>
      </c>
      <c r="F1217" s="13" t="n">
        <v>0.263441</v>
      </c>
      <c r="G1217" s="13" t="n">
        <v>0.811485</v>
      </c>
      <c r="H1217" s="13" t="n">
        <v>0.235895</v>
      </c>
      <c r="I1217" s="13" t="n">
        <v>0.077587</v>
      </c>
      <c r="J1217" s="13" t="n">
        <v>0.55382</v>
      </c>
      <c r="K1217" s="13" t="n">
        <v>0.979284</v>
      </c>
      <c r="L1217" s="13" t="n">
        <v>0.760671</v>
      </c>
      <c r="M1217" s="13" t="n">
        <v>0.009969</v>
      </c>
      <c r="N1217" s="13" t="n">
        <v>0.07871400000000001</v>
      </c>
      <c r="O1217" s="9">
        <f>IF(C1217&lt;=1-Params!$B$4,0,MAX(0.1,ROUND(_xlfn.GAMMA.INV((C1217-(1-Params!$B$4))/Params!$B$4,Params!$B$5,Params!$B$6),1)))</f>
        <v/>
      </c>
      <c r="P1217" s="9">
        <f>IF(D1217&lt;=1-Params!$B$7,0,ROUND(_xlfn.GAMMA.INV((D1217-(1-Params!$B$7))/Params!$B$7,Params!$B$8,Params!$B$9),3))</f>
        <v/>
      </c>
      <c r="Q1217" s="9">
        <f>IF(E1217&lt;=1-Params!$B$4,0,MAX(0.1,ROUND(_xlfn.GAMMA.INV((E1217-(1-Params!$B$4))/Params!$B$4,Params!$B$5,Params!$B$6),1)))</f>
        <v/>
      </c>
      <c r="R1217" s="9">
        <f>IF(F1217&lt;=1-Params!$B$7,0,ROUND(_xlfn.GAMMA.INV((F1217-(1-Params!$B$7))/Params!$B$7,Params!$B$8,Params!$B$9),3))</f>
        <v/>
      </c>
      <c r="S1217" s="9">
        <f>IF(G1217&lt;=1-Params!$B$7,0,ROUND((Params!$B$10+Params!$B$11*G1217^Params!$B$12)*_xlfn.GAMMA.INV((G1217-(1-Params!$B$7))/Params!$B$7,Params!$B$8,Params!$B$9),3))</f>
        <v/>
      </c>
      <c r="T1217" s="9">
        <f>IF(H1217&lt;=1-Params!$B$4,0,MAX(0.1,ROUND((Params!$B$10+Params!$B$11*H1217^Params!$B$12)*_xlfn.GAMMA.INV((H1217-(1-Params!$B$4))/Params!$B$4,Params!$B$5,Params!$B$6),1)))</f>
        <v/>
      </c>
      <c r="U1217" s="9">
        <f>ROUND(_xlfn.NORM.INV(I1217,Params!$B$13,Params!$B$14),1)</f>
        <v/>
      </c>
      <c r="V1217" s="9">
        <f>ROUND(_xlfn.NORM.INV(J1217,Params!$B$15,Params!$B$16),2)</f>
        <v/>
      </c>
      <c r="W1217" s="9">
        <f>ROUND(_xlfn.NORM.INV(K1217,Params!$B$13,Params!$B$14),1)</f>
        <v/>
      </c>
      <c r="X1217" s="9">
        <f>ROUND(_xlfn.NORM.INV(L1217,Params!$B$15,Params!$B$16),2)</f>
        <v/>
      </c>
      <c r="Y1217" s="9">
        <f>ROUND(_xlfn.NORM.INV(M1217,Params!$B$15,Params!$B$16)+Params!$B$17+Params!$B$18*M1217,2)</f>
        <v/>
      </c>
      <c r="Z1217" s="9">
        <f>ROUND(_xlfn.NORM.INV(N1217,Params!$B$13,Params!$B$14)+Params!$B$17+Params!$B$18*N1217,1)</f>
        <v/>
      </c>
    </row>
    <row r="1218">
      <c r="A1218" s="11" t="n">
        <v>1217</v>
      </c>
      <c r="B1218" s="12">
        <f>INT((A1218-1)/122)+1</f>
        <v/>
      </c>
      <c r="C1218" s="13" t="n">
        <v>0.503872</v>
      </c>
      <c r="D1218" s="13" t="n">
        <v>0.035438</v>
      </c>
      <c r="E1218" s="13" t="n">
        <v>0.431619</v>
      </c>
      <c r="F1218" s="13" t="n">
        <v>0.229854</v>
      </c>
      <c r="G1218" s="13" t="n">
        <v>0.030785</v>
      </c>
      <c r="H1218" s="13" t="n">
        <v>0.38017</v>
      </c>
      <c r="I1218" s="13" t="n">
        <v>0.341747</v>
      </c>
      <c r="J1218" s="13" t="n">
        <v>0.840965</v>
      </c>
      <c r="K1218" s="13" t="n">
        <v>0.953182</v>
      </c>
      <c r="L1218" s="13" t="n">
        <v>0.805221</v>
      </c>
      <c r="M1218" s="13" t="n">
        <v>0.110953</v>
      </c>
      <c r="N1218" s="13" t="n">
        <v>0.047624</v>
      </c>
      <c r="O1218" s="9">
        <f>IF(C1218&lt;=1-Params!$B$4,0,MAX(0.1,ROUND(_xlfn.GAMMA.INV((C1218-(1-Params!$B$4))/Params!$B$4,Params!$B$5,Params!$B$6),1)))</f>
        <v/>
      </c>
      <c r="P1218" s="9">
        <f>IF(D1218&lt;=1-Params!$B$7,0,ROUND(_xlfn.GAMMA.INV((D1218-(1-Params!$B$7))/Params!$B$7,Params!$B$8,Params!$B$9),3))</f>
        <v/>
      </c>
      <c r="Q1218" s="9">
        <f>IF(E1218&lt;=1-Params!$B$4,0,MAX(0.1,ROUND(_xlfn.GAMMA.INV((E1218-(1-Params!$B$4))/Params!$B$4,Params!$B$5,Params!$B$6),1)))</f>
        <v/>
      </c>
      <c r="R1218" s="9">
        <f>IF(F1218&lt;=1-Params!$B$7,0,ROUND(_xlfn.GAMMA.INV((F1218-(1-Params!$B$7))/Params!$B$7,Params!$B$8,Params!$B$9),3))</f>
        <v/>
      </c>
      <c r="S1218" s="9">
        <f>IF(G1218&lt;=1-Params!$B$7,0,ROUND((Params!$B$10+Params!$B$11*G1218^Params!$B$12)*_xlfn.GAMMA.INV((G1218-(1-Params!$B$7))/Params!$B$7,Params!$B$8,Params!$B$9),3))</f>
        <v/>
      </c>
      <c r="T1218" s="9">
        <f>IF(H1218&lt;=1-Params!$B$4,0,MAX(0.1,ROUND((Params!$B$10+Params!$B$11*H1218^Params!$B$12)*_xlfn.GAMMA.INV((H1218-(1-Params!$B$4))/Params!$B$4,Params!$B$5,Params!$B$6),1)))</f>
        <v/>
      </c>
      <c r="U1218" s="9">
        <f>ROUND(_xlfn.NORM.INV(I1218,Params!$B$13,Params!$B$14),1)</f>
        <v/>
      </c>
      <c r="V1218" s="9">
        <f>ROUND(_xlfn.NORM.INV(J1218,Params!$B$15,Params!$B$16),2)</f>
        <v/>
      </c>
      <c r="W1218" s="9">
        <f>ROUND(_xlfn.NORM.INV(K1218,Params!$B$13,Params!$B$14),1)</f>
        <v/>
      </c>
      <c r="X1218" s="9">
        <f>ROUND(_xlfn.NORM.INV(L1218,Params!$B$15,Params!$B$16),2)</f>
        <v/>
      </c>
      <c r="Y1218" s="9">
        <f>ROUND(_xlfn.NORM.INV(M1218,Params!$B$15,Params!$B$16)+Params!$B$17+Params!$B$18*M1218,2)</f>
        <v/>
      </c>
      <c r="Z1218" s="9">
        <f>ROUND(_xlfn.NORM.INV(N1218,Params!$B$13,Params!$B$14)+Params!$B$17+Params!$B$18*N1218,1)</f>
        <v/>
      </c>
    </row>
    <row r="1219">
      <c r="A1219" s="11" t="n">
        <v>1218</v>
      </c>
      <c r="B1219" s="12">
        <f>INT((A1219-1)/122)+1</f>
        <v/>
      </c>
      <c r="C1219" s="13" t="n">
        <v>0.807504</v>
      </c>
      <c r="D1219" s="13" t="n">
        <v>0.336084</v>
      </c>
      <c r="E1219" s="13" t="n">
        <v>0.83404</v>
      </c>
      <c r="F1219" s="13" t="n">
        <v>0.22072</v>
      </c>
      <c r="G1219" s="13" t="n">
        <v>0.319256</v>
      </c>
      <c r="H1219" s="13" t="n">
        <v>0.159927</v>
      </c>
      <c r="I1219" s="13" t="n">
        <v>0.057504</v>
      </c>
      <c r="J1219" s="13" t="n">
        <v>0.307679</v>
      </c>
      <c r="K1219" s="13" t="n">
        <v>0.76676</v>
      </c>
      <c r="L1219" s="13" t="n">
        <v>0.947549</v>
      </c>
      <c r="M1219" s="13" t="n">
        <v>0.51751</v>
      </c>
      <c r="N1219" s="13" t="n">
        <v>0.379605</v>
      </c>
      <c r="O1219" s="9">
        <f>IF(C1219&lt;=1-Params!$B$4,0,MAX(0.1,ROUND(_xlfn.GAMMA.INV((C1219-(1-Params!$B$4))/Params!$B$4,Params!$B$5,Params!$B$6),1)))</f>
        <v/>
      </c>
      <c r="P1219" s="9">
        <f>IF(D1219&lt;=1-Params!$B$7,0,ROUND(_xlfn.GAMMA.INV((D1219-(1-Params!$B$7))/Params!$B$7,Params!$B$8,Params!$B$9),3))</f>
        <v/>
      </c>
      <c r="Q1219" s="9">
        <f>IF(E1219&lt;=1-Params!$B$4,0,MAX(0.1,ROUND(_xlfn.GAMMA.INV((E1219-(1-Params!$B$4))/Params!$B$4,Params!$B$5,Params!$B$6),1)))</f>
        <v/>
      </c>
      <c r="R1219" s="9">
        <f>IF(F1219&lt;=1-Params!$B$7,0,ROUND(_xlfn.GAMMA.INV((F1219-(1-Params!$B$7))/Params!$B$7,Params!$B$8,Params!$B$9),3))</f>
        <v/>
      </c>
      <c r="S1219" s="9">
        <f>IF(G1219&lt;=1-Params!$B$7,0,ROUND((Params!$B$10+Params!$B$11*G1219^Params!$B$12)*_xlfn.GAMMA.INV((G1219-(1-Params!$B$7))/Params!$B$7,Params!$B$8,Params!$B$9),3))</f>
        <v/>
      </c>
      <c r="T1219" s="9">
        <f>IF(H1219&lt;=1-Params!$B$4,0,MAX(0.1,ROUND((Params!$B$10+Params!$B$11*H1219^Params!$B$12)*_xlfn.GAMMA.INV((H1219-(1-Params!$B$4))/Params!$B$4,Params!$B$5,Params!$B$6),1)))</f>
        <v/>
      </c>
      <c r="U1219" s="9">
        <f>ROUND(_xlfn.NORM.INV(I1219,Params!$B$13,Params!$B$14),1)</f>
        <v/>
      </c>
      <c r="V1219" s="9">
        <f>ROUND(_xlfn.NORM.INV(J1219,Params!$B$15,Params!$B$16),2)</f>
        <v/>
      </c>
      <c r="W1219" s="9">
        <f>ROUND(_xlfn.NORM.INV(K1219,Params!$B$13,Params!$B$14),1)</f>
        <v/>
      </c>
      <c r="X1219" s="9">
        <f>ROUND(_xlfn.NORM.INV(L1219,Params!$B$15,Params!$B$16),2)</f>
        <v/>
      </c>
      <c r="Y1219" s="9">
        <f>ROUND(_xlfn.NORM.INV(M1219,Params!$B$15,Params!$B$16)+Params!$B$17+Params!$B$18*M1219,2)</f>
        <v/>
      </c>
      <c r="Z1219" s="9">
        <f>ROUND(_xlfn.NORM.INV(N1219,Params!$B$13,Params!$B$14)+Params!$B$17+Params!$B$18*N1219,1)</f>
        <v/>
      </c>
    </row>
    <row r="1220">
      <c r="A1220" s="11" t="n">
        <v>1219</v>
      </c>
      <c r="B1220" s="12">
        <f>INT((A1220-1)/122)+1</f>
        <v/>
      </c>
      <c r="C1220" s="13" t="n">
        <v>0.509594</v>
      </c>
      <c r="D1220" s="13" t="n">
        <v>0.893568</v>
      </c>
      <c r="E1220" s="13" t="n">
        <v>0.310392</v>
      </c>
      <c r="F1220" s="13" t="n">
        <v>0.942605</v>
      </c>
      <c r="G1220" s="13" t="n">
        <v>0.317962</v>
      </c>
      <c r="H1220" s="13" t="n">
        <v>0.493111</v>
      </c>
      <c r="I1220" s="13" t="n">
        <v>0.409369</v>
      </c>
      <c r="J1220" s="13" t="n">
        <v>0.273331</v>
      </c>
      <c r="K1220" s="13" t="n">
        <v>0.845282</v>
      </c>
      <c r="L1220" s="13" t="n">
        <v>0.726592</v>
      </c>
      <c r="M1220" s="13" t="n">
        <v>0.931812</v>
      </c>
      <c r="N1220" s="13" t="n">
        <v>0.510047</v>
      </c>
      <c r="O1220" s="9">
        <f>IF(C1220&lt;=1-Params!$B$4,0,MAX(0.1,ROUND(_xlfn.GAMMA.INV((C1220-(1-Params!$B$4))/Params!$B$4,Params!$B$5,Params!$B$6),1)))</f>
        <v/>
      </c>
      <c r="P1220" s="9">
        <f>IF(D1220&lt;=1-Params!$B$7,0,ROUND(_xlfn.GAMMA.INV((D1220-(1-Params!$B$7))/Params!$B$7,Params!$B$8,Params!$B$9),3))</f>
        <v/>
      </c>
      <c r="Q1220" s="9">
        <f>IF(E1220&lt;=1-Params!$B$4,0,MAX(0.1,ROUND(_xlfn.GAMMA.INV((E1220-(1-Params!$B$4))/Params!$B$4,Params!$B$5,Params!$B$6),1)))</f>
        <v/>
      </c>
      <c r="R1220" s="9">
        <f>IF(F1220&lt;=1-Params!$B$7,0,ROUND(_xlfn.GAMMA.INV((F1220-(1-Params!$B$7))/Params!$B$7,Params!$B$8,Params!$B$9),3))</f>
        <v/>
      </c>
      <c r="S1220" s="9">
        <f>IF(G1220&lt;=1-Params!$B$7,0,ROUND((Params!$B$10+Params!$B$11*G1220^Params!$B$12)*_xlfn.GAMMA.INV((G1220-(1-Params!$B$7))/Params!$B$7,Params!$B$8,Params!$B$9),3))</f>
        <v/>
      </c>
      <c r="T1220" s="9">
        <f>IF(H1220&lt;=1-Params!$B$4,0,MAX(0.1,ROUND((Params!$B$10+Params!$B$11*H1220^Params!$B$12)*_xlfn.GAMMA.INV((H1220-(1-Params!$B$4))/Params!$B$4,Params!$B$5,Params!$B$6),1)))</f>
        <v/>
      </c>
      <c r="U1220" s="9">
        <f>ROUND(_xlfn.NORM.INV(I1220,Params!$B$13,Params!$B$14),1)</f>
        <v/>
      </c>
      <c r="V1220" s="9">
        <f>ROUND(_xlfn.NORM.INV(J1220,Params!$B$15,Params!$B$16),2)</f>
        <v/>
      </c>
      <c r="W1220" s="9">
        <f>ROUND(_xlfn.NORM.INV(K1220,Params!$B$13,Params!$B$14),1)</f>
        <v/>
      </c>
      <c r="X1220" s="9">
        <f>ROUND(_xlfn.NORM.INV(L1220,Params!$B$15,Params!$B$16),2)</f>
        <v/>
      </c>
      <c r="Y1220" s="9">
        <f>ROUND(_xlfn.NORM.INV(M1220,Params!$B$15,Params!$B$16)+Params!$B$17+Params!$B$18*M1220,2)</f>
        <v/>
      </c>
      <c r="Z1220" s="9">
        <f>ROUND(_xlfn.NORM.INV(N1220,Params!$B$13,Params!$B$14)+Params!$B$17+Params!$B$18*N1220,1)</f>
        <v/>
      </c>
    </row>
    <row r="1221">
      <c r="A1221" s="11" t="n">
        <v>1220</v>
      </c>
      <c r="B1221" s="12">
        <f>INT((A1221-1)/122)+1</f>
        <v/>
      </c>
      <c r="C1221" s="13" t="n">
        <v>0.049713</v>
      </c>
      <c r="D1221" s="13" t="n">
        <v>0.433109</v>
      </c>
      <c r="E1221" s="13" t="n">
        <v>0.6485300000000001</v>
      </c>
      <c r="F1221" s="13" t="n">
        <v>0.547032</v>
      </c>
      <c r="G1221" s="13" t="n">
        <v>0.850935</v>
      </c>
      <c r="H1221" s="13" t="n">
        <v>0.506833</v>
      </c>
      <c r="I1221" s="13" t="n">
        <v>0.308917</v>
      </c>
      <c r="J1221" s="13" t="n">
        <v>0.256752</v>
      </c>
      <c r="K1221" s="13" t="n">
        <v>0.853745</v>
      </c>
      <c r="L1221" s="13" t="n">
        <v>0.62913</v>
      </c>
      <c r="M1221" s="13" t="n">
        <v>0.996544</v>
      </c>
      <c r="N1221" s="13" t="n">
        <v>0.298352</v>
      </c>
      <c r="O1221" s="9">
        <f>IF(C1221&lt;=1-Params!$B$4,0,MAX(0.1,ROUND(_xlfn.GAMMA.INV((C1221-(1-Params!$B$4))/Params!$B$4,Params!$B$5,Params!$B$6),1)))</f>
        <v/>
      </c>
      <c r="P1221" s="9">
        <f>IF(D1221&lt;=1-Params!$B$7,0,ROUND(_xlfn.GAMMA.INV((D1221-(1-Params!$B$7))/Params!$B$7,Params!$B$8,Params!$B$9),3))</f>
        <v/>
      </c>
      <c r="Q1221" s="9">
        <f>IF(E1221&lt;=1-Params!$B$4,0,MAX(0.1,ROUND(_xlfn.GAMMA.INV((E1221-(1-Params!$B$4))/Params!$B$4,Params!$B$5,Params!$B$6),1)))</f>
        <v/>
      </c>
      <c r="R1221" s="9">
        <f>IF(F1221&lt;=1-Params!$B$7,0,ROUND(_xlfn.GAMMA.INV((F1221-(1-Params!$B$7))/Params!$B$7,Params!$B$8,Params!$B$9),3))</f>
        <v/>
      </c>
      <c r="S1221" s="9">
        <f>IF(G1221&lt;=1-Params!$B$7,0,ROUND((Params!$B$10+Params!$B$11*G1221^Params!$B$12)*_xlfn.GAMMA.INV((G1221-(1-Params!$B$7))/Params!$B$7,Params!$B$8,Params!$B$9),3))</f>
        <v/>
      </c>
      <c r="T1221" s="9">
        <f>IF(H1221&lt;=1-Params!$B$4,0,MAX(0.1,ROUND((Params!$B$10+Params!$B$11*H1221^Params!$B$12)*_xlfn.GAMMA.INV((H1221-(1-Params!$B$4))/Params!$B$4,Params!$B$5,Params!$B$6),1)))</f>
        <v/>
      </c>
      <c r="U1221" s="9">
        <f>ROUND(_xlfn.NORM.INV(I1221,Params!$B$13,Params!$B$14),1)</f>
        <v/>
      </c>
      <c r="V1221" s="9">
        <f>ROUND(_xlfn.NORM.INV(J1221,Params!$B$15,Params!$B$16),2)</f>
        <v/>
      </c>
      <c r="W1221" s="9">
        <f>ROUND(_xlfn.NORM.INV(K1221,Params!$B$13,Params!$B$14),1)</f>
        <v/>
      </c>
      <c r="X1221" s="9">
        <f>ROUND(_xlfn.NORM.INV(L1221,Params!$B$15,Params!$B$16),2)</f>
        <v/>
      </c>
      <c r="Y1221" s="9">
        <f>ROUND(_xlfn.NORM.INV(M1221,Params!$B$15,Params!$B$16)+Params!$B$17+Params!$B$18*M1221,2)</f>
        <v/>
      </c>
      <c r="Z1221" s="9">
        <f>ROUND(_xlfn.NORM.INV(N1221,Params!$B$13,Params!$B$14)+Params!$B$17+Params!$B$18*N1221,1)</f>
        <v/>
      </c>
    </row>
    <row r="1222">
      <c r="A1222" s="11" t="n">
        <v>1221</v>
      </c>
      <c r="B1222" s="12">
        <f>INT((A1222-1)/122)+1</f>
        <v/>
      </c>
      <c r="C1222" s="13" t="n">
        <v>0.271552</v>
      </c>
      <c r="D1222" s="13" t="n">
        <v>0.055417</v>
      </c>
      <c r="E1222" s="13" t="n">
        <v>0.38589</v>
      </c>
      <c r="F1222" s="13" t="n">
        <v>0.733337</v>
      </c>
      <c r="G1222" s="13" t="n">
        <v>0.334823</v>
      </c>
      <c r="H1222" s="13" t="n">
        <v>0.542237</v>
      </c>
      <c r="I1222" s="13" t="n">
        <v>0.365365</v>
      </c>
      <c r="J1222" s="13" t="n">
        <v>0.299239</v>
      </c>
      <c r="K1222" s="13" t="n">
        <v>0.654849</v>
      </c>
      <c r="L1222" s="13" t="n">
        <v>0.492278</v>
      </c>
      <c r="M1222" s="13" t="n">
        <v>0.996767</v>
      </c>
      <c r="N1222" s="13" t="n">
        <v>0.422872</v>
      </c>
      <c r="O1222" s="9">
        <f>IF(C1222&lt;=1-Params!$B$4,0,MAX(0.1,ROUND(_xlfn.GAMMA.INV((C1222-(1-Params!$B$4))/Params!$B$4,Params!$B$5,Params!$B$6),1)))</f>
        <v/>
      </c>
      <c r="P1222" s="9">
        <f>IF(D1222&lt;=1-Params!$B$7,0,ROUND(_xlfn.GAMMA.INV((D1222-(1-Params!$B$7))/Params!$B$7,Params!$B$8,Params!$B$9),3))</f>
        <v/>
      </c>
      <c r="Q1222" s="9">
        <f>IF(E1222&lt;=1-Params!$B$4,0,MAX(0.1,ROUND(_xlfn.GAMMA.INV((E1222-(1-Params!$B$4))/Params!$B$4,Params!$B$5,Params!$B$6),1)))</f>
        <v/>
      </c>
      <c r="R1222" s="9">
        <f>IF(F1222&lt;=1-Params!$B$7,0,ROUND(_xlfn.GAMMA.INV((F1222-(1-Params!$B$7))/Params!$B$7,Params!$B$8,Params!$B$9),3))</f>
        <v/>
      </c>
      <c r="S1222" s="9">
        <f>IF(G1222&lt;=1-Params!$B$7,0,ROUND((Params!$B$10+Params!$B$11*G1222^Params!$B$12)*_xlfn.GAMMA.INV((G1222-(1-Params!$B$7))/Params!$B$7,Params!$B$8,Params!$B$9),3))</f>
        <v/>
      </c>
      <c r="T1222" s="9">
        <f>IF(H1222&lt;=1-Params!$B$4,0,MAX(0.1,ROUND((Params!$B$10+Params!$B$11*H1222^Params!$B$12)*_xlfn.GAMMA.INV((H1222-(1-Params!$B$4))/Params!$B$4,Params!$B$5,Params!$B$6),1)))</f>
        <v/>
      </c>
      <c r="U1222" s="9">
        <f>ROUND(_xlfn.NORM.INV(I1222,Params!$B$13,Params!$B$14),1)</f>
        <v/>
      </c>
      <c r="V1222" s="9">
        <f>ROUND(_xlfn.NORM.INV(J1222,Params!$B$15,Params!$B$16),2)</f>
        <v/>
      </c>
      <c r="W1222" s="9">
        <f>ROUND(_xlfn.NORM.INV(K1222,Params!$B$13,Params!$B$14),1)</f>
        <v/>
      </c>
      <c r="X1222" s="9">
        <f>ROUND(_xlfn.NORM.INV(L1222,Params!$B$15,Params!$B$16),2)</f>
        <v/>
      </c>
      <c r="Y1222" s="9">
        <f>ROUND(_xlfn.NORM.INV(M1222,Params!$B$15,Params!$B$16)+Params!$B$17+Params!$B$18*M1222,2)</f>
        <v/>
      </c>
      <c r="Z1222" s="9">
        <f>ROUND(_xlfn.NORM.INV(N1222,Params!$B$13,Params!$B$14)+Params!$B$17+Params!$B$18*N1222,1)</f>
        <v/>
      </c>
    </row>
    <row r="1223">
      <c r="A1223" s="11" t="n">
        <v>1222</v>
      </c>
      <c r="B1223" s="12">
        <f>INT((A1223-1)/122)+1</f>
        <v/>
      </c>
      <c r="C1223" s="13" t="n">
        <v>0.293915</v>
      </c>
      <c r="D1223" s="13" t="n">
        <v>0.231636</v>
      </c>
      <c r="E1223" s="13" t="n">
        <v>0.834307</v>
      </c>
      <c r="F1223" s="13" t="n">
        <v>0.8284049999999999</v>
      </c>
      <c r="G1223" s="13" t="n">
        <v>0.681888</v>
      </c>
      <c r="H1223" s="13" t="n">
        <v>0.172904</v>
      </c>
      <c r="I1223" s="13" t="n">
        <v>0.42502</v>
      </c>
      <c r="J1223" s="13" t="n">
        <v>0.566375</v>
      </c>
      <c r="K1223" s="13" t="n">
        <v>0.896199</v>
      </c>
      <c r="L1223" s="13" t="n">
        <v>0.820253</v>
      </c>
      <c r="M1223" s="13" t="n">
        <v>0.960306</v>
      </c>
      <c r="N1223" s="13" t="n">
        <v>0.304672</v>
      </c>
      <c r="O1223" s="9">
        <f>IF(C1223&lt;=1-Params!$B$4,0,MAX(0.1,ROUND(_xlfn.GAMMA.INV((C1223-(1-Params!$B$4))/Params!$B$4,Params!$B$5,Params!$B$6),1)))</f>
        <v/>
      </c>
      <c r="P1223" s="9">
        <f>IF(D1223&lt;=1-Params!$B$7,0,ROUND(_xlfn.GAMMA.INV((D1223-(1-Params!$B$7))/Params!$B$7,Params!$B$8,Params!$B$9),3))</f>
        <v/>
      </c>
      <c r="Q1223" s="9">
        <f>IF(E1223&lt;=1-Params!$B$4,0,MAX(0.1,ROUND(_xlfn.GAMMA.INV((E1223-(1-Params!$B$4))/Params!$B$4,Params!$B$5,Params!$B$6),1)))</f>
        <v/>
      </c>
      <c r="R1223" s="9">
        <f>IF(F1223&lt;=1-Params!$B$7,0,ROUND(_xlfn.GAMMA.INV((F1223-(1-Params!$B$7))/Params!$B$7,Params!$B$8,Params!$B$9),3))</f>
        <v/>
      </c>
      <c r="S1223" s="9">
        <f>IF(G1223&lt;=1-Params!$B$7,0,ROUND((Params!$B$10+Params!$B$11*G1223^Params!$B$12)*_xlfn.GAMMA.INV((G1223-(1-Params!$B$7))/Params!$B$7,Params!$B$8,Params!$B$9),3))</f>
        <v/>
      </c>
      <c r="T1223" s="9">
        <f>IF(H1223&lt;=1-Params!$B$4,0,MAX(0.1,ROUND((Params!$B$10+Params!$B$11*H1223^Params!$B$12)*_xlfn.GAMMA.INV((H1223-(1-Params!$B$4))/Params!$B$4,Params!$B$5,Params!$B$6),1)))</f>
        <v/>
      </c>
      <c r="U1223" s="9">
        <f>ROUND(_xlfn.NORM.INV(I1223,Params!$B$13,Params!$B$14),1)</f>
        <v/>
      </c>
      <c r="V1223" s="9">
        <f>ROUND(_xlfn.NORM.INV(J1223,Params!$B$15,Params!$B$16),2)</f>
        <v/>
      </c>
      <c r="W1223" s="9">
        <f>ROUND(_xlfn.NORM.INV(K1223,Params!$B$13,Params!$B$14),1)</f>
        <v/>
      </c>
      <c r="X1223" s="9">
        <f>ROUND(_xlfn.NORM.INV(L1223,Params!$B$15,Params!$B$16),2)</f>
        <v/>
      </c>
      <c r="Y1223" s="9">
        <f>ROUND(_xlfn.NORM.INV(M1223,Params!$B$15,Params!$B$16)+Params!$B$17+Params!$B$18*M1223,2)</f>
        <v/>
      </c>
      <c r="Z1223" s="9">
        <f>ROUND(_xlfn.NORM.INV(N1223,Params!$B$13,Params!$B$14)+Params!$B$17+Params!$B$18*N1223,1)</f>
        <v/>
      </c>
    </row>
    <row r="1224">
      <c r="A1224" s="11" t="n">
        <v>1223</v>
      </c>
      <c r="B1224" s="12">
        <f>INT((A1224-1)/122)+1</f>
        <v/>
      </c>
      <c r="C1224" s="13" t="n">
        <v>0.421906</v>
      </c>
      <c r="D1224" s="13" t="n">
        <v>0.644639</v>
      </c>
      <c r="E1224" s="13" t="n">
        <v>0.114236</v>
      </c>
      <c r="F1224" s="13" t="n">
        <v>0.208221</v>
      </c>
      <c r="G1224" s="13" t="n">
        <v>0.677318</v>
      </c>
      <c r="H1224" s="13" t="n">
        <v>0.712053</v>
      </c>
      <c r="I1224" s="13" t="n">
        <v>0.259848</v>
      </c>
      <c r="J1224" s="13" t="n">
        <v>0.681037</v>
      </c>
      <c r="K1224" s="13" t="n">
        <v>0.622689</v>
      </c>
      <c r="L1224" s="13" t="n">
        <v>0.7186399999999999</v>
      </c>
      <c r="M1224" s="13" t="n">
        <v>0.983118</v>
      </c>
      <c r="N1224" s="13" t="n">
        <v>0.21852</v>
      </c>
      <c r="O1224" s="9">
        <f>IF(C1224&lt;=1-Params!$B$4,0,MAX(0.1,ROUND(_xlfn.GAMMA.INV((C1224-(1-Params!$B$4))/Params!$B$4,Params!$B$5,Params!$B$6),1)))</f>
        <v/>
      </c>
      <c r="P1224" s="9">
        <f>IF(D1224&lt;=1-Params!$B$7,0,ROUND(_xlfn.GAMMA.INV((D1224-(1-Params!$B$7))/Params!$B$7,Params!$B$8,Params!$B$9),3))</f>
        <v/>
      </c>
      <c r="Q1224" s="9">
        <f>IF(E1224&lt;=1-Params!$B$4,0,MAX(0.1,ROUND(_xlfn.GAMMA.INV((E1224-(1-Params!$B$4))/Params!$B$4,Params!$B$5,Params!$B$6),1)))</f>
        <v/>
      </c>
      <c r="R1224" s="9">
        <f>IF(F1224&lt;=1-Params!$B$7,0,ROUND(_xlfn.GAMMA.INV((F1224-(1-Params!$B$7))/Params!$B$7,Params!$B$8,Params!$B$9),3))</f>
        <v/>
      </c>
      <c r="S1224" s="9">
        <f>IF(G1224&lt;=1-Params!$B$7,0,ROUND((Params!$B$10+Params!$B$11*G1224^Params!$B$12)*_xlfn.GAMMA.INV((G1224-(1-Params!$B$7))/Params!$B$7,Params!$B$8,Params!$B$9),3))</f>
        <v/>
      </c>
      <c r="T1224" s="9">
        <f>IF(H1224&lt;=1-Params!$B$4,0,MAX(0.1,ROUND((Params!$B$10+Params!$B$11*H1224^Params!$B$12)*_xlfn.GAMMA.INV((H1224-(1-Params!$B$4))/Params!$B$4,Params!$B$5,Params!$B$6),1)))</f>
        <v/>
      </c>
      <c r="U1224" s="9">
        <f>ROUND(_xlfn.NORM.INV(I1224,Params!$B$13,Params!$B$14),1)</f>
        <v/>
      </c>
      <c r="V1224" s="9">
        <f>ROUND(_xlfn.NORM.INV(J1224,Params!$B$15,Params!$B$16),2)</f>
        <v/>
      </c>
      <c r="W1224" s="9">
        <f>ROUND(_xlfn.NORM.INV(K1224,Params!$B$13,Params!$B$14),1)</f>
        <v/>
      </c>
      <c r="X1224" s="9">
        <f>ROUND(_xlfn.NORM.INV(L1224,Params!$B$15,Params!$B$16),2)</f>
        <v/>
      </c>
      <c r="Y1224" s="9">
        <f>ROUND(_xlfn.NORM.INV(M1224,Params!$B$15,Params!$B$16)+Params!$B$17+Params!$B$18*M1224,2)</f>
        <v/>
      </c>
      <c r="Z1224" s="9">
        <f>ROUND(_xlfn.NORM.INV(N1224,Params!$B$13,Params!$B$14)+Params!$B$17+Params!$B$18*N1224,1)</f>
        <v/>
      </c>
    </row>
    <row r="1225">
      <c r="A1225" s="11" t="n">
        <v>1224</v>
      </c>
      <c r="B1225" s="12">
        <f>INT((A1225-1)/122)+1</f>
        <v/>
      </c>
      <c r="C1225" s="13" t="n">
        <v>0.787871</v>
      </c>
      <c r="D1225" s="13" t="n">
        <v>0.374316</v>
      </c>
      <c r="E1225" s="13" t="n">
        <v>0.289776</v>
      </c>
      <c r="F1225" s="13" t="n">
        <v>0.289384</v>
      </c>
      <c r="G1225" s="13" t="n">
        <v>0.03397</v>
      </c>
      <c r="H1225" s="13" t="n">
        <v>0.760267</v>
      </c>
      <c r="I1225" s="13" t="n">
        <v>0.698536</v>
      </c>
      <c r="J1225" s="13" t="n">
        <v>0.58979</v>
      </c>
      <c r="K1225" s="13" t="n">
        <v>0.938043</v>
      </c>
      <c r="L1225" s="13" t="n">
        <v>0.182467</v>
      </c>
      <c r="M1225" s="13" t="n">
        <v>0.932792</v>
      </c>
      <c r="N1225" s="13" t="n">
        <v>0.106296</v>
      </c>
      <c r="O1225" s="9">
        <f>IF(C1225&lt;=1-Params!$B$4,0,MAX(0.1,ROUND(_xlfn.GAMMA.INV((C1225-(1-Params!$B$4))/Params!$B$4,Params!$B$5,Params!$B$6),1)))</f>
        <v/>
      </c>
      <c r="P1225" s="9">
        <f>IF(D1225&lt;=1-Params!$B$7,0,ROUND(_xlfn.GAMMA.INV((D1225-(1-Params!$B$7))/Params!$B$7,Params!$B$8,Params!$B$9),3))</f>
        <v/>
      </c>
      <c r="Q1225" s="9">
        <f>IF(E1225&lt;=1-Params!$B$4,0,MAX(0.1,ROUND(_xlfn.GAMMA.INV((E1225-(1-Params!$B$4))/Params!$B$4,Params!$B$5,Params!$B$6),1)))</f>
        <v/>
      </c>
      <c r="R1225" s="9">
        <f>IF(F1225&lt;=1-Params!$B$7,0,ROUND(_xlfn.GAMMA.INV((F1225-(1-Params!$B$7))/Params!$B$7,Params!$B$8,Params!$B$9),3))</f>
        <v/>
      </c>
      <c r="S1225" s="9">
        <f>IF(G1225&lt;=1-Params!$B$7,0,ROUND((Params!$B$10+Params!$B$11*G1225^Params!$B$12)*_xlfn.GAMMA.INV((G1225-(1-Params!$B$7))/Params!$B$7,Params!$B$8,Params!$B$9),3))</f>
        <v/>
      </c>
      <c r="T1225" s="9">
        <f>IF(H1225&lt;=1-Params!$B$4,0,MAX(0.1,ROUND((Params!$B$10+Params!$B$11*H1225^Params!$B$12)*_xlfn.GAMMA.INV((H1225-(1-Params!$B$4))/Params!$B$4,Params!$B$5,Params!$B$6),1)))</f>
        <v/>
      </c>
      <c r="U1225" s="9">
        <f>ROUND(_xlfn.NORM.INV(I1225,Params!$B$13,Params!$B$14),1)</f>
        <v/>
      </c>
      <c r="V1225" s="9">
        <f>ROUND(_xlfn.NORM.INV(J1225,Params!$B$15,Params!$B$16),2)</f>
        <v/>
      </c>
      <c r="W1225" s="9">
        <f>ROUND(_xlfn.NORM.INV(K1225,Params!$B$13,Params!$B$14),1)</f>
        <v/>
      </c>
      <c r="X1225" s="9">
        <f>ROUND(_xlfn.NORM.INV(L1225,Params!$B$15,Params!$B$16),2)</f>
        <v/>
      </c>
      <c r="Y1225" s="9">
        <f>ROUND(_xlfn.NORM.INV(M1225,Params!$B$15,Params!$B$16)+Params!$B$17+Params!$B$18*M1225,2)</f>
        <v/>
      </c>
      <c r="Z1225" s="9">
        <f>ROUND(_xlfn.NORM.INV(N1225,Params!$B$13,Params!$B$14)+Params!$B$17+Params!$B$18*N1225,1)</f>
        <v/>
      </c>
    </row>
    <row r="1226">
      <c r="A1226" s="11" t="n">
        <v>1225</v>
      </c>
      <c r="B1226" s="12">
        <f>INT((A1226-1)/122)+1</f>
        <v/>
      </c>
      <c r="C1226" s="13" t="n">
        <v>0.552558</v>
      </c>
      <c r="D1226" s="13" t="n">
        <v>0.126707</v>
      </c>
      <c r="E1226" s="13" t="n">
        <v>0.000552</v>
      </c>
      <c r="F1226" s="13" t="n">
        <v>0.232509</v>
      </c>
      <c r="G1226" s="13" t="n">
        <v>0.602244</v>
      </c>
      <c r="H1226" s="13" t="n">
        <v>0.946642</v>
      </c>
      <c r="I1226" s="13" t="n">
        <v>0.577043</v>
      </c>
      <c r="J1226" s="13" t="n">
        <v>0.600491</v>
      </c>
      <c r="K1226" s="13" t="n">
        <v>0.906734</v>
      </c>
      <c r="L1226" s="13" t="n">
        <v>0.44802</v>
      </c>
      <c r="M1226" s="13" t="n">
        <v>0.908315</v>
      </c>
      <c r="N1226" s="13" t="n">
        <v>0.137471</v>
      </c>
      <c r="O1226" s="9">
        <f>IF(C1226&lt;=1-Params!$B$4,0,MAX(0.1,ROUND(_xlfn.GAMMA.INV((C1226-(1-Params!$B$4))/Params!$B$4,Params!$B$5,Params!$B$6),1)))</f>
        <v/>
      </c>
      <c r="P1226" s="9">
        <f>IF(D1226&lt;=1-Params!$B$7,0,ROUND(_xlfn.GAMMA.INV((D1226-(1-Params!$B$7))/Params!$B$7,Params!$B$8,Params!$B$9),3))</f>
        <v/>
      </c>
      <c r="Q1226" s="9">
        <f>IF(E1226&lt;=1-Params!$B$4,0,MAX(0.1,ROUND(_xlfn.GAMMA.INV((E1226-(1-Params!$B$4))/Params!$B$4,Params!$B$5,Params!$B$6),1)))</f>
        <v/>
      </c>
      <c r="R1226" s="9">
        <f>IF(F1226&lt;=1-Params!$B$7,0,ROUND(_xlfn.GAMMA.INV((F1226-(1-Params!$B$7))/Params!$B$7,Params!$B$8,Params!$B$9),3))</f>
        <v/>
      </c>
      <c r="S1226" s="9">
        <f>IF(G1226&lt;=1-Params!$B$7,0,ROUND((Params!$B$10+Params!$B$11*G1226^Params!$B$12)*_xlfn.GAMMA.INV((G1226-(1-Params!$B$7))/Params!$B$7,Params!$B$8,Params!$B$9),3))</f>
        <v/>
      </c>
      <c r="T1226" s="9">
        <f>IF(H1226&lt;=1-Params!$B$4,0,MAX(0.1,ROUND((Params!$B$10+Params!$B$11*H1226^Params!$B$12)*_xlfn.GAMMA.INV((H1226-(1-Params!$B$4))/Params!$B$4,Params!$B$5,Params!$B$6),1)))</f>
        <v/>
      </c>
      <c r="U1226" s="9">
        <f>ROUND(_xlfn.NORM.INV(I1226,Params!$B$13,Params!$B$14),1)</f>
        <v/>
      </c>
      <c r="V1226" s="9">
        <f>ROUND(_xlfn.NORM.INV(J1226,Params!$B$15,Params!$B$16),2)</f>
        <v/>
      </c>
      <c r="W1226" s="9">
        <f>ROUND(_xlfn.NORM.INV(K1226,Params!$B$13,Params!$B$14),1)</f>
        <v/>
      </c>
      <c r="X1226" s="9">
        <f>ROUND(_xlfn.NORM.INV(L1226,Params!$B$15,Params!$B$16),2)</f>
        <v/>
      </c>
      <c r="Y1226" s="9">
        <f>ROUND(_xlfn.NORM.INV(M1226,Params!$B$15,Params!$B$16)+Params!$B$17+Params!$B$18*M1226,2)</f>
        <v/>
      </c>
      <c r="Z1226" s="9">
        <f>ROUND(_xlfn.NORM.INV(N1226,Params!$B$13,Params!$B$14)+Params!$B$17+Params!$B$18*N1226,1)</f>
        <v/>
      </c>
    </row>
    <row r="1227">
      <c r="A1227" s="11" t="n">
        <v>1226</v>
      </c>
      <c r="B1227" s="12">
        <f>INT((A1227-1)/122)+1</f>
        <v/>
      </c>
      <c r="C1227" s="13" t="n">
        <v>0.266767</v>
      </c>
      <c r="D1227" s="13" t="n">
        <v>0.999627</v>
      </c>
      <c r="E1227" s="13" t="n">
        <v>0.143192</v>
      </c>
      <c r="F1227" s="13" t="n">
        <v>0.404701</v>
      </c>
      <c r="G1227" s="13" t="n">
        <v>0.448905</v>
      </c>
      <c r="H1227" s="13" t="n">
        <v>0.511303</v>
      </c>
      <c r="I1227" s="13" t="n">
        <v>0.542975</v>
      </c>
      <c r="J1227" s="13" t="n">
        <v>0.299738</v>
      </c>
      <c r="K1227" s="13" t="n">
        <v>0.826949</v>
      </c>
      <c r="L1227" s="13" t="n">
        <v>0.461673</v>
      </c>
      <c r="M1227" s="13" t="n">
        <v>0.956943</v>
      </c>
      <c r="N1227" s="13" t="n">
        <v>0.8818589999999999</v>
      </c>
      <c r="O1227" s="9">
        <f>IF(C1227&lt;=1-Params!$B$4,0,MAX(0.1,ROUND(_xlfn.GAMMA.INV((C1227-(1-Params!$B$4))/Params!$B$4,Params!$B$5,Params!$B$6),1)))</f>
        <v/>
      </c>
      <c r="P1227" s="9">
        <f>IF(D1227&lt;=1-Params!$B$7,0,ROUND(_xlfn.GAMMA.INV((D1227-(1-Params!$B$7))/Params!$B$7,Params!$B$8,Params!$B$9),3))</f>
        <v/>
      </c>
      <c r="Q1227" s="9">
        <f>IF(E1227&lt;=1-Params!$B$4,0,MAX(0.1,ROUND(_xlfn.GAMMA.INV((E1227-(1-Params!$B$4))/Params!$B$4,Params!$B$5,Params!$B$6),1)))</f>
        <v/>
      </c>
      <c r="R1227" s="9">
        <f>IF(F1227&lt;=1-Params!$B$7,0,ROUND(_xlfn.GAMMA.INV((F1227-(1-Params!$B$7))/Params!$B$7,Params!$B$8,Params!$B$9),3))</f>
        <v/>
      </c>
      <c r="S1227" s="9">
        <f>IF(G1227&lt;=1-Params!$B$7,0,ROUND((Params!$B$10+Params!$B$11*G1227^Params!$B$12)*_xlfn.GAMMA.INV((G1227-(1-Params!$B$7))/Params!$B$7,Params!$B$8,Params!$B$9),3))</f>
        <v/>
      </c>
      <c r="T1227" s="9">
        <f>IF(H1227&lt;=1-Params!$B$4,0,MAX(0.1,ROUND((Params!$B$10+Params!$B$11*H1227^Params!$B$12)*_xlfn.GAMMA.INV((H1227-(1-Params!$B$4))/Params!$B$4,Params!$B$5,Params!$B$6),1)))</f>
        <v/>
      </c>
      <c r="U1227" s="9">
        <f>ROUND(_xlfn.NORM.INV(I1227,Params!$B$13,Params!$B$14),1)</f>
        <v/>
      </c>
      <c r="V1227" s="9">
        <f>ROUND(_xlfn.NORM.INV(J1227,Params!$B$15,Params!$B$16),2)</f>
        <v/>
      </c>
      <c r="W1227" s="9">
        <f>ROUND(_xlfn.NORM.INV(K1227,Params!$B$13,Params!$B$14),1)</f>
        <v/>
      </c>
      <c r="X1227" s="9">
        <f>ROUND(_xlfn.NORM.INV(L1227,Params!$B$15,Params!$B$16),2)</f>
        <v/>
      </c>
      <c r="Y1227" s="9">
        <f>ROUND(_xlfn.NORM.INV(M1227,Params!$B$15,Params!$B$16)+Params!$B$17+Params!$B$18*M1227,2)</f>
        <v/>
      </c>
      <c r="Z1227" s="9">
        <f>ROUND(_xlfn.NORM.INV(N1227,Params!$B$13,Params!$B$14)+Params!$B$17+Params!$B$18*N1227,1)</f>
        <v/>
      </c>
    </row>
    <row r="1228">
      <c r="A1228" s="11" t="n">
        <v>1227</v>
      </c>
      <c r="B1228" s="12">
        <f>INT((A1228-1)/122)+1</f>
        <v/>
      </c>
      <c r="C1228" s="13" t="n">
        <v>0.171861</v>
      </c>
      <c r="D1228" s="13" t="n">
        <v>0.516285</v>
      </c>
      <c r="E1228" s="13" t="n">
        <v>0.719101</v>
      </c>
      <c r="F1228" s="13" t="n">
        <v>0.099635</v>
      </c>
      <c r="G1228" s="13" t="n">
        <v>0.174515</v>
      </c>
      <c r="H1228" s="13" t="n">
        <v>0.447111</v>
      </c>
      <c r="I1228" s="13" t="n">
        <v>0.748428</v>
      </c>
      <c r="J1228" s="13" t="n">
        <v>0.201932</v>
      </c>
      <c r="K1228" s="13" t="n">
        <v>0.9991100000000001</v>
      </c>
      <c r="L1228" s="13" t="n">
        <v>0.448017</v>
      </c>
      <c r="M1228" s="13" t="n">
        <v>0.976644</v>
      </c>
      <c r="N1228" s="13" t="n">
        <v>0.5272790000000001</v>
      </c>
      <c r="O1228" s="9">
        <f>IF(C1228&lt;=1-Params!$B$4,0,MAX(0.1,ROUND(_xlfn.GAMMA.INV((C1228-(1-Params!$B$4))/Params!$B$4,Params!$B$5,Params!$B$6),1)))</f>
        <v/>
      </c>
      <c r="P1228" s="9">
        <f>IF(D1228&lt;=1-Params!$B$7,0,ROUND(_xlfn.GAMMA.INV((D1228-(1-Params!$B$7))/Params!$B$7,Params!$B$8,Params!$B$9),3))</f>
        <v/>
      </c>
      <c r="Q1228" s="9">
        <f>IF(E1228&lt;=1-Params!$B$4,0,MAX(0.1,ROUND(_xlfn.GAMMA.INV((E1228-(1-Params!$B$4))/Params!$B$4,Params!$B$5,Params!$B$6),1)))</f>
        <v/>
      </c>
      <c r="R1228" s="9">
        <f>IF(F1228&lt;=1-Params!$B$7,0,ROUND(_xlfn.GAMMA.INV((F1228-(1-Params!$B$7))/Params!$B$7,Params!$B$8,Params!$B$9),3))</f>
        <v/>
      </c>
      <c r="S1228" s="9">
        <f>IF(G1228&lt;=1-Params!$B$7,0,ROUND((Params!$B$10+Params!$B$11*G1228^Params!$B$12)*_xlfn.GAMMA.INV((G1228-(1-Params!$B$7))/Params!$B$7,Params!$B$8,Params!$B$9),3))</f>
        <v/>
      </c>
      <c r="T1228" s="9">
        <f>IF(H1228&lt;=1-Params!$B$4,0,MAX(0.1,ROUND((Params!$B$10+Params!$B$11*H1228^Params!$B$12)*_xlfn.GAMMA.INV((H1228-(1-Params!$B$4))/Params!$B$4,Params!$B$5,Params!$B$6),1)))</f>
        <v/>
      </c>
      <c r="U1228" s="9">
        <f>ROUND(_xlfn.NORM.INV(I1228,Params!$B$13,Params!$B$14),1)</f>
        <v/>
      </c>
      <c r="V1228" s="9">
        <f>ROUND(_xlfn.NORM.INV(J1228,Params!$B$15,Params!$B$16),2)</f>
        <v/>
      </c>
      <c r="W1228" s="9">
        <f>ROUND(_xlfn.NORM.INV(K1228,Params!$B$13,Params!$B$14),1)</f>
        <v/>
      </c>
      <c r="X1228" s="9">
        <f>ROUND(_xlfn.NORM.INV(L1228,Params!$B$15,Params!$B$16),2)</f>
        <v/>
      </c>
      <c r="Y1228" s="9">
        <f>ROUND(_xlfn.NORM.INV(M1228,Params!$B$15,Params!$B$16)+Params!$B$17+Params!$B$18*M1228,2)</f>
        <v/>
      </c>
      <c r="Z1228" s="9">
        <f>ROUND(_xlfn.NORM.INV(N1228,Params!$B$13,Params!$B$14)+Params!$B$17+Params!$B$18*N1228,1)</f>
        <v/>
      </c>
    </row>
    <row r="1229">
      <c r="A1229" s="11" t="n">
        <v>1228</v>
      </c>
      <c r="B1229" s="12">
        <f>INT((A1229-1)/122)+1</f>
        <v/>
      </c>
      <c r="C1229" s="13" t="n">
        <v>0.048039</v>
      </c>
      <c r="D1229" s="13" t="n">
        <v>0.340927</v>
      </c>
      <c r="E1229" s="13" t="n">
        <v>0.740663</v>
      </c>
      <c r="F1229" s="13" t="n">
        <v>0.271044</v>
      </c>
      <c r="G1229" s="13" t="n">
        <v>0.744201</v>
      </c>
      <c r="H1229" s="13" t="n">
        <v>0.573302</v>
      </c>
      <c r="I1229" s="13" t="n">
        <v>0.637733</v>
      </c>
      <c r="J1229" s="13" t="n">
        <v>0.138662</v>
      </c>
      <c r="K1229" s="13" t="n">
        <v>0.90415</v>
      </c>
      <c r="L1229" s="13" t="n">
        <v>0.549863</v>
      </c>
      <c r="M1229" s="13" t="n">
        <v>0.918201</v>
      </c>
      <c r="N1229" s="13" t="n">
        <v>0.700763</v>
      </c>
      <c r="O1229" s="9">
        <f>IF(C1229&lt;=1-Params!$B$4,0,MAX(0.1,ROUND(_xlfn.GAMMA.INV((C1229-(1-Params!$B$4))/Params!$B$4,Params!$B$5,Params!$B$6),1)))</f>
        <v/>
      </c>
      <c r="P1229" s="9">
        <f>IF(D1229&lt;=1-Params!$B$7,0,ROUND(_xlfn.GAMMA.INV((D1229-(1-Params!$B$7))/Params!$B$7,Params!$B$8,Params!$B$9),3))</f>
        <v/>
      </c>
      <c r="Q1229" s="9">
        <f>IF(E1229&lt;=1-Params!$B$4,0,MAX(0.1,ROUND(_xlfn.GAMMA.INV((E1229-(1-Params!$B$4))/Params!$B$4,Params!$B$5,Params!$B$6),1)))</f>
        <v/>
      </c>
      <c r="R1229" s="9">
        <f>IF(F1229&lt;=1-Params!$B$7,0,ROUND(_xlfn.GAMMA.INV((F1229-(1-Params!$B$7))/Params!$B$7,Params!$B$8,Params!$B$9),3))</f>
        <v/>
      </c>
      <c r="S1229" s="9">
        <f>IF(G1229&lt;=1-Params!$B$7,0,ROUND((Params!$B$10+Params!$B$11*G1229^Params!$B$12)*_xlfn.GAMMA.INV((G1229-(1-Params!$B$7))/Params!$B$7,Params!$B$8,Params!$B$9),3))</f>
        <v/>
      </c>
      <c r="T1229" s="9">
        <f>IF(H1229&lt;=1-Params!$B$4,0,MAX(0.1,ROUND((Params!$B$10+Params!$B$11*H1229^Params!$B$12)*_xlfn.GAMMA.INV((H1229-(1-Params!$B$4))/Params!$B$4,Params!$B$5,Params!$B$6),1)))</f>
        <v/>
      </c>
      <c r="U1229" s="9">
        <f>ROUND(_xlfn.NORM.INV(I1229,Params!$B$13,Params!$B$14),1)</f>
        <v/>
      </c>
      <c r="V1229" s="9">
        <f>ROUND(_xlfn.NORM.INV(J1229,Params!$B$15,Params!$B$16),2)</f>
        <v/>
      </c>
      <c r="W1229" s="9">
        <f>ROUND(_xlfn.NORM.INV(K1229,Params!$B$13,Params!$B$14),1)</f>
        <v/>
      </c>
      <c r="X1229" s="9">
        <f>ROUND(_xlfn.NORM.INV(L1229,Params!$B$15,Params!$B$16),2)</f>
        <v/>
      </c>
      <c r="Y1229" s="9">
        <f>ROUND(_xlfn.NORM.INV(M1229,Params!$B$15,Params!$B$16)+Params!$B$17+Params!$B$18*M1229,2)</f>
        <v/>
      </c>
      <c r="Z1229" s="9">
        <f>ROUND(_xlfn.NORM.INV(N1229,Params!$B$13,Params!$B$14)+Params!$B$17+Params!$B$18*N1229,1)</f>
        <v/>
      </c>
    </row>
    <row r="1230">
      <c r="A1230" s="11" t="n">
        <v>1229</v>
      </c>
      <c r="B1230" s="12">
        <f>INT((A1230-1)/122)+1</f>
        <v/>
      </c>
      <c r="C1230" s="13" t="n">
        <v>0.170722</v>
      </c>
      <c r="D1230" s="13" t="n">
        <v>0.615853</v>
      </c>
      <c r="E1230" s="13" t="n">
        <v>0.107547</v>
      </c>
      <c r="F1230" s="13" t="n">
        <v>0.169374</v>
      </c>
      <c r="G1230" s="13" t="n">
        <v>0.621212</v>
      </c>
      <c r="H1230" s="13" t="n">
        <v>0.427624</v>
      </c>
      <c r="I1230" s="13" t="n">
        <v>0.541059</v>
      </c>
      <c r="J1230" s="13" t="n">
        <v>0.143179</v>
      </c>
      <c r="K1230" s="13" t="n">
        <v>0.505471</v>
      </c>
      <c r="L1230" s="13" t="n">
        <v>0.15568</v>
      </c>
      <c r="M1230" s="13" t="n">
        <v>0.855778</v>
      </c>
      <c r="N1230" s="13" t="n">
        <v>0.60916</v>
      </c>
      <c r="O1230" s="9">
        <f>IF(C1230&lt;=1-Params!$B$4,0,MAX(0.1,ROUND(_xlfn.GAMMA.INV((C1230-(1-Params!$B$4))/Params!$B$4,Params!$B$5,Params!$B$6),1)))</f>
        <v/>
      </c>
      <c r="P1230" s="9">
        <f>IF(D1230&lt;=1-Params!$B$7,0,ROUND(_xlfn.GAMMA.INV((D1230-(1-Params!$B$7))/Params!$B$7,Params!$B$8,Params!$B$9),3))</f>
        <v/>
      </c>
      <c r="Q1230" s="9">
        <f>IF(E1230&lt;=1-Params!$B$4,0,MAX(0.1,ROUND(_xlfn.GAMMA.INV((E1230-(1-Params!$B$4))/Params!$B$4,Params!$B$5,Params!$B$6),1)))</f>
        <v/>
      </c>
      <c r="R1230" s="9">
        <f>IF(F1230&lt;=1-Params!$B$7,0,ROUND(_xlfn.GAMMA.INV((F1230-(1-Params!$B$7))/Params!$B$7,Params!$B$8,Params!$B$9),3))</f>
        <v/>
      </c>
      <c r="S1230" s="9">
        <f>IF(G1230&lt;=1-Params!$B$7,0,ROUND((Params!$B$10+Params!$B$11*G1230^Params!$B$12)*_xlfn.GAMMA.INV((G1230-(1-Params!$B$7))/Params!$B$7,Params!$B$8,Params!$B$9),3))</f>
        <v/>
      </c>
      <c r="T1230" s="9">
        <f>IF(H1230&lt;=1-Params!$B$4,0,MAX(0.1,ROUND((Params!$B$10+Params!$B$11*H1230^Params!$B$12)*_xlfn.GAMMA.INV((H1230-(1-Params!$B$4))/Params!$B$4,Params!$B$5,Params!$B$6),1)))</f>
        <v/>
      </c>
      <c r="U1230" s="9">
        <f>ROUND(_xlfn.NORM.INV(I1230,Params!$B$13,Params!$B$14),1)</f>
        <v/>
      </c>
      <c r="V1230" s="9">
        <f>ROUND(_xlfn.NORM.INV(J1230,Params!$B$15,Params!$B$16),2)</f>
        <v/>
      </c>
      <c r="W1230" s="9">
        <f>ROUND(_xlfn.NORM.INV(K1230,Params!$B$13,Params!$B$14),1)</f>
        <v/>
      </c>
      <c r="X1230" s="9">
        <f>ROUND(_xlfn.NORM.INV(L1230,Params!$B$15,Params!$B$16),2)</f>
        <v/>
      </c>
      <c r="Y1230" s="9">
        <f>ROUND(_xlfn.NORM.INV(M1230,Params!$B$15,Params!$B$16)+Params!$B$17+Params!$B$18*M1230,2)</f>
        <v/>
      </c>
      <c r="Z1230" s="9">
        <f>ROUND(_xlfn.NORM.INV(N1230,Params!$B$13,Params!$B$14)+Params!$B$17+Params!$B$18*N1230,1)</f>
        <v/>
      </c>
    </row>
    <row r="1231">
      <c r="A1231" s="11" t="n">
        <v>1230</v>
      </c>
      <c r="B1231" s="12">
        <f>INT((A1231-1)/122)+1</f>
        <v/>
      </c>
      <c r="C1231" s="13" t="n">
        <v>0.113605</v>
      </c>
      <c r="D1231" s="13" t="n">
        <v>0.069656</v>
      </c>
      <c r="E1231" s="13" t="n">
        <v>0.506876</v>
      </c>
      <c r="F1231" s="13" t="n">
        <v>0.724047</v>
      </c>
      <c r="G1231" s="13" t="n">
        <v>0.176515</v>
      </c>
      <c r="H1231" s="13" t="n">
        <v>0.439537</v>
      </c>
      <c r="I1231" s="13" t="n">
        <v>0.810375</v>
      </c>
      <c r="J1231" s="13" t="n">
        <v>0.321299</v>
      </c>
      <c r="K1231" s="13" t="n">
        <v>0.505378</v>
      </c>
      <c r="L1231" s="13" t="n">
        <v>0.063828</v>
      </c>
      <c r="M1231" s="13" t="n">
        <v>0.901223</v>
      </c>
      <c r="N1231" s="13" t="n">
        <v>0.892267</v>
      </c>
      <c r="O1231" s="9">
        <f>IF(C1231&lt;=1-Params!$B$4,0,MAX(0.1,ROUND(_xlfn.GAMMA.INV((C1231-(1-Params!$B$4))/Params!$B$4,Params!$B$5,Params!$B$6),1)))</f>
        <v/>
      </c>
      <c r="P1231" s="9">
        <f>IF(D1231&lt;=1-Params!$B$7,0,ROUND(_xlfn.GAMMA.INV((D1231-(1-Params!$B$7))/Params!$B$7,Params!$B$8,Params!$B$9),3))</f>
        <v/>
      </c>
      <c r="Q1231" s="9">
        <f>IF(E1231&lt;=1-Params!$B$4,0,MAX(0.1,ROUND(_xlfn.GAMMA.INV((E1231-(1-Params!$B$4))/Params!$B$4,Params!$B$5,Params!$B$6),1)))</f>
        <v/>
      </c>
      <c r="R1231" s="9">
        <f>IF(F1231&lt;=1-Params!$B$7,0,ROUND(_xlfn.GAMMA.INV((F1231-(1-Params!$B$7))/Params!$B$7,Params!$B$8,Params!$B$9),3))</f>
        <v/>
      </c>
      <c r="S1231" s="9">
        <f>IF(G1231&lt;=1-Params!$B$7,0,ROUND((Params!$B$10+Params!$B$11*G1231^Params!$B$12)*_xlfn.GAMMA.INV((G1231-(1-Params!$B$7))/Params!$B$7,Params!$B$8,Params!$B$9),3))</f>
        <v/>
      </c>
      <c r="T1231" s="9">
        <f>IF(H1231&lt;=1-Params!$B$4,0,MAX(0.1,ROUND((Params!$B$10+Params!$B$11*H1231^Params!$B$12)*_xlfn.GAMMA.INV((H1231-(1-Params!$B$4))/Params!$B$4,Params!$B$5,Params!$B$6),1)))</f>
        <v/>
      </c>
      <c r="U1231" s="9">
        <f>ROUND(_xlfn.NORM.INV(I1231,Params!$B$13,Params!$B$14),1)</f>
        <v/>
      </c>
      <c r="V1231" s="9">
        <f>ROUND(_xlfn.NORM.INV(J1231,Params!$B$15,Params!$B$16),2)</f>
        <v/>
      </c>
      <c r="W1231" s="9">
        <f>ROUND(_xlfn.NORM.INV(K1231,Params!$B$13,Params!$B$14),1)</f>
        <v/>
      </c>
      <c r="X1231" s="9">
        <f>ROUND(_xlfn.NORM.INV(L1231,Params!$B$15,Params!$B$16),2)</f>
        <v/>
      </c>
      <c r="Y1231" s="9">
        <f>ROUND(_xlfn.NORM.INV(M1231,Params!$B$15,Params!$B$16)+Params!$B$17+Params!$B$18*M1231,2)</f>
        <v/>
      </c>
      <c r="Z1231" s="9">
        <f>ROUND(_xlfn.NORM.INV(N1231,Params!$B$13,Params!$B$14)+Params!$B$17+Params!$B$18*N1231,1)</f>
        <v/>
      </c>
    </row>
    <row r="1232">
      <c r="A1232" s="11" t="n">
        <v>1231</v>
      </c>
      <c r="B1232" s="12">
        <f>INT((A1232-1)/122)+1</f>
        <v/>
      </c>
      <c r="C1232" s="13" t="n">
        <v>0.359833</v>
      </c>
      <c r="D1232" s="13" t="n">
        <v>0.251985</v>
      </c>
      <c r="E1232" s="13" t="n">
        <v>0.10905</v>
      </c>
      <c r="F1232" s="13" t="n">
        <v>0.537906</v>
      </c>
      <c r="G1232" s="13" t="n">
        <v>0.075457</v>
      </c>
      <c r="H1232" s="13" t="n">
        <v>0.445027</v>
      </c>
      <c r="I1232" s="13" t="n">
        <v>0.88163</v>
      </c>
      <c r="J1232" s="13" t="n">
        <v>0.302485</v>
      </c>
      <c r="K1232" s="13" t="n">
        <v>0.356546</v>
      </c>
      <c r="L1232" s="13" t="n">
        <v>0.136435</v>
      </c>
      <c r="M1232" s="13" t="n">
        <v>0.919014</v>
      </c>
      <c r="N1232" s="13" t="n">
        <v>0.371117</v>
      </c>
      <c r="O1232" s="9">
        <f>IF(C1232&lt;=1-Params!$B$4,0,MAX(0.1,ROUND(_xlfn.GAMMA.INV((C1232-(1-Params!$B$4))/Params!$B$4,Params!$B$5,Params!$B$6),1)))</f>
        <v/>
      </c>
      <c r="P1232" s="9">
        <f>IF(D1232&lt;=1-Params!$B$7,0,ROUND(_xlfn.GAMMA.INV((D1232-(1-Params!$B$7))/Params!$B$7,Params!$B$8,Params!$B$9),3))</f>
        <v/>
      </c>
      <c r="Q1232" s="9">
        <f>IF(E1232&lt;=1-Params!$B$4,0,MAX(0.1,ROUND(_xlfn.GAMMA.INV((E1232-(1-Params!$B$4))/Params!$B$4,Params!$B$5,Params!$B$6),1)))</f>
        <v/>
      </c>
      <c r="R1232" s="9">
        <f>IF(F1232&lt;=1-Params!$B$7,0,ROUND(_xlfn.GAMMA.INV((F1232-(1-Params!$B$7))/Params!$B$7,Params!$B$8,Params!$B$9),3))</f>
        <v/>
      </c>
      <c r="S1232" s="9">
        <f>IF(G1232&lt;=1-Params!$B$7,0,ROUND((Params!$B$10+Params!$B$11*G1232^Params!$B$12)*_xlfn.GAMMA.INV((G1232-(1-Params!$B$7))/Params!$B$7,Params!$B$8,Params!$B$9),3))</f>
        <v/>
      </c>
      <c r="T1232" s="9">
        <f>IF(H1232&lt;=1-Params!$B$4,0,MAX(0.1,ROUND((Params!$B$10+Params!$B$11*H1232^Params!$B$12)*_xlfn.GAMMA.INV((H1232-(1-Params!$B$4))/Params!$B$4,Params!$B$5,Params!$B$6),1)))</f>
        <v/>
      </c>
      <c r="U1232" s="9">
        <f>ROUND(_xlfn.NORM.INV(I1232,Params!$B$13,Params!$B$14),1)</f>
        <v/>
      </c>
      <c r="V1232" s="9">
        <f>ROUND(_xlfn.NORM.INV(J1232,Params!$B$15,Params!$B$16),2)</f>
        <v/>
      </c>
      <c r="W1232" s="9">
        <f>ROUND(_xlfn.NORM.INV(K1232,Params!$B$13,Params!$B$14),1)</f>
        <v/>
      </c>
      <c r="X1232" s="9">
        <f>ROUND(_xlfn.NORM.INV(L1232,Params!$B$15,Params!$B$16),2)</f>
        <v/>
      </c>
      <c r="Y1232" s="9">
        <f>ROUND(_xlfn.NORM.INV(M1232,Params!$B$15,Params!$B$16)+Params!$B$17+Params!$B$18*M1232,2)</f>
        <v/>
      </c>
      <c r="Z1232" s="9">
        <f>ROUND(_xlfn.NORM.INV(N1232,Params!$B$13,Params!$B$14)+Params!$B$17+Params!$B$18*N1232,1)</f>
        <v/>
      </c>
    </row>
    <row r="1233">
      <c r="A1233" s="11" t="n">
        <v>1232</v>
      </c>
      <c r="B1233" s="12">
        <f>INT((A1233-1)/122)+1</f>
        <v/>
      </c>
      <c r="C1233" s="13" t="n">
        <v>0.601614</v>
      </c>
      <c r="D1233" s="13" t="n">
        <v>0.081636</v>
      </c>
      <c r="E1233" s="13" t="n">
        <v>0.626077</v>
      </c>
      <c r="F1233" s="13" t="n">
        <v>0.454215</v>
      </c>
      <c r="G1233" s="13" t="n">
        <v>0.469847</v>
      </c>
      <c r="H1233" s="13" t="n">
        <v>0.157623</v>
      </c>
      <c r="I1233" s="13" t="n">
        <v>0.788349</v>
      </c>
      <c r="J1233" s="13" t="n">
        <v>0.627053</v>
      </c>
      <c r="K1233" s="13" t="n">
        <v>0.294173</v>
      </c>
      <c r="L1233" s="13" t="n">
        <v>0.636145</v>
      </c>
      <c r="M1233" s="13" t="n">
        <v>0.766797</v>
      </c>
      <c r="N1233" s="13" t="n">
        <v>0.201643</v>
      </c>
      <c r="O1233" s="9">
        <f>IF(C1233&lt;=1-Params!$B$4,0,MAX(0.1,ROUND(_xlfn.GAMMA.INV((C1233-(1-Params!$B$4))/Params!$B$4,Params!$B$5,Params!$B$6),1)))</f>
        <v/>
      </c>
      <c r="P1233" s="9">
        <f>IF(D1233&lt;=1-Params!$B$7,0,ROUND(_xlfn.GAMMA.INV((D1233-(1-Params!$B$7))/Params!$B$7,Params!$B$8,Params!$B$9),3))</f>
        <v/>
      </c>
      <c r="Q1233" s="9">
        <f>IF(E1233&lt;=1-Params!$B$4,0,MAX(0.1,ROUND(_xlfn.GAMMA.INV((E1233-(1-Params!$B$4))/Params!$B$4,Params!$B$5,Params!$B$6),1)))</f>
        <v/>
      </c>
      <c r="R1233" s="9">
        <f>IF(F1233&lt;=1-Params!$B$7,0,ROUND(_xlfn.GAMMA.INV((F1233-(1-Params!$B$7))/Params!$B$7,Params!$B$8,Params!$B$9),3))</f>
        <v/>
      </c>
      <c r="S1233" s="9">
        <f>IF(G1233&lt;=1-Params!$B$7,0,ROUND((Params!$B$10+Params!$B$11*G1233^Params!$B$12)*_xlfn.GAMMA.INV((G1233-(1-Params!$B$7))/Params!$B$7,Params!$B$8,Params!$B$9),3))</f>
        <v/>
      </c>
      <c r="T1233" s="9">
        <f>IF(H1233&lt;=1-Params!$B$4,0,MAX(0.1,ROUND((Params!$B$10+Params!$B$11*H1233^Params!$B$12)*_xlfn.GAMMA.INV((H1233-(1-Params!$B$4))/Params!$B$4,Params!$B$5,Params!$B$6),1)))</f>
        <v/>
      </c>
      <c r="U1233" s="9">
        <f>ROUND(_xlfn.NORM.INV(I1233,Params!$B$13,Params!$B$14),1)</f>
        <v/>
      </c>
      <c r="V1233" s="9">
        <f>ROUND(_xlfn.NORM.INV(J1233,Params!$B$15,Params!$B$16),2)</f>
        <v/>
      </c>
      <c r="W1233" s="9">
        <f>ROUND(_xlfn.NORM.INV(K1233,Params!$B$13,Params!$B$14),1)</f>
        <v/>
      </c>
      <c r="X1233" s="9">
        <f>ROUND(_xlfn.NORM.INV(L1233,Params!$B$15,Params!$B$16),2)</f>
        <v/>
      </c>
      <c r="Y1233" s="9">
        <f>ROUND(_xlfn.NORM.INV(M1233,Params!$B$15,Params!$B$16)+Params!$B$17+Params!$B$18*M1233,2)</f>
        <v/>
      </c>
      <c r="Z1233" s="9">
        <f>ROUND(_xlfn.NORM.INV(N1233,Params!$B$13,Params!$B$14)+Params!$B$17+Params!$B$18*N1233,1)</f>
        <v/>
      </c>
    </row>
    <row r="1234">
      <c r="A1234" s="11" t="n">
        <v>1233</v>
      </c>
      <c r="B1234" s="12">
        <f>INT((A1234-1)/122)+1</f>
        <v/>
      </c>
      <c r="C1234" s="13" t="n">
        <v>0.872519</v>
      </c>
      <c r="D1234" s="13" t="n">
        <v>0.222297</v>
      </c>
      <c r="E1234" s="13" t="n">
        <v>0.402871</v>
      </c>
      <c r="F1234" s="13" t="n">
        <v>0.175686</v>
      </c>
      <c r="G1234" s="13" t="n">
        <v>0.829562</v>
      </c>
      <c r="H1234" s="13" t="n">
        <v>0.513711</v>
      </c>
      <c r="I1234" s="13" t="n">
        <v>0.286581</v>
      </c>
      <c r="J1234" s="13" t="n">
        <v>0.06351</v>
      </c>
      <c r="K1234" s="13" t="n">
        <v>0.08781600000000001</v>
      </c>
      <c r="L1234" s="13" t="n">
        <v>0.987856</v>
      </c>
      <c r="M1234" s="13" t="n">
        <v>0.603916</v>
      </c>
      <c r="N1234" s="13" t="n">
        <v>0.098542</v>
      </c>
      <c r="O1234" s="9">
        <f>IF(C1234&lt;=1-Params!$B$4,0,MAX(0.1,ROUND(_xlfn.GAMMA.INV((C1234-(1-Params!$B$4))/Params!$B$4,Params!$B$5,Params!$B$6),1)))</f>
        <v/>
      </c>
      <c r="P1234" s="9">
        <f>IF(D1234&lt;=1-Params!$B$7,0,ROUND(_xlfn.GAMMA.INV((D1234-(1-Params!$B$7))/Params!$B$7,Params!$B$8,Params!$B$9),3))</f>
        <v/>
      </c>
      <c r="Q1234" s="9">
        <f>IF(E1234&lt;=1-Params!$B$4,0,MAX(0.1,ROUND(_xlfn.GAMMA.INV((E1234-(1-Params!$B$4))/Params!$B$4,Params!$B$5,Params!$B$6),1)))</f>
        <v/>
      </c>
      <c r="R1234" s="9">
        <f>IF(F1234&lt;=1-Params!$B$7,0,ROUND(_xlfn.GAMMA.INV((F1234-(1-Params!$B$7))/Params!$B$7,Params!$B$8,Params!$B$9),3))</f>
        <v/>
      </c>
      <c r="S1234" s="9">
        <f>IF(G1234&lt;=1-Params!$B$7,0,ROUND((Params!$B$10+Params!$B$11*G1234^Params!$B$12)*_xlfn.GAMMA.INV((G1234-(1-Params!$B$7))/Params!$B$7,Params!$B$8,Params!$B$9),3))</f>
        <v/>
      </c>
      <c r="T1234" s="9">
        <f>IF(H1234&lt;=1-Params!$B$4,0,MAX(0.1,ROUND((Params!$B$10+Params!$B$11*H1234^Params!$B$12)*_xlfn.GAMMA.INV((H1234-(1-Params!$B$4))/Params!$B$4,Params!$B$5,Params!$B$6),1)))</f>
        <v/>
      </c>
      <c r="U1234" s="9">
        <f>ROUND(_xlfn.NORM.INV(I1234,Params!$B$13,Params!$B$14),1)</f>
        <v/>
      </c>
      <c r="V1234" s="9">
        <f>ROUND(_xlfn.NORM.INV(J1234,Params!$B$15,Params!$B$16),2)</f>
        <v/>
      </c>
      <c r="W1234" s="9">
        <f>ROUND(_xlfn.NORM.INV(K1234,Params!$B$13,Params!$B$14),1)</f>
        <v/>
      </c>
      <c r="X1234" s="9">
        <f>ROUND(_xlfn.NORM.INV(L1234,Params!$B$15,Params!$B$16),2)</f>
        <v/>
      </c>
      <c r="Y1234" s="9">
        <f>ROUND(_xlfn.NORM.INV(M1234,Params!$B$15,Params!$B$16)+Params!$B$17+Params!$B$18*M1234,2)</f>
        <v/>
      </c>
      <c r="Z1234" s="9">
        <f>ROUND(_xlfn.NORM.INV(N1234,Params!$B$13,Params!$B$14)+Params!$B$17+Params!$B$18*N1234,1)</f>
        <v/>
      </c>
    </row>
    <row r="1235">
      <c r="A1235" s="11" t="n">
        <v>1234</v>
      </c>
      <c r="B1235" s="12">
        <f>INT((A1235-1)/122)+1</f>
        <v/>
      </c>
      <c r="C1235" s="13" t="n">
        <v>0.106878</v>
      </c>
      <c r="D1235" s="13" t="n">
        <v>0.655377</v>
      </c>
      <c r="E1235" s="13" t="n">
        <v>0.369727</v>
      </c>
      <c r="F1235" s="13" t="n">
        <v>0.973644</v>
      </c>
      <c r="G1235" s="13" t="n">
        <v>0.420338</v>
      </c>
      <c r="H1235" s="13" t="n">
        <v>0.462049</v>
      </c>
      <c r="I1235" s="13" t="n">
        <v>0.167793</v>
      </c>
      <c r="J1235" s="13" t="n">
        <v>0.266561</v>
      </c>
      <c r="K1235" s="13" t="n">
        <v>0.177233</v>
      </c>
      <c r="L1235" s="13" t="n">
        <v>0.946882</v>
      </c>
      <c r="M1235" s="13" t="n">
        <v>0.573497</v>
      </c>
      <c r="N1235" s="13" t="n">
        <v>0.351984</v>
      </c>
      <c r="O1235" s="9">
        <f>IF(C1235&lt;=1-Params!$B$4,0,MAX(0.1,ROUND(_xlfn.GAMMA.INV((C1235-(1-Params!$B$4))/Params!$B$4,Params!$B$5,Params!$B$6),1)))</f>
        <v/>
      </c>
      <c r="P1235" s="9">
        <f>IF(D1235&lt;=1-Params!$B$7,0,ROUND(_xlfn.GAMMA.INV((D1235-(1-Params!$B$7))/Params!$B$7,Params!$B$8,Params!$B$9),3))</f>
        <v/>
      </c>
      <c r="Q1235" s="9">
        <f>IF(E1235&lt;=1-Params!$B$4,0,MAX(0.1,ROUND(_xlfn.GAMMA.INV((E1235-(1-Params!$B$4))/Params!$B$4,Params!$B$5,Params!$B$6),1)))</f>
        <v/>
      </c>
      <c r="R1235" s="9">
        <f>IF(F1235&lt;=1-Params!$B$7,0,ROUND(_xlfn.GAMMA.INV((F1235-(1-Params!$B$7))/Params!$B$7,Params!$B$8,Params!$B$9),3))</f>
        <v/>
      </c>
      <c r="S1235" s="9">
        <f>IF(G1235&lt;=1-Params!$B$7,0,ROUND((Params!$B$10+Params!$B$11*G1235^Params!$B$12)*_xlfn.GAMMA.INV((G1235-(1-Params!$B$7))/Params!$B$7,Params!$B$8,Params!$B$9),3))</f>
        <v/>
      </c>
      <c r="T1235" s="9">
        <f>IF(H1235&lt;=1-Params!$B$4,0,MAX(0.1,ROUND((Params!$B$10+Params!$B$11*H1235^Params!$B$12)*_xlfn.GAMMA.INV((H1235-(1-Params!$B$4))/Params!$B$4,Params!$B$5,Params!$B$6),1)))</f>
        <v/>
      </c>
      <c r="U1235" s="9">
        <f>ROUND(_xlfn.NORM.INV(I1235,Params!$B$13,Params!$B$14),1)</f>
        <v/>
      </c>
      <c r="V1235" s="9">
        <f>ROUND(_xlfn.NORM.INV(J1235,Params!$B$15,Params!$B$16),2)</f>
        <v/>
      </c>
      <c r="W1235" s="9">
        <f>ROUND(_xlfn.NORM.INV(K1235,Params!$B$13,Params!$B$14),1)</f>
        <v/>
      </c>
      <c r="X1235" s="9">
        <f>ROUND(_xlfn.NORM.INV(L1235,Params!$B$15,Params!$B$16),2)</f>
        <v/>
      </c>
      <c r="Y1235" s="9">
        <f>ROUND(_xlfn.NORM.INV(M1235,Params!$B$15,Params!$B$16)+Params!$B$17+Params!$B$18*M1235,2)</f>
        <v/>
      </c>
      <c r="Z1235" s="9">
        <f>ROUND(_xlfn.NORM.INV(N1235,Params!$B$13,Params!$B$14)+Params!$B$17+Params!$B$18*N1235,1)</f>
        <v/>
      </c>
    </row>
    <row r="1236">
      <c r="A1236" s="11" t="n">
        <v>1235</v>
      </c>
      <c r="B1236" s="12">
        <f>INT((A1236-1)/122)+1</f>
        <v/>
      </c>
      <c r="C1236" s="13" t="n">
        <v>0.318473</v>
      </c>
      <c r="D1236" s="13" t="n">
        <v>0.6494220000000001</v>
      </c>
      <c r="E1236" s="13" t="n">
        <v>0.717825</v>
      </c>
      <c r="F1236" s="13" t="n">
        <v>0.509293</v>
      </c>
      <c r="G1236" s="13" t="n">
        <v>0.711089</v>
      </c>
      <c r="H1236" s="13" t="n">
        <v>0.397292</v>
      </c>
      <c r="I1236" s="13" t="n">
        <v>0.435413</v>
      </c>
      <c r="J1236" s="13" t="n">
        <v>0.345921</v>
      </c>
      <c r="K1236" s="13" t="n">
        <v>0.032976</v>
      </c>
      <c r="L1236" s="13" t="n">
        <v>0.997197</v>
      </c>
      <c r="M1236" s="13" t="n">
        <v>0.420741</v>
      </c>
      <c r="N1236" s="13" t="n">
        <v>0.526011</v>
      </c>
      <c r="O1236" s="9">
        <f>IF(C1236&lt;=1-Params!$B$4,0,MAX(0.1,ROUND(_xlfn.GAMMA.INV((C1236-(1-Params!$B$4))/Params!$B$4,Params!$B$5,Params!$B$6),1)))</f>
        <v/>
      </c>
      <c r="P1236" s="9">
        <f>IF(D1236&lt;=1-Params!$B$7,0,ROUND(_xlfn.GAMMA.INV((D1236-(1-Params!$B$7))/Params!$B$7,Params!$B$8,Params!$B$9),3))</f>
        <v/>
      </c>
      <c r="Q1236" s="9">
        <f>IF(E1236&lt;=1-Params!$B$4,0,MAX(0.1,ROUND(_xlfn.GAMMA.INV((E1236-(1-Params!$B$4))/Params!$B$4,Params!$B$5,Params!$B$6),1)))</f>
        <v/>
      </c>
      <c r="R1236" s="9">
        <f>IF(F1236&lt;=1-Params!$B$7,0,ROUND(_xlfn.GAMMA.INV((F1236-(1-Params!$B$7))/Params!$B$7,Params!$B$8,Params!$B$9),3))</f>
        <v/>
      </c>
      <c r="S1236" s="9">
        <f>IF(G1236&lt;=1-Params!$B$7,0,ROUND((Params!$B$10+Params!$B$11*G1236^Params!$B$12)*_xlfn.GAMMA.INV((G1236-(1-Params!$B$7))/Params!$B$7,Params!$B$8,Params!$B$9),3))</f>
        <v/>
      </c>
      <c r="T1236" s="9">
        <f>IF(H1236&lt;=1-Params!$B$4,0,MAX(0.1,ROUND((Params!$B$10+Params!$B$11*H1236^Params!$B$12)*_xlfn.GAMMA.INV((H1236-(1-Params!$B$4))/Params!$B$4,Params!$B$5,Params!$B$6),1)))</f>
        <v/>
      </c>
      <c r="U1236" s="9">
        <f>ROUND(_xlfn.NORM.INV(I1236,Params!$B$13,Params!$B$14),1)</f>
        <v/>
      </c>
      <c r="V1236" s="9">
        <f>ROUND(_xlfn.NORM.INV(J1236,Params!$B$15,Params!$B$16),2)</f>
        <v/>
      </c>
      <c r="W1236" s="9">
        <f>ROUND(_xlfn.NORM.INV(K1236,Params!$B$13,Params!$B$14),1)</f>
        <v/>
      </c>
      <c r="X1236" s="9">
        <f>ROUND(_xlfn.NORM.INV(L1236,Params!$B$15,Params!$B$16),2)</f>
        <v/>
      </c>
      <c r="Y1236" s="9">
        <f>ROUND(_xlfn.NORM.INV(M1236,Params!$B$15,Params!$B$16)+Params!$B$17+Params!$B$18*M1236,2)</f>
        <v/>
      </c>
      <c r="Z1236" s="9">
        <f>ROUND(_xlfn.NORM.INV(N1236,Params!$B$13,Params!$B$14)+Params!$B$17+Params!$B$18*N1236,1)</f>
        <v/>
      </c>
    </row>
    <row r="1237">
      <c r="A1237" s="11" t="n">
        <v>1236</v>
      </c>
      <c r="B1237" s="12">
        <f>INT((A1237-1)/122)+1</f>
        <v/>
      </c>
      <c r="C1237" s="13" t="n">
        <v>0.240987</v>
      </c>
      <c r="D1237" s="13" t="n">
        <v>0.809188</v>
      </c>
      <c r="E1237" s="13" t="n">
        <v>0.778309</v>
      </c>
      <c r="F1237" s="13" t="n">
        <v>0.414195</v>
      </c>
      <c r="G1237" s="13" t="n">
        <v>0.696028</v>
      </c>
      <c r="H1237" s="13" t="n">
        <v>0.600857</v>
      </c>
      <c r="I1237" s="13" t="n">
        <v>0.471758</v>
      </c>
      <c r="J1237" s="13" t="n">
        <v>0.407805</v>
      </c>
      <c r="K1237" s="13" t="n">
        <v>0.115389</v>
      </c>
      <c r="L1237" s="13" t="n">
        <v>0.982812</v>
      </c>
      <c r="M1237" s="13" t="n">
        <v>0.519298</v>
      </c>
      <c r="N1237" s="13" t="n">
        <v>0.515599</v>
      </c>
      <c r="O1237" s="9">
        <f>IF(C1237&lt;=1-Params!$B$4,0,MAX(0.1,ROUND(_xlfn.GAMMA.INV((C1237-(1-Params!$B$4))/Params!$B$4,Params!$B$5,Params!$B$6),1)))</f>
        <v/>
      </c>
      <c r="P1237" s="9">
        <f>IF(D1237&lt;=1-Params!$B$7,0,ROUND(_xlfn.GAMMA.INV((D1237-(1-Params!$B$7))/Params!$B$7,Params!$B$8,Params!$B$9),3))</f>
        <v/>
      </c>
      <c r="Q1237" s="9">
        <f>IF(E1237&lt;=1-Params!$B$4,0,MAX(0.1,ROUND(_xlfn.GAMMA.INV((E1237-(1-Params!$B$4))/Params!$B$4,Params!$B$5,Params!$B$6),1)))</f>
        <v/>
      </c>
      <c r="R1237" s="9">
        <f>IF(F1237&lt;=1-Params!$B$7,0,ROUND(_xlfn.GAMMA.INV((F1237-(1-Params!$B$7))/Params!$B$7,Params!$B$8,Params!$B$9),3))</f>
        <v/>
      </c>
      <c r="S1237" s="9">
        <f>IF(G1237&lt;=1-Params!$B$7,0,ROUND((Params!$B$10+Params!$B$11*G1237^Params!$B$12)*_xlfn.GAMMA.INV((G1237-(1-Params!$B$7))/Params!$B$7,Params!$B$8,Params!$B$9),3))</f>
        <v/>
      </c>
      <c r="T1237" s="9">
        <f>IF(H1237&lt;=1-Params!$B$4,0,MAX(0.1,ROUND((Params!$B$10+Params!$B$11*H1237^Params!$B$12)*_xlfn.GAMMA.INV((H1237-(1-Params!$B$4))/Params!$B$4,Params!$B$5,Params!$B$6),1)))</f>
        <v/>
      </c>
      <c r="U1237" s="9">
        <f>ROUND(_xlfn.NORM.INV(I1237,Params!$B$13,Params!$B$14),1)</f>
        <v/>
      </c>
      <c r="V1237" s="9">
        <f>ROUND(_xlfn.NORM.INV(J1237,Params!$B$15,Params!$B$16),2)</f>
        <v/>
      </c>
      <c r="W1237" s="9">
        <f>ROUND(_xlfn.NORM.INV(K1237,Params!$B$13,Params!$B$14),1)</f>
        <v/>
      </c>
      <c r="X1237" s="9">
        <f>ROUND(_xlfn.NORM.INV(L1237,Params!$B$15,Params!$B$16),2)</f>
        <v/>
      </c>
      <c r="Y1237" s="9">
        <f>ROUND(_xlfn.NORM.INV(M1237,Params!$B$15,Params!$B$16)+Params!$B$17+Params!$B$18*M1237,2)</f>
        <v/>
      </c>
      <c r="Z1237" s="9">
        <f>ROUND(_xlfn.NORM.INV(N1237,Params!$B$13,Params!$B$14)+Params!$B$17+Params!$B$18*N1237,1)</f>
        <v/>
      </c>
    </row>
    <row r="1238">
      <c r="A1238" s="11" t="n">
        <v>1237</v>
      </c>
      <c r="B1238" s="12">
        <f>INT((A1238-1)/122)+1</f>
        <v/>
      </c>
      <c r="C1238" s="13" t="n">
        <v>0.46992</v>
      </c>
      <c r="D1238" s="13" t="n">
        <v>0.763391</v>
      </c>
      <c r="E1238" s="13" t="n">
        <v>0.367317</v>
      </c>
      <c r="F1238" s="13" t="n">
        <v>0.555104</v>
      </c>
      <c r="G1238" s="13" t="n">
        <v>0.563774</v>
      </c>
      <c r="H1238" s="13" t="n">
        <v>0.251663</v>
      </c>
      <c r="I1238" s="13" t="n">
        <v>0.724521</v>
      </c>
      <c r="J1238" s="13" t="n">
        <v>0.947489</v>
      </c>
      <c r="K1238" s="13" t="n">
        <v>0.502535</v>
      </c>
      <c r="L1238" s="13" t="n">
        <v>0.992076</v>
      </c>
      <c r="M1238" s="13" t="n">
        <v>0.044659</v>
      </c>
      <c r="N1238" s="13" t="n">
        <v>0.672586</v>
      </c>
      <c r="O1238" s="9">
        <f>IF(C1238&lt;=1-Params!$B$4,0,MAX(0.1,ROUND(_xlfn.GAMMA.INV((C1238-(1-Params!$B$4))/Params!$B$4,Params!$B$5,Params!$B$6),1)))</f>
        <v/>
      </c>
      <c r="P1238" s="9">
        <f>IF(D1238&lt;=1-Params!$B$7,0,ROUND(_xlfn.GAMMA.INV((D1238-(1-Params!$B$7))/Params!$B$7,Params!$B$8,Params!$B$9),3))</f>
        <v/>
      </c>
      <c r="Q1238" s="9">
        <f>IF(E1238&lt;=1-Params!$B$4,0,MAX(0.1,ROUND(_xlfn.GAMMA.INV((E1238-(1-Params!$B$4))/Params!$B$4,Params!$B$5,Params!$B$6),1)))</f>
        <v/>
      </c>
      <c r="R1238" s="9">
        <f>IF(F1238&lt;=1-Params!$B$7,0,ROUND(_xlfn.GAMMA.INV((F1238-(1-Params!$B$7))/Params!$B$7,Params!$B$8,Params!$B$9),3))</f>
        <v/>
      </c>
      <c r="S1238" s="9">
        <f>IF(G1238&lt;=1-Params!$B$7,0,ROUND((Params!$B$10+Params!$B$11*G1238^Params!$B$12)*_xlfn.GAMMA.INV((G1238-(1-Params!$B$7))/Params!$B$7,Params!$B$8,Params!$B$9),3))</f>
        <v/>
      </c>
      <c r="T1238" s="9">
        <f>IF(H1238&lt;=1-Params!$B$4,0,MAX(0.1,ROUND((Params!$B$10+Params!$B$11*H1238^Params!$B$12)*_xlfn.GAMMA.INV((H1238-(1-Params!$B$4))/Params!$B$4,Params!$B$5,Params!$B$6),1)))</f>
        <v/>
      </c>
      <c r="U1238" s="9">
        <f>ROUND(_xlfn.NORM.INV(I1238,Params!$B$13,Params!$B$14),1)</f>
        <v/>
      </c>
      <c r="V1238" s="9">
        <f>ROUND(_xlfn.NORM.INV(J1238,Params!$B$15,Params!$B$16),2)</f>
        <v/>
      </c>
      <c r="W1238" s="9">
        <f>ROUND(_xlfn.NORM.INV(K1238,Params!$B$13,Params!$B$14),1)</f>
        <v/>
      </c>
      <c r="X1238" s="9">
        <f>ROUND(_xlfn.NORM.INV(L1238,Params!$B$15,Params!$B$16),2)</f>
        <v/>
      </c>
      <c r="Y1238" s="9">
        <f>ROUND(_xlfn.NORM.INV(M1238,Params!$B$15,Params!$B$16)+Params!$B$17+Params!$B$18*M1238,2)</f>
        <v/>
      </c>
      <c r="Z1238" s="9">
        <f>ROUND(_xlfn.NORM.INV(N1238,Params!$B$13,Params!$B$14)+Params!$B$17+Params!$B$18*N1238,1)</f>
        <v/>
      </c>
    </row>
    <row r="1239">
      <c r="A1239" s="11" t="n">
        <v>1238</v>
      </c>
      <c r="B1239" s="12">
        <f>INT((A1239-1)/122)+1</f>
        <v/>
      </c>
      <c r="C1239" s="13" t="n">
        <v>0.28929</v>
      </c>
      <c r="D1239" s="13" t="n">
        <v>0.84245</v>
      </c>
      <c r="E1239" s="13" t="n">
        <v>0.072273</v>
      </c>
      <c r="F1239" s="13" t="n">
        <v>0.693862</v>
      </c>
      <c r="G1239" s="13" t="n">
        <v>0.748729</v>
      </c>
      <c r="H1239" s="13" t="n">
        <v>0.712887</v>
      </c>
      <c r="I1239" s="13" t="n">
        <v>0.407993</v>
      </c>
      <c r="J1239" s="13" t="n">
        <v>0.828827</v>
      </c>
      <c r="K1239" s="13" t="n">
        <v>0.462155</v>
      </c>
      <c r="L1239" s="13" t="n">
        <v>0.982191</v>
      </c>
      <c r="M1239" s="13" t="n">
        <v>0.278194</v>
      </c>
      <c r="N1239" s="13" t="n">
        <v>0.732321</v>
      </c>
      <c r="O1239" s="9">
        <f>IF(C1239&lt;=1-Params!$B$4,0,MAX(0.1,ROUND(_xlfn.GAMMA.INV((C1239-(1-Params!$B$4))/Params!$B$4,Params!$B$5,Params!$B$6),1)))</f>
        <v/>
      </c>
      <c r="P1239" s="9">
        <f>IF(D1239&lt;=1-Params!$B$7,0,ROUND(_xlfn.GAMMA.INV((D1239-(1-Params!$B$7))/Params!$B$7,Params!$B$8,Params!$B$9),3))</f>
        <v/>
      </c>
      <c r="Q1239" s="9">
        <f>IF(E1239&lt;=1-Params!$B$4,0,MAX(0.1,ROUND(_xlfn.GAMMA.INV((E1239-(1-Params!$B$4))/Params!$B$4,Params!$B$5,Params!$B$6),1)))</f>
        <v/>
      </c>
      <c r="R1239" s="9">
        <f>IF(F1239&lt;=1-Params!$B$7,0,ROUND(_xlfn.GAMMA.INV((F1239-(1-Params!$B$7))/Params!$B$7,Params!$B$8,Params!$B$9),3))</f>
        <v/>
      </c>
      <c r="S1239" s="9">
        <f>IF(G1239&lt;=1-Params!$B$7,0,ROUND((Params!$B$10+Params!$B$11*G1239^Params!$B$12)*_xlfn.GAMMA.INV((G1239-(1-Params!$B$7))/Params!$B$7,Params!$B$8,Params!$B$9),3))</f>
        <v/>
      </c>
      <c r="T1239" s="9">
        <f>IF(H1239&lt;=1-Params!$B$4,0,MAX(0.1,ROUND((Params!$B$10+Params!$B$11*H1239^Params!$B$12)*_xlfn.GAMMA.INV((H1239-(1-Params!$B$4))/Params!$B$4,Params!$B$5,Params!$B$6),1)))</f>
        <v/>
      </c>
      <c r="U1239" s="9">
        <f>ROUND(_xlfn.NORM.INV(I1239,Params!$B$13,Params!$B$14),1)</f>
        <v/>
      </c>
      <c r="V1239" s="9">
        <f>ROUND(_xlfn.NORM.INV(J1239,Params!$B$15,Params!$B$16),2)</f>
        <v/>
      </c>
      <c r="W1239" s="9">
        <f>ROUND(_xlfn.NORM.INV(K1239,Params!$B$13,Params!$B$14),1)</f>
        <v/>
      </c>
      <c r="X1239" s="9">
        <f>ROUND(_xlfn.NORM.INV(L1239,Params!$B$15,Params!$B$16),2)</f>
        <v/>
      </c>
      <c r="Y1239" s="9">
        <f>ROUND(_xlfn.NORM.INV(M1239,Params!$B$15,Params!$B$16)+Params!$B$17+Params!$B$18*M1239,2)</f>
        <v/>
      </c>
      <c r="Z1239" s="9">
        <f>ROUND(_xlfn.NORM.INV(N1239,Params!$B$13,Params!$B$14)+Params!$B$17+Params!$B$18*N1239,1)</f>
        <v/>
      </c>
    </row>
    <row r="1240">
      <c r="A1240" s="11" t="n">
        <v>1239</v>
      </c>
      <c r="B1240" s="12">
        <f>INT((A1240-1)/122)+1</f>
        <v/>
      </c>
      <c r="C1240" s="13" t="n">
        <v>0.449508</v>
      </c>
      <c r="D1240" s="13" t="n">
        <v>0.319213</v>
      </c>
      <c r="E1240" s="13" t="n">
        <v>0.690614</v>
      </c>
      <c r="F1240" s="13" t="n">
        <v>0.649107</v>
      </c>
      <c r="G1240" s="13" t="n">
        <v>0.400608</v>
      </c>
      <c r="H1240" s="13" t="n">
        <v>0.489589</v>
      </c>
      <c r="I1240" s="13" t="n">
        <v>0.666606</v>
      </c>
      <c r="J1240" s="13" t="n">
        <v>0.943617</v>
      </c>
      <c r="K1240" s="13" t="n">
        <v>0.494651</v>
      </c>
      <c r="L1240" s="13" t="n">
        <v>0.878343</v>
      </c>
      <c r="M1240" s="13" t="n">
        <v>0.457853</v>
      </c>
      <c r="N1240" s="13" t="n">
        <v>0.8914029999999999</v>
      </c>
      <c r="O1240" s="9">
        <f>IF(C1240&lt;=1-Params!$B$4,0,MAX(0.1,ROUND(_xlfn.GAMMA.INV((C1240-(1-Params!$B$4))/Params!$B$4,Params!$B$5,Params!$B$6),1)))</f>
        <v/>
      </c>
      <c r="P1240" s="9">
        <f>IF(D1240&lt;=1-Params!$B$7,0,ROUND(_xlfn.GAMMA.INV((D1240-(1-Params!$B$7))/Params!$B$7,Params!$B$8,Params!$B$9),3))</f>
        <v/>
      </c>
      <c r="Q1240" s="9">
        <f>IF(E1240&lt;=1-Params!$B$4,0,MAX(0.1,ROUND(_xlfn.GAMMA.INV((E1240-(1-Params!$B$4))/Params!$B$4,Params!$B$5,Params!$B$6),1)))</f>
        <v/>
      </c>
      <c r="R1240" s="9">
        <f>IF(F1240&lt;=1-Params!$B$7,0,ROUND(_xlfn.GAMMA.INV((F1240-(1-Params!$B$7))/Params!$B$7,Params!$B$8,Params!$B$9),3))</f>
        <v/>
      </c>
      <c r="S1240" s="9">
        <f>IF(G1240&lt;=1-Params!$B$7,0,ROUND((Params!$B$10+Params!$B$11*G1240^Params!$B$12)*_xlfn.GAMMA.INV((G1240-(1-Params!$B$7))/Params!$B$7,Params!$B$8,Params!$B$9),3))</f>
        <v/>
      </c>
      <c r="T1240" s="9">
        <f>IF(H1240&lt;=1-Params!$B$4,0,MAX(0.1,ROUND((Params!$B$10+Params!$B$11*H1240^Params!$B$12)*_xlfn.GAMMA.INV((H1240-(1-Params!$B$4))/Params!$B$4,Params!$B$5,Params!$B$6),1)))</f>
        <v/>
      </c>
      <c r="U1240" s="9">
        <f>ROUND(_xlfn.NORM.INV(I1240,Params!$B$13,Params!$B$14),1)</f>
        <v/>
      </c>
      <c r="V1240" s="9">
        <f>ROUND(_xlfn.NORM.INV(J1240,Params!$B$15,Params!$B$16),2)</f>
        <v/>
      </c>
      <c r="W1240" s="9">
        <f>ROUND(_xlfn.NORM.INV(K1240,Params!$B$13,Params!$B$14),1)</f>
        <v/>
      </c>
      <c r="X1240" s="9">
        <f>ROUND(_xlfn.NORM.INV(L1240,Params!$B$15,Params!$B$16),2)</f>
        <v/>
      </c>
      <c r="Y1240" s="9">
        <f>ROUND(_xlfn.NORM.INV(M1240,Params!$B$15,Params!$B$16)+Params!$B$17+Params!$B$18*M1240,2)</f>
        <v/>
      </c>
      <c r="Z1240" s="9">
        <f>ROUND(_xlfn.NORM.INV(N1240,Params!$B$13,Params!$B$14)+Params!$B$17+Params!$B$18*N1240,1)</f>
        <v/>
      </c>
    </row>
    <row r="1241">
      <c r="A1241" s="11" t="n">
        <v>1240</v>
      </c>
      <c r="B1241" s="12">
        <f>INT((A1241-1)/122)+1</f>
        <v/>
      </c>
      <c r="C1241" s="13" t="n">
        <v>0.954337</v>
      </c>
      <c r="D1241" s="13" t="n">
        <v>0.578254</v>
      </c>
      <c r="E1241" s="13" t="n">
        <v>0.57867</v>
      </c>
      <c r="F1241" s="13" t="n">
        <v>0.681714</v>
      </c>
      <c r="G1241" s="13" t="n">
        <v>0.281896</v>
      </c>
      <c r="H1241" s="13" t="n">
        <v>0.898782</v>
      </c>
      <c r="I1241" s="13" t="n">
        <v>0.406021</v>
      </c>
      <c r="J1241" s="13" t="n">
        <v>0.97215</v>
      </c>
      <c r="K1241" s="13" t="n">
        <v>0.671302</v>
      </c>
      <c r="L1241" s="13" t="n">
        <v>0.716421</v>
      </c>
      <c r="M1241" s="13" t="n">
        <v>0.260191</v>
      </c>
      <c r="N1241" s="13" t="n">
        <v>0.969321</v>
      </c>
      <c r="O1241" s="9">
        <f>IF(C1241&lt;=1-Params!$B$4,0,MAX(0.1,ROUND(_xlfn.GAMMA.INV((C1241-(1-Params!$B$4))/Params!$B$4,Params!$B$5,Params!$B$6),1)))</f>
        <v/>
      </c>
      <c r="P1241" s="9">
        <f>IF(D1241&lt;=1-Params!$B$7,0,ROUND(_xlfn.GAMMA.INV((D1241-(1-Params!$B$7))/Params!$B$7,Params!$B$8,Params!$B$9),3))</f>
        <v/>
      </c>
      <c r="Q1241" s="9">
        <f>IF(E1241&lt;=1-Params!$B$4,0,MAX(0.1,ROUND(_xlfn.GAMMA.INV((E1241-(1-Params!$B$4))/Params!$B$4,Params!$B$5,Params!$B$6),1)))</f>
        <v/>
      </c>
      <c r="R1241" s="9">
        <f>IF(F1241&lt;=1-Params!$B$7,0,ROUND(_xlfn.GAMMA.INV((F1241-(1-Params!$B$7))/Params!$B$7,Params!$B$8,Params!$B$9),3))</f>
        <v/>
      </c>
      <c r="S1241" s="9">
        <f>IF(G1241&lt;=1-Params!$B$7,0,ROUND((Params!$B$10+Params!$B$11*G1241^Params!$B$12)*_xlfn.GAMMA.INV((G1241-(1-Params!$B$7))/Params!$B$7,Params!$B$8,Params!$B$9),3))</f>
        <v/>
      </c>
      <c r="T1241" s="9">
        <f>IF(H1241&lt;=1-Params!$B$4,0,MAX(0.1,ROUND((Params!$B$10+Params!$B$11*H1241^Params!$B$12)*_xlfn.GAMMA.INV((H1241-(1-Params!$B$4))/Params!$B$4,Params!$B$5,Params!$B$6),1)))</f>
        <v/>
      </c>
      <c r="U1241" s="9">
        <f>ROUND(_xlfn.NORM.INV(I1241,Params!$B$13,Params!$B$14),1)</f>
        <v/>
      </c>
      <c r="V1241" s="9">
        <f>ROUND(_xlfn.NORM.INV(J1241,Params!$B$15,Params!$B$16),2)</f>
        <v/>
      </c>
      <c r="W1241" s="9">
        <f>ROUND(_xlfn.NORM.INV(K1241,Params!$B$13,Params!$B$14),1)</f>
        <v/>
      </c>
      <c r="X1241" s="9">
        <f>ROUND(_xlfn.NORM.INV(L1241,Params!$B$15,Params!$B$16),2)</f>
        <v/>
      </c>
      <c r="Y1241" s="9">
        <f>ROUND(_xlfn.NORM.INV(M1241,Params!$B$15,Params!$B$16)+Params!$B$17+Params!$B$18*M1241,2)</f>
        <v/>
      </c>
      <c r="Z1241" s="9">
        <f>ROUND(_xlfn.NORM.INV(N1241,Params!$B$13,Params!$B$14)+Params!$B$17+Params!$B$18*N1241,1)</f>
        <v/>
      </c>
    </row>
    <row r="1242">
      <c r="A1242" s="11" t="n">
        <v>1241</v>
      </c>
      <c r="B1242" s="12">
        <f>INT((A1242-1)/122)+1</f>
        <v/>
      </c>
      <c r="C1242" s="13" t="n">
        <v>0.754533</v>
      </c>
      <c r="D1242" s="13" t="n">
        <v>0.17557</v>
      </c>
      <c r="E1242" s="13" t="n">
        <v>0.227157</v>
      </c>
      <c r="F1242" s="13" t="n">
        <v>0.632965</v>
      </c>
      <c r="G1242" s="13" t="n">
        <v>0.728943</v>
      </c>
      <c r="H1242" s="13" t="n">
        <v>0.697642</v>
      </c>
      <c r="I1242" s="13" t="n">
        <v>0.706601</v>
      </c>
      <c r="J1242" s="13" t="n">
        <v>0.807691</v>
      </c>
      <c r="K1242" s="13" t="n">
        <v>0.503418</v>
      </c>
      <c r="L1242" s="13" t="n">
        <v>0.392586</v>
      </c>
      <c r="M1242" s="13" t="n">
        <v>0.082761</v>
      </c>
      <c r="N1242" s="13" t="n">
        <v>0.92347</v>
      </c>
      <c r="O1242" s="9">
        <f>IF(C1242&lt;=1-Params!$B$4,0,MAX(0.1,ROUND(_xlfn.GAMMA.INV((C1242-(1-Params!$B$4))/Params!$B$4,Params!$B$5,Params!$B$6),1)))</f>
        <v/>
      </c>
      <c r="P1242" s="9">
        <f>IF(D1242&lt;=1-Params!$B$7,0,ROUND(_xlfn.GAMMA.INV((D1242-(1-Params!$B$7))/Params!$B$7,Params!$B$8,Params!$B$9),3))</f>
        <v/>
      </c>
      <c r="Q1242" s="9">
        <f>IF(E1242&lt;=1-Params!$B$4,0,MAX(0.1,ROUND(_xlfn.GAMMA.INV((E1242-(1-Params!$B$4))/Params!$B$4,Params!$B$5,Params!$B$6),1)))</f>
        <v/>
      </c>
      <c r="R1242" s="9">
        <f>IF(F1242&lt;=1-Params!$B$7,0,ROUND(_xlfn.GAMMA.INV((F1242-(1-Params!$B$7))/Params!$B$7,Params!$B$8,Params!$B$9),3))</f>
        <v/>
      </c>
      <c r="S1242" s="9">
        <f>IF(G1242&lt;=1-Params!$B$7,0,ROUND((Params!$B$10+Params!$B$11*G1242^Params!$B$12)*_xlfn.GAMMA.INV((G1242-(1-Params!$B$7))/Params!$B$7,Params!$B$8,Params!$B$9),3))</f>
        <v/>
      </c>
      <c r="T1242" s="9">
        <f>IF(H1242&lt;=1-Params!$B$4,0,MAX(0.1,ROUND((Params!$B$10+Params!$B$11*H1242^Params!$B$12)*_xlfn.GAMMA.INV((H1242-(1-Params!$B$4))/Params!$B$4,Params!$B$5,Params!$B$6),1)))</f>
        <v/>
      </c>
      <c r="U1242" s="9">
        <f>ROUND(_xlfn.NORM.INV(I1242,Params!$B$13,Params!$B$14),1)</f>
        <v/>
      </c>
      <c r="V1242" s="9">
        <f>ROUND(_xlfn.NORM.INV(J1242,Params!$B$15,Params!$B$16),2)</f>
        <v/>
      </c>
      <c r="W1242" s="9">
        <f>ROUND(_xlfn.NORM.INV(K1242,Params!$B$13,Params!$B$14),1)</f>
        <v/>
      </c>
      <c r="X1242" s="9">
        <f>ROUND(_xlfn.NORM.INV(L1242,Params!$B$15,Params!$B$16),2)</f>
        <v/>
      </c>
      <c r="Y1242" s="9">
        <f>ROUND(_xlfn.NORM.INV(M1242,Params!$B$15,Params!$B$16)+Params!$B$17+Params!$B$18*M1242,2)</f>
        <v/>
      </c>
      <c r="Z1242" s="9">
        <f>ROUND(_xlfn.NORM.INV(N1242,Params!$B$13,Params!$B$14)+Params!$B$17+Params!$B$18*N1242,1)</f>
        <v/>
      </c>
    </row>
    <row r="1243">
      <c r="A1243" s="11" t="n">
        <v>1242</v>
      </c>
      <c r="B1243" s="12">
        <f>INT((A1243-1)/122)+1</f>
        <v/>
      </c>
      <c r="C1243" s="13" t="n">
        <v>0.406186</v>
      </c>
      <c r="D1243" s="13" t="n">
        <v>0.002495</v>
      </c>
      <c r="E1243" s="13" t="n">
        <v>0.053941</v>
      </c>
      <c r="F1243" s="13" t="n">
        <v>0.267665</v>
      </c>
      <c r="G1243" s="13" t="n">
        <v>0.495212</v>
      </c>
      <c r="H1243" s="13" t="n">
        <v>0.178042</v>
      </c>
      <c r="I1243" s="13" t="n">
        <v>0.719561</v>
      </c>
      <c r="J1243" s="13" t="n">
        <v>0.529099</v>
      </c>
      <c r="K1243" s="13" t="n">
        <v>0.753031</v>
      </c>
      <c r="L1243" s="13" t="n">
        <v>0.764323</v>
      </c>
      <c r="M1243" s="13" t="n">
        <v>0.155149</v>
      </c>
      <c r="N1243" s="13" t="n">
        <v>0.70006</v>
      </c>
      <c r="O1243" s="9">
        <f>IF(C1243&lt;=1-Params!$B$4,0,MAX(0.1,ROUND(_xlfn.GAMMA.INV((C1243-(1-Params!$B$4))/Params!$B$4,Params!$B$5,Params!$B$6),1)))</f>
        <v/>
      </c>
      <c r="P1243" s="9">
        <f>IF(D1243&lt;=1-Params!$B$7,0,ROUND(_xlfn.GAMMA.INV((D1243-(1-Params!$B$7))/Params!$B$7,Params!$B$8,Params!$B$9),3))</f>
        <v/>
      </c>
      <c r="Q1243" s="9">
        <f>IF(E1243&lt;=1-Params!$B$4,0,MAX(0.1,ROUND(_xlfn.GAMMA.INV((E1243-(1-Params!$B$4))/Params!$B$4,Params!$B$5,Params!$B$6),1)))</f>
        <v/>
      </c>
      <c r="R1243" s="9">
        <f>IF(F1243&lt;=1-Params!$B$7,0,ROUND(_xlfn.GAMMA.INV((F1243-(1-Params!$B$7))/Params!$B$7,Params!$B$8,Params!$B$9),3))</f>
        <v/>
      </c>
      <c r="S1243" s="9">
        <f>IF(G1243&lt;=1-Params!$B$7,0,ROUND((Params!$B$10+Params!$B$11*G1243^Params!$B$12)*_xlfn.GAMMA.INV((G1243-(1-Params!$B$7))/Params!$B$7,Params!$B$8,Params!$B$9),3))</f>
        <v/>
      </c>
      <c r="T1243" s="9">
        <f>IF(H1243&lt;=1-Params!$B$4,0,MAX(0.1,ROUND((Params!$B$10+Params!$B$11*H1243^Params!$B$12)*_xlfn.GAMMA.INV((H1243-(1-Params!$B$4))/Params!$B$4,Params!$B$5,Params!$B$6),1)))</f>
        <v/>
      </c>
      <c r="U1243" s="9">
        <f>ROUND(_xlfn.NORM.INV(I1243,Params!$B$13,Params!$B$14),1)</f>
        <v/>
      </c>
      <c r="V1243" s="9">
        <f>ROUND(_xlfn.NORM.INV(J1243,Params!$B$15,Params!$B$16),2)</f>
        <v/>
      </c>
      <c r="W1243" s="9">
        <f>ROUND(_xlfn.NORM.INV(K1243,Params!$B$13,Params!$B$14),1)</f>
        <v/>
      </c>
      <c r="X1243" s="9">
        <f>ROUND(_xlfn.NORM.INV(L1243,Params!$B$15,Params!$B$16),2)</f>
        <v/>
      </c>
      <c r="Y1243" s="9">
        <f>ROUND(_xlfn.NORM.INV(M1243,Params!$B$15,Params!$B$16)+Params!$B$17+Params!$B$18*M1243,2)</f>
        <v/>
      </c>
      <c r="Z1243" s="9">
        <f>ROUND(_xlfn.NORM.INV(N1243,Params!$B$13,Params!$B$14)+Params!$B$17+Params!$B$18*N1243,1)</f>
        <v/>
      </c>
    </row>
    <row r="1244">
      <c r="A1244" s="11" t="n">
        <v>1243</v>
      </c>
      <c r="B1244" s="12">
        <f>INT((A1244-1)/122)+1</f>
        <v/>
      </c>
      <c r="C1244" s="13" t="n">
        <v>0.9620919999999999</v>
      </c>
      <c r="D1244" s="13" t="n">
        <v>0.075298</v>
      </c>
      <c r="E1244" s="13" t="n">
        <v>0.877065</v>
      </c>
      <c r="F1244" s="13" t="n">
        <v>0.20341</v>
      </c>
      <c r="G1244" s="13" t="n">
        <v>0.441945</v>
      </c>
      <c r="H1244" s="13" t="n">
        <v>0.276244</v>
      </c>
      <c r="I1244" s="13" t="n">
        <v>0.331021</v>
      </c>
      <c r="J1244" s="13" t="n">
        <v>0.834578</v>
      </c>
      <c r="K1244" s="13" t="n">
        <v>0.8542650000000001</v>
      </c>
      <c r="L1244" s="13" t="n">
        <v>0.683877</v>
      </c>
      <c r="M1244" s="13" t="n">
        <v>0.352798</v>
      </c>
      <c r="N1244" s="13" t="n">
        <v>0.828615</v>
      </c>
      <c r="O1244" s="9">
        <f>IF(C1244&lt;=1-Params!$B$4,0,MAX(0.1,ROUND(_xlfn.GAMMA.INV((C1244-(1-Params!$B$4))/Params!$B$4,Params!$B$5,Params!$B$6),1)))</f>
        <v/>
      </c>
      <c r="P1244" s="9">
        <f>IF(D1244&lt;=1-Params!$B$7,0,ROUND(_xlfn.GAMMA.INV((D1244-(1-Params!$B$7))/Params!$B$7,Params!$B$8,Params!$B$9),3))</f>
        <v/>
      </c>
      <c r="Q1244" s="9">
        <f>IF(E1244&lt;=1-Params!$B$4,0,MAX(0.1,ROUND(_xlfn.GAMMA.INV((E1244-(1-Params!$B$4))/Params!$B$4,Params!$B$5,Params!$B$6),1)))</f>
        <v/>
      </c>
      <c r="R1244" s="9">
        <f>IF(F1244&lt;=1-Params!$B$7,0,ROUND(_xlfn.GAMMA.INV((F1244-(1-Params!$B$7))/Params!$B$7,Params!$B$8,Params!$B$9),3))</f>
        <v/>
      </c>
      <c r="S1244" s="9">
        <f>IF(G1244&lt;=1-Params!$B$7,0,ROUND((Params!$B$10+Params!$B$11*G1244^Params!$B$12)*_xlfn.GAMMA.INV((G1244-(1-Params!$B$7))/Params!$B$7,Params!$B$8,Params!$B$9),3))</f>
        <v/>
      </c>
      <c r="T1244" s="9">
        <f>IF(H1244&lt;=1-Params!$B$4,0,MAX(0.1,ROUND((Params!$B$10+Params!$B$11*H1244^Params!$B$12)*_xlfn.GAMMA.INV((H1244-(1-Params!$B$4))/Params!$B$4,Params!$B$5,Params!$B$6),1)))</f>
        <v/>
      </c>
      <c r="U1244" s="9">
        <f>ROUND(_xlfn.NORM.INV(I1244,Params!$B$13,Params!$B$14),1)</f>
        <v/>
      </c>
      <c r="V1244" s="9">
        <f>ROUND(_xlfn.NORM.INV(J1244,Params!$B$15,Params!$B$16),2)</f>
        <v/>
      </c>
      <c r="W1244" s="9">
        <f>ROUND(_xlfn.NORM.INV(K1244,Params!$B$13,Params!$B$14),1)</f>
        <v/>
      </c>
      <c r="X1244" s="9">
        <f>ROUND(_xlfn.NORM.INV(L1244,Params!$B$15,Params!$B$16),2)</f>
        <v/>
      </c>
      <c r="Y1244" s="9">
        <f>ROUND(_xlfn.NORM.INV(M1244,Params!$B$15,Params!$B$16)+Params!$B$17+Params!$B$18*M1244,2)</f>
        <v/>
      </c>
      <c r="Z1244" s="9">
        <f>ROUND(_xlfn.NORM.INV(N1244,Params!$B$13,Params!$B$14)+Params!$B$17+Params!$B$18*N1244,1)</f>
        <v/>
      </c>
    </row>
    <row r="1245">
      <c r="A1245" s="11" t="n">
        <v>1244</v>
      </c>
      <c r="B1245" s="12">
        <f>INT((A1245-1)/122)+1</f>
        <v/>
      </c>
      <c r="C1245" s="13" t="n">
        <v>0.865305</v>
      </c>
      <c r="D1245" s="13" t="n">
        <v>0.677643</v>
      </c>
      <c r="E1245" s="13" t="n">
        <v>0.660196</v>
      </c>
      <c r="F1245" s="13" t="n">
        <v>0.819636</v>
      </c>
      <c r="G1245" s="13" t="n">
        <v>0.08687599999999999</v>
      </c>
      <c r="H1245" s="13" t="n">
        <v>0.242571</v>
      </c>
      <c r="I1245" s="13" t="n">
        <v>0.053648</v>
      </c>
      <c r="J1245" s="13" t="n">
        <v>0.481677</v>
      </c>
      <c r="K1245" s="13" t="n">
        <v>0.931665</v>
      </c>
      <c r="L1245" s="13" t="n">
        <v>0.708335</v>
      </c>
      <c r="M1245" s="13" t="n">
        <v>0.059127</v>
      </c>
      <c r="N1245" s="13" t="n">
        <v>0.885592</v>
      </c>
      <c r="O1245" s="9">
        <f>IF(C1245&lt;=1-Params!$B$4,0,MAX(0.1,ROUND(_xlfn.GAMMA.INV((C1245-(1-Params!$B$4))/Params!$B$4,Params!$B$5,Params!$B$6),1)))</f>
        <v/>
      </c>
      <c r="P1245" s="9">
        <f>IF(D1245&lt;=1-Params!$B$7,0,ROUND(_xlfn.GAMMA.INV((D1245-(1-Params!$B$7))/Params!$B$7,Params!$B$8,Params!$B$9),3))</f>
        <v/>
      </c>
      <c r="Q1245" s="9">
        <f>IF(E1245&lt;=1-Params!$B$4,0,MAX(0.1,ROUND(_xlfn.GAMMA.INV((E1245-(1-Params!$B$4))/Params!$B$4,Params!$B$5,Params!$B$6),1)))</f>
        <v/>
      </c>
      <c r="R1245" s="9">
        <f>IF(F1245&lt;=1-Params!$B$7,0,ROUND(_xlfn.GAMMA.INV((F1245-(1-Params!$B$7))/Params!$B$7,Params!$B$8,Params!$B$9),3))</f>
        <v/>
      </c>
      <c r="S1245" s="9">
        <f>IF(G1245&lt;=1-Params!$B$7,0,ROUND((Params!$B$10+Params!$B$11*G1245^Params!$B$12)*_xlfn.GAMMA.INV((G1245-(1-Params!$B$7))/Params!$B$7,Params!$B$8,Params!$B$9),3))</f>
        <v/>
      </c>
      <c r="T1245" s="9">
        <f>IF(H1245&lt;=1-Params!$B$4,0,MAX(0.1,ROUND((Params!$B$10+Params!$B$11*H1245^Params!$B$12)*_xlfn.GAMMA.INV((H1245-(1-Params!$B$4))/Params!$B$4,Params!$B$5,Params!$B$6),1)))</f>
        <v/>
      </c>
      <c r="U1245" s="9">
        <f>ROUND(_xlfn.NORM.INV(I1245,Params!$B$13,Params!$B$14),1)</f>
        <v/>
      </c>
      <c r="V1245" s="9">
        <f>ROUND(_xlfn.NORM.INV(J1245,Params!$B$15,Params!$B$16),2)</f>
        <v/>
      </c>
      <c r="W1245" s="9">
        <f>ROUND(_xlfn.NORM.INV(K1245,Params!$B$13,Params!$B$14),1)</f>
        <v/>
      </c>
      <c r="X1245" s="9">
        <f>ROUND(_xlfn.NORM.INV(L1245,Params!$B$15,Params!$B$16),2)</f>
        <v/>
      </c>
      <c r="Y1245" s="9">
        <f>ROUND(_xlfn.NORM.INV(M1245,Params!$B$15,Params!$B$16)+Params!$B$17+Params!$B$18*M1245,2)</f>
        <v/>
      </c>
      <c r="Z1245" s="9">
        <f>ROUND(_xlfn.NORM.INV(N1245,Params!$B$13,Params!$B$14)+Params!$B$17+Params!$B$18*N1245,1)</f>
        <v/>
      </c>
    </row>
    <row r="1246">
      <c r="A1246" s="11" t="n">
        <v>1245</v>
      </c>
      <c r="B1246" s="12">
        <f>INT((A1246-1)/122)+1</f>
        <v/>
      </c>
      <c r="C1246" s="13" t="n">
        <v>0.414887</v>
      </c>
      <c r="D1246" s="13" t="n">
        <v>0.147045</v>
      </c>
      <c r="E1246" s="13" t="n">
        <v>0.491039</v>
      </c>
      <c r="F1246" s="13" t="n">
        <v>0.860428</v>
      </c>
      <c r="G1246" s="13" t="n">
        <v>0.566312</v>
      </c>
      <c r="H1246" s="13" t="n">
        <v>0.11635</v>
      </c>
      <c r="I1246" s="13" t="n">
        <v>0.165889</v>
      </c>
      <c r="J1246" s="13" t="n">
        <v>0.744552</v>
      </c>
      <c r="K1246" s="13" t="n">
        <v>0.835085</v>
      </c>
      <c r="L1246" s="13" t="n">
        <v>0.580978</v>
      </c>
      <c r="M1246" s="13" t="n">
        <v>0.147134</v>
      </c>
      <c r="N1246" s="13" t="n">
        <v>0.810987</v>
      </c>
      <c r="O1246" s="9">
        <f>IF(C1246&lt;=1-Params!$B$4,0,MAX(0.1,ROUND(_xlfn.GAMMA.INV((C1246-(1-Params!$B$4))/Params!$B$4,Params!$B$5,Params!$B$6),1)))</f>
        <v/>
      </c>
      <c r="P1246" s="9">
        <f>IF(D1246&lt;=1-Params!$B$7,0,ROUND(_xlfn.GAMMA.INV((D1246-(1-Params!$B$7))/Params!$B$7,Params!$B$8,Params!$B$9),3))</f>
        <v/>
      </c>
      <c r="Q1246" s="9">
        <f>IF(E1246&lt;=1-Params!$B$4,0,MAX(0.1,ROUND(_xlfn.GAMMA.INV((E1246-(1-Params!$B$4))/Params!$B$4,Params!$B$5,Params!$B$6),1)))</f>
        <v/>
      </c>
      <c r="R1246" s="9">
        <f>IF(F1246&lt;=1-Params!$B$7,0,ROUND(_xlfn.GAMMA.INV((F1246-(1-Params!$B$7))/Params!$B$7,Params!$B$8,Params!$B$9),3))</f>
        <v/>
      </c>
      <c r="S1246" s="9">
        <f>IF(G1246&lt;=1-Params!$B$7,0,ROUND((Params!$B$10+Params!$B$11*G1246^Params!$B$12)*_xlfn.GAMMA.INV((G1246-(1-Params!$B$7))/Params!$B$7,Params!$B$8,Params!$B$9),3))</f>
        <v/>
      </c>
      <c r="T1246" s="9">
        <f>IF(H1246&lt;=1-Params!$B$4,0,MAX(0.1,ROUND((Params!$B$10+Params!$B$11*H1246^Params!$B$12)*_xlfn.GAMMA.INV((H1246-(1-Params!$B$4))/Params!$B$4,Params!$B$5,Params!$B$6),1)))</f>
        <v/>
      </c>
      <c r="U1246" s="9">
        <f>ROUND(_xlfn.NORM.INV(I1246,Params!$B$13,Params!$B$14),1)</f>
        <v/>
      </c>
      <c r="V1246" s="9">
        <f>ROUND(_xlfn.NORM.INV(J1246,Params!$B$15,Params!$B$16),2)</f>
        <v/>
      </c>
      <c r="W1246" s="9">
        <f>ROUND(_xlfn.NORM.INV(K1246,Params!$B$13,Params!$B$14),1)</f>
        <v/>
      </c>
      <c r="X1246" s="9">
        <f>ROUND(_xlfn.NORM.INV(L1246,Params!$B$15,Params!$B$16),2)</f>
        <v/>
      </c>
      <c r="Y1246" s="9">
        <f>ROUND(_xlfn.NORM.INV(M1246,Params!$B$15,Params!$B$16)+Params!$B$17+Params!$B$18*M1246,2)</f>
        <v/>
      </c>
      <c r="Z1246" s="9">
        <f>ROUND(_xlfn.NORM.INV(N1246,Params!$B$13,Params!$B$14)+Params!$B$17+Params!$B$18*N1246,1)</f>
        <v/>
      </c>
    </row>
    <row r="1247">
      <c r="A1247" s="11" t="n">
        <v>1246</v>
      </c>
      <c r="B1247" s="12">
        <f>INT((A1247-1)/122)+1</f>
        <v/>
      </c>
      <c r="C1247" s="13" t="n">
        <v>0.128673</v>
      </c>
      <c r="D1247" s="13" t="n">
        <v>0.69217</v>
      </c>
      <c r="E1247" s="13" t="n">
        <v>0.604528</v>
      </c>
      <c r="F1247" s="13" t="n">
        <v>0.500462</v>
      </c>
      <c r="G1247" s="13" t="n">
        <v>0.521122</v>
      </c>
      <c r="H1247" s="13" t="n">
        <v>0.02261</v>
      </c>
      <c r="I1247" s="13" t="n">
        <v>0.85505</v>
      </c>
      <c r="J1247" s="13" t="n">
        <v>0.84139</v>
      </c>
      <c r="K1247" s="13" t="n">
        <v>0.780437</v>
      </c>
      <c r="L1247" s="13" t="n">
        <v>0.32353</v>
      </c>
      <c r="M1247" s="13" t="n">
        <v>0.04908</v>
      </c>
      <c r="N1247" s="13" t="n">
        <v>0.603787</v>
      </c>
      <c r="O1247" s="9">
        <f>IF(C1247&lt;=1-Params!$B$4,0,MAX(0.1,ROUND(_xlfn.GAMMA.INV((C1247-(1-Params!$B$4))/Params!$B$4,Params!$B$5,Params!$B$6),1)))</f>
        <v/>
      </c>
      <c r="P1247" s="9">
        <f>IF(D1247&lt;=1-Params!$B$7,0,ROUND(_xlfn.GAMMA.INV((D1247-(1-Params!$B$7))/Params!$B$7,Params!$B$8,Params!$B$9),3))</f>
        <v/>
      </c>
      <c r="Q1247" s="9">
        <f>IF(E1247&lt;=1-Params!$B$4,0,MAX(0.1,ROUND(_xlfn.GAMMA.INV((E1247-(1-Params!$B$4))/Params!$B$4,Params!$B$5,Params!$B$6),1)))</f>
        <v/>
      </c>
      <c r="R1247" s="9">
        <f>IF(F1247&lt;=1-Params!$B$7,0,ROUND(_xlfn.GAMMA.INV((F1247-(1-Params!$B$7))/Params!$B$7,Params!$B$8,Params!$B$9),3))</f>
        <v/>
      </c>
      <c r="S1247" s="9">
        <f>IF(G1247&lt;=1-Params!$B$7,0,ROUND((Params!$B$10+Params!$B$11*G1247^Params!$B$12)*_xlfn.GAMMA.INV((G1247-(1-Params!$B$7))/Params!$B$7,Params!$B$8,Params!$B$9),3))</f>
        <v/>
      </c>
      <c r="T1247" s="9">
        <f>IF(H1247&lt;=1-Params!$B$4,0,MAX(0.1,ROUND((Params!$B$10+Params!$B$11*H1247^Params!$B$12)*_xlfn.GAMMA.INV((H1247-(1-Params!$B$4))/Params!$B$4,Params!$B$5,Params!$B$6),1)))</f>
        <v/>
      </c>
      <c r="U1247" s="9">
        <f>ROUND(_xlfn.NORM.INV(I1247,Params!$B$13,Params!$B$14),1)</f>
        <v/>
      </c>
      <c r="V1247" s="9">
        <f>ROUND(_xlfn.NORM.INV(J1247,Params!$B$15,Params!$B$16),2)</f>
        <v/>
      </c>
      <c r="W1247" s="9">
        <f>ROUND(_xlfn.NORM.INV(K1247,Params!$B$13,Params!$B$14),1)</f>
        <v/>
      </c>
      <c r="X1247" s="9">
        <f>ROUND(_xlfn.NORM.INV(L1247,Params!$B$15,Params!$B$16),2)</f>
        <v/>
      </c>
      <c r="Y1247" s="9">
        <f>ROUND(_xlfn.NORM.INV(M1247,Params!$B$15,Params!$B$16)+Params!$B$17+Params!$B$18*M1247,2)</f>
        <v/>
      </c>
      <c r="Z1247" s="9">
        <f>ROUND(_xlfn.NORM.INV(N1247,Params!$B$13,Params!$B$14)+Params!$B$17+Params!$B$18*N1247,1)</f>
        <v/>
      </c>
    </row>
    <row r="1248">
      <c r="A1248" s="11" t="n">
        <v>1247</v>
      </c>
      <c r="B1248" s="12">
        <f>INT((A1248-1)/122)+1</f>
        <v/>
      </c>
      <c r="C1248" s="13" t="n">
        <v>0.081078</v>
      </c>
      <c r="D1248" s="13" t="n">
        <v>0.44749</v>
      </c>
      <c r="E1248" s="13" t="n">
        <v>0.336461</v>
      </c>
      <c r="F1248" s="13" t="n">
        <v>0.260405</v>
      </c>
      <c r="G1248" s="13" t="n">
        <v>0.458932</v>
      </c>
      <c r="H1248" s="13" t="n">
        <v>0.079252</v>
      </c>
      <c r="I1248" s="13" t="n">
        <v>0.846911</v>
      </c>
      <c r="J1248" s="13" t="n">
        <v>0.877386</v>
      </c>
      <c r="K1248" s="13" t="n">
        <v>0.881059</v>
      </c>
      <c r="L1248" s="13" t="n">
        <v>0.404274</v>
      </c>
      <c r="M1248" s="13" t="n">
        <v>0.019716</v>
      </c>
      <c r="N1248" s="13" t="n">
        <v>0.715665</v>
      </c>
      <c r="O1248" s="9">
        <f>IF(C1248&lt;=1-Params!$B$4,0,MAX(0.1,ROUND(_xlfn.GAMMA.INV((C1248-(1-Params!$B$4))/Params!$B$4,Params!$B$5,Params!$B$6),1)))</f>
        <v/>
      </c>
      <c r="P1248" s="9">
        <f>IF(D1248&lt;=1-Params!$B$7,0,ROUND(_xlfn.GAMMA.INV((D1248-(1-Params!$B$7))/Params!$B$7,Params!$B$8,Params!$B$9),3))</f>
        <v/>
      </c>
      <c r="Q1248" s="9">
        <f>IF(E1248&lt;=1-Params!$B$4,0,MAX(0.1,ROUND(_xlfn.GAMMA.INV((E1248-(1-Params!$B$4))/Params!$B$4,Params!$B$5,Params!$B$6),1)))</f>
        <v/>
      </c>
      <c r="R1248" s="9">
        <f>IF(F1248&lt;=1-Params!$B$7,0,ROUND(_xlfn.GAMMA.INV((F1248-(1-Params!$B$7))/Params!$B$7,Params!$B$8,Params!$B$9),3))</f>
        <v/>
      </c>
      <c r="S1248" s="9">
        <f>IF(G1248&lt;=1-Params!$B$7,0,ROUND((Params!$B$10+Params!$B$11*G1248^Params!$B$12)*_xlfn.GAMMA.INV((G1248-(1-Params!$B$7))/Params!$B$7,Params!$B$8,Params!$B$9),3))</f>
        <v/>
      </c>
      <c r="T1248" s="9">
        <f>IF(H1248&lt;=1-Params!$B$4,0,MAX(0.1,ROUND((Params!$B$10+Params!$B$11*H1248^Params!$B$12)*_xlfn.GAMMA.INV((H1248-(1-Params!$B$4))/Params!$B$4,Params!$B$5,Params!$B$6),1)))</f>
        <v/>
      </c>
      <c r="U1248" s="9">
        <f>ROUND(_xlfn.NORM.INV(I1248,Params!$B$13,Params!$B$14),1)</f>
        <v/>
      </c>
      <c r="V1248" s="9">
        <f>ROUND(_xlfn.NORM.INV(J1248,Params!$B$15,Params!$B$16),2)</f>
        <v/>
      </c>
      <c r="W1248" s="9">
        <f>ROUND(_xlfn.NORM.INV(K1248,Params!$B$13,Params!$B$14),1)</f>
        <v/>
      </c>
      <c r="X1248" s="9">
        <f>ROUND(_xlfn.NORM.INV(L1248,Params!$B$15,Params!$B$16),2)</f>
        <v/>
      </c>
      <c r="Y1248" s="9">
        <f>ROUND(_xlfn.NORM.INV(M1248,Params!$B$15,Params!$B$16)+Params!$B$17+Params!$B$18*M1248,2)</f>
        <v/>
      </c>
      <c r="Z1248" s="9">
        <f>ROUND(_xlfn.NORM.INV(N1248,Params!$B$13,Params!$B$14)+Params!$B$17+Params!$B$18*N1248,1)</f>
        <v/>
      </c>
    </row>
    <row r="1249">
      <c r="A1249" s="11" t="n">
        <v>1248</v>
      </c>
      <c r="B1249" s="12">
        <f>INT((A1249-1)/122)+1</f>
        <v/>
      </c>
      <c r="C1249" s="13" t="n">
        <v>0.6734</v>
      </c>
      <c r="D1249" s="13" t="n">
        <v>0.416468</v>
      </c>
      <c r="E1249" s="13" t="n">
        <v>0.448841</v>
      </c>
      <c r="F1249" s="13" t="n">
        <v>0.51509</v>
      </c>
      <c r="G1249" s="13" t="n">
        <v>0.610464</v>
      </c>
      <c r="H1249" s="13" t="n">
        <v>0.099882</v>
      </c>
      <c r="I1249" s="13" t="n">
        <v>0.710216</v>
      </c>
      <c r="J1249" s="13" t="n">
        <v>0.516751</v>
      </c>
      <c r="K1249" s="13" t="n">
        <v>0.495199</v>
      </c>
      <c r="L1249" s="13" t="n">
        <v>0.731809</v>
      </c>
      <c r="M1249" s="13" t="n">
        <v>0.06275600000000001</v>
      </c>
      <c r="N1249" s="13" t="n">
        <v>0.665349</v>
      </c>
      <c r="O1249" s="9">
        <f>IF(C1249&lt;=1-Params!$B$4,0,MAX(0.1,ROUND(_xlfn.GAMMA.INV((C1249-(1-Params!$B$4))/Params!$B$4,Params!$B$5,Params!$B$6),1)))</f>
        <v/>
      </c>
      <c r="P1249" s="9">
        <f>IF(D1249&lt;=1-Params!$B$7,0,ROUND(_xlfn.GAMMA.INV((D1249-(1-Params!$B$7))/Params!$B$7,Params!$B$8,Params!$B$9),3))</f>
        <v/>
      </c>
      <c r="Q1249" s="9">
        <f>IF(E1249&lt;=1-Params!$B$4,0,MAX(0.1,ROUND(_xlfn.GAMMA.INV((E1249-(1-Params!$B$4))/Params!$B$4,Params!$B$5,Params!$B$6),1)))</f>
        <v/>
      </c>
      <c r="R1249" s="9">
        <f>IF(F1249&lt;=1-Params!$B$7,0,ROUND(_xlfn.GAMMA.INV((F1249-(1-Params!$B$7))/Params!$B$7,Params!$B$8,Params!$B$9),3))</f>
        <v/>
      </c>
      <c r="S1249" s="9">
        <f>IF(G1249&lt;=1-Params!$B$7,0,ROUND((Params!$B$10+Params!$B$11*G1249^Params!$B$12)*_xlfn.GAMMA.INV((G1249-(1-Params!$B$7))/Params!$B$7,Params!$B$8,Params!$B$9),3))</f>
        <v/>
      </c>
      <c r="T1249" s="9">
        <f>IF(H1249&lt;=1-Params!$B$4,0,MAX(0.1,ROUND((Params!$B$10+Params!$B$11*H1249^Params!$B$12)*_xlfn.GAMMA.INV((H1249-(1-Params!$B$4))/Params!$B$4,Params!$B$5,Params!$B$6),1)))</f>
        <v/>
      </c>
      <c r="U1249" s="9">
        <f>ROUND(_xlfn.NORM.INV(I1249,Params!$B$13,Params!$B$14),1)</f>
        <v/>
      </c>
      <c r="V1249" s="9">
        <f>ROUND(_xlfn.NORM.INV(J1249,Params!$B$15,Params!$B$16),2)</f>
        <v/>
      </c>
      <c r="W1249" s="9">
        <f>ROUND(_xlfn.NORM.INV(K1249,Params!$B$13,Params!$B$14),1)</f>
        <v/>
      </c>
      <c r="X1249" s="9">
        <f>ROUND(_xlfn.NORM.INV(L1249,Params!$B$15,Params!$B$16),2)</f>
        <v/>
      </c>
      <c r="Y1249" s="9">
        <f>ROUND(_xlfn.NORM.INV(M1249,Params!$B$15,Params!$B$16)+Params!$B$17+Params!$B$18*M1249,2)</f>
        <v/>
      </c>
      <c r="Z1249" s="9">
        <f>ROUND(_xlfn.NORM.INV(N1249,Params!$B$13,Params!$B$14)+Params!$B$17+Params!$B$18*N1249,1)</f>
        <v/>
      </c>
    </row>
    <row r="1250">
      <c r="A1250" s="11" t="n">
        <v>1249</v>
      </c>
      <c r="B1250" s="12">
        <f>INT((A1250-1)/122)+1</f>
        <v/>
      </c>
      <c r="C1250" s="13" t="n">
        <v>0.822732</v>
      </c>
      <c r="D1250" s="13" t="n">
        <v>0.955474</v>
      </c>
      <c r="E1250" s="13" t="n">
        <v>0.656485</v>
      </c>
      <c r="F1250" s="13" t="n">
        <v>0.6137629999999999</v>
      </c>
      <c r="G1250" s="13" t="n">
        <v>0.808233</v>
      </c>
      <c r="H1250" s="13" t="n">
        <v>0.719603</v>
      </c>
      <c r="I1250" s="13" t="n">
        <v>0.440238</v>
      </c>
      <c r="J1250" s="13" t="n">
        <v>0.339345</v>
      </c>
      <c r="K1250" s="13" t="n">
        <v>0.292349</v>
      </c>
      <c r="L1250" s="13" t="n">
        <v>0.543721</v>
      </c>
      <c r="M1250" s="13" t="n">
        <v>0.0116</v>
      </c>
      <c r="N1250" s="13" t="n">
        <v>0.359097</v>
      </c>
      <c r="O1250" s="9">
        <f>IF(C1250&lt;=1-Params!$B$4,0,MAX(0.1,ROUND(_xlfn.GAMMA.INV((C1250-(1-Params!$B$4))/Params!$B$4,Params!$B$5,Params!$B$6),1)))</f>
        <v/>
      </c>
      <c r="P1250" s="9">
        <f>IF(D1250&lt;=1-Params!$B$7,0,ROUND(_xlfn.GAMMA.INV((D1250-(1-Params!$B$7))/Params!$B$7,Params!$B$8,Params!$B$9),3))</f>
        <v/>
      </c>
      <c r="Q1250" s="9">
        <f>IF(E1250&lt;=1-Params!$B$4,0,MAX(0.1,ROUND(_xlfn.GAMMA.INV((E1250-(1-Params!$B$4))/Params!$B$4,Params!$B$5,Params!$B$6),1)))</f>
        <v/>
      </c>
      <c r="R1250" s="9">
        <f>IF(F1250&lt;=1-Params!$B$7,0,ROUND(_xlfn.GAMMA.INV((F1250-(1-Params!$B$7))/Params!$B$7,Params!$B$8,Params!$B$9),3))</f>
        <v/>
      </c>
      <c r="S1250" s="9">
        <f>IF(G1250&lt;=1-Params!$B$7,0,ROUND((Params!$B$10+Params!$B$11*G1250^Params!$B$12)*_xlfn.GAMMA.INV((G1250-(1-Params!$B$7))/Params!$B$7,Params!$B$8,Params!$B$9),3))</f>
        <v/>
      </c>
      <c r="T1250" s="9">
        <f>IF(H1250&lt;=1-Params!$B$4,0,MAX(0.1,ROUND((Params!$B$10+Params!$B$11*H1250^Params!$B$12)*_xlfn.GAMMA.INV((H1250-(1-Params!$B$4))/Params!$B$4,Params!$B$5,Params!$B$6),1)))</f>
        <v/>
      </c>
      <c r="U1250" s="9">
        <f>ROUND(_xlfn.NORM.INV(I1250,Params!$B$13,Params!$B$14),1)</f>
        <v/>
      </c>
      <c r="V1250" s="9">
        <f>ROUND(_xlfn.NORM.INV(J1250,Params!$B$15,Params!$B$16),2)</f>
        <v/>
      </c>
      <c r="W1250" s="9">
        <f>ROUND(_xlfn.NORM.INV(K1250,Params!$B$13,Params!$B$14),1)</f>
        <v/>
      </c>
      <c r="X1250" s="9">
        <f>ROUND(_xlfn.NORM.INV(L1250,Params!$B$15,Params!$B$16),2)</f>
        <v/>
      </c>
      <c r="Y1250" s="9">
        <f>ROUND(_xlfn.NORM.INV(M1250,Params!$B$15,Params!$B$16)+Params!$B$17+Params!$B$18*M1250,2)</f>
        <v/>
      </c>
      <c r="Z1250" s="9">
        <f>ROUND(_xlfn.NORM.INV(N1250,Params!$B$13,Params!$B$14)+Params!$B$17+Params!$B$18*N1250,1)</f>
        <v/>
      </c>
    </row>
    <row r="1251">
      <c r="A1251" s="11" t="n">
        <v>1250</v>
      </c>
      <c r="B1251" s="12">
        <f>INT((A1251-1)/122)+1</f>
        <v/>
      </c>
      <c r="C1251" s="13" t="n">
        <v>0.633746</v>
      </c>
      <c r="D1251" s="13" t="n">
        <v>0.95325</v>
      </c>
      <c r="E1251" s="13" t="n">
        <v>0.730708</v>
      </c>
      <c r="F1251" s="13" t="n">
        <v>0.409013</v>
      </c>
      <c r="G1251" s="13" t="n">
        <v>0.958655</v>
      </c>
      <c r="H1251" s="13" t="n">
        <v>0.415845</v>
      </c>
      <c r="I1251" s="13" t="n">
        <v>0.449174</v>
      </c>
      <c r="J1251" s="13" t="n">
        <v>0.143267</v>
      </c>
      <c r="K1251" s="13" t="n">
        <v>0.332049</v>
      </c>
      <c r="L1251" s="13" t="n">
        <v>0.445008</v>
      </c>
      <c r="M1251" s="13" t="n">
        <v>4.8e-05</v>
      </c>
      <c r="N1251" s="13" t="n">
        <v>0.42095</v>
      </c>
      <c r="O1251" s="9">
        <f>IF(C1251&lt;=1-Params!$B$4,0,MAX(0.1,ROUND(_xlfn.GAMMA.INV((C1251-(1-Params!$B$4))/Params!$B$4,Params!$B$5,Params!$B$6),1)))</f>
        <v/>
      </c>
      <c r="P1251" s="9">
        <f>IF(D1251&lt;=1-Params!$B$7,0,ROUND(_xlfn.GAMMA.INV((D1251-(1-Params!$B$7))/Params!$B$7,Params!$B$8,Params!$B$9),3))</f>
        <v/>
      </c>
      <c r="Q1251" s="9">
        <f>IF(E1251&lt;=1-Params!$B$4,0,MAX(0.1,ROUND(_xlfn.GAMMA.INV((E1251-(1-Params!$B$4))/Params!$B$4,Params!$B$5,Params!$B$6),1)))</f>
        <v/>
      </c>
      <c r="R1251" s="9">
        <f>IF(F1251&lt;=1-Params!$B$7,0,ROUND(_xlfn.GAMMA.INV((F1251-(1-Params!$B$7))/Params!$B$7,Params!$B$8,Params!$B$9),3))</f>
        <v/>
      </c>
      <c r="S1251" s="9">
        <f>IF(G1251&lt;=1-Params!$B$7,0,ROUND((Params!$B$10+Params!$B$11*G1251^Params!$B$12)*_xlfn.GAMMA.INV((G1251-(1-Params!$B$7))/Params!$B$7,Params!$B$8,Params!$B$9),3))</f>
        <v/>
      </c>
      <c r="T1251" s="9">
        <f>IF(H1251&lt;=1-Params!$B$4,0,MAX(0.1,ROUND((Params!$B$10+Params!$B$11*H1251^Params!$B$12)*_xlfn.GAMMA.INV((H1251-(1-Params!$B$4))/Params!$B$4,Params!$B$5,Params!$B$6),1)))</f>
        <v/>
      </c>
      <c r="U1251" s="9">
        <f>ROUND(_xlfn.NORM.INV(I1251,Params!$B$13,Params!$B$14),1)</f>
        <v/>
      </c>
      <c r="V1251" s="9">
        <f>ROUND(_xlfn.NORM.INV(J1251,Params!$B$15,Params!$B$16),2)</f>
        <v/>
      </c>
      <c r="W1251" s="9">
        <f>ROUND(_xlfn.NORM.INV(K1251,Params!$B$13,Params!$B$14),1)</f>
        <v/>
      </c>
      <c r="X1251" s="9">
        <f>ROUND(_xlfn.NORM.INV(L1251,Params!$B$15,Params!$B$16),2)</f>
        <v/>
      </c>
      <c r="Y1251" s="9">
        <f>ROUND(_xlfn.NORM.INV(M1251,Params!$B$15,Params!$B$16)+Params!$B$17+Params!$B$18*M1251,2)</f>
        <v/>
      </c>
      <c r="Z1251" s="9">
        <f>ROUND(_xlfn.NORM.INV(N1251,Params!$B$13,Params!$B$14)+Params!$B$17+Params!$B$18*N1251,1)</f>
        <v/>
      </c>
    </row>
    <row r="1252">
      <c r="A1252" s="11" t="n">
        <v>1251</v>
      </c>
      <c r="B1252" s="12">
        <f>INT((A1252-1)/122)+1</f>
        <v/>
      </c>
      <c r="C1252" s="13" t="n">
        <v>0.969413</v>
      </c>
      <c r="D1252" s="13" t="n">
        <v>0.7257670000000001</v>
      </c>
      <c r="E1252" s="13" t="n">
        <v>0.999985</v>
      </c>
      <c r="F1252" s="13" t="n">
        <v>0.102821</v>
      </c>
      <c r="G1252" s="13" t="n">
        <v>0.371794</v>
      </c>
      <c r="H1252" s="13" t="n">
        <v>0.669944</v>
      </c>
      <c r="I1252" s="13" t="n">
        <v>0.742459</v>
      </c>
      <c r="J1252" s="13" t="n">
        <v>0.269702</v>
      </c>
      <c r="K1252" s="13" t="n">
        <v>0.390561</v>
      </c>
      <c r="L1252" s="13" t="n">
        <v>0.54859</v>
      </c>
      <c r="M1252" s="13" t="n">
        <v>2e-06</v>
      </c>
      <c r="N1252" s="13" t="n">
        <v>0.103469</v>
      </c>
      <c r="O1252" s="9">
        <f>IF(C1252&lt;=1-Params!$B$4,0,MAX(0.1,ROUND(_xlfn.GAMMA.INV((C1252-(1-Params!$B$4))/Params!$B$4,Params!$B$5,Params!$B$6),1)))</f>
        <v/>
      </c>
      <c r="P1252" s="9">
        <f>IF(D1252&lt;=1-Params!$B$7,0,ROUND(_xlfn.GAMMA.INV((D1252-(1-Params!$B$7))/Params!$B$7,Params!$B$8,Params!$B$9),3))</f>
        <v/>
      </c>
      <c r="Q1252" s="9">
        <f>IF(E1252&lt;=1-Params!$B$4,0,MAX(0.1,ROUND(_xlfn.GAMMA.INV((E1252-(1-Params!$B$4))/Params!$B$4,Params!$B$5,Params!$B$6),1)))</f>
        <v/>
      </c>
      <c r="R1252" s="9">
        <f>IF(F1252&lt;=1-Params!$B$7,0,ROUND(_xlfn.GAMMA.INV((F1252-(1-Params!$B$7))/Params!$B$7,Params!$B$8,Params!$B$9),3))</f>
        <v/>
      </c>
      <c r="S1252" s="9">
        <f>IF(G1252&lt;=1-Params!$B$7,0,ROUND((Params!$B$10+Params!$B$11*G1252^Params!$B$12)*_xlfn.GAMMA.INV((G1252-(1-Params!$B$7))/Params!$B$7,Params!$B$8,Params!$B$9),3))</f>
        <v/>
      </c>
      <c r="T1252" s="9">
        <f>IF(H1252&lt;=1-Params!$B$4,0,MAX(0.1,ROUND((Params!$B$10+Params!$B$11*H1252^Params!$B$12)*_xlfn.GAMMA.INV((H1252-(1-Params!$B$4))/Params!$B$4,Params!$B$5,Params!$B$6),1)))</f>
        <v/>
      </c>
      <c r="U1252" s="9">
        <f>ROUND(_xlfn.NORM.INV(I1252,Params!$B$13,Params!$B$14),1)</f>
        <v/>
      </c>
      <c r="V1252" s="9">
        <f>ROUND(_xlfn.NORM.INV(J1252,Params!$B$15,Params!$B$16),2)</f>
        <v/>
      </c>
      <c r="W1252" s="9">
        <f>ROUND(_xlfn.NORM.INV(K1252,Params!$B$13,Params!$B$14),1)</f>
        <v/>
      </c>
      <c r="X1252" s="9">
        <f>ROUND(_xlfn.NORM.INV(L1252,Params!$B$15,Params!$B$16),2)</f>
        <v/>
      </c>
      <c r="Y1252" s="9">
        <f>ROUND(_xlfn.NORM.INV(M1252,Params!$B$15,Params!$B$16)+Params!$B$17+Params!$B$18*M1252,2)</f>
        <v/>
      </c>
      <c r="Z1252" s="9">
        <f>ROUND(_xlfn.NORM.INV(N1252,Params!$B$13,Params!$B$14)+Params!$B$17+Params!$B$18*N1252,1)</f>
        <v/>
      </c>
    </row>
    <row r="1253">
      <c r="A1253" s="11" t="n">
        <v>1252</v>
      </c>
      <c r="B1253" s="12">
        <f>INT((A1253-1)/122)+1</f>
        <v/>
      </c>
      <c r="C1253" s="13" t="n">
        <v>0.885425</v>
      </c>
      <c r="D1253" s="13" t="n">
        <v>0.208897</v>
      </c>
      <c r="E1253" s="13" t="n">
        <v>0.5787409999999999</v>
      </c>
      <c r="F1253" s="13" t="n">
        <v>0.756724</v>
      </c>
      <c r="G1253" s="13" t="n">
        <v>0.305629</v>
      </c>
      <c r="H1253" s="13" t="n">
        <v>0.470806</v>
      </c>
      <c r="I1253" s="13" t="n">
        <v>0.216286</v>
      </c>
      <c r="J1253" s="13" t="n">
        <v>0.526848</v>
      </c>
      <c r="K1253" s="13" t="n">
        <v>0.502846</v>
      </c>
      <c r="L1253" s="13" t="n">
        <v>0.286975</v>
      </c>
      <c r="M1253" s="13" t="n">
        <v>0.004347</v>
      </c>
      <c r="N1253" s="13" t="n">
        <v>0.157984</v>
      </c>
      <c r="O1253" s="9">
        <f>IF(C1253&lt;=1-Params!$B$4,0,MAX(0.1,ROUND(_xlfn.GAMMA.INV((C1253-(1-Params!$B$4))/Params!$B$4,Params!$B$5,Params!$B$6),1)))</f>
        <v/>
      </c>
      <c r="P1253" s="9">
        <f>IF(D1253&lt;=1-Params!$B$7,0,ROUND(_xlfn.GAMMA.INV((D1253-(1-Params!$B$7))/Params!$B$7,Params!$B$8,Params!$B$9),3))</f>
        <v/>
      </c>
      <c r="Q1253" s="9">
        <f>IF(E1253&lt;=1-Params!$B$4,0,MAX(0.1,ROUND(_xlfn.GAMMA.INV((E1253-(1-Params!$B$4))/Params!$B$4,Params!$B$5,Params!$B$6),1)))</f>
        <v/>
      </c>
      <c r="R1253" s="9">
        <f>IF(F1253&lt;=1-Params!$B$7,0,ROUND(_xlfn.GAMMA.INV((F1253-(1-Params!$B$7))/Params!$B$7,Params!$B$8,Params!$B$9),3))</f>
        <v/>
      </c>
      <c r="S1253" s="9">
        <f>IF(G1253&lt;=1-Params!$B$7,0,ROUND((Params!$B$10+Params!$B$11*G1253^Params!$B$12)*_xlfn.GAMMA.INV((G1253-(1-Params!$B$7))/Params!$B$7,Params!$B$8,Params!$B$9),3))</f>
        <v/>
      </c>
      <c r="T1253" s="9">
        <f>IF(H1253&lt;=1-Params!$B$4,0,MAX(0.1,ROUND((Params!$B$10+Params!$B$11*H1253^Params!$B$12)*_xlfn.GAMMA.INV((H1253-(1-Params!$B$4))/Params!$B$4,Params!$B$5,Params!$B$6),1)))</f>
        <v/>
      </c>
      <c r="U1253" s="9">
        <f>ROUND(_xlfn.NORM.INV(I1253,Params!$B$13,Params!$B$14),1)</f>
        <v/>
      </c>
      <c r="V1253" s="9">
        <f>ROUND(_xlfn.NORM.INV(J1253,Params!$B$15,Params!$B$16),2)</f>
        <v/>
      </c>
      <c r="W1253" s="9">
        <f>ROUND(_xlfn.NORM.INV(K1253,Params!$B$13,Params!$B$14),1)</f>
        <v/>
      </c>
      <c r="X1253" s="9">
        <f>ROUND(_xlfn.NORM.INV(L1253,Params!$B$15,Params!$B$16),2)</f>
        <v/>
      </c>
      <c r="Y1253" s="9">
        <f>ROUND(_xlfn.NORM.INV(M1253,Params!$B$15,Params!$B$16)+Params!$B$17+Params!$B$18*M1253,2)</f>
        <v/>
      </c>
      <c r="Z1253" s="9">
        <f>ROUND(_xlfn.NORM.INV(N1253,Params!$B$13,Params!$B$14)+Params!$B$17+Params!$B$18*N1253,1)</f>
        <v/>
      </c>
    </row>
    <row r="1254">
      <c r="A1254" s="11" t="n">
        <v>1253</v>
      </c>
      <c r="B1254" s="12">
        <f>INT((A1254-1)/122)+1</f>
        <v/>
      </c>
      <c r="C1254" s="13" t="n">
        <v>0.839784</v>
      </c>
      <c r="D1254" s="13" t="n">
        <v>0.725278</v>
      </c>
      <c r="E1254" s="13" t="n">
        <v>0.629286</v>
      </c>
      <c r="F1254" s="13" t="n">
        <v>0.381967</v>
      </c>
      <c r="G1254" s="13" t="n">
        <v>0.112236</v>
      </c>
      <c r="H1254" s="13" t="n">
        <v>0.824846</v>
      </c>
      <c r="I1254" s="13" t="n">
        <v>0.290039</v>
      </c>
      <c r="J1254" s="13" t="n">
        <v>0.370453</v>
      </c>
      <c r="K1254" s="13" t="n">
        <v>0.693782</v>
      </c>
      <c r="L1254" s="13" t="n">
        <v>0.720471</v>
      </c>
      <c r="M1254" s="13" t="n">
        <v>0.066549</v>
      </c>
      <c r="N1254" s="13" t="n">
        <v>0.247676</v>
      </c>
      <c r="O1254" s="9">
        <f>IF(C1254&lt;=1-Params!$B$4,0,MAX(0.1,ROUND(_xlfn.GAMMA.INV((C1254-(1-Params!$B$4))/Params!$B$4,Params!$B$5,Params!$B$6),1)))</f>
        <v/>
      </c>
      <c r="P1254" s="9">
        <f>IF(D1254&lt;=1-Params!$B$7,0,ROUND(_xlfn.GAMMA.INV((D1254-(1-Params!$B$7))/Params!$B$7,Params!$B$8,Params!$B$9),3))</f>
        <v/>
      </c>
      <c r="Q1254" s="9">
        <f>IF(E1254&lt;=1-Params!$B$4,0,MAX(0.1,ROUND(_xlfn.GAMMA.INV((E1254-(1-Params!$B$4))/Params!$B$4,Params!$B$5,Params!$B$6),1)))</f>
        <v/>
      </c>
      <c r="R1254" s="9">
        <f>IF(F1254&lt;=1-Params!$B$7,0,ROUND(_xlfn.GAMMA.INV((F1254-(1-Params!$B$7))/Params!$B$7,Params!$B$8,Params!$B$9),3))</f>
        <v/>
      </c>
      <c r="S1254" s="9">
        <f>IF(G1254&lt;=1-Params!$B$7,0,ROUND((Params!$B$10+Params!$B$11*G1254^Params!$B$12)*_xlfn.GAMMA.INV((G1254-(1-Params!$B$7))/Params!$B$7,Params!$B$8,Params!$B$9),3))</f>
        <v/>
      </c>
      <c r="T1254" s="9">
        <f>IF(H1254&lt;=1-Params!$B$4,0,MAX(0.1,ROUND((Params!$B$10+Params!$B$11*H1254^Params!$B$12)*_xlfn.GAMMA.INV((H1254-(1-Params!$B$4))/Params!$B$4,Params!$B$5,Params!$B$6),1)))</f>
        <v/>
      </c>
      <c r="U1254" s="9">
        <f>ROUND(_xlfn.NORM.INV(I1254,Params!$B$13,Params!$B$14),1)</f>
        <v/>
      </c>
      <c r="V1254" s="9">
        <f>ROUND(_xlfn.NORM.INV(J1254,Params!$B$15,Params!$B$16),2)</f>
        <v/>
      </c>
      <c r="W1254" s="9">
        <f>ROUND(_xlfn.NORM.INV(K1254,Params!$B$13,Params!$B$14),1)</f>
        <v/>
      </c>
      <c r="X1254" s="9">
        <f>ROUND(_xlfn.NORM.INV(L1254,Params!$B$15,Params!$B$16),2)</f>
        <v/>
      </c>
      <c r="Y1254" s="9">
        <f>ROUND(_xlfn.NORM.INV(M1254,Params!$B$15,Params!$B$16)+Params!$B$17+Params!$B$18*M1254,2)</f>
        <v/>
      </c>
      <c r="Z1254" s="9">
        <f>ROUND(_xlfn.NORM.INV(N1254,Params!$B$13,Params!$B$14)+Params!$B$17+Params!$B$18*N1254,1)</f>
        <v/>
      </c>
    </row>
    <row r="1255">
      <c r="A1255" s="11" t="n">
        <v>1254</v>
      </c>
      <c r="B1255" s="12">
        <f>INT((A1255-1)/122)+1</f>
        <v/>
      </c>
      <c r="C1255" s="13" t="n">
        <v>0.96768</v>
      </c>
      <c r="D1255" s="13" t="n">
        <v>0.741773</v>
      </c>
      <c r="E1255" s="13" t="n">
        <v>0.9755819999999999</v>
      </c>
      <c r="F1255" s="13" t="n">
        <v>0.728478</v>
      </c>
      <c r="G1255" s="13" t="n">
        <v>0.660249</v>
      </c>
      <c r="H1255" s="13" t="n">
        <v>0.325877</v>
      </c>
      <c r="I1255" s="13" t="n">
        <v>0.394593</v>
      </c>
      <c r="J1255" s="13" t="n">
        <v>0.561086</v>
      </c>
      <c r="K1255" s="13" t="n">
        <v>0.528623</v>
      </c>
      <c r="L1255" s="13" t="n">
        <v>0.825905</v>
      </c>
      <c r="M1255" s="13" t="n">
        <v>0.04695</v>
      </c>
      <c r="N1255" s="13" t="n">
        <v>0.45391</v>
      </c>
      <c r="O1255" s="9">
        <f>IF(C1255&lt;=1-Params!$B$4,0,MAX(0.1,ROUND(_xlfn.GAMMA.INV((C1255-(1-Params!$B$4))/Params!$B$4,Params!$B$5,Params!$B$6),1)))</f>
        <v/>
      </c>
      <c r="P1255" s="9">
        <f>IF(D1255&lt;=1-Params!$B$7,0,ROUND(_xlfn.GAMMA.INV((D1255-(1-Params!$B$7))/Params!$B$7,Params!$B$8,Params!$B$9),3))</f>
        <v/>
      </c>
      <c r="Q1255" s="9">
        <f>IF(E1255&lt;=1-Params!$B$4,0,MAX(0.1,ROUND(_xlfn.GAMMA.INV((E1255-(1-Params!$B$4))/Params!$B$4,Params!$B$5,Params!$B$6),1)))</f>
        <v/>
      </c>
      <c r="R1255" s="9">
        <f>IF(F1255&lt;=1-Params!$B$7,0,ROUND(_xlfn.GAMMA.INV((F1255-(1-Params!$B$7))/Params!$B$7,Params!$B$8,Params!$B$9),3))</f>
        <v/>
      </c>
      <c r="S1255" s="9">
        <f>IF(G1255&lt;=1-Params!$B$7,0,ROUND((Params!$B$10+Params!$B$11*G1255^Params!$B$12)*_xlfn.GAMMA.INV((G1255-(1-Params!$B$7))/Params!$B$7,Params!$B$8,Params!$B$9),3))</f>
        <v/>
      </c>
      <c r="T1255" s="9">
        <f>IF(H1255&lt;=1-Params!$B$4,0,MAX(0.1,ROUND((Params!$B$10+Params!$B$11*H1255^Params!$B$12)*_xlfn.GAMMA.INV((H1255-(1-Params!$B$4))/Params!$B$4,Params!$B$5,Params!$B$6),1)))</f>
        <v/>
      </c>
      <c r="U1255" s="9">
        <f>ROUND(_xlfn.NORM.INV(I1255,Params!$B$13,Params!$B$14),1)</f>
        <v/>
      </c>
      <c r="V1255" s="9">
        <f>ROUND(_xlfn.NORM.INV(J1255,Params!$B$15,Params!$B$16),2)</f>
        <v/>
      </c>
      <c r="W1255" s="9">
        <f>ROUND(_xlfn.NORM.INV(K1255,Params!$B$13,Params!$B$14),1)</f>
        <v/>
      </c>
      <c r="X1255" s="9">
        <f>ROUND(_xlfn.NORM.INV(L1255,Params!$B$15,Params!$B$16),2)</f>
        <v/>
      </c>
      <c r="Y1255" s="9">
        <f>ROUND(_xlfn.NORM.INV(M1255,Params!$B$15,Params!$B$16)+Params!$B$17+Params!$B$18*M1255,2)</f>
        <v/>
      </c>
      <c r="Z1255" s="9">
        <f>ROUND(_xlfn.NORM.INV(N1255,Params!$B$13,Params!$B$14)+Params!$B$17+Params!$B$18*N1255,1)</f>
        <v/>
      </c>
    </row>
    <row r="1256">
      <c r="A1256" s="11" t="n">
        <v>1255</v>
      </c>
      <c r="B1256" s="12">
        <f>INT((A1256-1)/122)+1</f>
        <v/>
      </c>
      <c r="C1256" s="13" t="n">
        <v>0.9998359999999999</v>
      </c>
      <c r="D1256" s="13" t="n">
        <v>0.739499</v>
      </c>
      <c r="E1256" s="13" t="n">
        <v>0.9050240000000001</v>
      </c>
      <c r="F1256" s="13" t="n">
        <v>0.460588</v>
      </c>
      <c r="G1256" s="13" t="n">
        <v>0.244898</v>
      </c>
      <c r="H1256" s="13" t="n">
        <v>0.584947</v>
      </c>
      <c r="I1256" s="13" t="n">
        <v>0.590121</v>
      </c>
      <c r="J1256" s="13" t="n">
        <v>0.498579</v>
      </c>
      <c r="K1256" s="13" t="n">
        <v>0.6696839999999999</v>
      </c>
      <c r="L1256" s="13" t="n">
        <v>0.839973</v>
      </c>
      <c r="M1256" s="13" t="n">
        <v>0.272442</v>
      </c>
      <c r="N1256" s="13" t="n">
        <v>0.562344</v>
      </c>
      <c r="O1256" s="9">
        <f>IF(C1256&lt;=1-Params!$B$4,0,MAX(0.1,ROUND(_xlfn.GAMMA.INV((C1256-(1-Params!$B$4))/Params!$B$4,Params!$B$5,Params!$B$6),1)))</f>
        <v/>
      </c>
      <c r="P1256" s="9">
        <f>IF(D1256&lt;=1-Params!$B$7,0,ROUND(_xlfn.GAMMA.INV((D1256-(1-Params!$B$7))/Params!$B$7,Params!$B$8,Params!$B$9),3))</f>
        <v/>
      </c>
      <c r="Q1256" s="9">
        <f>IF(E1256&lt;=1-Params!$B$4,0,MAX(0.1,ROUND(_xlfn.GAMMA.INV((E1256-(1-Params!$B$4))/Params!$B$4,Params!$B$5,Params!$B$6),1)))</f>
        <v/>
      </c>
      <c r="R1256" s="9">
        <f>IF(F1256&lt;=1-Params!$B$7,0,ROUND(_xlfn.GAMMA.INV((F1256-(1-Params!$B$7))/Params!$B$7,Params!$B$8,Params!$B$9),3))</f>
        <v/>
      </c>
      <c r="S1256" s="9">
        <f>IF(G1256&lt;=1-Params!$B$7,0,ROUND((Params!$B$10+Params!$B$11*G1256^Params!$B$12)*_xlfn.GAMMA.INV((G1256-(1-Params!$B$7))/Params!$B$7,Params!$B$8,Params!$B$9),3))</f>
        <v/>
      </c>
      <c r="T1256" s="9">
        <f>IF(H1256&lt;=1-Params!$B$4,0,MAX(0.1,ROUND((Params!$B$10+Params!$B$11*H1256^Params!$B$12)*_xlfn.GAMMA.INV((H1256-(1-Params!$B$4))/Params!$B$4,Params!$B$5,Params!$B$6),1)))</f>
        <v/>
      </c>
      <c r="U1256" s="9">
        <f>ROUND(_xlfn.NORM.INV(I1256,Params!$B$13,Params!$B$14),1)</f>
        <v/>
      </c>
      <c r="V1256" s="9">
        <f>ROUND(_xlfn.NORM.INV(J1256,Params!$B$15,Params!$B$16),2)</f>
        <v/>
      </c>
      <c r="W1256" s="9">
        <f>ROUND(_xlfn.NORM.INV(K1256,Params!$B$13,Params!$B$14),1)</f>
        <v/>
      </c>
      <c r="X1256" s="9">
        <f>ROUND(_xlfn.NORM.INV(L1256,Params!$B$15,Params!$B$16),2)</f>
        <v/>
      </c>
      <c r="Y1256" s="9">
        <f>ROUND(_xlfn.NORM.INV(M1256,Params!$B$15,Params!$B$16)+Params!$B$17+Params!$B$18*M1256,2)</f>
        <v/>
      </c>
      <c r="Z1256" s="9">
        <f>ROUND(_xlfn.NORM.INV(N1256,Params!$B$13,Params!$B$14)+Params!$B$17+Params!$B$18*N1256,1)</f>
        <v/>
      </c>
    </row>
    <row r="1257">
      <c r="A1257" s="11" t="n">
        <v>1256</v>
      </c>
      <c r="B1257" s="12">
        <f>INT((A1257-1)/122)+1</f>
        <v/>
      </c>
      <c r="C1257" s="13" t="n">
        <v>0.807209</v>
      </c>
      <c r="D1257" s="13" t="n">
        <v>0.211726</v>
      </c>
      <c r="E1257" s="13" t="n">
        <v>0.859849</v>
      </c>
      <c r="F1257" s="13" t="n">
        <v>0.178376</v>
      </c>
      <c r="G1257" s="13" t="n">
        <v>0.114291</v>
      </c>
      <c r="H1257" s="13" t="n">
        <v>0.108218</v>
      </c>
      <c r="I1257" s="13" t="n">
        <v>0.870985</v>
      </c>
      <c r="J1257" s="13" t="n">
        <v>0.750294</v>
      </c>
      <c r="K1257" s="13" t="n">
        <v>0.355559</v>
      </c>
      <c r="L1257" s="13" t="n">
        <v>0.614816</v>
      </c>
      <c r="M1257" s="13" t="n">
        <v>0.143014</v>
      </c>
      <c r="N1257" s="13" t="n">
        <v>0.356234</v>
      </c>
      <c r="O1257" s="9">
        <f>IF(C1257&lt;=1-Params!$B$4,0,MAX(0.1,ROUND(_xlfn.GAMMA.INV((C1257-(1-Params!$B$4))/Params!$B$4,Params!$B$5,Params!$B$6),1)))</f>
        <v/>
      </c>
      <c r="P1257" s="9">
        <f>IF(D1257&lt;=1-Params!$B$7,0,ROUND(_xlfn.GAMMA.INV((D1257-(1-Params!$B$7))/Params!$B$7,Params!$B$8,Params!$B$9),3))</f>
        <v/>
      </c>
      <c r="Q1257" s="9">
        <f>IF(E1257&lt;=1-Params!$B$4,0,MAX(0.1,ROUND(_xlfn.GAMMA.INV((E1257-(1-Params!$B$4))/Params!$B$4,Params!$B$5,Params!$B$6),1)))</f>
        <v/>
      </c>
      <c r="R1257" s="9">
        <f>IF(F1257&lt;=1-Params!$B$7,0,ROUND(_xlfn.GAMMA.INV((F1257-(1-Params!$B$7))/Params!$B$7,Params!$B$8,Params!$B$9),3))</f>
        <v/>
      </c>
      <c r="S1257" s="9">
        <f>IF(G1257&lt;=1-Params!$B$7,0,ROUND((Params!$B$10+Params!$B$11*G1257^Params!$B$12)*_xlfn.GAMMA.INV((G1257-(1-Params!$B$7))/Params!$B$7,Params!$B$8,Params!$B$9),3))</f>
        <v/>
      </c>
      <c r="T1257" s="9">
        <f>IF(H1257&lt;=1-Params!$B$4,0,MAX(0.1,ROUND((Params!$B$10+Params!$B$11*H1257^Params!$B$12)*_xlfn.GAMMA.INV((H1257-(1-Params!$B$4))/Params!$B$4,Params!$B$5,Params!$B$6),1)))</f>
        <v/>
      </c>
      <c r="U1257" s="9">
        <f>ROUND(_xlfn.NORM.INV(I1257,Params!$B$13,Params!$B$14),1)</f>
        <v/>
      </c>
      <c r="V1257" s="9">
        <f>ROUND(_xlfn.NORM.INV(J1257,Params!$B$15,Params!$B$16),2)</f>
        <v/>
      </c>
      <c r="W1257" s="9">
        <f>ROUND(_xlfn.NORM.INV(K1257,Params!$B$13,Params!$B$14),1)</f>
        <v/>
      </c>
      <c r="X1257" s="9">
        <f>ROUND(_xlfn.NORM.INV(L1257,Params!$B$15,Params!$B$16),2)</f>
        <v/>
      </c>
      <c r="Y1257" s="9">
        <f>ROUND(_xlfn.NORM.INV(M1257,Params!$B$15,Params!$B$16)+Params!$B$17+Params!$B$18*M1257,2)</f>
        <v/>
      </c>
      <c r="Z1257" s="9">
        <f>ROUND(_xlfn.NORM.INV(N1257,Params!$B$13,Params!$B$14)+Params!$B$17+Params!$B$18*N1257,1)</f>
        <v/>
      </c>
    </row>
    <row r="1258">
      <c r="A1258" s="11" t="n">
        <v>1257</v>
      </c>
      <c r="B1258" s="12">
        <f>INT((A1258-1)/122)+1</f>
        <v/>
      </c>
      <c r="C1258" s="13" t="n">
        <v>0.728275</v>
      </c>
      <c r="D1258" s="13" t="n">
        <v>0.118912</v>
      </c>
      <c r="E1258" s="13" t="n">
        <v>0.995511</v>
      </c>
      <c r="F1258" s="13" t="n">
        <v>0.734437</v>
      </c>
      <c r="G1258" s="13" t="n">
        <v>0.388543</v>
      </c>
      <c r="H1258" s="13" t="n">
        <v>0.119238</v>
      </c>
      <c r="I1258" s="13" t="n">
        <v>0.91443</v>
      </c>
      <c r="J1258" s="13" t="n">
        <v>0.785984</v>
      </c>
      <c r="K1258" s="13" t="n">
        <v>0.159107</v>
      </c>
      <c r="L1258" s="13" t="n">
        <v>0.61782</v>
      </c>
      <c r="M1258" s="13" t="n">
        <v>0.06382599999999999</v>
      </c>
      <c r="N1258" s="13" t="n">
        <v>0.061289</v>
      </c>
      <c r="O1258" s="9">
        <f>IF(C1258&lt;=1-Params!$B$4,0,MAX(0.1,ROUND(_xlfn.GAMMA.INV((C1258-(1-Params!$B$4))/Params!$B$4,Params!$B$5,Params!$B$6),1)))</f>
        <v/>
      </c>
      <c r="P1258" s="9">
        <f>IF(D1258&lt;=1-Params!$B$7,0,ROUND(_xlfn.GAMMA.INV((D1258-(1-Params!$B$7))/Params!$B$7,Params!$B$8,Params!$B$9),3))</f>
        <v/>
      </c>
      <c r="Q1258" s="9">
        <f>IF(E1258&lt;=1-Params!$B$4,0,MAX(0.1,ROUND(_xlfn.GAMMA.INV((E1258-(1-Params!$B$4))/Params!$B$4,Params!$B$5,Params!$B$6),1)))</f>
        <v/>
      </c>
      <c r="R1258" s="9">
        <f>IF(F1258&lt;=1-Params!$B$7,0,ROUND(_xlfn.GAMMA.INV((F1258-(1-Params!$B$7))/Params!$B$7,Params!$B$8,Params!$B$9),3))</f>
        <v/>
      </c>
      <c r="S1258" s="9">
        <f>IF(G1258&lt;=1-Params!$B$7,0,ROUND((Params!$B$10+Params!$B$11*G1258^Params!$B$12)*_xlfn.GAMMA.INV((G1258-(1-Params!$B$7))/Params!$B$7,Params!$B$8,Params!$B$9),3))</f>
        <v/>
      </c>
      <c r="T1258" s="9">
        <f>IF(H1258&lt;=1-Params!$B$4,0,MAX(0.1,ROUND((Params!$B$10+Params!$B$11*H1258^Params!$B$12)*_xlfn.GAMMA.INV((H1258-(1-Params!$B$4))/Params!$B$4,Params!$B$5,Params!$B$6),1)))</f>
        <v/>
      </c>
      <c r="U1258" s="9">
        <f>ROUND(_xlfn.NORM.INV(I1258,Params!$B$13,Params!$B$14),1)</f>
        <v/>
      </c>
      <c r="V1258" s="9">
        <f>ROUND(_xlfn.NORM.INV(J1258,Params!$B$15,Params!$B$16),2)</f>
        <v/>
      </c>
      <c r="W1258" s="9">
        <f>ROUND(_xlfn.NORM.INV(K1258,Params!$B$13,Params!$B$14),1)</f>
        <v/>
      </c>
      <c r="X1258" s="9">
        <f>ROUND(_xlfn.NORM.INV(L1258,Params!$B$15,Params!$B$16),2)</f>
        <v/>
      </c>
      <c r="Y1258" s="9">
        <f>ROUND(_xlfn.NORM.INV(M1258,Params!$B$15,Params!$B$16)+Params!$B$17+Params!$B$18*M1258,2)</f>
        <v/>
      </c>
      <c r="Z1258" s="9">
        <f>ROUND(_xlfn.NORM.INV(N1258,Params!$B$13,Params!$B$14)+Params!$B$17+Params!$B$18*N1258,1)</f>
        <v/>
      </c>
    </row>
    <row r="1259">
      <c r="A1259" s="11" t="n">
        <v>1258</v>
      </c>
      <c r="B1259" s="12">
        <f>INT((A1259-1)/122)+1</f>
        <v/>
      </c>
      <c r="C1259" s="13" t="n">
        <v>0.003005</v>
      </c>
      <c r="D1259" s="13" t="n">
        <v>0.848318</v>
      </c>
      <c r="E1259" s="13" t="n">
        <v>0.939308</v>
      </c>
      <c r="F1259" s="13" t="n">
        <v>0.162743</v>
      </c>
      <c r="G1259" s="13" t="n">
        <v>0.14563</v>
      </c>
      <c r="H1259" s="13" t="n">
        <v>0.186556</v>
      </c>
      <c r="I1259" s="13" t="n">
        <v>0.622375</v>
      </c>
      <c r="J1259" s="13" t="n">
        <v>0.894473</v>
      </c>
      <c r="K1259" s="13" t="n">
        <v>0.07648000000000001</v>
      </c>
      <c r="L1259" s="13" t="n">
        <v>0.490538</v>
      </c>
      <c r="M1259" s="13" t="n">
        <v>0.134245</v>
      </c>
      <c r="N1259" s="13" t="n">
        <v>0.022996</v>
      </c>
      <c r="O1259" s="9">
        <f>IF(C1259&lt;=1-Params!$B$4,0,MAX(0.1,ROUND(_xlfn.GAMMA.INV((C1259-(1-Params!$B$4))/Params!$B$4,Params!$B$5,Params!$B$6),1)))</f>
        <v/>
      </c>
      <c r="P1259" s="9">
        <f>IF(D1259&lt;=1-Params!$B$7,0,ROUND(_xlfn.GAMMA.INV((D1259-(1-Params!$B$7))/Params!$B$7,Params!$B$8,Params!$B$9),3))</f>
        <v/>
      </c>
      <c r="Q1259" s="9">
        <f>IF(E1259&lt;=1-Params!$B$4,0,MAX(0.1,ROUND(_xlfn.GAMMA.INV((E1259-(1-Params!$B$4))/Params!$B$4,Params!$B$5,Params!$B$6),1)))</f>
        <v/>
      </c>
      <c r="R1259" s="9">
        <f>IF(F1259&lt;=1-Params!$B$7,0,ROUND(_xlfn.GAMMA.INV((F1259-(1-Params!$B$7))/Params!$B$7,Params!$B$8,Params!$B$9),3))</f>
        <v/>
      </c>
      <c r="S1259" s="9">
        <f>IF(G1259&lt;=1-Params!$B$7,0,ROUND((Params!$B$10+Params!$B$11*G1259^Params!$B$12)*_xlfn.GAMMA.INV((G1259-(1-Params!$B$7))/Params!$B$7,Params!$B$8,Params!$B$9),3))</f>
        <v/>
      </c>
      <c r="T1259" s="9">
        <f>IF(H1259&lt;=1-Params!$B$4,0,MAX(0.1,ROUND((Params!$B$10+Params!$B$11*H1259^Params!$B$12)*_xlfn.GAMMA.INV((H1259-(1-Params!$B$4))/Params!$B$4,Params!$B$5,Params!$B$6),1)))</f>
        <v/>
      </c>
      <c r="U1259" s="9">
        <f>ROUND(_xlfn.NORM.INV(I1259,Params!$B$13,Params!$B$14),1)</f>
        <v/>
      </c>
      <c r="V1259" s="9">
        <f>ROUND(_xlfn.NORM.INV(J1259,Params!$B$15,Params!$B$16),2)</f>
        <v/>
      </c>
      <c r="W1259" s="9">
        <f>ROUND(_xlfn.NORM.INV(K1259,Params!$B$13,Params!$B$14),1)</f>
        <v/>
      </c>
      <c r="X1259" s="9">
        <f>ROUND(_xlfn.NORM.INV(L1259,Params!$B$15,Params!$B$16),2)</f>
        <v/>
      </c>
      <c r="Y1259" s="9">
        <f>ROUND(_xlfn.NORM.INV(M1259,Params!$B$15,Params!$B$16)+Params!$B$17+Params!$B$18*M1259,2)</f>
        <v/>
      </c>
      <c r="Z1259" s="9">
        <f>ROUND(_xlfn.NORM.INV(N1259,Params!$B$13,Params!$B$14)+Params!$B$17+Params!$B$18*N1259,1)</f>
        <v/>
      </c>
    </row>
    <row r="1260">
      <c r="A1260" s="11" t="n">
        <v>1259</v>
      </c>
      <c r="B1260" s="12">
        <f>INT((A1260-1)/122)+1</f>
        <v/>
      </c>
      <c r="C1260" s="13" t="n">
        <v>0.452119</v>
      </c>
      <c r="D1260" s="13" t="n">
        <v>0.807921</v>
      </c>
      <c r="E1260" s="13" t="n">
        <v>0.476284</v>
      </c>
      <c r="F1260" s="13" t="n">
        <v>0.177092</v>
      </c>
      <c r="G1260" s="13" t="n">
        <v>0.272468</v>
      </c>
      <c r="H1260" s="13" t="n">
        <v>0.880619</v>
      </c>
      <c r="I1260" s="13" t="n">
        <v>0.534806</v>
      </c>
      <c r="J1260" s="13" t="n">
        <v>0.839724</v>
      </c>
      <c r="K1260" s="13" t="n">
        <v>0.19814</v>
      </c>
      <c r="L1260" s="13" t="n">
        <v>0.388466</v>
      </c>
      <c r="M1260" s="13" t="n">
        <v>0.052889</v>
      </c>
      <c r="N1260" s="13" t="n">
        <v>0.037548</v>
      </c>
      <c r="O1260" s="9">
        <f>IF(C1260&lt;=1-Params!$B$4,0,MAX(0.1,ROUND(_xlfn.GAMMA.INV((C1260-(1-Params!$B$4))/Params!$B$4,Params!$B$5,Params!$B$6),1)))</f>
        <v/>
      </c>
      <c r="P1260" s="9">
        <f>IF(D1260&lt;=1-Params!$B$7,0,ROUND(_xlfn.GAMMA.INV((D1260-(1-Params!$B$7))/Params!$B$7,Params!$B$8,Params!$B$9),3))</f>
        <v/>
      </c>
      <c r="Q1260" s="9">
        <f>IF(E1260&lt;=1-Params!$B$4,0,MAX(0.1,ROUND(_xlfn.GAMMA.INV((E1260-(1-Params!$B$4))/Params!$B$4,Params!$B$5,Params!$B$6),1)))</f>
        <v/>
      </c>
      <c r="R1260" s="9">
        <f>IF(F1260&lt;=1-Params!$B$7,0,ROUND(_xlfn.GAMMA.INV((F1260-(1-Params!$B$7))/Params!$B$7,Params!$B$8,Params!$B$9),3))</f>
        <v/>
      </c>
      <c r="S1260" s="9">
        <f>IF(G1260&lt;=1-Params!$B$7,0,ROUND((Params!$B$10+Params!$B$11*G1260^Params!$B$12)*_xlfn.GAMMA.INV((G1260-(1-Params!$B$7))/Params!$B$7,Params!$B$8,Params!$B$9),3))</f>
        <v/>
      </c>
      <c r="T1260" s="9">
        <f>IF(H1260&lt;=1-Params!$B$4,0,MAX(0.1,ROUND((Params!$B$10+Params!$B$11*H1260^Params!$B$12)*_xlfn.GAMMA.INV((H1260-(1-Params!$B$4))/Params!$B$4,Params!$B$5,Params!$B$6),1)))</f>
        <v/>
      </c>
      <c r="U1260" s="9">
        <f>ROUND(_xlfn.NORM.INV(I1260,Params!$B$13,Params!$B$14),1)</f>
        <v/>
      </c>
      <c r="V1260" s="9">
        <f>ROUND(_xlfn.NORM.INV(J1260,Params!$B$15,Params!$B$16),2)</f>
        <v/>
      </c>
      <c r="W1260" s="9">
        <f>ROUND(_xlfn.NORM.INV(K1260,Params!$B$13,Params!$B$14),1)</f>
        <v/>
      </c>
      <c r="X1260" s="9">
        <f>ROUND(_xlfn.NORM.INV(L1260,Params!$B$15,Params!$B$16),2)</f>
        <v/>
      </c>
      <c r="Y1260" s="9">
        <f>ROUND(_xlfn.NORM.INV(M1260,Params!$B$15,Params!$B$16)+Params!$B$17+Params!$B$18*M1260,2)</f>
        <v/>
      </c>
      <c r="Z1260" s="9">
        <f>ROUND(_xlfn.NORM.INV(N1260,Params!$B$13,Params!$B$14)+Params!$B$17+Params!$B$18*N1260,1)</f>
        <v/>
      </c>
    </row>
    <row r="1261">
      <c r="A1261" s="11" t="n">
        <v>1260</v>
      </c>
      <c r="B1261" s="12">
        <f>INT((A1261-1)/122)+1</f>
        <v/>
      </c>
      <c r="C1261" s="13" t="n">
        <v>0.69384</v>
      </c>
      <c r="D1261" s="13" t="n">
        <v>0.405731</v>
      </c>
      <c r="E1261" s="13" t="n">
        <v>0.719595</v>
      </c>
      <c r="F1261" s="13" t="n">
        <v>0.109361</v>
      </c>
      <c r="G1261" s="13" t="n">
        <v>0.800544</v>
      </c>
      <c r="H1261" s="13" t="n">
        <v>0.61654</v>
      </c>
      <c r="I1261" s="13" t="n">
        <v>0.698248</v>
      </c>
      <c r="J1261" s="13" t="n">
        <v>0.9894309999999999</v>
      </c>
      <c r="K1261" s="13" t="n">
        <v>0.413711</v>
      </c>
      <c r="L1261" s="13" t="n">
        <v>0.719616</v>
      </c>
      <c r="M1261" s="13" t="n">
        <v>0.052376</v>
      </c>
      <c r="N1261" s="13" t="n">
        <v>0.020862</v>
      </c>
      <c r="O1261" s="9">
        <f>IF(C1261&lt;=1-Params!$B$4,0,MAX(0.1,ROUND(_xlfn.GAMMA.INV((C1261-(1-Params!$B$4))/Params!$B$4,Params!$B$5,Params!$B$6),1)))</f>
        <v/>
      </c>
      <c r="P1261" s="9">
        <f>IF(D1261&lt;=1-Params!$B$7,0,ROUND(_xlfn.GAMMA.INV((D1261-(1-Params!$B$7))/Params!$B$7,Params!$B$8,Params!$B$9),3))</f>
        <v/>
      </c>
      <c r="Q1261" s="9">
        <f>IF(E1261&lt;=1-Params!$B$4,0,MAX(0.1,ROUND(_xlfn.GAMMA.INV((E1261-(1-Params!$B$4))/Params!$B$4,Params!$B$5,Params!$B$6),1)))</f>
        <v/>
      </c>
      <c r="R1261" s="9">
        <f>IF(F1261&lt;=1-Params!$B$7,0,ROUND(_xlfn.GAMMA.INV((F1261-(1-Params!$B$7))/Params!$B$7,Params!$B$8,Params!$B$9),3))</f>
        <v/>
      </c>
      <c r="S1261" s="9">
        <f>IF(G1261&lt;=1-Params!$B$7,0,ROUND((Params!$B$10+Params!$B$11*G1261^Params!$B$12)*_xlfn.GAMMA.INV((G1261-(1-Params!$B$7))/Params!$B$7,Params!$B$8,Params!$B$9),3))</f>
        <v/>
      </c>
      <c r="T1261" s="9">
        <f>IF(H1261&lt;=1-Params!$B$4,0,MAX(0.1,ROUND((Params!$B$10+Params!$B$11*H1261^Params!$B$12)*_xlfn.GAMMA.INV((H1261-(1-Params!$B$4))/Params!$B$4,Params!$B$5,Params!$B$6),1)))</f>
        <v/>
      </c>
      <c r="U1261" s="9">
        <f>ROUND(_xlfn.NORM.INV(I1261,Params!$B$13,Params!$B$14),1)</f>
        <v/>
      </c>
      <c r="V1261" s="9">
        <f>ROUND(_xlfn.NORM.INV(J1261,Params!$B$15,Params!$B$16),2)</f>
        <v/>
      </c>
      <c r="W1261" s="9">
        <f>ROUND(_xlfn.NORM.INV(K1261,Params!$B$13,Params!$B$14),1)</f>
        <v/>
      </c>
      <c r="X1261" s="9">
        <f>ROUND(_xlfn.NORM.INV(L1261,Params!$B$15,Params!$B$16),2)</f>
        <v/>
      </c>
      <c r="Y1261" s="9">
        <f>ROUND(_xlfn.NORM.INV(M1261,Params!$B$15,Params!$B$16)+Params!$B$17+Params!$B$18*M1261,2)</f>
        <v/>
      </c>
      <c r="Z1261" s="9">
        <f>ROUND(_xlfn.NORM.INV(N1261,Params!$B$13,Params!$B$14)+Params!$B$17+Params!$B$18*N1261,1)</f>
        <v/>
      </c>
    </row>
    <row r="1262">
      <c r="A1262" s="11" t="n">
        <v>1261</v>
      </c>
      <c r="B1262" s="12">
        <f>INT((A1262-1)/122)+1</f>
        <v/>
      </c>
      <c r="C1262" s="13" t="n">
        <v>0.448165</v>
      </c>
      <c r="D1262" s="13" t="n">
        <v>0.007828</v>
      </c>
      <c r="E1262" s="13" t="n">
        <v>0.468856</v>
      </c>
      <c r="F1262" s="13" t="n">
        <v>0.754363</v>
      </c>
      <c r="G1262" s="13" t="n">
        <v>0.376631</v>
      </c>
      <c r="H1262" s="13" t="n">
        <v>0.169752</v>
      </c>
      <c r="I1262" s="13" t="n">
        <v>0.903991</v>
      </c>
      <c r="J1262" s="13" t="n">
        <v>0.865413</v>
      </c>
      <c r="K1262" s="13" t="n">
        <v>0.236069</v>
      </c>
      <c r="L1262" s="13" t="n">
        <v>0.464144</v>
      </c>
      <c r="M1262" s="13" t="n">
        <v>0.17041</v>
      </c>
      <c r="N1262" s="13" t="n">
        <v>0.159651</v>
      </c>
      <c r="O1262" s="9">
        <f>IF(C1262&lt;=1-Params!$B$4,0,MAX(0.1,ROUND(_xlfn.GAMMA.INV((C1262-(1-Params!$B$4))/Params!$B$4,Params!$B$5,Params!$B$6),1)))</f>
        <v/>
      </c>
      <c r="P1262" s="9">
        <f>IF(D1262&lt;=1-Params!$B$7,0,ROUND(_xlfn.GAMMA.INV((D1262-(1-Params!$B$7))/Params!$B$7,Params!$B$8,Params!$B$9),3))</f>
        <v/>
      </c>
      <c r="Q1262" s="9">
        <f>IF(E1262&lt;=1-Params!$B$4,0,MAX(0.1,ROUND(_xlfn.GAMMA.INV((E1262-(1-Params!$B$4))/Params!$B$4,Params!$B$5,Params!$B$6),1)))</f>
        <v/>
      </c>
      <c r="R1262" s="9">
        <f>IF(F1262&lt;=1-Params!$B$7,0,ROUND(_xlfn.GAMMA.INV((F1262-(1-Params!$B$7))/Params!$B$7,Params!$B$8,Params!$B$9),3))</f>
        <v/>
      </c>
      <c r="S1262" s="9">
        <f>IF(G1262&lt;=1-Params!$B$7,0,ROUND((Params!$B$10+Params!$B$11*G1262^Params!$B$12)*_xlfn.GAMMA.INV((G1262-(1-Params!$B$7))/Params!$B$7,Params!$B$8,Params!$B$9),3))</f>
        <v/>
      </c>
      <c r="T1262" s="9">
        <f>IF(H1262&lt;=1-Params!$B$4,0,MAX(0.1,ROUND((Params!$B$10+Params!$B$11*H1262^Params!$B$12)*_xlfn.GAMMA.INV((H1262-(1-Params!$B$4))/Params!$B$4,Params!$B$5,Params!$B$6),1)))</f>
        <v/>
      </c>
      <c r="U1262" s="9">
        <f>ROUND(_xlfn.NORM.INV(I1262,Params!$B$13,Params!$B$14),1)</f>
        <v/>
      </c>
      <c r="V1262" s="9">
        <f>ROUND(_xlfn.NORM.INV(J1262,Params!$B$15,Params!$B$16),2)</f>
        <v/>
      </c>
      <c r="W1262" s="9">
        <f>ROUND(_xlfn.NORM.INV(K1262,Params!$B$13,Params!$B$14),1)</f>
        <v/>
      </c>
      <c r="X1262" s="9">
        <f>ROUND(_xlfn.NORM.INV(L1262,Params!$B$15,Params!$B$16),2)</f>
        <v/>
      </c>
      <c r="Y1262" s="9">
        <f>ROUND(_xlfn.NORM.INV(M1262,Params!$B$15,Params!$B$16)+Params!$B$17+Params!$B$18*M1262,2)</f>
        <v/>
      </c>
      <c r="Z1262" s="9">
        <f>ROUND(_xlfn.NORM.INV(N1262,Params!$B$13,Params!$B$14)+Params!$B$17+Params!$B$18*N1262,1)</f>
        <v/>
      </c>
    </row>
    <row r="1263">
      <c r="A1263" s="11" t="n">
        <v>1262</v>
      </c>
      <c r="B1263" s="12">
        <f>INT((A1263-1)/122)+1</f>
        <v/>
      </c>
      <c r="C1263" s="13" t="n">
        <v>0.617909</v>
      </c>
      <c r="D1263" s="13" t="n">
        <v>0.036034</v>
      </c>
      <c r="E1263" s="13" t="n">
        <v>0.728648</v>
      </c>
      <c r="F1263" s="13" t="n">
        <v>0.62392</v>
      </c>
      <c r="G1263" s="13" t="n">
        <v>0.686149</v>
      </c>
      <c r="H1263" s="13" t="n">
        <v>0.325937</v>
      </c>
      <c r="I1263" s="13" t="n">
        <v>0.464397</v>
      </c>
      <c r="J1263" s="13" t="n">
        <v>0.72767</v>
      </c>
      <c r="K1263" s="13" t="n">
        <v>0.445277</v>
      </c>
      <c r="L1263" s="13" t="n">
        <v>0.7685070000000001</v>
      </c>
      <c r="M1263" s="13" t="n">
        <v>0.6330789999999999</v>
      </c>
      <c r="N1263" s="13" t="n">
        <v>0.753795</v>
      </c>
      <c r="O1263" s="9">
        <f>IF(C1263&lt;=1-Params!$B$4,0,MAX(0.1,ROUND(_xlfn.GAMMA.INV((C1263-(1-Params!$B$4))/Params!$B$4,Params!$B$5,Params!$B$6),1)))</f>
        <v/>
      </c>
      <c r="P1263" s="9">
        <f>IF(D1263&lt;=1-Params!$B$7,0,ROUND(_xlfn.GAMMA.INV((D1263-(1-Params!$B$7))/Params!$B$7,Params!$B$8,Params!$B$9),3))</f>
        <v/>
      </c>
      <c r="Q1263" s="9">
        <f>IF(E1263&lt;=1-Params!$B$4,0,MAX(0.1,ROUND(_xlfn.GAMMA.INV((E1263-(1-Params!$B$4))/Params!$B$4,Params!$B$5,Params!$B$6),1)))</f>
        <v/>
      </c>
      <c r="R1263" s="9">
        <f>IF(F1263&lt;=1-Params!$B$7,0,ROUND(_xlfn.GAMMA.INV((F1263-(1-Params!$B$7))/Params!$B$7,Params!$B$8,Params!$B$9),3))</f>
        <v/>
      </c>
      <c r="S1263" s="9">
        <f>IF(G1263&lt;=1-Params!$B$7,0,ROUND((Params!$B$10+Params!$B$11*G1263^Params!$B$12)*_xlfn.GAMMA.INV((G1263-(1-Params!$B$7))/Params!$B$7,Params!$B$8,Params!$B$9),3))</f>
        <v/>
      </c>
      <c r="T1263" s="9">
        <f>IF(H1263&lt;=1-Params!$B$4,0,MAX(0.1,ROUND((Params!$B$10+Params!$B$11*H1263^Params!$B$12)*_xlfn.GAMMA.INV((H1263-(1-Params!$B$4))/Params!$B$4,Params!$B$5,Params!$B$6),1)))</f>
        <v/>
      </c>
      <c r="U1263" s="9">
        <f>ROUND(_xlfn.NORM.INV(I1263,Params!$B$13,Params!$B$14),1)</f>
        <v/>
      </c>
      <c r="V1263" s="9">
        <f>ROUND(_xlfn.NORM.INV(J1263,Params!$B$15,Params!$B$16),2)</f>
        <v/>
      </c>
      <c r="W1263" s="9">
        <f>ROUND(_xlfn.NORM.INV(K1263,Params!$B$13,Params!$B$14),1)</f>
        <v/>
      </c>
      <c r="X1263" s="9">
        <f>ROUND(_xlfn.NORM.INV(L1263,Params!$B$15,Params!$B$16),2)</f>
        <v/>
      </c>
      <c r="Y1263" s="9">
        <f>ROUND(_xlfn.NORM.INV(M1263,Params!$B$15,Params!$B$16)+Params!$B$17+Params!$B$18*M1263,2)</f>
        <v/>
      </c>
      <c r="Z1263" s="9">
        <f>ROUND(_xlfn.NORM.INV(N1263,Params!$B$13,Params!$B$14)+Params!$B$17+Params!$B$18*N1263,1)</f>
        <v/>
      </c>
    </row>
    <row r="1264">
      <c r="A1264" s="11" t="n">
        <v>1263</v>
      </c>
      <c r="B1264" s="12">
        <f>INT((A1264-1)/122)+1</f>
        <v/>
      </c>
      <c r="C1264" s="13" t="n">
        <v>0.72181</v>
      </c>
      <c r="D1264" s="13" t="n">
        <v>0.356785</v>
      </c>
      <c r="E1264" s="13" t="n">
        <v>0.457741</v>
      </c>
      <c r="F1264" s="13" t="n">
        <v>0.193549</v>
      </c>
      <c r="G1264" s="13" t="n">
        <v>0.185313</v>
      </c>
      <c r="H1264" s="13" t="n">
        <v>0.01019</v>
      </c>
      <c r="I1264" s="13" t="n">
        <v>0.365939</v>
      </c>
      <c r="J1264" s="13" t="n">
        <v>0.863489</v>
      </c>
      <c r="K1264" s="13" t="n">
        <v>0.697977</v>
      </c>
      <c r="L1264" s="13" t="n">
        <v>0.903419</v>
      </c>
      <c r="M1264" s="13" t="n">
        <v>0.855501</v>
      </c>
      <c r="N1264" s="13" t="n">
        <v>0.880427</v>
      </c>
      <c r="O1264" s="9">
        <f>IF(C1264&lt;=1-Params!$B$4,0,MAX(0.1,ROUND(_xlfn.GAMMA.INV((C1264-(1-Params!$B$4))/Params!$B$4,Params!$B$5,Params!$B$6),1)))</f>
        <v/>
      </c>
      <c r="P1264" s="9">
        <f>IF(D1264&lt;=1-Params!$B$7,0,ROUND(_xlfn.GAMMA.INV((D1264-(1-Params!$B$7))/Params!$B$7,Params!$B$8,Params!$B$9),3))</f>
        <v/>
      </c>
      <c r="Q1264" s="9">
        <f>IF(E1264&lt;=1-Params!$B$4,0,MAX(0.1,ROUND(_xlfn.GAMMA.INV((E1264-(1-Params!$B$4))/Params!$B$4,Params!$B$5,Params!$B$6),1)))</f>
        <v/>
      </c>
      <c r="R1264" s="9">
        <f>IF(F1264&lt;=1-Params!$B$7,0,ROUND(_xlfn.GAMMA.INV((F1264-(1-Params!$B$7))/Params!$B$7,Params!$B$8,Params!$B$9),3))</f>
        <v/>
      </c>
      <c r="S1264" s="9">
        <f>IF(G1264&lt;=1-Params!$B$7,0,ROUND((Params!$B$10+Params!$B$11*G1264^Params!$B$12)*_xlfn.GAMMA.INV((G1264-(1-Params!$B$7))/Params!$B$7,Params!$B$8,Params!$B$9),3))</f>
        <v/>
      </c>
      <c r="T1264" s="9">
        <f>IF(H1264&lt;=1-Params!$B$4,0,MAX(0.1,ROUND((Params!$B$10+Params!$B$11*H1264^Params!$B$12)*_xlfn.GAMMA.INV((H1264-(1-Params!$B$4))/Params!$B$4,Params!$B$5,Params!$B$6),1)))</f>
        <v/>
      </c>
      <c r="U1264" s="9">
        <f>ROUND(_xlfn.NORM.INV(I1264,Params!$B$13,Params!$B$14),1)</f>
        <v/>
      </c>
      <c r="V1264" s="9">
        <f>ROUND(_xlfn.NORM.INV(J1264,Params!$B$15,Params!$B$16),2)</f>
        <v/>
      </c>
      <c r="W1264" s="9">
        <f>ROUND(_xlfn.NORM.INV(K1264,Params!$B$13,Params!$B$14),1)</f>
        <v/>
      </c>
      <c r="X1264" s="9">
        <f>ROUND(_xlfn.NORM.INV(L1264,Params!$B$15,Params!$B$16),2)</f>
        <v/>
      </c>
      <c r="Y1264" s="9">
        <f>ROUND(_xlfn.NORM.INV(M1264,Params!$B$15,Params!$B$16)+Params!$B$17+Params!$B$18*M1264,2)</f>
        <v/>
      </c>
      <c r="Z1264" s="9">
        <f>ROUND(_xlfn.NORM.INV(N1264,Params!$B$13,Params!$B$14)+Params!$B$17+Params!$B$18*N1264,1)</f>
        <v/>
      </c>
    </row>
    <row r="1265">
      <c r="A1265" s="11" t="n">
        <v>1264</v>
      </c>
      <c r="B1265" s="12">
        <f>INT((A1265-1)/122)+1</f>
        <v/>
      </c>
      <c r="C1265" s="13" t="n">
        <v>0.629953</v>
      </c>
      <c r="D1265" s="13" t="n">
        <v>0.884789</v>
      </c>
      <c r="E1265" s="13" t="n">
        <v>0.358993</v>
      </c>
      <c r="F1265" s="13" t="n">
        <v>0.531105</v>
      </c>
      <c r="G1265" s="13" t="n">
        <v>0.716317</v>
      </c>
      <c r="H1265" s="13" t="n">
        <v>0.029358</v>
      </c>
      <c r="I1265" s="13" t="n">
        <v>0.295094</v>
      </c>
      <c r="J1265" s="13" t="n">
        <v>0.702164</v>
      </c>
      <c r="K1265" s="13" t="n">
        <v>0.243636</v>
      </c>
      <c r="L1265" s="13" t="n">
        <v>0.8016180000000001</v>
      </c>
      <c r="M1265" s="13" t="n">
        <v>0.890862</v>
      </c>
      <c r="N1265" s="13" t="n">
        <v>0.807485</v>
      </c>
      <c r="O1265" s="9">
        <f>IF(C1265&lt;=1-Params!$B$4,0,MAX(0.1,ROUND(_xlfn.GAMMA.INV((C1265-(1-Params!$B$4))/Params!$B$4,Params!$B$5,Params!$B$6),1)))</f>
        <v/>
      </c>
      <c r="P1265" s="9">
        <f>IF(D1265&lt;=1-Params!$B$7,0,ROUND(_xlfn.GAMMA.INV((D1265-(1-Params!$B$7))/Params!$B$7,Params!$B$8,Params!$B$9),3))</f>
        <v/>
      </c>
      <c r="Q1265" s="9">
        <f>IF(E1265&lt;=1-Params!$B$4,0,MAX(0.1,ROUND(_xlfn.GAMMA.INV((E1265-(1-Params!$B$4))/Params!$B$4,Params!$B$5,Params!$B$6),1)))</f>
        <v/>
      </c>
      <c r="R1265" s="9">
        <f>IF(F1265&lt;=1-Params!$B$7,0,ROUND(_xlfn.GAMMA.INV((F1265-(1-Params!$B$7))/Params!$B$7,Params!$B$8,Params!$B$9),3))</f>
        <v/>
      </c>
      <c r="S1265" s="9">
        <f>IF(G1265&lt;=1-Params!$B$7,0,ROUND((Params!$B$10+Params!$B$11*G1265^Params!$B$12)*_xlfn.GAMMA.INV((G1265-(1-Params!$B$7))/Params!$B$7,Params!$B$8,Params!$B$9),3))</f>
        <v/>
      </c>
      <c r="T1265" s="9">
        <f>IF(H1265&lt;=1-Params!$B$4,0,MAX(0.1,ROUND((Params!$B$10+Params!$B$11*H1265^Params!$B$12)*_xlfn.GAMMA.INV((H1265-(1-Params!$B$4))/Params!$B$4,Params!$B$5,Params!$B$6),1)))</f>
        <v/>
      </c>
      <c r="U1265" s="9">
        <f>ROUND(_xlfn.NORM.INV(I1265,Params!$B$13,Params!$B$14),1)</f>
        <v/>
      </c>
      <c r="V1265" s="9">
        <f>ROUND(_xlfn.NORM.INV(J1265,Params!$B$15,Params!$B$16),2)</f>
        <v/>
      </c>
      <c r="W1265" s="9">
        <f>ROUND(_xlfn.NORM.INV(K1265,Params!$B$13,Params!$B$14),1)</f>
        <v/>
      </c>
      <c r="X1265" s="9">
        <f>ROUND(_xlfn.NORM.INV(L1265,Params!$B$15,Params!$B$16),2)</f>
        <v/>
      </c>
      <c r="Y1265" s="9">
        <f>ROUND(_xlfn.NORM.INV(M1265,Params!$B$15,Params!$B$16)+Params!$B$17+Params!$B$18*M1265,2)</f>
        <v/>
      </c>
      <c r="Z1265" s="9">
        <f>ROUND(_xlfn.NORM.INV(N1265,Params!$B$13,Params!$B$14)+Params!$B$17+Params!$B$18*N1265,1)</f>
        <v/>
      </c>
    </row>
    <row r="1266">
      <c r="A1266" s="11" t="n">
        <v>1265</v>
      </c>
      <c r="B1266" s="12">
        <f>INT((A1266-1)/122)+1</f>
        <v/>
      </c>
      <c r="C1266" s="13" t="n">
        <v>0.57827</v>
      </c>
      <c r="D1266" s="13" t="n">
        <v>0.7249989999999999</v>
      </c>
      <c r="E1266" s="13" t="n">
        <v>0.234455</v>
      </c>
      <c r="F1266" s="13" t="n">
        <v>0.338569</v>
      </c>
      <c r="G1266" s="13" t="n">
        <v>0.547135</v>
      </c>
      <c r="H1266" s="13" t="n">
        <v>0.207937</v>
      </c>
      <c r="I1266" s="13" t="n">
        <v>0.287835</v>
      </c>
      <c r="J1266" s="13" t="n">
        <v>0.448695</v>
      </c>
      <c r="K1266" s="13" t="n">
        <v>0.257616</v>
      </c>
      <c r="L1266" s="13" t="n">
        <v>0.918381</v>
      </c>
      <c r="M1266" s="13" t="n">
        <v>0.36766</v>
      </c>
      <c r="N1266" s="13" t="n">
        <v>0.757032</v>
      </c>
      <c r="O1266" s="9">
        <f>IF(C1266&lt;=1-Params!$B$4,0,MAX(0.1,ROUND(_xlfn.GAMMA.INV((C1266-(1-Params!$B$4))/Params!$B$4,Params!$B$5,Params!$B$6),1)))</f>
        <v/>
      </c>
      <c r="P1266" s="9">
        <f>IF(D1266&lt;=1-Params!$B$7,0,ROUND(_xlfn.GAMMA.INV((D1266-(1-Params!$B$7))/Params!$B$7,Params!$B$8,Params!$B$9),3))</f>
        <v/>
      </c>
      <c r="Q1266" s="9">
        <f>IF(E1266&lt;=1-Params!$B$4,0,MAX(0.1,ROUND(_xlfn.GAMMA.INV((E1266-(1-Params!$B$4))/Params!$B$4,Params!$B$5,Params!$B$6),1)))</f>
        <v/>
      </c>
      <c r="R1266" s="9">
        <f>IF(F1266&lt;=1-Params!$B$7,0,ROUND(_xlfn.GAMMA.INV((F1266-(1-Params!$B$7))/Params!$B$7,Params!$B$8,Params!$B$9),3))</f>
        <v/>
      </c>
      <c r="S1266" s="9">
        <f>IF(G1266&lt;=1-Params!$B$7,0,ROUND((Params!$B$10+Params!$B$11*G1266^Params!$B$12)*_xlfn.GAMMA.INV((G1266-(1-Params!$B$7))/Params!$B$7,Params!$B$8,Params!$B$9),3))</f>
        <v/>
      </c>
      <c r="T1266" s="9">
        <f>IF(H1266&lt;=1-Params!$B$4,0,MAX(0.1,ROUND((Params!$B$10+Params!$B$11*H1266^Params!$B$12)*_xlfn.GAMMA.INV((H1266-(1-Params!$B$4))/Params!$B$4,Params!$B$5,Params!$B$6),1)))</f>
        <v/>
      </c>
      <c r="U1266" s="9">
        <f>ROUND(_xlfn.NORM.INV(I1266,Params!$B$13,Params!$B$14),1)</f>
        <v/>
      </c>
      <c r="V1266" s="9">
        <f>ROUND(_xlfn.NORM.INV(J1266,Params!$B$15,Params!$B$16),2)</f>
        <v/>
      </c>
      <c r="W1266" s="9">
        <f>ROUND(_xlfn.NORM.INV(K1266,Params!$B$13,Params!$B$14),1)</f>
        <v/>
      </c>
      <c r="X1266" s="9">
        <f>ROUND(_xlfn.NORM.INV(L1266,Params!$B$15,Params!$B$16),2)</f>
        <v/>
      </c>
      <c r="Y1266" s="9">
        <f>ROUND(_xlfn.NORM.INV(M1266,Params!$B$15,Params!$B$16)+Params!$B$17+Params!$B$18*M1266,2)</f>
        <v/>
      </c>
      <c r="Z1266" s="9">
        <f>ROUND(_xlfn.NORM.INV(N1266,Params!$B$13,Params!$B$14)+Params!$B$17+Params!$B$18*N1266,1)</f>
        <v/>
      </c>
    </row>
    <row r="1267">
      <c r="A1267" s="11" t="n">
        <v>1266</v>
      </c>
      <c r="B1267" s="12">
        <f>INT((A1267-1)/122)+1</f>
        <v/>
      </c>
      <c r="C1267" s="13" t="n">
        <v>0.096188</v>
      </c>
      <c r="D1267" s="13" t="n">
        <v>0.539027</v>
      </c>
      <c r="E1267" s="13" t="n">
        <v>0.134267</v>
      </c>
      <c r="F1267" s="13" t="n">
        <v>0.276222</v>
      </c>
      <c r="G1267" s="13" t="n">
        <v>0.265499</v>
      </c>
      <c r="H1267" s="13" t="n">
        <v>0.709967</v>
      </c>
      <c r="I1267" s="13" t="n">
        <v>0.5689920000000001</v>
      </c>
      <c r="J1267" s="13" t="n">
        <v>0.370163</v>
      </c>
      <c r="K1267" s="13" t="n">
        <v>0.149824</v>
      </c>
      <c r="L1267" s="13" t="n">
        <v>0.916397</v>
      </c>
      <c r="M1267" s="13" t="n">
        <v>0.450684</v>
      </c>
      <c r="N1267" s="13" t="n">
        <v>0.55182</v>
      </c>
      <c r="O1267" s="9">
        <f>IF(C1267&lt;=1-Params!$B$4,0,MAX(0.1,ROUND(_xlfn.GAMMA.INV((C1267-(1-Params!$B$4))/Params!$B$4,Params!$B$5,Params!$B$6),1)))</f>
        <v/>
      </c>
      <c r="P1267" s="9">
        <f>IF(D1267&lt;=1-Params!$B$7,0,ROUND(_xlfn.GAMMA.INV((D1267-(1-Params!$B$7))/Params!$B$7,Params!$B$8,Params!$B$9),3))</f>
        <v/>
      </c>
      <c r="Q1267" s="9">
        <f>IF(E1267&lt;=1-Params!$B$4,0,MAX(0.1,ROUND(_xlfn.GAMMA.INV((E1267-(1-Params!$B$4))/Params!$B$4,Params!$B$5,Params!$B$6),1)))</f>
        <v/>
      </c>
      <c r="R1267" s="9">
        <f>IF(F1267&lt;=1-Params!$B$7,0,ROUND(_xlfn.GAMMA.INV((F1267-(1-Params!$B$7))/Params!$B$7,Params!$B$8,Params!$B$9),3))</f>
        <v/>
      </c>
      <c r="S1267" s="9">
        <f>IF(G1267&lt;=1-Params!$B$7,0,ROUND((Params!$B$10+Params!$B$11*G1267^Params!$B$12)*_xlfn.GAMMA.INV((G1267-(1-Params!$B$7))/Params!$B$7,Params!$B$8,Params!$B$9),3))</f>
        <v/>
      </c>
      <c r="T1267" s="9">
        <f>IF(H1267&lt;=1-Params!$B$4,0,MAX(0.1,ROUND((Params!$B$10+Params!$B$11*H1267^Params!$B$12)*_xlfn.GAMMA.INV((H1267-(1-Params!$B$4))/Params!$B$4,Params!$B$5,Params!$B$6),1)))</f>
        <v/>
      </c>
      <c r="U1267" s="9">
        <f>ROUND(_xlfn.NORM.INV(I1267,Params!$B$13,Params!$B$14),1)</f>
        <v/>
      </c>
      <c r="V1267" s="9">
        <f>ROUND(_xlfn.NORM.INV(J1267,Params!$B$15,Params!$B$16),2)</f>
        <v/>
      </c>
      <c r="W1267" s="9">
        <f>ROUND(_xlfn.NORM.INV(K1267,Params!$B$13,Params!$B$14),1)</f>
        <v/>
      </c>
      <c r="X1267" s="9">
        <f>ROUND(_xlfn.NORM.INV(L1267,Params!$B$15,Params!$B$16),2)</f>
        <v/>
      </c>
      <c r="Y1267" s="9">
        <f>ROUND(_xlfn.NORM.INV(M1267,Params!$B$15,Params!$B$16)+Params!$B$17+Params!$B$18*M1267,2)</f>
        <v/>
      </c>
      <c r="Z1267" s="9">
        <f>ROUND(_xlfn.NORM.INV(N1267,Params!$B$13,Params!$B$14)+Params!$B$17+Params!$B$18*N1267,1)</f>
        <v/>
      </c>
    </row>
    <row r="1268">
      <c r="A1268" s="11" t="n">
        <v>1267</v>
      </c>
      <c r="B1268" s="12">
        <f>INT((A1268-1)/122)+1</f>
        <v/>
      </c>
      <c r="C1268" s="13" t="n">
        <v>0.744178</v>
      </c>
      <c r="D1268" s="13" t="n">
        <v>0.064917</v>
      </c>
      <c r="E1268" s="13" t="n">
        <v>0.09526</v>
      </c>
      <c r="F1268" s="13" t="n">
        <v>0.109093</v>
      </c>
      <c r="G1268" s="13" t="n">
        <v>0.414826</v>
      </c>
      <c r="H1268" s="13" t="n">
        <v>0.181171</v>
      </c>
      <c r="I1268" s="13" t="n">
        <v>0.79783</v>
      </c>
      <c r="J1268" s="13" t="n">
        <v>0.423244</v>
      </c>
      <c r="K1268" s="13" t="n">
        <v>0.044114</v>
      </c>
      <c r="L1268" s="13" t="n">
        <v>0.9253</v>
      </c>
      <c r="M1268" s="13" t="n">
        <v>0.606477</v>
      </c>
      <c r="N1268" s="13" t="n">
        <v>0.175369</v>
      </c>
      <c r="O1268" s="9">
        <f>IF(C1268&lt;=1-Params!$B$4,0,MAX(0.1,ROUND(_xlfn.GAMMA.INV((C1268-(1-Params!$B$4))/Params!$B$4,Params!$B$5,Params!$B$6),1)))</f>
        <v/>
      </c>
      <c r="P1268" s="9">
        <f>IF(D1268&lt;=1-Params!$B$7,0,ROUND(_xlfn.GAMMA.INV((D1268-(1-Params!$B$7))/Params!$B$7,Params!$B$8,Params!$B$9),3))</f>
        <v/>
      </c>
      <c r="Q1268" s="9">
        <f>IF(E1268&lt;=1-Params!$B$4,0,MAX(0.1,ROUND(_xlfn.GAMMA.INV((E1268-(1-Params!$B$4))/Params!$B$4,Params!$B$5,Params!$B$6),1)))</f>
        <v/>
      </c>
      <c r="R1268" s="9">
        <f>IF(F1268&lt;=1-Params!$B$7,0,ROUND(_xlfn.GAMMA.INV((F1268-(1-Params!$B$7))/Params!$B$7,Params!$B$8,Params!$B$9),3))</f>
        <v/>
      </c>
      <c r="S1268" s="9">
        <f>IF(G1268&lt;=1-Params!$B$7,0,ROUND((Params!$B$10+Params!$B$11*G1268^Params!$B$12)*_xlfn.GAMMA.INV((G1268-(1-Params!$B$7))/Params!$B$7,Params!$B$8,Params!$B$9),3))</f>
        <v/>
      </c>
      <c r="T1268" s="9">
        <f>IF(H1268&lt;=1-Params!$B$4,0,MAX(0.1,ROUND((Params!$B$10+Params!$B$11*H1268^Params!$B$12)*_xlfn.GAMMA.INV((H1268-(1-Params!$B$4))/Params!$B$4,Params!$B$5,Params!$B$6),1)))</f>
        <v/>
      </c>
      <c r="U1268" s="9">
        <f>ROUND(_xlfn.NORM.INV(I1268,Params!$B$13,Params!$B$14),1)</f>
        <v/>
      </c>
      <c r="V1268" s="9">
        <f>ROUND(_xlfn.NORM.INV(J1268,Params!$B$15,Params!$B$16),2)</f>
        <v/>
      </c>
      <c r="W1268" s="9">
        <f>ROUND(_xlfn.NORM.INV(K1268,Params!$B$13,Params!$B$14),1)</f>
        <v/>
      </c>
      <c r="X1268" s="9">
        <f>ROUND(_xlfn.NORM.INV(L1268,Params!$B$15,Params!$B$16),2)</f>
        <v/>
      </c>
      <c r="Y1268" s="9">
        <f>ROUND(_xlfn.NORM.INV(M1268,Params!$B$15,Params!$B$16)+Params!$B$17+Params!$B$18*M1268,2)</f>
        <v/>
      </c>
      <c r="Z1268" s="9">
        <f>ROUND(_xlfn.NORM.INV(N1268,Params!$B$13,Params!$B$14)+Params!$B$17+Params!$B$18*N1268,1)</f>
        <v/>
      </c>
    </row>
    <row r="1269">
      <c r="A1269" s="11" t="n">
        <v>1268</v>
      </c>
      <c r="B1269" s="12">
        <f>INT((A1269-1)/122)+1</f>
        <v/>
      </c>
      <c r="C1269" s="13" t="n">
        <v>0.523448</v>
      </c>
      <c r="D1269" s="13" t="n">
        <v>0.639745</v>
      </c>
      <c r="E1269" s="13" t="n">
        <v>0.213221</v>
      </c>
      <c r="F1269" s="13" t="n">
        <v>0.71236</v>
      </c>
      <c r="G1269" s="13" t="n">
        <v>0.847469</v>
      </c>
      <c r="H1269" s="13" t="n">
        <v>0.950867</v>
      </c>
      <c r="I1269" s="13" t="n">
        <v>0.786293</v>
      </c>
      <c r="J1269" s="13" t="n">
        <v>0.786768</v>
      </c>
      <c r="K1269" s="13" t="n">
        <v>0.038048</v>
      </c>
      <c r="L1269" s="13" t="n">
        <v>0.9023910000000001</v>
      </c>
      <c r="M1269" s="13" t="n">
        <v>0.597007</v>
      </c>
      <c r="N1269" s="13" t="n">
        <v>0.502768</v>
      </c>
      <c r="O1269" s="9">
        <f>IF(C1269&lt;=1-Params!$B$4,0,MAX(0.1,ROUND(_xlfn.GAMMA.INV((C1269-(1-Params!$B$4))/Params!$B$4,Params!$B$5,Params!$B$6),1)))</f>
        <v/>
      </c>
      <c r="P1269" s="9">
        <f>IF(D1269&lt;=1-Params!$B$7,0,ROUND(_xlfn.GAMMA.INV((D1269-(1-Params!$B$7))/Params!$B$7,Params!$B$8,Params!$B$9),3))</f>
        <v/>
      </c>
      <c r="Q1269" s="9">
        <f>IF(E1269&lt;=1-Params!$B$4,0,MAX(0.1,ROUND(_xlfn.GAMMA.INV((E1269-(1-Params!$B$4))/Params!$B$4,Params!$B$5,Params!$B$6),1)))</f>
        <v/>
      </c>
      <c r="R1269" s="9">
        <f>IF(F1269&lt;=1-Params!$B$7,0,ROUND(_xlfn.GAMMA.INV((F1269-(1-Params!$B$7))/Params!$B$7,Params!$B$8,Params!$B$9),3))</f>
        <v/>
      </c>
      <c r="S1269" s="9">
        <f>IF(G1269&lt;=1-Params!$B$7,0,ROUND((Params!$B$10+Params!$B$11*G1269^Params!$B$12)*_xlfn.GAMMA.INV((G1269-(1-Params!$B$7))/Params!$B$7,Params!$B$8,Params!$B$9),3))</f>
        <v/>
      </c>
      <c r="T1269" s="9">
        <f>IF(H1269&lt;=1-Params!$B$4,0,MAX(0.1,ROUND((Params!$B$10+Params!$B$11*H1269^Params!$B$12)*_xlfn.GAMMA.INV((H1269-(1-Params!$B$4))/Params!$B$4,Params!$B$5,Params!$B$6),1)))</f>
        <v/>
      </c>
      <c r="U1269" s="9">
        <f>ROUND(_xlfn.NORM.INV(I1269,Params!$B$13,Params!$B$14),1)</f>
        <v/>
      </c>
      <c r="V1269" s="9">
        <f>ROUND(_xlfn.NORM.INV(J1269,Params!$B$15,Params!$B$16),2)</f>
        <v/>
      </c>
      <c r="W1269" s="9">
        <f>ROUND(_xlfn.NORM.INV(K1269,Params!$B$13,Params!$B$14),1)</f>
        <v/>
      </c>
      <c r="X1269" s="9">
        <f>ROUND(_xlfn.NORM.INV(L1269,Params!$B$15,Params!$B$16),2)</f>
        <v/>
      </c>
      <c r="Y1269" s="9">
        <f>ROUND(_xlfn.NORM.INV(M1269,Params!$B$15,Params!$B$16)+Params!$B$17+Params!$B$18*M1269,2)</f>
        <v/>
      </c>
      <c r="Z1269" s="9">
        <f>ROUND(_xlfn.NORM.INV(N1269,Params!$B$13,Params!$B$14)+Params!$B$17+Params!$B$18*N1269,1)</f>
        <v/>
      </c>
    </row>
    <row r="1270">
      <c r="A1270" s="11" t="n">
        <v>1269</v>
      </c>
      <c r="B1270" s="12">
        <f>INT((A1270-1)/122)+1</f>
        <v/>
      </c>
      <c r="C1270" s="13" t="n">
        <v>0.09710000000000001</v>
      </c>
      <c r="D1270" s="13" t="n">
        <v>0.629047</v>
      </c>
      <c r="E1270" s="13" t="n">
        <v>0.5992189999999999</v>
      </c>
      <c r="F1270" s="13" t="n">
        <v>0.120373</v>
      </c>
      <c r="G1270" s="13" t="n">
        <v>0.670912</v>
      </c>
      <c r="H1270" s="13" t="n">
        <v>0.71044</v>
      </c>
      <c r="I1270" s="13" t="n">
        <v>0.534361</v>
      </c>
      <c r="J1270" s="13" t="n">
        <v>0.854315</v>
      </c>
      <c r="K1270" s="13" t="n">
        <v>0.349728</v>
      </c>
      <c r="L1270" s="13" t="n">
        <v>0.775783</v>
      </c>
      <c r="M1270" s="13" t="n">
        <v>0.465478</v>
      </c>
      <c r="N1270" s="13" t="n">
        <v>0.51044</v>
      </c>
      <c r="O1270" s="9">
        <f>IF(C1270&lt;=1-Params!$B$4,0,MAX(0.1,ROUND(_xlfn.GAMMA.INV((C1270-(1-Params!$B$4))/Params!$B$4,Params!$B$5,Params!$B$6),1)))</f>
        <v/>
      </c>
      <c r="P1270" s="9">
        <f>IF(D1270&lt;=1-Params!$B$7,0,ROUND(_xlfn.GAMMA.INV((D1270-(1-Params!$B$7))/Params!$B$7,Params!$B$8,Params!$B$9),3))</f>
        <v/>
      </c>
      <c r="Q1270" s="9">
        <f>IF(E1270&lt;=1-Params!$B$4,0,MAX(0.1,ROUND(_xlfn.GAMMA.INV((E1270-(1-Params!$B$4))/Params!$B$4,Params!$B$5,Params!$B$6),1)))</f>
        <v/>
      </c>
      <c r="R1270" s="9">
        <f>IF(F1270&lt;=1-Params!$B$7,0,ROUND(_xlfn.GAMMA.INV((F1270-(1-Params!$B$7))/Params!$B$7,Params!$B$8,Params!$B$9),3))</f>
        <v/>
      </c>
      <c r="S1270" s="9">
        <f>IF(G1270&lt;=1-Params!$B$7,0,ROUND((Params!$B$10+Params!$B$11*G1270^Params!$B$12)*_xlfn.GAMMA.INV((G1270-(1-Params!$B$7))/Params!$B$7,Params!$B$8,Params!$B$9),3))</f>
        <v/>
      </c>
      <c r="T1270" s="9">
        <f>IF(H1270&lt;=1-Params!$B$4,0,MAX(0.1,ROUND((Params!$B$10+Params!$B$11*H1270^Params!$B$12)*_xlfn.GAMMA.INV((H1270-(1-Params!$B$4))/Params!$B$4,Params!$B$5,Params!$B$6),1)))</f>
        <v/>
      </c>
      <c r="U1270" s="9">
        <f>ROUND(_xlfn.NORM.INV(I1270,Params!$B$13,Params!$B$14),1)</f>
        <v/>
      </c>
      <c r="V1270" s="9">
        <f>ROUND(_xlfn.NORM.INV(J1270,Params!$B$15,Params!$B$16),2)</f>
        <v/>
      </c>
      <c r="W1270" s="9">
        <f>ROUND(_xlfn.NORM.INV(K1270,Params!$B$13,Params!$B$14),1)</f>
        <v/>
      </c>
      <c r="X1270" s="9">
        <f>ROUND(_xlfn.NORM.INV(L1270,Params!$B$15,Params!$B$16),2)</f>
        <v/>
      </c>
      <c r="Y1270" s="9">
        <f>ROUND(_xlfn.NORM.INV(M1270,Params!$B$15,Params!$B$16)+Params!$B$17+Params!$B$18*M1270,2)</f>
        <v/>
      </c>
      <c r="Z1270" s="9">
        <f>ROUND(_xlfn.NORM.INV(N1270,Params!$B$13,Params!$B$14)+Params!$B$17+Params!$B$18*N1270,1)</f>
        <v/>
      </c>
    </row>
    <row r="1271">
      <c r="A1271" s="11" t="n">
        <v>1270</v>
      </c>
      <c r="B1271" s="12">
        <f>INT((A1271-1)/122)+1</f>
        <v/>
      </c>
      <c r="C1271" s="13" t="n">
        <v>0.552525</v>
      </c>
      <c r="D1271" s="13" t="n">
        <v>0.635815</v>
      </c>
      <c r="E1271" s="13" t="n">
        <v>0.595715</v>
      </c>
      <c r="F1271" s="13" t="n">
        <v>0.730759</v>
      </c>
      <c r="G1271" s="13" t="n">
        <v>0.856156</v>
      </c>
      <c r="H1271" s="13" t="n">
        <v>0.974218</v>
      </c>
      <c r="I1271" s="13" t="n">
        <v>0.633485</v>
      </c>
      <c r="J1271" s="13" t="n">
        <v>0.583251</v>
      </c>
      <c r="K1271" s="13" t="n">
        <v>0.40153</v>
      </c>
      <c r="L1271" s="13" t="n">
        <v>0.878115</v>
      </c>
      <c r="M1271" s="13" t="n">
        <v>0.237343</v>
      </c>
      <c r="N1271" s="13" t="n">
        <v>0.459266</v>
      </c>
      <c r="O1271" s="9">
        <f>IF(C1271&lt;=1-Params!$B$4,0,MAX(0.1,ROUND(_xlfn.GAMMA.INV((C1271-(1-Params!$B$4))/Params!$B$4,Params!$B$5,Params!$B$6),1)))</f>
        <v/>
      </c>
      <c r="P1271" s="9">
        <f>IF(D1271&lt;=1-Params!$B$7,0,ROUND(_xlfn.GAMMA.INV((D1271-(1-Params!$B$7))/Params!$B$7,Params!$B$8,Params!$B$9),3))</f>
        <v/>
      </c>
      <c r="Q1271" s="9">
        <f>IF(E1271&lt;=1-Params!$B$4,0,MAX(0.1,ROUND(_xlfn.GAMMA.INV((E1271-(1-Params!$B$4))/Params!$B$4,Params!$B$5,Params!$B$6),1)))</f>
        <v/>
      </c>
      <c r="R1271" s="9">
        <f>IF(F1271&lt;=1-Params!$B$7,0,ROUND(_xlfn.GAMMA.INV((F1271-(1-Params!$B$7))/Params!$B$7,Params!$B$8,Params!$B$9),3))</f>
        <v/>
      </c>
      <c r="S1271" s="9">
        <f>IF(G1271&lt;=1-Params!$B$7,0,ROUND((Params!$B$10+Params!$B$11*G1271^Params!$B$12)*_xlfn.GAMMA.INV((G1271-(1-Params!$B$7))/Params!$B$7,Params!$B$8,Params!$B$9),3))</f>
        <v/>
      </c>
      <c r="T1271" s="9">
        <f>IF(H1271&lt;=1-Params!$B$4,0,MAX(0.1,ROUND((Params!$B$10+Params!$B$11*H1271^Params!$B$12)*_xlfn.GAMMA.INV((H1271-(1-Params!$B$4))/Params!$B$4,Params!$B$5,Params!$B$6),1)))</f>
        <v/>
      </c>
      <c r="U1271" s="9">
        <f>ROUND(_xlfn.NORM.INV(I1271,Params!$B$13,Params!$B$14),1)</f>
        <v/>
      </c>
      <c r="V1271" s="9">
        <f>ROUND(_xlfn.NORM.INV(J1271,Params!$B$15,Params!$B$16),2)</f>
        <v/>
      </c>
      <c r="W1271" s="9">
        <f>ROUND(_xlfn.NORM.INV(K1271,Params!$B$13,Params!$B$14),1)</f>
        <v/>
      </c>
      <c r="X1271" s="9">
        <f>ROUND(_xlfn.NORM.INV(L1271,Params!$B$15,Params!$B$16),2)</f>
        <v/>
      </c>
      <c r="Y1271" s="9">
        <f>ROUND(_xlfn.NORM.INV(M1271,Params!$B$15,Params!$B$16)+Params!$B$17+Params!$B$18*M1271,2)</f>
        <v/>
      </c>
      <c r="Z1271" s="9">
        <f>ROUND(_xlfn.NORM.INV(N1271,Params!$B$13,Params!$B$14)+Params!$B$17+Params!$B$18*N1271,1)</f>
        <v/>
      </c>
    </row>
    <row r="1272">
      <c r="A1272" s="11" t="n">
        <v>1271</v>
      </c>
      <c r="B1272" s="12">
        <f>INT((A1272-1)/122)+1</f>
        <v/>
      </c>
      <c r="C1272" s="13" t="n">
        <v>0.199847</v>
      </c>
      <c r="D1272" s="13" t="n">
        <v>0.528991</v>
      </c>
      <c r="E1272" s="13" t="n">
        <v>0.555609</v>
      </c>
      <c r="F1272" s="13" t="n">
        <v>0.837974</v>
      </c>
      <c r="G1272" s="13" t="n">
        <v>0.424131</v>
      </c>
      <c r="H1272" s="13" t="n">
        <v>0.607301</v>
      </c>
      <c r="I1272" s="13" t="n">
        <v>0.904955</v>
      </c>
      <c r="J1272" s="13" t="n">
        <v>0.7203619999999999</v>
      </c>
      <c r="K1272" s="13" t="n">
        <v>0.09796199999999999</v>
      </c>
      <c r="L1272" s="13" t="n">
        <v>0.854093</v>
      </c>
      <c r="M1272" s="13" t="n">
        <v>0.06511699999999999</v>
      </c>
      <c r="N1272" s="13" t="n">
        <v>0.275549</v>
      </c>
      <c r="O1272" s="9">
        <f>IF(C1272&lt;=1-Params!$B$4,0,MAX(0.1,ROUND(_xlfn.GAMMA.INV((C1272-(1-Params!$B$4))/Params!$B$4,Params!$B$5,Params!$B$6),1)))</f>
        <v/>
      </c>
      <c r="P1272" s="9">
        <f>IF(D1272&lt;=1-Params!$B$7,0,ROUND(_xlfn.GAMMA.INV((D1272-(1-Params!$B$7))/Params!$B$7,Params!$B$8,Params!$B$9),3))</f>
        <v/>
      </c>
      <c r="Q1272" s="9">
        <f>IF(E1272&lt;=1-Params!$B$4,0,MAX(0.1,ROUND(_xlfn.GAMMA.INV((E1272-(1-Params!$B$4))/Params!$B$4,Params!$B$5,Params!$B$6),1)))</f>
        <v/>
      </c>
      <c r="R1272" s="9">
        <f>IF(F1272&lt;=1-Params!$B$7,0,ROUND(_xlfn.GAMMA.INV((F1272-(1-Params!$B$7))/Params!$B$7,Params!$B$8,Params!$B$9),3))</f>
        <v/>
      </c>
      <c r="S1272" s="9">
        <f>IF(G1272&lt;=1-Params!$B$7,0,ROUND((Params!$B$10+Params!$B$11*G1272^Params!$B$12)*_xlfn.GAMMA.INV((G1272-(1-Params!$B$7))/Params!$B$7,Params!$B$8,Params!$B$9),3))</f>
        <v/>
      </c>
      <c r="T1272" s="9">
        <f>IF(H1272&lt;=1-Params!$B$4,0,MAX(0.1,ROUND((Params!$B$10+Params!$B$11*H1272^Params!$B$12)*_xlfn.GAMMA.INV((H1272-(1-Params!$B$4))/Params!$B$4,Params!$B$5,Params!$B$6),1)))</f>
        <v/>
      </c>
      <c r="U1272" s="9">
        <f>ROUND(_xlfn.NORM.INV(I1272,Params!$B$13,Params!$B$14),1)</f>
        <v/>
      </c>
      <c r="V1272" s="9">
        <f>ROUND(_xlfn.NORM.INV(J1272,Params!$B$15,Params!$B$16),2)</f>
        <v/>
      </c>
      <c r="W1272" s="9">
        <f>ROUND(_xlfn.NORM.INV(K1272,Params!$B$13,Params!$B$14),1)</f>
        <v/>
      </c>
      <c r="X1272" s="9">
        <f>ROUND(_xlfn.NORM.INV(L1272,Params!$B$15,Params!$B$16),2)</f>
        <v/>
      </c>
      <c r="Y1272" s="9">
        <f>ROUND(_xlfn.NORM.INV(M1272,Params!$B$15,Params!$B$16)+Params!$B$17+Params!$B$18*M1272,2)</f>
        <v/>
      </c>
      <c r="Z1272" s="9">
        <f>ROUND(_xlfn.NORM.INV(N1272,Params!$B$13,Params!$B$14)+Params!$B$17+Params!$B$18*N1272,1)</f>
        <v/>
      </c>
    </row>
    <row r="1273">
      <c r="A1273" s="11" t="n">
        <v>1272</v>
      </c>
      <c r="B1273" s="12">
        <f>INT((A1273-1)/122)+1</f>
        <v/>
      </c>
      <c r="C1273" s="13" t="n">
        <v>0.223937</v>
      </c>
      <c r="D1273" s="13" t="n">
        <v>0.35232</v>
      </c>
      <c r="E1273" s="13" t="n">
        <v>0.565434</v>
      </c>
      <c r="F1273" s="13" t="n">
        <v>0.747652</v>
      </c>
      <c r="G1273" s="13" t="n">
        <v>0.423539</v>
      </c>
      <c r="H1273" s="13" t="n">
        <v>0.821336</v>
      </c>
      <c r="I1273" s="13" t="n">
        <v>0.82667</v>
      </c>
      <c r="J1273" s="13" t="n">
        <v>0.607594</v>
      </c>
      <c r="K1273" s="13" t="n">
        <v>0.393537</v>
      </c>
      <c r="L1273" s="13" t="n">
        <v>0.706909</v>
      </c>
      <c r="M1273" s="13" t="n">
        <v>0.29458</v>
      </c>
      <c r="N1273" s="13" t="n">
        <v>0.020888</v>
      </c>
      <c r="O1273" s="9">
        <f>IF(C1273&lt;=1-Params!$B$4,0,MAX(0.1,ROUND(_xlfn.GAMMA.INV((C1273-(1-Params!$B$4))/Params!$B$4,Params!$B$5,Params!$B$6),1)))</f>
        <v/>
      </c>
      <c r="P1273" s="9">
        <f>IF(D1273&lt;=1-Params!$B$7,0,ROUND(_xlfn.GAMMA.INV((D1273-(1-Params!$B$7))/Params!$B$7,Params!$B$8,Params!$B$9),3))</f>
        <v/>
      </c>
      <c r="Q1273" s="9">
        <f>IF(E1273&lt;=1-Params!$B$4,0,MAX(0.1,ROUND(_xlfn.GAMMA.INV((E1273-(1-Params!$B$4))/Params!$B$4,Params!$B$5,Params!$B$6),1)))</f>
        <v/>
      </c>
      <c r="R1273" s="9">
        <f>IF(F1273&lt;=1-Params!$B$7,0,ROUND(_xlfn.GAMMA.INV((F1273-(1-Params!$B$7))/Params!$B$7,Params!$B$8,Params!$B$9),3))</f>
        <v/>
      </c>
      <c r="S1273" s="9">
        <f>IF(G1273&lt;=1-Params!$B$7,0,ROUND((Params!$B$10+Params!$B$11*G1273^Params!$B$12)*_xlfn.GAMMA.INV((G1273-(1-Params!$B$7))/Params!$B$7,Params!$B$8,Params!$B$9),3))</f>
        <v/>
      </c>
      <c r="T1273" s="9">
        <f>IF(H1273&lt;=1-Params!$B$4,0,MAX(0.1,ROUND((Params!$B$10+Params!$B$11*H1273^Params!$B$12)*_xlfn.GAMMA.INV((H1273-(1-Params!$B$4))/Params!$B$4,Params!$B$5,Params!$B$6),1)))</f>
        <v/>
      </c>
      <c r="U1273" s="9">
        <f>ROUND(_xlfn.NORM.INV(I1273,Params!$B$13,Params!$B$14),1)</f>
        <v/>
      </c>
      <c r="V1273" s="9">
        <f>ROUND(_xlfn.NORM.INV(J1273,Params!$B$15,Params!$B$16),2)</f>
        <v/>
      </c>
      <c r="W1273" s="9">
        <f>ROUND(_xlfn.NORM.INV(K1273,Params!$B$13,Params!$B$14),1)</f>
        <v/>
      </c>
      <c r="X1273" s="9">
        <f>ROUND(_xlfn.NORM.INV(L1273,Params!$B$15,Params!$B$16),2)</f>
        <v/>
      </c>
      <c r="Y1273" s="9">
        <f>ROUND(_xlfn.NORM.INV(M1273,Params!$B$15,Params!$B$16)+Params!$B$17+Params!$B$18*M1273,2)</f>
        <v/>
      </c>
      <c r="Z1273" s="9">
        <f>ROUND(_xlfn.NORM.INV(N1273,Params!$B$13,Params!$B$14)+Params!$B$17+Params!$B$18*N1273,1)</f>
        <v/>
      </c>
    </row>
    <row r="1274">
      <c r="A1274" s="11" t="n">
        <v>1273</v>
      </c>
      <c r="B1274" s="12">
        <f>INT((A1274-1)/122)+1</f>
        <v/>
      </c>
      <c r="C1274" s="13" t="n">
        <v>0.274704</v>
      </c>
      <c r="D1274" s="13" t="n">
        <v>0.195982</v>
      </c>
      <c r="E1274" s="13" t="n">
        <v>0.514625</v>
      </c>
      <c r="F1274" s="13" t="n">
        <v>0.6568000000000001</v>
      </c>
      <c r="G1274" s="13" t="n">
        <v>0.060757</v>
      </c>
      <c r="H1274" s="13" t="n">
        <v>0.876441</v>
      </c>
      <c r="I1274" s="13" t="n">
        <v>0.71034</v>
      </c>
      <c r="J1274" s="13" t="n">
        <v>0.625224</v>
      </c>
      <c r="K1274" s="13" t="n">
        <v>0.771034</v>
      </c>
      <c r="L1274" s="13" t="n">
        <v>0.233511</v>
      </c>
      <c r="M1274" s="13" t="n">
        <v>0.360136</v>
      </c>
      <c r="N1274" s="13" t="n">
        <v>0.09840699999999999</v>
      </c>
      <c r="O1274" s="9">
        <f>IF(C1274&lt;=1-Params!$B$4,0,MAX(0.1,ROUND(_xlfn.GAMMA.INV((C1274-(1-Params!$B$4))/Params!$B$4,Params!$B$5,Params!$B$6),1)))</f>
        <v/>
      </c>
      <c r="P1274" s="9">
        <f>IF(D1274&lt;=1-Params!$B$7,0,ROUND(_xlfn.GAMMA.INV((D1274-(1-Params!$B$7))/Params!$B$7,Params!$B$8,Params!$B$9),3))</f>
        <v/>
      </c>
      <c r="Q1274" s="9">
        <f>IF(E1274&lt;=1-Params!$B$4,0,MAX(0.1,ROUND(_xlfn.GAMMA.INV((E1274-(1-Params!$B$4))/Params!$B$4,Params!$B$5,Params!$B$6),1)))</f>
        <v/>
      </c>
      <c r="R1274" s="9">
        <f>IF(F1274&lt;=1-Params!$B$7,0,ROUND(_xlfn.GAMMA.INV((F1274-(1-Params!$B$7))/Params!$B$7,Params!$B$8,Params!$B$9),3))</f>
        <v/>
      </c>
      <c r="S1274" s="9">
        <f>IF(G1274&lt;=1-Params!$B$7,0,ROUND((Params!$B$10+Params!$B$11*G1274^Params!$B$12)*_xlfn.GAMMA.INV((G1274-(1-Params!$B$7))/Params!$B$7,Params!$B$8,Params!$B$9),3))</f>
        <v/>
      </c>
      <c r="T1274" s="9">
        <f>IF(H1274&lt;=1-Params!$B$4,0,MAX(0.1,ROUND((Params!$B$10+Params!$B$11*H1274^Params!$B$12)*_xlfn.GAMMA.INV((H1274-(1-Params!$B$4))/Params!$B$4,Params!$B$5,Params!$B$6),1)))</f>
        <v/>
      </c>
      <c r="U1274" s="9">
        <f>ROUND(_xlfn.NORM.INV(I1274,Params!$B$13,Params!$B$14),1)</f>
        <v/>
      </c>
      <c r="V1274" s="9">
        <f>ROUND(_xlfn.NORM.INV(J1274,Params!$B$15,Params!$B$16),2)</f>
        <v/>
      </c>
      <c r="W1274" s="9">
        <f>ROUND(_xlfn.NORM.INV(K1274,Params!$B$13,Params!$B$14),1)</f>
        <v/>
      </c>
      <c r="X1274" s="9">
        <f>ROUND(_xlfn.NORM.INV(L1274,Params!$B$15,Params!$B$16),2)</f>
        <v/>
      </c>
      <c r="Y1274" s="9">
        <f>ROUND(_xlfn.NORM.INV(M1274,Params!$B$15,Params!$B$16)+Params!$B$17+Params!$B$18*M1274,2)</f>
        <v/>
      </c>
      <c r="Z1274" s="9">
        <f>ROUND(_xlfn.NORM.INV(N1274,Params!$B$13,Params!$B$14)+Params!$B$17+Params!$B$18*N1274,1)</f>
        <v/>
      </c>
    </row>
    <row r="1275">
      <c r="A1275" s="11" t="n">
        <v>1274</v>
      </c>
      <c r="B1275" s="12">
        <f>INT((A1275-1)/122)+1</f>
        <v/>
      </c>
      <c r="C1275" s="13" t="n">
        <v>0.982259</v>
      </c>
      <c r="D1275" s="13" t="n">
        <v>0.065858</v>
      </c>
      <c r="E1275" s="13" t="n">
        <v>0.453228</v>
      </c>
      <c r="F1275" s="13" t="n">
        <v>0.7582140000000001</v>
      </c>
      <c r="G1275" s="13" t="n">
        <v>0.080772</v>
      </c>
      <c r="H1275" s="13" t="n">
        <v>0.522591</v>
      </c>
      <c r="I1275" s="13" t="n">
        <v>0.713902</v>
      </c>
      <c r="J1275" s="13" t="n">
        <v>0.30019</v>
      </c>
      <c r="K1275" s="13" t="n">
        <v>0.907092</v>
      </c>
      <c r="L1275" s="13" t="n">
        <v>0.769198</v>
      </c>
      <c r="M1275" s="13" t="n">
        <v>0.848896</v>
      </c>
      <c r="N1275" s="13" t="n">
        <v>0.367687</v>
      </c>
      <c r="O1275" s="9">
        <f>IF(C1275&lt;=1-Params!$B$4,0,MAX(0.1,ROUND(_xlfn.GAMMA.INV((C1275-(1-Params!$B$4))/Params!$B$4,Params!$B$5,Params!$B$6),1)))</f>
        <v/>
      </c>
      <c r="P1275" s="9">
        <f>IF(D1275&lt;=1-Params!$B$7,0,ROUND(_xlfn.GAMMA.INV((D1275-(1-Params!$B$7))/Params!$B$7,Params!$B$8,Params!$B$9),3))</f>
        <v/>
      </c>
      <c r="Q1275" s="9">
        <f>IF(E1275&lt;=1-Params!$B$4,0,MAX(0.1,ROUND(_xlfn.GAMMA.INV((E1275-(1-Params!$B$4))/Params!$B$4,Params!$B$5,Params!$B$6),1)))</f>
        <v/>
      </c>
      <c r="R1275" s="9">
        <f>IF(F1275&lt;=1-Params!$B$7,0,ROUND(_xlfn.GAMMA.INV((F1275-(1-Params!$B$7))/Params!$B$7,Params!$B$8,Params!$B$9),3))</f>
        <v/>
      </c>
      <c r="S1275" s="9">
        <f>IF(G1275&lt;=1-Params!$B$7,0,ROUND((Params!$B$10+Params!$B$11*G1275^Params!$B$12)*_xlfn.GAMMA.INV((G1275-(1-Params!$B$7))/Params!$B$7,Params!$B$8,Params!$B$9),3))</f>
        <v/>
      </c>
      <c r="T1275" s="9">
        <f>IF(H1275&lt;=1-Params!$B$4,0,MAX(0.1,ROUND((Params!$B$10+Params!$B$11*H1275^Params!$B$12)*_xlfn.GAMMA.INV((H1275-(1-Params!$B$4))/Params!$B$4,Params!$B$5,Params!$B$6),1)))</f>
        <v/>
      </c>
      <c r="U1275" s="9">
        <f>ROUND(_xlfn.NORM.INV(I1275,Params!$B$13,Params!$B$14),1)</f>
        <v/>
      </c>
      <c r="V1275" s="9">
        <f>ROUND(_xlfn.NORM.INV(J1275,Params!$B$15,Params!$B$16),2)</f>
        <v/>
      </c>
      <c r="W1275" s="9">
        <f>ROUND(_xlfn.NORM.INV(K1275,Params!$B$13,Params!$B$14),1)</f>
        <v/>
      </c>
      <c r="X1275" s="9">
        <f>ROUND(_xlfn.NORM.INV(L1275,Params!$B$15,Params!$B$16),2)</f>
        <v/>
      </c>
      <c r="Y1275" s="9">
        <f>ROUND(_xlfn.NORM.INV(M1275,Params!$B$15,Params!$B$16)+Params!$B$17+Params!$B$18*M1275,2)</f>
        <v/>
      </c>
      <c r="Z1275" s="9">
        <f>ROUND(_xlfn.NORM.INV(N1275,Params!$B$13,Params!$B$14)+Params!$B$17+Params!$B$18*N1275,1)</f>
        <v/>
      </c>
    </row>
    <row r="1276">
      <c r="A1276" s="11" t="n">
        <v>1275</v>
      </c>
      <c r="B1276" s="12">
        <f>INT((A1276-1)/122)+1</f>
        <v/>
      </c>
      <c r="C1276" s="13" t="n">
        <v>0.981397</v>
      </c>
      <c r="D1276" s="13" t="n">
        <v>0.609778</v>
      </c>
      <c r="E1276" s="13" t="n">
        <v>0.371504</v>
      </c>
      <c r="F1276" s="13" t="n">
        <v>0.07527499999999999</v>
      </c>
      <c r="G1276" s="13" t="n">
        <v>0.905318</v>
      </c>
      <c r="H1276" s="13" t="n">
        <v>0.016755</v>
      </c>
      <c r="I1276" s="13" t="n">
        <v>0.82545</v>
      </c>
      <c r="J1276" s="13" t="n">
        <v>0.064447</v>
      </c>
      <c r="K1276" s="13" t="n">
        <v>0.428047</v>
      </c>
      <c r="L1276" s="13" t="n">
        <v>0.746181</v>
      </c>
      <c r="M1276" s="13" t="n">
        <v>0.933381</v>
      </c>
      <c r="N1276" s="13" t="n">
        <v>0.801503</v>
      </c>
      <c r="O1276" s="9">
        <f>IF(C1276&lt;=1-Params!$B$4,0,MAX(0.1,ROUND(_xlfn.GAMMA.INV((C1276-(1-Params!$B$4))/Params!$B$4,Params!$B$5,Params!$B$6),1)))</f>
        <v/>
      </c>
      <c r="P1276" s="9">
        <f>IF(D1276&lt;=1-Params!$B$7,0,ROUND(_xlfn.GAMMA.INV((D1276-(1-Params!$B$7))/Params!$B$7,Params!$B$8,Params!$B$9),3))</f>
        <v/>
      </c>
      <c r="Q1276" s="9">
        <f>IF(E1276&lt;=1-Params!$B$4,0,MAX(0.1,ROUND(_xlfn.GAMMA.INV((E1276-(1-Params!$B$4))/Params!$B$4,Params!$B$5,Params!$B$6),1)))</f>
        <v/>
      </c>
      <c r="R1276" s="9">
        <f>IF(F1276&lt;=1-Params!$B$7,0,ROUND(_xlfn.GAMMA.INV((F1276-(1-Params!$B$7))/Params!$B$7,Params!$B$8,Params!$B$9),3))</f>
        <v/>
      </c>
      <c r="S1276" s="9">
        <f>IF(G1276&lt;=1-Params!$B$7,0,ROUND((Params!$B$10+Params!$B$11*G1276^Params!$B$12)*_xlfn.GAMMA.INV((G1276-(1-Params!$B$7))/Params!$B$7,Params!$B$8,Params!$B$9),3))</f>
        <v/>
      </c>
      <c r="T1276" s="9">
        <f>IF(H1276&lt;=1-Params!$B$4,0,MAX(0.1,ROUND((Params!$B$10+Params!$B$11*H1276^Params!$B$12)*_xlfn.GAMMA.INV((H1276-(1-Params!$B$4))/Params!$B$4,Params!$B$5,Params!$B$6),1)))</f>
        <v/>
      </c>
      <c r="U1276" s="9">
        <f>ROUND(_xlfn.NORM.INV(I1276,Params!$B$13,Params!$B$14),1)</f>
        <v/>
      </c>
      <c r="V1276" s="9">
        <f>ROUND(_xlfn.NORM.INV(J1276,Params!$B$15,Params!$B$16),2)</f>
        <v/>
      </c>
      <c r="W1276" s="9">
        <f>ROUND(_xlfn.NORM.INV(K1276,Params!$B$13,Params!$B$14),1)</f>
        <v/>
      </c>
      <c r="X1276" s="9">
        <f>ROUND(_xlfn.NORM.INV(L1276,Params!$B$15,Params!$B$16),2)</f>
        <v/>
      </c>
      <c r="Y1276" s="9">
        <f>ROUND(_xlfn.NORM.INV(M1276,Params!$B$15,Params!$B$16)+Params!$B$17+Params!$B$18*M1276,2)</f>
        <v/>
      </c>
      <c r="Z1276" s="9">
        <f>ROUND(_xlfn.NORM.INV(N1276,Params!$B$13,Params!$B$14)+Params!$B$17+Params!$B$18*N1276,1)</f>
        <v/>
      </c>
    </row>
    <row r="1277">
      <c r="A1277" s="11" t="n">
        <v>1276</v>
      </c>
      <c r="B1277" s="12">
        <f>INT((A1277-1)/122)+1</f>
        <v/>
      </c>
      <c r="C1277" s="13" t="n">
        <v>0.783325</v>
      </c>
      <c r="D1277" s="13" t="n">
        <v>0.313944</v>
      </c>
      <c r="E1277" s="13" t="n">
        <v>0.546282</v>
      </c>
      <c r="F1277" s="13" t="n">
        <v>0.702228</v>
      </c>
      <c r="G1277" s="13" t="n">
        <v>0.592731</v>
      </c>
      <c r="H1277" s="13" t="n">
        <v>0.259274</v>
      </c>
      <c r="I1277" s="13" t="n">
        <v>0.883327</v>
      </c>
      <c r="J1277" s="13" t="n">
        <v>0.04927</v>
      </c>
      <c r="K1277" s="13" t="n">
        <v>0.854461</v>
      </c>
      <c r="L1277" s="13" t="n">
        <v>0.6244</v>
      </c>
      <c r="M1277" s="13" t="n">
        <v>0.269208</v>
      </c>
      <c r="N1277" s="13" t="n">
        <v>0.884158</v>
      </c>
      <c r="O1277" s="9">
        <f>IF(C1277&lt;=1-Params!$B$4,0,MAX(0.1,ROUND(_xlfn.GAMMA.INV((C1277-(1-Params!$B$4))/Params!$B$4,Params!$B$5,Params!$B$6),1)))</f>
        <v/>
      </c>
      <c r="P1277" s="9">
        <f>IF(D1277&lt;=1-Params!$B$7,0,ROUND(_xlfn.GAMMA.INV((D1277-(1-Params!$B$7))/Params!$B$7,Params!$B$8,Params!$B$9),3))</f>
        <v/>
      </c>
      <c r="Q1277" s="9">
        <f>IF(E1277&lt;=1-Params!$B$4,0,MAX(0.1,ROUND(_xlfn.GAMMA.INV((E1277-(1-Params!$B$4))/Params!$B$4,Params!$B$5,Params!$B$6),1)))</f>
        <v/>
      </c>
      <c r="R1277" s="9">
        <f>IF(F1277&lt;=1-Params!$B$7,0,ROUND(_xlfn.GAMMA.INV((F1277-(1-Params!$B$7))/Params!$B$7,Params!$B$8,Params!$B$9),3))</f>
        <v/>
      </c>
      <c r="S1277" s="9">
        <f>IF(G1277&lt;=1-Params!$B$7,0,ROUND((Params!$B$10+Params!$B$11*G1277^Params!$B$12)*_xlfn.GAMMA.INV((G1277-(1-Params!$B$7))/Params!$B$7,Params!$B$8,Params!$B$9),3))</f>
        <v/>
      </c>
      <c r="T1277" s="9">
        <f>IF(H1277&lt;=1-Params!$B$4,0,MAX(0.1,ROUND((Params!$B$10+Params!$B$11*H1277^Params!$B$12)*_xlfn.GAMMA.INV((H1277-(1-Params!$B$4))/Params!$B$4,Params!$B$5,Params!$B$6),1)))</f>
        <v/>
      </c>
      <c r="U1277" s="9">
        <f>ROUND(_xlfn.NORM.INV(I1277,Params!$B$13,Params!$B$14),1)</f>
        <v/>
      </c>
      <c r="V1277" s="9">
        <f>ROUND(_xlfn.NORM.INV(J1277,Params!$B$15,Params!$B$16),2)</f>
        <v/>
      </c>
      <c r="W1277" s="9">
        <f>ROUND(_xlfn.NORM.INV(K1277,Params!$B$13,Params!$B$14),1)</f>
        <v/>
      </c>
      <c r="X1277" s="9">
        <f>ROUND(_xlfn.NORM.INV(L1277,Params!$B$15,Params!$B$16),2)</f>
        <v/>
      </c>
      <c r="Y1277" s="9">
        <f>ROUND(_xlfn.NORM.INV(M1277,Params!$B$15,Params!$B$16)+Params!$B$17+Params!$B$18*M1277,2)</f>
        <v/>
      </c>
      <c r="Z1277" s="9">
        <f>ROUND(_xlfn.NORM.INV(N1277,Params!$B$13,Params!$B$14)+Params!$B$17+Params!$B$18*N1277,1)</f>
        <v/>
      </c>
    </row>
    <row r="1278">
      <c r="A1278" s="11" t="n">
        <v>1277</v>
      </c>
      <c r="B1278" s="12">
        <f>INT((A1278-1)/122)+1</f>
        <v/>
      </c>
      <c r="C1278" s="13" t="n">
        <v>0.460487</v>
      </c>
      <c r="D1278" s="13" t="n">
        <v>0.24984</v>
      </c>
      <c r="E1278" s="13" t="n">
        <v>0.158817</v>
      </c>
      <c r="F1278" s="13" t="n">
        <v>0.77578</v>
      </c>
      <c r="G1278" s="13" t="n">
        <v>0.823072</v>
      </c>
      <c r="H1278" s="13" t="n">
        <v>0.381505</v>
      </c>
      <c r="I1278" s="13" t="n">
        <v>0.883901</v>
      </c>
      <c r="J1278" s="13" t="n">
        <v>0.142702</v>
      </c>
      <c r="K1278" s="13" t="n">
        <v>0.983281</v>
      </c>
      <c r="L1278" s="13" t="n">
        <v>0.454076</v>
      </c>
      <c r="M1278" s="13" t="n">
        <v>0.5646870000000001</v>
      </c>
      <c r="N1278" s="13" t="n">
        <v>0.75771</v>
      </c>
      <c r="O1278" s="9">
        <f>IF(C1278&lt;=1-Params!$B$4,0,MAX(0.1,ROUND(_xlfn.GAMMA.INV((C1278-(1-Params!$B$4))/Params!$B$4,Params!$B$5,Params!$B$6),1)))</f>
        <v/>
      </c>
      <c r="P1278" s="9">
        <f>IF(D1278&lt;=1-Params!$B$7,0,ROUND(_xlfn.GAMMA.INV((D1278-(1-Params!$B$7))/Params!$B$7,Params!$B$8,Params!$B$9),3))</f>
        <v/>
      </c>
      <c r="Q1278" s="9">
        <f>IF(E1278&lt;=1-Params!$B$4,0,MAX(0.1,ROUND(_xlfn.GAMMA.INV((E1278-(1-Params!$B$4))/Params!$B$4,Params!$B$5,Params!$B$6),1)))</f>
        <v/>
      </c>
      <c r="R1278" s="9">
        <f>IF(F1278&lt;=1-Params!$B$7,0,ROUND(_xlfn.GAMMA.INV((F1278-(1-Params!$B$7))/Params!$B$7,Params!$B$8,Params!$B$9),3))</f>
        <v/>
      </c>
      <c r="S1278" s="9">
        <f>IF(G1278&lt;=1-Params!$B$7,0,ROUND((Params!$B$10+Params!$B$11*G1278^Params!$B$12)*_xlfn.GAMMA.INV((G1278-(1-Params!$B$7))/Params!$B$7,Params!$B$8,Params!$B$9),3))</f>
        <v/>
      </c>
      <c r="T1278" s="9">
        <f>IF(H1278&lt;=1-Params!$B$4,0,MAX(0.1,ROUND((Params!$B$10+Params!$B$11*H1278^Params!$B$12)*_xlfn.GAMMA.INV((H1278-(1-Params!$B$4))/Params!$B$4,Params!$B$5,Params!$B$6),1)))</f>
        <v/>
      </c>
      <c r="U1278" s="9">
        <f>ROUND(_xlfn.NORM.INV(I1278,Params!$B$13,Params!$B$14),1)</f>
        <v/>
      </c>
      <c r="V1278" s="9">
        <f>ROUND(_xlfn.NORM.INV(J1278,Params!$B$15,Params!$B$16),2)</f>
        <v/>
      </c>
      <c r="W1278" s="9">
        <f>ROUND(_xlfn.NORM.INV(K1278,Params!$B$13,Params!$B$14),1)</f>
        <v/>
      </c>
      <c r="X1278" s="9">
        <f>ROUND(_xlfn.NORM.INV(L1278,Params!$B$15,Params!$B$16),2)</f>
        <v/>
      </c>
      <c r="Y1278" s="9">
        <f>ROUND(_xlfn.NORM.INV(M1278,Params!$B$15,Params!$B$16)+Params!$B$17+Params!$B$18*M1278,2)</f>
        <v/>
      </c>
      <c r="Z1278" s="9">
        <f>ROUND(_xlfn.NORM.INV(N1278,Params!$B$13,Params!$B$14)+Params!$B$17+Params!$B$18*N1278,1)</f>
        <v/>
      </c>
    </row>
    <row r="1279">
      <c r="A1279" s="11" t="n">
        <v>1278</v>
      </c>
      <c r="B1279" s="12">
        <f>INT((A1279-1)/122)+1</f>
        <v/>
      </c>
      <c r="C1279" s="13" t="n">
        <v>0.668814</v>
      </c>
      <c r="D1279" s="13" t="n">
        <v>0.308442</v>
      </c>
      <c r="E1279" s="13" t="n">
        <v>0.372786</v>
      </c>
      <c r="F1279" s="13" t="n">
        <v>0.561395</v>
      </c>
      <c r="G1279" s="13" t="n">
        <v>0.227233</v>
      </c>
      <c r="H1279" s="13" t="n">
        <v>0.10113</v>
      </c>
      <c r="I1279" s="13" t="n">
        <v>0.949397</v>
      </c>
      <c r="J1279" s="13" t="n">
        <v>0.803246</v>
      </c>
      <c r="K1279" s="13" t="n">
        <v>0.983582</v>
      </c>
      <c r="L1279" s="13" t="n">
        <v>0.481558</v>
      </c>
      <c r="M1279" s="13" t="n">
        <v>0.9311970000000001</v>
      </c>
      <c r="N1279" s="13" t="n">
        <v>0.867731</v>
      </c>
      <c r="O1279" s="9">
        <f>IF(C1279&lt;=1-Params!$B$4,0,MAX(0.1,ROUND(_xlfn.GAMMA.INV((C1279-(1-Params!$B$4))/Params!$B$4,Params!$B$5,Params!$B$6),1)))</f>
        <v/>
      </c>
      <c r="P1279" s="9">
        <f>IF(D1279&lt;=1-Params!$B$7,0,ROUND(_xlfn.GAMMA.INV((D1279-(1-Params!$B$7))/Params!$B$7,Params!$B$8,Params!$B$9),3))</f>
        <v/>
      </c>
      <c r="Q1279" s="9">
        <f>IF(E1279&lt;=1-Params!$B$4,0,MAX(0.1,ROUND(_xlfn.GAMMA.INV((E1279-(1-Params!$B$4))/Params!$B$4,Params!$B$5,Params!$B$6),1)))</f>
        <v/>
      </c>
      <c r="R1279" s="9">
        <f>IF(F1279&lt;=1-Params!$B$7,0,ROUND(_xlfn.GAMMA.INV((F1279-(1-Params!$B$7))/Params!$B$7,Params!$B$8,Params!$B$9),3))</f>
        <v/>
      </c>
      <c r="S1279" s="9">
        <f>IF(G1279&lt;=1-Params!$B$7,0,ROUND((Params!$B$10+Params!$B$11*G1279^Params!$B$12)*_xlfn.GAMMA.INV((G1279-(1-Params!$B$7))/Params!$B$7,Params!$B$8,Params!$B$9),3))</f>
        <v/>
      </c>
      <c r="T1279" s="9">
        <f>IF(H1279&lt;=1-Params!$B$4,0,MAX(0.1,ROUND((Params!$B$10+Params!$B$11*H1279^Params!$B$12)*_xlfn.GAMMA.INV((H1279-(1-Params!$B$4))/Params!$B$4,Params!$B$5,Params!$B$6),1)))</f>
        <v/>
      </c>
      <c r="U1279" s="9">
        <f>ROUND(_xlfn.NORM.INV(I1279,Params!$B$13,Params!$B$14),1)</f>
        <v/>
      </c>
      <c r="V1279" s="9">
        <f>ROUND(_xlfn.NORM.INV(J1279,Params!$B$15,Params!$B$16),2)</f>
        <v/>
      </c>
      <c r="W1279" s="9">
        <f>ROUND(_xlfn.NORM.INV(K1279,Params!$B$13,Params!$B$14),1)</f>
        <v/>
      </c>
      <c r="X1279" s="9">
        <f>ROUND(_xlfn.NORM.INV(L1279,Params!$B$15,Params!$B$16),2)</f>
        <v/>
      </c>
      <c r="Y1279" s="9">
        <f>ROUND(_xlfn.NORM.INV(M1279,Params!$B$15,Params!$B$16)+Params!$B$17+Params!$B$18*M1279,2)</f>
        <v/>
      </c>
      <c r="Z1279" s="9">
        <f>ROUND(_xlfn.NORM.INV(N1279,Params!$B$13,Params!$B$14)+Params!$B$17+Params!$B$18*N1279,1)</f>
        <v/>
      </c>
    </row>
    <row r="1280">
      <c r="A1280" s="11" t="n">
        <v>1279</v>
      </c>
      <c r="B1280" s="12">
        <f>INT((A1280-1)/122)+1</f>
        <v/>
      </c>
      <c r="C1280" s="13" t="n">
        <v>0.475567</v>
      </c>
      <c r="D1280" s="13" t="n">
        <v>0.979364</v>
      </c>
      <c r="E1280" s="13" t="n">
        <v>0.803416</v>
      </c>
      <c r="F1280" s="13" t="n">
        <v>0.407104</v>
      </c>
      <c r="G1280" s="13" t="n">
        <v>0.072683</v>
      </c>
      <c r="H1280" s="13" t="n">
        <v>0.07584</v>
      </c>
      <c r="I1280" s="13" t="n">
        <v>0.667913</v>
      </c>
      <c r="J1280" s="13" t="n">
        <v>0.901778</v>
      </c>
      <c r="K1280" s="13" t="n">
        <v>0.835581</v>
      </c>
      <c r="L1280" s="13" t="n">
        <v>0.85665</v>
      </c>
      <c r="M1280" s="13" t="n">
        <v>0.915659</v>
      </c>
      <c r="N1280" s="13" t="n">
        <v>0.670814</v>
      </c>
      <c r="O1280" s="9">
        <f>IF(C1280&lt;=1-Params!$B$4,0,MAX(0.1,ROUND(_xlfn.GAMMA.INV((C1280-(1-Params!$B$4))/Params!$B$4,Params!$B$5,Params!$B$6),1)))</f>
        <v/>
      </c>
      <c r="P1280" s="9">
        <f>IF(D1280&lt;=1-Params!$B$7,0,ROUND(_xlfn.GAMMA.INV((D1280-(1-Params!$B$7))/Params!$B$7,Params!$B$8,Params!$B$9),3))</f>
        <v/>
      </c>
      <c r="Q1280" s="9">
        <f>IF(E1280&lt;=1-Params!$B$4,0,MAX(0.1,ROUND(_xlfn.GAMMA.INV((E1280-(1-Params!$B$4))/Params!$B$4,Params!$B$5,Params!$B$6),1)))</f>
        <v/>
      </c>
      <c r="R1280" s="9">
        <f>IF(F1280&lt;=1-Params!$B$7,0,ROUND(_xlfn.GAMMA.INV((F1280-(1-Params!$B$7))/Params!$B$7,Params!$B$8,Params!$B$9),3))</f>
        <v/>
      </c>
      <c r="S1280" s="9">
        <f>IF(G1280&lt;=1-Params!$B$7,0,ROUND((Params!$B$10+Params!$B$11*G1280^Params!$B$12)*_xlfn.GAMMA.INV((G1280-(1-Params!$B$7))/Params!$B$7,Params!$B$8,Params!$B$9),3))</f>
        <v/>
      </c>
      <c r="T1280" s="9">
        <f>IF(H1280&lt;=1-Params!$B$4,0,MAX(0.1,ROUND((Params!$B$10+Params!$B$11*H1280^Params!$B$12)*_xlfn.GAMMA.INV((H1280-(1-Params!$B$4))/Params!$B$4,Params!$B$5,Params!$B$6),1)))</f>
        <v/>
      </c>
      <c r="U1280" s="9">
        <f>ROUND(_xlfn.NORM.INV(I1280,Params!$B$13,Params!$B$14),1)</f>
        <v/>
      </c>
      <c r="V1280" s="9">
        <f>ROUND(_xlfn.NORM.INV(J1280,Params!$B$15,Params!$B$16),2)</f>
        <v/>
      </c>
      <c r="W1280" s="9">
        <f>ROUND(_xlfn.NORM.INV(K1280,Params!$B$13,Params!$B$14),1)</f>
        <v/>
      </c>
      <c r="X1280" s="9">
        <f>ROUND(_xlfn.NORM.INV(L1280,Params!$B$15,Params!$B$16),2)</f>
        <v/>
      </c>
      <c r="Y1280" s="9">
        <f>ROUND(_xlfn.NORM.INV(M1280,Params!$B$15,Params!$B$16)+Params!$B$17+Params!$B$18*M1280,2)</f>
        <v/>
      </c>
      <c r="Z1280" s="9">
        <f>ROUND(_xlfn.NORM.INV(N1280,Params!$B$13,Params!$B$14)+Params!$B$17+Params!$B$18*N1280,1)</f>
        <v/>
      </c>
    </row>
    <row r="1281">
      <c r="A1281" s="11" t="n">
        <v>1280</v>
      </c>
      <c r="B1281" s="12">
        <f>INT((A1281-1)/122)+1</f>
        <v/>
      </c>
      <c r="C1281" s="13" t="n">
        <v>0.618272</v>
      </c>
      <c r="D1281" s="13" t="n">
        <v>0.857626</v>
      </c>
      <c r="E1281" s="13" t="n">
        <v>0.134035</v>
      </c>
      <c r="F1281" s="13" t="n">
        <v>0.875933</v>
      </c>
      <c r="G1281" s="13" t="n">
        <v>0.309874</v>
      </c>
      <c r="H1281" s="13" t="n">
        <v>0.001079</v>
      </c>
      <c r="I1281" s="13" t="n">
        <v>0.553444</v>
      </c>
      <c r="J1281" s="13" t="n">
        <v>0.524883</v>
      </c>
      <c r="K1281" s="13" t="n">
        <v>0.975714</v>
      </c>
      <c r="L1281" s="13" t="n">
        <v>0.858855</v>
      </c>
      <c r="M1281" s="13" t="n">
        <v>0.946939</v>
      </c>
      <c r="N1281" s="13" t="n">
        <v>0.489507</v>
      </c>
      <c r="O1281" s="9">
        <f>IF(C1281&lt;=1-Params!$B$4,0,MAX(0.1,ROUND(_xlfn.GAMMA.INV((C1281-(1-Params!$B$4))/Params!$B$4,Params!$B$5,Params!$B$6),1)))</f>
        <v/>
      </c>
      <c r="P1281" s="9">
        <f>IF(D1281&lt;=1-Params!$B$7,0,ROUND(_xlfn.GAMMA.INV((D1281-(1-Params!$B$7))/Params!$B$7,Params!$B$8,Params!$B$9),3))</f>
        <v/>
      </c>
      <c r="Q1281" s="9">
        <f>IF(E1281&lt;=1-Params!$B$4,0,MAX(0.1,ROUND(_xlfn.GAMMA.INV((E1281-(1-Params!$B$4))/Params!$B$4,Params!$B$5,Params!$B$6),1)))</f>
        <v/>
      </c>
      <c r="R1281" s="9">
        <f>IF(F1281&lt;=1-Params!$B$7,0,ROUND(_xlfn.GAMMA.INV((F1281-(1-Params!$B$7))/Params!$B$7,Params!$B$8,Params!$B$9),3))</f>
        <v/>
      </c>
      <c r="S1281" s="9">
        <f>IF(G1281&lt;=1-Params!$B$7,0,ROUND((Params!$B$10+Params!$B$11*G1281^Params!$B$12)*_xlfn.GAMMA.INV((G1281-(1-Params!$B$7))/Params!$B$7,Params!$B$8,Params!$B$9),3))</f>
        <v/>
      </c>
      <c r="T1281" s="9">
        <f>IF(H1281&lt;=1-Params!$B$4,0,MAX(0.1,ROUND((Params!$B$10+Params!$B$11*H1281^Params!$B$12)*_xlfn.GAMMA.INV((H1281-(1-Params!$B$4))/Params!$B$4,Params!$B$5,Params!$B$6),1)))</f>
        <v/>
      </c>
      <c r="U1281" s="9">
        <f>ROUND(_xlfn.NORM.INV(I1281,Params!$B$13,Params!$B$14),1)</f>
        <v/>
      </c>
      <c r="V1281" s="9">
        <f>ROUND(_xlfn.NORM.INV(J1281,Params!$B$15,Params!$B$16),2)</f>
        <v/>
      </c>
      <c r="W1281" s="9">
        <f>ROUND(_xlfn.NORM.INV(K1281,Params!$B$13,Params!$B$14),1)</f>
        <v/>
      </c>
      <c r="X1281" s="9">
        <f>ROUND(_xlfn.NORM.INV(L1281,Params!$B$15,Params!$B$16),2)</f>
        <v/>
      </c>
      <c r="Y1281" s="9">
        <f>ROUND(_xlfn.NORM.INV(M1281,Params!$B$15,Params!$B$16)+Params!$B$17+Params!$B$18*M1281,2)</f>
        <v/>
      </c>
      <c r="Z1281" s="9">
        <f>ROUND(_xlfn.NORM.INV(N1281,Params!$B$13,Params!$B$14)+Params!$B$17+Params!$B$18*N1281,1)</f>
        <v/>
      </c>
    </row>
    <row r="1282">
      <c r="A1282" s="11" t="n">
        <v>1281</v>
      </c>
      <c r="B1282" s="12">
        <f>INT((A1282-1)/122)+1</f>
        <v/>
      </c>
      <c r="C1282" s="13" t="n">
        <v>0.167156</v>
      </c>
      <c r="D1282" s="13" t="n">
        <v>0.853275</v>
      </c>
      <c r="E1282" s="13" t="n">
        <v>0.155273</v>
      </c>
      <c r="F1282" s="13" t="n">
        <v>0.6474259999999999</v>
      </c>
      <c r="G1282" s="13" t="n">
        <v>0.441597</v>
      </c>
      <c r="H1282" s="13" t="n">
        <v>0.245471</v>
      </c>
      <c r="I1282" s="13" t="n">
        <v>0.5346030000000001</v>
      </c>
      <c r="J1282" s="13" t="n">
        <v>0.593608</v>
      </c>
      <c r="K1282" s="13" t="n">
        <v>0.937015</v>
      </c>
      <c r="L1282" s="13" t="n">
        <v>0.997764</v>
      </c>
      <c r="M1282" s="13" t="n">
        <v>0.679163</v>
      </c>
      <c r="N1282" s="13" t="n">
        <v>0.427257</v>
      </c>
      <c r="O1282" s="9">
        <f>IF(C1282&lt;=1-Params!$B$4,0,MAX(0.1,ROUND(_xlfn.GAMMA.INV((C1282-(1-Params!$B$4))/Params!$B$4,Params!$B$5,Params!$B$6),1)))</f>
        <v/>
      </c>
      <c r="P1282" s="9">
        <f>IF(D1282&lt;=1-Params!$B$7,0,ROUND(_xlfn.GAMMA.INV((D1282-(1-Params!$B$7))/Params!$B$7,Params!$B$8,Params!$B$9),3))</f>
        <v/>
      </c>
      <c r="Q1282" s="9">
        <f>IF(E1282&lt;=1-Params!$B$4,0,MAX(0.1,ROUND(_xlfn.GAMMA.INV((E1282-(1-Params!$B$4))/Params!$B$4,Params!$B$5,Params!$B$6),1)))</f>
        <v/>
      </c>
      <c r="R1282" s="9">
        <f>IF(F1282&lt;=1-Params!$B$7,0,ROUND(_xlfn.GAMMA.INV((F1282-(1-Params!$B$7))/Params!$B$7,Params!$B$8,Params!$B$9),3))</f>
        <v/>
      </c>
      <c r="S1282" s="9">
        <f>IF(G1282&lt;=1-Params!$B$7,0,ROUND((Params!$B$10+Params!$B$11*G1282^Params!$B$12)*_xlfn.GAMMA.INV((G1282-(1-Params!$B$7))/Params!$B$7,Params!$B$8,Params!$B$9),3))</f>
        <v/>
      </c>
      <c r="T1282" s="9">
        <f>IF(H1282&lt;=1-Params!$B$4,0,MAX(0.1,ROUND((Params!$B$10+Params!$B$11*H1282^Params!$B$12)*_xlfn.GAMMA.INV((H1282-(1-Params!$B$4))/Params!$B$4,Params!$B$5,Params!$B$6),1)))</f>
        <v/>
      </c>
      <c r="U1282" s="9">
        <f>ROUND(_xlfn.NORM.INV(I1282,Params!$B$13,Params!$B$14),1)</f>
        <v/>
      </c>
      <c r="V1282" s="9">
        <f>ROUND(_xlfn.NORM.INV(J1282,Params!$B$15,Params!$B$16),2)</f>
        <v/>
      </c>
      <c r="W1282" s="9">
        <f>ROUND(_xlfn.NORM.INV(K1282,Params!$B$13,Params!$B$14),1)</f>
        <v/>
      </c>
      <c r="X1282" s="9">
        <f>ROUND(_xlfn.NORM.INV(L1282,Params!$B$15,Params!$B$16),2)</f>
        <v/>
      </c>
      <c r="Y1282" s="9">
        <f>ROUND(_xlfn.NORM.INV(M1282,Params!$B$15,Params!$B$16)+Params!$B$17+Params!$B$18*M1282,2)</f>
        <v/>
      </c>
      <c r="Z1282" s="9">
        <f>ROUND(_xlfn.NORM.INV(N1282,Params!$B$13,Params!$B$14)+Params!$B$17+Params!$B$18*N1282,1)</f>
        <v/>
      </c>
    </row>
    <row r="1283">
      <c r="A1283" s="11" t="n">
        <v>1282</v>
      </c>
      <c r="B1283" s="12">
        <f>INT((A1283-1)/122)+1</f>
        <v/>
      </c>
      <c r="C1283" s="13" t="n">
        <v>0.164301</v>
      </c>
      <c r="D1283" s="13" t="n">
        <v>0.717419</v>
      </c>
      <c r="E1283" s="13" t="n">
        <v>0.261402</v>
      </c>
      <c r="F1283" s="13" t="n">
        <v>0.784623</v>
      </c>
      <c r="G1283" s="13" t="n">
        <v>0.952662</v>
      </c>
      <c r="H1283" s="13" t="n">
        <v>0.821935</v>
      </c>
      <c r="I1283" s="13" t="n">
        <v>0.543028</v>
      </c>
      <c r="J1283" s="13" t="n">
        <v>0.745146</v>
      </c>
      <c r="K1283" s="13" t="n">
        <v>0.614152</v>
      </c>
      <c r="L1283" s="13" t="n">
        <v>0.946033</v>
      </c>
      <c r="M1283" s="13" t="n">
        <v>0.48245</v>
      </c>
      <c r="N1283" s="13" t="n">
        <v>0.59178</v>
      </c>
      <c r="O1283" s="9">
        <f>IF(C1283&lt;=1-Params!$B$4,0,MAX(0.1,ROUND(_xlfn.GAMMA.INV((C1283-(1-Params!$B$4))/Params!$B$4,Params!$B$5,Params!$B$6),1)))</f>
        <v/>
      </c>
      <c r="P1283" s="9">
        <f>IF(D1283&lt;=1-Params!$B$7,0,ROUND(_xlfn.GAMMA.INV((D1283-(1-Params!$B$7))/Params!$B$7,Params!$B$8,Params!$B$9),3))</f>
        <v/>
      </c>
      <c r="Q1283" s="9">
        <f>IF(E1283&lt;=1-Params!$B$4,0,MAX(0.1,ROUND(_xlfn.GAMMA.INV((E1283-(1-Params!$B$4))/Params!$B$4,Params!$B$5,Params!$B$6),1)))</f>
        <v/>
      </c>
      <c r="R1283" s="9">
        <f>IF(F1283&lt;=1-Params!$B$7,0,ROUND(_xlfn.GAMMA.INV((F1283-(1-Params!$B$7))/Params!$B$7,Params!$B$8,Params!$B$9),3))</f>
        <v/>
      </c>
      <c r="S1283" s="9">
        <f>IF(G1283&lt;=1-Params!$B$7,0,ROUND((Params!$B$10+Params!$B$11*G1283^Params!$B$12)*_xlfn.GAMMA.INV((G1283-(1-Params!$B$7))/Params!$B$7,Params!$B$8,Params!$B$9),3))</f>
        <v/>
      </c>
      <c r="T1283" s="9">
        <f>IF(H1283&lt;=1-Params!$B$4,0,MAX(0.1,ROUND((Params!$B$10+Params!$B$11*H1283^Params!$B$12)*_xlfn.GAMMA.INV((H1283-(1-Params!$B$4))/Params!$B$4,Params!$B$5,Params!$B$6),1)))</f>
        <v/>
      </c>
      <c r="U1283" s="9">
        <f>ROUND(_xlfn.NORM.INV(I1283,Params!$B$13,Params!$B$14),1)</f>
        <v/>
      </c>
      <c r="V1283" s="9">
        <f>ROUND(_xlfn.NORM.INV(J1283,Params!$B$15,Params!$B$16),2)</f>
        <v/>
      </c>
      <c r="W1283" s="9">
        <f>ROUND(_xlfn.NORM.INV(K1283,Params!$B$13,Params!$B$14),1)</f>
        <v/>
      </c>
      <c r="X1283" s="9">
        <f>ROUND(_xlfn.NORM.INV(L1283,Params!$B$15,Params!$B$16),2)</f>
        <v/>
      </c>
      <c r="Y1283" s="9">
        <f>ROUND(_xlfn.NORM.INV(M1283,Params!$B$15,Params!$B$16)+Params!$B$17+Params!$B$18*M1283,2)</f>
        <v/>
      </c>
      <c r="Z1283" s="9">
        <f>ROUND(_xlfn.NORM.INV(N1283,Params!$B$13,Params!$B$14)+Params!$B$17+Params!$B$18*N1283,1)</f>
        <v/>
      </c>
    </row>
    <row r="1284">
      <c r="A1284" s="11" t="n">
        <v>1283</v>
      </c>
      <c r="B1284" s="12">
        <f>INT((A1284-1)/122)+1</f>
        <v/>
      </c>
      <c r="C1284" s="13" t="n">
        <v>0.6136470000000001</v>
      </c>
      <c r="D1284" s="13" t="n">
        <v>0.421332</v>
      </c>
      <c r="E1284" s="13" t="n">
        <v>0.654976</v>
      </c>
      <c r="F1284" s="13" t="n">
        <v>0.501497</v>
      </c>
      <c r="G1284" s="13" t="n">
        <v>0.592316</v>
      </c>
      <c r="H1284" s="13" t="n">
        <v>0.945472</v>
      </c>
      <c r="I1284" s="13" t="n">
        <v>0.792477</v>
      </c>
      <c r="J1284" s="13" t="n">
        <v>0.85766</v>
      </c>
      <c r="K1284" s="13" t="n">
        <v>0.305663</v>
      </c>
      <c r="L1284" s="13" t="n">
        <v>0.9258189999999999</v>
      </c>
      <c r="M1284" s="13" t="n">
        <v>0.089236</v>
      </c>
      <c r="N1284" s="13" t="n">
        <v>0.83005</v>
      </c>
      <c r="O1284" s="9">
        <f>IF(C1284&lt;=1-Params!$B$4,0,MAX(0.1,ROUND(_xlfn.GAMMA.INV((C1284-(1-Params!$B$4))/Params!$B$4,Params!$B$5,Params!$B$6),1)))</f>
        <v/>
      </c>
      <c r="P1284" s="9">
        <f>IF(D1284&lt;=1-Params!$B$7,0,ROUND(_xlfn.GAMMA.INV((D1284-(1-Params!$B$7))/Params!$B$7,Params!$B$8,Params!$B$9),3))</f>
        <v/>
      </c>
      <c r="Q1284" s="9">
        <f>IF(E1284&lt;=1-Params!$B$4,0,MAX(0.1,ROUND(_xlfn.GAMMA.INV((E1284-(1-Params!$B$4))/Params!$B$4,Params!$B$5,Params!$B$6),1)))</f>
        <v/>
      </c>
      <c r="R1284" s="9">
        <f>IF(F1284&lt;=1-Params!$B$7,0,ROUND(_xlfn.GAMMA.INV((F1284-(1-Params!$B$7))/Params!$B$7,Params!$B$8,Params!$B$9),3))</f>
        <v/>
      </c>
      <c r="S1284" s="9">
        <f>IF(G1284&lt;=1-Params!$B$7,0,ROUND((Params!$B$10+Params!$B$11*G1284^Params!$B$12)*_xlfn.GAMMA.INV((G1284-(1-Params!$B$7))/Params!$B$7,Params!$B$8,Params!$B$9),3))</f>
        <v/>
      </c>
      <c r="T1284" s="9">
        <f>IF(H1284&lt;=1-Params!$B$4,0,MAX(0.1,ROUND((Params!$B$10+Params!$B$11*H1284^Params!$B$12)*_xlfn.GAMMA.INV((H1284-(1-Params!$B$4))/Params!$B$4,Params!$B$5,Params!$B$6),1)))</f>
        <v/>
      </c>
      <c r="U1284" s="9">
        <f>ROUND(_xlfn.NORM.INV(I1284,Params!$B$13,Params!$B$14),1)</f>
        <v/>
      </c>
      <c r="V1284" s="9">
        <f>ROUND(_xlfn.NORM.INV(J1284,Params!$B$15,Params!$B$16),2)</f>
        <v/>
      </c>
      <c r="W1284" s="9">
        <f>ROUND(_xlfn.NORM.INV(K1284,Params!$B$13,Params!$B$14),1)</f>
        <v/>
      </c>
      <c r="X1284" s="9">
        <f>ROUND(_xlfn.NORM.INV(L1284,Params!$B$15,Params!$B$16),2)</f>
        <v/>
      </c>
      <c r="Y1284" s="9">
        <f>ROUND(_xlfn.NORM.INV(M1284,Params!$B$15,Params!$B$16)+Params!$B$17+Params!$B$18*M1284,2)</f>
        <v/>
      </c>
      <c r="Z1284" s="9">
        <f>ROUND(_xlfn.NORM.INV(N1284,Params!$B$13,Params!$B$14)+Params!$B$17+Params!$B$18*N1284,1)</f>
        <v/>
      </c>
    </row>
    <row r="1285">
      <c r="A1285" s="11" t="n">
        <v>1284</v>
      </c>
      <c r="B1285" s="12">
        <f>INT((A1285-1)/122)+1</f>
        <v/>
      </c>
      <c r="C1285" s="13" t="n">
        <v>0.46467</v>
      </c>
      <c r="D1285" s="13" t="n">
        <v>0.344321</v>
      </c>
      <c r="E1285" s="13" t="n">
        <v>0.183099</v>
      </c>
      <c r="F1285" s="13" t="n">
        <v>0.847844</v>
      </c>
      <c r="G1285" s="13" t="n">
        <v>0.7668700000000001</v>
      </c>
      <c r="H1285" s="13" t="n">
        <v>0.772027</v>
      </c>
      <c r="I1285" s="13" t="n">
        <v>0.827653</v>
      </c>
      <c r="J1285" s="13" t="n">
        <v>0.747774</v>
      </c>
      <c r="K1285" s="13" t="n">
        <v>0.704577</v>
      </c>
      <c r="L1285" s="13" t="n">
        <v>0.983495</v>
      </c>
      <c r="M1285" s="13" t="n">
        <v>0.01299</v>
      </c>
      <c r="N1285" s="13" t="n">
        <v>0.639927</v>
      </c>
      <c r="O1285" s="9">
        <f>IF(C1285&lt;=1-Params!$B$4,0,MAX(0.1,ROUND(_xlfn.GAMMA.INV((C1285-(1-Params!$B$4))/Params!$B$4,Params!$B$5,Params!$B$6),1)))</f>
        <v/>
      </c>
      <c r="P1285" s="9">
        <f>IF(D1285&lt;=1-Params!$B$7,0,ROUND(_xlfn.GAMMA.INV((D1285-(1-Params!$B$7))/Params!$B$7,Params!$B$8,Params!$B$9),3))</f>
        <v/>
      </c>
      <c r="Q1285" s="9">
        <f>IF(E1285&lt;=1-Params!$B$4,0,MAX(0.1,ROUND(_xlfn.GAMMA.INV((E1285-(1-Params!$B$4))/Params!$B$4,Params!$B$5,Params!$B$6),1)))</f>
        <v/>
      </c>
      <c r="R1285" s="9">
        <f>IF(F1285&lt;=1-Params!$B$7,0,ROUND(_xlfn.GAMMA.INV((F1285-(1-Params!$B$7))/Params!$B$7,Params!$B$8,Params!$B$9),3))</f>
        <v/>
      </c>
      <c r="S1285" s="9">
        <f>IF(G1285&lt;=1-Params!$B$7,0,ROUND((Params!$B$10+Params!$B$11*G1285^Params!$B$12)*_xlfn.GAMMA.INV((G1285-(1-Params!$B$7))/Params!$B$7,Params!$B$8,Params!$B$9),3))</f>
        <v/>
      </c>
      <c r="T1285" s="9">
        <f>IF(H1285&lt;=1-Params!$B$4,0,MAX(0.1,ROUND((Params!$B$10+Params!$B$11*H1285^Params!$B$12)*_xlfn.GAMMA.INV((H1285-(1-Params!$B$4))/Params!$B$4,Params!$B$5,Params!$B$6),1)))</f>
        <v/>
      </c>
      <c r="U1285" s="9">
        <f>ROUND(_xlfn.NORM.INV(I1285,Params!$B$13,Params!$B$14),1)</f>
        <v/>
      </c>
      <c r="V1285" s="9">
        <f>ROUND(_xlfn.NORM.INV(J1285,Params!$B$15,Params!$B$16),2)</f>
        <v/>
      </c>
      <c r="W1285" s="9">
        <f>ROUND(_xlfn.NORM.INV(K1285,Params!$B$13,Params!$B$14),1)</f>
        <v/>
      </c>
      <c r="X1285" s="9">
        <f>ROUND(_xlfn.NORM.INV(L1285,Params!$B$15,Params!$B$16),2)</f>
        <v/>
      </c>
      <c r="Y1285" s="9">
        <f>ROUND(_xlfn.NORM.INV(M1285,Params!$B$15,Params!$B$16)+Params!$B$17+Params!$B$18*M1285,2)</f>
        <v/>
      </c>
      <c r="Z1285" s="9">
        <f>ROUND(_xlfn.NORM.INV(N1285,Params!$B$13,Params!$B$14)+Params!$B$17+Params!$B$18*N1285,1)</f>
        <v/>
      </c>
    </row>
    <row r="1286">
      <c r="A1286" s="11" t="n">
        <v>1285</v>
      </c>
      <c r="B1286" s="12">
        <f>INT((A1286-1)/122)+1</f>
        <v/>
      </c>
      <c r="C1286" s="13" t="n">
        <v>0.488625</v>
      </c>
      <c r="D1286" s="13" t="n">
        <v>0.559841</v>
      </c>
      <c r="E1286" s="13" t="n">
        <v>0.35495</v>
      </c>
      <c r="F1286" s="13" t="n">
        <v>0.9937009999999999</v>
      </c>
      <c r="G1286" s="13" t="n">
        <v>0.975662</v>
      </c>
      <c r="H1286" s="13" t="n">
        <v>0.884928</v>
      </c>
      <c r="I1286" s="13" t="n">
        <v>0.73954</v>
      </c>
      <c r="J1286" s="13" t="n">
        <v>0.315169</v>
      </c>
      <c r="K1286" s="13" t="n">
        <v>0.887956</v>
      </c>
      <c r="L1286" s="13" t="n">
        <v>0.971149</v>
      </c>
      <c r="M1286" s="13" t="n">
        <v>0.012002</v>
      </c>
      <c r="N1286" s="13" t="n">
        <v>0.7447279999999999</v>
      </c>
      <c r="O1286" s="9">
        <f>IF(C1286&lt;=1-Params!$B$4,0,MAX(0.1,ROUND(_xlfn.GAMMA.INV((C1286-(1-Params!$B$4))/Params!$B$4,Params!$B$5,Params!$B$6),1)))</f>
        <v/>
      </c>
      <c r="P1286" s="9">
        <f>IF(D1286&lt;=1-Params!$B$7,0,ROUND(_xlfn.GAMMA.INV((D1286-(1-Params!$B$7))/Params!$B$7,Params!$B$8,Params!$B$9),3))</f>
        <v/>
      </c>
      <c r="Q1286" s="9">
        <f>IF(E1286&lt;=1-Params!$B$4,0,MAX(0.1,ROUND(_xlfn.GAMMA.INV((E1286-(1-Params!$B$4))/Params!$B$4,Params!$B$5,Params!$B$6),1)))</f>
        <v/>
      </c>
      <c r="R1286" s="9">
        <f>IF(F1286&lt;=1-Params!$B$7,0,ROUND(_xlfn.GAMMA.INV((F1286-(1-Params!$B$7))/Params!$B$7,Params!$B$8,Params!$B$9),3))</f>
        <v/>
      </c>
      <c r="S1286" s="9">
        <f>IF(G1286&lt;=1-Params!$B$7,0,ROUND((Params!$B$10+Params!$B$11*G1286^Params!$B$12)*_xlfn.GAMMA.INV((G1286-(1-Params!$B$7))/Params!$B$7,Params!$B$8,Params!$B$9),3))</f>
        <v/>
      </c>
      <c r="T1286" s="9">
        <f>IF(H1286&lt;=1-Params!$B$4,0,MAX(0.1,ROUND((Params!$B$10+Params!$B$11*H1286^Params!$B$12)*_xlfn.GAMMA.INV((H1286-(1-Params!$B$4))/Params!$B$4,Params!$B$5,Params!$B$6),1)))</f>
        <v/>
      </c>
      <c r="U1286" s="9">
        <f>ROUND(_xlfn.NORM.INV(I1286,Params!$B$13,Params!$B$14),1)</f>
        <v/>
      </c>
      <c r="V1286" s="9">
        <f>ROUND(_xlfn.NORM.INV(J1286,Params!$B$15,Params!$B$16),2)</f>
        <v/>
      </c>
      <c r="W1286" s="9">
        <f>ROUND(_xlfn.NORM.INV(K1286,Params!$B$13,Params!$B$14),1)</f>
        <v/>
      </c>
      <c r="X1286" s="9">
        <f>ROUND(_xlfn.NORM.INV(L1286,Params!$B$15,Params!$B$16),2)</f>
        <v/>
      </c>
      <c r="Y1286" s="9">
        <f>ROUND(_xlfn.NORM.INV(M1286,Params!$B$15,Params!$B$16)+Params!$B$17+Params!$B$18*M1286,2)</f>
        <v/>
      </c>
      <c r="Z1286" s="9">
        <f>ROUND(_xlfn.NORM.INV(N1286,Params!$B$13,Params!$B$14)+Params!$B$17+Params!$B$18*N1286,1)</f>
        <v/>
      </c>
    </row>
    <row r="1287">
      <c r="A1287" s="11" t="n">
        <v>1286</v>
      </c>
      <c r="B1287" s="12">
        <f>INT((A1287-1)/122)+1</f>
        <v/>
      </c>
      <c r="C1287" s="13" t="n">
        <v>0.557438</v>
      </c>
      <c r="D1287" s="13" t="n">
        <v>0.815069</v>
      </c>
      <c r="E1287" s="13" t="n">
        <v>0.133916</v>
      </c>
      <c r="F1287" s="13" t="n">
        <v>0.765699</v>
      </c>
      <c r="G1287" s="13" t="n">
        <v>0.724168</v>
      </c>
      <c r="H1287" s="13" t="n">
        <v>0.208421</v>
      </c>
      <c r="I1287" s="13" t="n">
        <v>0.526823</v>
      </c>
      <c r="J1287" s="13" t="n">
        <v>0.18347</v>
      </c>
      <c r="K1287" s="13" t="n">
        <v>0.914725</v>
      </c>
      <c r="L1287" s="13" t="n">
        <v>0.971507</v>
      </c>
      <c r="M1287" s="13" t="n">
        <v>0.030069</v>
      </c>
      <c r="N1287" s="13" t="n">
        <v>0.871973</v>
      </c>
      <c r="O1287" s="9">
        <f>IF(C1287&lt;=1-Params!$B$4,0,MAX(0.1,ROUND(_xlfn.GAMMA.INV((C1287-(1-Params!$B$4))/Params!$B$4,Params!$B$5,Params!$B$6),1)))</f>
        <v/>
      </c>
      <c r="P1287" s="9">
        <f>IF(D1287&lt;=1-Params!$B$7,0,ROUND(_xlfn.GAMMA.INV((D1287-(1-Params!$B$7))/Params!$B$7,Params!$B$8,Params!$B$9),3))</f>
        <v/>
      </c>
      <c r="Q1287" s="9">
        <f>IF(E1287&lt;=1-Params!$B$4,0,MAX(0.1,ROUND(_xlfn.GAMMA.INV((E1287-(1-Params!$B$4))/Params!$B$4,Params!$B$5,Params!$B$6),1)))</f>
        <v/>
      </c>
      <c r="R1287" s="9">
        <f>IF(F1287&lt;=1-Params!$B$7,0,ROUND(_xlfn.GAMMA.INV((F1287-(1-Params!$B$7))/Params!$B$7,Params!$B$8,Params!$B$9),3))</f>
        <v/>
      </c>
      <c r="S1287" s="9">
        <f>IF(G1287&lt;=1-Params!$B$7,0,ROUND((Params!$B$10+Params!$B$11*G1287^Params!$B$12)*_xlfn.GAMMA.INV((G1287-(1-Params!$B$7))/Params!$B$7,Params!$B$8,Params!$B$9),3))</f>
        <v/>
      </c>
      <c r="T1287" s="9">
        <f>IF(H1287&lt;=1-Params!$B$4,0,MAX(0.1,ROUND((Params!$B$10+Params!$B$11*H1287^Params!$B$12)*_xlfn.GAMMA.INV((H1287-(1-Params!$B$4))/Params!$B$4,Params!$B$5,Params!$B$6),1)))</f>
        <v/>
      </c>
      <c r="U1287" s="9">
        <f>ROUND(_xlfn.NORM.INV(I1287,Params!$B$13,Params!$B$14),1)</f>
        <v/>
      </c>
      <c r="V1287" s="9">
        <f>ROUND(_xlfn.NORM.INV(J1287,Params!$B$15,Params!$B$16),2)</f>
        <v/>
      </c>
      <c r="W1287" s="9">
        <f>ROUND(_xlfn.NORM.INV(K1287,Params!$B$13,Params!$B$14),1)</f>
        <v/>
      </c>
      <c r="X1287" s="9">
        <f>ROUND(_xlfn.NORM.INV(L1287,Params!$B$15,Params!$B$16),2)</f>
        <v/>
      </c>
      <c r="Y1287" s="9">
        <f>ROUND(_xlfn.NORM.INV(M1287,Params!$B$15,Params!$B$16)+Params!$B$17+Params!$B$18*M1287,2)</f>
        <v/>
      </c>
      <c r="Z1287" s="9">
        <f>ROUND(_xlfn.NORM.INV(N1287,Params!$B$13,Params!$B$14)+Params!$B$17+Params!$B$18*N1287,1)</f>
        <v/>
      </c>
    </row>
    <row r="1288">
      <c r="A1288" s="11" t="n">
        <v>1287</v>
      </c>
      <c r="B1288" s="12">
        <f>INT((A1288-1)/122)+1</f>
        <v/>
      </c>
      <c r="C1288" s="13" t="n">
        <v>0.335152</v>
      </c>
      <c r="D1288" s="13" t="n">
        <v>0.898302</v>
      </c>
      <c r="E1288" s="13" t="n">
        <v>0.122876</v>
      </c>
      <c r="F1288" s="13" t="n">
        <v>0.970197</v>
      </c>
      <c r="G1288" s="13" t="n">
        <v>0.37474</v>
      </c>
      <c r="H1288" s="13" t="n">
        <v>0.539766</v>
      </c>
      <c r="I1288" s="13" t="n">
        <v>0.915596</v>
      </c>
      <c r="J1288" s="13" t="n">
        <v>0.6521670000000001</v>
      </c>
      <c r="K1288" s="13" t="n">
        <v>0.862499</v>
      </c>
      <c r="L1288" s="13" t="n">
        <v>0.976085</v>
      </c>
      <c r="M1288" s="13" t="n">
        <v>0.043631</v>
      </c>
      <c r="N1288" s="13" t="n">
        <v>0.631347</v>
      </c>
      <c r="O1288" s="9">
        <f>IF(C1288&lt;=1-Params!$B$4,0,MAX(0.1,ROUND(_xlfn.GAMMA.INV((C1288-(1-Params!$B$4))/Params!$B$4,Params!$B$5,Params!$B$6),1)))</f>
        <v/>
      </c>
      <c r="P1288" s="9">
        <f>IF(D1288&lt;=1-Params!$B$7,0,ROUND(_xlfn.GAMMA.INV((D1288-(1-Params!$B$7))/Params!$B$7,Params!$B$8,Params!$B$9),3))</f>
        <v/>
      </c>
      <c r="Q1288" s="9">
        <f>IF(E1288&lt;=1-Params!$B$4,0,MAX(0.1,ROUND(_xlfn.GAMMA.INV((E1288-(1-Params!$B$4))/Params!$B$4,Params!$B$5,Params!$B$6),1)))</f>
        <v/>
      </c>
      <c r="R1288" s="9">
        <f>IF(F1288&lt;=1-Params!$B$7,0,ROUND(_xlfn.GAMMA.INV((F1288-(1-Params!$B$7))/Params!$B$7,Params!$B$8,Params!$B$9),3))</f>
        <v/>
      </c>
      <c r="S1288" s="9">
        <f>IF(G1288&lt;=1-Params!$B$7,0,ROUND((Params!$B$10+Params!$B$11*G1288^Params!$B$12)*_xlfn.GAMMA.INV((G1288-(1-Params!$B$7))/Params!$B$7,Params!$B$8,Params!$B$9),3))</f>
        <v/>
      </c>
      <c r="T1288" s="9">
        <f>IF(H1288&lt;=1-Params!$B$4,0,MAX(0.1,ROUND((Params!$B$10+Params!$B$11*H1288^Params!$B$12)*_xlfn.GAMMA.INV((H1288-(1-Params!$B$4))/Params!$B$4,Params!$B$5,Params!$B$6),1)))</f>
        <v/>
      </c>
      <c r="U1288" s="9">
        <f>ROUND(_xlfn.NORM.INV(I1288,Params!$B$13,Params!$B$14),1)</f>
        <v/>
      </c>
      <c r="V1288" s="9">
        <f>ROUND(_xlfn.NORM.INV(J1288,Params!$B$15,Params!$B$16),2)</f>
        <v/>
      </c>
      <c r="W1288" s="9">
        <f>ROUND(_xlfn.NORM.INV(K1288,Params!$B$13,Params!$B$14),1)</f>
        <v/>
      </c>
      <c r="X1288" s="9">
        <f>ROUND(_xlfn.NORM.INV(L1288,Params!$B$15,Params!$B$16),2)</f>
        <v/>
      </c>
      <c r="Y1288" s="9">
        <f>ROUND(_xlfn.NORM.INV(M1288,Params!$B$15,Params!$B$16)+Params!$B$17+Params!$B$18*M1288,2)</f>
        <v/>
      </c>
      <c r="Z1288" s="9">
        <f>ROUND(_xlfn.NORM.INV(N1288,Params!$B$13,Params!$B$14)+Params!$B$17+Params!$B$18*N1288,1)</f>
        <v/>
      </c>
    </row>
    <row r="1289">
      <c r="A1289" s="11" t="n">
        <v>1288</v>
      </c>
      <c r="B1289" s="12">
        <f>INT((A1289-1)/122)+1</f>
        <v/>
      </c>
      <c r="C1289" s="13" t="n">
        <v>0.079847</v>
      </c>
      <c r="D1289" s="13" t="n">
        <v>0.398178</v>
      </c>
      <c r="E1289" s="13" t="n">
        <v>0.673688</v>
      </c>
      <c r="F1289" s="13" t="n">
        <v>0.65527</v>
      </c>
      <c r="G1289" s="13" t="n">
        <v>0.147966</v>
      </c>
      <c r="H1289" s="13" t="n">
        <v>0.666611</v>
      </c>
      <c r="I1289" s="13" t="n">
        <v>0.463315</v>
      </c>
      <c r="J1289" s="13" t="n">
        <v>0.785586</v>
      </c>
      <c r="K1289" s="13" t="n">
        <v>0.630281</v>
      </c>
      <c r="L1289" s="13" t="n">
        <v>0.9711109999999999</v>
      </c>
      <c r="M1289" s="13" t="n">
        <v>0.075044</v>
      </c>
      <c r="N1289" s="13" t="n">
        <v>0.5401589999999999</v>
      </c>
      <c r="O1289" s="9">
        <f>IF(C1289&lt;=1-Params!$B$4,0,MAX(0.1,ROUND(_xlfn.GAMMA.INV((C1289-(1-Params!$B$4))/Params!$B$4,Params!$B$5,Params!$B$6),1)))</f>
        <v/>
      </c>
      <c r="P1289" s="9">
        <f>IF(D1289&lt;=1-Params!$B$7,0,ROUND(_xlfn.GAMMA.INV((D1289-(1-Params!$B$7))/Params!$B$7,Params!$B$8,Params!$B$9),3))</f>
        <v/>
      </c>
      <c r="Q1289" s="9">
        <f>IF(E1289&lt;=1-Params!$B$4,0,MAX(0.1,ROUND(_xlfn.GAMMA.INV((E1289-(1-Params!$B$4))/Params!$B$4,Params!$B$5,Params!$B$6),1)))</f>
        <v/>
      </c>
      <c r="R1289" s="9">
        <f>IF(F1289&lt;=1-Params!$B$7,0,ROUND(_xlfn.GAMMA.INV((F1289-(1-Params!$B$7))/Params!$B$7,Params!$B$8,Params!$B$9),3))</f>
        <v/>
      </c>
      <c r="S1289" s="9">
        <f>IF(G1289&lt;=1-Params!$B$7,0,ROUND((Params!$B$10+Params!$B$11*G1289^Params!$B$12)*_xlfn.GAMMA.INV((G1289-(1-Params!$B$7))/Params!$B$7,Params!$B$8,Params!$B$9),3))</f>
        <v/>
      </c>
      <c r="T1289" s="9">
        <f>IF(H1289&lt;=1-Params!$B$4,0,MAX(0.1,ROUND((Params!$B$10+Params!$B$11*H1289^Params!$B$12)*_xlfn.GAMMA.INV((H1289-(1-Params!$B$4))/Params!$B$4,Params!$B$5,Params!$B$6),1)))</f>
        <v/>
      </c>
      <c r="U1289" s="9">
        <f>ROUND(_xlfn.NORM.INV(I1289,Params!$B$13,Params!$B$14),1)</f>
        <v/>
      </c>
      <c r="V1289" s="9">
        <f>ROUND(_xlfn.NORM.INV(J1289,Params!$B$15,Params!$B$16),2)</f>
        <v/>
      </c>
      <c r="W1289" s="9">
        <f>ROUND(_xlfn.NORM.INV(K1289,Params!$B$13,Params!$B$14),1)</f>
        <v/>
      </c>
      <c r="X1289" s="9">
        <f>ROUND(_xlfn.NORM.INV(L1289,Params!$B$15,Params!$B$16),2)</f>
        <v/>
      </c>
      <c r="Y1289" s="9">
        <f>ROUND(_xlfn.NORM.INV(M1289,Params!$B$15,Params!$B$16)+Params!$B$17+Params!$B$18*M1289,2)</f>
        <v/>
      </c>
      <c r="Z1289" s="9">
        <f>ROUND(_xlfn.NORM.INV(N1289,Params!$B$13,Params!$B$14)+Params!$B$17+Params!$B$18*N1289,1)</f>
        <v/>
      </c>
    </row>
    <row r="1290">
      <c r="A1290" s="11" t="n">
        <v>1289</v>
      </c>
      <c r="B1290" s="12">
        <f>INT((A1290-1)/122)+1</f>
        <v/>
      </c>
      <c r="C1290" s="13" t="n">
        <v>0.357596</v>
      </c>
      <c r="D1290" s="13" t="n">
        <v>0.766879</v>
      </c>
      <c r="E1290" s="13" t="n">
        <v>0.232288</v>
      </c>
      <c r="F1290" s="13" t="n">
        <v>0.612672</v>
      </c>
      <c r="G1290" s="13" t="n">
        <v>0.16839</v>
      </c>
      <c r="H1290" s="13" t="n">
        <v>0.09592199999999999</v>
      </c>
      <c r="I1290" s="13" t="n">
        <v>0.328785</v>
      </c>
      <c r="J1290" s="13" t="n">
        <v>0.380502</v>
      </c>
      <c r="K1290" s="13" t="n">
        <v>0.671062</v>
      </c>
      <c r="L1290" s="13" t="n">
        <v>0.98245</v>
      </c>
      <c r="M1290" s="13" t="n">
        <v>0.459735</v>
      </c>
      <c r="N1290" s="13" t="n">
        <v>0.08855399999999999</v>
      </c>
      <c r="O1290" s="9">
        <f>IF(C1290&lt;=1-Params!$B$4,0,MAX(0.1,ROUND(_xlfn.GAMMA.INV((C1290-(1-Params!$B$4))/Params!$B$4,Params!$B$5,Params!$B$6),1)))</f>
        <v/>
      </c>
      <c r="P1290" s="9">
        <f>IF(D1290&lt;=1-Params!$B$7,0,ROUND(_xlfn.GAMMA.INV((D1290-(1-Params!$B$7))/Params!$B$7,Params!$B$8,Params!$B$9),3))</f>
        <v/>
      </c>
      <c r="Q1290" s="9">
        <f>IF(E1290&lt;=1-Params!$B$4,0,MAX(0.1,ROUND(_xlfn.GAMMA.INV((E1290-(1-Params!$B$4))/Params!$B$4,Params!$B$5,Params!$B$6),1)))</f>
        <v/>
      </c>
      <c r="R1290" s="9">
        <f>IF(F1290&lt;=1-Params!$B$7,0,ROUND(_xlfn.GAMMA.INV((F1290-(1-Params!$B$7))/Params!$B$7,Params!$B$8,Params!$B$9),3))</f>
        <v/>
      </c>
      <c r="S1290" s="9">
        <f>IF(G1290&lt;=1-Params!$B$7,0,ROUND((Params!$B$10+Params!$B$11*G1290^Params!$B$12)*_xlfn.GAMMA.INV((G1290-(1-Params!$B$7))/Params!$B$7,Params!$B$8,Params!$B$9),3))</f>
        <v/>
      </c>
      <c r="T1290" s="9">
        <f>IF(H1290&lt;=1-Params!$B$4,0,MAX(0.1,ROUND((Params!$B$10+Params!$B$11*H1290^Params!$B$12)*_xlfn.GAMMA.INV((H1290-(1-Params!$B$4))/Params!$B$4,Params!$B$5,Params!$B$6),1)))</f>
        <v/>
      </c>
      <c r="U1290" s="9">
        <f>ROUND(_xlfn.NORM.INV(I1290,Params!$B$13,Params!$B$14),1)</f>
        <v/>
      </c>
      <c r="V1290" s="9">
        <f>ROUND(_xlfn.NORM.INV(J1290,Params!$B$15,Params!$B$16),2)</f>
        <v/>
      </c>
      <c r="W1290" s="9">
        <f>ROUND(_xlfn.NORM.INV(K1290,Params!$B$13,Params!$B$14),1)</f>
        <v/>
      </c>
      <c r="X1290" s="9">
        <f>ROUND(_xlfn.NORM.INV(L1290,Params!$B$15,Params!$B$16),2)</f>
        <v/>
      </c>
      <c r="Y1290" s="9">
        <f>ROUND(_xlfn.NORM.INV(M1290,Params!$B$15,Params!$B$16)+Params!$B$17+Params!$B$18*M1290,2)</f>
        <v/>
      </c>
      <c r="Z1290" s="9">
        <f>ROUND(_xlfn.NORM.INV(N1290,Params!$B$13,Params!$B$14)+Params!$B$17+Params!$B$18*N1290,1)</f>
        <v/>
      </c>
    </row>
    <row r="1291">
      <c r="A1291" s="11" t="n">
        <v>1290</v>
      </c>
      <c r="B1291" s="12">
        <f>INT((A1291-1)/122)+1</f>
        <v/>
      </c>
      <c r="C1291" s="13" t="n">
        <v>0.668215</v>
      </c>
      <c r="D1291" s="13" t="n">
        <v>0.06658600000000001</v>
      </c>
      <c r="E1291" s="13" t="n">
        <v>0.5363520000000001</v>
      </c>
      <c r="F1291" s="13" t="n">
        <v>0.837607</v>
      </c>
      <c r="G1291" s="13" t="n">
        <v>0.106205</v>
      </c>
      <c r="H1291" s="13" t="n">
        <v>0.049385</v>
      </c>
      <c r="I1291" s="13" t="n">
        <v>0.634008</v>
      </c>
      <c r="J1291" s="13" t="n">
        <v>0.18843</v>
      </c>
      <c r="K1291" s="13" t="n">
        <v>0.916255</v>
      </c>
      <c r="L1291" s="13" t="n">
        <v>0.939209</v>
      </c>
      <c r="M1291" s="13" t="n">
        <v>0.582476</v>
      </c>
      <c r="N1291" s="13" t="n">
        <v>0.024804</v>
      </c>
      <c r="O1291" s="9">
        <f>IF(C1291&lt;=1-Params!$B$4,0,MAX(0.1,ROUND(_xlfn.GAMMA.INV((C1291-(1-Params!$B$4))/Params!$B$4,Params!$B$5,Params!$B$6),1)))</f>
        <v/>
      </c>
      <c r="P1291" s="9">
        <f>IF(D1291&lt;=1-Params!$B$7,0,ROUND(_xlfn.GAMMA.INV((D1291-(1-Params!$B$7))/Params!$B$7,Params!$B$8,Params!$B$9),3))</f>
        <v/>
      </c>
      <c r="Q1291" s="9">
        <f>IF(E1291&lt;=1-Params!$B$4,0,MAX(0.1,ROUND(_xlfn.GAMMA.INV((E1291-(1-Params!$B$4))/Params!$B$4,Params!$B$5,Params!$B$6),1)))</f>
        <v/>
      </c>
      <c r="R1291" s="9">
        <f>IF(F1291&lt;=1-Params!$B$7,0,ROUND(_xlfn.GAMMA.INV((F1291-(1-Params!$B$7))/Params!$B$7,Params!$B$8,Params!$B$9),3))</f>
        <v/>
      </c>
      <c r="S1291" s="9">
        <f>IF(G1291&lt;=1-Params!$B$7,0,ROUND((Params!$B$10+Params!$B$11*G1291^Params!$B$12)*_xlfn.GAMMA.INV((G1291-(1-Params!$B$7))/Params!$B$7,Params!$B$8,Params!$B$9),3))</f>
        <v/>
      </c>
      <c r="T1291" s="9">
        <f>IF(H1291&lt;=1-Params!$B$4,0,MAX(0.1,ROUND((Params!$B$10+Params!$B$11*H1291^Params!$B$12)*_xlfn.GAMMA.INV((H1291-(1-Params!$B$4))/Params!$B$4,Params!$B$5,Params!$B$6),1)))</f>
        <v/>
      </c>
      <c r="U1291" s="9">
        <f>ROUND(_xlfn.NORM.INV(I1291,Params!$B$13,Params!$B$14),1)</f>
        <v/>
      </c>
      <c r="V1291" s="9">
        <f>ROUND(_xlfn.NORM.INV(J1291,Params!$B$15,Params!$B$16),2)</f>
        <v/>
      </c>
      <c r="W1291" s="9">
        <f>ROUND(_xlfn.NORM.INV(K1291,Params!$B$13,Params!$B$14),1)</f>
        <v/>
      </c>
      <c r="X1291" s="9">
        <f>ROUND(_xlfn.NORM.INV(L1291,Params!$B$15,Params!$B$16),2)</f>
        <v/>
      </c>
      <c r="Y1291" s="9">
        <f>ROUND(_xlfn.NORM.INV(M1291,Params!$B$15,Params!$B$16)+Params!$B$17+Params!$B$18*M1291,2)</f>
        <v/>
      </c>
      <c r="Z1291" s="9">
        <f>ROUND(_xlfn.NORM.INV(N1291,Params!$B$13,Params!$B$14)+Params!$B$17+Params!$B$18*N1291,1)</f>
        <v/>
      </c>
    </row>
    <row r="1292">
      <c r="A1292" s="11" t="n">
        <v>1291</v>
      </c>
      <c r="B1292" s="12">
        <f>INT((A1292-1)/122)+1</f>
        <v/>
      </c>
      <c r="C1292" s="13" t="n">
        <v>0.73475</v>
      </c>
      <c r="D1292" s="13" t="n">
        <v>0.184795</v>
      </c>
      <c r="E1292" s="13" t="n">
        <v>0.408532</v>
      </c>
      <c r="F1292" s="13" t="n">
        <v>0.981228</v>
      </c>
      <c r="G1292" s="13" t="n">
        <v>0.371273</v>
      </c>
      <c r="H1292" s="13" t="n">
        <v>0.448946</v>
      </c>
      <c r="I1292" s="13" t="n">
        <v>0.7907419999999999</v>
      </c>
      <c r="J1292" s="13" t="n">
        <v>0.06727</v>
      </c>
      <c r="K1292" s="13" t="n">
        <v>0.954413</v>
      </c>
      <c r="L1292" s="13" t="n">
        <v>0.620076</v>
      </c>
      <c r="M1292" s="13" t="n">
        <v>0.492798</v>
      </c>
      <c r="N1292" s="13" t="n">
        <v>0.03848</v>
      </c>
      <c r="O1292" s="9">
        <f>IF(C1292&lt;=1-Params!$B$4,0,MAX(0.1,ROUND(_xlfn.GAMMA.INV((C1292-(1-Params!$B$4))/Params!$B$4,Params!$B$5,Params!$B$6),1)))</f>
        <v/>
      </c>
      <c r="P1292" s="9">
        <f>IF(D1292&lt;=1-Params!$B$7,0,ROUND(_xlfn.GAMMA.INV((D1292-(1-Params!$B$7))/Params!$B$7,Params!$B$8,Params!$B$9),3))</f>
        <v/>
      </c>
      <c r="Q1292" s="9">
        <f>IF(E1292&lt;=1-Params!$B$4,0,MAX(0.1,ROUND(_xlfn.GAMMA.INV((E1292-(1-Params!$B$4))/Params!$B$4,Params!$B$5,Params!$B$6),1)))</f>
        <v/>
      </c>
      <c r="R1292" s="9">
        <f>IF(F1292&lt;=1-Params!$B$7,0,ROUND(_xlfn.GAMMA.INV((F1292-(1-Params!$B$7))/Params!$B$7,Params!$B$8,Params!$B$9),3))</f>
        <v/>
      </c>
      <c r="S1292" s="9">
        <f>IF(G1292&lt;=1-Params!$B$7,0,ROUND((Params!$B$10+Params!$B$11*G1292^Params!$B$12)*_xlfn.GAMMA.INV((G1292-(1-Params!$B$7))/Params!$B$7,Params!$B$8,Params!$B$9),3))</f>
        <v/>
      </c>
      <c r="T1292" s="9">
        <f>IF(H1292&lt;=1-Params!$B$4,0,MAX(0.1,ROUND((Params!$B$10+Params!$B$11*H1292^Params!$B$12)*_xlfn.GAMMA.INV((H1292-(1-Params!$B$4))/Params!$B$4,Params!$B$5,Params!$B$6),1)))</f>
        <v/>
      </c>
      <c r="U1292" s="9">
        <f>ROUND(_xlfn.NORM.INV(I1292,Params!$B$13,Params!$B$14),1)</f>
        <v/>
      </c>
      <c r="V1292" s="9">
        <f>ROUND(_xlfn.NORM.INV(J1292,Params!$B$15,Params!$B$16),2)</f>
        <v/>
      </c>
      <c r="W1292" s="9">
        <f>ROUND(_xlfn.NORM.INV(K1292,Params!$B$13,Params!$B$14),1)</f>
        <v/>
      </c>
      <c r="X1292" s="9">
        <f>ROUND(_xlfn.NORM.INV(L1292,Params!$B$15,Params!$B$16),2)</f>
        <v/>
      </c>
      <c r="Y1292" s="9">
        <f>ROUND(_xlfn.NORM.INV(M1292,Params!$B$15,Params!$B$16)+Params!$B$17+Params!$B$18*M1292,2)</f>
        <v/>
      </c>
      <c r="Z1292" s="9">
        <f>ROUND(_xlfn.NORM.INV(N1292,Params!$B$13,Params!$B$14)+Params!$B$17+Params!$B$18*N1292,1)</f>
        <v/>
      </c>
    </row>
    <row r="1293">
      <c r="A1293" s="11" t="n">
        <v>1292</v>
      </c>
      <c r="B1293" s="12">
        <f>INT((A1293-1)/122)+1</f>
        <v/>
      </c>
      <c r="C1293" s="13" t="n">
        <v>0.703387</v>
      </c>
      <c r="D1293" s="13" t="n">
        <v>0.018938</v>
      </c>
      <c r="E1293" s="13" t="n">
        <v>0.358817</v>
      </c>
      <c r="F1293" s="13" t="n">
        <v>0.668242</v>
      </c>
      <c r="G1293" s="13" t="n">
        <v>0.286166</v>
      </c>
      <c r="H1293" s="13" t="n">
        <v>0.746661</v>
      </c>
      <c r="I1293" s="13" t="n">
        <v>0.779868</v>
      </c>
      <c r="J1293" s="13" t="n">
        <v>0.108892</v>
      </c>
      <c r="K1293" s="13" t="n">
        <v>0.991029</v>
      </c>
      <c r="L1293" s="13" t="n">
        <v>0.543315</v>
      </c>
      <c r="M1293" s="13" t="n">
        <v>0.623238</v>
      </c>
      <c r="N1293" s="13" t="n">
        <v>0.012186</v>
      </c>
      <c r="O1293" s="9">
        <f>IF(C1293&lt;=1-Params!$B$4,0,MAX(0.1,ROUND(_xlfn.GAMMA.INV((C1293-(1-Params!$B$4))/Params!$B$4,Params!$B$5,Params!$B$6),1)))</f>
        <v/>
      </c>
      <c r="P1293" s="9">
        <f>IF(D1293&lt;=1-Params!$B$7,0,ROUND(_xlfn.GAMMA.INV((D1293-(1-Params!$B$7))/Params!$B$7,Params!$B$8,Params!$B$9),3))</f>
        <v/>
      </c>
      <c r="Q1293" s="9">
        <f>IF(E1293&lt;=1-Params!$B$4,0,MAX(0.1,ROUND(_xlfn.GAMMA.INV((E1293-(1-Params!$B$4))/Params!$B$4,Params!$B$5,Params!$B$6),1)))</f>
        <v/>
      </c>
      <c r="R1293" s="9">
        <f>IF(F1293&lt;=1-Params!$B$7,0,ROUND(_xlfn.GAMMA.INV((F1293-(1-Params!$B$7))/Params!$B$7,Params!$B$8,Params!$B$9),3))</f>
        <v/>
      </c>
      <c r="S1293" s="9">
        <f>IF(G1293&lt;=1-Params!$B$7,0,ROUND((Params!$B$10+Params!$B$11*G1293^Params!$B$12)*_xlfn.GAMMA.INV((G1293-(1-Params!$B$7))/Params!$B$7,Params!$B$8,Params!$B$9),3))</f>
        <v/>
      </c>
      <c r="T1293" s="9">
        <f>IF(H1293&lt;=1-Params!$B$4,0,MAX(0.1,ROUND((Params!$B$10+Params!$B$11*H1293^Params!$B$12)*_xlfn.GAMMA.INV((H1293-(1-Params!$B$4))/Params!$B$4,Params!$B$5,Params!$B$6),1)))</f>
        <v/>
      </c>
      <c r="U1293" s="9">
        <f>ROUND(_xlfn.NORM.INV(I1293,Params!$B$13,Params!$B$14),1)</f>
        <v/>
      </c>
      <c r="V1293" s="9">
        <f>ROUND(_xlfn.NORM.INV(J1293,Params!$B$15,Params!$B$16),2)</f>
        <v/>
      </c>
      <c r="W1293" s="9">
        <f>ROUND(_xlfn.NORM.INV(K1293,Params!$B$13,Params!$B$14),1)</f>
        <v/>
      </c>
      <c r="X1293" s="9">
        <f>ROUND(_xlfn.NORM.INV(L1293,Params!$B$15,Params!$B$16),2)</f>
        <v/>
      </c>
      <c r="Y1293" s="9">
        <f>ROUND(_xlfn.NORM.INV(M1293,Params!$B$15,Params!$B$16)+Params!$B$17+Params!$B$18*M1293,2)</f>
        <v/>
      </c>
      <c r="Z1293" s="9">
        <f>ROUND(_xlfn.NORM.INV(N1293,Params!$B$13,Params!$B$14)+Params!$B$17+Params!$B$18*N1293,1)</f>
        <v/>
      </c>
    </row>
    <row r="1294">
      <c r="A1294" s="11" t="n">
        <v>1293</v>
      </c>
      <c r="B1294" s="12">
        <f>INT((A1294-1)/122)+1</f>
        <v/>
      </c>
      <c r="C1294" s="13" t="n">
        <v>0.563215</v>
      </c>
      <c r="D1294" s="13" t="n">
        <v>0.293194</v>
      </c>
      <c r="E1294" s="13" t="n">
        <v>0.419396</v>
      </c>
      <c r="F1294" s="13" t="n">
        <v>0.442791</v>
      </c>
      <c r="G1294" s="13" t="n">
        <v>0.09235500000000001</v>
      </c>
      <c r="H1294" s="13" t="n">
        <v>0.455194</v>
      </c>
      <c r="I1294" s="13" t="n">
        <v>0.841028</v>
      </c>
      <c r="J1294" s="13" t="n">
        <v>0.147752</v>
      </c>
      <c r="K1294" s="13" t="n">
        <v>0.9276180000000001</v>
      </c>
      <c r="L1294" s="13" t="n">
        <v>0.684815</v>
      </c>
      <c r="M1294" s="13" t="n">
        <v>0.503958</v>
      </c>
      <c r="N1294" s="13" t="n">
        <v>0.155653</v>
      </c>
      <c r="O1294" s="9">
        <f>IF(C1294&lt;=1-Params!$B$4,0,MAX(0.1,ROUND(_xlfn.GAMMA.INV((C1294-(1-Params!$B$4))/Params!$B$4,Params!$B$5,Params!$B$6),1)))</f>
        <v/>
      </c>
      <c r="P1294" s="9">
        <f>IF(D1294&lt;=1-Params!$B$7,0,ROUND(_xlfn.GAMMA.INV((D1294-(1-Params!$B$7))/Params!$B$7,Params!$B$8,Params!$B$9),3))</f>
        <v/>
      </c>
      <c r="Q1294" s="9">
        <f>IF(E1294&lt;=1-Params!$B$4,0,MAX(0.1,ROUND(_xlfn.GAMMA.INV((E1294-(1-Params!$B$4))/Params!$B$4,Params!$B$5,Params!$B$6),1)))</f>
        <v/>
      </c>
      <c r="R1294" s="9">
        <f>IF(F1294&lt;=1-Params!$B$7,0,ROUND(_xlfn.GAMMA.INV((F1294-(1-Params!$B$7))/Params!$B$7,Params!$B$8,Params!$B$9),3))</f>
        <v/>
      </c>
      <c r="S1294" s="9">
        <f>IF(G1294&lt;=1-Params!$B$7,0,ROUND((Params!$B$10+Params!$B$11*G1294^Params!$B$12)*_xlfn.GAMMA.INV((G1294-(1-Params!$B$7))/Params!$B$7,Params!$B$8,Params!$B$9),3))</f>
        <v/>
      </c>
      <c r="T1294" s="9">
        <f>IF(H1294&lt;=1-Params!$B$4,0,MAX(0.1,ROUND((Params!$B$10+Params!$B$11*H1294^Params!$B$12)*_xlfn.GAMMA.INV((H1294-(1-Params!$B$4))/Params!$B$4,Params!$B$5,Params!$B$6),1)))</f>
        <v/>
      </c>
      <c r="U1294" s="9">
        <f>ROUND(_xlfn.NORM.INV(I1294,Params!$B$13,Params!$B$14),1)</f>
        <v/>
      </c>
      <c r="V1294" s="9">
        <f>ROUND(_xlfn.NORM.INV(J1294,Params!$B$15,Params!$B$16),2)</f>
        <v/>
      </c>
      <c r="W1294" s="9">
        <f>ROUND(_xlfn.NORM.INV(K1294,Params!$B$13,Params!$B$14),1)</f>
        <v/>
      </c>
      <c r="X1294" s="9">
        <f>ROUND(_xlfn.NORM.INV(L1294,Params!$B$15,Params!$B$16),2)</f>
        <v/>
      </c>
      <c r="Y1294" s="9">
        <f>ROUND(_xlfn.NORM.INV(M1294,Params!$B$15,Params!$B$16)+Params!$B$17+Params!$B$18*M1294,2)</f>
        <v/>
      </c>
      <c r="Z1294" s="9">
        <f>ROUND(_xlfn.NORM.INV(N1294,Params!$B$13,Params!$B$14)+Params!$B$17+Params!$B$18*N1294,1)</f>
        <v/>
      </c>
    </row>
    <row r="1295">
      <c r="A1295" s="11" t="n">
        <v>1294</v>
      </c>
      <c r="B1295" s="12">
        <f>INT((A1295-1)/122)+1</f>
        <v/>
      </c>
      <c r="C1295" s="13" t="n">
        <v>0.824027</v>
      </c>
      <c r="D1295" s="13" t="n">
        <v>0.967059</v>
      </c>
      <c r="E1295" s="13" t="n">
        <v>0.87826</v>
      </c>
      <c r="F1295" s="13" t="n">
        <v>0.891053</v>
      </c>
      <c r="G1295" s="13" t="n">
        <v>0.985905</v>
      </c>
      <c r="H1295" s="13" t="n">
        <v>0.202919</v>
      </c>
      <c r="I1295" s="13" t="n">
        <v>0.667706</v>
      </c>
      <c r="J1295" s="13" t="n">
        <v>0.140089</v>
      </c>
      <c r="K1295" s="13" t="n">
        <v>0.781049</v>
      </c>
      <c r="L1295" s="13" t="n">
        <v>0.7110379999999999</v>
      </c>
      <c r="M1295" s="13" t="n">
        <v>0.62037</v>
      </c>
      <c r="N1295" s="13" t="n">
        <v>0.14835</v>
      </c>
      <c r="O1295" s="9">
        <f>IF(C1295&lt;=1-Params!$B$4,0,MAX(0.1,ROUND(_xlfn.GAMMA.INV((C1295-(1-Params!$B$4))/Params!$B$4,Params!$B$5,Params!$B$6),1)))</f>
        <v/>
      </c>
      <c r="P1295" s="9">
        <f>IF(D1295&lt;=1-Params!$B$7,0,ROUND(_xlfn.GAMMA.INV((D1295-(1-Params!$B$7))/Params!$B$7,Params!$B$8,Params!$B$9),3))</f>
        <v/>
      </c>
      <c r="Q1295" s="9">
        <f>IF(E1295&lt;=1-Params!$B$4,0,MAX(0.1,ROUND(_xlfn.GAMMA.INV((E1295-(1-Params!$B$4))/Params!$B$4,Params!$B$5,Params!$B$6),1)))</f>
        <v/>
      </c>
      <c r="R1295" s="9">
        <f>IF(F1295&lt;=1-Params!$B$7,0,ROUND(_xlfn.GAMMA.INV((F1295-(1-Params!$B$7))/Params!$B$7,Params!$B$8,Params!$B$9),3))</f>
        <v/>
      </c>
      <c r="S1295" s="9">
        <f>IF(G1295&lt;=1-Params!$B$7,0,ROUND((Params!$B$10+Params!$B$11*G1295^Params!$B$12)*_xlfn.GAMMA.INV((G1295-(1-Params!$B$7))/Params!$B$7,Params!$B$8,Params!$B$9),3))</f>
        <v/>
      </c>
      <c r="T1295" s="9">
        <f>IF(H1295&lt;=1-Params!$B$4,0,MAX(0.1,ROUND((Params!$B$10+Params!$B$11*H1295^Params!$B$12)*_xlfn.GAMMA.INV((H1295-(1-Params!$B$4))/Params!$B$4,Params!$B$5,Params!$B$6),1)))</f>
        <v/>
      </c>
      <c r="U1295" s="9">
        <f>ROUND(_xlfn.NORM.INV(I1295,Params!$B$13,Params!$B$14),1)</f>
        <v/>
      </c>
      <c r="V1295" s="9">
        <f>ROUND(_xlfn.NORM.INV(J1295,Params!$B$15,Params!$B$16),2)</f>
        <v/>
      </c>
      <c r="W1295" s="9">
        <f>ROUND(_xlfn.NORM.INV(K1295,Params!$B$13,Params!$B$14),1)</f>
        <v/>
      </c>
      <c r="X1295" s="9">
        <f>ROUND(_xlfn.NORM.INV(L1295,Params!$B$15,Params!$B$16),2)</f>
        <v/>
      </c>
      <c r="Y1295" s="9">
        <f>ROUND(_xlfn.NORM.INV(M1295,Params!$B$15,Params!$B$16)+Params!$B$17+Params!$B$18*M1295,2)</f>
        <v/>
      </c>
      <c r="Z1295" s="9">
        <f>ROUND(_xlfn.NORM.INV(N1295,Params!$B$13,Params!$B$14)+Params!$B$17+Params!$B$18*N1295,1)</f>
        <v/>
      </c>
    </row>
    <row r="1296">
      <c r="A1296" s="11" t="n">
        <v>1295</v>
      </c>
      <c r="B1296" s="12">
        <f>INT((A1296-1)/122)+1</f>
        <v/>
      </c>
      <c r="C1296" s="13" t="n">
        <v>0.5678800000000001</v>
      </c>
      <c r="D1296" s="13" t="n">
        <v>0.881058</v>
      </c>
      <c r="E1296" s="13" t="n">
        <v>0.870541</v>
      </c>
      <c r="F1296" s="13" t="n">
        <v>0.979746</v>
      </c>
      <c r="G1296" s="13" t="n">
        <v>0.31757</v>
      </c>
      <c r="H1296" s="13" t="n">
        <v>0.26444</v>
      </c>
      <c r="I1296" s="13" t="n">
        <v>0.650875</v>
      </c>
      <c r="J1296" s="13" t="n">
        <v>0.858555</v>
      </c>
      <c r="K1296" s="13" t="n">
        <v>0.800234</v>
      </c>
      <c r="L1296" s="13" t="n">
        <v>0.19836</v>
      </c>
      <c r="M1296" s="13" t="n">
        <v>0.572398</v>
      </c>
      <c r="N1296" s="13" t="n">
        <v>0.6040720000000001</v>
      </c>
      <c r="O1296" s="9">
        <f>IF(C1296&lt;=1-Params!$B$4,0,MAX(0.1,ROUND(_xlfn.GAMMA.INV((C1296-(1-Params!$B$4))/Params!$B$4,Params!$B$5,Params!$B$6),1)))</f>
        <v/>
      </c>
      <c r="P1296" s="9">
        <f>IF(D1296&lt;=1-Params!$B$7,0,ROUND(_xlfn.GAMMA.INV((D1296-(1-Params!$B$7))/Params!$B$7,Params!$B$8,Params!$B$9),3))</f>
        <v/>
      </c>
      <c r="Q1296" s="9">
        <f>IF(E1296&lt;=1-Params!$B$4,0,MAX(0.1,ROUND(_xlfn.GAMMA.INV((E1296-(1-Params!$B$4))/Params!$B$4,Params!$B$5,Params!$B$6),1)))</f>
        <v/>
      </c>
      <c r="R1296" s="9">
        <f>IF(F1296&lt;=1-Params!$B$7,0,ROUND(_xlfn.GAMMA.INV((F1296-(1-Params!$B$7))/Params!$B$7,Params!$B$8,Params!$B$9),3))</f>
        <v/>
      </c>
      <c r="S1296" s="9">
        <f>IF(G1296&lt;=1-Params!$B$7,0,ROUND((Params!$B$10+Params!$B$11*G1296^Params!$B$12)*_xlfn.GAMMA.INV((G1296-(1-Params!$B$7))/Params!$B$7,Params!$B$8,Params!$B$9),3))</f>
        <v/>
      </c>
      <c r="T1296" s="9">
        <f>IF(H1296&lt;=1-Params!$B$4,0,MAX(0.1,ROUND((Params!$B$10+Params!$B$11*H1296^Params!$B$12)*_xlfn.GAMMA.INV((H1296-(1-Params!$B$4))/Params!$B$4,Params!$B$5,Params!$B$6),1)))</f>
        <v/>
      </c>
      <c r="U1296" s="9">
        <f>ROUND(_xlfn.NORM.INV(I1296,Params!$B$13,Params!$B$14),1)</f>
        <v/>
      </c>
      <c r="V1296" s="9">
        <f>ROUND(_xlfn.NORM.INV(J1296,Params!$B$15,Params!$B$16),2)</f>
        <v/>
      </c>
      <c r="W1296" s="9">
        <f>ROUND(_xlfn.NORM.INV(K1296,Params!$B$13,Params!$B$14),1)</f>
        <v/>
      </c>
      <c r="X1296" s="9">
        <f>ROUND(_xlfn.NORM.INV(L1296,Params!$B$15,Params!$B$16),2)</f>
        <v/>
      </c>
      <c r="Y1296" s="9">
        <f>ROUND(_xlfn.NORM.INV(M1296,Params!$B$15,Params!$B$16)+Params!$B$17+Params!$B$18*M1296,2)</f>
        <v/>
      </c>
      <c r="Z1296" s="9">
        <f>ROUND(_xlfn.NORM.INV(N1296,Params!$B$13,Params!$B$14)+Params!$B$17+Params!$B$18*N1296,1)</f>
        <v/>
      </c>
    </row>
    <row r="1297">
      <c r="A1297" s="11" t="n">
        <v>1296</v>
      </c>
      <c r="B1297" s="12">
        <f>INT((A1297-1)/122)+1</f>
        <v/>
      </c>
      <c r="C1297" s="13" t="n">
        <v>0.91383</v>
      </c>
      <c r="D1297" s="13" t="n">
        <v>0.339342</v>
      </c>
      <c r="E1297" s="13" t="n">
        <v>0.237256</v>
      </c>
      <c r="F1297" s="13" t="n">
        <v>0.77949</v>
      </c>
      <c r="G1297" s="13" t="n">
        <v>0.689174</v>
      </c>
      <c r="H1297" s="13" t="n">
        <v>0.404275</v>
      </c>
      <c r="I1297" s="13" t="n">
        <v>0.589367</v>
      </c>
      <c r="J1297" s="13" t="n">
        <v>0.826054</v>
      </c>
      <c r="K1297" s="13" t="n">
        <v>0.914007</v>
      </c>
      <c r="L1297" s="13" t="n">
        <v>0.491589</v>
      </c>
      <c r="M1297" s="13" t="n">
        <v>0.542096</v>
      </c>
      <c r="N1297" s="13" t="n">
        <v>0.269969</v>
      </c>
      <c r="O1297" s="9">
        <f>IF(C1297&lt;=1-Params!$B$4,0,MAX(0.1,ROUND(_xlfn.GAMMA.INV((C1297-(1-Params!$B$4))/Params!$B$4,Params!$B$5,Params!$B$6),1)))</f>
        <v/>
      </c>
      <c r="P1297" s="9">
        <f>IF(D1297&lt;=1-Params!$B$7,0,ROUND(_xlfn.GAMMA.INV((D1297-(1-Params!$B$7))/Params!$B$7,Params!$B$8,Params!$B$9),3))</f>
        <v/>
      </c>
      <c r="Q1297" s="9">
        <f>IF(E1297&lt;=1-Params!$B$4,0,MAX(0.1,ROUND(_xlfn.GAMMA.INV((E1297-(1-Params!$B$4))/Params!$B$4,Params!$B$5,Params!$B$6),1)))</f>
        <v/>
      </c>
      <c r="R1297" s="9">
        <f>IF(F1297&lt;=1-Params!$B$7,0,ROUND(_xlfn.GAMMA.INV((F1297-(1-Params!$B$7))/Params!$B$7,Params!$B$8,Params!$B$9),3))</f>
        <v/>
      </c>
      <c r="S1297" s="9">
        <f>IF(G1297&lt;=1-Params!$B$7,0,ROUND((Params!$B$10+Params!$B$11*G1297^Params!$B$12)*_xlfn.GAMMA.INV((G1297-(1-Params!$B$7))/Params!$B$7,Params!$B$8,Params!$B$9),3))</f>
        <v/>
      </c>
      <c r="T1297" s="9">
        <f>IF(H1297&lt;=1-Params!$B$4,0,MAX(0.1,ROUND((Params!$B$10+Params!$B$11*H1297^Params!$B$12)*_xlfn.GAMMA.INV((H1297-(1-Params!$B$4))/Params!$B$4,Params!$B$5,Params!$B$6),1)))</f>
        <v/>
      </c>
      <c r="U1297" s="9">
        <f>ROUND(_xlfn.NORM.INV(I1297,Params!$B$13,Params!$B$14),1)</f>
        <v/>
      </c>
      <c r="V1297" s="9">
        <f>ROUND(_xlfn.NORM.INV(J1297,Params!$B$15,Params!$B$16),2)</f>
        <v/>
      </c>
      <c r="W1297" s="9">
        <f>ROUND(_xlfn.NORM.INV(K1297,Params!$B$13,Params!$B$14),1)</f>
        <v/>
      </c>
      <c r="X1297" s="9">
        <f>ROUND(_xlfn.NORM.INV(L1297,Params!$B$15,Params!$B$16),2)</f>
        <v/>
      </c>
      <c r="Y1297" s="9">
        <f>ROUND(_xlfn.NORM.INV(M1297,Params!$B$15,Params!$B$16)+Params!$B$17+Params!$B$18*M1297,2)</f>
        <v/>
      </c>
      <c r="Z1297" s="9">
        <f>ROUND(_xlfn.NORM.INV(N1297,Params!$B$13,Params!$B$14)+Params!$B$17+Params!$B$18*N1297,1)</f>
        <v/>
      </c>
    </row>
    <row r="1298">
      <c r="A1298" s="11" t="n">
        <v>1297</v>
      </c>
      <c r="B1298" s="12">
        <f>INT((A1298-1)/122)+1</f>
        <v/>
      </c>
      <c r="C1298" s="13" t="n">
        <v>0.052388</v>
      </c>
      <c r="D1298" s="13" t="n">
        <v>0.769193</v>
      </c>
      <c r="E1298" s="13" t="n">
        <v>0.298798</v>
      </c>
      <c r="F1298" s="13" t="n">
        <v>0.369605</v>
      </c>
      <c r="G1298" s="13" t="n">
        <v>0.721434</v>
      </c>
      <c r="H1298" s="13" t="n">
        <v>0.975033</v>
      </c>
      <c r="I1298" s="13" t="n">
        <v>0.605755</v>
      </c>
      <c r="J1298" s="13" t="n">
        <v>0.889172</v>
      </c>
      <c r="K1298" s="13" t="n">
        <v>0.372004</v>
      </c>
      <c r="L1298" s="13" t="n">
        <v>0.400927</v>
      </c>
      <c r="M1298" s="13" t="n">
        <v>0.692831</v>
      </c>
      <c r="N1298" s="13" t="n">
        <v>0.91103</v>
      </c>
      <c r="O1298" s="9">
        <f>IF(C1298&lt;=1-Params!$B$4,0,MAX(0.1,ROUND(_xlfn.GAMMA.INV((C1298-(1-Params!$B$4))/Params!$B$4,Params!$B$5,Params!$B$6),1)))</f>
        <v/>
      </c>
      <c r="P1298" s="9">
        <f>IF(D1298&lt;=1-Params!$B$7,0,ROUND(_xlfn.GAMMA.INV((D1298-(1-Params!$B$7))/Params!$B$7,Params!$B$8,Params!$B$9),3))</f>
        <v/>
      </c>
      <c r="Q1298" s="9">
        <f>IF(E1298&lt;=1-Params!$B$4,0,MAX(0.1,ROUND(_xlfn.GAMMA.INV((E1298-(1-Params!$B$4))/Params!$B$4,Params!$B$5,Params!$B$6),1)))</f>
        <v/>
      </c>
      <c r="R1298" s="9">
        <f>IF(F1298&lt;=1-Params!$B$7,0,ROUND(_xlfn.GAMMA.INV((F1298-(1-Params!$B$7))/Params!$B$7,Params!$B$8,Params!$B$9),3))</f>
        <v/>
      </c>
      <c r="S1298" s="9">
        <f>IF(G1298&lt;=1-Params!$B$7,0,ROUND((Params!$B$10+Params!$B$11*G1298^Params!$B$12)*_xlfn.GAMMA.INV((G1298-(1-Params!$B$7))/Params!$B$7,Params!$B$8,Params!$B$9),3))</f>
        <v/>
      </c>
      <c r="T1298" s="9">
        <f>IF(H1298&lt;=1-Params!$B$4,0,MAX(0.1,ROUND((Params!$B$10+Params!$B$11*H1298^Params!$B$12)*_xlfn.GAMMA.INV((H1298-(1-Params!$B$4))/Params!$B$4,Params!$B$5,Params!$B$6),1)))</f>
        <v/>
      </c>
      <c r="U1298" s="9">
        <f>ROUND(_xlfn.NORM.INV(I1298,Params!$B$13,Params!$B$14),1)</f>
        <v/>
      </c>
      <c r="V1298" s="9">
        <f>ROUND(_xlfn.NORM.INV(J1298,Params!$B$15,Params!$B$16),2)</f>
        <v/>
      </c>
      <c r="W1298" s="9">
        <f>ROUND(_xlfn.NORM.INV(K1298,Params!$B$13,Params!$B$14),1)</f>
        <v/>
      </c>
      <c r="X1298" s="9">
        <f>ROUND(_xlfn.NORM.INV(L1298,Params!$B$15,Params!$B$16),2)</f>
        <v/>
      </c>
      <c r="Y1298" s="9">
        <f>ROUND(_xlfn.NORM.INV(M1298,Params!$B$15,Params!$B$16)+Params!$B$17+Params!$B$18*M1298,2)</f>
        <v/>
      </c>
      <c r="Z1298" s="9">
        <f>ROUND(_xlfn.NORM.INV(N1298,Params!$B$13,Params!$B$14)+Params!$B$17+Params!$B$18*N1298,1)</f>
        <v/>
      </c>
    </row>
    <row r="1299">
      <c r="A1299" s="11" t="n">
        <v>1298</v>
      </c>
      <c r="B1299" s="12">
        <f>INT((A1299-1)/122)+1</f>
        <v/>
      </c>
      <c r="C1299" s="13" t="n">
        <v>0.683274</v>
      </c>
      <c r="D1299" s="13" t="n">
        <v>0.534519</v>
      </c>
      <c r="E1299" s="13" t="n">
        <v>0.825873</v>
      </c>
      <c r="F1299" s="13" t="n">
        <v>0.619124</v>
      </c>
      <c r="G1299" s="13" t="n">
        <v>0.51677</v>
      </c>
      <c r="H1299" s="13" t="n">
        <v>0.847388</v>
      </c>
      <c r="I1299" s="13" t="n">
        <v>0.398507</v>
      </c>
      <c r="J1299" s="13" t="n">
        <v>0.618112</v>
      </c>
      <c r="K1299" s="13" t="n">
        <v>0.392188</v>
      </c>
      <c r="L1299" s="13" t="n">
        <v>0.486177</v>
      </c>
      <c r="M1299" s="13" t="n">
        <v>0.829918</v>
      </c>
      <c r="N1299" s="13" t="n">
        <v>0.383319</v>
      </c>
      <c r="O1299" s="9">
        <f>IF(C1299&lt;=1-Params!$B$4,0,MAX(0.1,ROUND(_xlfn.GAMMA.INV((C1299-(1-Params!$B$4))/Params!$B$4,Params!$B$5,Params!$B$6),1)))</f>
        <v/>
      </c>
      <c r="P1299" s="9">
        <f>IF(D1299&lt;=1-Params!$B$7,0,ROUND(_xlfn.GAMMA.INV((D1299-(1-Params!$B$7))/Params!$B$7,Params!$B$8,Params!$B$9),3))</f>
        <v/>
      </c>
      <c r="Q1299" s="9">
        <f>IF(E1299&lt;=1-Params!$B$4,0,MAX(0.1,ROUND(_xlfn.GAMMA.INV((E1299-(1-Params!$B$4))/Params!$B$4,Params!$B$5,Params!$B$6),1)))</f>
        <v/>
      </c>
      <c r="R1299" s="9">
        <f>IF(F1299&lt;=1-Params!$B$7,0,ROUND(_xlfn.GAMMA.INV((F1299-(1-Params!$B$7))/Params!$B$7,Params!$B$8,Params!$B$9),3))</f>
        <v/>
      </c>
      <c r="S1299" s="9">
        <f>IF(G1299&lt;=1-Params!$B$7,0,ROUND((Params!$B$10+Params!$B$11*G1299^Params!$B$12)*_xlfn.GAMMA.INV((G1299-(1-Params!$B$7))/Params!$B$7,Params!$B$8,Params!$B$9),3))</f>
        <v/>
      </c>
      <c r="T1299" s="9">
        <f>IF(H1299&lt;=1-Params!$B$4,0,MAX(0.1,ROUND((Params!$B$10+Params!$B$11*H1299^Params!$B$12)*_xlfn.GAMMA.INV((H1299-(1-Params!$B$4))/Params!$B$4,Params!$B$5,Params!$B$6),1)))</f>
        <v/>
      </c>
      <c r="U1299" s="9">
        <f>ROUND(_xlfn.NORM.INV(I1299,Params!$B$13,Params!$B$14),1)</f>
        <v/>
      </c>
      <c r="V1299" s="9">
        <f>ROUND(_xlfn.NORM.INV(J1299,Params!$B$15,Params!$B$16),2)</f>
        <v/>
      </c>
      <c r="W1299" s="9">
        <f>ROUND(_xlfn.NORM.INV(K1299,Params!$B$13,Params!$B$14),1)</f>
        <v/>
      </c>
      <c r="X1299" s="9">
        <f>ROUND(_xlfn.NORM.INV(L1299,Params!$B$15,Params!$B$16),2)</f>
        <v/>
      </c>
      <c r="Y1299" s="9">
        <f>ROUND(_xlfn.NORM.INV(M1299,Params!$B$15,Params!$B$16)+Params!$B$17+Params!$B$18*M1299,2)</f>
        <v/>
      </c>
      <c r="Z1299" s="9">
        <f>ROUND(_xlfn.NORM.INV(N1299,Params!$B$13,Params!$B$14)+Params!$B$17+Params!$B$18*N1299,1)</f>
        <v/>
      </c>
    </row>
    <row r="1300">
      <c r="A1300" s="11" t="n">
        <v>1299</v>
      </c>
      <c r="B1300" s="12">
        <f>INT((A1300-1)/122)+1</f>
        <v/>
      </c>
      <c r="C1300" s="13" t="n">
        <v>0.680306</v>
      </c>
      <c r="D1300" s="13" t="n">
        <v>0.324775</v>
      </c>
      <c r="E1300" s="13" t="n">
        <v>0.468668</v>
      </c>
      <c r="F1300" s="13" t="n">
        <v>0.507179</v>
      </c>
      <c r="G1300" s="13" t="n">
        <v>0.09393600000000001</v>
      </c>
      <c r="H1300" s="13" t="n">
        <v>0.784386</v>
      </c>
      <c r="I1300" s="13" t="n">
        <v>0.160786</v>
      </c>
      <c r="J1300" s="13" t="n">
        <v>0.8337599999999999</v>
      </c>
      <c r="K1300" s="13" t="n">
        <v>0.661752</v>
      </c>
      <c r="L1300" s="13" t="n">
        <v>0.172956</v>
      </c>
      <c r="M1300" s="13" t="n">
        <v>0.584724</v>
      </c>
      <c r="N1300" s="13" t="n">
        <v>0.225482</v>
      </c>
      <c r="O1300" s="9">
        <f>IF(C1300&lt;=1-Params!$B$4,0,MAX(0.1,ROUND(_xlfn.GAMMA.INV((C1300-(1-Params!$B$4))/Params!$B$4,Params!$B$5,Params!$B$6),1)))</f>
        <v/>
      </c>
      <c r="P1300" s="9">
        <f>IF(D1300&lt;=1-Params!$B$7,0,ROUND(_xlfn.GAMMA.INV((D1300-(1-Params!$B$7))/Params!$B$7,Params!$B$8,Params!$B$9),3))</f>
        <v/>
      </c>
      <c r="Q1300" s="9">
        <f>IF(E1300&lt;=1-Params!$B$4,0,MAX(0.1,ROUND(_xlfn.GAMMA.INV((E1300-(1-Params!$B$4))/Params!$B$4,Params!$B$5,Params!$B$6),1)))</f>
        <v/>
      </c>
      <c r="R1300" s="9">
        <f>IF(F1300&lt;=1-Params!$B$7,0,ROUND(_xlfn.GAMMA.INV((F1300-(1-Params!$B$7))/Params!$B$7,Params!$B$8,Params!$B$9),3))</f>
        <v/>
      </c>
      <c r="S1300" s="9">
        <f>IF(G1300&lt;=1-Params!$B$7,0,ROUND((Params!$B$10+Params!$B$11*G1300^Params!$B$12)*_xlfn.GAMMA.INV((G1300-(1-Params!$B$7))/Params!$B$7,Params!$B$8,Params!$B$9),3))</f>
        <v/>
      </c>
      <c r="T1300" s="9">
        <f>IF(H1300&lt;=1-Params!$B$4,0,MAX(0.1,ROUND((Params!$B$10+Params!$B$11*H1300^Params!$B$12)*_xlfn.GAMMA.INV((H1300-(1-Params!$B$4))/Params!$B$4,Params!$B$5,Params!$B$6),1)))</f>
        <v/>
      </c>
      <c r="U1300" s="9">
        <f>ROUND(_xlfn.NORM.INV(I1300,Params!$B$13,Params!$B$14),1)</f>
        <v/>
      </c>
      <c r="V1300" s="9">
        <f>ROUND(_xlfn.NORM.INV(J1300,Params!$B$15,Params!$B$16),2)</f>
        <v/>
      </c>
      <c r="W1300" s="9">
        <f>ROUND(_xlfn.NORM.INV(K1300,Params!$B$13,Params!$B$14),1)</f>
        <v/>
      </c>
      <c r="X1300" s="9">
        <f>ROUND(_xlfn.NORM.INV(L1300,Params!$B$15,Params!$B$16),2)</f>
        <v/>
      </c>
      <c r="Y1300" s="9">
        <f>ROUND(_xlfn.NORM.INV(M1300,Params!$B$15,Params!$B$16)+Params!$B$17+Params!$B$18*M1300,2)</f>
        <v/>
      </c>
      <c r="Z1300" s="9">
        <f>ROUND(_xlfn.NORM.INV(N1300,Params!$B$13,Params!$B$14)+Params!$B$17+Params!$B$18*N1300,1)</f>
        <v/>
      </c>
    </row>
    <row r="1301">
      <c r="A1301" s="11" t="n">
        <v>1300</v>
      </c>
      <c r="B1301" s="12">
        <f>INT((A1301-1)/122)+1</f>
        <v/>
      </c>
      <c r="C1301" s="13" t="n">
        <v>0.81828</v>
      </c>
      <c r="D1301" s="13" t="n">
        <v>0.876008</v>
      </c>
      <c r="E1301" s="13" t="n">
        <v>0.803183</v>
      </c>
      <c r="F1301" s="13" t="n">
        <v>0.409313</v>
      </c>
      <c r="G1301" s="13" t="n">
        <v>0.445245</v>
      </c>
      <c r="H1301" s="13" t="n">
        <v>0.544445</v>
      </c>
      <c r="I1301" s="13" t="n">
        <v>0.420921</v>
      </c>
      <c r="J1301" s="13" t="n">
        <v>0.7750860000000001</v>
      </c>
      <c r="K1301" s="13" t="n">
        <v>0.402599</v>
      </c>
      <c r="L1301" s="13" t="n">
        <v>0.129248</v>
      </c>
      <c r="M1301" s="13" t="n">
        <v>0.442232</v>
      </c>
      <c r="N1301" s="13" t="n">
        <v>0.76484</v>
      </c>
      <c r="O1301" s="9">
        <f>IF(C1301&lt;=1-Params!$B$4,0,MAX(0.1,ROUND(_xlfn.GAMMA.INV((C1301-(1-Params!$B$4))/Params!$B$4,Params!$B$5,Params!$B$6),1)))</f>
        <v/>
      </c>
      <c r="P1301" s="9">
        <f>IF(D1301&lt;=1-Params!$B$7,0,ROUND(_xlfn.GAMMA.INV((D1301-(1-Params!$B$7))/Params!$B$7,Params!$B$8,Params!$B$9),3))</f>
        <v/>
      </c>
      <c r="Q1301" s="9">
        <f>IF(E1301&lt;=1-Params!$B$4,0,MAX(0.1,ROUND(_xlfn.GAMMA.INV((E1301-(1-Params!$B$4))/Params!$B$4,Params!$B$5,Params!$B$6),1)))</f>
        <v/>
      </c>
      <c r="R1301" s="9">
        <f>IF(F1301&lt;=1-Params!$B$7,0,ROUND(_xlfn.GAMMA.INV((F1301-(1-Params!$B$7))/Params!$B$7,Params!$B$8,Params!$B$9),3))</f>
        <v/>
      </c>
      <c r="S1301" s="9">
        <f>IF(G1301&lt;=1-Params!$B$7,0,ROUND((Params!$B$10+Params!$B$11*G1301^Params!$B$12)*_xlfn.GAMMA.INV((G1301-(1-Params!$B$7))/Params!$B$7,Params!$B$8,Params!$B$9),3))</f>
        <v/>
      </c>
      <c r="T1301" s="9">
        <f>IF(H1301&lt;=1-Params!$B$4,0,MAX(0.1,ROUND((Params!$B$10+Params!$B$11*H1301^Params!$B$12)*_xlfn.GAMMA.INV((H1301-(1-Params!$B$4))/Params!$B$4,Params!$B$5,Params!$B$6),1)))</f>
        <v/>
      </c>
      <c r="U1301" s="9">
        <f>ROUND(_xlfn.NORM.INV(I1301,Params!$B$13,Params!$B$14),1)</f>
        <v/>
      </c>
      <c r="V1301" s="9">
        <f>ROUND(_xlfn.NORM.INV(J1301,Params!$B$15,Params!$B$16),2)</f>
        <v/>
      </c>
      <c r="W1301" s="9">
        <f>ROUND(_xlfn.NORM.INV(K1301,Params!$B$13,Params!$B$14),1)</f>
        <v/>
      </c>
      <c r="X1301" s="9">
        <f>ROUND(_xlfn.NORM.INV(L1301,Params!$B$15,Params!$B$16),2)</f>
        <v/>
      </c>
      <c r="Y1301" s="9">
        <f>ROUND(_xlfn.NORM.INV(M1301,Params!$B$15,Params!$B$16)+Params!$B$17+Params!$B$18*M1301,2)</f>
        <v/>
      </c>
      <c r="Z1301" s="9">
        <f>ROUND(_xlfn.NORM.INV(N1301,Params!$B$13,Params!$B$14)+Params!$B$17+Params!$B$18*N1301,1)</f>
        <v/>
      </c>
    </row>
    <row r="1302">
      <c r="A1302" s="11" t="n">
        <v>1301</v>
      </c>
      <c r="B1302" s="12">
        <f>INT((A1302-1)/122)+1</f>
        <v/>
      </c>
      <c r="C1302" s="13" t="n">
        <v>0.342548</v>
      </c>
      <c r="D1302" s="13" t="n">
        <v>0.77805</v>
      </c>
      <c r="E1302" s="13" t="n">
        <v>0.562211</v>
      </c>
      <c r="F1302" s="13" t="n">
        <v>0.676939</v>
      </c>
      <c r="G1302" s="13" t="n">
        <v>0.424061</v>
      </c>
      <c r="H1302" s="13" t="n">
        <v>0.928292</v>
      </c>
      <c r="I1302" s="13" t="n">
        <v>0.214012</v>
      </c>
      <c r="J1302" s="13" t="n">
        <v>0.890432</v>
      </c>
      <c r="K1302" s="13" t="n">
        <v>0.252323</v>
      </c>
      <c r="L1302" s="13" t="n">
        <v>0.667242</v>
      </c>
      <c r="M1302" s="13" t="n">
        <v>0.331222</v>
      </c>
      <c r="N1302" s="13" t="n">
        <v>0.473096</v>
      </c>
      <c r="O1302" s="9">
        <f>IF(C1302&lt;=1-Params!$B$4,0,MAX(0.1,ROUND(_xlfn.GAMMA.INV((C1302-(1-Params!$B$4))/Params!$B$4,Params!$B$5,Params!$B$6),1)))</f>
        <v/>
      </c>
      <c r="P1302" s="9">
        <f>IF(D1302&lt;=1-Params!$B$7,0,ROUND(_xlfn.GAMMA.INV((D1302-(1-Params!$B$7))/Params!$B$7,Params!$B$8,Params!$B$9),3))</f>
        <v/>
      </c>
      <c r="Q1302" s="9">
        <f>IF(E1302&lt;=1-Params!$B$4,0,MAX(0.1,ROUND(_xlfn.GAMMA.INV((E1302-(1-Params!$B$4))/Params!$B$4,Params!$B$5,Params!$B$6),1)))</f>
        <v/>
      </c>
      <c r="R1302" s="9">
        <f>IF(F1302&lt;=1-Params!$B$7,0,ROUND(_xlfn.GAMMA.INV((F1302-(1-Params!$B$7))/Params!$B$7,Params!$B$8,Params!$B$9),3))</f>
        <v/>
      </c>
      <c r="S1302" s="9">
        <f>IF(G1302&lt;=1-Params!$B$7,0,ROUND((Params!$B$10+Params!$B$11*G1302^Params!$B$12)*_xlfn.GAMMA.INV((G1302-(1-Params!$B$7))/Params!$B$7,Params!$B$8,Params!$B$9),3))</f>
        <v/>
      </c>
      <c r="T1302" s="9">
        <f>IF(H1302&lt;=1-Params!$B$4,0,MAX(0.1,ROUND((Params!$B$10+Params!$B$11*H1302^Params!$B$12)*_xlfn.GAMMA.INV((H1302-(1-Params!$B$4))/Params!$B$4,Params!$B$5,Params!$B$6),1)))</f>
        <v/>
      </c>
      <c r="U1302" s="9">
        <f>ROUND(_xlfn.NORM.INV(I1302,Params!$B$13,Params!$B$14),1)</f>
        <v/>
      </c>
      <c r="V1302" s="9">
        <f>ROUND(_xlfn.NORM.INV(J1302,Params!$B$15,Params!$B$16),2)</f>
        <v/>
      </c>
      <c r="W1302" s="9">
        <f>ROUND(_xlfn.NORM.INV(K1302,Params!$B$13,Params!$B$14),1)</f>
        <v/>
      </c>
      <c r="X1302" s="9">
        <f>ROUND(_xlfn.NORM.INV(L1302,Params!$B$15,Params!$B$16),2)</f>
        <v/>
      </c>
      <c r="Y1302" s="9">
        <f>ROUND(_xlfn.NORM.INV(M1302,Params!$B$15,Params!$B$16)+Params!$B$17+Params!$B$18*M1302,2)</f>
        <v/>
      </c>
      <c r="Z1302" s="9">
        <f>ROUND(_xlfn.NORM.INV(N1302,Params!$B$13,Params!$B$14)+Params!$B$17+Params!$B$18*N1302,1)</f>
        <v/>
      </c>
    </row>
    <row r="1303">
      <c r="A1303" s="11" t="n">
        <v>1302</v>
      </c>
      <c r="B1303" s="12">
        <f>INT((A1303-1)/122)+1</f>
        <v/>
      </c>
      <c r="C1303" s="13" t="n">
        <v>0.908182</v>
      </c>
      <c r="D1303" s="13" t="n">
        <v>0.693017</v>
      </c>
      <c r="E1303" s="13" t="n">
        <v>0.7759470000000001</v>
      </c>
      <c r="F1303" s="13" t="n">
        <v>0.387667</v>
      </c>
      <c r="G1303" s="13" t="n">
        <v>0.7291029999999999</v>
      </c>
      <c r="H1303" s="13" t="n">
        <v>0.349822</v>
      </c>
      <c r="I1303" s="13" t="n">
        <v>0.29423</v>
      </c>
      <c r="J1303" s="13" t="n">
        <v>0.872018</v>
      </c>
      <c r="K1303" s="13" t="n">
        <v>0.157541</v>
      </c>
      <c r="L1303" s="13" t="n">
        <v>0.749216</v>
      </c>
      <c r="M1303" s="13" t="n">
        <v>0.416873</v>
      </c>
      <c r="N1303" s="13" t="n">
        <v>0.575263</v>
      </c>
      <c r="O1303" s="9">
        <f>IF(C1303&lt;=1-Params!$B$4,0,MAX(0.1,ROUND(_xlfn.GAMMA.INV((C1303-(1-Params!$B$4))/Params!$B$4,Params!$B$5,Params!$B$6),1)))</f>
        <v/>
      </c>
      <c r="P1303" s="9">
        <f>IF(D1303&lt;=1-Params!$B$7,0,ROUND(_xlfn.GAMMA.INV((D1303-(1-Params!$B$7))/Params!$B$7,Params!$B$8,Params!$B$9),3))</f>
        <v/>
      </c>
      <c r="Q1303" s="9">
        <f>IF(E1303&lt;=1-Params!$B$4,0,MAX(0.1,ROUND(_xlfn.GAMMA.INV((E1303-(1-Params!$B$4))/Params!$B$4,Params!$B$5,Params!$B$6),1)))</f>
        <v/>
      </c>
      <c r="R1303" s="9">
        <f>IF(F1303&lt;=1-Params!$B$7,0,ROUND(_xlfn.GAMMA.INV((F1303-(1-Params!$B$7))/Params!$B$7,Params!$B$8,Params!$B$9),3))</f>
        <v/>
      </c>
      <c r="S1303" s="9">
        <f>IF(G1303&lt;=1-Params!$B$7,0,ROUND((Params!$B$10+Params!$B$11*G1303^Params!$B$12)*_xlfn.GAMMA.INV((G1303-(1-Params!$B$7))/Params!$B$7,Params!$B$8,Params!$B$9),3))</f>
        <v/>
      </c>
      <c r="T1303" s="9">
        <f>IF(H1303&lt;=1-Params!$B$4,0,MAX(0.1,ROUND((Params!$B$10+Params!$B$11*H1303^Params!$B$12)*_xlfn.GAMMA.INV((H1303-(1-Params!$B$4))/Params!$B$4,Params!$B$5,Params!$B$6),1)))</f>
        <v/>
      </c>
      <c r="U1303" s="9">
        <f>ROUND(_xlfn.NORM.INV(I1303,Params!$B$13,Params!$B$14),1)</f>
        <v/>
      </c>
      <c r="V1303" s="9">
        <f>ROUND(_xlfn.NORM.INV(J1303,Params!$B$15,Params!$B$16),2)</f>
        <v/>
      </c>
      <c r="W1303" s="9">
        <f>ROUND(_xlfn.NORM.INV(K1303,Params!$B$13,Params!$B$14),1)</f>
        <v/>
      </c>
      <c r="X1303" s="9">
        <f>ROUND(_xlfn.NORM.INV(L1303,Params!$B$15,Params!$B$16),2)</f>
        <v/>
      </c>
      <c r="Y1303" s="9">
        <f>ROUND(_xlfn.NORM.INV(M1303,Params!$B$15,Params!$B$16)+Params!$B$17+Params!$B$18*M1303,2)</f>
        <v/>
      </c>
      <c r="Z1303" s="9">
        <f>ROUND(_xlfn.NORM.INV(N1303,Params!$B$13,Params!$B$14)+Params!$B$17+Params!$B$18*N1303,1)</f>
        <v/>
      </c>
    </row>
    <row r="1304">
      <c r="A1304" s="11" t="n">
        <v>1303</v>
      </c>
      <c r="B1304" s="12">
        <f>INT((A1304-1)/122)+1</f>
        <v/>
      </c>
      <c r="C1304" s="13" t="n">
        <v>0.282356</v>
      </c>
      <c r="D1304" s="13" t="n">
        <v>0.393504</v>
      </c>
      <c r="E1304" s="13" t="n">
        <v>0.864139</v>
      </c>
      <c r="F1304" s="13" t="n">
        <v>0.693437</v>
      </c>
      <c r="G1304" s="13" t="n">
        <v>0.282718</v>
      </c>
      <c r="H1304" s="13" t="n">
        <v>0.205454</v>
      </c>
      <c r="I1304" s="13" t="n">
        <v>0.538624</v>
      </c>
      <c r="J1304" s="13" t="n">
        <v>0.162587</v>
      </c>
      <c r="K1304" s="13" t="n">
        <v>0.057994</v>
      </c>
      <c r="L1304" s="13" t="n">
        <v>0.694506</v>
      </c>
      <c r="M1304" s="13" t="n">
        <v>0.176764</v>
      </c>
      <c r="N1304" s="13" t="n">
        <v>0.479065</v>
      </c>
      <c r="O1304" s="9">
        <f>IF(C1304&lt;=1-Params!$B$4,0,MAX(0.1,ROUND(_xlfn.GAMMA.INV((C1304-(1-Params!$B$4))/Params!$B$4,Params!$B$5,Params!$B$6),1)))</f>
        <v/>
      </c>
      <c r="P1304" s="9">
        <f>IF(D1304&lt;=1-Params!$B$7,0,ROUND(_xlfn.GAMMA.INV((D1304-(1-Params!$B$7))/Params!$B$7,Params!$B$8,Params!$B$9),3))</f>
        <v/>
      </c>
      <c r="Q1304" s="9">
        <f>IF(E1304&lt;=1-Params!$B$4,0,MAX(0.1,ROUND(_xlfn.GAMMA.INV((E1304-(1-Params!$B$4))/Params!$B$4,Params!$B$5,Params!$B$6),1)))</f>
        <v/>
      </c>
      <c r="R1304" s="9">
        <f>IF(F1304&lt;=1-Params!$B$7,0,ROUND(_xlfn.GAMMA.INV((F1304-(1-Params!$B$7))/Params!$B$7,Params!$B$8,Params!$B$9),3))</f>
        <v/>
      </c>
      <c r="S1304" s="9">
        <f>IF(G1304&lt;=1-Params!$B$7,0,ROUND((Params!$B$10+Params!$B$11*G1304^Params!$B$12)*_xlfn.GAMMA.INV((G1304-(1-Params!$B$7))/Params!$B$7,Params!$B$8,Params!$B$9),3))</f>
        <v/>
      </c>
      <c r="T1304" s="9">
        <f>IF(H1304&lt;=1-Params!$B$4,0,MAX(0.1,ROUND((Params!$B$10+Params!$B$11*H1304^Params!$B$12)*_xlfn.GAMMA.INV((H1304-(1-Params!$B$4))/Params!$B$4,Params!$B$5,Params!$B$6),1)))</f>
        <v/>
      </c>
      <c r="U1304" s="9">
        <f>ROUND(_xlfn.NORM.INV(I1304,Params!$B$13,Params!$B$14),1)</f>
        <v/>
      </c>
      <c r="V1304" s="9">
        <f>ROUND(_xlfn.NORM.INV(J1304,Params!$B$15,Params!$B$16),2)</f>
        <v/>
      </c>
      <c r="W1304" s="9">
        <f>ROUND(_xlfn.NORM.INV(K1304,Params!$B$13,Params!$B$14),1)</f>
        <v/>
      </c>
      <c r="X1304" s="9">
        <f>ROUND(_xlfn.NORM.INV(L1304,Params!$B$15,Params!$B$16),2)</f>
        <v/>
      </c>
      <c r="Y1304" s="9">
        <f>ROUND(_xlfn.NORM.INV(M1304,Params!$B$15,Params!$B$16)+Params!$B$17+Params!$B$18*M1304,2)</f>
        <v/>
      </c>
      <c r="Z1304" s="9">
        <f>ROUND(_xlfn.NORM.INV(N1304,Params!$B$13,Params!$B$14)+Params!$B$17+Params!$B$18*N1304,1)</f>
        <v/>
      </c>
    </row>
    <row r="1305">
      <c r="A1305" s="11" t="n">
        <v>1304</v>
      </c>
      <c r="B1305" s="12">
        <f>INT((A1305-1)/122)+1</f>
        <v/>
      </c>
      <c r="C1305" s="13" t="n">
        <v>0.624148</v>
      </c>
      <c r="D1305" s="13" t="n">
        <v>0.194838</v>
      </c>
      <c r="E1305" s="13" t="n">
        <v>0.56876</v>
      </c>
      <c r="F1305" s="13" t="n">
        <v>0.558541</v>
      </c>
      <c r="G1305" s="13" t="n">
        <v>0.498846</v>
      </c>
      <c r="H1305" s="13" t="n">
        <v>0.745109</v>
      </c>
      <c r="I1305" s="13" t="n">
        <v>0.326129</v>
      </c>
      <c r="J1305" s="13" t="n">
        <v>0.784768</v>
      </c>
      <c r="K1305" s="13" t="n">
        <v>0.016302</v>
      </c>
      <c r="L1305" s="13" t="n">
        <v>0.779775</v>
      </c>
      <c r="M1305" s="13" t="n">
        <v>0.105469</v>
      </c>
      <c r="N1305" s="13" t="n">
        <v>0.75828</v>
      </c>
      <c r="O1305" s="9">
        <f>IF(C1305&lt;=1-Params!$B$4,0,MAX(0.1,ROUND(_xlfn.GAMMA.INV((C1305-(1-Params!$B$4))/Params!$B$4,Params!$B$5,Params!$B$6),1)))</f>
        <v/>
      </c>
      <c r="P1305" s="9">
        <f>IF(D1305&lt;=1-Params!$B$7,0,ROUND(_xlfn.GAMMA.INV((D1305-(1-Params!$B$7))/Params!$B$7,Params!$B$8,Params!$B$9),3))</f>
        <v/>
      </c>
      <c r="Q1305" s="9">
        <f>IF(E1305&lt;=1-Params!$B$4,0,MAX(0.1,ROUND(_xlfn.GAMMA.INV((E1305-(1-Params!$B$4))/Params!$B$4,Params!$B$5,Params!$B$6),1)))</f>
        <v/>
      </c>
      <c r="R1305" s="9">
        <f>IF(F1305&lt;=1-Params!$B$7,0,ROUND(_xlfn.GAMMA.INV((F1305-(1-Params!$B$7))/Params!$B$7,Params!$B$8,Params!$B$9),3))</f>
        <v/>
      </c>
      <c r="S1305" s="9">
        <f>IF(G1305&lt;=1-Params!$B$7,0,ROUND((Params!$B$10+Params!$B$11*G1305^Params!$B$12)*_xlfn.GAMMA.INV((G1305-(1-Params!$B$7))/Params!$B$7,Params!$B$8,Params!$B$9),3))</f>
        <v/>
      </c>
      <c r="T1305" s="9">
        <f>IF(H1305&lt;=1-Params!$B$4,0,MAX(0.1,ROUND((Params!$B$10+Params!$B$11*H1305^Params!$B$12)*_xlfn.GAMMA.INV((H1305-(1-Params!$B$4))/Params!$B$4,Params!$B$5,Params!$B$6),1)))</f>
        <v/>
      </c>
      <c r="U1305" s="9">
        <f>ROUND(_xlfn.NORM.INV(I1305,Params!$B$13,Params!$B$14),1)</f>
        <v/>
      </c>
      <c r="V1305" s="9">
        <f>ROUND(_xlfn.NORM.INV(J1305,Params!$B$15,Params!$B$16),2)</f>
        <v/>
      </c>
      <c r="W1305" s="9">
        <f>ROUND(_xlfn.NORM.INV(K1305,Params!$B$13,Params!$B$14),1)</f>
        <v/>
      </c>
      <c r="X1305" s="9">
        <f>ROUND(_xlfn.NORM.INV(L1305,Params!$B$15,Params!$B$16),2)</f>
        <v/>
      </c>
      <c r="Y1305" s="9">
        <f>ROUND(_xlfn.NORM.INV(M1305,Params!$B$15,Params!$B$16)+Params!$B$17+Params!$B$18*M1305,2)</f>
        <v/>
      </c>
      <c r="Z1305" s="9">
        <f>ROUND(_xlfn.NORM.INV(N1305,Params!$B$13,Params!$B$14)+Params!$B$17+Params!$B$18*N1305,1)</f>
        <v/>
      </c>
    </row>
    <row r="1306">
      <c r="A1306" s="11" t="n">
        <v>1305</v>
      </c>
      <c r="B1306" s="12">
        <f>INT((A1306-1)/122)+1</f>
        <v/>
      </c>
      <c r="C1306" s="13" t="n">
        <v>0.307213</v>
      </c>
      <c r="D1306" s="13" t="n">
        <v>0.6454220000000001</v>
      </c>
      <c r="E1306" s="13" t="n">
        <v>0.657657</v>
      </c>
      <c r="F1306" s="13" t="n">
        <v>0.136364</v>
      </c>
      <c r="G1306" s="13" t="n">
        <v>0.552585</v>
      </c>
      <c r="H1306" s="13" t="n">
        <v>0.8612069999999999</v>
      </c>
      <c r="I1306" s="13" t="n">
        <v>0.306015</v>
      </c>
      <c r="J1306" s="13" t="n">
        <v>0.86291</v>
      </c>
      <c r="K1306" s="13" t="n">
        <v>0.154524</v>
      </c>
      <c r="L1306" s="13" t="n">
        <v>0.428439</v>
      </c>
      <c r="M1306" s="13" t="n">
        <v>0.199872</v>
      </c>
      <c r="N1306" s="13" t="n">
        <v>0.509752</v>
      </c>
      <c r="O1306" s="9">
        <f>IF(C1306&lt;=1-Params!$B$4,0,MAX(0.1,ROUND(_xlfn.GAMMA.INV((C1306-(1-Params!$B$4))/Params!$B$4,Params!$B$5,Params!$B$6),1)))</f>
        <v/>
      </c>
      <c r="P1306" s="9">
        <f>IF(D1306&lt;=1-Params!$B$7,0,ROUND(_xlfn.GAMMA.INV((D1306-(1-Params!$B$7))/Params!$B$7,Params!$B$8,Params!$B$9),3))</f>
        <v/>
      </c>
      <c r="Q1306" s="9">
        <f>IF(E1306&lt;=1-Params!$B$4,0,MAX(0.1,ROUND(_xlfn.GAMMA.INV((E1306-(1-Params!$B$4))/Params!$B$4,Params!$B$5,Params!$B$6),1)))</f>
        <v/>
      </c>
      <c r="R1306" s="9">
        <f>IF(F1306&lt;=1-Params!$B$7,0,ROUND(_xlfn.GAMMA.INV((F1306-(1-Params!$B$7))/Params!$B$7,Params!$B$8,Params!$B$9),3))</f>
        <v/>
      </c>
      <c r="S1306" s="9">
        <f>IF(G1306&lt;=1-Params!$B$7,0,ROUND((Params!$B$10+Params!$B$11*G1306^Params!$B$12)*_xlfn.GAMMA.INV((G1306-(1-Params!$B$7))/Params!$B$7,Params!$B$8,Params!$B$9),3))</f>
        <v/>
      </c>
      <c r="T1306" s="9">
        <f>IF(H1306&lt;=1-Params!$B$4,0,MAX(0.1,ROUND((Params!$B$10+Params!$B$11*H1306^Params!$B$12)*_xlfn.GAMMA.INV((H1306-(1-Params!$B$4))/Params!$B$4,Params!$B$5,Params!$B$6),1)))</f>
        <v/>
      </c>
      <c r="U1306" s="9">
        <f>ROUND(_xlfn.NORM.INV(I1306,Params!$B$13,Params!$B$14),1)</f>
        <v/>
      </c>
      <c r="V1306" s="9">
        <f>ROUND(_xlfn.NORM.INV(J1306,Params!$B$15,Params!$B$16),2)</f>
        <v/>
      </c>
      <c r="W1306" s="9">
        <f>ROUND(_xlfn.NORM.INV(K1306,Params!$B$13,Params!$B$14),1)</f>
        <v/>
      </c>
      <c r="X1306" s="9">
        <f>ROUND(_xlfn.NORM.INV(L1306,Params!$B$15,Params!$B$16),2)</f>
        <v/>
      </c>
      <c r="Y1306" s="9">
        <f>ROUND(_xlfn.NORM.INV(M1306,Params!$B$15,Params!$B$16)+Params!$B$17+Params!$B$18*M1306,2)</f>
        <v/>
      </c>
      <c r="Z1306" s="9">
        <f>ROUND(_xlfn.NORM.INV(N1306,Params!$B$13,Params!$B$14)+Params!$B$17+Params!$B$18*N1306,1)</f>
        <v/>
      </c>
    </row>
    <row r="1307">
      <c r="A1307" s="11" t="n">
        <v>1306</v>
      </c>
      <c r="B1307" s="12">
        <f>INT((A1307-1)/122)+1</f>
        <v/>
      </c>
      <c r="C1307" s="13" t="n">
        <v>0.904355</v>
      </c>
      <c r="D1307" s="13" t="n">
        <v>0.886962</v>
      </c>
      <c r="E1307" s="13" t="n">
        <v>0.56488</v>
      </c>
      <c r="F1307" s="13" t="n">
        <v>0.456869</v>
      </c>
      <c r="G1307" s="13" t="n">
        <v>0.4093</v>
      </c>
      <c r="H1307" s="13" t="n">
        <v>0.6877490000000001</v>
      </c>
      <c r="I1307" s="13" t="n">
        <v>0.31131</v>
      </c>
      <c r="J1307" s="13" t="n">
        <v>0.781389</v>
      </c>
      <c r="K1307" s="13" t="n">
        <v>0.128961</v>
      </c>
      <c r="L1307" s="13" t="n">
        <v>0.343003</v>
      </c>
      <c r="M1307" s="13" t="n">
        <v>0.340898</v>
      </c>
      <c r="N1307" s="13" t="n">
        <v>0.762468</v>
      </c>
      <c r="O1307" s="9">
        <f>IF(C1307&lt;=1-Params!$B$4,0,MAX(0.1,ROUND(_xlfn.GAMMA.INV((C1307-(1-Params!$B$4))/Params!$B$4,Params!$B$5,Params!$B$6),1)))</f>
        <v/>
      </c>
      <c r="P1307" s="9">
        <f>IF(D1307&lt;=1-Params!$B$7,0,ROUND(_xlfn.GAMMA.INV((D1307-(1-Params!$B$7))/Params!$B$7,Params!$B$8,Params!$B$9),3))</f>
        <v/>
      </c>
      <c r="Q1307" s="9">
        <f>IF(E1307&lt;=1-Params!$B$4,0,MAX(0.1,ROUND(_xlfn.GAMMA.INV((E1307-(1-Params!$B$4))/Params!$B$4,Params!$B$5,Params!$B$6),1)))</f>
        <v/>
      </c>
      <c r="R1307" s="9">
        <f>IF(F1307&lt;=1-Params!$B$7,0,ROUND(_xlfn.GAMMA.INV((F1307-(1-Params!$B$7))/Params!$B$7,Params!$B$8,Params!$B$9),3))</f>
        <v/>
      </c>
      <c r="S1307" s="9">
        <f>IF(G1307&lt;=1-Params!$B$7,0,ROUND((Params!$B$10+Params!$B$11*G1307^Params!$B$12)*_xlfn.GAMMA.INV((G1307-(1-Params!$B$7))/Params!$B$7,Params!$B$8,Params!$B$9),3))</f>
        <v/>
      </c>
      <c r="T1307" s="9">
        <f>IF(H1307&lt;=1-Params!$B$4,0,MAX(0.1,ROUND((Params!$B$10+Params!$B$11*H1307^Params!$B$12)*_xlfn.GAMMA.INV((H1307-(1-Params!$B$4))/Params!$B$4,Params!$B$5,Params!$B$6),1)))</f>
        <v/>
      </c>
      <c r="U1307" s="9">
        <f>ROUND(_xlfn.NORM.INV(I1307,Params!$B$13,Params!$B$14),1)</f>
        <v/>
      </c>
      <c r="V1307" s="9">
        <f>ROUND(_xlfn.NORM.INV(J1307,Params!$B$15,Params!$B$16),2)</f>
        <v/>
      </c>
      <c r="W1307" s="9">
        <f>ROUND(_xlfn.NORM.INV(K1307,Params!$B$13,Params!$B$14),1)</f>
        <v/>
      </c>
      <c r="X1307" s="9">
        <f>ROUND(_xlfn.NORM.INV(L1307,Params!$B$15,Params!$B$16),2)</f>
        <v/>
      </c>
      <c r="Y1307" s="9">
        <f>ROUND(_xlfn.NORM.INV(M1307,Params!$B$15,Params!$B$16)+Params!$B$17+Params!$B$18*M1307,2)</f>
        <v/>
      </c>
      <c r="Z1307" s="9">
        <f>ROUND(_xlfn.NORM.INV(N1307,Params!$B$13,Params!$B$14)+Params!$B$17+Params!$B$18*N1307,1)</f>
        <v/>
      </c>
    </row>
    <row r="1308">
      <c r="A1308" s="11" t="n">
        <v>1307</v>
      </c>
      <c r="B1308" s="12">
        <f>INT((A1308-1)/122)+1</f>
        <v/>
      </c>
      <c r="C1308" s="13" t="n">
        <v>0.411521</v>
      </c>
      <c r="D1308" s="13" t="n">
        <v>0.922011</v>
      </c>
      <c r="E1308" s="13" t="n">
        <v>0.977247</v>
      </c>
      <c r="F1308" s="13" t="n">
        <v>0.73486</v>
      </c>
      <c r="G1308" s="13" t="n">
        <v>0.358845</v>
      </c>
      <c r="H1308" s="13" t="n">
        <v>0.135025</v>
      </c>
      <c r="I1308" s="13" t="n">
        <v>0.366065</v>
      </c>
      <c r="J1308" s="13" t="n">
        <v>0.725094</v>
      </c>
      <c r="K1308" s="13" t="n">
        <v>0.159582</v>
      </c>
      <c r="L1308" s="13" t="n">
        <v>0.59605</v>
      </c>
      <c r="M1308" s="13" t="n">
        <v>0.310578</v>
      </c>
      <c r="N1308" s="13" t="n">
        <v>0.731255</v>
      </c>
      <c r="O1308" s="9">
        <f>IF(C1308&lt;=1-Params!$B$4,0,MAX(0.1,ROUND(_xlfn.GAMMA.INV((C1308-(1-Params!$B$4))/Params!$B$4,Params!$B$5,Params!$B$6),1)))</f>
        <v/>
      </c>
      <c r="P1308" s="9">
        <f>IF(D1308&lt;=1-Params!$B$7,0,ROUND(_xlfn.GAMMA.INV((D1308-(1-Params!$B$7))/Params!$B$7,Params!$B$8,Params!$B$9),3))</f>
        <v/>
      </c>
      <c r="Q1308" s="9">
        <f>IF(E1308&lt;=1-Params!$B$4,0,MAX(0.1,ROUND(_xlfn.GAMMA.INV((E1308-(1-Params!$B$4))/Params!$B$4,Params!$B$5,Params!$B$6),1)))</f>
        <v/>
      </c>
      <c r="R1308" s="9">
        <f>IF(F1308&lt;=1-Params!$B$7,0,ROUND(_xlfn.GAMMA.INV((F1308-(1-Params!$B$7))/Params!$B$7,Params!$B$8,Params!$B$9),3))</f>
        <v/>
      </c>
      <c r="S1308" s="9">
        <f>IF(G1308&lt;=1-Params!$B$7,0,ROUND((Params!$B$10+Params!$B$11*G1308^Params!$B$12)*_xlfn.GAMMA.INV((G1308-(1-Params!$B$7))/Params!$B$7,Params!$B$8,Params!$B$9),3))</f>
        <v/>
      </c>
      <c r="T1308" s="9">
        <f>IF(H1308&lt;=1-Params!$B$4,0,MAX(0.1,ROUND((Params!$B$10+Params!$B$11*H1308^Params!$B$12)*_xlfn.GAMMA.INV((H1308-(1-Params!$B$4))/Params!$B$4,Params!$B$5,Params!$B$6),1)))</f>
        <v/>
      </c>
      <c r="U1308" s="9">
        <f>ROUND(_xlfn.NORM.INV(I1308,Params!$B$13,Params!$B$14),1)</f>
        <v/>
      </c>
      <c r="V1308" s="9">
        <f>ROUND(_xlfn.NORM.INV(J1308,Params!$B$15,Params!$B$16),2)</f>
        <v/>
      </c>
      <c r="W1308" s="9">
        <f>ROUND(_xlfn.NORM.INV(K1308,Params!$B$13,Params!$B$14),1)</f>
        <v/>
      </c>
      <c r="X1308" s="9">
        <f>ROUND(_xlfn.NORM.INV(L1308,Params!$B$15,Params!$B$16),2)</f>
        <v/>
      </c>
      <c r="Y1308" s="9">
        <f>ROUND(_xlfn.NORM.INV(M1308,Params!$B$15,Params!$B$16)+Params!$B$17+Params!$B$18*M1308,2)</f>
        <v/>
      </c>
      <c r="Z1308" s="9">
        <f>ROUND(_xlfn.NORM.INV(N1308,Params!$B$13,Params!$B$14)+Params!$B$17+Params!$B$18*N1308,1)</f>
        <v/>
      </c>
    </row>
    <row r="1309">
      <c r="A1309" s="11" t="n">
        <v>1308</v>
      </c>
      <c r="B1309" s="12">
        <f>INT((A1309-1)/122)+1</f>
        <v/>
      </c>
      <c r="C1309" s="13" t="n">
        <v>0.166469</v>
      </c>
      <c r="D1309" s="13" t="n">
        <v>0.437574</v>
      </c>
      <c r="E1309" s="13" t="n">
        <v>0.681038</v>
      </c>
      <c r="F1309" s="13" t="n">
        <v>0.63631</v>
      </c>
      <c r="G1309" s="13" t="n">
        <v>0.6276040000000001</v>
      </c>
      <c r="H1309" s="13" t="n">
        <v>0.405736</v>
      </c>
      <c r="I1309" s="13" t="n">
        <v>0.230793</v>
      </c>
      <c r="J1309" s="13" t="n">
        <v>0.77253</v>
      </c>
      <c r="K1309" s="13" t="n">
        <v>0.206521</v>
      </c>
      <c r="L1309" s="13" t="n">
        <v>0.68372</v>
      </c>
      <c r="M1309" s="13" t="n">
        <v>0.218517</v>
      </c>
      <c r="N1309" s="13" t="n">
        <v>0.720975</v>
      </c>
      <c r="O1309" s="9">
        <f>IF(C1309&lt;=1-Params!$B$4,0,MAX(0.1,ROUND(_xlfn.GAMMA.INV((C1309-(1-Params!$B$4))/Params!$B$4,Params!$B$5,Params!$B$6),1)))</f>
        <v/>
      </c>
      <c r="P1309" s="9">
        <f>IF(D1309&lt;=1-Params!$B$7,0,ROUND(_xlfn.GAMMA.INV((D1309-(1-Params!$B$7))/Params!$B$7,Params!$B$8,Params!$B$9),3))</f>
        <v/>
      </c>
      <c r="Q1309" s="9">
        <f>IF(E1309&lt;=1-Params!$B$4,0,MAX(0.1,ROUND(_xlfn.GAMMA.INV((E1309-(1-Params!$B$4))/Params!$B$4,Params!$B$5,Params!$B$6),1)))</f>
        <v/>
      </c>
      <c r="R1309" s="9">
        <f>IF(F1309&lt;=1-Params!$B$7,0,ROUND(_xlfn.GAMMA.INV((F1309-(1-Params!$B$7))/Params!$B$7,Params!$B$8,Params!$B$9),3))</f>
        <v/>
      </c>
      <c r="S1309" s="9">
        <f>IF(G1309&lt;=1-Params!$B$7,0,ROUND((Params!$B$10+Params!$B$11*G1309^Params!$B$12)*_xlfn.GAMMA.INV((G1309-(1-Params!$B$7))/Params!$B$7,Params!$B$8,Params!$B$9),3))</f>
        <v/>
      </c>
      <c r="T1309" s="9">
        <f>IF(H1309&lt;=1-Params!$B$4,0,MAX(0.1,ROUND((Params!$B$10+Params!$B$11*H1309^Params!$B$12)*_xlfn.GAMMA.INV((H1309-(1-Params!$B$4))/Params!$B$4,Params!$B$5,Params!$B$6),1)))</f>
        <v/>
      </c>
      <c r="U1309" s="9">
        <f>ROUND(_xlfn.NORM.INV(I1309,Params!$B$13,Params!$B$14),1)</f>
        <v/>
      </c>
      <c r="V1309" s="9">
        <f>ROUND(_xlfn.NORM.INV(J1309,Params!$B$15,Params!$B$16),2)</f>
        <v/>
      </c>
      <c r="W1309" s="9">
        <f>ROUND(_xlfn.NORM.INV(K1309,Params!$B$13,Params!$B$14),1)</f>
        <v/>
      </c>
      <c r="X1309" s="9">
        <f>ROUND(_xlfn.NORM.INV(L1309,Params!$B$15,Params!$B$16),2)</f>
        <v/>
      </c>
      <c r="Y1309" s="9">
        <f>ROUND(_xlfn.NORM.INV(M1309,Params!$B$15,Params!$B$16)+Params!$B$17+Params!$B$18*M1309,2)</f>
        <v/>
      </c>
      <c r="Z1309" s="9">
        <f>ROUND(_xlfn.NORM.INV(N1309,Params!$B$13,Params!$B$14)+Params!$B$17+Params!$B$18*N1309,1)</f>
        <v/>
      </c>
    </row>
    <row r="1310">
      <c r="A1310" s="11" t="n">
        <v>1309</v>
      </c>
      <c r="B1310" s="12">
        <f>INT((A1310-1)/122)+1</f>
        <v/>
      </c>
      <c r="C1310" s="13" t="n">
        <v>0.072496</v>
      </c>
      <c r="D1310" s="13" t="n">
        <v>0.643845</v>
      </c>
      <c r="E1310" s="13" t="n">
        <v>0.350354</v>
      </c>
      <c r="F1310" s="13" t="n">
        <v>0.343734</v>
      </c>
      <c r="G1310" s="13" t="n">
        <v>0.402017</v>
      </c>
      <c r="H1310" s="13" t="n">
        <v>0.189841</v>
      </c>
      <c r="I1310" s="13" t="n">
        <v>0.240399</v>
      </c>
      <c r="J1310" s="13" t="n">
        <v>0.420395</v>
      </c>
      <c r="K1310" s="13" t="n">
        <v>0.023724</v>
      </c>
      <c r="L1310" s="13" t="n">
        <v>0.440727</v>
      </c>
      <c r="M1310" s="13" t="n">
        <v>0.295156</v>
      </c>
      <c r="N1310" s="13" t="n">
        <v>0.337529</v>
      </c>
      <c r="O1310" s="9">
        <f>IF(C1310&lt;=1-Params!$B$4,0,MAX(0.1,ROUND(_xlfn.GAMMA.INV((C1310-(1-Params!$B$4))/Params!$B$4,Params!$B$5,Params!$B$6),1)))</f>
        <v/>
      </c>
      <c r="P1310" s="9">
        <f>IF(D1310&lt;=1-Params!$B$7,0,ROUND(_xlfn.GAMMA.INV((D1310-(1-Params!$B$7))/Params!$B$7,Params!$B$8,Params!$B$9),3))</f>
        <v/>
      </c>
      <c r="Q1310" s="9">
        <f>IF(E1310&lt;=1-Params!$B$4,0,MAX(0.1,ROUND(_xlfn.GAMMA.INV((E1310-(1-Params!$B$4))/Params!$B$4,Params!$B$5,Params!$B$6),1)))</f>
        <v/>
      </c>
      <c r="R1310" s="9">
        <f>IF(F1310&lt;=1-Params!$B$7,0,ROUND(_xlfn.GAMMA.INV((F1310-(1-Params!$B$7))/Params!$B$7,Params!$B$8,Params!$B$9),3))</f>
        <v/>
      </c>
      <c r="S1310" s="9">
        <f>IF(G1310&lt;=1-Params!$B$7,0,ROUND((Params!$B$10+Params!$B$11*G1310^Params!$B$12)*_xlfn.GAMMA.INV((G1310-(1-Params!$B$7))/Params!$B$7,Params!$B$8,Params!$B$9),3))</f>
        <v/>
      </c>
      <c r="T1310" s="9">
        <f>IF(H1310&lt;=1-Params!$B$4,0,MAX(0.1,ROUND((Params!$B$10+Params!$B$11*H1310^Params!$B$12)*_xlfn.GAMMA.INV((H1310-(1-Params!$B$4))/Params!$B$4,Params!$B$5,Params!$B$6),1)))</f>
        <v/>
      </c>
      <c r="U1310" s="9">
        <f>ROUND(_xlfn.NORM.INV(I1310,Params!$B$13,Params!$B$14),1)</f>
        <v/>
      </c>
      <c r="V1310" s="9">
        <f>ROUND(_xlfn.NORM.INV(J1310,Params!$B$15,Params!$B$16),2)</f>
        <v/>
      </c>
      <c r="W1310" s="9">
        <f>ROUND(_xlfn.NORM.INV(K1310,Params!$B$13,Params!$B$14),1)</f>
        <v/>
      </c>
      <c r="X1310" s="9">
        <f>ROUND(_xlfn.NORM.INV(L1310,Params!$B$15,Params!$B$16),2)</f>
        <v/>
      </c>
      <c r="Y1310" s="9">
        <f>ROUND(_xlfn.NORM.INV(M1310,Params!$B$15,Params!$B$16)+Params!$B$17+Params!$B$18*M1310,2)</f>
        <v/>
      </c>
      <c r="Z1310" s="9">
        <f>ROUND(_xlfn.NORM.INV(N1310,Params!$B$13,Params!$B$14)+Params!$B$17+Params!$B$18*N1310,1)</f>
        <v/>
      </c>
    </row>
    <row r="1311">
      <c r="A1311" s="11" t="n">
        <v>1310</v>
      </c>
      <c r="B1311" s="12">
        <f>INT((A1311-1)/122)+1</f>
        <v/>
      </c>
      <c r="C1311" s="13" t="n">
        <v>0.73101</v>
      </c>
      <c r="D1311" s="13" t="n">
        <v>0.780242</v>
      </c>
      <c r="E1311" s="13" t="n">
        <v>0.792948</v>
      </c>
      <c r="F1311" s="13" t="n">
        <v>0.7231340000000001</v>
      </c>
      <c r="G1311" s="13" t="n">
        <v>0.114155</v>
      </c>
      <c r="H1311" s="13" t="n">
        <v>0.752301</v>
      </c>
      <c r="I1311" s="13" t="n">
        <v>0.428845</v>
      </c>
      <c r="J1311" s="13" t="n">
        <v>0.148705</v>
      </c>
      <c r="K1311" s="13" t="n">
        <v>0.117547</v>
      </c>
      <c r="L1311" s="13" t="n">
        <v>0.036376</v>
      </c>
      <c r="M1311" s="13" t="n">
        <v>0.253431</v>
      </c>
      <c r="N1311" s="13" t="n">
        <v>0.295336</v>
      </c>
      <c r="O1311" s="9">
        <f>IF(C1311&lt;=1-Params!$B$4,0,MAX(0.1,ROUND(_xlfn.GAMMA.INV((C1311-(1-Params!$B$4))/Params!$B$4,Params!$B$5,Params!$B$6),1)))</f>
        <v/>
      </c>
      <c r="P1311" s="9">
        <f>IF(D1311&lt;=1-Params!$B$7,0,ROUND(_xlfn.GAMMA.INV((D1311-(1-Params!$B$7))/Params!$B$7,Params!$B$8,Params!$B$9),3))</f>
        <v/>
      </c>
      <c r="Q1311" s="9">
        <f>IF(E1311&lt;=1-Params!$B$4,0,MAX(0.1,ROUND(_xlfn.GAMMA.INV((E1311-(1-Params!$B$4))/Params!$B$4,Params!$B$5,Params!$B$6),1)))</f>
        <v/>
      </c>
      <c r="R1311" s="9">
        <f>IF(F1311&lt;=1-Params!$B$7,0,ROUND(_xlfn.GAMMA.INV((F1311-(1-Params!$B$7))/Params!$B$7,Params!$B$8,Params!$B$9),3))</f>
        <v/>
      </c>
      <c r="S1311" s="9">
        <f>IF(G1311&lt;=1-Params!$B$7,0,ROUND((Params!$B$10+Params!$B$11*G1311^Params!$B$12)*_xlfn.GAMMA.INV((G1311-(1-Params!$B$7))/Params!$B$7,Params!$B$8,Params!$B$9),3))</f>
        <v/>
      </c>
      <c r="T1311" s="9">
        <f>IF(H1311&lt;=1-Params!$B$4,0,MAX(0.1,ROUND((Params!$B$10+Params!$B$11*H1311^Params!$B$12)*_xlfn.GAMMA.INV((H1311-(1-Params!$B$4))/Params!$B$4,Params!$B$5,Params!$B$6),1)))</f>
        <v/>
      </c>
      <c r="U1311" s="9">
        <f>ROUND(_xlfn.NORM.INV(I1311,Params!$B$13,Params!$B$14),1)</f>
        <v/>
      </c>
      <c r="V1311" s="9">
        <f>ROUND(_xlfn.NORM.INV(J1311,Params!$B$15,Params!$B$16),2)</f>
        <v/>
      </c>
      <c r="W1311" s="9">
        <f>ROUND(_xlfn.NORM.INV(K1311,Params!$B$13,Params!$B$14),1)</f>
        <v/>
      </c>
      <c r="X1311" s="9">
        <f>ROUND(_xlfn.NORM.INV(L1311,Params!$B$15,Params!$B$16),2)</f>
        <v/>
      </c>
      <c r="Y1311" s="9">
        <f>ROUND(_xlfn.NORM.INV(M1311,Params!$B$15,Params!$B$16)+Params!$B$17+Params!$B$18*M1311,2)</f>
        <v/>
      </c>
      <c r="Z1311" s="9">
        <f>ROUND(_xlfn.NORM.INV(N1311,Params!$B$13,Params!$B$14)+Params!$B$17+Params!$B$18*N1311,1)</f>
        <v/>
      </c>
    </row>
    <row r="1312">
      <c r="A1312" s="11" t="n">
        <v>1311</v>
      </c>
      <c r="B1312" s="12">
        <f>INT((A1312-1)/122)+1</f>
        <v/>
      </c>
      <c r="C1312" s="13" t="n">
        <v>0.735789</v>
      </c>
      <c r="D1312" s="13" t="n">
        <v>0.83379</v>
      </c>
      <c r="E1312" s="13" t="n">
        <v>0.977981</v>
      </c>
      <c r="F1312" s="13" t="n">
        <v>0.574017</v>
      </c>
      <c r="G1312" s="13" t="n">
        <v>0.003656</v>
      </c>
      <c r="H1312" s="13" t="n">
        <v>0.441061</v>
      </c>
      <c r="I1312" s="13" t="n">
        <v>0.231346</v>
      </c>
      <c r="J1312" s="13" t="n">
        <v>0.254555</v>
      </c>
      <c r="K1312" s="13" t="n">
        <v>0.037029</v>
      </c>
      <c r="L1312" s="13" t="n">
        <v>0.04003</v>
      </c>
      <c r="M1312" s="13" t="n">
        <v>0.540079</v>
      </c>
      <c r="N1312" s="13" t="n">
        <v>0.23768</v>
      </c>
      <c r="O1312" s="9">
        <f>IF(C1312&lt;=1-Params!$B$4,0,MAX(0.1,ROUND(_xlfn.GAMMA.INV((C1312-(1-Params!$B$4))/Params!$B$4,Params!$B$5,Params!$B$6),1)))</f>
        <v/>
      </c>
      <c r="P1312" s="9">
        <f>IF(D1312&lt;=1-Params!$B$7,0,ROUND(_xlfn.GAMMA.INV((D1312-(1-Params!$B$7))/Params!$B$7,Params!$B$8,Params!$B$9),3))</f>
        <v/>
      </c>
      <c r="Q1312" s="9">
        <f>IF(E1312&lt;=1-Params!$B$4,0,MAX(0.1,ROUND(_xlfn.GAMMA.INV((E1312-(1-Params!$B$4))/Params!$B$4,Params!$B$5,Params!$B$6),1)))</f>
        <v/>
      </c>
      <c r="R1312" s="9">
        <f>IF(F1312&lt;=1-Params!$B$7,0,ROUND(_xlfn.GAMMA.INV((F1312-(1-Params!$B$7))/Params!$B$7,Params!$B$8,Params!$B$9),3))</f>
        <v/>
      </c>
      <c r="S1312" s="9">
        <f>IF(G1312&lt;=1-Params!$B$7,0,ROUND((Params!$B$10+Params!$B$11*G1312^Params!$B$12)*_xlfn.GAMMA.INV((G1312-(1-Params!$B$7))/Params!$B$7,Params!$B$8,Params!$B$9),3))</f>
        <v/>
      </c>
      <c r="T1312" s="9">
        <f>IF(H1312&lt;=1-Params!$B$4,0,MAX(0.1,ROUND((Params!$B$10+Params!$B$11*H1312^Params!$B$12)*_xlfn.GAMMA.INV((H1312-(1-Params!$B$4))/Params!$B$4,Params!$B$5,Params!$B$6),1)))</f>
        <v/>
      </c>
      <c r="U1312" s="9">
        <f>ROUND(_xlfn.NORM.INV(I1312,Params!$B$13,Params!$B$14),1)</f>
        <v/>
      </c>
      <c r="V1312" s="9">
        <f>ROUND(_xlfn.NORM.INV(J1312,Params!$B$15,Params!$B$16),2)</f>
        <v/>
      </c>
      <c r="W1312" s="9">
        <f>ROUND(_xlfn.NORM.INV(K1312,Params!$B$13,Params!$B$14),1)</f>
        <v/>
      </c>
      <c r="X1312" s="9">
        <f>ROUND(_xlfn.NORM.INV(L1312,Params!$B$15,Params!$B$16),2)</f>
        <v/>
      </c>
      <c r="Y1312" s="9">
        <f>ROUND(_xlfn.NORM.INV(M1312,Params!$B$15,Params!$B$16)+Params!$B$17+Params!$B$18*M1312,2)</f>
        <v/>
      </c>
      <c r="Z1312" s="9">
        <f>ROUND(_xlfn.NORM.INV(N1312,Params!$B$13,Params!$B$14)+Params!$B$17+Params!$B$18*N1312,1)</f>
        <v/>
      </c>
    </row>
    <row r="1313">
      <c r="A1313" s="11" t="n">
        <v>1312</v>
      </c>
      <c r="B1313" s="12">
        <f>INT((A1313-1)/122)+1</f>
        <v/>
      </c>
      <c r="C1313" s="13" t="n">
        <v>0.834595</v>
      </c>
      <c r="D1313" s="13" t="n">
        <v>0.912266</v>
      </c>
      <c r="E1313" s="13" t="n">
        <v>0.629189</v>
      </c>
      <c r="F1313" s="13" t="n">
        <v>0.264981</v>
      </c>
      <c r="G1313" s="13" t="n">
        <v>0.083923</v>
      </c>
      <c r="H1313" s="13" t="n">
        <v>0.880775</v>
      </c>
      <c r="I1313" s="13" t="n">
        <v>0.031511</v>
      </c>
      <c r="J1313" s="13" t="n">
        <v>0.317224</v>
      </c>
      <c r="K1313" s="13" t="n">
        <v>0.216377</v>
      </c>
      <c r="L1313" s="13" t="n">
        <v>0.519805</v>
      </c>
      <c r="M1313" s="13" t="n">
        <v>0.472783</v>
      </c>
      <c r="N1313" s="13" t="n">
        <v>0.502406</v>
      </c>
      <c r="O1313" s="9">
        <f>IF(C1313&lt;=1-Params!$B$4,0,MAX(0.1,ROUND(_xlfn.GAMMA.INV((C1313-(1-Params!$B$4))/Params!$B$4,Params!$B$5,Params!$B$6),1)))</f>
        <v/>
      </c>
      <c r="P1313" s="9">
        <f>IF(D1313&lt;=1-Params!$B$7,0,ROUND(_xlfn.GAMMA.INV((D1313-(1-Params!$B$7))/Params!$B$7,Params!$B$8,Params!$B$9),3))</f>
        <v/>
      </c>
      <c r="Q1313" s="9">
        <f>IF(E1313&lt;=1-Params!$B$4,0,MAX(0.1,ROUND(_xlfn.GAMMA.INV((E1313-(1-Params!$B$4))/Params!$B$4,Params!$B$5,Params!$B$6),1)))</f>
        <v/>
      </c>
      <c r="R1313" s="9">
        <f>IF(F1313&lt;=1-Params!$B$7,0,ROUND(_xlfn.GAMMA.INV((F1313-(1-Params!$B$7))/Params!$B$7,Params!$B$8,Params!$B$9),3))</f>
        <v/>
      </c>
      <c r="S1313" s="9">
        <f>IF(G1313&lt;=1-Params!$B$7,0,ROUND((Params!$B$10+Params!$B$11*G1313^Params!$B$12)*_xlfn.GAMMA.INV((G1313-(1-Params!$B$7))/Params!$B$7,Params!$B$8,Params!$B$9),3))</f>
        <v/>
      </c>
      <c r="T1313" s="9">
        <f>IF(H1313&lt;=1-Params!$B$4,0,MAX(0.1,ROUND((Params!$B$10+Params!$B$11*H1313^Params!$B$12)*_xlfn.GAMMA.INV((H1313-(1-Params!$B$4))/Params!$B$4,Params!$B$5,Params!$B$6),1)))</f>
        <v/>
      </c>
      <c r="U1313" s="9">
        <f>ROUND(_xlfn.NORM.INV(I1313,Params!$B$13,Params!$B$14),1)</f>
        <v/>
      </c>
      <c r="V1313" s="9">
        <f>ROUND(_xlfn.NORM.INV(J1313,Params!$B$15,Params!$B$16),2)</f>
        <v/>
      </c>
      <c r="W1313" s="9">
        <f>ROUND(_xlfn.NORM.INV(K1313,Params!$B$13,Params!$B$14),1)</f>
        <v/>
      </c>
      <c r="X1313" s="9">
        <f>ROUND(_xlfn.NORM.INV(L1313,Params!$B$15,Params!$B$16),2)</f>
        <v/>
      </c>
      <c r="Y1313" s="9">
        <f>ROUND(_xlfn.NORM.INV(M1313,Params!$B$15,Params!$B$16)+Params!$B$17+Params!$B$18*M1313,2)</f>
        <v/>
      </c>
      <c r="Z1313" s="9">
        <f>ROUND(_xlfn.NORM.INV(N1313,Params!$B$13,Params!$B$14)+Params!$B$17+Params!$B$18*N1313,1)</f>
        <v/>
      </c>
    </row>
    <row r="1314">
      <c r="A1314" s="11" t="n">
        <v>1313</v>
      </c>
      <c r="B1314" s="12">
        <f>INT((A1314-1)/122)+1</f>
        <v/>
      </c>
      <c r="C1314" s="13" t="n">
        <v>0.6599159999999999</v>
      </c>
      <c r="D1314" s="13" t="n">
        <v>0.367053</v>
      </c>
      <c r="E1314" s="13" t="n">
        <v>0.776741</v>
      </c>
      <c r="F1314" s="13" t="n">
        <v>0.207912</v>
      </c>
      <c r="G1314" s="13" t="n">
        <v>0.361829</v>
      </c>
      <c r="H1314" s="13" t="n">
        <v>0.456077</v>
      </c>
      <c r="I1314" s="13" t="n">
        <v>0.019456</v>
      </c>
      <c r="J1314" s="13" t="n">
        <v>0.248017</v>
      </c>
      <c r="K1314" s="13" t="n">
        <v>0.275631</v>
      </c>
      <c r="L1314" s="13" t="n">
        <v>0.408779</v>
      </c>
      <c r="M1314" s="13" t="n">
        <v>0.864087</v>
      </c>
      <c r="N1314" s="13" t="n">
        <v>0.580095</v>
      </c>
      <c r="O1314" s="9">
        <f>IF(C1314&lt;=1-Params!$B$4,0,MAX(0.1,ROUND(_xlfn.GAMMA.INV((C1314-(1-Params!$B$4))/Params!$B$4,Params!$B$5,Params!$B$6),1)))</f>
        <v/>
      </c>
      <c r="P1314" s="9">
        <f>IF(D1314&lt;=1-Params!$B$7,0,ROUND(_xlfn.GAMMA.INV((D1314-(1-Params!$B$7))/Params!$B$7,Params!$B$8,Params!$B$9),3))</f>
        <v/>
      </c>
      <c r="Q1314" s="9">
        <f>IF(E1314&lt;=1-Params!$B$4,0,MAX(0.1,ROUND(_xlfn.GAMMA.INV((E1314-(1-Params!$B$4))/Params!$B$4,Params!$B$5,Params!$B$6),1)))</f>
        <v/>
      </c>
      <c r="R1314" s="9">
        <f>IF(F1314&lt;=1-Params!$B$7,0,ROUND(_xlfn.GAMMA.INV((F1314-(1-Params!$B$7))/Params!$B$7,Params!$B$8,Params!$B$9),3))</f>
        <v/>
      </c>
      <c r="S1314" s="9">
        <f>IF(G1314&lt;=1-Params!$B$7,0,ROUND((Params!$B$10+Params!$B$11*G1314^Params!$B$12)*_xlfn.GAMMA.INV((G1314-(1-Params!$B$7))/Params!$B$7,Params!$B$8,Params!$B$9),3))</f>
        <v/>
      </c>
      <c r="T1314" s="9">
        <f>IF(H1314&lt;=1-Params!$B$4,0,MAX(0.1,ROUND((Params!$B$10+Params!$B$11*H1314^Params!$B$12)*_xlfn.GAMMA.INV((H1314-(1-Params!$B$4))/Params!$B$4,Params!$B$5,Params!$B$6),1)))</f>
        <v/>
      </c>
      <c r="U1314" s="9">
        <f>ROUND(_xlfn.NORM.INV(I1314,Params!$B$13,Params!$B$14),1)</f>
        <v/>
      </c>
      <c r="V1314" s="9">
        <f>ROUND(_xlfn.NORM.INV(J1314,Params!$B$15,Params!$B$16),2)</f>
        <v/>
      </c>
      <c r="W1314" s="9">
        <f>ROUND(_xlfn.NORM.INV(K1314,Params!$B$13,Params!$B$14),1)</f>
        <v/>
      </c>
      <c r="X1314" s="9">
        <f>ROUND(_xlfn.NORM.INV(L1314,Params!$B$15,Params!$B$16),2)</f>
        <v/>
      </c>
      <c r="Y1314" s="9">
        <f>ROUND(_xlfn.NORM.INV(M1314,Params!$B$15,Params!$B$16)+Params!$B$17+Params!$B$18*M1314,2)</f>
        <v/>
      </c>
      <c r="Z1314" s="9">
        <f>ROUND(_xlfn.NORM.INV(N1314,Params!$B$13,Params!$B$14)+Params!$B$17+Params!$B$18*N1314,1)</f>
        <v/>
      </c>
    </row>
    <row r="1315">
      <c r="A1315" s="11" t="n">
        <v>1314</v>
      </c>
      <c r="B1315" s="12">
        <f>INT((A1315-1)/122)+1</f>
        <v/>
      </c>
      <c r="C1315" s="13" t="n">
        <v>0.954334</v>
      </c>
      <c r="D1315" s="13" t="n">
        <v>0.386103</v>
      </c>
      <c r="E1315" s="13" t="n">
        <v>0.092332</v>
      </c>
      <c r="F1315" s="13" t="n">
        <v>0.922959</v>
      </c>
      <c r="G1315" s="13" t="n">
        <v>0.700727</v>
      </c>
      <c r="H1315" s="13" t="n">
        <v>0.781575</v>
      </c>
      <c r="I1315" s="13" t="n">
        <v>0.015467</v>
      </c>
      <c r="J1315" s="13" t="n">
        <v>0.216667</v>
      </c>
      <c r="K1315" s="13" t="n">
        <v>0.321048</v>
      </c>
      <c r="L1315" s="13" t="n">
        <v>0.297307</v>
      </c>
      <c r="M1315" s="13" t="n">
        <v>0.443068</v>
      </c>
      <c r="N1315" s="13" t="n">
        <v>0.755037</v>
      </c>
      <c r="O1315" s="9">
        <f>IF(C1315&lt;=1-Params!$B$4,0,MAX(0.1,ROUND(_xlfn.GAMMA.INV((C1315-(1-Params!$B$4))/Params!$B$4,Params!$B$5,Params!$B$6),1)))</f>
        <v/>
      </c>
      <c r="P1315" s="9">
        <f>IF(D1315&lt;=1-Params!$B$7,0,ROUND(_xlfn.GAMMA.INV((D1315-(1-Params!$B$7))/Params!$B$7,Params!$B$8,Params!$B$9),3))</f>
        <v/>
      </c>
      <c r="Q1315" s="9">
        <f>IF(E1315&lt;=1-Params!$B$4,0,MAX(0.1,ROUND(_xlfn.GAMMA.INV((E1315-(1-Params!$B$4))/Params!$B$4,Params!$B$5,Params!$B$6),1)))</f>
        <v/>
      </c>
      <c r="R1315" s="9">
        <f>IF(F1315&lt;=1-Params!$B$7,0,ROUND(_xlfn.GAMMA.INV((F1315-(1-Params!$B$7))/Params!$B$7,Params!$B$8,Params!$B$9),3))</f>
        <v/>
      </c>
      <c r="S1315" s="9">
        <f>IF(G1315&lt;=1-Params!$B$7,0,ROUND((Params!$B$10+Params!$B$11*G1315^Params!$B$12)*_xlfn.GAMMA.INV((G1315-(1-Params!$B$7))/Params!$B$7,Params!$B$8,Params!$B$9),3))</f>
        <v/>
      </c>
      <c r="T1315" s="9">
        <f>IF(H1315&lt;=1-Params!$B$4,0,MAX(0.1,ROUND((Params!$B$10+Params!$B$11*H1315^Params!$B$12)*_xlfn.GAMMA.INV((H1315-(1-Params!$B$4))/Params!$B$4,Params!$B$5,Params!$B$6),1)))</f>
        <v/>
      </c>
      <c r="U1315" s="9">
        <f>ROUND(_xlfn.NORM.INV(I1315,Params!$B$13,Params!$B$14),1)</f>
        <v/>
      </c>
      <c r="V1315" s="9">
        <f>ROUND(_xlfn.NORM.INV(J1315,Params!$B$15,Params!$B$16),2)</f>
        <v/>
      </c>
      <c r="W1315" s="9">
        <f>ROUND(_xlfn.NORM.INV(K1315,Params!$B$13,Params!$B$14),1)</f>
        <v/>
      </c>
      <c r="X1315" s="9">
        <f>ROUND(_xlfn.NORM.INV(L1315,Params!$B$15,Params!$B$16),2)</f>
        <v/>
      </c>
      <c r="Y1315" s="9">
        <f>ROUND(_xlfn.NORM.INV(M1315,Params!$B$15,Params!$B$16)+Params!$B$17+Params!$B$18*M1315,2)</f>
        <v/>
      </c>
      <c r="Z1315" s="9">
        <f>ROUND(_xlfn.NORM.INV(N1315,Params!$B$13,Params!$B$14)+Params!$B$17+Params!$B$18*N1315,1)</f>
        <v/>
      </c>
    </row>
    <row r="1316">
      <c r="A1316" s="11" t="n">
        <v>1315</v>
      </c>
      <c r="B1316" s="12">
        <f>INT((A1316-1)/122)+1</f>
        <v/>
      </c>
      <c r="C1316" s="13" t="n">
        <v>0.463197</v>
      </c>
      <c r="D1316" s="13" t="n">
        <v>0.624179</v>
      </c>
      <c r="E1316" s="13" t="n">
        <v>0.5303099999999999</v>
      </c>
      <c r="F1316" s="13" t="n">
        <v>0.993142</v>
      </c>
      <c r="G1316" s="13" t="n">
        <v>0.09082899999999999</v>
      </c>
      <c r="H1316" s="13" t="n">
        <v>0.565674</v>
      </c>
      <c r="I1316" s="13" t="n">
        <v>0.035628</v>
      </c>
      <c r="J1316" s="13" t="n">
        <v>0.075498</v>
      </c>
      <c r="K1316" s="13" t="n">
        <v>0.034783</v>
      </c>
      <c r="L1316" s="13" t="n">
        <v>0.44477</v>
      </c>
      <c r="M1316" s="13" t="n">
        <v>0.575861</v>
      </c>
      <c r="N1316" s="13" t="n">
        <v>0.690676</v>
      </c>
      <c r="O1316" s="9">
        <f>IF(C1316&lt;=1-Params!$B$4,0,MAX(0.1,ROUND(_xlfn.GAMMA.INV((C1316-(1-Params!$B$4))/Params!$B$4,Params!$B$5,Params!$B$6),1)))</f>
        <v/>
      </c>
      <c r="P1316" s="9">
        <f>IF(D1316&lt;=1-Params!$B$7,0,ROUND(_xlfn.GAMMA.INV((D1316-(1-Params!$B$7))/Params!$B$7,Params!$B$8,Params!$B$9),3))</f>
        <v/>
      </c>
      <c r="Q1316" s="9">
        <f>IF(E1316&lt;=1-Params!$B$4,0,MAX(0.1,ROUND(_xlfn.GAMMA.INV((E1316-(1-Params!$B$4))/Params!$B$4,Params!$B$5,Params!$B$6),1)))</f>
        <v/>
      </c>
      <c r="R1316" s="9">
        <f>IF(F1316&lt;=1-Params!$B$7,0,ROUND(_xlfn.GAMMA.INV((F1316-(1-Params!$B$7))/Params!$B$7,Params!$B$8,Params!$B$9),3))</f>
        <v/>
      </c>
      <c r="S1316" s="9">
        <f>IF(G1316&lt;=1-Params!$B$7,0,ROUND((Params!$B$10+Params!$B$11*G1316^Params!$B$12)*_xlfn.GAMMA.INV((G1316-(1-Params!$B$7))/Params!$B$7,Params!$B$8,Params!$B$9),3))</f>
        <v/>
      </c>
      <c r="T1316" s="9">
        <f>IF(H1316&lt;=1-Params!$B$4,0,MAX(0.1,ROUND((Params!$B$10+Params!$B$11*H1316^Params!$B$12)*_xlfn.GAMMA.INV((H1316-(1-Params!$B$4))/Params!$B$4,Params!$B$5,Params!$B$6),1)))</f>
        <v/>
      </c>
      <c r="U1316" s="9">
        <f>ROUND(_xlfn.NORM.INV(I1316,Params!$B$13,Params!$B$14),1)</f>
        <v/>
      </c>
      <c r="V1316" s="9">
        <f>ROUND(_xlfn.NORM.INV(J1316,Params!$B$15,Params!$B$16),2)</f>
        <v/>
      </c>
      <c r="W1316" s="9">
        <f>ROUND(_xlfn.NORM.INV(K1316,Params!$B$13,Params!$B$14),1)</f>
        <v/>
      </c>
      <c r="X1316" s="9">
        <f>ROUND(_xlfn.NORM.INV(L1316,Params!$B$15,Params!$B$16),2)</f>
        <v/>
      </c>
      <c r="Y1316" s="9">
        <f>ROUND(_xlfn.NORM.INV(M1316,Params!$B$15,Params!$B$16)+Params!$B$17+Params!$B$18*M1316,2)</f>
        <v/>
      </c>
      <c r="Z1316" s="9">
        <f>ROUND(_xlfn.NORM.INV(N1316,Params!$B$13,Params!$B$14)+Params!$B$17+Params!$B$18*N1316,1)</f>
        <v/>
      </c>
    </row>
    <row r="1317">
      <c r="A1317" s="11" t="n">
        <v>1316</v>
      </c>
      <c r="B1317" s="12">
        <f>INT((A1317-1)/122)+1</f>
        <v/>
      </c>
      <c r="C1317" s="13" t="n">
        <v>0.213708</v>
      </c>
      <c r="D1317" s="13" t="n">
        <v>0.106525</v>
      </c>
      <c r="E1317" s="13" t="n">
        <v>0.5107350000000001</v>
      </c>
      <c r="F1317" s="13" t="n">
        <v>0.886987</v>
      </c>
      <c r="G1317" s="13" t="n">
        <v>0.61309</v>
      </c>
      <c r="H1317" s="13" t="n">
        <v>0.09486799999999999</v>
      </c>
      <c r="I1317" s="13" t="n">
        <v>0.040443</v>
      </c>
      <c r="J1317" s="13" t="n">
        <v>0.324502</v>
      </c>
      <c r="K1317" s="13" t="n">
        <v>0.123679</v>
      </c>
      <c r="L1317" s="13" t="n">
        <v>0.767684</v>
      </c>
      <c r="M1317" s="13" t="n">
        <v>0.854724</v>
      </c>
      <c r="N1317" s="13" t="n">
        <v>0.713357</v>
      </c>
      <c r="O1317" s="9">
        <f>IF(C1317&lt;=1-Params!$B$4,0,MAX(0.1,ROUND(_xlfn.GAMMA.INV((C1317-(1-Params!$B$4))/Params!$B$4,Params!$B$5,Params!$B$6),1)))</f>
        <v/>
      </c>
      <c r="P1317" s="9">
        <f>IF(D1317&lt;=1-Params!$B$7,0,ROUND(_xlfn.GAMMA.INV((D1317-(1-Params!$B$7))/Params!$B$7,Params!$B$8,Params!$B$9),3))</f>
        <v/>
      </c>
      <c r="Q1317" s="9">
        <f>IF(E1317&lt;=1-Params!$B$4,0,MAX(0.1,ROUND(_xlfn.GAMMA.INV((E1317-(1-Params!$B$4))/Params!$B$4,Params!$B$5,Params!$B$6),1)))</f>
        <v/>
      </c>
      <c r="R1317" s="9">
        <f>IF(F1317&lt;=1-Params!$B$7,0,ROUND(_xlfn.GAMMA.INV((F1317-(1-Params!$B$7))/Params!$B$7,Params!$B$8,Params!$B$9),3))</f>
        <v/>
      </c>
      <c r="S1317" s="9">
        <f>IF(G1317&lt;=1-Params!$B$7,0,ROUND((Params!$B$10+Params!$B$11*G1317^Params!$B$12)*_xlfn.GAMMA.INV((G1317-(1-Params!$B$7))/Params!$B$7,Params!$B$8,Params!$B$9),3))</f>
        <v/>
      </c>
      <c r="T1317" s="9">
        <f>IF(H1317&lt;=1-Params!$B$4,0,MAX(0.1,ROUND((Params!$B$10+Params!$B$11*H1317^Params!$B$12)*_xlfn.GAMMA.INV((H1317-(1-Params!$B$4))/Params!$B$4,Params!$B$5,Params!$B$6),1)))</f>
        <v/>
      </c>
      <c r="U1317" s="9">
        <f>ROUND(_xlfn.NORM.INV(I1317,Params!$B$13,Params!$B$14),1)</f>
        <v/>
      </c>
      <c r="V1317" s="9">
        <f>ROUND(_xlfn.NORM.INV(J1317,Params!$B$15,Params!$B$16),2)</f>
        <v/>
      </c>
      <c r="W1317" s="9">
        <f>ROUND(_xlfn.NORM.INV(K1317,Params!$B$13,Params!$B$14),1)</f>
        <v/>
      </c>
      <c r="X1317" s="9">
        <f>ROUND(_xlfn.NORM.INV(L1317,Params!$B$15,Params!$B$16),2)</f>
        <v/>
      </c>
      <c r="Y1317" s="9">
        <f>ROUND(_xlfn.NORM.INV(M1317,Params!$B$15,Params!$B$16)+Params!$B$17+Params!$B$18*M1317,2)</f>
        <v/>
      </c>
      <c r="Z1317" s="9">
        <f>ROUND(_xlfn.NORM.INV(N1317,Params!$B$13,Params!$B$14)+Params!$B$17+Params!$B$18*N1317,1)</f>
        <v/>
      </c>
    </row>
    <row r="1318">
      <c r="A1318" s="11" t="n">
        <v>1317</v>
      </c>
      <c r="B1318" s="12">
        <f>INT((A1318-1)/122)+1</f>
        <v/>
      </c>
      <c r="C1318" s="13" t="n">
        <v>0.757208</v>
      </c>
      <c r="D1318" s="13" t="n">
        <v>0.014705</v>
      </c>
      <c r="E1318" s="13" t="n">
        <v>0.192084</v>
      </c>
      <c r="F1318" s="13" t="n">
        <v>0.279667</v>
      </c>
      <c r="G1318" s="13" t="n">
        <v>0.939711</v>
      </c>
      <c r="H1318" s="13" t="n">
        <v>0.271977</v>
      </c>
      <c r="I1318" s="13" t="n">
        <v>0.172161</v>
      </c>
      <c r="J1318" s="13" t="n">
        <v>0.64231</v>
      </c>
      <c r="K1318" s="13" t="n">
        <v>0.102687</v>
      </c>
      <c r="L1318" s="13" t="n">
        <v>0.514517</v>
      </c>
      <c r="M1318" s="13" t="n">
        <v>0.960252</v>
      </c>
      <c r="N1318" s="13" t="n">
        <v>0.060177</v>
      </c>
      <c r="O1318" s="9">
        <f>IF(C1318&lt;=1-Params!$B$4,0,MAX(0.1,ROUND(_xlfn.GAMMA.INV((C1318-(1-Params!$B$4))/Params!$B$4,Params!$B$5,Params!$B$6),1)))</f>
        <v/>
      </c>
      <c r="P1318" s="9">
        <f>IF(D1318&lt;=1-Params!$B$7,0,ROUND(_xlfn.GAMMA.INV((D1318-(1-Params!$B$7))/Params!$B$7,Params!$B$8,Params!$B$9),3))</f>
        <v/>
      </c>
      <c r="Q1318" s="9">
        <f>IF(E1318&lt;=1-Params!$B$4,0,MAX(0.1,ROUND(_xlfn.GAMMA.INV((E1318-(1-Params!$B$4))/Params!$B$4,Params!$B$5,Params!$B$6),1)))</f>
        <v/>
      </c>
      <c r="R1318" s="9">
        <f>IF(F1318&lt;=1-Params!$B$7,0,ROUND(_xlfn.GAMMA.INV((F1318-(1-Params!$B$7))/Params!$B$7,Params!$B$8,Params!$B$9),3))</f>
        <v/>
      </c>
      <c r="S1318" s="9">
        <f>IF(G1318&lt;=1-Params!$B$7,0,ROUND((Params!$B$10+Params!$B$11*G1318^Params!$B$12)*_xlfn.GAMMA.INV((G1318-(1-Params!$B$7))/Params!$B$7,Params!$B$8,Params!$B$9),3))</f>
        <v/>
      </c>
      <c r="T1318" s="9">
        <f>IF(H1318&lt;=1-Params!$B$4,0,MAX(0.1,ROUND((Params!$B$10+Params!$B$11*H1318^Params!$B$12)*_xlfn.GAMMA.INV((H1318-(1-Params!$B$4))/Params!$B$4,Params!$B$5,Params!$B$6),1)))</f>
        <v/>
      </c>
      <c r="U1318" s="9">
        <f>ROUND(_xlfn.NORM.INV(I1318,Params!$B$13,Params!$B$14),1)</f>
        <v/>
      </c>
      <c r="V1318" s="9">
        <f>ROUND(_xlfn.NORM.INV(J1318,Params!$B$15,Params!$B$16),2)</f>
        <v/>
      </c>
      <c r="W1318" s="9">
        <f>ROUND(_xlfn.NORM.INV(K1318,Params!$B$13,Params!$B$14),1)</f>
        <v/>
      </c>
      <c r="X1318" s="9">
        <f>ROUND(_xlfn.NORM.INV(L1318,Params!$B$15,Params!$B$16),2)</f>
        <v/>
      </c>
      <c r="Y1318" s="9">
        <f>ROUND(_xlfn.NORM.INV(M1318,Params!$B$15,Params!$B$16)+Params!$B$17+Params!$B$18*M1318,2)</f>
        <v/>
      </c>
      <c r="Z1318" s="9">
        <f>ROUND(_xlfn.NORM.INV(N1318,Params!$B$13,Params!$B$14)+Params!$B$17+Params!$B$18*N1318,1)</f>
        <v/>
      </c>
    </row>
    <row r="1319">
      <c r="A1319" s="11" t="n">
        <v>1318</v>
      </c>
      <c r="B1319" s="12">
        <f>INT((A1319-1)/122)+1</f>
        <v/>
      </c>
      <c r="C1319" s="13" t="n">
        <v>0.594602</v>
      </c>
      <c r="D1319" s="13" t="n">
        <v>0.430483</v>
      </c>
      <c r="E1319" s="13" t="n">
        <v>0.344905</v>
      </c>
      <c r="F1319" s="13" t="n">
        <v>0.250334</v>
      </c>
      <c r="G1319" s="13" t="n">
        <v>0.240264</v>
      </c>
      <c r="H1319" s="13" t="n">
        <v>0.633795</v>
      </c>
      <c r="I1319" s="13" t="n">
        <v>0.5714669999999999</v>
      </c>
      <c r="J1319" s="13" t="n">
        <v>0.919522</v>
      </c>
      <c r="K1319" s="13" t="n">
        <v>0.06393</v>
      </c>
      <c r="L1319" s="13" t="n">
        <v>0.916567</v>
      </c>
      <c r="M1319" s="13" t="n">
        <v>0.7411219999999999</v>
      </c>
      <c r="N1319" s="13" t="n">
        <v>0.017087</v>
      </c>
      <c r="O1319" s="9">
        <f>IF(C1319&lt;=1-Params!$B$4,0,MAX(0.1,ROUND(_xlfn.GAMMA.INV((C1319-(1-Params!$B$4))/Params!$B$4,Params!$B$5,Params!$B$6),1)))</f>
        <v/>
      </c>
      <c r="P1319" s="9">
        <f>IF(D1319&lt;=1-Params!$B$7,0,ROUND(_xlfn.GAMMA.INV((D1319-(1-Params!$B$7))/Params!$B$7,Params!$B$8,Params!$B$9),3))</f>
        <v/>
      </c>
      <c r="Q1319" s="9">
        <f>IF(E1319&lt;=1-Params!$B$4,0,MAX(0.1,ROUND(_xlfn.GAMMA.INV((E1319-(1-Params!$B$4))/Params!$B$4,Params!$B$5,Params!$B$6),1)))</f>
        <v/>
      </c>
      <c r="R1319" s="9">
        <f>IF(F1319&lt;=1-Params!$B$7,0,ROUND(_xlfn.GAMMA.INV((F1319-(1-Params!$B$7))/Params!$B$7,Params!$B$8,Params!$B$9),3))</f>
        <v/>
      </c>
      <c r="S1319" s="9">
        <f>IF(G1319&lt;=1-Params!$B$7,0,ROUND((Params!$B$10+Params!$B$11*G1319^Params!$B$12)*_xlfn.GAMMA.INV((G1319-(1-Params!$B$7))/Params!$B$7,Params!$B$8,Params!$B$9),3))</f>
        <v/>
      </c>
      <c r="T1319" s="9">
        <f>IF(H1319&lt;=1-Params!$B$4,0,MAX(0.1,ROUND((Params!$B$10+Params!$B$11*H1319^Params!$B$12)*_xlfn.GAMMA.INV((H1319-(1-Params!$B$4))/Params!$B$4,Params!$B$5,Params!$B$6),1)))</f>
        <v/>
      </c>
      <c r="U1319" s="9">
        <f>ROUND(_xlfn.NORM.INV(I1319,Params!$B$13,Params!$B$14),1)</f>
        <v/>
      </c>
      <c r="V1319" s="9">
        <f>ROUND(_xlfn.NORM.INV(J1319,Params!$B$15,Params!$B$16),2)</f>
        <v/>
      </c>
      <c r="W1319" s="9">
        <f>ROUND(_xlfn.NORM.INV(K1319,Params!$B$13,Params!$B$14),1)</f>
        <v/>
      </c>
      <c r="X1319" s="9">
        <f>ROUND(_xlfn.NORM.INV(L1319,Params!$B$15,Params!$B$16),2)</f>
        <v/>
      </c>
      <c r="Y1319" s="9">
        <f>ROUND(_xlfn.NORM.INV(M1319,Params!$B$15,Params!$B$16)+Params!$B$17+Params!$B$18*M1319,2)</f>
        <v/>
      </c>
      <c r="Z1319" s="9">
        <f>ROUND(_xlfn.NORM.INV(N1319,Params!$B$13,Params!$B$14)+Params!$B$17+Params!$B$18*N1319,1)</f>
        <v/>
      </c>
    </row>
    <row r="1320">
      <c r="A1320" s="11" t="n">
        <v>1319</v>
      </c>
      <c r="B1320" s="12">
        <f>INT((A1320-1)/122)+1</f>
        <v/>
      </c>
      <c r="C1320" s="13" t="n">
        <v>0.335656</v>
      </c>
      <c r="D1320" s="13" t="n">
        <v>0.195747</v>
      </c>
      <c r="E1320" s="13" t="n">
        <v>0.157563</v>
      </c>
      <c r="F1320" s="13" t="n">
        <v>0.960427</v>
      </c>
      <c r="G1320" s="13" t="n">
        <v>0.52685</v>
      </c>
      <c r="H1320" s="13" t="n">
        <v>0.756341</v>
      </c>
      <c r="I1320" s="13" t="n">
        <v>0.75339</v>
      </c>
      <c r="J1320" s="13" t="n">
        <v>0.871866</v>
      </c>
      <c r="K1320" s="13" t="n">
        <v>0.386381</v>
      </c>
      <c r="L1320" s="13" t="n">
        <v>0.715994</v>
      </c>
      <c r="M1320" s="13" t="n">
        <v>0.612509</v>
      </c>
      <c r="N1320" s="13" t="n">
        <v>0.12336</v>
      </c>
      <c r="O1320" s="9">
        <f>IF(C1320&lt;=1-Params!$B$4,0,MAX(0.1,ROUND(_xlfn.GAMMA.INV((C1320-(1-Params!$B$4))/Params!$B$4,Params!$B$5,Params!$B$6),1)))</f>
        <v/>
      </c>
      <c r="P1320" s="9">
        <f>IF(D1320&lt;=1-Params!$B$7,0,ROUND(_xlfn.GAMMA.INV((D1320-(1-Params!$B$7))/Params!$B$7,Params!$B$8,Params!$B$9),3))</f>
        <v/>
      </c>
      <c r="Q1320" s="9">
        <f>IF(E1320&lt;=1-Params!$B$4,0,MAX(0.1,ROUND(_xlfn.GAMMA.INV((E1320-(1-Params!$B$4))/Params!$B$4,Params!$B$5,Params!$B$6),1)))</f>
        <v/>
      </c>
      <c r="R1320" s="9">
        <f>IF(F1320&lt;=1-Params!$B$7,0,ROUND(_xlfn.GAMMA.INV((F1320-(1-Params!$B$7))/Params!$B$7,Params!$B$8,Params!$B$9),3))</f>
        <v/>
      </c>
      <c r="S1320" s="9">
        <f>IF(G1320&lt;=1-Params!$B$7,0,ROUND((Params!$B$10+Params!$B$11*G1320^Params!$B$12)*_xlfn.GAMMA.INV((G1320-(1-Params!$B$7))/Params!$B$7,Params!$B$8,Params!$B$9),3))</f>
        <v/>
      </c>
      <c r="T1320" s="9">
        <f>IF(H1320&lt;=1-Params!$B$4,0,MAX(0.1,ROUND((Params!$B$10+Params!$B$11*H1320^Params!$B$12)*_xlfn.GAMMA.INV((H1320-(1-Params!$B$4))/Params!$B$4,Params!$B$5,Params!$B$6),1)))</f>
        <v/>
      </c>
      <c r="U1320" s="9">
        <f>ROUND(_xlfn.NORM.INV(I1320,Params!$B$13,Params!$B$14),1)</f>
        <v/>
      </c>
      <c r="V1320" s="9">
        <f>ROUND(_xlfn.NORM.INV(J1320,Params!$B$15,Params!$B$16),2)</f>
        <v/>
      </c>
      <c r="W1320" s="9">
        <f>ROUND(_xlfn.NORM.INV(K1320,Params!$B$13,Params!$B$14),1)</f>
        <v/>
      </c>
      <c r="X1320" s="9">
        <f>ROUND(_xlfn.NORM.INV(L1320,Params!$B$15,Params!$B$16),2)</f>
        <v/>
      </c>
      <c r="Y1320" s="9">
        <f>ROUND(_xlfn.NORM.INV(M1320,Params!$B$15,Params!$B$16)+Params!$B$17+Params!$B$18*M1320,2)</f>
        <v/>
      </c>
      <c r="Z1320" s="9">
        <f>ROUND(_xlfn.NORM.INV(N1320,Params!$B$13,Params!$B$14)+Params!$B$17+Params!$B$18*N1320,1)</f>
        <v/>
      </c>
    </row>
    <row r="1321">
      <c r="A1321" s="11" t="n">
        <v>1320</v>
      </c>
      <c r="B1321" s="12">
        <f>INT((A1321-1)/122)+1</f>
        <v/>
      </c>
      <c r="C1321" s="13" t="n">
        <v>0.700817</v>
      </c>
      <c r="D1321" s="13" t="n">
        <v>0.77649</v>
      </c>
      <c r="E1321" s="13" t="n">
        <v>0.270942</v>
      </c>
      <c r="F1321" s="13" t="n">
        <v>0.587106</v>
      </c>
      <c r="G1321" s="13" t="n">
        <v>0.16984</v>
      </c>
      <c r="H1321" s="13" t="n">
        <v>0.671166</v>
      </c>
      <c r="I1321" s="13" t="n">
        <v>0.926451</v>
      </c>
      <c r="J1321" s="13" t="n">
        <v>0.619847</v>
      </c>
      <c r="K1321" s="13" t="n">
        <v>0.790355</v>
      </c>
      <c r="L1321" s="13" t="n">
        <v>0.644533</v>
      </c>
      <c r="M1321" s="13" t="n">
        <v>0.215674</v>
      </c>
      <c r="N1321" s="13" t="n">
        <v>0.052524</v>
      </c>
      <c r="O1321" s="9">
        <f>IF(C1321&lt;=1-Params!$B$4,0,MAX(0.1,ROUND(_xlfn.GAMMA.INV((C1321-(1-Params!$B$4))/Params!$B$4,Params!$B$5,Params!$B$6),1)))</f>
        <v/>
      </c>
      <c r="P1321" s="9">
        <f>IF(D1321&lt;=1-Params!$B$7,0,ROUND(_xlfn.GAMMA.INV((D1321-(1-Params!$B$7))/Params!$B$7,Params!$B$8,Params!$B$9),3))</f>
        <v/>
      </c>
      <c r="Q1321" s="9">
        <f>IF(E1321&lt;=1-Params!$B$4,0,MAX(0.1,ROUND(_xlfn.GAMMA.INV((E1321-(1-Params!$B$4))/Params!$B$4,Params!$B$5,Params!$B$6),1)))</f>
        <v/>
      </c>
      <c r="R1321" s="9">
        <f>IF(F1321&lt;=1-Params!$B$7,0,ROUND(_xlfn.GAMMA.INV((F1321-(1-Params!$B$7))/Params!$B$7,Params!$B$8,Params!$B$9),3))</f>
        <v/>
      </c>
      <c r="S1321" s="9">
        <f>IF(G1321&lt;=1-Params!$B$7,0,ROUND((Params!$B$10+Params!$B$11*G1321^Params!$B$12)*_xlfn.GAMMA.INV((G1321-(1-Params!$B$7))/Params!$B$7,Params!$B$8,Params!$B$9),3))</f>
        <v/>
      </c>
      <c r="T1321" s="9">
        <f>IF(H1321&lt;=1-Params!$B$4,0,MAX(0.1,ROUND((Params!$B$10+Params!$B$11*H1321^Params!$B$12)*_xlfn.GAMMA.INV((H1321-(1-Params!$B$4))/Params!$B$4,Params!$B$5,Params!$B$6),1)))</f>
        <v/>
      </c>
      <c r="U1321" s="9">
        <f>ROUND(_xlfn.NORM.INV(I1321,Params!$B$13,Params!$B$14),1)</f>
        <v/>
      </c>
      <c r="V1321" s="9">
        <f>ROUND(_xlfn.NORM.INV(J1321,Params!$B$15,Params!$B$16),2)</f>
        <v/>
      </c>
      <c r="W1321" s="9">
        <f>ROUND(_xlfn.NORM.INV(K1321,Params!$B$13,Params!$B$14),1)</f>
        <v/>
      </c>
      <c r="X1321" s="9">
        <f>ROUND(_xlfn.NORM.INV(L1321,Params!$B$15,Params!$B$16),2)</f>
        <v/>
      </c>
      <c r="Y1321" s="9">
        <f>ROUND(_xlfn.NORM.INV(M1321,Params!$B$15,Params!$B$16)+Params!$B$17+Params!$B$18*M1321,2)</f>
        <v/>
      </c>
      <c r="Z1321" s="9">
        <f>ROUND(_xlfn.NORM.INV(N1321,Params!$B$13,Params!$B$14)+Params!$B$17+Params!$B$18*N1321,1)</f>
        <v/>
      </c>
    </row>
    <row r="1322">
      <c r="A1322" s="11" t="n">
        <v>1321</v>
      </c>
      <c r="B1322" s="12">
        <f>INT((A1322-1)/122)+1</f>
        <v/>
      </c>
      <c r="C1322" s="13" t="n">
        <v>0.250881</v>
      </c>
      <c r="D1322" s="13" t="n">
        <v>0.378551</v>
      </c>
      <c r="E1322" s="13" t="n">
        <v>0.70222</v>
      </c>
      <c r="F1322" s="13" t="n">
        <v>0.348771</v>
      </c>
      <c r="G1322" s="13" t="n">
        <v>0.156142</v>
      </c>
      <c r="H1322" s="13" t="n">
        <v>0.504921</v>
      </c>
      <c r="I1322" s="13" t="n">
        <v>0.976156</v>
      </c>
      <c r="J1322" s="13" t="n">
        <v>0.6088479999999999</v>
      </c>
      <c r="K1322" s="13" t="n">
        <v>0.977406</v>
      </c>
      <c r="L1322" s="13" t="n">
        <v>0.402559</v>
      </c>
      <c r="M1322" s="13" t="n">
        <v>0.056251</v>
      </c>
      <c r="N1322" s="13" t="n">
        <v>0.156305</v>
      </c>
      <c r="O1322" s="9">
        <f>IF(C1322&lt;=1-Params!$B$4,0,MAX(0.1,ROUND(_xlfn.GAMMA.INV((C1322-(1-Params!$B$4))/Params!$B$4,Params!$B$5,Params!$B$6),1)))</f>
        <v/>
      </c>
      <c r="P1322" s="9">
        <f>IF(D1322&lt;=1-Params!$B$7,0,ROUND(_xlfn.GAMMA.INV((D1322-(1-Params!$B$7))/Params!$B$7,Params!$B$8,Params!$B$9),3))</f>
        <v/>
      </c>
      <c r="Q1322" s="9">
        <f>IF(E1322&lt;=1-Params!$B$4,0,MAX(0.1,ROUND(_xlfn.GAMMA.INV((E1322-(1-Params!$B$4))/Params!$B$4,Params!$B$5,Params!$B$6),1)))</f>
        <v/>
      </c>
      <c r="R1322" s="9">
        <f>IF(F1322&lt;=1-Params!$B$7,0,ROUND(_xlfn.GAMMA.INV((F1322-(1-Params!$B$7))/Params!$B$7,Params!$B$8,Params!$B$9),3))</f>
        <v/>
      </c>
      <c r="S1322" s="9">
        <f>IF(G1322&lt;=1-Params!$B$7,0,ROUND((Params!$B$10+Params!$B$11*G1322^Params!$B$12)*_xlfn.GAMMA.INV((G1322-(1-Params!$B$7))/Params!$B$7,Params!$B$8,Params!$B$9),3))</f>
        <v/>
      </c>
      <c r="T1322" s="9">
        <f>IF(H1322&lt;=1-Params!$B$4,0,MAX(0.1,ROUND((Params!$B$10+Params!$B$11*H1322^Params!$B$12)*_xlfn.GAMMA.INV((H1322-(1-Params!$B$4))/Params!$B$4,Params!$B$5,Params!$B$6),1)))</f>
        <v/>
      </c>
      <c r="U1322" s="9">
        <f>ROUND(_xlfn.NORM.INV(I1322,Params!$B$13,Params!$B$14),1)</f>
        <v/>
      </c>
      <c r="V1322" s="9">
        <f>ROUND(_xlfn.NORM.INV(J1322,Params!$B$15,Params!$B$16),2)</f>
        <v/>
      </c>
      <c r="W1322" s="9">
        <f>ROUND(_xlfn.NORM.INV(K1322,Params!$B$13,Params!$B$14),1)</f>
        <v/>
      </c>
      <c r="X1322" s="9">
        <f>ROUND(_xlfn.NORM.INV(L1322,Params!$B$15,Params!$B$16),2)</f>
        <v/>
      </c>
      <c r="Y1322" s="9">
        <f>ROUND(_xlfn.NORM.INV(M1322,Params!$B$15,Params!$B$16)+Params!$B$17+Params!$B$18*M1322,2)</f>
        <v/>
      </c>
      <c r="Z1322" s="9">
        <f>ROUND(_xlfn.NORM.INV(N1322,Params!$B$13,Params!$B$14)+Params!$B$17+Params!$B$18*N1322,1)</f>
        <v/>
      </c>
    </row>
    <row r="1323">
      <c r="A1323" s="11" t="n">
        <v>1322</v>
      </c>
      <c r="B1323" s="12">
        <f>INT((A1323-1)/122)+1</f>
        <v/>
      </c>
      <c r="C1323" s="13" t="n">
        <v>0.63553</v>
      </c>
      <c r="D1323" s="13" t="n">
        <v>0.248515</v>
      </c>
      <c r="E1323" s="13" t="n">
        <v>0.6750080000000001</v>
      </c>
      <c r="F1323" s="13" t="n">
        <v>0.444185</v>
      </c>
      <c r="G1323" s="13" t="n">
        <v>0.388181</v>
      </c>
      <c r="H1323" s="13" t="n">
        <v>0.018596</v>
      </c>
      <c r="I1323" s="13" t="n">
        <v>0.91279</v>
      </c>
      <c r="J1323" s="13" t="n">
        <v>0.947797</v>
      </c>
      <c r="K1323" s="13" t="n">
        <v>0.996732</v>
      </c>
      <c r="L1323" s="13" t="n">
        <v>0.441405</v>
      </c>
      <c r="M1323" s="13" t="n">
        <v>0.123984</v>
      </c>
      <c r="N1323" s="13" t="n">
        <v>0.249834</v>
      </c>
      <c r="O1323" s="9">
        <f>IF(C1323&lt;=1-Params!$B$4,0,MAX(0.1,ROUND(_xlfn.GAMMA.INV((C1323-(1-Params!$B$4))/Params!$B$4,Params!$B$5,Params!$B$6),1)))</f>
        <v/>
      </c>
      <c r="P1323" s="9">
        <f>IF(D1323&lt;=1-Params!$B$7,0,ROUND(_xlfn.GAMMA.INV((D1323-(1-Params!$B$7))/Params!$B$7,Params!$B$8,Params!$B$9),3))</f>
        <v/>
      </c>
      <c r="Q1323" s="9">
        <f>IF(E1323&lt;=1-Params!$B$4,0,MAX(0.1,ROUND(_xlfn.GAMMA.INV((E1323-(1-Params!$B$4))/Params!$B$4,Params!$B$5,Params!$B$6),1)))</f>
        <v/>
      </c>
      <c r="R1323" s="9">
        <f>IF(F1323&lt;=1-Params!$B$7,0,ROUND(_xlfn.GAMMA.INV((F1323-(1-Params!$B$7))/Params!$B$7,Params!$B$8,Params!$B$9),3))</f>
        <v/>
      </c>
      <c r="S1323" s="9">
        <f>IF(G1323&lt;=1-Params!$B$7,0,ROUND((Params!$B$10+Params!$B$11*G1323^Params!$B$12)*_xlfn.GAMMA.INV((G1323-(1-Params!$B$7))/Params!$B$7,Params!$B$8,Params!$B$9),3))</f>
        <v/>
      </c>
      <c r="T1323" s="9">
        <f>IF(H1323&lt;=1-Params!$B$4,0,MAX(0.1,ROUND((Params!$B$10+Params!$B$11*H1323^Params!$B$12)*_xlfn.GAMMA.INV((H1323-(1-Params!$B$4))/Params!$B$4,Params!$B$5,Params!$B$6),1)))</f>
        <v/>
      </c>
      <c r="U1323" s="9">
        <f>ROUND(_xlfn.NORM.INV(I1323,Params!$B$13,Params!$B$14),1)</f>
        <v/>
      </c>
      <c r="V1323" s="9">
        <f>ROUND(_xlfn.NORM.INV(J1323,Params!$B$15,Params!$B$16),2)</f>
        <v/>
      </c>
      <c r="W1323" s="9">
        <f>ROUND(_xlfn.NORM.INV(K1323,Params!$B$13,Params!$B$14),1)</f>
        <v/>
      </c>
      <c r="X1323" s="9">
        <f>ROUND(_xlfn.NORM.INV(L1323,Params!$B$15,Params!$B$16),2)</f>
        <v/>
      </c>
      <c r="Y1323" s="9">
        <f>ROUND(_xlfn.NORM.INV(M1323,Params!$B$15,Params!$B$16)+Params!$B$17+Params!$B$18*M1323,2)</f>
        <v/>
      </c>
      <c r="Z1323" s="9">
        <f>ROUND(_xlfn.NORM.INV(N1323,Params!$B$13,Params!$B$14)+Params!$B$17+Params!$B$18*N1323,1)</f>
        <v/>
      </c>
    </row>
    <row r="1324">
      <c r="A1324" s="11" t="n">
        <v>1323</v>
      </c>
      <c r="B1324" s="12">
        <f>INT((A1324-1)/122)+1</f>
        <v/>
      </c>
      <c r="C1324" s="13" t="n">
        <v>0.428498</v>
      </c>
      <c r="D1324" s="13" t="n">
        <v>0.091695</v>
      </c>
      <c r="E1324" s="13" t="n">
        <v>0.583517</v>
      </c>
      <c r="F1324" s="13" t="n">
        <v>0.493743</v>
      </c>
      <c r="G1324" s="13" t="n">
        <v>0.599503</v>
      </c>
      <c r="H1324" s="13" t="n">
        <v>0.285462</v>
      </c>
      <c r="I1324" s="13" t="n">
        <v>0.602048</v>
      </c>
      <c r="J1324" s="13" t="n">
        <v>0.800973</v>
      </c>
      <c r="K1324" s="13" t="n">
        <v>0.8739170000000001</v>
      </c>
      <c r="L1324" s="13" t="n">
        <v>0.598276</v>
      </c>
      <c r="M1324" s="13" t="n">
        <v>0.107073</v>
      </c>
      <c r="N1324" s="13" t="n">
        <v>0.669304</v>
      </c>
      <c r="O1324" s="9">
        <f>IF(C1324&lt;=1-Params!$B$4,0,MAX(0.1,ROUND(_xlfn.GAMMA.INV((C1324-(1-Params!$B$4))/Params!$B$4,Params!$B$5,Params!$B$6),1)))</f>
        <v/>
      </c>
      <c r="P1324" s="9">
        <f>IF(D1324&lt;=1-Params!$B$7,0,ROUND(_xlfn.GAMMA.INV((D1324-(1-Params!$B$7))/Params!$B$7,Params!$B$8,Params!$B$9),3))</f>
        <v/>
      </c>
      <c r="Q1324" s="9">
        <f>IF(E1324&lt;=1-Params!$B$4,0,MAX(0.1,ROUND(_xlfn.GAMMA.INV((E1324-(1-Params!$B$4))/Params!$B$4,Params!$B$5,Params!$B$6),1)))</f>
        <v/>
      </c>
      <c r="R1324" s="9">
        <f>IF(F1324&lt;=1-Params!$B$7,0,ROUND(_xlfn.GAMMA.INV((F1324-(1-Params!$B$7))/Params!$B$7,Params!$B$8,Params!$B$9),3))</f>
        <v/>
      </c>
      <c r="S1324" s="9">
        <f>IF(G1324&lt;=1-Params!$B$7,0,ROUND((Params!$B$10+Params!$B$11*G1324^Params!$B$12)*_xlfn.GAMMA.INV((G1324-(1-Params!$B$7))/Params!$B$7,Params!$B$8,Params!$B$9),3))</f>
        <v/>
      </c>
      <c r="T1324" s="9">
        <f>IF(H1324&lt;=1-Params!$B$4,0,MAX(0.1,ROUND((Params!$B$10+Params!$B$11*H1324^Params!$B$12)*_xlfn.GAMMA.INV((H1324-(1-Params!$B$4))/Params!$B$4,Params!$B$5,Params!$B$6),1)))</f>
        <v/>
      </c>
      <c r="U1324" s="9">
        <f>ROUND(_xlfn.NORM.INV(I1324,Params!$B$13,Params!$B$14),1)</f>
        <v/>
      </c>
      <c r="V1324" s="9">
        <f>ROUND(_xlfn.NORM.INV(J1324,Params!$B$15,Params!$B$16),2)</f>
        <v/>
      </c>
      <c r="W1324" s="9">
        <f>ROUND(_xlfn.NORM.INV(K1324,Params!$B$13,Params!$B$14),1)</f>
        <v/>
      </c>
      <c r="X1324" s="9">
        <f>ROUND(_xlfn.NORM.INV(L1324,Params!$B$15,Params!$B$16),2)</f>
        <v/>
      </c>
      <c r="Y1324" s="9">
        <f>ROUND(_xlfn.NORM.INV(M1324,Params!$B$15,Params!$B$16)+Params!$B$17+Params!$B$18*M1324,2)</f>
        <v/>
      </c>
      <c r="Z1324" s="9">
        <f>ROUND(_xlfn.NORM.INV(N1324,Params!$B$13,Params!$B$14)+Params!$B$17+Params!$B$18*N1324,1)</f>
        <v/>
      </c>
    </row>
    <row r="1325">
      <c r="A1325" s="11" t="n">
        <v>1324</v>
      </c>
      <c r="B1325" s="12">
        <f>INT((A1325-1)/122)+1</f>
        <v/>
      </c>
      <c r="C1325" s="13" t="n">
        <v>0.734724</v>
      </c>
      <c r="D1325" s="13" t="n">
        <v>0.55283</v>
      </c>
      <c r="E1325" s="13" t="n">
        <v>0.430696</v>
      </c>
      <c r="F1325" s="13" t="n">
        <v>0.672132</v>
      </c>
      <c r="G1325" s="13" t="n">
        <v>0.290535</v>
      </c>
      <c r="H1325" s="13" t="n">
        <v>0.743592</v>
      </c>
      <c r="I1325" s="13" t="n">
        <v>0.768302</v>
      </c>
      <c r="J1325" s="13" t="n">
        <v>0.761208</v>
      </c>
      <c r="K1325" s="13" t="n">
        <v>0.746196</v>
      </c>
      <c r="L1325" s="13" t="n">
        <v>0.220883</v>
      </c>
      <c r="M1325" s="13" t="n">
        <v>0.442485</v>
      </c>
      <c r="N1325" s="13" t="n">
        <v>0.483716</v>
      </c>
      <c r="O1325" s="9">
        <f>IF(C1325&lt;=1-Params!$B$4,0,MAX(0.1,ROUND(_xlfn.GAMMA.INV((C1325-(1-Params!$B$4))/Params!$B$4,Params!$B$5,Params!$B$6),1)))</f>
        <v/>
      </c>
      <c r="P1325" s="9">
        <f>IF(D1325&lt;=1-Params!$B$7,0,ROUND(_xlfn.GAMMA.INV((D1325-(1-Params!$B$7))/Params!$B$7,Params!$B$8,Params!$B$9),3))</f>
        <v/>
      </c>
      <c r="Q1325" s="9">
        <f>IF(E1325&lt;=1-Params!$B$4,0,MAX(0.1,ROUND(_xlfn.GAMMA.INV((E1325-(1-Params!$B$4))/Params!$B$4,Params!$B$5,Params!$B$6),1)))</f>
        <v/>
      </c>
      <c r="R1325" s="9">
        <f>IF(F1325&lt;=1-Params!$B$7,0,ROUND(_xlfn.GAMMA.INV((F1325-(1-Params!$B$7))/Params!$B$7,Params!$B$8,Params!$B$9),3))</f>
        <v/>
      </c>
      <c r="S1325" s="9">
        <f>IF(G1325&lt;=1-Params!$B$7,0,ROUND((Params!$B$10+Params!$B$11*G1325^Params!$B$12)*_xlfn.GAMMA.INV((G1325-(1-Params!$B$7))/Params!$B$7,Params!$B$8,Params!$B$9),3))</f>
        <v/>
      </c>
      <c r="T1325" s="9">
        <f>IF(H1325&lt;=1-Params!$B$4,0,MAX(0.1,ROUND((Params!$B$10+Params!$B$11*H1325^Params!$B$12)*_xlfn.GAMMA.INV((H1325-(1-Params!$B$4))/Params!$B$4,Params!$B$5,Params!$B$6),1)))</f>
        <v/>
      </c>
      <c r="U1325" s="9">
        <f>ROUND(_xlfn.NORM.INV(I1325,Params!$B$13,Params!$B$14),1)</f>
        <v/>
      </c>
      <c r="V1325" s="9">
        <f>ROUND(_xlfn.NORM.INV(J1325,Params!$B$15,Params!$B$16),2)</f>
        <v/>
      </c>
      <c r="W1325" s="9">
        <f>ROUND(_xlfn.NORM.INV(K1325,Params!$B$13,Params!$B$14),1)</f>
        <v/>
      </c>
      <c r="X1325" s="9">
        <f>ROUND(_xlfn.NORM.INV(L1325,Params!$B$15,Params!$B$16),2)</f>
        <v/>
      </c>
      <c r="Y1325" s="9">
        <f>ROUND(_xlfn.NORM.INV(M1325,Params!$B$15,Params!$B$16)+Params!$B$17+Params!$B$18*M1325,2)</f>
        <v/>
      </c>
      <c r="Z1325" s="9">
        <f>ROUND(_xlfn.NORM.INV(N1325,Params!$B$13,Params!$B$14)+Params!$B$17+Params!$B$18*N1325,1)</f>
        <v/>
      </c>
    </row>
    <row r="1326">
      <c r="A1326" s="11" t="n">
        <v>1325</v>
      </c>
      <c r="B1326" s="12">
        <f>INT((A1326-1)/122)+1</f>
        <v/>
      </c>
      <c r="C1326" s="13" t="n">
        <v>0.738744</v>
      </c>
      <c r="D1326" s="13" t="n">
        <v>0.570779</v>
      </c>
      <c r="E1326" s="13" t="n">
        <v>0.580732</v>
      </c>
      <c r="F1326" s="13" t="n">
        <v>0.404185</v>
      </c>
      <c r="G1326" s="13" t="n">
        <v>0.702861</v>
      </c>
      <c r="H1326" s="13" t="n">
        <v>0.676476</v>
      </c>
      <c r="I1326" s="13" t="n">
        <v>0.820686</v>
      </c>
      <c r="J1326" s="13" t="n">
        <v>0.617493</v>
      </c>
      <c r="K1326" s="13" t="n">
        <v>0.703149</v>
      </c>
      <c r="L1326" s="13" t="n">
        <v>0.482912</v>
      </c>
      <c r="M1326" s="13" t="n">
        <v>0.519268</v>
      </c>
      <c r="N1326" s="13" t="n">
        <v>0.763663</v>
      </c>
      <c r="O1326" s="9">
        <f>IF(C1326&lt;=1-Params!$B$4,0,MAX(0.1,ROUND(_xlfn.GAMMA.INV((C1326-(1-Params!$B$4))/Params!$B$4,Params!$B$5,Params!$B$6),1)))</f>
        <v/>
      </c>
      <c r="P1326" s="9">
        <f>IF(D1326&lt;=1-Params!$B$7,0,ROUND(_xlfn.GAMMA.INV((D1326-(1-Params!$B$7))/Params!$B$7,Params!$B$8,Params!$B$9),3))</f>
        <v/>
      </c>
      <c r="Q1326" s="9">
        <f>IF(E1326&lt;=1-Params!$B$4,0,MAX(0.1,ROUND(_xlfn.GAMMA.INV((E1326-(1-Params!$B$4))/Params!$B$4,Params!$B$5,Params!$B$6),1)))</f>
        <v/>
      </c>
      <c r="R1326" s="9">
        <f>IF(F1326&lt;=1-Params!$B$7,0,ROUND(_xlfn.GAMMA.INV((F1326-(1-Params!$B$7))/Params!$B$7,Params!$B$8,Params!$B$9),3))</f>
        <v/>
      </c>
      <c r="S1326" s="9">
        <f>IF(G1326&lt;=1-Params!$B$7,0,ROUND((Params!$B$10+Params!$B$11*G1326^Params!$B$12)*_xlfn.GAMMA.INV((G1326-(1-Params!$B$7))/Params!$B$7,Params!$B$8,Params!$B$9),3))</f>
        <v/>
      </c>
      <c r="T1326" s="9">
        <f>IF(H1326&lt;=1-Params!$B$4,0,MAX(0.1,ROUND((Params!$B$10+Params!$B$11*H1326^Params!$B$12)*_xlfn.GAMMA.INV((H1326-(1-Params!$B$4))/Params!$B$4,Params!$B$5,Params!$B$6),1)))</f>
        <v/>
      </c>
      <c r="U1326" s="9">
        <f>ROUND(_xlfn.NORM.INV(I1326,Params!$B$13,Params!$B$14),1)</f>
        <v/>
      </c>
      <c r="V1326" s="9">
        <f>ROUND(_xlfn.NORM.INV(J1326,Params!$B$15,Params!$B$16),2)</f>
        <v/>
      </c>
      <c r="W1326" s="9">
        <f>ROUND(_xlfn.NORM.INV(K1326,Params!$B$13,Params!$B$14),1)</f>
        <v/>
      </c>
      <c r="X1326" s="9">
        <f>ROUND(_xlfn.NORM.INV(L1326,Params!$B$15,Params!$B$16),2)</f>
        <v/>
      </c>
      <c r="Y1326" s="9">
        <f>ROUND(_xlfn.NORM.INV(M1326,Params!$B$15,Params!$B$16)+Params!$B$17+Params!$B$18*M1326,2)</f>
        <v/>
      </c>
      <c r="Z1326" s="9">
        <f>ROUND(_xlfn.NORM.INV(N1326,Params!$B$13,Params!$B$14)+Params!$B$17+Params!$B$18*N1326,1)</f>
        <v/>
      </c>
    </row>
    <row r="1327">
      <c r="A1327" s="11" t="n">
        <v>1326</v>
      </c>
      <c r="B1327" s="12">
        <f>INT((A1327-1)/122)+1</f>
        <v/>
      </c>
      <c r="C1327" s="13" t="n">
        <v>0.992493</v>
      </c>
      <c r="D1327" s="13" t="n">
        <v>0.9201589999999999</v>
      </c>
      <c r="E1327" s="13" t="n">
        <v>0.881194</v>
      </c>
      <c r="F1327" s="13" t="n">
        <v>0.339896</v>
      </c>
      <c r="G1327" s="13" t="n">
        <v>0.119952</v>
      </c>
      <c r="H1327" s="13" t="n">
        <v>0.817466</v>
      </c>
      <c r="I1327" s="13" t="n">
        <v>0.635547</v>
      </c>
      <c r="J1327" s="13" t="n">
        <v>0.6039639999999999</v>
      </c>
      <c r="K1327" s="13" t="n">
        <v>0.394413</v>
      </c>
      <c r="L1327" s="13" t="n">
        <v>0.686472</v>
      </c>
      <c r="M1327" s="13" t="n">
        <v>0.73387</v>
      </c>
      <c r="N1327" s="13" t="n">
        <v>0.879924</v>
      </c>
      <c r="O1327" s="9">
        <f>IF(C1327&lt;=1-Params!$B$4,0,MAX(0.1,ROUND(_xlfn.GAMMA.INV((C1327-(1-Params!$B$4))/Params!$B$4,Params!$B$5,Params!$B$6),1)))</f>
        <v/>
      </c>
      <c r="P1327" s="9">
        <f>IF(D1327&lt;=1-Params!$B$7,0,ROUND(_xlfn.GAMMA.INV((D1327-(1-Params!$B$7))/Params!$B$7,Params!$B$8,Params!$B$9),3))</f>
        <v/>
      </c>
      <c r="Q1327" s="9">
        <f>IF(E1327&lt;=1-Params!$B$4,0,MAX(0.1,ROUND(_xlfn.GAMMA.INV((E1327-(1-Params!$B$4))/Params!$B$4,Params!$B$5,Params!$B$6),1)))</f>
        <v/>
      </c>
      <c r="R1327" s="9">
        <f>IF(F1327&lt;=1-Params!$B$7,0,ROUND(_xlfn.GAMMA.INV((F1327-(1-Params!$B$7))/Params!$B$7,Params!$B$8,Params!$B$9),3))</f>
        <v/>
      </c>
      <c r="S1327" s="9">
        <f>IF(G1327&lt;=1-Params!$B$7,0,ROUND((Params!$B$10+Params!$B$11*G1327^Params!$B$12)*_xlfn.GAMMA.INV((G1327-(1-Params!$B$7))/Params!$B$7,Params!$B$8,Params!$B$9),3))</f>
        <v/>
      </c>
      <c r="T1327" s="9">
        <f>IF(H1327&lt;=1-Params!$B$4,0,MAX(0.1,ROUND((Params!$B$10+Params!$B$11*H1327^Params!$B$12)*_xlfn.GAMMA.INV((H1327-(1-Params!$B$4))/Params!$B$4,Params!$B$5,Params!$B$6),1)))</f>
        <v/>
      </c>
      <c r="U1327" s="9">
        <f>ROUND(_xlfn.NORM.INV(I1327,Params!$B$13,Params!$B$14),1)</f>
        <v/>
      </c>
      <c r="V1327" s="9">
        <f>ROUND(_xlfn.NORM.INV(J1327,Params!$B$15,Params!$B$16),2)</f>
        <v/>
      </c>
      <c r="W1327" s="9">
        <f>ROUND(_xlfn.NORM.INV(K1327,Params!$B$13,Params!$B$14),1)</f>
        <v/>
      </c>
      <c r="X1327" s="9">
        <f>ROUND(_xlfn.NORM.INV(L1327,Params!$B$15,Params!$B$16),2)</f>
        <v/>
      </c>
      <c r="Y1327" s="9">
        <f>ROUND(_xlfn.NORM.INV(M1327,Params!$B$15,Params!$B$16)+Params!$B$17+Params!$B$18*M1327,2)</f>
        <v/>
      </c>
      <c r="Z1327" s="9">
        <f>ROUND(_xlfn.NORM.INV(N1327,Params!$B$13,Params!$B$14)+Params!$B$17+Params!$B$18*N1327,1)</f>
        <v/>
      </c>
    </row>
    <row r="1328">
      <c r="A1328" s="11" t="n">
        <v>1327</v>
      </c>
      <c r="B1328" s="12">
        <f>INT((A1328-1)/122)+1</f>
        <v/>
      </c>
      <c r="C1328" s="13" t="n">
        <v>0.897312</v>
      </c>
      <c r="D1328" s="13" t="n">
        <v>0.516745</v>
      </c>
      <c r="E1328" s="13" t="n">
        <v>0.903973</v>
      </c>
      <c r="F1328" s="13" t="n">
        <v>0.574116</v>
      </c>
      <c r="G1328" s="13" t="n">
        <v>0.03178</v>
      </c>
      <c r="H1328" s="13" t="n">
        <v>0.40214</v>
      </c>
      <c r="I1328" s="13" t="n">
        <v>0.673534</v>
      </c>
      <c r="J1328" s="13" t="n">
        <v>0.934227</v>
      </c>
      <c r="K1328" s="13" t="n">
        <v>0.721712</v>
      </c>
      <c r="L1328" s="13" t="n">
        <v>0.55367</v>
      </c>
      <c r="M1328" s="13" t="n">
        <v>0.78691</v>
      </c>
      <c r="N1328" s="13" t="n">
        <v>0.8366</v>
      </c>
      <c r="O1328" s="9">
        <f>IF(C1328&lt;=1-Params!$B$4,0,MAX(0.1,ROUND(_xlfn.GAMMA.INV((C1328-(1-Params!$B$4))/Params!$B$4,Params!$B$5,Params!$B$6),1)))</f>
        <v/>
      </c>
      <c r="P1328" s="9">
        <f>IF(D1328&lt;=1-Params!$B$7,0,ROUND(_xlfn.GAMMA.INV((D1328-(1-Params!$B$7))/Params!$B$7,Params!$B$8,Params!$B$9),3))</f>
        <v/>
      </c>
      <c r="Q1328" s="9">
        <f>IF(E1328&lt;=1-Params!$B$4,0,MAX(0.1,ROUND(_xlfn.GAMMA.INV((E1328-(1-Params!$B$4))/Params!$B$4,Params!$B$5,Params!$B$6),1)))</f>
        <v/>
      </c>
      <c r="R1328" s="9">
        <f>IF(F1328&lt;=1-Params!$B$7,0,ROUND(_xlfn.GAMMA.INV((F1328-(1-Params!$B$7))/Params!$B$7,Params!$B$8,Params!$B$9),3))</f>
        <v/>
      </c>
      <c r="S1328" s="9">
        <f>IF(G1328&lt;=1-Params!$B$7,0,ROUND((Params!$B$10+Params!$B$11*G1328^Params!$B$12)*_xlfn.GAMMA.INV((G1328-(1-Params!$B$7))/Params!$B$7,Params!$B$8,Params!$B$9),3))</f>
        <v/>
      </c>
      <c r="T1328" s="9">
        <f>IF(H1328&lt;=1-Params!$B$4,0,MAX(0.1,ROUND((Params!$B$10+Params!$B$11*H1328^Params!$B$12)*_xlfn.GAMMA.INV((H1328-(1-Params!$B$4))/Params!$B$4,Params!$B$5,Params!$B$6),1)))</f>
        <v/>
      </c>
      <c r="U1328" s="9">
        <f>ROUND(_xlfn.NORM.INV(I1328,Params!$B$13,Params!$B$14),1)</f>
        <v/>
      </c>
      <c r="V1328" s="9">
        <f>ROUND(_xlfn.NORM.INV(J1328,Params!$B$15,Params!$B$16),2)</f>
        <v/>
      </c>
      <c r="W1328" s="9">
        <f>ROUND(_xlfn.NORM.INV(K1328,Params!$B$13,Params!$B$14),1)</f>
        <v/>
      </c>
      <c r="X1328" s="9">
        <f>ROUND(_xlfn.NORM.INV(L1328,Params!$B$15,Params!$B$16),2)</f>
        <v/>
      </c>
      <c r="Y1328" s="9">
        <f>ROUND(_xlfn.NORM.INV(M1328,Params!$B$15,Params!$B$16)+Params!$B$17+Params!$B$18*M1328,2)</f>
        <v/>
      </c>
      <c r="Z1328" s="9">
        <f>ROUND(_xlfn.NORM.INV(N1328,Params!$B$13,Params!$B$14)+Params!$B$17+Params!$B$18*N1328,1)</f>
        <v/>
      </c>
    </row>
    <row r="1329">
      <c r="A1329" s="11" t="n">
        <v>1328</v>
      </c>
      <c r="B1329" s="12">
        <f>INT((A1329-1)/122)+1</f>
        <v/>
      </c>
      <c r="C1329" s="13" t="n">
        <v>0.8194360000000001</v>
      </c>
      <c r="D1329" s="13" t="n">
        <v>0.339333</v>
      </c>
      <c r="E1329" s="13" t="n">
        <v>0.474099</v>
      </c>
      <c r="F1329" s="13" t="n">
        <v>0.792135</v>
      </c>
      <c r="G1329" s="13" t="n">
        <v>0.56404</v>
      </c>
      <c r="H1329" s="13" t="n">
        <v>0.6862549999999999</v>
      </c>
      <c r="I1329" s="13" t="n">
        <v>0.783453</v>
      </c>
      <c r="J1329" s="13" t="n">
        <v>0.770737</v>
      </c>
      <c r="K1329" s="13" t="n">
        <v>0.605907</v>
      </c>
      <c r="L1329" s="13" t="n">
        <v>0.068609</v>
      </c>
      <c r="M1329" s="13" t="n">
        <v>0.697156</v>
      </c>
      <c r="N1329" s="13" t="n">
        <v>0.836724</v>
      </c>
      <c r="O1329" s="9">
        <f>IF(C1329&lt;=1-Params!$B$4,0,MAX(0.1,ROUND(_xlfn.GAMMA.INV((C1329-(1-Params!$B$4))/Params!$B$4,Params!$B$5,Params!$B$6),1)))</f>
        <v/>
      </c>
      <c r="P1329" s="9">
        <f>IF(D1329&lt;=1-Params!$B$7,0,ROUND(_xlfn.GAMMA.INV((D1329-(1-Params!$B$7))/Params!$B$7,Params!$B$8,Params!$B$9),3))</f>
        <v/>
      </c>
      <c r="Q1329" s="9">
        <f>IF(E1329&lt;=1-Params!$B$4,0,MAX(0.1,ROUND(_xlfn.GAMMA.INV((E1329-(1-Params!$B$4))/Params!$B$4,Params!$B$5,Params!$B$6),1)))</f>
        <v/>
      </c>
      <c r="R1329" s="9">
        <f>IF(F1329&lt;=1-Params!$B$7,0,ROUND(_xlfn.GAMMA.INV((F1329-(1-Params!$B$7))/Params!$B$7,Params!$B$8,Params!$B$9),3))</f>
        <v/>
      </c>
      <c r="S1329" s="9">
        <f>IF(G1329&lt;=1-Params!$B$7,0,ROUND((Params!$B$10+Params!$B$11*G1329^Params!$B$12)*_xlfn.GAMMA.INV((G1329-(1-Params!$B$7))/Params!$B$7,Params!$B$8,Params!$B$9),3))</f>
        <v/>
      </c>
      <c r="T1329" s="9">
        <f>IF(H1329&lt;=1-Params!$B$4,0,MAX(0.1,ROUND((Params!$B$10+Params!$B$11*H1329^Params!$B$12)*_xlfn.GAMMA.INV((H1329-(1-Params!$B$4))/Params!$B$4,Params!$B$5,Params!$B$6),1)))</f>
        <v/>
      </c>
      <c r="U1329" s="9">
        <f>ROUND(_xlfn.NORM.INV(I1329,Params!$B$13,Params!$B$14),1)</f>
        <v/>
      </c>
      <c r="V1329" s="9">
        <f>ROUND(_xlfn.NORM.INV(J1329,Params!$B$15,Params!$B$16),2)</f>
        <v/>
      </c>
      <c r="W1329" s="9">
        <f>ROUND(_xlfn.NORM.INV(K1329,Params!$B$13,Params!$B$14),1)</f>
        <v/>
      </c>
      <c r="X1329" s="9">
        <f>ROUND(_xlfn.NORM.INV(L1329,Params!$B$15,Params!$B$16),2)</f>
        <v/>
      </c>
      <c r="Y1329" s="9">
        <f>ROUND(_xlfn.NORM.INV(M1329,Params!$B$15,Params!$B$16)+Params!$B$17+Params!$B$18*M1329,2)</f>
        <v/>
      </c>
      <c r="Z1329" s="9">
        <f>ROUND(_xlfn.NORM.INV(N1329,Params!$B$13,Params!$B$14)+Params!$B$17+Params!$B$18*N1329,1)</f>
        <v/>
      </c>
    </row>
    <row r="1330">
      <c r="A1330" s="11" t="n">
        <v>1329</v>
      </c>
      <c r="B1330" s="12">
        <f>INT((A1330-1)/122)+1</f>
        <v/>
      </c>
      <c r="C1330" s="13" t="n">
        <v>0.460387</v>
      </c>
      <c r="D1330" s="13" t="n">
        <v>0.796287</v>
      </c>
      <c r="E1330" s="13" t="n">
        <v>0.216353</v>
      </c>
      <c r="F1330" s="13" t="n">
        <v>0.5190630000000001</v>
      </c>
      <c r="G1330" s="13" t="n">
        <v>0.964712</v>
      </c>
      <c r="H1330" s="13" t="n">
        <v>0.423393</v>
      </c>
      <c r="I1330" s="13" t="n">
        <v>0.341398</v>
      </c>
      <c r="J1330" s="13" t="n">
        <v>0.385499</v>
      </c>
      <c r="K1330" s="13" t="n">
        <v>0.259108</v>
      </c>
      <c r="L1330" s="13" t="n">
        <v>0.010081</v>
      </c>
      <c r="M1330" s="13" t="n">
        <v>0.707508</v>
      </c>
      <c r="N1330" s="13" t="n">
        <v>0.9676900000000001</v>
      </c>
      <c r="O1330" s="9">
        <f>IF(C1330&lt;=1-Params!$B$4,0,MAX(0.1,ROUND(_xlfn.GAMMA.INV((C1330-(1-Params!$B$4))/Params!$B$4,Params!$B$5,Params!$B$6),1)))</f>
        <v/>
      </c>
      <c r="P1330" s="9">
        <f>IF(D1330&lt;=1-Params!$B$7,0,ROUND(_xlfn.GAMMA.INV((D1330-(1-Params!$B$7))/Params!$B$7,Params!$B$8,Params!$B$9),3))</f>
        <v/>
      </c>
      <c r="Q1330" s="9">
        <f>IF(E1330&lt;=1-Params!$B$4,0,MAX(0.1,ROUND(_xlfn.GAMMA.INV((E1330-(1-Params!$B$4))/Params!$B$4,Params!$B$5,Params!$B$6),1)))</f>
        <v/>
      </c>
      <c r="R1330" s="9">
        <f>IF(F1330&lt;=1-Params!$B$7,0,ROUND(_xlfn.GAMMA.INV((F1330-(1-Params!$B$7))/Params!$B$7,Params!$B$8,Params!$B$9),3))</f>
        <v/>
      </c>
      <c r="S1330" s="9">
        <f>IF(G1330&lt;=1-Params!$B$7,0,ROUND((Params!$B$10+Params!$B$11*G1330^Params!$B$12)*_xlfn.GAMMA.INV((G1330-(1-Params!$B$7))/Params!$B$7,Params!$B$8,Params!$B$9),3))</f>
        <v/>
      </c>
      <c r="T1330" s="9">
        <f>IF(H1330&lt;=1-Params!$B$4,0,MAX(0.1,ROUND((Params!$B$10+Params!$B$11*H1330^Params!$B$12)*_xlfn.GAMMA.INV((H1330-(1-Params!$B$4))/Params!$B$4,Params!$B$5,Params!$B$6),1)))</f>
        <v/>
      </c>
      <c r="U1330" s="9">
        <f>ROUND(_xlfn.NORM.INV(I1330,Params!$B$13,Params!$B$14),1)</f>
        <v/>
      </c>
      <c r="V1330" s="9">
        <f>ROUND(_xlfn.NORM.INV(J1330,Params!$B$15,Params!$B$16),2)</f>
        <v/>
      </c>
      <c r="W1330" s="9">
        <f>ROUND(_xlfn.NORM.INV(K1330,Params!$B$13,Params!$B$14),1)</f>
        <v/>
      </c>
      <c r="X1330" s="9">
        <f>ROUND(_xlfn.NORM.INV(L1330,Params!$B$15,Params!$B$16),2)</f>
        <v/>
      </c>
      <c r="Y1330" s="9">
        <f>ROUND(_xlfn.NORM.INV(M1330,Params!$B$15,Params!$B$16)+Params!$B$17+Params!$B$18*M1330,2)</f>
        <v/>
      </c>
      <c r="Z1330" s="9">
        <f>ROUND(_xlfn.NORM.INV(N1330,Params!$B$13,Params!$B$14)+Params!$B$17+Params!$B$18*N1330,1)</f>
        <v/>
      </c>
    </row>
    <row r="1331">
      <c r="A1331" s="11" t="n">
        <v>1330</v>
      </c>
      <c r="B1331" s="12">
        <f>INT((A1331-1)/122)+1</f>
        <v/>
      </c>
      <c r="C1331" s="13" t="n">
        <v>0.699151</v>
      </c>
      <c r="D1331" s="13" t="n">
        <v>0.785195</v>
      </c>
      <c r="E1331" s="13" t="n">
        <v>0.12862</v>
      </c>
      <c r="F1331" s="13" t="n">
        <v>0.567858</v>
      </c>
      <c r="G1331" s="13" t="n">
        <v>0.368974</v>
      </c>
      <c r="H1331" s="13" t="n">
        <v>0.926507</v>
      </c>
      <c r="I1331" s="13" t="n">
        <v>0.481676</v>
      </c>
      <c r="J1331" s="13" t="n">
        <v>0.109659</v>
      </c>
      <c r="K1331" s="13" t="n">
        <v>0.158626</v>
      </c>
      <c r="L1331" s="13" t="n">
        <v>0.008074</v>
      </c>
      <c r="M1331" s="13" t="n">
        <v>0.558584</v>
      </c>
      <c r="N1331" s="13" t="n">
        <v>0.94728</v>
      </c>
      <c r="O1331" s="9">
        <f>IF(C1331&lt;=1-Params!$B$4,0,MAX(0.1,ROUND(_xlfn.GAMMA.INV((C1331-(1-Params!$B$4))/Params!$B$4,Params!$B$5,Params!$B$6),1)))</f>
        <v/>
      </c>
      <c r="P1331" s="9">
        <f>IF(D1331&lt;=1-Params!$B$7,0,ROUND(_xlfn.GAMMA.INV((D1331-(1-Params!$B$7))/Params!$B$7,Params!$B$8,Params!$B$9),3))</f>
        <v/>
      </c>
      <c r="Q1331" s="9">
        <f>IF(E1331&lt;=1-Params!$B$4,0,MAX(0.1,ROUND(_xlfn.GAMMA.INV((E1331-(1-Params!$B$4))/Params!$B$4,Params!$B$5,Params!$B$6),1)))</f>
        <v/>
      </c>
      <c r="R1331" s="9">
        <f>IF(F1331&lt;=1-Params!$B$7,0,ROUND(_xlfn.GAMMA.INV((F1331-(1-Params!$B$7))/Params!$B$7,Params!$B$8,Params!$B$9),3))</f>
        <v/>
      </c>
      <c r="S1331" s="9">
        <f>IF(G1331&lt;=1-Params!$B$7,0,ROUND((Params!$B$10+Params!$B$11*G1331^Params!$B$12)*_xlfn.GAMMA.INV((G1331-(1-Params!$B$7))/Params!$B$7,Params!$B$8,Params!$B$9),3))</f>
        <v/>
      </c>
      <c r="T1331" s="9">
        <f>IF(H1331&lt;=1-Params!$B$4,0,MAX(0.1,ROUND((Params!$B$10+Params!$B$11*H1331^Params!$B$12)*_xlfn.GAMMA.INV((H1331-(1-Params!$B$4))/Params!$B$4,Params!$B$5,Params!$B$6),1)))</f>
        <v/>
      </c>
      <c r="U1331" s="9">
        <f>ROUND(_xlfn.NORM.INV(I1331,Params!$B$13,Params!$B$14),1)</f>
        <v/>
      </c>
      <c r="V1331" s="9">
        <f>ROUND(_xlfn.NORM.INV(J1331,Params!$B$15,Params!$B$16),2)</f>
        <v/>
      </c>
      <c r="W1331" s="9">
        <f>ROUND(_xlfn.NORM.INV(K1331,Params!$B$13,Params!$B$14),1)</f>
        <v/>
      </c>
      <c r="X1331" s="9">
        <f>ROUND(_xlfn.NORM.INV(L1331,Params!$B$15,Params!$B$16),2)</f>
        <v/>
      </c>
      <c r="Y1331" s="9">
        <f>ROUND(_xlfn.NORM.INV(M1331,Params!$B$15,Params!$B$16)+Params!$B$17+Params!$B$18*M1331,2)</f>
        <v/>
      </c>
      <c r="Z1331" s="9">
        <f>ROUND(_xlfn.NORM.INV(N1331,Params!$B$13,Params!$B$14)+Params!$B$17+Params!$B$18*N1331,1)</f>
        <v/>
      </c>
    </row>
    <row r="1332">
      <c r="A1332" s="11" t="n">
        <v>1331</v>
      </c>
      <c r="B1332" s="12">
        <f>INT((A1332-1)/122)+1</f>
        <v/>
      </c>
      <c r="C1332" s="13" t="n">
        <v>0.788874</v>
      </c>
      <c r="D1332" s="13" t="n">
        <v>0.93968</v>
      </c>
      <c r="E1332" s="13" t="n">
        <v>0.021857</v>
      </c>
      <c r="F1332" s="13" t="n">
        <v>0.319977</v>
      </c>
      <c r="G1332" s="13" t="n">
        <v>0.425512</v>
      </c>
      <c r="H1332" s="13" t="n">
        <v>0.384034</v>
      </c>
      <c r="I1332" s="13" t="n">
        <v>0.45829</v>
      </c>
      <c r="J1332" s="13" t="n">
        <v>0.072995</v>
      </c>
      <c r="K1332" s="13" t="n">
        <v>0.040357</v>
      </c>
      <c r="L1332" s="13" t="n">
        <v>0.003667</v>
      </c>
      <c r="M1332" s="13" t="n">
        <v>0.38332</v>
      </c>
      <c r="N1332" s="13" t="n">
        <v>0.740542</v>
      </c>
      <c r="O1332" s="9">
        <f>IF(C1332&lt;=1-Params!$B$4,0,MAX(0.1,ROUND(_xlfn.GAMMA.INV((C1332-(1-Params!$B$4))/Params!$B$4,Params!$B$5,Params!$B$6),1)))</f>
        <v/>
      </c>
      <c r="P1332" s="9">
        <f>IF(D1332&lt;=1-Params!$B$7,0,ROUND(_xlfn.GAMMA.INV((D1332-(1-Params!$B$7))/Params!$B$7,Params!$B$8,Params!$B$9),3))</f>
        <v/>
      </c>
      <c r="Q1332" s="9">
        <f>IF(E1332&lt;=1-Params!$B$4,0,MAX(0.1,ROUND(_xlfn.GAMMA.INV((E1332-(1-Params!$B$4))/Params!$B$4,Params!$B$5,Params!$B$6),1)))</f>
        <v/>
      </c>
      <c r="R1332" s="9">
        <f>IF(F1332&lt;=1-Params!$B$7,0,ROUND(_xlfn.GAMMA.INV((F1332-(1-Params!$B$7))/Params!$B$7,Params!$B$8,Params!$B$9),3))</f>
        <v/>
      </c>
      <c r="S1332" s="9">
        <f>IF(G1332&lt;=1-Params!$B$7,0,ROUND((Params!$B$10+Params!$B$11*G1332^Params!$B$12)*_xlfn.GAMMA.INV((G1332-(1-Params!$B$7))/Params!$B$7,Params!$B$8,Params!$B$9),3))</f>
        <v/>
      </c>
      <c r="T1332" s="9">
        <f>IF(H1332&lt;=1-Params!$B$4,0,MAX(0.1,ROUND((Params!$B$10+Params!$B$11*H1332^Params!$B$12)*_xlfn.GAMMA.INV((H1332-(1-Params!$B$4))/Params!$B$4,Params!$B$5,Params!$B$6),1)))</f>
        <v/>
      </c>
      <c r="U1332" s="9">
        <f>ROUND(_xlfn.NORM.INV(I1332,Params!$B$13,Params!$B$14),1)</f>
        <v/>
      </c>
      <c r="V1332" s="9">
        <f>ROUND(_xlfn.NORM.INV(J1332,Params!$B$15,Params!$B$16),2)</f>
        <v/>
      </c>
      <c r="W1332" s="9">
        <f>ROUND(_xlfn.NORM.INV(K1332,Params!$B$13,Params!$B$14),1)</f>
        <v/>
      </c>
      <c r="X1332" s="9">
        <f>ROUND(_xlfn.NORM.INV(L1332,Params!$B$15,Params!$B$16),2)</f>
        <v/>
      </c>
      <c r="Y1332" s="9">
        <f>ROUND(_xlfn.NORM.INV(M1332,Params!$B$15,Params!$B$16)+Params!$B$17+Params!$B$18*M1332,2)</f>
        <v/>
      </c>
      <c r="Z1332" s="9">
        <f>ROUND(_xlfn.NORM.INV(N1332,Params!$B$13,Params!$B$14)+Params!$B$17+Params!$B$18*N1332,1)</f>
        <v/>
      </c>
    </row>
    <row r="1333">
      <c r="A1333" s="11" t="n">
        <v>1332</v>
      </c>
      <c r="B1333" s="12">
        <f>INT((A1333-1)/122)+1</f>
        <v/>
      </c>
      <c r="C1333" s="13" t="n">
        <v>0.7792480000000001</v>
      </c>
      <c r="D1333" s="13" t="n">
        <v>0.5157350000000001</v>
      </c>
      <c r="E1333" s="13" t="n">
        <v>0.216157</v>
      </c>
      <c r="F1333" s="13" t="n">
        <v>0.266358</v>
      </c>
      <c r="G1333" s="13" t="n">
        <v>0.939816</v>
      </c>
      <c r="H1333" s="13" t="n">
        <v>0.438125</v>
      </c>
      <c r="I1333" s="13" t="n">
        <v>0.54117</v>
      </c>
      <c r="J1333" s="13" t="n">
        <v>0.169861</v>
      </c>
      <c r="K1333" s="13" t="n">
        <v>0.638508</v>
      </c>
      <c r="L1333" s="13" t="n">
        <v>0.013541</v>
      </c>
      <c r="M1333" s="13" t="n">
        <v>0.167077</v>
      </c>
      <c r="N1333" s="13" t="n">
        <v>0.890161</v>
      </c>
      <c r="O1333" s="9">
        <f>IF(C1333&lt;=1-Params!$B$4,0,MAX(0.1,ROUND(_xlfn.GAMMA.INV((C1333-(1-Params!$B$4))/Params!$B$4,Params!$B$5,Params!$B$6),1)))</f>
        <v/>
      </c>
      <c r="P1333" s="9">
        <f>IF(D1333&lt;=1-Params!$B$7,0,ROUND(_xlfn.GAMMA.INV((D1333-(1-Params!$B$7))/Params!$B$7,Params!$B$8,Params!$B$9),3))</f>
        <v/>
      </c>
      <c r="Q1333" s="9">
        <f>IF(E1333&lt;=1-Params!$B$4,0,MAX(0.1,ROUND(_xlfn.GAMMA.INV((E1333-(1-Params!$B$4))/Params!$B$4,Params!$B$5,Params!$B$6),1)))</f>
        <v/>
      </c>
      <c r="R1333" s="9">
        <f>IF(F1333&lt;=1-Params!$B$7,0,ROUND(_xlfn.GAMMA.INV((F1333-(1-Params!$B$7))/Params!$B$7,Params!$B$8,Params!$B$9),3))</f>
        <v/>
      </c>
      <c r="S1333" s="9">
        <f>IF(G1333&lt;=1-Params!$B$7,0,ROUND((Params!$B$10+Params!$B$11*G1333^Params!$B$12)*_xlfn.GAMMA.INV((G1333-(1-Params!$B$7))/Params!$B$7,Params!$B$8,Params!$B$9),3))</f>
        <v/>
      </c>
      <c r="T1333" s="9">
        <f>IF(H1333&lt;=1-Params!$B$4,0,MAX(0.1,ROUND((Params!$B$10+Params!$B$11*H1333^Params!$B$12)*_xlfn.GAMMA.INV((H1333-(1-Params!$B$4))/Params!$B$4,Params!$B$5,Params!$B$6),1)))</f>
        <v/>
      </c>
      <c r="U1333" s="9">
        <f>ROUND(_xlfn.NORM.INV(I1333,Params!$B$13,Params!$B$14),1)</f>
        <v/>
      </c>
      <c r="V1333" s="9">
        <f>ROUND(_xlfn.NORM.INV(J1333,Params!$B$15,Params!$B$16),2)</f>
        <v/>
      </c>
      <c r="W1333" s="9">
        <f>ROUND(_xlfn.NORM.INV(K1333,Params!$B$13,Params!$B$14),1)</f>
        <v/>
      </c>
      <c r="X1333" s="9">
        <f>ROUND(_xlfn.NORM.INV(L1333,Params!$B$15,Params!$B$16),2)</f>
        <v/>
      </c>
      <c r="Y1333" s="9">
        <f>ROUND(_xlfn.NORM.INV(M1333,Params!$B$15,Params!$B$16)+Params!$B$17+Params!$B$18*M1333,2)</f>
        <v/>
      </c>
      <c r="Z1333" s="9">
        <f>ROUND(_xlfn.NORM.INV(N1333,Params!$B$13,Params!$B$14)+Params!$B$17+Params!$B$18*N1333,1)</f>
        <v/>
      </c>
    </row>
    <row r="1334">
      <c r="A1334" s="11" t="n">
        <v>1333</v>
      </c>
      <c r="B1334" s="12">
        <f>INT((A1334-1)/122)+1</f>
        <v/>
      </c>
      <c r="C1334" s="13" t="n">
        <v>0.952865</v>
      </c>
      <c r="D1334" s="13" t="n">
        <v>0.907809</v>
      </c>
      <c r="E1334" s="13" t="n">
        <v>0.054786</v>
      </c>
      <c r="F1334" s="13" t="n">
        <v>0.350452</v>
      </c>
      <c r="G1334" s="13" t="n">
        <v>0.932189</v>
      </c>
      <c r="H1334" s="13" t="n">
        <v>0.285628</v>
      </c>
      <c r="I1334" s="13" t="n">
        <v>0.399018</v>
      </c>
      <c r="J1334" s="13" t="n">
        <v>0.12984</v>
      </c>
      <c r="K1334" s="13" t="n">
        <v>0.694134</v>
      </c>
      <c r="L1334" s="13" t="n">
        <v>0.210762</v>
      </c>
      <c r="M1334" s="13" t="n">
        <v>0.229409</v>
      </c>
      <c r="N1334" s="13" t="n">
        <v>0.802497</v>
      </c>
      <c r="O1334" s="9">
        <f>IF(C1334&lt;=1-Params!$B$4,0,MAX(0.1,ROUND(_xlfn.GAMMA.INV((C1334-(1-Params!$B$4))/Params!$B$4,Params!$B$5,Params!$B$6),1)))</f>
        <v/>
      </c>
      <c r="P1334" s="9">
        <f>IF(D1334&lt;=1-Params!$B$7,0,ROUND(_xlfn.GAMMA.INV((D1334-(1-Params!$B$7))/Params!$B$7,Params!$B$8,Params!$B$9),3))</f>
        <v/>
      </c>
      <c r="Q1334" s="9">
        <f>IF(E1334&lt;=1-Params!$B$4,0,MAX(0.1,ROUND(_xlfn.GAMMA.INV((E1334-(1-Params!$B$4))/Params!$B$4,Params!$B$5,Params!$B$6),1)))</f>
        <v/>
      </c>
      <c r="R1334" s="9">
        <f>IF(F1334&lt;=1-Params!$B$7,0,ROUND(_xlfn.GAMMA.INV((F1334-(1-Params!$B$7))/Params!$B$7,Params!$B$8,Params!$B$9),3))</f>
        <v/>
      </c>
      <c r="S1334" s="9">
        <f>IF(G1334&lt;=1-Params!$B$7,0,ROUND((Params!$B$10+Params!$B$11*G1334^Params!$B$12)*_xlfn.GAMMA.INV((G1334-(1-Params!$B$7))/Params!$B$7,Params!$B$8,Params!$B$9),3))</f>
        <v/>
      </c>
      <c r="T1334" s="9">
        <f>IF(H1334&lt;=1-Params!$B$4,0,MAX(0.1,ROUND((Params!$B$10+Params!$B$11*H1334^Params!$B$12)*_xlfn.GAMMA.INV((H1334-(1-Params!$B$4))/Params!$B$4,Params!$B$5,Params!$B$6),1)))</f>
        <v/>
      </c>
      <c r="U1334" s="9">
        <f>ROUND(_xlfn.NORM.INV(I1334,Params!$B$13,Params!$B$14),1)</f>
        <v/>
      </c>
      <c r="V1334" s="9">
        <f>ROUND(_xlfn.NORM.INV(J1334,Params!$B$15,Params!$B$16),2)</f>
        <v/>
      </c>
      <c r="W1334" s="9">
        <f>ROUND(_xlfn.NORM.INV(K1334,Params!$B$13,Params!$B$14),1)</f>
        <v/>
      </c>
      <c r="X1334" s="9">
        <f>ROUND(_xlfn.NORM.INV(L1334,Params!$B$15,Params!$B$16),2)</f>
        <v/>
      </c>
      <c r="Y1334" s="9">
        <f>ROUND(_xlfn.NORM.INV(M1334,Params!$B$15,Params!$B$16)+Params!$B$17+Params!$B$18*M1334,2)</f>
        <v/>
      </c>
      <c r="Z1334" s="9">
        <f>ROUND(_xlfn.NORM.INV(N1334,Params!$B$13,Params!$B$14)+Params!$B$17+Params!$B$18*N1334,1)</f>
        <v/>
      </c>
    </row>
    <row r="1335">
      <c r="A1335" s="11" t="n">
        <v>1334</v>
      </c>
      <c r="B1335" s="12">
        <f>INT((A1335-1)/122)+1</f>
        <v/>
      </c>
      <c r="C1335" s="13" t="n">
        <v>0.5152060000000001</v>
      </c>
      <c r="D1335" s="13" t="n">
        <v>0.677403</v>
      </c>
      <c r="E1335" s="13" t="n">
        <v>0.225907</v>
      </c>
      <c r="F1335" s="13" t="n">
        <v>0.720381</v>
      </c>
      <c r="G1335" s="13" t="n">
        <v>0.394333</v>
      </c>
      <c r="H1335" s="13" t="n">
        <v>0.283597</v>
      </c>
      <c r="I1335" s="13" t="n">
        <v>0.6836950000000001</v>
      </c>
      <c r="J1335" s="13" t="n">
        <v>0.039748</v>
      </c>
      <c r="K1335" s="13" t="n">
        <v>0.937771</v>
      </c>
      <c r="L1335" s="13" t="n">
        <v>0.28997</v>
      </c>
      <c r="M1335" s="13" t="n">
        <v>0.278244</v>
      </c>
      <c r="N1335" s="13" t="n">
        <v>0.985392</v>
      </c>
      <c r="O1335" s="9">
        <f>IF(C1335&lt;=1-Params!$B$4,0,MAX(0.1,ROUND(_xlfn.GAMMA.INV((C1335-(1-Params!$B$4))/Params!$B$4,Params!$B$5,Params!$B$6),1)))</f>
        <v/>
      </c>
      <c r="P1335" s="9">
        <f>IF(D1335&lt;=1-Params!$B$7,0,ROUND(_xlfn.GAMMA.INV((D1335-(1-Params!$B$7))/Params!$B$7,Params!$B$8,Params!$B$9),3))</f>
        <v/>
      </c>
      <c r="Q1335" s="9">
        <f>IF(E1335&lt;=1-Params!$B$4,0,MAX(0.1,ROUND(_xlfn.GAMMA.INV((E1335-(1-Params!$B$4))/Params!$B$4,Params!$B$5,Params!$B$6),1)))</f>
        <v/>
      </c>
      <c r="R1335" s="9">
        <f>IF(F1335&lt;=1-Params!$B$7,0,ROUND(_xlfn.GAMMA.INV((F1335-(1-Params!$B$7))/Params!$B$7,Params!$B$8,Params!$B$9),3))</f>
        <v/>
      </c>
      <c r="S1335" s="9">
        <f>IF(G1335&lt;=1-Params!$B$7,0,ROUND((Params!$B$10+Params!$B$11*G1335^Params!$B$12)*_xlfn.GAMMA.INV((G1335-(1-Params!$B$7))/Params!$B$7,Params!$B$8,Params!$B$9),3))</f>
        <v/>
      </c>
      <c r="T1335" s="9">
        <f>IF(H1335&lt;=1-Params!$B$4,0,MAX(0.1,ROUND((Params!$B$10+Params!$B$11*H1335^Params!$B$12)*_xlfn.GAMMA.INV((H1335-(1-Params!$B$4))/Params!$B$4,Params!$B$5,Params!$B$6),1)))</f>
        <v/>
      </c>
      <c r="U1335" s="9">
        <f>ROUND(_xlfn.NORM.INV(I1335,Params!$B$13,Params!$B$14),1)</f>
        <v/>
      </c>
      <c r="V1335" s="9">
        <f>ROUND(_xlfn.NORM.INV(J1335,Params!$B$15,Params!$B$16),2)</f>
        <v/>
      </c>
      <c r="W1335" s="9">
        <f>ROUND(_xlfn.NORM.INV(K1335,Params!$B$13,Params!$B$14),1)</f>
        <v/>
      </c>
      <c r="X1335" s="9">
        <f>ROUND(_xlfn.NORM.INV(L1335,Params!$B$15,Params!$B$16),2)</f>
        <v/>
      </c>
      <c r="Y1335" s="9">
        <f>ROUND(_xlfn.NORM.INV(M1335,Params!$B$15,Params!$B$16)+Params!$B$17+Params!$B$18*M1335,2)</f>
        <v/>
      </c>
      <c r="Z1335" s="9">
        <f>ROUND(_xlfn.NORM.INV(N1335,Params!$B$13,Params!$B$14)+Params!$B$17+Params!$B$18*N1335,1)</f>
        <v/>
      </c>
    </row>
    <row r="1336">
      <c r="A1336" s="11" t="n">
        <v>1335</v>
      </c>
      <c r="B1336" s="12">
        <f>INT((A1336-1)/122)+1</f>
        <v/>
      </c>
      <c r="C1336" s="13" t="n">
        <v>0.768389</v>
      </c>
      <c r="D1336" s="13" t="n">
        <v>0.119735</v>
      </c>
      <c r="E1336" s="13" t="n">
        <v>0.592615</v>
      </c>
      <c r="F1336" s="13" t="n">
        <v>0.751057</v>
      </c>
      <c r="G1336" s="13" t="n">
        <v>0.573155</v>
      </c>
      <c r="H1336" s="13" t="n">
        <v>0.320126</v>
      </c>
      <c r="I1336" s="13" t="n">
        <v>0.937926</v>
      </c>
      <c r="J1336" s="13" t="n">
        <v>0.064344</v>
      </c>
      <c r="K1336" s="13" t="n">
        <v>0.99513</v>
      </c>
      <c r="L1336" s="13" t="n">
        <v>0.364423</v>
      </c>
      <c r="M1336" s="13" t="n">
        <v>0.872138</v>
      </c>
      <c r="N1336" s="13" t="n">
        <v>0.907251</v>
      </c>
      <c r="O1336" s="9">
        <f>IF(C1336&lt;=1-Params!$B$4,0,MAX(0.1,ROUND(_xlfn.GAMMA.INV((C1336-(1-Params!$B$4))/Params!$B$4,Params!$B$5,Params!$B$6),1)))</f>
        <v/>
      </c>
      <c r="P1336" s="9">
        <f>IF(D1336&lt;=1-Params!$B$7,0,ROUND(_xlfn.GAMMA.INV((D1336-(1-Params!$B$7))/Params!$B$7,Params!$B$8,Params!$B$9),3))</f>
        <v/>
      </c>
      <c r="Q1336" s="9">
        <f>IF(E1336&lt;=1-Params!$B$4,0,MAX(0.1,ROUND(_xlfn.GAMMA.INV((E1336-(1-Params!$B$4))/Params!$B$4,Params!$B$5,Params!$B$6),1)))</f>
        <v/>
      </c>
      <c r="R1336" s="9">
        <f>IF(F1336&lt;=1-Params!$B$7,0,ROUND(_xlfn.GAMMA.INV((F1336-(1-Params!$B$7))/Params!$B$7,Params!$B$8,Params!$B$9),3))</f>
        <v/>
      </c>
      <c r="S1336" s="9">
        <f>IF(G1336&lt;=1-Params!$B$7,0,ROUND((Params!$B$10+Params!$B$11*G1336^Params!$B$12)*_xlfn.GAMMA.INV((G1336-(1-Params!$B$7))/Params!$B$7,Params!$B$8,Params!$B$9),3))</f>
        <v/>
      </c>
      <c r="T1336" s="9">
        <f>IF(H1336&lt;=1-Params!$B$4,0,MAX(0.1,ROUND((Params!$B$10+Params!$B$11*H1336^Params!$B$12)*_xlfn.GAMMA.INV((H1336-(1-Params!$B$4))/Params!$B$4,Params!$B$5,Params!$B$6),1)))</f>
        <v/>
      </c>
      <c r="U1336" s="9">
        <f>ROUND(_xlfn.NORM.INV(I1336,Params!$B$13,Params!$B$14),1)</f>
        <v/>
      </c>
      <c r="V1336" s="9">
        <f>ROUND(_xlfn.NORM.INV(J1336,Params!$B$15,Params!$B$16),2)</f>
        <v/>
      </c>
      <c r="W1336" s="9">
        <f>ROUND(_xlfn.NORM.INV(K1336,Params!$B$13,Params!$B$14),1)</f>
        <v/>
      </c>
      <c r="X1336" s="9">
        <f>ROUND(_xlfn.NORM.INV(L1336,Params!$B$15,Params!$B$16),2)</f>
        <v/>
      </c>
      <c r="Y1336" s="9">
        <f>ROUND(_xlfn.NORM.INV(M1336,Params!$B$15,Params!$B$16)+Params!$B$17+Params!$B$18*M1336,2)</f>
        <v/>
      </c>
      <c r="Z1336" s="9">
        <f>ROUND(_xlfn.NORM.INV(N1336,Params!$B$13,Params!$B$14)+Params!$B$17+Params!$B$18*N1336,1)</f>
        <v/>
      </c>
    </row>
    <row r="1337">
      <c r="A1337" s="11" t="n">
        <v>1336</v>
      </c>
      <c r="B1337" s="12">
        <f>INT((A1337-1)/122)+1</f>
        <v/>
      </c>
      <c r="C1337" s="13" t="n">
        <v>0.708206</v>
      </c>
      <c r="D1337" s="13" t="n">
        <v>0.095374</v>
      </c>
      <c r="E1337" s="13" t="n">
        <v>0.459131</v>
      </c>
      <c r="F1337" s="13" t="n">
        <v>0.316259</v>
      </c>
      <c r="G1337" s="13" t="n">
        <v>0.743999</v>
      </c>
      <c r="H1337" s="13" t="n">
        <v>0.624321</v>
      </c>
      <c r="I1337" s="13" t="n">
        <v>0.797423</v>
      </c>
      <c r="J1337" s="13" t="n">
        <v>0.119473</v>
      </c>
      <c r="K1337" s="13" t="n">
        <v>0.9635629999999999</v>
      </c>
      <c r="L1337" s="13" t="n">
        <v>0.157195</v>
      </c>
      <c r="M1337" s="13" t="n">
        <v>0.635843</v>
      </c>
      <c r="N1337" s="13" t="n">
        <v>0.626679</v>
      </c>
      <c r="O1337" s="9">
        <f>IF(C1337&lt;=1-Params!$B$4,0,MAX(0.1,ROUND(_xlfn.GAMMA.INV((C1337-(1-Params!$B$4))/Params!$B$4,Params!$B$5,Params!$B$6),1)))</f>
        <v/>
      </c>
      <c r="P1337" s="9">
        <f>IF(D1337&lt;=1-Params!$B$7,0,ROUND(_xlfn.GAMMA.INV((D1337-(1-Params!$B$7))/Params!$B$7,Params!$B$8,Params!$B$9),3))</f>
        <v/>
      </c>
      <c r="Q1337" s="9">
        <f>IF(E1337&lt;=1-Params!$B$4,0,MAX(0.1,ROUND(_xlfn.GAMMA.INV((E1337-(1-Params!$B$4))/Params!$B$4,Params!$B$5,Params!$B$6),1)))</f>
        <v/>
      </c>
      <c r="R1337" s="9">
        <f>IF(F1337&lt;=1-Params!$B$7,0,ROUND(_xlfn.GAMMA.INV((F1337-(1-Params!$B$7))/Params!$B$7,Params!$B$8,Params!$B$9),3))</f>
        <v/>
      </c>
      <c r="S1337" s="9">
        <f>IF(G1337&lt;=1-Params!$B$7,0,ROUND((Params!$B$10+Params!$B$11*G1337^Params!$B$12)*_xlfn.GAMMA.INV((G1337-(1-Params!$B$7))/Params!$B$7,Params!$B$8,Params!$B$9),3))</f>
        <v/>
      </c>
      <c r="T1337" s="9">
        <f>IF(H1337&lt;=1-Params!$B$4,0,MAX(0.1,ROUND((Params!$B$10+Params!$B$11*H1337^Params!$B$12)*_xlfn.GAMMA.INV((H1337-(1-Params!$B$4))/Params!$B$4,Params!$B$5,Params!$B$6),1)))</f>
        <v/>
      </c>
      <c r="U1337" s="9">
        <f>ROUND(_xlfn.NORM.INV(I1337,Params!$B$13,Params!$B$14),1)</f>
        <v/>
      </c>
      <c r="V1337" s="9">
        <f>ROUND(_xlfn.NORM.INV(J1337,Params!$B$15,Params!$B$16),2)</f>
        <v/>
      </c>
      <c r="W1337" s="9">
        <f>ROUND(_xlfn.NORM.INV(K1337,Params!$B$13,Params!$B$14),1)</f>
        <v/>
      </c>
      <c r="X1337" s="9">
        <f>ROUND(_xlfn.NORM.INV(L1337,Params!$B$15,Params!$B$16),2)</f>
        <v/>
      </c>
      <c r="Y1337" s="9">
        <f>ROUND(_xlfn.NORM.INV(M1337,Params!$B$15,Params!$B$16)+Params!$B$17+Params!$B$18*M1337,2)</f>
        <v/>
      </c>
      <c r="Z1337" s="9">
        <f>ROUND(_xlfn.NORM.INV(N1337,Params!$B$13,Params!$B$14)+Params!$B$17+Params!$B$18*N1337,1)</f>
        <v/>
      </c>
    </row>
    <row r="1338">
      <c r="A1338" s="11" t="n">
        <v>1337</v>
      </c>
      <c r="B1338" s="12">
        <f>INT((A1338-1)/122)+1</f>
        <v/>
      </c>
      <c r="C1338" s="13" t="n">
        <v>0.967966</v>
      </c>
      <c r="D1338" s="13" t="n">
        <v>0.224325</v>
      </c>
      <c r="E1338" s="13" t="n">
        <v>0.916177</v>
      </c>
      <c r="F1338" s="13" t="n">
        <v>0.364278</v>
      </c>
      <c r="G1338" s="13" t="n">
        <v>0.791739</v>
      </c>
      <c r="H1338" s="13" t="n">
        <v>0.676984</v>
      </c>
      <c r="I1338" s="13" t="n">
        <v>0.881722</v>
      </c>
      <c r="J1338" s="13" t="n">
        <v>0.48705</v>
      </c>
      <c r="K1338" s="13" t="n">
        <v>0.924759</v>
      </c>
      <c r="L1338" s="13" t="n">
        <v>0.152984</v>
      </c>
      <c r="M1338" s="13" t="n">
        <v>0.710392</v>
      </c>
      <c r="N1338" s="13" t="n">
        <v>0.922444</v>
      </c>
      <c r="O1338" s="9">
        <f>IF(C1338&lt;=1-Params!$B$4,0,MAX(0.1,ROUND(_xlfn.GAMMA.INV((C1338-(1-Params!$B$4))/Params!$B$4,Params!$B$5,Params!$B$6),1)))</f>
        <v/>
      </c>
      <c r="P1338" s="9">
        <f>IF(D1338&lt;=1-Params!$B$7,0,ROUND(_xlfn.GAMMA.INV((D1338-(1-Params!$B$7))/Params!$B$7,Params!$B$8,Params!$B$9),3))</f>
        <v/>
      </c>
      <c r="Q1338" s="9">
        <f>IF(E1338&lt;=1-Params!$B$4,0,MAX(0.1,ROUND(_xlfn.GAMMA.INV((E1338-(1-Params!$B$4))/Params!$B$4,Params!$B$5,Params!$B$6),1)))</f>
        <v/>
      </c>
      <c r="R1338" s="9">
        <f>IF(F1338&lt;=1-Params!$B$7,0,ROUND(_xlfn.GAMMA.INV((F1338-(1-Params!$B$7))/Params!$B$7,Params!$B$8,Params!$B$9),3))</f>
        <v/>
      </c>
      <c r="S1338" s="9">
        <f>IF(G1338&lt;=1-Params!$B$7,0,ROUND((Params!$B$10+Params!$B$11*G1338^Params!$B$12)*_xlfn.GAMMA.INV((G1338-(1-Params!$B$7))/Params!$B$7,Params!$B$8,Params!$B$9),3))</f>
        <v/>
      </c>
      <c r="T1338" s="9">
        <f>IF(H1338&lt;=1-Params!$B$4,0,MAX(0.1,ROUND((Params!$B$10+Params!$B$11*H1338^Params!$B$12)*_xlfn.GAMMA.INV((H1338-(1-Params!$B$4))/Params!$B$4,Params!$B$5,Params!$B$6),1)))</f>
        <v/>
      </c>
      <c r="U1338" s="9">
        <f>ROUND(_xlfn.NORM.INV(I1338,Params!$B$13,Params!$B$14),1)</f>
        <v/>
      </c>
      <c r="V1338" s="9">
        <f>ROUND(_xlfn.NORM.INV(J1338,Params!$B$15,Params!$B$16),2)</f>
        <v/>
      </c>
      <c r="W1338" s="9">
        <f>ROUND(_xlfn.NORM.INV(K1338,Params!$B$13,Params!$B$14),1)</f>
        <v/>
      </c>
      <c r="X1338" s="9">
        <f>ROUND(_xlfn.NORM.INV(L1338,Params!$B$15,Params!$B$16),2)</f>
        <v/>
      </c>
      <c r="Y1338" s="9">
        <f>ROUND(_xlfn.NORM.INV(M1338,Params!$B$15,Params!$B$16)+Params!$B$17+Params!$B$18*M1338,2)</f>
        <v/>
      </c>
      <c r="Z1338" s="9">
        <f>ROUND(_xlfn.NORM.INV(N1338,Params!$B$13,Params!$B$14)+Params!$B$17+Params!$B$18*N1338,1)</f>
        <v/>
      </c>
    </row>
    <row r="1339">
      <c r="A1339" s="11" t="n">
        <v>1338</v>
      </c>
      <c r="B1339" s="12">
        <f>INT((A1339-1)/122)+1</f>
        <v/>
      </c>
      <c r="C1339" s="13" t="n">
        <v>0.5812889999999999</v>
      </c>
      <c r="D1339" s="13" t="n">
        <v>0.80336</v>
      </c>
      <c r="E1339" s="13" t="n">
        <v>0.702199</v>
      </c>
      <c r="F1339" s="13" t="n">
        <v>0.138199</v>
      </c>
      <c r="G1339" s="13" t="n">
        <v>0.264251</v>
      </c>
      <c r="H1339" s="13" t="n">
        <v>0.658958</v>
      </c>
      <c r="I1339" s="13" t="n">
        <v>0.689601</v>
      </c>
      <c r="J1339" s="13" t="n">
        <v>0.480524</v>
      </c>
      <c r="K1339" s="13" t="n">
        <v>0.929665</v>
      </c>
      <c r="L1339" s="13" t="n">
        <v>0.134502</v>
      </c>
      <c r="M1339" s="13" t="n">
        <v>0.584419</v>
      </c>
      <c r="N1339" s="13" t="n">
        <v>0.964739</v>
      </c>
      <c r="O1339" s="9">
        <f>IF(C1339&lt;=1-Params!$B$4,0,MAX(0.1,ROUND(_xlfn.GAMMA.INV((C1339-(1-Params!$B$4))/Params!$B$4,Params!$B$5,Params!$B$6),1)))</f>
        <v/>
      </c>
      <c r="P1339" s="9">
        <f>IF(D1339&lt;=1-Params!$B$7,0,ROUND(_xlfn.GAMMA.INV((D1339-(1-Params!$B$7))/Params!$B$7,Params!$B$8,Params!$B$9),3))</f>
        <v/>
      </c>
      <c r="Q1339" s="9">
        <f>IF(E1339&lt;=1-Params!$B$4,0,MAX(0.1,ROUND(_xlfn.GAMMA.INV((E1339-(1-Params!$B$4))/Params!$B$4,Params!$B$5,Params!$B$6),1)))</f>
        <v/>
      </c>
      <c r="R1339" s="9">
        <f>IF(F1339&lt;=1-Params!$B$7,0,ROUND(_xlfn.GAMMA.INV((F1339-(1-Params!$B$7))/Params!$B$7,Params!$B$8,Params!$B$9),3))</f>
        <v/>
      </c>
      <c r="S1339" s="9">
        <f>IF(G1339&lt;=1-Params!$B$7,0,ROUND((Params!$B$10+Params!$B$11*G1339^Params!$B$12)*_xlfn.GAMMA.INV((G1339-(1-Params!$B$7))/Params!$B$7,Params!$B$8,Params!$B$9),3))</f>
        <v/>
      </c>
      <c r="T1339" s="9">
        <f>IF(H1339&lt;=1-Params!$B$4,0,MAX(0.1,ROUND((Params!$B$10+Params!$B$11*H1339^Params!$B$12)*_xlfn.GAMMA.INV((H1339-(1-Params!$B$4))/Params!$B$4,Params!$B$5,Params!$B$6),1)))</f>
        <v/>
      </c>
      <c r="U1339" s="9">
        <f>ROUND(_xlfn.NORM.INV(I1339,Params!$B$13,Params!$B$14),1)</f>
        <v/>
      </c>
      <c r="V1339" s="9">
        <f>ROUND(_xlfn.NORM.INV(J1339,Params!$B$15,Params!$B$16),2)</f>
        <v/>
      </c>
      <c r="W1339" s="9">
        <f>ROUND(_xlfn.NORM.INV(K1339,Params!$B$13,Params!$B$14),1)</f>
        <v/>
      </c>
      <c r="X1339" s="9">
        <f>ROUND(_xlfn.NORM.INV(L1339,Params!$B$15,Params!$B$16),2)</f>
        <v/>
      </c>
      <c r="Y1339" s="9">
        <f>ROUND(_xlfn.NORM.INV(M1339,Params!$B$15,Params!$B$16)+Params!$B$17+Params!$B$18*M1339,2)</f>
        <v/>
      </c>
      <c r="Z1339" s="9">
        <f>ROUND(_xlfn.NORM.INV(N1339,Params!$B$13,Params!$B$14)+Params!$B$17+Params!$B$18*N1339,1)</f>
        <v/>
      </c>
    </row>
    <row r="1340">
      <c r="A1340" s="11" t="n">
        <v>1339</v>
      </c>
      <c r="B1340" s="12">
        <f>INT((A1340-1)/122)+1</f>
        <v/>
      </c>
      <c r="C1340" s="13" t="n">
        <v>0.891</v>
      </c>
      <c r="D1340" s="13" t="n">
        <v>0.9096030000000001</v>
      </c>
      <c r="E1340" s="13" t="n">
        <v>0.505895</v>
      </c>
      <c r="F1340" s="13" t="n">
        <v>0.8082510000000001</v>
      </c>
      <c r="G1340" s="13" t="n">
        <v>0.393903</v>
      </c>
      <c r="H1340" s="13" t="n">
        <v>0.707657</v>
      </c>
      <c r="I1340" s="13" t="n">
        <v>0.44282</v>
      </c>
      <c r="J1340" s="13" t="n">
        <v>0.617592</v>
      </c>
      <c r="K1340" s="13" t="n">
        <v>0.6266659999999999</v>
      </c>
      <c r="L1340" s="13" t="n">
        <v>0.179727</v>
      </c>
      <c r="M1340" s="13" t="n">
        <v>0.40553</v>
      </c>
      <c r="N1340" s="13" t="n">
        <v>0.993829</v>
      </c>
      <c r="O1340" s="9">
        <f>IF(C1340&lt;=1-Params!$B$4,0,MAX(0.1,ROUND(_xlfn.GAMMA.INV((C1340-(1-Params!$B$4))/Params!$B$4,Params!$B$5,Params!$B$6),1)))</f>
        <v/>
      </c>
      <c r="P1340" s="9">
        <f>IF(D1340&lt;=1-Params!$B$7,0,ROUND(_xlfn.GAMMA.INV((D1340-(1-Params!$B$7))/Params!$B$7,Params!$B$8,Params!$B$9),3))</f>
        <v/>
      </c>
      <c r="Q1340" s="9">
        <f>IF(E1340&lt;=1-Params!$B$4,0,MAX(0.1,ROUND(_xlfn.GAMMA.INV((E1340-(1-Params!$B$4))/Params!$B$4,Params!$B$5,Params!$B$6),1)))</f>
        <v/>
      </c>
      <c r="R1340" s="9">
        <f>IF(F1340&lt;=1-Params!$B$7,0,ROUND(_xlfn.GAMMA.INV((F1340-(1-Params!$B$7))/Params!$B$7,Params!$B$8,Params!$B$9),3))</f>
        <v/>
      </c>
      <c r="S1340" s="9">
        <f>IF(G1340&lt;=1-Params!$B$7,0,ROUND((Params!$B$10+Params!$B$11*G1340^Params!$B$12)*_xlfn.GAMMA.INV((G1340-(1-Params!$B$7))/Params!$B$7,Params!$B$8,Params!$B$9),3))</f>
        <v/>
      </c>
      <c r="T1340" s="9">
        <f>IF(H1340&lt;=1-Params!$B$4,0,MAX(0.1,ROUND((Params!$B$10+Params!$B$11*H1340^Params!$B$12)*_xlfn.GAMMA.INV((H1340-(1-Params!$B$4))/Params!$B$4,Params!$B$5,Params!$B$6),1)))</f>
        <v/>
      </c>
      <c r="U1340" s="9">
        <f>ROUND(_xlfn.NORM.INV(I1340,Params!$B$13,Params!$B$14),1)</f>
        <v/>
      </c>
      <c r="V1340" s="9">
        <f>ROUND(_xlfn.NORM.INV(J1340,Params!$B$15,Params!$B$16),2)</f>
        <v/>
      </c>
      <c r="W1340" s="9">
        <f>ROUND(_xlfn.NORM.INV(K1340,Params!$B$13,Params!$B$14),1)</f>
        <v/>
      </c>
      <c r="X1340" s="9">
        <f>ROUND(_xlfn.NORM.INV(L1340,Params!$B$15,Params!$B$16),2)</f>
        <v/>
      </c>
      <c r="Y1340" s="9">
        <f>ROUND(_xlfn.NORM.INV(M1340,Params!$B$15,Params!$B$16)+Params!$B$17+Params!$B$18*M1340,2)</f>
        <v/>
      </c>
      <c r="Z1340" s="9">
        <f>ROUND(_xlfn.NORM.INV(N1340,Params!$B$13,Params!$B$14)+Params!$B$17+Params!$B$18*N1340,1)</f>
        <v/>
      </c>
    </row>
    <row r="1341">
      <c r="A1341" s="11" t="n">
        <v>1340</v>
      </c>
      <c r="B1341" s="12">
        <f>INT((A1341-1)/122)+1</f>
        <v/>
      </c>
      <c r="C1341" s="13" t="n">
        <v>0.7188290000000001</v>
      </c>
      <c r="D1341" s="13" t="n">
        <v>0.572572</v>
      </c>
      <c r="E1341" s="13" t="n">
        <v>0.590662</v>
      </c>
      <c r="F1341" s="13" t="n">
        <v>0.130641</v>
      </c>
      <c r="G1341" s="13" t="n">
        <v>0.301927</v>
      </c>
      <c r="H1341" s="13" t="n">
        <v>0.941042</v>
      </c>
      <c r="I1341" s="13" t="n">
        <v>0.681049</v>
      </c>
      <c r="J1341" s="13" t="n">
        <v>0.280364</v>
      </c>
      <c r="K1341" s="13" t="n">
        <v>0.612782</v>
      </c>
      <c r="L1341" s="13" t="n">
        <v>0.414805</v>
      </c>
      <c r="M1341" s="13" t="n">
        <v>0.358602</v>
      </c>
      <c r="N1341" s="13" t="n">
        <v>0.665225</v>
      </c>
      <c r="O1341" s="9">
        <f>IF(C1341&lt;=1-Params!$B$4,0,MAX(0.1,ROUND(_xlfn.GAMMA.INV((C1341-(1-Params!$B$4))/Params!$B$4,Params!$B$5,Params!$B$6),1)))</f>
        <v/>
      </c>
      <c r="P1341" s="9">
        <f>IF(D1341&lt;=1-Params!$B$7,0,ROUND(_xlfn.GAMMA.INV((D1341-(1-Params!$B$7))/Params!$B$7,Params!$B$8,Params!$B$9),3))</f>
        <v/>
      </c>
      <c r="Q1341" s="9">
        <f>IF(E1341&lt;=1-Params!$B$4,0,MAX(0.1,ROUND(_xlfn.GAMMA.INV((E1341-(1-Params!$B$4))/Params!$B$4,Params!$B$5,Params!$B$6),1)))</f>
        <v/>
      </c>
      <c r="R1341" s="9">
        <f>IF(F1341&lt;=1-Params!$B$7,0,ROUND(_xlfn.GAMMA.INV((F1341-(1-Params!$B$7))/Params!$B$7,Params!$B$8,Params!$B$9),3))</f>
        <v/>
      </c>
      <c r="S1341" s="9">
        <f>IF(G1341&lt;=1-Params!$B$7,0,ROUND((Params!$B$10+Params!$B$11*G1341^Params!$B$12)*_xlfn.GAMMA.INV((G1341-(1-Params!$B$7))/Params!$B$7,Params!$B$8,Params!$B$9),3))</f>
        <v/>
      </c>
      <c r="T1341" s="9">
        <f>IF(H1341&lt;=1-Params!$B$4,0,MAX(0.1,ROUND((Params!$B$10+Params!$B$11*H1341^Params!$B$12)*_xlfn.GAMMA.INV((H1341-(1-Params!$B$4))/Params!$B$4,Params!$B$5,Params!$B$6),1)))</f>
        <v/>
      </c>
      <c r="U1341" s="9">
        <f>ROUND(_xlfn.NORM.INV(I1341,Params!$B$13,Params!$B$14),1)</f>
        <v/>
      </c>
      <c r="V1341" s="9">
        <f>ROUND(_xlfn.NORM.INV(J1341,Params!$B$15,Params!$B$16),2)</f>
        <v/>
      </c>
      <c r="W1341" s="9">
        <f>ROUND(_xlfn.NORM.INV(K1341,Params!$B$13,Params!$B$14),1)</f>
        <v/>
      </c>
      <c r="X1341" s="9">
        <f>ROUND(_xlfn.NORM.INV(L1341,Params!$B$15,Params!$B$16),2)</f>
        <v/>
      </c>
      <c r="Y1341" s="9">
        <f>ROUND(_xlfn.NORM.INV(M1341,Params!$B$15,Params!$B$16)+Params!$B$17+Params!$B$18*M1341,2)</f>
        <v/>
      </c>
      <c r="Z1341" s="9">
        <f>ROUND(_xlfn.NORM.INV(N1341,Params!$B$13,Params!$B$14)+Params!$B$17+Params!$B$18*N1341,1)</f>
        <v/>
      </c>
    </row>
    <row r="1342">
      <c r="A1342" s="11" t="n">
        <v>1341</v>
      </c>
      <c r="B1342" s="12">
        <f>INT((A1342-1)/122)+1</f>
        <v/>
      </c>
      <c r="C1342" s="13" t="n">
        <v>0.137103</v>
      </c>
      <c r="D1342" s="13" t="n">
        <v>0.581717</v>
      </c>
      <c r="E1342" s="13" t="n">
        <v>0.08568000000000001</v>
      </c>
      <c r="F1342" s="13" t="n">
        <v>0.943063</v>
      </c>
      <c r="G1342" s="13" t="n">
        <v>0.658242</v>
      </c>
      <c r="H1342" s="13" t="n">
        <v>0.496444</v>
      </c>
      <c r="I1342" s="13" t="n">
        <v>0.109611</v>
      </c>
      <c r="J1342" s="13" t="n">
        <v>0.829473</v>
      </c>
      <c r="K1342" s="13" t="n">
        <v>0.737762</v>
      </c>
      <c r="L1342" s="13" t="n">
        <v>0.402747</v>
      </c>
      <c r="M1342" s="13" t="n">
        <v>0.685284</v>
      </c>
      <c r="N1342" s="13" t="n">
        <v>0.870742</v>
      </c>
      <c r="O1342" s="9">
        <f>IF(C1342&lt;=1-Params!$B$4,0,MAX(0.1,ROUND(_xlfn.GAMMA.INV((C1342-(1-Params!$B$4))/Params!$B$4,Params!$B$5,Params!$B$6),1)))</f>
        <v/>
      </c>
      <c r="P1342" s="9">
        <f>IF(D1342&lt;=1-Params!$B$7,0,ROUND(_xlfn.GAMMA.INV((D1342-(1-Params!$B$7))/Params!$B$7,Params!$B$8,Params!$B$9),3))</f>
        <v/>
      </c>
      <c r="Q1342" s="9">
        <f>IF(E1342&lt;=1-Params!$B$4,0,MAX(0.1,ROUND(_xlfn.GAMMA.INV((E1342-(1-Params!$B$4))/Params!$B$4,Params!$B$5,Params!$B$6),1)))</f>
        <v/>
      </c>
      <c r="R1342" s="9">
        <f>IF(F1342&lt;=1-Params!$B$7,0,ROUND(_xlfn.GAMMA.INV((F1342-(1-Params!$B$7))/Params!$B$7,Params!$B$8,Params!$B$9),3))</f>
        <v/>
      </c>
      <c r="S1342" s="9">
        <f>IF(G1342&lt;=1-Params!$B$7,0,ROUND((Params!$B$10+Params!$B$11*G1342^Params!$B$12)*_xlfn.GAMMA.INV((G1342-(1-Params!$B$7))/Params!$B$7,Params!$B$8,Params!$B$9),3))</f>
        <v/>
      </c>
      <c r="T1342" s="9">
        <f>IF(H1342&lt;=1-Params!$B$4,0,MAX(0.1,ROUND((Params!$B$10+Params!$B$11*H1342^Params!$B$12)*_xlfn.GAMMA.INV((H1342-(1-Params!$B$4))/Params!$B$4,Params!$B$5,Params!$B$6),1)))</f>
        <v/>
      </c>
      <c r="U1342" s="9">
        <f>ROUND(_xlfn.NORM.INV(I1342,Params!$B$13,Params!$B$14),1)</f>
        <v/>
      </c>
      <c r="V1342" s="9">
        <f>ROUND(_xlfn.NORM.INV(J1342,Params!$B$15,Params!$B$16),2)</f>
        <v/>
      </c>
      <c r="W1342" s="9">
        <f>ROUND(_xlfn.NORM.INV(K1342,Params!$B$13,Params!$B$14),1)</f>
        <v/>
      </c>
      <c r="X1342" s="9">
        <f>ROUND(_xlfn.NORM.INV(L1342,Params!$B$15,Params!$B$16),2)</f>
        <v/>
      </c>
      <c r="Y1342" s="9">
        <f>ROUND(_xlfn.NORM.INV(M1342,Params!$B$15,Params!$B$16)+Params!$B$17+Params!$B$18*M1342,2)</f>
        <v/>
      </c>
      <c r="Z1342" s="9">
        <f>ROUND(_xlfn.NORM.INV(N1342,Params!$B$13,Params!$B$14)+Params!$B$17+Params!$B$18*N1342,1)</f>
        <v/>
      </c>
    </row>
    <row r="1343">
      <c r="A1343" s="11" t="n">
        <v>1342</v>
      </c>
      <c r="B1343" s="12">
        <f>INT((A1343-1)/122)+1</f>
        <v/>
      </c>
      <c r="C1343" s="13" t="n">
        <v>0.833942</v>
      </c>
      <c r="D1343" s="13" t="n">
        <v>0.155978</v>
      </c>
      <c r="E1343" s="13" t="n">
        <v>0.309766</v>
      </c>
      <c r="F1343" s="13" t="n">
        <v>0.93455</v>
      </c>
      <c r="G1343" s="13" t="n">
        <v>0.66957</v>
      </c>
      <c r="H1343" s="13" t="n">
        <v>0.235292</v>
      </c>
      <c r="I1343" s="13" t="n">
        <v>0.316666</v>
      </c>
      <c r="J1343" s="13" t="n">
        <v>0.588518</v>
      </c>
      <c r="K1343" s="13" t="n">
        <v>0.72549</v>
      </c>
      <c r="L1343" s="13" t="n">
        <v>0.528295</v>
      </c>
      <c r="M1343" s="13" t="n">
        <v>0.70924</v>
      </c>
      <c r="N1343" s="13" t="n">
        <v>0.710464</v>
      </c>
      <c r="O1343" s="9">
        <f>IF(C1343&lt;=1-Params!$B$4,0,MAX(0.1,ROUND(_xlfn.GAMMA.INV((C1343-(1-Params!$B$4))/Params!$B$4,Params!$B$5,Params!$B$6),1)))</f>
        <v/>
      </c>
      <c r="P1343" s="9">
        <f>IF(D1343&lt;=1-Params!$B$7,0,ROUND(_xlfn.GAMMA.INV((D1343-(1-Params!$B$7))/Params!$B$7,Params!$B$8,Params!$B$9),3))</f>
        <v/>
      </c>
      <c r="Q1343" s="9">
        <f>IF(E1343&lt;=1-Params!$B$4,0,MAX(0.1,ROUND(_xlfn.GAMMA.INV((E1343-(1-Params!$B$4))/Params!$B$4,Params!$B$5,Params!$B$6),1)))</f>
        <v/>
      </c>
      <c r="R1343" s="9">
        <f>IF(F1343&lt;=1-Params!$B$7,0,ROUND(_xlfn.GAMMA.INV((F1343-(1-Params!$B$7))/Params!$B$7,Params!$B$8,Params!$B$9),3))</f>
        <v/>
      </c>
      <c r="S1343" s="9">
        <f>IF(G1343&lt;=1-Params!$B$7,0,ROUND((Params!$B$10+Params!$B$11*G1343^Params!$B$12)*_xlfn.GAMMA.INV((G1343-(1-Params!$B$7))/Params!$B$7,Params!$B$8,Params!$B$9),3))</f>
        <v/>
      </c>
      <c r="T1343" s="9">
        <f>IF(H1343&lt;=1-Params!$B$4,0,MAX(0.1,ROUND((Params!$B$10+Params!$B$11*H1343^Params!$B$12)*_xlfn.GAMMA.INV((H1343-(1-Params!$B$4))/Params!$B$4,Params!$B$5,Params!$B$6),1)))</f>
        <v/>
      </c>
      <c r="U1343" s="9">
        <f>ROUND(_xlfn.NORM.INV(I1343,Params!$B$13,Params!$B$14),1)</f>
        <v/>
      </c>
      <c r="V1343" s="9">
        <f>ROUND(_xlfn.NORM.INV(J1343,Params!$B$15,Params!$B$16),2)</f>
        <v/>
      </c>
      <c r="W1343" s="9">
        <f>ROUND(_xlfn.NORM.INV(K1343,Params!$B$13,Params!$B$14),1)</f>
        <v/>
      </c>
      <c r="X1343" s="9">
        <f>ROUND(_xlfn.NORM.INV(L1343,Params!$B$15,Params!$B$16),2)</f>
        <v/>
      </c>
      <c r="Y1343" s="9">
        <f>ROUND(_xlfn.NORM.INV(M1343,Params!$B$15,Params!$B$16)+Params!$B$17+Params!$B$18*M1343,2)</f>
        <v/>
      </c>
      <c r="Z1343" s="9">
        <f>ROUND(_xlfn.NORM.INV(N1343,Params!$B$13,Params!$B$14)+Params!$B$17+Params!$B$18*N1343,1)</f>
        <v/>
      </c>
    </row>
    <row r="1344">
      <c r="A1344" s="11" t="n">
        <v>1343</v>
      </c>
      <c r="B1344" s="12">
        <f>INT((A1344-1)/122)+1</f>
        <v/>
      </c>
      <c r="C1344" s="13" t="n">
        <v>0.505742</v>
      </c>
      <c r="D1344" s="13" t="n">
        <v>0.056463</v>
      </c>
      <c r="E1344" s="13" t="n">
        <v>0.07464</v>
      </c>
      <c r="F1344" s="13" t="n">
        <v>0.859118</v>
      </c>
      <c r="G1344" s="13" t="n">
        <v>0.586332</v>
      </c>
      <c r="H1344" s="13" t="n">
        <v>0.556086</v>
      </c>
      <c r="I1344" s="13" t="n">
        <v>0.408568</v>
      </c>
      <c r="J1344" s="13" t="n">
        <v>0.538951</v>
      </c>
      <c r="K1344" s="13" t="n">
        <v>0.725039</v>
      </c>
      <c r="L1344" s="13" t="n">
        <v>0.5316380000000001</v>
      </c>
      <c r="M1344" s="13" t="n">
        <v>0.424786</v>
      </c>
      <c r="N1344" s="13" t="n">
        <v>0.361257</v>
      </c>
      <c r="O1344" s="9">
        <f>IF(C1344&lt;=1-Params!$B$4,0,MAX(0.1,ROUND(_xlfn.GAMMA.INV((C1344-(1-Params!$B$4))/Params!$B$4,Params!$B$5,Params!$B$6),1)))</f>
        <v/>
      </c>
      <c r="P1344" s="9">
        <f>IF(D1344&lt;=1-Params!$B$7,0,ROUND(_xlfn.GAMMA.INV((D1344-(1-Params!$B$7))/Params!$B$7,Params!$B$8,Params!$B$9),3))</f>
        <v/>
      </c>
      <c r="Q1344" s="9">
        <f>IF(E1344&lt;=1-Params!$B$4,0,MAX(0.1,ROUND(_xlfn.GAMMA.INV((E1344-(1-Params!$B$4))/Params!$B$4,Params!$B$5,Params!$B$6),1)))</f>
        <v/>
      </c>
      <c r="R1344" s="9">
        <f>IF(F1344&lt;=1-Params!$B$7,0,ROUND(_xlfn.GAMMA.INV((F1344-(1-Params!$B$7))/Params!$B$7,Params!$B$8,Params!$B$9),3))</f>
        <v/>
      </c>
      <c r="S1344" s="9">
        <f>IF(G1344&lt;=1-Params!$B$7,0,ROUND((Params!$B$10+Params!$B$11*G1344^Params!$B$12)*_xlfn.GAMMA.INV((G1344-(1-Params!$B$7))/Params!$B$7,Params!$B$8,Params!$B$9),3))</f>
        <v/>
      </c>
      <c r="T1344" s="9">
        <f>IF(H1344&lt;=1-Params!$B$4,0,MAX(0.1,ROUND((Params!$B$10+Params!$B$11*H1344^Params!$B$12)*_xlfn.GAMMA.INV((H1344-(1-Params!$B$4))/Params!$B$4,Params!$B$5,Params!$B$6),1)))</f>
        <v/>
      </c>
      <c r="U1344" s="9">
        <f>ROUND(_xlfn.NORM.INV(I1344,Params!$B$13,Params!$B$14),1)</f>
        <v/>
      </c>
      <c r="V1344" s="9">
        <f>ROUND(_xlfn.NORM.INV(J1344,Params!$B$15,Params!$B$16),2)</f>
        <v/>
      </c>
      <c r="W1344" s="9">
        <f>ROUND(_xlfn.NORM.INV(K1344,Params!$B$13,Params!$B$14),1)</f>
        <v/>
      </c>
      <c r="X1344" s="9">
        <f>ROUND(_xlfn.NORM.INV(L1344,Params!$B$15,Params!$B$16),2)</f>
        <v/>
      </c>
      <c r="Y1344" s="9">
        <f>ROUND(_xlfn.NORM.INV(M1344,Params!$B$15,Params!$B$16)+Params!$B$17+Params!$B$18*M1344,2)</f>
        <v/>
      </c>
      <c r="Z1344" s="9">
        <f>ROUND(_xlfn.NORM.INV(N1344,Params!$B$13,Params!$B$14)+Params!$B$17+Params!$B$18*N1344,1)</f>
        <v/>
      </c>
    </row>
    <row r="1345">
      <c r="A1345" s="11" t="n">
        <v>1344</v>
      </c>
      <c r="B1345" s="12">
        <f>INT((A1345-1)/122)+1</f>
        <v/>
      </c>
      <c r="C1345" s="13" t="n">
        <v>0.552654</v>
      </c>
      <c r="D1345" s="13" t="n">
        <v>0.753616</v>
      </c>
      <c r="E1345" s="13" t="n">
        <v>0.145962</v>
      </c>
      <c r="F1345" s="13" t="n">
        <v>0.177685</v>
      </c>
      <c r="G1345" s="13" t="n">
        <v>0.438488</v>
      </c>
      <c r="H1345" s="13" t="n">
        <v>0.874757</v>
      </c>
      <c r="I1345" s="13" t="n">
        <v>0.614884</v>
      </c>
      <c r="J1345" s="13" t="n">
        <v>0.795714</v>
      </c>
      <c r="K1345" s="13" t="n">
        <v>0.98851</v>
      </c>
      <c r="L1345" s="13" t="n">
        <v>0.290493</v>
      </c>
      <c r="M1345" s="13" t="n">
        <v>0.631325</v>
      </c>
      <c r="N1345" s="13" t="n">
        <v>0.147623</v>
      </c>
      <c r="O1345" s="9">
        <f>IF(C1345&lt;=1-Params!$B$4,0,MAX(0.1,ROUND(_xlfn.GAMMA.INV((C1345-(1-Params!$B$4))/Params!$B$4,Params!$B$5,Params!$B$6),1)))</f>
        <v/>
      </c>
      <c r="P1345" s="9">
        <f>IF(D1345&lt;=1-Params!$B$7,0,ROUND(_xlfn.GAMMA.INV((D1345-(1-Params!$B$7))/Params!$B$7,Params!$B$8,Params!$B$9),3))</f>
        <v/>
      </c>
      <c r="Q1345" s="9">
        <f>IF(E1345&lt;=1-Params!$B$4,0,MAX(0.1,ROUND(_xlfn.GAMMA.INV((E1345-(1-Params!$B$4))/Params!$B$4,Params!$B$5,Params!$B$6),1)))</f>
        <v/>
      </c>
      <c r="R1345" s="9">
        <f>IF(F1345&lt;=1-Params!$B$7,0,ROUND(_xlfn.GAMMA.INV((F1345-(1-Params!$B$7))/Params!$B$7,Params!$B$8,Params!$B$9),3))</f>
        <v/>
      </c>
      <c r="S1345" s="9">
        <f>IF(G1345&lt;=1-Params!$B$7,0,ROUND((Params!$B$10+Params!$B$11*G1345^Params!$B$12)*_xlfn.GAMMA.INV((G1345-(1-Params!$B$7))/Params!$B$7,Params!$B$8,Params!$B$9),3))</f>
        <v/>
      </c>
      <c r="T1345" s="9">
        <f>IF(H1345&lt;=1-Params!$B$4,0,MAX(0.1,ROUND((Params!$B$10+Params!$B$11*H1345^Params!$B$12)*_xlfn.GAMMA.INV((H1345-(1-Params!$B$4))/Params!$B$4,Params!$B$5,Params!$B$6),1)))</f>
        <v/>
      </c>
      <c r="U1345" s="9">
        <f>ROUND(_xlfn.NORM.INV(I1345,Params!$B$13,Params!$B$14),1)</f>
        <v/>
      </c>
      <c r="V1345" s="9">
        <f>ROUND(_xlfn.NORM.INV(J1345,Params!$B$15,Params!$B$16),2)</f>
        <v/>
      </c>
      <c r="W1345" s="9">
        <f>ROUND(_xlfn.NORM.INV(K1345,Params!$B$13,Params!$B$14),1)</f>
        <v/>
      </c>
      <c r="X1345" s="9">
        <f>ROUND(_xlfn.NORM.INV(L1345,Params!$B$15,Params!$B$16),2)</f>
        <v/>
      </c>
      <c r="Y1345" s="9">
        <f>ROUND(_xlfn.NORM.INV(M1345,Params!$B$15,Params!$B$16)+Params!$B$17+Params!$B$18*M1345,2)</f>
        <v/>
      </c>
      <c r="Z1345" s="9">
        <f>ROUND(_xlfn.NORM.INV(N1345,Params!$B$13,Params!$B$14)+Params!$B$17+Params!$B$18*N1345,1)</f>
        <v/>
      </c>
    </row>
    <row r="1346">
      <c r="A1346" s="11" t="n">
        <v>1345</v>
      </c>
      <c r="B1346" s="12">
        <f>INT((A1346-1)/122)+1</f>
        <v/>
      </c>
      <c r="C1346" s="13" t="n">
        <v>0.380652</v>
      </c>
      <c r="D1346" s="13" t="n">
        <v>0.780771</v>
      </c>
      <c r="E1346" s="13" t="n">
        <v>0.062163</v>
      </c>
      <c r="F1346" s="13" t="n">
        <v>0.508264</v>
      </c>
      <c r="G1346" s="13" t="n">
        <v>0.543968</v>
      </c>
      <c r="H1346" s="13" t="n">
        <v>0.670218</v>
      </c>
      <c r="I1346" s="13" t="n">
        <v>0.5853930000000001</v>
      </c>
      <c r="J1346" s="13" t="n">
        <v>0.156923</v>
      </c>
      <c r="K1346" s="13" t="n">
        <v>0.957774</v>
      </c>
      <c r="L1346" s="13" t="n">
        <v>0.336571</v>
      </c>
      <c r="M1346" s="13" t="n">
        <v>0.5513940000000001</v>
      </c>
      <c r="N1346" s="13" t="n">
        <v>0.022306</v>
      </c>
      <c r="O1346" s="9">
        <f>IF(C1346&lt;=1-Params!$B$4,0,MAX(0.1,ROUND(_xlfn.GAMMA.INV((C1346-(1-Params!$B$4))/Params!$B$4,Params!$B$5,Params!$B$6),1)))</f>
        <v/>
      </c>
      <c r="P1346" s="9">
        <f>IF(D1346&lt;=1-Params!$B$7,0,ROUND(_xlfn.GAMMA.INV((D1346-(1-Params!$B$7))/Params!$B$7,Params!$B$8,Params!$B$9),3))</f>
        <v/>
      </c>
      <c r="Q1346" s="9">
        <f>IF(E1346&lt;=1-Params!$B$4,0,MAX(0.1,ROUND(_xlfn.GAMMA.INV((E1346-(1-Params!$B$4))/Params!$B$4,Params!$B$5,Params!$B$6),1)))</f>
        <v/>
      </c>
      <c r="R1346" s="9">
        <f>IF(F1346&lt;=1-Params!$B$7,0,ROUND(_xlfn.GAMMA.INV((F1346-(1-Params!$B$7))/Params!$B$7,Params!$B$8,Params!$B$9),3))</f>
        <v/>
      </c>
      <c r="S1346" s="9">
        <f>IF(G1346&lt;=1-Params!$B$7,0,ROUND((Params!$B$10+Params!$B$11*G1346^Params!$B$12)*_xlfn.GAMMA.INV((G1346-(1-Params!$B$7))/Params!$B$7,Params!$B$8,Params!$B$9),3))</f>
        <v/>
      </c>
      <c r="T1346" s="9">
        <f>IF(H1346&lt;=1-Params!$B$4,0,MAX(0.1,ROUND((Params!$B$10+Params!$B$11*H1346^Params!$B$12)*_xlfn.GAMMA.INV((H1346-(1-Params!$B$4))/Params!$B$4,Params!$B$5,Params!$B$6),1)))</f>
        <v/>
      </c>
      <c r="U1346" s="9">
        <f>ROUND(_xlfn.NORM.INV(I1346,Params!$B$13,Params!$B$14),1)</f>
        <v/>
      </c>
      <c r="V1346" s="9">
        <f>ROUND(_xlfn.NORM.INV(J1346,Params!$B$15,Params!$B$16),2)</f>
        <v/>
      </c>
      <c r="W1346" s="9">
        <f>ROUND(_xlfn.NORM.INV(K1346,Params!$B$13,Params!$B$14),1)</f>
        <v/>
      </c>
      <c r="X1346" s="9">
        <f>ROUND(_xlfn.NORM.INV(L1346,Params!$B$15,Params!$B$16),2)</f>
        <v/>
      </c>
      <c r="Y1346" s="9">
        <f>ROUND(_xlfn.NORM.INV(M1346,Params!$B$15,Params!$B$16)+Params!$B$17+Params!$B$18*M1346,2)</f>
        <v/>
      </c>
      <c r="Z1346" s="9">
        <f>ROUND(_xlfn.NORM.INV(N1346,Params!$B$13,Params!$B$14)+Params!$B$17+Params!$B$18*N1346,1)</f>
        <v/>
      </c>
    </row>
    <row r="1347">
      <c r="A1347" s="11" t="n">
        <v>1346</v>
      </c>
      <c r="B1347" s="12">
        <f>INT((A1347-1)/122)+1</f>
        <v/>
      </c>
      <c r="C1347" s="13" t="n">
        <v>0.430349</v>
      </c>
      <c r="D1347" s="13" t="n">
        <v>0.429332</v>
      </c>
      <c r="E1347" s="13" t="n">
        <v>0.196634</v>
      </c>
      <c r="F1347" s="13" t="n">
        <v>0.800524</v>
      </c>
      <c r="G1347" s="13" t="n">
        <v>0.045607</v>
      </c>
      <c r="H1347" s="13" t="n">
        <v>0.477546</v>
      </c>
      <c r="I1347" s="13" t="n">
        <v>0.580101</v>
      </c>
      <c r="J1347" s="13" t="n">
        <v>0.296177</v>
      </c>
      <c r="K1347" s="13" t="n">
        <v>0.79214</v>
      </c>
      <c r="L1347" s="13" t="n">
        <v>0.714071</v>
      </c>
      <c r="M1347" s="13" t="n">
        <v>0.751822</v>
      </c>
      <c r="N1347" s="13" t="n">
        <v>0.005331</v>
      </c>
      <c r="O1347" s="9">
        <f>IF(C1347&lt;=1-Params!$B$4,0,MAX(0.1,ROUND(_xlfn.GAMMA.INV((C1347-(1-Params!$B$4))/Params!$B$4,Params!$B$5,Params!$B$6),1)))</f>
        <v/>
      </c>
      <c r="P1347" s="9">
        <f>IF(D1347&lt;=1-Params!$B$7,0,ROUND(_xlfn.GAMMA.INV((D1347-(1-Params!$B$7))/Params!$B$7,Params!$B$8,Params!$B$9),3))</f>
        <v/>
      </c>
      <c r="Q1347" s="9">
        <f>IF(E1347&lt;=1-Params!$B$4,0,MAX(0.1,ROUND(_xlfn.GAMMA.INV((E1347-(1-Params!$B$4))/Params!$B$4,Params!$B$5,Params!$B$6),1)))</f>
        <v/>
      </c>
      <c r="R1347" s="9">
        <f>IF(F1347&lt;=1-Params!$B$7,0,ROUND(_xlfn.GAMMA.INV((F1347-(1-Params!$B$7))/Params!$B$7,Params!$B$8,Params!$B$9),3))</f>
        <v/>
      </c>
      <c r="S1347" s="9">
        <f>IF(G1347&lt;=1-Params!$B$7,0,ROUND((Params!$B$10+Params!$B$11*G1347^Params!$B$12)*_xlfn.GAMMA.INV((G1347-(1-Params!$B$7))/Params!$B$7,Params!$B$8,Params!$B$9),3))</f>
        <v/>
      </c>
      <c r="T1347" s="9">
        <f>IF(H1347&lt;=1-Params!$B$4,0,MAX(0.1,ROUND((Params!$B$10+Params!$B$11*H1347^Params!$B$12)*_xlfn.GAMMA.INV((H1347-(1-Params!$B$4))/Params!$B$4,Params!$B$5,Params!$B$6),1)))</f>
        <v/>
      </c>
      <c r="U1347" s="9">
        <f>ROUND(_xlfn.NORM.INV(I1347,Params!$B$13,Params!$B$14),1)</f>
        <v/>
      </c>
      <c r="V1347" s="9">
        <f>ROUND(_xlfn.NORM.INV(J1347,Params!$B$15,Params!$B$16),2)</f>
        <v/>
      </c>
      <c r="W1347" s="9">
        <f>ROUND(_xlfn.NORM.INV(K1347,Params!$B$13,Params!$B$14),1)</f>
        <v/>
      </c>
      <c r="X1347" s="9">
        <f>ROUND(_xlfn.NORM.INV(L1347,Params!$B$15,Params!$B$16),2)</f>
        <v/>
      </c>
      <c r="Y1347" s="9">
        <f>ROUND(_xlfn.NORM.INV(M1347,Params!$B$15,Params!$B$16)+Params!$B$17+Params!$B$18*M1347,2)</f>
        <v/>
      </c>
      <c r="Z1347" s="9">
        <f>ROUND(_xlfn.NORM.INV(N1347,Params!$B$13,Params!$B$14)+Params!$B$17+Params!$B$18*N1347,1)</f>
        <v/>
      </c>
    </row>
    <row r="1348">
      <c r="A1348" s="11" t="n">
        <v>1347</v>
      </c>
      <c r="B1348" s="12">
        <f>INT((A1348-1)/122)+1</f>
        <v/>
      </c>
      <c r="C1348" s="13" t="n">
        <v>0.246921</v>
      </c>
      <c r="D1348" s="13" t="n">
        <v>0.836805</v>
      </c>
      <c r="E1348" s="13" t="n">
        <v>0.40845</v>
      </c>
      <c r="F1348" s="13" t="n">
        <v>0.912166</v>
      </c>
      <c r="G1348" s="13" t="n">
        <v>0.058748</v>
      </c>
      <c r="H1348" s="13" t="n">
        <v>0.77529</v>
      </c>
      <c r="I1348" s="13" t="n">
        <v>0.419919</v>
      </c>
      <c r="J1348" s="13" t="n">
        <v>0.04866</v>
      </c>
      <c r="K1348" s="13" t="n">
        <v>0.400134</v>
      </c>
      <c r="L1348" s="13" t="n">
        <v>0.954924</v>
      </c>
      <c r="M1348" s="13" t="n">
        <v>0.5877</v>
      </c>
      <c r="N1348" s="13" t="n">
        <v>0.023002</v>
      </c>
      <c r="O1348" s="9">
        <f>IF(C1348&lt;=1-Params!$B$4,0,MAX(0.1,ROUND(_xlfn.GAMMA.INV((C1348-(1-Params!$B$4))/Params!$B$4,Params!$B$5,Params!$B$6),1)))</f>
        <v/>
      </c>
      <c r="P1348" s="9">
        <f>IF(D1348&lt;=1-Params!$B$7,0,ROUND(_xlfn.GAMMA.INV((D1348-(1-Params!$B$7))/Params!$B$7,Params!$B$8,Params!$B$9),3))</f>
        <v/>
      </c>
      <c r="Q1348" s="9">
        <f>IF(E1348&lt;=1-Params!$B$4,0,MAX(0.1,ROUND(_xlfn.GAMMA.INV((E1348-(1-Params!$B$4))/Params!$B$4,Params!$B$5,Params!$B$6),1)))</f>
        <v/>
      </c>
      <c r="R1348" s="9">
        <f>IF(F1348&lt;=1-Params!$B$7,0,ROUND(_xlfn.GAMMA.INV((F1348-(1-Params!$B$7))/Params!$B$7,Params!$B$8,Params!$B$9),3))</f>
        <v/>
      </c>
      <c r="S1348" s="9">
        <f>IF(G1348&lt;=1-Params!$B$7,0,ROUND((Params!$B$10+Params!$B$11*G1348^Params!$B$12)*_xlfn.GAMMA.INV((G1348-(1-Params!$B$7))/Params!$B$7,Params!$B$8,Params!$B$9),3))</f>
        <v/>
      </c>
      <c r="T1348" s="9">
        <f>IF(H1348&lt;=1-Params!$B$4,0,MAX(0.1,ROUND((Params!$B$10+Params!$B$11*H1348^Params!$B$12)*_xlfn.GAMMA.INV((H1348-(1-Params!$B$4))/Params!$B$4,Params!$B$5,Params!$B$6),1)))</f>
        <v/>
      </c>
      <c r="U1348" s="9">
        <f>ROUND(_xlfn.NORM.INV(I1348,Params!$B$13,Params!$B$14),1)</f>
        <v/>
      </c>
      <c r="V1348" s="9">
        <f>ROUND(_xlfn.NORM.INV(J1348,Params!$B$15,Params!$B$16),2)</f>
        <v/>
      </c>
      <c r="W1348" s="9">
        <f>ROUND(_xlfn.NORM.INV(K1348,Params!$B$13,Params!$B$14),1)</f>
        <v/>
      </c>
      <c r="X1348" s="9">
        <f>ROUND(_xlfn.NORM.INV(L1348,Params!$B$15,Params!$B$16),2)</f>
        <v/>
      </c>
      <c r="Y1348" s="9">
        <f>ROUND(_xlfn.NORM.INV(M1348,Params!$B$15,Params!$B$16)+Params!$B$17+Params!$B$18*M1348,2)</f>
        <v/>
      </c>
      <c r="Z1348" s="9">
        <f>ROUND(_xlfn.NORM.INV(N1348,Params!$B$13,Params!$B$14)+Params!$B$17+Params!$B$18*N1348,1)</f>
        <v/>
      </c>
    </row>
    <row r="1349">
      <c r="A1349" s="11" t="n">
        <v>1348</v>
      </c>
      <c r="B1349" s="12">
        <f>INT((A1349-1)/122)+1</f>
        <v/>
      </c>
      <c r="C1349" s="13" t="n">
        <v>0.135265</v>
      </c>
      <c r="D1349" s="13" t="n">
        <v>0.750702</v>
      </c>
      <c r="E1349" s="13" t="n">
        <v>0.422467</v>
      </c>
      <c r="F1349" s="13" t="n">
        <v>0.350845</v>
      </c>
      <c r="G1349" s="13" t="n">
        <v>0.01128</v>
      </c>
      <c r="H1349" s="13" t="n">
        <v>0.190801</v>
      </c>
      <c r="I1349" s="13" t="n">
        <v>0.21939</v>
      </c>
      <c r="J1349" s="13" t="n">
        <v>0.02559</v>
      </c>
      <c r="K1349" s="13" t="n">
        <v>0.735708</v>
      </c>
      <c r="L1349" s="13" t="n">
        <v>0.602892</v>
      </c>
      <c r="M1349" s="13" t="n">
        <v>0.804886</v>
      </c>
      <c r="N1349" s="13" t="n">
        <v>0.049423</v>
      </c>
      <c r="O1349" s="9">
        <f>IF(C1349&lt;=1-Params!$B$4,0,MAX(0.1,ROUND(_xlfn.GAMMA.INV((C1349-(1-Params!$B$4))/Params!$B$4,Params!$B$5,Params!$B$6),1)))</f>
        <v/>
      </c>
      <c r="P1349" s="9">
        <f>IF(D1349&lt;=1-Params!$B$7,0,ROUND(_xlfn.GAMMA.INV((D1349-(1-Params!$B$7))/Params!$B$7,Params!$B$8,Params!$B$9),3))</f>
        <v/>
      </c>
      <c r="Q1349" s="9">
        <f>IF(E1349&lt;=1-Params!$B$4,0,MAX(0.1,ROUND(_xlfn.GAMMA.INV((E1349-(1-Params!$B$4))/Params!$B$4,Params!$B$5,Params!$B$6),1)))</f>
        <v/>
      </c>
      <c r="R1349" s="9">
        <f>IF(F1349&lt;=1-Params!$B$7,0,ROUND(_xlfn.GAMMA.INV((F1349-(1-Params!$B$7))/Params!$B$7,Params!$B$8,Params!$B$9),3))</f>
        <v/>
      </c>
      <c r="S1349" s="9">
        <f>IF(G1349&lt;=1-Params!$B$7,0,ROUND((Params!$B$10+Params!$B$11*G1349^Params!$B$12)*_xlfn.GAMMA.INV((G1349-(1-Params!$B$7))/Params!$B$7,Params!$B$8,Params!$B$9),3))</f>
        <v/>
      </c>
      <c r="T1349" s="9">
        <f>IF(H1349&lt;=1-Params!$B$4,0,MAX(0.1,ROUND((Params!$B$10+Params!$B$11*H1349^Params!$B$12)*_xlfn.GAMMA.INV((H1349-(1-Params!$B$4))/Params!$B$4,Params!$B$5,Params!$B$6),1)))</f>
        <v/>
      </c>
      <c r="U1349" s="9">
        <f>ROUND(_xlfn.NORM.INV(I1349,Params!$B$13,Params!$B$14),1)</f>
        <v/>
      </c>
      <c r="V1349" s="9">
        <f>ROUND(_xlfn.NORM.INV(J1349,Params!$B$15,Params!$B$16),2)</f>
        <v/>
      </c>
      <c r="W1349" s="9">
        <f>ROUND(_xlfn.NORM.INV(K1349,Params!$B$13,Params!$B$14),1)</f>
        <v/>
      </c>
      <c r="X1349" s="9">
        <f>ROUND(_xlfn.NORM.INV(L1349,Params!$B$15,Params!$B$16),2)</f>
        <v/>
      </c>
      <c r="Y1349" s="9">
        <f>ROUND(_xlfn.NORM.INV(M1349,Params!$B$15,Params!$B$16)+Params!$B$17+Params!$B$18*M1349,2)</f>
        <v/>
      </c>
      <c r="Z1349" s="9">
        <f>ROUND(_xlfn.NORM.INV(N1349,Params!$B$13,Params!$B$14)+Params!$B$17+Params!$B$18*N1349,1)</f>
        <v/>
      </c>
    </row>
    <row r="1350">
      <c r="A1350" s="11" t="n">
        <v>1349</v>
      </c>
      <c r="B1350" s="12">
        <f>INT((A1350-1)/122)+1</f>
        <v/>
      </c>
      <c r="C1350" s="13" t="n">
        <v>0.178014</v>
      </c>
      <c r="D1350" s="13" t="n">
        <v>0.60932</v>
      </c>
      <c r="E1350" s="13" t="n">
        <v>0.895994</v>
      </c>
      <c r="F1350" s="13" t="n">
        <v>0.7574689999999999</v>
      </c>
      <c r="G1350" s="13" t="n">
        <v>0.039679</v>
      </c>
      <c r="H1350" s="13" t="n">
        <v>0.183155</v>
      </c>
      <c r="I1350" s="13" t="n">
        <v>0.623996</v>
      </c>
      <c r="J1350" s="13" t="n">
        <v>0.030411</v>
      </c>
      <c r="K1350" s="13" t="n">
        <v>0.690902</v>
      </c>
      <c r="L1350" s="13" t="n">
        <v>0.38188</v>
      </c>
      <c r="M1350" s="13" t="n">
        <v>0.764288</v>
      </c>
      <c r="N1350" s="13" t="n">
        <v>0.05127</v>
      </c>
      <c r="O1350" s="9">
        <f>IF(C1350&lt;=1-Params!$B$4,0,MAX(0.1,ROUND(_xlfn.GAMMA.INV((C1350-(1-Params!$B$4))/Params!$B$4,Params!$B$5,Params!$B$6),1)))</f>
        <v/>
      </c>
      <c r="P1350" s="9">
        <f>IF(D1350&lt;=1-Params!$B$7,0,ROUND(_xlfn.GAMMA.INV((D1350-(1-Params!$B$7))/Params!$B$7,Params!$B$8,Params!$B$9),3))</f>
        <v/>
      </c>
      <c r="Q1350" s="9">
        <f>IF(E1350&lt;=1-Params!$B$4,0,MAX(0.1,ROUND(_xlfn.GAMMA.INV((E1350-(1-Params!$B$4))/Params!$B$4,Params!$B$5,Params!$B$6),1)))</f>
        <v/>
      </c>
      <c r="R1350" s="9">
        <f>IF(F1350&lt;=1-Params!$B$7,0,ROUND(_xlfn.GAMMA.INV((F1350-(1-Params!$B$7))/Params!$B$7,Params!$B$8,Params!$B$9),3))</f>
        <v/>
      </c>
      <c r="S1350" s="9">
        <f>IF(G1350&lt;=1-Params!$B$7,0,ROUND((Params!$B$10+Params!$B$11*G1350^Params!$B$12)*_xlfn.GAMMA.INV((G1350-(1-Params!$B$7))/Params!$B$7,Params!$B$8,Params!$B$9),3))</f>
        <v/>
      </c>
      <c r="T1350" s="9">
        <f>IF(H1350&lt;=1-Params!$B$4,0,MAX(0.1,ROUND((Params!$B$10+Params!$B$11*H1350^Params!$B$12)*_xlfn.GAMMA.INV((H1350-(1-Params!$B$4))/Params!$B$4,Params!$B$5,Params!$B$6),1)))</f>
        <v/>
      </c>
      <c r="U1350" s="9">
        <f>ROUND(_xlfn.NORM.INV(I1350,Params!$B$13,Params!$B$14),1)</f>
        <v/>
      </c>
      <c r="V1350" s="9">
        <f>ROUND(_xlfn.NORM.INV(J1350,Params!$B$15,Params!$B$16),2)</f>
        <v/>
      </c>
      <c r="W1350" s="9">
        <f>ROUND(_xlfn.NORM.INV(K1350,Params!$B$13,Params!$B$14),1)</f>
        <v/>
      </c>
      <c r="X1350" s="9">
        <f>ROUND(_xlfn.NORM.INV(L1350,Params!$B$15,Params!$B$16),2)</f>
        <v/>
      </c>
      <c r="Y1350" s="9">
        <f>ROUND(_xlfn.NORM.INV(M1350,Params!$B$15,Params!$B$16)+Params!$B$17+Params!$B$18*M1350,2)</f>
        <v/>
      </c>
      <c r="Z1350" s="9">
        <f>ROUND(_xlfn.NORM.INV(N1350,Params!$B$13,Params!$B$14)+Params!$B$17+Params!$B$18*N1350,1)</f>
        <v/>
      </c>
    </row>
    <row r="1351">
      <c r="A1351" s="11" t="n">
        <v>1350</v>
      </c>
      <c r="B1351" s="12">
        <f>INT((A1351-1)/122)+1</f>
        <v/>
      </c>
      <c r="C1351" s="13" t="n">
        <v>0.551079</v>
      </c>
      <c r="D1351" s="13" t="n">
        <v>0.444747</v>
      </c>
      <c r="E1351" s="13" t="n">
        <v>0.834296</v>
      </c>
      <c r="F1351" s="13" t="n">
        <v>0.795928</v>
      </c>
      <c r="G1351" s="13" t="n">
        <v>0.033209</v>
      </c>
      <c r="H1351" s="13" t="n">
        <v>0.657427</v>
      </c>
      <c r="I1351" s="13" t="n">
        <v>0.428047</v>
      </c>
      <c r="J1351" s="13" t="n">
        <v>0.037074</v>
      </c>
      <c r="K1351" s="13" t="n">
        <v>0.211907</v>
      </c>
      <c r="L1351" s="13" t="n">
        <v>0.07323300000000001</v>
      </c>
      <c r="M1351" s="13" t="n">
        <v>0.275829</v>
      </c>
      <c r="N1351" s="13" t="n">
        <v>0.05199</v>
      </c>
      <c r="O1351" s="9">
        <f>IF(C1351&lt;=1-Params!$B$4,0,MAX(0.1,ROUND(_xlfn.GAMMA.INV((C1351-(1-Params!$B$4))/Params!$B$4,Params!$B$5,Params!$B$6),1)))</f>
        <v/>
      </c>
      <c r="P1351" s="9">
        <f>IF(D1351&lt;=1-Params!$B$7,0,ROUND(_xlfn.GAMMA.INV((D1351-(1-Params!$B$7))/Params!$B$7,Params!$B$8,Params!$B$9),3))</f>
        <v/>
      </c>
      <c r="Q1351" s="9">
        <f>IF(E1351&lt;=1-Params!$B$4,0,MAX(0.1,ROUND(_xlfn.GAMMA.INV((E1351-(1-Params!$B$4))/Params!$B$4,Params!$B$5,Params!$B$6),1)))</f>
        <v/>
      </c>
      <c r="R1351" s="9">
        <f>IF(F1351&lt;=1-Params!$B$7,0,ROUND(_xlfn.GAMMA.INV((F1351-(1-Params!$B$7))/Params!$B$7,Params!$B$8,Params!$B$9),3))</f>
        <v/>
      </c>
      <c r="S1351" s="9">
        <f>IF(G1351&lt;=1-Params!$B$7,0,ROUND((Params!$B$10+Params!$B$11*G1351^Params!$B$12)*_xlfn.GAMMA.INV((G1351-(1-Params!$B$7))/Params!$B$7,Params!$B$8,Params!$B$9),3))</f>
        <v/>
      </c>
      <c r="T1351" s="9">
        <f>IF(H1351&lt;=1-Params!$B$4,0,MAX(0.1,ROUND((Params!$B$10+Params!$B$11*H1351^Params!$B$12)*_xlfn.GAMMA.INV((H1351-(1-Params!$B$4))/Params!$B$4,Params!$B$5,Params!$B$6),1)))</f>
        <v/>
      </c>
      <c r="U1351" s="9">
        <f>ROUND(_xlfn.NORM.INV(I1351,Params!$B$13,Params!$B$14),1)</f>
        <v/>
      </c>
      <c r="V1351" s="9">
        <f>ROUND(_xlfn.NORM.INV(J1351,Params!$B$15,Params!$B$16),2)</f>
        <v/>
      </c>
      <c r="W1351" s="9">
        <f>ROUND(_xlfn.NORM.INV(K1351,Params!$B$13,Params!$B$14),1)</f>
        <v/>
      </c>
      <c r="X1351" s="9">
        <f>ROUND(_xlfn.NORM.INV(L1351,Params!$B$15,Params!$B$16),2)</f>
        <v/>
      </c>
      <c r="Y1351" s="9">
        <f>ROUND(_xlfn.NORM.INV(M1351,Params!$B$15,Params!$B$16)+Params!$B$17+Params!$B$18*M1351,2)</f>
        <v/>
      </c>
      <c r="Z1351" s="9">
        <f>ROUND(_xlfn.NORM.INV(N1351,Params!$B$13,Params!$B$14)+Params!$B$17+Params!$B$18*N1351,1)</f>
        <v/>
      </c>
    </row>
    <row r="1352">
      <c r="A1352" s="11" t="n">
        <v>1351</v>
      </c>
      <c r="B1352" s="12">
        <f>INT((A1352-1)/122)+1</f>
        <v/>
      </c>
      <c r="C1352" s="13" t="n">
        <v>0.010215</v>
      </c>
      <c r="D1352" s="13" t="n">
        <v>0.8195750000000001</v>
      </c>
      <c r="E1352" s="13" t="n">
        <v>0.744901</v>
      </c>
      <c r="F1352" s="13" t="n">
        <v>0.520007</v>
      </c>
      <c r="G1352" s="13" t="n">
        <v>0.087341</v>
      </c>
      <c r="H1352" s="13" t="n">
        <v>0.641086</v>
      </c>
      <c r="I1352" s="13" t="n">
        <v>0.902034</v>
      </c>
      <c r="J1352" s="13" t="n">
        <v>0.00813</v>
      </c>
      <c r="K1352" s="13" t="n">
        <v>0.265226</v>
      </c>
      <c r="L1352" s="13" t="n">
        <v>0.415981</v>
      </c>
      <c r="M1352" s="13" t="n">
        <v>0.373279</v>
      </c>
      <c r="N1352" s="13" t="n">
        <v>0.637619</v>
      </c>
      <c r="O1352" s="9">
        <f>IF(C1352&lt;=1-Params!$B$4,0,MAX(0.1,ROUND(_xlfn.GAMMA.INV((C1352-(1-Params!$B$4))/Params!$B$4,Params!$B$5,Params!$B$6),1)))</f>
        <v/>
      </c>
      <c r="P1352" s="9">
        <f>IF(D1352&lt;=1-Params!$B$7,0,ROUND(_xlfn.GAMMA.INV((D1352-(1-Params!$B$7))/Params!$B$7,Params!$B$8,Params!$B$9),3))</f>
        <v/>
      </c>
      <c r="Q1352" s="9">
        <f>IF(E1352&lt;=1-Params!$B$4,0,MAX(0.1,ROUND(_xlfn.GAMMA.INV((E1352-(1-Params!$B$4))/Params!$B$4,Params!$B$5,Params!$B$6),1)))</f>
        <v/>
      </c>
      <c r="R1352" s="9">
        <f>IF(F1352&lt;=1-Params!$B$7,0,ROUND(_xlfn.GAMMA.INV((F1352-(1-Params!$B$7))/Params!$B$7,Params!$B$8,Params!$B$9),3))</f>
        <v/>
      </c>
      <c r="S1352" s="9">
        <f>IF(G1352&lt;=1-Params!$B$7,0,ROUND((Params!$B$10+Params!$B$11*G1352^Params!$B$12)*_xlfn.GAMMA.INV((G1352-(1-Params!$B$7))/Params!$B$7,Params!$B$8,Params!$B$9),3))</f>
        <v/>
      </c>
      <c r="T1352" s="9">
        <f>IF(H1352&lt;=1-Params!$B$4,0,MAX(0.1,ROUND((Params!$B$10+Params!$B$11*H1352^Params!$B$12)*_xlfn.GAMMA.INV((H1352-(1-Params!$B$4))/Params!$B$4,Params!$B$5,Params!$B$6),1)))</f>
        <v/>
      </c>
      <c r="U1352" s="9">
        <f>ROUND(_xlfn.NORM.INV(I1352,Params!$B$13,Params!$B$14),1)</f>
        <v/>
      </c>
      <c r="V1352" s="9">
        <f>ROUND(_xlfn.NORM.INV(J1352,Params!$B$15,Params!$B$16),2)</f>
        <v/>
      </c>
      <c r="W1352" s="9">
        <f>ROUND(_xlfn.NORM.INV(K1352,Params!$B$13,Params!$B$14),1)</f>
        <v/>
      </c>
      <c r="X1352" s="9">
        <f>ROUND(_xlfn.NORM.INV(L1352,Params!$B$15,Params!$B$16),2)</f>
        <v/>
      </c>
      <c r="Y1352" s="9">
        <f>ROUND(_xlfn.NORM.INV(M1352,Params!$B$15,Params!$B$16)+Params!$B$17+Params!$B$18*M1352,2)</f>
        <v/>
      </c>
      <c r="Z1352" s="9">
        <f>ROUND(_xlfn.NORM.INV(N1352,Params!$B$13,Params!$B$14)+Params!$B$17+Params!$B$18*N1352,1)</f>
        <v/>
      </c>
    </row>
    <row r="1353">
      <c r="A1353" s="11" t="n">
        <v>1352</v>
      </c>
      <c r="B1353" s="12">
        <f>INT((A1353-1)/122)+1</f>
        <v/>
      </c>
      <c r="C1353" s="13" t="n">
        <v>0.00579</v>
      </c>
      <c r="D1353" s="13" t="n">
        <v>0.687312</v>
      </c>
      <c r="E1353" s="13" t="n">
        <v>0.860835</v>
      </c>
      <c r="F1353" s="13" t="n">
        <v>0.932872</v>
      </c>
      <c r="G1353" s="13" t="n">
        <v>0.059494</v>
      </c>
      <c r="H1353" s="13" t="n">
        <v>0.601067</v>
      </c>
      <c r="I1353" s="13" t="n">
        <v>0.403985</v>
      </c>
      <c r="J1353" s="13" t="n">
        <v>0.116511</v>
      </c>
      <c r="K1353" s="13" t="n">
        <v>0.045264</v>
      </c>
      <c r="L1353" s="13" t="n">
        <v>0.277183</v>
      </c>
      <c r="M1353" s="13" t="n">
        <v>0.089241</v>
      </c>
      <c r="N1353" s="13" t="n">
        <v>0.386911</v>
      </c>
      <c r="O1353" s="9">
        <f>IF(C1353&lt;=1-Params!$B$4,0,MAX(0.1,ROUND(_xlfn.GAMMA.INV((C1353-(1-Params!$B$4))/Params!$B$4,Params!$B$5,Params!$B$6),1)))</f>
        <v/>
      </c>
      <c r="P1353" s="9">
        <f>IF(D1353&lt;=1-Params!$B$7,0,ROUND(_xlfn.GAMMA.INV((D1353-(1-Params!$B$7))/Params!$B$7,Params!$B$8,Params!$B$9),3))</f>
        <v/>
      </c>
      <c r="Q1353" s="9">
        <f>IF(E1353&lt;=1-Params!$B$4,0,MAX(0.1,ROUND(_xlfn.GAMMA.INV((E1353-(1-Params!$B$4))/Params!$B$4,Params!$B$5,Params!$B$6),1)))</f>
        <v/>
      </c>
      <c r="R1353" s="9">
        <f>IF(F1353&lt;=1-Params!$B$7,0,ROUND(_xlfn.GAMMA.INV((F1353-(1-Params!$B$7))/Params!$B$7,Params!$B$8,Params!$B$9),3))</f>
        <v/>
      </c>
      <c r="S1353" s="9">
        <f>IF(G1353&lt;=1-Params!$B$7,0,ROUND((Params!$B$10+Params!$B$11*G1353^Params!$B$12)*_xlfn.GAMMA.INV((G1353-(1-Params!$B$7))/Params!$B$7,Params!$B$8,Params!$B$9),3))</f>
        <v/>
      </c>
      <c r="T1353" s="9">
        <f>IF(H1353&lt;=1-Params!$B$4,0,MAX(0.1,ROUND((Params!$B$10+Params!$B$11*H1353^Params!$B$12)*_xlfn.GAMMA.INV((H1353-(1-Params!$B$4))/Params!$B$4,Params!$B$5,Params!$B$6),1)))</f>
        <v/>
      </c>
      <c r="U1353" s="9">
        <f>ROUND(_xlfn.NORM.INV(I1353,Params!$B$13,Params!$B$14),1)</f>
        <v/>
      </c>
      <c r="V1353" s="9">
        <f>ROUND(_xlfn.NORM.INV(J1353,Params!$B$15,Params!$B$16),2)</f>
        <v/>
      </c>
      <c r="W1353" s="9">
        <f>ROUND(_xlfn.NORM.INV(K1353,Params!$B$13,Params!$B$14),1)</f>
        <v/>
      </c>
      <c r="X1353" s="9">
        <f>ROUND(_xlfn.NORM.INV(L1353,Params!$B$15,Params!$B$16),2)</f>
        <v/>
      </c>
      <c r="Y1353" s="9">
        <f>ROUND(_xlfn.NORM.INV(M1353,Params!$B$15,Params!$B$16)+Params!$B$17+Params!$B$18*M1353,2)</f>
        <v/>
      </c>
      <c r="Z1353" s="9">
        <f>ROUND(_xlfn.NORM.INV(N1353,Params!$B$13,Params!$B$14)+Params!$B$17+Params!$B$18*N1353,1)</f>
        <v/>
      </c>
    </row>
    <row r="1354">
      <c r="A1354" s="11" t="n">
        <v>1353</v>
      </c>
      <c r="B1354" s="12">
        <f>INT((A1354-1)/122)+1</f>
        <v/>
      </c>
      <c r="C1354" s="13" t="n">
        <v>0.189669</v>
      </c>
      <c r="D1354" s="13" t="n">
        <v>0.55092</v>
      </c>
      <c r="E1354" s="13" t="n">
        <v>0.830773</v>
      </c>
      <c r="F1354" s="13" t="n">
        <v>0.220338</v>
      </c>
      <c r="G1354" s="13" t="n">
        <v>0.478072</v>
      </c>
      <c r="H1354" s="13" t="n">
        <v>0.653259</v>
      </c>
      <c r="I1354" s="13" t="n">
        <v>0.248308</v>
      </c>
      <c r="J1354" s="13" t="n">
        <v>0.057352</v>
      </c>
      <c r="K1354" s="13" t="n">
        <v>0.417153</v>
      </c>
      <c r="L1354" s="13" t="n">
        <v>0.56946</v>
      </c>
      <c r="M1354" s="13" t="n">
        <v>0.403167</v>
      </c>
      <c r="N1354" s="13" t="n">
        <v>0.637124</v>
      </c>
      <c r="O1354" s="9">
        <f>IF(C1354&lt;=1-Params!$B$4,0,MAX(0.1,ROUND(_xlfn.GAMMA.INV((C1354-(1-Params!$B$4))/Params!$B$4,Params!$B$5,Params!$B$6),1)))</f>
        <v/>
      </c>
      <c r="P1354" s="9">
        <f>IF(D1354&lt;=1-Params!$B$7,0,ROUND(_xlfn.GAMMA.INV((D1354-(1-Params!$B$7))/Params!$B$7,Params!$B$8,Params!$B$9),3))</f>
        <v/>
      </c>
      <c r="Q1354" s="9">
        <f>IF(E1354&lt;=1-Params!$B$4,0,MAX(0.1,ROUND(_xlfn.GAMMA.INV((E1354-(1-Params!$B$4))/Params!$B$4,Params!$B$5,Params!$B$6),1)))</f>
        <v/>
      </c>
      <c r="R1354" s="9">
        <f>IF(F1354&lt;=1-Params!$B$7,0,ROUND(_xlfn.GAMMA.INV((F1354-(1-Params!$B$7))/Params!$B$7,Params!$B$8,Params!$B$9),3))</f>
        <v/>
      </c>
      <c r="S1354" s="9">
        <f>IF(G1354&lt;=1-Params!$B$7,0,ROUND((Params!$B$10+Params!$B$11*G1354^Params!$B$12)*_xlfn.GAMMA.INV((G1354-(1-Params!$B$7))/Params!$B$7,Params!$B$8,Params!$B$9),3))</f>
        <v/>
      </c>
      <c r="T1354" s="9">
        <f>IF(H1354&lt;=1-Params!$B$4,0,MAX(0.1,ROUND((Params!$B$10+Params!$B$11*H1354^Params!$B$12)*_xlfn.GAMMA.INV((H1354-(1-Params!$B$4))/Params!$B$4,Params!$B$5,Params!$B$6),1)))</f>
        <v/>
      </c>
      <c r="U1354" s="9">
        <f>ROUND(_xlfn.NORM.INV(I1354,Params!$B$13,Params!$B$14),1)</f>
        <v/>
      </c>
      <c r="V1354" s="9">
        <f>ROUND(_xlfn.NORM.INV(J1354,Params!$B$15,Params!$B$16),2)</f>
        <v/>
      </c>
      <c r="W1354" s="9">
        <f>ROUND(_xlfn.NORM.INV(K1354,Params!$B$13,Params!$B$14),1)</f>
        <v/>
      </c>
      <c r="X1354" s="9">
        <f>ROUND(_xlfn.NORM.INV(L1354,Params!$B$15,Params!$B$16),2)</f>
        <v/>
      </c>
      <c r="Y1354" s="9">
        <f>ROUND(_xlfn.NORM.INV(M1354,Params!$B$15,Params!$B$16)+Params!$B$17+Params!$B$18*M1354,2)</f>
        <v/>
      </c>
      <c r="Z1354" s="9">
        <f>ROUND(_xlfn.NORM.INV(N1354,Params!$B$13,Params!$B$14)+Params!$B$17+Params!$B$18*N1354,1)</f>
        <v/>
      </c>
    </row>
    <row r="1355">
      <c r="A1355" s="11" t="n">
        <v>1354</v>
      </c>
      <c r="B1355" s="12">
        <f>INT((A1355-1)/122)+1</f>
        <v/>
      </c>
      <c r="C1355" s="13" t="n">
        <v>0.28241</v>
      </c>
      <c r="D1355" s="13" t="n">
        <v>0.28191</v>
      </c>
      <c r="E1355" s="13" t="n">
        <v>0.430138</v>
      </c>
      <c r="F1355" s="13" t="n">
        <v>0.085131</v>
      </c>
      <c r="G1355" s="13" t="n">
        <v>0.668889</v>
      </c>
      <c r="H1355" s="13" t="n">
        <v>0.486495</v>
      </c>
      <c r="I1355" s="13" t="n">
        <v>0.10583</v>
      </c>
      <c r="J1355" s="13" t="n">
        <v>0.018842</v>
      </c>
      <c r="K1355" s="13" t="n">
        <v>0.646154</v>
      </c>
      <c r="L1355" s="13" t="n">
        <v>0.349079</v>
      </c>
      <c r="M1355" s="13" t="n">
        <v>0.5524790000000001</v>
      </c>
      <c r="N1355" s="13" t="n">
        <v>0.92131</v>
      </c>
      <c r="O1355" s="9">
        <f>IF(C1355&lt;=1-Params!$B$4,0,MAX(0.1,ROUND(_xlfn.GAMMA.INV((C1355-(1-Params!$B$4))/Params!$B$4,Params!$B$5,Params!$B$6),1)))</f>
        <v/>
      </c>
      <c r="P1355" s="9">
        <f>IF(D1355&lt;=1-Params!$B$7,0,ROUND(_xlfn.GAMMA.INV((D1355-(1-Params!$B$7))/Params!$B$7,Params!$B$8,Params!$B$9),3))</f>
        <v/>
      </c>
      <c r="Q1355" s="9">
        <f>IF(E1355&lt;=1-Params!$B$4,0,MAX(0.1,ROUND(_xlfn.GAMMA.INV((E1355-(1-Params!$B$4))/Params!$B$4,Params!$B$5,Params!$B$6),1)))</f>
        <v/>
      </c>
      <c r="R1355" s="9">
        <f>IF(F1355&lt;=1-Params!$B$7,0,ROUND(_xlfn.GAMMA.INV((F1355-(1-Params!$B$7))/Params!$B$7,Params!$B$8,Params!$B$9),3))</f>
        <v/>
      </c>
      <c r="S1355" s="9">
        <f>IF(G1355&lt;=1-Params!$B$7,0,ROUND((Params!$B$10+Params!$B$11*G1355^Params!$B$12)*_xlfn.GAMMA.INV((G1355-(1-Params!$B$7))/Params!$B$7,Params!$B$8,Params!$B$9),3))</f>
        <v/>
      </c>
      <c r="T1355" s="9">
        <f>IF(H1355&lt;=1-Params!$B$4,0,MAX(0.1,ROUND((Params!$B$10+Params!$B$11*H1355^Params!$B$12)*_xlfn.GAMMA.INV((H1355-(1-Params!$B$4))/Params!$B$4,Params!$B$5,Params!$B$6),1)))</f>
        <v/>
      </c>
      <c r="U1355" s="9">
        <f>ROUND(_xlfn.NORM.INV(I1355,Params!$B$13,Params!$B$14),1)</f>
        <v/>
      </c>
      <c r="V1355" s="9">
        <f>ROUND(_xlfn.NORM.INV(J1355,Params!$B$15,Params!$B$16),2)</f>
        <v/>
      </c>
      <c r="W1355" s="9">
        <f>ROUND(_xlfn.NORM.INV(K1355,Params!$B$13,Params!$B$14),1)</f>
        <v/>
      </c>
      <c r="X1355" s="9">
        <f>ROUND(_xlfn.NORM.INV(L1355,Params!$B$15,Params!$B$16),2)</f>
        <v/>
      </c>
      <c r="Y1355" s="9">
        <f>ROUND(_xlfn.NORM.INV(M1355,Params!$B$15,Params!$B$16)+Params!$B$17+Params!$B$18*M1355,2)</f>
        <v/>
      </c>
      <c r="Z1355" s="9">
        <f>ROUND(_xlfn.NORM.INV(N1355,Params!$B$13,Params!$B$14)+Params!$B$17+Params!$B$18*N1355,1)</f>
        <v/>
      </c>
    </row>
    <row r="1356">
      <c r="A1356" s="11" t="n">
        <v>1355</v>
      </c>
      <c r="B1356" s="12">
        <f>INT((A1356-1)/122)+1</f>
        <v/>
      </c>
      <c r="C1356" s="13" t="n">
        <v>0.233939</v>
      </c>
      <c r="D1356" s="13" t="n">
        <v>0.112475</v>
      </c>
      <c r="E1356" s="13" t="n">
        <v>0.141836</v>
      </c>
      <c r="F1356" s="13" t="n">
        <v>0.618988</v>
      </c>
      <c r="G1356" s="13" t="n">
        <v>0.519269</v>
      </c>
      <c r="H1356" s="13" t="n">
        <v>0.118894</v>
      </c>
      <c r="I1356" s="13" t="n">
        <v>0.152004</v>
      </c>
      <c r="J1356" s="13" t="n">
        <v>0.039119</v>
      </c>
      <c r="K1356" s="13" t="n">
        <v>0.820449</v>
      </c>
      <c r="L1356" s="13" t="n">
        <v>0.165937</v>
      </c>
      <c r="M1356" s="13" t="n">
        <v>0.707236</v>
      </c>
      <c r="N1356" s="13" t="n">
        <v>0.752848</v>
      </c>
      <c r="O1356" s="9">
        <f>IF(C1356&lt;=1-Params!$B$4,0,MAX(0.1,ROUND(_xlfn.GAMMA.INV((C1356-(1-Params!$B$4))/Params!$B$4,Params!$B$5,Params!$B$6),1)))</f>
        <v/>
      </c>
      <c r="P1356" s="9">
        <f>IF(D1356&lt;=1-Params!$B$7,0,ROUND(_xlfn.GAMMA.INV((D1356-(1-Params!$B$7))/Params!$B$7,Params!$B$8,Params!$B$9),3))</f>
        <v/>
      </c>
      <c r="Q1356" s="9">
        <f>IF(E1356&lt;=1-Params!$B$4,0,MAX(0.1,ROUND(_xlfn.GAMMA.INV((E1356-(1-Params!$B$4))/Params!$B$4,Params!$B$5,Params!$B$6),1)))</f>
        <v/>
      </c>
      <c r="R1356" s="9">
        <f>IF(F1356&lt;=1-Params!$B$7,0,ROUND(_xlfn.GAMMA.INV((F1356-(1-Params!$B$7))/Params!$B$7,Params!$B$8,Params!$B$9),3))</f>
        <v/>
      </c>
      <c r="S1356" s="9">
        <f>IF(G1356&lt;=1-Params!$B$7,0,ROUND((Params!$B$10+Params!$B$11*G1356^Params!$B$12)*_xlfn.GAMMA.INV((G1356-(1-Params!$B$7))/Params!$B$7,Params!$B$8,Params!$B$9),3))</f>
        <v/>
      </c>
      <c r="T1356" s="9">
        <f>IF(H1356&lt;=1-Params!$B$4,0,MAX(0.1,ROUND((Params!$B$10+Params!$B$11*H1356^Params!$B$12)*_xlfn.GAMMA.INV((H1356-(1-Params!$B$4))/Params!$B$4,Params!$B$5,Params!$B$6),1)))</f>
        <v/>
      </c>
      <c r="U1356" s="9">
        <f>ROUND(_xlfn.NORM.INV(I1356,Params!$B$13,Params!$B$14),1)</f>
        <v/>
      </c>
      <c r="V1356" s="9">
        <f>ROUND(_xlfn.NORM.INV(J1356,Params!$B$15,Params!$B$16),2)</f>
        <v/>
      </c>
      <c r="W1356" s="9">
        <f>ROUND(_xlfn.NORM.INV(K1356,Params!$B$13,Params!$B$14),1)</f>
        <v/>
      </c>
      <c r="X1356" s="9">
        <f>ROUND(_xlfn.NORM.INV(L1356,Params!$B$15,Params!$B$16),2)</f>
        <v/>
      </c>
      <c r="Y1356" s="9">
        <f>ROUND(_xlfn.NORM.INV(M1356,Params!$B$15,Params!$B$16)+Params!$B$17+Params!$B$18*M1356,2)</f>
        <v/>
      </c>
      <c r="Z1356" s="9">
        <f>ROUND(_xlfn.NORM.INV(N1356,Params!$B$13,Params!$B$14)+Params!$B$17+Params!$B$18*N1356,1)</f>
        <v/>
      </c>
    </row>
    <row r="1357">
      <c r="A1357" s="11" t="n">
        <v>1356</v>
      </c>
      <c r="B1357" s="12">
        <f>INT((A1357-1)/122)+1</f>
        <v/>
      </c>
      <c r="C1357" s="13" t="n">
        <v>0.558103</v>
      </c>
      <c r="D1357" s="13" t="n">
        <v>0.319707</v>
      </c>
      <c r="E1357" s="13" t="n">
        <v>0.499224</v>
      </c>
      <c r="F1357" s="13" t="n">
        <v>0.8373159999999999</v>
      </c>
      <c r="G1357" s="13" t="n">
        <v>0.748559</v>
      </c>
      <c r="H1357" s="13" t="n">
        <v>0.06605999999999999</v>
      </c>
      <c r="I1357" s="13" t="n">
        <v>0.07388</v>
      </c>
      <c r="J1357" s="13" t="n">
        <v>0.100446</v>
      </c>
      <c r="K1357" s="13" t="n">
        <v>0.929095</v>
      </c>
      <c r="L1357" s="13" t="n">
        <v>0.542064</v>
      </c>
      <c r="M1357" s="13" t="n">
        <v>0.186711</v>
      </c>
      <c r="N1357" s="13" t="n">
        <v>0.94189</v>
      </c>
      <c r="O1357" s="9">
        <f>IF(C1357&lt;=1-Params!$B$4,0,MAX(0.1,ROUND(_xlfn.GAMMA.INV((C1357-(1-Params!$B$4))/Params!$B$4,Params!$B$5,Params!$B$6),1)))</f>
        <v/>
      </c>
      <c r="P1357" s="9">
        <f>IF(D1357&lt;=1-Params!$B$7,0,ROUND(_xlfn.GAMMA.INV((D1357-(1-Params!$B$7))/Params!$B$7,Params!$B$8,Params!$B$9),3))</f>
        <v/>
      </c>
      <c r="Q1357" s="9">
        <f>IF(E1357&lt;=1-Params!$B$4,0,MAX(0.1,ROUND(_xlfn.GAMMA.INV((E1357-(1-Params!$B$4))/Params!$B$4,Params!$B$5,Params!$B$6),1)))</f>
        <v/>
      </c>
      <c r="R1357" s="9">
        <f>IF(F1357&lt;=1-Params!$B$7,0,ROUND(_xlfn.GAMMA.INV((F1357-(1-Params!$B$7))/Params!$B$7,Params!$B$8,Params!$B$9),3))</f>
        <v/>
      </c>
      <c r="S1357" s="9">
        <f>IF(G1357&lt;=1-Params!$B$7,0,ROUND((Params!$B$10+Params!$B$11*G1357^Params!$B$12)*_xlfn.GAMMA.INV((G1357-(1-Params!$B$7))/Params!$B$7,Params!$B$8,Params!$B$9),3))</f>
        <v/>
      </c>
      <c r="T1357" s="9">
        <f>IF(H1357&lt;=1-Params!$B$4,0,MAX(0.1,ROUND((Params!$B$10+Params!$B$11*H1357^Params!$B$12)*_xlfn.GAMMA.INV((H1357-(1-Params!$B$4))/Params!$B$4,Params!$B$5,Params!$B$6),1)))</f>
        <v/>
      </c>
      <c r="U1357" s="9">
        <f>ROUND(_xlfn.NORM.INV(I1357,Params!$B$13,Params!$B$14),1)</f>
        <v/>
      </c>
      <c r="V1357" s="9">
        <f>ROUND(_xlfn.NORM.INV(J1357,Params!$B$15,Params!$B$16),2)</f>
        <v/>
      </c>
      <c r="W1357" s="9">
        <f>ROUND(_xlfn.NORM.INV(K1357,Params!$B$13,Params!$B$14),1)</f>
        <v/>
      </c>
      <c r="X1357" s="9">
        <f>ROUND(_xlfn.NORM.INV(L1357,Params!$B$15,Params!$B$16),2)</f>
        <v/>
      </c>
      <c r="Y1357" s="9">
        <f>ROUND(_xlfn.NORM.INV(M1357,Params!$B$15,Params!$B$16)+Params!$B$17+Params!$B$18*M1357,2)</f>
        <v/>
      </c>
      <c r="Z1357" s="9">
        <f>ROUND(_xlfn.NORM.INV(N1357,Params!$B$13,Params!$B$14)+Params!$B$17+Params!$B$18*N1357,1)</f>
        <v/>
      </c>
    </row>
    <row r="1358">
      <c r="A1358" s="11" t="n">
        <v>1357</v>
      </c>
      <c r="B1358" s="12">
        <f>INT((A1358-1)/122)+1</f>
        <v/>
      </c>
      <c r="C1358" s="13" t="n">
        <v>0.33368</v>
      </c>
      <c r="D1358" s="13" t="n">
        <v>0.37879</v>
      </c>
      <c r="E1358" s="13" t="n">
        <v>0.540656</v>
      </c>
      <c r="F1358" s="13" t="n">
        <v>0.220305</v>
      </c>
      <c r="G1358" s="13" t="n">
        <v>0.260247</v>
      </c>
      <c r="H1358" s="13" t="n">
        <v>0.095538</v>
      </c>
      <c r="I1358" s="13" t="n">
        <v>0.289816</v>
      </c>
      <c r="J1358" s="13" t="n">
        <v>0.569236</v>
      </c>
      <c r="K1358" s="13" t="n">
        <v>0.966623</v>
      </c>
      <c r="L1358" s="13" t="n">
        <v>0.770768</v>
      </c>
      <c r="M1358" s="13" t="n">
        <v>0.031136</v>
      </c>
      <c r="N1358" s="13" t="n">
        <v>0.938671</v>
      </c>
      <c r="O1358" s="9">
        <f>IF(C1358&lt;=1-Params!$B$4,0,MAX(0.1,ROUND(_xlfn.GAMMA.INV((C1358-(1-Params!$B$4))/Params!$B$4,Params!$B$5,Params!$B$6),1)))</f>
        <v/>
      </c>
      <c r="P1358" s="9">
        <f>IF(D1358&lt;=1-Params!$B$7,0,ROUND(_xlfn.GAMMA.INV((D1358-(1-Params!$B$7))/Params!$B$7,Params!$B$8,Params!$B$9),3))</f>
        <v/>
      </c>
      <c r="Q1358" s="9">
        <f>IF(E1358&lt;=1-Params!$B$4,0,MAX(0.1,ROUND(_xlfn.GAMMA.INV((E1358-(1-Params!$B$4))/Params!$B$4,Params!$B$5,Params!$B$6),1)))</f>
        <v/>
      </c>
      <c r="R1358" s="9">
        <f>IF(F1358&lt;=1-Params!$B$7,0,ROUND(_xlfn.GAMMA.INV((F1358-(1-Params!$B$7))/Params!$B$7,Params!$B$8,Params!$B$9),3))</f>
        <v/>
      </c>
      <c r="S1358" s="9">
        <f>IF(G1358&lt;=1-Params!$B$7,0,ROUND((Params!$B$10+Params!$B$11*G1358^Params!$B$12)*_xlfn.GAMMA.INV((G1358-(1-Params!$B$7))/Params!$B$7,Params!$B$8,Params!$B$9),3))</f>
        <v/>
      </c>
      <c r="T1358" s="9">
        <f>IF(H1358&lt;=1-Params!$B$4,0,MAX(0.1,ROUND((Params!$B$10+Params!$B$11*H1358^Params!$B$12)*_xlfn.GAMMA.INV((H1358-(1-Params!$B$4))/Params!$B$4,Params!$B$5,Params!$B$6),1)))</f>
        <v/>
      </c>
      <c r="U1358" s="9">
        <f>ROUND(_xlfn.NORM.INV(I1358,Params!$B$13,Params!$B$14),1)</f>
        <v/>
      </c>
      <c r="V1358" s="9">
        <f>ROUND(_xlfn.NORM.INV(J1358,Params!$B$15,Params!$B$16),2)</f>
        <v/>
      </c>
      <c r="W1358" s="9">
        <f>ROUND(_xlfn.NORM.INV(K1358,Params!$B$13,Params!$B$14),1)</f>
        <v/>
      </c>
      <c r="X1358" s="9">
        <f>ROUND(_xlfn.NORM.INV(L1358,Params!$B$15,Params!$B$16),2)</f>
        <v/>
      </c>
      <c r="Y1358" s="9">
        <f>ROUND(_xlfn.NORM.INV(M1358,Params!$B$15,Params!$B$16)+Params!$B$17+Params!$B$18*M1358,2)</f>
        <v/>
      </c>
      <c r="Z1358" s="9">
        <f>ROUND(_xlfn.NORM.INV(N1358,Params!$B$13,Params!$B$14)+Params!$B$17+Params!$B$18*N1358,1)</f>
        <v/>
      </c>
    </row>
    <row r="1359">
      <c r="A1359" s="11" t="n">
        <v>1358</v>
      </c>
      <c r="B1359" s="12">
        <f>INT((A1359-1)/122)+1</f>
        <v/>
      </c>
      <c r="C1359" s="13" t="n">
        <v>0.369525</v>
      </c>
      <c r="D1359" s="13" t="n">
        <v>0.621174</v>
      </c>
      <c r="E1359" s="13" t="n">
        <v>0.446348</v>
      </c>
      <c r="F1359" s="13" t="n">
        <v>0.155306</v>
      </c>
      <c r="G1359" s="13" t="n">
        <v>0.023108</v>
      </c>
      <c r="H1359" s="13" t="n">
        <v>0.395357</v>
      </c>
      <c r="I1359" s="13" t="n">
        <v>0.205604</v>
      </c>
      <c r="J1359" s="13" t="n">
        <v>0.592871</v>
      </c>
      <c r="K1359" s="13" t="n">
        <v>0.8839669999999999</v>
      </c>
      <c r="L1359" s="13" t="n">
        <v>0.996649</v>
      </c>
      <c r="M1359" s="13" t="n">
        <v>0.206242</v>
      </c>
      <c r="N1359" s="13" t="n">
        <v>0.76336</v>
      </c>
      <c r="O1359" s="9">
        <f>IF(C1359&lt;=1-Params!$B$4,0,MAX(0.1,ROUND(_xlfn.GAMMA.INV((C1359-(1-Params!$B$4))/Params!$B$4,Params!$B$5,Params!$B$6),1)))</f>
        <v/>
      </c>
      <c r="P1359" s="9">
        <f>IF(D1359&lt;=1-Params!$B$7,0,ROUND(_xlfn.GAMMA.INV((D1359-(1-Params!$B$7))/Params!$B$7,Params!$B$8,Params!$B$9),3))</f>
        <v/>
      </c>
      <c r="Q1359" s="9">
        <f>IF(E1359&lt;=1-Params!$B$4,0,MAX(0.1,ROUND(_xlfn.GAMMA.INV((E1359-(1-Params!$B$4))/Params!$B$4,Params!$B$5,Params!$B$6),1)))</f>
        <v/>
      </c>
      <c r="R1359" s="9">
        <f>IF(F1359&lt;=1-Params!$B$7,0,ROUND(_xlfn.GAMMA.INV((F1359-(1-Params!$B$7))/Params!$B$7,Params!$B$8,Params!$B$9),3))</f>
        <v/>
      </c>
      <c r="S1359" s="9">
        <f>IF(G1359&lt;=1-Params!$B$7,0,ROUND((Params!$B$10+Params!$B$11*G1359^Params!$B$12)*_xlfn.GAMMA.INV((G1359-(1-Params!$B$7))/Params!$B$7,Params!$B$8,Params!$B$9),3))</f>
        <v/>
      </c>
      <c r="T1359" s="9">
        <f>IF(H1359&lt;=1-Params!$B$4,0,MAX(0.1,ROUND((Params!$B$10+Params!$B$11*H1359^Params!$B$12)*_xlfn.GAMMA.INV((H1359-(1-Params!$B$4))/Params!$B$4,Params!$B$5,Params!$B$6),1)))</f>
        <v/>
      </c>
      <c r="U1359" s="9">
        <f>ROUND(_xlfn.NORM.INV(I1359,Params!$B$13,Params!$B$14),1)</f>
        <v/>
      </c>
      <c r="V1359" s="9">
        <f>ROUND(_xlfn.NORM.INV(J1359,Params!$B$15,Params!$B$16),2)</f>
        <v/>
      </c>
      <c r="W1359" s="9">
        <f>ROUND(_xlfn.NORM.INV(K1359,Params!$B$13,Params!$B$14),1)</f>
        <v/>
      </c>
      <c r="X1359" s="9">
        <f>ROUND(_xlfn.NORM.INV(L1359,Params!$B$15,Params!$B$16),2)</f>
        <v/>
      </c>
      <c r="Y1359" s="9">
        <f>ROUND(_xlfn.NORM.INV(M1359,Params!$B$15,Params!$B$16)+Params!$B$17+Params!$B$18*M1359,2)</f>
        <v/>
      </c>
      <c r="Z1359" s="9">
        <f>ROUND(_xlfn.NORM.INV(N1359,Params!$B$13,Params!$B$14)+Params!$B$17+Params!$B$18*N1359,1)</f>
        <v/>
      </c>
    </row>
    <row r="1360">
      <c r="A1360" s="11" t="n">
        <v>1359</v>
      </c>
      <c r="B1360" s="12">
        <f>INT((A1360-1)/122)+1</f>
        <v/>
      </c>
      <c r="C1360" s="13" t="n">
        <v>0.513757</v>
      </c>
      <c r="D1360" s="13" t="n">
        <v>0.017606</v>
      </c>
      <c r="E1360" s="13" t="n">
        <v>0.310995</v>
      </c>
      <c r="F1360" s="13" t="n">
        <v>0.005602</v>
      </c>
      <c r="G1360" s="13" t="n">
        <v>0.261773</v>
      </c>
      <c r="H1360" s="13" t="n">
        <v>0.444073</v>
      </c>
      <c r="I1360" s="13" t="n">
        <v>0.222057</v>
      </c>
      <c r="J1360" s="13" t="n">
        <v>0.603759</v>
      </c>
      <c r="K1360" s="13" t="n">
        <v>0.474325</v>
      </c>
      <c r="L1360" s="13" t="n">
        <v>0.992904</v>
      </c>
      <c r="M1360" s="13" t="n">
        <v>0.589992</v>
      </c>
      <c r="N1360" s="13" t="n">
        <v>0.670217</v>
      </c>
      <c r="O1360" s="9">
        <f>IF(C1360&lt;=1-Params!$B$4,0,MAX(0.1,ROUND(_xlfn.GAMMA.INV((C1360-(1-Params!$B$4))/Params!$B$4,Params!$B$5,Params!$B$6),1)))</f>
        <v/>
      </c>
      <c r="P1360" s="9">
        <f>IF(D1360&lt;=1-Params!$B$7,0,ROUND(_xlfn.GAMMA.INV((D1360-(1-Params!$B$7))/Params!$B$7,Params!$B$8,Params!$B$9),3))</f>
        <v/>
      </c>
      <c r="Q1360" s="9">
        <f>IF(E1360&lt;=1-Params!$B$4,0,MAX(0.1,ROUND(_xlfn.GAMMA.INV((E1360-(1-Params!$B$4))/Params!$B$4,Params!$B$5,Params!$B$6),1)))</f>
        <v/>
      </c>
      <c r="R1360" s="9">
        <f>IF(F1360&lt;=1-Params!$B$7,0,ROUND(_xlfn.GAMMA.INV((F1360-(1-Params!$B$7))/Params!$B$7,Params!$B$8,Params!$B$9),3))</f>
        <v/>
      </c>
      <c r="S1360" s="9">
        <f>IF(G1360&lt;=1-Params!$B$7,0,ROUND((Params!$B$10+Params!$B$11*G1360^Params!$B$12)*_xlfn.GAMMA.INV((G1360-(1-Params!$B$7))/Params!$B$7,Params!$B$8,Params!$B$9),3))</f>
        <v/>
      </c>
      <c r="T1360" s="9">
        <f>IF(H1360&lt;=1-Params!$B$4,0,MAX(0.1,ROUND((Params!$B$10+Params!$B$11*H1360^Params!$B$12)*_xlfn.GAMMA.INV((H1360-(1-Params!$B$4))/Params!$B$4,Params!$B$5,Params!$B$6),1)))</f>
        <v/>
      </c>
      <c r="U1360" s="9">
        <f>ROUND(_xlfn.NORM.INV(I1360,Params!$B$13,Params!$B$14),1)</f>
        <v/>
      </c>
      <c r="V1360" s="9">
        <f>ROUND(_xlfn.NORM.INV(J1360,Params!$B$15,Params!$B$16),2)</f>
        <v/>
      </c>
      <c r="W1360" s="9">
        <f>ROUND(_xlfn.NORM.INV(K1360,Params!$B$13,Params!$B$14),1)</f>
        <v/>
      </c>
      <c r="X1360" s="9">
        <f>ROUND(_xlfn.NORM.INV(L1360,Params!$B$15,Params!$B$16),2)</f>
        <v/>
      </c>
      <c r="Y1360" s="9">
        <f>ROUND(_xlfn.NORM.INV(M1360,Params!$B$15,Params!$B$16)+Params!$B$17+Params!$B$18*M1360,2)</f>
        <v/>
      </c>
      <c r="Z1360" s="9">
        <f>ROUND(_xlfn.NORM.INV(N1360,Params!$B$13,Params!$B$14)+Params!$B$17+Params!$B$18*N1360,1)</f>
        <v/>
      </c>
    </row>
    <row r="1361">
      <c r="A1361" s="11" t="n">
        <v>1360</v>
      </c>
      <c r="B1361" s="12">
        <f>INT((A1361-1)/122)+1</f>
        <v/>
      </c>
      <c r="C1361" s="13" t="n">
        <v>0.235703</v>
      </c>
      <c r="D1361" s="13" t="n">
        <v>0.0009859999999999999</v>
      </c>
      <c r="E1361" s="13" t="n">
        <v>0.438488</v>
      </c>
      <c r="F1361" s="13" t="n">
        <v>0.126188</v>
      </c>
      <c r="G1361" s="13" t="n">
        <v>0.464272</v>
      </c>
      <c r="H1361" s="13" t="n">
        <v>0.817774</v>
      </c>
      <c r="I1361" s="13" t="n">
        <v>0.0965</v>
      </c>
      <c r="J1361" s="13" t="n">
        <v>0.332357</v>
      </c>
      <c r="K1361" s="13" t="n">
        <v>0.671339</v>
      </c>
      <c r="L1361" s="13" t="n">
        <v>0.97775</v>
      </c>
      <c r="M1361" s="13" t="n">
        <v>0.540846</v>
      </c>
      <c r="N1361" s="13" t="n">
        <v>0.926488</v>
      </c>
      <c r="O1361" s="9">
        <f>IF(C1361&lt;=1-Params!$B$4,0,MAX(0.1,ROUND(_xlfn.GAMMA.INV((C1361-(1-Params!$B$4))/Params!$B$4,Params!$B$5,Params!$B$6),1)))</f>
        <v/>
      </c>
      <c r="P1361" s="9">
        <f>IF(D1361&lt;=1-Params!$B$7,0,ROUND(_xlfn.GAMMA.INV((D1361-(1-Params!$B$7))/Params!$B$7,Params!$B$8,Params!$B$9),3))</f>
        <v/>
      </c>
      <c r="Q1361" s="9">
        <f>IF(E1361&lt;=1-Params!$B$4,0,MAX(0.1,ROUND(_xlfn.GAMMA.INV((E1361-(1-Params!$B$4))/Params!$B$4,Params!$B$5,Params!$B$6),1)))</f>
        <v/>
      </c>
      <c r="R1361" s="9">
        <f>IF(F1361&lt;=1-Params!$B$7,0,ROUND(_xlfn.GAMMA.INV((F1361-(1-Params!$B$7))/Params!$B$7,Params!$B$8,Params!$B$9),3))</f>
        <v/>
      </c>
      <c r="S1361" s="9">
        <f>IF(G1361&lt;=1-Params!$B$7,0,ROUND((Params!$B$10+Params!$B$11*G1361^Params!$B$12)*_xlfn.GAMMA.INV((G1361-(1-Params!$B$7))/Params!$B$7,Params!$B$8,Params!$B$9),3))</f>
        <v/>
      </c>
      <c r="T1361" s="9">
        <f>IF(H1361&lt;=1-Params!$B$4,0,MAX(0.1,ROUND((Params!$B$10+Params!$B$11*H1361^Params!$B$12)*_xlfn.GAMMA.INV((H1361-(1-Params!$B$4))/Params!$B$4,Params!$B$5,Params!$B$6),1)))</f>
        <v/>
      </c>
      <c r="U1361" s="9">
        <f>ROUND(_xlfn.NORM.INV(I1361,Params!$B$13,Params!$B$14),1)</f>
        <v/>
      </c>
      <c r="V1361" s="9">
        <f>ROUND(_xlfn.NORM.INV(J1361,Params!$B$15,Params!$B$16),2)</f>
        <v/>
      </c>
      <c r="W1361" s="9">
        <f>ROUND(_xlfn.NORM.INV(K1361,Params!$B$13,Params!$B$14),1)</f>
        <v/>
      </c>
      <c r="X1361" s="9">
        <f>ROUND(_xlfn.NORM.INV(L1361,Params!$B$15,Params!$B$16),2)</f>
        <v/>
      </c>
      <c r="Y1361" s="9">
        <f>ROUND(_xlfn.NORM.INV(M1361,Params!$B$15,Params!$B$16)+Params!$B$17+Params!$B$18*M1361,2)</f>
        <v/>
      </c>
      <c r="Z1361" s="9">
        <f>ROUND(_xlfn.NORM.INV(N1361,Params!$B$13,Params!$B$14)+Params!$B$17+Params!$B$18*N1361,1)</f>
        <v/>
      </c>
    </row>
    <row r="1362">
      <c r="A1362" s="11" t="n">
        <v>1361</v>
      </c>
      <c r="B1362" s="12">
        <f>INT((A1362-1)/122)+1</f>
        <v/>
      </c>
      <c r="C1362" s="13" t="n">
        <v>0.272813</v>
      </c>
      <c r="D1362" s="13" t="n">
        <v>0.090642</v>
      </c>
      <c r="E1362" s="13" t="n">
        <v>0.815072</v>
      </c>
      <c r="F1362" s="13" t="n">
        <v>0.108724</v>
      </c>
      <c r="G1362" s="13" t="n">
        <v>0.375021</v>
      </c>
      <c r="H1362" s="13" t="n">
        <v>0.6026550000000001</v>
      </c>
      <c r="I1362" s="13" t="n">
        <v>0.084498</v>
      </c>
      <c r="J1362" s="13" t="n">
        <v>0.209876</v>
      </c>
      <c r="K1362" s="13" t="n">
        <v>0.577587</v>
      </c>
      <c r="L1362" s="13" t="n">
        <v>0.591372</v>
      </c>
      <c r="M1362" s="13" t="n">
        <v>0.24209</v>
      </c>
      <c r="N1362" s="13" t="n">
        <v>0.717974</v>
      </c>
      <c r="O1362" s="9">
        <f>IF(C1362&lt;=1-Params!$B$4,0,MAX(0.1,ROUND(_xlfn.GAMMA.INV((C1362-(1-Params!$B$4))/Params!$B$4,Params!$B$5,Params!$B$6),1)))</f>
        <v/>
      </c>
      <c r="P1362" s="9">
        <f>IF(D1362&lt;=1-Params!$B$7,0,ROUND(_xlfn.GAMMA.INV((D1362-(1-Params!$B$7))/Params!$B$7,Params!$B$8,Params!$B$9),3))</f>
        <v/>
      </c>
      <c r="Q1362" s="9">
        <f>IF(E1362&lt;=1-Params!$B$4,0,MAX(0.1,ROUND(_xlfn.GAMMA.INV((E1362-(1-Params!$B$4))/Params!$B$4,Params!$B$5,Params!$B$6),1)))</f>
        <v/>
      </c>
      <c r="R1362" s="9">
        <f>IF(F1362&lt;=1-Params!$B$7,0,ROUND(_xlfn.GAMMA.INV((F1362-(1-Params!$B$7))/Params!$B$7,Params!$B$8,Params!$B$9),3))</f>
        <v/>
      </c>
      <c r="S1362" s="9">
        <f>IF(G1362&lt;=1-Params!$B$7,0,ROUND((Params!$B$10+Params!$B$11*G1362^Params!$B$12)*_xlfn.GAMMA.INV((G1362-(1-Params!$B$7))/Params!$B$7,Params!$B$8,Params!$B$9),3))</f>
        <v/>
      </c>
      <c r="T1362" s="9">
        <f>IF(H1362&lt;=1-Params!$B$4,0,MAX(0.1,ROUND((Params!$B$10+Params!$B$11*H1362^Params!$B$12)*_xlfn.GAMMA.INV((H1362-(1-Params!$B$4))/Params!$B$4,Params!$B$5,Params!$B$6),1)))</f>
        <v/>
      </c>
      <c r="U1362" s="9">
        <f>ROUND(_xlfn.NORM.INV(I1362,Params!$B$13,Params!$B$14),1)</f>
        <v/>
      </c>
      <c r="V1362" s="9">
        <f>ROUND(_xlfn.NORM.INV(J1362,Params!$B$15,Params!$B$16),2)</f>
        <v/>
      </c>
      <c r="W1362" s="9">
        <f>ROUND(_xlfn.NORM.INV(K1362,Params!$B$13,Params!$B$14),1)</f>
        <v/>
      </c>
      <c r="X1362" s="9">
        <f>ROUND(_xlfn.NORM.INV(L1362,Params!$B$15,Params!$B$16),2)</f>
        <v/>
      </c>
      <c r="Y1362" s="9">
        <f>ROUND(_xlfn.NORM.INV(M1362,Params!$B$15,Params!$B$16)+Params!$B$17+Params!$B$18*M1362,2)</f>
        <v/>
      </c>
      <c r="Z1362" s="9">
        <f>ROUND(_xlfn.NORM.INV(N1362,Params!$B$13,Params!$B$14)+Params!$B$17+Params!$B$18*N1362,1)</f>
        <v/>
      </c>
    </row>
    <row r="1363">
      <c r="A1363" s="11" t="n">
        <v>1362</v>
      </c>
      <c r="B1363" s="12">
        <f>INT((A1363-1)/122)+1</f>
        <v/>
      </c>
      <c r="C1363" s="13" t="n">
        <v>0.651037</v>
      </c>
      <c r="D1363" s="13" t="n">
        <v>0.113897</v>
      </c>
      <c r="E1363" s="13" t="n">
        <v>0.020437</v>
      </c>
      <c r="F1363" s="13" t="n">
        <v>0.558572</v>
      </c>
      <c r="G1363" s="13" t="n">
        <v>0.011543</v>
      </c>
      <c r="H1363" s="13" t="n">
        <v>0.642725</v>
      </c>
      <c r="I1363" s="13" t="n">
        <v>0.16167</v>
      </c>
      <c r="J1363" s="13" t="n">
        <v>0.514931</v>
      </c>
      <c r="K1363" s="13" t="n">
        <v>0.847797</v>
      </c>
      <c r="L1363" s="13" t="n">
        <v>0.629456</v>
      </c>
      <c r="M1363" s="13" t="n">
        <v>0.144458</v>
      </c>
      <c r="N1363" s="13" t="n">
        <v>0.836516</v>
      </c>
      <c r="O1363" s="9">
        <f>IF(C1363&lt;=1-Params!$B$4,0,MAX(0.1,ROUND(_xlfn.GAMMA.INV((C1363-(1-Params!$B$4))/Params!$B$4,Params!$B$5,Params!$B$6),1)))</f>
        <v/>
      </c>
      <c r="P1363" s="9">
        <f>IF(D1363&lt;=1-Params!$B$7,0,ROUND(_xlfn.GAMMA.INV((D1363-(1-Params!$B$7))/Params!$B$7,Params!$B$8,Params!$B$9),3))</f>
        <v/>
      </c>
      <c r="Q1363" s="9">
        <f>IF(E1363&lt;=1-Params!$B$4,0,MAX(0.1,ROUND(_xlfn.GAMMA.INV((E1363-(1-Params!$B$4))/Params!$B$4,Params!$B$5,Params!$B$6),1)))</f>
        <v/>
      </c>
      <c r="R1363" s="9">
        <f>IF(F1363&lt;=1-Params!$B$7,0,ROUND(_xlfn.GAMMA.INV((F1363-(1-Params!$B$7))/Params!$B$7,Params!$B$8,Params!$B$9),3))</f>
        <v/>
      </c>
      <c r="S1363" s="9">
        <f>IF(G1363&lt;=1-Params!$B$7,0,ROUND((Params!$B$10+Params!$B$11*G1363^Params!$B$12)*_xlfn.GAMMA.INV((G1363-(1-Params!$B$7))/Params!$B$7,Params!$B$8,Params!$B$9),3))</f>
        <v/>
      </c>
      <c r="T1363" s="9">
        <f>IF(H1363&lt;=1-Params!$B$4,0,MAX(0.1,ROUND((Params!$B$10+Params!$B$11*H1363^Params!$B$12)*_xlfn.GAMMA.INV((H1363-(1-Params!$B$4))/Params!$B$4,Params!$B$5,Params!$B$6),1)))</f>
        <v/>
      </c>
      <c r="U1363" s="9">
        <f>ROUND(_xlfn.NORM.INV(I1363,Params!$B$13,Params!$B$14),1)</f>
        <v/>
      </c>
      <c r="V1363" s="9">
        <f>ROUND(_xlfn.NORM.INV(J1363,Params!$B$15,Params!$B$16),2)</f>
        <v/>
      </c>
      <c r="W1363" s="9">
        <f>ROUND(_xlfn.NORM.INV(K1363,Params!$B$13,Params!$B$14),1)</f>
        <v/>
      </c>
      <c r="X1363" s="9">
        <f>ROUND(_xlfn.NORM.INV(L1363,Params!$B$15,Params!$B$16),2)</f>
        <v/>
      </c>
      <c r="Y1363" s="9">
        <f>ROUND(_xlfn.NORM.INV(M1363,Params!$B$15,Params!$B$16)+Params!$B$17+Params!$B$18*M1363,2)</f>
        <v/>
      </c>
      <c r="Z1363" s="9">
        <f>ROUND(_xlfn.NORM.INV(N1363,Params!$B$13,Params!$B$14)+Params!$B$17+Params!$B$18*N1363,1)</f>
        <v/>
      </c>
    </row>
    <row r="1364">
      <c r="A1364" s="11" t="n">
        <v>1363</v>
      </c>
      <c r="B1364" s="12">
        <f>INT((A1364-1)/122)+1</f>
        <v/>
      </c>
      <c r="C1364" s="13" t="n">
        <v>0.31187</v>
      </c>
      <c r="D1364" s="13" t="n">
        <v>0.335248</v>
      </c>
      <c r="E1364" s="13" t="n">
        <v>0.579324</v>
      </c>
      <c r="F1364" s="13" t="n">
        <v>0.712661</v>
      </c>
      <c r="G1364" s="13" t="n">
        <v>0.018441</v>
      </c>
      <c r="H1364" s="13" t="n">
        <v>0.453568</v>
      </c>
      <c r="I1364" s="13" t="n">
        <v>0.18184</v>
      </c>
      <c r="J1364" s="13" t="n">
        <v>0.534338</v>
      </c>
      <c r="K1364" s="13" t="n">
        <v>0.577362</v>
      </c>
      <c r="L1364" s="13" t="n">
        <v>0.299922</v>
      </c>
      <c r="M1364" s="13" t="n">
        <v>0.226299</v>
      </c>
      <c r="N1364" s="13" t="n">
        <v>0.708009</v>
      </c>
      <c r="O1364" s="9">
        <f>IF(C1364&lt;=1-Params!$B$4,0,MAX(0.1,ROUND(_xlfn.GAMMA.INV((C1364-(1-Params!$B$4))/Params!$B$4,Params!$B$5,Params!$B$6),1)))</f>
        <v/>
      </c>
      <c r="P1364" s="9">
        <f>IF(D1364&lt;=1-Params!$B$7,0,ROUND(_xlfn.GAMMA.INV((D1364-(1-Params!$B$7))/Params!$B$7,Params!$B$8,Params!$B$9),3))</f>
        <v/>
      </c>
      <c r="Q1364" s="9">
        <f>IF(E1364&lt;=1-Params!$B$4,0,MAX(0.1,ROUND(_xlfn.GAMMA.INV((E1364-(1-Params!$B$4))/Params!$B$4,Params!$B$5,Params!$B$6),1)))</f>
        <v/>
      </c>
      <c r="R1364" s="9">
        <f>IF(F1364&lt;=1-Params!$B$7,0,ROUND(_xlfn.GAMMA.INV((F1364-(1-Params!$B$7))/Params!$B$7,Params!$B$8,Params!$B$9),3))</f>
        <v/>
      </c>
      <c r="S1364" s="9">
        <f>IF(G1364&lt;=1-Params!$B$7,0,ROUND((Params!$B$10+Params!$B$11*G1364^Params!$B$12)*_xlfn.GAMMA.INV((G1364-(1-Params!$B$7))/Params!$B$7,Params!$B$8,Params!$B$9),3))</f>
        <v/>
      </c>
      <c r="T1364" s="9">
        <f>IF(H1364&lt;=1-Params!$B$4,0,MAX(0.1,ROUND((Params!$B$10+Params!$B$11*H1364^Params!$B$12)*_xlfn.GAMMA.INV((H1364-(1-Params!$B$4))/Params!$B$4,Params!$B$5,Params!$B$6),1)))</f>
        <v/>
      </c>
      <c r="U1364" s="9">
        <f>ROUND(_xlfn.NORM.INV(I1364,Params!$B$13,Params!$B$14),1)</f>
        <v/>
      </c>
      <c r="V1364" s="9">
        <f>ROUND(_xlfn.NORM.INV(J1364,Params!$B$15,Params!$B$16),2)</f>
        <v/>
      </c>
      <c r="W1364" s="9">
        <f>ROUND(_xlfn.NORM.INV(K1364,Params!$B$13,Params!$B$14),1)</f>
        <v/>
      </c>
      <c r="X1364" s="9">
        <f>ROUND(_xlfn.NORM.INV(L1364,Params!$B$15,Params!$B$16),2)</f>
        <v/>
      </c>
      <c r="Y1364" s="9">
        <f>ROUND(_xlfn.NORM.INV(M1364,Params!$B$15,Params!$B$16)+Params!$B$17+Params!$B$18*M1364,2)</f>
        <v/>
      </c>
      <c r="Z1364" s="9">
        <f>ROUND(_xlfn.NORM.INV(N1364,Params!$B$13,Params!$B$14)+Params!$B$17+Params!$B$18*N1364,1)</f>
        <v/>
      </c>
    </row>
    <row r="1365">
      <c r="A1365" s="11" t="n">
        <v>1364</v>
      </c>
      <c r="B1365" s="12">
        <f>INT((A1365-1)/122)+1</f>
        <v/>
      </c>
      <c r="C1365" s="13" t="n">
        <v>0.156472</v>
      </c>
      <c r="D1365" s="13" t="n">
        <v>0.420007</v>
      </c>
      <c r="E1365" s="13" t="n">
        <v>0.0825</v>
      </c>
      <c r="F1365" s="13" t="n">
        <v>0.644116</v>
      </c>
      <c r="G1365" s="13" t="n">
        <v>0.529976</v>
      </c>
      <c r="H1365" s="13" t="n">
        <v>0.051396</v>
      </c>
      <c r="I1365" s="13" t="n">
        <v>0.395358</v>
      </c>
      <c r="J1365" s="13" t="n">
        <v>0.714772</v>
      </c>
      <c r="K1365" s="13" t="n">
        <v>0.691726</v>
      </c>
      <c r="L1365" s="13" t="n">
        <v>0.229096</v>
      </c>
      <c r="M1365" s="13" t="n">
        <v>0.929402</v>
      </c>
      <c r="N1365" s="13" t="n">
        <v>0.572921</v>
      </c>
      <c r="O1365" s="9">
        <f>IF(C1365&lt;=1-Params!$B$4,0,MAX(0.1,ROUND(_xlfn.GAMMA.INV((C1365-(1-Params!$B$4))/Params!$B$4,Params!$B$5,Params!$B$6),1)))</f>
        <v/>
      </c>
      <c r="P1365" s="9">
        <f>IF(D1365&lt;=1-Params!$B$7,0,ROUND(_xlfn.GAMMA.INV((D1365-(1-Params!$B$7))/Params!$B$7,Params!$B$8,Params!$B$9),3))</f>
        <v/>
      </c>
      <c r="Q1365" s="9">
        <f>IF(E1365&lt;=1-Params!$B$4,0,MAX(0.1,ROUND(_xlfn.GAMMA.INV((E1365-(1-Params!$B$4))/Params!$B$4,Params!$B$5,Params!$B$6),1)))</f>
        <v/>
      </c>
      <c r="R1365" s="9">
        <f>IF(F1365&lt;=1-Params!$B$7,0,ROUND(_xlfn.GAMMA.INV((F1365-(1-Params!$B$7))/Params!$B$7,Params!$B$8,Params!$B$9),3))</f>
        <v/>
      </c>
      <c r="S1365" s="9">
        <f>IF(G1365&lt;=1-Params!$B$7,0,ROUND((Params!$B$10+Params!$B$11*G1365^Params!$B$12)*_xlfn.GAMMA.INV((G1365-(1-Params!$B$7))/Params!$B$7,Params!$B$8,Params!$B$9),3))</f>
        <v/>
      </c>
      <c r="T1365" s="9">
        <f>IF(H1365&lt;=1-Params!$B$4,0,MAX(0.1,ROUND((Params!$B$10+Params!$B$11*H1365^Params!$B$12)*_xlfn.GAMMA.INV((H1365-(1-Params!$B$4))/Params!$B$4,Params!$B$5,Params!$B$6),1)))</f>
        <v/>
      </c>
      <c r="U1365" s="9">
        <f>ROUND(_xlfn.NORM.INV(I1365,Params!$B$13,Params!$B$14),1)</f>
        <v/>
      </c>
      <c r="V1365" s="9">
        <f>ROUND(_xlfn.NORM.INV(J1365,Params!$B$15,Params!$B$16),2)</f>
        <v/>
      </c>
      <c r="W1365" s="9">
        <f>ROUND(_xlfn.NORM.INV(K1365,Params!$B$13,Params!$B$14),1)</f>
        <v/>
      </c>
      <c r="X1365" s="9">
        <f>ROUND(_xlfn.NORM.INV(L1365,Params!$B$15,Params!$B$16),2)</f>
        <v/>
      </c>
      <c r="Y1365" s="9">
        <f>ROUND(_xlfn.NORM.INV(M1365,Params!$B$15,Params!$B$16)+Params!$B$17+Params!$B$18*M1365,2)</f>
        <v/>
      </c>
      <c r="Z1365" s="9">
        <f>ROUND(_xlfn.NORM.INV(N1365,Params!$B$13,Params!$B$14)+Params!$B$17+Params!$B$18*N1365,1)</f>
        <v/>
      </c>
    </row>
    <row r="1366">
      <c r="A1366" s="11" t="n">
        <v>1365</v>
      </c>
      <c r="B1366" s="12">
        <f>INT((A1366-1)/122)+1</f>
        <v/>
      </c>
      <c r="C1366" s="13" t="n">
        <v>0.020422</v>
      </c>
      <c r="D1366" s="13" t="n">
        <v>0.823848</v>
      </c>
      <c r="E1366" s="13" t="n">
        <v>0.019547</v>
      </c>
      <c r="F1366" s="13" t="n">
        <v>0.251818</v>
      </c>
      <c r="G1366" s="13" t="n">
        <v>0.867398</v>
      </c>
      <c r="H1366" s="13" t="n">
        <v>0.585156</v>
      </c>
      <c r="I1366" s="13" t="n">
        <v>0.8164439999999999</v>
      </c>
      <c r="J1366" s="13" t="n">
        <v>0.403569</v>
      </c>
      <c r="K1366" s="13" t="n">
        <v>0.917784</v>
      </c>
      <c r="L1366" s="13" t="n">
        <v>0.58672</v>
      </c>
      <c r="M1366" s="13" t="n">
        <v>0.667434</v>
      </c>
      <c r="N1366" s="13" t="n">
        <v>0.043901</v>
      </c>
      <c r="O1366" s="9">
        <f>IF(C1366&lt;=1-Params!$B$4,0,MAX(0.1,ROUND(_xlfn.GAMMA.INV((C1366-(1-Params!$B$4))/Params!$B$4,Params!$B$5,Params!$B$6),1)))</f>
        <v/>
      </c>
      <c r="P1366" s="9">
        <f>IF(D1366&lt;=1-Params!$B$7,0,ROUND(_xlfn.GAMMA.INV((D1366-(1-Params!$B$7))/Params!$B$7,Params!$B$8,Params!$B$9),3))</f>
        <v/>
      </c>
      <c r="Q1366" s="9">
        <f>IF(E1366&lt;=1-Params!$B$4,0,MAX(0.1,ROUND(_xlfn.GAMMA.INV((E1366-(1-Params!$B$4))/Params!$B$4,Params!$B$5,Params!$B$6),1)))</f>
        <v/>
      </c>
      <c r="R1366" s="9">
        <f>IF(F1366&lt;=1-Params!$B$7,0,ROUND(_xlfn.GAMMA.INV((F1366-(1-Params!$B$7))/Params!$B$7,Params!$B$8,Params!$B$9),3))</f>
        <v/>
      </c>
      <c r="S1366" s="9">
        <f>IF(G1366&lt;=1-Params!$B$7,0,ROUND((Params!$B$10+Params!$B$11*G1366^Params!$B$12)*_xlfn.GAMMA.INV((G1366-(1-Params!$B$7))/Params!$B$7,Params!$B$8,Params!$B$9),3))</f>
        <v/>
      </c>
      <c r="T1366" s="9">
        <f>IF(H1366&lt;=1-Params!$B$4,0,MAX(0.1,ROUND((Params!$B$10+Params!$B$11*H1366^Params!$B$12)*_xlfn.GAMMA.INV((H1366-(1-Params!$B$4))/Params!$B$4,Params!$B$5,Params!$B$6),1)))</f>
        <v/>
      </c>
      <c r="U1366" s="9">
        <f>ROUND(_xlfn.NORM.INV(I1366,Params!$B$13,Params!$B$14),1)</f>
        <v/>
      </c>
      <c r="V1366" s="9">
        <f>ROUND(_xlfn.NORM.INV(J1366,Params!$B$15,Params!$B$16),2)</f>
        <v/>
      </c>
      <c r="W1366" s="9">
        <f>ROUND(_xlfn.NORM.INV(K1366,Params!$B$13,Params!$B$14),1)</f>
        <v/>
      </c>
      <c r="X1366" s="9">
        <f>ROUND(_xlfn.NORM.INV(L1366,Params!$B$15,Params!$B$16),2)</f>
        <v/>
      </c>
      <c r="Y1366" s="9">
        <f>ROUND(_xlfn.NORM.INV(M1366,Params!$B$15,Params!$B$16)+Params!$B$17+Params!$B$18*M1366,2)</f>
        <v/>
      </c>
      <c r="Z1366" s="9">
        <f>ROUND(_xlfn.NORM.INV(N1366,Params!$B$13,Params!$B$14)+Params!$B$17+Params!$B$18*N1366,1)</f>
        <v/>
      </c>
    </row>
    <row r="1367">
      <c r="A1367" s="11" t="n">
        <v>1366</v>
      </c>
      <c r="B1367" s="12">
        <f>INT((A1367-1)/122)+1</f>
        <v/>
      </c>
      <c r="C1367" s="13" t="n">
        <v>0.113498</v>
      </c>
      <c r="D1367" s="13" t="n">
        <v>0.812021</v>
      </c>
      <c r="E1367" s="13" t="n">
        <v>0.700068</v>
      </c>
      <c r="F1367" s="13" t="n">
        <v>0.871983</v>
      </c>
      <c r="G1367" s="13" t="n">
        <v>0.492517</v>
      </c>
      <c r="H1367" s="13" t="n">
        <v>0.137733</v>
      </c>
      <c r="I1367" s="13" t="n">
        <v>0.952219</v>
      </c>
      <c r="J1367" s="13" t="n">
        <v>0.207045</v>
      </c>
      <c r="K1367" s="13" t="n">
        <v>0.236858</v>
      </c>
      <c r="L1367" s="13" t="n">
        <v>0.345033</v>
      </c>
      <c r="M1367" s="13" t="n">
        <v>0.7781709999999999</v>
      </c>
      <c r="N1367" s="13" t="n">
        <v>0.007882999999999999</v>
      </c>
      <c r="O1367" s="9">
        <f>IF(C1367&lt;=1-Params!$B$4,0,MAX(0.1,ROUND(_xlfn.GAMMA.INV((C1367-(1-Params!$B$4))/Params!$B$4,Params!$B$5,Params!$B$6),1)))</f>
        <v/>
      </c>
      <c r="P1367" s="9">
        <f>IF(D1367&lt;=1-Params!$B$7,0,ROUND(_xlfn.GAMMA.INV((D1367-(1-Params!$B$7))/Params!$B$7,Params!$B$8,Params!$B$9),3))</f>
        <v/>
      </c>
      <c r="Q1367" s="9">
        <f>IF(E1367&lt;=1-Params!$B$4,0,MAX(0.1,ROUND(_xlfn.GAMMA.INV((E1367-(1-Params!$B$4))/Params!$B$4,Params!$B$5,Params!$B$6),1)))</f>
        <v/>
      </c>
      <c r="R1367" s="9">
        <f>IF(F1367&lt;=1-Params!$B$7,0,ROUND(_xlfn.GAMMA.INV((F1367-(1-Params!$B$7))/Params!$B$7,Params!$B$8,Params!$B$9),3))</f>
        <v/>
      </c>
      <c r="S1367" s="9">
        <f>IF(G1367&lt;=1-Params!$B$7,0,ROUND((Params!$B$10+Params!$B$11*G1367^Params!$B$12)*_xlfn.GAMMA.INV((G1367-(1-Params!$B$7))/Params!$B$7,Params!$B$8,Params!$B$9),3))</f>
        <v/>
      </c>
      <c r="T1367" s="9">
        <f>IF(H1367&lt;=1-Params!$B$4,0,MAX(0.1,ROUND((Params!$B$10+Params!$B$11*H1367^Params!$B$12)*_xlfn.GAMMA.INV((H1367-(1-Params!$B$4))/Params!$B$4,Params!$B$5,Params!$B$6),1)))</f>
        <v/>
      </c>
      <c r="U1367" s="9">
        <f>ROUND(_xlfn.NORM.INV(I1367,Params!$B$13,Params!$B$14),1)</f>
        <v/>
      </c>
      <c r="V1367" s="9">
        <f>ROUND(_xlfn.NORM.INV(J1367,Params!$B$15,Params!$B$16),2)</f>
        <v/>
      </c>
      <c r="W1367" s="9">
        <f>ROUND(_xlfn.NORM.INV(K1367,Params!$B$13,Params!$B$14),1)</f>
        <v/>
      </c>
      <c r="X1367" s="9">
        <f>ROUND(_xlfn.NORM.INV(L1367,Params!$B$15,Params!$B$16),2)</f>
        <v/>
      </c>
      <c r="Y1367" s="9">
        <f>ROUND(_xlfn.NORM.INV(M1367,Params!$B$15,Params!$B$16)+Params!$B$17+Params!$B$18*M1367,2)</f>
        <v/>
      </c>
      <c r="Z1367" s="9">
        <f>ROUND(_xlfn.NORM.INV(N1367,Params!$B$13,Params!$B$14)+Params!$B$17+Params!$B$18*N1367,1)</f>
        <v/>
      </c>
    </row>
    <row r="1368">
      <c r="A1368" s="11" t="n">
        <v>1367</v>
      </c>
      <c r="B1368" s="12">
        <f>INT((A1368-1)/122)+1</f>
        <v/>
      </c>
      <c r="C1368" s="13" t="n">
        <v>0.016219</v>
      </c>
      <c r="D1368" s="13" t="n">
        <v>0.853833</v>
      </c>
      <c r="E1368" s="13" t="n">
        <v>0.459292</v>
      </c>
      <c r="F1368" s="13" t="n">
        <v>0.980637</v>
      </c>
      <c r="G1368" s="13" t="n">
        <v>0.807697</v>
      </c>
      <c r="H1368" s="13" t="n">
        <v>0.141667</v>
      </c>
      <c r="I1368" s="13" t="n">
        <v>0.907177</v>
      </c>
      <c r="J1368" s="13" t="n">
        <v>0.073241</v>
      </c>
      <c r="K1368" s="13" t="n">
        <v>0.07958</v>
      </c>
      <c r="L1368" s="13" t="n">
        <v>0.588369</v>
      </c>
      <c r="M1368" s="13" t="n">
        <v>0.65246</v>
      </c>
      <c r="N1368" s="13" t="n">
        <v>0.021381</v>
      </c>
      <c r="O1368" s="9">
        <f>IF(C1368&lt;=1-Params!$B$4,0,MAX(0.1,ROUND(_xlfn.GAMMA.INV((C1368-(1-Params!$B$4))/Params!$B$4,Params!$B$5,Params!$B$6),1)))</f>
        <v/>
      </c>
      <c r="P1368" s="9">
        <f>IF(D1368&lt;=1-Params!$B$7,0,ROUND(_xlfn.GAMMA.INV((D1368-(1-Params!$B$7))/Params!$B$7,Params!$B$8,Params!$B$9),3))</f>
        <v/>
      </c>
      <c r="Q1368" s="9">
        <f>IF(E1368&lt;=1-Params!$B$4,0,MAX(0.1,ROUND(_xlfn.GAMMA.INV((E1368-(1-Params!$B$4))/Params!$B$4,Params!$B$5,Params!$B$6),1)))</f>
        <v/>
      </c>
      <c r="R1368" s="9">
        <f>IF(F1368&lt;=1-Params!$B$7,0,ROUND(_xlfn.GAMMA.INV((F1368-(1-Params!$B$7))/Params!$B$7,Params!$B$8,Params!$B$9),3))</f>
        <v/>
      </c>
      <c r="S1368" s="9">
        <f>IF(G1368&lt;=1-Params!$B$7,0,ROUND((Params!$B$10+Params!$B$11*G1368^Params!$B$12)*_xlfn.GAMMA.INV((G1368-(1-Params!$B$7))/Params!$B$7,Params!$B$8,Params!$B$9),3))</f>
        <v/>
      </c>
      <c r="T1368" s="9">
        <f>IF(H1368&lt;=1-Params!$B$4,0,MAX(0.1,ROUND((Params!$B$10+Params!$B$11*H1368^Params!$B$12)*_xlfn.GAMMA.INV((H1368-(1-Params!$B$4))/Params!$B$4,Params!$B$5,Params!$B$6),1)))</f>
        <v/>
      </c>
      <c r="U1368" s="9">
        <f>ROUND(_xlfn.NORM.INV(I1368,Params!$B$13,Params!$B$14),1)</f>
        <v/>
      </c>
      <c r="V1368" s="9">
        <f>ROUND(_xlfn.NORM.INV(J1368,Params!$B$15,Params!$B$16),2)</f>
        <v/>
      </c>
      <c r="W1368" s="9">
        <f>ROUND(_xlfn.NORM.INV(K1368,Params!$B$13,Params!$B$14),1)</f>
        <v/>
      </c>
      <c r="X1368" s="9">
        <f>ROUND(_xlfn.NORM.INV(L1368,Params!$B$15,Params!$B$16),2)</f>
        <v/>
      </c>
      <c r="Y1368" s="9">
        <f>ROUND(_xlfn.NORM.INV(M1368,Params!$B$15,Params!$B$16)+Params!$B$17+Params!$B$18*M1368,2)</f>
        <v/>
      </c>
      <c r="Z1368" s="9">
        <f>ROUND(_xlfn.NORM.INV(N1368,Params!$B$13,Params!$B$14)+Params!$B$17+Params!$B$18*N1368,1)</f>
        <v/>
      </c>
    </row>
    <row r="1369">
      <c r="A1369" s="11" t="n">
        <v>1368</v>
      </c>
      <c r="B1369" s="12">
        <f>INT((A1369-1)/122)+1</f>
        <v/>
      </c>
      <c r="C1369" s="13" t="n">
        <v>0.130855</v>
      </c>
      <c r="D1369" s="13" t="n">
        <v>0.993741</v>
      </c>
      <c r="E1369" s="13" t="n">
        <v>0.013541</v>
      </c>
      <c r="F1369" s="13" t="n">
        <v>0.712998</v>
      </c>
      <c r="G1369" s="13" t="n">
        <v>0.434017</v>
      </c>
      <c r="H1369" s="13" t="n">
        <v>0.110298</v>
      </c>
      <c r="I1369" s="13" t="n">
        <v>0.964924</v>
      </c>
      <c r="J1369" s="13" t="n">
        <v>0.100202</v>
      </c>
      <c r="K1369" s="13" t="n">
        <v>0.440061</v>
      </c>
      <c r="L1369" s="13" t="n">
        <v>0.469755</v>
      </c>
      <c r="M1369" s="13" t="n">
        <v>0.857434</v>
      </c>
      <c r="N1369" s="13" t="n">
        <v>0.090292</v>
      </c>
      <c r="O1369" s="9">
        <f>IF(C1369&lt;=1-Params!$B$4,0,MAX(0.1,ROUND(_xlfn.GAMMA.INV((C1369-(1-Params!$B$4))/Params!$B$4,Params!$B$5,Params!$B$6),1)))</f>
        <v/>
      </c>
      <c r="P1369" s="9">
        <f>IF(D1369&lt;=1-Params!$B$7,0,ROUND(_xlfn.GAMMA.INV((D1369-(1-Params!$B$7))/Params!$B$7,Params!$B$8,Params!$B$9),3))</f>
        <v/>
      </c>
      <c r="Q1369" s="9">
        <f>IF(E1369&lt;=1-Params!$B$4,0,MAX(0.1,ROUND(_xlfn.GAMMA.INV((E1369-(1-Params!$B$4))/Params!$B$4,Params!$B$5,Params!$B$6),1)))</f>
        <v/>
      </c>
      <c r="R1369" s="9">
        <f>IF(F1369&lt;=1-Params!$B$7,0,ROUND(_xlfn.GAMMA.INV((F1369-(1-Params!$B$7))/Params!$B$7,Params!$B$8,Params!$B$9),3))</f>
        <v/>
      </c>
      <c r="S1369" s="9">
        <f>IF(G1369&lt;=1-Params!$B$7,0,ROUND((Params!$B$10+Params!$B$11*G1369^Params!$B$12)*_xlfn.GAMMA.INV((G1369-(1-Params!$B$7))/Params!$B$7,Params!$B$8,Params!$B$9),3))</f>
        <v/>
      </c>
      <c r="T1369" s="9">
        <f>IF(H1369&lt;=1-Params!$B$4,0,MAX(0.1,ROUND((Params!$B$10+Params!$B$11*H1369^Params!$B$12)*_xlfn.GAMMA.INV((H1369-(1-Params!$B$4))/Params!$B$4,Params!$B$5,Params!$B$6),1)))</f>
        <v/>
      </c>
      <c r="U1369" s="9">
        <f>ROUND(_xlfn.NORM.INV(I1369,Params!$B$13,Params!$B$14),1)</f>
        <v/>
      </c>
      <c r="V1369" s="9">
        <f>ROUND(_xlfn.NORM.INV(J1369,Params!$B$15,Params!$B$16),2)</f>
        <v/>
      </c>
      <c r="W1369" s="9">
        <f>ROUND(_xlfn.NORM.INV(K1369,Params!$B$13,Params!$B$14),1)</f>
        <v/>
      </c>
      <c r="X1369" s="9">
        <f>ROUND(_xlfn.NORM.INV(L1369,Params!$B$15,Params!$B$16),2)</f>
        <v/>
      </c>
      <c r="Y1369" s="9">
        <f>ROUND(_xlfn.NORM.INV(M1369,Params!$B$15,Params!$B$16)+Params!$B$17+Params!$B$18*M1369,2)</f>
        <v/>
      </c>
      <c r="Z1369" s="9">
        <f>ROUND(_xlfn.NORM.INV(N1369,Params!$B$13,Params!$B$14)+Params!$B$17+Params!$B$18*N1369,1)</f>
        <v/>
      </c>
    </row>
    <row r="1370">
      <c r="A1370" s="11" t="n">
        <v>1369</v>
      </c>
      <c r="B1370" s="12">
        <f>INT((A1370-1)/122)+1</f>
        <v/>
      </c>
      <c r="C1370" s="13" t="n">
        <v>0.471542</v>
      </c>
      <c r="D1370" s="13" t="n">
        <v>0.7583220000000001</v>
      </c>
      <c r="E1370" s="13" t="n">
        <v>0.253639</v>
      </c>
      <c r="F1370" s="13" t="n">
        <v>0.487202</v>
      </c>
      <c r="G1370" s="13" t="n">
        <v>0.692392</v>
      </c>
      <c r="H1370" s="13" t="n">
        <v>0.455136</v>
      </c>
      <c r="I1370" s="13" t="n">
        <v>0.952848</v>
      </c>
      <c r="J1370" s="13" t="n">
        <v>0.500439</v>
      </c>
      <c r="K1370" s="13" t="n">
        <v>0.215578</v>
      </c>
      <c r="L1370" s="13" t="n">
        <v>0.807246</v>
      </c>
      <c r="M1370" s="13" t="n">
        <v>0.78288</v>
      </c>
      <c r="N1370" s="13" t="n">
        <v>0.429567</v>
      </c>
      <c r="O1370" s="9">
        <f>IF(C1370&lt;=1-Params!$B$4,0,MAX(0.1,ROUND(_xlfn.GAMMA.INV((C1370-(1-Params!$B$4))/Params!$B$4,Params!$B$5,Params!$B$6),1)))</f>
        <v/>
      </c>
      <c r="P1370" s="9">
        <f>IF(D1370&lt;=1-Params!$B$7,0,ROUND(_xlfn.GAMMA.INV((D1370-(1-Params!$B$7))/Params!$B$7,Params!$B$8,Params!$B$9),3))</f>
        <v/>
      </c>
      <c r="Q1370" s="9">
        <f>IF(E1370&lt;=1-Params!$B$4,0,MAX(0.1,ROUND(_xlfn.GAMMA.INV((E1370-(1-Params!$B$4))/Params!$B$4,Params!$B$5,Params!$B$6),1)))</f>
        <v/>
      </c>
      <c r="R1370" s="9">
        <f>IF(F1370&lt;=1-Params!$B$7,0,ROUND(_xlfn.GAMMA.INV((F1370-(1-Params!$B$7))/Params!$B$7,Params!$B$8,Params!$B$9),3))</f>
        <v/>
      </c>
      <c r="S1370" s="9">
        <f>IF(G1370&lt;=1-Params!$B$7,0,ROUND((Params!$B$10+Params!$B$11*G1370^Params!$B$12)*_xlfn.GAMMA.INV((G1370-(1-Params!$B$7))/Params!$B$7,Params!$B$8,Params!$B$9),3))</f>
        <v/>
      </c>
      <c r="T1370" s="9">
        <f>IF(H1370&lt;=1-Params!$B$4,0,MAX(0.1,ROUND((Params!$B$10+Params!$B$11*H1370^Params!$B$12)*_xlfn.GAMMA.INV((H1370-(1-Params!$B$4))/Params!$B$4,Params!$B$5,Params!$B$6),1)))</f>
        <v/>
      </c>
      <c r="U1370" s="9">
        <f>ROUND(_xlfn.NORM.INV(I1370,Params!$B$13,Params!$B$14),1)</f>
        <v/>
      </c>
      <c r="V1370" s="9">
        <f>ROUND(_xlfn.NORM.INV(J1370,Params!$B$15,Params!$B$16),2)</f>
        <v/>
      </c>
      <c r="W1370" s="9">
        <f>ROUND(_xlfn.NORM.INV(K1370,Params!$B$13,Params!$B$14),1)</f>
        <v/>
      </c>
      <c r="X1370" s="9">
        <f>ROUND(_xlfn.NORM.INV(L1370,Params!$B$15,Params!$B$16),2)</f>
        <v/>
      </c>
      <c r="Y1370" s="9">
        <f>ROUND(_xlfn.NORM.INV(M1370,Params!$B$15,Params!$B$16)+Params!$B$17+Params!$B$18*M1370,2)</f>
        <v/>
      </c>
      <c r="Z1370" s="9">
        <f>ROUND(_xlfn.NORM.INV(N1370,Params!$B$13,Params!$B$14)+Params!$B$17+Params!$B$18*N1370,1)</f>
        <v/>
      </c>
    </row>
    <row r="1371">
      <c r="A1371" s="11" t="n">
        <v>1370</v>
      </c>
      <c r="B1371" s="12">
        <f>INT((A1371-1)/122)+1</f>
        <v/>
      </c>
      <c r="C1371" s="13" t="n">
        <v>0.965392</v>
      </c>
      <c r="D1371" s="13" t="n">
        <v>0.36418</v>
      </c>
      <c r="E1371" s="13" t="n">
        <v>0.5752620000000001</v>
      </c>
      <c r="F1371" s="13" t="n">
        <v>0.07370400000000001</v>
      </c>
      <c r="G1371" s="13" t="n">
        <v>0.6515069999999999</v>
      </c>
      <c r="H1371" s="13" t="n">
        <v>0.661284</v>
      </c>
      <c r="I1371" s="13" t="n">
        <v>0.957307</v>
      </c>
      <c r="J1371" s="13" t="n">
        <v>0.331296</v>
      </c>
      <c r="K1371" s="13" t="n">
        <v>0.5224569999999999</v>
      </c>
      <c r="L1371" s="13" t="n">
        <v>0.873787</v>
      </c>
      <c r="M1371" s="13" t="n">
        <v>0.834517</v>
      </c>
      <c r="N1371" s="13" t="n">
        <v>0.781176</v>
      </c>
      <c r="O1371" s="9">
        <f>IF(C1371&lt;=1-Params!$B$4,0,MAX(0.1,ROUND(_xlfn.GAMMA.INV((C1371-(1-Params!$B$4))/Params!$B$4,Params!$B$5,Params!$B$6),1)))</f>
        <v/>
      </c>
      <c r="P1371" s="9">
        <f>IF(D1371&lt;=1-Params!$B$7,0,ROUND(_xlfn.GAMMA.INV((D1371-(1-Params!$B$7))/Params!$B$7,Params!$B$8,Params!$B$9),3))</f>
        <v/>
      </c>
      <c r="Q1371" s="9">
        <f>IF(E1371&lt;=1-Params!$B$4,0,MAX(0.1,ROUND(_xlfn.GAMMA.INV((E1371-(1-Params!$B$4))/Params!$B$4,Params!$B$5,Params!$B$6),1)))</f>
        <v/>
      </c>
      <c r="R1371" s="9">
        <f>IF(F1371&lt;=1-Params!$B$7,0,ROUND(_xlfn.GAMMA.INV((F1371-(1-Params!$B$7))/Params!$B$7,Params!$B$8,Params!$B$9),3))</f>
        <v/>
      </c>
      <c r="S1371" s="9">
        <f>IF(G1371&lt;=1-Params!$B$7,0,ROUND((Params!$B$10+Params!$B$11*G1371^Params!$B$12)*_xlfn.GAMMA.INV((G1371-(1-Params!$B$7))/Params!$B$7,Params!$B$8,Params!$B$9),3))</f>
        <v/>
      </c>
      <c r="T1371" s="9">
        <f>IF(H1371&lt;=1-Params!$B$4,0,MAX(0.1,ROUND((Params!$B$10+Params!$B$11*H1371^Params!$B$12)*_xlfn.GAMMA.INV((H1371-(1-Params!$B$4))/Params!$B$4,Params!$B$5,Params!$B$6),1)))</f>
        <v/>
      </c>
      <c r="U1371" s="9">
        <f>ROUND(_xlfn.NORM.INV(I1371,Params!$B$13,Params!$B$14),1)</f>
        <v/>
      </c>
      <c r="V1371" s="9">
        <f>ROUND(_xlfn.NORM.INV(J1371,Params!$B$15,Params!$B$16),2)</f>
        <v/>
      </c>
      <c r="W1371" s="9">
        <f>ROUND(_xlfn.NORM.INV(K1371,Params!$B$13,Params!$B$14),1)</f>
        <v/>
      </c>
      <c r="X1371" s="9">
        <f>ROUND(_xlfn.NORM.INV(L1371,Params!$B$15,Params!$B$16),2)</f>
        <v/>
      </c>
      <c r="Y1371" s="9">
        <f>ROUND(_xlfn.NORM.INV(M1371,Params!$B$15,Params!$B$16)+Params!$B$17+Params!$B$18*M1371,2)</f>
        <v/>
      </c>
      <c r="Z1371" s="9">
        <f>ROUND(_xlfn.NORM.INV(N1371,Params!$B$13,Params!$B$14)+Params!$B$17+Params!$B$18*N1371,1)</f>
        <v/>
      </c>
    </row>
    <row r="1372">
      <c r="A1372" s="11" t="n">
        <v>1371</v>
      </c>
      <c r="B1372" s="12">
        <f>INT((A1372-1)/122)+1</f>
        <v/>
      </c>
      <c r="C1372" s="13" t="n">
        <v>0.862726</v>
      </c>
      <c r="D1372" s="13" t="n">
        <v>0.023461</v>
      </c>
      <c r="E1372" s="13" t="n">
        <v>0.466973</v>
      </c>
      <c r="F1372" s="13" t="n">
        <v>0.103425</v>
      </c>
      <c r="G1372" s="13" t="n">
        <v>0.977881</v>
      </c>
      <c r="H1372" s="13" t="n">
        <v>0.226014</v>
      </c>
      <c r="I1372" s="13" t="n">
        <v>0.621801</v>
      </c>
      <c r="J1372" s="13" t="n">
        <v>0.821696</v>
      </c>
      <c r="K1372" s="13" t="n">
        <v>0.09855899999999999</v>
      </c>
      <c r="L1372" s="13" t="n">
        <v>0.913445</v>
      </c>
      <c r="M1372" s="13" t="n">
        <v>0.441462</v>
      </c>
      <c r="N1372" s="13" t="n">
        <v>0.866828</v>
      </c>
      <c r="O1372" s="9">
        <f>IF(C1372&lt;=1-Params!$B$4,0,MAX(0.1,ROUND(_xlfn.GAMMA.INV((C1372-(1-Params!$B$4))/Params!$B$4,Params!$B$5,Params!$B$6),1)))</f>
        <v/>
      </c>
      <c r="P1372" s="9">
        <f>IF(D1372&lt;=1-Params!$B$7,0,ROUND(_xlfn.GAMMA.INV((D1372-(1-Params!$B$7))/Params!$B$7,Params!$B$8,Params!$B$9),3))</f>
        <v/>
      </c>
      <c r="Q1372" s="9">
        <f>IF(E1372&lt;=1-Params!$B$4,0,MAX(0.1,ROUND(_xlfn.GAMMA.INV((E1372-(1-Params!$B$4))/Params!$B$4,Params!$B$5,Params!$B$6),1)))</f>
        <v/>
      </c>
      <c r="R1372" s="9">
        <f>IF(F1372&lt;=1-Params!$B$7,0,ROUND(_xlfn.GAMMA.INV((F1372-(1-Params!$B$7))/Params!$B$7,Params!$B$8,Params!$B$9),3))</f>
        <v/>
      </c>
      <c r="S1372" s="9">
        <f>IF(G1372&lt;=1-Params!$B$7,0,ROUND((Params!$B$10+Params!$B$11*G1372^Params!$B$12)*_xlfn.GAMMA.INV((G1372-(1-Params!$B$7))/Params!$B$7,Params!$B$8,Params!$B$9),3))</f>
        <v/>
      </c>
      <c r="T1372" s="9">
        <f>IF(H1372&lt;=1-Params!$B$4,0,MAX(0.1,ROUND((Params!$B$10+Params!$B$11*H1372^Params!$B$12)*_xlfn.GAMMA.INV((H1372-(1-Params!$B$4))/Params!$B$4,Params!$B$5,Params!$B$6),1)))</f>
        <v/>
      </c>
      <c r="U1372" s="9">
        <f>ROUND(_xlfn.NORM.INV(I1372,Params!$B$13,Params!$B$14),1)</f>
        <v/>
      </c>
      <c r="V1372" s="9">
        <f>ROUND(_xlfn.NORM.INV(J1372,Params!$B$15,Params!$B$16),2)</f>
        <v/>
      </c>
      <c r="W1372" s="9">
        <f>ROUND(_xlfn.NORM.INV(K1372,Params!$B$13,Params!$B$14),1)</f>
        <v/>
      </c>
      <c r="X1372" s="9">
        <f>ROUND(_xlfn.NORM.INV(L1372,Params!$B$15,Params!$B$16),2)</f>
        <v/>
      </c>
      <c r="Y1372" s="9">
        <f>ROUND(_xlfn.NORM.INV(M1372,Params!$B$15,Params!$B$16)+Params!$B$17+Params!$B$18*M1372,2)</f>
        <v/>
      </c>
      <c r="Z1372" s="9">
        <f>ROUND(_xlfn.NORM.INV(N1372,Params!$B$13,Params!$B$14)+Params!$B$17+Params!$B$18*N1372,1)</f>
        <v/>
      </c>
    </row>
    <row r="1373">
      <c r="A1373" s="11" t="n">
        <v>1372</v>
      </c>
      <c r="B1373" s="12">
        <f>INT((A1373-1)/122)+1</f>
        <v/>
      </c>
      <c r="C1373" s="13" t="n">
        <v>0.957399</v>
      </c>
      <c r="D1373" s="13" t="n">
        <v>0.511748</v>
      </c>
      <c r="E1373" s="13" t="n">
        <v>0.120565</v>
      </c>
      <c r="F1373" s="13" t="n">
        <v>0.288234</v>
      </c>
      <c r="G1373" s="13" t="n">
        <v>0.917225</v>
      </c>
      <c r="H1373" s="13" t="n">
        <v>0.625706</v>
      </c>
      <c r="I1373" s="13" t="n">
        <v>0.471462</v>
      </c>
      <c r="J1373" s="13" t="n">
        <v>0.850754</v>
      </c>
      <c r="K1373" s="13" t="n">
        <v>0.219997</v>
      </c>
      <c r="L1373" s="13" t="n">
        <v>0.9077769999999999</v>
      </c>
      <c r="M1373" s="13" t="n">
        <v>0.459755</v>
      </c>
      <c r="N1373" s="13" t="n">
        <v>0.814084</v>
      </c>
      <c r="O1373" s="9">
        <f>IF(C1373&lt;=1-Params!$B$4,0,MAX(0.1,ROUND(_xlfn.GAMMA.INV((C1373-(1-Params!$B$4))/Params!$B$4,Params!$B$5,Params!$B$6),1)))</f>
        <v/>
      </c>
      <c r="P1373" s="9">
        <f>IF(D1373&lt;=1-Params!$B$7,0,ROUND(_xlfn.GAMMA.INV((D1373-(1-Params!$B$7))/Params!$B$7,Params!$B$8,Params!$B$9),3))</f>
        <v/>
      </c>
      <c r="Q1373" s="9">
        <f>IF(E1373&lt;=1-Params!$B$4,0,MAX(0.1,ROUND(_xlfn.GAMMA.INV((E1373-(1-Params!$B$4))/Params!$B$4,Params!$B$5,Params!$B$6),1)))</f>
        <v/>
      </c>
      <c r="R1373" s="9">
        <f>IF(F1373&lt;=1-Params!$B$7,0,ROUND(_xlfn.GAMMA.INV((F1373-(1-Params!$B$7))/Params!$B$7,Params!$B$8,Params!$B$9),3))</f>
        <v/>
      </c>
      <c r="S1373" s="9">
        <f>IF(G1373&lt;=1-Params!$B$7,0,ROUND((Params!$B$10+Params!$B$11*G1373^Params!$B$12)*_xlfn.GAMMA.INV((G1373-(1-Params!$B$7))/Params!$B$7,Params!$B$8,Params!$B$9),3))</f>
        <v/>
      </c>
      <c r="T1373" s="9">
        <f>IF(H1373&lt;=1-Params!$B$4,0,MAX(0.1,ROUND((Params!$B$10+Params!$B$11*H1373^Params!$B$12)*_xlfn.GAMMA.INV((H1373-(1-Params!$B$4))/Params!$B$4,Params!$B$5,Params!$B$6),1)))</f>
        <v/>
      </c>
      <c r="U1373" s="9">
        <f>ROUND(_xlfn.NORM.INV(I1373,Params!$B$13,Params!$B$14),1)</f>
        <v/>
      </c>
      <c r="V1373" s="9">
        <f>ROUND(_xlfn.NORM.INV(J1373,Params!$B$15,Params!$B$16),2)</f>
        <v/>
      </c>
      <c r="W1373" s="9">
        <f>ROUND(_xlfn.NORM.INV(K1373,Params!$B$13,Params!$B$14),1)</f>
        <v/>
      </c>
      <c r="X1373" s="9">
        <f>ROUND(_xlfn.NORM.INV(L1373,Params!$B$15,Params!$B$16),2)</f>
        <v/>
      </c>
      <c r="Y1373" s="9">
        <f>ROUND(_xlfn.NORM.INV(M1373,Params!$B$15,Params!$B$16)+Params!$B$17+Params!$B$18*M1373,2)</f>
        <v/>
      </c>
      <c r="Z1373" s="9">
        <f>ROUND(_xlfn.NORM.INV(N1373,Params!$B$13,Params!$B$14)+Params!$B$17+Params!$B$18*N1373,1)</f>
        <v/>
      </c>
    </row>
    <row r="1374">
      <c r="A1374" s="11" t="n">
        <v>1373</v>
      </c>
      <c r="B1374" s="12">
        <f>INT((A1374-1)/122)+1</f>
        <v/>
      </c>
      <c r="C1374" s="13" t="n">
        <v>0.788944</v>
      </c>
      <c r="D1374" s="13" t="n">
        <v>0.271713</v>
      </c>
      <c r="E1374" s="13" t="n">
        <v>0.556128</v>
      </c>
      <c r="F1374" s="13" t="n">
        <v>0.013103</v>
      </c>
      <c r="G1374" s="13" t="n">
        <v>0.963858</v>
      </c>
      <c r="H1374" s="13" t="n">
        <v>0.235668</v>
      </c>
      <c r="I1374" s="13" t="n">
        <v>0.387345</v>
      </c>
      <c r="J1374" s="13" t="n">
        <v>0.836496</v>
      </c>
      <c r="K1374" s="13" t="n">
        <v>0.122115</v>
      </c>
      <c r="L1374" s="13" t="n">
        <v>0.61012</v>
      </c>
      <c r="M1374" s="13" t="n">
        <v>0.624915</v>
      </c>
      <c r="N1374" s="13" t="n">
        <v>0.862463</v>
      </c>
      <c r="O1374" s="9">
        <f>IF(C1374&lt;=1-Params!$B$4,0,MAX(0.1,ROUND(_xlfn.GAMMA.INV((C1374-(1-Params!$B$4))/Params!$B$4,Params!$B$5,Params!$B$6),1)))</f>
        <v/>
      </c>
      <c r="P1374" s="9">
        <f>IF(D1374&lt;=1-Params!$B$7,0,ROUND(_xlfn.GAMMA.INV((D1374-(1-Params!$B$7))/Params!$B$7,Params!$B$8,Params!$B$9),3))</f>
        <v/>
      </c>
      <c r="Q1374" s="9">
        <f>IF(E1374&lt;=1-Params!$B$4,0,MAX(0.1,ROUND(_xlfn.GAMMA.INV((E1374-(1-Params!$B$4))/Params!$B$4,Params!$B$5,Params!$B$6),1)))</f>
        <v/>
      </c>
      <c r="R1374" s="9">
        <f>IF(F1374&lt;=1-Params!$B$7,0,ROUND(_xlfn.GAMMA.INV((F1374-(1-Params!$B$7))/Params!$B$7,Params!$B$8,Params!$B$9),3))</f>
        <v/>
      </c>
      <c r="S1374" s="9">
        <f>IF(G1374&lt;=1-Params!$B$7,0,ROUND((Params!$B$10+Params!$B$11*G1374^Params!$B$12)*_xlfn.GAMMA.INV((G1374-(1-Params!$B$7))/Params!$B$7,Params!$B$8,Params!$B$9),3))</f>
        <v/>
      </c>
      <c r="T1374" s="9">
        <f>IF(H1374&lt;=1-Params!$B$4,0,MAX(0.1,ROUND((Params!$B$10+Params!$B$11*H1374^Params!$B$12)*_xlfn.GAMMA.INV((H1374-(1-Params!$B$4))/Params!$B$4,Params!$B$5,Params!$B$6),1)))</f>
        <v/>
      </c>
      <c r="U1374" s="9">
        <f>ROUND(_xlfn.NORM.INV(I1374,Params!$B$13,Params!$B$14),1)</f>
        <v/>
      </c>
      <c r="V1374" s="9">
        <f>ROUND(_xlfn.NORM.INV(J1374,Params!$B$15,Params!$B$16),2)</f>
        <v/>
      </c>
      <c r="W1374" s="9">
        <f>ROUND(_xlfn.NORM.INV(K1374,Params!$B$13,Params!$B$14),1)</f>
        <v/>
      </c>
      <c r="X1374" s="9">
        <f>ROUND(_xlfn.NORM.INV(L1374,Params!$B$15,Params!$B$16),2)</f>
        <v/>
      </c>
      <c r="Y1374" s="9">
        <f>ROUND(_xlfn.NORM.INV(M1374,Params!$B$15,Params!$B$16)+Params!$B$17+Params!$B$18*M1374,2)</f>
        <v/>
      </c>
      <c r="Z1374" s="9">
        <f>ROUND(_xlfn.NORM.INV(N1374,Params!$B$13,Params!$B$14)+Params!$B$17+Params!$B$18*N1374,1)</f>
        <v/>
      </c>
    </row>
    <row r="1375">
      <c r="A1375" s="11" t="n">
        <v>1374</v>
      </c>
      <c r="B1375" s="12">
        <f>INT((A1375-1)/122)+1</f>
        <v/>
      </c>
      <c r="C1375" s="13" t="n">
        <v>0.805755</v>
      </c>
      <c r="D1375" s="13" t="n">
        <v>0.49907</v>
      </c>
      <c r="E1375" s="13" t="n">
        <v>0.579981</v>
      </c>
      <c r="F1375" s="13" t="n">
        <v>0.028629</v>
      </c>
      <c r="G1375" s="13" t="n">
        <v>0.8458290000000001</v>
      </c>
      <c r="H1375" s="13" t="n">
        <v>0.564188</v>
      </c>
      <c r="I1375" s="13" t="n">
        <v>0.478465</v>
      </c>
      <c r="J1375" s="13" t="n">
        <v>0.854212</v>
      </c>
      <c r="K1375" s="13" t="n">
        <v>0.46226</v>
      </c>
      <c r="L1375" s="13" t="n">
        <v>0.512895</v>
      </c>
      <c r="M1375" s="13" t="n">
        <v>0.860938</v>
      </c>
      <c r="N1375" s="13" t="n">
        <v>0.197114</v>
      </c>
      <c r="O1375" s="9">
        <f>IF(C1375&lt;=1-Params!$B$4,0,MAX(0.1,ROUND(_xlfn.GAMMA.INV((C1375-(1-Params!$B$4))/Params!$B$4,Params!$B$5,Params!$B$6),1)))</f>
        <v/>
      </c>
      <c r="P1375" s="9">
        <f>IF(D1375&lt;=1-Params!$B$7,0,ROUND(_xlfn.GAMMA.INV((D1375-(1-Params!$B$7))/Params!$B$7,Params!$B$8,Params!$B$9),3))</f>
        <v/>
      </c>
      <c r="Q1375" s="9">
        <f>IF(E1375&lt;=1-Params!$B$4,0,MAX(0.1,ROUND(_xlfn.GAMMA.INV((E1375-(1-Params!$B$4))/Params!$B$4,Params!$B$5,Params!$B$6),1)))</f>
        <v/>
      </c>
      <c r="R1375" s="9">
        <f>IF(F1375&lt;=1-Params!$B$7,0,ROUND(_xlfn.GAMMA.INV((F1375-(1-Params!$B$7))/Params!$B$7,Params!$B$8,Params!$B$9),3))</f>
        <v/>
      </c>
      <c r="S1375" s="9">
        <f>IF(G1375&lt;=1-Params!$B$7,0,ROUND((Params!$B$10+Params!$B$11*G1375^Params!$B$12)*_xlfn.GAMMA.INV((G1375-(1-Params!$B$7))/Params!$B$7,Params!$B$8,Params!$B$9),3))</f>
        <v/>
      </c>
      <c r="T1375" s="9">
        <f>IF(H1375&lt;=1-Params!$B$4,0,MAX(0.1,ROUND((Params!$B$10+Params!$B$11*H1375^Params!$B$12)*_xlfn.GAMMA.INV((H1375-(1-Params!$B$4))/Params!$B$4,Params!$B$5,Params!$B$6),1)))</f>
        <v/>
      </c>
      <c r="U1375" s="9">
        <f>ROUND(_xlfn.NORM.INV(I1375,Params!$B$13,Params!$B$14),1)</f>
        <v/>
      </c>
      <c r="V1375" s="9">
        <f>ROUND(_xlfn.NORM.INV(J1375,Params!$B$15,Params!$B$16),2)</f>
        <v/>
      </c>
      <c r="W1375" s="9">
        <f>ROUND(_xlfn.NORM.INV(K1375,Params!$B$13,Params!$B$14),1)</f>
        <v/>
      </c>
      <c r="X1375" s="9">
        <f>ROUND(_xlfn.NORM.INV(L1375,Params!$B$15,Params!$B$16),2)</f>
        <v/>
      </c>
      <c r="Y1375" s="9">
        <f>ROUND(_xlfn.NORM.INV(M1375,Params!$B$15,Params!$B$16)+Params!$B$17+Params!$B$18*M1375,2)</f>
        <v/>
      </c>
      <c r="Z1375" s="9">
        <f>ROUND(_xlfn.NORM.INV(N1375,Params!$B$13,Params!$B$14)+Params!$B$17+Params!$B$18*N1375,1)</f>
        <v/>
      </c>
    </row>
    <row r="1376">
      <c r="A1376" s="11" t="n">
        <v>1375</v>
      </c>
      <c r="B1376" s="12">
        <f>INT((A1376-1)/122)+1</f>
        <v/>
      </c>
      <c r="C1376" s="13" t="n">
        <v>0.195608</v>
      </c>
      <c r="D1376" s="13" t="n">
        <v>0.62113</v>
      </c>
      <c r="E1376" s="13" t="n">
        <v>0.86697</v>
      </c>
      <c r="F1376" s="13" t="n">
        <v>0.008003</v>
      </c>
      <c r="G1376" s="13" t="n">
        <v>0.966401</v>
      </c>
      <c r="H1376" s="13" t="n">
        <v>0.758965</v>
      </c>
      <c r="I1376" s="13" t="n">
        <v>0.918605</v>
      </c>
      <c r="J1376" s="13" t="n">
        <v>0.812213</v>
      </c>
      <c r="K1376" s="13" t="n">
        <v>0.478287</v>
      </c>
      <c r="L1376" s="13" t="n">
        <v>0.104779</v>
      </c>
      <c r="M1376" s="13" t="n">
        <v>0.90787</v>
      </c>
      <c r="N1376" s="13" t="n">
        <v>0.11181</v>
      </c>
      <c r="O1376" s="9">
        <f>IF(C1376&lt;=1-Params!$B$4,0,MAX(0.1,ROUND(_xlfn.GAMMA.INV((C1376-(1-Params!$B$4))/Params!$B$4,Params!$B$5,Params!$B$6),1)))</f>
        <v/>
      </c>
      <c r="P1376" s="9">
        <f>IF(D1376&lt;=1-Params!$B$7,0,ROUND(_xlfn.GAMMA.INV((D1376-(1-Params!$B$7))/Params!$B$7,Params!$B$8,Params!$B$9),3))</f>
        <v/>
      </c>
      <c r="Q1376" s="9">
        <f>IF(E1376&lt;=1-Params!$B$4,0,MAX(0.1,ROUND(_xlfn.GAMMA.INV((E1376-(1-Params!$B$4))/Params!$B$4,Params!$B$5,Params!$B$6),1)))</f>
        <v/>
      </c>
      <c r="R1376" s="9">
        <f>IF(F1376&lt;=1-Params!$B$7,0,ROUND(_xlfn.GAMMA.INV((F1376-(1-Params!$B$7))/Params!$B$7,Params!$B$8,Params!$B$9),3))</f>
        <v/>
      </c>
      <c r="S1376" s="9">
        <f>IF(G1376&lt;=1-Params!$B$7,0,ROUND((Params!$B$10+Params!$B$11*G1376^Params!$B$12)*_xlfn.GAMMA.INV((G1376-(1-Params!$B$7))/Params!$B$7,Params!$B$8,Params!$B$9),3))</f>
        <v/>
      </c>
      <c r="T1376" s="9">
        <f>IF(H1376&lt;=1-Params!$B$4,0,MAX(0.1,ROUND((Params!$B$10+Params!$B$11*H1376^Params!$B$12)*_xlfn.GAMMA.INV((H1376-(1-Params!$B$4))/Params!$B$4,Params!$B$5,Params!$B$6),1)))</f>
        <v/>
      </c>
      <c r="U1376" s="9">
        <f>ROUND(_xlfn.NORM.INV(I1376,Params!$B$13,Params!$B$14),1)</f>
        <v/>
      </c>
      <c r="V1376" s="9">
        <f>ROUND(_xlfn.NORM.INV(J1376,Params!$B$15,Params!$B$16),2)</f>
        <v/>
      </c>
      <c r="W1376" s="9">
        <f>ROUND(_xlfn.NORM.INV(K1376,Params!$B$13,Params!$B$14),1)</f>
        <v/>
      </c>
      <c r="X1376" s="9">
        <f>ROUND(_xlfn.NORM.INV(L1376,Params!$B$15,Params!$B$16),2)</f>
        <v/>
      </c>
      <c r="Y1376" s="9">
        <f>ROUND(_xlfn.NORM.INV(M1376,Params!$B$15,Params!$B$16)+Params!$B$17+Params!$B$18*M1376,2)</f>
        <v/>
      </c>
      <c r="Z1376" s="9">
        <f>ROUND(_xlfn.NORM.INV(N1376,Params!$B$13,Params!$B$14)+Params!$B$17+Params!$B$18*N1376,1)</f>
        <v/>
      </c>
    </row>
    <row r="1377">
      <c r="A1377" s="11" t="n">
        <v>1376</v>
      </c>
      <c r="B1377" s="12">
        <f>INT((A1377-1)/122)+1</f>
        <v/>
      </c>
      <c r="C1377" s="13" t="n">
        <v>0.359075</v>
      </c>
      <c r="D1377" s="13" t="n">
        <v>0.9567830000000001</v>
      </c>
      <c r="E1377" s="13" t="n">
        <v>0.65529</v>
      </c>
      <c r="F1377" s="13" t="n">
        <v>0.01572</v>
      </c>
      <c r="G1377" s="13" t="n">
        <v>0.488181</v>
      </c>
      <c r="H1377" s="13" t="n">
        <v>0.721468</v>
      </c>
      <c r="I1377" s="13" t="n">
        <v>0.9055839999999999</v>
      </c>
      <c r="J1377" s="13" t="n">
        <v>0.265932</v>
      </c>
      <c r="K1377" s="13" t="n">
        <v>0.869768</v>
      </c>
      <c r="L1377" s="13" t="n">
        <v>0.16508</v>
      </c>
      <c r="M1377" s="13" t="n">
        <v>0.703387</v>
      </c>
      <c r="N1377" s="13" t="n">
        <v>0.30581</v>
      </c>
      <c r="O1377" s="9">
        <f>IF(C1377&lt;=1-Params!$B$4,0,MAX(0.1,ROUND(_xlfn.GAMMA.INV((C1377-(1-Params!$B$4))/Params!$B$4,Params!$B$5,Params!$B$6),1)))</f>
        <v/>
      </c>
      <c r="P1377" s="9">
        <f>IF(D1377&lt;=1-Params!$B$7,0,ROUND(_xlfn.GAMMA.INV((D1377-(1-Params!$B$7))/Params!$B$7,Params!$B$8,Params!$B$9),3))</f>
        <v/>
      </c>
      <c r="Q1377" s="9">
        <f>IF(E1377&lt;=1-Params!$B$4,0,MAX(0.1,ROUND(_xlfn.GAMMA.INV((E1377-(1-Params!$B$4))/Params!$B$4,Params!$B$5,Params!$B$6),1)))</f>
        <v/>
      </c>
      <c r="R1377" s="9">
        <f>IF(F1377&lt;=1-Params!$B$7,0,ROUND(_xlfn.GAMMA.INV((F1377-(1-Params!$B$7))/Params!$B$7,Params!$B$8,Params!$B$9),3))</f>
        <v/>
      </c>
      <c r="S1377" s="9">
        <f>IF(G1377&lt;=1-Params!$B$7,0,ROUND((Params!$B$10+Params!$B$11*G1377^Params!$B$12)*_xlfn.GAMMA.INV((G1377-(1-Params!$B$7))/Params!$B$7,Params!$B$8,Params!$B$9),3))</f>
        <v/>
      </c>
      <c r="T1377" s="9">
        <f>IF(H1377&lt;=1-Params!$B$4,0,MAX(0.1,ROUND((Params!$B$10+Params!$B$11*H1377^Params!$B$12)*_xlfn.GAMMA.INV((H1377-(1-Params!$B$4))/Params!$B$4,Params!$B$5,Params!$B$6),1)))</f>
        <v/>
      </c>
      <c r="U1377" s="9">
        <f>ROUND(_xlfn.NORM.INV(I1377,Params!$B$13,Params!$B$14),1)</f>
        <v/>
      </c>
      <c r="V1377" s="9">
        <f>ROUND(_xlfn.NORM.INV(J1377,Params!$B$15,Params!$B$16),2)</f>
        <v/>
      </c>
      <c r="W1377" s="9">
        <f>ROUND(_xlfn.NORM.INV(K1377,Params!$B$13,Params!$B$14),1)</f>
        <v/>
      </c>
      <c r="X1377" s="9">
        <f>ROUND(_xlfn.NORM.INV(L1377,Params!$B$15,Params!$B$16),2)</f>
        <v/>
      </c>
      <c r="Y1377" s="9">
        <f>ROUND(_xlfn.NORM.INV(M1377,Params!$B$15,Params!$B$16)+Params!$B$17+Params!$B$18*M1377,2)</f>
        <v/>
      </c>
      <c r="Z1377" s="9">
        <f>ROUND(_xlfn.NORM.INV(N1377,Params!$B$13,Params!$B$14)+Params!$B$17+Params!$B$18*N1377,1)</f>
        <v/>
      </c>
    </row>
    <row r="1378">
      <c r="A1378" s="11" t="n">
        <v>1377</v>
      </c>
      <c r="B1378" s="12">
        <f>INT((A1378-1)/122)+1</f>
        <v/>
      </c>
      <c r="C1378" s="13" t="n">
        <v>0.000835</v>
      </c>
      <c r="D1378" s="13" t="n">
        <v>0.063094</v>
      </c>
      <c r="E1378" s="13" t="n">
        <v>0.203121</v>
      </c>
      <c r="F1378" s="13" t="n">
        <v>0.06823700000000001</v>
      </c>
      <c r="G1378" s="13" t="n">
        <v>0.8839050000000001</v>
      </c>
      <c r="H1378" s="13" t="n">
        <v>0.944593</v>
      </c>
      <c r="I1378" s="13" t="n">
        <v>0.90735</v>
      </c>
      <c r="J1378" s="13" t="n">
        <v>0.514088</v>
      </c>
      <c r="K1378" s="13" t="n">
        <v>0.8873450000000001</v>
      </c>
      <c r="L1378" s="13" t="n">
        <v>0.279613</v>
      </c>
      <c r="M1378" s="13" t="n">
        <v>0.580458</v>
      </c>
      <c r="N1378" s="13" t="n">
        <v>0.355696</v>
      </c>
      <c r="O1378" s="9">
        <f>IF(C1378&lt;=1-Params!$B$4,0,MAX(0.1,ROUND(_xlfn.GAMMA.INV((C1378-(1-Params!$B$4))/Params!$B$4,Params!$B$5,Params!$B$6),1)))</f>
        <v/>
      </c>
      <c r="P1378" s="9">
        <f>IF(D1378&lt;=1-Params!$B$7,0,ROUND(_xlfn.GAMMA.INV((D1378-(1-Params!$B$7))/Params!$B$7,Params!$B$8,Params!$B$9),3))</f>
        <v/>
      </c>
      <c r="Q1378" s="9">
        <f>IF(E1378&lt;=1-Params!$B$4,0,MAX(0.1,ROUND(_xlfn.GAMMA.INV((E1378-(1-Params!$B$4))/Params!$B$4,Params!$B$5,Params!$B$6),1)))</f>
        <v/>
      </c>
      <c r="R1378" s="9">
        <f>IF(F1378&lt;=1-Params!$B$7,0,ROUND(_xlfn.GAMMA.INV((F1378-(1-Params!$B$7))/Params!$B$7,Params!$B$8,Params!$B$9),3))</f>
        <v/>
      </c>
      <c r="S1378" s="9">
        <f>IF(G1378&lt;=1-Params!$B$7,0,ROUND((Params!$B$10+Params!$B$11*G1378^Params!$B$12)*_xlfn.GAMMA.INV((G1378-(1-Params!$B$7))/Params!$B$7,Params!$B$8,Params!$B$9),3))</f>
        <v/>
      </c>
      <c r="T1378" s="9">
        <f>IF(H1378&lt;=1-Params!$B$4,0,MAX(0.1,ROUND((Params!$B$10+Params!$B$11*H1378^Params!$B$12)*_xlfn.GAMMA.INV((H1378-(1-Params!$B$4))/Params!$B$4,Params!$B$5,Params!$B$6),1)))</f>
        <v/>
      </c>
      <c r="U1378" s="9">
        <f>ROUND(_xlfn.NORM.INV(I1378,Params!$B$13,Params!$B$14),1)</f>
        <v/>
      </c>
      <c r="V1378" s="9">
        <f>ROUND(_xlfn.NORM.INV(J1378,Params!$B$15,Params!$B$16),2)</f>
        <v/>
      </c>
      <c r="W1378" s="9">
        <f>ROUND(_xlfn.NORM.INV(K1378,Params!$B$13,Params!$B$14),1)</f>
        <v/>
      </c>
      <c r="X1378" s="9">
        <f>ROUND(_xlfn.NORM.INV(L1378,Params!$B$15,Params!$B$16),2)</f>
        <v/>
      </c>
      <c r="Y1378" s="9">
        <f>ROUND(_xlfn.NORM.INV(M1378,Params!$B$15,Params!$B$16)+Params!$B$17+Params!$B$18*M1378,2)</f>
        <v/>
      </c>
      <c r="Z1378" s="9">
        <f>ROUND(_xlfn.NORM.INV(N1378,Params!$B$13,Params!$B$14)+Params!$B$17+Params!$B$18*N1378,1)</f>
        <v/>
      </c>
    </row>
    <row r="1379">
      <c r="A1379" s="11" t="n">
        <v>1378</v>
      </c>
      <c r="B1379" s="12">
        <f>INT((A1379-1)/122)+1</f>
        <v/>
      </c>
      <c r="C1379" s="13" t="n">
        <v>0.023161</v>
      </c>
      <c r="D1379" s="13" t="n">
        <v>0.021707</v>
      </c>
      <c r="E1379" s="13" t="n">
        <v>0.387551</v>
      </c>
      <c r="F1379" s="13" t="n">
        <v>0.148763</v>
      </c>
      <c r="G1379" s="13" t="n">
        <v>0.92049</v>
      </c>
      <c r="H1379" s="13" t="n">
        <v>0.5949950000000001</v>
      </c>
      <c r="I1379" s="13" t="n">
        <v>0.85597</v>
      </c>
      <c r="J1379" s="13" t="n">
        <v>0.652369</v>
      </c>
      <c r="K1379" s="13" t="n">
        <v>0.99858</v>
      </c>
      <c r="L1379" s="13" t="n">
        <v>0.454825</v>
      </c>
      <c r="M1379" s="13" t="n">
        <v>0.5768720000000001</v>
      </c>
      <c r="N1379" s="13" t="n">
        <v>0.312773</v>
      </c>
      <c r="O1379" s="9">
        <f>IF(C1379&lt;=1-Params!$B$4,0,MAX(0.1,ROUND(_xlfn.GAMMA.INV((C1379-(1-Params!$B$4))/Params!$B$4,Params!$B$5,Params!$B$6),1)))</f>
        <v/>
      </c>
      <c r="P1379" s="9">
        <f>IF(D1379&lt;=1-Params!$B$7,0,ROUND(_xlfn.GAMMA.INV((D1379-(1-Params!$B$7))/Params!$B$7,Params!$B$8,Params!$B$9),3))</f>
        <v/>
      </c>
      <c r="Q1379" s="9">
        <f>IF(E1379&lt;=1-Params!$B$4,0,MAX(0.1,ROUND(_xlfn.GAMMA.INV((E1379-(1-Params!$B$4))/Params!$B$4,Params!$B$5,Params!$B$6),1)))</f>
        <v/>
      </c>
      <c r="R1379" s="9">
        <f>IF(F1379&lt;=1-Params!$B$7,0,ROUND(_xlfn.GAMMA.INV((F1379-(1-Params!$B$7))/Params!$B$7,Params!$B$8,Params!$B$9),3))</f>
        <v/>
      </c>
      <c r="S1379" s="9">
        <f>IF(G1379&lt;=1-Params!$B$7,0,ROUND((Params!$B$10+Params!$B$11*G1379^Params!$B$12)*_xlfn.GAMMA.INV((G1379-(1-Params!$B$7))/Params!$B$7,Params!$B$8,Params!$B$9),3))</f>
        <v/>
      </c>
      <c r="T1379" s="9">
        <f>IF(H1379&lt;=1-Params!$B$4,0,MAX(0.1,ROUND((Params!$B$10+Params!$B$11*H1379^Params!$B$12)*_xlfn.GAMMA.INV((H1379-(1-Params!$B$4))/Params!$B$4,Params!$B$5,Params!$B$6),1)))</f>
        <v/>
      </c>
      <c r="U1379" s="9">
        <f>ROUND(_xlfn.NORM.INV(I1379,Params!$B$13,Params!$B$14),1)</f>
        <v/>
      </c>
      <c r="V1379" s="9">
        <f>ROUND(_xlfn.NORM.INV(J1379,Params!$B$15,Params!$B$16),2)</f>
        <v/>
      </c>
      <c r="W1379" s="9">
        <f>ROUND(_xlfn.NORM.INV(K1379,Params!$B$13,Params!$B$14),1)</f>
        <v/>
      </c>
      <c r="X1379" s="9">
        <f>ROUND(_xlfn.NORM.INV(L1379,Params!$B$15,Params!$B$16),2)</f>
        <v/>
      </c>
      <c r="Y1379" s="9">
        <f>ROUND(_xlfn.NORM.INV(M1379,Params!$B$15,Params!$B$16)+Params!$B$17+Params!$B$18*M1379,2)</f>
        <v/>
      </c>
      <c r="Z1379" s="9">
        <f>ROUND(_xlfn.NORM.INV(N1379,Params!$B$13,Params!$B$14)+Params!$B$17+Params!$B$18*N1379,1)</f>
        <v/>
      </c>
    </row>
    <row r="1380">
      <c r="A1380" s="11" t="n">
        <v>1379</v>
      </c>
      <c r="B1380" s="12">
        <f>INT((A1380-1)/122)+1</f>
        <v/>
      </c>
      <c r="C1380" s="13" t="n">
        <v>0.189304</v>
      </c>
      <c r="D1380" s="13" t="n">
        <v>0.396703</v>
      </c>
      <c r="E1380" s="13" t="n">
        <v>0.52415</v>
      </c>
      <c r="F1380" s="13" t="n">
        <v>0.539477</v>
      </c>
      <c r="G1380" s="13" t="n">
        <v>0.932053</v>
      </c>
      <c r="H1380" s="13" t="n">
        <v>0.42886</v>
      </c>
      <c r="I1380" s="13" t="n">
        <v>0.462556</v>
      </c>
      <c r="J1380" s="13" t="n">
        <v>0.424281</v>
      </c>
      <c r="K1380" s="13" t="n">
        <v>0.9466329999999999</v>
      </c>
      <c r="L1380" s="13" t="n">
        <v>0.485856</v>
      </c>
      <c r="M1380" s="13" t="n">
        <v>0.438039</v>
      </c>
      <c r="N1380" s="13" t="n">
        <v>0.240205</v>
      </c>
      <c r="O1380" s="9">
        <f>IF(C1380&lt;=1-Params!$B$4,0,MAX(0.1,ROUND(_xlfn.GAMMA.INV((C1380-(1-Params!$B$4))/Params!$B$4,Params!$B$5,Params!$B$6),1)))</f>
        <v/>
      </c>
      <c r="P1380" s="9">
        <f>IF(D1380&lt;=1-Params!$B$7,0,ROUND(_xlfn.GAMMA.INV((D1380-(1-Params!$B$7))/Params!$B$7,Params!$B$8,Params!$B$9),3))</f>
        <v/>
      </c>
      <c r="Q1380" s="9">
        <f>IF(E1380&lt;=1-Params!$B$4,0,MAX(0.1,ROUND(_xlfn.GAMMA.INV((E1380-(1-Params!$B$4))/Params!$B$4,Params!$B$5,Params!$B$6),1)))</f>
        <v/>
      </c>
      <c r="R1380" s="9">
        <f>IF(F1380&lt;=1-Params!$B$7,0,ROUND(_xlfn.GAMMA.INV((F1380-(1-Params!$B$7))/Params!$B$7,Params!$B$8,Params!$B$9),3))</f>
        <v/>
      </c>
      <c r="S1380" s="9">
        <f>IF(G1380&lt;=1-Params!$B$7,0,ROUND((Params!$B$10+Params!$B$11*G1380^Params!$B$12)*_xlfn.GAMMA.INV((G1380-(1-Params!$B$7))/Params!$B$7,Params!$B$8,Params!$B$9),3))</f>
        <v/>
      </c>
      <c r="T1380" s="9">
        <f>IF(H1380&lt;=1-Params!$B$4,0,MAX(0.1,ROUND((Params!$B$10+Params!$B$11*H1380^Params!$B$12)*_xlfn.GAMMA.INV((H1380-(1-Params!$B$4))/Params!$B$4,Params!$B$5,Params!$B$6),1)))</f>
        <v/>
      </c>
      <c r="U1380" s="9">
        <f>ROUND(_xlfn.NORM.INV(I1380,Params!$B$13,Params!$B$14),1)</f>
        <v/>
      </c>
      <c r="V1380" s="9">
        <f>ROUND(_xlfn.NORM.INV(J1380,Params!$B$15,Params!$B$16),2)</f>
        <v/>
      </c>
      <c r="W1380" s="9">
        <f>ROUND(_xlfn.NORM.INV(K1380,Params!$B$13,Params!$B$14),1)</f>
        <v/>
      </c>
      <c r="X1380" s="9">
        <f>ROUND(_xlfn.NORM.INV(L1380,Params!$B$15,Params!$B$16),2)</f>
        <v/>
      </c>
      <c r="Y1380" s="9">
        <f>ROUND(_xlfn.NORM.INV(M1380,Params!$B$15,Params!$B$16)+Params!$B$17+Params!$B$18*M1380,2)</f>
        <v/>
      </c>
      <c r="Z1380" s="9">
        <f>ROUND(_xlfn.NORM.INV(N1380,Params!$B$13,Params!$B$14)+Params!$B$17+Params!$B$18*N1380,1)</f>
        <v/>
      </c>
    </row>
    <row r="1381">
      <c r="A1381" s="11" t="n">
        <v>1380</v>
      </c>
      <c r="B1381" s="12">
        <f>INT((A1381-1)/122)+1</f>
        <v/>
      </c>
      <c r="C1381" s="13" t="n">
        <v>0.7506389999999999</v>
      </c>
      <c r="D1381" s="13" t="n">
        <v>0.42862</v>
      </c>
      <c r="E1381" s="13" t="n">
        <v>0.775352</v>
      </c>
      <c r="F1381" s="13" t="n">
        <v>0.679043</v>
      </c>
      <c r="G1381" s="13" t="n">
        <v>0.581718</v>
      </c>
      <c r="H1381" s="13" t="n">
        <v>0.670254</v>
      </c>
      <c r="I1381" s="13" t="n">
        <v>0.426895</v>
      </c>
      <c r="J1381" s="13" t="n">
        <v>0.176409</v>
      </c>
      <c r="K1381" s="13" t="n">
        <v>0.811802</v>
      </c>
      <c r="L1381" s="13" t="n">
        <v>0.64144</v>
      </c>
      <c r="M1381" s="13" t="n">
        <v>0.320603</v>
      </c>
      <c r="N1381" s="13" t="n">
        <v>0.262157</v>
      </c>
      <c r="O1381" s="9">
        <f>IF(C1381&lt;=1-Params!$B$4,0,MAX(0.1,ROUND(_xlfn.GAMMA.INV((C1381-(1-Params!$B$4))/Params!$B$4,Params!$B$5,Params!$B$6),1)))</f>
        <v/>
      </c>
      <c r="P1381" s="9">
        <f>IF(D1381&lt;=1-Params!$B$7,0,ROUND(_xlfn.GAMMA.INV((D1381-(1-Params!$B$7))/Params!$B$7,Params!$B$8,Params!$B$9),3))</f>
        <v/>
      </c>
      <c r="Q1381" s="9">
        <f>IF(E1381&lt;=1-Params!$B$4,0,MAX(0.1,ROUND(_xlfn.GAMMA.INV((E1381-(1-Params!$B$4))/Params!$B$4,Params!$B$5,Params!$B$6),1)))</f>
        <v/>
      </c>
      <c r="R1381" s="9">
        <f>IF(F1381&lt;=1-Params!$B$7,0,ROUND(_xlfn.GAMMA.INV((F1381-(1-Params!$B$7))/Params!$B$7,Params!$B$8,Params!$B$9),3))</f>
        <v/>
      </c>
      <c r="S1381" s="9">
        <f>IF(G1381&lt;=1-Params!$B$7,0,ROUND((Params!$B$10+Params!$B$11*G1381^Params!$B$12)*_xlfn.GAMMA.INV((G1381-(1-Params!$B$7))/Params!$B$7,Params!$B$8,Params!$B$9),3))</f>
        <v/>
      </c>
      <c r="T1381" s="9">
        <f>IF(H1381&lt;=1-Params!$B$4,0,MAX(0.1,ROUND((Params!$B$10+Params!$B$11*H1381^Params!$B$12)*_xlfn.GAMMA.INV((H1381-(1-Params!$B$4))/Params!$B$4,Params!$B$5,Params!$B$6),1)))</f>
        <v/>
      </c>
      <c r="U1381" s="9">
        <f>ROUND(_xlfn.NORM.INV(I1381,Params!$B$13,Params!$B$14),1)</f>
        <v/>
      </c>
      <c r="V1381" s="9">
        <f>ROUND(_xlfn.NORM.INV(J1381,Params!$B$15,Params!$B$16),2)</f>
        <v/>
      </c>
      <c r="W1381" s="9">
        <f>ROUND(_xlfn.NORM.INV(K1381,Params!$B$13,Params!$B$14),1)</f>
        <v/>
      </c>
      <c r="X1381" s="9">
        <f>ROUND(_xlfn.NORM.INV(L1381,Params!$B$15,Params!$B$16),2)</f>
        <v/>
      </c>
      <c r="Y1381" s="9">
        <f>ROUND(_xlfn.NORM.INV(M1381,Params!$B$15,Params!$B$16)+Params!$B$17+Params!$B$18*M1381,2)</f>
        <v/>
      </c>
      <c r="Z1381" s="9">
        <f>ROUND(_xlfn.NORM.INV(N1381,Params!$B$13,Params!$B$14)+Params!$B$17+Params!$B$18*N1381,1)</f>
        <v/>
      </c>
    </row>
    <row r="1382">
      <c r="A1382" s="11" t="n">
        <v>1381</v>
      </c>
      <c r="B1382" s="12">
        <f>INT((A1382-1)/122)+1</f>
        <v/>
      </c>
      <c r="C1382" s="13" t="n">
        <v>0.24608</v>
      </c>
      <c r="D1382" s="13" t="n">
        <v>0.3818</v>
      </c>
      <c r="E1382" s="13" t="n">
        <v>0.350922</v>
      </c>
      <c r="F1382" s="13" t="n">
        <v>0.608226</v>
      </c>
      <c r="G1382" s="13" t="n">
        <v>0.438022</v>
      </c>
      <c r="H1382" s="13" t="n">
        <v>0.544026</v>
      </c>
      <c r="I1382" s="13" t="n">
        <v>0.65432</v>
      </c>
      <c r="J1382" s="13" t="n">
        <v>0.09474399999999999</v>
      </c>
      <c r="K1382" s="13" t="n">
        <v>0.805745</v>
      </c>
      <c r="L1382" s="13" t="n">
        <v>0.669499</v>
      </c>
      <c r="M1382" s="13" t="n">
        <v>0.3309</v>
      </c>
      <c r="N1382" s="13" t="n">
        <v>0.582918</v>
      </c>
      <c r="O1382" s="9">
        <f>IF(C1382&lt;=1-Params!$B$4,0,MAX(0.1,ROUND(_xlfn.GAMMA.INV((C1382-(1-Params!$B$4))/Params!$B$4,Params!$B$5,Params!$B$6),1)))</f>
        <v/>
      </c>
      <c r="P1382" s="9">
        <f>IF(D1382&lt;=1-Params!$B$7,0,ROUND(_xlfn.GAMMA.INV((D1382-(1-Params!$B$7))/Params!$B$7,Params!$B$8,Params!$B$9),3))</f>
        <v/>
      </c>
      <c r="Q1382" s="9">
        <f>IF(E1382&lt;=1-Params!$B$4,0,MAX(0.1,ROUND(_xlfn.GAMMA.INV((E1382-(1-Params!$B$4))/Params!$B$4,Params!$B$5,Params!$B$6),1)))</f>
        <v/>
      </c>
      <c r="R1382" s="9">
        <f>IF(F1382&lt;=1-Params!$B$7,0,ROUND(_xlfn.GAMMA.INV((F1382-(1-Params!$B$7))/Params!$B$7,Params!$B$8,Params!$B$9),3))</f>
        <v/>
      </c>
      <c r="S1382" s="9">
        <f>IF(G1382&lt;=1-Params!$B$7,0,ROUND((Params!$B$10+Params!$B$11*G1382^Params!$B$12)*_xlfn.GAMMA.INV((G1382-(1-Params!$B$7))/Params!$B$7,Params!$B$8,Params!$B$9),3))</f>
        <v/>
      </c>
      <c r="T1382" s="9">
        <f>IF(H1382&lt;=1-Params!$B$4,0,MAX(0.1,ROUND((Params!$B$10+Params!$B$11*H1382^Params!$B$12)*_xlfn.GAMMA.INV((H1382-(1-Params!$B$4))/Params!$B$4,Params!$B$5,Params!$B$6),1)))</f>
        <v/>
      </c>
      <c r="U1382" s="9">
        <f>ROUND(_xlfn.NORM.INV(I1382,Params!$B$13,Params!$B$14),1)</f>
        <v/>
      </c>
      <c r="V1382" s="9">
        <f>ROUND(_xlfn.NORM.INV(J1382,Params!$B$15,Params!$B$16),2)</f>
        <v/>
      </c>
      <c r="W1382" s="9">
        <f>ROUND(_xlfn.NORM.INV(K1382,Params!$B$13,Params!$B$14),1)</f>
        <v/>
      </c>
      <c r="X1382" s="9">
        <f>ROUND(_xlfn.NORM.INV(L1382,Params!$B$15,Params!$B$16),2)</f>
        <v/>
      </c>
      <c r="Y1382" s="9">
        <f>ROUND(_xlfn.NORM.INV(M1382,Params!$B$15,Params!$B$16)+Params!$B$17+Params!$B$18*M1382,2)</f>
        <v/>
      </c>
      <c r="Z1382" s="9">
        <f>ROUND(_xlfn.NORM.INV(N1382,Params!$B$13,Params!$B$14)+Params!$B$17+Params!$B$18*N1382,1)</f>
        <v/>
      </c>
    </row>
    <row r="1383">
      <c r="A1383" s="11" t="n">
        <v>1382</v>
      </c>
      <c r="B1383" s="12">
        <f>INT((A1383-1)/122)+1</f>
        <v/>
      </c>
      <c r="C1383" s="13" t="n">
        <v>0.06498</v>
      </c>
      <c r="D1383" s="13" t="n">
        <v>0.813144</v>
      </c>
      <c r="E1383" s="13" t="n">
        <v>0.635354</v>
      </c>
      <c r="F1383" s="13" t="n">
        <v>0.449335</v>
      </c>
      <c r="G1383" s="13" t="n">
        <v>0.043989</v>
      </c>
      <c r="H1383" s="13" t="n">
        <v>0.047566</v>
      </c>
      <c r="I1383" s="13" t="n">
        <v>0.334846</v>
      </c>
      <c r="J1383" s="13" t="n">
        <v>0.379102</v>
      </c>
      <c r="K1383" s="13" t="n">
        <v>0.976945</v>
      </c>
      <c r="L1383" s="13" t="n">
        <v>0.347453</v>
      </c>
      <c r="M1383" s="13" t="n">
        <v>0.672652</v>
      </c>
      <c r="N1383" s="13" t="n">
        <v>0.171767</v>
      </c>
      <c r="O1383" s="9">
        <f>IF(C1383&lt;=1-Params!$B$4,0,MAX(0.1,ROUND(_xlfn.GAMMA.INV((C1383-(1-Params!$B$4))/Params!$B$4,Params!$B$5,Params!$B$6),1)))</f>
        <v/>
      </c>
      <c r="P1383" s="9">
        <f>IF(D1383&lt;=1-Params!$B$7,0,ROUND(_xlfn.GAMMA.INV((D1383-(1-Params!$B$7))/Params!$B$7,Params!$B$8,Params!$B$9),3))</f>
        <v/>
      </c>
      <c r="Q1383" s="9">
        <f>IF(E1383&lt;=1-Params!$B$4,0,MAX(0.1,ROUND(_xlfn.GAMMA.INV((E1383-(1-Params!$B$4))/Params!$B$4,Params!$B$5,Params!$B$6),1)))</f>
        <v/>
      </c>
      <c r="R1383" s="9">
        <f>IF(F1383&lt;=1-Params!$B$7,0,ROUND(_xlfn.GAMMA.INV((F1383-(1-Params!$B$7))/Params!$B$7,Params!$B$8,Params!$B$9),3))</f>
        <v/>
      </c>
      <c r="S1383" s="9">
        <f>IF(G1383&lt;=1-Params!$B$7,0,ROUND((Params!$B$10+Params!$B$11*G1383^Params!$B$12)*_xlfn.GAMMA.INV((G1383-(1-Params!$B$7))/Params!$B$7,Params!$B$8,Params!$B$9),3))</f>
        <v/>
      </c>
      <c r="T1383" s="9">
        <f>IF(H1383&lt;=1-Params!$B$4,0,MAX(0.1,ROUND((Params!$B$10+Params!$B$11*H1383^Params!$B$12)*_xlfn.GAMMA.INV((H1383-(1-Params!$B$4))/Params!$B$4,Params!$B$5,Params!$B$6),1)))</f>
        <v/>
      </c>
      <c r="U1383" s="9">
        <f>ROUND(_xlfn.NORM.INV(I1383,Params!$B$13,Params!$B$14),1)</f>
        <v/>
      </c>
      <c r="V1383" s="9">
        <f>ROUND(_xlfn.NORM.INV(J1383,Params!$B$15,Params!$B$16),2)</f>
        <v/>
      </c>
      <c r="W1383" s="9">
        <f>ROUND(_xlfn.NORM.INV(K1383,Params!$B$13,Params!$B$14),1)</f>
        <v/>
      </c>
      <c r="X1383" s="9">
        <f>ROUND(_xlfn.NORM.INV(L1383,Params!$B$15,Params!$B$16),2)</f>
        <v/>
      </c>
      <c r="Y1383" s="9">
        <f>ROUND(_xlfn.NORM.INV(M1383,Params!$B$15,Params!$B$16)+Params!$B$17+Params!$B$18*M1383,2)</f>
        <v/>
      </c>
      <c r="Z1383" s="9">
        <f>ROUND(_xlfn.NORM.INV(N1383,Params!$B$13,Params!$B$14)+Params!$B$17+Params!$B$18*N1383,1)</f>
        <v/>
      </c>
    </row>
    <row r="1384">
      <c r="A1384" s="11" t="n">
        <v>1383</v>
      </c>
      <c r="B1384" s="12">
        <f>INT((A1384-1)/122)+1</f>
        <v/>
      </c>
      <c r="C1384" s="13" t="n">
        <v>0.331411</v>
      </c>
      <c r="D1384" s="13" t="n">
        <v>0.36868</v>
      </c>
      <c r="E1384" s="13" t="n">
        <v>0.8512110000000001</v>
      </c>
      <c r="F1384" s="13" t="n">
        <v>0.229164</v>
      </c>
      <c r="G1384" s="13" t="n">
        <v>0.492441</v>
      </c>
      <c r="H1384" s="13" t="n">
        <v>0.285708</v>
      </c>
      <c r="I1384" s="13" t="n">
        <v>0.343609</v>
      </c>
      <c r="J1384" s="13" t="n">
        <v>0.504698</v>
      </c>
      <c r="K1384" s="13" t="n">
        <v>0.9982220000000001</v>
      </c>
      <c r="L1384" s="13" t="n">
        <v>0.090824</v>
      </c>
      <c r="M1384" s="13" t="n">
        <v>0.451154</v>
      </c>
      <c r="N1384" s="13" t="n">
        <v>0.680968</v>
      </c>
      <c r="O1384" s="9">
        <f>IF(C1384&lt;=1-Params!$B$4,0,MAX(0.1,ROUND(_xlfn.GAMMA.INV((C1384-(1-Params!$B$4))/Params!$B$4,Params!$B$5,Params!$B$6),1)))</f>
        <v/>
      </c>
      <c r="P1384" s="9">
        <f>IF(D1384&lt;=1-Params!$B$7,0,ROUND(_xlfn.GAMMA.INV((D1384-(1-Params!$B$7))/Params!$B$7,Params!$B$8,Params!$B$9),3))</f>
        <v/>
      </c>
      <c r="Q1384" s="9">
        <f>IF(E1384&lt;=1-Params!$B$4,0,MAX(0.1,ROUND(_xlfn.GAMMA.INV((E1384-(1-Params!$B$4))/Params!$B$4,Params!$B$5,Params!$B$6),1)))</f>
        <v/>
      </c>
      <c r="R1384" s="9">
        <f>IF(F1384&lt;=1-Params!$B$7,0,ROUND(_xlfn.GAMMA.INV((F1384-(1-Params!$B$7))/Params!$B$7,Params!$B$8,Params!$B$9),3))</f>
        <v/>
      </c>
      <c r="S1384" s="9">
        <f>IF(G1384&lt;=1-Params!$B$7,0,ROUND((Params!$B$10+Params!$B$11*G1384^Params!$B$12)*_xlfn.GAMMA.INV((G1384-(1-Params!$B$7))/Params!$B$7,Params!$B$8,Params!$B$9),3))</f>
        <v/>
      </c>
      <c r="T1384" s="9">
        <f>IF(H1384&lt;=1-Params!$B$4,0,MAX(0.1,ROUND((Params!$B$10+Params!$B$11*H1384^Params!$B$12)*_xlfn.GAMMA.INV((H1384-(1-Params!$B$4))/Params!$B$4,Params!$B$5,Params!$B$6),1)))</f>
        <v/>
      </c>
      <c r="U1384" s="9">
        <f>ROUND(_xlfn.NORM.INV(I1384,Params!$B$13,Params!$B$14),1)</f>
        <v/>
      </c>
      <c r="V1384" s="9">
        <f>ROUND(_xlfn.NORM.INV(J1384,Params!$B$15,Params!$B$16),2)</f>
        <v/>
      </c>
      <c r="W1384" s="9">
        <f>ROUND(_xlfn.NORM.INV(K1384,Params!$B$13,Params!$B$14),1)</f>
        <v/>
      </c>
      <c r="X1384" s="9">
        <f>ROUND(_xlfn.NORM.INV(L1384,Params!$B$15,Params!$B$16),2)</f>
        <v/>
      </c>
      <c r="Y1384" s="9">
        <f>ROUND(_xlfn.NORM.INV(M1384,Params!$B$15,Params!$B$16)+Params!$B$17+Params!$B$18*M1384,2)</f>
        <v/>
      </c>
      <c r="Z1384" s="9">
        <f>ROUND(_xlfn.NORM.INV(N1384,Params!$B$13,Params!$B$14)+Params!$B$17+Params!$B$18*N1384,1)</f>
        <v/>
      </c>
    </row>
    <row r="1385">
      <c r="A1385" s="11" t="n">
        <v>1384</v>
      </c>
      <c r="B1385" s="12">
        <f>INT((A1385-1)/122)+1</f>
        <v/>
      </c>
      <c r="C1385" s="13" t="n">
        <v>0.57468</v>
      </c>
      <c r="D1385" s="13" t="n">
        <v>0.973715</v>
      </c>
      <c r="E1385" s="13" t="n">
        <v>0.908978</v>
      </c>
      <c r="F1385" s="13" t="n">
        <v>0.723351</v>
      </c>
      <c r="G1385" s="13" t="n">
        <v>0.08555400000000001</v>
      </c>
      <c r="H1385" s="13" t="n">
        <v>0.470886</v>
      </c>
      <c r="I1385" s="13" t="n">
        <v>0.102032</v>
      </c>
      <c r="J1385" s="13" t="n">
        <v>0.190049</v>
      </c>
      <c r="K1385" s="13" t="n">
        <v>0.98464</v>
      </c>
      <c r="L1385" s="13" t="n">
        <v>0.149798</v>
      </c>
      <c r="M1385" s="13" t="n">
        <v>0.260279</v>
      </c>
      <c r="N1385" s="13" t="n">
        <v>0.739506</v>
      </c>
      <c r="O1385" s="9">
        <f>IF(C1385&lt;=1-Params!$B$4,0,MAX(0.1,ROUND(_xlfn.GAMMA.INV((C1385-(1-Params!$B$4))/Params!$B$4,Params!$B$5,Params!$B$6),1)))</f>
        <v/>
      </c>
      <c r="P1385" s="9">
        <f>IF(D1385&lt;=1-Params!$B$7,0,ROUND(_xlfn.GAMMA.INV((D1385-(1-Params!$B$7))/Params!$B$7,Params!$B$8,Params!$B$9),3))</f>
        <v/>
      </c>
      <c r="Q1385" s="9">
        <f>IF(E1385&lt;=1-Params!$B$4,0,MAX(0.1,ROUND(_xlfn.GAMMA.INV((E1385-(1-Params!$B$4))/Params!$B$4,Params!$B$5,Params!$B$6),1)))</f>
        <v/>
      </c>
      <c r="R1385" s="9">
        <f>IF(F1385&lt;=1-Params!$B$7,0,ROUND(_xlfn.GAMMA.INV((F1385-(1-Params!$B$7))/Params!$B$7,Params!$B$8,Params!$B$9),3))</f>
        <v/>
      </c>
      <c r="S1385" s="9">
        <f>IF(G1385&lt;=1-Params!$B$7,0,ROUND((Params!$B$10+Params!$B$11*G1385^Params!$B$12)*_xlfn.GAMMA.INV((G1385-(1-Params!$B$7))/Params!$B$7,Params!$B$8,Params!$B$9),3))</f>
        <v/>
      </c>
      <c r="T1385" s="9">
        <f>IF(H1385&lt;=1-Params!$B$4,0,MAX(0.1,ROUND((Params!$B$10+Params!$B$11*H1385^Params!$B$12)*_xlfn.GAMMA.INV((H1385-(1-Params!$B$4))/Params!$B$4,Params!$B$5,Params!$B$6),1)))</f>
        <v/>
      </c>
      <c r="U1385" s="9">
        <f>ROUND(_xlfn.NORM.INV(I1385,Params!$B$13,Params!$B$14),1)</f>
        <v/>
      </c>
      <c r="V1385" s="9">
        <f>ROUND(_xlfn.NORM.INV(J1385,Params!$B$15,Params!$B$16),2)</f>
        <v/>
      </c>
      <c r="W1385" s="9">
        <f>ROUND(_xlfn.NORM.INV(K1385,Params!$B$13,Params!$B$14),1)</f>
        <v/>
      </c>
      <c r="X1385" s="9">
        <f>ROUND(_xlfn.NORM.INV(L1385,Params!$B$15,Params!$B$16),2)</f>
        <v/>
      </c>
      <c r="Y1385" s="9">
        <f>ROUND(_xlfn.NORM.INV(M1385,Params!$B$15,Params!$B$16)+Params!$B$17+Params!$B$18*M1385,2)</f>
        <v/>
      </c>
      <c r="Z1385" s="9">
        <f>ROUND(_xlfn.NORM.INV(N1385,Params!$B$13,Params!$B$14)+Params!$B$17+Params!$B$18*N1385,1)</f>
        <v/>
      </c>
    </row>
    <row r="1386">
      <c r="A1386" s="11" t="n">
        <v>1385</v>
      </c>
      <c r="B1386" s="12">
        <f>INT((A1386-1)/122)+1</f>
        <v/>
      </c>
      <c r="C1386" s="13" t="n">
        <v>0.846956</v>
      </c>
      <c r="D1386" s="13" t="n">
        <v>0.7175589999999999</v>
      </c>
      <c r="E1386" s="13" t="n">
        <v>0.414798</v>
      </c>
      <c r="F1386" s="13" t="n">
        <v>0.641722</v>
      </c>
      <c r="G1386" s="13" t="n">
        <v>0.485369</v>
      </c>
      <c r="H1386" s="13" t="n">
        <v>0.409418</v>
      </c>
      <c r="I1386" s="13" t="n">
        <v>0.111334</v>
      </c>
      <c r="J1386" s="13" t="n">
        <v>0.210948</v>
      </c>
      <c r="K1386" s="13" t="n">
        <v>0.7284620000000001</v>
      </c>
      <c r="L1386" s="13" t="n">
        <v>0.124918</v>
      </c>
      <c r="M1386" s="13" t="n">
        <v>0.399286</v>
      </c>
      <c r="N1386" s="13" t="n">
        <v>0.405004</v>
      </c>
      <c r="O1386" s="9">
        <f>IF(C1386&lt;=1-Params!$B$4,0,MAX(0.1,ROUND(_xlfn.GAMMA.INV((C1386-(1-Params!$B$4))/Params!$B$4,Params!$B$5,Params!$B$6),1)))</f>
        <v/>
      </c>
      <c r="P1386" s="9">
        <f>IF(D1386&lt;=1-Params!$B$7,0,ROUND(_xlfn.GAMMA.INV((D1386-(1-Params!$B$7))/Params!$B$7,Params!$B$8,Params!$B$9),3))</f>
        <v/>
      </c>
      <c r="Q1386" s="9">
        <f>IF(E1386&lt;=1-Params!$B$4,0,MAX(0.1,ROUND(_xlfn.GAMMA.INV((E1386-(1-Params!$B$4))/Params!$B$4,Params!$B$5,Params!$B$6),1)))</f>
        <v/>
      </c>
      <c r="R1386" s="9">
        <f>IF(F1386&lt;=1-Params!$B$7,0,ROUND(_xlfn.GAMMA.INV((F1386-(1-Params!$B$7))/Params!$B$7,Params!$B$8,Params!$B$9),3))</f>
        <v/>
      </c>
      <c r="S1386" s="9">
        <f>IF(G1386&lt;=1-Params!$B$7,0,ROUND((Params!$B$10+Params!$B$11*G1386^Params!$B$12)*_xlfn.GAMMA.INV((G1386-(1-Params!$B$7))/Params!$B$7,Params!$B$8,Params!$B$9),3))</f>
        <v/>
      </c>
      <c r="T1386" s="9">
        <f>IF(H1386&lt;=1-Params!$B$4,0,MAX(0.1,ROUND((Params!$B$10+Params!$B$11*H1386^Params!$B$12)*_xlfn.GAMMA.INV((H1386-(1-Params!$B$4))/Params!$B$4,Params!$B$5,Params!$B$6),1)))</f>
        <v/>
      </c>
      <c r="U1386" s="9">
        <f>ROUND(_xlfn.NORM.INV(I1386,Params!$B$13,Params!$B$14),1)</f>
        <v/>
      </c>
      <c r="V1386" s="9">
        <f>ROUND(_xlfn.NORM.INV(J1386,Params!$B$15,Params!$B$16),2)</f>
        <v/>
      </c>
      <c r="W1386" s="9">
        <f>ROUND(_xlfn.NORM.INV(K1386,Params!$B$13,Params!$B$14),1)</f>
        <v/>
      </c>
      <c r="X1386" s="9">
        <f>ROUND(_xlfn.NORM.INV(L1386,Params!$B$15,Params!$B$16),2)</f>
        <v/>
      </c>
      <c r="Y1386" s="9">
        <f>ROUND(_xlfn.NORM.INV(M1386,Params!$B$15,Params!$B$16)+Params!$B$17+Params!$B$18*M1386,2)</f>
        <v/>
      </c>
      <c r="Z1386" s="9">
        <f>ROUND(_xlfn.NORM.INV(N1386,Params!$B$13,Params!$B$14)+Params!$B$17+Params!$B$18*N1386,1)</f>
        <v/>
      </c>
    </row>
    <row r="1387">
      <c r="A1387" s="11" t="n">
        <v>1386</v>
      </c>
      <c r="B1387" s="12">
        <f>INT((A1387-1)/122)+1</f>
        <v/>
      </c>
      <c r="C1387" s="13" t="n">
        <v>0.873757</v>
      </c>
      <c r="D1387" s="13" t="n">
        <v>0.878883</v>
      </c>
      <c r="E1387" s="13" t="n">
        <v>0.100824</v>
      </c>
      <c r="F1387" s="13" t="n">
        <v>0.430286</v>
      </c>
      <c r="G1387" s="13" t="n">
        <v>0.572103</v>
      </c>
      <c r="H1387" s="13" t="n">
        <v>0.581962</v>
      </c>
      <c r="I1387" s="13" t="n">
        <v>0.679876</v>
      </c>
      <c r="J1387" s="13" t="n">
        <v>0.439066</v>
      </c>
      <c r="K1387" s="13" t="n">
        <v>0.480234</v>
      </c>
      <c r="L1387" s="13" t="n">
        <v>0.132104</v>
      </c>
      <c r="M1387" s="13" t="n">
        <v>0.08791300000000001</v>
      </c>
      <c r="N1387" s="13" t="n">
        <v>0.619329</v>
      </c>
      <c r="O1387" s="9">
        <f>IF(C1387&lt;=1-Params!$B$4,0,MAX(0.1,ROUND(_xlfn.GAMMA.INV((C1387-(1-Params!$B$4))/Params!$B$4,Params!$B$5,Params!$B$6),1)))</f>
        <v/>
      </c>
      <c r="P1387" s="9">
        <f>IF(D1387&lt;=1-Params!$B$7,0,ROUND(_xlfn.GAMMA.INV((D1387-(1-Params!$B$7))/Params!$B$7,Params!$B$8,Params!$B$9),3))</f>
        <v/>
      </c>
      <c r="Q1387" s="9">
        <f>IF(E1387&lt;=1-Params!$B$4,0,MAX(0.1,ROUND(_xlfn.GAMMA.INV((E1387-(1-Params!$B$4))/Params!$B$4,Params!$B$5,Params!$B$6),1)))</f>
        <v/>
      </c>
      <c r="R1387" s="9">
        <f>IF(F1387&lt;=1-Params!$B$7,0,ROUND(_xlfn.GAMMA.INV((F1387-(1-Params!$B$7))/Params!$B$7,Params!$B$8,Params!$B$9),3))</f>
        <v/>
      </c>
      <c r="S1387" s="9">
        <f>IF(G1387&lt;=1-Params!$B$7,0,ROUND((Params!$B$10+Params!$B$11*G1387^Params!$B$12)*_xlfn.GAMMA.INV((G1387-(1-Params!$B$7))/Params!$B$7,Params!$B$8,Params!$B$9),3))</f>
        <v/>
      </c>
      <c r="T1387" s="9">
        <f>IF(H1387&lt;=1-Params!$B$4,0,MAX(0.1,ROUND((Params!$B$10+Params!$B$11*H1387^Params!$B$12)*_xlfn.GAMMA.INV((H1387-(1-Params!$B$4))/Params!$B$4,Params!$B$5,Params!$B$6),1)))</f>
        <v/>
      </c>
      <c r="U1387" s="9">
        <f>ROUND(_xlfn.NORM.INV(I1387,Params!$B$13,Params!$B$14),1)</f>
        <v/>
      </c>
      <c r="V1387" s="9">
        <f>ROUND(_xlfn.NORM.INV(J1387,Params!$B$15,Params!$B$16),2)</f>
        <v/>
      </c>
      <c r="W1387" s="9">
        <f>ROUND(_xlfn.NORM.INV(K1387,Params!$B$13,Params!$B$14),1)</f>
        <v/>
      </c>
      <c r="X1387" s="9">
        <f>ROUND(_xlfn.NORM.INV(L1387,Params!$B$15,Params!$B$16),2)</f>
        <v/>
      </c>
      <c r="Y1387" s="9">
        <f>ROUND(_xlfn.NORM.INV(M1387,Params!$B$15,Params!$B$16)+Params!$B$17+Params!$B$18*M1387,2)</f>
        <v/>
      </c>
      <c r="Z1387" s="9">
        <f>ROUND(_xlfn.NORM.INV(N1387,Params!$B$13,Params!$B$14)+Params!$B$17+Params!$B$18*N1387,1)</f>
        <v/>
      </c>
    </row>
    <row r="1388">
      <c r="A1388" s="11" t="n">
        <v>1387</v>
      </c>
      <c r="B1388" s="12">
        <f>INT((A1388-1)/122)+1</f>
        <v/>
      </c>
      <c r="C1388" s="13" t="n">
        <v>0.26036</v>
      </c>
      <c r="D1388" s="13" t="n">
        <v>0.554276</v>
      </c>
      <c r="E1388" s="13" t="n">
        <v>0.141837</v>
      </c>
      <c r="F1388" s="13" t="n">
        <v>0.212359</v>
      </c>
      <c r="G1388" s="13" t="n">
        <v>0.607581</v>
      </c>
      <c r="H1388" s="13" t="n">
        <v>0.812279</v>
      </c>
      <c r="I1388" s="13" t="n">
        <v>0.72202</v>
      </c>
      <c r="J1388" s="13" t="n">
        <v>0.575259</v>
      </c>
      <c r="K1388" s="13" t="n">
        <v>0.819153</v>
      </c>
      <c r="L1388" s="13" t="n">
        <v>0.037485</v>
      </c>
      <c r="M1388" s="13" t="n">
        <v>0.5278659999999999</v>
      </c>
      <c r="N1388" s="13" t="n">
        <v>0.7418630000000001</v>
      </c>
      <c r="O1388" s="9">
        <f>IF(C1388&lt;=1-Params!$B$4,0,MAX(0.1,ROUND(_xlfn.GAMMA.INV((C1388-(1-Params!$B$4))/Params!$B$4,Params!$B$5,Params!$B$6),1)))</f>
        <v/>
      </c>
      <c r="P1388" s="9">
        <f>IF(D1388&lt;=1-Params!$B$7,0,ROUND(_xlfn.GAMMA.INV((D1388-(1-Params!$B$7))/Params!$B$7,Params!$B$8,Params!$B$9),3))</f>
        <v/>
      </c>
      <c r="Q1388" s="9">
        <f>IF(E1388&lt;=1-Params!$B$4,0,MAX(0.1,ROUND(_xlfn.GAMMA.INV((E1388-(1-Params!$B$4))/Params!$B$4,Params!$B$5,Params!$B$6),1)))</f>
        <v/>
      </c>
      <c r="R1388" s="9">
        <f>IF(F1388&lt;=1-Params!$B$7,0,ROUND(_xlfn.GAMMA.INV((F1388-(1-Params!$B$7))/Params!$B$7,Params!$B$8,Params!$B$9),3))</f>
        <v/>
      </c>
      <c r="S1388" s="9">
        <f>IF(G1388&lt;=1-Params!$B$7,0,ROUND((Params!$B$10+Params!$B$11*G1388^Params!$B$12)*_xlfn.GAMMA.INV((G1388-(1-Params!$B$7))/Params!$B$7,Params!$B$8,Params!$B$9),3))</f>
        <v/>
      </c>
      <c r="T1388" s="9">
        <f>IF(H1388&lt;=1-Params!$B$4,0,MAX(0.1,ROUND((Params!$B$10+Params!$B$11*H1388^Params!$B$12)*_xlfn.GAMMA.INV((H1388-(1-Params!$B$4))/Params!$B$4,Params!$B$5,Params!$B$6),1)))</f>
        <v/>
      </c>
      <c r="U1388" s="9">
        <f>ROUND(_xlfn.NORM.INV(I1388,Params!$B$13,Params!$B$14),1)</f>
        <v/>
      </c>
      <c r="V1388" s="9">
        <f>ROUND(_xlfn.NORM.INV(J1388,Params!$B$15,Params!$B$16),2)</f>
        <v/>
      </c>
      <c r="W1388" s="9">
        <f>ROUND(_xlfn.NORM.INV(K1388,Params!$B$13,Params!$B$14),1)</f>
        <v/>
      </c>
      <c r="X1388" s="9">
        <f>ROUND(_xlfn.NORM.INV(L1388,Params!$B$15,Params!$B$16),2)</f>
        <v/>
      </c>
      <c r="Y1388" s="9">
        <f>ROUND(_xlfn.NORM.INV(M1388,Params!$B$15,Params!$B$16)+Params!$B$17+Params!$B$18*M1388,2)</f>
        <v/>
      </c>
      <c r="Z1388" s="9">
        <f>ROUND(_xlfn.NORM.INV(N1388,Params!$B$13,Params!$B$14)+Params!$B$17+Params!$B$18*N1388,1)</f>
        <v/>
      </c>
    </row>
    <row r="1389">
      <c r="A1389" s="11" t="n">
        <v>1388</v>
      </c>
      <c r="B1389" s="12">
        <f>INT((A1389-1)/122)+1</f>
        <v/>
      </c>
      <c r="C1389" s="13" t="n">
        <v>0.237951</v>
      </c>
      <c r="D1389" s="13" t="n">
        <v>0.470371</v>
      </c>
      <c r="E1389" s="13" t="n">
        <v>0.350356</v>
      </c>
      <c r="F1389" s="13" t="n">
        <v>0.277344</v>
      </c>
      <c r="G1389" s="13" t="n">
        <v>0.975433</v>
      </c>
      <c r="H1389" s="13" t="n">
        <v>0.7372570000000001</v>
      </c>
      <c r="I1389" s="13" t="n">
        <v>0.749432</v>
      </c>
      <c r="J1389" s="13" t="n">
        <v>0.489963</v>
      </c>
      <c r="K1389" s="13" t="n">
        <v>0.916291</v>
      </c>
      <c r="L1389" s="13" t="n">
        <v>0.397776</v>
      </c>
      <c r="M1389" s="13" t="n">
        <v>0.683067</v>
      </c>
      <c r="N1389" s="13" t="n">
        <v>0.9070240000000001</v>
      </c>
      <c r="O1389" s="9">
        <f>IF(C1389&lt;=1-Params!$B$4,0,MAX(0.1,ROUND(_xlfn.GAMMA.INV((C1389-(1-Params!$B$4))/Params!$B$4,Params!$B$5,Params!$B$6),1)))</f>
        <v/>
      </c>
      <c r="P1389" s="9">
        <f>IF(D1389&lt;=1-Params!$B$7,0,ROUND(_xlfn.GAMMA.INV((D1389-(1-Params!$B$7))/Params!$B$7,Params!$B$8,Params!$B$9),3))</f>
        <v/>
      </c>
      <c r="Q1389" s="9">
        <f>IF(E1389&lt;=1-Params!$B$4,0,MAX(0.1,ROUND(_xlfn.GAMMA.INV((E1389-(1-Params!$B$4))/Params!$B$4,Params!$B$5,Params!$B$6),1)))</f>
        <v/>
      </c>
      <c r="R1389" s="9">
        <f>IF(F1389&lt;=1-Params!$B$7,0,ROUND(_xlfn.GAMMA.INV((F1389-(1-Params!$B$7))/Params!$B$7,Params!$B$8,Params!$B$9),3))</f>
        <v/>
      </c>
      <c r="S1389" s="9">
        <f>IF(G1389&lt;=1-Params!$B$7,0,ROUND((Params!$B$10+Params!$B$11*G1389^Params!$B$12)*_xlfn.GAMMA.INV((G1389-(1-Params!$B$7))/Params!$B$7,Params!$B$8,Params!$B$9),3))</f>
        <v/>
      </c>
      <c r="T1389" s="9">
        <f>IF(H1389&lt;=1-Params!$B$4,0,MAX(0.1,ROUND((Params!$B$10+Params!$B$11*H1389^Params!$B$12)*_xlfn.GAMMA.INV((H1389-(1-Params!$B$4))/Params!$B$4,Params!$B$5,Params!$B$6),1)))</f>
        <v/>
      </c>
      <c r="U1389" s="9">
        <f>ROUND(_xlfn.NORM.INV(I1389,Params!$B$13,Params!$B$14),1)</f>
        <v/>
      </c>
      <c r="V1389" s="9">
        <f>ROUND(_xlfn.NORM.INV(J1389,Params!$B$15,Params!$B$16),2)</f>
        <v/>
      </c>
      <c r="W1389" s="9">
        <f>ROUND(_xlfn.NORM.INV(K1389,Params!$B$13,Params!$B$14),1)</f>
        <v/>
      </c>
      <c r="X1389" s="9">
        <f>ROUND(_xlfn.NORM.INV(L1389,Params!$B$15,Params!$B$16),2)</f>
        <v/>
      </c>
      <c r="Y1389" s="9">
        <f>ROUND(_xlfn.NORM.INV(M1389,Params!$B$15,Params!$B$16)+Params!$B$17+Params!$B$18*M1389,2)</f>
        <v/>
      </c>
      <c r="Z1389" s="9">
        <f>ROUND(_xlfn.NORM.INV(N1389,Params!$B$13,Params!$B$14)+Params!$B$17+Params!$B$18*N1389,1)</f>
        <v/>
      </c>
    </row>
    <row r="1390">
      <c r="A1390" s="11" t="n">
        <v>1389</v>
      </c>
      <c r="B1390" s="12">
        <f>INT((A1390-1)/122)+1</f>
        <v/>
      </c>
      <c r="C1390" s="13" t="n">
        <v>0.499338</v>
      </c>
      <c r="D1390" s="13" t="n">
        <v>0.6599390000000001</v>
      </c>
      <c r="E1390" s="13" t="n">
        <v>0.570284</v>
      </c>
      <c r="F1390" s="13" t="n">
        <v>0.772508</v>
      </c>
      <c r="G1390" s="13" t="n">
        <v>0.818283</v>
      </c>
      <c r="H1390" s="13" t="n">
        <v>0.388408</v>
      </c>
      <c r="I1390" s="13" t="n">
        <v>0.401319</v>
      </c>
      <c r="J1390" s="13" t="n">
        <v>0.735846</v>
      </c>
      <c r="K1390" s="13" t="n">
        <v>0.370611</v>
      </c>
      <c r="L1390" s="13" t="n">
        <v>0.781926</v>
      </c>
      <c r="M1390" s="13" t="n">
        <v>0.426798</v>
      </c>
      <c r="N1390" s="13" t="n">
        <v>0.773181</v>
      </c>
      <c r="O1390" s="9">
        <f>IF(C1390&lt;=1-Params!$B$4,0,MAX(0.1,ROUND(_xlfn.GAMMA.INV((C1390-(1-Params!$B$4))/Params!$B$4,Params!$B$5,Params!$B$6),1)))</f>
        <v/>
      </c>
      <c r="P1390" s="9">
        <f>IF(D1390&lt;=1-Params!$B$7,0,ROUND(_xlfn.GAMMA.INV((D1390-(1-Params!$B$7))/Params!$B$7,Params!$B$8,Params!$B$9),3))</f>
        <v/>
      </c>
      <c r="Q1390" s="9">
        <f>IF(E1390&lt;=1-Params!$B$4,0,MAX(0.1,ROUND(_xlfn.GAMMA.INV((E1390-(1-Params!$B$4))/Params!$B$4,Params!$B$5,Params!$B$6),1)))</f>
        <v/>
      </c>
      <c r="R1390" s="9">
        <f>IF(F1390&lt;=1-Params!$B$7,0,ROUND(_xlfn.GAMMA.INV((F1390-(1-Params!$B$7))/Params!$B$7,Params!$B$8,Params!$B$9),3))</f>
        <v/>
      </c>
      <c r="S1390" s="9">
        <f>IF(G1390&lt;=1-Params!$B$7,0,ROUND((Params!$B$10+Params!$B$11*G1390^Params!$B$12)*_xlfn.GAMMA.INV((G1390-(1-Params!$B$7))/Params!$B$7,Params!$B$8,Params!$B$9),3))</f>
        <v/>
      </c>
      <c r="T1390" s="9">
        <f>IF(H1390&lt;=1-Params!$B$4,0,MAX(0.1,ROUND((Params!$B$10+Params!$B$11*H1390^Params!$B$12)*_xlfn.GAMMA.INV((H1390-(1-Params!$B$4))/Params!$B$4,Params!$B$5,Params!$B$6),1)))</f>
        <v/>
      </c>
      <c r="U1390" s="9">
        <f>ROUND(_xlfn.NORM.INV(I1390,Params!$B$13,Params!$B$14),1)</f>
        <v/>
      </c>
      <c r="V1390" s="9">
        <f>ROUND(_xlfn.NORM.INV(J1390,Params!$B$15,Params!$B$16),2)</f>
        <v/>
      </c>
      <c r="W1390" s="9">
        <f>ROUND(_xlfn.NORM.INV(K1390,Params!$B$13,Params!$B$14),1)</f>
        <v/>
      </c>
      <c r="X1390" s="9">
        <f>ROUND(_xlfn.NORM.INV(L1390,Params!$B$15,Params!$B$16),2)</f>
        <v/>
      </c>
      <c r="Y1390" s="9">
        <f>ROUND(_xlfn.NORM.INV(M1390,Params!$B$15,Params!$B$16)+Params!$B$17+Params!$B$18*M1390,2)</f>
        <v/>
      </c>
      <c r="Z1390" s="9">
        <f>ROUND(_xlfn.NORM.INV(N1390,Params!$B$13,Params!$B$14)+Params!$B$17+Params!$B$18*N1390,1)</f>
        <v/>
      </c>
    </row>
    <row r="1391">
      <c r="A1391" s="11" t="n">
        <v>1390</v>
      </c>
      <c r="B1391" s="12">
        <f>INT((A1391-1)/122)+1</f>
        <v/>
      </c>
      <c r="C1391" s="13" t="n">
        <v>0.770169</v>
      </c>
      <c r="D1391" s="13" t="n">
        <v>0.874537</v>
      </c>
      <c r="E1391" s="13" t="n">
        <v>0.369897</v>
      </c>
      <c r="F1391" s="13" t="n">
        <v>0.459194</v>
      </c>
      <c r="G1391" s="13" t="n">
        <v>0.104502</v>
      </c>
      <c r="H1391" s="13" t="n">
        <v>0.189816</v>
      </c>
      <c r="I1391" s="13" t="n">
        <v>0.323554</v>
      </c>
      <c r="J1391" s="13" t="n">
        <v>0.787171</v>
      </c>
      <c r="K1391" s="13" t="n">
        <v>0.459315</v>
      </c>
      <c r="L1391" s="13" t="n">
        <v>0.884007</v>
      </c>
      <c r="M1391" s="13" t="n">
        <v>0.19207</v>
      </c>
      <c r="N1391" s="13" t="n">
        <v>0.424051</v>
      </c>
      <c r="O1391" s="9">
        <f>IF(C1391&lt;=1-Params!$B$4,0,MAX(0.1,ROUND(_xlfn.GAMMA.INV((C1391-(1-Params!$B$4))/Params!$B$4,Params!$B$5,Params!$B$6),1)))</f>
        <v/>
      </c>
      <c r="P1391" s="9">
        <f>IF(D1391&lt;=1-Params!$B$7,0,ROUND(_xlfn.GAMMA.INV((D1391-(1-Params!$B$7))/Params!$B$7,Params!$B$8,Params!$B$9),3))</f>
        <v/>
      </c>
      <c r="Q1391" s="9">
        <f>IF(E1391&lt;=1-Params!$B$4,0,MAX(0.1,ROUND(_xlfn.GAMMA.INV((E1391-(1-Params!$B$4))/Params!$B$4,Params!$B$5,Params!$B$6),1)))</f>
        <v/>
      </c>
      <c r="R1391" s="9">
        <f>IF(F1391&lt;=1-Params!$B$7,0,ROUND(_xlfn.GAMMA.INV((F1391-(1-Params!$B$7))/Params!$B$7,Params!$B$8,Params!$B$9),3))</f>
        <v/>
      </c>
      <c r="S1391" s="9">
        <f>IF(G1391&lt;=1-Params!$B$7,0,ROUND((Params!$B$10+Params!$B$11*G1391^Params!$B$12)*_xlfn.GAMMA.INV((G1391-(1-Params!$B$7))/Params!$B$7,Params!$B$8,Params!$B$9),3))</f>
        <v/>
      </c>
      <c r="T1391" s="9">
        <f>IF(H1391&lt;=1-Params!$B$4,0,MAX(0.1,ROUND((Params!$B$10+Params!$B$11*H1391^Params!$B$12)*_xlfn.GAMMA.INV((H1391-(1-Params!$B$4))/Params!$B$4,Params!$B$5,Params!$B$6),1)))</f>
        <v/>
      </c>
      <c r="U1391" s="9">
        <f>ROUND(_xlfn.NORM.INV(I1391,Params!$B$13,Params!$B$14),1)</f>
        <v/>
      </c>
      <c r="V1391" s="9">
        <f>ROUND(_xlfn.NORM.INV(J1391,Params!$B$15,Params!$B$16),2)</f>
        <v/>
      </c>
      <c r="W1391" s="9">
        <f>ROUND(_xlfn.NORM.INV(K1391,Params!$B$13,Params!$B$14),1)</f>
        <v/>
      </c>
      <c r="X1391" s="9">
        <f>ROUND(_xlfn.NORM.INV(L1391,Params!$B$15,Params!$B$16),2)</f>
        <v/>
      </c>
      <c r="Y1391" s="9">
        <f>ROUND(_xlfn.NORM.INV(M1391,Params!$B$15,Params!$B$16)+Params!$B$17+Params!$B$18*M1391,2)</f>
        <v/>
      </c>
      <c r="Z1391" s="9">
        <f>ROUND(_xlfn.NORM.INV(N1391,Params!$B$13,Params!$B$14)+Params!$B$17+Params!$B$18*N1391,1)</f>
        <v/>
      </c>
    </row>
    <row r="1392">
      <c r="A1392" s="11" t="n">
        <v>1391</v>
      </c>
      <c r="B1392" s="12">
        <f>INT((A1392-1)/122)+1</f>
        <v/>
      </c>
      <c r="C1392" s="13" t="n">
        <v>0.791587</v>
      </c>
      <c r="D1392" s="13" t="n">
        <v>0.06426900000000001</v>
      </c>
      <c r="E1392" s="13" t="n">
        <v>0.536675</v>
      </c>
      <c r="F1392" s="13" t="n">
        <v>0.077566</v>
      </c>
      <c r="G1392" s="13" t="n">
        <v>0.602604</v>
      </c>
      <c r="H1392" s="13" t="n">
        <v>0.843347</v>
      </c>
      <c r="I1392" s="13" t="n">
        <v>0.417974</v>
      </c>
      <c r="J1392" s="13" t="n">
        <v>0.973316</v>
      </c>
      <c r="K1392" s="13" t="n">
        <v>0.722441</v>
      </c>
      <c r="L1392" s="13" t="n">
        <v>0.9012790000000001</v>
      </c>
      <c r="M1392" s="13" t="n">
        <v>0.009022000000000001</v>
      </c>
      <c r="N1392" s="13" t="n">
        <v>0.693618</v>
      </c>
      <c r="O1392" s="9">
        <f>IF(C1392&lt;=1-Params!$B$4,0,MAX(0.1,ROUND(_xlfn.GAMMA.INV((C1392-(1-Params!$B$4))/Params!$B$4,Params!$B$5,Params!$B$6),1)))</f>
        <v/>
      </c>
      <c r="P1392" s="9">
        <f>IF(D1392&lt;=1-Params!$B$7,0,ROUND(_xlfn.GAMMA.INV((D1392-(1-Params!$B$7))/Params!$B$7,Params!$B$8,Params!$B$9),3))</f>
        <v/>
      </c>
      <c r="Q1392" s="9">
        <f>IF(E1392&lt;=1-Params!$B$4,0,MAX(0.1,ROUND(_xlfn.GAMMA.INV((E1392-(1-Params!$B$4))/Params!$B$4,Params!$B$5,Params!$B$6),1)))</f>
        <v/>
      </c>
      <c r="R1392" s="9">
        <f>IF(F1392&lt;=1-Params!$B$7,0,ROUND(_xlfn.GAMMA.INV((F1392-(1-Params!$B$7))/Params!$B$7,Params!$B$8,Params!$B$9),3))</f>
        <v/>
      </c>
      <c r="S1392" s="9">
        <f>IF(G1392&lt;=1-Params!$B$7,0,ROUND((Params!$B$10+Params!$B$11*G1392^Params!$B$12)*_xlfn.GAMMA.INV((G1392-(1-Params!$B$7))/Params!$B$7,Params!$B$8,Params!$B$9),3))</f>
        <v/>
      </c>
      <c r="T1392" s="9">
        <f>IF(H1392&lt;=1-Params!$B$4,0,MAX(0.1,ROUND((Params!$B$10+Params!$B$11*H1392^Params!$B$12)*_xlfn.GAMMA.INV((H1392-(1-Params!$B$4))/Params!$B$4,Params!$B$5,Params!$B$6),1)))</f>
        <v/>
      </c>
      <c r="U1392" s="9">
        <f>ROUND(_xlfn.NORM.INV(I1392,Params!$B$13,Params!$B$14),1)</f>
        <v/>
      </c>
      <c r="V1392" s="9">
        <f>ROUND(_xlfn.NORM.INV(J1392,Params!$B$15,Params!$B$16),2)</f>
        <v/>
      </c>
      <c r="W1392" s="9">
        <f>ROUND(_xlfn.NORM.INV(K1392,Params!$B$13,Params!$B$14),1)</f>
        <v/>
      </c>
      <c r="X1392" s="9">
        <f>ROUND(_xlfn.NORM.INV(L1392,Params!$B$15,Params!$B$16),2)</f>
        <v/>
      </c>
      <c r="Y1392" s="9">
        <f>ROUND(_xlfn.NORM.INV(M1392,Params!$B$15,Params!$B$16)+Params!$B$17+Params!$B$18*M1392,2)</f>
        <v/>
      </c>
      <c r="Z1392" s="9">
        <f>ROUND(_xlfn.NORM.INV(N1392,Params!$B$13,Params!$B$14)+Params!$B$17+Params!$B$18*N1392,1)</f>
        <v/>
      </c>
    </row>
    <row r="1393">
      <c r="A1393" s="11" t="n">
        <v>1392</v>
      </c>
      <c r="B1393" s="12">
        <f>INT((A1393-1)/122)+1</f>
        <v/>
      </c>
      <c r="C1393" s="13" t="n">
        <v>0.658598</v>
      </c>
      <c r="D1393" s="13" t="n">
        <v>0.375441</v>
      </c>
      <c r="E1393" s="13" t="n">
        <v>0.825684</v>
      </c>
      <c r="F1393" s="13" t="n">
        <v>0.040064</v>
      </c>
      <c r="G1393" s="13" t="n">
        <v>0.230932</v>
      </c>
      <c r="H1393" s="13" t="n">
        <v>0.85532</v>
      </c>
      <c r="I1393" s="13" t="n">
        <v>0.208597</v>
      </c>
      <c r="J1393" s="13" t="n">
        <v>0.9409149999999999</v>
      </c>
      <c r="K1393" s="13" t="n">
        <v>0.440841</v>
      </c>
      <c r="L1393" s="13" t="n">
        <v>0.676383</v>
      </c>
      <c r="M1393" s="13" t="n">
        <v>0.01598</v>
      </c>
      <c r="N1393" s="13" t="n">
        <v>0.654662</v>
      </c>
      <c r="O1393" s="9">
        <f>IF(C1393&lt;=1-Params!$B$4,0,MAX(0.1,ROUND(_xlfn.GAMMA.INV((C1393-(1-Params!$B$4))/Params!$B$4,Params!$B$5,Params!$B$6),1)))</f>
        <v/>
      </c>
      <c r="P1393" s="9">
        <f>IF(D1393&lt;=1-Params!$B$7,0,ROUND(_xlfn.GAMMA.INV((D1393-(1-Params!$B$7))/Params!$B$7,Params!$B$8,Params!$B$9),3))</f>
        <v/>
      </c>
      <c r="Q1393" s="9">
        <f>IF(E1393&lt;=1-Params!$B$4,0,MAX(0.1,ROUND(_xlfn.GAMMA.INV((E1393-(1-Params!$B$4))/Params!$B$4,Params!$B$5,Params!$B$6),1)))</f>
        <v/>
      </c>
      <c r="R1393" s="9">
        <f>IF(F1393&lt;=1-Params!$B$7,0,ROUND(_xlfn.GAMMA.INV((F1393-(1-Params!$B$7))/Params!$B$7,Params!$B$8,Params!$B$9),3))</f>
        <v/>
      </c>
      <c r="S1393" s="9">
        <f>IF(G1393&lt;=1-Params!$B$7,0,ROUND((Params!$B$10+Params!$B$11*G1393^Params!$B$12)*_xlfn.GAMMA.INV((G1393-(1-Params!$B$7))/Params!$B$7,Params!$B$8,Params!$B$9),3))</f>
        <v/>
      </c>
      <c r="T1393" s="9">
        <f>IF(H1393&lt;=1-Params!$B$4,0,MAX(0.1,ROUND((Params!$B$10+Params!$B$11*H1393^Params!$B$12)*_xlfn.GAMMA.INV((H1393-(1-Params!$B$4))/Params!$B$4,Params!$B$5,Params!$B$6),1)))</f>
        <v/>
      </c>
      <c r="U1393" s="9">
        <f>ROUND(_xlfn.NORM.INV(I1393,Params!$B$13,Params!$B$14),1)</f>
        <v/>
      </c>
      <c r="V1393" s="9">
        <f>ROUND(_xlfn.NORM.INV(J1393,Params!$B$15,Params!$B$16),2)</f>
        <v/>
      </c>
      <c r="W1393" s="9">
        <f>ROUND(_xlfn.NORM.INV(K1393,Params!$B$13,Params!$B$14),1)</f>
        <v/>
      </c>
      <c r="X1393" s="9">
        <f>ROUND(_xlfn.NORM.INV(L1393,Params!$B$15,Params!$B$16),2)</f>
        <v/>
      </c>
      <c r="Y1393" s="9">
        <f>ROUND(_xlfn.NORM.INV(M1393,Params!$B$15,Params!$B$16)+Params!$B$17+Params!$B$18*M1393,2)</f>
        <v/>
      </c>
      <c r="Z1393" s="9">
        <f>ROUND(_xlfn.NORM.INV(N1393,Params!$B$13,Params!$B$14)+Params!$B$17+Params!$B$18*N1393,1)</f>
        <v/>
      </c>
    </row>
    <row r="1394">
      <c r="A1394" s="11" t="n">
        <v>1393</v>
      </c>
      <c r="B1394" s="12">
        <f>INT((A1394-1)/122)+1</f>
        <v/>
      </c>
      <c r="C1394" s="13" t="n">
        <v>0.034736</v>
      </c>
      <c r="D1394" s="13" t="n">
        <v>0.905318</v>
      </c>
      <c r="E1394" s="13" t="n">
        <v>0.655406</v>
      </c>
      <c r="F1394" s="13" t="n">
        <v>0.015058</v>
      </c>
      <c r="G1394" s="13" t="n">
        <v>0.482771</v>
      </c>
      <c r="H1394" s="13" t="n">
        <v>0.298298</v>
      </c>
      <c r="I1394" s="13" t="n">
        <v>0.30242</v>
      </c>
      <c r="J1394" s="13" t="n">
        <v>0.830125</v>
      </c>
      <c r="K1394" s="13" t="n">
        <v>0.353797</v>
      </c>
      <c r="L1394" s="13" t="n">
        <v>0.276363</v>
      </c>
      <c r="M1394" s="13" t="n">
        <v>0.000488</v>
      </c>
      <c r="N1394" s="13" t="n">
        <v>0.886826</v>
      </c>
      <c r="O1394" s="9">
        <f>IF(C1394&lt;=1-Params!$B$4,0,MAX(0.1,ROUND(_xlfn.GAMMA.INV((C1394-(1-Params!$B$4))/Params!$B$4,Params!$B$5,Params!$B$6),1)))</f>
        <v/>
      </c>
      <c r="P1394" s="9">
        <f>IF(D1394&lt;=1-Params!$B$7,0,ROUND(_xlfn.GAMMA.INV((D1394-(1-Params!$B$7))/Params!$B$7,Params!$B$8,Params!$B$9),3))</f>
        <v/>
      </c>
      <c r="Q1394" s="9">
        <f>IF(E1394&lt;=1-Params!$B$4,0,MAX(0.1,ROUND(_xlfn.GAMMA.INV((E1394-(1-Params!$B$4))/Params!$B$4,Params!$B$5,Params!$B$6),1)))</f>
        <v/>
      </c>
      <c r="R1394" s="9">
        <f>IF(F1394&lt;=1-Params!$B$7,0,ROUND(_xlfn.GAMMA.INV((F1394-(1-Params!$B$7))/Params!$B$7,Params!$B$8,Params!$B$9),3))</f>
        <v/>
      </c>
      <c r="S1394" s="9">
        <f>IF(G1394&lt;=1-Params!$B$7,0,ROUND((Params!$B$10+Params!$B$11*G1394^Params!$B$12)*_xlfn.GAMMA.INV((G1394-(1-Params!$B$7))/Params!$B$7,Params!$B$8,Params!$B$9),3))</f>
        <v/>
      </c>
      <c r="T1394" s="9">
        <f>IF(H1394&lt;=1-Params!$B$4,0,MAX(0.1,ROUND((Params!$B$10+Params!$B$11*H1394^Params!$B$12)*_xlfn.GAMMA.INV((H1394-(1-Params!$B$4))/Params!$B$4,Params!$B$5,Params!$B$6),1)))</f>
        <v/>
      </c>
      <c r="U1394" s="9">
        <f>ROUND(_xlfn.NORM.INV(I1394,Params!$B$13,Params!$B$14),1)</f>
        <v/>
      </c>
      <c r="V1394" s="9">
        <f>ROUND(_xlfn.NORM.INV(J1394,Params!$B$15,Params!$B$16),2)</f>
        <v/>
      </c>
      <c r="W1394" s="9">
        <f>ROUND(_xlfn.NORM.INV(K1394,Params!$B$13,Params!$B$14),1)</f>
        <v/>
      </c>
      <c r="X1394" s="9">
        <f>ROUND(_xlfn.NORM.INV(L1394,Params!$B$15,Params!$B$16),2)</f>
        <v/>
      </c>
      <c r="Y1394" s="9">
        <f>ROUND(_xlfn.NORM.INV(M1394,Params!$B$15,Params!$B$16)+Params!$B$17+Params!$B$18*M1394,2)</f>
        <v/>
      </c>
      <c r="Z1394" s="9">
        <f>ROUND(_xlfn.NORM.INV(N1394,Params!$B$13,Params!$B$14)+Params!$B$17+Params!$B$18*N1394,1)</f>
        <v/>
      </c>
    </row>
    <row r="1395">
      <c r="A1395" s="11" t="n">
        <v>1394</v>
      </c>
      <c r="B1395" s="12">
        <f>INT((A1395-1)/122)+1</f>
        <v/>
      </c>
      <c r="C1395" s="13" t="n">
        <v>0.7647699999999999</v>
      </c>
      <c r="D1395" s="13" t="n">
        <v>0.754199</v>
      </c>
      <c r="E1395" s="13" t="n">
        <v>0.928925</v>
      </c>
      <c r="F1395" s="13" t="n">
        <v>0.526342</v>
      </c>
      <c r="G1395" s="13" t="n">
        <v>0.668611</v>
      </c>
      <c r="H1395" s="13" t="n">
        <v>0.319828</v>
      </c>
      <c r="I1395" s="13" t="n">
        <v>0.577762</v>
      </c>
      <c r="J1395" s="13" t="n">
        <v>0.627175</v>
      </c>
      <c r="K1395" s="13" t="n">
        <v>0.307455</v>
      </c>
      <c r="L1395" s="13" t="n">
        <v>0.295426</v>
      </c>
      <c r="M1395" s="13" t="n">
        <v>0.031698</v>
      </c>
      <c r="N1395" s="13" t="n">
        <v>0.500456</v>
      </c>
      <c r="O1395" s="9">
        <f>IF(C1395&lt;=1-Params!$B$4,0,MAX(0.1,ROUND(_xlfn.GAMMA.INV((C1395-(1-Params!$B$4))/Params!$B$4,Params!$B$5,Params!$B$6),1)))</f>
        <v/>
      </c>
      <c r="P1395" s="9">
        <f>IF(D1395&lt;=1-Params!$B$7,0,ROUND(_xlfn.GAMMA.INV((D1395-(1-Params!$B$7))/Params!$B$7,Params!$B$8,Params!$B$9),3))</f>
        <v/>
      </c>
      <c r="Q1395" s="9">
        <f>IF(E1395&lt;=1-Params!$B$4,0,MAX(0.1,ROUND(_xlfn.GAMMA.INV((E1395-(1-Params!$B$4))/Params!$B$4,Params!$B$5,Params!$B$6),1)))</f>
        <v/>
      </c>
      <c r="R1395" s="9">
        <f>IF(F1395&lt;=1-Params!$B$7,0,ROUND(_xlfn.GAMMA.INV((F1395-(1-Params!$B$7))/Params!$B$7,Params!$B$8,Params!$B$9),3))</f>
        <v/>
      </c>
      <c r="S1395" s="9">
        <f>IF(G1395&lt;=1-Params!$B$7,0,ROUND((Params!$B$10+Params!$B$11*G1395^Params!$B$12)*_xlfn.GAMMA.INV((G1395-(1-Params!$B$7))/Params!$B$7,Params!$B$8,Params!$B$9),3))</f>
        <v/>
      </c>
      <c r="T1395" s="9">
        <f>IF(H1395&lt;=1-Params!$B$4,0,MAX(0.1,ROUND((Params!$B$10+Params!$B$11*H1395^Params!$B$12)*_xlfn.GAMMA.INV((H1395-(1-Params!$B$4))/Params!$B$4,Params!$B$5,Params!$B$6),1)))</f>
        <v/>
      </c>
      <c r="U1395" s="9">
        <f>ROUND(_xlfn.NORM.INV(I1395,Params!$B$13,Params!$B$14),1)</f>
        <v/>
      </c>
      <c r="V1395" s="9">
        <f>ROUND(_xlfn.NORM.INV(J1395,Params!$B$15,Params!$B$16),2)</f>
        <v/>
      </c>
      <c r="W1395" s="9">
        <f>ROUND(_xlfn.NORM.INV(K1395,Params!$B$13,Params!$B$14),1)</f>
        <v/>
      </c>
      <c r="X1395" s="9">
        <f>ROUND(_xlfn.NORM.INV(L1395,Params!$B$15,Params!$B$16),2)</f>
        <v/>
      </c>
      <c r="Y1395" s="9">
        <f>ROUND(_xlfn.NORM.INV(M1395,Params!$B$15,Params!$B$16)+Params!$B$17+Params!$B$18*M1395,2)</f>
        <v/>
      </c>
      <c r="Z1395" s="9">
        <f>ROUND(_xlfn.NORM.INV(N1395,Params!$B$13,Params!$B$14)+Params!$B$17+Params!$B$18*N1395,1)</f>
        <v/>
      </c>
    </row>
    <row r="1396">
      <c r="A1396" s="11" t="n">
        <v>1395</v>
      </c>
      <c r="B1396" s="12">
        <f>INT((A1396-1)/122)+1</f>
        <v/>
      </c>
      <c r="C1396" s="13" t="n">
        <v>0.082234</v>
      </c>
      <c r="D1396" s="13" t="n">
        <v>0.020221</v>
      </c>
      <c r="E1396" s="13" t="n">
        <v>0.473653</v>
      </c>
      <c r="F1396" s="13" t="n">
        <v>0.622508</v>
      </c>
      <c r="G1396" s="13" t="n">
        <v>0.136352</v>
      </c>
      <c r="H1396" s="13" t="n">
        <v>0.08996800000000001</v>
      </c>
      <c r="I1396" s="13" t="n">
        <v>0.771648</v>
      </c>
      <c r="J1396" s="13" t="n">
        <v>0.862502</v>
      </c>
      <c r="K1396" s="13" t="n">
        <v>0.04366</v>
      </c>
      <c r="L1396" s="13" t="n">
        <v>0.165509</v>
      </c>
      <c r="M1396" s="13" t="n">
        <v>0.110744</v>
      </c>
      <c r="N1396" s="13" t="n">
        <v>0.779425</v>
      </c>
      <c r="O1396" s="9">
        <f>IF(C1396&lt;=1-Params!$B$4,0,MAX(0.1,ROUND(_xlfn.GAMMA.INV((C1396-(1-Params!$B$4))/Params!$B$4,Params!$B$5,Params!$B$6),1)))</f>
        <v/>
      </c>
      <c r="P1396" s="9">
        <f>IF(D1396&lt;=1-Params!$B$7,0,ROUND(_xlfn.GAMMA.INV((D1396-(1-Params!$B$7))/Params!$B$7,Params!$B$8,Params!$B$9),3))</f>
        <v/>
      </c>
      <c r="Q1396" s="9">
        <f>IF(E1396&lt;=1-Params!$B$4,0,MAX(0.1,ROUND(_xlfn.GAMMA.INV((E1396-(1-Params!$B$4))/Params!$B$4,Params!$B$5,Params!$B$6),1)))</f>
        <v/>
      </c>
      <c r="R1396" s="9">
        <f>IF(F1396&lt;=1-Params!$B$7,0,ROUND(_xlfn.GAMMA.INV((F1396-(1-Params!$B$7))/Params!$B$7,Params!$B$8,Params!$B$9),3))</f>
        <v/>
      </c>
      <c r="S1396" s="9">
        <f>IF(G1396&lt;=1-Params!$B$7,0,ROUND((Params!$B$10+Params!$B$11*G1396^Params!$B$12)*_xlfn.GAMMA.INV((G1396-(1-Params!$B$7))/Params!$B$7,Params!$B$8,Params!$B$9),3))</f>
        <v/>
      </c>
      <c r="T1396" s="9">
        <f>IF(H1396&lt;=1-Params!$B$4,0,MAX(0.1,ROUND((Params!$B$10+Params!$B$11*H1396^Params!$B$12)*_xlfn.GAMMA.INV((H1396-(1-Params!$B$4))/Params!$B$4,Params!$B$5,Params!$B$6),1)))</f>
        <v/>
      </c>
      <c r="U1396" s="9">
        <f>ROUND(_xlfn.NORM.INV(I1396,Params!$B$13,Params!$B$14),1)</f>
        <v/>
      </c>
      <c r="V1396" s="9">
        <f>ROUND(_xlfn.NORM.INV(J1396,Params!$B$15,Params!$B$16),2)</f>
        <v/>
      </c>
      <c r="W1396" s="9">
        <f>ROUND(_xlfn.NORM.INV(K1396,Params!$B$13,Params!$B$14),1)</f>
        <v/>
      </c>
      <c r="X1396" s="9">
        <f>ROUND(_xlfn.NORM.INV(L1396,Params!$B$15,Params!$B$16),2)</f>
        <v/>
      </c>
      <c r="Y1396" s="9">
        <f>ROUND(_xlfn.NORM.INV(M1396,Params!$B$15,Params!$B$16)+Params!$B$17+Params!$B$18*M1396,2)</f>
        <v/>
      </c>
      <c r="Z1396" s="9">
        <f>ROUND(_xlfn.NORM.INV(N1396,Params!$B$13,Params!$B$14)+Params!$B$17+Params!$B$18*N1396,1)</f>
        <v/>
      </c>
    </row>
    <row r="1397">
      <c r="A1397" s="11" t="n">
        <v>1396</v>
      </c>
      <c r="B1397" s="12">
        <f>INT((A1397-1)/122)+1</f>
        <v/>
      </c>
      <c r="C1397" s="13" t="n">
        <v>0.297514</v>
      </c>
      <c r="D1397" s="13" t="n">
        <v>0.09608999999999999</v>
      </c>
      <c r="E1397" s="13" t="n">
        <v>0.889913</v>
      </c>
      <c r="F1397" s="13" t="n">
        <v>0.035908</v>
      </c>
      <c r="G1397" s="13" t="n">
        <v>0.577918</v>
      </c>
      <c r="H1397" s="13" t="n">
        <v>0.240441</v>
      </c>
      <c r="I1397" s="13" t="n">
        <v>0.51612</v>
      </c>
      <c r="J1397" s="13" t="n">
        <v>0.996354</v>
      </c>
      <c r="K1397" s="13" t="n">
        <v>0.034671</v>
      </c>
      <c r="L1397" s="13" t="n">
        <v>0.288369</v>
      </c>
      <c r="M1397" s="13" t="n">
        <v>0.050821</v>
      </c>
      <c r="N1397" s="13" t="n">
        <v>0.459534</v>
      </c>
      <c r="O1397" s="9">
        <f>IF(C1397&lt;=1-Params!$B$4,0,MAX(0.1,ROUND(_xlfn.GAMMA.INV((C1397-(1-Params!$B$4))/Params!$B$4,Params!$B$5,Params!$B$6),1)))</f>
        <v/>
      </c>
      <c r="P1397" s="9">
        <f>IF(D1397&lt;=1-Params!$B$7,0,ROUND(_xlfn.GAMMA.INV((D1397-(1-Params!$B$7))/Params!$B$7,Params!$B$8,Params!$B$9),3))</f>
        <v/>
      </c>
      <c r="Q1397" s="9">
        <f>IF(E1397&lt;=1-Params!$B$4,0,MAX(0.1,ROUND(_xlfn.GAMMA.INV((E1397-(1-Params!$B$4))/Params!$B$4,Params!$B$5,Params!$B$6),1)))</f>
        <v/>
      </c>
      <c r="R1397" s="9">
        <f>IF(F1397&lt;=1-Params!$B$7,0,ROUND(_xlfn.GAMMA.INV((F1397-(1-Params!$B$7))/Params!$B$7,Params!$B$8,Params!$B$9),3))</f>
        <v/>
      </c>
      <c r="S1397" s="9">
        <f>IF(G1397&lt;=1-Params!$B$7,0,ROUND((Params!$B$10+Params!$B$11*G1397^Params!$B$12)*_xlfn.GAMMA.INV((G1397-(1-Params!$B$7))/Params!$B$7,Params!$B$8,Params!$B$9),3))</f>
        <v/>
      </c>
      <c r="T1397" s="9">
        <f>IF(H1397&lt;=1-Params!$B$4,0,MAX(0.1,ROUND((Params!$B$10+Params!$B$11*H1397^Params!$B$12)*_xlfn.GAMMA.INV((H1397-(1-Params!$B$4))/Params!$B$4,Params!$B$5,Params!$B$6),1)))</f>
        <v/>
      </c>
      <c r="U1397" s="9">
        <f>ROUND(_xlfn.NORM.INV(I1397,Params!$B$13,Params!$B$14),1)</f>
        <v/>
      </c>
      <c r="V1397" s="9">
        <f>ROUND(_xlfn.NORM.INV(J1397,Params!$B$15,Params!$B$16),2)</f>
        <v/>
      </c>
      <c r="W1397" s="9">
        <f>ROUND(_xlfn.NORM.INV(K1397,Params!$B$13,Params!$B$14),1)</f>
        <v/>
      </c>
      <c r="X1397" s="9">
        <f>ROUND(_xlfn.NORM.INV(L1397,Params!$B$15,Params!$B$16),2)</f>
        <v/>
      </c>
      <c r="Y1397" s="9">
        <f>ROUND(_xlfn.NORM.INV(M1397,Params!$B$15,Params!$B$16)+Params!$B$17+Params!$B$18*M1397,2)</f>
        <v/>
      </c>
      <c r="Z1397" s="9">
        <f>ROUND(_xlfn.NORM.INV(N1397,Params!$B$13,Params!$B$14)+Params!$B$17+Params!$B$18*N1397,1)</f>
        <v/>
      </c>
    </row>
    <row r="1398">
      <c r="A1398" s="11" t="n">
        <v>1397</v>
      </c>
      <c r="B1398" s="12">
        <f>INT((A1398-1)/122)+1</f>
        <v/>
      </c>
      <c r="C1398" s="13" t="n">
        <v>0.79244</v>
      </c>
      <c r="D1398" s="13" t="n">
        <v>0.399409</v>
      </c>
      <c r="E1398" s="13" t="n">
        <v>0.84887</v>
      </c>
      <c r="F1398" s="13" t="n">
        <v>0.670137</v>
      </c>
      <c r="G1398" s="13" t="n">
        <v>0.582595</v>
      </c>
      <c r="H1398" s="13" t="n">
        <v>0.281273</v>
      </c>
      <c r="I1398" s="13" t="n">
        <v>0.730281</v>
      </c>
      <c r="J1398" s="13" t="n">
        <v>0.937005</v>
      </c>
      <c r="K1398" s="13" t="n">
        <v>0.090068</v>
      </c>
      <c r="L1398" s="13" t="n">
        <v>0.437007</v>
      </c>
      <c r="M1398" s="13" t="n">
        <v>0.761429</v>
      </c>
      <c r="N1398" s="13" t="n">
        <v>0.391731</v>
      </c>
      <c r="O1398" s="9">
        <f>IF(C1398&lt;=1-Params!$B$4,0,MAX(0.1,ROUND(_xlfn.GAMMA.INV((C1398-(1-Params!$B$4))/Params!$B$4,Params!$B$5,Params!$B$6),1)))</f>
        <v/>
      </c>
      <c r="P1398" s="9">
        <f>IF(D1398&lt;=1-Params!$B$7,0,ROUND(_xlfn.GAMMA.INV((D1398-(1-Params!$B$7))/Params!$B$7,Params!$B$8,Params!$B$9),3))</f>
        <v/>
      </c>
      <c r="Q1398" s="9">
        <f>IF(E1398&lt;=1-Params!$B$4,0,MAX(0.1,ROUND(_xlfn.GAMMA.INV((E1398-(1-Params!$B$4))/Params!$B$4,Params!$B$5,Params!$B$6),1)))</f>
        <v/>
      </c>
      <c r="R1398" s="9">
        <f>IF(F1398&lt;=1-Params!$B$7,0,ROUND(_xlfn.GAMMA.INV((F1398-(1-Params!$B$7))/Params!$B$7,Params!$B$8,Params!$B$9),3))</f>
        <v/>
      </c>
      <c r="S1398" s="9">
        <f>IF(G1398&lt;=1-Params!$B$7,0,ROUND((Params!$B$10+Params!$B$11*G1398^Params!$B$12)*_xlfn.GAMMA.INV((G1398-(1-Params!$B$7))/Params!$B$7,Params!$B$8,Params!$B$9),3))</f>
        <v/>
      </c>
      <c r="T1398" s="9">
        <f>IF(H1398&lt;=1-Params!$B$4,0,MAX(0.1,ROUND((Params!$B$10+Params!$B$11*H1398^Params!$B$12)*_xlfn.GAMMA.INV((H1398-(1-Params!$B$4))/Params!$B$4,Params!$B$5,Params!$B$6),1)))</f>
        <v/>
      </c>
      <c r="U1398" s="9">
        <f>ROUND(_xlfn.NORM.INV(I1398,Params!$B$13,Params!$B$14),1)</f>
        <v/>
      </c>
      <c r="V1398" s="9">
        <f>ROUND(_xlfn.NORM.INV(J1398,Params!$B$15,Params!$B$16),2)</f>
        <v/>
      </c>
      <c r="W1398" s="9">
        <f>ROUND(_xlfn.NORM.INV(K1398,Params!$B$13,Params!$B$14),1)</f>
        <v/>
      </c>
      <c r="X1398" s="9">
        <f>ROUND(_xlfn.NORM.INV(L1398,Params!$B$15,Params!$B$16),2)</f>
        <v/>
      </c>
      <c r="Y1398" s="9">
        <f>ROUND(_xlfn.NORM.INV(M1398,Params!$B$15,Params!$B$16)+Params!$B$17+Params!$B$18*M1398,2)</f>
        <v/>
      </c>
      <c r="Z1398" s="9">
        <f>ROUND(_xlfn.NORM.INV(N1398,Params!$B$13,Params!$B$14)+Params!$B$17+Params!$B$18*N1398,1)</f>
        <v/>
      </c>
    </row>
    <row r="1399">
      <c r="A1399" s="11" t="n">
        <v>1398</v>
      </c>
      <c r="B1399" s="12">
        <f>INT((A1399-1)/122)+1</f>
        <v/>
      </c>
      <c r="C1399" s="13" t="n">
        <v>0.94979</v>
      </c>
      <c r="D1399" s="13" t="n">
        <v>0.085114</v>
      </c>
      <c r="E1399" s="13" t="n">
        <v>0.932938</v>
      </c>
      <c r="F1399" s="13" t="n">
        <v>0.298813</v>
      </c>
      <c r="G1399" s="13" t="n">
        <v>0.911972</v>
      </c>
      <c r="H1399" s="13" t="n">
        <v>0.634373</v>
      </c>
      <c r="I1399" s="13" t="n">
        <v>0.658278</v>
      </c>
      <c r="J1399" s="13" t="n">
        <v>0.96182</v>
      </c>
      <c r="K1399" s="13" t="n">
        <v>0.360033</v>
      </c>
      <c r="L1399" s="13" t="n">
        <v>0.5303020000000001</v>
      </c>
      <c r="M1399" s="13" t="n">
        <v>0.875654</v>
      </c>
      <c r="N1399" s="13" t="n">
        <v>0.007936</v>
      </c>
      <c r="O1399" s="9">
        <f>IF(C1399&lt;=1-Params!$B$4,0,MAX(0.1,ROUND(_xlfn.GAMMA.INV((C1399-(1-Params!$B$4))/Params!$B$4,Params!$B$5,Params!$B$6),1)))</f>
        <v/>
      </c>
      <c r="P1399" s="9">
        <f>IF(D1399&lt;=1-Params!$B$7,0,ROUND(_xlfn.GAMMA.INV((D1399-(1-Params!$B$7))/Params!$B$7,Params!$B$8,Params!$B$9),3))</f>
        <v/>
      </c>
      <c r="Q1399" s="9">
        <f>IF(E1399&lt;=1-Params!$B$4,0,MAX(0.1,ROUND(_xlfn.GAMMA.INV((E1399-(1-Params!$B$4))/Params!$B$4,Params!$B$5,Params!$B$6),1)))</f>
        <v/>
      </c>
      <c r="R1399" s="9">
        <f>IF(F1399&lt;=1-Params!$B$7,0,ROUND(_xlfn.GAMMA.INV((F1399-(1-Params!$B$7))/Params!$B$7,Params!$B$8,Params!$B$9),3))</f>
        <v/>
      </c>
      <c r="S1399" s="9">
        <f>IF(G1399&lt;=1-Params!$B$7,0,ROUND((Params!$B$10+Params!$B$11*G1399^Params!$B$12)*_xlfn.GAMMA.INV((G1399-(1-Params!$B$7))/Params!$B$7,Params!$B$8,Params!$B$9),3))</f>
        <v/>
      </c>
      <c r="T1399" s="9">
        <f>IF(H1399&lt;=1-Params!$B$4,0,MAX(0.1,ROUND((Params!$B$10+Params!$B$11*H1399^Params!$B$12)*_xlfn.GAMMA.INV((H1399-(1-Params!$B$4))/Params!$B$4,Params!$B$5,Params!$B$6),1)))</f>
        <v/>
      </c>
      <c r="U1399" s="9">
        <f>ROUND(_xlfn.NORM.INV(I1399,Params!$B$13,Params!$B$14),1)</f>
        <v/>
      </c>
      <c r="V1399" s="9">
        <f>ROUND(_xlfn.NORM.INV(J1399,Params!$B$15,Params!$B$16),2)</f>
        <v/>
      </c>
      <c r="W1399" s="9">
        <f>ROUND(_xlfn.NORM.INV(K1399,Params!$B$13,Params!$B$14),1)</f>
        <v/>
      </c>
      <c r="X1399" s="9">
        <f>ROUND(_xlfn.NORM.INV(L1399,Params!$B$15,Params!$B$16),2)</f>
        <v/>
      </c>
      <c r="Y1399" s="9">
        <f>ROUND(_xlfn.NORM.INV(M1399,Params!$B$15,Params!$B$16)+Params!$B$17+Params!$B$18*M1399,2)</f>
        <v/>
      </c>
      <c r="Z1399" s="9">
        <f>ROUND(_xlfn.NORM.INV(N1399,Params!$B$13,Params!$B$14)+Params!$B$17+Params!$B$18*N1399,1)</f>
        <v/>
      </c>
    </row>
    <row r="1400">
      <c r="A1400" s="11" t="n">
        <v>1399</v>
      </c>
      <c r="B1400" s="12">
        <f>INT((A1400-1)/122)+1</f>
        <v/>
      </c>
      <c r="C1400" s="13" t="n">
        <v>0.379265</v>
      </c>
      <c r="D1400" s="13" t="n">
        <v>0.18222</v>
      </c>
      <c r="E1400" s="13" t="n">
        <v>0.839584</v>
      </c>
      <c r="F1400" s="13" t="n">
        <v>0.266101</v>
      </c>
      <c r="G1400" s="13" t="n">
        <v>0.812811</v>
      </c>
      <c r="H1400" s="13" t="n">
        <v>0.444953</v>
      </c>
      <c r="I1400" s="13" t="n">
        <v>0.465708</v>
      </c>
      <c r="J1400" s="13" t="n">
        <v>0.317585</v>
      </c>
      <c r="K1400" s="13" t="n">
        <v>0.398534</v>
      </c>
      <c r="L1400" s="13" t="n">
        <v>0.522201</v>
      </c>
      <c r="M1400" s="13" t="n">
        <v>0.411759</v>
      </c>
      <c r="N1400" s="13" t="n">
        <v>0.007676</v>
      </c>
      <c r="O1400" s="9">
        <f>IF(C1400&lt;=1-Params!$B$4,0,MAX(0.1,ROUND(_xlfn.GAMMA.INV((C1400-(1-Params!$B$4))/Params!$B$4,Params!$B$5,Params!$B$6),1)))</f>
        <v/>
      </c>
      <c r="P1400" s="9">
        <f>IF(D1400&lt;=1-Params!$B$7,0,ROUND(_xlfn.GAMMA.INV((D1400-(1-Params!$B$7))/Params!$B$7,Params!$B$8,Params!$B$9),3))</f>
        <v/>
      </c>
      <c r="Q1400" s="9">
        <f>IF(E1400&lt;=1-Params!$B$4,0,MAX(0.1,ROUND(_xlfn.GAMMA.INV((E1400-(1-Params!$B$4))/Params!$B$4,Params!$B$5,Params!$B$6),1)))</f>
        <v/>
      </c>
      <c r="R1400" s="9">
        <f>IF(F1400&lt;=1-Params!$B$7,0,ROUND(_xlfn.GAMMA.INV((F1400-(1-Params!$B$7))/Params!$B$7,Params!$B$8,Params!$B$9),3))</f>
        <v/>
      </c>
      <c r="S1400" s="9">
        <f>IF(G1400&lt;=1-Params!$B$7,0,ROUND((Params!$B$10+Params!$B$11*G1400^Params!$B$12)*_xlfn.GAMMA.INV((G1400-(1-Params!$B$7))/Params!$B$7,Params!$B$8,Params!$B$9),3))</f>
        <v/>
      </c>
      <c r="T1400" s="9">
        <f>IF(H1400&lt;=1-Params!$B$4,0,MAX(0.1,ROUND((Params!$B$10+Params!$B$11*H1400^Params!$B$12)*_xlfn.GAMMA.INV((H1400-(1-Params!$B$4))/Params!$B$4,Params!$B$5,Params!$B$6),1)))</f>
        <v/>
      </c>
      <c r="U1400" s="9">
        <f>ROUND(_xlfn.NORM.INV(I1400,Params!$B$13,Params!$B$14),1)</f>
        <v/>
      </c>
      <c r="V1400" s="9">
        <f>ROUND(_xlfn.NORM.INV(J1400,Params!$B$15,Params!$B$16),2)</f>
        <v/>
      </c>
      <c r="W1400" s="9">
        <f>ROUND(_xlfn.NORM.INV(K1400,Params!$B$13,Params!$B$14),1)</f>
        <v/>
      </c>
      <c r="X1400" s="9">
        <f>ROUND(_xlfn.NORM.INV(L1400,Params!$B$15,Params!$B$16),2)</f>
        <v/>
      </c>
      <c r="Y1400" s="9">
        <f>ROUND(_xlfn.NORM.INV(M1400,Params!$B$15,Params!$B$16)+Params!$B$17+Params!$B$18*M1400,2)</f>
        <v/>
      </c>
      <c r="Z1400" s="9">
        <f>ROUND(_xlfn.NORM.INV(N1400,Params!$B$13,Params!$B$14)+Params!$B$17+Params!$B$18*N1400,1)</f>
        <v/>
      </c>
    </row>
    <row r="1401">
      <c r="A1401" s="11" t="n">
        <v>1400</v>
      </c>
      <c r="B1401" s="12">
        <f>INT((A1401-1)/122)+1</f>
        <v/>
      </c>
      <c r="C1401" s="13" t="n">
        <v>0.675669</v>
      </c>
      <c r="D1401" s="13" t="n">
        <v>0.872491</v>
      </c>
      <c r="E1401" s="13" t="n">
        <v>0.218126</v>
      </c>
      <c r="F1401" s="13" t="n">
        <v>0.89915</v>
      </c>
      <c r="G1401" s="13" t="n">
        <v>0.866951</v>
      </c>
      <c r="H1401" s="13" t="n">
        <v>0.317107</v>
      </c>
      <c r="I1401" s="13" t="n">
        <v>0.435021</v>
      </c>
      <c r="J1401" s="13" t="n">
        <v>0.140753</v>
      </c>
      <c r="K1401" s="13" t="n">
        <v>0.557831</v>
      </c>
      <c r="L1401" s="13" t="n">
        <v>0.670642</v>
      </c>
      <c r="M1401" s="13" t="n">
        <v>0.521842</v>
      </c>
      <c r="N1401" s="13" t="n">
        <v>0.103383</v>
      </c>
      <c r="O1401" s="9">
        <f>IF(C1401&lt;=1-Params!$B$4,0,MAX(0.1,ROUND(_xlfn.GAMMA.INV((C1401-(1-Params!$B$4))/Params!$B$4,Params!$B$5,Params!$B$6),1)))</f>
        <v/>
      </c>
      <c r="P1401" s="9">
        <f>IF(D1401&lt;=1-Params!$B$7,0,ROUND(_xlfn.GAMMA.INV((D1401-(1-Params!$B$7))/Params!$B$7,Params!$B$8,Params!$B$9),3))</f>
        <v/>
      </c>
      <c r="Q1401" s="9">
        <f>IF(E1401&lt;=1-Params!$B$4,0,MAX(0.1,ROUND(_xlfn.GAMMA.INV((E1401-(1-Params!$B$4))/Params!$B$4,Params!$B$5,Params!$B$6),1)))</f>
        <v/>
      </c>
      <c r="R1401" s="9">
        <f>IF(F1401&lt;=1-Params!$B$7,0,ROUND(_xlfn.GAMMA.INV((F1401-(1-Params!$B$7))/Params!$B$7,Params!$B$8,Params!$B$9),3))</f>
        <v/>
      </c>
      <c r="S1401" s="9">
        <f>IF(G1401&lt;=1-Params!$B$7,0,ROUND((Params!$B$10+Params!$B$11*G1401^Params!$B$12)*_xlfn.GAMMA.INV((G1401-(1-Params!$B$7))/Params!$B$7,Params!$B$8,Params!$B$9),3))</f>
        <v/>
      </c>
      <c r="T1401" s="9">
        <f>IF(H1401&lt;=1-Params!$B$4,0,MAX(0.1,ROUND((Params!$B$10+Params!$B$11*H1401^Params!$B$12)*_xlfn.GAMMA.INV((H1401-(1-Params!$B$4))/Params!$B$4,Params!$B$5,Params!$B$6),1)))</f>
        <v/>
      </c>
      <c r="U1401" s="9">
        <f>ROUND(_xlfn.NORM.INV(I1401,Params!$B$13,Params!$B$14),1)</f>
        <v/>
      </c>
      <c r="V1401" s="9">
        <f>ROUND(_xlfn.NORM.INV(J1401,Params!$B$15,Params!$B$16),2)</f>
        <v/>
      </c>
      <c r="W1401" s="9">
        <f>ROUND(_xlfn.NORM.INV(K1401,Params!$B$13,Params!$B$14),1)</f>
        <v/>
      </c>
      <c r="X1401" s="9">
        <f>ROUND(_xlfn.NORM.INV(L1401,Params!$B$15,Params!$B$16),2)</f>
        <v/>
      </c>
      <c r="Y1401" s="9">
        <f>ROUND(_xlfn.NORM.INV(M1401,Params!$B$15,Params!$B$16)+Params!$B$17+Params!$B$18*M1401,2)</f>
        <v/>
      </c>
      <c r="Z1401" s="9">
        <f>ROUND(_xlfn.NORM.INV(N1401,Params!$B$13,Params!$B$14)+Params!$B$17+Params!$B$18*N1401,1)</f>
        <v/>
      </c>
    </row>
    <row r="1402">
      <c r="A1402" s="11" t="n">
        <v>1401</v>
      </c>
      <c r="B1402" s="12">
        <f>INT((A1402-1)/122)+1</f>
        <v/>
      </c>
      <c r="C1402" s="13" t="n">
        <v>0.27476</v>
      </c>
      <c r="D1402" s="13" t="n">
        <v>0.94198</v>
      </c>
      <c r="E1402" s="13" t="n">
        <v>0.32823</v>
      </c>
      <c r="F1402" s="13" t="n">
        <v>0.681324</v>
      </c>
      <c r="G1402" s="13" t="n">
        <v>0.268118</v>
      </c>
      <c r="H1402" s="13" t="n">
        <v>0.138259</v>
      </c>
      <c r="I1402" s="13" t="n">
        <v>0.423209</v>
      </c>
      <c r="J1402" s="13" t="n">
        <v>0.173969</v>
      </c>
      <c r="K1402" s="13" t="n">
        <v>0.77408</v>
      </c>
      <c r="L1402" s="13" t="n">
        <v>0.38613</v>
      </c>
      <c r="M1402" s="13" t="n">
        <v>0.822646</v>
      </c>
      <c r="N1402" s="13" t="n">
        <v>0.181797</v>
      </c>
      <c r="O1402" s="9">
        <f>IF(C1402&lt;=1-Params!$B$4,0,MAX(0.1,ROUND(_xlfn.GAMMA.INV((C1402-(1-Params!$B$4))/Params!$B$4,Params!$B$5,Params!$B$6),1)))</f>
        <v/>
      </c>
      <c r="P1402" s="9">
        <f>IF(D1402&lt;=1-Params!$B$7,0,ROUND(_xlfn.GAMMA.INV((D1402-(1-Params!$B$7))/Params!$B$7,Params!$B$8,Params!$B$9),3))</f>
        <v/>
      </c>
      <c r="Q1402" s="9">
        <f>IF(E1402&lt;=1-Params!$B$4,0,MAX(0.1,ROUND(_xlfn.GAMMA.INV((E1402-(1-Params!$B$4))/Params!$B$4,Params!$B$5,Params!$B$6),1)))</f>
        <v/>
      </c>
      <c r="R1402" s="9">
        <f>IF(F1402&lt;=1-Params!$B$7,0,ROUND(_xlfn.GAMMA.INV((F1402-(1-Params!$B$7))/Params!$B$7,Params!$B$8,Params!$B$9),3))</f>
        <v/>
      </c>
      <c r="S1402" s="9">
        <f>IF(G1402&lt;=1-Params!$B$7,0,ROUND((Params!$B$10+Params!$B$11*G1402^Params!$B$12)*_xlfn.GAMMA.INV((G1402-(1-Params!$B$7))/Params!$B$7,Params!$B$8,Params!$B$9),3))</f>
        <v/>
      </c>
      <c r="T1402" s="9">
        <f>IF(H1402&lt;=1-Params!$B$4,0,MAX(0.1,ROUND((Params!$B$10+Params!$B$11*H1402^Params!$B$12)*_xlfn.GAMMA.INV((H1402-(1-Params!$B$4))/Params!$B$4,Params!$B$5,Params!$B$6),1)))</f>
        <v/>
      </c>
      <c r="U1402" s="9">
        <f>ROUND(_xlfn.NORM.INV(I1402,Params!$B$13,Params!$B$14),1)</f>
        <v/>
      </c>
      <c r="V1402" s="9">
        <f>ROUND(_xlfn.NORM.INV(J1402,Params!$B$15,Params!$B$16),2)</f>
        <v/>
      </c>
      <c r="W1402" s="9">
        <f>ROUND(_xlfn.NORM.INV(K1402,Params!$B$13,Params!$B$14),1)</f>
        <v/>
      </c>
      <c r="X1402" s="9">
        <f>ROUND(_xlfn.NORM.INV(L1402,Params!$B$15,Params!$B$16),2)</f>
        <v/>
      </c>
      <c r="Y1402" s="9">
        <f>ROUND(_xlfn.NORM.INV(M1402,Params!$B$15,Params!$B$16)+Params!$B$17+Params!$B$18*M1402,2)</f>
        <v/>
      </c>
      <c r="Z1402" s="9">
        <f>ROUND(_xlfn.NORM.INV(N1402,Params!$B$13,Params!$B$14)+Params!$B$17+Params!$B$18*N1402,1)</f>
        <v/>
      </c>
    </row>
    <row r="1403">
      <c r="A1403" s="11" t="n">
        <v>1402</v>
      </c>
      <c r="B1403" s="12">
        <f>INT((A1403-1)/122)+1</f>
        <v/>
      </c>
      <c r="C1403" s="13" t="n">
        <v>0.473942</v>
      </c>
      <c r="D1403" s="13" t="n">
        <v>0.834887</v>
      </c>
      <c r="E1403" s="13" t="n">
        <v>0.4501</v>
      </c>
      <c r="F1403" s="13" t="n">
        <v>0.797319</v>
      </c>
      <c r="G1403" s="13" t="n">
        <v>0.565532</v>
      </c>
      <c r="H1403" s="13" t="n">
        <v>0.482478</v>
      </c>
      <c r="I1403" s="13" t="n">
        <v>0.315489</v>
      </c>
      <c r="J1403" s="13" t="n">
        <v>0.228827</v>
      </c>
      <c r="K1403" s="13" t="n">
        <v>0.610573</v>
      </c>
      <c r="L1403" s="13" t="n">
        <v>0.46123</v>
      </c>
      <c r="M1403" s="13" t="n">
        <v>0.59221</v>
      </c>
      <c r="N1403" s="13" t="n">
        <v>0.786923</v>
      </c>
      <c r="O1403" s="9">
        <f>IF(C1403&lt;=1-Params!$B$4,0,MAX(0.1,ROUND(_xlfn.GAMMA.INV((C1403-(1-Params!$B$4))/Params!$B$4,Params!$B$5,Params!$B$6),1)))</f>
        <v/>
      </c>
      <c r="P1403" s="9">
        <f>IF(D1403&lt;=1-Params!$B$7,0,ROUND(_xlfn.GAMMA.INV((D1403-(1-Params!$B$7))/Params!$B$7,Params!$B$8,Params!$B$9),3))</f>
        <v/>
      </c>
      <c r="Q1403" s="9">
        <f>IF(E1403&lt;=1-Params!$B$4,0,MAX(0.1,ROUND(_xlfn.GAMMA.INV((E1403-(1-Params!$B$4))/Params!$B$4,Params!$B$5,Params!$B$6),1)))</f>
        <v/>
      </c>
      <c r="R1403" s="9">
        <f>IF(F1403&lt;=1-Params!$B$7,0,ROUND(_xlfn.GAMMA.INV((F1403-(1-Params!$B$7))/Params!$B$7,Params!$B$8,Params!$B$9),3))</f>
        <v/>
      </c>
      <c r="S1403" s="9">
        <f>IF(G1403&lt;=1-Params!$B$7,0,ROUND((Params!$B$10+Params!$B$11*G1403^Params!$B$12)*_xlfn.GAMMA.INV((G1403-(1-Params!$B$7))/Params!$B$7,Params!$B$8,Params!$B$9),3))</f>
        <v/>
      </c>
      <c r="T1403" s="9">
        <f>IF(H1403&lt;=1-Params!$B$4,0,MAX(0.1,ROUND((Params!$B$10+Params!$B$11*H1403^Params!$B$12)*_xlfn.GAMMA.INV((H1403-(1-Params!$B$4))/Params!$B$4,Params!$B$5,Params!$B$6),1)))</f>
        <v/>
      </c>
      <c r="U1403" s="9">
        <f>ROUND(_xlfn.NORM.INV(I1403,Params!$B$13,Params!$B$14),1)</f>
        <v/>
      </c>
      <c r="V1403" s="9">
        <f>ROUND(_xlfn.NORM.INV(J1403,Params!$B$15,Params!$B$16),2)</f>
        <v/>
      </c>
      <c r="W1403" s="9">
        <f>ROUND(_xlfn.NORM.INV(K1403,Params!$B$13,Params!$B$14),1)</f>
        <v/>
      </c>
      <c r="X1403" s="9">
        <f>ROUND(_xlfn.NORM.INV(L1403,Params!$B$15,Params!$B$16),2)</f>
        <v/>
      </c>
      <c r="Y1403" s="9">
        <f>ROUND(_xlfn.NORM.INV(M1403,Params!$B$15,Params!$B$16)+Params!$B$17+Params!$B$18*M1403,2)</f>
        <v/>
      </c>
      <c r="Z1403" s="9">
        <f>ROUND(_xlfn.NORM.INV(N1403,Params!$B$13,Params!$B$14)+Params!$B$17+Params!$B$18*N1403,1)</f>
        <v/>
      </c>
    </row>
    <row r="1404">
      <c r="A1404" s="11" t="n">
        <v>1403</v>
      </c>
      <c r="B1404" s="12">
        <f>INT((A1404-1)/122)+1</f>
        <v/>
      </c>
      <c r="C1404" s="13" t="n">
        <v>0.5876400000000001</v>
      </c>
      <c r="D1404" s="13" t="n">
        <v>0.999816</v>
      </c>
      <c r="E1404" s="13" t="n">
        <v>0.245074</v>
      </c>
      <c r="F1404" s="13" t="n">
        <v>0.962266</v>
      </c>
      <c r="G1404" s="13" t="n">
        <v>0.486046</v>
      </c>
      <c r="H1404" s="13" t="n">
        <v>0.336198</v>
      </c>
      <c r="I1404" s="13" t="n">
        <v>0.155297</v>
      </c>
      <c r="J1404" s="13" t="n">
        <v>0.345423</v>
      </c>
      <c r="K1404" s="13" t="n">
        <v>0.499281</v>
      </c>
      <c r="L1404" s="13" t="n">
        <v>0.819164</v>
      </c>
      <c r="M1404" s="13" t="n">
        <v>0.542866</v>
      </c>
      <c r="N1404" s="13" t="n">
        <v>0.794848</v>
      </c>
      <c r="O1404" s="9">
        <f>IF(C1404&lt;=1-Params!$B$4,0,MAX(0.1,ROUND(_xlfn.GAMMA.INV((C1404-(1-Params!$B$4))/Params!$B$4,Params!$B$5,Params!$B$6),1)))</f>
        <v/>
      </c>
      <c r="P1404" s="9">
        <f>IF(D1404&lt;=1-Params!$B$7,0,ROUND(_xlfn.GAMMA.INV((D1404-(1-Params!$B$7))/Params!$B$7,Params!$B$8,Params!$B$9),3))</f>
        <v/>
      </c>
      <c r="Q1404" s="9">
        <f>IF(E1404&lt;=1-Params!$B$4,0,MAX(0.1,ROUND(_xlfn.GAMMA.INV((E1404-(1-Params!$B$4))/Params!$B$4,Params!$B$5,Params!$B$6),1)))</f>
        <v/>
      </c>
      <c r="R1404" s="9">
        <f>IF(F1404&lt;=1-Params!$B$7,0,ROUND(_xlfn.GAMMA.INV((F1404-(1-Params!$B$7))/Params!$B$7,Params!$B$8,Params!$B$9),3))</f>
        <v/>
      </c>
      <c r="S1404" s="9">
        <f>IF(G1404&lt;=1-Params!$B$7,0,ROUND((Params!$B$10+Params!$B$11*G1404^Params!$B$12)*_xlfn.GAMMA.INV((G1404-(1-Params!$B$7))/Params!$B$7,Params!$B$8,Params!$B$9),3))</f>
        <v/>
      </c>
      <c r="T1404" s="9">
        <f>IF(H1404&lt;=1-Params!$B$4,0,MAX(0.1,ROUND((Params!$B$10+Params!$B$11*H1404^Params!$B$12)*_xlfn.GAMMA.INV((H1404-(1-Params!$B$4))/Params!$B$4,Params!$B$5,Params!$B$6),1)))</f>
        <v/>
      </c>
      <c r="U1404" s="9">
        <f>ROUND(_xlfn.NORM.INV(I1404,Params!$B$13,Params!$B$14),1)</f>
        <v/>
      </c>
      <c r="V1404" s="9">
        <f>ROUND(_xlfn.NORM.INV(J1404,Params!$B$15,Params!$B$16),2)</f>
        <v/>
      </c>
      <c r="W1404" s="9">
        <f>ROUND(_xlfn.NORM.INV(K1404,Params!$B$13,Params!$B$14),1)</f>
        <v/>
      </c>
      <c r="X1404" s="9">
        <f>ROUND(_xlfn.NORM.INV(L1404,Params!$B$15,Params!$B$16),2)</f>
        <v/>
      </c>
      <c r="Y1404" s="9">
        <f>ROUND(_xlfn.NORM.INV(M1404,Params!$B$15,Params!$B$16)+Params!$B$17+Params!$B$18*M1404,2)</f>
        <v/>
      </c>
      <c r="Z1404" s="9">
        <f>ROUND(_xlfn.NORM.INV(N1404,Params!$B$13,Params!$B$14)+Params!$B$17+Params!$B$18*N1404,1)</f>
        <v/>
      </c>
    </row>
    <row r="1405">
      <c r="A1405" s="11" t="n">
        <v>1404</v>
      </c>
      <c r="B1405" s="12">
        <f>INT((A1405-1)/122)+1</f>
        <v/>
      </c>
      <c r="C1405" s="13" t="n">
        <v>0.370407</v>
      </c>
      <c r="D1405" s="13" t="n">
        <v>0.979254</v>
      </c>
      <c r="E1405" s="13" t="n">
        <v>0.258131</v>
      </c>
      <c r="F1405" s="13" t="n">
        <v>0.67173</v>
      </c>
      <c r="G1405" s="13" t="n">
        <v>0.142723</v>
      </c>
      <c r="H1405" s="13" t="n">
        <v>0.727958</v>
      </c>
      <c r="I1405" s="13" t="n">
        <v>0.758447</v>
      </c>
      <c r="J1405" s="13" t="n">
        <v>0.488162</v>
      </c>
      <c r="K1405" s="13" t="n">
        <v>0.106551</v>
      </c>
      <c r="L1405" s="13" t="n">
        <v>0.9741649999999999</v>
      </c>
      <c r="M1405" s="13" t="n">
        <v>0.322857</v>
      </c>
      <c r="N1405" s="13" t="n">
        <v>0.9576210000000001</v>
      </c>
      <c r="O1405" s="9">
        <f>IF(C1405&lt;=1-Params!$B$4,0,MAX(0.1,ROUND(_xlfn.GAMMA.INV((C1405-(1-Params!$B$4))/Params!$B$4,Params!$B$5,Params!$B$6),1)))</f>
        <v/>
      </c>
      <c r="P1405" s="9">
        <f>IF(D1405&lt;=1-Params!$B$7,0,ROUND(_xlfn.GAMMA.INV((D1405-(1-Params!$B$7))/Params!$B$7,Params!$B$8,Params!$B$9),3))</f>
        <v/>
      </c>
      <c r="Q1405" s="9">
        <f>IF(E1405&lt;=1-Params!$B$4,0,MAX(0.1,ROUND(_xlfn.GAMMA.INV((E1405-(1-Params!$B$4))/Params!$B$4,Params!$B$5,Params!$B$6),1)))</f>
        <v/>
      </c>
      <c r="R1405" s="9">
        <f>IF(F1405&lt;=1-Params!$B$7,0,ROUND(_xlfn.GAMMA.INV((F1405-(1-Params!$B$7))/Params!$B$7,Params!$B$8,Params!$B$9),3))</f>
        <v/>
      </c>
      <c r="S1405" s="9">
        <f>IF(G1405&lt;=1-Params!$B$7,0,ROUND((Params!$B$10+Params!$B$11*G1405^Params!$B$12)*_xlfn.GAMMA.INV((G1405-(1-Params!$B$7))/Params!$B$7,Params!$B$8,Params!$B$9),3))</f>
        <v/>
      </c>
      <c r="T1405" s="9">
        <f>IF(H1405&lt;=1-Params!$B$4,0,MAX(0.1,ROUND((Params!$B$10+Params!$B$11*H1405^Params!$B$12)*_xlfn.GAMMA.INV((H1405-(1-Params!$B$4))/Params!$B$4,Params!$B$5,Params!$B$6),1)))</f>
        <v/>
      </c>
      <c r="U1405" s="9">
        <f>ROUND(_xlfn.NORM.INV(I1405,Params!$B$13,Params!$B$14),1)</f>
        <v/>
      </c>
      <c r="V1405" s="9">
        <f>ROUND(_xlfn.NORM.INV(J1405,Params!$B$15,Params!$B$16),2)</f>
        <v/>
      </c>
      <c r="W1405" s="9">
        <f>ROUND(_xlfn.NORM.INV(K1405,Params!$B$13,Params!$B$14),1)</f>
        <v/>
      </c>
      <c r="X1405" s="9">
        <f>ROUND(_xlfn.NORM.INV(L1405,Params!$B$15,Params!$B$16),2)</f>
        <v/>
      </c>
      <c r="Y1405" s="9">
        <f>ROUND(_xlfn.NORM.INV(M1405,Params!$B$15,Params!$B$16)+Params!$B$17+Params!$B$18*M1405,2)</f>
        <v/>
      </c>
      <c r="Z1405" s="9">
        <f>ROUND(_xlfn.NORM.INV(N1405,Params!$B$13,Params!$B$14)+Params!$B$17+Params!$B$18*N1405,1)</f>
        <v/>
      </c>
    </row>
    <row r="1406">
      <c r="A1406" s="11" t="n">
        <v>1405</v>
      </c>
      <c r="B1406" s="12">
        <f>INT((A1406-1)/122)+1</f>
        <v/>
      </c>
      <c r="C1406" s="13" t="n">
        <v>0.62191</v>
      </c>
      <c r="D1406" s="13" t="n">
        <v>0.947944</v>
      </c>
      <c r="E1406" s="13" t="n">
        <v>0.168775</v>
      </c>
      <c r="F1406" s="13" t="n">
        <v>0.922857</v>
      </c>
      <c r="G1406" s="13" t="n">
        <v>0.544809</v>
      </c>
      <c r="H1406" s="13" t="n">
        <v>0.313514</v>
      </c>
      <c r="I1406" s="13" t="n">
        <v>0.880594</v>
      </c>
      <c r="J1406" s="13" t="n">
        <v>0.928204</v>
      </c>
      <c r="K1406" s="13" t="n">
        <v>0.224599</v>
      </c>
      <c r="L1406" s="13" t="n">
        <v>0.948769</v>
      </c>
      <c r="M1406" s="13" t="n">
        <v>0.134892</v>
      </c>
      <c r="N1406" s="13" t="n">
        <v>0.742108</v>
      </c>
      <c r="O1406" s="9">
        <f>IF(C1406&lt;=1-Params!$B$4,0,MAX(0.1,ROUND(_xlfn.GAMMA.INV((C1406-(1-Params!$B$4))/Params!$B$4,Params!$B$5,Params!$B$6),1)))</f>
        <v/>
      </c>
      <c r="P1406" s="9">
        <f>IF(D1406&lt;=1-Params!$B$7,0,ROUND(_xlfn.GAMMA.INV((D1406-(1-Params!$B$7))/Params!$B$7,Params!$B$8,Params!$B$9),3))</f>
        <v/>
      </c>
      <c r="Q1406" s="9">
        <f>IF(E1406&lt;=1-Params!$B$4,0,MAX(0.1,ROUND(_xlfn.GAMMA.INV((E1406-(1-Params!$B$4))/Params!$B$4,Params!$B$5,Params!$B$6),1)))</f>
        <v/>
      </c>
      <c r="R1406" s="9">
        <f>IF(F1406&lt;=1-Params!$B$7,0,ROUND(_xlfn.GAMMA.INV((F1406-(1-Params!$B$7))/Params!$B$7,Params!$B$8,Params!$B$9),3))</f>
        <v/>
      </c>
      <c r="S1406" s="9">
        <f>IF(G1406&lt;=1-Params!$B$7,0,ROUND((Params!$B$10+Params!$B$11*G1406^Params!$B$12)*_xlfn.GAMMA.INV((G1406-(1-Params!$B$7))/Params!$B$7,Params!$B$8,Params!$B$9),3))</f>
        <v/>
      </c>
      <c r="T1406" s="9">
        <f>IF(H1406&lt;=1-Params!$B$4,0,MAX(0.1,ROUND((Params!$B$10+Params!$B$11*H1406^Params!$B$12)*_xlfn.GAMMA.INV((H1406-(1-Params!$B$4))/Params!$B$4,Params!$B$5,Params!$B$6),1)))</f>
        <v/>
      </c>
      <c r="U1406" s="9">
        <f>ROUND(_xlfn.NORM.INV(I1406,Params!$B$13,Params!$B$14),1)</f>
        <v/>
      </c>
      <c r="V1406" s="9">
        <f>ROUND(_xlfn.NORM.INV(J1406,Params!$B$15,Params!$B$16),2)</f>
        <v/>
      </c>
      <c r="W1406" s="9">
        <f>ROUND(_xlfn.NORM.INV(K1406,Params!$B$13,Params!$B$14),1)</f>
        <v/>
      </c>
      <c r="X1406" s="9">
        <f>ROUND(_xlfn.NORM.INV(L1406,Params!$B$15,Params!$B$16),2)</f>
        <v/>
      </c>
      <c r="Y1406" s="9">
        <f>ROUND(_xlfn.NORM.INV(M1406,Params!$B$15,Params!$B$16)+Params!$B$17+Params!$B$18*M1406,2)</f>
        <v/>
      </c>
      <c r="Z1406" s="9">
        <f>ROUND(_xlfn.NORM.INV(N1406,Params!$B$13,Params!$B$14)+Params!$B$17+Params!$B$18*N1406,1)</f>
        <v/>
      </c>
    </row>
    <row r="1407">
      <c r="A1407" s="11" t="n">
        <v>1406</v>
      </c>
      <c r="B1407" s="12">
        <f>INT((A1407-1)/122)+1</f>
        <v/>
      </c>
      <c r="C1407" s="13" t="n">
        <v>0.150272</v>
      </c>
      <c r="D1407" s="13" t="n">
        <v>0.335719</v>
      </c>
      <c r="E1407" s="13" t="n">
        <v>0.533573</v>
      </c>
      <c r="F1407" s="13" t="n">
        <v>0.415812</v>
      </c>
      <c r="G1407" s="13" t="n">
        <v>0.739785</v>
      </c>
      <c r="H1407" s="13" t="n">
        <v>0.448525</v>
      </c>
      <c r="I1407" s="13" t="n">
        <v>0.927214</v>
      </c>
      <c r="J1407" s="13" t="n">
        <v>0.979391</v>
      </c>
      <c r="K1407" s="13" t="n">
        <v>0.629804</v>
      </c>
      <c r="L1407" s="13" t="n">
        <v>0.23208</v>
      </c>
      <c r="M1407" s="13" t="n">
        <v>0.09667100000000001</v>
      </c>
      <c r="N1407" s="13" t="n">
        <v>0.620295</v>
      </c>
      <c r="O1407" s="9">
        <f>IF(C1407&lt;=1-Params!$B$4,0,MAX(0.1,ROUND(_xlfn.GAMMA.INV((C1407-(1-Params!$B$4))/Params!$B$4,Params!$B$5,Params!$B$6),1)))</f>
        <v/>
      </c>
      <c r="P1407" s="9">
        <f>IF(D1407&lt;=1-Params!$B$7,0,ROUND(_xlfn.GAMMA.INV((D1407-(1-Params!$B$7))/Params!$B$7,Params!$B$8,Params!$B$9),3))</f>
        <v/>
      </c>
      <c r="Q1407" s="9">
        <f>IF(E1407&lt;=1-Params!$B$4,0,MAX(0.1,ROUND(_xlfn.GAMMA.INV((E1407-(1-Params!$B$4))/Params!$B$4,Params!$B$5,Params!$B$6),1)))</f>
        <v/>
      </c>
      <c r="R1407" s="9">
        <f>IF(F1407&lt;=1-Params!$B$7,0,ROUND(_xlfn.GAMMA.INV((F1407-(1-Params!$B$7))/Params!$B$7,Params!$B$8,Params!$B$9),3))</f>
        <v/>
      </c>
      <c r="S1407" s="9">
        <f>IF(G1407&lt;=1-Params!$B$7,0,ROUND((Params!$B$10+Params!$B$11*G1407^Params!$B$12)*_xlfn.GAMMA.INV((G1407-(1-Params!$B$7))/Params!$B$7,Params!$B$8,Params!$B$9),3))</f>
        <v/>
      </c>
      <c r="T1407" s="9">
        <f>IF(H1407&lt;=1-Params!$B$4,0,MAX(0.1,ROUND((Params!$B$10+Params!$B$11*H1407^Params!$B$12)*_xlfn.GAMMA.INV((H1407-(1-Params!$B$4))/Params!$B$4,Params!$B$5,Params!$B$6),1)))</f>
        <v/>
      </c>
      <c r="U1407" s="9">
        <f>ROUND(_xlfn.NORM.INV(I1407,Params!$B$13,Params!$B$14),1)</f>
        <v/>
      </c>
      <c r="V1407" s="9">
        <f>ROUND(_xlfn.NORM.INV(J1407,Params!$B$15,Params!$B$16),2)</f>
        <v/>
      </c>
      <c r="W1407" s="9">
        <f>ROUND(_xlfn.NORM.INV(K1407,Params!$B$13,Params!$B$14),1)</f>
        <v/>
      </c>
      <c r="X1407" s="9">
        <f>ROUND(_xlfn.NORM.INV(L1407,Params!$B$15,Params!$B$16),2)</f>
        <v/>
      </c>
      <c r="Y1407" s="9">
        <f>ROUND(_xlfn.NORM.INV(M1407,Params!$B$15,Params!$B$16)+Params!$B$17+Params!$B$18*M1407,2)</f>
        <v/>
      </c>
      <c r="Z1407" s="9">
        <f>ROUND(_xlfn.NORM.INV(N1407,Params!$B$13,Params!$B$14)+Params!$B$17+Params!$B$18*N1407,1)</f>
        <v/>
      </c>
    </row>
    <row r="1408">
      <c r="A1408" s="11" t="n">
        <v>1407</v>
      </c>
      <c r="B1408" s="12">
        <f>INT((A1408-1)/122)+1</f>
        <v/>
      </c>
      <c r="C1408" s="13" t="n">
        <v>0.31458</v>
      </c>
      <c r="D1408" s="13" t="n">
        <v>0.308285</v>
      </c>
      <c r="E1408" s="13" t="n">
        <v>0.405743</v>
      </c>
      <c r="F1408" s="13" t="n">
        <v>0.825937</v>
      </c>
      <c r="G1408" s="13" t="n">
        <v>0.559933</v>
      </c>
      <c r="H1408" s="13" t="n">
        <v>0.410331</v>
      </c>
      <c r="I1408" s="13" t="n">
        <v>0.443117</v>
      </c>
      <c r="J1408" s="13" t="n">
        <v>0.976521</v>
      </c>
      <c r="K1408" s="13" t="n">
        <v>0.755947</v>
      </c>
      <c r="L1408" s="13" t="n">
        <v>0.870196</v>
      </c>
      <c r="M1408" s="13" t="n">
        <v>0.282622</v>
      </c>
      <c r="N1408" s="13" t="n">
        <v>0.365425</v>
      </c>
      <c r="O1408" s="9">
        <f>IF(C1408&lt;=1-Params!$B$4,0,MAX(0.1,ROUND(_xlfn.GAMMA.INV((C1408-(1-Params!$B$4))/Params!$B$4,Params!$B$5,Params!$B$6),1)))</f>
        <v/>
      </c>
      <c r="P1408" s="9">
        <f>IF(D1408&lt;=1-Params!$B$7,0,ROUND(_xlfn.GAMMA.INV((D1408-(1-Params!$B$7))/Params!$B$7,Params!$B$8,Params!$B$9),3))</f>
        <v/>
      </c>
      <c r="Q1408" s="9">
        <f>IF(E1408&lt;=1-Params!$B$4,0,MAX(0.1,ROUND(_xlfn.GAMMA.INV((E1408-(1-Params!$B$4))/Params!$B$4,Params!$B$5,Params!$B$6),1)))</f>
        <v/>
      </c>
      <c r="R1408" s="9">
        <f>IF(F1408&lt;=1-Params!$B$7,0,ROUND(_xlfn.GAMMA.INV((F1408-(1-Params!$B$7))/Params!$B$7,Params!$B$8,Params!$B$9),3))</f>
        <v/>
      </c>
      <c r="S1408" s="9">
        <f>IF(G1408&lt;=1-Params!$B$7,0,ROUND((Params!$B$10+Params!$B$11*G1408^Params!$B$12)*_xlfn.GAMMA.INV((G1408-(1-Params!$B$7))/Params!$B$7,Params!$B$8,Params!$B$9),3))</f>
        <v/>
      </c>
      <c r="T1408" s="9">
        <f>IF(H1408&lt;=1-Params!$B$4,0,MAX(0.1,ROUND((Params!$B$10+Params!$B$11*H1408^Params!$B$12)*_xlfn.GAMMA.INV((H1408-(1-Params!$B$4))/Params!$B$4,Params!$B$5,Params!$B$6),1)))</f>
        <v/>
      </c>
      <c r="U1408" s="9">
        <f>ROUND(_xlfn.NORM.INV(I1408,Params!$B$13,Params!$B$14),1)</f>
        <v/>
      </c>
      <c r="V1408" s="9">
        <f>ROUND(_xlfn.NORM.INV(J1408,Params!$B$15,Params!$B$16),2)</f>
        <v/>
      </c>
      <c r="W1408" s="9">
        <f>ROUND(_xlfn.NORM.INV(K1408,Params!$B$13,Params!$B$14),1)</f>
        <v/>
      </c>
      <c r="X1408" s="9">
        <f>ROUND(_xlfn.NORM.INV(L1408,Params!$B$15,Params!$B$16),2)</f>
        <v/>
      </c>
      <c r="Y1408" s="9">
        <f>ROUND(_xlfn.NORM.INV(M1408,Params!$B$15,Params!$B$16)+Params!$B$17+Params!$B$18*M1408,2)</f>
        <v/>
      </c>
      <c r="Z1408" s="9">
        <f>ROUND(_xlfn.NORM.INV(N1408,Params!$B$13,Params!$B$14)+Params!$B$17+Params!$B$18*N1408,1)</f>
        <v/>
      </c>
    </row>
    <row r="1409">
      <c r="A1409" s="11" t="n">
        <v>1408</v>
      </c>
      <c r="B1409" s="12">
        <f>INT((A1409-1)/122)+1</f>
        <v/>
      </c>
      <c r="C1409" s="13" t="n">
        <v>0.202939</v>
      </c>
      <c r="D1409" s="13" t="n">
        <v>0.013762</v>
      </c>
      <c r="E1409" s="13" t="n">
        <v>0.971268</v>
      </c>
      <c r="F1409" s="13" t="n">
        <v>0.596486</v>
      </c>
      <c r="G1409" s="13" t="n">
        <v>0.44065</v>
      </c>
      <c r="H1409" s="13" t="n">
        <v>0.073849</v>
      </c>
      <c r="I1409" s="13" t="n">
        <v>0.668075</v>
      </c>
      <c r="J1409" s="13" t="n">
        <v>0.940987</v>
      </c>
      <c r="K1409" s="13" t="n">
        <v>0.697524</v>
      </c>
      <c r="L1409" s="13" t="n">
        <v>0.86783</v>
      </c>
      <c r="M1409" s="13" t="n">
        <v>0.476185</v>
      </c>
      <c r="N1409" s="13" t="n">
        <v>0.131118</v>
      </c>
      <c r="O1409" s="9">
        <f>IF(C1409&lt;=1-Params!$B$4,0,MAX(0.1,ROUND(_xlfn.GAMMA.INV((C1409-(1-Params!$B$4))/Params!$B$4,Params!$B$5,Params!$B$6),1)))</f>
        <v/>
      </c>
      <c r="P1409" s="9">
        <f>IF(D1409&lt;=1-Params!$B$7,0,ROUND(_xlfn.GAMMA.INV((D1409-(1-Params!$B$7))/Params!$B$7,Params!$B$8,Params!$B$9),3))</f>
        <v/>
      </c>
      <c r="Q1409" s="9">
        <f>IF(E1409&lt;=1-Params!$B$4,0,MAX(0.1,ROUND(_xlfn.GAMMA.INV((E1409-(1-Params!$B$4))/Params!$B$4,Params!$B$5,Params!$B$6),1)))</f>
        <v/>
      </c>
      <c r="R1409" s="9">
        <f>IF(F1409&lt;=1-Params!$B$7,0,ROUND(_xlfn.GAMMA.INV((F1409-(1-Params!$B$7))/Params!$B$7,Params!$B$8,Params!$B$9),3))</f>
        <v/>
      </c>
      <c r="S1409" s="9">
        <f>IF(G1409&lt;=1-Params!$B$7,0,ROUND((Params!$B$10+Params!$B$11*G1409^Params!$B$12)*_xlfn.GAMMA.INV((G1409-(1-Params!$B$7))/Params!$B$7,Params!$B$8,Params!$B$9),3))</f>
        <v/>
      </c>
      <c r="T1409" s="9">
        <f>IF(H1409&lt;=1-Params!$B$4,0,MAX(0.1,ROUND((Params!$B$10+Params!$B$11*H1409^Params!$B$12)*_xlfn.GAMMA.INV((H1409-(1-Params!$B$4))/Params!$B$4,Params!$B$5,Params!$B$6),1)))</f>
        <v/>
      </c>
      <c r="U1409" s="9">
        <f>ROUND(_xlfn.NORM.INV(I1409,Params!$B$13,Params!$B$14),1)</f>
        <v/>
      </c>
      <c r="V1409" s="9">
        <f>ROUND(_xlfn.NORM.INV(J1409,Params!$B$15,Params!$B$16),2)</f>
        <v/>
      </c>
      <c r="W1409" s="9">
        <f>ROUND(_xlfn.NORM.INV(K1409,Params!$B$13,Params!$B$14),1)</f>
        <v/>
      </c>
      <c r="X1409" s="9">
        <f>ROUND(_xlfn.NORM.INV(L1409,Params!$B$15,Params!$B$16),2)</f>
        <v/>
      </c>
      <c r="Y1409" s="9">
        <f>ROUND(_xlfn.NORM.INV(M1409,Params!$B$15,Params!$B$16)+Params!$B$17+Params!$B$18*M1409,2)</f>
        <v/>
      </c>
      <c r="Z1409" s="9">
        <f>ROUND(_xlfn.NORM.INV(N1409,Params!$B$13,Params!$B$14)+Params!$B$17+Params!$B$18*N1409,1)</f>
        <v/>
      </c>
    </row>
    <row r="1410">
      <c r="A1410" s="11" t="n">
        <v>1409</v>
      </c>
      <c r="B1410" s="12">
        <f>INT((A1410-1)/122)+1</f>
        <v/>
      </c>
      <c r="C1410" s="13" t="n">
        <v>0.61657</v>
      </c>
      <c r="D1410" s="13" t="n">
        <v>0.001676</v>
      </c>
      <c r="E1410" s="13" t="n">
        <v>0.967037</v>
      </c>
      <c r="F1410" s="13" t="n">
        <v>0.442422</v>
      </c>
      <c r="G1410" s="13" t="n">
        <v>0.648802</v>
      </c>
      <c r="H1410" s="13" t="n">
        <v>0.096189</v>
      </c>
      <c r="I1410" s="13" t="n">
        <v>0.566482</v>
      </c>
      <c r="J1410" s="13" t="n">
        <v>0.864522</v>
      </c>
      <c r="K1410" s="13" t="n">
        <v>0.557415</v>
      </c>
      <c r="L1410" s="13" t="n">
        <v>0.781894</v>
      </c>
      <c r="M1410" s="13" t="n">
        <v>0.397944</v>
      </c>
      <c r="N1410" s="13" t="n">
        <v>0.043591</v>
      </c>
      <c r="O1410" s="9">
        <f>IF(C1410&lt;=1-Params!$B$4,0,MAX(0.1,ROUND(_xlfn.GAMMA.INV((C1410-(1-Params!$B$4))/Params!$B$4,Params!$B$5,Params!$B$6),1)))</f>
        <v/>
      </c>
      <c r="P1410" s="9">
        <f>IF(D1410&lt;=1-Params!$B$7,0,ROUND(_xlfn.GAMMA.INV((D1410-(1-Params!$B$7))/Params!$B$7,Params!$B$8,Params!$B$9),3))</f>
        <v/>
      </c>
      <c r="Q1410" s="9">
        <f>IF(E1410&lt;=1-Params!$B$4,0,MAX(0.1,ROUND(_xlfn.GAMMA.INV((E1410-(1-Params!$B$4))/Params!$B$4,Params!$B$5,Params!$B$6),1)))</f>
        <v/>
      </c>
      <c r="R1410" s="9">
        <f>IF(F1410&lt;=1-Params!$B$7,0,ROUND(_xlfn.GAMMA.INV((F1410-(1-Params!$B$7))/Params!$B$7,Params!$B$8,Params!$B$9),3))</f>
        <v/>
      </c>
      <c r="S1410" s="9">
        <f>IF(G1410&lt;=1-Params!$B$7,0,ROUND((Params!$B$10+Params!$B$11*G1410^Params!$B$12)*_xlfn.GAMMA.INV((G1410-(1-Params!$B$7))/Params!$B$7,Params!$B$8,Params!$B$9),3))</f>
        <v/>
      </c>
      <c r="T1410" s="9">
        <f>IF(H1410&lt;=1-Params!$B$4,0,MAX(0.1,ROUND((Params!$B$10+Params!$B$11*H1410^Params!$B$12)*_xlfn.GAMMA.INV((H1410-(1-Params!$B$4))/Params!$B$4,Params!$B$5,Params!$B$6),1)))</f>
        <v/>
      </c>
      <c r="U1410" s="9">
        <f>ROUND(_xlfn.NORM.INV(I1410,Params!$B$13,Params!$B$14),1)</f>
        <v/>
      </c>
      <c r="V1410" s="9">
        <f>ROUND(_xlfn.NORM.INV(J1410,Params!$B$15,Params!$B$16),2)</f>
        <v/>
      </c>
      <c r="W1410" s="9">
        <f>ROUND(_xlfn.NORM.INV(K1410,Params!$B$13,Params!$B$14),1)</f>
        <v/>
      </c>
      <c r="X1410" s="9">
        <f>ROUND(_xlfn.NORM.INV(L1410,Params!$B$15,Params!$B$16),2)</f>
        <v/>
      </c>
      <c r="Y1410" s="9">
        <f>ROUND(_xlfn.NORM.INV(M1410,Params!$B$15,Params!$B$16)+Params!$B$17+Params!$B$18*M1410,2)</f>
        <v/>
      </c>
      <c r="Z1410" s="9">
        <f>ROUND(_xlfn.NORM.INV(N1410,Params!$B$13,Params!$B$14)+Params!$B$17+Params!$B$18*N1410,1)</f>
        <v/>
      </c>
    </row>
    <row r="1411">
      <c r="A1411" s="11" t="n">
        <v>1410</v>
      </c>
      <c r="B1411" s="12">
        <f>INT((A1411-1)/122)+1</f>
        <v/>
      </c>
      <c r="C1411" s="13" t="n">
        <v>0.677904</v>
      </c>
      <c r="D1411" s="13" t="n">
        <v>0.06933499999999999</v>
      </c>
      <c r="E1411" s="13" t="n">
        <v>0.605589</v>
      </c>
      <c r="F1411" s="13" t="n">
        <v>0.613696</v>
      </c>
      <c r="G1411" s="13" t="n">
        <v>0.496758</v>
      </c>
      <c r="H1411" s="13" t="n">
        <v>0.133304</v>
      </c>
      <c r="I1411" s="13" t="n">
        <v>0.839239</v>
      </c>
      <c r="J1411" s="13" t="n">
        <v>0.748363</v>
      </c>
      <c r="K1411" s="13" t="n">
        <v>0.563131</v>
      </c>
      <c r="L1411" s="13" t="n">
        <v>0.8116100000000001</v>
      </c>
      <c r="M1411" s="13" t="n">
        <v>0.399121</v>
      </c>
      <c r="N1411" s="13" t="n">
        <v>0.044049</v>
      </c>
      <c r="O1411" s="9">
        <f>IF(C1411&lt;=1-Params!$B$4,0,MAX(0.1,ROUND(_xlfn.GAMMA.INV((C1411-(1-Params!$B$4))/Params!$B$4,Params!$B$5,Params!$B$6),1)))</f>
        <v/>
      </c>
      <c r="P1411" s="9">
        <f>IF(D1411&lt;=1-Params!$B$7,0,ROUND(_xlfn.GAMMA.INV((D1411-(1-Params!$B$7))/Params!$B$7,Params!$B$8,Params!$B$9),3))</f>
        <v/>
      </c>
      <c r="Q1411" s="9">
        <f>IF(E1411&lt;=1-Params!$B$4,0,MAX(0.1,ROUND(_xlfn.GAMMA.INV((E1411-(1-Params!$B$4))/Params!$B$4,Params!$B$5,Params!$B$6),1)))</f>
        <v/>
      </c>
      <c r="R1411" s="9">
        <f>IF(F1411&lt;=1-Params!$B$7,0,ROUND(_xlfn.GAMMA.INV((F1411-(1-Params!$B$7))/Params!$B$7,Params!$B$8,Params!$B$9),3))</f>
        <v/>
      </c>
      <c r="S1411" s="9">
        <f>IF(G1411&lt;=1-Params!$B$7,0,ROUND((Params!$B$10+Params!$B$11*G1411^Params!$B$12)*_xlfn.GAMMA.INV((G1411-(1-Params!$B$7))/Params!$B$7,Params!$B$8,Params!$B$9),3))</f>
        <v/>
      </c>
      <c r="T1411" s="9">
        <f>IF(H1411&lt;=1-Params!$B$4,0,MAX(0.1,ROUND((Params!$B$10+Params!$B$11*H1411^Params!$B$12)*_xlfn.GAMMA.INV((H1411-(1-Params!$B$4))/Params!$B$4,Params!$B$5,Params!$B$6),1)))</f>
        <v/>
      </c>
      <c r="U1411" s="9">
        <f>ROUND(_xlfn.NORM.INV(I1411,Params!$B$13,Params!$B$14),1)</f>
        <v/>
      </c>
      <c r="V1411" s="9">
        <f>ROUND(_xlfn.NORM.INV(J1411,Params!$B$15,Params!$B$16),2)</f>
        <v/>
      </c>
      <c r="W1411" s="9">
        <f>ROUND(_xlfn.NORM.INV(K1411,Params!$B$13,Params!$B$14),1)</f>
        <v/>
      </c>
      <c r="X1411" s="9">
        <f>ROUND(_xlfn.NORM.INV(L1411,Params!$B$15,Params!$B$16),2)</f>
        <v/>
      </c>
      <c r="Y1411" s="9">
        <f>ROUND(_xlfn.NORM.INV(M1411,Params!$B$15,Params!$B$16)+Params!$B$17+Params!$B$18*M1411,2)</f>
        <v/>
      </c>
      <c r="Z1411" s="9">
        <f>ROUND(_xlfn.NORM.INV(N1411,Params!$B$13,Params!$B$14)+Params!$B$17+Params!$B$18*N1411,1)</f>
        <v/>
      </c>
    </row>
    <row r="1412">
      <c r="A1412" s="11" t="n">
        <v>1411</v>
      </c>
      <c r="B1412" s="12">
        <f>INT((A1412-1)/122)+1</f>
        <v/>
      </c>
      <c r="C1412" s="13" t="n">
        <v>0.712808</v>
      </c>
      <c r="D1412" s="13" t="n">
        <v>0.817597</v>
      </c>
      <c r="E1412" s="13" t="n">
        <v>0.409066</v>
      </c>
      <c r="F1412" s="13" t="n">
        <v>0.226154</v>
      </c>
      <c r="G1412" s="13" t="n">
        <v>0.353607</v>
      </c>
      <c r="H1412" s="13" t="n">
        <v>0.04558</v>
      </c>
      <c r="I1412" s="13" t="n">
        <v>0.814827</v>
      </c>
      <c r="J1412" s="13" t="n">
        <v>0.632673</v>
      </c>
      <c r="K1412" s="13" t="n">
        <v>0.379612</v>
      </c>
      <c r="L1412" s="13" t="n">
        <v>0.829094</v>
      </c>
      <c r="M1412" s="13" t="n">
        <v>0.13459</v>
      </c>
      <c r="N1412" s="13" t="n">
        <v>0.426876</v>
      </c>
      <c r="O1412" s="9">
        <f>IF(C1412&lt;=1-Params!$B$4,0,MAX(0.1,ROUND(_xlfn.GAMMA.INV((C1412-(1-Params!$B$4))/Params!$B$4,Params!$B$5,Params!$B$6),1)))</f>
        <v/>
      </c>
      <c r="P1412" s="9">
        <f>IF(D1412&lt;=1-Params!$B$7,0,ROUND(_xlfn.GAMMA.INV((D1412-(1-Params!$B$7))/Params!$B$7,Params!$B$8,Params!$B$9),3))</f>
        <v/>
      </c>
      <c r="Q1412" s="9">
        <f>IF(E1412&lt;=1-Params!$B$4,0,MAX(0.1,ROUND(_xlfn.GAMMA.INV((E1412-(1-Params!$B$4))/Params!$B$4,Params!$B$5,Params!$B$6),1)))</f>
        <v/>
      </c>
      <c r="R1412" s="9">
        <f>IF(F1412&lt;=1-Params!$B$7,0,ROUND(_xlfn.GAMMA.INV((F1412-(1-Params!$B$7))/Params!$B$7,Params!$B$8,Params!$B$9),3))</f>
        <v/>
      </c>
      <c r="S1412" s="9">
        <f>IF(G1412&lt;=1-Params!$B$7,0,ROUND((Params!$B$10+Params!$B$11*G1412^Params!$B$12)*_xlfn.GAMMA.INV((G1412-(1-Params!$B$7))/Params!$B$7,Params!$B$8,Params!$B$9),3))</f>
        <v/>
      </c>
      <c r="T1412" s="9">
        <f>IF(H1412&lt;=1-Params!$B$4,0,MAX(0.1,ROUND((Params!$B$10+Params!$B$11*H1412^Params!$B$12)*_xlfn.GAMMA.INV((H1412-(1-Params!$B$4))/Params!$B$4,Params!$B$5,Params!$B$6),1)))</f>
        <v/>
      </c>
      <c r="U1412" s="9">
        <f>ROUND(_xlfn.NORM.INV(I1412,Params!$B$13,Params!$B$14),1)</f>
        <v/>
      </c>
      <c r="V1412" s="9">
        <f>ROUND(_xlfn.NORM.INV(J1412,Params!$B$15,Params!$B$16),2)</f>
        <v/>
      </c>
      <c r="W1412" s="9">
        <f>ROUND(_xlfn.NORM.INV(K1412,Params!$B$13,Params!$B$14),1)</f>
        <v/>
      </c>
      <c r="X1412" s="9">
        <f>ROUND(_xlfn.NORM.INV(L1412,Params!$B$15,Params!$B$16),2)</f>
        <v/>
      </c>
      <c r="Y1412" s="9">
        <f>ROUND(_xlfn.NORM.INV(M1412,Params!$B$15,Params!$B$16)+Params!$B$17+Params!$B$18*M1412,2)</f>
        <v/>
      </c>
      <c r="Z1412" s="9">
        <f>ROUND(_xlfn.NORM.INV(N1412,Params!$B$13,Params!$B$14)+Params!$B$17+Params!$B$18*N1412,1)</f>
        <v/>
      </c>
    </row>
    <row r="1413">
      <c r="A1413" s="11" t="n">
        <v>1412</v>
      </c>
      <c r="B1413" s="12">
        <f>INT((A1413-1)/122)+1</f>
        <v/>
      </c>
      <c r="C1413" s="13" t="n">
        <v>0.367846</v>
      </c>
      <c r="D1413" s="13" t="n">
        <v>0.75054</v>
      </c>
      <c r="E1413" s="13" t="n">
        <v>0.642774</v>
      </c>
      <c r="F1413" s="13" t="n">
        <v>0.357003</v>
      </c>
      <c r="G1413" s="13" t="n">
        <v>0.480858</v>
      </c>
      <c r="H1413" s="13" t="n">
        <v>0.395377</v>
      </c>
      <c r="I1413" s="13" t="n">
        <v>0.549781</v>
      </c>
      <c r="J1413" s="13" t="n">
        <v>0.994806</v>
      </c>
      <c r="K1413" s="13" t="n">
        <v>0.72566</v>
      </c>
      <c r="L1413" s="13" t="n">
        <v>0.66235</v>
      </c>
      <c r="M1413" s="13" t="n">
        <v>0.5028860000000001</v>
      </c>
      <c r="N1413" s="13" t="n">
        <v>0.460518</v>
      </c>
      <c r="O1413" s="9">
        <f>IF(C1413&lt;=1-Params!$B$4,0,MAX(0.1,ROUND(_xlfn.GAMMA.INV((C1413-(1-Params!$B$4))/Params!$B$4,Params!$B$5,Params!$B$6),1)))</f>
        <v/>
      </c>
      <c r="P1413" s="9">
        <f>IF(D1413&lt;=1-Params!$B$7,0,ROUND(_xlfn.GAMMA.INV((D1413-(1-Params!$B$7))/Params!$B$7,Params!$B$8,Params!$B$9),3))</f>
        <v/>
      </c>
      <c r="Q1413" s="9">
        <f>IF(E1413&lt;=1-Params!$B$4,0,MAX(0.1,ROUND(_xlfn.GAMMA.INV((E1413-(1-Params!$B$4))/Params!$B$4,Params!$B$5,Params!$B$6),1)))</f>
        <v/>
      </c>
      <c r="R1413" s="9">
        <f>IF(F1413&lt;=1-Params!$B$7,0,ROUND(_xlfn.GAMMA.INV((F1413-(1-Params!$B$7))/Params!$B$7,Params!$B$8,Params!$B$9),3))</f>
        <v/>
      </c>
      <c r="S1413" s="9">
        <f>IF(G1413&lt;=1-Params!$B$7,0,ROUND((Params!$B$10+Params!$B$11*G1413^Params!$B$12)*_xlfn.GAMMA.INV((G1413-(1-Params!$B$7))/Params!$B$7,Params!$B$8,Params!$B$9),3))</f>
        <v/>
      </c>
      <c r="T1413" s="9">
        <f>IF(H1413&lt;=1-Params!$B$4,0,MAX(0.1,ROUND((Params!$B$10+Params!$B$11*H1413^Params!$B$12)*_xlfn.GAMMA.INV((H1413-(1-Params!$B$4))/Params!$B$4,Params!$B$5,Params!$B$6),1)))</f>
        <v/>
      </c>
      <c r="U1413" s="9">
        <f>ROUND(_xlfn.NORM.INV(I1413,Params!$B$13,Params!$B$14),1)</f>
        <v/>
      </c>
      <c r="V1413" s="9">
        <f>ROUND(_xlfn.NORM.INV(J1413,Params!$B$15,Params!$B$16),2)</f>
        <v/>
      </c>
      <c r="W1413" s="9">
        <f>ROUND(_xlfn.NORM.INV(K1413,Params!$B$13,Params!$B$14),1)</f>
        <v/>
      </c>
      <c r="X1413" s="9">
        <f>ROUND(_xlfn.NORM.INV(L1413,Params!$B$15,Params!$B$16),2)</f>
        <v/>
      </c>
      <c r="Y1413" s="9">
        <f>ROUND(_xlfn.NORM.INV(M1413,Params!$B$15,Params!$B$16)+Params!$B$17+Params!$B$18*M1413,2)</f>
        <v/>
      </c>
      <c r="Z1413" s="9">
        <f>ROUND(_xlfn.NORM.INV(N1413,Params!$B$13,Params!$B$14)+Params!$B$17+Params!$B$18*N1413,1)</f>
        <v/>
      </c>
    </row>
    <row r="1414">
      <c r="A1414" s="11" t="n">
        <v>1413</v>
      </c>
      <c r="B1414" s="12">
        <f>INT((A1414-1)/122)+1</f>
        <v/>
      </c>
      <c r="C1414" s="13" t="n">
        <v>0.113421</v>
      </c>
      <c r="D1414" s="13" t="n">
        <v>0.800139</v>
      </c>
      <c r="E1414" s="13" t="n">
        <v>0.284511</v>
      </c>
      <c r="F1414" s="13" t="n">
        <v>0.489243</v>
      </c>
      <c r="G1414" s="13" t="n">
        <v>0.665035</v>
      </c>
      <c r="H1414" s="13" t="n">
        <v>0.611232</v>
      </c>
      <c r="I1414" s="13" t="n">
        <v>0.135239</v>
      </c>
      <c r="J1414" s="13" t="n">
        <v>0.7483</v>
      </c>
      <c r="K1414" s="13" t="n">
        <v>0.820207</v>
      </c>
      <c r="L1414" s="13" t="n">
        <v>0.885408</v>
      </c>
      <c r="M1414" s="13" t="n">
        <v>0.429032</v>
      </c>
      <c r="N1414" s="13" t="n">
        <v>0.107607</v>
      </c>
      <c r="O1414" s="9">
        <f>IF(C1414&lt;=1-Params!$B$4,0,MAX(0.1,ROUND(_xlfn.GAMMA.INV((C1414-(1-Params!$B$4))/Params!$B$4,Params!$B$5,Params!$B$6),1)))</f>
        <v/>
      </c>
      <c r="P1414" s="9">
        <f>IF(D1414&lt;=1-Params!$B$7,0,ROUND(_xlfn.GAMMA.INV((D1414-(1-Params!$B$7))/Params!$B$7,Params!$B$8,Params!$B$9),3))</f>
        <v/>
      </c>
      <c r="Q1414" s="9">
        <f>IF(E1414&lt;=1-Params!$B$4,0,MAX(0.1,ROUND(_xlfn.GAMMA.INV((E1414-(1-Params!$B$4))/Params!$B$4,Params!$B$5,Params!$B$6),1)))</f>
        <v/>
      </c>
      <c r="R1414" s="9">
        <f>IF(F1414&lt;=1-Params!$B$7,0,ROUND(_xlfn.GAMMA.INV((F1414-(1-Params!$B$7))/Params!$B$7,Params!$B$8,Params!$B$9),3))</f>
        <v/>
      </c>
      <c r="S1414" s="9">
        <f>IF(G1414&lt;=1-Params!$B$7,0,ROUND((Params!$B$10+Params!$B$11*G1414^Params!$B$12)*_xlfn.GAMMA.INV((G1414-(1-Params!$B$7))/Params!$B$7,Params!$B$8,Params!$B$9),3))</f>
        <v/>
      </c>
      <c r="T1414" s="9">
        <f>IF(H1414&lt;=1-Params!$B$4,0,MAX(0.1,ROUND((Params!$B$10+Params!$B$11*H1414^Params!$B$12)*_xlfn.GAMMA.INV((H1414-(1-Params!$B$4))/Params!$B$4,Params!$B$5,Params!$B$6),1)))</f>
        <v/>
      </c>
      <c r="U1414" s="9">
        <f>ROUND(_xlfn.NORM.INV(I1414,Params!$B$13,Params!$B$14),1)</f>
        <v/>
      </c>
      <c r="V1414" s="9">
        <f>ROUND(_xlfn.NORM.INV(J1414,Params!$B$15,Params!$B$16),2)</f>
        <v/>
      </c>
      <c r="W1414" s="9">
        <f>ROUND(_xlfn.NORM.INV(K1414,Params!$B$13,Params!$B$14),1)</f>
        <v/>
      </c>
      <c r="X1414" s="9">
        <f>ROUND(_xlfn.NORM.INV(L1414,Params!$B$15,Params!$B$16),2)</f>
        <v/>
      </c>
      <c r="Y1414" s="9">
        <f>ROUND(_xlfn.NORM.INV(M1414,Params!$B$15,Params!$B$16)+Params!$B$17+Params!$B$18*M1414,2)</f>
        <v/>
      </c>
      <c r="Z1414" s="9">
        <f>ROUND(_xlfn.NORM.INV(N1414,Params!$B$13,Params!$B$14)+Params!$B$17+Params!$B$18*N1414,1)</f>
        <v/>
      </c>
    </row>
    <row r="1415">
      <c r="A1415" s="11" t="n">
        <v>1414</v>
      </c>
      <c r="B1415" s="12">
        <f>INT((A1415-1)/122)+1</f>
        <v/>
      </c>
      <c r="C1415" s="13" t="n">
        <v>0.423297</v>
      </c>
      <c r="D1415" s="13" t="n">
        <v>0.5646679999999999</v>
      </c>
      <c r="E1415" s="13" t="n">
        <v>0.2591</v>
      </c>
      <c r="F1415" s="13" t="n">
        <v>0.337283</v>
      </c>
      <c r="G1415" s="13" t="n">
        <v>0.549498</v>
      </c>
      <c r="H1415" s="13" t="n">
        <v>0.903859</v>
      </c>
      <c r="I1415" s="13" t="n">
        <v>0.464378</v>
      </c>
      <c r="J1415" s="13" t="n">
        <v>0.833524</v>
      </c>
      <c r="K1415" s="13" t="n">
        <v>0.888003</v>
      </c>
      <c r="L1415" s="13" t="n">
        <v>0.6972120000000001</v>
      </c>
      <c r="M1415" s="13" t="n">
        <v>0.56995</v>
      </c>
      <c r="N1415" s="13" t="n">
        <v>0.146019</v>
      </c>
      <c r="O1415" s="9">
        <f>IF(C1415&lt;=1-Params!$B$4,0,MAX(0.1,ROUND(_xlfn.GAMMA.INV((C1415-(1-Params!$B$4))/Params!$B$4,Params!$B$5,Params!$B$6),1)))</f>
        <v/>
      </c>
      <c r="P1415" s="9">
        <f>IF(D1415&lt;=1-Params!$B$7,0,ROUND(_xlfn.GAMMA.INV((D1415-(1-Params!$B$7))/Params!$B$7,Params!$B$8,Params!$B$9),3))</f>
        <v/>
      </c>
      <c r="Q1415" s="9">
        <f>IF(E1415&lt;=1-Params!$B$4,0,MAX(0.1,ROUND(_xlfn.GAMMA.INV((E1415-(1-Params!$B$4))/Params!$B$4,Params!$B$5,Params!$B$6),1)))</f>
        <v/>
      </c>
      <c r="R1415" s="9">
        <f>IF(F1415&lt;=1-Params!$B$7,0,ROUND(_xlfn.GAMMA.INV((F1415-(1-Params!$B$7))/Params!$B$7,Params!$B$8,Params!$B$9),3))</f>
        <v/>
      </c>
      <c r="S1415" s="9">
        <f>IF(G1415&lt;=1-Params!$B$7,0,ROUND((Params!$B$10+Params!$B$11*G1415^Params!$B$12)*_xlfn.GAMMA.INV((G1415-(1-Params!$B$7))/Params!$B$7,Params!$B$8,Params!$B$9),3))</f>
        <v/>
      </c>
      <c r="T1415" s="9">
        <f>IF(H1415&lt;=1-Params!$B$4,0,MAX(0.1,ROUND((Params!$B$10+Params!$B$11*H1415^Params!$B$12)*_xlfn.GAMMA.INV((H1415-(1-Params!$B$4))/Params!$B$4,Params!$B$5,Params!$B$6),1)))</f>
        <v/>
      </c>
      <c r="U1415" s="9">
        <f>ROUND(_xlfn.NORM.INV(I1415,Params!$B$13,Params!$B$14),1)</f>
        <v/>
      </c>
      <c r="V1415" s="9">
        <f>ROUND(_xlfn.NORM.INV(J1415,Params!$B$15,Params!$B$16),2)</f>
        <v/>
      </c>
      <c r="W1415" s="9">
        <f>ROUND(_xlfn.NORM.INV(K1415,Params!$B$13,Params!$B$14),1)</f>
        <v/>
      </c>
      <c r="X1415" s="9">
        <f>ROUND(_xlfn.NORM.INV(L1415,Params!$B$15,Params!$B$16),2)</f>
        <v/>
      </c>
      <c r="Y1415" s="9">
        <f>ROUND(_xlfn.NORM.INV(M1415,Params!$B$15,Params!$B$16)+Params!$B$17+Params!$B$18*M1415,2)</f>
        <v/>
      </c>
      <c r="Z1415" s="9">
        <f>ROUND(_xlfn.NORM.INV(N1415,Params!$B$13,Params!$B$14)+Params!$B$17+Params!$B$18*N1415,1)</f>
        <v/>
      </c>
    </row>
    <row r="1416">
      <c r="A1416" s="11" t="n">
        <v>1415</v>
      </c>
      <c r="B1416" s="12">
        <f>INT((A1416-1)/122)+1</f>
        <v/>
      </c>
      <c r="C1416" s="13" t="n">
        <v>0.597877</v>
      </c>
      <c r="D1416" s="13" t="n">
        <v>0.222648</v>
      </c>
      <c r="E1416" s="13" t="n">
        <v>0.273899</v>
      </c>
      <c r="F1416" s="13" t="n">
        <v>0.196331</v>
      </c>
      <c r="G1416" s="13" t="n">
        <v>0.254769</v>
      </c>
      <c r="H1416" s="13" t="n">
        <v>0.365455</v>
      </c>
      <c r="I1416" s="13" t="n">
        <v>0.694184</v>
      </c>
      <c r="J1416" s="13" t="n">
        <v>0.952762</v>
      </c>
      <c r="K1416" s="13" t="n">
        <v>0.906357</v>
      </c>
      <c r="L1416" s="13" t="n">
        <v>0.209082</v>
      </c>
      <c r="M1416" s="13" t="n">
        <v>0.232553</v>
      </c>
      <c r="N1416" s="13" t="n">
        <v>0.177987</v>
      </c>
      <c r="O1416" s="9">
        <f>IF(C1416&lt;=1-Params!$B$4,0,MAX(0.1,ROUND(_xlfn.GAMMA.INV((C1416-(1-Params!$B$4))/Params!$B$4,Params!$B$5,Params!$B$6),1)))</f>
        <v/>
      </c>
      <c r="P1416" s="9">
        <f>IF(D1416&lt;=1-Params!$B$7,0,ROUND(_xlfn.GAMMA.INV((D1416-(1-Params!$B$7))/Params!$B$7,Params!$B$8,Params!$B$9),3))</f>
        <v/>
      </c>
      <c r="Q1416" s="9">
        <f>IF(E1416&lt;=1-Params!$B$4,0,MAX(0.1,ROUND(_xlfn.GAMMA.INV((E1416-(1-Params!$B$4))/Params!$B$4,Params!$B$5,Params!$B$6),1)))</f>
        <v/>
      </c>
      <c r="R1416" s="9">
        <f>IF(F1416&lt;=1-Params!$B$7,0,ROUND(_xlfn.GAMMA.INV((F1416-(1-Params!$B$7))/Params!$B$7,Params!$B$8,Params!$B$9),3))</f>
        <v/>
      </c>
      <c r="S1416" s="9">
        <f>IF(G1416&lt;=1-Params!$B$7,0,ROUND((Params!$B$10+Params!$B$11*G1416^Params!$B$12)*_xlfn.GAMMA.INV((G1416-(1-Params!$B$7))/Params!$B$7,Params!$B$8,Params!$B$9),3))</f>
        <v/>
      </c>
      <c r="T1416" s="9">
        <f>IF(H1416&lt;=1-Params!$B$4,0,MAX(0.1,ROUND((Params!$B$10+Params!$B$11*H1416^Params!$B$12)*_xlfn.GAMMA.INV((H1416-(1-Params!$B$4))/Params!$B$4,Params!$B$5,Params!$B$6),1)))</f>
        <v/>
      </c>
      <c r="U1416" s="9">
        <f>ROUND(_xlfn.NORM.INV(I1416,Params!$B$13,Params!$B$14),1)</f>
        <v/>
      </c>
      <c r="V1416" s="9">
        <f>ROUND(_xlfn.NORM.INV(J1416,Params!$B$15,Params!$B$16),2)</f>
        <v/>
      </c>
      <c r="W1416" s="9">
        <f>ROUND(_xlfn.NORM.INV(K1416,Params!$B$13,Params!$B$14),1)</f>
        <v/>
      </c>
      <c r="X1416" s="9">
        <f>ROUND(_xlfn.NORM.INV(L1416,Params!$B$15,Params!$B$16),2)</f>
        <v/>
      </c>
      <c r="Y1416" s="9">
        <f>ROUND(_xlfn.NORM.INV(M1416,Params!$B$15,Params!$B$16)+Params!$B$17+Params!$B$18*M1416,2)</f>
        <v/>
      </c>
      <c r="Z1416" s="9">
        <f>ROUND(_xlfn.NORM.INV(N1416,Params!$B$13,Params!$B$14)+Params!$B$17+Params!$B$18*N1416,1)</f>
        <v/>
      </c>
    </row>
    <row r="1417">
      <c r="A1417" s="11" t="n">
        <v>1416</v>
      </c>
      <c r="B1417" s="12">
        <f>INT((A1417-1)/122)+1</f>
        <v/>
      </c>
      <c r="C1417" s="13" t="n">
        <v>0.789143</v>
      </c>
      <c r="D1417" s="13" t="n">
        <v>0.031139</v>
      </c>
      <c r="E1417" s="13" t="n">
        <v>0.48502</v>
      </c>
      <c r="F1417" s="13" t="n">
        <v>0.626239</v>
      </c>
      <c r="G1417" s="13" t="n">
        <v>0.768707</v>
      </c>
      <c r="H1417" s="13" t="n">
        <v>0.316499</v>
      </c>
      <c r="I1417" s="13" t="n">
        <v>0.194414</v>
      </c>
      <c r="J1417" s="13" t="n">
        <v>0.985525</v>
      </c>
      <c r="K1417" s="13" t="n">
        <v>0.8334780000000001</v>
      </c>
      <c r="L1417" s="13" t="n">
        <v>0.056408</v>
      </c>
      <c r="M1417" s="13" t="n">
        <v>0.203823</v>
      </c>
      <c r="N1417" s="13" t="n">
        <v>0.192639</v>
      </c>
      <c r="O1417" s="9">
        <f>IF(C1417&lt;=1-Params!$B$4,0,MAX(0.1,ROUND(_xlfn.GAMMA.INV((C1417-(1-Params!$B$4))/Params!$B$4,Params!$B$5,Params!$B$6),1)))</f>
        <v/>
      </c>
      <c r="P1417" s="9">
        <f>IF(D1417&lt;=1-Params!$B$7,0,ROUND(_xlfn.GAMMA.INV((D1417-(1-Params!$B$7))/Params!$B$7,Params!$B$8,Params!$B$9),3))</f>
        <v/>
      </c>
      <c r="Q1417" s="9">
        <f>IF(E1417&lt;=1-Params!$B$4,0,MAX(0.1,ROUND(_xlfn.GAMMA.INV((E1417-(1-Params!$B$4))/Params!$B$4,Params!$B$5,Params!$B$6),1)))</f>
        <v/>
      </c>
      <c r="R1417" s="9">
        <f>IF(F1417&lt;=1-Params!$B$7,0,ROUND(_xlfn.GAMMA.INV((F1417-(1-Params!$B$7))/Params!$B$7,Params!$B$8,Params!$B$9),3))</f>
        <v/>
      </c>
      <c r="S1417" s="9">
        <f>IF(G1417&lt;=1-Params!$B$7,0,ROUND((Params!$B$10+Params!$B$11*G1417^Params!$B$12)*_xlfn.GAMMA.INV((G1417-(1-Params!$B$7))/Params!$B$7,Params!$B$8,Params!$B$9),3))</f>
        <v/>
      </c>
      <c r="T1417" s="9">
        <f>IF(H1417&lt;=1-Params!$B$4,0,MAX(0.1,ROUND((Params!$B$10+Params!$B$11*H1417^Params!$B$12)*_xlfn.GAMMA.INV((H1417-(1-Params!$B$4))/Params!$B$4,Params!$B$5,Params!$B$6),1)))</f>
        <v/>
      </c>
      <c r="U1417" s="9">
        <f>ROUND(_xlfn.NORM.INV(I1417,Params!$B$13,Params!$B$14),1)</f>
        <v/>
      </c>
      <c r="V1417" s="9">
        <f>ROUND(_xlfn.NORM.INV(J1417,Params!$B$15,Params!$B$16),2)</f>
        <v/>
      </c>
      <c r="W1417" s="9">
        <f>ROUND(_xlfn.NORM.INV(K1417,Params!$B$13,Params!$B$14),1)</f>
        <v/>
      </c>
      <c r="X1417" s="9">
        <f>ROUND(_xlfn.NORM.INV(L1417,Params!$B$15,Params!$B$16),2)</f>
        <v/>
      </c>
      <c r="Y1417" s="9">
        <f>ROUND(_xlfn.NORM.INV(M1417,Params!$B$15,Params!$B$16)+Params!$B$17+Params!$B$18*M1417,2)</f>
        <v/>
      </c>
      <c r="Z1417" s="9">
        <f>ROUND(_xlfn.NORM.INV(N1417,Params!$B$13,Params!$B$14)+Params!$B$17+Params!$B$18*N1417,1)</f>
        <v/>
      </c>
    </row>
    <row r="1418">
      <c r="A1418" s="11" t="n">
        <v>1417</v>
      </c>
      <c r="B1418" s="12">
        <f>INT((A1418-1)/122)+1</f>
        <v/>
      </c>
      <c r="C1418" s="13" t="n">
        <v>0.538317</v>
      </c>
      <c r="D1418" s="13" t="n">
        <v>0.539656</v>
      </c>
      <c r="E1418" s="13" t="n">
        <v>0.75244</v>
      </c>
      <c r="F1418" s="13" t="n">
        <v>0.864506</v>
      </c>
      <c r="G1418" s="13" t="n">
        <v>0.526488</v>
      </c>
      <c r="H1418" s="13" t="n">
        <v>0.072297</v>
      </c>
      <c r="I1418" s="13" t="n">
        <v>0.334553</v>
      </c>
      <c r="J1418" s="13" t="n">
        <v>0.885364</v>
      </c>
      <c r="K1418" s="13" t="n">
        <v>0.938736</v>
      </c>
      <c r="L1418" s="13" t="n">
        <v>0.034038</v>
      </c>
      <c r="M1418" s="13" t="n">
        <v>0.189349</v>
      </c>
      <c r="N1418" s="13" t="n">
        <v>0.250509</v>
      </c>
      <c r="O1418" s="9">
        <f>IF(C1418&lt;=1-Params!$B$4,0,MAX(0.1,ROUND(_xlfn.GAMMA.INV((C1418-(1-Params!$B$4))/Params!$B$4,Params!$B$5,Params!$B$6),1)))</f>
        <v/>
      </c>
      <c r="P1418" s="9">
        <f>IF(D1418&lt;=1-Params!$B$7,0,ROUND(_xlfn.GAMMA.INV((D1418-(1-Params!$B$7))/Params!$B$7,Params!$B$8,Params!$B$9),3))</f>
        <v/>
      </c>
      <c r="Q1418" s="9">
        <f>IF(E1418&lt;=1-Params!$B$4,0,MAX(0.1,ROUND(_xlfn.GAMMA.INV((E1418-(1-Params!$B$4))/Params!$B$4,Params!$B$5,Params!$B$6),1)))</f>
        <v/>
      </c>
      <c r="R1418" s="9">
        <f>IF(F1418&lt;=1-Params!$B$7,0,ROUND(_xlfn.GAMMA.INV((F1418-(1-Params!$B$7))/Params!$B$7,Params!$B$8,Params!$B$9),3))</f>
        <v/>
      </c>
      <c r="S1418" s="9">
        <f>IF(G1418&lt;=1-Params!$B$7,0,ROUND((Params!$B$10+Params!$B$11*G1418^Params!$B$12)*_xlfn.GAMMA.INV((G1418-(1-Params!$B$7))/Params!$B$7,Params!$B$8,Params!$B$9),3))</f>
        <v/>
      </c>
      <c r="T1418" s="9">
        <f>IF(H1418&lt;=1-Params!$B$4,0,MAX(0.1,ROUND((Params!$B$10+Params!$B$11*H1418^Params!$B$12)*_xlfn.GAMMA.INV((H1418-(1-Params!$B$4))/Params!$B$4,Params!$B$5,Params!$B$6),1)))</f>
        <v/>
      </c>
      <c r="U1418" s="9">
        <f>ROUND(_xlfn.NORM.INV(I1418,Params!$B$13,Params!$B$14),1)</f>
        <v/>
      </c>
      <c r="V1418" s="9">
        <f>ROUND(_xlfn.NORM.INV(J1418,Params!$B$15,Params!$B$16),2)</f>
        <v/>
      </c>
      <c r="W1418" s="9">
        <f>ROUND(_xlfn.NORM.INV(K1418,Params!$B$13,Params!$B$14),1)</f>
        <v/>
      </c>
      <c r="X1418" s="9">
        <f>ROUND(_xlfn.NORM.INV(L1418,Params!$B$15,Params!$B$16),2)</f>
        <v/>
      </c>
      <c r="Y1418" s="9">
        <f>ROUND(_xlfn.NORM.INV(M1418,Params!$B$15,Params!$B$16)+Params!$B$17+Params!$B$18*M1418,2)</f>
        <v/>
      </c>
      <c r="Z1418" s="9">
        <f>ROUND(_xlfn.NORM.INV(N1418,Params!$B$13,Params!$B$14)+Params!$B$17+Params!$B$18*N1418,1)</f>
        <v/>
      </c>
    </row>
    <row r="1419">
      <c r="A1419" s="11" t="n">
        <v>1418</v>
      </c>
      <c r="B1419" s="12">
        <f>INT((A1419-1)/122)+1</f>
        <v/>
      </c>
      <c r="C1419" s="13" t="n">
        <v>0.723136</v>
      </c>
      <c r="D1419" s="13" t="n">
        <v>0.061658</v>
      </c>
      <c r="E1419" s="13" t="n">
        <v>0.276169</v>
      </c>
      <c r="F1419" s="13" t="n">
        <v>0.864879</v>
      </c>
      <c r="G1419" s="13" t="n">
        <v>0.97077</v>
      </c>
      <c r="H1419" s="13" t="n">
        <v>0.163202</v>
      </c>
      <c r="I1419" s="13" t="n">
        <v>0.068135</v>
      </c>
      <c r="J1419" s="13" t="n">
        <v>0.920663</v>
      </c>
      <c r="K1419" s="13" t="n">
        <v>0.953687</v>
      </c>
      <c r="L1419" s="13" t="n">
        <v>0.283454</v>
      </c>
      <c r="M1419" s="13" t="n">
        <v>0.048103</v>
      </c>
      <c r="N1419" s="13" t="n">
        <v>0.882047</v>
      </c>
      <c r="O1419" s="9">
        <f>IF(C1419&lt;=1-Params!$B$4,0,MAX(0.1,ROUND(_xlfn.GAMMA.INV((C1419-(1-Params!$B$4))/Params!$B$4,Params!$B$5,Params!$B$6),1)))</f>
        <v/>
      </c>
      <c r="P1419" s="9">
        <f>IF(D1419&lt;=1-Params!$B$7,0,ROUND(_xlfn.GAMMA.INV((D1419-(1-Params!$B$7))/Params!$B$7,Params!$B$8,Params!$B$9),3))</f>
        <v/>
      </c>
      <c r="Q1419" s="9">
        <f>IF(E1419&lt;=1-Params!$B$4,0,MAX(0.1,ROUND(_xlfn.GAMMA.INV((E1419-(1-Params!$B$4))/Params!$B$4,Params!$B$5,Params!$B$6),1)))</f>
        <v/>
      </c>
      <c r="R1419" s="9">
        <f>IF(F1419&lt;=1-Params!$B$7,0,ROUND(_xlfn.GAMMA.INV((F1419-(1-Params!$B$7))/Params!$B$7,Params!$B$8,Params!$B$9),3))</f>
        <v/>
      </c>
      <c r="S1419" s="9">
        <f>IF(G1419&lt;=1-Params!$B$7,0,ROUND((Params!$B$10+Params!$B$11*G1419^Params!$B$12)*_xlfn.GAMMA.INV((G1419-(1-Params!$B$7))/Params!$B$7,Params!$B$8,Params!$B$9),3))</f>
        <v/>
      </c>
      <c r="T1419" s="9">
        <f>IF(H1419&lt;=1-Params!$B$4,0,MAX(0.1,ROUND((Params!$B$10+Params!$B$11*H1419^Params!$B$12)*_xlfn.GAMMA.INV((H1419-(1-Params!$B$4))/Params!$B$4,Params!$B$5,Params!$B$6),1)))</f>
        <v/>
      </c>
      <c r="U1419" s="9">
        <f>ROUND(_xlfn.NORM.INV(I1419,Params!$B$13,Params!$B$14),1)</f>
        <v/>
      </c>
      <c r="V1419" s="9">
        <f>ROUND(_xlfn.NORM.INV(J1419,Params!$B$15,Params!$B$16),2)</f>
        <v/>
      </c>
      <c r="W1419" s="9">
        <f>ROUND(_xlfn.NORM.INV(K1419,Params!$B$13,Params!$B$14),1)</f>
        <v/>
      </c>
      <c r="X1419" s="9">
        <f>ROUND(_xlfn.NORM.INV(L1419,Params!$B$15,Params!$B$16),2)</f>
        <v/>
      </c>
      <c r="Y1419" s="9">
        <f>ROUND(_xlfn.NORM.INV(M1419,Params!$B$15,Params!$B$16)+Params!$B$17+Params!$B$18*M1419,2)</f>
        <v/>
      </c>
      <c r="Z1419" s="9">
        <f>ROUND(_xlfn.NORM.INV(N1419,Params!$B$13,Params!$B$14)+Params!$B$17+Params!$B$18*N1419,1)</f>
        <v/>
      </c>
    </row>
    <row r="1420">
      <c r="A1420" s="11" t="n">
        <v>1419</v>
      </c>
      <c r="B1420" s="12">
        <f>INT((A1420-1)/122)+1</f>
        <v/>
      </c>
      <c r="C1420" s="13" t="n">
        <v>0.836081</v>
      </c>
      <c r="D1420" s="13" t="n">
        <v>0.929571</v>
      </c>
      <c r="E1420" s="13" t="n">
        <v>0.22307</v>
      </c>
      <c r="F1420" s="13" t="n">
        <v>0.09098299999999999</v>
      </c>
      <c r="G1420" s="13" t="n">
        <v>0.98011</v>
      </c>
      <c r="H1420" s="13" t="n">
        <v>0.018797</v>
      </c>
      <c r="I1420" s="13" t="n">
        <v>0.597955</v>
      </c>
      <c r="J1420" s="13" t="n">
        <v>0.931664</v>
      </c>
      <c r="K1420" s="13" t="n">
        <v>0.783983</v>
      </c>
      <c r="L1420" s="13" t="n">
        <v>0.378128</v>
      </c>
      <c r="M1420" s="13" t="n">
        <v>0.394721</v>
      </c>
      <c r="N1420" s="13" t="n">
        <v>0.942613</v>
      </c>
      <c r="O1420" s="9">
        <f>IF(C1420&lt;=1-Params!$B$4,0,MAX(0.1,ROUND(_xlfn.GAMMA.INV((C1420-(1-Params!$B$4))/Params!$B$4,Params!$B$5,Params!$B$6),1)))</f>
        <v/>
      </c>
      <c r="P1420" s="9">
        <f>IF(D1420&lt;=1-Params!$B$7,0,ROUND(_xlfn.GAMMA.INV((D1420-(1-Params!$B$7))/Params!$B$7,Params!$B$8,Params!$B$9),3))</f>
        <v/>
      </c>
      <c r="Q1420" s="9">
        <f>IF(E1420&lt;=1-Params!$B$4,0,MAX(0.1,ROUND(_xlfn.GAMMA.INV((E1420-(1-Params!$B$4))/Params!$B$4,Params!$B$5,Params!$B$6),1)))</f>
        <v/>
      </c>
      <c r="R1420" s="9">
        <f>IF(F1420&lt;=1-Params!$B$7,0,ROUND(_xlfn.GAMMA.INV((F1420-(1-Params!$B$7))/Params!$B$7,Params!$B$8,Params!$B$9),3))</f>
        <v/>
      </c>
      <c r="S1420" s="9">
        <f>IF(G1420&lt;=1-Params!$B$7,0,ROUND((Params!$B$10+Params!$B$11*G1420^Params!$B$12)*_xlfn.GAMMA.INV((G1420-(1-Params!$B$7))/Params!$B$7,Params!$B$8,Params!$B$9),3))</f>
        <v/>
      </c>
      <c r="T1420" s="9">
        <f>IF(H1420&lt;=1-Params!$B$4,0,MAX(0.1,ROUND((Params!$B$10+Params!$B$11*H1420^Params!$B$12)*_xlfn.GAMMA.INV((H1420-(1-Params!$B$4))/Params!$B$4,Params!$B$5,Params!$B$6),1)))</f>
        <v/>
      </c>
      <c r="U1420" s="9">
        <f>ROUND(_xlfn.NORM.INV(I1420,Params!$B$13,Params!$B$14),1)</f>
        <v/>
      </c>
      <c r="V1420" s="9">
        <f>ROUND(_xlfn.NORM.INV(J1420,Params!$B$15,Params!$B$16),2)</f>
        <v/>
      </c>
      <c r="W1420" s="9">
        <f>ROUND(_xlfn.NORM.INV(K1420,Params!$B$13,Params!$B$14),1)</f>
        <v/>
      </c>
      <c r="X1420" s="9">
        <f>ROUND(_xlfn.NORM.INV(L1420,Params!$B$15,Params!$B$16),2)</f>
        <v/>
      </c>
      <c r="Y1420" s="9">
        <f>ROUND(_xlfn.NORM.INV(M1420,Params!$B$15,Params!$B$16)+Params!$B$17+Params!$B$18*M1420,2)</f>
        <v/>
      </c>
      <c r="Z1420" s="9">
        <f>ROUND(_xlfn.NORM.INV(N1420,Params!$B$13,Params!$B$14)+Params!$B$17+Params!$B$18*N1420,1)</f>
        <v/>
      </c>
    </row>
    <row r="1421">
      <c r="A1421" s="11" t="n">
        <v>1420</v>
      </c>
      <c r="B1421" s="12">
        <f>INT((A1421-1)/122)+1</f>
        <v/>
      </c>
      <c r="C1421" s="13" t="n">
        <v>0.312144</v>
      </c>
      <c r="D1421" s="13" t="n">
        <v>0.9669489999999999</v>
      </c>
      <c r="E1421" s="13" t="n">
        <v>0.180236</v>
      </c>
      <c r="F1421" s="13" t="n">
        <v>0.550034</v>
      </c>
      <c r="G1421" s="13" t="n">
        <v>0.478542</v>
      </c>
      <c r="H1421" s="13" t="n">
        <v>0.645584</v>
      </c>
      <c r="I1421" s="13" t="n">
        <v>0.8164979999999999</v>
      </c>
      <c r="J1421" s="13" t="n">
        <v>0.943862</v>
      </c>
      <c r="K1421" s="13" t="n">
        <v>0.309631</v>
      </c>
      <c r="L1421" s="13" t="n">
        <v>0.65659</v>
      </c>
      <c r="M1421" s="13" t="n">
        <v>0.082493</v>
      </c>
      <c r="N1421" s="13" t="n">
        <v>0.858412</v>
      </c>
      <c r="O1421" s="9">
        <f>IF(C1421&lt;=1-Params!$B$4,0,MAX(0.1,ROUND(_xlfn.GAMMA.INV((C1421-(1-Params!$B$4))/Params!$B$4,Params!$B$5,Params!$B$6),1)))</f>
        <v/>
      </c>
      <c r="P1421" s="9">
        <f>IF(D1421&lt;=1-Params!$B$7,0,ROUND(_xlfn.GAMMA.INV((D1421-(1-Params!$B$7))/Params!$B$7,Params!$B$8,Params!$B$9),3))</f>
        <v/>
      </c>
      <c r="Q1421" s="9">
        <f>IF(E1421&lt;=1-Params!$B$4,0,MAX(0.1,ROUND(_xlfn.GAMMA.INV((E1421-(1-Params!$B$4))/Params!$B$4,Params!$B$5,Params!$B$6),1)))</f>
        <v/>
      </c>
      <c r="R1421" s="9">
        <f>IF(F1421&lt;=1-Params!$B$7,0,ROUND(_xlfn.GAMMA.INV((F1421-(1-Params!$B$7))/Params!$B$7,Params!$B$8,Params!$B$9),3))</f>
        <v/>
      </c>
      <c r="S1421" s="9">
        <f>IF(G1421&lt;=1-Params!$B$7,0,ROUND((Params!$B$10+Params!$B$11*G1421^Params!$B$12)*_xlfn.GAMMA.INV((G1421-(1-Params!$B$7))/Params!$B$7,Params!$B$8,Params!$B$9),3))</f>
        <v/>
      </c>
      <c r="T1421" s="9">
        <f>IF(H1421&lt;=1-Params!$B$4,0,MAX(0.1,ROUND((Params!$B$10+Params!$B$11*H1421^Params!$B$12)*_xlfn.GAMMA.INV((H1421-(1-Params!$B$4))/Params!$B$4,Params!$B$5,Params!$B$6),1)))</f>
        <v/>
      </c>
      <c r="U1421" s="9">
        <f>ROUND(_xlfn.NORM.INV(I1421,Params!$B$13,Params!$B$14),1)</f>
        <v/>
      </c>
      <c r="V1421" s="9">
        <f>ROUND(_xlfn.NORM.INV(J1421,Params!$B$15,Params!$B$16),2)</f>
        <v/>
      </c>
      <c r="W1421" s="9">
        <f>ROUND(_xlfn.NORM.INV(K1421,Params!$B$13,Params!$B$14),1)</f>
        <v/>
      </c>
      <c r="X1421" s="9">
        <f>ROUND(_xlfn.NORM.INV(L1421,Params!$B$15,Params!$B$16),2)</f>
        <v/>
      </c>
      <c r="Y1421" s="9">
        <f>ROUND(_xlfn.NORM.INV(M1421,Params!$B$15,Params!$B$16)+Params!$B$17+Params!$B$18*M1421,2)</f>
        <v/>
      </c>
      <c r="Z1421" s="9">
        <f>ROUND(_xlfn.NORM.INV(N1421,Params!$B$13,Params!$B$14)+Params!$B$17+Params!$B$18*N1421,1)</f>
        <v/>
      </c>
    </row>
    <row r="1422">
      <c r="A1422" s="11" t="n">
        <v>1421</v>
      </c>
      <c r="B1422" s="12">
        <f>INT((A1422-1)/122)+1</f>
        <v/>
      </c>
      <c r="C1422" s="13" t="n">
        <v>0.171294</v>
      </c>
      <c r="D1422" s="13" t="n">
        <v>0.143835</v>
      </c>
      <c r="E1422" s="13" t="n">
        <v>0.034294</v>
      </c>
      <c r="F1422" s="13" t="n">
        <v>0.286321</v>
      </c>
      <c r="G1422" s="13" t="n">
        <v>0.491619</v>
      </c>
      <c r="H1422" s="13" t="n">
        <v>0.544048</v>
      </c>
      <c r="I1422" s="13" t="n">
        <v>0.421648</v>
      </c>
      <c r="J1422" s="13" t="n">
        <v>0.8626470000000001</v>
      </c>
      <c r="K1422" s="13" t="n">
        <v>0.33255</v>
      </c>
      <c r="L1422" s="13" t="n">
        <v>0.26517</v>
      </c>
      <c r="M1422" s="13" t="n">
        <v>0.056341</v>
      </c>
      <c r="N1422" s="13" t="n">
        <v>0.773404</v>
      </c>
      <c r="O1422" s="9">
        <f>IF(C1422&lt;=1-Params!$B$4,0,MAX(0.1,ROUND(_xlfn.GAMMA.INV((C1422-(1-Params!$B$4))/Params!$B$4,Params!$B$5,Params!$B$6),1)))</f>
        <v/>
      </c>
      <c r="P1422" s="9">
        <f>IF(D1422&lt;=1-Params!$B$7,0,ROUND(_xlfn.GAMMA.INV((D1422-(1-Params!$B$7))/Params!$B$7,Params!$B$8,Params!$B$9),3))</f>
        <v/>
      </c>
      <c r="Q1422" s="9">
        <f>IF(E1422&lt;=1-Params!$B$4,0,MAX(0.1,ROUND(_xlfn.GAMMA.INV((E1422-(1-Params!$B$4))/Params!$B$4,Params!$B$5,Params!$B$6),1)))</f>
        <v/>
      </c>
      <c r="R1422" s="9">
        <f>IF(F1422&lt;=1-Params!$B$7,0,ROUND(_xlfn.GAMMA.INV((F1422-(1-Params!$B$7))/Params!$B$7,Params!$B$8,Params!$B$9),3))</f>
        <v/>
      </c>
      <c r="S1422" s="9">
        <f>IF(G1422&lt;=1-Params!$B$7,0,ROUND((Params!$B$10+Params!$B$11*G1422^Params!$B$12)*_xlfn.GAMMA.INV((G1422-(1-Params!$B$7))/Params!$B$7,Params!$B$8,Params!$B$9),3))</f>
        <v/>
      </c>
      <c r="T1422" s="9">
        <f>IF(H1422&lt;=1-Params!$B$4,0,MAX(0.1,ROUND((Params!$B$10+Params!$B$11*H1422^Params!$B$12)*_xlfn.GAMMA.INV((H1422-(1-Params!$B$4))/Params!$B$4,Params!$B$5,Params!$B$6),1)))</f>
        <v/>
      </c>
      <c r="U1422" s="9">
        <f>ROUND(_xlfn.NORM.INV(I1422,Params!$B$13,Params!$B$14),1)</f>
        <v/>
      </c>
      <c r="V1422" s="9">
        <f>ROUND(_xlfn.NORM.INV(J1422,Params!$B$15,Params!$B$16),2)</f>
        <v/>
      </c>
      <c r="W1422" s="9">
        <f>ROUND(_xlfn.NORM.INV(K1422,Params!$B$13,Params!$B$14),1)</f>
        <v/>
      </c>
      <c r="X1422" s="9">
        <f>ROUND(_xlfn.NORM.INV(L1422,Params!$B$15,Params!$B$16),2)</f>
        <v/>
      </c>
      <c r="Y1422" s="9">
        <f>ROUND(_xlfn.NORM.INV(M1422,Params!$B$15,Params!$B$16)+Params!$B$17+Params!$B$18*M1422,2)</f>
        <v/>
      </c>
      <c r="Z1422" s="9">
        <f>ROUND(_xlfn.NORM.INV(N1422,Params!$B$13,Params!$B$14)+Params!$B$17+Params!$B$18*N1422,1)</f>
        <v/>
      </c>
    </row>
    <row r="1423">
      <c r="A1423" s="11" t="n">
        <v>1422</v>
      </c>
      <c r="B1423" s="12">
        <f>INT((A1423-1)/122)+1</f>
        <v/>
      </c>
      <c r="C1423" s="13" t="n">
        <v>0.34542</v>
      </c>
      <c r="D1423" s="13" t="n">
        <v>0.006322</v>
      </c>
      <c r="E1423" s="13" t="n">
        <v>0.344787</v>
      </c>
      <c r="F1423" s="13" t="n">
        <v>0.0591</v>
      </c>
      <c r="G1423" s="13" t="n">
        <v>0.149147</v>
      </c>
      <c r="H1423" s="13" t="n">
        <v>0.884749</v>
      </c>
      <c r="I1423" s="13" t="n">
        <v>0.205479</v>
      </c>
      <c r="J1423" s="13" t="n">
        <v>0.651516</v>
      </c>
      <c r="K1423" s="13" t="n">
        <v>0.056443</v>
      </c>
      <c r="L1423" s="13" t="n">
        <v>0.533347</v>
      </c>
      <c r="M1423" s="13" t="n">
        <v>0.052299</v>
      </c>
      <c r="N1423" s="13" t="n">
        <v>0.560602</v>
      </c>
      <c r="O1423" s="9">
        <f>IF(C1423&lt;=1-Params!$B$4,0,MAX(0.1,ROUND(_xlfn.GAMMA.INV((C1423-(1-Params!$B$4))/Params!$B$4,Params!$B$5,Params!$B$6),1)))</f>
        <v/>
      </c>
      <c r="P1423" s="9">
        <f>IF(D1423&lt;=1-Params!$B$7,0,ROUND(_xlfn.GAMMA.INV((D1423-(1-Params!$B$7))/Params!$B$7,Params!$B$8,Params!$B$9),3))</f>
        <v/>
      </c>
      <c r="Q1423" s="9">
        <f>IF(E1423&lt;=1-Params!$B$4,0,MAX(0.1,ROUND(_xlfn.GAMMA.INV((E1423-(1-Params!$B$4))/Params!$B$4,Params!$B$5,Params!$B$6),1)))</f>
        <v/>
      </c>
      <c r="R1423" s="9">
        <f>IF(F1423&lt;=1-Params!$B$7,0,ROUND(_xlfn.GAMMA.INV((F1423-(1-Params!$B$7))/Params!$B$7,Params!$B$8,Params!$B$9),3))</f>
        <v/>
      </c>
      <c r="S1423" s="9">
        <f>IF(G1423&lt;=1-Params!$B$7,0,ROUND((Params!$B$10+Params!$B$11*G1423^Params!$B$12)*_xlfn.GAMMA.INV((G1423-(1-Params!$B$7))/Params!$B$7,Params!$B$8,Params!$B$9),3))</f>
        <v/>
      </c>
      <c r="T1423" s="9">
        <f>IF(H1423&lt;=1-Params!$B$4,0,MAX(0.1,ROUND((Params!$B$10+Params!$B$11*H1423^Params!$B$12)*_xlfn.GAMMA.INV((H1423-(1-Params!$B$4))/Params!$B$4,Params!$B$5,Params!$B$6),1)))</f>
        <v/>
      </c>
      <c r="U1423" s="9">
        <f>ROUND(_xlfn.NORM.INV(I1423,Params!$B$13,Params!$B$14),1)</f>
        <v/>
      </c>
      <c r="V1423" s="9">
        <f>ROUND(_xlfn.NORM.INV(J1423,Params!$B$15,Params!$B$16),2)</f>
        <v/>
      </c>
      <c r="W1423" s="9">
        <f>ROUND(_xlfn.NORM.INV(K1423,Params!$B$13,Params!$B$14),1)</f>
        <v/>
      </c>
      <c r="X1423" s="9">
        <f>ROUND(_xlfn.NORM.INV(L1423,Params!$B$15,Params!$B$16),2)</f>
        <v/>
      </c>
      <c r="Y1423" s="9">
        <f>ROUND(_xlfn.NORM.INV(M1423,Params!$B$15,Params!$B$16)+Params!$B$17+Params!$B$18*M1423,2)</f>
        <v/>
      </c>
      <c r="Z1423" s="9">
        <f>ROUND(_xlfn.NORM.INV(N1423,Params!$B$13,Params!$B$14)+Params!$B$17+Params!$B$18*N1423,1)</f>
        <v/>
      </c>
    </row>
    <row r="1424">
      <c r="A1424" s="11" t="n">
        <v>1423</v>
      </c>
      <c r="B1424" s="12">
        <f>INT((A1424-1)/122)+1</f>
        <v/>
      </c>
      <c r="C1424" s="13" t="n">
        <v>0.340828</v>
      </c>
      <c r="D1424" s="13" t="n">
        <v>0.577626</v>
      </c>
      <c r="E1424" s="13" t="n">
        <v>0.306211</v>
      </c>
      <c r="F1424" s="13" t="n">
        <v>0.477269</v>
      </c>
      <c r="G1424" s="13" t="n">
        <v>0.391139</v>
      </c>
      <c r="H1424" s="13" t="n">
        <v>0.716699</v>
      </c>
      <c r="I1424" s="13" t="n">
        <v>0.061121</v>
      </c>
      <c r="J1424" s="13" t="n">
        <v>0.441638</v>
      </c>
      <c r="K1424" s="13" t="n">
        <v>0.289532</v>
      </c>
      <c r="L1424" s="13" t="n">
        <v>0.697098</v>
      </c>
      <c r="M1424" s="13" t="n">
        <v>0.247445</v>
      </c>
      <c r="N1424" s="13" t="n">
        <v>0.651511</v>
      </c>
      <c r="O1424" s="9">
        <f>IF(C1424&lt;=1-Params!$B$4,0,MAX(0.1,ROUND(_xlfn.GAMMA.INV((C1424-(1-Params!$B$4))/Params!$B$4,Params!$B$5,Params!$B$6),1)))</f>
        <v/>
      </c>
      <c r="P1424" s="9">
        <f>IF(D1424&lt;=1-Params!$B$7,0,ROUND(_xlfn.GAMMA.INV((D1424-(1-Params!$B$7))/Params!$B$7,Params!$B$8,Params!$B$9),3))</f>
        <v/>
      </c>
      <c r="Q1424" s="9">
        <f>IF(E1424&lt;=1-Params!$B$4,0,MAX(0.1,ROUND(_xlfn.GAMMA.INV((E1424-(1-Params!$B$4))/Params!$B$4,Params!$B$5,Params!$B$6),1)))</f>
        <v/>
      </c>
      <c r="R1424" s="9">
        <f>IF(F1424&lt;=1-Params!$B$7,0,ROUND(_xlfn.GAMMA.INV((F1424-(1-Params!$B$7))/Params!$B$7,Params!$B$8,Params!$B$9),3))</f>
        <v/>
      </c>
      <c r="S1424" s="9">
        <f>IF(G1424&lt;=1-Params!$B$7,0,ROUND((Params!$B$10+Params!$B$11*G1424^Params!$B$12)*_xlfn.GAMMA.INV((G1424-(1-Params!$B$7))/Params!$B$7,Params!$B$8,Params!$B$9),3))</f>
        <v/>
      </c>
      <c r="T1424" s="9">
        <f>IF(H1424&lt;=1-Params!$B$4,0,MAX(0.1,ROUND((Params!$B$10+Params!$B$11*H1424^Params!$B$12)*_xlfn.GAMMA.INV((H1424-(1-Params!$B$4))/Params!$B$4,Params!$B$5,Params!$B$6),1)))</f>
        <v/>
      </c>
      <c r="U1424" s="9">
        <f>ROUND(_xlfn.NORM.INV(I1424,Params!$B$13,Params!$B$14),1)</f>
        <v/>
      </c>
      <c r="V1424" s="9">
        <f>ROUND(_xlfn.NORM.INV(J1424,Params!$B$15,Params!$B$16),2)</f>
        <v/>
      </c>
      <c r="W1424" s="9">
        <f>ROUND(_xlfn.NORM.INV(K1424,Params!$B$13,Params!$B$14),1)</f>
        <v/>
      </c>
      <c r="X1424" s="9">
        <f>ROUND(_xlfn.NORM.INV(L1424,Params!$B$15,Params!$B$16),2)</f>
        <v/>
      </c>
      <c r="Y1424" s="9">
        <f>ROUND(_xlfn.NORM.INV(M1424,Params!$B$15,Params!$B$16)+Params!$B$17+Params!$B$18*M1424,2)</f>
        <v/>
      </c>
      <c r="Z1424" s="9">
        <f>ROUND(_xlfn.NORM.INV(N1424,Params!$B$13,Params!$B$14)+Params!$B$17+Params!$B$18*N1424,1)</f>
        <v/>
      </c>
    </row>
    <row r="1425">
      <c r="A1425" s="11" t="n">
        <v>1424</v>
      </c>
      <c r="B1425" s="12">
        <f>INT((A1425-1)/122)+1</f>
        <v/>
      </c>
      <c r="C1425" s="13" t="n">
        <v>0.07954700000000001</v>
      </c>
      <c r="D1425" s="13" t="n">
        <v>0.331699</v>
      </c>
      <c r="E1425" s="13" t="n">
        <v>0.488728</v>
      </c>
      <c r="F1425" s="13" t="n">
        <v>0.073356</v>
      </c>
      <c r="G1425" s="13" t="n">
        <v>0.101676</v>
      </c>
      <c r="H1425" s="13" t="n">
        <v>0.528156</v>
      </c>
      <c r="I1425" s="13" t="n">
        <v>0.172089</v>
      </c>
      <c r="J1425" s="13" t="n">
        <v>0.13583</v>
      </c>
      <c r="K1425" s="13" t="n">
        <v>0.13045</v>
      </c>
      <c r="L1425" s="13" t="n">
        <v>0.357236</v>
      </c>
      <c r="M1425" s="13" t="n">
        <v>0.570801</v>
      </c>
      <c r="N1425" s="13" t="n">
        <v>0.134147</v>
      </c>
      <c r="O1425" s="9">
        <f>IF(C1425&lt;=1-Params!$B$4,0,MAX(0.1,ROUND(_xlfn.GAMMA.INV((C1425-(1-Params!$B$4))/Params!$B$4,Params!$B$5,Params!$B$6),1)))</f>
        <v/>
      </c>
      <c r="P1425" s="9">
        <f>IF(D1425&lt;=1-Params!$B$7,0,ROUND(_xlfn.GAMMA.INV((D1425-(1-Params!$B$7))/Params!$B$7,Params!$B$8,Params!$B$9),3))</f>
        <v/>
      </c>
      <c r="Q1425" s="9">
        <f>IF(E1425&lt;=1-Params!$B$4,0,MAX(0.1,ROUND(_xlfn.GAMMA.INV((E1425-(1-Params!$B$4))/Params!$B$4,Params!$B$5,Params!$B$6),1)))</f>
        <v/>
      </c>
      <c r="R1425" s="9">
        <f>IF(F1425&lt;=1-Params!$B$7,0,ROUND(_xlfn.GAMMA.INV((F1425-(1-Params!$B$7))/Params!$B$7,Params!$B$8,Params!$B$9),3))</f>
        <v/>
      </c>
      <c r="S1425" s="9">
        <f>IF(G1425&lt;=1-Params!$B$7,0,ROUND((Params!$B$10+Params!$B$11*G1425^Params!$B$12)*_xlfn.GAMMA.INV((G1425-(1-Params!$B$7))/Params!$B$7,Params!$B$8,Params!$B$9),3))</f>
        <v/>
      </c>
      <c r="T1425" s="9">
        <f>IF(H1425&lt;=1-Params!$B$4,0,MAX(0.1,ROUND((Params!$B$10+Params!$B$11*H1425^Params!$B$12)*_xlfn.GAMMA.INV((H1425-(1-Params!$B$4))/Params!$B$4,Params!$B$5,Params!$B$6),1)))</f>
        <v/>
      </c>
      <c r="U1425" s="9">
        <f>ROUND(_xlfn.NORM.INV(I1425,Params!$B$13,Params!$B$14),1)</f>
        <v/>
      </c>
      <c r="V1425" s="9">
        <f>ROUND(_xlfn.NORM.INV(J1425,Params!$B$15,Params!$B$16),2)</f>
        <v/>
      </c>
      <c r="W1425" s="9">
        <f>ROUND(_xlfn.NORM.INV(K1425,Params!$B$13,Params!$B$14),1)</f>
        <v/>
      </c>
      <c r="X1425" s="9">
        <f>ROUND(_xlfn.NORM.INV(L1425,Params!$B$15,Params!$B$16),2)</f>
        <v/>
      </c>
      <c r="Y1425" s="9">
        <f>ROUND(_xlfn.NORM.INV(M1425,Params!$B$15,Params!$B$16)+Params!$B$17+Params!$B$18*M1425,2)</f>
        <v/>
      </c>
      <c r="Z1425" s="9">
        <f>ROUND(_xlfn.NORM.INV(N1425,Params!$B$13,Params!$B$14)+Params!$B$17+Params!$B$18*N1425,1)</f>
        <v/>
      </c>
    </row>
    <row r="1426">
      <c r="A1426" s="11" t="n">
        <v>1425</v>
      </c>
      <c r="B1426" s="12">
        <f>INT((A1426-1)/122)+1</f>
        <v/>
      </c>
      <c r="C1426" s="13" t="n">
        <v>0.29765</v>
      </c>
      <c r="D1426" s="13" t="n">
        <v>0.162809</v>
      </c>
      <c r="E1426" s="13" t="n">
        <v>0.9603080000000001</v>
      </c>
      <c r="F1426" s="13" t="n">
        <v>0.401753</v>
      </c>
      <c r="G1426" s="13" t="n">
        <v>0.364983</v>
      </c>
      <c r="H1426" s="13" t="n">
        <v>0.594258</v>
      </c>
      <c r="I1426" s="13" t="n">
        <v>0.072459</v>
      </c>
      <c r="J1426" s="13" t="n">
        <v>0.156465</v>
      </c>
      <c r="K1426" s="13" t="n">
        <v>0.189002</v>
      </c>
      <c r="L1426" s="13" t="n">
        <v>0.31758</v>
      </c>
      <c r="M1426" s="13" t="n">
        <v>0.470017</v>
      </c>
      <c r="N1426" s="13" t="n">
        <v>0.288992</v>
      </c>
      <c r="O1426" s="9">
        <f>IF(C1426&lt;=1-Params!$B$4,0,MAX(0.1,ROUND(_xlfn.GAMMA.INV((C1426-(1-Params!$B$4))/Params!$B$4,Params!$B$5,Params!$B$6),1)))</f>
        <v/>
      </c>
      <c r="P1426" s="9">
        <f>IF(D1426&lt;=1-Params!$B$7,0,ROUND(_xlfn.GAMMA.INV((D1426-(1-Params!$B$7))/Params!$B$7,Params!$B$8,Params!$B$9),3))</f>
        <v/>
      </c>
      <c r="Q1426" s="9">
        <f>IF(E1426&lt;=1-Params!$B$4,0,MAX(0.1,ROUND(_xlfn.GAMMA.INV((E1426-(1-Params!$B$4))/Params!$B$4,Params!$B$5,Params!$B$6),1)))</f>
        <v/>
      </c>
      <c r="R1426" s="9">
        <f>IF(F1426&lt;=1-Params!$B$7,0,ROUND(_xlfn.GAMMA.INV((F1426-(1-Params!$B$7))/Params!$B$7,Params!$B$8,Params!$B$9),3))</f>
        <v/>
      </c>
      <c r="S1426" s="9">
        <f>IF(G1426&lt;=1-Params!$B$7,0,ROUND((Params!$B$10+Params!$B$11*G1426^Params!$B$12)*_xlfn.GAMMA.INV((G1426-(1-Params!$B$7))/Params!$B$7,Params!$B$8,Params!$B$9),3))</f>
        <v/>
      </c>
      <c r="T1426" s="9">
        <f>IF(H1426&lt;=1-Params!$B$4,0,MAX(0.1,ROUND((Params!$B$10+Params!$B$11*H1426^Params!$B$12)*_xlfn.GAMMA.INV((H1426-(1-Params!$B$4))/Params!$B$4,Params!$B$5,Params!$B$6),1)))</f>
        <v/>
      </c>
      <c r="U1426" s="9">
        <f>ROUND(_xlfn.NORM.INV(I1426,Params!$B$13,Params!$B$14),1)</f>
        <v/>
      </c>
      <c r="V1426" s="9">
        <f>ROUND(_xlfn.NORM.INV(J1426,Params!$B$15,Params!$B$16),2)</f>
        <v/>
      </c>
      <c r="W1426" s="9">
        <f>ROUND(_xlfn.NORM.INV(K1426,Params!$B$13,Params!$B$14),1)</f>
        <v/>
      </c>
      <c r="X1426" s="9">
        <f>ROUND(_xlfn.NORM.INV(L1426,Params!$B$15,Params!$B$16),2)</f>
        <v/>
      </c>
      <c r="Y1426" s="9">
        <f>ROUND(_xlfn.NORM.INV(M1426,Params!$B$15,Params!$B$16)+Params!$B$17+Params!$B$18*M1426,2)</f>
        <v/>
      </c>
      <c r="Z1426" s="9">
        <f>ROUND(_xlfn.NORM.INV(N1426,Params!$B$13,Params!$B$14)+Params!$B$17+Params!$B$18*N1426,1)</f>
        <v/>
      </c>
    </row>
    <row r="1427">
      <c r="A1427" s="11" t="n">
        <v>1426</v>
      </c>
      <c r="B1427" s="12">
        <f>INT((A1427-1)/122)+1</f>
        <v/>
      </c>
      <c r="C1427" s="13" t="n">
        <v>0.052992</v>
      </c>
      <c r="D1427" s="13" t="n">
        <v>0.326832</v>
      </c>
      <c r="E1427" s="13" t="n">
        <v>0.442442</v>
      </c>
      <c r="F1427" s="13" t="n">
        <v>0.640957</v>
      </c>
      <c r="G1427" s="13" t="n">
        <v>0.63746</v>
      </c>
      <c r="H1427" s="13" t="n">
        <v>0.671392</v>
      </c>
      <c r="I1427" s="13" t="n">
        <v>0.084497</v>
      </c>
      <c r="J1427" s="13" t="n">
        <v>0.214271</v>
      </c>
      <c r="K1427" s="13" t="n">
        <v>0.589695</v>
      </c>
      <c r="L1427" s="13" t="n">
        <v>0.190727</v>
      </c>
      <c r="M1427" s="13" t="n">
        <v>0.594185</v>
      </c>
      <c r="N1427" s="13" t="n">
        <v>0.033131</v>
      </c>
      <c r="O1427" s="9">
        <f>IF(C1427&lt;=1-Params!$B$4,0,MAX(0.1,ROUND(_xlfn.GAMMA.INV((C1427-(1-Params!$B$4))/Params!$B$4,Params!$B$5,Params!$B$6),1)))</f>
        <v/>
      </c>
      <c r="P1427" s="9">
        <f>IF(D1427&lt;=1-Params!$B$7,0,ROUND(_xlfn.GAMMA.INV((D1427-(1-Params!$B$7))/Params!$B$7,Params!$B$8,Params!$B$9),3))</f>
        <v/>
      </c>
      <c r="Q1427" s="9">
        <f>IF(E1427&lt;=1-Params!$B$4,0,MAX(0.1,ROUND(_xlfn.GAMMA.INV((E1427-(1-Params!$B$4))/Params!$B$4,Params!$B$5,Params!$B$6),1)))</f>
        <v/>
      </c>
      <c r="R1427" s="9">
        <f>IF(F1427&lt;=1-Params!$B$7,0,ROUND(_xlfn.GAMMA.INV((F1427-(1-Params!$B$7))/Params!$B$7,Params!$B$8,Params!$B$9),3))</f>
        <v/>
      </c>
      <c r="S1427" s="9">
        <f>IF(G1427&lt;=1-Params!$B$7,0,ROUND((Params!$B$10+Params!$B$11*G1427^Params!$B$12)*_xlfn.GAMMA.INV((G1427-(1-Params!$B$7))/Params!$B$7,Params!$B$8,Params!$B$9),3))</f>
        <v/>
      </c>
      <c r="T1427" s="9">
        <f>IF(H1427&lt;=1-Params!$B$4,0,MAX(0.1,ROUND((Params!$B$10+Params!$B$11*H1427^Params!$B$12)*_xlfn.GAMMA.INV((H1427-(1-Params!$B$4))/Params!$B$4,Params!$B$5,Params!$B$6),1)))</f>
        <v/>
      </c>
      <c r="U1427" s="9">
        <f>ROUND(_xlfn.NORM.INV(I1427,Params!$B$13,Params!$B$14),1)</f>
        <v/>
      </c>
      <c r="V1427" s="9">
        <f>ROUND(_xlfn.NORM.INV(J1427,Params!$B$15,Params!$B$16),2)</f>
        <v/>
      </c>
      <c r="W1427" s="9">
        <f>ROUND(_xlfn.NORM.INV(K1427,Params!$B$13,Params!$B$14),1)</f>
        <v/>
      </c>
      <c r="X1427" s="9">
        <f>ROUND(_xlfn.NORM.INV(L1427,Params!$B$15,Params!$B$16),2)</f>
        <v/>
      </c>
      <c r="Y1427" s="9">
        <f>ROUND(_xlfn.NORM.INV(M1427,Params!$B$15,Params!$B$16)+Params!$B$17+Params!$B$18*M1427,2)</f>
        <v/>
      </c>
      <c r="Z1427" s="9">
        <f>ROUND(_xlfn.NORM.INV(N1427,Params!$B$13,Params!$B$14)+Params!$B$17+Params!$B$18*N1427,1)</f>
        <v/>
      </c>
    </row>
    <row r="1428">
      <c r="A1428" s="11" t="n">
        <v>1427</v>
      </c>
      <c r="B1428" s="12">
        <f>INT((A1428-1)/122)+1</f>
        <v/>
      </c>
      <c r="C1428" s="13" t="n">
        <v>0.053704</v>
      </c>
      <c r="D1428" s="13" t="n">
        <v>0.403593</v>
      </c>
      <c r="E1428" s="13" t="n">
        <v>0.398298</v>
      </c>
      <c r="F1428" s="13" t="n">
        <v>0.956857</v>
      </c>
      <c r="G1428" s="13" t="n">
        <v>0.234591</v>
      </c>
      <c r="H1428" s="13" t="n">
        <v>0.761541</v>
      </c>
      <c r="I1428" s="13" t="n">
        <v>0.080826</v>
      </c>
      <c r="J1428" s="13" t="n">
        <v>0.441914</v>
      </c>
      <c r="K1428" s="13" t="n">
        <v>0.317367</v>
      </c>
      <c r="L1428" s="13" t="n">
        <v>0.326786</v>
      </c>
      <c r="M1428" s="13" t="n">
        <v>0.659914</v>
      </c>
      <c r="N1428" s="13" t="n">
        <v>0.189827</v>
      </c>
      <c r="O1428" s="9">
        <f>IF(C1428&lt;=1-Params!$B$4,0,MAX(0.1,ROUND(_xlfn.GAMMA.INV((C1428-(1-Params!$B$4))/Params!$B$4,Params!$B$5,Params!$B$6),1)))</f>
        <v/>
      </c>
      <c r="P1428" s="9">
        <f>IF(D1428&lt;=1-Params!$B$7,0,ROUND(_xlfn.GAMMA.INV((D1428-(1-Params!$B$7))/Params!$B$7,Params!$B$8,Params!$B$9),3))</f>
        <v/>
      </c>
      <c r="Q1428" s="9">
        <f>IF(E1428&lt;=1-Params!$B$4,0,MAX(0.1,ROUND(_xlfn.GAMMA.INV((E1428-(1-Params!$B$4))/Params!$B$4,Params!$B$5,Params!$B$6),1)))</f>
        <v/>
      </c>
      <c r="R1428" s="9">
        <f>IF(F1428&lt;=1-Params!$B$7,0,ROUND(_xlfn.GAMMA.INV((F1428-(1-Params!$B$7))/Params!$B$7,Params!$B$8,Params!$B$9),3))</f>
        <v/>
      </c>
      <c r="S1428" s="9">
        <f>IF(G1428&lt;=1-Params!$B$7,0,ROUND((Params!$B$10+Params!$B$11*G1428^Params!$B$12)*_xlfn.GAMMA.INV((G1428-(1-Params!$B$7))/Params!$B$7,Params!$B$8,Params!$B$9),3))</f>
        <v/>
      </c>
      <c r="T1428" s="9">
        <f>IF(H1428&lt;=1-Params!$B$4,0,MAX(0.1,ROUND((Params!$B$10+Params!$B$11*H1428^Params!$B$12)*_xlfn.GAMMA.INV((H1428-(1-Params!$B$4))/Params!$B$4,Params!$B$5,Params!$B$6),1)))</f>
        <v/>
      </c>
      <c r="U1428" s="9">
        <f>ROUND(_xlfn.NORM.INV(I1428,Params!$B$13,Params!$B$14),1)</f>
        <v/>
      </c>
      <c r="V1428" s="9">
        <f>ROUND(_xlfn.NORM.INV(J1428,Params!$B$15,Params!$B$16),2)</f>
        <v/>
      </c>
      <c r="W1428" s="9">
        <f>ROUND(_xlfn.NORM.INV(K1428,Params!$B$13,Params!$B$14),1)</f>
        <v/>
      </c>
      <c r="X1428" s="9">
        <f>ROUND(_xlfn.NORM.INV(L1428,Params!$B$15,Params!$B$16),2)</f>
        <v/>
      </c>
      <c r="Y1428" s="9">
        <f>ROUND(_xlfn.NORM.INV(M1428,Params!$B$15,Params!$B$16)+Params!$B$17+Params!$B$18*M1428,2)</f>
        <v/>
      </c>
      <c r="Z1428" s="9">
        <f>ROUND(_xlfn.NORM.INV(N1428,Params!$B$13,Params!$B$14)+Params!$B$17+Params!$B$18*N1428,1)</f>
        <v/>
      </c>
    </row>
    <row r="1429">
      <c r="A1429" s="11" t="n">
        <v>1428</v>
      </c>
      <c r="B1429" s="12">
        <f>INT((A1429-1)/122)+1</f>
        <v/>
      </c>
      <c r="C1429" s="13" t="n">
        <v>0.930872</v>
      </c>
      <c r="D1429" s="13" t="n">
        <v>0.310558</v>
      </c>
      <c r="E1429" s="13" t="n">
        <v>0.122554</v>
      </c>
      <c r="F1429" s="13" t="n">
        <v>0.082513</v>
      </c>
      <c r="G1429" s="13" t="n">
        <v>0.746154</v>
      </c>
      <c r="H1429" s="13" t="n">
        <v>0.210753</v>
      </c>
      <c r="I1429" s="13" t="n">
        <v>0.010033</v>
      </c>
      <c r="J1429" s="13" t="n">
        <v>0.196282</v>
      </c>
      <c r="K1429" s="13" t="n">
        <v>0.327853</v>
      </c>
      <c r="L1429" s="13" t="n">
        <v>0.153345</v>
      </c>
      <c r="M1429" s="13" t="n">
        <v>0.756352</v>
      </c>
      <c r="N1429" s="13" t="n">
        <v>0.38183</v>
      </c>
      <c r="O1429" s="9">
        <f>IF(C1429&lt;=1-Params!$B$4,0,MAX(0.1,ROUND(_xlfn.GAMMA.INV((C1429-(1-Params!$B$4))/Params!$B$4,Params!$B$5,Params!$B$6),1)))</f>
        <v/>
      </c>
      <c r="P1429" s="9">
        <f>IF(D1429&lt;=1-Params!$B$7,0,ROUND(_xlfn.GAMMA.INV((D1429-(1-Params!$B$7))/Params!$B$7,Params!$B$8,Params!$B$9),3))</f>
        <v/>
      </c>
      <c r="Q1429" s="9">
        <f>IF(E1429&lt;=1-Params!$B$4,0,MAX(0.1,ROUND(_xlfn.GAMMA.INV((E1429-(1-Params!$B$4))/Params!$B$4,Params!$B$5,Params!$B$6),1)))</f>
        <v/>
      </c>
      <c r="R1429" s="9">
        <f>IF(F1429&lt;=1-Params!$B$7,0,ROUND(_xlfn.GAMMA.INV((F1429-(1-Params!$B$7))/Params!$B$7,Params!$B$8,Params!$B$9),3))</f>
        <v/>
      </c>
      <c r="S1429" s="9">
        <f>IF(G1429&lt;=1-Params!$B$7,0,ROUND((Params!$B$10+Params!$B$11*G1429^Params!$B$12)*_xlfn.GAMMA.INV((G1429-(1-Params!$B$7))/Params!$B$7,Params!$B$8,Params!$B$9),3))</f>
        <v/>
      </c>
      <c r="T1429" s="9">
        <f>IF(H1429&lt;=1-Params!$B$4,0,MAX(0.1,ROUND((Params!$B$10+Params!$B$11*H1429^Params!$B$12)*_xlfn.GAMMA.INV((H1429-(1-Params!$B$4))/Params!$B$4,Params!$B$5,Params!$B$6),1)))</f>
        <v/>
      </c>
      <c r="U1429" s="9">
        <f>ROUND(_xlfn.NORM.INV(I1429,Params!$B$13,Params!$B$14),1)</f>
        <v/>
      </c>
      <c r="V1429" s="9">
        <f>ROUND(_xlfn.NORM.INV(J1429,Params!$B$15,Params!$B$16),2)</f>
        <v/>
      </c>
      <c r="W1429" s="9">
        <f>ROUND(_xlfn.NORM.INV(K1429,Params!$B$13,Params!$B$14),1)</f>
        <v/>
      </c>
      <c r="X1429" s="9">
        <f>ROUND(_xlfn.NORM.INV(L1429,Params!$B$15,Params!$B$16),2)</f>
        <v/>
      </c>
      <c r="Y1429" s="9">
        <f>ROUND(_xlfn.NORM.INV(M1429,Params!$B$15,Params!$B$16)+Params!$B$17+Params!$B$18*M1429,2)</f>
        <v/>
      </c>
      <c r="Z1429" s="9">
        <f>ROUND(_xlfn.NORM.INV(N1429,Params!$B$13,Params!$B$14)+Params!$B$17+Params!$B$18*N1429,1)</f>
        <v/>
      </c>
    </row>
    <row r="1430">
      <c r="A1430" s="11" t="n">
        <v>1429</v>
      </c>
      <c r="B1430" s="12">
        <f>INT((A1430-1)/122)+1</f>
        <v/>
      </c>
      <c r="C1430" s="13" t="n">
        <v>0.949619</v>
      </c>
      <c r="D1430" s="13" t="n">
        <v>0.762058</v>
      </c>
      <c r="E1430" s="13" t="n">
        <v>0.140825</v>
      </c>
      <c r="F1430" s="13" t="n">
        <v>0.397505</v>
      </c>
      <c r="G1430" s="13" t="n">
        <v>0.18965</v>
      </c>
      <c r="H1430" s="13" t="n">
        <v>0.512833</v>
      </c>
      <c r="I1430" s="13" t="n">
        <v>0.13375</v>
      </c>
      <c r="J1430" s="13" t="n">
        <v>0.615322</v>
      </c>
      <c r="K1430" s="13" t="n">
        <v>0.387687</v>
      </c>
      <c r="L1430" s="13" t="n">
        <v>0.218842</v>
      </c>
      <c r="M1430" s="13" t="n">
        <v>0.156299</v>
      </c>
      <c r="N1430" s="13" t="n">
        <v>0.466547</v>
      </c>
      <c r="O1430" s="9">
        <f>IF(C1430&lt;=1-Params!$B$4,0,MAX(0.1,ROUND(_xlfn.GAMMA.INV((C1430-(1-Params!$B$4))/Params!$B$4,Params!$B$5,Params!$B$6),1)))</f>
        <v/>
      </c>
      <c r="P1430" s="9">
        <f>IF(D1430&lt;=1-Params!$B$7,0,ROUND(_xlfn.GAMMA.INV((D1430-(1-Params!$B$7))/Params!$B$7,Params!$B$8,Params!$B$9),3))</f>
        <v/>
      </c>
      <c r="Q1430" s="9">
        <f>IF(E1430&lt;=1-Params!$B$4,0,MAX(0.1,ROUND(_xlfn.GAMMA.INV((E1430-(1-Params!$B$4))/Params!$B$4,Params!$B$5,Params!$B$6),1)))</f>
        <v/>
      </c>
      <c r="R1430" s="9">
        <f>IF(F1430&lt;=1-Params!$B$7,0,ROUND(_xlfn.GAMMA.INV((F1430-(1-Params!$B$7))/Params!$B$7,Params!$B$8,Params!$B$9),3))</f>
        <v/>
      </c>
      <c r="S1430" s="9">
        <f>IF(G1430&lt;=1-Params!$B$7,0,ROUND((Params!$B$10+Params!$B$11*G1430^Params!$B$12)*_xlfn.GAMMA.INV((G1430-(1-Params!$B$7))/Params!$B$7,Params!$B$8,Params!$B$9),3))</f>
        <v/>
      </c>
      <c r="T1430" s="9">
        <f>IF(H1430&lt;=1-Params!$B$4,0,MAX(0.1,ROUND((Params!$B$10+Params!$B$11*H1430^Params!$B$12)*_xlfn.GAMMA.INV((H1430-(1-Params!$B$4))/Params!$B$4,Params!$B$5,Params!$B$6),1)))</f>
        <v/>
      </c>
      <c r="U1430" s="9">
        <f>ROUND(_xlfn.NORM.INV(I1430,Params!$B$13,Params!$B$14),1)</f>
        <v/>
      </c>
      <c r="V1430" s="9">
        <f>ROUND(_xlfn.NORM.INV(J1430,Params!$B$15,Params!$B$16),2)</f>
        <v/>
      </c>
      <c r="W1430" s="9">
        <f>ROUND(_xlfn.NORM.INV(K1430,Params!$B$13,Params!$B$14),1)</f>
        <v/>
      </c>
      <c r="X1430" s="9">
        <f>ROUND(_xlfn.NORM.INV(L1430,Params!$B$15,Params!$B$16),2)</f>
        <v/>
      </c>
      <c r="Y1430" s="9">
        <f>ROUND(_xlfn.NORM.INV(M1430,Params!$B$15,Params!$B$16)+Params!$B$17+Params!$B$18*M1430,2)</f>
        <v/>
      </c>
      <c r="Z1430" s="9">
        <f>ROUND(_xlfn.NORM.INV(N1430,Params!$B$13,Params!$B$14)+Params!$B$17+Params!$B$18*N1430,1)</f>
        <v/>
      </c>
    </row>
    <row r="1431">
      <c r="A1431" s="11" t="n">
        <v>1430</v>
      </c>
      <c r="B1431" s="12">
        <f>INT((A1431-1)/122)+1</f>
        <v/>
      </c>
      <c r="C1431" s="13" t="n">
        <v>0.622513</v>
      </c>
      <c r="D1431" s="13" t="n">
        <v>0.5094030000000001</v>
      </c>
      <c r="E1431" s="13" t="n">
        <v>0.303067</v>
      </c>
      <c r="F1431" s="13" t="n">
        <v>0.075173</v>
      </c>
      <c r="G1431" s="13" t="n">
        <v>0.969935</v>
      </c>
      <c r="H1431" s="13" t="n">
        <v>0.913253</v>
      </c>
      <c r="I1431" s="13" t="n">
        <v>0.113793</v>
      </c>
      <c r="J1431" s="13" t="n">
        <v>0.42221</v>
      </c>
      <c r="K1431" s="13" t="n">
        <v>0.292931</v>
      </c>
      <c r="L1431" s="13" t="n">
        <v>0.24757</v>
      </c>
      <c r="M1431" s="13" t="n">
        <v>0.013304</v>
      </c>
      <c r="N1431" s="13" t="n">
        <v>0.472607</v>
      </c>
      <c r="O1431" s="9">
        <f>IF(C1431&lt;=1-Params!$B$4,0,MAX(0.1,ROUND(_xlfn.GAMMA.INV((C1431-(1-Params!$B$4))/Params!$B$4,Params!$B$5,Params!$B$6),1)))</f>
        <v/>
      </c>
      <c r="P1431" s="9">
        <f>IF(D1431&lt;=1-Params!$B$7,0,ROUND(_xlfn.GAMMA.INV((D1431-(1-Params!$B$7))/Params!$B$7,Params!$B$8,Params!$B$9),3))</f>
        <v/>
      </c>
      <c r="Q1431" s="9">
        <f>IF(E1431&lt;=1-Params!$B$4,0,MAX(0.1,ROUND(_xlfn.GAMMA.INV((E1431-(1-Params!$B$4))/Params!$B$4,Params!$B$5,Params!$B$6),1)))</f>
        <v/>
      </c>
      <c r="R1431" s="9">
        <f>IF(F1431&lt;=1-Params!$B$7,0,ROUND(_xlfn.GAMMA.INV((F1431-(1-Params!$B$7))/Params!$B$7,Params!$B$8,Params!$B$9),3))</f>
        <v/>
      </c>
      <c r="S1431" s="9">
        <f>IF(G1431&lt;=1-Params!$B$7,0,ROUND((Params!$B$10+Params!$B$11*G1431^Params!$B$12)*_xlfn.GAMMA.INV((G1431-(1-Params!$B$7))/Params!$B$7,Params!$B$8,Params!$B$9),3))</f>
        <v/>
      </c>
      <c r="T1431" s="9">
        <f>IF(H1431&lt;=1-Params!$B$4,0,MAX(0.1,ROUND((Params!$B$10+Params!$B$11*H1431^Params!$B$12)*_xlfn.GAMMA.INV((H1431-(1-Params!$B$4))/Params!$B$4,Params!$B$5,Params!$B$6),1)))</f>
        <v/>
      </c>
      <c r="U1431" s="9">
        <f>ROUND(_xlfn.NORM.INV(I1431,Params!$B$13,Params!$B$14),1)</f>
        <v/>
      </c>
      <c r="V1431" s="9">
        <f>ROUND(_xlfn.NORM.INV(J1431,Params!$B$15,Params!$B$16),2)</f>
        <v/>
      </c>
      <c r="W1431" s="9">
        <f>ROUND(_xlfn.NORM.INV(K1431,Params!$B$13,Params!$B$14),1)</f>
        <v/>
      </c>
      <c r="X1431" s="9">
        <f>ROUND(_xlfn.NORM.INV(L1431,Params!$B$15,Params!$B$16),2)</f>
        <v/>
      </c>
      <c r="Y1431" s="9">
        <f>ROUND(_xlfn.NORM.INV(M1431,Params!$B$15,Params!$B$16)+Params!$B$17+Params!$B$18*M1431,2)</f>
        <v/>
      </c>
      <c r="Z1431" s="9">
        <f>ROUND(_xlfn.NORM.INV(N1431,Params!$B$13,Params!$B$14)+Params!$B$17+Params!$B$18*N1431,1)</f>
        <v/>
      </c>
    </row>
    <row r="1432">
      <c r="A1432" s="11" t="n">
        <v>1431</v>
      </c>
      <c r="B1432" s="12">
        <f>INT((A1432-1)/122)+1</f>
        <v/>
      </c>
      <c r="C1432" s="13" t="n">
        <v>0.457008</v>
      </c>
      <c r="D1432" s="13" t="n">
        <v>0.601241</v>
      </c>
      <c r="E1432" s="13" t="n">
        <v>0.893912</v>
      </c>
      <c r="F1432" s="13" t="n">
        <v>0.224474</v>
      </c>
      <c r="G1432" s="13" t="n">
        <v>0.275534</v>
      </c>
      <c r="H1432" s="13" t="n">
        <v>0.358375</v>
      </c>
      <c r="I1432" s="13" t="n">
        <v>0.386115</v>
      </c>
      <c r="J1432" s="13" t="n">
        <v>0.849756</v>
      </c>
      <c r="K1432" s="13" t="n">
        <v>0.485496</v>
      </c>
      <c r="L1432" s="13" t="n">
        <v>0.308785</v>
      </c>
      <c r="M1432" s="13" t="n">
        <v>0.011828</v>
      </c>
      <c r="N1432" s="13" t="n">
        <v>0.05867</v>
      </c>
      <c r="O1432" s="9">
        <f>IF(C1432&lt;=1-Params!$B$4,0,MAX(0.1,ROUND(_xlfn.GAMMA.INV((C1432-(1-Params!$B$4))/Params!$B$4,Params!$B$5,Params!$B$6),1)))</f>
        <v/>
      </c>
      <c r="P1432" s="9">
        <f>IF(D1432&lt;=1-Params!$B$7,0,ROUND(_xlfn.GAMMA.INV((D1432-(1-Params!$B$7))/Params!$B$7,Params!$B$8,Params!$B$9),3))</f>
        <v/>
      </c>
      <c r="Q1432" s="9">
        <f>IF(E1432&lt;=1-Params!$B$4,0,MAX(0.1,ROUND(_xlfn.GAMMA.INV((E1432-(1-Params!$B$4))/Params!$B$4,Params!$B$5,Params!$B$6),1)))</f>
        <v/>
      </c>
      <c r="R1432" s="9">
        <f>IF(F1432&lt;=1-Params!$B$7,0,ROUND(_xlfn.GAMMA.INV((F1432-(1-Params!$B$7))/Params!$B$7,Params!$B$8,Params!$B$9),3))</f>
        <v/>
      </c>
      <c r="S1432" s="9">
        <f>IF(G1432&lt;=1-Params!$B$7,0,ROUND((Params!$B$10+Params!$B$11*G1432^Params!$B$12)*_xlfn.GAMMA.INV((G1432-(1-Params!$B$7))/Params!$B$7,Params!$B$8,Params!$B$9),3))</f>
        <v/>
      </c>
      <c r="T1432" s="9">
        <f>IF(H1432&lt;=1-Params!$B$4,0,MAX(0.1,ROUND((Params!$B$10+Params!$B$11*H1432^Params!$B$12)*_xlfn.GAMMA.INV((H1432-(1-Params!$B$4))/Params!$B$4,Params!$B$5,Params!$B$6),1)))</f>
        <v/>
      </c>
      <c r="U1432" s="9">
        <f>ROUND(_xlfn.NORM.INV(I1432,Params!$B$13,Params!$B$14),1)</f>
        <v/>
      </c>
      <c r="V1432" s="9">
        <f>ROUND(_xlfn.NORM.INV(J1432,Params!$B$15,Params!$B$16),2)</f>
        <v/>
      </c>
      <c r="W1432" s="9">
        <f>ROUND(_xlfn.NORM.INV(K1432,Params!$B$13,Params!$B$14),1)</f>
        <v/>
      </c>
      <c r="X1432" s="9">
        <f>ROUND(_xlfn.NORM.INV(L1432,Params!$B$15,Params!$B$16),2)</f>
        <v/>
      </c>
      <c r="Y1432" s="9">
        <f>ROUND(_xlfn.NORM.INV(M1432,Params!$B$15,Params!$B$16)+Params!$B$17+Params!$B$18*M1432,2)</f>
        <v/>
      </c>
      <c r="Z1432" s="9">
        <f>ROUND(_xlfn.NORM.INV(N1432,Params!$B$13,Params!$B$14)+Params!$B$17+Params!$B$18*N1432,1)</f>
        <v/>
      </c>
    </row>
    <row r="1433">
      <c r="A1433" s="11" t="n">
        <v>1432</v>
      </c>
      <c r="B1433" s="12">
        <f>INT((A1433-1)/122)+1</f>
        <v/>
      </c>
      <c r="C1433" s="13" t="n">
        <v>0.420933</v>
      </c>
      <c r="D1433" s="13" t="n">
        <v>0.924349</v>
      </c>
      <c r="E1433" s="13" t="n">
        <v>0.995327</v>
      </c>
      <c r="F1433" s="13" t="n">
        <v>0.350115</v>
      </c>
      <c r="G1433" s="13" t="n">
        <v>0.225326</v>
      </c>
      <c r="H1433" s="13" t="n">
        <v>0.248576</v>
      </c>
      <c r="I1433" s="13" t="n">
        <v>0.259708</v>
      </c>
      <c r="J1433" s="13" t="n">
        <v>0.765879</v>
      </c>
      <c r="K1433" s="13" t="n">
        <v>0.8569020000000001</v>
      </c>
      <c r="L1433" s="13" t="n">
        <v>0.30963</v>
      </c>
      <c r="M1433" s="13" t="n">
        <v>0.136881</v>
      </c>
      <c r="N1433" s="13" t="n">
        <v>0.292471</v>
      </c>
      <c r="O1433" s="9">
        <f>IF(C1433&lt;=1-Params!$B$4,0,MAX(0.1,ROUND(_xlfn.GAMMA.INV((C1433-(1-Params!$B$4))/Params!$B$4,Params!$B$5,Params!$B$6),1)))</f>
        <v/>
      </c>
      <c r="P1433" s="9">
        <f>IF(D1433&lt;=1-Params!$B$7,0,ROUND(_xlfn.GAMMA.INV((D1433-(1-Params!$B$7))/Params!$B$7,Params!$B$8,Params!$B$9),3))</f>
        <v/>
      </c>
      <c r="Q1433" s="9">
        <f>IF(E1433&lt;=1-Params!$B$4,0,MAX(0.1,ROUND(_xlfn.GAMMA.INV((E1433-(1-Params!$B$4))/Params!$B$4,Params!$B$5,Params!$B$6),1)))</f>
        <v/>
      </c>
      <c r="R1433" s="9">
        <f>IF(F1433&lt;=1-Params!$B$7,0,ROUND(_xlfn.GAMMA.INV((F1433-(1-Params!$B$7))/Params!$B$7,Params!$B$8,Params!$B$9),3))</f>
        <v/>
      </c>
      <c r="S1433" s="9">
        <f>IF(G1433&lt;=1-Params!$B$7,0,ROUND((Params!$B$10+Params!$B$11*G1433^Params!$B$12)*_xlfn.GAMMA.INV((G1433-(1-Params!$B$7))/Params!$B$7,Params!$B$8,Params!$B$9),3))</f>
        <v/>
      </c>
      <c r="T1433" s="9">
        <f>IF(H1433&lt;=1-Params!$B$4,0,MAX(0.1,ROUND((Params!$B$10+Params!$B$11*H1433^Params!$B$12)*_xlfn.GAMMA.INV((H1433-(1-Params!$B$4))/Params!$B$4,Params!$B$5,Params!$B$6),1)))</f>
        <v/>
      </c>
      <c r="U1433" s="9">
        <f>ROUND(_xlfn.NORM.INV(I1433,Params!$B$13,Params!$B$14),1)</f>
        <v/>
      </c>
      <c r="V1433" s="9">
        <f>ROUND(_xlfn.NORM.INV(J1433,Params!$B$15,Params!$B$16),2)</f>
        <v/>
      </c>
      <c r="W1433" s="9">
        <f>ROUND(_xlfn.NORM.INV(K1433,Params!$B$13,Params!$B$14),1)</f>
        <v/>
      </c>
      <c r="X1433" s="9">
        <f>ROUND(_xlfn.NORM.INV(L1433,Params!$B$15,Params!$B$16),2)</f>
        <v/>
      </c>
      <c r="Y1433" s="9">
        <f>ROUND(_xlfn.NORM.INV(M1433,Params!$B$15,Params!$B$16)+Params!$B$17+Params!$B$18*M1433,2)</f>
        <v/>
      </c>
      <c r="Z1433" s="9">
        <f>ROUND(_xlfn.NORM.INV(N1433,Params!$B$13,Params!$B$14)+Params!$B$17+Params!$B$18*N1433,1)</f>
        <v/>
      </c>
    </row>
    <row r="1434">
      <c r="A1434" s="11" t="n">
        <v>1433</v>
      </c>
      <c r="B1434" s="12">
        <f>INT((A1434-1)/122)+1</f>
        <v/>
      </c>
      <c r="C1434" s="13" t="n">
        <v>0.846487</v>
      </c>
      <c r="D1434" s="13" t="n">
        <v>0.671961</v>
      </c>
      <c r="E1434" s="13" t="n">
        <v>0.6323569999999999</v>
      </c>
      <c r="F1434" s="13" t="n">
        <v>0.523018</v>
      </c>
      <c r="G1434" s="13" t="n">
        <v>0.433644</v>
      </c>
      <c r="H1434" s="13" t="n">
        <v>0.554526</v>
      </c>
      <c r="I1434" s="13" t="n">
        <v>0.728378</v>
      </c>
      <c r="J1434" s="13" t="n">
        <v>0.183839</v>
      </c>
      <c r="K1434" s="13" t="n">
        <v>0.431461</v>
      </c>
      <c r="L1434" s="13" t="n">
        <v>0.349055</v>
      </c>
      <c r="M1434" s="13" t="n">
        <v>0.035498</v>
      </c>
      <c r="N1434" s="13" t="n">
        <v>0.128041</v>
      </c>
      <c r="O1434" s="9">
        <f>IF(C1434&lt;=1-Params!$B$4,0,MAX(0.1,ROUND(_xlfn.GAMMA.INV((C1434-(1-Params!$B$4))/Params!$B$4,Params!$B$5,Params!$B$6),1)))</f>
        <v/>
      </c>
      <c r="P1434" s="9">
        <f>IF(D1434&lt;=1-Params!$B$7,0,ROUND(_xlfn.GAMMA.INV((D1434-(1-Params!$B$7))/Params!$B$7,Params!$B$8,Params!$B$9),3))</f>
        <v/>
      </c>
      <c r="Q1434" s="9">
        <f>IF(E1434&lt;=1-Params!$B$4,0,MAX(0.1,ROUND(_xlfn.GAMMA.INV((E1434-(1-Params!$B$4))/Params!$B$4,Params!$B$5,Params!$B$6),1)))</f>
        <v/>
      </c>
      <c r="R1434" s="9">
        <f>IF(F1434&lt;=1-Params!$B$7,0,ROUND(_xlfn.GAMMA.INV((F1434-(1-Params!$B$7))/Params!$B$7,Params!$B$8,Params!$B$9),3))</f>
        <v/>
      </c>
      <c r="S1434" s="9">
        <f>IF(G1434&lt;=1-Params!$B$7,0,ROUND((Params!$B$10+Params!$B$11*G1434^Params!$B$12)*_xlfn.GAMMA.INV((G1434-(1-Params!$B$7))/Params!$B$7,Params!$B$8,Params!$B$9),3))</f>
        <v/>
      </c>
      <c r="T1434" s="9">
        <f>IF(H1434&lt;=1-Params!$B$4,0,MAX(0.1,ROUND((Params!$B$10+Params!$B$11*H1434^Params!$B$12)*_xlfn.GAMMA.INV((H1434-(1-Params!$B$4))/Params!$B$4,Params!$B$5,Params!$B$6),1)))</f>
        <v/>
      </c>
      <c r="U1434" s="9">
        <f>ROUND(_xlfn.NORM.INV(I1434,Params!$B$13,Params!$B$14),1)</f>
        <v/>
      </c>
      <c r="V1434" s="9">
        <f>ROUND(_xlfn.NORM.INV(J1434,Params!$B$15,Params!$B$16),2)</f>
        <v/>
      </c>
      <c r="W1434" s="9">
        <f>ROUND(_xlfn.NORM.INV(K1434,Params!$B$13,Params!$B$14),1)</f>
        <v/>
      </c>
      <c r="X1434" s="9">
        <f>ROUND(_xlfn.NORM.INV(L1434,Params!$B$15,Params!$B$16),2)</f>
        <v/>
      </c>
      <c r="Y1434" s="9">
        <f>ROUND(_xlfn.NORM.INV(M1434,Params!$B$15,Params!$B$16)+Params!$B$17+Params!$B$18*M1434,2)</f>
        <v/>
      </c>
      <c r="Z1434" s="9">
        <f>ROUND(_xlfn.NORM.INV(N1434,Params!$B$13,Params!$B$14)+Params!$B$17+Params!$B$18*N1434,1)</f>
        <v/>
      </c>
    </row>
    <row r="1435">
      <c r="A1435" s="11" t="n">
        <v>1434</v>
      </c>
      <c r="B1435" s="12">
        <f>INT((A1435-1)/122)+1</f>
        <v/>
      </c>
      <c r="C1435" s="13" t="n">
        <v>0.695459</v>
      </c>
      <c r="D1435" s="13" t="n">
        <v>0.835436</v>
      </c>
      <c r="E1435" s="13" t="n">
        <v>0.148693</v>
      </c>
      <c r="F1435" s="13" t="n">
        <v>0.564074</v>
      </c>
      <c r="G1435" s="13" t="n">
        <v>0.882691</v>
      </c>
      <c r="H1435" s="13" t="n">
        <v>0.5241440000000001</v>
      </c>
      <c r="I1435" s="13" t="n">
        <v>0.571016</v>
      </c>
      <c r="J1435" s="13" t="n">
        <v>0.088793</v>
      </c>
      <c r="K1435" s="13" t="n">
        <v>0.316745</v>
      </c>
      <c r="L1435" s="13" t="n">
        <v>0.331593</v>
      </c>
      <c r="M1435" s="13" t="n">
        <v>0.515916</v>
      </c>
      <c r="N1435" s="13" t="n">
        <v>0.04059</v>
      </c>
      <c r="O1435" s="9">
        <f>IF(C1435&lt;=1-Params!$B$4,0,MAX(0.1,ROUND(_xlfn.GAMMA.INV((C1435-(1-Params!$B$4))/Params!$B$4,Params!$B$5,Params!$B$6),1)))</f>
        <v/>
      </c>
      <c r="P1435" s="9">
        <f>IF(D1435&lt;=1-Params!$B$7,0,ROUND(_xlfn.GAMMA.INV((D1435-(1-Params!$B$7))/Params!$B$7,Params!$B$8,Params!$B$9),3))</f>
        <v/>
      </c>
      <c r="Q1435" s="9">
        <f>IF(E1435&lt;=1-Params!$B$4,0,MAX(0.1,ROUND(_xlfn.GAMMA.INV((E1435-(1-Params!$B$4))/Params!$B$4,Params!$B$5,Params!$B$6),1)))</f>
        <v/>
      </c>
      <c r="R1435" s="9">
        <f>IF(F1435&lt;=1-Params!$B$7,0,ROUND(_xlfn.GAMMA.INV((F1435-(1-Params!$B$7))/Params!$B$7,Params!$B$8,Params!$B$9),3))</f>
        <v/>
      </c>
      <c r="S1435" s="9">
        <f>IF(G1435&lt;=1-Params!$B$7,0,ROUND((Params!$B$10+Params!$B$11*G1435^Params!$B$12)*_xlfn.GAMMA.INV((G1435-(1-Params!$B$7))/Params!$B$7,Params!$B$8,Params!$B$9),3))</f>
        <v/>
      </c>
      <c r="T1435" s="9">
        <f>IF(H1435&lt;=1-Params!$B$4,0,MAX(0.1,ROUND((Params!$B$10+Params!$B$11*H1435^Params!$B$12)*_xlfn.GAMMA.INV((H1435-(1-Params!$B$4))/Params!$B$4,Params!$B$5,Params!$B$6),1)))</f>
        <v/>
      </c>
      <c r="U1435" s="9">
        <f>ROUND(_xlfn.NORM.INV(I1435,Params!$B$13,Params!$B$14),1)</f>
        <v/>
      </c>
      <c r="V1435" s="9">
        <f>ROUND(_xlfn.NORM.INV(J1435,Params!$B$15,Params!$B$16),2)</f>
        <v/>
      </c>
      <c r="W1435" s="9">
        <f>ROUND(_xlfn.NORM.INV(K1435,Params!$B$13,Params!$B$14),1)</f>
        <v/>
      </c>
      <c r="X1435" s="9">
        <f>ROUND(_xlfn.NORM.INV(L1435,Params!$B$15,Params!$B$16),2)</f>
        <v/>
      </c>
      <c r="Y1435" s="9">
        <f>ROUND(_xlfn.NORM.INV(M1435,Params!$B$15,Params!$B$16)+Params!$B$17+Params!$B$18*M1435,2)</f>
        <v/>
      </c>
      <c r="Z1435" s="9">
        <f>ROUND(_xlfn.NORM.INV(N1435,Params!$B$13,Params!$B$14)+Params!$B$17+Params!$B$18*N1435,1)</f>
        <v/>
      </c>
    </row>
    <row r="1436">
      <c r="A1436" s="11" t="n">
        <v>1435</v>
      </c>
      <c r="B1436" s="12">
        <f>INT((A1436-1)/122)+1</f>
        <v/>
      </c>
      <c r="C1436" s="13" t="n">
        <v>0.830981</v>
      </c>
      <c r="D1436" s="13" t="n">
        <v>0.918214</v>
      </c>
      <c r="E1436" s="13" t="n">
        <v>0.363297</v>
      </c>
      <c r="F1436" s="13" t="n">
        <v>0.350047</v>
      </c>
      <c r="G1436" s="13" t="n">
        <v>0.366133</v>
      </c>
      <c r="H1436" s="13" t="n">
        <v>0.697766</v>
      </c>
      <c r="I1436" s="13" t="n">
        <v>0.216563</v>
      </c>
      <c r="J1436" s="13" t="n">
        <v>0.130297</v>
      </c>
      <c r="K1436" s="13" t="n">
        <v>0.126154</v>
      </c>
      <c r="L1436" s="13" t="n">
        <v>0.422345</v>
      </c>
      <c r="M1436" s="13" t="n">
        <v>0.600027</v>
      </c>
      <c r="N1436" s="13" t="n">
        <v>0.6076780000000001</v>
      </c>
      <c r="O1436" s="9">
        <f>IF(C1436&lt;=1-Params!$B$4,0,MAX(0.1,ROUND(_xlfn.GAMMA.INV((C1436-(1-Params!$B$4))/Params!$B$4,Params!$B$5,Params!$B$6),1)))</f>
        <v/>
      </c>
      <c r="P1436" s="9">
        <f>IF(D1436&lt;=1-Params!$B$7,0,ROUND(_xlfn.GAMMA.INV((D1436-(1-Params!$B$7))/Params!$B$7,Params!$B$8,Params!$B$9),3))</f>
        <v/>
      </c>
      <c r="Q1436" s="9">
        <f>IF(E1436&lt;=1-Params!$B$4,0,MAX(0.1,ROUND(_xlfn.GAMMA.INV((E1436-(1-Params!$B$4))/Params!$B$4,Params!$B$5,Params!$B$6),1)))</f>
        <v/>
      </c>
      <c r="R1436" s="9">
        <f>IF(F1436&lt;=1-Params!$B$7,0,ROUND(_xlfn.GAMMA.INV((F1436-(1-Params!$B$7))/Params!$B$7,Params!$B$8,Params!$B$9),3))</f>
        <v/>
      </c>
      <c r="S1436" s="9">
        <f>IF(G1436&lt;=1-Params!$B$7,0,ROUND((Params!$B$10+Params!$B$11*G1436^Params!$B$12)*_xlfn.GAMMA.INV((G1436-(1-Params!$B$7))/Params!$B$7,Params!$B$8,Params!$B$9),3))</f>
        <v/>
      </c>
      <c r="T1436" s="9">
        <f>IF(H1436&lt;=1-Params!$B$4,0,MAX(0.1,ROUND((Params!$B$10+Params!$B$11*H1436^Params!$B$12)*_xlfn.GAMMA.INV((H1436-(1-Params!$B$4))/Params!$B$4,Params!$B$5,Params!$B$6),1)))</f>
        <v/>
      </c>
      <c r="U1436" s="9">
        <f>ROUND(_xlfn.NORM.INV(I1436,Params!$B$13,Params!$B$14),1)</f>
        <v/>
      </c>
      <c r="V1436" s="9">
        <f>ROUND(_xlfn.NORM.INV(J1436,Params!$B$15,Params!$B$16),2)</f>
        <v/>
      </c>
      <c r="W1436" s="9">
        <f>ROUND(_xlfn.NORM.INV(K1436,Params!$B$13,Params!$B$14),1)</f>
        <v/>
      </c>
      <c r="X1436" s="9">
        <f>ROUND(_xlfn.NORM.INV(L1436,Params!$B$15,Params!$B$16),2)</f>
        <v/>
      </c>
      <c r="Y1436" s="9">
        <f>ROUND(_xlfn.NORM.INV(M1436,Params!$B$15,Params!$B$16)+Params!$B$17+Params!$B$18*M1436,2)</f>
        <v/>
      </c>
      <c r="Z1436" s="9">
        <f>ROUND(_xlfn.NORM.INV(N1436,Params!$B$13,Params!$B$14)+Params!$B$17+Params!$B$18*N1436,1)</f>
        <v/>
      </c>
    </row>
    <row r="1437">
      <c r="A1437" s="11" t="n">
        <v>1436</v>
      </c>
      <c r="B1437" s="12">
        <f>INT((A1437-1)/122)+1</f>
        <v/>
      </c>
      <c r="C1437" s="13" t="n">
        <v>0.805602</v>
      </c>
      <c r="D1437" s="13" t="n">
        <v>0.808094</v>
      </c>
      <c r="E1437" s="13" t="n">
        <v>0.7809700000000001</v>
      </c>
      <c r="F1437" s="13" t="n">
        <v>0.391734</v>
      </c>
      <c r="G1437" s="13" t="n">
        <v>0.552974</v>
      </c>
      <c r="H1437" s="13" t="n">
        <v>0.475786</v>
      </c>
      <c r="I1437" s="13" t="n">
        <v>0.23314</v>
      </c>
      <c r="J1437" s="13" t="n">
        <v>0.458934</v>
      </c>
      <c r="K1437" s="13" t="n">
        <v>0.694971</v>
      </c>
      <c r="L1437" s="13" t="n">
        <v>0.285961</v>
      </c>
      <c r="M1437" s="13" t="n">
        <v>0.313898</v>
      </c>
      <c r="N1437" s="13" t="n">
        <v>0.329904</v>
      </c>
      <c r="O1437" s="9">
        <f>IF(C1437&lt;=1-Params!$B$4,0,MAX(0.1,ROUND(_xlfn.GAMMA.INV((C1437-(1-Params!$B$4))/Params!$B$4,Params!$B$5,Params!$B$6),1)))</f>
        <v/>
      </c>
      <c r="P1437" s="9">
        <f>IF(D1437&lt;=1-Params!$B$7,0,ROUND(_xlfn.GAMMA.INV((D1437-(1-Params!$B$7))/Params!$B$7,Params!$B$8,Params!$B$9),3))</f>
        <v/>
      </c>
      <c r="Q1437" s="9">
        <f>IF(E1437&lt;=1-Params!$B$4,0,MAX(0.1,ROUND(_xlfn.GAMMA.INV((E1437-(1-Params!$B$4))/Params!$B$4,Params!$B$5,Params!$B$6),1)))</f>
        <v/>
      </c>
      <c r="R1437" s="9">
        <f>IF(F1437&lt;=1-Params!$B$7,0,ROUND(_xlfn.GAMMA.INV((F1437-(1-Params!$B$7))/Params!$B$7,Params!$B$8,Params!$B$9),3))</f>
        <v/>
      </c>
      <c r="S1437" s="9">
        <f>IF(G1437&lt;=1-Params!$B$7,0,ROUND((Params!$B$10+Params!$B$11*G1437^Params!$B$12)*_xlfn.GAMMA.INV((G1437-(1-Params!$B$7))/Params!$B$7,Params!$B$8,Params!$B$9),3))</f>
        <v/>
      </c>
      <c r="T1437" s="9">
        <f>IF(H1437&lt;=1-Params!$B$4,0,MAX(0.1,ROUND((Params!$B$10+Params!$B$11*H1437^Params!$B$12)*_xlfn.GAMMA.INV((H1437-(1-Params!$B$4))/Params!$B$4,Params!$B$5,Params!$B$6),1)))</f>
        <v/>
      </c>
      <c r="U1437" s="9">
        <f>ROUND(_xlfn.NORM.INV(I1437,Params!$B$13,Params!$B$14),1)</f>
        <v/>
      </c>
      <c r="V1437" s="9">
        <f>ROUND(_xlfn.NORM.INV(J1437,Params!$B$15,Params!$B$16),2)</f>
        <v/>
      </c>
      <c r="W1437" s="9">
        <f>ROUND(_xlfn.NORM.INV(K1437,Params!$B$13,Params!$B$14),1)</f>
        <v/>
      </c>
      <c r="X1437" s="9">
        <f>ROUND(_xlfn.NORM.INV(L1437,Params!$B$15,Params!$B$16),2)</f>
        <v/>
      </c>
      <c r="Y1437" s="9">
        <f>ROUND(_xlfn.NORM.INV(M1437,Params!$B$15,Params!$B$16)+Params!$B$17+Params!$B$18*M1437,2)</f>
        <v/>
      </c>
      <c r="Z1437" s="9">
        <f>ROUND(_xlfn.NORM.INV(N1437,Params!$B$13,Params!$B$14)+Params!$B$17+Params!$B$18*N1437,1)</f>
        <v/>
      </c>
    </row>
    <row r="1438">
      <c r="A1438" s="11" t="n">
        <v>1437</v>
      </c>
      <c r="B1438" s="12">
        <f>INT((A1438-1)/122)+1</f>
        <v/>
      </c>
      <c r="C1438" s="13" t="n">
        <v>0.219145</v>
      </c>
      <c r="D1438" s="13" t="n">
        <v>0.358038</v>
      </c>
      <c r="E1438" s="13" t="n">
        <v>0.440677</v>
      </c>
      <c r="F1438" s="13" t="n">
        <v>0.873637</v>
      </c>
      <c r="G1438" s="13" t="n">
        <v>0.721503</v>
      </c>
      <c r="H1438" s="13" t="n">
        <v>0.304454</v>
      </c>
      <c r="I1438" s="13" t="n">
        <v>0.06639299999999999</v>
      </c>
      <c r="J1438" s="13" t="n">
        <v>0.129576</v>
      </c>
      <c r="K1438" s="13" t="n">
        <v>0.10098</v>
      </c>
      <c r="L1438" s="13" t="n">
        <v>0.314937</v>
      </c>
      <c r="M1438" s="13" t="n">
        <v>0.286817</v>
      </c>
      <c r="N1438" s="13" t="n">
        <v>0.509768</v>
      </c>
      <c r="O1438" s="9">
        <f>IF(C1438&lt;=1-Params!$B$4,0,MAX(0.1,ROUND(_xlfn.GAMMA.INV((C1438-(1-Params!$B$4))/Params!$B$4,Params!$B$5,Params!$B$6),1)))</f>
        <v/>
      </c>
      <c r="P1438" s="9">
        <f>IF(D1438&lt;=1-Params!$B$7,0,ROUND(_xlfn.GAMMA.INV((D1438-(1-Params!$B$7))/Params!$B$7,Params!$B$8,Params!$B$9),3))</f>
        <v/>
      </c>
      <c r="Q1438" s="9">
        <f>IF(E1438&lt;=1-Params!$B$4,0,MAX(0.1,ROUND(_xlfn.GAMMA.INV((E1438-(1-Params!$B$4))/Params!$B$4,Params!$B$5,Params!$B$6),1)))</f>
        <v/>
      </c>
      <c r="R1438" s="9">
        <f>IF(F1438&lt;=1-Params!$B$7,0,ROUND(_xlfn.GAMMA.INV((F1438-(1-Params!$B$7))/Params!$B$7,Params!$B$8,Params!$B$9),3))</f>
        <v/>
      </c>
      <c r="S1438" s="9">
        <f>IF(G1438&lt;=1-Params!$B$7,0,ROUND((Params!$B$10+Params!$B$11*G1438^Params!$B$12)*_xlfn.GAMMA.INV((G1438-(1-Params!$B$7))/Params!$B$7,Params!$B$8,Params!$B$9),3))</f>
        <v/>
      </c>
      <c r="T1438" s="9">
        <f>IF(H1438&lt;=1-Params!$B$4,0,MAX(0.1,ROUND((Params!$B$10+Params!$B$11*H1438^Params!$B$12)*_xlfn.GAMMA.INV((H1438-(1-Params!$B$4))/Params!$B$4,Params!$B$5,Params!$B$6),1)))</f>
        <v/>
      </c>
      <c r="U1438" s="9">
        <f>ROUND(_xlfn.NORM.INV(I1438,Params!$B$13,Params!$B$14),1)</f>
        <v/>
      </c>
      <c r="V1438" s="9">
        <f>ROUND(_xlfn.NORM.INV(J1438,Params!$B$15,Params!$B$16),2)</f>
        <v/>
      </c>
      <c r="W1438" s="9">
        <f>ROUND(_xlfn.NORM.INV(K1438,Params!$B$13,Params!$B$14),1)</f>
        <v/>
      </c>
      <c r="X1438" s="9">
        <f>ROUND(_xlfn.NORM.INV(L1438,Params!$B$15,Params!$B$16),2)</f>
        <v/>
      </c>
      <c r="Y1438" s="9">
        <f>ROUND(_xlfn.NORM.INV(M1438,Params!$B$15,Params!$B$16)+Params!$B$17+Params!$B$18*M1438,2)</f>
        <v/>
      </c>
      <c r="Z1438" s="9">
        <f>ROUND(_xlfn.NORM.INV(N1438,Params!$B$13,Params!$B$14)+Params!$B$17+Params!$B$18*N1438,1)</f>
        <v/>
      </c>
    </row>
    <row r="1439">
      <c r="A1439" s="11" t="n">
        <v>1438</v>
      </c>
      <c r="B1439" s="12">
        <f>INT((A1439-1)/122)+1</f>
        <v/>
      </c>
      <c r="C1439" s="13" t="n">
        <v>0.373836</v>
      </c>
      <c r="D1439" s="13" t="n">
        <v>0.296964</v>
      </c>
      <c r="E1439" s="13" t="n">
        <v>0.150789</v>
      </c>
      <c r="F1439" s="13" t="n">
        <v>0.146</v>
      </c>
      <c r="G1439" s="13" t="n">
        <v>0.992231</v>
      </c>
      <c r="H1439" s="13" t="n">
        <v>0.238602</v>
      </c>
      <c r="I1439" s="13" t="n">
        <v>0.305494</v>
      </c>
      <c r="J1439" s="13" t="n">
        <v>0.213185</v>
      </c>
      <c r="K1439" s="13" t="n">
        <v>0.062163</v>
      </c>
      <c r="L1439" s="13" t="n">
        <v>0.358203</v>
      </c>
      <c r="M1439" s="13" t="n">
        <v>0.697062</v>
      </c>
      <c r="N1439" s="13" t="n">
        <v>0.510622</v>
      </c>
      <c r="O1439" s="9">
        <f>IF(C1439&lt;=1-Params!$B$4,0,MAX(0.1,ROUND(_xlfn.GAMMA.INV((C1439-(1-Params!$B$4))/Params!$B$4,Params!$B$5,Params!$B$6),1)))</f>
        <v/>
      </c>
      <c r="P1439" s="9">
        <f>IF(D1439&lt;=1-Params!$B$7,0,ROUND(_xlfn.GAMMA.INV((D1439-(1-Params!$B$7))/Params!$B$7,Params!$B$8,Params!$B$9),3))</f>
        <v/>
      </c>
      <c r="Q1439" s="9">
        <f>IF(E1439&lt;=1-Params!$B$4,0,MAX(0.1,ROUND(_xlfn.GAMMA.INV((E1439-(1-Params!$B$4))/Params!$B$4,Params!$B$5,Params!$B$6),1)))</f>
        <v/>
      </c>
      <c r="R1439" s="9">
        <f>IF(F1439&lt;=1-Params!$B$7,0,ROUND(_xlfn.GAMMA.INV((F1439-(1-Params!$B$7))/Params!$B$7,Params!$B$8,Params!$B$9),3))</f>
        <v/>
      </c>
      <c r="S1439" s="9">
        <f>IF(G1439&lt;=1-Params!$B$7,0,ROUND((Params!$B$10+Params!$B$11*G1439^Params!$B$12)*_xlfn.GAMMA.INV((G1439-(1-Params!$B$7))/Params!$B$7,Params!$B$8,Params!$B$9),3))</f>
        <v/>
      </c>
      <c r="T1439" s="9">
        <f>IF(H1439&lt;=1-Params!$B$4,0,MAX(0.1,ROUND((Params!$B$10+Params!$B$11*H1439^Params!$B$12)*_xlfn.GAMMA.INV((H1439-(1-Params!$B$4))/Params!$B$4,Params!$B$5,Params!$B$6),1)))</f>
        <v/>
      </c>
      <c r="U1439" s="9">
        <f>ROUND(_xlfn.NORM.INV(I1439,Params!$B$13,Params!$B$14),1)</f>
        <v/>
      </c>
      <c r="V1439" s="9">
        <f>ROUND(_xlfn.NORM.INV(J1439,Params!$B$15,Params!$B$16),2)</f>
        <v/>
      </c>
      <c r="W1439" s="9">
        <f>ROUND(_xlfn.NORM.INV(K1439,Params!$B$13,Params!$B$14),1)</f>
        <v/>
      </c>
      <c r="X1439" s="9">
        <f>ROUND(_xlfn.NORM.INV(L1439,Params!$B$15,Params!$B$16),2)</f>
        <v/>
      </c>
      <c r="Y1439" s="9">
        <f>ROUND(_xlfn.NORM.INV(M1439,Params!$B$15,Params!$B$16)+Params!$B$17+Params!$B$18*M1439,2)</f>
        <v/>
      </c>
      <c r="Z1439" s="9">
        <f>ROUND(_xlfn.NORM.INV(N1439,Params!$B$13,Params!$B$14)+Params!$B$17+Params!$B$18*N1439,1)</f>
        <v/>
      </c>
    </row>
    <row r="1440">
      <c r="A1440" s="11" t="n">
        <v>1439</v>
      </c>
      <c r="B1440" s="12">
        <f>INT((A1440-1)/122)+1</f>
        <v/>
      </c>
      <c r="C1440" s="13" t="n">
        <v>0.616213</v>
      </c>
      <c r="D1440" s="13" t="n">
        <v>0.961553</v>
      </c>
      <c r="E1440" s="13" t="n">
        <v>0.242043</v>
      </c>
      <c r="F1440" s="13" t="n">
        <v>0.154514</v>
      </c>
      <c r="G1440" s="13" t="n">
        <v>0.945362</v>
      </c>
      <c r="H1440" s="13" t="n">
        <v>0.5360200000000001</v>
      </c>
      <c r="I1440" s="13" t="n">
        <v>0.7435619999999999</v>
      </c>
      <c r="J1440" s="13" t="n">
        <v>0.364699</v>
      </c>
      <c r="K1440" s="13" t="n">
        <v>0.019518</v>
      </c>
      <c r="L1440" s="13" t="n">
        <v>0.520217</v>
      </c>
      <c r="M1440" s="13" t="n">
        <v>0.860549</v>
      </c>
      <c r="N1440" s="13" t="n">
        <v>0.731232</v>
      </c>
      <c r="O1440" s="9">
        <f>IF(C1440&lt;=1-Params!$B$4,0,MAX(0.1,ROUND(_xlfn.GAMMA.INV((C1440-(1-Params!$B$4))/Params!$B$4,Params!$B$5,Params!$B$6),1)))</f>
        <v/>
      </c>
      <c r="P1440" s="9">
        <f>IF(D1440&lt;=1-Params!$B$7,0,ROUND(_xlfn.GAMMA.INV((D1440-(1-Params!$B$7))/Params!$B$7,Params!$B$8,Params!$B$9),3))</f>
        <v/>
      </c>
      <c r="Q1440" s="9">
        <f>IF(E1440&lt;=1-Params!$B$4,0,MAX(0.1,ROUND(_xlfn.GAMMA.INV((E1440-(1-Params!$B$4))/Params!$B$4,Params!$B$5,Params!$B$6),1)))</f>
        <v/>
      </c>
      <c r="R1440" s="9">
        <f>IF(F1440&lt;=1-Params!$B$7,0,ROUND(_xlfn.GAMMA.INV((F1440-(1-Params!$B$7))/Params!$B$7,Params!$B$8,Params!$B$9),3))</f>
        <v/>
      </c>
      <c r="S1440" s="9">
        <f>IF(G1440&lt;=1-Params!$B$7,0,ROUND((Params!$B$10+Params!$B$11*G1440^Params!$B$12)*_xlfn.GAMMA.INV((G1440-(1-Params!$B$7))/Params!$B$7,Params!$B$8,Params!$B$9),3))</f>
        <v/>
      </c>
      <c r="T1440" s="9">
        <f>IF(H1440&lt;=1-Params!$B$4,0,MAX(0.1,ROUND((Params!$B$10+Params!$B$11*H1440^Params!$B$12)*_xlfn.GAMMA.INV((H1440-(1-Params!$B$4))/Params!$B$4,Params!$B$5,Params!$B$6),1)))</f>
        <v/>
      </c>
      <c r="U1440" s="9">
        <f>ROUND(_xlfn.NORM.INV(I1440,Params!$B$13,Params!$B$14),1)</f>
        <v/>
      </c>
      <c r="V1440" s="9">
        <f>ROUND(_xlfn.NORM.INV(J1440,Params!$B$15,Params!$B$16),2)</f>
        <v/>
      </c>
      <c r="W1440" s="9">
        <f>ROUND(_xlfn.NORM.INV(K1440,Params!$B$13,Params!$B$14),1)</f>
        <v/>
      </c>
      <c r="X1440" s="9">
        <f>ROUND(_xlfn.NORM.INV(L1440,Params!$B$15,Params!$B$16),2)</f>
        <v/>
      </c>
      <c r="Y1440" s="9">
        <f>ROUND(_xlfn.NORM.INV(M1440,Params!$B$15,Params!$B$16)+Params!$B$17+Params!$B$18*M1440,2)</f>
        <v/>
      </c>
      <c r="Z1440" s="9">
        <f>ROUND(_xlfn.NORM.INV(N1440,Params!$B$13,Params!$B$14)+Params!$B$17+Params!$B$18*N1440,1)</f>
        <v/>
      </c>
    </row>
    <row r="1441">
      <c r="A1441" s="11" t="n">
        <v>1440</v>
      </c>
      <c r="B1441" s="12">
        <f>INT((A1441-1)/122)+1</f>
        <v/>
      </c>
      <c r="C1441" s="13" t="n">
        <v>0.08203299999999999</v>
      </c>
      <c r="D1441" s="13" t="n">
        <v>0.80581</v>
      </c>
      <c r="E1441" s="13" t="n">
        <v>0.159164</v>
      </c>
      <c r="F1441" s="13" t="n">
        <v>0.093019</v>
      </c>
      <c r="G1441" s="13" t="n">
        <v>0.43877</v>
      </c>
      <c r="H1441" s="13" t="n">
        <v>0.898768</v>
      </c>
      <c r="I1441" s="13" t="n">
        <v>0.778829</v>
      </c>
      <c r="J1441" s="13" t="n">
        <v>0.156168</v>
      </c>
      <c r="K1441" s="13" t="n">
        <v>0.035838</v>
      </c>
      <c r="L1441" s="13" t="n">
        <v>0.589911</v>
      </c>
      <c r="M1441" s="13" t="n">
        <v>0.134039</v>
      </c>
      <c r="N1441" s="13" t="n">
        <v>0.796803</v>
      </c>
      <c r="O1441" s="9">
        <f>IF(C1441&lt;=1-Params!$B$4,0,MAX(0.1,ROUND(_xlfn.GAMMA.INV((C1441-(1-Params!$B$4))/Params!$B$4,Params!$B$5,Params!$B$6),1)))</f>
        <v/>
      </c>
      <c r="P1441" s="9">
        <f>IF(D1441&lt;=1-Params!$B$7,0,ROUND(_xlfn.GAMMA.INV((D1441-(1-Params!$B$7))/Params!$B$7,Params!$B$8,Params!$B$9),3))</f>
        <v/>
      </c>
      <c r="Q1441" s="9">
        <f>IF(E1441&lt;=1-Params!$B$4,0,MAX(0.1,ROUND(_xlfn.GAMMA.INV((E1441-(1-Params!$B$4))/Params!$B$4,Params!$B$5,Params!$B$6),1)))</f>
        <v/>
      </c>
      <c r="R1441" s="9">
        <f>IF(F1441&lt;=1-Params!$B$7,0,ROUND(_xlfn.GAMMA.INV((F1441-(1-Params!$B$7))/Params!$B$7,Params!$B$8,Params!$B$9),3))</f>
        <v/>
      </c>
      <c r="S1441" s="9">
        <f>IF(G1441&lt;=1-Params!$B$7,0,ROUND((Params!$B$10+Params!$B$11*G1441^Params!$B$12)*_xlfn.GAMMA.INV((G1441-(1-Params!$B$7))/Params!$B$7,Params!$B$8,Params!$B$9),3))</f>
        <v/>
      </c>
      <c r="T1441" s="9">
        <f>IF(H1441&lt;=1-Params!$B$4,0,MAX(0.1,ROUND((Params!$B$10+Params!$B$11*H1441^Params!$B$12)*_xlfn.GAMMA.INV((H1441-(1-Params!$B$4))/Params!$B$4,Params!$B$5,Params!$B$6),1)))</f>
        <v/>
      </c>
      <c r="U1441" s="9">
        <f>ROUND(_xlfn.NORM.INV(I1441,Params!$B$13,Params!$B$14),1)</f>
        <v/>
      </c>
      <c r="V1441" s="9">
        <f>ROUND(_xlfn.NORM.INV(J1441,Params!$B$15,Params!$B$16),2)</f>
        <v/>
      </c>
      <c r="W1441" s="9">
        <f>ROUND(_xlfn.NORM.INV(K1441,Params!$B$13,Params!$B$14),1)</f>
        <v/>
      </c>
      <c r="X1441" s="9">
        <f>ROUND(_xlfn.NORM.INV(L1441,Params!$B$15,Params!$B$16),2)</f>
        <v/>
      </c>
      <c r="Y1441" s="9">
        <f>ROUND(_xlfn.NORM.INV(M1441,Params!$B$15,Params!$B$16)+Params!$B$17+Params!$B$18*M1441,2)</f>
        <v/>
      </c>
      <c r="Z1441" s="9">
        <f>ROUND(_xlfn.NORM.INV(N1441,Params!$B$13,Params!$B$14)+Params!$B$17+Params!$B$18*N1441,1)</f>
        <v/>
      </c>
    </row>
    <row r="1442">
      <c r="A1442" s="11" t="n">
        <v>1441</v>
      </c>
      <c r="B1442" s="12">
        <f>INT((A1442-1)/122)+1</f>
        <v/>
      </c>
      <c r="C1442" s="13" t="n">
        <v>0.520031</v>
      </c>
      <c r="D1442" s="13" t="n">
        <v>0.871684</v>
      </c>
      <c r="E1442" s="13" t="n">
        <v>0.227897</v>
      </c>
      <c r="F1442" s="13" t="n">
        <v>0.360188</v>
      </c>
      <c r="G1442" s="13" t="n">
        <v>0.301786</v>
      </c>
      <c r="H1442" s="13" t="n">
        <v>0.872058</v>
      </c>
      <c r="I1442" s="13" t="n">
        <v>0.565771</v>
      </c>
      <c r="J1442" s="13" t="n">
        <v>0.257669</v>
      </c>
      <c r="K1442" s="13" t="n">
        <v>0.018862</v>
      </c>
      <c r="L1442" s="13" t="n">
        <v>0.526721</v>
      </c>
      <c r="M1442" s="13" t="n">
        <v>0.09197900000000001</v>
      </c>
      <c r="N1442" s="13" t="n">
        <v>0.967486</v>
      </c>
      <c r="O1442" s="9">
        <f>IF(C1442&lt;=1-Params!$B$4,0,MAX(0.1,ROUND(_xlfn.GAMMA.INV((C1442-(1-Params!$B$4))/Params!$B$4,Params!$B$5,Params!$B$6),1)))</f>
        <v/>
      </c>
      <c r="P1442" s="9">
        <f>IF(D1442&lt;=1-Params!$B$7,0,ROUND(_xlfn.GAMMA.INV((D1442-(1-Params!$B$7))/Params!$B$7,Params!$B$8,Params!$B$9),3))</f>
        <v/>
      </c>
      <c r="Q1442" s="9">
        <f>IF(E1442&lt;=1-Params!$B$4,0,MAX(0.1,ROUND(_xlfn.GAMMA.INV((E1442-(1-Params!$B$4))/Params!$B$4,Params!$B$5,Params!$B$6),1)))</f>
        <v/>
      </c>
      <c r="R1442" s="9">
        <f>IF(F1442&lt;=1-Params!$B$7,0,ROUND(_xlfn.GAMMA.INV((F1442-(1-Params!$B$7))/Params!$B$7,Params!$B$8,Params!$B$9),3))</f>
        <v/>
      </c>
      <c r="S1442" s="9">
        <f>IF(G1442&lt;=1-Params!$B$7,0,ROUND((Params!$B$10+Params!$B$11*G1442^Params!$B$12)*_xlfn.GAMMA.INV((G1442-(1-Params!$B$7))/Params!$B$7,Params!$B$8,Params!$B$9),3))</f>
        <v/>
      </c>
      <c r="T1442" s="9">
        <f>IF(H1442&lt;=1-Params!$B$4,0,MAX(0.1,ROUND((Params!$B$10+Params!$B$11*H1442^Params!$B$12)*_xlfn.GAMMA.INV((H1442-(1-Params!$B$4))/Params!$B$4,Params!$B$5,Params!$B$6),1)))</f>
        <v/>
      </c>
      <c r="U1442" s="9">
        <f>ROUND(_xlfn.NORM.INV(I1442,Params!$B$13,Params!$B$14),1)</f>
        <v/>
      </c>
      <c r="V1442" s="9">
        <f>ROUND(_xlfn.NORM.INV(J1442,Params!$B$15,Params!$B$16),2)</f>
        <v/>
      </c>
      <c r="W1442" s="9">
        <f>ROUND(_xlfn.NORM.INV(K1442,Params!$B$13,Params!$B$14),1)</f>
        <v/>
      </c>
      <c r="X1442" s="9">
        <f>ROUND(_xlfn.NORM.INV(L1442,Params!$B$15,Params!$B$16),2)</f>
        <v/>
      </c>
      <c r="Y1442" s="9">
        <f>ROUND(_xlfn.NORM.INV(M1442,Params!$B$15,Params!$B$16)+Params!$B$17+Params!$B$18*M1442,2)</f>
        <v/>
      </c>
      <c r="Z1442" s="9">
        <f>ROUND(_xlfn.NORM.INV(N1442,Params!$B$13,Params!$B$14)+Params!$B$17+Params!$B$18*N1442,1)</f>
        <v/>
      </c>
    </row>
    <row r="1443">
      <c r="A1443" s="11" t="n">
        <v>1442</v>
      </c>
      <c r="B1443" s="12">
        <f>INT((A1443-1)/122)+1</f>
        <v/>
      </c>
      <c r="C1443" s="13" t="n">
        <v>0.5516799999999999</v>
      </c>
      <c r="D1443" s="13" t="n">
        <v>0.758713</v>
      </c>
      <c r="E1443" s="13" t="n">
        <v>0.581704</v>
      </c>
      <c r="F1443" s="13" t="n">
        <v>0.889917</v>
      </c>
      <c r="G1443" s="13" t="n">
        <v>0.406906</v>
      </c>
      <c r="H1443" s="13" t="n">
        <v>0.411599</v>
      </c>
      <c r="I1443" s="13" t="n">
        <v>0.756965</v>
      </c>
      <c r="J1443" s="13" t="n">
        <v>0.116375</v>
      </c>
      <c r="K1443" s="13" t="n">
        <v>0.064758</v>
      </c>
      <c r="L1443" s="13" t="n">
        <v>0.157813</v>
      </c>
      <c r="M1443" s="13" t="n">
        <v>0.350738</v>
      </c>
      <c r="N1443" s="13" t="n">
        <v>0.976709</v>
      </c>
      <c r="O1443" s="9">
        <f>IF(C1443&lt;=1-Params!$B$4,0,MAX(0.1,ROUND(_xlfn.GAMMA.INV((C1443-(1-Params!$B$4))/Params!$B$4,Params!$B$5,Params!$B$6),1)))</f>
        <v/>
      </c>
      <c r="P1443" s="9">
        <f>IF(D1443&lt;=1-Params!$B$7,0,ROUND(_xlfn.GAMMA.INV((D1443-(1-Params!$B$7))/Params!$B$7,Params!$B$8,Params!$B$9),3))</f>
        <v/>
      </c>
      <c r="Q1443" s="9">
        <f>IF(E1443&lt;=1-Params!$B$4,0,MAX(0.1,ROUND(_xlfn.GAMMA.INV((E1443-(1-Params!$B$4))/Params!$B$4,Params!$B$5,Params!$B$6),1)))</f>
        <v/>
      </c>
      <c r="R1443" s="9">
        <f>IF(F1443&lt;=1-Params!$B$7,0,ROUND(_xlfn.GAMMA.INV((F1443-(1-Params!$B$7))/Params!$B$7,Params!$B$8,Params!$B$9),3))</f>
        <v/>
      </c>
      <c r="S1443" s="9">
        <f>IF(G1443&lt;=1-Params!$B$7,0,ROUND((Params!$B$10+Params!$B$11*G1443^Params!$B$12)*_xlfn.GAMMA.INV((G1443-(1-Params!$B$7))/Params!$B$7,Params!$B$8,Params!$B$9),3))</f>
        <v/>
      </c>
      <c r="T1443" s="9">
        <f>IF(H1443&lt;=1-Params!$B$4,0,MAX(0.1,ROUND((Params!$B$10+Params!$B$11*H1443^Params!$B$12)*_xlfn.GAMMA.INV((H1443-(1-Params!$B$4))/Params!$B$4,Params!$B$5,Params!$B$6),1)))</f>
        <v/>
      </c>
      <c r="U1443" s="9">
        <f>ROUND(_xlfn.NORM.INV(I1443,Params!$B$13,Params!$B$14),1)</f>
        <v/>
      </c>
      <c r="V1443" s="9">
        <f>ROUND(_xlfn.NORM.INV(J1443,Params!$B$15,Params!$B$16),2)</f>
        <v/>
      </c>
      <c r="W1443" s="9">
        <f>ROUND(_xlfn.NORM.INV(K1443,Params!$B$13,Params!$B$14),1)</f>
        <v/>
      </c>
      <c r="X1443" s="9">
        <f>ROUND(_xlfn.NORM.INV(L1443,Params!$B$15,Params!$B$16),2)</f>
        <v/>
      </c>
      <c r="Y1443" s="9">
        <f>ROUND(_xlfn.NORM.INV(M1443,Params!$B$15,Params!$B$16)+Params!$B$17+Params!$B$18*M1443,2)</f>
        <v/>
      </c>
      <c r="Z1443" s="9">
        <f>ROUND(_xlfn.NORM.INV(N1443,Params!$B$13,Params!$B$14)+Params!$B$17+Params!$B$18*N1443,1)</f>
        <v/>
      </c>
    </row>
    <row r="1444">
      <c r="A1444" s="11" t="n">
        <v>1443</v>
      </c>
      <c r="B1444" s="12">
        <f>INT((A1444-1)/122)+1</f>
        <v/>
      </c>
      <c r="C1444" s="13" t="n">
        <v>0.854954</v>
      </c>
      <c r="D1444" s="13" t="n">
        <v>0.07270799999999999</v>
      </c>
      <c r="E1444" s="13" t="n">
        <v>0.696302</v>
      </c>
      <c r="F1444" s="13" t="n">
        <v>0.102305</v>
      </c>
      <c r="G1444" s="13" t="n">
        <v>0.879219</v>
      </c>
      <c r="H1444" s="13" t="n">
        <v>0.171331</v>
      </c>
      <c r="I1444" s="13" t="n">
        <v>0.665255</v>
      </c>
      <c r="J1444" s="13" t="n">
        <v>0.076448</v>
      </c>
      <c r="K1444" s="13" t="n">
        <v>0.005845</v>
      </c>
      <c r="L1444" s="13" t="n">
        <v>0.121763</v>
      </c>
      <c r="M1444" s="13" t="n">
        <v>0.04738</v>
      </c>
      <c r="N1444" s="13" t="n">
        <v>0.8905729999999999</v>
      </c>
      <c r="O1444" s="9">
        <f>IF(C1444&lt;=1-Params!$B$4,0,MAX(0.1,ROUND(_xlfn.GAMMA.INV((C1444-(1-Params!$B$4))/Params!$B$4,Params!$B$5,Params!$B$6),1)))</f>
        <v/>
      </c>
      <c r="P1444" s="9">
        <f>IF(D1444&lt;=1-Params!$B$7,0,ROUND(_xlfn.GAMMA.INV((D1444-(1-Params!$B$7))/Params!$B$7,Params!$B$8,Params!$B$9),3))</f>
        <v/>
      </c>
      <c r="Q1444" s="9">
        <f>IF(E1444&lt;=1-Params!$B$4,0,MAX(0.1,ROUND(_xlfn.GAMMA.INV((E1444-(1-Params!$B$4))/Params!$B$4,Params!$B$5,Params!$B$6),1)))</f>
        <v/>
      </c>
      <c r="R1444" s="9">
        <f>IF(F1444&lt;=1-Params!$B$7,0,ROUND(_xlfn.GAMMA.INV((F1444-(1-Params!$B$7))/Params!$B$7,Params!$B$8,Params!$B$9),3))</f>
        <v/>
      </c>
      <c r="S1444" s="9">
        <f>IF(G1444&lt;=1-Params!$B$7,0,ROUND((Params!$B$10+Params!$B$11*G1444^Params!$B$12)*_xlfn.GAMMA.INV((G1444-(1-Params!$B$7))/Params!$B$7,Params!$B$8,Params!$B$9),3))</f>
        <v/>
      </c>
      <c r="T1444" s="9">
        <f>IF(H1444&lt;=1-Params!$B$4,0,MAX(0.1,ROUND((Params!$B$10+Params!$B$11*H1444^Params!$B$12)*_xlfn.GAMMA.INV((H1444-(1-Params!$B$4))/Params!$B$4,Params!$B$5,Params!$B$6),1)))</f>
        <v/>
      </c>
      <c r="U1444" s="9">
        <f>ROUND(_xlfn.NORM.INV(I1444,Params!$B$13,Params!$B$14),1)</f>
        <v/>
      </c>
      <c r="V1444" s="9">
        <f>ROUND(_xlfn.NORM.INV(J1444,Params!$B$15,Params!$B$16),2)</f>
        <v/>
      </c>
      <c r="W1444" s="9">
        <f>ROUND(_xlfn.NORM.INV(K1444,Params!$B$13,Params!$B$14),1)</f>
        <v/>
      </c>
      <c r="X1444" s="9">
        <f>ROUND(_xlfn.NORM.INV(L1444,Params!$B$15,Params!$B$16),2)</f>
        <v/>
      </c>
      <c r="Y1444" s="9">
        <f>ROUND(_xlfn.NORM.INV(M1444,Params!$B$15,Params!$B$16)+Params!$B$17+Params!$B$18*M1444,2)</f>
        <v/>
      </c>
      <c r="Z1444" s="9">
        <f>ROUND(_xlfn.NORM.INV(N1444,Params!$B$13,Params!$B$14)+Params!$B$17+Params!$B$18*N1444,1)</f>
        <v/>
      </c>
    </row>
    <row r="1445">
      <c r="A1445" s="11" t="n">
        <v>1444</v>
      </c>
      <c r="B1445" s="12">
        <f>INT((A1445-1)/122)+1</f>
        <v/>
      </c>
      <c r="C1445" s="13" t="n">
        <v>0.71685</v>
      </c>
      <c r="D1445" s="13" t="n">
        <v>0.916454</v>
      </c>
      <c r="E1445" s="13" t="n">
        <v>0.64751</v>
      </c>
      <c r="F1445" s="13" t="n">
        <v>0.129164</v>
      </c>
      <c r="G1445" s="13" t="n">
        <v>0.496863</v>
      </c>
      <c r="H1445" s="13" t="n">
        <v>0.301147</v>
      </c>
      <c r="I1445" s="13" t="n">
        <v>0.447537</v>
      </c>
      <c r="J1445" s="13" t="n">
        <v>0.243291</v>
      </c>
      <c r="K1445" s="13" t="n">
        <v>0.005595</v>
      </c>
      <c r="L1445" s="13" t="n">
        <v>0.032055</v>
      </c>
      <c r="M1445" s="13" t="n">
        <v>0.132649</v>
      </c>
      <c r="N1445" s="13" t="n">
        <v>0.674163</v>
      </c>
      <c r="O1445" s="9">
        <f>IF(C1445&lt;=1-Params!$B$4,0,MAX(0.1,ROUND(_xlfn.GAMMA.INV((C1445-(1-Params!$B$4))/Params!$B$4,Params!$B$5,Params!$B$6),1)))</f>
        <v/>
      </c>
      <c r="P1445" s="9">
        <f>IF(D1445&lt;=1-Params!$B$7,0,ROUND(_xlfn.GAMMA.INV((D1445-(1-Params!$B$7))/Params!$B$7,Params!$B$8,Params!$B$9),3))</f>
        <v/>
      </c>
      <c r="Q1445" s="9">
        <f>IF(E1445&lt;=1-Params!$B$4,0,MAX(0.1,ROUND(_xlfn.GAMMA.INV((E1445-(1-Params!$B$4))/Params!$B$4,Params!$B$5,Params!$B$6),1)))</f>
        <v/>
      </c>
      <c r="R1445" s="9">
        <f>IF(F1445&lt;=1-Params!$B$7,0,ROUND(_xlfn.GAMMA.INV((F1445-(1-Params!$B$7))/Params!$B$7,Params!$B$8,Params!$B$9),3))</f>
        <v/>
      </c>
      <c r="S1445" s="9">
        <f>IF(G1445&lt;=1-Params!$B$7,0,ROUND((Params!$B$10+Params!$B$11*G1445^Params!$B$12)*_xlfn.GAMMA.INV((G1445-(1-Params!$B$7))/Params!$B$7,Params!$B$8,Params!$B$9),3))</f>
        <v/>
      </c>
      <c r="T1445" s="9">
        <f>IF(H1445&lt;=1-Params!$B$4,0,MAX(0.1,ROUND((Params!$B$10+Params!$B$11*H1445^Params!$B$12)*_xlfn.GAMMA.INV((H1445-(1-Params!$B$4))/Params!$B$4,Params!$B$5,Params!$B$6),1)))</f>
        <v/>
      </c>
      <c r="U1445" s="9">
        <f>ROUND(_xlfn.NORM.INV(I1445,Params!$B$13,Params!$B$14),1)</f>
        <v/>
      </c>
      <c r="V1445" s="9">
        <f>ROUND(_xlfn.NORM.INV(J1445,Params!$B$15,Params!$B$16),2)</f>
        <v/>
      </c>
      <c r="W1445" s="9">
        <f>ROUND(_xlfn.NORM.INV(K1445,Params!$B$13,Params!$B$14),1)</f>
        <v/>
      </c>
      <c r="X1445" s="9">
        <f>ROUND(_xlfn.NORM.INV(L1445,Params!$B$15,Params!$B$16),2)</f>
        <v/>
      </c>
      <c r="Y1445" s="9">
        <f>ROUND(_xlfn.NORM.INV(M1445,Params!$B$15,Params!$B$16)+Params!$B$17+Params!$B$18*M1445,2)</f>
        <v/>
      </c>
      <c r="Z1445" s="9">
        <f>ROUND(_xlfn.NORM.INV(N1445,Params!$B$13,Params!$B$14)+Params!$B$17+Params!$B$18*N1445,1)</f>
        <v/>
      </c>
    </row>
    <row r="1446">
      <c r="A1446" s="11" t="n">
        <v>1445</v>
      </c>
      <c r="B1446" s="12">
        <f>INT((A1446-1)/122)+1</f>
        <v/>
      </c>
      <c r="C1446" s="13" t="n">
        <v>0.584901</v>
      </c>
      <c r="D1446" s="13" t="n">
        <v>0.768584</v>
      </c>
      <c r="E1446" s="13" t="n">
        <v>0.568303</v>
      </c>
      <c r="F1446" s="13" t="n">
        <v>0.453677</v>
      </c>
      <c r="G1446" s="13" t="n">
        <v>0.721251</v>
      </c>
      <c r="H1446" s="13" t="n">
        <v>0.151542</v>
      </c>
      <c r="I1446" s="13" t="n">
        <v>0.655918</v>
      </c>
      <c r="J1446" s="13" t="n">
        <v>0.503234</v>
      </c>
      <c r="K1446" s="13" t="n">
        <v>0.07753599999999999</v>
      </c>
      <c r="L1446" s="13" t="n">
        <v>0.022091</v>
      </c>
      <c r="M1446" s="13" t="n">
        <v>0.032134</v>
      </c>
      <c r="N1446" s="13" t="n">
        <v>0.541332</v>
      </c>
      <c r="O1446" s="9">
        <f>IF(C1446&lt;=1-Params!$B$4,0,MAX(0.1,ROUND(_xlfn.GAMMA.INV((C1446-(1-Params!$B$4))/Params!$B$4,Params!$B$5,Params!$B$6),1)))</f>
        <v/>
      </c>
      <c r="P1446" s="9">
        <f>IF(D1446&lt;=1-Params!$B$7,0,ROUND(_xlfn.GAMMA.INV((D1446-(1-Params!$B$7))/Params!$B$7,Params!$B$8,Params!$B$9),3))</f>
        <v/>
      </c>
      <c r="Q1446" s="9">
        <f>IF(E1446&lt;=1-Params!$B$4,0,MAX(0.1,ROUND(_xlfn.GAMMA.INV((E1446-(1-Params!$B$4))/Params!$B$4,Params!$B$5,Params!$B$6),1)))</f>
        <v/>
      </c>
      <c r="R1446" s="9">
        <f>IF(F1446&lt;=1-Params!$B$7,0,ROUND(_xlfn.GAMMA.INV((F1446-(1-Params!$B$7))/Params!$B$7,Params!$B$8,Params!$B$9),3))</f>
        <v/>
      </c>
      <c r="S1446" s="9">
        <f>IF(G1446&lt;=1-Params!$B$7,0,ROUND((Params!$B$10+Params!$B$11*G1446^Params!$B$12)*_xlfn.GAMMA.INV((G1446-(1-Params!$B$7))/Params!$B$7,Params!$B$8,Params!$B$9),3))</f>
        <v/>
      </c>
      <c r="T1446" s="9">
        <f>IF(H1446&lt;=1-Params!$B$4,0,MAX(0.1,ROUND((Params!$B$10+Params!$B$11*H1446^Params!$B$12)*_xlfn.GAMMA.INV((H1446-(1-Params!$B$4))/Params!$B$4,Params!$B$5,Params!$B$6),1)))</f>
        <v/>
      </c>
      <c r="U1446" s="9">
        <f>ROUND(_xlfn.NORM.INV(I1446,Params!$B$13,Params!$B$14),1)</f>
        <v/>
      </c>
      <c r="V1446" s="9">
        <f>ROUND(_xlfn.NORM.INV(J1446,Params!$B$15,Params!$B$16),2)</f>
        <v/>
      </c>
      <c r="W1446" s="9">
        <f>ROUND(_xlfn.NORM.INV(K1446,Params!$B$13,Params!$B$14),1)</f>
        <v/>
      </c>
      <c r="X1446" s="9">
        <f>ROUND(_xlfn.NORM.INV(L1446,Params!$B$15,Params!$B$16),2)</f>
        <v/>
      </c>
      <c r="Y1446" s="9">
        <f>ROUND(_xlfn.NORM.INV(M1446,Params!$B$15,Params!$B$16)+Params!$B$17+Params!$B$18*M1446,2)</f>
        <v/>
      </c>
      <c r="Z1446" s="9">
        <f>ROUND(_xlfn.NORM.INV(N1446,Params!$B$13,Params!$B$14)+Params!$B$17+Params!$B$18*N1446,1)</f>
        <v/>
      </c>
    </row>
    <row r="1447">
      <c r="A1447" s="11" t="n">
        <v>1446</v>
      </c>
      <c r="B1447" s="12">
        <f>INT((A1447-1)/122)+1</f>
        <v/>
      </c>
      <c r="C1447" s="13" t="n">
        <v>0.179138</v>
      </c>
      <c r="D1447" s="13" t="n">
        <v>0.449986</v>
      </c>
      <c r="E1447" s="13" t="n">
        <v>0.373437</v>
      </c>
      <c r="F1447" s="13" t="n">
        <v>0.467836</v>
      </c>
      <c r="G1447" s="13" t="n">
        <v>0.921562</v>
      </c>
      <c r="H1447" s="13" t="n">
        <v>0.515634</v>
      </c>
      <c r="I1447" s="13" t="n">
        <v>0.593274</v>
      </c>
      <c r="J1447" s="13" t="n">
        <v>0.800579</v>
      </c>
      <c r="K1447" s="13" t="n">
        <v>0.520383</v>
      </c>
      <c r="L1447" s="13" t="n">
        <v>0.040025</v>
      </c>
      <c r="M1447" s="13" t="n">
        <v>0.242879</v>
      </c>
      <c r="N1447" s="13" t="n">
        <v>0.962324</v>
      </c>
      <c r="O1447" s="9">
        <f>IF(C1447&lt;=1-Params!$B$4,0,MAX(0.1,ROUND(_xlfn.GAMMA.INV((C1447-(1-Params!$B$4))/Params!$B$4,Params!$B$5,Params!$B$6),1)))</f>
        <v/>
      </c>
      <c r="P1447" s="9">
        <f>IF(D1447&lt;=1-Params!$B$7,0,ROUND(_xlfn.GAMMA.INV((D1447-(1-Params!$B$7))/Params!$B$7,Params!$B$8,Params!$B$9),3))</f>
        <v/>
      </c>
      <c r="Q1447" s="9">
        <f>IF(E1447&lt;=1-Params!$B$4,0,MAX(0.1,ROUND(_xlfn.GAMMA.INV((E1447-(1-Params!$B$4))/Params!$B$4,Params!$B$5,Params!$B$6),1)))</f>
        <v/>
      </c>
      <c r="R1447" s="9">
        <f>IF(F1447&lt;=1-Params!$B$7,0,ROUND(_xlfn.GAMMA.INV((F1447-(1-Params!$B$7))/Params!$B$7,Params!$B$8,Params!$B$9),3))</f>
        <v/>
      </c>
      <c r="S1447" s="9">
        <f>IF(G1447&lt;=1-Params!$B$7,0,ROUND((Params!$B$10+Params!$B$11*G1447^Params!$B$12)*_xlfn.GAMMA.INV((G1447-(1-Params!$B$7))/Params!$B$7,Params!$B$8,Params!$B$9),3))</f>
        <v/>
      </c>
      <c r="T1447" s="9">
        <f>IF(H1447&lt;=1-Params!$B$4,0,MAX(0.1,ROUND((Params!$B$10+Params!$B$11*H1447^Params!$B$12)*_xlfn.GAMMA.INV((H1447-(1-Params!$B$4))/Params!$B$4,Params!$B$5,Params!$B$6),1)))</f>
        <v/>
      </c>
      <c r="U1447" s="9">
        <f>ROUND(_xlfn.NORM.INV(I1447,Params!$B$13,Params!$B$14),1)</f>
        <v/>
      </c>
      <c r="V1447" s="9">
        <f>ROUND(_xlfn.NORM.INV(J1447,Params!$B$15,Params!$B$16),2)</f>
        <v/>
      </c>
      <c r="W1447" s="9">
        <f>ROUND(_xlfn.NORM.INV(K1447,Params!$B$13,Params!$B$14),1)</f>
        <v/>
      </c>
      <c r="X1447" s="9">
        <f>ROUND(_xlfn.NORM.INV(L1447,Params!$B$15,Params!$B$16),2)</f>
        <v/>
      </c>
      <c r="Y1447" s="9">
        <f>ROUND(_xlfn.NORM.INV(M1447,Params!$B$15,Params!$B$16)+Params!$B$17+Params!$B$18*M1447,2)</f>
        <v/>
      </c>
      <c r="Z1447" s="9">
        <f>ROUND(_xlfn.NORM.INV(N1447,Params!$B$13,Params!$B$14)+Params!$B$17+Params!$B$18*N1447,1)</f>
        <v/>
      </c>
    </row>
    <row r="1448">
      <c r="A1448" s="11" t="n">
        <v>1447</v>
      </c>
      <c r="B1448" s="12">
        <f>INT((A1448-1)/122)+1</f>
        <v/>
      </c>
      <c r="C1448" s="13" t="n">
        <v>0.131637</v>
      </c>
      <c r="D1448" s="13" t="n">
        <v>0.767543</v>
      </c>
      <c r="E1448" s="13" t="n">
        <v>0.218296</v>
      </c>
      <c r="F1448" s="13" t="n">
        <v>0.04389</v>
      </c>
      <c r="G1448" s="13" t="n">
        <v>0.98398</v>
      </c>
      <c r="H1448" s="13" t="n">
        <v>0.105037</v>
      </c>
      <c r="I1448" s="13" t="n">
        <v>0.598213</v>
      </c>
      <c r="J1448" s="13" t="n">
        <v>0.743071</v>
      </c>
      <c r="K1448" s="13" t="n">
        <v>0.564503</v>
      </c>
      <c r="L1448" s="13" t="n">
        <v>0.375338</v>
      </c>
      <c r="M1448" s="13" t="n">
        <v>0.08568099999999999</v>
      </c>
      <c r="N1448" s="13" t="n">
        <v>0.924892</v>
      </c>
      <c r="O1448" s="9">
        <f>IF(C1448&lt;=1-Params!$B$4,0,MAX(0.1,ROUND(_xlfn.GAMMA.INV((C1448-(1-Params!$B$4))/Params!$B$4,Params!$B$5,Params!$B$6),1)))</f>
        <v/>
      </c>
      <c r="P1448" s="9">
        <f>IF(D1448&lt;=1-Params!$B$7,0,ROUND(_xlfn.GAMMA.INV((D1448-(1-Params!$B$7))/Params!$B$7,Params!$B$8,Params!$B$9),3))</f>
        <v/>
      </c>
      <c r="Q1448" s="9">
        <f>IF(E1448&lt;=1-Params!$B$4,0,MAX(0.1,ROUND(_xlfn.GAMMA.INV((E1448-(1-Params!$B$4))/Params!$B$4,Params!$B$5,Params!$B$6),1)))</f>
        <v/>
      </c>
      <c r="R1448" s="9">
        <f>IF(F1448&lt;=1-Params!$B$7,0,ROUND(_xlfn.GAMMA.INV((F1448-(1-Params!$B$7))/Params!$B$7,Params!$B$8,Params!$B$9),3))</f>
        <v/>
      </c>
      <c r="S1448" s="9">
        <f>IF(G1448&lt;=1-Params!$B$7,0,ROUND((Params!$B$10+Params!$B$11*G1448^Params!$B$12)*_xlfn.GAMMA.INV((G1448-(1-Params!$B$7))/Params!$B$7,Params!$B$8,Params!$B$9),3))</f>
        <v/>
      </c>
      <c r="T1448" s="9">
        <f>IF(H1448&lt;=1-Params!$B$4,0,MAX(0.1,ROUND((Params!$B$10+Params!$B$11*H1448^Params!$B$12)*_xlfn.GAMMA.INV((H1448-(1-Params!$B$4))/Params!$B$4,Params!$B$5,Params!$B$6),1)))</f>
        <v/>
      </c>
      <c r="U1448" s="9">
        <f>ROUND(_xlfn.NORM.INV(I1448,Params!$B$13,Params!$B$14),1)</f>
        <v/>
      </c>
      <c r="V1448" s="9">
        <f>ROUND(_xlfn.NORM.INV(J1448,Params!$B$15,Params!$B$16),2)</f>
        <v/>
      </c>
      <c r="W1448" s="9">
        <f>ROUND(_xlfn.NORM.INV(K1448,Params!$B$13,Params!$B$14),1)</f>
        <v/>
      </c>
      <c r="X1448" s="9">
        <f>ROUND(_xlfn.NORM.INV(L1448,Params!$B$15,Params!$B$16),2)</f>
        <v/>
      </c>
      <c r="Y1448" s="9">
        <f>ROUND(_xlfn.NORM.INV(M1448,Params!$B$15,Params!$B$16)+Params!$B$17+Params!$B$18*M1448,2)</f>
        <v/>
      </c>
      <c r="Z1448" s="9">
        <f>ROUND(_xlfn.NORM.INV(N1448,Params!$B$13,Params!$B$14)+Params!$B$17+Params!$B$18*N1448,1)</f>
        <v/>
      </c>
    </row>
    <row r="1449">
      <c r="A1449" s="11" t="n">
        <v>1448</v>
      </c>
      <c r="B1449" s="12">
        <f>INT((A1449-1)/122)+1</f>
        <v/>
      </c>
      <c r="C1449" s="13" t="n">
        <v>0.311316</v>
      </c>
      <c r="D1449" s="13" t="n">
        <v>0.26143</v>
      </c>
      <c r="E1449" s="13" t="n">
        <v>0.309339</v>
      </c>
      <c r="F1449" s="13" t="n">
        <v>0.464748</v>
      </c>
      <c r="G1449" s="13" t="n">
        <v>0.747591</v>
      </c>
      <c r="H1449" s="13" t="n">
        <v>0.308685</v>
      </c>
      <c r="I1449" s="13" t="n">
        <v>0.5623089999999999</v>
      </c>
      <c r="J1449" s="13" t="n">
        <v>0.9648</v>
      </c>
      <c r="K1449" s="13" t="n">
        <v>0.719017</v>
      </c>
      <c r="L1449" s="13" t="n">
        <v>0.225779</v>
      </c>
      <c r="M1449" s="13" t="n">
        <v>0.316759</v>
      </c>
      <c r="N1449" s="13" t="n">
        <v>0.866586</v>
      </c>
      <c r="O1449" s="9">
        <f>IF(C1449&lt;=1-Params!$B$4,0,MAX(0.1,ROUND(_xlfn.GAMMA.INV((C1449-(1-Params!$B$4))/Params!$B$4,Params!$B$5,Params!$B$6),1)))</f>
        <v/>
      </c>
      <c r="P1449" s="9">
        <f>IF(D1449&lt;=1-Params!$B$7,0,ROUND(_xlfn.GAMMA.INV((D1449-(1-Params!$B$7))/Params!$B$7,Params!$B$8,Params!$B$9),3))</f>
        <v/>
      </c>
      <c r="Q1449" s="9">
        <f>IF(E1449&lt;=1-Params!$B$4,0,MAX(0.1,ROUND(_xlfn.GAMMA.INV((E1449-(1-Params!$B$4))/Params!$B$4,Params!$B$5,Params!$B$6),1)))</f>
        <v/>
      </c>
      <c r="R1449" s="9">
        <f>IF(F1449&lt;=1-Params!$B$7,0,ROUND(_xlfn.GAMMA.INV((F1449-(1-Params!$B$7))/Params!$B$7,Params!$B$8,Params!$B$9),3))</f>
        <v/>
      </c>
      <c r="S1449" s="9">
        <f>IF(G1449&lt;=1-Params!$B$7,0,ROUND((Params!$B$10+Params!$B$11*G1449^Params!$B$12)*_xlfn.GAMMA.INV((G1449-(1-Params!$B$7))/Params!$B$7,Params!$B$8,Params!$B$9),3))</f>
        <v/>
      </c>
      <c r="T1449" s="9">
        <f>IF(H1449&lt;=1-Params!$B$4,0,MAX(0.1,ROUND((Params!$B$10+Params!$B$11*H1449^Params!$B$12)*_xlfn.GAMMA.INV((H1449-(1-Params!$B$4))/Params!$B$4,Params!$B$5,Params!$B$6),1)))</f>
        <v/>
      </c>
      <c r="U1449" s="9">
        <f>ROUND(_xlfn.NORM.INV(I1449,Params!$B$13,Params!$B$14),1)</f>
        <v/>
      </c>
      <c r="V1449" s="9">
        <f>ROUND(_xlfn.NORM.INV(J1449,Params!$B$15,Params!$B$16),2)</f>
        <v/>
      </c>
      <c r="W1449" s="9">
        <f>ROUND(_xlfn.NORM.INV(K1449,Params!$B$13,Params!$B$14),1)</f>
        <v/>
      </c>
      <c r="X1449" s="9">
        <f>ROUND(_xlfn.NORM.INV(L1449,Params!$B$15,Params!$B$16),2)</f>
        <v/>
      </c>
      <c r="Y1449" s="9">
        <f>ROUND(_xlfn.NORM.INV(M1449,Params!$B$15,Params!$B$16)+Params!$B$17+Params!$B$18*M1449,2)</f>
        <v/>
      </c>
      <c r="Z1449" s="9">
        <f>ROUND(_xlfn.NORM.INV(N1449,Params!$B$13,Params!$B$14)+Params!$B$17+Params!$B$18*N1449,1)</f>
        <v/>
      </c>
    </row>
    <row r="1450">
      <c r="A1450" s="11" t="n">
        <v>1449</v>
      </c>
      <c r="B1450" s="12">
        <f>INT((A1450-1)/122)+1</f>
        <v/>
      </c>
      <c r="C1450" s="13" t="n">
        <v>0.570259</v>
      </c>
      <c r="D1450" s="13" t="n">
        <v>0.234448</v>
      </c>
      <c r="E1450" s="13" t="n">
        <v>0.829976</v>
      </c>
      <c r="F1450" s="13" t="n">
        <v>0.12458</v>
      </c>
      <c r="G1450" s="13" t="n">
        <v>0.998322</v>
      </c>
      <c r="H1450" s="13" t="n">
        <v>0.330079</v>
      </c>
      <c r="I1450" s="13" t="n">
        <v>0.551721</v>
      </c>
      <c r="J1450" s="13" t="n">
        <v>0.81208</v>
      </c>
      <c r="K1450" s="13" t="n">
        <v>0.953012</v>
      </c>
      <c r="L1450" s="13" t="n">
        <v>0.045129</v>
      </c>
      <c r="M1450" s="13" t="n">
        <v>0.431823</v>
      </c>
      <c r="N1450" s="13" t="n">
        <v>0.766176</v>
      </c>
      <c r="O1450" s="9">
        <f>IF(C1450&lt;=1-Params!$B$4,0,MAX(0.1,ROUND(_xlfn.GAMMA.INV((C1450-(1-Params!$B$4))/Params!$B$4,Params!$B$5,Params!$B$6),1)))</f>
        <v/>
      </c>
      <c r="P1450" s="9">
        <f>IF(D1450&lt;=1-Params!$B$7,0,ROUND(_xlfn.GAMMA.INV((D1450-(1-Params!$B$7))/Params!$B$7,Params!$B$8,Params!$B$9),3))</f>
        <v/>
      </c>
      <c r="Q1450" s="9">
        <f>IF(E1450&lt;=1-Params!$B$4,0,MAX(0.1,ROUND(_xlfn.GAMMA.INV((E1450-(1-Params!$B$4))/Params!$B$4,Params!$B$5,Params!$B$6),1)))</f>
        <v/>
      </c>
      <c r="R1450" s="9">
        <f>IF(F1450&lt;=1-Params!$B$7,0,ROUND(_xlfn.GAMMA.INV((F1450-(1-Params!$B$7))/Params!$B$7,Params!$B$8,Params!$B$9),3))</f>
        <v/>
      </c>
      <c r="S1450" s="9">
        <f>IF(G1450&lt;=1-Params!$B$7,0,ROUND((Params!$B$10+Params!$B$11*G1450^Params!$B$12)*_xlfn.GAMMA.INV((G1450-(1-Params!$B$7))/Params!$B$7,Params!$B$8,Params!$B$9),3))</f>
        <v/>
      </c>
      <c r="T1450" s="9">
        <f>IF(H1450&lt;=1-Params!$B$4,0,MAX(0.1,ROUND((Params!$B$10+Params!$B$11*H1450^Params!$B$12)*_xlfn.GAMMA.INV((H1450-(1-Params!$B$4))/Params!$B$4,Params!$B$5,Params!$B$6),1)))</f>
        <v/>
      </c>
      <c r="U1450" s="9">
        <f>ROUND(_xlfn.NORM.INV(I1450,Params!$B$13,Params!$B$14),1)</f>
        <v/>
      </c>
      <c r="V1450" s="9">
        <f>ROUND(_xlfn.NORM.INV(J1450,Params!$B$15,Params!$B$16),2)</f>
        <v/>
      </c>
      <c r="W1450" s="9">
        <f>ROUND(_xlfn.NORM.INV(K1450,Params!$B$13,Params!$B$14),1)</f>
        <v/>
      </c>
      <c r="X1450" s="9">
        <f>ROUND(_xlfn.NORM.INV(L1450,Params!$B$15,Params!$B$16),2)</f>
        <v/>
      </c>
      <c r="Y1450" s="9">
        <f>ROUND(_xlfn.NORM.INV(M1450,Params!$B$15,Params!$B$16)+Params!$B$17+Params!$B$18*M1450,2)</f>
        <v/>
      </c>
      <c r="Z1450" s="9">
        <f>ROUND(_xlfn.NORM.INV(N1450,Params!$B$13,Params!$B$14)+Params!$B$17+Params!$B$18*N1450,1)</f>
        <v/>
      </c>
    </row>
    <row r="1451">
      <c r="A1451" s="11" t="n">
        <v>1450</v>
      </c>
      <c r="B1451" s="12">
        <f>INT((A1451-1)/122)+1</f>
        <v/>
      </c>
      <c r="C1451" s="13" t="n">
        <v>0.975553</v>
      </c>
      <c r="D1451" s="13" t="n">
        <v>0.633552</v>
      </c>
      <c r="E1451" s="13" t="n">
        <v>0.141185</v>
      </c>
      <c r="F1451" s="13" t="n">
        <v>0.803572</v>
      </c>
      <c r="G1451" s="13" t="n">
        <v>0.813918</v>
      </c>
      <c r="H1451" s="13" t="n">
        <v>0.210275</v>
      </c>
      <c r="I1451" s="13" t="n">
        <v>0.669314</v>
      </c>
      <c r="J1451" s="13" t="n">
        <v>0.846592</v>
      </c>
      <c r="K1451" s="13" t="n">
        <v>0.487186</v>
      </c>
      <c r="L1451" s="13" t="n">
        <v>0.27488</v>
      </c>
      <c r="M1451" s="13" t="n">
        <v>0.249466</v>
      </c>
      <c r="N1451" s="13" t="n">
        <v>0.368715</v>
      </c>
      <c r="O1451" s="9">
        <f>IF(C1451&lt;=1-Params!$B$4,0,MAX(0.1,ROUND(_xlfn.GAMMA.INV((C1451-(1-Params!$B$4))/Params!$B$4,Params!$B$5,Params!$B$6),1)))</f>
        <v/>
      </c>
      <c r="P1451" s="9">
        <f>IF(D1451&lt;=1-Params!$B$7,0,ROUND(_xlfn.GAMMA.INV((D1451-(1-Params!$B$7))/Params!$B$7,Params!$B$8,Params!$B$9),3))</f>
        <v/>
      </c>
      <c r="Q1451" s="9">
        <f>IF(E1451&lt;=1-Params!$B$4,0,MAX(0.1,ROUND(_xlfn.GAMMA.INV((E1451-(1-Params!$B$4))/Params!$B$4,Params!$B$5,Params!$B$6),1)))</f>
        <v/>
      </c>
      <c r="R1451" s="9">
        <f>IF(F1451&lt;=1-Params!$B$7,0,ROUND(_xlfn.GAMMA.INV((F1451-(1-Params!$B$7))/Params!$B$7,Params!$B$8,Params!$B$9),3))</f>
        <v/>
      </c>
      <c r="S1451" s="9">
        <f>IF(G1451&lt;=1-Params!$B$7,0,ROUND((Params!$B$10+Params!$B$11*G1451^Params!$B$12)*_xlfn.GAMMA.INV((G1451-(1-Params!$B$7))/Params!$B$7,Params!$B$8,Params!$B$9),3))</f>
        <v/>
      </c>
      <c r="T1451" s="9">
        <f>IF(H1451&lt;=1-Params!$B$4,0,MAX(0.1,ROUND((Params!$B$10+Params!$B$11*H1451^Params!$B$12)*_xlfn.GAMMA.INV((H1451-(1-Params!$B$4))/Params!$B$4,Params!$B$5,Params!$B$6),1)))</f>
        <v/>
      </c>
      <c r="U1451" s="9">
        <f>ROUND(_xlfn.NORM.INV(I1451,Params!$B$13,Params!$B$14),1)</f>
        <v/>
      </c>
      <c r="V1451" s="9">
        <f>ROUND(_xlfn.NORM.INV(J1451,Params!$B$15,Params!$B$16),2)</f>
        <v/>
      </c>
      <c r="W1451" s="9">
        <f>ROUND(_xlfn.NORM.INV(K1451,Params!$B$13,Params!$B$14),1)</f>
        <v/>
      </c>
      <c r="X1451" s="9">
        <f>ROUND(_xlfn.NORM.INV(L1451,Params!$B$15,Params!$B$16),2)</f>
        <v/>
      </c>
      <c r="Y1451" s="9">
        <f>ROUND(_xlfn.NORM.INV(M1451,Params!$B$15,Params!$B$16)+Params!$B$17+Params!$B$18*M1451,2)</f>
        <v/>
      </c>
      <c r="Z1451" s="9">
        <f>ROUND(_xlfn.NORM.INV(N1451,Params!$B$13,Params!$B$14)+Params!$B$17+Params!$B$18*N1451,1)</f>
        <v/>
      </c>
    </row>
    <row r="1452">
      <c r="A1452" s="11" t="n">
        <v>1451</v>
      </c>
      <c r="B1452" s="12">
        <f>INT((A1452-1)/122)+1</f>
        <v/>
      </c>
      <c r="C1452" s="13" t="n">
        <v>0.987125</v>
      </c>
      <c r="D1452" s="13" t="n">
        <v>0.420502</v>
      </c>
      <c r="E1452" s="13" t="n">
        <v>0.169469</v>
      </c>
      <c r="F1452" s="13" t="n">
        <v>0.987918</v>
      </c>
      <c r="G1452" s="13" t="n">
        <v>0.91618</v>
      </c>
      <c r="H1452" s="13" t="n">
        <v>0.125271</v>
      </c>
      <c r="I1452" s="13" t="n">
        <v>0.941746</v>
      </c>
      <c r="J1452" s="13" t="n">
        <v>0.714602</v>
      </c>
      <c r="K1452" s="13" t="n">
        <v>0.740456</v>
      </c>
      <c r="L1452" s="13" t="n">
        <v>0.587089</v>
      </c>
      <c r="M1452" s="13" t="n">
        <v>0.506834</v>
      </c>
      <c r="N1452" s="13" t="n">
        <v>0.344906</v>
      </c>
      <c r="O1452" s="9">
        <f>IF(C1452&lt;=1-Params!$B$4,0,MAX(0.1,ROUND(_xlfn.GAMMA.INV((C1452-(1-Params!$B$4))/Params!$B$4,Params!$B$5,Params!$B$6),1)))</f>
        <v/>
      </c>
      <c r="P1452" s="9">
        <f>IF(D1452&lt;=1-Params!$B$7,0,ROUND(_xlfn.GAMMA.INV((D1452-(1-Params!$B$7))/Params!$B$7,Params!$B$8,Params!$B$9),3))</f>
        <v/>
      </c>
      <c r="Q1452" s="9">
        <f>IF(E1452&lt;=1-Params!$B$4,0,MAX(0.1,ROUND(_xlfn.GAMMA.INV((E1452-(1-Params!$B$4))/Params!$B$4,Params!$B$5,Params!$B$6),1)))</f>
        <v/>
      </c>
      <c r="R1452" s="9">
        <f>IF(F1452&lt;=1-Params!$B$7,0,ROUND(_xlfn.GAMMA.INV((F1452-(1-Params!$B$7))/Params!$B$7,Params!$B$8,Params!$B$9),3))</f>
        <v/>
      </c>
      <c r="S1452" s="9">
        <f>IF(G1452&lt;=1-Params!$B$7,0,ROUND((Params!$B$10+Params!$B$11*G1452^Params!$B$12)*_xlfn.GAMMA.INV((G1452-(1-Params!$B$7))/Params!$B$7,Params!$B$8,Params!$B$9),3))</f>
        <v/>
      </c>
      <c r="T1452" s="9">
        <f>IF(H1452&lt;=1-Params!$B$4,0,MAX(0.1,ROUND((Params!$B$10+Params!$B$11*H1452^Params!$B$12)*_xlfn.GAMMA.INV((H1452-(1-Params!$B$4))/Params!$B$4,Params!$B$5,Params!$B$6),1)))</f>
        <v/>
      </c>
      <c r="U1452" s="9">
        <f>ROUND(_xlfn.NORM.INV(I1452,Params!$B$13,Params!$B$14),1)</f>
        <v/>
      </c>
      <c r="V1452" s="9">
        <f>ROUND(_xlfn.NORM.INV(J1452,Params!$B$15,Params!$B$16),2)</f>
        <v/>
      </c>
      <c r="W1452" s="9">
        <f>ROUND(_xlfn.NORM.INV(K1452,Params!$B$13,Params!$B$14),1)</f>
        <v/>
      </c>
      <c r="X1452" s="9">
        <f>ROUND(_xlfn.NORM.INV(L1452,Params!$B$15,Params!$B$16),2)</f>
        <v/>
      </c>
      <c r="Y1452" s="9">
        <f>ROUND(_xlfn.NORM.INV(M1452,Params!$B$15,Params!$B$16)+Params!$B$17+Params!$B$18*M1452,2)</f>
        <v/>
      </c>
      <c r="Z1452" s="9">
        <f>ROUND(_xlfn.NORM.INV(N1452,Params!$B$13,Params!$B$14)+Params!$B$17+Params!$B$18*N1452,1)</f>
        <v/>
      </c>
    </row>
    <row r="1453">
      <c r="A1453" s="11" t="n">
        <v>1452</v>
      </c>
      <c r="B1453" s="12">
        <f>INT((A1453-1)/122)+1</f>
        <v/>
      </c>
      <c r="C1453" s="13" t="n">
        <v>0.5066619999999999</v>
      </c>
      <c r="D1453" s="13" t="n">
        <v>0.439893</v>
      </c>
      <c r="E1453" s="13" t="n">
        <v>0.359949</v>
      </c>
      <c r="F1453" s="13" t="n">
        <v>0.0851</v>
      </c>
      <c r="G1453" s="13" t="n">
        <v>0.456254</v>
      </c>
      <c r="H1453" s="13" t="n">
        <v>0.571738</v>
      </c>
      <c r="I1453" s="13" t="n">
        <v>0.766991</v>
      </c>
      <c r="J1453" s="13" t="n">
        <v>0.729192</v>
      </c>
      <c r="K1453" s="13" t="n">
        <v>0.606584</v>
      </c>
      <c r="L1453" s="13" t="n">
        <v>0.429374</v>
      </c>
      <c r="M1453" s="13" t="n">
        <v>0.946246</v>
      </c>
      <c r="N1453" s="13" t="n">
        <v>0.661075</v>
      </c>
      <c r="O1453" s="9">
        <f>IF(C1453&lt;=1-Params!$B$4,0,MAX(0.1,ROUND(_xlfn.GAMMA.INV((C1453-(1-Params!$B$4))/Params!$B$4,Params!$B$5,Params!$B$6),1)))</f>
        <v/>
      </c>
      <c r="P1453" s="9">
        <f>IF(D1453&lt;=1-Params!$B$7,0,ROUND(_xlfn.GAMMA.INV((D1453-(1-Params!$B$7))/Params!$B$7,Params!$B$8,Params!$B$9),3))</f>
        <v/>
      </c>
      <c r="Q1453" s="9">
        <f>IF(E1453&lt;=1-Params!$B$4,0,MAX(0.1,ROUND(_xlfn.GAMMA.INV((E1453-(1-Params!$B$4))/Params!$B$4,Params!$B$5,Params!$B$6),1)))</f>
        <v/>
      </c>
      <c r="R1453" s="9">
        <f>IF(F1453&lt;=1-Params!$B$7,0,ROUND(_xlfn.GAMMA.INV((F1453-(1-Params!$B$7))/Params!$B$7,Params!$B$8,Params!$B$9),3))</f>
        <v/>
      </c>
      <c r="S1453" s="9">
        <f>IF(G1453&lt;=1-Params!$B$7,0,ROUND((Params!$B$10+Params!$B$11*G1453^Params!$B$12)*_xlfn.GAMMA.INV((G1453-(1-Params!$B$7))/Params!$B$7,Params!$B$8,Params!$B$9),3))</f>
        <v/>
      </c>
      <c r="T1453" s="9">
        <f>IF(H1453&lt;=1-Params!$B$4,0,MAX(0.1,ROUND((Params!$B$10+Params!$B$11*H1453^Params!$B$12)*_xlfn.GAMMA.INV((H1453-(1-Params!$B$4))/Params!$B$4,Params!$B$5,Params!$B$6),1)))</f>
        <v/>
      </c>
      <c r="U1453" s="9">
        <f>ROUND(_xlfn.NORM.INV(I1453,Params!$B$13,Params!$B$14),1)</f>
        <v/>
      </c>
      <c r="V1453" s="9">
        <f>ROUND(_xlfn.NORM.INV(J1453,Params!$B$15,Params!$B$16),2)</f>
        <v/>
      </c>
      <c r="W1453" s="9">
        <f>ROUND(_xlfn.NORM.INV(K1453,Params!$B$13,Params!$B$14),1)</f>
        <v/>
      </c>
      <c r="X1453" s="9">
        <f>ROUND(_xlfn.NORM.INV(L1453,Params!$B$15,Params!$B$16),2)</f>
        <v/>
      </c>
      <c r="Y1453" s="9">
        <f>ROUND(_xlfn.NORM.INV(M1453,Params!$B$15,Params!$B$16)+Params!$B$17+Params!$B$18*M1453,2)</f>
        <v/>
      </c>
      <c r="Z1453" s="9">
        <f>ROUND(_xlfn.NORM.INV(N1453,Params!$B$13,Params!$B$14)+Params!$B$17+Params!$B$18*N1453,1)</f>
        <v/>
      </c>
    </row>
    <row r="1454">
      <c r="A1454" s="11" t="n">
        <v>1453</v>
      </c>
      <c r="B1454" s="12">
        <f>INT((A1454-1)/122)+1</f>
        <v/>
      </c>
      <c r="C1454" s="13" t="n">
        <v>0.8864919999999999</v>
      </c>
      <c r="D1454" s="13" t="n">
        <v>0.213481</v>
      </c>
      <c r="E1454" s="13" t="n">
        <v>0.776427</v>
      </c>
      <c r="F1454" s="13" t="n">
        <v>0.41535</v>
      </c>
      <c r="G1454" s="13" t="n">
        <v>0.116964</v>
      </c>
      <c r="H1454" s="13" t="n">
        <v>0.489423</v>
      </c>
      <c r="I1454" s="13" t="n">
        <v>0.621146</v>
      </c>
      <c r="J1454" s="13" t="n">
        <v>0.658131</v>
      </c>
      <c r="K1454" s="13" t="n">
        <v>0.509591</v>
      </c>
      <c r="L1454" s="13" t="n">
        <v>0.798827</v>
      </c>
      <c r="M1454" s="13" t="n">
        <v>0.927878</v>
      </c>
      <c r="N1454" s="13" t="n">
        <v>0.373446</v>
      </c>
      <c r="O1454" s="9">
        <f>IF(C1454&lt;=1-Params!$B$4,0,MAX(0.1,ROUND(_xlfn.GAMMA.INV((C1454-(1-Params!$B$4))/Params!$B$4,Params!$B$5,Params!$B$6),1)))</f>
        <v/>
      </c>
      <c r="P1454" s="9">
        <f>IF(D1454&lt;=1-Params!$B$7,0,ROUND(_xlfn.GAMMA.INV((D1454-(1-Params!$B$7))/Params!$B$7,Params!$B$8,Params!$B$9),3))</f>
        <v/>
      </c>
      <c r="Q1454" s="9">
        <f>IF(E1454&lt;=1-Params!$B$4,0,MAX(0.1,ROUND(_xlfn.GAMMA.INV((E1454-(1-Params!$B$4))/Params!$B$4,Params!$B$5,Params!$B$6),1)))</f>
        <v/>
      </c>
      <c r="R1454" s="9">
        <f>IF(F1454&lt;=1-Params!$B$7,0,ROUND(_xlfn.GAMMA.INV((F1454-(1-Params!$B$7))/Params!$B$7,Params!$B$8,Params!$B$9),3))</f>
        <v/>
      </c>
      <c r="S1454" s="9">
        <f>IF(G1454&lt;=1-Params!$B$7,0,ROUND((Params!$B$10+Params!$B$11*G1454^Params!$B$12)*_xlfn.GAMMA.INV((G1454-(1-Params!$B$7))/Params!$B$7,Params!$B$8,Params!$B$9),3))</f>
        <v/>
      </c>
      <c r="T1454" s="9">
        <f>IF(H1454&lt;=1-Params!$B$4,0,MAX(0.1,ROUND((Params!$B$10+Params!$B$11*H1454^Params!$B$12)*_xlfn.GAMMA.INV((H1454-(1-Params!$B$4))/Params!$B$4,Params!$B$5,Params!$B$6),1)))</f>
        <v/>
      </c>
      <c r="U1454" s="9">
        <f>ROUND(_xlfn.NORM.INV(I1454,Params!$B$13,Params!$B$14),1)</f>
        <v/>
      </c>
      <c r="V1454" s="9">
        <f>ROUND(_xlfn.NORM.INV(J1454,Params!$B$15,Params!$B$16),2)</f>
        <v/>
      </c>
      <c r="W1454" s="9">
        <f>ROUND(_xlfn.NORM.INV(K1454,Params!$B$13,Params!$B$14),1)</f>
        <v/>
      </c>
      <c r="X1454" s="9">
        <f>ROUND(_xlfn.NORM.INV(L1454,Params!$B$15,Params!$B$16),2)</f>
        <v/>
      </c>
      <c r="Y1454" s="9">
        <f>ROUND(_xlfn.NORM.INV(M1454,Params!$B$15,Params!$B$16)+Params!$B$17+Params!$B$18*M1454,2)</f>
        <v/>
      </c>
      <c r="Z1454" s="9">
        <f>ROUND(_xlfn.NORM.INV(N1454,Params!$B$13,Params!$B$14)+Params!$B$17+Params!$B$18*N1454,1)</f>
        <v/>
      </c>
    </row>
    <row r="1455">
      <c r="A1455" s="11" t="n">
        <v>1454</v>
      </c>
      <c r="B1455" s="12">
        <f>INT((A1455-1)/122)+1</f>
        <v/>
      </c>
      <c r="C1455" s="13" t="n">
        <v>0.229943</v>
      </c>
      <c r="D1455" s="13" t="n">
        <v>0.09232799999999999</v>
      </c>
      <c r="E1455" s="13" t="n">
        <v>0.481859</v>
      </c>
      <c r="F1455" s="13" t="n">
        <v>0.258666</v>
      </c>
      <c r="G1455" s="13" t="n">
        <v>0.175138</v>
      </c>
      <c r="H1455" s="13" t="n">
        <v>0.516755</v>
      </c>
      <c r="I1455" s="13" t="n">
        <v>0.830052</v>
      </c>
      <c r="J1455" s="13" t="n">
        <v>0.455195</v>
      </c>
      <c r="K1455" s="13" t="n">
        <v>0.255931</v>
      </c>
      <c r="L1455" s="13" t="n">
        <v>0.5685480000000001</v>
      </c>
      <c r="M1455" s="13" t="n">
        <v>0.769221</v>
      </c>
      <c r="N1455" s="13" t="n">
        <v>0.728599</v>
      </c>
      <c r="O1455" s="9">
        <f>IF(C1455&lt;=1-Params!$B$4,0,MAX(0.1,ROUND(_xlfn.GAMMA.INV((C1455-(1-Params!$B$4))/Params!$B$4,Params!$B$5,Params!$B$6),1)))</f>
        <v/>
      </c>
      <c r="P1455" s="9">
        <f>IF(D1455&lt;=1-Params!$B$7,0,ROUND(_xlfn.GAMMA.INV((D1455-(1-Params!$B$7))/Params!$B$7,Params!$B$8,Params!$B$9),3))</f>
        <v/>
      </c>
      <c r="Q1455" s="9">
        <f>IF(E1455&lt;=1-Params!$B$4,0,MAX(0.1,ROUND(_xlfn.GAMMA.INV((E1455-(1-Params!$B$4))/Params!$B$4,Params!$B$5,Params!$B$6),1)))</f>
        <v/>
      </c>
      <c r="R1455" s="9">
        <f>IF(F1455&lt;=1-Params!$B$7,0,ROUND(_xlfn.GAMMA.INV((F1455-(1-Params!$B$7))/Params!$B$7,Params!$B$8,Params!$B$9),3))</f>
        <v/>
      </c>
      <c r="S1455" s="9">
        <f>IF(G1455&lt;=1-Params!$B$7,0,ROUND((Params!$B$10+Params!$B$11*G1455^Params!$B$12)*_xlfn.GAMMA.INV((G1455-(1-Params!$B$7))/Params!$B$7,Params!$B$8,Params!$B$9),3))</f>
        <v/>
      </c>
      <c r="T1455" s="9">
        <f>IF(H1455&lt;=1-Params!$B$4,0,MAX(0.1,ROUND((Params!$B$10+Params!$B$11*H1455^Params!$B$12)*_xlfn.GAMMA.INV((H1455-(1-Params!$B$4))/Params!$B$4,Params!$B$5,Params!$B$6),1)))</f>
        <v/>
      </c>
      <c r="U1455" s="9">
        <f>ROUND(_xlfn.NORM.INV(I1455,Params!$B$13,Params!$B$14),1)</f>
        <v/>
      </c>
      <c r="V1455" s="9">
        <f>ROUND(_xlfn.NORM.INV(J1455,Params!$B$15,Params!$B$16),2)</f>
        <v/>
      </c>
      <c r="W1455" s="9">
        <f>ROUND(_xlfn.NORM.INV(K1455,Params!$B$13,Params!$B$14),1)</f>
        <v/>
      </c>
      <c r="X1455" s="9">
        <f>ROUND(_xlfn.NORM.INV(L1455,Params!$B$15,Params!$B$16),2)</f>
        <v/>
      </c>
      <c r="Y1455" s="9">
        <f>ROUND(_xlfn.NORM.INV(M1455,Params!$B$15,Params!$B$16)+Params!$B$17+Params!$B$18*M1455,2)</f>
        <v/>
      </c>
      <c r="Z1455" s="9">
        <f>ROUND(_xlfn.NORM.INV(N1455,Params!$B$13,Params!$B$14)+Params!$B$17+Params!$B$18*N1455,1)</f>
        <v/>
      </c>
    </row>
    <row r="1456">
      <c r="A1456" s="11" t="n">
        <v>1455</v>
      </c>
      <c r="B1456" s="12">
        <f>INT((A1456-1)/122)+1</f>
        <v/>
      </c>
      <c r="C1456" s="13" t="n">
        <v>0.121235</v>
      </c>
      <c r="D1456" s="13" t="n">
        <v>0.533349</v>
      </c>
      <c r="E1456" s="13" t="n">
        <v>0.261437</v>
      </c>
      <c r="F1456" s="13" t="n">
        <v>0.09760000000000001</v>
      </c>
      <c r="G1456" s="13" t="n">
        <v>0.593661</v>
      </c>
      <c r="H1456" s="13" t="n">
        <v>0.227898</v>
      </c>
      <c r="I1456" s="13" t="n">
        <v>0.485669</v>
      </c>
      <c r="J1456" s="13" t="n">
        <v>0.787081</v>
      </c>
      <c r="K1456" s="13" t="n">
        <v>0.272904</v>
      </c>
      <c r="L1456" s="13" t="n">
        <v>0.322221</v>
      </c>
      <c r="M1456" s="13" t="n">
        <v>0.221573</v>
      </c>
      <c r="N1456" s="13" t="n">
        <v>0.900979</v>
      </c>
      <c r="O1456" s="9">
        <f>IF(C1456&lt;=1-Params!$B$4,0,MAX(0.1,ROUND(_xlfn.GAMMA.INV((C1456-(1-Params!$B$4))/Params!$B$4,Params!$B$5,Params!$B$6),1)))</f>
        <v/>
      </c>
      <c r="P1456" s="9">
        <f>IF(D1456&lt;=1-Params!$B$7,0,ROUND(_xlfn.GAMMA.INV((D1456-(1-Params!$B$7))/Params!$B$7,Params!$B$8,Params!$B$9),3))</f>
        <v/>
      </c>
      <c r="Q1456" s="9">
        <f>IF(E1456&lt;=1-Params!$B$4,0,MAX(0.1,ROUND(_xlfn.GAMMA.INV((E1456-(1-Params!$B$4))/Params!$B$4,Params!$B$5,Params!$B$6),1)))</f>
        <v/>
      </c>
      <c r="R1456" s="9">
        <f>IF(F1456&lt;=1-Params!$B$7,0,ROUND(_xlfn.GAMMA.INV((F1456-(1-Params!$B$7))/Params!$B$7,Params!$B$8,Params!$B$9),3))</f>
        <v/>
      </c>
      <c r="S1456" s="9">
        <f>IF(G1456&lt;=1-Params!$B$7,0,ROUND((Params!$B$10+Params!$B$11*G1456^Params!$B$12)*_xlfn.GAMMA.INV((G1456-(1-Params!$B$7))/Params!$B$7,Params!$B$8,Params!$B$9),3))</f>
        <v/>
      </c>
      <c r="T1456" s="9">
        <f>IF(H1456&lt;=1-Params!$B$4,0,MAX(0.1,ROUND((Params!$B$10+Params!$B$11*H1456^Params!$B$12)*_xlfn.GAMMA.INV((H1456-(1-Params!$B$4))/Params!$B$4,Params!$B$5,Params!$B$6),1)))</f>
        <v/>
      </c>
      <c r="U1456" s="9">
        <f>ROUND(_xlfn.NORM.INV(I1456,Params!$B$13,Params!$B$14),1)</f>
        <v/>
      </c>
      <c r="V1456" s="9">
        <f>ROUND(_xlfn.NORM.INV(J1456,Params!$B$15,Params!$B$16),2)</f>
        <v/>
      </c>
      <c r="W1456" s="9">
        <f>ROUND(_xlfn.NORM.INV(K1456,Params!$B$13,Params!$B$14),1)</f>
        <v/>
      </c>
      <c r="X1456" s="9">
        <f>ROUND(_xlfn.NORM.INV(L1456,Params!$B$15,Params!$B$16),2)</f>
        <v/>
      </c>
      <c r="Y1456" s="9">
        <f>ROUND(_xlfn.NORM.INV(M1456,Params!$B$15,Params!$B$16)+Params!$B$17+Params!$B$18*M1456,2)</f>
        <v/>
      </c>
      <c r="Z1456" s="9">
        <f>ROUND(_xlfn.NORM.INV(N1456,Params!$B$13,Params!$B$14)+Params!$B$17+Params!$B$18*N1456,1)</f>
        <v/>
      </c>
    </row>
    <row r="1457">
      <c r="A1457" s="11" t="n">
        <v>1456</v>
      </c>
      <c r="B1457" s="12">
        <f>INT((A1457-1)/122)+1</f>
        <v/>
      </c>
      <c r="C1457" s="13" t="n">
        <v>0.641286</v>
      </c>
      <c r="D1457" s="13" t="n">
        <v>0.238561</v>
      </c>
      <c r="E1457" s="13" t="n">
        <v>0.131391</v>
      </c>
      <c r="F1457" s="13" t="n">
        <v>0.727573</v>
      </c>
      <c r="G1457" s="13" t="n">
        <v>0.965064</v>
      </c>
      <c r="H1457" s="13" t="n">
        <v>0.348174</v>
      </c>
      <c r="I1457" s="13" t="n">
        <v>0.51361</v>
      </c>
      <c r="J1457" s="13" t="n">
        <v>0.332202</v>
      </c>
      <c r="K1457" s="13" t="n">
        <v>0.035819</v>
      </c>
      <c r="L1457" s="13" t="n">
        <v>0.668783</v>
      </c>
      <c r="M1457" s="13" t="n">
        <v>0.16452</v>
      </c>
      <c r="N1457" s="13" t="n">
        <v>0.569693</v>
      </c>
      <c r="O1457" s="9">
        <f>IF(C1457&lt;=1-Params!$B$4,0,MAX(0.1,ROUND(_xlfn.GAMMA.INV((C1457-(1-Params!$B$4))/Params!$B$4,Params!$B$5,Params!$B$6),1)))</f>
        <v/>
      </c>
      <c r="P1457" s="9">
        <f>IF(D1457&lt;=1-Params!$B$7,0,ROUND(_xlfn.GAMMA.INV((D1457-(1-Params!$B$7))/Params!$B$7,Params!$B$8,Params!$B$9),3))</f>
        <v/>
      </c>
      <c r="Q1457" s="9">
        <f>IF(E1457&lt;=1-Params!$B$4,0,MAX(0.1,ROUND(_xlfn.GAMMA.INV((E1457-(1-Params!$B$4))/Params!$B$4,Params!$B$5,Params!$B$6),1)))</f>
        <v/>
      </c>
      <c r="R1457" s="9">
        <f>IF(F1457&lt;=1-Params!$B$7,0,ROUND(_xlfn.GAMMA.INV((F1457-(1-Params!$B$7))/Params!$B$7,Params!$B$8,Params!$B$9),3))</f>
        <v/>
      </c>
      <c r="S1457" s="9">
        <f>IF(G1457&lt;=1-Params!$B$7,0,ROUND((Params!$B$10+Params!$B$11*G1457^Params!$B$12)*_xlfn.GAMMA.INV((G1457-(1-Params!$B$7))/Params!$B$7,Params!$B$8,Params!$B$9),3))</f>
        <v/>
      </c>
      <c r="T1457" s="9">
        <f>IF(H1457&lt;=1-Params!$B$4,0,MAX(0.1,ROUND((Params!$B$10+Params!$B$11*H1457^Params!$B$12)*_xlfn.GAMMA.INV((H1457-(1-Params!$B$4))/Params!$B$4,Params!$B$5,Params!$B$6),1)))</f>
        <v/>
      </c>
      <c r="U1457" s="9">
        <f>ROUND(_xlfn.NORM.INV(I1457,Params!$B$13,Params!$B$14),1)</f>
        <v/>
      </c>
      <c r="V1457" s="9">
        <f>ROUND(_xlfn.NORM.INV(J1457,Params!$B$15,Params!$B$16),2)</f>
        <v/>
      </c>
      <c r="W1457" s="9">
        <f>ROUND(_xlfn.NORM.INV(K1457,Params!$B$13,Params!$B$14),1)</f>
        <v/>
      </c>
      <c r="X1457" s="9">
        <f>ROUND(_xlfn.NORM.INV(L1457,Params!$B$15,Params!$B$16),2)</f>
        <v/>
      </c>
      <c r="Y1457" s="9">
        <f>ROUND(_xlfn.NORM.INV(M1457,Params!$B$15,Params!$B$16)+Params!$B$17+Params!$B$18*M1457,2)</f>
        <v/>
      </c>
      <c r="Z1457" s="9">
        <f>ROUND(_xlfn.NORM.INV(N1457,Params!$B$13,Params!$B$14)+Params!$B$17+Params!$B$18*N1457,1)</f>
        <v/>
      </c>
    </row>
    <row r="1458">
      <c r="A1458" s="11" t="n">
        <v>1457</v>
      </c>
      <c r="B1458" s="12">
        <f>INT((A1458-1)/122)+1</f>
        <v/>
      </c>
      <c r="C1458" s="13" t="n">
        <v>0.901272</v>
      </c>
      <c r="D1458" s="13" t="n">
        <v>0.463652</v>
      </c>
      <c r="E1458" s="13" t="n">
        <v>0.814297</v>
      </c>
      <c r="F1458" s="13" t="n">
        <v>0.759115</v>
      </c>
      <c r="G1458" s="13" t="n">
        <v>0.391686</v>
      </c>
      <c r="H1458" s="13" t="n">
        <v>0.170439</v>
      </c>
      <c r="I1458" s="13" t="n">
        <v>0.089825</v>
      </c>
      <c r="J1458" s="13" t="n">
        <v>0.884468</v>
      </c>
      <c r="K1458" s="13" t="n">
        <v>0.185105</v>
      </c>
      <c r="L1458" s="13" t="n">
        <v>0.263214</v>
      </c>
      <c r="M1458" s="13" t="n">
        <v>0.085865</v>
      </c>
      <c r="N1458" s="13" t="n">
        <v>0.732586</v>
      </c>
      <c r="O1458" s="9">
        <f>IF(C1458&lt;=1-Params!$B$4,0,MAX(0.1,ROUND(_xlfn.GAMMA.INV((C1458-(1-Params!$B$4))/Params!$B$4,Params!$B$5,Params!$B$6),1)))</f>
        <v/>
      </c>
      <c r="P1458" s="9">
        <f>IF(D1458&lt;=1-Params!$B$7,0,ROUND(_xlfn.GAMMA.INV((D1458-(1-Params!$B$7))/Params!$B$7,Params!$B$8,Params!$B$9),3))</f>
        <v/>
      </c>
      <c r="Q1458" s="9">
        <f>IF(E1458&lt;=1-Params!$B$4,0,MAX(0.1,ROUND(_xlfn.GAMMA.INV((E1458-(1-Params!$B$4))/Params!$B$4,Params!$B$5,Params!$B$6),1)))</f>
        <v/>
      </c>
      <c r="R1458" s="9">
        <f>IF(F1458&lt;=1-Params!$B$7,0,ROUND(_xlfn.GAMMA.INV((F1458-(1-Params!$B$7))/Params!$B$7,Params!$B$8,Params!$B$9),3))</f>
        <v/>
      </c>
      <c r="S1458" s="9">
        <f>IF(G1458&lt;=1-Params!$B$7,0,ROUND((Params!$B$10+Params!$B$11*G1458^Params!$B$12)*_xlfn.GAMMA.INV((G1458-(1-Params!$B$7))/Params!$B$7,Params!$B$8,Params!$B$9),3))</f>
        <v/>
      </c>
      <c r="T1458" s="9">
        <f>IF(H1458&lt;=1-Params!$B$4,0,MAX(0.1,ROUND((Params!$B$10+Params!$B$11*H1458^Params!$B$12)*_xlfn.GAMMA.INV((H1458-(1-Params!$B$4))/Params!$B$4,Params!$B$5,Params!$B$6),1)))</f>
        <v/>
      </c>
      <c r="U1458" s="9">
        <f>ROUND(_xlfn.NORM.INV(I1458,Params!$B$13,Params!$B$14),1)</f>
        <v/>
      </c>
      <c r="V1458" s="9">
        <f>ROUND(_xlfn.NORM.INV(J1458,Params!$B$15,Params!$B$16),2)</f>
        <v/>
      </c>
      <c r="W1458" s="9">
        <f>ROUND(_xlfn.NORM.INV(K1458,Params!$B$13,Params!$B$14),1)</f>
        <v/>
      </c>
      <c r="X1458" s="9">
        <f>ROUND(_xlfn.NORM.INV(L1458,Params!$B$15,Params!$B$16),2)</f>
        <v/>
      </c>
      <c r="Y1458" s="9">
        <f>ROUND(_xlfn.NORM.INV(M1458,Params!$B$15,Params!$B$16)+Params!$B$17+Params!$B$18*M1458,2)</f>
        <v/>
      </c>
      <c r="Z1458" s="9">
        <f>ROUND(_xlfn.NORM.INV(N1458,Params!$B$13,Params!$B$14)+Params!$B$17+Params!$B$18*N1458,1)</f>
        <v/>
      </c>
    </row>
    <row r="1459">
      <c r="A1459" s="11" t="n">
        <v>1458</v>
      </c>
      <c r="B1459" s="12">
        <f>INT((A1459-1)/122)+1</f>
        <v/>
      </c>
      <c r="C1459" s="13" t="n">
        <v>0.283807</v>
      </c>
      <c r="D1459" s="13" t="n">
        <v>0.7235</v>
      </c>
      <c r="E1459" s="13" t="n">
        <v>0.989459</v>
      </c>
      <c r="F1459" s="13" t="n">
        <v>0.262487</v>
      </c>
      <c r="G1459" s="13" t="n">
        <v>0.704506</v>
      </c>
      <c r="H1459" s="13" t="n">
        <v>0.464264</v>
      </c>
      <c r="I1459" s="13" t="n">
        <v>0.5262520000000001</v>
      </c>
      <c r="J1459" s="13" t="n">
        <v>0.752449</v>
      </c>
      <c r="K1459" s="13" t="n">
        <v>0.466343</v>
      </c>
      <c r="L1459" s="13" t="n">
        <v>0.12849</v>
      </c>
      <c r="M1459" s="13" t="n">
        <v>0.784296</v>
      </c>
      <c r="N1459" s="13" t="n">
        <v>0.86168</v>
      </c>
      <c r="O1459" s="9">
        <f>IF(C1459&lt;=1-Params!$B$4,0,MAX(0.1,ROUND(_xlfn.GAMMA.INV((C1459-(1-Params!$B$4))/Params!$B$4,Params!$B$5,Params!$B$6),1)))</f>
        <v/>
      </c>
      <c r="P1459" s="9">
        <f>IF(D1459&lt;=1-Params!$B$7,0,ROUND(_xlfn.GAMMA.INV((D1459-(1-Params!$B$7))/Params!$B$7,Params!$B$8,Params!$B$9),3))</f>
        <v/>
      </c>
      <c r="Q1459" s="9">
        <f>IF(E1459&lt;=1-Params!$B$4,0,MAX(0.1,ROUND(_xlfn.GAMMA.INV((E1459-(1-Params!$B$4))/Params!$B$4,Params!$B$5,Params!$B$6),1)))</f>
        <v/>
      </c>
      <c r="R1459" s="9">
        <f>IF(F1459&lt;=1-Params!$B$7,0,ROUND(_xlfn.GAMMA.INV((F1459-(1-Params!$B$7))/Params!$B$7,Params!$B$8,Params!$B$9),3))</f>
        <v/>
      </c>
      <c r="S1459" s="9">
        <f>IF(G1459&lt;=1-Params!$B$7,0,ROUND((Params!$B$10+Params!$B$11*G1459^Params!$B$12)*_xlfn.GAMMA.INV((G1459-(1-Params!$B$7))/Params!$B$7,Params!$B$8,Params!$B$9),3))</f>
        <v/>
      </c>
      <c r="T1459" s="9">
        <f>IF(H1459&lt;=1-Params!$B$4,0,MAX(0.1,ROUND((Params!$B$10+Params!$B$11*H1459^Params!$B$12)*_xlfn.GAMMA.INV((H1459-(1-Params!$B$4))/Params!$B$4,Params!$B$5,Params!$B$6),1)))</f>
        <v/>
      </c>
      <c r="U1459" s="9">
        <f>ROUND(_xlfn.NORM.INV(I1459,Params!$B$13,Params!$B$14),1)</f>
        <v/>
      </c>
      <c r="V1459" s="9">
        <f>ROUND(_xlfn.NORM.INV(J1459,Params!$B$15,Params!$B$16),2)</f>
        <v/>
      </c>
      <c r="W1459" s="9">
        <f>ROUND(_xlfn.NORM.INV(K1459,Params!$B$13,Params!$B$14),1)</f>
        <v/>
      </c>
      <c r="X1459" s="9">
        <f>ROUND(_xlfn.NORM.INV(L1459,Params!$B$15,Params!$B$16),2)</f>
        <v/>
      </c>
      <c r="Y1459" s="9">
        <f>ROUND(_xlfn.NORM.INV(M1459,Params!$B$15,Params!$B$16)+Params!$B$17+Params!$B$18*M1459,2)</f>
        <v/>
      </c>
      <c r="Z1459" s="9">
        <f>ROUND(_xlfn.NORM.INV(N1459,Params!$B$13,Params!$B$14)+Params!$B$17+Params!$B$18*N1459,1)</f>
        <v/>
      </c>
    </row>
    <row r="1460">
      <c r="A1460" s="11" t="n">
        <v>1459</v>
      </c>
      <c r="B1460" s="12">
        <f>INT((A1460-1)/122)+1</f>
        <v/>
      </c>
      <c r="C1460" s="13" t="n">
        <v>0.683393</v>
      </c>
      <c r="D1460" s="13" t="n">
        <v>0.6197780000000001</v>
      </c>
      <c r="E1460" s="13" t="n">
        <v>0.996857</v>
      </c>
      <c r="F1460" s="13" t="n">
        <v>0.08312</v>
      </c>
      <c r="G1460" s="13" t="n">
        <v>0.666121</v>
      </c>
      <c r="H1460" s="13" t="n">
        <v>0.339419</v>
      </c>
      <c r="I1460" s="13" t="n">
        <v>0.328129</v>
      </c>
      <c r="J1460" s="13" t="n">
        <v>0.7835839999999999</v>
      </c>
      <c r="K1460" s="13" t="n">
        <v>0.225974</v>
      </c>
      <c r="L1460" s="13" t="n">
        <v>0.185152</v>
      </c>
      <c r="M1460" s="13" t="n">
        <v>0.618739</v>
      </c>
      <c r="N1460" s="13" t="n">
        <v>0.394049</v>
      </c>
      <c r="O1460" s="9">
        <f>IF(C1460&lt;=1-Params!$B$4,0,MAX(0.1,ROUND(_xlfn.GAMMA.INV((C1460-(1-Params!$B$4))/Params!$B$4,Params!$B$5,Params!$B$6),1)))</f>
        <v/>
      </c>
      <c r="P1460" s="9">
        <f>IF(D1460&lt;=1-Params!$B$7,0,ROUND(_xlfn.GAMMA.INV((D1460-(1-Params!$B$7))/Params!$B$7,Params!$B$8,Params!$B$9),3))</f>
        <v/>
      </c>
      <c r="Q1460" s="9">
        <f>IF(E1460&lt;=1-Params!$B$4,0,MAX(0.1,ROUND(_xlfn.GAMMA.INV((E1460-(1-Params!$B$4))/Params!$B$4,Params!$B$5,Params!$B$6),1)))</f>
        <v/>
      </c>
      <c r="R1460" s="9">
        <f>IF(F1460&lt;=1-Params!$B$7,0,ROUND(_xlfn.GAMMA.INV((F1460-(1-Params!$B$7))/Params!$B$7,Params!$B$8,Params!$B$9),3))</f>
        <v/>
      </c>
      <c r="S1460" s="9">
        <f>IF(G1460&lt;=1-Params!$B$7,0,ROUND((Params!$B$10+Params!$B$11*G1460^Params!$B$12)*_xlfn.GAMMA.INV((G1460-(1-Params!$B$7))/Params!$B$7,Params!$B$8,Params!$B$9),3))</f>
        <v/>
      </c>
      <c r="T1460" s="9">
        <f>IF(H1460&lt;=1-Params!$B$4,0,MAX(0.1,ROUND((Params!$B$10+Params!$B$11*H1460^Params!$B$12)*_xlfn.GAMMA.INV((H1460-(1-Params!$B$4))/Params!$B$4,Params!$B$5,Params!$B$6),1)))</f>
        <v/>
      </c>
      <c r="U1460" s="9">
        <f>ROUND(_xlfn.NORM.INV(I1460,Params!$B$13,Params!$B$14),1)</f>
        <v/>
      </c>
      <c r="V1460" s="9">
        <f>ROUND(_xlfn.NORM.INV(J1460,Params!$B$15,Params!$B$16),2)</f>
        <v/>
      </c>
      <c r="W1460" s="9">
        <f>ROUND(_xlfn.NORM.INV(K1460,Params!$B$13,Params!$B$14),1)</f>
        <v/>
      </c>
      <c r="X1460" s="9">
        <f>ROUND(_xlfn.NORM.INV(L1460,Params!$B$15,Params!$B$16),2)</f>
        <v/>
      </c>
      <c r="Y1460" s="9">
        <f>ROUND(_xlfn.NORM.INV(M1460,Params!$B$15,Params!$B$16)+Params!$B$17+Params!$B$18*M1460,2)</f>
        <v/>
      </c>
      <c r="Z1460" s="9">
        <f>ROUND(_xlfn.NORM.INV(N1460,Params!$B$13,Params!$B$14)+Params!$B$17+Params!$B$18*N1460,1)</f>
        <v/>
      </c>
    </row>
    <row r="1461">
      <c r="A1461" s="11" t="n">
        <v>1460</v>
      </c>
      <c r="B1461" s="12">
        <f>INT((A1461-1)/122)+1</f>
        <v/>
      </c>
      <c r="C1461" s="13" t="n">
        <v>0.4579</v>
      </c>
      <c r="D1461" s="13" t="n">
        <v>0.63136</v>
      </c>
      <c r="E1461" s="13" t="n">
        <v>0.908564</v>
      </c>
      <c r="F1461" s="13" t="n">
        <v>0.632501</v>
      </c>
      <c r="G1461" s="13" t="n">
        <v>0.365998</v>
      </c>
      <c r="H1461" s="13" t="n">
        <v>0.489937</v>
      </c>
      <c r="I1461" s="13" t="n">
        <v>0.275576</v>
      </c>
      <c r="J1461" s="13" t="n">
        <v>0.870795</v>
      </c>
      <c r="K1461" s="13" t="n">
        <v>0.5594479999999999</v>
      </c>
      <c r="L1461" s="13" t="n">
        <v>0.299244</v>
      </c>
      <c r="M1461" s="13" t="n">
        <v>0.834345</v>
      </c>
      <c r="N1461" s="13" t="n">
        <v>0.490467</v>
      </c>
      <c r="O1461" s="9">
        <f>IF(C1461&lt;=1-Params!$B$4,0,MAX(0.1,ROUND(_xlfn.GAMMA.INV((C1461-(1-Params!$B$4))/Params!$B$4,Params!$B$5,Params!$B$6),1)))</f>
        <v/>
      </c>
      <c r="P1461" s="9">
        <f>IF(D1461&lt;=1-Params!$B$7,0,ROUND(_xlfn.GAMMA.INV((D1461-(1-Params!$B$7))/Params!$B$7,Params!$B$8,Params!$B$9),3))</f>
        <v/>
      </c>
      <c r="Q1461" s="9">
        <f>IF(E1461&lt;=1-Params!$B$4,0,MAX(0.1,ROUND(_xlfn.GAMMA.INV((E1461-(1-Params!$B$4))/Params!$B$4,Params!$B$5,Params!$B$6),1)))</f>
        <v/>
      </c>
      <c r="R1461" s="9">
        <f>IF(F1461&lt;=1-Params!$B$7,0,ROUND(_xlfn.GAMMA.INV((F1461-(1-Params!$B$7))/Params!$B$7,Params!$B$8,Params!$B$9),3))</f>
        <v/>
      </c>
      <c r="S1461" s="9">
        <f>IF(G1461&lt;=1-Params!$B$7,0,ROUND((Params!$B$10+Params!$B$11*G1461^Params!$B$12)*_xlfn.GAMMA.INV((G1461-(1-Params!$B$7))/Params!$B$7,Params!$B$8,Params!$B$9),3))</f>
        <v/>
      </c>
      <c r="T1461" s="9">
        <f>IF(H1461&lt;=1-Params!$B$4,0,MAX(0.1,ROUND((Params!$B$10+Params!$B$11*H1461^Params!$B$12)*_xlfn.GAMMA.INV((H1461-(1-Params!$B$4))/Params!$B$4,Params!$B$5,Params!$B$6),1)))</f>
        <v/>
      </c>
      <c r="U1461" s="9">
        <f>ROUND(_xlfn.NORM.INV(I1461,Params!$B$13,Params!$B$14),1)</f>
        <v/>
      </c>
      <c r="V1461" s="9">
        <f>ROUND(_xlfn.NORM.INV(J1461,Params!$B$15,Params!$B$16),2)</f>
        <v/>
      </c>
      <c r="W1461" s="9">
        <f>ROUND(_xlfn.NORM.INV(K1461,Params!$B$13,Params!$B$14),1)</f>
        <v/>
      </c>
      <c r="X1461" s="9">
        <f>ROUND(_xlfn.NORM.INV(L1461,Params!$B$15,Params!$B$16),2)</f>
        <v/>
      </c>
      <c r="Y1461" s="9">
        <f>ROUND(_xlfn.NORM.INV(M1461,Params!$B$15,Params!$B$16)+Params!$B$17+Params!$B$18*M1461,2)</f>
        <v/>
      </c>
      <c r="Z1461" s="9">
        <f>ROUND(_xlfn.NORM.INV(N1461,Params!$B$13,Params!$B$14)+Params!$B$17+Params!$B$18*N1461,1)</f>
        <v/>
      </c>
    </row>
    <row r="1462">
      <c r="A1462" s="11" t="n">
        <v>1461</v>
      </c>
      <c r="B1462" s="12">
        <f>INT((A1462-1)/122)+1</f>
        <v/>
      </c>
      <c r="C1462" s="13" t="n">
        <v>0.945605</v>
      </c>
      <c r="D1462" s="13" t="n">
        <v>0.812983</v>
      </c>
      <c r="E1462" s="13" t="n">
        <v>0.082036</v>
      </c>
      <c r="F1462" s="13" t="n">
        <v>0.53396</v>
      </c>
      <c r="G1462" s="13" t="n">
        <v>0.994913</v>
      </c>
      <c r="H1462" s="13" t="n">
        <v>0.773919</v>
      </c>
      <c r="I1462" s="13" t="n">
        <v>0.181977</v>
      </c>
      <c r="J1462" s="13" t="n">
        <v>0.663416</v>
      </c>
      <c r="K1462" s="13" t="n">
        <v>0.975131</v>
      </c>
      <c r="L1462" s="13" t="n">
        <v>0.271988</v>
      </c>
      <c r="M1462" s="13" t="n">
        <v>0.76023</v>
      </c>
      <c r="N1462" s="13" t="n">
        <v>0.9201319999999999</v>
      </c>
      <c r="O1462" s="9">
        <f>IF(C1462&lt;=1-Params!$B$4,0,MAX(0.1,ROUND(_xlfn.GAMMA.INV((C1462-(1-Params!$B$4))/Params!$B$4,Params!$B$5,Params!$B$6),1)))</f>
        <v/>
      </c>
      <c r="P1462" s="9">
        <f>IF(D1462&lt;=1-Params!$B$7,0,ROUND(_xlfn.GAMMA.INV((D1462-(1-Params!$B$7))/Params!$B$7,Params!$B$8,Params!$B$9),3))</f>
        <v/>
      </c>
      <c r="Q1462" s="9">
        <f>IF(E1462&lt;=1-Params!$B$4,0,MAX(0.1,ROUND(_xlfn.GAMMA.INV((E1462-(1-Params!$B$4))/Params!$B$4,Params!$B$5,Params!$B$6),1)))</f>
        <v/>
      </c>
      <c r="R1462" s="9">
        <f>IF(F1462&lt;=1-Params!$B$7,0,ROUND(_xlfn.GAMMA.INV((F1462-(1-Params!$B$7))/Params!$B$7,Params!$B$8,Params!$B$9),3))</f>
        <v/>
      </c>
      <c r="S1462" s="9">
        <f>IF(G1462&lt;=1-Params!$B$7,0,ROUND((Params!$B$10+Params!$B$11*G1462^Params!$B$12)*_xlfn.GAMMA.INV((G1462-(1-Params!$B$7))/Params!$B$7,Params!$B$8,Params!$B$9),3))</f>
        <v/>
      </c>
      <c r="T1462" s="9">
        <f>IF(H1462&lt;=1-Params!$B$4,0,MAX(0.1,ROUND((Params!$B$10+Params!$B$11*H1462^Params!$B$12)*_xlfn.GAMMA.INV((H1462-(1-Params!$B$4))/Params!$B$4,Params!$B$5,Params!$B$6),1)))</f>
        <v/>
      </c>
      <c r="U1462" s="9">
        <f>ROUND(_xlfn.NORM.INV(I1462,Params!$B$13,Params!$B$14),1)</f>
        <v/>
      </c>
      <c r="V1462" s="9">
        <f>ROUND(_xlfn.NORM.INV(J1462,Params!$B$15,Params!$B$16),2)</f>
        <v/>
      </c>
      <c r="W1462" s="9">
        <f>ROUND(_xlfn.NORM.INV(K1462,Params!$B$13,Params!$B$14),1)</f>
        <v/>
      </c>
      <c r="X1462" s="9">
        <f>ROUND(_xlfn.NORM.INV(L1462,Params!$B$15,Params!$B$16),2)</f>
        <v/>
      </c>
      <c r="Y1462" s="9">
        <f>ROUND(_xlfn.NORM.INV(M1462,Params!$B$15,Params!$B$16)+Params!$B$17+Params!$B$18*M1462,2)</f>
        <v/>
      </c>
      <c r="Z1462" s="9">
        <f>ROUND(_xlfn.NORM.INV(N1462,Params!$B$13,Params!$B$14)+Params!$B$17+Params!$B$18*N1462,1)</f>
        <v/>
      </c>
    </row>
    <row r="1463">
      <c r="A1463" s="11" t="n">
        <v>1462</v>
      </c>
      <c r="B1463" s="12">
        <f>INT((A1463-1)/122)+1</f>
        <v/>
      </c>
      <c r="C1463" s="13" t="n">
        <v>0.6177</v>
      </c>
      <c r="D1463" s="13" t="n">
        <v>0.884464</v>
      </c>
      <c r="E1463" s="13" t="n">
        <v>0.676548</v>
      </c>
      <c r="F1463" s="13" t="n">
        <v>0.045176</v>
      </c>
      <c r="G1463" s="13" t="n">
        <v>0.8059190000000001</v>
      </c>
      <c r="H1463" s="13" t="n">
        <v>0.813315</v>
      </c>
      <c r="I1463" s="13" t="n">
        <v>0.135054</v>
      </c>
      <c r="J1463" s="13" t="n">
        <v>0.723831</v>
      </c>
      <c r="K1463" s="13" t="n">
        <v>0.968218</v>
      </c>
      <c r="L1463" s="13" t="n">
        <v>0.841289</v>
      </c>
      <c r="M1463" s="13" t="n">
        <v>0.721242</v>
      </c>
      <c r="N1463" s="13" t="n">
        <v>0.675046</v>
      </c>
      <c r="O1463" s="9">
        <f>IF(C1463&lt;=1-Params!$B$4,0,MAX(0.1,ROUND(_xlfn.GAMMA.INV((C1463-(1-Params!$B$4))/Params!$B$4,Params!$B$5,Params!$B$6),1)))</f>
        <v/>
      </c>
      <c r="P1463" s="9">
        <f>IF(D1463&lt;=1-Params!$B$7,0,ROUND(_xlfn.GAMMA.INV((D1463-(1-Params!$B$7))/Params!$B$7,Params!$B$8,Params!$B$9),3))</f>
        <v/>
      </c>
      <c r="Q1463" s="9">
        <f>IF(E1463&lt;=1-Params!$B$4,0,MAX(0.1,ROUND(_xlfn.GAMMA.INV((E1463-(1-Params!$B$4))/Params!$B$4,Params!$B$5,Params!$B$6),1)))</f>
        <v/>
      </c>
      <c r="R1463" s="9">
        <f>IF(F1463&lt;=1-Params!$B$7,0,ROUND(_xlfn.GAMMA.INV((F1463-(1-Params!$B$7))/Params!$B$7,Params!$B$8,Params!$B$9),3))</f>
        <v/>
      </c>
      <c r="S1463" s="9">
        <f>IF(G1463&lt;=1-Params!$B$7,0,ROUND((Params!$B$10+Params!$B$11*G1463^Params!$B$12)*_xlfn.GAMMA.INV((G1463-(1-Params!$B$7))/Params!$B$7,Params!$B$8,Params!$B$9),3))</f>
        <v/>
      </c>
      <c r="T1463" s="9">
        <f>IF(H1463&lt;=1-Params!$B$4,0,MAX(0.1,ROUND((Params!$B$10+Params!$B$11*H1463^Params!$B$12)*_xlfn.GAMMA.INV((H1463-(1-Params!$B$4))/Params!$B$4,Params!$B$5,Params!$B$6),1)))</f>
        <v/>
      </c>
      <c r="U1463" s="9">
        <f>ROUND(_xlfn.NORM.INV(I1463,Params!$B$13,Params!$B$14),1)</f>
        <v/>
      </c>
      <c r="V1463" s="9">
        <f>ROUND(_xlfn.NORM.INV(J1463,Params!$B$15,Params!$B$16),2)</f>
        <v/>
      </c>
      <c r="W1463" s="9">
        <f>ROUND(_xlfn.NORM.INV(K1463,Params!$B$13,Params!$B$14),1)</f>
        <v/>
      </c>
      <c r="X1463" s="9">
        <f>ROUND(_xlfn.NORM.INV(L1463,Params!$B$15,Params!$B$16),2)</f>
        <v/>
      </c>
      <c r="Y1463" s="9">
        <f>ROUND(_xlfn.NORM.INV(M1463,Params!$B$15,Params!$B$16)+Params!$B$17+Params!$B$18*M1463,2)</f>
        <v/>
      </c>
      <c r="Z1463" s="9">
        <f>ROUND(_xlfn.NORM.INV(N1463,Params!$B$13,Params!$B$14)+Params!$B$17+Params!$B$18*N1463,1)</f>
        <v/>
      </c>
    </row>
    <row r="1464">
      <c r="A1464" s="11" t="n">
        <v>1463</v>
      </c>
      <c r="B1464" s="12">
        <f>INT((A1464-1)/122)+1</f>
        <v/>
      </c>
      <c r="C1464" s="13" t="n">
        <v>0.348527</v>
      </c>
      <c r="D1464" s="13" t="n">
        <v>0.48459</v>
      </c>
      <c r="E1464" s="13" t="n">
        <v>0.680351</v>
      </c>
      <c r="F1464" s="13" t="n">
        <v>0.548238</v>
      </c>
      <c r="G1464" s="13" t="n">
        <v>0.646822</v>
      </c>
      <c r="H1464" s="13" t="n">
        <v>0.296369</v>
      </c>
      <c r="I1464" s="13" t="n">
        <v>0.459574</v>
      </c>
      <c r="J1464" s="13" t="n">
        <v>0.637886</v>
      </c>
      <c r="K1464" s="13" t="n">
        <v>0.640876</v>
      </c>
      <c r="L1464" s="13" t="n">
        <v>0.370988</v>
      </c>
      <c r="M1464" s="13" t="n">
        <v>0.554345</v>
      </c>
      <c r="N1464" s="13" t="n">
        <v>0.8834</v>
      </c>
      <c r="O1464" s="9">
        <f>IF(C1464&lt;=1-Params!$B$4,0,MAX(0.1,ROUND(_xlfn.GAMMA.INV((C1464-(1-Params!$B$4))/Params!$B$4,Params!$B$5,Params!$B$6),1)))</f>
        <v/>
      </c>
      <c r="P1464" s="9">
        <f>IF(D1464&lt;=1-Params!$B$7,0,ROUND(_xlfn.GAMMA.INV((D1464-(1-Params!$B$7))/Params!$B$7,Params!$B$8,Params!$B$9),3))</f>
        <v/>
      </c>
      <c r="Q1464" s="9">
        <f>IF(E1464&lt;=1-Params!$B$4,0,MAX(0.1,ROUND(_xlfn.GAMMA.INV((E1464-(1-Params!$B$4))/Params!$B$4,Params!$B$5,Params!$B$6),1)))</f>
        <v/>
      </c>
      <c r="R1464" s="9">
        <f>IF(F1464&lt;=1-Params!$B$7,0,ROUND(_xlfn.GAMMA.INV((F1464-(1-Params!$B$7))/Params!$B$7,Params!$B$8,Params!$B$9),3))</f>
        <v/>
      </c>
      <c r="S1464" s="9">
        <f>IF(G1464&lt;=1-Params!$B$7,0,ROUND((Params!$B$10+Params!$B$11*G1464^Params!$B$12)*_xlfn.GAMMA.INV((G1464-(1-Params!$B$7))/Params!$B$7,Params!$B$8,Params!$B$9),3))</f>
        <v/>
      </c>
      <c r="T1464" s="9">
        <f>IF(H1464&lt;=1-Params!$B$4,0,MAX(0.1,ROUND((Params!$B$10+Params!$B$11*H1464^Params!$B$12)*_xlfn.GAMMA.INV((H1464-(1-Params!$B$4))/Params!$B$4,Params!$B$5,Params!$B$6),1)))</f>
        <v/>
      </c>
      <c r="U1464" s="9">
        <f>ROUND(_xlfn.NORM.INV(I1464,Params!$B$13,Params!$B$14),1)</f>
        <v/>
      </c>
      <c r="V1464" s="9">
        <f>ROUND(_xlfn.NORM.INV(J1464,Params!$B$15,Params!$B$16),2)</f>
        <v/>
      </c>
      <c r="W1464" s="9">
        <f>ROUND(_xlfn.NORM.INV(K1464,Params!$B$13,Params!$B$14),1)</f>
        <v/>
      </c>
      <c r="X1464" s="9">
        <f>ROUND(_xlfn.NORM.INV(L1464,Params!$B$15,Params!$B$16),2)</f>
        <v/>
      </c>
      <c r="Y1464" s="9">
        <f>ROUND(_xlfn.NORM.INV(M1464,Params!$B$15,Params!$B$16)+Params!$B$17+Params!$B$18*M1464,2)</f>
        <v/>
      </c>
      <c r="Z1464" s="9">
        <f>ROUND(_xlfn.NORM.INV(N1464,Params!$B$13,Params!$B$14)+Params!$B$17+Params!$B$18*N1464,1)</f>
        <v/>
      </c>
    </row>
    <row r="1465">
      <c r="A1465" s="11" t="n">
        <v>1464</v>
      </c>
      <c r="B1465" s="12">
        <f>INT((A1465-1)/122)+1</f>
        <v/>
      </c>
      <c r="C1465" s="13" t="n">
        <v>0.380132</v>
      </c>
      <c r="D1465" s="13" t="n">
        <v>0.262618</v>
      </c>
      <c r="E1465" s="13" t="n">
        <v>0.904223</v>
      </c>
      <c r="F1465" s="13" t="n">
        <v>0.352865</v>
      </c>
      <c r="G1465" s="13" t="n">
        <v>0.695787</v>
      </c>
      <c r="H1465" s="13" t="n">
        <v>0.211014</v>
      </c>
      <c r="I1465" s="13" t="n">
        <v>0.457768</v>
      </c>
      <c r="J1465" s="13" t="n">
        <v>0.157436</v>
      </c>
      <c r="K1465" s="13" t="n">
        <v>0.51025</v>
      </c>
      <c r="L1465" s="13" t="n">
        <v>0.190488</v>
      </c>
      <c r="M1465" s="13" t="n">
        <v>0.382037</v>
      </c>
      <c r="N1465" s="13" t="n">
        <v>0.569959</v>
      </c>
      <c r="O1465" s="9">
        <f>IF(C1465&lt;=1-Params!$B$4,0,MAX(0.1,ROUND(_xlfn.GAMMA.INV((C1465-(1-Params!$B$4))/Params!$B$4,Params!$B$5,Params!$B$6),1)))</f>
        <v/>
      </c>
      <c r="P1465" s="9">
        <f>IF(D1465&lt;=1-Params!$B$7,0,ROUND(_xlfn.GAMMA.INV((D1465-(1-Params!$B$7))/Params!$B$7,Params!$B$8,Params!$B$9),3))</f>
        <v/>
      </c>
      <c r="Q1465" s="9">
        <f>IF(E1465&lt;=1-Params!$B$4,0,MAX(0.1,ROUND(_xlfn.GAMMA.INV((E1465-(1-Params!$B$4))/Params!$B$4,Params!$B$5,Params!$B$6),1)))</f>
        <v/>
      </c>
      <c r="R1465" s="9">
        <f>IF(F1465&lt;=1-Params!$B$7,0,ROUND(_xlfn.GAMMA.INV((F1465-(1-Params!$B$7))/Params!$B$7,Params!$B$8,Params!$B$9),3))</f>
        <v/>
      </c>
      <c r="S1465" s="9">
        <f>IF(G1465&lt;=1-Params!$B$7,0,ROUND((Params!$B$10+Params!$B$11*G1465^Params!$B$12)*_xlfn.GAMMA.INV((G1465-(1-Params!$B$7))/Params!$B$7,Params!$B$8,Params!$B$9),3))</f>
        <v/>
      </c>
      <c r="T1465" s="9">
        <f>IF(H1465&lt;=1-Params!$B$4,0,MAX(0.1,ROUND((Params!$B$10+Params!$B$11*H1465^Params!$B$12)*_xlfn.GAMMA.INV((H1465-(1-Params!$B$4))/Params!$B$4,Params!$B$5,Params!$B$6),1)))</f>
        <v/>
      </c>
      <c r="U1465" s="9">
        <f>ROUND(_xlfn.NORM.INV(I1465,Params!$B$13,Params!$B$14),1)</f>
        <v/>
      </c>
      <c r="V1465" s="9">
        <f>ROUND(_xlfn.NORM.INV(J1465,Params!$B$15,Params!$B$16),2)</f>
        <v/>
      </c>
      <c r="W1465" s="9">
        <f>ROUND(_xlfn.NORM.INV(K1465,Params!$B$13,Params!$B$14),1)</f>
        <v/>
      </c>
      <c r="X1465" s="9">
        <f>ROUND(_xlfn.NORM.INV(L1465,Params!$B$15,Params!$B$16),2)</f>
        <v/>
      </c>
      <c r="Y1465" s="9">
        <f>ROUND(_xlfn.NORM.INV(M1465,Params!$B$15,Params!$B$16)+Params!$B$17+Params!$B$18*M1465,2)</f>
        <v/>
      </c>
      <c r="Z1465" s="9">
        <f>ROUND(_xlfn.NORM.INV(N1465,Params!$B$13,Params!$B$14)+Params!$B$17+Params!$B$18*N1465,1)</f>
        <v/>
      </c>
    </row>
    <row r="1466">
      <c r="A1466" s="11" t="n">
        <v>1465</v>
      </c>
      <c r="B1466" s="12">
        <f>INT((A1466-1)/122)+1</f>
        <v/>
      </c>
      <c r="C1466" s="13" t="n">
        <v>0.711882</v>
      </c>
      <c r="D1466" s="13" t="n">
        <v>0.255067</v>
      </c>
      <c r="E1466" s="13" t="n">
        <v>0.692894</v>
      </c>
      <c r="F1466" s="13" t="n">
        <v>0.445083</v>
      </c>
      <c r="G1466" s="13" t="n">
        <v>0.471854</v>
      </c>
      <c r="H1466" s="13" t="n">
        <v>0.308539</v>
      </c>
      <c r="I1466" s="13" t="n">
        <v>0.624438</v>
      </c>
      <c r="J1466" s="13" t="n">
        <v>0.204706</v>
      </c>
      <c r="K1466" s="13" t="n">
        <v>0.794365</v>
      </c>
      <c r="L1466" s="13" t="n">
        <v>0.015271</v>
      </c>
      <c r="M1466" s="13" t="n">
        <v>0.062865</v>
      </c>
      <c r="N1466" s="13" t="n">
        <v>0.416231</v>
      </c>
      <c r="O1466" s="9">
        <f>IF(C1466&lt;=1-Params!$B$4,0,MAX(0.1,ROUND(_xlfn.GAMMA.INV((C1466-(1-Params!$B$4))/Params!$B$4,Params!$B$5,Params!$B$6),1)))</f>
        <v/>
      </c>
      <c r="P1466" s="9">
        <f>IF(D1466&lt;=1-Params!$B$7,0,ROUND(_xlfn.GAMMA.INV((D1466-(1-Params!$B$7))/Params!$B$7,Params!$B$8,Params!$B$9),3))</f>
        <v/>
      </c>
      <c r="Q1466" s="9">
        <f>IF(E1466&lt;=1-Params!$B$4,0,MAX(0.1,ROUND(_xlfn.GAMMA.INV((E1466-(1-Params!$B$4))/Params!$B$4,Params!$B$5,Params!$B$6),1)))</f>
        <v/>
      </c>
      <c r="R1466" s="9">
        <f>IF(F1466&lt;=1-Params!$B$7,0,ROUND(_xlfn.GAMMA.INV((F1466-(1-Params!$B$7))/Params!$B$7,Params!$B$8,Params!$B$9),3))</f>
        <v/>
      </c>
      <c r="S1466" s="9">
        <f>IF(G1466&lt;=1-Params!$B$7,0,ROUND((Params!$B$10+Params!$B$11*G1466^Params!$B$12)*_xlfn.GAMMA.INV((G1466-(1-Params!$B$7))/Params!$B$7,Params!$B$8,Params!$B$9),3))</f>
        <v/>
      </c>
      <c r="T1466" s="9">
        <f>IF(H1466&lt;=1-Params!$B$4,0,MAX(0.1,ROUND((Params!$B$10+Params!$B$11*H1466^Params!$B$12)*_xlfn.GAMMA.INV((H1466-(1-Params!$B$4))/Params!$B$4,Params!$B$5,Params!$B$6),1)))</f>
        <v/>
      </c>
      <c r="U1466" s="9">
        <f>ROUND(_xlfn.NORM.INV(I1466,Params!$B$13,Params!$B$14),1)</f>
        <v/>
      </c>
      <c r="V1466" s="9">
        <f>ROUND(_xlfn.NORM.INV(J1466,Params!$B$15,Params!$B$16),2)</f>
        <v/>
      </c>
      <c r="W1466" s="9">
        <f>ROUND(_xlfn.NORM.INV(K1466,Params!$B$13,Params!$B$14),1)</f>
        <v/>
      </c>
      <c r="X1466" s="9">
        <f>ROUND(_xlfn.NORM.INV(L1466,Params!$B$15,Params!$B$16),2)</f>
        <v/>
      </c>
      <c r="Y1466" s="9">
        <f>ROUND(_xlfn.NORM.INV(M1466,Params!$B$15,Params!$B$16)+Params!$B$17+Params!$B$18*M1466,2)</f>
        <v/>
      </c>
      <c r="Z1466" s="9">
        <f>ROUND(_xlfn.NORM.INV(N1466,Params!$B$13,Params!$B$14)+Params!$B$17+Params!$B$18*N1466,1)</f>
        <v/>
      </c>
    </row>
    <row r="1467">
      <c r="A1467" s="11" t="n">
        <v>1466</v>
      </c>
      <c r="B1467" s="12">
        <f>INT((A1467-1)/122)+1</f>
        <v/>
      </c>
      <c r="C1467" s="13" t="n">
        <v>0.923052</v>
      </c>
      <c r="D1467" s="13" t="n">
        <v>0.499942</v>
      </c>
      <c r="E1467" s="13" t="n">
        <v>0.56774</v>
      </c>
      <c r="F1467" s="13" t="n">
        <v>0.735039</v>
      </c>
      <c r="G1467" s="13" t="n">
        <v>0.045889</v>
      </c>
      <c r="H1467" s="13" t="n">
        <v>0.687503</v>
      </c>
      <c r="I1467" s="13" t="n">
        <v>0.284471</v>
      </c>
      <c r="J1467" s="13" t="n">
        <v>0.482578</v>
      </c>
      <c r="K1467" s="13" t="n">
        <v>0.5409040000000001</v>
      </c>
      <c r="L1467" s="13" t="n">
        <v>0.001514</v>
      </c>
      <c r="M1467" s="13" t="n">
        <v>0.114992</v>
      </c>
      <c r="N1467" s="13" t="n">
        <v>0.223943</v>
      </c>
      <c r="O1467" s="9">
        <f>IF(C1467&lt;=1-Params!$B$4,0,MAX(0.1,ROUND(_xlfn.GAMMA.INV((C1467-(1-Params!$B$4))/Params!$B$4,Params!$B$5,Params!$B$6),1)))</f>
        <v/>
      </c>
      <c r="P1467" s="9">
        <f>IF(D1467&lt;=1-Params!$B$7,0,ROUND(_xlfn.GAMMA.INV((D1467-(1-Params!$B$7))/Params!$B$7,Params!$B$8,Params!$B$9),3))</f>
        <v/>
      </c>
      <c r="Q1467" s="9">
        <f>IF(E1467&lt;=1-Params!$B$4,0,MAX(0.1,ROUND(_xlfn.GAMMA.INV((E1467-(1-Params!$B$4))/Params!$B$4,Params!$B$5,Params!$B$6),1)))</f>
        <v/>
      </c>
      <c r="R1467" s="9">
        <f>IF(F1467&lt;=1-Params!$B$7,0,ROUND(_xlfn.GAMMA.INV((F1467-(1-Params!$B$7))/Params!$B$7,Params!$B$8,Params!$B$9),3))</f>
        <v/>
      </c>
      <c r="S1467" s="9">
        <f>IF(G1467&lt;=1-Params!$B$7,0,ROUND((Params!$B$10+Params!$B$11*G1467^Params!$B$12)*_xlfn.GAMMA.INV((G1467-(1-Params!$B$7))/Params!$B$7,Params!$B$8,Params!$B$9),3))</f>
        <v/>
      </c>
      <c r="T1467" s="9">
        <f>IF(H1467&lt;=1-Params!$B$4,0,MAX(0.1,ROUND((Params!$B$10+Params!$B$11*H1467^Params!$B$12)*_xlfn.GAMMA.INV((H1467-(1-Params!$B$4))/Params!$B$4,Params!$B$5,Params!$B$6),1)))</f>
        <v/>
      </c>
      <c r="U1467" s="9">
        <f>ROUND(_xlfn.NORM.INV(I1467,Params!$B$13,Params!$B$14),1)</f>
        <v/>
      </c>
      <c r="V1467" s="9">
        <f>ROUND(_xlfn.NORM.INV(J1467,Params!$B$15,Params!$B$16),2)</f>
        <v/>
      </c>
      <c r="W1467" s="9">
        <f>ROUND(_xlfn.NORM.INV(K1467,Params!$B$13,Params!$B$14),1)</f>
        <v/>
      </c>
      <c r="X1467" s="9">
        <f>ROUND(_xlfn.NORM.INV(L1467,Params!$B$15,Params!$B$16),2)</f>
        <v/>
      </c>
      <c r="Y1467" s="9">
        <f>ROUND(_xlfn.NORM.INV(M1467,Params!$B$15,Params!$B$16)+Params!$B$17+Params!$B$18*M1467,2)</f>
        <v/>
      </c>
      <c r="Z1467" s="9">
        <f>ROUND(_xlfn.NORM.INV(N1467,Params!$B$13,Params!$B$14)+Params!$B$17+Params!$B$18*N1467,1)</f>
        <v/>
      </c>
    </row>
    <row r="1468">
      <c r="A1468" s="11" t="n">
        <v>1467</v>
      </c>
      <c r="B1468" s="12">
        <f>INT((A1468-1)/122)+1</f>
        <v/>
      </c>
      <c r="C1468" s="13" t="n">
        <v>0.814736</v>
      </c>
      <c r="D1468" s="13" t="n">
        <v>0.196272</v>
      </c>
      <c r="E1468" s="13" t="n">
        <v>0.803886</v>
      </c>
      <c r="F1468" s="13" t="n">
        <v>0.168279</v>
      </c>
      <c r="G1468" s="13" t="n">
        <v>0.654469</v>
      </c>
      <c r="H1468" s="13" t="n">
        <v>0.5448</v>
      </c>
      <c r="I1468" s="13" t="n">
        <v>0.140406</v>
      </c>
      <c r="J1468" s="13" t="n">
        <v>0.584751</v>
      </c>
      <c r="K1468" s="13" t="n">
        <v>0.764387</v>
      </c>
      <c r="L1468" s="13" t="n">
        <v>0.006437</v>
      </c>
      <c r="M1468" s="13" t="n">
        <v>0.530492</v>
      </c>
      <c r="N1468" s="13" t="n">
        <v>0.020368</v>
      </c>
      <c r="O1468" s="9">
        <f>IF(C1468&lt;=1-Params!$B$4,0,MAX(0.1,ROUND(_xlfn.GAMMA.INV((C1468-(1-Params!$B$4))/Params!$B$4,Params!$B$5,Params!$B$6),1)))</f>
        <v/>
      </c>
      <c r="P1468" s="9">
        <f>IF(D1468&lt;=1-Params!$B$7,0,ROUND(_xlfn.GAMMA.INV((D1468-(1-Params!$B$7))/Params!$B$7,Params!$B$8,Params!$B$9),3))</f>
        <v/>
      </c>
      <c r="Q1468" s="9">
        <f>IF(E1468&lt;=1-Params!$B$4,0,MAX(0.1,ROUND(_xlfn.GAMMA.INV((E1468-(1-Params!$B$4))/Params!$B$4,Params!$B$5,Params!$B$6),1)))</f>
        <v/>
      </c>
      <c r="R1468" s="9">
        <f>IF(F1468&lt;=1-Params!$B$7,0,ROUND(_xlfn.GAMMA.INV((F1468-(1-Params!$B$7))/Params!$B$7,Params!$B$8,Params!$B$9),3))</f>
        <v/>
      </c>
      <c r="S1468" s="9">
        <f>IF(G1468&lt;=1-Params!$B$7,0,ROUND((Params!$B$10+Params!$B$11*G1468^Params!$B$12)*_xlfn.GAMMA.INV((G1468-(1-Params!$B$7))/Params!$B$7,Params!$B$8,Params!$B$9),3))</f>
        <v/>
      </c>
      <c r="T1468" s="9">
        <f>IF(H1468&lt;=1-Params!$B$4,0,MAX(0.1,ROUND((Params!$B$10+Params!$B$11*H1468^Params!$B$12)*_xlfn.GAMMA.INV((H1468-(1-Params!$B$4))/Params!$B$4,Params!$B$5,Params!$B$6),1)))</f>
        <v/>
      </c>
      <c r="U1468" s="9">
        <f>ROUND(_xlfn.NORM.INV(I1468,Params!$B$13,Params!$B$14),1)</f>
        <v/>
      </c>
      <c r="V1468" s="9">
        <f>ROUND(_xlfn.NORM.INV(J1468,Params!$B$15,Params!$B$16),2)</f>
        <v/>
      </c>
      <c r="W1468" s="9">
        <f>ROUND(_xlfn.NORM.INV(K1468,Params!$B$13,Params!$B$14),1)</f>
        <v/>
      </c>
      <c r="X1468" s="9">
        <f>ROUND(_xlfn.NORM.INV(L1468,Params!$B$15,Params!$B$16),2)</f>
        <v/>
      </c>
      <c r="Y1468" s="9">
        <f>ROUND(_xlfn.NORM.INV(M1468,Params!$B$15,Params!$B$16)+Params!$B$17+Params!$B$18*M1468,2)</f>
        <v/>
      </c>
      <c r="Z1468" s="9">
        <f>ROUND(_xlfn.NORM.INV(N1468,Params!$B$13,Params!$B$14)+Params!$B$17+Params!$B$18*N1468,1)</f>
        <v/>
      </c>
    </row>
    <row r="1469">
      <c r="A1469" s="11" t="n">
        <v>1468</v>
      </c>
      <c r="B1469" s="12">
        <f>INT((A1469-1)/122)+1</f>
        <v/>
      </c>
      <c r="C1469" s="13" t="n">
        <v>0.832497</v>
      </c>
      <c r="D1469" s="13" t="n">
        <v>0.354049</v>
      </c>
      <c r="E1469" s="13" t="n">
        <v>0.180097</v>
      </c>
      <c r="F1469" s="13" t="n">
        <v>0.195884</v>
      </c>
      <c r="G1469" s="13" t="n">
        <v>0.212512</v>
      </c>
      <c r="H1469" s="13" t="n">
        <v>0.058376</v>
      </c>
      <c r="I1469" s="13" t="n">
        <v>0.44415</v>
      </c>
      <c r="J1469" s="13" t="n">
        <v>0.900867</v>
      </c>
      <c r="K1469" s="13" t="n">
        <v>0.438733</v>
      </c>
      <c r="L1469" s="13" t="n">
        <v>0.04838</v>
      </c>
      <c r="M1469" s="13" t="n">
        <v>0.448145</v>
      </c>
      <c r="N1469" s="13" t="n">
        <v>0.006319</v>
      </c>
      <c r="O1469" s="9">
        <f>IF(C1469&lt;=1-Params!$B$4,0,MAX(0.1,ROUND(_xlfn.GAMMA.INV((C1469-(1-Params!$B$4))/Params!$B$4,Params!$B$5,Params!$B$6),1)))</f>
        <v/>
      </c>
      <c r="P1469" s="9">
        <f>IF(D1469&lt;=1-Params!$B$7,0,ROUND(_xlfn.GAMMA.INV((D1469-(1-Params!$B$7))/Params!$B$7,Params!$B$8,Params!$B$9),3))</f>
        <v/>
      </c>
      <c r="Q1469" s="9">
        <f>IF(E1469&lt;=1-Params!$B$4,0,MAX(0.1,ROUND(_xlfn.GAMMA.INV((E1469-(1-Params!$B$4))/Params!$B$4,Params!$B$5,Params!$B$6),1)))</f>
        <v/>
      </c>
      <c r="R1469" s="9">
        <f>IF(F1469&lt;=1-Params!$B$7,0,ROUND(_xlfn.GAMMA.INV((F1469-(1-Params!$B$7))/Params!$B$7,Params!$B$8,Params!$B$9),3))</f>
        <v/>
      </c>
      <c r="S1469" s="9">
        <f>IF(G1469&lt;=1-Params!$B$7,0,ROUND((Params!$B$10+Params!$B$11*G1469^Params!$B$12)*_xlfn.GAMMA.INV((G1469-(1-Params!$B$7))/Params!$B$7,Params!$B$8,Params!$B$9),3))</f>
        <v/>
      </c>
      <c r="T1469" s="9">
        <f>IF(H1469&lt;=1-Params!$B$4,0,MAX(0.1,ROUND((Params!$B$10+Params!$B$11*H1469^Params!$B$12)*_xlfn.GAMMA.INV((H1469-(1-Params!$B$4))/Params!$B$4,Params!$B$5,Params!$B$6),1)))</f>
        <v/>
      </c>
      <c r="U1469" s="9">
        <f>ROUND(_xlfn.NORM.INV(I1469,Params!$B$13,Params!$B$14),1)</f>
        <v/>
      </c>
      <c r="V1469" s="9">
        <f>ROUND(_xlfn.NORM.INV(J1469,Params!$B$15,Params!$B$16),2)</f>
        <v/>
      </c>
      <c r="W1469" s="9">
        <f>ROUND(_xlfn.NORM.INV(K1469,Params!$B$13,Params!$B$14),1)</f>
        <v/>
      </c>
      <c r="X1469" s="9">
        <f>ROUND(_xlfn.NORM.INV(L1469,Params!$B$15,Params!$B$16),2)</f>
        <v/>
      </c>
      <c r="Y1469" s="9">
        <f>ROUND(_xlfn.NORM.INV(M1469,Params!$B$15,Params!$B$16)+Params!$B$17+Params!$B$18*M1469,2)</f>
        <v/>
      </c>
      <c r="Z1469" s="9">
        <f>ROUND(_xlfn.NORM.INV(N1469,Params!$B$13,Params!$B$14)+Params!$B$17+Params!$B$18*N1469,1)</f>
        <v/>
      </c>
    </row>
    <row r="1470">
      <c r="A1470" s="11" t="n">
        <v>1469</v>
      </c>
      <c r="B1470" s="12">
        <f>INT((A1470-1)/122)+1</f>
        <v/>
      </c>
      <c r="C1470" s="13" t="n">
        <v>0.43644</v>
      </c>
      <c r="D1470" s="13" t="n">
        <v>0.701783</v>
      </c>
      <c r="E1470" s="13" t="n">
        <v>0.45593</v>
      </c>
      <c r="F1470" s="13" t="n">
        <v>0.599158</v>
      </c>
      <c r="G1470" s="13" t="n">
        <v>0.350704</v>
      </c>
      <c r="H1470" s="13" t="n">
        <v>0.079222</v>
      </c>
      <c r="I1470" s="13" t="n">
        <v>0.057605</v>
      </c>
      <c r="J1470" s="13" t="n">
        <v>0.856518</v>
      </c>
      <c r="K1470" s="13" t="n">
        <v>0.747571</v>
      </c>
      <c r="L1470" s="13" t="n">
        <v>0.142899</v>
      </c>
      <c r="M1470" s="13" t="n">
        <v>0.580755</v>
      </c>
      <c r="N1470" s="13" t="n">
        <v>0.053995</v>
      </c>
      <c r="O1470" s="9">
        <f>IF(C1470&lt;=1-Params!$B$4,0,MAX(0.1,ROUND(_xlfn.GAMMA.INV((C1470-(1-Params!$B$4))/Params!$B$4,Params!$B$5,Params!$B$6),1)))</f>
        <v/>
      </c>
      <c r="P1470" s="9">
        <f>IF(D1470&lt;=1-Params!$B$7,0,ROUND(_xlfn.GAMMA.INV((D1470-(1-Params!$B$7))/Params!$B$7,Params!$B$8,Params!$B$9),3))</f>
        <v/>
      </c>
      <c r="Q1470" s="9">
        <f>IF(E1470&lt;=1-Params!$B$4,0,MAX(0.1,ROUND(_xlfn.GAMMA.INV((E1470-(1-Params!$B$4))/Params!$B$4,Params!$B$5,Params!$B$6),1)))</f>
        <v/>
      </c>
      <c r="R1470" s="9">
        <f>IF(F1470&lt;=1-Params!$B$7,0,ROUND(_xlfn.GAMMA.INV((F1470-(1-Params!$B$7))/Params!$B$7,Params!$B$8,Params!$B$9),3))</f>
        <v/>
      </c>
      <c r="S1470" s="9">
        <f>IF(G1470&lt;=1-Params!$B$7,0,ROUND((Params!$B$10+Params!$B$11*G1470^Params!$B$12)*_xlfn.GAMMA.INV((G1470-(1-Params!$B$7))/Params!$B$7,Params!$B$8,Params!$B$9),3))</f>
        <v/>
      </c>
      <c r="T1470" s="9">
        <f>IF(H1470&lt;=1-Params!$B$4,0,MAX(0.1,ROUND((Params!$B$10+Params!$B$11*H1470^Params!$B$12)*_xlfn.GAMMA.INV((H1470-(1-Params!$B$4))/Params!$B$4,Params!$B$5,Params!$B$6),1)))</f>
        <v/>
      </c>
      <c r="U1470" s="9">
        <f>ROUND(_xlfn.NORM.INV(I1470,Params!$B$13,Params!$B$14),1)</f>
        <v/>
      </c>
      <c r="V1470" s="9">
        <f>ROUND(_xlfn.NORM.INV(J1470,Params!$B$15,Params!$B$16),2)</f>
        <v/>
      </c>
      <c r="W1470" s="9">
        <f>ROUND(_xlfn.NORM.INV(K1470,Params!$B$13,Params!$B$14),1)</f>
        <v/>
      </c>
      <c r="X1470" s="9">
        <f>ROUND(_xlfn.NORM.INV(L1470,Params!$B$15,Params!$B$16),2)</f>
        <v/>
      </c>
      <c r="Y1470" s="9">
        <f>ROUND(_xlfn.NORM.INV(M1470,Params!$B$15,Params!$B$16)+Params!$B$17+Params!$B$18*M1470,2)</f>
        <v/>
      </c>
      <c r="Z1470" s="9">
        <f>ROUND(_xlfn.NORM.INV(N1470,Params!$B$13,Params!$B$14)+Params!$B$17+Params!$B$18*N1470,1)</f>
        <v/>
      </c>
    </row>
    <row r="1471">
      <c r="A1471" s="11" t="n">
        <v>1470</v>
      </c>
      <c r="B1471" s="12">
        <f>INT((A1471-1)/122)+1</f>
        <v/>
      </c>
      <c r="C1471" s="13" t="n">
        <v>0.868534</v>
      </c>
      <c r="D1471" s="13" t="n">
        <v>0.885663</v>
      </c>
      <c r="E1471" s="13" t="n">
        <v>0.767786</v>
      </c>
      <c r="F1471" s="13" t="n">
        <v>0.298274</v>
      </c>
      <c r="G1471" s="13" t="n">
        <v>0.164561</v>
      </c>
      <c r="H1471" s="13" t="n">
        <v>0.281637</v>
      </c>
      <c r="I1471" s="13" t="n">
        <v>0.26352</v>
      </c>
      <c r="J1471" s="13" t="n">
        <v>0.446428</v>
      </c>
      <c r="K1471" s="13" t="n">
        <v>0.888056</v>
      </c>
      <c r="L1471" s="13" t="n">
        <v>0.039799</v>
      </c>
      <c r="M1471" s="13" t="n">
        <v>0.787501</v>
      </c>
      <c r="N1471" s="13" t="n">
        <v>0.07230499999999999</v>
      </c>
      <c r="O1471" s="9">
        <f>IF(C1471&lt;=1-Params!$B$4,0,MAX(0.1,ROUND(_xlfn.GAMMA.INV((C1471-(1-Params!$B$4))/Params!$B$4,Params!$B$5,Params!$B$6),1)))</f>
        <v/>
      </c>
      <c r="P1471" s="9">
        <f>IF(D1471&lt;=1-Params!$B$7,0,ROUND(_xlfn.GAMMA.INV((D1471-(1-Params!$B$7))/Params!$B$7,Params!$B$8,Params!$B$9),3))</f>
        <v/>
      </c>
      <c r="Q1471" s="9">
        <f>IF(E1471&lt;=1-Params!$B$4,0,MAX(0.1,ROUND(_xlfn.GAMMA.INV((E1471-(1-Params!$B$4))/Params!$B$4,Params!$B$5,Params!$B$6),1)))</f>
        <v/>
      </c>
      <c r="R1471" s="9">
        <f>IF(F1471&lt;=1-Params!$B$7,0,ROUND(_xlfn.GAMMA.INV((F1471-(1-Params!$B$7))/Params!$B$7,Params!$B$8,Params!$B$9),3))</f>
        <v/>
      </c>
      <c r="S1471" s="9">
        <f>IF(G1471&lt;=1-Params!$B$7,0,ROUND((Params!$B$10+Params!$B$11*G1471^Params!$B$12)*_xlfn.GAMMA.INV((G1471-(1-Params!$B$7))/Params!$B$7,Params!$B$8,Params!$B$9),3))</f>
        <v/>
      </c>
      <c r="T1471" s="9">
        <f>IF(H1471&lt;=1-Params!$B$4,0,MAX(0.1,ROUND((Params!$B$10+Params!$B$11*H1471^Params!$B$12)*_xlfn.GAMMA.INV((H1471-(1-Params!$B$4))/Params!$B$4,Params!$B$5,Params!$B$6),1)))</f>
        <v/>
      </c>
      <c r="U1471" s="9">
        <f>ROUND(_xlfn.NORM.INV(I1471,Params!$B$13,Params!$B$14),1)</f>
        <v/>
      </c>
      <c r="V1471" s="9">
        <f>ROUND(_xlfn.NORM.INV(J1471,Params!$B$15,Params!$B$16),2)</f>
        <v/>
      </c>
      <c r="W1471" s="9">
        <f>ROUND(_xlfn.NORM.INV(K1471,Params!$B$13,Params!$B$14),1)</f>
        <v/>
      </c>
      <c r="X1471" s="9">
        <f>ROUND(_xlfn.NORM.INV(L1471,Params!$B$15,Params!$B$16),2)</f>
        <v/>
      </c>
      <c r="Y1471" s="9">
        <f>ROUND(_xlfn.NORM.INV(M1471,Params!$B$15,Params!$B$16)+Params!$B$17+Params!$B$18*M1471,2)</f>
        <v/>
      </c>
      <c r="Z1471" s="9">
        <f>ROUND(_xlfn.NORM.INV(N1471,Params!$B$13,Params!$B$14)+Params!$B$17+Params!$B$18*N1471,1)</f>
        <v/>
      </c>
    </row>
    <row r="1472">
      <c r="A1472" s="11" t="n">
        <v>1471</v>
      </c>
      <c r="B1472" s="12">
        <f>INT((A1472-1)/122)+1</f>
        <v/>
      </c>
      <c r="C1472" s="13" t="n">
        <v>0.484708</v>
      </c>
      <c r="D1472" s="13" t="n">
        <v>0.841473</v>
      </c>
      <c r="E1472" s="13" t="n">
        <v>0.909537</v>
      </c>
      <c r="F1472" s="13" t="n">
        <v>0.401754</v>
      </c>
      <c r="G1472" s="13" t="n">
        <v>0.828137</v>
      </c>
      <c r="H1472" s="13" t="n">
        <v>0.280183</v>
      </c>
      <c r="I1472" s="13" t="n">
        <v>0.54656</v>
      </c>
      <c r="J1472" s="13" t="n">
        <v>0.505419</v>
      </c>
      <c r="K1472" s="13" t="n">
        <v>0.346315</v>
      </c>
      <c r="L1472" s="13" t="n">
        <v>0.078474</v>
      </c>
      <c r="M1472" s="13" t="n">
        <v>0.470856</v>
      </c>
      <c r="N1472" s="13" t="n">
        <v>0.462947</v>
      </c>
      <c r="O1472" s="9">
        <f>IF(C1472&lt;=1-Params!$B$4,0,MAX(0.1,ROUND(_xlfn.GAMMA.INV((C1472-(1-Params!$B$4))/Params!$B$4,Params!$B$5,Params!$B$6),1)))</f>
        <v/>
      </c>
      <c r="P1472" s="9">
        <f>IF(D1472&lt;=1-Params!$B$7,0,ROUND(_xlfn.GAMMA.INV((D1472-(1-Params!$B$7))/Params!$B$7,Params!$B$8,Params!$B$9),3))</f>
        <v/>
      </c>
      <c r="Q1472" s="9">
        <f>IF(E1472&lt;=1-Params!$B$4,0,MAX(0.1,ROUND(_xlfn.GAMMA.INV((E1472-(1-Params!$B$4))/Params!$B$4,Params!$B$5,Params!$B$6),1)))</f>
        <v/>
      </c>
      <c r="R1472" s="9">
        <f>IF(F1472&lt;=1-Params!$B$7,0,ROUND(_xlfn.GAMMA.INV((F1472-(1-Params!$B$7))/Params!$B$7,Params!$B$8,Params!$B$9),3))</f>
        <v/>
      </c>
      <c r="S1472" s="9">
        <f>IF(G1472&lt;=1-Params!$B$7,0,ROUND((Params!$B$10+Params!$B$11*G1472^Params!$B$12)*_xlfn.GAMMA.INV((G1472-(1-Params!$B$7))/Params!$B$7,Params!$B$8,Params!$B$9),3))</f>
        <v/>
      </c>
      <c r="T1472" s="9">
        <f>IF(H1472&lt;=1-Params!$B$4,0,MAX(0.1,ROUND((Params!$B$10+Params!$B$11*H1472^Params!$B$12)*_xlfn.GAMMA.INV((H1472-(1-Params!$B$4))/Params!$B$4,Params!$B$5,Params!$B$6),1)))</f>
        <v/>
      </c>
      <c r="U1472" s="9">
        <f>ROUND(_xlfn.NORM.INV(I1472,Params!$B$13,Params!$B$14),1)</f>
        <v/>
      </c>
      <c r="V1472" s="9">
        <f>ROUND(_xlfn.NORM.INV(J1472,Params!$B$15,Params!$B$16),2)</f>
        <v/>
      </c>
      <c r="W1472" s="9">
        <f>ROUND(_xlfn.NORM.INV(K1472,Params!$B$13,Params!$B$14),1)</f>
        <v/>
      </c>
      <c r="X1472" s="9">
        <f>ROUND(_xlfn.NORM.INV(L1472,Params!$B$15,Params!$B$16),2)</f>
        <v/>
      </c>
      <c r="Y1472" s="9">
        <f>ROUND(_xlfn.NORM.INV(M1472,Params!$B$15,Params!$B$16)+Params!$B$17+Params!$B$18*M1472,2)</f>
        <v/>
      </c>
      <c r="Z1472" s="9">
        <f>ROUND(_xlfn.NORM.INV(N1472,Params!$B$13,Params!$B$14)+Params!$B$17+Params!$B$18*N1472,1)</f>
        <v/>
      </c>
    </row>
    <row r="1473">
      <c r="A1473" s="11" t="n">
        <v>1472</v>
      </c>
      <c r="B1473" s="12">
        <f>INT((A1473-1)/122)+1</f>
        <v/>
      </c>
      <c r="C1473" s="13" t="n">
        <v>0.531421</v>
      </c>
      <c r="D1473" s="13" t="n">
        <v>0.502315</v>
      </c>
      <c r="E1473" s="13" t="n">
        <v>0.447049</v>
      </c>
      <c r="F1473" s="13" t="n">
        <v>0.827752</v>
      </c>
      <c r="G1473" s="13" t="n">
        <v>0.587111</v>
      </c>
      <c r="H1473" s="13" t="n">
        <v>0.43678</v>
      </c>
      <c r="I1473" s="13" t="n">
        <v>0.7540249999999999</v>
      </c>
      <c r="J1473" s="13" t="n">
        <v>0.431751</v>
      </c>
      <c r="K1473" s="13" t="n">
        <v>0.59356</v>
      </c>
      <c r="L1473" s="13" t="n">
        <v>0.057046</v>
      </c>
      <c r="M1473" s="13" t="n">
        <v>0.791022</v>
      </c>
      <c r="N1473" s="13" t="n">
        <v>0.695241</v>
      </c>
      <c r="O1473" s="9">
        <f>IF(C1473&lt;=1-Params!$B$4,0,MAX(0.1,ROUND(_xlfn.GAMMA.INV((C1473-(1-Params!$B$4))/Params!$B$4,Params!$B$5,Params!$B$6),1)))</f>
        <v/>
      </c>
      <c r="P1473" s="9">
        <f>IF(D1473&lt;=1-Params!$B$7,0,ROUND(_xlfn.GAMMA.INV((D1473-(1-Params!$B$7))/Params!$B$7,Params!$B$8,Params!$B$9),3))</f>
        <v/>
      </c>
      <c r="Q1473" s="9">
        <f>IF(E1473&lt;=1-Params!$B$4,0,MAX(0.1,ROUND(_xlfn.GAMMA.INV((E1473-(1-Params!$B$4))/Params!$B$4,Params!$B$5,Params!$B$6),1)))</f>
        <v/>
      </c>
      <c r="R1473" s="9">
        <f>IF(F1473&lt;=1-Params!$B$7,0,ROUND(_xlfn.GAMMA.INV((F1473-(1-Params!$B$7))/Params!$B$7,Params!$B$8,Params!$B$9),3))</f>
        <v/>
      </c>
      <c r="S1473" s="9">
        <f>IF(G1473&lt;=1-Params!$B$7,0,ROUND((Params!$B$10+Params!$B$11*G1473^Params!$B$12)*_xlfn.GAMMA.INV((G1473-(1-Params!$B$7))/Params!$B$7,Params!$B$8,Params!$B$9),3))</f>
        <v/>
      </c>
      <c r="T1473" s="9">
        <f>IF(H1473&lt;=1-Params!$B$4,0,MAX(0.1,ROUND((Params!$B$10+Params!$B$11*H1473^Params!$B$12)*_xlfn.GAMMA.INV((H1473-(1-Params!$B$4))/Params!$B$4,Params!$B$5,Params!$B$6),1)))</f>
        <v/>
      </c>
      <c r="U1473" s="9">
        <f>ROUND(_xlfn.NORM.INV(I1473,Params!$B$13,Params!$B$14),1)</f>
        <v/>
      </c>
      <c r="V1473" s="9">
        <f>ROUND(_xlfn.NORM.INV(J1473,Params!$B$15,Params!$B$16),2)</f>
        <v/>
      </c>
      <c r="W1473" s="9">
        <f>ROUND(_xlfn.NORM.INV(K1473,Params!$B$13,Params!$B$14),1)</f>
        <v/>
      </c>
      <c r="X1473" s="9">
        <f>ROUND(_xlfn.NORM.INV(L1473,Params!$B$15,Params!$B$16),2)</f>
        <v/>
      </c>
      <c r="Y1473" s="9">
        <f>ROUND(_xlfn.NORM.INV(M1473,Params!$B$15,Params!$B$16)+Params!$B$17+Params!$B$18*M1473,2)</f>
        <v/>
      </c>
      <c r="Z1473" s="9">
        <f>ROUND(_xlfn.NORM.INV(N1473,Params!$B$13,Params!$B$14)+Params!$B$17+Params!$B$18*N1473,1)</f>
        <v/>
      </c>
    </row>
    <row r="1474">
      <c r="A1474" s="11" t="n">
        <v>1473</v>
      </c>
      <c r="B1474" s="12">
        <f>INT((A1474-1)/122)+1</f>
        <v/>
      </c>
      <c r="C1474" s="13" t="n">
        <v>0.378819</v>
      </c>
      <c r="D1474" s="13" t="n">
        <v>0.36697</v>
      </c>
      <c r="E1474" s="13" t="n">
        <v>0.042067</v>
      </c>
      <c r="F1474" s="13" t="n">
        <v>0.26858</v>
      </c>
      <c r="G1474" s="13" t="n">
        <v>0.3732</v>
      </c>
      <c r="H1474" s="13" t="n">
        <v>0.02543</v>
      </c>
      <c r="I1474" s="13" t="n">
        <v>0.486799</v>
      </c>
      <c r="J1474" s="13" t="n">
        <v>0.310952</v>
      </c>
      <c r="K1474" s="13" t="n">
        <v>0.378127</v>
      </c>
      <c r="L1474" s="13" t="n">
        <v>0.413854</v>
      </c>
      <c r="M1474" s="13" t="n">
        <v>0.356961</v>
      </c>
      <c r="N1474" s="13" t="n">
        <v>0.9100200000000001</v>
      </c>
      <c r="O1474" s="9">
        <f>IF(C1474&lt;=1-Params!$B$4,0,MAX(0.1,ROUND(_xlfn.GAMMA.INV((C1474-(1-Params!$B$4))/Params!$B$4,Params!$B$5,Params!$B$6),1)))</f>
        <v/>
      </c>
      <c r="P1474" s="9">
        <f>IF(D1474&lt;=1-Params!$B$7,0,ROUND(_xlfn.GAMMA.INV((D1474-(1-Params!$B$7))/Params!$B$7,Params!$B$8,Params!$B$9),3))</f>
        <v/>
      </c>
      <c r="Q1474" s="9">
        <f>IF(E1474&lt;=1-Params!$B$4,0,MAX(0.1,ROUND(_xlfn.GAMMA.INV((E1474-(1-Params!$B$4))/Params!$B$4,Params!$B$5,Params!$B$6),1)))</f>
        <v/>
      </c>
      <c r="R1474" s="9">
        <f>IF(F1474&lt;=1-Params!$B$7,0,ROUND(_xlfn.GAMMA.INV((F1474-(1-Params!$B$7))/Params!$B$7,Params!$B$8,Params!$B$9),3))</f>
        <v/>
      </c>
      <c r="S1474" s="9">
        <f>IF(G1474&lt;=1-Params!$B$7,0,ROUND((Params!$B$10+Params!$B$11*G1474^Params!$B$12)*_xlfn.GAMMA.INV((G1474-(1-Params!$B$7))/Params!$B$7,Params!$B$8,Params!$B$9),3))</f>
        <v/>
      </c>
      <c r="T1474" s="9">
        <f>IF(H1474&lt;=1-Params!$B$4,0,MAX(0.1,ROUND((Params!$B$10+Params!$B$11*H1474^Params!$B$12)*_xlfn.GAMMA.INV((H1474-(1-Params!$B$4))/Params!$B$4,Params!$B$5,Params!$B$6),1)))</f>
        <v/>
      </c>
      <c r="U1474" s="9">
        <f>ROUND(_xlfn.NORM.INV(I1474,Params!$B$13,Params!$B$14),1)</f>
        <v/>
      </c>
      <c r="V1474" s="9">
        <f>ROUND(_xlfn.NORM.INV(J1474,Params!$B$15,Params!$B$16),2)</f>
        <v/>
      </c>
      <c r="W1474" s="9">
        <f>ROUND(_xlfn.NORM.INV(K1474,Params!$B$13,Params!$B$14),1)</f>
        <v/>
      </c>
      <c r="X1474" s="9">
        <f>ROUND(_xlfn.NORM.INV(L1474,Params!$B$15,Params!$B$16),2)</f>
        <v/>
      </c>
      <c r="Y1474" s="9">
        <f>ROUND(_xlfn.NORM.INV(M1474,Params!$B$15,Params!$B$16)+Params!$B$17+Params!$B$18*M1474,2)</f>
        <v/>
      </c>
      <c r="Z1474" s="9">
        <f>ROUND(_xlfn.NORM.INV(N1474,Params!$B$13,Params!$B$14)+Params!$B$17+Params!$B$18*N1474,1)</f>
        <v/>
      </c>
    </row>
    <row r="1475">
      <c r="A1475" s="11" t="n">
        <v>1474</v>
      </c>
      <c r="B1475" s="12">
        <f>INT((A1475-1)/122)+1</f>
        <v/>
      </c>
      <c r="C1475" s="13" t="n">
        <v>0.268216</v>
      </c>
      <c r="D1475" s="13" t="n">
        <v>0.489772</v>
      </c>
      <c r="E1475" s="13" t="n">
        <v>0.24685</v>
      </c>
      <c r="F1475" s="13" t="n">
        <v>0.857541</v>
      </c>
      <c r="G1475" s="13" t="n">
        <v>0.062259</v>
      </c>
      <c r="H1475" s="13" t="n">
        <v>0.5380509999999999</v>
      </c>
      <c r="I1475" s="13" t="n">
        <v>0.215001</v>
      </c>
      <c r="J1475" s="13" t="n">
        <v>0.815156</v>
      </c>
      <c r="K1475" s="13" t="n">
        <v>0.114318</v>
      </c>
      <c r="L1475" s="13" t="n">
        <v>0.07689699999999999</v>
      </c>
      <c r="M1475" s="13" t="n">
        <v>0.450185</v>
      </c>
      <c r="N1475" s="13" t="n">
        <v>0.8611</v>
      </c>
      <c r="O1475" s="9">
        <f>IF(C1475&lt;=1-Params!$B$4,0,MAX(0.1,ROUND(_xlfn.GAMMA.INV((C1475-(1-Params!$B$4))/Params!$B$4,Params!$B$5,Params!$B$6),1)))</f>
        <v/>
      </c>
      <c r="P1475" s="9">
        <f>IF(D1475&lt;=1-Params!$B$7,0,ROUND(_xlfn.GAMMA.INV((D1475-(1-Params!$B$7))/Params!$B$7,Params!$B$8,Params!$B$9),3))</f>
        <v/>
      </c>
      <c r="Q1475" s="9">
        <f>IF(E1475&lt;=1-Params!$B$4,0,MAX(0.1,ROUND(_xlfn.GAMMA.INV((E1475-(1-Params!$B$4))/Params!$B$4,Params!$B$5,Params!$B$6),1)))</f>
        <v/>
      </c>
      <c r="R1475" s="9">
        <f>IF(F1475&lt;=1-Params!$B$7,0,ROUND(_xlfn.GAMMA.INV((F1475-(1-Params!$B$7))/Params!$B$7,Params!$B$8,Params!$B$9),3))</f>
        <v/>
      </c>
      <c r="S1475" s="9">
        <f>IF(G1475&lt;=1-Params!$B$7,0,ROUND((Params!$B$10+Params!$B$11*G1475^Params!$B$12)*_xlfn.GAMMA.INV((G1475-(1-Params!$B$7))/Params!$B$7,Params!$B$8,Params!$B$9),3))</f>
        <v/>
      </c>
      <c r="T1475" s="9">
        <f>IF(H1475&lt;=1-Params!$B$4,0,MAX(0.1,ROUND((Params!$B$10+Params!$B$11*H1475^Params!$B$12)*_xlfn.GAMMA.INV((H1475-(1-Params!$B$4))/Params!$B$4,Params!$B$5,Params!$B$6),1)))</f>
        <v/>
      </c>
      <c r="U1475" s="9">
        <f>ROUND(_xlfn.NORM.INV(I1475,Params!$B$13,Params!$B$14),1)</f>
        <v/>
      </c>
      <c r="V1475" s="9">
        <f>ROUND(_xlfn.NORM.INV(J1475,Params!$B$15,Params!$B$16),2)</f>
        <v/>
      </c>
      <c r="W1475" s="9">
        <f>ROUND(_xlfn.NORM.INV(K1475,Params!$B$13,Params!$B$14),1)</f>
        <v/>
      </c>
      <c r="X1475" s="9">
        <f>ROUND(_xlfn.NORM.INV(L1475,Params!$B$15,Params!$B$16),2)</f>
        <v/>
      </c>
      <c r="Y1475" s="9">
        <f>ROUND(_xlfn.NORM.INV(M1475,Params!$B$15,Params!$B$16)+Params!$B$17+Params!$B$18*M1475,2)</f>
        <v/>
      </c>
      <c r="Z1475" s="9">
        <f>ROUND(_xlfn.NORM.INV(N1475,Params!$B$13,Params!$B$14)+Params!$B$17+Params!$B$18*N1475,1)</f>
        <v/>
      </c>
    </row>
    <row r="1476">
      <c r="A1476" s="11" t="n">
        <v>1475</v>
      </c>
      <c r="B1476" s="12">
        <f>INT((A1476-1)/122)+1</f>
        <v/>
      </c>
      <c r="C1476" s="13" t="n">
        <v>0.184984</v>
      </c>
      <c r="D1476" s="13" t="n">
        <v>0.012077</v>
      </c>
      <c r="E1476" s="13" t="n">
        <v>0.421244</v>
      </c>
      <c r="F1476" s="13" t="n">
        <v>0.467249</v>
      </c>
      <c r="G1476" s="13" t="n">
        <v>0.159761</v>
      </c>
      <c r="H1476" s="13" t="n">
        <v>0.193427</v>
      </c>
      <c r="I1476" s="13" t="n">
        <v>0.7236</v>
      </c>
      <c r="J1476" s="13" t="n">
        <v>0.853871</v>
      </c>
      <c r="K1476" s="13" t="n">
        <v>0.408905</v>
      </c>
      <c r="L1476" s="13" t="n">
        <v>0.208923</v>
      </c>
      <c r="M1476" s="13" t="n">
        <v>0.160667</v>
      </c>
      <c r="N1476" s="13" t="n">
        <v>0.645802</v>
      </c>
      <c r="O1476" s="9">
        <f>IF(C1476&lt;=1-Params!$B$4,0,MAX(0.1,ROUND(_xlfn.GAMMA.INV((C1476-(1-Params!$B$4))/Params!$B$4,Params!$B$5,Params!$B$6),1)))</f>
        <v/>
      </c>
      <c r="P1476" s="9">
        <f>IF(D1476&lt;=1-Params!$B$7,0,ROUND(_xlfn.GAMMA.INV((D1476-(1-Params!$B$7))/Params!$B$7,Params!$B$8,Params!$B$9),3))</f>
        <v/>
      </c>
      <c r="Q1476" s="9">
        <f>IF(E1476&lt;=1-Params!$B$4,0,MAX(0.1,ROUND(_xlfn.GAMMA.INV((E1476-(1-Params!$B$4))/Params!$B$4,Params!$B$5,Params!$B$6),1)))</f>
        <v/>
      </c>
      <c r="R1476" s="9">
        <f>IF(F1476&lt;=1-Params!$B$7,0,ROUND(_xlfn.GAMMA.INV((F1476-(1-Params!$B$7))/Params!$B$7,Params!$B$8,Params!$B$9),3))</f>
        <v/>
      </c>
      <c r="S1476" s="9">
        <f>IF(G1476&lt;=1-Params!$B$7,0,ROUND((Params!$B$10+Params!$B$11*G1476^Params!$B$12)*_xlfn.GAMMA.INV((G1476-(1-Params!$B$7))/Params!$B$7,Params!$B$8,Params!$B$9),3))</f>
        <v/>
      </c>
      <c r="T1476" s="9">
        <f>IF(H1476&lt;=1-Params!$B$4,0,MAX(0.1,ROUND((Params!$B$10+Params!$B$11*H1476^Params!$B$12)*_xlfn.GAMMA.INV((H1476-(1-Params!$B$4))/Params!$B$4,Params!$B$5,Params!$B$6),1)))</f>
        <v/>
      </c>
      <c r="U1476" s="9">
        <f>ROUND(_xlfn.NORM.INV(I1476,Params!$B$13,Params!$B$14),1)</f>
        <v/>
      </c>
      <c r="V1476" s="9">
        <f>ROUND(_xlfn.NORM.INV(J1476,Params!$B$15,Params!$B$16),2)</f>
        <v/>
      </c>
      <c r="W1476" s="9">
        <f>ROUND(_xlfn.NORM.INV(K1476,Params!$B$13,Params!$B$14),1)</f>
        <v/>
      </c>
      <c r="X1476" s="9">
        <f>ROUND(_xlfn.NORM.INV(L1476,Params!$B$15,Params!$B$16),2)</f>
        <v/>
      </c>
      <c r="Y1476" s="9">
        <f>ROUND(_xlfn.NORM.INV(M1476,Params!$B$15,Params!$B$16)+Params!$B$17+Params!$B$18*M1476,2)</f>
        <v/>
      </c>
      <c r="Z1476" s="9">
        <f>ROUND(_xlfn.NORM.INV(N1476,Params!$B$13,Params!$B$14)+Params!$B$17+Params!$B$18*N1476,1)</f>
        <v/>
      </c>
    </row>
    <row r="1477">
      <c r="A1477" s="11" t="n">
        <v>1476</v>
      </c>
      <c r="B1477" s="12">
        <f>INT((A1477-1)/122)+1</f>
        <v/>
      </c>
      <c r="C1477" s="13" t="n">
        <v>0.160118</v>
      </c>
      <c r="D1477" s="13" t="n">
        <v>0.172229</v>
      </c>
      <c r="E1477" s="13" t="n">
        <v>0.167135</v>
      </c>
      <c r="F1477" s="13" t="n">
        <v>0.256183</v>
      </c>
      <c r="G1477" s="13" t="n">
        <v>0.235278</v>
      </c>
      <c r="H1477" s="13" t="n">
        <v>0.29643</v>
      </c>
      <c r="I1477" s="13" t="n">
        <v>0.885285</v>
      </c>
      <c r="J1477" s="13" t="n">
        <v>0.860312</v>
      </c>
      <c r="K1477" s="13" t="n">
        <v>0.433802</v>
      </c>
      <c r="L1477" s="13" t="n">
        <v>0.113075</v>
      </c>
      <c r="M1477" s="13" t="n">
        <v>0.326442</v>
      </c>
      <c r="N1477" s="13" t="n">
        <v>0.359348</v>
      </c>
      <c r="O1477" s="9">
        <f>IF(C1477&lt;=1-Params!$B$4,0,MAX(0.1,ROUND(_xlfn.GAMMA.INV((C1477-(1-Params!$B$4))/Params!$B$4,Params!$B$5,Params!$B$6),1)))</f>
        <v/>
      </c>
      <c r="P1477" s="9">
        <f>IF(D1477&lt;=1-Params!$B$7,0,ROUND(_xlfn.GAMMA.INV((D1477-(1-Params!$B$7))/Params!$B$7,Params!$B$8,Params!$B$9),3))</f>
        <v/>
      </c>
      <c r="Q1477" s="9">
        <f>IF(E1477&lt;=1-Params!$B$4,0,MAX(0.1,ROUND(_xlfn.GAMMA.INV((E1477-(1-Params!$B$4))/Params!$B$4,Params!$B$5,Params!$B$6),1)))</f>
        <v/>
      </c>
      <c r="R1477" s="9">
        <f>IF(F1477&lt;=1-Params!$B$7,0,ROUND(_xlfn.GAMMA.INV((F1477-(1-Params!$B$7))/Params!$B$7,Params!$B$8,Params!$B$9),3))</f>
        <v/>
      </c>
      <c r="S1477" s="9">
        <f>IF(G1477&lt;=1-Params!$B$7,0,ROUND((Params!$B$10+Params!$B$11*G1477^Params!$B$12)*_xlfn.GAMMA.INV((G1477-(1-Params!$B$7))/Params!$B$7,Params!$B$8,Params!$B$9),3))</f>
        <v/>
      </c>
      <c r="T1477" s="9">
        <f>IF(H1477&lt;=1-Params!$B$4,0,MAX(0.1,ROUND((Params!$B$10+Params!$B$11*H1477^Params!$B$12)*_xlfn.GAMMA.INV((H1477-(1-Params!$B$4))/Params!$B$4,Params!$B$5,Params!$B$6),1)))</f>
        <v/>
      </c>
      <c r="U1477" s="9">
        <f>ROUND(_xlfn.NORM.INV(I1477,Params!$B$13,Params!$B$14),1)</f>
        <v/>
      </c>
      <c r="V1477" s="9">
        <f>ROUND(_xlfn.NORM.INV(J1477,Params!$B$15,Params!$B$16),2)</f>
        <v/>
      </c>
      <c r="W1477" s="9">
        <f>ROUND(_xlfn.NORM.INV(K1477,Params!$B$13,Params!$B$14),1)</f>
        <v/>
      </c>
      <c r="X1477" s="9">
        <f>ROUND(_xlfn.NORM.INV(L1477,Params!$B$15,Params!$B$16),2)</f>
        <v/>
      </c>
      <c r="Y1477" s="9">
        <f>ROUND(_xlfn.NORM.INV(M1477,Params!$B$15,Params!$B$16)+Params!$B$17+Params!$B$18*M1477,2)</f>
        <v/>
      </c>
      <c r="Z1477" s="9">
        <f>ROUND(_xlfn.NORM.INV(N1477,Params!$B$13,Params!$B$14)+Params!$B$17+Params!$B$18*N1477,1)</f>
        <v/>
      </c>
    </row>
    <row r="1478">
      <c r="A1478" s="11" t="n">
        <v>1477</v>
      </c>
      <c r="B1478" s="12">
        <f>INT((A1478-1)/122)+1</f>
        <v/>
      </c>
      <c r="C1478" s="13" t="n">
        <v>0.7887729999999999</v>
      </c>
      <c r="D1478" s="13" t="n">
        <v>0.833871</v>
      </c>
      <c r="E1478" s="13" t="n">
        <v>0.896717</v>
      </c>
      <c r="F1478" s="13" t="n">
        <v>0.5429929999999999</v>
      </c>
      <c r="G1478" s="13" t="n">
        <v>0.601918</v>
      </c>
      <c r="H1478" s="13" t="n">
        <v>0.238791</v>
      </c>
      <c r="I1478" s="13" t="n">
        <v>0.784875</v>
      </c>
      <c r="J1478" s="13" t="n">
        <v>0.844035</v>
      </c>
      <c r="K1478" s="13" t="n">
        <v>0.727256</v>
      </c>
      <c r="L1478" s="13" t="n">
        <v>0.147779</v>
      </c>
      <c r="M1478" s="13" t="n">
        <v>0.134016</v>
      </c>
      <c r="N1478" s="13" t="n">
        <v>0.24683</v>
      </c>
      <c r="O1478" s="9">
        <f>IF(C1478&lt;=1-Params!$B$4,0,MAX(0.1,ROUND(_xlfn.GAMMA.INV((C1478-(1-Params!$B$4))/Params!$B$4,Params!$B$5,Params!$B$6),1)))</f>
        <v/>
      </c>
      <c r="P1478" s="9">
        <f>IF(D1478&lt;=1-Params!$B$7,0,ROUND(_xlfn.GAMMA.INV((D1478-(1-Params!$B$7))/Params!$B$7,Params!$B$8,Params!$B$9),3))</f>
        <v/>
      </c>
      <c r="Q1478" s="9">
        <f>IF(E1478&lt;=1-Params!$B$4,0,MAX(0.1,ROUND(_xlfn.GAMMA.INV((E1478-(1-Params!$B$4))/Params!$B$4,Params!$B$5,Params!$B$6),1)))</f>
        <v/>
      </c>
      <c r="R1478" s="9">
        <f>IF(F1478&lt;=1-Params!$B$7,0,ROUND(_xlfn.GAMMA.INV((F1478-(1-Params!$B$7))/Params!$B$7,Params!$B$8,Params!$B$9),3))</f>
        <v/>
      </c>
      <c r="S1478" s="9">
        <f>IF(G1478&lt;=1-Params!$B$7,0,ROUND((Params!$B$10+Params!$B$11*G1478^Params!$B$12)*_xlfn.GAMMA.INV((G1478-(1-Params!$B$7))/Params!$B$7,Params!$B$8,Params!$B$9),3))</f>
        <v/>
      </c>
      <c r="T1478" s="9">
        <f>IF(H1478&lt;=1-Params!$B$4,0,MAX(0.1,ROUND((Params!$B$10+Params!$B$11*H1478^Params!$B$12)*_xlfn.GAMMA.INV((H1478-(1-Params!$B$4))/Params!$B$4,Params!$B$5,Params!$B$6),1)))</f>
        <v/>
      </c>
      <c r="U1478" s="9">
        <f>ROUND(_xlfn.NORM.INV(I1478,Params!$B$13,Params!$B$14),1)</f>
        <v/>
      </c>
      <c r="V1478" s="9">
        <f>ROUND(_xlfn.NORM.INV(J1478,Params!$B$15,Params!$B$16),2)</f>
        <v/>
      </c>
      <c r="W1478" s="9">
        <f>ROUND(_xlfn.NORM.INV(K1478,Params!$B$13,Params!$B$14),1)</f>
        <v/>
      </c>
      <c r="X1478" s="9">
        <f>ROUND(_xlfn.NORM.INV(L1478,Params!$B$15,Params!$B$16),2)</f>
        <v/>
      </c>
      <c r="Y1478" s="9">
        <f>ROUND(_xlfn.NORM.INV(M1478,Params!$B$15,Params!$B$16)+Params!$B$17+Params!$B$18*M1478,2)</f>
        <v/>
      </c>
      <c r="Z1478" s="9">
        <f>ROUND(_xlfn.NORM.INV(N1478,Params!$B$13,Params!$B$14)+Params!$B$17+Params!$B$18*N1478,1)</f>
        <v/>
      </c>
    </row>
    <row r="1479">
      <c r="A1479" s="11" t="n">
        <v>1478</v>
      </c>
      <c r="B1479" s="12">
        <f>INT((A1479-1)/122)+1</f>
        <v/>
      </c>
      <c r="C1479" s="13" t="n">
        <v>0.010343</v>
      </c>
      <c r="D1479" s="13" t="n">
        <v>0.10553</v>
      </c>
      <c r="E1479" s="13" t="n">
        <v>0.960174</v>
      </c>
      <c r="F1479" s="13" t="n">
        <v>0.66212</v>
      </c>
      <c r="G1479" s="13" t="n">
        <v>0.159366</v>
      </c>
      <c r="H1479" s="13" t="n">
        <v>0.7997300000000001</v>
      </c>
      <c r="I1479" s="13" t="n">
        <v>0.45146</v>
      </c>
      <c r="J1479" s="13" t="n">
        <v>0.785294</v>
      </c>
      <c r="K1479" s="13" t="n">
        <v>0.674022</v>
      </c>
      <c r="L1479" s="13" t="n">
        <v>0.012964</v>
      </c>
      <c r="M1479" s="13" t="n">
        <v>0.07289</v>
      </c>
      <c r="N1479" s="13" t="n">
        <v>0.126891</v>
      </c>
      <c r="O1479" s="9">
        <f>IF(C1479&lt;=1-Params!$B$4,0,MAX(0.1,ROUND(_xlfn.GAMMA.INV((C1479-(1-Params!$B$4))/Params!$B$4,Params!$B$5,Params!$B$6),1)))</f>
        <v/>
      </c>
      <c r="P1479" s="9">
        <f>IF(D1479&lt;=1-Params!$B$7,0,ROUND(_xlfn.GAMMA.INV((D1479-(1-Params!$B$7))/Params!$B$7,Params!$B$8,Params!$B$9),3))</f>
        <v/>
      </c>
      <c r="Q1479" s="9">
        <f>IF(E1479&lt;=1-Params!$B$4,0,MAX(0.1,ROUND(_xlfn.GAMMA.INV((E1479-(1-Params!$B$4))/Params!$B$4,Params!$B$5,Params!$B$6),1)))</f>
        <v/>
      </c>
      <c r="R1479" s="9">
        <f>IF(F1479&lt;=1-Params!$B$7,0,ROUND(_xlfn.GAMMA.INV((F1479-(1-Params!$B$7))/Params!$B$7,Params!$B$8,Params!$B$9),3))</f>
        <v/>
      </c>
      <c r="S1479" s="9">
        <f>IF(G1479&lt;=1-Params!$B$7,0,ROUND((Params!$B$10+Params!$B$11*G1479^Params!$B$12)*_xlfn.GAMMA.INV((G1479-(1-Params!$B$7))/Params!$B$7,Params!$B$8,Params!$B$9),3))</f>
        <v/>
      </c>
      <c r="T1479" s="9">
        <f>IF(H1479&lt;=1-Params!$B$4,0,MAX(0.1,ROUND((Params!$B$10+Params!$B$11*H1479^Params!$B$12)*_xlfn.GAMMA.INV((H1479-(1-Params!$B$4))/Params!$B$4,Params!$B$5,Params!$B$6),1)))</f>
        <v/>
      </c>
      <c r="U1479" s="9">
        <f>ROUND(_xlfn.NORM.INV(I1479,Params!$B$13,Params!$B$14),1)</f>
        <v/>
      </c>
      <c r="V1479" s="9">
        <f>ROUND(_xlfn.NORM.INV(J1479,Params!$B$15,Params!$B$16),2)</f>
        <v/>
      </c>
      <c r="W1479" s="9">
        <f>ROUND(_xlfn.NORM.INV(K1479,Params!$B$13,Params!$B$14),1)</f>
        <v/>
      </c>
      <c r="X1479" s="9">
        <f>ROUND(_xlfn.NORM.INV(L1479,Params!$B$15,Params!$B$16),2)</f>
        <v/>
      </c>
      <c r="Y1479" s="9">
        <f>ROUND(_xlfn.NORM.INV(M1479,Params!$B$15,Params!$B$16)+Params!$B$17+Params!$B$18*M1479,2)</f>
        <v/>
      </c>
      <c r="Z1479" s="9">
        <f>ROUND(_xlfn.NORM.INV(N1479,Params!$B$13,Params!$B$14)+Params!$B$17+Params!$B$18*N1479,1)</f>
        <v/>
      </c>
    </row>
    <row r="1480">
      <c r="A1480" s="11" t="n">
        <v>1479</v>
      </c>
      <c r="B1480" s="12">
        <f>INT((A1480-1)/122)+1</f>
        <v/>
      </c>
      <c r="C1480" s="13" t="n">
        <v>0.424215</v>
      </c>
      <c r="D1480" s="13" t="n">
        <v>0.727871</v>
      </c>
      <c r="E1480" s="13" t="n">
        <v>0.843439</v>
      </c>
      <c r="F1480" s="13" t="n">
        <v>0.614351</v>
      </c>
      <c r="G1480" s="13" t="n">
        <v>0.012829</v>
      </c>
      <c r="H1480" s="13" t="n">
        <v>0.130359</v>
      </c>
      <c r="I1480" s="13" t="n">
        <v>0.804415</v>
      </c>
      <c r="J1480" s="13" t="n">
        <v>0.87001</v>
      </c>
      <c r="K1480" s="13" t="n">
        <v>0.660048</v>
      </c>
      <c r="L1480" s="13" t="n">
        <v>0.01133</v>
      </c>
      <c r="M1480" s="13" t="n">
        <v>0.13127</v>
      </c>
      <c r="N1480" s="13" t="n">
        <v>0.113881</v>
      </c>
      <c r="O1480" s="9">
        <f>IF(C1480&lt;=1-Params!$B$4,0,MAX(0.1,ROUND(_xlfn.GAMMA.INV((C1480-(1-Params!$B$4))/Params!$B$4,Params!$B$5,Params!$B$6),1)))</f>
        <v/>
      </c>
      <c r="P1480" s="9">
        <f>IF(D1480&lt;=1-Params!$B$7,0,ROUND(_xlfn.GAMMA.INV((D1480-(1-Params!$B$7))/Params!$B$7,Params!$B$8,Params!$B$9),3))</f>
        <v/>
      </c>
      <c r="Q1480" s="9">
        <f>IF(E1480&lt;=1-Params!$B$4,0,MAX(0.1,ROUND(_xlfn.GAMMA.INV((E1480-(1-Params!$B$4))/Params!$B$4,Params!$B$5,Params!$B$6),1)))</f>
        <v/>
      </c>
      <c r="R1480" s="9">
        <f>IF(F1480&lt;=1-Params!$B$7,0,ROUND(_xlfn.GAMMA.INV((F1480-(1-Params!$B$7))/Params!$B$7,Params!$B$8,Params!$B$9),3))</f>
        <v/>
      </c>
      <c r="S1480" s="9">
        <f>IF(G1480&lt;=1-Params!$B$7,0,ROUND((Params!$B$10+Params!$B$11*G1480^Params!$B$12)*_xlfn.GAMMA.INV((G1480-(1-Params!$B$7))/Params!$B$7,Params!$B$8,Params!$B$9),3))</f>
        <v/>
      </c>
      <c r="T1480" s="9">
        <f>IF(H1480&lt;=1-Params!$B$4,0,MAX(0.1,ROUND((Params!$B$10+Params!$B$11*H1480^Params!$B$12)*_xlfn.GAMMA.INV((H1480-(1-Params!$B$4))/Params!$B$4,Params!$B$5,Params!$B$6),1)))</f>
        <v/>
      </c>
      <c r="U1480" s="9">
        <f>ROUND(_xlfn.NORM.INV(I1480,Params!$B$13,Params!$B$14),1)</f>
        <v/>
      </c>
      <c r="V1480" s="9">
        <f>ROUND(_xlfn.NORM.INV(J1480,Params!$B$15,Params!$B$16),2)</f>
        <v/>
      </c>
      <c r="W1480" s="9">
        <f>ROUND(_xlfn.NORM.INV(K1480,Params!$B$13,Params!$B$14),1)</f>
        <v/>
      </c>
      <c r="X1480" s="9">
        <f>ROUND(_xlfn.NORM.INV(L1480,Params!$B$15,Params!$B$16),2)</f>
        <v/>
      </c>
      <c r="Y1480" s="9">
        <f>ROUND(_xlfn.NORM.INV(M1480,Params!$B$15,Params!$B$16)+Params!$B$17+Params!$B$18*M1480,2)</f>
        <v/>
      </c>
      <c r="Z1480" s="9">
        <f>ROUND(_xlfn.NORM.INV(N1480,Params!$B$13,Params!$B$14)+Params!$B$17+Params!$B$18*N1480,1)</f>
        <v/>
      </c>
    </row>
    <row r="1481">
      <c r="A1481" s="11" t="n">
        <v>1480</v>
      </c>
      <c r="B1481" s="12">
        <f>INT((A1481-1)/122)+1</f>
        <v/>
      </c>
      <c r="C1481" s="13" t="n">
        <v>0.043174</v>
      </c>
      <c r="D1481" s="13" t="n">
        <v>0.934592</v>
      </c>
      <c r="E1481" s="13" t="n">
        <v>0.677692</v>
      </c>
      <c r="F1481" s="13" t="n">
        <v>0.778657</v>
      </c>
      <c r="G1481" s="13" t="n">
        <v>0.399378</v>
      </c>
      <c r="H1481" s="13" t="n">
        <v>0.085831</v>
      </c>
      <c r="I1481" s="13" t="n">
        <v>0.797621</v>
      </c>
      <c r="J1481" s="13" t="n">
        <v>0.323952</v>
      </c>
      <c r="K1481" s="13" t="n">
        <v>0.886776</v>
      </c>
      <c r="L1481" s="13" t="n">
        <v>0.217434</v>
      </c>
      <c r="M1481" s="13" t="n">
        <v>0.03081</v>
      </c>
      <c r="N1481" s="13" t="n">
        <v>0.257529</v>
      </c>
      <c r="O1481" s="9">
        <f>IF(C1481&lt;=1-Params!$B$4,0,MAX(0.1,ROUND(_xlfn.GAMMA.INV((C1481-(1-Params!$B$4))/Params!$B$4,Params!$B$5,Params!$B$6),1)))</f>
        <v/>
      </c>
      <c r="P1481" s="9">
        <f>IF(D1481&lt;=1-Params!$B$7,0,ROUND(_xlfn.GAMMA.INV((D1481-(1-Params!$B$7))/Params!$B$7,Params!$B$8,Params!$B$9),3))</f>
        <v/>
      </c>
      <c r="Q1481" s="9">
        <f>IF(E1481&lt;=1-Params!$B$4,0,MAX(0.1,ROUND(_xlfn.GAMMA.INV((E1481-(1-Params!$B$4))/Params!$B$4,Params!$B$5,Params!$B$6),1)))</f>
        <v/>
      </c>
      <c r="R1481" s="9">
        <f>IF(F1481&lt;=1-Params!$B$7,0,ROUND(_xlfn.GAMMA.INV((F1481-(1-Params!$B$7))/Params!$B$7,Params!$B$8,Params!$B$9),3))</f>
        <v/>
      </c>
      <c r="S1481" s="9">
        <f>IF(G1481&lt;=1-Params!$B$7,0,ROUND((Params!$B$10+Params!$B$11*G1481^Params!$B$12)*_xlfn.GAMMA.INV((G1481-(1-Params!$B$7))/Params!$B$7,Params!$B$8,Params!$B$9),3))</f>
        <v/>
      </c>
      <c r="T1481" s="9">
        <f>IF(H1481&lt;=1-Params!$B$4,0,MAX(0.1,ROUND((Params!$B$10+Params!$B$11*H1481^Params!$B$12)*_xlfn.GAMMA.INV((H1481-(1-Params!$B$4))/Params!$B$4,Params!$B$5,Params!$B$6),1)))</f>
        <v/>
      </c>
      <c r="U1481" s="9">
        <f>ROUND(_xlfn.NORM.INV(I1481,Params!$B$13,Params!$B$14),1)</f>
        <v/>
      </c>
      <c r="V1481" s="9">
        <f>ROUND(_xlfn.NORM.INV(J1481,Params!$B$15,Params!$B$16),2)</f>
        <v/>
      </c>
      <c r="W1481" s="9">
        <f>ROUND(_xlfn.NORM.INV(K1481,Params!$B$13,Params!$B$14),1)</f>
        <v/>
      </c>
      <c r="X1481" s="9">
        <f>ROUND(_xlfn.NORM.INV(L1481,Params!$B$15,Params!$B$16),2)</f>
        <v/>
      </c>
      <c r="Y1481" s="9">
        <f>ROUND(_xlfn.NORM.INV(M1481,Params!$B$15,Params!$B$16)+Params!$B$17+Params!$B$18*M1481,2)</f>
        <v/>
      </c>
      <c r="Z1481" s="9">
        <f>ROUND(_xlfn.NORM.INV(N1481,Params!$B$13,Params!$B$14)+Params!$B$17+Params!$B$18*N1481,1)</f>
        <v/>
      </c>
    </row>
    <row r="1482">
      <c r="A1482" s="11" t="n">
        <v>1481</v>
      </c>
      <c r="B1482" s="12">
        <f>INT((A1482-1)/122)+1</f>
        <v/>
      </c>
      <c r="C1482" s="13" t="n">
        <v>0.5180940000000001</v>
      </c>
      <c r="D1482" s="13" t="n">
        <v>0.861106</v>
      </c>
      <c r="E1482" s="13" t="n">
        <v>0.442542</v>
      </c>
      <c r="F1482" s="13" t="n">
        <v>0.009537</v>
      </c>
      <c r="G1482" s="13" t="n">
        <v>0.639406</v>
      </c>
      <c r="H1482" s="13" t="n">
        <v>0.439471</v>
      </c>
      <c r="I1482" s="13" t="n">
        <v>0.925128</v>
      </c>
      <c r="J1482" s="13" t="n">
        <v>0.377268</v>
      </c>
      <c r="K1482" s="13" t="n">
        <v>0.76747</v>
      </c>
      <c r="L1482" s="13" t="n">
        <v>0.08310099999999999</v>
      </c>
      <c r="M1482" s="13" t="n">
        <v>0.017947</v>
      </c>
      <c r="N1482" s="13" t="n">
        <v>0.256068</v>
      </c>
      <c r="O1482" s="9">
        <f>IF(C1482&lt;=1-Params!$B$4,0,MAX(0.1,ROUND(_xlfn.GAMMA.INV((C1482-(1-Params!$B$4))/Params!$B$4,Params!$B$5,Params!$B$6),1)))</f>
        <v/>
      </c>
      <c r="P1482" s="9">
        <f>IF(D1482&lt;=1-Params!$B$7,0,ROUND(_xlfn.GAMMA.INV((D1482-(1-Params!$B$7))/Params!$B$7,Params!$B$8,Params!$B$9),3))</f>
        <v/>
      </c>
      <c r="Q1482" s="9">
        <f>IF(E1482&lt;=1-Params!$B$4,0,MAX(0.1,ROUND(_xlfn.GAMMA.INV((E1482-(1-Params!$B$4))/Params!$B$4,Params!$B$5,Params!$B$6),1)))</f>
        <v/>
      </c>
      <c r="R1482" s="9">
        <f>IF(F1482&lt;=1-Params!$B$7,0,ROUND(_xlfn.GAMMA.INV((F1482-(1-Params!$B$7))/Params!$B$7,Params!$B$8,Params!$B$9),3))</f>
        <v/>
      </c>
      <c r="S1482" s="9">
        <f>IF(G1482&lt;=1-Params!$B$7,0,ROUND((Params!$B$10+Params!$B$11*G1482^Params!$B$12)*_xlfn.GAMMA.INV((G1482-(1-Params!$B$7))/Params!$B$7,Params!$B$8,Params!$B$9),3))</f>
        <v/>
      </c>
      <c r="T1482" s="9">
        <f>IF(H1482&lt;=1-Params!$B$4,0,MAX(0.1,ROUND((Params!$B$10+Params!$B$11*H1482^Params!$B$12)*_xlfn.GAMMA.INV((H1482-(1-Params!$B$4))/Params!$B$4,Params!$B$5,Params!$B$6),1)))</f>
        <v/>
      </c>
      <c r="U1482" s="9">
        <f>ROUND(_xlfn.NORM.INV(I1482,Params!$B$13,Params!$B$14),1)</f>
        <v/>
      </c>
      <c r="V1482" s="9">
        <f>ROUND(_xlfn.NORM.INV(J1482,Params!$B$15,Params!$B$16),2)</f>
        <v/>
      </c>
      <c r="W1482" s="9">
        <f>ROUND(_xlfn.NORM.INV(K1482,Params!$B$13,Params!$B$14),1)</f>
        <v/>
      </c>
      <c r="X1482" s="9">
        <f>ROUND(_xlfn.NORM.INV(L1482,Params!$B$15,Params!$B$16),2)</f>
        <v/>
      </c>
      <c r="Y1482" s="9">
        <f>ROUND(_xlfn.NORM.INV(M1482,Params!$B$15,Params!$B$16)+Params!$B$17+Params!$B$18*M1482,2)</f>
        <v/>
      </c>
      <c r="Z1482" s="9">
        <f>ROUND(_xlfn.NORM.INV(N1482,Params!$B$13,Params!$B$14)+Params!$B$17+Params!$B$18*N1482,1)</f>
        <v/>
      </c>
    </row>
    <row r="1483">
      <c r="A1483" s="11" t="n">
        <v>1482</v>
      </c>
      <c r="B1483" s="12">
        <f>INT((A1483-1)/122)+1</f>
        <v/>
      </c>
      <c r="C1483" s="13" t="n">
        <v>0.131477</v>
      </c>
      <c r="D1483" s="13" t="n">
        <v>0.535</v>
      </c>
      <c r="E1483" s="13" t="n">
        <v>0.043142</v>
      </c>
      <c r="F1483" s="13" t="n">
        <v>0.774624</v>
      </c>
      <c r="G1483" s="13" t="n">
        <v>0.078364</v>
      </c>
      <c r="H1483" s="13" t="n">
        <v>0.580946</v>
      </c>
      <c r="I1483" s="13" t="n">
        <v>0.714975</v>
      </c>
      <c r="J1483" s="13" t="n">
        <v>0.749107</v>
      </c>
      <c r="K1483" s="13" t="n">
        <v>0.5842810000000001</v>
      </c>
      <c r="L1483" s="13" t="n">
        <v>0.318216</v>
      </c>
      <c r="M1483" s="13" t="n">
        <v>0.112384</v>
      </c>
      <c r="N1483" s="13" t="n">
        <v>0.052037</v>
      </c>
      <c r="O1483" s="9">
        <f>IF(C1483&lt;=1-Params!$B$4,0,MAX(0.1,ROUND(_xlfn.GAMMA.INV((C1483-(1-Params!$B$4))/Params!$B$4,Params!$B$5,Params!$B$6),1)))</f>
        <v/>
      </c>
      <c r="P1483" s="9">
        <f>IF(D1483&lt;=1-Params!$B$7,0,ROUND(_xlfn.GAMMA.INV((D1483-(1-Params!$B$7))/Params!$B$7,Params!$B$8,Params!$B$9),3))</f>
        <v/>
      </c>
      <c r="Q1483" s="9">
        <f>IF(E1483&lt;=1-Params!$B$4,0,MAX(0.1,ROUND(_xlfn.GAMMA.INV((E1483-(1-Params!$B$4))/Params!$B$4,Params!$B$5,Params!$B$6),1)))</f>
        <v/>
      </c>
      <c r="R1483" s="9">
        <f>IF(F1483&lt;=1-Params!$B$7,0,ROUND(_xlfn.GAMMA.INV((F1483-(1-Params!$B$7))/Params!$B$7,Params!$B$8,Params!$B$9),3))</f>
        <v/>
      </c>
      <c r="S1483" s="9">
        <f>IF(G1483&lt;=1-Params!$B$7,0,ROUND((Params!$B$10+Params!$B$11*G1483^Params!$B$12)*_xlfn.GAMMA.INV((G1483-(1-Params!$B$7))/Params!$B$7,Params!$B$8,Params!$B$9),3))</f>
        <v/>
      </c>
      <c r="T1483" s="9">
        <f>IF(H1483&lt;=1-Params!$B$4,0,MAX(0.1,ROUND((Params!$B$10+Params!$B$11*H1483^Params!$B$12)*_xlfn.GAMMA.INV((H1483-(1-Params!$B$4))/Params!$B$4,Params!$B$5,Params!$B$6),1)))</f>
        <v/>
      </c>
      <c r="U1483" s="9">
        <f>ROUND(_xlfn.NORM.INV(I1483,Params!$B$13,Params!$B$14),1)</f>
        <v/>
      </c>
      <c r="V1483" s="9">
        <f>ROUND(_xlfn.NORM.INV(J1483,Params!$B$15,Params!$B$16),2)</f>
        <v/>
      </c>
      <c r="W1483" s="9">
        <f>ROUND(_xlfn.NORM.INV(K1483,Params!$B$13,Params!$B$14),1)</f>
        <v/>
      </c>
      <c r="X1483" s="9">
        <f>ROUND(_xlfn.NORM.INV(L1483,Params!$B$15,Params!$B$16),2)</f>
        <v/>
      </c>
      <c r="Y1483" s="9">
        <f>ROUND(_xlfn.NORM.INV(M1483,Params!$B$15,Params!$B$16)+Params!$B$17+Params!$B$18*M1483,2)</f>
        <v/>
      </c>
      <c r="Z1483" s="9">
        <f>ROUND(_xlfn.NORM.INV(N1483,Params!$B$13,Params!$B$14)+Params!$B$17+Params!$B$18*N1483,1)</f>
        <v/>
      </c>
    </row>
    <row r="1484">
      <c r="A1484" s="11" t="n">
        <v>1483</v>
      </c>
      <c r="B1484" s="12">
        <f>INT((A1484-1)/122)+1</f>
        <v/>
      </c>
      <c r="C1484" s="13" t="n">
        <v>0.280616</v>
      </c>
      <c r="D1484" s="13" t="n">
        <v>0.680712</v>
      </c>
      <c r="E1484" s="13" t="n">
        <v>0.184495</v>
      </c>
      <c r="F1484" s="13" t="n">
        <v>0.06571</v>
      </c>
      <c r="G1484" s="13" t="n">
        <v>0.012377</v>
      </c>
      <c r="H1484" s="13" t="n">
        <v>0.760623</v>
      </c>
      <c r="I1484" s="13" t="n">
        <v>0.734088</v>
      </c>
      <c r="J1484" s="13" t="n">
        <v>0.76613</v>
      </c>
      <c r="K1484" s="13" t="n">
        <v>0.628273</v>
      </c>
      <c r="L1484" s="13" t="n">
        <v>0.070102</v>
      </c>
      <c r="M1484" s="13" t="n">
        <v>0.106427</v>
      </c>
      <c r="N1484" s="13" t="n">
        <v>0.572111</v>
      </c>
      <c r="O1484" s="9">
        <f>IF(C1484&lt;=1-Params!$B$4,0,MAX(0.1,ROUND(_xlfn.GAMMA.INV((C1484-(1-Params!$B$4))/Params!$B$4,Params!$B$5,Params!$B$6),1)))</f>
        <v/>
      </c>
      <c r="P1484" s="9">
        <f>IF(D1484&lt;=1-Params!$B$7,0,ROUND(_xlfn.GAMMA.INV((D1484-(1-Params!$B$7))/Params!$B$7,Params!$B$8,Params!$B$9),3))</f>
        <v/>
      </c>
      <c r="Q1484" s="9">
        <f>IF(E1484&lt;=1-Params!$B$4,0,MAX(0.1,ROUND(_xlfn.GAMMA.INV((E1484-(1-Params!$B$4))/Params!$B$4,Params!$B$5,Params!$B$6),1)))</f>
        <v/>
      </c>
      <c r="R1484" s="9">
        <f>IF(F1484&lt;=1-Params!$B$7,0,ROUND(_xlfn.GAMMA.INV((F1484-(1-Params!$B$7))/Params!$B$7,Params!$B$8,Params!$B$9),3))</f>
        <v/>
      </c>
      <c r="S1484" s="9">
        <f>IF(G1484&lt;=1-Params!$B$7,0,ROUND((Params!$B$10+Params!$B$11*G1484^Params!$B$12)*_xlfn.GAMMA.INV((G1484-(1-Params!$B$7))/Params!$B$7,Params!$B$8,Params!$B$9),3))</f>
        <v/>
      </c>
      <c r="T1484" s="9">
        <f>IF(H1484&lt;=1-Params!$B$4,0,MAX(0.1,ROUND((Params!$B$10+Params!$B$11*H1484^Params!$B$12)*_xlfn.GAMMA.INV((H1484-(1-Params!$B$4))/Params!$B$4,Params!$B$5,Params!$B$6),1)))</f>
        <v/>
      </c>
      <c r="U1484" s="9">
        <f>ROUND(_xlfn.NORM.INV(I1484,Params!$B$13,Params!$B$14),1)</f>
        <v/>
      </c>
      <c r="V1484" s="9">
        <f>ROUND(_xlfn.NORM.INV(J1484,Params!$B$15,Params!$B$16),2)</f>
        <v/>
      </c>
      <c r="W1484" s="9">
        <f>ROUND(_xlfn.NORM.INV(K1484,Params!$B$13,Params!$B$14),1)</f>
        <v/>
      </c>
      <c r="X1484" s="9">
        <f>ROUND(_xlfn.NORM.INV(L1484,Params!$B$15,Params!$B$16),2)</f>
        <v/>
      </c>
      <c r="Y1484" s="9">
        <f>ROUND(_xlfn.NORM.INV(M1484,Params!$B$15,Params!$B$16)+Params!$B$17+Params!$B$18*M1484,2)</f>
        <v/>
      </c>
      <c r="Z1484" s="9">
        <f>ROUND(_xlfn.NORM.INV(N1484,Params!$B$13,Params!$B$14)+Params!$B$17+Params!$B$18*N1484,1)</f>
        <v/>
      </c>
    </row>
    <row r="1485">
      <c r="A1485" s="11" t="n">
        <v>1484</v>
      </c>
      <c r="B1485" s="12">
        <f>INT((A1485-1)/122)+1</f>
        <v/>
      </c>
      <c r="C1485" s="13" t="n">
        <v>0.413373</v>
      </c>
      <c r="D1485" s="13" t="n">
        <v>0.727998</v>
      </c>
      <c r="E1485" s="13" t="n">
        <v>0.429864</v>
      </c>
      <c r="F1485" s="13" t="n">
        <v>0.577202</v>
      </c>
      <c r="G1485" s="13" t="n">
        <v>0.359769</v>
      </c>
      <c r="H1485" s="13" t="n">
        <v>0.629086</v>
      </c>
      <c r="I1485" s="13" t="n">
        <v>0.74575</v>
      </c>
      <c r="J1485" s="13" t="n">
        <v>0.420436</v>
      </c>
      <c r="K1485" s="13" t="n">
        <v>0.705771</v>
      </c>
      <c r="L1485" s="13" t="n">
        <v>0.573025</v>
      </c>
      <c r="M1485" s="13" t="n">
        <v>0.111612</v>
      </c>
      <c r="N1485" s="13" t="n">
        <v>0.5560040000000001</v>
      </c>
      <c r="O1485" s="9">
        <f>IF(C1485&lt;=1-Params!$B$4,0,MAX(0.1,ROUND(_xlfn.GAMMA.INV((C1485-(1-Params!$B$4))/Params!$B$4,Params!$B$5,Params!$B$6),1)))</f>
        <v/>
      </c>
      <c r="P1485" s="9">
        <f>IF(D1485&lt;=1-Params!$B$7,0,ROUND(_xlfn.GAMMA.INV((D1485-(1-Params!$B$7))/Params!$B$7,Params!$B$8,Params!$B$9),3))</f>
        <v/>
      </c>
      <c r="Q1485" s="9">
        <f>IF(E1485&lt;=1-Params!$B$4,0,MAX(0.1,ROUND(_xlfn.GAMMA.INV((E1485-(1-Params!$B$4))/Params!$B$4,Params!$B$5,Params!$B$6),1)))</f>
        <v/>
      </c>
      <c r="R1485" s="9">
        <f>IF(F1485&lt;=1-Params!$B$7,0,ROUND(_xlfn.GAMMA.INV((F1485-(1-Params!$B$7))/Params!$B$7,Params!$B$8,Params!$B$9),3))</f>
        <v/>
      </c>
      <c r="S1485" s="9">
        <f>IF(G1485&lt;=1-Params!$B$7,0,ROUND((Params!$B$10+Params!$B$11*G1485^Params!$B$12)*_xlfn.GAMMA.INV((G1485-(1-Params!$B$7))/Params!$B$7,Params!$B$8,Params!$B$9),3))</f>
        <v/>
      </c>
      <c r="T1485" s="9">
        <f>IF(H1485&lt;=1-Params!$B$4,0,MAX(0.1,ROUND((Params!$B$10+Params!$B$11*H1485^Params!$B$12)*_xlfn.GAMMA.INV((H1485-(1-Params!$B$4))/Params!$B$4,Params!$B$5,Params!$B$6),1)))</f>
        <v/>
      </c>
      <c r="U1485" s="9">
        <f>ROUND(_xlfn.NORM.INV(I1485,Params!$B$13,Params!$B$14),1)</f>
        <v/>
      </c>
      <c r="V1485" s="9">
        <f>ROUND(_xlfn.NORM.INV(J1485,Params!$B$15,Params!$B$16),2)</f>
        <v/>
      </c>
      <c r="W1485" s="9">
        <f>ROUND(_xlfn.NORM.INV(K1485,Params!$B$13,Params!$B$14),1)</f>
        <v/>
      </c>
      <c r="X1485" s="9">
        <f>ROUND(_xlfn.NORM.INV(L1485,Params!$B$15,Params!$B$16),2)</f>
        <v/>
      </c>
      <c r="Y1485" s="9">
        <f>ROUND(_xlfn.NORM.INV(M1485,Params!$B$15,Params!$B$16)+Params!$B$17+Params!$B$18*M1485,2)</f>
        <v/>
      </c>
      <c r="Z1485" s="9">
        <f>ROUND(_xlfn.NORM.INV(N1485,Params!$B$13,Params!$B$14)+Params!$B$17+Params!$B$18*N1485,1)</f>
        <v/>
      </c>
    </row>
    <row r="1486">
      <c r="A1486" s="11" t="n">
        <v>1485</v>
      </c>
      <c r="B1486" s="12">
        <f>INT((A1486-1)/122)+1</f>
        <v/>
      </c>
      <c r="C1486" s="13" t="n">
        <v>0.071544</v>
      </c>
      <c r="D1486" s="13" t="n">
        <v>0.592488</v>
      </c>
      <c r="E1486" s="13" t="n">
        <v>0.977572</v>
      </c>
      <c r="F1486" s="13" t="n">
        <v>0.537902</v>
      </c>
      <c r="G1486" s="13" t="n">
        <v>0.384382</v>
      </c>
      <c r="H1486" s="13" t="n">
        <v>0.613808</v>
      </c>
      <c r="I1486" s="13" t="n">
        <v>0.454652</v>
      </c>
      <c r="J1486" s="13" t="n">
        <v>0.450956</v>
      </c>
      <c r="K1486" s="13" t="n">
        <v>0.51123</v>
      </c>
      <c r="L1486" s="13" t="n">
        <v>0.983564</v>
      </c>
      <c r="M1486" s="13" t="n">
        <v>0.005558</v>
      </c>
      <c r="N1486" s="13" t="n">
        <v>0.591006</v>
      </c>
      <c r="O1486" s="9">
        <f>IF(C1486&lt;=1-Params!$B$4,0,MAX(0.1,ROUND(_xlfn.GAMMA.INV((C1486-(1-Params!$B$4))/Params!$B$4,Params!$B$5,Params!$B$6),1)))</f>
        <v/>
      </c>
      <c r="P1486" s="9">
        <f>IF(D1486&lt;=1-Params!$B$7,0,ROUND(_xlfn.GAMMA.INV((D1486-(1-Params!$B$7))/Params!$B$7,Params!$B$8,Params!$B$9),3))</f>
        <v/>
      </c>
      <c r="Q1486" s="9">
        <f>IF(E1486&lt;=1-Params!$B$4,0,MAX(0.1,ROUND(_xlfn.GAMMA.INV((E1486-(1-Params!$B$4))/Params!$B$4,Params!$B$5,Params!$B$6),1)))</f>
        <v/>
      </c>
      <c r="R1486" s="9">
        <f>IF(F1486&lt;=1-Params!$B$7,0,ROUND(_xlfn.GAMMA.INV((F1486-(1-Params!$B$7))/Params!$B$7,Params!$B$8,Params!$B$9),3))</f>
        <v/>
      </c>
      <c r="S1486" s="9">
        <f>IF(G1486&lt;=1-Params!$B$7,0,ROUND((Params!$B$10+Params!$B$11*G1486^Params!$B$12)*_xlfn.GAMMA.INV((G1486-(1-Params!$B$7))/Params!$B$7,Params!$B$8,Params!$B$9),3))</f>
        <v/>
      </c>
      <c r="T1486" s="9">
        <f>IF(H1486&lt;=1-Params!$B$4,0,MAX(0.1,ROUND((Params!$B$10+Params!$B$11*H1486^Params!$B$12)*_xlfn.GAMMA.INV((H1486-(1-Params!$B$4))/Params!$B$4,Params!$B$5,Params!$B$6),1)))</f>
        <v/>
      </c>
      <c r="U1486" s="9">
        <f>ROUND(_xlfn.NORM.INV(I1486,Params!$B$13,Params!$B$14),1)</f>
        <v/>
      </c>
      <c r="V1486" s="9">
        <f>ROUND(_xlfn.NORM.INV(J1486,Params!$B$15,Params!$B$16),2)</f>
        <v/>
      </c>
      <c r="W1486" s="9">
        <f>ROUND(_xlfn.NORM.INV(K1486,Params!$B$13,Params!$B$14),1)</f>
        <v/>
      </c>
      <c r="X1486" s="9">
        <f>ROUND(_xlfn.NORM.INV(L1486,Params!$B$15,Params!$B$16),2)</f>
        <v/>
      </c>
      <c r="Y1486" s="9">
        <f>ROUND(_xlfn.NORM.INV(M1486,Params!$B$15,Params!$B$16)+Params!$B$17+Params!$B$18*M1486,2)</f>
        <v/>
      </c>
      <c r="Z1486" s="9">
        <f>ROUND(_xlfn.NORM.INV(N1486,Params!$B$13,Params!$B$14)+Params!$B$17+Params!$B$18*N1486,1)</f>
        <v/>
      </c>
    </row>
    <row r="1487">
      <c r="A1487" s="11" t="n">
        <v>1486</v>
      </c>
      <c r="B1487" s="12">
        <f>INT((A1487-1)/122)+1</f>
        <v/>
      </c>
      <c r="C1487" s="13" t="n">
        <v>0.657646</v>
      </c>
      <c r="D1487" s="13" t="n">
        <v>0.34498</v>
      </c>
      <c r="E1487" s="13" t="n">
        <v>0.900796</v>
      </c>
      <c r="F1487" s="13" t="n">
        <v>0.892802</v>
      </c>
      <c r="G1487" s="13" t="n">
        <v>0.500745</v>
      </c>
      <c r="H1487" s="13" t="n">
        <v>0.111486</v>
      </c>
      <c r="I1487" s="13" t="n">
        <v>0.369975</v>
      </c>
      <c r="J1487" s="13" t="n">
        <v>0.249076</v>
      </c>
      <c r="K1487" s="13" t="n">
        <v>0.608083</v>
      </c>
      <c r="L1487" s="13" t="n">
        <v>0.873103</v>
      </c>
      <c r="M1487" s="13" t="n">
        <v>0.08837100000000001</v>
      </c>
      <c r="N1487" s="13" t="n">
        <v>0.74702</v>
      </c>
      <c r="O1487" s="9">
        <f>IF(C1487&lt;=1-Params!$B$4,0,MAX(0.1,ROUND(_xlfn.GAMMA.INV((C1487-(1-Params!$B$4))/Params!$B$4,Params!$B$5,Params!$B$6),1)))</f>
        <v/>
      </c>
      <c r="P1487" s="9">
        <f>IF(D1487&lt;=1-Params!$B$7,0,ROUND(_xlfn.GAMMA.INV((D1487-(1-Params!$B$7))/Params!$B$7,Params!$B$8,Params!$B$9),3))</f>
        <v/>
      </c>
      <c r="Q1487" s="9">
        <f>IF(E1487&lt;=1-Params!$B$4,0,MAX(0.1,ROUND(_xlfn.GAMMA.INV((E1487-(1-Params!$B$4))/Params!$B$4,Params!$B$5,Params!$B$6),1)))</f>
        <v/>
      </c>
      <c r="R1487" s="9">
        <f>IF(F1487&lt;=1-Params!$B$7,0,ROUND(_xlfn.GAMMA.INV((F1487-(1-Params!$B$7))/Params!$B$7,Params!$B$8,Params!$B$9),3))</f>
        <v/>
      </c>
      <c r="S1487" s="9">
        <f>IF(G1487&lt;=1-Params!$B$7,0,ROUND((Params!$B$10+Params!$B$11*G1487^Params!$B$12)*_xlfn.GAMMA.INV((G1487-(1-Params!$B$7))/Params!$B$7,Params!$B$8,Params!$B$9),3))</f>
        <v/>
      </c>
      <c r="T1487" s="9">
        <f>IF(H1487&lt;=1-Params!$B$4,0,MAX(0.1,ROUND((Params!$B$10+Params!$B$11*H1487^Params!$B$12)*_xlfn.GAMMA.INV((H1487-(1-Params!$B$4))/Params!$B$4,Params!$B$5,Params!$B$6),1)))</f>
        <v/>
      </c>
      <c r="U1487" s="9">
        <f>ROUND(_xlfn.NORM.INV(I1487,Params!$B$13,Params!$B$14),1)</f>
        <v/>
      </c>
      <c r="V1487" s="9">
        <f>ROUND(_xlfn.NORM.INV(J1487,Params!$B$15,Params!$B$16),2)</f>
        <v/>
      </c>
      <c r="W1487" s="9">
        <f>ROUND(_xlfn.NORM.INV(K1487,Params!$B$13,Params!$B$14),1)</f>
        <v/>
      </c>
      <c r="X1487" s="9">
        <f>ROUND(_xlfn.NORM.INV(L1487,Params!$B$15,Params!$B$16),2)</f>
        <v/>
      </c>
      <c r="Y1487" s="9">
        <f>ROUND(_xlfn.NORM.INV(M1487,Params!$B$15,Params!$B$16)+Params!$B$17+Params!$B$18*M1487,2)</f>
        <v/>
      </c>
      <c r="Z1487" s="9">
        <f>ROUND(_xlfn.NORM.INV(N1487,Params!$B$13,Params!$B$14)+Params!$B$17+Params!$B$18*N1487,1)</f>
        <v/>
      </c>
    </row>
    <row r="1488">
      <c r="A1488" s="11" t="n">
        <v>1487</v>
      </c>
      <c r="B1488" s="12">
        <f>INT((A1488-1)/122)+1</f>
        <v/>
      </c>
      <c r="C1488" s="13" t="n">
        <v>0.355317</v>
      </c>
      <c r="D1488" s="13" t="n">
        <v>0.6962429999999999</v>
      </c>
      <c r="E1488" s="13" t="n">
        <v>0.777072</v>
      </c>
      <c r="F1488" s="13" t="n">
        <v>0.20424</v>
      </c>
      <c r="G1488" s="13" t="n">
        <v>0.930374</v>
      </c>
      <c r="H1488" s="13" t="n">
        <v>0.293944</v>
      </c>
      <c r="I1488" s="13" t="n">
        <v>0.507767</v>
      </c>
      <c r="J1488" s="13" t="n">
        <v>0.06840400000000001</v>
      </c>
      <c r="K1488" s="13" t="n">
        <v>0.386531</v>
      </c>
      <c r="L1488" s="13" t="n">
        <v>0.759941</v>
      </c>
      <c r="M1488" s="13" t="n">
        <v>0.116005</v>
      </c>
      <c r="N1488" s="13" t="n">
        <v>0.289577</v>
      </c>
      <c r="O1488" s="9">
        <f>IF(C1488&lt;=1-Params!$B$4,0,MAX(0.1,ROUND(_xlfn.GAMMA.INV((C1488-(1-Params!$B$4))/Params!$B$4,Params!$B$5,Params!$B$6),1)))</f>
        <v/>
      </c>
      <c r="P1488" s="9">
        <f>IF(D1488&lt;=1-Params!$B$7,0,ROUND(_xlfn.GAMMA.INV((D1488-(1-Params!$B$7))/Params!$B$7,Params!$B$8,Params!$B$9),3))</f>
        <v/>
      </c>
      <c r="Q1488" s="9">
        <f>IF(E1488&lt;=1-Params!$B$4,0,MAX(0.1,ROUND(_xlfn.GAMMA.INV((E1488-(1-Params!$B$4))/Params!$B$4,Params!$B$5,Params!$B$6),1)))</f>
        <v/>
      </c>
      <c r="R1488" s="9">
        <f>IF(F1488&lt;=1-Params!$B$7,0,ROUND(_xlfn.GAMMA.INV((F1488-(1-Params!$B$7))/Params!$B$7,Params!$B$8,Params!$B$9),3))</f>
        <v/>
      </c>
      <c r="S1488" s="9">
        <f>IF(G1488&lt;=1-Params!$B$7,0,ROUND((Params!$B$10+Params!$B$11*G1488^Params!$B$12)*_xlfn.GAMMA.INV((G1488-(1-Params!$B$7))/Params!$B$7,Params!$B$8,Params!$B$9),3))</f>
        <v/>
      </c>
      <c r="T1488" s="9">
        <f>IF(H1488&lt;=1-Params!$B$4,0,MAX(0.1,ROUND((Params!$B$10+Params!$B$11*H1488^Params!$B$12)*_xlfn.GAMMA.INV((H1488-(1-Params!$B$4))/Params!$B$4,Params!$B$5,Params!$B$6),1)))</f>
        <v/>
      </c>
      <c r="U1488" s="9">
        <f>ROUND(_xlfn.NORM.INV(I1488,Params!$B$13,Params!$B$14),1)</f>
        <v/>
      </c>
      <c r="V1488" s="9">
        <f>ROUND(_xlfn.NORM.INV(J1488,Params!$B$15,Params!$B$16),2)</f>
        <v/>
      </c>
      <c r="W1488" s="9">
        <f>ROUND(_xlfn.NORM.INV(K1488,Params!$B$13,Params!$B$14),1)</f>
        <v/>
      </c>
      <c r="X1488" s="9">
        <f>ROUND(_xlfn.NORM.INV(L1488,Params!$B$15,Params!$B$16),2)</f>
        <v/>
      </c>
      <c r="Y1488" s="9">
        <f>ROUND(_xlfn.NORM.INV(M1488,Params!$B$15,Params!$B$16)+Params!$B$17+Params!$B$18*M1488,2)</f>
        <v/>
      </c>
      <c r="Z1488" s="9">
        <f>ROUND(_xlfn.NORM.INV(N1488,Params!$B$13,Params!$B$14)+Params!$B$17+Params!$B$18*N1488,1)</f>
        <v/>
      </c>
    </row>
    <row r="1489">
      <c r="A1489" s="11" t="n">
        <v>1488</v>
      </c>
      <c r="B1489" s="12">
        <f>INT((A1489-1)/122)+1</f>
        <v/>
      </c>
      <c r="C1489" s="13" t="n">
        <v>0.455734</v>
      </c>
      <c r="D1489" s="13" t="n">
        <v>0.749758</v>
      </c>
      <c r="E1489" s="13" t="n">
        <v>0.994233</v>
      </c>
      <c r="F1489" s="13" t="n">
        <v>0.486007</v>
      </c>
      <c r="G1489" s="13" t="n">
        <v>0.490409</v>
      </c>
      <c r="H1489" s="13" t="n">
        <v>0.235652</v>
      </c>
      <c r="I1489" s="13" t="n">
        <v>0.426026</v>
      </c>
      <c r="J1489" s="13" t="n">
        <v>0.014145</v>
      </c>
      <c r="K1489" s="13" t="n">
        <v>0.074126</v>
      </c>
      <c r="L1489" s="13" t="n">
        <v>0.595673</v>
      </c>
      <c r="M1489" s="13" t="n">
        <v>0.441476</v>
      </c>
      <c r="N1489" s="13" t="n">
        <v>0.306694</v>
      </c>
      <c r="O1489" s="9">
        <f>IF(C1489&lt;=1-Params!$B$4,0,MAX(0.1,ROUND(_xlfn.GAMMA.INV((C1489-(1-Params!$B$4))/Params!$B$4,Params!$B$5,Params!$B$6),1)))</f>
        <v/>
      </c>
      <c r="P1489" s="9">
        <f>IF(D1489&lt;=1-Params!$B$7,0,ROUND(_xlfn.GAMMA.INV((D1489-(1-Params!$B$7))/Params!$B$7,Params!$B$8,Params!$B$9),3))</f>
        <v/>
      </c>
      <c r="Q1489" s="9">
        <f>IF(E1489&lt;=1-Params!$B$4,0,MAX(0.1,ROUND(_xlfn.GAMMA.INV((E1489-(1-Params!$B$4))/Params!$B$4,Params!$B$5,Params!$B$6),1)))</f>
        <v/>
      </c>
      <c r="R1489" s="9">
        <f>IF(F1489&lt;=1-Params!$B$7,0,ROUND(_xlfn.GAMMA.INV((F1489-(1-Params!$B$7))/Params!$B$7,Params!$B$8,Params!$B$9),3))</f>
        <v/>
      </c>
      <c r="S1489" s="9">
        <f>IF(G1489&lt;=1-Params!$B$7,0,ROUND((Params!$B$10+Params!$B$11*G1489^Params!$B$12)*_xlfn.GAMMA.INV((G1489-(1-Params!$B$7))/Params!$B$7,Params!$B$8,Params!$B$9),3))</f>
        <v/>
      </c>
      <c r="T1489" s="9">
        <f>IF(H1489&lt;=1-Params!$B$4,0,MAX(0.1,ROUND((Params!$B$10+Params!$B$11*H1489^Params!$B$12)*_xlfn.GAMMA.INV((H1489-(1-Params!$B$4))/Params!$B$4,Params!$B$5,Params!$B$6),1)))</f>
        <v/>
      </c>
      <c r="U1489" s="9">
        <f>ROUND(_xlfn.NORM.INV(I1489,Params!$B$13,Params!$B$14),1)</f>
        <v/>
      </c>
      <c r="V1489" s="9">
        <f>ROUND(_xlfn.NORM.INV(J1489,Params!$B$15,Params!$B$16),2)</f>
        <v/>
      </c>
      <c r="W1489" s="9">
        <f>ROUND(_xlfn.NORM.INV(K1489,Params!$B$13,Params!$B$14),1)</f>
        <v/>
      </c>
      <c r="X1489" s="9">
        <f>ROUND(_xlfn.NORM.INV(L1489,Params!$B$15,Params!$B$16),2)</f>
        <v/>
      </c>
      <c r="Y1489" s="9">
        <f>ROUND(_xlfn.NORM.INV(M1489,Params!$B$15,Params!$B$16)+Params!$B$17+Params!$B$18*M1489,2)</f>
        <v/>
      </c>
      <c r="Z1489" s="9">
        <f>ROUND(_xlfn.NORM.INV(N1489,Params!$B$13,Params!$B$14)+Params!$B$17+Params!$B$18*N1489,1)</f>
        <v/>
      </c>
    </row>
    <row r="1490">
      <c r="A1490" s="11" t="n">
        <v>1489</v>
      </c>
      <c r="B1490" s="12">
        <f>INT((A1490-1)/122)+1</f>
        <v/>
      </c>
      <c r="C1490" s="13" t="n">
        <v>0.983795</v>
      </c>
      <c r="D1490" s="13" t="n">
        <v>0.269272</v>
      </c>
      <c r="E1490" s="13" t="n">
        <v>0.987708</v>
      </c>
      <c r="F1490" s="13" t="n">
        <v>0.531698</v>
      </c>
      <c r="G1490" s="13" t="n">
        <v>0.14198</v>
      </c>
      <c r="H1490" s="13" t="n">
        <v>0.712769</v>
      </c>
      <c r="I1490" s="13" t="n">
        <v>0.624968</v>
      </c>
      <c r="J1490" s="13" t="n">
        <v>0.010272</v>
      </c>
      <c r="K1490" s="13" t="n">
        <v>0.384655</v>
      </c>
      <c r="L1490" s="13" t="n">
        <v>0.231047</v>
      </c>
      <c r="M1490" s="13" t="n">
        <v>0.432068</v>
      </c>
      <c r="N1490" s="13" t="n">
        <v>0.903496</v>
      </c>
      <c r="O1490" s="9">
        <f>IF(C1490&lt;=1-Params!$B$4,0,MAX(0.1,ROUND(_xlfn.GAMMA.INV((C1490-(1-Params!$B$4))/Params!$B$4,Params!$B$5,Params!$B$6),1)))</f>
        <v/>
      </c>
      <c r="P1490" s="9">
        <f>IF(D1490&lt;=1-Params!$B$7,0,ROUND(_xlfn.GAMMA.INV((D1490-(1-Params!$B$7))/Params!$B$7,Params!$B$8,Params!$B$9),3))</f>
        <v/>
      </c>
      <c r="Q1490" s="9">
        <f>IF(E1490&lt;=1-Params!$B$4,0,MAX(0.1,ROUND(_xlfn.GAMMA.INV((E1490-(1-Params!$B$4))/Params!$B$4,Params!$B$5,Params!$B$6),1)))</f>
        <v/>
      </c>
      <c r="R1490" s="9">
        <f>IF(F1490&lt;=1-Params!$B$7,0,ROUND(_xlfn.GAMMA.INV((F1490-(1-Params!$B$7))/Params!$B$7,Params!$B$8,Params!$B$9),3))</f>
        <v/>
      </c>
      <c r="S1490" s="9">
        <f>IF(G1490&lt;=1-Params!$B$7,0,ROUND((Params!$B$10+Params!$B$11*G1490^Params!$B$12)*_xlfn.GAMMA.INV((G1490-(1-Params!$B$7))/Params!$B$7,Params!$B$8,Params!$B$9),3))</f>
        <v/>
      </c>
      <c r="T1490" s="9">
        <f>IF(H1490&lt;=1-Params!$B$4,0,MAX(0.1,ROUND((Params!$B$10+Params!$B$11*H1490^Params!$B$12)*_xlfn.GAMMA.INV((H1490-(1-Params!$B$4))/Params!$B$4,Params!$B$5,Params!$B$6),1)))</f>
        <v/>
      </c>
      <c r="U1490" s="9">
        <f>ROUND(_xlfn.NORM.INV(I1490,Params!$B$13,Params!$B$14),1)</f>
        <v/>
      </c>
      <c r="V1490" s="9">
        <f>ROUND(_xlfn.NORM.INV(J1490,Params!$B$15,Params!$B$16),2)</f>
        <v/>
      </c>
      <c r="W1490" s="9">
        <f>ROUND(_xlfn.NORM.INV(K1490,Params!$B$13,Params!$B$14),1)</f>
        <v/>
      </c>
      <c r="X1490" s="9">
        <f>ROUND(_xlfn.NORM.INV(L1490,Params!$B$15,Params!$B$16),2)</f>
        <v/>
      </c>
      <c r="Y1490" s="9">
        <f>ROUND(_xlfn.NORM.INV(M1490,Params!$B$15,Params!$B$16)+Params!$B$17+Params!$B$18*M1490,2)</f>
        <v/>
      </c>
      <c r="Z1490" s="9">
        <f>ROUND(_xlfn.NORM.INV(N1490,Params!$B$13,Params!$B$14)+Params!$B$17+Params!$B$18*N1490,1)</f>
        <v/>
      </c>
    </row>
    <row r="1491">
      <c r="A1491" s="11" t="n">
        <v>1490</v>
      </c>
      <c r="B1491" s="12">
        <f>INT((A1491-1)/122)+1</f>
        <v/>
      </c>
      <c r="C1491" s="13" t="n">
        <v>0.700568</v>
      </c>
      <c r="D1491" s="13" t="n">
        <v>0.220193</v>
      </c>
      <c r="E1491" s="13" t="n">
        <v>0.26477</v>
      </c>
      <c r="F1491" s="13" t="n">
        <v>0.057473</v>
      </c>
      <c r="G1491" s="13" t="n">
        <v>0.482991</v>
      </c>
      <c r="H1491" s="13" t="n">
        <v>0.189279</v>
      </c>
      <c r="I1491" s="13" t="n">
        <v>0.7631790000000001</v>
      </c>
      <c r="J1491" s="13" t="n">
        <v>0.013723</v>
      </c>
      <c r="K1491" s="13" t="n">
        <v>0.457205</v>
      </c>
      <c r="L1491" s="13" t="n">
        <v>0.73742</v>
      </c>
      <c r="M1491" s="13" t="n">
        <v>0.284894</v>
      </c>
      <c r="N1491" s="13" t="n">
        <v>0.9338419999999999</v>
      </c>
      <c r="O1491" s="9">
        <f>IF(C1491&lt;=1-Params!$B$4,0,MAX(0.1,ROUND(_xlfn.GAMMA.INV((C1491-(1-Params!$B$4))/Params!$B$4,Params!$B$5,Params!$B$6),1)))</f>
        <v/>
      </c>
      <c r="P1491" s="9">
        <f>IF(D1491&lt;=1-Params!$B$7,0,ROUND(_xlfn.GAMMA.INV((D1491-(1-Params!$B$7))/Params!$B$7,Params!$B$8,Params!$B$9),3))</f>
        <v/>
      </c>
      <c r="Q1491" s="9">
        <f>IF(E1491&lt;=1-Params!$B$4,0,MAX(0.1,ROUND(_xlfn.GAMMA.INV((E1491-(1-Params!$B$4))/Params!$B$4,Params!$B$5,Params!$B$6),1)))</f>
        <v/>
      </c>
      <c r="R1491" s="9">
        <f>IF(F1491&lt;=1-Params!$B$7,0,ROUND(_xlfn.GAMMA.INV((F1491-(1-Params!$B$7))/Params!$B$7,Params!$B$8,Params!$B$9),3))</f>
        <v/>
      </c>
      <c r="S1491" s="9">
        <f>IF(G1491&lt;=1-Params!$B$7,0,ROUND((Params!$B$10+Params!$B$11*G1491^Params!$B$12)*_xlfn.GAMMA.INV((G1491-(1-Params!$B$7))/Params!$B$7,Params!$B$8,Params!$B$9),3))</f>
        <v/>
      </c>
      <c r="T1491" s="9">
        <f>IF(H1491&lt;=1-Params!$B$4,0,MAX(0.1,ROUND((Params!$B$10+Params!$B$11*H1491^Params!$B$12)*_xlfn.GAMMA.INV((H1491-(1-Params!$B$4))/Params!$B$4,Params!$B$5,Params!$B$6),1)))</f>
        <v/>
      </c>
      <c r="U1491" s="9">
        <f>ROUND(_xlfn.NORM.INV(I1491,Params!$B$13,Params!$B$14),1)</f>
        <v/>
      </c>
      <c r="V1491" s="9">
        <f>ROUND(_xlfn.NORM.INV(J1491,Params!$B$15,Params!$B$16),2)</f>
        <v/>
      </c>
      <c r="W1491" s="9">
        <f>ROUND(_xlfn.NORM.INV(K1491,Params!$B$13,Params!$B$14),1)</f>
        <v/>
      </c>
      <c r="X1491" s="9">
        <f>ROUND(_xlfn.NORM.INV(L1491,Params!$B$15,Params!$B$16),2)</f>
        <v/>
      </c>
      <c r="Y1491" s="9">
        <f>ROUND(_xlfn.NORM.INV(M1491,Params!$B$15,Params!$B$16)+Params!$B$17+Params!$B$18*M1491,2)</f>
        <v/>
      </c>
      <c r="Z1491" s="9">
        <f>ROUND(_xlfn.NORM.INV(N1491,Params!$B$13,Params!$B$14)+Params!$B$17+Params!$B$18*N1491,1)</f>
        <v/>
      </c>
    </row>
    <row r="1492">
      <c r="A1492" s="11" t="n">
        <v>1491</v>
      </c>
      <c r="B1492" s="12">
        <f>INT((A1492-1)/122)+1</f>
        <v/>
      </c>
      <c r="C1492" s="13" t="n">
        <v>0.8759439999999999</v>
      </c>
      <c r="D1492" s="13" t="n">
        <v>0.880796</v>
      </c>
      <c r="E1492" s="13" t="n">
        <v>0.011989</v>
      </c>
      <c r="F1492" s="13" t="n">
        <v>0.148547</v>
      </c>
      <c r="G1492" s="13" t="n">
        <v>0.960203</v>
      </c>
      <c r="H1492" s="13" t="n">
        <v>0.253522</v>
      </c>
      <c r="I1492" s="13" t="n">
        <v>0.8690059999999999</v>
      </c>
      <c r="J1492" s="13" t="n">
        <v>0.030526</v>
      </c>
      <c r="K1492" s="13" t="n">
        <v>0.654762</v>
      </c>
      <c r="L1492" s="13" t="n">
        <v>0.381232</v>
      </c>
      <c r="M1492" s="13" t="n">
        <v>0.391883</v>
      </c>
      <c r="N1492" s="13" t="n">
        <v>0.957086</v>
      </c>
      <c r="O1492" s="9">
        <f>IF(C1492&lt;=1-Params!$B$4,0,MAX(0.1,ROUND(_xlfn.GAMMA.INV((C1492-(1-Params!$B$4))/Params!$B$4,Params!$B$5,Params!$B$6),1)))</f>
        <v/>
      </c>
      <c r="P1492" s="9">
        <f>IF(D1492&lt;=1-Params!$B$7,0,ROUND(_xlfn.GAMMA.INV((D1492-(1-Params!$B$7))/Params!$B$7,Params!$B$8,Params!$B$9),3))</f>
        <v/>
      </c>
      <c r="Q1492" s="9">
        <f>IF(E1492&lt;=1-Params!$B$4,0,MAX(0.1,ROUND(_xlfn.GAMMA.INV((E1492-(1-Params!$B$4))/Params!$B$4,Params!$B$5,Params!$B$6),1)))</f>
        <v/>
      </c>
      <c r="R1492" s="9">
        <f>IF(F1492&lt;=1-Params!$B$7,0,ROUND(_xlfn.GAMMA.INV((F1492-(1-Params!$B$7))/Params!$B$7,Params!$B$8,Params!$B$9),3))</f>
        <v/>
      </c>
      <c r="S1492" s="9">
        <f>IF(G1492&lt;=1-Params!$B$7,0,ROUND((Params!$B$10+Params!$B$11*G1492^Params!$B$12)*_xlfn.GAMMA.INV((G1492-(1-Params!$B$7))/Params!$B$7,Params!$B$8,Params!$B$9),3))</f>
        <v/>
      </c>
      <c r="T1492" s="9">
        <f>IF(H1492&lt;=1-Params!$B$4,0,MAX(0.1,ROUND((Params!$B$10+Params!$B$11*H1492^Params!$B$12)*_xlfn.GAMMA.INV((H1492-(1-Params!$B$4))/Params!$B$4,Params!$B$5,Params!$B$6),1)))</f>
        <v/>
      </c>
      <c r="U1492" s="9">
        <f>ROUND(_xlfn.NORM.INV(I1492,Params!$B$13,Params!$B$14),1)</f>
        <v/>
      </c>
      <c r="V1492" s="9">
        <f>ROUND(_xlfn.NORM.INV(J1492,Params!$B$15,Params!$B$16),2)</f>
        <v/>
      </c>
      <c r="W1492" s="9">
        <f>ROUND(_xlfn.NORM.INV(K1492,Params!$B$13,Params!$B$14),1)</f>
        <v/>
      </c>
      <c r="X1492" s="9">
        <f>ROUND(_xlfn.NORM.INV(L1492,Params!$B$15,Params!$B$16),2)</f>
        <v/>
      </c>
      <c r="Y1492" s="9">
        <f>ROUND(_xlfn.NORM.INV(M1492,Params!$B$15,Params!$B$16)+Params!$B$17+Params!$B$18*M1492,2)</f>
        <v/>
      </c>
      <c r="Z1492" s="9">
        <f>ROUND(_xlfn.NORM.INV(N1492,Params!$B$13,Params!$B$14)+Params!$B$17+Params!$B$18*N1492,1)</f>
        <v/>
      </c>
    </row>
    <row r="1493">
      <c r="A1493" s="11" t="n">
        <v>1492</v>
      </c>
      <c r="B1493" s="12">
        <f>INT((A1493-1)/122)+1</f>
        <v/>
      </c>
      <c r="C1493" s="13" t="n">
        <v>0.378152</v>
      </c>
      <c r="D1493" s="13" t="n">
        <v>0.613464</v>
      </c>
      <c r="E1493" s="13" t="n">
        <v>0.000523</v>
      </c>
      <c r="F1493" s="13" t="n">
        <v>0.676912</v>
      </c>
      <c r="G1493" s="13" t="n">
        <v>0.401376</v>
      </c>
      <c r="H1493" s="13" t="n">
        <v>0.418992</v>
      </c>
      <c r="I1493" s="13" t="n">
        <v>0.539712</v>
      </c>
      <c r="J1493" s="13" t="n">
        <v>0.06166</v>
      </c>
      <c r="K1493" s="13" t="n">
        <v>0.406229</v>
      </c>
      <c r="L1493" s="13" t="n">
        <v>0.486024</v>
      </c>
      <c r="M1493" s="13" t="n">
        <v>0.634626</v>
      </c>
      <c r="N1493" s="13" t="n">
        <v>0.745042</v>
      </c>
      <c r="O1493" s="9">
        <f>IF(C1493&lt;=1-Params!$B$4,0,MAX(0.1,ROUND(_xlfn.GAMMA.INV((C1493-(1-Params!$B$4))/Params!$B$4,Params!$B$5,Params!$B$6),1)))</f>
        <v/>
      </c>
      <c r="P1493" s="9">
        <f>IF(D1493&lt;=1-Params!$B$7,0,ROUND(_xlfn.GAMMA.INV((D1493-(1-Params!$B$7))/Params!$B$7,Params!$B$8,Params!$B$9),3))</f>
        <v/>
      </c>
      <c r="Q1493" s="9">
        <f>IF(E1493&lt;=1-Params!$B$4,0,MAX(0.1,ROUND(_xlfn.GAMMA.INV((E1493-(1-Params!$B$4))/Params!$B$4,Params!$B$5,Params!$B$6),1)))</f>
        <v/>
      </c>
      <c r="R1493" s="9">
        <f>IF(F1493&lt;=1-Params!$B$7,0,ROUND(_xlfn.GAMMA.INV((F1493-(1-Params!$B$7))/Params!$B$7,Params!$B$8,Params!$B$9),3))</f>
        <v/>
      </c>
      <c r="S1493" s="9">
        <f>IF(G1493&lt;=1-Params!$B$7,0,ROUND((Params!$B$10+Params!$B$11*G1493^Params!$B$12)*_xlfn.GAMMA.INV((G1493-(1-Params!$B$7))/Params!$B$7,Params!$B$8,Params!$B$9),3))</f>
        <v/>
      </c>
      <c r="T1493" s="9">
        <f>IF(H1493&lt;=1-Params!$B$4,0,MAX(0.1,ROUND((Params!$B$10+Params!$B$11*H1493^Params!$B$12)*_xlfn.GAMMA.INV((H1493-(1-Params!$B$4))/Params!$B$4,Params!$B$5,Params!$B$6),1)))</f>
        <v/>
      </c>
      <c r="U1493" s="9">
        <f>ROUND(_xlfn.NORM.INV(I1493,Params!$B$13,Params!$B$14),1)</f>
        <v/>
      </c>
      <c r="V1493" s="9">
        <f>ROUND(_xlfn.NORM.INV(J1493,Params!$B$15,Params!$B$16),2)</f>
        <v/>
      </c>
      <c r="W1493" s="9">
        <f>ROUND(_xlfn.NORM.INV(K1493,Params!$B$13,Params!$B$14),1)</f>
        <v/>
      </c>
      <c r="X1493" s="9">
        <f>ROUND(_xlfn.NORM.INV(L1493,Params!$B$15,Params!$B$16),2)</f>
        <v/>
      </c>
      <c r="Y1493" s="9">
        <f>ROUND(_xlfn.NORM.INV(M1493,Params!$B$15,Params!$B$16)+Params!$B$17+Params!$B$18*M1493,2)</f>
        <v/>
      </c>
      <c r="Z1493" s="9">
        <f>ROUND(_xlfn.NORM.INV(N1493,Params!$B$13,Params!$B$14)+Params!$B$17+Params!$B$18*N1493,1)</f>
        <v/>
      </c>
    </row>
    <row r="1494">
      <c r="A1494" s="11" t="n">
        <v>1493</v>
      </c>
      <c r="B1494" s="12">
        <f>INT((A1494-1)/122)+1</f>
        <v/>
      </c>
      <c r="C1494" s="13" t="n">
        <v>0.909957</v>
      </c>
      <c r="D1494" s="13" t="n">
        <v>0.503628</v>
      </c>
      <c r="E1494" s="13" t="n">
        <v>0.007072</v>
      </c>
      <c r="F1494" s="13" t="n">
        <v>0.319244</v>
      </c>
      <c r="G1494" s="13" t="n">
        <v>0.203341</v>
      </c>
      <c r="H1494" s="13" t="n">
        <v>0.02268</v>
      </c>
      <c r="I1494" s="13" t="n">
        <v>0.412093</v>
      </c>
      <c r="J1494" s="13" t="n">
        <v>0.295023</v>
      </c>
      <c r="K1494" s="13" t="n">
        <v>0.878729</v>
      </c>
      <c r="L1494" s="13" t="n">
        <v>0.858091</v>
      </c>
      <c r="M1494" s="13" t="n">
        <v>0.176806</v>
      </c>
      <c r="N1494" s="13" t="n">
        <v>0.374843</v>
      </c>
      <c r="O1494" s="9">
        <f>IF(C1494&lt;=1-Params!$B$4,0,MAX(0.1,ROUND(_xlfn.GAMMA.INV((C1494-(1-Params!$B$4))/Params!$B$4,Params!$B$5,Params!$B$6),1)))</f>
        <v/>
      </c>
      <c r="P1494" s="9">
        <f>IF(D1494&lt;=1-Params!$B$7,0,ROUND(_xlfn.GAMMA.INV((D1494-(1-Params!$B$7))/Params!$B$7,Params!$B$8,Params!$B$9),3))</f>
        <v/>
      </c>
      <c r="Q1494" s="9">
        <f>IF(E1494&lt;=1-Params!$B$4,0,MAX(0.1,ROUND(_xlfn.GAMMA.INV((E1494-(1-Params!$B$4))/Params!$B$4,Params!$B$5,Params!$B$6),1)))</f>
        <v/>
      </c>
      <c r="R1494" s="9">
        <f>IF(F1494&lt;=1-Params!$B$7,0,ROUND(_xlfn.GAMMA.INV((F1494-(1-Params!$B$7))/Params!$B$7,Params!$B$8,Params!$B$9),3))</f>
        <v/>
      </c>
      <c r="S1494" s="9">
        <f>IF(G1494&lt;=1-Params!$B$7,0,ROUND((Params!$B$10+Params!$B$11*G1494^Params!$B$12)*_xlfn.GAMMA.INV((G1494-(1-Params!$B$7))/Params!$B$7,Params!$B$8,Params!$B$9),3))</f>
        <v/>
      </c>
      <c r="T1494" s="9">
        <f>IF(H1494&lt;=1-Params!$B$4,0,MAX(0.1,ROUND((Params!$B$10+Params!$B$11*H1494^Params!$B$12)*_xlfn.GAMMA.INV((H1494-(1-Params!$B$4))/Params!$B$4,Params!$B$5,Params!$B$6),1)))</f>
        <v/>
      </c>
      <c r="U1494" s="9">
        <f>ROUND(_xlfn.NORM.INV(I1494,Params!$B$13,Params!$B$14),1)</f>
        <v/>
      </c>
      <c r="V1494" s="9">
        <f>ROUND(_xlfn.NORM.INV(J1494,Params!$B$15,Params!$B$16),2)</f>
        <v/>
      </c>
      <c r="W1494" s="9">
        <f>ROUND(_xlfn.NORM.INV(K1494,Params!$B$13,Params!$B$14),1)</f>
        <v/>
      </c>
      <c r="X1494" s="9">
        <f>ROUND(_xlfn.NORM.INV(L1494,Params!$B$15,Params!$B$16),2)</f>
        <v/>
      </c>
      <c r="Y1494" s="9">
        <f>ROUND(_xlfn.NORM.INV(M1494,Params!$B$15,Params!$B$16)+Params!$B$17+Params!$B$18*M1494,2)</f>
        <v/>
      </c>
      <c r="Z1494" s="9">
        <f>ROUND(_xlfn.NORM.INV(N1494,Params!$B$13,Params!$B$14)+Params!$B$17+Params!$B$18*N1494,1)</f>
        <v/>
      </c>
    </row>
    <row r="1495">
      <c r="A1495" s="11" t="n">
        <v>1494</v>
      </c>
      <c r="B1495" s="12">
        <f>INT((A1495-1)/122)+1</f>
        <v/>
      </c>
      <c r="C1495" s="13" t="n">
        <v>0.252906</v>
      </c>
      <c r="D1495" s="13" t="n">
        <v>0.931588</v>
      </c>
      <c r="E1495" s="13" t="n">
        <v>0.064929</v>
      </c>
      <c r="F1495" s="13" t="n">
        <v>0.662669</v>
      </c>
      <c r="G1495" s="13" t="n">
        <v>0.434438</v>
      </c>
      <c r="H1495" s="13" t="n">
        <v>0.030921</v>
      </c>
      <c r="I1495" s="13" t="n">
        <v>0.440638</v>
      </c>
      <c r="J1495" s="13" t="n">
        <v>0.319306</v>
      </c>
      <c r="K1495" s="13" t="n">
        <v>0.74466</v>
      </c>
      <c r="L1495" s="13" t="n">
        <v>0.4213</v>
      </c>
      <c r="M1495" s="13" t="n">
        <v>0.351419</v>
      </c>
      <c r="N1495" s="13" t="n">
        <v>0.216611</v>
      </c>
      <c r="O1495" s="9">
        <f>IF(C1495&lt;=1-Params!$B$4,0,MAX(0.1,ROUND(_xlfn.GAMMA.INV((C1495-(1-Params!$B$4))/Params!$B$4,Params!$B$5,Params!$B$6),1)))</f>
        <v/>
      </c>
      <c r="P1495" s="9">
        <f>IF(D1495&lt;=1-Params!$B$7,0,ROUND(_xlfn.GAMMA.INV((D1495-(1-Params!$B$7))/Params!$B$7,Params!$B$8,Params!$B$9),3))</f>
        <v/>
      </c>
      <c r="Q1495" s="9">
        <f>IF(E1495&lt;=1-Params!$B$4,0,MAX(0.1,ROUND(_xlfn.GAMMA.INV((E1495-(1-Params!$B$4))/Params!$B$4,Params!$B$5,Params!$B$6),1)))</f>
        <v/>
      </c>
      <c r="R1495" s="9">
        <f>IF(F1495&lt;=1-Params!$B$7,0,ROUND(_xlfn.GAMMA.INV((F1495-(1-Params!$B$7))/Params!$B$7,Params!$B$8,Params!$B$9),3))</f>
        <v/>
      </c>
      <c r="S1495" s="9">
        <f>IF(G1495&lt;=1-Params!$B$7,0,ROUND((Params!$B$10+Params!$B$11*G1495^Params!$B$12)*_xlfn.GAMMA.INV((G1495-(1-Params!$B$7))/Params!$B$7,Params!$B$8,Params!$B$9),3))</f>
        <v/>
      </c>
      <c r="T1495" s="9">
        <f>IF(H1495&lt;=1-Params!$B$4,0,MAX(0.1,ROUND((Params!$B$10+Params!$B$11*H1495^Params!$B$12)*_xlfn.GAMMA.INV((H1495-(1-Params!$B$4))/Params!$B$4,Params!$B$5,Params!$B$6),1)))</f>
        <v/>
      </c>
      <c r="U1495" s="9">
        <f>ROUND(_xlfn.NORM.INV(I1495,Params!$B$13,Params!$B$14),1)</f>
        <v/>
      </c>
      <c r="V1495" s="9">
        <f>ROUND(_xlfn.NORM.INV(J1495,Params!$B$15,Params!$B$16),2)</f>
        <v/>
      </c>
      <c r="W1495" s="9">
        <f>ROUND(_xlfn.NORM.INV(K1495,Params!$B$13,Params!$B$14),1)</f>
        <v/>
      </c>
      <c r="X1495" s="9">
        <f>ROUND(_xlfn.NORM.INV(L1495,Params!$B$15,Params!$B$16),2)</f>
        <v/>
      </c>
      <c r="Y1495" s="9">
        <f>ROUND(_xlfn.NORM.INV(M1495,Params!$B$15,Params!$B$16)+Params!$B$17+Params!$B$18*M1495,2)</f>
        <v/>
      </c>
      <c r="Z1495" s="9">
        <f>ROUND(_xlfn.NORM.INV(N1495,Params!$B$13,Params!$B$14)+Params!$B$17+Params!$B$18*N1495,1)</f>
        <v/>
      </c>
    </row>
    <row r="1496">
      <c r="A1496" s="11" t="n">
        <v>1495</v>
      </c>
      <c r="B1496" s="12">
        <f>INT((A1496-1)/122)+1</f>
        <v/>
      </c>
      <c r="C1496" s="13" t="n">
        <v>0.617653</v>
      </c>
      <c r="D1496" s="13" t="n">
        <v>0.77827</v>
      </c>
      <c r="E1496" s="13" t="n">
        <v>0.485565</v>
      </c>
      <c r="F1496" s="13" t="n">
        <v>0.748188</v>
      </c>
      <c r="G1496" s="13" t="n">
        <v>0.029104</v>
      </c>
      <c r="H1496" s="13" t="n">
        <v>0.138083</v>
      </c>
      <c r="I1496" s="13" t="n">
        <v>0.662945</v>
      </c>
      <c r="J1496" s="13" t="n">
        <v>0.846982</v>
      </c>
      <c r="K1496" s="13" t="n">
        <v>0.284008</v>
      </c>
      <c r="L1496" s="13" t="n">
        <v>0.69914</v>
      </c>
      <c r="M1496" s="13" t="n">
        <v>0.582779</v>
      </c>
      <c r="N1496" s="13" t="n">
        <v>0.020053</v>
      </c>
      <c r="O1496" s="9">
        <f>IF(C1496&lt;=1-Params!$B$4,0,MAX(0.1,ROUND(_xlfn.GAMMA.INV((C1496-(1-Params!$B$4))/Params!$B$4,Params!$B$5,Params!$B$6),1)))</f>
        <v/>
      </c>
      <c r="P1496" s="9">
        <f>IF(D1496&lt;=1-Params!$B$7,0,ROUND(_xlfn.GAMMA.INV((D1496-(1-Params!$B$7))/Params!$B$7,Params!$B$8,Params!$B$9),3))</f>
        <v/>
      </c>
      <c r="Q1496" s="9">
        <f>IF(E1496&lt;=1-Params!$B$4,0,MAX(0.1,ROUND(_xlfn.GAMMA.INV((E1496-(1-Params!$B$4))/Params!$B$4,Params!$B$5,Params!$B$6),1)))</f>
        <v/>
      </c>
      <c r="R1496" s="9">
        <f>IF(F1496&lt;=1-Params!$B$7,0,ROUND(_xlfn.GAMMA.INV((F1496-(1-Params!$B$7))/Params!$B$7,Params!$B$8,Params!$B$9),3))</f>
        <v/>
      </c>
      <c r="S1496" s="9">
        <f>IF(G1496&lt;=1-Params!$B$7,0,ROUND((Params!$B$10+Params!$B$11*G1496^Params!$B$12)*_xlfn.GAMMA.INV((G1496-(1-Params!$B$7))/Params!$B$7,Params!$B$8,Params!$B$9),3))</f>
        <v/>
      </c>
      <c r="T1496" s="9">
        <f>IF(H1496&lt;=1-Params!$B$4,0,MAX(0.1,ROUND((Params!$B$10+Params!$B$11*H1496^Params!$B$12)*_xlfn.GAMMA.INV((H1496-(1-Params!$B$4))/Params!$B$4,Params!$B$5,Params!$B$6),1)))</f>
        <v/>
      </c>
      <c r="U1496" s="9">
        <f>ROUND(_xlfn.NORM.INV(I1496,Params!$B$13,Params!$B$14),1)</f>
        <v/>
      </c>
      <c r="V1496" s="9">
        <f>ROUND(_xlfn.NORM.INV(J1496,Params!$B$15,Params!$B$16),2)</f>
        <v/>
      </c>
      <c r="W1496" s="9">
        <f>ROUND(_xlfn.NORM.INV(K1496,Params!$B$13,Params!$B$14),1)</f>
        <v/>
      </c>
      <c r="X1496" s="9">
        <f>ROUND(_xlfn.NORM.INV(L1496,Params!$B$15,Params!$B$16),2)</f>
        <v/>
      </c>
      <c r="Y1496" s="9">
        <f>ROUND(_xlfn.NORM.INV(M1496,Params!$B$15,Params!$B$16)+Params!$B$17+Params!$B$18*M1496,2)</f>
        <v/>
      </c>
      <c r="Z1496" s="9">
        <f>ROUND(_xlfn.NORM.INV(N1496,Params!$B$13,Params!$B$14)+Params!$B$17+Params!$B$18*N1496,1)</f>
        <v/>
      </c>
    </row>
    <row r="1497">
      <c r="A1497" s="11" t="n">
        <v>1496</v>
      </c>
      <c r="B1497" s="12">
        <f>INT((A1497-1)/122)+1</f>
        <v/>
      </c>
      <c r="C1497" s="13" t="n">
        <v>0.158724</v>
      </c>
      <c r="D1497" s="13" t="n">
        <v>0.08709</v>
      </c>
      <c r="E1497" s="13" t="n">
        <v>0.418844</v>
      </c>
      <c r="F1497" s="13" t="n">
        <v>0.945269</v>
      </c>
      <c r="G1497" s="13" t="n">
        <v>0.045905</v>
      </c>
      <c r="H1497" s="13" t="n">
        <v>0.7699319999999999</v>
      </c>
      <c r="I1497" s="13" t="n">
        <v>0.717884</v>
      </c>
      <c r="J1497" s="13" t="n">
        <v>0.34043</v>
      </c>
      <c r="K1497" s="13" t="n">
        <v>0.24988</v>
      </c>
      <c r="L1497" s="13" t="n">
        <v>0.709535</v>
      </c>
      <c r="M1497" s="13" t="n">
        <v>0.564019</v>
      </c>
      <c r="N1497" s="13" t="n">
        <v>0.10667</v>
      </c>
      <c r="O1497" s="9">
        <f>IF(C1497&lt;=1-Params!$B$4,0,MAX(0.1,ROUND(_xlfn.GAMMA.INV((C1497-(1-Params!$B$4))/Params!$B$4,Params!$B$5,Params!$B$6),1)))</f>
        <v/>
      </c>
      <c r="P1497" s="9">
        <f>IF(D1497&lt;=1-Params!$B$7,0,ROUND(_xlfn.GAMMA.INV((D1497-(1-Params!$B$7))/Params!$B$7,Params!$B$8,Params!$B$9),3))</f>
        <v/>
      </c>
      <c r="Q1497" s="9">
        <f>IF(E1497&lt;=1-Params!$B$4,0,MAX(0.1,ROUND(_xlfn.GAMMA.INV((E1497-(1-Params!$B$4))/Params!$B$4,Params!$B$5,Params!$B$6),1)))</f>
        <v/>
      </c>
      <c r="R1497" s="9">
        <f>IF(F1497&lt;=1-Params!$B$7,0,ROUND(_xlfn.GAMMA.INV((F1497-(1-Params!$B$7))/Params!$B$7,Params!$B$8,Params!$B$9),3))</f>
        <v/>
      </c>
      <c r="S1497" s="9">
        <f>IF(G1497&lt;=1-Params!$B$7,0,ROUND((Params!$B$10+Params!$B$11*G1497^Params!$B$12)*_xlfn.GAMMA.INV((G1497-(1-Params!$B$7))/Params!$B$7,Params!$B$8,Params!$B$9),3))</f>
        <v/>
      </c>
      <c r="T1497" s="9">
        <f>IF(H1497&lt;=1-Params!$B$4,0,MAX(0.1,ROUND((Params!$B$10+Params!$B$11*H1497^Params!$B$12)*_xlfn.GAMMA.INV((H1497-(1-Params!$B$4))/Params!$B$4,Params!$B$5,Params!$B$6),1)))</f>
        <v/>
      </c>
      <c r="U1497" s="9">
        <f>ROUND(_xlfn.NORM.INV(I1497,Params!$B$13,Params!$B$14),1)</f>
        <v/>
      </c>
      <c r="V1497" s="9">
        <f>ROUND(_xlfn.NORM.INV(J1497,Params!$B$15,Params!$B$16),2)</f>
        <v/>
      </c>
      <c r="W1497" s="9">
        <f>ROUND(_xlfn.NORM.INV(K1497,Params!$B$13,Params!$B$14),1)</f>
        <v/>
      </c>
      <c r="X1497" s="9">
        <f>ROUND(_xlfn.NORM.INV(L1497,Params!$B$15,Params!$B$16),2)</f>
        <v/>
      </c>
      <c r="Y1497" s="9">
        <f>ROUND(_xlfn.NORM.INV(M1497,Params!$B$15,Params!$B$16)+Params!$B$17+Params!$B$18*M1497,2)</f>
        <v/>
      </c>
      <c r="Z1497" s="9">
        <f>ROUND(_xlfn.NORM.INV(N1497,Params!$B$13,Params!$B$14)+Params!$B$17+Params!$B$18*N1497,1)</f>
        <v/>
      </c>
    </row>
    <row r="1498">
      <c r="A1498" s="11" t="n">
        <v>1497</v>
      </c>
      <c r="B1498" s="12">
        <f>INT((A1498-1)/122)+1</f>
        <v/>
      </c>
      <c r="C1498" s="13" t="n">
        <v>0.52983</v>
      </c>
      <c r="D1498" s="13" t="n">
        <v>0.474174</v>
      </c>
      <c r="E1498" s="13" t="n">
        <v>0.304076</v>
      </c>
      <c r="F1498" s="13" t="n">
        <v>0.892172</v>
      </c>
      <c r="G1498" s="13" t="n">
        <v>0.850912</v>
      </c>
      <c r="H1498" s="13" t="n">
        <v>0.7868849999999999</v>
      </c>
      <c r="I1498" s="13" t="n">
        <v>0.440593</v>
      </c>
      <c r="J1498" s="13" t="n">
        <v>0.356054</v>
      </c>
      <c r="K1498" s="13" t="n">
        <v>0.295996</v>
      </c>
      <c r="L1498" s="13" t="n">
        <v>0.760647</v>
      </c>
      <c r="M1498" s="13" t="n">
        <v>0.445316</v>
      </c>
      <c r="N1498" s="13" t="n">
        <v>0.095674</v>
      </c>
      <c r="O1498" s="9">
        <f>IF(C1498&lt;=1-Params!$B$4,0,MAX(0.1,ROUND(_xlfn.GAMMA.INV((C1498-(1-Params!$B$4))/Params!$B$4,Params!$B$5,Params!$B$6),1)))</f>
        <v/>
      </c>
      <c r="P1498" s="9">
        <f>IF(D1498&lt;=1-Params!$B$7,0,ROUND(_xlfn.GAMMA.INV((D1498-(1-Params!$B$7))/Params!$B$7,Params!$B$8,Params!$B$9),3))</f>
        <v/>
      </c>
      <c r="Q1498" s="9">
        <f>IF(E1498&lt;=1-Params!$B$4,0,MAX(0.1,ROUND(_xlfn.GAMMA.INV((E1498-(1-Params!$B$4))/Params!$B$4,Params!$B$5,Params!$B$6),1)))</f>
        <v/>
      </c>
      <c r="R1498" s="9">
        <f>IF(F1498&lt;=1-Params!$B$7,0,ROUND(_xlfn.GAMMA.INV((F1498-(1-Params!$B$7))/Params!$B$7,Params!$B$8,Params!$B$9),3))</f>
        <v/>
      </c>
      <c r="S1498" s="9">
        <f>IF(G1498&lt;=1-Params!$B$7,0,ROUND((Params!$B$10+Params!$B$11*G1498^Params!$B$12)*_xlfn.GAMMA.INV((G1498-(1-Params!$B$7))/Params!$B$7,Params!$B$8,Params!$B$9),3))</f>
        <v/>
      </c>
      <c r="T1498" s="9">
        <f>IF(H1498&lt;=1-Params!$B$4,0,MAX(0.1,ROUND((Params!$B$10+Params!$B$11*H1498^Params!$B$12)*_xlfn.GAMMA.INV((H1498-(1-Params!$B$4))/Params!$B$4,Params!$B$5,Params!$B$6),1)))</f>
        <v/>
      </c>
      <c r="U1498" s="9">
        <f>ROUND(_xlfn.NORM.INV(I1498,Params!$B$13,Params!$B$14),1)</f>
        <v/>
      </c>
      <c r="V1498" s="9">
        <f>ROUND(_xlfn.NORM.INV(J1498,Params!$B$15,Params!$B$16),2)</f>
        <v/>
      </c>
      <c r="W1498" s="9">
        <f>ROUND(_xlfn.NORM.INV(K1498,Params!$B$13,Params!$B$14),1)</f>
        <v/>
      </c>
      <c r="X1498" s="9">
        <f>ROUND(_xlfn.NORM.INV(L1498,Params!$B$15,Params!$B$16),2)</f>
        <v/>
      </c>
      <c r="Y1498" s="9">
        <f>ROUND(_xlfn.NORM.INV(M1498,Params!$B$15,Params!$B$16)+Params!$B$17+Params!$B$18*M1498,2)</f>
        <v/>
      </c>
      <c r="Z1498" s="9">
        <f>ROUND(_xlfn.NORM.INV(N1498,Params!$B$13,Params!$B$14)+Params!$B$17+Params!$B$18*N1498,1)</f>
        <v/>
      </c>
    </row>
    <row r="1499">
      <c r="A1499" s="11" t="n">
        <v>1498</v>
      </c>
      <c r="B1499" s="12">
        <f>INT((A1499-1)/122)+1</f>
        <v/>
      </c>
      <c r="C1499" s="13" t="n">
        <v>0.9510729999999999</v>
      </c>
      <c r="D1499" s="13" t="n">
        <v>0.455809</v>
      </c>
      <c r="E1499" s="13" t="n">
        <v>0.332571</v>
      </c>
      <c r="F1499" s="13" t="n">
        <v>0.735293</v>
      </c>
      <c r="G1499" s="13" t="n">
        <v>0.754792</v>
      </c>
      <c r="H1499" s="13" t="n">
        <v>0.168161</v>
      </c>
      <c r="I1499" s="13" t="n">
        <v>0.735893</v>
      </c>
      <c r="J1499" s="13" t="n">
        <v>0.447664</v>
      </c>
      <c r="K1499" s="13" t="n">
        <v>0.055056</v>
      </c>
      <c r="L1499" s="13" t="n">
        <v>0.5474020000000001</v>
      </c>
      <c r="M1499" s="13" t="n">
        <v>0.738141</v>
      </c>
      <c r="N1499" s="13" t="n">
        <v>0.05368</v>
      </c>
      <c r="O1499" s="9">
        <f>IF(C1499&lt;=1-Params!$B$4,0,MAX(0.1,ROUND(_xlfn.GAMMA.INV((C1499-(1-Params!$B$4))/Params!$B$4,Params!$B$5,Params!$B$6),1)))</f>
        <v/>
      </c>
      <c r="P1499" s="9">
        <f>IF(D1499&lt;=1-Params!$B$7,0,ROUND(_xlfn.GAMMA.INV((D1499-(1-Params!$B$7))/Params!$B$7,Params!$B$8,Params!$B$9),3))</f>
        <v/>
      </c>
      <c r="Q1499" s="9">
        <f>IF(E1499&lt;=1-Params!$B$4,0,MAX(0.1,ROUND(_xlfn.GAMMA.INV((E1499-(1-Params!$B$4))/Params!$B$4,Params!$B$5,Params!$B$6),1)))</f>
        <v/>
      </c>
      <c r="R1499" s="9">
        <f>IF(F1499&lt;=1-Params!$B$7,0,ROUND(_xlfn.GAMMA.INV((F1499-(1-Params!$B$7))/Params!$B$7,Params!$B$8,Params!$B$9),3))</f>
        <v/>
      </c>
      <c r="S1499" s="9">
        <f>IF(G1499&lt;=1-Params!$B$7,0,ROUND((Params!$B$10+Params!$B$11*G1499^Params!$B$12)*_xlfn.GAMMA.INV((G1499-(1-Params!$B$7))/Params!$B$7,Params!$B$8,Params!$B$9),3))</f>
        <v/>
      </c>
      <c r="T1499" s="9">
        <f>IF(H1499&lt;=1-Params!$B$4,0,MAX(0.1,ROUND((Params!$B$10+Params!$B$11*H1499^Params!$B$12)*_xlfn.GAMMA.INV((H1499-(1-Params!$B$4))/Params!$B$4,Params!$B$5,Params!$B$6),1)))</f>
        <v/>
      </c>
      <c r="U1499" s="9">
        <f>ROUND(_xlfn.NORM.INV(I1499,Params!$B$13,Params!$B$14),1)</f>
        <v/>
      </c>
      <c r="V1499" s="9">
        <f>ROUND(_xlfn.NORM.INV(J1499,Params!$B$15,Params!$B$16),2)</f>
        <v/>
      </c>
      <c r="W1499" s="9">
        <f>ROUND(_xlfn.NORM.INV(K1499,Params!$B$13,Params!$B$14),1)</f>
        <v/>
      </c>
      <c r="X1499" s="9">
        <f>ROUND(_xlfn.NORM.INV(L1499,Params!$B$15,Params!$B$16),2)</f>
        <v/>
      </c>
      <c r="Y1499" s="9">
        <f>ROUND(_xlfn.NORM.INV(M1499,Params!$B$15,Params!$B$16)+Params!$B$17+Params!$B$18*M1499,2)</f>
        <v/>
      </c>
      <c r="Z1499" s="9">
        <f>ROUND(_xlfn.NORM.INV(N1499,Params!$B$13,Params!$B$14)+Params!$B$17+Params!$B$18*N1499,1)</f>
        <v/>
      </c>
    </row>
    <row r="1500">
      <c r="A1500" s="11" t="n">
        <v>1499</v>
      </c>
      <c r="B1500" s="12">
        <f>INT((A1500-1)/122)+1</f>
        <v/>
      </c>
      <c r="C1500" s="13" t="n">
        <v>0.998687</v>
      </c>
      <c r="D1500" s="13" t="n">
        <v>0.9782419999999999</v>
      </c>
      <c r="E1500" s="13" t="n">
        <v>0.376576</v>
      </c>
      <c r="F1500" s="13" t="n">
        <v>0.919059</v>
      </c>
      <c r="G1500" s="13" t="n">
        <v>0.468469</v>
      </c>
      <c r="H1500" s="13" t="n">
        <v>0.010342</v>
      </c>
      <c r="I1500" s="13" t="n">
        <v>0.822261</v>
      </c>
      <c r="J1500" s="13" t="n">
        <v>0.622802</v>
      </c>
      <c r="K1500" s="13" t="n">
        <v>0.06829300000000001</v>
      </c>
      <c r="L1500" s="13" t="n">
        <v>0.608496</v>
      </c>
      <c r="M1500" s="13" t="n">
        <v>0.963873</v>
      </c>
      <c r="N1500" s="13" t="n">
        <v>0.120361</v>
      </c>
      <c r="O1500" s="9">
        <f>IF(C1500&lt;=1-Params!$B$4,0,MAX(0.1,ROUND(_xlfn.GAMMA.INV((C1500-(1-Params!$B$4))/Params!$B$4,Params!$B$5,Params!$B$6),1)))</f>
        <v/>
      </c>
      <c r="P1500" s="9">
        <f>IF(D1500&lt;=1-Params!$B$7,0,ROUND(_xlfn.GAMMA.INV((D1500-(1-Params!$B$7))/Params!$B$7,Params!$B$8,Params!$B$9),3))</f>
        <v/>
      </c>
      <c r="Q1500" s="9">
        <f>IF(E1500&lt;=1-Params!$B$4,0,MAX(0.1,ROUND(_xlfn.GAMMA.INV((E1500-(1-Params!$B$4))/Params!$B$4,Params!$B$5,Params!$B$6),1)))</f>
        <v/>
      </c>
      <c r="R1500" s="9">
        <f>IF(F1500&lt;=1-Params!$B$7,0,ROUND(_xlfn.GAMMA.INV((F1500-(1-Params!$B$7))/Params!$B$7,Params!$B$8,Params!$B$9),3))</f>
        <v/>
      </c>
      <c r="S1500" s="9">
        <f>IF(G1500&lt;=1-Params!$B$7,0,ROUND((Params!$B$10+Params!$B$11*G1500^Params!$B$12)*_xlfn.GAMMA.INV((G1500-(1-Params!$B$7))/Params!$B$7,Params!$B$8,Params!$B$9),3))</f>
        <v/>
      </c>
      <c r="T1500" s="9">
        <f>IF(H1500&lt;=1-Params!$B$4,0,MAX(0.1,ROUND((Params!$B$10+Params!$B$11*H1500^Params!$B$12)*_xlfn.GAMMA.INV((H1500-(1-Params!$B$4))/Params!$B$4,Params!$B$5,Params!$B$6),1)))</f>
        <v/>
      </c>
      <c r="U1500" s="9">
        <f>ROUND(_xlfn.NORM.INV(I1500,Params!$B$13,Params!$B$14),1)</f>
        <v/>
      </c>
      <c r="V1500" s="9">
        <f>ROUND(_xlfn.NORM.INV(J1500,Params!$B$15,Params!$B$16),2)</f>
        <v/>
      </c>
      <c r="W1500" s="9">
        <f>ROUND(_xlfn.NORM.INV(K1500,Params!$B$13,Params!$B$14),1)</f>
        <v/>
      </c>
      <c r="X1500" s="9">
        <f>ROUND(_xlfn.NORM.INV(L1500,Params!$B$15,Params!$B$16),2)</f>
        <v/>
      </c>
      <c r="Y1500" s="9">
        <f>ROUND(_xlfn.NORM.INV(M1500,Params!$B$15,Params!$B$16)+Params!$B$17+Params!$B$18*M1500,2)</f>
        <v/>
      </c>
      <c r="Z1500" s="9">
        <f>ROUND(_xlfn.NORM.INV(N1500,Params!$B$13,Params!$B$14)+Params!$B$17+Params!$B$18*N1500,1)</f>
        <v/>
      </c>
    </row>
    <row r="1501">
      <c r="A1501" s="11" t="n">
        <v>1500</v>
      </c>
      <c r="B1501" s="12">
        <f>INT((A1501-1)/122)+1</f>
        <v/>
      </c>
      <c r="C1501" s="13" t="n">
        <v>0.623817</v>
      </c>
      <c r="D1501" s="13" t="n">
        <v>0.737049</v>
      </c>
      <c r="E1501" s="13" t="n">
        <v>0.372763</v>
      </c>
      <c r="F1501" s="13" t="n">
        <v>0.065328</v>
      </c>
      <c r="G1501" s="13" t="n">
        <v>0.447037</v>
      </c>
      <c r="H1501" s="13" t="n">
        <v>0.74814</v>
      </c>
      <c r="I1501" s="13" t="n">
        <v>0.978715</v>
      </c>
      <c r="J1501" s="13" t="n">
        <v>0.32517</v>
      </c>
      <c r="K1501" s="13" t="n">
        <v>0.210125</v>
      </c>
      <c r="L1501" s="13" t="n">
        <v>0.439306</v>
      </c>
      <c r="M1501" s="13" t="n">
        <v>0.838095</v>
      </c>
      <c r="N1501" s="13" t="n">
        <v>0.040482</v>
      </c>
      <c r="O1501" s="9">
        <f>IF(C1501&lt;=1-Params!$B$4,0,MAX(0.1,ROUND(_xlfn.GAMMA.INV((C1501-(1-Params!$B$4))/Params!$B$4,Params!$B$5,Params!$B$6),1)))</f>
        <v/>
      </c>
      <c r="P1501" s="9">
        <f>IF(D1501&lt;=1-Params!$B$7,0,ROUND(_xlfn.GAMMA.INV((D1501-(1-Params!$B$7))/Params!$B$7,Params!$B$8,Params!$B$9),3))</f>
        <v/>
      </c>
      <c r="Q1501" s="9">
        <f>IF(E1501&lt;=1-Params!$B$4,0,MAX(0.1,ROUND(_xlfn.GAMMA.INV((E1501-(1-Params!$B$4))/Params!$B$4,Params!$B$5,Params!$B$6),1)))</f>
        <v/>
      </c>
      <c r="R1501" s="9">
        <f>IF(F1501&lt;=1-Params!$B$7,0,ROUND(_xlfn.GAMMA.INV((F1501-(1-Params!$B$7))/Params!$B$7,Params!$B$8,Params!$B$9),3))</f>
        <v/>
      </c>
      <c r="S1501" s="9">
        <f>IF(G1501&lt;=1-Params!$B$7,0,ROUND((Params!$B$10+Params!$B$11*G1501^Params!$B$12)*_xlfn.GAMMA.INV((G1501-(1-Params!$B$7))/Params!$B$7,Params!$B$8,Params!$B$9),3))</f>
        <v/>
      </c>
      <c r="T1501" s="9">
        <f>IF(H1501&lt;=1-Params!$B$4,0,MAX(0.1,ROUND((Params!$B$10+Params!$B$11*H1501^Params!$B$12)*_xlfn.GAMMA.INV((H1501-(1-Params!$B$4))/Params!$B$4,Params!$B$5,Params!$B$6),1)))</f>
        <v/>
      </c>
      <c r="U1501" s="9">
        <f>ROUND(_xlfn.NORM.INV(I1501,Params!$B$13,Params!$B$14),1)</f>
        <v/>
      </c>
      <c r="V1501" s="9">
        <f>ROUND(_xlfn.NORM.INV(J1501,Params!$B$15,Params!$B$16),2)</f>
        <v/>
      </c>
      <c r="W1501" s="9">
        <f>ROUND(_xlfn.NORM.INV(K1501,Params!$B$13,Params!$B$14),1)</f>
        <v/>
      </c>
      <c r="X1501" s="9">
        <f>ROUND(_xlfn.NORM.INV(L1501,Params!$B$15,Params!$B$16),2)</f>
        <v/>
      </c>
      <c r="Y1501" s="9">
        <f>ROUND(_xlfn.NORM.INV(M1501,Params!$B$15,Params!$B$16)+Params!$B$17+Params!$B$18*M1501,2)</f>
        <v/>
      </c>
      <c r="Z1501" s="9">
        <f>ROUND(_xlfn.NORM.INV(N1501,Params!$B$13,Params!$B$14)+Params!$B$17+Params!$B$18*N1501,1)</f>
        <v/>
      </c>
    </row>
    <row r="1502">
      <c r="A1502" s="11" t="n">
        <v>1501</v>
      </c>
      <c r="B1502" s="12">
        <f>INT((A1502-1)/122)+1</f>
        <v/>
      </c>
      <c r="C1502" s="13" t="n">
        <v>0.892116</v>
      </c>
      <c r="D1502" s="13" t="n">
        <v>0.216779</v>
      </c>
      <c r="E1502" s="13" t="n">
        <v>0.14283</v>
      </c>
      <c r="F1502" s="13" t="n">
        <v>0.133915</v>
      </c>
      <c r="G1502" s="13" t="n">
        <v>0.06594</v>
      </c>
      <c r="H1502" s="13" t="n">
        <v>0.503497</v>
      </c>
      <c r="I1502" s="13" t="n">
        <v>0.964144</v>
      </c>
      <c r="J1502" s="13" t="n">
        <v>0.047003</v>
      </c>
      <c r="K1502" s="13" t="n">
        <v>0.146456</v>
      </c>
      <c r="L1502" s="13" t="n">
        <v>0.859363</v>
      </c>
      <c r="M1502" s="13" t="n">
        <v>0.6468159999999999</v>
      </c>
      <c r="N1502" s="13" t="n">
        <v>0.512876</v>
      </c>
      <c r="O1502" s="9">
        <f>IF(C1502&lt;=1-Params!$B$4,0,MAX(0.1,ROUND(_xlfn.GAMMA.INV((C1502-(1-Params!$B$4))/Params!$B$4,Params!$B$5,Params!$B$6),1)))</f>
        <v/>
      </c>
      <c r="P1502" s="9">
        <f>IF(D1502&lt;=1-Params!$B$7,0,ROUND(_xlfn.GAMMA.INV((D1502-(1-Params!$B$7))/Params!$B$7,Params!$B$8,Params!$B$9),3))</f>
        <v/>
      </c>
      <c r="Q1502" s="9">
        <f>IF(E1502&lt;=1-Params!$B$4,0,MAX(0.1,ROUND(_xlfn.GAMMA.INV((E1502-(1-Params!$B$4))/Params!$B$4,Params!$B$5,Params!$B$6),1)))</f>
        <v/>
      </c>
      <c r="R1502" s="9">
        <f>IF(F1502&lt;=1-Params!$B$7,0,ROUND(_xlfn.GAMMA.INV((F1502-(1-Params!$B$7))/Params!$B$7,Params!$B$8,Params!$B$9),3))</f>
        <v/>
      </c>
      <c r="S1502" s="9">
        <f>IF(G1502&lt;=1-Params!$B$7,0,ROUND((Params!$B$10+Params!$B$11*G1502^Params!$B$12)*_xlfn.GAMMA.INV((G1502-(1-Params!$B$7))/Params!$B$7,Params!$B$8,Params!$B$9),3))</f>
        <v/>
      </c>
      <c r="T1502" s="9">
        <f>IF(H1502&lt;=1-Params!$B$4,0,MAX(0.1,ROUND((Params!$B$10+Params!$B$11*H1502^Params!$B$12)*_xlfn.GAMMA.INV((H1502-(1-Params!$B$4))/Params!$B$4,Params!$B$5,Params!$B$6),1)))</f>
        <v/>
      </c>
      <c r="U1502" s="9">
        <f>ROUND(_xlfn.NORM.INV(I1502,Params!$B$13,Params!$B$14),1)</f>
        <v/>
      </c>
      <c r="V1502" s="9">
        <f>ROUND(_xlfn.NORM.INV(J1502,Params!$B$15,Params!$B$16),2)</f>
        <v/>
      </c>
      <c r="W1502" s="9">
        <f>ROUND(_xlfn.NORM.INV(K1502,Params!$B$13,Params!$B$14),1)</f>
        <v/>
      </c>
      <c r="X1502" s="9">
        <f>ROUND(_xlfn.NORM.INV(L1502,Params!$B$15,Params!$B$16),2)</f>
        <v/>
      </c>
      <c r="Y1502" s="9">
        <f>ROUND(_xlfn.NORM.INV(M1502,Params!$B$15,Params!$B$16)+Params!$B$17+Params!$B$18*M1502,2)</f>
        <v/>
      </c>
      <c r="Z1502" s="9">
        <f>ROUND(_xlfn.NORM.INV(N1502,Params!$B$13,Params!$B$14)+Params!$B$17+Params!$B$18*N1502,1)</f>
        <v/>
      </c>
    </row>
    <row r="1503">
      <c r="A1503" s="11" t="n">
        <v>1502</v>
      </c>
      <c r="B1503" s="12">
        <f>INT((A1503-1)/122)+1</f>
        <v/>
      </c>
      <c r="C1503" s="13" t="n">
        <v>0.018179</v>
      </c>
      <c r="D1503" s="13" t="n">
        <v>0.519658</v>
      </c>
      <c r="E1503" s="13" t="n">
        <v>0.815319</v>
      </c>
      <c r="F1503" s="13" t="n">
        <v>0.208256</v>
      </c>
      <c r="G1503" s="13" t="n">
        <v>0.488248</v>
      </c>
      <c r="H1503" s="13" t="n">
        <v>0.203009</v>
      </c>
      <c r="I1503" s="13" t="n">
        <v>0.888719</v>
      </c>
      <c r="J1503" s="13" t="n">
        <v>0.13927</v>
      </c>
      <c r="K1503" s="13" t="n">
        <v>0.441313</v>
      </c>
      <c r="L1503" s="13" t="n">
        <v>0.817533</v>
      </c>
      <c r="M1503" s="13" t="n">
        <v>0.790798</v>
      </c>
      <c r="N1503" s="13" t="n">
        <v>0.419353</v>
      </c>
      <c r="O1503" s="9">
        <f>IF(C1503&lt;=1-Params!$B$4,0,MAX(0.1,ROUND(_xlfn.GAMMA.INV((C1503-(1-Params!$B$4))/Params!$B$4,Params!$B$5,Params!$B$6),1)))</f>
        <v/>
      </c>
      <c r="P1503" s="9">
        <f>IF(D1503&lt;=1-Params!$B$7,0,ROUND(_xlfn.GAMMA.INV((D1503-(1-Params!$B$7))/Params!$B$7,Params!$B$8,Params!$B$9),3))</f>
        <v/>
      </c>
      <c r="Q1503" s="9">
        <f>IF(E1503&lt;=1-Params!$B$4,0,MAX(0.1,ROUND(_xlfn.GAMMA.INV((E1503-(1-Params!$B$4))/Params!$B$4,Params!$B$5,Params!$B$6),1)))</f>
        <v/>
      </c>
      <c r="R1503" s="9">
        <f>IF(F1503&lt;=1-Params!$B$7,0,ROUND(_xlfn.GAMMA.INV((F1503-(1-Params!$B$7))/Params!$B$7,Params!$B$8,Params!$B$9),3))</f>
        <v/>
      </c>
      <c r="S1503" s="9">
        <f>IF(G1503&lt;=1-Params!$B$7,0,ROUND((Params!$B$10+Params!$B$11*G1503^Params!$B$12)*_xlfn.GAMMA.INV((G1503-(1-Params!$B$7))/Params!$B$7,Params!$B$8,Params!$B$9),3))</f>
        <v/>
      </c>
      <c r="T1503" s="9">
        <f>IF(H1503&lt;=1-Params!$B$4,0,MAX(0.1,ROUND((Params!$B$10+Params!$B$11*H1503^Params!$B$12)*_xlfn.GAMMA.INV((H1503-(1-Params!$B$4))/Params!$B$4,Params!$B$5,Params!$B$6),1)))</f>
        <v/>
      </c>
      <c r="U1503" s="9">
        <f>ROUND(_xlfn.NORM.INV(I1503,Params!$B$13,Params!$B$14),1)</f>
        <v/>
      </c>
      <c r="V1503" s="9">
        <f>ROUND(_xlfn.NORM.INV(J1503,Params!$B$15,Params!$B$16),2)</f>
        <v/>
      </c>
      <c r="W1503" s="9">
        <f>ROUND(_xlfn.NORM.INV(K1503,Params!$B$13,Params!$B$14),1)</f>
        <v/>
      </c>
      <c r="X1503" s="9">
        <f>ROUND(_xlfn.NORM.INV(L1503,Params!$B$15,Params!$B$16),2)</f>
        <v/>
      </c>
      <c r="Y1503" s="9">
        <f>ROUND(_xlfn.NORM.INV(M1503,Params!$B$15,Params!$B$16)+Params!$B$17+Params!$B$18*M1503,2)</f>
        <v/>
      </c>
      <c r="Z1503" s="9">
        <f>ROUND(_xlfn.NORM.INV(N1503,Params!$B$13,Params!$B$14)+Params!$B$17+Params!$B$18*N1503,1)</f>
        <v/>
      </c>
    </row>
    <row r="1504">
      <c r="A1504" s="11" t="n">
        <v>1503</v>
      </c>
      <c r="B1504" s="12">
        <f>INT((A1504-1)/122)+1</f>
        <v/>
      </c>
      <c r="C1504" s="13" t="n">
        <v>0.054434</v>
      </c>
      <c r="D1504" s="13" t="n">
        <v>0.877119</v>
      </c>
      <c r="E1504" s="13" t="n">
        <v>0.892485</v>
      </c>
      <c r="F1504" s="13" t="n">
        <v>0.704527</v>
      </c>
      <c r="G1504" s="13" t="n">
        <v>0.337139</v>
      </c>
      <c r="H1504" s="13" t="n">
        <v>0.703687</v>
      </c>
      <c r="I1504" s="13" t="n">
        <v>0.787297</v>
      </c>
      <c r="J1504" s="13" t="n">
        <v>0.047635</v>
      </c>
      <c r="K1504" s="13" t="n">
        <v>0.841628</v>
      </c>
      <c r="L1504" s="13" t="n">
        <v>0.918495</v>
      </c>
      <c r="M1504" s="13" t="n">
        <v>0.772299</v>
      </c>
      <c r="N1504" s="13" t="n">
        <v>0.276824</v>
      </c>
      <c r="O1504" s="9">
        <f>IF(C1504&lt;=1-Params!$B$4,0,MAX(0.1,ROUND(_xlfn.GAMMA.INV((C1504-(1-Params!$B$4))/Params!$B$4,Params!$B$5,Params!$B$6),1)))</f>
        <v/>
      </c>
      <c r="P1504" s="9">
        <f>IF(D1504&lt;=1-Params!$B$7,0,ROUND(_xlfn.GAMMA.INV((D1504-(1-Params!$B$7))/Params!$B$7,Params!$B$8,Params!$B$9),3))</f>
        <v/>
      </c>
      <c r="Q1504" s="9">
        <f>IF(E1504&lt;=1-Params!$B$4,0,MAX(0.1,ROUND(_xlfn.GAMMA.INV((E1504-(1-Params!$B$4))/Params!$B$4,Params!$B$5,Params!$B$6),1)))</f>
        <v/>
      </c>
      <c r="R1504" s="9">
        <f>IF(F1504&lt;=1-Params!$B$7,0,ROUND(_xlfn.GAMMA.INV((F1504-(1-Params!$B$7))/Params!$B$7,Params!$B$8,Params!$B$9),3))</f>
        <v/>
      </c>
      <c r="S1504" s="9">
        <f>IF(G1504&lt;=1-Params!$B$7,0,ROUND((Params!$B$10+Params!$B$11*G1504^Params!$B$12)*_xlfn.GAMMA.INV((G1504-(1-Params!$B$7))/Params!$B$7,Params!$B$8,Params!$B$9),3))</f>
        <v/>
      </c>
      <c r="T1504" s="9">
        <f>IF(H1504&lt;=1-Params!$B$4,0,MAX(0.1,ROUND((Params!$B$10+Params!$B$11*H1504^Params!$B$12)*_xlfn.GAMMA.INV((H1504-(1-Params!$B$4))/Params!$B$4,Params!$B$5,Params!$B$6),1)))</f>
        <v/>
      </c>
      <c r="U1504" s="9">
        <f>ROUND(_xlfn.NORM.INV(I1504,Params!$B$13,Params!$B$14),1)</f>
        <v/>
      </c>
      <c r="V1504" s="9">
        <f>ROUND(_xlfn.NORM.INV(J1504,Params!$B$15,Params!$B$16),2)</f>
        <v/>
      </c>
      <c r="W1504" s="9">
        <f>ROUND(_xlfn.NORM.INV(K1504,Params!$B$13,Params!$B$14),1)</f>
        <v/>
      </c>
      <c r="X1504" s="9">
        <f>ROUND(_xlfn.NORM.INV(L1504,Params!$B$15,Params!$B$16),2)</f>
        <v/>
      </c>
      <c r="Y1504" s="9">
        <f>ROUND(_xlfn.NORM.INV(M1504,Params!$B$15,Params!$B$16)+Params!$B$17+Params!$B$18*M1504,2)</f>
        <v/>
      </c>
      <c r="Z1504" s="9">
        <f>ROUND(_xlfn.NORM.INV(N1504,Params!$B$13,Params!$B$14)+Params!$B$17+Params!$B$18*N1504,1)</f>
        <v/>
      </c>
    </row>
    <row r="1505">
      <c r="A1505" s="11" t="n">
        <v>1504</v>
      </c>
      <c r="B1505" s="12">
        <f>INT((A1505-1)/122)+1</f>
        <v/>
      </c>
      <c r="C1505" s="13" t="n">
        <v>0.648977</v>
      </c>
      <c r="D1505" s="13" t="n">
        <v>0.280426</v>
      </c>
      <c r="E1505" s="13" t="n">
        <v>0.70933</v>
      </c>
      <c r="F1505" s="13" t="n">
        <v>0.633019</v>
      </c>
      <c r="G1505" s="13" t="n">
        <v>0.547551</v>
      </c>
      <c r="H1505" s="13" t="n">
        <v>0.2764</v>
      </c>
      <c r="I1505" s="13" t="n">
        <v>0.461205</v>
      </c>
      <c r="J1505" s="13" t="n">
        <v>0.3257</v>
      </c>
      <c r="K1505" s="13" t="n">
        <v>0.93713</v>
      </c>
      <c r="L1505" s="13" t="n">
        <v>0.774377</v>
      </c>
      <c r="M1505" s="13" t="n">
        <v>0.974515</v>
      </c>
      <c r="N1505" s="13" t="n">
        <v>0.277624</v>
      </c>
      <c r="O1505" s="9">
        <f>IF(C1505&lt;=1-Params!$B$4,0,MAX(0.1,ROUND(_xlfn.GAMMA.INV((C1505-(1-Params!$B$4))/Params!$B$4,Params!$B$5,Params!$B$6),1)))</f>
        <v/>
      </c>
      <c r="P1505" s="9">
        <f>IF(D1505&lt;=1-Params!$B$7,0,ROUND(_xlfn.GAMMA.INV((D1505-(1-Params!$B$7))/Params!$B$7,Params!$B$8,Params!$B$9),3))</f>
        <v/>
      </c>
      <c r="Q1505" s="9">
        <f>IF(E1505&lt;=1-Params!$B$4,0,MAX(0.1,ROUND(_xlfn.GAMMA.INV((E1505-(1-Params!$B$4))/Params!$B$4,Params!$B$5,Params!$B$6),1)))</f>
        <v/>
      </c>
      <c r="R1505" s="9">
        <f>IF(F1505&lt;=1-Params!$B$7,0,ROUND(_xlfn.GAMMA.INV((F1505-(1-Params!$B$7))/Params!$B$7,Params!$B$8,Params!$B$9),3))</f>
        <v/>
      </c>
      <c r="S1505" s="9">
        <f>IF(G1505&lt;=1-Params!$B$7,0,ROUND((Params!$B$10+Params!$B$11*G1505^Params!$B$12)*_xlfn.GAMMA.INV((G1505-(1-Params!$B$7))/Params!$B$7,Params!$B$8,Params!$B$9),3))</f>
        <v/>
      </c>
      <c r="T1505" s="9">
        <f>IF(H1505&lt;=1-Params!$B$4,0,MAX(0.1,ROUND((Params!$B$10+Params!$B$11*H1505^Params!$B$12)*_xlfn.GAMMA.INV((H1505-(1-Params!$B$4))/Params!$B$4,Params!$B$5,Params!$B$6),1)))</f>
        <v/>
      </c>
      <c r="U1505" s="9">
        <f>ROUND(_xlfn.NORM.INV(I1505,Params!$B$13,Params!$B$14),1)</f>
        <v/>
      </c>
      <c r="V1505" s="9">
        <f>ROUND(_xlfn.NORM.INV(J1505,Params!$B$15,Params!$B$16),2)</f>
        <v/>
      </c>
      <c r="W1505" s="9">
        <f>ROUND(_xlfn.NORM.INV(K1505,Params!$B$13,Params!$B$14),1)</f>
        <v/>
      </c>
      <c r="X1505" s="9">
        <f>ROUND(_xlfn.NORM.INV(L1505,Params!$B$15,Params!$B$16),2)</f>
        <v/>
      </c>
      <c r="Y1505" s="9">
        <f>ROUND(_xlfn.NORM.INV(M1505,Params!$B$15,Params!$B$16)+Params!$B$17+Params!$B$18*M1505,2)</f>
        <v/>
      </c>
      <c r="Z1505" s="9">
        <f>ROUND(_xlfn.NORM.INV(N1505,Params!$B$13,Params!$B$14)+Params!$B$17+Params!$B$18*N1505,1)</f>
        <v/>
      </c>
    </row>
    <row r="1506">
      <c r="A1506" s="11" t="n">
        <v>1505</v>
      </c>
      <c r="B1506" s="12">
        <f>INT((A1506-1)/122)+1</f>
        <v/>
      </c>
      <c r="C1506" s="13" t="n">
        <v>0.487846</v>
      </c>
      <c r="D1506" s="13" t="n">
        <v>0.483188</v>
      </c>
      <c r="E1506" s="13" t="n">
        <v>0.9235719999999999</v>
      </c>
      <c r="F1506" s="13" t="n">
        <v>0.488884</v>
      </c>
      <c r="G1506" s="13" t="n">
        <v>0.324705</v>
      </c>
      <c r="H1506" s="13" t="n">
        <v>0.06582</v>
      </c>
      <c r="I1506" s="13" t="n">
        <v>0.257464</v>
      </c>
      <c r="J1506" s="13" t="n">
        <v>0.200018</v>
      </c>
      <c r="K1506" s="13" t="n">
        <v>0.861504</v>
      </c>
      <c r="L1506" s="13" t="n">
        <v>0.627732</v>
      </c>
      <c r="M1506" s="13" t="n">
        <v>0.954867</v>
      </c>
      <c r="N1506" s="13" t="n">
        <v>0.236609</v>
      </c>
      <c r="O1506" s="9">
        <f>IF(C1506&lt;=1-Params!$B$4,0,MAX(0.1,ROUND(_xlfn.GAMMA.INV((C1506-(1-Params!$B$4))/Params!$B$4,Params!$B$5,Params!$B$6),1)))</f>
        <v/>
      </c>
      <c r="P1506" s="9">
        <f>IF(D1506&lt;=1-Params!$B$7,0,ROUND(_xlfn.GAMMA.INV((D1506-(1-Params!$B$7))/Params!$B$7,Params!$B$8,Params!$B$9),3))</f>
        <v/>
      </c>
      <c r="Q1506" s="9">
        <f>IF(E1506&lt;=1-Params!$B$4,0,MAX(0.1,ROUND(_xlfn.GAMMA.INV((E1506-(1-Params!$B$4))/Params!$B$4,Params!$B$5,Params!$B$6),1)))</f>
        <v/>
      </c>
      <c r="R1506" s="9">
        <f>IF(F1506&lt;=1-Params!$B$7,0,ROUND(_xlfn.GAMMA.INV((F1506-(1-Params!$B$7))/Params!$B$7,Params!$B$8,Params!$B$9),3))</f>
        <v/>
      </c>
      <c r="S1506" s="9">
        <f>IF(G1506&lt;=1-Params!$B$7,0,ROUND((Params!$B$10+Params!$B$11*G1506^Params!$B$12)*_xlfn.GAMMA.INV((G1506-(1-Params!$B$7))/Params!$B$7,Params!$B$8,Params!$B$9),3))</f>
        <v/>
      </c>
      <c r="T1506" s="9">
        <f>IF(H1506&lt;=1-Params!$B$4,0,MAX(0.1,ROUND((Params!$B$10+Params!$B$11*H1506^Params!$B$12)*_xlfn.GAMMA.INV((H1506-(1-Params!$B$4))/Params!$B$4,Params!$B$5,Params!$B$6),1)))</f>
        <v/>
      </c>
      <c r="U1506" s="9">
        <f>ROUND(_xlfn.NORM.INV(I1506,Params!$B$13,Params!$B$14),1)</f>
        <v/>
      </c>
      <c r="V1506" s="9">
        <f>ROUND(_xlfn.NORM.INV(J1506,Params!$B$15,Params!$B$16),2)</f>
        <v/>
      </c>
      <c r="W1506" s="9">
        <f>ROUND(_xlfn.NORM.INV(K1506,Params!$B$13,Params!$B$14),1)</f>
        <v/>
      </c>
      <c r="X1506" s="9">
        <f>ROUND(_xlfn.NORM.INV(L1506,Params!$B$15,Params!$B$16),2)</f>
        <v/>
      </c>
      <c r="Y1506" s="9">
        <f>ROUND(_xlfn.NORM.INV(M1506,Params!$B$15,Params!$B$16)+Params!$B$17+Params!$B$18*M1506,2)</f>
        <v/>
      </c>
      <c r="Z1506" s="9">
        <f>ROUND(_xlfn.NORM.INV(N1506,Params!$B$13,Params!$B$14)+Params!$B$17+Params!$B$18*N1506,1)</f>
        <v/>
      </c>
    </row>
    <row r="1507">
      <c r="A1507" s="11" t="n">
        <v>1506</v>
      </c>
      <c r="B1507" s="12">
        <f>INT((A1507-1)/122)+1</f>
        <v/>
      </c>
      <c r="C1507" s="13" t="n">
        <v>0.556994</v>
      </c>
      <c r="D1507" s="13" t="n">
        <v>0.165994</v>
      </c>
      <c r="E1507" s="13" t="n">
        <v>0.357564</v>
      </c>
      <c r="F1507" s="13" t="n">
        <v>0.211178</v>
      </c>
      <c r="G1507" s="13" t="n">
        <v>0.109834</v>
      </c>
      <c r="H1507" s="13" t="n">
        <v>0.00967</v>
      </c>
      <c r="I1507" s="13" t="n">
        <v>0.824871</v>
      </c>
      <c r="J1507" s="13" t="n">
        <v>0.359242</v>
      </c>
      <c r="K1507" s="13" t="n">
        <v>0.354651</v>
      </c>
      <c r="L1507" s="13" t="n">
        <v>0.499702</v>
      </c>
      <c r="M1507" s="13" t="n">
        <v>0.7726730000000001</v>
      </c>
      <c r="N1507" s="13" t="n">
        <v>0.309875</v>
      </c>
      <c r="O1507" s="9">
        <f>IF(C1507&lt;=1-Params!$B$4,0,MAX(0.1,ROUND(_xlfn.GAMMA.INV((C1507-(1-Params!$B$4))/Params!$B$4,Params!$B$5,Params!$B$6),1)))</f>
        <v/>
      </c>
      <c r="P1507" s="9">
        <f>IF(D1507&lt;=1-Params!$B$7,0,ROUND(_xlfn.GAMMA.INV((D1507-(1-Params!$B$7))/Params!$B$7,Params!$B$8,Params!$B$9),3))</f>
        <v/>
      </c>
      <c r="Q1507" s="9">
        <f>IF(E1507&lt;=1-Params!$B$4,0,MAX(0.1,ROUND(_xlfn.GAMMA.INV((E1507-(1-Params!$B$4))/Params!$B$4,Params!$B$5,Params!$B$6),1)))</f>
        <v/>
      </c>
      <c r="R1507" s="9">
        <f>IF(F1507&lt;=1-Params!$B$7,0,ROUND(_xlfn.GAMMA.INV((F1507-(1-Params!$B$7))/Params!$B$7,Params!$B$8,Params!$B$9),3))</f>
        <v/>
      </c>
      <c r="S1507" s="9">
        <f>IF(G1507&lt;=1-Params!$B$7,0,ROUND((Params!$B$10+Params!$B$11*G1507^Params!$B$12)*_xlfn.GAMMA.INV((G1507-(1-Params!$B$7))/Params!$B$7,Params!$B$8,Params!$B$9),3))</f>
        <v/>
      </c>
      <c r="T1507" s="9">
        <f>IF(H1507&lt;=1-Params!$B$4,0,MAX(0.1,ROUND((Params!$B$10+Params!$B$11*H1507^Params!$B$12)*_xlfn.GAMMA.INV((H1507-(1-Params!$B$4))/Params!$B$4,Params!$B$5,Params!$B$6),1)))</f>
        <v/>
      </c>
      <c r="U1507" s="9">
        <f>ROUND(_xlfn.NORM.INV(I1507,Params!$B$13,Params!$B$14),1)</f>
        <v/>
      </c>
      <c r="V1507" s="9">
        <f>ROUND(_xlfn.NORM.INV(J1507,Params!$B$15,Params!$B$16),2)</f>
        <v/>
      </c>
      <c r="W1507" s="9">
        <f>ROUND(_xlfn.NORM.INV(K1507,Params!$B$13,Params!$B$14),1)</f>
        <v/>
      </c>
      <c r="X1507" s="9">
        <f>ROUND(_xlfn.NORM.INV(L1507,Params!$B$15,Params!$B$16),2)</f>
        <v/>
      </c>
      <c r="Y1507" s="9">
        <f>ROUND(_xlfn.NORM.INV(M1507,Params!$B$15,Params!$B$16)+Params!$B$17+Params!$B$18*M1507,2)</f>
        <v/>
      </c>
      <c r="Z1507" s="9">
        <f>ROUND(_xlfn.NORM.INV(N1507,Params!$B$13,Params!$B$14)+Params!$B$17+Params!$B$18*N1507,1)</f>
        <v/>
      </c>
    </row>
    <row r="1508">
      <c r="A1508" s="11" t="n">
        <v>1507</v>
      </c>
      <c r="B1508" s="12">
        <f>INT((A1508-1)/122)+1</f>
        <v/>
      </c>
      <c r="C1508" s="13" t="n">
        <v>0.318502</v>
      </c>
      <c r="D1508" s="13" t="n">
        <v>0.157006</v>
      </c>
      <c r="E1508" s="13" t="n">
        <v>0.383687</v>
      </c>
      <c r="F1508" s="13" t="n">
        <v>0.124463</v>
      </c>
      <c r="G1508" s="13" t="n">
        <v>0.418306</v>
      </c>
      <c r="H1508" s="13" t="n">
        <v>0.291763</v>
      </c>
      <c r="I1508" s="13" t="n">
        <v>0.462501</v>
      </c>
      <c r="J1508" s="13" t="n">
        <v>0.361756</v>
      </c>
      <c r="K1508" s="13" t="n">
        <v>0.486517</v>
      </c>
      <c r="L1508" s="13" t="n">
        <v>0.290023</v>
      </c>
      <c r="M1508" s="13" t="n">
        <v>0.376952</v>
      </c>
      <c r="N1508" s="13" t="n">
        <v>0.050771</v>
      </c>
      <c r="O1508" s="9">
        <f>IF(C1508&lt;=1-Params!$B$4,0,MAX(0.1,ROUND(_xlfn.GAMMA.INV((C1508-(1-Params!$B$4))/Params!$B$4,Params!$B$5,Params!$B$6),1)))</f>
        <v/>
      </c>
      <c r="P1508" s="9">
        <f>IF(D1508&lt;=1-Params!$B$7,0,ROUND(_xlfn.GAMMA.INV((D1508-(1-Params!$B$7))/Params!$B$7,Params!$B$8,Params!$B$9),3))</f>
        <v/>
      </c>
      <c r="Q1508" s="9">
        <f>IF(E1508&lt;=1-Params!$B$4,0,MAX(0.1,ROUND(_xlfn.GAMMA.INV((E1508-(1-Params!$B$4))/Params!$B$4,Params!$B$5,Params!$B$6),1)))</f>
        <v/>
      </c>
      <c r="R1508" s="9">
        <f>IF(F1508&lt;=1-Params!$B$7,0,ROUND(_xlfn.GAMMA.INV((F1508-(1-Params!$B$7))/Params!$B$7,Params!$B$8,Params!$B$9),3))</f>
        <v/>
      </c>
      <c r="S1508" s="9">
        <f>IF(G1508&lt;=1-Params!$B$7,0,ROUND((Params!$B$10+Params!$B$11*G1508^Params!$B$12)*_xlfn.GAMMA.INV((G1508-(1-Params!$B$7))/Params!$B$7,Params!$B$8,Params!$B$9),3))</f>
        <v/>
      </c>
      <c r="T1508" s="9">
        <f>IF(H1508&lt;=1-Params!$B$4,0,MAX(0.1,ROUND((Params!$B$10+Params!$B$11*H1508^Params!$B$12)*_xlfn.GAMMA.INV((H1508-(1-Params!$B$4))/Params!$B$4,Params!$B$5,Params!$B$6),1)))</f>
        <v/>
      </c>
      <c r="U1508" s="9">
        <f>ROUND(_xlfn.NORM.INV(I1508,Params!$B$13,Params!$B$14),1)</f>
        <v/>
      </c>
      <c r="V1508" s="9">
        <f>ROUND(_xlfn.NORM.INV(J1508,Params!$B$15,Params!$B$16),2)</f>
        <v/>
      </c>
      <c r="W1508" s="9">
        <f>ROUND(_xlfn.NORM.INV(K1508,Params!$B$13,Params!$B$14),1)</f>
        <v/>
      </c>
      <c r="X1508" s="9">
        <f>ROUND(_xlfn.NORM.INV(L1508,Params!$B$15,Params!$B$16),2)</f>
        <v/>
      </c>
      <c r="Y1508" s="9">
        <f>ROUND(_xlfn.NORM.INV(M1508,Params!$B$15,Params!$B$16)+Params!$B$17+Params!$B$18*M1508,2)</f>
        <v/>
      </c>
      <c r="Z1508" s="9">
        <f>ROUND(_xlfn.NORM.INV(N1508,Params!$B$13,Params!$B$14)+Params!$B$17+Params!$B$18*N1508,1)</f>
        <v/>
      </c>
    </row>
    <row r="1509">
      <c r="A1509" s="11" t="n">
        <v>1508</v>
      </c>
      <c r="B1509" s="12">
        <f>INT((A1509-1)/122)+1</f>
        <v/>
      </c>
      <c r="C1509" s="13" t="n">
        <v>0.592368</v>
      </c>
      <c r="D1509" s="13" t="n">
        <v>0.026508</v>
      </c>
      <c r="E1509" s="13" t="n">
        <v>0.494949</v>
      </c>
      <c r="F1509" s="13" t="n">
        <v>0.132846</v>
      </c>
      <c r="G1509" s="13" t="n">
        <v>0.030009</v>
      </c>
      <c r="H1509" s="13" t="n">
        <v>0.506302</v>
      </c>
      <c r="I1509" s="13" t="n">
        <v>0.487892</v>
      </c>
      <c r="J1509" s="13" t="n">
        <v>0.45259</v>
      </c>
      <c r="K1509" s="13" t="n">
        <v>0.451947</v>
      </c>
      <c r="L1509" s="13" t="n">
        <v>0.5074650000000001</v>
      </c>
      <c r="M1509" s="13" t="n">
        <v>0.228143</v>
      </c>
      <c r="N1509" s="13" t="n">
        <v>0.002359</v>
      </c>
      <c r="O1509" s="9">
        <f>IF(C1509&lt;=1-Params!$B$4,0,MAX(0.1,ROUND(_xlfn.GAMMA.INV((C1509-(1-Params!$B$4))/Params!$B$4,Params!$B$5,Params!$B$6),1)))</f>
        <v/>
      </c>
      <c r="P1509" s="9">
        <f>IF(D1509&lt;=1-Params!$B$7,0,ROUND(_xlfn.GAMMA.INV((D1509-(1-Params!$B$7))/Params!$B$7,Params!$B$8,Params!$B$9),3))</f>
        <v/>
      </c>
      <c r="Q1509" s="9">
        <f>IF(E1509&lt;=1-Params!$B$4,0,MAX(0.1,ROUND(_xlfn.GAMMA.INV((E1509-(1-Params!$B$4))/Params!$B$4,Params!$B$5,Params!$B$6),1)))</f>
        <v/>
      </c>
      <c r="R1509" s="9">
        <f>IF(F1509&lt;=1-Params!$B$7,0,ROUND(_xlfn.GAMMA.INV((F1509-(1-Params!$B$7))/Params!$B$7,Params!$B$8,Params!$B$9),3))</f>
        <v/>
      </c>
      <c r="S1509" s="9">
        <f>IF(G1509&lt;=1-Params!$B$7,0,ROUND((Params!$B$10+Params!$B$11*G1509^Params!$B$12)*_xlfn.GAMMA.INV((G1509-(1-Params!$B$7))/Params!$B$7,Params!$B$8,Params!$B$9),3))</f>
        <v/>
      </c>
      <c r="T1509" s="9">
        <f>IF(H1509&lt;=1-Params!$B$4,0,MAX(0.1,ROUND((Params!$B$10+Params!$B$11*H1509^Params!$B$12)*_xlfn.GAMMA.INV((H1509-(1-Params!$B$4))/Params!$B$4,Params!$B$5,Params!$B$6),1)))</f>
        <v/>
      </c>
      <c r="U1509" s="9">
        <f>ROUND(_xlfn.NORM.INV(I1509,Params!$B$13,Params!$B$14),1)</f>
        <v/>
      </c>
      <c r="V1509" s="9">
        <f>ROUND(_xlfn.NORM.INV(J1509,Params!$B$15,Params!$B$16),2)</f>
        <v/>
      </c>
      <c r="W1509" s="9">
        <f>ROUND(_xlfn.NORM.INV(K1509,Params!$B$13,Params!$B$14),1)</f>
        <v/>
      </c>
      <c r="X1509" s="9">
        <f>ROUND(_xlfn.NORM.INV(L1509,Params!$B$15,Params!$B$16),2)</f>
        <v/>
      </c>
      <c r="Y1509" s="9">
        <f>ROUND(_xlfn.NORM.INV(M1509,Params!$B$15,Params!$B$16)+Params!$B$17+Params!$B$18*M1509,2)</f>
        <v/>
      </c>
      <c r="Z1509" s="9">
        <f>ROUND(_xlfn.NORM.INV(N1509,Params!$B$13,Params!$B$14)+Params!$B$17+Params!$B$18*N1509,1)</f>
        <v/>
      </c>
    </row>
    <row r="1510">
      <c r="A1510" s="11" t="n">
        <v>1509</v>
      </c>
      <c r="B1510" s="12">
        <f>INT((A1510-1)/122)+1</f>
        <v/>
      </c>
      <c r="C1510" s="13" t="n">
        <v>0.8541800000000001</v>
      </c>
      <c r="D1510" s="13" t="n">
        <v>0.50543</v>
      </c>
      <c r="E1510" s="13" t="n">
        <v>0.888705</v>
      </c>
      <c r="F1510" s="13" t="n">
        <v>0.312309</v>
      </c>
      <c r="G1510" s="13" t="n">
        <v>0.366864</v>
      </c>
      <c r="H1510" s="13" t="n">
        <v>0.393584</v>
      </c>
      <c r="I1510" s="13" t="n">
        <v>0.742578</v>
      </c>
      <c r="J1510" s="13" t="n">
        <v>0.679182</v>
      </c>
      <c r="K1510" s="13" t="n">
        <v>0.744671</v>
      </c>
      <c r="L1510" s="13" t="n">
        <v>0.903632</v>
      </c>
      <c r="M1510" s="13" t="n">
        <v>0.207481</v>
      </c>
      <c r="N1510" s="13" t="n">
        <v>0.063809</v>
      </c>
      <c r="O1510" s="9">
        <f>IF(C1510&lt;=1-Params!$B$4,0,MAX(0.1,ROUND(_xlfn.GAMMA.INV((C1510-(1-Params!$B$4))/Params!$B$4,Params!$B$5,Params!$B$6),1)))</f>
        <v/>
      </c>
      <c r="P1510" s="9">
        <f>IF(D1510&lt;=1-Params!$B$7,0,ROUND(_xlfn.GAMMA.INV((D1510-(1-Params!$B$7))/Params!$B$7,Params!$B$8,Params!$B$9),3))</f>
        <v/>
      </c>
      <c r="Q1510" s="9">
        <f>IF(E1510&lt;=1-Params!$B$4,0,MAX(0.1,ROUND(_xlfn.GAMMA.INV((E1510-(1-Params!$B$4))/Params!$B$4,Params!$B$5,Params!$B$6),1)))</f>
        <v/>
      </c>
      <c r="R1510" s="9">
        <f>IF(F1510&lt;=1-Params!$B$7,0,ROUND(_xlfn.GAMMA.INV((F1510-(1-Params!$B$7))/Params!$B$7,Params!$B$8,Params!$B$9),3))</f>
        <v/>
      </c>
      <c r="S1510" s="9">
        <f>IF(G1510&lt;=1-Params!$B$7,0,ROUND((Params!$B$10+Params!$B$11*G1510^Params!$B$12)*_xlfn.GAMMA.INV((G1510-(1-Params!$B$7))/Params!$B$7,Params!$B$8,Params!$B$9),3))</f>
        <v/>
      </c>
      <c r="T1510" s="9">
        <f>IF(H1510&lt;=1-Params!$B$4,0,MAX(0.1,ROUND((Params!$B$10+Params!$B$11*H1510^Params!$B$12)*_xlfn.GAMMA.INV((H1510-(1-Params!$B$4))/Params!$B$4,Params!$B$5,Params!$B$6),1)))</f>
        <v/>
      </c>
      <c r="U1510" s="9">
        <f>ROUND(_xlfn.NORM.INV(I1510,Params!$B$13,Params!$B$14),1)</f>
        <v/>
      </c>
      <c r="V1510" s="9">
        <f>ROUND(_xlfn.NORM.INV(J1510,Params!$B$15,Params!$B$16),2)</f>
        <v/>
      </c>
      <c r="W1510" s="9">
        <f>ROUND(_xlfn.NORM.INV(K1510,Params!$B$13,Params!$B$14),1)</f>
        <v/>
      </c>
      <c r="X1510" s="9">
        <f>ROUND(_xlfn.NORM.INV(L1510,Params!$B$15,Params!$B$16),2)</f>
        <v/>
      </c>
      <c r="Y1510" s="9">
        <f>ROUND(_xlfn.NORM.INV(M1510,Params!$B$15,Params!$B$16)+Params!$B$17+Params!$B$18*M1510,2)</f>
        <v/>
      </c>
      <c r="Z1510" s="9">
        <f>ROUND(_xlfn.NORM.INV(N1510,Params!$B$13,Params!$B$14)+Params!$B$17+Params!$B$18*N1510,1)</f>
        <v/>
      </c>
    </row>
    <row r="1511">
      <c r="A1511" s="11" t="n">
        <v>1510</v>
      </c>
      <c r="B1511" s="12">
        <f>INT((A1511-1)/122)+1</f>
        <v/>
      </c>
      <c r="C1511" s="13" t="n">
        <v>0.9892069999999999</v>
      </c>
      <c r="D1511" s="13" t="n">
        <v>0.15686</v>
      </c>
      <c r="E1511" s="13" t="n">
        <v>0.8547439999999999</v>
      </c>
      <c r="F1511" s="13" t="n">
        <v>0.126884</v>
      </c>
      <c r="G1511" s="13" t="n">
        <v>0.570526</v>
      </c>
      <c r="H1511" s="13" t="n">
        <v>0.810029</v>
      </c>
      <c r="I1511" s="13" t="n">
        <v>0.9427140000000001</v>
      </c>
      <c r="J1511" s="13" t="n">
        <v>0.717899</v>
      </c>
      <c r="K1511" s="13" t="n">
        <v>0.731087</v>
      </c>
      <c r="L1511" s="13" t="n">
        <v>0.320708</v>
      </c>
      <c r="M1511" s="13" t="n">
        <v>0.342981</v>
      </c>
      <c r="N1511" s="13" t="n">
        <v>0.439728</v>
      </c>
      <c r="O1511" s="9">
        <f>IF(C1511&lt;=1-Params!$B$4,0,MAX(0.1,ROUND(_xlfn.GAMMA.INV((C1511-(1-Params!$B$4))/Params!$B$4,Params!$B$5,Params!$B$6),1)))</f>
        <v/>
      </c>
      <c r="P1511" s="9">
        <f>IF(D1511&lt;=1-Params!$B$7,0,ROUND(_xlfn.GAMMA.INV((D1511-(1-Params!$B$7))/Params!$B$7,Params!$B$8,Params!$B$9),3))</f>
        <v/>
      </c>
      <c r="Q1511" s="9">
        <f>IF(E1511&lt;=1-Params!$B$4,0,MAX(0.1,ROUND(_xlfn.GAMMA.INV((E1511-(1-Params!$B$4))/Params!$B$4,Params!$B$5,Params!$B$6),1)))</f>
        <v/>
      </c>
      <c r="R1511" s="9">
        <f>IF(F1511&lt;=1-Params!$B$7,0,ROUND(_xlfn.GAMMA.INV((F1511-(1-Params!$B$7))/Params!$B$7,Params!$B$8,Params!$B$9),3))</f>
        <v/>
      </c>
      <c r="S1511" s="9">
        <f>IF(G1511&lt;=1-Params!$B$7,0,ROUND((Params!$B$10+Params!$B$11*G1511^Params!$B$12)*_xlfn.GAMMA.INV((G1511-(1-Params!$B$7))/Params!$B$7,Params!$B$8,Params!$B$9),3))</f>
        <v/>
      </c>
      <c r="T1511" s="9">
        <f>IF(H1511&lt;=1-Params!$B$4,0,MAX(0.1,ROUND((Params!$B$10+Params!$B$11*H1511^Params!$B$12)*_xlfn.GAMMA.INV((H1511-(1-Params!$B$4))/Params!$B$4,Params!$B$5,Params!$B$6),1)))</f>
        <v/>
      </c>
      <c r="U1511" s="9">
        <f>ROUND(_xlfn.NORM.INV(I1511,Params!$B$13,Params!$B$14),1)</f>
        <v/>
      </c>
      <c r="V1511" s="9">
        <f>ROUND(_xlfn.NORM.INV(J1511,Params!$B$15,Params!$B$16),2)</f>
        <v/>
      </c>
      <c r="W1511" s="9">
        <f>ROUND(_xlfn.NORM.INV(K1511,Params!$B$13,Params!$B$14),1)</f>
        <v/>
      </c>
      <c r="X1511" s="9">
        <f>ROUND(_xlfn.NORM.INV(L1511,Params!$B$15,Params!$B$16),2)</f>
        <v/>
      </c>
      <c r="Y1511" s="9">
        <f>ROUND(_xlfn.NORM.INV(M1511,Params!$B$15,Params!$B$16)+Params!$B$17+Params!$B$18*M1511,2)</f>
        <v/>
      </c>
      <c r="Z1511" s="9">
        <f>ROUND(_xlfn.NORM.INV(N1511,Params!$B$13,Params!$B$14)+Params!$B$17+Params!$B$18*N1511,1)</f>
        <v/>
      </c>
    </row>
    <row r="1512">
      <c r="A1512" s="11" t="n">
        <v>1511</v>
      </c>
      <c r="B1512" s="12">
        <f>INT((A1512-1)/122)+1</f>
        <v/>
      </c>
      <c r="C1512" s="13" t="n">
        <v>0.907604</v>
      </c>
      <c r="D1512" s="13" t="n">
        <v>0.095834</v>
      </c>
      <c r="E1512" s="13" t="n">
        <v>0.312005</v>
      </c>
      <c r="F1512" s="13" t="n">
        <v>0.163131</v>
      </c>
      <c r="G1512" s="13" t="n">
        <v>0.482388</v>
      </c>
      <c r="H1512" s="13" t="n">
        <v>0.870166</v>
      </c>
      <c r="I1512" s="13" t="n">
        <v>0.89579</v>
      </c>
      <c r="J1512" s="13" t="n">
        <v>0.43791</v>
      </c>
      <c r="K1512" s="13" t="n">
        <v>0.817663</v>
      </c>
      <c r="L1512" s="13" t="n">
        <v>0.24369</v>
      </c>
      <c r="M1512" s="13" t="n">
        <v>0.521884</v>
      </c>
      <c r="N1512" s="13" t="n">
        <v>0.730654</v>
      </c>
      <c r="O1512" s="9">
        <f>IF(C1512&lt;=1-Params!$B$4,0,MAX(0.1,ROUND(_xlfn.GAMMA.INV((C1512-(1-Params!$B$4))/Params!$B$4,Params!$B$5,Params!$B$6),1)))</f>
        <v/>
      </c>
      <c r="P1512" s="9">
        <f>IF(D1512&lt;=1-Params!$B$7,0,ROUND(_xlfn.GAMMA.INV((D1512-(1-Params!$B$7))/Params!$B$7,Params!$B$8,Params!$B$9),3))</f>
        <v/>
      </c>
      <c r="Q1512" s="9">
        <f>IF(E1512&lt;=1-Params!$B$4,0,MAX(0.1,ROUND(_xlfn.GAMMA.INV((E1512-(1-Params!$B$4))/Params!$B$4,Params!$B$5,Params!$B$6),1)))</f>
        <v/>
      </c>
      <c r="R1512" s="9">
        <f>IF(F1512&lt;=1-Params!$B$7,0,ROUND(_xlfn.GAMMA.INV((F1512-(1-Params!$B$7))/Params!$B$7,Params!$B$8,Params!$B$9),3))</f>
        <v/>
      </c>
      <c r="S1512" s="9">
        <f>IF(G1512&lt;=1-Params!$B$7,0,ROUND((Params!$B$10+Params!$B$11*G1512^Params!$B$12)*_xlfn.GAMMA.INV((G1512-(1-Params!$B$7))/Params!$B$7,Params!$B$8,Params!$B$9),3))</f>
        <v/>
      </c>
      <c r="T1512" s="9">
        <f>IF(H1512&lt;=1-Params!$B$4,0,MAX(0.1,ROUND((Params!$B$10+Params!$B$11*H1512^Params!$B$12)*_xlfn.GAMMA.INV((H1512-(1-Params!$B$4))/Params!$B$4,Params!$B$5,Params!$B$6),1)))</f>
        <v/>
      </c>
      <c r="U1512" s="9">
        <f>ROUND(_xlfn.NORM.INV(I1512,Params!$B$13,Params!$B$14),1)</f>
        <v/>
      </c>
      <c r="V1512" s="9">
        <f>ROUND(_xlfn.NORM.INV(J1512,Params!$B$15,Params!$B$16),2)</f>
        <v/>
      </c>
      <c r="W1512" s="9">
        <f>ROUND(_xlfn.NORM.INV(K1512,Params!$B$13,Params!$B$14),1)</f>
        <v/>
      </c>
      <c r="X1512" s="9">
        <f>ROUND(_xlfn.NORM.INV(L1512,Params!$B$15,Params!$B$16),2)</f>
        <v/>
      </c>
      <c r="Y1512" s="9">
        <f>ROUND(_xlfn.NORM.INV(M1512,Params!$B$15,Params!$B$16)+Params!$B$17+Params!$B$18*M1512,2)</f>
        <v/>
      </c>
      <c r="Z1512" s="9">
        <f>ROUND(_xlfn.NORM.INV(N1512,Params!$B$13,Params!$B$14)+Params!$B$17+Params!$B$18*N1512,1)</f>
        <v/>
      </c>
    </row>
    <row r="1513">
      <c r="A1513" s="11" t="n">
        <v>1512</v>
      </c>
      <c r="B1513" s="12">
        <f>INT((A1513-1)/122)+1</f>
        <v/>
      </c>
      <c r="C1513" s="13" t="n">
        <v>0.875951</v>
      </c>
      <c r="D1513" s="13" t="n">
        <v>0.449438</v>
      </c>
      <c r="E1513" s="13" t="n">
        <v>0.60931</v>
      </c>
      <c r="F1513" s="13" t="n">
        <v>0.321835</v>
      </c>
      <c r="G1513" s="13" t="n">
        <v>0.484067</v>
      </c>
      <c r="H1513" s="13" t="n">
        <v>0.986702</v>
      </c>
      <c r="I1513" s="13" t="n">
        <v>0.853482</v>
      </c>
      <c r="J1513" s="13" t="n">
        <v>0.65073</v>
      </c>
      <c r="K1513" s="13" t="n">
        <v>0.822674</v>
      </c>
      <c r="L1513" s="13" t="n">
        <v>0.282179</v>
      </c>
      <c r="M1513" s="13" t="n">
        <v>0.515028</v>
      </c>
      <c r="N1513" s="13" t="n">
        <v>0.880651</v>
      </c>
      <c r="O1513" s="9">
        <f>IF(C1513&lt;=1-Params!$B$4,0,MAX(0.1,ROUND(_xlfn.GAMMA.INV((C1513-(1-Params!$B$4))/Params!$B$4,Params!$B$5,Params!$B$6),1)))</f>
        <v/>
      </c>
      <c r="P1513" s="9">
        <f>IF(D1513&lt;=1-Params!$B$7,0,ROUND(_xlfn.GAMMA.INV((D1513-(1-Params!$B$7))/Params!$B$7,Params!$B$8,Params!$B$9),3))</f>
        <v/>
      </c>
      <c r="Q1513" s="9">
        <f>IF(E1513&lt;=1-Params!$B$4,0,MAX(0.1,ROUND(_xlfn.GAMMA.INV((E1513-(1-Params!$B$4))/Params!$B$4,Params!$B$5,Params!$B$6),1)))</f>
        <v/>
      </c>
      <c r="R1513" s="9">
        <f>IF(F1513&lt;=1-Params!$B$7,0,ROUND(_xlfn.GAMMA.INV((F1513-(1-Params!$B$7))/Params!$B$7,Params!$B$8,Params!$B$9),3))</f>
        <v/>
      </c>
      <c r="S1513" s="9">
        <f>IF(G1513&lt;=1-Params!$B$7,0,ROUND((Params!$B$10+Params!$B$11*G1513^Params!$B$12)*_xlfn.GAMMA.INV((G1513-(1-Params!$B$7))/Params!$B$7,Params!$B$8,Params!$B$9),3))</f>
        <v/>
      </c>
      <c r="T1513" s="9">
        <f>IF(H1513&lt;=1-Params!$B$4,0,MAX(0.1,ROUND((Params!$B$10+Params!$B$11*H1513^Params!$B$12)*_xlfn.GAMMA.INV((H1513-(1-Params!$B$4))/Params!$B$4,Params!$B$5,Params!$B$6),1)))</f>
        <v/>
      </c>
      <c r="U1513" s="9">
        <f>ROUND(_xlfn.NORM.INV(I1513,Params!$B$13,Params!$B$14),1)</f>
        <v/>
      </c>
      <c r="V1513" s="9">
        <f>ROUND(_xlfn.NORM.INV(J1513,Params!$B$15,Params!$B$16),2)</f>
        <v/>
      </c>
      <c r="W1513" s="9">
        <f>ROUND(_xlfn.NORM.INV(K1513,Params!$B$13,Params!$B$14),1)</f>
        <v/>
      </c>
      <c r="X1513" s="9">
        <f>ROUND(_xlfn.NORM.INV(L1513,Params!$B$15,Params!$B$16),2)</f>
        <v/>
      </c>
      <c r="Y1513" s="9">
        <f>ROUND(_xlfn.NORM.INV(M1513,Params!$B$15,Params!$B$16)+Params!$B$17+Params!$B$18*M1513,2)</f>
        <v/>
      </c>
      <c r="Z1513" s="9">
        <f>ROUND(_xlfn.NORM.INV(N1513,Params!$B$13,Params!$B$14)+Params!$B$17+Params!$B$18*N1513,1)</f>
        <v/>
      </c>
    </row>
    <row r="1514">
      <c r="A1514" s="11" t="n">
        <v>1513</v>
      </c>
      <c r="B1514" s="12">
        <f>INT((A1514-1)/122)+1</f>
        <v/>
      </c>
      <c r="C1514" s="13" t="n">
        <v>0.923719</v>
      </c>
      <c r="D1514" s="13" t="n">
        <v>0.08076999999999999</v>
      </c>
      <c r="E1514" s="13" t="n">
        <v>0.6526149999999999</v>
      </c>
      <c r="F1514" s="13" t="n">
        <v>0.534342</v>
      </c>
      <c r="G1514" s="13" t="n">
        <v>0.796257</v>
      </c>
      <c r="H1514" s="13" t="n">
        <v>0.771313</v>
      </c>
      <c r="I1514" s="13" t="n">
        <v>0.477293</v>
      </c>
      <c r="J1514" s="13" t="n">
        <v>0.89037</v>
      </c>
      <c r="K1514" s="13" t="n">
        <v>0.84722</v>
      </c>
      <c r="L1514" s="13" t="n">
        <v>0.517728</v>
      </c>
      <c r="M1514" s="13" t="n">
        <v>0.111648</v>
      </c>
      <c r="N1514" s="13" t="n">
        <v>0.655829</v>
      </c>
      <c r="O1514" s="9">
        <f>IF(C1514&lt;=1-Params!$B$4,0,MAX(0.1,ROUND(_xlfn.GAMMA.INV((C1514-(1-Params!$B$4))/Params!$B$4,Params!$B$5,Params!$B$6),1)))</f>
        <v/>
      </c>
      <c r="P1514" s="9">
        <f>IF(D1514&lt;=1-Params!$B$7,0,ROUND(_xlfn.GAMMA.INV((D1514-(1-Params!$B$7))/Params!$B$7,Params!$B$8,Params!$B$9),3))</f>
        <v/>
      </c>
      <c r="Q1514" s="9">
        <f>IF(E1514&lt;=1-Params!$B$4,0,MAX(0.1,ROUND(_xlfn.GAMMA.INV((E1514-(1-Params!$B$4))/Params!$B$4,Params!$B$5,Params!$B$6),1)))</f>
        <v/>
      </c>
      <c r="R1514" s="9">
        <f>IF(F1514&lt;=1-Params!$B$7,0,ROUND(_xlfn.GAMMA.INV((F1514-(1-Params!$B$7))/Params!$B$7,Params!$B$8,Params!$B$9),3))</f>
        <v/>
      </c>
      <c r="S1514" s="9">
        <f>IF(G1514&lt;=1-Params!$B$7,0,ROUND((Params!$B$10+Params!$B$11*G1514^Params!$B$12)*_xlfn.GAMMA.INV((G1514-(1-Params!$B$7))/Params!$B$7,Params!$B$8,Params!$B$9),3))</f>
        <v/>
      </c>
      <c r="T1514" s="9">
        <f>IF(H1514&lt;=1-Params!$B$4,0,MAX(0.1,ROUND((Params!$B$10+Params!$B$11*H1514^Params!$B$12)*_xlfn.GAMMA.INV((H1514-(1-Params!$B$4))/Params!$B$4,Params!$B$5,Params!$B$6),1)))</f>
        <v/>
      </c>
      <c r="U1514" s="9">
        <f>ROUND(_xlfn.NORM.INV(I1514,Params!$B$13,Params!$B$14),1)</f>
        <v/>
      </c>
      <c r="V1514" s="9">
        <f>ROUND(_xlfn.NORM.INV(J1514,Params!$B$15,Params!$B$16),2)</f>
        <v/>
      </c>
      <c r="W1514" s="9">
        <f>ROUND(_xlfn.NORM.INV(K1514,Params!$B$13,Params!$B$14),1)</f>
        <v/>
      </c>
      <c r="X1514" s="9">
        <f>ROUND(_xlfn.NORM.INV(L1514,Params!$B$15,Params!$B$16),2)</f>
        <v/>
      </c>
      <c r="Y1514" s="9">
        <f>ROUND(_xlfn.NORM.INV(M1514,Params!$B$15,Params!$B$16)+Params!$B$17+Params!$B$18*M1514,2)</f>
        <v/>
      </c>
      <c r="Z1514" s="9">
        <f>ROUND(_xlfn.NORM.INV(N1514,Params!$B$13,Params!$B$14)+Params!$B$17+Params!$B$18*N1514,1)</f>
        <v/>
      </c>
    </row>
    <row r="1515">
      <c r="A1515" s="11" t="n">
        <v>1514</v>
      </c>
      <c r="B1515" s="12">
        <f>INT((A1515-1)/122)+1</f>
        <v/>
      </c>
      <c r="C1515" s="13" t="n">
        <v>0.639141</v>
      </c>
      <c r="D1515" s="13" t="n">
        <v>0.721052</v>
      </c>
      <c r="E1515" s="13" t="n">
        <v>0.677485</v>
      </c>
      <c r="F1515" s="13" t="n">
        <v>0.951648</v>
      </c>
      <c r="G1515" s="13" t="n">
        <v>0.379219</v>
      </c>
      <c r="H1515" s="13" t="n">
        <v>0.754961</v>
      </c>
      <c r="I1515" s="13" t="n">
        <v>0.697979</v>
      </c>
      <c r="J1515" s="13" t="n">
        <v>0.8186059999999999</v>
      </c>
      <c r="K1515" s="13" t="n">
        <v>0.880775</v>
      </c>
      <c r="L1515" s="13" t="n">
        <v>0.267601</v>
      </c>
      <c r="M1515" s="13" t="n">
        <v>0.049123</v>
      </c>
      <c r="N1515" s="13" t="n">
        <v>0.820787</v>
      </c>
      <c r="O1515" s="9">
        <f>IF(C1515&lt;=1-Params!$B$4,0,MAX(0.1,ROUND(_xlfn.GAMMA.INV((C1515-(1-Params!$B$4))/Params!$B$4,Params!$B$5,Params!$B$6),1)))</f>
        <v/>
      </c>
      <c r="P1515" s="9">
        <f>IF(D1515&lt;=1-Params!$B$7,0,ROUND(_xlfn.GAMMA.INV((D1515-(1-Params!$B$7))/Params!$B$7,Params!$B$8,Params!$B$9),3))</f>
        <v/>
      </c>
      <c r="Q1515" s="9">
        <f>IF(E1515&lt;=1-Params!$B$4,0,MAX(0.1,ROUND(_xlfn.GAMMA.INV((E1515-(1-Params!$B$4))/Params!$B$4,Params!$B$5,Params!$B$6),1)))</f>
        <v/>
      </c>
      <c r="R1515" s="9">
        <f>IF(F1515&lt;=1-Params!$B$7,0,ROUND(_xlfn.GAMMA.INV((F1515-(1-Params!$B$7))/Params!$B$7,Params!$B$8,Params!$B$9),3))</f>
        <v/>
      </c>
      <c r="S1515" s="9">
        <f>IF(G1515&lt;=1-Params!$B$7,0,ROUND((Params!$B$10+Params!$B$11*G1515^Params!$B$12)*_xlfn.GAMMA.INV((G1515-(1-Params!$B$7))/Params!$B$7,Params!$B$8,Params!$B$9),3))</f>
        <v/>
      </c>
      <c r="T1515" s="9">
        <f>IF(H1515&lt;=1-Params!$B$4,0,MAX(0.1,ROUND((Params!$B$10+Params!$B$11*H1515^Params!$B$12)*_xlfn.GAMMA.INV((H1515-(1-Params!$B$4))/Params!$B$4,Params!$B$5,Params!$B$6),1)))</f>
        <v/>
      </c>
      <c r="U1515" s="9">
        <f>ROUND(_xlfn.NORM.INV(I1515,Params!$B$13,Params!$B$14),1)</f>
        <v/>
      </c>
      <c r="V1515" s="9">
        <f>ROUND(_xlfn.NORM.INV(J1515,Params!$B$15,Params!$B$16),2)</f>
        <v/>
      </c>
      <c r="W1515" s="9">
        <f>ROUND(_xlfn.NORM.INV(K1515,Params!$B$13,Params!$B$14),1)</f>
        <v/>
      </c>
      <c r="X1515" s="9">
        <f>ROUND(_xlfn.NORM.INV(L1515,Params!$B$15,Params!$B$16),2)</f>
        <v/>
      </c>
      <c r="Y1515" s="9">
        <f>ROUND(_xlfn.NORM.INV(M1515,Params!$B$15,Params!$B$16)+Params!$B$17+Params!$B$18*M1515,2)</f>
        <v/>
      </c>
      <c r="Z1515" s="9">
        <f>ROUND(_xlfn.NORM.INV(N1515,Params!$B$13,Params!$B$14)+Params!$B$17+Params!$B$18*N1515,1)</f>
        <v/>
      </c>
    </row>
    <row r="1516">
      <c r="A1516" s="11" t="n">
        <v>1515</v>
      </c>
      <c r="B1516" s="12">
        <f>INT((A1516-1)/122)+1</f>
        <v/>
      </c>
      <c r="C1516" s="13" t="n">
        <v>0.918886</v>
      </c>
      <c r="D1516" s="13" t="n">
        <v>0.852203</v>
      </c>
      <c r="E1516" s="13" t="n">
        <v>0.778031</v>
      </c>
      <c r="F1516" s="13" t="n">
        <v>0.51418</v>
      </c>
      <c r="G1516" s="13" t="n">
        <v>0.343769</v>
      </c>
      <c r="H1516" s="13" t="n">
        <v>0.6833</v>
      </c>
      <c r="I1516" s="13" t="n">
        <v>0.642375</v>
      </c>
      <c r="J1516" s="13" t="n">
        <v>0.656837</v>
      </c>
      <c r="K1516" s="13" t="n">
        <v>0.577252</v>
      </c>
      <c r="L1516" s="13" t="n">
        <v>0.192458</v>
      </c>
      <c r="M1516" s="13" t="n">
        <v>0.187083</v>
      </c>
      <c r="N1516" s="13" t="n">
        <v>0.456904</v>
      </c>
      <c r="O1516" s="9">
        <f>IF(C1516&lt;=1-Params!$B$4,0,MAX(0.1,ROUND(_xlfn.GAMMA.INV((C1516-(1-Params!$B$4))/Params!$B$4,Params!$B$5,Params!$B$6),1)))</f>
        <v/>
      </c>
      <c r="P1516" s="9">
        <f>IF(D1516&lt;=1-Params!$B$7,0,ROUND(_xlfn.GAMMA.INV((D1516-(1-Params!$B$7))/Params!$B$7,Params!$B$8,Params!$B$9),3))</f>
        <v/>
      </c>
      <c r="Q1516" s="9">
        <f>IF(E1516&lt;=1-Params!$B$4,0,MAX(0.1,ROUND(_xlfn.GAMMA.INV((E1516-(1-Params!$B$4))/Params!$B$4,Params!$B$5,Params!$B$6),1)))</f>
        <v/>
      </c>
      <c r="R1516" s="9">
        <f>IF(F1516&lt;=1-Params!$B$7,0,ROUND(_xlfn.GAMMA.INV((F1516-(1-Params!$B$7))/Params!$B$7,Params!$B$8,Params!$B$9),3))</f>
        <v/>
      </c>
      <c r="S1516" s="9">
        <f>IF(G1516&lt;=1-Params!$B$7,0,ROUND((Params!$B$10+Params!$B$11*G1516^Params!$B$12)*_xlfn.GAMMA.INV((G1516-(1-Params!$B$7))/Params!$B$7,Params!$B$8,Params!$B$9),3))</f>
        <v/>
      </c>
      <c r="T1516" s="9">
        <f>IF(H1516&lt;=1-Params!$B$4,0,MAX(0.1,ROUND((Params!$B$10+Params!$B$11*H1516^Params!$B$12)*_xlfn.GAMMA.INV((H1516-(1-Params!$B$4))/Params!$B$4,Params!$B$5,Params!$B$6),1)))</f>
        <v/>
      </c>
      <c r="U1516" s="9">
        <f>ROUND(_xlfn.NORM.INV(I1516,Params!$B$13,Params!$B$14),1)</f>
        <v/>
      </c>
      <c r="V1516" s="9">
        <f>ROUND(_xlfn.NORM.INV(J1516,Params!$B$15,Params!$B$16),2)</f>
        <v/>
      </c>
      <c r="W1516" s="9">
        <f>ROUND(_xlfn.NORM.INV(K1516,Params!$B$13,Params!$B$14),1)</f>
        <v/>
      </c>
      <c r="X1516" s="9">
        <f>ROUND(_xlfn.NORM.INV(L1516,Params!$B$15,Params!$B$16),2)</f>
        <v/>
      </c>
      <c r="Y1516" s="9">
        <f>ROUND(_xlfn.NORM.INV(M1516,Params!$B$15,Params!$B$16)+Params!$B$17+Params!$B$18*M1516,2)</f>
        <v/>
      </c>
      <c r="Z1516" s="9">
        <f>ROUND(_xlfn.NORM.INV(N1516,Params!$B$13,Params!$B$14)+Params!$B$17+Params!$B$18*N1516,1)</f>
        <v/>
      </c>
    </row>
    <row r="1517">
      <c r="A1517" s="11" t="n">
        <v>1516</v>
      </c>
      <c r="B1517" s="12">
        <f>INT((A1517-1)/122)+1</f>
        <v/>
      </c>
      <c r="C1517" s="13" t="n">
        <v>0.5279160000000001</v>
      </c>
      <c r="D1517" s="13" t="n">
        <v>0.489516</v>
      </c>
      <c r="E1517" s="13" t="n">
        <v>0.443905</v>
      </c>
      <c r="F1517" s="13" t="n">
        <v>0.936337</v>
      </c>
      <c r="G1517" s="13" t="n">
        <v>0.07446899999999999</v>
      </c>
      <c r="H1517" s="13" t="n">
        <v>0.811868</v>
      </c>
      <c r="I1517" s="13" t="n">
        <v>0.961439</v>
      </c>
      <c r="J1517" s="13" t="n">
        <v>0.656751</v>
      </c>
      <c r="K1517" s="13" t="n">
        <v>0.684522</v>
      </c>
      <c r="L1517" s="13" t="n">
        <v>0.906908</v>
      </c>
      <c r="M1517" s="13" t="n">
        <v>0.207358</v>
      </c>
      <c r="N1517" s="13" t="n">
        <v>0.291983</v>
      </c>
      <c r="O1517" s="9">
        <f>IF(C1517&lt;=1-Params!$B$4,0,MAX(0.1,ROUND(_xlfn.GAMMA.INV((C1517-(1-Params!$B$4))/Params!$B$4,Params!$B$5,Params!$B$6),1)))</f>
        <v/>
      </c>
      <c r="P1517" s="9">
        <f>IF(D1517&lt;=1-Params!$B$7,0,ROUND(_xlfn.GAMMA.INV((D1517-(1-Params!$B$7))/Params!$B$7,Params!$B$8,Params!$B$9),3))</f>
        <v/>
      </c>
      <c r="Q1517" s="9">
        <f>IF(E1517&lt;=1-Params!$B$4,0,MAX(0.1,ROUND(_xlfn.GAMMA.INV((E1517-(1-Params!$B$4))/Params!$B$4,Params!$B$5,Params!$B$6),1)))</f>
        <v/>
      </c>
      <c r="R1517" s="9">
        <f>IF(F1517&lt;=1-Params!$B$7,0,ROUND(_xlfn.GAMMA.INV((F1517-(1-Params!$B$7))/Params!$B$7,Params!$B$8,Params!$B$9),3))</f>
        <v/>
      </c>
      <c r="S1517" s="9">
        <f>IF(G1517&lt;=1-Params!$B$7,0,ROUND((Params!$B$10+Params!$B$11*G1517^Params!$B$12)*_xlfn.GAMMA.INV((G1517-(1-Params!$B$7))/Params!$B$7,Params!$B$8,Params!$B$9),3))</f>
        <v/>
      </c>
      <c r="T1517" s="9">
        <f>IF(H1517&lt;=1-Params!$B$4,0,MAX(0.1,ROUND((Params!$B$10+Params!$B$11*H1517^Params!$B$12)*_xlfn.GAMMA.INV((H1517-(1-Params!$B$4))/Params!$B$4,Params!$B$5,Params!$B$6),1)))</f>
        <v/>
      </c>
      <c r="U1517" s="9">
        <f>ROUND(_xlfn.NORM.INV(I1517,Params!$B$13,Params!$B$14),1)</f>
        <v/>
      </c>
      <c r="V1517" s="9">
        <f>ROUND(_xlfn.NORM.INV(J1517,Params!$B$15,Params!$B$16),2)</f>
        <v/>
      </c>
      <c r="W1517" s="9">
        <f>ROUND(_xlfn.NORM.INV(K1517,Params!$B$13,Params!$B$14),1)</f>
        <v/>
      </c>
      <c r="X1517" s="9">
        <f>ROUND(_xlfn.NORM.INV(L1517,Params!$B$15,Params!$B$16),2)</f>
        <v/>
      </c>
      <c r="Y1517" s="9">
        <f>ROUND(_xlfn.NORM.INV(M1517,Params!$B$15,Params!$B$16)+Params!$B$17+Params!$B$18*M1517,2)</f>
        <v/>
      </c>
      <c r="Z1517" s="9">
        <f>ROUND(_xlfn.NORM.INV(N1517,Params!$B$13,Params!$B$14)+Params!$B$17+Params!$B$18*N1517,1)</f>
        <v/>
      </c>
    </row>
    <row r="1518">
      <c r="A1518" s="11" t="n">
        <v>1517</v>
      </c>
      <c r="B1518" s="12">
        <f>INT((A1518-1)/122)+1</f>
        <v/>
      </c>
      <c r="C1518" s="13" t="n">
        <v>0.965198</v>
      </c>
      <c r="D1518" s="13" t="n">
        <v>0.7822519999999999</v>
      </c>
      <c r="E1518" s="13" t="n">
        <v>0.5644400000000001</v>
      </c>
      <c r="F1518" s="13" t="n">
        <v>0.228191</v>
      </c>
      <c r="G1518" s="13" t="n">
        <v>0.331722</v>
      </c>
      <c r="H1518" s="13" t="n">
        <v>0.865344</v>
      </c>
      <c r="I1518" s="13" t="n">
        <v>0.8401</v>
      </c>
      <c r="J1518" s="13" t="n">
        <v>0.8645929999999999</v>
      </c>
      <c r="K1518" s="13" t="n">
        <v>0.649997</v>
      </c>
      <c r="L1518" s="13" t="n">
        <v>0.67959</v>
      </c>
      <c r="M1518" s="13" t="n">
        <v>0.13238</v>
      </c>
      <c r="N1518" s="13" t="n">
        <v>0.360422</v>
      </c>
      <c r="O1518" s="9">
        <f>IF(C1518&lt;=1-Params!$B$4,0,MAX(0.1,ROUND(_xlfn.GAMMA.INV((C1518-(1-Params!$B$4))/Params!$B$4,Params!$B$5,Params!$B$6),1)))</f>
        <v/>
      </c>
      <c r="P1518" s="9">
        <f>IF(D1518&lt;=1-Params!$B$7,0,ROUND(_xlfn.GAMMA.INV((D1518-(1-Params!$B$7))/Params!$B$7,Params!$B$8,Params!$B$9),3))</f>
        <v/>
      </c>
      <c r="Q1518" s="9">
        <f>IF(E1518&lt;=1-Params!$B$4,0,MAX(0.1,ROUND(_xlfn.GAMMA.INV((E1518-(1-Params!$B$4))/Params!$B$4,Params!$B$5,Params!$B$6),1)))</f>
        <v/>
      </c>
      <c r="R1518" s="9">
        <f>IF(F1518&lt;=1-Params!$B$7,0,ROUND(_xlfn.GAMMA.INV((F1518-(1-Params!$B$7))/Params!$B$7,Params!$B$8,Params!$B$9),3))</f>
        <v/>
      </c>
      <c r="S1518" s="9">
        <f>IF(G1518&lt;=1-Params!$B$7,0,ROUND((Params!$B$10+Params!$B$11*G1518^Params!$B$12)*_xlfn.GAMMA.INV((G1518-(1-Params!$B$7))/Params!$B$7,Params!$B$8,Params!$B$9),3))</f>
        <v/>
      </c>
      <c r="T1518" s="9">
        <f>IF(H1518&lt;=1-Params!$B$4,0,MAX(0.1,ROUND((Params!$B$10+Params!$B$11*H1518^Params!$B$12)*_xlfn.GAMMA.INV((H1518-(1-Params!$B$4))/Params!$B$4,Params!$B$5,Params!$B$6),1)))</f>
        <v/>
      </c>
      <c r="U1518" s="9">
        <f>ROUND(_xlfn.NORM.INV(I1518,Params!$B$13,Params!$B$14),1)</f>
        <v/>
      </c>
      <c r="V1518" s="9">
        <f>ROUND(_xlfn.NORM.INV(J1518,Params!$B$15,Params!$B$16),2)</f>
        <v/>
      </c>
      <c r="W1518" s="9">
        <f>ROUND(_xlfn.NORM.INV(K1518,Params!$B$13,Params!$B$14),1)</f>
        <v/>
      </c>
      <c r="X1518" s="9">
        <f>ROUND(_xlfn.NORM.INV(L1518,Params!$B$15,Params!$B$16),2)</f>
        <v/>
      </c>
      <c r="Y1518" s="9">
        <f>ROUND(_xlfn.NORM.INV(M1518,Params!$B$15,Params!$B$16)+Params!$B$17+Params!$B$18*M1518,2)</f>
        <v/>
      </c>
      <c r="Z1518" s="9">
        <f>ROUND(_xlfn.NORM.INV(N1518,Params!$B$13,Params!$B$14)+Params!$B$17+Params!$B$18*N1518,1)</f>
        <v/>
      </c>
    </row>
    <row r="1519">
      <c r="A1519" s="11" t="n">
        <v>1518</v>
      </c>
      <c r="B1519" s="12">
        <f>INT((A1519-1)/122)+1</f>
        <v/>
      </c>
      <c r="C1519" s="13" t="n">
        <v>0.7294389999999999</v>
      </c>
      <c r="D1519" s="13" t="n">
        <v>0.8016450000000001</v>
      </c>
      <c r="E1519" s="13" t="n">
        <v>0.23572</v>
      </c>
      <c r="F1519" s="13" t="n">
        <v>0.91811</v>
      </c>
      <c r="G1519" s="13" t="n">
        <v>0.388435</v>
      </c>
      <c r="H1519" s="13" t="n">
        <v>0.5926</v>
      </c>
      <c r="I1519" s="13" t="n">
        <v>0.845259</v>
      </c>
      <c r="J1519" s="13" t="n">
        <v>0.970363</v>
      </c>
      <c r="K1519" s="13" t="n">
        <v>0.63176</v>
      </c>
      <c r="L1519" s="13" t="n">
        <v>0.737727</v>
      </c>
      <c r="M1519" s="13" t="n">
        <v>0.262592</v>
      </c>
      <c r="N1519" s="13" t="n">
        <v>0.819527</v>
      </c>
      <c r="O1519" s="9">
        <f>IF(C1519&lt;=1-Params!$B$4,0,MAX(0.1,ROUND(_xlfn.GAMMA.INV((C1519-(1-Params!$B$4))/Params!$B$4,Params!$B$5,Params!$B$6),1)))</f>
        <v/>
      </c>
      <c r="P1519" s="9">
        <f>IF(D1519&lt;=1-Params!$B$7,0,ROUND(_xlfn.GAMMA.INV((D1519-(1-Params!$B$7))/Params!$B$7,Params!$B$8,Params!$B$9),3))</f>
        <v/>
      </c>
      <c r="Q1519" s="9">
        <f>IF(E1519&lt;=1-Params!$B$4,0,MAX(0.1,ROUND(_xlfn.GAMMA.INV((E1519-(1-Params!$B$4))/Params!$B$4,Params!$B$5,Params!$B$6),1)))</f>
        <v/>
      </c>
      <c r="R1519" s="9">
        <f>IF(F1519&lt;=1-Params!$B$7,0,ROUND(_xlfn.GAMMA.INV((F1519-(1-Params!$B$7))/Params!$B$7,Params!$B$8,Params!$B$9),3))</f>
        <v/>
      </c>
      <c r="S1519" s="9">
        <f>IF(G1519&lt;=1-Params!$B$7,0,ROUND((Params!$B$10+Params!$B$11*G1519^Params!$B$12)*_xlfn.GAMMA.INV((G1519-(1-Params!$B$7))/Params!$B$7,Params!$B$8,Params!$B$9),3))</f>
        <v/>
      </c>
      <c r="T1519" s="9">
        <f>IF(H1519&lt;=1-Params!$B$4,0,MAX(0.1,ROUND((Params!$B$10+Params!$B$11*H1519^Params!$B$12)*_xlfn.GAMMA.INV((H1519-(1-Params!$B$4))/Params!$B$4,Params!$B$5,Params!$B$6),1)))</f>
        <v/>
      </c>
      <c r="U1519" s="9">
        <f>ROUND(_xlfn.NORM.INV(I1519,Params!$B$13,Params!$B$14),1)</f>
        <v/>
      </c>
      <c r="V1519" s="9">
        <f>ROUND(_xlfn.NORM.INV(J1519,Params!$B$15,Params!$B$16),2)</f>
        <v/>
      </c>
      <c r="W1519" s="9">
        <f>ROUND(_xlfn.NORM.INV(K1519,Params!$B$13,Params!$B$14),1)</f>
        <v/>
      </c>
      <c r="X1519" s="9">
        <f>ROUND(_xlfn.NORM.INV(L1519,Params!$B$15,Params!$B$16),2)</f>
        <v/>
      </c>
      <c r="Y1519" s="9">
        <f>ROUND(_xlfn.NORM.INV(M1519,Params!$B$15,Params!$B$16)+Params!$B$17+Params!$B$18*M1519,2)</f>
        <v/>
      </c>
      <c r="Z1519" s="9">
        <f>ROUND(_xlfn.NORM.INV(N1519,Params!$B$13,Params!$B$14)+Params!$B$17+Params!$B$18*N1519,1)</f>
        <v/>
      </c>
    </row>
    <row r="1520">
      <c r="A1520" s="11" t="n">
        <v>1519</v>
      </c>
      <c r="B1520" s="12">
        <f>INT((A1520-1)/122)+1</f>
        <v/>
      </c>
      <c r="C1520" s="13" t="n">
        <v>0.635312</v>
      </c>
      <c r="D1520" s="13" t="n">
        <v>0.718049</v>
      </c>
      <c r="E1520" s="13" t="n">
        <v>0.654797</v>
      </c>
      <c r="F1520" s="13" t="n">
        <v>0.860348</v>
      </c>
      <c r="G1520" s="13" t="n">
        <v>0.475546</v>
      </c>
      <c r="H1520" s="13" t="n">
        <v>0.9335059999999999</v>
      </c>
      <c r="I1520" s="13" t="n">
        <v>0.676104</v>
      </c>
      <c r="J1520" s="13" t="n">
        <v>0.570644</v>
      </c>
      <c r="K1520" s="13" t="n">
        <v>0.931768</v>
      </c>
      <c r="L1520" s="13" t="n">
        <v>0.6595299999999999</v>
      </c>
      <c r="M1520" s="13" t="n">
        <v>0.154368</v>
      </c>
      <c r="N1520" s="13" t="n">
        <v>0.620976</v>
      </c>
      <c r="O1520" s="9">
        <f>IF(C1520&lt;=1-Params!$B$4,0,MAX(0.1,ROUND(_xlfn.GAMMA.INV((C1520-(1-Params!$B$4))/Params!$B$4,Params!$B$5,Params!$B$6),1)))</f>
        <v/>
      </c>
      <c r="P1520" s="9">
        <f>IF(D1520&lt;=1-Params!$B$7,0,ROUND(_xlfn.GAMMA.INV((D1520-(1-Params!$B$7))/Params!$B$7,Params!$B$8,Params!$B$9),3))</f>
        <v/>
      </c>
      <c r="Q1520" s="9">
        <f>IF(E1520&lt;=1-Params!$B$4,0,MAX(0.1,ROUND(_xlfn.GAMMA.INV((E1520-(1-Params!$B$4))/Params!$B$4,Params!$B$5,Params!$B$6),1)))</f>
        <v/>
      </c>
      <c r="R1520" s="9">
        <f>IF(F1520&lt;=1-Params!$B$7,0,ROUND(_xlfn.GAMMA.INV((F1520-(1-Params!$B$7))/Params!$B$7,Params!$B$8,Params!$B$9),3))</f>
        <v/>
      </c>
      <c r="S1520" s="9">
        <f>IF(G1520&lt;=1-Params!$B$7,0,ROUND((Params!$B$10+Params!$B$11*G1520^Params!$B$12)*_xlfn.GAMMA.INV((G1520-(1-Params!$B$7))/Params!$B$7,Params!$B$8,Params!$B$9),3))</f>
        <v/>
      </c>
      <c r="T1520" s="9">
        <f>IF(H1520&lt;=1-Params!$B$4,0,MAX(0.1,ROUND((Params!$B$10+Params!$B$11*H1520^Params!$B$12)*_xlfn.GAMMA.INV((H1520-(1-Params!$B$4))/Params!$B$4,Params!$B$5,Params!$B$6),1)))</f>
        <v/>
      </c>
      <c r="U1520" s="9">
        <f>ROUND(_xlfn.NORM.INV(I1520,Params!$B$13,Params!$B$14),1)</f>
        <v/>
      </c>
      <c r="V1520" s="9">
        <f>ROUND(_xlfn.NORM.INV(J1520,Params!$B$15,Params!$B$16),2)</f>
        <v/>
      </c>
      <c r="W1520" s="9">
        <f>ROUND(_xlfn.NORM.INV(K1520,Params!$B$13,Params!$B$14),1)</f>
        <v/>
      </c>
      <c r="X1520" s="9">
        <f>ROUND(_xlfn.NORM.INV(L1520,Params!$B$15,Params!$B$16),2)</f>
        <v/>
      </c>
      <c r="Y1520" s="9">
        <f>ROUND(_xlfn.NORM.INV(M1520,Params!$B$15,Params!$B$16)+Params!$B$17+Params!$B$18*M1520,2)</f>
        <v/>
      </c>
      <c r="Z1520" s="9">
        <f>ROUND(_xlfn.NORM.INV(N1520,Params!$B$13,Params!$B$14)+Params!$B$17+Params!$B$18*N1520,1)</f>
        <v/>
      </c>
    </row>
    <row r="1521">
      <c r="A1521" s="11" t="n">
        <v>1520</v>
      </c>
      <c r="B1521" s="12">
        <f>INT((A1521-1)/122)+1</f>
        <v/>
      </c>
      <c r="C1521" s="13" t="n">
        <v>0.624376</v>
      </c>
      <c r="D1521" s="13" t="n">
        <v>0.794613</v>
      </c>
      <c r="E1521" s="13" t="n">
        <v>0.307404</v>
      </c>
      <c r="F1521" s="13" t="n">
        <v>0.073522</v>
      </c>
      <c r="G1521" s="13" t="n">
        <v>0.20261</v>
      </c>
      <c r="H1521" s="13" t="n">
        <v>0.767833</v>
      </c>
      <c r="I1521" s="13" t="n">
        <v>0.594655</v>
      </c>
      <c r="J1521" s="13" t="n">
        <v>0.416114</v>
      </c>
      <c r="K1521" s="13" t="n">
        <v>0.9310349999999999</v>
      </c>
      <c r="L1521" s="13" t="n">
        <v>0.8790790000000001</v>
      </c>
      <c r="M1521" s="13" t="n">
        <v>0.043636</v>
      </c>
      <c r="N1521" s="13" t="n">
        <v>0.8652</v>
      </c>
      <c r="O1521" s="9">
        <f>IF(C1521&lt;=1-Params!$B$4,0,MAX(0.1,ROUND(_xlfn.GAMMA.INV((C1521-(1-Params!$B$4))/Params!$B$4,Params!$B$5,Params!$B$6),1)))</f>
        <v/>
      </c>
      <c r="P1521" s="9">
        <f>IF(D1521&lt;=1-Params!$B$7,0,ROUND(_xlfn.GAMMA.INV((D1521-(1-Params!$B$7))/Params!$B$7,Params!$B$8,Params!$B$9),3))</f>
        <v/>
      </c>
      <c r="Q1521" s="9">
        <f>IF(E1521&lt;=1-Params!$B$4,0,MAX(0.1,ROUND(_xlfn.GAMMA.INV((E1521-(1-Params!$B$4))/Params!$B$4,Params!$B$5,Params!$B$6),1)))</f>
        <v/>
      </c>
      <c r="R1521" s="9">
        <f>IF(F1521&lt;=1-Params!$B$7,0,ROUND(_xlfn.GAMMA.INV((F1521-(1-Params!$B$7))/Params!$B$7,Params!$B$8,Params!$B$9),3))</f>
        <v/>
      </c>
      <c r="S1521" s="9">
        <f>IF(G1521&lt;=1-Params!$B$7,0,ROUND((Params!$B$10+Params!$B$11*G1521^Params!$B$12)*_xlfn.GAMMA.INV((G1521-(1-Params!$B$7))/Params!$B$7,Params!$B$8,Params!$B$9),3))</f>
        <v/>
      </c>
      <c r="T1521" s="9">
        <f>IF(H1521&lt;=1-Params!$B$4,0,MAX(0.1,ROUND((Params!$B$10+Params!$B$11*H1521^Params!$B$12)*_xlfn.GAMMA.INV((H1521-(1-Params!$B$4))/Params!$B$4,Params!$B$5,Params!$B$6),1)))</f>
        <v/>
      </c>
      <c r="U1521" s="9">
        <f>ROUND(_xlfn.NORM.INV(I1521,Params!$B$13,Params!$B$14),1)</f>
        <v/>
      </c>
      <c r="V1521" s="9">
        <f>ROUND(_xlfn.NORM.INV(J1521,Params!$B$15,Params!$B$16),2)</f>
        <v/>
      </c>
      <c r="W1521" s="9">
        <f>ROUND(_xlfn.NORM.INV(K1521,Params!$B$13,Params!$B$14),1)</f>
        <v/>
      </c>
      <c r="X1521" s="9">
        <f>ROUND(_xlfn.NORM.INV(L1521,Params!$B$15,Params!$B$16),2)</f>
        <v/>
      </c>
      <c r="Y1521" s="9">
        <f>ROUND(_xlfn.NORM.INV(M1521,Params!$B$15,Params!$B$16)+Params!$B$17+Params!$B$18*M1521,2)</f>
        <v/>
      </c>
      <c r="Z1521" s="9">
        <f>ROUND(_xlfn.NORM.INV(N1521,Params!$B$13,Params!$B$14)+Params!$B$17+Params!$B$18*N1521,1)</f>
        <v/>
      </c>
    </row>
    <row r="1522">
      <c r="A1522" s="11" t="n">
        <v>1521</v>
      </c>
      <c r="B1522" s="12">
        <f>INT((A1522-1)/122)+1</f>
        <v/>
      </c>
      <c r="C1522" s="13" t="n">
        <v>0.631508</v>
      </c>
      <c r="D1522" s="13" t="n">
        <v>0.202218</v>
      </c>
      <c r="E1522" s="13" t="n">
        <v>0.72097</v>
      </c>
      <c r="F1522" s="13" t="n">
        <v>0.459359</v>
      </c>
      <c r="G1522" s="13" t="n">
        <v>0.263583</v>
      </c>
      <c r="H1522" s="13" t="n">
        <v>0.462326</v>
      </c>
      <c r="I1522" s="13" t="n">
        <v>0.444196</v>
      </c>
      <c r="J1522" s="13" t="n">
        <v>0.562612</v>
      </c>
      <c r="K1522" s="13" t="n">
        <v>0.6624060000000001</v>
      </c>
      <c r="L1522" s="13" t="n">
        <v>0.901051</v>
      </c>
      <c r="M1522" s="13" t="n">
        <v>0.149573</v>
      </c>
      <c r="N1522" s="13" t="n">
        <v>0.975437</v>
      </c>
      <c r="O1522" s="9">
        <f>IF(C1522&lt;=1-Params!$B$4,0,MAX(0.1,ROUND(_xlfn.GAMMA.INV((C1522-(1-Params!$B$4))/Params!$B$4,Params!$B$5,Params!$B$6),1)))</f>
        <v/>
      </c>
      <c r="P1522" s="9">
        <f>IF(D1522&lt;=1-Params!$B$7,0,ROUND(_xlfn.GAMMA.INV((D1522-(1-Params!$B$7))/Params!$B$7,Params!$B$8,Params!$B$9),3))</f>
        <v/>
      </c>
      <c r="Q1522" s="9">
        <f>IF(E1522&lt;=1-Params!$B$4,0,MAX(0.1,ROUND(_xlfn.GAMMA.INV((E1522-(1-Params!$B$4))/Params!$B$4,Params!$B$5,Params!$B$6),1)))</f>
        <v/>
      </c>
      <c r="R1522" s="9">
        <f>IF(F1522&lt;=1-Params!$B$7,0,ROUND(_xlfn.GAMMA.INV((F1522-(1-Params!$B$7))/Params!$B$7,Params!$B$8,Params!$B$9),3))</f>
        <v/>
      </c>
      <c r="S1522" s="9">
        <f>IF(G1522&lt;=1-Params!$B$7,0,ROUND((Params!$B$10+Params!$B$11*G1522^Params!$B$12)*_xlfn.GAMMA.INV((G1522-(1-Params!$B$7))/Params!$B$7,Params!$B$8,Params!$B$9),3))</f>
        <v/>
      </c>
      <c r="T1522" s="9">
        <f>IF(H1522&lt;=1-Params!$B$4,0,MAX(0.1,ROUND((Params!$B$10+Params!$B$11*H1522^Params!$B$12)*_xlfn.GAMMA.INV((H1522-(1-Params!$B$4))/Params!$B$4,Params!$B$5,Params!$B$6),1)))</f>
        <v/>
      </c>
      <c r="U1522" s="9">
        <f>ROUND(_xlfn.NORM.INV(I1522,Params!$B$13,Params!$B$14),1)</f>
        <v/>
      </c>
      <c r="V1522" s="9">
        <f>ROUND(_xlfn.NORM.INV(J1522,Params!$B$15,Params!$B$16),2)</f>
        <v/>
      </c>
      <c r="W1522" s="9">
        <f>ROUND(_xlfn.NORM.INV(K1522,Params!$B$13,Params!$B$14),1)</f>
        <v/>
      </c>
      <c r="X1522" s="9">
        <f>ROUND(_xlfn.NORM.INV(L1522,Params!$B$15,Params!$B$16),2)</f>
        <v/>
      </c>
      <c r="Y1522" s="9">
        <f>ROUND(_xlfn.NORM.INV(M1522,Params!$B$15,Params!$B$16)+Params!$B$17+Params!$B$18*M1522,2)</f>
        <v/>
      </c>
      <c r="Z1522" s="9">
        <f>ROUND(_xlfn.NORM.INV(N1522,Params!$B$13,Params!$B$14)+Params!$B$17+Params!$B$18*N1522,1)</f>
        <v/>
      </c>
    </row>
    <row r="1523">
      <c r="A1523" s="11" t="n">
        <v>1522</v>
      </c>
      <c r="B1523" s="12">
        <f>INT((A1523-1)/122)+1</f>
        <v/>
      </c>
      <c r="C1523" s="13" t="n">
        <v>0.816841</v>
      </c>
      <c r="D1523" s="13" t="n">
        <v>0.314294</v>
      </c>
      <c r="E1523" s="13" t="n">
        <v>0.052467</v>
      </c>
      <c r="F1523" s="13" t="n">
        <v>0.916049</v>
      </c>
      <c r="G1523" s="13" t="n">
        <v>0.049445</v>
      </c>
      <c r="H1523" s="13" t="n">
        <v>0.957748</v>
      </c>
      <c r="I1523" s="13" t="n">
        <v>0.774161</v>
      </c>
      <c r="J1523" s="13" t="n">
        <v>0.406309</v>
      </c>
      <c r="K1523" s="13" t="n">
        <v>0.289362</v>
      </c>
      <c r="L1523" s="13" t="n">
        <v>0.156738</v>
      </c>
      <c r="M1523" s="13" t="n">
        <v>0.221272</v>
      </c>
      <c r="N1523" s="13" t="n">
        <v>0.9554</v>
      </c>
      <c r="O1523" s="9">
        <f>IF(C1523&lt;=1-Params!$B$4,0,MAX(0.1,ROUND(_xlfn.GAMMA.INV((C1523-(1-Params!$B$4))/Params!$B$4,Params!$B$5,Params!$B$6),1)))</f>
        <v/>
      </c>
      <c r="P1523" s="9">
        <f>IF(D1523&lt;=1-Params!$B$7,0,ROUND(_xlfn.GAMMA.INV((D1523-(1-Params!$B$7))/Params!$B$7,Params!$B$8,Params!$B$9),3))</f>
        <v/>
      </c>
      <c r="Q1523" s="9">
        <f>IF(E1523&lt;=1-Params!$B$4,0,MAX(0.1,ROUND(_xlfn.GAMMA.INV((E1523-(1-Params!$B$4))/Params!$B$4,Params!$B$5,Params!$B$6),1)))</f>
        <v/>
      </c>
      <c r="R1523" s="9">
        <f>IF(F1523&lt;=1-Params!$B$7,0,ROUND(_xlfn.GAMMA.INV((F1523-(1-Params!$B$7))/Params!$B$7,Params!$B$8,Params!$B$9),3))</f>
        <v/>
      </c>
      <c r="S1523" s="9">
        <f>IF(G1523&lt;=1-Params!$B$7,0,ROUND((Params!$B$10+Params!$B$11*G1523^Params!$B$12)*_xlfn.GAMMA.INV((G1523-(1-Params!$B$7))/Params!$B$7,Params!$B$8,Params!$B$9),3))</f>
        <v/>
      </c>
      <c r="T1523" s="9">
        <f>IF(H1523&lt;=1-Params!$B$4,0,MAX(0.1,ROUND((Params!$B$10+Params!$B$11*H1523^Params!$B$12)*_xlfn.GAMMA.INV((H1523-(1-Params!$B$4))/Params!$B$4,Params!$B$5,Params!$B$6),1)))</f>
        <v/>
      </c>
      <c r="U1523" s="9">
        <f>ROUND(_xlfn.NORM.INV(I1523,Params!$B$13,Params!$B$14),1)</f>
        <v/>
      </c>
      <c r="V1523" s="9">
        <f>ROUND(_xlfn.NORM.INV(J1523,Params!$B$15,Params!$B$16),2)</f>
        <v/>
      </c>
      <c r="W1523" s="9">
        <f>ROUND(_xlfn.NORM.INV(K1523,Params!$B$13,Params!$B$14),1)</f>
        <v/>
      </c>
      <c r="X1523" s="9">
        <f>ROUND(_xlfn.NORM.INV(L1523,Params!$B$15,Params!$B$16),2)</f>
        <v/>
      </c>
      <c r="Y1523" s="9">
        <f>ROUND(_xlfn.NORM.INV(M1523,Params!$B$15,Params!$B$16)+Params!$B$17+Params!$B$18*M1523,2)</f>
        <v/>
      </c>
      <c r="Z1523" s="9">
        <f>ROUND(_xlfn.NORM.INV(N1523,Params!$B$13,Params!$B$14)+Params!$B$17+Params!$B$18*N1523,1)</f>
        <v/>
      </c>
    </row>
    <row r="1524">
      <c r="A1524" s="11" t="n">
        <v>1523</v>
      </c>
      <c r="B1524" s="12">
        <f>INT((A1524-1)/122)+1</f>
        <v/>
      </c>
      <c r="C1524" s="13" t="n">
        <v>0.556945</v>
      </c>
      <c r="D1524" s="13" t="n">
        <v>0.973148</v>
      </c>
      <c r="E1524" s="13" t="n">
        <v>0.638698</v>
      </c>
      <c r="F1524" s="13" t="n">
        <v>0.763777</v>
      </c>
      <c r="G1524" s="13" t="n">
        <v>0.07623199999999999</v>
      </c>
      <c r="H1524" s="13" t="n">
        <v>0.855885</v>
      </c>
      <c r="I1524" s="13" t="n">
        <v>0.242289</v>
      </c>
      <c r="J1524" s="13" t="n">
        <v>0.351563</v>
      </c>
      <c r="K1524" s="13" t="n">
        <v>0.173732</v>
      </c>
      <c r="L1524" s="13" t="n">
        <v>0.092999</v>
      </c>
      <c r="M1524" s="13" t="n">
        <v>0.441443</v>
      </c>
      <c r="N1524" s="13" t="n">
        <v>0.804625</v>
      </c>
      <c r="O1524" s="9">
        <f>IF(C1524&lt;=1-Params!$B$4,0,MAX(0.1,ROUND(_xlfn.GAMMA.INV((C1524-(1-Params!$B$4))/Params!$B$4,Params!$B$5,Params!$B$6),1)))</f>
        <v/>
      </c>
      <c r="P1524" s="9">
        <f>IF(D1524&lt;=1-Params!$B$7,0,ROUND(_xlfn.GAMMA.INV((D1524-(1-Params!$B$7))/Params!$B$7,Params!$B$8,Params!$B$9),3))</f>
        <v/>
      </c>
      <c r="Q1524" s="9">
        <f>IF(E1524&lt;=1-Params!$B$4,0,MAX(0.1,ROUND(_xlfn.GAMMA.INV((E1524-(1-Params!$B$4))/Params!$B$4,Params!$B$5,Params!$B$6),1)))</f>
        <v/>
      </c>
      <c r="R1524" s="9">
        <f>IF(F1524&lt;=1-Params!$B$7,0,ROUND(_xlfn.GAMMA.INV((F1524-(1-Params!$B$7))/Params!$B$7,Params!$B$8,Params!$B$9),3))</f>
        <v/>
      </c>
      <c r="S1524" s="9">
        <f>IF(G1524&lt;=1-Params!$B$7,0,ROUND((Params!$B$10+Params!$B$11*G1524^Params!$B$12)*_xlfn.GAMMA.INV((G1524-(1-Params!$B$7))/Params!$B$7,Params!$B$8,Params!$B$9),3))</f>
        <v/>
      </c>
      <c r="T1524" s="9">
        <f>IF(H1524&lt;=1-Params!$B$4,0,MAX(0.1,ROUND((Params!$B$10+Params!$B$11*H1524^Params!$B$12)*_xlfn.GAMMA.INV((H1524-(1-Params!$B$4))/Params!$B$4,Params!$B$5,Params!$B$6),1)))</f>
        <v/>
      </c>
      <c r="U1524" s="9">
        <f>ROUND(_xlfn.NORM.INV(I1524,Params!$B$13,Params!$B$14),1)</f>
        <v/>
      </c>
      <c r="V1524" s="9">
        <f>ROUND(_xlfn.NORM.INV(J1524,Params!$B$15,Params!$B$16),2)</f>
        <v/>
      </c>
      <c r="W1524" s="9">
        <f>ROUND(_xlfn.NORM.INV(K1524,Params!$B$13,Params!$B$14),1)</f>
        <v/>
      </c>
      <c r="X1524" s="9">
        <f>ROUND(_xlfn.NORM.INV(L1524,Params!$B$15,Params!$B$16),2)</f>
        <v/>
      </c>
      <c r="Y1524" s="9">
        <f>ROUND(_xlfn.NORM.INV(M1524,Params!$B$15,Params!$B$16)+Params!$B$17+Params!$B$18*M1524,2)</f>
        <v/>
      </c>
      <c r="Z1524" s="9">
        <f>ROUND(_xlfn.NORM.INV(N1524,Params!$B$13,Params!$B$14)+Params!$B$17+Params!$B$18*N1524,1)</f>
        <v/>
      </c>
    </row>
    <row r="1525">
      <c r="A1525" s="11" t="n">
        <v>1524</v>
      </c>
      <c r="B1525" s="12">
        <f>INT((A1525-1)/122)+1</f>
        <v/>
      </c>
      <c r="C1525" s="13" t="n">
        <v>0.332134</v>
      </c>
      <c r="D1525" s="13" t="n">
        <v>0.747093</v>
      </c>
      <c r="E1525" s="13" t="n">
        <v>0.988788</v>
      </c>
      <c r="F1525" s="13" t="n">
        <v>0.980854</v>
      </c>
      <c r="G1525" s="13" t="n">
        <v>0.26289</v>
      </c>
      <c r="H1525" s="13" t="n">
        <v>0.807136</v>
      </c>
      <c r="I1525" s="13" t="n">
        <v>0.129395</v>
      </c>
      <c r="J1525" s="13" t="n">
        <v>0.626498</v>
      </c>
      <c r="K1525" s="13" t="n">
        <v>0.080246</v>
      </c>
      <c r="L1525" s="13" t="n">
        <v>0.435009</v>
      </c>
      <c r="M1525" s="13" t="n">
        <v>0.644795</v>
      </c>
      <c r="N1525" s="13" t="n">
        <v>0.430097</v>
      </c>
      <c r="O1525" s="9">
        <f>IF(C1525&lt;=1-Params!$B$4,0,MAX(0.1,ROUND(_xlfn.GAMMA.INV((C1525-(1-Params!$B$4))/Params!$B$4,Params!$B$5,Params!$B$6),1)))</f>
        <v/>
      </c>
      <c r="P1525" s="9">
        <f>IF(D1525&lt;=1-Params!$B$7,0,ROUND(_xlfn.GAMMA.INV((D1525-(1-Params!$B$7))/Params!$B$7,Params!$B$8,Params!$B$9),3))</f>
        <v/>
      </c>
      <c r="Q1525" s="9">
        <f>IF(E1525&lt;=1-Params!$B$4,0,MAX(0.1,ROUND(_xlfn.GAMMA.INV((E1525-(1-Params!$B$4))/Params!$B$4,Params!$B$5,Params!$B$6),1)))</f>
        <v/>
      </c>
      <c r="R1525" s="9">
        <f>IF(F1525&lt;=1-Params!$B$7,0,ROUND(_xlfn.GAMMA.INV((F1525-(1-Params!$B$7))/Params!$B$7,Params!$B$8,Params!$B$9),3))</f>
        <v/>
      </c>
      <c r="S1525" s="9">
        <f>IF(G1525&lt;=1-Params!$B$7,0,ROUND((Params!$B$10+Params!$B$11*G1525^Params!$B$12)*_xlfn.GAMMA.INV((G1525-(1-Params!$B$7))/Params!$B$7,Params!$B$8,Params!$B$9),3))</f>
        <v/>
      </c>
      <c r="T1525" s="9">
        <f>IF(H1525&lt;=1-Params!$B$4,0,MAX(0.1,ROUND((Params!$B$10+Params!$B$11*H1525^Params!$B$12)*_xlfn.GAMMA.INV((H1525-(1-Params!$B$4))/Params!$B$4,Params!$B$5,Params!$B$6),1)))</f>
        <v/>
      </c>
      <c r="U1525" s="9">
        <f>ROUND(_xlfn.NORM.INV(I1525,Params!$B$13,Params!$B$14),1)</f>
        <v/>
      </c>
      <c r="V1525" s="9">
        <f>ROUND(_xlfn.NORM.INV(J1525,Params!$B$15,Params!$B$16),2)</f>
        <v/>
      </c>
      <c r="W1525" s="9">
        <f>ROUND(_xlfn.NORM.INV(K1525,Params!$B$13,Params!$B$14),1)</f>
        <v/>
      </c>
      <c r="X1525" s="9">
        <f>ROUND(_xlfn.NORM.INV(L1525,Params!$B$15,Params!$B$16),2)</f>
        <v/>
      </c>
      <c r="Y1525" s="9">
        <f>ROUND(_xlfn.NORM.INV(M1525,Params!$B$15,Params!$B$16)+Params!$B$17+Params!$B$18*M1525,2)</f>
        <v/>
      </c>
      <c r="Z1525" s="9">
        <f>ROUND(_xlfn.NORM.INV(N1525,Params!$B$13,Params!$B$14)+Params!$B$17+Params!$B$18*N1525,1)</f>
        <v/>
      </c>
    </row>
    <row r="1526">
      <c r="A1526" s="11" t="n">
        <v>1525</v>
      </c>
      <c r="B1526" s="12">
        <f>INT((A1526-1)/122)+1</f>
        <v/>
      </c>
      <c r="C1526" s="13" t="n">
        <v>0.136312</v>
      </c>
      <c r="D1526" s="13" t="n">
        <v>0.241384</v>
      </c>
      <c r="E1526" s="13" t="n">
        <v>0.883054</v>
      </c>
      <c r="F1526" s="13" t="n">
        <v>0.838456</v>
      </c>
      <c r="G1526" s="13" t="n">
        <v>0.333247</v>
      </c>
      <c r="H1526" s="13" t="n">
        <v>0.752291</v>
      </c>
      <c r="I1526" s="13" t="n">
        <v>0.044814</v>
      </c>
      <c r="J1526" s="13" t="n">
        <v>0.445491</v>
      </c>
      <c r="K1526" s="13" t="n">
        <v>0.102168</v>
      </c>
      <c r="L1526" s="13" t="n">
        <v>0.5496529999999999</v>
      </c>
      <c r="M1526" s="13" t="n">
        <v>0.6125159999999999</v>
      </c>
      <c r="N1526" s="13" t="n">
        <v>0.791251</v>
      </c>
      <c r="O1526" s="9">
        <f>IF(C1526&lt;=1-Params!$B$4,0,MAX(0.1,ROUND(_xlfn.GAMMA.INV((C1526-(1-Params!$B$4))/Params!$B$4,Params!$B$5,Params!$B$6),1)))</f>
        <v/>
      </c>
      <c r="P1526" s="9">
        <f>IF(D1526&lt;=1-Params!$B$7,0,ROUND(_xlfn.GAMMA.INV((D1526-(1-Params!$B$7))/Params!$B$7,Params!$B$8,Params!$B$9),3))</f>
        <v/>
      </c>
      <c r="Q1526" s="9">
        <f>IF(E1526&lt;=1-Params!$B$4,0,MAX(0.1,ROUND(_xlfn.GAMMA.INV((E1526-(1-Params!$B$4))/Params!$B$4,Params!$B$5,Params!$B$6),1)))</f>
        <v/>
      </c>
      <c r="R1526" s="9">
        <f>IF(F1526&lt;=1-Params!$B$7,0,ROUND(_xlfn.GAMMA.INV((F1526-(1-Params!$B$7))/Params!$B$7,Params!$B$8,Params!$B$9),3))</f>
        <v/>
      </c>
      <c r="S1526" s="9">
        <f>IF(G1526&lt;=1-Params!$B$7,0,ROUND((Params!$B$10+Params!$B$11*G1526^Params!$B$12)*_xlfn.GAMMA.INV((G1526-(1-Params!$B$7))/Params!$B$7,Params!$B$8,Params!$B$9),3))</f>
        <v/>
      </c>
      <c r="T1526" s="9">
        <f>IF(H1526&lt;=1-Params!$B$4,0,MAX(0.1,ROUND((Params!$B$10+Params!$B$11*H1526^Params!$B$12)*_xlfn.GAMMA.INV((H1526-(1-Params!$B$4))/Params!$B$4,Params!$B$5,Params!$B$6),1)))</f>
        <v/>
      </c>
      <c r="U1526" s="9">
        <f>ROUND(_xlfn.NORM.INV(I1526,Params!$B$13,Params!$B$14),1)</f>
        <v/>
      </c>
      <c r="V1526" s="9">
        <f>ROUND(_xlfn.NORM.INV(J1526,Params!$B$15,Params!$B$16),2)</f>
        <v/>
      </c>
      <c r="W1526" s="9">
        <f>ROUND(_xlfn.NORM.INV(K1526,Params!$B$13,Params!$B$14),1)</f>
        <v/>
      </c>
      <c r="X1526" s="9">
        <f>ROUND(_xlfn.NORM.INV(L1526,Params!$B$15,Params!$B$16),2)</f>
        <v/>
      </c>
      <c r="Y1526" s="9">
        <f>ROUND(_xlfn.NORM.INV(M1526,Params!$B$15,Params!$B$16)+Params!$B$17+Params!$B$18*M1526,2)</f>
        <v/>
      </c>
      <c r="Z1526" s="9">
        <f>ROUND(_xlfn.NORM.INV(N1526,Params!$B$13,Params!$B$14)+Params!$B$17+Params!$B$18*N1526,1)</f>
        <v/>
      </c>
    </row>
    <row r="1527">
      <c r="A1527" s="11" t="n">
        <v>1526</v>
      </c>
      <c r="B1527" s="12">
        <f>INT((A1527-1)/122)+1</f>
        <v/>
      </c>
      <c r="C1527" s="13" t="n">
        <v>0.211897</v>
      </c>
      <c r="D1527" s="13" t="n">
        <v>0.768648</v>
      </c>
      <c r="E1527" s="13" t="n">
        <v>0.891126</v>
      </c>
      <c r="F1527" s="13" t="n">
        <v>0.317614</v>
      </c>
      <c r="G1527" s="13" t="n">
        <v>0.387121</v>
      </c>
      <c r="H1527" s="13" t="n">
        <v>0.954601</v>
      </c>
      <c r="I1527" s="13" t="n">
        <v>0.158171</v>
      </c>
      <c r="J1527" s="13" t="n">
        <v>0.155776</v>
      </c>
      <c r="K1527" s="13" t="n">
        <v>0.392229</v>
      </c>
      <c r="L1527" s="13" t="n">
        <v>0.179916</v>
      </c>
      <c r="M1527" s="13" t="n">
        <v>0.168464</v>
      </c>
      <c r="N1527" s="13" t="n">
        <v>0.748259</v>
      </c>
      <c r="O1527" s="9">
        <f>IF(C1527&lt;=1-Params!$B$4,0,MAX(0.1,ROUND(_xlfn.GAMMA.INV((C1527-(1-Params!$B$4))/Params!$B$4,Params!$B$5,Params!$B$6),1)))</f>
        <v/>
      </c>
      <c r="P1527" s="9">
        <f>IF(D1527&lt;=1-Params!$B$7,0,ROUND(_xlfn.GAMMA.INV((D1527-(1-Params!$B$7))/Params!$B$7,Params!$B$8,Params!$B$9),3))</f>
        <v/>
      </c>
      <c r="Q1527" s="9">
        <f>IF(E1527&lt;=1-Params!$B$4,0,MAX(0.1,ROUND(_xlfn.GAMMA.INV((E1527-(1-Params!$B$4))/Params!$B$4,Params!$B$5,Params!$B$6),1)))</f>
        <v/>
      </c>
      <c r="R1527" s="9">
        <f>IF(F1527&lt;=1-Params!$B$7,0,ROUND(_xlfn.GAMMA.INV((F1527-(1-Params!$B$7))/Params!$B$7,Params!$B$8,Params!$B$9),3))</f>
        <v/>
      </c>
      <c r="S1527" s="9">
        <f>IF(G1527&lt;=1-Params!$B$7,0,ROUND((Params!$B$10+Params!$B$11*G1527^Params!$B$12)*_xlfn.GAMMA.INV((G1527-(1-Params!$B$7))/Params!$B$7,Params!$B$8,Params!$B$9),3))</f>
        <v/>
      </c>
      <c r="T1527" s="9">
        <f>IF(H1527&lt;=1-Params!$B$4,0,MAX(0.1,ROUND((Params!$B$10+Params!$B$11*H1527^Params!$B$12)*_xlfn.GAMMA.INV((H1527-(1-Params!$B$4))/Params!$B$4,Params!$B$5,Params!$B$6),1)))</f>
        <v/>
      </c>
      <c r="U1527" s="9">
        <f>ROUND(_xlfn.NORM.INV(I1527,Params!$B$13,Params!$B$14),1)</f>
        <v/>
      </c>
      <c r="V1527" s="9">
        <f>ROUND(_xlfn.NORM.INV(J1527,Params!$B$15,Params!$B$16),2)</f>
        <v/>
      </c>
      <c r="W1527" s="9">
        <f>ROUND(_xlfn.NORM.INV(K1527,Params!$B$13,Params!$B$14),1)</f>
        <v/>
      </c>
      <c r="X1527" s="9">
        <f>ROUND(_xlfn.NORM.INV(L1527,Params!$B$15,Params!$B$16),2)</f>
        <v/>
      </c>
      <c r="Y1527" s="9">
        <f>ROUND(_xlfn.NORM.INV(M1527,Params!$B$15,Params!$B$16)+Params!$B$17+Params!$B$18*M1527,2)</f>
        <v/>
      </c>
      <c r="Z1527" s="9">
        <f>ROUND(_xlfn.NORM.INV(N1527,Params!$B$13,Params!$B$14)+Params!$B$17+Params!$B$18*N1527,1)</f>
        <v/>
      </c>
    </row>
    <row r="1528">
      <c r="A1528" s="11" t="n">
        <v>1527</v>
      </c>
      <c r="B1528" s="12">
        <f>INT((A1528-1)/122)+1</f>
        <v/>
      </c>
      <c r="C1528" s="13" t="n">
        <v>0.138041</v>
      </c>
      <c r="D1528" s="13" t="n">
        <v>0.668631</v>
      </c>
      <c r="E1528" s="13" t="n">
        <v>0.257603</v>
      </c>
      <c r="F1528" s="13" t="n">
        <v>0.758122</v>
      </c>
      <c r="G1528" s="13" t="n">
        <v>0.302163</v>
      </c>
      <c r="H1528" s="13" t="n">
        <v>0.897964</v>
      </c>
      <c r="I1528" s="13" t="n">
        <v>0.02822</v>
      </c>
      <c r="J1528" s="13" t="n">
        <v>0.221586</v>
      </c>
      <c r="K1528" s="13" t="n">
        <v>0.689957</v>
      </c>
      <c r="L1528" s="13" t="n">
        <v>0.667591</v>
      </c>
      <c r="M1528" s="13" t="n">
        <v>0.058225</v>
      </c>
      <c r="N1528" s="13" t="n">
        <v>0.624104</v>
      </c>
      <c r="O1528" s="9">
        <f>IF(C1528&lt;=1-Params!$B$4,0,MAX(0.1,ROUND(_xlfn.GAMMA.INV((C1528-(1-Params!$B$4))/Params!$B$4,Params!$B$5,Params!$B$6),1)))</f>
        <v/>
      </c>
      <c r="P1528" s="9">
        <f>IF(D1528&lt;=1-Params!$B$7,0,ROUND(_xlfn.GAMMA.INV((D1528-(1-Params!$B$7))/Params!$B$7,Params!$B$8,Params!$B$9),3))</f>
        <v/>
      </c>
      <c r="Q1528" s="9">
        <f>IF(E1528&lt;=1-Params!$B$4,0,MAX(0.1,ROUND(_xlfn.GAMMA.INV((E1528-(1-Params!$B$4))/Params!$B$4,Params!$B$5,Params!$B$6),1)))</f>
        <v/>
      </c>
      <c r="R1528" s="9">
        <f>IF(F1528&lt;=1-Params!$B$7,0,ROUND(_xlfn.GAMMA.INV((F1528-(1-Params!$B$7))/Params!$B$7,Params!$B$8,Params!$B$9),3))</f>
        <v/>
      </c>
      <c r="S1528" s="9">
        <f>IF(G1528&lt;=1-Params!$B$7,0,ROUND((Params!$B$10+Params!$B$11*G1528^Params!$B$12)*_xlfn.GAMMA.INV((G1528-(1-Params!$B$7))/Params!$B$7,Params!$B$8,Params!$B$9),3))</f>
        <v/>
      </c>
      <c r="T1528" s="9">
        <f>IF(H1528&lt;=1-Params!$B$4,0,MAX(0.1,ROUND((Params!$B$10+Params!$B$11*H1528^Params!$B$12)*_xlfn.GAMMA.INV((H1528-(1-Params!$B$4))/Params!$B$4,Params!$B$5,Params!$B$6),1)))</f>
        <v/>
      </c>
      <c r="U1528" s="9">
        <f>ROUND(_xlfn.NORM.INV(I1528,Params!$B$13,Params!$B$14),1)</f>
        <v/>
      </c>
      <c r="V1528" s="9">
        <f>ROUND(_xlfn.NORM.INV(J1528,Params!$B$15,Params!$B$16),2)</f>
        <v/>
      </c>
      <c r="W1528" s="9">
        <f>ROUND(_xlfn.NORM.INV(K1528,Params!$B$13,Params!$B$14),1)</f>
        <v/>
      </c>
      <c r="X1528" s="9">
        <f>ROUND(_xlfn.NORM.INV(L1528,Params!$B$15,Params!$B$16),2)</f>
        <v/>
      </c>
      <c r="Y1528" s="9">
        <f>ROUND(_xlfn.NORM.INV(M1528,Params!$B$15,Params!$B$16)+Params!$B$17+Params!$B$18*M1528,2)</f>
        <v/>
      </c>
      <c r="Z1528" s="9">
        <f>ROUND(_xlfn.NORM.INV(N1528,Params!$B$13,Params!$B$14)+Params!$B$17+Params!$B$18*N1528,1)</f>
        <v/>
      </c>
    </row>
    <row r="1529">
      <c r="A1529" s="11" t="n">
        <v>1528</v>
      </c>
      <c r="B1529" s="12">
        <f>INT((A1529-1)/122)+1</f>
        <v/>
      </c>
      <c r="C1529" s="13" t="n">
        <v>0.743903</v>
      </c>
      <c r="D1529" s="13" t="n">
        <v>0.534708</v>
      </c>
      <c r="E1529" s="13" t="n">
        <v>0.92738</v>
      </c>
      <c r="F1529" s="13" t="n">
        <v>0.916606</v>
      </c>
      <c r="G1529" s="13" t="n">
        <v>0.928951</v>
      </c>
      <c r="H1529" s="13" t="n">
        <v>0.540809</v>
      </c>
      <c r="I1529" s="13" t="n">
        <v>0.093015</v>
      </c>
      <c r="J1529" s="13" t="n">
        <v>0.155392</v>
      </c>
      <c r="K1529" s="13" t="n">
        <v>0.755367</v>
      </c>
      <c r="L1529" s="13" t="n">
        <v>0.589414</v>
      </c>
      <c r="M1529" s="13" t="n">
        <v>0.073217</v>
      </c>
      <c r="N1529" s="13" t="n">
        <v>0.693731</v>
      </c>
      <c r="O1529" s="9">
        <f>IF(C1529&lt;=1-Params!$B$4,0,MAX(0.1,ROUND(_xlfn.GAMMA.INV((C1529-(1-Params!$B$4))/Params!$B$4,Params!$B$5,Params!$B$6),1)))</f>
        <v/>
      </c>
      <c r="P1529" s="9">
        <f>IF(D1529&lt;=1-Params!$B$7,0,ROUND(_xlfn.GAMMA.INV((D1529-(1-Params!$B$7))/Params!$B$7,Params!$B$8,Params!$B$9),3))</f>
        <v/>
      </c>
      <c r="Q1529" s="9">
        <f>IF(E1529&lt;=1-Params!$B$4,0,MAX(0.1,ROUND(_xlfn.GAMMA.INV((E1529-(1-Params!$B$4))/Params!$B$4,Params!$B$5,Params!$B$6),1)))</f>
        <v/>
      </c>
      <c r="R1529" s="9">
        <f>IF(F1529&lt;=1-Params!$B$7,0,ROUND(_xlfn.GAMMA.INV((F1529-(1-Params!$B$7))/Params!$B$7,Params!$B$8,Params!$B$9),3))</f>
        <v/>
      </c>
      <c r="S1529" s="9">
        <f>IF(G1529&lt;=1-Params!$B$7,0,ROUND((Params!$B$10+Params!$B$11*G1529^Params!$B$12)*_xlfn.GAMMA.INV((G1529-(1-Params!$B$7))/Params!$B$7,Params!$B$8,Params!$B$9),3))</f>
        <v/>
      </c>
      <c r="T1529" s="9">
        <f>IF(H1529&lt;=1-Params!$B$4,0,MAX(0.1,ROUND((Params!$B$10+Params!$B$11*H1529^Params!$B$12)*_xlfn.GAMMA.INV((H1529-(1-Params!$B$4))/Params!$B$4,Params!$B$5,Params!$B$6),1)))</f>
        <v/>
      </c>
      <c r="U1529" s="9">
        <f>ROUND(_xlfn.NORM.INV(I1529,Params!$B$13,Params!$B$14),1)</f>
        <v/>
      </c>
      <c r="V1529" s="9">
        <f>ROUND(_xlfn.NORM.INV(J1529,Params!$B$15,Params!$B$16),2)</f>
        <v/>
      </c>
      <c r="W1529" s="9">
        <f>ROUND(_xlfn.NORM.INV(K1529,Params!$B$13,Params!$B$14),1)</f>
        <v/>
      </c>
      <c r="X1529" s="9">
        <f>ROUND(_xlfn.NORM.INV(L1529,Params!$B$15,Params!$B$16),2)</f>
        <v/>
      </c>
      <c r="Y1529" s="9">
        <f>ROUND(_xlfn.NORM.INV(M1529,Params!$B$15,Params!$B$16)+Params!$B$17+Params!$B$18*M1529,2)</f>
        <v/>
      </c>
      <c r="Z1529" s="9">
        <f>ROUND(_xlfn.NORM.INV(N1529,Params!$B$13,Params!$B$14)+Params!$B$17+Params!$B$18*N1529,1)</f>
        <v/>
      </c>
    </row>
    <row r="1530">
      <c r="A1530" s="11" t="n">
        <v>1529</v>
      </c>
      <c r="B1530" s="12">
        <f>INT((A1530-1)/122)+1</f>
        <v/>
      </c>
      <c r="C1530" s="13" t="n">
        <v>0.643339</v>
      </c>
      <c r="D1530" s="13" t="n">
        <v>0.8356789999999999</v>
      </c>
      <c r="E1530" s="13" t="n">
        <v>0.8766389999999999</v>
      </c>
      <c r="F1530" s="13" t="n">
        <v>0.9354209999999999</v>
      </c>
      <c r="G1530" s="13" t="n">
        <v>0.558467</v>
      </c>
      <c r="H1530" s="13" t="n">
        <v>0.7489710000000001</v>
      </c>
      <c r="I1530" s="13" t="n">
        <v>0.285734</v>
      </c>
      <c r="J1530" s="13" t="n">
        <v>0.582161</v>
      </c>
      <c r="K1530" s="13" t="n">
        <v>0.679098</v>
      </c>
      <c r="L1530" s="13" t="n">
        <v>0.885201</v>
      </c>
      <c r="M1530" s="13" t="n">
        <v>0.044409</v>
      </c>
      <c r="N1530" s="13" t="n">
        <v>0.452496</v>
      </c>
      <c r="O1530" s="9">
        <f>IF(C1530&lt;=1-Params!$B$4,0,MAX(0.1,ROUND(_xlfn.GAMMA.INV((C1530-(1-Params!$B$4))/Params!$B$4,Params!$B$5,Params!$B$6),1)))</f>
        <v/>
      </c>
      <c r="P1530" s="9">
        <f>IF(D1530&lt;=1-Params!$B$7,0,ROUND(_xlfn.GAMMA.INV((D1530-(1-Params!$B$7))/Params!$B$7,Params!$B$8,Params!$B$9),3))</f>
        <v/>
      </c>
      <c r="Q1530" s="9">
        <f>IF(E1530&lt;=1-Params!$B$4,0,MAX(0.1,ROUND(_xlfn.GAMMA.INV((E1530-(1-Params!$B$4))/Params!$B$4,Params!$B$5,Params!$B$6),1)))</f>
        <v/>
      </c>
      <c r="R1530" s="9">
        <f>IF(F1530&lt;=1-Params!$B$7,0,ROUND(_xlfn.GAMMA.INV((F1530-(1-Params!$B$7))/Params!$B$7,Params!$B$8,Params!$B$9),3))</f>
        <v/>
      </c>
      <c r="S1530" s="9">
        <f>IF(G1530&lt;=1-Params!$B$7,0,ROUND((Params!$B$10+Params!$B$11*G1530^Params!$B$12)*_xlfn.GAMMA.INV((G1530-(1-Params!$B$7))/Params!$B$7,Params!$B$8,Params!$B$9),3))</f>
        <v/>
      </c>
      <c r="T1530" s="9">
        <f>IF(H1530&lt;=1-Params!$B$4,0,MAX(0.1,ROUND((Params!$B$10+Params!$B$11*H1530^Params!$B$12)*_xlfn.GAMMA.INV((H1530-(1-Params!$B$4))/Params!$B$4,Params!$B$5,Params!$B$6),1)))</f>
        <v/>
      </c>
      <c r="U1530" s="9">
        <f>ROUND(_xlfn.NORM.INV(I1530,Params!$B$13,Params!$B$14),1)</f>
        <v/>
      </c>
      <c r="V1530" s="9">
        <f>ROUND(_xlfn.NORM.INV(J1530,Params!$B$15,Params!$B$16),2)</f>
        <v/>
      </c>
      <c r="W1530" s="9">
        <f>ROUND(_xlfn.NORM.INV(K1530,Params!$B$13,Params!$B$14),1)</f>
        <v/>
      </c>
      <c r="X1530" s="9">
        <f>ROUND(_xlfn.NORM.INV(L1530,Params!$B$15,Params!$B$16),2)</f>
        <v/>
      </c>
      <c r="Y1530" s="9">
        <f>ROUND(_xlfn.NORM.INV(M1530,Params!$B$15,Params!$B$16)+Params!$B$17+Params!$B$18*M1530,2)</f>
        <v/>
      </c>
      <c r="Z1530" s="9">
        <f>ROUND(_xlfn.NORM.INV(N1530,Params!$B$13,Params!$B$14)+Params!$B$17+Params!$B$18*N1530,1)</f>
        <v/>
      </c>
    </row>
    <row r="1531">
      <c r="A1531" s="11" t="n">
        <v>1530</v>
      </c>
      <c r="B1531" s="12">
        <f>INT((A1531-1)/122)+1</f>
        <v/>
      </c>
      <c r="C1531" s="13" t="n">
        <v>0.540075</v>
      </c>
      <c r="D1531" s="13" t="n">
        <v>0.935875</v>
      </c>
      <c r="E1531" s="13" t="n">
        <v>0.09045</v>
      </c>
      <c r="F1531" s="13" t="n">
        <v>0.416698</v>
      </c>
      <c r="G1531" s="13" t="n">
        <v>0.355312</v>
      </c>
      <c r="H1531" s="13" t="n">
        <v>0.445206</v>
      </c>
      <c r="I1531" s="13" t="n">
        <v>0.208523</v>
      </c>
      <c r="J1531" s="13" t="n">
        <v>0.510164</v>
      </c>
      <c r="K1531" s="13" t="n">
        <v>0.843669</v>
      </c>
      <c r="L1531" s="13" t="n">
        <v>0.961998</v>
      </c>
      <c r="M1531" s="13" t="n">
        <v>0.008495000000000001</v>
      </c>
      <c r="N1531" s="13" t="n">
        <v>0.580014</v>
      </c>
      <c r="O1531" s="9">
        <f>IF(C1531&lt;=1-Params!$B$4,0,MAX(0.1,ROUND(_xlfn.GAMMA.INV((C1531-(1-Params!$B$4))/Params!$B$4,Params!$B$5,Params!$B$6),1)))</f>
        <v/>
      </c>
      <c r="P1531" s="9">
        <f>IF(D1531&lt;=1-Params!$B$7,0,ROUND(_xlfn.GAMMA.INV((D1531-(1-Params!$B$7))/Params!$B$7,Params!$B$8,Params!$B$9),3))</f>
        <v/>
      </c>
      <c r="Q1531" s="9">
        <f>IF(E1531&lt;=1-Params!$B$4,0,MAX(0.1,ROUND(_xlfn.GAMMA.INV((E1531-(1-Params!$B$4))/Params!$B$4,Params!$B$5,Params!$B$6),1)))</f>
        <v/>
      </c>
      <c r="R1531" s="9">
        <f>IF(F1531&lt;=1-Params!$B$7,0,ROUND(_xlfn.GAMMA.INV((F1531-(1-Params!$B$7))/Params!$B$7,Params!$B$8,Params!$B$9),3))</f>
        <v/>
      </c>
      <c r="S1531" s="9">
        <f>IF(G1531&lt;=1-Params!$B$7,0,ROUND((Params!$B$10+Params!$B$11*G1531^Params!$B$12)*_xlfn.GAMMA.INV((G1531-(1-Params!$B$7))/Params!$B$7,Params!$B$8,Params!$B$9),3))</f>
        <v/>
      </c>
      <c r="T1531" s="9">
        <f>IF(H1531&lt;=1-Params!$B$4,0,MAX(0.1,ROUND((Params!$B$10+Params!$B$11*H1531^Params!$B$12)*_xlfn.GAMMA.INV((H1531-(1-Params!$B$4))/Params!$B$4,Params!$B$5,Params!$B$6),1)))</f>
        <v/>
      </c>
      <c r="U1531" s="9">
        <f>ROUND(_xlfn.NORM.INV(I1531,Params!$B$13,Params!$B$14),1)</f>
        <v/>
      </c>
      <c r="V1531" s="9">
        <f>ROUND(_xlfn.NORM.INV(J1531,Params!$B$15,Params!$B$16),2)</f>
        <v/>
      </c>
      <c r="W1531" s="9">
        <f>ROUND(_xlfn.NORM.INV(K1531,Params!$B$13,Params!$B$14),1)</f>
        <v/>
      </c>
      <c r="X1531" s="9">
        <f>ROUND(_xlfn.NORM.INV(L1531,Params!$B$15,Params!$B$16),2)</f>
        <v/>
      </c>
      <c r="Y1531" s="9">
        <f>ROUND(_xlfn.NORM.INV(M1531,Params!$B$15,Params!$B$16)+Params!$B$17+Params!$B$18*M1531,2)</f>
        <v/>
      </c>
      <c r="Z1531" s="9">
        <f>ROUND(_xlfn.NORM.INV(N1531,Params!$B$13,Params!$B$14)+Params!$B$17+Params!$B$18*N1531,1)</f>
        <v/>
      </c>
    </row>
    <row r="1532">
      <c r="A1532" s="11" t="n">
        <v>1531</v>
      </c>
      <c r="B1532" s="12">
        <f>INT((A1532-1)/122)+1</f>
        <v/>
      </c>
      <c r="C1532" s="13" t="n">
        <v>0.115168</v>
      </c>
      <c r="D1532" s="13" t="n">
        <v>0.7436430000000001</v>
      </c>
      <c r="E1532" s="13" t="n">
        <v>0.021121</v>
      </c>
      <c r="F1532" s="13" t="n">
        <v>0.023442</v>
      </c>
      <c r="G1532" s="13" t="n">
        <v>0.655034</v>
      </c>
      <c r="H1532" s="13" t="n">
        <v>0.157397</v>
      </c>
      <c r="I1532" s="13" t="n">
        <v>0.608867</v>
      </c>
      <c r="J1532" s="13" t="n">
        <v>0.493175</v>
      </c>
      <c r="K1532" s="13" t="n">
        <v>0.540488</v>
      </c>
      <c r="L1532" s="13" t="n">
        <v>0.889529</v>
      </c>
      <c r="M1532" s="13" t="n">
        <v>0.002366</v>
      </c>
      <c r="N1532" s="13" t="n">
        <v>0.783817</v>
      </c>
      <c r="O1532" s="9">
        <f>IF(C1532&lt;=1-Params!$B$4,0,MAX(0.1,ROUND(_xlfn.GAMMA.INV((C1532-(1-Params!$B$4))/Params!$B$4,Params!$B$5,Params!$B$6),1)))</f>
        <v/>
      </c>
      <c r="P1532" s="9">
        <f>IF(D1532&lt;=1-Params!$B$7,0,ROUND(_xlfn.GAMMA.INV((D1532-(1-Params!$B$7))/Params!$B$7,Params!$B$8,Params!$B$9),3))</f>
        <v/>
      </c>
      <c r="Q1532" s="9">
        <f>IF(E1532&lt;=1-Params!$B$4,0,MAX(0.1,ROUND(_xlfn.GAMMA.INV((E1532-(1-Params!$B$4))/Params!$B$4,Params!$B$5,Params!$B$6),1)))</f>
        <v/>
      </c>
      <c r="R1532" s="9">
        <f>IF(F1532&lt;=1-Params!$B$7,0,ROUND(_xlfn.GAMMA.INV((F1532-(1-Params!$B$7))/Params!$B$7,Params!$B$8,Params!$B$9),3))</f>
        <v/>
      </c>
      <c r="S1532" s="9">
        <f>IF(G1532&lt;=1-Params!$B$7,0,ROUND((Params!$B$10+Params!$B$11*G1532^Params!$B$12)*_xlfn.GAMMA.INV((G1532-(1-Params!$B$7))/Params!$B$7,Params!$B$8,Params!$B$9),3))</f>
        <v/>
      </c>
      <c r="T1532" s="9">
        <f>IF(H1532&lt;=1-Params!$B$4,0,MAX(0.1,ROUND((Params!$B$10+Params!$B$11*H1532^Params!$B$12)*_xlfn.GAMMA.INV((H1532-(1-Params!$B$4))/Params!$B$4,Params!$B$5,Params!$B$6),1)))</f>
        <v/>
      </c>
      <c r="U1532" s="9">
        <f>ROUND(_xlfn.NORM.INV(I1532,Params!$B$13,Params!$B$14),1)</f>
        <v/>
      </c>
      <c r="V1532" s="9">
        <f>ROUND(_xlfn.NORM.INV(J1532,Params!$B$15,Params!$B$16),2)</f>
        <v/>
      </c>
      <c r="W1532" s="9">
        <f>ROUND(_xlfn.NORM.INV(K1532,Params!$B$13,Params!$B$14),1)</f>
        <v/>
      </c>
      <c r="X1532" s="9">
        <f>ROUND(_xlfn.NORM.INV(L1532,Params!$B$15,Params!$B$16),2)</f>
        <v/>
      </c>
      <c r="Y1532" s="9">
        <f>ROUND(_xlfn.NORM.INV(M1532,Params!$B$15,Params!$B$16)+Params!$B$17+Params!$B$18*M1532,2)</f>
        <v/>
      </c>
      <c r="Z1532" s="9">
        <f>ROUND(_xlfn.NORM.INV(N1532,Params!$B$13,Params!$B$14)+Params!$B$17+Params!$B$18*N1532,1)</f>
        <v/>
      </c>
    </row>
    <row r="1533">
      <c r="A1533" s="11" t="n">
        <v>1532</v>
      </c>
      <c r="B1533" s="12">
        <f>INT((A1533-1)/122)+1</f>
        <v/>
      </c>
      <c r="C1533" s="13" t="n">
        <v>0.664363</v>
      </c>
      <c r="D1533" s="13" t="n">
        <v>0.790479</v>
      </c>
      <c r="E1533" s="13" t="n">
        <v>0.483972</v>
      </c>
      <c r="F1533" s="13" t="n">
        <v>0.041623</v>
      </c>
      <c r="G1533" s="13" t="n">
        <v>0.237394</v>
      </c>
      <c r="H1533" s="13" t="n">
        <v>0.44293</v>
      </c>
      <c r="I1533" s="13" t="n">
        <v>0.40171</v>
      </c>
      <c r="J1533" s="13" t="n">
        <v>0.368473</v>
      </c>
      <c r="K1533" s="13" t="n">
        <v>0.501066</v>
      </c>
      <c r="L1533" s="13" t="n">
        <v>0.657619</v>
      </c>
      <c r="M1533" s="13" t="n">
        <v>0.004554</v>
      </c>
      <c r="N1533" s="13" t="n">
        <v>0.496394</v>
      </c>
      <c r="O1533" s="9">
        <f>IF(C1533&lt;=1-Params!$B$4,0,MAX(0.1,ROUND(_xlfn.GAMMA.INV((C1533-(1-Params!$B$4))/Params!$B$4,Params!$B$5,Params!$B$6),1)))</f>
        <v/>
      </c>
      <c r="P1533" s="9">
        <f>IF(D1533&lt;=1-Params!$B$7,0,ROUND(_xlfn.GAMMA.INV((D1533-(1-Params!$B$7))/Params!$B$7,Params!$B$8,Params!$B$9),3))</f>
        <v/>
      </c>
      <c r="Q1533" s="9">
        <f>IF(E1533&lt;=1-Params!$B$4,0,MAX(0.1,ROUND(_xlfn.GAMMA.INV((E1533-(1-Params!$B$4))/Params!$B$4,Params!$B$5,Params!$B$6),1)))</f>
        <v/>
      </c>
      <c r="R1533" s="9">
        <f>IF(F1533&lt;=1-Params!$B$7,0,ROUND(_xlfn.GAMMA.INV((F1533-(1-Params!$B$7))/Params!$B$7,Params!$B$8,Params!$B$9),3))</f>
        <v/>
      </c>
      <c r="S1533" s="9">
        <f>IF(G1533&lt;=1-Params!$B$7,0,ROUND((Params!$B$10+Params!$B$11*G1533^Params!$B$12)*_xlfn.GAMMA.INV((G1533-(1-Params!$B$7))/Params!$B$7,Params!$B$8,Params!$B$9),3))</f>
        <v/>
      </c>
      <c r="T1533" s="9">
        <f>IF(H1533&lt;=1-Params!$B$4,0,MAX(0.1,ROUND((Params!$B$10+Params!$B$11*H1533^Params!$B$12)*_xlfn.GAMMA.INV((H1533-(1-Params!$B$4))/Params!$B$4,Params!$B$5,Params!$B$6),1)))</f>
        <v/>
      </c>
      <c r="U1533" s="9">
        <f>ROUND(_xlfn.NORM.INV(I1533,Params!$B$13,Params!$B$14),1)</f>
        <v/>
      </c>
      <c r="V1533" s="9">
        <f>ROUND(_xlfn.NORM.INV(J1533,Params!$B$15,Params!$B$16),2)</f>
        <v/>
      </c>
      <c r="W1533" s="9">
        <f>ROUND(_xlfn.NORM.INV(K1533,Params!$B$13,Params!$B$14),1)</f>
        <v/>
      </c>
      <c r="X1533" s="9">
        <f>ROUND(_xlfn.NORM.INV(L1533,Params!$B$15,Params!$B$16),2)</f>
        <v/>
      </c>
      <c r="Y1533" s="9">
        <f>ROUND(_xlfn.NORM.INV(M1533,Params!$B$15,Params!$B$16)+Params!$B$17+Params!$B$18*M1533,2)</f>
        <v/>
      </c>
      <c r="Z1533" s="9">
        <f>ROUND(_xlfn.NORM.INV(N1533,Params!$B$13,Params!$B$14)+Params!$B$17+Params!$B$18*N1533,1)</f>
        <v/>
      </c>
    </row>
    <row r="1534">
      <c r="A1534" s="11" t="n">
        <v>1533</v>
      </c>
      <c r="B1534" s="12">
        <f>INT((A1534-1)/122)+1</f>
        <v/>
      </c>
      <c r="C1534" s="13" t="n">
        <v>0.001509</v>
      </c>
      <c r="D1534" s="13" t="n">
        <v>0.967709</v>
      </c>
      <c r="E1534" s="13" t="n">
        <v>0.7696499999999999</v>
      </c>
      <c r="F1534" s="13" t="n">
        <v>0.453668</v>
      </c>
      <c r="G1534" s="13" t="n">
        <v>0.595221</v>
      </c>
      <c r="H1534" s="13" t="n">
        <v>0.837744</v>
      </c>
      <c r="I1534" s="13" t="n">
        <v>0.699725</v>
      </c>
      <c r="J1534" s="13" t="n">
        <v>0.5668</v>
      </c>
      <c r="K1534" s="13" t="n">
        <v>0.280116</v>
      </c>
      <c r="L1534" s="13" t="n">
        <v>0.586867</v>
      </c>
      <c r="M1534" s="13" t="n">
        <v>0.048989</v>
      </c>
      <c r="N1534" s="13" t="n">
        <v>0.402138</v>
      </c>
      <c r="O1534" s="9">
        <f>IF(C1534&lt;=1-Params!$B$4,0,MAX(0.1,ROUND(_xlfn.GAMMA.INV((C1534-(1-Params!$B$4))/Params!$B$4,Params!$B$5,Params!$B$6),1)))</f>
        <v/>
      </c>
      <c r="P1534" s="9">
        <f>IF(D1534&lt;=1-Params!$B$7,0,ROUND(_xlfn.GAMMA.INV((D1534-(1-Params!$B$7))/Params!$B$7,Params!$B$8,Params!$B$9),3))</f>
        <v/>
      </c>
      <c r="Q1534" s="9">
        <f>IF(E1534&lt;=1-Params!$B$4,0,MAX(0.1,ROUND(_xlfn.GAMMA.INV((E1534-(1-Params!$B$4))/Params!$B$4,Params!$B$5,Params!$B$6),1)))</f>
        <v/>
      </c>
      <c r="R1534" s="9">
        <f>IF(F1534&lt;=1-Params!$B$7,0,ROUND(_xlfn.GAMMA.INV((F1534-(1-Params!$B$7))/Params!$B$7,Params!$B$8,Params!$B$9),3))</f>
        <v/>
      </c>
      <c r="S1534" s="9">
        <f>IF(G1534&lt;=1-Params!$B$7,0,ROUND((Params!$B$10+Params!$B$11*G1534^Params!$B$12)*_xlfn.GAMMA.INV((G1534-(1-Params!$B$7))/Params!$B$7,Params!$B$8,Params!$B$9),3))</f>
        <v/>
      </c>
      <c r="T1534" s="9">
        <f>IF(H1534&lt;=1-Params!$B$4,0,MAX(0.1,ROUND((Params!$B$10+Params!$B$11*H1534^Params!$B$12)*_xlfn.GAMMA.INV((H1534-(1-Params!$B$4))/Params!$B$4,Params!$B$5,Params!$B$6),1)))</f>
        <v/>
      </c>
      <c r="U1534" s="9">
        <f>ROUND(_xlfn.NORM.INV(I1534,Params!$B$13,Params!$B$14),1)</f>
        <v/>
      </c>
      <c r="V1534" s="9">
        <f>ROUND(_xlfn.NORM.INV(J1534,Params!$B$15,Params!$B$16),2)</f>
        <v/>
      </c>
      <c r="W1534" s="9">
        <f>ROUND(_xlfn.NORM.INV(K1534,Params!$B$13,Params!$B$14),1)</f>
        <v/>
      </c>
      <c r="X1534" s="9">
        <f>ROUND(_xlfn.NORM.INV(L1534,Params!$B$15,Params!$B$16),2)</f>
        <v/>
      </c>
      <c r="Y1534" s="9">
        <f>ROUND(_xlfn.NORM.INV(M1534,Params!$B$15,Params!$B$16)+Params!$B$17+Params!$B$18*M1534,2)</f>
        <v/>
      </c>
      <c r="Z1534" s="9">
        <f>ROUND(_xlfn.NORM.INV(N1534,Params!$B$13,Params!$B$14)+Params!$B$17+Params!$B$18*N1534,1)</f>
        <v/>
      </c>
    </row>
    <row r="1535">
      <c r="A1535" s="11" t="n">
        <v>1534</v>
      </c>
      <c r="B1535" s="12">
        <f>INT((A1535-1)/122)+1</f>
        <v/>
      </c>
      <c r="C1535" s="13" t="n">
        <v>0.229035</v>
      </c>
      <c r="D1535" s="13" t="n">
        <v>0.957494</v>
      </c>
      <c r="E1535" s="13" t="n">
        <v>0.45485</v>
      </c>
      <c r="F1535" s="13" t="n">
        <v>0.712924</v>
      </c>
      <c r="G1535" s="13" t="n">
        <v>0.871049</v>
      </c>
      <c r="H1535" s="13" t="n">
        <v>0.452471</v>
      </c>
      <c r="I1535" s="13" t="n">
        <v>0.198972</v>
      </c>
      <c r="J1535" s="13" t="n">
        <v>0.784374</v>
      </c>
      <c r="K1535" s="13" t="n">
        <v>0.1144</v>
      </c>
      <c r="L1535" s="13" t="n">
        <v>0.476727</v>
      </c>
      <c r="M1535" s="13" t="n">
        <v>0.010333</v>
      </c>
      <c r="N1535" s="13" t="n">
        <v>0.756726</v>
      </c>
      <c r="O1535" s="9">
        <f>IF(C1535&lt;=1-Params!$B$4,0,MAX(0.1,ROUND(_xlfn.GAMMA.INV((C1535-(1-Params!$B$4))/Params!$B$4,Params!$B$5,Params!$B$6),1)))</f>
        <v/>
      </c>
      <c r="P1535" s="9">
        <f>IF(D1535&lt;=1-Params!$B$7,0,ROUND(_xlfn.GAMMA.INV((D1535-(1-Params!$B$7))/Params!$B$7,Params!$B$8,Params!$B$9),3))</f>
        <v/>
      </c>
      <c r="Q1535" s="9">
        <f>IF(E1535&lt;=1-Params!$B$4,0,MAX(0.1,ROUND(_xlfn.GAMMA.INV((E1535-(1-Params!$B$4))/Params!$B$4,Params!$B$5,Params!$B$6),1)))</f>
        <v/>
      </c>
      <c r="R1535" s="9">
        <f>IF(F1535&lt;=1-Params!$B$7,0,ROUND(_xlfn.GAMMA.INV((F1535-(1-Params!$B$7))/Params!$B$7,Params!$B$8,Params!$B$9),3))</f>
        <v/>
      </c>
      <c r="S1535" s="9">
        <f>IF(G1535&lt;=1-Params!$B$7,0,ROUND((Params!$B$10+Params!$B$11*G1535^Params!$B$12)*_xlfn.GAMMA.INV((G1535-(1-Params!$B$7))/Params!$B$7,Params!$B$8,Params!$B$9),3))</f>
        <v/>
      </c>
      <c r="T1535" s="9">
        <f>IF(H1535&lt;=1-Params!$B$4,0,MAX(0.1,ROUND((Params!$B$10+Params!$B$11*H1535^Params!$B$12)*_xlfn.GAMMA.INV((H1535-(1-Params!$B$4))/Params!$B$4,Params!$B$5,Params!$B$6),1)))</f>
        <v/>
      </c>
      <c r="U1535" s="9">
        <f>ROUND(_xlfn.NORM.INV(I1535,Params!$B$13,Params!$B$14),1)</f>
        <v/>
      </c>
      <c r="V1535" s="9">
        <f>ROUND(_xlfn.NORM.INV(J1535,Params!$B$15,Params!$B$16),2)</f>
        <v/>
      </c>
      <c r="W1535" s="9">
        <f>ROUND(_xlfn.NORM.INV(K1535,Params!$B$13,Params!$B$14),1)</f>
        <v/>
      </c>
      <c r="X1535" s="9">
        <f>ROUND(_xlfn.NORM.INV(L1535,Params!$B$15,Params!$B$16),2)</f>
        <v/>
      </c>
      <c r="Y1535" s="9">
        <f>ROUND(_xlfn.NORM.INV(M1535,Params!$B$15,Params!$B$16)+Params!$B$17+Params!$B$18*M1535,2)</f>
        <v/>
      </c>
      <c r="Z1535" s="9">
        <f>ROUND(_xlfn.NORM.INV(N1535,Params!$B$13,Params!$B$14)+Params!$B$17+Params!$B$18*N1535,1)</f>
        <v/>
      </c>
    </row>
    <row r="1536">
      <c r="A1536" s="11" t="n">
        <v>1535</v>
      </c>
      <c r="B1536" s="12">
        <f>INT((A1536-1)/122)+1</f>
        <v/>
      </c>
      <c r="C1536" s="13" t="n">
        <v>0.421281</v>
      </c>
      <c r="D1536" s="13" t="n">
        <v>0.42157</v>
      </c>
      <c r="E1536" s="13" t="n">
        <v>0.035039</v>
      </c>
      <c r="F1536" s="13" t="n">
        <v>0.123185</v>
      </c>
      <c r="G1536" s="13" t="n">
        <v>0.08916499999999999</v>
      </c>
      <c r="H1536" s="13" t="n">
        <v>0.300197</v>
      </c>
      <c r="I1536" s="13" t="n">
        <v>0.11422</v>
      </c>
      <c r="J1536" s="13" t="n">
        <v>0.802735</v>
      </c>
      <c r="K1536" s="13" t="n">
        <v>0.480643</v>
      </c>
      <c r="L1536" s="13" t="n">
        <v>0.056787</v>
      </c>
      <c r="M1536" s="13" t="n">
        <v>0.116228</v>
      </c>
      <c r="N1536" s="13" t="n">
        <v>0.7738120000000001</v>
      </c>
      <c r="O1536" s="9">
        <f>IF(C1536&lt;=1-Params!$B$4,0,MAX(0.1,ROUND(_xlfn.GAMMA.INV((C1536-(1-Params!$B$4))/Params!$B$4,Params!$B$5,Params!$B$6),1)))</f>
        <v/>
      </c>
      <c r="P1536" s="9">
        <f>IF(D1536&lt;=1-Params!$B$7,0,ROUND(_xlfn.GAMMA.INV((D1536-(1-Params!$B$7))/Params!$B$7,Params!$B$8,Params!$B$9),3))</f>
        <v/>
      </c>
      <c r="Q1536" s="9">
        <f>IF(E1536&lt;=1-Params!$B$4,0,MAX(0.1,ROUND(_xlfn.GAMMA.INV((E1536-(1-Params!$B$4))/Params!$B$4,Params!$B$5,Params!$B$6),1)))</f>
        <v/>
      </c>
      <c r="R1536" s="9">
        <f>IF(F1536&lt;=1-Params!$B$7,0,ROUND(_xlfn.GAMMA.INV((F1536-(1-Params!$B$7))/Params!$B$7,Params!$B$8,Params!$B$9),3))</f>
        <v/>
      </c>
      <c r="S1536" s="9">
        <f>IF(G1536&lt;=1-Params!$B$7,0,ROUND((Params!$B$10+Params!$B$11*G1536^Params!$B$12)*_xlfn.GAMMA.INV((G1536-(1-Params!$B$7))/Params!$B$7,Params!$B$8,Params!$B$9),3))</f>
        <v/>
      </c>
      <c r="T1536" s="9">
        <f>IF(H1536&lt;=1-Params!$B$4,0,MAX(0.1,ROUND((Params!$B$10+Params!$B$11*H1536^Params!$B$12)*_xlfn.GAMMA.INV((H1536-(1-Params!$B$4))/Params!$B$4,Params!$B$5,Params!$B$6),1)))</f>
        <v/>
      </c>
      <c r="U1536" s="9">
        <f>ROUND(_xlfn.NORM.INV(I1536,Params!$B$13,Params!$B$14),1)</f>
        <v/>
      </c>
      <c r="V1536" s="9">
        <f>ROUND(_xlfn.NORM.INV(J1536,Params!$B$15,Params!$B$16),2)</f>
        <v/>
      </c>
      <c r="W1536" s="9">
        <f>ROUND(_xlfn.NORM.INV(K1536,Params!$B$13,Params!$B$14),1)</f>
        <v/>
      </c>
      <c r="X1536" s="9">
        <f>ROUND(_xlfn.NORM.INV(L1536,Params!$B$15,Params!$B$16),2)</f>
        <v/>
      </c>
      <c r="Y1536" s="9">
        <f>ROUND(_xlfn.NORM.INV(M1536,Params!$B$15,Params!$B$16)+Params!$B$17+Params!$B$18*M1536,2)</f>
        <v/>
      </c>
      <c r="Z1536" s="9">
        <f>ROUND(_xlfn.NORM.INV(N1536,Params!$B$13,Params!$B$14)+Params!$B$17+Params!$B$18*N1536,1)</f>
        <v/>
      </c>
    </row>
    <row r="1537">
      <c r="A1537" s="11" t="n">
        <v>1536</v>
      </c>
      <c r="B1537" s="12">
        <f>INT((A1537-1)/122)+1</f>
        <v/>
      </c>
      <c r="C1537" s="13" t="n">
        <v>0.260698</v>
      </c>
      <c r="D1537" s="13" t="n">
        <v>0.058287</v>
      </c>
      <c r="E1537" s="13" t="n">
        <v>0.912636</v>
      </c>
      <c r="F1537" s="13" t="n">
        <v>0.260526</v>
      </c>
      <c r="G1537" s="13" t="n">
        <v>0.177769</v>
      </c>
      <c r="H1537" s="13" t="n">
        <v>0.590194</v>
      </c>
      <c r="I1537" s="13" t="n">
        <v>0.631959</v>
      </c>
      <c r="J1537" s="13" t="n">
        <v>0.49057</v>
      </c>
      <c r="K1537" s="13" t="n">
        <v>0.352404</v>
      </c>
      <c r="L1537" s="13" t="n">
        <v>0.420315</v>
      </c>
      <c r="M1537" s="13" t="n">
        <v>0.228062</v>
      </c>
      <c r="N1537" s="13" t="n">
        <v>0.976665</v>
      </c>
      <c r="O1537" s="9">
        <f>IF(C1537&lt;=1-Params!$B$4,0,MAX(0.1,ROUND(_xlfn.GAMMA.INV((C1537-(1-Params!$B$4))/Params!$B$4,Params!$B$5,Params!$B$6),1)))</f>
        <v/>
      </c>
      <c r="P1537" s="9">
        <f>IF(D1537&lt;=1-Params!$B$7,0,ROUND(_xlfn.GAMMA.INV((D1537-(1-Params!$B$7))/Params!$B$7,Params!$B$8,Params!$B$9),3))</f>
        <v/>
      </c>
      <c r="Q1537" s="9">
        <f>IF(E1537&lt;=1-Params!$B$4,0,MAX(0.1,ROUND(_xlfn.GAMMA.INV((E1537-(1-Params!$B$4))/Params!$B$4,Params!$B$5,Params!$B$6),1)))</f>
        <v/>
      </c>
      <c r="R1537" s="9">
        <f>IF(F1537&lt;=1-Params!$B$7,0,ROUND(_xlfn.GAMMA.INV((F1537-(1-Params!$B$7))/Params!$B$7,Params!$B$8,Params!$B$9),3))</f>
        <v/>
      </c>
      <c r="S1537" s="9">
        <f>IF(G1537&lt;=1-Params!$B$7,0,ROUND((Params!$B$10+Params!$B$11*G1537^Params!$B$12)*_xlfn.GAMMA.INV((G1537-(1-Params!$B$7))/Params!$B$7,Params!$B$8,Params!$B$9),3))</f>
        <v/>
      </c>
      <c r="T1537" s="9">
        <f>IF(H1537&lt;=1-Params!$B$4,0,MAX(0.1,ROUND((Params!$B$10+Params!$B$11*H1537^Params!$B$12)*_xlfn.GAMMA.INV((H1537-(1-Params!$B$4))/Params!$B$4,Params!$B$5,Params!$B$6),1)))</f>
        <v/>
      </c>
      <c r="U1537" s="9">
        <f>ROUND(_xlfn.NORM.INV(I1537,Params!$B$13,Params!$B$14),1)</f>
        <v/>
      </c>
      <c r="V1537" s="9">
        <f>ROUND(_xlfn.NORM.INV(J1537,Params!$B$15,Params!$B$16),2)</f>
        <v/>
      </c>
      <c r="W1537" s="9">
        <f>ROUND(_xlfn.NORM.INV(K1537,Params!$B$13,Params!$B$14),1)</f>
        <v/>
      </c>
      <c r="X1537" s="9">
        <f>ROUND(_xlfn.NORM.INV(L1537,Params!$B$15,Params!$B$16),2)</f>
        <v/>
      </c>
      <c r="Y1537" s="9">
        <f>ROUND(_xlfn.NORM.INV(M1537,Params!$B$15,Params!$B$16)+Params!$B$17+Params!$B$18*M1537,2)</f>
        <v/>
      </c>
      <c r="Z1537" s="9">
        <f>ROUND(_xlfn.NORM.INV(N1537,Params!$B$13,Params!$B$14)+Params!$B$17+Params!$B$18*N1537,1)</f>
        <v/>
      </c>
    </row>
    <row r="1538">
      <c r="A1538" s="11" t="n">
        <v>1537</v>
      </c>
      <c r="B1538" s="12">
        <f>INT((A1538-1)/122)+1</f>
        <v/>
      </c>
      <c r="C1538" s="13" t="n">
        <v>0.478735</v>
      </c>
      <c r="D1538" s="13" t="n">
        <v>0.196549</v>
      </c>
      <c r="E1538" s="13" t="n">
        <v>0.478125</v>
      </c>
      <c r="F1538" s="13" t="n">
        <v>0.359118</v>
      </c>
      <c r="G1538" s="13" t="n">
        <v>0.461355</v>
      </c>
      <c r="H1538" s="13" t="n">
        <v>0.499695</v>
      </c>
      <c r="I1538" s="13" t="n">
        <v>0.50004</v>
      </c>
      <c r="J1538" s="13" t="n">
        <v>0.419698</v>
      </c>
      <c r="K1538" s="13" t="n">
        <v>0.749911</v>
      </c>
      <c r="L1538" s="13" t="n">
        <v>0.375193</v>
      </c>
      <c r="M1538" s="13" t="n">
        <v>0.245009</v>
      </c>
      <c r="N1538" s="13" t="n">
        <v>0.993356</v>
      </c>
      <c r="O1538" s="9">
        <f>IF(C1538&lt;=1-Params!$B$4,0,MAX(0.1,ROUND(_xlfn.GAMMA.INV((C1538-(1-Params!$B$4))/Params!$B$4,Params!$B$5,Params!$B$6),1)))</f>
        <v/>
      </c>
      <c r="P1538" s="9">
        <f>IF(D1538&lt;=1-Params!$B$7,0,ROUND(_xlfn.GAMMA.INV((D1538-(1-Params!$B$7))/Params!$B$7,Params!$B$8,Params!$B$9),3))</f>
        <v/>
      </c>
      <c r="Q1538" s="9">
        <f>IF(E1538&lt;=1-Params!$B$4,0,MAX(0.1,ROUND(_xlfn.GAMMA.INV((E1538-(1-Params!$B$4))/Params!$B$4,Params!$B$5,Params!$B$6),1)))</f>
        <v/>
      </c>
      <c r="R1538" s="9">
        <f>IF(F1538&lt;=1-Params!$B$7,0,ROUND(_xlfn.GAMMA.INV((F1538-(1-Params!$B$7))/Params!$B$7,Params!$B$8,Params!$B$9),3))</f>
        <v/>
      </c>
      <c r="S1538" s="9">
        <f>IF(G1538&lt;=1-Params!$B$7,0,ROUND((Params!$B$10+Params!$B$11*G1538^Params!$B$12)*_xlfn.GAMMA.INV((G1538-(1-Params!$B$7))/Params!$B$7,Params!$B$8,Params!$B$9),3))</f>
        <v/>
      </c>
      <c r="T1538" s="9">
        <f>IF(H1538&lt;=1-Params!$B$4,0,MAX(0.1,ROUND((Params!$B$10+Params!$B$11*H1538^Params!$B$12)*_xlfn.GAMMA.INV((H1538-(1-Params!$B$4))/Params!$B$4,Params!$B$5,Params!$B$6),1)))</f>
        <v/>
      </c>
      <c r="U1538" s="9">
        <f>ROUND(_xlfn.NORM.INV(I1538,Params!$B$13,Params!$B$14),1)</f>
        <v/>
      </c>
      <c r="V1538" s="9">
        <f>ROUND(_xlfn.NORM.INV(J1538,Params!$B$15,Params!$B$16),2)</f>
        <v/>
      </c>
      <c r="W1538" s="9">
        <f>ROUND(_xlfn.NORM.INV(K1538,Params!$B$13,Params!$B$14),1)</f>
        <v/>
      </c>
      <c r="X1538" s="9">
        <f>ROUND(_xlfn.NORM.INV(L1538,Params!$B$15,Params!$B$16),2)</f>
        <v/>
      </c>
      <c r="Y1538" s="9">
        <f>ROUND(_xlfn.NORM.INV(M1538,Params!$B$15,Params!$B$16)+Params!$B$17+Params!$B$18*M1538,2)</f>
        <v/>
      </c>
      <c r="Z1538" s="9">
        <f>ROUND(_xlfn.NORM.INV(N1538,Params!$B$13,Params!$B$14)+Params!$B$17+Params!$B$18*N1538,1)</f>
        <v/>
      </c>
    </row>
    <row r="1539">
      <c r="A1539" s="11" t="n">
        <v>1538</v>
      </c>
      <c r="B1539" s="12">
        <f>INT((A1539-1)/122)+1</f>
        <v/>
      </c>
      <c r="C1539" s="13" t="n">
        <v>0.1528</v>
      </c>
      <c r="D1539" s="13" t="n">
        <v>0.151818</v>
      </c>
      <c r="E1539" s="13" t="n">
        <v>0.384106</v>
      </c>
      <c r="F1539" s="13" t="n">
        <v>0.973816</v>
      </c>
      <c r="G1539" s="13" t="n">
        <v>0.492456</v>
      </c>
      <c r="H1539" s="13" t="n">
        <v>0.026189</v>
      </c>
      <c r="I1539" s="13" t="n">
        <v>0.524888</v>
      </c>
      <c r="J1539" s="13" t="n">
        <v>0.279215</v>
      </c>
      <c r="K1539" s="13" t="n">
        <v>0.458679</v>
      </c>
      <c r="L1539" s="13" t="n">
        <v>0.261003</v>
      </c>
      <c r="M1539" s="13" t="n">
        <v>0.261309</v>
      </c>
      <c r="N1539" s="13" t="n">
        <v>0.996121</v>
      </c>
      <c r="O1539" s="9">
        <f>IF(C1539&lt;=1-Params!$B$4,0,MAX(0.1,ROUND(_xlfn.GAMMA.INV((C1539-(1-Params!$B$4))/Params!$B$4,Params!$B$5,Params!$B$6),1)))</f>
        <v/>
      </c>
      <c r="P1539" s="9">
        <f>IF(D1539&lt;=1-Params!$B$7,0,ROUND(_xlfn.GAMMA.INV((D1539-(1-Params!$B$7))/Params!$B$7,Params!$B$8,Params!$B$9),3))</f>
        <v/>
      </c>
      <c r="Q1539" s="9">
        <f>IF(E1539&lt;=1-Params!$B$4,0,MAX(0.1,ROUND(_xlfn.GAMMA.INV((E1539-(1-Params!$B$4))/Params!$B$4,Params!$B$5,Params!$B$6),1)))</f>
        <v/>
      </c>
      <c r="R1539" s="9">
        <f>IF(F1539&lt;=1-Params!$B$7,0,ROUND(_xlfn.GAMMA.INV((F1539-(1-Params!$B$7))/Params!$B$7,Params!$B$8,Params!$B$9),3))</f>
        <v/>
      </c>
      <c r="S1539" s="9">
        <f>IF(G1539&lt;=1-Params!$B$7,0,ROUND((Params!$B$10+Params!$B$11*G1539^Params!$B$12)*_xlfn.GAMMA.INV((G1539-(1-Params!$B$7))/Params!$B$7,Params!$B$8,Params!$B$9),3))</f>
        <v/>
      </c>
      <c r="T1539" s="9">
        <f>IF(H1539&lt;=1-Params!$B$4,0,MAX(0.1,ROUND((Params!$B$10+Params!$B$11*H1539^Params!$B$12)*_xlfn.GAMMA.INV((H1539-(1-Params!$B$4))/Params!$B$4,Params!$B$5,Params!$B$6),1)))</f>
        <v/>
      </c>
      <c r="U1539" s="9">
        <f>ROUND(_xlfn.NORM.INV(I1539,Params!$B$13,Params!$B$14),1)</f>
        <v/>
      </c>
      <c r="V1539" s="9">
        <f>ROUND(_xlfn.NORM.INV(J1539,Params!$B$15,Params!$B$16),2)</f>
        <v/>
      </c>
      <c r="W1539" s="9">
        <f>ROUND(_xlfn.NORM.INV(K1539,Params!$B$13,Params!$B$14),1)</f>
        <v/>
      </c>
      <c r="X1539" s="9">
        <f>ROUND(_xlfn.NORM.INV(L1539,Params!$B$15,Params!$B$16),2)</f>
        <v/>
      </c>
      <c r="Y1539" s="9">
        <f>ROUND(_xlfn.NORM.INV(M1539,Params!$B$15,Params!$B$16)+Params!$B$17+Params!$B$18*M1539,2)</f>
        <v/>
      </c>
      <c r="Z1539" s="9">
        <f>ROUND(_xlfn.NORM.INV(N1539,Params!$B$13,Params!$B$14)+Params!$B$17+Params!$B$18*N1539,1)</f>
        <v/>
      </c>
    </row>
    <row r="1540">
      <c r="A1540" s="11" t="n">
        <v>1539</v>
      </c>
      <c r="B1540" s="12">
        <f>INT((A1540-1)/122)+1</f>
        <v/>
      </c>
      <c r="C1540" s="13" t="n">
        <v>0.33344</v>
      </c>
      <c r="D1540" s="13" t="n">
        <v>0.617225</v>
      </c>
      <c r="E1540" s="13" t="n">
        <v>0.169186</v>
      </c>
      <c r="F1540" s="13" t="n">
        <v>0.985771</v>
      </c>
      <c r="G1540" s="13" t="n">
        <v>0.2191</v>
      </c>
      <c r="H1540" s="13" t="n">
        <v>0.923612</v>
      </c>
      <c r="I1540" s="13" t="n">
        <v>0.448551</v>
      </c>
      <c r="J1540" s="13" t="n">
        <v>0.110023</v>
      </c>
      <c r="K1540" s="13" t="n">
        <v>0.544629</v>
      </c>
      <c r="L1540" s="13" t="n">
        <v>0.084742</v>
      </c>
      <c r="M1540" s="13" t="n">
        <v>0.575954</v>
      </c>
      <c r="N1540" s="13" t="n">
        <v>0.997321</v>
      </c>
      <c r="O1540" s="9">
        <f>IF(C1540&lt;=1-Params!$B$4,0,MAX(0.1,ROUND(_xlfn.GAMMA.INV((C1540-(1-Params!$B$4))/Params!$B$4,Params!$B$5,Params!$B$6),1)))</f>
        <v/>
      </c>
      <c r="P1540" s="9">
        <f>IF(D1540&lt;=1-Params!$B$7,0,ROUND(_xlfn.GAMMA.INV((D1540-(1-Params!$B$7))/Params!$B$7,Params!$B$8,Params!$B$9),3))</f>
        <v/>
      </c>
      <c r="Q1540" s="9">
        <f>IF(E1540&lt;=1-Params!$B$4,0,MAX(0.1,ROUND(_xlfn.GAMMA.INV((E1540-(1-Params!$B$4))/Params!$B$4,Params!$B$5,Params!$B$6),1)))</f>
        <v/>
      </c>
      <c r="R1540" s="9">
        <f>IF(F1540&lt;=1-Params!$B$7,0,ROUND(_xlfn.GAMMA.INV((F1540-(1-Params!$B$7))/Params!$B$7,Params!$B$8,Params!$B$9),3))</f>
        <v/>
      </c>
      <c r="S1540" s="9">
        <f>IF(G1540&lt;=1-Params!$B$7,0,ROUND((Params!$B$10+Params!$B$11*G1540^Params!$B$12)*_xlfn.GAMMA.INV((G1540-(1-Params!$B$7))/Params!$B$7,Params!$B$8,Params!$B$9),3))</f>
        <v/>
      </c>
      <c r="T1540" s="9">
        <f>IF(H1540&lt;=1-Params!$B$4,0,MAX(0.1,ROUND((Params!$B$10+Params!$B$11*H1540^Params!$B$12)*_xlfn.GAMMA.INV((H1540-(1-Params!$B$4))/Params!$B$4,Params!$B$5,Params!$B$6),1)))</f>
        <v/>
      </c>
      <c r="U1540" s="9">
        <f>ROUND(_xlfn.NORM.INV(I1540,Params!$B$13,Params!$B$14),1)</f>
        <v/>
      </c>
      <c r="V1540" s="9">
        <f>ROUND(_xlfn.NORM.INV(J1540,Params!$B$15,Params!$B$16),2)</f>
        <v/>
      </c>
      <c r="W1540" s="9">
        <f>ROUND(_xlfn.NORM.INV(K1540,Params!$B$13,Params!$B$14),1)</f>
        <v/>
      </c>
      <c r="X1540" s="9">
        <f>ROUND(_xlfn.NORM.INV(L1540,Params!$B$15,Params!$B$16),2)</f>
        <v/>
      </c>
      <c r="Y1540" s="9">
        <f>ROUND(_xlfn.NORM.INV(M1540,Params!$B$15,Params!$B$16)+Params!$B$17+Params!$B$18*M1540,2)</f>
        <v/>
      </c>
      <c r="Z1540" s="9">
        <f>ROUND(_xlfn.NORM.INV(N1540,Params!$B$13,Params!$B$14)+Params!$B$17+Params!$B$18*N1540,1)</f>
        <v/>
      </c>
    </row>
    <row r="1541">
      <c r="A1541" s="11" t="n">
        <v>1540</v>
      </c>
      <c r="B1541" s="12">
        <f>INT((A1541-1)/122)+1</f>
        <v/>
      </c>
      <c r="C1541" s="13" t="n">
        <v>0.307023</v>
      </c>
      <c r="D1541" s="13" t="n">
        <v>0.946615</v>
      </c>
      <c r="E1541" s="13" t="n">
        <v>0.6256699999999999</v>
      </c>
      <c r="F1541" s="13" t="n">
        <v>0.676534</v>
      </c>
      <c r="G1541" s="13" t="n">
        <v>0.069837</v>
      </c>
      <c r="H1541" s="13" t="n">
        <v>0.517445</v>
      </c>
      <c r="I1541" s="13" t="n">
        <v>0.684138</v>
      </c>
      <c r="J1541" s="13" t="n">
        <v>0.099024</v>
      </c>
      <c r="K1541" s="13" t="n">
        <v>0.429216</v>
      </c>
      <c r="L1541" s="13" t="n">
        <v>0.134892</v>
      </c>
      <c r="M1541" s="13" t="n">
        <v>0.695973</v>
      </c>
      <c r="N1541" s="13" t="n">
        <v>0.876905</v>
      </c>
      <c r="O1541" s="9">
        <f>IF(C1541&lt;=1-Params!$B$4,0,MAX(0.1,ROUND(_xlfn.GAMMA.INV((C1541-(1-Params!$B$4))/Params!$B$4,Params!$B$5,Params!$B$6),1)))</f>
        <v/>
      </c>
      <c r="P1541" s="9">
        <f>IF(D1541&lt;=1-Params!$B$7,0,ROUND(_xlfn.GAMMA.INV((D1541-(1-Params!$B$7))/Params!$B$7,Params!$B$8,Params!$B$9),3))</f>
        <v/>
      </c>
      <c r="Q1541" s="9">
        <f>IF(E1541&lt;=1-Params!$B$4,0,MAX(0.1,ROUND(_xlfn.GAMMA.INV((E1541-(1-Params!$B$4))/Params!$B$4,Params!$B$5,Params!$B$6),1)))</f>
        <v/>
      </c>
      <c r="R1541" s="9">
        <f>IF(F1541&lt;=1-Params!$B$7,0,ROUND(_xlfn.GAMMA.INV((F1541-(1-Params!$B$7))/Params!$B$7,Params!$B$8,Params!$B$9),3))</f>
        <v/>
      </c>
      <c r="S1541" s="9">
        <f>IF(G1541&lt;=1-Params!$B$7,0,ROUND((Params!$B$10+Params!$B$11*G1541^Params!$B$12)*_xlfn.GAMMA.INV((G1541-(1-Params!$B$7))/Params!$B$7,Params!$B$8,Params!$B$9),3))</f>
        <v/>
      </c>
      <c r="T1541" s="9">
        <f>IF(H1541&lt;=1-Params!$B$4,0,MAX(0.1,ROUND((Params!$B$10+Params!$B$11*H1541^Params!$B$12)*_xlfn.GAMMA.INV((H1541-(1-Params!$B$4))/Params!$B$4,Params!$B$5,Params!$B$6),1)))</f>
        <v/>
      </c>
      <c r="U1541" s="9">
        <f>ROUND(_xlfn.NORM.INV(I1541,Params!$B$13,Params!$B$14),1)</f>
        <v/>
      </c>
      <c r="V1541" s="9">
        <f>ROUND(_xlfn.NORM.INV(J1541,Params!$B$15,Params!$B$16),2)</f>
        <v/>
      </c>
      <c r="W1541" s="9">
        <f>ROUND(_xlfn.NORM.INV(K1541,Params!$B$13,Params!$B$14),1)</f>
        <v/>
      </c>
      <c r="X1541" s="9">
        <f>ROUND(_xlfn.NORM.INV(L1541,Params!$B$15,Params!$B$16),2)</f>
        <v/>
      </c>
      <c r="Y1541" s="9">
        <f>ROUND(_xlfn.NORM.INV(M1541,Params!$B$15,Params!$B$16)+Params!$B$17+Params!$B$18*M1541,2)</f>
        <v/>
      </c>
      <c r="Z1541" s="9">
        <f>ROUND(_xlfn.NORM.INV(N1541,Params!$B$13,Params!$B$14)+Params!$B$17+Params!$B$18*N1541,1)</f>
        <v/>
      </c>
    </row>
    <row r="1542">
      <c r="A1542" s="11" t="n">
        <v>1541</v>
      </c>
      <c r="B1542" s="12">
        <f>INT((A1542-1)/122)+1</f>
        <v/>
      </c>
      <c r="C1542" s="13" t="n">
        <v>0.304288</v>
      </c>
      <c r="D1542" s="13" t="n">
        <v>0.5195610000000001</v>
      </c>
      <c r="E1542" s="13" t="n">
        <v>0.770936</v>
      </c>
      <c r="F1542" s="13" t="n">
        <v>0.477729</v>
      </c>
      <c r="G1542" s="13" t="n">
        <v>0.01717</v>
      </c>
      <c r="H1542" s="13" t="n">
        <v>0.796281</v>
      </c>
      <c r="I1542" s="13" t="n">
        <v>0.692219</v>
      </c>
      <c r="J1542" s="13" t="n">
        <v>0.157913</v>
      </c>
      <c r="K1542" s="13" t="n">
        <v>0.241078</v>
      </c>
      <c r="L1542" s="13" t="n">
        <v>0.130208</v>
      </c>
      <c r="M1542" s="13" t="n">
        <v>0.784659</v>
      </c>
      <c r="N1542" s="13" t="n">
        <v>0.852677</v>
      </c>
      <c r="O1542" s="9">
        <f>IF(C1542&lt;=1-Params!$B$4,0,MAX(0.1,ROUND(_xlfn.GAMMA.INV((C1542-(1-Params!$B$4))/Params!$B$4,Params!$B$5,Params!$B$6),1)))</f>
        <v/>
      </c>
      <c r="P1542" s="9">
        <f>IF(D1542&lt;=1-Params!$B$7,0,ROUND(_xlfn.GAMMA.INV((D1542-(1-Params!$B$7))/Params!$B$7,Params!$B$8,Params!$B$9),3))</f>
        <v/>
      </c>
      <c r="Q1542" s="9">
        <f>IF(E1542&lt;=1-Params!$B$4,0,MAX(0.1,ROUND(_xlfn.GAMMA.INV((E1542-(1-Params!$B$4))/Params!$B$4,Params!$B$5,Params!$B$6),1)))</f>
        <v/>
      </c>
      <c r="R1542" s="9">
        <f>IF(F1542&lt;=1-Params!$B$7,0,ROUND(_xlfn.GAMMA.INV((F1542-(1-Params!$B$7))/Params!$B$7,Params!$B$8,Params!$B$9),3))</f>
        <v/>
      </c>
      <c r="S1542" s="9">
        <f>IF(G1542&lt;=1-Params!$B$7,0,ROUND((Params!$B$10+Params!$B$11*G1542^Params!$B$12)*_xlfn.GAMMA.INV((G1542-(1-Params!$B$7))/Params!$B$7,Params!$B$8,Params!$B$9),3))</f>
        <v/>
      </c>
      <c r="T1542" s="9">
        <f>IF(H1542&lt;=1-Params!$B$4,0,MAX(0.1,ROUND((Params!$B$10+Params!$B$11*H1542^Params!$B$12)*_xlfn.GAMMA.INV((H1542-(1-Params!$B$4))/Params!$B$4,Params!$B$5,Params!$B$6),1)))</f>
        <v/>
      </c>
      <c r="U1542" s="9">
        <f>ROUND(_xlfn.NORM.INV(I1542,Params!$B$13,Params!$B$14),1)</f>
        <v/>
      </c>
      <c r="V1542" s="9">
        <f>ROUND(_xlfn.NORM.INV(J1542,Params!$B$15,Params!$B$16),2)</f>
        <v/>
      </c>
      <c r="W1542" s="9">
        <f>ROUND(_xlfn.NORM.INV(K1542,Params!$B$13,Params!$B$14),1)</f>
        <v/>
      </c>
      <c r="X1542" s="9">
        <f>ROUND(_xlfn.NORM.INV(L1542,Params!$B$15,Params!$B$16),2)</f>
        <v/>
      </c>
      <c r="Y1542" s="9">
        <f>ROUND(_xlfn.NORM.INV(M1542,Params!$B$15,Params!$B$16)+Params!$B$17+Params!$B$18*M1542,2)</f>
        <v/>
      </c>
      <c r="Z1542" s="9">
        <f>ROUND(_xlfn.NORM.INV(N1542,Params!$B$13,Params!$B$14)+Params!$B$17+Params!$B$18*N1542,1)</f>
        <v/>
      </c>
    </row>
    <row r="1543">
      <c r="A1543" s="11" t="n">
        <v>1542</v>
      </c>
      <c r="B1543" s="12">
        <f>INT((A1543-1)/122)+1</f>
        <v/>
      </c>
      <c r="C1543" s="13" t="n">
        <v>0.48271</v>
      </c>
      <c r="D1543" s="13" t="n">
        <v>0.19082</v>
      </c>
      <c r="E1543" s="13" t="n">
        <v>0.65585</v>
      </c>
      <c r="F1543" s="13" t="n">
        <v>0.549476</v>
      </c>
      <c r="G1543" s="13" t="n">
        <v>0.339744</v>
      </c>
      <c r="H1543" s="13" t="n">
        <v>0.295617</v>
      </c>
      <c r="I1543" s="13" t="n">
        <v>0.424855</v>
      </c>
      <c r="J1543" s="13" t="n">
        <v>0.48051</v>
      </c>
      <c r="K1543" s="13" t="n">
        <v>0.456617</v>
      </c>
      <c r="L1543" s="13" t="n">
        <v>0.11728</v>
      </c>
      <c r="M1543" s="13" t="n">
        <v>0.969951</v>
      </c>
      <c r="N1543" s="13" t="n">
        <v>0.765673</v>
      </c>
      <c r="O1543" s="9">
        <f>IF(C1543&lt;=1-Params!$B$4,0,MAX(0.1,ROUND(_xlfn.GAMMA.INV((C1543-(1-Params!$B$4))/Params!$B$4,Params!$B$5,Params!$B$6),1)))</f>
        <v/>
      </c>
      <c r="P1543" s="9">
        <f>IF(D1543&lt;=1-Params!$B$7,0,ROUND(_xlfn.GAMMA.INV((D1543-(1-Params!$B$7))/Params!$B$7,Params!$B$8,Params!$B$9),3))</f>
        <v/>
      </c>
      <c r="Q1543" s="9">
        <f>IF(E1543&lt;=1-Params!$B$4,0,MAX(0.1,ROUND(_xlfn.GAMMA.INV((E1543-(1-Params!$B$4))/Params!$B$4,Params!$B$5,Params!$B$6),1)))</f>
        <v/>
      </c>
      <c r="R1543" s="9">
        <f>IF(F1543&lt;=1-Params!$B$7,0,ROUND(_xlfn.GAMMA.INV((F1543-(1-Params!$B$7))/Params!$B$7,Params!$B$8,Params!$B$9),3))</f>
        <v/>
      </c>
      <c r="S1543" s="9">
        <f>IF(G1543&lt;=1-Params!$B$7,0,ROUND((Params!$B$10+Params!$B$11*G1543^Params!$B$12)*_xlfn.GAMMA.INV((G1543-(1-Params!$B$7))/Params!$B$7,Params!$B$8,Params!$B$9),3))</f>
        <v/>
      </c>
      <c r="T1543" s="9">
        <f>IF(H1543&lt;=1-Params!$B$4,0,MAX(0.1,ROUND((Params!$B$10+Params!$B$11*H1543^Params!$B$12)*_xlfn.GAMMA.INV((H1543-(1-Params!$B$4))/Params!$B$4,Params!$B$5,Params!$B$6),1)))</f>
        <v/>
      </c>
      <c r="U1543" s="9">
        <f>ROUND(_xlfn.NORM.INV(I1543,Params!$B$13,Params!$B$14),1)</f>
        <v/>
      </c>
      <c r="V1543" s="9">
        <f>ROUND(_xlfn.NORM.INV(J1543,Params!$B$15,Params!$B$16),2)</f>
        <v/>
      </c>
      <c r="W1543" s="9">
        <f>ROUND(_xlfn.NORM.INV(K1543,Params!$B$13,Params!$B$14),1)</f>
        <v/>
      </c>
      <c r="X1543" s="9">
        <f>ROUND(_xlfn.NORM.INV(L1543,Params!$B$15,Params!$B$16),2)</f>
        <v/>
      </c>
      <c r="Y1543" s="9">
        <f>ROUND(_xlfn.NORM.INV(M1543,Params!$B$15,Params!$B$16)+Params!$B$17+Params!$B$18*M1543,2)</f>
        <v/>
      </c>
      <c r="Z1543" s="9">
        <f>ROUND(_xlfn.NORM.INV(N1543,Params!$B$13,Params!$B$14)+Params!$B$17+Params!$B$18*N1543,1)</f>
        <v/>
      </c>
    </row>
    <row r="1544">
      <c r="A1544" s="11" t="n">
        <v>1543</v>
      </c>
      <c r="B1544" s="12">
        <f>INT((A1544-1)/122)+1</f>
        <v/>
      </c>
      <c r="C1544" s="13" t="n">
        <v>0.957004</v>
      </c>
      <c r="D1544" s="13" t="n">
        <v>0.271266</v>
      </c>
      <c r="E1544" s="13" t="n">
        <v>0.74687</v>
      </c>
      <c r="F1544" s="13" t="n">
        <v>0.762782</v>
      </c>
      <c r="G1544" s="13" t="n">
        <v>0.175099</v>
      </c>
      <c r="H1544" s="13" t="n">
        <v>0.5661389999999999</v>
      </c>
      <c r="I1544" s="13" t="n">
        <v>0.245483</v>
      </c>
      <c r="J1544" s="13" t="n">
        <v>0.387053</v>
      </c>
      <c r="K1544" s="13" t="n">
        <v>0.217733</v>
      </c>
      <c r="L1544" s="13" t="n">
        <v>0.013397</v>
      </c>
      <c r="M1544" s="13" t="n">
        <v>0.987707</v>
      </c>
      <c r="N1544" s="13" t="n">
        <v>0.5925</v>
      </c>
      <c r="O1544" s="9">
        <f>IF(C1544&lt;=1-Params!$B$4,0,MAX(0.1,ROUND(_xlfn.GAMMA.INV((C1544-(1-Params!$B$4))/Params!$B$4,Params!$B$5,Params!$B$6),1)))</f>
        <v/>
      </c>
      <c r="P1544" s="9">
        <f>IF(D1544&lt;=1-Params!$B$7,0,ROUND(_xlfn.GAMMA.INV((D1544-(1-Params!$B$7))/Params!$B$7,Params!$B$8,Params!$B$9),3))</f>
        <v/>
      </c>
      <c r="Q1544" s="9">
        <f>IF(E1544&lt;=1-Params!$B$4,0,MAX(0.1,ROUND(_xlfn.GAMMA.INV((E1544-(1-Params!$B$4))/Params!$B$4,Params!$B$5,Params!$B$6),1)))</f>
        <v/>
      </c>
      <c r="R1544" s="9">
        <f>IF(F1544&lt;=1-Params!$B$7,0,ROUND(_xlfn.GAMMA.INV((F1544-(1-Params!$B$7))/Params!$B$7,Params!$B$8,Params!$B$9),3))</f>
        <v/>
      </c>
      <c r="S1544" s="9">
        <f>IF(G1544&lt;=1-Params!$B$7,0,ROUND((Params!$B$10+Params!$B$11*G1544^Params!$B$12)*_xlfn.GAMMA.INV((G1544-(1-Params!$B$7))/Params!$B$7,Params!$B$8,Params!$B$9),3))</f>
        <v/>
      </c>
      <c r="T1544" s="9">
        <f>IF(H1544&lt;=1-Params!$B$4,0,MAX(0.1,ROUND((Params!$B$10+Params!$B$11*H1544^Params!$B$12)*_xlfn.GAMMA.INV((H1544-(1-Params!$B$4))/Params!$B$4,Params!$B$5,Params!$B$6),1)))</f>
        <v/>
      </c>
      <c r="U1544" s="9">
        <f>ROUND(_xlfn.NORM.INV(I1544,Params!$B$13,Params!$B$14),1)</f>
        <v/>
      </c>
      <c r="V1544" s="9">
        <f>ROUND(_xlfn.NORM.INV(J1544,Params!$B$15,Params!$B$16),2)</f>
        <v/>
      </c>
      <c r="W1544" s="9">
        <f>ROUND(_xlfn.NORM.INV(K1544,Params!$B$13,Params!$B$14),1)</f>
        <v/>
      </c>
      <c r="X1544" s="9">
        <f>ROUND(_xlfn.NORM.INV(L1544,Params!$B$15,Params!$B$16),2)</f>
        <v/>
      </c>
      <c r="Y1544" s="9">
        <f>ROUND(_xlfn.NORM.INV(M1544,Params!$B$15,Params!$B$16)+Params!$B$17+Params!$B$18*M1544,2)</f>
        <v/>
      </c>
      <c r="Z1544" s="9">
        <f>ROUND(_xlfn.NORM.INV(N1544,Params!$B$13,Params!$B$14)+Params!$B$17+Params!$B$18*N1544,1)</f>
        <v/>
      </c>
    </row>
    <row r="1545">
      <c r="A1545" s="11" t="n">
        <v>1544</v>
      </c>
      <c r="B1545" s="12">
        <f>INT((A1545-1)/122)+1</f>
        <v/>
      </c>
      <c r="C1545" s="13" t="n">
        <v>0.900516</v>
      </c>
      <c r="D1545" s="13" t="n">
        <v>0.581649</v>
      </c>
      <c r="E1545" s="13" t="n">
        <v>0.731423</v>
      </c>
      <c r="F1545" s="13" t="n">
        <v>0.552754</v>
      </c>
      <c r="G1545" s="13" t="n">
        <v>0.360768</v>
      </c>
      <c r="H1545" s="13" t="n">
        <v>0.9050010000000001</v>
      </c>
      <c r="I1545" s="13" t="n">
        <v>0.173851</v>
      </c>
      <c r="J1545" s="13" t="n">
        <v>0.906215</v>
      </c>
      <c r="K1545" s="13" t="n">
        <v>0.304435</v>
      </c>
      <c r="L1545" s="13" t="n">
        <v>0.10027</v>
      </c>
      <c r="M1545" s="13" t="n">
        <v>0.991598</v>
      </c>
      <c r="N1545" s="13" t="n">
        <v>0.283497</v>
      </c>
      <c r="O1545" s="9">
        <f>IF(C1545&lt;=1-Params!$B$4,0,MAX(0.1,ROUND(_xlfn.GAMMA.INV((C1545-(1-Params!$B$4))/Params!$B$4,Params!$B$5,Params!$B$6),1)))</f>
        <v/>
      </c>
      <c r="P1545" s="9">
        <f>IF(D1545&lt;=1-Params!$B$7,0,ROUND(_xlfn.GAMMA.INV((D1545-(1-Params!$B$7))/Params!$B$7,Params!$B$8,Params!$B$9),3))</f>
        <v/>
      </c>
      <c r="Q1545" s="9">
        <f>IF(E1545&lt;=1-Params!$B$4,0,MAX(0.1,ROUND(_xlfn.GAMMA.INV((E1545-(1-Params!$B$4))/Params!$B$4,Params!$B$5,Params!$B$6),1)))</f>
        <v/>
      </c>
      <c r="R1545" s="9">
        <f>IF(F1545&lt;=1-Params!$B$7,0,ROUND(_xlfn.GAMMA.INV((F1545-(1-Params!$B$7))/Params!$B$7,Params!$B$8,Params!$B$9),3))</f>
        <v/>
      </c>
      <c r="S1545" s="9">
        <f>IF(G1545&lt;=1-Params!$B$7,0,ROUND((Params!$B$10+Params!$B$11*G1545^Params!$B$12)*_xlfn.GAMMA.INV((G1545-(1-Params!$B$7))/Params!$B$7,Params!$B$8,Params!$B$9),3))</f>
        <v/>
      </c>
      <c r="T1545" s="9">
        <f>IF(H1545&lt;=1-Params!$B$4,0,MAX(0.1,ROUND((Params!$B$10+Params!$B$11*H1545^Params!$B$12)*_xlfn.GAMMA.INV((H1545-(1-Params!$B$4))/Params!$B$4,Params!$B$5,Params!$B$6),1)))</f>
        <v/>
      </c>
      <c r="U1545" s="9">
        <f>ROUND(_xlfn.NORM.INV(I1545,Params!$B$13,Params!$B$14),1)</f>
        <v/>
      </c>
      <c r="V1545" s="9">
        <f>ROUND(_xlfn.NORM.INV(J1545,Params!$B$15,Params!$B$16),2)</f>
        <v/>
      </c>
      <c r="W1545" s="9">
        <f>ROUND(_xlfn.NORM.INV(K1545,Params!$B$13,Params!$B$14),1)</f>
        <v/>
      </c>
      <c r="X1545" s="9">
        <f>ROUND(_xlfn.NORM.INV(L1545,Params!$B$15,Params!$B$16),2)</f>
        <v/>
      </c>
      <c r="Y1545" s="9">
        <f>ROUND(_xlfn.NORM.INV(M1545,Params!$B$15,Params!$B$16)+Params!$B$17+Params!$B$18*M1545,2)</f>
        <v/>
      </c>
      <c r="Z1545" s="9">
        <f>ROUND(_xlfn.NORM.INV(N1545,Params!$B$13,Params!$B$14)+Params!$B$17+Params!$B$18*N1545,1)</f>
        <v/>
      </c>
    </row>
    <row r="1546">
      <c r="A1546" s="11" t="n">
        <v>1545</v>
      </c>
      <c r="B1546" s="12">
        <f>INT((A1546-1)/122)+1</f>
        <v/>
      </c>
      <c r="C1546" s="13" t="n">
        <v>0.906493</v>
      </c>
      <c r="D1546" s="13" t="n">
        <v>0.412953</v>
      </c>
      <c r="E1546" s="13" t="n">
        <v>0.635269</v>
      </c>
      <c r="F1546" s="13" t="n">
        <v>0.355829</v>
      </c>
      <c r="G1546" s="13" t="n">
        <v>0.836086</v>
      </c>
      <c r="H1546" s="13" t="n">
        <v>0.853187</v>
      </c>
      <c r="I1546" s="13" t="n">
        <v>0.58489</v>
      </c>
      <c r="J1546" s="13" t="n">
        <v>0.917033</v>
      </c>
      <c r="K1546" s="13" t="n">
        <v>0.272579</v>
      </c>
      <c r="L1546" s="13" t="n">
        <v>0.247647</v>
      </c>
      <c r="M1546" s="13" t="n">
        <v>0.999318</v>
      </c>
      <c r="N1546" s="13" t="n">
        <v>0.669372</v>
      </c>
      <c r="O1546" s="9">
        <f>IF(C1546&lt;=1-Params!$B$4,0,MAX(0.1,ROUND(_xlfn.GAMMA.INV((C1546-(1-Params!$B$4))/Params!$B$4,Params!$B$5,Params!$B$6),1)))</f>
        <v/>
      </c>
      <c r="P1546" s="9">
        <f>IF(D1546&lt;=1-Params!$B$7,0,ROUND(_xlfn.GAMMA.INV((D1546-(1-Params!$B$7))/Params!$B$7,Params!$B$8,Params!$B$9),3))</f>
        <v/>
      </c>
      <c r="Q1546" s="9">
        <f>IF(E1546&lt;=1-Params!$B$4,0,MAX(0.1,ROUND(_xlfn.GAMMA.INV((E1546-(1-Params!$B$4))/Params!$B$4,Params!$B$5,Params!$B$6),1)))</f>
        <v/>
      </c>
      <c r="R1546" s="9">
        <f>IF(F1546&lt;=1-Params!$B$7,0,ROUND(_xlfn.GAMMA.INV((F1546-(1-Params!$B$7))/Params!$B$7,Params!$B$8,Params!$B$9),3))</f>
        <v/>
      </c>
      <c r="S1546" s="9">
        <f>IF(G1546&lt;=1-Params!$B$7,0,ROUND((Params!$B$10+Params!$B$11*G1546^Params!$B$12)*_xlfn.GAMMA.INV((G1546-(1-Params!$B$7))/Params!$B$7,Params!$B$8,Params!$B$9),3))</f>
        <v/>
      </c>
      <c r="T1546" s="9">
        <f>IF(H1546&lt;=1-Params!$B$4,0,MAX(0.1,ROUND((Params!$B$10+Params!$B$11*H1546^Params!$B$12)*_xlfn.GAMMA.INV((H1546-(1-Params!$B$4))/Params!$B$4,Params!$B$5,Params!$B$6),1)))</f>
        <v/>
      </c>
      <c r="U1546" s="9">
        <f>ROUND(_xlfn.NORM.INV(I1546,Params!$B$13,Params!$B$14),1)</f>
        <v/>
      </c>
      <c r="V1546" s="9">
        <f>ROUND(_xlfn.NORM.INV(J1546,Params!$B$15,Params!$B$16),2)</f>
        <v/>
      </c>
      <c r="W1546" s="9">
        <f>ROUND(_xlfn.NORM.INV(K1546,Params!$B$13,Params!$B$14),1)</f>
        <v/>
      </c>
      <c r="X1546" s="9">
        <f>ROUND(_xlfn.NORM.INV(L1546,Params!$B$15,Params!$B$16),2)</f>
        <v/>
      </c>
      <c r="Y1546" s="9">
        <f>ROUND(_xlfn.NORM.INV(M1546,Params!$B$15,Params!$B$16)+Params!$B$17+Params!$B$18*M1546,2)</f>
        <v/>
      </c>
      <c r="Z1546" s="9">
        <f>ROUND(_xlfn.NORM.INV(N1546,Params!$B$13,Params!$B$14)+Params!$B$17+Params!$B$18*N1546,1)</f>
        <v/>
      </c>
    </row>
    <row r="1547">
      <c r="A1547" s="11" t="n">
        <v>1546</v>
      </c>
      <c r="B1547" s="12">
        <f>INT((A1547-1)/122)+1</f>
        <v/>
      </c>
      <c r="C1547" s="13" t="n">
        <v>0.440974</v>
      </c>
      <c r="D1547" s="13" t="n">
        <v>0.573279</v>
      </c>
      <c r="E1547" s="13" t="n">
        <v>0.542777</v>
      </c>
      <c r="F1547" s="13" t="n">
        <v>0.4939</v>
      </c>
      <c r="G1547" s="13" t="n">
        <v>0.682434</v>
      </c>
      <c r="H1547" s="13" t="n">
        <v>0.043351</v>
      </c>
      <c r="I1547" s="13" t="n">
        <v>0.836394</v>
      </c>
      <c r="J1547" s="13" t="n">
        <v>0.957803</v>
      </c>
      <c r="K1547" s="13" t="n">
        <v>0.483047</v>
      </c>
      <c r="L1547" s="13" t="n">
        <v>0.014198</v>
      </c>
      <c r="M1547" s="13" t="n">
        <v>0.97457</v>
      </c>
      <c r="N1547" s="13" t="n">
        <v>0.684194</v>
      </c>
      <c r="O1547" s="9">
        <f>IF(C1547&lt;=1-Params!$B$4,0,MAX(0.1,ROUND(_xlfn.GAMMA.INV((C1547-(1-Params!$B$4))/Params!$B$4,Params!$B$5,Params!$B$6),1)))</f>
        <v/>
      </c>
      <c r="P1547" s="9">
        <f>IF(D1547&lt;=1-Params!$B$7,0,ROUND(_xlfn.GAMMA.INV((D1547-(1-Params!$B$7))/Params!$B$7,Params!$B$8,Params!$B$9),3))</f>
        <v/>
      </c>
      <c r="Q1547" s="9">
        <f>IF(E1547&lt;=1-Params!$B$4,0,MAX(0.1,ROUND(_xlfn.GAMMA.INV((E1547-(1-Params!$B$4))/Params!$B$4,Params!$B$5,Params!$B$6),1)))</f>
        <v/>
      </c>
      <c r="R1547" s="9">
        <f>IF(F1547&lt;=1-Params!$B$7,0,ROUND(_xlfn.GAMMA.INV((F1547-(1-Params!$B$7))/Params!$B$7,Params!$B$8,Params!$B$9),3))</f>
        <v/>
      </c>
      <c r="S1547" s="9">
        <f>IF(G1547&lt;=1-Params!$B$7,0,ROUND((Params!$B$10+Params!$B$11*G1547^Params!$B$12)*_xlfn.GAMMA.INV((G1547-(1-Params!$B$7))/Params!$B$7,Params!$B$8,Params!$B$9),3))</f>
        <v/>
      </c>
      <c r="T1547" s="9">
        <f>IF(H1547&lt;=1-Params!$B$4,0,MAX(0.1,ROUND((Params!$B$10+Params!$B$11*H1547^Params!$B$12)*_xlfn.GAMMA.INV((H1547-(1-Params!$B$4))/Params!$B$4,Params!$B$5,Params!$B$6),1)))</f>
        <v/>
      </c>
      <c r="U1547" s="9">
        <f>ROUND(_xlfn.NORM.INV(I1547,Params!$B$13,Params!$B$14),1)</f>
        <v/>
      </c>
      <c r="V1547" s="9">
        <f>ROUND(_xlfn.NORM.INV(J1547,Params!$B$15,Params!$B$16),2)</f>
        <v/>
      </c>
      <c r="W1547" s="9">
        <f>ROUND(_xlfn.NORM.INV(K1547,Params!$B$13,Params!$B$14),1)</f>
        <v/>
      </c>
      <c r="X1547" s="9">
        <f>ROUND(_xlfn.NORM.INV(L1547,Params!$B$15,Params!$B$16),2)</f>
        <v/>
      </c>
      <c r="Y1547" s="9">
        <f>ROUND(_xlfn.NORM.INV(M1547,Params!$B$15,Params!$B$16)+Params!$B$17+Params!$B$18*M1547,2)</f>
        <v/>
      </c>
      <c r="Z1547" s="9">
        <f>ROUND(_xlfn.NORM.INV(N1547,Params!$B$13,Params!$B$14)+Params!$B$17+Params!$B$18*N1547,1)</f>
        <v/>
      </c>
    </row>
    <row r="1548">
      <c r="A1548" s="11" t="n">
        <v>1547</v>
      </c>
      <c r="B1548" s="12">
        <f>INT((A1548-1)/122)+1</f>
        <v/>
      </c>
      <c r="C1548" s="13" t="n">
        <v>0.6092379999999999</v>
      </c>
      <c r="D1548" s="13" t="n">
        <v>0.08781700000000001</v>
      </c>
      <c r="E1548" s="13" t="n">
        <v>0.010674</v>
      </c>
      <c r="F1548" s="13" t="n">
        <v>0.066972</v>
      </c>
      <c r="G1548" s="13" t="n">
        <v>0.926679</v>
      </c>
      <c r="H1548" s="13" t="n">
        <v>0.458612</v>
      </c>
      <c r="I1548" s="13" t="n">
        <v>0.490408</v>
      </c>
      <c r="J1548" s="13" t="n">
        <v>0.55849</v>
      </c>
      <c r="K1548" s="13" t="n">
        <v>0.138727</v>
      </c>
      <c r="L1548" s="13" t="n">
        <v>0.036313</v>
      </c>
      <c r="M1548" s="13" t="n">
        <v>0.934094</v>
      </c>
      <c r="N1548" s="13" t="n">
        <v>0.505256</v>
      </c>
      <c r="O1548" s="9">
        <f>IF(C1548&lt;=1-Params!$B$4,0,MAX(0.1,ROUND(_xlfn.GAMMA.INV((C1548-(1-Params!$B$4))/Params!$B$4,Params!$B$5,Params!$B$6),1)))</f>
        <v/>
      </c>
      <c r="P1548" s="9">
        <f>IF(D1548&lt;=1-Params!$B$7,0,ROUND(_xlfn.GAMMA.INV((D1548-(1-Params!$B$7))/Params!$B$7,Params!$B$8,Params!$B$9),3))</f>
        <v/>
      </c>
      <c r="Q1548" s="9">
        <f>IF(E1548&lt;=1-Params!$B$4,0,MAX(0.1,ROUND(_xlfn.GAMMA.INV((E1548-(1-Params!$B$4))/Params!$B$4,Params!$B$5,Params!$B$6),1)))</f>
        <v/>
      </c>
      <c r="R1548" s="9">
        <f>IF(F1548&lt;=1-Params!$B$7,0,ROUND(_xlfn.GAMMA.INV((F1548-(1-Params!$B$7))/Params!$B$7,Params!$B$8,Params!$B$9),3))</f>
        <v/>
      </c>
      <c r="S1548" s="9">
        <f>IF(G1548&lt;=1-Params!$B$7,0,ROUND((Params!$B$10+Params!$B$11*G1548^Params!$B$12)*_xlfn.GAMMA.INV((G1548-(1-Params!$B$7))/Params!$B$7,Params!$B$8,Params!$B$9),3))</f>
        <v/>
      </c>
      <c r="T1548" s="9">
        <f>IF(H1548&lt;=1-Params!$B$4,0,MAX(0.1,ROUND((Params!$B$10+Params!$B$11*H1548^Params!$B$12)*_xlfn.GAMMA.INV((H1548-(1-Params!$B$4))/Params!$B$4,Params!$B$5,Params!$B$6),1)))</f>
        <v/>
      </c>
      <c r="U1548" s="9">
        <f>ROUND(_xlfn.NORM.INV(I1548,Params!$B$13,Params!$B$14),1)</f>
        <v/>
      </c>
      <c r="V1548" s="9">
        <f>ROUND(_xlfn.NORM.INV(J1548,Params!$B$15,Params!$B$16),2)</f>
        <v/>
      </c>
      <c r="W1548" s="9">
        <f>ROUND(_xlfn.NORM.INV(K1548,Params!$B$13,Params!$B$14),1)</f>
        <v/>
      </c>
      <c r="X1548" s="9">
        <f>ROUND(_xlfn.NORM.INV(L1548,Params!$B$15,Params!$B$16),2)</f>
        <v/>
      </c>
      <c r="Y1548" s="9">
        <f>ROUND(_xlfn.NORM.INV(M1548,Params!$B$15,Params!$B$16)+Params!$B$17+Params!$B$18*M1548,2)</f>
        <v/>
      </c>
      <c r="Z1548" s="9">
        <f>ROUND(_xlfn.NORM.INV(N1548,Params!$B$13,Params!$B$14)+Params!$B$17+Params!$B$18*N1548,1)</f>
        <v/>
      </c>
    </row>
    <row r="1549">
      <c r="A1549" s="11" t="n">
        <v>1548</v>
      </c>
      <c r="B1549" s="12">
        <f>INT((A1549-1)/122)+1</f>
        <v/>
      </c>
      <c r="C1549" s="13" t="n">
        <v>0.498033</v>
      </c>
      <c r="D1549" s="13" t="n">
        <v>0.0608</v>
      </c>
      <c r="E1549" s="13" t="n">
        <v>0.420228</v>
      </c>
      <c r="F1549" s="13" t="n">
        <v>0.307004</v>
      </c>
      <c r="G1549" s="13" t="n">
        <v>0.169794</v>
      </c>
      <c r="H1549" s="13" t="n">
        <v>0.312365</v>
      </c>
      <c r="I1549" s="13" t="n">
        <v>0.318614</v>
      </c>
      <c r="J1549" s="13" t="n">
        <v>0.883124</v>
      </c>
      <c r="K1549" s="13" t="n">
        <v>0.07308099999999999</v>
      </c>
      <c r="L1549" s="13" t="n">
        <v>0.062844</v>
      </c>
      <c r="M1549" s="13" t="n">
        <v>0.778976</v>
      </c>
      <c r="N1549" s="13" t="n">
        <v>0.425736</v>
      </c>
      <c r="O1549" s="9">
        <f>IF(C1549&lt;=1-Params!$B$4,0,MAX(0.1,ROUND(_xlfn.GAMMA.INV((C1549-(1-Params!$B$4))/Params!$B$4,Params!$B$5,Params!$B$6),1)))</f>
        <v/>
      </c>
      <c r="P1549" s="9">
        <f>IF(D1549&lt;=1-Params!$B$7,0,ROUND(_xlfn.GAMMA.INV((D1549-(1-Params!$B$7))/Params!$B$7,Params!$B$8,Params!$B$9),3))</f>
        <v/>
      </c>
      <c r="Q1549" s="9">
        <f>IF(E1549&lt;=1-Params!$B$4,0,MAX(0.1,ROUND(_xlfn.GAMMA.INV((E1549-(1-Params!$B$4))/Params!$B$4,Params!$B$5,Params!$B$6),1)))</f>
        <v/>
      </c>
      <c r="R1549" s="9">
        <f>IF(F1549&lt;=1-Params!$B$7,0,ROUND(_xlfn.GAMMA.INV((F1549-(1-Params!$B$7))/Params!$B$7,Params!$B$8,Params!$B$9),3))</f>
        <v/>
      </c>
      <c r="S1549" s="9">
        <f>IF(G1549&lt;=1-Params!$B$7,0,ROUND((Params!$B$10+Params!$B$11*G1549^Params!$B$12)*_xlfn.GAMMA.INV((G1549-(1-Params!$B$7))/Params!$B$7,Params!$B$8,Params!$B$9),3))</f>
        <v/>
      </c>
      <c r="T1549" s="9">
        <f>IF(H1549&lt;=1-Params!$B$4,0,MAX(0.1,ROUND((Params!$B$10+Params!$B$11*H1549^Params!$B$12)*_xlfn.GAMMA.INV((H1549-(1-Params!$B$4))/Params!$B$4,Params!$B$5,Params!$B$6),1)))</f>
        <v/>
      </c>
      <c r="U1549" s="9">
        <f>ROUND(_xlfn.NORM.INV(I1549,Params!$B$13,Params!$B$14),1)</f>
        <v/>
      </c>
      <c r="V1549" s="9">
        <f>ROUND(_xlfn.NORM.INV(J1549,Params!$B$15,Params!$B$16),2)</f>
        <v/>
      </c>
      <c r="W1549" s="9">
        <f>ROUND(_xlfn.NORM.INV(K1549,Params!$B$13,Params!$B$14),1)</f>
        <v/>
      </c>
      <c r="X1549" s="9">
        <f>ROUND(_xlfn.NORM.INV(L1549,Params!$B$15,Params!$B$16),2)</f>
        <v/>
      </c>
      <c r="Y1549" s="9">
        <f>ROUND(_xlfn.NORM.INV(M1549,Params!$B$15,Params!$B$16)+Params!$B$17+Params!$B$18*M1549,2)</f>
        <v/>
      </c>
      <c r="Z1549" s="9">
        <f>ROUND(_xlfn.NORM.INV(N1549,Params!$B$13,Params!$B$14)+Params!$B$17+Params!$B$18*N1549,1)</f>
        <v/>
      </c>
    </row>
    <row r="1550">
      <c r="A1550" s="11" t="n">
        <v>1549</v>
      </c>
      <c r="B1550" s="12">
        <f>INT((A1550-1)/122)+1</f>
        <v/>
      </c>
      <c r="C1550" s="13" t="n">
        <v>0.388809</v>
      </c>
      <c r="D1550" s="13" t="n">
        <v>0.316068</v>
      </c>
      <c r="E1550" s="13" t="n">
        <v>0.802948</v>
      </c>
      <c r="F1550" s="13" t="n">
        <v>0.990304</v>
      </c>
      <c r="G1550" s="13" t="n">
        <v>0.603867</v>
      </c>
      <c r="H1550" s="13" t="n">
        <v>0.716502</v>
      </c>
      <c r="I1550" s="13" t="n">
        <v>0.433402</v>
      </c>
      <c r="J1550" s="13" t="n">
        <v>0.688199</v>
      </c>
      <c r="K1550" s="13" t="n">
        <v>0.023416</v>
      </c>
      <c r="L1550" s="13" t="n">
        <v>0.036677</v>
      </c>
      <c r="M1550" s="13" t="n">
        <v>0.823394</v>
      </c>
      <c r="N1550" s="13" t="n">
        <v>0.063887</v>
      </c>
      <c r="O1550" s="9">
        <f>IF(C1550&lt;=1-Params!$B$4,0,MAX(0.1,ROUND(_xlfn.GAMMA.INV((C1550-(1-Params!$B$4))/Params!$B$4,Params!$B$5,Params!$B$6),1)))</f>
        <v/>
      </c>
      <c r="P1550" s="9">
        <f>IF(D1550&lt;=1-Params!$B$7,0,ROUND(_xlfn.GAMMA.INV((D1550-(1-Params!$B$7))/Params!$B$7,Params!$B$8,Params!$B$9),3))</f>
        <v/>
      </c>
      <c r="Q1550" s="9">
        <f>IF(E1550&lt;=1-Params!$B$4,0,MAX(0.1,ROUND(_xlfn.GAMMA.INV((E1550-(1-Params!$B$4))/Params!$B$4,Params!$B$5,Params!$B$6),1)))</f>
        <v/>
      </c>
      <c r="R1550" s="9">
        <f>IF(F1550&lt;=1-Params!$B$7,0,ROUND(_xlfn.GAMMA.INV((F1550-(1-Params!$B$7))/Params!$B$7,Params!$B$8,Params!$B$9),3))</f>
        <v/>
      </c>
      <c r="S1550" s="9">
        <f>IF(G1550&lt;=1-Params!$B$7,0,ROUND((Params!$B$10+Params!$B$11*G1550^Params!$B$12)*_xlfn.GAMMA.INV((G1550-(1-Params!$B$7))/Params!$B$7,Params!$B$8,Params!$B$9),3))</f>
        <v/>
      </c>
      <c r="T1550" s="9">
        <f>IF(H1550&lt;=1-Params!$B$4,0,MAX(0.1,ROUND((Params!$B$10+Params!$B$11*H1550^Params!$B$12)*_xlfn.GAMMA.INV((H1550-(1-Params!$B$4))/Params!$B$4,Params!$B$5,Params!$B$6),1)))</f>
        <v/>
      </c>
      <c r="U1550" s="9">
        <f>ROUND(_xlfn.NORM.INV(I1550,Params!$B$13,Params!$B$14),1)</f>
        <v/>
      </c>
      <c r="V1550" s="9">
        <f>ROUND(_xlfn.NORM.INV(J1550,Params!$B$15,Params!$B$16),2)</f>
        <v/>
      </c>
      <c r="W1550" s="9">
        <f>ROUND(_xlfn.NORM.INV(K1550,Params!$B$13,Params!$B$14),1)</f>
        <v/>
      </c>
      <c r="X1550" s="9">
        <f>ROUND(_xlfn.NORM.INV(L1550,Params!$B$15,Params!$B$16),2)</f>
        <v/>
      </c>
      <c r="Y1550" s="9">
        <f>ROUND(_xlfn.NORM.INV(M1550,Params!$B$15,Params!$B$16)+Params!$B$17+Params!$B$18*M1550,2)</f>
        <v/>
      </c>
      <c r="Z1550" s="9">
        <f>ROUND(_xlfn.NORM.INV(N1550,Params!$B$13,Params!$B$14)+Params!$B$17+Params!$B$18*N1550,1)</f>
        <v/>
      </c>
    </row>
    <row r="1551">
      <c r="A1551" s="11" t="n">
        <v>1550</v>
      </c>
      <c r="B1551" s="12">
        <f>INT((A1551-1)/122)+1</f>
        <v/>
      </c>
      <c r="C1551" s="13" t="n">
        <v>0.202335</v>
      </c>
      <c r="D1551" s="13" t="n">
        <v>0.793197</v>
      </c>
      <c r="E1551" s="13" t="n">
        <v>0.958273</v>
      </c>
      <c r="F1551" s="13" t="n">
        <v>0.923614</v>
      </c>
      <c r="G1551" s="13" t="n">
        <v>0.697798</v>
      </c>
      <c r="H1551" s="13" t="n">
        <v>0.138409</v>
      </c>
      <c r="I1551" s="13" t="n">
        <v>0.132482</v>
      </c>
      <c r="J1551" s="13" t="n">
        <v>0.832418</v>
      </c>
      <c r="K1551" s="13" t="n">
        <v>0.052904</v>
      </c>
      <c r="L1551" s="13" t="n">
        <v>0.067234</v>
      </c>
      <c r="M1551" s="13" t="n">
        <v>0.766166</v>
      </c>
      <c r="N1551" s="13" t="n">
        <v>0.447407</v>
      </c>
      <c r="O1551" s="9">
        <f>IF(C1551&lt;=1-Params!$B$4,0,MAX(0.1,ROUND(_xlfn.GAMMA.INV((C1551-(1-Params!$B$4))/Params!$B$4,Params!$B$5,Params!$B$6),1)))</f>
        <v/>
      </c>
      <c r="P1551" s="9">
        <f>IF(D1551&lt;=1-Params!$B$7,0,ROUND(_xlfn.GAMMA.INV((D1551-(1-Params!$B$7))/Params!$B$7,Params!$B$8,Params!$B$9),3))</f>
        <v/>
      </c>
      <c r="Q1551" s="9">
        <f>IF(E1551&lt;=1-Params!$B$4,0,MAX(0.1,ROUND(_xlfn.GAMMA.INV((E1551-(1-Params!$B$4))/Params!$B$4,Params!$B$5,Params!$B$6),1)))</f>
        <v/>
      </c>
      <c r="R1551" s="9">
        <f>IF(F1551&lt;=1-Params!$B$7,0,ROUND(_xlfn.GAMMA.INV((F1551-(1-Params!$B$7))/Params!$B$7,Params!$B$8,Params!$B$9),3))</f>
        <v/>
      </c>
      <c r="S1551" s="9">
        <f>IF(G1551&lt;=1-Params!$B$7,0,ROUND((Params!$B$10+Params!$B$11*G1551^Params!$B$12)*_xlfn.GAMMA.INV((G1551-(1-Params!$B$7))/Params!$B$7,Params!$B$8,Params!$B$9),3))</f>
        <v/>
      </c>
      <c r="T1551" s="9">
        <f>IF(H1551&lt;=1-Params!$B$4,0,MAX(0.1,ROUND((Params!$B$10+Params!$B$11*H1551^Params!$B$12)*_xlfn.GAMMA.INV((H1551-(1-Params!$B$4))/Params!$B$4,Params!$B$5,Params!$B$6),1)))</f>
        <v/>
      </c>
      <c r="U1551" s="9">
        <f>ROUND(_xlfn.NORM.INV(I1551,Params!$B$13,Params!$B$14),1)</f>
        <v/>
      </c>
      <c r="V1551" s="9">
        <f>ROUND(_xlfn.NORM.INV(J1551,Params!$B$15,Params!$B$16),2)</f>
        <v/>
      </c>
      <c r="W1551" s="9">
        <f>ROUND(_xlfn.NORM.INV(K1551,Params!$B$13,Params!$B$14),1)</f>
        <v/>
      </c>
      <c r="X1551" s="9">
        <f>ROUND(_xlfn.NORM.INV(L1551,Params!$B$15,Params!$B$16),2)</f>
        <v/>
      </c>
      <c r="Y1551" s="9">
        <f>ROUND(_xlfn.NORM.INV(M1551,Params!$B$15,Params!$B$16)+Params!$B$17+Params!$B$18*M1551,2)</f>
        <v/>
      </c>
      <c r="Z1551" s="9">
        <f>ROUND(_xlfn.NORM.INV(N1551,Params!$B$13,Params!$B$14)+Params!$B$17+Params!$B$18*N1551,1)</f>
        <v/>
      </c>
    </row>
    <row r="1552">
      <c r="A1552" s="11" t="n">
        <v>1551</v>
      </c>
      <c r="B1552" s="12">
        <f>INT((A1552-1)/122)+1</f>
        <v/>
      </c>
      <c r="C1552" s="13" t="n">
        <v>0.515605</v>
      </c>
      <c r="D1552" s="13" t="n">
        <v>0.842407</v>
      </c>
      <c r="E1552" s="13" t="n">
        <v>0.286181</v>
      </c>
      <c r="F1552" s="13" t="n">
        <v>0.589533</v>
      </c>
      <c r="G1552" s="13" t="n">
        <v>0.228028</v>
      </c>
      <c r="H1552" s="13" t="n">
        <v>0.068647</v>
      </c>
      <c r="I1552" s="13" t="n">
        <v>0.175192</v>
      </c>
      <c r="J1552" s="13" t="n">
        <v>0.756004</v>
      </c>
      <c r="K1552" s="13" t="n">
        <v>0.12558</v>
      </c>
      <c r="L1552" s="13" t="n">
        <v>0.176621</v>
      </c>
      <c r="M1552" s="13" t="n">
        <v>0.665533</v>
      </c>
      <c r="N1552" s="13" t="n">
        <v>0.6358819999999999</v>
      </c>
      <c r="O1552" s="9">
        <f>IF(C1552&lt;=1-Params!$B$4,0,MAX(0.1,ROUND(_xlfn.GAMMA.INV((C1552-(1-Params!$B$4))/Params!$B$4,Params!$B$5,Params!$B$6),1)))</f>
        <v/>
      </c>
      <c r="P1552" s="9">
        <f>IF(D1552&lt;=1-Params!$B$7,0,ROUND(_xlfn.GAMMA.INV((D1552-(1-Params!$B$7))/Params!$B$7,Params!$B$8,Params!$B$9),3))</f>
        <v/>
      </c>
      <c r="Q1552" s="9">
        <f>IF(E1552&lt;=1-Params!$B$4,0,MAX(0.1,ROUND(_xlfn.GAMMA.INV((E1552-(1-Params!$B$4))/Params!$B$4,Params!$B$5,Params!$B$6),1)))</f>
        <v/>
      </c>
      <c r="R1552" s="9">
        <f>IF(F1552&lt;=1-Params!$B$7,0,ROUND(_xlfn.GAMMA.INV((F1552-(1-Params!$B$7))/Params!$B$7,Params!$B$8,Params!$B$9),3))</f>
        <v/>
      </c>
      <c r="S1552" s="9">
        <f>IF(G1552&lt;=1-Params!$B$7,0,ROUND((Params!$B$10+Params!$B$11*G1552^Params!$B$12)*_xlfn.GAMMA.INV((G1552-(1-Params!$B$7))/Params!$B$7,Params!$B$8,Params!$B$9),3))</f>
        <v/>
      </c>
      <c r="T1552" s="9">
        <f>IF(H1552&lt;=1-Params!$B$4,0,MAX(0.1,ROUND((Params!$B$10+Params!$B$11*H1552^Params!$B$12)*_xlfn.GAMMA.INV((H1552-(1-Params!$B$4))/Params!$B$4,Params!$B$5,Params!$B$6),1)))</f>
        <v/>
      </c>
      <c r="U1552" s="9">
        <f>ROUND(_xlfn.NORM.INV(I1552,Params!$B$13,Params!$B$14),1)</f>
        <v/>
      </c>
      <c r="V1552" s="9">
        <f>ROUND(_xlfn.NORM.INV(J1552,Params!$B$15,Params!$B$16),2)</f>
        <v/>
      </c>
      <c r="W1552" s="9">
        <f>ROUND(_xlfn.NORM.INV(K1552,Params!$B$13,Params!$B$14),1)</f>
        <v/>
      </c>
      <c r="X1552" s="9">
        <f>ROUND(_xlfn.NORM.INV(L1552,Params!$B$15,Params!$B$16),2)</f>
        <v/>
      </c>
      <c r="Y1552" s="9">
        <f>ROUND(_xlfn.NORM.INV(M1552,Params!$B$15,Params!$B$16)+Params!$B$17+Params!$B$18*M1552,2)</f>
        <v/>
      </c>
      <c r="Z1552" s="9">
        <f>ROUND(_xlfn.NORM.INV(N1552,Params!$B$13,Params!$B$14)+Params!$B$17+Params!$B$18*N1552,1)</f>
        <v/>
      </c>
    </row>
    <row r="1553">
      <c r="A1553" s="11" t="n">
        <v>1552</v>
      </c>
      <c r="B1553" s="12">
        <f>INT((A1553-1)/122)+1</f>
        <v/>
      </c>
      <c r="C1553" s="13" t="n">
        <v>0.914068</v>
      </c>
      <c r="D1553" s="13" t="n">
        <v>0.465197</v>
      </c>
      <c r="E1553" s="13" t="n">
        <v>0.547553</v>
      </c>
      <c r="F1553" s="13" t="n">
        <v>0.026467</v>
      </c>
      <c r="G1553" s="13" t="n">
        <v>0.06925099999999999</v>
      </c>
      <c r="H1553" s="13" t="n">
        <v>0.055951</v>
      </c>
      <c r="I1553" s="13" t="n">
        <v>0.377425</v>
      </c>
      <c r="J1553" s="13" t="n">
        <v>0.486367</v>
      </c>
      <c r="K1553" s="13" t="n">
        <v>0.410399</v>
      </c>
      <c r="L1553" s="13" t="n">
        <v>0.359043</v>
      </c>
      <c r="M1553" s="13" t="n">
        <v>0.935043</v>
      </c>
      <c r="N1553" s="13" t="n">
        <v>0.640112</v>
      </c>
      <c r="O1553" s="9">
        <f>IF(C1553&lt;=1-Params!$B$4,0,MAX(0.1,ROUND(_xlfn.GAMMA.INV((C1553-(1-Params!$B$4))/Params!$B$4,Params!$B$5,Params!$B$6),1)))</f>
        <v/>
      </c>
      <c r="P1553" s="9">
        <f>IF(D1553&lt;=1-Params!$B$7,0,ROUND(_xlfn.GAMMA.INV((D1553-(1-Params!$B$7))/Params!$B$7,Params!$B$8,Params!$B$9),3))</f>
        <v/>
      </c>
      <c r="Q1553" s="9">
        <f>IF(E1553&lt;=1-Params!$B$4,0,MAX(0.1,ROUND(_xlfn.GAMMA.INV((E1553-(1-Params!$B$4))/Params!$B$4,Params!$B$5,Params!$B$6),1)))</f>
        <v/>
      </c>
      <c r="R1553" s="9">
        <f>IF(F1553&lt;=1-Params!$B$7,0,ROUND(_xlfn.GAMMA.INV((F1553-(1-Params!$B$7))/Params!$B$7,Params!$B$8,Params!$B$9),3))</f>
        <v/>
      </c>
      <c r="S1553" s="9">
        <f>IF(G1553&lt;=1-Params!$B$7,0,ROUND((Params!$B$10+Params!$B$11*G1553^Params!$B$12)*_xlfn.GAMMA.INV((G1553-(1-Params!$B$7))/Params!$B$7,Params!$B$8,Params!$B$9),3))</f>
        <v/>
      </c>
      <c r="T1553" s="9">
        <f>IF(H1553&lt;=1-Params!$B$4,0,MAX(0.1,ROUND((Params!$B$10+Params!$B$11*H1553^Params!$B$12)*_xlfn.GAMMA.INV((H1553-(1-Params!$B$4))/Params!$B$4,Params!$B$5,Params!$B$6),1)))</f>
        <v/>
      </c>
      <c r="U1553" s="9">
        <f>ROUND(_xlfn.NORM.INV(I1553,Params!$B$13,Params!$B$14),1)</f>
        <v/>
      </c>
      <c r="V1553" s="9">
        <f>ROUND(_xlfn.NORM.INV(J1553,Params!$B$15,Params!$B$16),2)</f>
        <v/>
      </c>
      <c r="W1553" s="9">
        <f>ROUND(_xlfn.NORM.INV(K1553,Params!$B$13,Params!$B$14),1)</f>
        <v/>
      </c>
      <c r="X1553" s="9">
        <f>ROUND(_xlfn.NORM.INV(L1553,Params!$B$15,Params!$B$16),2)</f>
        <v/>
      </c>
      <c r="Y1553" s="9">
        <f>ROUND(_xlfn.NORM.INV(M1553,Params!$B$15,Params!$B$16)+Params!$B$17+Params!$B$18*M1553,2)</f>
        <v/>
      </c>
      <c r="Z1553" s="9">
        <f>ROUND(_xlfn.NORM.INV(N1553,Params!$B$13,Params!$B$14)+Params!$B$17+Params!$B$18*N1553,1)</f>
        <v/>
      </c>
    </row>
    <row r="1554">
      <c r="A1554" s="11" t="n">
        <v>1553</v>
      </c>
      <c r="B1554" s="12">
        <f>INT((A1554-1)/122)+1</f>
        <v/>
      </c>
      <c r="C1554" s="13" t="n">
        <v>0.873641</v>
      </c>
      <c r="D1554" s="13" t="n">
        <v>0.706169</v>
      </c>
      <c r="E1554" s="13" t="n">
        <v>0.441728</v>
      </c>
      <c r="F1554" s="13" t="n">
        <v>0.09805</v>
      </c>
      <c r="G1554" s="13" t="n">
        <v>0.176078</v>
      </c>
      <c r="H1554" s="13" t="n">
        <v>0.283302</v>
      </c>
      <c r="I1554" s="13" t="n">
        <v>0.315887</v>
      </c>
      <c r="J1554" s="13" t="n">
        <v>0.850415</v>
      </c>
      <c r="K1554" s="13" t="n">
        <v>0.253522</v>
      </c>
      <c r="L1554" s="13" t="n">
        <v>0.499858</v>
      </c>
      <c r="M1554" s="13" t="n">
        <v>0.951237</v>
      </c>
      <c r="N1554" s="13" t="n">
        <v>0.506149</v>
      </c>
      <c r="O1554" s="9">
        <f>IF(C1554&lt;=1-Params!$B$4,0,MAX(0.1,ROUND(_xlfn.GAMMA.INV((C1554-(1-Params!$B$4))/Params!$B$4,Params!$B$5,Params!$B$6),1)))</f>
        <v/>
      </c>
      <c r="P1554" s="9">
        <f>IF(D1554&lt;=1-Params!$B$7,0,ROUND(_xlfn.GAMMA.INV((D1554-(1-Params!$B$7))/Params!$B$7,Params!$B$8,Params!$B$9),3))</f>
        <v/>
      </c>
      <c r="Q1554" s="9">
        <f>IF(E1554&lt;=1-Params!$B$4,0,MAX(0.1,ROUND(_xlfn.GAMMA.INV((E1554-(1-Params!$B$4))/Params!$B$4,Params!$B$5,Params!$B$6),1)))</f>
        <v/>
      </c>
      <c r="R1554" s="9">
        <f>IF(F1554&lt;=1-Params!$B$7,0,ROUND(_xlfn.GAMMA.INV((F1554-(1-Params!$B$7))/Params!$B$7,Params!$B$8,Params!$B$9),3))</f>
        <v/>
      </c>
      <c r="S1554" s="9">
        <f>IF(G1554&lt;=1-Params!$B$7,0,ROUND((Params!$B$10+Params!$B$11*G1554^Params!$B$12)*_xlfn.GAMMA.INV((G1554-(1-Params!$B$7))/Params!$B$7,Params!$B$8,Params!$B$9),3))</f>
        <v/>
      </c>
      <c r="T1554" s="9">
        <f>IF(H1554&lt;=1-Params!$B$4,0,MAX(0.1,ROUND((Params!$B$10+Params!$B$11*H1554^Params!$B$12)*_xlfn.GAMMA.INV((H1554-(1-Params!$B$4))/Params!$B$4,Params!$B$5,Params!$B$6),1)))</f>
        <v/>
      </c>
      <c r="U1554" s="9">
        <f>ROUND(_xlfn.NORM.INV(I1554,Params!$B$13,Params!$B$14),1)</f>
        <v/>
      </c>
      <c r="V1554" s="9">
        <f>ROUND(_xlfn.NORM.INV(J1554,Params!$B$15,Params!$B$16),2)</f>
        <v/>
      </c>
      <c r="W1554" s="9">
        <f>ROUND(_xlfn.NORM.INV(K1554,Params!$B$13,Params!$B$14),1)</f>
        <v/>
      </c>
      <c r="X1554" s="9">
        <f>ROUND(_xlfn.NORM.INV(L1554,Params!$B$15,Params!$B$16),2)</f>
        <v/>
      </c>
      <c r="Y1554" s="9">
        <f>ROUND(_xlfn.NORM.INV(M1554,Params!$B$15,Params!$B$16)+Params!$B$17+Params!$B$18*M1554,2)</f>
        <v/>
      </c>
      <c r="Z1554" s="9">
        <f>ROUND(_xlfn.NORM.INV(N1554,Params!$B$13,Params!$B$14)+Params!$B$17+Params!$B$18*N1554,1)</f>
        <v/>
      </c>
    </row>
    <row r="1555">
      <c r="A1555" s="11" t="n">
        <v>1554</v>
      </c>
      <c r="B1555" s="12">
        <f>INT((A1555-1)/122)+1</f>
        <v/>
      </c>
      <c r="C1555" s="13" t="n">
        <v>0.981503</v>
      </c>
      <c r="D1555" s="13" t="n">
        <v>0.07992</v>
      </c>
      <c r="E1555" s="13" t="n">
        <v>0.995266</v>
      </c>
      <c r="F1555" s="13" t="n">
        <v>0.431722</v>
      </c>
      <c r="G1555" s="13" t="n">
        <v>0.495112</v>
      </c>
      <c r="H1555" s="13" t="n">
        <v>0.582261</v>
      </c>
      <c r="I1555" s="13" t="n">
        <v>0.668594</v>
      </c>
      <c r="J1555" s="13" t="n">
        <v>0.536483</v>
      </c>
      <c r="K1555" s="13" t="n">
        <v>0.065215</v>
      </c>
      <c r="L1555" s="13" t="n">
        <v>0.276985</v>
      </c>
      <c r="M1555" s="13" t="n">
        <v>0.618107</v>
      </c>
      <c r="N1555" s="13" t="n">
        <v>0.827342</v>
      </c>
      <c r="O1555" s="9">
        <f>IF(C1555&lt;=1-Params!$B$4,0,MAX(0.1,ROUND(_xlfn.GAMMA.INV((C1555-(1-Params!$B$4))/Params!$B$4,Params!$B$5,Params!$B$6),1)))</f>
        <v/>
      </c>
      <c r="P1555" s="9">
        <f>IF(D1555&lt;=1-Params!$B$7,0,ROUND(_xlfn.GAMMA.INV((D1555-(1-Params!$B$7))/Params!$B$7,Params!$B$8,Params!$B$9),3))</f>
        <v/>
      </c>
      <c r="Q1555" s="9">
        <f>IF(E1555&lt;=1-Params!$B$4,0,MAX(0.1,ROUND(_xlfn.GAMMA.INV((E1555-(1-Params!$B$4))/Params!$B$4,Params!$B$5,Params!$B$6),1)))</f>
        <v/>
      </c>
      <c r="R1555" s="9">
        <f>IF(F1555&lt;=1-Params!$B$7,0,ROUND(_xlfn.GAMMA.INV((F1555-(1-Params!$B$7))/Params!$B$7,Params!$B$8,Params!$B$9),3))</f>
        <v/>
      </c>
      <c r="S1555" s="9">
        <f>IF(G1555&lt;=1-Params!$B$7,0,ROUND((Params!$B$10+Params!$B$11*G1555^Params!$B$12)*_xlfn.GAMMA.INV((G1555-(1-Params!$B$7))/Params!$B$7,Params!$B$8,Params!$B$9),3))</f>
        <v/>
      </c>
      <c r="T1555" s="9">
        <f>IF(H1555&lt;=1-Params!$B$4,0,MAX(0.1,ROUND((Params!$B$10+Params!$B$11*H1555^Params!$B$12)*_xlfn.GAMMA.INV((H1555-(1-Params!$B$4))/Params!$B$4,Params!$B$5,Params!$B$6),1)))</f>
        <v/>
      </c>
      <c r="U1555" s="9">
        <f>ROUND(_xlfn.NORM.INV(I1555,Params!$B$13,Params!$B$14),1)</f>
        <v/>
      </c>
      <c r="V1555" s="9">
        <f>ROUND(_xlfn.NORM.INV(J1555,Params!$B$15,Params!$B$16),2)</f>
        <v/>
      </c>
      <c r="W1555" s="9">
        <f>ROUND(_xlfn.NORM.INV(K1555,Params!$B$13,Params!$B$14),1)</f>
        <v/>
      </c>
      <c r="X1555" s="9">
        <f>ROUND(_xlfn.NORM.INV(L1555,Params!$B$15,Params!$B$16),2)</f>
        <v/>
      </c>
      <c r="Y1555" s="9">
        <f>ROUND(_xlfn.NORM.INV(M1555,Params!$B$15,Params!$B$16)+Params!$B$17+Params!$B$18*M1555,2)</f>
        <v/>
      </c>
      <c r="Z1555" s="9">
        <f>ROUND(_xlfn.NORM.INV(N1555,Params!$B$13,Params!$B$14)+Params!$B$17+Params!$B$18*N1555,1)</f>
        <v/>
      </c>
    </row>
    <row r="1556">
      <c r="A1556" s="11" t="n">
        <v>1555</v>
      </c>
      <c r="B1556" s="12">
        <f>INT((A1556-1)/122)+1</f>
        <v/>
      </c>
      <c r="C1556" s="13" t="n">
        <v>0.86788</v>
      </c>
      <c r="D1556" s="13" t="n">
        <v>0.68653</v>
      </c>
      <c r="E1556" s="13" t="n">
        <v>0.996219</v>
      </c>
      <c r="F1556" s="13" t="n">
        <v>0.872561</v>
      </c>
      <c r="G1556" s="13" t="n">
        <v>0.041089</v>
      </c>
      <c r="H1556" s="13" t="n">
        <v>0.520107</v>
      </c>
      <c r="I1556" s="13" t="n">
        <v>0.654381</v>
      </c>
      <c r="J1556" s="13" t="n">
        <v>0.291256</v>
      </c>
      <c r="K1556" s="13" t="n">
        <v>0.174031</v>
      </c>
      <c r="L1556" s="13" t="n">
        <v>0.535712</v>
      </c>
      <c r="M1556" s="13" t="n">
        <v>0.544694</v>
      </c>
      <c r="N1556" s="13" t="n">
        <v>0.426121</v>
      </c>
      <c r="O1556" s="9">
        <f>IF(C1556&lt;=1-Params!$B$4,0,MAX(0.1,ROUND(_xlfn.GAMMA.INV((C1556-(1-Params!$B$4))/Params!$B$4,Params!$B$5,Params!$B$6),1)))</f>
        <v/>
      </c>
      <c r="P1556" s="9">
        <f>IF(D1556&lt;=1-Params!$B$7,0,ROUND(_xlfn.GAMMA.INV((D1556-(1-Params!$B$7))/Params!$B$7,Params!$B$8,Params!$B$9),3))</f>
        <v/>
      </c>
      <c r="Q1556" s="9">
        <f>IF(E1556&lt;=1-Params!$B$4,0,MAX(0.1,ROUND(_xlfn.GAMMA.INV((E1556-(1-Params!$B$4))/Params!$B$4,Params!$B$5,Params!$B$6),1)))</f>
        <v/>
      </c>
      <c r="R1556" s="9">
        <f>IF(F1556&lt;=1-Params!$B$7,0,ROUND(_xlfn.GAMMA.INV((F1556-(1-Params!$B$7))/Params!$B$7,Params!$B$8,Params!$B$9),3))</f>
        <v/>
      </c>
      <c r="S1556" s="9">
        <f>IF(G1556&lt;=1-Params!$B$7,0,ROUND((Params!$B$10+Params!$B$11*G1556^Params!$B$12)*_xlfn.GAMMA.INV((G1556-(1-Params!$B$7))/Params!$B$7,Params!$B$8,Params!$B$9),3))</f>
        <v/>
      </c>
      <c r="T1556" s="9">
        <f>IF(H1556&lt;=1-Params!$B$4,0,MAX(0.1,ROUND((Params!$B$10+Params!$B$11*H1556^Params!$B$12)*_xlfn.GAMMA.INV((H1556-(1-Params!$B$4))/Params!$B$4,Params!$B$5,Params!$B$6),1)))</f>
        <v/>
      </c>
      <c r="U1556" s="9">
        <f>ROUND(_xlfn.NORM.INV(I1556,Params!$B$13,Params!$B$14),1)</f>
        <v/>
      </c>
      <c r="V1556" s="9">
        <f>ROUND(_xlfn.NORM.INV(J1556,Params!$B$15,Params!$B$16),2)</f>
        <v/>
      </c>
      <c r="W1556" s="9">
        <f>ROUND(_xlfn.NORM.INV(K1556,Params!$B$13,Params!$B$14),1)</f>
        <v/>
      </c>
      <c r="X1556" s="9">
        <f>ROUND(_xlfn.NORM.INV(L1556,Params!$B$15,Params!$B$16),2)</f>
        <v/>
      </c>
      <c r="Y1556" s="9">
        <f>ROUND(_xlfn.NORM.INV(M1556,Params!$B$15,Params!$B$16)+Params!$B$17+Params!$B$18*M1556,2)</f>
        <v/>
      </c>
      <c r="Z1556" s="9">
        <f>ROUND(_xlfn.NORM.INV(N1556,Params!$B$13,Params!$B$14)+Params!$B$17+Params!$B$18*N1556,1)</f>
        <v/>
      </c>
    </row>
    <row r="1557">
      <c r="A1557" s="11" t="n">
        <v>1556</v>
      </c>
      <c r="B1557" s="12">
        <f>INT((A1557-1)/122)+1</f>
        <v/>
      </c>
      <c r="C1557" s="13" t="n">
        <v>0.41191</v>
      </c>
      <c r="D1557" s="13" t="n">
        <v>0.387731</v>
      </c>
      <c r="E1557" s="13" t="n">
        <v>0.532859</v>
      </c>
      <c r="F1557" s="13" t="n">
        <v>0.996288</v>
      </c>
      <c r="G1557" s="13" t="n">
        <v>0.261716</v>
      </c>
      <c r="H1557" s="13" t="n">
        <v>0.296842</v>
      </c>
      <c r="I1557" s="13" t="n">
        <v>0.684075</v>
      </c>
      <c r="J1557" s="13" t="n">
        <v>0.68933</v>
      </c>
      <c r="K1557" s="13" t="n">
        <v>0.316309</v>
      </c>
      <c r="L1557" s="13" t="n">
        <v>0.288842</v>
      </c>
      <c r="M1557" s="13" t="n">
        <v>0.373388</v>
      </c>
      <c r="N1557" s="13" t="n">
        <v>0.888368</v>
      </c>
      <c r="O1557" s="9">
        <f>IF(C1557&lt;=1-Params!$B$4,0,MAX(0.1,ROUND(_xlfn.GAMMA.INV((C1557-(1-Params!$B$4))/Params!$B$4,Params!$B$5,Params!$B$6),1)))</f>
        <v/>
      </c>
      <c r="P1557" s="9">
        <f>IF(D1557&lt;=1-Params!$B$7,0,ROUND(_xlfn.GAMMA.INV((D1557-(1-Params!$B$7))/Params!$B$7,Params!$B$8,Params!$B$9),3))</f>
        <v/>
      </c>
      <c r="Q1557" s="9">
        <f>IF(E1557&lt;=1-Params!$B$4,0,MAX(0.1,ROUND(_xlfn.GAMMA.INV((E1557-(1-Params!$B$4))/Params!$B$4,Params!$B$5,Params!$B$6),1)))</f>
        <v/>
      </c>
      <c r="R1557" s="9">
        <f>IF(F1557&lt;=1-Params!$B$7,0,ROUND(_xlfn.GAMMA.INV((F1557-(1-Params!$B$7))/Params!$B$7,Params!$B$8,Params!$B$9),3))</f>
        <v/>
      </c>
      <c r="S1557" s="9">
        <f>IF(G1557&lt;=1-Params!$B$7,0,ROUND((Params!$B$10+Params!$B$11*G1557^Params!$B$12)*_xlfn.GAMMA.INV((G1557-(1-Params!$B$7))/Params!$B$7,Params!$B$8,Params!$B$9),3))</f>
        <v/>
      </c>
      <c r="T1557" s="9">
        <f>IF(H1557&lt;=1-Params!$B$4,0,MAX(0.1,ROUND((Params!$B$10+Params!$B$11*H1557^Params!$B$12)*_xlfn.GAMMA.INV((H1557-(1-Params!$B$4))/Params!$B$4,Params!$B$5,Params!$B$6),1)))</f>
        <v/>
      </c>
      <c r="U1557" s="9">
        <f>ROUND(_xlfn.NORM.INV(I1557,Params!$B$13,Params!$B$14),1)</f>
        <v/>
      </c>
      <c r="V1557" s="9">
        <f>ROUND(_xlfn.NORM.INV(J1557,Params!$B$15,Params!$B$16),2)</f>
        <v/>
      </c>
      <c r="W1557" s="9">
        <f>ROUND(_xlfn.NORM.INV(K1557,Params!$B$13,Params!$B$14),1)</f>
        <v/>
      </c>
      <c r="X1557" s="9">
        <f>ROUND(_xlfn.NORM.INV(L1557,Params!$B$15,Params!$B$16),2)</f>
        <v/>
      </c>
      <c r="Y1557" s="9">
        <f>ROUND(_xlfn.NORM.INV(M1557,Params!$B$15,Params!$B$16)+Params!$B$17+Params!$B$18*M1557,2)</f>
        <v/>
      </c>
      <c r="Z1557" s="9">
        <f>ROUND(_xlfn.NORM.INV(N1557,Params!$B$13,Params!$B$14)+Params!$B$17+Params!$B$18*N1557,1)</f>
        <v/>
      </c>
    </row>
    <row r="1558">
      <c r="A1558" s="11" t="n">
        <v>1557</v>
      </c>
      <c r="B1558" s="12">
        <f>INT((A1558-1)/122)+1</f>
        <v/>
      </c>
      <c r="C1558" s="13" t="n">
        <v>0.40578</v>
      </c>
      <c r="D1558" s="13" t="n">
        <v>0.247642</v>
      </c>
      <c r="E1558" s="13" t="n">
        <v>0.894251</v>
      </c>
      <c r="F1558" s="13" t="n">
        <v>0.389912</v>
      </c>
      <c r="G1558" s="13" t="n">
        <v>0.032675</v>
      </c>
      <c r="H1558" s="13" t="n">
        <v>0.004832</v>
      </c>
      <c r="I1558" s="13" t="n">
        <v>0.805378</v>
      </c>
      <c r="J1558" s="13" t="n">
        <v>0.731866</v>
      </c>
      <c r="K1558" s="13" t="n">
        <v>0.249786</v>
      </c>
      <c r="L1558" s="13" t="n">
        <v>0.356278</v>
      </c>
      <c r="M1558" s="13" t="n">
        <v>0.354265</v>
      </c>
      <c r="N1558" s="13" t="n">
        <v>0.883264</v>
      </c>
      <c r="O1558" s="9">
        <f>IF(C1558&lt;=1-Params!$B$4,0,MAX(0.1,ROUND(_xlfn.GAMMA.INV((C1558-(1-Params!$B$4))/Params!$B$4,Params!$B$5,Params!$B$6),1)))</f>
        <v/>
      </c>
      <c r="P1558" s="9">
        <f>IF(D1558&lt;=1-Params!$B$7,0,ROUND(_xlfn.GAMMA.INV((D1558-(1-Params!$B$7))/Params!$B$7,Params!$B$8,Params!$B$9),3))</f>
        <v/>
      </c>
      <c r="Q1558" s="9">
        <f>IF(E1558&lt;=1-Params!$B$4,0,MAX(0.1,ROUND(_xlfn.GAMMA.INV((E1558-(1-Params!$B$4))/Params!$B$4,Params!$B$5,Params!$B$6),1)))</f>
        <v/>
      </c>
      <c r="R1558" s="9">
        <f>IF(F1558&lt;=1-Params!$B$7,0,ROUND(_xlfn.GAMMA.INV((F1558-(1-Params!$B$7))/Params!$B$7,Params!$B$8,Params!$B$9),3))</f>
        <v/>
      </c>
      <c r="S1558" s="9">
        <f>IF(G1558&lt;=1-Params!$B$7,0,ROUND((Params!$B$10+Params!$B$11*G1558^Params!$B$12)*_xlfn.GAMMA.INV((G1558-(1-Params!$B$7))/Params!$B$7,Params!$B$8,Params!$B$9),3))</f>
        <v/>
      </c>
      <c r="T1558" s="9">
        <f>IF(H1558&lt;=1-Params!$B$4,0,MAX(0.1,ROUND((Params!$B$10+Params!$B$11*H1558^Params!$B$12)*_xlfn.GAMMA.INV((H1558-(1-Params!$B$4))/Params!$B$4,Params!$B$5,Params!$B$6),1)))</f>
        <v/>
      </c>
      <c r="U1558" s="9">
        <f>ROUND(_xlfn.NORM.INV(I1558,Params!$B$13,Params!$B$14),1)</f>
        <v/>
      </c>
      <c r="V1558" s="9">
        <f>ROUND(_xlfn.NORM.INV(J1558,Params!$B$15,Params!$B$16),2)</f>
        <v/>
      </c>
      <c r="W1558" s="9">
        <f>ROUND(_xlfn.NORM.INV(K1558,Params!$B$13,Params!$B$14),1)</f>
        <v/>
      </c>
      <c r="X1558" s="9">
        <f>ROUND(_xlfn.NORM.INV(L1558,Params!$B$15,Params!$B$16),2)</f>
        <v/>
      </c>
      <c r="Y1558" s="9">
        <f>ROUND(_xlfn.NORM.INV(M1558,Params!$B$15,Params!$B$16)+Params!$B$17+Params!$B$18*M1558,2)</f>
        <v/>
      </c>
      <c r="Z1558" s="9">
        <f>ROUND(_xlfn.NORM.INV(N1558,Params!$B$13,Params!$B$14)+Params!$B$17+Params!$B$18*N1558,1)</f>
        <v/>
      </c>
    </row>
    <row r="1559">
      <c r="A1559" s="11" t="n">
        <v>1558</v>
      </c>
      <c r="B1559" s="12">
        <f>INT((A1559-1)/122)+1</f>
        <v/>
      </c>
      <c r="C1559" s="13" t="n">
        <v>0.33648</v>
      </c>
      <c r="D1559" s="13" t="n">
        <v>0.434105</v>
      </c>
      <c r="E1559" s="13" t="n">
        <v>0.583395</v>
      </c>
      <c r="F1559" s="13" t="n">
        <v>0.239011</v>
      </c>
      <c r="G1559" s="13" t="n">
        <v>0.141185</v>
      </c>
      <c r="H1559" s="13" t="n">
        <v>0.13315</v>
      </c>
      <c r="I1559" s="13" t="n">
        <v>0.6286389999999999</v>
      </c>
      <c r="J1559" s="13" t="n">
        <v>0.672235</v>
      </c>
      <c r="K1559" s="13" t="n">
        <v>0.291511</v>
      </c>
      <c r="L1559" s="13" t="n">
        <v>0.36882</v>
      </c>
      <c r="M1559" s="13" t="n">
        <v>0.348573</v>
      </c>
      <c r="N1559" s="13" t="n">
        <v>0.940457</v>
      </c>
      <c r="O1559" s="9">
        <f>IF(C1559&lt;=1-Params!$B$4,0,MAX(0.1,ROUND(_xlfn.GAMMA.INV((C1559-(1-Params!$B$4))/Params!$B$4,Params!$B$5,Params!$B$6),1)))</f>
        <v/>
      </c>
      <c r="P1559" s="9">
        <f>IF(D1559&lt;=1-Params!$B$7,0,ROUND(_xlfn.GAMMA.INV((D1559-(1-Params!$B$7))/Params!$B$7,Params!$B$8,Params!$B$9),3))</f>
        <v/>
      </c>
      <c r="Q1559" s="9">
        <f>IF(E1559&lt;=1-Params!$B$4,0,MAX(0.1,ROUND(_xlfn.GAMMA.INV((E1559-(1-Params!$B$4))/Params!$B$4,Params!$B$5,Params!$B$6),1)))</f>
        <v/>
      </c>
      <c r="R1559" s="9">
        <f>IF(F1559&lt;=1-Params!$B$7,0,ROUND(_xlfn.GAMMA.INV((F1559-(1-Params!$B$7))/Params!$B$7,Params!$B$8,Params!$B$9),3))</f>
        <v/>
      </c>
      <c r="S1559" s="9">
        <f>IF(G1559&lt;=1-Params!$B$7,0,ROUND((Params!$B$10+Params!$B$11*G1559^Params!$B$12)*_xlfn.GAMMA.INV((G1559-(1-Params!$B$7))/Params!$B$7,Params!$B$8,Params!$B$9),3))</f>
        <v/>
      </c>
      <c r="T1559" s="9">
        <f>IF(H1559&lt;=1-Params!$B$4,0,MAX(0.1,ROUND((Params!$B$10+Params!$B$11*H1559^Params!$B$12)*_xlfn.GAMMA.INV((H1559-(1-Params!$B$4))/Params!$B$4,Params!$B$5,Params!$B$6),1)))</f>
        <v/>
      </c>
      <c r="U1559" s="9">
        <f>ROUND(_xlfn.NORM.INV(I1559,Params!$B$13,Params!$B$14),1)</f>
        <v/>
      </c>
      <c r="V1559" s="9">
        <f>ROUND(_xlfn.NORM.INV(J1559,Params!$B$15,Params!$B$16),2)</f>
        <v/>
      </c>
      <c r="W1559" s="9">
        <f>ROUND(_xlfn.NORM.INV(K1559,Params!$B$13,Params!$B$14),1)</f>
        <v/>
      </c>
      <c r="X1559" s="9">
        <f>ROUND(_xlfn.NORM.INV(L1559,Params!$B$15,Params!$B$16),2)</f>
        <v/>
      </c>
      <c r="Y1559" s="9">
        <f>ROUND(_xlfn.NORM.INV(M1559,Params!$B$15,Params!$B$16)+Params!$B$17+Params!$B$18*M1559,2)</f>
        <v/>
      </c>
      <c r="Z1559" s="9">
        <f>ROUND(_xlfn.NORM.INV(N1559,Params!$B$13,Params!$B$14)+Params!$B$17+Params!$B$18*N1559,1)</f>
        <v/>
      </c>
    </row>
    <row r="1560">
      <c r="A1560" s="11" t="n">
        <v>1559</v>
      </c>
      <c r="B1560" s="12">
        <f>INT((A1560-1)/122)+1</f>
        <v/>
      </c>
      <c r="C1560" s="13" t="n">
        <v>0.043471</v>
      </c>
      <c r="D1560" s="13" t="n">
        <v>0.650352</v>
      </c>
      <c r="E1560" s="13" t="n">
        <v>0.297697</v>
      </c>
      <c r="F1560" s="13" t="n">
        <v>0.275649</v>
      </c>
      <c r="G1560" s="13" t="n">
        <v>0.393477</v>
      </c>
      <c r="H1560" s="13" t="n">
        <v>0.080416</v>
      </c>
      <c r="I1560" s="13" t="n">
        <v>0.763842</v>
      </c>
      <c r="J1560" s="13" t="n">
        <v>0.405442</v>
      </c>
      <c r="K1560" s="13" t="n">
        <v>0.205925</v>
      </c>
      <c r="L1560" s="13" t="n">
        <v>0.290937</v>
      </c>
      <c r="M1560" s="13" t="n">
        <v>0.839185</v>
      </c>
      <c r="N1560" s="13" t="n">
        <v>0.870626</v>
      </c>
      <c r="O1560" s="9">
        <f>IF(C1560&lt;=1-Params!$B$4,0,MAX(0.1,ROUND(_xlfn.GAMMA.INV((C1560-(1-Params!$B$4))/Params!$B$4,Params!$B$5,Params!$B$6),1)))</f>
        <v/>
      </c>
      <c r="P1560" s="9">
        <f>IF(D1560&lt;=1-Params!$B$7,0,ROUND(_xlfn.GAMMA.INV((D1560-(1-Params!$B$7))/Params!$B$7,Params!$B$8,Params!$B$9),3))</f>
        <v/>
      </c>
      <c r="Q1560" s="9">
        <f>IF(E1560&lt;=1-Params!$B$4,0,MAX(0.1,ROUND(_xlfn.GAMMA.INV((E1560-(1-Params!$B$4))/Params!$B$4,Params!$B$5,Params!$B$6),1)))</f>
        <v/>
      </c>
      <c r="R1560" s="9">
        <f>IF(F1560&lt;=1-Params!$B$7,0,ROUND(_xlfn.GAMMA.INV((F1560-(1-Params!$B$7))/Params!$B$7,Params!$B$8,Params!$B$9),3))</f>
        <v/>
      </c>
      <c r="S1560" s="9">
        <f>IF(G1560&lt;=1-Params!$B$7,0,ROUND((Params!$B$10+Params!$B$11*G1560^Params!$B$12)*_xlfn.GAMMA.INV((G1560-(1-Params!$B$7))/Params!$B$7,Params!$B$8,Params!$B$9),3))</f>
        <v/>
      </c>
      <c r="T1560" s="9">
        <f>IF(H1560&lt;=1-Params!$B$4,0,MAX(0.1,ROUND((Params!$B$10+Params!$B$11*H1560^Params!$B$12)*_xlfn.GAMMA.INV((H1560-(1-Params!$B$4))/Params!$B$4,Params!$B$5,Params!$B$6),1)))</f>
        <v/>
      </c>
      <c r="U1560" s="9">
        <f>ROUND(_xlfn.NORM.INV(I1560,Params!$B$13,Params!$B$14),1)</f>
        <v/>
      </c>
      <c r="V1560" s="9">
        <f>ROUND(_xlfn.NORM.INV(J1560,Params!$B$15,Params!$B$16),2)</f>
        <v/>
      </c>
      <c r="W1560" s="9">
        <f>ROUND(_xlfn.NORM.INV(K1560,Params!$B$13,Params!$B$14),1)</f>
        <v/>
      </c>
      <c r="X1560" s="9">
        <f>ROUND(_xlfn.NORM.INV(L1560,Params!$B$15,Params!$B$16),2)</f>
        <v/>
      </c>
      <c r="Y1560" s="9">
        <f>ROUND(_xlfn.NORM.INV(M1560,Params!$B$15,Params!$B$16)+Params!$B$17+Params!$B$18*M1560,2)</f>
        <v/>
      </c>
      <c r="Z1560" s="9">
        <f>ROUND(_xlfn.NORM.INV(N1560,Params!$B$13,Params!$B$14)+Params!$B$17+Params!$B$18*N1560,1)</f>
        <v/>
      </c>
    </row>
    <row r="1561">
      <c r="A1561" s="11" t="n">
        <v>1560</v>
      </c>
      <c r="B1561" s="12">
        <f>INT((A1561-1)/122)+1</f>
        <v/>
      </c>
      <c r="C1561" s="13" t="n">
        <v>0.019458</v>
      </c>
      <c r="D1561" s="13" t="n">
        <v>0.443127</v>
      </c>
      <c r="E1561" s="13" t="n">
        <v>0.45769</v>
      </c>
      <c r="F1561" s="13" t="n">
        <v>0.619387</v>
      </c>
      <c r="G1561" s="13" t="n">
        <v>0.5222869999999999</v>
      </c>
      <c r="H1561" s="13" t="n">
        <v>0.221366</v>
      </c>
      <c r="I1561" s="13" t="n">
        <v>0.230591</v>
      </c>
      <c r="J1561" s="13" t="n">
        <v>0.317441</v>
      </c>
      <c r="K1561" s="13" t="n">
        <v>0.126907</v>
      </c>
      <c r="L1561" s="13" t="n">
        <v>0.139561</v>
      </c>
      <c r="M1561" s="13" t="n">
        <v>0.834248</v>
      </c>
      <c r="N1561" s="13" t="n">
        <v>0.828337</v>
      </c>
      <c r="O1561" s="9">
        <f>IF(C1561&lt;=1-Params!$B$4,0,MAX(0.1,ROUND(_xlfn.GAMMA.INV((C1561-(1-Params!$B$4))/Params!$B$4,Params!$B$5,Params!$B$6),1)))</f>
        <v/>
      </c>
      <c r="P1561" s="9">
        <f>IF(D1561&lt;=1-Params!$B$7,0,ROUND(_xlfn.GAMMA.INV((D1561-(1-Params!$B$7))/Params!$B$7,Params!$B$8,Params!$B$9),3))</f>
        <v/>
      </c>
      <c r="Q1561" s="9">
        <f>IF(E1561&lt;=1-Params!$B$4,0,MAX(0.1,ROUND(_xlfn.GAMMA.INV((E1561-(1-Params!$B$4))/Params!$B$4,Params!$B$5,Params!$B$6),1)))</f>
        <v/>
      </c>
      <c r="R1561" s="9">
        <f>IF(F1561&lt;=1-Params!$B$7,0,ROUND(_xlfn.GAMMA.INV((F1561-(1-Params!$B$7))/Params!$B$7,Params!$B$8,Params!$B$9),3))</f>
        <v/>
      </c>
      <c r="S1561" s="9">
        <f>IF(G1561&lt;=1-Params!$B$7,0,ROUND((Params!$B$10+Params!$B$11*G1561^Params!$B$12)*_xlfn.GAMMA.INV((G1561-(1-Params!$B$7))/Params!$B$7,Params!$B$8,Params!$B$9),3))</f>
        <v/>
      </c>
      <c r="T1561" s="9">
        <f>IF(H1561&lt;=1-Params!$B$4,0,MAX(0.1,ROUND((Params!$B$10+Params!$B$11*H1561^Params!$B$12)*_xlfn.GAMMA.INV((H1561-(1-Params!$B$4))/Params!$B$4,Params!$B$5,Params!$B$6),1)))</f>
        <v/>
      </c>
      <c r="U1561" s="9">
        <f>ROUND(_xlfn.NORM.INV(I1561,Params!$B$13,Params!$B$14),1)</f>
        <v/>
      </c>
      <c r="V1561" s="9">
        <f>ROUND(_xlfn.NORM.INV(J1561,Params!$B$15,Params!$B$16),2)</f>
        <v/>
      </c>
      <c r="W1561" s="9">
        <f>ROUND(_xlfn.NORM.INV(K1561,Params!$B$13,Params!$B$14),1)</f>
        <v/>
      </c>
      <c r="X1561" s="9">
        <f>ROUND(_xlfn.NORM.INV(L1561,Params!$B$15,Params!$B$16),2)</f>
        <v/>
      </c>
      <c r="Y1561" s="9">
        <f>ROUND(_xlfn.NORM.INV(M1561,Params!$B$15,Params!$B$16)+Params!$B$17+Params!$B$18*M1561,2)</f>
        <v/>
      </c>
      <c r="Z1561" s="9">
        <f>ROUND(_xlfn.NORM.INV(N1561,Params!$B$13,Params!$B$14)+Params!$B$17+Params!$B$18*N1561,1)</f>
        <v/>
      </c>
    </row>
    <row r="1562">
      <c r="A1562" s="11" t="n">
        <v>1561</v>
      </c>
      <c r="B1562" s="12">
        <f>INT((A1562-1)/122)+1</f>
        <v/>
      </c>
      <c r="C1562" s="13" t="n">
        <v>0.345564</v>
      </c>
      <c r="D1562" s="13" t="n">
        <v>0.188292</v>
      </c>
      <c r="E1562" s="13" t="n">
        <v>0.550857</v>
      </c>
      <c r="F1562" s="13" t="n">
        <v>0.854141</v>
      </c>
      <c r="G1562" s="13" t="n">
        <v>0.710869</v>
      </c>
      <c r="H1562" s="13" t="n">
        <v>0.356411</v>
      </c>
      <c r="I1562" s="13" t="n">
        <v>0.586279</v>
      </c>
      <c r="J1562" s="13" t="n">
        <v>0.549624</v>
      </c>
      <c r="K1562" s="13" t="n">
        <v>0.312208</v>
      </c>
      <c r="L1562" s="13" t="n">
        <v>0.597952</v>
      </c>
      <c r="M1562" s="13" t="n">
        <v>0.594364</v>
      </c>
      <c r="N1562" s="13" t="n">
        <v>0.950563</v>
      </c>
      <c r="O1562" s="9">
        <f>IF(C1562&lt;=1-Params!$B$4,0,MAX(0.1,ROUND(_xlfn.GAMMA.INV((C1562-(1-Params!$B$4))/Params!$B$4,Params!$B$5,Params!$B$6),1)))</f>
        <v/>
      </c>
      <c r="P1562" s="9">
        <f>IF(D1562&lt;=1-Params!$B$7,0,ROUND(_xlfn.GAMMA.INV((D1562-(1-Params!$B$7))/Params!$B$7,Params!$B$8,Params!$B$9),3))</f>
        <v/>
      </c>
      <c r="Q1562" s="9">
        <f>IF(E1562&lt;=1-Params!$B$4,0,MAX(0.1,ROUND(_xlfn.GAMMA.INV((E1562-(1-Params!$B$4))/Params!$B$4,Params!$B$5,Params!$B$6),1)))</f>
        <v/>
      </c>
      <c r="R1562" s="9">
        <f>IF(F1562&lt;=1-Params!$B$7,0,ROUND(_xlfn.GAMMA.INV((F1562-(1-Params!$B$7))/Params!$B$7,Params!$B$8,Params!$B$9),3))</f>
        <v/>
      </c>
      <c r="S1562" s="9">
        <f>IF(G1562&lt;=1-Params!$B$7,0,ROUND((Params!$B$10+Params!$B$11*G1562^Params!$B$12)*_xlfn.GAMMA.INV((G1562-(1-Params!$B$7))/Params!$B$7,Params!$B$8,Params!$B$9),3))</f>
        <v/>
      </c>
      <c r="T1562" s="9">
        <f>IF(H1562&lt;=1-Params!$B$4,0,MAX(0.1,ROUND((Params!$B$10+Params!$B$11*H1562^Params!$B$12)*_xlfn.GAMMA.INV((H1562-(1-Params!$B$4))/Params!$B$4,Params!$B$5,Params!$B$6),1)))</f>
        <v/>
      </c>
      <c r="U1562" s="9">
        <f>ROUND(_xlfn.NORM.INV(I1562,Params!$B$13,Params!$B$14),1)</f>
        <v/>
      </c>
      <c r="V1562" s="9">
        <f>ROUND(_xlfn.NORM.INV(J1562,Params!$B$15,Params!$B$16),2)</f>
        <v/>
      </c>
      <c r="W1562" s="9">
        <f>ROUND(_xlfn.NORM.INV(K1562,Params!$B$13,Params!$B$14),1)</f>
        <v/>
      </c>
      <c r="X1562" s="9">
        <f>ROUND(_xlfn.NORM.INV(L1562,Params!$B$15,Params!$B$16),2)</f>
        <v/>
      </c>
      <c r="Y1562" s="9">
        <f>ROUND(_xlfn.NORM.INV(M1562,Params!$B$15,Params!$B$16)+Params!$B$17+Params!$B$18*M1562,2)</f>
        <v/>
      </c>
      <c r="Z1562" s="9">
        <f>ROUND(_xlfn.NORM.INV(N1562,Params!$B$13,Params!$B$14)+Params!$B$17+Params!$B$18*N1562,1)</f>
        <v/>
      </c>
    </row>
    <row r="1563">
      <c r="A1563" s="11" t="n">
        <v>1562</v>
      </c>
      <c r="B1563" s="12">
        <f>INT((A1563-1)/122)+1</f>
        <v/>
      </c>
      <c r="C1563" s="13" t="n">
        <v>0.683815</v>
      </c>
      <c r="D1563" s="13" t="n">
        <v>0.575814</v>
      </c>
      <c r="E1563" s="13" t="n">
        <v>0.559932</v>
      </c>
      <c r="F1563" s="13" t="n">
        <v>0.921407</v>
      </c>
      <c r="G1563" s="13" t="n">
        <v>0.264203</v>
      </c>
      <c r="H1563" s="13" t="n">
        <v>0.211708</v>
      </c>
      <c r="I1563" s="13" t="n">
        <v>0.722255</v>
      </c>
      <c r="J1563" s="13" t="n">
        <v>0.698358</v>
      </c>
      <c r="K1563" s="13" t="n">
        <v>0.492663</v>
      </c>
      <c r="L1563" s="13" t="n">
        <v>0.384493</v>
      </c>
      <c r="M1563" s="13" t="n">
        <v>0.577053</v>
      </c>
      <c r="N1563" s="13" t="n">
        <v>0.9354749999999999</v>
      </c>
      <c r="O1563" s="9">
        <f>IF(C1563&lt;=1-Params!$B$4,0,MAX(0.1,ROUND(_xlfn.GAMMA.INV((C1563-(1-Params!$B$4))/Params!$B$4,Params!$B$5,Params!$B$6),1)))</f>
        <v/>
      </c>
      <c r="P1563" s="9">
        <f>IF(D1563&lt;=1-Params!$B$7,0,ROUND(_xlfn.GAMMA.INV((D1563-(1-Params!$B$7))/Params!$B$7,Params!$B$8,Params!$B$9),3))</f>
        <v/>
      </c>
      <c r="Q1563" s="9">
        <f>IF(E1563&lt;=1-Params!$B$4,0,MAX(0.1,ROUND(_xlfn.GAMMA.INV((E1563-(1-Params!$B$4))/Params!$B$4,Params!$B$5,Params!$B$6),1)))</f>
        <v/>
      </c>
      <c r="R1563" s="9">
        <f>IF(F1563&lt;=1-Params!$B$7,0,ROUND(_xlfn.GAMMA.INV((F1563-(1-Params!$B$7))/Params!$B$7,Params!$B$8,Params!$B$9),3))</f>
        <v/>
      </c>
      <c r="S1563" s="9">
        <f>IF(G1563&lt;=1-Params!$B$7,0,ROUND((Params!$B$10+Params!$B$11*G1563^Params!$B$12)*_xlfn.GAMMA.INV((G1563-(1-Params!$B$7))/Params!$B$7,Params!$B$8,Params!$B$9),3))</f>
        <v/>
      </c>
      <c r="T1563" s="9">
        <f>IF(H1563&lt;=1-Params!$B$4,0,MAX(0.1,ROUND((Params!$B$10+Params!$B$11*H1563^Params!$B$12)*_xlfn.GAMMA.INV((H1563-(1-Params!$B$4))/Params!$B$4,Params!$B$5,Params!$B$6),1)))</f>
        <v/>
      </c>
      <c r="U1563" s="9">
        <f>ROUND(_xlfn.NORM.INV(I1563,Params!$B$13,Params!$B$14),1)</f>
        <v/>
      </c>
      <c r="V1563" s="9">
        <f>ROUND(_xlfn.NORM.INV(J1563,Params!$B$15,Params!$B$16),2)</f>
        <v/>
      </c>
      <c r="W1563" s="9">
        <f>ROUND(_xlfn.NORM.INV(K1563,Params!$B$13,Params!$B$14),1)</f>
        <v/>
      </c>
      <c r="X1563" s="9">
        <f>ROUND(_xlfn.NORM.INV(L1563,Params!$B$15,Params!$B$16),2)</f>
        <v/>
      </c>
      <c r="Y1563" s="9">
        <f>ROUND(_xlfn.NORM.INV(M1563,Params!$B$15,Params!$B$16)+Params!$B$17+Params!$B$18*M1563,2)</f>
        <v/>
      </c>
      <c r="Z1563" s="9">
        <f>ROUND(_xlfn.NORM.INV(N1563,Params!$B$13,Params!$B$14)+Params!$B$17+Params!$B$18*N1563,1)</f>
        <v/>
      </c>
    </row>
    <row r="1564">
      <c r="A1564" s="11" t="n">
        <v>1563</v>
      </c>
      <c r="B1564" s="12">
        <f>INT((A1564-1)/122)+1</f>
        <v/>
      </c>
      <c r="C1564" s="13" t="n">
        <v>0.9928709999999999</v>
      </c>
      <c r="D1564" s="13" t="n">
        <v>0.9460769999999999</v>
      </c>
      <c r="E1564" s="13" t="n">
        <v>0.469857</v>
      </c>
      <c r="F1564" s="13" t="n">
        <v>0.459487</v>
      </c>
      <c r="G1564" s="13" t="n">
        <v>0.248527</v>
      </c>
      <c r="H1564" s="13" t="n">
        <v>0.344876</v>
      </c>
      <c r="I1564" s="13" t="n">
        <v>0.8396749999999999</v>
      </c>
      <c r="J1564" s="13" t="n">
        <v>0.360762</v>
      </c>
      <c r="K1564" s="13" t="n">
        <v>0.458447</v>
      </c>
      <c r="L1564" s="13" t="n">
        <v>0.486481</v>
      </c>
      <c r="M1564" s="13" t="n">
        <v>0.833703</v>
      </c>
      <c r="N1564" s="13" t="n">
        <v>0.97684</v>
      </c>
      <c r="O1564" s="9">
        <f>IF(C1564&lt;=1-Params!$B$4,0,MAX(0.1,ROUND(_xlfn.GAMMA.INV((C1564-(1-Params!$B$4))/Params!$B$4,Params!$B$5,Params!$B$6),1)))</f>
        <v/>
      </c>
      <c r="P1564" s="9">
        <f>IF(D1564&lt;=1-Params!$B$7,0,ROUND(_xlfn.GAMMA.INV((D1564-(1-Params!$B$7))/Params!$B$7,Params!$B$8,Params!$B$9),3))</f>
        <v/>
      </c>
      <c r="Q1564" s="9">
        <f>IF(E1564&lt;=1-Params!$B$4,0,MAX(0.1,ROUND(_xlfn.GAMMA.INV((E1564-(1-Params!$B$4))/Params!$B$4,Params!$B$5,Params!$B$6),1)))</f>
        <v/>
      </c>
      <c r="R1564" s="9">
        <f>IF(F1564&lt;=1-Params!$B$7,0,ROUND(_xlfn.GAMMA.INV((F1564-(1-Params!$B$7))/Params!$B$7,Params!$B$8,Params!$B$9),3))</f>
        <v/>
      </c>
      <c r="S1564" s="9">
        <f>IF(G1564&lt;=1-Params!$B$7,0,ROUND((Params!$B$10+Params!$B$11*G1564^Params!$B$12)*_xlfn.GAMMA.INV((G1564-(1-Params!$B$7))/Params!$B$7,Params!$B$8,Params!$B$9),3))</f>
        <v/>
      </c>
      <c r="T1564" s="9">
        <f>IF(H1564&lt;=1-Params!$B$4,0,MAX(0.1,ROUND((Params!$B$10+Params!$B$11*H1564^Params!$B$12)*_xlfn.GAMMA.INV((H1564-(1-Params!$B$4))/Params!$B$4,Params!$B$5,Params!$B$6),1)))</f>
        <v/>
      </c>
      <c r="U1564" s="9">
        <f>ROUND(_xlfn.NORM.INV(I1564,Params!$B$13,Params!$B$14),1)</f>
        <v/>
      </c>
      <c r="V1564" s="9">
        <f>ROUND(_xlfn.NORM.INV(J1564,Params!$B$15,Params!$B$16),2)</f>
        <v/>
      </c>
      <c r="W1564" s="9">
        <f>ROUND(_xlfn.NORM.INV(K1564,Params!$B$13,Params!$B$14),1)</f>
        <v/>
      </c>
      <c r="X1564" s="9">
        <f>ROUND(_xlfn.NORM.INV(L1564,Params!$B$15,Params!$B$16),2)</f>
        <v/>
      </c>
      <c r="Y1564" s="9">
        <f>ROUND(_xlfn.NORM.INV(M1564,Params!$B$15,Params!$B$16)+Params!$B$17+Params!$B$18*M1564,2)</f>
        <v/>
      </c>
      <c r="Z1564" s="9">
        <f>ROUND(_xlfn.NORM.INV(N1564,Params!$B$13,Params!$B$14)+Params!$B$17+Params!$B$18*N1564,1)</f>
        <v/>
      </c>
    </row>
    <row r="1565">
      <c r="A1565" s="11" t="n">
        <v>1564</v>
      </c>
      <c r="B1565" s="12">
        <f>INT((A1565-1)/122)+1</f>
        <v/>
      </c>
      <c r="C1565" s="13" t="n">
        <v>0.972828</v>
      </c>
      <c r="D1565" s="13" t="n">
        <v>0.183626</v>
      </c>
      <c r="E1565" s="13" t="n">
        <v>0.471597</v>
      </c>
      <c r="F1565" s="13" t="n">
        <v>0.179792</v>
      </c>
      <c r="G1565" s="13" t="n">
        <v>0.412406</v>
      </c>
      <c r="H1565" s="13" t="n">
        <v>0.614466</v>
      </c>
      <c r="I1565" s="13" t="n">
        <v>0.355456</v>
      </c>
      <c r="J1565" s="13" t="n">
        <v>0.194601</v>
      </c>
      <c r="K1565" s="13" t="n">
        <v>0.711252</v>
      </c>
      <c r="L1565" s="13" t="n">
        <v>0.116707</v>
      </c>
      <c r="M1565" s="13" t="n">
        <v>0.819259</v>
      </c>
      <c r="N1565" s="13" t="n">
        <v>0.90593</v>
      </c>
      <c r="O1565" s="9">
        <f>IF(C1565&lt;=1-Params!$B$4,0,MAX(0.1,ROUND(_xlfn.GAMMA.INV((C1565-(1-Params!$B$4))/Params!$B$4,Params!$B$5,Params!$B$6),1)))</f>
        <v/>
      </c>
      <c r="P1565" s="9">
        <f>IF(D1565&lt;=1-Params!$B$7,0,ROUND(_xlfn.GAMMA.INV((D1565-(1-Params!$B$7))/Params!$B$7,Params!$B$8,Params!$B$9),3))</f>
        <v/>
      </c>
      <c r="Q1565" s="9">
        <f>IF(E1565&lt;=1-Params!$B$4,0,MAX(0.1,ROUND(_xlfn.GAMMA.INV((E1565-(1-Params!$B$4))/Params!$B$4,Params!$B$5,Params!$B$6),1)))</f>
        <v/>
      </c>
      <c r="R1565" s="9">
        <f>IF(F1565&lt;=1-Params!$B$7,0,ROUND(_xlfn.GAMMA.INV((F1565-(1-Params!$B$7))/Params!$B$7,Params!$B$8,Params!$B$9),3))</f>
        <v/>
      </c>
      <c r="S1565" s="9">
        <f>IF(G1565&lt;=1-Params!$B$7,0,ROUND((Params!$B$10+Params!$B$11*G1565^Params!$B$12)*_xlfn.GAMMA.INV((G1565-(1-Params!$B$7))/Params!$B$7,Params!$B$8,Params!$B$9),3))</f>
        <v/>
      </c>
      <c r="T1565" s="9">
        <f>IF(H1565&lt;=1-Params!$B$4,0,MAX(0.1,ROUND((Params!$B$10+Params!$B$11*H1565^Params!$B$12)*_xlfn.GAMMA.INV((H1565-(1-Params!$B$4))/Params!$B$4,Params!$B$5,Params!$B$6),1)))</f>
        <v/>
      </c>
      <c r="U1565" s="9">
        <f>ROUND(_xlfn.NORM.INV(I1565,Params!$B$13,Params!$B$14),1)</f>
        <v/>
      </c>
      <c r="V1565" s="9">
        <f>ROUND(_xlfn.NORM.INV(J1565,Params!$B$15,Params!$B$16),2)</f>
        <v/>
      </c>
      <c r="W1565" s="9">
        <f>ROUND(_xlfn.NORM.INV(K1565,Params!$B$13,Params!$B$14),1)</f>
        <v/>
      </c>
      <c r="X1565" s="9">
        <f>ROUND(_xlfn.NORM.INV(L1565,Params!$B$15,Params!$B$16),2)</f>
        <v/>
      </c>
      <c r="Y1565" s="9">
        <f>ROUND(_xlfn.NORM.INV(M1565,Params!$B$15,Params!$B$16)+Params!$B$17+Params!$B$18*M1565,2)</f>
        <v/>
      </c>
      <c r="Z1565" s="9">
        <f>ROUND(_xlfn.NORM.INV(N1565,Params!$B$13,Params!$B$14)+Params!$B$17+Params!$B$18*N1565,1)</f>
        <v/>
      </c>
    </row>
    <row r="1566">
      <c r="A1566" s="11" t="n">
        <v>1565</v>
      </c>
      <c r="B1566" s="12">
        <f>INT((A1566-1)/122)+1</f>
        <v/>
      </c>
      <c r="C1566" s="13" t="n">
        <v>0.9640300000000001</v>
      </c>
      <c r="D1566" s="13" t="n">
        <v>0.047826</v>
      </c>
      <c r="E1566" s="13" t="n">
        <v>0.132503</v>
      </c>
      <c r="F1566" s="13" t="n">
        <v>0.705253</v>
      </c>
      <c r="G1566" s="13" t="n">
        <v>0.163408</v>
      </c>
      <c r="H1566" s="13" t="n">
        <v>0.075878</v>
      </c>
      <c r="I1566" s="13" t="n">
        <v>0.675193</v>
      </c>
      <c r="J1566" s="13" t="n">
        <v>0.175975</v>
      </c>
      <c r="K1566" s="13" t="n">
        <v>0.145377</v>
      </c>
      <c r="L1566" s="13" t="n">
        <v>0.145313</v>
      </c>
      <c r="M1566" s="13" t="n">
        <v>0.9154409999999999</v>
      </c>
      <c r="N1566" s="13" t="n">
        <v>0.143984</v>
      </c>
      <c r="O1566" s="9">
        <f>IF(C1566&lt;=1-Params!$B$4,0,MAX(0.1,ROUND(_xlfn.GAMMA.INV((C1566-(1-Params!$B$4))/Params!$B$4,Params!$B$5,Params!$B$6),1)))</f>
        <v/>
      </c>
      <c r="P1566" s="9">
        <f>IF(D1566&lt;=1-Params!$B$7,0,ROUND(_xlfn.GAMMA.INV((D1566-(1-Params!$B$7))/Params!$B$7,Params!$B$8,Params!$B$9),3))</f>
        <v/>
      </c>
      <c r="Q1566" s="9">
        <f>IF(E1566&lt;=1-Params!$B$4,0,MAX(0.1,ROUND(_xlfn.GAMMA.INV((E1566-(1-Params!$B$4))/Params!$B$4,Params!$B$5,Params!$B$6),1)))</f>
        <v/>
      </c>
      <c r="R1566" s="9">
        <f>IF(F1566&lt;=1-Params!$B$7,0,ROUND(_xlfn.GAMMA.INV((F1566-(1-Params!$B$7))/Params!$B$7,Params!$B$8,Params!$B$9),3))</f>
        <v/>
      </c>
      <c r="S1566" s="9">
        <f>IF(G1566&lt;=1-Params!$B$7,0,ROUND((Params!$B$10+Params!$B$11*G1566^Params!$B$12)*_xlfn.GAMMA.INV((G1566-(1-Params!$B$7))/Params!$B$7,Params!$B$8,Params!$B$9),3))</f>
        <v/>
      </c>
      <c r="T1566" s="9">
        <f>IF(H1566&lt;=1-Params!$B$4,0,MAX(0.1,ROUND((Params!$B$10+Params!$B$11*H1566^Params!$B$12)*_xlfn.GAMMA.INV((H1566-(1-Params!$B$4))/Params!$B$4,Params!$B$5,Params!$B$6),1)))</f>
        <v/>
      </c>
      <c r="U1566" s="9">
        <f>ROUND(_xlfn.NORM.INV(I1566,Params!$B$13,Params!$B$14),1)</f>
        <v/>
      </c>
      <c r="V1566" s="9">
        <f>ROUND(_xlfn.NORM.INV(J1566,Params!$B$15,Params!$B$16),2)</f>
        <v/>
      </c>
      <c r="W1566" s="9">
        <f>ROUND(_xlfn.NORM.INV(K1566,Params!$B$13,Params!$B$14),1)</f>
        <v/>
      </c>
      <c r="X1566" s="9">
        <f>ROUND(_xlfn.NORM.INV(L1566,Params!$B$15,Params!$B$16),2)</f>
        <v/>
      </c>
      <c r="Y1566" s="9">
        <f>ROUND(_xlfn.NORM.INV(M1566,Params!$B$15,Params!$B$16)+Params!$B$17+Params!$B$18*M1566,2)</f>
        <v/>
      </c>
      <c r="Z1566" s="9">
        <f>ROUND(_xlfn.NORM.INV(N1566,Params!$B$13,Params!$B$14)+Params!$B$17+Params!$B$18*N1566,1)</f>
        <v/>
      </c>
    </row>
    <row r="1567">
      <c r="A1567" s="11" t="n">
        <v>1566</v>
      </c>
      <c r="B1567" s="12">
        <f>INT((A1567-1)/122)+1</f>
        <v/>
      </c>
      <c r="C1567" s="13" t="n">
        <v>0.860411</v>
      </c>
      <c r="D1567" s="13" t="n">
        <v>0.104945</v>
      </c>
      <c r="E1567" s="13" t="n">
        <v>0.149425</v>
      </c>
      <c r="F1567" s="13" t="n">
        <v>0.560364</v>
      </c>
      <c r="G1567" s="13" t="n">
        <v>0.16699</v>
      </c>
      <c r="H1567" s="13" t="n">
        <v>0.49203</v>
      </c>
      <c r="I1567" s="13" t="n">
        <v>0.491877</v>
      </c>
      <c r="J1567" s="13" t="n">
        <v>0.415542</v>
      </c>
      <c r="K1567" s="13" t="n">
        <v>0.08405</v>
      </c>
      <c r="L1567" s="13" t="n">
        <v>0.188087</v>
      </c>
      <c r="M1567" s="13" t="n">
        <v>0.889761</v>
      </c>
      <c r="N1567" s="13" t="n">
        <v>0.008238000000000001</v>
      </c>
      <c r="O1567" s="9">
        <f>IF(C1567&lt;=1-Params!$B$4,0,MAX(0.1,ROUND(_xlfn.GAMMA.INV((C1567-(1-Params!$B$4))/Params!$B$4,Params!$B$5,Params!$B$6),1)))</f>
        <v/>
      </c>
      <c r="P1567" s="9">
        <f>IF(D1567&lt;=1-Params!$B$7,0,ROUND(_xlfn.GAMMA.INV((D1567-(1-Params!$B$7))/Params!$B$7,Params!$B$8,Params!$B$9),3))</f>
        <v/>
      </c>
      <c r="Q1567" s="9">
        <f>IF(E1567&lt;=1-Params!$B$4,0,MAX(0.1,ROUND(_xlfn.GAMMA.INV((E1567-(1-Params!$B$4))/Params!$B$4,Params!$B$5,Params!$B$6),1)))</f>
        <v/>
      </c>
      <c r="R1567" s="9">
        <f>IF(F1567&lt;=1-Params!$B$7,0,ROUND(_xlfn.GAMMA.INV((F1567-(1-Params!$B$7))/Params!$B$7,Params!$B$8,Params!$B$9),3))</f>
        <v/>
      </c>
      <c r="S1567" s="9">
        <f>IF(G1567&lt;=1-Params!$B$7,0,ROUND((Params!$B$10+Params!$B$11*G1567^Params!$B$12)*_xlfn.GAMMA.INV((G1567-(1-Params!$B$7))/Params!$B$7,Params!$B$8,Params!$B$9),3))</f>
        <v/>
      </c>
      <c r="T1567" s="9">
        <f>IF(H1567&lt;=1-Params!$B$4,0,MAX(0.1,ROUND((Params!$B$10+Params!$B$11*H1567^Params!$B$12)*_xlfn.GAMMA.INV((H1567-(1-Params!$B$4))/Params!$B$4,Params!$B$5,Params!$B$6),1)))</f>
        <v/>
      </c>
      <c r="U1567" s="9">
        <f>ROUND(_xlfn.NORM.INV(I1567,Params!$B$13,Params!$B$14),1)</f>
        <v/>
      </c>
      <c r="V1567" s="9">
        <f>ROUND(_xlfn.NORM.INV(J1567,Params!$B$15,Params!$B$16),2)</f>
        <v/>
      </c>
      <c r="W1567" s="9">
        <f>ROUND(_xlfn.NORM.INV(K1567,Params!$B$13,Params!$B$14),1)</f>
        <v/>
      </c>
      <c r="X1567" s="9">
        <f>ROUND(_xlfn.NORM.INV(L1567,Params!$B$15,Params!$B$16),2)</f>
        <v/>
      </c>
      <c r="Y1567" s="9">
        <f>ROUND(_xlfn.NORM.INV(M1567,Params!$B$15,Params!$B$16)+Params!$B$17+Params!$B$18*M1567,2)</f>
        <v/>
      </c>
      <c r="Z1567" s="9">
        <f>ROUND(_xlfn.NORM.INV(N1567,Params!$B$13,Params!$B$14)+Params!$B$17+Params!$B$18*N1567,1)</f>
        <v/>
      </c>
    </row>
    <row r="1568">
      <c r="A1568" s="11" t="n">
        <v>1567</v>
      </c>
      <c r="B1568" s="12">
        <f>INT((A1568-1)/122)+1</f>
        <v/>
      </c>
      <c r="C1568" s="13" t="n">
        <v>0.956687</v>
      </c>
      <c r="D1568" s="13" t="n">
        <v>0.035994</v>
      </c>
      <c r="E1568" s="13" t="n">
        <v>0.50138</v>
      </c>
      <c r="F1568" s="13" t="n">
        <v>0.224271</v>
      </c>
      <c r="G1568" s="13" t="n">
        <v>0.123516</v>
      </c>
      <c r="H1568" s="13" t="n">
        <v>0.693147</v>
      </c>
      <c r="I1568" s="13" t="n">
        <v>0.165097</v>
      </c>
      <c r="J1568" s="13" t="n">
        <v>0.830856</v>
      </c>
      <c r="K1568" s="13" t="n">
        <v>0.558029</v>
      </c>
      <c r="L1568" s="13" t="n">
        <v>0.055359</v>
      </c>
      <c r="M1568" s="13" t="n">
        <v>0.922859</v>
      </c>
      <c r="N1568" s="13" t="n">
        <v>0.039999</v>
      </c>
      <c r="O1568" s="9">
        <f>IF(C1568&lt;=1-Params!$B$4,0,MAX(0.1,ROUND(_xlfn.GAMMA.INV((C1568-(1-Params!$B$4))/Params!$B$4,Params!$B$5,Params!$B$6),1)))</f>
        <v/>
      </c>
      <c r="P1568" s="9">
        <f>IF(D1568&lt;=1-Params!$B$7,0,ROUND(_xlfn.GAMMA.INV((D1568-(1-Params!$B$7))/Params!$B$7,Params!$B$8,Params!$B$9),3))</f>
        <v/>
      </c>
      <c r="Q1568" s="9">
        <f>IF(E1568&lt;=1-Params!$B$4,0,MAX(0.1,ROUND(_xlfn.GAMMA.INV((E1568-(1-Params!$B$4))/Params!$B$4,Params!$B$5,Params!$B$6),1)))</f>
        <v/>
      </c>
      <c r="R1568" s="9">
        <f>IF(F1568&lt;=1-Params!$B$7,0,ROUND(_xlfn.GAMMA.INV((F1568-(1-Params!$B$7))/Params!$B$7,Params!$B$8,Params!$B$9),3))</f>
        <v/>
      </c>
      <c r="S1568" s="9">
        <f>IF(G1568&lt;=1-Params!$B$7,0,ROUND((Params!$B$10+Params!$B$11*G1568^Params!$B$12)*_xlfn.GAMMA.INV((G1568-(1-Params!$B$7))/Params!$B$7,Params!$B$8,Params!$B$9),3))</f>
        <v/>
      </c>
      <c r="T1568" s="9">
        <f>IF(H1568&lt;=1-Params!$B$4,0,MAX(0.1,ROUND((Params!$B$10+Params!$B$11*H1568^Params!$B$12)*_xlfn.GAMMA.INV((H1568-(1-Params!$B$4))/Params!$B$4,Params!$B$5,Params!$B$6),1)))</f>
        <v/>
      </c>
      <c r="U1568" s="9">
        <f>ROUND(_xlfn.NORM.INV(I1568,Params!$B$13,Params!$B$14),1)</f>
        <v/>
      </c>
      <c r="V1568" s="9">
        <f>ROUND(_xlfn.NORM.INV(J1568,Params!$B$15,Params!$B$16),2)</f>
        <v/>
      </c>
      <c r="W1568" s="9">
        <f>ROUND(_xlfn.NORM.INV(K1568,Params!$B$13,Params!$B$14),1)</f>
        <v/>
      </c>
      <c r="X1568" s="9">
        <f>ROUND(_xlfn.NORM.INV(L1568,Params!$B$15,Params!$B$16),2)</f>
        <v/>
      </c>
      <c r="Y1568" s="9">
        <f>ROUND(_xlfn.NORM.INV(M1568,Params!$B$15,Params!$B$16)+Params!$B$17+Params!$B$18*M1568,2)</f>
        <v/>
      </c>
      <c r="Z1568" s="9">
        <f>ROUND(_xlfn.NORM.INV(N1568,Params!$B$13,Params!$B$14)+Params!$B$17+Params!$B$18*N1568,1)</f>
        <v/>
      </c>
    </row>
    <row r="1569">
      <c r="A1569" s="11" t="n">
        <v>1568</v>
      </c>
      <c r="B1569" s="12">
        <f>INT((A1569-1)/122)+1</f>
        <v/>
      </c>
      <c r="C1569" s="13" t="n">
        <v>0.309687</v>
      </c>
      <c r="D1569" s="13" t="n">
        <v>0.024196</v>
      </c>
      <c r="E1569" s="13" t="n">
        <v>0.460511</v>
      </c>
      <c r="F1569" s="13" t="n">
        <v>0.058949</v>
      </c>
      <c r="G1569" s="13" t="n">
        <v>0.009372999999999999</v>
      </c>
      <c r="H1569" s="13" t="n">
        <v>0.957301</v>
      </c>
      <c r="I1569" s="13" t="n">
        <v>0.12897</v>
      </c>
      <c r="J1569" s="13" t="n">
        <v>0.494472</v>
      </c>
      <c r="K1569" s="13" t="n">
        <v>0.426744</v>
      </c>
      <c r="L1569" s="13" t="n">
        <v>0.331502</v>
      </c>
      <c r="M1569" s="13" t="n">
        <v>0.937847</v>
      </c>
      <c r="N1569" s="13" t="n">
        <v>0.051108</v>
      </c>
      <c r="O1569" s="9">
        <f>IF(C1569&lt;=1-Params!$B$4,0,MAX(0.1,ROUND(_xlfn.GAMMA.INV((C1569-(1-Params!$B$4))/Params!$B$4,Params!$B$5,Params!$B$6),1)))</f>
        <v/>
      </c>
      <c r="P1569" s="9">
        <f>IF(D1569&lt;=1-Params!$B$7,0,ROUND(_xlfn.GAMMA.INV((D1569-(1-Params!$B$7))/Params!$B$7,Params!$B$8,Params!$B$9),3))</f>
        <v/>
      </c>
      <c r="Q1569" s="9">
        <f>IF(E1569&lt;=1-Params!$B$4,0,MAX(0.1,ROUND(_xlfn.GAMMA.INV((E1569-(1-Params!$B$4))/Params!$B$4,Params!$B$5,Params!$B$6),1)))</f>
        <v/>
      </c>
      <c r="R1569" s="9">
        <f>IF(F1569&lt;=1-Params!$B$7,0,ROUND(_xlfn.GAMMA.INV((F1569-(1-Params!$B$7))/Params!$B$7,Params!$B$8,Params!$B$9),3))</f>
        <v/>
      </c>
      <c r="S1569" s="9">
        <f>IF(G1569&lt;=1-Params!$B$7,0,ROUND((Params!$B$10+Params!$B$11*G1569^Params!$B$12)*_xlfn.GAMMA.INV((G1569-(1-Params!$B$7))/Params!$B$7,Params!$B$8,Params!$B$9),3))</f>
        <v/>
      </c>
      <c r="T1569" s="9">
        <f>IF(H1569&lt;=1-Params!$B$4,0,MAX(0.1,ROUND((Params!$B$10+Params!$B$11*H1569^Params!$B$12)*_xlfn.GAMMA.INV((H1569-(1-Params!$B$4))/Params!$B$4,Params!$B$5,Params!$B$6),1)))</f>
        <v/>
      </c>
      <c r="U1569" s="9">
        <f>ROUND(_xlfn.NORM.INV(I1569,Params!$B$13,Params!$B$14),1)</f>
        <v/>
      </c>
      <c r="V1569" s="9">
        <f>ROUND(_xlfn.NORM.INV(J1569,Params!$B$15,Params!$B$16),2)</f>
        <v/>
      </c>
      <c r="W1569" s="9">
        <f>ROUND(_xlfn.NORM.INV(K1569,Params!$B$13,Params!$B$14),1)</f>
        <v/>
      </c>
      <c r="X1569" s="9">
        <f>ROUND(_xlfn.NORM.INV(L1569,Params!$B$15,Params!$B$16),2)</f>
        <v/>
      </c>
      <c r="Y1569" s="9">
        <f>ROUND(_xlfn.NORM.INV(M1569,Params!$B$15,Params!$B$16)+Params!$B$17+Params!$B$18*M1569,2)</f>
        <v/>
      </c>
      <c r="Z1569" s="9">
        <f>ROUND(_xlfn.NORM.INV(N1569,Params!$B$13,Params!$B$14)+Params!$B$17+Params!$B$18*N1569,1)</f>
        <v/>
      </c>
    </row>
    <row r="1570">
      <c r="A1570" s="11" t="n">
        <v>1569</v>
      </c>
      <c r="B1570" s="12">
        <f>INT((A1570-1)/122)+1</f>
        <v/>
      </c>
      <c r="C1570" s="13" t="n">
        <v>0.446027</v>
      </c>
      <c r="D1570" s="13" t="n">
        <v>0.000916</v>
      </c>
      <c r="E1570" s="13" t="n">
        <v>0.82411</v>
      </c>
      <c r="F1570" s="13" t="n">
        <v>0.124458</v>
      </c>
      <c r="G1570" s="13" t="n">
        <v>0.170212</v>
      </c>
      <c r="H1570" s="13" t="n">
        <v>0.7098989999999999</v>
      </c>
      <c r="I1570" s="13" t="n">
        <v>0.155954</v>
      </c>
      <c r="J1570" s="13" t="n">
        <v>0.160977</v>
      </c>
      <c r="K1570" s="13" t="n">
        <v>0.193101</v>
      </c>
      <c r="L1570" s="13" t="n">
        <v>0.621389</v>
      </c>
      <c r="M1570" s="13" t="n">
        <v>0.946445</v>
      </c>
      <c r="N1570" s="13" t="n">
        <v>0.060916</v>
      </c>
      <c r="O1570" s="9">
        <f>IF(C1570&lt;=1-Params!$B$4,0,MAX(0.1,ROUND(_xlfn.GAMMA.INV((C1570-(1-Params!$B$4))/Params!$B$4,Params!$B$5,Params!$B$6),1)))</f>
        <v/>
      </c>
      <c r="P1570" s="9">
        <f>IF(D1570&lt;=1-Params!$B$7,0,ROUND(_xlfn.GAMMA.INV((D1570-(1-Params!$B$7))/Params!$B$7,Params!$B$8,Params!$B$9),3))</f>
        <v/>
      </c>
      <c r="Q1570" s="9">
        <f>IF(E1570&lt;=1-Params!$B$4,0,MAX(0.1,ROUND(_xlfn.GAMMA.INV((E1570-(1-Params!$B$4))/Params!$B$4,Params!$B$5,Params!$B$6),1)))</f>
        <v/>
      </c>
      <c r="R1570" s="9">
        <f>IF(F1570&lt;=1-Params!$B$7,0,ROUND(_xlfn.GAMMA.INV((F1570-(1-Params!$B$7))/Params!$B$7,Params!$B$8,Params!$B$9),3))</f>
        <v/>
      </c>
      <c r="S1570" s="9">
        <f>IF(G1570&lt;=1-Params!$B$7,0,ROUND((Params!$B$10+Params!$B$11*G1570^Params!$B$12)*_xlfn.GAMMA.INV((G1570-(1-Params!$B$7))/Params!$B$7,Params!$B$8,Params!$B$9),3))</f>
        <v/>
      </c>
      <c r="T1570" s="9">
        <f>IF(H1570&lt;=1-Params!$B$4,0,MAX(0.1,ROUND((Params!$B$10+Params!$B$11*H1570^Params!$B$12)*_xlfn.GAMMA.INV((H1570-(1-Params!$B$4))/Params!$B$4,Params!$B$5,Params!$B$6),1)))</f>
        <v/>
      </c>
      <c r="U1570" s="9">
        <f>ROUND(_xlfn.NORM.INV(I1570,Params!$B$13,Params!$B$14),1)</f>
        <v/>
      </c>
      <c r="V1570" s="9">
        <f>ROUND(_xlfn.NORM.INV(J1570,Params!$B$15,Params!$B$16),2)</f>
        <v/>
      </c>
      <c r="W1570" s="9">
        <f>ROUND(_xlfn.NORM.INV(K1570,Params!$B$13,Params!$B$14),1)</f>
        <v/>
      </c>
      <c r="X1570" s="9">
        <f>ROUND(_xlfn.NORM.INV(L1570,Params!$B$15,Params!$B$16),2)</f>
        <v/>
      </c>
      <c r="Y1570" s="9">
        <f>ROUND(_xlfn.NORM.INV(M1570,Params!$B$15,Params!$B$16)+Params!$B$17+Params!$B$18*M1570,2)</f>
        <v/>
      </c>
      <c r="Z1570" s="9">
        <f>ROUND(_xlfn.NORM.INV(N1570,Params!$B$13,Params!$B$14)+Params!$B$17+Params!$B$18*N1570,1)</f>
        <v/>
      </c>
    </row>
    <row r="1571">
      <c r="A1571" s="11" t="n">
        <v>1570</v>
      </c>
      <c r="B1571" s="12">
        <f>INT((A1571-1)/122)+1</f>
        <v/>
      </c>
      <c r="C1571" s="13" t="n">
        <v>0.986249</v>
      </c>
      <c r="D1571" s="13" t="n">
        <v>0.7281840000000001</v>
      </c>
      <c r="E1571" s="13" t="n">
        <v>0.5458190000000001</v>
      </c>
      <c r="F1571" s="13" t="n">
        <v>0.553825</v>
      </c>
      <c r="G1571" s="13" t="n">
        <v>0.877169</v>
      </c>
      <c r="H1571" s="13" t="n">
        <v>0.631109</v>
      </c>
      <c r="I1571" s="13" t="n">
        <v>0.09192</v>
      </c>
      <c r="J1571" s="13" t="n">
        <v>0.081844</v>
      </c>
      <c r="K1571" s="13" t="n">
        <v>0.301993</v>
      </c>
      <c r="L1571" s="13" t="n">
        <v>0.48308</v>
      </c>
      <c r="M1571" s="13" t="n">
        <v>0.831215</v>
      </c>
      <c r="N1571" s="13" t="n">
        <v>0.328719</v>
      </c>
      <c r="O1571" s="9">
        <f>IF(C1571&lt;=1-Params!$B$4,0,MAX(0.1,ROUND(_xlfn.GAMMA.INV((C1571-(1-Params!$B$4))/Params!$B$4,Params!$B$5,Params!$B$6),1)))</f>
        <v/>
      </c>
      <c r="P1571" s="9">
        <f>IF(D1571&lt;=1-Params!$B$7,0,ROUND(_xlfn.GAMMA.INV((D1571-(1-Params!$B$7))/Params!$B$7,Params!$B$8,Params!$B$9),3))</f>
        <v/>
      </c>
      <c r="Q1571" s="9">
        <f>IF(E1571&lt;=1-Params!$B$4,0,MAX(0.1,ROUND(_xlfn.GAMMA.INV((E1571-(1-Params!$B$4))/Params!$B$4,Params!$B$5,Params!$B$6),1)))</f>
        <v/>
      </c>
      <c r="R1571" s="9">
        <f>IF(F1571&lt;=1-Params!$B$7,0,ROUND(_xlfn.GAMMA.INV((F1571-(1-Params!$B$7))/Params!$B$7,Params!$B$8,Params!$B$9),3))</f>
        <v/>
      </c>
      <c r="S1571" s="9">
        <f>IF(G1571&lt;=1-Params!$B$7,0,ROUND((Params!$B$10+Params!$B$11*G1571^Params!$B$12)*_xlfn.GAMMA.INV((G1571-(1-Params!$B$7))/Params!$B$7,Params!$B$8,Params!$B$9),3))</f>
        <v/>
      </c>
      <c r="T1571" s="9">
        <f>IF(H1571&lt;=1-Params!$B$4,0,MAX(0.1,ROUND((Params!$B$10+Params!$B$11*H1571^Params!$B$12)*_xlfn.GAMMA.INV((H1571-(1-Params!$B$4))/Params!$B$4,Params!$B$5,Params!$B$6),1)))</f>
        <v/>
      </c>
      <c r="U1571" s="9">
        <f>ROUND(_xlfn.NORM.INV(I1571,Params!$B$13,Params!$B$14),1)</f>
        <v/>
      </c>
      <c r="V1571" s="9">
        <f>ROUND(_xlfn.NORM.INV(J1571,Params!$B$15,Params!$B$16),2)</f>
        <v/>
      </c>
      <c r="W1571" s="9">
        <f>ROUND(_xlfn.NORM.INV(K1571,Params!$B$13,Params!$B$14),1)</f>
        <v/>
      </c>
      <c r="X1571" s="9">
        <f>ROUND(_xlfn.NORM.INV(L1571,Params!$B$15,Params!$B$16),2)</f>
        <v/>
      </c>
      <c r="Y1571" s="9">
        <f>ROUND(_xlfn.NORM.INV(M1571,Params!$B$15,Params!$B$16)+Params!$B$17+Params!$B$18*M1571,2)</f>
        <v/>
      </c>
      <c r="Z1571" s="9">
        <f>ROUND(_xlfn.NORM.INV(N1571,Params!$B$13,Params!$B$14)+Params!$B$17+Params!$B$18*N1571,1)</f>
        <v/>
      </c>
    </row>
    <row r="1572">
      <c r="A1572" s="11" t="n">
        <v>1571</v>
      </c>
      <c r="B1572" s="12">
        <f>INT((A1572-1)/122)+1</f>
        <v/>
      </c>
      <c r="C1572" s="13" t="n">
        <v>0.9068580000000001</v>
      </c>
      <c r="D1572" s="13" t="n">
        <v>0.151042</v>
      </c>
      <c r="E1572" s="13" t="n">
        <v>0.364125</v>
      </c>
      <c r="F1572" s="13" t="n">
        <v>0.834413</v>
      </c>
      <c r="G1572" s="13" t="n">
        <v>0.833961</v>
      </c>
      <c r="H1572" s="13" t="n">
        <v>0.906355</v>
      </c>
      <c r="I1572" s="13" t="n">
        <v>0.33782</v>
      </c>
      <c r="J1572" s="13" t="n">
        <v>0.103391</v>
      </c>
      <c r="K1572" s="13" t="n">
        <v>0.342451</v>
      </c>
      <c r="L1572" s="13" t="n">
        <v>0.477112</v>
      </c>
      <c r="M1572" s="13" t="n">
        <v>0.937241</v>
      </c>
      <c r="N1572" s="13" t="n">
        <v>0.380991</v>
      </c>
      <c r="O1572" s="9">
        <f>IF(C1572&lt;=1-Params!$B$4,0,MAX(0.1,ROUND(_xlfn.GAMMA.INV((C1572-(1-Params!$B$4))/Params!$B$4,Params!$B$5,Params!$B$6),1)))</f>
        <v/>
      </c>
      <c r="P1572" s="9">
        <f>IF(D1572&lt;=1-Params!$B$7,0,ROUND(_xlfn.GAMMA.INV((D1572-(1-Params!$B$7))/Params!$B$7,Params!$B$8,Params!$B$9),3))</f>
        <v/>
      </c>
      <c r="Q1572" s="9">
        <f>IF(E1572&lt;=1-Params!$B$4,0,MAX(0.1,ROUND(_xlfn.GAMMA.INV((E1572-(1-Params!$B$4))/Params!$B$4,Params!$B$5,Params!$B$6),1)))</f>
        <v/>
      </c>
      <c r="R1572" s="9">
        <f>IF(F1572&lt;=1-Params!$B$7,0,ROUND(_xlfn.GAMMA.INV((F1572-(1-Params!$B$7))/Params!$B$7,Params!$B$8,Params!$B$9),3))</f>
        <v/>
      </c>
      <c r="S1572" s="9">
        <f>IF(G1572&lt;=1-Params!$B$7,0,ROUND((Params!$B$10+Params!$B$11*G1572^Params!$B$12)*_xlfn.GAMMA.INV((G1572-(1-Params!$B$7))/Params!$B$7,Params!$B$8,Params!$B$9),3))</f>
        <v/>
      </c>
      <c r="T1572" s="9">
        <f>IF(H1572&lt;=1-Params!$B$4,0,MAX(0.1,ROUND((Params!$B$10+Params!$B$11*H1572^Params!$B$12)*_xlfn.GAMMA.INV((H1572-(1-Params!$B$4))/Params!$B$4,Params!$B$5,Params!$B$6),1)))</f>
        <v/>
      </c>
      <c r="U1572" s="9">
        <f>ROUND(_xlfn.NORM.INV(I1572,Params!$B$13,Params!$B$14),1)</f>
        <v/>
      </c>
      <c r="V1572" s="9">
        <f>ROUND(_xlfn.NORM.INV(J1572,Params!$B$15,Params!$B$16),2)</f>
        <v/>
      </c>
      <c r="W1572" s="9">
        <f>ROUND(_xlfn.NORM.INV(K1572,Params!$B$13,Params!$B$14),1)</f>
        <v/>
      </c>
      <c r="X1572" s="9">
        <f>ROUND(_xlfn.NORM.INV(L1572,Params!$B$15,Params!$B$16),2)</f>
        <v/>
      </c>
      <c r="Y1572" s="9">
        <f>ROUND(_xlfn.NORM.INV(M1572,Params!$B$15,Params!$B$16)+Params!$B$17+Params!$B$18*M1572,2)</f>
        <v/>
      </c>
      <c r="Z1572" s="9">
        <f>ROUND(_xlfn.NORM.INV(N1572,Params!$B$13,Params!$B$14)+Params!$B$17+Params!$B$18*N1572,1)</f>
        <v/>
      </c>
    </row>
    <row r="1573">
      <c r="A1573" s="11" t="n">
        <v>1572</v>
      </c>
      <c r="B1573" s="12">
        <f>INT((A1573-1)/122)+1</f>
        <v/>
      </c>
      <c r="C1573" s="13" t="n">
        <v>0.867847</v>
      </c>
      <c r="D1573" s="13" t="n">
        <v>0.907655</v>
      </c>
      <c r="E1573" s="13" t="n">
        <v>0.131065</v>
      </c>
      <c r="F1573" s="13" t="n">
        <v>0.476598</v>
      </c>
      <c r="G1573" s="13" t="n">
        <v>0.591952</v>
      </c>
      <c r="H1573" s="13" t="n">
        <v>0.961763</v>
      </c>
      <c r="I1573" s="13" t="n">
        <v>0.857982</v>
      </c>
      <c r="J1573" s="13" t="n">
        <v>0.176863</v>
      </c>
      <c r="K1573" s="13" t="n">
        <v>0.720433</v>
      </c>
      <c r="L1573" s="13" t="n">
        <v>0.302781</v>
      </c>
      <c r="M1573" s="13" t="n">
        <v>0.722085</v>
      </c>
      <c r="N1573" s="13" t="n">
        <v>0.45637</v>
      </c>
      <c r="O1573" s="9">
        <f>IF(C1573&lt;=1-Params!$B$4,0,MAX(0.1,ROUND(_xlfn.GAMMA.INV((C1573-(1-Params!$B$4))/Params!$B$4,Params!$B$5,Params!$B$6),1)))</f>
        <v/>
      </c>
      <c r="P1573" s="9">
        <f>IF(D1573&lt;=1-Params!$B$7,0,ROUND(_xlfn.GAMMA.INV((D1573-(1-Params!$B$7))/Params!$B$7,Params!$B$8,Params!$B$9),3))</f>
        <v/>
      </c>
      <c r="Q1573" s="9">
        <f>IF(E1573&lt;=1-Params!$B$4,0,MAX(0.1,ROUND(_xlfn.GAMMA.INV((E1573-(1-Params!$B$4))/Params!$B$4,Params!$B$5,Params!$B$6),1)))</f>
        <v/>
      </c>
      <c r="R1573" s="9">
        <f>IF(F1573&lt;=1-Params!$B$7,0,ROUND(_xlfn.GAMMA.INV((F1573-(1-Params!$B$7))/Params!$B$7,Params!$B$8,Params!$B$9),3))</f>
        <v/>
      </c>
      <c r="S1573" s="9">
        <f>IF(G1573&lt;=1-Params!$B$7,0,ROUND((Params!$B$10+Params!$B$11*G1573^Params!$B$12)*_xlfn.GAMMA.INV((G1573-(1-Params!$B$7))/Params!$B$7,Params!$B$8,Params!$B$9),3))</f>
        <v/>
      </c>
      <c r="T1573" s="9">
        <f>IF(H1573&lt;=1-Params!$B$4,0,MAX(0.1,ROUND((Params!$B$10+Params!$B$11*H1573^Params!$B$12)*_xlfn.GAMMA.INV((H1573-(1-Params!$B$4))/Params!$B$4,Params!$B$5,Params!$B$6),1)))</f>
        <v/>
      </c>
      <c r="U1573" s="9">
        <f>ROUND(_xlfn.NORM.INV(I1573,Params!$B$13,Params!$B$14),1)</f>
        <v/>
      </c>
      <c r="V1573" s="9">
        <f>ROUND(_xlfn.NORM.INV(J1573,Params!$B$15,Params!$B$16),2)</f>
        <v/>
      </c>
      <c r="W1573" s="9">
        <f>ROUND(_xlfn.NORM.INV(K1573,Params!$B$13,Params!$B$14),1)</f>
        <v/>
      </c>
      <c r="X1573" s="9">
        <f>ROUND(_xlfn.NORM.INV(L1573,Params!$B$15,Params!$B$16),2)</f>
        <v/>
      </c>
      <c r="Y1573" s="9">
        <f>ROUND(_xlfn.NORM.INV(M1573,Params!$B$15,Params!$B$16)+Params!$B$17+Params!$B$18*M1573,2)</f>
        <v/>
      </c>
      <c r="Z1573" s="9">
        <f>ROUND(_xlfn.NORM.INV(N1573,Params!$B$13,Params!$B$14)+Params!$B$17+Params!$B$18*N1573,1)</f>
        <v/>
      </c>
    </row>
    <row r="1574">
      <c r="A1574" s="11" t="n">
        <v>1573</v>
      </c>
      <c r="B1574" s="12">
        <f>INT((A1574-1)/122)+1</f>
        <v/>
      </c>
      <c r="C1574" s="13" t="n">
        <v>0.515184</v>
      </c>
      <c r="D1574" s="13" t="n">
        <v>0.294465</v>
      </c>
      <c r="E1574" s="13" t="n">
        <v>0.152439</v>
      </c>
      <c r="F1574" s="13" t="n">
        <v>0.37815</v>
      </c>
      <c r="G1574" s="13" t="n">
        <v>0.130935</v>
      </c>
      <c r="H1574" s="13" t="n">
        <v>0.698713</v>
      </c>
      <c r="I1574" s="13" t="n">
        <v>0.5765479999999999</v>
      </c>
      <c r="J1574" s="13" t="n">
        <v>0.060458</v>
      </c>
      <c r="K1574" s="13" t="n">
        <v>0.857578</v>
      </c>
      <c r="L1574" s="13" t="n">
        <v>0.269106</v>
      </c>
      <c r="M1574" s="13" t="n">
        <v>0.753525</v>
      </c>
      <c r="N1574" s="13" t="n">
        <v>0.413897</v>
      </c>
      <c r="O1574" s="9">
        <f>IF(C1574&lt;=1-Params!$B$4,0,MAX(0.1,ROUND(_xlfn.GAMMA.INV((C1574-(1-Params!$B$4))/Params!$B$4,Params!$B$5,Params!$B$6),1)))</f>
        <v/>
      </c>
      <c r="P1574" s="9">
        <f>IF(D1574&lt;=1-Params!$B$7,0,ROUND(_xlfn.GAMMA.INV((D1574-(1-Params!$B$7))/Params!$B$7,Params!$B$8,Params!$B$9),3))</f>
        <v/>
      </c>
      <c r="Q1574" s="9">
        <f>IF(E1574&lt;=1-Params!$B$4,0,MAX(0.1,ROUND(_xlfn.GAMMA.INV((E1574-(1-Params!$B$4))/Params!$B$4,Params!$B$5,Params!$B$6),1)))</f>
        <v/>
      </c>
      <c r="R1574" s="9">
        <f>IF(F1574&lt;=1-Params!$B$7,0,ROUND(_xlfn.GAMMA.INV((F1574-(1-Params!$B$7))/Params!$B$7,Params!$B$8,Params!$B$9),3))</f>
        <v/>
      </c>
      <c r="S1574" s="9">
        <f>IF(G1574&lt;=1-Params!$B$7,0,ROUND((Params!$B$10+Params!$B$11*G1574^Params!$B$12)*_xlfn.GAMMA.INV((G1574-(1-Params!$B$7))/Params!$B$7,Params!$B$8,Params!$B$9),3))</f>
        <v/>
      </c>
      <c r="T1574" s="9">
        <f>IF(H1574&lt;=1-Params!$B$4,0,MAX(0.1,ROUND((Params!$B$10+Params!$B$11*H1574^Params!$B$12)*_xlfn.GAMMA.INV((H1574-(1-Params!$B$4))/Params!$B$4,Params!$B$5,Params!$B$6),1)))</f>
        <v/>
      </c>
      <c r="U1574" s="9">
        <f>ROUND(_xlfn.NORM.INV(I1574,Params!$B$13,Params!$B$14),1)</f>
        <v/>
      </c>
      <c r="V1574" s="9">
        <f>ROUND(_xlfn.NORM.INV(J1574,Params!$B$15,Params!$B$16),2)</f>
        <v/>
      </c>
      <c r="W1574" s="9">
        <f>ROUND(_xlfn.NORM.INV(K1574,Params!$B$13,Params!$B$14),1)</f>
        <v/>
      </c>
      <c r="X1574" s="9">
        <f>ROUND(_xlfn.NORM.INV(L1574,Params!$B$15,Params!$B$16),2)</f>
        <v/>
      </c>
      <c r="Y1574" s="9">
        <f>ROUND(_xlfn.NORM.INV(M1574,Params!$B$15,Params!$B$16)+Params!$B$17+Params!$B$18*M1574,2)</f>
        <v/>
      </c>
      <c r="Z1574" s="9">
        <f>ROUND(_xlfn.NORM.INV(N1574,Params!$B$13,Params!$B$14)+Params!$B$17+Params!$B$18*N1574,1)</f>
        <v/>
      </c>
    </row>
    <row r="1575">
      <c r="A1575" s="11" t="n">
        <v>1574</v>
      </c>
      <c r="B1575" s="12">
        <f>INT((A1575-1)/122)+1</f>
        <v/>
      </c>
      <c r="C1575" s="13" t="n">
        <v>0.038965</v>
      </c>
      <c r="D1575" s="13" t="n">
        <v>0.090153</v>
      </c>
      <c r="E1575" s="13" t="n">
        <v>0.172273</v>
      </c>
      <c r="F1575" s="13" t="n">
        <v>0.580854</v>
      </c>
      <c r="G1575" s="13" t="n">
        <v>0.381041</v>
      </c>
      <c r="H1575" s="13" t="n">
        <v>0.511623</v>
      </c>
      <c r="I1575" s="13" t="n">
        <v>0.228373</v>
      </c>
      <c r="J1575" s="13" t="n">
        <v>0.063445</v>
      </c>
      <c r="K1575" s="13" t="n">
        <v>0.954278</v>
      </c>
      <c r="L1575" s="13" t="n">
        <v>0.447559</v>
      </c>
      <c r="M1575" s="13" t="n">
        <v>0.732862</v>
      </c>
      <c r="N1575" s="13" t="n">
        <v>0.390396</v>
      </c>
      <c r="O1575" s="9">
        <f>IF(C1575&lt;=1-Params!$B$4,0,MAX(0.1,ROUND(_xlfn.GAMMA.INV((C1575-(1-Params!$B$4))/Params!$B$4,Params!$B$5,Params!$B$6),1)))</f>
        <v/>
      </c>
      <c r="P1575" s="9">
        <f>IF(D1575&lt;=1-Params!$B$7,0,ROUND(_xlfn.GAMMA.INV((D1575-(1-Params!$B$7))/Params!$B$7,Params!$B$8,Params!$B$9),3))</f>
        <v/>
      </c>
      <c r="Q1575" s="9">
        <f>IF(E1575&lt;=1-Params!$B$4,0,MAX(0.1,ROUND(_xlfn.GAMMA.INV((E1575-(1-Params!$B$4))/Params!$B$4,Params!$B$5,Params!$B$6),1)))</f>
        <v/>
      </c>
      <c r="R1575" s="9">
        <f>IF(F1575&lt;=1-Params!$B$7,0,ROUND(_xlfn.GAMMA.INV((F1575-(1-Params!$B$7))/Params!$B$7,Params!$B$8,Params!$B$9),3))</f>
        <v/>
      </c>
      <c r="S1575" s="9">
        <f>IF(G1575&lt;=1-Params!$B$7,0,ROUND((Params!$B$10+Params!$B$11*G1575^Params!$B$12)*_xlfn.GAMMA.INV((G1575-(1-Params!$B$7))/Params!$B$7,Params!$B$8,Params!$B$9),3))</f>
        <v/>
      </c>
      <c r="T1575" s="9">
        <f>IF(H1575&lt;=1-Params!$B$4,0,MAX(0.1,ROUND((Params!$B$10+Params!$B$11*H1575^Params!$B$12)*_xlfn.GAMMA.INV((H1575-(1-Params!$B$4))/Params!$B$4,Params!$B$5,Params!$B$6),1)))</f>
        <v/>
      </c>
      <c r="U1575" s="9">
        <f>ROUND(_xlfn.NORM.INV(I1575,Params!$B$13,Params!$B$14),1)</f>
        <v/>
      </c>
      <c r="V1575" s="9">
        <f>ROUND(_xlfn.NORM.INV(J1575,Params!$B$15,Params!$B$16),2)</f>
        <v/>
      </c>
      <c r="W1575" s="9">
        <f>ROUND(_xlfn.NORM.INV(K1575,Params!$B$13,Params!$B$14),1)</f>
        <v/>
      </c>
      <c r="X1575" s="9">
        <f>ROUND(_xlfn.NORM.INV(L1575,Params!$B$15,Params!$B$16),2)</f>
        <v/>
      </c>
      <c r="Y1575" s="9">
        <f>ROUND(_xlfn.NORM.INV(M1575,Params!$B$15,Params!$B$16)+Params!$B$17+Params!$B$18*M1575,2)</f>
        <v/>
      </c>
      <c r="Z1575" s="9">
        <f>ROUND(_xlfn.NORM.INV(N1575,Params!$B$13,Params!$B$14)+Params!$B$17+Params!$B$18*N1575,1)</f>
        <v/>
      </c>
    </row>
    <row r="1576">
      <c r="A1576" s="11" t="n">
        <v>1575</v>
      </c>
      <c r="B1576" s="12">
        <f>INT((A1576-1)/122)+1</f>
        <v/>
      </c>
      <c r="C1576" s="13" t="n">
        <v>0.682687</v>
      </c>
      <c r="D1576" s="13" t="n">
        <v>0.085234</v>
      </c>
      <c r="E1576" s="13" t="n">
        <v>0.138992</v>
      </c>
      <c r="F1576" s="13" t="n">
        <v>0.917607</v>
      </c>
      <c r="G1576" s="13" t="n">
        <v>0.531355</v>
      </c>
      <c r="H1576" s="13" t="n">
        <v>0.110142</v>
      </c>
      <c r="I1576" s="13" t="n">
        <v>0.046318</v>
      </c>
      <c r="J1576" s="13" t="n">
        <v>0.316886</v>
      </c>
      <c r="K1576" s="13" t="n">
        <v>0.648782</v>
      </c>
      <c r="L1576" s="13" t="n">
        <v>0.564415</v>
      </c>
      <c r="M1576" s="13" t="n">
        <v>0.125955</v>
      </c>
      <c r="N1576" s="13" t="n">
        <v>0.342682</v>
      </c>
      <c r="O1576" s="9">
        <f>IF(C1576&lt;=1-Params!$B$4,0,MAX(0.1,ROUND(_xlfn.GAMMA.INV((C1576-(1-Params!$B$4))/Params!$B$4,Params!$B$5,Params!$B$6),1)))</f>
        <v/>
      </c>
      <c r="P1576" s="9">
        <f>IF(D1576&lt;=1-Params!$B$7,0,ROUND(_xlfn.GAMMA.INV((D1576-(1-Params!$B$7))/Params!$B$7,Params!$B$8,Params!$B$9),3))</f>
        <v/>
      </c>
      <c r="Q1576" s="9">
        <f>IF(E1576&lt;=1-Params!$B$4,0,MAX(0.1,ROUND(_xlfn.GAMMA.INV((E1576-(1-Params!$B$4))/Params!$B$4,Params!$B$5,Params!$B$6),1)))</f>
        <v/>
      </c>
      <c r="R1576" s="9">
        <f>IF(F1576&lt;=1-Params!$B$7,0,ROUND(_xlfn.GAMMA.INV((F1576-(1-Params!$B$7))/Params!$B$7,Params!$B$8,Params!$B$9),3))</f>
        <v/>
      </c>
      <c r="S1576" s="9">
        <f>IF(G1576&lt;=1-Params!$B$7,0,ROUND((Params!$B$10+Params!$B$11*G1576^Params!$B$12)*_xlfn.GAMMA.INV((G1576-(1-Params!$B$7))/Params!$B$7,Params!$B$8,Params!$B$9),3))</f>
        <v/>
      </c>
      <c r="T1576" s="9">
        <f>IF(H1576&lt;=1-Params!$B$4,0,MAX(0.1,ROUND((Params!$B$10+Params!$B$11*H1576^Params!$B$12)*_xlfn.GAMMA.INV((H1576-(1-Params!$B$4))/Params!$B$4,Params!$B$5,Params!$B$6),1)))</f>
        <v/>
      </c>
      <c r="U1576" s="9">
        <f>ROUND(_xlfn.NORM.INV(I1576,Params!$B$13,Params!$B$14),1)</f>
        <v/>
      </c>
      <c r="V1576" s="9">
        <f>ROUND(_xlfn.NORM.INV(J1576,Params!$B$15,Params!$B$16),2)</f>
        <v/>
      </c>
      <c r="W1576" s="9">
        <f>ROUND(_xlfn.NORM.INV(K1576,Params!$B$13,Params!$B$14),1)</f>
        <v/>
      </c>
      <c r="X1576" s="9">
        <f>ROUND(_xlfn.NORM.INV(L1576,Params!$B$15,Params!$B$16),2)</f>
        <v/>
      </c>
      <c r="Y1576" s="9">
        <f>ROUND(_xlfn.NORM.INV(M1576,Params!$B$15,Params!$B$16)+Params!$B$17+Params!$B$18*M1576,2)</f>
        <v/>
      </c>
      <c r="Z1576" s="9">
        <f>ROUND(_xlfn.NORM.INV(N1576,Params!$B$13,Params!$B$14)+Params!$B$17+Params!$B$18*N1576,1)</f>
        <v/>
      </c>
    </row>
    <row r="1577">
      <c r="A1577" s="11" t="n">
        <v>1576</v>
      </c>
      <c r="B1577" s="12">
        <f>INT((A1577-1)/122)+1</f>
        <v/>
      </c>
      <c r="C1577" s="13" t="n">
        <v>0.04338</v>
      </c>
      <c r="D1577" s="13" t="n">
        <v>0.143014</v>
      </c>
      <c r="E1577" s="13" t="n">
        <v>0.016982</v>
      </c>
      <c r="F1577" s="13" t="n">
        <v>0.623627</v>
      </c>
      <c r="G1577" s="13" t="n">
        <v>0.483101</v>
      </c>
      <c r="H1577" s="13" t="n">
        <v>0.131661</v>
      </c>
      <c r="I1577" s="13" t="n">
        <v>0.155247</v>
      </c>
      <c r="J1577" s="13" t="n">
        <v>0.094304</v>
      </c>
      <c r="K1577" s="13" t="n">
        <v>0.689009</v>
      </c>
      <c r="L1577" s="13" t="n">
        <v>0.371458</v>
      </c>
      <c r="M1577" s="13" t="n">
        <v>0.15931</v>
      </c>
      <c r="N1577" s="13" t="n">
        <v>0.015669</v>
      </c>
      <c r="O1577" s="9">
        <f>IF(C1577&lt;=1-Params!$B$4,0,MAX(0.1,ROUND(_xlfn.GAMMA.INV((C1577-(1-Params!$B$4))/Params!$B$4,Params!$B$5,Params!$B$6),1)))</f>
        <v/>
      </c>
      <c r="P1577" s="9">
        <f>IF(D1577&lt;=1-Params!$B$7,0,ROUND(_xlfn.GAMMA.INV((D1577-(1-Params!$B$7))/Params!$B$7,Params!$B$8,Params!$B$9),3))</f>
        <v/>
      </c>
      <c r="Q1577" s="9">
        <f>IF(E1577&lt;=1-Params!$B$4,0,MAX(0.1,ROUND(_xlfn.GAMMA.INV((E1577-(1-Params!$B$4))/Params!$B$4,Params!$B$5,Params!$B$6),1)))</f>
        <v/>
      </c>
      <c r="R1577" s="9">
        <f>IF(F1577&lt;=1-Params!$B$7,0,ROUND(_xlfn.GAMMA.INV((F1577-(1-Params!$B$7))/Params!$B$7,Params!$B$8,Params!$B$9),3))</f>
        <v/>
      </c>
      <c r="S1577" s="9">
        <f>IF(G1577&lt;=1-Params!$B$7,0,ROUND((Params!$B$10+Params!$B$11*G1577^Params!$B$12)*_xlfn.GAMMA.INV((G1577-(1-Params!$B$7))/Params!$B$7,Params!$B$8,Params!$B$9),3))</f>
        <v/>
      </c>
      <c r="T1577" s="9">
        <f>IF(H1577&lt;=1-Params!$B$4,0,MAX(0.1,ROUND((Params!$B$10+Params!$B$11*H1577^Params!$B$12)*_xlfn.GAMMA.INV((H1577-(1-Params!$B$4))/Params!$B$4,Params!$B$5,Params!$B$6),1)))</f>
        <v/>
      </c>
      <c r="U1577" s="9">
        <f>ROUND(_xlfn.NORM.INV(I1577,Params!$B$13,Params!$B$14),1)</f>
        <v/>
      </c>
      <c r="V1577" s="9">
        <f>ROUND(_xlfn.NORM.INV(J1577,Params!$B$15,Params!$B$16),2)</f>
        <v/>
      </c>
      <c r="W1577" s="9">
        <f>ROUND(_xlfn.NORM.INV(K1577,Params!$B$13,Params!$B$14),1)</f>
        <v/>
      </c>
      <c r="X1577" s="9">
        <f>ROUND(_xlfn.NORM.INV(L1577,Params!$B$15,Params!$B$16),2)</f>
        <v/>
      </c>
      <c r="Y1577" s="9">
        <f>ROUND(_xlfn.NORM.INV(M1577,Params!$B$15,Params!$B$16)+Params!$B$17+Params!$B$18*M1577,2)</f>
        <v/>
      </c>
      <c r="Z1577" s="9">
        <f>ROUND(_xlfn.NORM.INV(N1577,Params!$B$13,Params!$B$14)+Params!$B$17+Params!$B$18*N1577,1)</f>
        <v/>
      </c>
    </row>
    <row r="1578">
      <c r="A1578" s="11" t="n">
        <v>1577</v>
      </c>
      <c r="B1578" s="12">
        <f>INT((A1578-1)/122)+1</f>
        <v/>
      </c>
      <c r="C1578" s="13" t="n">
        <v>0.868069</v>
      </c>
      <c r="D1578" s="13" t="n">
        <v>0.8202660000000001</v>
      </c>
      <c r="E1578" s="13" t="n">
        <v>0.039059</v>
      </c>
      <c r="F1578" s="13" t="n">
        <v>0.888834</v>
      </c>
      <c r="G1578" s="13" t="n">
        <v>0.367192</v>
      </c>
      <c r="H1578" s="13" t="n">
        <v>0.217657</v>
      </c>
      <c r="I1578" s="13" t="n">
        <v>0.042305</v>
      </c>
      <c r="J1578" s="13" t="n">
        <v>0.505257</v>
      </c>
      <c r="K1578" s="13" t="n">
        <v>0.445299</v>
      </c>
      <c r="L1578" s="13" t="n">
        <v>0.724202</v>
      </c>
      <c r="M1578" s="13" t="n">
        <v>0.333089</v>
      </c>
      <c r="N1578" s="13" t="n">
        <v>0.01267</v>
      </c>
      <c r="O1578" s="9">
        <f>IF(C1578&lt;=1-Params!$B$4,0,MAX(0.1,ROUND(_xlfn.GAMMA.INV((C1578-(1-Params!$B$4))/Params!$B$4,Params!$B$5,Params!$B$6),1)))</f>
        <v/>
      </c>
      <c r="P1578" s="9">
        <f>IF(D1578&lt;=1-Params!$B$7,0,ROUND(_xlfn.GAMMA.INV((D1578-(1-Params!$B$7))/Params!$B$7,Params!$B$8,Params!$B$9),3))</f>
        <v/>
      </c>
      <c r="Q1578" s="9">
        <f>IF(E1578&lt;=1-Params!$B$4,0,MAX(0.1,ROUND(_xlfn.GAMMA.INV((E1578-(1-Params!$B$4))/Params!$B$4,Params!$B$5,Params!$B$6),1)))</f>
        <v/>
      </c>
      <c r="R1578" s="9">
        <f>IF(F1578&lt;=1-Params!$B$7,0,ROUND(_xlfn.GAMMA.INV((F1578-(1-Params!$B$7))/Params!$B$7,Params!$B$8,Params!$B$9),3))</f>
        <v/>
      </c>
      <c r="S1578" s="9">
        <f>IF(G1578&lt;=1-Params!$B$7,0,ROUND((Params!$B$10+Params!$B$11*G1578^Params!$B$12)*_xlfn.GAMMA.INV((G1578-(1-Params!$B$7))/Params!$B$7,Params!$B$8,Params!$B$9),3))</f>
        <v/>
      </c>
      <c r="T1578" s="9">
        <f>IF(H1578&lt;=1-Params!$B$4,0,MAX(0.1,ROUND((Params!$B$10+Params!$B$11*H1578^Params!$B$12)*_xlfn.GAMMA.INV((H1578-(1-Params!$B$4))/Params!$B$4,Params!$B$5,Params!$B$6),1)))</f>
        <v/>
      </c>
      <c r="U1578" s="9">
        <f>ROUND(_xlfn.NORM.INV(I1578,Params!$B$13,Params!$B$14),1)</f>
        <v/>
      </c>
      <c r="V1578" s="9">
        <f>ROUND(_xlfn.NORM.INV(J1578,Params!$B$15,Params!$B$16),2)</f>
        <v/>
      </c>
      <c r="W1578" s="9">
        <f>ROUND(_xlfn.NORM.INV(K1578,Params!$B$13,Params!$B$14),1)</f>
        <v/>
      </c>
      <c r="X1578" s="9">
        <f>ROUND(_xlfn.NORM.INV(L1578,Params!$B$15,Params!$B$16),2)</f>
        <v/>
      </c>
      <c r="Y1578" s="9">
        <f>ROUND(_xlfn.NORM.INV(M1578,Params!$B$15,Params!$B$16)+Params!$B$17+Params!$B$18*M1578,2)</f>
        <v/>
      </c>
      <c r="Z1578" s="9">
        <f>ROUND(_xlfn.NORM.INV(N1578,Params!$B$13,Params!$B$14)+Params!$B$17+Params!$B$18*N1578,1)</f>
        <v/>
      </c>
    </row>
    <row r="1579">
      <c r="A1579" s="11" t="n">
        <v>1578</v>
      </c>
      <c r="B1579" s="12">
        <f>INT((A1579-1)/122)+1</f>
        <v/>
      </c>
      <c r="C1579" s="13" t="n">
        <v>0.192932</v>
      </c>
      <c r="D1579" s="13" t="n">
        <v>0.534446</v>
      </c>
      <c r="E1579" s="13" t="n">
        <v>0.104772</v>
      </c>
      <c r="F1579" s="13" t="n">
        <v>0.35052</v>
      </c>
      <c r="G1579" s="13" t="n">
        <v>0.247886</v>
      </c>
      <c r="H1579" s="13" t="n">
        <v>0.590336</v>
      </c>
      <c r="I1579" s="13" t="n">
        <v>0.034997</v>
      </c>
      <c r="J1579" s="13" t="n">
        <v>0.42108</v>
      </c>
      <c r="K1579" s="13" t="n">
        <v>0.547991</v>
      </c>
      <c r="L1579" s="13" t="n">
        <v>0.158838</v>
      </c>
      <c r="M1579" s="13" t="n">
        <v>0.185509</v>
      </c>
      <c r="N1579" s="13" t="n">
        <v>0.111584</v>
      </c>
      <c r="O1579" s="9">
        <f>IF(C1579&lt;=1-Params!$B$4,0,MAX(0.1,ROUND(_xlfn.GAMMA.INV((C1579-(1-Params!$B$4))/Params!$B$4,Params!$B$5,Params!$B$6),1)))</f>
        <v/>
      </c>
      <c r="P1579" s="9">
        <f>IF(D1579&lt;=1-Params!$B$7,0,ROUND(_xlfn.GAMMA.INV((D1579-(1-Params!$B$7))/Params!$B$7,Params!$B$8,Params!$B$9),3))</f>
        <v/>
      </c>
      <c r="Q1579" s="9">
        <f>IF(E1579&lt;=1-Params!$B$4,0,MAX(0.1,ROUND(_xlfn.GAMMA.INV((E1579-(1-Params!$B$4))/Params!$B$4,Params!$B$5,Params!$B$6),1)))</f>
        <v/>
      </c>
      <c r="R1579" s="9">
        <f>IF(F1579&lt;=1-Params!$B$7,0,ROUND(_xlfn.GAMMA.INV((F1579-(1-Params!$B$7))/Params!$B$7,Params!$B$8,Params!$B$9),3))</f>
        <v/>
      </c>
      <c r="S1579" s="9">
        <f>IF(G1579&lt;=1-Params!$B$7,0,ROUND((Params!$B$10+Params!$B$11*G1579^Params!$B$12)*_xlfn.GAMMA.INV((G1579-(1-Params!$B$7))/Params!$B$7,Params!$B$8,Params!$B$9),3))</f>
        <v/>
      </c>
      <c r="T1579" s="9">
        <f>IF(H1579&lt;=1-Params!$B$4,0,MAX(0.1,ROUND((Params!$B$10+Params!$B$11*H1579^Params!$B$12)*_xlfn.GAMMA.INV((H1579-(1-Params!$B$4))/Params!$B$4,Params!$B$5,Params!$B$6),1)))</f>
        <v/>
      </c>
      <c r="U1579" s="9">
        <f>ROUND(_xlfn.NORM.INV(I1579,Params!$B$13,Params!$B$14),1)</f>
        <v/>
      </c>
      <c r="V1579" s="9">
        <f>ROUND(_xlfn.NORM.INV(J1579,Params!$B$15,Params!$B$16),2)</f>
        <v/>
      </c>
      <c r="W1579" s="9">
        <f>ROUND(_xlfn.NORM.INV(K1579,Params!$B$13,Params!$B$14),1)</f>
        <v/>
      </c>
      <c r="X1579" s="9">
        <f>ROUND(_xlfn.NORM.INV(L1579,Params!$B$15,Params!$B$16),2)</f>
        <v/>
      </c>
      <c r="Y1579" s="9">
        <f>ROUND(_xlfn.NORM.INV(M1579,Params!$B$15,Params!$B$16)+Params!$B$17+Params!$B$18*M1579,2)</f>
        <v/>
      </c>
      <c r="Z1579" s="9">
        <f>ROUND(_xlfn.NORM.INV(N1579,Params!$B$13,Params!$B$14)+Params!$B$17+Params!$B$18*N1579,1)</f>
        <v/>
      </c>
    </row>
    <row r="1580">
      <c r="A1580" s="11" t="n">
        <v>1579</v>
      </c>
      <c r="B1580" s="12">
        <f>INT((A1580-1)/122)+1</f>
        <v/>
      </c>
      <c r="C1580" s="13" t="n">
        <v>0.765088</v>
      </c>
      <c r="D1580" s="13" t="n">
        <v>0.00953</v>
      </c>
      <c r="E1580" s="13" t="n">
        <v>0.176621</v>
      </c>
      <c r="F1580" s="13" t="n">
        <v>0.449798</v>
      </c>
      <c r="G1580" s="13" t="n">
        <v>0.500174</v>
      </c>
      <c r="H1580" s="13" t="n">
        <v>0.897602</v>
      </c>
      <c r="I1580" s="13" t="n">
        <v>0.008222</v>
      </c>
      <c r="J1580" s="13" t="n">
        <v>0.471892</v>
      </c>
      <c r="K1580" s="13" t="n">
        <v>0.334808</v>
      </c>
      <c r="L1580" s="13" t="n">
        <v>0.138521</v>
      </c>
      <c r="M1580" s="13" t="n">
        <v>0.586456</v>
      </c>
      <c r="N1580" s="13" t="n">
        <v>0.139284</v>
      </c>
      <c r="O1580" s="9">
        <f>IF(C1580&lt;=1-Params!$B$4,0,MAX(0.1,ROUND(_xlfn.GAMMA.INV((C1580-(1-Params!$B$4))/Params!$B$4,Params!$B$5,Params!$B$6),1)))</f>
        <v/>
      </c>
      <c r="P1580" s="9">
        <f>IF(D1580&lt;=1-Params!$B$7,0,ROUND(_xlfn.GAMMA.INV((D1580-(1-Params!$B$7))/Params!$B$7,Params!$B$8,Params!$B$9),3))</f>
        <v/>
      </c>
      <c r="Q1580" s="9">
        <f>IF(E1580&lt;=1-Params!$B$4,0,MAX(0.1,ROUND(_xlfn.GAMMA.INV((E1580-(1-Params!$B$4))/Params!$B$4,Params!$B$5,Params!$B$6),1)))</f>
        <v/>
      </c>
      <c r="R1580" s="9">
        <f>IF(F1580&lt;=1-Params!$B$7,0,ROUND(_xlfn.GAMMA.INV((F1580-(1-Params!$B$7))/Params!$B$7,Params!$B$8,Params!$B$9),3))</f>
        <v/>
      </c>
      <c r="S1580" s="9">
        <f>IF(G1580&lt;=1-Params!$B$7,0,ROUND((Params!$B$10+Params!$B$11*G1580^Params!$B$12)*_xlfn.GAMMA.INV((G1580-(1-Params!$B$7))/Params!$B$7,Params!$B$8,Params!$B$9),3))</f>
        <v/>
      </c>
      <c r="T1580" s="9">
        <f>IF(H1580&lt;=1-Params!$B$4,0,MAX(0.1,ROUND((Params!$B$10+Params!$B$11*H1580^Params!$B$12)*_xlfn.GAMMA.INV((H1580-(1-Params!$B$4))/Params!$B$4,Params!$B$5,Params!$B$6),1)))</f>
        <v/>
      </c>
      <c r="U1580" s="9">
        <f>ROUND(_xlfn.NORM.INV(I1580,Params!$B$13,Params!$B$14),1)</f>
        <v/>
      </c>
      <c r="V1580" s="9">
        <f>ROUND(_xlfn.NORM.INV(J1580,Params!$B$15,Params!$B$16),2)</f>
        <v/>
      </c>
      <c r="W1580" s="9">
        <f>ROUND(_xlfn.NORM.INV(K1580,Params!$B$13,Params!$B$14),1)</f>
        <v/>
      </c>
      <c r="X1580" s="9">
        <f>ROUND(_xlfn.NORM.INV(L1580,Params!$B$15,Params!$B$16),2)</f>
        <v/>
      </c>
      <c r="Y1580" s="9">
        <f>ROUND(_xlfn.NORM.INV(M1580,Params!$B$15,Params!$B$16)+Params!$B$17+Params!$B$18*M1580,2)</f>
        <v/>
      </c>
      <c r="Z1580" s="9">
        <f>ROUND(_xlfn.NORM.INV(N1580,Params!$B$13,Params!$B$14)+Params!$B$17+Params!$B$18*N1580,1)</f>
        <v/>
      </c>
    </row>
    <row r="1581">
      <c r="A1581" s="11" t="n">
        <v>1580</v>
      </c>
      <c r="B1581" s="12">
        <f>INT((A1581-1)/122)+1</f>
        <v/>
      </c>
      <c r="C1581" s="13" t="n">
        <v>0.416023</v>
      </c>
      <c r="D1581" s="13" t="n">
        <v>0.449693</v>
      </c>
      <c r="E1581" s="13" t="n">
        <v>0.324514</v>
      </c>
      <c r="F1581" s="13" t="n">
        <v>0.498371</v>
      </c>
      <c r="G1581" s="13" t="n">
        <v>0.209114</v>
      </c>
      <c r="H1581" s="13" t="n">
        <v>0.081376</v>
      </c>
      <c r="I1581" s="13" t="n">
        <v>0.164431</v>
      </c>
      <c r="J1581" s="13" t="n">
        <v>0.747475</v>
      </c>
      <c r="K1581" s="13" t="n">
        <v>0.412657</v>
      </c>
      <c r="L1581" s="13" t="n">
        <v>0.141529</v>
      </c>
      <c r="M1581" s="13" t="n">
        <v>0.763099</v>
      </c>
      <c r="N1581" s="13" t="n">
        <v>0.499142</v>
      </c>
      <c r="O1581" s="9">
        <f>IF(C1581&lt;=1-Params!$B$4,0,MAX(0.1,ROUND(_xlfn.GAMMA.INV((C1581-(1-Params!$B$4))/Params!$B$4,Params!$B$5,Params!$B$6),1)))</f>
        <v/>
      </c>
      <c r="P1581" s="9">
        <f>IF(D1581&lt;=1-Params!$B$7,0,ROUND(_xlfn.GAMMA.INV((D1581-(1-Params!$B$7))/Params!$B$7,Params!$B$8,Params!$B$9),3))</f>
        <v/>
      </c>
      <c r="Q1581" s="9">
        <f>IF(E1581&lt;=1-Params!$B$4,0,MAX(0.1,ROUND(_xlfn.GAMMA.INV((E1581-(1-Params!$B$4))/Params!$B$4,Params!$B$5,Params!$B$6),1)))</f>
        <v/>
      </c>
      <c r="R1581" s="9">
        <f>IF(F1581&lt;=1-Params!$B$7,0,ROUND(_xlfn.GAMMA.INV((F1581-(1-Params!$B$7))/Params!$B$7,Params!$B$8,Params!$B$9),3))</f>
        <v/>
      </c>
      <c r="S1581" s="9">
        <f>IF(G1581&lt;=1-Params!$B$7,0,ROUND((Params!$B$10+Params!$B$11*G1581^Params!$B$12)*_xlfn.GAMMA.INV((G1581-(1-Params!$B$7))/Params!$B$7,Params!$B$8,Params!$B$9),3))</f>
        <v/>
      </c>
      <c r="T1581" s="9">
        <f>IF(H1581&lt;=1-Params!$B$4,0,MAX(0.1,ROUND((Params!$B$10+Params!$B$11*H1581^Params!$B$12)*_xlfn.GAMMA.INV((H1581-(1-Params!$B$4))/Params!$B$4,Params!$B$5,Params!$B$6),1)))</f>
        <v/>
      </c>
      <c r="U1581" s="9">
        <f>ROUND(_xlfn.NORM.INV(I1581,Params!$B$13,Params!$B$14),1)</f>
        <v/>
      </c>
      <c r="V1581" s="9">
        <f>ROUND(_xlfn.NORM.INV(J1581,Params!$B$15,Params!$B$16),2)</f>
        <v/>
      </c>
      <c r="W1581" s="9">
        <f>ROUND(_xlfn.NORM.INV(K1581,Params!$B$13,Params!$B$14),1)</f>
        <v/>
      </c>
      <c r="X1581" s="9">
        <f>ROUND(_xlfn.NORM.INV(L1581,Params!$B$15,Params!$B$16),2)</f>
        <v/>
      </c>
      <c r="Y1581" s="9">
        <f>ROUND(_xlfn.NORM.INV(M1581,Params!$B$15,Params!$B$16)+Params!$B$17+Params!$B$18*M1581,2)</f>
        <v/>
      </c>
      <c r="Z1581" s="9">
        <f>ROUND(_xlfn.NORM.INV(N1581,Params!$B$13,Params!$B$14)+Params!$B$17+Params!$B$18*N1581,1)</f>
        <v/>
      </c>
    </row>
    <row r="1582">
      <c r="A1582" s="11" t="n">
        <v>1581</v>
      </c>
      <c r="B1582" s="12">
        <f>INT((A1582-1)/122)+1</f>
        <v/>
      </c>
      <c r="C1582" s="13" t="n">
        <v>0.761463</v>
      </c>
      <c r="D1582" s="13" t="n">
        <v>0.416988</v>
      </c>
      <c r="E1582" s="13" t="n">
        <v>0.116102</v>
      </c>
      <c r="F1582" s="13" t="n">
        <v>0.403753</v>
      </c>
      <c r="G1582" s="13" t="n">
        <v>0.7198020000000001</v>
      </c>
      <c r="H1582" s="13" t="n">
        <v>0.039379</v>
      </c>
      <c r="I1582" s="13" t="n">
        <v>0.092959</v>
      </c>
      <c r="J1582" s="13" t="n">
        <v>0.677904</v>
      </c>
      <c r="K1582" s="13" t="n">
        <v>0.75198</v>
      </c>
      <c r="L1582" s="13" t="n">
        <v>0.417089</v>
      </c>
      <c r="M1582" s="13" t="n">
        <v>0.769281</v>
      </c>
      <c r="N1582" s="13" t="n">
        <v>0.313276</v>
      </c>
      <c r="O1582" s="9">
        <f>IF(C1582&lt;=1-Params!$B$4,0,MAX(0.1,ROUND(_xlfn.GAMMA.INV((C1582-(1-Params!$B$4))/Params!$B$4,Params!$B$5,Params!$B$6),1)))</f>
        <v/>
      </c>
      <c r="P1582" s="9">
        <f>IF(D1582&lt;=1-Params!$B$7,0,ROUND(_xlfn.GAMMA.INV((D1582-(1-Params!$B$7))/Params!$B$7,Params!$B$8,Params!$B$9),3))</f>
        <v/>
      </c>
      <c r="Q1582" s="9">
        <f>IF(E1582&lt;=1-Params!$B$4,0,MAX(0.1,ROUND(_xlfn.GAMMA.INV((E1582-(1-Params!$B$4))/Params!$B$4,Params!$B$5,Params!$B$6),1)))</f>
        <v/>
      </c>
      <c r="R1582" s="9">
        <f>IF(F1582&lt;=1-Params!$B$7,0,ROUND(_xlfn.GAMMA.INV((F1582-(1-Params!$B$7))/Params!$B$7,Params!$B$8,Params!$B$9),3))</f>
        <v/>
      </c>
      <c r="S1582" s="9">
        <f>IF(G1582&lt;=1-Params!$B$7,0,ROUND((Params!$B$10+Params!$B$11*G1582^Params!$B$12)*_xlfn.GAMMA.INV((G1582-(1-Params!$B$7))/Params!$B$7,Params!$B$8,Params!$B$9),3))</f>
        <v/>
      </c>
      <c r="T1582" s="9">
        <f>IF(H1582&lt;=1-Params!$B$4,0,MAX(0.1,ROUND((Params!$B$10+Params!$B$11*H1582^Params!$B$12)*_xlfn.GAMMA.INV((H1582-(1-Params!$B$4))/Params!$B$4,Params!$B$5,Params!$B$6),1)))</f>
        <v/>
      </c>
      <c r="U1582" s="9">
        <f>ROUND(_xlfn.NORM.INV(I1582,Params!$B$13,Params!$B$14),1)</f>
        <v/>
      </c>
      <c r="V1582" s="9">
        <f>ROUND(_xlfn.NORM.INV(J1582,Params!$B$15,Params!$B$16),2)</f>
        <v/>
      </c>
      <c r="W1582" s="9">
        <f>ROUND(_xlfn.NORM.INV(K1582,Params!$B$13,Params!$B$14),1)</f>
        <v/>
      </c>
      <c r="X1582" s="9">
        <f>ROUND(_xlfn.NORM.INV(L1582,Params!$B$15,Params!$B$16),2)</f>
        <v/>
      </c>
      <c r="Y1582" s="9">
        <f>ROUND(_xlfn.NORM.INV(M1582,Params!$B$15,Params!$B$16)+Params!$B$17+Params!$B$18*M1582,2)</f>
        <v/>
      </c>
      <c r="Z1582" s="9">
        <f>ROUND(_xlfn.NORM.INV(N1582,Params!$B$13,Params!$B$14)+Params!$B$17+Params!$B$18*N1582,1)</f>
        <v/>
      </c>
    </row>
    <row r="1583">
      <c r="A1583" s="11" t="n">
        <v>1582</v>
      </c>
      <c r="B1583" s="12">
        <f>INT((A1583-1)/122)+1</f>
        <v/>
      </c>
      <c r="C1583" s="13" t="n">
        <v>0.200096</v>
      </c>
      <c r="D1583" s="13" t="n">
        <v>0.806161</v>
      </c>
      <c r="E1583" s="13" t="n">
        <v>0.103018</v>
      </c>
      <c r="F1583" s="13" t="n">
        <v>0.796506</v>
      </c>
      <c r="G1583" s="13" t="n">
        <v>0.435812</v>
      </c>
      <c r="H1583" s="13" t="n">
        <v>0.120395</v>
      </c>
      <c r="I1583" s="13" t="n">
        <v>0.310003</v>
      </c>
      <c r="J1583" s="13" t="n">
        <v>0.049255</v>
      </c>
      <c r="K1583" s="13" t="n">
        <v>0.81048</v>
      </c>
      <c r="L1583" s="13" t="n">
        <v>0.508771</v>
      </c>
      <c r="M1583" s="13" t="n">
        <v>0.740246</v>
      </c>
      <c r="N1583" s="13" t="n">
        <v>0.756057</v>
      </c>
      <c r="O1583" s="9">
        <f>IF(C1583&lt;=1-Params!$B$4,0,MAX(0.1,ROUND(_xlfn.GAMMA.INV((C1583-(1-Params!$B$4))/Params!$B$4,Params!$B$5,Params!$B$6),1)))</f>
        <v/>
      </c>
      <c r="P1583" s="9">
        <f>IF(D1583&lt;=1-Params!$B$7,0,ROUND(_xlfn.GAMMA.INV((D1583-(1-Params!$B$7))/Params!$B$7,Params!$B$8,Params!$B$9),3))</f>
        <v/>
      </c>
      <c r="Q1583" s="9">
        <f>IF(E1583&lt;=1-Params!$B$4,0,MAX(0.1,ROUND(_xlfn.GAMMA.INV((E1583-(1-Params!$B$4))/Params!$B$4,Params!$B$5,Params!$B$6),1)))</f>
        <v/>
      </c>
      <c r="R1583" s="9">
        <f>IF(F1583&lt;=1-Params!$B$7,0,ROUND(_xlfn.GAMMA.INV((F1583-(1-Params!$B$7))/Params!$B$7,Params!$B$8,Params!$B$9),3))</f>
        <v/>
      </c>
      <c r="S1583" s="9">
        <f>IF(G1583&lt;=1-Params!$B$7,0,ROUND((Params!$B$10+Params!$B$11*G1583^Params!$B$12)*_xlfn.GAMMA.INV((G1583-(1-Params!$B$7))/Params!$B$7,Params!$B$8,Params!$B$9),3))</f>
        <v/>
      </c>
      <c r="T1583" s="9">
        <f>IF(H1583&lt;=1-Params!$B$4,0,MAX(0.1,ROUND((Params!$B$10+Params!$B$11*H1583^Params!$B$12)*_xlfn.GAMMA.INV((H1583-(1-Params!$B$4))/Params!$B$4,Params!$B$5,Params!$B$6),1)))</f>
        <v/>
      </c>
      <c r="U1583" s="9">
        <f>ROUND(_xlfn.NORM.INV(I1583,Params!$B$13,Params!$B$14),1)</f>
        <v/>
      </c>
      <c r="V1583" s="9">
        <f>ROUND(_xlfn.NORM.INV(J1583,Params!$B$15,Params!$B$16),2)</f>
        <v/>
      </c>
      <c r="W1583" s="9">
        <f>ROUND(_xlfn.NORM.INV(K1583,Params!$B$13,Params!$B$14),1)</f>
        <v/>
      </c>
      <c r="X1583" s="9">
        <f>ROUND(_xlfn.NORM.INV(L1583,Params!$B$15,Params!$B$16),2)</f>
        <v/>
      </c>
      <c r="Y1583" s="9">
        <f>ROUND(_xlfn.NORM.INV(M1583,Params!$B$15,Params!$B$16)+Params!$B$17+Params!$B$18*M1583,2)</f>
        <v/>
      </c>
      <c r="Z1583" s="9">
        <f>ROUND(_xlfn.NORM.INV(N1583,Params!$B$13,Params!$B$14)+Params!$B$17+Params!$B$18*N1583,1)</f>
        <v/>
      </c>
    </row>
    <row r="1584">
      <c r="A1584" s="11" t="n">
        <v>1583</v>
      </c>
      <c r="B1584" s="12">
        <f>INT((A1584-1)/122)+1</f>
        <v/>
      </c>
      <c r="C1584" s="13" t="n">
        <v>0.059663</v>
      </c>
      <c r="D1584" s="13" t="n">
        <v>0.775104</v>
      </c>
      <c r="E1584" s="13" t="n">
        <v>0.036774</v>
      </c>
      <c r="F1584" s="13" t="n">
        <v>0.873698</v>
      </c>
      <c r="G1584" s="13" t="n">
        <v>0.735911</v>
      </c>
      <c r="H1584" s="13" t="n">
        <v>0.483399</v>
      </c>
      <c r="I1584" s="13" t="n">
        <v>0.247729</v>
      </c>
      <c r="J1584" s="13" t="n">
        <v>0.539191</v>
      </c>
      <c r="K1584" s="13" t="n">
        <v>0.513446</v>
      </c>
      <c r="L1584" s="13" t="n">
        <v>0.873646</v>
      </c>
      <c r="M1584" s="13" t="n">
        <v>0.984722</v>
      </c>
      <c r="N1584" s="13" t="n">
        <v>0.555268</v>
      </c>
      <c r="O1584" s="9">
        <f>IF(C1584&lt;=1-Params!$B$4,0,MAX(0.1,ROUND(_xlfn.GAMMA.INV((C1584-(1-Params!$B$4))/Params!$B$4,Params!$B$5,Params!$B$6),1)))</f>
        <v/>
      </c>
      <c r="P1584" s="9">
        <f>IF(D1584&lt;=1-Params!$B$7,0,ROUND(_xlfn.GAMMA.INV((D1584-(1-Params!$B$7))/Params!$B$7,Params!$B$8,Params!$B$9),3))</f>
        <v/>
      </c>
      <c r="Q1584" s="9">
        <f>IF(E1584&lt;=1-Params!$B$4,0,MAX(0.1,ROUND(_xlfn.GAMMA.INV((E1584-(1-Params!$B$4))/Params!$B$4,Params!$B$5,Params!$B$6),1)))</f>
        <v/>
      </c>
      <c r="R1584" s="9">
        <f>IF(F1584&lt;=1-Params!$B$7,0,ROUND(_xlfn.GAMMA.INV((F1584-(1-Params!$B$7))/Params!$B$7,Params!$B$8,Params!$B$9),3))</f>
        <v/>
      </c>
      <c r="S1584" s="9">
        <f>IF(G1584&lt;=1-Params!$B$7,0,ROUND((Params!$B$10+Params!$B$11*G1584^Params!$B$12)*_xlfn.GAMMA.INV((G1584-(1-Params!$B$7))/Params!$B$7,Params!$B$8,Params!$B$9),3))</f>
        <v/>
      </c>
      <c r="T1584" s="9">
        <f>IF(H1584&lt;=1-Params!$B$4,0,MAX(0.1,ROUND((Params!$B$10+Params!$B$11*H1584^Params!$B$12)*_xlfn.GAMMA.INV((H1584-(1-Params!$B$4))/Params!$B$4,Params!$B$5,Params!$B$6),1)))</f>
        <v/>
      </c>
      <c r="U1584" s="9">
        <f>ROUND(_xlfn.NORM.INV(I1584,Params!$B$13,Params!$B$14),1)</f>
        <v/>
      </c>
      <c r="V1584" s="9">
        <f>ROUND(_xlfn.NORM.INV(J1584,Params!$B$15,Params!$B$16),2)</f>
        <v/>
      </c>
      <c r="W1584" s="9">
        <f>ROUND(_xlfn.NORM.INV(K1584,Params!$B$13,Params!$B$14),1)</f>
        <v/>
      </c>
      <c r="X1584" s="9">
        <f>ROUND(_xlfn.NORM.INV(L1584,Params!$B$15,Params!$B$16),2)</f>
        <v/>
      </c>
      <c r="Y1584" s="9">
        <f>ROUND(_xlfn.NORM.INV(M1584,Params!$B$15,Params!$B$16)+Params!$B$17+Params!$B$18*M1584,2)</f>
        <v/>
      </c>
      <c r="Z1584" s="9">
        <f>ROUND(_xlfn.NORM.INV(N1584,Params!$B$13,Params!$B$14)+Params!$B$17+Params!$B$18*N1584,1)</f>
        <v/>
      </c>
    </row>
    <row r="1585">
      <c r="A1585" s="11" t="n">
        <v>1584</v>
      </c>
      <c r="B1585" s="12">
        <f>INT((A1585-1)/122)+1</f>
        <v/>
      </c>
      <c r="C1585" s="13" t="n">
        <v>0.660321</v>
      </c>
      <c r="D1585" s="13" t="n">
        <v>0.745959</v>
      </c>
      <c r="E1585" s="13" t="n">
        <v>0.23338</v>
      </c>
      <c r="F1585" s="13" t="n">
        <v>0.152574</v>
      </c>
      <c r="G1585" s="13" t="n">
        <v>0.29579</v>
      </c>
      <c r="H1585" s="13" t="n">
        <v>0.570726</v>
      </c>
      <c r="I1585" s="13" t="n">
        <v>0.196131</v>
      </c>
      <c r="J1585" s="13" t="n">
        <v>0.631169</v>
      </c>
      <c r="K1585" s="13" t="n">
        <v>0.54156</v>
      </c>
      <c r="L1585" s="13" t="n">
        <v>0.541124</v>
      </c>
      <c r="M1585" s="13" t="n">
        <v>0.947925</v>
      </c>
      <c r="N1585" s="13" t="n">
        <v>0.507356</v>
      </c>
      <c r="O1585" s="9">
        <f>IF(C1585&lt;=1-Params!$B$4,0,MAX(0.1,ROUND(_xlfn.GAMMA.INV((C1585-(1-Params!$B$4))/Params!$B$4,Params!$B$5,Params!$B$6),1)))</f>
        <v/>
      </c>
      <c r="P1585" s="9">
        <f>IF(D1585&lt;=1-Params!$B$7,0,ROUND(_xlfn.GAMMA.INV((D1585-(1-Params!$B$7))/Params!$B$7,Params!$B$8,Params!$B$9),3))</f>
        <v/>
      </c>
      <c r="Q1585" s="9">
        <f>IF(E1585&lt;=1-Params!$B$4,0,MAX(0.1,ROUND(_xlfn.GAMMA.INV((E1585-(1-Params!$B$4))/Params!$B$4,Params!$B$5,Params!$B$6),1)))</f>
        <v/>
      </c>
      <c r="R1585" s="9">
        <f>IF(F1585&lt;=1-Params!$B$7,0,ROUND(_xlfn.GAMMA.INV((F1585-(1-Params!$B$7))/Params!$B$7,Params!$B$8,Params!$B$9),3))</f>
        <v/>
      </c>
      <c r="S1585" s="9">
        <f>IF(G1585&lt;=1-Params!$B$7,0,ROUND((Params!$B$10+Params!$B$11*G1585^Params!$B$12)*_xlfn.GAMMA.INV((G1585-(1-Params!$B$7))/Params!$B$7,Params!$B$8,Params!$B$9),3))</f>
        <v/>
      </c>
      <c r="T1585" s="9">
        <f>IF(H1585&lt;=1-Params!$B$4,0,MAX(0.1,ROUND((Params!$B$10+Params!$B$11*H1585^Params!$B$12)*_xlfn.GAMMA.INV((H1585-(1-Params!$B$4))/Params!$B$4,Params!$B$5,Params!$B$6),1)))</f>
        <v/>
      </c>
      <c r="U1585" s="9">
        <f>ROUND(_xlfn.NORM.INV(I1585,Params!$B$13,Params!$B$14),1)</f>
        <v/>
      </c>
      <c r="V1585" s="9">
        <f>ROUND(_xlfn.NORM.INV(J1585,Params!$B$15,Params!$B$16),2)</f>
        <v/>
      </c>
      <c r="W1585" s="9">
        <f>ROUND(_xlfn.NORM.INV(K1585,Params!$B$13,Params!$B$14),1)</f>
        <v/>
      </c>
      <c r="X1585" s="9">
        <f>ROUND(_xlfn.NORM.INV(L1585,Params!$B$15,Params!$B$16),2)</f>
        <v/>
      </c>
      <c r="Y1585" s="9">
        <f>ROUND(_xlfn.NORM.INV(M1585,Params!$B$15,Params!$B$16)+Params!$B$17+Params!$B$18*M1585,2)</f>
        <v/>
      </c>
      <c r="Z1585" s="9">
        <f>ROUND(_xlfn.NORM.INV(N1585,Params!$B$13,Params!$B$14)+Params!$B$17+Params!$B$18*N1585,1)</f>
        <v/>
      </c>
    </row>
    <row r="1586">
      <c r="A1586" s="11" t="n">
        <v>1585</v>
      </c>
      <c r="B1586" s="12">
        <f>INT((A1586-1)/122)+1</f>
        <v/>
      </c>
      <c r="C1586" s="13" t="n">
        <v>0.8330109999999999</v>
      </c>
      <c r="D1586" s="13" t="n">
        <v>0.844313</v>
      </c>
      <c r="E1586" s="13" t="n">
        <v>0.744881</v>
      </c>
      <c r="F1586" s="13" t="n">
        <v>0.154014</v>
      </c>
      <c r="G1586" s="13" t="n">
        <v>0.249826</v>
      </c>
      <c r="H1586" s="13" t="n">
        <v>0.443451</v>
      </c>
      <c r="I1586" s="13" t="n">
        <v>0.195201</v>
      </c>
      <c r="J1586" s="13" t="n">
        <v>0.39067</v>
      </c>
      <c r="K1586" s="13" t="n">
        <v>0.774057</v>
      </c>
      <c r="L1586" s="13" t="n">
        <v>0.358453</v>
      </c>
      <c r="M1586" s="13" t="n">
        <v>0.802812</v>
      </c>
      <c r="N1586" s="13" t="n">
        <v>0.259</v>
      </c>
      <c r="O1586" s="9">
        <f>IF(C1586&lt;=1-Params!$B$4,0,MAX(0.1,ROUND(_xlfn.GAMMA.INV((C1586-(1-Params!$B$4))/Params!$B$4,Params!$B$5,Params!$B$6),1)))</f>
        <v/>
      </c>
      <c r="P1586" s="9">
        <f>IF(D1586&lt;=1-Params!$B$7,0,ROUND(_xlfn.GAMMA.INV((D1586-(1-Params!$B$7))/Params!$B$7,Params!$B$8,Params!$B$9),3))</f>
        <v/>
      </c>
      <c r="Q1586" s="9">
        <f>IF(E1586&lt;=1-Params!$B$4,0,MAX(0.1,ROUND(_xlfn.GAMMA.INV((E1586-(1-Params!$B$4))/Params!$B$4,Params!$B$5,Params!$B$6),1)))</f>
        <v/>
      </c>
      <c r="R1586" s="9">
        <f>IF(F1586&lt;=1-Params!$B$7,0,ROUND(_xlfn.GAMMA.INV((F1586-(1-Params!$B$7))/Params!$B$7,Params!$B$8,Params!$B$9),3))</f>
        <v/>
      </c>
      <c r="S1586" s="9">
        <f>IF(G1586&lt;=1-Params!$B$7,0,ROUND((Params!$B$10+Params!$B$11*G1586^Params!$B$12)*_xlfn.GAMMA.INV((G1586-(1-Params!$B$7))/Params!$B$7,Params!$B$8,Params!$B$9),3))</f>
        <v/>
      </c>
      <c r="T1586" s="9">
        <f>IF(H1586&lt;=1-Params!$B$4,0,MAX(0.1,ROUND((Params!$B$10+Params!$B$11*H1586^Params!$B$12)*_xlfn.GAMMA.INV((H1586-(1-Params!$B$4))/Params!$B$4,Params!$B$5,Params!$B$6),1)))</f>
        <v/>
      </c>
      <c r="U1586" s="9">
        <f>ROUND(_xlfn.NORM.INV(I1586,Params!$B$13,Params!$B$14),1)</f>
        <v/>
      </c>
      <c r="V1586" s="9">
        <f>ROUND(_xlfn.NORM.INV(J1586,Params!$B$15,Params!$B$16),2)</f>
        <v/>
      </c>
      <c r="W1586" s="9">
        <f>ROUND(_xlfn.NORM.INV(K1586,Params!$B$13,Params!$B$14),1)</f>
        <v/>
      </c>
      <c r="X1586" s="9">
        <f>ROUND(_xlfn.NORM.INV(L1586,Params!$B$15,Params!$B$16),2)</f>
        <v/>
      </c>
      <c r="Y1586" s="9">
        <f>ROUND(_xlfn.NORM.INV(M1586,Params!$B$15,Params!$B$16)+Params!$B$17+Params!$B$18*M1586,2)</f>
        <v/>
      </c>
      <c r="Z1586" s="9">
        <f>ROUND(_xlfn.NORM.INV(N1586,Params!$B$13,Params!$B$14)+Params!$B$17+Params!$B$18*N1586,1)</f>
        <v/>
      </c>
    </row>
    <row r="1587">
      <c r="A1587" s="11" t="n">
        <v>1586</v>
      </c>
      <c r="B1587" s="12">
        <f>INT((A1587-1)/122)+1</f>
        <v/>
      </c>
      <c r="C1587" s="13" t="n">
        <v>0.781104</v>
      </c>
      <c r="D1587" s="13" t="n">
        <v>0.239723</v>
      </c>
      <c r="E1587" s="13" t="n">
        <v>0.648323</v>
      </c>
      <c r="F1587" s="13" t="n">
        <v>0.710517</v>
      </c>
      <c r="G1587" s="13" t="n">
        <v>0.165682</v>
      </c>
      <c r="H1587" s="13" t="n">
        <v>0.162855</v>
      </c>
      <c r="I1587" s="13" t="n">
        <v>0.106211</v>
      </c>
      <c r="J1587" s="13" t="n">
        <v>0.544639</v>
      </c>
      <c r="K1587" s="13" t="n">
        <v>0.453939</v>
      </c>
      <c r="L1587" s="13" t="n">
        <v>0.168167</v>
      </c>
      <c r="M1587" s="13" t="n">
        <v>0.920252</v>
      </c>
      <c r="N1587" s="13" t="n">
        <v>0.143573</v>
      </c>
      <c r="O1587" s="9">
        <f>IF(C1587&lt;=1-Params!$B$4,0,MAX(0.1,ROUND(_xlfn.GAMMA.INV((C1587-(1-Params!$B$4))/Params!$B$4,Params!$B$5,Params!$B$6),1)))</f>
        <v/>
      </c>
      <c r="P1587" s="9">
        <f>IF(D1587&lt;=1-Params!$B$7,0,ROUND(_xlfn.GAMMA.INV((D1587-(1-Params!$B$7))/Params!$B$7,Params!$B$8,Params!$B$9),3))</f>
        <v/>
      </c>
      <c r="Q1587" s="9">
        <f>IF(E1587&lt;=1-Params!$B$4,0,MAX(0.1,ROUND(_xlfn.GAMMA.INV((E1587-(1-Params!$B$4))/Params!$B$4,Params!$B$5,Params!$B$6),1)))</f>
        <v/>
      </c>
      <c r="R1587" s="9">
        <f>IF(F1587&lt;=1-Params!$B$7,0,ROUND(_xlfn.GAMMA.INV((F1587-(1-Params!$B$7))/Params!$B$7,Params!$B$8,Params!$B$9),3))</f>
        <v/>
      </c>
      <c r="S1587" s="9">
        <f>IF(G1587&lt;=1-Params!$B$7,0,ROUND((Params!$B$10+Params!$B$11*G1587^Params!$B$12)*_xlfn.GAMMA.INV((G1587-(1-Params!$B$7))/Params!$B$7,Params!$B$8,Params!$B$9),3))</f>
        <v/>
      </c>
      <c r="T1587" s="9">
        <f>IF(H1587&lt;=1-Params!$B$4,0,MAX(0.1,ROUND((Params!$B$10+Params!$B$11*H1587^Params!$B$12)*_xlfn.GAMMA.INV((H1587-(1-Params!$B$4))/Params!$B$4,Params!$B$5,Params!$B$6),1)))</f>
        <v/>
      </c>
      <c r="U1587" s="9">
        <f>ROUND(_xlfn.NORM.INV(I1587,Params!$B$13,Params!$B$14),1)</f>
        <v/>
      </c>
      <c r="V1587" s="9">
        <f>ROUND(_xlfn.NORM.INV(J1587,Params!$B$15,Params!$B$16),2)</f>
        <v/>
      </c>
      <c r="W1587" s="9">
        <f>ROUND(_xlfn.NORM.INV(K1587,Params!$B$13,Params!$B$14),1)</f>
        <v/>
      </c>
      <c r="X1587" s="9">
        <f>ROUND(_xlfn.NORM.INV(L1587,Params!$B$15,Params!$B$16),2)</f>
        <v/>
      </c>
      <c r="Y1587" s="9">
        <f>ROUND(_xlfn.NORM.INV(M1587,Params!$B$15,Params!$B$16)+Params!$B$17+Params!$B$18*M1587,2)</f>
        <v/>
      </c>
      <c r="Z1587" s="9">
        <f>ROUND(_xlfn.NORM.INV(N1587,Params!$B$13,Params!$B$14)+Params!$B$17+Params!$B$18*N1587,1)</f>
        <v/>
      </c>
    </row>
    <row r="1588">
      <c r="A1588" s="11" t="n">
        <v>1587</v>
      </c>
      <c r="B1588" s="12">
        <f>INT((A1588-1)/122)+1</f>
        <v/>
      </c>
      <c r="C1588" s="13" t="n">
        <v>0.780998</v>
      </c>
      <c r="D1588" s="13" t="n">
        <v>0.813084</v>
      </c>
      <c r="E1588" s="13" t="n">
        <v>0.709634</v>
      </c>
      <c r="F1588" s="13" t="n">
        <v>0.177648</v>
      </c>
      <c r="G1588" s="13" t="n">
        <v>0.394215</v>
      </c>
      <c r="H1588" s="13" t="n">
        <v>0.08272699999999999</v>
      </c>
      <c r="I1588" s="13" t="n">
        <v>0.43173</v>
      </c>
      <c r="J1588" s="13" t="n">
        <v>0.245765</v>
      </c>
      <c r="K1588" s="13" t="n">
        <v>0.285608</v>
      </c>
      <c r="L1588" s="13" t="n">
        <v>0.107778</v>
      </c>
      <c r="M1588" s="13" t="n">
        <v>0.862658</v>
      </c>
      <c r="N1588" s="13" t="n">
        <v>0.084621</v>
      </c>
      <c r="O1588" s="9">
        <f>IF(C1588&lt;=1-Params!$B$4,0,MAX(0.1,ROUND(_xlfn.GAMMA.INV((C1588-(1-Params!$B$4))/Params!$B$4,Params!$B$5,Params!$B$6),1)))</f>
        <v/>
      </c>
      <c r="P1588" s="9">
        <f>IF(D1588&lt;=1-Params!$B$7,0,ROUND(_xlfn.GAMMA.INV((D1588-(1-Params!$B$7))/Params!$B$7,Params!$B$8,Params!$B$9),3))</f>
        <v/>
      </c>
      <c r="Q1588" s="9">
        <f>IF(E1588&lt;=1-Params!$B$4,0,MAX(0.1,ROUND(_xlfn.GAMMA.INV((E1588-(1-Params!$B$4))/Params!$B$4,Params!$B$5,Params!$B$6),1)))</f>
        <v/>
      </c>
      <c r="R1588" s="9">
        <f>IF(F1588&lt;=1-Params!$B$7,0,ROUND(_xlfn.GAMMA.INV((F1588-(1-Params!$B$7))/Params!$B$7,Params!$B$8,Params!$B$9),3))</f>
        <v/>
      </c>
      <c r="S1588" s="9">
        <f>IF(G1588&lt;=1-Params!$B$7,0,ROUND((Params!$B$10+Params!$B$11*G1588^Params!$B$12)*_xlfn.GAMMA.INV((G1588-(1-Params!$B$7))/Params!$B$7,Params!$B$8,Params!$B$9),3))</f>
        <v/>
      </c>
      <c r="T1588" s="9">
        <f>IF(H1588&lt;=1-Params!$B$4,0,MAX(0.1,ROUND((Params!$B$10+Params!$B$11*H1588^Params!$B$12)*_xlfn.GAMMA.INV((H1588-(1-Params!$B$4))/Params!$B$4,Params!$B$5,Params!$B$6),1)))</f>
        <v/>
      </c>
      <c r="U1588" s="9">
        <f>ROUND(_xlfn.NORM.INV(I1588,Params!$B$13,Params!$B$14),1)</f>
        <v/>
      </c>
      <c r="V1588" s="9">
        <f>ROUND(_xlfn.NORM.INV(J1588,Params!$B$15,Params!$B$16),2)</f>
        <v/>
      </c>
      <c r="W1588" s="9">
        <f>ROUND(_xlfn.NORM.INV(K1588,Params!$B$13,Params!$B$14),1)</f>
        <v/>
      </c>
      <c r="X1588" s="9">
        <f>ROUND(_xlfn.NORM.INV(L1588,Params!$B$15,Params!$B$16),2)</f>
        <v/>
      </c>
      <c r="Y1588" s="9">
        <f>ROUND(_xlfn.NORM.INV(M1588,Params!$B$15,Params!$B$16)+Params!$B$17+Params!$B$18*M1588,2)</f>
        <v/>
      </c>
      <c r="Z1588" s="9">
        <f>ROUND(_xlfn.NORM.INV(N1588,Params!$B$13,Params!$B$14)+Params!$B$17+Params!$B$18*N1588,1)</f>
        <v/>
      </c>
    </row>
    <row r="1589">
      <c r="A1589" s="11" t="n">
        <v>1588</v>
      </c>
      <c r="B1589" s="12">
        <f>INT((A1589-1)/122)+1</f>
        <v/>
      </c>
      <c r="C1589" s="13" t="n">
        <v>0.418595</v>
      </c>
      <c r="D1589" s="13" t="n">
        <v>0.294583</v>
      </c>
      <c r="E1589" s="13" t="n">
        <v>0.692807</v>
      </c>
      <c r="F1589" s="13" t="n">
        <v>0.059143</v>
      </c>
      <c r="G1589" s="13" t="n">
        <v>0.385199</v>
      </c>
      <c r="H1589" s="13" t="n">
        <v>0.571493</v>
      </c>
      <c r="I1589" s="13" t="n">
        <v>0.452045</v>
      </c>
      <c r="J1589" s="13" t="n">
        <v>0.156908</v>
      </c>
      <c r="K1589" s="13" t="n">
        <v>0.127256</v>
      </c>
      <c r="L1589" s="13" t="n">
        <v>0.237595</v>
      </c>
      <c r="M1589" s="13" t="n">
        <v>0.6615529999999999</v>
      </c>
      <c r="N1589" s="13" t="n">
        <v>0.294493</v>
      </c>
      <c r="O1589" s="9">
        <f>IF(C1589&lt;=1-Params!$B$4,0,MAX(0.1,ROUND(_xlfn.GAMMA.INV((C1589-(1-Params!$B$4))/Params!$B$4,Params!$B$5,Params!$B$6),1)))</f>
        <v/>
      </c>
      <c r="P1589" s="9">
        <f>IF(D1589&lt;=1-Params!$B$7,0,ROUND(_xlfn.GAMMA.INV((D1589-(1-Params!$B$7))/Params!$B$7,Params!$B$8,Params!$B$9),3))</f>
        <v/>
      </c>
      <c r="Q1589" s="9">
        <f>IF(E1589&lt;=1-Params!$B$4,0,MAX(0.1,ROUND(_xlfn.GAMMA.INV((E1589-(1-Params!$B$4))/Params!$B$4,Params!$B$5,Params!$B$6),1)))</f>
        <v/>
      </c>
      <c r="R1589" s="9">
        <f>IF(F1589&lt;=1-Params!$B$7,0,ROUND(_xlfn.GAMMA.INV((F1589-(1-Params!$B$7))/Params!$B$7,Params!$B$8,Params!$B$9),3))</f>
        <v/>
      </c>
      <c r="S1589" s="9">
        <f>IF(G1589&lt;=1-Params!$B$7,0,ROUND((Params!$B$10+Params!$B$11*G1589^Params!$B$12)*_xlfn.GAMMA.INV((G1589-(1-Params!$B$7))/Params!$B$7,Params!$B$8,Params!$B$9),3))</f>
        <v/>
      </c>
      <c r="T1589" s="9">
        <f>IF(H1589&lt;=1-Params!$B$4,0,MAX(0.1,ROUND((Params!$B$10+Params!$B$11*H1589^Params!$B$12)*_xlfn.GAMMA.INV((H1589-(1-Params!$B$4))/Params!$B$4,Params!$B$5,Params!$B$6),1)))</f>
        <v/>
      </c>
      <c r="U1589" s="9">
        <f>ROUND(_xlfn.NORM.INV(I1589,Params!$B$13,Params!$B$14),1)</f>
        <v/>
      </c>
      <c r="V1589" s="9">
        <f>ROUND(_xlfn.NORM.INV(J1589,Params!$B$15,Params!$B$16),2)</f>
        <v/>
      </c>
      <c r="W1589" s="9">
        <f>ROUND(_xlfn.NORM.INV(K1589,Params!$B$13,Params!$B$14),1)</f>
        <v/>
      </c>
      <c r="X1589" s="9">
        <f>ROUND(_xlfn.NORM.INV(L1589,Params!$B$15,Params!$B$16),2)</f>
        <v/>
      </c>
      <c r="Y1589" s="9">
        <f>ROUND(_xlfn.NORM.INV(M1589,Params!$B$15,Params!$B$16)+Params!$B$17+Params!$B$18*M1589,2)</f>
        <v/>
      </c>
      <c r="Z1589" s="9">
        <f>ROUND(_xlfn.NORM.INV(N1589,Params!$B$13,Params!$B$14)+Params!$B$17+Params!$B$18*N1589,1)</f>
        <v/>
      </c>
    </row>
    <row r="1590">
      <c r="A1590" s="11" t="n">
        <v>1589</v>
      </c>
      <c r="B1590" s="12">
        <f>INT((A1590-1)/122)+1</f>
        <v/>
      </c>
      <c r="C1590" s="13" t="n">
        <v>0.927857</v>
      </c>
      <c r="D1590" s="13" t="n">
        <v>0.140136</v>
      </c>
      <c r="E1590" s="13" t="n">
        <v>0.806958</v>
      </c>
      <c r="F1590" s="13" t="n">
        <v>0.308107</v>
      </c>
      <c r="G1590" s="13" t="n">
        <v>0.291066</v>
      </c>
      <c r="H1590" s="13" t="n">
        <v>0.300965</v>
      </c>
      <c r="I1590" s="13" t="n">
        <v>0.634399</v>
      </c>
      <c r="J1590" s="13" t="n">
        <v>0.753423</v>
      </c>
      <c r="K1590" s="13" t="n">
        <v>0.5191789999999999</v>
      </c>
      <c r="L1590" s="13" t="n">
        <v>0.034724</v>
      </c>
      <c r="M1590" s="13" t="n">
        <v>0.755011</v>
      </c>
      <c r="N1590" s="13" t="n">
        <v>0.280627</v>
      </c>
      <c r="O1590" s="9">
        <f>IF(C1590&lt;=1-Params!$B$4,0,MAX(0.1,ROUND(_xlfn.GAMMA.INV((C1590-(1-Params!$B$4))/Params!$B$4,Params!$B$5,Params!$B$6),1)))</f>
        <v/>
      </c>
      <c r="P1590" s="9">
        <f>IF(D1590&lt;=1-Params!$B$7,0,ROUND(_xlfn.GAMMA.INV((D1590-(1-Params!$B$7))/Params!$B$7,Params!$B$8,Params!$B$9),3))</f>
        <v/>
      </c>
      <c r="Q1590" s="9">
        <f>IF(E1590&lt;=1-Params!$B$4,0,MAX(0.1,ROUND(_xlfn.GAMMA.INV((E1590-(1-Params!$B$4))/Params!$B$4,Params!$B$5,Params!$B$6),1)))</f>
        <v/>
      </c>
      <c r="R1590" s="9">
        <f>IF(F1590&lt;=1-Params!$B$7,0,ROUND(_xlfn.GAMMA.INV((F1590-(1-Params!$B$7))/Params!$B$7,Params!$B$8,Params!$B$9),3))</f>
        <v/>
      </c>
      <c r="S1590" s="9">
        <f>IF(G1590&lt;=1-Params!$B$7,0,ROUND((Params!$B$10+Params!$B$11*G1590^Params!$B$12)*_xlfn.GAMMA.INV((G1590-(1-Params!$B$7))/Params!$B$7,Params!$B$8,Params!$B$9),3))</f>
        <v/>
      </c>
      <c r="T1590" s="9">
        <f>IF(H1590&lt;=1-Params!$B$4,0,MAX(0.1,ROUND((Params!$B$10+Params!$B$11*H1590^Params!$B$12)*_xlfn.GAMMA.INV((H1590-(1-Params!$B$4))/Params!$B$4,Params!$B$5,Params!$B$6),1)))</f>
        <v/>
      </c>
      <c r="U1590" s="9">
        <f>ROUND(_xlfn.NORM.INV(I1590,Params!$B$13,Params!$B$14),1)</f>
        <v/>
      </c>
      <c r="V1590" s="9">
        <f>ROUND(_xlfn.NORM.INV(J1590,Params!$B$15,Params!$B$16),2)</f>
        <v/>
      </c>
      <c r="W1590" s="9">
        <f>ROUND(_xlfn.NORM.INV(K1590,Params!$B$13,Params!$B$14),1)</f>
        <v/>
      </c>
      <c r="X1590" s="9">
        <f>ROUND(_xlfn.NORM.INV(L1590,Params!$B$15,Params!$B$16),2)</f>
        <v/>
      </c>
      <c r="Y1590" s="9">
        <f>ROUND(_xlfn.NORM.INV(M1590,Params!$B$15,Params!$B$16)+Params!$B$17+Params!$B$18*M1590,2)</f>
        <v/>
      </c>
      <c r="Z1590" s="9">
        <f>ROUND(_xlfn.NORM.INV(N1590,Params!$B$13,Params!$B$14)+Params!$B$17+Params!$B$18*N1590,1)</f>
        <v/>
      </c>
    </row>
    <row r="1591">
      <c r="A1591" s="11" t="n">
        <v>1590</v>
      </c>
      <c r="B1591" s="12">
        <f>INT((A1591-1)/122)+1</f>
        <v/>
      </c>
      <c r="C1591" s="13" t="n">
        <v>0.60389</v>
      </c>
      <c r="D1591" s="13" t="n">
        <v>0.016937</v>
      </c>
      <c r="E1591" s="13" t="n">
        <v>0.866405</v>
      </c>
      <c r="F1591" s="13" t="n">
        <v>0.169942</v>
      </c>
      <c r="G1591" s="13" t="n">
        <v>0.436488</v>
      </c>
      <c r="H1591" s="13" t="n">
        <v>0.265722</v>
      </c>
      <c r="I1591" s="13" t="n">
        <v>0.737717</v>
      </c>
      <c r="J1591" s="13" t="n">
        <v>0.508759</v>
      </c>
      <c r="K1591" s="13" t="n">
        <v>0.166224</v>
      </c>
      <c r="L1591" s="13" t="n">
        <v>0.183346</v>
      </c>
      <c r="M1591" s="13" t="n">
        <v>0.60971</v>
      </c>
      <c r="N1591" s="13" t="n">
        <v>0.100587</v>
      </c>
      <c r="O1591" s="9">
        <f>IF(C1591&lt;=1-Params!$B$4,0,MAX(0.1,ROUND(_xlfn.GAMMA.INV((C1591-(1-Params!$B$4))/Params!$B$4,Params!$B$5,Params!$B$6),1)))</f>
        <v/>
      </c>
      <c r="P1591" s="9">
        <f>IF(D1591&lt;=1-Params!$B$7,0,ROUND(_xlfn.GAMMA.INV((D1591-(1-Params!$B$7))/Params!$B$7,Params!$B$8,Params!$B$9),3))</f>
        <v/>
      </c>
      <c r="Q1591" s="9">
        <f>IF(E1591&lt;=1-Params!$B$4,0,MAX(0.1,ROUND(_xlfn.GAMMA.INV((E1591-(1-Params!$B$4))/Params!$B$4,Params!$B$5,Params!$B$6),1)))</f>
        <v/>
      </c>
      <c r="R1591" s="9">
        <f>IF(F1591&lt;=1-Params!$B$7,0,ROUND(_xlfn.GAMMA.INV((F1591-(1-Params!$B$7))/Params!$B$7,Params!$B$8,Params!$B$9),3))</f>
        <v/>
      </c>
      <c r="S1591" s="9">
        <f>IF(G1591&lt;=1-Params!$B$7,0,ROUND((Params!$B$10+Params!$B$11*G1591^Params!$B$12)*_xlfn.GAMMA.INV((G1591-(1-Params!$B$7))/Params!$B$7,Params!$B$8,Params!$B$9),3))</f>
        <v/>
      </c>
      <c r="T1591" s="9">
        <f>IF(H1591&lt;=1-Params!$B$4,0,MAX(0.1,ROUND((Params!$B$10+Params!$B$11*H1591^Params!$B$12)*_xlfn.GAMMA.INV((H1591-(1-Params!$B$4))/Params!$B$4,Params!$B$5,Params!$B$6),1)))</f>
        <v/>
      </c>
      <c r="U1591" s="9">
        <f>ROUND(_xlfn.NORM.INV(I1591,Params!$B$13,Params!$B$14),1)</f>
        <v/>
      </c>
      <c r="V1591" s="9">
        <f>ROUND(_xlfn.NORM.INV(J1591,Params!$B$15,Params!$B$16),2)</f>
        <v/>
      </c>
      <c r="W1591" s="9">
        <f>ROUND(_xlfn.NORM.INV(K1591,Params!$B$13,Params!$B$14),1)</f>
        <v/>
      </c>
      <c r="X1591" s="9">
        <f>ROUND(_xlfn.NORM.INV(L1591,Params!$B$15,Params!$B$16),2)</f>
        <v/>
      </c>
      <c r="Y1591" s="9">
        <f>ROUND(_xlfn.NORM.INV(M1591,Params!$B$15,Params!$B$16)+Params!$B$17+Params!$B$18*M1591,2)</f>
        <v/>
      </c>
      <c r="Z1591" s="9">
        <f>ROUND(_xlfn.NORM.INV(N1591,Params!$B$13,Params!$B$14)+Params!$B$17+Params!$B$18*N1591,1)</f>
        <v/>
      </c>
    </row>
    <row r="1592">
      <c r="A1592" s="11" t="n">
        <v>1591</v>
      </c>
      <c r="B1592" s="12">
        <f>INT((A1592-1)/122)+1</f>
        <v/>
      </c>
      <c r="C1592" s="13" t="n">
        <v>0.234249</v>
      </c>
      <c r="D1592" s="13" t="n">
        <v>0.051128</v>
      </c>
      <c r="E1592" s="13" t="n">
        <v>0.098667</v>
      </c>
      <c r="F1592" s="13" t="n">
        <v>0.204851</v>
      </c>
      <c r="G1592" s="13" t="n">
        <v>0.912803</v>
      </c>
      <c r="H1592" s="13" t="n">
        <v>0.14425</v>
      </c>
      <c r="I1592" s="13" t="n">
        <v>0.329824</v>
      </c>
      <c r="J1592" s="13" t="n">
        <v>0.689875</v>
      </c>
      <c r="K1592" s="13" t="n">
        <v>0.278114</v>
      </c>
      <c r="L1592" s="13" t="n">
        <v>0.425497</v>
      </c>
      <c r="M1592" s="13" t="n">
        <v>0.636396</v>
      </c>
      <c r="N1592" s="13" t="n">
        <v>0.447712</v>
      </c>
      <c r="O1592" s="9">
        <f>IF(C1592&lt;=1-Params!$B$4,0,MAX(0.1,ROUND(_xlfn.GAMMA.INV((C1592-(1-Params!$B$4))/Params!$B$4,Params!$B$5,Params!$B$6),1)))</f>
        <v/>
      </c>
      <c r="P1592" s="9">
        <f>IF(D1592&lt;=1-Params!$B$7,0,ROUND(_xlfn.GAMMA.INV((D1592-(1-Params!$B$7))/Params!$B$7,Params!$B$8,Params!$B$9),3))</f>
        <v/>
      </c>
      <c r="Q1592" s="9">
        <f>IF(E1592&lt;=1-Params!$B$4,0,MAX(0.1,ROUND(_xlfn.GAMMA.INV((E1592-(1-Params!$B$4))/Params!$B$4,Params!$B$5,Params!$B$6),1)))</f>
        <v/>
      </c>
      <c r="R1592" s="9">
        <f>IF(F1592&lt;=1-Params!$B$7,0,ROUND(_xlfn.GAMMA.INV((F1592-(1-Params!$B$7))/Params!$B$7,Params!$B$8,Params!$B$9),3))</f>
        <v/>
      </c>
      <c r="S1592" s="9">
        <f>IF(G1592&lt;=1-Params!$B$7,0,ROUND((Params!$B$10+Params!$B$11*G1592^Params!$B$12)*_xlfn.GAMMA.INV((G1592-(1-Params!$B$7))/Params!$B$7,Params!$B$8,Params!$B$9),3))</f>
        <v/>
      </c>
      <c r="T1592" s="9">
        <f>IF(H1592&lt;=1-Params!$B$4,0,MAX(0.1,ROUND((Params!$B$10+Params!$B$11*H1592^Params!$B$12)*_xlfn.GAMMA.INV((H1592-(1-Params!$B$4))/Params!$B$4,Params!$B$5,Params!$B$6),1)))</f>
        <v/>
      </c>
      <c r="U1592" s="9">
        <f>ROUND(_xlfn.NORM.INV(I1592,Params!$B$13,Params!$B$14),1)</f>
        <v/>
      </c>
      <c r="V1592" s="9">
        <f>ROUND(_xlfn.NORM.INV(J1592,Params!$B$15,Params!$B$16),2)</f>
        <v/>
      </c>
      <c r="W1592" s="9">
        <f>ROUND(_xlfn.NORM.INV(K1592,Params!$B$13,Params!$B$14),1)</f>
        <v/>
      </c>
      <c r="X1592" s="9">
        <f>ROUND(_xlfn.NORM.INV(L1592,Params!$B$15,Params!$B$16),2)</f>
        <v/>
      </c>
      <c r="Y1592" s="9">
        <f>ROUND(_xlfn.NORM.INV(M1592,Params!$B$15,Params!$B$16)+Params!$B$17+Params!$B$18*M1592,2)</f>
        <v/>
      </c>
      <c r="Z1592" s="9">
        <f>ROUND(_xlfn.NORM.INV(N1592,Params!$B$13,Params!$B$14)+Params!$B$17+Params!$B$18*N1592,1)</f>
        <v/>
      </c>
    </row>
    <row r="1593">
      <c r="A1593" s="11" t="n">
        <v>1592</v>
      </c>
      <c r="B1593" s="12">
        <f>INT((A1593-1)/122)+1</f>
        <v/>
      </c>
      <c r="C1593" s="13" t="n">
        <v>0.429367</v>
      </c>
      <c r="D1593" s="13" t="n">
        <v>0.892624</v>
      </c>
      <c r="E1593" s="13" t="n">
        <v>0.34739</v>
      </c>
      <c r="F1593" s="13" t="n">
        <v>0.08254499999999999</v>
      </c>
      <c r="G1593" s="13" t="n">
        <v>0.37904</v>
      </c>
      <c r="H1593" s="13" t="n">
        <v>0.291861</v>
      </c>
      <c r="I1593" s="13" t="n">
        <v>0.602505</v>
      </c>
      <c r="J1593" s="13" t="n">
        <v>0.741988</v>
      </c>
      <c r="K1593" s="13" t="n">
        <v>0.840144</v>
      </c>
      <c r="L1593" s="13" t="n">
        <v>0.46212</v>
      </c>
      <c r="M1593" s="13" t="n">
        <v>0.136879</v>
      </c>
      <c r="N1593" s="13" t="n">
        <v>0.164762</v>
      </c>
      <c r="O1593" s="9">
        <f>IF(C1593&lt;=1-Params!$B$4,0,MAX(0.1,ROUND(_xlfn.GAMMA.INV((C1593-(1-Params!$B$4))/Params!$B$4,Params!$B$5,Params!$B$6),1)))</f>
        <v/>
      </c>
      <c r="P1593" s="9">
        <f>IF(D1593&lt;=1-Params!$B$7,0,ROUND(_xlfn.GAMMA.INV((D1593-(1-Params!$B$7))/Params!$B$7,Params!$B$8,Params!$B$9),3))</f>
        <v/>
      </c>
      <c r="Q1593" s="9">
        <f>IF(E1593&lt;=1-Params!$B$4,0,MAX(0.1,ROUND(_xlfn.GAMMA.INV((E1593-(1-Params!$B$4))/Params!$B$4,Params!$B$5,Params!$B$6),1)))</f>
        <v/>
      </c>
      <c r="R1593" s="9">
        <f>IF(F1593&lt;=1-Params!$B$7,0,ROUND(_xlfn.GAMMA.INV((F1593-(1-Params!$B$7))/Params!$B$7,Params!$B$8,Params!$B$9),3))</f>
        <v/>
      </c>
      <c r="S1593" s="9">
        <f>IF(G1593&lt;=1-Params!$B$7,0,ROUND((Params!$B$10+Params!$B$11*G1593^Params!$B$12)*_xlfn.GAMMA.INV((G1593-(1-Params!$B$7))/Params!$B$7,Params!$B$8,Params!$B$9),3))</f>
        <v/>
      </c>
      <c r="T1593" s="9">
        <f>IF(H1593&lt;=1-Params!$B$4,0,MAX(0.1,ROUND((Params!$B$10+Params!$B$11*H1593^Params!$B$12)*_xlfn.GAMMA.INV((H1593-(1-Params!$B$4))/Params!$B$4,Params!$B$5,Params!$B$6),1)))</f>
        <v/>
      </c>
      <c r="U1593" s="9">
        <f>ROUND(_xlfn.NORM.INV(I1593,Params!$B$13,Params!$B$14),1)</f>
        <v/>
      </c>
      <c r="V1593" s="9">
        <f>ROUND(_xlfn.NORM.INV(J1593,Params!$B$15,Params!$B$16),2)</f>
        <v/>
      </c>
      <c r="W1593" s="9">
        <f>ROUND(_xlfn.NORM.INV(K1593,Params!$B$13,Params!$B$14),1)</f>
        <v/>
      </c>
      <c r="X1593" s="9">
        <f>ROUND(_xlfn.NORM.INV(L1593,Params!$B$15,Params!$B$16),2)</f>
        <v/>
      </c>
      <c r="Y1593" s="9">
        <f>ROUND(_xlfn.NORM.INV(M1593,Params!$B$15,Params!$B$16)+Params!$B$17+Params!$B$18*M1593,2)</f>
        <v/>
      </c>
      <c r="Z1593" s="9">
        <f>ROUND(_xlfn.NORM.INV(N1593,Params!$B$13,Params!$B$14)+Params!$B$17+Params!$B$18*N1593,1)</f>
        <v/>
      </c>
    </row>
    <row r="1594">
      <c r="A1594" s="11" t="n">
        <v>1593</v>
      </c>
      <c r="B1594" s="12">
        <f>INT((A1594-1)/122)+1</f>
        <v/>
      </c>
      <c r="C1594" s="13" t="n">
        <v>0.342968</v>
      </c>
      <c r="D1594" s="13" t="n">
        <v>0.452568</v>
      </c>
      <c r="E1594" s="13" t="n">
        <v>0.67538</v>
      </c>
      <c r="F1594" s="13" t="n">
        <v>0.117747</v>
      </c>
      <c r="G1594" s="13" t="n">
        <v>0.433117</v>
      </c>
      <c r="H1594" s="13" t="n">
        <v>0.411525</v>
      </c>
      <c r="I1594" s="13" t="n">
        <v>0.344177</v>
      </c>
      <c r="J1594" s="13" t="n">
        <v>0.515059</v>
      </c>
      <c r="K1594" s="13" t="n">
        <v>0.5947210000000001</v>
      </c>
      <c r="L1594" s="13" t="n">
        <v>0.050789</v>
      </c>
      <c r="M1594" s="13" t="n">
        <v>0.044187</v>
      </c>
      <c r="N1594" s="13" t="n">
        <v>0.50428</v>
      </c>
      <c r="O1594" s="9">
        <f>IF(C1594&lt;=1-Params!$B$4,0,MAX(0.1,ROUND(_xlfn.GAMMA.INV((C1594-(1-Params!$B$4))/Params!$B$4,Params!$B$5,Params!$B$6),1)))</f>
        <v/>
      </c>
      <c r="P1594" s="9">
        <f>IF(D1594&lt;=1-Params!$B$7,0,ROUND(_xlfn.GAMMA.INV((D1594-(1-Params!$B$7))/Params!$B$7,Params!$B$8,Params!$B$9),3))</f>
        <v/>
      </c>
      <c r="Q1594" s="9">
        <f>IF(E1594&lt;=1-Params!$B$4,0,MAX(0.1,ROUND(_xlfn.GAMMA.INV((E1594-(1-Params!$B$4))/Params!$B$4,Params!$B$5,Params!$B$6),1)))</f>
        <v/>
      </c>
      <c r="R1594" s="9">
        <f>IF(F1594&lt;=1-Params!$B$7,0,ROUND(_xlfn.GAMMA.INV((F1594-(1-Params!$B$7))/Params!$B$7,Params!$B$8,Params!$B$9),3))</f>
        <v/>
      </c>
      <c r="S1594" s="9">
        <f>IF(G1594&lt;=1-Params!$B$7,0,ROUND((Params!$B$10+Params!$B$11*G1594^Params!$B$12)*_xlfn.GAMMA.INV((G1594-(1-Params!$B$7))/Params!$B$7,Params!$B$8,Params!$B$9),3))</f>
        <v/>
      </c>
      <c r="T1594" s="9">
        <f>IF(H1594&lt;=1-Params!$B$4,0,MAX(0.1,ROUND((Params!$B$10+Params!$B$11*H1594^Params!$B$12)*_xlfn.GAMMA.INV((H1594-(1-Params!$B$4))/Params!$B$4,Params!$B$5,Params!$B$6),1)))</f>
        <v/>
      </c>
      <c r="U1594" s="9">
        <f>ROUND(_xlfn.NORM.INV(I1594,Params!$B$13,Params!$B$14),1)</f>
        <v/>
      </c>
      <c r="V1594" s="9">
        <f>ROUND(_xlfn.NORM.INV(J1594,Params!$B$15,Params!$B$16),2)</f>
        <v/>
      </c>
      <c r="W1594" s="9">
        <f>ROUND(_xlfn.NORM.INV(K1594,Params!$B$13,Params!$B$14),1)</f>
        <v/>
      </c>
      <c r="X1594" s="9">
        <f>ROUND(_xlfn.NORM.INV(L1594,Params!$B$15,Params!$B$16),2)</f>
        <v/>
      </c>
      <c r="Y1594" s="9">
        <f>ROUND(_xlfn.NORM.INV(M1594,Params!$B$15,Params!$B$16)+Params!$B$17+Params!$B$18*M1594,2)</f>
        <v/>
      </c>
      <c r="Z1594" s="9">
        <f>ROUND(_xlfn.NORM.INV(N1594,Params!$B$13,Params!$B$14)+Params!$B$17+Params!$B$18*N1594,1)</f>
        <v/>
      </c>
    </row>
    <row r="1595">
      <c r="A1595" s="11" t="n">
        <v>1594</v>
      </c>
      <c r="B1595" s="12">
        <f>INT((A1595-1)/122)+1</f>
        <v/>
      </c>
      <c r="C1595" s="13" t="n">
        <v>0.193336</v>
      </c>
      <c r="D1595" s="13" t="n">
        <v>0.737408</v>
      </c>
      <c r="E1595" s="13" t="n">
        <v>0.020044</v>
      </c>
      <c r="F1595" s="13" t="n">
        <v>0.228916</v>
      </c>
      <c r="G1595" s="13" t="n">
        <v>0.454786</v>
      </c>
      <c r="H1595" s="13" t="n">
        <v>0.07510699999999999</v>
      </c>
      <c r="I1595" s="13" t="n">
        <v>0.778282</v>
      </c>
      <c r="J1595" s="13" t="n">
        <v>0.422927</v>
      </c>
      <c r="K1595" s="13" t="n">
        <v>0.979012</v>
      </c>
      <c r="L1595" s="13" t="n">
        <v>0.008881999999999999</v>
      </c>
      <c r="M1595" s="13" t="n">
        <v>0.110208</v>
      </c>
      <c r="N1595" s="13" t="n">
        <v>0.558014</v>
      </c>
      <c r="O1595" s="9">
        <f>IF(C1595&lt;=1-Params!$B$4,0,MAX(0.1,ROUND(_xlfn.GAMMA.INV((C1595-(1-Params!$B$4))/Params!$B$4,Params!$B$5,Params!$B$6),1)))</f>
        <v/>
      </c>
      <c r="P1595" s="9">
        <f>IF(D1595&lt;=1-Params!$B$7,0,ROUND(_xlfn.GAMMA.INV((D1595-(1-Params!$B$7))/Params!$B$7,Params!$B$8,Params!$B$9),3))</f>
        <v/>
      </c>
      <c r="Q1595" s="9">
        <f>IF(E1595&lt;=1-Params!$B$4,0,MAX(0.1,ROUND(_xlfn.GAMMA.INV((E1595-(1-Params!$B$4))/Params!$B$4,Params!$B$5,Params!$B$6),1)))</f>
        <v/>
      </c>
      <c r="R1595" s="9">
        <f>IF(F1595&lt;=1-Params!$B$7,0,ROUND(_xlfn.GAMMA.INV((F1595-(1-Params!$B$7))/Params!$B$7,Params!$B$8,Params!$B$9),3))</f>
        <v/>
      </c>
      <c r="S1595" s="9">
        <f>IF(G1595&lt;=1-Params!$B$7,0,ROUND((Params!$B$10+Params!$B$11*G1595^Params!$B$12)*_xlfn.GAMMA.INV((G1595-(1-Params!$B$7))/Params!$B$7,Params!$B$8,Params!$B$9),3))</f>
        <v/>
      </c>
      <c r="T1595" s="9">
        <f>IF(H1595&lt;=1-Params!$B$4,0,MAX(0.1,ROUND((Params!$B$10+Params!$B$11*H1595^Params!$B$12)*_xlfn.GAMMA.INV((H1595-(1-Params!$B$4))/Params!$B$4,Params!$B$5,Params!$B$6),1)))</f>
        <v/>
      </c>
      <c r="U1595" s="9">
        <f>ROUND(_xlfn.NORM.INV(I1595,Params!$B$13,Params!$B$14),1)</f>
        <v/>
      </c>
      <c r="V1595" s="9">
        <f>ROUND(_xlfn.NORM.INV(J1595,Params!$B$15,Params!$B$16),2)</f>
        <v/>
      </c>
      <c r="W1595" s="9">
        <f>ROUND(_xlfn.NORM.INV(K1595,Params!$B$13,Params!$B$14),1)</f>
        <v/>
      </c>
      <c r="X1595" s="9">
        <f>ROUND(_xlfn.NORM.INV(L1595,Params!$B$15,Params!$B$16),2)</f>
        <v/>
      </c>
      <c r="Y1595" s="9">
        <f>ROUND(_xlfn.NORM.INV(M1595,Params!$B$15,Params!$B$16)+Params!$B$17+Params!$B$18*M1595,2)</f>
        <v/>
      </c>
      <c r="Z1595" s="9">
        <f>ROUND(_xlfn.NORM.INV(N1595,Params!$B$13,Params!$B$14)+Params!$B$17+Params!$B$18*N1595,1)</f>
        <v/>
      </c>
    </row>
    <row r="1596">
      <c r="A1596" s="11" t="n">
        <v>1595</v>
      </c>
      <c r="B1596" s="12">
        <f>INT((A1596-1)/122)+1</f>
        <v/>
      </c>
      <c r="C1596" s="13" t="n">
        <v>0.021383</v>
      </c>
      <c r="D1596" s="13" t="n">
        <v>0.439798</v>
      </c>
      <c r="E1596" s="13" t="n">
        <v>0.112367</v>
      </c>
      <c r="F1596" s="13" t="n">
        <v>0.104367</v>
      </c>
      <c r="G1596" s="13" t="n">
        <v>0.589649</v>
      </c>
      <c r="H1596" s="13" t="n">
        <v>0.149541</v>
      </c>
      <c r="I1596" s="13" t="n">
        <v>0.958001</v>
      </c>
      <c r="J1596" s="13" t="n">
        <v>0.685055</v>
      </c>
      <c r="K1596" s="13" t="n">
        <v>0.922999</v>
      </c>
      <c r="L1596" s="13" t="n">
        <v>0.044528</v>
      </c>
      <c r="M1596" s="13" t="n">
        <v>0.382212</v>
      </c>
      <c r="N1596" s="13" t="n">
        <v>0.395398</v>
      </c>
      <c r="O1596" s="9">
        <f>IF(C1596&lt;=1-Params!$B$4,0,MAX(0.1,ROUND(_xlfn.GAMMA.INV((C1596-(1-Params!$B$4))/Params!$B$4,Params!$B$5,Params!$B$6),1)))</f>
        <v/>
      </c>
      <c r="P1596" s="9">
        <f>IF(D1596&lt;=1-Params!$B$7,0,ROUND(_xlfn.GAMMA.INV((D1596-(1-Params!$B$7))/Params!$B$7,Params!$B$8,Params!$B$9),3))</f>
        <v/>
      </c>
      <c r="Q1596" s="9">
        <f>IF(E1596&lt;=1-Params!$B$4,0,MAX(0.1,ROUND(_xlfn.GAMMA.INV((E1596-(1-Params!$B$4))/Params!$B$4,Params!$B$5,Params!$B$6),1)))</f>
        <v/>
      </c>
      <c r="R1596" s="9">
        <f>IF(F1596&lt;=1-Params!$B$7,0,ROUND(_xlfn.GAMMA.INV((F1596-(1-Params!$B$7))/Params!$B$7,Params!$B$8,Params!$B$9),3))</f>
        <v/>
      </c>
      <c r="S1596" s="9">
        <f>IF(G1596&lt;=1-Params!$B$7,0,ROUND((Params!$B$10+Params!$B$11*G1596^Params!$B$12)*_xlfn.GAMMA.INV((G1596-(1-Params!$B$7))/Params!$B$7,Params!$B$8,Params!$B$9),3))</f>
        <v/>
      </c>
      <c r="T1596" s="9">
        <f>IF(H1596&lt;=1-Params!$B$4,0,MAX(0.1,ROUND((Params!$B$10+Params!$B$11*H1596^Params!$B$12)*_xlfn.GAMMA.INV((H1596-(1-Params!$B$4))/Params!$B$4,Params!$B$5,Params!$B$6),1)))</f>
        <v/>
      </c>
      <c r="U1596" s="9">
        <f>ROUND(_xlfn.NORM.INV(I1596,Params!$B$13,Params!$B$14),1)</f>
        <v/>
      </c>
      <c r="V1596" s="9">
        <f>ROUND(_xlfn.NORM.INV(J1596,Params!$B$15,Params!$B$16),2)</f>
        <v/>
      </c>
      <c r="W1596" s="9">
        <f>ROUND(_xlfn.NORM.INV(K1596,Params!$B$13,Params!$B$14),1)</f>
        <v/>
      </c>
      <c r="X1596" s="9">
        <f>ROUND(_xlfn.NORM.INV(L1596,Params!$B$15,Params!$B$16),2)</f>
        <v/>
      </c>
      <c r="Y1596" s="9">
        <f>ROUND(_xlfn.NORM.INV(M1596,Params!$B$15,Params!$B$16)+Params!$B$17+Params!$B$18*M1596,2)</f>
        <v/>
      </c>
      <c r="Z1596" s="9">
        <f>ROUND(_xlfn.NORM.INV(N1596,Params!$B$13,Params!$B$14)+Params!$B$17+Params!$B$18*N1596,1)</f>
        <v/>
      </c>
    </row>
    <row r="1597">
      <c r="A1597" s="11" t="n">
        <v>1596</v>
      </c>
      <c r="B1597" s="12">
        <f>INT((A1597-1)/122)+1</f>
        <v/>
      </c>
      <c r="C1597" s="13" t="n">
        <v>0.811708</v>
      </c>
      <c r="D1597" s="13" t="n">
        <v>0.209882</v>
      </c>
      <c r="E1597" s="13" t="n">
        <v>0.047882</v>
      </c>
      <c r="F1597" s="13" t="n">
        <v>0.28113</v>
      </c>
      <c r="G1597" s="13" t="n">
        <v>0.576728</v>
      </c>
      <c r="H1597" s="13" t="n">
        <v>0.054009</v>
      </c>
      <c r="I1597" s="13" t="n">
        <v>0.918986</v>
      </c>
      <c r="J1597" s="13" t="n">
        <v>0.403399</v>
      </c>
      <c r="K1597" s="13" t="n">
        <v>0.97831</v>
      </c>
      <c r="L1597" s="13" t="n">
        <v>0.503512</v>
      </c>
      <c r="M1597" s="13" t="n">
        <v>0.317057</v>
      </c>
      <c r="N1597" s="13" t="n">
        <v>0.698407</v>
      </c>
      <c r="O1597" s="9">
        <f>IF(C1597&lt;=1-Params!$B$4,0,MAX(0.1,ROUND(_xlfn.GAMMA.INV((C1597-(1-Params!$B$4))/Params!$B$4,Params!$B$5,Params!$B$6),1)))</f>
        <v/>
      </c>
      <c r="P1597" s="9">
        <f>IF(D1597&lt;=1-Params!$B$7,0,ROUND(_xlfn.GAMMA.INV((D1597-(1-Params!$B$7))/Params!$B$7,Params!$B$8,Params!$B$9),3))</f>
        <v/>
      </c>
      <c r="Q1597" s="9">
        <f>IF(E1597&lt;=1-Params!$B$4,0,MAX(0.1,ROUND(_xlfn.GAMMA.INV((E1597-(1-Params!$B$4))/Params!$B$4,Params!$B$5,Params!$B$6),1)))</f>
        <v/>
      </c>
      <c r="R1597" s="9">
        <f>IF(F1597&lt;=1-Params!$B$7,0,ROUND(_xlfn.GAMMA.INV((F1597-(1-Params!$B$7))/Params!$B$7,Params!$B$8,Params!$B$9),3))</f>
        <v/>
      </c>
      <c r="S1597" s="9">
        <f>IF(G1597&lt;=1-Params!$B$7,0,ROUND((Params!$B$10+Params!$B$11*G1597^Params!$B$12)*_xlfn.GAMMA.INV((G1597-(1-Params!$B$7))/Params!$B$7,Params!$B$8,Params!$B$9),3))</f>
        <v/>
      </c>
      <c r="T1597" s="9">
        <f>IF(H1597&lt;=1-Params!$B$4,0,MAX(0.1,ROUND((Params!$B$10+Params!$B$11*H1597^Params!$B$12)*_xlfn.GAMMA.INV((H1597-(1-Params!$B$4))/Params!$B$4,Params!$B$5,Params!$B$6),1)))</f>
        <v/>
      </c>
      <c r="U1597" s="9">
        <f>ROUND(_xlfn.NORM.INV(I1597,Params!$B$13,Params!$B$14),1)</f>
        <v/>
      </c>
      <c r="V1597" s="9">
        <f>ROUND(_xlfn.NORM.INV(J1597,Params!$B$15,Params!$B$16),2)</f>
        <v/>
      </c>
      <c r="W1597" s="9">
        <f>ROUND(_xlfn.NORM.INV(K1597,Params!$B$13,Params!$B$14),1)</f>
        <v/>
      </c>
      <c r="X1597" s="9">
        <f>ROUND(_xlfn.NORM.INV(L1597,Params!$B$15,Params!$B$16),2)</f>
        <v/>
      </c>
      <c r="Y1597" s="9">
        <f>ROUND(_xlfn.NORM.INV(M1597,Params!$B$15,Params!$B$16)+Params!$B$17+Params!$B$18*M1597,2)</f>
        <v/>
      </c>
      <c r="Z1597" s="9">
        <f>ROUND(_xlfn.NORM.INV(N1597,Params!$B$13,Params!$B$14)+Params!$B$17+Params!$B$18*N1597,1)</f>
        <v/>
      </c>
    </row>
    <row r="1598">
      <c r="A1598" s="11" t="n">
        <v>1597</v>
      </c>
      <c r="B1598" s="12">
        <f>INT((A1598-1)/122)+1</f>
        <v/>
      </c>
      <c r="C1598" s="13" t="n">
        <v>0.478634</v>
      </c>
      <c r="D1598" s="13" t="n">
        <v>0.291587</v>
      </c>
      <c r="E1598" s="13" t="n">
        <v>0.219153</v>
      </c>
      <c r="F1598" s="13" t="n">
        <v>0.66332</v>
      </c>
      <c r="G1598" s="13" t="n">
        <v>0.924808</v>
      </c>
      <c r="H1598" s="13" t="n">
        <v>0.241121</v>
      </c>
      <c r="I1598" s="13" t="n">
        <v>0.941858</v>
      </c>
      <c r="J1598" s="13" t="n">
        <v>0.830894</v>
      </c>
      <c r="K1598" s="13" t="n">
        <v>0.951691</v>
      </c>
      <c r="L1598" s="13" t="n">
        <v>0.520786</v>
      </c>
      <c r="M1598" s="13" t="n">
        <v>0.239699</v>
      </c>
      <c r="N1598" s="13" t="n">
        <v>0.437588</v>
      </c>
      <c r="O1598" s="9">
        <f>IF(C1598&lt;=1-Params!$B$4,0,MAX(0.1,ROUND(_xlfn.GAMMA.INV((C1598-(1-Params!$B$4))/Params!$B$4,Params!$B$5,Params!$B$6),1)))</f>
        <v/>
      </c>
      <c r="P1598" s="9">
        <f>IF(D1598&lt;=1-Params!$B$7,0,ROUND(_xlfn.GAMMA.INV((D1598-(1-Params!$B$7))/Params!$B$7,Params!$B$8,Params!$B$9),3))</f>
        <v/>
      </c>
      <c r="Q1598" s="9">
        <f>IF(E1598&lt;=1-Params!$B$4,0,MAX(0.1,ROUND(_xlfn.GAMMA.INV((E1598-(1-Params!$B$4))/Params!$B$4,Params!$B$5,Params!$B$6),1)))</f>
        <v/>
      </c>
      <c r="R1598" s="9">
        <f>IF(F1598&lt;=1-Params!$B$7,0,ROUND(_xlfn.GAMMA.INV((F1598-(1-Params!$B$7))/Params!$B$7,Params!$B$8,Params!$B$9),3))</f>
        <v/>
      </c>
      <c r="S1598" s="9">
        <f>IF(G1598&lt;=1-Params!$B$7,0,ROUND((Params!$B$10+Params!$B$11*G1598^Params!$B$12)*_xlfn.GAMMA.INV((G1598-(1-Params!$B$7))/Params!$B$7,Params!$B$8,Params!$B$9),3))</f>
        <v/>
      </c>
      <c r="T1598" s="9">
        <f>IF(H1598&lt;=1-Params!$B$4,0,MAX(0.1,ROUND((Params!$B$10+Params!$B$11*H1598^Params!$B$12)*_xlfn.GAMMA.INV((H1598-(1-Params!$B$4))/Params!$B$4,Params!$B$5,Params!$B$6),1)))</f>
        <v/>
      </c>
      <c r="U1598" s="9">
        <f>ROUND(_xlfn.NORM.INV(I1598,Params!$B$13,Params!$B$14),1)</f>
        <v/>
      </c>
      <c r="V1598" s="9">
        <f>ROUND(_xlfn.NORM.INV(J1598,Params!$B$15,Params!$B$16),2)</f>
        <v/>
      </c>
      <c r="W1598" s="9">
        <f>ROUND(_xlfn.NORM.INV(K1598,Params!$B$13,Params!$B$14),1)</f>
        <v/>
      </c>
      <c r="X1598" s="9">
        <f>ROUND(_xlfn.NORM.INV(L1598,Params!$B$15,Params!$B$16),2)</f>
        <v/>
      </c>
      <c r="Y1598" s="9">
        <f>ROUND(_xlfn.NORM.INV(M1598,Params!$B$15,Params!$B$16)+Params!$B$17+Params!$B$18*M1598,2)</f>
        <v/>
      </c>
      <c r="Z1598" s="9">
        <f>ROUND(_xlfn.NORM.INV(N1598,Params!$B$13,Params!$B$14)+Params!$B$17+Params!$B$18*N1598,1)</f>
        <v/>
      </c>
    </row>
    <row r="1599">
      <c r="A1599" s="11" t="n">
        <v>1598</v>
      </c>
      <c r="B1599" s="12">
        <f>INT((A1599-1)/122)+1</f>
        <v/>
      </c>
      <c r="C1599" s="13" t="n">
        <v>0.982007</v>
      </c>
      <c r="D1599" s="13" t="n">
        <v>0.477732</v>
      </c>
      <c r="E1599" s="13" t="n">
        <v>0.490604</v>
      </c>
      <c r="F1599" s="13" t="n">
        <v>0.596317</v>
      </c>
      <c r="G1599" s="13" t="n">
        <v>0.772637</v>
      </c>
      <c r="H1599" s="13" t="n">
        <v>0.354601</v>
      </c>
      <c r="I1599" s="13" t="n">
        <v>0.610163</v>
      </c>
      <c r="J1599" s="13" t="n">
        <v>0.902581</v>
      </c>
      <c r="K1599" s="13" t="n">
        <v>0.850261</v>
      </c>
      <c r="L1599" s="13" t="n">
        <v>0.7037330000000001</v>
      </c>
      <c r="M1599" s="13" t="n">
        <v>0.225155</v>
      </c>
      <c r="N1599" s="13" t="n">
        <v>0.822652</v>
      </c>
      <c r="O1599" s="9">
        <f>IF(C1599&lt;=1-Params!$B$4,0,MAX(0.1,ROUND(_xlfn.GAMMA.INV((C1599-(1-Params!$B$4))/Params!$B$4,Params!$B$5,Params!$B$6),1)))</f>
        <v/>
      </c>
      <c r="P1599" s="9">
        <f>IF(D1599&lt;=1-Params!$B$7,0,ROUND(_xlfn.GAMMA.INV((D1599-(1-Params!$B$7))/Params!$B$7,Params!$B$8,Params!$B$9),3))</f>
        <v/>
      </c>
      <c r="Q1599" s="9">
        <f>IF(E1599&lt;=1-Params!$B$4,0,MAX(0.1,ROUND(_xlfn.GAMMA.INV((E1599-(1-Params!$B$4))/Params!$B$4,Params!$B$5,Params!$B$6),1)))</f>
        <v/>
      </c>
      <c r="R1599" s="9">
        <f>IF(F1599&lt;=1-Params!$B$7,0,ROUND(_xlfn.GAMMA.INV((F1599-(1-Params!$B$7))/Params!$B$7,Params!$B$8,Params!$B$9),3))</f>
        <v/>
      </c>
      <c r="S1599" s="9">
        <f>IF(G1599&lt;=1-Params!$B$7,0,ROUND((Params!$B$10+Params!$B$11*G1599^Params!$B$12)*_xlfn.GAMMA.INV((G1599-(1-Params!$B$7))/Params!$B$7,Params!$B$8,Params!$B$9),3))</f>
        <v/>
      </c>
      <c r="T1599" s="9">
        <f>IF(H1599&lt;=1-Params!$B$4,0,MAX(0.1,ROUND((Params!$B$10+Params!$B$11*H1599^Params!$B$12)*_xlfn.GAMMA.INV((H1599-(1-Params!$B$4))/Params!$B$4,Params!$B$5,Params!$B$6),1)))</f>
        <v/>
      </c>
      <c r="U1599" s="9">
        <f>ROUND(_xlfn.NORM.INV(I1599,Params!$B$13,Params!$B$14),1)</f>
        <v/>
      </c>
      <c r="V1599" s="9">
        <f>ROUND(_xlfn.NORM.INV(J1599,Params!$B$15,Params!$B$16),2)</f>
        <v/>
      </c>
      <c r="W1599" s="9">
        <f>ROUND(_xlfn.NORM.INV(K1599,Params!$B$13,Params!$B$14),1)</f>
        <v/>
      </c>
      <c r="X1599" s="9">
        <f>ROUND(_xlfn.NORM.INV(L1599,Params!$B$15,Params!$B$16),2)</f>
        <v/>
      </c>
      <c r="Y1599" s="9">
        <f>ROUND(_xlfn.NORM.INV(M1599,Params!$B$15,Params!$B$16)+Params!$B$17+Params!$B$18*M1599,2)</f>
        <v/>
      </c>
      <c r="Z1599" s="9">
        <f>ROUND(_xlfn.NORM.INV(N1599,Params!$B$13,Params!$B$14)+Params!$B$17+Params!$B$18*N1599,1)</f>
        <v/>
      </c>
    </row>
    <row r="1600">
      <c r="A1600" s="11" t="n">
        <v>1599</v>
      </c>
      <c r="B1600" s="12">
        <f>INT((A1600-1)/122)+1</f>
        <v/>
      </c>
      <c r="C1600" s="13" t="n">
        <v>0.646186</v>
      </c>
      <c r="D1600" s="13" t="n">
        <v>0.478514</v>
      </c>
      <c r="E1600" s="13" t="n">
        <v>0.546116</v>
      </c>
      <c r="F1600" s="13" t="n">
        <v>0.145598</v>
      </c>
      <c r="G1600" s="13" t="n">
        <v>0.189055</v>
      </c>
      <c r="H1600" s="13" t="n">
        <v>0.355334</v>
      </c>
      <c r="I1600" s="13" t="n">
        <v>0.473286</v>
      </c>
      <c r="J1600" s="13" t="n">
        <v>0.930044</v>
      </c>
      <c r="K1600" s="13" t="n">
        <v>0.84367</v>
      </c>
      <c r="L1600" s="13" t="n">
        <v>0.413431</v>
      </c>
      <c r="M1600" s="13" t="n">
        <v>0.465824</v>
      </c>
      <c r="N1600" s="13" t="n">
        <v>0.846245</v>
      </c>
      <c r="O1600" s="9">
        <f>IF(C1600&lt;=1-Params!$B$4,0,MAX(0.1,ROUND(_xlfn.GAMMA.INV((C1600-(1-Params!$B$4))/Params!$B$4,Params!$B$5,Params!$B$6),1)))</f>
        <v/>
      </c>
      <c r="P1600" s="9">
        <f>IF(D1600&lt;=1-Params!$B$7,0,ROUND(_xlfn.GAMMA.INV((D1600-(1-Params!$B$7))/Params!$B$7,Params!$B$8,Params!$B$9),3))</f>
        <v/>
      </c>
      <c r="Q1600" s="9">
        <f>IF(E1600&lt;=1-Params!$B$4,0,MAX(0.1,ROUND(_xlfn.GAMMA.INV((E1600-(1-Params!$B$4))/Params!$B$4,Params!$B$5,Params!$B$6),1)))</f>
        <v/>
      </c>
      <c r="R1600" s="9">
        <f>IF(F1600&lt;=1-Params!$B$7,0,ROUND(_xlfn.GAMMA.INV((F1600-(1-Params!$B$7))/Params!$B$7,Params!$B$8,Params!$B$9),3))</f>
        <v/>
      </c>
      <c r="S1600" s="9">
        <f>IF(G1600&lt;=1-Params!$B$7,0,ROUND((Params!$B$10+Params!$B$11*G1600^Params!$B$12)*_xlfn.GAMMA.INV((G1600-(1-Params!$B$7))/Params!$B$7,Params!$B$8,Params!$B$9),3))</f>
        <v/>
      </c>
      <c r="T1600" s="9">
        <f>IF(H1600&lt;=1-Params!$B$4,0,MAX(0.1,ROUND((Params!$B$10+Params!$B$11*H1600^Params!$B$12)*_xlfn.GAMMA.INV((H1600-(1-Params!$B$4))/Params!$B$4,Params!$B$5,Params!$B$6),1)))</f>
        <v/>
      </c>
      <c r="U1600" s="9">
        <f>ROUND(_xlfn.NORM.INV(I1600,Params!$B$13,Params!$B$14),1)</f>
        <v/>
      </c>
      <c r="V1600" s="9">
        <f>ROUND(_xlfn.NORM.INV(J1600,Params!$B$15,Params!$B$16),2)</f>
        <v/>
      </c>
      <c r="W1600" s="9">
        <f>ROUND(_xlfn.NORM.INV(K1600,Params!$B$13,Params!$B$14),1)</f>
        <v/>
      </c>
      <c r="X1600" s="9">
        <f>ROUND(_xlfn.NORM.INV(L1600,Params!$B$15,Params!$B$16),2)</f>
        <v/>
      </c>
      <c r="Y1600" s="9">
        <f>ROUND(_xlfn.NORM.INV(M1600,Params!$B$15,Params!$B$16)+Params!$B$17+Params!$B$18*M1600,2)</f>
        <v/>
      </c>
      <c r="Z1600" s="9">
        <f>ROUND(_xlfn.NORM.INV(N1600,Params!$B$13,Params!$B$14)+Params!$B$17+Params!$B$18*N1600,1)</f>
        <v/>
      </c>
    </row>
    <row r="1601">
      <c r="A1601" s="11" t="n">
        <v>1600</v>
      </c>
      <c r="B1601" s="12">
        <f>INT((A1601-1)/122)+1</f>
        <v/>
      </c>
      <c r="C1601" s="13" t="n">
        <v>0.497309</v>
      </c>
      <c r="D1601" s="13" t="n">
        <v>0.470258</v>
      </c>
      <c r="E1601" s="13" t="n">
        <v>0.97384</v>
      </c>
      <c r="F1601" s="13" t="n">
        <v>0.03152</v>
      </c>
      <c r="G1601" s="13" t="n">
        <v>0.752194</v>
      </c>
      <c r="H1601" s="13" t="n">
        <v>0.235777</v>
      </c>
      <c r="I1601" s="13" t="n">
        <v>0.460365</v>
      </c>
      <c r="J1601" s="13" t="n">
        <v>0.875882</v>
      </c>
      <c r="K1601" s="13" t="n">
        <v>0.621049</v>
      </c>
      <c r="L1601" s="13" t="n">
        <v>0.59846</v>
      </c>
      <c r="M1601" s="13" t="n">
        <v>0.62878</v>
      </c>
      <c r="N1601" s="13" t="n">
        <v>0.836984</v>
      </c>
      <c r="O1601" s="9">
        <f>IF(C1601&lt;=1-Params!$B$4,0,MAX(0.1,ROUND(_xlfn.GAMMA.INV((C1601-(1-Params!$B$4))/Params!$B$4,Params!$B$5,Params!$B$6),1)))</f>
        <v/>
      </c>
      <c r="P1601" s="9">
        <f>IF(D1601&lt;=1-Params!$B$7,0,ROUND(_xlfn.GAMMA.INV((D1601-(1-Params!$B$7))/Params!$B$7,Params!$B$8,Params!$B$9),3))</f>
        <v/>
      </c>
      <c r="Q1601" s="9">
        <f>IF(E1601&lt;=1-Params!$B$4,0,MAX(0.1,ROUND(_xlfn.GAMMA.INV((E1601-(1-Params!$B$4))/Params!$B$4,Params!$B$5,Params!$B$6),1)))</f>
        <v/>
      </c>
      <c r="R1601" s="9">
        <f>IF(F1601&lt;=1-Params!$B$7,0,ROUND(_xlfn.GAMMA.INV((F1601-(1-Params!$B$7))/Params!$B$7,Params!$B$8,Params!$B$9),3))</f>
        <v/>
      </c>
      <c r="S1601" s="9">
        <f>IF(G1601&lt;=1-Params!$B$7,0,ROUND((Params!$B$10+Params!$B$11*G1601^Params!$B$12)*_xlfn.GAMMA.INV((G1601-(1-Params!$B$7))/Params!$B$7,Params!$B$8,Params!$B$9),3))</f>
        <v/>
      </c>
      <c r="T1601" s="9">
        <f>IF(H1601&lt;=1-Params!$B$4,0,MAX(0.1,ROUND((Params!$B$10+Params!$B$11*H1601^Params!$B$12)*_xlfn.GAMMA.INV((H1601-(1-Params!$B$4))/Params!$B$4,Params!$B$5,Params!$B$6),1)))</f>
        <v/>
      </c>
      <c r="U1601" s="9">
        <f>ROUND(_xlfn.NORM.INV(I1601,Params!$B$13,Params!$B$14),1)</f>
        <v/>
      </c>
      <c r="V1601" s="9">
        <f>ROUND(_xlfn.NORM.INV(J1601,Params!$B$15,Params!$B$16),2)</f>
        <v/>
      </c>
      <c r="W1601" s="9">
        <f>ROUND(_xlfn.NORM.INV(K1601,Params!$B$13,Params!$B$14),1)</f>
        <v/>
      </c>
      <c r="X1601" s="9">
        <f>ROUND(_xlfn.NORM.INV(L1601,Params!$B$15,Params!$B$16),2)</f>
        <v/>
      </c>
      <c r="Y1601" s="9">
        <f>ROUND(_xlfn.NORM.INV(M1601,Params!$B$15,Params!$B$16)+Params!$B$17+Params!$B$18*M1601,2)</f>
        <v/>
      </c>
      <c r="Z1601" s="9">
        <f>ROUND(_xlfn.NORM.INV(N1601,Params!$B$13,Params!$B$14)+Params!$B$17+Params!$B$18*N1601,1)</f>
        <v/>
      </c>
    </row>
    <row r="1602">
      <c r="A1602" s="11" t="n">
        <v>1601</v>
      </c>
      <c r="B1602" s="12">
        <f>INT((A1602-1)/122)+1</f>
        <v/>
      </c>
      <c r="C1602" s="13" t="n">
        <v>0.543494</v>
      </c>
      <c r="D1602" s="13" t="n">
        <v>0.6948530000000001</v>
      </c>
      <c r="E1602" s="13" t="n">
        <v>0.656316</v>
      </c>
      <c r="F1602" s="13" t="n">
        <v>0.419794</v>
      </c>
      <c r="G1602" s="13" t="n">
        <v>0.86129</v>
      </c>
      <c r="H1602" s="13" t="n">
        <v>0.697518</v>
      </c>
      <c r="I1602" s="13" t="n">
        <v>0.14638</v>
      </c>
      <c r="J1602" s="13" t="n">
        <v>0.912209</v>
      </c>
      <c r="K1602" s="13" t="n">
        <v>0.820269</v>
      </c>
      <c r="L1602" s="13" t="n">
        <v>0.894434</v>
      </c>
      <c r="M1602" s="13" t="n">
        <v>0.619223</v>
      </c>
      <c r="N1602" s="13" t="n">
        <v>0.848201</v>
      </c>
      <c r="O1602" s="9">
        <f>IF(C1602&lt;=1-Params!$B$4,0,MAX(0.1,ROUND(_xlfn.GAMMA.INV((C1602-(1-Params!$B$4))/Params!$B$4,Params!$B$5,Params!$B$6),1)))</f>
        <v/>
      </c>
      <c r="P1602" s="9">
        <f>IF(D1602&lt;=1-Params!$B$7,0,ROUND(_xlfn.GAMMA.INV((D1602-(1-Params!$B$7))/Params!$B$7,Params!$B$8,Params!$B$9),3))</f>
        <v/>
      </c>
      <c r="Q1602" s="9">
        <f>IF(E1602&lt;=1-Params!$B$4,0,MAX(0.1,ROUND(_xlfn.GAMMA.INV((E1602-(1-Params!$B$4))/Params!$B$4,Params!$B$5,Params!$B$6),1)))</f>
        <v/>
      </c>
      <c r="R1602" s="9">
        <f>IF(F1602&lt;=1-Params!$B$7,0,ROUND(_xlfn.GAMMA.INV((F1602-(1-Params!$B$7))/Params!$B$7,Params!$B$8,Params!$B$9),3))</f>
        <v/>
      </c>
      <c r="S1602" s="9">
        <f>IF(G1602&lt;=1-Params!$B$7,0,ROUND((Params!$B$10+Params!$B$11*G1602^Params!$B$12)*_xlfn.GAMMA.INV((G1602-(1-Params!$B$7))/Params!$B$7,Params!$B$8,Params!$B$9),3))</f>
        <v/>
      </c>
      <c r="T1602" s="9">
        <f>IF(H1602&lt;=1-Params!$B$4,0,MAX(0.1,ROUND((Params!$B$10+Params!$B$11*H1602^Params!$B$12)*_xlfn.GAMMA.INV((H1602-(1-Params!$B$4))/Params!$B$4,Params!$B$5,Params!$B$6),1)))</f>
        <v/>
      </c>
      <c r="U1602" s="9">
        <f>ROUND(_xlfn.NORM.INV(I1602,Params!$B$13,Params!$B$14),1)</f>
        <v/>
      </c>
      <c r="V1602" s="9">
        <f>ROUND(_xlfn.NORM.INV(J1602,Params!$B$15,Params!$B$16),2)</f>
        <v/>
      </c>
      <c r="W1602" s="9">
        <f>ROUND(_xlfn.NORM.INV(K1602,Params!$B$13,Params!$B$14),1)</f>
        <v/>
      </c>
      <c r="X1602" s="9">
        <f>ROUND(_xlfn.NORM.INV(L1602,Params!$B$15,Params!$B$16),2)</f>
        <v/>
      </c>
      <c r="Y1602" s="9">
        <f>ROUND(_xlfn.NORM.INV(M1602,Params!$B$15,Params!$B$16)+Params!$B$17+Params!$B$18*M1602,2)</f>
        <v/>
      </c>
      <c r="Z1602" s="9">
        <f>ROUND(_xlfn.NORM.INV(N1602,Params!$B$13,Params!$B$14)+Params!$B$17+Params!$B$18*N1602,1)</f>
        <v/>
      </c>
    </row>
    <row r="1603">
      <c r="A1603" s="11" t="n">
        <v>1602</v>
      </c>
      <c r="B1603" s="12">
        <f>INT((A1603-1)/122)+1</f>
        <v/>
      </c>
      <c r="C1603" s="13" t="n">
        <v>0.211957</v>
      </c>
      <c r="D1603" s="13" t="n">
        <v>0.047209</v>
      </c>
      <c r="E1603" s="13" t="n">
        <v>0.666288</v>
      </c>
      <c r="F1603" s="13" t="n">
        <v>0.692435</v>
      </c>
      <c r="G1603" s="13" t="n">
        <v>0.889212</v>
      </c>
      <c r="H1603" s="13" t="n">
        <v>0.607383</v>
      </c>
      <c r="I1603" s="13" t="n">
        <v>0.050956</v>
      </c>
      <c r="J1603" s="13" t="n">
        <v>0.901298</v>
      </c>
      <c r="K1603" s="13" t="n">
        <v>0.993336</v>
      </c>
      <c r="L1603" s="13" t="n">
        <v>0.939666</v>
      </c>
      <c r="M1603" s="13" t="n">
        <v>0.779954</v>
      </c>
      <c r="N1603" s="13" t="n">
        <v>0.8510219999999999</v>
      </c>
      <c r="O1603" s="9">
        <f>IF(C1603&lt;=1-Params!$B$4,0,MAX(0.1,ROUND(_xlfn.GAMMA.INV((C1603-(1-Params!$B$4))/Params!$B$4,Params!$B$5,Params!$B$6),1)))</f>
        <v/>
      </c>
      <c r="P1603" s="9">
        <f>IF(D1603&lt;=1-Params!$B$7,0,ROUND(_xlfn.GAMMA.INV((D1603-(1-Params!$B$7))/Params!$B$7,Params!$B$8,Params!$B$9),3))</f>
        <v/>
      </c>
      <c r="Q1603" s="9">
        <f>IF(E1603&lt;=1-Params!$B$4,0,MAX(0.1,ROUND(_xlfn.GAMMA.INV((E1603-(1-Params!$B$4))/Params!$B$4,Params!$B$5,Params!$B$6),1)))</f>
        <v/>
      </c>
      <c r="R1603" s="9">
        <f>IF(F1603&lt;=1-Params!$B$7,0,ROUND(_xlfn.GAMMA.INV((F1603-(1-Params!$B$7))/Params!$B$7,Params!$B$8,Params!$B$9),3))</f>
        <v/>
      </c>
      <c r="S1603" s="9">
        <f>IF(G1603&lt;=1-Params!$B$7,0,ROUND((Params!$B$10+Params!$B$11*G1603^Params!$B$12)*_xlfn.GAMMA.INV((G1603-(1-Params!$B$7))/Params!$B$7,Params!$B$8,Params!$B$9),3))</f>
        <v/>
      </c>
      <c r="T1603" s="9">
        <f>IF(H1603&lt;=1-Params!$B$4,0,MAX(0.1,ROUND((Params!$B$10+Params!$B$11*H1603^Params!$B$12)*_xlfn.GAMMA.INV((H1603-(1-Params!$B$4))/Params!$B$4,Params!$B$5,Params!$B$6),1)))</f>
        <v/>
      </c>
      <c r="U1603" s="9">
        <f>ROUND(_xlfn.NORM.INV(I1603,Params!$B$13,Params!$B$14),1)</f>
        <v/>
      </c>
      <c r="V1603" s="9">
        <f>ROUND(_xlfn.NORM.INV(J1603,Params!$B$15,Params!$B$16),2)</f>
        <v/>
      </c>
      <c r="W1603" s="9">
        <f>ROUND(_xlfn.NORM.INV(K1603,Params!$B$13,Params!$B$14),1)</f>
        <v/>
      </c>
      <c r="X1603" s="9">
        <f>ROUND(_xlfn.NORM.INV(L1603,Params!$B$15,Params!$B$16),2)</f>
        <v/>
      </c>
      <c r="Y1603" s="9">
        <f>ROUND(_xlfn.NORM.INV(M1603,Params!$B$15,Params!$B$16)+Params!$B$17+Params!$B$18*M1603,2)</f>
        <v/>
      </c>
      <c r="Z1603" s="9">
        <f>ROUND(_xlfn.NORM.INV(N1603,Params!$B$13,Params!$B$14)+Params!$B$17+Params!$B$18*N1603,1)</f>
        <v/>
      </c>
    </row>
    <row r="1604">
      <c r="A1604" s="11" t="n">
        <v>1603</v>
      </c>
      <c r="B1604" s="12">
        <f>INT((A1604-1)/122)+1</f>
        <v/>
      </c>
      <c r="C1604" s="13" t="n">
        <v>0.1859</v>
      </c>
      <c r="D1604" s="13" t="n">
        <v>0.702809</v>
      </c>
      <c r="E1604" s="13" t="n">
        <v>0.764414</v>
      </c>
      <c r="F1604" s="13" t="n">
        <v>0.374047</v>
      </c>
      <c r="G1604" s="13" t="n">
        <v>0.9423550000000001</v>
      </c>
      <c r="H1604" s="13" t="n">
        <v>0.291779</v>
      </c>
      <c r="I1604" s="13" t="n">
        <v>0.175533</v>
      </c>
      <c r="J1604" s="13" t="n">
        <v>0.917486</v>
      </c>
      <c r="K1604" s="13" t="n">
        <v>0.777518</v>
      </c>
      <c r="L1604" s="13" t="n">
        <v>0.788266</v>
      </c>
      <c r="M1604" s="13" t="n">
        <v>0.9458530000000001</v>
      </c>
      <c r="N1604" s="13" t="n">
        <v>0.928346</v>
      </c>
      <c r="O1604" s="9">
        <f>IF(C1604&lt;=1-Params!$B$4,0,MAX(0.1,ROUND(_xlfn.GAMMA.INV((C1604-(1-Params!$B$4))/Params!$B$4,Params!$B$5,Params!$B$6),1)))</f>
        <v/>
      </c>
      <c r="P1604" s="9">
        <f>IF(D1604&lt;=1-Params!$B$7,0,ROUND(_xlfn.GAMMA.INV((D1604-(1-Params!$B$7))/Params!$B$7,Params!$B$8,Params!$B$9),3))</f>
        <v/>
      </c>
      <c r="Q1604" s="9">
        <f>IF(E1604&lt;=1-Params!$B$4,0,MAX(0.1,ROUND(_xlfn.GAMMA.INV((E1604-(1-Params!$B$4))/Params!$B$4,Params!$B$5,Params!$B$6),1)))</f>
        <v/>
      </c>
      <c r="R1604" s="9">
        <f>IF(F1604&lt;=1-Params!$B$7,0,ROUND(_xlfn.GAMMA.INV((F1604-(1-Params!$B$7))/Params!$B$7,Params!$B$8,Params!$B$9),3))</f>
        <v/>
      </c>
      <c r="S1604" s="9">
        <f>IF(G1604&lt;=1-Params!$B$7,0,ROUND((Params!$B$10+Params!$B$11*G1604^Params!$B$12)*_xlfn.GAMMA.INV((G1604-(1-Params!$B$7))/Params!$B$7,Params!$B$8,Params!$B$9),3))</f>
        <v/>
      </c>
      <c r="T1604" s="9">
        <f>IF(H1604&lt;=1-Params!$B$4,0,MAX(0.1,ROUND((Params!$B$10+Params!$B$11*H1604^Params!$B$12)*_xlfn.GAMMA.INV((H1604-(1-Params!$B$4))/Params!$B$4,Params!$B$5,Params!$B$6),1)))</f>
        <v/>
      </c>
      <c r="U1604" s="9">
        <f>ROUND(_xlfn.NORM.INV(I1604,Params!$B$13,Params!$B$14),1)</f>
        <v/>
      </c>
      <c r="V1604" s="9">
        <f>ROUND(_xlfn.NORM.INV(J1604,Params!$B$15,Params!$B$16),2)</f>
        <v/>
      </c>
      <c r="W1604" s="9">
        <f>ROUND(_xlfn.NORM.INV(K1604,Params!$B$13,Params!$B$14),1)</f>
        <v/>
      </c>
      <c r="X1604" s="9">
        <f>ROUND(_xlfn.NORM.INV(L1604,Params!$B$15,Params!$B$16),2)</f>
        <v/>
      </c>
      <c r="Y1604" s="9">
        <f>ROUND(_xlfn.NORM.INV(M1604,Params!$B$15,Params!$B$16)+Params!$B$17+Params!$B$18*M1604,2)</f>
        <v/>
      </c>
      <c r="Z1604" s="9">
        <f>ROUND(_xlfn.NORM.INV(N1604,Params!$B$13,Params!$B$14)+Params!$B$17+Params!$B$18*N1604,1)</f>
        <v/>
      </c>
    </row>
    <row r="1605">
      <c r="A1605" s="11" t="n">
        <v>1604</v>
      </c>
      <c r="B1605" s="12">
        <f>INT((A1605-1)/122)+1</f>
        <v/>
      </c>
      <c r="C1605" s="13" t="n">
        <v>0.150979</v>
      </c>
      <c r="D1605" s="13" t="n">
        <v>0.928732</v>
      </c>
      <c r="E1605" s="13" t="n">
        <v>0.286399</v>
      </c>
      <c r="F1605" s="13" t="n">
        <v>0.511693</v>
      </c>
      <c r="G1605" s="13" t="n">
        <v>0.675005</v>
      </c>
      <c r="H1605" s="13" t="n">
        <v>0.676933</v>
      </c>
      <c r="I1605" s="13" t="n">
        <v>0.210035</v>
      </c>
      <c r="J1605" s="13" t="n">
        <v>0.779126</v>
      </c>
      <c r="K1605" s="13" t="n">
        <v>0.642316</v>
      </c>
      <c r="L1605" s="13" t="n">
        <v>0.592194</v>
      </c>
      <c r="M1605" s="13" t="n">
        <v>0.745524</v>
      </c>
      <c r="N1605" s="13" t="n">
        <v>0.561769</v>
      </c>
      <c r="O1605" s="9">
        <f>IF(C1605&lt;=1-Params!$B$4,0,MAX(0.1,ROUND(_xlfn.GAMMA.INV((C1605-(1-Params!$B$4))/Params!$B$4,Params!$B$5,Params!$B$6),1)))</f>
        <v/>
      </c>
      <c r="P1605" s="9">
        <f>IF(D1605&lt;=1-Params!$B$7,0,ROUND(_xlfn.GAMMA.INV((D1605-(1-Params!$B$7))/Params!$B$7,Params!$B$8,Params!$B$9),3))</f>
        <v/>
      </c>
      <c r="Q1605" s="9">
        <f>IF(E1605&lt;=1-Params!$B$4,0,MAX(0.1,ROUND(_xlfn.GAMMA.INV((E1605-(1-Params!$B$4))/Params!$B$4,Params!$B$5,Params!$B$6),1)))</f>
        <v/>
      </c>
      <c r="R1605" s="9">
        <f>IF(F1605&lt;=1-Params!$B$7,0,ROUND(_xlfn.GAMMA.INV((F1605-(1-Params!$B$7))/Params!$B$7,Params!$B$8,Params!$B$9),3))</f>
        <v/>
      </c>
      <c r="S1605" s="9">
        <f>IF(G1605&lt;=1-Params!$B$7,0,ROUND((Params!$B$10+Params!$B$11*G1605^Params!$B$12)*_xlfn.GAMMA.INV((G1605-(1-Params!$B$7))/Params!$B$7,Params!$B$8,Params!$B$9),3))</f>
        <v/>
      </c>
      <c r="T1605" s="9">
        <f>IF(H1605&lt;=1-Params!$B$4,0,MAX(0.1,ROUND((Params!$B$10+Params!$B$11*H1605^Params!$B$12)*_xlfn.GAMMA.INV((H1605-(1-Params!$B$4))/Params!$B$4,Params!$B$5,Params!$B$6),1)))</f>
        <v/>
      </c>
      <c r="U1605" s="9">
        <f>ROUND(_xlfn.NORM.INV(I1605,Params!$B$13,Params!$B$14),1)</f>
        <v/>
      </c>
      <c r="V1605" s="9">
        <f>ROUND(_xlfn.NORM.INV(J1605,Params!$B$15,Params!$B$16),2)</f>
        <v/>
      </c>
      <c r="W1605" s="9">
        <f>ROUND(_xlfn.NORM.INV(K1605,Params!$B$13,Params!$B$14),1)</f>
        <v/>
      </c>
      <c r="X1605" s="9">
        <f>ROUND(_xlfn.NORM.INV(L1605,Params!$B$15,Params!$B$16),2)</f>
        <v/>
      </c>
      <c r="Y1605" s="9">
        <f>ROUND(_xlfn.NORM.INV(M1605,Params!$B$15,Params!$B$16)+Params!$B$17+Params!$B$18*M1605,2)</f>
        <v/>
      </c>
      <c r="Z1605" s="9">
        <f>ROUND(_xlfn.NORM.INV(N1605,Params!$B$13,Params!$B$14)+Params!$B$17+Params!$B$18*N1605,1)</f>
        <v/>
      </c>
    </row>
    <row r="1606">
      <c r="A1606" s="11" t="n">
        <v>1605</v>
      </c>
      <c r="B1606" s="12">
        <f>INT((A1606-1)/122)+1</f>
        <v/>
      </c>
      <c r="C1606" s="13" t="n">
        <v>0.168983</v>
      </c>
      <c r="D1606" s="13" t="n">
        <v>0.730544</v>
      </c>
      <c r="E1606" s="13" t="n">
        <v>0.008866000000000001</v>
      </c>
      <c r="F1606" s="13" t="n">
        <v>0.208603</v>
      </c>
      <c r="G1606" s="13" t="n">
        <v>0.894698</v>
      </c>
      <c r="H1606" s="13" t="n">
        <v>0.221635</v>
      </c>
      <c r="I1606" s="13" t="n">
        <v>0.594987</v>
      </c>
      <c r="J1606" s="13" t="n">
        <v>0.846838</v>
      </c>
      <c r="K1606" s="13" t="n">
        <v>0.623719</v>
      </c>
      <c r="L1606" s="13" t="n">
        <v>0.150704</v>
      </c>
      <c r="M1606" s="13" t="n">
        <v>0.747774</v>
      </c>
      <c r="N1606" s="13" t="n">
        <v>0.5721270000000001</v>
      </c>
      <c r="O1606" s="9">
        <f>IF(C1606&lt;=1-Params!$B$4,0,MAX(0.1,ROUND(_xlfn.GAMMA.INV((C1606-(1-Params!$B$4))/Params!$B$4,Params!$B$5,Params!$B$6),1)))</f>
        <v/>
      </c>
      <c r="P1606" s="9">
        <f>IF(D1606&lt;=1-Params!$B$7,0,ROUND(_xlfn.GAMMA.INV((D1606-(1-Params!$B$7))/Params!$B$7,Params!$B$8,Params!$B$9),3))</f>
        <v/>
      </c>
      <c r="Q1606" s="9">
        <f>IF(E1606&lt;=1-Params!$B$4,0,MAX(0.1,ROUND(_xlfn.GAMMA.INV((E1606-(1-Params!$B$4))/Params!$B$4,Params!$B$5,Params!$B$6),1)))</f>
        <v/>
      </c>
      <c r="R1606" s="9">
        <f>IF(F1606&lt;=1-Params!$B$7,0,ROUND(_xlfn.GAMMA.INV((F1606-(1-Params!$B$7))/Params!$B$7,Params!$B$8,Params!$B$9),3))</f>
        <v/>
      </c>
      <c r="S1606" s="9">
        <f>IF(G1606&lt;=1-Params!$B$7,0,ROUND((Params!$B$10+Params!$B$11*G1606^Params!$B$12)*_xlfn.GAMMA.INV((G1606-(1-Params!$B$7))/Params!$B$7,Params!$B$8,Params!$B$9),3))</f>
        <v/>
      </c>
      <c r="T1606" s="9">
        <f>IF(H1606&lt;=1-Params!$B$4,0,MAX(0.1,ROUND((Params!$B$10+Params!$B$11*H1606^Params!$B$12)*_xlfn.GAMMA.INV((H1606-(1-Params!$B$4))/Params!$B$4,Params!$B$5,Params!$B$6),1)))</f>
        <v/>
      </c>
      <c r="U1606" s="9">
        <f>ROUND(_xlfn.NORM.INV(I1606,Params!$B$13,Params!$B$14),1)</f>
        <v/>
      </c>
      <c r="V1606" s="9">
        <f>ROUND(_xlfn.NORM.INV(J1606,Params!$B$15,Params!$B$16),2)</f>
        <v/>
      </c>
      <c r="W1606" s="9">
        <f>ROUND(_xlfn.NORM.INV(K1606,Params!$B$13,Params!$B$14),1)</f>
        <v/>
      </c>
      <c r="X1606" s="9">
        <f>ROUND(_xlfn.NORM.INV(L1606,Params!$B$15,Params!$B$16),2)</f>
        <v/>
      </c>
      <c r="Y1606" s="9">
        <f>ROUND(_xlfn.NORM.INV(M1606,Params!$B$15,Params!$B$16)+Params!$B$17+Params!$B$18*M1606,2)</f>
        <v/>
      </c>
      <c r="Z1606" s="9">
        <f>ROUND(_xlfn.NORM.INV(N1606,Params!$B$13,Params!$B$14)+Params!$B$17+Params!$B$18*N1606,1)</f>
        <v/>
      </c>
    </row>
    <row r="1607">
      <c r="A1607" s="11" t="n">
        <v>1606</v>
      </c>
      <c r="B1607" s="12">
        <f>INT((A1607-1)/122)+1</f>
        <v/>
      </c>
      <c r="C1607" s="13" t="n">
        <v>0.709486</v>
      </c>
      <c r="D1607" s="13" t="n">
        <v>0.681271</v>
      </c>
      <c r="E1607" s="13" t="n">
        <v>0.305813</v>
      </c>
      <c r="F1607" s="13" t="n">
        <v>0.230745</v>
      </c>
      <c r="G1607" s="13" t="n">
        <v>0.283628</v>
      </c>
      <c r="H1607" s="13" t="n">
        <v>0.779352</v>
      </c>
      <c r="I1607" s="13" t="n">
        <v>0.271533</v>
      </c>
      <c r="J1607" s="13" t="n">
        <v>0.64991</v>
      </c>
      <c r="K1607" s="13" t="n">
        <v>0.766559</v>
      </c>
      <c r="L1607" s="13" t="n">
        <v>0.118569</v>
      </c>
      <c r="M1607" s="13" t="n">
        <v>0.897011</v>
      </c>
      <c r="N1607" s="13" t="n">
        <v>0.682513</v>
      </c>
      <c r="O1607" s="9">
        <f>IF(C1607&lt;=1-Params!$B$4,0,MAX(0.1,ROUND(_xlfn.GAMMA.INV((C1607-(1-Params!$B$4))/Params!$B$4,Params!$B$5,Params!$B$6),1)))</f>
        <v/>
      </c>
      <c r="P1607" s="9">
        <f>IF(D1607&lt;=1-Params!$B$7,0,ROUND(_xlfn.GAMMA.INV((D1607-(1-Params!$B$7))/Params!$B$7,Params!$B$8,Params!$B$9),3))</f>
        <v/>
      </c>
      <c r="Q1607" s="9">
        <f>IF(E1607&lt;=1-Params!$B$4,0,MAX(0.1,ROUND(_xlfn.GAMMA.INV((E1607-(1-Params!$B$4))/Params!$B$4,Params!$B$5,Params!$B$6),1)))</f>
        <v/>
      </c>
      <c r="R1607" s="9">
        <f>IF(F1607&lt;=1-Params!$B$7,0,ROUND(_xlfn.GAMMA.INV((F1607-(1-Params!$B$7))/Params!$B$7,Params!$B$8,Params!$B$9),3))</f>
        <v/>
      </c>
      <c r="S1607" s="9">
        <f>IF(G1607&lt;=1-Params!$B$7,0,ROUND((Params!$B$10+Params!$B$11*G1607^Params!$B$12)*_xlfn.GAMMA.INV((G1607-(1-Params!$B$7))/Params!$B$7,Params!$B$8,Params!$B$9),3))</f>
        <v/>
      </c>
      <c r="T1607" s="9">
        <f>IF(H1607&lt;=1-Params!$B$4,0,MAX(0.1,ROUND((Params!$B$10+Params!$B$11*H1607^Params!$B$12)*_xlfn.GAMMA.INV((H1607-(1-Params!$B$4))/Params!$B$4,Params!$B$5,Params!$B$6),1)))</f>
        <v/>
      </c>
      <c r="U1607" s="9">
        <f>ROUND(_xlfn.NORM.INV(I1607,Params!$B$13,Params!$B$14),1)</f>
        <v/>
      </c>
      <c r="V1607" s="9">
        <f>ROUND(_xlfn.NORM.INV(J1607,Params!$B$15,Params!$B$16),2)</f>
        <v/>
      </c>
      <c r="W1607" s="9">
        <f>ROUND(_xlfn.NORM.INV(K1607,Params!$B$13,Params!$B$14),1)</f>
        <v/>
      </c>
      <c r="X1607" s="9">
        <f>ROUND(_xlfn.NORM.INV(L1607,Params!$B$15,Params!$B$16),2)</f>
        <v/>
      </c>
      <c r="Y1607" s="9">
        <f>ROUND(_xlfn.NORM.INV(M1607,Params!$B$15,Params!$B$16)+Params!$B$17+Params!$B$18*M1607,2)</f>
        <v/>
      </c>
      <c r="Z1607" s="9">
        <f>ROUND(_xlfn.NORM.INV(N1607,Params!$B$13,Params!$B$14)+Params!$B$17+Params!$B$18*N1607,1)</f>
        <v/>
      </c>
    </row>
    <row r="1608">
      <c r="A1608" s="11" t="n">
        <v>1607</v>
      </c>
      <c r="B1608" s="12">
        <f>INT((A1608-1)/122)+1</f>
        <v/>
      </c>
      <c r="C1608" s="13" t="n">
        <v>0.111581</v>
      </c>
      <c r="D1608" s="13" t="n">
        <v>0.569149</v>
      </c>
      <c r="E1608" s="13" t="n">
        <v>0.236999</v>
      </c>
      <c r="F1608" s="13" t="n">
        <v>0.248682</v>
      </c>
      <c r="G1608" s="13" t="n">
        <v>0.781327</v>
      </c>
      <c r="H1608" s="13" t="n">
        <v>0.807072</v>
      </c>
      <c r="I1608" s="13" t="n">
        <v>0.169844</v>
      </c>
      <c r="J1608" s="13" t="n">
        <v>0.665852</v>
      </c>
      <c r="K1608" s="13" t="n">
        <v>0.81086</v>
      </c>
      <c r="L1608" s="13" t="n">
        <v>0.143776</v>
      </c>
      <c r="M1608" s="13" t="n">
        <v>0.963102</v>
      </c>
      <c r="N1608" s="13" t="n">
        <v>0.6237549999999999</v>
      </c>
      <c r="O1608" s="9">
        <f>IF(C1608&lt;=1-Params!$B$4,0,MAX(0.1,ROUND(_xlfn.GAMMA.INV((C1608-(1-Params!$B$4))/Params!$B$4,Params!$B$5,Params!$B$6),1)))</f>
        <v/>
      </c>
      <c r="P1608" s="9">
        <f>IF(D1608&lt;=1-Params!$B$7,0,ROUND(_xlfn.GAMMA.INV((D1608-(1-Params!$B$7))/Params!$B$7,Params!$B$8,Params!$B$9),3))</f>
        <v/>
      </c>
      <c r="Q1608" s="9">
        <f>IF(E1608&lt;=1-Params!$B$4,0,MAX(0.1,ROUND(_xlfn.GAMMA.INV((E1608-(1-Params!$B$4))/Params!$B$4,Params!$B$5,Params!$B$6),1)))</f>
        <v/>
      </c>
      <c r="R1608" s="9">
        <f>IF(F1608&lt;=1-Params!$B$7,0,ROUND(_xlfn.GAMMA.INV((F1608-(1-Params!$B$7))/Params!$B$7,Params!$B$8,Params!$B$9),3))</f>
        <v/>
      </c>
      <c r="S1608" s="9">
        <f>IF(G1608&lt;=1-Params!$B$7,0,ROUND((Params!$B$10+Params!$B$11*G1608^Params!$B$12)*_xlfn.GAMMA.INV((G1608-(1-Params!$B$7))/Params!$B$7,Params!$B$8,Params!$B$9),3))</f>
        <v/>
      </c>
      <c r="T1608" s="9">
        <f>IF(H1608&lt;=1-Params!$B$4,0,MAX(0.1,ROUND((Params!$B$10+Params!$B$11*H1608^Params!$B$12)*_xlfn.GAMMA.INV((H1608-(1-Params!$B$4))/Params!$B$4,Params!$B$5,Params!$B$6),1)))</f>
        <v/>
      </c>
      <c r="U1608" s="9">
        <f>ROUND(_xlfn.NORM.INV(I1608,Params!$B$13,Params!$B$14),1)</f>
        <v/>
      </c>
      <c r="V1608" s="9">
        <f>ROUND(_xlfn.NORM.INV(J1608,Params!$B$15,Params!$B$16),2)</f>
        <v/>
      </c>
      <c r="W1608" s="9">
        <f>ROUND(_xlfn.NORM.INV(K1608,Params!$B$13,Params!$B$14),1)</f>
        <v/>
      </c>
      <c r="X1608" s="9">
        <f>ROUND(_xlfn.NORM.INV(L1608,Params!$B$15,Params!$B$16),2)</f>
        <v/>
      </c>
      <c r="Y1608" s="9">
        <f>ROUND(_xlfn.NORM.INV(M1608,Params!$B$15,Params!$B$16)+Params!$B$17+Params!$B$18*M1608,2)</f>
        <v/>
      </c>
      <c r="Z1608" s="9">
        <f>ROUND(_xlfn.NORM.INV(N1608,Params!$B$13,Params!$B$14)+Params!$B$17+Params!$B$18*N1608,1)</f>
        <v/>
      </c>
    </row>
    <row r="1609">
      <c r="A1609" s="11" t="n">
        <v>1608</v>
      </c>
      <c r="B1609" s="12">
        <f>INT((A1609-1)/122)+1</f>
        <v/>
      </c>
      <c r="C1609" s="13" t="n">
        <v>0.204839</v>
      </c>
      <c r="D1609" s="13" t="n">
        <v>0.018667</v>
      </c>
      <c r="E1609" s="13" t="n">
        <v>0.6524990000000001</v>
      </c>
      <c r="F1609" s="13" t="n">
        <v>0.8527169999999999</v>
      </c>
      <c r="G1609" s="13" t="n">
        <v>0.007198</v>
      </c>
      <c r="H1609" s="13" t="n">
        <v>0.956858</v>
      </c>
      <c r="I1609" s="13" t="n">
        <v>0.479984</v>
      </c>
      <c r="J1609" s="13" t="n">
        <v>0.425905</v>
      </c>
      <c r="K1609" s="13" t="n">
        <v>0.807285</v>
      </c>
      <c r="L1609" s="13" t="n">
        <v>0.556505</v>
      </c>
      <c r="M1609" s="13" t="n">
        <v>0.896338</v>
      </c>
      <c r="N1609" s="13" t="n">
        <v>0.163287</v>
      </c>
      <c r="O1609" s="9">
        <f>IF(C1609&lt;=1-Params!$B$4,0,MAX(0.1,ROUND(_xlfn.GAMMA.INV((C1609-(1-Params!$B$4))/Params!$B$4,Params!$B$5,Params!$B$6),1)))</f>
        <v/>
      </c>
      <c r="P1609" s="9">
        <f>IF(D1609&lt;=1-Params!$B$7,0,ROUND(_xlfn.GAMMA.INV((D1609-(1-Params!$B$7))/Params!$B$7,Params!$B$8,Params!$B$9),3))</f>
        <v/>
      </c>
      <c r="Q1609" s="9">
        <f>IF(E1609&lt;=1-Params!$B$4,0,MAX(0.1,ROUND(_xlfn.GAMMA.INV((E1609-(1-Params!$B$4))/Params!$B$4,Params!$B$5,Params!$B$6),1)))</f>
        <v/>
      </c>
      <c r="R1609" s="9">
        <f>IF(F1609&lt;=1-Params!$B$7,0,ROUND(_xlfn.GAMMA.INV((F1609-(1-Params!$B$7))/Params!$B$7,Params!$B$8,Params!$B$9),3))</f>
        <v/>
      </c>
      <c r="S1609" s="9">
        <f>IF(G1609&lt;=1-Params!$B$7,0,ROUND((Params!$B$10+Params!$B$11*G1609^Params!$B$12)*_xlfn.GAMMA.INV((G1609-(1-Params!$B$7))/Params!$B$7,Params!$B$8,Params!$B$9),3))</f>
        <v/>
      </c>
      <c r="T1609" s="9">
        <f>IF(H1609&lt;=1-Params!$B$4,0,MAX(0.1,ROUND((Params!$B$10+Params!$B$11*H1609^Params!$B$12)*_xlfn.GAMMA.INV((H1609-(1-Params!$B$4))/Params!$B$4,Params!$B$5,Params!$B$6),1)))</f>
        <v/>
      </c>
      <c r="U1609" s="9">
        <f>ROUND(_xlfn.NORM.INV(I1609,Params!$B$13,Params!$B$14),1)</f>
        <v/>
      </c>
      <c r="V1609" s="9">
        <f>ROUND(_xlfn.NORM.INV(J1609,Params!$B$15,Params!$B$16),2)</f>
        <v/>
      </c>
      <c r="W1609" s="9">
        <f>ROUND(_xlfn.NORM.INV(K1609,Params!$B$13,Params!$B$14),1)</f>
        <v/>
      </c>
      <c r="X1609" s="9">
        <f>ROUND(_xlfn.NORM.INV(L1609,Params!$B$15,Params!$B$16),2)</f>
        <v/>
      </c>
      <c r="Y1609" s="9">
        <f>ROUND(_xlfn.NORM.INV(M1609,Params!$B$15,Params!$B$16)+Params!$B$17+Params!$B$18*M1609,2)</f>
        <v/>
      </c>
      <c r="Z1609" s="9">
        <f>ROUND(_xlfn.NORM.INV(N1609,Params!$B$13,Params!$B$14)+Params!$B$17+Params!$B$18*N1609,1)</f>
        <v/>
      </c>
    </row>
    <row r="1610">
      <c r="A1610" s="11" t="n">
        <v>1609</v>
      </c>
      <c r="B1610" s="12">
        <f>INT((A1610-1)/122)+1</f>
        <v/>
      </c>
      <c r="C1610" s="13" t="n">
        <v>0.9953650000000001</v>
      </c>
      <c r="D1610" s="13" t="n">
        <v>0.568472</v>
      </c>
      <c r="E1610" s="13" t="n">
        <v>0.868296</v>
      </c>
      <c r="F1610" s="13" t="n">
        <v>0.824926</v>
      </c>
      <c r="G1610" s="13" t="n">
        <v>0.117217</v>
      </c>
      <c r="H1610" s="13" t="n">
        <v>0.959153</v>
      </c>
      <c r="I1610" s="13" t="n">
        <v>0.392752</v>
      </c>
      <c r="J1610" s="13" t="n">
        <v>0.108288</v>
      </c>
      <c r="K1610" s="13" t="n">
        <v>0.948635</v>
      </c>
      <c r="L1610" s="13" t="n">
        <v>0.391673</v>
      </c>
      <c r="M1610" s="13" t="n">
        <v>0.946466</v>
      </c>
      <c r="N1610" s="13" t="n">
        <v>0.039846</v>
      </c>
      <c r="O1610" s="9">
        <f>IF(C1610&lt;=1-Params!$B$4,0,MAX(0.1,ROUND(_xlfn.GAMMA.INV((C1610-(1-Params!$B$4))/Params!$B$4,Params!$B$5,Params!$B$6),1)))</f>
        <v/>
      </c>
      <c r="P1610" s="9">
        <f>IF(D1610&lt;=1-Params!$B$7,0,ROUND(_xlfn.GAMMA.INV((D1610-(1-Params!$B$7))/Params!$B$7,Params!$B$8,Params!$B$9),3))</f>
        <v/>
      </c>
      <c r="Q1610" s="9">
        <f>IF(E1610&lt;=1-Params!$B$4,0,MAX(0.1,ROUND(_xlfn.GAMMA.INV((E1610-(1-Params!$B$4))/Params!$B$4,Params!$B$5,Params!$B$6),1)))</f>
        <v/>
      </c>
      <c r="R1610" s="9">
        <f>IF(F1610&lt;=1-Params!$B$7,0,ROUND(_xlfn.GAMMA.INV((F1610-(1-Params!$B$7))/Params!$B$7,Params!$B$8,Params!$B$9),3))</f>
        <v/>
      </c>
      <c r="S1610" s="9">
        <f>IF(G1610&lt;=1-Params!$B$7,0,ROUND((Params!$B$10+Params!$B$11*G1610^Params!$B$12)*_xlfn.GAMMA.INV((G1610-(1-Params!$B$7))/Params!$B$7,Params!$B$8,Params!$B$9),3))</f>
        <v/>
      </c>
      <c r="T1610" s="9">
        <f>IF(H1610&lt;=1-Params!$B$4,0,MAX(0.1,ROUND((Params!$B$10+Params!$B$11*H1610^Params!$B$12)*_xlfn.GAMMA.INV((H1610-(1-Params!$B$4))/Params!$B$4,Params!$B$5,Params!$B$6),1)))</f>
        <v/>
      </c>
      <c r="U1610" s="9">
        <f>ROUND(_xlfn.NORM.INV(I1610,Params!$B$13,Params!$B$14),1)</f>
        <v/>
      </c>
      <c r="V1610" s="9">
        <f>ROUND(_xlfn.NORM.INV(J1610,Params!$B$15,Params!$B$16),2)</f>
        <v/>
      </c>
      <c r="W1610" s="9">
        <f>ROUND(_xlfn.NORM.INV(K1610,Params!$B$13,Params!$B$14),1)</f>
        <v/>
      </c>
      <c r="X1610" s="9">
        <f>ROUND(_xlfn.NORM.INV(L1610,Params!$B$15,Params!$B$16),2)</f>
        <v/>
      </c>
      <c r="Y1610" s="9">
        <f>ROUND(_xlfn.NORM.INV(M1610,Params!$B$15,Params!$B$16)+Params!$B$17+Params!$B$18*M1610,2)</f>
        <v/>
      </c>
      <c r="Z1610" s="9">
        <f>ROUND(_xlfn.NORM.INV(N1610,Params!$B$13,Params!$B$14)+Params!$B$17+Params!$B$18*N1610,1)</f>
        <v/>
      </c>
    </row>
    <row r="1611">
      <c r="A1611" s="11" t="n">
        <v>1610</v>
      </c>
      <c r="B1611" s="12">
        <f>INT((A1611-1)/122)+1</f>
        <v/>
      </c>
      <c r="C1611" s="13" t="n">
        <v>0.606064</v>
      </c>
      <c r="D1611" s="13" t="n">
        <v>0.628968</v>
      </c>
      <c r="E1611" s="13" t="n">
        <v>0.563078</v>
      </c>
      <c r="F1611" s="13" t="n">
        <v>0.206076</v>
      </c>
      <c r="G1611" s="13" t="n">
        <v>0.087491</v>
      </c>
      <c r="H1611" s="13" t="n">
        <v>0.690858</v>
      </c>
      <c r="I1611" s="13" t="n">
        <v>0.437417</v>
      </c>
      <c r="J1611" s="13" t="n">
        <v>0.449699</v>
      </c>
      <c r="K1611" s="13" t="n">
        <v>0.589049</v>
      </c>
      <c r="L1611" s="13" t="n">
        <v>0.307983</v>
      </c>
      <c r="M1611" s="13" t="n">
        <v>0.927301</v>
      </c>
      <c r="N1611" s="13" t="n">
        <v>0.262812</v>
      </c>
      <c r="O1611" s="9">
        <f>IF(C1611&lt;=1-Params!$B$4,0,MAX(0.1,ROUND(_xlfn.GAMMA.INV((C1611-(1-Params!$B$4))/Params!$B$4,Params!$B$5,Params!$B$6),1)))</f>
        <v/>
      </c>
      <c r="P1611" s="9">
        <f>IF(D1611&lt;=1-Params!$B$7,0,ROUND(_xlfn.GAMMA.INV((D1611-(1-Params!$B$7))/Params!$B$7,Params!$B$8,Params!$B$9),3))</f>
        <v/>
      </c>
      <c r="Q1611" s="9">
        <f>IF(E1611&lt;=1-Params!$B$4,0,MAX(0.1,ROUND(_xlfn.GAMMA.INV((E1611-(1-Params!$B$4))/Params!$B$4,Params!$B$5,Params!$B$6),1)))</f>
        <v/>
      </c>
      <c r="R1611" s="9">
        <f>IF(F1611&lt;=1-Params!$B$7,0,ROUND(_xlfn.GAMMA.INV((F1611-(1-Params!$B$7))/Params!$B$7,Params!$B$8,Params!$B$9),3))</f>
        <v/>
      </c>
      <c r="S1611" s="9">
        <f>IF(G1611&lt;=1-Params!$B$7,0,ROUND((Params!$B$10+Params!$B$11*G1611^Params!$B$12)*_xlfn.GAMMA.INV((G1611-(1-Params!$B$7))/Params!$B$7,Params!$B$8,Params!$B$9),3))</f>
        <v/>
      </c>
      <c r="T1611" s="9">
        <f>IF(H1611&lt;=1-Params!$B$4,0,MAX(0.1,ROUND((Params!$B$10+Params!$B$11*H1611^Params!$B$12)*_xlfn.GAMMA.INV((H1611-(1-Params!$B$4))/Params!$B$4,Params!$B$5,Params!$B$6),1)))</f>
        <v/>
      </c>
      <c r="U1611" s="9">
        <f>ROUND(_xlfn.NORM.INV(I1611,Params!$B$13,Params!$B$14),1)</f>
        <v/>
      </c>
      <c r="V1611" s="9">
        <f>ROUND(_xlfn.NORM.INV(J1611,Params!$B$15,Params!$B$16),2)</f>
        <v/>
      </c>
      <c r="W1611" s="9">
        <f>ROUND(_xlfn.NORM.INV(K1611,Params!$B$13,Params!$B$14),1)</f>
        <v/>
      </c>
      <c r="X1611" s="9">
        <f>ROUND(_xlfn.NORM.INV(L1611,Params!$B$15,Params!$B$16),2)</f>
        <v/>
      </c>
      <c r="Y1611" s="9">
        <f>ROUND(_xlfn.NORM.INV(M1611,Params!$B$15,Params!$B$16)+Params!$B$17+Params!$B$18*M1611,2)</f>
        <v/>
      </c>
      <c r="Z1611" s="9">
        <f>ROUND(_xlfn.NORM.INV(N1611,Params!$B$13,Params!$B$14)+Params!$B$17+Params!$B$18*N1611,1)</f>
        <v/>
      </c>
    </row>
    <row r="1612">
      <c r="A1612" s="11" t="n">
        <v>1611</v>
      </c>
      <c r="B1612" s="12">
        <f>INT((A1612-1)/122)+1</f>
        <v/>
      </c>
      <c r="C1612" s="13" t="n">
        <v>0.6223959999999999</v>
      </c>
      <c r="D1612" s="13" t="n">
        <v>0.870411</v>
      </c>
      <c r="E1612" s="13" t="n">
        <v>0.229324</v>
      </c>
      <c r="F1612" s="13" t="n">
        <v>0.25926</v>
      </c>
      <c r="G1612" s="13" t="n">
        <v>0.062436</v>
      </c>
      <c r="H1612" s="13" t="n">
        <v>0.015787</v>
      </c>
      <c r="I1612" s="13" t="n">
        <v>0.226136</v>
      </c>
      <c r="J1612" s="13" t="n">
        <v>0.944605</v>
      </c>
      <c r="K1612" s="13" t="n">
        <v>0.316282</v>
      </c>
      <c r="L1612" s="13" t="n">
        <v>0.466204</v>
      </c>
      <c r="M1612" s="13" t="n">
        <v>0.992304</v>
      </c>
      <c r="N1612" s="13" t="n">
        <v>0.258143</v>
      </c>
      <c r="O1612" s="9">
        <f>IF(C1612&lt;=1-Params!$B$4,0,MAX(0.1,ROUND(_xlfn.GAMMA.INV((C1612-(1-Params!$B$4))/Params!$B$4,Params!$B$5,Params!$B$6),1)))</f>
        <v/>
      </c>
      <c r="P1612" s="9">
        <f>IF(D1612&lt;=1-Params!$B$7,0,ROUND(_xlfn.GAMMA.INV((D1612-(1-Params!$B$7))/Params!$B$7,Params!$B$8,Params!$B$9),3))</f>
        <v/>
      </c>
      <c r="Q1612" s="9">
        <f>IF(E1612&lt;=1-Params!$B$4,0,MAX(0.1,ROUND(_xlfn.GAMMA.INV((E1612-(1-Params!$B$4))/Params!$B$4,Params!$B$5,Params!$B$6),1)))</f>
        <v/>
      </c>
      <c r="R1612" s="9">
        <f>IF(F1612&lt;=1-Params!$B$7,0,ROUND(_xlfn.GAMMA.INV((F1612-(1-Params!$B$7))/Params!$B$7,Params!$B$8,Params!$B$9),3))</f>
        <v/>
      </c>
      <c r="S1612" s="9">
        <f>IF(G1612&lt;=1-Params!$B$7,0,ROUND((Params!$B$10+Params!$B$11*G1612^Params!$B$12)*_xlfn.GAMMA.INV((G1612-(1-Params!$B$7))/Params!$B$7,Params!$B$8,Params!$B$9),3))</f>
        <v/>
      </c>
      <c r="T1612" s="9">
        <f>IF(H1612&lt;=1-Params!$B$4,0,MAX(0.1,ROUND((Params!$B$10+Params!$B$11*H1612^Params!$B$12)*_xlfn.GAMMA.INV((H1612-(1-Params!$B$4))/Params!$B$4,Params!$B$5,Params!$B$6),1)))</f>
        <v/>
      </c>
      <c r="U1612" s="9">
        <f>ROUND(_xlfn.NORM.INV(I1612,Params!$B$13,Params!$B$14),1)</f>
        <v/>
      </c>
      <c r="V1612" s="9">
        <f>ROUND(_xlfn.NORM.INV(J1612,Params!$B$15,Params!$B$16),2)</f>
        <v/>
      </c>
      <c r="W1612" s="9">
        <f>ROUND(_xlfn.NORM.INV(K1612,Params!$B$13,Params!$B$14),1)</f>
        <v/>
      </c>
      <c r="X1612" s="9">
        <f>ROUND(_xlfn.NORM.INV(L1612,Params!$B$15,Params!$B$16),2)</f>
        <v/>
      </c>
      <c r="Y1612" s="9">
        <f>ROUND(_xlfn.NORM.INV(M1612,Params!$B$15,Params!$B$16)+Params!$B$17+Params!$B$18*M1612,2)</f>
        <v/>
      </c>
      <c r="Z1612" s="9">
        <f>ROUND(_xlfn.NORM.INV(N1612,Params!$B$13,Params!$B$14)+Params!$B$17+Params!$B$18*N1612,1)</f>
        <v/>
      </c>
    </row>
    <row r="1613">
      <c r="A1613" s="11" t="n">
        <v>1612</v>
      </c>
      <c r="B1613" s="12">
        <f>INT((A1613-1)/122)+1</f>
        <v/>
      </c>
      <c r="C1613" s="13" t="n">
        <v>0.228882</v>
      </c>
      <c r="D1613" s="13" t="n">
        <v>0.652968</v>
      </c>
      <c r="E1613" s="13" t="n">
        <v>0.511673</v>
      </c>
      <c r="F1613" s="13" t="n">
        <v>0.942712</v>
      </c>
      <c r="G1613" s="13" t="n">
        <v>0.587133</v>
      </c>
      <c r="H1613" s="13" t="n">
        <v>0.087099</v>
      </c>
      <c r="I1613" s="13" t="n">
        <v>0.127351</v>
      </c>
      <c r="J1613" s="13" t="n">
        <v>0.688492</v>
      </c>
      <c r="K1613" s="13" t="n">
        <v>0.418639</v>
      </c>
      <c r="L1613" s="13" t="n">
        <v>0.347594</v>
      </c>
      <c r="M1613" s="13" t="n">
        <v>0.781218</v>
      </c>
      <c r="N1613" s="13" t="n">
        <v>0.098943</v>
      </c>
      <c r="O1613" s="9">
        <f>IF(C1613&lt;=1-Params!$B$4,0,MAX(0.1,ROUND(_xlfn.GAMMA.INV((C1613-(1-Params!$B$4))/Params!$B$4,Params!$B$5,Params!$B$6),1)))</f>
        <v/>
      </c>
      <c r="P1613" s="9">
        <f>IF(D1613&lt;=1-Params!$B$7,0,ROUND(_xlfn.GAMMA.INV((D1613-(1-Params!$B$7))/Params!$B$7,Params!$B$8,Params!$B$9),3))</f>
        <v/>
      </c>
      <c r="Q1613" s="9">
        <f>IF(E1613&lt;=1-Params!$B$4,0,MAX(0.1,ROUND(_xlfn.GAMMA.INV((E1613-(1-Params!$B$4))/Params!$B$4,Params!$B$5,Params!$B$6),1)))</f>
        <v/>
      </c>
      <c r="R1613" s="9">
        <f>IF(F1613&lt;=1-Params!$B$7,0,ROUND(_xlfn.GAMMA.INV((F1613-(1-Params!$B$7))/Params!$B$7,Params!$B$8,Params!$B$9),3))</f>
        <v/>
      </c>
      <c r="S1613" s="9">
        <f>IF(G1613&lt;=1-Params!$B$7,0,ROUND((Params!$B$10+Params!$B$11*G1613^Params!$B$12)*_xlfn.GAMMA.INV((G1613-(1-Params!$B$7))/Params!$B$7,Params!$B$8,Params!$B$9),3))</f>
        <v/>
      </c>
      <c r="T1613" s="9">
        <f>IF(H1613&lt;=1-Params!$B$4,0,MAX(0.1,ROUND((Params!$B$10+Params!$B$11*H1613^Params!$B$12)*_xlfn.GAMMA.INV((H1613-(1-Params!$B$4))/Params!$B$4,Params!$B$5,Params!$B$6),1)))</f>
        <v/>
      </c>
      <c r="U1613" s="9">
        <f>ROUND(_xlfn.NORM.INV(I1613,Params!$B$13,Params!$B$14),1)</f>
        <v/>
      </c>
      <c r="V1613" s="9">
        <f>ROUND(_xlfn.NORM.INV(J1613,Params!$B$15,Params!$B$16),2)</f>
        <v/>
      </c>
      <c r="W1613" s="9">
        <f>ROUND(_xlfn.NORM.INV(K1613,Params!$B$13,Params!$B$14),1)</f>
        <v/>
      </c>
      <c r="X1613" s="9">
        <f>ROUND(_xlfn.NORM.INV(L1613,Params!$B$15,Params!$B$16),2)</f>
        <v/>
      </c>
      <c r="Y1613" s="9">
        <f>ROUND(_xlfn.NORM.INV(M1613,Params!$B$15,Params!$B$16)+Params!$B$17+Params!$B$18*M1613,2)</f>
        <v/>
      </c>
      <c r="Z1613" s="9">
        <f>ROUND(_xlfn.NORM.INV(N1613,Params!$B$13,Params!$B$14)+Params!$B$17+Params!$B$18*N1613,1)</f>
        <v/>
      </c>
    </row>
    <row r="1614">
      <c r="A1614" s="11" t="n">
        <v>1613</v>
      </c>
      <c r="B1614" s="12">
        <f>INT((A1614-1)/122)+1</f>
        <v/>
      </c>
      <c r="C1614" s="13" t="n">
        <v>0.329489</v>
      </c>
      <c r="D1614" s="13" t="n">
        <v>0.040973</v>
      </c>
      <c r="E1614" s="13" t="n">
        <v>0.633088</v>
      </c>
      <c r="F1614" s="13" t="n">
        <v>0.178696</v>
      </c>
      <c r="G1614" s="13" t="n">
        <v>0.64821</v>
      </c>
      <c r="H1614" s="13" t="n">
        <v>0.216574</v>
      </c>
      <c r="I1614" s="13" t="n">
        <v>0.142269</v>
      </c>
      <c r="J1614" s="13" t="n">
        <v>0.754337</v>
      </c>
      <c r="K1614" s="13" t="n">
        <v>0.438808</v>
      </c>
      <c r="L1614" s="13" t="n">
        <v>0.240785</v>
      </c>
      <c r="M1614" s="13" t="n">
        <v>0.633406</v>
      </c>
      <c r="N1614" s="13" t="n">
        <v>0.048922</v>
      </c>
      <c r="O1614" s="9">
        <f>IF(C1614&lt;=1-Params!$B$4,0,MAX(0.1,ROUND(_xlfn.GAMMA.INV((C1614-(1-Params!$B$4))/Params!$B$4,Params!$B$5,Params!$B$6),1)))</f>
        <v/>
      </c>
      <c r="P1614" s="9">
        <f>IF(D1614&lt;=1-Params!$B$7,0,ROUND(_xlfn.GAMMA.INV((D1614-(1-Params!$B$7))/Params!$B$7,Params!$B$8,Params!$B$9),3))</f>
        <v/>
      </c>
      <c r="Q1614" s="9">
        <f>IF(E1614&lt;=1-Params!$B$4,0,MAX(0.1,ROUND(_xlfn.GAMMA.INV((E1614-(1-Params!$B$4))/Params!$B$4,Params!$B$5,Params!$B$6),1)))</f>
        <v/>
      </c>
      <c r="R1614" s="9">
        <f>IF(F1614&lt;=1-Params!$B$7,0,ROUND(_xlfn.GAMMA.INV((F1614-(1-Params!$B$7))/Params!$B$7,Params!$B$8,Params!$B$9),3))</f>
        <v/>
      </c>
      <c r="S1614" s="9">
        <f>IF(G1614&lt;=1-Params!$B$7,0,ROUND((Params!$B$10+Params!$B$11*G1614^Params!$B$12)*_xlfn.GAMMA.INV((G1614-(1-Params!$B$7))/Params!$B$7,Params!$B$8,Params!$B$9),3))</f>
        <v/>
      </c>
      <c r="T1614" s="9">
        <f>IF(H1614&lt;=1-Params!$B$4,0,MAX(0.1,ROUND((Params!$B$10+Params!$B$11*H1614^Params!$B$12)*_xlfn.GAMMA.INV((H1614-(1-Params!$B$4))/Params!$B$4,Params!$B$5,Params!$B$6),1)))</f>
        <v/>
      </c>
      <c r="U1614" s="9">
        <f>ROUND(_xlfn.NORM.INV(I1614,Params!$B$13,Params!$B$14),1)</f>
        <v/>
      </c>
      <c r="V1614" s="9">
        <f>ROUND(_xlfn.NORM.INV(J1614,Params!$B$15,Params!$B$16),2)</f>
        <v/>
      </c>
      <c r="W1614" s="9">
        <f>ROUND(_xlfn.NORM.INV(K1614,Params!$B$13,Params!$B$14),1)</f>
        <v/>
      </c>
      <c r="X1614" s="9">
        <f>ROUND(_xlfn.NORM.INV(L1614,Params!$B$15,Params!$B$16),2)</f>
        <v/>
      </c>
      <c r="Y1614" s="9">
        <f>ROUND(_xlfn.NORM.INV(M1614,Params!$B$15,Params!$B$16)+Params!$B$17+Params!$B$18*M1614,2)</f>
        <v/>
      </c>
      <c r="Z1614" s="9">
        <f>ROUND(_xlfn.NORM.INV(N1614,Params!$B$13,Params!$B$14)+Params!$B$17+Params!$B$18*N1614,1)</f>
        <v/>
      </c>
    </row>
    <row r="1615">
      <c r="A1615" s="11" t="n">
        <v>1614</v>
      </c>
      <c r="B1615" s="12">
        <f>INT((A1615-1)/122)+1</f>
        <v/>
      </c>
      <c r="C1615" s="13" t="n">
        <v>0.328206</v>
      </c>
      <c r="D1615" s="13" t="n">
        <v>0.215432</v>
      </c>
      <c r="E1615" s="13" t="n">
        <v>0.774227</v>
      </c>
      <c r="F1615" s="13" t="n">
        <v>0.28085</v>
      </c>
      <c r="G1615" s="13" t="n">
        <v>0.962202</v>
      </c>
      <c r="H1615" s="13" t="n">
        <v>0.827897</v>
      </c>
      <c r="I1615" s="13" t="n">
        <v>0.224839</v>
      </c>
      <c r="J1615" s="13" t="n">
        <v>0.881216</v>
      </c>
      <c r="K1615" s="13" t="n">
        <v>0.047085</v>
      </c>
      <c r="L1615" s="13" t="n">
        <v>0.033822</v>
      </c>
      <c r="M1615" s="13" t="n">
        <v>0.82607</v>
      </c>
      <c r="N1615" s="13" t="n">
        <v>0.062642</v>
      </c>
      <c r="O1615" s="9">
        <f>IF(C1615&lt;=1-Params!$B$4,0,MAX(0.1,ROUND(_xlfn.GAMMA.INV((C1615-(1-Params!$B$4))/Params!$B$4,Params!$B$5,Params!$B$6),1)))</f>
        <v/>
      </c>
      <c r="P1615" s="9">
        <f>IF(D1615&lt;=1-Params!$B$7,0,ROUND(_xlfn.GAMMA.INV((D1615-(1-Params!$B$7))/Params!$B$7,Params!$B$8,Params!$B$9),3))</f>
        <v/>
      </c>
      <c r="Q1615" s="9">
        <f>IF(E1615&lt;=1-Params!$B$4,0,MAX(0.1,ROUND(_xlfn.GAMMA.INV((E1615-(1-Params!$B$4))/Params!$B$4,Params!$B$5,Params!$B$6),1)))</f>
        <v/>
      </c>
      <c r="R1615" s="9">
        <f>IF(F1615&lt;=1-Params!$B$7,0,ROUND(_xlfn.GAMMA.INV((F1615-(1-Params!$B$7))/Params!$B$7,Params!$B$8,Params!$B$9),3))</f>
        <v/>
      </c>
      <c r="S1615" s="9">
        <f>IF(G1615&lt;=1-Params!$B$7,0,ROUND((Params!$B$10+Params!$B$11*G1615^Params!$B$12)*_xlfn.GAMMA.INV((G1615-(1-Params!$B$7))/Params!$B$7,Params!$B$8,Params!$B$9),3))</f>
        <v/>
      </c>
      <c r="T1615" s="9">
        <f>IF(H1615&lt;=1-Params!$B$4,0,MAX(0.1,ROUND((Params!$B$10+Params!$B$11*H1615^Params!$B$12)*_xlfn.GAMMA.INV((H1615-(1-Params!$B$4))/Params!$B$4,Params!$B$5,Params!$B$6),1)))</f>
        <v/>
      </c>
      <c r="U1615" s="9">
        <f>ROUND(_xlfn.NORM.INV(I1615,Params!$B$13,Params!$B$14),1)</f>
        <v/>
      </c>
      <c r="V1615" s="9">
        <f>ROUND(_xlfn.NORM.INV(J1615,Params!$B$15,Params!$B$16),2)</f>
        <v/>
      </c>
      <c r="W1615" s="9">
        <f>ROUND(_xlfn.NORM.INV(K1615,Params!$B$13,Params!$B$14),1)</f>
        <v/>
      </c>
      <c r="X1615" s="9">
        <f>ROUND(_xlfn.NORM.INV(L1615,Params!$B$15,Params!$B$16),2)</f>
        <v/>
      </c>
      <c r="Y1615" s="9">
        <f>ROUND(_xlfn.NORM.INV(M1615,Params!$B$15,Params!$B$16)+Params!$B$17+Params!$B$18*M1615,2)</f>
        <v/>
      </c>
      <c r="Z1615" s="9">
        <f>ROUND(_xlfn.NORM.INV(N1615,Params!$B$13,Params!$B$14)+Params!$B$17+Params!$B$18*N1615,1)</f>
        <v/>
      </c>
    </row>
    <row r="1616">
      <c r="A1616" s="11" t="n">
        <v>1615</v>
      </c>
      <c r="B1616" s="12">
        <f>INT((A1616-1)/122)+1</f>
        <v/>
      </c>
      <c r="C1616" s="13" t="n">
        <v>0.796561</v>
      </c>
      <c r="D1616" s="13" t="n">
        <v>0.535802</v>
      </c>
      <c r="E1616" s="13" t="n">
        <v>0.97099</v>
      </c>
      <c r="F1616" s="13" t="n">
        <v>0.395889</v>
      </c>
      <c r="G1616" s="13" t="n">
        <v>0.315592</v>
      </c>
      <c r="H1616" s="13" t="n">
        <v>0.881088</v>
      </c>
      <c r="I1616" s="13" t="n">
        <v>0.121994</v>
      </c>
      <c r="J1616" s="13" t="n">
        <v>0.607732</v>
      </c>
      <c r="K1616" s="13" t="n">
        <v>0.04457</v>
      </c>
      <c r="L1616" s="13" t="n">
        <v>0.129209</v>
      </c>
      <c r="M1616" s="13" t="n">
        <v>0.9109120000000001</v>
      </c>
      <c r="N1616" s="13" t="n">
        <v>0.262184</v>
      </c>
      <c r="O1616" s="9">
        <f>IF(C1616&lt;=1-Params!$B$4,0,MAX(0.1,ROUND(_xlfn.GAMMA.INV((C1616-(1-Params!$B$4))/Params!$B$4,Params!$B$5,Params!$B$6),1)))</f>
        <v/>
      </c>
      <c r="P1616" s="9">
        <f>IF(D1616&lt;=1-Params!$B$7,0,ROUND(_xlfn.GAMMA.INV((D1616-(1-Params!$B$7))/Params!$B$7,Params!$B$8,Params!$B$9),3))</f>
        <v/>
      </c>
      <c r="Q1616" s="9">
        <f>IF(E1616&lt;=1-Params!$B$4,0,MAX(0.1,ROUND(_xlfn.GAMMA.INV((E1616-(1-Params!$B$4))/Params!$B$4,Params!$B$5,Params!$B$6),1)))</f>
        <v/>
      </c>
      <c r="R1616" s="9">
        <f>IF(F1616&lt;=1-Params!$B$7,0,ROUND(_xlfn.GAMMA.INV((F1616-(1-Params!$B$7))/Params!$B$7,Params!$B$8,Params!$B$9),3))</f>
        <v/>
      </c>
      <c r="S1616" s="9">
        <f>IF(G1616&lt;=1-Params!$B$7,0,ROUND((Params!$B$10+Params!$B$11*G1616^Params!$B$12)*_xlfn.GAMMA.INV((G1616-(1-Params!$B$7))/Params!$B$7,Params!$B$8,Params!$B$9),3))</f>
        <v/>
      </c>
      <c r="T1616" s="9">
        <f>IF(H1616&lt;=1-Params!$B$4,0,MAX(0.1,ROUND((Params!$B$10+Params!$B$11*H1616^Params!$B$12)*_xlfn.GAMMA.INV((H1616-(1-Params!$B$4))/Params!$B$4,Params!$B$5,Params!$B$6),1)))</f>
        <v/>
      </c>
      <c r="U1616" s="9">
        <f>ROUND(_xlfn.NORM.INV(I1616,Params!$B$13,Params!$B$14),1)</f>
        <v/>
      </c>
      <c r="V1616" s="9">
        <f>ROUND(_xlfn.NORM.INV(J1616,Params!$B$15,Params!$B$16),2)</f>
        <v/>
      </c>
      <c r="W1616" s="9">
        <f>ROUND(_xlfn.NORM.INV(K1616,Params!$B$13,Params!$B$14),1)</f>
        <v/>
      </c>
      <c r="X1616" s="9">
        <f>ROUND(_xlfn.NORM.INV(L1616,Params!$B$15,Params!$B$16),2)</f>
        <v/>
      </c>
      <c r="Y1616" s="9">
        <f>ROUND(_xlfn.NORM.INV(M1616,Params!$B$15,Params!$B$16)+Params!$B$17+Params!$B$18*M1616,2)</f>
        <v/>
      </c>
      <c r="Z1616" s="9">
        <f>ROUND(_xlfn.NORM.INV(N1616,Params!$B$13,Params!$B$14)+Params!$B$17+Params!$B$18*N1616,1)</f>
        <v/>
      </c>
    </row>
    <row r="1617">
      <c r="A1617" s="11" t="n">
        <v>1616</v>
      </c>
      <c r="B1617" s="12">
        <f>INT((A1617-1)/122)+1</f>
        <v/>
      </c>
      <c r="C1617" s="13" t="n">
        <v>0.544299</v>
      </c>
      <c r="D1617" s="13" t="n">
        <v>0.483908</v>
      </c>
      <c r="E1617" s="13" t="n">
        <v>0.61436</v>
      </c>
      <c r="F1617" s="13" t="n">
        <v>0.581747</v>
      </c>
      <c r="G1617" s="13" t="n">
        <v>0.197607</v>
      </c>
      <c r="H1617" s="13" t="n">
        <v>0.894777</v>
      </c>
      <c r="I1617" s="13" t="n">
        <v>0.022222</v>
      </c>
      <c r="J1617" s="13" t="n">
        <v>0.296191</v>
      </c>
      <c r="K1617" s="13" t="n">
        <v>0.099658</v>
      </c>
      <c r="L1617" s="13" t="n">
        <v>0.26577</v>
      </c>
      <c r="M1617" s="13" t="n">
        <v>0.9582039999999999</v>
      </c>
      <c r="N1617" s="13" t="n">
        <v>0.208148</v>
      </c>
      <c r="O1617" s="9">
        <f>IF(C1617&lt;=1-Params!$B$4,0,MAX(0.1,ROUND(_xlfn.GAMMA.INV((C1617-(1-Params!$B$4))/Params!$B$4,Params!$B$5,Params!$B$6),1)))</f>
        <v/>
      </c>
      <c r="P1617" s="9">
        <f>IF(D1617&lt;=1-Params!$B$7,0,ROUND(_xlfn.GAMMA.INV((D1617-(1-Params!$B$7))/Params!$B$7,Params!$B$8,Params!$B$9),3))</f>
        <v/>
      </c>
      <c r="Q1617" s="9">
        <f>IF(E1617&lt;=1-Params!$B$4,0,MAX(0.1,ROUND(_xlfn.GAMMA.INV((E1617-(1-Params!$B$4))/Params!$B$4,Params!$B$5,Params!$B$6),1)))</f>
        <v/>
      </c>
      <c r="R1617" s="9">
        <f>IF(F1617&lt;=1-Params!$B$7,0,ROUND(_xlfn.GAMMA.INV((F1617-(1-Params!$B$7))/Params!$B$7,Params!$B$8,Params!$B$9),3))</f>
        <v/>
      </c>
      <c r="S1617" s="9">
        <f>IF(G1617&lt;=1-Params!$B$7,0,ROUND((Params!$B$10+Params!$B$11*G1617^Params!$B$12)*_xlfn.GAMMA.INV((G1617-(1-Params!$B$7))/Params!$B$7,Params!$B$8,Params!$B$9),3))</f>
        <v/>
      </c>
      <c r="T1617" s="9">
        <f>IF(H1617&lt;=1-Params!$B$4,0,MAX(0.1,ROUND((Params!$B$10+Params!$B$11*H1617^Params!$B$12)*_xlfn.GAMMA.INV((H1617-(1-Params!$B$4))/Params!$B$4,Params!$B$5,Params!$B$6),1)))</f>
        <v/>
      </c>
      <c r="U1617" s="9">
        <f>ROUND(_xlfn.NORM.INV(I1617,Params!$B$13,Params!$B$14),1)</f>
        <v/>
      </c>
      <c r="V1617" s="9">
        <f>ROUND(_xlfn.NORM.INV(J1617,Params!$B$15,Params!$B$16),2)</f>
        <v/>
      </c>
      <c r="W1617" s="9">
        <f>ROUND(_xlfn.NORM.INV(K1617,Params!$B$13,Params!$B$14),1)</f>
        <v/>
      </c>
      <c r="X1617" s="9">
        <f>ROUND(_xlfn.NORM.INV(L1617,Params!$B$15,Params!$B$16),2)</f>
        <v/>
      </c>
      <c r="Y1617" s="9">
        <f>ROUND(_xlfn.NORM.INV(M1617,Params!$B$15,Params!$B$16)+Params!$B$17+Params!$B$18*M1617,2)</f>
        <v/>
      </c>
      <c r="Z1617" s="9">
        <f>ROUND(_xlfn.NORM.INV(N1617,Params!$B$13,Params!$B$14)+Params!$B$17+Params!$B$18*N1617,1)</f>
        <v/>
      </c>
    </row>
    <row r="1618">
      <c r="A1618" s="11" t="n">
        <v>1617</v>
      </c>
      <c r="B1618" s="12">
        <f>INT((A1618-1)/122)+1</f>
        <v/>
      </c>
      <c r="C1618" s="13" t="n">
        <v>0.33053</v>
      </c>
      <c r="D1618" s="13" t="n">
        <v>0.277746</v>
      </c>
      <c r="E1618" s="13" t="n">
        <v>0.228223</v>
      </c>
      <c r="F1618" s="13" t="n">
        <v>0.359558</v>
      </c>
      <c r="G1618" s="13" t="n">
        <v>0.747741</v>
      </c>
      <c r="H1618" s="13" t="n">
        <v>0.719791</v>
      </c>
      <c r="I1618" s="13" t="n">
        <v>0.010951</v>
      </c>
      <c r="J1618" s="13" t="n">
        <v>0.176446</v>
      </c>
      <c r="K1618" s="13" t="n">
        <v>0.030862</v>
      </c>
      <c r="L1618" s="13" t="n">
        <v>0.095912</v>
      </c>
      <c r="M1618" s="13" t="n">
        <v>0.660102</v>
      </c>
      <c r="N1618" s="13" t="n">
        <v>0.836635</v>
      </c>
      <c r="O1618" s="9">
        <f>IF(C1618&lt;=1-Params!$B$4,0,MAX(0.1,ROUND(_xlfn.GAMMA.INV((C1618-(1-Params!$B$4))/Params!$B$4,Params!$B$5,Params!$B$6),1)))</f>
        <v/>
      </c>
      <c r="P1618" s="9">
        <f>IF(D1618&lt;=1-Params!$B$7,0,ROUND(_xlfn.GAMMA.INV((D1618-(1-Params!$B$7))/Params!$B$7,Params!$B$8,Params!$B$9),3))</f>
        <v/>
      </c>
      <c r="Q1618" s="9">
        <f>IF(E1618&lt;=1-Params!$B$4,0,MAX(0.1,ROUND(_xlfn.GAMMA.INV((E1618-(1-Params!$B$4))/Params!$B$4,Params!$B$5,Params!$B$6),1)))</f>
        <v/>
      </c>
      <c r="R1618" s="9">
        <f>IF(F1618&lt;=1-Params!$B$7,0,ROUND(_xlfn.GAMMA.INV((F1618-(1-Params!$B$7))/Params!$B$7,Params!$B$8,Params!$B$9),3))</f>
        <v/>
      </c>
      <c r="S1618" s="9">
        <f>IF(G1618&lt;=1-Params!$B$7,0,ROUND((Params!$B$10+Params!$B$11*G1618^Params!$B$12)*_xlfn.GAMMA.INV((G1618-(1-Params!$B$7))/Params!$B$7,Params!$B$8,Params!$B$9),3))</f>
        <v/>
      </c>
      <c r="T1618" s="9">
        <f>IF(H1618&lt;=1-Params!$B$4,0,MAX(0.1,ROUND((Params!$B$10+Params!$B$11*H1618^Params!$B$12)*_xlfn.GAMMA.INV((H1618-(1-Params!$B$4))/Params!$B$4,Params!$B$5,Params!$B$6),1)))</f>
        <v/>
      </c>
      <c r="U1618" s="9">
        <f>ROUND(_xlfn.NORM.INV(I1618,Params!$B$13,Params!$B$14),1)</f>
        <v/>
      </c>
      <c r="V1618" s="9">
        <f>ROUND(_xlfn.NORM.INV(J1618,Params!$B$15,Params!$B$16),2)</f>
        <v/>
      </c>
      <c r="W1618" s="9">
        <f>ROUND(_xlfn.NORM.INV(K1618,Params!$B$13,Params!$B$14),1)</f>
        <v/>
      </c>
      <c r="X1618" s="9">
        <f>ROUND(_xlfn.NORM.INV(L1618,Params!$B$15,Params!$B$16),2)</f>
        <v/>
      </c>
      <c r="Y1618" s="9">
        <f>ROUND(_xlfn.NORM.INV(M1618,Params!$B$15,Params!$B$16)+Params!$B$17+Params!$B$18*M1618,2)</f>
        <v/>
      </c>
      <c r="Z1618" s="9">
        <f>ROUND(_xlfn.NORM.INV(N1618,Params!$B$13,Params!$B$14)+Params!$B$17+Params!$B$18*N1618,1)</f>
        <v/>
      </c>
    </row>
    <row r="1619">
      <c r="A1619" s="11" t="n">
        <v>1618</v>
      </c>
      <c r="B1619" s="12">
        <f>INT((A1619-1)/122)+1</f>
        <v/>
      </c>
      <c r="C1619" s="13" t="n">
        <v>0.188074</v>
      </c>
      <c r="D1619" s="13" t="n">
        <v>0.38264</v>
      </c>
      <c r="E1619" s="13" t="n">
        <v>0.005998</v>
      </c>
      <c r="F1619" s="13" t="n">
        <v>0.537004</v>
      </c>
      <c r="G1619" s="13" t="n">
        <v>0.233995</v>
      </c>
      <c r="H1619" s="13" t="n">
        <v>0.963372</v>
      </c>
      <c r="I1619" s="13" t="n">
        <v>0.113027</v>
      </c>
      <c r="J1619" s="13" t="n">
        <v>0.113229</v>
      </c>
      <c r="K1619" s="13" t="n">
        <v>0.08486</v>
      </c>
      <c r="L1619" s="13" t="n">
        <v>0.179672</v>
      </c>
      <c r="M1619" s="13" t="n">
        <v>0.829768</v>
      </c>
      <c r="N1619" s="13" t="n">
        <v>0.849125</v>
      </c>
      <c r="O1619" s="9">
        <f>IF(C1619&lt;=1-Params!$B$4,0,MAX(0.1,ROUND(_xlfn.GAMMA.INV((C1619-(1-Params!$B$4))/Params!$B$4,Params!$B$5,Params!$B$6),1)))</f>
        <v/>
      </c>
      <c r="P1619" s="9">
        <f>IF(D1619&lt;=1-Params!$B$7,0,ROUND(_xlfn.GAMMA.INV((D1619-(1-Params!$B$7))/Params!$B$7,Params!$B$8,Params!$B$9),3))</f>
        <v/>
      </c>
      <c r="Q1619" s="9">
        <f>IF(E1619&lt;=1-Params!$B$4,0,MAX(0.1,ROUND(_xlfn.GAMMA.INV((E1619-(1-Params!$B$4))/Params!$B$4,Params!$B$5,Params!$B$6),1)))</f>
        <v/>
      </c>
      <c r="R1619" s="9">
        <f>IF(F1619&lt;=1-Params!$B$7,0,ROUND(_xlfn.GAMMA.INV((F1619-(1-Params!$B$7))/Params!$B$7,Params!$B$8,Params!$B$9),3))</f>
        <v/>
      </c>
      <c r="S1619" s="9">
        <f>IF(G1619&lt;=1-Params!$B$7,0,ROUND((Params!$B$10+Params!$B$11*G1619^Params!$B$12)*_xlfn.GAMMA.INV((G1619-(1-Params!$B$7))/Params!$B$7,Params!$B$8,Params!$B$9),3))</f>
        <v/>
      </c>
      <c r="T1619" s="9">
        <f>IF(H1619&lt;=1-Params!$B$4,0,MAX(0.1,ROUND((Params!$B$10+Params!$B$11*H1619^Params!$B$12)*_xlfn.GAMMA.INV((H1619-(1-Params!$B$4))/Params!$B$4,Params!$B$5,Params!$B$6),1)))</f>
        <v/>
      </c>
      <c r="U1619" s="9">
        <f>ROUND(_xlfn.NORM.INV(I1619,Params!$B$13,Params!$B$14),1)</f>
        <v/>
      </c>
      <c r="V1619" s="9">
        <f>ROUND(_xlfn.NORM.INV(J1619,Params!$B$15,Params!$B$16),2)</f>
        <v/>
      </c>
      <c r="W1619" s="9">
        <f>ROUND(_xlfn.NORM.INV(K1619,Params!$B$13,Params!$B$14),1)</f>
        <v/>
      </c>
      <c r="X1619" s="9">
        <f>ROUND(_xlfn.NORM.INV(L1619,Params!$B$15,Params!$B$16),2)</f>
        <v/>
      </c>
      <c r="Y1619" s="9">
        <f>ROUND(_xlfn.NORM.INV(M1619,Params!$B$15,Params!$B$16)+Params!$B$17+Params!$B$18*M1619,2)</f>
        <v/>
      </c>
      <c r="Z1619" s="9">
        <f>ROUND(_xlfn.NORM.INV(N1619,Params!$B$13,Params!$B$14)+Params!$B$17+Params!$B$18*N1619,1)</f>
        <v/>
      </c>
    </row>
    <row r="1620">
      <c r="A1620" s="11" t="n">
        <v>1619</v>
      </c>
      <c r="B1620" s="12">
        <f>INT((A1620-1)/122)+1</f>
        <v/>
      </c>
      <c r="C1620" s="13" t="n">
        <v>0.1137</v>
      </c>
      <c r="D1620" s="13" t="n">
        <v>0.252308</v>
      </c>
      <c r="E1620" s="13" t="n">
        <v>0.006272</v>
      </c>
      <c r="F1620" s="13" t="n">
        <v>0.767994</v>
      </c>
      <c r="G1620" s="13" t="n">
        <v>0.8560990000000001</v>
      </c>
      <c r="H1620" s="13" t="n">
        <v>0.9287069999999999</v>
      </c>
      <c r="I1620" s="13" t="n">
        <v>0.049791</v>
      </c>
      <c r="J1620" s="13" t="n">
        <v>0.06961199999999999</v>
      </c>
      <c r="K1620" s="13" t="n">
        <v>0.225342</v>
      </c>
      <c r="L1620" s="13" t="n">
        <v>0.173276</v>
      </c>
      <c r="M1620" s="13" t="n">
        <v>0.438062</v>
      </c>
      <c r="N1620" s="13" t="n">
        <v>0.5352980000000001</v>
      </c>
      <c r="O1620" s="9">
        <f>IF(C1620&lt;=1-Params!$B$4,0,MAX(0.1,ROUND(_xlfn.GAMMA.INV((C1620-(1-Params!$B$4))/Params!$B$4,Params!$B$5,Params!$B$6),1)))</f>
        <v/>
      </c>
      <c r="P1620" s="9">
        <f>IF(D1620&lt;=1-Params!$B$7,0,ROUND(_xlfn.GAMMA.INV((D1620-(1-Params!$B$7))/Params!$B$7,Params!$B$8,Params!$B$9),3))</f>
        <v/>
      </c>
      <c r="Q1620" s="9">
        <f>IF(E1620&lt;=1-Params!$B$4,0,MAX(0.1,ROUND(_xlfn.GAMMA.INV((E1620-(1-Params!$B$4))/Params!$B$4,Params!$B$5,Params!$B$6),1)))</f>
        <v/>
      </c>
      <c r="R1620" s="9">
        <f>IF(F1620&lt;=1-Params!$B$7,0,ROUND(_xlfn.GAMMA.INV((F1620-(1-Params!$B$7))/Params!$B$7,Params!$B$8,Params!$B$9),3))</f>
        <v/>
      </c>
      <c r="S1620" s="9">
        <f>IF(G1620&lt;=1-Params!$B$7,0,ROUND((Params!$B$10+Params!$B$11*G1620^Params!$B$12)*_xlfn.GAMMA.INV((G1620-(1-Params!$B$7))/Params!$B$7,Params!$B$8,Params!$B$9),3))</f>
        <v/>
      </c>
      <c r="T1620" s="9">
        <f>IF(H1620&lt;=1-Params!$B$4,0,MAX(0.1,ROUND((Params!$B$10+Params!$B$11*H1620^Params!$B$12)*_xlfn.GAMMA.INV((H1620-(1-Params!$B$4))/Params!$B$4,Params!$B$5,Params!$B$6),1)))</f>
        <v/>
      </c>
      <c r="U1620" s="9">
        <f>ROUND(_xlfn.NORM.INV(I1620,Params!$B$13,Params!$B$14),1)</f>
        <v/>
      </c>
      <c r="V1620" s="9">
        <f>ROUND(_xlfn.NORM.INV(J1620,Params!$B$15,Params!$B$16),2)</f>
        <v/>
      </c>
      <c r="W1620" s="9">
        <f>ROUND(_xlfn.NORM.INV(K1620,Params!$B$13,Params!$B$14),1)</f>
        <v/>
      </c>
      <c r="X1620" s="9">
        <f>ROUND(_xlfn.NORM.INV(L1620,Params!$B$15,Params!$B$16),2)</f>
        <v/>
      </c>
      <c r="Y1620" s="9">
        <f>ROUND(_xlfn.NORM.INV(M1620,Params!$B$15,Params!$B$16)+Params!$B$17+Params!$B$18*M1620,2)</f>
        <v/>
      </c>
      <c r="Z1620" s="9">
        <f>ROUND(_xlfn.NORM.INV(N1620,Params!$B$13,Params!$B$14)+Params!$B$17+Params!$B$18*N1620,1)</f>
        <v/>
      </c>
    </row>
    <row r="1621">
      <c r="A1621" s="11" t="n">
        <v>1620</v>
      </c>
      <c r="B1621" s="12">
        <f>INT((A1621-1)/122)+1</f>
        <v/>
      </c>
      <c r="C1621" s="13" t="n">
        <v>0.010848</v>
      </c>
      <c r="D1621" s="13" t="n">
        <v>0.162893</v>
      </c>
      <c r="E1621" s="13" t="n">
        <v>0.491684</v>
      </c>
      <c r="F1621" s="13" t="n">
        <v>0.481032</v>
      </c>
      <c r="G1621" s="13" t="n">
        <v>0.58944</v>
      </c>
      <c r="H1621" s="13" t="n">
        <v>0.759505</v>
      </c>
      <c r="I1621" s="13" t="n">
        <v>0.057406</v>
      </c>
      <c r="J1621" s="13" t="n">
        <v>0.36845</v>
      </c>
      <c r="K1621" s="13" t="n">
        <v>0.187041</v>
      </c>
      <c r="L1621" s="13" t="n">
        <v>0.34497</v>
      </c>
      <c r="M1621" s="13" t="n">
        <v>0.382239</v>
      </c>
      <c r="N1621" s="13" t="n">
        <v>0.302759</v>
      </c>
      <c r="O1621" s="9">
        <f>IF(C1621&lt;=1-Params!$B$4,0,MAX(0.1,ROUND(_xlfn.GAMMA.INV((C1621-(1-Params!$B$4))/Params!$B$4,Params!$B$5,Params!$B$6),1)))</f>
        <v/>
      </c>
      <c r="P1621" s="9">
        <f>IF(D1621&lt;=1-Params!$B$7,0,ROUND(_xlfn.GAMMA.INV((D1621-(1-Params!$B$7))/Params!$B$7,Params!$B$8,Params!$B$9),3))</f>
        <v/>
      </c>
      <c r="Q1621" s="9">
        <f>IF(E1621&lt;=1-Params!$B$4,0,MAX(0.1,ROUND(_xlfn.GAMMA.INV((E1621-(1-Params!$B$4))/Params!$B$4,Params!$B$5,Params!$B$6),1)))</f>
        <v/>
      </c>
      <c r="R1621" s="9">
        <f>IF(F1621&lt;=1-Params!$B$7,0,ROUND(_xlfn.GAMMA.INV((F1621-(1-Params!$B$7))/Params!$B$7,Params!$B$8,Params!$B$9),3))</f>
        <v/>
      </c>
      <c r="S1621" s="9">
        <f>IF(G1621&lt;=1-Params!$B$7,0,ROUND((Params!$B$10+Params!$B$11*G1621^Params!$B$12)*_xlfn.GAMMA.INV((G1621-(1-Params!$B$7))/Params!$B$7,Params!$B$8,Params!$B$9),3))</f>
        <v/>
      </c>
      <c r="T1621" s="9">
        <f>IF(H1621&lt;=1-Params!$B$4,0,MAX(0.1,ROUND((Params!$B$10+Params!$B$11*H1621^Params!$B$12)*_xlfn.GAMMA.INV((H1621-(1-Params!$B$4))/Params!$B$4,Params!$B$5,Params!$B$6),1)))</f>
        <v/>
      </c>
      <c r="U1621" s="9">
        <f>ROUND(_xlfn.NORM.INV(I1621,Params!$B$13,Params!$B$14),1)</f>
        <v/>
      </c>
      <c r="V1621" s="9">
        <f>ROUND(_xlfn.NORM.INV(J1621,Params!$B$15,Params!$B$16),2)</f>
        <v/>
      </c>
      <c r="W1621" s="9">
        <f>ROUND(_xlfn.NORM.INV(K1621,Params!$B$13,Params!$B$14),1)</f>
        <v/>
      </c>
      <c r="X1621" s="9">
        <f>ROUND(_xlfn.NORM.INV(L1621,Params!$B$15,Params!$B$16),2)</f>
        <v/>
      </c>
      <c r="Y1621" s="9">
        <f>ROUND(_xlfn.NORM.INV(M1621,Params!$B$15,Params!$B$16)+Params!$B$17+Params!$B$18*M1621,2)</f>
        <v/>
      </c>
      <c r="Z1621" s="9">
        <f>ROUND(_xlfn.NORM.INV(N1621,Params!$B$13,Params!$B$14)+Params!$B$17+Params!$B$18*N1621,1)</f>
        <v/>
      </c>
    </row>
    <row r="1622">
      <c r="A1622" s="11" t="n">
        <v>1621</v>
      </c>
      <c r="B1622" s="12">
        <f>INT((A1622-1)/122)+1</f>
        <v/>
      </c>
      <c r="C1622" s="13" t="n">
        <v>0.567143</v>
      </c>
      <c r="D1622" s="13" t="n">
        <v>0.341131</v>
      </c>
      <c r="E1622" s="13" t="n">
        <v>0.884931</v>
      </c>
      <c r="F1622" s="13" t="n">
        <v>0.602631</v>
      </c>
      <c r="G1622" s="13" t="n">
        <v>0.549415</v>
      </c>
      <c r="H1622" s="13" t="n">
        <v>0.08275299999999999</v>
      </c>
      <c r="I1622" s="13" t="n">
        <v>0.216163</v>
      </c>
      <c r="J1622" s="13" t="n">
        <v>0.104111</v>
      </c>
      <c r="K1622" s="13" t="n">
        <v>0.013142</v>
      </c>
      <c r="L1622" s="13" t="n">
        <v>0.794277</v>
      </c>
      <c r="M1622" s="13" t="n">
        <v>0.049067</v>
      </c>
      <c r="N1622" s="13" t="n">
        <v>0.293424</v>
      </c>
      <c r="O1622" s="9">
        <f>IF(C1622&lt;=1-Params!$B$4,0,MAX(0.1,ROUND(_xlfn.GAMMA.INV((C1622-(1-Params!$B$4))/Params!$B$4,Params!$B$5,Params!$B$6),1)))</f>
        <v/>
      </c>
      <c r="P1622" s="9">
        <f>IF(D1622&lt;=1-Params!$B$7,0,ROUND(_xlfn.GAMMA.INV((D1622-(1-Params!$B$7))/Params!$B$7,Params!$B$8,Params!$B$9),3))</f>
        <v/>
      </c>
      <c r="Q1622" s="9">
        <f>IF(E1622&lt;=1-Params!$B$4,0,MAX(0.1,ROUND(_xlfn.GAMMA.INV((E1622-(1-Params!$B$4))/Params!$B$4,Params!$B$5,Params!$B$6),1)))</f>
        <v/>
      </c>
      <c r="R1622" s="9">
        <f>IF(F1622&lt;=1-Params!$B$7,0,ROUND(_xlfn.GAMMA.INV((F1622-(1-Params!$B$7))/Params!$B$7,Params!$B$8,Params!$B$9),3))</f>
        <v/>
      </c>
      <c r="S1622" s="9">
        <f>IF(G1622&lt;=1-Params!$B$7,0,ROUND((Params!$B$10+Params!$B$11*G1622^Params!$B$12)*_xlfn.GAMMA.INV((G1622-(1-Params!$B$7))/Params!$B$7,Params!$B$8,Params!$B$9),3))</f>
        <v/>
      </c>
      <c r="T1622" s="9">
        <f>IF(H1622&lt;=1-Params!$B$4,0,MAX(0.1,ROUND((Params!$B$10+Params!$B$11*H1622^Params!$B$12)*_xlfn.GAMMA.INV((H1622-(1-Params!$B$4))/Params!$B$4,Params!$B$5,Params!$B$6),1)))</f>
        <v/>
      </c>
      <c r="U1622" s="9">
        <f>ROUND(_xlfn.NORM.INV(I1622,Params!$B$13,Params!$B$14),1)</f>
        <v/>
      </c>
      <c r="V1622" s="9">
        <f>ROUND(_xlfn.NORM.INV(J1622,Params!$B$15,Params!$B$16),2)</f>
        <v/>
      </c>
      <c r="W1622" s="9">
        <f>ROUND(_xlfn.NORM.INV(K1622,Params!$B$13,Params!$B$14),1)</f>
        <v/>
      </c>
      <c r="X1622" s="9">
        <f>ROUND(_xlfn.NORM.INV(L1622,Params!$B$15,Params!$B$16),2)</f>
        <v/>
      </c>
      <c r="Y1622" s="9">
        <f>ROUND(_xlfn.NORM.INV(M1622,Params!$B$15,Params!$B$16)+Params!$B$17+Params!$B$18*M1622,2)</f>
        <v/>
      </c>
      <c r="Z1622" s="9">
        <f>ROUND(_xlfn.NORM.INV(N1622,Params!$B$13,Params!$B$14)+Params!$B$17+Params!$B$18*N1622,1)</f>
        <v/>
      </c>
    </row>
    <row r="1623">
      <c r="A1623" s="11" t="n">
        <v>1622</v>
      </c>
      <c r="B1623" s="12">
        <f>INT((A1623-1)/122)+1</f>
        <v/>
      </c>
      <c r="C1623" s="13" t="n">
        <v>0.072549</v>
      </c>
      <c r="D1623" s="13" t="n">
        <v>0.09872</v>
      </c>
      <c r="E1623" s="13" t="n">
        <v>0.417748</v>
      </c>
      <c r="F1623" s="13" t="n">
        <v>0.585751</v>
      </c>
      <c r="G1623" s="13" t="n">
        <v>0.583093</v>
      </c>
      <c r="H1623" s="13" t="n">
        <v>0.486364</v>
      </c>
      <c r="I1623" s="13" t="n">
        <v>0.814262</v>
      </c>
      <c r="J1623" s="13" t="n">
        <v>0.240142</v>
      </c>
      <c r="K1623" s="13" t="n">
        <v>0.210792</v>
      </c>
      <c r="L1623" s="13" t="n">
        <v>0.9719989999999999</v>
      </c>
      <c r="M1623" s="13" t="n">
        <v>0.019074</v>
      </c>
      <c r="N1623" s="13" t="n">
        <v>0.294843</v>
      </c>
      <c r="O1623" s="9">
        <f>IF(C1623&lt;=1-Params!$B$4,0,MAX(0.1,ROUND(_xlfn.GAMMA.INV((C1623-(1-Params!$B$4))/Params!$B$4,Params!$B$5,Params!$B$6),1)))</f>
        <v/>
      </c>
      <c r="P1623" s="9">
        <f>IF(D1623&lt;=1-Params!$B$7,0,ROUND(_xlfn.GAMMA.INV((D1623-(1-Params!$B$7))/Params!$B$7,Params!$B$8,Params!$B$9),3))</f>
        <v/>
      </c>
      <c r="Q1623" s="9">
        <f>IF(E1623&lt;=1-Params!$B$4,0,MAX(0.1,ROUND(_xlfn.GAMMA.INV((E1623-(1-Params!$B$4))/Params!$B$4,Params!$B$5,Params!$B$6),1)))</f>
        <v/>
      </c>
      <c r="R1623" s="9">
        <f>IF(F1623&lt;=1-Params!$B$7,0,ROUND(_xlfn.GAMMA.INV((F1623-(1-Params!$B$7))/Params!$B$7,Params!$B$8,Params!$B$9),3))</f>
        <v/>
      </c>
      <c r="S1623" s="9">
        <f>IF(G1623&lt;=1-Params!$B$7,0,ROUND((Params!$B$10+Params!$B$11*G1623^Params!$B$12)*_xlfn.GAMMA.INV((G1623-(1-Params!$B$7))/Params!$B$7,Params!$B$8,Params!$B$9),3))</f>
        <v/>
      </c>
      <c r="T1623" s="9">
        <f>IF(H1623&lt;=1-Params!$B$4,0,MAX(0.1,ROUND((Params!$B$10+Params!$B$11*H1623^Params!$B$12)*_xlfn.GAMMA.INV((H1623-(1-Params!$B$4))/Params!$B$4,Params!$B$5,Params!$B$6),1)))</f>
        <v/>
      </c>
      <c r="U1623" s="9">
        <f>ROUND(_xlfn.NORM.INV(I1623,Params!$B$13,Params!$B$14),1)</f>
        <v/>
      </c>
      <c r="V1623" s="9">
        <f>ROUND(_xlfn.NORM.INV(J1623,Params!$B$15,Params!$B$16),2)</f>
        <v/>
      </c>
      <c r="W1623" s="9">
        <f>ROUND(_xlfn.NORM.INV(K1623,Params!$B$13,Params!$B$14),1)</f>
        <v/>
      </c>
      <c r="X1623" s="9">
        <f>ROUND(_xlfn.NORM.INV(L1623,Params!$B$15,Params!$B$16),2)</f>
        <v/>
      </c>
      <c r="Y1623" s="9">
        <f>ROUND(_xlfn.NORM.INV(M1623,Params!$B$15,Params!$B$16)+Params!$B$17+Params!$B$18*M1623,2)</f>
        <v/>
      </c>
      <c r="Z1623" s="9">
        <f>ROUND(_xlfn.NORM.INV(N1623,Params!$B$13,Params!$B$14)+Params!$B$17+Params!$B$18*N1623,1)</f>
        <v/>
      </c>
    </row>
    <row r="1624">
      <c r="A1624" s="11" t="n">
        <v>1623</v>
      </c>
      <c r="B1624" s="12">
        <f>INT((A1624-1)/122)+1</f>
        <v/>
      </c>
      <c r="C1624" s="13" t="n">
        <v>0.008525</v>
      </c>
      <c r="D1624" s="13" t="n">
        <v>0.1088</v>
      </c>
      <c r="E1624" s="13" t="n">
        <v>0.37129</v>
      </c>
      <c r="F1624" s="13" t="n">
        <v>0.798265</v>
      </c>
      <c r="G1624" s="13" t="n">
        <v>0.615974</v>
      </c>
      <c r="H1624" s="13" t="n">
        <v>0.28901</v>
      </c>
      <c r="I1624" s="13" t="n">
        <v>0.339881</v>
      </c>
      <c r="J1624" s="13" t="n">
        <v>0.200548</v>
      </c>
      <c r="K1624" s="13" t="n">
        <v>0.297856</v>
      </c>
      <c r="L1624" s="13" t="n">
        <v>0.732616</v>
      </c>
      <c r="M1624" s="13" t="n">
        <v>0.074694</v>
      </c>
      <c r="N1624" s="13" t="n">
        <v>0.092206</v>
      </c>
      <c r="O1624" s="9">
        <f>IF(C1624&lt;=1-Params!$B$4,0,MAX(0.1,ROUND(_xlfn.GAMMA.INV((C1624-(1-Params!$B$4))/Params!$B$4,Params!$B$5,Params!$B$6),1)))</f>
        <v/>
      </c>
      <c r="P1624" s="9">
        <f>IF(D1624&lt;=1-Params!$B$7,0,ROUND(_xlfn.GAMMA.INV((D1624-(1-Params!$B$7))/Params!$B$7,Params!$B$8,Params!$B$9),3))</f>
        <v/>
      </c>
      <c r="Q1624" s="9">
        <f>IF(E1624&lt;=1-Params!$B$4,0,MAX(0.1,ROUND(_xlfn.GAMMA.INV((E1624-(1-Params!$B$4))/Params!$B$4,Params!$B$5,Params!$B$6),1)))</f>
        <v/>
      </c>
      <c r="R1624" s="9">
        <f>IF(F1624&lt;=1-Params!$B$7,0,ROUND(_xlfn.GAMMA.INV((F1624-(1-Params!$B$7))/Params!$B$7,Params!$B$8,Params!$B$9),3))</f>
        <v/>
      </c>
      <c r="S1624" s="9">
        <f>IF(G1624&lt;=1-Params!$B$7,0,ROUND((Params!$B$10+Params!$B$11*G1624^Params!$B$12)*_xlfn.GAMMA.INV((G1624-(1-Params!$B$7))/Params!$B$7,Params!$B$8,Params!$B$9),3))</f>
        <v/>
      </c>
      <c r="T1624" s="9">
        <f>IF(H1624&lt;=1-Params!$B$4,0,MAX(0.1,ROUND((Params!$B$10+Params!$B$11*H1624^Params!$B$12)*_xlfn.GAMMA.INV((H1624-(1-Params!$B$4))/Params!$B$4,Params!$B$5,Params!$B$6),1)))</f>
        <v/>
      </c>
      <c r="U1624" s="9">
        <f>ROUND(_xlfn.NORM.INV(I1624,Params!$B$13,Params!$B$14),1)</f>
        <v/>
      </c>
      <c r="V1624" s="9">
        <f>ROUND(_xlfn.NORM.INV(J1624,Params!$B$15,Params!$B$16),2)</f>
        <v/>
      </c>
      <c r="W1624" s="9">
        <f>ROUND(_xlfn.NORM.INV(K1624,Params!$B$13,Params!$B$14),1)</f>
        <v/>
      </c>
      <c r="X1624" s="9">
        <f>ROUND(_xlfn.NORM.INV(L1624,Params!$B$15,Params!$B$16),2)</f>
        <v/>
      </c>
      <c r="Y1624" s="9">
        <f>ROUND(_xlfn.NORM.INV(M1624,Params!$B$15,Params!$B$16)+Params!$B$17+Params!$B$18*M1624,2)</f>
        <v/>
      </c>
      <c r="Z1624" s="9">
        <f>ROUND(_xlfn.NORM.INV(N1624,Params!$B$13,Params!$B$14)+Params!$B$17+Params!$B$18*N1624,1)</f>
        <v/>
      </c>
    </row>
    <row r="1625">
      <c r="A1625" s="11" t="n">
        <v>1624</v>
      </c>
      <c r="B1625" s="12">
        <f>INT((A1625-1)/122)+1</f>
        <v/>
      </c>
      <c r="C1625" s="13" t="n">
        <v>0.074797</v>
      </c>
      <c r="D1625" s="13" t="n">
        <v>0.216101</v>
      </c>
      <c r="E1625" s="13" t="n">
        <v>0.151963</v>
      </c>
      <c r="F1625" s="13" t="n">
        <v>0.191212</v>
      </c>
      <c r="G1625" s="13" t="n">
        <v>0.969486</v>
      </c>
      <c r="H1625" s="13" t="n">
        <v>0.292942</v>
      </c>
      <c r="I1625" s="13" t="n">
        <v>0.367383</v>
      </c>
      <c r="J1625" s="13" t="n">
        <v>0.184604</v>
      </c>
      <c r="K1625" s="13" t="n">
        <v>0.453537</v>
      </c>
      <c r="L1625" s="13" t="n">
        <v>0.538999</v>
      </c>
      <c r="M1625" s="13" t="n">
        <v>0.071656</v>
      </c>
      <c r="N1625" s="13" t="n">
        <v>0.309761</v>
      </c>
      <c r="O1625" s="9">
        <f>IF(C1625&lt;=1-Params!$B$4,0,MAX(0.1,ROUND(_xlfn.GAMMA.INV((C1625-(1-Params!$B$4))/Params!$B$4,Params!$B$5,Params!$B$6),1)))</f>
        <v/>
      </c>
      <c r="P1625" s="9">
        <f>IF(D1625&lt;=1-Params!$B$7,0,ROUND(_xlfn.GAMMA.INV((D1625-(1-Params!$B$7))/Params!$B$7,Params!$B$8,Params!$B$9),3))</f>
        <v/>
      </c>
      <c r="Q1625" s="9">
        <f>IF(E1625&lt;=1-Params!$B$4,0,MAX(0.1,ROUND(_xlfn.GAMMA.INV((E1625-(1-Params!$B$4))/Params!$B$4,Params!$B$5,Params!$B$6),1)))</f>
        <v/>
      </c>
      <c r="R1625" s="9">
        <f>IF(F1625&lt;=1-Params!$B$7,0,ROUND(_xlfn.GAMMA.INV((F1625-(1-Params!$B$7))/Params!$B$7,Params!$B$8,Params!$B$9),3))</f>
        <v/>
      </c>
      <c r="S1625" s="9">
        <f>IF(G1625&lt;=1-Params!$B$7,0,ROUND((Params!$B$10+Params!$B$11*G1625^Params!$B$12)*_xlfn.GAMMA.INV((G1625-(1-Params!$B$7))/Params!$B$7,Params!$B$8,Params!$B$9),3))</f>
        <v/>
      </c>
      <c r="T1625" s="9">
        <f>IF(H1625&lt;=1-Params!$B$4,0,MAX(0.1,ROUND((Params!$B$10+Params!$B$11*H1625^Params!$B$12)*_xlfn.GAMMA.INV((H1625-(1-Params!$B$4))/Params!$B$4,Params!$B$5,Params!$B$6),1)))</f>
        <v/>
      </c>
      <c r="U1625" s="9">
        <f>ROUND(_xlfn.NORM.INV(I1625,Params!$B$13,Params!$B$14),1)</f>
        <v/>
      </c>
      <c r="V1625" s="9">
        <f>ROUND(_xlfn.NORM.INV(J1625,Params!$B$15,Params!$B$16),2)</f>
        <v/>
      </c>
      <c r="W1625" s="9">
        <f>ROUND(_xlfn.NORM.INV(K1625,Params!$B$13,Params!$B$14),1)</f>
        <v/>
      </c>
      <c r="X1625" s="9">
        <f>ROUND(_xlfn.NORM.INV(L1625,Params!$B$15,Params!$B$16),2)</f>
        <v/>
      </c>
      <c r="Y1625" s="9">
        <f>ROUND(_xlfn.NORM.INV(M1625,Params!$B$15,Params!$B$16)+Params!$B$17+Params!$B$18*M1625,2)</f>
        <v/>
      </c>
      <c r="Z1625" s="9">
        <f>ROUND(_xlfn.NORM.INV(N1625,Params!$B$13,Params!$B$14)+Params!$B$17+Params!$B$18*N1625,1)</f>
        <v/>
      </c>
    </row>
    <row r="1626">
      <c r="A1626" s="11" t="n">
        <v>1625</v>
      </c>
      <c r="B1626" s="12">
        <f>INT((A1626-1)/122)+1</f>
        <v/>
      </c>
      <c r="C1626" s="13" t="n">
        <v>0.000828</v>
      </c>
      <c r="D1626" s="13" t="n">
        <v>0.898319</v>
      </c>
      <c r="E1626" s="13" t="n">
        <v>0.128701</v>
      </c>
      <c r="F1626" s="13" t="n">
        <v>0.033721</v>
      </c>
      <c r="G1626" s="13" t="n">
        <v>0.634752</v>
      </c>
      <c r="H1626" s="13" t="n">
        <v>0.593916</v>
      </c>
      <c r="I1626" s="13" t="n">
        <v>0.333059</v>
      </c>
      <c r="J1626" s="13" t="n">
        <v>0.720236</v>
      </c>
      <c r="K1626" s="13" t="n">
        <v>0.273178</v>
      </c>
      <c r="L1626" s="13" t="n">
        <v>0.404866</v>
      </c>
      <c r="M1626" s="13" t="n">
        <v>0.00309</v>
      </c>
      <c r="N1626" s="13" t="n">
        <v>0.309892</v>
      </c>
      <c r="O1626" s="9">
        <f>IF(C1626&lt;=1-Params!$B$4,0,MAX(0.1,ROUND(_xlfn.GAMMA.INV((C1626-(1-Params!$B$4))/Params!$B$4,Params!$B$5,Params!$B$6),1)))</f>
        <v/>
      </c>
      <c r="P1626" s="9">
        <f>IF(D1626&lt;=1-Params!$B$7,0,ROUND(_xlfn.GAMMA.INV((D1626-(1-Params!$B$7))/Params!$B$7,Params!$B$8,Params!$B$9),3))</f>
        <v/>
      </c>
      <c r="Q1626" s="9">
        <f>IF(E1626&lt;=1-Params!$B$4,0,MAX(0.1,ROUND(_xlfn.GAMMA.INV((E1626-(1-Params!$B$4))/Params!$B$4,Params!$B$5,Params!$B$6),1)))</f>
        <v/>
      </c>
      <c r="R1626" s="9">
        <f>IF(F1626&lt;=1-Params!$B$7,0,ROUND(_xlfn.GAMMA.INV((F1626-(1-Params!$B$7))/Params!$B$7,Params!$B$8,Params!$B$9),3))</f>
        <v/>
      </c>
      <c r="S1626" s="9">
        <f>IF(G1626&lt;=1-Params!$B$7,0,ROUND((Params!$B$10+Params!$B$11*G1626^Params!$B$12)*_xlfn.GAMMA.INV((G1626-(1-Params!$B$7))/Params!$B$7,Params!$B$8,Params!$B$9),3))</f>
        <v/>
      </c>
      <c r="T1626" s="9">
        <f>IF(H1626&lt;=1-Params!$B$4,0,MAX(0.1,ROUND((Params!$B$10+Params!$B$11*H1626^Params!$B$12)*_xlfn.GAMMA.INV((H1626-(1-Params!$B$4))/Params!$B$4,Params!$B$5,Params!$B$6),1)))</f>
        <v/>
      </c>
      <c r="U1626" s="9">
        <f>ROUND(_xlfn.NORM.INV(I1626,Params!$B$13,Params!$B$14),1)</f>
        <v/>
      </c>
      <c r="V1626" s="9">
        <f>ROUND(_xlfn.NORM.INV(J1626,Params!$B$15,Params!$B$16),2)</f>
        <v/>
      </c>
      <c r="W1626" s="9">
        <f>ROUND(_xlfn.NORM.INV(K1626,Params!$B$13,Params!$B$14),1)</f>
        <v/>
      </c>
      <c r="X1626" s="9">
        <f>ROUND(_xlfn.NORM.INV(L1626,Params!$B$15,Params!$B$16),2)</f>
        <v/>
      </c>
      <c r="Y1626" s="9">
        <f>ROUND(_xlfn.NORM.INV(M1626,Params!$B$15,Params!$B$16)+Params!$B$17+Params!$B$18*M1626,2)</f>
        <v/>
      </c>
      <c r="Z1626" s="9">
        <f>ROUND(_xlfn.NORM.INV(N1626,Params!$B$13,Params!$B$14)+Params!$B$17+Params!$B$18*N1626,1)</f>
        <v/>
      </c>
    </row>
    <row r="1627">
      <c r="A1627" s="11" t="n">
        <v>1626</v>
      </c>
      <c r="B1627" s="12">
        <f>INT((A1627-1)/122)+1</f>
        <v/>
      </c>
      <c r="C1627" s="13" t="n">
        <v>0.027085</v>
      </c>
      <c r="D1627" s="13" t="n">
        <v>0.219193</v>
      </c>
      <c r="E1627" s="13" t="n">
        <v>0.823166</v>
      </c>
      <c r="F1627" s="13" t="n">
        <v>0.11687</v>
      </c>
      <c r="G1627" s="13" t="n">
        <v>0.306362</v>
      </c>
      <c r="H1627" s="13" t="n">
        <v>0.802847</v>
      </c>
      <c r="I1627" s="13" t="n">
        <v>0.341105</v>
      </c>
      <c r="J1627" s="13" t="n">
        <v>0.475273</v>
      </c>
      <c r="K1627" s="13" t="n">
        <v>0.144694</v>
      </c>
      <c r="L1627" s="13" t="n">
        <v>0.179839</v>
      </c>
      <c r="M1627" s="13" t="n">
        <v>0.042952</v>
      </c>
      <c r="N1627" s="13" t="n">
        <v>0.524351</v>
      </c>
      <c r="O1627" s="9">
        <f>IF(C1627&lt;=1-Params!$B$4,0,MAX(0.1,ROUND(_xlfn.GAMMA.INV((C1627-(1-Params!$B$4))/Params!$B$4,Params!$B$5,Params!$B$6),1)))</f>
        <v/>
      </c>
      <c r="P1627" s="9">
        <f>IF(D1627&lt;=1-Params!$B$7,0,ROUND(_xlfn.GAMMA.INV((D1627-(1-Params!$B$7))/Params!$B$7,Params!$B$8,Params!$B$9),3))</f>
        <v/>
      </c>
      <c r="Q1627" s="9">
        <f>IF(E1627&lt;=1-Params!$B$4,0,MAX(0.1,ROUND(_xlfn.GAMMA.INV((E1627-(1-Params!$B$4))/Params!$B$4,Params!$B$5,Params!$B$6),1)))</f>
        <v/>
      </c>
      <c r="R1627" s="9">
        <f>IF(F1627&lt;=1-Params!$B$7,0,ROUND(_xlfn.GAMMA.INV((F1627-(1-Params!$B$7))/Params!$B$7,Params!$B$8,Params!$B$9),3))</f>
        <v/>
      </c>
      <c r="S1627" s="9">
        <f>IF(G1627&lt;=1-Params!$B$7,0,ROUND((Params!$B$10+Params!$B$11*G1627^Params!$B$12)*_xlfn.GAMMA.INV((G1627-(1-Params!$B$7))/Params!$B$7,Params!$B$8,Params!$B$9),3))</f>
        <v/>
      </c>
      <c r="T1627" s="9">
        <f>IF(H1627&lt;=1-Params!$B$4,0,MAX(0.1,ROUND((Params!$B$10+Params!$B$11*H1627^Params!$B$12)*_xlfn.GAMMA.INV((H1627-(1-Params!$B$4))/Params!$B$4,Params!$B$5,Params!$B$6),1)))</f>
        <v/>
      </c>
      <c r="U1627" s="9">
        <f>ROUND(_xlfn.NORM.INV(I1627,Params!$B$13,Params!$B$14),1)</f>
        <v/>
      </c>
      <c r="V1627" s="9">
        <f>ROUND(_xlfn.NORM.INV(J1627,Params!$B$15,Params!$B$16),2)</f>
        <v/>
      </c>
      <c r="W1627" s="9">
        <f>ROUND(_xlfn.NORM.INV(K1627,Params!$B$13,Params!$B$14),1)</f>
        <v/>
      </c>
      <c r="X1627" s="9">
        <f>ROUND(_xlfn.NORM.INV(L1627,Params!$B$15,Params!$B$16),2)</f>
        <v/>
      </c>
      <c r="Y1627" s="9">
        <f>ROUND(_xlfn.NORM.INV(M1627,Params!$B$15,Params!$B$16)+Params!$B$17+Params!$B$18*M1627,2)</f>
        <v/>
      </c>
      <c r="Z1627" s="9">
        <f>ROUND(_xlfn.NORM.INV(N1627,Params!$B$13,Params!$B$14)+Params!$B$17+Params!$B$18*N1627,1)</f>
        <v/>
      </c>
    </row>
    <row r="1628">
      <c r="A1628" s="11" t="n">
        <v>1627</v>
      </c>
      <c r="B1628" s="12">
        <f>INT((A1628-1)/122)+1</f>
        <v/>
      </c>
      <c r="C1628" s="13" t="n">
        <v>0.25551</v>
      </c>
      <c r="D1628" s="13" t="n">
        <v>0.19798</v>
      </c>
      <c r="E1628" s="13" t="n">
        <v>0.397463</v>
      </c>
      <c r="F1628" s="13" t="n">
        <v>0.327856</v>
      </c>
      <c r="G1628" s="13" t="n">
        <v>0.297086</v>
      </c>
      <c r="H1628" s="13" t="n">
        <v>0.26906</v>
      </c>
      <c r="I1628" s="13" t="n">
        <v>0.198417</v>
      </c>
      <c r="J1628" s="13" t="n">
        <v>0.862581</v>
      </c>
      <c r="K1628" s="13" t="n">
        <v>0.174017</v>
      </c>
      <c r="L1628" s="13" t="n">
        <v>0.036394</v>
      </c>
      <c r="M1628" s="13" t="n">
        <v>0.151005</v>
      </c>
      <c r="N1628" s="13" t="n">
        <v>0.227561</v>
      </c>
      <c r="O1628" s="9">
        <f>IF(C1628&lt;=1-Params!$B$4,0,MAX(0.1,ROUND(_xlfn.GAMMA.INV((C1628-(1-Params!$B$4))/Params!$B$4,Params!$B$5,Params!$B$6),1)))</f>
        <v/>
      </c>
      <c r="P1628" s="9">
        <f>IF(D1628&lt;=1-Params!$B$7,0,ROUND(_xlfn.GAMMA.INV((D1628-(1-Params!$B$7))/Params!$B$7,Params!$B$8,Params!$B$9),3))</f>
        <v/>
      </c>
      <c r="Q1628" s="9">
        <f>IF(E1628&lt;=1-Params!$B$4,0,MAX(0.1,ROUND(_xlfn.GAMMA.INV((E1628-(1-Params!$B$4))/Params!$B$4,Params!$B$5,Params!$B$6),1)))</f>
        <v/>
      </c>
      <c r="R1628" s="9">
        <f>IF(F1628&lt;=1-Params!$B$7,0,ROUND(_xlfn.GAMMA.INV((F1628-(1-Params!$B$7))/Params!$B$7,Params!$B$8,Params!$B$9),3))</f>
        <v/>
      </c>
      <c r="S1628" s="9">
        <f>IF(G1628&lt;=1-Params!$B$7,0,ROUND((Params!$B$10+Params!$B$11*G1628^Params!$B$12)*_xlfn.GAMMA.INV((G1628-(1-Params!$B$7))/Params!$B$7,Params!$B$8,Params!$B$9),3))</f>
        <v/>
      </c>
      <c r="T1628" s="9">
        <f>IF(H1628&lt;=1-Params!$B$4,0,MAX(0.1,ROUND((Params!$B$10+Params!$B$11*H1628^Params!$B$12)*_xlfn.GAMMA.INV((H1628-(1-Params!$B$4))/Params!$B$4,Params!$B$5,Params!$B$6),1)))</f>
        <v/>
      </c>
      <c r="U1628" s="9">
        <f>ROUND(_xlfn.NORM.INV(I1628,Params!$B$13,Params!$B$14),1)</f>
        <v/>
      </c>
      <c r="V1628" s="9">
        <f>ROUND(_xlfn.NORM.INV(J1628,Params!$B$15,Params!$B$16),2)</f>
        <v/>
      </c>
      <c r="W1628" s="9">
        <f>ROUND(_xlfn.NORM.INV(K1628,Params!$B$13,Params!$B$14),1)</f>
        <v/>
      </c>
      <c r="X1628" s="9">
        <f>ROUND(_xlfn.NORM.INV(L1628,Params!$B$15,Params!$B$16),2)</f>
        <v/>
      </c>
      <c r="Y1628" s="9">
        <f>ROUND(_xlfn.NORM.INV(M1628,Params!$B$15,Params!$B$16)+Params!$B$17+Params!$B$18*M1628,2)</f>
        <v/>
      </c>
      <c r="Z1628" s="9">
        <f>ROUND(_xlfn.NORM.INV(N1628,Params!$B$13,Params!$B$14)+Params!$B$17+Params!$B$18*N1628,1)</f>
        <v/>
      </c>
    </row>
    <row r="1629">
      <c r="A1629" s="11" t="n">
        <v>1628</v>
      </c>
      <c r="B1629" s="12">
        <f>INT((A1629-1)/122)+1</f>
        <v/>
      </c>
      <c r="C1629" s="13" t="n">
        <v>0.226522</v>
      </c>
      <c r="D1629" s="13" t="n">
        <v>0.869129</v>
      </c>
      <c r="E1629" s="13" t="n">
        <v>0.48072</v>
      </c>
      <c r="F1629" s="13" t="n">
        <v>0.927327</v>
      </c>
      <c r="G1629" s="13" t="n">
        <v>0.006834</v>
      </c>
      <c r="H1629" s="13" t="n">
        <v>0.155456</v>
      </c>
      <c r="I1629" s="13" t="n">
        <v>0.195132</v>
      </c>
      <c r="J1629" s="13" t="n">
        <v>0.902084</v>
      </c>
      <c r="K1629" s="13" t="n">
        <v>0.680438</v>
      </c>
      <c r="L1629" s="13" t="n">
        <v>0.089675</v>
      </c>
      <c r="M1629" s="13" t="n">
        <v>0.104102</v>
      </c>
      <c r="N1629" s="13" t="n">
        <v>0.021589</v>
      </c>
      <c r="O1629" s="9">
        <f>IF(C1629&lt;=1-Params!$B$4,0,MAX(0.1,ROUND(_xlfn.GAMMA.INV((C1629-(1-Params!$B$4))/Params!$B$4,Params!$B$5,Params!$B$6),1)))</f>
        <v/>
      </c>
      <c r="P1629" s="9">
        <f>IF(D1629&lt;=1-Params!$B$7,0,ROUND(_xlfn.GAMMA.INV((D1629-(1-Params!$B$7))/Params!$B$7,Params!$B$8,Params!$B$9),3))</f>
        <v/>
      </c>
      <c r="Q1629" s="9">
        <f>IF(E1629&lt;=1-Params!$B$4,0,MAX(0.1,ROUND(_xlfn.GAMMA.INV((E1629-(1-Params!$B$4))/Params!$B$4,Params!$B$5,Params!$B$6),1)))</f>
        <v/>
      </c>
      <c r="R1629" s="9">
        <f>IF(F1629&lt;=1-Params!$B$7,0,ROUND(_xlfn.GAMMA.INV((F1629-(1-Params!$B$7))/Params!$B$7,Params!$B$8,Params!$B$9),3))</f>
        <v/>
      </c>
      <c r="S1629" s="9">
        <f>IF(G1629&lt;=1-Params!$B$7,0,ROUND((Params!$B$10+Params!$B$11*G1629^Params!$B$12)*_xlfn.GAMMA.INV((G1629-(1-Params!$B$7))/Params!$B$7,Params!$B$8,Params!$B$9),3))</f>
        <v/>
      </c>
      <c r="T1629" s="9">
        <f>IF(H1629&lt;=1-Params!$B$4,0,MAX(0.1,ROUND((Params!$B$10+Params!$B$11*H1629^Params!$B$12)*_xlfn.GAMMA.INV((H1629-(1-Params!$B$4))/Params!$B$4,Params!$B$5,Params!$B$6),1)))</f>
        <v/>
      </c>
      <c r="U1629" s="9">
        <f>ROUND(_xlfn.NORM.INV(I1629,Params!$B$13,Params!$B$14),1)</f>
        <v/>
      </c>
      <c r="V1629" s="9">
        <f>ROUND(_xlfn.NORM.INV(J1629,Params!$B$15,Params!$B$16),2)</f>
        <v/>
      </c>
      <c r="W1629" s="9">
        <f>ROUND(_xlfn.NORM.INV(K1629,Params!$B$13,Params!$B$14),1)</f>
        <v/>
      </c>
      <c r="X1629" s="9">
        <f>ROUND(_xlfn.NORM.INV(L1629,Params!$B$15,Params!$B$16),2)</f>
        <v/>
      </c>
      <c r="Y1629" s="9">
        <f>ROUND(_xlfn.NORM.INV(M1629,Params!$B$15,Params!$B$16)+Params!$B$17+Params!$B$18*M1629,2)</f>
        <v/>
      </c>
      <c r="Z1629" s="9">
        <f>ROUND(_xlfn.NORM.INV(N1629,Params!$B$13,Params!$B$14)+Params!$B$17+Params!$B$18*N1629,1)</f>
        <v/>
      </c>
    </row>
    <row r="1630">
      <c r="A1630" s="11" t="n">
        <v>1629</v>
      </c>
      <c r="B1630" s="12">
        <f>INT((A1630-1)/122)+1</f>
        <v/>
      </c>
      <c r="C1630" s="13" t="n">
        <v>0.547769</v>
      </c>
      <c r="D1630" s="13" t="n">
        <v>0.986721</v>
      </c>
      <c r="E1630" s="13" t="n">
        <v>0.07163</v>
      </c>
      <c r="F1630" s="13" t="n">
        <v>0.033733</v>
      </c>
      <c r="G1630" s="13" t="n">
        <v>0.286674</v>
      </c>
      <c r="H1630" s="13" t="n">
        <v>0.04639</v>
      </c>
      <c r="I1630" s="13" t="n">
        <v>0.248393</v>
      </c>
      <c r="J1630" s="13" t="n">
        <v>0.947807</v>
      </c>
      <c r="K1630" s="13" t="n">
        <v>0.708423</v>
      </c>
      <c r="L1630" s="13" t="n">
        <v>0.07567400000000001</v>
      </c>
      <c r="M1630" s="13" t="n">
        <v>0.029971</v>
      </c>
      <c r="N1630" s="13" t="n">
        <v>0.067691</v>
      </c>
      <c r="O1630" s="9">
        <f>IF(C1630&lt;=1-Params!$B$4,0,MAX(0.1,ROUND(_xlfn.GAMMA.INV((C1630-(1-Params!$B$4))/Params!$B$4,Params!$B$5,Params!$B$6),1)))</f>
        <v/>
      </c>
      <c r="P1630" s="9">
        <f>IF(D1630&lt;=1-Params!$B$7,0,ROUND(_xlfn.GAMMA.INV((D1630-(1-Params!$B$7))/Params!$B$7,Params!$B$8,Params!$B$9),3))</f>
        <v/>
      </c>
      <c r="Q1630" s="9">
        <f>IF(E1630&lt;=1-Params!$B$4,0,MAX(0.1,ROUND(_xlfn.GAMMA.INV((E1630-(1-Params!$B$4))/Params!$B$4,Params!$B$5,Params!$B$6),1)))</f>
        <v/>
      </c>
      <c r="R1630" s="9">
        <f>IF(F1630&lt;=1-Params!$B$7,0,ROUND(_xlfn.GAMMA.INV((F1630-(1-Params!$B$7))/Params!$B$7,Params!$B$8,Params!$B$9),3))</f>
        <v/>
      </c>
      <c r="S1630" s="9">
        <f>IF(G1630&lt;=1-Params!$B$7,0,ROUND((Params!$B$10+Params!$B$11*G1630^Params!$B$12)*_xlfn.GAMMA.INV((G1630-(1-Params!$B$7))/Params!$B$7,Params!$B$8,Params!$B$9),3))</f>
        <v/>
      </c>
      <c r="T1630" s="9">
        <f>IF(H1630&lt;=1-Params!$B$4,0,MAX(0.1,ROUND((Params!$B$10+Params!$B$11*H1630^Params!$B$12)*_xlfn.GAMMA.INV((H1630-(1-Params!$B$4))/Params!$B$4,Params!$B$5,Params!$B$6),1)))</f>
        <v/>
      </c>
      <c r="U1630" s="9">
        <f>ROUND(_xlfn.NORM.INV(I1630,Params!$B$13,Params!$B$14),1)</f>
        <v/>
      </c>
      <c r="V1630" s="9">
        <f>ROUND(_xlfn.NORM.INV(J1630,Params!$B$15,Params!$B$16),2)</f>
        <v/>
      </c>
      <c r="W1630" s="9">
        <f>ROUND(_xlfn.NORM.INV(K1630,Params!$B$13,Params!$B$14),1)</f>
        <v/>
      </c>
      <c r="X1630" s="9">
        <f>ROUND(_xlfn.NORM.INV(L1630,Params!$B$15,Params!$B$16),2)</f>
        <v/>
      </c>
      <c r="Y1630" s="9">
        <f>ROUND(_xlfn.NORM.INV(M1630,Params!$B$15,Params!$B$16)+Params!$B$17+Params!$B$18*M1630,2)</f>
        <v/>
      </c>
      <c r="Z1630" s="9">
        <f>ROUND(_xlfn.NORM.INV(N1630,Params!$B$13,Params!$B$14)+Params!$B$17+Params!$B$18*N1630,1)</f>
        <v/>
      </c>
    </row>
    <row r="1631">
      <c r="A1631" s="11" t="n">
        <v>1630</v>
      </c>
      <c r="B1631" s="12">
        <f>INT((A1631-1)/122)+1</f>
        <v/>
      </c>
      <c r="C1631" s="13" t="n">
        <v>0.610391</v>
      </c>
      <c r="D1631" s="13" t="n">
        <v>0.770579</v>
      </c>
      <c r="E1631" s="13" t="n">
        <v>0.11584</v>
      </c>
      <c r="F1631" s="13" t="n">
        <v>0.016717</v>
      </c>
      <c r="G1631" s="13" t="n">
        <v>0.45076</v>
      </c>
      <c r="H1631" s="13" t="n">
        <v>0.011869</v>
      </c>
      <c r="I1631" s="13" t="n">
        <v>0.679293</v>
      </c>
      <c r="J1631" s="13" t="n">
        <v>0.230537</v>
      </c>
      <c r="K1631" s="13" t="n">
        <v>0.199853</v>
      </c>
      <c r="L1631" s="13" t="n">
        <v>0.047284</v>
      </c>
      <c r="M1631" s="13" t="n">
        <v>0.314075</v>
      </c>
      <c r="N1631" s="13" t="n">
        <v>0.037082</v>
      </c>
      <c r="O1631" s="9">
        <f>IF(C1631&lt;=1-Params!$B$4,0,MAX(0.1,ROUND(_xlfn.GAMMA.INV((C1631-(1-Params!$B$4))/Params!$B$4,Params!$B$5,Params!$B$6),1)))</f>
        <v/>
      </c>
      <c r="P1631" s="9">
        <f>IF(D1631&lt;=1-Params!$B$7,0,ROUND(_xlfn.GAMMA.INV((D1631-(1-Params!$B$7))/Params!$B$7,Params!$B$8,Params!$B$9),3))</f>
        <v/>
      </c>
      <c r="Q1631" s="9">
        <f>IF(E1631&lt;=1-Params!$B$4,0,MAX(0.1,ROUND(_xlfn.GAMMA.INV((E1631-(1-Params!$B$4))/Params!$B$4,Params!$B$5,Params!$B$6),1)))</f>
        <v/>
      </c>
      <c r="R1631" s="9">
        <f>IF(F1631&lt;=1-Params!$B$7,0,ROUND(_xlfn.GAMMA.INV((F1631-(1-Params!$B$7))/Params!$B$7,Params!$B$8,Params!$B$9),3))</f>
        <v/>
      </c>
      <c r="S1631" s="9">
        <f>IF(G1631&lt;=1-Params!$B$7,0,ROUND((Params!$B$10+Params!$B$11*G1631^Params!$B$12)*_xlfn.GAMMA.INV((G1631-(1-Params!$B$7))/Params!$B$7,Params!$B$8,Params!$B$9),3))</f>
        <v/>
      </c>
      <c r="T1631" s="9">
        <f>IF(H1631&lt;=1-Params!$B$4,0,MAX(0.1,ROUND((Params!$B$10+Params!$B$11*H1631^Params!$B$12)*_xlfn.GAMMA.INV((H1631-(1-Params!$B$4))/Params!$B$4,Params!$B$5,Params!$B$6),1)))</f>
        <v/>
      </c>
      <c r="U1631" s="9">
        <f>ROUND(_xlfn.NORM.INV(I1631,Params!$B$13,Params!$B$14),1)</f>
        <v/>
      </c>
      <c r="V1631" s="9">
        <f>ROUND(_xlfn.NORM.INV(J1631,Params!$B$15,Params!$B$16),2)</f>
        <v/>
      </c>
      <c r="W1631" s="9">
        <f>ROUND(_xlfn.NORM.INV(K1631,Params!$B$13,Params!$B$14),1)</f>
        <v/>
      </c>
      <c r="X1631" s="9">
        <f>ROUND(_xlfn.NORM.INV(L1631,Params!$B$15,Params!$B$16),2)</f>
        <v/>
      </c>
      <c r="Y1631" s="9">
        <f>ROUND(_xlfn.NORM.INV(M1631,Params!$B$15,Params!$B$16)+Params!$B$17+Params!$B$18*M1631,2)</f>
        <v/>
      </c>
      <c r="Z1631" s="9">
        <f>ROUND(_xlfn.NORM.INV(N1631,Params!$B$13,Params!$B$14)+Params!$B$17+Params!$B$18*N1631,1)</f>
        <v/>
      </c>
    </row>
    <row r="1632">
      <c r="A1632" s="11" t="n">
        <v>1631</v>
      </c>
      <c r="B1632" s="12">
        <f>INT((A1632-1)/122)+1</f>
        <v/>
      </c>
      <c r="C1632" s="13" t="n">
        <v>0.811051</v>
      </c>
      <c r="D1632" s="13" t="n">
        <v>0.943141</v>
      </c>
      <c r="E1632" s="13" t="n">
        <v>0.08010299999999999</v>
      </c>
      <c r="F1632" s="13" t="n">
        <v>0.11119</v>
      </c>
      <c r="G1632" s="13" t="n">
        <v>0.194833</v>
      </c>
      <c r="H1632" s="13" t="n">
        <v>0.588866</v>
      </c>
      <c r="I1632" s="13" t="n">
        <v>0.827731</v>
      </c>
      <c r="J1632" s="13" t="n">
        <v>0.8863180000000001</v>
      </c>
      <c r="K1632" s="13" t="n">
        <v>0.403512</v>
      </c>
      <c r="L1632" s="13" t="n">
        <v>0.084797</v>
      </c>
      <c r="M1632" s="13" t="n">
        <v>0.266931</v>
      </c>
      <c r="N1632" s="13" t="n">
        <v>0.052101</v>
      </c>
      <c r="O1632" s="9">
        <f>IF(C1632&lt;=1-Params!$B$4,0,MAX(0.1,ROUND(_xlfn.GAMMA.INV((C1632-(1-Params!$B$4))/Params!$B$4,Params!$B$5,Params!$B$6),1)))</f>
        <v/>
      </c>
      <c r="P1632" s="9">
        <f>IF(D1632&lt;=1-Params!$B$7,0,ROUND(_xlfn.GAMMA.INV((D1632-(1-Params!$B$7))/Params!$B$7,Params!$B$8,Params!$B$9),3))</f>
        <v/>
      </c>
      <c r="Q1632" s="9">
        <f>IF(E1632&lt;=1-Params!$B$4,0,MAX(0.1,ROUND(_xlfn.GAMMA.INV((E1632-(1-Params!$B$4))/Params!$B$4,Params!$B$5,Params!$B$6),1)))</f>
        <v/>
      </c>
      <c r="R1632" s="9">
        <f>IF(F1632&lt;=1-Params!$B$7,0,ROUND(_xlfn.GAMMA.INV((F1632-(1-Params!$B$7))/Params!$B$7,Params!$B$8,Params!$B$9),3))</f>
        <v/>
      </c>
      <c r="S1632" s="9">
        <f>IF(G1632&lt;=1-Params!$B$7,0,ROUND((Params!$B$10+Params!$B$11*G1632^Params!$B$12)*_xlfn.GAMMA.INV((G1632-(1-Params!$B$7))/Params!$B$7,Params!$B$8,Params!$B$9),3))</f>
        <v/>
      </c>
      <c r="T1632" s="9">
        <f>IF(H1632&lt;=1-Params!$B$4,0,MAX(0.1,ROUND((Params!$B$10+Params!$B$11*H1632^Params!$B$12)*_xlfn.GAMMA.INV((H1632-(1-Params!$B$4))/Params!$B$4,Params!$B$5,Params!$B$6),1)))</f>
        <v/>
      </c>
      <c r="U1632" s="9">
        <f>ROUND(_xlfn.NORM.INV(I1632,Params!$B$13,Params!$B$14),1)</f>
        <v/>
      </c>
      <c r="V1632" s="9">
        <f>ROUND(_xlfn.NORM.INV(J1632,Params!$B$15,Params!$B$16),2)</f>
        <v/>
      </c>
      <c r="W1632" s="9">
        <f>ROUND(_xlfn.NORM.INV(K1632,Params!$B$13,Params!$B$14),1)</f>
        <v/>
      </c>
      <c r="X1632" s="9">
        <f>ROUND(_xlfn.NORM.INV(L1632,Params!$B$15,Params!$B$16),2)</f>
        <v/>
      </c>
      <c r="Y1632" s="9">
        <f>ROUND(_xlfn.NORM.INV(M1632,Params!$B$15,Params!$B$16)+Params!$B$17+Params!$B$18*M1632,2)</f>
        <v/>
      </c>
      <c r="Z1632" s="9">
        <f>ROUND(_xlfn.NORM.INV(N1632,Params!$B$13,Params!$B$14)+Params!$B$17+Params!$B$18*N1632,1)</f>
        <v/>
      </c>
    </row>
    <row r="1633">
      <c r="A1633" s="11" t="n">
        <v>1632</v>
      </c>
      <c r="B1633" s="12">
        <f>INT((A1633-1)/122)+1</f>
        <v/>
      </c>
      <c r="C1633" s="13" t="n">
        <v>0.838739</v>
      </c>
      <c r="D1633" s="13" t="n">
        <v>0.985816</v>
      </c>
      <c r="E1633" s="13" t="n">
        <v>0.63407</v>
      </c>
      <c r="F1633" s="13" t="n">
        <v>0.848544</v>
      </c>
      <c r="G1633" s="13" t="n">
        <v>0.761618</v>
      </c>
      <c r="H1633" s="13" t="n">
        <v>0.234113</v>
      </c>
      <c r="I1633" s="13" t="n">
        <v>0.964104</v>
      </c>
      <c r="J1633" s="13" t="n">
        <v>0.766232</v>
      </c>
      <c r="K1633" s="13" t="n">
        <v>0.550304</v>
      </c>
      <c r="L1633" s="13" t="n">
        <v>0.040788</v>
      </c>
      <c r="M1633" s="13" t="n">
        <v>0.304162</v>
      </c>
      <c r="N1633" s="13" t="n">
        <v>0.492862</v>
      </c>
      <c r="O1633" s="9">
        <f>IF(C1633&lt;=1-Params!$B$4,0,MAX(0.1,ROUND(_xlfn.GAMMA.INV((C1633-(1-Params!$B$4))/Params!$B$4,Params!$B$5,Params!$B$6),1)))</f>
        <v/>
      </c>
      <c r="P1633" s="9">
        <f>IF(D1633&lt;=1-Params!$B$7,0,ROUND(_xlfn.GAMMA.INV((D1633-(1-Params!$B$7))/Params!$B$7,Params!$B$8,Params!$B$9),3))</f>
        <v/>
      </c>
      <c r="Q1633" s="9">
        <f>IF(E1633&lt;=1-Params!$B$4,0,MAX(0.1,ROUND(_xlfn.GAMMA.INV((E1633-(1-Params!$B$4))/Params!$B$4,Params!$B$5,Params!$B$6),1)))</f>
        <v/>
      </c>
      <c r="R1633" s="9">
        <f>IF(F1633&lt;=1-Params!$B$7,0,ROUND(_xlfn.GAMMA.INV((F1633-(1-Params!$B$7))/Params!$B$7,Params!$B$8,Params!$B$9),3))</f>
        <v/>
      </c>
      <c r="S1633" s="9">
        <f>IF(G1633&lt;=1-Params!$B$7,0,ROUND((Params!$B$10+Params!$B$11*G1633^Params!$B$12)*_xlfn.GAMMA.INV((G1633-(1-Params!$B$7))/Params!$B$7,Params!$B$8,Params!$B$9),3))</f>
        <v/>
      </c>
      <c r="T1633" s="9">
        <f>IF(H1633&lt;=1-Params!$B$4,0,MAX(0.1,ROUND((Params!$B$10+Params!$B$11*H1633^Params!$B$12)*_xlfn.GAMMA.INV((H1633-(1-Params!$B$4))/Params!$B$4,Params!$B$5,Params!$B$6),1)))</f>
        <v/>
      </c>
      <c r="U1633" s="9">
        <f>ROUND(_xlfn.NORM.INV(I1633,Params!$B$13,Params!$B$14),1)</f>
        <v/>
      </c>
      <c r="V1633" s="9">
        <f>ROUND(_xlfn.NORM.INV(J1633,Params!$B$15,Params!$B$16),2)</f>
        <v/>
      </c>
      <c r="W1633" s="9">
        <f>ROUND(_xlfn.NORM.INV(K1633,Params!$B$13,Params!$B$14),1)</f>
        <v/>
      </c>
      <c r="X1633" s="9">
        <f>ROUND(_xlfn.NORM.INV(L1633,Params!$B$15,Params!$B$16),2)</f>
        <v/>
      </c>
      <c r="Y1633" s="9">
        <f>ROUND(_xlfn.NORM.INV(M1633,Params!$B$15,Params!$B$16)+Params!$B$17+Params!$B$18*M1633,2)</f>
        <v/>
      </c>
      <c r="Z1633" s="9">
        <f>ROUND(_xlfn.NORM.INV(N1633,Params!$B$13,Params!$B$14)+Params!$B$17+Params!$B$18*N1633,1)</f>
        <v/>
      </c>
    </row>
    <row r="1634">
      <c r="A1634" s="11" t="n">
        <v>1633</v>
      </c>
      <c r="B1634" s="12">
        <f>INT((A1634-1)/122)+1</f>
        <v/>
      </c>
      <c r="C1634" s="13" t="n">
        <v>0.892742</v>
      </c>
      <c r="D1634" s="13" t="n">
        <v>0.557927</v>
      </c>
      <c r="E1634" s="13" t="n">
        <v>0.293449</v>
      </c>
      <c r="F1634" s="13" t="n">
        <v>0.945693</v>
      </c>
      <c r="G1634" s="13" t="n">
        <v>0.00125</v>
      </c>
      <c r="H1634" s="13" t="n">
        <v>0.408677</v>
      </c>
      <c r="I1634" s="13" t="n">
        <v>0.957157</v>
      </c>
      <c r="J1634" s="13" t="n">
        <v>0.092609</v>
      </c>
      <c r="K1634" s="13" t="n">
        <v>0.525035</v>
      </c>
      <c r="L1634" s="13" t="n">
        <v>0.019481</v>
      </c>
      <c r="M1634" s="13" t="n">
        <v>0.444803</v>
      </c>
      <c r="N1634" s="13" t="n">
        <v>0.770297</v>
      </c>
      <c r="O1634" s="9">
        <f>IF(C1634&lt;=1-Params!$B$4,0,MAX(0.1,ROUND(_xlfn.GAMMA.INV((C1634-(1-Params!$B$4))/Params!$B$4,Params!$B$5,Params!$B$6),1)))</f>
        <v/>
      </c>
      <c r="P1634" s="9">
        <f>IF(D1634&lt;=1-Params!$B$7,0,ROUND(_xlfn.GAMMA.INV((D1634-(1-Params!$B$7))/Params!$B$7,Params!$B$8,Params!$B$9),3))</f>
        <v/>
      </c>
      <c r="Q1634" s="9">
        <f>IF(E1634&lt;=1-Params!$B$4,0,MAX(0.1,ROUND(_xlfn.GAMMA.INV((E1634-(1-Params!$B$4))/Params!$B$4,Params!$B$5,Params!$B$6),1)))</f>
        <v/>
      </c>
      <c r="R1634" s="9">
        <f>IF(F1634&lt;=1-Params!$B$7,0,ROUND(_xlfn.GAMMA.INV((F1634-(1-Params!$B$7))/Params!$B$7,Params!$B$8,Params!$B$9),3))</f>
        <v/>
      </c>
      <c r="S1634" s="9">
        <f>IF(G1634&lt;=1-Params!$B$7,0,ROUND((Params!$B$10+Params!$B$11*G1634^Params!$B$12)*_xlfn.GAMMA.INV((G1634-(1-Params!$B$7))/Params!$B$7,Params!$B$8,Params!$B$9),3))</f>
        <v/>
      </c>
      <c r="T1634" s="9">
        <f>IF(H1634&lt;=1-Params!$B$4,0,MAX(0.1,ROUND((Params!$B$10+Params!$B$11*H1634^Params!$B$12)*_xlfn.GAMMA.INV((H1634-(1-Params!$B$4))/Params!$B$4,Params!$B$5,Params!$B$6),1)))</f>
        <v/>
      </c>
      <c r="U1634" s="9">
        <f>ROUND(_xlfn.NORM.INV(I1634,Params!$B$13,Params!$B$14),1)</f>
        <v/>
      </c>
      <c r="V1634" s="9">
        <f>ROUND(_xlfn.NORM.INV(J1634,Params!$B$15,Params!$B$16),2)</f>
        <v/>
      </c>
      <c r="W1634" s="9">
        <f>ROUND(_xlfn.NORM.INV(K1634,Params!$B$13,Params!$B$14),1)</f>
        <v/>
      </c>
      <c r="X1634" s="9">
        <f>ROUND(_xlfn.NORM.INV(L1634,Params!$B$15,Params!$B$16),2)</f>
        <v/>
      </c>
      <c r="Y1634" s="9">
        <f>ROUND(_xlfn.NORM.INV(M1634,Params!$B$15,Params!$B$16)+Params!$B$17+Params!$B$18*M1634,2)</f>
        <v/>
      </c>
      <c r="Z1634" s="9">
        <f>ROUND(_xlfn.NORM.INV(N1634,Params!$B$13,Params!$B$14)+Params!$B$17+Params!$B$18*N1634,1)</f>
        <v/>
      </c>
    </row>
    <row r="1635">
      <c r="A1635" s="11" t="n">
        <v>1634</v>
      </c>
      <c r="B1635" s="12">
        <f>INT((A1635-1)/122)+1</f>
        <v/>
      </c>
      <c r="C1635" s="13" t="n">
        <v>0.560674</v>
      </c>
      <c r="D1635" s="13" t="n">
        <v>0.525755</v>
      </c>
      <c r="E1635" s="13" t="n">
        <v>0.643008</v>
      </c>
      <c r="F1635" s="13" t="n">
        <v>0.905923</v>
      </c>
      <c r="G1635" s="13" t="n">
        <v>0.079</v>
      </c>
      <c r="H1635" s="13" t="n">
        <v>0.487808</v>
      </c>
      <c r="I1635" s="13" t="n">
        <v>0.838329</v>
      </c>
      <c r="J1635" s="13" t="n">
        <v>0.341844</v>
      </c>
      <c r="K1635" s="13" t="n">
        <v>0.744042</v>
      </c>
      <c r="L1635" s="13" t="n">
        <v>0.522548</v>
      </c>
      <c r="M1635" s="13" t="n">
        <v>0.492426</v>
      </c>
      <c r="N1635" s="13" t="n">
        <v>0.5120980000000001</v>
      </c>
      <c r="O1635" s="9">
        <f>IF(C1635&lt;=1-Params!$B$4,0,MAX(0.1,ROUND(_xlfn.GAMMA.INV((C1635-(1-Params!$B$4))/Params!$B$4,Params!$B$5,Params!$B$6),1)))</f>
        <v/>
      </c>
      <c r="P1635" s="9">
        <f>IF(D1635&lt;=1-Params!$B$7,0,ROUND(_xlfn.GAMMA.INV((D1635-(1-Params!$B$7))/Params!$B$7,Params!$B$8,Params!$B$9),3))</f>
        <v/>
      </c>
      <c r="Q1635" s="9">
        <f>IF(E1635&lt;=1-Params!$B$4,0,MAX(0.1,ROUND(_xlfn.GAMMA.INV((E1635-(1-Params!$B$4))/Params!$B$4,Params!$B$5,Params!$B$6),1)))</f>
        <v/>
      </c>
      <c r="R1635" s="9">
        <f>IF(F1635&lt;=1-Params!$B$7,0,ROUND(_xlfn.GAMMA.INV((F1635-(1-Params!$B$7))/Params!$B$7,Params!$B$8,Params!$B$9),3))</f>
        <v/>
      </c>
      <c r="S1635" s="9">
        <f>IF(G1635&lt;=1-Params!$B$7,0,ROUND((Params!$B$10+Params!$B$11*G1635^Params!$B$12)*_xlfn.GAMMA.INV((G1635-(1-Params!$B$7))/Params!$B$7,Params!$B$8,Params!$B$9),3))</f>
        <v/>
      </c>
      <c r="T1635" s="9">
        <f>IF(H1635&lt;=1-Params!$B$4,0,MAX(0.1,ROUND((Params!$B$10+Params!$B$11*H1635^Params!$B$12)*_xlfn.GAMMA.INV((H1635-(1-Params!$B$4))/Params!$B$4,Params!$B$5,Params!$B$6),1)))</f>
        <v/>
      </c>
      <c r="U1635" s="9">
        <f>ROUND(_xlfn.NORM.INV(I1635,Params!$B$13,Params!$B$14),1)</f>
        <v/>
      </c>
      <c r="V1635" s="9">
        <f>ROUND(_xlfn.NORM.INV(J1635,Params!$B$15,Params!$B$16),2)</f>
        <v/>
      </c>
      <c r="W1635" s="9">
        <f>ROUND(_xlfn.NORM.INV(K1635,Params!$B$13,Params!$B$14),1)</f>
        <v/>
      </c>
      <c r="X1635" s="9">
        <f>ROUND(_xlfn.NORM.INV(L1635,Params!$B$15,Params!$B$16),2)</f>
        <v/>
      </c>
      <c r="Y1635" s="9">
        <f>ROUND(_xlfn.NORM.INV(M1635,Params!$B$15,Params!$B$16)+Params!$B$17+Params!$B$18*M1635,2)</f>
        <v/>
      </c>
      <c r="Z1635" s="9">
        <f>ROUND(_xlfn.NORM.INV(N1635,Params!$B$13,Params!$B$14)+Params!$B$17+Params!$B$18*N1635,1)</f>
        <v/>
      </c>
    </row>
    <row r="1636">
      <c r="A1636" s="11" t="n">
        <v>1635</v>
      </c>
      <c r="B1636" s="12">
        <f>INT((A1636-1)/122)+1</f>
        <v/>
      </c>
      <c r="C1636" s="13" t="n">
        <v>0.181939</v>
      </c>
      <c r="D1636" s="13" t="n">
        <v>0.107441</v>
      </c>
      <c r="E1636" s="13" t="n">
        <v>0.444182</v>
      </c>
      <c r="F1636" s="13" t="n">
        <v>0.970073</v>
      </c>
      <c r="G1636" s="13" t="n">
        <v>0.07108</v>
      </c>
      <c r="H1636" s="13" t="n">
        <v>0.128361</v>
      </c>
      <c r="I1636" s="13" t="n">
        <v>0.475876</v>
      </c>
      <c r="J1636" s="13" t="n">
        <v>0.446</v>
      </c>
      <c r="K1636" s="13" t="n">
        <v>0.833542</v>
      </c>
      <c r="L1636" s="13" t="n">
        <v>0.341971</v>
      </c>
      <c r="M1636" s="13" t="n">
        <v>0.230224</v>
      </c>
      <c r="N1636" s="13" t="n">
        <v>0.402644</v>
      </c>
      <c r="O1636" s="9">
        <f>IF(C1636&lt;=1-Params!$B$4,0,MAX(0.1,ROUND(_xlfn.GAMMA.INV((C1636-(1-Params!$B$4))/Params!$B$4,Params!$B$5,Params!$B$6),1)))</f>
        <v/>
      </c>
      <c r="P1636" s="9">
        <f>IF(D1636&lt;=1-Params!$B$7,0,ROUND(_xlfn.GAMMA.INV((D1636-(1-Params!$B$7))/Params!$B$7,Params!$B$8,Params!$B$9),3))</f>
        <v/>
      </c>
      <c r="Q1636" s="9">
        <f>IF(E1636&lt;=1-Params!$B$4,0,MAX(0.1,ROUND(_xlfn.GAMMA.INV((E1636-(1-Params!$B$4))/Params!$B$4,Params!$B$5,Params!$B$6),1)))</f>
        <v/>
      </c>
      <c r="R1636" s="9">
        <f>IF(F1636&lt;=1-Params!$B$7,0,ROUND(_xlfn.GAMMA.INV((F1636-(1-Params!$B$7))/Params!$B$7,Params!$B$8,Params!$B$9),3))</f>
        <v/>
      </c>
      <c r="S1636" s="9">
        <f>IF(G1636&lt;=1-Params!$B$7,0,ROUND((Params!$B$10+Params!$B$11*G1636^Params!$B$12)*_xlfn.GAMMA.INV((G1636-(1-Params!$B$7))/Params!$B$7,Params!$B$8,Params!$B$9),3))</f>
        <v/>
      </c>
      <c r="T1636" s="9">
        <f>IF(H1636&lt;=1-Params!$B$4,0,MAX(0.1,ROUND((Params!$B$10+Params!$B$11*H1636^Params!$B$12)*_xlfn.GAMMA.INV((H1636-(1-Params!$B$4))/Params!$B$4,Params!$B$5,Params!$B$6),1)))</f>
        <v/>
      </c>
      <c r="U1636" s="9">
        <f>ROUND(_xlfn.NORM.INV(I1636,Params!$B$13,Params!$B$14),1)</f>
        <v/>
      </c>
      <c r="V1636" s="9">
        <f>ROUND(_xlfn.NORM.INV(J1636,Params!$B$15,Params!$B$16),2)</f>
        <v/>
      </c>
      <c r="W1636" s="9">
        <f>ROUND(_xlfn.NORM.INV(K1636,Params!$B$13,Params!$B$14),1)</f>
        <v/>
      </c>
      <c r="X1636" s="9">
        <f>ROUND(_xlfn.NORM.INV(L1636,Params!$B$15,Params!$B$16),2)</f>
        <v/>
      </c>
      <c r="Y1636" s="9">
        <f>ROUND(_xlfn.NORM.INV(M1636,Params!$B$15,Params!$B$16)+Params!$B$17+Params!$B$18*M1636,2)</f>
        <v/>
      </c>
      <c r="Z1636" s="9">
        <f>ROUND(_xlfn.NORM.INV(N1636,Params!$B$13,Params!$B$14)+Params!$B$17+Params!$B$18*N1636,1)</f>
        <v/>
      </c>
    </row>
    <row r="1637">
      <c r="A1637" s="11" t="n">
        <v>1636</v>
      </c>
      <c r="B1637" s="12">
        <f>INT((A1637-1)/122)+1</f>
        <v/>
      </c>
      <c r="C1637" s="13" t="n">
        <v>0.151327</v>
      </c>
      <c r="D1637" s="13" t="n">
        <v>0.001422</v>
      </c>
      <c r="E1637" s="13" t="n">
        <v>0.919876</v>
      </c>
      <c r="F1637" s="13" t="n">
        <v>0.830549</v>
      </c>
      <c r="G1637" s="13" t="n">
        <v>0.269509</v>
      </c>
      <c r="H1637" s="13" t="n">
        <v>0.261115</v>
      </c>
      <c r="I1637" s="13" t="n">
        <v>0.488644</v>
      </c>
      <c r="J1637" s="13" t="n">
        <v>0.322737</v>
      </c>
      <c r="K1637" s="13" t="n">
        <v>0.887244</v>
      </c>
      <c r="L1637" s="13" t="n">
        <v>0.397873</v>
      </c>
      <c r="M1637" s="13" t="n">
        <v>0.432026</v>
      </c>
      <c r="N1637" s="13" t="n">
        <v>0.279497</v>
      </c>
      <c r="O1637" s="9">
        <f>IF(C1637&lt;=1-Params!$B$4,0,MAX(0.1,ROUND(_xlfn.GAMMA.INV((C1637-(1-Params!$B$4))/Params!$B$4,Params!$B$5,Params!$B$6),1)))</f>
        <v/>
      </c>
      <c r="P1637" s="9">
        <f>IF(D1637&lt;=1-Params!$B$7,0,ROUND(_xlfn.GAMMA.INV((D1637-(1-Params!$B$7))/Params!$B$7,Params!$B$8,Params!$B$9),3))</f>
        <v/>
      </c>
      <c r="Q1637" s="9">
        <f>IF(E1637&lt;=1-Params!$B$4,0,MAX(0.1,ROUND(_xlfn.GAMMA.INV((E1637-(1-Params!$B$4))/Params!$B$4,Params!$B$5,Params!$B$6),1)))</f>
        <v/>
      </c>
      <c r="R1637" s="9">
        <f>IF(F1637&lt;=1-Params!$B$7,0,ROUND(_xlfn.GAMMA.INV((F1637-(1-Params!$B$7))/Params!$B$7,Params!$B$8,Params!$B$9),3))</f>
        <v/>
      </c>
      <c r="S1637" s="9">
        <f>IF(G1637&lt;=1-Params!$B$7,0,ROUND((Params!$B$10+Params!$B$11*G1637^Params!$B$12)*_xlfn.GAMMA.INV((G1637-(1-Params!$B$7))/Params!$B$7,Params!$B$8,Params!$B$9),3))</f>
        <v/>
      </c>
      <c r="T1637" s="9">
        <f>IF(H1637&lt;=1-Params!$B$4,0,MAX(0.1,ROUND((Params!$B$10+Params!$B$11*H1637^Params!$B$12)*_xlfn.GAMMA.INV((H1637-(1-Params!$B$4))/Params!$B$4,Params!$B$5,Params!$B$6),1)))</f>
        <v/>
      </c>
      <c r="U1637" s="9">
        <f>ROUND(_xlfn.NORM.INV(I1637,Params!$B$13,Params!$B$14),1)</f>
        <v/>
      </c>
      <c r="V1637" s="9">
        <f>ROUND(_xlfn.NORM.INV(J1637,Params!$B$15,Params!$B$16),2)</f>
        <v/>
      </c>
      <c r="W1637" s="9">
        <f>ROUND(_xlfn.NORM.INV(K1637,Params!$B$13,Params!$B$14),1)</f>
        <v/>
      </c>
      <c r="X1637" s="9">
        <f>ROUND(_xlfn.NORM.INV(L1637,Params!$B$15,Params!$B$16),2)</f>
        <v/>
      </c>
      <c r="Y1637" s="9">
        <f>ROUND(_xlfn.NORM.INV(M1637,Params!$B$15,Params!$B$16)+Params!$B$17+Params!$B$18*M1637,2)</f>
        <v/>
      </c>
      <c r="Z1637" s="9">
        <f>ROUND(_xlfn.NORM.INV(N1637,Params!$B$13,Params!$B$14)+Params!$B$17+Params!$B$18*N1637,1)</f>
        <v/>
      </c>
    </row>
    <row r="1638">
      <c r="A1638" s="11" t="n">
        <v>1637</v>
      </c>
      <c r="B1638" s="12">
        <f>INT((A1638-1)/122)+1</f>
        <v/>
      </c>
      <c r="C1638" s="13" t="n">
        <v>0.100884</v>
      </c>
      <c r="D1638" s="13" t="n">
        <v>0.68596</v>
      </c>
      <c r="E1638" s="13" t="n">
        <v>0.324257</v>
      </c>
      <c r="F1638" s="13" t="n">
        <v>0.205433</v>
      </c>
      <c r="G1638" s="13" t="n">
        <v>0.375116</v>
      </c>
      <c r="H1638" s="13" t="n">
        <v>0.069797</v>
      </c>
      <c r="I1638" s="13" t="n">
        <v>0.857156</v>
      </c>
      <c r="J1638" s="13" t="n">
        <v>0.800293</v>
      </c>
      <c r="K1638" s="13" t="n">
        <v>0.777859</v>
      </c>
      <c r="L1638" s="13" t="n">
        <v>0.435608</v>
      </c>
      <c r="M1638" s="13" t="n">
        <v>0.945309</v>
      </c>
      <c r="N1638" s="13" t="n">
        <v>0.142017</v>
      </c>
      <c r="O1638" s="9">
        <f>IF(C1638&lt;=1-Params!$B$4,0,MAX(0.1,ROUND(_xlfn.GAMMA.INV((C1638-(1-Params!$B$4))/Params!$B$4,Params!$B$5,Params!$B$6),1)))</f>
        <v/>
      </c>
      <c r="P1638" s="9">
        <f>IF(D1638&lt;=1-Params!$B$7,0,ROUND(_xlfn.GAMMA.INV((D1638-(1-Params!$B$7))/Params!$B$7,Params!$B$8,Params!$B$9),3))</f>
        <v/>
      </c>
      <c r="Q1638" s="9">
        <f>IF(E1638&lt;=1-Params!$B$4,0,MAX(0.1,ROUND(_xlfn.GAMMA.INV((E1638-(1-Params!$B$4))/Params!$B$4,Params!$B$5,Params!$B$6),1)))</f>
        <v/>
      </c>
      <c r="R1638" s="9">
        <f>IF(F1638&lt;=1-Params!$B$7,0,ROUND(_xlfn.GAMMA.INV((F1638-(1-Params!$B$7))/Params!$B$7,Params!$B$8,Params!$B$9),3))</f>
        <v/>
      </c>
      <c r="S1638" s="9">
        <f>IF(G1638&lt;=1-Params!$B$7,0,ROUND((Params!$B$10+Params!$B$11*G1638^Params!$B$12)*_xlfn.GAMMA.INV((G1638-(1-Params!$B$7))/Params!$B$7,Params!$B$8,Params!$B$9),3))</f>
        <v/>
      </c>
      <c r="T1638" s="9">
        <f>IF(H1638&lt;=1-Params!$B$4,0,MAX(0.1,ROUND((Params!$B$10+Params!$B$11*H1638^Params!$B$12)*_xlfn.GAMMA.INV((H1638-(1-Params!$B$4))/Params!$B$4,Params!$B$5,Params!$B$6),1)))</f>
        <v/>
      </c>
      <c r="U1638" s="9">
        <f>ROUND(_xlfn.NORM.INV(I1638,Params!$B$13,Params!$B$14),1)</f>
        <v/>
      </c>
      <c r="V1638" s="9">
        <f>ROUND(_xlfn.NORM.INV(J1638,Params!$B$15,Params!$B$16),2)</f>
        <v/>
      </c>
      <c r="W1638" s="9">
        <f>ROUND(_xlfn.NORM.INV(K1638,Params!$B$13,Params!$B$14),1)</f>
        <v/>
      </c>
      <c r="X1638" s="9">
        <f>ROUND(_xlfn.NORM.INV(L1638,Params!$B$15,Params!$B$16),2)</f>
        <v/>
      </c>
      <c r="Y1638" s="9">
        <f>ROUND(_xlfn.NORM.INV(M1638,Params!$B$15,Params!$B$16)+Params!$B$17+Params!$B$18*M1638,2)</f>
        <v/>
      </c>
      <c r="Z1638" s="9">
        <f>ROUND(_xlfn.NORM.INV(N1638,Params!$B$13,Params!$B$14)+Params!$B$17+Params!$B$18*N1638,1)</f>
        <v/>
      </c>
    </row>
    <row r="1639">
      <c r="A1639" s="11" t="n">
        <v>1638</v>
      </c>
      <c r="B1639" s="12">
        <f>INT((A1639-1)/122)+1</f>
        <v/>
      </c>
      <c r="C1639" s="13" t="n">
        <v>0.184718</v>
      </c>
      <c r="D1639" s="13" t="n">
        <v>0.886804</v>
      </c>
      <c r="E1639" s="13" t="n">
        <v>0.237652</v>
      </c>
      <c r="F1639" s="13" t="n">
        <v>0.340781</v>
      </c>
      <c r="G1639" s="13" t="n">
        <v>0.710952</v>
      </c>
      <c r="H1639" s="13" t="n">
        <v>0.773324</v>
      </c>
      <c r="I1639" s="13" t="n">
        <v>0.696022</v>
      </c>
      <c r="J1639" s="13" t="n">
        <v>0.80735</v>
      </c>
      <c r="K1639" s="13" t="n">
        <v>0.918774</v>
      </c>
      <c r="L1639" s="13" t="n">
        <v>0.033223</v>
      </c>
      <c r="M1639" s="13" t="n">
        <v>0.576305</v>
      </c>
      <c r="N1639" s="13" t="n">
        <v>0.192223</v>
      </c>
      <c r="O1639" s="9">
        <f>IF(C1639&lt;=1-Params!$B$4,0,MAX(0.1,ROUND(_xlfn.GAMMA.INV((C1639-(1-Params!$B$4))/Params!$B$4,Params!$B$5,Params!$B$6),1)))</f>
        <v/>
      </c>
      <c r="P1639" s="9">
        <f>IF(D1639&lt;=1-Params!$B$7,0,ROUND(_xlfn.GAMMA.INV((D1639-(1-Params!$B$7))/Params!$B$7,Params!$B$8,Params!$B$9),3))</f>
        <v/>
      </c>
      <c r="Q1639" s="9">
        <f>IF(E1639&lt;=1-Params!$B$4,0,MAX(0.1,ROUND(_xlfn.GAMMA.INV((E1639-(1-Params!$B$4))/Params!$B$4,Params!$B$5,Params!$B$6),1)))</f>
        <v/>
      </c>
      <c r="R1639" s="9">
        <f>IF(F1639&lt;=1-Params!$B$7,0,ROUND(_xlfn.GAMMA.INV((F1639-(1-Params!$B$7))/Params!$B$7,Params!$B$8,Params!$B$9),3))</f>
        <v/>
      </c>
      <c r="S1639" s="9">
        <f>IF(G1639&lt;=1-Params!$B$7,0,ROUND((Params!$B$10+Params!$B$11*G1639^Params!$B$12)*_xlfn.GAMMA.INV((G1639-(1-Params!$B$7))/Params!$B$7,Params!$B$8,Params!$B$9),3))</f>
        <v/>
      </c>
      <c r="T1639" s="9">
        <f>IF(H1639&lt;=1-Params!$B$4,0,MAX(0.1,ROUND((Params!$B$10+Params!$B$11*H1639^Params!$B$12)*_xlfn.GAMMA.INV((H1639-(1-Params!$B$4))/Params!$B$4,Params!$B$5,Params!$B$6),1)))</f>
        <v/>
      </c>
      <c r="U1639" s="9">
        <f>ROUND(_xlfn.NORM.INV(I1639,Params!$B$13,Params!$B$14),1)</f>
        <v/>
      </c>
      <c r="V1639" s="9">
        <f>ROUND(_xlfn.NORM.INV(J1639,Params!$B$15,Params!$B$16),2)</f>
        <v/>
      </c>
      <c r="W1639" s="9">
        <f>ROUND(_xlfn.NORM.INV(K1639,Params!$B$13,Params!$B$14),1)</f>
        <v/>
      </c>
      <c r="X1639" s="9">
        <f>ROUND(_xlfn.NORM.INV(L1639,Params!$B$15,Params!$B$16),2)</f>
        <v/>
      </c>
      <c r="Y1639" s="9">
        <f>ROUND(_xlfn.NORM.INV(M1639,Params!$B$15,Params!$B$16)+Params!$B$17+Params!$B$18*M1639,2)</f>
        <v/>
      </c>
      <c r="Z1639" s="9">
        <f>ROUND(_xlfn.NORM.INV(N1639,Params!$B$13,Params!$B$14)+Params!$B$17+Params!$B$18*N1639,1)</f>
        <v/>
      </c>
    </row>
    <row r="1640">
      <c r="A1640" s="11" t="n">
        <v>1639</v>
      </c>
      <c r="B1640" s="12">
        <f>INT((A1640-1)/122)+1</f>
        <v/>
      </c>
      <c r="C1640" s="13" t="n">
        <v>0.080195</v>
      </c>
      <c r="D1640" s="13" t="n">
        <v>0.719568</v>
      </c>
      <c r="E1640" s="13" t="n">
        <v>0.747584</v>
      </c>
      <c r="F1640" s="13" t="n">
        <v>0.20825</v>
      </c>
      <c r="G1640" s="13" t="n">
        <v>0.837818</v>
      </c>
      <c r="H1640" s="13" t="n">
        <v>0.874785</v>
      </c>
      <c r="I1640" s="13" t="n">
        <v>0.730472</v>
      </c>
      <c r="J1640" s="13" t="n">
        <v>0.589234</v>
      </c>
      <c r="K1640" s="13" t="n">
        <v>0.763716</v>
      </c>
      <c r="L1640" s="13" t="n">
        <v>0.025933</v>
      </c>
      <c r="M1640" s="13" t="n">
        <v>0.9567329999999999</v>
      </c>
      <c r="N1640" s="13" t="n">
        <v>0.423233</v>
      </c>
      <c r="O1640" s="9">
        <f>IF(C1640&lt;=1-Params!$B$4,0,MAX(0.1,ROUND(_xlfn.GAMMA.INV((C1640-(1-Params!$B$4))/Params!$B$4,Params!$B$5,Params!$B$6),1)))</f>
        <v/>
      </c>
      <c r="P1640" s="9">
        <f>IF(D1640&lt;=1-Params!$B$7,0,ROUND(_xlfn.GAMMA.INV((D1640-(1-Params!$B$7))/Params!$B$7,Params!$B$8,Params!$B$9),3))</f>
        <v/>
      </c>
      <c r="Q1640" s="9">
        <f>IF(E1640&lt;=1-Params!$B$4,0,MAX(0.1,ROUND(_xlfn.GAMMA.INV((E1640-(1-Params!$B$4))/Params!$B$4,Params!$B$5,Params!$B$6),1)))</f>
        <v/>
      </c>
      <c r="R1640" s="9">
        <f>IF(F1640&lt;=1-Params!$B$7,0,ROUND(_xlfn.GAMMA.INV((F1640-(1-Params!$B$7))/Params!$B$7,Params!$B$8,Params!$B$9),3))</f>
        <v/>
      </c>
      <c r="S1640" s="9">
        <f>IF(G1640&lt;=1-Params!$B$7,0,ROUND((Params!$B$10+Params!$B$11*G1640^Params!$B$12)*_xlfn.GAMMA.INV((G1640-(1-Params!$B$7))/Params!$B$7,Params!$B$8,Params!$B$9),3))</f>
        <v/>
      </c>
      <c r="T1640" s="9">
        <f>IF(H1640&lt;=1-Params!$B$4,0,MAX(0.1,ROUND((Params!$B$10+Params!$B$11*H1640^Params!$B$12)*_xlfn.GAMMA.INV((H1640-(1-Params!$B$4))/Params!$B$4,Params!$B$5,Params!$B$6),1)))</f>
        <v/>
      </c>
      <c r="U1640" s="9">
        <f>ROUND(_xlfn.NORM.INV(I1640,Params!$B$13,Params!$B$14),1)</f>
        <v/>
      </c>
      <c r="V1640" s="9">
        <f>ROUND(_xlfn.NORM.INV(J1640,Params!$B$15,Params!$B$16),2)</f>
        <v/>
      </c>
      <c r="W1640" s="9">
        <f>ROUND(_xlfn.NORM.INV(K1640,Params!$B$13,Params!$B$14),1)</f>
        <v/>
      </c>
      <c r="X1640" s="9">
        <f>ROUND(_xlfn.NORM.INV(L1640,Params!$B$15,Params!$B$16),2)</f>
        <v/>
      </c>
      <c r="Y1640" s="9">
        <f>ROUND(_xlfn.NORM.INV(M1640,Params!$B$15,Params!$B$16)+Params!$B$17+Params!$B$18*M1640,2)</f>
        <v/>
      </c>
      <c r="Z1640" s="9">
        <f>ROUND(_xlfn.NORM.INV(N1640,Params!$B$13,Params!$B$14)+Params!$B$17+Params!$B$18*N1640,1)</f>
        <v/>
      </c>
    </row>
    <row r="1641">
      <c r="A1641" s="11" t="n">
        <v>1640</v>
      </c>
      <c r="B1641" s="12">
        <f>INT((A1641-1)/122)+1</f>
        <v/>
      </c>
      <c r="C1641" s="13" t="n">
        <v>0.181277</v>
      </c>
      <c r="D1641" s="13" t="n">
        <v>0.919685</v>
      </c>
      <c r="E1641" s="13" t="n">
        <v>0.171156</v>
      </c>
      <c r="F1641" s="13" t="n">
        <v>0.16252</v>
      </c>
      <c r="G1641" s="13" t="n">
        <v>0.263045</v>
      </c>
      <c r="H1641" s="13" t="n">
        <v>0.883468</v>
      </c>
      <c r="I1641" s="13" t="n">
        <v>0.799443</v>
      </c>
      <c r="J1641" s="13" t="n">
        <v>0.320625</v>
      </c>
      <c r="K1641" s="13" t="n">
        <v>0.9332780000000001</v>
      </c>
      <c r="L1641" s="13" t="n">
        <v>0.28339</v>
      </c>
      <c r="M1641" s="13" t="n">
        <v>0.979145</v>
      </c>
      <c r="N1641" s="13" t="n">
        <v>0.48261</v>
      </c>
      <c r="O1641" s="9">
        <f>IF(C1641&lt;=1-Params!$B$4,0,MAX(0.1,ROUND(_xlfn.GAMMA.INV((C1641-(1-Params!$B$4))/Params!$B$4,Params!$B$5,Params!$B$6),1)))</f>
        <v/>
      </c>
      <c r="P1641" s="9">
        <f>IF(D1641&lt;=1-Params!$B$7,0,ROUND(_xlfn.GAMMA.INV((D1641-(1-Params!$B$7))/Params!$B$7,Params!$B$8,Params!$B$9),3))</f>
        <v/>
      </c>
      <c r="Q1641" s="9">
        <f>IF(E1641&lt;=1-Params!$B$4,0,MAX(0.1,ROUND(_xlfn.GAMMA.INV((E1641-(1-Params!$B$4))/Params!$B$4,Params!$B$5,Params!$B$6),1)))</f>
        <v/>
      </c>
      <c r="R1641" s="9">
        <f>IF(F1641&lt;=1-Params!$B$7,0,ROUND(_xlfn.GAMMA.INV((F1641-(1-Params!$B$7))/Params!$B$7,Params!$B$8,Params!$B$9),3))</f>
        <v/>
      </c>
      <c r="S1641" s="9">
        <f>IF(G1641&lt;=1-Params!$B$7,0,ROUND((Params!$B$10+Params!$B$11*G1641^Params!$B$12)*_xlfn.GAMMA.INV((G1641-(1-Params!$B$7))/Params!$B$7,Params!$B$8,Params!$B$9),3))</f>
        <v/>
      </c>
      <c r="T1641" s="9">
        <f>IF(H1641&lt;=1-Params!$B$4,0,MAX(0.1,ROUND((Params!$B$10+Params!$B$11*H1641^Params!$B$12)*_xlfn.GAMMA.INV((H1641-(1-Params!$B$4))/Params!$B$4,Params!$B$5,Params!$B$6),1)))</f>
        <v/>
      </c>
      <c r="U1641" s="9">
        <f>ROUND(_xlfn.NORM.INV(I1641,Params!$B$13,Params!$B$14),1)</f>
        <v/>
      </c>
      <c r="V1641" s="9">
        <f>ROUND(_xlfn.NORM.INV(J1641,Params!$B$15,Params!$B$16),2)</f>
        <v/>
      </c>
      <c r="W1641" s="9">
        <f>ROUND(_xlfn.NORM.INV(K1641,Params!$B$13,Params!$B$14),1)</f>
        <v/>
      </c>
      <c r="X1641" s="9">
        <f>ROUND(_xlfn.NORM.INV(L1641,Params!$B$15,Params!$B$16),2)</f>
        <v/>
      </c>
      <c r="Y1641" s="9">
        <f>ROUND(_xlfn.NORM.INV(M1641,Params!$B$15,Params!$B$16)+Params!$B$17+Params!$B$18*M1641,2)</f>
        <v/>
      </c>
      <c r="Z1641" s="9">
        <f>ROUND(_xlfn.NORM.INV(N1641,Params!$B$13,Params!$B$14)+Params!$B$17+Params!$B$18*N1641,1)</f>
        <v/>
      </c>
    </row>
    <row r="1642">
      <c r="A1642" s="11" t="n">
        <v>1641</v>
      </c>
      <c r="B1642" s="12">
        <f>INT((A1642-1)/122)+1</f>
        <v/>
      </c>
      <c r="C1642" s="13" t="n">
        <v>0.703518</v>
      </c>
      <c r="D1642" s="13" t="n">
        <v>0.285294</v>
      </c>
      <c r="E1642" s="13" t="n">
        <v>0.47292</v>
      </c>
      <c r="F1642" s="13" t="n">
        <v>0.691957</v>
      </c>
      <c r="G1642" s="13" t="n">
        <v>0.572455</v>
      </c>
      <c r="H1642" s="13" t="n">
        <v>0.172459</v>
      </c>
      <c r="I1642" s="13" t="n">
        <v>0.877036</v>
      </c>
      <c r="J1642" s="13" t="n">
        <v>0.275047</v>
      </c>
      <c r="K1642" s="13" t="n">
        <v>0.705077</v>
      </c>
      <c r="L1642" s="13" t="n">
        <v>0.335401</v>
      </c>
      <c r="M1642" s="13" t="n">
        <v>0.7845299999999999</v>
      </c>
      <c r="N1642" s="13" t="n">
        <v>0.810318</v>
      </c>
      <c r="O1642" s="9">
        <f>IF(C1642&lt;=1-Params!$B$4,0,MAX(0.1,ROUND(_xlfn.GAMMA.INV((C1642-(1-Params!$B$4))/Params!$B$4,Params!$B$5,Params!$B$6),1)))</f>
        <v/>
      </c>
      <c r="P1642" s="9">
        <f>IF(D1642&lt;=1-Params!$B$7,0,ROUND(_xlfn.GAMMA.INV((D1642-(1-Params!$B$7))/Params!$B$7,Params!$B$8,Params!$B$9),3))</f>
        <v/>
      </c>
      <c r="Q1642" s="9">
        <f>IF(E1642&lt;=1-Params!$B$4,0,MAX(0.1,ROUND(_xlfn.GAMMA.INV((E1642-(1-Params!$B$4))/Params!$B$4,Params!$B$5,Params!$B$6),1)))</f>
        <v/>
      </c>
      <c r="R1642" s="9">
        <f>IF(F1642&lt;=1-Params!$B$7,0,ROUND(_xlfn.GAMMA.INV((F1642-(1-Params!$B$7))/Params!$B$7,Params!$B$8,Params!$B$9),3))</f>
        <v/>
      </c>
      <c r="S1642" s="9">
        <f>IF(G1642&lt;=1-Params!$B$7,0,ROUND((Params!$B$10+Params!$B$11*G1642^Params!$B$12)*_xlfn.GAMMA.INV((G1642-(1-Params!$B$7))/Params!$B$7,Params!$B$8,Params!$B$9),3))</f>
        <v/>
      </c>
      <c r="T1642" s="9">
        <f>IF(H1642&lt;=1-Params!$B$4,0,MAX(0.1,ROUND((Params!$B$10+Params!$B$11*H1642^Params!$B$12)*_xlfn.GAMMA.INV((H1642-(1-Params!$B$4))/Params!$B$4,Params!$B$5,Params!$B$6),1)))</f>
        <v/>
      </c>
      <c r="U1642" s="9">
        <f>ROUND(_xlfn.NORM.INV(I1642,Params!$B$13,Params!$B$14),1)</f>
        <v/>
      </c>
      <c r="V1642" s="9">
        <f>ROUND(_xlfn.NORM.INV(J1642,Params!$B$15,Params!$B$16),2)</f>
        <v/>
      </c>
      <c r="W1642" s="9">
        <f>ROUND(_xlfn.NORM.INV(K1642,Params!$B$13,Params!$B$14),1)</f>
        <v/>
      </c>
      <c r="X1642" s="9">
        <f>ROUND(_xlfn.NORM.INV(L1642,Params!$B$15,Params!$B$16),2)</f>
        <v/>
      </c>
      <c r="Y1642" s="9">
        <f>ROUND(_xlfn.NORM.INV(M1642,Params!$B$15,Params!$B$16)+Params!$B$17+Params!$B$18*M1642,2)</f>
        <v/>
      </c>
      <c r="Z1642" s="9">
        <f>ROUND(_xlfn.NORM.INV(N1642,Params!$B$13,Params!$B$14)+Params!$B$17+Params!$B$18*N1642,1)</f>
        <v/>
      </c>
    </row>
    <row r="1643">
      <c r="A1643" s="11" t="n">
        <v>1642</v>
      </c>
      <c r="B1643" s="12">
        <f>INT((A1643-1)/122)+1</f>
        <v/>
      </c>
      <c r="C1643" s="13" t="n">
        <v>0.540446</v>
      </c>
      <c r="D1643" s="13" t="n">
        <v>0.165393</v>
      </c>
      <c r="E1643" s="13" t="n">
        <v>0.626073</v>
      </c>
      <c r="F1643" s="13" t="n">
        <v>0.913782</v>
      </c>
      <c r="G1643" s="13" t="n">
        <v>0.5138779999999999</v>
      </c>
      <c r="H1643" s="13" t="n">
        <v>0.10336</v>
      </c>
      <c r="I1643" s="13" t="n">
        <v>0.496983</v>
      </c>
      <c r="J1643" s="13" t="n">
        <v>0.782734</v>
      </c>
      <c r="K1643" s="13" t="n">
        <v>0.6575260000000001</v>
      </c>
      <c r="L1643" s="13" t="n">
        <v>0.434076</v>
      </c>
      <c r="M1643" s="13" t="n">
        <v>0.539369</v>
      </c>
      <c r="N1643" s="13" t="n">
        <v>0.598004</v>
      </c>
      <c r="O1643" s="9">
        <f>IF(C1643&lt;=1-Params!$B$4,0,MAX(0.1,ROUND(_xlfn.GAMMA.INV((C1643-(1-Params!$B$4))/Params!$B$4,Params!$B$5,Params!$B$6),1)))</f>
        <v/>
      </c>
      <c r="P1643" s="9">
        <f>IF(D1643&lt;=1-Params!$B$7,0,ROUND(_xlfn.GAMMA.INV((D1643-(1-Params!$B$7))/Params!$B$7,Params!$B$8,Params!$B$9),3))</f>
        <v/>
      </c>
      <c r="Q1643" s="9">
        <f>IF(E1643&lt;=1-Params!$B$4,0,MAX(0.1,ROUND(_xlfn.GAMMA.INV((E1643-(1-Params!$B$4))/Params!$B$4,Params!$B$5,Params!$B$6),1)))</f>
        <v/>
      </c>
      <c r="R1643" s="9">
        <f>IF(F1643&lt;=1-Params!$B$7,0,ROUND(_xlfn.GAMMA.INV((F1643-(1-Params!$B$7))/Params!$B$7,Params!$B$8,Params!$B$9),3))</f>
        <v/>
      </c>
      <c r="S1643" s="9">
        <f>IF(G1643&lt;=1-Params!$B$7,0,ROUND((Params!$B$10+Params!$B$11*G1643^Params!$B$12)*_xlfn.GAMMA.INV((G1643-(1-Params!$B$7))/Params!$B$7,Params!$B$8,Params!$B$9),3))</f>
        <v/>
      </c>
      <c r="T1643" s="9">
        <f>IF(H1643&lt;=1-Params!$B$4,0,MAX(0.1,ROUND((Params!$B$10+Params!$B$11*H1643^Params!$B$12)*_xlfn.GAMMA.INV((H1643-(1-Params!$B$4))/Params!$B$4,Params!$B$5,Params!$B$6),1)))</f>
        <v/>
      </c>
      <c r="U1643" s="9">
        <f>ROUND(_xlfn.NORM.INV(I1643,Params!$B$13,Params!$B$14),1)</f>
        <v/>
      </c>
      <c r="V1643" s="9">
        <f>ROUND(_xlfn.NORM.INV(J1643,Params!$B$15,Params!$B$16),2)</f>
        <v/>
      </c>
      <c r="W1643" s="9">
        <f>ROUND(_xlfn.NORM.INV(K1643,Params!$B$13,Params!$B$14),1)</f>
        <v/>
      </c>
      <c r="X1643" s="9">
        <f>ROUND(_xlfn.NORM.INV(L1643,Params!$B$15,Params!$B$16),2)</f>
        <v/>
      </c>
      <c r="Y1643" s="9">
        <f>ROUND(_xlfn.NORM.INV(M1643,Params!$B$15,Params!$B$16)+Params!$B$17+Params!$B$18*M1643,2)</f>
        <v/>
      </c>
      <c r="Z1643" s="9">
        <f>ROUND(_xlfn.NORM.INV(N1643,Params!$B$13,Params!$B$14)+Params!$B$17+Params!$B$18*N1643,1)</f>
        <v/>
      </c>
    </row>
    <row r="1644">
      <c r="A1644" s="11" t="n">
        <v>1643</v>
      </c>
      <c r="B1644" s="12">
        <f>INT((A1644-1)/122)+1</f>
        <v/>
      </c>
      <c r="C1644" s="13" t="n">
        <v>0.326872</v>
      </c>
      <c r="D1644" s="13" t="n">
        <v>0.838805</v>
      </c>
      <c r="E1644" s="13" t="n">
        <v>0.546146</v>
      </c>
      <c r="F1644" s="13" t="n">
        <v>0.122512</v>
      </c>
      <c r="G1644" s="13" t="n">
        <v>0.681392</v>
      </c>
      <c r="H1644" s="13" t="n">
        <v>0.373452</v>
      </c>
      <c r="I1644" s="13" t="n">
        <v>0.446009</v>
      </c>
      <c r="J1644" s="13" t="n">
        <v>0.8041160000000001</v>
      </c>
      <c r="K1644" s="13" t="n">
        <v>0.821781</v>
      </c>
      <c r="L1644" s="13" t="n">
        <v>0.615076</v>
      </c>
      <c r="M1644" s="13" t="n">
        <v>0.413898</v>
      </c>
      <c r="N1644" s="13" t="n">
        <v>0.70758</v>
      </c>
      <c r="O1644" s="9">
        <f>IF(C1644&lt;=1-Params!$B$4,0,MAX(0.1,ROUND(_xlfn.GAMMA.INV((C1644-(1-Params!$B$4))/Params!$B$4,Params!$B$5,Params!$B$6),1)))</f>
        <v/>
      </c>
      <c r="P1644" s="9">
        <f>IF(D1644&lt;=1-Params!$B$7,0,ROUND(_xlfn.GAMMA.INV((D1644-(1-Params!$B$7))/Params!$B$7,Params!$B$8,Params!$B$9),3))</f>
        <v/>
      </c>
      <c r="Q1644" s="9">
        <f>IF(E1644&lt;=1-Params!$B$4,0,MAX(0.1,ROUND(_xlfn.GAMMA.INV((E1644-(1-Params!$B$4))/Params!$B$4,Params!$B$5,Params!$B$6),1)))</f>
        <v/>
      </c>
      <c r="R1644" s="9">
        <f>IF(F1644&lt;=1-Params!$B$7,0,ROUND(_xlfn.GAMMA.INV((F1644-(1-Params!$B$7))/Params!$B$7,Params!$B$8,Params!$B$9),3))</f>
        <v/>
      </c>
      <c r="S1644" s="9">
        <f>IF(G1644&lt;=1-Params!$B$7,0,ROUND((Params!$B$10+Params!$B$11*G1644^Params!$B$12)*_xlfn.GAMMA.INV((G1644-(1-Params!$B$7))/Params!$B$7,Params!$B$8,Params!$B$9),3))</f>
        <v/>
      </c>
      <c r="T1644" s="9">
        <f>IF(H1644&lt;=1-Params!$B$4,0,MAX(0.1,ROUND((Params!$B$10+Params!$B$11*H1644^Params!$B$12)*_xlfn.GAMMA.INV((H1644-(1-Params!$B$4))/Params!$B$4,Params!$B$5,Params!$B$6),1)))</f>
        <v/>
      </c>
      <c r="U1644" s="9">
        <f>ROUND(_xlfn.NORM.INV(I1644,Params!$B$13,Params!$B$14),1)</f>
        <v/>
      </c>
      <c r="V1644" s="9">
        <f>ROUND(_xlfn.NORM.INV(J1644,Params!$B$15,Params!$B$16),2)</f>
        <v/>
      </c>
      <c r="W1644" s="9">
        <f>ROUND(_xlfn.NORM.INV(K1644,Params!$B$13,Params!$B$14),1)</f>
        <v/>
      </c>
      <c r="X1644" s="9">
        <f>ROUND(_xlfn.NORM.INV(L1644,Params!$B$15,Params!$B$16),2)</f>
        <v/>
      </c>
      <c r="Y1644" s="9">
        <f>ROUND(_xlfn.NORM.INV(M1644,Params!$B$15,Params!$B$16)+Params!$B$17+Params!$B$18*M1644,2)</f>
        <v/>
      </c>
      <c r="Z1644" s="9">
        <f>ROUND(_xlfn.NORM.INV(N1644,Params!$B$13,Params!$B$14)+Params!$B$17+Params!$B$18*N1644,1)</f>
        <v/>
      </c>
    </row>
    <row r="1645">
      <c r="A1645" s="11" t="n">
        <v>1644</v>
      </c>
      <c r="B1645" s="12">
        <f>INT((A1645-1)/122)+1</f>
        <v/>
      </c>
      <c r="C1645" s="13" t="n">
        <v>0.496331</v>
      </c>
      <c r="D1645" s="13" t="n">
        <v>0.162764</v>
      </c>
      <c r="E1645" s="13" t="n">
        <v>0.906643</v>
      </c>
      <c r="F1645" s="13" t="n">
        <v>0.695446</v>
      </c>
      <c r="G1645" s="13" t="n">
        <v>0.5030250000000001</v>
      </c>
      <c r="H1645" s="13" t="n">
        <v>0.847714</v>
      </c>
      <c r="I1645" s="13" t="n">
        <v>0.604704</v>
      </c>
      <c r="J1645" s="13" t="n">
        <v>0.53825</v>
      </c>
      <c r="K1645" s="13" t="n">
        <v>0.766096</v>
      </c>
      <c r="L1645" s="13" t="n">
        <v>0.6704020000000001</v>
      </c>
      <c r="M1645" s="13" t="n">
        <v>0.628289</v>
      </c>
      <c r="N1645" s="13" t="n">
        <v>0.5344719999999999</v>
      </c>
      <c r="O1645" s="9">
        <f>IF(C1645&lt;=1-Params!$B$4,0,MAX(0.1,ROUND(_xlfn.GAMMA.INV((C1645-(1-Params!$B$4))/Params!$B$4,Params!$B$5,Params!$B$6),1)))</f>
        <v/>
      </c>
      <c r="P1645" s="9">
        <f>IF(D1645&lt;=1-Params!$B$7,0,ROUND(_xlfn.GAMMA.INV((D1645-(1-Params!$B$7))/Params!$B$7,Params!$B$8,Params!$B$9),3))</f>
        <v/>
      </c>
      <c r="Q1645" s="9">
        <f>IF(E1645&lt;=1-Params!$B$4,0,MAX(0.1,ROUND(_xlfn.GAMMA.INV((E1645-(1-Params!$B$4))/Params!$B$4,Params!$B$5,Params!$B$6),1)))</f>
        <v/>
      </c>
      <c r="R1645" s="9">
        <f>IF(F1645&lt;=1-Params!$B$7,0,ROUND(_xlfn.GAMMA.INV((F1645-(1-Params!$B$7))/Params!$B$7,Params!$B$8,Params!$B$9),3))</f>
        <v/>
      </c>
      <c r="S1645" s="9">
        <f>IF(G1645&lt;=1-Params!$B$7,0,ROUND((Params!$B$10+Params!$B$11*G1645^Params!$B$12)*_xlfn.GAMMA.INV((G1645-(1-Params!$B$7))/Params!$B$7,Params!$B$8,Params!$B$9),3))</f>
        <v/>
      </c>
      <c r="T1645" s="9">
        <f>IF(H1645&lt;=1-Params!$B$4,0,MAX(0.1,ROUND((Params!$B$10+Params!$B$11*H1645^Params!$B$12)*_xlfn.GAMMA.INV((H1645-(1-Params!$B$4))/Params!$B$4,Params!$B$5,Params!$B$6),1)))</f>
        <v/>
      </c>
      <c r="U1645" s="9">
        <f>ROUND(_xlfn.NORM.INV(I1645,Params!$B$13,Params!$B$14),1)</f>
        <v/>
      </c>
      <c r="V1645" s="9">
        <f>ROUND(_xlfn.NORM.INV(J1645,Params!$B$15,Params!$B$16),2)</f>
        <v/>
      </c>
      <c r="W1645" s="9">
        <f>ROUND(_xlfn.NORM.INV(K1645,Params!$B$13,Params!$B$14),1)</f>
        <v/>
      </c>
      <c r="X1645" s="9">
        <f>ROUND(_xlfn.NORM.INV(L1645,Params!$B$15,Params!$B$16),2)</f>
        <v/>
      </c>
      <c r="Y1645" s="9">
        <f>ROUND(_xlfn.NORM.INV(M1645,Params!$B$15,Params!$B$16)+Params!$B$17+Params!$B$18*M1645,2)</f>
        <v/>
      </c>
      <c r="Z1645" s="9">
        <f>ROUND(_xlfn.NORM.INV(N1645,Params!$B$13,Params!$B$14)+Params!$B$17+Params!$B$18*N1645,1)</f>
        <v/>
      </c>
    </row>
    <row r="1646">
      <c r="A1646" s="11" t="n">
        <v>1645</v>
      </c>
      <c r="B1646" s="12">
        <f>INT((A1646-1)/122)+1</f>
        <v/>
      </c>
      <c r="C1646" s="13" t="n">
        <v>0.6226969999999999</v>
      </c>
      <c r="D1646" s="13" t="n">
        <v>0.154215</v>
      </c>
      <c r="E1646" s="13" t="n">
        <v>0.87417</v>
      </c>
      <c r="F1646" s="13" t="n">
        <v>0.404631</v>
      </c>
      <c r="G1646" s="13" t="n">
        <v>0.92654</v>
      </c>
      <c r="H1646" s="13" t="n">
        <v>0.244192</v>
      </c>
      <c r="I1646" s="13" t="n">
        <v>0.117873</v>
      </c>
      <c r="J1646" s="13" t="n">
        <v>0.440931</v>
      </c>
      <c r="K1646" s="13" t="n">
        <v>0.273903</v>
      </c>
      <c r="L1646" s="13" t="n">
        <v>0.8672299999999999</v>
      </c>
      <c r="M1646" s="13" t="n">
        <v>0.742965</v>
      </c>
      <c r="N1646" s="13" t="n">
        <v>0.445419</v>
      </c>
      <c r="O1646" s="9">
        <f>IF(C1646&lt;=1-Params!$B$4,0,MAX(0.1,ROUND(_xlfn.GAMMA.INV((C1646-(1-Params!$B$4))/Params!$B$4,Params!$B$5,Params!$B$6),1)))</f>
        <v/>
      </c>
      <c r="P1646" s="9">
        <f>IF(D1646&lt;=1-Params!$B$7,0,ROUND(_xlfn.GAMMA.INV((D1646-(1-Params!$B$7))/Params!$B$7,Params!$B$8,Params!$B$9),3))</f>
        <v/>
      </c>
      <c r="Q1646" s="9">
        <f>IF(E1646&lt;=1-Params!$B$4,0,MAX(0.1,ROUND(_xlfn.GAMMA.INV((E1646-(1-Params!$B$4))/Params!$B$4,Params!$B$5,Params!$B$6),1)))</f>
        <v/>
      </c>
      <c r="R1646" s="9">
        <f>IF(F1646&lt;=1-Params!$B$7,0,ROUND(_xlfn.GAMMA.INV((F1646-(1-Params!$B$7))/Params!$B$7,Params!$B$8,Params!$B$9),3))</f>
        <v/>
      </c>
      <c r="S1646" s="9">
        <f>IF(G1646&lt;=1-Params!$B$7,0,ROUND((Params!$B$10+Params!$B$11*G1646^Params!$B$12)*_xlfn.GAMMA.INV((G1646-(1-Params!$B$7))/Params!$B$7,Params!$B$8,Params!$B$9),3))</f>
        <v/>
      </c>
      <c r="T1646" s="9">
        <f>IF(H1646&lt;=1-Params!$B$4,0,MAX(0.1,ROUND((Params!$B$10+Params!$B$11*H1646^Params!$B$12)*_xlfn.GAMMA.INV((H1646-(1-Params!$B$4))/Params!$B$4,Params!$B$5,Params!$B$6),1)))</f>
        <v/>
      </c>
      <c r="U1646" s="9">
        <f>ROUND(_xlfn.NORM.INV(I1646,Params!$B$13,Params!$B$14),1)</f>
        <v/>
      </c>
      <c r="V1646" s="9">
        <f>ROUND(_xlfn.NORM.INV(J1646,Params!$B$15,Params!$B$16),2)</f>
        <v/>
      </c>
      <c r="W1646" s="9">
        <f>ROUND(_xlfn.NORM.INV(K1646,Params!$B$13,Params!$B$14),1)</f>
        <v/>
      </c>
      <c r="X1646" s="9">
        <f>ROUND(_xlfn.NORM.INV(L1646,Params!$B$15,Params!$B$16),2)</f>
        <v/>
      </c>
      <c r="Y1646" s="9">
        <f>ROUND(_xlfn.NORM.INV(M1646,Params!$B$15,Params!$B$16)+Params!$B$17+Params!$B$18*M1646,2)</f>
        <v/>
      </c>
      <c r="Z1646" s="9">
        <f>ROUND(_xlfn.NORM.INV(N1646,Params!$B$13,Params!$B$14)+Params!$B$17+Params!$B$18*N1646,1)</f>
        <v/>
      </c>
    </row>
    <row r="1647">
      <c r="A1647" s="11" t="n">
        <v>1646</v>
      </c>
      <c r="B1647" s="12">
        <f>INT((A1647-1)/122)+1</f>
        <v/>
      </c>
      <c r="C1647" s="13" t="n">
        <v>0.482326</v>
      </c>
      <c r="D1647" s="13" t="n">
        <v>0.24121</v>
      </c>
      <c r="E1647" s="13" t="n">
        <v>0.762513</v>
      </c>
      <c r="F1647" s="13" t="n">
        <v>0.38667</v>
      </c>
      <c r="G1647" s="13" t="n">
        <v>0.950634</v>
      </c>
      <c r="H1647" s="13" t="n">
        <v>0.222144</v>
      </c>
      <c r="I1647" s="13" t="n">
        <v>0.527911</v>
      </c>
      <c r="J1647" s="13" t="n">
        <v>0.417124</v>
      </c>
      <c r="K1647" s="13" t="n">
        <v>0.228294</v>
      </c>
      <c r="L1647" s="13" t="n">
        <v>0.7759509999999999</v>
      </c>
      <c r="M1647" s="13" t="n">
        <v>0.420983</v>
      </c>
      <c r="N1647" s="13" t="n">
        <v>0.6421289999999999</v>
      </c>
      <c r="O1647" s="9">
        <f>IF(C1647&lt;=1-Params!$B$4,0,MAX(0.1,ROUND(_xlfn.GAMMA.INV((C1647-(1-Params!$B$4))/Params!$B$4,Params!$B$5,Params!$B$6),1)))</f>
        <v/>
      </c>
      <c r="P1647" s="9">
        <f>IF(D1647&lt;=1-Params!$B$7,0,ROUND(_xlfn.GAMMA.INV((D1647-(1-Params!$B$7))/Params!$B$7,Params!$B$8,Params!$B$9),3))</f>
        <v/>
      </c>
      <c r="Q1647" s="9">
        <f>IF(E1647&lt;=1-Params!$B$4,0,MAX(0.1,ROUND(_xlfn.GAMMA.INV((E1647-(1-Params!$B$4))/Params!$B$4,Params!$B$5,Params!$B$6),1)))</f>
        <v/>
      </c>
      <c r="R1647" s="9">
        <f>IF(F1647&lt;=1-Params!$B$7,0,ROUND(_xlfn.GAMMA.INV((F1647-(1-Params!$B$7))/Params!$B$7,Params!$B$8,Params!$B$9),3))</f>
        <v/>
      </c>
      <c r="S1647" s="9">
        <f>IF(G1647&lt;=1-Params!$B$7,0,ROUND((Params!$B$10+Params!$B$11*G1647^Params!$B$12)*_xlfn.GAMMA.INV((G1647-(1-Params!$B$7))/Params!$B$7,Params!$B$8,Params!$B$9),3))</f>
        <v/>
      </c>
      <c r="T1647" s="9">
        <f>IF(H1647&lt;=1-Params!$B$4,0,MAX(0.1,ROUND((Params!$B$10+Params!$B$11*H1647^Params!$B$12)*_xlfn.GAMMA.INV((H1647-(1-Params!$B$4))/Params!$B$4,Params!$B$5,Params!$B$6),1)))</f>
        <v/>
      </c>
      <c r="U1647" s="9">
        <f>ROUND(_xlfn.NORM.INV(I1647,Params!$B$13,Params!$B$14),1)</f>
        <v/>
      </c>
      <c r="V1647" s="9">
        <f>ROUND(_xlfn.NORM.INV(J1647,Params!$B$15,Params!$B$16),2)</f>
        <v/>
      </c>
      <c r="W1647" s="9">
        <f>ROUND(_xlfn.NORM.INV(K1647,Params!$B$13,Params!$B$14),1)</f>
        <v/>
      </c>
      <c r="X1647" s="9">
        <f>ROUND(_xlfn.NORM.INV(L1647,Params!$B$15,Params!$B$16),2)</f>
        <v/>
      </c>
      <c r="Y1647" s="9">
        <f>ROUND(_xlfn.NORM.INV(M1647,Params!$B$15,Params!$B$16)+Params!$B$17+Params!$B$18*M1647,2)</f>
        <v/>
      </c>
      <c r="Z1647" s="9">
        <f>ROUND(_xlfn.NORM.INV(N1647,Params!$B$13,Params!$B$14)+Params!$B$17+Params!$B$18*N1647,1)</f>
        <v/>
      </c>
    </row>
    <row r="1648">
      <c r="A1648" s="11" t="n">
        <v>1647</v>
      </c>
      <c r="B1648" s="12">
        <f>INT((A1648-1)/122)+1</f>
        <v/>
      </c>
      <c r="C1648" s="13" t="n">
        <v>0.601433</v>
      </c>
      <c r="D1648" s="13" t="n">
        <v>0.262127</v>
      </c>
      <c r="E1648" s="13" t="n">
        <v>0.214871</v>
      </c>
      <c r="F1648" s="13" t="n">
        <v>0.781839</v>
      </c>
      <c r="G1648" s="13" t="n">
        <v>0.807523</v>
      </c>
      <c r="H1648" s="13" t="n">
        <v>0.512942</v>
      </c>
      <c r="I1648" s="13" t="n">
        <v>0.456051</v>
      </c>
      <c r="J1648" s="13" t="n">
        <v>0.300452</v>
      </c>
      <c r="K1648" s="13" t="n">
        <v>0.328909</v>
      </c>
      <c r="L1648" s="13" t="n">
        <v>0.794311</v>
      </c>
      <c r="M1648" s="13" t="n">
        <v>0.613834</v>
      </c>
      <c r="N1648" s="13" t="n">
        <v>0.5446879999999999</v>
      </c>
      <c r="O1648" s="9">
        <f>IF(C1648&lt;=1-Params!$B$4,0,MAX(0.1,ROUND(_xlfn.GAMMA.INV((C1648-(1-Params!$B$4))/Params!$B$4,Params!$B$5,Params!$B$6),1)))</f>
        <v/>
      </c>
      <c r="P1648" s="9">
        <f>IF(D1648&lt;=1-Params!$B$7,0,ROUND(_xlfn.GAMMA.INV((D1648-(1-Params!$B$7))/Params!$B$7,Params!$B$8,Params!$B$9),3))</f>
        <v/>
      </c>
      <c r="Q1648" s="9">
        <f>IF(E1648&lt;=1-Params!$B$4,0,MAX(0.1,ROUND(_xlfn.GAMMA.INV((E1648-(1-Params!$B$4))/Params!$B$4,Params!$B$5,Params!$B$6),1)))</f>
        <v/>
      </c>
      <c r="R1648" s="9">
        <f>IF(F1648&lt;=1-Params!$B$7,0,ROUND(_xlfn.GAMMA.INV((F1648-(1-Params!$B$7))/Params!$B$7,Params!$B$8,Params!$B$9),3))</f>
        <v/>
      </c>
      <c r="S1648" s="9">
        <f>IF(G1648&lt;=1-Params!$B$7,0,ROUND((Params!$B$10+Params!$B$11*G1648^Params!$B$12)*_xlfn.GAMMA.INV((G1648-(1-Params!$B$7))/Params!$B$7,Params!$B$8,Params!$B$9),3))</f>
        <v/>
      </c>
      <c r="T1648" s="9">
        <f>IF(H1648&lt;=1-Params!$B$4,0,MAX(0.1,ROUND((Params!$B$10+Params!$B$11*H1648^Params!$B$12)*_xlfn.GAMMA.INV((H1648-(1-Params!$B$4))/Params!$B$4,Params!$B$5,Params!$B$6),1)))</f>
        <v/>
      </c>
      <c r="U1648" s="9">
        <f>ROUND(_xlfn.NORM.INV(I1648,Params!$B$13,Params!$B$14),1)</f>
        <v/>
      </c>
      <c r="V1648" s="9">
        <f>ROUND(_xlfn.NORM.INV(J1648,Params!$B$15,Params!$B$16),2)</f>
        <v/>
      </c>
      <c r="W1648" s="9">
        <f>ROUND(_xlfn.NORM.INV(K1648,Params!$B$13,Params!$B$14),1)</f>
        <v/>
      </c>
      <c r="X1648" s="9">
        <f>ROUND(_xlfn.NORM.INV(L1648,Params!$B$15,Params!$B$16),2)</f>
        <v/>
      </c>
      <c r="Y1648" s="9">
        <f>ROUND(_xlfn.NORM.INV(M1648,Params!$B$15,Params!$B$16)+Params!$B$17+Params!$B$18*M1648,2)</f>
        <v/>
      </c>
      <c r="Z1648" s="9">
        <f>ROUND(_xlfn.NORM.INV(N1648,Params!$B$13,Params!$B$14)+Params!$B$17+Params!$B$18*N1648,1)</f>
        <v/>
      </c>
    </row>
    <row r="1649">
      <c r="A1649" s="11" t="n">
        <v>1648</v>
      </c>
      <c r="B1649" s="12">
        <f>INT((A1649-1)/122)+1</f>
        <v/>
      </c>
      <c r="C1649" s="13" t="n">
        <v>0.429319</v>
      </c>
      <c r="D1649" s="13" t="n">
        <v>0.285329</v>
      </c>
      <c r="E1649" s="13" t="n">
        <v>0.971152</v>
      </c>
      <c r="F1649" s="13" t="n">
        <v>0.410979</v>
      </c>
      <c r="G1649" s="13" t="n">
        <v>0.294861</v>
      </c>
      <c r="H1649" s="13" t="n">
        <v>0.963001</v>
      </c>
      <c r="I1649" s="13" t="n">
        <v>0.693163</v>
      </c>
      <c r="J1649" s="13" t="n">
        <v>0.015651</v>
      </c>
      <c r="K1649" s="13" t="n">
        <v>0.280901</v>
      </c>
      <c r="L1649" s="13" t="n">
        <v>0.909738</v>
      </c>
      <c r="M1649" s="13" t="n">
        <v>0.677264</v>
      </c>
      <c r="N1649" s="13" t="n">
        <v>0.187986</v>
      </c>
      <c r="O1649" s="9">
        <f>IF(C1649&lt;=1-Params!$B$4,0,MAX(0.1,ROUND(_xlfn.GAMMA.INV((C1649-(1-Params!$B$4))/Params!$B$4,Params!$B$5,Params!$B$6),1)))</f>
        <v/>
      </c>
      <c r="P1649" s="9">
        <f>IF(D1649&lt;=1-Params!$B$7,0,ROUND(_xlfn.GAMMA.INV((D1649-(1-Params!$B$7))/Params!$B$7,Params!$B$8,Params!$B$9),3))</f>
        <v/>
      </c>
      <c r="Q1649" s="9">
        <f>IF(E1649&lt;=1-Params!$B$4,0,MAX(0.1,ROUND(_xlfn.GAMMA.INV((E1649-(1-Params!$B$4))/Params!$B$4,Params!$B$5,Params!$B$6),1)))</f>
        <v/>
      </c>
      <c r="R1649" s="9">
        <f>IF(F1649&lt;=1-Params!$B$7,0,ROUND(_xlfn.GAMMA.INV((F1649-(1-Params!$B$7))/Params!$B$7,Params!$B$8,Params!$B$9),3))</f>
        <v/>
      </c>
      <c r="S1649" s="9">
        <f>IF(G1649&lt;=1-Params!$B$7,0,ROUND((Params!$B$10+Params!$B$11*G1649^Params!$B$12)*_xlfn.GAMMA.INV((G1649-(1-Params!$B$7))/Params!$B$7,Params!$B$8,Params!$B$9),3))</f>
        <v/>
      </c>
      <c r="T1649" s="9">
        <f>IF(H1649&lt;=1-Params!$B$4,0,MAX(0.1,ROUND((Params!$B$10+Params!$B$11*H1649^Params!$B$12)*_xlfn.GAMMA.INV((H1649-(1-Params!$B$4))/Params!$B$4,Params!$B$5,Params!$B$6),1)))</f>
        <v/>
      </c>
      <c r="U1649" s="9">
        <f>ROUND(_xlfn.NORM.INV(I1649,Params!$B$13,Params!$B$14),1)</f>
        <v/>
      </c>
      <c r="V1649" s="9">
        <f>ROUND(_xlfn.NORM.INV(J1649,Params!$B$15,Params!$B$16),2)</f>
        <v/>
      </c>
      <c r="W1649" s="9">
        <f>ROUND(_xlfn.NORM.INV(K1649,Params!$B$13,Params!$B$14),1)</f>
        <v/>
      </c>
      <c r="X1649" s="9">
        <f>ROUND(_xlfn.NORM.INV(L1649,Params!$B$15,Params!$B$16),2)</f>
        <v/>
      </c>
      <c r="Y1649" s="9">
        <f>ROUND(_xlfn.NORM.INV(M1649,Params!$B$15,Params!$B$16)+Params!$B$17+Params!$B$18*M1649,2)</f>
        <v/>
      </c>
      <c r="Z1649" s="9">
        <f>ROUND(_xlfn.NORM.INV(N1649,Params!$B$13,Params!$B$14)+Params!$B$17+Params!$B$18*N1649,1)</f>
        <v/>
      </c>
    </row>
    <row r="1650">
      <c r="A1650" s="11" t="n">
        <v>1649</v>
      </c>
      <c r="B1650" s="12">
        <f>INT((A1650-1)/122)+1</f>
        <v/>
      </c>
      <c r="C1650" s="13" t="n">
        <v>0.395783</v>
      </c>
      <c r="D1650" s="13" t="n">
        <v>0.525056</v>
      </c>
      <c r="E1650" s="13" t="n">
        <v>0.087481</v>
      </c>
      <c r="F1650" s="13" t="n">
        <v>0.310025</v>
      </c>
      <c r="G1650" s="13" t="n">
        <v>0.738349</v>
      </c>
      <c r="H1650" s="13" t="n">
        <v>0.27618</v>
      </c>
      <c r="I1650" s="13" t="n">
        <v>0.459761</v>
      </c>
      <c r="J1650" s="13" t="n">
        <v>0.0009840000000000001</v>
      </c>
      <c r="K1650" s="13" t="n">
        <v>0.498452</v>
      </c>
      <c r="L1650" s="13" t="n">
        <v>0.582284</v>
      </c>
      <c r="M1650" s="13" t="n">
        <v>0.09615799999999999</v>
      </c>
      <c r="N1650" s="13" t="n">
        <v>0.561805</v>
      </c>
      <c r="O1650" s="9">
        <f>IF(C1650&lt;=1-Params!$B$4,0,MAX(0.1,ROUND(_xlfn.GAMMA.INV((C1650-(1-Params!$B$4))/Params!$B$4,Params!$B$5,Params!$B$6),1)))</f>
        <v/>
      </c>
      <c r="P1650" s="9">
        <f>IF(D1650&lt;=1-Params!$B$7,0,ROUND(_xlfn.GAMMA.INV((D1650-(1-Params!$B$7))/Params!$B$7,Params!$B$8,Params!$B$9),3))</f>
        <v/>
      </c>
      <c r="Q1650" s="9">
        <f>IF(E1650&lt;=1-Params!$B$4,0,MAX(0.1,ROUND(_xlfn.GAMMA.INV((E1650-(1-Params!$B$4))/Params!$B$4,Params!$B$5,Params!$B$6),1)))</f>
        <v/>
      </c>
      <c r="R1650" s="9">
        <f>IF(F1650&lt;=1-Params!$B$7,0,ROUND(_xlfn.GAMMA.INV((F1650-(1-Params!$B$7))/Params!$B$7,Params!$B$8,Params!$B$9),3))</f>
        <v/>
      </c>
      <c r="S1650" s="9">
        <f>IF(G1650&lt;=1-Params!$B$7,0,ROUND((Params!$B$10+Params!$B$11*G1650^Params!$B$12)*_xlfn.GAMMA.INV((G1650-(1-Params!$B$7))/Params!$B$7,Params!$B$8,Params!$B$9),3))</f>
        <v/>
      </c>
      <c r="T1650" s="9">
        <f>IF(H1650&lt;=1-Params!$B$4,0,MAX(0.1,ROUND((Params!$B$10+Params!$B$11*H1650^Params!$B$12)*_xlfn.GAMMA.INV((H1650-(1-Params!$B$4))/Params!$B$4,Params!$B$5,Params!$B$6),1)))</f>
        <v/>
      </c>
      <c r="U1650" s="9">
        <f>ROUND(_xlfn.NORM.INV(I1650,Params!$B$13,Params!$B$14),1)</f>
        <v/>
      </c>
      <c r="V1650" s="9">
        <f>ROUND(_xlfn.NORM.INV(J1650,Params!$B$15,Params!$B$16),2)</f>
        <v/>
      </c>
      <c r="W1650" s="9">
        <f>ROUND(_xlfn.NORM.INV(K1650,Params!$B$13,Params!$B$14),1)</f>
        <v/>
      </c>
      <c r="X1650" s="9">
        <f>ROUND(_xlfn.NORM.INV(L1650,Params!$B$15,Params!$B$16),2)</f>
        <v/>
      </c>
      <c r="Y1650" s="9">
        <f>ROUND(_xlfn.NORM.INV(M1650,Params!$B$15,Params!$B$16)+Params!$B$17+Params!$B$18*M1650,2)</f>
        <v/>
      </c>
      <c r="Z1650" s="9">
        <f>ROUND(_xlfn.NORM.INV(N1650,Params!$B$13,Params!$B$14)+Params!$B$17+Params!$B$18*N1650,1)</f>
        <v/>
      </c>
    </row>
    <row r="1651">
      <c r="A1651" s="11" t="n">
        <v>1650</v>
      </c>
      <c r="B1651" s="12">
        <f>INT((A1651-1)/122)+1</f>
        <v/>
      </c>
      <c r="C1651" s="13" t="n">
        <v>0.369151</v>
      </c>
      <c r="D1651" s="13" t="n">
        <v>0.237836</v>
      </c>
      <c r="E1651" s="13" t="n">
        <v>0.018914</v>
      </c>
      <c r="F1651" s="13" t="n">
        <v>0.065913</v>
      </c>
      <c r="G1651" s="13" t="n">
        <v>0.897765</v>
      </c>
      <c r="H1651" s="13" t="n">
        <v>0.273411</v>
      </c>
      <c r="I1651" s="13" t="n">
        <v>0.449063</v>
      </c>
      <c r="J1651" s="13" t="n">
        <v>0.019853</v>
      </c>
      <c r="K1651" s="13" t="n">
        <v>0.545462</v>
      </c>
      <c r="L1651" s="13" t="n">
        <v>0.25999</v>
      </c>
      <c r="M1651" s="13" t="n">
        <v>0.026946</v>
      </c>
      <c r="N1651" s="13" t="n">
        <v>0.496369</v>
      </c>
      <c r="O1651" s="9">
        <f>IF(C1651&lt;=1-Params!$B$4,0,MAX(0.1,ROUND(_xlfn.GAMMA.INV((C1651-(1-Params!$B$4))/Params!$B$4,Params!$B$5,Params!$B$6),1)))</f>
        <v/>
      </c>
      <c r="P1651" s="9">
        <f>IF(D1651&lt;=1-Params!$B$7,0,ROUND(_xlfn.GAMMA.INV((D1651-(1-Params!$B$7))/Params!$B$7,Params!$B$8,Params!$B$9),3))</f>
        <v/>
      </c>
      <c r="Q1651" s="9">
        <f>IF(E1651&lt;=1-Params!$B$4,0,MAX(0.1,ROUND(_xlfn.GAMMA.INV((E1651-(1-Params!$B$4))/Params!$B$4,Params!$B$5,Params!$B$6),1)))</f>
        <v/>
      </c>
      <c r="R1651" s="9">
        <f>IF(F1651&lt;=1-Params!$B$7,0,ROUND(_xlfn.GAMMA.INV((F1651-(1-Params!$B$7))/Params!$B$7,Params!$B$8,Params!$B$9),3))</f>
        <v/>
      </c>
      <c r="S1651" s="9">
        <f>IF(G1651&lt;=1-Params!$B$7,0,ROUND((Params!$B$10+Params!$B$11*G1651^Params!$B$12)*_xlfn.GAMMA.INV((G1651-(1-Params!$B$7))/Params!$B$7,Params!$B$8,Params!$B$9),3))</f>
        <v/>
      </c>
      <c r="T1651" s="9">
        <f>IF(H1651&lt;=1-Params!$B$4,0,MAX(0.1,ROUND((Params!$B$10+Params!$B$11*H1651^Params!$B$12)*_xlfn.GAMMA.INV((H1651-(1-Params!$B$4))/Params!$B$4,Params!$B$5,Params!$B$6),1)))</f>
        <v/>
      </c>
      <c r="U1651" s="9">
        <f>ROUND(_xlfn.NORM.INV(I1651,Params!$B$13,Params!$B$14),1)</f>
        <v/>
      </c>
      <c r="V1651" s="9">
        <f>ROUND(_xlfn.NORM.INV(J1651,Params!$B$15,Params!$B$16),2)</f>
        <v/>
      </c>
      <c r="W1651" s="9">
        <f>ROUND(_xlfn.NORM.INV(K1651,Params!$B$13,Params!$B$14),1)</f>
        <v/>
      </c>
      <c r="X1651" s="9">
        <f>ROUND(_xlfn.NORM.INV(L1651,Params!$B$15,Params!$B$16),2)</f>
        <v/>
      </c>
      <c r="Y1651" s="9">
        <f>ROUND(_xlfn.NORM.INV(M1651,Params!$B$15,Params!$B$16)+Params!$B$17+Params!$B$18*M1651,2)</f>
        <v/>
      </c>
      <c r="Z1651" s="9">
        <f>ROUND(_xlfn.NORM.INV(N1651,Params!$B$13,Params!$B$14)+Params!$B$17+Params!$B$18*N1651,1)</f>
        <v/>
      </c>
    </row>
    <row r="1652">
      <c r="A1652" s="11" t="n">
        <v>1651</v>
      </c>
      <c r="B1652" s="12">
        <f>INT((A1652-1)/122)+1</f>
        <v/>
      </c>
      <c r="C1652" s="13" t="n">
        <v>0.050183</v>
      </c>
      <c r="D1652" s="13" t="n">
        <v>0.570099</v>
      </c>
      <c r="E1652" s="13" t="n">
        <v>0.404716</v>
      </c>
      <c r="F1652" s="13" t="n">
        <v>0.631788</v>
      </c>
      <c r="G1652" s="13" t="n">
        <v>0.654038</v>
      </c>
      <c r="H1652" s="13" t="n">
        <v>0.587637</v>
      </c>
      <c r="I1652" s="13" t="n">
        <v>0.191836</v>
      </c>
      <c r="J1652" s="13" t="n">
        <v>0.017758</v>
      </c>
      <c r="K1652" s="13" t="n">
        <v>0.559789</v>
      </c>
      <c r="L1652" s="13" t="n">
        <v>0.048709</v>
      </c>
      <c r="M1652" s="13" t="n">
        <v>0.0182</v>
      </c>
      <c r="N1652" s="13" t="n">
        <v>0.670374</v>
      </c>
      <c r="O1652" s="9">
        <f>IF(C1652&lt;=1-Params!$B$4,0,MAX(0.1,ROUND(_xlfn.GAMMA.INV((C1652-(1-Params!$B$4))/Params!$B$4,Params!$B$5,Params!$B$6),1)))</f>
        <v/>
      </c>
      <c r="P1652" s="9">
        <f>IF(D1652&lt;=1-Params!$B$7,0,ROUND(_xlfn.GAMMA.INV((D1652-(1-Params!$B$7))/Params!$B$7,Params!$B$8,Params!$B$9),3))</f>
        <v/>
      </c>
      <c r="Q1652" s="9">
        <f>IF(E1652&lt;=1-Params!$B$4,0,MAX(0.1,ROUND(_xlfn.GAMMA.INV((E1652-(1-Params!$B$4))/Params!$B$4,Params!$B$5,Params!$B$6),1)))</f>
        <v/>
      </c>
      <c r="R1652" s="9">
        <f>IF(F1652&lt;=1-Params!$B$7,0,ROUND(_xlfn.GAMMA.INV((F1652-(1-Params!$B$7))/Params!$B$7,Params!$B$8,Params!$B$9),3))</f>
        <v/>
      </c>
      <c r="S1652" s="9">
        <f>IF(G1652&lt;=1-Params!$B$7,0,ROUND((Params!$B$10+Params!$B$11*G1652^Params!$B$12)*_xlfn.GAMMA.INV((G1652-(1-Params!$B$7))/Params!$B$7,Params!$B$8,Params!$B$9),3))</f>
        <v/>
      </c>
      <c r="T1652" s="9">
        <f>IF(H1652&lt;=1-Params!$B$4,0,MAX(0.1,ROUND((Params!$B$10+Params!$B$11*H1652^Params!$B$12)*_xlfn.GAMMA.INV((H1652-(1-Params!$B$4))/Params!$B$4,Params!$B$5,Params!$B$6),1)))</f>
        <v/>
      </c>
      <c r="U1652" s="9">
        <f>ROUND(_xlfn.NORM.INV(I1652,Params!$B$13,Params!$B$14),1)</f>
        <v/>
      </c>
      <c r="V1652" s="9">
        <f>ROUND(_xlfn.NORM.INV(J1652,Params!$B$15,Params!$B$16),2)</f>
        <v/>
      </c>
      <c r="W1652" s="9">
        <f>ROUND(_xlfn.NORM.INV(K1652,Params!$B$13,Params!$B$14),1)</f>
        <v/>
      </c>
      <c r="X1652" s="9">
        <f>ROUND(_xlfn.NORM.INV(L1652,Params!$B$15,Params!$B$16),2)</f>
        <v/>
      </c>
      <c r="Y1652" s="9">
        <f>ROUND(_xlfn.NORM.INV(M1652,Params!$B$15,Params!$B$16)+Params!$B$17+Params!$B$18*M1652,2)</f>
        <v/>
      </c>
      <c r="Z1652" s="9">
        <f>ROUND(_xlfn.NORM.INV(N1652,Params!$B$13,Params!$B$14)+Params!$B$17+Params!$B$18*N1652,1)</f>
        <v/>
      </c>
    </row>
    <row r="1653">
      <c r="A1653" s="11" t="n">
        <v>1652</v>
      </c>
      <c r="B1653" s="12">
        <f>INT((A1653-1)/122)+1</f>
        <v/>
      </c>
      <c r="C1653" s="13" t="n">
        <v>0.261269</v>
      </c>
      <c r="D1653" s="13" t="n">
        <v>0.88052</v>
      </c>
      <c r="E1653" s="13" t="n">
        <v>0.078627</v>
      </c>
      <c r="F1653" s="13" t="n">
        <v>0.600115</v>
      </c>
      <c r="G1653" s="13" t="n">
        <v>0.756597</v>
      </c>
      <c r="H1653" s="13" t="n">
        <v>0.808113</v>
      </c>
      <c r="I1653" s="13" t="n">
        <v>0.2258</v>
      </c>
      <c r="J1653" s="13" t="n">
        <v>0.09203600000000001</v>
      </c>
      <c r="K1653" s="13" t="n">
        <v>0.167841</v>
      </c>
      <c r="L1653" s="13" t="n">
        <v>0.185296</v>
      </c>
      <c r="M1653" s="13" t="n">
        <v>0.012333</v>
      </c>
      <c r="N1653" s="13" t="n">
        <v>0.751459</v>
      </c>
      <c r="O1653" s="9">
        <f>IF(C1653&lt;=1-Params!$B$4,0,MAX(0.1,ROUND(_xlfn.GAMMA.INV((C1653-(1-Params!$B$4))/Params!$B$4,Params!$B$5,Params!$B$6),1)))</f>
        <v/>
      </c>
      <c r="P1653" s="9">
        <f>IF(D1653&lt;=1-Params!$B$7,0,ROUND(_xlfn.GAMMA.INV((D1653-(1-Params!$B$7))/Params!$B$7,Params!$B$8,Params!$B$9),3))</f>
        <v/>
      </c>
      <c r="Q1653" s="9">
        <f>IF(E1653&lt;=1-Params!$B$4,0,MAX(0.1,ROUND(_xlfn.GAMMA.INV((E1653-(1-Params!$B$4))/Params!$B$4,Params!$B$5,Params!$B$6),1)))</f>
        <v/>
      </c>
      <c r="R1653" s="9">
        <f>IF(F1653&lt;=1-Params!$B$7,0,ROUND(_xlfn.GAMMA.INV((F1653-(1-Params!$B$7))/Params!$B$7,Params!$B$8,Params!$B$9),3))</f>
        <v/>
      </c>
      <c r="S1653" s="9">
        <f>IF(G1653&lt;=1-Params!$B$7,0,ROUND((Params!$B$10+Params!$B$11*G1653^Params!$B$12)*_xlfn.GAMMA.INV((G1653-(1-Params!$B$7))/Params!$B$7,Params!$B$8,Params!$B$9),3))</f>
        <v/>
      </c>
      <c r="T1653" s="9">
        <f>IF(H1653&lt;=1-Params!$B$4,0,MAX(0.1,ROUND((Params!$B$10+Params!$B$11*H1653^Params!$B$12)*_xlfn.GAMMA.INV((H1653-(1-Params!$B$4))/Params!$B$4,Params!$B$5,Params!$B$6),1)))</f>
        <v/>
      </c>
      <c r="U1653" s="9">
        <f>ROUND(_xlfn.NORM.INV(I1653,Params!$B$13,Params!$B$14),1)</f>
        <v/>
      </c>
      <c r="V1653" s="9">
        <f>ROUND(_xlfn.NORM.INV(J1653,Params!$B$15,Params!$B$16),2)</f>
        <v/>
      </c>
      <c r="W1653" s="9">
        <f>ROUND(_xlfn.NORM.INV(K1653,Params!$B$13,Params!$B$14),1)</f>
        <v/>
      </c>
      <c r="X1653" s="9">
        <f>ROUND(_xlfn.NORM.INV(L1653,Params!$B$15,Params!$B$16),2)</f>
        <v/>
      </c>
      <c r="Y1653" s="9">
        <f>ROUND(_xlfn.NORM.INV(M1653,Params!$B$15,Params!$B$16)+Params!$B$17+Params!$B$18*M1653,2)</f>
        <v/>
      </c>
      <c r="Z1653" s="9">
        <f>ROUND(_xlfn.NORM.INV(N1653,Params!$B$13,Params!$B$14)+Params!$B$17+Params!$B$18*N1653,1)</f>
        <v/>
      </c>
    </row>
    <row r="1654">
      <c r="A1654" s="11" t="n">
        <v>1653</v>
      </c>
      <c r="B1654" s="12">
        <f>INT((A1654-1)/122)+1</f>
        <v/>
      </c>
      <c r="C1654" s="13" t="n">
        <v>0.119202</v>
      </c>
      <c r="D1654" s="13" t="n">
        <v>0.5516990000000001</v>
      </c>
      <c r="E1654" s="13" t="n">
        <v>0.154394</v>
      </c>
      <c r="F1654" s="13" t="n">
        <v>0.205244</v>
      </c>
      <c r="G1654" s="13" t="n">
        <v>0.97804</v>
      </c>
      <c r="H1654" s="13" t="n">
        <v>0.666851</v>
      </c>
      <c r="I1654" s="13" t="n">
        <v>0.415904</v>
      </c>
      <c r="J1654" s="13" t="n">
        <v>0.083664</v>
      </c>
      <c r="K1654" s="13" t="n">
        <v>0.163807</v>
      </c>
      <c r="L1654" s="13" t="n">
        <v>0.070309</v>
      </c>
      <c r="M1654" s="13" t="n">
        <v>0.039536</v>
      </c>
      <c r="N1654" s="13" t="n">
        <v>0.929361</v>
      </c>
      <c r="O1654" s="9">
        <f>IF(C1654&lt;=1-Params!$B$4,0,MAX(0.1,ROUND(_xlfn.GAMMA.INV((C1654-(1-Params!$B$4))/Params!$B$4,Params!$B$5,Params!$B$6),1)))</f>
        <v/>
      </c>
      <c r="P1654" s="9">
        <f>IF(D1654&lt;=1-Params!$B$7,0,ROUND(_xlfn.GAMMA.INV((D1654-(1-Params!$B$7))/Params!$B$7,Params!$B$8,Params!$B$9),3))</f>
        <v/>
      </c>
      <c r="Q1654" s="9">
        <f>IF(E1654&lt;=1-Params!$B$4,0,MAX(0.1,ROUND(_xlfn.GAMMA.INV((E1654-(1-Params!$B$4))/Params!$B$4,Params!$B$5,Params!$B$6),1)))</f>
        <v/>
      </c>
      <c r="R1654" s="9">
        <f>IF(F1654&lt;=1-Params!$B$7,0,ROUND(_xlfn.GAMMA.INV((F1654-(1-Params!$B$7))/Params!$B$7,Params!$B$8,Params!$B$9),3))</f>
        <v/>
      </c>
      <c r="S1654" s="9">
        <f>IF(G1654&lt;=1-Params!$B$7,0,ROUND((Params!$B$10+Params!$B$11*G1654^Params!$B$12)*_xlfn.GAMMA.INV((G1654-(1-Params!$B$7))/Params!$B$7,Params!$B$8,Params!$B$9),3))</f>
        <v/>
      </c>
      <c r="T1654" s="9">
        <f>IF(H1654&lt;=1-Params!$B$4,0,MAX(0.1,ROUND((Params!$B$10+Params!$B$11*H1654^Params!$B$12)*_xlfn.GAMMA.INV((H1654-(1-Params!$B$4))/Params!$B$4,Params!$B$5,Params!$B$6),1)))</f>
        <v/>
      </c>
      <c r="U1654" s="9">
        <f>ROUND(_xlfn.NORM.INV(I1654,Params!$B$13,Params!$B$14),1)</f>
        <v/>
      </c>
      <c r="V1654" s="9">
        <f>ROUND(_xlfn.NORM.INV(J1654,Params!$B$15,Params!$B$16),2)</f>
        <v/>
      </c>
      <c r="W1654" s="9">
        <f>ROUND(_xlfn.NORM.INV(K1654,Params!$B$13,Params!$B$14),1)</f>
        <v/>
      </c>
      <c r="X1654" s="9">
        <f>ROUND(_xlfn.NORM.INV(L1654,Params!$B$15,Params!$B$16),2)</f>
        <v/>
      </c>
      <c r="Y1654" s="9">
        <f>ROUND(_xlfn.NORM.INV(M1654,Params!$B$15,Params!$B$16)+Params!$B$17+Params!$B$18*M1654,2)</f>
        <v/>
      </c>
      <c r="Z1654" s="9">
        <f>ROUND(_xlfn.NORM.INV(N1654,Params!$B$13,Params!$B$14)+Params!$B$17+Params!$B$18*N1654,1)</f>
        <v/>
      </c>
    </row>
    <row r="1655">
      <c r="A1655" s="11" t="n">
        <v>1654</v>
      </c>
      <c r="B1655" s="12">
        <f>INT((A1655-1)/122)+1</f>
        <v/>
      </c>
      <c r="C1655" s="13" t="n">
        <v>0.222579</v>
      </c>
      <c r="D1655" s="13" t="n">
        <v>0.152195</v>
      </c>
      <c r="E1655" s="13" t="n">
        <v>0.896138</v>
      </c>
      <c r="F1655" s="13" t="n">
        <v>0.652192</v>
      </c>
      <c r="G1655" s="13" t="n">
        <v>0.6028559999999999</v>
      </c>
      <c r="H1655" s="13" t="n">
        <v>0.536374</v>
      </c>
      <c r="I1655" s="13" t="n">
        <v>0.048312</v>
      </c>
      <c r="J1655" s="13" t="n">
        <v>0.087459</v>
      </c>
      <c r="K1655" s="13" t="n">
        <v>0.506915</v>
      </c>
      <c r="L1655" s="13" t="n">
        <v>0.08337700000000001</v>
      </c>
      <c r="M1655" s="13" t="n">
        <v>0.055654</v>
      </c>
      <c r="N1655" s="13" t="n">
        <v>0.965407</v>
      </c>
      <c r="O1655" s="9">
        <f>IF(C1655&lt;=1-Params!$B$4,0,MAX(0.1,ROUND(_xlfn.GAMMA.INV((C1655-(1-Params!$B$4))/Params!$B$4,Params!$B$5,Params!$B$6),1)))</f>
        <v/>
      </c>
      <c r="P1655" s="9">
        <f>IF(D1655&lt;=1-Params!$B$7,0,ROUND(_xlfn.GAMMA.INV((D1655-(1-Params!$B$7))/Params!$B$7,Params!$B$8,Params!$B$9),3))</f>
        <v/>
      </c>
      <c r="Q1655" s="9">
        <f>IF(E1655&lt;=1-Params!$B$4,0,MAX(0.1,ROUND(_xlfn.GAMMA.INV((E1655-(1-Params!$B$4))/Params!$B$4,Params!$B$5,Params!$B$6),1)))</f>
        <v/>
      </c>
      <c r="R1655" s="9">
        <f>IF(F1655&lt;=1-Params!$B$7,0,ROUND(_xlfn.GAMMA.INV((F1655-(1-Params!$B$7))/Params!$B$7,Params!$B$8,Params!$B$9),3))</f>
        <v/>
      </c>
      <c r="S1655" s="9">
        <f>IF(G1655&lt;=1-Params!$B$7,0,ROUND((Params!$B$10+Params!$B$11*G1655^Params!$B$12)*_xlfn.GAMMA.INV((G1655-(1-Params!$B$7))/Params!$B$7,Params!$B$8,Params!$B$9),3))</f>
        <v/>
      </c>
      <c r="T1655" s="9">
        <f>IF(H1655&lt;=1-Params!$B$4,0,MAX(0.1,ROUND((Params!$B$10+Params!$B$11*H1655^Params!$B$12)*_xlfn.GAMMA.INV((H1655-(1-Params!$B$4))/Params!$B$4,Params!$B$5,Params!$B$6),1)))</f>
        <v/>
      </c>
      <c r="U1655" s="9">
        <f>ROUND(_xlfn.NORM.INV(I1655,Params!$B$13,Params!$B$14),1)</f>
        <v/>
      </c>
      <c r="V1655" s="9">
        <f>ROUND(_xlfn.NORM.INV(J1655,Params!$B$15,Params!$B$16),2)</f>
        <v/>
      </c>
      <c r="W1655" s="9">
        <f>ROUND(_xlfn.NORM.INV(K1655,Params!$B$13,Params!$B$14),1)</f>
        <v/>
      </c>
      <c r="X1655" s="9">
        <f>ROUND(_xlfn.NORM.INV(L1655,Params!$B$15,Params!$B$16),2)</f>
        <v/>
      </c>
      <c r="Y1655" s="9">
        <f>ROUND(_xlfn.NORM.INV(M1655,Params!$B$15,Params!$B$16)+Params!$B$17+Params!$B$18*M1655,2)</f>
        <v/>
      </c>
      <c r="Z1655" s="9">
        <f>ROUND(_xlfn.NORM.INV(N1655,Params!$B$13,Params!$B$14)+Params!$B$17+Params!$B$18*N1655,1)</f>
        <v/>
      </c>
    </row>
    <row r="1656">
      <c r="A1656" s="11" t="n">
        <v>1655</v>
      </c>
      <c r="B1656" s="12">
        <f>INT((A1656-1)/122)+1</f>
        <v/>
      </c>
      <c r="C1656" s="13" t="n">
        <v>0.551692</v>
      </c>
      <c r="D1656" s="13" t="n">
        <v>0.617076</v>
      </c>
      <c r="E1656" s="13" t="n">
        <v>0.683142</v>
      </c>
      <c r="F1656" s="13" t="n">
        <v>0.486033</v>
      </c>
      <c r="G1656" s="13" t="n">
        <v>0.840006</v>
      </c>
      <c r="H1656" s="13" t="n">
        <v>0.919377</v>
      </c>
      <c r="I1656" s="13" t="n">
        <v>0.389258</v>
      </c>
      <c r="J1656" s="13" t="n">
        <v>0.008281999999999999</v>
      </c>
      <c r="K1656" s="13" t="n">
        <v>0.569765</v>
      </c>
      <c r="L1656" s="13" t="n">
        <v>0.131178</v>
      </c>
      <c r="M1656" s="13" t="n">
        <v>0.137125</v>
      </c>
      <c r="N1656" s="13" t="n">
        <v>0.8987810000000001</v>
      </c>
      <c r="O1656" s="9">
        <f>IF(C1656&lt;=1-Params!$B$4,0,MAX(0.1,ROUND(_xlfn.GAMMA.INV((C1656-(1-Params!$B$4))/Params!$B$4,Params!$B$5,Params!$B$6),1)))</f>
        <v/>
      </c>
      <c r="P1656" s="9">
        <f>IF(D1656&lt;=1-Params!$B$7,0,ROUND(_xlfn.GAMMA.INV((D1656-(1-Params!$B$7))/Params!$B$7,Params!$B$8,Params!$B$9),3))</f>
        <v/>
      </c>
      <c r="Q1656" s="9">
        <f>IF(E1656&lt;=1-Params!$B$4,0,MAX(0.1,ROUND(_xlfn.GAMMA.INV((E1656-(1-Params!$B$4))/Params!$B$4,Params!$B$5,Params!$B$6),1)))</f>
        <v/>
      </c>
      <c r="R1656" s="9">
        <f>IF(F1656&lt;=1-Params!$B$7,0,ROUND(_xlfn.GAMMA.INV((F1656-(1-Params!$B$7))/Params!$B$7,Params!$B$8,Params!$B$9),3))</f>
        <v/>
      </c>
      <c r="S1656" s="9">
        <f>IF(G1656&lt;=1-Params!$B$7,0,ROUND((Params!$B$10+Params!$B$11*G1656^Params!$B$12)*_xlfn.GAMMA.INV((G1656-(1-Params!$B$7))/Params!$B$7,Params!$B$8,Params!$B$9),3))</f>
        <v/>
      </c>
      <c r="T1656" s="9">
        <f>IF(H1656&lt;=1-Params!$B$4,0,MAX(0.1,ROUND((Params!$B$10+Params!$B$11*H1656^Params!$B$12)*_xlfn.GAMMA.INV((H1656-(1-Params!$B$4))/Params!$B$4,Params!$B$5,Params!$B$6),1)))</f>
        <v/>
      </c>
      <c r="U1656" s="9">
        <f>ROUND(_xlfn.NORM.INV(I1656,Params!$B$13,Params!$B$14),1)</f>
        <v/>
      </c>
      <c r="V1656" s="9">
        <f>ROUND(_xlfn.NORM.INV(J1656,Params!$B$15,Params!$B$16),2)</f>
        <v/>
      </c>
      <c r="W1656" s="9">
        <f>ROUND(_xlfn.NORM.INV(K1656,Params!$B$13,Params!$B$14),1)</f>
        <v/>
      </c>
      <c r="X1656" s="9">
        <f>ROUND(_xlfn.NORM.INV(L1656,Params!$B$15,Params!$B$16),2)</f>
        <v/>
      </c>
      <c r="Y1656" s="9">
        <f>ROUND(_xlfn.NORM.INV(M1656,Params!$B$15,Params!$B$16)+Params!$B$17+Params!$B$18*M1656,2)</f>
        <v/>
      </c>
      <c r="Z1656" s="9">
        <f>ROUND(_xlfn.NORM.INV(N1656,Params!$B$13,Params!$B$14)+Params!$B$17+Params!$B$18*N1656,1)</f>
        <v/>
      </c>
    </row>
    <row r="1657">
      <c r="A1657" s="11" t="n">
        <v>1656</v>
      </c>
      <c r="B1657" s="12">
        <f>INT((A1657-1)/122)+1</f>
        <v/>
      </c>
      <c r="C1657" s="13" t="n">
        <v>0.672536</v>
      </c>
      <c r="D1657" s="13" t="n">
        <v>0.391361</v>
      </c>
      <c r="E1657" s="13" t="n">
        <v>0.372687</v>
      </c>
      <c r="F1657" s="13" t="n">
        <v>0.613407</v>
      </c>
      <c r="G1657" s="13" t="n">
        <v>0.791689</v>
      </c>
      <c r="H1657" s="13" t="n">
        <v>0.351906</v>
      </c>
      <c r="I1657" s="13" t="n">
        <v>0.733214</v>
      </c>
      <c r="J1657" s="13" t="n">
        <v>0.049868</v>
      </c>
      <c r="K1657" s="13" t="n">
        <v>0.600475</v>
      </c>
      <c r="L1657" s="13" t="n">
        <v>0.323154</v>
      </c>
      <c r="M1657" s="13" t="n">
        <v>0.322425</v>
      </c>
      <c r="N1657" s="13" t="n">
        <v>0.857092</v>
      </c>
      <c r="O1657" s="9">
        <f>IF(C1657&lt;=1-Params!$B$4,0,MAX(0.1,ROUND(_xlfn.GAMMA.INV((C1657-(1-Params!$B$4))/Params!$B$4,Params!$B$5,Params!$B$6),1)))</f>
        <v/>
      </c>
      <c r="P1657" s="9">
        <f>IF(D1657&lt;=1-Params!$B$7,0,ROUND(_xlfn.GAMMA.INV((D1657-(1-Params!$B$7))/Params!$B$7,Params!$B$8,Params!$B$9),3))</f>
        <v/>
      </c>
      <c r="Q1657" s="9">
        <f>IF(E1657&lt;=1-Params!$B$4,0,MAX(0.1,ROUND(_xlfn.GAMMA.INV((E1657-(1-Params!$B$4))/Params!$B$4,Params!$B$5,Params!$B$6),1)))</f>
        <v/>
      </c>
      <c r="R1657" s="9">
        <f>IF(F1657&lt;=1-Params!$B$7,0,ROUND(_xlfn.GAMMA.INV((F1657-(1-Params!$B$7))/Params!$B$7,Params!$B$8,Params!$B$9),3))</f>
        <v/>
      </c>
      <c r="S1657" s="9">
        <f>IF(G1657&lt;=1-Params!$B$7,0,ROUND((Params!$B$10+Params!$B$11*G1657^Params!$B$12)*_xlfn.GAMMA.INV((G1657-(1-Params!$B$7))/Params!$B$7,Params!$B$8,Params!$B$9),3))</f>
        <v/>
      </c>
      <c r="T1657" s="9">
        <f>IF(H1657&lt;=1-Params!$B$4,0,MAX(0.1,ROUND((Params!$B$10+Params!$B$11*H1657^Params!$B$12)*_xlfn.GAMMA.INV((H1657-(1-Params!$B$4))/Params!$B$4,Params!$B$5,Params!$B$6),1)))</f>
        <v/>
      </c>
      <c r="U1657" s="9">
        <f>ROUND(_xlfn.NORM.INV(I1657,Params!$B$13,Params!$B$14),1)</f>
        <v/>
      </c>
      <c r="V1657" s="9">
        <f>ROUND(_xlfn.NORM.INV(J1657,Params!$B$15,Params!$B$16),2)</f>
        <v/>
      </c>
      <c r="W1657" s="9">
        <f>ROUND(_xlfn.NORM.INV(K1657,Params!$B$13,Params!$B$14),1)</f>
        <v/>
      </c>
      <c r="X1657" s="9">
        <f>ROUND(_xlfn.NORM.INV(L1657,Params!$B$15,Params!$B$16),2)</f>
        <v/>
      </c>
      <c r="Y1657" s="9">
        <f>ROUND(_xlfn.NORM.INV(M1657,Params!$B$15,Params!$B$16)+Params!$B$17+Params!$B$18*M1657,2)</f>
        <v/>
      </c>
      <c r="Z1657" s="9">
        <f>ROUND(_xlfn.NORM.INV(N1657,Params!$B$13,Params!$B$14)+Params!$B$17+Params!$B$18*N1657,1)</f>
        <v/>
      </c>
    </row>
    <row r="1658">
      <c r="A1658" s="11" t="n">
        <v>1657</v>
      </c>
      <c r="B1658" s="12">
        <f>INT((A1658-1)/122)+1</f>
        <v/>
      </c>
      <c r="C1658" s="13" t="n">
        <v>0.9911180000000001</v>
      </c>
      <c r="D1658" s="13" t="n">
        <v>0.966663</v>
      </c>
      <c r="E1658" s="13" t="n">
        <v>0.027648</v>
      </c>
      <c r="F1658" s="13" t="n">
        <v>0.082345</v>
      </c>
      <c r="G1658" s="13" t="n">
        <v>0.719503</v>
      </c>
      <c r="H1658" s="13" t="n">
        <v>0.95265</v>
      </c>
      <c r="I1658" s="13" t="n">
        <v>0.775166</v>
      </c>
      <c r="J1658" s="13" t="n">
        <v>0.041204</v>
      </c>
      <c r="K1658" s="13" t="n">
        <v>0.382881</v>
      </c>
      <c r="L1658" s="13" t="n">
        <v>0.6473950000000001</v>
      </c>
      <c r="M1658" s="13" t="n">
        <v>0.202089</v>
      </c>
      <c r="N1658" s="13" t="n">
        <v>0.9691109999999999</v>
      </c>
      <c r="O1658" s="9">
        <f>IF(C1658&lt;=1-Params!$B$4,0,MAX(0.1,ROUND(_xlfn.GAMMA.INV((C1658-(1-Params!$B$4))/Params!$B$4,Params!$B$5,Params!$B$6),1)))</f>
        <v/>
      </c>
      <c r="P1658" s="9">
        <f>IF(D1658&lt;=1-Params!$B$7,0,ROUND(_xlfn.GAMMA.INV((D1658-(1-Params!$B$7))/Params!$B$7,Params!$B$8,Params!$B$9),3))</f>
        <v/>
      </c>
      <c r="Q1658" s="9">
        <f>IF(E1658&lt;=1-Params!$B$4,0,MAX(0.1,ROUND(_xlfn.GAMMA.INV((E1658-(1-Params!$B$4))/Params!$B$4,Params!$B$5,Params!$B$6),1)))</f>
        <v/>
      </c>
      <c r="R1658" s="9">
        <f>IF(F1658&lt;=1-Params!$B$7,0,ROUND(_xlfn.GAMMA.INV((F1658-(1-Params!$B$7))/Params!$B$7,Params!$B$8,Params!$B$9),3))</f>
        <v/>
      </c>
      <c r="S1658" s="9">
        <f>IF(G1658&lt;=1-Params!$B$7,0,ROUND((Params!$B$10+Params!$B$11*G1658^Params!$B$12)*_xlfn.GAMMA.INV((G1658-(1-Params!$B$7))/Params!$B$7,Params!$B$8,Params!$B$9),3))</f>
        <v/>
      </c>
      <c r="T1658" s="9">
        <f>IF(H1658&lt;=1-Params!$B$4,0,MAX(0.1,ROUND((Params!$B$10+Params!$B$11*H1658^Params!$B$12)*_xlfn.GAMMA.INV((H1658-(1-Params!$B$4))/Params!$B$4,Params!$B$5,Params!$B$6),1)))</f>
        <v/>
      </c>
      <c r="U1658" s="9">
        <f>ROUND(_xlfn.NORM.INV(I1658,Params!$B$13,Params!$B$14),1)</f>
        <v/>
      </c>
      <c r="V1658" s="9">
        <f>ROUND(_xlfn.NORM.INV(J1658,Params!$B$15,Params!$B$16),2)</f>
        <v/>
      </c>
      <c r="W1658" s="9">
        <f>ROUND(_xlfn.NORM.INV(K1658,Params!$B$13,Params!$B$14),1)</f>
        <v/>
      </c>
      <c r="X1658" s="9">
        <f>ROUND(_xlfn.NORM.INV(L1658,Params!$B$15,Params!$B$16),2)</f>
        <v/>
      </c>
      <c r="Y1658" s="9">
        <f>ROUND(_xlfn.NORM.INV(M1658,Params!$B$15,Params!$B$16)+Params!$B$17+Params!$B$18*M1658,2)</f>
        <v/>
      </c>
      <c r="Z1658" s="9">
        <f>ROUND(_xlfn.NORM.INV(N1658,Params!$B$13,Params!$B$14)+Params!$B$17+Params!$B$18*N1658,1)</f>
        <v/>
      </c>
    </row>
    <row r="1659">
      <c r="A1659" s="11" t="n">
        <v>1658</v>
      </c>
      <c r="B1659" s="12">
        <f>INT((A1659-1)/122)+1</f>
        <v/>
      </c>
      <c r="C1659" s="13" t="n">
        <v>0.252275</v>
      </c>
      <c r="D1659" s="13" t="n">
        <v>0.992629</v>
      </c>
      <c r="E1659" s="13" t="n">
        <v>0.037254</v>
      </c>
      <c r="F1659" s="13" t="n">
        <v>0.826823</v>
      </c>
      <c r="G1659" s="13" t="n">
        <v>0.269805</v>
      </c>
      <c r="H1659" s="13" t="n">
        <v>0.571545</v>
      </c>
      <c r="I1659" s="13" t="n">
        <v>0.719015</v>
      </c>
      <c r="J1659" s="13" t="n">
        <v>0.660547</v>
      </c>
      <c r="K1659" s="13" t="n">
        <v>0.5484250000000001</v>
      </c>
      <c r="L1659" s="13" t="n">
        <v>0.083676</v>
      </c>
      <c r="M1659" s="13" t="n">
        <v>0.413493</v>
      </c>
      <c r="N1659" s="13" t="n">
        <v>0.891007</v>
      </c>
      <c r="O1659" s="9">
        <f>IF(C1659&lt;=1-Params!$B$4,0,MAX(0.1,ROUND(_xlfn.GAMMA.INV((C1659-(1-Params!$B$4))/Params!$B$4,Params!$B$5,Params!$B$6),1)))</f>
        <v/>
      </c>
      <c r="P1659" s="9">
        <f>IF(D1659&lt;=1-Params!$B$7,0,ROUND(_xlfn.GAMMA.INV((D1659-(1-Params!$B$7))/Params!$B$7,Params!$B$8,Params!$B$9),3))</f>
        <v/>
      </c>
      <c r="Q1659" s="9">
        <f>IF(E1659&lt;=1-Params!$B$4,0,MAX(0.1,ROUND(_xlfn.GAMMA.INV((E1659-(1-Params!$B$4))/Params!$B$4,Params!$B$5,Params!$B$6),1)))</f>
        <v/>
      </c>
      <c r="R1659" s="9">
        <f>IF(F1659&lt;=1-Params!$B$7,0,ROUND(_xlfn.GAMMA.INV((F1659-(1-Params!$B$7))/Params!$B$7,Params!$B$8,Params!$B$9),3))</f>
        <v/>
      </c>
      <c r="S1659" s="9">
        <f>IF(G1659&lt;=1-Params!$B$7,0,ROUND((Params!$B$10+Params!$B$11*G1659^Params!$B$12)*_xlfn.GAMMA.INV((G1659-(1-Params!$B$7))/Params!$B$7,Params!$B$8,Params!$B$9),3))</f>
        <v/>
      </c>
      <c r="T1659" s="9">
        <f>IF(H1659&lt;=1-Params!$B$4,0,MAX(0.1,ROUND((Params!$B$10+Params!$B$11*H1659^Params!$B$12)*_xlfn.GAMMA.INV((H1659-(1-Params!$B$4))/Params!$B$4,Params!$B$5,Params!$B$6),1)))</f>
        <v/>
      </c>
      <c r="U1659" s="9">
        <f>ROUND(_xlfn.NORM.INV(I1659,Params!$B$13,Params!$B$14),1)</f>
        <v/>
      </c>
      <c r="V1659" s="9">
        <f>ROUND(_xlfn.NORM.INV(J1659,Params!$B$15,Params!$B$16),2)</f>
        <v/>
      </c>
      <c r="W1659" s="9">
        <f>ROUND(_xlfn.NORM.INV(K1659,Params!$B$13,Params!$B$14),1)</f>
        <v/>
      </c>
      <c r="X1659" s="9">
        <f>ROUND(_xlfn.NORM.INV(L1659,Params!$B$15,Params!$B$16),2)</f>
        <v/>
      </c>
      <c r="Y1659" s="9">
        <f>ROUND(_xlfn.NORM.INV(M1659,Params!$B$15,Params!$B$16)+Params!$B$17+Params!$B$18*M1659,2)</f>
        <v/>
      </c>
      <c r="Z1659" s="9">
        <f>ROUND(_xlfn.NORM.INV(N1659,Params!$B$13,Params!$B$14)+Params!$B$17+Params!$B$18*N1659,1)</f>
        <v/>
      </c>
    </row>
    <row r="1660">
      <c r="A1660" s="11" t="n">
        <v>1659</v>
      </c>
      <c r="B1660" s="12">
        <f>INT((A1660-1)/122)+1</f>
        <v/>
      </c>
      <c r="C1660" s="13" t="n">
        <v>0.791999</v>
      </c>
      <c r="D1660" s="13" t="n">
        <v>0.465896</v>
      </c>
      <c r="E1660" s="13" t="n">
        <v>0.902751</v>
      </c>
      <c r="F1660" s="13" t="n">
        <v>0.797438</v>
      </c>
      <c r="G1660" s="13" t="n">
        <v>0.266195</v>
      </c>
      <c r="H1660" s="13" t="n">
        <v>0.555521</v>
      </c>
      <c r="I1660" s="13" t="n">
        <v>0.846283</v>
      </c>
      <c r="J1660" s="13" t="n">
        <v>0.822664</v>
      </c>
      <c r="K1660" s="13" t="n">
        <v>0.087427</v>
      </c>
      <c r="L1660" s="13" t="n">
        <v>0.037737</v>
      </c>
      <c r="M1660" s="13" t="n">
        <v>0.545068</v>
      </c>
      <c r="N1660" s="13" t="n">
        <v>0.529416</v>
      </c>
      <c r="O1660" s="9">
        <f>IF(C1660&lt;=1-Params!$B$4,0,MAX(0.1,ROUND(_xlfn.GAMMA.INV((C1660-(1-Params!$B$4))/Params!$B$4,Params!$B$5,Params!$B$6),1)))</f>
        <v/>
      </c>
      <c r="P1660" s="9">
        <f>IF(D1660&lt;=1-Params!$B$7,0,ROUND(_xlfn.GAMMA.INV((D1660-(1-Params!$B$7))/Params!$B$7,Params!$B$8,Params!$B$9),3))</f>
        <v/>
      </c>
      <c r="Q1660" s="9">
        <f>IF(E1660&lt;=1-Params!$B$4,0,MAX(0.1,ROUND(_xlfn.GAMMA.INV((E1660-(1-Params!$B$4))/Params!$B$4,Params!$B$5,Params!$B$6),1)))</f>
        <v/>
      </c>
      <c r="R1660" s="9">
        <f>IF(F1660&lt;=1-Params!$B$7,0,ROUND(_xlfn.GAMMA.INV((F1660-(1-Params!$B$7))/Params!$B$7,Params!$B$8,Params!$B$9),3))</f>
        <v/>
      </c>
      <c r="S1660" s="9">
        <f>IF(G1660&lt;=1-Params!$B$7,0,ROUND((Params!$B$10+Params!$B$11*G1660^Params!$B$12)*_xlfn.GAMMA.INV((G1660-(1-Params!$B$7))/Params!$B$7,Params!$B$8,Params!$B$9),3))</f>
        <v/>
      </c>
      <c r="T1660" s="9">
        <f>IF(H1660&lt;=1-Params!$B$4,0,MAX(0.1,ROUND((Params!$B$10+Params!$B$11*H1660^Params!$B$12)*_xlfn.GAMMA.INV((H1660-(1-Params!$B$4))/Params!$B$4,Params!$B$5,Params!$B$6),1)))</f>
        <v/>
      </c>
      <c r="U1660" s="9">
        <f>ROUND(_xlfn.NORM.INV(I1660,Params!$B$13,Params!$B$14),1)</f>
        <v/>
      </c>
      <c r="V1660" s="9">
        <f>ROUND(_xlfn.NORM.INV(J1660,Params!$B$15,Params!$B$16),2)</f>
        <v/>
      </c>
      <c r="W1660" s="9">
        <f>ROUND(_xlfn.NORM.INV(K1660,Params!$B$13,Params!$B$14),1)</f>
        <v/>
      </c>
      <c r="X1660" s="9">
        <f>ROUND(_xlfn.NORM.INV(L1660,Params!$B$15,Params!$B$16),2)</f>
        <v/>
      </c>
      <c r="Y1660" s="9">
        <f>ROUND(_xlfn.NORM.INV(M1660,Params!$B$15,Params!$B$16)+Params!$B$17+Params!$B$18*M1660,2)</f>
        <v/>
      </c>
      <c r="Z1660" s="9">
        <f>ROUND(_xlfn.NORM.INV(N1660,Params!$B$13,Params!$B$14)+Params!$B$17+Params!$B$18*N1660,1)</f>
        <v/>
      </c>
    </row>
    <row r="1661">
      <c r="A1661" s="11" t="n">
        <v>1660</v>
      </c>
      <c r="B1661" s="12">
        <f>INT((A1661-1)/122)+1</f>
        <v/>
      </c>
      <c r="C1661" s="13" t="n">
        <v>0.781151</v>
      </c>
      <c r="D1661" s="13" t="n">
        <v>0.762748</v>
      </c>
      <c r="E1661" s="13" t="n">
        <v>0.368491</v>
      </c>
      <c r="F1661" s="13" t="n">
        <v>0.805315</v>
      </c>
      <c r="G1661" s="13" t="n">
        <v>0.331888</v>
      </c>
      <c r="H1661" s="13" t="n">
        <v>0.28645</v>
      </c>
      <c r="I1661" s="13" t="n">
        <v>0.97506</v>
      </c>
      <c r="J1661" s="13" t="n">
        <v>0.862381</v>
      </c>
      <c r="K1661" s="13" t="n">
        <v>0.076311</v>
      </c>
      <c r="L1661" s="13" t="n">
        <v>0.281891</v>
      </c>
      <c r="M1661" s="13" t="n">
        <v>0.906575</v>
      </c>
      <c r="N1661" s="13" t="n">
        <v>0.427373</v>
      </c>
      <c r="O1661" s="9">
        <f>IF(C1661&lt;=1-Params!$B$4,0,MAX(0.1,ROUND(_xlfn.GAMMA.INV((C1661-(1-Params!$B$4))/Params!$B$4,Params!$B$5,Params!$B$6),1)))</f>
        <v/>
      </c>
      <c r="P1661" s="9">
        <f>IF(D1661&lt;=1-Params!$B$7,0,ROUND(_xlfn.GAMMA.INV((D1661-(1-Params!$B$7))/Params!$B$7,Params!$B$8,Params!$B$9),3))</f>
        <v/>
      </c>
      <c r="Q1661" s="9">
        <f>IF(E1661&lt;=1-Params!$B$4,0,MAX(0.1,ROUND(_xlfn.GAMMA.INV((E1661-(1-Params!$B$4))/Params!$B$4,Params!$B$5,Params!$B$6),1)))</f>
        <v/>
      </c>
      <c r="R1661" s="9">
        <f>IF(F1661&lt;=1-Params!$B$7,0,ROUND(_xlfn.GAMMA.INV((F1661-(1-Params!$B$7))/Params!$B$7,Params!$B$8,Params!$B$9),3))</f>
        <v/>
      </c>
      <c r="S1661" s="9">
        <f>IF(G1661&lt;=1-Params!$B$7,0,ROUND((Params!$B$10+Params!$B$11*G1661^Params!$B$12)*_xlfn.GAMMA.INV((G1661-(1-Params!$B$7))/Params!$B$7,Params!$B$8,Params!$B$9),3))</f>
        <v/>
      </c>
      <c r="T1661" s="9">
        <f>IF(H1661&lt;=1-Params!$B$4,0,MAX(0.1,ROUND((Params!$B$10+Params!$B$11*H1661^Params!$B$12)*_xlfn.GAMMA.INV((H1661-(1-Params!$B$4))/Params!$B$4,Params!$B$5,Params!$B$6),1)))</f>
        <v/>
      </c>
      <c r="U1661" s="9">
        <f>ROUND(_xlfn.NORM.INV(I1661,Params!$B$13,Params!$B$14),1)</f>
        <v/>
      </c>
      <c r="V1661" s="9">
        <f>ROUND(_xlfn.NORM.INV(J1661,Params!$B$15,Params!$B$16),2)</f>
        <v/>
      </c>
      <c r="W1661" s="9">
        <f>ROUND(_xlfn.NORM.INV(K1661,Params!$B$13,Params!$B$14),1)</f>
        <v/>
      </c>
      <c r="X1661" s="9">
        <f>ROUND(_xlfn.NORM.INV(L1661,Params!$B$15,Params!$B$16),2)</f>
        <v/>
      </c>
      <c r="Y1661" s="9">
        <f>ROUND(_xlfn.NORM.INV(M1661,Params!$B$15,Params!$B$16)+Params!$B$17+Params!$B$18*M1661,2)</f>
        <v/>
      </c>
      <c r="Z1661" s="9">
        <f>ROUND(_xlfn.NORM.INV(N1661,Params!$B$13,Params!$B$14)+Params!$B$17+Params!$B$18*N1661,1)</f>
        <v/>
      </c>
    </row>
    <row r="1662">
      <c r="A1662" s="11" t="n">
        <v>1661</v>
      </c>
      <c r="B1662" s="12">
        <f>INT((A1662-1)/122)+1</f>
        <v/>
      </c>
      <c r="C1662" s="13" t="n">
        <v>0.516389</v>
      </c>
      <c r="D1662" s="13" t="n">
        <v>0.406387</v>
      </c>
      <c r="E1662" s="13" t="n">
        <v>0.225646</v>
      </c>
      <c r="F1662" s="13" t="n">
        <v>0.691533</v>
      </c>
      <c r="G1662" s="13" t="n">
        <v>0.291976</v>
      </c>
      <c r="H1662" s="13" t="n">
        <v>0.308606</v>
      </c>
      <c r="I1662" s="13" t="n">
        <v>0.996347</v>
      </c>
      <c r="J1662" s="13" t="n">
        <v>0.889884</v>
      </c>
      <c r="K1662" s="13" t="n">
        <v>0.116939</v>
      </c>
      <c r="L1662" s="13" t="n">
        <v>0.615648</v>
      </c>
      <c r="M1662" s="13" t="n">
        <v>0.7045940000000001</v>
      </c>
      <c r="N1662" s="13" t="n">
        <v>0.5351089999999999</v>
      </c>
      <c r="O1662" s="9">
        <f>IF(C1662&lt;=1-Params!$B$4,0,MAX(0.1,ROUND(_xlfn.GAMMA.INV((C1662-(1-Params!$B$4))/Params!$B$4,Params!$B$5,Params!$B$6),1)))</f>
        <v/>
      </c>
      <c r="P1662" s="9">
        <f>IF(D1662&lt;=1-Params!$B$7,0,ROUND(_xlfn.GAMMA.INV((D1662-(1-Params!$B$7))/Params!$B$7,Params!$B$8,Params!$B$9),3))</f>
        <v/>
      </c>
      <c r="Q1662" s="9">
        <f>IF(E1662&lt;=1-Params!$B$4,0,MAX(0.1,ROUND(_xlfn.GAMMA.INV((E1662-(1-Params!$B$4))/Params!$B$4,Params!$B$5,Params!$B$6),1)))</f>
        <v/>
      </c>
      <c r="R1662" s="9">
        <f>IF(F1662&lt;=1-Params!$B$7,0,ROUND(_xlfn.GAMMA.INV((F1662-(1-Params!$B$7))/Params!$B$7,Params!$B$8,Params!$B$9),3))</f>
        <v/>
      </c>
      <c r="S1662" s="9">
        <f>IF(G1662&lt;=1-Params!$B$7,0,ROUND((Params!$B$10+Params!$B$11*G1662^Params!$B$12)*_xlfn.GAMMA.INV((G1662-(1-Params!$B$7))/Params!$B$7,Params!$B$8,Params!$B$9),3))</f>
        <v/>
      </c>
      <c r="T1662" s="9">
        <f>IF(H1662&lt;=1-Params!$B$4,0,MAX(0.1,ROUND((Params!$B$10+Params!$B$11*H1662^Params!$B$12)*_xlfn.GAMMA.INV((H1662-(1-Params!$B$4))/Params!$B$4,Params!$B$5,Params!$B$6),1)))</f>
        <v/>
      </c>
      <c r="U1662" s="9">
        <f>ROUND(_xlfn.NORM.INV(I1662,Params!$B$13,Params!$B$14),1)</f>
        <v/>
      </c>
      <c r="V1662" s="9">
        <f>ROUND(_xlfn.NORM.INV(J1662,Params!$B$15,Params!$B$16),2)</f>
        <v/>
      </c>
      <c r="W1662" s="9">
        <f>ROUND(_xlfn.NORM.INV(K1662,Params!$B$13,Params!$B$14),1)</f>
        <v/>
      </c>
      <c r="X1662" s="9">
        <f>ROUND(_xlfn.NORM.INV(L1662,Params!$B$15,Params!$B$16),2)</f>
        <v/>
      </c>
      <c r="Y1662" s="9">
        <f>ROUND(_xlfn.NORM.INV(M1662,Params!$B$15,Params!$B$16)+Params!$B$17+Params!$B$18*M1662,2)</f>
        <v/>
      </c>
      <c r="Z1662" s="9">
        <f>ROUND(_xlfn.NORM.INV(N1662,Params!$B$13,Params!$B$14)+Params!$B$17+Params!$B$18*N1662,1)</f>
        <v/>
      </c>
    </row>
    <row r="1663">
      <c r="A1663" s="11" t="n">
        <v>1662</v>
      </c>
      <c r="B1663" s="12">
        <f>INT((A1663-1)/122)+1</f>
        <v/>
      </c>
      <c r="C1663" s="13" t="n">
        <v>0.724538</v>
      </c>
      <c r="D1663" s="13" t="n">
        <v>0.646916</v>
      </c>
      <c r="E1663" s="13" t="n">
        <v>0.630777</v>
      </c>
      <c r="F1663" s="13" t="n">
        <v>0.36473</v>
      </c>
      <c r="G1663" s="13" t="n">
        <v>0.172323</v>
      </c>
      <c r="H1663" s="13" t="n">
        <v>0.978902</v>
      </c>
      <c r="I1663" s="13" t="n">
        <v>0.996761</v>
      </c>
      <c r="J1663" s="13" t="n">
        <v>0.7525579999999999</v>
      </c>
      <c r="K1663" s="13" t="n">
        <v>0.334586</v>
      </c>
      <c r="L1663" s="13" t="n">
        <v>0.748378</v>
      </c>
      <c r="M1663" s="13" t="n">
        <v>0.037731</v>
      </c>
      <c r="N1663" s="13" t="n">
        <v>0.639696</v>
      </c>
      <c r="O1663" s="9">
        <f>IF(C1663&lt;=1-Params!$B$4,0,MAX(0.1,ROUND(_xlfn.GAMMA.INV((C1663-(1-Params!$B$4))/Params!$B$4,Params!$B$5,Params!$B$6),1)))</f>
        <v/>
      </c>
      <c r="P1663" s="9">
        <f>IF(D1663&lt;=1-Params!$B$7,0,ROUND(_xlfn.GAMMA.INV((D1663-(1-Params!$B$7))/Params!$B$7,Params!$B$8,Params!$B$9),3))</f>
        <v/>
      </c>
      <c r="Q1663" s="9">
        <f>IF(E1663&lt;=1-Params!$B$4,0,MAX(0.1,ROUND(_xlfn.GAMMA.INV((E1663-(1-Params!$B$4))/Params!$B$4,Params!$B$5,Params!$B$6),1)))</f>
        <v/>
      </c>
      <c r="R1663" s="9">
        <f>IF(F1663&lt;=1-Params!$B$7,0,ROUND(_xlfn.GAMMA.INV((F1663-(1-Params!$B$7))/Params!$B$7,Params!$B$8,Params!$B$9),3))</f>
        <v/>
      </c>
      <c r="S1663" s="9">
        <f>IF(G1663&lt;=1-Params!$B$7,0,ROUND((Params!$B$10+Params!$B$11*G1663^Params!$B$12)*_xlfn.GAMMA.INV((G1663-(1-Params!$B$7))/Params!$B$7,Params!$B$8,Params!$B$9),3))</f>
        <v/>
      </c>
      <c r="T1663" s="9">
        <f>IF(H1663&lt;=1-Params!$B$4,0,MAX(0.1,ROUND((Params!$B$10+Params!$B$11*H1663^Params!$B$12)*_xlfn.GAMMA.INV((H1663-(1-Params!$B$4))/Params!$B$4,Params!$B$5,Params!$B$6),1)))</f>
        <v/>
      </c>
      <c r="U1663" s="9">
        <f>ROUND(_xlfn.NORM.INV(I1663,Params!$B$13,Params!$B$14),1)</f>
        <v/>
      </c>
      <c r="V1663" s="9">
        <f>ROUND(_xlfn.NORM.INV(J1663,Params!$B$15,Params!$B$16),2)</f>
        <v/>
      </c>
      <c r="W1663" s="9">
        <f>ROUND(_xlfn.NORM.INV(K1663,Params!$B$13,Params!$B$14),1)</f>
        <v/>
      </c>
      <c r="X1663" s="9">
        <f>ROUND(_xlfn.NORM.INV(L1663,Params!$B$15,Params!$B$16),2)</f>
        <v/>
      </c>
      <c r="Y1663" s="9">
        <f>ROUND(_xlfn.NORM.INV(M1663,Params!$B$15,Params!$B$16)+Params!$B$17+Params!$B$18*M1663,2)</f>
        <v/>
      </c>
      <c r="Z1663" s="9">
        <f>ROUND(_xlfn.NORM.INV(N1663,Params!$B$13,Params!$B$14)+Params!$B$17+Params!$B$18*N1663,1)</f>
        <v/>
      </c>
    </row>
    <row r="1664">
      <c r="A1664" s="11" t="n">
        <v>1663</v>
      </c>
      <c r="B1664" s="12">
        <f>INT((A1664-1)/122)+1</f>
        <v/>
      </c>
      <c r="C1664" s="13" t="n">
        <v>0.259043</v>
      </c>
      <c r="D1664" s="13" t="n">
        <v>0.890839</v>
      </c>
      <c r="E1664" s="13" t="n">
        <v>0.391867</v>
      </c>
      <c r="F1664" s="13" t="n">
        <v>0.85277</v>
      </c>
      <c r="G1664" s="13" t="n">
        <v>0.003838</v>
      </c>
      <c r="H1664" s="13" t="n">
        <v>0.873829</v>
      </c>
      <c r="I1664" s="13" t="n">
        <v>0.999299</v>
      </c>
      <c r="J1664" s="13" t="n">
        <v>0.677059</v>
      </c>
      <c r="K1664" s="13" t="n">
        <v>0.44588</v>
      </c>
      <c r="L1664" s="13" t="n">
        <v>0.467216</v>
      </c>
      <c r="M1664" s="13" t="n">
        <v>0.106351</v>
      </c>
      <c r="N1664" s="13" t="n">
        <v>0.726239</v>
      </c>
      <c r="O1664" s="9">
        <f>IF(C1664&lt;=1-Params!$B$4,0,MAX(0.1,ROUND(_xlfn.GAMMA.INV((C1664-(1-Params!$B$4))/Params!$B$4,Params!$B$5,Params!$B$6),1)))</f>
        <v/>
      </c>
      <c r="P1664" s="9">
        <f>IF(D1664&lt;=1-Params!$B$7,0,ROUND(_xlfn.GAMMA.INV((D1664-(1-Params!$B$7))/Params!$B$7,Params!$B$8,Params!$B$9),3))</f>
        <v/>
      </c>
      <c r="Q1664" s="9">
        <f>IF(E1664&lt;=1-Params!$B$4,0,MAX(0.1,ROUND(_xlfn.GAMMA.INV((E1664-(1-Params!$B$4))/Params!$B$4,Params!$B$5,Params!$B$6),1)))</f>
        <v/>
      </c>
      <c r="R1664" s="9">
        <f>IF(F1664&lt;=1-Params!$B$7,0,ROUND(_xlfn.GAMMA.INV((F1664-(1-Params!$B$7))/Params!$B$7,Params!$B$8,Params!$B$9),3))</f>
        <v/>
      </c>
      <c r="S1664" s="9">
        <f>IF(G1664&lt;=1-Params!$B$7,0,ROUND((Params!$B$10+Params!$B$11*G1664^Params!$B$12)*_xlfn.GAMMA.INV((G1664-(1-Params!$B$7))/Params!$B$7,Params!$B$8,Params!$B$9),3))</f>
        <v/>
      </c>
      <c r="T1664" s="9">
        <f>IF(H1664&lt;=1-Params!$B$4,0,MAX(0.1,ROUND((Params!$B$10+Params!$B$11*H1664^Params!$B$12)*_xlfn.GAMMA.INV((H1664-(1-Params!$B$4))/Params!$B$4,Params!$B$5,Params!$B$6),1)))</f>
        <v/>
      </c>
      <c r="U1664" s="9">
        <f>ROUND(_xlfn.NORM.INV(I1664,Params!$B$13,Params!$B$14),1)</f>
        <v/>
      </c>
      <c r="V1664" s="9">
        <f>ROUND(_xlfn.NORM.INV(J1664,Params!$B$15,Params!$B$16),2)</f>
        <v/>
      </c>
      <c r="W1664" s="9">
        <f>ROUND(_xlfn.NORM.INV(K1664,Params!$B$13,Params!$B$14),1)</f>
        <v/>
      </c>
      <c r="X1664" s="9">
        <f>ROUND(_xlfn.NORM.INV(L1664,Params!$B$15,Params!$B$16),2)</f>
        <v/>
      </c>
      <c r="Y1664" s="9">
        <f>ROUND(_xlfn.NORM.INV(M1664,Params!$B$15,Params!$B$16)+Params!$B$17+Params!$B$18*M1664,2)</f>
        <v/>
      </c>
      <c r="Z1664" s="9">
        <f>ROUND(_xlfn.NORM.INV(N1664,Params!$B$13,Params!$B$14)+Params!$B$17+Params!$B$18*N1664,1)</f>
        <v/>
      </c>
    </row>
    <row r="1665">
      <c r="A1665" s="11" t="n">
        <v>1664</v>
      </c>
      <c r="B1665" s="12">
        <f>INT((A1665-1)/122)+1</f>
        <v/>
      </c>
      <c r="C1665" s="13" t="n">
        <v>0.433499</v>
      </c>
      <c r="D1665" s="13" t="n">
        <v>0.989136</v>
      </c>
      <c r="E1665" s="13" t="n">
        <v>0.654672</v>
      </c>
      <c r="F1665" s="13" t="n">
        <v>0.253352</v>
      </c>
      <c r="G1665" s="13" t="n">
        <v>0.259529</v>
      </c>
      <c r="H1665" s="13" t="n">
        <v>0.812109</v>
      </c>
      <c r="I1665" s="13" t="n">
        <v>0.970742</v>
      </c>
      <c r="J1665" s="13" t="n">
        <v>0.371534</v>
      </c>
      <c r="K1665" s="13" t="n">
        <v>0.049995</v>
      </c>
      <c r="L1665" s="13" t="n">
        <v>0.946304</v>
      </c>
      <c r="M1665" s="13" t="n">
        <v>0.156724</v>
      </c>
      <c r="N1665" s="13" t="n">
        <v>0.374344</v>
      </c>
      <c r="O1665" s="9">
        <f>IF(C1665&lt;=1-Params!$B$4,0,MAX(0.1,ROUND(_xlfn.GAMMA.INV((C1665-(1-Params!$B$4))/Params!$B$4,Params!$B$5,Params!$B$6),1)))</f>
        <v/>
      </c>
      <c r="P1665" s="9">
        <f>IF(D1665&lt;=1-Params!$B$7,0,ROUND(_xlfn.GAMMA.INV((D1665-(1-Params!$B$7))/Params!$B$7,Params!$B$8,Params!$B$9),3))</f>
        <v/>
      </c>
      <c r="Q1665" s="9">
        <f>IF(E1665&lt;=1-Params!$B$4,0,MAX(0.1,ROUND(_xlfn.GAMMA.INV((E1665-(1-Params!$B$4))/Params!$B$4,Params!$B$5,Params!$B$6),1)))</f>
        <v/>
      </c>
      <c r="R1665" s="9">
        <f>IF(F1665&lt;=1-Params!$B$7,0,ROUND(_xlfn.GAMMA.INV((F1665-(1-Params!$B$7))/Params!$B$7,Params!$B$8,Params!$B$9),3))</f>
        <v/>
      </c>
      <c r="S1665" s="9">
        <f>IF(G1665&lt;=1-Params!$B$7,0,ROUND((Params!$B$10+Params!$B$11*G1665^Params!$B$12)*_xlfn.GAMMA.INV((G1665-(1-Params!$B$7))/Params!$B$7,Params!$B$8,Params!$B$9),3))</f>
        <v/>
      </c>
      <c r="T1665" s="9">
        <f>IF(H1665&lt;=1-Params!$B$4,0,MAX(0.1,ROUND((Params!$B$10+Params!$B$11*H1665^Params!$B$12)*_xlfn.GAMMA.INV((H1665-(1-Params!$B$4))/Params!$B$4,Params!$B$5,Params!$B$6),1)))</f>
        <v/>
      </c>
      <c r="U1665" s="9">
        <f>ROUND(_xlfn.NORM.INV(I1665,Params!$B$13,Params!$B$14),1)</f>
        <v/>
      </c>
      <c r="V1665" s="9">
        <f>ROUND(_xlfn.NORM.INV(J1665,Params!$B$15,Params!$B$16),2)</f>
        <v/>
      </c>
      <c r="W1665" s="9">
        <f>ROUND(_xlfn.NORM.INV(K1665,Params!$B$13,Params!$B$14),1)</f>
        <v/>
      </c>
      <c r="X1665" s="9">
        <f>ROUND(_xlfn.NORM.INV(L1665,Params!$B$15,Params!$B$16),2)</f>
        <v/>
      </c>
      <c r="Y1665" s="9">
        <f>ROUND(_xlfn.NORM.INV(M1665,Params!$B$15,Params!$B$16)+Params!$B$17+Params!$B$18*M1665,2)</f>
        <v/>
      </c>
      <c r="Z1665" s="9">
        <f>ROUND(_xlfn.NORM.INV(N1665,Params!$B$13,Params!$B$14)+Params!$B$17+Params!$B$18*N1665,1)</f>
        <v/>
      </c>
    </row>
    <row r="1666">
      <c r="A1666" s="11" t="n">
        <v>1665</v>
      </c>
      <c r="B1666" s="12">
        <f>INT((A1666-1)/122)+1</f>
        <v/>
      </c>
      <c r="C1666" s="13" t="n">
        <v>0.357808</v>
      </c>
      <c r="D1666" s="13" t="n">
        <v>0.429802</v>
      </c>
      <c r="E1666" s="13" t="n">
        <v>0.790673</v>
      </c>
      <c r="F1666" s="13" t="n">
        <v>0.77356</v>
      </c>
      <c r="G1666" s="13" t="n">
        <v>0.532839</v>
      </c>
      <c r="H1666" s="13" t="n">
        <v>0.272637</v>
      </c>
      <c r="I1666" s="13" t="n">
        <v>0.52361</v>
      </c>
      <c r="J1666" s="13" t="n">
        <v>0.341953</v>
      </c>
      <c r="K1666" s="13" t="n">
        <v>0.003458</v>
      </c>
      <c r="L1666" s="13" t="n">
        <v>0.917933</v>
      </c>
      <c r="M1666" s="13" t="n">
        <v>0.293688</v>
      </c>
      <c r="N1666" s="13" t="n">
        <v>0.119817</v>
      </c>
      <c r="O1666" s="9">
        <f>IF(C1666&lt;=1-Params!$B$4,0,MAX(0.1,ROUND(_xlfn.GAMMA.INV((C1666-(1-Params!$B$4))/Params!$B$4,Params!$B$5,Params!$B$6),1)))</f>
        <v/>
      </c>
      <c r="P1666" s="9">
        <f>IF(D1666&lt;=1-Params!$B$7,0,ROUND(_xlfn.GAMMA.INV((D1666-(1-Params!$B$7))/Params!$B$7,Params!$B$8,Params!$B$9),3))</f>
        <v/>
      </c>
      <c r="Q1666" s="9">
        <f>IF(E1666&lt;=1-Params!$B$4,0,MAX(0.1,ROUND(_xlfn.GAMMA.INV((E1666-(1-Params!$B$4))/Params!$B$4,Params!$B$5,Params!$B$6),1)))</f>
        <v/>
      </c>
      <c r="R1666" s="9">
        <f>IF(F1666&lt;=1-Params!$B$7,0,ROUND(_xlfn.GAMMA.INV((F1666-(1-Params!$B$7))/Params!$B$7,Params!$B$8,Params!$B$9),3))</f>
        <v/>
      </c>
      <c r="S1666" s="9">
        <f>IF(G1666&lt;=1-Params!$B$7,0,ROUND((Params!$B$10+Params!$B$11*G1666^Params!$B$12)*_xlfn.GAMMA.INV((G1666-(1-Params!$B$7))/Params!$B$7,Params!$B$8,Params!$B$9),3))</f>
        <v/>
      </c>
      <c r="T1666" s="9">
        <f>IF(H1666&lt;=1-Params!$B$4,0,MAX(0.1,ROUND((Params!$B$10+Params!$B$11*H1666^Params!$B$12)*_xlfn.GAMMA.INV((H1666-(1-Params!$B$4))/Params!$B$4,Params!$B$5,Params!$B$6),1)))</f>
        <v/>
      </c>
      <c r="U1666" s="9">
        <f>ROUND(_xlfn.NORM.INV(I1666,Params!$B$13,Params!$B$14),1)</f>
        <v/>
      </c>
      <c r="V1666" s="9">
        <f>ROUND(_xlfn.NORM.INV(J1666,Params!$B$15,Params!$B$16),2)</f>
        <v/>
      </c>
      <c r="W1666" s="9">
        <f>ROUND(_xlfn.NORM.INV(K1666,Params!$B$13,Params!$B$14),1)</f>
        <v/>
      </c>
      <c r="X1666" s="9">
        <f>ROUND(_xlfn.NORM.INV(L1666,Params!$B$15,Params!$B$16),2)</f>
        <v/>
      </c>
      <c r="Y1666" s="9">
        <f>ROUND(_xlfn.NORM.INV(M1666,Params!$B$15,Params!$B$16)+Params!$B$17+Params!$B$18*M1666,2)</f>
        <v/>
      </c>
      <c r="Z1666" s="9">
        <f>ROUND(_xlfn.NORM.INV(N1666,Params!$B$13,Params!$B$14)+Params!$B$17+Params!$B$18*N1666,1)</f>
        <v/>
      </c>
    </row>
    <row r="1667">
      <c r="A1667" s="11" t="n">
        <v>1666</v>
      </c>
      <c r="B1667" s="12">
        <f>INT((A1667-1)/122)+1</f>
        <v/>
      </c>
      <c r="C1667" s="13" t="n">
        <v>0.945536</v>
      </c>
      <c r="D1667" s="13" t="n">
        <v>0.8219340000000001</v>
      </c>
      <c r="E1667" s="13" t="n">
        <v>0.30093</v>
      </c>
      <c r="F1667" s="13" t="n">
        <v>0.213945</v>
      </c>
      <c r="G1667" s="13" t="n">
        <v>0.382192</v>
      </c>
      <c r="H1667" s="13" t="n">
        <v>0.506942</v>
      </c>
      <c r="I1667" s="13" t="n">
        <v>0.187176</v>
      </c>
      <c r="J1667" s="13" t="n">
        <v>0.744636</v>
      </c>
      <c r="K1667" s="13" t="n">
        <v>0.040041</v>
      </c>
      <c r="L1667" s="13" t="n">
        <v>0.977992</v>
      </c>
      <c r="M1667" s="13" t="n">
        <v>0.343957</v>
      </c>
      <c r="N1667" s="13" t="n">
        <v>0.222177</v>
      </c>
      <c r="O1667" s="9">
        <f>IF(C1667&lt;=1-Params!$B$4,0,MAX(0.1,ROUND(_xlfn.GAMMA.INV((C1667-(1-Params!$B$4))/Params!$B$4,Params!$B$5,Params!$B$6),1)))</f>
        <v/>
      </c>
      <c r="P1667" s="9">
        <f>IF(D1667&lt;=1-Params!$B$7,0,ROUND(_xlfn.GAMMA.INV((D1667-(1-Params!$B$7))/Params!$B$7,Params!$B$8,Params!$B$9),3))</f>
        <v/>
      </c>
      <c r="Q1667" s="9">
        <f>IF(E1667&lt;=1-Params!$B$4,0,MAX(0.1,ROUND(_xlfn.GAMMA.INV((E1667-(1-Params!$B$4))/Params!$B$4,Params!$B$5,Params!$B$6),1)))</f>
        <v/>
      </c>
      <c r="R1667" s="9">
        <f>IF(F1667&lt;=1-Params!$B$7,0,ROUND(_xlfn.GAMMA.INV((F1667-(1-Params!$B$7))/Params!$B$7,Params!$B$8,Params!$B$9),3))</f>
        <v/>
      </c>
      <c r="S1667" s="9">
        <f>IF(G1667&lt;=1-Params!$B$7,0,ROUND((Params!$B$10+Params!$B$11*G1667^Params!$B$12)*_xlfn.GAMMA.INV((G1667-(1-Params!$B$7))/Params!$B$7,Params!$B$8,Params!$B$9),3))</f>
        <v/>
      </c>
      <c r="T1667" s="9">
        <f>IF(H1667&lt;=1-Params!$B$4,0,MAX(0.1,ROUND((Params!$B$10+Params!$B$11*H1667^Params!$B$12)*_xlfn.GAMMA.INV((H1667-(1-Params!$B$4))/Params!$B$4,Params!$B$5,Params!$B$6),1)))</f>
        <v/>
      </c>
      <c r="U1667" s="9">
        <f>ROUND(_xlfn.NORM.INV(I1667,Params!$B$13,Params!$B$14),1)</f>
        <v/>
      </c>
      <c r="V1667" s="9">
        <f>ROUND(_xlfn.NORM.INV(J1667,Params!$B$15,Params!$B$16),2)</f>
        <v/>
      </c>
      <c r="W1667" s="9">
        <f>ROUND(_xlfn.NORM.INV(K1667,Params!$B$13,Params!$B$14),1)</f>
        <v/>
      </c>
      <c r="X1667" s="9">
        <f>ROUND(_xlfn.NORM.INV(L1667,Params!$B$15,Params!$B$16),2)</f>
        <v/>
      </c>
      <c r="Y1667" s="9">
        <f>ROUND(_xlfn.NORM.INV(M1667,Params!$B$15,Params!$B$16)+Params!$B$17+Params!$B$18*M1667,2)</f>
        <v/>
      </c>
      <c r="Z1667" s="9">
        <f>ROUND(_xlfn.NORM.INV(N1667,Params!$B$13,Params!$B$14)+Params!$B$17+Params!$B$18*N1667,1)</f>
        <v/>
      </c>
    </row>
    <row r="1668">
      <c r="A1668" s="11" t="n">
        <v>1667</v>
      </c>
      <c r="B1668" s="12">
        <f>INT((A1668-1)/122)+1</f>
        <v/>
      </c>
      <c r="C1668" s="13" t="n">
        <v>0.660686</v>
      </c>
      <c r="D1668" s="13" t="n">
        <v>0.086066</v>
      </c>
      <c r="E1668" s="13" t="n">
        <v>0.08921900000000001</v>
      </c>
      <c r="F1668" s="13" t="n">
        <v>0.129418</v>
      </c>
      <c r="G1668" s="13" t="n">
        <v>0.408457</v>
      </c>
      <c r="H1668" s="13" t="n">
        <v>0.583601</v>
      </c>
      <c r="I1668" s="13" t="n">
        <v>0.278839</v>
      </c>
      <c r="J1668" s="13" t="n">
        <v>0.941618</v>
      </c>
      <c r="K1668" s="13" t="n">
        <v>0.302574</v>
      </c>
      <c r="L1668" s="13" t="n">
        <v>0.888964</v>
      </c>
      <c r="M1668" s="13" t="n">
        <v>0.268095</v>
      </c>
      <c r="N1668" s="13" t="n">
        <v>0.016412</v>
      </c>
      <c r="O1668" s="9">
        <f>IF(C1668&lt;=1-Params!$B$4,0,MAX(0.1,ROUND(_xlfn.GAMMA.INV((C1668-(1-Params!$B$4))/Params!$B$4,Params!$B$5,Params!$B$6),1)))</f>
        <v/>
      </c>
      <c r="P1668" s="9">
        <f>IF(D1668&lt;=1-Params!$B$7,0,ROUND(_xlfn.GAMMA.INV((D1668-(1-Params!$B$7))/Params!$B$7,Params!$B$8,Params!$B$9),3))</f>
        <v/>
      </c>
      <c r="Q1668" s="9">
        <f>IF(E1668&lt;=1-Params!$B$4,0,MAX(0.1,ROUND(_xlfn.GAMMA.INV((E1668-(1-Params!$B$4))/Params!$B$4,Params!$B$5,Params!$B$6),1)))</f>
        <v/>
      </c>
      <c r="R1668" s="9">
        <f>IF(F1668&lt;=1-Params!$B$7,0,ROUND(_xlfn.GAMMA.INV((F1668-(1-Params!$B$7))/Params!$B$7,Params!$B$8,Params!$B$9),3))</f>
        <v/>
      </c>
      <c r="S1668" s="9">
        <f>IF(G1668&lt;=1-Params!$B$7,0,ROUND((Params!$B$10+Params!$B$11*G1668^Params!$B$12)*_xlfn.GAMMA.INV((G1668-(1-Params!$B$7))/Params!$B$7,Params!$B$8,Params!$B$9),3))</f>
        <v/>
      </c>
      <c r="T1668" s="9">
        <f>IF(H1668&lt;=1-Params!$B$4,0,MAX(0.1,ROUND((Params!$B$10+Params!$B$11*H1668^Params!$B$12)*_xlfn.GAMMA.INV((H1668-(1-Params!$B$4))/Params!$B$4,Params!$B$5,Params!$B$6),1)))</f>
        <v/>
      </c>
      <c r="U1668" s="9">
        <f>ROUND(_xlfn.NORM.INV(I1668,Params!$B$13,Params!$B$14),1)</f>
        <v/>
      </c>
      <c r="V1668" s="9">
        <f>ROUND(_xlfn.NORM.INV(J1668,Params!$B$15,Params!$B$16),2)</f>
        <v/>
      </c>
      <c r="W1668" s="9">
        <f>ROUND(_xlfn.NORM.INV(K1668,Params!$B$13,Params!$B$14),1)</f>
        <v/>
      </c>
      <c r="X1668" s="9">
        <f>ROUND(_xlfn.NORM.INV(L1668,Params!$B$15,Params!$B$16),2)</f>
        <v/>
      </c>
      <c r="Y1668" s="9">
        <f>ROUND(_xlfn.NORM.INV(M1668,Params!$B$15,Params!$B$16)+Params!$B$17+Params!$B$18*M1668,2)</f>
        <v/>
      </c>
      <c r="Z1668" s="9">
        <f>ROUND(_xlfn.NORM.INV(N1668,Params!$B$13,Params!$B$14)+Params!$B$17+Params!$B$18*N1668,1)</f>
        <v/>
      </c>
    </row>
    <row r="1669">
      <c r="A1669" s="11" t="n">
        <v>1668</v>
      </c>
      <c r="B1669" s="12">
        <f>INT((A1669-1)/122)+1</f>
        <v/>
      </c>
      <c r="C1669" s="13" t="n">
        <v>0.562163</v>
      </c>
      <c r="D1669" s="13" t="n">
        <v>0.086144</v>
      </c>
      <c r="E1669" s="13" t="n">
        <v>0.11332</v>
      </c>
      <c r="F1669" s="13" t="n">
        <v>0.509266</v>
      </c>
      <c r="G1669" s="13" t="n">
        <v>0.027868</v>
      </c>
      <c r="H1669" s="13" t="n">
        <v>0.5723200000000001</v>
      </c>
      <c r="I1669" s="13" t="n">
        <v>0.157142</v>
      </c>
      <c r="J1669" s="13" t="n">
        <v>0.962015</v>
      </c>
      <c r="K1669" s="13" t="n">
        <v>0.6393489999999999</v>
      </c>
      <c r="L1669" s="13" t="n">
        <v>0.985367</v>
      </c>
      <c r="M1669" s="13" t="n">
        <v>0.48853</v>
      </c>
      <c r="N1669" s="13" t="n">
        <v>0.090139</v>
      </c>
      <c r="O1669" s="9">
        <f>IF(C1669&lt;=1-Params!$B$4,0,MAX(0.1,ROUND(_xlfn.GAMMA.INV((C1669-(1-Params!$B$4))/Params!$B$4,Params!$B$5,Params!$B$6),1)))</f>
        <v/>
      </c>
      <c r="P1669" s="9">
        <f>IF(D1669&lt;=1-Params!$B$7,0,ROUND(_xlfn.GAMMA.INV((D1669-(1-Params!$B$7))/Params!$B$7,Params!$B$8,Params!$B$9),3))</f>
        <v/>
      </c>
      <c r="Q1669" s="9">
        <f>IF(E1669&lt;=1-Params!$B$4,0,MAX(0.1,ROUND(_xlfn.GAMMA.INV((E1669-(1-Params!$B$4))/Params!$B$4,Params!$B$5,Params!$B$6),1)))</f>
        <v/>
      </c>
      <c r="R1669" s="9">
        <f>IF(F1669&lt;=1-Params!$B$7,0,ROUND(_xlfn.GAMMA.INV((F1669-(1-Params!$B$7))/Params!$B$7,Params!$B$8,Params!$B$9),3))</f>
        <v/>
      </c>
      <c r="S1669" s="9">
        <f>IF(G1669&lt;=1-Params!$B$7,0,ROUND((Params!$B$10+Params!$B$11*G1669^Params!$B$12)*_xlfn.GAMMA.INV((G1669-(1-Params!$B$7))/Params!$B$7,Params!$B$8,Params!$B$9),3))</f>
        <v/>
      </c>
      <c r="T1669" s="9">
        <f>IF(H1669&lt;=1-Params!$B$4,0,MAX(0.1,ROUND((Params!$B$10+Params!$B$11*H1669^Params!$B$12)*_xlfn.GAMMA.INV((H1669-(1-Params!$B$4))/Params!$B$4,Params!$B$5,Params!$B$6),1)))</f>
        <v/>
      </c>
      <c r="U1669" s="9">
        <f>ROUND(_xlfn.NORM.INV(I1669,Params!$B$13,Params!$B$14),1)</f>
        <v/>
      </c>
      <c r="V1669" s="9">
        <f>ROUND(_xlfn.NORM.INV(J1669,Params!$B$15,Params!$B$16),2)</f>
        <v/>
      </c>
      <c r="W1669" s="9">
        <f>ROUND(_xlfn.NORM.INV(K1669,Params!$B$13,Params!$B$14),1)</f>
        <v/>
      </c>
      <c r="X1669" s="9">
        <f>ROUND(_xlfn.NORM.INV(L1669,Params!$B$15,Params!$B$16),2)</f>
        <v/>
      </c>
      <c r="Y1669" s="9">
        <f>ROUND(_xlfn.NORM.INV(M1669,Params!$B$15,Params!$B$16)+Params!$B$17+Params!$B$18*M1669,2)</f>
        <v/>
      </c>
      <c r="Z1669" s="9">
        <f>ROUND(_xlfn.NORM.INV(N1669,Params!$B$13,Params!$B$14)+Params!$B$17+Params!$B$18*N1669,1)</f>
        <v/>
      </c>
    </row>
    <row r="1670">
      <c r="A1670" s="11" t="n">
        <v>1669</v>
      </c>
      <c r="B1670" s="12">
        <f>INT((A1670-1)/122)+1</f>
        <v/>
      </c>
      <c r="C1670" s="13" t="n">
        <v>0.712348</v>
      </c>
      <c r="D1670" s="13" t="n">
        <v>0.661857</v>
      </c>
      <c r="E1670" s="13" t="n">
        <v>0.125548</v>
      </c>
      <c r="F1670" s="13" t="n">
        <v>0.320759</v>
      </c>
      <c r="G1670" s="13" t="n">
        <v>0.145676</v>
      </c>
      <c r="H1670" s="13" t="n">
        <v>0.808141</v>
      </c>
      <c r="I1670" s="13" t="n">
        <v>0.599708</v>
      </c>
      <c r="J1670" s="13" t="n">
        <v>0.811174</v>
      </c>
      <c r="K1670" s="13" t="n">
        <v>0.427474</v>
      </c>
      <c r="L1670" s="13" t="n">
        <v>0.981106</v>
      </c>
      <c r="M1670" s="13" t="n">
        <v>0.719899</v>
      </c>
      <c r="N1670" s="13" t="n">
        <v>0.592225</v>
      </c>
      <c r="O1670" s="9">
        <f>IF(C1670&lt;=1-Params!$B$4,0,MAX(0.1,ROUND(_xlfn.GAMMA.INV((C1670-(1-Params!$B$4))/Params!$B$4,Params!$B$5,Params!$B$6),1)))</f>
        <v/>
      </c>
      <c r="P1670" s="9">
        <f>IF(D1670&lt;=1-Params!$B$7,0,ROUND(_xlfn.GAMMA.INV((D1670-(1-Params!$B$7))/Params!$B$7,Params!$B$8,Params!$B$9),3))</f>
        <v/>
      </c>
      <c r="Q1670" s="9">
        <f>IF(E1670&lt;=1-Params!$B$4,0,MAX(0.1,ROUND(_xlfn.GAMMA.INV((E1670-(1-Params!$B$4))/Params!$B$4,Params!$B$5,Params!$B$6),1)))</f>
        <v/>
      </c>
      <c r="R1670" s="9">
        <f>IF(F1670&lt;=1-Params!$B$7,0,ROUND(_xlfn.GAMMA.INV((F1670-(1-Params!$B$7))/Params!$B$7,Params!$B$8,Params!$B$9),3))</f>
        <v/>
      </c>
      <c r="S1670" s="9">
        <f>IF(G1670&lt;=1-Params!$B$7,0,ROUND((Params!$B$10+Params!$B$11*G1670^Params!$B$12)*_xlfn.GAMMA.INV((G1670-(1-Params!$B$7))/Params!$B$7,Params!$B$8,Params!$B$9),3))</f>
        <v/>
      </c>
      <c r="T1670" s="9">
        <f>IF(H1670&lt;=1-Params!$B$4,0,MAX(0.1,ROUND((Params!$B$10+Params!$B$11*H1670^Params!$B$12)*_xlfn.GAMMA.INV((H1670-(1-Params!$B$4))/Params!$B$4,Params!$B$5,Params!$B$6),1)))</f>
        <v/>
      </c>
      <c r="U1670" s="9">
        <f>ROUND(_xlfn.NORM.INV(I1670,Params!$B$13,Params!$B$14),1)</f>
        <v/>
      </c>
      <c r="V1670" s="9">
        <f>ROUND(_xlfn.NORM.INV(J1670,Params!$B$15,Params!$B$16),2)</f>
        <v/>
      </c>
      <c r="W1670" s="9">
        <f>ROUND(_xlfn.NORM.INV(K1670,Params!$B$13,Params!$B$14),1)</f>
        <v/>
      </c>
      <c r="X1670" s="9">
        <f>ROUND(_xlfn.NORM.INV(L1670,Params!$B$15,Params!$B$16),2)</f>
        <v/>
      </c>
      <c r="Y1670" s="9">
        <f>ROUND(_xlfn.NORM.INV(M1670,Params!$B$15,Params!$B$16)+Params!$B$17+Params!$B$18*M1670,2)</f>
        <v/>
      </c>
      <c r="Z1670" s="9">
        <f>ROUND(_xlfn.NORM.INV(N1670,Params!$B$13,Params!$B$14)+Params!$B$17+Params!$B$18*N1670,1)</f>
        <v/>
      </c>
    </row>
    <row r="1671">
      <c r="A1671" s="11" t="n">
        <v>1670</v>
      </c>
      <c r="B1671" s="12">
        <f>INT((A1671-1)/122)+1</f>
        <v/>
      </c>
      <c r="C1671" s="13" t="n">
        <v>0.425276</v>
      </c>
      <c r="D1671" s="13" t="n">
        <v>0.955565</v>
      </c>
      <c r="E1671" s="13" t="n">
        <v>0.284192</v>
      </c>
      <c r="F1671" s="13" t="n">
        <v>0.555276</v>
      </c>
      <c r="G1671" s="13" t="n">
        <v>0.80321</v>
      </c>
      <c r="H1671" s="13" t="n">
        <v>0.592849</v>
      </c>
      <c r="I1671" s="13" t="n">
        <v>0.34592</v>
      </c>
      <c r="J1671" s="13" t="n">
        <v>0.370156</v>
      </c>
      <c r="K1671" s="13" t="n">
        <v>0.501506</v>
      </c>
      <c r="L1671" s="13" t="n">
        <v>0.8717510000000001</v>
      </c>
      <c r="M1671" s="13" t="n">
        <v>0.718437</v>
      </c>
      <c r="N1671" s="13" t="n">
        <v>0.613764</v>
      </c>
      <c r="O1671" s="9">
        <f>IF(C1671&lt;=1-Params!$B$4,0,MAX(0.1,ROUND(_xlfn.GAMMA.INV((C1671-(1-Params!$B$4))/Params!$B$4,Params!$B$5,Params!$B$6),1)))</f>
        <v/>
      </c>
      <c r="P1671" s="9">
        <f>IF(D1671&lt;=1-Params!$B$7,0,ROUND(_xlfn.GAMMA.INV((D1671-(1-Params!$B$7))/Params!$B$7,Params!$B$8,Params!$B$9),3))</f>
        <v/>
      </c>
      <c r="Q1671" s="9">
        <f>IF(E1671&lt;=1-Params!$B$4,0,MAX(0.1,ROUND(_xlfn.GAMMA.INV((E1671-(1-Params!$B$4))/Params!$B$4,Params!$B$5,Params!$B$6),1)))</f>
        <v/>
      </c>
      <c r="R1671" s="9">
        <f>IF(F1671&lt;=1-Params!$B$7,0,ROUND(_xlfn.GAMMA.INV((F1671-(1-Params!$B$7))/Params!$B$7,Params!$B$8,Params!$B$9),3))</f>
        <v/>
      </c>
      <c r="S1671" s="9">
        <f>IF(G1671&lt;=1-Params!$B$7,0,ROUND((Params!$B$10+Params!$B$11*G1671^Params!$B$12)*_xlfn.GAMMA.INV((G1671-(1-Params!$B$7))/Params!$B$7,Params!$B$8,Params!$B$9),3))</f>
        <v/>
      </c>
      <c r="T1671" s="9">
        <f>IF(H1671&lt;=1-Params!$B$4,0,MAX(0.1,ROUND((Params!$B$10+Params!$B$11*H1671^Params!$B$12)*_xlfn.GAMMA.INV((H1671-(1-Params!$B$4))/Params!$B$4,Params!$B$5,Params!$B$6),1)))</f>
        <v/>
      </c>
      <c r="U1671" s="9">
        <f>ROUND(_xlfn.NORM.INV(I1671,Params!$B$13,Params!$B$14),1)</f>
        <v/>
      </c>
      <c r="V1671" s="9">
        <f>ROUND(_xlfn.NORM.INV(J1671,Params!$B$15,Params!$B$16),2)</f>
        <v/>
      </c>
      <c r="W1671" s="9">
        <f>ROUND(_xlfn.NORM.INV(K1671,Params!$B$13,Params!$B$14),1)</f>
        <v/>
      </c>
      <c r="X1671" s="9">
        <f>ROUND(_xlfn.NORM.INV(L1671,Params!$B$15,Params!$B$16),2)</f>
        <v/>
      </c>
      <c r="Y1671" s="9">
        <f>ROUND(_xlfn.NORM.INV(M1671,Params!$B$15,Params!$B$16)+Params!$B$17+Params!$B$18*M1671,2)</f>
        <v/>
      </c>
      <c r="Z1671" s="9">
        <f>ROUND(_xlfn.NORM.INV(N1671,Params!$B$13,Params!$B$14)+Params!$B$17+Params!$B$18*N1671,1)</f>
        <v/>
      </c>
    </row>
    <row r="1672">
      <c r="A1672" s="11" t="n">
        <v>1671</v>
      </c>
      <c r="B1672" s="12">
        <f>INT((A1672-1)/122)+1</f>
        <v/>
      </c>
      <c r="C1672" s="13" t="n">
        <v>0.5967249999999999</v>
      </c>
      <c r="D1672" s="13" t="n">
        <v>0.849675</v>
      </c>
      <c r="E1672" s="13" t="n">
        <v>0.26856</v>
      </c>
      <c r="F1672" s="13" t="n">
        <v>0.641516</v>
      </c>
      <c r="G1672" s="13" t="n">
        <v>0.7918500000000001</v>
      </c>
      <c r="H1672" s="13" t="n">
        <v>0.148477</v>
      </c>
      <c r="I1672" s="13" t="n">
        <v>0.533599</v>
      </c>
      <c r="J1672" s="13" t="n">
        <v>0.440012</v>
      </c>
      <c r="K1672" s="13" t="n">
        <v>0.641245</v>
      </c>
      <c r="L1672" s="13" t="n">
        <v>0.760609</v>
      </c>
      <c r="M1672" s="13" t="n">
        <v>0.927554</v>
      </c>
      <c r="N1672" s="13" t="n">
        <v>0.8061120000000001</v>
      </c>
      <c r="O1672" s="9">
        <f>IF(C1672&lt;=1-Params!$B$4,0,MAX(0.1,ROUND(_xlfn.GAMMA.INV((C1672-(1-Params!$B$4))/Params!$B$4,Params!$B$5,Params!$B$6),1)))</f>
        <v/>
      </c>
      <c r="P1672" s="9">
        <f>IF(D1672&lt;=1-Params!$B$7,0,ROUND(_xlfn.GAMMA.INV((D1672-(1-Params!$B$7))/Params!$B$7,Params!$B$8,Params!$B$9),3))</f>
        <v/>
      </c>
      <c r="Q1672" s="9">
        <f>IF(E1672&lt;=1-Params!$B$4,0,MAX(0.1,ROUND(_xlfn.GAMMA.INV((E1672-(1-Params!$B$4))/Params!$B$4,Params!$B$5,Params!$B$6),1)))</f>
        <v/>
      </c>
      <c r="R1672" s="9">
        <f>IF(F1672&lt;=1-Params!$B$7,0,ROUND(_xlfn.GAMMA.INV((F1672-(1-Params!$B$7))/Params!$B$7,Params!$B$8,Params!$B$9),3))</f>
        <v/>
      </c>
      <c r="S1672" s="9">
        <f>IF(G1672&lt;=1-Params!$B$7,0,ROUND((Params!$B$10+Params!$B$11*G1672^Params!$B$12)*_xlfn.GAMMA.INV((G1672-(1-Params!$B$7))/Params!$B$7,Params!$B$8,Params!$B$9),3))</f>
        <v/>
      </c>
      <c r="T1672" s="9">
        <f>IF(H1672&lt;=1-Params!$B$4,0,MAX(0.1,ROUND((Params!$B$10+Params!$B$11*H1672^Params!$B$12)*_xlfn.GAMMA.INV((H1672-(1-Params!$B$4))/Params!$B$4,Params!$B$5,Params!$B$6),1)))</f>
        <v/>
      </c>
      <c r="U1672" s="9">
        <f>ROUND(_xlfn.NORM.INV(I1672,Params!$B$13,Params!$B$14),1)</f>
        <v/>
      </c>
      <c r="V1672" s="9">
        <f>ROUND(_xlfn.NORM.INV(J1672,Params!$B$15,Params!$B$16),2)</f>
        <v/>
      </c>
      <c r="W1672" s="9">
        <f>ROUND(_xlfn.NORM.INV(K1672,Params!$B$13,Params!$B$14),1)</f>
        <v/>
      </c>
      <c r="X1672" s="9">
        <f>ROUND(_xlfn.NORM.INV(L1672,Params!$B$15,Params!$B$16),2)</f>
        <v/>
      </c>
      <c r="Y1672" s="9">
        <f>ROUND(_xlfn.NORM.INV(M1672,Params!$B$15,Params!$B$16)+Params!$B$17+Params!$B$18*M1672,2)</f>
        <v/>
      </c>
      <c r="Z1672" s="9">
        <f>ROUND(_xlfn.NORM.INV(N1672,Params!$B$13,Params!$B$14)+Params!$B$17+Params!$B$18*N1672,1)</f>
        <v/>
      </c>
    </row>
    <row r="1673">
      <c r="A1673" s="11" t="n">
        <v>1672</v>
      </c>
      <c r="B1673" s="12">
        <f>INT((A1673-1)/122)+1</f>
        <v/>
      </c>
      <c r="C1673" s="13" t="n">
        <v>0.676463</v>
      </c>
      <c r="D1673" s="13" t="n">
        <v>0.979071</v>
      </c>
      <c r="E1673" s="13" t="n">
        <v>0.552695</v>
      </c>
      <c r="F1673" s="13" t="n">
        <v>0.218881</v>
      </c>
      <c r="G1673" s="13" t="n">
        <v>0.31006</v>
      </c>
      <c r="H1673" s="13" t="n">
        <v>0.57606</v>
      </c>
      <c r="I1673" s="13" t="n">
        <v>0.358748</v>
      </c>
      <c r="J1673" s="13" t="n">
        <v>0.259741</v>
      </c>
      <c r="K1673" s="13" t="n">
        <v>0.784877</v>
      </c>
      <c r="L1673" s="13" t="n">
        <v>0.360931</v>
      </c>
      <c r="M1673" s="13" t="n">
        <v>0.918965</v>
      </c>
      <c r="N1673" s="13" t="n">
        <v>0.822091</v>
      </c>
      <c r="O1673" s="9">
        <f>IF(C1673&lt;=1-Params!$B$4,0,MAX(0.1,ROUND(_xlfn.GAMMA.INV((C1673-(1-Params!$B$4))/Params!$B$4,Params!$B$5,Params!$B$6),1)))</f>
        <v/>
      </c>
      <c r="P1673" s="9">
        <f>IF(D1673&lt;=1-Params!$B$7,0,ROUND(_xlfn.GAMMA.INV((D1673-(1-Params!$B$7))/Params!$B$7,Params!$B$8,Params!$B$9),3))</f>
        <v/>
      </c>
      <c r="Q1673" s="9">
        <f>IF(E1673&lt;=1-Params!$B$4,0,MAX(0.1,ROUND(_xlfn.GAMMA.INV((E1673-(1-Params!$B$4))/Params!$B$4,Params!$B$5,Params!$B$6),1)))</f>
        <v/>
      </c>
      <c r="R1673" s="9">
        <f>IF(F1673&lt;=1-Params!$B$7,0,ROUND(_xlfn.GAMMA.INV((F1673-(1-Params!$B$7))/Params!$B$7,Params!$B$8,Params!$B$9),3))</f>
        <v/>
      </c>
      <c r="S1673" s="9">
        <f>IF(G1673&lt;=1-Params!$B$7,0,ROUND((Params!$B$10+Params!$B$11*G1673^Params!$B$12)*_xlfn.GAMMA.INV((G1673-(1-Params!$B$7))/Params!$B$7,Params!$B$8,Params!$B$9),3))</f>
        <v/>
      </c>
      <c r="T1673" s="9">
        <f>IF(H1673&lt;=1-Params!$B$4,0,MAX(0.1,ROUND((Params!$B$10+Params!$B$11*H1673^Params!$B$12)*_xlfn.GAMMA.INV((H1673-(1-Params!$B$4))/Params!$B$4,Params!$B$5,Params!$B$6),1)))</f>
        <v/>
      </c>
      <c r="U1673" s="9">
        <f>ROUND(_xlfn.NORM.INV(I1673,Params!$B$13,Params!$B$14),1)</f>
        <v/>
      </c>
      <c r="V1673" s="9">
        <f>ROUND(_xlfn.NORM.INV(J1673,Params!$B$15,Params!$B$16),2)</f>
        <v/>
      </c>
      <c r="W1673" s="9">
        <f>ROUND(_xlfn.NORM.INV(K1673,Params!$B$13,Params!$B$14),1)</f>
        <v/>
      </c>
      <c r="X1673" s="9">
        <f>ROUND(_xlfn.NORM.INV(L1673,Params!$B$15,Params!$B$16),2)</f>
        <v/>
      </c>
      <c r="Y1673" s="9">
        <f>ROUND(_xlfn.NORM.INV(M1673,Params!$B$15,Params!$B$16)+Params!$B$17+Params!$B$18*M1673,2)</f>
        <v/>
      </c>
      <c r="Z1673" s="9">
        <f>ROUND(_xlfn.NORM.INV(N1673,Params!$B$13,Params!$B$14)+Params!$B$17+Params!$B$18*N1673,1)</f>
        <v/>
      </c>
    </row>
    <row r="1674">
      <c r="A1674" s="11" t="n">
        <v>1673</v>
      </c>
      <c r="B1674" s="12">
        <f>INT((A1674-1)/122)+1</f>
        <v/>
      </c>
      <c r="C1674" s="13" t="n">
        <v>0.822121</v>
      </c>
      <c r="D1674" s="13" t="n">
        <v>0.959713</v>
      </c>
      <c r="E1674" s="13" t="n">
        <v>0.6299400000000001</v>
      </c>
      <c r="F1674" s="13" t="n">
        <v>0.507202</v>
      </c>
      <c r="G1674" s="13" t="n">
        <v>0.287877</v>
      </c>
      <c r="H1674" s="13" t="n">
        <v>0.546871</v>
      </c>
      <c r="I1674" s="13" t="n">
        <v>0.7675999999999999</v>
      </c>
      <c r="J1674" s="13" t="n">
        <v>0.500358</v>
      </c>
      <c r="K1674" s="13" t="n">
        <v>0.663783</v>
      </c>
      <c r="L1674" s="13" t="n">
        <v>0.104765</v>
      </c>
      <c r="M1674" s="13" t="n">
        <v>0.811083</v>
      </c>
      <c r="N1674" s="13" t="n">
        <v>0.841765</v>
      </c>
      <c r="O1674" s="9">
        <f>IF(C1674&lt;=1-Params!$B$4,0,MAX(0.1,ROUND(_xlfn.GAMMA.INV((C1674-(1-Params!$B$4))/Params!$B$4,Params!$B$5,Params!$B$6),1)))</f>
        <v/>
      </c>
      <c r="P1674" s="9">
        <f>IF(D1674&lt;=1-Params!$B$7,0,ROUND(_xlfn.GAMMA.INV((D1674-(1-Params!$B$7))/Params!$B$7,Params!$B$8,Params!$B$9),3))</f>
        <v/>
      </c>
      <c r="Q1674" s="9">
        <f>IF(E1674&lt;=1-Params!$B$4,0,MAX(0.1,ROUND(_xlfn.GAMMA.INV((E1674-(1-Params!$B$4))/Params!$B$4,Params!$B$5,Params!$B$6),1)))</f>
        <v/>
      </c>
      <c r="R1674" s="9">
        <f>IF(F1674&lt;=1-Params!$B$7,0,ROUND(_xlfn.GAMMA.INV((F1674-(1-Params!$B$7))/Params!$B$7,Params!$B$8,Params!$B$9),3))</f>
        <v/>
      </c>
      <c r="S1674" s="9">
        <f>IF(G1674&lt;=1-Params!$B$7,0,ROUND((Params!$B$10+Params!$B$11*G1674^Params!$B$12)*_xlfn.GAMMA.INV((G1674-(1-Params!$B$7))/Params!$B$7,Params!$B$8,Params!$B$9),3))</f>
        <v/>
      </c>
      <c r="T1674" s="9">
        <f>IF(H1674&lt;=1-Params!$B$4,0,MAX(0.1,ROUND((Params!$B$10+Params!$B$11*H1674^Params!$B$12)*_xlfn.GAMMA.INV((H1674-(1-Params!$B$4))/Params!$B$4,Params!$B$5,Params!$B$6),1)))</f>
        <v/>
      </c>
      <c r="U1674" s="9">
        <f>ROUND(_xlfn.NORM.INV(I1674,Params!$B$13,Params!$B$14),1)</f>
        <v/>
      </c>
      <c r="V1674" s="9">
        <f>ROUND(_xlfn.NORM.INV(J1674,Params!$B$15,Params!$B$16),2)</f>
        <v/>
      </c>
      <c r="W1674" s="9">
        <f>ROUND(_xlfn.NORM.INV(K1674,Params!$B$13,Params!$B$14),1)</f>
        <v/>
      </c>
      <c r="X1674" s="9">
        <f>ROUND(_xlfn.NORM.INV(L1674,Params!$B$15,Params!$B$16),2)</f>
        <v/>
      </c>
      <c r="Y1674" s="9">
        <f>ROUND(_xlfn.NORM.INV(M1674,Params!$B$15,Params!$B$16)+Params!$B$17+Params!$B$18*M1674,2)</f>
        <v/>
      </c>
      <c r="Z1674" s="9">
        <f>ROUND(_xlfn.NORM.INV(N1674,Params!$B$13,Params!$B$14)+Params!$B$17+Params!$B$18*N1674,1)</f>
        <v/>
      </c>
    </row>
    <row r="1675">
      <c r="A1675" s="11" t="n">
        <v>1674</v>
      </c>
      <c r="B1675" s="12">
        <f>INT((A1675-1)/122)+1</f>
        <v/>
      </c>
      <c r="C1675" s="13" t="n">
        <v>0.662865</v>
      </c>
      <c r="D1675" s="13" t="n">
        <v>0.565518</v>
      </c>
      <c r="E1675" s="13" t="n">
        <v>0.172842</v>
      </c>
      <c r="F1675" s="13" t="n">
        <v>0.607475</v>
      </c>
      <c r="G1675" s="13" t="n">
        <v>0.850634</v>
      </c>
      <c r="H1675" s="13" t="n">
        <v>0.8284010000000001</v>
      </c>
      <c r="I1675" s="13" t="n">
        <v>0.728982</v>
      </c>
      <c r="J1675" s="13" t="n">
        <v>0.655141</v>
      </c>
      <c r="K1675" s="13" t="n">
        <v>0.661768</v>
      </c>
      <c r="L1675" s="13" t="n">
        <v>0.299125</v>
      </c>
      <c r="M1675" s="13" t="n">
        <v>0.954125</v>
      </c>
      <c r="N1675" s="13" t="n">
        <v>0.948141</v>
      </c>
      <c r="O1675" s="9">
        <f>IF(C1675&lt;=1-Params!$B$4,0,MAX(0.1,ROUND(_xlfn.GAMMA.INV((C1675-(1-Params!$B$4))/Params!$B$4,Params!$B$5,Params!$B$6),1)))</f>
        <v/>
      </c>
      <c r="P1675" s="9">
        <f>IF(D1675&lt;=1-Params!$B$7,0,ROUND(_xlfn.GAMMA.INV((D1675-(1-Params!$B$7))/Params!$B$7,Params!$B$8,Params!$B$9),3))</f>
        <v/>
      </c>
      <c r="Q1675" s="9">
        <f>IF(E1675&lt;=1-Params!$B$4,0,MAX(0.1,ROUND(_xlfn.GAMMA.INV((E1675-(1-Params!$B$4))/Params!$B$4,Params!$B$5,Params!$B$6),1)))</f>
        <v/>
      </c>
      <c r="R1675" s="9">
        <f>IF(F1675&lt;=1-Params!$B$7,0,ROUND(_xlfn.GAMMA.INV((F1675-(1-Params!$B$7))/Params!$B$7,Params!$B$8,Params!$B$9),3))</f>
        <v/>
      </c>
      <c r="S1675" s="9">
        <f>IF(G1675&lt;=1-Params!$B$7,0,ROUND((Params!$B$10+Params!$B$11*G1675^Params!$B$12)*_xlfn.GAMMA.INV((G1675-(1-Params!$B$7))/Params!$B$7,Params!$B$8,Params!$B$9),3))</f>
        <v/>
      </c>
      <c r="T1675" s="9">
        <f>IF(H1675&lt;=1-Params!$B$4,0,MAX(0.1,ROUND((Params!$B$10+Params!$B$11*H1675^Params!$B$12)*_xlfn.GAMMA.INV((H1675-(1-Params!$B$4))/Params!$B$4,Params!$B$5,Params!$B$6),1)))</f>
        <v/>
      </c>
      <c r="U1675" s="9">
        <f>ROUND(_xlfn.NORM.INV(I1675,Params!$B$13,Params!$B$14),1)</f>
        <v/>
      </c>
      <c r="V1675" s="9">
        <f>ROUND(_xlfn.NORM.INV(J1675,Params!$B$15,Params!$B$16),2)</f>
        <v/>
      </c>
      <c r="W1675" s="9">
        <f>ROUND(_xlfn.NORM.INV(K1675,Params!$B$13,Params!$B$14),1)</f>
        <v/>
      </c>
      <c r="X1675" s="9">
        <f>ROUND(_xlfn.NORM.INV(L1675,Params!$B$15,Params!$B$16),2)</f>
        <v/>
      </c>
      <c r="Y1675" s="9">
        <f>ROUND(_xlfn.NORM.INV(M1675,Params!$B$15,Params!$B$16)+Params!$B$17+Params!$B$18*M1675,2)</f>
        <v/>
      </c>
      <c r="Z1675" s="9">
        <f>ROUND(_xlfn.NORM.INV(N1675,Params!$B$13,Params!$B$14)+Params!$B$17+Params!$B$18*N1675,1)</f>
        <v/>
      </c>
    </row>
    <row r="1676">
      <c r="A1676" s="11" t="n">
        <v>1675</v>
      </c>
      <c r="B1676" s="12">
        <f>INT((A1676-1)/122)+1</f>
        <v/>
      </c>
      <c r="C1676" s="13" t="n">
        <v>0.728437</v>
      </c>
      <c r="D1676" s="13" t="n">
        <v>0.267847</v>
      </c>
      <c r="E1676" s="13" t="n">
        <v>0.139526</v>
      </c>
      <c r="F1676" s="13" t="n">
        <v>0.335643</v>
      </c>
      <c r="G1676" s="13" t="n">
        <v>0.123406</v>
      </c>
      <c r="H1676" s="13" t="n">
        <v>0.926525</v>
      </c>
      <c r="I1676" s="13" t="n">
        <v>0.355721</v>
      </c>
      <c r="J1676" s="13" t="n">
        <v>0.9683310000000001</v>
      </c>
      <c r="K1676" s="13" t="n">
        <v>0.899078</v>
      </c>
      <c r="L1676" s="13" t="n">
        <v>0.13032</v>
      </c>
      <c r="M1676" s="13" t="n">
        <v>0.314507</v>
      </c>
      <c r="N1676" s="13" t="n">
        <v>0.859826</v>
      </c>
      <c r="O1676" s="9">
        <f>IF(C1676&lt;=1-Params!$B$4,0,MAX(0.1,ROUND(_xlfn.GAMMA.INV((C1676-(1-Params!$B$4))/Params!$B$4,Params!$B$5,Params!$B$6),1)))</f>
        <v/>
      </c>
      <c r="P1676" s="9">
        <f>IF(D1676&lt;=1-Params!$B$7,0,ROUND(_xlfn.GAMMA.INV((D1676-(1-Params!$B$7))/Params!$B$7,Params!$B$8,Params!$B$9),3))</f>
        <v/>
      </c>
      <c r="Q1676" s="9">
        <f>IF(E1676&lt;=1-Params!$B$4,0,MAX(0.1,ROUND(_xlfn.GAMMA.INV((E1676-(1-Params!$B$4))/Params!$B$4,Params!$B$5,Params!$B$6),1)))</f>
        <v/>
      </c>
      <c r="R1676" s="9">
        <f>IF(F1676&lt;=1-Params!$B$7,0,ROUND(_xlfn.GAMMA.INV((F1676-(1-Params!$B$7))/Params!$B$7,Params!$B$8,Params!$B$9),3))</f>
        <v/>
      </c>
      <c r="S1676" s="9">
        <f>IF(G1676&lt;=1-Params!$B$7,0,ROUND((Params!$B$10+Params!$B$11*G1676^Params!$B$12)*_xlfn.GAMMA.INV((G1676-(1-Params!$B$7))/Params!$B$7,Params!$B$8,Params!$B$9),3))</f>
        <v/>
      </c>
      <c r="T1676" s="9">
        <f>IF(H1676&lt;=1-Params!$B$4,0,MAX(0.1,ROUND((Params!$B$10+Params!$B$11*H1676^Params!$B$12)*_xlfn.GAMMA.INV((H1676-(1-Params!$B$4))/Params!$B$4,Params!$B$5,Params!$B$6),1)))</f>
        <v/>
      </c>
      <c r="U1676" s="9">
        <f>ROUND(_xlfn.NORM.INV(I1676,Params!$B$13,Params!$B$14),1)</f>
        <v/>
      </c>
      <c r="V1676" s="9">
        <f>ROUND(_xlfn.NORM.INV(J1676,Params!$B$15,Params!$B$16),2)</f>
        <v/>
      </c>
      <c r="W1676" s="9">
        <f>ROUND(_xlfn.NORM.INV(K1676,Params!$B$13,Params!$B$14),1)</f>
        <v/>
      </c>
      <c r="X1676" s="9">
        <f>ROUND(_xlfn.NORM.INV(L1676,Params!$B$15,Params!$B$16),2)</f>
        <v/>
      </c>
      <c r="Y1676" s="9">
        <f>ROUND(_xlfn.NORM.INV(M1676,Params!$B$15,Params!$B$16)+Params!$B$17+Params!$B$18*M1676,2)</f>
        <v/>
      </c>
      <c r="Z1676" s="9">
        <f>ROUND(_xlfn.NORM.INV(N1676,Params!$B$13,Params!$B$14)+Params!$B$17+Params!$B$18*N1676,1)</f>
        <v/>
      </c>
    </row>
    <row r="1677">
      <c r="A1677" s="11" t="n">
        <v>1676</v>
      </c>
      <c r="B1677" s="12">
        <f>INT((A1677-1)/122)+1</f>
        <v/>
      </c>
      <c r="C1677" s="13" t="n">
        <v>0.273138</v>
      </c>
      <c r="D1677" s="13" t="n">
        <v>0.432196</v>
      </c>
      <c r="E1677" s="13" t="n">
        <v>0.320571</v>
      </c>
      <c r="F1677" s="13" t="n">
        <v>0.911679</v>
      </c>
      <c r="G1677" s="13" t="n">
        <v>0.294953</v>
      </c>
      <c r="H1677" s="13" t="n">
        <v>0.713523</v>
      </c>
      <c r="I1677" s="13" t="n">
        <v>0.55103</v>
      </c>
      <c r="J1677" s="13" t="n">
        <v>0.860976</v>
      </c>
      <c r="K1677" s="13" t="n">
        <v>0.848697</v>
      </c>
      <c r="L1677" s="13" t="n">
        <v>0.301458</v>
      </c>
      <c r="M1677" s="13" t="n">
        <v>0.080051</v>
      </c>
      <c r="N1677" s="13" t="n">
        <v>0.8804110000000001</v>
      </c>
      <c r="O1677" s="9">
        <f>IF(C1677&lt;=1-Params!$B$4,0,MAX(0.1,ROUND(_xlfn.GAMMA.INV((C1677-(1-Params!$B$4))/Params!$B$4,Params!$B$5,Params!$B$6),1)))</f>
        <v/>
      </c>
      <c r="P1677" s="9">
        <f>IF(D1677&lt;=1-Params!$B$7,0,ROUND(_xlfn.GAMMA.INV((D1677-(1-Params!$B$7))/Params!$B$7,Params!$B$8,Params!$B$9),3))</f>
        <v/>
      </c>
      <c r="Q1677" s="9">
        <f>IF(E1677&lt;=1-Params!$B$4,0,MAX(0.1,ROUND(_xlfn.GAMMA.INV((E1677-(1-Params!$B$4))/Params!$B$4,Params!$B$5,Params!$B$6),1)))</f>
        <v/>
      </c>
      <c r="R1677" s="9">
        <f>IF(F1677&lt;=1-Params!$B$7,0,ROUND(_xlfn.GAMMA.INV((F1677-(1-Params!$B$7))/Params!$B$7,Params!$B$8,Params!$B$9),3))</f>
        <v/>
      </c>
      <c r="S1677" s="9">
        <f>IF(G1677&lt;=1-Params!$B$7,0,ROUND((Params!$B$10+Params!$B$11*G1677^Params!$B$12)*_xlfn.GAMMA.INV((G1677-(1-Params!$B$7))/Params!$B$7,Params!$B$8,Params!$B$9),3))</f>
        <v/>
      </c>
      <c r="T1677" s="9">
        <f>IF(H1677&lt;=1-Params!$B$4,0,MAX(0.1,ROUND((Params!$B$10+Params!$B$11*H1677^Params!$B$12)*_xlfn.GAMMA.INV((H1677-(1-Params!$B$4))/Params!$B$4,Params!$B$5,Params!$B$6),1)))</f>
        <v/>
      </c>
      <c r="U1677" s="9">
        <f>ROUND(_xlfn.NORM.INV(I1677,Params!$B$13,Params!$B$14),1)</f>
        <v/>
      </c>
      <c r="V1677" s="9">
        <f>ROUND(_xlfn.NORM.INV(J1677,Params!$B$15,Params!$B$16),2)</f>
        <v/>
      </c>
      <c r="W1677" s="9">
        <f>ROUND(_xlfn.NORM.INV(K1677,Params!$B$13,Params!$B$14),1)</f>
        <v/>
      </c>
      <c r="X1677" s="9">
        <f>ROUND(_xlfn.NORM.INV(L1677,Params!$B$15,Params!$B$16),2)</f>
        <v/>
      </c>
      <c r="Y1677" s="9">
        <f>ROUND(_xlfn.NORM.INV(M1677,Params!$B$15,Params!$B$16)+Params!$B$17+Params!$B$18*M1677,2)</f>
        <v/>
      </c>
      <c r="Z1677" s="9">
        <f>ROUND(_xlfn.NORM.INV(N1677,Params!$B$13,Params!$B$14)+Params!$B$17+Params!$B$18*N1677,1)</f>
        <v/>
      </c>
    </row>
    <row r="1678">
      <c r="A1678" s="11" t="n">
        <v>1677</v>
      </c>
      <c r="B1678" s="12">
        <f>INT((A1678-1)/122)+1</f>
        <v/>
      </c>
      <c r="C1678" s="13" t="n">
        <v>0.915017</v>
      </c>
      <c r="D1678" s="13" t="n">
        <v>0.279347</v>
      </c>
      <c r="E1678" s="13" t="n">
        <v>0.183932</v>
      </c>
      <c r="F1678" s="13" t="n">
        <v>0.355917</v>
      </c>
      <c r="G1678" s="13" t="n">
        <v>0.070854</v>
      </c>
      <c r="H1678" s="13" t="n">
        <v>0.064024</v>
      </c>
      <c r="I1678" s="13" t="n">
        <v>0.890813</v>
      </c>
      <c r="J1678" s="13" t="n">
        <v>0.807677</v>
      </c>
      <c r="K1678" s="13" t="n">
        <v>0.67737</v>
      </c>
      <c r="L1678" s="13" t="n">
        <v>0.167193</v>
      </c>
      <c r="M1678" s="13" t="n">
        <v>0.14123</v>
      </c>
      <c r="N1678" s="13" t="n">
        <v>0.916569</v>
      </c>
      <c r="O1678" s="9">
        <f>IF(C1678&lt;=1-Params!$B$4,0,MAX(0.1,ROUND(_xlfn.GAMMA.INV((C1678-(1-Params!$B$4))/Params!$B$4,Params!$B$5,Params!$B$6),1)))</f>
        <v/>
      </c>
      <c r="P1678" s="9">
        <f>IF(D1678&lt;=1-Params!$B$7,0,ROUND(_xlfn.GAMMA.INV((D1678-(1-Params!$B$7))/Params!$B$7,Params!$B$8,Params!$B$9),3))</f>
        <v/>
      </c>
      <c r="Q1678" s="9">
        <f>IF(E1678&lt;=1-Params!$B$4,0,MAX(0.1,ROUND(_xlfn.GAMMA.INV((E1678-(1-Params!$B$4))/Params!$B$4,Params!$B$5,Params!$B$6),1)))</f>
        <v/>
      </c>
      <c r="R1678" s="9">
        <f>IF(F1678&lt;=1-Params!$B$7,0,ROUND(_xlfn.GAMMA.INV((F1678-(1-Params!$B$7))/Params!$B$7,Params!$B$8,Params!$B$9),3))</f>
        <v/>
      </c>
      <c r="S1678" s="9">
        <f>IF(G1678&lt;=1-Params!$B$7,0,ROUND((Params!$B$10+Params!$B$11*G1678^Params!$B$12)*_xlfn.GAMMA.INV((G1678-(1-Params!$B$7))/Params!$B$7,Params!$B$8,Params!$B$9),3))</f>
        <v/>
      </c>
      <c r="T1678" s="9">
        <f>IF(H1678&lt;=1-Params!$B$4,0,MAX(0.1,ROUND((Params!$B$10+Params!$B$11*H1678^Params!$B$12)*_xlfn.GAMMA.INV((H1678-(1-Params!$B$4))/Params!$B$4,Params!$B$5,Params!$B$6),1)))</f>
        <v/>
      </c>
      <c r="U1678" s="9">
        <f>ROUND(_xlfn.NORM.INV(I1678,Params!$B$13,Params!$B$14),1)</f>
        <v/>
      </c>
      <c r="V1678" s="9">
        <f>ROUND(_xlfn.NORM.INV(J1678,Params!$B$15,Params!$B$16),2)</f>
        <v/>
      </c>
      <c r="W1678" s="9">
        <f>ROUND(_xlfn.NORM.INV(K1678,Params!$B$13,Params!$B$14),1)</f>
        <v/>
      </c>
      <c r="X1678" s="9">
        <f>ROUND(_xlfn.NORM.INV(L1678,Params!$B$15,Params!$B$16),2)</f>
        <v/>
      </c>
      <c r="Y1678" s="9">
        <f>ROUND(_xlfn.NORM.INV(M1678,Params!$B$15,Params!$B$16)+Params!$B$17+Params!$B$18*M1678,2)</f>
        <v/>
      </c>
      <c r="Z1678" s="9">
        <f>ROUND(_xlfn.NORM.INV(N1678,Params!$B$13,Params!$B$14)+Params!$B$17+Params!$B$18*N1678,1)</f>
        <v/>
      </c>
    </row>
    <row r="1679">
      <c r="A1679" s="11" t="n">
        <v>1678</v>
      </c>
      <c r="B1679" s="12">
        <f>INT((A1679-1)/122)+1</f>
        <v/>
      </c>
      <c r="C1679" s="13" t="n">
        <v>0.416698</v>
      </c>
      <c r="D1679" s="13" t="n">
        <v>0.086018</v>
      </c>
      <c r="E1679" s="13" t="n">
        <v>0.817051</v>
      </c>
      <c r="F1679" s="13" t="n">
        <v>0.219058</v>
      </c>
      <c r="G1679" s="13" t="n">
        <v>0.049946</v>
      </c>
      <c r="H1679" s="13" t="n">
        <v>0.5220669999999999</v>
      </c>
      <c r="I1679" s="13" t="n">
        <v>0.490569</v>
      </c>
      <c r="J1679" s="13" t="n">
        <v>0.736365</v>
      </c>
      <c r="K1679" s="13" t="n">
        <v>0.848898</v>
      </c>
      <c r="L1679" s="13" t="n">
        <v>0.24616</v>
      </c>
      <c r="M1679" s="13" t="n">
        <v>0.07617500000000001</v>
      </c>
      <c r="N1679" s="13" t="n">
        <v>0.784287</v>
      </c>
      <c r="O1679" s="9">
        <f>IF(C1679&lt;=1-Params!$B$4,0,MAX(0.1,ROUND(_xlfn.GAMMA.INV((C1679-(1-Params!$B$4))/Params!$B$4,Params!$B$5,Params!$B$6),1)))</f>
        <v/>
      </c>
      <c r="P1679" s="9">
        <f>IF(D1679&lt;=1-Params!$B$7,0,ROUND(_xlfn.GAMMA.INV((D1679-(1-Params!$B$7))/Params!$B$7,Params!$B$8,Params!$B$9),3))</f>
        <v/>
      </c>
      <c r="Q1679" s="9">
        <f>IF(E1679&lt;=1-Params!$B$4,0,MAX(0.1,ROUND(_xlfn.GAMMA.INV((E1679-(1-Params!$B$4))/Params!$B$4,Params!$B$5,Params!$B$6),1)))</f>
        <v/>
      </c>
      <c r="R1679" s="9">
        <f>IF(F1679&lt;=1-Params!$B$7,0,ROUND(_xlfn.GAMMA.INV((F1679-(1-Params!$B$7))/Params!$B$7,Params!$B$8,Params!$B$9),3))</f>
        <v/>
      </c>
      <c r="S1679" s="9">
        <f>IF(G1679&lt;=1-Params!$B$7,0,ROUND((Params!$B$10+Params!$B$11*G1679^Params!$B$12)*_xlfn.GAMMA.INV((G1679-(1-Params!$B$7))/Params!$B$7,Params!$B$8,Params!$B$9),3))</f>
        <v/>
      </c>
      <c r="T1679" s="9">
        <f>IF(H1679&lt;=1-Params!$B$4,0,MAX(0.1,ROUND((Params!$B$10+Params!$B$11*H1679^Params!$B$12)*_xlfn.GAMMA.INV((H1679-(1-Params!$B$4))/Params!$B$4,Params!$B$5,Params!$B$6),1)))</f>
        <v/>
      </c>
      <c r="U1679" s="9">
        <f>ROUND(_xlfn.NORM.INV(I1679,Params!$B$13,Params!$B$14),1)</f>
        <v/>
      </c>
      <c r="V1679" s="9">
        <f>ROUND(_xlfn.NORM.INV(J1679,Params!$B$15,Params!$B$16),2)</f>
        <v/>
      </c>
      <c r="W1679" s="9">
        <f>ROUND(_xlfn.NORM.INV(K1679,Params!$B$13,Params!$B$14),1)</f>
        <v/>
      </c>
      <c r="X1679" s="9">
        <f>ROUND(_xlfn.NORM.INV(L1679,Params!$B$15,Params!$B$16),2)</f>
        <v/>
      </c>
      <c r="Y1679" s="9">
        <f>ROUND(_xlfn.NORM.INV(M1679,Params!$B$15,Params!$B$16)+Params!$B$17+Params!$B$18*M1679,2)</f>
        <v/>
      </c>
      <c r="Z1679" s="9">
        <f>ROUND(_xlfn.NORM.INV(N1679,Params!$B$13,Params!$B$14)+Params!$B$17+Params!$B$18*N1679,1)</f>
        <v/>
      </c>
    </row>
    <row r="1680">
      <c r="A1680" s="11" t="n">
        <v>1679</v>
      </c>
      <c r="B1680" s="12">
        <f>INT((A1680-1)/122)+1</f>
        <v/>
      </c>
      <c r="C1680" s="13" t="n">
        <v>0.058543</v>
      </c>
      <c r="D1680" s="13" t="n">
        <v>0.259815</v>
      </c>
      <c r="E1680" s="13" t="n">
        <v>0.829632</v>
      </c>
      <c r="F1680" s="13" t="n">
        <v>0.897723</v>
      </c>
      <c r="G1680" s="13" t="n">
        <v>0.132853</v>
      </c>
      <c r="H1680" s="13" t="n">
        <v>0.716153</v>
      </c>
      <c r="I1680" s="13" t="n">
        <v>0.795278</v>
      </c>
      <c r="J1680" s="13" t="n">
        <v>0.362406</v>
      </c>
      <c r="K1680" s="13" t="n">
        <v>0.992473</v>
      </c>
      <c r="L1680" s="13" t="n">
        <v>0.094829</v>
      </c>
      <c r="M1680" s="13" t="n">
        <v>0.089195</v>
      </c>
      <c r="N1680" s="13" t="n">
        <v>0.742935</v>
      </c>
      <c r="O1680" s="9">
        <f>IF(C1680&lt;=1-Params!$B$4,0,MAX(0.1,ROUND(_xlfn.GAMMA.INV((C1680-(1-Params!$B$4))/Params!$B$4,Params!$B$5,Params!$B$6),1)))</f>
        <v/>
      </c>
      <c r="P1680" s="9">
        <f>IF(D1680&lt;=1-Params!$B$7,0,ROUND(_xlfn.GAMMA.INV((D1680-(1-Params!$B$7))/Params!$B$7,Params!$B$8,Params!$B$9),3))</f>
        <v/>
      </c>
      <c r="Q1680" s="9">
        <f>IF(E1680&lt;=1-Params!$B$4,0,MAX(0.1,ROUND(_xlfn.GAMMA.INV((E1680-(1-Params!$B$4))/Params!$B$4,Params!$B$5,Params!$B$6),1)))</f>
        <v/>
      </c>
      <c r="R1680" s="9">
        <f>IF(F1680&lt;=1-Params!$B$7,0,ROUND(_xlfn.GAMMA.INV((F1680-(1-Params!$B$7))/Params!$B$7,Params!$B$8,Params!$B$9),3))</f>
        <v/>
      </c>
      <c r="S1680" s="9">
        <f>IF(G1680&lt;=1-Params!$B$7,0,ROUND((Params!$B$10+Params!$B$11*G1680^Params!$B$12)*_xlfn.GAMMA.INV((G1680-(1-Params!$B$7))/Params!$B$7,Params!$B$8,Params!$B$9),3))</f>
        <v/>
      </c>
      <c r="T1680" s="9">
        <f>IF(H1680&lt;=1-Params!$B$4,0,MAX(0.1,ROUND((Params!$B$10+Params!$B$11*H1680^Params!$B$12)*_xlfn.GAMMA.INV((H1680-(1-Params!$B$4))/Params!$B$4,Params!$B$5,Params!$B$6),1)))</f>
        <v/>
      </c>
      <c r="U1680" s="9">
        <f>ROUND(_xlfn.NORM.INV(I1680,Params!$B$13,Params!$B$14),1)</f>
        <v/>
      </c>
      <c r="V1680" s="9">
        <f>ROUND(_xlfn.NORM.INV(J1680,Params!$B$15,Params!$B$16),2)</f>
        <v/>
      </c>
      <c r="W1680" s="9">
        <f>ROUND(_xlfn.NORM.INV(K1680,Params!$B$13,Params!$B$14),1)</f>
        <v/>
      </c>
      <c r="X1680" s="9">
        <f>ROUND(_xlfn.NORM.INV(L1680,Params!$B$15,Params!$B$16),2)</f>
        <v/>
      </c>
      <c r="Y1680" s="9">
        <f>ROUND(_xlfn.NORM.INV(M1680,Params!$B$15,Params!$B$16)+Params!$B$17+Params!$B$18*M1680,2)</f>
        <v/>
      </c>
      <c r="Z1680" s="9">
        <f>ROUND(_xlfn.NORM.INV(N1680,Params!$B$13,Params!$B$14)+Params!$B$17+Params!$B$18*N1680,1)</f>
        <v/>
      </c>
    </row>
    <row r="1681">
      <c r="A1681" s="11" t="n">
        <v>1680</v>
      </c>
      <c r="B1681" s="12">
        <f>INT((A1681-1)/122)+1</f>
        <v/>
      </c>
      <c r="C1681" s="13" t="n">
        <v>0.173646</v>
      </c>
      <c r="D1681" s="13" t="n">
        <v>0.272851</v>
      </c>
      <c r="E1681" s="13" t="n">
        <v>0.712706</v>
      </c>
      <c r="F1681" s="13" t="n">
        <v>0.892224</v>
      </c>
      <c r="G1681" s="13" t="n">
        <v>0.233953</v>
      </c>
      <c r="H1681" s="13" t="n">
        <v>0.965678</v>
      </c>
      <c r="I1681" s="13" t="n">
        <v>0.537685</v>
      </c>
      <c r="J1681" s="13" t="n">
        <v>0.413989</v>
      </c>
      <c r="K1681" s="13" t="n">
        <v>0.873383</v>
      </c>
      <c r="L1681" s="13" t="n">
        <v>0.387441</v>
      </c>
      <c r="M1681" s="13" t="n">
        <v>0.033459</v>
      </c>
      <c r="N1681" s="13" t="n">
        <v>0.652933</v>
      </c>
      <c r="O1681" s="9">
        <f>IF(C1681&lt;=1-Params!$B$4,0,MAX(0.1,ROUND(_xlfn.GAMMA.INV((C1681-(1-Params!$B$4))/Params!$B$4,Params!$B$5,Params!$B$6),1)))</f>
        <v/>
      </c>
      <c r="P1681" s="9">
        <f>IF(D1681&lt;=1-Params!$B$7,0,ROUND(_xlfn.GAMMA.INV((D1681-(1-Params!$B$7))/Params!$B$7,Params!$B$8,Params!$B$9),3))</f>
        <v/>
      </c>
      <c r="Q1681" s="9">
        <f>IF(E1681&lt;=1-Params!$B$4,0,MAX(0.1,ROUND(_xlfn.GAMMA.INV((E1681-(1-Params!$B$4))/Params!$B$4,Params!$B$5,Params!$B$6),1)))</f>
        <v/>
      </c>
      <c r="R1681" s="9">
        <f>IF(F1681&lt;=1-Params!$B$7,0,ROUND(_xlfn.GAMMA.INV((F1681-(1-Params!$B$7))/Params!$B$7,Params!$B$8,Params!$B$9),3))</f>
        <v/>
      </c>
      <c r="S1681" s="9">
        <f>IF(G1681&lt;=1-Params!$B$7,0,ROUND((Params!$B$10+Params!$B$11*G1681^Params!$B$12)*_xlfn.GAMMA.INV((G1681-(1-Params!$B$7))/Params!$B$7,Params!$B$8,Params!$B$9),3))</f>
        <v/>
      </c>
      <c r="T1681" s="9">
        <f>IF(H1681&lt;=1-Params!$B$4,0,MAX(0.1,ROUND((Params!$B$10+Params!$B$11*H1681^Params!$B$12)*_xlfn.GAMMA.INV((H1681-(1-Params!$B$4))/Params!$B$4,Params!$B$5,Params!$B$6),1)))</f>
        <v/>
      </c>
      <c r="U1681" s="9">
        <f>ROUND(_xlfn.NORM.INV(I1681,Params!$B$13,Params!$B$14),1)</f>
        <v/>
      </c>
      <c r="V1681" s="9">
        <f>ROUND(_xlfn.NORM.INV(J1681,Params!$B$15,Params!$B$16),2)</f>
        <v/>
      </c>
      <c r="W1681" s="9">
        <f>ROUND(_xlfn.NORM.INV(K1681,Params!$B$13,Params!$B$14),1)</f>
        <v/>
      </c>
      <c r="X1681" s="9">
        <f>ROUND(_xlfn.NORM.INV(L1681,Params!$B$15,Params!$B$16),2)</f>
        <v/>
      </c>
      <c r="Y1681" s="9">
        <f>ROUND(_xlfn.NORM.INV(M1681,Params!$B$15,Params!$B$16)+Params!$B$17+Params!$B$18*M1681,2)</f>
        <v/>
      </c>
      <c r="Z1681" s="9">
        <f>ROUND(_xlfn.NORM.INV(N1681,Params!$B$13,Params!$B$14)+Params!$B$17+Params!$B$18*N1681,1)</f>
        <v/>
      </c>
    </row>
    <row r="1682">
      <c r="A1682" s="11" t="n">
        <v>1681</v>
      </c>
      <c r="B1682" s="12">
        <f>INT((A1682-1)/122)+1</f>
        <v/>
      </c>
      <c r="C1682" s="13" t="n">
        <v>0.313224</v>
      </c>
      <c r="D1682" s="13" t="n">
        <v>0.452109</v>
      </c>
      <c r="E1682" s="13" t="n">
        <v>0.173742</v>
      </c>
      <c r="F1682" s="13" t="n">
        <v>0.322601</v>
      </c>
      <c r="G1682" s="13" t="n">
        <v>0.464765</v>
      </c>
      <c r="H1682" s="13" t="n">
        <v>0.866547</v>
      </c>
      <c r="I1682" s="13" t="n">
        <v>0.615627</v>
      </c>
      <c r="J1682" s="13" t="n">
        <v>0.149148</v>
      </c>
      <c r="K1682" s="13" t="n">
        <v>0.795303</v>
      </c>
      <c r="L1682" s="13" t="n">
        <v>0.440344</v>
      </c>
      <c r="M1682" s="13" t="n">
        <v>0.126864</v>
      </c>
      <c r="N1682" s="13" t="n">
        <v>0.5771539999999999</v>
      </c>
      <c r="O1682" s="9">
        <f>IF(C1682&lt;=1-Params!$B$4,0,MAX(0.1,ROUND(_xlfn.GAMMA.INV((C1682-(1-Params!$B$4))/Params!$B$4,Params!$B$5,Params!$B$6),1)))</f>
        <v/>
      </c>
      <c r="P1682" s="9">
        <f>IF(D1682&lt;=1-Params!$B$7,0,ROUND(_xlfn.GAMMA.INV((D1682-(1-Params!$B$7))/Params!$B$7,Params!$B$8,Params!$B$9),3))</f>
        <v/>
      </c>
      <c r="Q1682" s="9">
        <f>IF(E1682&lt;=1-Params!$B$4,0,MAX(0.1,ROUND(_xlfn.GAMMA.INV((E1682-(1-Params!$B$4))/Params!$B$4,Params!$B$5,Params!$B$6),1)))</f>
        <v/>
      </c>
      <c r="R1682" s="9">
        <f>IF(F1682&lt;=1-Params!$B$7,0,ROUND(_xlfn.GAMMA.INV((F1682-(1-Params!$B$7))/Params!$B$7,Params!$B$8,Params!$B$9),3))</f>
        <v/>
      </c>
      <c r="S1682" s="9">
        <f>IF(G1682&lt;=1-Params!$B$7,0,ROUND((Params!$B$10+Params!$B$11*G1682^Params!$B$12)*_xlfn.GAMMA.INV((G1682-(1-Params!$B$7))/Params!$B$7,Params!$B$8,Params!$B$9),3))</f>
        <v/>
      </c>
      <c r="T1682" s="9">
        <f>IF(H1682&lt;=1-Params!$B$4,0,MAX(0.1,ROUND((Params!$B$10+Params!$B$11*H1682^Params!$B$12)*_xlfn.GAMMA.INV((H1682-(1-Params!$B$4))/Params!$B$4,Params!$B$5,Params!$B$6),1)))</f>
        <v/>
      </c>
      <c r="U1682" s="9">
        <f>ROUND(_xlfn.NORM.INV(I1682,Params!$B$13,Params!$B$14),1)</f>
        <v/>
      </c>
      <c r="V1682" s="9">
        <f>ROUND(_xlfn.NORM.INV(J1682,Params!$B$15,Params!$B$16),2)</f>
        <v/>
      </c>
      <c r="W1682" s="9">
        <f>ROUND(_xlfn.NORM.INV(K1682,Params!$B$13,Params!$B$14),1)</f>
        <v/>
      </c>
      <c r="X1682" s="9">
        <f>ROUND(_xlfn.NORM.INV(L1682,Params!$B$15,Params!$B$16),2)</f>
        <v/>
      </c>
      <c r="Y1682" s="9">
        <f>ROUND(_xlfn.NORM.INV(M1682,Params!$B$15,Params!$B$16)+Params!$B$17+Params!$B$18*M1682,2)</f>
        <v/>
      </c>
      <c r="Z1682" s="9">
        <f>ROUND(_xlfn.NORM.INV(N1682,Params!$B$13,Params!$B$14)+Params!$B$17+Params!$B$18*N1682,1)</f>
        <v/>
      </c>
    </row>
    <row r="1683">
      <c r="A1683" s="11" t="n">
        <v>1682</v>
      </c>
      <c r="B1683" s="12">
        <f>INT((A1683-1)/122)+1</f>
        <v/>
      </c>
      <c r="C1683" s="13" t="n">
        <v>0.00779</v>
      </c>
      <c r="D1683" s="13" t="n">
        <v>0.445505</v>
      </c>
      <c r="E1683" s="13" t="n">
        <v>0.015622</v>
      </c>
      <c r="F1683" s="13" t="n">
        <v>0.311746</v>
      </c>
      <c r="G1683" s="13" t="n">
        <v>0.340663</v>
      </c>
      <c r="H1683" s="13" t="n">
        <v>0.939956</v>
      </c>
      <c r="I1683" s="13" t="n">
        <v>0.481507</v>
      </c>
      <c r="J1683" s="13" t="n">
        <v>0.570739</v>
      </c>
      <c r="K1683" s="13" t="n">
        <v>0.990103</v>
      </c>
      <c r="L1683" s="13" t="n">
        <v>0.190879</v>
      </c>
      <c r="M1683" s="13" t="n">
        <v>0.352604</v>
      </c>
      <c r="N1683" s="13" t="n">
        <v>0.574068</v>
      </c>
      <c r="O1683" s="9">
        <f>IF(C1683&lt;=1-Params!$B$4,0,MAX(0.1,ROUND(_xlfn.GAMMA.INV((C1683-(1-Params!$B$4))/Params!$B$4,Params!$B$5,Params!$B$6),1)))</f>
        <v/>
      </c>
      <c r="P1683" s="9">
        <f>IF(D1683&lt;=1-Params!$B$7,0,ROUND(_xlfn.GAMMA.INV((D1683-(1-Params!$B$7))/Params!$B$7,Params!$B$8,Params!$B$9),3))</f>
        <v/>
      </c>
      <c r="Q1683" s="9">
        <f>IF(E1683&lt;=1-Params!$B$4,0,MAX(0.1,ROUND(_xlfn.GAMMA.INV((E1683-(1-Params!$B$4))/Params!$B$4,Params!$B$5,Params!$B$6),1)))</f>
        <v/>
      </c>
      <c r="R1683" s="9">
        <f>IF(F1683&lt;=1-Params!$B$7,0,ROUND(_xlfn.GAMMA.INV((F1683-(1-Params!$B$7))/Params!$B$7,Params!$B$8,Params!$B$9),3))</f>
        <v/>
      </c>
      <c r="S1683" s="9">
        <f>IF(G1683&lt;=1-Params!$B$7,0,ROUND((Params!$B$10+Params!$B$11*G1683^Params!$B$12)*_xlfn.GAMMA.INV((G1683-(1-Params!$B$7))/Params!$B$7,Params!$B$8,Params!$B$9),3))</f>
        <v/>
      </c>
      <c r="T1683" s="9">
        <f>IF(H1683&lt;=1-Params!$B$4,0,MAX(0.1,ROUND((Params!$B$10+Params!$B$11*H1683^Params!$B$12)*_xlfn.GAMMA.INV((H1683-(1-Params!$B$4))/Params!$B$4,Params!$B$5,Params!$B$6),1)))</f>
        <v/>
      </c>
      <c r="U1683" s="9">
        <f>ROUND(_xlfn.NORM.INV(I1683,Params!$B$13,Params!$B$14),1)</f>
        <v/>
      </c>
      <c r="V1683" s="9">
        <f>ROUND(_xlfn.NORM.INV(J1683,Params!$B$15,Params!$B$16),2)</f>
        <v/>
      </c>
      <c r="W1683" s="9">
        <f>ROUND(_xlfn.NORM.INV(K1683,Params!$B$13,Params!$B$14),1)</f>
        <v/>
      </c>
      <c r="X1683" s="9">
        <f>ROUND(_xlfn.NORM.INV(L1683,Params!$B$15,Params!$B$16),2)</f>
        <v/>
      </c>
      <c r="Y1683" s="9">
        <f>ROUND(_xlfn.NORM.INV(M1683,Params!$B$15,Params!$B$16)+Params!$B$17+Params!$B$18*M1683,2)</f>
        <v/>
      </c>
      <c r="Z1683" s="9">
        <f>ROUND(_xlfn.NORM.INV(N1683,Params!$B$13,Params!$B$14)+Params!$B$17+Params!$B$18*N1683,1)</f>
        <v/>
      </c>
    </row>
    <row r="1684">
      <c r="A1684" s="11" t="n">
        <v>1683</v>
      </c>
      <c r="B1684" s="12">
        <f>INT((A1684-1)/122)+1</f>
        <v/>
      </c>
      <c r="C1684" s="13" t="n">
        <v>0.19918</v>
      </c>
      <c r="D1684" s="13" t="n">
        <v>0.366873</v>
      </c>
      <c r="E1684" s="13" t="n">
        <v>0.224229</v>
      </c>
      <c r="F1684" s="13" t="n">
        <v>0.571146</v>
      </c>
      <c r="G1684" s="13" t="n">
        <v>0.357457</v>
      </c>
      <c r="H1684" s="13" t="n">
        <v>0.984832</v>
      </c>
      <c r="I1684" s="13" t="n">
        <v>0.94149</v>
      </c>
      <c r="J1684" s="13" t="n">
        <v>0.290926</v>
      </c>
      <c r="K1684" s="13" t="n">
        <v>0.999399</v>
      </c>
      <c r="L1684" s="13" t="n">
        <v>0.175139</v>
      </c>
      <c r="M1684" s="13" t="n">
        <v>0.641193</v>
      </c>
      <c r="N1684" s="13" t="n">
        <v>0.444279</v>
      </c>
      <c r="O1684" s="9">
        <f>IF(C1684&lt;=1-Params!$B$4,0,MAX(0.1,ROUND(_xlfn.GAMMA.INV((C1684-(1-Params!$B$4))/Params!$B$4,Params!$B$5,Params!$B$6),1)))</f>
        <v/>
      </c>
      <c r="P1684" s="9">
        <f>IF(D1684&lt;=1-Params!$B$7,0,ROUND(_xlfn.GAMMA.INV((D1684-(1-Params!$B$7))/Params!$B$7,Params!$B$8,Params!$B$9),3))</f>
        <v/>
      </c>
      <c r="Q1684" s="9">
        <f>IF(E1684&lt;=1-Params!$B$4,0,MAX(0.1,ROUND(_xlfn.GAMMA.INV((E1684-(1-Params!$B$4))/Params!$B$4,Params!$B$5,Params!$B$6),1)))</f>
        <v/>
      </c>
      <c r="R1684" s="9">
        <f>IF(F1684&lt;=1-Params!$B$7,0,ROUND(_xlfn.GAMMA.INV((F1684-(1-Params!$B$7))/Params!$B$7,Params!$B$8,Params!$B$9),3))</f>
        <v/>
      </c>
      <c r="S1684" s="9">
        <f>IF(G1684&lt;=1-Params!$B$7,0,ROUND((Params!$B$10+Params!$B$11*G1684^Params!$B$12)*_xlfn.GAMMA.INV((G1684-(1-Params!$B$7))/Params!$B$7,Params!$B$8,Params!$B$9),3))</f>
        <v/>
      </c>
      <c r="T1684" s="9">
        <f>IF(H1684&lt;=1-Params!$B$4,0,MAX(0.1,ROUND((Params!$B$10+Params!$B$11*H1684^Params!$B$12)*_xlfn.GAMMA.INV((H1684-(1-Params!$B$4))/Params!$B$4,Params!$B$5,Params!$B$6),1)))</f>
        <v/>
      </c>
      <c r="U1684" s="9">
        <f>ROUND(_xlfn.NORM.INV(I1684,Params!$B$13,Params!$B$14),1)</f>
        <v/>
      </c>
      <c r="V1684" s="9">
        <f>ROUND(_xlfn.NORM.INV(J1684,Params!$B$15,Params!$B$16),2)</f>
        <v/>
      </c>
      <c r="W1684" s="9">
        <f>ROUND(_xlfn.NORM.INV(K1684,Params!$B$13,Params!$B$14),1)</f>
        <v/>
      </c>
      <c r="X1684" s="9">
        <f>ROUND(_xlfn.NORM.INV(L1684,Params!$B$15,Params!$B$16),2)</f>
        <v/>
      </c>
      <c r="Y1684" s="9">
        <f>ROUND(_xlfn.NORM.INV(M1684,Params!$B$15,Params!$B$16)+Params!$B$17+Params!$B$18*M1684,2)</f>
        <v/>
      </c>
      <c r="Z1684" s="9">
        <f>ROUND(_xlfn.NORM.INV(N1684,Params!$B$13,Params!$B$14)+Params!$B$17+Params!$B$18*N1684,1)</f>
        <v/>
      </c>
    </row>
    <row r="1685">
      <c r="A1685" s="11" t="n">
        <v>1684</v>
      </c>
      <c r="B1685" s="12">
        <f>INT((A1685-1)/122)+1</f>
        <v/>
      </c>
      <c r="C1685" s="13" t="n">
        <v>0.794778</v>
      </c>
      <c r="D1685" s="13" t="n">
        <v>0.435896</v>
      </c>
      <c r="E1685" s="13" t="n">
        <v>0.529946</v>
      </c>
      <c r="F1685" s="13" t="n">
        <v>0.880399</v>
      </c>
      <c r="G1685" s="13" t="n">
        <v>0.333845</v>
      </c>
      <c r="H1685" s="13" t="n">
        <v>0.169114</v>
      </c>
      <c r="I1685" s="13" t="n">
        <v>0.793628</v>
      </c>
      <c r="J1685" s="13" t="n">
        <v>0.062192</v>
      </c>
      <c r="K1685" s="13" t="n">
        <v>0.9999479999999999</v>
      </c>
      <c r="L1685" s="13" t="n">
        <v>0.283776</v>
      </c>
      <c r="M1685" s="13" t="n">
        <v>0.6052419999999999</v>
      </c>
      <c r="N1685" s="13" t="n">
        <v>0.50334</v>
      </c>
      <c r="O1685" s="9">
        <f>IF(C1685&lt;=1-Params!$B$4,0,MAX(0.1,ROUND(_xlfn.GAMMA.INV((C1685-(1-Params!$B$4))/Params!$B$4,Params!$B$5,Params!$B$6),1)))</f>
        <v/>
      </c>
      <c r="P1685" s="9">
        <f>IF(D1685&lt;=1-Params!$B$7,0,ROUND(_xlfn.GAMMA.INV((D1685-(1-Params!$B$7))/Params!$B$7,Params!$B$8,Params!$B$9),3))</f>
        <v/>
      </c>
      <c r="Q1685" s="9">
        <f>IF(E1685&lt;=1-Params!$B$4,0,MAX(0.1,ROUND(_xlfn.GAMMA.INV((E1685-(1-Params!$B$4))/Params!$B$4,Params!$B$5,Params!$B$6),1)))</f>
        <v/>
      </c>
      <c r="R1685" s="9">
        <f>IF(F1685&lt;=1-Params!$B$7,0,ROUND(_xlfn.GAMMA.INV((F1685-(1-Params!$B$7))/Params!$B$7,Params!$B$8,Params!$B$9),3))</f>
        <v/>
      </c>
      <c r="S1685" s="9">
        <f>IF(G1685&lt;=1-Params!$B$7,0,ROUND((Params!$B$10+Params!$B$11*G1685^Params!$B$12)*_xlfn.GAMMA.INV((G1685-(1-Params!$B$7))/Params!$B$7,Params!$B$8,Params!$B$9),3))</f>
        <v/>
      </c>
      <c r="T1685" s="9">
        <f>IF(H1685&lt;=1-Params!$B$4,0,MAX(0.1,ROUND((Params!$B$10+Params!$B$11*H1685^Params!$B$12)*_xlfn.GAMMA.INV((H1685-(1-Params!$B$4))/Params!$B$4,Params!$B$5,Params!$B$6),1)))</f>
        <v/>
      </c>
      <c r="U1685" s="9">
        <f>ROUND(_xlfn.NORM.INV(I1685,Params!$B$13,Params!$B$14),1)</f>
        <v/>
      </c>
      <c r="V1685" s="9">
        <f>ROUND(_xlfn.NORM.INV(J1685,Params!$B$15,Params!$B$16),2)</f>
        <v/>
      </c>
      <c r="W1685" s="9">
        <f>ROUND(_xlfn.NORM.INV(K1685,Params!$B$13,Params!$B$14),1)</f>
        <v/>
      </c>
      <c r="X1685" s="9">
        <f>ROUND(_xlfn.NORM.INV(L1685,Params!$B$15,Params!$B$16),2)</f>
        <v/>
      </c>
      <c r="Y1685" s="9">
        <f>ROUND(_xlfn.NORM.INV(M1685,Params!$B$15,Params!$B$16)+Params!$B$17+Params!$B$18*M1685,2)</f>
        <v/>
      </c>
      <c r="Z1685" s="9">
        <f>ROUND(_xlfn.NORM.INV(N1685,Params!$B$13,Params!$B$14)+Params!$B$17+Params!$B$18*N1685,1)</f>
        <v/>
      </c>
    </row>
    <row r="1686">
      <c r="A1686" s="11" t="n">
        <v>1685</v>
      </c>
      <c r="B1686" s="12">
        <f>INT((A1686-1)/122)+1</f>
        <v/>
      </c>
      <c r="C1686" s="13" t="n">
        <v>0.706631</v>
      </c>
      <c r="D1686" s="13" t="n">
        <v>0.512965</v>
      </c>
      <c r="E1686" s="13" t="n">
        <v>0.476403</v>
      </c>
      <c r="F1686" s="13" t="n">
        <v>0.447811</v>
      </c>
      <c r="G1686" s="13" t="n">
        <v>0.141101</v>
      </c>
      <c r="H1686" s="13" t="n">
        <v>0.861635</v>
      </c>
      <c r="I1686" s="13" t="n">
        <v>0.536453</v>
      </c>
      <c r="J1686" s="13" t="n">
        <v>0.012879</v>
      </c>
      <c r="K1686" s="13" t="n">
        <v>0.9999479999999999</v>
      </c>
      <c r="L1686" s="13" t="n">
        <v>0.259894</v>
      </c>
      <c r="M1686" s="13" t="n">
        <v>0.5775400000000001</v>
      </c>
      <c r="N1686" s="13" t="n">
        <v>0.230228</v>
      </c>
      <c r="O1686" s="9">
        <f>IF(C1686&lt;=1-Params!$B$4,0,MAX(0.1,ROUND(_xlfn.GAMMA.INV((C1686-(1-Params!$B$4))/Params!$B$4,Params!$B$5,Params!$B$6),1)))</f>
        <v/>
      </c>
      <c r="P1686" s="9">
        <f>IF(D1686&lt;=1-Params!$B$7,0,ROUND(_xlfn.GAMMA.INV((D1686-(1-Params!$B$7))/Params!$B$7,Params!$B$8,Params!$B$9),3))</f>
        <v/>
      </c>
      <c r="Q1686" s="9">
        <f>IF(E1686&lt;=1-Params!$B$4,0,MAX(0.1,ROUND(_xlfn.GAMMA.INV((E1686-(1-Params!$B$4))/Params!$B$4,Params!$B$5,Params!$B$6),1)))</f>
        <v/>
      </c>
      <c r="R1686" s="9">
        <f>IF(F1686&lt;=1-Params!$B$7,0,ROUND(_xlfn.GAMMA.INV((F1686-(1-Params!$B$7))/Params!$B$7,Params!$B$8,Params!$B$9),3))</f>
        <v/>
      </c>
      <c r="S1686" s="9">
        <f>IF(G1686&lt;=1-Params!$B$7,0,ROUND((Params!$B$10+Params!$B$11*G1686^Params!$B$12)*_xlfn.GAMMA.INV((G1686-(1-Params!$B$7))/Params!$B$7,Params!$B$8,Params!$B$9),3))</f>
        <v/>
      </c>
      <c r="T1686" s="9">
        <f>IF(H1686&lt;=1-Params!$B$4,0,MAX(0.1,ROUND((Params!$B$10+Params!$B$11*H1686^Params!$B$12)*_xlfn.GAMMA.INV((H1686-(1-Params!$B$4))/Params!$B$4,Params!$B$5,Params!$B$6),1)))</f>
        <v/>
      </c>
      <c r="U1686" s="9">
        <f>ROUND(_xlfn.NORM.INV(I1686,Params!$B$13,Params!$B$14),1)</f>
        <v/>
      </c>
      <c r="V1686" s="9">
        <f>ROUND(_xlfn.NORM.INV(J1686,Params!$B$15,Params!$B$16),2)</f>
        <v/>
      </c>
      <c r="W1686" s="9">
        <f>ROUND(_xlfn.NORM.INV(K1686,Params!$B$13,Params!$B$14),1)</f>
        <v/>
      </c>
      <c r="X1686" s="9">
        <f>ROUND(_xlfn.NORM.INV(L1686,Params!$B$15,Params!$B$16),2)</f>
        <v/>
      </c>
      <c r="Y1686" s="9">
        <f>ROUND(_xlfn.NORM.INV(M1686,Params!$B$15,Params!$B$16)+Params!$B$17+Params!$B$18*M1686,2)</f>
        <v/>
      </c>
      <c r="Z1686" s="9">
        <f>ROUND(_xlfn.NORM.INV(N1686,Params!$B$13,Params!$B$14)+Params!$B$17+Params!$B$18*N1686,1)</f>
        <v/>
      </c>
    </row>
    <row r="1687">
      <c r="A1687" s="11" t="n">
        <v>1686</v>
      </c>
      <c r="B1687" s="12">
        <f>INT((A1687-1)/122)+1</f>
        <v/>
      </c>
      <c r="C1687" s="13" t="n">
        <v>0.988313</v>
      </c>
      <c r="D1687" s="13" t="n">
        <v>0.474661</v>
      </c>
      <c r="E1687" s="13" t="n">
        <v>0.7916260000000001</v>
      </c>
      <c r="F1687" s="13" t="n">
        <v>0.286609</v>
      </c>
      <c r="G1687" s="13" t="n">
        <v>0.898654</v>
      </c>
      <c r="H1687" s="13" t="n">
        <v>0.530398</v>
      </c>
      <c r="I1687" s="13" t="n">
        <v>0.229012</v>
      </c>
      <c r="J1687" s="13" t="n">
        <v>0.200411</v>
      </c>
      <c r="K1687" s="13" t="n">
        <v>0.961663</v>
      </c>
      <c r="L1687" s="13" t="n">
        <v>0.07704999999999999</v>
      </c>
      <c r="M1687" s="13" t="n">
        <v>0.609507</v>
      </c>
      <c r="N1687" s="13" t="n">
        <v>0.031505</v>
      </c>
      <c r="O1687" s="9">
        <f>IF(C1687&lt;=1-Params!$B$4,0,MAX(0.1,ROUND(_xlfn.GAMMA.INV((C1687-(1-Params!$B$4))/Params!$B$4,Params!$B$5,Params!$B$6),1)))</f>
        <v/>
      </c>
      <c r="P1687" s="9">
        <f>IF(D1687&lt;=1-Params!$B$7,0,ROUND(_xlfn.GAMMA.INV((D1687-(1-Params!$B$7))/Params!$B$7,Params!$B$8,Params!$B$9),3))</f>
        <v/>
      </c>
      <c r="Q1687" s="9">
        <f>IF(E1687&lt;=1-Params!$B$4,0,MAX(0.1,ROUND(_xlfn.GAMMA.INV((E1687-(1-Params!$B$4))/Params!$B$4,Params!$B$5,Params!$B$6),1)))</f>
        <v/>
      </c>
      <c r="R1687" s="9">
        <f>IF(F1687&lt;=1-Params!$B$7,0,ROUND(_xlfn.GAMMA.INV((F1687-(1-Params!$B$7))/Params!$B$7,Params!$B$8,Params!$B$9),3))</f>
        <v/>
      </c>
      <c r="S1687" s="9">
        <f>IF(G1687&lt;=1-Params!$B$7,0,ROUND((Params!$B$10+Params!$B$11*G1687^Params!$B$12)*_xlfn.GAMMA.INV((G1687-(1-Params!$B$7))/Params!$B$7,Params!$B$8,Params!$B$9),3))</f>
        <v/>
      </c>
      <c r="T1687" s="9">
        <f>IF(H1687&lt;=1-Params!$B$4,0,MAX(0.1,ROUND((Params!$B$10+Params!$B$11*H1687^Params!$B$12)*_xlfn.GAMMA.INV((H1687-(1-Params!$B$4))/Params!$B$4,Params!$B$5,Params!$B$6),1)))</f>
        <v/>
      </c>
      <c r="U1687" s="9">
        <f>ROUND(_xlfn.NORM.INV(I1687,Params!$B$13,Params!$B$14),1)</f>
        <v/>
      </c>
      <c r="V1687" s="9">
        <f>ROUND(_xlfn.NORM.INV(J1687,Params!$B$15,Params!$B$16),2)</f>
        <v/>
      </c>
      <c r="W1687" s="9">
        <f>ROUND(_xlfn.NORM.INV(K1687,Params!$B$13,Params!$B$14),1)</f>
        <v/>
      </c>
      <c r="X1687" s="9">
        <f>ROUND(_xlfn.NORM.INV(L1687,Params!$B$15,Params!$B$16),2)</f>
        <v/>
      </c>
      <c r="Y1687" s="9">
        <f>ROUND(_xlfn.NORM.INV(M1687,Params!$B$15,Params!$B$16)+Params!$B$17+Params!$B$18*M1687,2)</f>
        <v/>
      </c>
      <c r="Z1687" s="9">
        <f>ROUND(_xlfn.NORM.INV(N1687,Params!$B$13,Params!$B$14)+Params!$B$17+Params!$B$18*N1687,1)</f>
        <v/>
      </c>
    </row>
    <row r="1688">
      <c r="A1688" s="11" t="n">
        <v>1687</v>
      </c>
      <c r="B1688" s="12">
        <f>INT((A1688-1)/122)+1</f>
        <v/>
      </c>
      <c r="C1688" s="13" t="n">
        <v>0.561291</v>
      </c>
      <c r="D1688" s="13" t="n">
        <v>0.13989</v>
      </c>
      <c r="E1688" s="13" t="n">
        <v>0.800771</v>
      </c>
      <c r="F1688" s="13" t="n">
        <v>0.51235</v>
      </c>
      <c r="G1688" s="13" t="n">
        <v>0.922776</v>
      </c>
      <c r="H1688" s="13" t="n">
        <v>0.010926</v>
      </c>
      <c r="I1688" s="13" t="n">
        <v>0.489191</v>
      </c>
      <c r="J1688" s="13" t="n">
        <v>0.14943</v>
      </c>
      <c r="K1688" s="13" t="n">
        <v>0.960085</v>
      </c>
      <c r="L1688" s="13" t="n">
        <v>0.024757</v>
      </c>
      <c r="M1688" s="13" t="n">
        <v>0.5671079999999999</v>
      </c>
      <c r="N1688" s="13" t="n">
        <v>0.202211</v>
      </c>
      <c r="O1688" s="9">
        <f>IF(C1688&lt;=1-Params!$B$4,0,MAX(0.1,ROUND(_xlfn.GAMMA.INV((C1688-(1-Params!$B$4))/Params!$B$4,Params!$B$5,Params!$B$6),1)))</f>
        <v/>
      </c>
      <c r="P1688" s="9">
        <f>IF(D1688&lt;=1-Params!$B$7,0,ROUND(_xlfn.GAMMA.INV((D1688-(1-Params!$B$7))/Params!$B$7,Params!$B$8,Params!$B$9),3))</f>
        <v/>
      </c>
      <c r="Q1688" s="9">
        <f>IF(E1688&lt;=1-Params!$B$4,0,MAX(0.1,ROUND(_xlfn.GAMMA.INV((E1688-(1-Params!$B$4))/Params!$B$4,Params!$B$5,Params!$B$6),1)))</f>
        <v/>
      </c>
      <c r="R1688" s="9">
        <f>IF(F1688&lt;=1-Params!$B$7,0,ROUND(_xlfn.GAMMA.INV((F1688-(1-Params!$B$7))/Params!$B$7,Params!$B$8,Params!$B$9),3))</f>
        <v/>
      </c>
      <c r="S1688" s="9">
        <f>IF(G1688&lt;=1-Params!$B$7,0,ROUND((Params!$B$10+Params!$B$11*G1688^Params!$B$12)*_xlfn.GAMMA.INV((G1688-(1-Params!$B$7))/Params!$B$7,Params!$B$8,Params!$B$9),3))</f>
        <v/>
      </c>
      <c r="T1688" s="9">
        <f>IF(H1688&lt;=1-Params!$B$4,0,MAX(0.1,ROUND((Params!$B$10+Params!$B$11*H1688^Params!$B$12)*_xlfn.GAMMA.INV((H1688-(1-Params!$B$4))/Params!$B$4,Params!$B$5,Params!$B$6),1)))</f>
        <v/>
      </c>
      <c r="U1688" s="9">
        <f>ROUND(_xlfn.NORM.INV(I1688,Params!$B$13,Params!$B$14),1)</f>
        <v/>
      </c>
      <c r="V1688" s="9">
        <f>ROUND(_xlfn.NORM.INV(J1688,Params!$B$15,Params!$B$16),2)</f>
        <v/>
      </c>
      <c r="W1688" s="9">
        <f>ROUND(_xlfn.NORM.INV(K1688,Params!$B$13,Params!$B$14),1)</f>
        <v/>
      </c>
      <c r="X1688" s="9">
        <f>ROUND(_xlfn.NORM.INV(L1688,Params!$B$15,Params!$B$16),2)</f>
        <v/>
      </c>
      <c r="Y1688" s="9">
        <f>ROUND(_xlfn.NORM.INV(M1688,Params!$B$15,Params!$B$16)+Params!$B$17+Params!$B$18*M1688,2)</f>
        <v/>
      </c>
      <c r="Z1688" s="9">
        <f>ROUND(_xlfn.NORM.INV(N1688,Params!$B$13,Params!$B$14)+Params!$B$17+Params!$B$18*N1688,1)</f>
        <v/>
      </c>
    </row>
    <row r="1689">
      <c r="A1689" s="11" t="n">
        <v>1688</v>
      </c>
      <c r="B1689" s="12">
        <f>INT((A1689-1)/122)+1</f>
        <v/>
      </c>
      <c r="C1689" s="13" t="n">
        <v>0.169537</v>
      </c>
      <c r="D1689" s="13" t="n">
        <v>0.6892</v>
      </c>
      <c r="E1689" s="13" t="n">
        <v>0.873743</v>
      </c>
      <c r="F1689" s="13" t="n">
        <v>0.599062</v>
      </c>
      <c r="G1689" s="13" t="n">
        <v>0.486633</v>
      </c>
      <c r="H1689" s="13" t="n">
        <v>0.149874</v>
      </c>
      <c r="I1689" s="13" t="n">
        <v>0.334715</v>
      </c>
      <c r="J1689" s="13" t="n">
        <v>0.174199</v>
      </c>
      <c r="K1689" s="13" t="n">
        <v>0.9047770000000001</v>
      </c>
      <c r="L1689" s="13" t="n">
        <v>0.026973</v>
      </c>
      <c r="M1689" s="13" t="n">
        <v>0.644912</v>
      </c>
      <c r="N1689" s="13" t="n">
        <v>0.534258</v>
      </c>
      <c r="O1689" s="9">
        <f>IF(C1689&lt;=1-Params!$B$4,0,MAX(0.1,ROUND(_xlfn.GAMMA.INV((C1689-(1-Params!$B$4))/Params!$B$4,Params!$B$5,Params!$B$6),1)))</f>
        <v/>
      </c>
      <c r="P1689" s="9">
        <f>IF(D1689&lt;=1-Params!$B$7,0,ROUND(_xlfn.GAMMA.INV((D1689-(1-Params!$B$7))/Params!$B$7,Params!$B$8,Params!$B$9),3))</f>
        <v/>
      </c>
      <c r="Q1689" s="9">
        <f>IF(E1689&lt;=1-Params!$B$4,0,MAX(0.1,ROUND(_xlfn.GAMMA.INV((E1689-(1-Params!$B$4))/Params!$B$4,Params!$B$5,Params!$B$6),1)))</f>
        <v/>
      </c>
      <c r="R1689" s="9">
        <f>IF(F1689&lt;=1-Params!$B$7,0,ROUND(_xlfn.GAMMA.INV((F1689-(1-Params!$B$7))/Params!$B$7,Params!$B$8,Params!$B$9),3))</f>
        <v/>
      </c>
      <c r="S1689" s="9">
        <f>IF(G1689&lt;=1-Params!$B$7,0,ROUND((Params!$B$10+Params!$B$11*G1689^Params!$B$12)*_xlfn.GAMMA.INV((G1689-(1-Params!$B$7))/Params!$B$7,Params!$B$8,Params!$B$9),3))</f>
        <v/>
      </c>
      <c r="T1689" s="9">
        <f>IF(H1689&lt;=1-Params!$B$4,0,MAX(0.1,ROUND((Params!$B$10+Params!$B$11*H1689^Params!$B$12)*_xlfn.GAMMA.INV((H1689-(1-Params!$B$4))/Params!$B$4,Params!$B$5,Params!$B$6),1)))</f>
        <v/>
      </c>
      <c r="U1689" s="9">
        <f>ROUND(_xlfn.NORM.INV(I1689,Params!$B$13,Params!$B$14),1)</f>
        <v/>
      </c>
      <c r="V1689" s="9">
        <f>ROUND(_xlfn.NORM.INV(J1689,Params!$B$15,Params!$B$16),2)</f>
        <v/>
      </c>
      <c r="W1689" s="9">
        <f>ROUND(_xlfn.NORM.INV(K1689,Params!$B$13,Params!$B$14),1)</f>
        <v/>
      </c>
      <c r="X1689" s="9">
        <f>ROUND(_xlfn.NORM.INV(L1689,Params!$B$15,Params!$B$16),2)</f>
        <v/>
      </c>
      <c r="Y1689" s="9">
        <f>ROUND(_xlfn.NORM.INV(M1689,Params!$B$15,Params!$B$16)+Params!$B$17+Params!$B$18*M1689,2)</f>
        <v/>
      </c>
      <c r="Z1689" s="9">
        <f>ROUND(_xlfn.NORM.INV(N1689,Params!$B$13,Params!$B$14)+Params!$B$17+Params!$B$18*N1689,1)</f>
        <v/>
      </c>
    </row>
    <row r="1690">
      <c r="A1690" s="11" t="n">
        <v>1689</v>
      </c>
      <c r="B1690" s="12">
        <f>INT((A1690-1)/122)+1</f>
        <v/>
      </c>
      <c r="C1690" s="13" t="n">
        <v>0.618641</v>
      </c>
      <c r="D1690" s="13" t="n">
        <v>0.607684</v>
      </c>
      <c r="E1690" s="13" t="n">
        <v>0.091429</v>
      </c>
      <c r="F1690" s="13" t="n">
        <v>0.943403</v>
      </c>
      <c r="G1690" s="13" t="n">
        <v>0.418033</v>
      </c>
      <c r="H1690" s="13" t="n">
        <v>0.115364</v>
      </c>
      <c r="I1690" s="13" t="n">
        <v>0.787083</v>
      </c>
      <c r="J1690" s="13" t="n">
        <v>0.009745999999999999</v>
      </c>
      <c r="K1690" s="13" t="n">
        <v>0.812565</v>
      </c>
      <c r="L1690" s="13" t="n">
        <v>0.350141</v>
      </c>
      <c r="M1690" s="13" t="n">
        <v>0.9546480000000001</v>
      </c>
      <c r="N1690" s="13" t="n">
        <v>0.070785</v>
      </c>
      <c r="O1690" s="9">
        <f>IF(C1690&lt;=1-Params!$B$4,0,MAX(0.1,ROUND(_xlfn.GAMMA.INV((C1690-(1-Params!$B$4))/Params!$B$4,Params!$B$5,Params!$B$6),1)))</f>
        <v/>
      </c>
      <c r="P1690" s="9">
        <f>IF(D1690&lt;=1-Params!$B$7,0,ROUND(_xlfn.GAMMA.INV((D1690-(1-Params!$B$7))/Params!$B$7,Params!$B$8,Params!$B$9),3))</f>
        <v/>
      </c>
      <c r="Q1690" s="9">
        <f>IF(E1690&lt;=1-Params!$B$4,0,MAX(0.1,ROUND(_xlfn.GAMMA.INV((E1690-(1-Params!$B$4))/Params!$B$4,Params!$B$5,Params!$B$6),1)))</f>
        <v/>
      </c>
      <c r="R1690" s="9">
        <f>IF(F1690&lt;=1-Params!$B$7,0,ROUND(_xlfn.GAMMA.INV((F1690-(1-Params!$B$7))/Params!$B$7,Params!$B$8,Params!$B$9),3))</f>
        <v/>
      </c>
      <c r="S1690" s="9">
        <f>IF(G1690&lt;=1-Params!$B$7,0,ROUND((Params!$B$10+Params!$B$11*G1690^Params!$B$12)*_xlfn.GAMMA.INV((G1690-(1-Params!$B$7))/Params!$B$7,Params!$B$8,Params!$B$9),3))</f>
        <v/>
      </c>
      <c r="T1690" s="9">
        <f>IF(H1690&lt;=1-Params!$B$4,0,MAX(0.1,ROUND((Params!$B$10+Params!$B$11*H1690^Params!$B$12)*_xlfn.GAMMA.INV((H1690-(1-Params!$B$4))/Params!$B$4,Params!$B$5,Params!$B$6),1)))</f>
        <v/>
      </c>
      <c r="U1690" s="9">
        <f>ROUND(_xlfn.NORM.INV(I1690,Params!$B$13,Params!$B$14),1)</f>
        <v/>
      </c>
      <c r="V1690" s="9">
        <f>ROUND(_xlfn.NORM.INV(J1690,Params!$B$15,Params!$B$16),2)</f>
        <v/>
      </c>
      <c r="W1690" s="9">
        <f>ROUND(_xlfn.NORM.INV(K1690,Params!$B$13,Params!$B$14),1)</f>
        <v/>
      </c>
      <c r="X1690" s="9">
        <f>ROUND(_xlfn.NORM.INV(L1690,Params!$B$15,Params!$B$16),2)</f>
        <v/>
      </c>
      <c r="Y1690" s="9">
        <f>ROUND(_xlfn.NORM.INV(M1690,Params!$B$15,Params!$B$16)+Params!$B$17+Params!$B$18*M1690,2)</f>
        <v/>
      </c>
      <c r="Z1690" s="9">
        <f>ROUND(_xlfn.NORM.INV(N1690,Params!$B$13,Params!$B$14)+Params!$B$17+Params!$B$18*N1690,1)</f>
        <v/>
      </c>
    </row>
    <row r="1691">
      <c r="A1691" s="11" t="n">
        <v>1690</v>
      </c>
      <c r="B1691" s="12">
        <f>INT((A1691-1)/122)+1</f>
        <v/>
      </c>
      <c r="C1691" s="13" t="n">
        <v>0.970174</v>
      </c>
      <c r="D1691" s="13" t="n">
        <v>0.629593</v>
      </c>
      <c r="E1691" s="13" t="n">
        <v>0.362252</v>
      </c>
      <c r="F1691" s="13" t="n">
        <v>0.984451</v>
      </c>
      <c r="G1691" s="13" t="n">
        <v>0.499118</v>
      </c>
      <c r="H1691" s="13" t="n">
        <v>0.045111</v>
      </c>
      <c r="I1691" s="13" t="n">
        <v>0.862964</v>
      </c>
      <c r="J1691" s="13" t="n">
        <v>0.017315</v>
      </c>
      <c r="K1691" s="13" t="n">
        <v>0.74829</v>
      </c>
      <c r="L1691" s="13" t="n">
        <v>0.214601</v>
      </c>
      <c r="M1691" s="13" t="n">
        <v>0.8125790000000001</v>
      </c>
      <c r="N1691" s="13" t="n">
        <v>0.371571</v>
      </c>
      <c r="O1691" s="9">
        <f>IF(C1691&lt;=1-Params!$B$4,0,MAX(0.1,ROUND(_xlfn.GAMMA.INV((C1691-(1-Params!$B$4))/Params!$B$4,Params!$B$5,Params!$B$6),1)))</f>
        <v/>
      </c>
      <c r="P1691" s="9">
        <f>IF(D1691&lt;=1-Params!$B$7,0,ROUND(_xlfn.GAMMA.INV((D1691-(1-Params!$B$7))/Params!$B$7,Params!$B$8,Params!$B$9),3))</f>
        <v/>
      </c>
      <c r="Q1691" s="9">
        <f>IF(E1691&lt;=1-Params!$B$4,0,MAX(0.1,ROUND(_xlfn.GAMMA.INV((E1691-(1-Params!$B$4))/Params!$B$4,Params!$B$5,Params!$B$6),1)))</f>
        <v/>
      </c>
      <c r="R1691" s="9">
        <f>IF(F1691&lt;=1-Params!$B$7,0,ROUND(_xlfn.GAMMA.INV((F1691-(1-Params!$B$7))/Params!$B$7,Params!$B$8,Params!$B$9),3))</f>
        <v/>
      </c>
      <c r="S1691" s="9">
        <f>IF(G1691&lt;=1-Params!$B$7,0,ROUND((Params!$B$10+Params!$B$11*G1691^Params!$B$12)*_xlfn.GAMMA.INV((G1691-(1-Params!$B$7))/Params!$B$7,Params!$B$8,Params!$B$9),3))</f>
        <v/>
      </c>
      <c r="T1691" s="9">
        <f>IF(H1691&lt;=1-Params!$B$4,0,MAX(0.1,ROUND((Params!$B$10+Params!$B$11*H1691^Params!$B$12)*_xlfn.GAMMA.INV((H1691-(1-Params!$B$4))/Params!$B$4,Params!$B$5,Params!$B$6),1)))</f>
        <v/>
      </c>
      <c r="U1691" s="9">
        <f>ROUND(_xlfn.NORM.INV(I1691,Params!$B$13,Params!$B$14),1)</f>
        <v/>
      </c>
      <c r="V1691" s="9">
        <f>ROUND(_xlfn.NORM.INV(J1691,Params!$B$15,Params!$B$16),2)</f>
        <v/>
      </c>
      <c r="W1691" s="9">
        <f>ROUND(_xlfn.NORM.INV(K1691,Params!$B$13,Params!$B$14),1)</f>
        <v/>
      </c>
      <c r="X1691" s="9">
        <f>ROUND(_xlfn.NORM.INV(L1691,Params!$B$15,Params!$B$16),2)</f>
        <v/>
      </c>
      <c r="Y1691" s="9">
        <f>ROUND(_xlfn.NORM.INV(M1691,Params!$B$15,Params!$B$16)+Params!$B$17+Params!$B$18*M1691,2)</f>
        <v/>
      </c>
      <c r="Z1691" s="9">
        <f>ROUND(_xlfn.NORM.INV(N1691,Params!$B$13,Params!$B$14)+Params!$B$17+Params!$B$18*N1691,1)</f>
        <v/>
      </c>
    </row>
    <row r="1692">
      <c r="A1692" s="11" t="n">
        <v>1691</v>
      </c>
      <c r="B1692" s="12">
        <f>INT((A1692-1)/122)+1</f>
        <v/>
      </c>
      <c r="C1692" s="13" t="n">
        <v>0.9601229999999999</v>
      </c>
      <c r="D1692" s="13" t="n">
        <v>0.300476</v>
      </c>
      <c r="E1692" s="13" t="n">
        <v>0.481053</v>
      </c>
      <c r="F1692" s="13" t="n">
        <v>0.791199</v>
      </c>
      <c r="G1692" s="13" t="n">
        <v>0.357685</v>
      </c>
      <c r="H1692" s="13" t="n">
        <v>0.450282</v>
      </c>
      <c r="I1692" s="13" t="n">
        <v>0.564204</v>
      </c>
      <c r="J1692" s="13" t="n">
        <v>0.048938</v>
      </c>
      <c r="K1692" s="13" t="n">
        <v>0.6936330000000001</v>
      </c>
      <c r="L1692" s="13" t="n">
        <v>0.546041</v>
      </c>
      <c r="M1692" s="13" t="n">
        <v>0.730032</v>
      </c>
      <c r="N1692" s="13" t="n">
        <v>0.227896</v>
      </c>
      <c r="O1692" s="9">
        <f>IF(C1692&lt;=1-Params!$B$4,0,MAX(0.1,ROUND(_xlfn.GAMMA.INV((C1692-(1-Params!$B$4))/Params!$B$4,Params!$B$5,Params!$B$6),1)))</f>
        <v/>
      </c>
      <c r="P1692" s="9">
        <f>IF(D1692&lt;=1-Params!$B$7,0,ROUND(_xlfn.GAMMA.INV((D1692-(1-Params!$B$7))/Params!$B$7,Params!$B$8,Params!$B$9),3))</f>
        <v/>
      </c>
      <c r="Q1692" s="9">
        <f>IF(E1692&lt;=1-Params!$B$4,0,MAX(0.1,ROUND(_xlfn.GAMMA.INV((E1692-(1-Params!$B$4))/Params!$B$4,Params!$B$5,Params!$B$6),1)))</f>
        <v/>
      </c>
      <c r="R1692" s="9">
        <f>IF(F1692&lt;=1-Params!$B$7,0,ROUND(_xlfn.GAMMA.INV((F1692-(1-Params!$B$7))/Params!$B$7,Params!$B$8,Params!$B$9),3))</f>
        <v/>
      </c>
      <c r="S1692" s="9">
        <f>IF(G1692&lt;=1-Params!$B$7,0,ROUND((Params!$B$10+Params!$B$11*G1692^Params!$B$12)*_xlfn.GAMMA.INV((G1692-(1-Params!$B$7))/Params!$B$7,Params!$B$8,Params!$B$9),3))</f>
        <v/>
      </c>
      <c r="T1692" s="9">
        <f>IF(H1692&lt;=1-Params!$B$4,0,MAX(0.1,ROUND((Params!$B$10+Params!$B$11*H1692^Params!$B$12)*_xlfn.GAMMA.INV((H1692-(1-Params!$B$4))/Params!$B$4,Params!$B$5,Params!$B$6),1)))</f>
        <v/>
      </c>
      <c r="U1692" s="9">
        <f>ROUND(_xlfn.NORM.INV(I1692,Params!$B$13,Params!$B$14),1)</f>
        <v/>
      </c>
      <c r="V1692" s="9">
        <f>ROUND(_xlfn.NORM.INV(J1692,Params!$B$15,Params!$B$16),2)</f>
        <v/>
      </c>
      <c r="W1692" s="9">
        <f>ROUND(_xlfn.NORM.INV(K1692,Params!$B$13,Params!$B$14),1)</f>
        <v/>
      </c>
      <c r="X1692" s="9">
        <f>ROUND(_xlfn.NORM.INV(L1692,Params!$B$15,Params!$B$16),2)</f>
        <v/>
      </c>
      <c r="Y1692" s="9">
        <f>ROUND(_xlfn.NORM.INV(M1692,Params!$B$15,Params!$B$16)+Params!$B$17+Params!$B$18*M1692,2)</f>
        <v/>
      </c>
      <c r="Z1692" s="9">
        <f>ROUND(_xlfn.NORM.INV(N1692,Params!$B$13,Params!$B$14)+Params!$B$17+Params!$B$18*N1692,1)</f>
        <v/>
      </c>
    </row>
    <row r="1693">
      <c r="A1693" s="11" t="n">
        <v>1692</v>
      </c>
      <c r="B1693" s="12">
        <f>INT((A1693-1)/122)+1</f>
        <v/>
      </c>
      <c r="C1693" s="13" t="n">
        <v>0.255844</v>
      </c>
      <c r="D1693" s="13" t="n">
        <v>0.020485</v>
      </c>
      <c r="E1693" s="13" t="n">
        <v>0.518073</v>
      </c>
      <c r="F1693" s="13" t="n">
        <v>0.405999</v>
      </c>
      <c r="G1693" s="13" t="n">
        <v>0.7250490000000001</v>
      </c>
      <c r="H1693" s="13" t="n">
        <v>0.07817</v>
      </c>
      <c r="I1693" s="13" t="n">
        <v>0.618623</v>
      </c>
      <c r="J1693" s="13" t="n">
        <v>0.422158</v>
      </c>
      <c r="K1693" s="13" t="n">
        <v>0.7839660000000001</v>
      </c>
      <c r="L1693" s="13" t="n">
        <v>0.340754</v>
      </c>
      <c r="M1693" s="13" t="n">
        <v>0.697296</v>
      </c>
      <c r="N1693" s="13" t="n">
        <v>0.158929</v>
      </c>
      <c r="O1693" s="9">
        <f>IF(C1693&lt;=1-Params!$B$4,0,MAX(0.1,ROUND(_xlfn.GAMMA.INV((C1693-(1-Params!$B$4))/Params!$B$4,Params!$B$5,Params!$B$6),1)))</f>
        <v/>
      </c>
      <c r="P1693" s="9">
        <f>IF(D1693&lt;=1-Params!$B$7,0,ROUND(_xlfn.GAMMA.INV((D1693-(1-Params!$B$7))/Params!$B$7,Params!$B$8,Params!$B$9),3))</f>
        <v/>
      </c>
      <c r="Q1693" s="9">
        <f>IF(E1693&lt;=1-Params!$B$4,0,MAX(0.1,ROUND(_xlfn.GAMMA.INV((E1693-(1-Params!$B$4))/Params!$B$4,Params!$B$5,Params!$B$6),1)))</f>
        <v/>
      </c>
      <c r="R1693" s="9">
        <f>IF(F1693&lt;=1-Params!$B$7,0,ROUND(_xlfn.GAMMA.INV((F1693-(1-Params!$B$7))/Params!$B$7,Params!$B$8,Params!$B$9),3))</f>
        <v/>
      </c>
      <c r="S1693" s="9">
        <f>IF(G1693&lt;=1-Params!$B$7,0,ROUND((Params!$B$10+Params!$B$11*G1693^Params!$B$12)*_xlfn.GAMMA.INV((G1693-(1-Params!$B$7))/Params!$B$7,Params!$B$8,Params!$B$9),3))</f>
        <v/>
      </c>
      <c r="T1693" s="9">
        <f>IF(H1693&lt;=1-Params!$B$4,0,MAX(0.1,ROUND((Params!$B$10+Params!$B$11*H1693^Params!$B$12)*_xlfn.GAMMA.INV((H1693-(1-Params!$B$4))/Params!$B$4,Params!$B$5,Params!$B$6),1)))</f>
        <v/>
      </c>
      <c r="U1693" s="9">
        <f>ROUND(_xlfn.NORM.INV(I1693,Params!$B$13,Params!$B$14),1)</f>
        <v/>
      </c>
      <c r="V1693" s="9">
        <f>ROUND(_xlfn.NORM.INV(J1693,Params!$B$15,Params!$B$16),2)</f>
        <v/>
      </c>
      <c r="W1693" s="9">
        <f>ROUND(_xlfn.NORM.INV(K1693,Params!$B$13,Params!$B$14),1)</f>
        <v/>
      </c>
      <c r="X1693" s="9">
        <f>ROUND(_xlfn.NORM.INV(L1693,Params!$B$15,Params!$B$16),2)</f>
        <v/>
      </c>
      <c r="Y1693" s="9">
        <f>ROUND(_xlfn.NORM.INV(M1693,Params!$B$15,Params!$B$16)+Params!$B$17+Params!$B$18*M1693,2)</f>
        <v/>
      </c>
      <c r="Z1693" s="9">
        <f>ROUND(_xlfn.NORM.INV(N1693,Params!$B$13,Params!$B$14)+Params!$B$17+Params!$B$18*N1693,1)</f>
        <v/>
      </c>
    </row>
    <row r="1694">
      <c r="A1694" s="11" t="n">
        <v>1693</v>
      </c>
      <c r="B1694" s="12">
        <f>INT((A1694-1)/122)+1</f>
        <v/>
      </c>
      <c r="C1694" s="13" t="n">
        <v>0.041971</v>
      </c>
      <c r="D1694" s="13" t="n">
        <v>0.093435</v>
      </c>
      <c r="E1694" s="13" t="n">
        <v>0.280274</v>
      </c>
      <c r="F1694" s="13" t="n">
        <v>0.234218</v>
      </c>
      <c r="G1694" s="13" t="n">
        <v>0.229808</v>
      </c>
      <c r="H1694" s="13" t="n">
        <v>0.09625400000000001</v>
      </c>
      <c r="I1694" s="13" t="n">
        <v>0.855685</v>
      </c>
      <c r="J1694" s="13" t="n">
        <v>0.160657</v>
      </c>
      <c r="K1694" s="13" t="n">
        <v>0.518132</v>
      </c>
      <c r="L1694" s="13" t="n">
        <v>0.012733</v>
      </c>
      <c r="M1694" s="13" t="n">
        <v>0.792861</v>
      </c>
      <c r="N1694" s="13" t="n">
        <v>0.122126</v>
      </c>
      <c r="O1694" s="9">
        <f>IF(C1694&lt;=1-Params!$B$4,0,MAX(0.1,ROUND(_xlfn.GAMMA.INV((C1694-(1-Params!$B$4))/Params!$B$4,Params!$B$5,Params!$B$6),1)))</f>
        <v/>
      </c>
      <c r="P1694" s="9">
        <f>IF(D1694&lt;=1-Params!$B$7,0,ROUND(_xlfn.GAMMA.INV((D1694-(1-Params!$B$7))/Params!$B$7,Params!$B$8,Params!$B$9),3))</f>
        <v/>
      </c>
      <c r="Q1694" s="9">
        <f>IF(E1694&lt;=1-Params!$B$4,0,MAX(0.1,ROUND(_xlfn.GAMMA.INV((E1694-(1-Params!$B$4))/Params!$B$4,Params!$B$5,Params!$B$6),1)))</f>
        <v/>
      </c>
      <c r="R1694" s="9">
        <f>IF(F1694&lt;=1-Params!$B$7,0,ROUND(_xlfn.GAMMA.INV((F1694-(1-Params!$B$7))/Params!$B$7,Params!$B$8,Params!$B$9),3))</f>
        <v/>
      </c>
      <c r="S1694" s="9">
        <f>IF(G1694&lt;=1-Params!$B$7,0,ROUND((Params!$B$10+Params!$B$11*G1694^Params!$B$12)*_xlfn.GAMMA.INV((G1694-(1-Params!$B$7))/Params!$B$7,Params!$B$8,Params!$B$9),3))</f>
        <v/>
      </c>
      <c r="T1694" s="9">
        <f>IF(H1694&lt;=1-Params!$B$4,0,MAX(0.1,ROUND((Params!$B$10+Params!$B$11*H1694^Params!$B$12)*_xlfn.GAMMA.INV((H1694-(1-Params!$B$4))/Params!$B$4,Params!$B$5,Params!$B$6),1)))</f>
        <v/>
      </c>
      <c r="U1694" s="9">
        <f>ROUND(_xlfn.NORM.INV(I1694,Params!$B$13,Params!$B$14),1)</f>
        <v/>
      </c>
      <c r="V1694" s="9">
        <f>ROUND(_xlfn.NORM.INV(J1694,Params!$B$15,Params!$B$16),2)</f>
        <v/>
      </c>
      <c r="W1694" s="9">
        <f>ROUND(_xlfn.NORM.INV(K1694,Params!$B$13,Params!$B$14),1)</f>
        <v/>
      </c>
      <c r="X1694" s="9">
        <f>ROUND(_xlfn.NORM.INV(L1694,Params!$B$15,Params!$B$16),2)</f>
        <v/>
      </c>
      <c r="Y1694" s="9">
        <f>ROUND(_xlfn.NORM.INV(M1694,Params!$B$15,Params!$B$16)+Params!$B$17+Params!$B$18*M1694,2)</f>
        <v/>
      </c>
      <c r="Z1694" s="9">
        <f>ROUND(_xlfn.NORM.INV(N1694,Params!$B$13,Params!$B$14)+Params!$B$17+Params!$B$18*N1694,1)</f>
        <v/>
      </c>
    </row>
    <row r="1695">
      <c r="A1695" s="11" t="n">
        <v>1694</v>
      </c>
      <c r="B1695" s="12">
        <f>INT((A1695-1)/122)+1</f>
        <v/>
      </c>
      <c r="C1695" s="13" t="n">
        <v>0.27151</v>
      </c>
      <c r="D1695" s="13" t="n">
        <v>0.803061</v>
      </c>
      <c r="E1695" s="13" t="n">
        <v>0.779578</v>
      </c>
      <c r="F1695" s="13" t="n">
        <v>0.936215</v>
      </c>
      <c r="G1695" s="13" t="n">
        <v>0.834601</v>
      </c>
      <c r="H1695" s="13" t="n">
        <v>0.430681</v>
      </c>
      <c r="I1695" s="13" t="n">
        <v>0.914488</v>
      </c>
      <c r="J1695" s="13" t="n">
        <v>0.061767</v>
      </c>
      <c r="K1695" s="13" t="n">
        <v>0.945924</v>
      </c>
      <c r="L1695" s="13" t="n">
        <v>0.328106</v>
      </c>
      <c r="M1695" s="13" t="n">
        <v>0.954644</v>
      </c>
      <c r="N1695" s="13" t="n">
        <v>0.22399</v>
      </c>
      <c r="O1695" s="9">
        <f>IF(C1695&lt;=1-Params!$B$4,0,MAX(0.1,ROUND(_xlfn.GAMMA.INV((C1695-(1-Params!$B$4))/Params!$B$4,Params!$B$5,Params!$B$6),1)))</f>
        <v/>
      </c>
      <c r="P1695" s="9">
        <f>IF(D1695&lt;=1-Params!$B$7,0,ROUND(_xlfn.GAMMA.INV((D1695-(1-Params!$B$7))/Params!$B$7,Params!$B$8,Params!$B$9),3))</f>
        <v/>
      </c>
      <c r="Q1695" s="9">
        <f>IF(E1695&lt;=1-Params!$B$4,0,MAX(0.1,ROUND(_xlfn.GAMMA.INV((E1695-(1-Params!$B$4))/Params!$B$4,Params!$B$5,Params!$B$6),1)))</f>
        <v/>
      </c>
      <c r="R1695" s="9">
        <f>IF(F1695&lt;=1-Params!$B$7,0,ROUND(_xlfn.GAMMA.INV((F1695-(1-Params!$B$7))/Params!$B$7,Params!$B$8,Params!$B$9),3))</f>
        <v/>
      </c>
      <c r="S1695" s="9">
        <f>IF(G1695&lt;=1-Params!$B$7,0,ROUND((Params!$B$10+Params!$B$11*G1695^Params!$B$12)*_xlfn.GAMMA.INV((G1695-(1-Params!$B$7))/Params!$B$7,Params!$B$8,Params!$B$9),3))</f>
        <v/>
      </c>
      <c r="T1695" s="9">
        <f>IF(H1695&lt;=1-Params!$B$4,0,MAX(0.1,ROUND((Params!$B$10+Params!$B$11*H1695^Params!$B$12)*_xlfn.GAMMA.INV((H1695-(1-Params!$B$4))/Params!$B$4,Params!$B$5,Params!$B$6),1)))</f>
        <v/>
      </c>
      <c r="U1695" s="9">
        <f>ROUND(_xlfn.NORM.INV(I1695,Params!$B$13,Params!$B$14),1)</f>
        <v/>
      </c>
      <c r="V1695" s="9">
        <f>ROUND(_xlfn.NORM.INV(J1695,Params!$B$15,Params!$B$16),2)</f>
        <v/>
      </c>
      <c r="W1695" s="9">
        <f>ROUND(_xlfn.NORM.INV(K1695,Params!$B$13,Params!$B$14),1)</f>
        <v/>
      </c>
      <c r="X1695" s="9">
        <f>ROUND(_xlfn.NORM.INV(L1695,Params!$B$15,Params!$B$16),2)</f>
        <v/>
      </c>
      <c r="Y1695" s="9">
        <f>ROUND(_xlfn.NORM.INV(M1695,Params!$B$15,Params!$B$16)+Params!$B$17+Params!$B$18*M1695,2)</f>
        <v/>
      </c>
      <c r="Z1695" s="9">
        <f>ROUND(_xlfn.NORM.INV(N1695,Params!$B$13,Params!$B$14)+Params!$B$17+Params!$B$18*N1695,1)</f>
        <v/>
      </c>
    </row>
    <row r="1696">
      <c r="A1696" s="11" t="n">
        <v>1695</v>
      </c>
      <c r="B1696" s="12">
        <f>INT((A1696-1)/122)+1</f>
        <v/>
      </c>
      <c r="C1696" s="13" t="n">
        <v>0.37729</v>
      </c>
      <c r="D1696" s="13" t="n">
        <v>0.567728</v>
      </c>
      <c r="E1696" s="13" t="n">
        <v>0.25261</v>
      </c>
      <c r="F1696" s="13" t="n">
        <v>0.29548</v>
      </c>
      <c r="G1696" s="13" t="n">
        <v>0.960771</v>
      </c>
      <c r="H1696" s="13" t="n">
        <v>0.613534</v>
      </c>
      <c r="I1696" s="13" t="n">
        <v>0.808619</v>
      </c>
      <c r="J1696" s="13" t="n">
        <v>0.210323</v>
      </c>
      <c r="K1696" s="13" t="n">
        <v>0.990478</v>
      </c>
      <c r="L1696" s="13" t="n">
        <v>0.34881</v>
      </c>
      <c r="M1696" s="13" t="n">
        <v>0.819473</v>
      </c>
      <c r="N1696" s="13" t="n">
        <v>0.160414</v>
      </c>
      <c r="O1696" s="9">
        <f>IF(C1696&lt;=1-Params!$B$4,0,MAX(0.1,ROUND(_xlfn.GAMMA.INV((C1696-(1-Params!$B$4))/Params!$B$4,Params!$B$5,Params!$B$6),1)))</f>
        <v/>
      </c>
      <c r="P1696" s="9">
        <f>IF(D1696&lt;=1-Params!$B$7,0,ROUND(_xlfn.GAMMA.INV((D1696-(1-Params!$B$7))/Params!$B$7,Params!$B$8,Params!$B$9),3))</f>
        <v/>
      </c>
      <c r="Q1696" s="9">
        <f>IF(E1696&lt;=1-Params!$B$4,0,MAX(0.1,ROUND(_xlfn.GAMMA.INV((E1696-(1-Params!$B$4))/Params!$B$4,Params!$B$5,Params!$B$6),1)))</f>
        <v/>
      </c>
      <c r="R1696" s="9">
        <f>IF(F1696&lt;=1-Params!$B$7,0,ROUND(_xlfn.GAMMA.INV((F1696-(1-Params!$B$7))/Params!$B$7,Params!$B$8,Params!$B$9),3))</f>
        <v/>
      </c>
      <c r="S1696" s="9">
        <f>IF(G1696&lt;=1-Params!$B$7,0,ROUND((Params!$B$10+Params!$B$11*G1696^Params!$B$12)*_xlfn.GAMMA.INV((G1696-(1-Params!$B$7))/Params!$B$7,Params!$B$8,Params!$B$9),3))</f>
        <v/>
      </c>
      <c r="T1696" s="9">
        <f>IF(H1696&lt;=1-Params!$B$4,0,MAX(0.1,ROUND((Params!$B$10+Params!$B$11*H1696^Params!$B$12)*_xlfn.GAMMA.INV((H1696-(1-Params!$B$4))/Params!$B$4,Params!$B$5,Params!$B$6),1)))</f>
        <v/>
      </c>
      <c r="U1696" s="9">
        <f>ROUND(_xlfn.NORM.INV(I1696,Params!$B$13,Params!$B$14),1)</f>
        <v/>
      </c>
      <c r="V1696" s="9">
        <f>ROUND(_xlfn.NORM.INV(J1696,Params!$B$15,Params!$B$16),2)</f>
        <v/>
      </c>
      <c r="W1696" s="9">
        <f>ROUND(_xlfn.NORM.INV(K1696,Params!$B$13,Params!$B$14),1)</f>
        <v/>
      </c>
      <c r="X1696" s="9">
        <f>ROUND(_xlfn.NORM.INV(L1696,Params!$B$15,Params!$B$16),2)</f>
        <v/>
      </c>
      <c r="Y1696" s="9">
        <f>ROUND(_xlfn.NORM.INV(M1696,Params!$B$15,Params!$B$16)+Params!$B$17+Params!$B$18*M1696,2)</f>
        <v/>
      </c>
      <c r="Z1696" s="9">
        <f>ROUND(_xlfn.NORM.INV(N1696,Params!$B$13,Params!$B$14)+Params!$B$17+Params!$B$18*N1696,1)</f>
        <v/>
      </c>
    </row>
    <row r="1697">
      <c r="A1697" s="11" t="n">
        <v>1696</v>
      </c>
      <c r="B1697" s="12">
        <f>INT((A1697-1)/122)+1</f>
        <v/>
      </c>
      <c r="C1697" s="13" t="n">
        <v>0.820601</v>
      </c>
      <c r="D1697" s="13" t="n">
        <v>0.466124</v>
      </c>
      <c r="E1697" s="13" t="n">
        <v>0.343147</v>
      </c>
      <c r="F1697" s="13" t="n">
        <v>0.155083</v>
      </c>
      <c r="G1697" s="13" t="n">
        <v>0.767025</v>
      </c>
      <c r="H1697" s="13" t="n">
        <v>0.926605</v>
      </c>
      <c r="I1697" s="13" t="n">
        <v>0.727024</v>
      </c>
      <c r="J1697" s="13" t="n">
        <v>0.562652</v>
      </c>
      <c r="K1697" s="13" t="n">
        <v>0.982379</v>
      </c>
      <c r="L1697" s="13" t="n">
        <v>0.214229</v>
      </c>
      <c r="M1697" s="13" t="n">
        <v>0.6715989999999999</v>
      </c>
      <c r="N1697" s="13" t="n">
        <v>0.109491</v>
      </c>
      <c r="O1697" s="9">
        <f>IF(C1697&lt;=1-Params!$B$4,0,MAX(0.1,ROUND(_xlfn.GAMMA.INV((C1697-(1-Params!$B$4))/Params!$B$4,Params!$B$5,Params!$B$6),1)))</f>
        <v/>
      </c>
      <c r="P1697" s="9">
        <f>IF(D1697&lt;=1-Params!$B$7,0,ROUND(_xlfn.GAMMA.INV((D1697-(1-Params!$B$7))/Params!$B$7,Params!$B$8,Params!$B$9),3))</f>
        <v/>
      </c>
      <c r="Q1697" s="9">
        <f>IF(E1697&lt;=1-Params!$B$4,0,MAX(0.1,ROUND(_xlfn.GAMMA.INV((E1697-(1-Params!$B$4))/Params!$B$4,Params!$B$5,Params!$B$6),1)))</f>
        <v/>
      </c>
      <c r="R1697" s="9">
        <f>IF(F1697&lt;=1-Params!$B$7,0,ROUND(_xlfn.GAMMA.INV((F1697-(1-Params!$B$7))/Params!$B$7,Params!$B$8,Params!$B$9),3))</f>
        <v/>
      </c>
      <c r="S1697" s="9">
        <f>IF(G1697&lt;=1-Params!$B$7,0,ROUND((Params!$B$10+Params!$B$11*G1697^Params!$B$12)*_xlfn.GAMMA.INV((G1697-(1-Params!$B$7))/Params!$B$7,Params!$B$8,Params!$B$9),3))</f>
        <v/>
      </c>
      <c r="T1697" s="9">
        <f>IF(H1697&lt;=1-Params!$B$4,0,MAX(0.1,ROUND((Params!$B$10+Params!$B$11*H1697^Params!$B$12)*_xlfn.GAMMA.INV((H1697-(1-Params!$B$4))/Params!$B$4,Params!$B$5,Params!$B$6),1)))</f>
        <v/>
      </c>
      <c r="U1697" s="9">
        <f>ROUND(_xlfn.NORM.INV(I1697,Params!$B$13,Params!$B$14),1)</f>
        <v/>
      </c>
      <c r="V1697" s="9">
        <f>ROUND(_xlfn.NORM.INV(J1697,Params!$B$15,Params!$B$16),2)</f>
        <v/>
      </c>
      <c r="W1697" s="9">
        <f>ROUND(_xlfn.NORM.INV(K1697,Params!$B$13,Params!$B$14),1)</f>
        <v/>
      </c>
      <c r="X1697" s="9">
        <f>ROUND(_xlfn.NORM.INV(L1697,Params!$B$15,Params!$B$16),2)</f>
        <v/>
      </c>
      <c r="Y1697" s="9">
        <f>ROUND(_xlfn.NORM.INV(M1697,Params!$B$15,Params!$B$16)+Params!$B$17+Params!$B$18*M1697,2)</f>
        <v/>
      </c>
      <c r="Z1697" s="9">
        <f>ROUND(_xlfn.NORM.INV(N1697,Params!$B$13,Params!$B$14)+Params!$B$17+Params!$B$18*N1697,1)</f>
        <v/>
      </c>
    </row>
    <row r="1698">
      <c r="A1698" s="11" t="n">
        <v>1697</v>
      </c>
      <c r="B1698" s="12">
        <f>INT((A1698-1)/122)+1</f>
        <v/>
      </c>
      <c r="C1698" s="13" t="n">
        <v>0.540496</v>
      </c>
      <c r="D1698" s="13" t="n">
        <v>0.756831</v>
      </c>
      <c r="E1698" s="13" t="n">
        <v>0.036834</v>
      </c>
      <c r="F1698" s="13" t="n">
        <v>0.346951</v>
      </c>
      <c r="G1698" s="13" t="n">
        <v>0.039423</v>
      </c>
      <c r="H1698" s="13" t="n">
        <v>0.998619</v>
      </c>
      <c r="I1698" s="13" t="n">
        <v>0.941323</v>
      </c>
      <c r="J1698" s="13" t="n">
        <v>0.6660239999999999</v>
      </c>
      <c r="K1698" s="13" t="n">
        <v>0.90809</v>
      </c>
      <c r="L1698" s="13" t="n">
        <v>0.261617</v>
      </c>
      <c r="M1698" s="13" t="n">
        <v>0.658038</v>
      </c>
      <c r="N1698" s="13" t="n">
        <v>0.053318</v>
      </c>
      <c r="O1698" s="9">
        <f>IF(C1698&lt;=1-Params!$B$4,0,MAX(0.1,ROUND(_xlfn.GAMMA.INV((C1698-(1-Params!$B$4))/Params!$B$4,Params!$B$5,Params!$B$6),1)))</f>
        <v/>
      </c>
      <c r="P1698" s="9">
        <f>IF(D1698&lt;=1-Params!$B$7,0,ROUND(_xlfn.GAMMA.INV((D1698-(1-Params!$B$7))/Params!$B$7,Params!$B$8,Params!$B$9),3))</f>
        <v/>
      </c>
      <c r="Q1698" s="9">
        <f>IF(E1698&lt;=1-Params!$B$4,0,MAX(0.1,ROUND(_xlfn.GAMMA.INV((E1698-(1-Params!$B$4))/Params!$B$4,Params!$B$5,Params!$B$6),1)))</f>
        <v/>
      </c>
      <c r="R1698" s="9">
        <f>IF(F1698&lt;=1-Params!$B$7,0,ROUND(_xlfn.GAMMA.INV((F1698-(1-Params!$B$7))/Params!$B$7,Params!$B$8,Params!$B$9),3))</f>
        <v/>
      </c>
      <c r="S1698" s="9">
        <f>IF(G1698&lt;=1-Params!$B$7,0,ROUND((Params!$B$10+Params!$B$11*G1698^Params!$B$12)*_xlfn.GAMMA.INV((G1698-(1-Params!$B$7))/Params!$B$7,Params!$B$8,Params!$B$9),3))</f>
        <v/>
      </c>
      <c r="T1698" s="9">
        <f>IF(H1698&lt;=1-Params!$B$4,0,MAX(0.1,ROUND((Params!$B$10+Params!$B$11*H1698^Params!$B$12)*_xlfn.GAMMA.INV((H1698-(1-Params!$B$4))/Params!$B$4,Params!$B$5,Params!$B$6),1)))</f>
        <v/>
      </c>
      <c r="U1698" s="9">
        <f>ROUND(_xlfn.NORM.INV(I1698,Params!$B$13,Params!$B$14),1)</f>
        <v/>
      </c>
      <c r="V1698" s="9">
        <f>ROUND(_xlfn.NORM.INV(J1698,Params!$B$15,Params!$B$16),2)</f>
        <v/>
      </c>
      <c r="W1698" s="9">
        <f>ROUND(_xlfn.NORM.INV(K1698,Params!$B$13,Params!$B$14),1)</f>
        <v/>
      </c>
      <c r="X1698" s="9">
        <f>ROUND(_xlfn.NORM.INV(L1698,Params!$B$15,Params!$B$16),2)</f>
        <v/>
      </c>
      <c r="Y1698" s="9">
        <f>ROUND(_xlfn.NORM.INV(M1698,Params!$B$15,Params!$B$16)+Params!$B$17+Params!$B$18*M1698,2)</f>
        <v/>
      </c>
      <c r="Z1698" s="9">
        <f>ROUND(_xlfn.NORM.INV(N1698,Params!$B$13,Params!$B$14)+Params!$B$17+Params!$B$18*N1698,1)</f>
        <v/>
      </c>
    </row>
    <row r="1699">
      <c r="A1699" s="11" t="n">
        <v>1698</v>
      </c>
      <c r="B1699" s="12">
        <f>INT((A1699-1)/122)+1</f>
        <v/>
      </c>
      <c r="C1699" s="13" t="n">
        <v>0.307847</v>
      </c>
      <c r="D1699" s="13" t="n">
        <v>0.328819</v>
      </c>
      <c r="E1699" s="13" t="n">
        <v>0.7794180000000001</v>
      </c>
      <c r="F1699" s="13" t="n">
        <v>0.524443</v>
      </c>
      <c r="G1699" s="13" t="n">
        <v>0.526617</v>
      </c>
      <c r="H1699" s="13" t="n">
        <v>0.642042</v>
      </c>
      <c r="I1699" s="13" t="n">
        <v>0.6586959999999999</v>
      </c>
      <c r="J1699" s="13" t="n">
        <v>0.259575</v>
      </c>
      <c r="K1699" s="13" t="n">
        <v>0.442204</v>
      </c>
      <c r="L1699" s="13" t="n">
        <v>0.06882199999999999</v>
      </c>
      <c r="M1699" s="13" t="n">
        <v>0.582832</v>
      </c>
      <c r="N1699" s="13" t="n">
        <v>0.142077</v>
      </c>
      <c r="O1699" s="9">
        <f>IF(C1699&lt;=1-Params!$B$4,0,MAX(0.1,ROUND(_xlfn.GAMMA.INV((C1699-(1-Params!$B$4))/Params!$B$4,Params!$B$5,Params!$B$6),1)))</f>
        <v/>
      </c>
      <c r="P1699" s="9">
        <f>IF(D1699&lt;=1-Params!$B$7,0,ROUND(_xlfn.GAMMA.INV((D1699-(1-Params!$B$7))/Params!$B$7,Params!$B$8,Params!$B$9),3))</f>
        <v/>
      </c>
      <c r="Q1699" s="9">
        <f>IF(E1699&lt;=1-Params!$B$4,0,MAX(0.1,ROUND(_xlfn.GAMMA.INV((E1699-(1-Params!$B$4))/Params!$B$4,Params!$B$5,Params!$B$6),1)))</f>
        <v/>
      </c>
      <c r="R1699" s="9">
        <f>IF(F1699&lt;=1-Params!$B$7,0,ROUND(_xlfn.GAMMA.INV((F1699-(1-Params!$B$7))/Params!$B$7,Params!$B$8,Params!$B$9),3))</f>
        <v/>
      </c>
      <c r="S1699" s="9">
        <f>IF(G1699&lt;=1-Params!$B$7,0,ROUND((Params!$B$10+Params!$B$11*G1699^Params!$B$12)*_xlfn.GAMMA.INV((G1699-(1-Params!$B$7))/Params!$B$7,Params!$B$8,Params!$B$9),3))</f>
        <v/>
      </c>
      <c r="T1699" s="9">
        <f>IF(H1699&lt;=1-Params!$B$4,0,MAX(0.1,ROUND((Params!$B$10+Params!$B$11*H1699^Params!$B$12)*_xlfn.GAMMA.INV((H1699-(1-Params!$B$4))/Params!$B$4,Params!$B$5,Params!$B$6),1)))</f>
        <v/>
      </c>
      <c r="U1699" s="9">
        <f>ROUND(_xlfn.NORM.INV(I1699,Params!$B$13,Params!$B$14),1)</f>
        <v/>
      </c>
      <c r="V1699" s="9">
        <f>ROUND(_xlfn.NORM.INV(J1699,Params!$B$15,Params!$B$16),2)</f>
        <v/>
      </c>
      <c r="W1699" s="9">
        <f>ROUND(_xlfn.NORM.INV(K1699,Params!$B$13,Params!$B$14),1)</f>
        <v/>
      </c>
      <c r="X1699" s="9">
        <f>ROUND(_xlfn.NORM.INV(L1699,Params!$B$15,Params!$B$16),2)</f>
        <v/>
      </c>
      <c r="Y1699" s="9">
        <f>ROUND(_xlfn.NORM.INV(M1699,Params!$B$15,Params!$B$16)+Params!$B$17+Params!$B$18*M1699,2)</f>
        <v/>
      </c>
      <c r="Z1699" s="9">
        <f>ROUND(_xlfn.NORM.INV(N1699,Params!$B$13,Params!$B$14)+Params!$B$17+Params!$B$18*N1699,1)</f>
        <v/>
      </c>
    </row>
    <row r="1700">
      <c r="A1700" s="11" t="n">
        <v>1699</v>
      </c>
      <c r="B1700" s="12">
        <f>INT((A1700-1)/122)+1</f>
        <v/>
      </c>
      <c r="C1700" s="13" t="n">
        <v>0.588704</v>
      </c>
      <c r="D1700" s="13" t="n">
        <v>0.181351</v>
      </c>
      <c r="E1700" s="13" t="n">
        <v>0.581278</v>
      </c>
      <c r="F1700" s="13" t="n">
        <v>0.230082</v>
      </c>
      <c r="G1700" s="13" t="n">
        <v>0.603081</v>
      </c>
      <c r="H1700" s="13" t="n">
        <v>0.7835569999999999</v>
      </c>
      <c r="I1700" s="13" t="n">
        <v>0.94314</v>
      </c>
      <c r="J1700" s="13" t="n">
        <v>0.6155350000000001</v>
      </c>
      <c r="K1700" s="13" t="n">
        <v>0.615237</v>
      </c>
      <c r="L1700" s="13" t="n">
        <v>0.14291</v>
      </c>
      <c r="M1700" s="13" t="n">
        <v>0.476687</v>
      </c>
      <c r="N1700" s="13" t="n">
        <v>0.0403</v>
      </c>
      <c r="O1700" s="9">
        <f>IF(C1700&lt;=1-Params!$B$4,0,MAX(0.1,ROUND(_xlfn.GAMMA.INV((C1700-(1-Params!$B$4))/Params!$B$4,Params!$B$5,Params!$B$6),1)))</f>
        <v/>
      </c>
      <c r="P1700" s="9">
        <f>IF(D1700&lt;=1-Params!$B$7,0,ROUND(_xlfn.GAMMA.INV((D1700-(1-Params!$B$7))/Params!$B$7,Params!$B$8,Params!$B$9),3))</f>
        <v/>
      </c>
      <c r="Q1700" s="9">
        <f>IF(E1700&lt;=1-Params!$B$4,0,MAX(0.1,ROUND(_xlfn.GAMMA.INV((E1700-(1-Params!$B$4))/Params!$B$4,Params!$B$5,Params!$B$6),1)))</f>
        <v/>
      </c>
      <c r="R1700" s="9">
        <f>IF(F1700&lt;=1-Params!$B$7,0,ROUND(_xlfn.GAMMA.INV((F1700-(1-Params!$B$7))/Params!$B$7,Params!$B$8,Params!$B$9),3))</f>
        <v/>
      </c>
      <c r="S1700" s="9">
        <f>IF(G1700&lt;=1-Params!$B$7,0,ROUND((Params!$B$10+Params!$B$11*G1700^Params!$B$12)*_xlfn.GAMMA.INV((G1700-(1-Params!$B$7))/Params!$B$7,Params!$B$8,Params!$B$9),3))</f>
        <v/>
      </c>
      <c r="T1700" s="9">
        <f>IF(H1700&lt;=1-Params!$B$4,0,MAX(0.1,ROUND((Params!$B$10+Params!$B$11*H1700^Params!$B$12)*_xlfn.GAMMA.INV((H1700-(1-Params!$B$4))/Params!$B$4,Params!$B$5,Params!$B$6),1)))</f>
        <v/>
      </c>
      <c r="U1700" s="9">
        <f>ROUND(_xlfn.NORM.INV(I1700,Params!$B$13,Params!$B$14),1)</f>
        <v/>
      </c>
      <c r="V1700" s="9">
        <f>ROUND(_xlfn.NORM.INV(J1700,Params!$B$15,Params!$B$16),2)</f>
        <v/>
      </c>
      <c r="W1700" s="9">
        <f>ROUND(_xlfn.NORM.INV(K1700,Params!$B$13,Params!$B$14),1)</f>
        <v/>
      </c>
      <c r="X1700" s="9">
        <f>ROUND(_xlfn.NORM.INV(L1700,Params!$B$15,Params!$B$16),2)</f>
        <v/>
      </c>
      <c r="Y1700" s="9">
        <f>ROUND(_xlfn.NORM.INV(M1700,Params!$B$15,Params!$B$16)+Params!$B$17+Params!$B$18*M1700,2)</f>
        <v/>
      </c>
      <c r="Z1700" s="9">
        <f>ROUND(_xlfn.NORM.INV(N1700,Params!$B$13,Params!$B$14)+Params!$B$17+Params!$B$18*N1700,1)</f>
        <v/>
      </c>
    </row>
    <row r="1701">
      <c r="A1701" s="11" t="n">
        <v>1700</v>
      </c>
      <c r="B1701" s="12">
        <f>INT((A1701-1)/122)+1</f>
        <v/>
      </c>
      <c r="C1701" s="13" t="n">
        <v>0.657339</v>
      </c>
      <c r="D1701" s="13" t="n">
        <v>0.00582</v>
      </c>
      <c r="E1701" s="13" t="n">
        <v>0.833332</v>
      </c>
      <c r="F1701" s="13" t="n">
        <v>0.769689</v>
      </c>
      <c r="G1701" s="13" t="n">
        <v>0.377965</v>
      </c>
      <c r="H1701" s="13" t="n">
        <v>0.38235</v>
      </c>
      <c r="I1701" s="13" t="n">
        <v>0.847198</v>
      </c>
      <c r="J1701" s="13" t="n">
        <v>0.316583</v>
      </c>
      <c r="K1701" s="13" t="n">
        <v>0.905891</v>
      </c>
      <c r="L1701" s="13" t="n">
        <v>0.245722</v>
      </c>
      <c r="M1701" s="13" t="n">
        <v>0.533423</v>
      </c>
      <c r="N1701" s="13" t="n">
        <v>0.114976</v>
      </c>
      <c r="O1701" s="9">
        <f>IF(C1701&lt;=1-Params!$B$4,0,MAX(0.1,ROUND(_xlfn.GAMMA.INV((C1701-(1-Params!$B$4))/Params!$B$4,Params!$B$5,Params!$B$6),1)))</f>
        <v/>
      </c>
      <c r="P1701" s="9">
        <f>IF(D1701&lt;=1-Params!$B$7,0,ROUND(_xlfn.GAMMA.INV((D1701-(1-Params!$B$7))/Params!$B$7,Params!$B$8,Params!$B$9),3))</f>
        <v/>
      </c>
      <c r="Q1701" s="9">
        <f>IF(E1701&lt;=1-Params!$B$4,0,MAX(0.1,ROUND(_xlfn.GAMMA.INV((E1701-(1-Params!$B$4))/Params!$B$4,Params!$B$5,Params!$B$6),1)))</f>
        <v/>
      </c>
      <c r="R1701" s="9">
        <f>IF(F1701&lt;=1-Params!$B$7,0,ROUND(_xlfn.GAMMA.INV((F1701-(1-Params!$B$7))/Params!$B$7,Params!$B$8,Params!$B$9),3))</f>
        <v/>
      </c>
      <c r="S1701" s="9">
        <f>IF(G1701&lt;=1-Params!$B$7,0,ROUND((Params!$B$10+Params!$B$11*G1701^Params!$B$12)*_xlfn.GAMMA.INV((G1701-(1-Params!$B$7))/Params!$B$7,Params!$B$8,Params!$B$9),3))</f>
        <v/>
      </c>
      <c r="T1701" s="9">
        <f>IF(H1701&lt;=1-Params!$B$4,0,MAX(0.1,ROUND((Params!$B$10+Params!$B$11*H1701^Params!$B$12)*_xlfn.GAMMA.INV((H1701-(1-Params!$B$4))/Params!$B$4,Params!$B$5,Params!$B$6),1)))</f>
        <v/>
      </c>
      <c r="U1701" s="9">
        <f>ROUND(_xlfn.NORM.INV(I1701,Params!$B$13,Params!$B$14),1)</f>
        <v/>
      </c>
      <c r="V1701" s="9">
        <f>ROUND(_xlfn.NORM.INV(J1701,Params!$B$15,Params!$B$16),2)</f>
        <v/>
      </c>
      <c r="W1701" s="9">
        <f>ROUND(_xlfn.NORM.INV(K1701,Params!$B$13,Params!$B$14),1)</f>
        <v/>
      </c>
      <c r="X1701" s="9">
        <f>ROUND(_xlfn.NORM.INV(L1701,Params!$B$15,Params!$B$16),2)</f>
        <v/>
      </c>
      <c r="Y1701" s="9">
        <f>ROUND(_xlfn.NORM.INV(M1701,Params!$B$15,Params!$B$16)+Params!$B$17+Params!$B$18*M1701,2)</f>
        <v/>
      </c>
      <c r="Z1701" s="9">
        <f>ROUND(_xlfn.NORM.INV(N1701,Params!$B$13,Params!$B$14)+Params!$B$17+Params!$B$18*N1701,1)</f>
        <v/>
      </c>
    </row>
    <row r="1702">
      <c r="A1702" s="11" t="n">
        <v>1701</v>
      </c>
      <c r="B1702" s="12">
        <f>INT((A1702-1)/122)+1</f>
        <v/>
      </c>
      <c r="C1702" s="13" t="n">
        <v>0.844897</v>
      </c>
      <c r="D1702" s="13" t="n">
        <v>0.372684</v>
      </c>
      <c r="E1702" s="13" t="n">
        <v>0.056041</v>
      </c>
      <c r="F1702" s="13" t="n">
        <v>0.972746</v>
      </c>
      <c r="G1702" s="13" t="n">
        <v>0.266489</v>
      </c>
      <c r="H1702" s="13" t="n">
        <v>0.485227</v>
      </c>
      <c r="I1702" s="13" t="n">
        <v>0.390185</v>
      </c>
      <c r="J1702" s="13" t="n">
        <v>0.758787</v>
      </c>
      <c r="K1702" s="13" t="n">
        <v>0.60769</v>
      </c>
      <c r="L1702" s="13" t="n">
        <v>0.058032</v>
      </c>
      <c r="M1702" s="13" t="n">
        <v>0.507223</v>
      </c>
      <c r="N1702" s="13" t="n">
        <v>0.425442</v>
      </c>
      <c r="O1702" s="9">
        <f>IF(C1702&lt;=1-Params!$B$4,0,MAX(0.1,ROUND(_xlfn.GAMMA.INV((C1702-(1-Params!$B$4))/Params!$B$4,Params!$B$5,Params!$B$6),1)))</f>
        <v/>
      </c>
      <c r="P1702" s="9">
        <f>IF(D1702&lt;=1-Params!$B$7,0,ROUND(_xlfn.GAMMA.INV((D1702-(1-Params!$B$7))/Params!$B$7,Params!$B$8,Params!$B$9),3))</f>
        <v/>
      </c>
      <c r="Q1702" s="9">
        <f>IF(E1702&lt;=1-Params!$B$4,0,MAX(0.1,ROUND(_xlfn.GAMMA.INV((E1702-(1-Params!$B$4))/Params!$B$4,Params!$B$5,Params!$B$6),1)))</f>
        <v/>
      </c>
      <c r="R1702" s="9">
        <f>IF(F1702&lt;=1-Params!$B$7,0,ROUND(_xlfn.GAMMA.INV((F1702-(1-Params!$B$7))/Params!$B$7,Params!$B$8,Params!$B$9),3))</f>
        <v/>
      </c>
      <c r="S1702" s="9">
        <f>IF(G1702&lt;=1-Params!$B$7,0,ROUND((Params!$B$10+Params!$B$11*G1702^Params!$B$12)*_xlfn.GAMMA.INV((G1702-(1-Params!$B$7))/Params!$B$7,Params!$B$8,Params!$B$9),3))</f>
        <v/>
      </c>
      <c r="T1702" s="9">
        <f>IF(H1702&lt;=1-Params!$B$4,0,MAX(0.1,ROUND((Params!$B$10+Params!$B$11*H1702^Params!$B$12)*_xlfn.GAMMA.INV((H1702-(1-Params!$B$4))/Params!$B$4,Params!$B$5,Params!$B$6),1)))</f>
        <v/>
      </c>
      <c r="U1702" s="9">
        <f>ROUND(_xlfn.NORM.INV(I1702,Params!$B$13,Params!$B$14),1)</f>
        <v/>
      </c>
      <c r="V1702" s="9">
        <f>ROUND(_xlfn.NORM.INV(J1702,Params!$B$15,Params!$B$16),2)</f>
        <v/>
      </c>
      <c r="W1702" s="9">
        <f>ROUND(_xlfn.NORM.INV(K1702,Params!$B$13,Params!$B$14),1)</f>
        <v/>
      </c>
      <c r="X1702" s="9">
        <f>ROUND(_xlfn.NORM.INV(L1702,Params!$B$15,Params!$B$16),2)</f>
        <v/>
      </c>
      <c r="Y1702" s="9">
        <f>ROUND(_xlfn.NORM.INV(M1702,Params!$B$15,Params!$B$16)+Params!$B$17+Params!$B$18*M1702,2)</f>
        <v/>
      </c>
      <c r="Z1702" s="9">
        <f>ROUND(_xlfn.NORM.INV(N1702,Params!$B$13,Params!$B$14)+Params!$B$17+Params!$B$18*N1702,1)</f>
        <v/>
      </c>
    </row>
    <row r="1703">
      <c r="A1703" s="11" t="n">
        <v>1702</v>
      </c>
      <c r="B1703" s="12">
        <f>INT((A1703-1)/122)+1</f>
        <v/>
      </c>
      <c r="C1703" s="13" t="n">
        <v>0.9350349999999999</v>
      </c>
      <c r="D1703" s="13" t="n">
        <v>0.3096</v>
      </c>
      <c r="E1703" s="13" t="n">
        <v>0.407135</v>
      </c>
      <c r="F1703" s="13" t="n">
        <v>0.782112</v>
      </c>
      <c r="G1703" s="13" t="n">
        <v>0.346943</v>
      </c>
      <c r="H1703" s="13" t="n">
        <v>0.333775</v>
      </c>
      <c r="I1703" s="13" t="n">
        <v>0.178239</v>
      </c>
      <c r="J1703" s="13" t="n">
        <v>0.520883</v>
      </c>
      <c r="K1703" s="13" t="n">
        <v>0.267136</v>
      </c>
      <c r="L1703" s="13" t="n">
        <v>0.314386</v>
      </c>
      <c r="M1703" s="13" t="n">
        <v>0.148003</v>
      </c>
      <c r="N1703" s="13" t="n">
        <v>0.24556</v>
      </c>
      <c r="O1703" s="9">
        <f>IF(C1703&lt;=1-Params!$B$4,0,MAX(0.1,ROUND(_xlfn.GAMMA.INV((C1703-(1-Params!$B$4))/Params!$B$4,Params!$B$5,Params!$B$6),1)))</f>
        <v/>
      </c>
      <c r="P1703" s="9">
        <f>IF(D1703&lt;=1-Params!$B$7,0,ROUND(_xlfn.GAMMA.INV((D1703-(1-Params!$B$7))/Params!$B$7,Params!$B$8,Params!$B$9),3))</f>
        <v/>
      </c>
      <c r="Q1703" s="9">
        <f>IF(E1703&lt;=1-Params!$B$4,0,MAX(0.1,ROUND(_xlfn.GAMMA.INV((E1703-(1-Params!$B$4))/Params!$B$4,Params!$B$5,Params!$B$6),1)))</f>
        <v/>
      </c>
      <c r="R1703" s="9">
        <f>IF(F1703&lt;=1-Params!$B$7,0,ROUND(_xlfn.GAMMA.INV((F1703-(1-Params!$B$7))/Params!$B$7,Params!$B$8,Params!$B$9),3))</f>
        <v/>
      </c>
      <c r="S1703" s="9">
        <f>IF(G1703&lt;=1-Params!$B$7,0,ROUND((Params!$B$10+Params!$B$11*G1703^Params!$B$12)*_xlfn.GAMMA.INV((G1703-(1-Params!$B$7))/Params!$B$7,Params!$B$8,Params!$B$9),3))</f>
        <v/>
      </c>
      <c r="T1703" s="9">
        <f>IF(H1703&lt;=1-Params!$B$4,0,MAX(0.1,ROUND((Params!$B$10+Params!$B$11*H1703^Params!$B$12)*_xlfn.GAMMA.INV((H1703-(1-Params!$B$4))/Params!$B$4,Params!$B$5,Params!$B$6),1)))</f>
        <v/>
      </c>
      <c r="U1703" s="9">
        <f>ROUND(_xlfn.NORM.INV(I1703,Params!$B$13,Params!$B$14),1)</f>
        <v/>
      </c>
      <c r="V1703" s="9">
        <f>ROUND(_xlfn.NORM.INV(J1703,Params!$B$15,Params!$B$16),2)</f>
        <v/>
      </c>
      <c r="W1703" s="9">
        <f>ROUND(_xlfn.NORM.INV(K1703,Params!$B$13,Params!$B$14),1)</f>
        <v/>
      </c>
      <c r="X1703" s="9">
        <f>ROUND(_xlfn.NORM.INV(L1703,Params!$B$15,Params!$B$16),2)</f>
        <v/>
      </c>
      <c r="Y1703" s="9">
        <f>ROUND(_xlfn.NORM.INV(M1703,Params!$B$15,Params!$B$16)+Params!$B$17+Params!$B$18*M1703,2)</f>
        <v/>
      </c>
      <c r="Z1703" s="9">
        <f>ROUND(_xlfn.NORM.INV(N1703,Params!$B$13,Params!$B$14)+Params!$B$17+Params!$B$18*N1703,1)</f>
        <v/>
      </c>
    </row>
    <row r="1704">
      <c r="A1704" s="11" t="n">
        <v>1703</v>
      </c>
      <c r="B1704" s="12">
        <f>INT((A1704-1)/122)+1</f>
        <v/>
      </c>
      <c r="C1704" s="13" t="n">
        <v>0.287255</v>
      </c>
      <c r="D1704" s="13" t="n">
        <v>0.888409</v>
      </c>
      <c r="E1704" s="13" t="n">
        <v>0.73306</v>
      </c>
      <c r="F1704" s="13" t="n">
        <v>0.5406069999999999</v>
      </c>
      <c r="G1704" s="13" t="n">
        <v>0.097931</v>
      </c>
      <c r="H1704" s="13" t="n">
        <v>0.244968</v>
      </c>
      <c r="I1704" s="13" t="n">
        <v>0.247183</v>
      </c>
      <c r="J1704" s="13" t="n">
        <v>0.784289</v>
      </c>
      <c r="K1704" s="13" t="n">
        <v>0.195174</v>
      </c>
      <c r="L1704" s="13" t="n">
        <v>0.206093</v>
      </c>
      <c r="M1704" s="13" t="n">
        <v>0.358726</v>
      </c>
      <c r="N1704" s="13" t="n">
        <v>0.454472</v>
      </c>
      <c r="O1704" s="9">
        <f>IF(C1704&lt;=1-Params!$B$4,0,MAX(0.1,ROUND(_xlfn.GAMMA.INV((C1704-(1-Params!$B$4))/Params!$B$4,Params!$B$5,Params!$B$6),1)))</f>
        <v/>
      </c>
      <c r="P1704" s="9">
        <f>IF(D1704&lt;=1-Params!$B$7,0,ROUND(_xlfn.GAMMA.INV((D1704-(1-Params!$B$7))/Params!$B$7,Params!$B$8,Params!$B$9),3))</f>
        <v/>
      </c>
      <c r="Q1704" s="9">
        <f>IF(E1704&lt;=1-Params!$B$4,0,MAX(0.1,ROUND(_xlfn.GAMMA.INV((E1704-(1-Params!$B$4))/Params!$B$4,Params!$B$5,Params!$B$6),1)))</f>
        <v/>
      </c>
      <c r="R1704" s="9">
        <f>IF(F1704&lt;=1-Params!$B$7,0,ROUND(_xlfn.GAMMA.INV((F1704-(1-Params!$B$7))/Params!$B$7,Params!$B$8,Params!$B$9),3))</f>
        <v/>
      </c>
      <c r="S1704" s="9">
        <f>IF(G1704&lt;=1-Params!$B$7,0,ROUND((Params!$B$10+Params!$B$11*G1704^Params!$B$12)*_xlfn.GAMMA.INV((G1704-(1-Params!$B$7))/Params!$B$7,Params!$B$8,Params!$B$9),3))</f>
        <v/>
      </c>
      <c r="T1704" s="9">
        <f>IF(H1704&lt;=1-Params!$B$4,0,MAX(0.1,ROUND((Params!$B$10+Params!$B$11*H1704^Params!$B$12)*_xlfn.GAMMA.INV((H1704-(1-Params!$B$4))/Params!$B$4,Params!$B$5,Params!$B$6),1)))</f>
        <v/>
      </c>
      <c r="U1704" s="9">
        <f>ROUND(_xlfn.NORM.INV(I1704,Params!$B$13,Params!$B$14),1)</f>
        <v/>
      </c>
      <c r="V1704" s="9">
        <f>ROUND(_xlfn.NORM.INV(J1704,Params!$B$15,Params!$B$16),2)</f>
        <v/>
      </c>
      <c r="W1704" s="9">
        <f>ROUND(_xlfn.NORM.INV(K1704,Params!$B$13,Params!$B$14),1)</f>
        <v/>
      </c>
      <c r="X1704" s="9">
        <f>ROUND(_xlfn.NORM.INV(L1704,Params!$B$15,Params!$B$16),2)</f>
        <v/>
      </c>
      <c r="Y1704" s="9">
        <f>ROUND(_xlfn.NORM.INV(M1704,Params!$B$15,Params!$B$16)+Params!$B$17+Params!$B$18*M1704,2)</f>
        <v/>
      </c>
      <c r="Z1704" s="9">
        <f>ROUND(_xlfn.NORM.INV(N1704,Params!$B$13,Params!$B$14)+Params!$B$17+Params!$B$18*N1704,1)</f>
        <v/>
      </c>
    </row>
    <row r="1705">
      <c r="A1705" s="11" t="n">
        <v>1704</v>
      </c>
      <c r="B1705" s="12">
        <f>INT((A1705-1)/122)+1</f>
        <v/>
      </c>
      <c r="C1705" s="13" t="n">
        <v>0.527869</v>
      </c>
      <c r="D1705" s="13" t="n">
        <v>0.758275</v>
      </c>
      <c r="E1705" s="13" t="n">
        <v>0.903582</v>
      </c>
      <c r="F1705" s="13" t="n">
        <v>0.863643</v>
      </c>
      <c r="G1705" s="13" t="n">
        <v>0.780027</v>
      </c>
      <c r="H1705" s="13" t="n">
        <v>0.22312</v>
      </c>
      <c r="I1705" s="13" t="n">
        <v>0.7798079999999999</v>
      </c>
      <c r="J1705" s="13" t="n">
        <v>0.969229</v>
      </c>
      <c r="K1705" s="13" t="n">
        <v>0.219391</v>
      </c>
      <c r="L1705" s="13" t="n">
        <v>0.017049</v>
      </c>
      <c r="M1705" s="13" t="n">
        <v>0.624135</v>
      </c>
      <c r="N1705" s="13" t="n">
        <v>0.427743</v>
      </c>
      <c r="O1705" s="9">
        <f>IF(C1705&lt;=1-Params!$B$4,0,MAX(0.1,ROUND(_xlfn.GAMMA.INV((C1705-(1-Params!$B$4))/Params!$B$4,Params!$B$5,Params!$B$6),1)))</f>
        <v/>
      </c>
      <c r="P1705" s="9">
        <f>IF(D1705&lt;=1-Params!$B$7,0,ROUND(_xlfn.GAMMA.INV((D1705-(1-Params!$B$7))/Params!$B$7,Params!$B$8,Params!$B$9),3))</f>
        <v/>
      </c>
      <c r="Q1705" s="9">
        <f>IF(E1705&lt;=1-Params!$B$4,0,MAX(0.1,ROUND(_xlfn.GAMMA.INV((E1705-(1-Params!$B$4))/Params!$B$4,Params!$B$5,Params!$B$6),1)))</f>
        <v/>
      </c>
      <c r="R1705" s="9">
        <f>IF(F1705&lt;=1-Params!$B$7,0,ROUND(_xlfn.GAMMA.INV((F1705-(1-Params!$B$7))/Params!$B$7,Params!$B$8,Params!$B$9),3))</f>
        <v/>
      </c>
      <c r="S1705" s="9">
        <f>IF(G1705&lt;=1-Params!$B$7,0,ROUND((Params!$B$10+Params!$B$11*G1705^Params!$B$12)*_xlfn.GAMMA.INV((G1705-(1-Params!$B$7))/Params!$B$7,Params!$B$8,Params!$B$9),3))</f>
        <v/>
      </c>
      <c r="T1705" s="9">
        <f>IF(H1705&lt;=1-Params!$B$4,0,MAX(0.1,ROUND((Params!$B$10+Params!$B$11*H1705^Params!$B$12)*_xlfn.GAMMA.INV((H1705-(1-Params!$B$4))/Params!$B$4,Params!$B$5,Params!$B$6),1)))</f>
        <v/>
      </c>
      <c r="U1705" s="9">
        <f>ROUND(_xlfn.NORM.INV(I1705,Params!$B$13,Params!$B$14),1)</f>
        <v/>
      </c>
      <c r="V1705" s="9">
        <f>ROUND(_xlfn.NORM.INV(J1705,Params!$B$15,Params!$B$16),2)</f>
        <v/>
      </c>
      <c r="W1705" s="9">
        <f>ROUND(_xlfn.NORM.INV(K1705,Params!$B$13,Params!$B$14),1)</f>
        <v/>
      </c>
      <c r="X1705" s="9">
        <f>ROUND(_xlfn.NORM.INV(L1705,Params!$B$15,Params!$B$16),2)</f>
        <v/>
      </c>
      <c r="Y1705" s="9">
        <f>ROUND(_xlfn.NORM.INV(M1705,Params!$B$15,Params!$B$16)+Params!$B$17+Params!$B$18*M1705,2)</f>
        <v/>
      </c>
      <c r="Z1705" s="9">
        <f>ROUND(_xlfn.NORM.INV(N1705,Params!$B$13,Params!$B$14)+Params!$B$17+Params!$B$18*N1705,1)</f>
        <v/>
      </c>
    </row>
    <row r="1706">
      <c r="A1706" s="11" t="n">
        <v>1705</v>
      </c>
      <c r="B1706" s="12">
        <f>INT((A1706-1)/122)+1</f>
        <v/>
      </c>
      <c r="C1706" s="13" t="n">
        <v>0.33155</v>
      </c>
      <c r="D1706" s="13" t="n">
        <v>0.250739</v>
      </c>
      <c r="E1706" s="13" t="n">
        <v>0.77105</v>
      </c>
      <c r="F1706" s="13" t="n">
        <v>0.539937</v>
      </c>
      <c r="G1706" s="13" t="n">
        <v>0.764015</v>
      </c>
      <c r="H1706" s="13" t="n">
        <v>0.153209</v>
      </c>
      <c r="I1706" s="13" t="n">
        <v>0.8927</v>
      </c>
      <c r="J1706" s="13" t="n">
        <v>0.890893</v>
      </c>
      <c r="K1706" s="13" t="n">
        <v>0.843546</v>
      </c>
      <c r="L1706" s="13" t="n">
        <v>0.461088</v>
      </c>
      <c r="M1706" s="13" t="n">
        <v>0.664929</v>
      </c>
      <c r="N1706" s="13" t="n">
        <v>0.337772</v>
      </c>
      <c r="O1706" s="9">
        <f>IF(C1706&lt;=1-Params!$B$4,0,MAX(0.1,ROUND(_xlfn.GAMMA.INV((C1706-(1-Params!$B$4))/Params!$B$4,Params!$B$5,Params!$B$6),1)))</f>
        <v/>
      </c>
      <c r="P1706" s="9">
        <f>IF(D1706&lt;=1-Params!$B$7,0,ROUND(_xlfn.GAMMA.INV((D1706-(1-Params!$B$7))/Params!$B$7,Params!$B$8,Params!$B$9),3))</f>
        <v/>
      </c>
      <c r="Q1706" s="9">
        <f>IF(E1706&lt;=1-Params!$B$4,0,MAX(0.1,ROUND(_xlfn.GAMMA.INV((E1706-(1-Params!$B$4))/Params!$B$4,Params!$B$5,Params!$B$6),1)))</f>
        <v/>
      </c>
      <c r="R1706" s="9">
        <f>IF(F1706&lt;=1-Params!$B$7,0,ROUND(_xlfn.GAMMA.INV((F1706-(1-Params!$B$7))/Params!$B$7,Params!$B$8,Params!$B$9),3))</f>
        <v/>
      </c>
      <c r="S1706" s="9">
        <f>IF(G1706&lt;=1-Params!$B$7,0,ROUND((Params!$B$10+Params!$B$11*G1706^Params!$B$12)*_xlfn.GAMMA.INV((G1706-(1-Params!$B$7))/Params!$B$7,Params!$B$8,Params!$B$9),3))</f>
        <v/>
      </c>
      <c r="T1706" s="9">
        <f>IF(H1706&lt;=1-Params!$B$4,0,MAX(0.1,ROUND((Params!$B$10+Params!$B$11*H1706^Params!$B$12)*_xlfn.GAMMA.INV((H1706-(1-Params!$B$4))/Params!$B$4,Params!$B$5,Params!$B$6),1)))</f>
        <v/>
      </c>
      <c r="U1706" s="9">
        <f>ROUND(_xlfn.NORM.INV(I1706,Params!$B$13,Params!$B$14),1)</f>
        <v/>
      </c>
      <c r="V1706" s="9">
        <f>ROUND(_xlfn.NORM.INV(J1706,Params!$B$15,Params!$B$16),2)</f>
        <v/>
      </c>
      <c r="W1706" s="9">
        <f>ROUND(_xlfn.NORM.INV(K1706,Params!$B$13,Params!$B$14),1)</f>
        <v/>
      </c>
      <c r="X1706" s="9">
        <f>ROUND(_xlfn.NORM.INV(L1706,Params!$B$15,Params!$B$16),2)</f>
        <v/>
      </c>
      <c r="Y1706" s="9">
        <f>ROUND(_xlfn.NORM.INV(M1706,Params!$B$15,Params!$B$16)+Params!$B$17+Params!$B$18*M1706,2)</f>
        <v/>
      </c>
      <c r="Z1706" s="9">
        <f>ROUND(_xlfn.NORM.INV(N1706,Params!$B$13,Params!$B$14)+Params!$B$17+Params!$B$18*N1706,1)</f>
        <v/>
      </c>
    </row>
    <row r="1707">
      <c r="A1707" s="11" t="n">
        <v>1706</v>
      </c>
      <c r="B1707" s="12">
        <f>INT((A1707-1)/122)+1</f>
        <v/>
      </c>
      <c r="C1707" s="13" t="n">
        <v>0.302358</v>
      </c>
      <c r="D1707" s="13" t="n">
        <v>0.094073</v>
      </c>
      <c r="E1707" s="13" t="n">
        <v>0.659519</v>
      </c>
      <c r="F1707" s="13" t="n">
        <v>0.19284</v>
      </c>
      <c r="G1707" s="13" t="n">
        <v>0.37812</v>
      </c>
      <c r="H1707" s="13" t="n">
        <v>0.105816</v>
      </c>
      <c r="I1707" s="13" t="n">
        <v>0.800231</v>
      </c>
      <c r="J1707" s="13" t="n">
        <v>0.755413</v>
      </c>
      <c r="K1707" s="13" t="n">
        <v>0.716383</v>
      </c>
      <c r="L1707" s="13" t="n">
        <v>0.370221</v>
      </c>
      <c r="M1707" s="13" t="n">
        <v>0.722899</v>
      </c>
      <c r="N1707" s="13" t="n">
        <v>0.356084</v>
      </c>
      <c r="O1707" s="9">
        <f>IF(C1707&lt;=1-Params!$B$4,0,MAX(0.1,ROUND(_xlfn.GAMMA.INV((C1707-(1-Params!$B$4))/Params!$B$4,Params!$B$5,Params!$B$6),1)))</f>
        <v/>
      </c>
      <c r="P1707" s="9">
        <f>IF(D1707&lt;=1-Params!$B$7,0,ROUND(_xlfn.GAMMA.INV((D1707-(1-Params!$B$7))/Params!$B$7,Params!$B$8,Params!$B$9),3))</f>
        <v/>
      </c>
      <c r="Q1707" s="9">
        <f>IF(E1707&lt;=1-Params!$B$4,0,MAX(0.1,ROUND(_xlfn.GAMMA.INV((E1707-(1-Params!$B$4))/Params!$B$4,Params!$B$5,Params!$B$6),1)))</f>
        <v/>
      </c>
      <c r="R1707" s="9">
        <f>IF(F1707&lt;=1-Params!$B$7,0,ROUND(_xlfn.GAMMA.INV((F1707-(1-Params!$B$7))/Params!$B$7,Params!$B$8,Params!$B$9),3))</f>
        <v/>
      </c>
      <c r="S1707" s="9">
        <f>IF(G1707&lt;=1-Params!$B$7,0,ROUND((Params!$B$10+Params!$B$11*G1707^Params!$B$12)*_xlfn.GAMMA.INV((G1707-(1-Params!$B$7))/Params!$B$7,Params!$B$8,Params!$B$9),3))</f>
        <v/>
      </c>
      <c r="T1707" s="9">
        <f>IF(H1707&lt;=1-Params!$B$4,0,MAX(0.1,ROUND((Params!$B$10+Params!$B$11*H1707^Params!$B$12)*_xlfn.GAMMA.INV((H1707-(1-Params!$B$4))/Params!$B$4,Params!$B$5,Params!$B$6),1)))</f>
        <v/>
      </c>
      <c r="U1707" s="9">
        <f>ROUND(_xlfn.NORM.INV(I1707,Params!$B$13,Params!$B$14),1)</f>
        <v/>
      </c>
      <c r="V1707" s="9">
        <f>ROUND(_xlfn.NORM.INV(J1707,Params!$B$15,Params!$B$16),2)</f>
        <v/>
      </c>
      <c r="W1707" s="9">
        <f>ROUND(_xlfn.NORM.INV(K1707,Params!$B$13,Params!$B$14),1)</f>
        <v/>
      </c>
      <c r="X1707" s="9">
        <f>ROUND(_xlfn.NORM.INV(L1707,Params!$B$15,Params!$B$16),2)</f>
        <v/>
      </c>
      <c r="Y1707" s="9">
        <f>ROUND(_xlfn.NORM.INV(M1707,Params!$B$15,Params!$B$16)+Params!$B$17+Params!$B$18*M1707,2)</f>
        <v/>
      </c>
      <c r="Z1707" s="9">
        <f>ROUND(_xlfn.NORM.INV(N1707,Params!$B$13,Params!$B$14)+Params!$B$17+Params!$B$18*N1707,1)</f>
        <v/>
      </c>
    </row>
    <row r="1708">
      <c r="A1708" s="11" t="n">
        <v>1707</v>
      </c>
      <c r="B1708" s="12">
        <f>INT((A1708-1)/122)+1</f>
        <v/>
      </c>
      <c r="C1708" s="13" t="n">
        <v>0.643497</v>
      </c>
      <c r="D1708" s="13" t="n">
        <v>0.16822</v>
      </c>
      <c r="E1708" s="13" t="n">
        <v>0.7772250000000001</v>
      </c>
      <c r="F1708" s="13" t="n">
        <v>0.006939</v>
      </c>
      <c r="G1708" s="13" t="n">
        <v>0.345457</v>
      </c>
      <c r="H1708" s="13" t="n">
        <v>0.704986</v>
      </c>
      <c r="I1708" s="13" t="n">
        <v>0.969056</v>
      </c>
      <c r="J1708" s="13" t="n">
        <v>0.616611</v>
      </c>
      <c r="K1708" s="13" t="n">
        <v>0.307711</v>
      </c>
      <c r="L1708" s="13" t="n">
        <v>0.592839</v>
      </c>
      <c r="M1708" s="13" t="n">
        <v>0.574939</v>
      </c>
      <c r="N1708" s="13" t="n">
        <v>0.109823</v>
      </c>
      <c r="O1708" s="9">
        <f>IF(C1708&lt;=1-Params!$B$4,0,MAX(0.1,ROUND(_xlfn.GAMMA.INV((C1708-(1-Params!$B$4))/Params!$B$4,Params!$B$5,Params!$B$6),1)))</f>
        <v/>
      </c>
      <c r="P1708" s="9">
        <f>IF(D1708&lt;=1-Params!$B$7,0,ROUND(_xlfn.GAMMA.INV((D1708-(1-Params!$B$7))/Params!$B$7,Params!$B$8,Params!$B$9),3))</f>
        <v/>
      </c>
      <c r="Q1708" s="9">
        <f>IF(E1708&lt;=1-Params!$B$4,0,MAX(0.1,ROUND(_xlfn.GAMMA.INV((E1708-(1-Params!$B$4))/Params!$B$4,Params!$B$5,Params!$B$6),1)))</f>
        <v/>
      </c>
      <c r="R1708" s="9">
        <f>IF(F1708&lt;=1-Params!$B$7,0,ROUND(_xlfn.GAMMA.INV((F1708-(1-Params!$B$7))/Params!$B$7,Params!$B$8,Params!$B$9),3))</f>
        <v/>
      </c>
      <c r="S1708" s="9">
        <f>IF(G1708&lt;=1-Params!$B$7,0,ROUND((Params!$B$10+Params!$B$11*G1708^Params!$B$12)*_xlfn.GAMMA.INV((G1708-(1-Params!$B$7))/Params!$B$7,Params!$B$8,Params!$B$9),3))</f>
        <v/>
      </c>
      <c r="T1708" s="9">
        <f>IF(H1708&lt;=1-Params!$B$4,0,MAX(0.1,ROUND((Params!$B$10+Params!$B$11*H1708^Params!$B$12)*_xlfn.GAMMA.INV((H1708-(1-Params!$B$4))/Params!$B$4,Params!$B$5,Params!$B$6),1)))</f>
        <v/>
      </c>
      <c r="U1708" s="9">
        <f>ROUND(_xlfn.NORM.INV(I1708,Params!$B$13,Params!$B$14),1)</f>
        <v/>
      </c>
      <c r="V1708" s="9">
        <f>ROUND(_xlfn.NORM.INV(J1708,Params!$B$15,Params!$B$16),2)</f>
        <v/>
      </c>
      <c r="W1708" s="9">
        <f>ROUND(_xlfn.NORM.INV(K1708,Params!$B$13,Params!$B$14),1)</f>
        <v/>
      </c>
      <c r="X1708" s="9">
        <f>ROUND(_xlfn.NORM.INV(L1708,Params!$B$15,Params!$B$16),2)</f>
        <v/>
      </c>
      <c r="Y1708" s="9">
        <f>ROUND(_xlfn.NORM.INV(M1708,Params!$B$15,Params!$B$16)+Params!$B$17+Params!$B$18*M1708,2)</f>
        <v/>
      </c>
      <c r="Z1708" s="9">
        <f>ROUND(_xlfn.NORM.INV(N1708,Params!$B$13,Params!$B$14)+Params!$B$17+Params!$B$18*N1708,1)</f>
        <v/>
      </c>
    </row>
    <row r="1709">
      <c r="A1709" s="11" t="n">
        <v>1708</v>
      </c>
      <c r="B1709" s="12">
        <f>INT((A1709-1)/122)+1</f>
        <v/>
      </c>
      <c r="C1709" s="13" t="n">
        <v>0.229362</v>
      </c>
      <c r="D1709" s="13" t="n">
        <v>0.769143</v>
      </c>
      <c r="E1709" s="13" t="n">
        <v>0.926079</v>
      </c>
      <c r="F1709" s="13" t="n">
        <v>0.020714</v>
      </c>
      <c r="G1709" s="13" t="n">
        <v>0.5688260000000001</v>
      </c>
      <c r="H1709" s="13" t="n">
        <v>0.152408</v>
      </c>
      <c r="I1709" s="13" t="n">
        <v>0.900997</v>
      </c>
      <c r="J1709" s="13" t="n">
        <v>0.629454</v>
      </c>
      <c r="K1709" s="13" t="n">
        <v>0.234347</v>
      </c>
      <c r="L1709" s="13" t="n">
        <v>0.467941</v>
      </c>
      <c r="M1709" s="13" t="n">
        <v>0.400849</v>
      </c>
      <c r="N1709" s="13" t="n">
        <v>0.097995</v>
      </c>
      <c r="O1709" s="9">
        <f>IF(C1709&lt;=1-Params!$B$4,0,MAX(0.1,ROUND(_xlfn.GAMMA.INV((C1709-(1-Params!$B$4))/Params!$B$4,Params!$B$5,Params!$B$6),1)))</f>
        <v/>
      </c>
      <c r="P1709" s="9">
        <f>IF(D1709&lt;=1-Params!$B$7,0,ROUND(_xlfn.GAMMA.INV((D1709-(1-Params!$B$7))/Params!$B$7,Params!$B$8,Params!$B$9),3))</f>
        <v/>
      </c>
      <c r="Q1709" s="9">
        <f>IF(E1709&lt;=1-Params!$B$4,0,MAX(0.1,ROUND(_xlfn.GAMMA.INV((E1709-(1-Params!$B$4))/Params!$B$4,Params!$B$5,Params!$B$6),1)))</f>
        <v/>
      </c>
      <c r="R1709" s="9">
        <f>IF(F1709&lt;=1-Params!$B$7,0,ROUND(_xlfn.GAMMA.INV((F1709-(1-Params!$B$7))/Params!$B$7,Params!$B$8,Params!$B$9),3))</f>
        <v/>
      </c>
      <c r="S1709" s="9">
        <f>IF(G1709&lt;=1-Params!$B$7,0,ROUND((Params!$B$10+Params!$B$11*G1709^Params!$B$12)*_xlfn.GAMMA.INV((G1709-(1-Params!$B$7))/Params!$B$7,Params!$B$8,Params!$B$9),3))</f>
        <v/>
      </c>
      <c r="T1709" s="9">
        <f>IF(H1709&lt;=1-Params!$B$4,0,MAX(0.1,ROUND((Params!$B$10+Params!$B$11*H1709^Params!$B$12)*_xlfn.GAMMA.INV((H1709-(1-Params!$B$4))/Params!$B$4,Params!$B$5,Params!$B$6),1)))</f>
        <v/>
      </c>
      <c r="U1709" s="9">
        <f>ROUND(_xlfn.NORM.INV(I1709,Params!$B$13,Params!$B$14),1)</f>
        <v/>
      </c>
      <c r="V1709" s="9">
        <f>ROUND(_xlfn.NORM.INV(J1709,Params!$B$15,Params!$B$16),2)</f>
        <v/>
      </c>
      <c r="W1709" s="9">
        <f>ROUND(_xlfn.NORM.INV(K1709,Params!$B$13,Params!$B$14),1)</f>
        <v/>
      </c>
      <c r="X1709" s="9">
        <f>ROUND(_xlfn.NORM.INV(L1709,Params!$B$15,Params!$B$16),2)</f>
        <v/>
      </c>
      <c r="Y1709" s="9">
        <f>ROUND(_xlfn.NORM.INV(M1709,Params!$B$15,Params!$B$16)+Params!$B$17+Params!$B$18*M1709,2)</f>
        <v/>
      </c>
      <c r="Z1709" s="9">
        <f>ROUND(_xlfn.NORM.INV(N1709,Params!$B$13,Params!$B$14)+Params!$B$17+Params!$B$18*N1709,1)</f>
        <v/>
      </c>
    </row>
    <row r="1710">
      <c r="A1710" s="11" t="n">
        <v>1709</v>
      </c>
      <c r="B1710" s="12">
        <f>INT((A1710-1)/122)+1</f>
        <v/>
      </c>
      <c r="C1710" s="13" t="n">
        <v>0.07073699999999999</v>
      </c>
      <c r="D1710" s="13" t="n">
        <v>0.547324</v>
      </c>
      <c r="E1710" s="13" t="n">
        <v>0.7895219999999999</v>
      </c>
      <c r="F1710" s="13" t="n">
        <v>0.306015</v>
      </c>
      <c r="G1710" s="13" t="n">
        <v>0.939716</v>
      </c>
      <c r="H1710" s="13" t="n">
        <v>0.452952</v>
      </c>
      <c r="I1710" s="13" t="n">
        <v>0.835595</v>
      </c>
      <c r="J1710" s="13" t="n">
        <v>0.885951</v>
      </c>
      <c r="K1710" s="13" t="n">
        <v>0.509365</v>
      </c>
      <c r="L1710" s="13" t="n">
        <v>0.778918</v>
      </c>
      <c r="M1710" s="13" t="n">
        <v>0.699557</v>
      </c>
      <c r="N1710" s="13" t="n">
        <v>0.290527</v>
      </c>
      <c r="O1710" s="9">
        <f>IF(C1710&lt;=1-Params!$B$4,0,MAX(0.1,ROUND(_xlfn.GAMMA.INV((C1710-(1-Params!$B$4))/Params!$B$4,Params!$B$5,Params!$B$6),1)))</f>
        <v/>
      </c>
      <c r="P1710" s="9">
        <f>IF(D1710&lt;=1-Params!$B$7,0,ROUND(_xlfn.GAMMA.INV((D1710-(1-Params!$B$7))/Params!$B$7,Params!$B$8,Params!$B$9),3))</f>
        <v/>
      </c>
      <c r="Q1710" s="9">
        <f>IF(E1710&lt;=1-Params!$B$4,0,MAX(0.1,ROUND(_xlfn.GAMMA.INV((E1710-(1-Params!$B$4))/Params!$B$4,Params!$B$5,Params!$B$6),1)))</f>
        <v/>
      </c>
      <c r="R1710" s="9">
        <f>IF(F1710&lt;=1-Params!$B$7,0,ROUND(_xlfn.GAMMA.INV((F1710-(1-Params!$B$7))/Params!$B$7,Params!$B$8,Params!$B$9),3))</f>
        <v/>
      </c>
      <c r="S1710" s="9">
        <f>IF(G1710&lt;=1-Params!$B$7,0,ROUND((Params!$B$10+Params!$B$11*G1710^Params!$B$12)*_xlfn.GAMMA.INV((G1710-(1-Params!$B$7))/Params!$B$7,Params!$B$8,Params!$B$9),3))</f>
        <v/>
      </c>
      <c r="T1710" s="9">
        <f>IF(H1710&lt;=1-Params!$B$4,0,MAX(0.1,ROUND((Params!$B$10+Params!$B$11*H1710^Params!$B$12)*_xlfn.GAMMA.INV((H1710-(1-Params!$B$4))/Params!$B$4,Params!$B$5,Params!$B$6),1)))</f>
        <v/>
      </c>
      <c r="U1710" s="9">
        <f>ROUND(_xlfn.NORM.INV(I1710,Params!$B$13,Params!$B$14),1)</f>
        <v/>
      </c>
      <c r="V1710" s="9">
        <f>ROUND(_xlfn.NORM.INV(J1710,Params!$B$15,Params!$B$16),2)</f>
        <v/>
      </c>
      <c r="W1710" s="9">
        <f>ROUND(_xlfn.NORM.INV(K1710,Params!$B$13,Params!$B$14),1)</f>
        <v/>
      </c>
      <c r="X1710" s="9">
        <f>ROUND(_xlfn.NORM.INV(L1710,Params!$B$15,Params!$B$16),2)</f>
        <v/>
      </c>
      <c r="Y1710" s="9">
        <f>ROUND(_xlfn.NORM.INV(M1710,Params!$B$15,Params!$B$16)+Params!$B$17+Params!$B$18*M1710,2)</f>
        <v/>
      </c>
      <c r="Z1710" s="9">
        <f>ROUND(_xlfn.NORM.INV(N1710,Params!$B$13,Params!$B$14)+Params!$B$17+Params!$B$18*N1710,1)</f>
        <v/>
      </c>
    </row>
    <row r="1711">
      <c r="A1711" s="11" t="n">
        <v>1710</v>
      </c>
      <c r="B1711" s="12">
        <f>INT((A1711-1)/122)+1</f>
        <v/>
      </c>
      <c r="C1711" s="13" t="n">
        <v>0.806077</v>
      </c>
      <c r="D1711" s="13" t="n">
        <v>0.991164</v>
      </c>
      <c r="E1711" s="13" t="n">
        <v>0.528033</v>
      </c>
      <c r="F1711" s="13" t="n">
        <v>0.622753</v>
      </c>
      <c r="G1711" s="13" t="n">
        <v>0.674475</v>
      </c>
      <c r="H1711" s="13" t="n">
        <v>0.399369</v>
      </c>
      <c r="I1711" s="13" t="n">
        <v>0.839736</v>
      </c>
      <c r="J1711" s="13" t="n">
        <v>0.789861</v>
      </c>
      <c r="K1711" s="13" t="n">
        <v>0.674488</v>
      </c>
      <c r="L1711" s="13" t="n">
        <v>0.948159</v>
      </c>
      <c r="M1711" s="13" t="n">
        <v>0.643385</v>
      </c>
      <c r="N1711" s="13" t="n">
        <v>0.509159</v>
      </c>
      <c r="O1711" s="9">
        <f>IF(C1711&lt;=1-Params!$B$4,0,MAX(0.1,ROUND(_xlfn.GAMMA.INV((C1711-(1-Params!$B$4))/Params!$B$4,Params!$B$5,Params!$B$6),1)))</f>
        <v/>
      </c>
      <c r="P1711" s="9">
        <f>IF(D1711&lt;=1-Params!$B$7,0,ROUND(_xlfn.GAMMA.INV((D1711-(1-Params!$B$7))/Params!$B$7,Params!$B$8,Params!$B$9),3))</f>
        <v/>
      </c>
      <c r="Q1711" s="9">
        <f>IF(E1711&lt;=1-Params!$B$4,0,MAX(0.1,ROUND(_xlfn.GAMMA.INV((E1711-(1-Params!$B$4))/Params!$B$4,Params!$B$5,Params!$B$6),1)))</f>
        <v/>
      </c>
      <c r="R1711" s="9">
        <f>IF(F1711&lt;=1-Params!$B$7,0,ROUND(_xlfn.GAMMA.INV((F1711-(1-Params!$B$7))/Params!$B$7,Params!$B$8,Params!$B$9),3))</f>
        <v/>
      </c>
      <c r="S1711" s="9">
        <f>IF(G1711&lt;=1-Params!$B$7,0,ROUND((Params!$B$10+Params!$B$11*G1711^Params!$B$12)*_xlfn.GAMMA.INV((G1711-(1-Params!$B$7))/Params!$B$7,Params!$B$8,Params!$B$9),3))</f>
        <v/>
      </c>
      <c r="T1711" s="9">
        <f>IF(H1711&lt;=1-Params!$B$4,0,MAX(0.1,ROUND((Params!$B$10+Params!$B$11*H1711^Params!$B$12)*_xlfn.GAMMA.INV((H1711-(1-Params!$B$4))/Params!$B$4,Params!$B$5,Params!$B$6),1)))</f>
        <v/>
      </c>
      <c r="U1711" s="9">
        <f>ROUND(_xlfn.NORM.INV(I1711,Params!$B$13,Params!$B$14),1)</f>
        <v/>
      </c>
      <c r="V1711" s="9">
        <f>ROUND(_xlfn.NORM.INV(J1711,Params!$B$15,Params!$B$16),2)</f>
        <v/>
      </c>
      <c r="W1711" s="9">
        <f>ROUND(_xlfn.NORM.INV(K1711,Params!$B$13,Params!$B$14),1)</f>
        <v/>
      </c>
      <c r="X1711" s="9">
        <f>ROUND(_xlfn.NORM.INV(L1711,Params!$B$15,Params!$B$16),2)</f>
        <v/>
      </c>
      <c r="Y1711" s="9">
        <f>ROUND(_xlfn.NORM.INV(M1711,Params!$B$15,Params!$B$16)+Params!$B$17+Params!$B$18*M1711,2)</f>
        <v/>
      </c>
      <c r="Z1711" s="9">
        <f>ROUND(_xlfn.NORM.INV(N1711,Params!$B$13,Params!$B$14)+Params!$B$17+Params!$B$18*N1711,1)</f>
        <v/>
      </c>
    </row>
    <row r="1712">
      <c r="A1712" s="11" t="n">
        <v>1711</v>
      </c>
      <c r="B1712" s="12">
        <f>INT((A1712-1)/122)+1</f>
        <v/>
      </c>
      <c r="C1712" s="13" t="n">
        <v>0.952717</v>
      </c>
      <c r="D1712" s="13" t="n">
        <v>0.23582</v>
      </c>
      <c r="E1712" s="13" t="n">
        <v>0.460946</v>
      </c>
      <c r="F1712" s="13" t="n">
        <v>0.479501</v>
      </c>
      <c r="G1712" s="13" t="n">
        <v>0.229191</v>
      </c>
      <c r="H1712" s="13" t="n">
        <v>0.871774</v>
      </c>
      <c r="I1712" s="13" t="n">
        <v>0.922589</v>
      </c>
      <c r="J1712" s="13" t="n">
        <v>0.91185</v>
      </c>
      <c r="K1712" s="13" t="n">
        <v>0.538683</v>
      </c>
      <c r="L1712" s="13" t="n">
        <v>0.929786</v>
      </c>
      <c r="M1712" s="13" t="n">
        <v>0.522073</v>
      </c>
      <c r="N1712" s="13" t="n">
        <v>0.330182</v>
      </c>
      <c r="O1712" s="9">
        <f>IF(C1712&lt;=1-Params!$B$4,0,MAX(0.1,ROUND(_xlfn.GAMMA.INV((C1712-(1-Params!$B$4))/Params!$B$4,Params!$B$5,Params!$B$6),1)))</f>
        <v/>
      </c>
      <c r="P1712" s="9">
        <f>IF(D1712&lt;=1-Params!$B$7,0,ROUND(_xlfn.GAMMA.INV((D1712-(1-Params!$B$7))/Params!$B$7,Params!$B$8,Params!$B$9),3))</f>
        <v/>
      </c>
      <c r="Q1712" s="9">
        <f>IF(E1712&lt;=1-Params!$B$4,0,MAX(0.1,ROUND(_xlfn.GAMMA.INV((E1712-(1-Params!$B$4))/Params!$B$4,Params!$B$5,Params!$B$6),1)))</f>
        <v/>
      </c>
      <c r="R1712" s="9">
        <f>IF(F1712&lt;=1-Params!$B$7,0,ROUND(_xlfn.GAMMA.INV((F1712-(1-Params!$B$7))/Params!$B$7,Params!$B$8,Params!$B$9),3))</f>
        <v/>
      </c>
      <c r="S1712" s="9">
        <f>IF(G1712&lt;=1-Params!$B$7,0,ROUND((Params!$B$10+Params!$B$11*G1712^Params!$B$12)*_xlfn.GAMMA.INV((G1712-(1-Params!$B$7))/Params!$B$7,Params!$B$8,Params!$B$9),3))</f>
        <v/>
      </c>
      <c r="T1712" s="9">
        <f>IF(H1712&lt;=1-Params!$B$4,0,MAX(0.1,ROUND((Params!$B$10+Params!$B$11*H1712^Params!$B$12)*_xlfn.GAMMA.INV((H1712-(1-Params!$B$4))/Params!$B$4,Params!$B$5,Params!$B$6),1)))</f>
        <v/>
      </c>
      <c r="U1712" s="9">
        <f>ROUND(_xlfn.NORM.INV(I1712,Params!$B$13,Params!$B$14),1)</f>
        <v/>
      </c>
      <c r="V1712" s="9">
        <f>ROUND(_xlfn.NORM.INV(J1712,Params!$B$15,Params!$B$16),2)</f>
        <v/>
      </c>
      <c r="W1712" s="9">
        <f>ROUND(_xlfn.NORM.INV(K1712,Params!$B$13,Params!$B$14),1)</f>
        <v/>
      </c>
      <c r="X1712" s="9">
        <f>ROUND(_xlfn.NORM.INV(L1712,Params!$B$15,Params!$B$16),2)</f>
        <v/>
      </c>
      <c r="Y1712" s="9">
        <f>ROUND(_xlfn.NORM.INV(M1712,Params!$B$15,Params!$B$16)+Params!$B$17+Params!$B$18*M1712,2)</f>
        <v/>
      </c>
      <c r="Z1712" s="9">
        <f>ROUND(_xlfn.NORM.INV(N1712,Params!$B$13,Params!$B$14)+Params!$B$17+Params!$B$18*N1712,1)</f>
        <v/>
      </c>
    </row>
    <row r="1713">
      <c r="A1713" s="11" t="n">
        <v>1712</v>
      </c>
      <c r="B1713" s="12">
        <f>INT((A1713-1)/122)+1</f>
        <v/>
      </c>
      <c r="C1713" s="13" t="n">
        <v>0.284815</v>
      </c>
      <c r="D1713" s="13" t="n">
        <v>0.303882</v>
      </c>
      <c r="E1713" s="13" t="n">
        <v>0.778908</v>
      </c>
      <c r="F1713" s="13" t="n">
        <v>0.885118</v>
      </c>
      <c r="G1713" s="13" t="n">
        <v>0.578485</v>
      </c>
      <c r="H1713" s="13" t="n">
        <v>0.85272</v>
      </c>
      <c r="I1713" s="13" t="n">
        <v>0.664154</v>
      </c>
      <c r="J1713" s="13" t="n">
        <v>0.541644</v>
      </c>
      <c r="K1713" s="13" t="n">
        <v>0.440341</v>
      </c>
      <c r="L1713" s="13" t="n">
        <v>0.866801</v>
      </c>
      <c r="M1713" s="13" t="n">
        <v>0.876619</v>
      </c>
      <c r="N1713" s="13" t="n">
        <v>0.504374</v>
      </c>
      <c r="O1713" s="9">
        <f>IF(C1713&lt;=1-Params!$B$4,0,MAX(0.1,ROUND(_xlfn.GAMMA.INV((C1713-(1-Params!$B$4))/Params!$B$4,Params!$B$5,Params!$B$6),1)))</f>
        <v/>
      </c>
      <c r="P1713" s="9">
        <f>IF(D1713&lt;=1-Params!$B$7,0,ROUND(_xlfn.GAMMA.INV((D1713-(1-Params!$B$7))/Params!$B$7,Params!$B$8,Params!$B$9),3))</f>
        <v/>
      </c>
      <c r="Q1713" s="9">
        <f>IF(E1713&lt;=1-Params!$B$4,0,MAX(0.1,ROUND(_xlfn.GAMMA.INV((E1713-(1-Params!$B$4))/Params!$B$4,Params!$B$5,Params!$B$6),1)))</f>
        <v/>
      </c>
      <c r="R1713" s="9">
        <f>IF(F1713&lt;=1-Params!$B$7,0,ROUND(_xlfn.GAMMA.INV((F1713-(1-Params!$B$7))/Params!$B$7,Params!$B$8,Params!$B$9),3))</f>
        <v/>
      </c>
      <c r="S1713" s="9">
        <f>IF(G1713&lt;=1-Params!$B$7,0,ROUND((Params!$B$10+Params!$B$11*G1713^Params!$B$12)*_xlfn.GAMMA.INV((G1713-(1-Params!$B$7))/Params!$B$7,Params!$B$8,Params!$B$9),3))</f>
        <v/>
      </c>
      <c r="T1713" s="9">
        <f>IF(H1713&lt;=1-Params!$B$4,0,MAX(0.1,ROUND((Params!$B$10+Params!$B$11*H1713^Params!$B$12)*_xlfn.GAMMA.INV((H1713-(1-Params!$B$4))/Params!$B$4,Params!$B$5,Params!$B$6),1)))</f>
        <v/>
      </c>
      <c r="U1713" s="9">
        <f>ROUND(_xlfn.NORM.INV(I1713,Params!$B$13,Params!$B$14),1)</f>
        <v/>
      </c>
      <c r="V1713" s="9">
        <f>ROUND(_xlfn.NORM.INV(J1713,Params!$B$15,Params!$B$16),2)</f>
        <v/>
      </c>
      <c r="W1713" s="9">
        <f>ROUND(_xlfn.NORM.INV(K1713,Params!$B$13,Params!$B$14),1)</f>
        <v/>
      </c>
      <c r="X1713" s="9">
        <f>ROUND(_xlfn.NORM.INV(L1713,Params!$B$15,Params!$B$16),2)</f>
        <v/>
      </c>
      <c r="Y1713" s="9">
        <f>ROUND(_xlfn.NORM.INV(M1713,Params!$B$15,Params!$B$16)+Params!$B$17+Params!$B$18*M1713,2)</f>
        <v/>
      </c>
      <c r="Z1713" s="9">
        <f>ROUND(_xlfn.NORM.INV(N1713,Params!$B$13,Params!$B$14)+Params!$B$17+Params!$B$18*N1713,1)</f>
        <v/>
      </c>
    </row>
    <row r="1714">
      <c r="A1714" s="11" t="n">
        <v>1713</v>
      </c>
      <c r="B1714" s="12">
        <f>INT((A1714-1)/122)+1</f>
        <v/>
      </c>
      <c r="C1714" s="13" t="n">
        <v>0.786677</v>
      </c>
      <c r="D1714" s="13" t="n">
        <v>0.9439610000000001</v>
      </c>
      <c r="E1714" s="13" t="n">
        <v>0.31548</v>
      </c>
      <c r="F1714" s="13" t="n">
        <v>0.682925</v>
      </c>
      <c r="G1714" s="13" t="n">
        <v>0.702369</v>
      </c>
      <c r="H1714" s="13" t="n">
        <v>0.8584619999999999</v>
      </c>
      <c r="I1714" s="13" t="n">
        <v>0.416022</v>
      </c>
      <c r="J1714" s="13" t="n">
        <v>0.906952</v>
      </c>
      <c r="K1714" s="13" t="n">
        <v>0.829488</v>
      </c>
      <c r="L1714" s="13" t="n">
        <v>0.433048</v>
      </c>
      <c r="M1714" s="13" t="n">
        <v>0.861752</v>
      </c>
      <c r="N1714" s="13" t="n">
        <v>0.6015160000000001</v>
      </c>
      <c r="O1714" s="9">
        <f>IF(C1714&lt;=1-Params!$B$4,0,MAX(0.1,ROUND(_xlfn.GAMMA.INV((C1714-(1-Params!$B$4))/Params!$B$4,Params!$B$5,Params!$B$6),1)))</f>
        <v/>
      </c>
      <c r="P1714" s="9">
        <f>IF(D1714&lt;=1-Params!$B$7,0,ROUND(_xlfn.GAMMA.INV((D1714-(1-Params!$B$7))/Params!$B$7,Params!$B$8,Params!$B$9),3))</f>
        <v/>
      </c>
      <c r="Q1714" s="9">
        <f>IF(E1714&lt;=1-Params!$B$4,0,MAX(0.1,ROUND(_xlfn.GAMMA.INV((E1714-(1-Params!$B$4))/Params!$B$4,Params!$B$5,Params!$B$6),1)))</f>
        <v/>
      </c>
      <c r="R1714" s="9">
        <f>IF(F1714&lt;=1-Params!$B$7,0,ROUND(_xlfn.GAMMA.INV((F1714-(1-Params!$B$7))/Params!$B$7,Params!$B$8,Params!$B$9),3))</f>
        <v/>
      </c>
      <c r="S1714" s="9">
        <f>IF(G1714&lt;=1-Params!$B$7,0,ROUND((Params!$B$10+Params!$B$11*G1714^Params!$B$12)*_xlfn.GAMMA.INV((G1714-(1-Params!$B$7))/Params!$B$7,Params!$B$8,Params!$B$9),3))</f>
        <v/>
      </c>
      <c r="T1714" s="9">
        <f>IF(H1714&lt;=1-Params!$B$4,0,MAX(0.1,ROUND((Params!$B$10+Params!$B$11*H1714^Params!$B$12)*_xlfn.GAMMA.INV((H1714-(1-Params!$B$4))/Params!$B$4,Params!$B$5,Params!$B$6),1)))</f>
        <v/>
      </c>
      <c r="U1714" s="9">
        <f>ROUND(_xlfn.NORM.INV(I1714,Params!$B$13,Params!$B$14),1)</f>
        <v/>
      </c>
      <c r="V1714" s="9">
        <f>ROUND(_xlfn.NORM.INV(J1714,Params!$B$15,Params!$B$16),2)</f>
        <v/>
      </c>
      <c r="W1714" s="9">
        <f>ROUND(_xlfn.NORM.INV(K1714,Params!$B$13,Params!$B$14),1)</f>
        <v/>
      </c>
      <c r="X1714" s="9">
        <f>ROUND(_xlfn.NORM.INV(L1714,Params!$B$15,Params!$B$16),2)</f>
        <v/>
      </c>
      <c r="Y1714" s="9">
        <f>ROUND(_xlfn.NORM.INV(M1714,Params!$B$15,Params!$B$16)+Params!$B$17+Params!$B$18*M1714,2)</f>
        <v/>
      </c>
      <c r="Z1714" s="9">
        <f>ROUND(_xlfn.NORM.INV(N1714,Params!$B$13,Params!$B$14)+Params!$B$17+Params!$B$18*N1714,1)</f>
        <v/>
      </c>
    </row>
    <row r="1715">
      <c r="A1715" s="11" t="n">
        <v>1714</v>
      </c>
      <c r="B1715" s="12">
        <f>INT((A1715-1)/122)+1</f>
        <v/>
      </c>
      <c r="C1715" s="13" t="n">
        <v>0.5679380000000001</v>
      </c>
      <c r="D1715" s="13" t="n">
        <v>0.66333</v>
      </c>
      <c r="E1715" s="13" t="n">
        <v>0.615282</v>
      </c>
      <c r="F1715" s="13" t="n">
        <v>0.5441049999999999</v>
      </c>
      <c r="G1715" s="13" t="n">
        <v>0.358072</v>
      </c>
      <c r="H1715" s="13" t="n">
        <v>0.949828</v>
      </c>
      <c r="I1715" s="13" t="n">
        <v>0.812424</v>
      </c>
      <c r="J1715" s="13" t="n">
        <v>0.686875</v>
      </c>
      <c r="K1715" s="13" t="n">
        <v>0.990691</v>
      </c>
      <c r="L1715" s="13" t="n">
        <v>0.814049</v>
      </c>
      <c r="M1715" s="13" t="n">
        <v>0.835743</v>
      </c>
      <c r="N1715" s="13" t="n">
        <v>0.28095</v>
      </c>
      <c r="O1715" s="9">
        <f>IF(C1715&lt;=1-Params!$B$4,0,MAX(0.1,ROUND(_xlfn.GAMMA.INV((C1715-(1-Params!$B$4))/Params!$B$4,Params!$B$5,Params!$B$6),1)))</f>
        <v/>
      </c>
      <c r="P1715" s="9">
        <f>IF(D1715&lt;=1-Params!$B$7,0,ROUND(_xlfn.GAMMA.INV((D1715-(1-Params!$B$7))/Params!$B$7,Params!$B$8,Params!$B$9),3))</f>
        <v/>
      </c>
      <c r="Q1715" s="9">
        <f>IF(E1715&lt;=1-Params!$B$4,0,MAX(0.1,ROUND(_xlfn.GAMMA.INV((E1715-(1-Params!$B$4))/Params!$B$4,Params!$B$5,Params!$B$6),1)))</f>
        <v/>
      </c>
      <c r="R1715" s="9">
        <f>IF(F1715&lt;=1-Params!$B$7,0,ROUND(_xlfn.GAMMA.INV((F1715-(1-Params!$B$7))/Params!$B$7,Params!$B$8,Params!$B$9),3))</f>
        <v/>
      </c>
      <c r="S1715" s="9">
        <f>IF(G1715&lt;=1-Params!$B$7,0,ROUND((Params!$B$10+Params!$B$11*G1715^Params!$B$12)*_xlfn.GAMMA.INV((G1715-(1-Params!$B$7))/Params!$B$7,Params!$B$8,Params!$B$9),3))</f>
        <v/>
      </c>
      <c r="T1715" s="9">
        <f>IF(H1715&lt;=1-Params!$B$4,0,MAX(0.1,ROUND((Params!$B$10+Params!$B$11*H1715^Params!$B$12)*_xlfn.GAMMA.INV((H1715-(1-Params!$B$4))/Params!$B$4,Params!$B$5,Params!$B$6),1)))</f>
        <v/>
      </c>
      <c r="U1715" s="9">
        <f>ROUND(_xlfn.NORM.INV(I1715,Params!$B$13,Params!$B$14),1)</f>
        <v/>
      </c>
      <c r="V1715" s="9">
        <f>ROUND(_xlfn.NORM.INV(J1715,Params!$B$15,Params!$B$16),2)</f>
        <v/>
      </c>
      <c r="W1715" s="9">
        <f>ROUND(_xlfn.NORM.INV(K1715,Params!$B$13,Params!$B$14),1)</f>
        <v/>
      </c>
      <c r="X1715" s="9">
        <f>ROUND(_xlfn.NORM.INV(L1715,Params!$B$15,Params!$B$16),2)</f>
        <v/>
      </c>
      <c r="Y1715" s="9">
        <f>ROUND(_xlfn.NORM.INV(M1715,Params!$B$15,Params!$B$16)+Params!$B$17+Params!$B$18*M1715,2)</f>
        <v/>
      </c>
      <c r="Z1715" s="9">
        <f>ROUND(_xlfn.NORM.INV(N1715,Params!$B$13,Params!$B$14)+Params!$B$17+Params!$B$18*N1715,1)</f>
        <v/>
      </c>
    </row>
    <row r="1716">
      <c r="A1716" s="11" t="n">
        <v>1715</v>
      </c>
      <c r="B1716" s="12">
        <f>INT((A1716-1)/122)+1</f>
        <v/>
      </c>
      <c r="C1716" s="13" t="n">
        <v>0.722143</v>
      </c>
      <c r="D1716" s="13" t="n">
        <v>0.344153</v>
      </c>
      <c r="E1716" s="13" t="n">
        <v>0.634634</v>
      </c>
      <c r="F1716" s="13" t="n">
        <v>0.793478</v>
      </c>
      <c r="G1716" s="13" t="n">
        <v>0.006827</v>
      </c>
      <c r="H1716" s="13" t="n">
        <v>0.497583</v>
      </c>
      <c r="I1716" s="13" t="n">
        <v>0.699515</v>
      </c>
      <c r="J1716" s="13" t="n">
        <v>0.503304</v>
      </c>
      <c r="K1716" s="13" t="n">
        <v>0.942191</v>
      </c>
      <c r="L1716" s="13" t="n">
        <v>0.951569</v>
      </c>
      <c r="M1716" s="13" t="n">
        <v>0.526616</v>
      </c>
      <c r="N1716" s="13" t="n">
        <v>0.089199</v>
      </c>
      <c r="O1716" s="9">
        <f>IF(C1716&lt;=1-Params!$B$4,0,MAX(0.1,ROUND(_xlfn.GAMMA.INV((C1716-(1-Params!$B$4))/Params!$B$4,Params!$B$5,Params!$B$6),1)))</f>
        <v/>
      </c>
      <c r="P1716" s="9">
        <f>IF(D1716&lt;=1-Params!$B$7,0,ROUND(_xlfn.GAMMA.INV((D1716-(1-Params!$B$7))/Params!$B$7,Params!$B$8,Params!$B$9),3))</f>
        <v/>
      </c>
      <c r="Q1716" s="9">
        <f>IF(E1716&lt;=1-Params!$B$4,0,MAX(0.1,ROUND(_xlfn.GAMMA.INV((E1716-(1-Params!$B$4))/Params!$B$4,Params!$B$5,Params!$B$6),1)))</f>
        <v/>
      </c>
      <c r="R1716" s="9">
        <f>IF(F1716&lt;=1-Params!$B$7,0,ROUND(_xlfn.GAMMA.INV((F1716-(1-Params!$B$7))/Params!$B$7,Params!$B$8,Params!$B$9),3))</f>
        <v/>
      </c>
      <c r="S1716" s="9">
        <f>IF(G1716&lt;=1-Params!$B$7,0,ROUND((Params!$B$10+Params!$B$11*G1716^Params!$B$12)*_xlfn.GAMMA.INV((G1716-(1-Params!$B$7))/Params!$B$7,Params!$B$8,Params!$B$9),3))</f>
        <v/>
      </c>
      <c r="T1716" s="9">
        <f>IF(H1716&lt;=1-Params!$B$4,0,MAX(0.1,ROUND((Params!$B$10+Params!$B$11*H1716^Params!$B$12)*_xlfn.GAMMA.INV((H1716-(1-Params!$B$4))/Params!$B$4,Params!$B$5,Params!$B$6),1)))</f>
        <v/>
      </c>
      <c r="U1716" s="9">
        <f>ROUND(_xlfn.NORM.INV(I1716,Params!$B$13,Params!$B$14),1)</f>
        <v/>
      </c>
      <c r="V1716" s="9">
        <f>ROUND(_xlfn.NORM.INV(J1716,Params!$B$15,Params!$B$16),2)</f>
        <v/>
      </c>
      <c r="W1716" s="9">
        <f>ROUND(_xlfn.NORM.INV(K1716,Params!$B$13,Params!$B$14),1)</f>
        <v/>
      </c>
      <c r="X1716" s="9">
        <f>ROUND(_xlfn.NORM.INV(L1716,Params!$B$15,Params!$B$16),2)</f>
        <v/>
      </c>
      <c r="Y1716" s="9">
        <f>ROUND(_xlfn.NORM.INV(M1716,Params!$B$15,Params!$B$16)+Params!$B$17+Params!$B$18*M1716,2)</f>
        <v/>
      </c>
      <c r="Z1716" s="9">
        <f>ROUND(_xlfn.NORM.INV(N1716,Params!$B$13,Params!$B$14)+Params!$B$17+Params!$B$18*N1716,1)</f>
        <v/>
      </c>
    </row>
    <row r="1717">
      <c r="A1717" s="11" t="n">
        <v>1716</v>
      </c>
      <c r="B1717" s="12">
        <f>INT((A1717-1)/122)+1</f>
        <v/>
      </c>
      <c r="C1717" s="13" t="n">
        <v>0.130917</v>
      </c>
      <c r="D1717" s="13" t="n">
        <v>0.030243</v>
      </c>
      <c r="E1717" s="13" t="n">
        <v>0.593017</v>
      </c>
      <c r="F1717" s="13" t="n">
        <v>0.787633</v>
      </c>
      <c r="G1717" s="13" t="n">
        <v>0.295253</v>
      </c>
      <c r="H1717" s="13" t="n">
        <v>0.24917</v>
      </c>
      <c r="I1717" s="13" t="n">
        <v>0.889459</v>
      </c>
      <c r="J1717" s="13" t="n">
        <v>0.576771</v>
      </c>
      <c r="K1717" s="13" t="n">
        <v>0.871157</v>
      </c>
      <c r="L1717" s="13" t="n">
        <v>0.7203580000000001</v>
      </c>
      <c r="M1717" s="13" t="n">
        <v>0.37288</v>
      </c>
      <c r="N1717" s="13" t="n">
        <v>0.355939</v>
      </c>
      <c r="O1717" s="9">
        <f>IF(C1717&lt;=1-Params!$B$4,0,MAX(0.1,ROUND(_xlfn.GAMMA.INV((C1717-(1-Params!$B$4))/Params!$B$4,Params!$B$5,Params!$B$6),1)))</f>
        <v/>
      </c>
      <c r="P1717" s="9">
        <f>IF(D1717&lt;=1-Params!$B$7,0,ROUND(_xlfn.GAMMA.INV((D1717-(1-Params!$B$7))/Params!$B$7,Params!$B$8,Params!$B$9),3))</f>
        <v/>
      </c>
      <c r="Q1717" s="9">
        <f>IF(E1717&lt;=1-Params!$B$4,0,MAX(0.1,ROUND(_xlfn.GAMMA.INV((E1717-(1-Params!$B$4))/Params!$B$4,Params!$B$5,Params!$B$6),1)))</f>
        <v/>
      </c>
      <c r="R1717" s="9">
        <f>IF(F1717&lt;=1-Params!$B$7,0,ROUND(_xlfn.GAMMA.INV((F1717-(1-Params!$B$7))/Params!$B$7,Params!$B$8,Params!$B$9),3))</f>
        <v/>
      </c>
      <c r="S1717" s="9">
        <f>IF(G1717&lt;=1-Params!$B$7,0,ROUND((Params!$B$10+Params!$B$11*G1717^Params!$B$12)*_xlfn.GAMMA.INV((G1717-(1-Params!$B$7))/Params!$B$7,Params!$B$8,Params!$B$9),3))</f>
        <v/>
      </c>
      <c r="T1717" s="9">
        <f>IF(H1717&lt;=1-Params!$B$4,0,MAX(0.1,ROUND((Params!$B$10+Params!$B$11*H1717^Params!$B$12)*_xlfn.GAMMA.INV((H1717-(1-Params!$B$4))/Params!$B$4,Params!$B$5,Params!$B$6),1)))</f>
        <v/>
      </c>
      <c r="U1717" s="9">
        <f>ROUND(_xlfn.NORM.INV(I1717,Params!$B$13,Params!$B$14),1)</f>
        <v/>
      </c>
      <c r="V1717" s="9">
        <f>ROUND(_xlfn.NORM.INV(J1717,Params!$B$15,Params!$B$16),2)</f>
        <v/>
      </c>
      <c r="W1717" s="9">
        <f>ROUND(_xlfn.NORM.INV(K1717,Params!$B$13,Params!$B$14),1)</f>
        <v/>
      </c>
      <c r="X1717" s="9">
        <f>ROUND(_xlfn.NORM.INV(L1717,Params!$B$15,Params!$B$16),2)</f>
        <v/>
      </c>
      <c r="Y1717" s="9">
        <f>ROUND(_xlfn.NORM.INV(M1717,Params!$B$15,Params!$B$16)+Params!$B$17+Params!$B$18*M1717,2)</f>
        <v/>
      </c>
      <c r="Z1717" s="9">
        <f>ROUND(_xlfn.NORM.INV(N1717,Params!$B$13,Params!$B$14)+Params!$B$17+Params!$B$18*N1717,1)</f>
        <v/>
      </c>
    </row>
    <row r="1718">
      <c r="A1718" s="11" t="n">
        <v>1717</v>
      </c>
      <c r="B1718" s="12">
        <f>INT((A1718-1)/122)+1</f>
        <v/>
      </c>
      <c r="C1718" s="13" t="n">
        <v>0.050577</v>
      </c>
      <c r="D1718" s="13" t="n">
        <v>0.602262</v>
      </c>
      <c r="E1718" s="13" t="n">
        <v>0.629607</v>
      </c>
      <c r="F1718" s="13" t="n">
        <v>0.867136</v>
      </c>
      <c r="G1718" s="13" t="n">
        <v>0.375543</v>
      </c>
      <c r="H1718" s="13" t="n">
        <v>0.040976</v>
      </c>
      <c r="I1718" s="13" t="n">
        <v>0.925577</v>
      </c>
      <c r="J1718" s="13" t="n">
        <v>0.551821</v>
      </c>
      <c r="K1718" s="13" t="n">
        <v>0.750532</v>
      </c>
      <c r="L1718" s="13" t="n">
        <v>0.130229</v>
      </c>
      <c r="M1718" s="13" t="n">
        <v>0.213939</v>
      </c>
      <c r="N1718" s="13" t="n">
        <v>0.169941</v>
      </c>
      <c r="O1718" s="9">
        <f>IF(C1718&lt;=1-Params!$B$4,0,MAX(0.1,ROUND(_xlfn.GAMMA.INV((C1718-(1-Params!$B$4))/Params!$B$4,Params!$B$5,Params!$B$6),1)))</f>
        <v/>
      </c>
      <c r="P1718" s="9">
        <f>IF(D1718&lt;=1-Params!$B$7,0,ROUND(_xlfn.GAMMA.INV((D1718-(1-Params!$B$7))/Params!$B$7,Params!$B$8,Params!$B$9),3))</f>
        <v/>
      </c>
      <c r="Q1718" s="9">
        <f>IF(E1718&lt;=1-Params!$B$4,0,MAX(0.1,ROUND(_xlfn.GAMMA.INV((E1718-(1-Params!$B$4))/Params!$B$4,Params!$B$5,Params!$B$6),1)))</f>
        <v/>
      </c>
      <c r="R1718" s="9">
        <f>IF(F1718&lt;=1-Params!$B$7,0,ROUND(_xlfn.GAMMA.INV((F1718-(1-Params!$B$7))/Params!$B$7,Params!$B$8,Params!$B$9),3))</f>
        <v/>
      </c>
      <c r="S1718" s="9">
        <f>IF(G1718&lt;=1-Params!$B$7,0,ROUND((Params!$B$10+Params!$B$11*G1718^Params!$B$12)*_xlfn.GAMMA.INV((G1718-(1-Params!$B$7))/Params!$B$7,Params!$B$8,Params!$B$9),3))</f>
        <v/>
      </c>
      <c r="T1718" s="9">
        <f>IF(H1718&lt;=1-Params!$B$4,0,MAX(0.1,ROUND((Params!$B$10+Params!$B$11*H1718^Params!$B$12)*_xlfn.GAMMA.INV((H1718-(1-Params!$B$4))/Params!$B$4,Params!$B$5,Params!$B$6),1)))</f>
        <v/>
      </c>
      <c r="U1718" s="9">
        <f>ROUND(_xlfn.NORM.INV(I1718,Params!$B$13,Params!$B$14),1)</f>
        <v/>
      </c>
      <c r="V1718" s="9">
        <f>ROUND(_xlfn.NORM.INV(J1718,Params!$B$15,Params!$B$16),2)</f>
        <v/>
      </c>
      <c r="W1718" s="9">
        <f>ROUND(_xlfn.NORM.INV(K1718,Params!$B$13,Params!$B$14),1)</f>
        <v/>
      </c>
      <c r="X1718" s="9">
        <f>ROUND(_xlfn.NORM.INV(L1718,Params!$B$15,Params!$B$16),2)</f>
        <v/>
      </c>
      <c r="Y1718" s="9">
        <f>ROUND(_xlfn.NORM.INV(M1718,Params!$B$15,Params!$B$16)+Params!$B$17+Params!$B$18*M1718,2)</f>
        <v/>
      </c>
      <c r="Z1718" s="9">
        <f>ROUND(_xlfn.NORM.INV(N1718,Params!$B$13,Params!$B$14)+Params!$B$17+Params!$B$18*N1718,1)</f>
        <v/>
      </c>
    </row>
    <row r="1719">
      <c r="A1719" s="11" t="n">
        <v>1718</v>
      </c>
      <c r="B1719" s="12">
        <f>INT((A1719-1)/122)+1</f>
        <v/>
      </c>
      <c r="C1719" s="13" t="n">
        <v>0.142959</v>
      </c>
      <c r="D1719" s="13" t="n">
        <v>0.433821</v>
      </c>
      <c r="E1719" s="13" t="n">
        <v>0.243205</v>
      </c>
      <c r="F1719" s="13" t="n">
        <v>0.868493</v>
      </c>
      <c r="G1719" s="13" t="n">
        <v>0.982687</v>
      </c>
      <c r="H1719" s="13" t="n">
        <v>0.128337</v>
      </c>
      <c r="I1719" s="13" t="n">
        <v>0.957476</v>
      </c>
      <c r="J1719" s="13" t="n">
        <v>0.604639</v>
      </c>
      <c r="K1719" s="13" t="n">
        <v>0.648052</v>
      </c>
      <c r="L1719" s="13" t="n">
        <v>0.17294</v>
      </c>
      <c r="M1719" s="13" t="n">
        <v>0.026356</v>
      </c>
      <c r="N1719" s="13" t="n">
        <v>0.194641</v>
      </c>
      <c r="O1719" s="9">
        <f>IF(C1719&lt;=1-Params!$B$4,0,MAX(0.1,ROUND(_xlfn.GAMMA.INV((C1719-(1-Params!$B$4))/Params!$B$4,Params!$B$5,Params!$B$6),1)))</f>
        <v/>
      </c>
      <c r="P1719" s="9">
        <f>IF(D1719&lt;=1-Params!$B$7,0,ROUND(_xlfn.GAMMA.INV((D1719-(1-Params!$B$7))/Params!$B$7,Params!$B$8,Params!$B$9),3))</f>
        <v/>
      </c>
      <c r="Q1719" s="9">
        <f>IF(E1719&lt;=1-Params!$B$4,0,MAX(0.1,ROUND(_xlfn.GAMMA.INV((E1719-(1-Params!$B$4))/Params!$B$4,Params!$B$5,Params!$B$6),1)))</f>
        <v/>
      </c>
      <c r="R1719" s="9">
        <f>IF(F1719&lt;=1-Params!$B$7,0,ROUND(_xlfn.GAMMA.INV((F1719-(1-Params!$B$7))/Params!$B$7,Params!$B$8,Params!$B$9),3))</f>
        <v/>
      </c>
      <c r="S1719" s="9">
        <f>IF(G1719&lt;=1-Params!$B$7,0,ROUND((Params!$B$10+Params!$B$11*G1719^Params!$B$12)*_xlfn.GAMMA.INV((G1719-(1-Params!$B$7))/Params!$B$7,Params!$B$8,Params!$B$9),3))</f>
        <v/>
      </c>
      <c r="T1719" s="9">
        <f>IF(H1719&lt;=1-Params!$B$4,0,MAX(0.1,ROUND((Params!$B$10+Params!$B$11*H1719^Params!$B$12)*_xlfn.GAMMA.INV((H1719-(1-Params!$B$4))/Params!$B$4,Params!$B$5,Params!$B$6),1)))</f>
        <v/>
      </c>
      <c r="U1719" s="9">
        <f>ROUND(_xlfn.NORM.INV(I1719,Params!$B$13,Params!$B$14),1)</f>
        <v/>
      </c>
      <c r="V1719" s="9">
        <f>ROUND(_xlfn.NORM.INV(J1719,Params!$B$15,Params!$B$16),2)</f>
        <v/>
      </c>
      <c r="W1719" s="9">
        <f>ROUND(_xlfn.NORM.INV(K1719,Params!$B$13,Params!$B$14),1)</f>
        <v/>
      </c>
      <c r="X1719" s="9">
        <f>ROUND(_xlfn.NORM.INV(L1719,Params!$B$15,Params!$B$16),2)</f>
        <v/>
      </c>
      <c r="Y1719" s="9">
        <f>ROUND(_xlfn.NORM.INV(M1719,Params!$B$15,Params!$B$16)+Params!$B$17+Params!$B$18*M1719,2)</f>
        <v/>
      </c>
      <c r="Z1719" s="9">
        <f>ROUND(_xlfn.NORM.INV(N1719,Params!$B$13,Params!$B$14)+Params!$B$17+Params!$B$18*N1719,1)</f>
        <v/>
      </c>
    </row>
    <row r="1720">
      <c r="A1720" s="11" t="n">
        <v>1719</v>
      </c>
      <c r="B1720" s="12">
        <f>INT((A1720-1)/122)+1</f>
        <v/>
      </c>
      <c r="C1720" s="13" t="n">
        <v>0.277056</v>
      </c>
      <c r="D1720" s="13" t="n">
        <v>0.577887</v>
      </c>
      <c r="E1720" s="13" t="n">
        <v>0.961641</v>
      </c>
      <c r="F1720" s="13" t="n">
        <v>0.331765</v>
      </c>
      <c r="G1720" s="13" t="n">
        <v>0.715253</v>
      </c>
      <c r="H1720" s="13" t="n">
        <v>0.2739</v>
      </c>
      <c r="I1720" s="13" t="n">
        <v>0.716883</v>
      </c>
      <c r="J1720" s="13" t="n">
        <v>0.92409</v>
      </c>
      <c r="K1720" s="13" t="n">
        <v>0.441569</v>
      </c>
      <c r="L1720" s="13" t="n">
        <v>0.463361</v>
      </c>
      <c r="M1720" s="13" t="n">
        <v>0.291048</v>
      </c>
      <c r="N1720" s="13" t="n">
        <v>0.349603</v>
      </c>
      <c r="O1720" s="9">
        <f>IF(C1720&lt;=1-Params!$B$4,0,MAX(0.1,ROUND(_xlfn.GAMMA.INV((C1720-(1-Params!$B$4))/Params!$B$4,Params!$B$5,Params!$B$6),1)))</f>
        <v/>
      </c>
      <c r="P1720" s="9">
        <f>IF(D1720&lt;=1-Params!$B$7,0,ROUND(_xlfn.GAMMA.INV((D1720-(1-Params!$B$7))/Params!$B$7,Params!$B$8,Params!$B$9),3))</f>
        <v/>
      </c>
      <c r="Q1720" s="9">
        <f>IF(E1720&lt;=1-Params!$B$4,0,MAX(0.1,ROUND(_xlfn.GAMMA.INV((E1720-(1-Params!$B$4))/Params!$B$4,Params!$B$5,Params!$B$6),1)))</f>
        <v/>
      </c>
      <c r="R1720" s="9">
        <f>IF(F1720&lt;=1-Params!$B$7,0,ROUND(_xlfn.GAMMA.INV((F1720-(1-Params!$B$7))/Params!$B$7,Params!$B$8,Params!$B$9),3))</f>
        <v/>
      </c>
      <c r="S1720" s="9">
        <f>IF(G1720&lt;=1-Params!$B$7,0,ROUND((Params!$B$10+Params!$B$11*G1720^Params!$B$12)*_xlfn.GAMMA.INV((G1720-(1-Params!$B$7))/Params!$B$7,Params!$B$8,Params!$B$9),3))</f>
        <v/>
      </c>
      <c r="T1720" s="9">
        <f>IF(H1720&lt;=1-Params!$B$4,0,MAX(0.1,ROUND((Params!$B$10+Params!$B$11*H1720^Params!$B$12)*_xlfn.GAMMA.INV((H1720-(1-Params!$B$4))/Params!$B$4,Params!$B$5,Params!$B$6),1)))</f>
        <v/>
      </c>
      <c r="U1720" s="9">
        <f>ROUND(_xlfn.NORM.INV(I1720,Params!$B$13,Params!$B$14),1)</f>
        <v/>
      </c>
      <c r="V1720" s="9">
        <f>ROUND(_xlfn.NORM.INV(J1720,Params!$B$15,Params!$B$16),2)</f>
        <v/>
      </c>
      <c r="W1720" s="9">
        <f>ROUND(_xlfn.NORM.INV(K1720,Params!$B$13,Params!$B$14),1)</f>
        <v/>
      </c>
      <c r="X1720" s="9">
        <f>ROUND(_xlfn.NORM.INV(L1720,Params!$B$15,Params!$B$16),2)</f>
        <v/>
      </c>
      <c r="Y1720" s="9">
        <f>ROUND(_xlfn.NORM.INV(M1720,Params!$B$15,Params!$B$16)+Params!$B$17+Params!$B$18*M1720,2)</f>
        <v/>
      </c>
      <c r="Z1720" s="9">
        <f>ROUND(_xlfn.NORM.INV(N1720,Params!$B$13,Params!$B$14)+Params!$B$17+Params!$B$18*N1720,1)</f>
        <v/>
      </c>
    </row>
    <row r="1721">
      <c r="A1721" s="11" t="n">
        <v>1720</v>
      </c>
      <c r="B1721" s="12">
        <f>INT((A1721-1)/122)+1</f>
        <v/>
      </c>
      <c r="C1721" s="13" t="n">
        <v>0.248413</v>
      </c>
      <c r="D1721" s="13" t="n">
        <v>0.727034</v>
      </c>
      <c r="E1721" s="13" t="n">
        <v>0.5372209999999999</v>
      </c>
      <c r="F1721" s="13" t="n">
        <v>0.470337</v>
      </c>
      <c r="G1721" s="13" t="n">
        <v>0.1501</v>
      </c>
      <c r="H1721" s="13" t="n">
        <v>0.2825</v>
      </c>
      <c r="I1721" s="13" t="n">
        <v>0.447717</v>
      </c>
      <c r="J1721" s="13" t="n">
        <v>0.419558</v>
      </c>
      <c r="K1721" s="13" t="n">
        <v>0.592298</v>
      </c>
      <c r="L1721" s="13" t="n">
        <v>0.645906</v>
      </c>
      <c r="M1721" s="13" t="n">
        <v>0.32282</v>
      </c>
      <c r="N1721" s="13" t="n">
        <v>0.177226</v>
      </c>
      <c r="O1721" s="9">
        <f>IF(C1721&lt;=1-Params!$B$4,0,MAX(0.1,ROUND(_xlfn.GAMMA.INV((C1721-(1-Params!$B$4))/Params!$B$4,Params!$B$5,Params!$B$6),1)))</f>
        <v/>
      </c>
      <c r="P1721" s="9">
        <f>IF(D1721&lt;=1-Params!$B$7,0,ROUND(_xlfn.GAMMA.INV((D1721-(1-Params!$B$7))/Params!$B$7,Params!$B$8,Params!$B$9),3))</f>
        <v/>
      </c>
      <c r="Q1721" s="9">
        <f>IF(E1721&lt;=1-Params!$B$4,0,MAX(0.1,ROUND(_xlfn.GAMMA.INV((E1721-(1-Params!$B$4))/Params!$B$4,Params!$B$5,Params!$B$6),1)))</f>
        <v/>
      </c>
      <c r="R1721" s="9">
        <f>IF(F1721&lt;=1-Params!$B$7,0,ROUND(_xlfn.GAMMA.INV((F1721-(1-Params!$B$7))/Params!$B$7,Params!$B$8,Params!$B$9),3))</f>
        <v/>
      </c>
      <c r="S1721" s="9">
        <f>IF(G1721&lt;=1-Params!$B$7,0,ROUND((Params!$B$10+Params!$B$11*G1721^Params!$B$12)*_xlfn.GAMMA.INV((G1721-(1-Params!$B$7))/Params!$B$7,Params!$B$8,Params!$B$9),3))</f>
        <v/>
      </c>
      <c r="T1721" s="9">
        <f>IF(H1721&lt;=1-Params!$B$4,0,MAX(0.1,ROUND((Params!$B$10+Params!$B$11*H1721^Params!$B$12)*_xlfn.GAMMA.INV((H1721-(1-Params!$B$4))/Params!$B$4,Params!$B$5,Params!$B$6),1)))</f>
        <v/>
      </c>
      <c r="U1721" s="9">
        <f>ROUND(_xlfn.NORM.INV(I1721,Params!$B$13,Params!$B$14),1)</f>
        <v/>
      </c>
      <c r="V1721" s="9">
        <f>ROUND(_xlfn.NORM.INV(J1721,Params!$B$15,Params!$B$16),2)</f>
        <v/>
      </c>
      <c r="W1721" s="9">
        <f>ROUND(_xlfn.NORM.INV(K1721,Params!$B$13,Params!$B$14),1)</f>
        <v/>
      </c>
      <c r="X1721" s="9">
        <f>ROUND(_xlfn.NORM.INV(L1721,Params!$B$15,Params!$B$16),2)</f>
        <v/>
      </c>
      <c r="Y1721" s="9">
        <f>ROUND(_xlfn.NORM.INV(M1721,Params!$B$15,Params!$B$16)+Params!$B$17+Params!$B$18*M1721,2)</f>
        <v/>
      </c>
      <c r="Z1721" s="9">
        <f>ROUND(_xlfn.NORM.INV(N1721,Params!$B$13,Params!$B$14)+Params!$B$17+Params!$B$18*N1721,1)</f>
        <v/>
      </c>
    </row>
    <row r="1722">
      <c r="A1722" s="11" t="n">
        <v>1721</v>
      </c>
      <c r="B1722" s="12">
        <f>INT((A1722-1)/122)+1</f>
        <v/>
      </c>
      <c r="C1722" s="13" t="n">
        <v>0.782508</v>
      </c>
      <c r="D1722" s="13" t="n">
        <v>0.177917</v>
      </c>
      <c r="E1722" s="13" t="n">
        <v>0.951762</v>
      </c>
      <c r="F1722" s="13" t="n">
        <v>0.390933</v>
      </c>
      <c r="G1722" s="13" t="n">
        <v>0.8095830000000001</v>
      </c>
      <c r="H1722" s="13" t="n">
        <v>0.134329</v>
      </c>
      <c r="I1722" s="13" t="n">
        <v>0.390236</v>
      </c>
      <c r="J1722" s="13" t="n">
        <v>0.054319</v>
      </c>
      <c r="K1722" s="13" t="n">
        <v>0.833132</v>
      </c>
      <c r="L1722" s="13" t="n">
        <v>0.509543</v>
      </c>
      <c r="M1722" s="13" t="n">
        <v>0.781833</v>
      </c>
      <c r="N1722" s="13" t="n">
        <v>0.611649</v>
      </c>
      <c r="O1722" s="9">
        <f>IF(C1722&lt;=1-Params!$B$4,0,MAX(0.1,ROUND(_xlfn.GAMMA.INV((C1722-(1-Params!$B$4))/Params!$B$4,Params!$B$5,Params!$B$6),1)))</f>
        <v/>
      </c>
      <c r="P1722" s="9">
        <f>IF(D1722&lt;=1-Params!$B$7,0,ROUND(_xlfn.GAMMA.INV((D1722-(1-Params!$B$7))/Params!$B$7,Params!$B$8,Params!$B$9),3))</f>
        <v/>
      </c>
      <c r="Q1722" s="9">
        <f>IF(E1722&lt;=1-Params!$B$4,0,MAX(0.1,ROUND(_xlfn.GAMMA.INV((E1722-(1-Params!$B$4))/Params!$B$4,Params!$B$5,Params!$B$6),1)))</f>
        <v/>
      </c>
      <c r="R1722" s="9">
        <f>IF(F1722&lt;=1-Params!$B$7,0,ROUND(_xlfn.GAMMA.INV((F1722-(1-Params!$B$7))/Params!$B$7,Params!$B$8,Params!$B$9),3))</f>
        <v/>
      </c>
      <c r="S1722" s="9">
        <f>IF(G1722&lt;=1-Params!$B$7,0,ROUND((Params!$B$10+Params!$B$11*G1722^Params!$B$12)*_xlfn.GAMMA.INV((G1722-(1-Params!$B$7))/Params!$B$7,Params!$B$8,Params!$B$9),3))</f>
        <v/>
      </c>
      <c r="T1722" s="9">
        <f>IF(H1722&lt;=1-Params!$B$4,0,MAX(0.1,ROUND((Params!$B$10+Params!$B$11*H1722^Params!$B$12)*_xlfn.GAMMA.INV((H1722-(1-Params!$B$4))/Params!$B$4,Params!$B$5,Params!$B$6),1)))</f>
        <v/>
      </c>
      <c r="U1722" s="9">
        <f>ROUND(_xlfn.NORM.INV(I1722,Params!$B$13,Params!$B$14),1)</f>
        <v/>
      </c>
      <c r="V1722" s="9">
        <f>ROUND(_xlfn.NORM.INV(J1722,Params!$B$15,Params!$B$16),2)</f>
        <v/>
      </c>
      <c r="W1722" s="9">
        <f>ROUND(_xlfn.NORM.INV(K1722,Params!$B$13,Params!$B$14),1)</f>
        <v/>
      </c>
      <c r="X1722" s="9">
        <f>ROUND(_xlfn.NORM.INV(L1722,Params!$B$15,Params!$B$16),2)</f>
        <v/>
      </c>
      <c r="Y1722" s="9">
        <f>ROUND(_xlfn.NORM.INV(M1722,Params!$B$15,Params!$B$16)+Params!$B$17+Params!$B$18*M1722,2)</f>
        <v/>
      </c>
      <c r="Z1722" s="9">
        <f>ROUND(_xlfn.NORM.INV(N1722,Params!$B$13,Params!$B$14)+Params!$B$17+Params!$B$18*N1722,1)</f>
        <v/>
      </c>
    </row>
    <row r="1723">
      <c r="A1723" s="11" t="n">
        <v>1722</v>
      </c>
      <c r="B1723" s="12">
        <f>INT((A1723-1)/122)+1</f>
        <v/>
      </c>
      <c r="C1723" s="13" t="n">
        <v>0.544287</v>
      </c>
      <c r="D1723" s="13" t="n">
        <v>0.241264</v>
      </c>
      <c r="E1723" s="13" t="n">
        <v>0.263797</v>
      </c>
      <c r="F1723" s="13" t="n">
        <v>0.137114</v>
      </c>
      <c r="G1723" s="13" t="n">
        <v>0.354625</v>
      </c>
      <c r="H1723" s="13" t="n">
        <v>0.905233</v>
      </c>
      <c r="I1723" s="13" t="n">
        <v>0.302251</v>
      </c>
      <c r="J1723" s="13" t="n">
        <v>0.011825</v>
      </c>
      <c r="K1723" s="13" t="n">
        <v>0.922739</v>
      </c>
      <c r="L1723" s="13" t="n">
        <v>0.07441200000000001</v>
      </c>
      <c r="M1723" s="13" t="n">
        <v>0.375307</v>
      </c>
      <c r="N1723" s="13" t="n">
        <v>0.407335</v>
      </c>
      <c r="O1723" s="9">
        <f>IF(C1723&lt;=1-Params!$B$4,0,MAX(0.1,ROUND(_xlfn.GAMMA.INV((C1723-(1-Params!$B$4))/Params!$B$4,Params!$B$5,Params!$B$6),1)))</f>
        <v/>
      </c>
      <c r="P1723" s="9">
        <f>IF(D1723&lt;=1-Params!$B$7,0,ROUND(_xlfn.GAMMA.INV((D1723-(1-Params!$B$7))/Params!$B$7,Params!$B$8,Params!$B$9),3))</f>
        <v/>
      </c>
      <c r="Q1723" s="9">
        <f>IF(E1723&lt;=1-Params!$B$4,0,MAX(0.1,ROUND(_xlfn.GAMMA.INV((E1723-(1-Params!$B$4))/Params!$B$4,Params!$B$5,Params!$B$6),1)))</f>
        <v/>
      </c>
      <c r="R1723" s="9">
        <f>IF(F1723&lt;=1-Params!$B$7,0,ROUND(_xlfn.GAMMA.INV((F1723-(1-Params!$B$7))/Params!$B$7,Params!$B$8,Params!$B$9),3))</f>
        <v/>
      </c>
      <c r="S1723" s="9">
        <f>IF(G1723&lt;=1-Params!$B$7,0,ROUND((Params!$B$10+Params!$B$11*G1723^Params!$B$12)*_xlfn.GAMMA.INV((G1723-(1-Params!$B$7))/Params!$B$7,Params!$B$8,Params!$B$9),3))</f>
        <v/>
      </c>
      <c r="T1723" s="9">
        <f>IF(H1723&lt;=1-Params!$B$4,0,MAX(0.1,ROUND((Params!$B$10+Params!$B$11*H1723^Params!$B$12)*_xlfn.GAMMA.INV((H1723-(1-Params!$B$4))/Params!$B$4,Params!$B$5,Params!$B$6),1)))</f>
        <v/>
      </c>
      <c r="U1723" s="9">
        <f>ROUND(_xlfn.NORM.INV(I1723,Params!$B$13,Params!$B$14),1)</f>
        <v/>
      </c>
      <c r="V1723" s="9">
        <f>ROUND(_xlfn.NORM.INV(J1723,Params!$B$15,Params!$B$16),2)</f>
        <v/>
      </c>
      <c r="W1723" s="9">
        <f>ROUND(_xlfn.NORM.INV(K1723,Params!$B$13,Params!$B$14),1)</f>
        <v/>
      </c>
      <c r="X1723" s="9">
        <f>ROUND(_xlfn.NORM.INV(L1723,Params!$B$15,Params!$B$16),2)</f>
        <v/>
      </c>
      <c r="Y1723" s="9">
        <f>ROUND(_xlfn.NORM.INV(M1723,Params!$B$15,Params!$B$16)+Params!$B$17+Params!$B$18*M1723,2)</f>
        <v/>
      </c>
      <c r="Z1723" s="9">
        <f>ROUND(_xlfn.NORM.INV(N1723,Params!$B$13,Params!$B$14)+Params!$B$17+Params!$B$18*N1723,1)</f>
        <v/>
      </c>
    </row>
    <row r="1724">
      <c r="A1724" s="11" t="n">
        <v>1723</v>
      </c>
      <c r="B1724" s="12">
        <f>INT((A1724-1)/122)+1</f>
        <v/>
      </c>
      <c r="C1724" s="13" t="n">
        <v>0.722654</v>
      </c>
      <c r="D1724" s="13" t="n">
        <v>0.399082</v>
      </c>
      <c r="E1724" s="13" t="n">
        <v>0.038408</v>
      </c>
      <c r="F1724" s="13" t="n">
        <v>0.525861</v>
      </c>
      <c r="G1724" s="13" t="n">
        <v>0.286451</v>
      </c>
      <c r="H1724" s="13" t="n">
        <v>0.818222</v>
      </c>
      <c r="I1724" s="13" t="n">
        <v>0.6147899999999999</v>
      </c>
      <c r="J1724" s="13" t="n">
        <v>0.126788</v>
      </c>
      <c r="K1724" s="13" t="n">
        <v>0.835811</v>
      </c>
      <c r="L1724" s="13" t="n">
        <v>0.232031</v>
      </c>
      <c r="M1724" s="13" t="n">
        <v>0.462835</v>
      </c>
      <c r="N1724" s="13" t="n">
        <v>0.798947</v>
      </c>
      <c r="O1724" s="9">
        <f>IF(C1724&lt;=1-Params!$B$4,0,MAX(0.1,ROUND(_xlfn.GAMMA.INV((C1724-(1-Params!$B$4))/Params!$B$4,Params!$B$5,Params!$B$6),1)))</f>
        <v/>
      </c>
      <c r="P1724" s="9">
        <f>IF(D1724&lt;=1-Params!$B$7,0,ROUND(_xlfn.GAMMA.INV((D1724-(1-Params!$B$7))/Params!$B$7,Params!$B$8,Params!$B$9),3))</f>
        <v/>
      </c>
      <c r="Q1724" s="9">
        <f>IF(E1724&lt;=1-Params!$B$4,0,MAX(0.1,ROUND(_xlfn.GAMMA.INV((E1724-(1-Params!$B$4))/Params!$B$4,Params!$B$5,Params!$B$6),1)))</f>
        <v/>
      </c>
      <c r="R1724" s="9">
        <f>IF(F1724&lt;=1-Params!$B$7,0,ROUND(_xlfn.GAMMA.INV((F1724-(1-Params!$B$7))/Params!$B$7,Params!$B$8,Params!$B$9),3))</f>
        <v/>
      </c>
      <c r="S1724" s="9">
        <f>IF(G1724&lt;=1-Params!$B$7,0,ROUND((Params!$B$10+Params!$B$11*G1724^Params!$B$12)*_xlfn.GAMMA.INV((G1724-(1-Params!$B$7))/Params!$B$7,Params!$B$8,Params!$B$9),3))</f>
        <v/>
      </c>
      <c r="T1724" s="9">
        <f>IF(H1724&lt;=1-Params!$B$4,0,MAX(0.1,ROUND((Params!$B$10+Params!$B$11*H1724^Params!$B$12)*_xlfn.GAMMA.INV((H1724-(1-Params!$B$4))/Params!$B$4,Params!$B$5,Params!$B$6),1)))</f>
        <v/>
      </c>
      <c r="U1724" s="9">
        <f>ROUND(_xlfn.NORM.INV(I1724,Params!$B$13,Params!$B$14),1)</f>
        <v/>
      </c>
      <c r="V1724" s="9">
        <f>ROUND(_xlfn.NORM.INV(J1724,Params!$B$15,Params!$B$16),2)</f>
        <v/>
      </c>
      <c r="W1724" s="9">
        <f>ROUND(_xlfn.NORM.INV(K1724,Params!$B$13,Params!$B$14),1)</f>
        <v/>
      </c>
      <c r="X1724" s="9">
        <f>ROUND(_xlfn.NORM.INV(L1724,Params!$B$15,Params!$B$16),2)</f>
        <v/>
      </c>
      <c r="Y1724" s="9">
        <f>ROUND(_xlfn.NORM.INV(M1724,Params!$B$15,Params!$B$16)+Params!$B$17+Params!$B$18*M1724,2)</f>
        <v/>
      </c>
      <c r="Z1724" s="9">
        <f>ROUND(_xlfn.NORM.INV(N1724,Params!$B$13,Params!$B$14)+Params!$B$17+Params!$B$18*N1724,1)</f>
        <v/>
      </c>
    </row>
    <row r="1725">
      <c r="A1725" s="11" t="n">
        <v>1724</v>
      </c>
      <c r="B1725" s="12">
        <f>INT((A1725-1)/122)+1</f>
        <v/>
      </c>
      <c r="C1725" s="13" t="n">
        <v>0.911667</v>
      </c>
      <c r="D1725" s="13" t="n">
        <v>0.128596</v>
      </c>
      <c r="E1725" s="13" t="n">
        <v>0.218097</v>
      </c>
      <c r="F1725" s="13" t="n">
        <v>0.760704</v>
      </c>
      <c r="G1725" s="13" t="n">
        <v>0.135001</v>
      </c>
      <c r="H1725" s="13" t="n">
        <v>0.961002</v>
      </c>
      <c r="I1725" s="13" t="n">
        <v>0.046817</v>
      </c>
      <c r="J1725" s="13" t="n">
        <v>0.427681</v>
      </c>
      <c r="K1725" s="13" t="n">
        <v>0.987785</v>
      </c>
      <c r="L1725" s="13" t="n">
        <v>0.301819</v>
      </c>
      <c r="M1725" s="13" t="n">
        <v>0.74651</v>
      </c>
      <c r="N1725" s="13" t="n">
        <v>0.75617</v>
      </c>
      <c r="O1725" s="9">
        <f>IF(C1725&lt;=1-Params!$B$4,0,MAX(0.1,ROUND(_xlfn.GAMMA.INV((C1725-(1-Params!$B$4))/Params!$B$4,Params!$B$5,Params!$B$6),1)))</f>
        <v/>
      </c>
      <c r="P1725" s="9">
        <f>IF(D1725&lt;=1-Params!$B$7,0,ROUND(_xlfn.GAMMA.INV((D1725-(1-Params!$B$7))/Params!$B$7,Params!$B$8,Params!$B$9),3))</f>
        <v/>
      </c>
      <c r="Q1725" s="9">
        <f>IF(E1725&lt;=1-Params!$B$4,0,MAX(0.1,ROUND(_xlfn.GAMMA.INV((E1725-(1-Params!$B$4))/Params!$B$4,Params!$B$5,Params!$B$6),1)))</f>
        <v/>
      </c>
      <c r="R1725" s="9">
        <f>IF(F1725&lt;=1-Params!$B$7,0,ROUND(_xlfn.GAMMA.INV((F1725-(1-Params!$B$7))/Params!$B$7,Params!$B$8,Params!$B$9),3))</f>
        <v/>
      </c>
      <c r="S1725" s="9">
        <f>IF(G1725&lt;=1-Params!$B$7,0,ROUND((Params!$B$10+Params!$B$11*G1725^Params!$B$12)*_xlfn.GAMMA.INV((G1725-(1-Params!$B$7))/Params!$B$7,Params!$B$8,Params!$B$9),3))</f>
        <v/>
      </c>
      <c r="T1725" s="9">
        <f>IF(H1725&lt;=1-Params!$B$4,0,MAX(0.1,ROUND((Params!$B$10+Params!$B$11*H1725^Params!$B$12)*_xlfn.GAMMA.INV((H1725-(1-Params!$B$4))/Params!$B$4,Params!$B$5,Params!$B$6),1)))</f>
        <v/>
      </c>
      <c r="U1725" s="9">
        <f>ROUND(_xlfn.NORM.INV(I1725,Params!$B$13,Params!$B$14),1)</f>
        <v/>
      </c>
      <c r="V1725" s="9">
        <f>ROUND(_xlfn.NORM.INV(J1725,Params!$B$15,Params!$B$16),2)</f>
        <v/>
      </c>
      <c r="W1725" s="9">
        <f>ROUND(_xlfn.NORM.INV(K1725,Params!$B$13,Params!$B$14),1)</f>
        <v/>
      </c>
      <c r="X1725" s="9">
        <f>ROUND(_xlfn.NORM.INV(L1725,Params!$B$15,Params!$B$16),2)</f>
        <v/>
      </c>
      <c r="Y1725" s="9">
        <f>ROUND(_xlfn.NORM.INV(M1725,Params!$B$15,Params!$B$16)+Params!$B$17+Params!$B$18*M1725,2)</f>
        <v/>
      </c>
      <c r="Z1725" s="9">
        <f>ROUND(_xlfn.NORM.INV(N1725,Params!$B$13,Params!$B$14)+Params!$B$17+Params!$B$18*N1725,1)</f>
        <v/>
      </c>
    </row>
    <row r="1726">
      <c r="A1726" s="11" t="n">
        <v>1725</v>
      </c>
      <c r="B1726" s="12">
        <f>INT((A1726-1)/122)+1</f>
        <v/>
      </c>
      <c r="C1726" s="13" t="n">
        <v>0.8485239999999999</v>
      </c>
      <c r="D1726" s="13" t="n">
        <v>0.688497</v>
      </c>
      <c r="E1726" s="13" t="n">
        <v>0.94051</v>
      </c>
      <c r="F1726" s="13" t="n">
        <v>0.835223</v>
      </c>
      <c r="G1726" s="13" t="n">
        <v>0.194074</v>
      </c>
      <c r="H1726" s="13" t="n">
        <v>0.497842</v>
      </c>
      <c r="I1726" s="13" t="n">
        <v>0.08075599999999999</v>
      </c>
      <c r="J1726" s="13" t="n">
        <v>0.776294</v>
      </c>
      <c r="K1726" s="13" t="n">
        <v>0.9844079999999999</v>
      </c>
      <c r="L1726" s="13" t="n">
        <v>0.9598640000000001</v>
      </c>
      <c r="M1726" s="13" t="n">
        <v>0.61307</v>
      </c>
      <c r="N1726" s="13" t="n">
        <v>0.156207</v>
      </c>
      <c r="O1726" s="9">
        <f>IF(C1726&lt;=1-Params!$B$4,0,MAX(0.1,ROUND(_xlfn.GAMMA.INV((C1726-(1-Params!$B$4))/Params!$B$4,Params!$B$5,Params!$B$6),1)))</f>
        <v/>
      </c>
      <c r="P1726" s="9">
        <f>IF(D1726&lt;=1-Params!$B$7,0,ROUND(_xlfn.GAMMA.INV((D1726-(1-Params!$B$7))/Params!$B$7,Params!$B$8,Params!$B$9),3))</f>
        <v/>
      </c>
      <c r="Q1726" s="9">
        <f>IF(E1726&lt;=1-Params!$B$4,0,MAX(0.1,ROUND(_xlfn.GAMMA.INV((E1726-(1-Params!$B$4))/Params!$B$4,Params!$B$5,Params!$B$6),1)))</f>
        <v/>
      </c>
      <c r="R1726" s="9">
        <f>IF(F1726&lt;=1-Params!$B$7,0,ROUND(_xlfn.GAMMA.INV((F1726-(1-Params!$B$7))/Params!$B$7,Params!$B$8,Params!$B$9),3))</f>
        <v/>
      </c>
      <c r="S1726" s="9">
        <f>IF(G1726&lt;=1-Params!$B$7,0,ROUND((Params!$B$10+Params!$B$11*G1726^Params!$B$12)*_xlfn.GAMMA.INV((G1726-(1-Params!$B$7))/Params!$B$7,Params!$B$8,Params!$B$9),3))</f>
        <v/>
      </c>
      <c r="T1726" s="9">
        <f>IF(H1726&lt;=1-Params!$B$4,0,MAX(0.1,ROUND((Params!$B$10+Params!$B$11*H1726^Params!$B$12)*_xlfn.GAMMA.INV((H1726-(1-Params!$B$4))/Params!$B$4,Params!$B$5,Params!$B$6),1)))</f>
        <v/>
      </c>
      <c r="U1726" s="9">
        <f>ROUND(_xlfn.NORM.INV(I1726,Params!$B$13,Params!$B$14),1)</f>
        <v/>
      </c>
      <c r="V1726" s="9">
        <f>ROUND(_xlfn.NORM.INV(J1726,Params!$B$15,Params!$B$16),2)</f>
        <v/>
      </c>
      <c r="W1726" s="9">
        <f>ROUND(_xlfn.NORM.INV(K1726,Params!$B$13,Params!$B$14),1)</f>
        <v/>
      </c>
      <c r="X1726" s="9">
        <f>ROUND(_xlfn.NORM.INV(L1726,Params!$B$15,Params!$B$16),2)</f>
        <v/>
      </c>
      <c r="Y1726" s="9">
        <f>ROUND(_xlfn.NORM.INV(M1726,Params!$B$15,Params!$B$16)+Params!$B$17+Params!$B$18*M1726,2)</f>
        <v/>
      </c>
      <c r="Z1726" s="9">
        <f>ROUND(_xlfn.NORM.INV(N1726,Params!$B$13,Params!$B$14)+Params!$B$17+Params!$B$18*N1726,1)</f>
        <v/>
      </c>
    </row>
    <row r="1727">
      <c r="A1727" s="11" t="n">
        <v>1726</v>
      </c>
      <c r="B1727" s="12">
        <f>INT((A1727-1)/122)+1</f>
        <v/>
      </c>
      <c r="C1727" s="13" t="n">
        <v>0.363302</v>
      </c>
      <c r="D1727" s="13" t="n">
        <v>0.929023</v>
      </c>
      <c r="E1727" s="13" t="n">
        <v>0.820815</v>
      </c>
      <c r="F1727" s="13" t="n">
        <v>0.962347</v>
      </c>
      <c r="G1727" s="13" t="n">
        <v>0.044192</v>
      </c>
      <c r="H1727" s="13" t="n">
        <v>0.720268</v>
      </c>
      <c r="I1727" s="13" t="n">
        <v>0.112071</v>
      </c>
      <c r="J1727" s="13" t="n">
        <v>0.534273</v>
      </c>
      <c r="K1727" s="13" t="n">
        <v>0.992899</v>
      </c>
      <c r="L1727" s="13" t="n">
        <v>0.954291</v>
      </c>
      <c r="M1727" s="13" t="n">
        <v>0.850187</v>
      </c>
      <c r="N1727" s="13" t="n">
        <v>0.023215</v>
      </c>
      <c r="O1727" s="9">
        <f>IF(C1727&lt;=1-Params!$B$4,0,MAX(0.1,ROUND(_xlfn.GAMMA.INV((C1727-(1-Params!$B$4))/Params!$B$4,Params!$B$5,Params!$B$6),1)))</f>
        <v/>
      </c>
      <c r="P1727" s="9">
        <f>IF(D1727&lt;=1-Params!$B$7,0,ROUND(_xlfn.GAMMA.INV((D1727-(1-Params!$B$7))/Params!$B$7,Params!$B$8,Params!$B$9),3))</f>
        <v/>
      </c>
      <c r="Q1727" s="9">
        <f>IF(E1727&lt;=1-Params!$B$4,0,MAX(0.1,ROUND(_xlfn.GAMMA.INV((E1727-(1-Params!$B$4))/Params!$B$4,Params!$B$5,Params!$B$6),1)))</f>
        <v/>
      </c>
      <c r="R1727" s="9">
        <f>IF(F1727&lt;=1-Params!$B$7,0,ROUND(_xlfn.GAMMA.INV((F1727-(1-Params!$B$7))/Params!$B$7,Params!$B$8,Params!$B$9),3))</f>
        <v/>
      </c>
      <c r="S1727" s="9">
        <f>IF(G1727&lt;=1-Params!$B$7,0,ROUND((Params!$B$10+Params!$B$11*G1727^Params!$B$12)*_xlfn.GAMMA.INV((G1727-(1-Params!$B$7))/Params!$B$7,Params!$B$8,Params!$B$9),3))</f>
        <v/>
      </c>
      <c r="T1727" s="9">
        <f>IF(H1727&lt;=1-Params!$B$4,0,MAX(0.1,ROUND((Params!$B$10+Params!$B$11*H1727^Params!$B$12)*_xlfn.GAMMA.INV((H1727-(1-Params!$B$4))/Params!$B$4,Params!$B$5,Params!$B$6),1)))</f>
        <v/>
      </c>
      <c r="U1727" s="9">
        <f>ROUND(_xlfn.NORM.INV(I1727,Params!$B$13,Params!$B$14),1)</f>
        <v/>
      </c>
      <c r="V1727" s="9">
        <f>ROUND(_xlfn.NORM.INV(J1727,Params!$B$15,Params!$B$16),2)</f>
        <v/>
      </c>
      <c r="W1727" s="9">
        <f>ROUND(_xlfn.NORM.INV(K1727,Params!$B$13,Params!$B$14),1)</f>
        <v/>
      </c>
      <c r="X1727" s="9">
        <f>ROUND(_xlfn.NORM.INV(L1727,Params!$B$15,Params!$B$16),2)</f>
        <v/>
      </c>
      <c r="Y1727" s="9">
        <f>ROUND(_xlfn.NORM.INV(M1727,Params!$B$15,Params!$B$16)+Params!$B$17+Params!$B$18*M1727,2)</f>
        <v/>
      </c>
      <c r="Z1727" s="9">
        <f>ROUND(_xlfn.NORM.INV(N1727,Params!$B$13,Params!$B$14)+Params!$B$17+Params!$B$18*N1727,1)</f>
        <v/>
      </c>
    </row>
    <row r="1728">
      <c r="A1728" s="11" t="n">
        <v>1727</v>
      </c>
      <c r="B1728" s="12">
        <f>INT((A1728-1)/122)+1</f>
        <v/>
      </c>
      <c r="C1728" s="13" t="n">
        <v>0.648276</v>
      </c>
      <c r="D1728" s="13" t="n">
        <v>0.512769</v>
      </c>
      <c r="E1728" s="13" t="n">
        <v>0.053392</v>
      </c>
      <c r="F1728" s="13" t="n">
        <v>0.987973</v>
      </c>
      <c r="G1728" s="13" t="n">
        <v>0.029724</v>
      </c>
      <c r="H1728" s="13" t="n">
        <v>0.766768</v>
      </c>
      <c r="I1728" s="13" t="n">
        <v>0.007607</v>
      </c>
      <c r="J1728" s="13" t="n">
        <v>0.343465</v>
      </c>
      <c r="K1728" s="13" t="n">
        <v>0.866538</v>
      </c>
      <c r="L1728" s="13" t="n">
        <v>0.8936460000000001</v>
      </c>
      <c r="M1728" s="13" t="n">
        <v>0.549839</v>
      </c>
      <c r="N1728" s="13" t="n">
        <v>0.030159</v>
      </c>
      <c r="O1728" s="9">
        <f>IF(C1728&lt;=1-Params!$B$4,0,MAX(0.1,ROUND(_xlfn.GAMMA.INV((C1728-(1-Params!$B$4))/Params!$B$4,Params!$B$5,Params!$B$6),1)))</f>
        <v/>
      </c>
      <c r="P1728" s="9">
        <f>IF(D1728&lt;=1-Params!$B$7,0,ROUND(_xlfn.GAMMA.INV((D1728-(1-Params!$B$7))/Params!$B$7,Params!$B$8,Params!$B$9),3))</f>
        <v/>
      </c>
      <c r="Q1728" s="9">
        <f>IF(E1728&lt;=1-Params!$B$4,0,MAX(0.1,ROUND(_xlfn.GAMMA.INV((E1728-(1-Params!$B$4))/Params!$B$4,Params!$B$5,Params!$B$6),1)))</f>
        <v/>
      </c>
      <c r="R1728" s="9">
        <f>IF(F1728&lt;=1-Params!$B$7,0,ROUND(_xlfn.GAMMA.INV((F1728-(1-Params!$B$7))/Params!$B$7,Params!$B$8,Params!$B$9),3))</f>
        <v/>
      </c>
      <c r="S1728" s="9">
        <f>IF(G1728&lt;=1-Params!$B$7,0,ROUND((Params!$B$10+Params!$B$11*G1728^Params!$B$12)*_xlfn.GAMMA.INV((G1728-(1-Params!$B$7))/Params!$B$7,Params!$B$8,Params!$B$9),3))</f>
        <v/>
      </c>
      <c r="T1728" s="9">
        <f>IF(H1728&lt;=1-Params!$B$4,0,MAX(0.1,ROUND((Params!$B$10+Params!$B$11*H1728^Params!$B$12)*_xlfn.GAMMA.INV((H1728-(1-Params!$B$4))/Params!$B$4,Params!$B$5,Params!$B$6),1)))</f>
        <v/>
      </c>
      <c r="U1728" s="9">
        <f>ROUND(_xlfn.NORM.INV(I1728,Params!$B$13,Params!$B$14),1)</f>
        <v/>
      </c>
      <c r="V1728" s="9">
        <f>ROUND(_xlfn.NORM.INV(J1728,Params!$B$15,Params!$B$16),2)</f>
        <v/>
      </c>
      <c r="W1728" s="9">
        <f>ROUND(_xlfn.NORM.INV(K1728,Params!$B$13,Params!$B$14),1)</f>
        <v/>
      </c>
      <c r="X1728" s="9">
        <f>ROUND(_xlfn.NORM.INV(L1728,Params!$B$15,Params!$B$16),2)</f>
        <v/>
      </c>
      <c r="Y1728" s="9">
        <f>ROUND(_xlfn.NORM.INV(M1728,Params!$B$15,Params!$B$16)+Params!$B$17+Params!$B$18*M1728,2)</f>
        <v/>
      </c>
      <c r="Z1728" s="9">
        <f>ROUND(_xlfn.NORM.INV(N1728,Params!$B$13,Params!$B$14)+Params!$B$17+Params!$B$18*N1728,1)</f>
        <v/>
      </c>
    </row>
    <row r="1729">
      <c r="A1729" s="11" t="n">
        <v>1728</v>
      </c>
      <c r="B1729" s="12">
        <f>INT((A1729-1)/122)+1</f>
        <v/>
      </c>
      <c r="C1729" s="13" t="n">
        <v>0.480615</v>
      </c>
      <c r="D1729" s="13" t="n">
        <v>0.892433</v>
      </c>
      <c r="E1729" s="13" t="n">
        <v>0.125921</v>
      </c>
      <c r="F1729" s="13" t="n">
        <v>0.933698</v>
      </c>
      <c r="G1729" s="13" t="n">
        <v>0.762172</v>
      </c>
      <c r="H1729" s="13" t="n">
        <v>0.684253</v>
      </c>
      <c r="I1729" s="13" t="n">
        <v>0.134804</v>
      </c>
      <c r="J1729" s="13" t="n">
        <v>0.220489</v>
      </c>
      <c r="K1729" s="13" t="n">
        <v>0.934616</v>
      </c>
      <c r="L1729" s="13" t="n">
        <v>0.856046</v>
      </c>
      <c r="M1729" s="13" t="n">
        <v>0.698452</v>
      </c>
      <c r="N1729" s="13" t="n">
        <v>0.016468</v>
      </c>
      <c r="O1729" s="9">
        <f>IF(C1729&lt;=1-Params!$B$4,0,MAX(0.1,ROUND(_xlfn.GAMMA.INV((C1729-(1-Params!$B$4))/Params!$B$4,Params!$B$5,Params!$B$6),1)))</f>
        <v/>
      </c>
      <c r="P1729" s="9">
        <f>IF(D1729&lt;=1-Params!$B$7,0,ROUND(_xlfn.GAMMA.INV((D1729-(1-Params!$B$7))/Params!$B$7,Params!$B$8,Params!$B$9),3))</f>
        <v/>
      </c>
      <c r="Q1729" s="9">
        <f>IF(E1729&lt;=1-Params!$B$4,0,MAX(0.1,ROUND(_xlfn.GAMMA.INV((E1729-(1-Params!$B$4))/Params!$B$4,Params!$B$5,Params!$B$6),1)))</f>
        <v/>
      </c>
      <c r="R1729" s="9">
        <f>IF(F1729&lt;=1-Params!$B$7,0,ROUND(_xlfn.GAMMA.INV((F1729-(1-Params!$B$7))/Params!$B$7,Params!$B$8,Params!$B$9),3))</f>
        <v/>
      </c>
      <c r="S1729" s="9">
        <f>IF(G1729&lt;=1-Params!$B$7,0,ROUND((Params!$B$10+Params!$B$11*G1729^Params!$B$12)*_xlfn.GAMMA.INV((G1729-(1-Params!$B$7))/Params!$B$7,Params!$B$8,Params!$B$9),3))</f>
        <v/>
      </c>
      <c r="T1729" s="9">
        <f>IF(H1729&lt;=1-Params!$B$4,0,MAX(0.1,ROUND((Params!$B$10+Params!$B$11*H1729^Params!$B$12)*_xlfn.GAMMA.INV((H1729-(1-Params!$B$4))/Params!$B$4,Params!$B$5,Params!$B$6),1)))</f>
        <v/>
      </c>
      <c r="U1729" s="9">
        <f>ROUND(_xlfn.NORM.INV(I1729,Params!$B$13,Params!$B$14),1)</f>
        <v/>
      </c>
      <c r="V1729" s="9">
        <f>ROUND(_xlfn.NORM.INV(J1729,Params!$B$15,Params!$B$16),2)</f>
        <v/>
      </c>
      <c r="W1729" s="9">
        <f>ROUND(_xlfn.NORM.INV(K1729,Params!$B$13,Params!$B$14),1)</f>
        <v/>
      </c>
      <c r="X1729" s="9">
        <f>ROUND(_xlfn.NORM.INV(L1729,Params!$B$15,Params!$B$16),2)</f>
        <v/>
      </c>
      <c r="Y1729" s="9">
        <f>ROUND(_xlfn.NORM.INV(M1729,Params!$B$15,Params!$B$16)+Params!$B$17+Params!$B$18*M1729,2)</f>
        <v/>
      </c>
      <c r="Z1729" s="9">
        <f>ROUND(_xlfn.NORM.INV(N1729,Params!$B$13,Params!$B$14)+Params!$B$17+Params!$B$18*N1729,1)</f>
        <v/>
      </c>
    </row>
    <row r="1730">
      <c r="A1730" s="11" t="n">
        <v>1729</v>
      </c>
      <c r="B1730" s="12">
        <f>INT((A1730-1)/122)+1</f>
        <v/>
      </c>
      <c r="C1730" s="13" t="n">
        <v>0.440224</v>
      </c>
      <c r="D1730" s="13" t="n">
        <v>0.173512</v>
      </c>
      <c r="E1730" s="13" t="n">
        <v>0.167979</v>
      </c>
      <c r="F1730" s="13" t="n">
        <v>0.748678</v>
      </c>
      <c r="G1730" s="13" t="n">
        <v>0.06489300000000001</v>
      </c>
      <c r="H1730" s="13" t="n">
        <v>0.450618</v>
      </c>
      <c r="I1730" s="13" t="n">
        <v>0.699332</v>
      </c>
      <c r="J1730" s="13" t="n">
        <v>0.476448</v>
      </c>
      <c r="K1730" s="13" t="n">
        <v>0.865623</v>
      </c>
      <c r="L1730" s="13" t="n">
        <v>0.447238</v>
      </c>
      <c r="M1730" s="13" t="n">
        <v>0.911303</v>
      </c>
      <c r="N1730" s="13" t="n">
        <v>0.242901</v>
      </c>
      <c r="O1730" s="9">
        <f>IF(C1730&lt;=1-Params!$B$4,0,MAX(0.1,ROUND(_xlfn.GAMMA.INV((C1730-(1-Params!$B$4))/Params!$B$4,Params!$B$5,Params!$B$6),1)))</f>
        <v/>
      </c>
      <c r="P1730" s="9">
        <f>IF(D1730&lt;=1-Params!$B$7,0,ROUND(_xlfn.GAMMA.INV((D1730-(1-Params!$B$7))/Params!$B$7,Params!$B$8,Params!$B$9),3))</f>
        <v/>
      </c>
      <c r="Q1730" s="9">
        <f>IF(E1730&lt;=1-Params!$B$4,0,MAX(0.1,ROUND(_xlfn.GAMMA.INV((E1730-(1-Params!$B$4))/Params!$B$4,Params!$B$5,Params!$B$6),1)))</f>
        <v/>
      </c>
      <c r="R1730" s="9">
        <f>IF(F1730&lt;=1-Params!$B$7,0,ROUND(_xlfn.GAMMA.INV((F1730-(1-Params!$B$7))/Params!$B$7,Params!$B$8,Params!$B$9),3))</f>
        <v/>
      </c>
      <c r="S1730" s="9">
        <f>IF(G1730&lt;=1-Params!$B$7,0,ROUND((Params!$B$10+Params!$B$11*G1730^Params!$B$12)*_xlfn.GAMMA.INV((G1730-(1-Params!$B$7))/Params!$B$7,Params!$B$8,Params!$B$9),3))</f>
        <v/>
      </c>
      <c r="T1730" s="9">
        <f>IF(H1730&lt;=1-Params!$B$4,0,MAX(0.1,ROUND((Params!$B$10+Params!$B$11*H1730^Params!$B$12)*_xlfn.GAMMA.INV((H1730-(1-Params!$B$4))/Params!$B$4,Params!$B$5,Params!$B$6),1)))</f>
        <v/>
      </c>
      <c r="U1730" s="9">
        <f>ROUND(_xlfn.NORM.INV(I1730,Params!$B$13,Params!$B$14),1)</f>
        <v/>
      </c>
      <c r="V1730" s="9">
        <f>ROUND(_xlfn.NORM.INV(J1730,Params!$B$15,Params!$B$16),2)</f>
        <v/>
      </c>
      <c r="W1730" s="9">
        <f>ROUND(_xlfn.NORM.INV(K1730,Params!$B$13,Params!$B$14),1)</f>
        <v/>
      </c>
      <c r="X1730" s="9">
        <f>ROUND(_xlfn.NORM.INV(L1730,Params!$B$15,Params!$B$16),2)</f>
        <v/>
      </c>
      <c r="Y1730" s="9">
        <f>ROUND(_xlfn.NORM.INV(M1730,Params!$B$15,Params!$B$16)+Params!$B$17+Params!$B$18*M1730,2)</f>
        <v/>
      </c>
      <c r="Z1730" s="9">
        <f>ROUND(_xlfn.NORM.INV(N1730,Params!$B$13,Params!$B$14)+Params!$B$17+Params!$B$18*N1730,1)</f>
        <v/>
      </c>
    </row>
    <row r="1731">
      <c r="A1731" s="11" t="n">
        <v>1730</v>
      </c>
      <c r="B1731" s="12">
        <f>INT((A1731-1)/122)+1</f>
        <v/>
      </c>
      <c r="C1731" s="13" t="n">
        <v>0.472819</v>
      </c>
      <c r="D1731" s="13" t="n">
        <v>0.063184</v>
      </c>
      <c r="E1731" s="13" t="n">
        <v>0.586636</v>
      </c>
      <c r="F1731" s="13" t="n">
        <v>0.927502</v>
      </c>
      <c r="G1731" s="13" t="n">
        <v>0.721594</v>
      </c>
      <c r="H1731" s="13" t="n">
        <v>0.406674</v>
      </c>
      <c r="I1731" s="13" t="n">
        <v>0.301943</v>
      </c>
      <c r="J1731" s="13" t="n">
        <v>0.739635</v>
      </c>
      <c r="K1731" s="13" t="n">
        <v>0.432182</v>
      </c>
      <c r="L1731" s="13" t="n">
        <v>0.750661</v>
      </c>
      <c r="M1731" s="13" t="n">
        <v>0.604122</v>
      </c>
      <c r="N1731" s="13" t="n">
        <v>0.174495</v>
      </c>
      <c r="O1731" s="9">
        <f>IF(C1731&lt;=1-Params!$B$4,0,MAX(0.1,ROUND(_xlfn.GAMMA.INV((C1731-(1-Params!$B$4))/Params!$B$4,Params!$B$5,Params!$B$6),1)))</f>
        <v/>
      </c>
      <c r="P1731" s="9">
        <f>IF(D1731&lt;=1-Params!$B$7,0,ROUND(_xlfn.GAMMA.INV((D1731-(1-Params!$B$7))/Params!$B$7,Params!$B$8,Params!$B$9),3))</f>
        <v/>
      </c>
      <c r="Q1731" s="9">
        <f>IF(E1731&lt;=1-Params!$B$4,0,MAX(0.1,ROUND(_xlfn.GAMMA.INV((E1731-(1-Params!$B$4))/Params!$B$4,Params!$B$5,Params!$B$6),1)))</f>
        <v/>
      </c>
      <c r="R1731" s="9">
        <f>IF(F1731&lt;=1-Params!$B$7,0,ROUND(_xlfn.GAMMA.INV((F1731-(1-Params!$B$7))/Params!$B$7,Params!$B$8,Params!$B$9),3))</f>
        <v/>
      </c>
      <c r="S1731" s="9">
        <f>IF(G1731&lt;=1-Params!$B$7,0,ROUND((Params!$B$10+Params!$B$11*G1731^Params!$B$12)*_xlfn.GAMMA.INV((G1731-(1-Params!$B$7))/Params!$B$7,Params!$B$8,Params!$B$9),3))</f>
        <v/>
      </c>
      <c r="T1731" s="9">
        <f>IF(H1731&lt;=1-Params!$B$4,0,MAX(0.1,ROUND((Params!$B$10+Params!$B$11*H1731^Params!$B$12)*_xlfn.GAMMA.INV((H1731-(1-Params!$B$4))/Params!$B$4,Params!$B$5,Params!$B$6),1)))</f>
        <v/>
      </c>
      <c r="U1731" s="9">
        <f>ROUND(_xlfn.NORM.INV(I1731,Params!$B$13,Params!$B$14),1)</f>
        <v/>
      </c>
      <c r="V1731" s="9">
        <f>ROUND(_xlfn.NORM.INV(J1731,Params!$B$15,Params!$B$16),2)</f>
        <v/>
      </c>
      <c r="W1731" s="9">
        <f>ROUND(_xlfn.NORM.INV(K1731,Params!$B$13,Params!$B$14),1)</f>
        <v/>
      </c>
      <c r="X1731" s="9">
        <f>ROUND(_xlfn.NORM.INV(L1731,Params!$B$15,Params!$B$16),2)</f>
        <v/>
      </c>
      <c r="Y1731" s="9">
        <f>ROUND(_xlfn.NORM.INV(M1731,Params!$B$15,Params!$B$16)+Params!$B$17+Params!$B$18*M1731,2)</f>
        <v/>
      </c>
      <c r="Z1731" s="9">
        <f>ROUND(_xlfn.NORM.INV(N1731,Params!$B$13,Params!$B$14)+Params!$B$17+Params!$B$18*N1731,1)</f>
        <v/>
      </c>
    </row>
    <row r="1732">
      <c r="A1732" s="11" t="n">
        <v>1731</v>
      </c>
      <c r="B1732" s="12">
        <f>INT((A1732-1)/122)+1</f>
        <v/>
      </c>
      <c r="C1732" s="13" t="n">
        <v>0.406486</v>
      </c>
      <c r="D1732" s="13" t="n">
        <v>0.570888</v>
      </c>
      <c r="E1732" s="13" t="n">
        <v>0.136152</v>
      </c>
      <c r="F1732" s="13" t="n">
        <v>0.524451</v>
      </c>
      <c r="G1732" s="13" t="n">
        <v>0.761143</v>
      </c>
      <c r="H1732" s="13" t="n">
        <v>0.091725</v>
      </c>
      <c r="I1732" s="13" t="n">
        <v>0.397872</v>
      </c>
      <c r="J1732" s="13" t="n">
        <v>0.938855</v>
      </c>
      <c r="K1732" s="13" t="n">
        <v>0.69937</v>
      </c>
      <c r="L1732" s="13" t="n">
        <v>0.786469</v>
      </c>
      <c r="M1732" s="13" t="n">
        <v>0.651661</v>
      </c>
      <c r="N1732" s="13" t="n">
        <v>0.038274</v>
      </c>
      <c r="O1732" s="9">
        <f>IF(C1732&lt;=1-Params!$B$4,0,MAX(0.1,ROUND(_xlfn.GAMMA.INV((C1732-(1-Params!$B$4))/Params!$B$4,Params!$B$5,Params!$B$6),1)))</f>
        <v/>
      </c>
      <c r="P1732" s="9">
        <f>IF(D1732&lt;=1-Params!$B$7,0,ROUND(_xlfn.GAMMA.INV((D1732-(1-Params!$B$7))/Params!$B$7,Params!$B$8,Params!$B$9),3))</f>
        <v/>
      </c>
      <c r="Q1732" s="9">
        <f>IF(E1732&lt;=1-Params!$B$4,0,MAX(0.1,ROUND(_xlfn.GAMMA.INV((E1732-(1-Params!$B$4))/Params!$B$4,Params!$B$5,Params!$B$6),1)))</f>
        <v/>
      </c>
      <c r="R1732" s="9">
        <f>IF(F1732&lt;=1-Params!$B$7,0,ROUND(_xlfn.GAMMA.INV((F1732-(1-Params!$B$7))/Params!$B$7,Params!$B$8,Params!$B$9),3))</f>
        <v/>
      </c>
      <c r="S1732" s="9">
        <f>IF(G1732&lt;=1-Params!$B$7,0,ROUND((Params!$B$10+Params!$B$11*G1732^Params!$B$12)*_xlfn.GAMMA.INV((G1732-(1-Params!$B$7))/Params!$B$7,Params!$B$8,Params!$B$9),3))</f>
        <v/>
      </c>
      <c r="T1732" s="9">
        <f>IF(H1732&lt;=1-Params!$B$4,0,MAX(0.1,ROUND((Params!$B$10+Params!$B$11*H1732^Params!$B$12)*_xlfn.GAMMA.INV((H1732-(1-Params!$B$4))/Params!$B$4,Params!$B$5,Params!$B$6),1)))</f>
        <v/>
      </c>
      <c r="U1732" s="9">
        <f>ROUND(_xlfn.NORM.INV(I1732,Params!$B$13,Params!$B$14),1)</f>
        <v/>
      </c>
      <c r="V1732" s="9">
        <f>ROUND(_xlfn.NORM.INV(J1732,Params!$B$15,Params!$B$16),2)</f>
        <v/>
      </c>
      <c r="W1732" s="9">
        <f>ROUND(_xlfn.NORM.INV(K1732,Params!$B$13,Params!$B$14),1)</f>
        <v/>
      </c>
      <c r="X1732" s="9">
        <f>ROUND(_xlfn.NORM.INV(L1732,Params!$B$15,Params!$B$16),2)</f>
        <v/>
      </c>
      <c r="Y1732" s="9">
        <f>ROUND(_xlfn.NORM.INV(M1732,Params!$B$15,Params!$B$16)+Params!$B$17+Params!$B$18*M1732,2)</f>
        <v/>
      </c>
      <c r="Z1732" s="9">
        <f>ROUND(_xlfn.NORM.INV(N1732,Params!$B$13,Params!$B$14)+Params!$B$17+Params!$B$18*N1732,1)</f>
        <v/>
      </c>
    </row>
    <row r="1733">
      <c r="A1733" s="11" t="n">
        <v>1732</v>
      </c>
      <c r="B1733" s="12">
        <f>INT((A1733-1)/122)+1</f>
        <v/>
      </c>
      <c r="C1733" s="13" t="n">
        <v>0.13141</v>
      </c>
      <c r="D1733" s="13" t="n">
        <v>0.25243</v>
      </c>
      <c r="E1733" s="13" t="n">
        <v>0.46956</v>
      </c>
      <c r="F1733" s="13" t="n">
        <v>0.931181</v>
      </c>
      <c r="G1733" s="13" t="n">
        <v>0.089321</v>
      </c>
      <c r="H1733" s="13" t="n">
        <v>0.761443</v>
      </c>
      <c r="I1733" s="13" t="n">
        <v>0.061591</v>
      </c>
      <c r="J1733" s="13" t="n">
        <v>0.9118000000000001</v>
      </c>
      <c r="K1733" s="13" t="n">
        <v>0.163125</v>
      </c>
      <c r="L1733" s="13" t="n">
        <v>0.547619</v>
      </c>
      <c r="M1733" s="13" t="n">
        <v>0.548445</v>
      </c>
      <c r="N1733" s="13" t="n">
        <v>0.398076</v>
      </c>
      <c r="O1733" s="9">
        <f>IF(C1733&lt;=1-Params!$B$4,0,MAX(0.1,ROUND(_xlfn.GAMMA.INV((C1733-(1-Params!$B$4))/Params!$B$4,Params!$B$5,Params!$B$6),1)))</f>
        <v/>
      </c>
      <c r="P1733" s="9">
        <f>IF(D1733&lt;=1-Params!$B$7,0,ROUND(_xlfn.GAMMA.INV((D1733-(1-Params!$B$7))/Params!$B$7,Params!$B$8,Params!$B$9),3))</f>
        <v/>
      </c>
      <c r="Q1733" s="9">
        <f>IF(E1733&lt;=1-Params!$B$4,0,MAX(0.1,ROUND(_xlfn.GAMMA.INV((E1733-(1-Params!$B$4))/Params!$B$4,Params!$B$5,Params!$B$6),1)))</f>
        <v/>
      </c>
      <c r="R1733" s="9">
        <f>IF(F1733&lt;=1-Params!$B$7,0,ROUND(_xlfn.GAMMA.INV((F1733-(1-Params!$B$7))/Params!$B$7,Params!$B$8,Params!$B$9),3))</f>
        <v/>
      </c>
      <c r="S1733" s="9">
        <f>IF(G1733&lt;=1-Params!$B$7,0,ROUND((Params!$B$10+Params!$B$11*G1733^Params!$B$12)*_xlfn.GAMMA.INV((G1733-(1-Params!$B$7))/Params!$B$7,Params!$B$8,Params!$B$9),3))</f>
        <v/>
      </c>
      <c r="T1733" s="9">
        <f>IF(H1733&lt;=1-Params!$B$4,0,MAX(0.1,ROUND((Params!$B$10+Params!$B$11*H1733^Params!$B$12)*_xlfn.GAMMA.INV((H1733-(1-Params!$B$4))/Params!$B$4,Params!$B$5,Params!$B$6),1)))</f>
        <v/>
      </c>
      <c r="U1733" s="9">
        <f>ROUND(_xlfn.NORM.INV(I1733,Params!$B$13,Params!$B$14),1)</f>
        <v/>
      </c>
      <c r="V1733" s="9">
        <f>ROUND(_xlfn.NORM.INV(J1733,Params!$B$15,Params!$B$16),2)</f>
        <v/>
      </c>
      <c r="W1733" s="9">
        <f>ROUND(_xlfn.NORM.INV(K1733,Params!$B$13,Params!$B$14),1)</f>
        <v/>
      </c>
      <c r="X1733" s="9">
        <f>ROUND(_xlfn.NORM.INV(L1733,Params!$B$15,Params!$B$16),2)</f>
        <v/>
      </c>
      <c r="Y1733" s="9">
        <f>ROUND(_xlfn.NORM.INV(M1733,Params!$B$15,Params!$B$16)+Params!$B$17+Params!$B$18*M1733,2)</f>
        <v/>
      </c>
      <c r="Z1733" s="9">
        <f>ROUND(_xlfn.NORM.INV(N1733,Params!$B$13,Params!$B$14)+Params!$B$17+Params!$B$18*N1733,1)</f>
        <v/>
      </c>
    </row>
    <row r="1734">
      <c r="A1734" s="11" t="n">
        <v>1733</v>
      </c>
      <c r="B1734" s="12">
        <f>INT((A1734-1)/122)+1</f>
        <v/>
      </c>
      <c r="C1734" s="13" t="n">
        <v>0.418068</v>
      </c>
      <c r="D1734" s="13" t="n">
        <v>0.144932</v>
      </c>
      <c r="E1734" s="13" t="n">
        <v>0.753642</v>
      </c>
      <c r="F1734" s="13" t="n">
        <v>0.9915929999999999</v>
      </c>
      <c r="G1734" s="13" t="n">
        <v>0.59655</v>
      </c>
      <c r="H1734" s="13" t="n">
        <v>0.851444</v>
      </c>
      <c r="I1734" s="13" t="n">
        <v>0.153719</v>
      </c>
      <c r="J1734" s="13" t="n">
        <v>0.947881</v>
      </c>
      <c r="K1734" s="13" t="n">
        <v>0.017778</v>
      </c>
      <c r="L1734" s="13" t="n">
        <v>0.150654</v>
      </c>
      <c r="M1734" s="13" t="n">
        <v>0.210844</v>
      </c>
      <c r="N1734" s="13" t="n">
        <v>0.774186</v>
      </c>
      <c r="O1734" s="9">
        <f>IF(C1734&lt;=1-Params!$B$4,0,MAX(0.1,ROUND(_xlfn.GAMMA.INV((C1734-(1-Params!$B$4))/Params!$B$4,Params!$B$5,Params!$B$6),1)))</f>
        <v/>
      </c>
      <c r="P1734" s="9">
        <f>IF(D1734&lt;=1-Params!$B$7,0,ROUND(_xlfn.GAMMA.INV((D1734-(1-Params!$B$7))/Params!$B$7,Params!$B$8,Params!$B$9),3))</f>
        <v/>
      </c>
      <c r="Q1734" s="9">
        <f>IF(E1734&lt;=1-Params!$B$4,0,MAX(0.1,ROUND(_xlfn.GAMMA.INV((E1734-(1-Params!$B$4))/Params!$B$4,Params!$B$5,Params!$B$6),1)))</f>
        <v/>
      </c>
      <c r="R1734" s="9">
        <f>IF(F1734&lt;=1-Params!$B$7,0,ROUND(_xlfn.GAMMA.INV((F1734-(1-Params!$B$7))/Params!$B$7,Params!$B$8,Params!$B$9),3))</f>
        <v/>
      </c>
      <c r="S1734" s="9">
        <f>IF(G1734&lt;=1-Params!$B$7,0,ROUND((Params!$B$10+Params!$B$11*G1734^Params!$B$12)*_xlfn.GAMMA.INV((G1734-(1-Params!$B$7))/Params!$B$7,Params!$B$8,Params!$B$9),3))</f>
        <v/>
      </c>
      <c r="T1734" s="9">
        <f>IF(H1734&lt;=1-Params!$B$4,0,MAX(0.1,ROUND((Params!$B$10+Params!$B$11*H1734^Params!$B$12)*_xlfn.GAMMA.INV((H1734-(1-Params!$B$4))/Params!$B$4,Params!$B$5,Params!$B$6),1)))</f>
        <v/>
      </c>
      <c r="U1734" s="9">
        <f>ROUND(_xlfn.NORM.INV(I1734,Params!$B$13,Params!$B$14),1)</f>
        <v/>
      </c>
      <c r="V1734" s="9">
        <f>ROUND(_xlfn.NORM.INV(J1734,Params!$B$15,Params!$B$16),2)</f>
        <v/>
      </c>
      <c r="W1734" s="9">
        <f>ROUND(_xlfn.NORM.INV(K1734,Params!$B$13,Params!$B$14),1)</f>
        <v/>
      </c>
      <c r="X1734" s="9">
        <f>ROUND(_xlfn.NORM.INV(L1734,Params!$B$15,Params!$B$16),2)</f>
        <v/>
      </c>
      <c r="Y1734" s="9">
        <f>ROUND(_xlfn.NORM.INV(M1734,Params!$B$15,Params!$B$16)+Params!$B$17+Params!$B$18*M1734,2)</f>
        <v/>
      </c>
      <c r="Z1734" s="9">
        <f>ROUND(_xlfn.NORM.INV(N1734,Params!$B$13,Params!$B$14)+Params!$B$17+Params!$B$18*N1734,1)</f>
        <v/>
      </c>
    </row>
    <row r="1735">
      <c r="A1735" s="11" t="n">
        <v>1734</v>
      </c>
      <c r="B1735" s="12">
        <f>INT((A1735-1)/122)+1</f>
        <v/>
      </c>
      <c r="C1735" s="13" t="n">
        <v>0.35192</v>
      </c>
      <c r="D1735" s="13" t="n">
        <v>0.260706</v>
      </c>
      <c r="E1735" s="13" t="n">
        <v>0.160956</v>
      </c>
      <c r="F1735" s="13" t="n">
        <v>0.789969</v>
      </c>
      <c r="G1735" s="13" t="n">
        <v>0.08398899999999999</v>
      </c>
      <c r="H1735" s="13" t="n">
        <v>0.646409</v>
      </c>
      <c r="I1735" s="13" t="n">
        <v>0.185693</v>
      </c>
      <c r="J1735" s="13" t="n">
        <v>0.880312</v>
      </c>
      <c r="K1735" s="13" t="n">
        <v>0.252029</v>
      </c>
      <c r="L1735" s="13" t="n">
        <v>0.283354</v>
      </c>
      <c r="M1735" s="13" t="n">
        <v>0.275771</v>
      </c>
      <c r="N1735" s="13" t="n">
        <v>0.761033</v>
      </c>
      <c r="O1735" s="9">
        <f>IF(C1735&lt;=1-Params!$B$4,0,MAX(0.1,ROUND(_xlfn.GAMMA.INV((C1735-(1-Params!$B$4))/Params!$B$4,Params!$B$5,Params!$B$6),1)))</f>
        <v/>
      </c>
      <c r="P1735" s="9">
        <f>IF(D1735&lt;=1-Params!$B$7,0,ROUND(_xlfn.GAMMA.INV((D1735-(1-Params!$B$7))/Params!$B$7,Params!$B$8,Params!$B$9),3))</f>
        <v/>
      </c>
      <c r="Q1735" s="9">
        <f>IF(E1735&lt;=1-Params!$B$4,0,MAX(0.1,ROUND(_xlfn.GAMMA.INV((E1735-(1-Params!$B$4))/Params!$B$4,Params!$B$5,Params!$B$6),1)))</f>
        <v/>
      </c>
      <c r="R1735" s="9">
        <f>IF(F1735&lt;=1-Params!$B$7,0,ROUND(_xlfn.GAMMA.INV((F1735-(1-Params!$B$7))/Params!$B$7,Params!$B$8,Params!$B$9),3))</f>
        <v/>
      </c>
      <c r="S1735" s="9">
        <f>IF(G1735&lt;=1-Params!$B$7,0,ROUND((Params!$B$10+Params!$B$11*G1735^Params!$B$12)*_xlfn.GAMMA.INV((G1735-(1-Params!$B$7))/Params!$B$7,Params!$B$8,Params!$B$9),3))</f>
        <v/>
      </c>
      <c r="T1735" s="9">
        <f>IF(H1735&lt;=1-Params!$B$4,0,MAX(0.1,ROUND((Params!$B$10+Params!$B$11*H1735^Params!$B$12)*_xlfn.GAMMA.INV((H1735-(1-Params!$B$4))/Params!$B$4,Params!$B$5,Params!$B$6),1)))</f>
        <v/>
      </c>
      <c r="U1735" s="9">
        <f>ROUND(_xlfn.NORM.INV(I1735,Params!$B$13,Params!$B$14),1)</f>
        <v/>
      </c>
      <c r="V1735" s="9">
        <f>ROUND(_xlfn.NORM.INV(J1735,Params!$B$15,Params!$B$16),2)</f>
        <v/>
      </c>
      <c r="W1735" s="9">
        <f>ROUND(_xlfn.NORM.INV(K1735,Params!$B$13,Params!$B$14),1)</f>
        <v/>
      </c>
      <c r="X1735" s="9">
        <f>ROUND(_xlfn.NORM.INV(L1735,Params!$B$15,Params!$B$16),2)</f>
        <v/>
      </c>
      <c r="Y1735" s="9">
        <f>ROUND(_xlfn.NORM.INV(M1735,Params!$B$15,Params!$B$16)+Params!$B$17+Params!$B$18*M1735,2)</f>
        <v/>
      </c>
      <c r="Z1735" s="9">
        <f>ROUND(_xlfn.NORM.INV(N1735,Params!$B$13,Params!$B$14)+Params!$B$17+Params!$B$18*N1735,1)</f>
        <v/>
      </c>
    </row>
    <row r="1736">
      <c r="A1736" s="11" t="n">
        <v>1735</v>
      </c>
      <c r="B1736" s="12">
        <f>INT((A1736-1)/122)+1</f>
        <v/>
      </c>
      <c r="C1736" s="13" t="n">
        <v>0.734775</v>
      </c>
      <c r="D1736" s="13" t="n">
        <v>0.349933</v>
      </c>
      <c r="E1736" s="13" t="n">
        <v>0.052198</v>
      </c>
      <c r="F1736" s="13" t="n">
        <v>0.937323</v>
      </c>
      <c r="G1736" s="13" t="n">
        <v>0.189522</v>
      </c>
      <c r="H1736" s="13" t="n">
        <v>0.6079909999999999</v>
      </c>
      <c r="I1736" s="13" t="n">
        <v>0.620774</v>
      </c>
      <c r="J1736" s="13" t="n">
        <v>0.952969</v>
      </c>
      <c r="K1736" s="13" t="n">
        <v>0.809538</v>
      </c>
      <c r="L1736" s="13" t="n">
        <v>0.084837</v>
      </c>
      <c r="M1736" s="13" t="n">
        <v>0.27769</v>
      </c>
      <c r="N1736" s="13" t="n">
        <v>0.693666</v>
      </c>
      <c r="O1736" s="9">
        <f>IF(C1736&lt;=1-Params!$B$4,0,MAX(0.1,ROUND(_xlfn.GAMMA.INV((C1736-(1-Params!$B$4))/Params!$B$4,Params!$B$5,Params!$B$6),1)))</f>
        <v/>
      </c>
      <c r="P1736" s="9">
        <f>IF(D1736&lt;=1-Params!$B$7,0,ROUND(_xlfn.GAMMA.INV((D1736-(1-Params!$B$7))/Params!$B$7,Params!$B$8,Params!$B$9),3))</f>
        <v/>
      </c>
      <c r="Q1736" s="9">
        <f>IF(E1736&lt;=1-Params!$B$4,0,MAX(0.1,ROUND(_xlfn.GAMMA.INV((E1736-(1-Params!$B$4))/Params!$B$4,Params!$B$5,Params!$B$6),1)))</f>
        <v/>
      </c>
      <c r="R1736" s="9">
        <f>IF(F1736&lt;=1-Params!$B$7,0,ROUND(_xlfn.GAMMA.INV((F1736-(1-Params!$B$7))/Params!$B$7,Params!$B$8,Params!$B$9),3))</f>
        <v/>
      </c>
      <c r="S1736" s="9">
        <f>IF(G1736&lt;=1-Params!$B$7,0,ROUND((Params!$B$10+Params!$B$11*G1736^Params!$B$12)*_xlfn.GAMMA.INV((G1736-(1-Params!$B$7))/Params!$B$7,Params!$B$8,Params!$B$9),3))</f>
        <v/>
      </c>
      <c r="T1736" s="9">
        <f>IF(H1736&lt;=1-Params!$B$4,0,MAX(0.1,ROUND((Params!$B$10+Params!$B$11*H1736^Params!$B$12)*_xlfn.GAMMA.INV((H1736-(1-Params!$B$4))/Params!$B$4,Params!$B$5,Params!$B$6),1)))</f>
        <v/>
      </c>
      <c r="U1736" s="9">
        <f>ROUND(_xlfn.NORM.INV(I1736,Params!$B$13,Params!$B$14),1)</f>
        <v/>
      </c>
      <c r="V1736" s="9">
        <f>ROUND(_xlfn.NORM.INV(J1736,Params!$B$15,Params!$B$16),2)</f>
        <v/>
      </c>
      <c r="W1736" s="9">
        <f>ROUND(_xlfn.NORM.INV(K1736,Params!$B$13,Params!$B$14),1)</f>
        <v/>
      </c>
      <c r="X1736" s="9">
        <f>ROUND(_xlfn.NORM.INV(L1736,Params!$B$15,Params!$B$16),2)</f>
        <v/>
      </c>
      <c r="Y1736" s="9">
        <f>ROUND(_xlfn.NORM.INV(M1736,Params!$B$15,Params!$B$16)+Params!$B$17+Params!$B$18*M1736,2)</f>
        <v/>
      </c>
      <c r="Z1736" s="9">
        <f>ROUND(_xlfn.NORM.INV(N1736,Params!$B$13,Params!$B$14)+Params!$B$17+Params!$B$18*N1736,1)</f>
        <v/>
      </c>
    </row>
    <row r="1737">
      <c r="A1737" s="11" t="n">
        <v>1736</v>
      </c>
      <c r="B1737" s="12">
        <f>INT((A1737-1)/122)+1</f>
        <v/>
      </c>
      <c r="C1737" s="13" t="n">
        <v>0.197697</v>
      </c>
      <c r="D1737" s="13" t="n">
        <v>0.906235</v>
      </c>
      <c r="E1737" s="13" t="n">
        <v>0.274806</v>
      </c>
      <c r="F1737" s="13" t="n">
        <v>0.934268</v>
      </c>
      <c r="G1737" s="13" t="n">
        <v>0.324598</v>
      </c>
      <c r="H1737" s="13" t="n">
        <v>0.766594</v>
      </c>
      <c r="I1737" s="13" t="n">
        <v>0.090257</v>
      </c>
      <c r="J1737" s="13" t="n">
        <v>0.693352</v>
      </c>
      <c r="K1737" s="13" t="n">
        <v>0.851683</v>
      </c>
      <c r="L1737" s="13" t="n">
        <v>0.096439</v>
      </c>
      <c r="M1737" s="13" t="n">
        <v>0.56121</v>
      </c>
      <c r="N1737" s="13" t="n">
        <v>0.6209170000000001</v>
      </c>
      <c r="O1737" s="9">
        <f>IF(C1737&lt;=1-Params!$B$4,0,MAX(0.1,ROUND(_xlfn.GAMMA.INV((C1737-(1-Params!$B$4))/Params!$B$4,Params!$B$5,Params!$B$6),1)))</f>
        <v/>
      </c>
      <c r="P1737" s="9">
        <f>IF(D1737&lt;=1-Params!$B$7,0,ROUND(_xlfn.GAMMA.INV((D1737-(1-Params!$B$7))/Params!$B$7,Params!$B$8,Params!$B$9),3))</f>
        <v/>
      </c>
      <c r="Q1737" s="9">
        <f>IF(E1737&lt;=1-Params!$B$4,0,MAX(0.1,ROUND(_xlfn.GAMMA.INV((E1737-(1-Params!$B$4))/Params!$B$4,Params!$B$5,Params!$B$6),1)))</f>
        <v/>
      </c>
      <c r="R1737" s="9">
        <f>IF(F1737&lt;=1-Params!$B$7,0,ROUND(_xlfn.GAMMA.INV((F1737-(1-Params!$B$7))/Params!$B$7,Params!$B$8,Params!$B$9),3))</f>
        <v/>
      </c>
      <c r="S1737" s="9">
        <f>IF(G1737&lt;=1-Params!$B$7,0,ROUND((Params!$B$10+Params!$B$11*G1737^Params!$B$12)*_xlfn.GAMMA.INV((G1737-(1-Params!$B$7))/Params!$B$7,Params!$B$8,Params!$B$9),3))</f>
        <v/>
      </c>
      <c r="T1737" s="9">
        <f>IF(H1737&lt;=1-Params!$B$4,0,MAX(0.1,ROUND((Params!$B$10+Params!$B$11*H1737^Params!$B$12)*_xlfn.GAMMA.INV((H1737-(1-Params!$B$4))/Params!$B$4,Params!$B$5,Params!$B$6),1)))</f>
        <v/>
      </c>
      <c r="U1737" s="9">
        <f>ROUND(_xlfn.NORM.INV(I1737,Params!$B$13,Params!$B$14),1)</f>
        <v/>
      </c>
      <c r="V1737" s="9">
        <f>ROUND(_xlfn.NORM.INV(J1737,Params!$B$15,Params!$B$16),2)</f>
        <v/>
      </c>
      <c r="W1737" s="9">
        <f>ROUND(_xlfn.NORM.INV(K1737,Params!$B$13,Params!$B$14),1)</f>
        <v/>
      </c>
      <c r="X1737" s="9">
        <f>ROUND(_xlfn.NORM.INV(L1737,Params!$B$15,Params!$B$16),2)</f>
        <v/>
      </c>
      <c r="Y1737" s="9">
        <f>ROUND(_xlfn.NORM.INV(M1737,Params!$B$15,Params!$B$16)+Params!$B$17+Params!$B$18*M1737,2)</f>
        <v/>
      </c>
      <c r="Z1737" s="9">
        <f>ROUND(_xlfn.NORM.INV(N1737,Params!$B$13,Params!$B$14)+Params!$B$17+Params!$B$18*N1737,1)</f>
        <v/>
      </c>
    </row>
    <row r="1738">
      <c r="A1738" s="11" t="n">
        <v>1737</v>
      </c>
      <c r="B1738" s="12">
        <f>INT((A1738-1)/122)+1</f>
        <v/>
      </c>
      <c r="C1738" s="13" t="n">
        <v>0.256256</v>
      </c>
      <c r="D1738" s="13" t="n">
        <v>0.319349</v>
      </c>
      <c r="E1738" s="13" t="n">
        <v>0.808742</v>
      </c>
      <c r="F1738" s="13" t="n">
        <v>0.933001</v>
      </c>
      <c r="G1738" s="13" t="n">
        <v>0.598324</v>
      </c>
      <c r="H1738" s="13" t="n">
        <v>0.5293639999999999</v>
      </c>
      <c r="I1738" s="13" t="n">
        <v>0.192106</v>
      </c>
      <c r="J1738" s="13" t="n">
        <v>0.409457</v>
      </c>
      <c r="K1738" s="13" t="n">
        <v>0.84387</v>
      </c>
      <c r="L1738" s="13" t="n">
        <v>0.467228</v>
      </c>
      <c r="M1738" s="13" t="n">
        <v>0.525633</v>
      </c>
      <c r="N1738" s="13" t="n">
        <v>0.61029</v>
      </c>
      <c r="O1738" s="9">
        <f>IF(C1738&lt;=1-Params!$B$4,0,MAX(0.1,ROUND(_xlfn.GAMMA.INV((C1738-(1-Params!$B$4))/Params!$B$4,Params!$B$5,Params!$B$6),1)))</f>
        <v/>
      </c>
      <c r="P1738" s="9">
        <f>IF(D1738&lt;=1-Params!$B$7,0,ROUND(_xlfn.GAMMA.INV((D1738-(1-Params!$B$7))/Params!$B$7,Params!$B$8,Params!$B$9),3))</f>
        <v/>
      </c>
      <c r="Q1738" s="9">
        <f>IF(E1738&lt;=1-Params!$B$4,0,MAX(0.1,ROUND(_xlfn.GAMMA.INV((E1738-(1-Params!$B$4))/Params!$B$4,Params!$B$5,Params!$B$6),1)))</f>
        <v/>
      </c>
      <c r="R1738" s="9">
        <f>IF(F1738&lt;=1-Params!$B$7,0,ROUND(_xlfn.GAMMA.INV((F1738-(1-Params!$B$7))/Params!$B$7,Params!$B$8,Params!$B$9),3))</f>
        <v/>
      </c>
      <c r="S1738" s="9">
        <f>IF(G1738&lt;=1-Params!$B$7,0,ROUND((Params!$B$10+Params!$B$11*G1738^Params!$B$12)*_xlfn.GAMMA.INV((G1738-(1-Params!$B$7))/Params!$B$7,Params!$B$8,Params!$B$9),3))</f>
        <v/>
      </c>
      <c r="T1738" s="9">
        <f>IF(H1738&lt;=1-Params!$B$4,0,MAX(0.1,ROUND((Params!$B$10+Params!$B$11*H1738^Params!$B$12)*_xlfn.GAMMA.INV((H1738-(1-Params!$B$4))/Params!$B$4,Params!$B$5,Params!$B$6),1)))</f>
        <v/>
      </c>
      <c r="U1738" s="9">
        <f>ROUND(_xlfn.NORM.INV(I1738,Params!$B$13,Params!$B$14),1)</f>
        <v/>
      </c>
      <c r="V1738" s="9">
        <f>ROUND(_xlfn.NORM.INV(J1738,Params!$B$15,Params!$B$16),2)</f>
        <v/>
      </c>
      <c r="W1738" s="9">
        <f>ROUND(_xlfn.NORM.INV(K1738,Params!$B$13,Params!$B$14),1)</f>
        <v/>
      </c>
      <c r="X1738" s="9">
        <f>ROUND(_xlfn.NORM.INV(L1738,Params!$B$15,Params!$B$16),2)</f>
        <v/>
      </c>
      <c r="Y1738" s="9">
        <f>ROUND(_xlfn.NORM.INV(M1738,Params!$B$15,Params!$B$16)+Params!$B$17+Params!$B$18*M1738,2)</f>
        <v/>
      </c>
      <c r="Z1738" s="9">
        <f>ROUND(_xlfn.NORM.INV(N1738,Params!$B$13,Params!$B$14)+Params!$B$17+Params!$B$18*N1738,1)</f>
        <v/>
      </c>
    </row>
    <row r="1739">
      <c r="A1739" s="11" t="n">
        <v>1738</v>
      </c>
      <c r="B1739" s="12">
        <f>INT((A1739-1)/122)+1</f>
        <v/>
      </c>
      <c r="C1739" s="13" t="n">
        <v>0.250125</v>
      </c>
      <c r="D1739" s="13" t="n">
        <v>0.006906</v>
      </c>
      <c r="E1739" s="13" t="n">
        <v>0.007797</v>
      </c>
      <c r="F1739" s="13" t="n">
        <v>0.984734</v>
      </c>
      <c r="G1739" s="13" t="n">
        <v>0.849645</v>
      </c>
      <c r="H1739" s="13" t="n">
        <v>0.7698430000000001</v>
      </c>
      <c r="I1739" s="13" t="n">
        <v>0.292502</v>
      </c>
      <c r="J1739" s="13" t="n">
        <v>0.894602</v>
      </c>
      <c r="K1739" s="13" t="n">
        <v>0.142543</v>
      </c>
      <c r="L1739" s="13" t="n">
        <v>0.095746</v>
      </c>
      <c r="M1739" s="13" t="n">
        <v>0.643313</v>
      </c>
      <c r="N1739" s="13" t="n">
        <v>0.509761</v>
      </c>
      <c r="O1739" s="9">
        <f>IF(C1739&lt;=1-Params!$B$4,0,MAX(0.1,ROUND(_xlfn.GAMMA.INV((C1739-(1-Params!$B$4))/Params!$B$4,Params!$B$5,Params!$B$6),1)))</f>
        <v/>
      </c>
      <c r="P1739" s="9">
        <f>IF(D1739&lt;=1-Params!$B$7,0,ROUND(_xlfn.GAMMA.INV((D1739-(1-Params!$B$7))/Params!$B$7,Params!$B$8,Params!$B$9),3))</f>
        <v/>
      </c>
      <c r="Q1739" s="9">
        <f>IF(E1739&lt;=1-Params!$B$4,0,MAX(0.1,ROUND(_xlfn.GAMMA.INV((E1739-(1-Params!$B$4))/Params!$B$4,Params!$B$5,Params!$B$6),1)))</f>
        <v/>
      </c>
      <c r="R1739" s="9">
        <f>IF(F1739&lt;=1-Params!$B$7,0,ROUND(_xlfn.GAMMA.INV((F1739-(1-Params!$B$7))/Params!$B$7,Params!$B$8,Params!$B$9),3))</f>
        <v/>
      </c>
      <c r="S1739" s="9">
        <f>IF(G1739&lt;=1-Params!$B$7,0,ROUND((Params!$B$10+Params!$B$11*G1739^Params!$B$12)*_xlfn.GAMMA.INV((G1739-(1-Params!$B$7))/Params!$B$7,Params!$B$8,Params!$B$9),3))</f>
        <v/>
      </c>
      <c r="T1739" s="9">
        <f>IF(H1739&lt;=1-Params!$B$4,0,MAX(0.1,ROUND((Params!$B$10+Params!$B$11*H1739^Params!$B$12)*_xlfn.GAMMA.INV((H1739-(1-Params!$B$4))/Params!$B$4,Params!$B$5,Params!$B$6),1)))</f>
        <v/>
      </c>
      <c r="U1739" s="9">
        <f>ROUND(_xlfn.NORM.INV(I1739,Params!$B$13,Params!$B$14),1)</f>
        <v/>
      </c>
      <c r="V1739" s="9">
        <f>ROUND(_xlfn.NORM.INV(J1739,Params!$B$15,Params!$B$16),2)</f>
        <v/>
      </c>
      <c r="W1739" s="9">
        <f>ROUND(_xlfn.NORM.INV(K1739,Params!$B$13,Params!$B$14),1)</f>
        <v/>
      </c>
      <c r="X1739" s="9">
        <f>ROUND(_xlfn.NORM.INV(L1739,Params!$B$15,Params!$B$16),2)</f>
        <v/>
      </c>
      <c r="Y1739" s="9">
        <f>ROUND(_xlfn.NORM.INV(M1739,Params!$B$15,Params!$B$16)+Params!$B$17+Params!$B$18*M1739,2)</f>
        <v/>
      </c>
      <c r="Z1739" s="9">
        <f>ROUND(_xlfn.NORM.INV(N1739,Params!$B$13,Params!$B$14)+Params!$B$17+Params!$B$18*N1739,1)</f>
        <v/>
      </c>
    </row>
    <row r="1740">
      <c r="A1740" s="11" t="n">
        <v>1739</v>
      </c>
      <c r="B1740" s="12">
        <f>INT((A1740-1)/122)+1</f>
        <v/>
      </c>
      <c r="C1740" s="13" t="n">
        <v>0.130633</v>
      </c>
      <c r="D1740" s="13" t="n">
        <v>0.025781</v>
      </c>
      <c r="E1740" s="13" t="n">
        <v>0.042636</v>
      </c>
      <c r="F1740" s="13" t="n">
        <v>0.78816</v>
      </c>
      <c r="G1740" s="13" t="n">
        <v>0.324968</v>
      </c>
      <c r="H1740" s="13" t="n">
        <v>0.692499</v>
      </c>
      <c r="I1740" s="13" t="n">
        <v>0.417712</v>
      </c>
      <c r="J1740" s="13" t="n">
        <v>0.749882</v>
      </c>
      <c r="K1740" s="13" t="n">
        <v>0.732228</v>
      </c>
      <c r="L1740" s="13" t="n">
        <v>0.51373</v>
      </c>
      <c r="M1740" s="13" t="n">
        <v>0.530543</v>
      </c>
      <c r="N1740" s="13" t="n">
        <v>0.559436</v>
      </c>
      <c r="O1740" s="9">
        <f>IF(C1740&lt;=1-Params!$B$4,0,MAX(0.1,ROUND(_xlfn.GAMMA.INV((C1740-(1-Params!$B$4))/Params!$B$4,Params!$B$5,Params!$B$6),1)))</f>
        <v/>
      </c>
      <c r="P1740" s="9">
        <f>IF(D1740&lt;=1-Params!$B$7,0,ROUND(_xlfn.GAMMA.INV((D1740-(1-Params!$B$7))/Params!$B$7,Params!$B$8,Params!$B$9),3))</f>
        <v/>
      </c>
      <c r="Q1740" s="9">
        <f>IF(E1740&lt;=1-Params!$B$4,0,MAX(0.1,ROUND(_xlfn.GAMMA.INV((E1740-(1-Params!$B$4))/Params!$B$4,Params!$B$5,Params!$B$6),1)))</f>
        <v/>
      </c>
      <c r="R1740" s="9">
        <f>IF(F1740&lt;=1-Params!$B$7,0,ROUND(_xlfn.GAMMA.INV((F1740-(1-Params!$B$7))/Params!$B$7,Params!$B$8,Params!$B$9),3))</f>
        <v/>
      </c>
      <c r="S1740" s="9">
        <f>IF(G1740&lt;=1-Params!$B$7,0,ROUND((Params!$B$10+Params!$B$11*G1740^Params!$B$12)*_xlfn.GAMMA.INV((G1740-(1-Params!$B$7))/Params!$B$7,Params!$B$8,Params!$B$9),3))</f>
        <v/>
      </c>
      <c r="T1740" s="9">
        <f>IF(H1740&lt;=1-Params!$B$4,0,MAX(0.1,ROUND((Params!$B$10+Params!$B$11*H1740^Params!$B$12)*_xlfn.GAMMA.INV((H1740-(1-Params!$B$4))/Params!$B$4,Params!$B$5,Params!$B$6),1)))</f>
        <v/>
      </c>
      <c r="U1740" s="9">
        <f>ROUND(_xlfn.NORM.INV(I1740,Params!$B$13,Params!$B$14),1)</f>
        <v/>
      </c>
      <c r="V1740" s="9">
        <f>ROUND(_xlfn.NORM.INV(J1740,Params!$B$15,Params!$B$16),2)</f>
        <v/>
      </c>
      <c r="W1740" s="9">
        <f>ROUND(_xlfn.NORM.INV(K1740,Params!$B$13,Params!$B$14),1)</f>
        <v/>
      </c>
      <c r="X1740" s="9">
        <f>ROUND(_xlfn.NORM.INV(L1740,Params!$B$15,Params!$B$16),2)</f>
        <v/>
      </c>
      <c r="Y1740" s="9">
        <f>ROUND(_xlfn.NORM.INV(M1740,Params!$B$15,Params!$B$16)+Params!$B$17+Params!$B$18*M1740,2)</f>
        <v/>
      </c>
      <c r="Z1740" s="9">
        <f>ROUND(_xlfn.NORM.INV(N1740,Params!$B$13,Params!$B$14)+Params!$B$17+Params!$B$18*N1740,1)</f>
        <v/>
      </c>
    </row>
    <row r="1741">
      <c r="A1741" s="11" t="n">
        <v>1740</v>
      </c>
      <c r="B1741" s="12">
        <f>INT((A1741-1)/122)+1</f>
        <v/>
      </c>
      <c r="C1741" s="13" t="n">
        <v>0.187299</v>
      </c>
      <c r="D1741" s="13" t="n">
        <v>0.638429</v>
      </c>
      <c r="E1741" s="13" t="n">
        <v>0.712234</v>
      </c>
      <c r="F1741" s="13" t="n">
        <v>0.623602</v>
      </c>
      <c r="G1741" s="13" t="n">
        <v>0.95628</v>
      </c>
      <c r="H1741" s="13" t="n">
        <v>0.425649</v>
      </c>
      <c r="I1741" s="13" t="n">
        <v>0.897178</v>
      </c>
      <c r="J1741" s="13" t="n">
        <v>0.308645</v>
      </c>
      <c r="K1741" s="13" t="n">
        <v>0.421312</v>
      </c>
      <c r="L1741" s="13" t="n">
        <v>0.671458</v>
      </c>
      <c r="M1741" s="13" t="n">
        <v>0.507533</v>
      </c>
      <c r="N1741" s="13" t="n">
        <v>0.255096</v>
      </c>
      <c r="O1741" s="9">
        <f>IF(C1741&lt;=1-Params!$B$4,0,MAX(0.1,ROUND(_xlfn.GAMMA.INV((C1741-(1-Params!$B$4))/Params!$B$4,Params!$B$5,Params!$B$6),1)))</f>
        <v/>
      </c>
      <c r="P1741" s="9">
        <f>IF(D1741&lt;=1-Params!$B$7,0,ROUND(_xlfn.GAMMA.INV((D1741-(1-Params!$B$7))/Params!$B$7,Params!$B$8,Params!$B$9),3))</f>
        <v/>
      </c>
      <c r="Q1741" s="9">
        <f>IF(E1741&lt;=1-Params!$B$4,0,MAX(0.1,ROUND(_xlfn.GAMMA.INV((E1741-(1-Params!$B$4))/Params!$B$4,Params!$B$5,Params!$B$6),1)))</f>
        <v/>
      </c>
      <c r="R1741" s="9">
        <f>IF(F1741&lt;=1-Params!$B$7,0,ROUND(_xlfn.GAMMA.INV((F1741-(1-Params!$B$7))/Params!$B$7,Params!$B$8,Params!$B$9),3))</f>
        <v/>
      </c>
      <c r="S1741" s="9">
        <f>IF(G1741&lt;=1-Params!$B$7,0,ROUND((Params!$B$10+Params!$B$11*G1741^Params!$B$12)*_xlfn.GAMMA.INV((G1741-(1-Params!$B$7))/Params!$B$7,Params!$B$8,Params!$B$9),3))</f>
        <v/>
      </c>
      <c r="T1741" s="9">
        <f>IF(H1741&lt;=1-Params!$B$4,0,MAX(0.1,ROUND((Params!$B$10+Params!$B$11*H1741^Params!$B$12)*_xlfn.GAMMA.INV((H1741-(1-Params!$B$4))/Params!$B$4,Params!$B$5,Params!$B$6),1)))</f>
        <v/>
      </c>
      <c r="U1741" s="9">
        <f>ROUND(_xlfn.NORM.INV(I1741,Params!$B$13,Params!$B$14),1)</f>
        <v/>
      </c>
      <c r="V1741" s="9">
        <f>ROUND(_xlfn.NORM.INV(J1741,Params!$B$15,Params!$B$16),2)</f>
        <v/>
      </c>
      <c r="W1741" s="9">
        <f>ROUND(_xlfn.NORM.INV(K1741,Params!$B$13,Params!$B$14),1)</f>
        <v/>
      </c>
      <c r="X1741" s="9">
        <f>ROUND(_xlfn.NORM.INV(L1741,Params!$B$15,Params!$B$16),2)</f>
        <v/>
      </c>
      <c r="Y1741" s="9">
        <f>ROUND(_xlfn.NORM.INV(M1741,Params!$B$15,Params!$B$16)+Params!$B$17+Params!$B$18*M1741,2)</f>
        <v/>
      </c>
      <c r="Z1741" s="9">
        <f>ROUND(_xlfn.NORM.INV(N1741,Params!$B$13,Params!$B$14)+Params!$B$17+Params!$B$18*N1741,1)</f>
        <v/>
      </c>
    </row>
    <row r="1742">
      <c r="A1742" s="11" t="n">
        <v>1741</v>
      </c>
      <c r="B1742" s="12">
        <f>INT((A1742-1)/122)+1</f>
        <v/>
      </c>
      <c r="C1742" s="13" t="n">
        <v>0.515575</v>
      </c>
      <c r="D1742" s="13" t="n">
        <v>0.89819</v>
      </c>
      <c r="E1742" s="13" t="n">
        <v>0.96406</v>
      </c>
      <c r="F1742" s="13" t="n">
        <v>0.496151</v>
      </c>
      <c r="G1742" s="13" t="n">
        <v>0.911133</v>
      </c>
      <c r="H1742" s="13" t="n">
        <v>0.08155800000000001</v>
      </c>
      <c r="I1742" s="13" t="n">
        <v>0.777736</v>
      </c>
      <c r="J1742" s="13" t="n">
        <v>0.400401</v>
      </c>
      <c r="K1742" s="13" t="n">
        <v>0.831642</v>
      </c>
      <c r="L1742" s="13" t="n">
        <v>0.326726</v>
      </c>
      <c r="M1742" s="13" t="n">
        <v>0.09361800000000001</v>
      </c>
      <c r="N1742" s="13" t="n">
        <v>0.232273</v>
      </c>
      <c r="O1742" s="9">
        <f>IF(C1742&lt;=1-Params!$B$4,0,MAX(0.1,ROUND(_xlfn.GAMMA.INV((C1742-(1-Params!$B$4))/Params!$B$4,Params!$B$5,Params!$B$6),1)))</f>
        <v/>
      </c>
      <c r="P1742" s="9">
        <f>IF(D1742&lt;=1-Params!$B$7,0,ROUND(_xlfn.GAMMA.INV((D1742-(1-Params!$B$7))/Params!$B$7,Params!$B$8,Params!$B$9),3))</f>
        <v/>
      </c>
      <c r="Q1742" s="9">
        <f>IF(E1742&lt;=1-Params!$B$4,0,MAX(0.1,ROUND(_xlfn.GAMMA.INV((E1742-(1-Params!$B$4))/Params!$B$4,Params!$B$5,Params!$B$6),1)))</f>
        <v/>
      </c>
      <c r="R1742" s="9">
        <f>IF(F1742&lt;=1-Params!$B$7,0,ROUND(_xlfn.GAMMA.INV((F1742-(1-Params!$B$7))/Params!$B$7,Params!$B$8,Params!$B$9),3))</f>
        <v/>
      </c>
      <c r="S1742" s="9">
        <f>IF(G1742&lt;=1-Params!$B$7,0,ROUND((Params!$B$10+Params!$B$11*G1742^Params!$B$12)*_xlfn.GAMMA.INV((G1742-(1-Params!$B$7))/Params!$B$7,Params!$B$8,Params!$B$9),3))</f>
        <v/>
      </c>
      <c r="T1742" s="9">
        <f>IF(H1742&lt;=1-Params!$B$4,0,MAX(0.1,ROUND((Params!$B$10+Params!$B$11*H1742^Params!$B$12)*_xlfn.GAMMA.INV((H1742-(1-Params!$B$4))/Params!$B$4,Params!$B$5,Params!$B$6),1)))</f>
        <v/>
      </c>
      <c r="U1742" s="9">
        <f>ROUND(_xlfn.NORM.INV(I1742,Params!$B$13,Params!$B$14),1)</f>
        <v/>
      </c>
      <c r="V1742" s="9">
        <f>ROUND(_xlfn.NORM.INV(J1742,Params!$B$15,Params!$B$16),2)</f>
        <v/>
      </c>
      <c r="W1742" s="9">
        <f>ROUND(_xlfn.NORM.INV(K1742,Params!$B$13,Params!$B$14),1)</f>
        <v/>
      </c>
      <c r="X1742" s="9">
        <f>ROUND(_xlfn.NORM.INV(L1742,Params!$B$15,Params!$B$16),2)</f>
        <v/>
      </c>
      <c r="Y1742" s="9">
        <f>ROUND(_xlfn.NORM.INV(M1742,Params!$B$15,Params!$B$16)+Params!$B$17+Params!$B$18*M1742,2)</f>
        <v/>
      </c>
      <c r="Z1742" s="9">
        <f>ROUND(_xlfn.NORM.INV(N1742,Params!$B$13,Params!$B$14)+Params!$B$17+Params!$B$18*N1742,1)</f>
        <v/>
      </c>
    </row>
    <row r="1743">
      <c r="A1743" s="11" t="n">
        <v>1742</v>
      </c>
      <c r="B1743" s="12">
        <f>INT((A1743-1)/122)+1</f>
        <v/>
      </c>
      <c r="C1743" s="13" t="n">
        <v>0.590282</v>
      </c>
      <c r="D1743" s="13" t="n">
        <v>0.892948</v>
      </c>
      <c r="E1743" s="13" t="n">
        <v>0.42549</v>
      </c>
      <c r="F1743" s="13" t="n">
        <v>0.247838</v>
      </c>
      <c r="G1743" s="13" t="n">
        <v>0.794602</v>
      </c>
      <c r="H1743" s="13" t="n">
        <v>0.666041</v>
      </c>
      <c r="I1743" s="13" t="n">
        <v>0.918977</v>
      </c>
      <c r="J1743" s="13" t="n">
        <v>0.359166</v>
      </c>
      <c r="K1743" s="13" t="n">
        <v>0.880479</v>
      </c>
      <c r="L1743" s="13" t="n">
        <v>0.420113</v>
      </c>
      <c r="M1743" s="13" t="n">
        <v>0.230244</v>
      </c>
      <c r="N1743" s="13" t="n">
        <v>0.152211</v>
      </c>
      <c r="O1743" s="9">
        <f>IF(C1743&lt;=1-Params!$B$4,0,MAX(0.1,ROUND(_xlfn.GAMMA.INV((C1743-(1-Params!$B$4))/Params!$B$4,Params!$B$5,Params!$B$6),1)))</f>
        <v/>
      </c>
      <c r="P1743" s="9">
        <f>IF(D1743&lt;=1-Params!$B$7,0,ROUND(_xlfn.GAMMA.INV((D1743-(1-Params!$B$7))/Params!$B$7,Params!$B$8,Params!$B$9),3))</f>
        <v/>
      </c>
      <c r="Q1743" s="9">
        <f>IF(E1743&lt;=1-Params!$B$4,0,MAX(0.1,ROUND(_xlfn.GAMMA.INV((E1743-(1-Params!$B$4))/Params!$B$4,Params!$B$5,Params!$B$6),1)))</f>
        <v/>
      </c>
      <c r="R1743" s="9">
        <f>IF(F1743&lt;=1-Params!$B$7,0,ROUND(_xlfn.GAMMA.INV((F1743-(1-Params!$B$7))/Params!$B$7,Params!$B$8,Params!$B$9),3))</f>
        <v/>
      </c>
      <c r="S1743" s="9">
        <f>IF(G1743&lt;=1-Params!$B$7,0,ROUND((Params!$B$10+Params!$B$11*G1743^Params!$B$12)*_xlfn.GAMMA.INV((G1743-(1-Params!$B$7))/Params!$B$7,Params!$B$8,Params!$B$9),3))</f>
        <v/>
      </c>
      <c r="T1743" s="9">
        <f>IF(H1743&lt;=1-Params!$B$4,0,MAX(0.1,ROUND((Params!$B$10+Params!$B$11*H1743^Params!$B$12)*_xlfn.GAMMA.INV((H1743-(1-Params!$B$4))/Params!$B$4,Params!$B$5,Params!$B$6),1)))</f>
        <v/>
      </c>
      <c r="U1743" s="9">
        <f>ROUND(_xlfn.NORM.INV(I1743,Params!$B$13,Params!$B$14),1)</f>
        <v/>
      </c>
      <c r="V1743" s="9">
        <f>ROUND(_xlfn.NORM.INV(J1743,Params!$B$15,Params!$B$16),2)</f>
        <v/>
      </c>
      <c r="W1743" s="9">
        <f>ROUND(_xlfn.NORM.INV(K1743,Params!$B$13,Params!$B$14),1)</f>
        <v/>
      </c>
      <c r="X1743" s="9">
        <f>ROUND(_xlfn.NORM.INV(L1743,Params!$B$15,Params!$B$16),2)</f>
        <v/>
      </c>
      <c r="Y1743" s="9">
        <f>ROUND(_xlfn.NORM.INV(M1743,Params!$B$15,Params!$B$16)+Params!$B$17+Params!$B$18*M1743,2)</f>
        <v/>
      </c>
      <c r="Z1743" s="9">
        <f>ROUND(_xlfn.NORM.INV(N1743,Params!$B$13,Params!$B$14)+Params!$B$17+Params!$B$18*N1743,1)</f>
        <v/>
      </c>
    </row>
    <row r="1744">
      <c r="A1744" s="11" t="n">
        <v>1743</v>
      </c>
      <c r="B1744" s="12">
        <f>INT((A1744-1)/122)+1</f>
        <v/>
      </c>
      <c r="C1744" s="13" t="n">
        <v>0.227317</v>
      </c>
      <c r="D1744" s="13" t="n">
        <v>0.646828</v>
      </c>
      <c r="E1744" s="13" t="n">
        <v>0.82418</v>
      </c>
      <c r="F1744" s="13" t="n">
        <v>0.386849</v>
      </c>
      <c r="G1744" s="13" t="n">
        <v>0.851041</v>
      </c>
      <c r="H1744" s="13" t="n">
        <v>0.513012</v>
      </c>
      <c r="I1744" s="13" t="n">
        <v>0.806528</v>
      </c>
      <c r="J1744" s="13" t="n">
        <v>0.178686</v>
      </c>
      <c r="K1744" s="13" t="n">
        <v>0.457351</v>
      </c>
      <c r="L1744" s="13" t="n">
        <v>0.576833</v>
      </c>
      <c r="M1744" s="13" t="n">
        <v>0.048228</v>
      </c>
      <c r="N1744" s="13" t="n">
        <v>0.200807</v>
      </c>
      <c r="O1744" s="9">
        <f>IF(C1744&lt;=1-Params!$B$4,0,MAX(0.1,ROUND(_xlfn.GAMMA.INV((C1744-(1-Params!$B$4))/Params!$B$4,Params!$B$5,Params!$B$6),1)))</f>
        <v/>
      </c>
      <c r="P1744" s="9">
        <f>IF(D1744&lt;=1-Params!$B$7,0,ROUND(_xlfn.GAMMA.INV((D1744-(1-Params!$B$7))/Params!$B$7,Params!$B$8,Params!$B$9),3))</f>
        <v/>
      </c>
      <c r="Q1744" s="9">
        <f>IF(E1744&lt;=1-Params!$B$4,0,MAX(0.1,ROUND(_xlfn.GAMMA.INV((E1744-(1-Params!$B$4))/Params!$B$4,Params!$B$5,Params!$B$6),1)))</f>
        <v/>
      </c>
      <c r="R1744" s="9">
        <f>IF(F1744&lt;=1-Params!$B$7,0,ROUND(_xlfn.GAMMA.INV((F1744-(1-Params!$B$7))/Params!$B$7,Params!$B$8,Params!$B$9),3))</f>
        <v/>
      </c>
      <c r="S1744" s="9">
        <f>IF(G1744&lt;=1-Params!$B$7,0,ROUND((Params!$B$10+Params!$B$11*G1744^Params!$B$12)*_xlfn.GAMMA.INV((G1744-(1-Params!$B$7))/Params!$B$7,Params!$B$8,Params!$B$9),3))</f>
        <v/>
      </c>
      <c r="T1744" s="9">
        <f>IF(H1744&lt;=1-Params!$B$4,0,MAX(0.1,ROUND((Params!$B$10+Params!$B$11*H1744^Params!$B$12)*_xlfn.GAMMA.INV((H1744-(1-Params!$B$4))/Params!$B$4,Params!$B$5,Params!$B$6),1)))</f>
        <v/>
      </c>
      <c r="U1744" s="9">
        <f>ROUND(_xlfn.NORM.INV(I1744,Params!$B$13,Params!$B$14),1)</f>
        <v/>
      </c>
      <c r="V1744" s="9">
        <f>ROUND(_xlfn.NORM.INV(J1744,Params!$B$15,Params!$B$16),2)</f>
        <v/>
      </c>
      <c r="W1744" s="9">
        <f>ROUND(_xlfn.NORM.INV(K1744,Params!$B$13,Params!$B$14),1)</f>
        <v/>
      </c>
      <c r="X1744" s="9">
        <f>ROUND(_xlfn.NORM.INV(L1744,Params!$B$15,Params!$B$16),2)</f>
        <v/>
      </c>
      <c r="Y1744" s="9">
        <f>ROUND(_xlfn.NORM.INV(M1744,Params!$B$15,Params!$B$16)+Params!$B$17+Params!$B$18*M1744,2)</f>
        <v/>
      </c>
      <c r="Z1744" s="9">
        <f>ROUND(_xlfn.NORM.INV(N1744,Params!$B$13,Params!$B$14)+Params!$B$17+Params!$B$18*N1744,1)</f>
        <v/>
      </c>
    </row>
    <row r="1745">
      <c r="A1745" s="11" t="n">
        <v>1744</v>
      </c>
      <c r="B1745" s="12">
        <f>INT((A1745-1)/122)+1</f>
        <v/>
      </c>
      <c r="C1745" s="13" t="n">
        <v>0.017405</v>
      </c>
      <c r="D1745" s="13" t="n">
        <v>0.917442</v>
      </c>
      <c r="E1745" s="13" t="n">
        <v>0.670886</v>
      </c>
      <c r="F1745" s="13" t="n">
        <v>0.173523</v>
      </c>
      <c r="G1745" s="13" t="n">
        <v>0.719247</v>
      </c>
      <c r="H1745" s="13" t="n">
        <v>0.721287</v>
      </c>
      <c r="I1745" s="13" t="n">
        <v>0.475599</v>
      </c>
      <c r="J1745" s="13" t="n">
        <v>0.8565970000000001</v>
      </c>
      <c r="K1745" s="13" t="n">
        <v>0.8167489999999999</v>
      </c>
      <c r="L1745" s="13" t="n">
        <v>0.102065</v>
      </c>
      <c r="M1745" s="13" t="n">
        <v>0.00102</v>
      </c>
      <c r="N1745" s="13" t="n">
        <v>0.508829</v>
      </c>
      <c r="O1745" s="9">
        <f>IF(C1745&lt;=1-Params!$B$4,0,MAX(0.1,ROUND(_xlfn.GAMMA.INV((C1745-(1-Params!$B$4))/Params!$B$4,Params!$B$5,Params!$B$6),1)))</f>
        <v/>
      </c>
      <c r="P1745" s="9">
        <f>IF(D1745&lt;=1-Params!$B$7,0,ROUND(_xlfn.GAMMA.INV((D1745-(1-Params!$B$7))/Params!$B$7,Params!$B$8,Params!$B$9),3))</f>
        <v/>
      </c>
      <c r="Q1745" s="9">
        <f>IF(E1745&lt;=1-Params!$B$4,0,MAX(0.1,ROUND(_xlfn.GAMMA.INV((E1745-(1-Params!$B$4))/Params!$B$4,Params!$B$5,Params!$B$6),1)))</f>
        <v/>
      </c>
      <c r="R1745" s="9">
        <f>IF(F1745&lt;=1-Params!$B$7,0,ROUND(_xlfn.GAMMA.INV((F1745-(1-Params!$B$7))/Params!$B$7,Params!$B$8,Params!$B$9),3))</f>
        <v/>
      </c>
      <c r="S1745" s="9">
        <f>IF(G1745&lt;=1-Params!$B$7,0,ROUND((Params!$B$10+Params!$B$11*G1745^Params!$B$12)*_xlfn.GAMMA.INV((G1745-(1-Params!$B$7))/Params!$B$7,Params!$B$8,Params!$B$9),3))</f>
        <v/>
      </c>
      <c r="T1745" s="9">
        <f>IF(H1745&lt;=1-Params!$B$4,0,MAX(0.1,ROUND((Params!$B$10+Params!$B$11*H1745^Params!$B$12)*_xlfn.GAMMA.INV((H1745-(1-Params!$B$4))/Params!$B$4,Params!$B$5,Params!$B$6),1)))</f>
        <v/>
      </c>
      <c r="U1745" s="9">
        <f>ROUND(_xlfn.NORM.INV(I1745,Params!$B$13,Params!$B$14),1)</f>
        <v/>
      </c>
      <c r="V1745" s="9">
        <f>ROUND(_xlfn.NORM.INV(J1745,Params!$B$15,Params!$B$16),2)</f>
        <v/>
      </c>
      <c r="W1745" s="9">
        <f>ROUND(_xlfn.NORM.INV(K1745,Params!$B$13,Params!$B$14),1)</f>
        <v/>
      </c>
      <c r="X1745" s="9">
        <f>ROUND(_xlfn.NORM.INV(L1745,Params!$B$15,Params!$B$16),2)</f>
        <v/>
      </c>
      <c r="Y1745" s="9">
        <f>ROUND(_xlfn.NORM.INV(M1745,Params!$B$15,Params!$B$16)+Params!$B$17+Params!$B$18*M1745,2)</f>
        <v/>
      </c>
      <c r="Z1745" s="9">
        <f>ROUND(_xlfn.NORM.INV(N1745,Params!$B$13,Params!$B$14)+Params!$B$17+Params!$B$18*N1745,1)</f>
        <v/>
      </c>
    </row>
    <row r="1746">
      <c r="A1746" s="11" t="n">
        <v>1745</v>
      </c>
      <c r="B1746" s="12">
        <f>INT((A1746-1)/122)+1</f>
        <v/>
      </c>
      <c r="C1746" s="13" t="n">
        <v>0.108074</v>
      </c>
      <c r="D1746" s="13" t="n">
        <v>0.294612</v>
      </c>
      <c r="E1746" s="13" t="n">
        <v>0.206889</v>
      </c>
      <c r="F1746" s="13" t="n">
        <v>0.691312</v>
      </c>
      <c r="G1746" s="13" t="n">
        <v>0.568238</v>
      </c>
      <c r="H1746" s="13" t="n">
        <v>0.912954</v>
      </c>
      <c r="I1746" s="13" t="n">
        <v>0.620217</v>
      </c>
      <c r="J1746" s="13" t="n">
        <v>0.8895189999999999</v>
      </c>
      <c r="K1746" s="13" t="n">
        <v>0.629516</v>
      </c>
      <c r="L1746" s="13" t="n">
        <v>0.367888</v>
      </c>
      <c r="M1746" s="13" t="n">
        <v>0.158343</v>
      </c>
      <c r="N1746" s="13" t="n">
        <v>0.495293</v>
      </c>
      <c r="O1746" s="9">
        <f>IF(C1746&lt;=1-Params!$B$4,0,MAX(0.1,ROUND(_xlfn.GAMMA.INV((C1746-(1-Params!$B$4))/Params!$B$4,Params!$B$5,Params!$B$6),1)))</f>
        <v/>
      </c>
      <c r="P1746" s="9">
        <f>IF(D1746&lt;=1-Params!$B$7,0,ROUND(_xlfn.GAMMA.INV((D1746-(1-Params!$B$7))/Params!$B$7,Params!$B$8,Params!$B$9),3))</f>
        <v/>
      </c>
      <c r="Q1746" s="9">
        <f>IF(E1746&lt;=1-Params!$B$4,0,MAX(0.1,ROUND(_xlfn.GAMMA.INV((E1746-(1-Params!$B$4))/Params!$B$4,Params!$B$5,Params!$B$6),1)))</f>
        <v/>
      </c>
      <c r="R1746" s="9">
        <f>IF(F1746&lt;=1-Params!$B$7,0,ROUND(_xlfn.GAMMA.INV((F1746-(1-Params!$B$7))/Params!$B$7,Params!$B$8,Params!$B$9),3))</f>
        <v/>
      </c>
      <c r="S1746" s="9">
        <f>IF(G1746&lt;=1-Params!$B$7,0,ROUND((Params!$B$10+Params!$B$11*G1746^Params!$B$12)*_xlfn.GAMMA.INV((G1746-(1-Params!$B$7))/Params!$B$7,Params!$B$8,Params!$B$9),3))</f>
        <v/>
      </c>
      <c r="T1746" s="9">
        <f>IF(H1746&lt;=1-Params!$B$4,0,MAX(0.1,ROUND((Params!$B$10+Params!$B$11*H1746^Params!$B$12)*_xlfn.GAMMA.INV((H1746-(1-Params!$B$4))/Params!$B$4,Params!$B$5,Params!$B$6),1)))</f>
        <v/>
      </c>
      <c r="U1746" s="9">
        <f>ROUND(_xlfn.NORM.INV(I1746,Params!$B$13,Params!$B$14),1)</f>
        <v/>
      </c>
      <c r="V1746" s="9">
        <f>ROUND(_xlfn.NORM.INV(J1746,Params!$B$15,Params!$B$16),2)</f>
        <v/>
      </c>
      <c r="W1746" s="9">
        <f>ROUND(_xlfn.NORM.INV(K1746,Params!$B$13,Params!$B$14),1)</f>
        <v/>
      </c>
      <c r="X1746" s="9">
        <f>ROUND(_xlfn.NORM.INV(L1746,Params!$B$15,Params!$B$16),2)</f>
        <v/>
      </c>
      <c r="Y1746" s="9">
        <f>ROUND(_xlfn.NORM.INV(M1746,Params!$B$15,Params!$B$16)+Params!$B$17+Params!$B$18*M1746,2)</f>
        <v/>
      </c>
      <c r="Z1746" s="9">
        <f>ROUND(_xlfn.NORM.INV(N1746,Params!$B$13,Params!$B$14)+Params!$B$17+Params!$B$18*N1746,1)</f>
        <v/>
      </c>
    </row>
    <row r="1747">
      <c r="A1747" s="11" t="n">
        <v>1746</v>
      </c>
      <c r="B1747" s="12">
        <f>INT((A1747-1)/122)+1</f>
        <v/>
      </c>
      <c r="C1747" s="13" t="n">
        <v>0.230689</v>
      </c>
      <c r="D1747" s="13" t="n">
        <v>0.960539</v>
      </c>
      <c r="E1747" s="13" t="n">
        <v>0.140961</v>
      </c>
      <c r="F1747" s="13" t="n">
        <v>0.260226</v>
      </c>
      <c r="G1747" s="13" t="n">
        <v>0.178821</v>
      </c>
      <c r="H1747" s="13" t="n">
        <v>0.960633</v>
      </c>
      <c r="I1747" s="13" t="n">
        <v>0.726753</v>
      </c>
      <c r="J1747" s="13" t="n">
        <v>0.693374</v>
      </c>
      <c r="K1747" s="13" t="n">
        <v>0.921818</v>
      </c>
      <c r="L1747" s="13" t="n">
        <v>0.490967</v>
      </c>
      <c r="M1747" s="13" t="n">
        <v>0.113152</v>
      </c>
      <c r="N1747" s="13" t="n">
        <v>0.016238</v>
      </c>
      <c r="O1747" s="9">
        <f>IF(C1747&lt;=1-Params!$B$4,0,MAX(0.1,ROUND(_xlfn.GAMMA.INV((C1747-(1-Params!$B$4))/Params!$B$4,Params!$B$5,Params!$B$6),1)))</f>
        <v/>
      </c>
      <c r="P1747" s="9">
        <f>IF(D1747&lt;=1-Params!$B$7,0,ROUND(_xlfn.GAMMA.INV((D1747-(1-Params!$B$7))/Params!$B$7,Params!$B$8,Params!$B$9),3))</f>
        <v/>
      </c>
      <c r="Q1747" s="9">
        <f>IF(E1747&lt;=1-Params!$B$4,0,MAX(0.1,ROUND(_xlfn.GAMMA.INV((E1747-(1-Params!$B$4))/Params!$B$4,Params!$B$5,Params!$B$6),1)))</f>
        <v/>
      </c>
      <c r="R1747" s="9">
        <f>IF(F1747&lt;=1-Params!$B$7,0,ROUND(_xlfn.GAMMA.INV((F1747-(1-Params!$B$7))/Params!$B$7,Params!$B$8,Params!$B$9),3))</f>
        <v/>
      </c>
      <c r="S1747" s="9">
        <f>IF(G1747&lt;=1-Params!$B$7,0,ROUND((Params!$B$10+Params!$B$11*G1747^Params!$B$12)*_xlfn.GAMMA.INV((G1747-(1-Params!$B$7))/Params!$B$7,Params!$B$8,Params!$B$9),3))</f>
        <v/>
      </c>
      <c r="T1747" s="9">
        <f>IF(H1747&lt;=1-Params!$B$4,0,MAX(0.1,ROUND((Params!$B$10+Params!$B$11*H1747^Params!$B$12)*_xlfn.GAMMA.INV((H1747-(1-Params!$B$4))/Params!$B$4,Params!$B$5,Params!$B$6),1)))</f>
        <v/>
      </c>
      <c r="U1747" s="9">
        <f>ROUND(_xlfn.NORM.INV(I1747,Params!$B$13,Params!$B$14),1)</f>
        <v/>
      </c>
      <c r="V1747" s="9">
        <f>ROUND(_xlfn.NORM.INV(J1747,Params!$B$15,Params!$B$16),2)</f>
        <v/>
      </c>
      <c r="W1747" s="9">
        <f>ROUND(_xlfn.NORM.INV(K1747,Params!$B$13,Params!$B$14),1)</f>
        <v/>
      </c>
      <c r="X1747" s="9">
        <f>ROUND(_xlfn.NORM.INV(L1747,Params!$B$15,Params!$B$16),2)</f>
        <v/>
      </c>
      <c r="Y1747" s="9">
        <f>ROUND(_xlfn.NORM.INV(M1747,Params!$B$15,Params!$B$16)+Params!$B$17+Params!$B$18*M1747,2)</f>
        <v/>
      </c>
      <c r="Z1747" s="9">
        <f>ROUND(_xlfn.NORM.INV(N1747,Params!$B$13,Params!$B$14)+Params!$B$17+Params!$B$18*N1747,1)</f>
        <v/>
      </c>
    </row>
    <row r="1748">
      <c r="A1748" s="11" t="n">
        <v>1747</v>
      </c>
      <c r="B1748" s="12">
        <f>INT((A1748-1)/122)+1</f>
        <v/>
      </c>
      <c r="C1748" s="13" t="n">
        <v>0.399101</v>
      </c>
      <c r="D1748" s="13" t="n">
        <v>0.701149</v>
      </c>
      <c r="E1748" s="13" t="n">
        <v>0.294949</v>
      </c>
      <c r="F1748" s="13" t="n">
        <v>0.293948</v>
      </c>
      <c r="G1748" s="13" t="n">
        <v>0.321143</v>
      </c>
      <c r="H1748" s="13" t="n">
        <v>0.895854</v>
      </c>
      <c r="I1748" s="13" t="n">
        <v>0.613545</v>
      </c>
      <c r="J1748" s="13" t="n">
        <v>0.637446</v>
      </c>
      <c r="K1748" s="13" t="n">
        <v>0.989513</v>
      </c>
      <c r="L1748" s="13" t="n">
        <v>0.124474</v>
      </c>
      <c r="M1748" s="13" t="n">
        <v>0.700411</v>
      </c>
      <c r="N1748" s="13" t="n">
        <v>0.08747099999999999</v>
      </c>
      <c r="O1748" s="9">
        <f>IF(C1748&lt;=1-Params!$B$4,0,MAX(0.1,ROUND(_xlfn.GAMMA.INV((C1748-(1-Params!$B$4))/Params!$B$4,Params!$B$5,Params!$B$6),1)))</f>
        <v/>
      </c>
      <c r="P1748" s="9">
        <f>IF(D1748&lt;=1-Params!$B$7,0,ROUND(_xlfn.GAMMA.INV((D1748-(1-Params!$B$7))/Params!$B$7,Params!$B$8,Params!$B$9),3))</f>
        <v/>
      </c>
      <c r="Q1748" s="9">
        <f>IF(E1748&lt;=1-Params!$B$4,0,MAX(0.1,ROUND(_xlfn.GAMMA.INV((E1748-(1-Params!$B$4))/Params!$B$4,Params!$B$5,Params!$B$6),1)))</f>
        <v/>
      </c>
      <c r="R1748" s="9">
        <f>IF(F1748&lt;=1-Params!$B$7,0,ROUND(_xlfn.GAMMA.INV((F1748-(1-Params!$B$7))/Params!$B$7,Params!$B$8,Params!$B$9),3))</f>
        <v/>
      </c>
      <c r="S1748" s="9">
        <f>IF(G1748&lt;=1-Params!$B$7,0,ROUND((Params!$B$10+Params!$B$11*G1748^Params!$B$12)*_xlfn.GAMMA.INV((G1748-(1-Params!$B$7))/Params!$B$7,Params!$B$8,Params!$B$9),3))</f>
        <v/>
      </c>
      <c r="T1748" s="9">
        <f>IF(H1748&lt;=1-Params!$B$4,0,MAX(0.1,ROUND((Params!$B$10+Params!$B$11*H1748^Params!$B$12)*_xlfn.GAMMA.INV((H1748-(1-Params!$B$4))/Params!$B$4,Params!$B$5,Params!$B$6),1)))</f>
        <v/>
      </c>
      <c r="U1748" s="9">
        <f>ROUND(_xlfn.NORM.INV(I1748,Params!$B$13,Params!$B$14),1)</f>
        <v/>
      </c>
      <c r="V1748" s="9">
        <f>ROUND(_xlfn.NORM.INV(J1748,Params!$B$15,Params!$B$16),2)</f>
        <v/>
      </c>
      <c r="W1748" s="9">
        <f>ROUND(_xlfn.NORM.INV(K1748,Params!$B$13,Params!$B$14),1)</f>
        <v/>
      </c>
      <c r="X1748" s="9">
        <f>ROUND(_xlfn.NORM.INV(L1748,Params!$B$15,Params!$B$16),2)</f>
        <v/>
      </c>
      <c r="Y1748" s="9">
        <f>ROUND(_xlfn.NORM.INV(M1748,Params!$B$15,Params!$B$16)+Params!$B$17+Params!$B$18*M1748,2)</f>
        <v/>
      </c>
      <c r="Z1748" s="9">
        <f>ROUND(_xlfn.NORM.INV(N1748,Params!$B$13,Params!$B$14)+Params!$B$17+Params!$B$18*N1748,1)</f>
        <v/>
      </c>
    </row>
    <row r="1749">
      <c r="A1749" s="11" t="n">
        <v>1748</v>
      </c>
      <c r="B1749" s="12">
        <f>INT((A1749-1)/122)+1</f>
        <v/>
      </c>
      <c r="C1749" s="13" t="n">
        <v>0.060379</v>
      </c>
      <c r="D1749" s="13" t="n">
        <v>0.385374</v>
      </c>
      <c r="E1749" s="13" t="n">
        <v>0.499195</v>
      </c>
      <c r="F1749" s="13" t="n">
        <v>0.770749</v>
      </c>
      <c r="G1749" s="13" t="n">
        <v>0.590675</v>
      </c>
      <c r="H1749" s="13" t="n">
        <v>0.276656</v>
      </c>
      <c r="I1749" s="13" t="n">
        <v>0.935649</v>
      </c>
      <c r="J1749" s="13" t="n">
        <v>0.800602</v>
      </c>
      <c r="K1749" s="13" t="n">
        <v>0.948581</v>
      </c>
      <c r="L1749" s="13" t="n">
        <v>0.417671</v>
      </c>
      <c r="M1749" s="13" t="n">
        <v>0.600175</v>
      </c>
      <c r="N1749" s="13" t="n">
        <v>0.103903</v>
      </c>
      <c r="O1749" s="9">
        <f>IF(C1749&lt;=1-Params!$B$4,0,MAX(0.1,ROUND(_xlfn.GAMMA.INV((C1749-(1-Params!$B$4))/Params!$B$4,Params!$B$5,Params!$B$6),1)))</f>
        <v/>
      </c>
      <c r="P1749" s="9">
        <f>IF(D1749&lt;=1-Params!$B$7,0,ROUND(_xlfn.GAMMA.INV((D1749-(1-Params!$B$7))/Params!$B$7,Params!$B$8,Params!$B$9),3))</f>
        <v/>
      </c>
      <c r="Q1749" s="9">
        <f>IF(E1749&lt;=1-Params!$B$4,0,MAX(0.1,ROUND(_xlfn.GAMMA.INV((E1749-(1-Params!$B$4))/Params!$B$4,Params!$B$5,Params!$B$6),1)))</f>
        <v/>
      </c>
      <c r="R1749" s="9">
        <f>IF(F1749&lt;=1-Params!$B$7,0,ROUND(_xlfn.GAMMA.INV((F1749-(1-Params!$B$7))/Params!$B$7,Params!$B$8,Params!$B$9),3))</f>
        <v/>
      </c>
      <c r="S1749" s="9">
        <f>IF(G1749&lt;=1-Params!$B$7,0,ROUND((Params!$B$10+Params!$B$11*G1749^Params!$B$12)*_xlfn.GAMMA.INV((G1749-(1-Params!$B$7))/Params!$B$7,Params!$B$8,Params!$B$9),3))</f>
        <v/>
      </c>
      <c r="T1749" s="9">
        <f>IF(H1749&lt;=1-Params!$B$4,0,MAX(0.1,ROUND((Params!$B$10+Params!$B$11*H1749^Params!$B$12)*_xlfn.GAMMA.INV((H1749-(1-Params!$B$4))/Params!$B$4,Params!$B$5,Params!$B$6),1)))</f>
        <v/>
      </c>
      <c r="U1749" s="9">
        <f>ROUND(_xlfn.NORM.INV(I1749,Params!$B$13,Params!$B$14),1)</f>
        <v/>
      </c>
      <c r="V1749" s="9">
        <f>ROUND(_xlfn.NORM.INV(J1749,Params!$B$15,Params!$B$16),2)</f>
        <v/>
      </c>
      <c r="W1749" s="9">
        <f>ROUND(_xlfn.NORM.INV(K1749,Params!$B$13,Params!$B$14),1)</f>
        <v/>
      </c>
      <c r="X1749" s="9">
        <f>ROUND(_xlfn.NORM.INV(L1749,Params!$B$15,Params!$B$16),2)</f>
        <v/>
      </c>
      <c r="Y1749" s="9">
        <f>ROUND(_xlfn.NORM.INV(M1749,Params!$B$15,Params!$B$16)+Params!$B$17+Params!$B$18*M1749,2)</f>
        <v/>
      </c>
      <c r="Z1749" s="9">
        <f>ROUND(_xlfn.NORM.INV(N1749,Params!$B$13,Params!$B$14)+Params!$B$17+Params!$B$18*N1749,1)</f>
        <v/>
      </c>
    </row>
    <row r="1750">
      <c r="A1750" s="11" t="n">
        <v>1749</v>
      </c>
      <c r="B1750" s="12">
        <f>INT((A1750-1)/122)+1</f>
        <v/>
      </c>
      <c r="C1750" s="13" t="n">
        <v>0.83061</v>
      </c>
      <c r="D1750" s="13" t="n">
        <v>0.411382</v>
      </c>
      <c r="E1750" s="13" t="n">
        <v>0.585598</v>
      </c>
      <c r="F1750" s="13" t="n">
        <v>0.952341</v>
      </c>
      <c r="G1750" s="13" t="n">
        <v>0.63341</v>
      </c>
      <c r="H1750" s="13" t="n">
        <v>0.746929</v>
      </c>
      <c r="I1750" s="13" t="n">
        <v>0.81869</v>
      </c>
      <c r="J1750" s="13" t="n">
        <v>0.769859</v>
      </c>
      <c r="K1750" s="13" t="n">
        <v>0.979447</v>
      </c>
      <c r="L1750" s="13" t="n">
        <v>0.7785570000000001</v>
      </c>
      <c r="M1750" s="13" t="n">
        <v>0.748591</v>
      </c>
      <c r="N1750" s="13" t="n">
        <v>0.194845</v>
      </c>
      <c r="O1750" s="9">
        <f>IF(C1750&lt;=1-Params!$B$4,0,MAX(0.1,ROUND(_xlfn.GAMMA.INV((C1750-(1-Params!$B$4))/Params!$B$4,Params!$B$5,Params!$B$6),1)))</f>
        <v/>
      </c>
      <c r="P1750" s="9">
        <f>IF(D1750&lt;=1-Params!$B$7,0,ROUND(_xlfn.GAMMA.INV((D1750-(1-Params!$B$7))/Params!$B$7,Params!$B$8,Params!$B$9),3))</f>
        <v/>
      </c>
      <c r="Q1750" s="9">
        <f>IF(E1750&lt;=1-Params!$B$4,0,MAX(0.1,ROUND(_xlfn.GAMMA.INV((E1750-(1-Params!$B$4))/Params!$B$4,Params!$B$5,Params!$B$6),1)))</f>
        <v/>
      </c>
      <c r="R1750" s="9">
        <f>IF(F1750&lt;=1-Params!$B$7,0,ROUND(_xlfn.GAMMA.INV((F1750-(1-Params!$B$7))/Params!$B$7,Params!$B$8,Params!$B$9),3))</f>
        <v/>
      </c>
      <c r="S1750" s="9">
        <f>IF(G1750&lt;=1-Params!$B$7,0,ROUND((Params!$B$10+Params!$B$11*G1750^Params!$B$12)*_xlfn.GAMMA.INV((G1750-(1-Params!$B$7))/Params!$B$7,Params!$B$8,Params!$B$9),3))</f>
        <v/>
      </c>
      <c r="T1750" s="9">
        <f>IF(H1750&lt;=1-Params!$B$4,0,MAX(0.1,ROUND((Params!$B$10+Params!$B$11*H1750^Params!$B$12)*_xlfn.GAMMA.INV((H1750-(1-Params!$B$4))/Params!$B$4,Params!$B$5,Params!$B$6),1)))</f>
        <v/>
      </c>
      <c r="U1750" s="9">
        <f>ROUND(_xlfn.NORM.INV(I1750,Params!$B$13,Params!$B$14),1)</f>
        <v/>
      </c>
      <c r="V1750" s="9">
        <f>ROUND(_xlfn.NORM.INV(J1750,Params!$B$15,Params!$B$16),2)</f>
        <v/>
      </c>
      <c r="W1750" s="9">
        <f>ROUND(_xlfn.NORM.INV(K1750,Params!$B$13,Params!$B$14),1)</f>
        <v/>
      </c>
      <c r="X1750" s="9">
        <f>ROUND(_xlfn.NORM.INV(L1750,Params!$B$15,Params!$B$16),2)</f>
        <v/>
      </c>
      <c r="Y1750" s="9">
        <f>ROUND(_xlfn.NORM.INV(M1750,Params!$B$15,Params!$B$16)+Params!$B$17+Params!$B$18*M1750,2)</f>
        <v/>
      </c>
      <c r="Z1750" s="9">
        <f>ROUND(_xlfn.NORM.INV(N1750,Params!$B$13,Params!$B$14)+Params!$B$17+Params!$B$18*N1750,1)</f>
        <v/>
      </c>
    </row>
    <row r="1751">
      <c r="A1751" s="11" t="n">
        <v>1750</v>
      </c>
      <c r="B1751" s="12">
        <f>INT((A1751-1)/122)+1</f>
        <v/>
      </c>
      <c r="C1751" s="13" t="n">
        <v>0.99778</v>
      </c>
      <c r="D1751" s="13" t="n">
        <v>0.832098</v>
      </c>
      <c r="E1751" s="13" t="n">
        <v>0.543887</v>
      </c>
      <c r="F1751" s="13" t="n">
        <v>0.309373</v>
      </c>
      <c r="G1751" s="13" t="n">
        <v>0.43059</v>
      </c>
      <c r="H1751" s="13" t="n">
        <v>0.819891</v>
      </c>
      <c r="I1751" s="13" t="n">
        <v>0.752287</v>
      </c>
      <c r="J1751" s="13" t="n">
        <v>0.282784</v>
      </c>
      <c r="K1751" s="13" t="n">
        <v>0.776775</v>
      </c>
      <c r="L1751" s="13" t="n">
        <v>0.484022</v>
      </c>
      <c r="M1751" s="13" t="n">
        <v>0.882178</v>
      </c>
      <c r="N1751" s="13" t="n">
        <v>0.043386</v>
      </c>
      <c r="O1751" s="9">
        <f>IF(C1751&lt;=1-Params!$B$4,0,MAX(0.1,ROUND(_xlfn.GAMMA.INV((C1751-(1-Params!$B$4))/Params!$B$4,Params!$B$5,Params!$B$6),1)))</f>
        <v/>
      </c>
      <c r="P1751" s="9">
        <f>IF(D1751&lt;=1-Params!$B$7,0,ROUND(_xlfn.GAMMA.INV((D1751-(1-Params!$B$7))/Params!$B$7,Params!$B$8,Params!$B$9),3))</f>
        <v/>
      </c>
      <c r="Q1751" s="9">
        <f>IF(E1751&lt;=1-Params!$B$4,0,MAX(0.1,ROUND(_xlfn.GAMMA.INV((E1751-(1-Params!$B$4))/Params!$B$4,Params!$B$5,Params!$B$6),1)))</f>
        <v/>
      </c>
      <c r="R1751" s="9">
        <f>IF(F1751&lt;=1-Params!$B$7,0,ROUND(_xlfn.GAMMA.INV((F1751-(1-Params!$B$7))/Params!$B$7,Params!$B$8,Params!$B$9),3))</f>
        <v/>
      </c>
      <c r="S1751" s="9">
        <f>IF(G1751&lt;=1-Params!$B$7,0,ROUND((Params!$B$10+Params!$B$11*G1751^Params!$B$12)*_xlfn.GAMMA.INV((G1751-(1-Params!$B$7))/Params!$B$7,Params!$B$8,Params!$B$9),3))</f>
        <v/>
      </c>
      <c r="T1751" s="9">
        <f>IF(H1751&lt;=1-Params!$B$4,0,MAX(0.1,ROUND((Params!$B$10+Params!$B$11*H1751^Params!$B$12)*_xlfn.GAMMA.INV((H1751-(1-Params!$B$4))/Params!$B$4,Params!$B$5,Params!$B$6),1)))</f>
        <v/>
      </c>
      <c r="U1751" s="9">
        <f>ROUND(_xlfn.NORM.INV(I1751,Params!$B$13,Params!$B$14),1)</f>
        <v/>
      </c>
      <c r="V1751" s="9">
        <f>ROUND(_xlfn.NORM.INV(J1751,Params!$B$15,Params!$B$16),2)</f>
        <v/>
      </c>
      <c r="W1751" s="9">
        <f>ROUND(_xlfn.NORM.INV(K1751,Params!$B$13,Params!$B$14),1)</f>
        <v/>
      </c>
      <c r="X1751" s="9">
        <f>ROUND(_xlfn.NORM.INV(L1751,Params!$B$15,Params!$B$16),2)</f>
        <v/>
      </c>
      <c r="Y1751" s="9">
        <f>ROUND(_xlfn.NORM.INV(M1751,Params!$B$15,Params!$B$16)+Params!$B$17+Params!$B$18*M1751,2)</f>
        <v/>
      </c>
      <c r="Z1751" s="9">
        <f>ROUND(_xlfn.NORM.INV(N1751,Params!$B$13,Params!$B$14)+Params!$B$17+Params!$B$18*N1751,1)</f>
        <v/>
      </c>
    </row>
    <row r="1752">
      <c r="A1752" s="11" t="n">
        <v>1751</v>
      </c>
      <c r="B1752" s="12">
        <f>INT((A1752-1)/122)+1</f>
        <v/>
      </c>
      <c r="C1752" s="13" t="n">
        <v>0.41348</v>
      </c>
      <c r="D1752" s="13" t="n">
        <v>0.973018</v>
      </c>
      <c r="E1752" s="13" t="n">
        <v>0.12502</v>
      </c>
      <c r="F1752" s="13" t="n">
        <v>0.389118</v>
      </c>
      <c r="G1752" s="13" t="n">
        <v>0.254208</v>
      </c>
      <c r="H1752" s="13" t="n">
        <v>0.246742</v>
      </c>
      <c r="I1752" s="13" t="n">
        <v>0.8932</v>
      </c>
      <c r="J1752" s="13" t="n">
        <v>0.758116</v>
      </c>
      <c r="K1752" s="13" t="n">
        <v>0.7778659999999999</v>
      </c>
      <c r="L1752" s="13" t="n">
        <v>0.853258</v>
      </c>
      <c r="M1752" s="13" t="n">
        <v>0.880848</v>
      </c>
      <c r="N1752" s="13" t="n">
        <v>0.079737</v>
      </c>
      <c r="O1752" s="9">
        <f>IF(C1752&lt;=1-Params!$B$4,0,MAX(0.1,ROUND(_xlfn.GAMMA.INV((C1752-(1-Params!$B$4))/Params!$B$4,Params!$B$5,Params!$B$6),1)))</f>
        <v/>
      </c>
      <c r="P1752" s="9">
        <f>IF(D1752&lt;=1-Params!$B$7,0,ROUND(_xlfn.GAMMA.INV((D1752-(1-Params!$B$7))/Params!$B$7,Params!$B$8,Params!$B$9),3))</f>
        <v/>
      </c>
      <c r="Q1752" s="9">
        <f>IF(E1752&lt;=1-Params!$B$4,0,MAX(0.1,ROUND(_xlfn.GAMMA.INV((E1752-(1-Params!$B$4))/Params!$B$4,Params!$B$5,Params!$B$6),1)))</f>
        <v/>
      </c>
      <c r="R1752" s="9">
        <f>IF(F1752&lt;=1-Params!$B$7,0,ROUND(_xlfn.GAMMA.INV((F1752-(1-Params!$B$7))/Params!$B$7,Params!$B$8,Params!$B$9),3))</f>
        <v/>
      </c>
      <c r="S1752" s="9">
        <f>IF(G1752&lt;=1-Params!$B$7,0,ROUND((Params!$B$10+Params!$B$11*G1752^Params!$B$12)*_xlfn.GAMMA.INV((G1752-(1-Params!$B$7))/Params!$B$7,Params!$B$8,Params!$B$9),3))</f>
        <v/>
      </c>
      <c r="T1752" s="9">
        <f>IF(H1752&lt;=1-Params!$B$4,0,MAX(0.1,ROUND((Params!$B$10+Params!$B$11*H1752^Params!$B$12)*_xlfn.GAMMA.INV((H1752-(1-Params!$B$4))/Params!$B$4,Params!$B$5,Params!$B$6),1)))</f>
        <v/>
      </c>
      <c r="U1752" s="9">
        <f>ROUND(_xlfn.NORM.INV(I1752,Params!$B$13,Params!$B$14),1)</f>
        <v/>
      </c>
      <c r="V1752" s="9">
        <f>ROUND(_xlfn.NORM.INV(J1752,Params!$B$15,Params!$B$16),2)</f>
        <v/>
      </c>
      <c r="W1752" s="9">
        <f>ROUND(_xlfn.NORM.INV(K1752,Params!$B$13,Params!$B$14),1)</f>
        <v/>
      </c>
      <c r="X1752" s="9">
        <f>ROUND(_xlfn.NORM.INV(L1752,Params!$B$15,Params!$B$16),2)</f>
        <v/>
      </c>
      <c r="Y1752" s="9">
        <f>ROUND(_xlfn.NORM.INV(M1752,Params!$B$15,Params!$B$16)+Params!$B$17+Params!$B$18*M1752,2)</f>
        <v/>
      </c>
      <c r="Z1752" s="9">
        <f>ROUND(_xlfn.NORM.INV(N1752,Params!$B$13,Params!$B$14)+Params!$B$17+Params!$B$18*N1752,1)</f>
        <v/>
      </c>
    </row>
    <row r="1753">
      <c r="A1753" s="11" t="n">
        <v>1752</v>
      </c>
      <c r="B1753" s="12">
        <f>INT((A1753-1)/122)+1</f>
        <v/>
      </c>
      <c r="C1753" s="13" t="n">
        <v>0.627313</v>
      </c>
      <c r="D1753" s="13" t="n">
        <v>0.898501</v>
      </c>
      <c r="E1753" s="13" t="n">
        <v>0.514058</v>
      </c>
      <c r="F1753" s="13" t="n">
        <v>0.013076</v>
      </c>
      <c r="G1753" s="13" t="n">
        <v>0.271657</v>
      </c>
      <c r="H1753" s="13" t="n">
        <v>0.335652</v>
      </c>
      <c r="I1753" s="13" t="n">
        <v>0.656737</v>
      </c>
      <c r="J1753" s="13" t="n">
        <v>0.67669</v>
      </c>
      <c r="K1753" s="13" t="n">
        <v>0.811817</v>
      </c>
      <c r="L1753" s="13" t="n">
        <v>0.396511</v>
      </c>
      <c r="M1753" s="13" t="n">
        <v>0.39689</v>
      </c>
      <c r="N1753" s="13" t="n">
        <v>0.08115700000000001</v>
      </c>
      <c r="O1753" s="9">
        <f>IF(C1753&lt;=1-Params!$B$4,0,MAX(0.1,ROUND(_xlfn.GAMMA.INV((C1753-(1-Params!$B$4))/Params!$B$4,Params!$B$5,Params!$B$6),1)))</f>
        <v/>
      </c>
      <c r="P1753" s="9">
        <f>IF(D1753&lt;=1-Params!$B$7,0,ROUND(_xlfn.GAMMA.INV((D1753-(1-Params!$B$7))/Params!$B$7,Params!$B$8,Params!$B$9),3))</f>
        <v/>
      </c>
      <c r="Q1753" s="9">
        <f>IF(E1753&lt;=1-Params!$B$4,0,MAX(0.1,ROUND(_xlfn.GAMMA.INV((E1753-(1-Params!$B$4))/Params!$B$4,Params!$B$5,Params!$B$6),1)))</f>
        <v/>
      </c>
      <c r="R1753" s="9">
        <f>IF(F1753&lt;=1-Params!$B$7,0,ROUND(_xlfn.GAMMA.INV((F1753-(1-Params!$B$7))/Params!$B$7,Params!$B$8,Params!$B$9),3))</f>
        <v/>
      </c>
      <c r="S1753" s="9">
        <f>IF(G1753&lt;=1-Params!$B$7,0,ROUND((Params!$B$10+Params!$B$11*G1753^Params!$B$12)*_xlfn.GAMMA.INV((G1753-(1-Params!$B$7))/Params!$B$7,Params!$B$8,Params!$B$9),3))</f>
        <v/>
      </c>
      <c r="T1753" s="9">
        <f>IF(H1753&lt;=1-Params!$B$4,0,MAX(0.1,ROUND((Params!$B$10+Params!$B$11*H1753^Params!$B$12)*_xlfn.GAMMA.INV((H1753-(1-Params!$B$4))/Params!$B$4,Params!$B$5,Params!$B$6),1)))</f>
        <v/>
      </c>
      <c r="U1753" s="9">
        <f>ROUND(_xlfn.NORM.INV(I1753,Params!$B$13,Params!$B$14),1)</f>
        <v/>
      </c>
      <c r="V1753" s="9">
        <f>ROUND(_xlfn.NORM.INV(J1753,Params!$B$15,Params!$B$16),2)</f>
        <v/>
      </c>
      <c r="W1753" s="9">
        <f>ROUND(_xlfn.NORM.INV(K1753,Params!$B$13,Params!$B$14),1)</f>
        <v/>
      </c>
      <c r="X1753" s="9">
        <f>ROUND(_xlfn.NORM.INV(L1753,Params!$B$15,Params!$B$16),2)</f>
        <v/>
      </c>
      <c r="Y1753" s="9">
        <f>ROUND(_xlfn.NORM.INV(M1753,Params!$B$15,Params!$B$16)+Params!$B$17+Params!$B$18*M1753,2)</f>
        <v/>
      </c>
      <c r="Z1753" s="9">
        <f>ROUND(_xlfn.NORM.INV(N1753,Params!$B$13,Params!$B$14)+Params!$B$17+Params!$B$18*N1753,1)</f>
        <v/>
      </c>
    </row>
    <row r="1754">
      <c r="A1754" s="11" t="n">
        <v>1753</v>
      </c>
      <c r="B1754" s="12">
        <f>INT((A1754-1)/122)+1</f>
        <v/>
      </c>
      <c r="C1754" s="13" t="n">
        <v>0.079591</v>
      </c>
      <c r="D1754" s="13" t="n">
        <v>0.98477</v>
      </c>
      <c r="E1754" s="13" t="n">
        <v>0.562177</v>
      </c>
      <c r="F1754" s="13" t="n">
        <v>0.088713</v>
      </c>
      <c r="G1754" s="13" t="n">
        <v>0.840562</v>
      </c>
      <c r="H1754" s="13" t="n">
        <v>0.402573</v>
      </c>
      <c r="I1754" s="13" t="n">
        <v>0.716863</v>
      </c>
      <c r="J1754" s="13" t="n">
        <v>0.769122</v>
      </c>
      <c r="K1754" s="13" t="n">
        <v>0.618443</v>
      </c>
      <c r="L1754" s="13" t="n">
        <v>0.510077</v>
      </c>
      <c r="M1754" s="13" t="n">
        <v>0.257496</v>
      </c>
      <c r="N1754" s="13" t="n">
        <v>0.600451</v>
      </c>
      <c r="O1754" s="9">
        <f>IF(C1754&lt;=1-Params!$B$4,0,MAX(0.1,ROUND(_xlfn.GAMMA.INV((C1754-(1-Params!$B$4))/Params!$B$4,Params!$B$5,Params!$B$6),1)))</f>
        <v/>
      </c>
      <c r="P1754" s="9">
        <f>IF(D1754&lt;=1-Params!$B$7,0,ROUND(_xlfn.GAMMA.INV((D1754-(1-Params!$B$7))/Params!$B$7,Params!$B$8,Params!$B$9),3))</f>
        <v/>
      </c>
      <c r="Q1754" s="9">
        <f>IF(E1754&lt;=1-Params!$B$4,0,MAX(0.1,ROUND(_xlfn.GAMMA.INV((E1754-(1-Params!$B$4))/Params!$B$4,Params!$B$5,Params!$B$6),1)))</f>
        <v/>
      </c>
      <c r="R1754" s="9">
        <f>IF(F1754&lt;=1-Params!$B$7,0,ROUND(_xlfn.GAMMA.INV((F1754-(1-Params!$B$7))/Params!$B$7,Params!$B$8,Params!$B$9),3))</f>
        <v/>
      </c>
      <c r="S1754" s="9">
        <f>IF(G1754&lt;=1-Params!$B$7,0,ROUND((Params!$B$10+Params!$B$11*G1754^Params!$B$12)*_xlfn.GAMMA.INV((G1754-(1-Params!$B$7))/Params!$B$7,Params!$B$8,Params!$B$9),3))</f>
        <v/>
      </c>
      <c r="T1754" s="9">
        <f>IF(H1754&lt;=1-Params!$B$4,0,MAX(0.1,ROUND((Params!$B$10+Params!$B$11*H1754^Params!$B$12)*_xlfn.GAMMA.INV((H1754-(1-Params!$B$4))/Params!$B$4,Params!$B$5,Params!$B$6),1)))</f>
        <v/>
      </c>
      <c r="U1754" s="9">
        <f>ROUND(_xlfn.NORM.INV(I1754,Params!$B$13,Params!$B$14),1)</f>
        <v/>
      </c>
      <c r="V1754" s="9">
        <f>ROUND(_xlfn.NORM.INV(J1754,Params!$B$15,Params!$B$16),2)</f>
        <v/>
      </c>
      <c r="W1754" s="9">
        <f>ROUND(_xlfn.NORM.INV(K1754,Params!$B$13,Params!$B$14),1)</f>
        <v/>
      </c>
      <c r="X1754" s="9">
        <f>ROUND(_xlfn.NORM.INV(L1754,Params!$B$15,Params!$B$16),2)</f>
        <v/>
      </c>
      <c r="Y1754" s="9">
        <f>ROUND(_xlfn.NORM.INV(M1754,Params!$B$15,Params!$B$16)+Params!$B$17+Params!$B$18*M1754,2)</f>
        <v/>
      </c>
      <c r="Z1754" s="9">
        <f>ROUND(_xlfn.NORM.INV(N1754,Params!$B$13,Params!$B$14)+Params!$B$17+Params!$B$18*N1754,1)</f>
        <v/>
      </c>
    </row>
    <row r="1755">
      <c r="A1755" s="11" t="n">
        <v>1754</v>
      </c>
      <c r="B1755" s="12">
        <f>INT((A1755-1)/122)+1</f>
        <v/>
      </c>
      <c r="C1755" s="13" t="n">
        <v>0.073395</v>
      </c>
      <c r="D1755" s="13" t="n">
        <v>0.9218</v>
      </c>
      <c r="E1755" s="13" t="n">
        <v>0.235074</v>
      </c>
      <c r="F1755" s="13" t="n">
        <v>0.341861</v>
      </c>
      <c r="G1755" s="13" t="n">
        <v>0.989104</v>
      </c>
      <c r="H1755" s="13" t="n">
        <v>0.21029</v>
      </c>
      <c r="I1755" s="13" t="n">
        <v>0.579972</v>
      </c>
      <c r="J1755" s="13" t="n">
        <v>0.937156</v>
      </c>
      <c r="K1755" s="13" t="n">
        <v>0.138875</v>
      </c>
      <c r="L1755" s="13" t="n">
        <v>0.7005980000000001</v>
      </c>
      <c r="M1755" s="13" t="n">
        <v>0.587889</v>
      </c>
      <c r="N1755" s="13" t="n">
        <v>0.896442</v>
      </c>
      <c r="O1755" s="9">
        <f>IF(C1755&lt;=1-Params!$B$4,0,MAX(0.1,ROUND(_xlfn.GAMMA.INV((C1755-(1-Params!$B$4))/Params!$B$4,Params!$B$5,Params!$B$6),1)))</f>
        <v/>
      </c>
      <c r="P1755" s="9">
        <f>IF(D1755&lt;=1-Params!$B$7,0,ROUND(_xlfn.GAMMA.INV((D1755-(1-Params!$B$7))/Params!$B$7,Params!$B$8,Params!$B$9),3))</f>
        <v/>
      </c>
      <c r="Q1755" s="9">
        <f>IF(E1755&lt;=1-Params!$B$4,0,MAX(0.1,ROUND(_xlfn.GAMMA.INV((E1755-(1-Params!$B$4))/Params!$B$4,Params!$B$5,Params!$B$6),1)))</f>
        <v/>
      </c>
      <c r="R1755" s="9">
        <f>IF(F1755&lt;=1-Params!$B$7,0,ROUND(_xlfn.GAMMA.INV((F1755-(1-Params!$B$7))/Params!$B$7,Params!$B$8,Params!$B$9),3))</f>
        <v/>
      </c>
      <c r="S1755" s="9">
        <f>IF(G1755&lt;=1-Params!$B$7,0,ROUND((Params!$B$10+Params!$B$11*G1755^Params!$B$12)*_xlfn.GAMMA.INV((G1755-(1-Params!$B$7))/Params!$B$7,Params!$B$8,Params!$B$9),3))</f>
        <v/>
      </c>
      <c r="T1755" s="9">
        <f>IF(H1755&lt;=1-Params!$B$4,0,MAX(0.1,ROUND((Params!$B$10+Params!$B$11*H1755^Params!$B$12)*_xlfn.GAMMA.INV((H1755-(1-Params!$B$4))/Params!$B$4,Params!$B$5,Params!$B$6),1)))</f>
        <v/>
      </c>
      <c r="U1755" s="9">
        <f>ROUND(_xlfn.NORM.INV(I1755,Params!$B$13,Params!$B$14),1)</f>
        <v/>
      </c>
      <c r="V1755" s="9">
        <f>ROUND(_xlfn.NORM.INV(J1755,Params!$B$15,Params!$B$16),2)</f>
        <v/>
      </c>
      <c r="W1755" s="9">
        <f>ROUND(_xlfn.NORM.INV(K1755,Params!$B$13,Params!$B$14),1)</f>
        <v/>
      </c>
      <c r="X1755" s="9">
        <f>ROUND(_xlfn.NORM.INV(L1755,Params!$B$15,Params!$B$16),2)</f>
        <v/>
      </c>
      <c r="Y1755" s="9">
        <f>ROUND(_xlfn.NORM.INV(M1755,Params!$B$15,Params!$B$16)+Params!$B$17+Params!$B$18*M1755,2)</f>
        <v/>
      </c>
      <c r="Z1755" s="9">
        <f>ROUND(_xlfn.NORM.INV(N1755,Params!$B$13,Params!$B$14)+Params!$B$17+Params!$B$18*N1755,1)</f>
        <v/>
      </c>
    </row>
    <row r="1756">
      <c r="A1756" s="11" t="n">
        <v>1755</v>
      </c>
      <c r="B1756" s="12">
        <f>INT((A1756-1)/122)+1</f>
        <v/>
      </c>
      <c r="C1756" s="13" t="n">
        <v>0.176736</v>
      </c>
      <c r="D1756" s="13" t="n">
        <v>0.5739069999999999</v>
      </c>
      <c r="E1756" s="13" t="n">
        <v>0.166415</v>
      </c>
      <c r="F1756" s="13" t="n">
        <v>0.370816</v>
      </c>
      <c r="G1756" s="13" t="n">
        <v>0.632318</v>
      </c>
      <c r="H1756" s="13" t="n">
        <v>0.216228</v>
      </c>
      <c r="I1756" s="13" t="n">
        <v>0.529139</v>
      </c>
      <c r="J1756" s="13" t="n">
        <v>0.363315</v>
      </c>
      <c r="K1756" s="13" t="n">
        <v>0.746404</v>
      </c>
      <c r="L1756" s="13" t="n">
        <v>0.849332</v>
      </c>
      <c r="M1756" s="13" t="n">
        <v>0.443644</v>
      </c>
      <c r="N1756" s="13" t="n">
        <v>0.888692</v>
      </c>
      <c r="O1756" s="9">
        <f>IF(C1756&lt;=1-Params!$B$4,0,MAX(0.1,ROUND(_xlfn.GAMMA.INV((C1756-(1-Params!$B$4))/Params!$B$4,Params!$B$5,Params!$B$6),1)))</f>
        <v/>
      </c>
      <c r="P1756" s="9">
        <f>IF(D1756&lt;=1-Params!$B$7,0,ROUND(_xlfn.GAMMA.INV((D1756-(1-Params!$B$7))/Params!$B$7,Params!$B$8,Params!$B$9),3))</f>
        <v/>
      </c>
      <c r="Q1756" s="9">
        <f>IF(E1756&lt;=1-Params!$B$4,0,MAX(0.1,ROUND(_xlfn.GAMMA.INV((E1756-(1-Params!$B$4))/Params!$B$4,Params!$B$5,Params!$B$6),1)))</f>
        <v/>
      </c>
      <c r="R1756" s="9">
        <f>IF(F1756&lt;=1-Params!$B$7,0,ROUND(_xlfn.GAMMA.INV((F1756-(1-Params!$B$7))/Params!$B$7,Params!$B$8,Params!$B$9),3))</f>
        <v/>
      </c>
      <c r="S1756" s="9">
        <f>IF(G1756&lt;=1-Params!$B$7,0,ROUND((Params!$B$10+Params!$B$11*G1756^Params!$B$12)*_xlfn.GAMMA.INV((G1756-(1-Params!$B$7))/Params!$B$7,Params!$B$8,Params!$B$9),3))</f>
        <v/>
      </c>
      <c r="T1756" s="9">
        <f>IF(H1756&lt;=1-Params!$B$4,0,MAX(0.1,ROUND((Params!$B$10+Params!$B$11*H1756^Params!$B$12)*_xlfn.GAMMA.INV((H1756-(1-Params!$B$4))/Params!$B$4,Params!$B$5,Params!$B$6),1)))</f>
        <v/>
      </c>
      <c r="U1756" s="9">
        <f>ROUND(_xlfn.NORM.INV(I1756,Params!$B$13,Params!$B$14),1)</f>
        <v/>
      </c>
      <c r="V1756" s="9">
        <f>ROUND(_xlfn.NORM.INV(J1756,Params!$B$15,Params!$B$16),2)</f>
        <v/>
      </c>
      <c r="W1756" s="9">
        <f>ROUND(_xlfn.NORM.INV(K1756,Params!$B$13,Params!$B$14),1)</f>
        <v/>
      </c>
      <c r="X1756" s="9">
        <f>ROUND(_xlfn.NORM.INV(L1756,Params!$B$15,Params!$B$16),2)</f>
        <v/>
      </c>
      <c r="Y1756" s="9">
        <f>ROUND(_xlfn.NORM.INV(M1756,Params!$B$15,Params!$B$16)+Params!$B$17+Params!$B$18*M1756,2)</f>
        <v/>
      </c>
      <c r="Z1756" s="9">
        <f>ROUND(_xlfn.NORM.INV(N1756,Params!$B$13,Params!$B$14)+Params!$B$17+Params!$B$18*N1756,1)</f>
        <v/>
      </c>
    </row>
    <row r="1757">
      <c r="A1757" s="11" t="n">
        <v>1756</v>
      </c>
      <c r="B1757" s="12">
        <f>INT((A1757-1)/122)+1</f>
        <v/>
      </c>
      <c r="C1757" s="13" t="n">
        <v>0.359326</v>
      </c>
      <c r="D1757" s="13" t="n">
        <v>0.508027</v>
      </c>
      <c r="E1757" s="13" t="n">
        <v>0.127626</v>
      </c>
      <c r="F1757" s="13" t="n">
        <v>0.34786</v>
      </c>
      <c r="G1757" s="13" t="n">
        <v>0.441141</v>
      </c>
      <c r="H1757" s="13" t="n">
        <v>0.547138</v>
      </c>
      <c r="I1757" s="13" t="n">
        <v>0.443076</v>
      </c>
      <c r="J1757" s="13" t="n">
        <v>0.441892</v>
      </c>
      <c r="K1757" s="13" t="n">
        <v>0.732531</v>
      </c>
      <c r="L1757" s="13" t="n">
        <v>0.942835</v>
      </c>
      <c r="M1757" s="13" t="n">
        <v>0.424478</v>
      </c>
      <c r="N1757" s="13" t="n">
        <v>0.9519069999999999</v>
      </c>
      <c r="O1757" s="9">
        <f>IF(C1757&lt;=1-Params!$B$4,0,MAX(0.1,ROUND(_xlfn.GAMMA.INV((C1757-(1-Params!$B$4))/Params!$B$4,Params!$B$5,Params!$B$6),1)))</f>
        <v/>
      </c>
      <c r="P1757" s="9">
        <f>IF(D1757&lt;=1-Params!$B$7,0,ROUND(_xlfn.GAMMA.INV((D1757-(1-Params!$B$7))/Params!$B$7,Params!$B$8,Params!$B$9),3))</f>
        <v/>
      </c>
      <c r="Q1757" s="9">
        <f>IF(E1757&lt;=1-Params!$B$4,0,MAX(0.1,ROUND(_xlfn.GAMMA.INV((E1757-(1-Params!$B$4))/Params!$B$4,Params!$B$5,Params!$B$6),1)))</f>
        <v/>
      </c>
      <c r="R1757" s="9">
        <f>IF(F1757&lt;=1-Params!$B$7,0,ROUND(_xlfn.GAMMA.INV((F1757-(1-Params!$B$7))/Params!$B$7,Params!$B$8,Params!$B$9),3))</f>
        <v/>
      </c>
      <c r="S1757" s="9">
        <f>IF(G1757&lt;=1-Params!$B$7,0,ROUND((Params!$B$10+Params!$B$11*G1757^Params!$B$12)*_xlfn.GAMMA.INV((G1757-(1-Params!$B$7))/Params!$B$7,Params!$B$8,Params!$B$9),3))</f>
        <v/>
      </c>
      <c r="T1757" s="9">
        <f>IF(H1757&lt;=1-Params!$B$4,0,MAX(0.1,ROUND((Params!$B$10+Params!$B$11*H1757^Params!$B$12)*_xlfn.GAMMA.INV((H1757-(1-Params!$B$4))/Params!$B$4,Params!$B$5,Params!$B$6),1)))</f>
        <v/>
      </c>
      <c r="U1757" s="9">
        <f>ROUND(_xlfn.NORM.INV(I1757,Params!$B$13,Params!$B$14),1)</f>
        <v/>
      </c>
      <c r="V1757" s="9">
        <f>ROUND(_xlfn.NORM.INV(J1757,Params!$B$15,Params!$B$16),2)</f>
        <v/>
      </c>
      <c r="W1757" s="9">
        <f>ROUND(_xlfn.NORM.INV(K1757,Params!$B$13,Params!$B$14),1)</f>
        <v/>
      </c>
      <c r="X1757" s="9">
        <f>ROUND(_xlfn.NORM.INV(L1757,Params!$B$15,Params!$B$16),2)</f>
        <v/>
      </c>
      <c r="Y1757" s="9">
        <f>ROUND(_xlfn.NORM.INV(M1757,Params!$B$15,Params!$B$16)+Params!$B$17+Params!$B$18*M1757,2)</f>
        <v/>
      </c>
      <c r="Z1757" s="9">
        <f>ROUND(_xlfn.NORM.INV(N1757,Params!$B$13,Params!$B$14)+Params!$B$17+Params!$B$18*N1757,1)</f>
        <v/>
      </c>
    </row>
    <row r="1758">
      <c r="A1758" s="11" t="n">
        <v>1757</v>
      </c>
      <c r="B1758" s="12">
        <f>INT((A1758-1)/122)+1</f>
        <v/>
      </c>
      <c r="C1758" s="13" t="n">
        <v>0.588442</v>
      </c>
      <c r="D1758" s="13" t="n">
        <v>0.809177</v>
      </c>
      <c r="E1758" s="13" t="n">
        <v>0.314283</v>
      </c>
      <c r="F1758" s="13" t="n">
        <v>0.875134</v>
      </c>
      <c r="G1758" s="13" t="n">
        <v>0.682623</v>
      </c>
      <c r="H1758" s="13" t="n">
        <v>0.397453</v>
      </c>
      <c r="I1758" s="13" t="n">
        <v>0.193635</v>
      </c>
      <c r="J1758" s="13" t="n">
        <v>0.713996</v>
      </c>
      <c r="K1758" s="13" t="n">
        <v>0.962018</v>
      </c>
      <c r="L1758" s="13" t="n">
        <v>0.945499</v>
      </c>
      <c r="M1758" s="13" t="n">
        <v>0.557624</v>
      </c>
      <c r="N1758" s="13" t="n">
        <v>0.391214</v>
      </c>
      <c r="O1758" s="9">
        <f>IF(C1758&lt;=1-Params!$B$4,0,MAX(0.1,ROUND(_xlfn.GAMMA.INV((C1758-(1-Params!$B$4))/Params!$B$4,Params!$B$5,Params!$B$6),1)))</f>
        <v/>
      </c>
      <c r="P1758" s="9">
        <f>IF(D1758&lt;=1-Params!$B$7,0,ROUND(_xlfn.GAMMA.INV((D1758-(1-Params!$B$7))/Params!$B$7,Params!$B$8,Params!$B$9),3))</f>
        <v/>
      </c>
      <c r="Q1758" s="9">
        <f>IF(E1758&lt;=1-Params!$B$4,0,MAX(0.1,ROUND(_xlfn.GAMMA.INV((E1758-(1-Params!$B$4))/Params!$B$4,Params!$B$5,Params!$B$6),1)))</f>
        <v/>
      </c>
      <c r="R1758" s="9">
        <f>IF(F1758&lt;=1-Params!$B$7,0,ROUND(_xlfn.GAMMA.INV((F1758-(1-Params!$B$7))/Params!$B$7,Params!$B$8,Params!$B$9),3))</f>
        <v/>
      </c>
      <c r="S1758" s="9">
        <f>IF(G1758&lt;=1-Params!$B$7,0,ROUND((Params!$B$10+Params!$B$11*G1758^Params!$B$12)*_xlfn.GAMMA.INV((G1758-(1-Params!$B$7))/Params!$B$7,Params!$B$8,Params!$B$9),3))</f>
        <v/>
      </c>
      <c r="T1758" s="9">
        <f>IF(H1758&lt;=1-Params!$B$4,0,MAX(0.1,ROUND((Params!$B$10+Params!$B$11*H1758^Params!$B$12)*_xlfn.GAMMA.INV((H1758-(1-Params!$B$4))/Params!$B$4,Params!$B$5,Params!$B$6),1)))</f>
        <v/>
      </c>
      <c r="U1758" s="9">
        <f>ROUND(_xlfn.NORM.INV(I1758,Params!$B$13,Params!$B$14),1)</f>
        <v/>
      </c>
      <c r="V1758" s="9">
        <f>ROUND(_xlfn.NORM.INV(J1758,Params!$B$15,Params!$B$16),2)</f>
        <v/>
      </c>
      <c r="W1758" s="9">
        <f>ROUND(_xlfn.NORM.INV(K1758,Params!$B$13,Params!$B$14),1)</f>
        <v/>
      </c>
      <c r="X1758" s="9">
        <f>ROUND(_xlfn.NORM.INV(L1758,Params!$B$15,Params!$B$16),2)</f>
        <v/>
      </c>
      <c r="Y1758" s="9">
        <f>ROUND(_xlfn.NORM.INV(M1758,Params!$B$15,Params!$B$16)+Params!$B$17+Params!$B$18*M1758,2)</f>
        <v/>
      </c>
      <c r="Z1758" s="9">
        <f>ROUND(_xlfn.NORM.INV(N1758,Params!$B$13,Params!$B$14)+Params!$B$17+Params!$B$18*N1758,1)</f>
        <v/>
      </c>
    </row>
    <row r="1759">
      <c r="A1759" s="11" t="n">
        <v>1758</v>
      </c>
      <c r="B1759" s="12">
        <f>INT((A1759-1)/122)+1</f>
        <v/>
      </c>
      <c r="C1759" s="13" t="n">
        <v>0.827377</v>
      </c>
      <c r="D1759" s="13" t="n">
        <v>0.020964</v>
      </c>
      <c r="E1759" s="13" t="n">
        <v>0.689238</v>
      </c>
      <c r="F1759" s="13" t="n">
        <v>0.94664</v>
      </c>
      <c r="G1759" s="13" t="n">
        <v>0.236705</v>
      </c>
      <c r="H1759" s="13" t="n">
        <v>0.941524</v>
      </c>
      <c r="I1759" s="13" t="n">
        <v>0.283368</v>
      </c>
      <c r="J1759" s="13" t="n">
        <v>0.784721</v>
      </c>
      <c r="K1759" s="13" t="n">
        <v>0.998306</v>
      </c>
      <c r="L1759" s="13" t="n">
        <v>0.839539</v>
      </c>
      <c r="M1759" s="13" t="n">
        <v>0.421311</v>
      </c>
      <c r="N1759" s="13" t="n">
        <v>0.145916</v>
      </c>
      <c r="O1759" s="9">
        <f>IF(C1759&lt;=1-Params!$B$4,0,MAX(0.1,ROUND(_xlfn.GAMMA.INV((C1759-(1-Params!$B$4))/Params!$B$4,Params!$B$5,Params!$B$6),1)))</f>
        <v/>
      </c>
      <c r="P1759" s="9">
        <f>IF(D1759&lt;=1-Params!$B$7,0,ROUND(_xlfn.GAMMA.INV((D1759-(1-Params!$B$7))/Params!$B$7,Params!$B$8,Params!$B$9),3))</f>
        <v/>
      </c>
      <c r="Q1759" s="9">
        <f>IF(E1759&lt;=1-Params!$B$4,0,MAX(0.1,ROUND(_xlfn.GAMMA.INV((E1759-(1-Params!$B$4))/Params!$B$4,Params!$B$5,Params!$B$6),1)))</f>
        <v/>
      </c>
      <c r="R1759" s="9">
        <f>IF(F1759&lt;=1-Params!$B$7,0,ROUND(_xlfn.GAMMA.INV((F1759-(1-Params!$B$7))/Params!$B$7,Params!$B$8,Params!$B$9),3))</f>
        <v/>
      </c>
      <c r="S1759" s="9">
        <f>IF(G1759&lt;=1-Params!$B$7,0,ROUND((Params!$B$10+Params!$B$11*G1759^Params!$B$12)*_xlfn.GAMMA.INV((G1759-(1-Params!$B$7))/Params!$B$7,Params!$B$8,Params!$B$9),3))</f>
        <v/>
      </c>
      <c r="T1759" s="9">
        <f>IF(H1759&lt;=1-Params!$B$4,0,MAX(0.1,ROUND((Params!$B$10+Params!$B$11*H1759^Params!$B$12)*_xlfn.GAMMA.INV((H1759-(1-Params!$B$4))/Params!$B$4,Params!$B$5,Params!$B$6),1)))</f>
        <v/>
      </c>
      <c r="U1759" s="9">
        <f>ROUND(_xlfn.NORM.INV(I1759,Params!$B$13,Params!$B$14),1)</f>
        <v/>
      </c>
      <c r="V1759" s="9">
        <f>ROUND(_xlfn.NORM.INV(J1759,Params!$B$15,Params!$B$16),2)</f>
        <v/>
      </c>
      <c r="W1759" s="9">
        <f>ROUND(_xlfn.NORM.INV(K1759,Params!$B$13,Params!$B$14),1)</f>
        <v/>
      </c>
      <c r="X1759" s="9">
        <f>ROUND(_xlfn.NORM.INV(L1759,Params!$B$15,Params!$B$16),2)</f>
        <v/>
      </c>
      <c r="Y1759" s="9">
        <f>ROUND(_xlfn.NORM.INV(M1759,Params!$B$15,Params!$B$16)+Params!$B$17+Params!$B$18*M1759,2)</f>
        <v/>
      </c>
      <c r="Z1759" s="9">
        <f>ROUND(_xlfn.NORM.INV(N1759,Params!$B$13,Params!$B$14)+Params!$B$17+Params!$B$18*N1759,1)</f>
        <v/>
      </c>
    </row>
    <row r="1760">
      <c r="A1760" s="11" t="n">
        <v>1759</v>
      </c>
      <c r="B1760" s="12">
        <f>INT((A1760-1)/122)+1</f>
        <v/>
      </c>
      <c r="C1760" s="13" t="n">
        <v>0.9201510000000001</v>
      </c>
      <c r="D1760" s="13" t="n">
        <v>0.329844</v>
      </c>
      <c r="E1760" s="13" t="n">
        <v>0.224145</v>
      </c>
      <c r="F1760" s="13" t="n">
        <v>0.150127</v>
      </c>
      <c r="G1760" s="13" t="n">
        <v>0.319402</v>
      </c>
      <c r="H1760" s="13" t="n">
        <v>0.578116</v>
      </c>
      <c r="I1760" s="13" t="n">
        <v>0.521454</v>
      </c>
      <c r="J1760" s="13" t="n">
        <v>0.692425</v>
      </c>
      <c r="K1760" s="13" t="n">
        <v>0.989113</v>
      </c>
      <c r="L1760" s="13" t="n">
        <v>0.663124</v>
      </c>
      <c r="M1760" s="13" t="n">
        <v>0.29977</v>
      </c>
      <c r="N1760" s="13" t="n">
        <v>0.414098</v>
      </c>
      <c r="O1760" s="9">
        <f>IF(C1760&lt;=1-Params!$B$4,0,MAX(0.1,ROUND(_xlfn.GAMMA.INV((C1760-(1-Params!$B$4))/Params!$B$4,Params!$B$5,Params!$B$6),1)))</f>
        <v/>
      </c>
      <c r="P1760" s="9">
        <f>IF(D1760&lt;=1-Params!$B$7,0,ROUND(_xlfn.GAMMA.INV((D1760-(1-Params!$B$7))/Params!$B$7,Params!$B$8,Params!$B$9),3))</f>
        <v/>
      </c>
      <c r="Q1760" s="9">
        <f>IF(E1760&lt;=1-Params!$B$4,0,MAX(0.1,ROUND(_xlfn.GAMMA.INV((E1760-(1-Params!$B$4))/Params!$B$4,Params!$B$5,Params!$B$6),1)))</f>
        <v/>
      </c>
      <c r="R1760" s="9">
        <f>IF(F1760&lt;=1-Params!$B$7,0,ROUND(_xlfn.GAMMA.INV((F1760-(1-Params!$B$7))/Params!$B$7,Params!$B$8,Params!$B$9),3))</f>
        <v/>
      </c>
      <c r="S1760" s="9">
        <f>IF(G1760&lt;=1-Params!$B$7,0,ROUND((Params!$B$10+Params!$B$11*G1760^Params!$B$12)*_xlfn.GAMMA.INV((G1760-(1-Params!$B$7))/Params!$B$7,Params!$B$8,Params!$B$9),3))</f>
        <v/>
      </c>
      <c r="T1760" s="9">
        <f>IF(H1760&lt;=1-Params!$B$4,0,MAX(0.1,ROUND((Params!$B$10+Params!$B$11*H1760^Params!$B$12)*_xlfn.GAMMA.INV((H1760-(1-Params!$B$4))/Params!$B$4,Params!$B$5,Params!$B$6),1)))</f>
        <v/>
      </c>
      <c r="U1760" s="9">
        <f>ROUND(_xlfn.NORM.INV(I1760,Params!$B$13,Params!$B$14),1)</f>
        <v/>
      </c>
      <c r="V1760" s="9">
        <f>ROUND(_xlfn.NORM.INV(J1760,Params!$B$15,Params!$B$16),2)</f>
        <v/>
      </c>
      <c r="W1760" s="9">
        <f>ROUND(_xlfn.NORM.INV(K1760,Params!$B$13,Params!$B$14),1)</f>
        <v/>
      </c>
      <c r="X1760" s="9">
        <f>ROUND(_xlfn.NORM.INV(L1760,Params!$B$15,Params!$B$16),2)</f>
        <v/>
      </c>
      <c r="Y1760" s="9">
        <f>ROUND(_xlfn.NORM.INV(M1760,Params!$B$15,Params!$B$16)+Params!$B$17+Params!$B$18*M1760,2)</f>
        <v/>
      </c>
      <c r="Z1760" s="9">
        <f>ROUND(_xlfn.NORM.INV(N1760,Params!$B$13,Params!$B$14)+Params!$B$17+Params!$B$18*N1760,1)</f>
        <v/>
      </c>
    </row>
    <row r="1761">
      <c r="A1761" s="11" t="n">
        <v>1760</v>
      </c>
      <c r="B1761" s="12">
        <f>INT((A1761-1)/122)+1</f>
        <v/>
      </c>
      <c r="C1761" s="13" t="n">
        <v>0.763459</v>
      </c>
      <c r="D1761" s="13" t="n">
        <v>0.194506</v>
      </c>
      <c r="E1761" s="13" t="n">
        <v>0.303236</v>
      </c>
      <c r="F1761" s="13" t="n">
        <v>0.086313</v>
      </c>
      <c r="G1761" s="13" t="n">
        <v>0.5359350000000001</v>
      </c>
      <c r="H1761" s="13" t="n">
        <v>0.34669</v>
      </c>
      <c r="I1761" s="13" t="n">
        <v>0.644039</v>
      </c>
      <c r="J1761" s="13" t="n">
        <v>0.805895</v>
      </c>
      <c r="K1761" s="13" t="n">
        <v>0.891679</v>
      </c>
      <c r="L1761" s="13" t="n">
        <v>0.687319</v>
      </c>
      <c r="M1761" s="13" t="n">
        <v>0.500154</v>
      </c>
      <c r="N1761" s="13" t="n">
        <v>0.494365</v>
      </c>
      <c r="O1761" s="9">
        <f>IF(C1761&lt;=1-Params!$B$4,0,MAX(0.1,ROUND(_xlfn.GAMMA.INV((C1761-(1-Params!$B$4))/Params!$B$4,Params!$B$5,Params!$B$6),1)))</f>
        <v/>
      </c>
      <c r="P1761" s="9">
        <f>IF(D1761&lt;=1-Params!$B$7,0,ROUND(_xlfn.GAMMA.INV((D1761-(1-Params!$B$7))/Params!$B$7,Params!$B$8,Params!$B$9),3))</f>
        <v/>
      </c>
      <c r="Q1761" s="9">
        <f>IF(E1761&lt;=1-Params!$B$4,0,MAX(0.1,ROUND(_xlfn.GAMMA.INV((E1761-(1-Params!$B$4))/Params!$B$4,Params!$B$5,Params!$B$6),1)))</f>
        <v/>
      </c>
      <c r="R1761" s="9">
        <f>IF(F1761&lt;=1-Params!$B$7,0,ROUND(_xlfn.GAMMA.INV((F1761-(1-Params!$B$7))/Params!$B$7,Params!$B$8,Params!$B$9),3))</f>
        <v/>
      </c>
      <c r="S1761" s="9">
        <f>IF(G1761&lt;=1-Params!$B$7,0,ROUND((Params!$B$10+Params!$B$11*G1761^Params!$B$12)*_xlfn.GAMMA.INV((G1761-(1-Params!$B$7))/Params!$B$7,Params!$B$8,Params!$B$9),3))</f>
        <v/>
      </c>
      <c r="T1761" s="9">
        <f>IF(H1761&lt;=1-Params!$B$4,0,MAX(0.1,ROUND((Params!$B$10+Params!$B$11*H1761^Params!$B$12)*_xlfn.GAMMA.INV((H1761-(1-Params!$B$4))/Params!$B$4,Params!$B$5,Params!$B$6),1)))</f>
        <v/>
      </c>
      <c r="U1761" s="9">
        <f>ROUND(_xlfn.NORM.INV(I1761,Params!$B$13,Params!$B$14),1)</f>
        <v/>
      </c>
      <c r="V1761" s="9">
        <f>ROUND(_xlfn.NORM.INV(J1761,Params!$B$15,Params!$B$16),2)</f>
        <v/>
      </c>
      <c r="W1761" s="9">
        <f>ROUND(_xlfn.NORM.INV(K1761,Params!$B$13,Params!$B$14),1)</f>
        <v/>
      </c>
      <c r="X1761" s="9">
        <f>ROUND(_xlfn.NORM.INV(L1761,Params!$B$15,Params!$B$16),2)</f>
        <v/>
      </c>
      <c r="Y1761" s="9">
        <f>ROUND(_xlfn.NORM.INV(M1761,Params!$B$15,Params!$B$16)+Params!$B$17+Params!$B$18*M1761,2)</f>
        <v/>
      </c>
      <c r="Z1761" s="9">
        <f>ROUND(_xlfn.NORM.INV(N1761,Params!$B$13,Params!$B$14)+Params!$B$17+Params!$B$18*N1761,1)</f>
        <v/>
      </c>
    </row>
    <row r="1762">
      <c r="A1762" s="11" t="n">
        <v>1761</v>
      </c>
      <c r="B1762" s="12">
        <f>INT((A1762-1)/122)+1</f>
        <v/>
      </c>
      <c r="C1762" s="13" t="n">
        <v>0.883142</v>
      </c>
      <c r="D1762" s="13" t="n">
        <v>0.124466</v>
      </c>
      <c r="E1762" s="13" t="n">
        <v>0.774484</v>
      </c>
      <c r="F1762" s="13" t="n">
        <v>0.015138</v>
      </c>
      <c r="G1762" s="13" t="n">
        <v>0.414384</v>
      </c>
      <c r="H1762" s="13" t="n">
        <v>0.685675</v>
      </c>
      <c r="I1762" s="13" t="n">
        <v>0.8611490000000001</v>
      </c>
      <c r="J1762" s="13" t="n">
        <v>0.556999</v>
      </c>
      <c r="K1762" s="13" t="n">
        <v>0.6388160000000001</v>
      </c>
      <c r="L1762" s="13" t="n">
        <v>0.783728</v>
      </c>
      <c r="M1762" s="13" t="n">
        <v>0.036373</v>
      </c>
      <c r="N1762" s="13" t="n">
        <v>0.404726</v>
      </c>
      <c r="O1762" s="9">
        <f>IF(C1762&lt;=1-Params!$B$4,0,MAX(0.1,ROUND(_xlfn.GAMMA.INV((C1762-(1-Params!$B$4))/Params!$B$4,Params!$B$5,Params!$B$6),1)))</f>
        <v/>
      </c>
      <c r="P1762" s="9">
        <f>IF(D1762&lt;=1-Params!$B$7,0,ROUND(_xlfn.GAMMA.INV((D1762-(1-Params!$B$7))/Params!$B$7,Params!$B$8,Params!$B$9),3))</f>
        <v/>
      </c>
      <c r="Q1762" s="9">
        <f>IF(E1762&lt;=1-Params!$B$4,0,MAX(0.1,ROUND(_xlfn.GAMMA.INV((E1762-(1-Params!$B$4))/Params!$B$4,Params!$B$5,Params!$B$6),1)))</f>
        <v/>
      </c>
      <c r="R1762" s="9">
        <f>IF(F1762&lt;=1-Params!$B$7,0,ROUND(_xlfn.GAMMA.INV((F1762-(1-Params!$B$7))/Params!$B$7,Params!$B$8,Params!$B$9),3))</f>
        <v/>
      </c>
      <c r="S1762" s="9">
        <f>IF(G1762&lt;=1-Params!$B$7,0,ROUND((Params!$B$10+Params!$B$11*G1762^Params!$B$12)*_xlfn.GAMMA.INV((G1762-(1-Params!$B$7))/Params!$B$7,Params!$B$8,Params!$B$9),3))</f>
        <v/>
      </c>
      <c r="T1762" s="9">
        <f>IF(H1762&lt;=1-Params!$B$4,0,MAX(0.1,ROUND((Params!$B$10+Params!$B$11*H1762^Params!$B$12)*_xlfn.GAMMA.INV((H1762-(1-Params!$B$4))/Params!$B$4,Params!$B$5,Params!$B$6),1)))</f>
        <v/>
      </c>
      <c r="U1762" s="9">
        <f>ROUND(_xlfn.NORM.INV(I1762,Params!$B$13,Params!$B$14),1)</f>
        <v/>
      </c>
      <c r="V1762" s="9">
        <f>ROUND(_xlfn.NORM.INV(J1762,Params!$B$15,Params!$B$16),2)</f>
        <v/>
      </c>
      <c r="W1762" s="9">
        <f>ROUND(_xlfn.NORM.INV(K1762,Params!$B$13,Params!$B$14),1)</f>
        <v/>
      </c>
      <c r="X1762" s="9">
        <f>ROUND(_xlfn.NORM.INV(L1762,Params!$B$15,Params!$B$16),2)</f>
        <v/>
      </c>
      <c r="Y1762" s="9">
        <f>ROUND(_xlfn.NORM.INV(M1762,Params!$B$15,Params!$B$16)+Params!$B$17+Params!$B$18*M1762,2)</f>
        <v/>
      </c>
      <c r="Z1762" s="9">
        <f>ROUND(_xlfn.NORM.INV(N1762,Params!$B$13,Params!$B$14)+Params!$B$17+Params!$B$18*N1762,1)</f>
        <v/>
      </c>
    </row>
    <row r="1763">
      <c r="A1763" s="11" t="n">
        <v>1762</v>
      </c>
      <c r="B1763" s="12">
        <f>INT((A1763-1)/122)+1</f>
        <v/>
      </c>
      <c r="C1763" s="13" t="n">
        <v>0.666774</v>
      </c>
      <c r="D1763" s="13" t="n">
        <v>0.094171</v>
      </c>
      <c r="E1763" s="13" t="n">
        <v>0.368209</v>
      </c>
      <c r="F1763" s="13" t="n">
        <v>0.629429</v>
      </c>
      <c r="G1763" s="13" t="n">
        <v>0.454708</v>
      </c>
      <c r="H1763" s="13" t="n">
        <v>0.470768</v>
      </c>
      <c r="I1763" s="13" t="n">
        <v>0.899176</v>
      </c>
      <c r="J1763" s="13" t="n">
        <v>0.165711</v>
      </c>
      <c r="K1763" s="13" t="n">
        <v>0.019894</v>
      </c>
      <c r="L1763" s="13" t="n">
        <v>0.9167149999999999</v>
      </c>
      <c r="M1763" s="13" t="n">
        <v>0.312636</v>
      </c>
      <c r="N1763" s="13" t="n">
        <v>0.44217</v>
      </c>
      <c r="O1763" s="9">
        <f>IF(C1763&lt;=1-Params!$B$4,0,MAX(0.1,ROUND(_xlfn.GAMMA.INV((C1763-(1-Params!$B$4))/Params!$B$4,Params!$B$5,Params!$B$6),1)))</f>
        <v/>
      </c>
      <c r="P1763" s="9">
        <f>IF(D1763&lt;=1-Params!$B$7,0,ROUND(_xlfn.GAMMA.INV((D1763-(1-Params!$B$7))/Params!$B$7,Params!$B$8,Params!$B$9),3))</f>
        <v/>
      </c>
      <c r="Q1763" s="9">
        <f>IF(E1763&lt;=1-Params!$B$4,0,MAX(0.1,ROUND(_xlfn.GAMMA.INV((E1763-(1-Params!$B$4))/Params!$B$4,Params!$B$5,Params!$B$6),1)))</f>
        <v/>
      </c>
      <c r="R1763" s="9">
        <f>IF(F1763&lt;=1-Params!$B$7,0,ROUND(_xlfn.GAMMA.INV((F1763-(1-Params!$B$7))/Params!$B$7,Params!$B$8,Params!$B$9),3))</f>
        <v/>
      </c>
      <c r="S1763" s="9">
        <f>IF(G1763&lt;=1-Params!$B$7,0,ROUND((Params!$B$10+Params!$B$11*G1763^Params!$B$12)*_xlfn.GAMMA.INV((G1763-(1-Params!$B$7))/Params!$B$7,Params!$B$8,Params!$B$9),3))</f>
        <v/>
      </c>
      <c r="T1763" s="9">
        <f>IF(H1763&lt;=1-Params!$B$4,0,MAX(0.1,ROUND((Params!$B$10+Params!$B$11*H1763^Params!$B$12)*_xlfn.GAMMA.INV((H1763-(1-Params!$B$4))/Params!$B$4,Params!$B$5,Params!$B$6),1)))</f>
        <v/>
      </c>
      <c r="U1763" s="9">
        <f>ROUND(_xlfn.NORM.INV(I1763,Params!$B$13,Params!$B$14),1)</f>
        <v/>
      </c>
      <c r="V1763" s="9">
        <f>ROUND(_xlfn.NORM.INV(J1763,Params!$B$15,Params!$B$16),2)</f>
        <v/>
      </c>
      <c r="W1763" s="9">
        <f>ROUND(_xlfn.NORM.INV(K1763,Params!$B$13,Params!$B$14),1)</f>
        <v/>
      </c>
      <c r="X1763" s="9">
        <f>ROUND(_xlfn.NORM.INV(L1763,Params!$B$15,Params!$B$16),2)</f>
        <v/>
      </c>
      <c r="Y1763" s="9">
        <f>ROUND(_xlfn.NORM.INV(M1763,Params!$B$15,Params!$B$16)+Params!$B$17+Params!$B$18*M1763,2)</f>
        <v/>
      </c>
      <c r="Z1763" s="9">
        <f>ROUND(_xlfn.NORM.INV(N1763,Params!$B$13,Params!$B$14)+Params!$B$17+Params!$B$18*N1763,1)</f>
        <v/>
      </c>
    </row>
    <row r="1764">
      <c r="A1764" s="11" t="n">
        <v>1763</v>
      </c>
      <c r="B1764" s="12">
        <f>INT((A1764-1)/122)+1</f>
        <v/>
      </c>
      <c r="C1764" s="13" t="n">
        <v>0.76534</v>
      </c>
      <c r="D1764" s="13" t="n">
        <v>0.297684</v>
      </c>
      <c r="E1764" s="13" t="n">
        <v>0.875694</v>
      </c>
      <c r="F1764" s="13" t="n">
        <v>0.144709</v>
      </c>
      <c r="G1764" s="13" t="n">
        <v>0.183959</v>
      </c>
      <c r="H1764" s="13" t="n">
        <v>0.402718</v>
      </c>
      <c r="I1764" s="13" t="n">
        <v>0.853451</v>
      </c>
      <c r="J1764" s="13" t="n">
        <v>0.276952</v>
      </c>
      <c r="K1764" s="13" t="n">
        <v>0.001409</v>
      </c>
      <c r="L1764" s="13" t="n">
        <v>0.448215</v>
      </c>
      <c r="M1764" s="13" t="n">
        <v>0.059982</v>
      </c>
      <c r="N1764" s="13" t="n">
        <v>0.657175</v>
      </c>
      <c r="O1764" s="9">
        <f>IF(C1764&lt;=1-Params!$B$4,0,MAX(0.1,ROUND(_xlfn.GAMMA.INV((C1764-(1-Params!$B$4))/Params!$B$4,Params!$B$5,Params!$B$6),1)))</f>
        <v/>
      </c>
      <c r="P1764" s="9">
        <f>IF(D1764&lt;=1-Params!$B$7,0,ROUND(_xlfn.GAMMA.INV((D1764-(1-Params!$B$7))/Params!$B$7,Params!$B$8,Params!$B$9),3))</f>
        <v/>
      </c>
      <c r="Q1764" s="9">
        <f>IF(E1764&lt;=1-Params!$B$4,0,MAX(0.1,ROUND(_xlfn.GAMMA.INV((E1764-(1-Params!$B$4))/Params!$B$4,Params!$B$5,Params!$B$6),1)))</f>
        <v/>
      </c>
      <c r="R1764" s="9">
        <f>IF(F1764&lt;=1-Params!$B$7,0,ROUND(_xlfn.GAMMA.INV((F1764-(1-Params!$B$7))/Params!$B$7,Params!$B$8,Params!$B$9),3))</f>
        <v/>
      </c>
      <c r="S1764" s="9">
        <f>IF(G1764&lt;=1-Params!$B$7,0,ROUND((Params!$B$10+Params!$B$11*G1764^Params!$B$12)*_xlfn.GAMMA.INV((G1764-(1-Params!$B$7))/Params!$B$7,Params!$B$8,Params!$B$9),3))</f>
        <v/>
      </c>
      <c r="T1764" s="9">
        <f>IF(H1764&lt;=1-Params!$B$4,0,MAX(0.1,ROUND((Params!$B$10+Params!$B$11*H1764^Params!$B$12)*_xlfn.GAMMA.INV((H1764-(1-Params!$B$4))/Params!$B$4,Params!$B$5,Params!$B$6),1)))</f>
        <v/>
      </c>
      <c r="U1764" s="9">
        <f>ROUND(_xlfn.NORM.INV(I1764,Params!$B$13,Params!$B$14),1)</f>
        <v/>
      </c>
      <c r="V1764" s="9">
        <f>ROUND(_xlfn.NORM.INV(J1764,Params!$B$15,Params!$B$16),2)</f>
        <v/>
      </c>
      <c r="W1764" s="9">
        <f>ROUND(_xlfn.NORM.INV(K1764,Params!$B$13,Params!$B$14),1)</f>
        <v/>
      </c>
      <c r="X1764" s="9">
        <f>ROUND(_xlfn.NORM.INV(L1764,Params!$B$15,Params!$B$16),2)</f>
        <v/>
      </c>
      <c r="Y1764" s="9">
        <f>ROUND(_xlfn.NORM.INV(M1764,Params!$B$15,Params!$B$16)+Params!$B$17+Params!$B$18*M1764,2)</f>
        <v/>
      </c>
      <c r="Z1764" s="9">
        <f>ROUND(_xlfn.NORM.INV(N1764,Params!$B$13,Params!$B$14)+Params!$B$17+Params!$B$18*N1764,1)</f>
        <v/>
      </c>
    </row>
    <row r="1765">
      <c r="A1765" s="11" t="n">
        <v>1764</v>
      </c>
      <c r="B1765" s="12">
        <f>INT((A1765-1)/122)+1</f>
        <v/>
      </c>
      <c r="C1765" s="13" t="n">
        <v>0.992059</v>
      </c>
      <c r="D1765" s="13" t="n">
        <v>0.10174</v>
      </c>
      <c r="E1765" s="13" t="n">
        <v>0.864707</v>
      </c>
      <c r="F1765" s="13" t="n">
        <v>0.246041</v>
      </c>
      <c r="G1765" s="13" t="n">
        <v>0.082992</v>
      </c>
      <c r="H1765" s="13" t="n">
        <v>0.855615</v>
      </c>
      <c r="I1765" s="13" t="n">
        <v>0.971664</v>
      </c>
      <c r="J1765" s="13" t="n">
        <v>0.459799</v>
      </c>
      <c r="K1765" s="13" t="n">
        <v>0.076362</v>
      </c>
      <c r="L1765" s="13" t="n">
        <v>0.34227</v>
      </c>
      <c r="M1765" s="13" t="n">
        <v>0.292251</v>
      </c>
      <c r="N1765" s="13" t="n">
        <v>0.762228</v>
      </c>
      <c r="O1765" s="9">
        <f>IF(C1765&lt;=1-Params!$B$4,0,MAX(0.1,ROUND(_xlfn.GAMMA.INV((C1765-(1-Params!$B$4))/Params!$B$4,Params!$B$5,Params!$B$6),1)))</f>
        <v/>
      </c>
      <c r="P1765" s="9">
        <f>IF(D1765&lt;=1-Params!$B$7,0,ROUND(_xlfn.GAMMA.INV((D1765-(1-Params!$B$7))/Params!$B$7,Params!$B$8,Params!$B$9),3))</f>
        <v/>
      </c>
      <c r="Q1765" s="9">
        <f>IF(E1765&lt;=1-Params!$B$4,0,MAX(0.1,ROUND(_xlfn.GAMMA.INV((E1765-(1-Params!$B$4))/Params!$B$4,Params!$B$5,Params!$B$6),1)))</f>
        <v/>
      </c>
      <c r="R1765" s="9">
        <f>IF(F1765&lt;=1-Params!$B$7,0,ROUND(_xlfn.GAMMA.INV((F1765-(1-Params!$B$7))/Params!$B$7,Params!$B$8,Params!$B$9),3))</f>
        <v/>
      </c>
      <c r="S1765" s="9">
        <f>IF(G1765&lt;=1-Params!$B$7,0,ROUND((Params!$B$10+Params!$B$11*G1765^Params!$B$12)*_xlfn.GAMMA.INV((G1765-(1-Params!$B$7))/Params!$B$7,Params!$B$8,Params!$B$9),3))</f>
        <v/>
      </c>
      <c r="T1765" s="9">
        <f>IF(H1765&lt;=1-Params!$B$4,0,MAX(0.1,ROUND((Params!$B$10+Params!$B$11*H1765^Params!$B$12)*_xlfn.GAMMA.INV((H1765-(1-Params!$B$4))/Params!$B$4,Params!$B$5,Params!$B$6),1)))</f>
        <v/>
      </c>
      <c r="U1765" s="9">
        <f>ROUND(_xlfn.NORM.INV(I1765,Params!$B$13,Params!$B$14),1)</f>
        <v/>
      </c>
      <c r="V1765" s="9">
        <f>ROUND(_xlfn.NORM.INV(J1765,Params!$B$15,Params!$B$16),2)</f>
        <v/>
      </c>
      <c r="W1765" s="9">
        <f>ROUND(_xlfn.NORM.INV(K1765,Params!$B$13,Params!$B$14),1)</f>
        <v/>
      </c>
      <c r="X1765" s="9">
        <f>ROUND(_xlfn.NORM.INV(L1765,Params!$B$15,Params!$B$16),2)</f>
        <v/>
      </c>
      <c r="Y1765" s="9">
        <f>ROUND(_xlfn.NORM.INV(M1765,Params!$B$15,Params!$B$16)+Params!$B$17+Params!$B$18*M1765,2)</f>
        <v/>
      </c>
      <c r="Z1765" s="9">
        <f>ROUND(_xlfn.NORM.INV(N1765,Params!$B$13,Params!$B$14)+Params!$B$17+Params!$B$18*N1765,1)</f>
        <v/>
      </c>
    </row>
    <row r="1766">
      <c r="A1766" s="11" t="n">
        <v>1765</v>
      </c>
      <c r="B1766" s="12">
        <f>INT((A1766-1)/122)+1</f>
        <v/>
      </c>
      <c r="C1766" s="13" t="n">
        <v>0.458624</v>
      </c>
      <c r="D1766" s="13" t="n">
        <v>0.560338</v>
      </c>
      <c r="E1766" s="13" t="n">
        <v>0.454848</v>
      </c>
      <c r="F1766" s="13" t="n">
        <v>0.905066</v>
      </c>
      <c r="G1766" s="13" t="n">
        <v>0.055267</v>
      </c>
      <c r="H1766" s="13" t="n">
        <v>0.97246</v>
      </c>
      <c r="I1766" s="13" t="n">
        <v>0.729003</v>
      </c>
      <c r="J1766" s="13" t="n">
        <v>0.527473</v>
      </c>
      <c r="K1766" s="13" t="n">
        <v>0.486601</v>
      </c>
      <c r="L1766" s="13" t="n">
        <v>0.245952</v>
      </c>
      <c r="M1766" s="13" t="n">
        <v>0.389317</v>
      </c>
      <c r="N1766" s="13" t="n">
        <v>0.695011</v>
      </c>
      <c r="O1766" s="9">
        <f>IF(C1766&lt;=1-Params!$B$4,0,MAX(0.1,ROUND(_xlfn.GAMMA.INV((C1766-(1-Params!$B$4))/Params!$B$4,Params!$B$5,Params!$B$6),1)))</f>
        <v/>
      </c>
      <c r="P1766" s="9">
        <f>IF(D1766&lt;=1-Params!$B$7,0,ROUND(_xlfn.GAMMA.INV((D1766-(1-Params!$B$7))/Params!$B$7,Params!$B$8,Params!$B$9),3))</f>
        <v/>
      </c>
      <c r="Q1766" s="9">
        <f>IF(E1766&lt;=1-Params!$B$4,0,MAX(0.1,ROUND(_xlfn.GAMMA.INV((E1766-(1-Params!$B$4))/Params!$B$4,Params!$B$5,Params!$B$6),1)))</f>
        <v/>
      </c>
      <c r="R1766" s="9">
        <f>IF(F1766&lt;=1-Params!$B$7,0,ROUND(_xlfn.GAMMA.INV((F1766-(1-Params!$B$7))/Params!$B$7,Params!$B$8,Params!$B$9),3))</f>
        <v/>
      </c>
      <c r="S1766" s="9">
        <f>IF(G1766&lt;=1-Params!$B$7,0,ROUND((Params!$B$10+Params!$B$11*G1766^Params!$B$12)*_xlfn.GAMMA.INV((G1766-(1-Params!$B$7))/Params!$B$7,Params!$B$8,Params!$B$9),3))</f>
        <v/>
      </c>
      <c r="T1766" s="9">
        <f>IF(H1766&lt;=1-Params!$B$4,0,MAX(0.1,ROUND((Params!$B$10+Params!$B$11*H1766^Params!$B$12)*_xlfn.GAMMA.INV((H1766-(1-Params!$B$4))/Params!$B$4,Params!$B$5,Params!$B$6),1)))</f>
        <v/>
      </c>
      <c r="U1766" s="9">
        <f>ROUND(_xlfn.NORM.INV(I1766,Params!$B$13,Params!$B$14),1)</f>
        <v/>
      </c>
      <c r="V1766" s="9">
        <f>ROUND(_xlfn.NORM.INV(J1766,Params!$B$15,Params!$B$16),2)</f>
        <v/>
      </c>
      <c r="W1766" s="9">
        <f>ROUND(_xlfn.NORM.INV(K1766,Params!$B$13,Params!$B$14),1)</f>
        <v/>
      </c>
      <c r="X1766" s="9">
        <f>ROUND(_xlfn.NORM.INV(L1766,Params!$B$15,Params!$B$16),2)</f>
        <v/>
      </c>
      <c r="Y1766" s="9">
        <f>ROUND(_xlfn.NORM.INV(M1766,Params!$B$15,Params!$B$16)+Params!$B$17+Params!$B$18*M1766,2)</f>
        <v/>
      </c>
      <c r="Z1766" s="9">
        <f>ROUND(_xlfn.NORM.INV(N1766,Params!$B$13,Params!$B$14)+Params!$B$17+Params!$B$18*N1766,1)</f>
        <v/>
      </c>
    </row>
    <row r="1767">
      <c r="A1767" s="11" t="n">
        <v>1766</v>
      </c>
      <c r="B1767" s="12">
        <f>INT((A1767-1)/122)+1</f>
        <v/>
      </c>
      <c r="C1767" s="13" t="n">
        <v>0.07206600000000001</v>
      </c>
      <c r="D1767" s="13" t="n">
        <v>0.878058</v>
      </c>
      <c r="E1767" s="13" t="n">
        <v>0.542102</v>
      </c>
      <c r="F1767" s="13" t="n">
        <v>0.569315</v>
      </c>
      <c r="G1767" s="13" t="n">
        <v>0.895682</v>
      </c>
      <c r="H1767" s="13" t="n">
        <v>0.869119</v>
      </c>
      <c r="I1767" s="13" t="n">
        <v>0.58963</v>
      </c>
      <c r="J1767" s="13" t="n">
        <v>0.902259</v>
      </c>
      <c r="K1767" s="13" t="n">
        <v>0.64351</v>
      </c>
      <c r="L1767" s="13" t="n">
        <v>0.422154</v>
      </c>
      <c r="M1767" s="13" t="n">
        <v>0.42611</v>
      </c>
      <c r="N1767" s="13" t="n">
        <v>0.991692</v>
      </c>
      <c r="O1767" s="9">
        <f>IF(C1767&lt;=1-Params!$B$4,0,MAX(0.1,ROUND(_xlfn.GAMMA.INV((C1767-(1-Params!$B$4))/Params!$B$4,Params!$B$5,Params!$B$6),1)))</f>
        <v/>
      </c>
      <c r="P1767" s="9">
        <f>IF(D1767&lt;=1-Params!$B$7,0,ROUND(_xlfn.GAMMA.INV((D1767-(1-Params!$B$7))/Params!$B$7,Params!$B$8,Params!$B$9),3))</f>
        <v/>
      </c>
      <c r="Q1767" s="9">
        <f>IF(E1767&lt;=1-Params!$B$4,0,MAX(0.1,ROUND(_xlfn.GAMMA.INV((E1767-(1-Params!$B$4))/Params!$B$4,Params!$B$5,Params!$B$6),1)))</f>
        <v/>
      </c>
      <c r="R1767" s="9">
        <f>IF(F1767&lt;=1-Params!$B$7,0,ROUND(_xlfn.GAMMA.INV((F1767-(1-Params!$B$7))/Params!$B$7,Params!$B$8,Params!$B$9),3))</f>
        <v/>
      </c>
      <c r="S1767" s="9">
        <f>IF(G1767&lt;=1-Params!$B$7,0,ROUND((Params!$B$10+Params!$B$11*G1767^Params!$B$12)*_xlfn.GAMMA.INV((G1767-(1-Params!$B$7))/Params!$B$7,Params!$B$8,Params!$B$9),3))</f>
        <v/>
      </c>
      <c r="T1767" s="9">
        <f>IF(H1767&lt;=1-Params!$B$4,0,MAX(0.1,ROUND((Params!$B$10+Params!$B$11*H1767^Params!$B$12)*_xlfn.GAMMA.INV((H1767-(1-Params!$B$4))/Params!$B$4,Params!$B$5,Params!$B$6),1)))</f>
        <v/>
      </c>
      <c r="U1767" s="9">
        <f>ROUND(_xlfn.NORM.INV(I1767,Params!$B$13,Params!$B$14),1)</f>
        <v/>
      </c>
      <c r="V1767" s="9">
        <f>ROUND(_xlfn.NORM.INV(J1767,Params!$B$15,Params!$B$16),2)</f>
        <v/>
      </c>
      <c r="W1767" s="9">
        <f>ROUND(_xlfn.NORM.INV(K1767,Params!$B$13,Params!$B$14),1)</f>
        <v/>
      </c>
      <c r="X1767" s="9">
        <f>ROUND(_xlfn.NORM.INV(L1767,Params!$B$15,Params!$B$16),2)</f>
        <v/>
      </c>
      <c r="Y1767" s="9">
        <f>ROUND(_xlfn.NORM.INV(M1767,Params!$B$15,Params!$B$16)+Params!$B$17+Params!$B$18*M1767,2)</f>
        <v/>
      </c>
      <c r="Z1767" s="9">
        <f>ROUND(_xlfn.NORM.INV(N1767,Params!$B$13,Params!$B$14)+Params!$B$17+Params!$B$18*N1767,1)</f>
        <v/>
      </c>
    </row>
    <row r="1768">
      <c r="A1768" s="11" t="n">
        <v>1767</v>
      </c>
      <c r="B1768" s="12">
        <f>INT((A1768-1)/122)+1</f>
        <v/>
      </c>
      <c r="C1768" s="13" t="n">
        <v>0.196453</v>
      </c>
      <c r="D1768" s="13" t="n">
        <v>0.483923</v>
      </c>
      <c r="E1768" s="13" t="n">
        <v>0.206917</v>
      </c>
      <c r="F1768" s="13" t="n">
        <v>0.050032</v>
      </c>
      <c r="G1768" s="13" t="n">
        <v>0.39717</v>
      </c>
      <c r="H1768" s="13" t="n">
        <v>0.856281</v>
      </c>
      <c r="I1768" s="13" t="n">
        <v>0.829191</v>
      </c>
      <c r="J1768" s="13" t="n">
        <v>0.846601</v>
      </c>
      <c r="K1768" s="13" t="n">
        <v>0.914651</v>
      </c>
      <c r="L1768" s="13" t="n">
        <v>0.318</v>
      </c>
      <c r="M1768" s="13" t="n">
        <v>0.719884</v>
      </c>
      <c r="N1768" s="13" t="n">
        <v>0.878905</v>
      </c>
      <c r="O1768" s="9">
        <f>IF(C1768&lt;=1-Params!$B$4,0,MAX(0.1,ROUND(_xlfn.GAMMA.INV((C1768-(1-Params!$B$4))/Params!$B$4,Params!$B$5,Params!$B$6),1)))</f>
        <v/>
      </c>
      <c r="P1768" s="9">
        <f>IF(D1768&lt;=1-Params!$B$7,0,ROUND(_xlfn.GAMMA.INV((D1768-(1-Params!$B$7))/Params!$B$7,Params!$B$8,Params!$B$9),3))</f>
        <v/>
      </c>
      <c r="Q1768" s="9">
        <f>IF(E1768&lt;=1-Params!$B$4,0,MAX(0.1,ROUND(_xlfn.GAMMA.INV((E1768-(1-Params!$B$4))/Params!$B$4,Params!$B$5,Params!$B$6),1)))</f>
        <v/>
      </c>
      <c r="R1768" s="9">
        <f>IF(F1768&lt;=1-Params!$B$7,0,ROUND(_xlfn.GAMMA.INV((F1768-(1-Params!$B$7))/Params!$B$7,Params!$B$8,Params!$B$9),3))</f>
        <v/>
      </c>
      <c r="S1768" s="9">
        <f>IF(G1768&lt;=1-Params!$B$7,0,ROUND((Params!$B$10+Params!$B$11*G1768^Params!$B$12)*_xlfn.GAMMA.INV((G1768-(1-Params!$B$7))/Params!$B$7,Params!$B$8,Params!$B$9),3))</f>
        <v/>
      </c>
      <c r="T1768" s="9">
        <f>IF(H1768&lt;=1-Params!$B$4,0,MAX(0.1,ROUND((Params!$B$10+Params!$B$11*H1768^Params!$B$12)*_xlfn.GAMMA.INV((H1768-(1-Params!$B$4))/Params!$B$4,Params!$B$5,Params!$B$6),1)))</f>
        <v/>
      </c>
      <c r="U1768" s="9">
        <f>ROUND(_xlfn.NORM.INV(I1768,Params!$B$13,Params!$B$14),1)</f>
        <v/>
      </c>
      <c r="V1768" s="9">
        <f>ROUND(_xlfn.NORM.INV(J1768,Params!$B$15,Params!$B$16),2)</f>
        <v/>
      </c>
      <c r="W1768" s="9">
        <f>ROUND(_xlfn.NORM.INV(K1768,Params!$B$13,Params!$B$14),1)</f>
        <v/>
      </c>
      <c r="X1768" s="9">
        <f>ROUND(_xlfn.NORM.INV(L1768,Params!$B$15,Params!$B$16),2)</f>
        <v/>
      </c>
      <c r="Y1768" s="9">
        <f>ROUND(_xlfn.NORM.INV(M1768,Params!$B$15,Params!$B$16)+Params!$B$17+Params!$B$18*M1768,2)</f>
        <v/>
      </c>
      <c r="Z1768" s="9">
        <f>ROUND(_xlfn.NORM.INV(N1768,Params!$B$13,Params!$B$14)+Params!$B$17+Params!$B$18*N1768,1)</f>
        <v/>
      </c>
    </row>
    <row r="1769">
      <c r="A1769" s="11" t="n">
        <v>1768</v>
      </c>
      <c r="B1769" s="12">
        <f>INT((A1769-1)/122)+1</f>
        <v/>
      </c>
      <c r="C1769" s="13" t="n">
        <v>0.222683</v>
      </c>
      <c r="D1769" s="13" t="n">
        <v>0.223577</v>
      </c>
      <c r="E1769" s="13" t="n">
        <v>0.042161</v>
      </c>
      <c r="F1769" s="13" t="n">
        <v>0.220653</v>
      </c>
      <c r="G1769" s="13" t="n">
        <v>0.644309</v>
      </c>
      <c r="H1769" s="13" t="n">
        <v>0.643289</v>
      </c>
      <c r="I1769" s="13" t="n">
        <v>0.752884</v>
      </c>
      <c r="J1769" s="13" t="n">
        <v>0.220667</v>
      </c>
      <c r="K1769" s="13" t="n">
        <v>0.955246</v>
      </c>
      <c r="L1769" s="13" t="n">
        <v>0.13323</v>
      </c>
      <c r="M1769" s="13" t="n">
        <v>0.907716</v>
      </c>
      <c r="N1769" s="13" t="n">
        <v>0.847372</v>
      </c>
      <c r="O1769" s="9">
        <f>IF(C1769&lt;=1-Params!$B$4,0,MAX(0.1,ROUND(_xlfn.GAMMA.INV((C1769-(1-Params!$B$4))/Params!$B$4,Params!$B$5,Params!$B$6),1)))</f>
        <v/>
      </c>
      <c r="P1769" s="9">
        <f>IF(D1769&lt;=1-Params!$B$7,0,ROUND(_xlfn.GAMMA.INV((D1769-(1-Params!$B$7))/Params!$B$7,Params!$B$8,Params!$B$9),3))</f>
        <v/>
      </c>
      <c r="Q1769" s="9">
        <f>IF(E1769&lt;=1-Params!$B$4,0,MAX(0.1,ROUND(_xlfn.GAMMA.INV((E1769-(1-Params!$B$4))/Params!$B$4,Params!$B$5,Params!$B$6),1)))</f>
        <v/>
      </c>
      <c r="R1769" s="9">
        <f>IF(F1769&lt;=1-Params!$B$7,0,ROUND(_xlfn.GAMMA.INV((F1769-(1-Params!$B$7))/Params!$B$7,Params!$B$8,Params!$B$9),3))</f>
        <v/>
      </c>
      <c r="S1769" s="9">
        <f>IF(G1769&lt;=1-Params!$B$7,0,ROUND((Params!$B$10+Params!$B$11*G1769^Params!$B$12)*_xlfn.GAMMA.INV((G1769-(1-Params!$B$7))/Params!$B$7,Params!$B$8,Params!$B$9),3))</f>
        <v/>
      </c>
      <c r="T1769" s="9">
        <f>IF(H1769&lt;=1-Params!$B$4,0,MAX(0.1,ROUND((Params!$B$10+Params!$B$11*H1769^Params!$B$12)*_xlfn.GAMMA.INV((H1769-(1-Params!$B$4))/Params!$B$4,Params!$B$5,Params!$B$6),1)))</f>
        <v/>
      </c>
      <c r="U1769" s="9">
        <f>ROUND(_xlfn.NORM.INV(I1769,Params!$B$13,Params!$B$14),1)</f>
        <v/>
      </c>
      <c r="V1769" s="9">
        <f>ROUND(_xlfn.NORM.INV(J1769,Params!$B$15,Params!$B$16),2)</f>
        <v/>
      </c>
      <c r="W1769" s="9">
        <f>ROUND(_xlfn.NORM.INV(K1769,Params!$B$13,Params!$B$14),1)</f>
        <v/>
      </c>
      <c r="X1769" s="9">
        <f>ROUND(_xlfn.NORM.INV(L1769,Params!$B$15,Params!$B$16),2)</f>
        <v/>
      </c>
      <c r="Y1769" s="9">
        <f>ROUND(_xlfn.NORM.INV(M1769,Params!$B$15,Params!$B$16)+Params!$B$17+Params!$B$18*M1769,2)</f>
        <v/>
      </c>
      <c r="Z1769" s="9">
        <f>ROUND(_xlfn.NORM.INV(N1769,Params!$B$13,Params!$B$14)+Params!$B$17+Params!$B$18*N1769,1)</f>
        <v/>
      </c>
    </row>
    <row r="1770">
      <c r="A1770" s="11" t="n">
        <v>1769</v>
      </c>
      <c r="B1770" s="12">
        <f>INT((A1770-1)/122)+1</f>
        <v/>
      </c>
      <c r="C1770" s="13" t="n">
        <v>0.962639</v>
      </c>
      <c r="D1770" s="13" t="n">
        <v>0.296525</v>
      </c>
      <c r="E1770" s="13" t="n">
        <v>0.220486</v>
      </c>
      <c r="F1770" s="13" t="n">
        <v>0.315319</v>
      </c>
      <c r="G1770" s="13" t="n">
        <v>0.449677</v>
      </c>
      <c r="H1770" s="13" t="n">
        <v>0.694511</v>
      </c>
      <c r="I1770" s="13" t="n">
        <v>0.501182</v>
      </c>
      <c r="J1770" s="13" t="n">
        <v>0.307479</v>
      </c>
      <c r="K1770" s="13" t="n">
        <v>0.996636</v>
      </c>
      <c r="L1770" s="13" t="n">
        <v>0.180398</v>
      </c>
      <c r="M1770" s="13" t="n">
        <v>0.347988</v>
      </c>
      <c r="N1770" s="13" t="n">
        <v>0.833917</v>
      </c>
      <c r="O1770" s="9">
        <f>IF(C1770&lt;=1-Params!$B$4,0,MAX(0.1,ROUND(_xlfn.GAMMA.INV((C1770-(1-Params!$B$4))/Params!$B$4,Params!$B$5,Params!$B$6),1)))</f>
        <v/>
      </c>
      <c r="P1770" s="9">
        <f>IF(D1770&lt;=1-Params!$B$7,0,ROUND(_xlfn.GAMMA.INV((D1770-(1-Params!$B$7))/Params!$B$7,Params!$B$8,Params!$B$9),3))</f>
        <v/>
      </c>
      <c r="Q1770" s="9">
        <f>IF(E1770&lt;=1-Params!$B$4,0,MAX(0.1,ROUND(_xlfn.GAMMA.INV((E1770-(1-Params!$B$4))/Params!$B$4,Params!$B$5,Params!$B$6),1)))</f>
        <v/>
      </c>
      <c r="R1770" s="9">
        <f>IF(F1770&lt;=1-Params!$B$7,0,ROUND(_xlfn.GAMMA.INV((F1770-(1-Params!$B$7))/Params!$B$7,Params!$B$8,Params!$B$9),3))</f>
        <v/>
      </c>
      <c r="S1770" s="9">
        <f>IF(G1770&lt;=1-Params!$B$7,0,ROUND((Params!$B$10+Params!$B$11*G1770^Params!$B$12)*_xlfn.GAMMA.INV((G1770-(1-Params!$B$7))/Params!$B$7,Params!$B$8,Params!$B$9),3))</f>
        <v/>
      </c>
      <c r="T1770" s="9">
        <f>IF(H1770&lt;=1-Params!$B$4,0,MAX(0.1,ROUND((Params!$B$10+Params!$B$11*H1770^Params!$B$12)*_xlfn.GAMMA.INV((H1770-(1-Params!$B$4))/Params!$B$4,Params!$B$5,Params!$B$6),1)))</f>
        <v/>
      </c>
      <c r="U1770" s="9">
        <f>ROUND(_xlfn.NORM.INV(I1770,Params!$B$13,Params!$B$14),1)</f>
        <v/>
      </c>
      <c r="V1770" s="9">
        <f>ROUND(_xlfn.NORM.INV(J1770,Params!$B$15,Params!$B$16),2)</f>
        <v/>
      </c>
      <c r="W1770" s="9">
        <f>ROUND(_xlfn.NORM.INV(K1770,Params!$B$13,Params!$B$14),1)</f>
        <v/>
      </c>
      <c r="X1770" s="9">
        <f>ROUND(_xlfn.NORM.INV(L1770,Params!$B$15,Params!$B$16),2)</f>
        <v/>
      </c>
      <c r="Y1770" s="9">
        <f>ROUND(_xlfn.NORM.INV(M1770,Params!$B$15,Params!$B$16)+Params!$B$17+Params!$B$18*M1770,2)</f>
        <v/>
      </c>
      <c r="Z1770" s="9">
        <f>ROUND(_xlfn.NORM.INV(N1770,Params!$B$13,Params!$B$14)+Params!$B$17+Params!$B$18*N1770,1)</f>
        <v/>
      </c>
    </row>
    <row r="1771">
      <c r="A1771" s="11" t="n">
        <v>1770</v>
      </c>
      <c r="B1771" s="12">
        <f>INT((A1771-1)/122)+1</f>
        <v/>
      </c>
      <c r="C1771" s="13" t="n">
        <v>0.203836</v>
      </c>
      <c r="D1771" s="13" t="n">
        <v>0.372996</v>
      </c>
      <c r="E1771" s="13" t="n">
        <v>0.637682</v>
      </c>
      <c r="F1771" s="13" t="n">
        <v>0.044509</v>
      </c>
      <c r="G1771" s="13" t="n">
        <v>0.186174</v>
      </c>
      <c r="H1771" s="13" t="n">
        <v>0.860836</v>
      </c>
      <c r="I1771" s="13" t="n">
        <v>0.436582</v>
      </c>
      <c r="J1771" s="13" t="n">
        <v>0.09282799999999999</v>
      </c>
      <c r="K1771" s="13" t="n">
        <v>0.982954</v>
      </c>
      <c r="L1771" s="13" t="n">
        <v>0.06193</v>
      </c>
      <c r="M1771" s="13" t="n">
        <v>0.005825</v>
      </c>
      <c r="N1771" s="13" t="n">
        <v>0.671713</v>
      </c>
      <c r="O1771" s="9">
        <f>IF(C1771&lt;=1-Params!$B$4,0,MAX(0.1,ROUND(_xlfn.GAMMA.INV((C1771-(1-Params!$B$4))/Params!$B$4,Params!$B$5,Params!$B$6),1)))</f>
        <v/>
      </c>
      <c r="P1771" s="9">
        <f>IF(D1771&lt;=1-Params!$B$7,0,ROUND(_xlfn.GAMMA.INV((D1771-(1-Params!$B$7))/Params!$B$7,Params!$B$8,Params!$B$9),3))</f>
        <v/>
      </c>
      <c r="Q1771" s="9">
        <f>IF(E1771&lt;=1-Params!$B$4,0,MAX(0.1,ROUND(_xlfn.GAMMA.INV((E1771-(1-Params!$B$4))/Params!$B$4,Params!$B$5,Params!$B$6),1)))</f>
        <v/>
      </c>
      <c r="R1771" s="9">
        <f>IF(F1771&lt;=1-Params!$B$7,0,ROUND(_xlfn.GAMMA.INV((F1771-(1-Params!$B$7))/Params!$B$7,Params!$B$8,Params!$B$9),3))</f>
        <v/>
      </c>
      <c r="S1771" s="9">
        <f>IF(G1771&lt;=1-Params!$B$7,0,ROUND((Params!$B$10+Params!$B$11*G1771^Params!$B$12)*_xlfn.GAMMA.INV((G1771-(1-Params!$B$7))/Params!$B$7,Params!$B$8,Params!$B$9),3))</f>
        <v/>
      </c>
      <c r="T1771" s="9">
        <f>IF(H1771&lt;=1-Params!$B$4,0,MAX(0.1,ROUND((Params!$B$10+Params!$B$11*H1771^Params!$B$12)*_xlfn.GAMMA.INV((H1771-(1-Params!$B$4))/Params!$B$4,Params!$B$5,Params!$B$6),1)))</f>
        <v/>
      </c>
      <c r="U1771" s="9">
        <f>ROUND(_xlfn.NORM.INV(I1771,Params!$B$13,Params!$B$14),1)</f>
        <v/>
      </c>
      <c r="V1771" s="9">
        <f>ROUND(_xlfn.NORM.INV(J1771,Params!$B$15,Params!$B$16),2)</f>
        <v/>
      </c>
      <c r="W1771" s="9">
        <f>ROUND(_xlfn.NORM.INV(K1771,Params!$B$13,Params!$B$14),1)</f>
        <v/>
      </c>
      <c r="X1771" s="9">
        <f>ROUND(_xlfn.NORM.INV(L1771,Params!$B$15,Params!$B$16),2)</f>
        <v/>
      </c>
      <c r="Y1771" s="9">
        <f>ROUND(_xlfn.NORM.INV(M1771,Params!$B$15,Params!$B$16)+Params!$B$17+Params!$B$18*M1771,2)</f>
        <v/>
      </c>
      <c r="Z1771" s="9">
        <f>ROUND(_xlfn.NORM.INV(N1771,Params!$B$13,Params!$B$14)+Params!$B$17+Params!$B$18*N1771,1)</f>
        <v/>
      </c>
    </row>
    <row r="1772">
      <c r="A1772" s="11" t="n">
        <v>1771</v>
      </c>
      <c r="B1772" s="12">
        <f>INT((A1772-1)/122)+1</f>
        <v/>
      </c>
      <c r="C1772" s="13" t="n">
        <v>0.08013000000000001</v>
      </c>
      <c r="D1772" s="13" t="n">
        <v>0.464764</v>
      </c>
      <c r="E1772" s="13" t="n">
        <v>0.771701</v>
      </c>
      <c r="F1772" s="13" t="n">
        <v>0.136873</v>
      </c>
      <c r="G1772" s="13" t="n">
        <v>0.005957</v>
      </c>
      <c r="H1772" s="13" t="n">
        <v>0.35699</v>
      </c>
      <c r="I1772" s="13" t="n">
        <v>0.652732</v>
      </c>
      <c r="J1772" s="13" t="n">
        <v>0.173326</v>
      </c>
      <c r="K1772" s="13" t="n">
        <v>0.990482</v>
      </c>
      <c r="L1772" s="13" t="n">
        <v>0.23263</v>
      </c>
      <c r="M1772" s="13" t="n">
        <v>0.180117</v>
      </c>
      <c r="N1772" s="13" t="n">
        <v>0.075539</v>
      </c>
      <c r="O1772" s="9">
        <f>IF(C1772&lt;=1-Params!$B$4,0,MAX(0.1,ROUND(_xlfn.GAMMA.INV((C1772-(1-Params!$B$4))/Params!$B$4,Params!$B$5,Params!$B$6),1)))</f>
        <v/>
      </c>
      <c r="P1772" s="9">
        <f>IF(D1772&lt;=1-Params!$B$7,0,ROUND(_xlfn.GAMMA.INV((D1772-(1-Params!$B$7))/Params!$B$7,Params!$B$8,Params!$B$9),3))</f>
        <v/>
      </c>
      <c r="Q1772" s="9">
        <f>IF(E1772&lt;=1-Params!$B$4,0,MAX(0.1,ROUND(_xlfn.GAMMA.INV((E1772-(1-Params!$B$4))/Params!$B$4,Params!$B$5,Params!$B$6),1)))</f>
        <v/>
      </c>
      <c r="R1772" s="9">
        <f>IF(F1772&lt;=1-Params!$B$7,0,ROUND(_xlfn.GAMMA.INV((F1772-(1-Params!$B$7))/Params!$B$7,Params!$B$8,Params!$B$9),3))</f>
        <v/>
      </c>
      <c r="S1772" s="9">
        <f>IF(G1772&lt;=1-Params!$B$7,0,ROUND((Params!$B$10+Params!$B$11*G1772^Params!$B$12)*_xlfn.GAMMA.INV((G1772-(1-Params!$B$7))/Params!$B$7,Params!$B$8,Params!$B$9),3))</f>
        <v/>
      </c>
      <c r="T1772" s="9">
        <f>IF(H1772&lt;=1-Params!$B$4,0,MAX(0.1,ROUND((Params!$B$10+Params!$B$11*H1772^Params!$B$12)*_xlfn.GAMMA.INV((H1772-(1-Params!$B$4))/Params!$B$4,Params!$B$5,Params!$B$6),1)))</f>
        <v/>
      </c>
      <c r="U1772" s="9">
        <f>ROUND(_xlfn.NORM.INV(I1772,Params!$B$13,Params!$B$14),1)</f>
        <v/>
      </c>
      <c r="V1772" s="9">
        <f>ROUND(_xlfn.NORM.INV(J1772,Params!$B$15,Params!$B$16),2)</f>
        <v/>
      </c>
      <c r="W1772" s="9">
        <f>ROUND(_xlfn.NORM.INV(K1772,Params!$B$13,Params!$B$14),1)</f>
        <v/>
      </c>
      <c r="X1772" s="9">
        <f>ROUND(_xlfn.NORM.INV(L1772,Params!$B$15,Params!$B$16),2)</f>
        <v/>
      </c>
      <c r="Y1772" s="9">
        <f>ROUND(_xlfn.NORM.INV(M1772,Params!$B$15,Params!$B$16)+Params!$B$17+Params!$B$18*M1772,2)</f>
        <v/>
      </c>
      <c r="Z1772" s="9">
        <f>ROUND(_xlfn.NORM.INV(N1772,Params!$B$13,Params!$B$14)+Params!$B$17+Params!$B$18*N1772,1)</f>
        <v/>
      </c>
    </row>
    <row r="1773">
      <c r="A1773" s="11" t="n">
        <v>1772</v>
      </c>
      <c r="B1773" s="12">
        <f>INT((A1773-1)/122)+1</f>
        <v/>
      </c>
      <c r="C1773" s="13" t="n">
        <v>0.114853</v>
      </c>
      <c r="D1773" s="13" t="n">
        <v>0.23735</v>
      </c>
      <c r="E1773" s="13" t="n">
        <v>0.111556</v>
      </c>
      <c r="F1773" s="13" t="n">
        <v>0.265248</v>
      </c>
      <c r="G1773" s="13" t="n">
        <v>0.186987</v>
      </c>
      <c r="H1773" s="13" t="n">
        <v>0.408867</v>
      </c>
      <c r="I1773" s="13" t="n">
        <v>0.565959</v>
      </c>
      <c r="J1773" s="13" t="n">
        <v>0.114162</v>
      </c>
      <c r="K1773" s="13" t="n">
        <v>0.992343</v>
      </c>
      <c r="L1773" s="13" t="n">
        <v>0.098604</v>
      </c>
      <c r="M1773" s="13" t="n">
        <v>0.45073</v>
      </c>
      <c r="N1773" s="13" t="n">
        <v>0.113335</v>
      </c>
      <c r="O1773" s="9">
        <f>IF(C1773&lt;=1-Params!$B$4,0,MAX(0.1,ROUND(_xlfn.GAMMA.INV((C1773-(1-Params!$B$4))/Params!$B$4,Params!$B$5,Params!$B$6),1)))</f>
        <v/>
      </c>
      <c r="P1773" s="9">
        <f>IF(D1773&lt;=1-Params!$B$7,0,ROUND(_xlfn.GAMMA.INV((D1773-(1-Params!$B$7))/Params!$B$7,Params!$B$8,Params!$B$9),3))</f>
        <v/>
      </c>
      <c r="Q1773" s="9">
        <f>IF(E1773&lt;=1-Params!$B$4,0,MAX(0.1,ROUND(_xlfn.GAMMA.INV((E1773-(1-Params!$B$4))/Params!$B$4,Params!$B$5,Params!$B$6),1)))</f>
        <v/>
      </c>
      <c r="R1773" s="9">
        <f>IF(F1773&lt;=1-Params!$B$7,0,ROUND(_xlfn.GAMMA.INV((F1773-(1-Params!$B$7))/Params!$B$7,Params!$B$8,Params!$B$9),3))</f>
        <v/>
      </c>
      <c r="S1773" s="9">
        <f>IF(G1773&lt;=1-Params!$B$7,0,ROUND((Params!$B$10+Params!$B$11*G1773^Params!$B$12)*_xlfn.GAMMA.INV((G1773-(1-Params!$B$7))/Params!$B$7,Params!$B$8,Params!$B$9),3))</f>
        <v/>
      </c>
      <c r="T1773" s="9">
        <f>IF(H1773&lt;=1-Params!$B$4,0,MAX(0.1,ROUND((Params!$B$10+Params!$B$11*H1773^Params!$B$12)*_xlfn.GAMMA.INV((H1773-(1-Params!$B$4))/Params!$B$4,Params!$B$5,Params!$B$6),1)))</f>
        <v/>
      </c>
      <c r="U1773" s="9">
        <f>ROUND(_xlfn.NORM.INV(I1773,Params!$B$13,Params!$B$14),1)</f>
        <v/>
      </c>
      <c r="V1773" s="9">
        <f>ROUND(_xlfn.NORM.INV(J1773,Params!$B$15,Params!$B$16),2)</f>
        <v/>
      </c>
      <c r="W1773" s="9">
        <f>ROUND(_xlfn.NORM.INV(K1773,Params!$B$13,Params!$B$14),1)</f>
        <v/>
      </c>
      <c r="X1773" s="9">
        <f>ROUND(_xlfn.NORM.INV(L1773,Params!$B$15,Params!$B$16),2)</f>
        <v/>
      </c>
      <c r="Y1773" s="9">
        <f>ROUND(_xlfn.NORM.INV(M1773,Params!$B$15,Params!$B$16)+Params!$B$17+Params!$B$18*M1773,2)</f>
        <v/>
      </c>
      <c r="Z1773" s="9">
        <f>ROUND(_xlfn.NORM.INV(N1773,Params!$B$13,Params!$B$14)+Params!$B$17+Params!$B$18*N1773,1)</f>
        <v/>
      </c>
    </row>
    <row r="1774">
      <c r="A1774" s="11" t="n">
        <v>1773</v>
      </c>
      <c r="B1774" s="12">
        <f>INT((A1774-1)/122)+1</f>
        <v/>
      </c>
      <c r="C1774" s="13" t="n">
        <v>0.100283</v>
      </c>
      <c r="D1774" s="13" t="n">
        <v>0.780297</v>
      </c>
      <c r="E1774" s="13" t="n">
        <v>0.023128</v>
      </c>
      <c r="F1774" s="13" t="n">
        <v>0.256179</v>
      </c>
      <c r="G1774" s="13" t="n">
        <v>0.448292</v>
      </c>
      <c r="H1774" s="13" t="n">
        <v>0.09170499999999999</v>
      </c>
      <c r="I1774" s="13" t="n">
        <v>0.359066</v>
      </c>
      <c r="J1774" s="13" t="n">
        <v>0.53539</v>
      </c>
      <c r="K1774" s="13" t="n">
        <v>0.989493</v>
      </c>
      <c r="L1774" s="13" t="n">
        <v>0.823417</v>
      </c>
      <c r="M1774" s="13" t="n">
        <v>0.475413</v>
      </c>
      <c r="N1774" s="13" t="n">
        <v>0.057999</v>
      </c>
      <c r="O1774" s="9">
        <f>IF(C1774&lt;=1-Params!$B$4,0,MAX(0.1,ROUND(_xlfn.GAMMA.INV((C1774-(1-Params!$B$4))/Params!$B$4,Params!$B$5,Params!$B$6),1)))</f>
        <v/>
      </c>
      <c r="P1774" s="9">
        <f>IF(D1774&lt;=1-Params!$B$7,0,ROUND(_xlfn.GAMMA.INV((D1774-(1-Params!$B$7))/Params!$B$7,Params!$B$8,Params!$B$9),3))</f>
        <v/>
      </c>
      <c r="Q1774" s="9">
        <f>IF(E1774&lt;=1-Params!$B$4,0,MAX(0.1,ROUND(_xlfn.GAMMA.INV((E1774-(1-Params!$B$4))/Params!$B$4,Params!$B$5,Params!$B$6),1)))</f>
        <v/>
      </c>
      <c r="R1774" s="9">
        <f>IF(F1774&lt;=1-Params!$B$7,0,ROUND(_xlfn.GAMMA.INV((F1774-(1-Params!$B$7))/Params!$B$7,Params!$B$8,Params!$B$9),3))</f>
        <v/>
      </c>
      <c r="S1774" s="9">
        <f>IF(G1774&lt;=1-Params!$B$7,0,ROUND((Params!$B$10+Params!$B$11*G1774^Params!$B$12)*_xlfn.GAMMA.INV((G1774-(1-Params!$B$7))/Params!$B$7,Params!$B$8,Params!$B$9),3))</f>
        <v/>
      </c>
      <c r="T1774" s="9">
        <f>IF(H1774&lt;=1-Params!$B$4,0,MAX(0.1,ROUND((Params!$B$10+Params!$B$11*H1774^Params!$B$12)*_xlfn.GAMMA.INV((H1774-(1-Params!$B$4))/Params!$B$4,Params!$B$5,Params!$B$6),1)))</f>
        <v/>
      </c>
      <c r="U1774" s="9">
        <f>ROUND(_xlfn.NORM.INV(I1774,Params!$B$13,Params!$B$14),1)</f>
        <v/>
      </c>
      <c r="V1774" s="9">
        <f>ROUND(_xlfn.NORM.INV(J1774,Params!$B$15,Params!$B$16),2)</f>
        <v/>
      </c>
      <c r="W1774" s="9">
        <f>ROUND(_xlfn.NORM.INV(K1774,Params!$B$13,Params!$B$14),1)</f>
        <v/>
      </c>
      <c r="X1774" s="9">
        <f>ROUND(_xlfn.NORM.INV(L1774,Params!$B$15,Params!$B$16),2)</f>
        <v/>
      </c>
      <c r="Y1774" s="9">
        <f>ROUND(_xlfn.NORM.INV(M1774,Params!$B$15,Params!$B$16)+Params!$B$17+Params!$B$18*M1774,2)</f>
        <v/>
      </c>
      <c r="Z1774" s="9">
        <f>ROUND(_xlfn.NORM.INV(N1774,Params!$B$13,Params!$B$14)+Params!$B$17+Params!$B$18*N1774,1)</f>
        <v/>
      </c>
    </row>
    <row r="1775">
      <c r="A1775" s="11" t="n">
        <v>1774</v>
      </c>
      <c r="B1775" s="12">
        <f>INT((A1775-1)/122)+1</f>
        <v/>
      </c>
      <c r="C1775" s="13" t="n">
        <v>0.756973</v>
      </c>
      <c r="D1775" s="13" t="n">
        <v>0.75875</v>
      </c>
      <c r="E1775" s="13" t="n">
        <v>0.071282</v>
      </c>
      <c r="F1775" s="13" t="n">
        <v>0.801861</v>
      </c>
      <c r="G1775" s="13" t="n">
        <v>0.601615</v>
      </c>
      <c r="H1775" s="13" t="n">
        <v>0.229926</v>
      </c>
      <c r="I1775" s="13" t="n">
        <v>0.263913</v>
      </c>
      <c r="J1775" s="13" t="n">
        <v>0.407951</v>
      </c>
      <c r="K1775" s="13" t="n">
        <v>0.991635</v>
      </c>
      <c r="L1775" s="13" t="n">
        <v>0.295551</v>
      </c>
      <c r="M1775" s="13" t="n">
        <v>0.052007</v>
      </c>
      <c r="N1775" s="13" t="n">
        <v>0.250943</v>
      </c>
      <c r="O1775" s="9">
        <f>IF(C1775&lt;=1-Params!$B$4,0,MAX(0.1,ROUND(_xlfn.GAMMA.INV((C1775-(1-Params!$B$4))/Params!$B$4,Params!$B$5,Params!$B$6),1)))</f>
        <v/>
      </c>
      <c r="P1775" s="9">
        <f>IF(D1775&lt;=1-Params!$B$7,0,ROUND(_xlfn.GAMMA.INV((D1775-(1-Params!$B$7))/Params!$B$7,Params!$B$8,Params!$B$9),3))</f>
        <v/>
      </c>
      <c r="Q1775" s="9">
        <f>IF(E1775&lt;=1-Params!$B$4,0,MAX(0.1,ROUND(_xlfn.GAMMA.INV((E1775-(1-Params!$B$4))/Params!$B$4,Params!$B$5,Params!$B$6),1)))</f>
        <v/>
      </c>
      <c r="R1775" s="9">
        <f>IF(F1775&lt;=1-Params!$B$7,0,ROUND(_xlfn.GAMMA.INV((F1775-(1-Params!$B$7))/Params!$B$7,Params!$B$8,Params!$B$9),3))</f>
        <v/>
      </c>
      <c r="S1775" s="9">
        <f>IF(G1775&lt;=1-Params!$B$7,0,ROUND((Params!$B$10+Params!$B$11*G1775^Params!$B$12)*_xlfn.GAMMA.INV((G1775-(1-Params!$B$7))/Params!$B$7,Params!$B$8,Params!$B$9),3))</f>
        <v/>
      </c>
      <c r="T1775" s="9">
        <f>IF(H1775&lt;=1-Params!$B$4,0,MAX(0.1,ROUND((Params!$B$10+Params!$B$11*H1775^Params!$B$12)*_xlfn.GAMMA.INV((H1775-(1-Params!$B$4))/Params!$B$4,Params!$B$5,Params!$B$6),1)))</f>
        <v/>
      </c>
      <c r="U1775" s="9">
        <f>ROUND(_xlfn.NORM.INV(I1775,Params!$B$13,Params!$B$14),1)</f>
        <v/>
      </c>
      <c r="V1775" s="9">
        <f>ROUND(_xlfn.NORM.INV(J1775,Params!$B$15,Params!$B$16),2)</f>
        <v/>
      </c>
      <c r="W1775" s="9">
        <f>ROUND(_xlfn.NORM.INV(K1775,Params!$B$13,Params!$B$14),1)</f>
        <v/>
      </c>
      <c r="X1775" s="9">
        <f>ROUND(_xlfn.NORM.INV(L1775,Params!$B$15,Params!$B$16),2)</f>
        <v/>
      </c>
      <c r="Y1775" s="9">
        <f>ROUND(_xlfn.NORM.INV(M1775,Params!$B$15,Params!$B$16)+Params!$B$17+Params!$B$18*M1775,2)</f>
        <v/>
      </c>
      <c r="Z1775" s="9">
        <f>ROUND(_xlfn.NORM.INV(N1775,Params!$B$13,Params!$B$14)+Params!$B$17+Params!$B$18*N1775,1)</f>
        <v/>
      </c>
    </row>
    <row r="1776">
      <c r="A1776" s="11" t="n">
        <v>1775</v>
      </c>
      <c r="B1776" s="12">
        <f>INT((A1776-1)/122)+1</f>
        <v/>
      </c>
      <c r="C1776" s="13" t="n">
        <v>0.323292</v>
      </c>
      <c r="D1776" s="13" t="n">
        <v>0.815341</v>
      </c>
      <c r="E1776" s="13" t="n">
        <v>0.521409</v>
      </c>
      <c r="F1776" s="13" t="n">
        <v>0.698287</v>
      </c>
      <c r="G1776" s="13" t="n">
        <v>0.023104</v>
      </c>
      <c r="H1776" s="13" t="n">
        <v>0.292837</v>
      </c>
      <c r="I1776" s="13" t="n">
        <v>0.6363</v>
      </c>
      <c r="J1776" s="13" t="n">
        <v>0.405113</v>
      </c>
      <c r="K1776" s="13" t="n">
        <v>0.945866</v>
      </c>
      <c r="L1776" s="13" t="n">
        <v>0.349757</v>
      </c>
      <c r="M1776" s="13" t="n">
        <v>0.011936</v>
      </c>
      <c r="N1776" s="13" t="n">
        <v>0.159493</v>
      </c>
      <c r="O1776" s="9">
        <f>IF(C1776&lt;=1-Params!$B$4,0,MAX(0.1,ROUND(_xlfn.GAMMA.INV((C1776-(1-Params!$B$4))/Params!$B$4,Params!$B$5,Params!$B$6),1)))</f>
        <v/>
      </c>
      <c r="P1776" s="9">
        <f>IF(D1776&lt;=1-Params!$B$7,0,ROUND(_xlfn.GAMMA.INV((D1776-(1-Params!$B$7))/Params!$B$7,Params!$B$8,Params!$B$9),3))</f>
        <v/>
      </c>
      <c r="Q1776" s="9">
        <f>IF(E1776&lt;=1-Params!$B$4,0,MAX(0.1,ROUND(_xlfn.GAMMA.INV((E1776-(1-Params!$B$4))/Params!$B$4,Params!$B$5,Params!$B$6),1)))</f>
        <v/>
      </c>
      <c r="R1776" s="9">
        <f>IF(F1776&lt;=1-Params!$B$7,0,ROUND(_xlfn.GAMMA.INV((F1776-(1-Params!$B$7))/Params!$B$7,Params!$B$8,Params!$B$9),3))</f>
        <v/>
      </c>
      <c r="S1776" s="9">
        <f>IF(G1776&lt;=1-Params!$B$7,0,ROUND((Params!$B$10+Params!$B$11*G1776^Params!$B$12)*_xlfn.GAMMA.INV((G1776-(1-Params!$B$7))/Params!$B$7,Params!$B$8,Params!$B$9),3))</f>
        <v/>
      </c>
      <c r="T1776" s="9">
        <f>IF(H1776&lt;=1-Params!$B$4,0,MAX(0.1,ROUND((Params!$B$10+Params!$B$11*H1776^Params!$B$12)*_xlfn.GAMMA.INV((H1776-(1-Params!$B$4))/Params!$B$4,Params!$B$5,Params!$B$6),1)))</f>
        <v/>
      </c>
      <c r="U1776" s="9">
        <f>ROUND(_xlfn.NORM.INV(I1776,Params!$B$13,Params!$B$14),1)</f>
        <v/>
      </c>
      <c r="V1776" s="9">
        <f>ROUND(_xlfn.NORM.INV(J1776,Params!$B$15,Params!$B$16),2)</f>
        <v/>
      </c>
      <c r="W1776" s="9">
        <f>ROUND(_xlfn.NORM.INV(K1776,Params!$B$13,Params!$B$14),1)</f>
        <v/>
      </c>
      <c r="X1776" s="9">
        <f>ROUND(_xlfn.NORM.INV(L1776,Params!$B$15,Params!$B$16),2)</f>
        <v/>
      </c>
      <c r="Y1776" s="9">
        <f>ROUND(_xlfn.NORM.INV(M1776,Params!$B$15,Params!$B$16)+Params!$B$17+Params!$B$18*M1776,2)</f>
        <v/>
      </c>
      <c r="Z1776" s="9">
        <f>ROUND(_xlfn.NORM.INV(N1776,Params!$B$13,Params!$B$14)+Params!$B$17+Params!$B$18*N1776,1)</f>
        <v/>
      </c>
    </row>
    <row r="1777">
      <c r="A1777" s="11" t="n">
        <v>1776</v>
      </c>
      <c r="B1777" s="12">
        <f>INT((A1777-1)/122)+1</f>
        <v/>
      </c>
      <c r="C1777" s="13" t="n">
        <v>0.529683</v>
      </c>
      <c r="D1777" s="13" t="n">
        <v>0.912986</v>
      </c>
      <c r="E1777" s="13" t="n">
        <v>0.702958</v>
      </c>
      <c r="F1777" s="13" t="n">
        <v>0.148919</v>
      </c>
      <c r="G1777" s="13" t="n">
        <v>0.567838</v>
      </c>
      <c r="H1777" s="13" t="n">
        <v>0.074651</v>
      </c>
      <c r="I1777" s="13" t="n">
        <v>0.526498</v>
      </c>
      <c r="J1777" s="13" t="n">
        <v>0.689654</v>
      </c>
      <c r="K1777" s="13" t="n">
        <v>0.554626</v>
      </c>
      <c r="L1777" s="13" t="n">
        <v>0.179308</v>
      </c>
      <c r="M1777" s="13" t="n">
        <v>0.003395</v>
      </c>
      <c r="N1777" s="13" t="n">
        <v>0.057096</v>
      </c>
      <c r="O1777" s="9">
        <f>IF(C1777&lt;=1-Params!$B$4,0,MAX(0.1,ROUND(_xlfn.GAMMA.INV((C1777-(1-Params!$B$4))/Params!$B$4,Params!$B$5,Params!$B$6),1)))</f>
        <v/>
      </c>
      <c r="P1777" s="9">
        <f>IF(D1777&lt;=1-Params!$B$7,0,ROUND(_xlfn.GAMMA.INV((D1777-(1-Params!$B$7))/Params!$B$7,Params!$B$8,Params!$B$9),3))</f>
        <v/>
      </c>
      <c r="Q1777" s="9">
        <f>IF(E1777&lt;=1-Params!$B$4,0,MAX(0.1,ROUND(_xlfn.GAMMA.INV((E1777-(1-Params!$B$4))/Params!$B$4,Params!$B$5,Params!$B$6),1)))</f>
        <v/>
      </c>
      <c r="R1777" s="9">
        <f>IF(F1777&lt;=1-Params!$B$7,0,ROUND(_xlfn.GAMMA.INV((F1777-(1-Params!$B$7))/Params!$B$7,Params!$B$8,Params!$B$9),3))</f>
        <v/>
      </c>
      <c r="S1777" s="9">
        <f>IF(G1777&lt;=1-Params!$B$7,0,ROUND((Params!$B$10+Params!$B$11*G1777^Params!$B$12)*_xlfn.GAMMA.INV((G1777-(1-Params!$B$7))/Params!$B$7,Params!$B$8,Params!$B$9),3))</f>
        <v/>
      </c>
      <c r="T1777" s="9">
        <f>IF(H1777&lt;=1-Params!$B$4,0,MAX(0.1,ROUND((Params!$B$10+Params!$B$11*H1777^Params!$B$12)*_xlfn.GAMMA.INV((H1777-(1-Params!$B$4))/Params!$B$4,Params!$B$5,Params!$B$6),1)))</f>
        <v/>
      </c>
      <c r="U1777" s="9">
        <f>ROUND(_xlfn.NORM.INV(I1777,Params!$B$13,Params!$B$14),1)</f>
        <v/>
      </c>
      <c r="V1777" s="9">
        <f>ROUND(_xlfn.NORM.INV(J1777,Params!$B$15,Params!$B$16),2)</f>
        <v/>
      </c>
      <c r="W1777" s="9">
        <f>ROUND(_xlfn.NORM.INV(K1777,Params!$B$13,Params!$B$14),1)</f>
        <v/>
      </c>
      <c r="X1777" s="9">
        <f>ROUND(_xlfn.NORM.INV(L1777,Params!$B$15,Params!$B$16),2)</f>
        <v/>
      </c>
      <c r="Y1777" s="9">
        <f>ROUND(_xlfn.NORM.INV(M1777,Params!$B$15,Params!$B$16)+Params!$B$17+Params!$B$18*M1777,2)</f>
        <v/>
      </c>
      <c r="Z1777" s="9">
        <f>ROUND(_xlfn.NORM.INV(N1777,Params!$B$13,Params!$B$14)+Params!$B$17+Params!$B$18*N1777,1)</f>
        <v/>
      </c>
    </row>
    <row r="1778">
      <c r="A1778" s="11" t="n">
        <v>1777</v>
      </c>
      <c r="B1778" s="12">
        <f>INT((A1778-1)/122)+1</f>
        <v/>
      </c>
      <c r="C1778" s="13" t="n">
        <v>0.289663</v>
      </c>
      <c r="D1778" s="13" t="n">
        <v>0.953404</v>
      </c>
      <c r="E1778" s="13" t="n">
        <v>0.657901</v>
      </c>
      <c r="F1778" s="13" t="n">
        <v>0.2405</v>
      </c>
      <c r="G1778" s="13" t="n">
        <v>0.435934</v>
      </c>
      <c r="H1778" s="13" t="n">
        <v>0.329531</v>
      </c>
      <c r="I1778" s="13" t="n">
        <v>0.281473</v>
      </c>
      <c r="J1778" s="13" t="n">
        <v>0.421674</v>
      </c>
      <c r="K1778" s="13" t="n">
        <v>0.106115</v>
      </c>
      <c r="L1778" s="13" t="n">
        <v>0.088382</v>
      </c>
      <c r="M1778" s="13" t="n">
        <v>0.009668</v>
      </c>
      <c r="N1778" s="13" t="n">
        <v>0.19895</v>
      </c>
      <c r="O1778" s="9">
        <f>IF(C1778&lt;=1-Params!$B$4,0,MAX(0.1,ROUND(_xlfn.GAMMA.INV((C1778-(1-Params!$B$4))/Params!$B$4,Params!$B$5,Params!$B$6),1)))</f>
        <v/>
      </c>
      <c r="P1778" s="9">
        <f>IF(D1778&lt;=1-Params!$B$7,0,ROUND(_xlfn.GAMMA.INV((D1778-(1-Params!$B$7))/Params!$B$7,Params!$B$8,Params!$B$9),3))</f>
        <v/>
      </c>
      <c r="Q1778" s="9">
        <f>IF(E1778&lt;=1-Params!$B$4,0,MAX(0.1,ROUND(_xlfn.GAMMA.INV((E1778-(1-Params!$B$4))/Params!$B$4,Params!$B$5,Params!$B$6),1)))</f>
        <v/>
      </c>
      <c r="R1778" s="9">
        <f>IF(F1778&lt;=1-Params!$B$7,0,ROUND(_xlfn.GAMMA.INV((F1778-(1-Params!$B$7))/Params!$B$7,Params!$B$8,Params!$B$9),3))</f>
        <v/>
      </c>
      <c r="S1778" s="9">
        <f>IF(G1778&lt;=1-Params!$B$7,0,ROUND((Params!$B$10+Params!$B$11*G1778^Params!$B$12)*_xlfn.GAMMA.INV((G1778-(1-Params!$B$7))/Params!$B$7,Params!$B$8,Params!$B$9),3))</f>
        <v/>
      </c>
      <c r="T1778" s="9">
        <f>IF(H1778&lt;=1-Params!$B$4,0,MAX(0.1,ROUND((Params!$B$10+Params!$B$11*H1778^Params!$B$12)*_xlfn.GAMMA.INV((H1778-(1-Params!$B$4))/Params!$B$4,Params!$B$5,Params!$B$6),1)))</f>
        <v/>
      </c>
      <c r="U1778" s="9">
        <f>ROUND(_xlfn.NORM.INV(I1778,Params!$B$13,Params!$B$14),1)</f>
        <v/>
      </c>
      <c r="V1778" s="9">
        <f>ROUND(_xlfn.NORM.INV(J1778,Params!$B$15,Params!$B$16),2)</f>
        <v/>
      </c>
      <c r="W1778" s="9">
        <f>ROUND(_xlfn.NORM.INV(K1778,Params!$B$13,Params!$B$14),1)</f>
        <v/>
      </c>
      <c r="X1778" s="9">
        <f>ROUND(_xlfn.NORM.INV(L1778,Params!$B$15,Params!$B$16),2)</f>
        <v/>
      </c>
      <c r="Y1778" s="9">
        <f>ROUND(_xlfn.NORM.INV(M1778,Params!$B$15,Params!$B$16)+Params!$B$17+Params!$B$18*M1778,2)</f>
        <v/>
      </c>
      <c r="Z1778" s="9">
        <f>ROUND(_xlfn.NORM.INV(N1778,Params!$B$13,Params!$B$14)+Params!$B$17+Params!$B$18*N1778,1)</f>
        <v/>
      </c>
    </row>
    <row r="1779">
      <c r="A1779" s="11" t="n">
        <v>1778</v>
      </c>
      <c r="B1779" s="12">
        <f>INT((A1779-1)/122)+1</f>
        <v/>
      </c>
      <c r="C1779" s="13" t="n">
        <v>0.945194</v>
      </c>
      <c r="D1779" s="13" t="n">
        <v>0.886497</v>
      </c>
      <c r="E1779" s="13" t="n">
        <v>0.951063</v>
      </c>
      <c r="F1779" s="13" t="n">
        <v>0.43374</v>
      </c>
      <c r="G1779" s="13" t="n">
        <v>0.297043</v>
      </c>
      <c r="H1779" s="13" t="n">
        <v>0.669643</v>
      </c>
      <c r="I1779" s="13" t="n">
        <v>0.490018</v>
      </c>
      <c r="J1779" s="13" t="n">
        <v>0.218551</v>
      </c>
      <c r="K1779" s="13" t="n">
        <v>0.007554</v>
      </c>
      <c r="L1779" s="13" t="n">
        <v>0.115521</v>
      </c>
      <c r="M1779" s="13" t="n">
        <v>0.023421</v>
      </c>
      <c r="N1779" s="13" t="n">
        <v>0.257926</v>
      </c>
      <c r="O1779" s="9">
        <f>IF(C1779&lt;=1-Params!$B$4,0,MAX(0.1,ROUND(_xlfn.GAMMA.INV((C1779-(1-Params!$B$4))/Params!$B$4,Params!$B$5,Params!$B$6),1)))</f>
        <v/>
      </c>
      <c r="P1779" s="9">
        <f>IF(D1779&lt;=1-Params!$B$7,0,ROUND(_xlfn.GAMMA.INV((D1779-(1-Params!$B$7))/Params!$B$7,Params!$B$8,Params!$B$9),3))</f>
        <v/>
      </c>
      <c r="Q1779" s="9">
        <f>IF(E1779&lt;=1-Params!$B$4,0,MAX(0.1,ROUND(_xlfn.GAMMA.INV((E1779-(1-Params!$B$4))/Params!$B$4,Params!$B$5,Params!$B$6),1)))</f>
        <v/>
      </c>
      <c r="R1779" s="9">
        <f>IF(F1779&lt;=1-Params!$B$7,0,ROUND(_xlfn.GAMMA.INV((F1779-(1-Params!$B$7))/Params!$B$7,Params!$B$8,Params!$B$9),3))</f>
        <v/>
      </c>
      <c r="S1779" s="9">
        <f>IF(G1779&lt;=1-Params!$B$7,0,ROUND((Params!$B$10+Params!$B$11*G1779^Params!$B$12)*_xlfn.GAMMA.INV((G1779-(1-Params!$B$7))/Params!$B$7,Params!$B$8,Params!$B$9),3))</f>
        <v/>
      </c>
      <c r="T1779" s="9">
        <f>IF(H1779&lt;=1-Params!$B$4,0,MAX(0.1,ROUND((Params!$B$10+Params!$B$11*H1779^Params!$B$12)*_xlfn.GAMMA.INV((H1779-(1-Params!$B$4))/Params!$B$4,Params!$B$5,Params!$B$6),1)))</f>
        <v/>
      </c>
      <c r="U1779" s="9">
        <f>ROUND(_xlfn.NORM.INV(I1779,Params!$B$13,Params!$B$14),1)</f>
        <v/>
      </c>
      <c r="V1779" s="9">
        <f>ROUND(_xlfn.NORM.INV(J1779,Params!$B$15,Params!$B$16),2)</f>
        <v/>
      </c>
      <c r="W1779" s="9">
        <f>ROUND(_xlfn.NORM.INV(K1779,Params!$B$13,Params!$B$14),1)</f>
        <v/>
      </c>
      <c r="X1779" s="9">
        <f>ROUND(_xlfn.NORM.INV(L1779,Params!$B$15,Params!$B$16),2)</f>
        <v/>
      </c>
      <c r="Y1779" s="9">
        <f>ROUND(_xlfn.NORM.INV(M1779,Params!$B$15,Params!$B$16)+Params!$B$17+Params!$B$18*M1779,2)</f>
        <v/>
      </c>
      <c r="Z1779" s="9">
        <f>ROUND(_xlfn.NORM.INV(N1779,Params!$B$13,Params!$B$14)+Params!$B$17+Params!$B$18*N1779,1)</f>
        <v/>
      </c>
    </row>
    <row r="1780">
      <c r="A1780" s="11" t="n">
        <v>1779</v>
      </c>
      <c r="B1780" s="12">
        <f>INT((A1780-1)/122)+1</f>
        <v/>
      </c>
      <c r="C1780" s="13" t="n">
        <v>0.801535</v>
      </c>
      <c r="D1780" s="13" t="n">
        <v>0.9285870000000001</v>
      </c>
      <c r="E1780" s="13" t="n">
        <v>0.230331</v>
      </c>
      <c r="F1780" s="13" t="n">
        <v>0.261212</v>
      </c>
      <c r="G1780" s="13" t="n">
        <v>0.278095</v>
      </c>
      <c r="H1780" s="13" t="n">
        <v>0.818863</v>
      </c>
      <c r="I1780" s="13" t="n">
        <v>0.056446</v>
      </c>
      <c r="J1780" s="13" t="n">
        <v>0.474643</v>
      </c>
      <c r="K1780" s="13" t="n">
        <v>0.089714</v>
      </c>
      <c r="L1780" s="13" t="n">
        <v>0.021406</v>
      </c>
      <c r="M1780" s="13" t="n">
        <v>0.000952</v>
      </c>
      <c r="N1780" s="13" t="n">
        <v>0.279583</v>
      </c>
      <c r="O1780" s="9">
        <f>IF(C1780&lt;=1-Params!$B$4,0,MAX(0.1,ROUND(_xlfn.GAMMA.INV((C1780-(1-Params!$B$4))/Params!$B$4,Params!$B$5,Params!$B$6),1)))</f>
        <v/>
      </c>
      <c r="P1780" s="9">
        <f>IF(D1780&lt;=1-Params!$B$7,0,ROUND(_xlfn.GAMMA.INV((D1780-(1-Params!$B$7))/Params!$B$7,Params!$B$8,Params!$B$9),3))</f>
        <v/>
      </c>
      <c r="Q1780" s="9">
        <f>IF(E1780&lt;=1-Params!$B$4,0,MAX(0.1,ROUND(_xlfn.GAMMA.INV((E1780-(1-Params!$B$4))/Params!$B$4,Params!$B$5,Params!$B$6),1)))</f>
        <v/>
      </c>
      <c r="R1780" s="9">
        <f>IF(F1780&lt;=1-Params!$B$7,0,ROUND(_xlfn.GAMMA.INV((F1780-(1-Params!$B$7))/Params!$B$7,Params!$B$8,Params!$B$9),3))</f>
        <v/>
      </c>
      <c r="S1780" s="9">
        <f>IF(G1780&lt;=1-Params!$B$7,0,ROUND((Params!$B$10+Params!$B$11*G1780^Params!$B$12)*_xlfn.GAMMA.INV((G1780-(1-Params!$B$7))/Params!$B$7,Params!$B$8,Params!$B$9),3))</f>
        <v/>
      </c>
      <c r="T1780" s="9">
        <f>IF(H1780&lt;=1-Params!$B$4,0,MAX(0.1,ROUND((Params!$B$10+Params!$B$11*H1780^Params!$B$12)*_xlfn.GAMMA.INV((H1780-(1-Params!$B$4))/Params!$B$4,Params!$B$5,Params!$B$6),1)))</f>
        <v/>
      </c>
      <c r="U1780" s="9">
        <f>ROUND(_xlfn.NORM.INV(I1780,Params!$B$13,Params!$B$14),1)</f>
        <v/>
      </c>
      <c r="V1780" s="9">
        <f>ROUND(_xlfn.NORM.INV(J1780,Params!$B$15,Params!$B$16),2)</f>
        <v/>
      </c>
      <c r="W1780" s="9">
        <f>ROUND(_xlfn.NORM.INV(K1780,Params!$B$13,Params!$B$14),1)</f>
        <v/>
      </c>
      <c r="X1780" s="9">
        <f>ROUND(_xlfn.NORM.INV(L1780,Params!$B$15,Params!$B$16),2)</f>
        <v/>
      </c>
      <c r="Y1780" s="9">
        <f>ROUND(_xlfn.NORM.INV(M1780,Params!$B$15,Params!$B$16)+Params!$B$17+Params!$B$18*M1780,2)</f>
        <v/>
      </c>
      <c r="Z1780" s="9">
        <f>ROUND(_xlfn.NORM.INV(N1780,Params!$B$13,Params!$B$14)+Params!$B$17+Params!$B$18*N1780,1)</f>
        <v/>
      </c>
    </row>
    <row r="1781">
      <c r="A1781" s="11" t="n">
        <v>1780</v>
      </c>
      <c r="B1781" s="12">
        <f>INT((A1781-1)/122)+1</f>
        <v/>
      </c>
      <c r="C1781" s="13" t="n">
        <v>0.555064</v>
      </c>
      <c r="D1781" s="13" t="n">
        <v>0.991831</v>
      </c>
      <c r="E1781" s="13" t="n">
        <v>0.143584</v>
      </c>
      <c r="F1781" s="13" t="n">
        <v>0.240361</v>
      </c>
      <c r="G1781" s="13" t="n">
        <v>0.5136230000000001</v>
      </c>
      <c r="H1781" s="13" t="n">
        <v>0.341184</v>
      </c>
      <c r="I1781" s="13" t="n">
        <v>0.5316340000000001</v>
      </c>
      <c r="J1781" s="13" t="n">
        <v>0.564294</v>
      </c>
      <c r="K1781" s="13" t="n">
        <v>0.08075499999999999</v>
      </c>
      <c r="L1781" s="13" t="n">
        <v>0.183632</v>
      </c>
      <c r="M1781" s="13" t="n">
        <v>0.006435</v>
      </c>
      <c r="N1781" s="13" t="n">
        <v>0.245092</v>
      </c>
      <c r="O1781" s="9">
        <f>IF(C1781&lt;=1-Params!$B$4,0,MAX(0.1,ROUND(_xlfn.GAMMA.INV((C1781-(1-Params!$B$4))/Params!$B$4,Params!$B$5,Params!$B$6),1)))</f>
        <v/>
      </c>
      <c r="P1781" s="9">
        <f>IF(D1781&lt;=1-Params!$B$7,0,ROUND(_xlfn.GAMMA.INV((D1781-(1-Params!$B$7))/Params!$B$7,Params!$B$8,Params!$B$9),3))</f>
        <v/>
      </c>
      <c r="Q1781" s="9">
        <f>IF(E1781&lt;=1-Params!$B$4,0,MAX(0.1,ROUND(_xlfn.GAMMA.INV((E1781-(1-Params!$B$4))/Params!$B$4,Params!$B$5,Params!$B$6),1)))</f>
        <v/>
      </c>
      <c r="R1781" s="9">
        <f>IF(F1781&lt;=1-Params!$B$7,0,ROUND(_xlfn.GAMMA.INV((F1781-(1-Params!$B$7))/Params!$B$7,Params!$B$8,Params!$B$9),3))</f>
        <v/>
      </c>
      <c r="S1781" s="9">
        <f>IF(G1781&lt;=1-Params!$B$7,0,ROUND((Params!$B$10+Params!$B$11*G1781^Params!$B$12)*_xlfn.GAMMA.INV((G1781-(1-Params!$B$7))/Params!$B$7,Params!$B$8,Params!$B$9),3))</f>
        <v/>
      </c>
      <c r="T1781" s="9">
        <f>IF(H1781&lt;=1-Params!$B$4,0,MAX(0.1,ROUND((Params!$B$10+Params!$B$11*H1781^Params!$B$12)*_xlfn.GAMMA.INV((H1781-(1-Params!$B$4))/Params!$B$4,Params!$B$5,Params!$B$6),1)))</f>
        <v/>
      </c>
      <c r="U1781" s="9">
        <f>ROUND(_xlfn.NORM.INV(I1781,Params!$B$13,Params!$B$14),1)</f>
        <v/>
      </c>
      <c r="V1781" s="9">
        <f>ROUND(_xlfn.NORM.INV(J1781,Params!$B$15,Params!$B$16),2)</f>
        <v/>
      </c>
      <c r="W1781" s="9">
        <f>ROUND(_xlfn.NORM.INV(K1781,Params!$B$13,Params!$B$14),1)</f>
        <v/>
      </c>
      <c r="X1781" s="9">
        <f>ROUND(_xlfn.NORM.INV(L1781,Params!$B$15,Params!$B$16),2)</f>
        <v/>
      </c>
      <c r="Y1781" s="9">
        <f>ROUND(_xlfn.NORM.INV(M1781,Params!$B$15,Params!$B$16)+Params!$B$17+Params!$B$18*M1781,2)</f>
        <v/>
      </c>
      <c r="Z1781" s="9">
        <f>ROUND(_xlfn.NORM.INV(N1781,Params!$B$13,Params!$B$14)+Params!$B$17+Params!$B$18*N1781,1)</f>
        <v/>
      </c>
    </row>
    <row r="1782">
      <c r="A1782" s="11" t="n">
        <v>1781</v>
      </c>
      <c r="B1782" s="12">
        <f>INT((A1782-1)/122)+1</f>
        <v/>
      </c>
      <c r="C1782" s="13" t="n">
        <v>0.9611769999999999</v>
      </c>
      <c r="D1782" s="13" t="n">
        <v>0.894733</v>
      </c>
      <c r="E1782" s="13" t="n">
        <v>0.193675</v>
      </c>
      <c r="F1782" s="13" t="n">
        <v>0.333678</v>
      </c>
      <c r="G1782" s="13" t="n">
        <v>0.017009</v>
      </c>
      <c r="H1782" s="13" t="n">
        <v>0.680931</v>
      </c>
      <c r="I1782" s="13" t="n">
        <v>0.615941</v>
      </c>
      <c r="J1782" s="13" t="n">
        <v>0.329971</v>
      </c>
      <c r="K1782" s="13" t="n">
        <v>0.05063</v>
      </c>
      <c r="L1782" s="13" t="n">
        <v>0.5438809999999999</v>
      </c>
      <c r="M1782" s="13" t="n">
        <v>0.015853</v>
      </c>
      <c r="N1782" s="13" t="n">
        <v>0.127197</v>
      </c>
      <c r="O1782" s="9">
        <f>IF(C1782&lt;=1-Params!$B$4,0,MAX(0.1,ROUND(_xlfn.GAMMA.INV((C1782-(1-Params!$B$4))/Params!$B$4,Params!$B$5,Params!$B$6),1)))</f>
        <v/>
      </c>
      <c r="P1782" s="9">
        <f>IF(D1782&lt;=1-Params!$B$7,0,ROUND(_xlfn.GAMMA.INV((D1782-(1-Params!$B$7))/Params!$B$7,Params!$B$8,Params!$B$9),3))</f>
        <v/>
      </c>
      <c r="Q1782" s="9">
        <f>IF(E1782&lt;=1-Params!$B$4,0,MAX(0.1,ROUND(_xlfn.GAMMA.INV((E1782-(1-Params!$B$4))/Params!$B$4,Params!$B$5,Params!$B$6),1)))</f>
        <v/>
      </c>
      <c r="R1782" s="9">
        <f>IF(F1782&lt;=1-Params!$B$7,0,ROUND(_xlfn.GAMMA.INV((F1782-(1-Params!$B$7))/Params!$B$7,Params!$B$8,Params!$B$9),3))</f>
        <v/>
      </c>
      <c r="S1782" s="9">
        <f>IF(G1782&lt;=1-Params!$B$7,0,ROUND((Params!$B$10+Params!$B$11*G1782^Params!$B$12)*_xlfn.GAMMA.INV((G1782-(1-Params!$B$7))/Params!$B$7,Params!$B$8,Params!$B$9),3))</f>
        <v/>
      </c>
      <c r="T1782" s="9">
        <f>IF(H1782&lt;=1-Params!$B$4,0,MAX(0.1,ROUND((Params!$B$10+Params!$B$11*H1782^Params!$B$12)*_xlfn.GAMMA.INV((H1782-(1-Params!$B$4))/Params!$B$4,Params!$B$5,Params!$B$6),1)))</f>
        <v/>
      </c>
      <c r="U1782" s="9">
        <f>ROUND(_xlfn.NORM.INV(I1782,Params!$B$13,Params!$B$14),1)</f>
        <v/>
      </c>
      <c r="V1782" s="9">
        <f>ROUND(_xlfn.NORM.INV(J1782,Params!$B$15,Params!$B$16),2)</f>
        <v/>
      </c>
      <c r="W1782" s="9">
        <f>ROUND(_xlfn.NORM.INV(K1782,Params!$B$13,Params!$B$14),1)</f>
        <v/>
      </c>
      <c r="X1782" s="9">
        <f>ROUND(_xlfn.NORM.INV(L1782,Params!$B$15,Params!$B$16),2)</f>
        <v/>
      </c>
      <c r="Y1782" s="9">
        <f>ROUND(_xlfn.NORM.INV(M1782,Params!$B$15,Params!$B$16)+Params!$B$17+Params!$B$18*M1782,2)</f>
        <v/>
      </c>
      <c r="Z1782" s="9">
        <f>ROUND(_xlfn.NORM.INV(N1782,Params!$B$13,Params!$B$14)+Params!$B$17+Params!$B$18*N1782,1)</f>
        <v/>
      </c>
    </row>
    <row r="1783">
      <c r="A1783" s="11" t="n">
        <v>1782</v>
      </c>
      <c r="B1783" s="12">
        <f>INT((A1783-1)/122)+1</f>
        <v/>
      </c>
      <c r="C1783" s="13" t="n">
        <v>0.376493</v>
      </c>
      <c r="D1783" s="13" t="n">
        <v>0.918188</v>
      </c>
      <c r="E1783" s="13" t="n">
        <v>0.870655</v>
      </c>
      <c r="F1783" s="13" t="n">
        <v>0.883023</v>
      </c>
      <c r="G1783" s="13" t="n">
        <v>0.140685</v>
      </c>
      <c r="H1783" s="13" t="n">
        <v>0.124043</v>
      </c>
      <c r="I1783" s="13" t="n">
        <v>0.38877</v>
      </c>
      <c r="J1783" s="13" t="n">
        <v>0.319449</v>
      </c>
      <c r="K1783" s="13" t="n">
        <v>0.136046</v>
      </c>
      <c r="L1783" s="13" t="n">
        <v>0.385657</v>
      </c>
      <c r="M1783" s="13" t="n">
        <v>0.148369</v>
      </c>
      <c r="N1783" s="13" t="n">
        <v>0.178002</v>
      </c>
      <c r="O1783" s="9">
        <f>IF(C1783&lt;=1-Params!$B$4,0,MAX(0.1,ROUND(_xlfn.GAMMA.INV((C1783-(1-Params!$B$4))/Params!$B$4,Params!$B$5,Params!$B$6),1)))</f>
        <v/>
      </c>
      <c r="P1783" s="9">
        <f>IF(D1783&lt;=1-Params!$B$7,0,ROUND(_xlfn.GAMMA.INV((D1783-(1-Params!$B$7))/Params!$B$7,Params!$B$8,Params!$B$9),3))</f>
        <v/>
      </c>
      <c r="Q1783" s="9">
        <f>IF(E1783&lt;=1-Params!$B$4,0,MAX(0.1,ROUND(_xlfn.GAMMA.INV((E1783-(1-Params!$B$4))/Params!$B$4,Params!$B$5,Params!$B$6),1)))</f>
        <v/>
      </c>
      <c r="R1783" s="9">
        <f>IF(F1783&lt;=1-Params!$B$7,0,ROUND(_xlfn.GAMMA.INV((F1783-(1-Params!$B$7))/Params!$B$7,Params!$B$8,Params!$B$9),3))</f>
        <v/>
      </c>
      <c r="S1783" s="9">
        <f>IF(G1783&lt;=1-Params!$B$7,0,ROUND((Params!$B$10+Params!$B$11*G1783^Params!$B$12)*_xlfn.GAMMA.INV((G1783-(1-Params!$B$7))/Params!$B$7,Params!$B$8,Params!$B$9),3))</f>
        <v/>
      </c>
      <c r="T1783" s="9">
        <f>IF(H1783&lt;=1-Params!$B$4,0,MAX(0.1,ROUND((Params!$B$10+Params!$B$11*H1783^Params!$B$12)*_xlfn.GAMMA.INV((H1783-(1-Params!$B$4))/Params!$B$4,Params!$B$5,Params!$B$6),1)))</f>
        <v/>
      </c>
      <c r="U1783" s="9">
        <f>ROUND(_xlfn.NORM.INV(I1783,Params!$B$13,Params!$B$14),1)</f>
        <v/>
      </c>
      <c r="V1783" s="9">
        <f>ROUND(_xlfn.NORM.INV(J1783,Params!$B$15,Params!$B$16),2)</f>
        <v/>
      </c>
      <c r="W1783" s="9">
        <f>ROUND(_xlfn.NORM.INV(K1783,Params!$B$13,Params!$B$14),1)</f>
        <v/>
      </c>
      <c r="X1783" s="9">
        <f>ROUND(_xlfn.NORM.INV(L1783,Params!$B$15,Params!$B$16),2)</f>
        <v/>
      </c>
      <c r="Y1783" s="9">
        <f>ROUND(_xlfn.NORM.INV(M1783,Params!$B$15,Params!$B$16)+Params!$B$17+Params!$B$18*M1783,2)</f>
        <v/>
      </c>
      <c r="Z1783" s="9">
        <f>ROUND(_xlfn.NORM.INV(N1783,Params!$B$13,Params!$B$14)+Params!$B$17+Params!$B$18*N1783,1)</f>
        <v/>
      </c>
    </row>
    <row r="1784">
      <c r="A1784" s="11" t="n">
        <v>1783</v>
      </c>
      <c r="B1784" s="12">
        <f>INT((A1784-1)/122)+1</f>
        <v/>
      </c>
      <c r="C1784" s="13" t="n">
        <v>0.080363</v>
      </c>
      <c r="D1784" s="13" t="n">
        <v>0.545556</v>
      </c>
      <c r="E1784" s="13" t="n">
        <v>0.836741</v>
      </c>
      <c r="F1784" s="13" t="n">
        <v>0.675146</v>
      </c>
      <c r="G1784" s="13" t="n">
        <v>0.903603</v>
      </c>
      <c r="H1784" s="13" t="n">
        <v>0.103619</v>
      </c>
      <c r="I1784" s="13" t="n">
        <v>0.738236</v>
      </c>
      <c r="J1784" s="13" t="n">
        <v>0.407279</v>
      </c>
      <c r="K1784" s="13" t="n">
        <v>0.052502</v>
      </c>
      <c r="L1784" s="13" t="n">
        <v>0.175733</v>
      </c>
      <c r="M1784" s="13" t="n">
        <v>0.210794</v>
      </c>
      <c r="N1784" s="13" t="n">
        <v>0.553154</v>
      </c>
      <c r="O1784" s="9">
        <f>IF(C1784&lt;=1-Params!$B$4,0,MAX(0.1,ROUND(_xlfn.GAMMA.INV((C1784-(1-Params!$B$4))/Params!$B$4,Params!$B$5,Params!$B$6),1)))</f>
        <v/>
      </c>
      <c r="P1784" s="9">
        <f>IF(D1784&lt;=1-Params!$B$7,0,ROUND(_xlfn.GAMMA.INV((D1784-(1-Params!$B$7))/Params!$B$7,Params!$B$8,Params!$B$9),3))</f>
        <v/>
      </c>
      <c r="Q1784" s="9">
        <f>IF(E1784&lt;=1-Params!$B$4,0,MAX(0.1,ROUND(_xlfn.GAMMA.INV((E1784-(1-Params!$B$4))/Params!$B$4,Params!$B$5,Params!$B$6),1)))</f>
        <v/>
      </c>
      <c r="R1784" s="9">
        <f>IF(F1784&lt;=1-Params!$B$7,0,ROUND(_xlfn.GAMMA.INV((F1784-(1-Params!$B$7))/Params!$B$7,Params!$B$8,Params!$B$9),3))</f>
        <v/>
      </c>
      <c r="S1784" s="9">
        <f>IF(G1784&lt;=1-Params!$B$7,0,ROUND((Params!$B$10+Params!$B$11*G1784^Params!$B$12)*_xlfn.GAMMA.INV((G1784-(1-Params!$B$7))/Params!$B$7,Params!$B$8,Params!$B$9),3))</f>
        <v/>
      </c>
      <c r="T1784" s="9">
        <f>IF(H1784&lt;=1-Params!$B$4,0,MAX(0.1,ROUND((Params!$B$10+Params!$B$11*H1784^Params!$B$12)*_xlfn.GAMMA.INV((H1784-(1-Params!$B$4))/Params!$B$4,Params!$B$5,Params!$B$6),1)))</f>
        <v/>
      </c>
      <c r="U1784" s="9">
        <f>ROUND(_xlfn.NORM.INV(I1784,Params!$B$13,Params!$B$14),1)</f>
        <v/>
      </c>
      <c r="V1784" s="9">
        <f>ROUND(_xlfn.NORM.INV(J1784,Params!$B$15,Params!$B$16),2)</f>
        <v/>
      </c>
      <c r="W1784" s="9">
        <f>ROUND(_xlfn.NORM.INV(K1784,Params!$B$13,Params!$B$14),1)</f>
        <v/>
      </c>
      <c r="X1784" s="9">
        <f>ROUND(_xlfn.NORM.INV(L1784,Params!$B$15,Params!$B$16),2)</f>
        <v/>
      </c>
      <c r="Y1784" s="9">
        <f>ROUND(_xlfn.NORM.INV(M1784,Params!$B$15,Params!$B$16)+Params!$B$17+Params!$B$18*M1784,2)</f>
        <v/>
      </c>
      <c r="Z1784" s="9">
        <f>ROUND(_xlfn.NORM.INV(N1784,Params!$B$13,Params!$B$14)+Params!$B$17+Params!$B$18*N1784,1)</f>
        <v/>
      </c>
    </row>
    <row r="1785">
      <c r="A1785" s="11" t="n">
        <v>1784</v>
      </c>
      <c r="B1785" s="12">
        <f>INT((A1785-1)/122)+1</f>
        <v/>
      </c>
      <c r="C1785" s="13" t="n">
        <v>0.203303</v>
      </c>
      <c r="D1785" s="13" t="n">
        <v>0.237296</v>
      </c>
      <c r="E1785" s="13" t="n">
        <v>0.6931310000000001</v>
      </c>
      <c r="F1785" s="13" t="n">
        <v>0.962082</v>
      </c>
      <c r="G1785" s="13" t="n">
        <v>0.814647</v>
      </c>
      <c r="H1785" s="13" t="n">
        <v>0.033322</v>
      </c>
      <c r="I1785" s="13" t="n">
        <v>0.955819</v>
      </c>
      <c r="J1785" s="13" t="n">
        <v>0.293744</v>
      </c>
      <c r="K1785" s="13" t="n">
        <v>0.325513</v>
      </c>
      <c r="L1785" s="13" t="n">
        <v>0.025368</v>
      </c>
      <c r="M1785" s="13" t="n">
        <v>0.769919</v>
      </c>
      <c r="N1785" s="13" t="n">
        <v>0.545704</v>
      </c>
      <c r="O1785" s="9">
        <f>IF(C1785&lt;=1-Params!$B$4,0,MAX(0.1,ROUND(_xlfn.GAMMA.INV((C1785-(1-Params!$B$4))/Params!$B$4,Params!$B$5,Params!$B$6),1)))</f>
        <v/>
      </c>
      <c r="P1785" s="9">
        <f>IF(D1785&lt;=1-Params!$B$7,0,ROUND(_xlfn.GAMMA.INV((D1785-(1-Params!$B$7))/Params!$B$7,Params!$B$8,Params!$B$9),3))</f>
        <v/>
      </c>
      <c r="Q1785" s="9">
        <f>IF(E1785&lt;=1-Params!$B$4,0,MAX(0.1,ROUND(_xlfn.GAMMA.INV((E1785-(1-Params!$B$4))/Params!$B$4,Params!$B$5,Params!$B$6),1)))</f>
        <v/>
      </c>
      <c r="R1785" s="9">
        <f>IF(F1785&lt;=1-Params!$B$7,0,ROUND(_xlfn.GAMMA.INV((F1785-(1-Params!$B$7))/Params!$B$7,Params!$B$8,Params!$B$9),3))</f>
        <v/>
      </c>
      <c r="S1785" s="9">
        <f>IF(G1785&lt;=1-Params!$B$7,0,ROUND((Params!$B$10+Params!$B$11*G1785^Params!$B$12)*_xlfn.GAMMA.INV((G1785-(1-Params!$B$7))/Params!$B$7,Params!$B$8,Params!$B$9),3))</f>
        <v/>
      </c>
      <c r="T1785" s="9">
        <f>IF(H1785&lt;=1-Params!$B$4,0,MAX(0.1,ROUND((Params!$B$10+Params!$B$11*H1785^Params!$B$12)*_xlfn.GAMMA.INV((H1785-(1-Params!$B$4))/Params!$B$4,Params!$B$5,Params!$B$6),1)))</f>
        <v/>
      </c>
      <c r="U1785" s="9">
        <f>ROUND(_xlfn.NORM.INV(I1785,Params!$B$13,Params!$B$14),1)</f>
        <v/>
      </c>
      <c r="V1785" s="9">
        <f>ROUND(_xlfn.NORM.INV(J1785,Params!$B$15,Params!$B$16),2)</f>
        <v/>
      </c>
      <c r="W1785" s="9">
        <f>ROUND(_xlfn.NORM.INV(K1785,Params!$B$13,Params!$B$14),1)</f>
        <v/>
      </c>
      <c r="X1785" s="9">
        <f>ROUND(_xlfn.NORM.INV(L1785,Params!$B$15,Params!$B$16),2)</f>
        <v/>
      </c>
      <c r="Y1785" s="9">
        <f>ROUND(_xlfn.NORM.INV(M1785,Params!$B$15,Params!$B$16)+Params!$B$17+Params!$B$18*M1785,2)</f>
        <v/>
      </c>
      <c r="Z1785" s="9">
        <f>ROUND(_xlfn.NORM.INV(N1785,Params!$B$13,Params!$B$14)+Params!$B$17+Params!$B$18*N1785,1)</f>
        <v/>
      </c>
    </row>
    <row r="1786">
      <c r="A1786" s="11" t="n">
        <v>1785</v>
      </c>
      <c r="B1786" s="12">
        <f>INT((A1786-1)/122)+1</f>
        <v/>
      </c>
      <c r="C1786" s="13" t="n">
        <v>0.524162</v>
      </c>
      <c r="D1786" s="13" t="n">
        <v>0.008184</v>
      </c>
      <c r="E1786" s="13" t="n">
        <v>0.601707</v>
      </c>
      <c r="F1786" s="13" t="n">
        <v>0.582824</v>
      </c>
      <c r="G1786" s="13" t="n">
        <v>0.821607</v>
      </c>
      <c r="H1786" s="13" t="n">
        <v>0.370822</v>
      </c>
      <c r="I1786" s="13" t="n">
        <v>0.992501</v>
      </c>
      <c r="J1786" s="13" t="n">
        <v>0.006238</v>
      </c>
      <c r="K1786" s="13" t="n">
        <v>0.382016</v>
      </c>
      <c r="L1786" s="13" t="n">
        <v>0.134188</v>
      </c>
      <c r="M1786" s="13" t="n">
        <v>0.838523</v>
      </c>
      <c r="N1786" s="13" t="n">
        <v>0.397855</v>
      </c>
      <c r="O1786" s="9">
        <f>IF(C1786&lt;=1-Params!$B$4,0,MAX(0.1,ROUND(_xlfn.GAMMA.INV((C1786-(1-Params!$B$4))/Params!$B$4,Params!$B$5,Params!$B$6),1)))</f>
        <v/>
      </c>
      <c r="P1786" s="9">
        <f>IF(D1786&lt;=1-Params!$B$7,0,ROUND(_xlfn.GAMMA.INV((D1786-(1-Params!$B$7))/Params!$B$7,Params!$B$8,Params!$B$9),3))</f>
        <v/>
      </c>
      <c r="Q1786" s="9">
        <f>IF(E1786&lt;=1-Params!$B$4,0,MAX(0.1,ROUND(_xlfn.GAMMA.INV((E1786-(1-Params!$B$4))/Params!$B$4,Params!$B$5,Params!$B$6),1)))</f>
        <v/>
      </c>
      <c r="R1786" s="9">
        <f>IF(F1786&lt;=1-Params!$B$7,0,ROUND(_xlfn.GAMMA.INV((F1786-(1-Params!$B$7))/Params!$B$7,Params!$B$8,Params!$B$9),3))</f>
        <v/>
      </c>
      <c r="S1786" s="9">
        <f>IF(G1786&lt;=1-Params!$B$7,0,ROUND((Params!$B$10+Params!$B$11*G1786^Params!$B$12)*_xlfn.GAMMA.INV((G1786-(1-Params!$B$7))/Params!$B$7,Params!$B$8,Params!$B$9),3))</f>
        <v/>
      </c>
      <c r="T1786" s="9">
        <f>IF(H1786&lt;=1-Params!$B$4,0,MAX(0.1,ROUND((Params!$B$10+Params!$B$11*H1786^Params!$B$12)*_xlfn.GAMMA.INV((H1786-(1-Params!$B$4))/Params!$B$4,Params!$B$5,Params!$B$6),1)))</f>
        <v/>
      </c>
      <c r="U1786" s="9">
        <f>ROUND(_xlfn.NORM.INV(I1786,Params!$B$13,Params!$B$14),1)</f>
        <v/>
      </c>
      <c r="V1786" s="9">
        <f>ROUND(_xlfn.NORM.INV(J1786,Params!$B$15,Params!$B$16),2)</f>
        <v/>
      </c>
      <c r="W1786" s="9">
        <f>ROUND(_xlfn.NORM.INV(K1786,Params!$B$13,Params!$B$14),1)</f>
        <v/>
      </c>
      <c r="X1786" s="9">
        <f>ROUND(_xlfn.NORM.INV(L1786,Params!$B$15,Params!$B$16),2)</f>
        <v/>
      </c>
      <c r="Y1786" s="9">
        <f>ROUND(_xlfn.NORM.INV(M1786,Params!$B$15,Params!$B$16)+Params!$B$17+Params!$B$18*M1786,2)</f>
        <v/>
      </c>
      <c r="Z1786" s="9">
        <f>ROUND(_xlfn.NORM.INV(N1786,Params!$B$13,Params!$B$14)+Params!$B$17+Params!$B$18*N1786,1)</f>
        <v/>
      </c>
    </row>
    <row r="1787">
      <c r="A1787" s="11" t="n">
        <v>1786</v>
      </c>
      <c r="B1787" s="12">
        <f>INT((A1787-1)/122)+1</f>
        <v/>
      </c>
      <c r="C1787" s="13" t="n">
        <v>0.478689</v>
      </c>
      <c r="D1787" s="13" t="n">
        <v>0.055218</v>
      </c>
      <c r="E1787" s="13" t="n">
        <v>0.108586</v>
      </c>
      <c r="F1787" s="13" t="n">
        <v>0.132106</v>
      </c>
      <c r="G1787" s="13" t="n">
        <v>0.642972</v>
      </c>
      <c r="H1787" s="13" t="n">
        <v>0.190852</v>
      </c>
      <c r="I1787" s="13" t="n">
        <v>0.920697</v>
      </c>
      <c r="J1787" s="13" t="n">
        <v>0.303406</v>
      </c>
      <c r="K1787" s="13" t="n">
        <v>0.07630000000000001</v>
      </c>
      <c r="L1787" s="13" t="n">
        <v>0.490907</v>
      </c>
      <c r="M1787" s="13" t="n">
        <v>0.266264</v>
      </c>
      <c r="N1787" s="13" t="n">
        <v>0.67925</v>
      </c>
      <c r="O1787" s="9">
        <f>IF(C1787&lt;=1-Params!$B$4,0,MAX(0.1,ROUND(_xlfn.GAMMA.INV((C1787-(1-Params!$B$4))/Params!$B$4,Params!$B$5,Params!$B$6),1)))</f>
        <v/>
      </c>
      <c r="P1787" s="9">
        <f>IF(D1787&lt;=1-Params!$B$7,0,ROUND(_xlfn.GAMMA.INV((D1787-(1-Params!$B$7))/Params!$B$7,Params!$B$8,Params!$B$9),3))</f>
        <v/>
      </c>
      <c r="Q1787" s="9">
        <f>IF(E1787&lt;=1-Params!$B$4,0,MAX(0.1,ROUND(_xlfn.GAMMA.INV((E1787-(1-Params!$B$4))/Params!$B$4,Params!$B$5,Params!$B$6),1)))</f>
        <v/>
      </c>
      <c r="R1787" s="9">
        <f>IF(F1787&lt;=1-Params!$B$7,0,ROUND(_xlfn.GAMMA.INV((F1787-(1-Params!$B$7))/Params!$B$7,Params!$B$8,Params!$B$9),3))</f>
        <v/>
      </c>
      <c r="S1787" s="9">
        <f>IF(G1787&lt;=1-Params!$B$7,0,ROUND((Params!$B$10+Params!$B$11*G1787^Params!$B$12)*_xlfn.GAMMA.INV((G1787-(1-Params!$B$7))/Params!$B$7,Params!$B$8,Params!$B$9),3))</f>
        <v/>
      </c>
      <c r="T1787" s="9">
        <f>IF(H1787&lt;=1-Params!$B$4,0,MAX(0.1,ROUND((Params!$B$10+Params!$B$11*H1787^Params!$B$12)*_xlfn.GAMMA.INV((H1787-(1-Params!$B$4))/Params!$B$4,Params!$B$5,Params!$B$6),1)))</f>
        <v/>
      </c>
      <c r="U1787" s="9">
        <f>ROUND(_xlfn.NORM.INV(I1787,Params!$B$13,Params!$B$14),1)</f>
        <v/>
      </c>
      <c r="V1787" s="9">
        <f>ROUND(_xlfn.NORM.INV(J1787,Params!$B$15,Params!$B$16),2)</f>
        <v/>
      </c>
      <c r="W1787" s="9">
        <f>ROUND(_xlfn.NORM.INV(K1787,Params!$B$13,Params!$B$14),1)</f>
        <v/>
      </c>
      <c r="X1787" s="9">
        <f>ROUND(_xlfn.NORM.INV(L1787,Params!$B$15,Params!$B$16),2)</f>
        <v/>
      </c>
      <c r="Y1787" s="9">
        <f>ROUND(_xlfn.NORM.INV(M1787,Params!$B$15,Params!$B$16)+Params!$B$17+Params!$B$18*M1787,2)</f>
        <v/>
      </c>
      <c r="Z1787" s="9">
        <f>ROUND(_xlfn.NORM.INV(N1787,Params!$B$13,Params!$B$14)+Params!$B$17+Params!$B$18*N1787,1)</f>
        <v/>
      </c>
    </row>
    <row r="1788">
      <c r="A1788" s="11" t="n">
        <v>1787</v>
      </c>
      <c r="B1788" s="12">
        <f>INT((A1788-1)/122)+1</f>
        <v/>
      </c>
      <c r="C1788" s="13" t="n">
        <v>0.523586</v>
      </c>
      <c r="D1788" s="13" t="n">
        <v>0.447833</v>
      </c>
      <c r="E1788" s="13" t="n">
        <v>0.07689799999999999</v>
      </c>
      <c r="F1788" s="13" t="n">
        <v>0.736642</v>
      </c>
      <c r="G1788" s="13" t="n">
        <v>0.752033</v>
      </c>
      <c r="H1788" s="13" t="n">
        <v>0.370071</v>
      </c>
      <c r="I1788" s="13" t="n">
        <v>0.36983</v>
      </c>
      <c r="J1788" s="13" t="n">
        <v>0.290583</v>
      </c>
      <c r="K1788" s="13" t="n">
        <v>0.052699</v>
      </c>
      <c r="L1788" s="13" t="n">
        <v>0.522011</v>
      </c>
      <c r="M1788" s="13" t="n">
        <v>0.606851</v>
      </c>
      <c r="N1788" s="13" t="n">
        <v>0.935761</v>
      </c>
      <c r="O1788" s="9">
        <f>IF(C1788&lt;=1-Params!$B$4,0,MAX(0.1,ROUND(_xlfn.GAMMA.INV((C1788-(1-Params!$B$4))/Params!$B$4,Params!$B$5,Params!$B$6),1)))</f>
        <v/>
      </c>
      <c r="P1788" s="9">
        <f>IF(D1788&lt;=1-Params!$B$7,0,ROUND(_xlfn.GAMMA.INV((D1788-(1-Params!$B$7))/Params!$B$7,Params!$B$8,Params!$B$9),3))</f>
        <v/>
      </c>
      <c r="Q1788" s="9">
        <f>IF(E1788&lt;=1-Params!$B$4,0,MAX(0.1,ROUND(_xlfn.GAMMA.INV((E1788-(1-Params!$B$4))/Params!$B$4,Params!$B$5,Params!$B$6),1)))</f>
        <v/>
      </c>
      <c r="R1788" s="9">
        <f>IF(F1788&lt;=1-Params!$B$7,0,ROUND(_xlfn.GAMMA.INV((F1788-(1-Params!$B$7))/Params!$B$7,Params!$B$8,Params!$B$9),3))</f>
        <v/>
      </c>
      <c r="S1788" s="9">
        <f>IF(G1788&lt;=1-Params!$B$7,0,ROUND((Params!$B$10+Params!$B$11*G1788^Params!$B$12)*_xlfn.GAMMA.INV((G1788-(1-Params!$B$7))/Params!$B$7,Params!$B$8,Params!$B$9),3))</f>
        <v/>
      </c>
      <c r="T1788" s="9">
        <f>IF(H1788&lt;=1-Params!$B$4,0,MAX(0.1,ROUND((Params!$B$10+Params!$B$11*H1788^Params!$B$12)*_xlfn.GAMMA.INV((H1788-(1-Params!$B$4))/Params!$B$4,Params!$B$5,Params!$B$6),1)))</f>
        <v/>
      </c>
      <c r="U1788" s="9">
        <f>ROUND(_xlfn.NORM.INV(I1788,Params!$B$13,Params!$B$14),1)</f>
        <v/>
      </c>
      <c r="V1788" s="9">
        <f>ROUND(_xlfn.NORM.INV(J1788,Params!$B$15,Params!$B$16),2)</f>
        <v/>
      </c>
      <c r="W1788" s="9">
        <f>ROUND(_xlfn.NORM.INV(K1788,Params!$B$13,Params!$B$14),1)</f>
        <v/>
      </c>
      <c r="X1788" s="9">
        <f>ROUND(_xlfn.NORM.INV(L1788,Params!$B$15,Params!$B$16),2)</f>
        <v/>
      </c>
      <c r="Y1788" s="9">
        <f>ROUND(_xlfn.NORM.INV(M1788,Params!$B$15,Params!$B$16)+Params!$B$17+Params!$B$18*M1788,2)</f>
        <v/>
      </c>
      <c r="Z1788" s="9">
        <f>ROUND(_xlfn.NORM.INV(N1788,Params!$B$13,Params!$B$14)+Params!$B$17+Params!$B$18*N1788,1)</f>
        <v/>
      </c>
    </row>
    <row r="1789">
      <c r="A1789" s="11" t="n">
        <v>1788</v>
      </c>
      <c r="B1789" s="12">
        <f>INT((A1789-1)/122)+1</f>
        <v/>
      </c>
      <c r="C1789" s="13" t="n">
        <v>0.78731</v>
      </c>
      <c r="D1789" s="13" t="n">
        <v>0.249467</v>
      </c>
      <c r="E1789" s="13" t="n">
        <v>0.310533</v>
      </c>
      <c r="F1789" s="13" t="n">
        <v>0.182611</v>
      </c>
      <c r="G1789" s="13" t="n">
        <v>0.926641</v>
      </c>
      <c r="H1789" s="13" t="n">
        <v>0.126256</v>
      </c>
      <c r="I1789" s="13" t="n">
        <v>0.234598</v>
      </c>
      <c r="J1789" s="13" t="n">
        <v>0.259458</v>
      </c>
      <c r="K1789" s="13" t="n">
        <v>0.263832</v>
      </c>
      <c r="L1789" s="13" t="n">
        <v>0.116125</v>
      </c>
      <c r="M1789" s="13" t="n">
        <v>0.871996</v>
      </c>
      <c r="N1789" s="13" t="n">
        <v>0.793938</v>
      </c>
      <c r="O1789" s="9">
        <f>IF(C1789&lt;=1-Params!$B$4,0,MAX(0.1,ROUND(_xlfn.GAMMA.INV((C1789-(1-Params!$B$4))/Params!$B$4,Params!$B$5,Params!$B$6),1)))</f>
        <v/>
      </c>
      <c r="P1789" s="9">
        <f>IF(D1789&lt;=1-Params!$B$7,0,ROUND(_xlfn.GAMMA.INV((D1789-(1-Params!$B$7))/Params!$B$7,Params!$B$8,Params!$B$9),3))</f>
        <v/>
      </c>
      <c r="Q1789" s="9">
        <f>IF(E1789&lt;=1-Params!$B$4,0,MAX(0.1,ROUND(_xlfn.GAMMA.INV((E1789-(1-Params!$B$4))/Params!$B$4,Params!$B$5,Params!$B$6),1)))</f>
        <v/>
      </c>
      <c r="R1789" s="9">
        <f>IF(F1789&lt;=1-Params!$B$7,0,ROUND(_xlfn.GAMMA.INV((F1789-(1-Params!$B$7))/Params!$B$7,Params!$B$8,Params!$B$9),3))</f>
        <v/>
      </c>
      <c r="S1789" s="9">
        <f>IF(G1789&lt;=1-Params!$B$7,0,ROUND((Params!$B$10+Params!$B$11*G1789^Params!$B$12)*_xlfn.GAMMA.INV((G1789-(1-Params!$B$7))/Params!$B$7,Params!$B$8,Params!$B$9),3))</f>
        <v/>
      </c>
      <c r="T1789" s="9">
        <f>IF(H1789&lt;=1-Params!$B$4,0,MAX(0.1,ROUND((Params!$B$10+Params!$B$11*H1789^Params!$B$12)*_xlfn.GAMMA.INV((H1789-(1-Params!$B$4))/Params!$B$4,Params!$B$5,Params!$B$6),1)))</f>
        <v/>
      </c>
      <c r="U1789" s="9">
        <f>ROUND(_xlfn.NORM.INV(I1789,Params!$B$13,Params!$B$14),1)</f>
        <v/>
      </c>
      <c r="V1789" s="9">
        <f>ROUND(_xlfn.NORM.INV(J1789,Params!$B$15,Params!$B$16),2)</f>
        <v/>
      </c>
      <c r="W1789" s="9">
        <f>ROUND(_xlfn.NORM.INV(K1789,Params!$B$13,Params!$B$14),1)</f>
        <v/>
      </c>
      <c r="X1789" s="9">
        <f>ROUND(_xlfn.NORM.INV(L1789,Params!$B$15,Params!$B$16),2)</f>
        <v/>
      </c>
      <c r="Y1789" s="9">
        <f>ROUND(_xlfn.NORM.INV(M1789,Params!$B$15,Params!$B$16)+Params!$B$17+Params!$B$18*M1789,2)</f>
        <v/>
      </c>
      <c r="Z1789" s="9">
        <f>ROUND(_xlfn.NORM.INV(N1789,Params!$B$13,Params!$B$14)+Params!$B$17+Params!$B$18*N1789,1)</f>
        <v/>
      </c>
    </row>
    <row r="1790">
      <c r="A1790" s="11" t="n">
        <v>1789</v>
      </c>
      <c r="B1790" s="12">
        <f>INT((A1790-1)/122)+1</f>
        <v/>
      </c>
      <c r="C1790" s="13" t="n">
        <v>0.657146</v>
      </c>
      <c r="D1790" s="13" t="n">
        <v>0.352355</v>
      </c>
      <c r="E1790" s="13" t="n">
        <v>0.621238</v>
      </c>
      <c r="F1790" s="13" t="n">
        <v>0.012886</v>
      </c>
      <c r="G1790" s="13" t="n">
        <v>0.572536</v>
      </c>
      <c r="H1790" s="13" t="n">
        <v>0.139316</v>
      </c>
      <c r="I1790" s="13" t="n">
        <v>0.24069</v>
      </c>
      <c r="J1790" s="13" t="n">
        <v>0.226164</v>
      </c>
      <c r="K1790" s="13" t="n">
        <v>0.503201</v>
      </c>
      <c r="L1790" s="13" t="n">
        <v>0.060736</v>
      </c>
      <c r="M1790" s="13" t="n">
        <v>0.946489</v>
      </c>
      <c r="N1790" s="13" t="n">
        <v>0.909602</v>
      </c>
      <c r="O1790" s="9">
        <f>IF(C1790&lt;=1-Params!$B$4,0,MAX(0.1,ROUND(_xlfn.GAMMA.INV((C1790-(1-Params!$B$4))/Params!$B$4,Params!$B$5,Params!$B$6),1)))</f>
        <v/>
      </c>
      <c r="P1790" s="9">
        <f>IF(D1790&lt;=1-Params!$B$7,0,ROUND(_xlfn.GAMMA.INV((D1790-(1-Params!$B$7))/Params!$B$7,Params!$B$8,Params!$B$9),3))</f>
        <v/>
      </c>
      <c r="Q1790" s="9">
        <f>IF(E1790&lt;=1-Params!$B$4,0,MAX(0.1,ROUND(_xlfn.GAMMA.INV((E1790-(1-Params!$B$4))/Params!$B$4,Params!$B$5,Params!$B$6),1)))</f>
        <v/>
      </c>
      <c r="R1790" s="9">
        <f>IF(F1790&lt;=1-Params!$B$7,0,ROUND(_xlfn.GAMMA.INV((F1790-(1-Params!$B$7))/Params!$B$7,Params!$B$8,Params!$B$9),3))</f>
        <v/>
      </c>
      <c r="S1790" s="9">
        <f>IF(G1790&lt;=1-Params!$B$7,0,ROUND((Params!$B$10+Params!$B$11*G1790^Params!$B$12)*_xlfn.GAMMA.INV((G1790-(1-Params!$B$7))/Params!$B$7,Params!$B$8,Params!$B$9),3))</f>
        <v/>
      </c>
      <c r="T1790" s="9">
        <f>IF(H1790&lt;=1-Params!$B$4,0,MAX(0.1,ROUND((Params!$B$10+Params!$B$11*H1790^Params!$B$12)*_xlfn.GAMMA.INV((H1790-(1-Params!$B$4))/Params!$B$4,Params!$B$5,Params!$B$6),1)))</f>
        <v/>
      </c>
      <c r="U1790" s="9">
        <f>ROUND(_xlfn.NORM.INV(I1790,Params!$B$13,Params!$B$14),1)</f>
        <v/>
      </c>
      <c r="V1790" s="9">
        <f>ROUND(_xlfn.NORM.INV(J1790,Params!$B$15,Params!$B$16),2)</f>
        <v/>
      </c>
      <c r="W1790" s="9">
        <f>ROUND(_xlfn.NORM.INV(K1790,Params!$B$13,Params!$B$14),1)</f>
        <v/>
      </c>
      <c r="X1790" s="9">
        <f>ROUND(_xlfn.NORM.INV(L1790,Params!$B$15,Params!$B$16),2)</f>
        <v/>
      </c>
      <c r="Y1790" s="9">
        <f>ROUND(_xlfn.NORM.INV(M1790,Params!$B$15,Params!$B$16)+Params!$B$17+Params!$B$18*M1790,2)</f>
        <v/>
      </c>
      <c r="Z1790" s="9">
        <f>ROUND(_xlfn.NORM.INV(N1790,Params!$B$13,Params!$B$14)+Params!$B$17+Params!$B$18*N1790,1)</f>
        <v/>
      </c>
    </row>
    <row r="1791">
      <c r="A1791" s="11" t="n">
        <v>1790</v>
      </c>
      <c r="B1791" s="12">
        <f>INT((A1791-1)/122)+1</f>
        <v/>
      </c>
      <c r="C1791" s="13" t="n">
        <v>0.980953</v>
      </c>
      <c r="D1791" s="13" t="n">
        <v>0.021207</v>
      </c>
      <c r="E1791" s="13" t="n">
        <v>0.314598</v>
      </c>
      <c r="F1791" s="13" t="n">
        <v>0.844448</v>
      </c>
      <c r="G1791" s="13" t="n">
        <v>0.08377800000000001</v>
      </c>
      <c r="H1791" s="13" t="n">
        <v>0.018677</v>
      </c>
      <c r="I1791" s="13" t="n">
        <v>0.39236</v>
      </c>
      <c r="J1791" s="13" t="n">
        <v>0.30996</v>
      </c>
      <c r="K1791" s="13" t="n">
        <v>0.655185</v>
      </c>
      <c r="L1791" s="13" t="n">
        <v>0.071809</v>
      </c>
      <c r="M1791" s="13" t="n">
        <v>0.768499</v>
      </c>
      <c r="N1791" s="13" t="n">
        <v>0.390482</v>
      </c>
      <c r="O1791" s="9">
        <f>IF(C1791&lt;=1-Params!$B$4,0,MAX(0.1,ROUND(_xlfn.GAMMA.INV((C1791-(1-Params!$B$4))/Params!$B$4,Params!$B$5,Params!$B$6),1)))</f>
        <v/>
      </c>
      <c r="P1791" s="9">
        <f>IF(D1791&lt;=1-Params!$B$7,0,ROUND(_xlfn.GAMMA.INV((D1791-(1-Params!$B$7))/Params!$B$7,Params!$B$8,Params!$B$9),3))</f>
        <v/>
      </c>
      <c r="Q1791" s="9">
        <f>IF(E1791&lt;=1-Params!$B$4,0,MAX(0.1,ROUND(_xlfn.GAMMA.INV((E1791-(1-Params!$B$4))/Params!$B$4,Params!$B$5,Params!$B$6),1)))</f>
        <v/>
      </c>
      <c r="R1791" s="9">
        <f>IF(F1791&lt;=1-Params!$B$7,0,ROUND(_xlfn.GAMMA.INV((F1791-(1-Params!$B$7))/Params!$B$7,Params!$B$8,Params!$B$9),3))</f>
        <v/>
      </c>
      <c r="S1791" s="9">
        <f>IF(G1791&lt;=1-Params!$B$7,0,ROUND((Params!$B$10+Params!$B$11*G1791^Params!$B$12)*_xlfn.GAMMA.INV((G1791-(1-Params!$B$7))/Params!$B$7,Params!$B$8,Params!$B$9),3))</f>
        <v/>
      </c>
      <c r="T1791" s="9">
        <f>IF(H1791&lt;=1-Params!$B$4,0,MAX(0.1,ROUND((Params!$B$10+Params!$B$11*H1791^Params!$B$12)*_xlfn.GAMMA.INV((H1791-(1-Params!$B$4))/Params!$B$4,Params!$B$5,Params!$B$6),1)))</f>
        <v/>
      </c>
      <c r="U1791" s="9">
        <f>ROUND(_xlfn.NORM.INV(I1791,Params!$B$13,Params!$B$14),1)</f>
        <v/>
      </c>
      <c r="V1791" s="9">
        <f>ROUND(_xlfn.NORM.INV(J1791,Params!$B$15,Params!$B$16),2)</f>
        <v/>
      </c>
      <c r="W1791" s="9">
        <f>ROUND(_xlfn.NORM.INV(K1791,Params!$B$13,Params!$B$14),1)</f>
        <v/>
      </c>
      <c r="X1791" s="9">
        <f>ROUND(_xlfn.NORM.INV(L1791,Params!$B$15,Params!$B$16),2)</f>
        <v/>
      </c>
      <c r="Y1791" s="9">
        <f>ROUND(_xlfn.NORM.INV(M1791,Params!$B$15,Params!$B$16)+Params!$B$17+Params!$B$18*M1791,2)</f>
        <v/>
      </c>
      <c r="Z1791" s="9">
        <f>ROUND(_xlfn.NORM.INV(N1791,Params!$B$13,Params!$B$14)+Params!$B$17+Params!$B$18*N1791,1)</f>
        <v/>
      </c>
    </row>
    <row r="1792">
      <c r="A1792" s="11" t="n">
        <v>1791</v>
      </c>
      <c r="B1792" s="12">
        <f>INT((A1792-1)/122)+1</f>
        <v/>
      </c>
      <c r="C1792" s="13" t="n">
        <v>0.07704999999999999</v>
      </c>
      <c r="D1792" s="13" t="n">
        <v>0.002729</v>
      </c>
      <c r="E1792" s="13" t="n">
        <v>0.229845</v>
      </c>
      <c r="F1792" s="13" t="n">
        <v>0.70869</v>
      </c>
      <c r="G1792" s="13" t="n">
        <v>0.304459</v>
      </c>
      <c r="H1792" s="13" t="n">
        <v>0.049889</v>
      </c>
      <c r="I1792" s="13" t="n">
        <v>0.441506</v>
      </c>
      <c r="J1792" s="13" t="n">
        <v>0.18708</v>
      </c>
      <c r="K1792" s="13" t="n">
        <v>0.699991</v>
      </c>
      <c r="L1792" s="13" t="n">
        <v>0.346486</v>
      </c>
      <c r="M1792" s="13" t="n">
        <v>0.535535</v>
      </c>
      <c r="N1792" s="13" t="n">
        <v>0.611049</v>
      </c>
      <c r="O1792" s="9">
        <f>IF(C1792&lt;=1-Params!$B$4,0,MAX(0.1,ROUND(_xlfn.GAMMA.INV((C1792-(1-Params!$B$4))/Params!$B$4,Params!$B$5,Params!$B$6),1)))</f>
        <v/>
      </c>
      <c r="P1792" s="9">
        <f>IF(D1792&lt;=1-Params!$B$7,0,ROUND(_xlfn.GAMMA.INV((D1792-(1-Params!$B$7))/Params!$B$7,Params!$B$8,Params!$B$9),3))</f>
        <v/>
      </c>
      <c r="Q1792" s="9">
        <f>IF(E1792&lt;=1-Params!$B$4,0,MAX(0.1,ROUND(_xlfn.GAMMA.INV((E1792-(1-Params!$B$4))/Params!$B$4,Params!$B$5,Params!$B$6),1)))</f>
        <v/>
      </c>
      <c r="R1792" s="9">
        <f>IF(F1792&lt;=1-Params!$B$7,0,ROUND(_xlfn.GAMMA.INV((F1792-(1-Params!$B$7))/Params!$B$7,Params!$B$8,Params!$B$9),3))</f>
        <v/>
      </c>
      <c r="S1792" s="9">
        <f>IF(G1792&lt;=1-Params!$B$7,0,ROUND((Params!$B$10+Params!$B$11*G1792^Params!$B$12)*_xlfn.GAMMA.INV((G1792-(1-Params!$B$7))/Params!$B$7,Params!$B$8,Params!$B$9),3))</f>
        <v/>
      </c>
      <c r="T1792" s="9">
        <f>IF(H1792&lt;=1-Params!$B$4,0,MAX(0.1,ROUND((Params!$B$10+Params!$B$11*H1792^Params!$B$12)*_xlfn.GAMMA.INV((H1792-(1-Params!$B$4))/Params!$B$4,Params!$B$5,Params!$B$6),1)))</f>
        <v/>
      </c>
      <c r="U1792" s="9">
        <f>ROUND(_xlfn.NORM.INV(I1792,Params!$B$13,Params!$B$14),1)</f>
        <v/>
      </c>
      <c r="V1792" s="9">
        <f>ROUND(_xlfn.NORM.INV(J1792,Params!$B$15,Params!$B$16),2)</f>
        <v/>
      </c>
      <c r="W1792" s="9">
        <f>ROUND(_xlfn.NORM.INV(K1792,Params!$B$13,Params!$B$14),1)</f>
        <v/>
      </c>
      <c r="X1792" s="9">
        <f>ROUND(_xlfn.NORM.INV(L1792,Params!$B$15,Params!$B$16),2)</f>
        <v/>
      </c>
      <c r="Y1792" s="9">
        <f>ROUND(_xlfn.NORM.INV(M1792,Params!$B$15,Params!$B$16)+Params!$B$17+Params!$B$18*M1792,2)</f>
        <v/>
      </c>
      <c r="Z1792" s="9">
        <f>ROUND(_xlfn.NORM.INV(N1792,Params!$B$13,Params!$B$14)+Params!$B$17+Params!$B$18*N1792,1)</f>
        <v/>
      </c>
    </row>
    <row r="1793">
      <c r="A1793" s="11" t="n">
        <v>1792</v>
      </c>
      <c r="B1793" s="12">
        <f>INT((A1793-1)/122)+1</f>
        <v/>
      </c>
      <c r="C1793" s="13" t="n">
        <v>0.510802</v>
      </c>
      <c r="D1793" s="13" t="n">
        <v>0.335509</v>
      </c>
      <c r="E1793" s="13" t="n">
        <v>0.70861</v>
      </c>
      <c r="F1793" s="13" t="n">
        <v>0.254308</v>
      </c>
      <c r="G1793" s="13" t="n">
        <v>0.695882</v>
      </c>
      <c r="H1793" s="13" t="n">
        <v>0.057342</v>
      </c>
      <c r="I1793" s="13" t="n">
        <v>0.282582</v>
      </c>
      <c r="J1793" s="13" t="n">
        <v>0.08301500000000001</v>
      </c>
      <c r="K1793" s="13" t="n">
        <v>0.388272</v>
      </c>
      <c r="L1793" s="13" t="n">
        <v>0.516893</v>
      </c>
      <c r="M1793" s="13" t="n">
        <v>0.7696539999999999</v>
      </c>
      <c r="N1793" s="13" t="n">
        <v>0.736322</v>
      </c>
      <c r="O1793" s="9">
        <f>IF(C1793&lt;=1-Params!$B$4,0,MAX(0.1,ROUND(_xlfn.GAMMA.INV((C1793-(1-Params!$B$4))/Params!$B$4,Params!$B$5,Params!$B$6),1)))</f>
        <v/>
      </c>
      <c r="P1793" s="9">
        <f>IF(D1793&lt;=1-Params!$B$7,0,ROUND(_xlfn.GAMMA.INV((D1793-(1-Params!$B$7))/Params!$B$7,Params!$B$8,Params!$B$9),3))</f>
        <v/>
      </c>
      <c r="Q1793" s="9">
        <f>IF(E1793&lt;=1-Params!$B$4,0,MAX(0.1,ROUND(_xlfn.GAMMA.INV((E1793-(1-Params!$B$4))/Params!$B$4,Params!$B$5,Params!$B$6),1)))</f>
        <v/>
      </c>
      <c r="R1793" s="9">
        <f>IF(F1793&lt;=1-Params!$B$7,0,ROUND(_xlfn.GAMMA.INV((F1793-(1-Params!$B$7))/Params!$B$7,Params!$B$8,Params!$B$9),3))</f>
        <v/>
      </c>
      <c r="S1793" s="9">
        <f>IF(G1793&lt;=1-Params!$B$7,0,ROUND((Params!$B$10+Params!$B$11*G1793^Params!$B$12)*_xlfn.GAMMA.INV((G1793-(1-Params!$B$7))/Params!$B$7,Params!$B$8,Params!$B$9),3))</f>
        <v/>
      </c>
      <c r="T1793" s="9">
        <f>IF(H1793&lt;=1-Params!$B$4,0,MAX(0.1,ROUND((Params!$B$10+Params!$B$11*H1793^Params!$B$12)*_xlfn.GAMMA.INV((H1793-(1-Params!$B$4))/Params!$B$4,Params!$B$5,Params!$B$6),1)))</f>
        <v/>
      </c>
      <c r="U1793" s="9">
        <f>ROUND(_xlfn.NORM.INV(I1793,Params!$B$13,Params!$B$14),1)</f>
        <v/>
      </c>
      <c r="V1793" s="9">
        <f>ROUND(_xlfn.NORM.INV(J1793,Params!$B$15,Params!$B$16),2)</f>
        <v/>
      </c>
      <c r="W1793" s="9">
        <f>ROUND(_xlfn.NORM.INV(K1793,Params!$B$13,Params!$B$14),1)</f>
        <v/>
      </c>
      <c r="X1793" s="9">
        <f>ROUND(_xlfn.NORM.INV(L1793,Params!$B$15,Params!$B$16),2)</f>
        <v/>
      </c>
      <c r="Y1793" s="9">
        <f>ROUND(_xlfn.NORM.INV(M1793,Params!$B$15,Params!$B$16)+Params!$B$17+Params!$B$18*M1793,2)</f>
        <v/>
      </c>
      <c r="Z1793" s="9">
        <f>ROUND(_xlfn.NORM.INV(N1793,Params!$B$13,Params!$B$14)+Params!$B$17+Params!$B$18*N1793,1)</f>
        <v/>
      </c>
    </row>
    <row r="1794">
      <c r="A1794" s="11" t="n">
        <v>1793</v>
      </c>
      <c r="B1794" s="12">
        <f>INT((A1794-1)/122)+1</f>
        <v/>
      </c>
      <c r="C1794" s="13" t="n">
        <v>0.8717859999999999</v>
      </c>
      <c r="D1794" s="13" t="n">
        <v>0.09132700000000001</v>
      </c>
      <c r="E1794" s="13" t="n">
        <v>0.467465</v>
      </c>
      <c r="F1794" s="13" t="n">
        <v>0.731069</v>
      </c>
      <c r="G1794" s="13" t="n">
        <v>0.765833</v>
      </c>
      <c r="H1794" s="13" t="n">
        <v>0.041299</v>
      </c>
      <c r="I1794" s="13" t="n">
        <v>0.461633</v>
      </c>
      <c r="J1794" s="13" t="n">
        <v>0.172648</v>
      </c>
      <c r="K1794" s="13" t="n">
        <v>0.062267</v>
      </c>
      <c r="L1794" s="13" t="n">
        <v>0.128983</v>
      </c>
      <c r="M1794" s="13" t="n">
        <v>0.544618</v>
      </c>
      <c r="N1794" s="13" t="n">
        <v>0.187613</v>
      </c>
      <c r="O1794" s="9">
        <f>IF(C1794&lt;=1-Params!$B$4,0,MAX(0.1,ROUND(_xlfn.GAMMA.INV((C1794-(1-Params!$B$4))/Params!$B$4,Params!$B$5,Params!$B$6),1)))</f>
        <v/>
      </c>
      <c r="P1794" s="9">
        <f>IF(D1794&lt;=1-Params!$B$7,0,ROUND(_xlfn.GAMMA.INV((D1794-(1-Params!$B$7))/Params!$B$7,Params!$B$8,Params!$B$9),3))</f>
        <v/>
      </c>
      <c r="Q1794" s="9">
        <f>IF(E1794&lt;=1-Params!$B$4,0,MAX(0.1,ROUND(_xlfn.GAMMA.INV((E1794-(1-Params!$B$4))/Params!$B$4,Params!$B$5,Params!$B$6),1)))</f>
        <v/>
      </c>
      <c r="R1794" s="9">
        <f>IF(F1794&lt;=1-Params!$B$7,0,ROUND(_xlfn.GAMMA.INV((F1794-(1-Params!$B$7))/Params!$B$7,Params!$B$8,Params!$B$9),3))</f>
        <v/>
      </c>
      <c r="S1794" s="9">
        <f>IF(G1794&lt;=1-Params!$B$7,0,ROUND((Params!$B$10+Params!$B$11*G1794^Params!$B$12)*_xlfn.GAMMA.INV((G1794-(1-Params!$B$7))/Params!$B$7,Params!$B$8,Params!$B$9),3))</f>
        <v/>
      </c>
      <c r="T1794" s="9">
        <f>IF(H1794&lt;=1-Params!$B$4,0,MAX(0.1,ROUND((Params!$B$10+Params!$B$11*H1794^Params!$B$12)*_xlfn.GAMMA.INV((H1794-(1-Params!$B$4))/Params!$B$4,Params!$B$5,Params!$B$6),1)))</f>
        <v/>
      </c>
      <c r="U1794" s="9">
        <f>ROUND(_xlfn.NORM.INV(I1794,Params!$B$13,Params!$B$14),1)</f>
        <v/>
      </c>
      <c r="V1794" s="9">
        <f>ROUND(_xlfn.NORM.INV(J1794,Params!$B$15,Params!$B$16),2)</f>
        <v/>
      </c>
      <c r="W1794" s="9">
        <f>ROUND(_xlfn.NORM.INV(K1794,Params!$B$13,Params!$B$14),1)</f>
        <v/>
      </c>
      <c r="X1794" s="9">
        <f>ROUND(_xlfn.NORM.INV(L1794,Params!$B$15,Params!$B$16),2)</f>
        <v/>
      </c>
      <c r="Y1794" s="9">
        <f>ROUND(_xlfn.NORM.INV(M1794,Params!$B$15,Params!$B$16)+Params!$B$17+Params!$B$18*M1794,2)</f>
        <v/>
      </c>
      <c r="Z1794" s="9">
        <f>ROUND(_xlfn.NORM.INV(N1794,Params!$B$13,Params!$B$14)+Params!$B$17+Params!$B$18*N1794,1)</f>
        <v/>
      </c>
    </row>
    <row r="1795">
      <c r="A1795" s="11" t="n">
        <v>1794</v>
      </c>
      <c r="B1795" s="12">
        <f>INT((A1795-1)/122)+1</f>
        <v/>
      </c>
      <c r="C1795" s="13" t="n">
        <v>0.041852</v>
      </c>
      <c r="D1795" s="13" t="n">
        <v>0.38169</v>
      </c>
      <c r="E1795" s="13" t="n">
        <v>0.954477</v>
      </c>
      <c r="F1795" s="13" t="n">
        <v>0.803303</v>
      </c>
      <c r="G1795" s="13" t="n">
        <v>0.366793</v>
      </c>
      <c r="H1795" s="13" t="n">
        <v>0.086509</v>
      </c>
      <c r="I1795" s="13" t="n">
        <v>0.764281</v>
      </c>
      <c r="J1795" s="13" t="n">
        <v>0.63651</v>
      </c>
      <c r="K1795" s="13" t="n">
        <v>0.058759</v>
      </c>
      <c r="L1795" s="13" t="n">
        <v>0.225836</v>
      </c>
      <c r="M1795" s="13" t="n">
        <v>0.598095</v>
      </c>
      <c r="N1795" s="13" t="n">
        <v>0.057038</v>
      </c>
      <c r="O1795" s="9">
        <f>IF(C1795&lt;=1-Params!$B$4,0,MAX(0.1,ROUND(_xlfn.GAMMA.INV((C1795-(1-Params!$B$4))/Params!$B$4,Params!$B$5,Params!$B$6),1)))</f>
        <v/>
      </c>
      <c r="P1795" s="9">
        <f>IF(D1795&lt;=1-Params!$B$7,0,ROUND(_xlfn.GAMMA.INV((D1795-(1-Params!$B$7))/Params!$B$7,Params!$B$8,Params!$B$9),3))</f>
        <v/>
      </c>
      <c r="Q1795" s="9">
        <f>IF(E1795&lt;=1-Params!$B$4,0,MAX(0.1,ROUND(_xlfn.GAMMA.INV((E1795-(1-Params!$B$4))/Params!$B$4,Params!$B$5,Params!$B$6),1)))</f>
        <v/>
      </c>
      <c r="R1795" s="9">
        <f>IF(F1795&lt;=1-Params!$B$7,0,ROUND(_xlfn.GAMMA.INV((F1795-(1-Params!$B$7))/Params!$B$7,Params!$B$8,Params!$B$9),3))</f>
        <v/>
      </c>
      <c r="S1795" s="9">
        <f>IF(G1795&lt;=1-Params!$B$7,0,ROUND((Params!$B$10+Params!$B$11*G1795^Params!$B$12)*_xlfn.GAMMA.INV((G1795-(1-Params!$B$7))/Params!$B$7,Params!$B$8,Params!$B$9),3))</f>
        <v/>
      </c>
      <c r="T1795" s="9">
        <f>IF(H1795&lt;=1-Params!$B$4,0,MAX(0.1,ROUND((Params!$B$10+Params!$B$11*H1795^Params!$B$12)*_xlfn.GAMMA.INV((H1795-(1-Params!$B$4))/Params!$B$4,Params!$B$5,Params!$B$6),1)))</f>
        <v/>
      </c>
      <c r="U1795" s="9">
        <f>ROUND(_xlfn.NORM.INV(I1795,Params!$B$13,Params!$B$14),1)</f>
        <v/>
      </c>
      <c r="V1795" s="9">
        <f>ROUND(_xlfn.NORM.INV(J1795,Params!$B$15,Params!$B$16),2)</f>
        <v/>
      </c>
      <c r="W1795" s="9">
        <f>ROUND(_xlfn.NORM.INV(K1795,Params!$B$13,Params!$B$14),1)</f>
        <v/>
      </c>
      <c r="X1795" s="9">
        <f>ROUND(_xlfn.NORM.INV(L1795,Params!$B$15,Params!$B$16),2)</f>
        <v/>
      </c>
      <c r="Y1795" s="9">
        <f>ROUND(_xlfn.NORM.INV(M1795,Params!$B$15,Params!$B$16)+Params!$B$17+Params!$B$18*M1795,2)</f>
        <v/>
      </c>
      <c r="Z1795" s="9">
        <f>ROUND(_xlfn.NORM.INV(N1795,Params!$B$13,Params!$B$14)+Params!$B$17+Params!$B$18*N1795,1)</f>
        <v/>
      </c>
    </row>
    <row r="1796">
      <c r="A1796" s="11" t="n">
        <v>1795</v>
      </c>
      <c r="B1796" s="12">
        <f>INT((A1796-1)/122)+1</f>
        <v/>
      </c>
      <c r="C1796" s="13" t="n">
        <v>0.023766</v>
      </c>
      <c r="D1796" s="13" t="n">
        <v>0.784563</v>
      </c>
      <c r="E1796" s="13" t="n">
        <v>0.764053</v>
      </c>
      <c r="F1796" s="13" t="n">
        <v>0.516643</v>
      </c>
      <c r="G1796" s="13" t="n">
        <v>0.794615</v>
      </c>
      <c r="H1796" s="13" t="n">
        <v>0.23492</v>
      </c>
      <c r="I1796" s="13" t="n">
        <v>0.640063</v>
      </c>
      <c r="J1796" s="13" t="n">
        <v>0.476811</v>
      </c>
      <c r="K1796" s="13" t="n">
        <v>0.028978</v>
      </c>
      <c r="L1796" s="13" t="n">
        <v>0.103737</v>
      </c>
      <c r="M1796" s="13" t="n">
        <v>0.764496</v>
      </c>
      <c r="N1796" s="13" t="n">
        <v>0.045446</v>
      </c>
      <c r="O1796" s="9">
        <f>IF(C1796&lt;=1-Params!$B$4,0,MAX(0.1,ROUND(_xlfn.GAMMA.INV((C1796-(1-Params!$B$4))/Params!$B$4,Params!$B$5,Params!$B$6),1)))</f>
        <v/>
      </c>
      <c r="P1796" s="9">
        <f>IF(D1796&lt;=1-Params!$B$7,0,ROUND(_xlfn.GAMMA.INV((D1796-(1-Params!$B$7))/Params!$B$7,Params!$B$8,Params!$B$9),3))</f>
        <v/>
      </c>
      <c r="Q1796" s="9">
        <f>IF(E1796&lt;=1-Params!$B$4,0,MAX(0.1,ROUND(_xlfn.GAMMA.INV((E1796-(1-Params!$B$4))/Params!$B$4,Params!$B$5,Params!$B$6),1)))</f>
        <v/>
      </c>
      <c r="R1796" s="9">
        <f>IF(F1796&lt;=1-Params!$B$7,0,ROUND(_xlfn.GAMMA.INV((F1796-(1-Params!$B$7))/Params!$B$7,Params!$B$8,Params!$B$9),3))</f>
        <v/>
      </c>
      <c r="S1796" s="9">
        <f>IF(G1796&lt;=1-Params!$B$7,0,ROUND((Params!$B$10+Params!$B$11*G1796^Params!$B$12)*_xlfn.GAMMA.INV((G1796-(1-Params!$B$7))/Params!$B$7,Params!$B$8,Params!$B$9),3))</f>
        <v/>
      </c>
      <c r="T1796" s="9">
        <f>IF(H1796&lt;=1-Params!$B$4,0,MAX(0.1,ROUND((Params!$B$10+Params!$B$11*H1796^Params!$B$12)*_xlfn.GAMMA.INV((H1796-(1-Params!$B$4))/Params!$B$4,Params!$B$5,Params!$B$6),1)))</f>
        <v/>
      </c>
      <c r="U1796" s="9">
        <f>ROUND(_xlfn.NORM.INV(I1796,Params!$B$13,Params!$B$14),1)</f>
        <v/>
      </c>
      <c r="V1796" s="9">
        <f>ROUND(_xlfn.NORM.INV(J1796,Params!$B$15,Params!$B$16),2)</f>
        <v/>
      </c>
      <c r="W1796" s="9">
        <f>ROUND(_xlfn.NORM.INV(K1796,Params!$B$13,Params!$B$14),1)</f>
        <v/>
      </c>
      <c r="X1796" s="9">
        <f>ROUND(_xlfn.NORM.INV(L1796,Params!$B$15,Params!$B$16),2)</f>
        <v/>
      </c>
      <c r="Y1796" s="9">
        <f>ROUND(_xlfn.NORM.INV(M1796,Params!$B$15,Params!$B$16)+Params!$B$17+Params!$B$18*M1796,2)</f>
        <v/>
      </c>
      <c r="Z1796" s="9">
        <f>ROUND(_xlfn.NORM.INV(N1796,Params!$B$13,Params!$B$14)+Params!$B$17+Params!$B$18*N1796,1)</f>
        <v/>
      </c>
    </row>
    <row r="1797">
      <c r="A1797" s="11" t="n">
        <v>1796</v>
      </c>
      <c r="B1797" s="12">
        <f>INT((A1797-1)/122)+1</f>
        <v/>
      </c>
      <c r="C1797" s="13" t="n">
        <v>0.057698</v>
      </c>
      <c r="D1797" s="13" t="n">
        <v>0.152359</v>
      </c>
      <c r="E1797" s="13" t="n">
        <v>0.657242</v>
      </c>
      <c r="F1797" s="13" t="n">
        <v>0.998555</v>
      </c>
      <c r="G1797" s="13" t="n">
        <v>0.829998</v>
      </c>
      <c r="H1797" s="13" t="n">
        <v>0.63335</v>
      </c>
      <c r="I1797" s="13" t="n">
        <v>0.519627</v>
      </c>
      <c r="J1797" s="13" t="n">
        <v>0.593511</v>
      </c>
      <c r="K1797" s="13" t="n">
        <v>0.002743</v>
      </c>
      <c r="L1797" s="13" t="n">
        <v>0.131284</v>
      </c>
      <c r="M1797" s="13" t="n">
        <v>0.284129</v>
      </c>
      <c r="N1797" s="13" t="n">
        <v>0.103219</v>
      </c>
      <c r="O1797" s="9">
        <f>IF(C1797&lt;=1-Params!$B$4,0,MAX(0.1,ROUND(_xlfn.GAMMA.INV((C1797-(1-Params!$B$4))/Params!$B$4,Params!$B$5,Params!$B$6),1)))</f>
        <v/>
      </c>
      <c r="P1797" s="9">
        <f>IF(D1797&lt;=1-Params!$B$7,0,ROUND(_xlfn.GAMMA.INV((D1797-(1-Params!$B$7))/Params!$B$7,Params!$B$8,Params!$B$9),3))</f>
        <v/>
      </c>
      <c r="Q1797" s="9">
        <f>IF(E1797&lt;=1-Params!$B$4,0,MAX(0.1,ROUND(_xlfn.GAMMA.INV((E1797-(1-Params!$B$4))/Params!$B$4,Params!$B$5,Params!$B$6),1)))</f>
        <v/>
      </c>
      <c r="R1797" s="9">
        <f>IF(F1797&lt;=1-Params!$B$7,0,ROUND(_xlfn.GAMMA.INV((F1797-(1-Params!$B$7))/Params!$B$7,Params!$B$8,Params!$B$9),3))</f>
        <v/>
      </c>
      <c r="S1797" s="9">
        <f>IF(G1797&lt;=1-Params!$B$7,0,ROUND((Params!$B$10+Params!$B$11*G1797^Params!$B$12)*_xlfn.GAMMA.INV((G1797-(1-Params!$B$7))/Params!$B$7,Params!$B$8,Params!$B$9),3))</f>
        <v/>
      </c>
      <c r="T1797" s="9">
        <f>IF(H1797&lt;=1-Params!$B$4,0,MAX(0.1,ROUND((Params!$B$10+Params!$B$11*H1797^Params!$B$12)*_xlfn.GAMMA.INV((H1797-(1-Params!$B$4))/Params!$B$4,Params!$B$5,Params!$B$6),1)))</f>
        <v/>
      </c>
      <c r="U1797" s="9">
        <f>ROUND(_xlfn.NORM.INV(I1797,Params!$B$13,Params!$B$14),1)</f>
        <v/>
      </c>
      <c r="V1797" s="9">
        <f>ROUND(_xlfn.NORM.INV(J1797,Params!$B$15,Params!$B$16),2)</f>
        <v/>
      </c>
      <c r="W1797" s="9">
        <f>ROUND(_xlfn.NORM.INV(K1797,Params!$B$13,Params!$B$14),1)</f>
        <v/>
      </c>
      <c r="X1797" s="9">
        <f>ROUND(_xlfn.NORM.INV(L1797,Params!$B$15,Params!$B$16),2)</f>
        <v/>
      </c>
      <c r="Y1797" s="9">
        <f>ROUND(_xlfn.NORM.INV(M1797,Params!$B$15,Params!$B$16)+Params!$B$17+Params!$B$18*M1797,2)</f>
        <v/>
      </c>
      <c r="Z1797" s="9">
        <f>ROUND(_xlfn.NORM.INV(N1797,Params!$B$13,Params!$B$14)+Params!$B$17+Params!$B$18*N1797,1)</f>
        <v/>
      </c>
    </row>
    <row r="1798">
      <c r="A1798" s="11" t="n">
        <v>1797</v>
      </c>
      <c r="B1798" s="12">
        <f>INT((A1798-1)/122)+1</f>
        <v/>
      </c>
      <c r="C1798" s="13" t="n">
        <v>0.807164</v>
      </c>
      <c r="D1798" s="13" t="n">
        <v>0.422444</v>
      </c>
      <c r="E1798" s="13" t="n">
        <v>0.740771</v>
      </c>
      <c r="F1798" s="13" t="n">
        <v>0.98384</v>
      </c>
      <c r="G1798" s="13" t="n">
        <v>0.577331</v>
      </c>
      <c r="H1798" s="13" t="n">
        <v>0.683374</v>
      </c>
      <c r="I1798" s="13" t="n">
        <v>0.699676</v>
      </c>
      <c r="J1798" s="13" t="n">
        <v>0.501997</v>
      </c>
      <c r="K1798" s="13" t="n">
        <v>0.001388</v>
      </c>
      <c r="L1798" s="13" t="n">
        <v>0.187551</v>
      </c>
      <c r="M1798" s="13" t="n">
        <v>0.067338</v>
      </c>
      <c r="N1798" s="13" t="n">
        <v>0.191584</v>
      </c>
      <c r="O1798" s="9">
        <f>IF(C1798&lt;=1-Params!$B$4,0,MAX(0.1,ROUND(_xlfn.GAMMA.INV((C1798-(1-Params!$B$4))/Params!$B$4,Params!$B$5,Params!$B$6),1)))</f>
        <v/>
      </c>
      <c r="P1798" s="9">
        <f>IF(D1798&lt;=1-Params!$B$7,0,ROUND(_xlfn.GAMMA.INV((D1798-(1-Params!$B$7))/Params!$B$7,Params!$B$8,Params!$B$9),3))</f>
        <v/>
      </c>
      <c r="Q1798" s="9">
        <f>IF(E1798&lt;=1-Params!$B$4,0,MAX(0.1,ROUND(_xlfn.GAMMA.INV((E1798-(1-Params!$B$4))/Params!$B$4,Params!$B$5,Params!$B$6),1)))</f>
        <v/>
      </c>
      <c r="R1798" s="9">
        <f>IF(F1798&lt;=1-Params!$B$7,0,ROUND(_xlfn.GAMMA.INV((F1798-(1-Params!$B$7))/Params!$B$7,Params!$B$8,Params!$B$9),3))</f>
        <v/>
      </c>
      <c r="S1798" s="9">
        <f>IF(G1798&lt;=1-Params!$B$7,0,ROUND((Params!$B$10+Params!$B$11*G1798^Params!$B$12)*_xlfn.GAMMA.INV((G1798-(1-Params!$B$7))/Params!$B$7,Params!$B$8,Params!$B$9),3))</f>
        <v/>
      </c>
      <c r="T1798" s="9">
        <f>IF(H1798&lt;=1-Params!$B$4,0,MAX(0.1,ROUND((Params!$B$10+Params!$B$11*H1798^Params!$B$12)*_xlfn.GAMMA.INV((H1798-(1-Params!$B$4))/Params!$B$4,Params!$B$5,Params!$B$6),1)))</f>
        <v/>
      </c>
      <c r="U1798" s="9">
        <f>ROUND(_xlfn.NORM.INV(I1798,Params!$B$13,Params!$B$14),1)</f>
        <v/>
      </c>
      <c r="V1798" s="9">
        <f>ROUND(_xlfn.NORM.INV(J1798,Params!$B$15,Params!$B$16),2)</f>
        <v/>
      </c>
      <c r="W1798" s="9">
        <f>ROUND(_xlfn.NORM.INV(K1798,Params!$B$13,Params!$B$14),1)</f>
        <v/>
      </c>
      <c r="X1798" s="9">
        <f>ROUND(_xlfn.NORM.INV(L1798,Params!$B$15,Params!$B$16),2)</f>
        <v/>
      </c>
      <c r="Y1798" s="9">
        <f>ROUND(_xlfn.NORM.INV(M1798,Params!$B$15,Params!$B$16)+Params!$B$17+Params!$B$18*M1798,2)</f>
        <v/>
      </c>
      <c r="Z1798" s="9">
        <f>ROUND(_xlfn.NORM.INV(N1798,Params!$B$13,Params!$B$14)+Params!$B$17+Params!$B$18*N1798,1)</f>
        <v/>
      </c>
    </row>
    <row r="1799">
      <c r="A1799" s="11" t="n">
        <v>1798</v>
      </c>
      <c r="B1799" s="12">
        <f>INT((A1799-1)/122)+1</f>
        <v/>
      </c>
      <c r="C1799" s="13" t="n">
        <v>0.061015</v>
      </c>
      <c r="D1799" s="13" t="n">
        <v>0.169168</v>
      </c>
      <c r="E1799" s="13" t="n">
        <v>0.403568</v>
      </c>
      <c r="F1799" s="13" t="n">
        <v>0.446974</v>
      </c>
      <c r="G1799" s="13" t="n">
        <v>0.418749</v>
      </c>
      <c r="H1799" s="13" t="n">
        <v>0.152656</v>
      </c>
      <c r="I1799" s="13" t="n">
        <v>0.7285430000000001</v>
      </c>
      <c r="J1799" s="13" t="n">
        <v>0.671559</v>
      </c>
      <c r="K1799" s="13" t="n">
        <v>0.075433</v>
      </c>
      <c r="L1799" s="13" t="n">
        <v>0.314808</v>
      </c>
      <c r="M1799" s="13" t="n">
        <v>0.075516</v>
      </c>
      <c r="N1799" s="13" t="n">
        <v>0.507915</v>
      </c>
      <c r="O1799" s="9">
        <f>IF(C1799&lt;=1-Params!$B$4,0,MAX(0.1,ROUND(_xlfn.GAMMA.INV((C1799-(1-Params!$B$4))/Params!$B$4,Params!$B$5,Params!$B$6),1)))</f>
        <v/>
      </c>
      <c r="P1799" s="9">
        <f>IF(D1799&lt;=1-Params!$B$7,0,ROUND(_xlfn.GAMMA.INV((D1799-(1-Params!$B$7))/Params!$B$7,Params!$B$8,Params!$B$9),3))</f>
        <v/>
      </c>
      <c r="Q1799" s="9">
        <f>IF(E1799&lt;=1-Params!$B$4,0,MAX(0.1,ROUND(_xlfn.GAMMA.INV((E1799-(1-Params!$B$4))/Params!$B$4,Params!$B$5,Params!$B$6),1)))</f>
        <v/>
      </c>
      <c r="R1799" s="9">
        <f>IF(F1799&lt;=1-Params!$B$7,0,ROUND(_xlfn.GAMMA.INV((F1799-(1-Params!$B$7))/Params!$B$7,Params!$B$8,Params!$B$9),3))</f>
        <v/>
      </c>
      <c r="S1799" s="9">
        <f>IF(G1799&lt;=1-Params!$B$7,0,ROUND((Params!$B$10+Params!$B$11*G1799^Params!$B$12)*_xlfn.GAMMA.INV((G1799-(1-Params!$B$7))/Params!$B$7,Params!$B$8,Params!$B$9),3))</f>
        <v/>
      </c>
      <c r="T1799" s="9">
        <f>IF(H1799&lt;=1-Params!$B$4,0,MAX(0.1,ROUND((Params!$B$10+Params!$B$11*H1799^Params!$B$12)*_xlfn.GAMMA.INV((H1799-(1-Params!$B$4))/Params!$B$4,Params!$B$5,Params!$B$6),1)))</f>
        <v/>
      </c>
      <c r="U1799" s="9">
        <f>ROUND(_xlfn.NORM.INV(I1799,Params!$B$13,Params!$B$14),1)</f>
        <v/>
      </c>
      <c r="V1799" s="9">
        <f>ROUND(_xlfn.NORM.INV(J1799,Params!$B$15,Params!$B$16),2)</f>
        <v/>
      </c>
      <c r="W1799" s="9">
        <f>ROUND(_xlfn.NORM.INV(K1799,Params!$B$13,Params!$B$14),1)</f>
        <v/>
      </c>
      <c r="X1799" s="9">
        <f>ROUND(_xlfn.NORM.INV(L1799,Params!$B$15,Params!$B$16),2)</f>
        <v/>
      </c>
      <c r="Y1799" s="9">
        <f>ROUND(_xlfn.NORM.INV(M1799,Params!$B$15,Params!$B$16)+Params!$B$17+Params!$B$18*M1799,2)</f>
        <v/>
      </c>
      <c r="Z1799" s="9">
        <f>ROUND(_xlfn.NORM.INV(N1799,Params!$B$13,Params!$B$14)+Params!$B$17+Params!$B$18*N1799,1)</f>
        <v/>
      </c>
    </row>
    <row r="1800">
      <c r="A1800" s="11" t="n">
        <v>1799</v>
      </c>
      <c r="B1800" s="12">
        <f>INT((A1800-1)/122)+1</f>
        <v/>
      </c>
      <c r="C1800" s="13" t="n">
        <v>0.589574</v>
      </c>
      <c r="D1800" s="13" t="n">
        <v>0.68324</v>
      </c>
      <c r="E1800" s="13" t="n">
        <v>0.067996</v>
      </c>
      <c r="F1800" s="13" t="n">
        <v>0.413467</v>
      </c>
      <c r="G1800" s="13" t="n">
        <v>0.402826</v>
      </c>
      <c r="H1800" s="13" t="n">
        <v>0.351806</v>
      </c>
      <c r="I1800" s="13" t="n">
        <v>0.553624</v>
      </c>
      <c r="J1800" s="13" t="n">
        <v>0.340495</v>
      </c>
      <c r="K1800" s="13" t="n">
        <v>0.15415</v>
      </c>
      <c r="L1800" s="13" t="n">
        <v>0.354793</v>
      </c>
      <c r="M1800" s="13" t="n">
        <v>0.204795</v>
      </c>
      <c r="N1800" s="13" t="n">
        <v>0.425953</v>
      </c>
      <c r="O1800" s="9">
        <f>IF(C1800&lt;=1-Params!$B$4,0,MAX(0.1,ROUND(_xlfn.GAMMA.INV((C1800-(1-Params!$B$4))/Params!$B$4,Params!$B$5,Params!$B$6),1)))</f>
        <v/>
      </c>
      <c r="P1800" s="9">
        <f>IF(D1800&lt;=1-Params!$B$7,0,ROUND(_xlfn.GAMMA.INV((D1800-(1-Params!$B$7))/Params!$B$7,Params!$B$8,Params!$B$9),3))</f>
        <v/>
      </c>
      <c r="Q1800" s="9">
        <f>IF(E1800&lt;=1-Params!$B$4,0,MAX(0.1,ROUND(_xlfn.GAMMA.INV((E1800-(1-Params!$B$4))/Params!$B$4,Params!$B$5,Params!$B$6),1)))</f>
        <v/>
      </c>
      <c r="R1800" s="9">
        <f>IF(F1800&lt;=1-Params!$B$7,0,ROUND(_xlfn.GAMMA.INV((F1800-(1-Params!$B$7))/Params!$B$7,Params!$B$8,Params!$B$9),3))</f>
        <v/>
      </c>
      <c r="S1800" s="9">
        <f>IF(G1800&lt;=1-Params!$B$7,0,ROUND((Params!$B$10+Params!$B$11*G1800^Params!$B$12)*_xlfn.GAMMA.INV((G1800-(1-Params!$B$7))/Params!$B$7,Params!$B$8,Params!$B$9),3))</f>
        <v/>
      </c>
      <c r="T1800" s="9">
        <f>IF(H1800&lt;=1-Params!$B$4,0,MAX(0.1,ROUND((Params!$B$10+Params!$B$11*H1800^Params!$B$12)*_xlfn.GAMMA.INV((H1800-(1-Params!$B$4))/Params!$B$4,Params!$B$5,Params!$B$6),1)))</f>
        <v/>
      </c>
      <c r="U1800" s="9">
        <f>ROUND(_xlfn.NORM.INV(I1800,Params!$B$13,Params!$B$14),1)</f>
        <v/>
      </c>
      <c r="V1800" s="9">
        <f>ROUND(_xlfn.NORM.INV(J1800,Params!$B$15,Params!$B$16),2)</f>
        <v/>
      </c>
      <c r="W1800" s="9">
        <f>ROUND(_xlfn.NORM.INV(K1800,Params!$B$13,Params!$B$14),1)</f>
        <v/>
      </c>
      <c r="X1800" s="9">
        <f>ROUND(_xlfn.NORM.INV(L1800,Params!$B$15,Params!$B$16),2)</f>
        <v/>
      </c>
      <c r="Y1800" s="9">
        <f>ROUND(_xlfn.NORM.INV(M1800,Params!$B$15,Params!$B$16)+Params!$B$17+Params!$B$18*M1800,2)</f>
        <v/>
      </c>
      <c r="Z1800" s="9">
        <f>ROUND(_xlfn.NORM.INV(N1800,Params!$B$13,Params!$B$14)+Params!$B$17+Params!$B$18*N1800,1)</f>
        <v/>
      </c>
    </row>
    <row r="1801">
      <c r="A1801" s="11" t="n">
        <v>1800</v>
      </c>
      <c r="B1801" s="12">
        <f>INT((A1801-1)/122)+1</f>
        <v/>
      </c>
      <c r="C1801" s="13" t="n">
        <v>0.118157</v>
      </c>
      <c r="D1801" s="13" t="n">
        <v>0.643845</v>
      </c>
      <c r="E1801" s="13" t="n">
        <v>0.080668</v>
      </c>
      <c r="F1801" s="13" t="n">
        <v>0.461771</v>
      </c>
      <c r="G1801" s="13" t="n">
        <v>0.424692</v>
      </c>
      <c r="H1801" s="13" t="n">
        <v>0.242273</v>
      </c>
      <c r="I1801" s="13" t="n">
        <v>0.234074</v>
      </c>
      <c r="J1801" s="13" t="n">
        <v>0.242566</v>
      </c>
      <c r="K1801" s="13" t="n">
        <v>0.589865</v>
      </c>
      <c r="L1801" s="13" t="n">
        <v>0.262201</v>
      </c>
      <c r="M1801" s="13" t="n">
        <v>0.310533</v>
      </c>
      <c r="N1801" s="13" t="n">
        <v>0.758251</v>
      </c>
      <c r="O1801" s="9">
        <f>IF(C1801&lt;=1-Params!$B$4,0,MAX(0.1,ROUND(_xlfn.GAMMA.INV((C1801-(1-Params!$B$4))/Params!$B$4,Params!$B$5,Params!$B$6),1)))</f>
        <v/>
      </c>
      <c r="P1801" s="9">
        <f>IF(D1801&lt;=1-Params!$B$7,0,ROUND(_xlfn.GAMMA.INV((D1801-(1-Params!$B$7))/Params!$B$7,Params!$B$8,Params!$B$9),3))</f>
        <v/>
      </c>
      <c r="Q1801" s="9">
        <f>IF(E1801&lt;=1-Params!$B$4,0,MAX(0.1,ROUND(_xlfn.GAMMA.INV((E1801-(1-Params!$B$4))/Params!$B$4,Params!$B$5,Params!$B$6),1)))</f>
        <v/>
      </c>
      <c r="R1801" s="9">
        <f>IF(F1801&lt;=1-Params!$B$7,0,ROUND(_xlfn.GAMMA.INV((F1801-(1-Params!$B$7))/Params!$B$7,Params!$B$8,Params!$B$9),3))</f>
        <v/>
      </c>
      <c r="S1801" s="9">
        <f>IF(G1801&lt;=1-Params!$B$7,0,ROUND((Params!$B$10+Params!$B$11*G1801^Params!$B$12)*_xlfn.GAMMA.INV((G1801-(1-Params!$B$7))/Params!$B$7,Params!$B$8,Params!$B$9),3))</f>
        <v/>
      </c>
      <c r="T1801" s="9">
        <f>IF(H1801&lt;=1-Params!$B$4,0,MAX(0.1,ROUND((Params!$B$10+Params!$B$11*H1801^Params!$B$12)*_xlfn.GAMMA.INV((H1801-(1-Params!$B$4))/Params!$B$4,Params!$B$5,Params!$B$6),1)))</f>
        <v/>
      </c>
      <c r="U1801" s="9">
        <f>ROUND(_xlfn.NORM.INV(I1801,Params!$B$13,Params!$B$14),1)</f>
        <v/>
      </c>
      <c r="V1801" s="9">
        <f>ROUND(_xlfn.NORM.INV(J1801,Params!$B$15,Params!$B$16),2)</f>
        <v/>
      </c>
      <c r="W1801" s="9">
        <f>ROUND(_xlfn.NORM.INV(K1801,Params!$B$13,Params!$B$14),1)</f>
        <v/>
      </c>
      <c r="X1801" s="9">
        <f>ROUND(_xlfn.NORM.INV(L1801,Params!$B$15,Params!$B$16),2)</f>
        <v/>
      </c>
      <c r="Y1801" s="9">
        <f>ROUND(_xlfn.NORM.INV(M1801,Params!$B$15,Params!$B$16)+Params!$B$17+Params!$B$18*M1801,2)</f>
        <v/>
      </c>
      <c r="Z1801" s="9">
        <f>ROUND(_xlfn.NORM.INV(N1801,Params!$B$13,Params!$B$14)+Params!$B$17+Params!$B$18*N1801,1)</f>
        <v/>
      </c>
    </row>
    <row r="1802">
      <c r="A1802" s="11" t="n">
        <v>1801</v>
      </c>
      <c r="B1802" s="12">
        <f>INT((A1802-1)/122)+1</f>
        <v/>
      </c>
      <c r="C1802" s="13" t="n">
        <v>0.14866</v>
      </c>
      <c r="D1802" s="13" t="n">
        <v>0.812553</v>
      </c>
      <c r="E1802" s="13" t="n">
        <v>0.224891</v>
      </c>
      <c r="F1802" s="13" t="n">
        <v>0.6077090000000001</v>
      </c>
      <c r="G1802" s="13" t="n">
        <v>0.730066</v>
      </c>
      <c r="H1802" s="13" t="n">
        <v>0.7366239999999999</v>
      </c>
      <c r="I1802" s="13" t="n">
        <v>0.497008</v>
      </c>
      <c r="J1802" s="13" t="n">
        <v>0.45882</v>
      </c>
      <c r="K1802" s="13" t="n">
        <v>0.590053</v>
      </c>
      <c r="L1802" s="13" t="n">
        <v>0.366895</v>
      </c>
      <c r="M1802" s="13" t="n">
        <v>0.233206</v>
      </c>
      <c r="N1802" s="13" t="n">
        <v>0.653566</v>
      </c>
      <c r="O1802" s="9">
        <f>IF(C1802&lt;=1-Params!$B$4,0,MAX(0.1,ROUND(_xlfn.GAMMA.INV((C1802-(1-Params!$B$4))/Params!$B$4,Params!$B$5,Params!$B$6),1)))</f>
        <v/>
      </c>
      <c r="P1802" s="9">
        <f>IF(D1802&lt;=1-Params!$B$7,0,ROUND(_xlfn.GAMMA.INV((D1802-(1-Params!$B$7))/Params!$B$7,Params!$B$8,Params!$B$9),3))</f>
        <v/>
      </c>
      <c r="Q1802" s="9">
        <f>IF(E1802&lt;=1-Params!$B$4,0,MAX(0.1,ROUND(_xlfn.GAMMA.INV((E1802-(1-Params!$B$4))/Params!$B$4,Params!$B$5,Params!$B$6),1)))</f>
        <v/>
      </c>
      <c r="R1802" s="9">
        <f>IF(F1802&lt;=1-Params!$B$7,0,ROUND(_xlfn.GAMMA.INV((F1802-(1-Params!$B$7))/Params!$B$7,Params!$B$8,Params!$B$9),3))</f>
        <v/>
      </c>
      <c r="S1802" s="9">
        <f>IF(G1802&lt;=1-Params!$B$7,0,ROUND((Params!$B$10+Params!$B$11*G1802^Params!$B$12)*_xlfn.GAMMA.INV((G1802-(1-Params!$B$7))/Params!$B$7,Params!$B$8,Params!$B$9),3))</f>
        <v/>
      </c>
      <c r="T1802" s="9">
        <f>IF(H1802&lt;=1-Params!$B$4,0,MAX(0.1,ROUND((Params!$B$10+Params!$B$11*H1802^Params!$B$12)*_xlfn.GAMMA.INV((H1802-(1-Params!$B$4))/Params!$B$4,Params!$B$5,Params!$B$6),1)))</f>
        <v/>
      </c>
      <c r="U1802" s="9">
        <f>ROUND(_xlfn.NORM.INV(I1802,Params!$B$13,Params!$B$14),1)</f>
        <v/>
      </c>
      <c r="V1802" s="9">
        <f>ROUND(_xlfn.NORM.INV(J1802,Params!$B$15,Params!$B$16),2)</f>
        <v/>
      </c>
      <c r="W1802" s="9">
        <f>ROUND(_xlfn.NORM.INV(K1802,Params!$B$13,Params!$B$14),1)</f>
        <v/>
      </c>
      <c r="X1802" s="9">
        <f>ROUND(_xlfn.NORM.INV(L1802,Params!$B$15,Params!$B$16),2)</f>
        <v/>
      </c>
      <c r="Y1802" s="9">
        <f>ROUND(_xlfn.NORM.INV(M1802,Params!$B$15,Params!$B$16)+Params!$B$17+Params!$B$18*M1802,2)</f>
        <v/>
      </c>
      <c r="Z1802" s="9">
        <f>ROUND(_xlfn.NORM.INV(N1802,Params!$B$13,Params!$B$14)+Params!$B$17+Params!$B$18*N1802,1)</f>
        <v/>
      </c>
    </row>
    <row r="1803">
      <c r="A1803" s="11" t="n">
        <v>1802</v>
      </c>
      <c r="B1803" s="12">
        <f>INT((A1803-1)/122)+1</f>
        <v/>
      </c>
      <c r="C1803" s="13" t="n">
        <v>0.289407</v>
      </c>
      <c r="D1803" s="13" t="n">
        <v>0.47136</v>
      </c>
      <c r="E1803" s="13" t="n">
        <v>0.7403960000000001</v>
      </c>
      <c r="F1803" s="13" t="n">
        <v>0.017076</v>
      </c>
      <c r="G1803" s="13" t="n">
        <v>0.058591</v>
      </c>
      <c r="H1803" s="13" t="n">
        <v>0.298051</v>
      </c>
      <c r="I1803" s="13" t="n">
        <v>0.602913</v>
      </c>
      <c r="J1803" s="13" t="n">
        <v>0.686843</v>
      </c>
      <c r="K1803" s="13" t="n">
        <v>0.293594</v>
      </c>
      <c r="L1803" s="13" t="n">
        <v>0.272126</v>
      </c>
      <c r="M1803" s="13" t="n">
        <v>0.228751</v>
      </c>
      <c r="N1803" s="13" t="n">
        <v>0.48856</v>
      </c>
      <c r="O1803" s="9">
        <f>IF(C1803&lt;=1-Params!$B$4,0,MAX(0.1,ROUND(_xlfn.GAMMA.INV((C1803-(1-Params!$B$4))/Params!$B$4,Params!$B$5,Params!$B$6),1)))</f>
        <v/>
      </c>
      <c r="P1803" s="9">
        <f>IF(D1803&lt;=1-Params!$B$7,0,ROUND(_xlfn.GAMMA.INV((D1803-(1-Params!$B$7))/Params!$B$7,Params!$B$8,Params!$B$9),3))</f>
        <v/>
      </c>
      <c r="Q1803" s="9">
        <f>IF(E1803&lt;=1-Params!$B$4,0,MAX(0.1,ROUND(_xlfn.GAMMA.INV((E1803-(1-Params!$B$4))/Params!$B$4,Params!$B$5,Params!$B$6),1)))</f>
        <v/>
      </c>
      <c r="R1803" s="9">
        <f>IF(F1803&lt;=1-Params!$B$7,0,ROUND(_xlfn.GAMMA.INV((F1803-(1-Params!$B$7))/Params!$B$7,Params!$B$8,Params!$B$9),3))</f>
        <v/>
      </c>
      <c r="S1803" s="9">
        <f>IF(G1803&lt;=1-Params!$B$7,0,ROUND((Params!$B$10+Params!$B$11*G1803^Params!$B$12)*_xlfn.GAMMA.INV((G1803-(1-Params!$B$7))/Params!$B$7,Params!$B$8,Params!$B$9),3))</f>
        <v/>
      </c>
      <c r="T1803" s="9">
        <f>IF(H1803&lt;=1-Params!$B$4,0,MAX(0.1,ROUND((Params!$B$10+Params!$B$11*H1803^Params!$B$12)*_xlfn.GAMMA.INV((H1803-(1-Params!$B$4))/Params!$B$4,Params!$B$5,Params!$B$6),1)))</f>
        <v/>
      </c>
      <c r="U1803" s="9">
        <f>ROUND(_xlfn.NORM.INV(I1803,Params!$B$13,Params!$B$14),1)</f>
        <v/>
      </c>
      <c r="V1803" s="9">
        <f>ROUND(_xlfn.NORM.INV(J1803,Params!$B$15,Params!$B$16),2)</f>
        <v/>
      </c>
      <c r="W1803" s="9">
        <f>ROUND(_xlfn.NORM.INV(K1803,Params!$B$13,Params!$B$14),1)</f>
        <v/>
      </c>
      <c r="X1803" s="9">
        <f>ROUND(_xlfn.NORM.INV(L1803,Params!$B$15,Params!$B$16),2)</f>
        <v/>
      </c>
      <c r="Y1803" s="9">
        <f>ROUND(_xlfn.NORM.INV(M1803,Params!$B$15,Params!$B$16)+Params!$B$17+Params!$B$18*M1803,2)</f>
        <v/>
      </c>
      <c r="Z1803" s="9">
        <f>ROUND(_xlfn.NORM.INV(N1803,Params!$B$13,Params!$B$14)+Params!$B$17+Params!$B$18*N1803,1)</f>
        <v/>
      </c>
    </row>
    <row r="1804">
      <c r="A1804" s="11" t="n">
        <v>1803</v>
      </c>
      <c r="B1804" s="12">
        <f>INT((A1804-1)/122)+1</f>
        <v/>
      </c>
      <c r="C1804" s="13" t="n">
        <v>0.235524</v>
      </c>
      <c r="D1804" s="13" t="n">
        <v>0.037461</v>
      </c>
      <c r="E1804" s="13" t="n">
        <v>0.333992</v>
      </c>
      <c r="F1804" s="13" t="n">
        <v>0.056855</v>
      </c>
      <c r="G1804" s="13" t="n">
        <v>0.186883</v>
      </c>
      <c r="H1804" s="13" t="n">
        <v>0.430645</v>
      </c>
      <c r="I1804" s="13" t="n">
        <v>0.933651</v>
      </c>
      <c r="J1804" s="13" t="n">
        <v>0.739287</v>
      </c>
      <c r="K1804" s="13" t="n">
        <v>0.502145</v>
      </c>
      <c r="L1804" s="13" t="n">
        <v>0.258711</v>
      </c>
      <c r="M1804" s="13" t="n">
        <v>0.190379</v>
      </c>
      <c r="N1804" s="13" t="n">
        <v>0.104904</v>
      </c>
      <c r="O1804" s="9">
        <f>IF(C1804&lt;=1-Params!$B$4,0,MAX(0.1,ROUND(_xlfn.GAMMA.INV((C1804-(1-Params!$B$4))/Params!$B$4,Params!$B$5,Params!$B$6),1)))</f>
        <v/>
      </c>
      <c r="P1804" s="9">
        <f>IF(D1804&lt;=1-Params!$B$7,0,ROUND(_xlfn.GAMMA.INV((D1804-(1-Params!$B$7))/Params!$B$7,Params!$B$8,Params!$B$9),3))</f>
        <v/>
      </c>
      <c r="Q1804" s="9">
        <f>IF(E1804&lt;=1-Params!$B$4,0,MAX(0.1,ROUND(_xlfn.GAMMA.INV((E1804-(1-Params!$B$4))/Params!$B$4,Params!$B$5,Params!$B$6),1)))</f>
        <v/>
      </c>
      <c r="R1804" s="9">
        <f>IF(F1804&lt;=1-Params!$B$7,0,ROUND(_xlfn.GAMMA.INV((F1804-(1-Params!$B$7))/Params!$B$7,Params!$B$8,Params!$B$9),3))</f>
        <v/>
      </c>
      <c r="S1804" s="9">
        <f>IF(G1804&lt;=1-Params!$B$7,0,ROUND((Params!$B$10+Params!$B$11*G1804^Params!$B$12)*_xlfn.GAMMA.INV((G1804-(1-Params!$B$7))/Params!$B$7,Params!$B$8,Params!$B$9),3))</f>
        <v/>
      </c>
      <c r="T1804" s="9">
        <f>IF(H1804&lt;=1-Params!$B$4,0,MAX(0.1,ROUND((Params!$B$10+Params!$B$11*H1804^Params!$B$12)*_xlfn.GAMMA.INV((H1804-(1-Params!$B$4))/Params!$B$4,Params!$B$5,Params!$B$6),1)))</f>
        <v/>
      </c>
      <c r="U1804" s="9">
        <f>ROUND(_xlfn.NORM.INV(I1804,Params!$B$13,Params!$B$14),1)</f>
        <v/>
      </c>
      <c r="V1804" s="9">
        <f>ROUND(_xlfn.NORM.INV(J1804,Params!$B$15,Params!$B$16),2)</f>
        <v/>
      </c>
      <c r="W1804" s="9">
        <f>ROUND(_xlfn.NORM.INV(K1804,Params!$B$13,Params!$B$14),1)</f>
        <v/>
      </c>
      <c r="X1804" s="9">
        <f>ROUND(_xlfn.NORM.INV(L1804,Params!$B$15,Params!$B$16),2)</f>
        <v/>
      </c>
      <c r="Y1804" s="9">
        <f>ROUND(_xlfn.NORM.INV(M1804,Params!$B$15,Params!$B$16)+Params!$B$17+Params!$B$18*M1804,2)</f>
        <v/>
      </c>
      <c r="Z1804" s="9">
        <f>ROUND(_xlfn.NORM.INV(N1804,Params!$B$13,Params!$B$14)+Params!$B$17+Params!$B$18*N1804,1)</f>
        <v/>
      </c>
    </row>
    <row r="1805">
      <c r="A1805" s="11" t="n">
        <v>1804</v>
      </c>
      <c r="B1805" s="12">
        <f>INT((A1805-1)/122)+1</f>
        <v/>
      </c>
      <c r="C1805" s="13" t="n">
        <v>0.340397</v>
      </c>
      <c r="D1805" s="13" t="n">
        <v>0.005131</v>
      </c>
      <c r="E1805" s="13" t="n">
        <v>0.227864</v>
      </c>
      <c r="F1805" s="13" t="n">
        <v>0.885332</v>
      </c>
      <c r="G1805" s="13" t="n">
        <v>0.607309</v>
      </c>
      <c r="H1805" s="13" t="n">
        <v>0.850106</v>
      </c>
      <c r="I1805" s="13" t="n">
        <v>0.902257</v>
      </c>
      <c r="J1805" s="13" t="n">
        <v>0.788789</v>
      </c>
      <c r="K1805" s="13" t="n">
        <v>0.367584</v>
      </c>
      <c r="L1805" s="13" t="n">
        <v>0.409469</v>
      </c>
      <c r="M1805" s="13" t="n">
        <v>0.065136</v>
      </c>
      <c r="N1805" s="13" t="n">
        <v>0.386684</v>
      </c>
      <c r="O1805" s="9">
        <f>IF(C1805&lt;=1-Params!$B$4,0,MAX(0.1,ROUND(_xlfn.GAMMA.INV((C1805-(1-Params!$B$4))/Params!$B$4,Params!$B$5,Params!$B$6),1)))</f>
        <v/>
      </c>
      <c r="P1805" s="9">
        <f>IF(D1805&lt;=1-Params!$B$7,0,ROUND(_xlfn.GAMMA.INV((D1805-(1-Params!$B$7))/Params!$B$7,Params!$B$8,Params!$B$9),3))</f>
        <v/>
      </c>
      <c r="Q1805" s="9">
        <f>IF(E1805&lt;=1-Params!$B$4,0,MAX(0.1,ROUND(_xlfn.GAMMA.INV((E1805-(1-Params!$B$4))/Params!$B$4,Params!$B$5,Params!$B$6),1)))</f>
        <v/>
      </c>
      <c r="R1805" s="9">
        <f>IF(F1805&lt;=1-Params!$B$7,0,ROUND(_xlfn.GAMMA.INV((F1805-(1-Params!$B$7))/Params!$B$7,Params!$B$8,Params!$B$9),3))</f>
        <v/>
      </c>
      <c r="S1805" s="9">
        <f>IF(G1805&lt;=1-Params!$B$7,0,ROUND((Params!$B$10+Params!$B$11*G1805^Params!$B$12)*_xlfn.GAMMA.INV((G1805-(1-Params!$B$7))/Params!$B$7,Params!$B$8,Params!$B$9),3))</f>
        <v/>
      </c>
      <c r="T1805" s="9">
        <f>IF(H1805&lt;=1-Params!$B$4,0,MAX(0.1,ROUND((Params!$B$10+Params!$B$11*H1805^Params!$B$12)*_xlfn.GAMMA.INV((H1805-(1-Params!$B$4))/Params!$B$4,Params!$B$5,Params!$B$6),1)))</f>
        <v/>
      </c>
      <c r="U1805" s="9">
        <f>ROUND(_xlfn.NORM.INV(I1805,Params!$B$13,Params!$B$14),1)</f>
        <v/>
      </c>
      <c r="V1805" s="9">
        <f>ROUND(_xlfn.NORM.INV(J1805,Params!$B$15,Params!$B$16),2)</f>
        <v/>
      </c>
      <c r="W1805" s="9">
        <f>ROUND(_xlfn.NORM.INV(K1805,Params!$B$13,Params!$B$14),1)</f>
        <v/>
      </c>
      <c r="X1805" s="9">
        <f>ROUND(_xlfn.NORM.INV(L1805,Params!$B$15,Params!$B$16),2)</f>
        <v/>
      </c>
      <c r="Y1805" s="9">
        <f>ROUND(_xlfn.NORM.INV(M1805,Params!$B$15,Params!$B$16)+Params!$B$17+Params!$B$18*M1805,2)</f>
        <v/>
      </c>
      <c r="Z1805" s="9">
        <f>ROUND(_xlfn.NORM.INV(N1805,Params!$B$13,Params!$B$14)+Params!$B$17+Params!$B$18*N1805,1)</f>
        <v/>
      </c>
    </row>
    <row r="1806">
      <c r="A1806" s="11" t="n">
        <v>1805</v>
      </c>
      <c r="B1806" s="12">
        <f>INT((A1806-1)/122)+1</f>
        <v/>
      </c>
      <c r="C1806" s="13" t="n">
        <v>0.196535</v>
      </c>
      <c r="D1806" s="13" t="n">
        <v>0.132931</v>
      </c>
      <c r="E1806" s="13" t="n">
        <v>0.615533</v>
      </c>
      <c r="F1806" s="13" t="n">
        <v>0.318512</v>
      </c>
      <c r="G1806" s="13" t="n">
        <v>0.239418</v>
      </c>
      <c r="H1806" s="13" t="n">
        <v>0.9889210000000001</v>
      </c>
      <c r="I1806" s="13" t="n">
        <v>0.624174</v>
      </c>
      <c r="J1806" s="13" t="n">
        <v>0.975112</v>
      </c>
      <c r="K1806" s="13" t="n">
        <v>0.695994</v>
      </c>
      <c r="L1806" s="13" t="n">
        <v>0.042132</v>
      </c>
      <c r="M1806" s="13" t="n">
        <v>0.093821</v>
      </c>
      <c r="N1806" s="13" t="n">
        <v>0.735235</v>
      </c>
      <c r="O1806" s="9">
        <f>IF(C1806&lt;=1-Params!$B$4,0,MAX(0.1,ROUND(_xlfn.GAMMA.INV((C1806-(1-Params!$B$4))/Params!$B$4,Params!$B$5,Params!$B$6),1)))</f>
        <v/>
      </c>
      <c r="P1806" s="9">
        <f>IF(D1806&lt;=1-Params!$B$7,0,ROUND(_xlfn.GAMMA.INV((D1806-(1-Params!$B$7))/Params!$B$7,Params!$B$8,Params!$B$9),3))</f>
        <v/>
      </c>
      <c r="Q1806" s="9">
        <f>IF(E1806&lt;=1-Params!$B$4,0,MAX(0.1,ROUND(_xlfn.GAMMA.INV((E1806-(1-Params!$B$4))/Params!$B$4,Params!$B$5,Params!$B$6),1)))</f>
        <v/>
      </c>
      <c r="R1806" s="9">
        <f>IF(F1806&lt;=1-Params!$B$7,0,ROUND(_xlfn.GAMMA.INV((F1806-(1-Params!$B$7))/Params!$B$7,Params!$B$8,Params!$B$9),3))</f>
        <v/>
      </c>
      <c r="S1806" s="9">
        <f>IF(G1806&lt;=1-Params!$B$7,0,ROUND((Params!$B$10+Params!$B$11*G1806^Params!$B$12)*_xlfn.GAMMA.INV((G1806-(1-Params!$B$7))/Params!$B$7,Params!$B$8,Params!$B$9),3))</f>
        <v/>
      </c>
      <c r="T1806" s="9">
        <f>IF(H1806&lt;=1-Params!$B$4,0,MAX(0.1,ROUND((Params!$B$10+Params!$B$11*H1806^Params!$B$12)*_xlfn.GAMMA.INV((H1806-(1-Params!$B$4))/Params!$B$4,Params!$B$5,Params!$B$6),1)))</f>
        <v/>
      </c>
      <c r="U1806" s="9">
        <f>ROUND(_xlfn.NORM.INV(I1806,Params!$B$13,Params!$B$14),1)</f>
        <v/>
      </c>
      <c r="V1806" s="9">
        <f>ROUND(_xlfn.NORM.INV(J1806,Params!$B$15,Params!$B$16),2)</f>
        <v/>
      </c>
      <c r="W1806" s="9">
        <f>ROUND(_xlfn.NORM.INV(K1806,Params!$B$13,Params!$B$14),1)</f>
        <v/>
      </c>
      <c r="X1806" s="9">
        <f>ROUND(_xlfn.NORM.INV(L1806,Params!$B$15,Params!$B$16),2)</f>
        <v/>
      </c>
      <c r="Y1806" s="9">
        <f>ROUND(_xlfn.NORM.INV(M1806,Params!$B$15,Params!$B$16)+Params!$B$17+Params!$B$18*M1806,2)</f>
        <v/>
      </c>
      <c r="Z1806" s="9">
        <f>ROUND(_xlfn.NORM.INV(N1806,Params!$B$13,Params!$B$14)+Params!$B$17+Params!$B$18*N1806,1)</f>
        <v/>
      </c>
    </row>
    <row r="1807">
      <c r="A1807" s="11" t="n">
        <v>1806</v>
      </c>
      <c r="B1807" s="12">
        <f>INT((A1807-1)/122)+1</f>
        <v/>
      </c>
      <c r="C1807" s="13" t="n">
        <v>0.350192</v>
      </c>
      <c r="D1807" s="13" t="n">
        <v>0.321331</v>
      </c>
      <c r="E1807" s="13" t="n">
        <v>0.882396</v>
      </c>
      <c r="F1807" s="13" t="n">
        <v>0.187138</v>
      </c>
      <c r="G1807" s="13" t="n">
        <v>0.035044</v>
      </c>
      <c r="H1807" s="13" t="n">
        <v>0.459257</v>
      </c>
      <c r="I1807" s="13" t="n">
        <v>0.691107</v>
      </c>
      <c r="J1807" s="13" t="n">
        <v>0.947207</v>
      </c>
      <c r="K1807" s="13" t="n">
        <v>0.87557</v>
      </c>
      <c r="L1807" s="13" t="n">
        <v>0.108519</v>
      </c>
      <c r="M1807" s="13" t="n">
        <v>0.024514</v>
      </c>
      <c r="N1807" s="13" t="n">
        <v>0.296213</v>
      </c>
      <c r="O1807" s="9">
        <f>IF(C1807&lt;=1-Params!$B$4,0,MAX(0.1,ROUND(_xlfn.GAMMA.INV((C1807-(1-Params!$B$4))/Params!$B$4,Params!$B$5,Params!$B$6),1)))</f>
        <v/>
      </c>
      <c r="P1807" s="9">
        <f>IF(D1807&lt;=1-Params!$B$7,0,ROUND(_xlfn.GAMMA.INV((D1807-(1-Params!$B$7))/Params!$B$7,Params!$B$8,Params!$B$9),3))</f>
        <v/>
      </c>
      <c r="Q1807" s="9">
        <f>IF(E1807&lt;=1-Params!$B$4,0,MAX(0.1,ROUND(_xlfn.GAMMA.INV((E1807-(1-Params!$B$4))/Params!$B$4,Params!$B$5,Params!$B$6),1)))</f>
        <v/>
      </c>
      <c r="R1807" s="9">
        <f>IF(F1807&lt;=1-Params!$B$7,0,ROUND(_xlfn.GAMMA.INV((F1807-(1-Params!$B$7))/Params!$B$7,Params!$B$8,Params!$B$9),3))</f>
        <v/>
      </c>
      <c r="S1807" s="9">
        <f>IF(G1807&lt;=1-Params!$B$7,0,ROUND((Params!$B$10+Params!$B$11*G1807^Params!$B$12)*_xlfn.GAMMA.INV((G1807-(1-Params!$B$7))/Params!$B$7,Params!$B$8,Params!$B$9),3))</f>
        <v/>
      </c>
      <c r="T1807" s="9">
        <f>IF(H1807&lt;=1-Params!$B$4,0,MAX(0.1,ROUND((Params!$B$10+Params!$B$11*H1807^Params!$B$12)*_xlfn.GAMMA.INV((H1807-(1-Params!$B$4))/Params!$B$4,Params!$B$5,Params!$B$6),1)))</f>
        <v/>
      </c>
      <c r="U1807" s="9">
        <f>ROUND(_xlfn.NORM.INV(I1807,Params!$B$13,Params!$B$14),1)</f>
        <v/>
      </c>
      <c r="V1807" s="9">
        <f>ROUND(_xlfn.NORM.INV(J1807,Params!$B$15,Params!$B$16),2)</f>
        <v/>
      </c>
      <c r="W1807" s="9">
        <f>ROUND(_xlfn.NORM.INV(K1807,Params!$B$13,Params!$B$14),1)</f>
        <v/>
      </c>
      <c r="X1807" s="9">
        <f>ROUND(_xlfn.NORM.INV(L1807,Params!$B$15,Params!$B$16),2)</f>
        <v/>
      </c>
      <c r="Y1807" s="9">
        <f>ROUND(_xlfn.NORM.INV(M1807,Params!$B$15,Params!$B$16)+Params!$B$17+Params!$B$18*M1807,2)</f>
        <v/>
      </c>
      <c r="Z1807" s="9">
        <f>ROUND(_xlfn.NORM.INV(N1807,Params!$B$13,Params!$B$14)+Params!$B$17+Params!$B$18*N1807,1)</f>
        <v/>
      </c>
    </row>
    <row r="1808">
      <c r="A1808" s="11" t="n">
        <v>1807</v>
      </c>
      <c r="B1808" s="12">
        <f>INT((A1808-1)/122)+1</f>
        <v/>
      </c>
      <c r="C1808" s="13" t="n">
        <v>0.344794</v>
      </c>
      <c r="D1808" s="13" t="n">
        <v>0.329477</v>
      </c>
      <c r="E1808" s="13" t="n">
        <v>0.663704</v>
      </c>
      <c r="F1808" s="13" t="n">
        <v>0.361246</v>
      </c>
      <c r="G1808" s="13" t="n">
        <v>0.738349</v>
      </c>
      <c r="H1808" s="13" t="n">
        <v>0.037216</v>
      </c>
      <c r="I1808" s="13" t="n">
        <v>0.577295</v>
      </c>
      <c r="J1808" s="13" t="n">
        <v>0.560259</v>
      </c>
      <c r="K1808" s="13" t="n">
        <v>0.810307</v>
      </c>
      <c r="L1808" s="13" t="n">
        <v>0.073128</v>
      </c>
      <c r="M1808" s="13" t="n">
        <v>0.017927</v>
      </c>
      <c r="N1808" s="13" t="n">
        <v>0.425052</v>
      </c>
      <c r="O1808" s="9">
        <f>IF(C1808&lt;=1-Params!$B$4,0,MAX(0.1,ROUND(_xlfn.GAMMA.INV((C1808-(1-Params!$B$4))/Params!$B$4,Params!$B$5,Params!$B$6),1)))</f>
        <v/>
      </c>
      <c r="P1808" s="9">
        <f>IF(D1808&lt;=1-Params!$B$7,0,ROUND(_xlfn.GAMMA.INV((D1808-(1-Params!$B$7))/Params!$B$7,Params!$B$8,Params!$B$9),3))</f>
        <v/>
      </c>
      <c r="Q1808" s="9">
        <f>IF(E1808&lt;=1-Params!$B$4,0,MAX(0.1,ROUND(_xlfn.GAMMA.INV((E1808-(1-Params!$B$4))/Params!$B$4,Params!$B$5,Params!$B$6),1)))</f>
        <v/>
      </c>
      <c r="R1808" s="9">
        <f>IF(F1808&lt;=1-Params!$B$7,0,ROUND(_xlfn.GAMMA.INV((F1808-(1-Params!$B$7))/Params!$B$7,Params!$B$8,Params!$B$9),3))</f>
        <v/>
      </c>
      <c r="S1808" s="9">
        <f>IF(G1808&lt;=1-Params!$B$7,0,ROUND((Params!$B$10+Params!$B$11*G1808^Params!$B$12)*_xlfn.GAMMA.INV((G1808-(1-Params!$B$7))/Params!$B$7,Params!$B$8,Params!$B$9),3))</f>
        <v/>
      </c>
      <c r="T1808" s="9">
        <f>IF(H1808&lt;=1-Params!$B$4,0,MAX(0.1,ROUND((Params!$B$10+Params!$B$11*H1808^Params!$B$12)*_xlfn.GAMMA.INV((H1808-(1-Params!$B$4))/Params!$B$4,Params!$B$5,Params!$B$6),1)))</f>
        <v/>
      </c>
      <c r="U1808" s="9">
        <f>ROUND(_xlfn.NORM.INV(I1808,Params!$B$13,Params!$B$14),1)</f>
        <v/>
      </c>
      <c r="V1808" s="9">
        <f>ROUND(_xlfn.NORM.INV(J1808,Params!$B$15,Params!$B$16),2)</f>
        <v/>
      </c>
      <c r="W1808" s="9">
        <f>ROUND(_xlfn.NORM.INV(K1808,Params!$B$13,Params!$B$14),1)</f>
        <v/>
      </c>
      <c r="X1808" s="9">
        <f>ROUND(_xlfn.NORM.INV(L1808,Params!$B$15,Params!$B$16),2)</f>
        <v/>
      </c>
      <c r="Y1808" s="9">
        <f>ROUND(_xlfn.NORM.INV(M1808,Params!$B$15,Params!$B$16)+Params!$B$17+Params!$B$18*M1808,2)</f>
        <v/>
      </c>
      <c r="Z1808" s="9">
        <f>ROUND(_xlfn.NORM.INV(N1808,Params!$B$13,Params!$B$14)+Params!$B$17+Params!$B$18*N1808,1)</f>
        <v/>
      </c>
    </row>
    <row r="1809">
      <c r="A1809" s="11" t="n">
        <v>1808</v>
      </c>
      <c r="B1809" s="12">
        <f>INT((A1809-1)/122)+1</f>
        <v/>
      </c>
      <c r="C1809" s="13" t="n">
        <v>0.807145</v>
      </c>
      <c r="D1809" s="13" t="n">
        <v>0.440984</v>
      </c>
      <c r="E1809" s="13" t="n">
        <v>0.903832</v>
      </c>
      <c r="F1809" s="13" t="n">
        <v>0.579771</v>
      </c>
      <c r="G1809" s="13" t="n">
        <v>0.77843</v>
      </c>
      <c r="H1809" s="13" t="n">
        <v>0.190202</v>
      </c>
      <c r="I1809" s="13" t="n">
        <v>0.186818</v>
      </c>
      <c r="J1809" s="13" t="n">
        <v>0.714902</v>
      </c>
      <c r="K1809" s="13" t="n">
        <v>0.313155</v>
      </c>
      <c r="L1809" s="13" t="n">
        <v>0.276573</v>
      </c>
      <c r="M1809" s="13" t="n">
        <v>0.007731</v>
      </c>
      <c r="N1809" s="13" t="n">
        <v>0.448909</v>
      </c>
      <c r="O1809" s="9">
        <f>IF(C1809&lt;=1-Params!$B$4,0,MAX(0.1,ROUND(_xlfn.GAMMA.INV((C1809-(1-Params!$B$4))/Params!$B$4,Params!$B$5,Params!$B$6),1)))</f>
        <v/>
      </c>
      <c r="P1809" s="9">
        <f>IF(D1809&lt;=1-Params!$B$7,0,ROUND(_xlfn.GAMMA.INV((D1809-(1-Params!$B$7))/Params!$B$7,Params!$B$8,Params!$B$9),3))</f>
        <v/>
      </c>
      <c r="Q1809" s="9">
        <f>IF(E1809&lt;=1-Params!$B$4,0,MAX(0.1,ROUND(_xlfn.GAMMA.INV((E1809-(1-Params!$B$4))/Params!$B$4,Params!$B$5,Params!$B$6),1)))</f>
        <v/>
      </c>
      <c r="R1809" s="9">
        <f>IF(F1809&lt;=1-Params!$B$7,0,ROUND(_xlfn.GAMMA.INV((F1809-(1-Params!$B$7))/Params!$B$7,Params!$B$8,Params!$B$9),3))</f>
        <v/>
      </c>
      <c r="S1809" s="9">
        <f>IF(G1809&lt;=1-Params!$B$7,0,ROUND((Params!$B$10+Params!$B$11*G1809^Params!$B$12)*_xlfn.GAMMA.INV((G1809-(1-Params!$B$7))/Params!$B$7,Params!$B$8,Params!$B$9),3))</f>
        <v/>
      </c>
      <c r="T1809" s="9">
        <f>IF(H1809&lt;=1-Params!$B$4,0,MAX(0.1,ROUND((Params!$B$10+Params!$B$11*H1809^Params!$B$12)*_xlfn.GAMMA.INV((H1809-(1-Params!$B$4))/Params!$B$4,Params!$B$5,Params!$B$6),1)))</f>
        <v/>
      </c>
      <c r="U1809" s="9">
        <f>ROUND(_xlfn.NORM.INV(I1809,Params!$B$13,Params!$B$14),1)</f>
        <v/>
      </c>
      <c r="V1809" s="9">
        <f>ROUND(_xlfn.NORM.INV(J1809,Params!$B$15,Params!$B$16),2)</f>
        <v/>
      </c>
      <c r="W1809" s="9">
        <f>ROUND(_xlfn.NORM.INV(K1809,Params!$B$13,Params!$B$14),1)</f>
        <v/>
      </c>
      <c r="X1809" s="9">
        <f>ROUND(_xlfn.NORM.INV(L1809,Params!$B$15,Params!$B$16),2)</f>
        <v/>
      </c>
      <c r="Y1809" s="9">
        <f>ROUND(_xlfn.NORM.INV(M1809,Params!$B$15,Params!$B$16)+Params!$B$17+Params!$B$18*M1809,2)</f>
        <v/>
      </c>
      <c r="Z1809" s="9">
        <f>ROUND(_xlfn.NORM.INV(N1809,Params!$B$13,Params!$B$14)+Params!$B$17+Params!$B$18*N1809,1)</f>
        <v/>
      </c>
    </row>
    <row r="1810">
      <c r="A1810" s="11" t="n">
        <v>1809</v>
      </c>
      <c r="B1810" s="12">
        <f>INT((A1810-1)/122)+1</f>
        <v/>
      </c>
      <c r="C1810" s="13" t="n">
        <v>0.248796</v>
      </c>
      <c r="D1810" s="13" t="n">
        <v>0.288152</v>
      </c>
      <c r="E1810" s="13" t="n">
        <v>0.689613</v>
      </c>
      <c r="F1810" s="13" t="n">
        <v>0.707781</v>
      </c>
      <c r="G1810" s="13" t="n">
        <v>0.705682</v>
      </c>
      <c r="H1810" s="13" t="n">
        <v>0.924525</v>
      </c>
      <c r="I1810" s="13" t="n">
        <v>0.397516</v>
      </c>
      <c r="J1810" s="13" t="n">
        <v>0.667671</v>
      </c>
      <c r="K1810" s="13" t="n">
        <v>0.319023</v>
      </c>
      <c r="L1810" s="13" t="n">
        <v>0.24093</v>
      </c>
      <c r="M1810" s="13" t="n">
        <v>0.483765</v>
      </c>
      <c r="N1810" s="13" t="n">
        <v>0.147119</v>
      </c>
      <c r="O1810" s="9">
        <f>IF(C1810&lt;=1-Params!$B$4,0,MAX(0.1,ROUND(_xlfn.GAMMA.INV((C1810-(1-Params!$B$4))/Params!$B$4,Params!$B$5,Params!$B$6),1)))</f>
        <v/>
      </c>
      <c r="P1810" s="9">
        <f>IF(D1810&lt;=1-Params!$B$7,0,ROUND(_xlfn.GAMMA.INV((D1810-(1-Params!$B$7))/Params!$B$7,Params!$B$8,Params!$B$9),3))</f>
        <v/>
      </c>
      <c r="Q1810" s="9">
        <f>IF(E1810&lt;=1-Params!$B$4,0,MAX(0.1,ROUND(_xlfn.GAMMA.INV((E1810-(1-Params!$B$4))/Params!$B$4,Params!$B$5,Params!$B$6),1)))</f>
        <v/>
      </c>
      <c r="R1810" s="9">
        <f>IF(F1810&lt;=1-Params!$B$7,0,ROUND(_xlfn.GAMMA.INV((F1810-(1-Params!$B$7))/Params!$B$7,Params!$B$8,Params!$B$9),3))</f>
        <v/>
      </c>
      <c r="S1810" s="9">
        <f>IF(G1810&lt;=1-Params!$B$7,0,ROUND((Params!$B$10+Params!$B$11*G1810^Params!$B$12)*_xlfn.GAMMA.INV((G1810-(1-Params!$B$7))/Params!$B$7,Params!$B$8,Params!$B$9),3))</f>
        <v/>
      </c>
      <c r="T1810" s="9">
        <f>IF(H1810&lt;=1-Params!$B$4,0,MAX(0.1,ROUND((Params!$B$10+Params!$B$11*H1810^Params!$B$12)*_xlfn.GAMMA.INV((H1810-(1-Params!$B$4))/Params!$B$4,Params!$B$5,Params!$B$6),1)))</f>
        <v/>
      </c>
      <c r="U1810" s="9">
        <f>ROUND(_xlfn.NORM.INV(I1810,Params!$B$13,Params!$B$14),1)</f>
        <v/>
      </c>
      <c r="V1810" s="9">
        <f>ROUND(_xlfn.NORM.INV(J1810,Params!$B$15,Params!$B$16),2)</f>
        <v/>
      </c>
      <c r="W1810" s="9">
        <f>ROUND(_xlfn.NORM.INV(K1810,Params!$B$13,Params!$B$14),1)</f>
        <v/>
      </c>
      <c r="X1810" s="9">
        <f>ROUND(_xlfn.NORM.INV(L1810,Params!$B$15,Params!$B$16),2)</f>
        <v/>
      </c>
      <c r="Y1810" s="9">
        <f>ROUND(_xlfn.NORM.INV(M1810,Params!$B$15,Params!$B$16)+Params!$B$17+Params!$B$18*M1810,2)</f>
        <v/>
      </c>
      <c r="Z1810" s="9">
        <f>ROUND(_xlfn.NORM.INV(N1810,Params!$B$13,Params!$B$14)+Params!$B$17+Params!$B$18*N1810,1)</f>
        <v/>
      </c>
    </row>
    <row r="1811">
      <c r="A1811" s="11" t="n">
        <v>1810</v>
      </c>
      <c r="B1811" s="12">
        <f>INT((A1811-1)/122)+1</f>
        <v/>
      </c>
      <c r="C1811" s="13" t="n">
        <v>0.736549</v>
      </c>
      <c r="D1811" s="13" t="n">
        <v>0.905128</v>
      </c>
      <c r="E1811" s="13" t="n">
        <v>0.380447</v>
      </c>
      <c r="F1811" s="13" t="n">
        <v>0.950831</v>
      </c>
      <c r="G1811" s="13" t="n">
        <v>0.285864</v>
      </c>
      <c r="H1811" s="13" t="n">
        <v>0.602925</v>
      </c>
      <c r="I1811" s="13" t="n">
        <v>0.702342</v>
      </c>
      <c r="J1811" s="13" t="n">
        <v>0.927195</v>
      </c>
      <c r="K1811" s="13" t="n">
        <v>0.707128</v>
      </c>
      <c r="L1811" s="13" t="n">
        <v>0.323503</v>
      </c>
      <c r="M1811" s="13" t="n">
        <v>0.898726</v>
      </c>
      <c r="N1811" s="13" t="n">
        <v>0.218499</v>
      </c>
      <c r="O1811" s="9">
        <f>IF(C1811&lt;=1-Params!$B$4,0,MAX(0.1,ROUND(_xlfn.GAMMA.INV((C1811-(1-Params!$B$4))/Params!$B$4,Params!$B$5,Params!$B$6),1)))</f>
        <v/>
      </c>
      <c r="P1811" s="9">
        <f>IF(D1811&lt;=1-Params!$B$7,0,ROUND(_xlfn.GAMMA.INV((D1811-(1-Params!$B$7))/Params!$B$7,Params!$B$8,Params!$B$9),3))</f>
        <v/>
      </c>
      <c r="Q1811" s="9">
        <f>IF(E1811&lt;=1-Params!$B$4,0,MAX(0.1,ROUND(_xlfn.GAMMA.INV((E1811-(1-Params!$B$4))/Params!$B$4,Params!$B$5,Params!$B$6),1)))</f>
        <v/>
      </c>
      <c r="R1811" s="9">
        <f>IF(F1811&lt;=1-Params!$B$7,0,ROUND(_xlfn.GAMMA.INV((F1811-(1-Params!$B$7))/Params!$B$7,Params!$B$8,Params!$B$9),3))</f>
        <v/>
      </c>
      <c r="S1811" s="9">
        <f>IF(G1811&lt;=1-Params!$B$7,0,ROUND((Params!$B$10+Params!$B$11*G1811^Params!$B$12)*_xlfn.GAMMA.INV((G1811-(1-Params!$B$7))/Params!$B$7,Params!$B$8,Params!$B$9),3))</f>
        <v/>
      </c>
      <c r="T1811" s="9">
        <f>IF(H1811&lt;=1-Params!$B$4,0,MAX(0.1,ROUND((Params!$B$10+Params!$B$11*H1811^Params!$B$12)*_xlfn.GAMMA.INV((H1811-(1-Params!$B$4))/Params!$B$4,Params!$B$5,Params!$B$6),1)))</f>
        <v/>
      </c>
      <c r="U1811" s="9">
        <f>ROUND(_xlfn.NORM.INV(I1811,Params!$B$13,Params!$B$14),1)</f>
        <v/>
      </c>
      <c r="V1811" s="9">
        <f>ROUND(_xlfn.NORM.INV(J1811,Params!$B$15,Params!$B$16),2)</f>
        <v/>
      </c>
      <c r="W1811" s="9">
        <f>ROUND(_xlfn.NORM.INV(K1811,Params!$B$13,Params!$B$14),1)</f>
        <v/>
      </c>
      <c r="X1811" s="9">
        <f>ROUND(_xlfn.NORM.INV(L1811,Params!$B$15,Params!$B$16),2)</f>
        <v/>
      </c>
      <c r="Y1811" s="9">
        <f>ROUND(_xlfn.NORM.INV(M1811,Params!$B$15,Params!$B$16)+Params!$B$17+Params!$B$18*M1811,2)</f>
        <v/>
      </c>
      <c r="Z1811" s="9">
        <f>ROUND(_xlfn.NORM.INV(N1811,Params!$B$13,Params!$B$14)+Params!$B$17+Params!$B$18*N1811,1)</f>
        <v/>
      </c>
    </row>
    <row r="1812">
      <c r="A1812" s="11" t="n">
        <v>1811</v>
      </c>
      <c r="B1812" s="12">
        <f>INT((A1812-1)/122)+1</f>
        <v/>
      </c>
      <c r="C1812" s="13" t="n">
        <v>0.332891</v>
      </c>
      <c r="D1812" s="13" t="n">
        <v>0.568828</v>
      </c>
      <c r="E1812" s="13" t="n">
        <v>0.444106</v>
      </c>
      <c r="F1812" s="13" t="n">
        <v>0.651786</v>
      </c>
      <c r="G1812" s="13" t="n">
        <v>0.5370819999999999</v>
      </c>
      <c r="H1812" s="13" t="n">
        <v>0.887764</v>
      </c>
      <c r="I1812" s="13" t="n">
        <v>0.60237</v>
      </c>
      <c r="J1812" s="13" t="n">
        <v>0.967867</v>
      </c>
      <c r="K1812" s="13" t="n">
        <v>0.5465100000000001</v>
      </c>
      <c r="L1812" s="13" t="n">
        <v>0.246529</v>
      </c>
      <c r="M1812" s="13" t="n">
        <v>0.916201</v>
      </c>
      <c r="N1812" s="13" t="n">
        <v>0.035855</v>
      </c>
      <c r="O1812" s="9">
        <f>IF(C1812&lt;=1-Params!$B$4,0,MAX(0.1,ROUND(_xlfn.GAMMA.INV((C1812-(1-Params!$B$4))/Params!$B$4,Params!$B$5,Params!$B$6),1)))</f>
        <v/>
      </c>
      <c r="P1812" s="9">
        <f>IF(D1812&lt;=1-Params!$B$7,0,ROUND(_xlfn.GAMMA.INV((D1812-(1-Params!$B$7))/Params!$B$7,Params!$B$8,Params!$B$9),3))</f>
        <v/>
      </c>
      <c r="Q1812" s="9">
        <f>IF(E1812&lt;=1-Params!$B$4,0,MAX(0.1,ROUND(_xlfn.GAMMA.INV((E1812-(1-Params!$B$4))/Params!$B$4,Params!$B$5,Params!$B$6),1)))</f>
        <v/>
      </c>
      <c r="R1812" s="9">
        <f>IF(F1812&lt;=1-Params!$B$7,0,ROUND(_xlfn.GAMMA.INV((F1812-(1-Params!$B$7))/Params!$B$7,Params!$B$8,Params!$B$9),3))</f>
        <v/>
      </c>
      <c r="S1812" s="9">
        <f>IF(G1812&lt;=1-Params!$B$7,0,ROUND((Params!$B$10+Params!$B$11*G1812^Params!$B$12)*_xlfn.GAMMA.INV((G1812-(1-Params!$B$7))/Params!$B$7,Params!$B$8,Params!$B$9),3))</f>
        <v/>
      </c>
      <c r="T1812" s="9">
        <f>IF(H1812&lt;=1-Params!$B$4,0,MAX(0.1,ROUND((Params!$B$10+Params!$B$11*H1812^Params!$B$12)*_xlfn.GAMMA.INV((H1812-(1-Params!$B$4))/Params!$B$4,Params!$B$5,Params!$B$6),1)))</f>
        <v/>
      </c>
      <c r="U1812" s="9">
        <f>ROUND(_xlfn.NORM.INV(I1812,Params!$B$13,Params!$B$14),1)</f>
        <v/>
      </c>
      <c r="V1812" s="9">
        <f>ROUND(_xlfn.NORM.INV(J1812,Params!$B$15,Params!$B$16),2)</f>
        <v/>
      </c>
      <c r="W1812" s="9">
        <f>ROUND(_xlfn.NORM.INV(K1812,Params!$B$13,Params!$B$14),1)</f>
        <v/>
      </c>
      <c r="X1812" s="9">
        <f>ROUND(_xlfn.NORM.INV(L1812,Params!$B$15,Params!$B$16),2)</f>
        <v/>
      </c>
      <c r="Y1812" s="9">
        <f>ROUND(_xlfn.NORM.INV(M1812,Params!$B$15,Params!$B$16)+Params!$B$17+Params!$B$18*M1812,2)</f>
        <v/>
      </c>
      <c r="Z1812" s="9">
        <f>ROUND(_xlfn.NORM.INV(N1812,Params!$B$13,Params!$B$14)+Params!$B$17+Params!$B$18*N1812,1)</f>
        <v/>
      </c>
    </row>
    <row r="1813">
      <c r="A1813" s="11" t="n">
        <v>1812</v>
      </c>
      <c r="B1813" s="12">
        <f>INT((A1813-1)/122)+1</f>
        <v/>
      </c>
      <c r="C1813" s="13" t="n">
        <v>0.917317</v>
      </c>
      <c r="D1813" s="13" t="n">
        <v>0.757037</v>
      </c>
      <c r="E1813" s="13" t="n">
        <v>0.966307</v>
      </c>
      <c r="F1813" s="13" t="n">
        <v>0.961595</v>
      </c>
      <c r="G1813" s="13" t="n">
        <v>0.546164</v>
      </c>
      <c r="H1813" s="13" t="n">
        <v>0.914946</v>
      </c>
      <c r="I1813" s="13" t="n">
        <v>0.225926</v>
      </c>
      <c r="J1813" s="13" t="n">
        <v>0.954816</v>
      </c>
      <c r="K1813" s="13" t="n">
        <v>0.6042729999999999</v>
      </c>
      <c r="L1813" s="13" t="n">
        <v>0.512639</v>
      </c>
      <c r="M1813" s="13" t="n">
        <v>0.777149</v>
      </c>
      <c r="N1813" s="13" t="n">
        <v>0.008703000000000001</v>
      </c>
      <c r="O1813" s="9">
        <f>IF(C1813&lt;=1-Params!$B$4,0,MAX(0.1,ROUND(_xlfn.GAMMA.INV((C1813-(1-Params!$B$4))/Params!$B$4,Params!$B$5,Params!$B$6),1)))</f>
        <v/>
      </c>
      <c r="P1813" s="9">
        <f>IF(D1813&lt;=1-Params!$B$7,0,ROUND(_xlfn.GAMMA.INV((D1813-(1-Params!$B$7))/Params!$B$7,Params!$B$8,Params!$B$9),3))</f>
        <v/>
      </c>
      <c r="Q1813" s="9">
        <f>IF(E1813&lt;=1-Params!$B$4,0,MAX(0.1,ROUND(_xlfn.GAMMA.INV((E1813-(1-Params!$B$4))/Params!$B$4,Params!$B$5,Params!$B$6),1)))</f>
        <v/>
      </c>
      <c r="R1813" s="9">
        <f>IF(F1813&lt;=1-Params!$B$7,0,ROUND(_xlfn.GAMMA.INV((F1813-(1-Params!$B$7))/Params!$B$7,Params!$B$8,Params!$B$9),3))</f>
        <v/>
      </c>
      <c r="S1813" s="9">
        <f>IF(G1813&lt;=1-Params!$B$7,0,ROUND((Params!$B$10+Params!$B$11*G1813^Params!$B$12)*_xlfn.GAMMA.INV((G1813-(1-Params!$B$7))/Params!$B$7,Params!$B$8,Params!$B$9),3))</f>
        <v/>
      </c>
      <c r="T1813" s="9">
        <f>IF(H1813&lt;=1-Params!$B$4,0,MAX(0.1,ROUND((Params!$B$10+Params!$B$11*H1813^Params!$B$12)*_xlfn.GAMMA.INV((H1813-(1-Params!$B$4))/Params!$B$4,Params!$B$5,Params!$B$6),1)))</f>
        <v/>
      </c>
      <c r="U1813" s="9">
        <f>ROUND(_xlfn.NORM.INV(I1813,Params!$B$13,Params!$B$14),1)</f>
        <v/>
      </c>
      <c r="V1813" s="9">
        <f>ROUND(_xlfn.NORM.INV(J1813,Params!$B$15,Params!$B$16),2)</f>
        <v/>
      </c>
      <c r="W1813" s="9">
        <f>ROUND(_xlfn.NORM.INV(K1813,Params!$B$13,Params!$B$14),1)</f>
        <v/>
      </c>
      <c r="X1813" s="9">
        <f>ROUND(_xlfn.NORM.INV(L1813,Params!$B$15,Params!$B$16),2)</f>
        <v/>
      </c>
      <c r="Y1813" s="9">
        <f>ROUND(_xlfn.NORM.INV(M1813,Params!$B$15,Params!$B$16)+Params!$B$17+Params!$B$18*M1813,2)</f>
        <v/>
      </c>
      <c r="Z1813" s="9">
        <f>ROUND(_xlfn.NORM.INV(N1813,Params!$B$13,Params!$B$14)+Params!$B$17+Params!$B$18*N1813,1)</f>
        <v/>
      </c>
    </row>
    <row r="1814">
      <c r="A1814" s="11" t="n">
        <v>1813</v>
      </c>
      <c r="B1814" s="12">
        <f>INT((A1814-1)/122)+1</f>
        <v/>
      </c>
      <c r="C1814" s="13" t="n">
        <v>0.150587</v>
      </c>
      <c r="D1814" s="13" t="n">
        <v>0.313736</v>
      </c>
      <c r="E1814" s="13" t="n">
        <v>0.4317</v>
      </c>
      <c r="F1814" s="13" t="n">
        <v>0.578194</v>
      </c>
      <c r="G1814" s="13" t="n">
        <v>0.64862</v>
      </c>
      <c r="H1814" s="13" t="n">
        <v>0.218982</v>
      </c>
      <c r="I1814" s="13" t="n">
        <v>0.567639</v>
      </c>
      <c r="J1814" s="13" t="n">
        <v>0.778068</v>
      </c>
      <c r="K1814" s="13" t="n">
        <v>0.621066</v>
      </c>
      <c r="L1814" s="13" t="n">
        <v>0.50846</v>
      </c>
      <c r="M1814" s="13" t="n">
        <v>0.913145</v>
      </c>
      <c r="N1814" s="13" t="n">
        <v>0.009209</v>
      </c>
      <c r="O1814" s="9">
        <f>IF(C1814&lt;=1-Params!$B$4,0,MAX(0.1,ROUND(_xlfn.GAMMA.INV((C1814-(1-Params!$B$4))/Params!$B$4,Params!$B$5,Params!$B$6),1)))</f>
        <v/>
      </c>
      <c r="P1814" s="9">
        <f>IF(D1814&lt;=1-Params!$B$7,0,ROUND(_xlfn.GAMMA.INV((D1814-(1-Params!$B$7))/Params!$B$7,Params!$B$8,Params!$B$9),3))</f>
        <v/>
      </c>
      <c r="Q1814" s="9">
        <f>IF(E1814&lt;=1-Params!$B$4,0,MAX(0.1,ROUND(_xlfn.GAMMA.INV((E1814-(1-Params!$B$4))/Params!$B$4,Params!$B$5,Params!$B$6),1)))</f>
        <v/>
      </c>
      <c r="R1814" s="9">
        <f>IF(F1814&lt;=1-Params!$B$7,0,ROUND(_xlfn.GAMMA.INV((F1814-(1-Params!$B$7))/Params!$B$7,Params!$B$8,Params!$B$9),3))</f>
        <v/>
      </c>
      <c r="S1814" s="9">
        <f>IF(G1814&lt;=1-Params!$B$7,0,ROUND((Params!$B$10+Params!$B$11*G1814^Params!$B$12)*_xlfn.GAMMA.INV((G1814-(1-Params!$B$7))/Params!$B$7,Params!$B$8,Params!$B$9),3))</f>
        <v/>
      </c>
      <c r="T1814" s="9">
        <f>IF(H1814&lt;=1-Params!$B$4,0,MAX(0.1,ROUND((Params!$B$10+Params!$B$11*H1814^Params!$B$12)*_xlfn.GAMMA.INV((H1814-(1-Params!$B$4))/Params!$B$4,Params!$B$5,Params!$B$6),1)))</f>
        <v/>
      </c>
      <c r="U1814" s="9">
        <f>ROUND(_xlfn.NORM.INV(I1814,Params!$B$13,Params!$B$14),1)</f>
        <v/>
      </c>
      <c r="V1814" s="9">
        <f>ROUND(_xlfn.NORM.INV(J1814,Params!$B$15,Params!$B$16),2)</f>
        <v/>
      </c>
      <c r="W1814" s="9">
        <f>ROUND(_xlfn.NORM.INV(K1814,Params!$B$13,Params!$B$14),1)</f>
        <v/>
      </c>
      <c r="X1814" s="9">
        <f>ROUND(_xlfn.NORM.INV(L1814,Params!$B$15,Params!$B$16),2)</f>
        <v/>
      </c>
      <c r="Y1814" s="9">
        <f>ROUND(_xlfn.NORM.INV(M1814,Params!$B$15,Params!$B$16)+Params!$B$17+Params!$B$18*M1814,2)</f>
        <v/>
      </c>
      <c r="Z1814" s="9">
        <f>ROUND(_xlfn.NORM.INV(N1814,Params!$B$13,Params!$B$14)+Params!$B$17+Params!$B$18*N1814,1)</f>
        <v/>
      </c>
    </row>
    <row r="1815">
      <c r="A1815" s="11" t="n">
        <v>1814</v>
      </c>
      <c r="B1815" s="12">
        <f>INT((A1815-1)/122)+1</f>
        <v/>
      </c>
      <c r="C1815" s="13" t="n">
        <v>0.242479</v>
      </c>
      <c r="D1815" s="13" t="n">
        <v>0.5346959999999999</v>
      </c>
      <c r="E1815" s="13" t="n">
        <v>0.698345</v>
      </c>
      <c r="F1815" s="13" t="n">
        <v>0.530127</v>
      </c>
      <c r="G1815" s="13" t="n">
        <v>0.971896</v>
      </c>
      <c r="H1815" s="13" t="n">
        <v>0.759687</v>
      </c>
      <c r="I1815" s="13" t="n">
        <v>0.118678</v>
      </c>
      <c r="J1815" s="13" t="n">
        <v>0.946587</v>
      </c>
      <c r="K1815" s="13" t="n">
        <v>0.299556</v>
      </c>
      <c r="L1815" s="13" t="n">
        <v>0.788448</v>
      </c>
      <c r="M1815" s="13" t="n">
        <v>0.98182</v>
      </c>
      <c r="N1815" s="13" t="n">
        <v>0.013091</v>
      </c>
      <c r="O1815" s="9">
        <f>IF(C1815&lt;=1-Params!$B$4,0,MAX(0.1,ROUND(_xlfn.GAMMA.INV((C1815-(1-Params!$B$4))/Params!$B$4,Params!$B$5,Params!$B$6),1)))</f>
        <v/>
      </c>
      <c r="P1815" s="9">
        <f>IF(D1815&lt;=1-Params!$B$7,0,ROUND(_xlfn.GAMMA.INV((D1815-(1-Params!$B$7))/Params!$B$7,Params!$B$8,Params!$B$9),3))</f>
        <v/>
      </c>
      <c r="Q1815" s="9">
        <f>IF(E1815&lt;=1-Params!$B$4,0,MAX(0.1,ROUND(_xlfn.GAMMA.INV((E1815-(1-Params!$B$4))/Params!$B$4,Params!$B$5,Params!$B$6),1)))</f>
        <v/>
      </c>
      <c r="R1815" s="9">
        <f>IF(F1815&lt;=1-Params!$B$7,0,ROUND(_xlfn.GAMMA.INV((F1815-(1-Params!$B$7))/Params!$B$7,Params!$B$8,Params!$B$9),3))</f>
        <v/>
      </c>
      <c r="S1815" s="9">
        <f>IF(G1815&lt;=1-Params!$B$7,0,ROUND((Params!$B$10+Params!$B$11*G1815^Params!$B$12)*_xlfn.GAMMA.INV((G1815-(1-Params!$B$7))/Params!$B$7,Params!$B$8,Params!$B$9),3))</f>
        <v/>
      </c>
      <c r="T1815" s="9">
        <f>IF(H1815&lt;=1-Params!$B$4,0,MAX(0.1,ROUND((Params!$B$10+Params!$B$11*H1815^Params!$B$12)*_xlfn.GAMMA.INV((H1815-(1-Params!$B$4))/Params!$B$4,Params!$B$5,Params!$B$6),1)))</f>
        <v/>
      </c>
      <c r="U1815" s="9">
        <f>ROUND(_xlfn.NORM.INV(I1815,Params!$B$13,Params!$B$14),1)</f>
        <v/>
      </c>
      <c r="V1815" s="9">
        <f>ROUND(_xlfn.NORM.INV(J1815,Params!$B$15,Params!$B$16),2)</f>
        <v/>
      </c>
      <c r="W1815" s="9">
        <f>ROUND(_xlfn.NORM.INV(K1815,Params!$B$13,Params!$B$14),1)</f>
        <v/>
      </c>
      <c r="X1815" s="9">
        <f>ROUND(_xlfn.NORM.INV(L1815,Params!$B$15,Params!$B$16),2)</f>
        <v/>
      </c>
      <c r="Y1815" s="9">
        <f>ROUND(_xlfn.NORM.INV(M1815,Params!$B$15,Params!$B$16)+Params!$B$17+Params!$B$18*M1815,2)</f>
        <v/>
      </c>
      <c r="Z1815" s="9">
        <f>ROUND(_xlfn.NORM.INV(N1815,Params!$B$13,Params!$B$14)+Params!$B$17+Params!$B$18*N1815,1)</f>
        <v/>
      </c>
    </row>
    <row r="1816">
      <c r="A1816" s="11" t="n">
        <v>1815</v>
      </c>
      <c r="B1816" s="12">
        <f>INT((A1816-1)/122)+1</f>
        <v/>
      </c>
      <c r="C1816" s="13" t="n">
        <v>0.5066889999999999</v>
      </c>
      <c r="D1816" s="13" t="n">
        <v>0.300267</v>
      </c>
      <c r="E1816" s="13" t="n">
        <v>0.5126849999999999</v>
      </c>
      <c r="F1816" s="13" t="n">
        <v>0.684226</v>
      </c>
      <c r="G1816" s="13" t="n">
        <v>0.737824</v>
      </c>
      <c r="H1816" s="13" t="n">
        <v>0.743574</v>
      </c>
      <c r="I1816" s="13" t="n">
        <v>0.201951</v>
      </c>
      <c r="J1816" s="13" t="n">
        <v>0.992526</v>
      </c>
      <c r="K1816" s="13" t="n">
        <v>0.07543800000000001</v>
      </c>
      <c r="L1816" s="13" t="n">
        <v>0.532969</v>
      </c>
      <c r="M1816" s="13" t="n">
        <v>0.962542</v>
      </c>
      <c r="N1816" s="13" t="n">
        <v>0.00493</v>
      </c>
      <c r="O1816" s="9">
        <f>IF(C1816&lt;=1-Params!$B$4,0,MAX(0.1,ROUND(_xlfn.GAMMA.INV((C1816-(1-Params!$B$4))/Params!$B$4,Params!$B$5,Params!$B$6),1)))</f>
        <v/>
      </c>
      <c r="P1816" s="9">
        <f>IF(D1816&lt;=1-Params!$B$7,0,ROUND(_xlfn.GAMMA.INV((D1816-(1-Params!$B$7))/Params!$B$7,Params!$B$8,Params!$B$9),3))</f>
        <v/>
      </c>
      <c r="Q1816" s="9">
        <f>IF(E1816&lt;=1-Params!$B$4,0,MAX(0.1,ROUND(_xlfn.GAMMA.INV((E1816-(1-Params!$B$4))/Params!$B$4,Params!$B$5,Params!$B$6),1)))</f>
        <v/>
      </c>
      <c r="R1816" s="9">
        <f>IF(F1816&lt;=1-Params!$B$7,0,ROUND(_xlfn.GAMMA.INV((F1816-(1-Params!$B$7))/Params!$B$7,Params!$B$8,Params!$B$9),3))</f>
        <v/>
      </c>
      <c r="S1816" s="9">
        <f>IF(G1816&lt;=1-Params!$B$7,0,ROUND((Params!$B$10+Params!$B$11*G1816^Params!$B$12)*_xlfn.GAMMA.INV((G1816-(1-Params!$B$7))/Params!$B$7,Params!$B$8,Params!$B$9),3))</f>
        <v/>
      </c>
      <c r="T1816" s="9">
        <f>IF(H1816&lt;=1-Params!$B$4,0,MAX(0.1,ROUND((Params!$B$10+Params!$B$11*H1816^Params!$B$12)*_xlfn.GAMMA.INV((H1816-(1-Params!$B$4))/Params!$B$4,Params!$B$5,Params!$B$6),1)))</f>
        <v/>
      </c>
      <c r="U1816" s="9">
        <f>ROUND(_xlfn.NORM.INV(I1816,Params!$B$13,Params!$B$14),1)</f>
        <v/>
      </c>
      <c r="V1816" s="9">
        <f>ROUND(_xlfn.NORM.INV(J1816,Params!$B$15,Params!$B$16),2)</f>
        <v/>
      </c>
      <c r="W1816" s="9">
        <f>ROUND(_xlfn.NORM.INV(K1816,Params!$B$13,Params!$B$14),1)</f>
        <v/>
      </c>
      <c r="X1816" s="9">
        <f>ROUND(_xlfn.NORM.INV(L1816,Params!$B$15,Params!$B$16),2)</f>
        <v/>
      </c>
      <c r="Y1816" s="9">
        <f>ROUND(_xlfn.NORM.INV(M1816,Params!$B$15,Params!$B$16)+Params!$B$17+Params!$B$18*M1816,2)</f>
        <v/>
      </c>
      <c r="Z1816" s="9">
        <f>ROUND(_xlfn.NORM.INV(N1816,Params!$B$13,Params!$B$14)+Params!$B$17+Params!$B$18*N1816,1)</f>
        <v/>
      </c>
    </row>
    <row r="1817">
      <c r="A1817" s="11" t="n">
        <v>1816</v>
      </c>
      <c r="B1817" s="12">
        <f>INT((A1817-1)/122)+1</f>
        <v/>
      </c>
      <c r="C1817" s="13" t="n">
        <v>0.209788</v>
      </c>
      <c r="D1817" s="13" t="n">
        <v>0.079457</v>
      </c>
      <c r="E1817" s="13" t="n">
        <v>0.195015</v>
      </c>
      <c r="F1817" s="13" t="n">
        <v>0.808609</v>
      </c>
      <c r="G1817" s="13" t="n">
        <v>0.923994</v>
      </c>
      <c r="H1817" s="13" t="n">
        <v>0.178249</v>
      </c>
      <c r="I1817" s="13" t="n">
        <v>0.373539</v>
      </c>
      <c r="J1817" s="13" t="n">
        <v>0.965495</v>
      </c>
      <c r="K1817" s="13" t="n">
        <v>0.217392</v>
      </c>
      <c r="L1817" s="13" t="n">
        <v>0.986052</v>
      </c>
      <c r="M1817" s="13" t="n">
        <v>0.866854</v>
      </c>
      <c r="N1817" s="13" t="n">
        <v>0.029152</v>
      </c>
      <c r="O1817" s="9">
        <f>IF(C1817&lt;=1-Params!$B$4,0,MAX(0.1,ROUND(_xlfn.GAMMA.INV((C1817-(1-Params!$B$4))/Params!$B$4,Params!$B$5,Params!$B$6),1)))</f>
        <v/>
      </c>
      <c r="P1817" s="9">
        <f>IF(D1817&lt;=1-Params!$B$7,0,ROUND(_xlfn.GAMMA.INV((D1817-(1-Params!$B$7))/Params!$B$7,Params!$B$8,Params!$B$9),3))</f>
        <v/>
      </c>
      <c r="Q1817" s="9">
        <f>IF(E1817&lt;=1-Params!$B$4,0,MAX(0.1,ROUND(_xlfn.GAMMA.INV((E1817-(1-Params!$B$4))/Params!$B$4,Params!$B$5,Params!$B$6),1)))</f>
        <v/>
      </c>
      <c r="R1817" s="9">
        <f>IF(F1817&lt;=1-Params!$B$7,0,ROUND(_xlfn.GAMMA.INV((F1817-(1-Params!$B$7))/Params!$B$7,Params!$B$8,Params!$B$9),3))</f>
        <v/>
      </c>
      <c r="S1817" s="9">
        <f>IF(G1817&lt;=1-Params!$B$7,0,ROUND((Params!$B$10+Params!$B$11*G1817^Params!$B$12)*_xlfn.GAMMA.INV((G1817-(1-Params!$B$7))/Params!$B$7,Params!$B$8,Params!$B$9),3))</f>
        <v/>
      </c>
      <c r="T1817" s="9">
        <f>IF(H1817&lt;=1-Params!$B$4,0,MAX(0.1,ROUND((Params!$B$10+Params!$B$11*H1817^Params!$B$12)*_xlfn.GAMMA.INV((H1817-(1-Params!$B$4))/Params!$B$4,Params!$B$5,Params!$B$6),1)))</f>
        <v/>
      </c>
      <c r="U1817" s="9">
        <f>ROUND(_xlfn.NORM.INV(I1817,Params!$B$13,Params!$B$14),1)</f>
        <v/>
      </c>
      <c r="V1817" s="9">
        <f>ROUND(_xlfn.NORM.INV(J1817,Params!$B$15,Params!$B$16),2)</f>
        <v/>
      </c>
      <c r="W1817" s="9">
        <f>ROUND(_xlfn.NORM.INV(K1817,Params!$B$13,Params!$B$14),1)</f>
        <v/>
      </c>
      <c r="X1817" s="9">
        <f>ROUND(_xlfn.NORM.INV(L1817,Params!$B$15,Params!$B$16),2)</f>
        <v/>
      </c>
      <c r="Y1817" s="9">
        <f>ROUND(_xlfn.NORM.INV(M1817,Params!$B$15,Params!$B$16)+Params!$B$17+Params!$B$18*M1817,2)</f>
        <v/>
      </c>
      <c r="Z1817" s="9">
        <f>ROUND(_xlfn.NORM.INV(N1817,Params!$B$13,Params!$B$14)+Params!$B$17+Params!$B$18*N1817,1)</f>
        <v/>
      </c>
    </row>
    <row r="1818">
      <c r="A1818" s="11" t="n">
        <v>1817</v>
      </c>
      <c r="B1818" s="12">
        <f>INT((A1818-1)/122)+1</f>
        <v/>
      </c>
      <c r="C1818" s="13" t="n">
        <v>0.13632</v>
      </c>
      <c r="D1818" s="13" t="n">
        <v>0.328062</v>
      </c>
      <c r="E1818" s="13" t="n">
        <v>0.946933</v>
      </c>
      <c r="F1818" s="13" t="n">
        <v>0.320469</v>
      </c>
      <c r="G1818" s="13" t="n">
        <v>0.314175</v>
      </c>
      <c r="H1818" s="13" t="n">
        <v>0.583585</v>
      </c>
      <c r="I1818" s="13" t="n">
        <v>0.587102</v>
      </c>
      <c r="J1818" s="13" t="n">
        <v>0.94729</v>
      </c>
      <c r="K1818" s="13" t="n">
        <v>0.374856</v>
      </c>
      <c r="L1818" s="13" t="n">
        <v>0.887507</v>
      </c>
      <c r="M1818" s="13" t="n">
        <v>0.754761</v>
      </c>
      <c r="N1818" s="13" t="n">
        <v>0.851866</v>
      </c>
      <c r="O1818" s="9">
        <f>IF(C1818&lt;=1-Params!$B$4,0,MAX(0.1,ROUND(_xlfn.GAMMA.INV((C1818-(1-Params!$B$4))/Params!$B$4,Params!$B$5,Params!$B$6),1)))</f>
        <v/>
      </c>
      <c r="P1818" s="9">
        <f>IF(D1818&lt;=1-Params!$B$7,0,ROUND(_xlfn.GAMMA.INV((D1818-(1-Params!$B$7))/Params!$B$7,Params!$B$8,Params!$B$9),3))</f>
        <v/>
      </c>
      <c r="Q1818" s="9">
        <f>IF(E1818&lt;=1-Params!$B$4,0,MAX(0.1,ROUND(_xlfn.GAMMA.INV((E1818-(1-Params!$B$4))/Params!$B$4,Params!$B$5,Params!$B$6),1)))</f>
        <v/>
      </c>
      <c r="R1818" s="9">
        <f>IF(F1818&lt;=1-Params!$B$7,0,ROUND(_xlfn.GAMMA.INV((F1818-(1-Params!$B$7))/Params!$B$7,Params!$B$8,Params!$B$9),3))</f>
        <v/>
      </c>
      <c r="S1818" s="9">
        <f>IF(G1818&lt;=1-Params!$B$7,0,ROUND((Params!$B$10+Params!$B$11*G1818^Params!$B$12)*_xlfn.GAMMA.INV((G1818-(1-Params!$B$7))/Params!$B$7,Params!$B$8,Params!$B$9),3))</f>
        <v/>
      </c>
      <c r="T1818" s="9">
        <f>IF(H1818&lt;=1-Params!$B$4,0,MAX(0.1,ROUND((Params!$B$10+Params!$B$11*H1818^Params!$B$12)*_xlfn.GAMMA.INV((H1818-(1-Params!$B$4))/Params!$B$4,Params!$B$5,Params!$B$6),1)))</f>
        <v/>
      </c>
      <c r="U1818" s="9">
        <f>ROUND(_xlfn.NORM.INV(I1818,Params!$B$13,Params!$B$14),1)</f>
        <v/>
      </c>
      <c r="V1818" s="9">
        <f>ROUND(_xlfn.NORM.INV(J1818,Params!$B$15,Params!$B$16),2)</f>
        <v/>
      </c>
      <c r="W1818" s="9">
        <f>ROUND(_xlfn.NORM.INV(K1818,Params!$B$13,Params!$B$14),1)</f>
        <v/>
      </c>
      <c r="X1818" s="9">
        <f>ROUND(_xlfn.NORM.INV(L1818,Params!$B$15,Params!$B$16),2)</f>
        <v/>
      </c>
      <c r="Y1818" s="9">
        <f>ROUND(_xlfn.NORM.INV(M1818,Params!$B$15,Params!$B$16)+Params!$B$17+Params!$B$18*M1818,2)</f>
        <v/>
      </c>
      <c r="Z1818" s="9">
        <f>ROUND(_xlfn.NORM.INV(N1818,Params!$B$13,Params!$B$14)+Params!$B$17+Params!$B$18*N1818,1)</f>
        <v/>
      </c>
    </row>
    <row r="1819">
      <c r="A1819" s="11" t="n">
        <v>1818</v>
      </c>
      <c r="B1819" s="12">
        <f>INT((A1819-1)/122)+1</f>
        <v/>
      </c>
      <c r="C1819" s="13" t="n">
        <v>0.182985</v>
      </c>
      <c r="D1819" s="13" t="n">
        <v>0.146021</v>
      </c>
      <c r="E1819" s="13" t="n">
        <v>0.925963</v>
      </c>
      <c r="F1819" s="13" t="n">
        <v>0.536577</v>
      </c>
      <c r="G1819" s="13" t="n">
        <v>0.153859</v>
      </c>
      <c r="H1819" s="13" t="n">
        <v>0.458274</v>
      </c>
      <c r="I1819" s="13" t="n">
        <v>0.680449</v>
      </c>
      <c r="J1819" s="13" t="n">
        <v>0.954782</v>
      </c>
      <c r="K1819" s="13" t="n">
        <v>0.348984</v>
      </c>
      <c r="L1819" s="13" t="n">
        <v>0.890209</v>
      </c>
      <c r="M1819" s="13" t="n">
        <v>0.55078</v>
      </c>
      <c r="N1819" s="13" t="n">
        <v>0.476988</v>
      </c>
      <c r="O1819" s="9">
        <f>IF(C1819&lt;=1-Params!$B$4,0,MAX(0.1,ROUND(_xlfn.GAMMA.INV((C1819-(1-Params!$B$4))/Params!$B$4,Params!$B$5,Params!$B$6),1)))</f>
        <v/>
      </c>
      <c r="P1819" s="9">
        <f>IF(D1819&lt;=1-Params!$B$7,0,ROUND(_xlfn.GAMMA.INV((D1819-(1-Params!$B$7))/Params!$B$7,Params!$B$8,Params!$B$9),3))</f>
        <v/>
      </c>
      <c r="Q1819" s="9">
        <f>IF(E1819&lt;=1-Params!$B$4,0,MAX(0.1,ROUND(_xlfn.GAMMA.INV((E1819-(1-Params!$B$4))/Params!$B$4,Params!$B$5,Params!$B$6),1)))</f>
        <v/>
      </c>
      <c r="R1819" s="9">
        <f>IF(F1819&lt;=1-Params!$B$7,0,ROUND(_xlfn.GAMMA.INV((F1819-(1-Params!$B$7))/Params!$B$7,Params!$B$8,Params!$B$9),3))</f>
        <v/>
      </c>
      <c r="S1819" s="9">
        <f>IF(G1819&lt;=1-Params!$B$7,0,ROUND((Params!$B$10+Params!$B$11*G1819^Params!$B$12)*_xlfn.GAMMA.INV((G1819-(1-Params!$B$7))/Params!$B$7,Params!$B$8,Params!$B$9),3))</f>
        <v/>
      </c>
      <c r="T1819" s="9">
        <f>IF(H1819&lt;=1-Params!$B$4,0,MAX(0.1,ROUND((Params!$B$10+Params!$B$11*H1819^Params!$B$12)*_xlfn.GAMMA.INV((H1819-(1-Params!$B$4))/Params!$B$4,Params!$B$5,Params!$B$6),1)))</f>
        <v/>
      </c>
      <c r="U1819" s="9">
        <f>ROUND(_xlfn.NORM.INV(I1819,Params!$B$13,Params!$B$14),1)</f>
        <v/>
      </c>
      <c r="V1819" s="9">
        <f>ROUND(_xlfn.NORM.INV(J1819,Params!$B$15,Params!$B$16),2)</f>
        <v/>
      </c>
      <c r="W1819" s="9">
        <f>ROUND(_xlfn.NORM.INV(K1819,Params!$B$13,Params!$B$14),1)</f>
        <v/>
      </c>
      <c r="X1819" s="9">
        <f>ROUND(_xlfn.NORM.INV(L1819,Params!$B$15,Params!$B$16),2)</f>
        <v/>
      </c>
      <c r="Y1819" s="9">
        <f>ROUND(_xlfn.NORM.INV(M1819,Params!$B$15,Params!$B$16)+Params!$B$17+Params!$B$18*M1819,2)</f>
        <v/>
      </c>
      <c r="Z1819" s="9">
        <f>ROUND(_xlfn.NORM.INV(N1819,Params!$B$13,Params!$B$14)+Params!$B$17+Params!$B$18*N1819,1)</f>
        <v/>
      </c>
    </row>
    <row r="1820">
      <c r="A1820" s="11" t="n">
        <v>1819</v>
      </c>
      <c r="B1820" s="12">
        <f>INT((A1820-1)/122)+1</f>
        <v/>
      </c>
      <c r="C1820" s="13" t="n">
        <v>0.262011</v>
      </c>
      <c r="D1820" s="13" t="n">
        <v>0.746189</v>
      </c>
      <c r="E1820" s="13" t="n">
        <v>0.286026</v>
      </c>
      <c r="F1820" s="13" t="n">
        <v>0.87635</v>
      </c>
      <c r="G1820" s="13" t="n">
        <v>0.968022</v>
      </c>
      <c r="H1820" s="13" t="n">
        <v>0.207763</v>
      </c>
      <c r="I1820" s="13" t="n">
        <v>0.739986</v>
      </c>
      <c r="J1820" s="13" t="n">
        <v>0.917721</v>
      </c>
      <c r="K1820" s="13" t="n">
        <v>0.264809</v>
      </c>
      <c r="L1820" s="13" t="n">
        <v>0.910783</v>
      </c>
      <c r="M1820" s="13" t="n">
        <v>0.259471</v>
      </c>
      <c r="N1820" s="13" t="n">
        <v>0.7404809999999999</v>
      </c>
      <c r="O1820" s="9">
        <f>IF(C1820&lt;=1-Params!$B$4,0,MAX(0.1,ROUND(_xlfn.GAMMA.INV((C1820-(1-Params!$B$4))/Params!$B$4,Params!$B$5,Params!$B$6),1)))</f>
        <v/>
      </c>
      <c r="P1820" s="9">
        <f>IF(D1820&lt;=1-Params!$B$7,0,ROUND(_xlfn.GAMMA.INV((D1820-(1-Params!$B$7))/Params!$B$7,Params!$B$8,Params!$B$9),3))</f>
        <v/>
      </c>
      <c r="Q1820" s="9">
        <f>IF(E1820&lt;=1-Params!$B$4,0,MAX(0.1,ROUND(_xlfn.GAMMA.INV((E1820-(1-Params!$B$4))/Params!$B$4,Params!$B$5,Params!$B$6),1)))</f>
        <v/>
      </c>
      <c r="R1820" s="9">
        <f>IF(F1820&lt;=1-Params!$B$7,0,ROUND(_xlfn.GAMMA.INV((F1820-(1-Params!$B$7))/Params!$B$7,Params!$B$8,Params!$B$9),3))</f>
        <v/>
      </c>
      <c r="S1820" s="9">
        <f>IF(G1820&lt;=1-Params!$B$7,0,ROUND((Params!$B$10+Params!$B$11*G1820^Params!$B$12)*_xlfn.GAMMA.INV((G1820-(1-Params!$B$7))/Params!$B$7,Params!$B$8,Params!$B$9),3))</f>
        <v/>
      </c>
      <c r="T1820" s="9">
        <f>IF(H1820&lt;=1-Params!$B$4,0,MAX(0.1,ROUND((Params!$B$10+Params!$B$11*H1820^Params!$B$12)*_xlfn.GAMMA.INV((H1820-(1-Params!$B$4))/Params!$B$4,Params!$B$5,Params!$B$6),1)))</f>
        <v/>
      </c>
      <c r="U1820" s="9">
        <f>ROUND(_xlfn.NORM.INV(I1820,Params!$B$13,Params!$B$14),1)</f>
        <v/>
      </c>
      <c r="V1820" s="9">
        <f>ROUND(_xlfn.NORM.INV(J1820,Params!$B$15,Params!$B$16),2)</f>
        <v/>
      </c>
      <c r="W1820" s="9">
        <f>ROUND(_xlfn.NORM.INV(K1820,Params!$B$13,Params!$B$14),1)</f>
        <v/>
      </c>
      <c r="X1820" s="9">
        <f>ROUND(_xlfn.NORM.INV(L1820,Params!$B$15,Params!$B$16),2)</f>
        <v/>
      </c>
      <c r="Y1820" s="9">
        <f>ROUND(_xlfn.NORM.INV(M1820,Params!$B$15,Params!$B$16)+Params!$B$17+Params!$B$18*M1820,2)</f>
        <v/>
      </c>
      <c r="Z1820" s="9">
        <f>ROUND(_xlfn.NORM.INV(N1820,Params!$B$13,Params!$B$14)+Params!$B$17+Params!$B$18*N1820,1)</f>
        <v/>
      </c>
    </row>
    <row r="1821">
      <c r="A1821" s="11" t="n">
        <v>1820</v>
      </c>
      <c r="B1821" s="12">
        <f>INT((A1821-1)/122)+1</f>
        <v/>
      </c>
      <c r="C1821" s="13" t="n">
        <v>0.595005</v>
      </c>
      <c r="D1821" s="13" t="n">
        <v>0.460628</v>
      </c>
      <c r="E1821" s="13" t="n">
        <v>0.62965</v>
      </c>
      <c r="F1821" s="13" t="n">
        <v>0.956836</v>
      </c>
      <c r="G1821" s="13" t="n">
        <v>0.866366</v>
      </c>
      <c r="H1821" s="13" t="n">
        <v>0.75235</v>
      </c>
      <c r="I1821" s="13" t="n">
        <v>0.840462</v>
      </c>
      <c r="J1821" s="13" t="n">
        <v>0.929252</v>
      </c>
      <c r="K1821" s="13" t="n">
        <v>0.276914</v>
      </c>
      <c r="L1821" s="13" t="n">
        <v>0.6996559999999999</v>
      </c>
      <c r="M1821" s="13" t="n">
        <v>0.812472</v>
      </c>
      <c r="N1821" s="13" t="n">
        <v>0.785462</v>
      </c>
      <c r="O1821" s="9">
        <f>IF(C1821&lt;=1-Params!$B$4,0,MAX(0.1,ROUND(_xlfn.GAMMA.INV((C1821-(1-Params!$B$4))/Params!$B$4,Params!$B$5,Params!$B$6),1)))</f>
        <v/>
      </c>
      <c r="P1821" s="9">
        <f>IF(D1821&lt;=1-Params!$B$7,0,ROUND(_xlfn.GAMMA.INV((D1821-(1-Params!$B$7))/Params!$B$7,Params!$B$8,Params!$B$9),3))</f>
        <v/>
      </c>
      <c r="Q1821" s="9">
        <f>IF(E1821&lt;=1-Params!$B$4,0,MAX(0.1,ROUND(_xlfn.GAMMA.INV((E1821-(1-Params!$B$4))/Params!$B$4,Params!$B$5,Params!$B$6),1)))</f>
        <v/>
      </c>
      <c r="R1821" s="9">
        <f>IF(F1821&lt;=1-Params!$B$7,0,ROUND(_xlfn.GAMMA.INV((F1821-(1-Params!$B$7))/Params!$B$7,Params!$B$8,Params!$B$9),3))</f>
        <v/>
      </c>
      <c r="S1821" s="9">
        <f>IF(G1821&lt;=1-Params!$B$7,0,ROUND((Params!$B$10+Params!$B$11*G1821^Params!$B$12)*_xlfn.GAMMA.INV((G1821-(1-Params!$B$7))/Params!$B$7,Params!$B$8,Params!$B$9),3))</f>
        <v/>
      </c>
      <c r="T1821" s="9">
        <f>IF(H1821&lt;=1-Params!$B$4,0,MAX(0.1,ROUND((Params!$B$10+Params!$B$11*H1821^Params!$B$12)*_xlfn.GAMMA.INV((H1821-(1-Params!$B$4))/Params!$B$4,Params!$B$5,Params!$B$6),1)))</f>
        <v/>
      </c>
      <c r="U1821" s="9">
        <f>ROUND(_xlfn.NORM.INV(I1821,Params!$B$13,Params!$B$14),1)</f>
        <v/>
      </c>
      <c r="V1821" s="9">
        <f>ROUND(_xlfn.NORM.INV(J1821,Params!$B$15,Params!$B$16),2)</f>
        <v/>
      </c>
      <c r="W1821" s="9">
        <f>ROUND(_xlfn.NORM.INV(K1821,Params!$B$13,Params!$B$14),1)</f>
        <v/>
      </c>
      <c r="X1821" s="9">
        <f>ROUND(_xlfn.NORM.INV(L1821,Params!$B$15,Params!$B$16),2)</f>
        <v/>
      </c>
      <c r="Y1821" s="9">
        <f>ROUND(_xlfn.NORM.INV(M1821,Params!$B$15,Params!$B$16)+Params!$B$17+Params!$B$18*M1821,2)</f>
        <v/>
      </c>
      <c r="Z1821" s="9">
        <f>ROUND(_xlfn.NORM.INV(N1821,Params!$B$13,Params!$B$14)+Params!$B$17+Params!$B$18*N1821,1)</f>
        <v/>
      </c>
    </row>
    <row r="1822">
      <c r="A1822" s="11" t="n">
        <v>1821</v>
      </c>
      <c r="B1822" s="12">
        <f>INT((A1822-1)/122)+1</f>
        <v/>
      </c>
      <c r="C1822" s="13" t="n">
        <v>0.620376</v>
      </c>
      <c r="D1822" s="13" t="n">
        <v>0.001704</v>
      </c>
      <c r="E1822" s="13" t="n">
        <v>0.707467</v>
      </c>
      <c r="F1822" s="13" t="n">
        <v>0.93486</v>
      </c>
      <c r="G1822" s="13" t="n">
        <v>0.33676</v>
      </c>
      <c r="H1822" s="13" t="n">
        <v>0.2435</v>
      </c>
      <c r="I1822" s="13" t="n">
        <v>0.688137</v>
      </c>
      <c r="J1822" s="13" t="n">
        <v>0.329712</v>
      </c>
      <c r="K1822" s="13" t="n">
        <v>0.456912</v>
      </c>
      <c r="L1822" s="13" t="n">
        <v>0.743466</v>
      </c>
      <c r="M1822" s="13" t="n">
        <v>0.742403</v>
      </c>
      <c r="N1822" s="13" t="n">
        <v>0.414572</v>
      </c>
      <c r="O1822" s="9">
        <f>IF(C1822&lt;=1-Params!$B$4,0,MAX(0.1,ROUND(_xlfn.GAMMA.INV((C1822-(1-Params!$B$4))/Params!$B$4,Params!$B$5,Params!$B$6),1)))</f>
        <v/>
      </c>
      <c r="P1822" s="9">
        <f>IF(D1822&lt;=1-Params!$B$7,0,ROUND(_xlfn.GAMMA.INV((D1822-(1-Params!$B$7))/Params!$B$7,Params!$B$8,Params!$B$9),3))</f>
        <v/>
      </c>
      <c r="Q1822" s="9">
        <f>IF(E1822&lt;=1-Params!$B$4,0,MAX(0.1,ROUND(_xlfn.GAMMA.INV((E1822-(1-Params!$B$4))/Params!$B$4,Params!$B$5,Params!$B$6),1)))</f>
        <v/>
      </c>
      <c r="R1822" s="9">
        <f>IF(F1822&lt;=1-Params!$B$7,0,ROUND(_xlfn.GAMMA.INV((F1822-(1-Params!$B$7))/Params!$B$7,Params!$B$8,Params!$B$9),3))</f>
        <v/>
      </c>
      <c r="S1822" s="9">
        <f>IF(G1822&lt;=1-Params!$B$7,0,ROUND((Params!$B$10+Params!$B$11*G1822^Params!$B$12)*_xlfn.GAMMA.INV((G1822-(1-Params!$B$7))/Params!$B$7,Params!$B$8,Params!$B$9),3))</f>
        <v/>
      </c>
      <c r="T1822" s="9">
        <f>IF(H1822&lt;=1-Params!$B$4,0,MAX(0.1,ROUND((Params!$B$10+Params!$B$11*H1822^Params!$B$12)*_xlfn.GAMMA.INV((H1822-(1-Params!$B$4))/Params!$B$4,Params!$B$5,Params!$B$6),1)))</f>
        <v/>
      </c>
      <c r="U1822" s="9">
        <f>ROUND(_xlfn.NORM.INV(I1822,Params!$B$13,Params!$B$14),1)</f>
        <v/>
      </c>
      <c r="V1822" s="9">
        <f>ROUND(_xlfn.NORM.INV(J1822,Params!$B$15,Params!$B$16),2)</f>
        <v/>
      </c>
      <c r="W1822" s="9">
        <f>ROUND(_xlfn.NORM.INV(K1822,Params!$B$13,Params!$B$14),1)</f>
        <v/>
      </c>
      <c r="X1822" s="9">
        <f>ROUND(_xlfn.NORM.INV(L1822,Params!$B$15,Params!$B$16),2)</f>
        <v/>
      </c>
      <c r="Y1822" s="9">
        <f>ROUND(_xlfn.NORM.INV(M1822,Params!$B$15,Params!$B$16)+Params!$B$17+Params!$B$18*M1822,2)</f>
        <v/>
      </c>
      <c r="Z1822" s="9">
        <f>ROUND(_xlfn.NORM.INV(N1822,Params!$B$13,Params!$B$14)+Params!$B$17+Params!$B$18*N1822,1)</f>
        <v/>
      </c>
    </row>
    <row r="1823">
      <c r="A1823" s="11" t="n">
        <v>1822</v>
      </c>
      <c r="B1823" s="12">
        <f>INT((A1823-1)/122)+1</f>
        <v/>
      </c>
      <c r="C1823" s="13" t="n">
        <v>0.671714</v>
      </c>
      <c r="D1823" s="13" t="n">
        <v>0.027879</v>
      </c>
      <c r="E1823" s="13" t="n">
        <v>0.7899929999999999</v>
      </c>
      <c r="F1823" s="13" t="n">
        <v>0.9628100000000001</v>
      </c>
      <c r="G1823" s="13" t="n">
        <v>0.323375</v>
      </c>
      <c r="H1823" s="13" t="n">
        <v>0.426601</v>
      </c>
      <c r="I1823" s="13" t="n">
        <v>0.946326</v>
      </c>
      <c r="J1823" s="13" t="n">
        <v>0.184337</v>
      </c>
      <c r="K1823" s="13" t="n">
        <v>0.665639</v>
      </c>
      <c r="L1823" s="13" t="n">
        <v>0.220462</v>
      </c>
      <c r="M1823" s="13" t="n">
        <v>0.958402</v>
      </c>
      <c r="N1823" s="13" t="n">
        <v>0.596549</v>
      </c>
      <c r="O1823" s="9">
        <f>IF(C1823&lt;=1-Params!$B$4,0,MAX(0.1,ROUND(_xlfn.GAMMA.INV((C1823-(1-Params!$B$4))/Params!$B$4,Params!$B$5,Params!$B$6),1)))</f>
        <v/>
      </c>
      <c r="P1823" s="9">
        <f>IF(D1823&lt;=1-Params!$B$7,0,ROUND(_xlfn.GAMMA.INV((D1823-(1-Params!$B$7))/Params!$B$7,Params!$B$8,Params!$B$9),3))</f>
        <v/>
      </c>
      <c r="Q1823" s="9">
        <f>IF(E1823&lt;=1-Params!$B$4,0,MAX(0.1,ROUND(_xlfn.GAMMA.INV((E1823-(1-Params!$B$4))/Params!$B$4,Params!$B$5,Params!$B$6),1)))</f>
        <v/>
      </c>
      <c r="R1823" s="9">
        <f>IF(F1823&lt;=1-Params!$B$7,0,ROUND(_xlfn.GAMMA.INV((F1823-(1-Params!$B$7))/Params!$B$7,Params!$B$8,Params!$B$9),3))</f>
        <v/>
      </c>
      <c r="S1823" s="9">
        <f>IF(G1823&lt;=1-Params!$B$7,0,ROUND((Params!$B$10+Params!$B$11*G1823^Params!$B$12)*_xlfn.GAMMA.INV((G1823-(1-Params!$B$7))/Params!$B$7,Params!$B$8,Params!$B$9),3))</f>
        <v/>
      </c>
      <c r="T1823" s="9">
        <f>IF(H1823&lt;=1-Params!$B$4,0,MAX(0.1,ROUND((Params!$B$10+Params!$B$11*H1823^Params!$B$12)*_xlfn.GAMMA.INV((H1823-(1-Params!$B$4))/Params!$B$4,Params!$B$5,Params!$B$6),1)))</f>
        <v/>
      </c>
      <c r="U1823" s="9">
        <f>ROUND(_xlfn.NORM.INV(I1823,Params!$B$13,Params!$B$14),1)</f>
        <v/>
      </c>
      <c r="V1823" s="9">
        <f>ROUND(_xlfn.NORM.INV(J1823,Params!$B$15,Params!$B$16),2)</f>
        <v/>
      </c>
      <c r="W1823" s="9">
        <f>ROUND(_xlfn.NORM.INV(K1823,Params!$B$13,Params!$B$14),1)</f>
        <v/>
      </c>
      <c r="X1823" s="9">
        <f>ROUND(_xlfn.NORM.INV(L1823,Params!$B$15,Params!$B$16),2)</f>
        <v/>
      </c>
      <c r="Y1823" s="9">
        <f>ROUND(_xlfn.NORM.INV(M1823,Params!$B$15,Params!$B$16)+Params!$B$17+Params!$B$18*M1823,2)</f>
        <v/>
      </c>
      <c r="Z1823" s="9">
        <f>ROUND(_xlfn.NORM.INV(N1823,Params!$B$13,Params!$B$14)+Params!$B$17+Params!$B$18*N1823,1)</f>
        <v/>
      </c>
    </row>
    <row r="1824">
      <c r="A1824" s="11" t="n">
        <v>1823</v>
      </c>
      <c r="B1824" s="12">
        <f>INT((A1824-1)/122)+1</f>
        <v/>
      </c>
      <c r="C1824" s="13" t="n">
        <v>0.651811</v>
      </c>
      <c r="D1824" s="13" t="n">
        <v>0.497078</v>
      </c>
      <c r="E1824" s="13" t="n">
        <v>0.859744</v>
      </c>
      <c r="F1824" s="13" t="n">
        <v>0.636572</v>
      </c>
      <c r="G1824" s="13" t="n">
        <v>0.682714</v>
      </c>
      <c r="H1824" s="13" t="n">
        <v>0.040725</v>
      </c>
      <c r="I1824" s="13" t="n">
        <v>0.823254</v>
      </c>
      <c r="J1824" s="13" t="n">
        <v>0.567912</v>
      </c>
      <c r="K1824" s="13" t="n">
        <v>0.802323</v>
      </c>
      <c r="L1824" s="13" t="n">
        <v>0.07141</v>
      </c>
      <c r="M1824" s="13" t="n">
        <v>0.792896</v>
      </c>
      <c r="N1824" s="13" t="n">
        <v>0.580526</v>
      </c>
      <c r="O1824" s="9">
        <f>IF(C1824&lt;=1-Params!$B$4,0,MAX(0.1,ROUND(_xlfn.GAMMA.INV((C1824-(1-Params!$B$4))/Params!$B$4,Params!$B$5,Params!$B$6),1)))</f>
        <v/>
      </c>
      <c r="P1824" s="9">
        <f>IF(D1824&lt;=1-Params!$B$7,0,ROUND(_xlfn.GAMMA.INV((D1824-(1-Params!$B$7))/Params!$B$7,Params!$B$8,Params!$B$9),3))</f>
        <v/>
      </c>
      <c r="Q1824" s="9">
        <f>IF(E1824&lt;=1-Params!$B$4,0,MAX(0.1,ROUND(_xlfn.GAMMA.INV((E1824-(1-Params!$B$4))/Params!$B$4,Params!$B$5,Params!$B$6),1)))</f>
        <v/>
      </c>
      <c r="R1824" s="9">
        <f>IF(F1824&lt;=1-Params!$B$7,0,ROUND(_xlfn.GAMMA.INV((F1824-(1-Params!$B$7))/Params!$B$7,Params!$B$8,Params!$B$9),3))</f>
        <v/>
      </c>
      <c r="S1824" s="9">
        <f>IF(G1824&lt;=1-Params!$B$7,0,ROUND((Params!$B$10+Params!$B$11*G1824^Params!$B$12)*_xlfn.GAMMA.INV((G1824-(1-Params!$B$7))/Params!$B$7,Params!$B$8,Params!$B$9),3))</f>
        <v/>
      </c>
      <c r="T1824" s="9">
        <f>IF(H1824&lt;=1-Params!$B$4,0,MAX(0.1,ROUND((Params!$B$10+Params!$B$11*H1824^Params!$B$12)*_xlfn.GAMMA.INV((H1824-(1-Params!$B$4))/Params!$B$4,Params!$B$5,Params!$B$6),1)))</f>
        <v/>
      </c>
      <c r="U1824" s="9">
        <f>ROUND(_xlfn.NORM.INV(I1824,Params!$B$13,Params!$B$14),1)</f>
        <v/>
      </c>
      <c r="V1824" s="9">
        <f>ROUND(_xlfn.NORM.INV(J1824,Params!$B$15,Params!$B$16),2)</f>
        <v/>
      </c>
      <c r="W1824" s="9">
        <f>ROUND(_xlfn.NORM.INV(K1824,Params!$B$13,Params!$B$14),1)</f>
        <v/>
      </c>
      <c r="X1824" s="9">
        <f>ROUND(_xlfn.NORM.INV(L1824,Params!$B$15,Params!$B$16),2)</f>
        <v/>
      </c>
      <c r="Y1824" s="9">
        <f>ROUND(_xlfn.NORM.INV(M1824,Params!$B$15,Params!$B$16)+Params!$B$17+Params!$B$18*M1824,2)</f>
        <v/>
      </c>
      <c r="Z1824" s="9">
        <f>ROUND(_xlfn.NORM.INV(N1824,Params!$B$13,Params!$B$14)+Params!$B$17+Params!$B$18*N1824,1)</f>
        <v/>
      </c>
    </row>
    <row r="1825">
      <c r="A1825" s="11" t="n">
        <v>1824</v>
      </c>
      <c r="B1825" s="12">
        <f>INT((A1825-1)/122)+1</f>
        <v/>
      </c>
      <c r="C1825" s="13" t="n">
        <v>0.862561</v>
      </c>
      <c r="D1825" s="13" t="n">
        <v>0.142072</v>
      </c>
      <c r="E1825" s="13" t="n">
        <v>0.718025</v>
      </c>
      <c r="F1825" s="13" t="n">
        <v>0.770243</v>
      </c>
      <c r="G1825" s="13" t="n">
        <v>0.990297</v>
      </c>
      <c r="H1825" s="13" t="n">
        <v>0.120956</v>
      </c>
      <c r="I1825" s="13" t="n">
        <v>0.757431</v>
      </c>
      <c r="J1825" s="13" t="n">
        <v>0.49942</v>
      </c>
      <c r="K1825" s="13" t="n">
        <v>0.7607350000000001</v>
      </c>
      <c r="L1825" s="13" t="n">
        <v>0.065931</v>
      </c>
      <c r="M1825" s="13" t="n">
        <v>0.961833</v>
      </c>
      <c r="N1825" s="13" t="n">
        <v>0.289519</v>
      </c>
      <c r="O1825" s="9">
        <f>IF(C1825&lt;=1-Params!$B$4,0,MAX(0.1,ROUND(_xlfn.GAMMA.INV((C1825-(1-Params!$B$4))/Params!$B$4,Params!$B$5,Params!$B$6),1)))</f>
        <v/>
      </c>
      <c r="P1825" s="9">
        <f>IF(D1825&lt;=1-Params!$B$7,0,ROUND(_xlfn.GAMMA.INV((D1825-(1-Params!$B$7))/Params!$B$7,Params!$B$8,Params!$B$9),3))</f>
        <v/>
      </c>
      <c r="Q1825" s="9">
        <f>IF(E1825&lt;=1-Params!$B$4,0,MAX(0.1,ROUND(_xlfn.GAMMA.INV((E1825-(1-Params!$B$4))/Params!$B$4,Params!$B$5,Params!$B$6),1)))</f>
        <v/>
      </c>
      <c r="R1825" s="9">
        <f>IF(F1825&lt;=1-Params!$B$7,0,ROUND(_xlfn.GAMMA.INV((F1825-(1-Params!$B$7))/Params!$B$7,Params!$B$8,Params!$B$9),3))</f>
        <v/>
      </c>
      <c r="S1825" s="9">
        <f>IF(G1825&lt;=1-Params!$B$7,0,ROUND((Params!$B$10+Params!$B$11*G1825^Params!$B$12)*_xlfn.GAMMA.INV((G1825-(1-Params!$B$7))/Params!$B$7,Params!$B$8,Params!$B$9),3))</f>
        <v/>
      </c>
      <c r="T1825" s="9">
        <f>IF(H1825&lt;=1-Params!$B$4,0,MAX(0.1,ROUND((Params!$B$10+Params!$B$11*H1825^Params!$B$12)*_xlfn.GAMMA.INV((H1825-(1-Params!$B$4))/Params!$B$4,Params!$B$5,Params!$B$6),1)))</f>
        <v/>
      </c>
      <c r="U1825" s="9">
        <f>ROUND(_xlfn.NORM.INV(I1825,Params!$B$13,Params!$B$14),1)</f>
        <v/>
      </c>
      <c r="V1825" s="9">
        <f>ROUND(_xlfn.NORM.INV(J1825,Params!$B$15,Params!$B$16),2)</f>
        <v/>
      </c>
      <c r="W1825" s="9">
        <f>ROUND(_xlfn.NORM.INV(K1825,Params!$B$13,Params!$B$14),1)</f>
        <v/>
      </c>
      <c r="X1825" s="9">
        <f>ROUND(_xlfn.NORM.INV(L1825,Params!$B$15,Params!$B$16),2)</f>
        <v/>
      </c>
      <c r="Y1825" s="9">
        <f>ROUND(_xlfn.NORM.INV(M1825,Params!$B$15,Params!$B$16)+Params!$B$17+Params!$B$18*M1825,2)</f>
        <v/>
      </c>
      <c r="Z1825" s="9">
        <f>ROUND(_xlfn.NORM.INV(N1825,Params!$B$13,Params!$B$14)+Params!$B$17+Params!$B$18*N1825,1)</f>
        <v/>
      </c>
    </row>
    <row r="1826">
      <c r="A1826" s="11" t="n">
        <v>1825</v>
      </c>
      <c r="B1826" s="12">
        <f>INT((A1826-1)/122)+1</f>
        <v/>
      </c>
      <c r="C1826" s="13" t="n">
        <v>0.371617</v>
      </c>
      <c r="D1826" s="13" t="n">
        <v>0.526773</v>
      </c>
      <c r="E1826" s="13" t="n">
        <v>0.039964</v>
      </c>
      <c r="F1826" s="13" t="n">
        <v>0.110703</v>
      </c>
      <c r="G1826" s="13" t="n">
        <v>0.403367</v>
      </c>
      <c r="H1826" s="13" t="n">
        <v>0.396774</v>
      </c>
      <c r="I1826" s="13" t="n">
        <v>0.272825</v>
      </c>
      <c r="J1826" s="13" t="n">
        <v>0.419508</v>
      </c>
      <c r="K1826" s="13" t="n">
        <v>0.375835</v>
      </c>
      <c r="L1826" s="13" t="n">
        <v>0.118931</v>
      </c>
      <c r="M1826" s="13" t="n">
        <v>0.750507</v>
      </c>
      <c r="N1826" s="13" t="n">
        <v>0.970687</v>
      </c>
      <c r="O1826" s="9">
        <f>IF(C1826&lt;=1-Params!$B$4,0,MAX(0.1,ROUND(_xlfn.GAMMA.INV((C1826-(1-Params!$B$4))/Params!$B$4,Params!$B$5,Params!$B$6),1)))</f>
        <v/>
      </c>
      <c r="P1826" s="9">
        <f>IF(D1826&lt;=1-Params!$B$7,0,ROUND(_xlfn.GAMMA.INV((D1826-(1-Params!$B$7))/Params!$B$7,Params!$B$8,Params!$B$9),3))</f>
        <v/>
      </c>
      <c r="Q1826" s="9">
        <f>IF(E1826&lt;=1-Params!$B$4,0,MAX(0.1,ROUND(_xlfn.GAMMA.INV((E1826-(1-Params!$B$4))/Params!$B$4,Params!$B$5,Params!$B$6),1)))</f>
        <v/>
      </c>
      <c r="R1826" s="9">
        <f>IF(F1826&lt;=1-Params!$B$7,0,ROUND(_xlfn.GAMMA.INV((F1826-(1-Params!$B$7))/Params!$B$7,Params!$B$8,Params!$B$9),3))</f>
        <v/>
      </c>
      <c r="S1826" s="9">
        <f>IF(G1826&lt;=1-Params!$B$7,0,ROUND((Params!$B$10+Params!$B$11*G1826^Params!$B$12)*_xlfn.GAMMA.INV((G1826-(1-Params!$B$7))/Params!$B$7,Params!$B$8,Params!$B$9),3))</f>
        <v/>
      </c>
      <c r="T1826" s="9">
        <f>IF(H1826&lt;=1-Params!$B$4,0,MAX(0.1,ROUND((Params!$B$10+Params!$B$11*H1826^Params!$B$12)*_xlfn.GAMMA.INV((H1826-(1-Params!$B$4))/Params!$B$4,Params!$B$5,Params!$B$6),1)))</f>
        <v/>
      </c>
      <c r="U1826" s="9">
        <f>ROUND(_xlfn.NORM.INV(I1826,Params!$B$13,Params!$B$14),1)</f>
        <v/>
      </c>
      <c r="V1826" s="9">
        <f>ROUND(_xlfn.NORM.INV(J1826,Params!$B$15,Params!$B$16),2)</f>
        <v/>
      </c>
      <c r="W1826" s="9">
        <f>ROUND(_xlfn.NORM.INV(K1826,Params!$B$13,Params!$B$14),1)</f>
        <v/>
      </c>
      <c r="X1826" s="9">
        <f>ROUND(_xlfn.NORM.INV(L1826,Params!$B$15,Params!$B$16),2)</f>
        <v/>
      </c>
      <c r="Y1826" s="9">
        <f>ROUND(_xlfn.NORM.INV(M1826,Params!$B$15,Params!$B$16)+Params!$B$17+Params!$B$18*M1826,2)</f>
        <v/>
      </c>
      <c r="Z1826" s="9">
        <f>ROUND(_xlfn.NORM.INV(N1826,Params!$B$13,Params!$B$14)+Params!$B$17+Params!$B$18*N1826,1)</f>
        <v/>
      </c>
    </row>
    <row r="1827">
      <c r="A1827" s="11" t="n">
        <v>1826</v>
      </c>
      <c r="B1827" s="12">
        <f>INT((A1827-1)/122)+1</f>
        <v/>
      </c>
      <c r="C1827" s="13" t="n">
        <v>0.673763</v>
      </c>
      <c r="D1827" s="13" t="n">
        <v>0.231709</v>
      </c>
      <c r="E1827" s="13" t="n">
        <v>0.0009959999999999999</v>
      </c>
      <c r="F1827" s="13" t="n">
        <v>0.442623</v>
      </c>
      <c r="G1827" s="13" t="n">
        <v>0.201326</v>
      </c>
      <c r="H1827" s="13" t="n">
        <v>0.107283</v>
      </c>
      <c r="I1827" s="13" t="n">
        <v>0.769367</v>
      </c>
      <c r="J1827" s="13" t="n">
        <v>0.22764</v>
      </c>
      <c r="K1827" s="13" t="n">
        <v>0.459874</v>
      </c>
      <c r="L1827" s="13" t="n">
        <v>0.513329</v>
      </c>
      <c r="M1827" s="13" t="n">
        <v>0.751359</v>
      </c>
      <c r="N1827" s="13" t="n">
        <v>0.802971</v>
      </c>
      <c r="O1827" s="9">
        <f>IF(C1827&lt;=1-Params!$B$4,0,MAX(0.1,ROUND(_xlfn.GAMMA.INV((C1827-(1-Params!$B$4))/Params!$B$4,Params!$B$5,Params!$B$6),1)))</f>
        <v/>
      </c>
      <c r="P1827" s="9">
        <f>IF(D1827&lt;=1-Params!$B$7,0,ROUND(_xlfn.GAMMA.INV((D1827-(1-Params!$B$7))/Params!$B$7,Params!$B$8,Params!$B$9),3))</f>
        <v/>
      </c>
      <c r="Q1827" s="9">
        <f>IF(E1827&lt;=1-Params!$B$4,0,MAX(0.1,ROUND(_xlfn.GAMMA.INV((E1827-(1-Params!$B$4))/Params!$B$4,Params!$B$5,Params!$B$6),1)))</f>
        <v/>
      </c>
      <c r="R1827" s="9">
        <f>IF(F1827&lt;=1-Params!$B$7,0,ROUND(_xlfn.GAMMA.INV((F1827-(1-Params!$B$7))/Params!$B$7,Params!$B$8,Params!$B$9),3))</f>
        <v/>
      </c>
      <c r="S1827" s="9">
        <f>IF(G1827&lt;=1-Params!$B$7,0,ROUND((Params!$B$10+Params!$B$11*G1827^Params!$B$12)*_xlfn.GAMMA.INV((G1827-(1-Params!$B$7))/Params!$B$7,Params!$B$8,Params!$B$9),3))</f>
        <v/>
      </c>
      <c r="T1827" s="9">
        <f>IF(H1827&lt;=1-Params!$B$4,0,MAX(0.1,ROUND((Params!$B$10+Params!$B$11*H1827^Params!$B$12)*_xlfn.GAMMA.INV((H1827-(1-Params!$B$4))/Params!$B$4,Params!$B$5,Params!$B$6),1)))</f>
        <v/>
      </c>
      <c r="U1827" s="9">
        <f>ROUND(_xlfn.NORM.INV(I1827,Params!$B$13,Params!$B$14),1)</f>
        <v/>
      </c>
      <c r="V1827" s="9">
        <f>ROUND(_xlfn.NORM.INV(J1827,Params!$B$15,Params!$B$16),2)</f>
        <v/>
      </c>
      <c r="W1827" s="9">
        <f>ROUND(_xlfn.NORM.INV(K1827,Params!$B$13,Params!$B$14),1)</f>
        <v/>
      </c>
      <c r="X1827" s="9">
        <f>ROUND(_xlfn.NORM.INV(L1827,Params!$B$15,Params!$B$16),2)</f>
        <v/>
      </c>
      <c r="Y1827" s="9">
        <f>ROUND(_xlfn.NORM.INV(M1827,Params!$B$15,Params!$B$16)+Params!$B$17+Params!$B$18*M1827,2)</f>
        <v/>
      </c>
      <c r="Z1827" s="9">
        <f>ROUND(_xlfn.NORM.INV(N1827,Params!$B$13,Params!$B$14)+Params!$B$17+Params!$B$18*N1827,1)</f>
        <v/>
      </c>
    </row>
    <row r="1828">
      <c r="A1828" s="11" t="n">
        <v>1827</v>
      </c>
      <c r="B1828" s="12">
        <f>INT((A1828-1)/122)+1</f>
        <v/>
      </c>
      <c r="C1828" s="13" t="n">
        <v>0.313468</v>
      </c>
      <c r="D1828" s="13" t="n">
        <v>0.463163</v>
      </c>
      <c r="E1828" s="13" t="n">
        <v>0.35261</v>
      </c>
      <c r="F1828" s="13" t="n">
        <v>0.824902</v>
      </c>
      <c r="G1828" s="13" t="n">
        <v>0.799269</v>
      </c>
      <c r="H1828" s="13" t="n">
        <v>0.398417</v>
      </c>
      <c r="I1828" s="13" t="n">
        <v>0.806209</v>
      </c>
      <c r="J1828" s="13" t="n">
        <v>0.267684</v>
      </c>
      <c r="K1828" s="13" t="n">
        <v>0.60023</v>
      </c>
      <c r="L1828" s="13" t="n">
        <v>0.483945</v>
      </c>
      <c r="M1828" s="13" t="n">
        <v>0.864189</v>
      </c>
      <c r="N1828" s="13" t="n">
        <v>0.536069</v>
      </c>
      <c r="O1828" s="9">
        <f>IF(C1828&lt;=1-Params!$B$4,0,MAX(0.1,ROUND(_xlfn.GAMMA.INV((C1828-(1-Params!$B$4))/Params!$B$4,Params!$B$5,Params!$B$6),1)))</f>
        <v/>
      </c>
      <c r="P1828" s="9">
        <f>IF(D1828&lt;=1-Params!$B$7,0,ROUND(_xlfn.GAMMA.INV((D1828-(1-Params!$B$7))/Params!$B$7,Params!$B$8,Params!$B$9),3))</f>
        <v/>
      </c>
      <c r="Q1828" s="9">
        <f>IF(E1828&lt;=1-Params!$B$4,0,MAX(0.1,ROUND(_xlfn.GAMMA.INV((E1828-(1-Params!$B$4))/Params!$B$4,Params!$B$5,Params!$B$6),1)))</f>
        <v/>
      </c>
      <c r="R1828" s="9">
        <f>IF(F1828&lt;=1-Params!$B$7,0,ROUND(_xlfn.GAMMA.INV((F1828-(1-Params!$B$7))/Params!$B$7,Params!$B$8,Params!$B$9),3))</f>
        <v/>
      </c>
      <c r="S1828" s="9">
        <f>IF(G1828&lt;=1-Params!$B$7,0,ROUND((Params!$B$10+Params!$B$11*G1828^Params!$B$12)*_xlfn.GAMMA.INV((G1828-(1-Params!$B$7))/Params!$B$7,Params!$B$8,Params!$B$9),3))</f>
        <v/>
      </c>
      <c r="T1828" s="9">
        <f>IF(H1828&lt;=1-Params!$B$4,0,MAX(0.1,ROUND((Params!$B$10+Params!$B$11*H1828^Params!$B$12)*_xlfn.GAMMA.INV((H1828-(1-Params!$B$4))/Params!$B$4,Params!$B$5,Params!$B$6),1)))</f>
        <v/>
      </c>
      <c r="U1828" s="9">
        <f>ROUND(_xlfn.NORM.INV(I1828,Params!$B$13,Params!$B$14),1)</f>
        <v/>
      </c>
      <c r="V1828" s="9">
        <f>ROUND(_xlfn.NORM.INV(J1828,Params!$B$15,Params!$B$16),2)</f>
        <v/>
      </c>
      <c r="W1828" s="9">
        <f>ROUND(_xlfn.NORM.INV(K1828,Params!$B$13,Params!$B$14),1)</f>
        <v/>
      </c>
      <c r="X1828" s="9">
        <f>ROUND(_xlfn.NORM.INV(L1828,Params!$B$15,Params!$B$16),2)</f>
        <v/>
      </c>
      <c r="Y1828" s="9">
        <f>ROUND(_xlfn.NORM.INV(M1828,Params!$B$15,Params!$B$16)+Params!$B$17+Params!$B$18*M1828,2)</f>
        <v/>
      </c>
      <c r="Z1828" s="9">
        <f>ROUND(_xlfn.NORM.INV(N1828,Params!$B$13,Params!$B$14)+Params!$B$17+Params!$B$18*N1828,1)</f>
        <v/>
      </c>
    </row>
    <row r="1829">
      <c r="A1829" s="11" t="n">
        <v>1828</v>
      </c>
      <c r="B1829" s="12">
        <f>INT((A1829-1)/122)+1</f>
        <v/>
      </c>
      <c r="C1829" s="13" t="n">
        <v>0.281154</v>
      </c>
      <c r="D1829" s="13" t="n">
        <v>0.192257</v>
      </c>
      <c r="E1829" s="13" t="n">
        <v>0.899909</v>
      </c>
      <c r="F1829" s="13" t="n">
        <v>0.239018</v>
      </c>
      <c r="G1829" s="13" t="n">
        <v>0.756009</v>
      </c>
      <c r="H1829" s="13" t="n">
        <v>0.499777</v>
      </c>
      <c r="I1829" s="13" t="n">
        <v>0.697437</v>
      </c>
      <c r="J1829" s="13" t="n">
        <v>0.193669</v>
      </c>
      <c r="K1829" s="13" t="n">
        <v>0.708002</v>
      </c>
      <c r="L1829" s="13" t="n">
        <v>0.493685</v>
      </c>
      <c r="M1829" s="13" t="n">
        <v>0.881423</v>
      </c>
      <c r="N1829" s="13" t="n">
        <v>0.54678</v>
      </c>
      <c r="O1829" s="9">
        <f>IF(C1829&lt;=1-Params!$B$4,0,MAX(0.1,ROUND(_xlfn.GAMMA.INV((C1829-(1-Params!$B$4))/Params!$B$4,Params!$B$5,Params!$B$6),1)))</f>
        <v/>
      </c>
      <c r="P1829" s="9">
        <f>IF(D1829&lt;=1-Params!$B$7,0,ROUND(_xlfn.GAMMA.INV((D1829-(1-Params!$B$7))/Params!$B$7,Params!$B$8,Params!$B$9),3))</f>
        <v/>
      </c>
      <c r="Q1829" s="9">
        <f>IF(E1829&lt;=1-Params!$B$4,0,MAX(0.1,ROUND(_xlfn.GAMMA.INV((E1829-(1-Params!$B$4))/Params!$B$4,Params!$B$5,Params!$B$6),1)))</f>
        <v/>
      </c>
      <c r="R1829" s="9">
        <f>IF(F1829&lt;=1-Params!$B$7,0,ROUND(_xlfn.GAMMA.INV((F1829-(1-Params!$B$7))/Params!$B$7,Params!$B$8,Params!$B$9),3))</f>
        <v/>
      </c>
      <c r="S1829" s="9">
        <f>IF(G1829&lt;=1-Params!$B$7,0,ROUND((Params!$B$10+Params!$B$11*G1829^Params!$B$12)*_xlfn.GAMMA.INV((G1829-(1-Params!$B$7))/Params!$B$7,Params!$B$8,Params!$B$9),3))</f>
        <v/>
      </c>
      <c r="T1829" s="9">
        <f>IF(H1829&lt;=1-Params!$B$4,0,MAX(0.1,ROUND((Params!$B$10+Params!$B$11*H1829^Params!$B$12)*_xlfn.GAMMA.INV((H1829-(1-Params!$B$4))/Params!$B$4,Params!$B$5,Params!$B$6),1)))</f>
        <v/>
      </c>
      <c r="U1829" s="9">
        <f>ROUND(_xlfn.NORM.INV(I1829,Params!$B$13,Params!$B$14),1)</f>
        <v/>
      </c>
      <c r="V1829" s="9">
        <f>ROUND(_xlfn.NORM.INV(J1829,Params!$B$15,Params!$B$16),2)</f>
        <v/>
      </c>
      <c r="W1829" s="9">
        <f>ROUND(_xlfn.NORM.INV(K1829,Params!$B$13,Params!$B$14),1)</f>
        <v/>
      </c>
      <c r="X1829" s="9">
        <f>ROUND(_xlfn.NORM.INV(L1829,Params!$B$15,Params!$B$16),2)</f>
        <v/>
      </c>
      <c r="Y1829" s="9">
        <f>ROUND(_xlfn.NORM.INV(M1829,Params!$B$15,Params!$B$16)+Params!$B$17+Params!$B$18*M1829,2)</f>
        <v/>
      </c>
      <c r="Z1829" s="9">
        <f>ROUND(_xlfn.NORM.INV(N1829,Params!$B$13,Params!$B$14)+Params!$B$17+Params!$B$18*N1829,1)</f>
        <v/>
      </c>
    </row>
    <row r="1830">
      <c r="A1830" s="11" t="n">
        <v>1829</v>
      </c>
      <c r="B1830" s="12">
        <f>INT((A1830-1)/122)+1</f>
        <v/>
      </c>
      <c r="C1830" s="13" t="n">
        <v>0.092444</v>
      </c>
      <c r="D1830" s="13" t="n">
        <v>0.017994</v>
      </c>
      <c r="E1830" s="13" t="n">
        <v>0.934945</v>
      </c>
      <c r="F1830" s="13" t="n">
        <v>0.192336</v>
      </c>
      <c r="G1830" s="13" t="n">
        <v>0.7536580000000001</v>
      </c>
      <c r="H1830" s="13" t="n">
        <v>0.404921</v>
      </c>
      <c r="I1830" s="13" t="n">
        <v>0.768858</v>
      </c>
      <c r="J1830" s="13" t="n">
        <v>0.450133</v>
      </c>
      <c r="K1830" s="13" t="n">
        <v>0.499094</v>
      </c>
      <c r="L1830" s="13" t="n">
        <v>0.8753649999999999</v>
      </c>
      <c r="M1830" s="13" t="n">
        <v>0.348363</v>
      </c>
      <c r="N1830" s="13" t="n">
        <v>0.591124</v>
      </c>
      <c r="O1830" s="9">
        <f>IF(C1830&lt;=1-Params!$B$4,0,MAX(0.1,ROUND(_xlfn.GAMMA.INV((C1830-(1-Params!$B$4))/Params!$B$4,Params!$B$5,Params!$B$6),1)))</f>
        <v/>
      </c>
      <c r="P1830" s="9">
        <f>IF(D1830&lt;=1-Params!$B$7,0,ROUND(_xlfn.GAMMA.INV((D1830-(1-Params!$B$7))/Params!$B$7,Params!$B$8,Params!$B$9),3))</f>
        <v/>
      </c>
      <c r="Q1830" s="9">
        <f>IF(E1830&lt;=1-Params!$B$4,0,MAX(0.1,ROUND(_xlfn.GAMMA.INV((E1830-(1-Params!$B$4))/Params!$B$4,Params!$B$5,Params!$B$6),1)))</f>
        <v/>
      </c>
      <c r="R1830" s="9">
        <f>IF(F1830&lt;=1-Params!$B$7,0,ROUND(_xlfn.GAMMA.INV((F1830-(1-Params!$B$7))/Params!$B$7,Params!$B$8,Params!$B$9),3))</f>
        <v/>
      </c>
      <c r="S1830" s="9">
        <f>IF(G1830&lt;=1-Params!$B$7,0,ROUND((Params!$B$10+Params!$B$11*G1830^Params!$B$12)*_xlfn.GAMMA.INV((G1830-(1-Params!$B$7))/Params!$B$7,Params!$B$8,Params!$B$9),3))</f>
        <v/>
      </c>
      <c r="T1830" s="9">
        <f>IF(H1830&lt;=1-Params!$B$4,0,MAX(0.1,ROUND((Params!$B$10+Params!$B$11*H1830^Params!$B$12)*_xlfn.GAMMA.INV((H1830-(1-Params!$B$4))/Params!$B$4,Params!$B$5,Params!$B$6),1)))</f>
        <v/>
      </c>
      <c r="U1830" s="9">
        <f>ROUND(_xlfn.NORM.INV(I1830,Params!$B$13,Params!$B$14),1)</f>
        <v/>
      </c>
      <c r="V1830" s="9">
        <f>ROUND(_xlfn.NORM.INV(J1830,Params!$B$15,Params!$B$16),2)</f>
        <v/>
      </c>
      <c r="W1830" s="9">
        <f>ROUND(_xlfn.NORM.INV(K1830,Params!$B$13,Params!$B$14),1)</f>
        <v/>
      </c>
      <c r="X1830" s="9">
        <f>ROUND(_xlfn.NORM.INV(L1830,Params!$B$15,Params!$B$16),2)</f>
        <v/>
      </c>
      <c r="Y1830" s="9">
        <f>ROUND(_xlfn.NORM.INV(M1830,Params!$B$15,Params!$B$16)+Params!$B$17+Params!$B$18*M1830,2)</f>
        <v/>
      </c>
      <c r="Z1830" s="9">
        <f>ROUND(_xlfn.NORM.INV(N1830,Params!$B$13,Params!$B$14)+Params!$B$17+Params!$B$18*N1830,1)</f>
        <v/>
      </c>
    </row>
    <row r="1831">
      <c r="A1831" s="11" t="n">
        <v>1830</v>
      </c>
      <c r="B1831" s="12">
        <f>INT((A1831-1)/122)+1</f>
        <v/>
      </c>
      <c r="C1831" s="13" t="n">
        <v>0.626895</v>
      </c>
      <c r="D1831" s="13" t="n">
        <v>0.433162</v>
      </c>
      <c r="E1831" s="13" t="n">
        <v>0.459978</v>
      </c>
      <c r="F1831" s="13" t="n">
        <v>0.318649</v>
      </c>
      <c r="G1831" s="13" t="n">
        <v>0.362079</v>
      </c>
      <c r="H1831" s="13" t="n">
        <v>0.899772</v>
      </c>
      <c r="I1831" s="13" t="n">
        <v>0.807362</v>
      </c>
      <c r="J1831" s="13" t="n">
        <v>0.822574</v>
      </c>
      <c r="K1831" s="13" t="n">
        <v>0.17514</v>
      </c>
      <c r="L1831" s="13" t="n">
        <v>0.70173</v>
      </c>
      <c r="M1831" s="13" t="n">
        <v>0.61822</v>
      </c>
      <c r="N1831" s="13" t="n">
        <v>0.675249</v>
      </c>
      <c r="O1831" s="9">
        <f>IF(C1831&lt;=1-Params!$B$4,0,MAX(0.1,ROUND(_xlfn.GAMMA.INV((C1831-(1-Params!$B$4))/Params!$B$4,Params!$B$5,Params!$B$6),1)))</f>
        <v/>
      </c>
      <c r="P1831" s="9">
        <f>IF(D1831&lt;=1-Params!$B$7,0,ROUND(_xlfn.GAMMA.INV((D1831-(1-Params!$B$7))/Params!$B$7,Params!$B$8,Params!$B$9),3))</f>
        <v/>
      </c>
      <c r="Q1831" s="9">
        <f>IF(E1831&lt;=1-Params!$B$4,0,MAX(0.1,ROUND(_xlfn.GAMMA.INV((E1831-(1-Params!$B$4))/Params!$B$4,Params!$B$5,Params!$B$6),1)))</f>
        <v/>
      </c>
      <c r="R1831" s="9">
        <f>IF(F1831&lt;=1-Params!$B$7,0,ROUND(_xlfn.GAMMA.INV((F1831-(1-Params!$B$7))/Params!$B$7,Params!$B$8,Params!$B$9),3))</f>
        <v/>
      </c>
      <c r="S1831" s="9">
        <f>IF(G1831&lt;=1-Params!$B$7,0,ROUND((Params!$B$10+Params!$B$11*G1831^Params!$B$12)*_xlfn.GAMMA.INV((G1831-(1-Params!$B$7))/Params!$B$7,Params!$B$8,Params!$B$9),3))</f>
        <v/>
      </c>
      <c r="T1831" s="9">
        <f>IF(H1831&lt;=1-Params!$B$4,0,MAX(0.1,ROUND((Params!$B$10+Params!$B$11*H1831^Params!$B$12)*_xlfn.GAMMA.INV((H1831-(1-Params!$B$4))/Params!$B$4,Params!$B$5,Params!$B$6),1)))</f>
        <v/>
      </c>
      <c r="U1831" s="9">
        <f>ROUND(_xlfn.NORM.INV(I1831,Params!$B$13,Params!$B$14),1)</f>
        <v/>
      </c>
      <c r="V1831" s="9">
        <f>ROUND(_xlfn.NORM.INV(J1831,Params!$B$15,Params!$B$16),2)</f>
        <v/>
      </c>
      <c r="W1831" s="9">
        <f>ROUND(_xlfn.NORM.INV(K1831,Params!$B$13,Params!$B$14),1)</f>
        <v/>
      </c>
      <c r="X1831" s="9">
        <f>ROUND(_xlfn.NORM.INV(L1831,Params!$B$15,Params!$B$16),2)</f>
        <v/>
      </c>
      <c r="Y1831" s="9">
        <f>ROUND(_xlfn.NORM.INV(M1831,Params!$B$15,Params!$B$16)+Params!$B$17+Params!$B$18*M1831,2)</f>
        <v/>
      </c>
      <c r="Z1831" s="9">
        <f>ROUND(_xlfn.NORM.INV(N1831,Params!$B$13,Params!$B$14)+Params!$B$17+Params!$B$18*N1831,1)</f>
        <v/>
      </c>
    </row>
    <row r="1832">
      <c r="A1832" s="11" t="n">
        <v>1831</v>
      </c>
      <c r="B1832" s="12">
        <f>INT((A1832-1)/122)+1</f>
        <v/>
      </c>
      <c r="C1832" s="13" t="n">
        <v>0.141902</v>
      </c>
      <c r="D1832" s="13" t="n">
        <v>0.85203</v>
      </c>
      <c r="E1832" s="13" t="n">
        <v>0.435665</v>
      </c>
      <c r="F1832" s="13" t="n">
        <v>0.06859</v>
      </c>
      <c r="G1832" s="13" t="n">
        <v>0.128349</v>
      </c>
      <c r="H1832" s="13" t="n">
        <v>0.4638</v>
      </c>
      <c r="I1832" s="13" t="n">
        <v>0.56416</v>
      </c>
      <c r="J1832" s="13" t="n">
        <v>0.665364</v>
      </c>
      <c r="K1832" s="13" t="n">
        <v>0.871735</v>
      </c>
      <c r="L1832" s="13" t="n">
        <v>0.164497</v>
      </c>
      <c r="M1832" s="13" t="n">
        <v>0.872937</v>
      </c>
      <c r="N1832" s="13" t="n">
        <v>0.563306</v>
      </c>
      <c r="O1832" s="9">
        <f>IF(C1832&lt;=1-Params!$B$4,0,MAX(0.1,ROUND(_xlfn.GAMMA.INV((C1832-(1-Params!$B$4))/Params!$B$4,Params!$B$5,Params!$B$6),1)))</f>
        <v/>
      </c>
      <c r="P1832" s="9">
        <f>IF(D1832&lt;=1-Params!$B$7,0,ROUND(_xlfn.GAMMA.INV((D1832-(1-Params!$B$7))/Params!$B$7,Params!$B$8,Params!$B$9),3))</f>
        <v/>
      </c>
      <c r="Q1832" s="9">
        <f>IF(E1832&lt;=1-Params!$B$4,0,MAX(0.1,ROUND(_xlfn.GAMMA.INV((E1832-(1-Params!$B$4))/Params!$B$4,Params!$B$5,Params!$B$6),1)))</f>
        <v/>
      </c>
      <c r="R1832" s="9">
        <f>IF(F1832&lt;=1-Params!$B$7,0,ROUND(_xlfn.GAMMA.INV((F1832-(1-Params!$B$7))/Params!$B$7,Params!$B$8,Params!$B$9),3))</f>
        <v/>
      </c>
      <c r="S1832" s="9">
        <f>IF(G1832&lt;=1-Params!$B$7,0,ROUND((Params!$B$10+Params!$B$11*G1832^Params!$B$12)*_xlfn.GAMMA.INV((G1832-(1-Params!$B$7))/Params!$B$7,Params!$B$8,Params!$B$9),3))</f>
        <v/>
      </c>
      <c r="T1832" s="9">
        <f>IF(H1832&lt;=1-Params!$B$4,0,MAX(0.1,ROUND((Params!$B$10+Params!$B$11*H1832^Params!$B$12)*_xlfn.GAMMA.INV((H1832-(1-Params!$B$4))/Params!$B$4,Params!$B$5,Params!$B$6),1)))</f>
        <v/>
      </c>
      <c r="U1832" s="9">
        <f>ROUND(_xlfn.NORM.INV(I1832,Params!$B$13,Params!$B$14),1)</f>
        <v/>
      </c>
      <c r="V1832" s="9">
        <f>ROUND(_xlfn.NORM.INV(J1832,Params!$B$15,Params!$B$16),2)</f>
        <v/>
      </c>
      <c r="W1832" s="9">
        <f>ROUND(_xlfn.NORM.INV(K1832,Params!$B$13,Params!$B$14),1)</f>
        <v/>
      </c>
      <c r="X1832" s="9">
        <f>ROUND(_xlfn.NORM.INV(L1832,Params!$B$15,Params!$B$16),2)</f>
        <v/>
      </c>
      <c r="Y1832" s="9">
        <f>ROUND(_xlfn.NORM.INV(M1832,Params!$B$15,Params!$B$16)+Params!$B$17+Params!$B$18*M1832,2)</f>
        <v/>
      </c>
      <c r="Z1832" s="9">
        <f>ROUND(_xlfn.NORM.INV(N1832,Params!$B$13,Params!$B$14)+Params!$B$17+Params!$B$18*N1832,1)</f>
        <v/>
      </c>
    </row>
    <row r="1833">
      <c r="A1833" s="11" t="n">
        <v>1832</v>
      </c>
      <c r="B1833" s="12">
        <f>INT((A1833-1)/122)+1</f>
        <v/>
      </c>
      <c r="C1833" s="13" t="n">
        <v>0.327818</v>
      </c>
      <c r="D1833" s="13" t="n">
        <v>0.769119</v>
      </c>
      <c r="E1833" s="13" t="n">
        <v>0.036619</v>
      </c>
      <c r="F1833" s="13" t="n">
        <v>0.413937</v>
      </c>
      <c r="G1833" s="13" t="n">
        <v>0.066679</v>
      </c>
      <c r="H1833" s="13" t="n">
        <v>0.236948</v>
      </c>
      <c r="I1833" s="13" t="n">
        <v>0.479597</v>
      </c>
      <c r="J1833" s="13" t="n">
        <v>0.753501</v>
      </c>
      <c r="K1833" s="13" t="n">
        <v>0.310881</v>
      </c>
      <c r="L1833" s="13" t="n">
        <v>0.560382</v>
      </c>
      <c r="M1833" s="13" t="n">
        <v>0.84863</v>
      </c>
      <c r="N1833" s="13" t="n">
        <v>0.383524</v>
      </c>
      <c r="O1833" s="9">
        <f>IF(C1833&lt;=1-Params!$B$4,0,MAX(0.1,ROUND(_xlfn.GAMMA.INV((C1833-(1-Params!$B$4))/Params!$B$4,Params!$B$5,Params!$B$6),1)))</f>
        <v/>
      </c>
      <c r="P1833" s="9">
        <f>IF(D1833&lt;=1-Params!$B$7,0,ROUND(_xlfn.GAMMA.INV((D1833-(1-Params!$B$7))/Params!$B$7,Params!$B$8,Params!$B$9),3))</f>
        <v/>
      </c>
      <c r="Q1833" s="9">
        <f>IF(E1833&lt;=1-Params!$B$4,0,MAX(0.1,ROUND(_xlfn.GAMMA.INV((E1833-(1-Params!$B$4))/Params!$B$4,Params!$B$5,Params!$B$6),1)))</f>
        <v/>
      </c>
      <c r="R1833" s="9">
        <f>IF(F1833&lt;=1-Params!$B$7,0,ROUND(_xlfn.GAMMA.INV((F1833-(1-Params!$B$7))/Params!$B$7,Params!$B$8,Params!$B$9),3))</f>
        <v/>
      </c>
      <c r="S1833" s="9">
        <f>IF(G1833&lt;=1-Params!$B$7,0,ROUND((Params!$B$10+Params!$B$11*G1833^Params!$B$12)*_xlfn.GAMMA.INV((G1833-(1-Params!$B$7))/Params!$B$7,Params!$B$8,Params!$B$9),3))</f>
        <v/>
      </c>
      <c r="T1833" s="9">
        <f>IF(H1833&lt;=1-Params!$B$4,0,MAX(0.1,ROUND((Params!$B$10+Params!$B$11*H1833^Params!$B$12)*_xlfn.GAMMA.INV((H1833-(1-Params!$B$4))/Params!$B$4,Params!$B$5,Params!$B$6),1)))</f>
        <v/>
      </c>
      <c r="U1833" s="9">
        <f>ROUND(_xlfn.NORM.INV(I1833,Params!$B$13,Params!$B$14),1)</f>
        <v/>
      </c>
      <c r="V1833" s="9">
        <f>ROUND(_xlfn.NORM.INV(J1833,Params!$B$15,Params!$B$16),2)</f>
        <v/>
      </c>
      <c r="W1833" s="9">
        <f>ROUND(_xlfn.NORM.INV(K1833,Params!$B$13,Params!$B$14),1)</f>
        <v/>
      </c>
      <c r="X1833" s="9">
        <f>ROUND(_xlfn.NORM.INV(L1833,Params!$B$15,Params!$B$16),2)</f>
        <v/>
      </c>
      <c r="Y1833" s="9">
        <f>ROUND(_xlfn.NORM.INV(M1833,Params!$B$15,Params!$B$16)+Params!$B$17+Params!$B$18*M1833,2)</f>
        <v/>
      </c>
      <c r="Z1833" s="9">
        <f>ROUND(_xlfn.NORM.INV(N1833,Params!$B$13,Params!$B$14)+Params!$B$17+Params!$B$18*N1833,1)</f>
        <v/>
      </c>
    </row>
    <row r="1834">
      <c r="A1834" s="11" t="n">
        <v>1833</v>
      </c>
      <c r="B1834" s="12">
        <f>INT((A1834-1)/122)+1</f>
        <v/>
      </c>
      <c r="C1834" s="13" t="n">
        <v>0.340359</v>
      </c>
      <c r="D1834" s="13" t="n">
        <v>0.7801979999999999</v>
      </c>
      <c r="E1834" s="13" t="n">
        <v>0.691097</v>
      </c>
      <c r="F1834" s="13" t="n">
        <v>0.061239</v>
      </c>
      <c r="G1834" s="13" t="n">
        <v>0.146643</v>
      </c>
      <c r="H1834" s="13" t="n">
        <v>0.434835</v>
      </c>
      <c r="I1834" s="13" t="n">
        <v>0.470208</v>
      </c>
      <c r="J1834" s="13" t="n">
        <v>0.891876</v>
      </c>
      <c r="K1834" s="13" t="n">
        <v>0.770209</v>
      </c>
      <c r="L1834" s="13" t="n">
        <v>0.837989</v>
      </c>
      <c r="M1834" s="13" t="n">
        <v>0.789059</v>
      </c>
      <c r="N1834" s="13" t="n">
        <v>0.364954</v>
      </c>
      <c r="O1834" s="9">
        <f>IF(C1834&lt;=1-Params!$B$4,0,MAX(0.1,ROUND(_xlfn.GAMMA.INV((C1834-(1-Params!$B$4))/Params!$B$4,Params!$B$5,Params!$B$6),1)))</f>
        <v/>
      </c>
      <c r="P1834" s="9">
        <f>IF(D1834&lt;=1-Params!$B$7,0,ROUND(_xlfn.GAMMA.INV((D1834-(1-Params!$B$7))/Params!$B$7,Params!$B$8,Params!$B$9),3))</f>
        <v/>
      </c>
      <c r="Q1834" s="9">
        <f>IF(E1834&lt;=1-Params!$B$4,0,MAX(0.1,ROUND(_xlfn.GAMMA.INV((E1834-(1-Params!$B$4))/Params!$B$4,Params!$B$5,Params!$B$6),1)))</f>
        <v/>
      </c>
      <c r="R1834" s="9">
        <f>IF(F1834&lt;=1-Params!$B$7,0,ROUND(_xlfn.GAMMA.INV((F1834-(1-Params!$B$7))/Params!$B$7,Params!$B$8,Params!$B$9),3))</f>
        <v/>
      </c>
      <c r="S1834" s="9">
        <f>IF(G1834&lt;=1-Params!$B$7,0,ROUND((Params!$B$10+Params!$B$11*G1834^Params!$B$12)*_xlfn.GAMMA.INV((G1834-(1-Params!$B$7))/Params!$B$7,Params!$B$8,Params!$B$9),3))</f>
        <v/>
      </c>
      <c r="T1834" s="9">
        <f>IF(H1834&lt;=1-Params!$B$4,0,MAX(0.1,ROUND((Params!$B$10+Params!$B$11*H1834^Params!$B$12)*_xlfn.GAMMA.INV((H1834-(1-Params!$B$4))/Params!$B$4,Params!$B$5,Params!$B$6),1)))</f>
        <v/>
      </c>
      <c r="U1834" s="9">
        <f>ROUND(_xlfn.NORM.INV(I1834,Params!$B$13,Params!$B$14),1)</f>
        <v/>
      </c>
      <c r="V1834" s="9">
        <f>ROUND(_xlfn.NORM.INV(J1834,Params!$B$15,Params!$B$16),2)</f>
        <v/>
      </c>
      <c r="W1834" s="9">
        <f>ROUND(_xlfn.NORM.INV(K1834,Params!$B$13,Params!$B$14),1)</f>
        <v/>
      </c>
      <c r="X1834" s="9">
        <f>ROUND(_xlfn.NORM.INV(L1834,Params!$B$15,Params!$B$16),2)</f>
        <v/>
      </c>
      <c r="Y1834" s="9">
        <f>ROUND(_xlfn.NORM.INV(M1834,Params!$B$15,Params!$B$16)+Params!$B$17+Params!$B$18*M1834,2)</f>
        <v/>
      </c>
      <c r="Z1834" s="9">
        <f>ROUND(_xlfn.NORM.INV(N1834,Params!$B$13,Params!$B$14)+Params!$B$17+Params!$B$18*N1834,1)</f>
        <v/>
      </c>
    </row>
    <row r="1835">
      <c r="A1835" s="11" t="n">
        <v>1834</v>
      </c>
      <c r="B1835" s="12">
        <f>INT((A1835-1)/122)+1</f>
        <v/>
      </c>
      <c r="C1835" s="13" t="n">
        <v>0.095751</v>
      </c>
      <c r="D1835" s="13" t="n">
        <v>0.927773</v>
      </c>
      <c r="E1835" s="13" t="n">
        <v>0.928816</v>
      </c>
      <c r="F1835" s="13" t="n">
        <v>0.748255</v>
      </c>
      <c r="G1835" s="13" t="n">
        <v>0.538723</v>
      </c>
      <c r="H1835" s="13" t="n">
        <v>0.124423</v>
      </c>
      <c r="I1835" s="13" t="n">
        <v>0.637619</v>
      </c>
      <c r="J1835" s="13" t="n">
        <v>0.816089</v>
      </c>
      <c r="K1835" s="13" t="n">
        <v>0.484257</v>
      </c>
      <c r="L1835" s="13" t="n">
        <v>0.935734</v>
      </c>
      <c r="M1835" s="13" t="n">
        <v>0.710802</v>
      </c>
      <c r="N1835" s="13" t="n">
        <v>0.466292</v>
      </c>
      <c r="O1835" s="9">
        <f>IF(C1835&lt;=1-Params!$B$4,0,MAX(0.1,ROUND(_xlfn.GAMMA.INV((C1835-(1-Params!$B$4))/Params!$B$4,Params!$B$5,Params!$B$6),1)))</f>
        <v/>
      </c>
      <c r="P1835" s="9">
        <f>IF(D1835&lt;=1-Params!$B$7,0,ROUND(_xlfn.GAMMA.INV((D1835-(1-Params!$B$7))/Params!$B$7,Params!$B$8,Params!$B$9),3))</f>
        <v/>
      </c>
      <c r="Q1835" s="9">
        <f>IF(E1835&lt;=1-Params!$B$4,0,MAX(0.1,ROUND(_xlfn.GAMMA.INV((E1835-(1-Params!$B$4))/Params!$B$4,Params!$B$5,Params!$B$6),1)))</f>
        <v/>
      </c>
      <c r="R1835" s="9">
        <f>IF(F1835&lt;=1-Params!$B$7,0,ROUND(_xlfn.GAMMA.INV((F1835-(1-Params!$B$7))/Params!$B$7,Params!$B$8,Params!$B$9),3))</f>
        <v/>
      </c>
      <c r="S1835" s="9">
        <f>IF(G1835&lt;=1-Params!$B$7,0,ROUND((Params!$B$10+Params!$B$11*G1835^Params!$B$12)*_xlfn.GAMMA.INV((G1835-(1-Params!$B$7))/Params!$B$7,Params!$B$8,Params!$B$9),3))</f>
        <v/>
      </c>
      <c r="T1835" s="9">
        <f>IF(H1835&lt;=1-Params!$B$4,0,MAX(0.1,ROUND((Params!$B$10+Params!$B$11*H1835^Params!$B$12)*_xlfn.GAMMA.INV((H1835-(1-Params!$B$4))/Params!$B$4,Params!$B$5,Params!$B$6),1)))</f>
        <v/>
      </c>
      <c r="U1835" s="9">
        <f>ROUND(_xlfn.NORM.INV(I1835,Params!$B$13,Params!$B$14),1)</f>
        <v/>
      </c>
      <c r="V1835" s="9">
        <f>ROUND(_xlfn.NORM.INV(J1835,Params!$B$15,Params!$B$16),2)</f>
        <v/>
      </c>
      <c r="W1835" s="9">
        <f>ROUND(_xlfn.NORM.INV(K1835,Params!$B$13,Params!$B$14),1)</f>
        <v/>
      </c>
      <c r="X1835" s="9">
        <f>ROUND(_xlfn.NORM.INV(L1835,Params!$B$15,Params!$B$16),2)</f>
        <v/>
      </c>
      <c r="Y1835" s="9">
        <f>ROUND(_xlfn.NORM.INV(M1835,Params!$B$15,Params!$B$16)+Params!$B$17+Params!$B$18*M1835,2)</f>
        <v/>
      </c>
      <c r="Z1835" s="9">
        <f>ROUND(_xlfn.NORM.INV(N1835,Params!$B$13,Params!$B$14)+Params!$B$17+Params!$B$18*N1835,1)</f>
        <v/>
      </c>
    </row>
    <row r="1836">
      <c r="A1836" s="11" t="n">
        <v>1835</v>
      </c>
      <c r="B1836" s="12">
        <f>INT((A1836-1)/122)+1</f>
        <v/>
      </c>
      <c r="C1836" s="13" t="n">
        <v>0.09780999999999999</v>
      </c>
      <c r="D1836" s="13" t="n">
        <v>0.609295</v>
      </c>
      <c r="E1836" s="13" t="n">
        <v>0.723179</v>
      </c>
      <c r="F1836" s="13" t="n">
        <v>0.897822</v>
      </c>
      <c r="G1836" s="13" t="n">
        <v>0.741582</v>
      </c>
      <c r="H1836" s="13" t="n">
        <v>0.101965</v>
      </c>
      <c r="I1836" s="13" t="n">
        <v>0.75166</v>
      </c>
      <c r="J1836" s="13" t="n">
        <v>0.890038</v>
      </c>
      <c r="K1836" s="13" t="n">
        <v>0.993318</v>
      </c>
      <c r="L1836" s="13" t="n">
        <v>0.976602</v>
      </c>
      <c r="M1836" s="13" t="n">
        <v>0.434549</v>
      </c>
      <c r="N1836" s="13" t="n">
        <v>0.626378</v>
      </c>
      <c r="O1836" s="9">
        <f>IF(C1836&lt;=1-Params!$B$4,0,MAX(0.1,ROUND(_xlfn.GAMMA.INV((C1836-(1-Params!$B$4))/Params!$B$4,Params!$B$5,Params!$B$6),1)))</f>
        <v/>
      </c>
      <c r="P1836" s="9">
        <f>IF(D1836&lt;=1-Params!$B$7,0,ROUND(_xlfn.GAMMA.INV((D1836-(1-Params!$B$7))/Params!$B$7,Params!$B$8,Params!$B$9),3))</f>
        <v/>
      </c>
      <c r="Q1836" s="9">
        <f>IF(E1836&lt;=1-Params!$B$4,0,MAX(0.1,ROUND(_xlfn.GAMMA.INV((E1836-(1-Params!$B$4))/Params!$B$4,Params!$B$5,Params!$B$6),1)))</f>
        <v/>
      </c>
      <c r="R1836" s="9">
        <f>IF(F1836&lt;=1-Params!$B$7,0,ROUND(_xlfn.GAMMA.INV((F1836-(1-Params!$B$7))/Params!$B$7,Params!$B$8,Params!$B$9),3))</f>
        <v/>
      </c>
      <c r="S1836" s="9">
        <f>IF(G1836&lt;=1-Params!$B$7,0,ROUND((Params!$B$10+Params!$B$11*G1836^Params!$B$12)*_xlfn.GAMMA.INV((G1836-(1-Params!$B$7))/Params!$B$7,Params!$B$8,Params!$B$9),3))</f>
        <v/>
      </c>
      <c r="T1836" s="9">
        <f>IF(H1836&lt;=1-Params!$B$4,0,MAX(0.1,ROUND((Params!$B$10+Params!$B$11*H1836^Params!$B$12)*_xlfn.GAMMA.INV((H1836-(1-Params!$B$4))/Params!$B$4,Params!$B$5,Params!$B$6),1)))</f>
        <v/>
      </c>
      <c r="U1836" s="9">
        <f>ROUND(_xlfn.NORM.INV(I1836,Params!$B$13,Params!$B$14),1)</f>
        <v/>
      </c>
      <c r="V1836" s="9">
        <f>ROUND(_xlfn.NORM.INV(J1836,Params!$B$15,Params!$B$16),2)</f>
        <v/>
      </c>
      <c r="W1836" s="9">
        <f>ROUND(_xlfn.NORM.INV(K1836,Params!$B$13,Params!$B$14),1)</f>
        <v/>
      </c>
      <c r="X1836" s="9">
        <f>ROUND(_xlfn.NORM.INV(L1836,Params!$B$15,Params!$B$16),2)</f>
        <v/>
      </c>
      <c r="Y1836" s="9">
        <f>ROUND(_xlfn.NORM.INV(M1836,Params!$B$15,Params!$B$16)+Params!$B$17+Params!$B$18*M1836,2)</f>
        <v/>
      </c>
      <c r="Z1836" s="9">
        <f>ROUND(_xlfn.NORM.INV(N1836,Params!$B$13,Params!$B$14)+Params!$B$17+Params!$B$18*N1836,1)</f>
        <v/>
      </c>
    </row>
    <row r="1837">
      <c r="A1837" s="11" t="n">
        <v>1836</v>
      </c>
      <c r="B1837" s="12">
        <f>INT((A1837-1)/122)+1</f>
        <v/>
      </c>
      <c r="C1837" s="13" t="n">
        <v>0.141145</v>
      </c>
      <c r="D1837" s="13" t="n">
        <v>0.65125</v>
      </c>
      <c r="E1837" s="13" t="n">
        <v>0.585491</v>
      </c>
      <c r="F1837" s="13" t="n">
        <v>0.787788</v>
      </c>
      <c r="G1837" s="13" t="n">
        <v>0.384662</v>
      </c>
      <c r="H1837" s="13" t="n">
        <v>0.992378</v>
      </c>
      <c r="I1837" s="13" t="n">
        <v>0.983751</v>
      </c>
      <c r="J1837" s="13" t="n">
        <v>0.789456</v>
      </c>
      <c r="K1837" s="13" t="n">
        <v>0.982218</v>
      </c>
      <c r="L1837" s="13" t="n">
        <v>0.795558</v>
      </c>
      <c r="M1837" s="13" t="n">
        <v>0.615222</v>
      </c>
      <c r="N1837" s="13" t="n">
        <v>0.9382</v>
      </c>
      <c r="O1837" s="9">
        <f>IF(C1837&lt;=1-Params!$B$4,0,MAX(0.1,ROUND(_xlfn.GAMMA.INV((C1837-(1-Params!$B$4))/Params!$B$4,Params!$B$5,Params!$B$6),1)))</f>
        <v/>
      </c>
      <c r="P1837" s="9">
        <f>IF(D1837&lt;=1-Params!$B$7,0,ROUND(_xlfn.GAMMA.INV((D1837-(1-Params!$B$7))/Params!$B$7,Params!$B$8,Params!$B$9),3))</f>
        <v/>
      </c>
      <c r="Q1837" s="9">
        <f>IF(E1837&lt;=1-Params!$B$4,0,MAX(0.1,ROUND(_xlfn.GAMMA.INV((E1837-(1-Params!$B$4))/Params!$B$4,Params!$B$5,Params!$B$6),1)))</f>
        <v/>
      </c>
      <c r="R1837" s="9">
        <f>IF(F1837&lt;=1-Params!$B$7,0,ROUND(_xlfn.GAMMA.INV((F1837-(1-Params!$B$7))/Params!$B$7,Params!$B$8,Params!$B$9),3))</f>
        <v/>
      </c>
      <c r="S1837" s="9">
        <f>IF(G1837&lt;=1-Params!$B$7,0,ROUND((Params!$B$10+Params!$B$11*G1837^Params!$B$12)*_xlfn.GAMMA.INV((G1837-(1-Params!$B$7))/Params!$B$7,Params!$B$8,Params!$B$9),3))</f>
        <v/>
      </c>
      <c r="T1837" s="9">
        <f>IF(H1837&lt;=1-Params!$B$4,0,MAX(0.1,ROUND((Params!$B$10+Params!$B$11*H1837^Params!$B$12)*_xlfn.GAMMA.INV((H1837-(1-Params!$B$4))/Params!$B$4,Params!$B$5,Params!$B$6),1)))</f>
        <v/>
      </c>
      <c r="U1837" s="9">
        <f>ROUND(_xlfn.NORM.INV(I1837,Params!$B$13,Params!$B$14),1)</f>
        <v/>
      </c>
      <c r="V1837" s="9">
        <f>ROUND(_xlfn.NORM.INV(J1837,Params!$B$15,Params!$B$16),2)</f>
        <v/>
      </c>
      <c r="W1837" s="9">
        <f>ROUND(_xlfn.NORM.INV(K1837,Params!$B$13,Params!$B$14),1)</f>
        <v/>
      </c>
      <c r="X1837" s="9">
        <f>ROUND(_xlfn.NORM.INV(L1837,Params!$B$15,Params!$B$16),2)</f>
        <v/>
      </c>
      <c r="Y1837" s="9">
        <f>ROUND(_xlfn.NORM.INV(M1837,Params!$B$15,Params!$B$16)+Params!$B$17+Params!$B$18*M1837,2)</f>
        <v/>
      </c>
      <c r="Z1837" s="9">
        <f>ROUND(_xlfn.NORM.INV(N1837,Params!$B$13,Params!$B$14)+Params!$B$17+Params!$B$18*N1837,1)</f>
        <v/>
      </c>
    </row>
    <row r="1838">
      <c r="A1838" s="11" t="n">
        <v>1837</v>
      </c>
      <c r="B1838" s="12">
        <f>INT((A1838-1)/122)+1</f>
        <v/>
      </c>
      <c r="C1838" s="13" t="n">
        <v>0.876586</v>
      </c>
      <c r="D1838" s="13" t="n">
        <v>0.917096</v>
      </c>
      <c r="E1838" s="13" t="n">
        <v>0.850548</v>
      </c>
      <c r="F1838" s="13" t="n">
        <v>0.304577</v>
      </c>
      <c r="G1838" s="13" t="n">
        <v>0.644019</v>
      </c>
      <c r="H1838" s="13" t="n">
        <v>0.434946</v>
      </c>
      <c r="I1838" s="13" t="n">
        <v>0.9779060000000001</v>
      </c>
      <c r="J1838" s="13" t="n">
        <v>0.509906</v>
      </c>
      <c r="K1838" s="13" t="n">
        <v>0.854065</v>
      </c>
      <c r="L1838" s="13" t="n">
        <v>0.979635</v>
      </c>
      <c r="M1838" s="13" t="n">
        <v>0.404857</v>
      </c>
      <c r="N1838" s="13" t="n">
        <v>0.533677</v>
      </c>
      <c r="O1838" s="9">
        <f>IF(C1838&lt;=1-Params!$B$4,0,MAX(0.1,ROUND(_xlfn.GAMMA.INV((C1838-(1-Params!$B$4))/Params!$B$4,Params!$B$5,Params!$B$6),1)))</f>
        <v/>
      </c>
      <c r="P1838" s="9">
        <f>IF(D1838&lt;=1-Params!$B$7,0,ROUND(_xlfn.GAMMA.INV((D1838-(1-Params!$B$7))/Params!$B$7,Params!$B$8,Params!$B$9),3))</f>
        <v/>
      </c>
      <c r="Q1838" s="9">
        <f>IF(E1838&lt;=1-Params!$B$4,0,MAX(0.1,ROUND(_xlfn.GAMMA.INV((E1838-(1-Params!$B$4))/Params!$B$4,Params!$B$5,Params!$B$6),1)))</f>
        <v/>
      </c>
      <c r="R1838" s="9">
        <f>IF(F1838&lt;=1-Params!$B$7,0,ROUND(_xlfn.GAMMA.INV((F1838-(1-Params!$B$7))/Params!$B$7,Params!$B$8,Params!$B$9),3))</f>
        <v/>
      </c>
      <c r="S1838" s="9">
        <f>IF(G1838&lt;=1-Params!$B$7,0,ROUND((Params!$B$10+Params!$B$11*G1838^Params!$B$12)*_xlfn.GAMMA.INV((G1838-(1-Params!$B$7))/Params!$B$7,Params!$B$8,Params!$B$9),3))</f>
        <v/>
      </c>
      <c r="T1838" s="9">
        <f>IF(H1838&lt;=1-Params!$B$4,0,MAX(0.1,ROUND((Params!$B$10+Params!$B$11*H1838^Params!$B$12)*_xlfn.GAMMA.INV((H1838-(1-Params!$B$4))/Params!$B$4,Params!$B$5,Params!$B$6),1)))</f>
        <v/>
      </c>
      <c r="U1838" s="9">
        <f>ROUND(_xlfn.NORM.INV(I1838,Params!$B$13,Params!$B$14),1)</f>
        <v/>
      </c>
      <c r="V1838" s="9">
        <f>ROUND(_xlfn.NORM.INV(J1838,Params!$B$15,Params!$B$16),2)</f>
        <v/>
      </c>
      <c r="W1838" s="9">
        <f>ROUND(_xlfn.NORM.INV(K1838,Params!$B$13,Params!$B$14),1)</f>
        <v/>
      </c>
      <c r="X1838" s="9">
        <f>ROUND(_xlfn.NORM.INV(L1838,Params!$B$15,Params!$B$16),2)</f>
        <v/>
      </c>
      <c r="Y1838" s="9">
        <f>ROUND(_xlfn.NORM.INV(M1838,Params!$B$15,Params!$B$16)+Params!$B$17+Params!$B$18*M1838,2)</f>
        <v/>
      </c>
      <c r="Z1838" s="9">
        <f>ROUND(_xlfn.NORM.INV(N1838,Params!$B$13,Params!$B$14)+Params!$B$17+Params!$B$18*N1838,1)</f>
        <v/>
      </c>
    </row>
    <row r="1839">
      <c r="A1839" s="11" t="n">
        <v>1838</v>
      </c>
      <c r="B1839" s="12">
        <f>INT((A1839-1)/122)+1</f>
        <v/>
      </c>
      <c r="C1839" s="13" t="n">
        <v>0.8993640000000001</v>
      </c>
      <c r="D1839" s="13" t="n">
        <v>0.586035</v>
      </c>
      <c r="E1839" s="13" t="n">
        <v>0.8120309999999999</v>
      </c>
      <c r="F1839" s="13" t="n">
        <v>0.412688</v>
      </c>
      <c r="G1839" s="13" t="n">
        <v>0.310026</v>
      </c>
      <c r="H1839" s="13" t="n">
        <v>0.942662</v>
      </c>
      <c r="I1839" s="13" t="n">
        <v>0.97161</v>
      </c>
      <c r="J1839" s="13" t="n">
        <v>0.437973</v>
      </c>
      <c r="K1839" s="13" t="n">
        <v>0.530064</v>
      </c>
      <c r="L1839" s="13" t="n">
        <v>0.894946</v>
      </c>
      <c r="M1839" s="13" t="n">
        <v>0.538411</v>
      </c>
      <c r="N1839" s="13" t="n">
        <v>0.470281</v>
      </c>
      <c r="O1839" s="9">
        <f>IF(C1839&lt;=1-Params!$B$4,0,MAX(0.1,ROUND(_xlfn.GAMMA.INV((C1839-(1-Params!$B$4))/Params!$B$4,Params!$B$5,Params!$B$6),1)))</f>
        <v/>
      </c>
      <c r="P1839" s="9">
        <f>IF(D1839&lt;=1-Params!$B$7,0,ROUND(_xlfn.GAMMA.INV((D1839-(1-Params!$B$7))/Params!$B$7,Params!$B$8,Params!$B$9),3))</f>
        <v/>
      </c>
      <c r="Q1839" s="9">
        <f>IF(E1839&lt;=1-Params!$B$4,0,MAX(0.1,ROUND(_xlfn.GAMMA.INV((E1839-(1-Params!$B$4))/Params!$B$4,Params!$B$5,Params!$B$6),1)))</f>
        <v/>
      </c>
      <c r="R1839" s="9">
        <f>IF(F1839&lt;=1-Params!$B$7,0,ROUND(_xlfn.GAMMA.INV((F1839-(1-Params!$B$7))/Params!$B$7,Params!$B$8,Params!$B$9),3))</f>
        <v/>
      </c>
      <c r="S1839" s="9">
        <f>IF(G1839&lt;=1-Params!$B$7,0,ROUND((Params!$B$10+Params!$B$11*G1839^Params!$B$12)*_xlfn.GAMMA.INV((G1839-(1-Params!$B$7))/Params!$B$7,Params!$B$8,Params!$B$9),3))</f>
        <v/>
      </c>
      <c r="T1839" s="9">
        <f>IF(H1839&lt;=1-Params!$B$4,0,MAX(0.1,ROUND((Params!$B$10+Params!$B$11*H1839^Params!$B$12)*_xlfn.GAMMA.INV((H1839-(1-Params!$B$4))/Params!$B$4,Params!$B$5,Params!$B$6),1)))</f>
        <v/>
      </c>
      <c r="U1839" s="9">
        <f>ROUND(_xlfn.NORM.INV(I1839,Params!$B$13,Params!$B$14),1)</f>
        <v/>
      </c>
      <c r="V1839" s="9">
        <f>ROUND(_xlfn.NORM.INV(J1839,Params!$B$15,Params!$B$16),2)</f>
        <v/>
      </c>
      <c r="W1839" s="9">
        <f>ROUND(_xlfn.NORM.INV(K1839,Params!$B$13,Params!$B$14),1)</f>
        <v/>
      </c>
      <c r="X1839" s="9">
        <f>ROUND(_xlfn.NORM.INV(L1839,Params!$B$15,Params!$B$16),2)</f>
        <v/>
      </c>
      <c r="Y1839" s="9">
        <f>ROUND(_xlfn.NORM.INV(M1839,Params!$B$15,Params!$B$16)+Params!$B$17+Params!$B$18*M1839,2)</f>
        <v/>
      </c>
      <c r="Z1839" s="9">
        <f>ROUND(_xlfn.NORM.INV(N1839,Params!$B$13,Params!$B$14)+Params!$B$17+Params!$B$18*N1839,1)</f>
        <v/>
      </c>
    </row>
    <row r="1840">
      <c r="A1840" s="11" t="n">
        <v>1839</v>
      </c>
      <c r="B1840" s="12">
        <f>INT((A1840-1)/122)+1</f>
        <v/>
      </c>
      <c r="C1840" s="13" t="n">
        <v>0.937724</v>
      </c>
      <c r="D1840" s="13" t="n">
        <v>0.026211</v>
      </c>
      <c r="E1840" s="13" t="n">
        <v>0.389743</v>
      </c>
      <c r="F1840" s="13" t="n">
        <v>0.258246</v>
      </c>
      <c r="G1840" s="13" t="n">
        <v>0.032355</v>
      </c>
      <c r="H1840" s="13" t="n">
        <v>0.546542</v>
      </c>
      <c r="I1840" s="13" t="n">
        <v>0.956915</v>
      </c>
      <c r="J1840" s="13" t="n">
        <v>0.674055</v>
      </c>
      <c r="K1840" s="13" t="n">
        <v>0.6968490000000001</v>
      </c>
      <c r="L1840" s="13" t="n">
        <v>0.8930090000000001</v>
      </c>
      <c r="M1840" s="13" t="n">
        <v>0.59828</v>
      </c>
      <c r="N1840" s="13" t="n">
        <v>0.6071569999999999</v>
      </c>
      <c r="O1840" s="9">
        <f>IF(C1840&lt;=1-Params!$B$4,0,MAX(0.1,ROUND(_xlfn.GAMMA.INV((C1840-(1-Params!$B$4))/Params!$B$4,Params!$B$5,Params!$B$6),1)))</f>
        <v/>
      </c>
      <c r="P1840" s="9">
        <f>IF(D1840&lt;=1-Params!$B$7,0,ROUND(_xlfn.GAMMA.INV((D1840-(1-Params!$B$7))/Params!$B$7,Params!$B$8,Params!$B$9),3))</f>
        <v/>
      </c>
      <c r="Q1840" s="9">
        <f>IF(E1840&lt;=1-Params!$B$4,0,MAX(0.1,ROUND(_xlfn.GAMMA.INV((E1840-(1-Params!$B$4))/Params!$B$4,Params!$B$5,Params!$B$6),1)))</f>
        <v/>
      </c>
      <c r="R1840" s="9">
        <f>IF(F1840&lt;=1-Params!$B$7,0,ROUND(_xlfn.GAMMA.INV((F1840-(1-Params!$B$7))/Params!$B$7,Params!$B$8,Params!$B$9),3))</f>
        <v/>
      </c>
      <c r="S1840" s="9">
        <f>IF(G1840&lt;=1-Params!$B$7,0,ROUND((Params!$B$10+Params!$B$11*G1840^Params!$B$12)*_xlfn.GAMMA.INV((G1840-(1-Params!$B$7))/Params!$B$7,Params!$B$8,Params!$B$9),3))</f>
        <v/>
      </c>
      <c r="T1840" s="9">
        <f>IF(H1840&lt;=1-Params!$B$4,0,MAX(0.1,ROUND((Params!$B$10+Params!$B$11*H1840^Params!$B$12)*_xlfn.GAMMA.INV((H1840-(1-Params!$B$4))/Params!$B$4,Params!$B$5,Params!$B$6),1)))</f>
        <v/>
      </c>
      <c r="U1840" s="9">
        <f>ROUND(_xlfn.NORM.INV(I1840,Params!$B$13,Params!$B$14),1)</f>
        <v/>
      </c>
      <c r="V1840" s="9">
        <f>ROUND(_xlfn.NORM.INV(J1840,Params!$B$15,Params!$B$16),2)</f>
        <v/>
      </c>
      <c r="W1840" s="9">
        <f>ROUND(_xlfn.NORM.INV(K1840,Params!$B$13,Params!$B$14),1)</f>
        <v/>
      </c>
      <c r="X1840" s="9">
        <f>ROUND(_xlfn.NORM.INV(L1840,Params!$B$15,Params!$B$16),2)</f>
        <v/>
      </c>
      <c r="Y1840" s="9">
        <f>ROUND(_xlfn.NORM.INV(M1840,Params!$B$15,Params!$B$16)+Params!$B$17+Params!$B$18*M1840,2)</f>
        <v/>
      </c>
      <c r="Z1840" s="9">
        <f>ROUND(_xlfn.NORM.INV(N1840,Params!$B$13,Params!$B$14)+Params!$B$17+Params!$B$18*N1840,1)</f>
        <v/>
      </c>
    </row>
    <row r="1841">
      <c r="A1841" s="11" t="n">
        <v>1840</v>
      </c>
      <c r="B1841" s="12">
        <f>INT((A1841-1)/122)+1</f>
        <v/>
      </c>
      <c r="C1841" s="13" t="n">
        <v>0.705942</v>
      </c>
      <c r="D1841" s="13" t="n">
        <v>0.324773</v>
      </c>
      <c r="E1841" s="13" t="n">
        <v>0.433113</v>
      </c>
      <c r="F1841" s="13" t="n">
        <v>0.545415</v>
      </c>
      <c r="G1841" s="13" t="n">
        <v>0.284247</v>
      </c>
      <c r="H1841" s="13" t="n">
        <v>0.567849</v>
      </c>
      <c r="I1841" s="13" t="n">
        <v>0.905826</v>
      </c>
      <c r="J1841" s="13" t="n">
        <v>0.143189</v>
      </c>
      <c r="K1841" s="13" t="n">
        <v>0.349191</v>
      </c>
      <c r="L1841" s="13" t="n">
        <v>0.738509</v>
      </c>
      <c r="M1841" s="13" t="n">
        <v>0.869916</v>
      </c>
      <c r="N1841" s="13" t="n">
        <v>0.51346</v>
      </c>
      <c r="O1841" s="9">
        <f>IF(C1841&lt;=1-Params!$B$4,0,MAX(0.1,ROUND(_xlfn.GAMMA.INV((C1841-(1-Params!$B$4))/Params!$B$4,Params!$B$5,Params!$B$6),1)))</f>
        <v/>
      </c>
      <c r="P1841" s="9">
        <f>IF(D1841&lt;=1-Params!$B$7,0,ROUND(_xlfn.GAMMA.INV((D1841-(1-Params!$B$7))/Params!$B$7,Params!$B$8,Params!$B$9),3))</f>
        <v/>
      </c>
      <c r="Q1841" s="9">
        <f>IF(E1841&lt;=1-Params!$B$4,0,MAX(0.1,ROUND(_xlfn.GAMMA.INV((E1841-(1-Params!$B$4))/Params!$B$4,Params!$B$5,Params!$B$6),1)))</f>
        <v/>
      </c>
      <c r="R1841" s="9">
        <f>IF(F1841&lt;=1-Params!$B$7,0,ROUND(_xlfn.GAMMA.INV((F1841-(1-Params!$B$7))/Params!$B$7,Params!$B$8,Params!$B$9),3))</f>
        <v/>
      </c>
      <c r="S1841" s="9">
        <f>IF(G1841&lt;=1-Params!$B$7,0,ROUND((Params!$B$10+Params!$B$11*G1841^Params!$B$12)*_xlfn.GAMMA.INV((G1841-(1-Params!$B$7))/Params!$B$7,Params!$B$8,Params!$B$9),3))</f>
        <v/>
      </c>
      <c r="T1841" s="9">
        <f>IF(H1841&lt;=1-Params!$B$4,0,MAX(0.1,ROUND((Params!$B$10+Params!$B$11*H1841^Params!$B$12)*_xlfn.GAMMA.INV((H1841-(1-Params!$B$4))/Params!$B$4,Params!$B$5,Params!$B$6),1)))</f>
        <v/>
      </c>
      <c r="U1841" s="9">
        <f>ROUND(_xlfn.NORM.INV(I1841,Params!$B$13,Params!$B$14),1)</f>
        <v/>
      </c>
      <c r="V1841" s="9">
        <f>ROUND(_xlfn.NORM.INV(J1841,Params!$B$15,Params!$B$16),2)</f>
        <v/>
      </c>
      <c r="W1841" s="9">
        <f>ROUND(_xlfn.NORM.INV(K1841,Params!$B$13,Params!$B$14),1)</f>
        <v/>
      </c>
      <c r="X1841" s="9">
        <f>ROUND(_xlfn.NORM.INV(L1841,Params!$B$15,Params!$B$16),2)</f>
        <v/>
      </c>
      <c r="Y1841" s="9">
        <f>ROUND(_xlfn.NORM.INV(M1841,Params!$B$15,Params!$B$16)+Params!$B$17+Params!$B$18*M1841,2)</f>
        <v/>
      </c>
      <c r="Z1841" s="9">
        <f>ROUND(_xlfn.NORM.INV(N1841,Params!$B$13,Params!$B$14)+Params!$B$17+Params!$B$18*N1841,1)</f>
        <v/>
      </c>
    </row>
    <row r="1842">
      <c r="A1842" s="11" t="n">
        <v>1841</v>
      </c>
      <c r="B1842" s="12">
        <f>INT((A1842-1)/122)+1</f>
        <v/>
      </c>
      <c r="C1842" s="13" t="n">
        <v>0.670857</v>
      </c>
      <c r="D1842" s="13" t="n">
        <v>0.996181</v>
      </c>
      <c r="E1842" s="13" t="n">
        <v>0.895366</v>
      </c>
      <c r="F1842" s="13" t="n">
        <v>0.565325</v>
      </c>
      <c r="G1842" s="13" t="n">
        <v>0.156255</v>
      </c>
      <c r="H1842" s="13" t="n">
        <v>0.298262</v>
      </c>
      <c r="I1842" s="13" t="n">
        <v>0.817842</v>
      </c>
      <c r="J1842" s="13" t="n">
        <v>0.415134</v>
      </c>
      <c r="K1842" s="13" t="n">
        <v>0.116745</v>
      </c>
      <c r="L1842" s="13" t="n">
        <v>0.620996</v>
      </c>
      <c r="M1842" s="13" t="n">
        <v>0.9046149999999999</v>
      </c>
      <c r="N1842" s="13" t="n">
        <v>0.385156</v>
      </c>
      <c r="O1842" s="9">
        <f>IF(C1842&lt;=1-Params!$B$4,0,MAX(0.1,ROUND(_xlfn.GAMMA.INV((C1842-(1-Params!$B$4))/Params!$B$4,Params!$B$5,Params!$B$6),1)))</f>
        <v/>
      </c>
      <c r="P1842" s="9">
        <f>IF(D1842&lt;=1-Params!$B$7,0,ROUND(_xlfn.GAMMA.INV((D1842-(1-Params!$B$7))/Params!$B$7,Params!$B$8,Params!$B$9),3))</f>
        <v/>
      </c>
      <c r="Q1842" s="9">
        <f>IF(E1842&lt;=1-Params!$B$4,0,MAX(0.1,ROUND(_xlfn.GAMMA.INV((E1842-(1-Params!$B$4))/Params!$B$4,Params!$B$5,Params!$B$6),1)))</f>
        <v/>
      </c>
      <c r="R1842" s="9">
        <f>IF(F1842&lt;=1-Params!$B$7,0,ROUND(_xlfn.GAMMA.INV((F1842-(1-Params!$B$7))/Params!$B$7,Params!$B$8,Params!$B$9),3))</f>
        <v/>
      </c>
      <c r="S1842" s="9">
        <f>IF(G1842&lt;=1-Params!$B$7,0,ROUND((Params!$B$10+Params!$B$11*G1842^Params!$B$12)*_xlfn.GAMMA.INV((G1842-(1-Params!$B$7))/Params!$B$7,Params!$B$8,Params!$B$9),3))</f>
        <v/>
      </c>
      <c r="T1842" s="9">
        <f>IF(H1842&lt;=1-Params!$B$4,0,MAX(0.1,ROUND((Params!$B$10+Params!$B$11*H1842^Params!$B$12)*_xlfn.GAMMA.INV((H1842-(1-Params!$B$4))/Params!$B$4,Params!$B$5,Params!$B$6),1)))</f>
        <v/>
      </c>
      <c r="U1842" s="9">
        <f>ROUND(_xlfn.NORM.INV(I1842,Params!$B$13,Params!$B$14),1)</f>
        <v/>
      </c>
      <c r="V1842" s="9">
        <f>ROUND(_xlfn.NORM.INV(J1842,Params!$B$15,Params!$B$16),2)</f>
        <v/>
      </c>
      <c r="W1842" s="9">
        <f>ROUND(_xlfn.NORM.INV(K1842,Params!$B$13,Params!$B$14),1)</f>
        <v/>
      </c>
      <c r="X1842" s="9">
        <f>ROUND(_xlfn.NORM.INV(L1842,Params!$B$15,Params!$B$16),2)</f>
        <v/>
      </c>
      <c r="Y1842" s="9">
        <f>ROUND(_xlfn.NORM.INV(M1842,Params!$B$15,Params!$B$16)+Params!$B$17+Params!$B$18*M1842,2)</f>
        <v/>
      </c>
      <c r="Z1842" s="9">
        <f>ROUND(_xlfn.NORM.INV(N1842,Params!$B$13,Params!$B$14)+Params!$B$17+Params!$B$18*N1842,1)</f>
        <v/>
      </c>
    </row>
    <row r="1843">
      <c r="A1843" s="11" t="n">
        <v>1842</v>
      </c>
      <c r="B1843" s="12">
        <f>INT((A1843-1)/122)+1</f>
        <v/>
      </c>
      <c r="C1843" s="13" t="n">
        <v>0.617</v>
      </c>
      <c r="D1843" s="13" t="n">
        <v>0.975319</v>
      </c>
      <c r="E1843" s="13" t="n">
        <v>0.060107</v>
      </c>
      <c r="F1843" s="13" t="n">
        <v>0.493871</v>
      </c>
      <c r="G1843" s="13" t="n">
        <v>0.083785</v>
      </c>
      <c r="H1843" s="13" t="n">
        <v>0.385713</v>
      </c>
      <c r="I1843" s="13" t="n">
        <v>0.608507</v>
      </c>
      <c r="J1843" s="13" t="n">
        <v>0.363703</v>
      </c>
      <c r="K1843" s="13" t="n">
        <v>0.090699</v>
      </c>
      <c r="L1843" s="13" t="n">
        <v>0.141138</v>
      </c>
      <c r="M1843" s="13" t="n">
        <v>0.942313</v>
      </c>
      <c r="N1843" s="13" t="n">
        <v>0.5132679999999999</v>
      </c>
      <c r="O1843" s="9">
        <f>IF(C1843&lt;=1-Params!$B$4,0,MAX(0.1,ROUND(_xlfn.GAMMA.INV((C1843-(1-Params!$B$4))/Params!$B$4,Params!$B$5,Params!$B$6),1)))</f>
        <v/>
      </c>
      <c r="P1843" s="9">
        <f>IF(D1843&lt;=1-Params!$B$7,0,ROUND(_xlfn.GAMMA.INV((D1843-(1-Params!$B$7))/Params!$B$7,Params!$B$8,Params!$B$9),3))</f>
        <v/>
      </c>
      <c r="Q1843" s="9">
        <f>IF(E1843&lt;=1-Params!$B$4,0,MAX(0.1,ROUND(_xlfn.GAMMA.INV((E1843-(1-Params!$B$4))/Params!$B$4,Params!$B$5,Params!$B$6),1)))</f>
        <v/>
      </c>
      <c r="R1843" s="9">
        <f>IF(F1843&lt;=1-Params!$B$7,0,ROUND(_xlfn.GAMMA.INV((F1843-(1-Params!$B$7))/Params!$B$7,Params!$B$8,Params!$B$9),3))</f>
        <v/>
      </c>
      <c r="S1843" s="9">
        <f>IF(G1843&lt;=1-Params!$B$7,0,ROUND((Params!$B$10+Params!$B$11*G1843^Params!$B$12)*_xlfn.GAMMA.INV((G1843-(1-Params!$B$7))/Params!$B$7,Params!$B$8,Params!$B$9),3))</f>
        <v/>
      </c>
      <c r="T1843" s="9">
        <f>IF(H1843&lt;=1-Params!$B$4,0,MAX(0.1,ROUND((Params!$B$10+Params!$B$11*H1843^Params!$B$12)*_xlfn.GAMMA.INV((H1843-(1-Params!$B$4))/Params!$B$4,Params!$B$5,Params!$B$6),1)))</f>
        <v/>
      </c>
      <c r="U1843" s="9">
        <f>ROUND(_xlfn.NORM.INV(I1843,Params!$B$13,Params!$B$14),1)</f>
        <v/>
      </c>
      <c r="V1843" s="9">
        <f>ROUND(_xlfn.NORM.INV(J1843,Params!$B$15,Params!$B$16),2)</f>
        <v/>
      </c>
      <c r="W1843" s="9">
        <f>ROUND(_xlfn.NORM.INV(K1843,Params!$B$13,Params!$B$14),1)</f>
        <v/>
      </c>
      <c r="X1843" s="9">
        <f>ROUND(_xlfn.NORM.INV(L1843,Params!$B$15,Params!$B$16),2)</f>
        <v/>
      </c>
      <c r="Y1843" s="9">
        <f>ROUND(_xlfn.NORM.INV(M1843,Params!$B$15,Params!$B$16)+Params!$B$17+Params!$B$18*M1843,2)</f>
        <v/>
      </c>
      <c r="Z1843" s="9">
        <f>ROUND(_xlfn.NORM.INV(N1843,Params!$B$13,Params!$B$14)+Params!$B$17+Params!$B$18*N1843,1)</f>
        <v/>
      </c>
    </row>
    <row r="1844">
      <c r="A1844" s="11" t="n">
        <v>1843</v>
      </c>
      <c r="B1844" s="12">
        <f>INT((A1844-1)/122)+1</f>
        <v/>
      </c>
      <c r="C1844" s="13" t="n">
        <v>0.932454</v>
      </c>
      <c r="D1844" s="13" t="n">
        <v>0.787413</v>
      </c>
      <c r="E1844" s="13" t="n">
        <v>0.687268</v>
      </c>
      <c r="F1844" s="13" t="n">
        <v>0.8449179999999999</v>
      </c>
      <c r="G1844" s="13" t="n">
        <v>0.056497</v>
      </c>
      <c r="H1844" s="13" t="n">
        <v>0.169858</v>
      </c>
      <c r="I1844" s="13" t="n">
        <v>0.367017</v>
      </c>
      <c r="J1844" s="13" t="n">
        <v>0.267146</v>
      </c>
      <c r="K1844" s="13" t="n">
        <v>0.055399</v>
      </c>
      <c r="L1844" s="13" t="n">
        <v>0.384682</v>
      </c>
      <c r="M1844" s="13" t="n">
        <v>0.508798</v>
      </c>
      <c r="N1844" s="13" t="n">
        <v>0.865747</v>
      </c>
      <c r="O1844" s="9">
        <f>IF(C1844&lt;=1-Params!$B$4,0,MAX(0.1,ROUND(_xlfn.GAMMA.INV((C1844-(1-Params!$B$4))/Params!$B$4,Params!$B$5,Params!$B$6),1)))</f>
        <v/>
      </c>
      <c r="P1844" s="9">
        <f>IF(D1844&lt;=1-Params!$B$7,0,ROUND(_xlfn.GAMMA.INV((D1844-(1-Params!$B$7))/Params!$B$7,Params!$B$8,Params!$B$9),3))</f>
        <v/>
      </c>
      <c r="Q1844" s="9">
        <f>IF(E1844&lt;=1-Params!$B$4,0,MAX(0.1,ROUND(_xlfn.GAMMA.INV((E1844-(1-Params!$B$4))/Params!$B$4,Params!$B$5,Params!$B$6),1)))</f>
        <v/>
      </c>
      <c r="R1844" s="9">
        <f>IF(F1844&lt;=1-Params!$B$7,0,ROUND(_xlfn.GAMMA.INV((F1844-(1-Params!$B$7))/Params!$B$7,Params!$B$8,Params!$B$9),3))</f>
        <v/>
      </c>
      <c r="S1844" s="9">
        <f>IF(G1844&lt;=1-Params!$B$7,0,ROUND((Params!$B$10+Params!$B$11*G1844^Params!$B$12)*_xlfn.GAMMA.INV((G1844-(1-Params!$B$7))/Params!$B$7,Params!$B$8,Params!$B$9),3))</f>
        <v/>
      </c>
      <c r="T1844" s="9">
        <f>IF(H1844&lt;=1-Params!$B$4,0,MAX(0.1,ROUND((Params!$B$10+Params!$B$11*H1844^Params!$B$12)*_xlfn.GAMMA.INV((H1844-(1-Params!$B$4))/Params!$B$4,Params!$B$5,Params!$B$6),1)))</f>
        <v/>
      </c>
      <c r="U1844" s="9">
        <f>ROUND(_xlfn.NORM.INV(I1844,Params!$B$13,Params!$B$14),1)</f>
        <v/>
      </c>
      <c r="V1844" s="9">
        <f>ROUND(_xlfn.NORM.INV(J1844,Params!$B$15,Params!$B$16),2)</f>
        <v/>
      </c>
      <c r="W1844" s="9">
        <f>ROUND(_xlfn.NORM.INV(K1844,Params!$B$13,Params!$B$14),1)</f>
        <v/>
      </c>
      <c r="X1844" s="9">
        <f>ROUND(_xlfn.NORM.INV(L1844,Params!$B$15,Params!$B$16),2)</f>
        <v/>
      </c>
      <c r="Y1844" s="9">
        <f>ROUND(_xlfn.NORM.INV(M1844,Params!$B$15,Params!$B$16)+Params!$B$17+Params!$B$18*M1844,2)</f>
        <v/>
      </c>
      <c r="Z1844" s="9">
        <f>ROUND(_xlfn.NORM.INV(N1844,Params!$B$13,Params!$B$14)+Params!$B$17+Params!$B$18*N1844,1)</f>
        <v/>
      </c>
    </row>
    <row r="1845">
      <c r="A1845" s="11" t="n">
        <v>1844</v>
      </c>
      <c r="B1845" s="12">
        <f>INT((A1845-1)/122)+1</f>
        <v/>
      </c>
      <c r="C1845" s="13" t="n">
        <v>0.471303</v>
      </c>
      <c r="D1845" s="13" t="n">
        <v>0.654824</v>
      </c>
      <c r="E1845" s="13" t="n">
        <v>0.270614</v>
      </c>
      <c r="F1845" s="13" t="n">
        <v>0.462787</v>
      </c>
      <c r="G1845" s="13" t="n">
        <v>0.123071</v>
      </c>
      <c r="H1845" s="13" t="n">
        <v>0.208758</v>
      </c>
      <c r="I1845" s="13" t="n">
        <v>0.332266</v>
      </c>
      <c r="J1845" s="13" t="n">
        <v>0.547257</v>
      </c>
      <c r="K1845" s="13" t="n">
        <v>0.01307</v>
      </c>
      <c r="L1845" s="13" t="n">
        <v>0.252321</v>
      </c>
      <c r="M1845" s="13" t="n">
        <v>0.379384</v>
      </c>
      <c r="N1845" s="13" t="n">
        <v>0.368067</v>
      </c>
      <c r="O1845" s="9">
        <f>IF(C1845&lt;=1-Params!$B$4,0,MAX(0.1,ROUND(_xlfn.GAMMA.INV((C1845-(1-Params!$B$4))/Params!$B$4,Params!$B$5,Params!$B$6),1)))</f>
        <v/>
      </c>
      <c r="P1845" s="9">
        <f>IF(D1845&lt;=1-Params!$B$7,0,ROUND(_xlfn.GAMMA.INV((D1845-(1-Params!$B$7))/Params!$B$7,Params!$B$8,Params!$B$9),3))</f>
        <v/>
      </c>
      <c r="Q1845" s="9">
        <f>IF(E1845&lt;=1-Params!$B$4,0,MAX(0.1,ROUND(_xlfn.GAMMA.INV((E1845-(1-Params!$B$4))/Params!$B$4,Params!$B$5,Params!$B$6),1)))</f>
        <v/>
      </c>
      <c r="R1845" s="9">
        <f>IF(F1845&lt;=1-Params!$B$7,0,ROUND(_xlfn.GAMMA.INV((F1845-(1-Params!$B$7))/Params!$B$7,Params!$B$8,Params!$B$9),3))</f>
        <v/>
      </c>
      <c r="S1845" s="9">
        <f>IF(G1845&lt;=1-Params!$B$7,0,ROUND((Params!$B$10+Params!$B$11*G1845^Params!$B$12)*_xlfn.GAMMA.INV((G1845-(1-Params!$B$7))/Params!$B$7,Params!$B$8,Params!$B$9),3))</f>
        <v/>
      </c>
      <c r="T1845" s="9">
        <f>IF(H1845&lt;=1-Params!$B$4,0,MAX(0.1,ROUND((Params!$B$10+Params!$B$11*H1845^Params!$B$12)*_xlfn.GAMMA.INV((H1845-(1-Params!$B$4))/Params!$B$4,Params!$B$5,Params!$B$6),1)))</f>
        <v/>
      </c>
      <c r="U1845" s="9">
        <f>ROUND(_xlfn.NORM.INV(I1845,Params!$B$13,Params!$B$14),1)</f>
        <v/>
      </c>
      <c r="V1845" s="9">
        <f>ROUND(_xlfn.NORM.INV(J1845,Params!$B$15,Params!$B$16),2)</f>
        <v/>
      </c>
      <c r="W1845" s="9">
        <f>ROUND(_xlfn.NORM.INV(K1845,Params!$B$13,Params!$B$14),1)</f>
        <v/>
      </c>
      <c r="X1845" s="9">
        <f>ROUND(_xlfn.NORM.INV(L1845,Params!$B$15,Params!$B$16),2)</f>
        <v/>
      </c>
      <c r="Y1845" s="9">
        <f>ROUND(_xlfn.NORM.INV(M1845,Params!$B$15,Params!$B$16)+Params!$B$17+Params!$B$18*M1845,2)</f>
        <v/>
      </c>
      <c r="Z1845" s="9">
        <f>ROUND(_xlfn.NORM.INV(N1845,Params!$B$13,Params!$B$14)+Params!$B$17+Params!$B$18*N1845,1)</f>
        <v/>
      </c>
    </row>
    <row r="1846">
      <c r="A1846" s="11" t="n">
        <v>1845</v>
      </c>
      <c r="B1846" s="12">
        <f>INT((A1846-1)/122)+1</f>
        <v/>
      </c>
      <c r="C1846" s="13" t="n">
        <v>0.351152</v>
      </c>
      <c r="D1846" s="13" t="n">
        <v>0.701647</v>
      </c>
      <c r="E1846" s="13" t="n">
        <v>0.948909</v>
      </c>
      <c r="F1846" s="13" t="n">
        <v>0.181521</v>
      </c>
      <c r="G1846" s="13" t="n">
        <v>0.45687</v>
      </c>
      <c r="H1846" s="13" t="n">
        <v>0.340342</v>
      </c>
      <c r="I1846" s="13" t="n">
        <v>0.184755</v>
      </c>
      <c r="J1846" s="13" t="n">
        <v>0.641197</v>
      </c>
      <c r="K1846" s="13" t="n">
        <v>0.010211</v>
      </c>
      <c r="L1846" s="13" t="n">
        <v>0.575701</v>
      </c>
      <c r="M1846" s="13" t="n">
        <v>0.181673</v>
      </c>
      <c r="N1846" s="13" t="n">
        <v>0.098566</v>
      </c>
      <c r="O1846" s="9">
        <f>IF(C1846&lt;=1-Params!$B$4,0,MAX(0.1,ROUND(_xlfn.GAMMA.INV((C1846-(1-Params!$B$4))/Params!$B$4,Params!$B$5,Params!$B$6),1)))</f>
        <v/>
      </c>
      <c r="P1846" s="9">
        <f>IF(D1846&lt;=1-Params!$B$7,0,ROUND(_xlfn.GAMMA.INV((D1846-(1-Params!$B$7))/Params!$B$7,Params!$B$8,Params!$B$9),3))</f>
        <v/>
      </c>
      <c r="Q1846" s="9">
        <f>IF(E1846&lt;=1-Params!$B$4,0,MAX(0.1,ROUND(_xlfn.GAMMA.INV((E1846-(1-Params!$B$4))/Params!$B$4,Params!$B$5,Params!$B$6),1)))</f>
        <v/>
      </c>
      <c r="R1846" s="9">
        <f>IF(F1846&lt;=1-Params!$B$7,0,ROUND(_xlfn.GAMMA.INV((F1846-(1-Params!$B$7))/Params!$B$7,Params!$B$8,Params!$B$9),3))</f>
        <v/>
      </c>
      <c r="S1846" s="9">
        <f>IF(G1846&lt;=1-Params!$B$7,0,ROUND((Params!$B$10+Params!$B$11*G1846^Params!$B$12)*_xlfn.GAMMA.INV((G1846-(1-Params!$B$7))/Params!$B$7,Params!$B$8,Params!$B$9),3))</f>
        <v/>
      </c>
      <c r="T1846" s="9">
        <f>IF(H1846&lt;=1-Params!$B$4,0,MAX(0.1,ROUND((Params!$B$10+Params!$B$11*H1846^Params!$B$12)*_xlfn.GAMMA.INV((H1846-(1-Params!$B$4))/Params!$B$4,Params!$B$5,Params!$B$6),1)))</f>
        <v/>
      </c>
      <c r="U1846" s="9">
        <f>ROUND(_xlfn.NORM.INV(I1846,Params!$B$13,Params!$B$14),1)</f>
        <v/>
      </c>
      <c r="V1846" s="9">
        <f>ROUND(_xlfn.NORM.INV(J1846,Params!$B$15,Params!$B$16),2)</f>
        <v/>
      </c>
      <c r="W1846" s="9">
        <f>ROUND(_xlfn.NORM.INV(K1846,Params!$B$13,Params!$B$14),1)</f>
        <v/>
      </c>
      <c r="X1846" s="9">
        <f>ROUND(_xlfn.NORM.INV(L1846,Params!$B$15,Params!$B$16),2)</f>
        <v/>
      </c>
      <c r="Y1846" s="9">
        <f>ROUND(_xlfn.NORM.INV(M1846,Params!$B$15,Params!$B$16)+Params!$B$17+Params!$B$18*M1846,2)</f>
        <v/>
      </c>
      <c r="Z1846" s="9">
        <f>ROUND(_xlfn.NORM.INV(N1846,Params!$B$13,Params!$B$14)+Params!$B$17+Params!$B$18*N1846,1)</f>
        <v/>
      </c>
    </row>
    <row r="1847">
      <c r="A1847" s="11" t="n">
        <v>1846</v>
      </c>
      <c r="B1847" s="12">
        <f>INT((A1847-1)/122)+1</f>
        <v/>
      </c>
      <c r="C1847" s="13" t="n">
        <v>0.774786</v>
      </c>
      <c r="D1847" s="13" t="n">
        <v>0.639813</v>
      </c>
      <c r="E1847" s="13" t="n">
        <v>0.761691</v>
      </c>
      <c r="F1847" s="13" t="n">
        <v>0.561411</v>
      </c>
      <c r="G1847" s="13" t="n">
        <v>0.394387</v>
      </c>
      <c r="H1847" s="13" t="n">
        <v>0.425356</v>
      </c>
      <c r="I1847" s="13" t="n">
        <v>0.667284</v>
      </c>
      <c r="J1847" s="13" t="n">
        <v>0.15565</v>
      </c>
      <c r="K1847" s="13" t="n">
        <v>0.066319</v>
      </c>
      <c r="L1847" s="13" t="n">
        <v>0.289802</v>
      </c>
      <c r="M1847" s="13" t="n">
        <v>0.279985</v>
      </c>
      <c r="N1847" s="13" t="n">
        <v>0.034311</v>
      </c>
      <c r="O1847" s="9">
        <f>IF(C1847&lt;=1-Params!$B$4,0,MAX(0.1,ROUND(_xlfn.GAMMA.INV((C1847-(1-Params!$B$4))/Params!$B$4,Params!$B$5,Params!$B$6),1)))</f>
        <v/>
      </c>
      <c r="P1847" s="9">
        <f>IF(D1847&lt;=1-Params!$B$7,0,ROUND(_xlfn.GAMMA.INV((D1847-(1-Params!$B$7))/Params!$B$7,Params!$B$8,Params!$B$9),3))</f>
        <v/>
      </c>
      <c r="Q1847" s="9">
        <f>IF(E1847&lt;=1-Params!$B$4,0,MAX(0.1,ROUND(_xlfn.GAMMA.INV((E1847-(1-Params!$B$4))/Params!$B$4,Params!$B$5,Params!$B$6),1)))</f>
        <v/>
      </c>
      <c r="R1847" s="9">
        <f>IF(F1847&lt;=1-Params!$B$7,0,ROUND(_xlfn.GAMMA.INV((F1847-(1-Params!$B$7))/Params!$B$7,Params!$B$8,Params!$B$9),3))</f>
        <v/>
      </c>
      <c r="S1847" s="9">
        <f>IF(G1847&lt;=1-Params!$B$7,0,ROUND((Params!$B$10+Params!$B$11*G1847^Params!$B$12)*_xlfn.GAMMA.INV((G1847-(1-Params!$B$7))/Params!$B$7,Params!$B$8,Params!$B$9),3))</f>
        <v/>
      </c>
      <c r="T1847" s="9">
        <f>IF(H1847&lt;=1-Params!$B$4,0,MAX(0.1,ROUND((Params!$B$10+Params!$B$11*H1847^Params!$B$12)*_xlfn.GAMMA.INV((H1847-(1-Params!$B$4))/Params!$B$4,Params!$B$5,Params!$B$6),1)))</f>
        <v/>
      </c>
      <c r="U1847" s="9">
        <f>ROUND(_xlfn.NORM.INV(I1847,Params!$B$13,Params!$B$14),1)</f>
        <v/>
      </c>
      <c r="V1847" s="9">
        <f>ROUND(_xlfn.NORM.INV(J1847,Params!$B$15,Params!$B$16),2)</f>
        <v/>
      </c>
      <c r="W1847" s="9">
        <f>ROUND(_xlfn.NORM.INV(K1847,Params!$B$13,Params!$B$14),1)</f>
        <v/>
      </c>
      <c r="X1847" s="9">
        <f>ROUND(_xlfn.NORM.INV(L1847,Params!$B$15,Params!$B$16),2)</f>
        <v/>
      </c>
      <c r="Y1847" s="9">
        <f>ROUND(_xlfn.NORM.INV(M1847,Params!$B$15,Params!$B$16)+Params!$B$17+Params!$B$18*M1847,2)</f>
        <v/>
      </c>
      <c r="Z1847" s="9">
        <f>ROUND(_xlfn.NORM.INV(N1847,Params!$B$13,Params!$B$14)+Params!$B$17+Params!$B$18*N1847,1)</f>
        <v/>
      </c>
    </row>
    <row r="1848">
      <c r="A1848" s="11" t="n">
        <v>1847</v>
      </c>
      <c r="B1848" s="12">
        <f>INT((A1848-1)/122)+1</f>
        <v/>
      </c>
      <c r="C1848" s="13" t="n">
        <v>0.973739</v>
      </c>
      <c r="D1848" s="13" t="n">
        <v>0.956541</v>
      </c>
      <c r="E1848" s="13" t="n">
        <v>0.018071</v>
      </c>
      <c r="F1848" s="13" t="n">
        <v>0.296909</v>
      </c>
      <c r="G1848" s="13" t="n">
        <v>0.230507</v>
      </c>
      <c r="H1848" s="13" t="n">
        <v>0.995972</v>
      </c>
      <c r="I1848" s="13" t="n">
        <v>0.318322</v>
      </c>
      <c r="J1848" s="13" t="n">
        <v>0.114096</v>
      </c>
      <c r="K1848" s="13" t="n">
        <v>0.451696</v>
      </c>
      <c r="L1848" s="13" t="n">
        <v>0.038429</v>
      </c>
      <c r="M1848" s="13" t="n">
        <v>0.284938</v>
      </c>
      <c r="N1848" s="13" t="n">
        <v>0.080113</v>
      </c>
      <c r="O1848" s="9">
        <f>IF(C1848&lt;=1-Params!$B$4,0,MAX(0.1,ROUND(_xlfn.GAMMA.INV((C1848-(1-Params!$B$4))/Params!$B$4,Params!$B$5,Params!$B$6),1)))</f>
        <v/>
      </c>
      <c r="P1848" s="9">
        <f>IF(D1848&lt;=1-Params!$B$7,0,ROUND(_xlfn.GAMMA.INV((D1848-(1-Params!$B$7))/Params!$B$7,Params!$B$8,Params!$B$9),3))</f>
        <v/>
      </c>
      <c r="Q1848" s="9">
        <f>IF(E1848&lt;=1-Params!$B$4,0,MAX(0.1,ROUND(_xlfn.GAMMA.INV((E1848-(1-Params!$B$4))/Params!$B$4,Params!$B$5,Params!$B$6),1)))</f>
        <v/>
      </c>
      <c r="R1848" s="9">
        <f>IF(F1848&lt;=1-Params!$B$7,0,ROUND(_xlfn.GAMMA.INV((F1848-(1-Params!$B$7))/Params!$B$7,Params!$B$8,Params!$B$9),3))</f>
        <v/>
      </c>
      <c r="S1848" s="9">
        <f>IF(G1848&lt;=1-Params!$B$7,0,ROUND((Params!$B$10+Params!$B$11*G1848^Params!$B$12)*_xlfn.GAMMA.INV((G1848-(1-Params!$B$7))/Params!$B$7,Params!$B$8,Params!$B$9),3))</f>
        <v/>
      </c>
      <c r="T1848" s="9">
        <f>IF(H1848&lt;=1-Params!$B$4,0,MAX(0.1,ROUND((Params!$B$10+Params!$B$11*H1848^Params!$B$12)*_xlfn.GAMMA.INV((H1848-(1-Params!$B$4))/Params!$B$4,Params!$B$5,Params!$B$6),1)))</f>
        <v/>
      </c>
      <c r="U1848" s="9">
        <f>ROUND(_xlfn.NORM.INV(I1848,Params!$B$13,Params!$B$14),1)</f>
        <v/>
      </c>
      <c r="V1848" s="9">
        <f>ROUND(_xlfn.NORM.INV(J1848,Params!$B$15,Params!$B$16),2)</f>
        <v/>
      </c>
      <c r="W1848" s="9">
        <f>ROUND(_xlfn.NORM.INV(K1848,Params!$B$13,Params!$B$14),1)</f>
        <v/>
      </c>
      <c r="X1848" s="9">
        <f>ROUND(_xlfn.NORM.INV(L1848,Params!$B$15,Params!$B$16),2)</f>
        <v/>
      </c>
      <c r="Y1848" s="9">
        <f>ROUND(_xlfn.NORM.INV(M1848,Params!$B$15,Params!$B$16)+Params!$B$17+Params!$B$18*M1848,2)</f>
        <v/>
      </c>
      <c r="Z1848" s="9">
        <f>ROUND(_xlfn.NORM.INV(N1848,Params!$B$13,Params!$B$14)+Params!$B$17+Params!$B$18*N1848,1)</f>
        <v/>
      </c>
    </row>
    <row r="1849">
      <c r="A1849" s="11" t="n">
        <v>1848</v>
      </c>
      <c r="B1849" s="12">
        <f>INT((A1849-1)/122)+1</f>
        <v/>
      </c>
      <c r="C1849" s="13" t="n">
        <v>0.81974</v>
      </c>
      <c r="D1849" s="13" t="n">
        <v>0.820975</v>
      </c>
      <c r="E1849" s="13" t="n">
        <v>0.019652</v>
      </c>
      <c r="F1849" s="13" t="n">
        <v>0.233209</v>
      </c>
      <c r="G1849" s="13" t="n">
        <v>0.511601</v>
      </c>
      <c r="H1849" s="13" t="n">
        <v>0.868749</v>
      </c>
      <c r="I1849" s="13" t="n">
        <v>0.674724</v>
      </c>
      <c r="J1849" s="13" t="n">
        <v>0.179009</v>
      </c>
      <c r="K1849" s="13" t="n">
        <v>0.205976</v>
      </c>
      <c r="L1849" s="13" t="n">
        <v>0.196346</v>
      </c>
      <c r="M1849" s="13" t="n">
        <v>0.314056</v>
      </c>
      <c r="N1849" s="13" t="n">
        <v>0.23278</v>
      </c>
      <c r="O1849" s="9">
        <f>IF(C1849&lt;=1-Params!$B$4,0,MAX(0.1,ROUND(_xlfn.GAMMA.INV((C1849-(1-Params!$B$4))/Params!$B$4,Params!$B$5,Params!$B$6),1)))</f>
        <v/>
      </c>
      <c r="P1849" s="9">
        <f>IF(D1849&lt;=1-Params!$B$7,0,ROUND(_xlfn.GAMMA.INV((D1849-(1-Params!$B$7))/Params!$B$7,Params!$B$8,Params!$B$9),3))</f>
        <v/>
      </c>
      <c r="Q1849" s="9">
        <f>IF(E1849&lt;=1-Params!$B$4,0,MAX(0.1,ROUND(_xlfn.GAMMA.INV((E1849-(1-Params!$B$4))/Params!$B$4,Params!$B$5,Params!$B$6),1)))</f>
        <v/>
      </c>
      <c r="R1849" s="9">
        <f>IF(F1849&lt;=1-Params!$B$7,0,ROUND(_xlfn.GAMMA.INV((F1849-(1-Params!$B$7))/Params!$B$7,Params!$B$8,Params!$B$9),3))</f>
        <v/>
      </c>
      <c r="S1849" s="9">
        <f>IF(G1849&lt;=1-Params!$B$7,0,ROUND((Params!$B$10+Params!$B$11*G1849^Params!$B$12)*_xlfn.GAMMA.INV((G1849-(1-Params!$B$7))/Params!$B$7,Params!$B$8,Params!$B$9),3))</f>
        <v/>
      </c>
      <c r="T1849" s="9">
        <f>IF(H1849&lt;=1-Params!$B$4,0,MAX(0.1,ROUND((Params!$B$10+Params!$B$11*H1849^Params!$B$12)*_xlfn.GAMMA.INV((H1849-(1-Params!$B$4))/Params!$B$4,Params!$B$5,Params!$B$6),1)))</f>
        <v/>
      </c>
      <c r="U1849" s="9">
        <f>ROUND(_xlfn.NORM.INV(I1849,Params!$B$13,Params!$B$14),1)</f>
        <v/>
      </c>
      <c r="V1849" s="9">
        <f>ROUND(_xlfn.NORM.INV(J1849,Params!$B$15,Params!$B$16),2)</f>
        <v/>
      </c>
      <c r="W1849" s="9">
        <f>ROUND(_xlfn.NORM.INV(K1849,Params!$B$13,Params!$B$14),1)</f>
        <v/>
      </c>
      <c r="X1849" s="9">
        <f>ROUND(_xlfn.NORM.INV(L1849,Params!$B$15,Params!$B$16),2)</f>
        <v/>
      </c>
      <c r="Y1849" s="9">
        <f>ROUND(_xlfn.NORM.INV(M1849,Params!$B$15,Params!$B$16)+Params!$B$17+Params!$B$18*M1849,2)</f>
        <v/>
      </c>
      <c r="Z1849" s="9">
        <f>ROUND(_xlfn.NORM.INV(N1849,Params!$B$13,Params!$B$14)+Params!$B$17+Params!$B$18*N1849,1)</f>
        <v/>
      </c>
    </row>
    <row r="1850">
      <c r="A1850" s="11" t="n">
        <v>1849</v>
      </c>
      <c r="B1850" s="12">
        <f>INT((A1850-1)/122)+1</f>
        <v/>
      </c>
      <c r="C1850" s="13" t="n">
        <v>0.852378</v>
      </c>
      <c r="D1850" s="13" t="n">
        <v>0.800854</v>
      </c>
      <c r="E1850" s="13" t="n">
        <v>0.321865</v>
      </c>
      <c r="F1850" s="13" t="n">
        <v>0.809825</v>
      </c>
      <c r="G1850" s="13" t="n">
        <v>0.873235</v>
      </c>
      <c r="H1850" s="13" t="n">
        <v>0.660992</v>
      </c>
      <c r="I1850" s="13" t="n">
        <v>0.661137</v>
      </c>
      <c r="J1850" s="13" t="n">
        <v>0.114885</v>
      </c>
      <c r="K1850" s="13" t="n">
        <v>0.812297</v>
      </c>
      <c r="L1850" s="13" t="n">
        <v>0.401187</v>
      </c>
      <c r="M1850" s="13" t="n">
        <v>0.411851</v>
      </c>
      <c r="N1850" s="13" t="n">
        <v>0.354578</v>
      </c>
      <c r="O1850" s="9">
        <f>IF(C1850&lt;=1-Params!$B$4,0,MAX(0.1,ROUND(_xlfn.GAMMA.INV((C1850-(1-Params!$B$4))/Params!$B$4,Params!$B$5,Params!$B$6),1)))</f>
        <v/>
      </c>
      <c r="P1850" s="9">
        <f>IF(D1850&lt;=1-Params!$B$7,0,ROUND(_xlfn.GAMMA.INV((D1850-(1-Params!$B$7))/Params!$B$7,Params!$B$8,Params!$B$9),3))</f>
        <v/>
      </c>
      <c r="Q1850" s="9">
        <f>IF(E1850&lt;=1-Params!$B$4,0,MAX(0.1,ROUND(_xlfn.GAMMA.INV((E1850-(1-Params!$B$4))/Params!$B$4,Params!$B$5,Params!$B$6),1)))</f>
        <v/>
      </c>
      <c r="R1850" s="9">
        <f>IF(F1850&lt;=1-Params!$B$7,0,ROUND(_xlfn.GAMMA.INV((F1850-(1-Params!$B$7))/Params!$B$7,Params!$B$8,Params!$B$9),3))</f>
        <v/>
      </c>
      <c r="S1850" s="9">
        <f>IF(G1850&lt;=1-Params!$B$7,0,ROUND((Params!$B$10+Params!$B$11*G1850^Params!$B$12)*_xlfn.GAMMA.INV((G1850-(1-Params!$B$7))/Params!$B$7,Params!$B$8,Params!$B$9),3))</f>
        <v/>
      </c>
      <c r="T1850" s="9">
        <f>IF(H1850&lt;=1-Params!$B$4,0,MAX(0.1,ROUND((Params!$B$10+Params!$B$11*H1850^Params!$B$12)*_xlfn.GAMMA.INV((H1850-(1-Params!$B$4))/Params!$B$4,Params!$B$5,Params!$B$6),1)))</f>
        <v/>
      </c>
      <c r="U1850" s="9">
        <f>ROUND(_xlfn.NORM.INV(I1850,Params!$B$13,Params!$B$14),1)</f>
        <v/>
      </c>
      <c r="V1850" s="9">
        <f>ROUND(_xlfn.NORM.INV(J1850,Params!$B$15,Params!$B$16),2)</f>
        <v/>
      </c>
      <c r="W1850" s="9">
        <f>ROUND(_xlfn.NORM.INV(K1850,Params!$B$13,Params!$B$14),1)</f>
        <v/>
      </c>
      <c r="X1850" s="9">
        <f>ROUND(_xlfn.NORM.INV(L1850,Params!$B$15,Params!$B$16),2)</f>
        <v/>
      </c>
      <c r="Y1850" s="9">
        <f>ROUND(_xlfn.NORM.INV(M1850,Params!$B$15,Params!$B$16)+Params!$B$17+Params!$B$18*M1850,2)</f>
        <v/>
      </c>
      <c r="Z1850" s="9">
        <f>ROUND(_xlfn.NORM.INV(N1850,Params!$B$13,Params!$B$14)+Params!$B$17+Params!$B$18*N1850,1)</f>
        <v/>
      </c>
    </row>
    <row r="1851">
      <c r="A1851" s="11" t="n">
        <v>1850</v>
      </c>
      <c r="B1851" s="12">
        <f>INT((A1851-1)/122)+1</f>
        <v/>
      </c>
      <c r="C1851" s="13" t="n">
        <v>0.828831</v>
      </c>
      <c r="D1851" s="13" t="n">
        <v>0.190487</v>
      </c>
      <c r="E1851" s="13" t="n">
        <v>0.7032040000000001</v>
      </c>
      <c r="F1851" s="13" t="n">
        <v>0.382685</v>
      </c>
      <c r="G1851" s="13" t="n">
        <v>0.632907</v>
      </c>
      <c r="H1851" s="13" t="n">
        <v>0.381607</v>
      </c>
      <c r="I1851" s="13" t="n">
        <v>0.433695</v>
      </c>
      <c r="J1851" s="13" t="n">
        <v>0.339112</v>
      </c>
      <c r="K1851" s="13" t="n">
        <v>0.6483989999999999</v>
      </c>
      <c r="L1851" s="13" t="n">
        <v>0.38069</v>
      </c>
      <c r="M1851" s="13" t="n">
        <v>0.315276</v>
      </c>
      <c r="N1851" s="13" t="n">
        <v>0.47785</v>
      </c>
      <c r="O1851" s="9">
        <f>IF(C1851&lt;=1-Params!$B$4,0,MAX(0.1,ROUND(_xlfn.GAMMA.INV((C1851-(1-Params!$B$4))/Params!$B$4,Params!$B$5,Params!$B$6),1)))</f>
        <v/>
      </c>
      <c r="P1851" s="9">
        <f>IF(D1851&lt;=1-Params!$B$7,0,ROUND(_xlfn.GAMMA.INV((D1851-(1-Params!$B$7))/Params!$B$7,Params!$B$8,Params!$B$9),3))</f>
        <v/>
      </c>
      <c r="Q1851" s="9">
        <f>IF(E1851&lt;=1-Params!$B$4,0,MAX(0.1,ROUND(_xlfn.GAMMA.INV((E1851-(1-Params!$B$4))/Params!$B$4,Params!$B$5,Params!$B$6),1)))</f>
        <v/>
      </c>
      <c r="R1851" s="9">
        <f>IF(F1851&lt;=1-Params!$B$7,0,ROUND(_xlfn.GAMMA.INV((F1851-(1-Params!$B$7))/Params!$B$7,Params!$B$8,Params!$B$9),3))</f>
        <v/>
      </c>
      <c r="S1851" s="9">
        <f>IF(G1851&lt;=1-Params!$B$7,0,ROUND((Params!$B$10+Params!$B$11*G1851^Params!$B$12)*_xlfn.GAMMA.INV((G1851-(1-Params!$B$7))/Params!$B$7,Params!$B$8,Params!$B$9),3))</f>
        <v/>
      </c>
      <c r="T1851" s="9">
        <f>IF(H1851&lt;=1-Params!$B$4,0,MAX(0.1,ROUND((Params!$B$10+Params!$B$11*H1851^Params!$B$12)*_xlfn.GAMMA.INV((H1851-(1-Params!$B$4))/Params!$B$4,Params!$B$5,Params!$B$6),1)))</f>
        <v/>
      </c>
      <c r="U1851" s="9">
        <f>ROUND(_xlfn.NORM.INV(I1851,Params!$B$13,Params!$B$14),1)</f>
        <v/>
      </c>
      <c r="V1851" s="9">
        <f>ROUND(_xlfn.NORM.INV(J1851,Params!$B$15,Params!$B$16),2)</f>
        <v/>
      </c>
      <c r="W1851" s="9">
        <f>ROUND(_xlfn.NORM.INV(K1851,Params!$B$13,Params!$B$14),1)</f>
        <v/>
      </c>
      <c r="X1851" s="9">
        <f>ROUND(_xlfn.NORM.INV(L1851,Params!$B$15,Params!$B$16),2)</f>
        <v/>
      </c>
      <c r="Y1851" s="9">
        <f>ROUND(_xlfn.NORM.INV(M1851,Params!$B$15,Params!$B$16)+Params!$B$17+Params!$B$18*M1851,2)</f>
        <v/>
      </c>
      <c r="Z1851" s="9">
        <f>ROUND(_xlfn.NORM.INV(N1851,Params!$B$13,Params!$B$14)+Params!$B$17+Params!$B$18*N1851,1)</f>
        <v/>
      </c>
    </row>
    <row r="1852">
      <c r="A1852" s="11" t="n">
        <v>1851</v>
      </c>
      <c r="B1852" s="12">
        <f>INT((A1852-1)/122)+1</f>
        <v/>
      </c>
      <c r="C1852" s="13" t="n">
        <v>0.826922</v>
      </c>
      <c r="D1852" s="13" t="n">
        <v>0.244699</v>
      </c>
      <c r="E1852" s="13" t="n">
        <v>0.653871</v>
      </c>
      <c r="F1852" s="13" t="n">
        <v>0.537277</v>
      </c>
      <c r="G1852" s="13" t="n">
        <v>0.168975</v>
      </c>
      <c r="H1852" s="13" t="n">
        <v>0.782769</v>
      </c>
      <c r="I1852" s="13" t="n">
        <v>0.1134</v>
      </c>
      <c r="J1852" s="13" t="n">
        <v>0.09791999999999999</v>
      </c>
      <c r="K1852" s="13" t="n">
        <v>0.37274</v>
      </c>
      <c r="L1852" s="13" t="n">
        <v>0.379732</v>
      </c>
      <c r="M1852" s="13" t="n">
        <v>0.692963</v>
      </c>
      <c r="N1852" s="13" t="n">
        <v>0.102899</v>
      </c>
      <c r="O1852" s="9">
        <f>IF(C1852&lt;=1-Params!$B$4,0,MAX(0.1,ROUND(_xlfn.GAMMA.INV((C1852-(1-Params!$B$4))/Params!$B$4,Params!$B$5,Params!$B$6),1)))</f>
        <v/>
      </c>
      <c r="P1852" s="9">
        <f>IF(D1852&lt;=1-Params!$B$7,0,ROUND(_xlfn.GAMMA.INV((D1852-(1-Params!$B$7))/Params!$B$7,Params!$B$8,Params!$B$9),3))</f>
        <v/>
      </c>
      <c r="Q1852" s="9">
        <f>IF(E1852&lt;=1-Params!$B$4,0,MAX(0.1,ROUND(_xlfn.GAMMA.INV((E1852-(1-Params!$B$4))/Params!$B$4,Params!$B$5,Params!$B$6),1)))</f>
        <v/>
      </c>
      <c r="R1852" s="9">
        <f>IF(F1852&lt;=1-Params!$B$7,0,ROUND(_xlfn.GAMMA.INV((F1852-(1-Params!$B$7))/Params!$B$7,Params!$B$8,Params!$B$9),3))</f>
        <v/>
      </c>
      <c r="S1852" s="9">
        <f>IF(G1852&lt;=1-Params!$B$7,0,ROUND((Params!$B$10+Params!$B$11*G1852^Params!$B$12)*_xlfn.GAMMA.INV((G1852-(1-Params!$B$7))/Params!$B$7,Params!$B$8,Params!$B$9),3))</f>
        <v/>
      </c>
      <c r="T1852" s="9">
        <f>IF(H1852&lt;=1-Params!$B$4,0,MAX(0.1,ROUND((Params!$B$10+Params!$B$11*H1852^Params!$B$12)*_xlfn.GAMMA.INV((H1852-(1-Params!$B$4))/Params!$B$4,Params!$B$5,Params!$B$6),1)))</f>
        <v/>
      </c>
      <c r="U1852" s="9">
        <f>ROUND(_xlfn.NORM.INV(I1852,Params!$B$13,Params!$B$14),1)</f>
        <v/>
      </c>
      <c r="V1852" s="9">
        <f>ROUND(_xlfn.NORM.INV(J1852,Params!$B$15,Params!$B$16),2)</f>
        <v/>
      </c>
      <c r="W1852" s="9">
        <f>ROUND(_xlfn.NORM.INV(K1852,Params!$B$13,Params!$B$14),1)</f>
        <v/>
      </c>
      <c r="X1852" s="9">
        <f>ROUND(_xlfn.NORM.INV(L1852,Params!$B$15,Params!$B$16),2)</f>
        <v/>
      </c>
      <c r="Y1852" s="9">
        <f>ROUND(_xlfn.NORM.INV(M1852,Params!$B$15,Params!$B$16)+Params!$B$17+Params!$B$18*M1852,2)</f>
        <v/>
      </c>
      <c r="Z1852" s="9">
        <f>ROUND(_xlfn.NORM.INV(N1852,Params!$B$13,Params!$B$14)+Params!$B$17+Params!$B$18*N1852,1)</f>
        <v/>
      </c>
    </row>
    <row r="1853">
      <c r="A1853" s="11" t="n">
        <v>1852</v>
      </c>
      <c r="B1853" s="12">
        <f>INT((A1853-1)/122)+1</f>
        <v/>
      </c>
      <c r="C1853" s="13" t="n">
        <v>0.643877</v>
      </c>
      <c r="D1853" s="13" t="n">
        <v>0.6315269999999999</v>
      </c>
      <c r="E1853" s="13" t="n">
        <v>0.586495</v>
      </c>
      <c r="F1853" s="13" t="n">
        <v>0.11813</v>
      </c>
      <c r="G1853" s="13" t="n">
        <v>0.026851</v>
      </c>
      <c r="H1853" s="13" t="n">
        <v>0.745629</v>
      </c>
      <c r="I1853" s="13" t="n">
        <v>0.001132</v>
      </c>
      <c r="J1853" s="13" t="n">
        <v>0.020305</v>
      </c>
      <c r="K1853" s="13" t="n">
        <v>0.452329</v>
      </c>
      <c r="L1853" s="13" t="n">
        <v>0.313107</v>
      </c>
      <c r="M1853" s="13" t="n">
        <v>0.865514</v>
      </c>
      <c r="N1853" s="13" t="n">
        <v>0.033817</v>
      </c>
      <c r="O1853" s="9">
        <f>IF(C1853&lt;=1-Params!$B$4,0,MAX(0.1,ROUND(_xlfn.GAMMA.INV((C1853-(1-Params!$B$4))/Params!$B$4,Params!$B$5,Params!$B$6),1)))</f>
        <v/>
      </c>
      <c r="P1853" s="9">
        <f>IF(D1853&lt;=1-Params!$B$7,0,ROUND(_xlfn.GAMMA.INV((D1853-(1-Params!$B$7))/Params!$B$7,Params!$B$8,Params!$B$9),3))</f>
        <v/>
      </c>
      <c r="Q1853" s="9">
        <f>IF(E1853&lt;=1-Params!$B$4,0,MAX(0.1,ROUND(_xlfn.GAMMA.INV((E1853-(1-Params!$B$4))/Params!$B$4,Params!$B$5,Params!$B$6),1)))</f>
        <v/>
      </c>
      <c r="R1853" s="9">
        <f>IF(F1853&lt;=1-Params!$B$7,0,ROUND(_xlfn.GAMMA.INV((F1853-(1-Params!$B$7))/Params!$B$7,Params!$B$8,Params!$B$9),3))</f>
        <v/>
      </c>
      <c r="S1853" s="9">
        <f>IF(G1853&lt;=1-Params!$B$7,0,ROUND((Params!$B$10+Params!$B$11*G1853^Params!$B$12)*_xlfn.GAMMA.INV((G1853-(1-Params!$B$7))/Params!$B$7,Params!$B$8,Params!$B$9),3))</f>
        <v/>
      </c>
      <c r="T1853" s="9">
        <f>IF(H1853&lt;=1-Params!$B$4,0,MAX(0.1,ROUND((Params!$B$10+Params!$B$11*H1853^Params!$B$12)*_xlfn.GAMMA.INV((H1853-(1-Params!$B$4))/Params!$B$4,Params!$B$5,Params!$B$6),1)))</f>
        <v/>
      </c>
      <c r="U1853" s="9">
        <f>ROUND(_xlfn.NORM.INV(I1853,Params!$B$13,Params!$B$14),1)</f>
        <v/>
      </c>
      <c r="V1853" s="9">
        <f>ROUND(_xlfn.NORM.INV(J1853,Params!$B$15,Params!$B$16),2)</f>
        <v/>
      </c>
      <c r="W1853" s="9">
        <f>ROUND(_xlfn.NORM.INV(K1853,Params!$B$13,Params!$B$14),1)</f>
        <v/>
      </c>
      <c r="X1853" s="9">
        <f>ROUND(_xlfn.NORM.INV(L1853,Params!$B$15,Params!$B$16),2)</f>
        <v/>
      </c>
      <c r="Y1853" s="9">
        <f>ROUND(_xlfn.NORM.INV(M1853,Params!$B$15,Params!$B$16)+Params!$B$17+Params!$B$18*M1853,2)</f>
        <v/>
      </c>
      <c r="Z1853" s="9">
        <f>ROUND(_xlfn.NORM.INV(N1853,Params!$B$13,Params!$B$14)+Params!$B$17+Params!$B$18*N1853,1)</f>
        <v/>
      </c>
    </row>
    <row r="1854">
      <c r="A1854" s="11" t="n">
        <v>1853</v>
      </c>
      <c r="B1854" s="12">
        <f>INT((A1854-1)/122)+1</f>
        <v/>
      </c>
      <c r="C1854" s="13" t="n">
        <v>0.144276</v>
      </c>
      <c r="D1854" s="13" t="n">
        <v>0.463329</v>
      </c>
      <c r="E1854" s="13" t="n">
        <v>0.197757</v>
      </c>
      <c r="F1854" s="13" t="n">
        <v>0.052433</v>
      </c>
      <c r="G1854" s="13" t="n">
        <v>0.130012</v>
      </c>
      <c r="H1854" s="13" t="n">
        <v>0.563957</v>
      </c>
      <c r="I1854" s="13" t="n">
        <v>0.011595</v>
      </c>
      <c r="J1854" s="13" t="n">
        <v>0.113853</v>
      </c>
      <c r="K1854" s="13" t="n">
        <v>0.436254</v>
      </c>
      <c r="L1854" s="13" t="n">
        <v>0.20653</v>
      </c>
      <c r="M1854" s="13" t="n">
        <v>0.677767</v>
      </c>
      <c r="N1854" s="13" t="n">
        <v>0.09435300000000001</v>
      </c>
      <c r="O1854" s="9">
        <f>IF(C1854&lt;=1-Params!$B$4,0,MAX(0.1,ROUND(_xlfn.GAMMA.INV((C1854-(1-Params!$B$4))/Params!$B$4,Params!$B$5,Params!$B$6),1)))</f>
        <v/>
      </c>
      <c r="P1854" s="9">
        <f>IF(D1854&lt;=1-Params!$B$7,0,ROUND(_xlfn.GAMMA.INV((D1854-(1-Params!$B$7))/Params!$B$7,Params!$B$8,Params!$B$9),3))</f>
        <v/>
      </c>
      <c r="Q1854" s="9">
        <f>IF(E1854&lt;=1-Params!$B$4,0,MAX(0.1,ROUND(_xlfn.GAMMA.INV((E1854-(1-Params!$B$4))/Params!$B$4,Params!$B$5,Params!$B$6),1)))</f>
        <v/>
      </c>
      <c r="R1854" s="9">
        <f>IF(F1854&lt;=1-Params!$B$7,0,ROUND(_xlfn.GAMMA.INV((F1854-(1-Params!$B$7))/Params!$B$7,Params!$B$8,Params!$B$9),3))</f>
        <v/>
      </c>
      <c r="S1854" s="9">
        <f>IF(G1854&lt;=1-Params!$B$7,0,ROUND((Params!$B$10+Params!$B$11*G1854^Params!$B$12)*_xlfn.GAMMA.INV((G1854-(1-Params!$B$7))/Params!$B$7,Params!$B$8,Params!$B$9),3))</f>
        <v/>
      </c>
      <c r="T1854" s="9">
        <f>IF(H1854&lt;=1-Params!$B$4,0,MAX(0.1,ROUND((Params!$B$10+Params!$B$11*H1854^Params!$B$12)*_xlfn.GAMMA.INV((H1854-(1-Params!$B$4))/Params!$B$4,Params!$B$5,Params!$B$6),1)))</f>
        <v/>
      </c>
      <c r="U1854" s="9">
        <f>ROUND(_xlfn.NORM.INV(I1854,Params!$B$13,Params!$B$14),1)</f>
        <v/>
      </c>
      <c r="V1854" s="9">
        <f>ROUND(_xlfn.NORM.INV(J1854,Params!$B$15,Params!$B$16),2)</f>
        <v/>
      </c>
      <c r="W1854" s="9">
        <f>ROUND(_xlfn.NORM.INV(K1854,Params!$B$13,Params!$B$14),1)</f>
        <v/>
      </c>
      <c r="X1854" s="9">
        <f>ROUND(_xlfn.NORM.INV(L1854,Params!$B$15,Params!$B$16),2)</f>
        <v/>
      </c>
      <c r="Y1854" s="9">
        <f>ROUND(_xlfn.NORM.INV(M1854,Params!$B$15,Params!$B$16)+Params!$B$17+Params!$B$18*M1854,2)</f>
        <v/>
      </c>
      <c r="Z1854" s="9">
        <f>ROUND(_xlfn.NORM.INV(N1854,Params!$B$13,Params!$B$14)+Params!$B$17+Params!$B$18*N1854,1)</f>
        <v/>
      </c>
    </row>
    <row r="1855">
      <c r="A1855" s="11" t="n">
        <v>1854</v>
      </c>
      <c r="B1855" s="12">
        <f>INT((A1855-1)/122)+1</f>
        <v/>
      </c>
      <c r="C1855" s="13" t="n">
        <v>0.438523</v>
      </c>
      <c r="D1855" s="13" t="n">
        <v>0.880535</v>
      </c>
      <c r="E1855" s="13" t="n">
        <v>0.10269</v>
      </c>
      <c r="F1855" s="13" t="n">
        <v>0.378427</v>
      </c>
      <c r="G1855" s="13" t="n">
        <v>0.037529</v>
      </c>
      <c r="H1855" s="13" t="n">
        <v>0.983449</v>
      </c>
      <c r="I1855" s="13" t="n">
        <v>0.167763</v>
      </c>
      <c r="J1855" s="13" t="n">
        <v>0.278866</v>
      </c>
      <c r="K1855" s="13" t="n">
        <v>0.401136</v>
      </c>
      <c r="L1855" s="13" t="n">
        <v>0.371165</v>
      </c>
      <c r="M1855" s="13" t="n">
        <v>0.727742</v>
      </c>
      <c r="N1855" s="13" t="n">
        <v>0.152798</v>
      </c>
      <c r="O1855" s="9">
        <f>IF(C1855&lt;=1-Params!$B$4,0,MAX(0.1,ROUND(_xlfn.GAMMA.INV((C1855-(1-Params!$B$4))/Params!$B$4,Params!$B$5,Params!$B$6),1)))</f>
        <v/>
      </c>
      <c r="P1855" s="9">
        <f>IF(D1855&lt;=1-Params!$B$7,0,ROUND(_xlfn.GAMMA.INV((D1855-(1-Params!$B$7))/Params!$B$7,Params!$B$8,Params!$B$9),3))</f>
        <v/>
      </c>
      <c r="Q1855" s="9">
        <f>IF(E1855&lt;=1-Params!$B$4,0,MAX(0.1,ROUND(_xlfn.GAMMA.INV((E1855-(1-Params!$B$4))/Params!$B$4,Params!$B$5,Params!$B$6),1)))</f>
        <v/>
      </c>
      <c r="R1855" s="9">
        <f>IF(F1855&lt;=1-Params!$B$7,0,ROUND(_xlfn.GAMMA.INV((F1855-(1-Params!$B$7))/Params!$B$7,Params!$B$8,Params!$B$9),3))</f>
        <v/>
      </c>
      <c r="S1855" s="9">
        <f>IF(G1855&lt;=1-Params!$B$7,0,ROUND((Params!$B$10+Params!$B$11*G1855^Params!$B$12)*_xlfn.GAMMA.INV((G1855-(1-Params!$B$7))/Params!$B$7,Params!$B$8,Params!$B$9),3))</f>
        <v/>
      </c>
      <c r="T1855" s="9">
        <f>IF(H1855&lt;=1-Params!$B$4,0,MAX(0.1,ROUND((Params!$B$10+Params!$B$11*H1855^Params!$B$12)*_xlfn.GAMMA.INV((H1855-(1-Params!$B$4))/Params!$B$4,Params!$B$5,Params!$B$6),1)))</f>
        <v/>
      </c>
      <c r="U1855" s="9">
        <f>ROUND(_xlfn.NORM.INV(I1855,Params!$B$13,Params!$B$14),1)</f>
        <v/>
      </c>
      <c r="V1855" s="9">
        <f>ROUND(_xlfn.NORM.INV(J1855,Params!$B$15,Params!$B$16),2)</f>
        <v/>
      </c>
      <c r="W1855" s="9">
        <f>ROUND(_xlfn.NORM.INV(K1855,Params!$B$13,Params!$B$14),1)</f>
        <v/>
      </c>
      <c r="X1855" s="9">
        <f>ROUND(_xlfn.NORM.INV(L1855,Params!$B$15,Params!$B$16),2)</f>
        <v/>
      </c>
      <c r="Y1855" s="9">
        <f>ROUND(_xlfn.NORM.INV(M1855,Params!$B$15,Params!$B$16)+Params!$B$17+Params!$B$18*M1855,2)</f>
        <v/>
      </c>
      <c r="Z1855" s="9">
        <f>ROUND(_xlfn.NORM.INV(N1855,Params!$B$13,Params!$B$14)+Params!$B$17+Params!$B$18*N1855,1)</f>
        <v/>
      </c>
    </row>
    <row r="1856">
      <c r="A1856" s="11" t="n">
        <v>1855</v>
      </c>
      <c r="B1856" s="12">
        <f>INT((A1856-1)/122)+1</f>
        <v/>
      </c>
      <c r="C1856" s="13" t="n">
        <v>0.45039</v>
      </c>
      <c r="D1856" s="13" t="n">
        <v>0.448642</v>
      </c>
      <c r="E1856" s="13" t="n">
        <v>0.720257</v>
      </c>
      <c r="F1856" s="13" t="n">
        <v>0.639252</v>
      </c>
      <c r="G1856" s="13" t="n">
        <v>0.810607</v>
      </c>
      <c r="H1856" s="13" t="n">
        <v>0.8837390000000001</v>
      </c>
      <c r="I1856" s="13" t="n">
        <v>0.534552</v>
      </c>
      <c r="J1856" s="13" t="n">
        <v>0.17423</v>
      </c>
      <c r="K1856" s="13" t="n">
        <v>0.33683</v>
      </c>
      <c r="L1856" s="13" t="n">
        <v>0.429582</v>
      </c>
      <c r="M1856" s="13" t="n">
        <v>0.337262</v>
      </c>
      <c r="N1856" s="13" t="n">
        <v>0.172426</v>
      </c>
      <c r="O1856" s="9">
        <f>IF(C1856&lt;=1-Params!$B$4,0,MAX(0.1,ROUND(_xlfn.GAMMA.INV((C1856-(1-Params!$B$4))/Params!$B$4,Params!$B$5,Params!$B$6),1)))</f>
        <v/>
      </c>
      <c r="P1856" s="9">
        <f>IF(D1856&lt;=1-Params!$B$7,0,ROUND(_xlfn.GAMMA.INV((D1856-(1-Params!$B$7))/Params!$B$7,Params!$B$8,Params!$B$9),3))</f>
        <v/>
      </c>
      <c r="Q1856" s="9">
        <f>IF(E1856&lt;=1-Params!$B$4,0,MAX(0.1,ROUND(_xlfn.GAMMA.INV((E1856-(1-Params!$B$4))/Params!$B$4,Params!$B$5,Params!$B$6),1)))</f>
        <v/>
      </c>
      <c r="R1856" s="9">
        <f>IF(F1856&lt;=1-Params!$B$7,0,ROUND(_xlfn.GAMMA.INV((F1856-(1-Params!$B$7))/Params!$B$7,Params!$B$8,Params!$B$9),3))</f>
        <v/>
      </c>
      <c r="S1856" s="9">
        <f>IF(G1856&lt;=1-Params!$B$7,0,ROUND((Params!$B$10+Params!$B$11*G1856^Params!$B$12)*_xlfn.GAMMA.INV((G1856-(1-Params!$B$7))/Params!$B$7,Params!$B$8,Params!$B$9),3))</f>
        <v/>
      </c>
      <c r="T1856" s="9">
        <f>IF(H1856&lt;=1-Params!$B$4,0,MAX(0.1,ROUND((Params!$B$10+Params!$B$11*H1856^Params!$B$12)*_xlfn.GAMMA.INV((H1856-(1-Params!$B$4))/Params!$B$4,Params!$B$5,Params!$B$6),1)))</f>
        <v/>
      </c>
      <c r="U1856" s="9">
        <f>ROUND(_xlfn.NORM.INV(I1856,Params!$B$13,Params!$B$14),1)</f>
        <v/>
      </c>
      <c r="V1856" s="9">
        <f>ROUND(_xlfn.NORM.INV(J1856,Params!$B$15,Params!$B$16),2)</f>
        <v/>
      </c>
      <c r="W1856" s="9">
        <f>ROUND(_xlfn.NORM.INV(K1856,Params!$B$13,Params!$B$14),1)</f>
        <v/>
      </c>
      <c r="X1856" s="9">
        <f>ROUND(_xlfn.NORM.INV(L1856,Params!$B$15,Params!$B$16),2)</f>
        <v/>
      </c>
      <c r="Y1856" s="9">
        <f>ROUND(_xlfn.NORM.INV(M1856,Params!$B$15,Params!$B$16)+Params!$B$17+Params!$B$18*M1856,2)</f>
        <v/>
      </c>
      <c r="Z1856" s="9">
        <f>ROUND(_xlfn.NORM.INV(N1856,Params!$B$13,Params!$B$14)+Params!$B$17+Params!$B$18*N1856,1)</f>
        <v/>
      </c>
    </row>
    <row r="1857">
      <c r="A1857" s="11" t="n">
        <v>1856</v>
      </c>
      <c r="B1857" s="12">
        <f>INT((A1857-1)/122)+1</f>
        <v/>
      </c>
      <c r="C1857" s="13" t="n">
        <v>0.480319</v>
      </c>
      <c r="D1857" s="13" t="n">
        <v>0.100089</v>
      </c>
      <c r="E1857" s="13" t="n">
        <v>0.7741980000000001</v>
      </c>
      <c r="F1857" s="13" t="n">
        <v>0.440721</v>
      </c>
      <c r="G1857" s="13" t="n">
        <v>0.636737</v>
      </c>
      <c r="H1857" s="13" t="n">
        <v>0.282249</v>
      </c>
      <c r="I1857" s="13" t="n">
        <v>0.11743</v>
      </c>
      <c r="J1857" s="13" t="n">
        <v>0.091796</v>
      </c>
      <c r="K1857" s="13" t="n">
        <v>0.369032</v>
      </c>
      <c r="L1857" s="13" t="n">
        <v>0.7518550000000001</v>
      </c>
      <c r="M1857" s="13" t="n">
        <v>0.436027</v>
      </c>
      <c r="N1857" s="13" t="n">
        <v>0.146634</v>
      </c>
      <c r="O1857" s="9">
        <f>IF(C1857&lt;=1-Params!$B$4,0,MAX(0.1,ROUND(_xlfn.GAMMA.INV((C1857-(1-Params!$B$4))/Params!$B$4,Params!$B$5,Params!$B$6),1)))</f>
        <v/>
      </c>
      <c r="P1857" s="9">
        <f>IF(D1857&lt;=1-Params!$B$7,0,ROUND(_xlfn.GAMMA.INV((D1857-(1-Params!$B$7))/Params!$B$7,Params!$B$8,Params!$B$9),3))</f>
        <v/>
      </c>
      <c r="Q1857" s="9">
        <f>IF(E1857&lt;=1-Params!$B$4,0,MAX(0.1,ROUND(_xlfn.GAMMA.INV((E1857-(1-Params!$B$4))/Params!$B$4,Params!$B$5,Params!$B$6),1)))</f>
        <v/>
      </c>
      <c r="R1857" s="9">
        <f>IF(F1857&lt;=1-Params!$B$7,0,ROUND(_xlfn.GAMMA.INV((F1857-(1-Params!$B$7))/Params!$B$7,Params!$B$8,Params!$B$9),3))</f>
        <v/>
      </c>
      <c r="S1857" s="9">
        <f>IF(G1857&lt;=1-Params!$B$7,0,ROUND((Params!$B$10+Params!$B$11*G1857^Params!$B$12)*_xlfn.GAMMA.INV((G1857-(1-Params!$B$7))/Params!$B$7,Params!$B$8,Params!$B$9),3))</f>
        <v/>
      </c>
      <c r="T1857" s="9">
        <f>IF(H1857&lt;=1-Params!$B$4,0,MAX(0.1,ROUND((Params!$B$10+Params!$B$11*H1857^Params!$B$12)*_xlfn.GAMMA.INV((H1857-(1-Params!$B$4))/Params!$B$4,Params!$B$5,Params!$B$6),1)))</f>
        <v/>
      </c>
      <c r="U1857" s="9">
        <f>ROUND(_xlfn.NORM.INV(I1857,Params!$B$13,Params!$B$14),1)</f>
        <v/>
      </c>
      <c r="V1857" s="9">
        <f>ROUND(_xlfn.NORM.INV(J1857,Params!$B$15,Params!$B$16),2)</f>
        <v/>
      </c>
      <c r="W1857" s="9">
        <f>ROUND(_xlfn.NORM.INV(K1857,Params!$B$13,Params!$B$14),1)</f>
        <v/>
      </c>
      <c r="X1857" s="9">
        <f>ROUND(_xlfn.NORM.INV(L1857,Params!$B$15,Params!$B$16),2)</f>
        <v/>
      </c>
      <c r="Y1857" s="9">
        <f>ROUND(_xlfn.NORM.INV(M1857,Params!$B$15,Params!$B$16)+Params!$B$17+Params!$B$18*M1857,2)</f>
        <v/>
      </c>
      <c r="Z1857" s="9">
        <f>ROUND(_xlfn.NORM.INV(N1857,Params!$B$13,Params!$B$14)+Params!$B$17+Params!$B$18*N1857,1)</f>
        <v/>
      </c>
    </row>
    <row r="1858">
      <c r="A1858" s="11" t="n">
        <v>1857</v>
      </c>
      <c r="B1858" s="12">
        <f>INT((A1858-1)/122)+1</f>
        <v/>
      </c>
      <c r="C1858" s="13" t="n">
        <v>0.527287</v>
      </c>
      <c r="D1858" s="13" t="n">
        <v>0.336312</v>
      </c>
      <c r="E1858" s="13" t="n">
        <v>0.906908</v>
      </c>
      <c r="F1858" s="13" t="n">
        <v>0.814198</v>
      </c>
      <c r="G1858" s="13" t="n">
        <v>0.886678</v>
      </c>
      <c r="H1858" s="13" t="n">
        <v>0.452633</v>
      </c>
      <c r="I1858" s="13" t="n">
        <v>0.81737</v>
      </c>
      <c r="J1858" s="13" t="n">
        <v>0.228312</v>
      </c>
      <c r="K1858" s="13" t="n">
        <v>0.372574</v>
      </c>
      <c r="L1858" s="13" t="n">
        <v>0.5195920000000001</v>
      </c>
      <c r="M1858" s="13" t="n">
        <v>0.169023</v>
      </c>
      <c r="N1858" s="13" t="n">
        <v>0.146292</v>
      </c>
      <c r="O1858" s="9">
        <f>IF(C1858&lt;=1-Params!$B$4,0,MAX(0.1,ROUND(_xlfn.GAMMA.INV((C1858-(1-Params!$B$4))/Params!$B$4,Params!$B$5,Params!$B$6),1)))</f>
        <v/>
      </c>
      <c r="P1858" s="9">
        <f>IF(D1858&lt;=1-Params!$B$7,0,ROUND(_xlfn.GAMMA.INV((D1858-(1-Params!$B$7))/Params!$B$7,Params!$B$8,Params!$B$9),3))</f>
        <v/>
      </c>
      <c r="Q1858" s="9">
        <f>IF(E1858&lt;=1-Params!$B$4,0,MAX(0.1,ROUND(_xlfn.GAMMA.INV((E1858-(1-Params!$B$4))/Params!$B$4,Params!$B$5,Params!$B$6),1)))</f>
        <v/>
      </c>
      <c r="R1858" s="9">
        <f>IF(F1858&lt;=1-Params!$B$7,0,ROUND(_xlfn.GAMMA.INV((F1858-(1-Params!$B$7))/Params!$B$7,Params!$B$8,Params!$B$9),3))</f>
        <v/>
      </c>
      <c r="S1858" s="9">
        <f>IF(G1858&lt;=1-Params!$B$7,0,ROUND((Params!$B$10+Params!$B$11*G1858^Params!$B$12)*_xlfn.GAMMA.INV((G1858-(1-Params!$B$7))/Params!$B$7,Params!$B$8,Params!$B$9),3))</f>
        <v/>
      </c>
      <c r="T1858" s="9">
        <f>IF(H1858&lt;=1-Params!$B$4,0,MAX(0.1,ROUND((Params!$B$10+Params!$B$11*H1858^Params!$B$12)*_xlfn.GAMMA.INV((H1858-(1-Params!$B$4))/Params!$B$4,Params!$B$5,Params!$B$6),1)))</f>
        <v/>
      </c>
      <c r="U1858" s="9">
        <f>ROUND(_xlfn.NORM.INV(I1858,Params!$B$13,Params!$B$14),1)</f>
        <v/>
      </c>
      <c r="V1858" s="9">
        <f>ROUND(_xlfn.NORM.INV(J1858,Params!$B$15,Params!$B$16),2)</f>
        <v/>
      </c>
      <c r="W1858" s="9">
        <f>ROUND(_xlfn.NORM.INV(K1858,Params!$B$13,Params!$B$14),1)</f>
        <v/>
      </c>
      <c r="X1858" s="9">
        <f>ROUND(_xlfn.NORM.INV(L1858,Params!$B$15,Params!$B$16),2)</f>
        <v/>
      </c>
      <c r="Y1858" s="9">
        <f>ROUND(_xlfn.NORM.INV(M1858,Params!$B$15,Params!$B$16)+Params!$B$17+Params!$B$18*M1858,2)</f>
        <v/>
      </c>
      <c r="Z1858" s="9">
        <f>ROUND(_xlfn.NORM.INV(N1858,Params!$B$13,Params!$B$14)+Params!$B$17+Params!$B$18*N1858,1)</f>
        <v/>
      </c>
    </row>
    <row r="1859">
      <c r="A1859" s="11" t="n">
        <v>1858</v>
      </c>
      <c r="B1859" s="12">
        <f>INT((A1859-1)/122)+1</f>
        <v/>
      </c>
      <c r="C1859" s="13" t="n">
        <v>0.515344</v>
      </c>
      <c r="D1859" s="13" t="n">
        <v>0.336685</v>
      </c>
      <c r="E1859" s="13" t="n">
        <v>0.663235</v>
      </c>
      <c r="F1859" s="13" t="n">
        <v>0.818154</v>
      </c>
      <c r="G1859" s="13" t="n">
        <v>0.695625</v>
      </c>
      <c r="H1859" s="13" t="n">
        <v>0.955541</v>
      </c>
      <c r="I1859" s="13" t="n">
        <v>0.635687</v>
      </c>
      <c r="J1859" s="13" t="n">
        <v>0.1504</v>
      </c>
      <c r="K1859" s="13" t="n">
        <v>0.472554</v>
      </c>
      <c r="L1859" s="13" t="n">
        <v>0.561321</v>
      </c>
      <c r="M1859" s="13" t="n">
        <v>0.246256</v>
      </c>
      <c r="N1859" s="13" t="n">
        <v>0.51483</v>
      </c>
      <c r="O1859" s="9">
        <f>IF(C1859&lt;=1-Params!$B$4,0,MAX(0.1,ROUND(_xlfn.GAMMA.INV((C1859-(1-Params!$B$4))/Params!$B$4,Params!$B$5,Params!$B$6),1)))</f>
        <v/>
      </c>
      <c r="P1859" s="9">
        <f>IF(D1859&lt;=1-Params!$B$7,0,ROUND(_xlfn.GAMMA.INV((D1859-(1-Params!$B$7))/Params!$B$7,Params!$B$8,Params!$B$9),3))</f>
        <v/>
      </c>
      <c r="Q1859" s="9">
        <f>IF(E1859&lt;=1-Params!$B$4,0,MAX(0.1,ROUND(_xlfn.GAMMA.INV((E1859-(1-Params!$B$4))/Params!$B$4,Params!$B$5,Params!$B$6),1)))</f>
        <v/>
      </c>
      <c r="R1859" s="9">
        <f>IF(F1859&lt;=1-Params!$B$7,0,ROUND(_xlfn.GAMMA.INV((F1859-(1-Params!$B$7))/Params!$B$7,Params!$B$8,Params!$B$9),3))</f>
        <v/>
      </c>
      <c r="S1859" s="9">
        <f>IF(G1859&lt;=1-Params!$B$7,0,ROUND((Params!$B$10+Params!$B$11*G1859^Params!$B$12)*_xlfn.GAMMA.INV((G1859-(1-Params!$B$7))/Params!$B$7,Params!$B$8,Params!$B$9),3))</f>
        <v/>
      </c>
      <c r="T1859" s="9">
        <f>IF(H1859&lt;=1-Params!$B$4,0,MAX(0.1,ROUND((Params!$B$10+Params!$B$11*H1859^Params!$B$12)*_xlfn.GAMMA.INV((H1859-(1-Params!$B$4))/Params!$B$4,Params!$B$5,Params!$B$6),1)))</f>
        <v/>
      </c>
      <c r="U1859" s="9">
        <f>ROUND(_xlfn.NORM.INV(I1859,Params!$B$13,Params!$B$14),1)</f>
        <v/>
      </c>
      <c r="V1859" s="9">
        <f>ROUND(_xlfn.NORM.INV(J1859,Params!$B$15,Params!$B$16),2)</f>
        <v/>
      </c>
      <c r="W1859" s="9">
        <f>ROUND(_xlfn.NORM.INV(K1859,Params!$B$13,Params!$B$14),1)</f>
        <v/>
      </c>
      <c r="X1859" s="9">
        <f>ROUND(_xlfn.NORM.INV(L1859,Params!$B$15,Params!$B$16),2)</f>
        <v/>
      </c>
      <c r="Y1859" s="9">
        <f>ROUND(_xlfn.NORM.INV(M1859,Params!$B$15,Params!$B$16)+Params!$B$17+Params!$B$18*M1859,2)</f>
        <v/>
      </c>
      <c r="Z1859" s="9">
        <f>ROUND(_xlfn.NORM.INV(N1859,Params!$B$13,Params!$B$14)+Params!$B$17+Params!$B$18*N1859,1)</f>
        <v/>
      </c>
    </row>
    <row r="1860">
      <c r="A1860" s="11" t="n">
        <v>1859</v>
      </c>
      <c r="B1860" s="12">
        <f>INT((A1860-1)/122)+1</f>
        <v/>
      </c>
      <c r="C1860" s="13" t="n">
        <v>0.929245</v>
      </c>
      <c r="D1860" s="13" t="n">
        <v>0.038184</v>
      </c>
      <c r="E1860" s="13" t="n">
        <v>0.601945</v>
      </c>
      <c r="F1860" s="13" t="n">
        <v>0.141528</v>
      </c>
      <c r="G1860" s="13" t="n">
        <v>0.986187</v>
      </c>
      <c r="H1860" s="13" t="n">
        <v>0.993829</v>
      </c>
      <c r="I1860" s="13" t="n">
        <v>0.437035</v>
      </c>
      <c r="J1860" s="13" t="n">
        <v>0.257162</v>
      </c>
      <c r="K1860" s="13" t="n">
        <v>0.411251</v>
      </c>
      <c r="L1860" s="13" t="n">
        <v>0.479295</v>
      </c>
      <c r="M1860" s="13" t="n">
        <v>0.17485</v>
      </c>
      <c r="N1860" s="13" t="n">
        <v>0.297275</v>
      </c>
      <c r="O1860" s="9">
        <f>IF(C1860&lt;=1-Params!$B$4,0,MAX(0.1,ROUND(_xlfn.GAMMA.INV((C1860-(1-Params!$B$4))/Params!$B$4,Params!$B$5,Params!$B$6),1)))</f>
        <v/>
      </c>
      <c r="P1860" s="9">
        <f>IF(D1860&lt;=1-Params!$B$7,0,ROUND(_xlfn.GAMMA.INV((D1860-(1-Params!$B$7))/Params!$B$7,Params!$B$8,Params!$B$9),3))</f>
        <v/>
      </c>
      <c r="Q1860" s="9">
        <f>IF(E1860&lt;=1-Params!$B$4,0,MAX(0.1,ROUND(_xlfn.GAMMA.INV((E1860-(1-Params!$B$4))/Params!$B$4,Params!$B$5,Params!$B$6),1)))</f>
        <v/>
      </c>
      <c r="R1860" s="9">
        <f>IF(F1860&lt;=1-Params!$B$7,0,ROUND(_xlfn.GAMMA.INV((F1860-(1-Params!$B$7))/Params!$B$7,Params!$B$8,Params!$B$9),3))</f>
        <v/>
      </c>
      <c r="S1860" s="9">
        <f>IF(G1860&lt;=1-Params!$B$7,0,ROUND((Params!$B$10+Params!$B$11*G1860^Params!$B$12)*_xlfn.GAMMA.INV((G1860-(1-Params!$B$7))/Params!$B$7,Params!$B$8,Params!$B$9),3))</f>
        <v/>
      </c>
      <c r="T1860" s="9">
        <f>IF(H1860&lt;=1-Params!$B$4,0,MAX(0.1,ROUND((Params!$B$10+Params!$B$11*H1860^Params!$B$12)*_xlfn.GAMMA.INV((H1860-(1-Params!$B$4))/Params!$B$4,Params!$B$5,Params!$B$6),1)))</f>
        <v/>
      </c>
      <c r="U1860" s="9">
        <f>ROUND(_xlfn.NORM.INV(I1860,Params!$B$13,Params!$B$14),1)</f>
        <v/>
      </c>
      <c r="V1860" s="9">
        <f>ROUND(_xlfn.NORM.INV(J1860,Params!$B$15,Params!$B$16),2)</f>
        <v/>
      </c>
      <c r="W1860" s="9">
        <f>ROUND(_xlfn.NORM.INV(K1860,Params!$B$13,Params!$B$14),1)</f>
        <v/>
      </c>
      <c r="X1860" s="9">
        <f>ROUND(_xlfn.NORM.INV(L1860,Params!$B$15,Params!$B$16),2)</f>
        <v/>
      </c>
      <c r="Y1860" s="9">
        <f>ROUND(_xlfn.NORM.INV(M1860,Params!$B$15,Params!$B$16)+Params!$B$17+Params!$B$18*M1860,2)</f>
        <v/>
      </c>
      <c r="Z1860" s="9">
        <f>ROUND(_xlfn.NORM.INV(N1860,Params!$B$13,Params!$B$14)+Params!$B$17+Params!$B$18*N1860,1)</f>
        <v/>
      </c>
    </row>
    <row r="1861">
      <c r="A1861" s="11" t="n">
        <v>1860</v>
      </c>
      <c r="B1861" s="12">
        <f>INT((A1861-1)/122)+1</f>
        <v/>
      </c>
      <c r="C1861" s="13" t="n">
        <v>0.177881</v>
      </c>
      <c r="D1861" s="13" t="n">
        <v>0.144792</v>
      </c>
      <c r="E1861" s="13" t="n">
        <v>0.299474</v>
      </c>
      <c r="F1861" s="13" t="n">
        <v>0.976614</v>
      </c>
      <c r="G1861" s="13" t="n">
        <v>0.644518</v>
      </c>
      <c r="H1861" s="13" t="n">
        <v>0.767142</v>
      </c>
      <c r="I1861" s="13" t="n">
        <v>0.555217</v>
      </c>
      <c r="J1861" s="13" t="n">
        <v>0.039251</v>
      </c>
      <c r="K1861" s="13" t="n">
        <v>0.083235</v>
      </c>
      <c r="L1861" s="13" t="n">
        <v>0.370297</v>
      </c>
      <c r="M1861" s="13" t="n">
        <v>0.109716</v>
      </c>
      <c r="N1861" s="13" t="n">
        <v>0.345733</v>
      </c>
      <c r="O1861" s="9">
        <f>IF(C1861&lt;=1-Params!$B$4,0,MAX(0.1,ROUND(_xlfn.GAMMA.INV((C1861-(1-Params!$B$4))/Params!$B$4,Params!$B$5,Params!$B$6),1)))</f>
        <v/>
      </c>
      <c r="P1861" s="9">
        <f>IF(D1861&lt;=1-Params!$B$7,0,ROUND(_xlfn.GAMMA.INV((D1861-(1-Params!$B$7))/Params!$B$7,Params!$B$8,Params!$B$9),3))</f>
        <v/>
      </c>
      <c r="Q1861" s="9">
        <f>IF(E1861&lt;=1-Params!$B$4,0,MAX(0.1,ROUND(_xlfn.GAMMA.INV((E1861-(1-Params!$B$4))/Params!$B$4,Params!$B$5,Params!$B$6),1)))</f>
        <v/>
      </c>
      <c r="R1861" s="9">
        <f>IF(F1861&lt;=1-Params!$B$7,0,ROUND(_xlfn.GAMMA.INV((F1861-(1-Params!$B$7))/Params!$B$7,Params!$B$8,Params!$B$9),3))</f>
        <v/>
      </c>
      <c r="S1861" s="9">
        <f>IF(G1861&lt;=1-Params!$B$7,0,ROUND((Params!$B$10+Params!$B$11*G1861^Params!$B$12)*_xlfn.GAMMA.INV((G1861-(1-Params!$B$7))/Params!$B$7,Params!$B$8,Params!$B$9),3))</f>
        <v/>
      </c>
      <c r="T1861" s="9">
        <f>IF(H1861&lt;=1-Params!$B$4,0,MAX(0.1,ROUND((Params!$B$10+Params!$B$11*H1861^Params!$B$12)*_xlfn.GAMMA.INV((H1861-(1-Params!$B$4))/Params!$B$4,Params!$B$5,Params!$B$6),1)))</f>
        <v/>
      </c>
      <c r="U1861" s="9">
        <f>ROUND(_xlfn.NORM.INV(I1861,Params!$B$13,Params!$B$14),1)</f>
        <v/>
      </c>
      <c r="V1861" s="9">
        <f>ROUND(_xlfn.NORM.INV(J1861,Params!$B$15,Params!$B$16),2)</f>
        <v/>
      </c>
      <c r="W1861" s="9">
        <f>ROUND(_xlfn.NORM.INV(K1861,Params!$B$13,Params!$B$14),1)</f>
        <v/>
      </c>
      <c r="X1861" s="9">
        <f>ROUND(_xlfn.NORM.INV(L1861,Params!$B$15,Params!$B$16),2)</f>
        <v/>
      </c>
      <c r="Y1861" s="9">
        <f>ROUND(_xlfn.NORM.INV(M1861,Params!$B$15,Params!$B$16)+Params!$B$17+Params!$B$18*M1861,2)</f>
        <v/>
      </c>
      <c r="Z1861" s="9">
        <f>ROUND(_xlfn.NORM.INV(N1861,Params!$B$13,Params!$B$14)+Params!$B$17+Params!$B$18*N1861,1)</f>
        <v/>
      </c>
    </row>
    <row r="1862">
      <c r="A1862" s="11" t="n">
        <v>1861</v>
      </c>
      <c r="B1862" s="12">
        <f>INT((A1862-1)/122)+1</f>
        <v/>
      </c>
      <c r="C1862" s="13" t="n">
        <v>0.928128</v>
      </c>
      <c r="D1862" s="13" t="n">
        <v>0.641612</v>
      </c>
      <c r="E1862" s="13" t="n">
        <v>0.6862780000000001</v>
      </c>
      <c r="F1862" s="13" t="n">
        <v>0.674631</v>
      </c>
      <c r="G1862" s="13" t="n">
        <v>0.515576</v>
      </c>
      <c r="H1862" s="13" t="n">
        <v>0.902101</v>
      </c>
      <c r="I1862" s="13" t="n">
        <v>0.893459</v>
      </c>
      <c r="J1862" s="13" t="n">
        <v>0.09483800000000001</v>
      </c>
      <c r="K1862" s="13" t="n">
        <v>0.033208</v>
      </c>
      <c r="L1862" s="13" t="n">
        <v>0.25854</v>
      </c>
      <c r="M1862" s="13" t="n">
        <v>0.048195</v>
      </c>
      <c r="N1862" s="13" t="n">
        <v>0.719014</v>
      </c>
      <c r="O1862" s="9">
        <f>IF(C1862&lt;=1-Params!$B$4,0,MAX(0.1,ROUND(_xlfn.GAMMA.INV((C1862-(1-Params!$B$4))/Params!$B$4,Params!$B$5,Params!$B$6),1)))</f>
        <v/>
      </c>
      <c r="P1862" s="9">
        <f>IF(D1862&lt;=1-Params!$B$7,0,ROUND(_xlfn.GAMMA.INV((D1862-(1-Params!$B$7))/Params!$B$7,Params!$B$8,Params!$B$9),3))</f>
        <v/>
      </c>
      <c r="Q1862" s="9">
        <f>IF(E1862&lt;=1-Params!$B$4,0,MAX(0.1,ROUND(_xlfn.GAMMA.INV((E1862-(1-Params!$B$4))/Params!$B$4,Params!$B$5,Params!$B$6),1)))</f>
        <v/>
      </c>
      <c r="R1862" s="9">
        <f>IF(F1862&lt;=1-Params!$B$7,0,ROUND(_xlfn.GAMMA.INV((F1862-(1-Params!$B$7))/Params!$B$7,Params!$B$8,Params!$B$9),3))</f>
        <v/>
      </c>
      <c r="S1862" s="9">
        <f>IF(G1862&lt;=1-Params!$B$7,0,ROUND((Params!$B$10+Params!$B$11*G1862^Params!$B$12)*_xlfn.GAMMA.INV((G1862-(1-Params!$B$7))/Params!$B$7,Params!$B$8,Params!$B$9),3))</f>
        <v/>
      </c>
      <c r="T1862" s="9">
        <f>IF(H1862&lt;=1-Params!$B$4,0,MAX(0.1,ROUND((Params!$B$10+Params!$B$11*H1862^Params!$B$12)*_xlfn.GAMMA.INV((H1862-(1-Params!$B$4))/Params!$B$4,Params!$B$5,Params!$B$6),1)))</f>
        <v/>
      </c>
      <c r="U1862" s="9">
        <f>ROUND(_xlfn.NORM.INV(I1862,Params!$B$13,Params!$B$14),1)</f>
        <v/>
      </c>
      <c r="V1862" s="9">
        <f>ROUND(_xlfn.NORM.INV(J1862,Params!$B$15,Params!$B$16),2)</f>
        <v/>
      </c>
      <c r="W1862" s="9">
        <f>ROUND(_xlfn.NORM.INV(K1862,Params!$B$13,Params!$B$14),1)</f>
        <v/>
      </c>
      <c r="X1862" s="9">
        <f>ROUND(_xlfn.NORM.INV(L1862,Params!$B$15,Params!$B$16),2)</f>
        <v/>
      </c>
      <c r="Y1862" s="9">
        <f>ROUND(_xlfn.NORM.INV(M1862,Params!$B$15,Params!$B$16)+Params!$B$17+Params!$B$18*M1862,2)</f>
        <v/>
      </c>
      <c r="Z1862" s="9">
        <f>ROUND(_xlfn.NORM.INV(N1862,Params!$B$13,Params!$B$14)+Params!$B$17+Params!$B$18*N1862,1)</f>
        <v/>
      </c>
    </row>
    <row r="1863">
      <c r="A1863" s="11" t="n">
        <v>1862</v>
      </c>
      <c r="B1863" s="12">
        <f>INT((A1863-1)/122)+1</f>
        <v/>
      </c>
      <c r="C1863" s="13" t="n">
        <v>0.536155</v>
      </c>
      <c r="D1863" s="13" t="n">
        <v>0.730639</v>
      </c>
      <c r="E1863" s="13" t="n">
        <v>0.587381</v>
      </c>
      <c r="F1863" s="13" t="n">
        <v>0.14416</v>
      </c>
      <c r="G1863" s="13" t="n">
        <v>0.566962</v>
      </c>
      <c r="H1863" s="13" t="n">
        <v>0.030834</v>
      </c>
      <c r="I1863" s="13" t="n">
        <v>0.950788</v>
      </c>
      <c r="J1863" s="13" t="n">
        <v>0.556625</v>
      </c>
      <c r="K1863" s="13" t="n">
        <v>0.031165</v>
      </c>
      <c r="L1863" s="13" t="n">
        <v>0.198883</v>
      </c>
      <c r="M1863" s="13" t="n">
        <v>0.305855</v>
      </c>
      <c r="N1863" s="13" t="n">
        <v>0.777277</v>
      </c>
      <c r="O1863" s="9">
        <f>IF(C1863&lt;=1-Params!$B$4,0,MAX(0.1,ROUND(_xlfn.GAMMA.INV((C1863-(1-Params!$B$4))/Params!$B$4,Params!$B$5,Params!$B$6),1)))</f>
        <v/>
      </c>
      <c r="P1863" s="9">
        <f>IF(D1863&lt;=1-Params!$B$7,0,ROUND(_xlfn.GAMMA.INV((D1863-(1-Params!$B$7))/Params!$B$7,Params!$B$8,Params!$B$9),3))</f>
        <v/>
      </c>
      <c r="Q1863" s="9">
        <f>IF(E1863&lt;=1-Params!$B$4,0,MAX(0.1,ROUND(_xlfn.GAMMA.INV((E1863-(1-Params!$B$4))/Params!$B$4,Params!$B$5,Params!$B$6),1)))</f>
        <v/>
      </c>
      <c r="R1863" s="9">
        <f>IF(F1863&lt;=1-Params!$B$7,0,ROUND(_xlfn.GAMMA.INV((F1863-(1-Params!$B$7))/Params!$B$7,Params!$B$8,Params!$B$9),3))</f>
        <v/>
      </c>
      <c r="S1863" s="9">
        <f>IF(G1863&lt;=1-Params!$B$7,0,ROUND((Params!$B$10+Params!$B$11*G1863^Params!$B$12)*_xlfn.GAMMA.INV((G1863-(1-Params!$B$7))/Params!$B$7,Params!$B$8,Params!$B$9),3))</f>
        <v/>
      </c>
      <c r="T1863" s="9">
        <f>IF(H1863&lt;=1-Params!$B$4,0,MAX(0.1,ROUND((Params!$B$10+Params!$B$11*H1863^Params!$B$12)*_xlfn.GAMMA.INV((H1863-(1-Params!$B$4))/Params!$B$4,Params!$B$5,Params!$B$6),1)))</f>
        <v/>
      </c>
      <c r="U1863" s="9">
        <f>ROUND(_xlfn.NORM.INV(I1863,Params!$B$13,Params!$B$14),1)</f>
        <v/>
      </c>
      <c r="V1863" s="9">
        <f>ROUND(_xlfn.NORM.INV(J1863,Params!$B$15,Params!$B$16),2)</f>
        <v/>
      </c>
      <c r="W1863" s="9">
        <f>ROUND(_xlfn.NORM.INV(K1863,Params!$B$13,Params!$B$14),1)</f>
        <v/>
      </c>
      <c r="X1863" s="9">
        <f>ROUND(_xlfn.NORM.INV(L1863,Params!$B$15,Params!$B$16),2)</f>
        <v/>
      </c>
      <c r="Y1863" s="9">
        <f>ROUND(_xlfn.NORM.INV(M1863,Params!$B$15,Params!$B$16)+Params!$B$17+Params!$B$18*M1863,2)</f>
        <v/>
      </c>
      <c r="Z1863" s="9">
        <f>ROUND(_xlfn.NORM.INV(N1863,Params!$B$13,Params!$B$14)+Params!$B$17+Params!$B$18*N1863,1)</f>
        <v/>
      </c>
    </row>
    <row r="1864">
      <c r="A1864" s="11" t="n">
        <v>1863</v>
      </c>
      <c r="B1864" s="12">
        <f>INT((A1864-1)/122)+1</f>
        <v/>
      </c>
      <c r="C1864" s="13" t="n">
        <v>0.625979</v>
      </c>
      <c r="D1864" s="13" t="n">
        <v>0.25611</v>
      </c>
      <c r="E1864" s="13" t="n">
        <v>0.169619</v>
      </c>
      <c r="F1864" s="13" t="n">
        <v>0.401146</v>
      </c>
      <c r="G1864" s="13" t="n">
        <v>0.173933</v>
      </c>
      <c r="H1864" s="13" t="n">
        <v>0.312376</v>
      </c>
      <c r="I1864" s="13" t="n">
        <v>0.904266</v>
      </c>
      <c r="J1864" s="13" t="n">
        <v>0.295301</v>
      </c>
      <c r="K1864" s="13" t="n">
        <v>0.330953</v>
      </c>
      <c r="L1864" s="13" t="n">
        <v>0.49278</v>
      </c>
      <c r="M1864" s="13" t="n">
        <v>0.7455580000000001</v>
      </c>
      <c r="N1864" s="13" t="n">
        <v>0.9049160000000001</v>
      </c>
      <c r="O1864" s="9">
        <f>IF(C1864&lt;=1-Params!$B$4,0,MAX(0.1,ROUND(_xlfn.GAMMA.INV((C1864-(1-Params!$B$4))/Params!$B$4,Params!$B$5,Params!$B$6),1)))</f>
        <v/>
      </c>
      <c r="P1864" s="9">
        <f>IF(D1864&lt;=1-Params!$B$7,0,ROUND(_xlfn.GAMMA.INV((D1864-(1-Params!$B$7))/Params!$B$7,Params!$B$8,Params!$B$9),3))</f>
        <v/>
      </c>
      <c r="Q1864" s="9">
        <f>IF(E1864&lt;=1-Params!$B$4,0,MAX(0.1,ROUND(_xlfn.GAMMA.INV((E1864-(1-Params!$B$4))/Params!$B$4,Params!$B$5,Params!$B$6),1)))</f>
        <v/>
      </c>
      <c r="R1864" s="9">
        <f>IF(F1864&lt;=1-Params!$B$7,0,ROUND(_xlfn.GAMMA.INV((F1864-(1-Params!$B$7))/Params!$B$7,Params!$B$8,Params!$B$9),3))</f>
        <v/>
      </c>
      <c r="S1864" s="9">
        <f>IF(G1864&lt;=1-Params!$B$7,0,ROUND((Params!$B$10+Params!$B$11*G1864^Params!$B$12)*_xlfn.GAMMA.INV((G1864-(1-Params!$B$7))/Params!$B$7,Params!$B$8,Params!$B$9),3))</f>
        <v/>
      </c>
      <c r="T1864" s="9">
        <f>IF(H1864&lt;=1-Params!$B$4,0,MAX(0.1,ROUND((Params!$B$10+Params!$B$11*H1864^Params!$B$12)*_xlfn.GAMMA.INV((H1864-(1-Params!$B$4))/Params!$B$4,Params!$B$5,Params!$B$6),1)))</f>
        <v/>
      </c>
      <c r="U1864" s="9">
        <f>ROUND(_xlfn.NORM.INV(I1864,Params!$B$13,Params!$B$14),1)</f>
        <v/>
      </c>
      <c r="V1864" s="9">
        <f>ROUND(_xlfn.NORM.INV(J1864,Params!$B$15,Params!$B$16),2)</f>
        <v/>
      </c>
      <c r="W1864" s="9">
        <f>ROUND(_xlfn.NORM.INV(K1864,Params!$B$13,Params!$B$14),1)</f>
        <v/>
      </c>
      <c r="X1864" s="9">
        <f>ROUND(_xlfn.NORM.INV(L1864,Params!$B$15,Params!$B$16),2)</f>
        <v/>
      </c>
      <c r="Y1864" s="9">
        <f>ROUND(_xlfn.NORM.INV(M1864,Params!$B$15,Params!$B$16)+Params!$B$17+Params!$B$18*M1864,2)</f>
        <v/>
      </c>
      <c r="Z1864" s="9">
        <f>ROUND(_xlfn.NORM.INV(N1864,Params!$B$13,Params!$B$14)+Params!$B$17+Params!$B$18*N1864,1)</f>
        <v/>
      </c>
    </row>
    <row r="1865">
      <c r="A1865" s="11" t="n">
        <v>1864</v>
      </c>
      <c r="B1865" s="12">
        <f>INT((A1865-1)/122)+1</f>
        <v/>
      </c>
      <c r="C1865" s="13" t="n">
        <v>0.425773</v>
      </c>
      <c r="D1865" s="13" t="n">
        <v>0.489167</v>
      </c>
      <c r="E1865" s="13" t="n">
        <v>0.211815</v>
      </c>
      <c r="F1865" s="13" t="n">
        <v>0.944059</v>
      </c>
      <c r="G1865" s="13" t="n">
        <v>0.354203</v>
      </c>
      <c r="H1865" s="13" t="n">
        <v>0.170465</v>
      </c>
      <c r="I1865" s="13" t="n">
        <v>0.9754389999999999</v>
      </c>
      <c r="J1865" s="13" t="n">
        <v>0.07603799999999999</v>
      </c>
      <c r="K1865" s="13" t="n">
        <v>0.370213</v>
      </c>
      <c r="L1865" s="13" t="n">
        <v>0.372681</v>
      </c>
      <c r="M1865" s="13" t="n">
        <v>0.762449</v>
      </c>
      <c r="N1865" s="13" t="n">
        <v>0.576404</v>
      </c>
      <c r="O1865" s="9">
        <f>IF(C1865&lt;=1-Params!$B$4,0,MAX(0.1,ROUND(_xlfn.GAMMA.INV((C1865-(1-Params!$B$4))/Params!$B$4,Params!$B$5,Params!$B$6),1)))</f>
        <v/>
      </c>
      <c r="P1865" s="9">
        <f>IF(D1865&lt;=1-Params!$B$7,0,ROUND(_xlfn.GAMMA.INV((D1865-(1-Params!$B$7))/Params!$B$7,Params!$B$8,Params!$B$9),3))</f>
        <v/>
      </c>
      <c r="Q1865" s="9">
        <f>IF(E1865&lt;=1-Params!$B$4,0,MAX(0.1,ROUND(_xlfn.GAMMA.INV((E1865-(1-Params!$B$4))/Params!$B$4,Params!$B$5,Params!$B$6),1)))</f>
        <v/>
      </c>
      <c r="R1865" s="9">
        <f>IF(F1865&lt;=1-Params!$B$7,0,ROUND(_xlfn.GAMMA.INV((F1865-(1-Params!$B$7))/Params!$B$7,Params!$B$8,Params!$B$9),3))</f>
        <v/>
      </c>
      <c r="S1865" s="9">
        <f>IF(G1865&lt;=1-Params!$B$7,0,ROUND((Params!$B$10+Params!$B$11*G1865^Params!$B$12)*_xlfn.GAMMA.INV((G1865-(1-Params!$B$7))/Params!$B$7,Params!$B$8,Params!$B$9),3))</f>
        <v/>
      </c>
      <c r="T1865" s="9">
        <f>IF(H1865&lt;=1-Params!$B$4,0,MAX(0.1,ROUND((Params!$B$10+Params!$B$11*H1865^Params!$B$12)*_xlfn.GAMMA.INV((H1865-(1-Params!$B$4))/Params!$B$4,Params!$B$5,Params!$B$6),1)))</f>
        <v/>
      </c>
      <c r="U1865" s="9">
        <f>ROUND(_xlfn.NORM.INV(I1865,Params!$B$13,Params!$B$14),1)</f>
        <v/>
      </c>
      <c r="V1865" s="9">
        <f>ROUND(_xlfn.NORM.INV(J1865,Params!$B$15,Params!$B$16),2)</f>
        <v/>
      </c>
      <c r="W1865" s="9">
        <f>ROUND(_xlfn.NORM.INV(K1865,Params!$B$13,Params!$B$14),1)</f>
        <v/>
      </c>
      <c r="X1865" s="9">
        <f>ROUND(_xlfn.NORM.INV(L1865,Params!$B$15,Params!$B$16),2)</f>
        <v/>
      </c>
      <c r="Y1865" s="9">
        <f>ROUND(_xlfn.NORM.INV(M1865,Params!$B$15,Params!$B$16)+Params!$B$17+Params!$B$18*M1865,2)</f>
        <v/>
      </c>
      <c r="Z1865" s="9">
        <f>ROUND(_xlfn.NORM.INV(N1865,Params!$B$13,Params!$B$14)+Params!$B$17+Params!$B$18*N1865,1)</f>
        <v/>
      </c>
    </row>
    <row r="1866">
      <c r="A1866" s="11" t="n">
        <v>1865</v>
      </c>
      <c r="B1866" s="12">
        <f>INT((A1866-1)/122)+1</f>
        <v/>
      </c>
      <c r="C1866" s="13" t="n">
        <v>0.882144</v>
      </c>
      <c r="D1866" s="13" t="n">
        <v>0.639838</v>
      </c>
      <c r="E1866" s="13" t="n">
        <v>0.365093</v>
      </c>
      <c r="F1866" s="13" t="n">
        <v>0.767908</v>
      </c>
      <c r="G1866" s="13" t="n">
        <v>0.997048</v>
      </c>
      <c r="H1866" s="13" t="n">
        <v>0.210047</v>
      </c>
      <c r="I1866" s="13" t="n">
        <v>0.914865</v>
      </c>
      <c r="J1866" s="13" t="n">
        <v>0.478751</v>
      </c>
      <c r="K1866" s="13" t="n">
        <v>0.101712</v>
      </c>
      <c r="L1866" s="13" t="n">
        <v>0.6594950000000001</v>
      </c>
      <c r="M1866" s="13" t="n">
        <v>0.703471</v>
      </c>
      <c r="N1866" s="13" t="n">
        <v>0.052492</v>
      </c>
      <c r="O1866" s="9">
        <f>IF(C1866&lt;=1-Params!$B$4,0,MAX(0.1,ROUND(_xlfn.GAMMA.INV((C1866-(1-Params!$B$4))/Params!$B$4,Params!$B$5,Params!$B$6),1)))</f>
        <v/>
      </c>
      <c r="P1866" s="9">
        <f>IF(D1866&lt;=1-Params!$B$7,0,ROUND(_xlfn.GAMMA.INV((D1866-(1-Params!$B$7))/Params!$B$7,Params!$B$8,Params!$B$9),3))</f>
        <v/>
      </c>
      <c r="Q1866" s="9">
        <f>IF(E1866&lt;=1-Params!$B$4,0,MAX(0.1,ROUND(_xlfn.GAMMA.INV((E1866-(1-Params!$B$4))/Params!$B$4,Params!$B$5,Params!$B$6),1)))</f>
        <v/>
      </c>
      <c r="R1866" s="9">
        <f>IF(F1866&lt;=1-Params!$B$7,0,ROUND(_xlfn.GAMMA.INV((F1866-(1-Params!$B$7))/Params!$B$7,Params!$B$8,Params!$B$9),3))</f>
        <v/>
      </c>
      <c r="S1866" s="9">
        <f>IF(G1866&lt;=1-Params!$B$7,0,ROUND((Params!$B$10+Params!$B$11*G1866^Params!$B$12)*_xlfn.GAMMA.INV((G1866-(1-Params!$B$7))/Params!$B$7,Params!$B$8,Params!$B$9),3))</f>
        <v/>
      </c>
      <c r="T1866" s="9">
        <f>IF(H1866&lt;=1-Params!$B$4,0,MAX(0.1,ROUND((Params!$B$10+Params!$B$11*H1866^Params!$B$12)*_xlfn.GAMMA.INV((H1866-(1-Params!$B$4))/Params!$B$4,Params!$B$5,Params!$B$6),1)))</f>
        <v/>
      </c>
      <c r="U1866" s="9">
        <f>ROUND(_xlfn.NORM.INV(I1866,Params!$B$13,Params!$B$14),1)</f>
        <v/>
      </c>
      <c r="V1866" s="9">
        <f>ROUND(_xlfn.NORM.INV(J1866,Params!$B$15,Params!$B$16),2)</f>
        <v/>
      </c>
      <c r="W1866" s="9">
        <f>ROUND(_xlfn.NORM.INV(K1866,Params!$B$13,Params!$B$14),1)</f>
        <v/>
      </c>
      <c r="X1866" s="9">
        <f>ROUND(_xlfn.NORM.INV(L1866,Params!$B$15,Params!$B$16),2)</f>
        <v/>
      </c>
      <c r="Y1866" s="9">
        <f>ROUND(_xlfn.NORM.INV(M1866,Params!$B$15,Params!$B$16)+Params!$B$17+Params!$B$18*M1866,2)</f>
        <v/>
      </c>
      <c r="Z1866" s="9">
        <f>ROUND(_xlfn.NORM.INV(N1866,Params!$B$13,Params!$B$14)+Params!$B$17+Params!$B$18*N1866,1)</f>
        <v/>
      </c>
    </row>
    <row r="1867">
      <c r="A1867" s="11" t="n">
        <v>1866</v>
      </c>
      <c r="B1867" s="12">
        <f>INT((A1867-1)/122)+1</f>
        <v/>
      </c>
      <c r="C1867" s="13" t="n">
        <v>0.75122</v>
      </c>
      <c r="D1867" s="13" t="n">
        <v>0.280163</v>
      </c>
      <c r="E1867" s="13" t="n">
        <v>0.9044180000000001</v>
      </c>
      <c r="F1867" s="13" t="n">
        <v>0.035538</v>
      </c>
      <c r="G1867" s="13" t="n">
        <v>0.889866</v>
      </c>
      <c r="H1867" s="13" t="n">
        <v>0.708159</v>
      </c>
      <c r="I1867" s="13" t="n">
        <v>0.820817</v>
      </c>
      <c r="J1867" s="13" t="n">
        <v>0.328954</v>
      </c>
      <c r="K1867" s="13" t="n">
        <v>0.06911100000000001</v>
      </c>
      <c r="L1867" s="13" t="n">
        <v>0.377023</v>
      </c>
      <c r="M1867" s="13" t="n">
        <v>0.923881</v>
      </c>
      <c r="N1867" s="13" t="n">
        <v>0.205637</v>
      </c>
      <c r="O1867" s="9">
        <f>IF(C1867&lt;=1-Params!$B$4,0,MAX(0.1,ROUND(_xlfn.GAMMA.INV((C1867-(1-Params!$B$4))/Params!$B$4,Params!$B$5,Params!$B$6),1)))</f>
        <v/>
      </c>
      <c r="P1867" s="9">
        <f>IF(D1867&lt;=1-Params!$B$7,0,ROUND(_xlfn.GAMMA.INV((D1867-(1-Params!$B$7))/Params!$B$7,Params!$B$8,Params!$B$9),3))</f>
        <v/>
      </c>
      <c r="Q1867" s="9">
        <f>IF(E1867&lt;=1-Params!$B$4,0,MAX(0.1,ROUND(_xlfn.GAMMA.INV((E1867-(1-Params!$B$4))/Params!$B$4,Params!$B$5,Params!$B$6),1)))</f>
        <v/>
      </c>
      <c r="R1867" s="9">
        <f>IF(F1867&lt;=1-Params!$B$7,0,ROUND(_xlfn.GAMMA.INV((F1867-(1-Params!$B$7))/Params!$B$7,Params!$B$8,Params!$B$9),3))</f>
        <v/>
      </c>
      <c r="S1867" s="9">
        <f>IF(G1867&lt;=1-Params!$B$7,0,ROUND((Params!$B$10+Params!$B$11*G1867^Params!$B$12)*_xlfn.GAMMA.INV((G1867-(1-Params!$B$7))/Params!$B$7,Params!$B$8,Params!$B$9),3))</f>
        <v/>
      </c>
      <c r="T1867" s="9">
        <f>IF(H1867&lt;=1-Params!$B$4,0,MAX(0.1,ROUND((Params!$B$10+Params!$B$11*H1867^Params!$B$12)*_xlfn.GAMMA.INV((H1867-(1-Params!$B$4))/Params!$B$4,Params!$B$5,Params!$B$6),1)))</f>
        <v/>
      </c>
      <c r="U1867" s="9">
        <f>ROUND(_xlfn.NORM.INV(I1867,Params!$B$13,Params!$B$14),1)</f>
        <v/>
      </c>
      <c r="V1867" s="9">
        <f>ROUND(_xlfn.NORM.INV(J1867,Params!$B$15,Params!$B$16),2)</f>
        <v/>
      </c>
      <c r="W1867" s="9">
        <f>ROUND(_xlfn.NORM.INV(K1867,Params!$B$13,Params!$B$14),1)</f>
        <v/>
      </c>
      <c r="X1867" s="9">
        <f>ROUND(_xlfn.NORM.INV(L1867,Params!$B$15,Params!$B$16),2)</f>
        <v/>
      </c>
      <c r="Y1867" s="9">
        <f>ROUND(_xlfn.NORM.INV(M1867,Params!$B$15,Params!$B$16)+Params!$B$17+Params!$B$18*M1867,2)</f>
        <v/>
      </c>
      <c r="Z1867" s="9">
        <f>ROUND(_xlfn.NORM.INV(N1867,Params!$B$13,Params!$B$14)+Params!$B$17+Params!$B$18*N1867,1)</f>
        <v/>
      </c>
    </row>
    <row r="1868">
      <c r="A1868" s="11" t="n">
        <v>1867</v>
      </c>
      <c r="B1868" s="12">
        <f>INT((A1868-1)/122)+1</f>
        <v/>
      </c>
      <c r="C1868" s="13" t="n">
        <v>0.907655</v>
      </c>
      <c r="D1868" s="13" t="n">
        <v>0.715154</v>
      </c>
      <c r="E1868" s="13" t="n">
        <v>0.499963</v>
      </c>
      <c r="F1868" s="13" t="n">
        <v>0.373636</v>
      </c>
      <c r="G1868" s="13" t="n">
        <v>0.543252</v>
      </c>
      <c r="H1868" s="13" t="n">
        <v>0.772595</v>
      </c>
      <c r="I1868" s="13" t="n">
        <v>0.6740350000000001</v>
      </c>
      <c r="J1868" s="13" t="n">
        <v>0.499036</v>
      </c>
      <c r="K1868" s="13" t="n">
        <v>0.02733</v>
      </c>
      <c r="L1868" s="13" t="n">
        <v>0.332997</v>
      </c>
      <c r="M1868" s="13" t="n">
        <v>0.968728</v>
      </c>
      <c r="N1868" s="13" t="n">
        <v>0.07176200000000001</v>
      </c>
      <c r="O1868" s="9">
        <f>IF(C1868&lt;=1-Params!$B$4,0,MAX(0.1,ROUND(_xlfn.GAMMA.INV((C1868-(1-Params!$B$4))/Params!$B$4,Params!$B$5,Params!$B$6),1)))</f>
        <v/>
      </c>
      <c r="P1868" s="9">
        <f>IF(D1868&lt;=1-Params!$B$7,0,ROUND(_xlfn.GAMMA.INV((D1868-(1-Params!$B$7))/Params!$B$7,Params!$B$8,Params!$B$9),3))</f>
        <v/>
      </c>
      <c r="Q1868" s="9">
        <f>IF(E1868&lt;=1-Params!$B$4,0,MAX(0.1,ROUND(_xlfn.GAMMA.INV((E1868-(1-Params!$B$4))/Params!$B$4,Params!$B$5,Params!$B$6),1)))</f>
        <v/>
      </c>
      <c r="R1868" s="9">
        <f>IF(F1868&lt;=1-Params!$B$7,0,ROUND(_xlfn.GAMMA.INV((F1868-(1-Params!$B$7))/Params!$B$7,Params!$B$8,Params!$B$9),3))</f>
        <v/>
      </c>
      <c r="S1868" s="9">
        <f>IF(G1868&lt;=1-Params!$B$7,0,ROUND((Params!$B$10+Params!$B$11*G1868^Params!$B$12)*_xlfn.GAMMA.INV((G1868-(1-Params!$B$7))/Params!$B$7,Params!$B$8,Params!$B$9),3))</f>
        <v/>
      </c>
      <c r="T1868" s="9">
        <f>IF(H1868&lt;=1-Params!$B$4,0,MAX(0.1,ROUND((Params!$B$10+Params!$B$11*H1868^Params!$B$12)*_xlfn.GAMMA.INV((H1868-(1-Params!$B$4))/Params!$B$4,Params!$B$5,Params!$B$6),1)))</f>
        <v/>
      </c>
      <c r="U1868" s="9">
        <f>ROUND(_xlfn.NORM.INV(I1868,Params!$B$13,Params!$B$14),1)</f>
        <v/>
      </c>
      <c r="V1868" s="9">
        <f>ROUND(_xlfn.NORM.INV(J1868,Params!$B$15,Params!$B$16),2)</f>
        <v/>
      </c>
      <c r="W1868" s="9">
        <f>ROUND(_xlfn.NORM.INV(K1868,Params!$B$13,Params!$B$14),1)</f>
        <v/>
      </c>
      <c r="X1868" s="9">
        <f>ROUND(_xlfn.NORM.INV(L1868,Params!$B$15,Params!$B$16),2)</f>
        <v/>
      </c>
      <c r="Y1868" s="9">
        <f>ROUND(_xlfn.NORM.INV(M1868,Params!$B$15,Params!$B$16)+Params!$B$17+Params!$B$18*M1868,2)</f>
        <v/>
      </c>
      <c r="Z1868" s="9">
        <f>ROUND(_xlfn.NORM.INV(N1868,Params!$B$13,Params!$B$14)+Params!$B$17+Params!$B$18*N1868,1)</f>
        <v/>
      </c>
    </row>
    <row r="1869">
      <c r="A1869" s="11" t="n">
        <v>1868</v>
      </c>
      <c r="B1869" s="12">
        <f>INT((A1869-1)/122)+1</f>
        <v/>
      </c>
      <c r="C1869" s="13" t="n">
        <v>0.483561</v>
      </c>
      <c r="D1869" s="13" t="n">
        <v>0.128944</v>
      </c>
      <c r="E1869" s="13" t="n">
        <v>0.635877</v>
      </c>
      <c r="F1869" s="13" t="n">
        <v>0.243726</v>
      </c>
      <c r="G1869" s="13" t="n">
        <v>0.341108</v>
      </c>
      <c r="H1869" s="13" t="n">
        <v>0.970628</v>
      </c>
      <c r="I1869" s="13" t="n">
        <v>0.567928</v>
      </c>
      <c r="J1869" s="13" t="n">
        <v>0.6223379999999999</v>
      </c>
      <c r="K1869" s="13" t="n">
        <v>0.171058</v>
      </c>
      <c r="L1869" s="13" t="n">
        <v>0.618862</v>
      </c>
      <c r="M1869" s="13" t="n">
        <v>0.96624</v>
      </c>
      <c r="N1869" s="13" t="n">
        <v>0.08537</v>
      </c>
      <c r="O1869" s="9">
        <f>IF(C1869&lt;=1-Params!$B$4,0,MAX(0.1,ROUND(_xlfn.GAMMA.INV((C1869-(1-Params!$B$4))/Params!$B$4,Params!$B$5,Params!$B$6),1)))</f>
        <v/>
      </c>
      <c r="P1869" s="9">
        <f>IF(D1869&lt;=1-Params!$B$7,0,ROUND(_xlfn.GAMMA.INV((D1869-(1-Params!$B$7))/Params!$B$7,Params!$B$8,Params!$B$9),3))</f>
        <v/>
      </c>
      <c r="Q1869" s="9">
        <f>IF(E1869&lt;=1-Params!$B$4,0,MAX(0.1,ROUND(_xlfn.GAMMA.INV((E1869-(1-Params!$B$4))/Params!$B$4,Params!$B$5,Params!$B$6),1)))</f>
        <v/>
      </c>
      <c r="R1869" s="9">
        <f>IF(F1869&lt;=1-Params!$B$7,0,ROUND(_xlfn.GAMMA.INV((F1869-(1-Params!$B$7))/Params!$B$7,Params!$B$8,Params!$B$9),3))</f>
        <v/>
      </c>
      <c r="S1869" s="9">
        <f>IF(G1869&lt;=1-Params!$B$7,0,ROUND((Params!$B$10+Params!$B$11*G1869^Params!$B$12)*_xlfn.GAMMA.INV((G1869-(1-Params!$B$7))/Params!$B$7,Params!$B$8,Params!$B$9),3))</f>
        <v/>
      </c>
      <c r="T1869" s="9">
        <f>IF(H1869&lt;=1-Params!$B$4,0,MAX(0.1,ROUND((Params!$B$10+Params!$B$11*H1869^Params!$B$12)*_xlfn.GAMMA.INV((H1869-(1-Params!$B$4))/Params!$B$4,Params!$B$5,Params!$B$6),1)))</f>
        <v/>
      </c>
      <c r="U1869" s="9">
        <f>ROUND(_xlfn.NORM.INV(I1869,Params!$B$13,Params!$B$14),1)</f>
        <v/>
      </c>
      <c r="V1869" s="9">
        <f>ROUND(_xlfn.NORM.INV(J1869,Params!$B$15,Params!$B$16),2)</f>
        <v/>
      </c>
      <c r="W1869" s="9">
        <f>ROUND(_xlfn.NORM.INV(K1869,Params!$B$13,Params!$B$14),1)</f>
        <v/>
      </c>
      <c r="X1869" s="9">
        <f>ROUND(_xlfn.NORM.INV(L1869,Params!$B$15,Params!$B$16),2)</f>
        <v/>
      </c>
      <c r="Y1869" s="9">
        <f>ROUND(_xlfn.NORM.INV(M1869,Params!$B$15,Params!$B$16)+Params!$B$17+Params!$B$18*M1869,2)</f>
        <v/>
      </c>
      <c r="Z1869" s="9">
        <f>ROUND(_xlfn.NORM.INV(N1869,Params!$B$13,Params!$B$14)+Params!$B$17+Params!$B$18*N1869,1)</f>
        <v/>
      </c>
    </row>
    <row r="1870">
      <c r="A1870" s="11" t="n">
        <v>1869</v>
      </c>
      <c r="B1870" s="12">
        <f>INT((A1870-1)/122)+1</f>
        <v/>
      </c>
      <c r="C1870" s="13" t="n">
        <v>0.5501470000000001</v>
      </c>
      <c r="D1870" s="13" t="n">
        <v>0.396873</v>
      </c>
      <c r="E1870" s="13" t="n">
        <v>0.827346</v>
      </c>
      <c r="F1870" s="13" t="n">
        <v>0.11739</v>
      </c>
      <c r="G1870" s="13" t="n">
        <v>0.151945</v>
      </c>
      <c r="H1870" s="13" t="n">
        <v>0.717244</v>
      </c>
      <c r="I1870" s="13" t="n">
        <v>0.291223</v>
      </c>
      <c r="J1870" s="13" t="n">
        <v>0.280226</v>
      </c>
      <c r="K1870" s="13" t="n">
        <v>0.585846</v>
      </c>
      <c r="L1870" s="13" t="n">
        <v>0.423293</v>
      </c>
      <c r="M1870" s="13" t="n">
        <v>0.913137</v>
      </c>
      <c r="N1870" s="13" t="n">
        <v>0.282951</v>
      </c>
      <c r="O1870" s="9">
        <f>IF(C1870&lt;=1-Params!$B$4,0,MAX(0.1,ROUND(_xlfn.GAMMA.INV((C1870-(1-Params!$B$4))/Params!$B$4,Params!$B$5,Params!$B$6),1)))</f>
        <v/>
      </c>
      <c r="P1870" s="9">
        <f>IF(D1870&lt;=1-Params!$B$7,0,ROUND(_xlfn.GAMMA.INV((D1870-(1-Params!$B$7))/Params!$B$7,Params!$B$8,Params!$B$9),3))</f>
        <v/>
      </c>
      <c r="Q1870" s="9">
        <f>IF(E1870&lt;=1-Params!$B$4,0,MAX(0.1,ROUND(_xlfn.GAMMA.INV((E1870-(1-Params!$B$4))/Params!$B$4,Params!$B$5,Params!$B$6),1)))</f>
        <v/>
      </c>
      <c r="R1870" s="9">
        <f>IF(F1870&lt;=1-Params!$B$7,0,ROUND(_xlfn.GAMMA.INV((F1870-(1-Params!$B$7))/Params!$B$7,Params!$B$8,Params!$B$9),3))</f>
        <v/>
      </c>
      <c r="S1870" s="9">
        <f>IF(G1870&lt;=1-Params!$B$7,0,ROUND((Params!$B$10+Params!$B$11*G1870^Params!$B$12)*_xlfn.GAMMA.INV((G1870-(1-Params!$B$7))/Params!$B$7,Params!$B$8,Params!$B$9),3))</f>
        <v/>
      </c>
      <c r="T1870" s="9">
        <f>IF(H1870&lt;=1-Params!$B$4,0,MAX(0.1,ROUND((Params!$B$10+Params!$B$11*H1870^Params!$B$12)*_xlfn.GAMMA.INV((H1870-(1-Params!$B$4))/Params!$B$4,Params!$B$5,Params!$B$6),1)))</f>
        <v/>
      </c>
      <c r="U1870" s="9">
        <f>ROUND(_xlfn.NORM.INV(I1870,Params!$B$13,Params!$B$14),1)</f>
        <v/>
      </c>
      <c r="V1870" s="9">
        <f>ROUND(_xlfn.NORM.INV(J1870,Params!$B$15,Params!$B$16),2)</f>
        <v/>
      </c>
      <c r="W1870" s="9">
        <f>ROUND(_xlfn.NORM.INV(K1870,Params!$B$13,Params!$B$14),1)</f>
        <v/>
      </c>
      <c r="X1870" s="9">
        <f>ROUND(_xlfn.NORM.INV(L1870,Params!$B$15,Params!$B$16),2)</f>
        <v/>
      </c>
      <c r="Y1870" s="9">
        <f>ROUND(_xlfn.NORM.INV(M1870,Params!$B$15,Params!$B$16)+Params!$B$17+Params!$B$18*M1870,2)</f>
        <v/>
      </c>
      <c r="Z1870" s="9">
        <f>ROUND(_xlfn.NORM.INV(N1870,Params!$B$13,Params!$B$14)+Params!$B$17+Params!$B$18*N1870,1)</f>
        <v/>
      </c>
    </row>
    <row r="1871">
      <c r="A1871" s="11" t="n">
        <v>1870</v>
      </c>
      <c r="B1871" s="12">
        <f>INT((A1871-1)/122)+1</f>
        <v/>
      </c>
      <c r="C1871" s="13" t="n">
        <v>0.261961</v>
      </c>
      <c r="D1871" s="13" t="n">
        <v>0.428168</v>
      </c>
      <c r="E1871" s="13" t="n">
        <v>0.938157</v>
      </c>
      <c r="F1871" s="13" t="n">
        <v>0.413917</v>
      </c>
      <c r="G1871" s="13" t="n">
        <v>0.19101</v>
      </c>
      <c r="H1871" s="13" t="n">
        <v>0.954869</v>
      </c>
      <c r="I1871" s="13" t="n">
        <v>0.500935</v>
      </c>
      <c r="J1871" s="13" t="n">
        <v>0.114803</v>
      </c>
      <c r="K1871" s="13" t="n">
        <v>0.130607</v>
      </c>
      <c r="L1871" s="13" t="n">
        <v>0.954853</v>
      </c>
      <c r="M1871" s="13" t="n">
        <v>0.875514</v>
      </c>
      <c r="N1871" s="13" t="n">
        <v>0.468454</v>
      </c>
      <c r="O1871" s="9">
        <f>IF(C1871&lt;=1-Params!$B$4,0,MAX(0.1,ROUND(_xlfn.GAMMA.INV((C1871-(1-Params!$B$4))/Params!$B$4,Params!$B$5,Params!$B$6),1)))</f>
        <v/>
      </c>
      <c r="P1871" s="9">
        <f>IF(D1871&lt;=1-Params!$B$7,0,ROUND(_xlfn.GAMMA.INV((D1871-(1-Params!$B$7))/Params!$B$7,Params!$B$8,Params!$B$9),3))</f>
        <v/>
      </c>
      <c r="Q1871" s="9">
        <f>IF(E1871&lt;=1-Params!$B$4,0,MAX(0.1,ROUND(_xlfn.GAMMA.INV((E1871-(1-Params!$B$4))/Params!$B$4,Params!$B$5,Params!$B$6),1)))</f>
        <v/>
      </c>
      <c r="R1871" s="9">
        <f>IF(F1871&lt;=1-Params!$B$7,0,ROUND(_xlfn.GAMMA.INV((F1871-(1-Params!$B$7))/Params!$B$7,Params!$B$8,Params!$B$9),3))</f>
        <v/>
      </c>
      <c r="S1871" s="9">
        <f>IF(G1871&lt;=1-Params!$B$7,0,ROUND((Params!$B$10+Params!$B$11*G1871^Params!$B$12)*_xlfn.GAMMA.INV((G1871-(1-Params!$B$7))/Params!$B$7,Params!$B$8,Params!$B$9),3))</f>
        <v/>
      </c>
      <c r="T1871" s="9">
        <f>IF(H1871&lt;=1-Params!$B$4,0,MAX(0.1,ROUND((Params!$B$10+Params!$B$11*H1871^Params!$B$12)*_xlfn.GAMMA.INV((H1871-(1-Params!$B$4))/Params!$B$4,Params!$B$5,Params!$B$6),1)))</f>
        <v/>
      </c>
      <c r="U1871" s="9">
        <f>ROUND(_xlfn.NORM.INV(I1871,Params!$B$13,Params!$B$14),1)</f>
        <v/>
      </c>
      <c r="V1871" s="9">
        <f>ROUND(_xlfn.NORM.INV(J1871,Params!$B$15,Params!$B$16),2)</f>
        <v/>
      </c>
      <c r="W1871" s="9">
        <f>ROUND(_xlfn.NORM.INV(K1871,Params!$B$13,Params!$B$14),1)</f>
        <v/>
      </c>
      <c r="X1871" s="9">
        <f>ROUND(_xlfn.NORM.INV(L1871,Params!$B$15,Params!$B$16),2)</f>
        <v/>
      </c>
      <c r="Y1871" s="9">
        <f>ROUND(_xlfn.NORM.INV(M1871,Params!$B$15,Params!$B$16)+Params!$B$17+Params!$B$18*M1871,2)</f>
        <v/>
      </c>
      <c r="Z1871" s="9">
        <f>ROUND(_xlfn.NORM.INV(N1871,Params!$B$13,Params!$B$14)+Params!$B$17+Params!$B$18*N1871,1)</f>
        <v/>
      </c>
    </row>
    <row r="1872">
      <c r="A1872" s="11" t="n">
        <v>1871</v>
      </c>
      <c r="B1872" s="12">
        <f>INT((A1872-1)/122)+1</f>
        <v/>
      </c>
      <c r="C1872" s="13" t="n">
        <v>0.46379</v>
      </c>
      <c r="D1872" s="13" t="n">
        <v>0.985262</v>
      </c>
      <c r="E1872" s="13" t="n">
        <v>0.703016</v>
      </c>
      <c r="F1872" s="13" t="n">
        <v>0.282163</v>
      </c>
      <c r="G1872" s="13" t="n">
        <v>0.564778</v>
      </c>
      <c r="H1872" s="13" t="n">
        <v>0.492973</v>
      </c>
      <c r="I1872" s="13" t="n">
        <v>0.32519</v>
      </c>
      <c r="J1872" s="13" t="n">
        <v>0.520587</v>
      </c>
      <c r="K1872" s="13" t="n">
        <v>0.490358</v>
      </c>
      <c r="L1872" s="13" t="n">
        <v>0.878046</v>
      </c>
      <c r="M1872" s="13" t="n">
        <v>0.893111</v>
      </c>
      <c r="N1872" s="13" t="n">
        <v>0.435052</v>
      </c>
      <c r="O1872" s="9">
        <f>IF(C1872&lt;=1-Params!$B$4,0,MAX(0.1,ROUND(_xlfn.GAMMA.INV((C1872-(1-Params!$B$4))/Params!$B$4,Params!$B$5,Params!$B$6),1)))</f>
        <v/>
      </c>
      <c r="P1872" s="9">
        <f>IF(D1872&lt;=1-Params!$B$7,0,ROUND(_xlfn.GAMMA.INV((D1872-(1-Params!$B$7))/Params!$B$7,Params!$B$8,Params!$B$9),3))</f>
        <v/>
      </c>
      <c r="Q1872" s="9">
        <f>IF(E1872&lt;=1-Params!$B$4,0,MAX(0.1,ROUND(_xlfn.GAMMA.INV((E1872-(1-Params!$B$4))/Params!$B$4,Params!$B$5,Params!$B$6),1)))</f>
        <v/>
      </c>
      <c r="R1872" s="9">
        <f>IF(F1872&lt;=1-Params!$B$7,0,ROUND(_xlfn.GAMMA.INV((F1872-(1-Params!$B$7))/Params!$B$7,Params!$B$8,Params!$B$9),3))</f>
        <v/>
      </c>
      <c r="S1872" s="9">
        <f>IF(G1872&lt;=1-Params!$B$7,0,ROUND((Params!$B$10+Params!$B$11*G1872^Params!$B$12)*_xlfn.GAMMA.INV((G1872-(1-Params!$B$7))/Params!$B$7,Params!$B$8,Params!$B$9),3))</f>
        <v/>
      </c>
      <c r="T1872" s="9">
        <f>IF(H1872&lt;=1-Params!$B$4,0,MAX(0.1,ROUND((Params!$B$10+Params!$B$11*H1872^Params!$B$12)*_xlfn.GAMMA.INV((H1872-(1-Params!$B$4))/Params!$B$4,Params!$B$5,Params!$B$6),1)))</f>
        <v/>
      </c>
      <c r="U1872" s="9">
        <f>ROUND(_xlfn.NORM.INV(I1872,Params!$B$13,Params!$B$14),1)</f>
        <v/>
      </c>
      <c r="V1872" s="9">
        <f>ROUND(_xlfn.NORM.INV(J1872,Params!$B$15,Params!$B$16),2)</f>
        <v/>
      </c>
      <c r="W1872" s="9">
        <f>ROUND(_xlfn.NORM.INV(K1872,Params!$B$13,Params!$B$14),1)</f>
        <v/>
      </c>
      <c r="X1872" s="9">
        <f>ROUND(_xlfn.NORM.INV(L1872,Params!$B$15,Params!$B$16),2)</f>
        <v/>
      </c>
      <c r="Y1872" s="9">
        <f>ROUND(_xlfn.NORM.INV(M1872,Params!$B$15,Params!$B$16)+Params!$B$17+Params!$B$18*M1872,2)</f>
        <v/>
      </c>
      <c r="Z1872" s="9">
        <f>ROUND(_xlfn.NORM.INV(N1872,Params!$B$13,Params!$B$14)+Params!$B$17+Params!$B$18*N1872,1)</f>
        <v/>
      </c>
    </row>
    <row r="1873">
      <c r="A1873" s="11" t="n">
        <v>1872</v>
      </c>
      <c r="B1873" s="12">
        <f>INT((A1873-1)/122)+1</f>
        <v/>
      </c>
      <c r="C1873" s="13" t="n">
        <v>0.501833</v>
      </c>
      <c r="D1873" s="13" t="n">
        <v>0.829044</v>
      </c>
      <c r="E1873" s="13" t="n">
        <v>0.628632</v>
      </c>
      <c r="F1873" s="13" t="n">
        <v>0.072697</v>
      </c>
      <c r="G1873" s="13" t="n">
        <v>0.693849</v>
      </c>
      <c r="H1873" s="13" t="n">
        <v>0.834381</v>
      </c>
      <c r="I1873" s="13" t="n">
        <v>0.295856</v>
      </c>
      <c r="J1873" s="13" t="n">
        <v>0.448561</v>
      </c>
      <c r="K1873" s="13" t="n">
        <v>0.827453</v>
      </c>
      <c r="L1873" s="13" t="n">
        <v>0.804389</v>
      </c>
      <c r="M1873" s="13" t="n">
        <v>0.79377</v>
      </c>
      <c r="N1873" s="13" t="n">
        <v>0.35537</v>
      </c>
      <c r="O1873" s="9">
        <f>IF(C1873&lt;=1-Params!$B$4,0,MAX(0.1,ROUND(_xlfn.GAMMA.INV((C1873-(1-Params!$B$4))/Params!$B$4,Params!$B$5,Params!$B$6),1)))</f>
        <v/>
      </c>
      <c r="P1873" s="9">
        <f>IF(D1873&lt;=1-Params!$B$7,0,ROUND(_xlfn.GAMMA.INV((D1873-(1-Params!$B$7))/Params!$B$7,Params!$B$8,Params!$B$9),3))</f>
        <v/>
      </c>
      <c r="Q1873" s="9">
        <f>IF(E1873&lt;=1-Params!$B$4,0,MAX(0.1,ROUND(_xlfn.GAMMA.INV((E1873-(1-Params!$B$4))/Params!$B$4,Params!$B$5,Params!$B$6),1)))</f>
        <v/>
      </c>
      <c r="R1873" s="9">
        <f>IF(F1873&lt;=1-Params!$B$7,0,ROUND(_xlfn.GAMMA.INV((F1873-(1-Params!$B$7))/Params!$B$7,Params!$B$8,Params!$B$9),3))</f>
        <v/>
      </c>
      <c r="S1873" s="9">
        <f>IF(G1873&lt;=1-Params!$B$7,0,ROUND((Params!$B$10+Params!$B$11*G1873^Params!$B$12)*_xlfn.GAMMA.INV((G1873-(1-Params!$B$7))/Params!$B$7,Params!$B$8,Params!$B$9),3))</f>
        <v/>
      </c>
      <c r="T1873" s="9">
        <f>IF(H1873&lt;=1-Params!$B$4,0,MAX(0.1,ROUND((Params!$B$10+Params!$B$11*H1873^Params!$B$12)*_xlfn.GAMMA.INV((H1873-(1-Params!$B$4))/Params!$B$4,Params!$B$5,Params!$B$6),1)))</f>
        <v/>
      </c>
      <c r="U1873" s="9">
        <f>ROUND(_xlfn.NORM.INV(I1873,Params!$B$13,Params!$B$14),1)</f>
        <v/>
      </c>
      <c r="V1873" s="9">
        <f>ROUND(_xlfn.NORM.INV(J1873,Params!$B$15,Params!$B$16),2)</f>
        <v/>
      </c>
      <c r="W1873" s="9">
        <f>ROUND(_xlfn.NORM.INV(K1873,Params!$B$13,Params!$B$14),1)</f>
        <v/>
      </c>
      <c r="X1873" s="9">
        <f>ROUND(_xlfn.NORM.INV(L1873,Params!$B$15,Params!$B$16),2)</f>
        <v/>
      </c>
      <c r="Y1873" s="9">
        <f>ROUND(_xlfn.NORM.INV(M1873,Params!$B$15,Params!$B$16)+Params!$B$17+Params!$B$18*M1873,2)</f>
        <v/>
      </c>
      <c r="Z1873" s="9">
        <f>ROUND(_xlfn.NORM.INV(N1873,Params!$B$13,Params!$B$14)+Params!$B$17+Params!$B$18*N1873,1)</f>
        <v/>
      </c>
    </row>
    <row r="1874">
      <c r="A1874" s="11" t="n">
        <v>1873</v>
      </c>
      <c r="B1874" s="12">
        <f>INT((A1874-1)/122)+1</f>
        <v/>
      </c>
      <c r="C1874" s="13" t="n">
        <v>0.05369</v>
      </c>
      <c r="D1874" s="13" t="n">
        <v>0.656243</v>
      </c>
      <c r="E1874" s="13" t="n">
        <v>0.842406</v>
      </c>
      <c r="F1874" s="13" t="n">
        <v>0.0814</v>
      </c>
      <c r="G1874" s="13" t="n">
        <v>0.400018</v>
      </c>
      <c r="H1874" s="13" t="n">
        <v>0.952511</v>
      </c>
      <c r="I1874" s="13" t="n">
        <v>0.231912</v>
      </c>
      <c r="J1874" s="13" t="n">
        <v>0.774779</v>
      </c>
      <c r="K1874" s="13" t="n">
        <v>0.362886</v>
      </c>
      <c r="L1874" s="13" t="n">
        <v>0.623982</v>
      </c>
      <c r="M1874" s="13" t="n">
        <v>0.924218</v>
      </c>
      <c r="N1874" s="13" t="n">
        <v>0.484614</v>
      </c>
      <c r="O1874" s="9">
        <f>IF(C1874&lt;=1-Params!$B$4,0,MAX(0.1,ROUND(_xlfn.GAMMA.INV((C1874-(1-Params!$B$4))/Params!$B$4,Params!$B$5,Params!$B$6),1)))</f>
        <v/>
      </c>
      <c r="P1874" s="9">
        <f>IF(D1874&lt;=1-Params!$B$7,0,ROUND(_xlfn.GAMMA.INV((D1874-(1-Params!$B$7))/Params!$B$7,Params!$B$8,Params!$B$9),3))</f>
        <v/>
      </c>
      <c r="Q1874" s="9">
        <f>IF(E1874&lt;=1-Params!$B$4,0,MAX(0.1,ROUND(_xlfn.GAMMA.INV((E1874-(1-Params!$B$4))/Params!$B$4,Params!$B$5,Params!$B$6),1)))</f>
        <v/>
      </c>
      <c r="R1874" s="9">
        <f>IF(F1874&lt;=1-Params!$B$7,0,ROUND(_xlfn.GAMMA.INV((F1874-(1-Params!$B$7))/Params!$B$7,Params!$B$8,Params!$B$9),3))</f>
        <v/>
      </c>
      <c r="S1874" s="9">
        <f>IF(G1874&lt;=1-Params!$B$7,0,ROUND((Params!$B$10+Params!$B$11*G1874^Params!$B$12)*_xlfn.GAMMA.INV((G1874-(1-Params!$B$7))/Params!$B$7,Params!$B$8,Params!$B$9),3))</f>
        <v/>
      </c>
      <c r="T1874" s="9">
        <f>IF(H1874&lt;=1-Params!$B$4,0,MAX(0.1,ROUND((Params!$B$10+Params!$B$11*H1874^Params!$B$12)*_xlfn.GAMMA.INV((H1874-(1-Params!$B$4))/Params!$B$4,Params!$B$5,Params!$B$6),1)))</f>
        <v/>
      </c>
      <c r="U1874" s="9">
        <f>ROUND(_xlfn.NORM.INV(I1874,Params!$B$13,Params!$B$14),1)</f>
        <v/>
      </c>
      <c r="V1874" s="9">
        <f>ROUND(_xlfn.NORM.INV(J1874,Params!$B$15,Params!$B$16),2)</f>
        <v/>
      </c>
      <c r="W1874" s="9">
        <f>ROUND(_xlfn.NORM.INV(K1874,Params!$B$13,Params!$B$14),1)</f>
        <v/>
      </c>
      <c r="X1874" s="9">
        <f>ROUND(_xlfn.NORM.INV(L1874,Params!$B$15,Params!$B$16),2)</f>
        <v/>
      </c>
      <c r="Y1874" s="9">
        <f>ROUND(_xlfn.NORM.INV(M1874,Params!$B$15,Params!$B$16)+Params!$B$17+Params!$B$18*M1874,2)</f>
        <v/>
      </c>
      <c r="Z1874" s="9">
        <f>ROUND(_xlfn.NORM.INV(N1874,Params!$B$13,Params!$B$14)+Params!$B$17+Params!$B$18*N1874,1)</f>
        <v/>
      </c>
    </row>
    <row r="1875">
      <c r="A1875" s="11" t="n">
        <v>1874</v>
      </c>
      <c r="B1875" s="12">
        <f>INT((A1875-1)/122)+1</f>
        <v/>
      </c>
      <c r="C1875" s="13" t="n">
        <v>0.031662</v>
      </c>
      <c r="D1875" s="13" t="n">
        <v>0.778702</v>
      </c>
      <c r="E1875" s="13" t="n">
        <v>0.777852</v>
      </c>
      <c r="F1875" s="13" t="n">
        <v>0.205633</v>
      </c>
      <c r="G1875" s="13" t="n">
        <v>0.467488</v>
      </c>
      <c r="H1875" s="13" t="n">
        <v>0.851627</v>
      </c>
      <c r="I1875" s="13" t="n">
        <v>0.419028</v>
      </c>
      <c r="J1875" s="13" t="n">
        <v>0.861542</v>
      </c>
      <c r="K1875" s="13" t="n">
        <v>0.6723749999999999</v>
      </c>
      <c r="L1875" s="13" t="n">
        <v>0.617976</v>
      </c>
      <c r="M1875" s="13" t="n">
        <v>0.945393</v>
      </c>
      <c r="N1875" s="13" t="n">
        <v>0.08823400000000001</v>
      </c>
      <c r="O1875" s="9">
        <f>IF(C1875&lt;=1-Params!$B$4,0,MAX(0.1,ROUND(_xlfn.GAMMA.INV((C1875-(1-Params!$B$4))/Params!$B$4,Params!$B$5,Params!$B$6),1)))</f>
        <v/>
      </c>
      <c r="P1875" s="9">
        <f>IF(D1875&lt;=1-Params!$B$7,0,ROUND(_xlfn.GAMMA.INV((D1875-(1-Params!$B$7))/Params!$B$7,Params!$B$8,Params!$B$9),3))</f>
        <v/>
      </c>
      <c r="Q1875" s="9">
        <f>IF(E1875&lt;=1-Params!$B$4,0,MAX(0.1,ROUND(_xlfn.GAMMA.INV((E1875-(1-Params!$B$4))/Params!$B$4,Params!$B$5,Params!$B$6),1)))</f>
        <v/>
      </c>
      <c r="R1875" s="9">
        <f>IF(F1875&lt;=1-Params!$B$7,0,ROUND(_xlfn.GAMMA.INV((F1875-(1-Params!$B$7))/Params!$B$7,Params!$B$8,Params!$B$9),3))</f>
        <v/>
      </c>
      <c r="S1875" s="9">
        <f>IF(G1875&lt;=1-Params!$B$7,0,ROUND((Params!$B$10+Params!$B$11*G1875^Params!$B$12)*_xlfn.GAMMA.INV((G1875-(1-Params!$B$7))/Params!$B$7,Params!$B$8,Params!$B$9),3))</f>
        <v/>
      </c>
      <c r="T1875" s="9">
        <f>IF(H1875&lt;=1-Params!$B$4,0,MAX(0.1,ROUND((Params!$B$10+Params!$B$11*H1875^Params!$B$12)*_xlfn.GAMMA.INV((H1875-(1-Params!$B$4))/Params!$B$4,Params!$B$5,Params!$B$6),1)))</f>
        <v/>
      </c>
      <c r="U1875" s="9">
        <f>ROUND(_xlfn.NORM.INV(I1875,Params!$B$13,Params!$B$14),1)</f>
        <v/>
      </c>
      <c r="V1875" s="9">
        <f>ROUND(_xlfn.NORM.INV(J1875,Params!$B$15,Params!$B$16),2)</f>
        <v/>
      </c>
      <c r="W1875" s="9">
        <f>ROUND(_xlfn.NORM.INV(K1875,Params!$B$13,Params!$B$14),1)</f>
        <v/>
      </c>
      <c r="X1875" s="9">
        <f>ROUND(_xlfn.NORM.INV(L1875,Params!$B$15,Params!$B$16),2)</f>
        <v/>
      </c>
      <c r="Y1875" s="9">
        <f>ROUND(_xlfn.NORM.INV(M1875,Params!$B$15,Params!$B$16)+Params!$B$17+Params!$B$18*M1875,2)</f>
        <v/>
      </c>
      <c r="Z1875" s="9">
        <f>ROUND(_xlfn.NORM.INV(N1875,Params!$B$13,Params!$B$14)+Params!$B$17+Params!$B$18*N1875,1)</f>
        <v/>
      </c>
    </row>
    <row r="1876">
      <c r="A1876" s="11" t="n">
        <v>1875</v>
      </c>
      <c r="B1876" s="12">
        <f>INT((A1876-1)/122)+1</f>
        <v/>
      </c>
      <c r="C1876" s="13" t="n">
        <v>0.123444</v>
      </c>
      <c r="D1876" s="13" t="n">
        <v>0.991136</v>
      </c>
      <c r="E1876" s="13" t="n">
        <v>0.242097</v>
      </c>
      <c r="F1876" s="13" t="n">
        <v>0.627709</v>
      </c>
      <c r="G1876" s="13" t="n">
        <v>0.28789</v>
      </c>
      <c r="H1876" s="13" t="n">
        <v>0.83355</v>
      </c>
      <c r="I1876" s="13" t="n">
        <v>0.563059</v>
      </c>
      <c r="J1876" s="13" t="n">
        <v>0.763076</v>
      </c>
      <c r="K1876" s="13" t="n">
        <v>0.320456</v>
      </c>
      <c r="L1876" s="13" t="n">
        <v>0.855668</v>
      </c>
      <c r="M1876" s="13" t="n">
        <v>0.861328</v>
      </c>
      <c r="N1876" s="13" t="n">
        <v>0.015539</v>
      </c>
      <c r="O1876" s="9">
        <f>IF(C1876&lt;=1-Params!$B$4,0,MAX(0.1,ROUND(_xlfn.GAMMA.INV((C1876-(1-Params!$B$4))/Params!$B$4,Params!$B$5,Params!$B$6),1)))</f>
        <v/>
      </c>
      <c r="P1876" s="9">
        <f>IF(D1876&lt;=1-Params!$B$7,0,ROUND(_xlfn.GAMMA.INV((D1876-(1-Params!$B$7))/Params!$B$7,Params!$B$8,Params!$B$9),3))</f>
        <v/>
      </c>
      <c r="Q1876" s="9">
        <f>IF(E1876&lt;=1-Params!$B$4,0,MAX(0.1,ROUND(_xlfn.GAMMA.INV((E1876-(1-Params!$B$4))/Params!$B$4,Params!$B$5,Params!$B$6),1)))</f>
        <v/>
      </c>
      <c r="R1876" s="9">
        <f>IF(F1876&lt;=1-Params!$B$7,0,ROUND(_xlfn.GAMMA.INV((F1876-(1-Params!$B$7))/Params!$B$7,Params!$B$8,Params!$B$9),3))</f>
        <v/>
      </c>
      <c r="S1876" s="9">
        <f>IF(G1876&lt;=1-Params!$B$7,0,ROUND((Params!$B$10+Params!$B$11*G1876^Params!$B$12)*_xlfn.GAMMA.INV((G1876-(1-Params!$B$7))/Params!$B$7,Params!$B$8,Params!$B$9),3))</f>
        <v/>
      </c>
      <c r="T1876" s="9">
        <f>IF(H1876&lt;=1-Params!$B$4,0,MAX(0.1,ROUND((Params!$B$10+Params!$B$11*H1876^Params!$B$12)*_xlfn.GAMMA.INV((H1876-(1-Params!$B$4))/Params!$B$4,Params!$B$5,Params!$B$6),1)))</f>
        <v/>
      </c>
      <c r="U1876" s="9">
        <f>ROUND(_xlfn.NORM.INV(I1876,Params!$B$13,Params!$B$14),1)</f>
        <v/>
      </c>
      <c r="V1876" s="9">
        <f>ROUND(_xlfn.NORM.INV(J1876,Params!$B$15,Params!$B$16),2)</f>
        <v/>
      </c>
      <c r="W1876" s="9">
        <f>ROUND(_xlfn.NORM.INV(K1876,Params!$B$13,Params!$B$14),1)</f>
        <v/>
      </c>
      <c r="X1876" s="9">
        <f>ROUND(_xlfn.NORM.INV(L1876,Params!$B$15,Params!$B$16),2)</f>
        <v/>
      </c>
      <c r="Y1876" s="9">
        <f>ROUND(_xlfn.NORM.INV(M1876,Params!$B$15,Params!$B$16)+Params!$B$17+Params!$B$18*M1876,2)</f>
        <v/>
      </c>
      <c r="Z1876" s="9">
        <f>ROUND(_xlfn.NORM.INV(N1876,Params!$B$13,Params!$B$14)+Params!$B$17+Params!$B$18*N1876,1)</f>
        <v/>
      </c>
    </row>
    <row r="1877">
      <c r="A1877" s="11" t="n">
        <v>1876</v>
      </c>
      <c r="B1877" s="12">
        <f>INT((A1877-1)/122)+1</f>
        <v/>
      </c>
      <c r="C1877" s="13" t="n">
        <v>0.987853</v>
      </c>
      <c r="D1877" s="13" t="n">
        <v>0.850532</v>
      </c>
      <c r="E1877" s="13" t="n">
        <v>0.418622</v>
      </c>
      <c r="F1877" s="13" t="n">
        <v>0.609493</v>
      </c>
      <c r="G1877" s="13" t="n">
        <v>0.689811</v>
      </c>
      <c r="H1877" s="13" t="n">
        <v>0.8043</v>
      </c>
      <c r="I1877" s="13" t="n">
        <v>0.666445</v>
      </c>
      <c r="J1877" s="13" t="n">
        <v>0.882142</v>
      </c>
      <c r="K1877" s="13" t="n">
        <v>0.190178</v>
      </c>
      <c r="L1877" s="13" t="n">
        <v>0.527281</v>
      </c>
      <c r="M1877" s="13" t="n">
        <v>0.985088</v>
      </c>
      <c r="N1877" s="13" t="n">
        <v>0.061254</v>
      </c>
      <c r="O1877" s="9">
        <f>IF(C1877&lt;=1-Params!$B$4,0,MAX(0.1,ROUND(_xlfn.GAMMA.INV((C1877-(1-Params!$B$4))/Params!$B$4,Params!$B$5,Params!$B$6),1)))</f>
        <v/>
      </c>
      <c r="P1877" s="9">
        <f>IF(D1877&lt;=1-Params!$B$7,0,ROUND(_xlfn.GAMMA.INV((D1877-(1-Params!$B$7))/Params!$B$7,Params!$B$8,Params!$B$9),3))</f>
        <v/>
      </c>
      <c r="Q1877" s="9">
        <f>IF(E1877&lt;=1-Params!$B$4,0,MAX(0.1,ROUND(_xlfn.GAMMA.INV((E1877-(1-Params!$B$4))/Params!$B$4,Params!$B$5,Params!$B$6),1)))</f>
        <v/>
      </c>
      <c r="R1877" s="9">
        <f>IF(F1877&lt;=1-Params!$B$7,0,ROUND(_xlfn.GAMMA.INV((F1877-(1-Params!$B$7))/Params!$B$7,Params!$B$8,Params!$B$9),3))</f>
        <v/>
      </c>
      <c r="S1877" s="9">
        <f>IF(G1877&lt;=1-Params!$B$7,0,ROUND((Params!$B$10+Params!$B$11*G1877^Params!$B$12)*_xlfn.GAMMA.INV((G1877-(1-Params!$B$7))/Params!$B$7,Params!$B$8,Params!$B$9),3))</f>
        <v/>
      </c>
      <c r="T1877" s="9">
        <f>IF(H1877&lt;=1-Params!$B$4,0,MAX(0.1,ROUND((Params!$B$10+Params!$B$11*H1877^Params!$B$12)*_xlfn.GAMMA.INV((H1877-(1-Params!$B$4))/Params!$B$4,Params!$B$5,Params!$B$6),1)))</f>
        <v/>
      </c>
      <c r="U1877" s="9">
        <f>ROUND(_xlfn.NORM.INV(I1877,Params!$B$13,Params!$B$14),1)</f>
        <v/>
      </c>
      <c r="V1877" s="9">
        <f>ROUND(_xlfn.NORM.INV(J1877,Params!$B$15,Params!$B$16),2)</f>
        <v/>
      </c>
      <c r="W1877" s="9">
        <f>ROUND(_xlfn.NORM.INV(K1877,Params!$B$13,Params!$B$14),1)</f>
        <v/>
      </c>
      <c r="X1877" s="9">
        <f>ROUND(_xlfn.NORM.INV(L1877,Params!$B$15,Params!$B$16),2)</f>
        <v/>
      </c>
      <c r="Y1877" s="9">
        <f>ROUND(_xlfn.NORM.INV(M1877,Params!$B$15,Params!$B$16)+Params!$B$17+Params!$B$18*M1877,2)</f>
        <v/>
      </c>
      <c r="Z1877" s="9">
        <f>ROUND(_xlfn.NORM.INV(N1877,Params!$B$13,Params!$B$14)+Params!$B$17+Params!$B$18*N1877,1)</f>
        <v/>
      </c>
    </row>
    <row r="1878">
      <c r="A1878" s="11" t="n">
        <v>1877</v>
      </c>
      <c r="B1878" s="12">
        <f>INT((A1878-1)/122)+1</f>
        <v/>
      </c>
      <c r="C1878" s="13" t="n">
        <v>0.909712</v>
      </c>
      <c r="D1878" s="13" t="n">
        <v>0.925304</v>
      </c>
      <c r="E1878" s="13" t="n">
        <v>0.374575</v>
      </c>
      <c r="F1878" s="13" t="n">
        <v>0.940823</v>
      </c>
      <c r="G1878" s="13" t="n">
        <v>0.162688</v>
      </c>
      <c r="H1878" s="13" t="n">
        <v>0.48887</v>
      </c>
      <c r="I1878" s="13" t="n">
        <v>0.458986</v>
      </c>
      <c r="J1878" s="13" t="n">
        <v>0.937889</v>
      </c>
      <c r="K1878" s="13" t="n">
        <v>0.362454</v>
      </c>
      <c r="L1878" s="13" t="n">
        <v>0.948249</v>
      </c>
      <c r="M1878" s="13" t="n">
        <v>0.905065</v>
      </c>
      <c r="N1878" s="13" t="n">
        <v>0.246902</v>
      </c>
      <c r="O1878" s="9">
        <f>IF(C1878&lt;=1-Params!$B$4,0,MAX(0.1,ROUND(_xlfn.GAMMA.INV((C1878-(1-Params!$B$4))/Params!$B$4,Params!$B$5,Params!$B$6),1)))</f>
        <v/>
      </c>
      <c r="P1878" s="9">
        <f>IF(D1878&lt;=1-Params!$B$7,0,ROUND(_xlfn.GAMMA.INV((D1878-(1-Params!$B$7))/Params!$B$7,Params!$B$8,Params!$B$9),3))</f>
        <v/>
      </c>
      <c r="Q1878" s="9">
        <f>IF(E1878&lt;=1-Params!$B$4,0,MAX(0.1,ROUND(_xlfn.GAMMA.INV((E1878-(1-Params!$B$4))/Params!$B$4,Params!$B$5,Params!$B$6),1)))</f>
        <v/>
      </c>
      <c r="R1878" s="9">
        <f>IF(F1878&lt;=1-Params!$B$7,0,ROUND(_xlfn.GAMMA.INV((F1878-(1-Params!$B$7))/Params!$B$7,Params!$B$8,Params!$B$9),3))</f>
        <v/>
      </c>
      <c r="S1878" s="9">
        <f>IF(G1878&lt;=1-Params!$B$7,0,ROUND((Params!$B$10+Params!$B$11*G1878^Params!$B$12)*_xlfn.GAMMA.INV((G1878-(1-Params!$B$7))/Params!$B$7,Params!$B$8,Params!$B$9),3))</f>
        <v/>
      </c>
      <c r="T1878" s="9">
        <f>IF(H1878&lt;=1-Params!$B$4,0,MAX(0.1,ROUND((Params!$B$10+Params!$B$11*H1878^Params!$B$12)*_xlfn.GAMMA.INV((H1878-(1-Params!$B$4))/Params!$B$4,Params!$B$5,Params!$B$6),1)))</f>
        <v/>
      </c>
      <c r="U1878" s="9">
        <f>ROUND(_xlfn.NORM.INV(I1878,Params!$B$13,Params!$B$14),1)</f>
        <v/>
      </c>
      <c r="V1878" s="9">
        <f>ROUND(_xlfn.NORM.INV(J1878,Params!$B$15,Params!$B$16),2)</f>
        <v/>
      </c>
      <c r="W1878" s="9">
        <f>ROUND(_xlfn.NORM.INV(K1878,Params!$B$13,Params!$B$14),1)</f>
        <v/>
      </c>
      <c r="X1878" s="9">
        <f>ROUND(_xlfn.NORM.INV(L1878,Params!$B$15,Params!$B$16),2)</f>
        <v/>
      </c>
      <c r="Y1878" s="9">
        <f>ROUND(_xlfn.NORM.INV(M1878,Params!$B$15,Params!$B$16)+Params!$B$17+Params!$B$18*M1878,2)</f>
        <v/>
      </c>
      <c r="Z1878" s="9">
        <f>ROUND(_xlfn.NORM.INV(N1878,Params!$B$13,Params!$B$14)+Params!$B$17+Params!$B$18*N1878,1)</f>
        <v/>
      </c>
    </row>
    <row r="1879">
      <c r="A1879" s="11" t="n">
        <v>1878</v>
      </c>
      <c r="B1879" s="12">
        <f>INT((A1879-1)/122)+1</f>
        <v/>
      </c>
      <c r="C1879" s="13" t="n">
        <v>0.640409</v>
      </c>
      <c r="D1879" s="13" t="n">
        <v>0.467971</v>
      </c>
      <c r="E1879" s="13" t="n">
        <v>0.716722</v>
      </c>
      <c r="F1879" s="13" t="n">
        <v>0.72634</v>
      </c>
      <c r="G1879" s="13" t="n">
        <v>0.001291</v>
      </c>
      <c r="H1879" s="13" t="n">
        <v>0.342647</v>
      </c>
      <c r="I1879" s="13" t="n">
        <v>0.638276</v>
      </c>
      <c r="J1879" s="13" t="n">
        <v>0.8841059999999999</v>
      </c>
      <c r="K1879" s="13" t="n">
        <v>0.24245</v>
      </c>
      <c r="L1879" s="13" t="n">
        <v>0.638298</v>
      </c>
      <c r="M1879" s="13" t="n">
        <v>0.8388370000000001</v>
      </c>
      <c r="N1879" s="13" t="n">
        <v>0.502202</v>
      </c>
      <c r="O1879" s="9">
        <f>IF(C1879&lt;=1-Params!$B$4,0,MAX(0.1,ROUND(_xlfn.GAMMA.INV((C1879-(1-Params!$B$4))/Params!$B$4,Params!$B$5,Params!$B$6),1)))</f>
        <v/>
      </c>
      <c r="P1879" s="9">
        <f>IF(D1879&lt;=1-Params!$B$7,0,ROUND(_xlfn.GAMMA.INV((D1879-(1-Params!$B$7))/Params!$B$7,Params!$B$8,Params!$B$9),3))</f>
        <v/>
      </c>
      <c r="Q1879" s="9">
        <f>IF(E1879&lt;=1-Params!$B$4,0,MAX(0.1,ROUND(_xlfn.GAMMA.INV((E1879-(1-Params!$B$4))/Params!$B$4,Params!$B$5,Params!$B$6),1)))</f>
        <v/>
      </c>
      <c r="R1879" s="9">
        <f>IF(F1879&lt;=1-Params!$B$7,0,ROUND(_xlfn.GAMMA.INV((F1879-(1-Params!$B$7))/Params!$B$7,Params!$B$8,Params!$B$9),3))</f>
        <v/>
      </c>
      <c r="S1879" s="9">
        <f>IF(G1879&lt;=1-Params!$B$7,0,ROUND((Params!$B$10+Params!$B$11*G1879^Params!$B$12)*_xlfn.GAMMA.INV((G1879-(1-Params!$B$7))/Params!$B$7,Params!$B$8,Params!$B$9),3))</f>
        <v/>
      </c>
      <c r="T1879" s="9">
        <f>IF(H1879&lt;=1-Params!$B$4,0,MAX(0.1,ROUND((Params!$B$10+Params!$B$11*H1879^Params!$B$12)*_xlfn.GAMMA.INV((H1879-(1-Params!$B$4))/Params!$B$4,Params!$B$5,Params!$B$6),1)))</f>
        <v/>
      </c>
      <c r="U1879" s="9">
        <f>ROUND(_xlfn.NORM.INV(I1879,Params!$B$13,Params!$B$14),1)</f>
        <v/>
      </c>
      <c r="V1879" s="9">
        <f>ROUND(_xlfn.NORM.INV(J1879,Params!$B$15,Params!$B$16),2)</f>
        <v/>
      </c>
      <c r="W1879" s="9">
        <f>ROUND(_xlfn.NORM.INV(K1879,Params!$B$13,Params!$B$14),1)</f>
        <v/>
      </c>
      <c r="X1879" s="9">
        <f>ROUND(_xlfn.NORM.INV(L1879,Params!$B$15,Params!$B$16),2)</f>
        <v/>
      </c>
      <c r="Y1879" s="9">
        <f>ROUND(_xlfn.NORM.INV(M1879,Params!$B$15,Params!$B$16)+Params!$B$17+Params!$B$18*M1879,2)</f>
        <v/>
      </c>
      <c r="Z1879" s="9">
        <f>ROUND(_xlfn.NORM.INV(N1879,Params!$B$13,Params!$B$14)+Params!$B$17+Params!$B$18*N1879,1)</f>
        <v/>
      </c>
    </row>
    <row r="1880">
      <c r="A1880" s="11" t="n">
        <v>1879</v>
      </c>
      <c r="B1880" s="12">
        <f>INT((A1880-1)/122)+1</f>
        <v/>
      </c>
      <c r="C1880" s="13" t="n">
        <v>0.937237</v>
      </c>
      <c r="D1880" s="13" t="n">
        <v>0.076763</v>
      </c>
      <c r="E1880" s="13" t="n">
        <v>0.7318440000000001</v>
      </c>
      <c r="F1880" s="13" t="n">
        <v>0.339179</v>
      </c>
      <c r="G1880" s="13" t="n">
        <v>0.134438</v>
      </c>
      <c r="H1880" s="13" t="n">
        <v>0.265266</v>
      </c>
      <c r="I1880" s="13" t="n">
        <v>0.477361</v>
      </c>
      <c r="J1880" s="13" t="n">
        <v>0.601441</v>
      </c>
      <c r="K1880" s="13" t="n">
        <v>0.249742</v>
      </c>
      <c r="L1880" s="13" t="n">
        <v>0.928324</v>
      </c>
      <c r="M1880" s="13" t="n">
        <v>0.988622</v>
      </c>
      <c r="N1880" s="13" t="n">
        <v>0.626356</v>
      </c>
      <c r="O1880" s="9">
        <f>IF(C1880&lt;=1-Params!$B$4,0,MAX(0.1,ROUND(_xlfn.GAMMA.INV((C1880-(1-Params!$B$4))/Params!$B$4,Params!$B$5,Params!$B$6),1)))</f>
        <v/>
      </c>
      <c r="P1880" s="9">
        <f>IF(D1880&lt;=1-Params!$B$7,0,ROUND(_xlfn.GAMMA.INV((D1880-(1-Params!$B$7))/Params!$B$7,Params!$B$8,Params!$B$9),3))</f>
        <v/>
      </c>
      <c r="Q1880" s="9">
        <f>IF(E1880&lt;=1-Params!$B$4,0,MAX(0.1,ROUND(_xlfn.GAMMA.INV((E1880-(1-Params!$B$4))/Params!$B$4,Params!$B$5,Params!$B$6),1)))</f>
        <v/>
      </c>
      <c r="R1880" s="9">
        <f>IF(F1880&lt;=1-Params!$B$7,0,ROUND(_xlfn.GAMMA.INV((F1880-(1-Params!$B$7))/Params!$B$7,Params!$B$8,Params!$B$9),3))</f>
        <v/>
      </c>
      <c r="S1880" s="9">
        <f>IF(G1880&lt;=1-Params!$B$7,0,ROUND((Params!$B$10+Params!$B$11*G1880^Params!$B$12)*_xlfn.GAMMA.INV((G1880-(1-Params!$B$7))/Params!$B$7,Params!$B$8,Params!$B$9),3))</f>
        <v/>
      </c>
      <c r="T1880" s="9">
        <f>IF(H1880&lt;=1-Params!$B$4,0,MAX(0.1,ROUND((Params!$B$10+Params!$B$11*H1880^Params!$B$12)*_xlfn.GAMMA.INV((H1880-(1-Params!$B$4))/Params!$B$4,Params!$B$5,Params!$B$6),1)))</f>
        <v/>
      </c>
      <c r="U1880" s="9">
        <f>ROUND(_xlfn.NORM.INV(I1880,Params!$B$13,Params!$B$14),1)</f>
        <v/>
      </c>
      <c r="V1880" s="9">
        <f>ROUND(_xlfn.NORM.INV(J1880,Params!$B$15,Params!$B$16),2)</f>
        <v/>
      </c>
      <c r="W1880" s="9">
        <f>ROUND(_xlfn.NORM.INV(K1880,Params!$B$13,Params!$B$14),1)</f>
        <v/>
      </c>
      <c r="X1880" s="9">
        <f>ROUND(_xlfn.NORM.INV(L1880,Params!$B$15,Params!$B$16),2)</f>
        <v/>
      </c>
      <c r="Y1880" s="9">
        <f>ROUND(_xlfn.NORM.INV(M1880,Params!$B$15,Params!$B$16)+Params!$B$17+Params!$B$18*M1880,2)</f>
        <v/>
      </c>
      <c r="Z1880" s="9">
        <f>ROUND(_xlfn.NORM.INV(N1880,Params!$B$13,Params!$B$14)+Params!$B$17+Params!$B$18*N1880,1)</f>
        <v/>
      </c>
    </row>
    <row r="1881">
      <c r="A1881" s="11" t="n">
        <v>1880</v>
      </c>
      <c r="B1881" s="12">
        <f>INT((A1881-1)/122)+1</f>
        <v/>
      </c>
      <c r="C1881" s="13" t="n">
        <v>0.5221440000000001</v>
      </c>
      <c r="D1881" s="13" t="n">
        <v>0.131014</v>
      </c>
      <c r="E1881" s="13" t="n">
        <v>0.529265</v>
      </c>
      <c r="F1881" s="13" t="n">
        <v>0.789015</v>
      </c>
      <c r="G1881" s="13" t="n">
        <v>0.678138</v>
      </c>
      <c r="H1881" s="13" t="n">
        <v>0.5360549999999999</v>
      </c>
      <c r="I1881" s="13" t="n">
        <v>0.843929</v>
      </c>
      <c r="J1881" s="13" t="n">
        <v>0.911394</v>
      </c>
      <c r="K1881" s="13" t="n">
        <v>0.415794</v>
      </c>
      <c r="L1881" s="13" t="n">
        <v>0.609282</v>
      </c>
      <c r="M1881" s="13" t="n">
        <v>0.831834</v>
      </c>
      <c r="N1881" s="13" t="n">
        <v>0.30238</v>
      </c>
      <c r="O1881" s="9">
        <f>IF(C1881&lt;=1-Params!$B$4,0,MAX(0.1,ROUND(_xlfn.GAMMA.INV((C1881-(1-Params!$B$4))/Params!$B$4,Params!$B$5,Params!$B$6),1)))</f>
        <v/>
      </c>
      <c r="P1881" s="9">
        <f>IF(D1881&lt;=1-Params!$B$7,0,ROUND(_xlfn.GAMMA.INV((D1881-(1-Params!$B$7))/Params!$B$7,Params!$B$8,Params!$B$9),3))</f>
        <v/>
      </c>
      <c r="Q1881" s="9">
        <f>IF(E1881&lt;=1-Params!$B$4,0,MAX(0.1,ROUND(_xlfn.GAMMA.INV((E1881-(1-Params!$B$4))/Params!$B$4,Params!$B$5,Params!$B$6),1)))</f>
        <v/>
      </c>
      <c r="R1881" s="9">
        <f>IF(F1881&lt;=1-Params!$B$7,0,ROUND(_xlfn.GAMMA.INV((F1881-(1-Params!$B$7))/Params!$B$7,Params!$B$8,Params!$B$9),3))</f>
        <v/>
      </c>
      <c r="S1881" s="9">
        <f>IF(G1881&lt;=1-Params!$B$7,0,ROUND((Params!$B$10+Params!$B$11*G1881^Params!$B$12)*_xlfn.GAMMA.INV((G1881-(1-Params!$B$7))/Params!$B$7,Params!$B$8,Params!$B$9),3))</f>
        <v/>
      </c>
      <c r="T1881" s="9">
        <f>IF(H1881&lt;=1-Params!$B$4,0,MAX(0.1,ROUND((Params!$B$10+Params!$B$11*H1881^Params!$B$12)*_xlfn.GAMMA.INV((H1881-(1-Params!$B$4))/Params!$B$4,Params!$B$5,Params!$B$6),1)))</f>
        <v/>
      </c>
      <c r="U1881" s="9">
        <f>ROUND(_xlfn.NORM.INV(I1881,Params!$B$13,Params!$B$14),1)</f>
        <v/>
      </c>
      <c r="V1881" s="9">
        <f>ROUND(_xlfn.NORM.INV(J1881,Params!$B$15,Params!$B$16),2)</f>
        <v/>
      </c>
      <c r="W1881" s="9">
        <f>ROUND(_xlfn.NORM.INV(K1881,Params!$B$13,Params!$B$14),1)</f>
        <v/>
      </c>
      <c r="X1881" s="9">
        <f>ROUND(_xlfn.NORM.INV(L1881,Params!$B$15,Params!$B$16),2)</f>
        <v/>
      </c>
      <c r="Y1881" s="9">
        <f>ROUND(_xlfn.NORM.INV(M1881,Params!$B$15,Params!$B$16)+Params!$B$17+Params!$B$18*M1881,2)</f>
        <v/>
      </c>
      <c r="Z1881" s="9">
        <f>ROUND(_xlfn.NORM.INV(N1881,Params!$B$13,Params!$B$14)+Params!$B$17+Params!$B$18*N1881,1)</f>
        <v/>
      </c>
    </row>
    <row r="1882">
      <c r="A1882" s="11" t="n">
        <v>1881</v>
      </c>
      <c r="B1882" s="12">
        <f>INT((A1882-1)/122)+1</f>
        <v/>
      </c>
      <c r="C1882" s="13" t="n">
        <v>0.203124</v>
      </c>
      <c r="D1882" s="13" t="n">
        <v>0.767746</v>
      </c>
      <c r="E1882" s="13" t="n">
        <v>0.467203</v>
      </c>
      <c r="F1882" s="13" t="n">
        <v>0.23201</v>
      </c>
      <c r="G1882" s="13" t="n">
        <v>0.26993</v>
      </c>
      <c r="H1882" s="13" t="n">
        <v>0.468306</v>
      </c>
      <c r="I1882" s="13" t="n">
        <v>0.878876</v>
      </c>
      <c r="J1882" s="13" t="n">
        <v>0.968</v>
      </c>
      <c r="K1882" s="13" t="n">
        <v>0.6819499999999999</v>
      </c>
      <c r="L1882" s="13" t="n">
        <v>0.832477</v>
      </c>
      <c r="M1882" s="13" t="n">
        <v>0.685729</v>
      </c>
      <c r="N1882" s="13" t="n">
        <v>0.169218</v>
      </c>
      <c r="O1882" s="9">
        <f>IF(C1882&lt;=1-Params!$B$4,0,MAX(0.1,ROUND(_xlfn.GAMMA.INV((C1882-(1-Params!$B$4))/Params!$B$4,Params!$B$5,Params!$B$6),1)))</f>
        <v/>
      </c>
      <c r="P1882" s="9">
        <f>IF(D1882&lt;=1-Params!$B$7,0,ROUND(_xlfn.GAMMA.INV((D1882-(1-Params!$B$7))/Params!$B$7,Params!$B$8,Params!$B$9),3))</f>
        <v/>
      </c>
      <c r="Q1882" s="9">
        <f>IF(E1882&lt;=1-Params!$B$4,0,MAX(0.1,ROUND(_xlfn.GAMMA.INV((E1882-(1-Params!$B$4))/Params!$B$4,Params!$B$5,Params!$B$6),1)))</f>
        <v/>
      </c>
      <c r="R1882" s="9">
        <f>IF(F1882&lt;=1-Params!$B$7,0,ROUND(_xlfn.GAMMA.INV((F1882-(1-Params!$B$7))/Params!$B$7,Params!$B$8,Params!$B$9),3))</f>
        <v/>
      </c>
      <c r="S1882" s="9">
        <f>IF(G1882&lt;=1-Params!$B$7,0,ROUND((Params!$B$10+Params!$B$11*G1882^Params!$B$12)*_xlfn.GAMMA.INV((G1882-(1-Params!$B$7))/Params!$B$7,Params!$B$8,Params!$B$9),3))</f>
        <v/>
      </c>
      <c r="T1882" s="9">
        <f>IF(H1882&lt;=1-Params!$B$4,0,MAX(0.1,ROUND((Params!$B$10+Params!$B$11*H1882^Params!$B$12)*_xlfn.GAMMA.INV((H1882-(1-Params!$B$4))/Params!$B$4,Params!$B$5,Params!$B$6),1)))</f>
        <v/>
      </c>
      <c r="U1882" s="9">
        <f>ROUND(_xlfn.NORM.INV(I1882,Params!$B$13,Params!$B$14),1)</f>
        <v/>
      </c>
      <c r="V1882" s="9">
        <f>ROUND(_xlfn.NORM.INV(J1882,Params!$B$15,Params!$B$16),2)</f>
        <v/>
      </c>
      <c r="W1882" s="9">
        <f>ROUND(_xlfn.NORM.INV(K1882,Params!$B$13,Params!$B$14),1)</f>
        <v/>
      </c>
      <c r="X1882" s="9">
        <f>ROUND(_xlfn.NORM.INV(L1882,Params!$B$15,Params!$B$16),2)</f>
        <v/>
      </c>
      <c r="Y1882" s="9">
        <f>ROUND(_xlfn.NORM.INV(M1882,Params!$B$15,Params!$B$16)+Params!$B$17+Params!$B$18*M1882,2)</f>
        <v/>
      </c>
      <c r="Z1882" s="9">
        <f>ROUND(_xlfn.NORM.INV(N1882,Params!$B$13,Params!$B$14)+Params!$B$17+Params!$B$18*N1882,1)</f>
        <v/>
      </c>
    </row>
    <row r="1883">
      <c r="A1883" s="11" t="n">
        <v>1882</v>
      </c>
      <c r="B1883" s="12">
        <f>INT((A1883-1)/122)+1</f>
        <v/>
      </c>
      <c r="C1883" s="13" t="n">
        <v>0.1557</v>
      </c>
      <c r="D1883" s="13" t="n">
        <v>0.75582</v>
      </c>
      <c r="E1883" s="13" t="n">
        <v>0.823955</v>
      </c>
      <c r="F1883" s="13" t="n">
        <v>0.08740299999999999</v>
      </c>
      <c r="G1883" s="13" t="n">
        <v>0.753753</v>
      </c>
      <c r="H1883" s="13" t="n">
        <v>0.562152</v>
      </c>
      <c r="I1883" s="13" t="n">
        <v>0.571538</v>
      </c>
      <c r="J1883" s="13" t="n">
        <v>0.761238</v>
      </c>
      <c r="K1883" s="13" t="n">
        <v>0.919172</v>
      </c>
      <c r="L1883" s="13" t="n">
        <v>0.804445</v>
      </c>
      <c r="M1883" s="13" t="n">
        <v>0.447972</v>
      </c>
      <c r="N1883" s="13" t="n">
        <v>0.08193499999999999</v>
      </c>
      <c r="O1883" s="9">
        <f>IF(C1883&lt;=1-Params!$B$4,0,MAX(0.1,ROUND(_xlfn.GAMMA.INV((C1883-(1-Params!$B$4))/Params!$B$4,Params!$B$5,Params!$B$6),1)))</f>
        <v/>
      </c>
      <c r="P1883" s="9">
        <f>IF(D1883&lt;=1-Params!$B$7,0,ROUND(_xlfn.GAMMA.INV((D1883-(1-Params!$B$7))/Params!$B$7,Params!$B$8,Params!$B$9),3))</f>
        <v/>
      </c>
      <c r="Q1883" s="9">
        <f>IF(E1883&lt;=1-Params!$B$4,0,MAX(0.1,ROUND(_xlfn.GAMMA.INV((E1883-(1-Params!$B$4))/Params!$B$4,Params!$B$5,Params!$B$6),1)))</f>
        <v/>
      </c>
      <c r="R1883" s="9">
        <f>IF(F1883&lt;=1-Params!$B$7,0,ROUND(_xlfn.GAMMA.INV((F1883-(1-Params!$B$7))/Params!$B$7,Params!$B$8,Params!$B$9),3))</f>
        <v/>
      </c>
      <c r="S1883" s="9">
        <f>IF(G1883&lt;=1-Params!$B$7,0,ROUND((Params!$B$10+Params!$B$11*G1883^Params!$B$12)*_xlfn.GAMMA.INV((G1883-(1-Params!$B$7))/Params!$B$7,Params!$B$8,Params!$B$9),3))</f>
        <v/>
      </c>
      <c r="T1883" s="9">
        <f>IF(H1883&lt;=1-Params!$B$4,0,MAX(0.1,ROUND((Params!$B$10+Params!$B$11*H1883^Params!$B$12)*_xlfn.GAMMA.INV((H1883-(1-Params!$B$4))/Params!$B$4,Params!$B$5,Params!$B$6),1)))</f>
        <v/>
      </c>
      <c r="U1883" s="9">
        <f>ROUND(_xlfn.NORM.INV(I1883,Params!$B$13,Params!$B$14),1)</f>
        <v/>
      </c>
      <c r="V1883" s="9">
        <f>ROUND(_xlfn.NORM.INV(J1883,Params!$B$15,Params!$B$16),2)</f>
        <v/>
      </c>
      <c r="W1883" s="9">
        <f>ROUND(_xlfn.NORM.INV(K1883,Params!$B$13,Params!$B$14),1)</f>
        <v/>
      </c>
      <c r="X1883" s="9">
        <f>ROUND(_xlfn.NORM.INV(L1883,Params!$B$15,Params!$B$16),2)</f>
        <v/>
      </c>
      <c r="Y1883" s="9">
        <f>ROUND(_xlfn.NORM.INV(M1883,Params!$B$15,Params!$B$16)+Params!$B$17+Params!$B$18*M1883,2)</f>
        <v/>
      </c>
      <c r="Z1883" s="9">
        <f>ROUND(_xlfn.NORM.INV(N1883,Params!$B$13,Params!$B$14)+Params!$B$17+Params!$B$18*N1883,1)</f>
        <v/>
      </c>
    </row>
    <row r="1884">
      <c r="A1884" s="11" t="n">
        <v>1883</v>
      </c>
      <c r="B1884" s="12">
        <f>INT((A1884-1)/122)+1</f>
        <v/>
      </c>
      <c r="C1884" s="13" t="n">
        <v>0.841572</v>
      </c>
      <c r="D1884" s="13" t="n">
        <v>0.053458</v>
      </c>
      <c r="E1884" s="13" t="n">
        <v>0.238906</v>
      </c>
      <c r="F1884" s="13" t="n">
        <v>0.492177</v>
      </c>
      <c r="G1884" s="13" t="n">
        <v>0.74186</v>
      </c>
      <c r="H1884" s="13" t="n">
        <v>0.460428</v>
      </c>
      <c r="I1884" s="13" t="n">
        <v>0.481575</v>
      </c>
      <c r="J1884" s="13" t="n">
        <v>0.497037</v>
      </c>
      <c r="K1884" s="13" t="n">
        <v>0.755922</v>
      </c>
      <c r="L1884" s="13" t="n">
        <v>0.7072079999999999</v>
      </c>
      <c r="M1884" s="13" t="n">
        <v>0.142925</v>
      </c>
      <c r="N1884" s="13" t="n">
        <v>0.087727</v>
      </c>
      <c r="O1884" s="9">
        <f>IF(C1884&lt;=1-Params!$B$4,0,MAX(0.1,ROUND(_xlfn.GAMMA.INV((C1884-(1-Params!$B$4))/Params!$B$4,Params!$B$5,Params!$B$6),1)))</f>
        <v/>
      </c>
      <c r="P1884" s="9">
        <f>IF(D1884&lt;=1-Params!$B$7,0,ROUND(_xlfn.GAMMA.INV((D1884-(1-Params!$B$7))/Params!$B$7,Params!$B$8,Params!$B$9),3))</f>
        <v/>
      </c>
      <c r="Q1884" s="9">
        <f>IF(E1884&lt;=1-Params!$B$4,0,MAX(0.1,ROUND(_xlfn.GAMMA.INV((E1884-(1-Params!$B$4))/Params!$B$4,Params!$B$5,Params!$B$6),1)))</f>
        <v/>
      </c>
      <c r="R1884" s="9">
        <f>IF(F1884&lt;=1-Params!$B$7,0,ROUND(_xlfn.GAMMA.INV((F1884-(1-Params!$B$7))/Params!$B$7,Params!$B$8,Params!$B$9),3))</f>
        <v/>
      </c>
      <c r="S1884" s="9">
        <f>IF(G1884&lt;=1-Params!$B$7,0,ROUND((Params!$B$10+Params!$B$11*G1884^Params!$B$12)*_xlfn.GAMMA.INV((G1884-(1-Params!$B$7))/Params!$B$7,Params!$B$8,Params!$B$9),3))</f>
        <v/>
      </c>
      <c r="T1884" s="9">
        <f>IF(H1884&lt;=1-Params!$B$4,0,MAX(0.1,ROUND((Params!$B$10+Params!$B$11*H1884^Params!$B$12)*_xlfn.GAMMA.INV((H1884-(1-Params!$B$4))/Params!$B$4,Params!$B$5,Params!$B$6),1)))</f>
        <v/>
      </c>
      <c r="U1884" s="9">
        <f>ROUND(_xlfn.NORM.INV(I1884,Params!$B$13,Params!$B$14),1)</f>
        <v/>
      </c>
      <c r="V1884" s="9">
        <f>ROUND(_xlfn.NORM.INV(J1884,Params!$B$15,Params!$B$16),2)</f>
        <v/>
      </c>
      <c r="W1884" s="9">
        <f>ROUND(_xlfn.NORM.INV(K1884,Params!$B$13,Params!$B$14),1)</f>
        <v/>
      </c>
      <c r="X1884" s="9">
        <f>ROUND(_xlfn.NORM.INV(L1884,Params!$B$15,Params!$B$16),2)</f>
        <v/>
      </c>
      <c r="Y1884" s="9">
        <f>ROUND(_xlfn.NORM.INV(M1884,Params!$B$15,Params!$B$16)+Params!$B$17+Params!$B$18*M1884,2)</f>
        <v/>
      </c>
      <c r="Z1884" s="9">
        <f>ROUND(_xlfn.NORM.INV(N1884,Params!$B$13,Params!$B$14)+Params!$B$17+Params!$B$18*N1884,1)</f>
        <v/>
      </c>
    </row>
    <row r="1885">
      <c r="A1885" s="11" t="n">
        <v>1884</v>
      </c>
      <c r="B1885" s="12">
        <f>INT((A1885-1)/122)+1</f>
        <v/>
      </c>
      <c r="C1885" s="13" t="n">
        <v>0.487282</v>
      </c>
      <c r="D1885" s="13" t="n">
        <v>0.349145</v>
      </c>
      <c r="E1885" s="13" t="n">
        <v>0.205277</v>
      </c>
      <c r="F1885" s="13" t="n">
        <v>0.776848</v>
      </c>
      <c r="G1885" s="13" t="n">
        <v>0.463126</v>
      </c>
      <c r="H1885" s="13" t="n">
        <v>0.550508</v>
      </c>
      <c r="I1885" s="13" t="n">
        <v>0.376811</v>
      </c>
      <c r="J1885" s="13" t="n">
        <v>0.518808</v>
      </c>
      <c r="K1885" s="13" t="n">
        <v>0.752583</v>
      </c>
      <c r="L1885" s="13" t="n">
        <v>0.414219</v>
      </c>
      <c r="M1885" s="13" t="n">
        <v>0.220963</v>
      </c>
      <c r="N1885" s="13" t="n">
        <v>0.23224</v>
      </c>
      <c r="O1885" s="9">
        <f>IF(C1885&lt;=1-Params!$B$4,0,MAX(0.1,ROUND(_xlfn.GAMMA.INV((C1885-(1-Params!$B$4))/Params!$B$4,Params!$B$5,Params!$B$6),1)))</f>
        <v/>
      </c>
      <c r="P1885" s="9">
        <f>IF(D1885&lt;=1-Params!$B$7,0,ROUND(_xlfn.GAMMA.INV((D1885-(1-Params!$B$7))/Params!$B$7,Params!$B$8,Params!$B$9),3))</f>
        <v/>
      </c>
      <c r="Q1885" s="9">
        <f>IF(E1885&lt;=1-Params!$B$4,0,MAX(0.1,ROUND(_xlfn.GAMMA.INV((E1885-(1-Params!$B$4))/Params!$B$4,Params!$B$5,Params!$B$6),1)))</f>
        <v/>
      </c>
      <c r="R1885" s="9">
        <f>IF(F1885&lt;=1-Params!$B$7,0,ROUND(_xlfn.GAMMA.INV((F1885-(1-Params!$B$7))/Params!$B$7,Params!$B$8,Params!$B$9),3))</f>
        <v/>
      </c>
      <c r="S1885" s="9">
        <f>IF(G1885&lt;=1-Params!$B$7,0,ROUND((Params!$B$10+Params!$B$11*G1885^Params!$B$12)*_xlfn.GAMMA.INV((G1885-(1-Params!$B$7))/Params!$B$7,Params!$B$8,Params!$B$9),3))</f>
        <v/>
      </c>
      <c r="T1885" s="9">
        <f>IF(H1885&lt;=1-Params!$B$4,0,MAX(0.1,ROUND((Params!$B$10+Params!$B$11*H1885^Params!$B$12)*_xlfn.GAMMA.INV((H1885-(1-Params!$B$4))/Params!$B$4,Params!$B$5,Params!$B$6),1)))</f>
        <v/>
      </c>
      <c r="U1885" s="9">
        <f>ROUND(_xlfn.NORM.INV(I1885,Params!$B$13,Params!$B$14),1)</f>
        <v/>
      </c>
      <c r="V1885" s="9">
        <f>ROUND(_xlfn.NORM.INV(J1885,Params!$B$15,Params!$B$16),2)</f>
        <v/>
      </c>
      <c r="W1885" s="9">
        <f>ROUND(_xlfn.NORM.INV(K1885,Params!$B$13,Params!$B$14),1)</f>
        <v/>
      </c>
      <c r="X1885" s="9">
        <f>ROUND(_xlfn.NORM.INV(L1885,Params!$B$15,Params!$B$16),2)</f>
        <v/>
      </c>
      <c r="Y1885" s="9">
        <f>ROUND(_xlfn.NORM.INV(M1885,Params!$B$15,Params!$B$16)+Params!$B$17+Params!$B$18*M1885,2)</f>
        <v/>
      </c>
      <c r="Z1885" s="9">
        <f>ROUND(_xlfn.NORM.INV(N1885,Params!$B$13,Params!$B$14)+Params!$B$17+Params!$B$18*N1885,1)</f>
        <v/>
      </c>
    </row>
    <row r="1886">
      <c r="A1886" s="11" t="n">
        <v>1885</v>
      </c>
      <c r="B1886" s="12">
        <f>INT((A1886-1)/122)+1</f>
        <v/>
      </c>
      <c r="C1886" s="13" t="n">
        <v>0.77699</v>
      </c>
      <c r="D1886" s="13" t="n">
        <v>0.06637700000000001</v>
      </c>
      <c r="E1886" s="13" t="n">
        <v>0.050704</v>
      </c>
      <c r="F1886" s="13" t="n">
        <v>0.967062</v>
      </c>
      <c r="G1886" s="13" t="n">
        <v>0.344085</v>
      </c>
      <c r="H1886" s="13" t="n">
        <v>0.582354</v>
      </c>
      <c r="I1886" s="13" t="n">
        <v>0.052196</v>
      </c>
      <c r="J1886" s="13" t="n">
        <v>0.6246969999999999</v>
      </c>
      <c r="K1886" s="13" t="n">
        <v>0.831661</v>
      </c>
      <c r="L1886" s="13" t="n">
        <v>0.666915</v>
      </c>
      <c r="M1886" s="13" t="n">
        <v>0.057837</v>
      </c>
      <c r="N1886" s="13" t="n">
        <v>0.069573</v>
      </c>
      <c r="O1886" s="9">
        <f>IF(C1886&lt;=1-Params!$B$4,0,MAX(0.1,ROUND(_xlfn.GAMMA.INV((C1886-(1-Params!$B$4))/Params!$B$4,Params!$B$5,Params!$B$6),1)))</f>
        <v/>
      </c>
      <c r="P1886" s="9">
        <f>IF(D1886&lt;=1-Params!$B$7,0,ROUND(_xlfn.GAMMA.INV((D1886-(1-Params!$B$7))/Params!$B$7,Params!$B$8,Params!$B$9),3))</f>
        <v/>
      </c>
      <c r="Q1886" s="9">
        <f>IF(E1886&lt;=1-Params!$B$4,0,MAX(0.1,ROUND(_xlfn.GAMMA.INV((E1886-(1-Params!$B$4))/Params!$B$4,Params!$B$5,Params!$B$6),1)))</f>
        <v/>
      </c>
      <c r="R1886" s="9">
        <f>IF(F1886&lt;=1-Params!$B$7,0,ROUND(_xlfn.GAMMA.INV((F1886-(1-Params!$B$7))/Params!$B$7,Params!$B$8,Params!$B$9),3))</f>
        <v/>
      </c>
      <c r="S1886" s="9">
        <f>IF(G1886&lt;=1-Params!$B$7,0,ROUND((Params!$B$10+Params!$B$11*G1886^Params!$B$12)*_xlfn.GAMMA.INV((G1886-(1-Params!$B$7))/Params!$B$7,Params!$B$8,Params!$B$9),3))</f>
        <v/>
      </c>
      <c r="T1886" s="9">
        <f>IF(H1886&lt;=1-Params!$B$4,0,MAX(0.1,ROUND((Params!$B$10+Params!$B$11*H1886^Params!$B$12)*_xlfn.GAMMA.INV((H1886-(1-Params!$B$4))/Params!$B$4,Params!$B$5,Params!$B$6),1)))</f>
        <v/>
      </c>
      <c r="U1886" s="9">
        <f>ROUND(_xlfn.NORM.INV(I1886,Params!$B$13,Params!$B$14),1)</f>
        <v/>
      </c>
      <c r="V1886" s="9">
        <f>ROUND(_xlfn.NORM.INV(J1886,Params!$B$15,Params!$B$16),2)</f>
        <v/>
      </c>
      <c r="W1886" s="9">
        <f>ROUND(_xlfn.NORM.INV(K1886,Params!$B$13,Params!$B$14),1)</f>
        <v/>
      </c>
      <c r="X1886" s="9">
        <f>ROUND(_xlfn.NORM.INV(L1886,Params!$B$15,Params!$B$16),2)</f>
        <v/>
      </c>
      <c r="Y1886" s="9">
        <f>ROUND(_xlfn.NORM.INV(M1886,Params!$B$15,Params!$B$16)+Params!$B$17+Params!$B$18*M1886,2)</f>
        <v/>
      </c>
      <c r="Z1886" s="9">
        <f>ROUND(_xlfn.NORM.INV(N1886,Params!$B$13,Params!$B$14)+Params!$B$17+Params!$B$18*N1886,1)</f>
        <v/>
      </c>
    </row>
    <row r="1887">
      <c r="A1887" s="11" t="n">
        <v>1886</v>
      </c>
      <c r="B1887" s="12">
        <f>INT((A1887-1)/122)+1</f>
        <v/>
      </c>
      <c r="C1887" s="13" t="n">
        <v>0.963627</v>
      </c>
      <c r="D1887" s="13" t="n">
        <v>0.322286</v>
      </c>
      <c r="E1887" s="13" t="n">
        <v>0.515397</v>
      </c>
      <c r="F1887" s="13" t="n">
        <v>0.981372</v>
      </c>
      <c r="G1887" s="13" t="n">
        <v>0.648305</v>
      </c>
      <c r="H1887" s="13" t="n">
        <v>0.674769</v>
      </c>
      <c r="I1887" s="13" t="n">
        <v>0.14782</v>
      </c>
      <c r="J1887" s="13" t="n">
        <v>0.584095</v>
      </c>
      <c r="K1887" s="13" t="n">
        <v>0.947375</v>
      </c>
      <c r="L1887" s="13" t="n">
        <v>0.592701</v>
      </c>
      <c r="M1887" s="13" t="n">
        <v>0.362948</v>
      </c>
      <c r="N1887" s="13" t="n">
        <v>0.237947</v>
      </c>
      <c r="O1887" s="9">
        <f>IF(C1887&lt;=1-Params!$B$4,0,MAX(0.1,ROUND(_xlfn.GAMMA.INV((C1887-(1-Params!$B$4))/Params!$B$4,Params!$B$5,Params!$B$6),1)))</f>
        <v/>
      </c>
      <c r="P1887" s="9">
        <f>IF(D1887&lt;=1-Params!$B$7,0,ROUND(_xlfn.GAMMA.INV((D1887-(1-Params!$B$7))/Params!$B$7,Params!$B$8,Params!$B$9),3))</f>
        <v/>
      </c>
      <c r="Q1887" s="9">
        <f>IF(E1887&lt;=1-Params!$B$4,0,MAX(0.1,ROUND(_xlfn.GAMMA.INV((E1887-(1-Params!$B$4))/Params!$B$4,Params!$B$5,Params!$B$6),1)))</f>
        <v/>
      </c>
      <c r="R1887" s="9">
        <f>IF(F1887&lt;=1-Params!$B$7,0,ROUND(_xlfn.GAMMA.INV((F1887-(1-Params!$B$7))/Params!$B$7,Params!$B$8,Params!$B$9),3))</f>
        <v/>
      </c>
      <c r="S1887" s="9">
        <f>IF(G1887&lt;=1-Params!$B$7,0,ROUND((Params!$B$10+Params!$B$11*G1887^Params!$B$12)*_xlfn.GAMMA.INV((G1887-(1-Params!$B$7))/Params!$B$7,Params!$B$8,Params!$B$9),3))</f>
        <v/>
      </c>
      <c r="T1887" s="9">
        <f>IF(H1887&lt;=1-Params!$B$4,0,MAX(0.1,ROUND((Params!$B$10+Params!$B$11*H1887^Params!$B$12)*_xlfn.GAMMA.INV((H1887-(1-Params!$B$4))/Params!$B$4,Params!$B$5,Params!$B$6),1)))</f>
        <v/>
      </c>
      <c r="U1887" s="9">
        <f>ROUND(_xlfn.NORM.INV(I1887,Params!$B$13,Params!$B$14),1)</f>
        <v/>
      </c>
      <c r="V1887" s="9">
        <f>ROUND(_xlfn.NORM.INV(J1887,Params!$B$15,Params!$B$16),2)</f>
        <v/>
      </c>
      <c r="W1887" s="9">
        <f>ROUND(_xlfn.NORM.INV(K1887,Params!$B$13,Params!$B$14),1)</f>
        <v/>
      </c>
      <c r="X1887" s="9">
        <f>ROUND(_xlfn.NORM.INV(L1887,Params!$B$15,Params!$B$16),2)</f>
        <v/>
      </c>
      <c r="Y1887" s="9">
        <f>ROUND(_xlfn.NORM.INV(M1887,Params!$B$15,Params!$B$16)+Params!$B$17+Params!$B$18*M1887,2)</f>
        <v/>
      </c>
      <c r="Z1887" s="9">
        <f>ROUND(_xlfn.NORM.INV(N1887,Params!$B$13,Params!$B$14)+Params!$B$17+Params!$B$18*N1887,1)</f>
        <v/>
      </c>
    </row>
    <row r="1888">
      <c r="A1888" s="11" t="n">
        <v>1887</v>
      </c>
      <c r="B1888" s="12">
        <f>INT((A1888-1)/122)+1</f>
        <v/>
      </c>
      <c r="C1888" s="13" t="n">
        <v>0.926006</v>
      </c>
      <c r="D1888" s="13" t="n">
        <v>0.942387</v>
      </c>
      <c r="E1888" s="13" t="n">
        <v>0.858824</v>
      </c>
      <c r="F1888" s="13" t="n">
        <v>0.226555</v>
      </c>
      <c r="G1888" s="13" t="n">
        <v>0.775864</v>
      </c>
      <c r="H1888" s="13" t="n">
        <v>0.923516</v>
      </c>
      <c r="I1888" s="13" t="n">
        <v>0.265349</v>
      </c>
      <c r="J1888" s="13" t="n">
        <v>0.5451780000000001</v>
      </c>
      <c r="K1888" s="13" t="n">
        <v>0.88293</v>
      </c>
      <c r="L1888" s="13" t="n">
        <v>0.94936</v>
      </c>
      <c r="M1888" s="13" t="n">
        <v>0.142143</v>
      </c>
      <c r="N1888" s="13" t="n">
        <v>0.07979600000000001</v>
      </c>
      <c r="O1888" s="9">
        <f>IF(C1888&lt;=1-Params!$B$4,0,MAX(0.1,ROUND(_xlfn.GAMMA.INV((C1888-(1-Params!$B$4))/Params!$B$4,Params!$B$5,Params!$B$6),1)))</f>
        <v/>
      </c>
      <c r="P1888" s="9">
        <f>IF(D1888&lt;=1-Params!$B$7,0,ROUND(_xlfn.GAMMA.INV((D1888-(1-Params!$B$7))/Params!$B$7,Params!$B$8,Params!$B$9),3))</f>
        <v/>
      </c>
      <c r="Q1888" s="9">
        <f>IF(E1888&lt;=1-Params!$B$4,0,MAX(0.1,ROUND(_xlfn.GAMMA.INV((E1888-(1-Params!$B$4))/Params!$B$4,Params!$B$5,Params!$B$6),1)))</f>
        <v/>
      </c>
      <c r="R1888" s="9">
        <f>IF(F1888&lt;=1-Params!$B$7,0,ROUND(_xlfn.GAMMA.INV((F1888-(1-Params!$B$7))/Params!$B$7,Params!$B$8,Params!$B$9),3))</f>
        <v/>
      </c>
      <c r="S1888" s="9">
        <f>IF(G1888&lt;=1-Params!$B$7,0,ROUND((Params!$B$10+Params!$B$11*G1888^Params!$B$12)*_xlfn.GAMMA.INV((G1888-(1-Params!$B$7))/Params!$B$7,Params!$B$8,Params!$B$9),3))</f>
        <v/>
      </c>
      <c r="T1888" s="9">
        <f>IF(H1888&lt;=1-Params!$B$4,0,MAX(0.1,ROUND((Params!$B$10+Params!$B$11*H1888^Params!$B$12)*_xlfn.GAMMA.INV((H1888-(1-Params!$B$4))/Params!$B$4,Params!$B$5,Params!$B$6),1)))</f>
        <v/>
      </c>
      <c r="U1888" s="9">
        <f>ROUND(_xlfn.NORM.INV(I1888,Params!$B$13,Params!$B$14),1)</f>
        <v/>
      </c>
      <c r="V1888" s="9">
        <f>ROUND(_xlfn.NORM.INV(J1888,Params!$B$15,Params!$B$16),2)</f>
        <v/>
      </c>
      <c r="W1888" s="9">
        <f>ROUND(_xlfn.NORM.INV(K1888,Params!$B$13,Params!$B$14),1)</f>
        <v/>
      </c>
      <c r="X1888" s="9">
        <f>ROUND(_xlfn.NORM.INV(L1888,Params!$B$15,Params!$B$16),2)</f>
        <v/>
      </c>
      <c r="Y1888" s="9">
        <f>ROUND(_xlfn.NORM.INV(M1888,Params!$B$15,Params!$B$16)+Params!$B$17+Params!$B$18*M1888,2)</f>
        <v/>
      </c>
      <c r="Z1888" s="9">
        <f>ROUND(_xlfn.NORM.INV(N1888,Params!$B$13,Params!$B$14)+Params!$B$17+Params!$B$18*N1888,1)</f>
        <v/>
      </c>
    </row>
    <row r="1889">
      <c r="A1889" s="11" t="n">
        <v>1888</v>
      </c>
      <c r="B1889" s="12">
        <f>INT((A1889-1)/122)+1</f>
        <v/>
      </c>
      <c r="C1889" s="13" t="n">
        <v>0.853288</v>
      </c>
      <c r="D1889" s="13" t="n">
        <v>0.014989</v>
      </c>
      <c r="E1889" s="13" t="n">
        <v>0.99501</v>
      </c>
      <c r="F1889" s="13" t="n">
        <v>0.478864</v>
      </c>
      <c r="G1889" s="13" t="n">
        <v>0.335492</v>
      </c>
      <c r="H1889" s="13" t="n">
        <v>0.033794</v>
      </c>
      <c r="I1889" s="13" t="n">
        <v>0.496745</v>
      </c>
      <c r="J1889" s="13" t="n">
        <v>0.369778</v>
      </c>
      <c r="K1889" s="13" t="n">
        <v>0.624846</v>
      </c>
      <c r="L1889" s="13" t="n">
        <v>0.951076</v>
      </c>
      <c r="M1889" s="13" t="n">
        <v>0.567349</v>
      </c>
      <c r="N1889" s="13" t="n">
        <v>0.166557</v>
      </c>
      <c r="O1889" s="9">
        <f>IF(C1889&lt;=1-Params!$B$4,0,MAX(0.1,ROUND(_xlfn.GAMMA.INV((C1889-(1-Params!$B$4))/Params!$B$4,Params!$B$5,Params!$B$6),1)))</f>
        <v/>
      </c>
      <c r="P1889" s="9">
        <f>IF(D1889&lt;=1-Params!$B$7,0,ROUND(_xlfn.GAMMA.INV((D1889-(1-Params!$B$7))/Params!$B$7,Params!$B$8,Params!$B$9),3))</f>
        <v/>
      </c>
      <c r="Q1889" s="9">
        <f>IF(E1889&lt;=1-Params!$B$4,0,MAX(0.1,ROUND(_xlfn.GAMMA.INV((E1889-(1-Params!$B$4))/Params!$B$4,Params!$B$5,Params!$B$6),1)))</f>
        <v/>
      </c>
      <c r="R1889" s="9">
        <f>IF(F1889&lt;=1-Params!$B$7,0,ROUND(_xlfn.GAMMA.INV((F1889-(1-Params!$B$7))/Params!$B$7,Params!$B$8,Params!$B$9),3))</f>
        <v/>
      </c>
      <c r="S1889" s="9">
        <f>IF(G1889&lt;=1-Params!$B$7,0,ROUND((Params!$B$10+Params!$B$11*G1889^Params!$B$12)*_xlfn.GAMMA.INV((G1889-(1-Params!$B$7))/Params!$B$7,Params!$B$8,Params!$B$9),3))</f>
        <v/>
      </c>
      <c r="T1889" s="9">
        <f>IF(H1889&lt;=1-Params!$B$4,0,MAX(0.1,ROUND((Params!$B$10+Params!$B$11*H1889^Params!$B$12)*_xlfn.GAMMA.INV((H1889-(1-Params!$B$4))/Params!$B$4,Params!$B$5,Params!$B$6),1)))</f>
        <v/>
      </c>
      <c r="U1889" s="9">
        <f>ROUND(_xlfn.NORM.INV(I1889,Params!$B$13,Params!$B$14),1)</f>
        <v/>
      </c>
      <c r="V1889" s="9">
        <f>ROUND(_xlfn.NORM.INV(J1889,Params!$B$15,Params!$B$16),2)</f>
        <v/>
      </c>
      <c r="W1889" s="9">
        <f>ROUND(_xlfn.NORM.INV(K1889,Params!$B$13,Params!$B$14),1)</f>
        <v/>
      </c>
      <c r="X1889" s="9">
        <f>ROUND(_xlfn.NORM.INV(L1889,Params!$B$15,Params!$B$16),2)</f>
        <v/>
      </c>
      <c r="Y1889" s="9">
        <f>ROUND(_xlfn.NORM.INV(M1889,Params!$B$15,Params!$B$16)+Params!$B$17+Params!$B$18*M1889,2)</f>
        <v/>
      </c>
      <c r="Z1889" s="9">
        <f>ROUND(_xlfn.NORM.INV(N1889,Params!$B$13,Params!$B$14)+Params!$B$17+Params!$B$18*N1889,1)</f>
        <v/>
      </c>
    </row>
    <row r="1890">
      <c r="A1890" s="11" t="n">
        <v>1889</v>
      </c>
      <c r="B1890" s="12">
        <f>INT((A1890-1)/122)+1</f>
        <v/>
      </c>
      <c r="C1890" s="13" t="n">
        <v>0.742842</v>
      </c>
      <c r="D1890" s="13" t="n">
        <v>0.205219</v>
      </c>
      <c r="E1890" s="13" t="n">
        <v>0.665788</v>
      </c>
      <c r="F1890" s="13" t="n">
        <v>0.383994</v>
      </c>
      <c r="G1890" s="13" t="n">
        <v>0.08039499999999999</v>
      </c>
      <c r="H1890" s="13" t="n">
        <v>0.334329</v>
      </c>
      <c r="I1890" s="13" t="n">
        <v>0.838463</v>
      </c>
      <c r="J1890" s="13" t="n">
        <v>0.363927</v>
      </c>
      <c r="K1890" s="13" t="n">
        <v>0.642027</v>
      </c>
      <c r="L1890" s="13" t="n">
        <v>0.989509</v>
      </c>
      <c r="M1890" s="13" t="n">
        <v>0.409971</v>
      </c>
      <c r="N1890" s="13" t="n">
        <v>0.49416</v>
      </c>
      <c r="O1890" s="9">
        <f>IF(C1890&lt;=1-Params!$B$4,0,MAX(0.1,ROUND(_xlfn.GAMMA.INV((C1890-(1-Params!$B$4))/Params!$B$4,Params!$B$5,Params!$B$6),1)))</f>
        <v/>
      </c>
      <c r="P1890" s="9">
        <f>IF(D1890&lt;=1-Params!$B$7,0,ROUND(_xlfn.GAMMA.INV((D1890-(1-Params!$B$7))/Params!$B$7,Params!$B$8,Params!$B$9),3))</f>
        <v/>
      </c>
      <c r="Q1890" s="9">
        <f>IF(E1890&lt;=1-Params!$B$4,0,MAX(0.1,ROUND(_xlfn.GAMMA.INV((E1890-(1-Params!$B$4))/Params!$B$4,Params!$B$5,Params!$B$6),1)))</f>
        <v/>
      </c>
      <c r="R1890" s="9">
        <f>IF(F1890&lt;=1-Params!$B$7,0,ROUND(_xlfn.GAMMA.INV((F1890-(1-Params!$B$7))/Params!$B$7,Params!$B$8,Params!$B$9),3))</f>
        <v/>
      </c>
      <c r="S1890" s="9">
        <f>IF(G1890&lt;=1-Params!$B$7,0,ROUND((Params!$B$10+Params!$B$11*G1890^Params!$B$12)*_xlfn.GAMMA.INV((G1890-(1-Params!$B$7))/Params!$B$7,Params!$B$8,Params!$B$9),3))</f>
        <v/>
      </c>
      <c r="T1890" s="9">
        <f>IF(H1890&lt;=1-Params!$B$4,0,MAX(0.1,ROUND((Params!$B$10+Params!$B$11*H1890^Params!$B$12)*_xlfn.GAMMA.INV((H1890-(1-Params!$B$4))/Params!$B$4,Params!$B$5,Params!$B$6),1)))</f>
        <v/>
      </c>
      <c r="U1890" s="9">
        <f>ROUND(_xlfn.NORM.INV(I1890,Params!$B$13,Params!$B$14),1)</f>
        <v/>
      </c>
      <c r="V1890" s="9">
        <f>ROUND(_xlfn.NORM.INV(J1890,Params!$B$15,Params!$B$16),2)</f>
        <v/>
      </c>
      <c r="W1890" s="9">
        <f>ROUND(_xlfn.NORM.INV(K1890,Params!$B$13,Params!$B$14),1)</f>
        <v/>
      </c>
      <c r="X1890" s="9">
        <f>ROUND(_xlfn.NORM.INV(L1890,Params!$B$15,Params!$B$16),2)</f>
        <v/>
      </c>
      <c r="Y1890" s="9">
        <f>ROUND(_xlfn.NORM.INV(M1890,Params!$B$15,Params!$B$16)+Params!$B$17+Params!$B$18*M1890,2)</f>
        <v/>
      </c>
      <c r="Z1890" s="9">
        <f>ROUND(_xlfn.NORM.INV(N1890,Params!$B$13,Params!$B$14)+Params!$B$17+Params!$B$18*N1890,1)</f>
        <v/>
      </c>
    </row>
    <row r="1891">
      <c r="A1891" s="11" t="n">
        <v>1890</v>
      </c>
      <c r="B1891" s="12">
        <f>INT((A1891-1)/122)+1</f>
        <v/>
      </c>
      <c r="C1891" s="13" t="n">
        <v>0.584019</v>
      </c>
      <c r="D1891" s="13" t="n">
        <v>0.291122</v>
      </c>
      <c r="E1891" s="13" t="n">
        <v>0.868337</v>
      </c>
      <c r="F1891" s="13" t="n">
        <v>0.08620700000000001</v>
      </c>
      <c r="G1891" s="13" t="n">
        <v>0.388848</v>
      </c>
      <c r="H1891" s="13" t="n">
        <v>0.148696</v>
      </c>
      <c r="I1891" s="13" t="n">
        <v>0.6595490000000001</v>
      </c>
      <c r="J1891" s="13" t="n">
        <v>0.191541</v>
      </c>
      <c r="K1891" s="13" t="n">
        <v>0.582445</v>
      </c>
      <c r="L1891" s="13" t="n">
        <v>0.995335</v>
      </c>
      <c r="M1891" s="13" t="n">
        <v>0.210142</v>
      </c>
      <c r="N1891" s="13" t="n">
        <v>0.341268</v>
      </c>
      <c r="O1891" s="9">
        <f>IF(C1891&lt;=1-Params!$B$4,0,MAX(0.1,ROUND(_xlfn.GAMMA.INV((C1891-(1-Params!$B$4))/Params!$B$4,Params!$B$5,Params!$B$6),1)))</f>
        <v/>
      </c>
      <c r="P1891" s="9">
        <f>IF(D1891&lt;=1-Params!$B$7,0,ROUND(_xlfn.GAMMA.INV((D1891-(1-Params!$B$7))/Params!$B$7,Params!$B$8,Params!$B$9),3))</f>
        <v/>
      </c>
      <c r="Q1891" s="9">
        <f>IF(E1891&lt;=1-Params!$B$4,0,MAX(0.1,ROUND(_xlfn.GAMMA.INV((E1891-(1-Params!$B$4))/Params!$B$4,Params!$B$5,Params!$B$6),1)))</f>
        <v/>
      </c>
      <c r="R1891" s="9">
        <f>IF(F1891&lt;=1-Params!$B$7,0,ROUND(_xlfn.GAMMA.INV((F1891-(1-Params!$B$7))/Params!$B$7,Params!$B$8,Params!$B$9),3))</f>
        <v/>
      </c>
      <c r="S1891" s="9">
        <f>IF(G1891&lt;=1-Params!$B$7,0,ROUND((Params!$B$10+Params!$B$11*G1891^Params!$B$12)*_xlfn.GAMMA.INV((G1891-(1-Params!$B$7))/Params!$B$7,Params!$B$8,Params!$B$9),3))</f>
        <v/>
      </c>
      <c r="T1891" s="9">
        <f>IF(H1891&lt;=1-Params!$B$4,0,MAX(0.1,ROUND((Params!$B$10+Params!$B$11*H1891^Params!$B$12)*_xlfn.GAMMA.INV((H1891-(1-Params!$B$4))/Params!$B$4,Params!$B$5,Params!$B$6),1)))</f>
        <v/>
      </c>
      <c r="U1891" s="9">
        <f>ROUND(_xlfn.NORM.INV(I1891,Params!$B$13,Params!$B$14),1)</f>
        <v/>
      </c>
      <c r="V1891" s="9">
        <f>ROUND(_xlfn.NORM.INV(J1891,Params!$B$15,Params!$B$16),2)</f>
        <v/>
      </c>
      <c r="W1891" s="9">
        <f>ROUND(_xlfn.NORM.INV(K1891,Params!$B$13,Params!$B$14),1)</f>
        <v/>
      </c>
      <c r="X1891" s="9">
        <f>ROUND(_xlfn.NORM.INV(L1891,Params!$B$15,Params!$B$16),2)</f>
        <v/>
      </c>
      <c r="Y1891" s="9">
        <f>ROUND(_xlfn.NORM.INV(M1891,Params!$B$15,Params!$B$16)+Params!$B$17+Params!$B$18*M1891,2)</f>
        <v/>
      </c>
      <c r="Z1891" s="9">
        <f>ROUND(_xlfn.NORM.INV(N1891,Params!$B$13,Params!$B$14)+Params!$B$17+Params!$B$18*N1891,1)</f>
        <v/>
      </c>
    </row>
    <row r="1892">
      <c r="A1892" s="11" t="n">
        <v>1891</v>
      </c>
      <c r="B1892" s="12">
        <f>INT((A1892-1)/122)+1</f>
        <v/>
      </c>
      <c r="C1892" s="13" t="n">
        <v>0.483789</v>
      </c>
      <c r="D1892" s="13" t="n">
        <v>0.925015</v>
      </c>
      <c r="E1892" s="13" t="n">
        <v>0.470321</v>
      </c>
      <c r="F1892" s="13" t="n">
        <v>0.301774</v>
      </c>
      <c r="G1892" s="13" t="n">
        <v>0.784101</v>
      </c>
      <c r="H1892" s="13" t="n">
        <v>0.03686</v>
      </c>
      <c r="I1892" s="13" t="n">
        <v>0.650693</v>
      </c>
      <c r="J1892" s="13" t="n">
        <v>0.091777</v>
      </c>
      <c r="K1892" s="13" t="n">
        <v>0.825579</v>
      </c>
      <c r="L1892" s="13" t="n">
        <v>0.952514</v>
      </c>
      <c r="M1892" s="13" t="n">
        <v>0.052959</v>
      </c>
      <c r="N1892" s="13" t="n">
        <v>0.380211</v>
      </c>
      <c r="O1892" s="9">
        <f>IF(C1892&lt;=1-Params!$B$4,0,MAX(0.1,ROUND(_xlfn.GAMMA.INV((C1892-(1-Params!$B$4))/Params!$B$4,Params!$B$5,Params!$B$6),1)))</f>
        <v/>
      </c>
      <c r="P1892" s="9">
        <f>IF(D1892&lt;=1-Params!$B$7,0,ROUND(_xlfn.GAMMA.INV((D1892-(1-Params!$B$7))/Params!$B$7,Params!$B$8,Params!$B$9),3))</f>
        <v/>
      </c>
      <c r="Q1892" s="9">
        <f>IF(E1892&lt;=1-Params!$B$4,0,MAX(0.1,ROUND(_xlfn.GAMMA.INV((E1892-(1-Params!$B$4))/Params!$B$4,Params!$B$5,Params!$B$6),1)))</f>
        <v/>
      </c>
      <c r="R1892" s="9">
        <f>IF(F1892&lt;=1-Params!$B$7,0,ROUND(_xlfn.GAMMA.INV((F1892-(1-Params!$B$7))/Params!$B$7,Params!$B$8,Params!$B$9),3))</f>
        <v/>
      </c>
      <c r="S1892" s="9">
        <f>IF(G1892&lt;=1-Params!$B$7,0,ROUND((Params!$B$10+Params!$B$11*G1892^Params!$B$12)*_xlfn.GAMMA.INV((G1892-(1-Params!$B$7))/Params!$B$7,Params!$B$8,Params!$B$9),3))</f>
        <v/>
      </c>
      <c r="T1892" s="9">
        <f>IF(H1892&lt;=1-Params!$B$4,0,MAX(0.1,ROUND((Params!$B$10+Params!$B$11*H1892^Params!$B$12)*_xlfn.GAMMA.INV((H1892-(1-Params!$B$4))/Params!$B$4,Params!$B$5,Params!$B$6),1)))</f>
        <v/>
      </c>
      <c r="U1892" s="9">
        <f>ROUND(_xlfn.NORM.INV(I1892,Params!$B$13,Params!$B$14),1)</f>
        <v/>
      </c>
      <c r="V1892" s="9">
        <f>ROUND(_xlfn.NORM.INV(J1892,Params!$B$15,Params!$B$16),2)</f>
        <v/>
      </c>
      <c r="W1892" s="9">
        <f>ROUND(_xlfn.NORM.INV(K1892,Params!$B$13,Params!$B$14),1)</f>
        <v/>
      </c>
      <c r="X1892" s="9">
        <f>ROUND(_xlfn.NORM.INV(L1892,Params!$B$15,Params!$B$16),2)</f>
        <v/>
      </c>
      <c r="Y1892" s="9">
        <f>ROUND(_xlfn.NORM.INV(M1892,Params!$B$15,Params!$B$16)+Params!$B$17+Params!$B$18*M1892,2)</f>
        <v/>
      </c>
      <c r="Z1892" s="9">
        <f>ROUND(_xlfn.NORM.INV(N1892,Params!$B$13,Params!$B$14)+Params!$B$17+Params!$B$18*N1892,1)</f>
        <v/>
      </c>
    </row>
    <row r="1893">
      <c r="A1893" s="11" t="n">
        <v>1892</v>
      </c>
      <c r="B1893" s="12">
        <f>INT((A1893-1)/122)+1</f>
        <v/>
      </c>
      <c r="C1893" s="13" t="n">
        <v>0.256303</v>
      </c>
      <c r="D1893" s="13" t="n">
        <v>0.965439</v>
      </c>
      <c r="E1893" s="13" t="n">
        <v>0.149433</v>
      </c>
      <c r="F1893" s="13" t="n">
        <v>0.609501</v>
      </c>
      <c r="G1893" s="13" t="n">
        <v>0.5476839999999999</v>
      </c>
      <c r="H1893" s="13" t="n">
        <v>0.102839</v>
      </c>
      <c r="I1893" s="13" t="n">
        <v>0.553044</v>
      </c>
      <c r="J1893" s="13" t="n">
        <v>0.008661</v>
      </c>
      <c r="K1893" s="13" t="n">
        <v>0.345796</v>
      </c>
      <c r="L1893" s="13" t="n">
        <v>0.947336</v>
      </c>
      <c r="M1893" s="13" t="n">
        <v>0.091409</v>
      </c>
      <c r="N1893" s="13" t="n">
        <v>0.429269</v>
      </c>
      <c r="O1893" s="9">
        <f>IF(C1893&lt;=1-Params!$B$4,0,MAX(0.1,ROUND(_xlfn.GAMMA.INV((C1893-(1-Params!$B$4))/Params!$B$4,Params!$B$5,Params!$B$6),1)))</f>
        <v/>
      </c>
      <c r="P1893" s="9">
        <f>IF(D1893&lt;=1-Params!$B$7,0,ROUND(_xlfn.GAMMA.INV((D1893-(1-Params!$B$7))/Params!$B$7,Params!$B$8,Params!$B$9),3))</f>
        <v/>
      </c>
      <c r="Q1893" s="9">
        <f>IF(E1893&lt;=1-Params!$B$4,0,MAX(0.1,ROUND(_xlfn.GAMMA.INV((E1893-(1-Params!$B$4))/Params!$B$4,Params!$B$5,Params!$B$6),1)))</f>
        <v/>
      </c>
      <c r="R1893" s="9">
        <f>IF(F1893&lt;=1-Params!$B$7,0,ROUND(_xlfn.GAMMA.INV((F1893-(1-Params!$B$7))/Params!$B$7,Params!$B$8,Params!$B$9),3))</f>
        <v/>
      </c>
      <c r="S1893" s="9">
        <f>IF(G1893&lt;=1-Params!$B$7,0,ROUND((Params!$B$10+Params!$B$11*G1893^Params!$B$12)*_xlfn.GAMMA.INV((G1893-(1-Params!$B$7))/Params!$B$7,Params!$B$8,Params!$B$9),3))</f>
        <v/>
      </c>
      <c r="T1893" s="9">
        <f>IF(H1893&lt;=1-Params!$B$4,0,MAX(0.1,ROUND((Params!$B$10+Params!$B$11*H1893^Params!$B$12)*_xlfn.GAMMA.INV((H1893-(1-Params!$B$4))/Params!$B$4,Params!$B$5,Params!$B$6),1)))</f>
        <v/>
      </c>
      <c r="U1893" s="9">
        <f>ROUND(_xlfn.NORM.INV(I1893,Params!$B$13,Params!$B$14),1)</f>
        <v/>
      </c>
      <c r="V1893" s="9">
        <f>ROUND(_xlfn.NORM.INV(J1893,Params!$B$15,Params!$B$16),2)</f>
        <v/>
      </c>
      <c r="W1893" s="9">
        <f>ROUND(_xlfn.NORM.INV(K1893,Params!$B$13,Params!$B$14),1)</f>
        <v/>
      </c>
      <c r="X1893" s="9">
        <f>ROUND(_xlfn.NORM.INV(L1893,Params!$B$15,Params!$B$16),2)</f>
        <v/>
      </c>
      <c r="Y1893" s="9">
        <f>ROUND(_xlfn.NORM.INV(M1893,Params!$B$15,Params!$B$16)+Params!$B$17+Params!$B$18*M1893,2)</f>
        <v/>
      </c>
      <c r="Z1893" s="9">
        <f>ROUND(_xlfn.NORM.INV(N1893,Params!$B$13,Params!$B$14)+Params!$B$17+Params!$B$18*N1893,1)</f>
        <v/>
      </c>
    </row>
    <row r="1894">
      <c r="A1894" s="11" t="n">
        <v>1893</v>
      </c>
      <c r="B1894" s="12">
        <f>INT((A1894-1)/122)+1</f>
        <v/>
      </c>
      <c r="C1894" s="13" t="n">
        <v>0.412526</v>
      </c>
      <c r="D1894" s="13" t="n">
        <v>0.383618</v>
      </c>
      <c r="E1894" s="13" t="n">
        <v>0.406172</v>
      </c>
      <c r="F1894" s="13" t="n">
        <v>0.681221</v>
      </c>
      <c r="G1894" s="13" t="n">
        <v>0.686381</v>
      </c>
      <c r="H1894" s="13" t="n">
        <v>0.060754</v>
      </c>
      <c r="I1894" s="13" t="n">
        <v>0.580516</v>
      </c>
      <c r="J1894" s="13" t="n">
        <v>0.004976</v>
      </c>
      <c r="K1894" s="13" t="n">
        <v>0.192887</v>
      </c>
      <c r="L1894" s="13" t="n">
        <v>0.9800489999999999</v>
      </c>
      <c r="M1894" s="13" t="n">
        <v>0.185748</v>
      </c>
      <c r="N1894" s="13" t="n">
        <v>0.540067</v>
      </c>
      <c r="O1894" s="9">
        <f>IF(C1894&lt;=1-Params!$B$4,0,MAX(0.1,ROUND(_xlfn.GAMMA.INV((C1894-(1-Params!$B$4))/Params!$B$4,Params!$B$5,Params!$B$6),1)))</f>
        <v/>
      </c>
      <c r="P1894" s="9">
        <f>IF(D1894&lt;=1-Params!$B$7,0,ROUND(_xlfn.GAMMA.INV((D1894-(1-Params!$B$7))/Params!$B$7,Params!$B$8,Params!$B$9),3))</f>
        <v/>
      </c>
      <c r="Q1894" s="9">
        <f>IF(E1894&lt;=1-Params!$B$4,0,MAX(0.1,ROUND(_xlfn.GAMMA.INV((E1894-(1-Params!$B$4))/Params!$B$4,Params!$B$5,Params!$B$6),1)))</f>
        <v/>
      </c>
      <c r="R1894" s="9">
        <f>IF(F1894&lt;=1-Params!$B$7,0,ROUND(_xlfn.GAMMA.INV((F1894-(1-Params!$B$7))/Params!$B$7,Params!$B$8,Params!$B$9),3))</f>
        <v/>
      </c>
      <c r="S1894" s="9">
        <f>IF(G1894&lt;=1-Params!$B$7,0,ROUND((Params!$B$10+Params!$B$11*G1894^Params!$B$12)*_xlfn.GAMMA.INV((G1894-(1-Params!$B$7))/Params!$B$7,Params!$B$8,Params!$B$9),3))</f>
        <v/>
      </c>
      <c r="T1894" s="9">
        <f>IF(H1894&lt;=1-Params!$B$4,0,MAX(0.1,ROUND((Params!$B$10+Params!$B$11*H1894^Params!$B$12)*_xlfn.GAMMA.INV((H1894-(1-Params!$B$4))/Params!$B$4,Params!$B$5,Params!$B$6),1)))</f>
        <v/>
      </c>
      <c r="U1894" s="9">
        <f>ROUND(_xlfn.NORM.INV(I1894,Params!$B$13,Params!$B$14),1)</f>
        <v/>
      </c>
      <c r="V1894" s="9">
        <f>ROUND(_xlfn.NORM.INV(J1894,Params!$B$15,Params!$B$16),2)</f>
        <v/>
      </c>
      <c r="W1894" s="9">
        <f>ROUND(_xlfn.NORM.INV(K1894,Params!$B$13,Params!$B$14),1)</f>
        <v/>
      </c>
      <c r="X1894" s="9">
        <f>ROUND(_xlfn.NORM.INV(L1894,Params!$B$15,Params!$B$16),2)</f>
        <v/>
      </c>
      <c r="Y1894" s="9">
        <f>ROUND(_xlfn.NORM.INV(M1894,Params!$B$15,Params!$B$16)+Params!$B$17+Params!$B$18*M1894,2)</f>
        <v/>
      </c>
      <c r="Z1894" s="9">
        <f>ROUND(_xlfn.NORM.INV(N1894,Params!$B$13,Params!$B$14)+Params!$B$17+Params!$B$18*N1894,1)</f>
        <v/>
      </c>
    </row>
    <row r="1895">
      <c r="A1895" s="11" t="n">
        <v>1894</v>
      </c>
      <c r="B1895" s="12">
        <f>INT((A1895-1)/122)+1</f>
        <v/>
      </c>
      <c r="C1895" s="13" t="n">
        <v>0.128021</v>
      </c>
      <c r="D1895" s="13" t="n">
        <v>0.652443</v>
      </c>
      <c r="E1895" s="13" t="n">
        <v>0.281657</v>
      </c>
      <c r="F1895" s="13" t="n">
        <v>0.950603</v>
      </c>
      <c r="G1895" s="13" t="n">
        <v>0.657853</v>
      </c>
      <c r="H1895" s="13" t="n">
        <v>0.154674</v>
      </c>
      <c r="I1895" s="13" t="n">
        <v>0.44551</v>
      </c>
      <c r="J1895" s="13" t="n">
        <v>0.091289</v>
      </c>
      <c r="K1895" s="13" t="n">
        <v>0.006843</v>
      </c>
      <c r="L1895" s="13" t="n">
        <v>0.984007</v>
      </c>
      <c r="M1895" s="13" t="n">
        <v>0.323838</v>
      </c>
      <c r="N1895" s="13" t="n">
        <v>0.6974590000000001</v>
      </c>
      <c r="O1895" s="9">
        <f>IF(C1895&lt;=1-Params!$B$4,0,MAX(0.1,ROUND(_xlfn.GAMMA.INV((C1895-(1-Params!$B$4))/Params!$B$4,Params!$B$5,Params!$B$6),1)))</f>
        <v/>
      </c>
      <c r="P1895" s="9">
        <f>IF(D1895&lt;=1-Params!$B$7,0,ROUND(_xlfn.GAMMA.INV((D1895-(1-Params!$B$7))/Params!$B$7,Params!$B$8,Params!$B$9),3))</f>
        <v/>
      </c>
      <c r="Q1895" s="9">
        <f>IF(E1895&lt;=1-Params!$B$4,0,MAX(0.1,ROUND(_xlfn.GAMMA.INV((E1895-(1-Params!$B$4))/Params!$B$4,Params!$B$5,Params!$B$6),1)))</f>
        <v/>
      </c>
      <c r="R1895" s="9">
        <f>IF(F1895&lt;=1-Params!$B$7,0,ROUND(_xlfn.GAMMA.INV((F1895-(1-Params!$B$7))/Params!$B$7,Params!$B$8,Params!$B$9),3))</f>
        <v/>
      </c>
      <c r="S1895" s="9">
        <f>IF(G1895&lt;=1-Params!$B$7,0,ROUND((Params!$B$10+Params!$B$11*G1895^Params!$B$12)*_xlfn.GAMMA.INV((G1895-(1-Params!$B$7))/Params!$B$7,Params!$B$8,Params!$B$9),3))</f>
        <v/>
      </c>
      <c r="T1895" s="9">
        <f>IF(H1895&lt;=1-Params!$B$4,0,MAX(0.1,ROUND((Params!$B$10+Params!$B$11*H1895^Params!$B$12)*_xlfn.GAMMA.INV((H1895-(1-Params!$B$4))/Params!$B$4,Params!$B$5,Params!$B$6),1)))</f>
        <v/>
      </c>
      <c r="U1895" s="9">
        <f>ROUND(_xlfn.NORM.INV(I1895,Params!$B$13,Params!$B$14),1)</f>
        <v/>
      </c>
      <c r="V1895" s="9">
        <f>ROUND(_xlfn.NORM.INV(J1895,Params!$B$15,Params!$B$16),2)</f>
        <v/>
      </c>
      <c r="W1895" s="9">
        <f>ROUND(_xlfn.NORM.INV(K1895,Params!$B$13,Params!$B$14),1)</f>
        <v/>
      </c>
      <c r="X1895" s="9">
        <f>ROUND(_xlfn.NORM.INV(L1895,Params!$B$15,Params!$B$16),2)</f>
        <v/>
      </c>
      <c r="Y1895" s="9">
        <f>ROUND(_xlfn.NORM.INV(M1895,Params!$B$15,Params!$B$16)+Params!$B$17+Params!$B$18*M1895,2)</f>
        <v/>
      </c>
      <c r="Z1895" s="9">
        <f>ROUND(_xlfn.NORM.INV(N1895,Params!$B$13,Params!$B$14)+Params!$B$17+Params!$B$18*N1895,1)</f>
        <v/>
      </c>
    </row>
    <row r="1896">
      <c r="A1896" s="11" t="n">
        <v>1895</v>
      </c>
      <c r="B1896" s="12">
        <f>INT((A1896-1)/122)+1</f>
        <v/>
      </c>
      <c r="C1896" s="13" t="n">
        <v>0.776498</v>
      </c>
      <c r="D1896" s="13" t="n">
        <v>0.768642</v>
      </c>
      <c r="E1896" s="13" t="n">
        <v>0.372886</v>
      </c>
      <c r="F1896" s="13" t="n">
        <v>0.487369</v>
      </c>
      <c r="G1896" s="13" t="n">
        <v>0.882512</v>
      </c>
      <c r="H1896" s="13" t="n">
        <v>0.486238</v>
      </c>
      <c r="I1896" s="13" t="n">
        <v>0.817736</v>
      </c>
      <c r="J1896" s="13" t="n">
        <v>0.025535</v>
      </c>
      <c r="K1896" s="13" t="n">
        <v>0.270392</v>
      </c>
      <c r="L1896" s="13" t="n">
        <v>0.867993</v>
      </c>
      <c r="M1896" s="13" t="n">
        <v>0.339745</v>
      </c>
      <c r="N1896" s="13" t="n">
        <v>0.364856</v>
      </c>
      <c r="O1896" s="9">
        <f>IF(C1896&lt;=1-Params!$B$4,0,MAX(0.1,ROUND(_xlfn.GAMMA.INV((C1896-(1-Params!$B$4))/Params!$B$4,Params!$B$5,Params!$B$6),1)))</f>
        <v/>
      </c>
      <c r="P1896" s="9">
        <f>IF(D1896&lt;=1-Params!$B$7,0,ROUND(_xlfn.GAMMA.INV((D1896-(1-Params!$B$7))/Params!$B$7,Params!$B$8,Params!$B$9),3))</f>
        <v/>
      </c>
      <c r="Q1896" s="9">
        <f>IF(E1896&lt;=1-Params!$B$4,0,MAX(0.1,ROUND(_xlfn.GAMMA.INV((E1896-(1-Params!$B$4))/Params!$B$4,Params!$B$5,Params!$B$6),1)))</f>
        <v/>
      </c>
      <c r="R1896" s="9">
        <f>IF(F1896&lt;=1-Params!$B$7,0,ROUND(_xlfn.GAMMA.INV((F1896-(1-Params!$B$7))/Params!$B$7,Params!$B$8,Params!$B$9),3))</f>
        <v/>
      </c>
      <c r="S1896" s="9">
        <f>IF(G1896&lt;=1-Params!$B$7,0,ROUND((Params!$B$10+Params!$B$11*G1896^Params!$B$12)*_xlfn.GAMMA.INV((G1896-(1-Params!$B$7))/Params!$B$7,Params!$B$8,Params!$B$9),3))</f>
        <v/>
      </c>
      <c r="T1896" s="9">
        <f>IF(H1896&lt;=1-Params!$B$4,0,MAX(0.1,ROUND((Params!$B$10+Params!$B$11*H1896^Params!$B$12)*_xlfn.GAMMA.INV((H1896-(1-Params!$B$4))/Params!$B$4,Params!$B$5,Params!$B$6),1)))</f>
        <v/>
      </c>
      <c r="U1896" s="9">
        <f>ROUND(_xlfn.NORM.INV(I1896,Params!$B$13,Params!$B$14),1)</f>
        <v/>
      </c>
      <c r="V1896" s="9">
        <f>ROUND(_xlfn.NORM.INV(J1896,Params!$B$15,Params!$B$16),2)</f>
        <v/>
      </c>
      <c r="W1896" s="9">
        <f>ROUND(_xlfn.NORM.INV(K1896,Params!$B$13,Params!$B$14),1)</f>
        <v/>
      </c>
      <c r="X1896" s="9">
        <f>ROUND(_xlfn.NORM.INV(L1896,Params!$B$15,Params!$B$16),2)</f>
        <v/>
      </c>
      <c r="Y1896" s="9">
        <f>ROUND(_xlfn.NORM.INV(M1896,Params!$B$15,Params!$B$16)+Params!$B$17+Params!$B$18*M1896,2)</f>
        <v/>
      </c>
      <c r="Z1896" s="9">
        <f>ROUND(_xlfn.NORM.INV(N1896,Params!$B$13,Params!$B$14)+Params!$B$17+Params!$B$18*N1896,1)</f>
        <v/>
      </c>
    </row>
    <row r="1897">
      <c r="A1897" s="11" t="n">
        <v>1896</v>
      </c>
      <c r="B1897" s="12">
        <f>INT((A1897-1)/122)+1</f>
        <v/>
      </c>
      <c r="C1897" s="13" t="n">
        <v>0.544399</v>
      </c>
      <c r="D1897" s="13" t="n">
        <v>0.942047</v>
      </c>
      <c r="E1897" s="13" t="n">
        <v>0.303703</v>
      </c>
      <c r="F1897" s="13" t="n">
        <v>0.292701</v>
      </c>
      <c r="G1897" s="13" t="n">
        <v>0.121189</v>
      </c>
      <c r="H1897" s="13" t="n">
        <v>0.792033</v>
      </c>
      <c r="I1897" s="13" t="n">
        <v>0.779609</v>
      </c>
      <c r="J1897" s="13" t="n">
        <v>0.006993</v>
      </c>
      <c r="K1897" s="13" t="n">
        <v>0.432677</v>
      </c>
      <c r="L1897" s="13" t="n">
        <v>0.460137</v>
      </c>
      <c r="M1897" s="13" t="n">
        <v>0.72485</v>
      </c>
      <c r="N1897" s="13" t="n">
        <v>0.292595</v>
      </c>
      <c r="O1897" s="9">
        <f>IF(C1897&lt;=1-Params!$B$4,0,MAX(0.1,ROUND(_xlfn.GAMMA.INV((C1897-(1-Params!$B$4))/Params!$B$4,Params!$B$5,Params!$B$6),1)))</f>
        <v/>
      </c>
      <c r="P1897" s="9">
        <f>IF(D1897&lt;=1-Params!$B$7,0,ROUND(_xlfn.GAMMA.INV((D1897-(1-Params!$B$7))/Params!$B$7,Params!$B$8,Params!$B$9),3))</f>
        <v/>
      </c>
      <c r="Q1897" s="9">
        <f>IF(E1897&lt;=1-Params!$B$4,0,MAX(0.1,ROUND(_xlfn.GAMMA.INV((E1897-(1-Params!$B$4))/Params!$B$4,Params!$B$5,Params!$B$6),1)))</f>
        <v/>
      </c>
      <c r="R1897" s="9">
        <f>IF(F1897&lt;=1-Params!$B$7,0,ROUND(_xlfn.GAMMA.INV((F1897-(1-Params!$B$7))/Params!$B$7,Params!$B$8,Params!$B$9),3))</f>
        <v/>
      </c>
      <c r="S1897" s="9">
        <f>IF(G1897&lt;=1-Params!$B$7,0,ROUND((Params!$B$10+Params!$B$11*G1897^Params!$B$12)*_xlfn.GAMMA.INV((G1897-(1-Params!$B$7))/Params!$B$7,Params!$B$8,Params!$B$9),3))</f>
        <v/>
      </c>
      <c r="T1897" s="9">
        <f>IF(H1897&lt;=1-Params!$B$4,0,MAX(0.1,ROUND((Params!$B$10+Params!$B$11*H1897^Params!$B$12)*_xlfn.GAMMA.INV((H1897-(1-Params!$B$4))/Params!$B$4,Params!$B$5,Params!$B$6),1)))</f>
        <v/>
      </c>
      <c r="U1897" s="9">
        <f>ROUND(_xlfn.NORM.INV(I1897,Params!$B$13,Params!$B$14),1)</f>
        <v/>
      </c>
      <c r="V1897" s="9">
        <f>ROUND(_xlfn.NORM.INV(J1897,Params!$B$15,Params!$B$16),2)</f>
        <v/>
      </c>
      <c r="W1897" s="9">
        <f>ROUND(_xlfn.NORM.INV(K1897,Params!$B$13,Params!$B$14),1)</f>
        <v/>
      </c>
      <c r="X1897" s="9">
        <f>ROUND(_xlfn.NORM.INV(L1897,Params!$B$15,Params!$B$16),2)</f>
        <v/>
      </c>
      <c r="Y1897" s="9">
        <f>ROUND(_xlfn.NORM.INV(M1897,Params!$B$15,Params!$B$16)+Params!$B$17+Params!$B$18*M1897,2)</f>
        <v/>
      </c>
      <c r="Z1897" s="9">
        <f>ROUND(_xlfn.NORM.INV(N1897,Params!$B$13,Params!$B$14)+Params!$B$17+Params!$B$18*N1897,1)</f>
        <v/>
      </c>
    </row>
    <row r="1898">
      <c r="A1898" s="11" t="n">
        <v>1897</v>
      </c>
      <c r="B1898" s="12">
        <f>INT((A1898-1)/122)+1</f>
        <v/>
      </c>
      <c r="C1898" s="13" t="n">
        <v>0.574231</v>
      </c>
      <c r="D1898" s="13" t="n">
        <v>0.859396</v>
      </c>
      <c r="E1898" s="13" t="n">
        <v>0.043883</v>
      </c>
      <c r="F1898" s="13" t="n">
        <v>0.043384</v>
      </c>
      <c r="G1898" s="13" t="n">
        <v>0.365882</v>
      </c>
      <c r="H1898" s="13" t="n">
        <v>0.33019</v>
      </c>
      <c r="I1898" s="13" t="n">
        <v>0.957202</v>
      </c>
      <c r="J1898" s="13" t="n">
        <v>0.042752</v>
      </c>
      <c r="K1898" s="13" t="n">
        <v>0.423793</v>
      </c>
      <c r="L1898" s="13" t="n">
        <v>0.249062</v>
      </c>
      <c r="M1898" s="13" t="n">
        <v>0.848503</v>
      </c>
      <c r="N1898" s="13" t="n">
        <v>0.164291</v>
      </c>
      <c r="O1898" s="9">
        <f>IF(C1898&lt;=1-Params!$B$4,0,MAX(0.1,ROUND(_xlfn.GAMMA.INV((C1898-(1-Params!$B$4))/Params!$B$4,Params!$B$5,Params!$B$6),1)))</f>
        <v/>
      </c>
      <c r="P1898" s="9">
        <f>IF(D1898&lt;=1-Params!$B$7,0,ROUND(_xlfn.GAMMA.INV((D1898-(1-Params!$B$7))/Params!$B$7,Params!$B$8,Params!$B$9),3))</f>
        <v/>
      </c>
      <c r="Q1898" s="9">
        <f>IF(E1898&lt;=1-Params!$B$4,0,MAX(0.1,ROUND(_xlfn.GAMMA.INV((E1898-(1-Params!$B$4))/Params!$B$4,Params!$B$5,Params!$B$6),1)))</f>
        <v/>
      </c>
      <c r="R1898" s="9">
        <f>IF(F1898&lt;=1-Params!$B$7,0,ROUND(_xlfn.GAMMA.INV((F1898-(1-Params!$B$7))/Params!$B$7,Params!$B$8,Params!$B$9),3))</f>
        <v/>
      </c>
      <c r="S1898" s="9">
        <f>IF(G1898&lt;=1-Params!$B$7,0,ROUND((Params!$B$10+Params!$B$11*G1898^Params!$B$12)*_xlfn.GAMMA.INV((G1898-(1-Params!$B$7))/Params!$B$7,Params!$B$8,Params!$B$9),3))</f>
        <v/>
      </c>
      <c r="T1898" s="9">
        <f>IF(H1898&lt;=1-Params!$B$4,0,MAX(0.1,ROUND((Params!$B$10+Params!$B$11*H1898^Params!$B$12)*_xlfn.GAMMA.INV((H1898-(1-Params!$B$4))/Params!$B$4,Params!$B$5,Params!$B$6),1)))</f>
        <v/>
      </c>
      <c r="U1898" s="9">
        <f>ROUND(_xlfn.NORM.INV(I1898,Params!$B$13,Params!$B$14),1)</f>
        <v/>
      </c>
      <c r="V1898" s="9">
        <f>ROUND(_xlfn.NORM.INV(J1898,Params!$B$15,Params!$B$16),2)</f>
        <v/>
      </c>
      <c r="W1898" s="9">
        <f>ROUND(_xlfn.NORM.INV(K1898,Params!$B$13,Params!$B$14),1)</f>
        <v/>
      </c>
      <c r="X1898" s="9">
        <f>ROUND(_xlfn.NORM.INV(L1898,Params!$B$15,Params!$B$16),2)</f>
        <v/>
      </c>
      <c r="Y1898" s="9">
        <f>ROUND(_xlfn.NORM.INV(M1898,Params!$B$15,Params!$B$16)+Params!$B$17+Params!$B$18*M1898,2)</f>
        <v/>
      </c>
      <c r="Z1898" s="9">
        <f>ROUND(_xlfn.NORM.INV(N1898,Params!$B$13,Params!$B$14)+Params!$B$17+Params!$B$18*N1898,1)</f>
        <v/>
      </c>
    </row>
    <row r="1899">
      <c r="A1899" s="11" t="n">
        <v>1898</v>
      </c>
      <c r="B1899" s="12">
        <f>INT((A1899-1)/122)+1</f>
        <v/>
      </c>
      <c r="C1899" s="13" t="n">
        <v>0.423068</v>
      </c>
      <c r="D1899" s="13" t="n">
        <v>0.928346</v>
      </c>
      <c r="E1899" s="13" t="n">
        <v>0.297791</v>
      </c>
      <c r="F1899" s="13" t="n">
        <v>0.265621</v>
      </c>
      <c r="G1899" s="13" t="n">
        <v>0.042823</v>
      </c>
      <c r="H1899" s="13" t="n">
        <v>0.7726420000000001</v>
      </c>
      <c r="I1899" s="13" t="n">
        <v>0.96201</v>
      </c>
      <c r="J1899" s="13" t="n">
        <v>0.092557</v>
      </c>
      <c r="K1899" s="13" t="n">
        <v>0.164074</v>
      </c>
      <c r="L1899" s="13" t="n">
        <v>0.218858</v>
      </c>
      <c r="M1899" s="13" t="n">
        <v>0.728199</v>
      </c>
      <c r="N1899" s="13" t="n">
        <v>0.056661</v>
      </c>
      <c r="O1899" s="9">
        <f>IF(C1899&lt;=1-Params!$B$4,0,MAX(0.1,ROUND(_xlfn.GAMMA.INV((C1899-(1-Params!$B$4))/Params!$B$4,Params!$B$5,Params!$B$6),1)))</f>
        <v/>
      </c>
      <c r="P1899" s="9">
        <f>IF(D1899&lt;=1-Params!$B$7,0,ROUND(_xlfn.GAMMA.INV((D1899-(1-Params!$B$7))/Params!$B$7,Params!$B$8,Params!$B$9),3))</f>
        <v/>
      </c>
      <c r="Q1899" s="9">
        <f>IF(E1899&lt;=1-Params!$B$4,0,MAX(0.1,ROUND(_xlfn.GAMMA.INV((E1899-(1-Params!$B$4))/Params!$B$4,Params!$B$5,Params!$B$6),1)))</f>
        <v/>
      </c>
      <c r="R1899" s="9">
        <f>IF(F1899&lt;=1-Params!$B$7,0,ROUND(_xlfn.GAMMA.INV((F1899-(1-Params!$B$7))/Params!$B$7,Params!$B$8,Params!$B$9),3))</f>
        <v/>
      </c>
      <c r="S1899" s="9">
        <f>IF(G1899&lt;=1-Params!$B$7,0,ROUND((Params!$B$10+Params!$B$11*G1899^Params!$B$12)*_xlfn.GAMMA.INV((G1899-(1-Params!$B$7))/Params!$B$7,Params!$B$8,Params!$B$9),3))</f>
        <v/>
      </c>
      <c r="T1899" s="9">
        <f>IF(H1899&lt;=1-Params!$B$4,0,MAX(0.1,ROUND((Params!$B$10+Params!$B$11*H1899^Params!$B$12)*_xlfn.GAMMA.INV((H1899-(1-Params!$B$4))/Params!$B$4,Params!$B$5,Params!$B$6),1)))</f>
        <v/>
      </c>
      <c r="U1899" s="9">
        <f>ROUND(_xlfn.NORM.INV(I1899,Params!$B$13,Params!$B$14),1)</f>
        <v/>
      </c>
      <c r="V1899" s="9">
        <f>ROUND(_xlfn.NORM.INV(J1899,Params!$B$15,Params!$B$16),2)</f>
        <v/>
      </c>
      <c r="W1899" s="9">
        <f>ROUND(_xlfn.NORM.INV(K1899,Params!$B$13,Params!$B$14),1)</f>
        <v/>
      </c>
      <c r="X1899" s="9">
        <f>ROUND(_xlfn.NORM.INV(L1899,Params!$B$15,Params!$B$16),2)</f>
        <v/>
      </c>
      <c r="Y1899" s="9">
        <f>ROUND(_xlfn.NORM.INV(M1899,Params!$B$15,Params!$B$16)+Params!$B$17+Params!$B$18*M1899,2)</f>
        <v/>
      </c>
      <c r="Z1899" s="9">
        <f>ROUND(_xlfn.NORM.INV(N1899,Params!$B$13,Params!$B$14)+Params!$B$17+Params!$B$18*N1899,1)</f>
        <v/>
      </c>
    </row>
    <row r="1900">
      <c r="A1900" s="11" t="n">
        <v>1899</v>
      </c>
      <c r="B1900" s="12">
        <f>INT((A1900-1)/122)+1</f>
        <v/>
      </c>
      <c r="C1900" s="13" t="n">
        <v>0.330028</v>
      </c>
      <c r="D1900" s="13" t="n">
        <v>0.265221</v>
      </c>
      <c r="E1900" s="13" t="n">
        <v>0.201146</v>
      </c>
      <c r="F1900" s="13" t="n">
        <v>0.55398</v>
      </c>
      <c r="G1900" s="13" t="n">
        <v>0.067899</v>
      </c>
      <c r="H1900" s="13" t="n">
        <v>0.722093</v>
      </c>
      <c r="I1900" s="13" t="n">
        <v>0.7868810000000001</v>
      </c>
      <c r="J1900" s="13" t="n">
        <v>0.295658</v>
      </c>
      <c r="K1900" s="13" t="n">
        <v>0.230845</v>
      </c>
      <c r="L1900" s="13" t="n">
        <v>0.292945</v>
      </c>
      <c r="M1900" s="13" t="n">
        <v>0.5772</v>
      </c>
      <c r="N1900" s="13" t="n">
        <v>0.008701</v>
      </c>
      <c r="O1900" s="9">
        <f>IF(C1900&lt;=1-Params!$B$4,0,MAX(0.1,ROUND(_xlfn.GAMMA.INV((C1900-(1-Params!$B$4))/Params!$B$4,Params!$B$5,Params!$B$6),1)))</f>
        <v/>
      </c>
      <c r="P1900" s="9">
        <f>IF(D1900&lt;=1-Params!$B$7,0,ROUND(_xlfn.GAMMA.INV((D1900-(1-Params!$B$7))/Params!$B$7,Params!$B$8,Params!$B$9),3))</f>
        <v/>
      </c>
      <c r="Q1900" s="9">
        <f>IF(E1900&lt;=1-Params!$B$4,0,MAX(0.1,ROUND(_xlfn.GAMMA.INV((E1900-(1-Params!$B$4))/Params!$B$4,Params!$B$5,Params!$B$6),1)))</f>
        <v/>
      </c>
      <c r="R1900" s="9">
        <f>IF(F1900&lt;=1-Params!$B$7,0,ROUND(_xlfn.GAMMA.INV((F1900-(1-Params!$B$7))/Params!$B$7,Params!$B$8,Params!$B$9),3))</f>
        <v/>
      </c>
      <c r="S1900" s="9">
        <f>IF(G1900&lt;=1-Params!$B$7,0,ROUND((Params!$B$10+Params!$B$11*G1900^Params!$B$12)*_xlfn.GAMMA.INV((G1900-(1-Params!$B$7))/Params!$B$7,Params!$B$8,Params!$B$9),3))</f>
        <v/>
      </c>
      <c r="T1900" s="9">
        <f>IF(H1900&lt;=1-Params!$B$4,0,MAX(0.1,ROUND((Params!$B$10+Params!$B$11*H1900^Params!$B$12)*_xlfn.GAMMA.INV((H1900-(1-Params!$B$4))/Params!$B$4,Params!$B$5,Params!$B$6),1)))</f>
        <v/>
      </c>
      <c r="U1900" s="9">
        <f>ROUND(_xlfn.NORM.INV(I1900,Params!$B$13,Params!$B$14),1)</f>
        <v/>
      </c>
      <c r="V1900" s="9">
        <f>ROUND(_xlfn.NORM.INV(J1900,Params!$B$15,Params!$B$16),2)</f>
        <v/>
      </c>
      <c r="W1900" s="9">
        <f>ROUND(_xlfn.NORM.INV(K1900,Params!$B$13,Params!$B$14),1)</f>
        <v/>
      </c>
      <c r="X1900" s="9">
        <f>ROUND(_xlfn.NORM.INV(L1900,Params!$B$15,Params!$B$16),2)</f>
        <v/>
      </c>
      <c r="Y1900" s="9">
        <f>ROUND(_xlfn.NORM.INV(M1900,Params!$B$15,Params!$B$16)+Params!$B$17+Params!$B$18*M1900,2)</f>
        <v/>
      </c>
      <c r="Z1900" s="9">
        <f>ROUND(_xlfn.NORM.INV(N1900,Params!$B$13,Params!$B$14)+Params!$B$17+Params!$B$18*N1900,1)</f>
        <v/>
      </c>
    </row>
    <row r="1901">
      <c r="A1901" s="11" t="n">
        <v>1900</v>
      </c>
      <c r="B1901" s="12">
        <f>INT((A1901-1)/122)+1</f>
        <v/>
      </c>
      <c r="C1901" s="13" t="n">
        <v>0.6278629999999999</v>
      </c>
      <c r="D1901" s="13" t="n">
        <v>0.124827</v>
      </c>
      <c r="E1901" s="13" t="n">
        <v>0.536038</v>
      </c>
      <c r="F1901" s="13" t="n">
        <v>0.610551</v>
      </c>
      <c r="G1901" s="13" t="n">
        <v>0.78623</v>
      </c>
      <c r="H1901" s="13" t="n">
        <v>0.66925</v>
      </c>
      <c r="I1901" s="13" t="n">
        <v>0.524342</v>
      </c>
      <c r="J1901" s="13" t="n">
        <v>0.594688</v>
      </c>
      <c r="K1901" s="13" t="n">
        <v>0.250509</v>
      </c>
      <c r="L1901" s="13" t="n">
        <v>0.120544</v>
      </c>
      <c r="M1901" s="13" t="n">
        <v>0.663343</v>
      </c>
      <c r="N1901" s="13" t="n">
        <v>0.01957</v>
      </c>
      <c r="O1901" s="9">
        <f>IF(C1901&lt;=1-Params!$B$4,0,MAX(0.1,ROUND(_xlfn.GAMMA.INV((C1901-(1-Params!$B$4))/Params!$B$4,Params!$B$5,Params!$B$6),1)))</f>
        <v/>
      </c>
      <c r="P1901" s="9">
        <f>IF(D1901&lt;=1-Params!$B$7,0,ROUND(_xlfn.GAMMA.INV((D1901-(1-Params!$B$7))/Params!$B$7,Params!$B$8,Params!$B$9),3))</f>
        <v/>
      </c>
      <c r="Q1901" s="9">
        <f>IF(E1901&lt;=1-Params!$B$4,0,MAX(0.1,ROUND(_xlfn.GAMMA.INV((E1901-(1-Params!$B$4))/Params!$B$4,Params!$B$5,Params!$B$6),1)))</f>
        <v/>
      </c>
      <c r="R1901" s="9">
        <f>IF(F1901&lt;=1-Params!$B$7,0,ROUND(_xlfn.GAMMA.INV((F1901-(1-Params!$B$7))/Params!$B$7,Params!$B$8,Params!$B$9),3))</f>
        <v/>
      </c>
      <c r="S1901" s="9">
        <f>IF(G1901&lt;=1-Params!$B$7,0,ROUND((Params!$B$10+Params!$B$11*G1901^Params!$B$12)*_xlfn.GAMMA.INV((G1901-(1-Params!$B$7))/Params!$B$7,Params!$B$8,Params!$B$9),3))</f>
        <v/>
      </c>
      <c r="T1901" s="9">
        <f>IF(H1901&lt;=1-Params!$B$4,0,MAX(0.1,ROUND((Params!$B$10+Params!$B$11*H1901^Params!$B$12)*_xlfn.GAMMA.INV((H1901-(1-Params!$B$4))/Params!$B$4,Params!$B$5,Params!$B$6),1)))</f>
        <v/>
      </c>
      <c r="U1901" s="9">
        <f>ROUND(_xlfn.NORM.INV(I1901,Params!$B$13,Params!$B$14),1)</f>
        <v/>
      </c>
      <c r="V1901" s="9">
        <f>ROUND(_xlfn.NORM.INV(J1901,Params!$B$15,Params!$B$16),2)</f>
        <v/>
      </c>
      <c r="W1901" s="9">
        <f>ROUND(_xlfn.NORM.INV(K1901,Params!$B$13,Params!$B$14),1)</f>
        <v/>
      </c>
      <c r="X1901" s="9">
        <f>ROUND(_xlfn.NORM.INV(L1901,Params!$B$15,Params!$B$16),2)</f>
        <v/>
      </c>
      <c r="Y1901" s="9">
        <f>ROUND(_xlfn.NORM.INV(M1901,Params!$B$15,Params!$B$16)+Params!$B$17+Params!$B$18*M1901,2)</f>
        <v/>
      </c>
      <c r="Z1901" s="9">
        <f>ROUND(_xlfn.NORM.INV(N1901,Params!$B$13,Params!$B$14)+Params!$B$17+Params!$B$18*N1901,1)</f>
        <v/>
      </c>
    </row>
    <row r="1902">
      <c r="A1902" s="11" t="n">
        <v>1901</v>
      </c>
      <c r="B1902" s="12">
        <f>INT((A1902-1)/122)+1</f>
        <v/>
      </c>
      <c r="C1902" s="13" t="n">
        <v>0.621843</v>
      </c>
      <c r="D1902" s="13" t="n">
        <v>0.772597</v>
      </c>
      <c r="E1902" s="13" t="n">
        <v>0.441622</v>
      </c>
      <c r="F1902" s="13" t="n">
        <v>0.950197</v>
      </c>
      <c r="G1902" s="13" t="n">
        <v>0.070605</v>
      </c>
      <c r="H1902" s="13" t="n">
        <v>0.431878</v>
      </c>
      <c r="I1902" s="13" t="n">
        <v>0.394447</v>
      </c>
      <c r="J1902" s="13" t="n">
        <v>0.6507579999999999</v>
      </c>
      <c r="K1902" s="13" t="n">
        <v>0.286815</v>
      </c>
      <c r="L1902" s="13" t="n">
        <v>0.212049</v>
      </c>
      <c r="M1902" s="13" t="n">
        <v>0.305974</v>
      </c>
      <c r="N1902" s="13" t="n">
        <v>0.036625</v>
      </c>
      <c r="O1902" s="9">
        <f>IF(C1902&lt;=1-Params!$B$4,0,MAX(0.1,ROUND(_xlfn.GAMMA.INV((C1902-(1-Params!$B$4))/Params!$B$4,Params!$B$5,Params!$B$6),1)))</f>
        <v/>
      </c>
      <c r="P1902" s="9">
        <f>IF(D1902&lt;=1-Params!$B$7,0,ROUND(_xlfn.GAMMA.INV((D1902-(1-Params!$B$7))/Params!$B$7,Params!$B$8,Params!$B$9),3))</f>
        <v/>
      </c>
      <c r="Q1902" s="9">
        <f>IF(E1902&lt;=1-Params!$B$4,0,MAX(0.1,ROUND(_xlfn.GAMMA.INV((E1902-(1-Params!$B$4))/Params!$B$4,Params!$B$5,Params!$B$6),1)))</f>
        <v/>
      </c>
      <c r="R1902" s="9">
        <f>IF(F1902&lt;=1-Params!$B$7,0,ROUND(_xlfn.GAMMA.INV((F1902-(1-Params!$B$7))/Params!$B$7,Params!$B$8,Params!$B$9),3))</f>
        <v/>
      </c>
      <c r="S1902" s="9">
        <f>IF(G1902&lt;=1-Params!$B$7,0,ROUND((Params!$B$10+Params!$B$11*G1902^Params!$B$12)*_xlfn.GAMMA.INV((G1902-(1-Params!$B$7))/Params!$B$7,Params!$B$8,Params!$B$9),3))</f>
        <v/>
      </c>
      <c r="T1902" s="9">
        <f>IF(H1902&lt;=1-Params!$B$4,0,MAX(0.1,ROUND((Params!$B$10+Params!$B$11*H1902^Params!$B$12)*_xlfn.GAMMA.INV((H1902-(1-Params!$B$4))/Params!$B$4,Params!$B$5,Params!$B$6),1)))</f>
        <v/>
      </c>
      <c r="U1902" s="9">
        <f>ROUND(_xlfn.NORM.INV(I1902,Params!$B$13,Params!$B$14),1)</f>
        <v/>
      </c>
      <c r="V1902" s="9">
        <f>ROUND(_xlfn.NORM.INV(J1902,Params!$B$15,Params!$B$16),2)</f>
        <v/>
      </c>
      <c r="W1902" s="9">
        <f>ROUND(_xlfn.NORM.INV(K1902,Params!$B$13,Params!$B$14),1)</f>
        <v/>
      </c>
      <c r="X1902" s="9">
        <f>ROUND(_xlfn.NORM.INV(L1902,Params!$B$15,Params!$B$16),2)</f>
        <v/>
      </c>
      <c r="Y1902" s="9">
        <f>ROUND(_xlfn.NORM.INV(M1902,Params!$B$15,Params!$B$16)+Params!$B$17+Params!$B$18*M1902,2)</f>
        <v/>
      </c>
      <c r="Z1902" s="9">
        <f>ROUND(_xlfn.NORM.INV(N1902,Params!$B$13,Params!$B$14)+Params!$B$17+Params!$B$18*N1902,1)</f>
        <v/>
      </c>
    </row>
    <row r="1903">
      <c r="A1903" s="11" t="n">
        <v>1902</v>
      </c>
      <c r="B1903" s="12">
        <f>INT((A1903-1)/122)+1</f>
        <v/>
      </c>
      <c r="C1903" s="13" t="n">
        <v>0.987681</v>
      </c>
      <c r="D1903" s="13" t="n">
        <v>0.365391</v>
      </c>
      <c r="E1903" s="13" t="n">
        <v>0.411071</v>
      </c>
      <c r="F1903" s="13" t="n">
        <v>0.808832</v>
      </c>
      <c r="G1903" s="13" t="n">
        <v>0.08587599999999999</v>
      </c>
      <c r="H1903" s="13" t="n">
        <v>0.706682</v>
      </c>
      <c r="I1903" s="13" t="n">
        <v>0.343169</v>
      </c>
      <c r="J1903" s="13" t="n">
        <v>0.221527</v>
      </c>
      <c r="K1903" s="13" t="n">
        <v>0.327321</v>
      </c>
      <c r="L1903" s="13" t="n">
        <v>0.092074</v>
      </c>
      <c r="M1903" s="13" t="n">
        <v>0.327648</v>
      </c>
      <c r="N1903" s="13" t="n">
        <v>0.09254800000000001</v>
      </c>
      <c r="O1903" s="9">
        <f>IF(C1903&lt;=1-Params!$B$4,0,MAX(0.1,ROUND(_xlfn.GAMMA.INV((C1903-(1-Params!$B$4))/Params!$B$4,Params!$B$5,Params!$B$6),1)))</f>
        <v/>
      </c>
      <c r="P1903" s="9">
        <f>IF(D1903&lt;=1-Params!$B$7,0,ROUND(_xlfn.GAMMA.INV((D1903-(1-Params!$B$7))/Params!$B$7,Params!$B$8,Params!$B$9),3))</f>
        <v/>
      </c>
      <c r="Q1903" s="9">
        <f>IF(E1903&lt;=1-Params!$B$4,0,MAX(0.1,ROUND(_xlfn.GAMMA.INV((E1903-(1-Params!$B$4))/Params!$B$4,Params!$B$5,Params!$B$6),1)))</f>
        <v/>
      </c>
      <c r="R1903" s="9">
        <f>IF(F1903&lt;=1-Params!$B$7,0,ROUND(_xlfn.GAMMA.INV((F1903-(1-Params!$B$7))/Params!$B$7,Params!$B$8,Params!$B$9),3))</f>
        <v/>
      </c>
      <c r="S1903" s="9">
        <f>IF(G1903&lt;=1-Params!$B$7,0,ROUND((Params!$B$10+Params!$B$11*G1903^Params!$B$12)*_xlfn.GAMMA.INV((G1903-(1-Params!$B$7))/Params!$B$7,Params!$B$8,Params!$B$9),3))</f>
        <v/>
      </c>
      <c r="T1903" s="9">
        <f>IF(H1903&lt;=1-Params!$B$4,0,MAX(0.1,ROUND((Params!$B$10+Params!$B$11*H1903^Params!$B$12)*_xlfn.GAMMA.INV((H1903-(1-Params!$B$4))/Params!$B$4,Params!$B$5,Params!$B$6),1)))</f>
        <v/>
      </c>
      <c r="U1903" s="9">
        <f>ROUND(_xlfn.NORM.INV(I1903,Params!$B$13,Params!$B$14),1)</f>
        <v/>
      </c>
      <c r="V1903" s="9">
        <f>ROUND(_xlfn.NORM.INV(J1903,Params!$B$15,Params!$B$16),2)</f>
        <v/>
      </c>
      <c r="W1903" s="9">
        <f>ROUND(_xlfn.NORM.INV(K1903,Params!$B$13,Params!$B$14),1)</f>
        <v/>
      </c>
      <c r="X1903" s="9">
        <f>ROUND(_xlfn.NORM.INV(L1903,Params!$B$15,Params!$B$16),2)</f>
        <v/>
      </c>
      <c r="Y1903" s="9">
        <f>ROUND(_xlfn.NORM.INV(M1903,Params!$B$15,Params!$B$16)+Params!$B$17+Params!$B$18*M1903,2)</f>
        <v/>
      </c>
      <c r="Z1903" s="9">
        <f>ROUND(_xlfn.NORM.INV(N1903,Params!$B$13,Params!$B$14)+Params!$B$17+Params!$B$18*N1903,1)</f>
        <v/>
      </c>
    </row>
    <row r="1904">
      <c r="A1904" s="11" t="n">
        <v>1903</v>
      </c>
      <c r="B1904" s="12">
        <f>INT((A1904-1)/122)+1</f>
        <v/>
      </c>
      <c r="C1904" s="13" t="n">
        <v>0.904923</v>
      </c>
      <c r="D1904" s="13" t="n">
        <v>0.694779</v>
      </c>
      <c r="E1904" s="13" t="n">
        <v>0.352487</v>
      </c>
      <c r="F1904" s="13" t="n">
        <v>0.338733</v>
      </c>
      <c r="G1904" s="13" t="n">
        <v>0.038057</v>
      </c>
      <c r="H1904" s="13" t="n">
        <v>0.9264</v>
      </c>
      <c r="I1904" s="13" t="n">
        <v>0.893718</v>
      </c>
      <c r="J1904" s="13" t="n">
        <v>0.023002</v>
      </c>
      <c r="K1904" s="13" t="n">
        <v>0.338715</v>
      </c>
      <c r="L1904" s="13" t="n">
        <v>0.209043</v>
      </c>
      <c r="M1904" s="13" t="n">
        <v>0.342209</v>
      </c>
      <c r="N1904" s="13" t="n">
        <v>0.320268</v>
      </c>
      <c r="O1904" s="9">
        <f>IF(C1904&lt;=1-Params!$B$4,0,MAX(0.1,ROUND(_xlfn.GAMMA.INV((C1904-(1-Params!$B$4))/Params!$B$4,Params!$B$5,Params!$B$6),1)))</f>
        <v/>
      </c>
      <c r="P1904" s="9">
        <f>IF(D1904&lt;=1-Params!$B$7,0,ROUND(_xlfn.GAMMA.INV((D1904-(1-Params!$B$7))/Params!$B$7,Params!$B$8,Params!$B$9),3))</f>
        <v/>
      </c>
      <c r="Q1904" s="9">
        <f>IF(E1904&lt;=1-Params!$B$4,0,MAX(0.1,ROUND(_xlfn.GAMMA.INV((E1904-(1-Params!$B$4))/Params!$B$4,Params!$B$5,Params!$B$6),1)))</f>
        <v/>
      </c>
      <c r="R1904" s="9">
        <f>IF(F1904&lt;=1-Params!$B$7,0,ROUND(_xlfn.GAMMA.INV((F1904-(1-Params!$B$7))/Params!$B$7,Params!$B$8,Params!$B$9),3))</f>
        <v/>
      </c>
      <c r="S1904" s="9">
        <f>IF(G1904&lt;=1-Params!$B$7,0,ROUND((Params!$B$10+Params!$B$11*G1904^Params!$B$12)*_xlfn.GAMMA.INV((G1904-(1-Params!$B$7))/Params!$B$7,Params!$B$8,Params!$B$9),3))</f>
        <v/>
      </c>
      <c r="T1904" s="9">
        <f>IF(H1904&lt;=1-Params!$B$4,0,MAX(0.1,ROUND((Params!$B$10+Params!$B$11*H1904^Params!$B$12)*_xlfn.GAMMA.INV((H1904-(1-Params!$B$4))/Params!$B$4,Params!$B$5,Params!$B$6),1)))</f>
        <v/>
      </c>
      <c r="U1904" s="9">
        <f>ROUND(_xlfn.NORM.INV(I1904,Params!$B$13,Params!$B$14),1)</f>
        <v/>
      </c>
      <c r="V1904" s="9">
        <f>ROUND(_xlfn.NORM.INV(J1904,Params!$B$15,Params!$B$16),2)</f>
        <v/>
      </c>
      <c r="W1904" s="9">
        <f>ROUND(_xlfn.NORM.INV(K1904,Params!$B$13,Params!$B$14),1)</f>
        <v/>
      </c>
      <c r="X1904" s="9">
        <f>ROUND(_xlfn.NORM.INV(L1904,Params!$B$15,Params!$B$16),2)</f>
        <v/>
      </c>
      <c r="Y1904" s="9">
        <f>ROUND(_xlfn.NORM.INV(M1904,Params!$B$15,Params!$B$16)+Params!$B$17+Params!$B$18*M1904,2)</f>
        <v/>
      </c>
      <c r="Z1904" s="9">
        <f>ROUND(_xlfn.NORM.INV(N1904,Params!$B$13,Params!$B$14)+Params!$B$17+Params!$B$18*N1904,1)</f>
        <v/>
      </c>
    </row>
    <row r="1905">
      <c r="A1905" s="11" t="n">
        <v>1904</v>
      </c>
      <c r="B1905" s="12">
        <f>INT((A1905-1)/122)+1</f>
        <v/>
      </c>
      <c r="C1905" s="13" t="n">
        <v>0.945053</v>
      </c>
      <c r="D1905" s="13" t="n">
        <v>0.670759</v>
      </c>
      <c r="E1905" s="13" t="n">
        <v>0.792445</v>
      </c>
      <c r="F1905" s="13" t="n">
        <v>0.9547</v>
      </c>
      <c r="G1905" s="13" t="n">
        <v>0.008750000000000001</v>
      </c>
      <c r="H1905" s="13" t="n">
        <v>0.5563</v>
      </c>
      <c r="I1905" s="13" t="n">
        <v>0.291522</v>
      </c>
      <c r="J1905" s="13" t="n">
        <v>0.07671</v>
      </c>
      <c r="K1905" s="13" t="n">
        <v>0.161851</v>
      </c>
      <c r="L1905" s="13" t="n">
        <v>0.446402</v>
      </c>
      <c r="M1905" s="13" t="n">
        <v>0.646275</v>
      </c>
      <c r="N1905" s="13" t="n">
        <v>0.914536</v>
      </c>
      <c r="O1905" s="9">
        <f>IF(C1905&lt;=1-Params!$B$4,0,MAX(0.1,ROUND(_xlfn.GAMMA.INV((C1905-(1-Params!$B$4))/Params!$B$4,Params!$B$5,Params!$B$6),1)))</f>
        <v/>
      </c>
      <c r="P1905" s="9">
        <f>IF(D1905&lt;=1-Params!$B$7,0,ROUND(_xlfn.GAMMA.INV((D1905-(1-Params!$B$7))/Params!$B$7,Params!$B$8,Params!$B$9),3))</f>
        <v/>
      </c>
      <c r="Q1905" s="9">
        <f>IF(E1905&lt;=1-Params!$B$4,0,MAX(0.1,ROUND(_xlfn.GAMMA.INV((E1905-(1-Params!$B$4))/Params!$B$4,Params!$B$5,Params!$B$6),1)))</f>
        <v/>
      </c>
      <c r="R1905" s="9">
        <f>IF(F1905&lt;=1-Params!$B$7,0,ROUND(_xlfn.GAMMA.INV((F1905-(1-Params!$B$7))/Params!$B$7,Params!$B$8,Params!$B$9),3))</f>
        <v/>
      </c>
      <c r="S1905" s="9">
        <f>IF(G1905&lt;=1-Params!$B$7,0,ROUND((Params!$B$10+Params!$B$11*G1905^Params!$B$12)*_xlfn.GAMMA.INV((G1905-(1-Params!$B$7))/Params!$B$7,Params!$B$8,Params!$B$9),3))</f>
        <v/>
      </c>
      <c r="T1905" s="9">
        <f>IF(H1905&lt;=1-Params!$B$4,0,MAX(0.1,ROUND((Params!$B$10+Params!$B$11*H1905^Params!$B$12)*_xlfn.GAMMA.INV((H1905-(1-Params!$B$4))/Params!$B$4,Params!$B$5,Params!$B$6),1)))</f>
        <v/>
      </c>
      <c r="U1905" s="9">
        <f>ROUND(_xlfn.NORM.INV(I1905,Params!$B$13,Params!$B$14),1)</f>
        <v/>
      </c>
      <c r="V1905" s="9">
        <f>ROUND(_xlfn.NORM.INV(J1905,Params!$B$15,Params!$B$16),2)</f>
        <v/>
      </c>
      <c r="W1905" s="9">
        <f>ROUND(_xlfn.NORM.INV(K1905,Params!$B$13,Params!$B$14),1)</f>
        <v/>
      </c>
      <c r="X1905" s="9">
        <f>ROUND(_xlfn.NORM.INV(L1905,Params!$B$15,Params!$B$16),2)</f>
        <v/>
      </c>
      <c r="Y1905" s="9">
        <f>ROUND(_xlfn.NORM.INV(M1905,Params!$B$15,Params!$B$16)+Params!$B$17+Params!$B$18*M1905,2)</f>
        <v/>
      </c>
      <c r="Z1905" s="9">
        <f>ROUND(_xlfn.NORM.INV(N1905,Params!$B$13,Params!$B$14)+Params!$B$17+Params!$B$18*N1905,1)</f>
        <v/>
      </c>
    </row>
    <row r="1906">
      <c r="A1906" s="11" t="n">
        <v>1905</v>
      </c>
      <c r="B1906" s="12">
        <f>INT((A1906-1)/122)+1</f>
        <v/>
      </c>
      <c r="C1906" s="13" t="n">
        <v>0.391065</v>
      </c>
      <c r="D1906" s="13" t="n">
        <v>0.893188</v>
      </c>
      <c r="E1906" s="13" t="n">
        <v>0.184233</v>
      </c>
      <c r="F1906" s="13" t="n">
        <v>0.904321</v>
      </c>
      <c r="G1906" s="13" t="n">
        <v>0.249922</v>
      </c>
      <c r="H1906" s="13" t="n">
        <v>0.488828</v>
      </c>
      <c r="I1906" s="13" t="n">
        <v>0.501979</v>
      </c>
      <c r="J1906" s="13" t="n">
        <v>0.582888</v>
      </c>
      <c r="K1906" s="13" t="n">
        <v>0.120868</v>
      </c>
      <c r="L1906" s="13" t="n">
        <v>0.49689</v>
      </c>
      <c r="M1906" s="13" t="n">
        <v>0.938944</v>
      </c>
      <c r="N1906" s="13" t="n">
        <v>0.9749679999999999</v>
      </c>
      <c r="O1906" s="9">
        <f>IF(C1906&lt;=1-Params!$B$4,0,MAX(0.1,ROUND(_xlfn.GAMMA.INV((C1906-(1-Params!$B$4))/Params!$B$4,Params!$B$5,Params!$B$6),1)))</f>
        <v/>
      </c>
      <c r="P1906" s="9">
        <f>IF(D1906&lt;=1-Params!$B$7,0,ROUND(_xlfn.GAMMA.INV((D1906-(1-Params!$B$7))/Params!$B$7,Params!$B$8,Params!$B$9),3))</f>
        <v/>
      </c>
      <c r="Q1906" s="9">
        <f>IF(E1906&lt;=1-Params!$B$4,0,MAX(0.1,ROUND(_xlfn.GAMMA.INV((E1906-(1-Params!$B$4))/Params!$B$4,Params!$B$5,Params!$B$6),1)))</f>
        <v/>
      </c>
      <c r="R1906" s="9">
        <f>IF(F1906&lt;=1-Params!$B$7,0,ROUND(_xlfn.GAMMA.INV((F1906-(1-Params!$B$7))/Params!$B$7,Params!$B$8,Params!$B$9),3))</f>
        <v/>
      </c>
      <c r="S1906" s="9">
        <f>IF(G1906&lt;=1-Params!$B$7,0,ROUND((Params!$B$10+Params!$B$11*G1906^Params!$B$12)*_xlfn.GAMMA.INV((G1906-(1-Params!$B$7))/Params!$B$7,Params!$B$8,Params!$B$9),3))</f>
        <v/>
      </c>
      <c r="T1906" s="9">
        <f>IF(H1906&lt;=1-Params!$B$4,0,MAX(0.1,ROUND((Params!$B$10+Params!$B$11*H1906^Params!$B$12)*_xlfn.GAMMA.INV((H1906-(1-Params!$B$4))/Params!$B$4,Params!$B$5,Params!$B$6),1)))</f>
        <v/>
      </c>
      <c r="U1906" s="9">
        <f>ROUND(_xlfn.NORM.INV(I1906,Params!$B$13,Params!$B$14),1)</f>
        <v/>
      </c>
      <c r="V1906" s="9">
        <f>ROUND(_xlfn.NORM.INV(J1906,Params!$B$15,Params!$B$16),2)</f>
        <v/>
      </c>
      <c r="W1906" s="9">
        <f>ROUND(_xlfn.NORM.INV(K1906,Params!$B$13,Params!$B$14),1)</f>
        <v/>
      </c>
      <c r="X1906" s="9">
        <f>ROUND(_xlfn.NORM.INV(L1906,Params!$B$15,Params!$B$16),2)</f>
        <v/>
      </c>
      <c r="Y1906" s="9">
        <f>ROUND(_xlfn.NORM.INV(M1906,Params!$B$15,Params!$B$16)+Params!$B$17+Params!$B$18*M1906,2)</f>
        <v/>
      </c>
      <c r="Z1906" s="9">
        <f>ROUND(_xlfn.NORM.INV(N1906,Params!$B$13,Params!$B$14)+Params!$B$17+Params!$B$18*N1906,1)</f>
        <v/>
      </c>
    </row>
    <row r="1907">
      <c r="A1907" s="11" t="n">
        <v>1906</v>
      </c>
      <c r="B1907" s="12">
        <f>INT((A1907-1)/122)+1</f>
        <v/>
      </c>
      <c r="C1907" s="13" t="n">
        <v>0.072976</v>
      </c>
      <c r="D1907" s="13" t="n">
        <v>0.9266489999999999</v>
      </c>
      <c r="E1907" s="13" t="n">
        <v>0.299518</v>
      </c>
      <c r="F1907" s="13" t="n">
        <v>0.384994</v>
      </c>
      <c r="G1907" s="13" t="n">
        <v>0.738296</v>
      </c>
      <c r="H1907" s="13" t="n">
        <v>0.366744</v>
      </c>
      <c r="I1907" s="13" t="n">
        <v>0.12717</v>
      </c>
      <c r="J1907" s="13" t="n">
        <v>0.342206</v>
      </c>
      <c r="K1907" s="13" t="n">
        <v>0.041863</v>
      </c>
      <c r="L1907" s="13" t="n">
        <v>0.9243209999999999</v>
      </c>
      <c r="M1907" s="13" t="n">
        <v>0.626283</v>
      </c>
      <c r="N1907" s="13" t="n">
        <v>0.975298</v>
      </c>
      <c r="O1907" s="9">
        <f>IF(C1907&lt;=1-Params!$B$4,0,MAX(0.1,ROUND(_xlfn.GAMMA.INV((C1907-(1-Params!$B$4))/Params!$B$4,Params!$B$5,Params!$B$6),1)))</f>
        <v/>
      </c>
      <c r="P1907" s="9">
        <f>IF(D1907&lt;=1-Params!$B$7,0,ROUND(_xlfn.GAMMA.INV((D1907-(1-Params!$B$7))/Params!$B$7,Params!$B$8,Params!$B$9),3))</f>
        <v/>
      </c>
      <c r="Q1907" s="9">
        <f>IF(E1907&lt;=1-Params!$B$4,0,MAX(0.1,ROUND(_xlfn.GAMMA.INV((E1907-(1-Params!$B$4))/Params!$B$4,Params!$B$5,Params!$B$6),1)))</f>
        <v/>
      </c>
      <c r="R1907" s="9">
        <f>IF(F1907&lt;=1-Params!$B$7,0,ROUND(_xlfn.GAMMA.INV((F1907-(1-Params!$B$7))/Params!$B$7,Params!$B$8,Params!$B$9),3))</f>
        <v/>
      </c>
      <c r="S1907" s="9">
        <f>IF(G1907&lt;=1-Params!$B$7,0,ROUND((Params!$B$10+Params!$B$11*G1907^Params!$B$12)*_xlfn.GAMMA.INV((G1907-(1-Params!$B$7))/Params!$B$7,Params!$B$8,Params!$B$9),3))</f>
        <v/>
      </c>
      <c r="T1907" s="9">
        <f>IF(H1907&lt;=1-Params!$B$4,0,MAX(0.1,ROUND((Params!$B$10+Params!$B$11*H1907^Params!$B$12)*_xlfn.GAMMA.INV((H1907-(1-Params!$B$4))/Params!$B$4,Params!$B$5,Params!$B$6),1)))</f>
        <v/>
      </c>
      <c r="U1907" s="9">
        <f>ROUND(_xlfn.NORM.INV(I1907,Params!$B$13,Params!$B$14),1)</f>
        <v/>
      </c>
      <c r="V1907" s="9">
        <f>ROUND(_xlfn.NORM.INV(J1907,Params!$B$15,Params!$B$16),2)</f>
        <v/>
      </c>
      <c r="W1907" s="9">
        <f>ROUND(_xlfn.NORM.INV(K1907,Params!$B$13,Params!$B$14),1)</f>
        <v/>
      </c>
      <c r="X1907" s="9">
        <f>ROUND(_xlfn.NORM.INV(L1907,Params!$B$15,Params!$B$16),2)</f>
        <v/>
      </c>
      <c r="Y1907" s="9">
        <f>ROUND(_xlfn.NORM.INV(M1907,Params!$B$15,Params!$B$16)+Params!$B$17+Params!$B$18*M1907,2)</f>
        <v/>
      </c>
      <c r="Z1907" s="9">
        <f>ROUND(_xlfn.NORM.INV(N1907,Params!$B$13,Params!$B$14)+Params!$B$17+Params!$B$18*N1907,1)</f>
        <v/>
      </c>
    </row>
    <row r="1908">
      <c r="A1908" s="11" t="n">
        <v>1907</v>
      </c>
      <c r="B1908" s="12">
        <f>INT((A1908-1)/122)+1</f>
        <v/>
      </c>
      <c r="C1908" s="13" t="n">
        <v>0.466885</v>
      </c>
      <c r="D1908" s="13" t="n">
        <v>0.128499</v>
      </c>
      <c r="E1908" s="13" t="n">
        <v>0.424925</v>
      </c>
      <c r="F1908" s="13" t="n">
        <v>0.662618</v>
      </c>
      <c r="G1908" s="13" t="n">
        <v>0.217869</v>
      </c>
      <c r="H1908" s="13" t="n">
        <v>0.142253</v>
      </c>
      <c r="I1908" s="13" t="n">
        <v>0.436122</v>
      </c>
      <c r="J1908" s="13" t="n">
        <v>0.445021</v>
      </c>
      <c r="K1908" s="13" t="n">
        <v>0.165544</v>
      </c>
      <c r="L1908" s="13" t="n">
        <v>0.965845</v>
      </c>
      <c r="M1908" s="13" t="n">
        <v>0.200303</v>
      </c>
      <c r="N1908" s="13" t="n">
        <v>0.942487</v>
      </c>
      <c r="O1908" s="9">
        <f>IF(C1908&lt;=1-Params!$B$4,0,MAX(0.1,ROUND(_xlfn.GAMMA.INV((C1908-(1-Params!$B$4))/Params!$B$4,Params!$B$5,Params!$B$6),1)))</f>
        <v/>
      </c>
      <c r="P1908" s="9">
        <f>IF(D1908&lt;=1-Params!$B$7,0,ROUND(_xlfn.GAMMA.INV((D1908-(1-Params!$B$7))/Params!$B$7,Params!$B$8,Params!$B$9),3))</f>
        <v/>
      </c>
      <c r="Q1908" s="9">
        <f>IF(E1908&lt;=1-Params!$B$4,0,MAX(0.1,ROUND(_xlfn.GAMMA.INV((E1908-(1-Params!$B$4))/Params!$B$4,Params!$B$5,Params!$B$6),1)))</f>
        <v/>
      </c>
      <c r="R1908" s="9">
        <f>IF(F1908&lt;=1-Params!$B$7,0,ROUND(_xlfn.GAMMA.INV((F1908-(1-Params!$B$7))/Params!$B$7,Params!$B$8,Params!$B$9),3))</f>
        <v/>
      </c>
      <c r="S1908" s="9">
        <f>IF(G1908&lt;=1-Params!$B$7,0,ROUND((Params!$B$10+Params!$B$11*G1908^Params!$B$12)*_xlfn.GAMMA.INV((G1908-(1-Params!$B$7))/Params!$B$7,Params!$B$8,Params!$B$9),3))</f>
        <v/>
      </c>
      <c r="T1908" s="9">
        <f>IF(H1908&lt;=1-Params!$B$4,0,MAX(0.1,ROUND((Params!$B$10+Params!$B$11*H1908^Params!$B$12)*_xlfn.GAMMA.INV((H1908-(1-Params!$B$4))/Params!$B$4,Params!$B$5,Params!$B$6),1)))</f>
        <v/>
      </c>
      <c r="U1908" s="9">
        <f>ROUND(_xlfn.NORM.INV(I1908,Params!$B$13,Params!$B$14),1)</f>
        <v/>
      </c>
      <c r="V1908" s="9">
        <f>ROUND(_xlfn.NORM.INV(J1908,Params!$B$15,Params!$B$16),2)</f>
        <v/>
      </c>
      <c r="W1908" s="9">
        <f>ROUND(_xlfn.NORM.INV(K1908,Params!$B$13,Params!$B$14),1)</f>
        <v/>
      </c>
      <c r="X1908" s="9">
        <f>ROUND(_xlfn.NORM.INV(L1908,Params!$B$15,Params!$B$16),2)</f>
        <v/>
      </c>
      <c r="Y1908" s="9">
        <f>ROUND(_xlfn.NORM.INV(M1908,Params!$B$15,Params!$B$16)+Params!$B$17+Params!$B$18*M1908,2)</f>
        <v/>
      </c>
      <c r="Z1908" s="9">
        <f>ROUND(_xlfn.NORM.INV(N1908,Params!$B$13,Params!$B$14)+Params!$B$17+Params!$B$18*N1908,1)</f>
        <v/>
      </c>
    </row>
    <row r="1909">
      <c r="A1909" s="11" t="n">
        <v>1908</v>
      </c>
      <c r="B1909" s="12">
        <f>INT((A1909-1)/122)+1</f>
        <v/>
      </c>
      <c r="C1909" s="13" t="n">
        <v>0.41</v>
      </c>
      <c r="D1909" s="13" t="n">
        <v>0.421742</v>
      </c>
      <c r="E1909" s="13" t="n">
        <v>0.306819</v>
      </c>
      <c r="F1909" s="13" t="n">
        <v>0.238911</v>
      </c>
      <c r="G1909" s="13" t="n">
        <v>0.027033</v>
      </c>
      <c r="H1909" s="13" t="n">
        <v>0.18282</v>
      </c>
      <c r="I1909" s="13" t="n">
        <v>0.856519</v>
      </c>
      <c r="J1909" s="13" t="n">
        <v>0.30313</v>
      </c>
      <c r="K1909" s="13" t="n">
        <v>0.180838</v>
      </c>
      <c r="L1909" s="13" t="n">
        <v>0.998437</v>
      </c>
      <c r="M1909" s="13" t="n">
        <v>0.915314</v>
      </c>
      <c r="N1909" s="13" t="n">
        <v>0.966847</v>
      </c>
      <c r="O1909" s="9">
        <f>IF(C1909&lt;=1-Params!$B$4,0,MAX(0.1,ROUND(_xlfn.GAMMA.INV((C1909-(1-Params!$B$4))/Params!$B$4,Params!$B$5,Params!$B$6),1)))</f>
        <v/>
      </c>
      <c r="P1909" s="9">
        <f>IF(D1909&lt;=1-Params!$B$7,0,ROUND(_xlfn.GAMMA.INV((D1909-(1-Params!$B$7))/Params!$B$7,Params!$B$8,Params!$B$9),3))</f>
        <v/>
      </c>
      <c r="Q1909" s="9">
        <f>IF(E1909&lt;=1-Params!$B$4,0,MAX(0.1,ROUND(_xlfn.GAMMA.INV((E1909-(1-Params!$B$4))/Params!$B$4,Params!$B$5,Params!$B$6),1)))</f>
        <v/>
      </c>
      <c r="R1909" s="9">
        <f>IF(F1909&lt;=1-Params!$B$7,0,ROUND(_xlfn.GAMMA.INV((F1909-(1-Params!$B$7))/Params!$B$7,Params!$B$8,Params!$B$9),3))</f>
        <v/>
      </c>
      <c r="S1909" s="9">
        <f>IF(G1909&lt;=1-Params!$B$7,0,ROUND((Params!$B$10+Params!$B$11*G1909^Params!$B$12)*_xlfn.GAMMA.INV((G1909-(1-Params!$B$7))/Params!$B$7,Params!$B$8,Params!$B$9),3))</f>
        <v/>
      </c>
      <c r="T1909" s="9">
        <f>IF(H1909&lt;=1-Params!$B$4,0,MAX(0.1,ROUND((Params!$B$10+Params!$B$11*H1909^Params!$B$12)*_xlfn.GAMMA.INV((H1909-(1-Params!$B$4))/Params!$B$4,Params!$B$5,Params!$B$6),1)))</f>
        <v/>
      </c>
      <c r="U1909" s="9">
        <f>ROUND(_xlfn.NORM.INV(I1909,Params!$B$13,Params!$B$14),1)</f>
        <v/>
      </c>
      <c r="V1909" s="9">
        <f>ROUND(_xlfn.NORM.INV(J1909,Params!$B$15,Params!$B$16),2)</f>
        <v/>
      </c>
      <c r="W1909" s="9">
        <f>ROUND(_xlfn.NORM.INV(K1909,Params!$B$13,Params!$B$14),1)</f>
        <v/>
      </c>
      <c r="X1909" s="9">
        <f>ROUND(_xlfn.NORM.INV(L1909,Params!$B$15,Params!$B$16),2)</f>
        <v/>
      </c>
      <c r="Y1909" s="9">
        <f>ROUND(_xlfn.NORM.INV(M1909,Params!$B$15,Params!$B$16)+Params!$B$17+Params!$B$18*M1909,2)</f>
        <v/>
      </c>
      <c r="Z1909" s="9">
        <f>ROUND(_xlfn.NORM.INV(N1909,Params!$B$13,Params!$B$14)+Params!$B$17+Params!$B$18*N1909,1)</f>
        <v/>
      </c>
    </row>
    <row r="1910">
      <c r="A1910" s="11" t="n">
        <v>1909</v>
      </c>
      <c r="B1910" s="12">
        <f>INT((A1910-1)/122)+1</f>
        <v/>
      </c>
      <c r="C1910" s="13" t="n">
        <v>0.688983</v>
      </c>
      <c r="D1910" s="13" t="n">
        <v>0.781229</v>
      </c>
      <c r="E1910" s="13" t="n">
        <v>0.786648</v>
      </c>
      <c r="F1910" s="13" t="n">
        <v>0.893868</v>
      </c>
      <c r="G1910" s="13" t="n">
        <v>0.147639</v>
      </c>
      <c r="H1910" s="13" t="n">
        <v>0.166173</v>
      </c>
      <c r="I1910" s="13" t="n">
        <v>0.675879</v>
      </c>
      <c r="J1910" s="13" t="n">
        <v>0.772035</v>
      </c>
      <c r="K1910" s="13" t="n">
        <v>0.22772</v>
      </c>
      <c r="L1910" s="13" t="n">
        <v>0.9955850000000001</v>
      </c>
      <c r="M1910" s="13" t="n">
        <v>0.957496</v>
      </c>
      <c r="N1910" s="13" t="n">
        <v>0.974324</v>
      </c>
      <c r="O1910" s="9">
        <f>IF(C1910&lt;=1-Params!$B$4,0,MAX(0.1,ROUND(_xlfn.GAMMA.INV((C1910-(1-Params!$B$4))/Params!$B$4,Params!$B$5,Params!$B$6),1)))</f>
        <v/>
      </c>
      <c r="P1910" s="9">
        <f>IF(D1910&lt;=1-Params!$B$7,0,ROUND(_xlfn.GAMMA.INV((D1910-(1-Params!$B$7))/Params!$B$7,Params!$B$8,Params!$B$9),3))</f>
        <v/>
      </c>
      <c r="Q1910" s="9">
        <f>IF(E1910&lt;=1-Params!$B$4,0,MAX(0.1,ROUND(_xlfn.GAMMA.INV((E1910-(1-Params!$B$4))/Params!$B$4,Params!$B$5,Params!$B$6),1)))</f>
        <v/>
      </c>
      <c r="R1910" s="9">
        <f>IF(F1910&lt;=1-Params!$B$7,0,ROUND(_xlfn.GAMMA.INV((F1910-(1-Params!$B$7))/Params!$B$7,Params!$B$8,Params!$B$9),3))</f>
        <v/>
      </c>
      <c r="S1910" s="9">
        <f>IF(G1910&lt;=1-Params!$B$7,0,ROUND((Params!$B$10+Params!$B$11*G1910^Params!$B$12)*_xlfn.GAMMA.INV((G1910-(1-Params!$B$7))/Params!$B$7,Params!$B$8,Params!$B$9),3))</f>
        <v/>
      </c>
      <c r="T1910" s="9">
        <f>IF(H1910&lt;=1-Params!$B$4,0,MAX(0.1,ROUND((Params!$B$10+Params!$B$11*H1910^Params!$B$12)*_xlfn.GAMMA.INV((H1910-(1-Params!$B$4))/Params!$B$4,Params!$B$5,Params!$B$6),1)))</f>
        <v/>
      </c>
      <c r="U1910" s="9">
        <f>ROUND(_xlfn.NORM.INV(I1910,Params!$B$13,Params!$B$14),1)</f>
        <v/>
      </c>
      <c r="V1910" s="9">
        <f>ROUND(_xlfn.NORM.INV(J1910,Params!$B$15,Params!$B$16),2)</f>
        <v/>
      </c>
      <c r="W1910" s="9">
        <f>ROUND(_xlfn.NORM.INV(K1910,Params!$B$13,Params!$B$14),1)</f>
        <v/>
      </c>
      <c r="X1910" s="9">
        <f>ROUND(_xlfn.NORM.INV(L1910,Params!$B$15,Params!$B$16),2)</f>
        <v/>
      </c>
      <c r="Y1910" s="9">
        <f>ROUND(_xlfn.NORM.INV(M1910,Params!$B$15,Params!$B$16)+Params!$B$17+Params!$B$18*M1910,2)</f>
        <v/>
      </c>
      <c r="Z1910" s="9">
        <f>ROUND(_xlfn.NORM.INV(N1910,Params!$B$13,Params!$B$14)+Params!$B$17+Params!$B$18*N1910,1)</f>
        <v/>
      </c>
    </row>
    <row r="1911">
      <c r="A1911" s="11" t="n">
        <v>1910</v>
      </c>
      <c r="B1911" s="12">
        <f>INT((A1911-1)/122)+1</f>
        <v/>
      </c>
      <c r="C1911" s="13" t="n">
        <v>0.241358</v>
      </c>
      <c r="D1911" s="13" t="n">
        <v>0.331303</v>
      </c>
      <c r="E1911" s="13" t="n">
        <v>0.034551</v>
      </c>
      <c r="F1911" s="13" t="n">
        <v>0.7001270000000001</v>
      </c>
      <c r="G1911" s="13" t="n">
        <v>0.043561</v>
      </c>
      <c r="H1911" s="13" t="n">
        <v>0.031445</v>
      </c>
      <c r="I1911" s="13" t="n">
        <v>0.837566</v>
      </c>
      <c r="J1911" s="13" t="n">
        <v>0.481098</v>
      </c>
      <c r="K1911" s="13" t="n">
        <v>0.286742</v>
      </c>
      <c r="L1911" s="13" t="n">
        <v>0.970452</v>
      </c>
      <c r="M1911" s="13" t="n">
        <v>0.969154</v>
      </c>
      <c r="N1911" s="13" t="n">
        <v>0.847121</v>
      </c>
      <c r="O1911" s="9">
        <f>IF(C1911&lt;=1-Params!$B$4,0,MAX(0.1,ROUND(_xlfn.GAMMA.INV((C1911-(1-Params!$B$4))/Params!$B$4,Params!$B$5,Params!$B$6),1)))</f>
        <v/>
      </c>
      <c r="P1911" s="9">
        <f>IF(D1911&lt;=1-Params!$B$7,0,ROUND(_xlfn.GAMMA.INV((D1911-(1-Params!$B$7))/Params!$B$7,Params!$B$8,Params!$B$9),3))</f>
        <v/>
      </c>
      <c r="Q1911" s="9">
        <f>IF(E1911&lt;=1-Params!$B$4,0,MAX(0.1,ROUND(_xlfn.GAMMA.INV((E1911-(1-Params!$B$4))/Params!$B$4,Params!$B$5,Params!$B$6),1)))</f>
        <v/>
      </c>
      <c r="R1911" s="9">
        <f>IF(F1911&lt;=1-Params!$B$7,0,ROUND(_xlfn.GAMMA.INV((F1911-(1-Params!$B$7))/Params!$B$7,Params!$B$8,Params!$B$9),3))</f>
        <v/>
      </c>
      <c r="S1911" s="9">
        <f>IF(G1911&lt;=1-Params!$B$7,0,ROUND((Params!$B$10+Params!$B$11*G1911^Params!$B$12)*_xlfn.GAMMA.INV((G1911-(1-Params!$B$7))/Params!$B$7,Params!$B$8,Params!$B$9),3))</f>
        <v/>
      </c>
      <c r="T1911" s="9">
        <f>IF(H1911&lt;=1-Params!$B$4,0,MAX(0.1,ROUND((Params!$B$10+Params!$B$11*H1911^Params!$B$12)*_xlfn.GAMMA.INV((H1911-(1-Params!$B$4))/Params!$B$4,Params!$B$5,Params!$B$6),1)))</f>
        <v/>
      </c>
      <c r="U1911" s="9">
        <f>ROUND(_xlfn.NORM.INV(I1911,Params!$B$13,Params!$B$14),1)</f>
        <v/>
      </c>
      <c r="V1911" s="9">
        <f>ROUND(_xlfn.NORM.INV(J1911,Params!$B$15,Params!$B$16),2)</f>
        <v/>
      </c>
      <c r="W1911" s="9">
        <f>ROUND(_xlfn.NORM.INV(K1911,Params!$B$13,Params!$B$14),1)</f>
        <v/>
      </c>
      <c r="X1911" s="9">
        <f>ROUND(_xlfn.NORM.INV(L1911,Params!$B$15,Params!$B$16),2)</f>
        <v/>
      </c>
      <c r="Y1911" s="9">
        <f>ROUND(_xlfn.NORM.INV(M1911,Params!$B$15,Params!$B$16)+Params!$B$17+Params!$B$18*M1911,2)</f>
        <v/>
      </c>
      <c r="Z1911" s="9">
        <f>ROUND(_xlfn.NORM.INV(N1911,Params!$B$13,Params!$B$14)+Params!$B$17+Params!$B$18*N1911,1)</f>
        <v/>
      </c>
    </row>
    <row r="1912">
      <c r="A1912" s="11" t="n">
        <v>1911</v>
      </c>
      <c r="B1912" s="12">
        <f>INT((A1912-1)/122)+1</f>
        <v/>
      </c>
      <c r="C1912" s="13" t="n">
        <v>0.164253</v>
      </c>
      <c r="D1912" s="13" t="n">
        <v>0.048224</v>
      </c>
      <c r="E1912" s="13" t="n">
        <v>0.361115</v>
      </c>
      <c r="F1912" s="13" t="n">
        <v>0.584784</v>
      </c>
      <c r="G1912" s="13" t="n">
        <v>0.5145</v>
      </c>
      <c r="H1912" s="13" t="n">
        <v>0.200496</v>
      </c>
      <c r="I1912" s="13" t="n">
        <v>0.868603</v>
      </c>
      <c r="J1912" s="13" t="n">
        <v>0.5961959999999999</v>
      </c>
      <c r="K1912" s="13" t="n">
        <v>0.10991</v>
      </c>
      <c r="L1912" s="13" t="n">
        <v>0.978871</v>
      </c>
      <c r="M1912" s="13" t="n">
        <v>0.799183</v>
      </c>
      <c r="N1912" s="13" t="n">
        <v>0.370726</v>
      </c>
      <c r="O1912" s="9">
        <f>IF(C1912&lt;=1-Params!$B$4,0,MAX(0.1,ROUND(_xlfn.GAMMA.INV((C1912-(1-Params!$B$4))/Params!$B$4,Params!$B$5,Params!$B$6),1)))</f>
        <v/>
      </c>
      <c r="P1912" s="9">
        <f>IF(D1912&lt;=1-Params!$B$7,0,ROUND(_xlfn.GAMMA.INV((D1912-(1-Params!$B$7))/Params!$B$7,Params!$B$8,Params!$B$9),3))</f>
        <v/>
      </c>
      <c r="Q1912" s="9">
        <f>IF(E1912&lt;=1-Params!$B$4,0,MAX(0.1,ROUND(_xlfn.GAMMA.INV((E1912-(1-Params!$B$4))/Params!$B$4,Params!$B$5,Params!$B$6),1)))</f>
        <v/>
      </c>
      <c r="R1912" s="9">
        <f>IF(F1912&lt;=1-Params!$B$7,0,ROUND(_xlfn.GAMMA.INV((F1912-(1-Params!$B$7))/Params!$B$7,Params!$B$8,Params!$B$9),3))</f>
        <v/>
      </c>
      <c r="S1912" s="9">
        <f>IF(G1912&lt;=1-Params!$B$7,0,ROUND((Params!$B$10+Params!$B$11*G1912^Params!$B$12)*_xlfn.GAMMA.INV((G1912-(1-Params!$B$7))/Params!$B$7,Params!$B$8,Params!$B$9),3))</f>
        <v/>
      </c>
      <c r="T1912" s="9">
        <f>IF(H1912&lt;=1-Params!$B$4,0,MAX(0.1,ROUND((Params!$B$10+Params!$B$11*H1912^Params!$B$12)*_xlfn.GAMMA.INV((H1912-(1-Params!$B$4))/Params!$B$4,Params!$B$5,Params!$B$6),1)))</f>
        <v/>
      </c>
      <c r="U1912" s="9">
        <f>ROUND(_xlfn.NORM.INV(I1912,Params!$B$13,Params!$B$14),1)</f>
        <v/>
      </c>
      <c r="V1912" s="9">
        <f>ROUND(_xlfn.NORM.INV(J1912,Params!$B$15,Params!$B$16),2)</f>
        <v/>
      </c>
      <c r="W1912" s="9">
        <f>ROUND(_xlfn.NORM.INV(K1912,Params!$B$13,Params!$B$14),1)</f>
        <v/>
      </c>
      <c r="X1912" s="9">
        <f>ROUND(_xlfn.NORM.INV(L1912,Params!$B$15,Params!$B$16),2)</f>
        <v/>
      </c>
      <c r="Y1912" s="9">
        <f>ROUND(_xlfn.NORM.INV(M1912,Params!$B$15,Params!$B$16)+Params!$B$17+Params!$B$18*M1912,2)</f>
        <v/>
      </c>
      <c r="Z1912" s="9">
        <f>ROUND(_xlfn.NORM.INV(N1912,Params!$B$13,Params!$B$14)+Params!$B$17+Params!$B$18*N1912,1)</f>
        <v/>
      </c>
    </row>
    <row r="1913">
      <c r="A1913" s="11" t="n">
        <v>1912</v>
      </c>
      <c r="B1913" s="12">
        <f>INT((A1913-1)/122)+1</f>
        <v/>
      </c>
      <c r="C1913" s="13" t="n">
        <v>0.014112</v>
      </c>
      <c r="D1913" s="13" t="n">
        <v>0.044522</v>
      </c>
      <c r="E1913" s="13" t="n">
        <v>0.662451</v>
      </c>
      <c r="F1913" s="13" t="n">
        <v>0.57204</v>
      </c>
      <c r="G1913" s="13" t="n">
        <v>0.7952979999999999</v>
      </c>
      <c r="H1913" s="13" t="n">
        <v>0.328159</v>
      </c>
      <c r="I1913" s="13" t="n">
        <v>0.97521</v>
      </c>
      <c r="J1913" s="13" t="n">
        <v>0.716625</v>
      </c>
      <c r="K1913" s="13" t="n">
        <v>0.148352</v>
      </c>
      <c r="L1913" s="13" t="n">
        <v>0.946082</v>
      </c>
      <c r="M1913" s="13" t="n">
        <v>0.856186</v>
      </c>
      <c r="N1913" s="13" t="n">
        <v>0.727115</v>
      </c>
      <c r="O1913" s="9">
        <f>IF(C1913&lt;=1-Params!$B$4,0,MAX(0.1,ROUND(_xlfn.GAMMA.INV((C1913-(1-Params!$B$4))/Params!$B$4,Params!$B$5,Params!$B$6),1)))</f>
        <v/>
      </c>
      <c r="P1913" s="9">
        <f>IF(D1913&lt;=1-Params!$B$7,0,ROUND(_xlfn.GAMMA.INV((D1913-(1-Params!$B$7))/Params!$B$7,Params!$B$8,Params!$B$9),3))</f>
        <v/>
      </c>
      <c r="Q1913" s="9">
        <f>IF(E1913&lt;=1-Params!$B$4,0,MAX(0.1,ROUND(_xlfn.GAMMA.INV((E1913-(1-Params!$B$4))/Params!$B$4,Params!$B$5,Params!$B$6),1)))</f>
        <v/>
      </c>
      <c r="R1913" s="9">
        <f>IF(F1913&lt;=1-Params!$B$7,0,ROUND(_xlfn.GAMMA.INV((F1913-(1-Params!$B$7))/Params!$B$7,Params!$B$8,Params!$B$9),3))</f>
        <v/>
      </c>
      <c r="S1913" s="9">
        <f>IF(G1913&lt;=1-Params!$B$7,0,ROUND((Params!$B$10+Params!$B$11*G1913^Params!$B$12)*_xlfn.GAMMA.INV((G1913-(1-Params!$B$7))/Params!$B$7,Params!$B$8,Params!$B$9),3))</f>
        <v/>
      </c>
      <c r="T1913" s="9">
        <f>IF(H1913&lt;=1-Params!$B$4,0,MAX(0.1,ROUND((Params!$B$10+Params!$B$11*H1913^Params!$B$12)*_xlfn.GAMMA.INV((H1913-(1-Params!$B$4))/Params!$B$4,Params!$B$5,Params!$B$6),1)))</f>
        <v/>
      </c>
      <c r="U1913" s="9">
        <f>ROUND(_xlfn.NORM.INV(I1913,Params!$B$13,Params!$B$14),1)</f>
        <v/>
      </c>
      <c r="V1913" s="9">
        <f>ROUND(_xlfn.NORM.INV(J1913,Params!$B$15,Params!$B$16),2)</f>
        <v/>
      </c>
      <c r="W1913" s="9">
        <f>ROUND(_xlfn.NORM.INV(K1913,Params!$B$13,Params!$B$14),1)</f>
        <v/>
      </c>
      <c r="X1913" s="9">
        <f>ROUND(_xlfn.NORM.INV(L1913,Params!$B$15,Params!$B$16),2)</f>
        <v/>
      </c>
      <c r="Y1913" s="9">
        <f>ROUND(_xlfn.NORM.INV(M1913,Params!$B$15,Params!$B$16)+Params!$B$17+Params!$B$18*M1913,2)</f>
        <v/>
      </c>
      <c r="Z1913" s="9">
        <f>ROUND(_xlfn.NORM.INV(N1913,Params!$B$13,Params!$B$14)+Params!$B$17+Params!$B$18*N1913,1)</f>
        <v/>
      </c>
    </row>
    <row r="1914">
      <c r="A1914" s="11" t="n">
        <v>1913</v>
      </c>
      <c r="B1914" s="12">
        <f>INT((A1914-1)/122)+1</f>
        <v/>
      </c>
      <c r="C1914" s="13" t="n">
        <v>0.6714290000000001</v>
      </c>
      <c r="D1914" s="13" t="n">
        <v>0.210653</v>
      </c>
      <c r="E1914" s="13" t="n">
        <v>0.6162879999999999</v>
      </c>
      <c r="F1914" s="13" t="n">
        <v>0.476595</v>
      </c>
      <c r="G1914" s="13" t="n">
        <v>0.506081</v>
      </c>
      <c r="H1914" s="13" t="n">
        <v>0.599221</v>
      </c>
      <c r="I1914" s="13" t="n">
        <v>0.973422</v>
      </c>
      <c r="J1914" s="13" t="n">
        <v>0.788089</v>
      </c>
      <c r="K1914" s="13" t="n">
        <v>0.272318</v>
      </c>
      <c r="L1914" s="13" t="n">
        <v>0.921387</v>
      </c>
      <c r="M1914" s="13" t="n">
        <v>0.751209</v>
      </c>
      <c r="N1914" s="13" t="n">
        <v>0.409773</v>
      </c>
      <c r="O1914" s="9">
        <f>IF(C1914&lt;=1-Params!$B$4,0,MAX(0.1,ROUND(_xlfn.GAMMA.INV((C1914-(1-Params!$B$4))/Params!$B$4,Params!$B$5,Params!$B$6),1)))</f>
        <v/>
      </c>
      <c r="P1914" s="9">
        <f>IF(D1914&lt;=1-Params!$B$7,0,ROUND(_xlfn.GAMMA.INV((D1914-(1-Params!$B$7))/Params!$B$7,Params!$B$8,Params!$B$9),3))</f>
        <v/>
      </c>
      <c r="Q1914" s="9">
        <f>IF(E1914&lt;=1-Params!$B$4,0,MAX(0.1,ROUND(_xlfn.GAMMA.INV((E1914-(1-Params!$B$4))/Params!$B$4,Params!$B$5,Params!$B$6),1)))</f>
        <v/>
      </c>
      <c r="R1914" s="9">
        <f>IF(F1914&lt;=1-Params!$B$7,0,ROUND(_xlfn.GAMMA.INV((F1914-(1-Params!$B$7))/Params!$B$7,Params!$B$8,Params!$B$9),3))</f>
        <v/>
      </c>
      <c r="S1914" s="9">
        <f>IF(G1914&lt;=1-Params!$B$7,0,ROUND((Params!$B$10+Params!$B$11*G1914^Params!$B$12)*_xlfn.GAMMA.INV((G1914-(1-Params!$B$7))/Params!$B$7,Params!$B$8,Params!$B$9),3))</f>
        <v/>
      </c>
      <c r="T1914" s="9">
        <f>IF(H1914&lt;=1-Params!$B$4,0,MAX(0.1,ROUND((Params!$B$10+Params!$B$11*H1914^Params!$B$12)*_xlfn.GAMMA.INV((H1914-(1-Params!$B$4))/Params!$B$4,Params!$B$5,Params!$B$6),1)))</f>
        <v/>
      </c>
      <c r="U1914" s="9">
        <f>ROUND(_xlfn.NORM.INV(I1914,Params!$B$13,Params!$B$14),1)</f>
        <v/>
      </c>
      <c r="V1914" s="9">
        <f>ROUND(_xlfn.NORM.INV(J1914,Params!$B$15,Params!$B$16),2)</f>
        <v/>
      </c>
      <c r="W1914" s="9">
        <f>ROUND(_xlfn.NORM.INV(K1914,Params!$B$13,Params!$B$14),1)</f>
        <v/>
      </c>
      <c r="X1914" s="9">
        <f>ROUND(_xlfn.NORM.INV(L1914,Params!$B$15,Params!$B$16),2)</f>
        <v/>
      </c>
      <c r="Y1914" s="9">
        <f>ROUND(_xlfn.NORM.INV(M1914,Params!$B$15,Params!$B$16)+Params!$B$17+Params!$B$18*M1914,2)</f>
        <v/>
      </c>
      <c r="Z1914" s="9">
        <f>ROUND(_xlfn.NORM.INV(N1914,Params!$B$13,Params!$B$14)+Params!$B$17+Params!$B$18*N1914,1)</f>
        <v/>
      </c>
    </row>
    <row r="1915">
      <c r="A1915" s="11" t="n">
        <v>1914</v>
      </c>
      <c r="B1915" s="12">
        <f>INT((A1915-1)/122)+1</f>
        <v/>
      </c>
      <c r="C1915" s="13" t="n">
        <v>0.93689</v>
      </c>
      <c r="D1915" s="13" t="n">
        <v>0.49393</v>
      </c>
      <c r="E1915" s="13" t="n">
        <v>0.47459</v>
      </c>
      <c r="F1915" s="13" t="n">
        <v>0.193032</v>
      </c>
      <c r="G1915" s="13" t="n">
        <v>0.101459</v>
      </c>
      <c r="H1915" s="13" t="n">
        <v>0.905757</v>
      </c>
      <c r="I1915" s="13" t="n">
        <v>0.827881</v>
      </c>
      <c r="J1915" s="13" t="n">
        <v>0.762837</v>
      </c>
      <c r="K1915" s="13" t="n">
        <v>0.430109</v>
      </c>
      <c r="L1915" s="13" t="n">
        <v>0.9564</v>
      </c>
      <c r="M1915" s="13" t="n">
        <v>0.7510520000000001</v>
      </c>
      <c r="N1915" s="13" t="n">
        <v>0.050347</v>
      </c>
      <c r="O1915" s="9">
        <f>IF(C1915&lt;=1-Params!$B$4,0,MAX(0.1,ROUND(_xlfn.GAMMA.INV((C1915-(1-Params!$B$4))/Params!$B$4,Params!$B$5,Params!$B$6),1)))</f>
        <v/>
      </c>
      <c r="P1915" s="9">
        <f>IF(D1915&lt;=1-Params!$B$7,0,ROUND(_xlfn.GAMMA.INV((D1915-(1-Params!$B$7))/Params!$B$7,Params!$B$8,Params!$B$9),3))</f>
        <v/>
      </c>
      <c r="Q1915" s="9">
        <f>IF(E1915&lt;=1-Params!$B$4,0,MAX(0.1,ROUND(_xlfn.GAMMA.INV((E1915-(1-Params!$B$4))/Params!$B$4,Params!$B$5,Params!$B$6),1)))</f>
        <v/>
      </c>
      <c r="R1915" s="9">
        <f>IF(F1915&lt;=1-Params!$B$7,0,ROUND(_xlfn.GAMMA.INV((F1915-(1-Params!$B$7))/Params!$B$7,Params!$B$8,Params!$B$9),3))</f>
        <v/>
      </c>
      <c r="S1915" s="9">
        <f>IF(G1915&lt;=1-Params!$B$7,0,ROUND((Params!$B$10+Params!$B$11*G1915^Params!$B$12)*_xlfn.GAMMA.INV((G1915-(1-Params!$B$7))/Params!$B$7,Params!$B$8,Params!$B$9),3))</f>
        <v/>
      </c>
      <c r="T1915" s="9">
        <f>IF(H1915&lt;=1-Params!$B$4,0,MAX(0.1,ROUND((Params!$B$10+Params!$B$11*H1915^Params!$B$12)*_xlfn.GAMMA.INV((H1915-(1-Params!$B$4))/Params!$B$4,Params!$B$5,Params!$B$6),1)))</f>
        <v/>
      </c>
      <c r="U1915" s="9">
        <f>ROUND(_xlfn.NORM.INV(I1915,Params!$B$13,Params!$B$14),1)</f>
        <v/>
      </c>
      <c r="V1915" s="9">
        <f>ROUND(_xlfn.NORM.INV(J1915,Params!$B$15,Params!$B$16),2)</f>
        <v/>
      </c>
      <c r="W1915" s="9">
        <f>ROUND(_xlfn.NORM.INV(K1915,Params!$B$13,Params!$B$14),1)</f>
        <v/>
      </c>
      <c r="X1915" s="9">
        <f>ROUND(_xlfn.NORM.INV(L1915,Params!$B$15,Params!$B$16),2)</f>
        <v/>
      </c>
      <c r="Y1915" s="9">
        <f>ROUND(_xlfn.NORM.INV(M1915,Params!$B$15,Params!$B$16)+Params!$B$17+Params!$B$18*M1915,2)</f>
        <v/>
      </c>
      <c r="Z1915" s="9">
        <f>ROUND(_xlfn.NORM.INV(N1915,Params!$B$13,Params!$B$14)+Params!$B$17+Params!$B$18*N1915,1)</f>
        <v/>
      </c>
    </row>
    <row r="1916">
      <c r="A1916" s="11" t="n">
        <v>1915</v>
      </c>
      <c r="B1916" s="12">
        <f>INT((A1916-1)/122)+1</f>
        <v/>
      </c>
      <c r="C1916" s="13" t="n">
        <v>0.334742</v>
      </c>
      <c r="D1916" s="13" t="n">
        <v>0.730445</v>
      </c>
      <c r="E1916" s="13" t="n">
        <v>0.825915</v>
      </c>
      <c r="F1916" s="13" t="n">
        <v>0.129267</v>
      </c>
      <c r="G1916" s="13" t="n">
        <v>0.471371</v>
      </c>
      <c r="H1916" s="13" t="n">
        <v>0.873275</v>
      </c>
      <c r="I1916" s="13" t="n">
        <v>0.8727</v>
      </c>
      <c r="J1916" s="13" t="n">
        <v>0.273837</v>
      </c>
      <c r="K1916" s="13" t="n">
        <v>0.7212809999999999</v>
      </c>
      <c r="L1916" s="13" t="n">
        <v>0.506012</v>
      </c>
      <c r="M1916" s="13" t="n">
        <v>0.509308</v>
      </c>
      <c r="N1916" s="13" t="n">
        <v>0.606741</v>
      </c>
      <c r="O1916" s="9">
        <f>IF(C1916&lt;=1-Params!$B$4,0,MAX(0.1,ROUND(_xlfn.GAMMA.INV((C1916-(1-Params!$B$4))/Params!$B$4,Params!$B$5,Params!$B$6),1)))</f>
        <v/>
      </c>
      <c r="P1916" s="9">
        <f>IF(D1916&lt;=1-Params!$B$7,0,ROUND(_xlfn.GAMMA.INV((D1916-(1-Params!$B$7))/Params!$B$7,Params!$B$8,Params!$B$9),3))</f>
        <v/>
      </c>
      <c r="Q1916" s="9">
        <f>IF(E1916&lt;=1-Params!$B$4,0,MAX(0.1,ROUND(_xlfn.GAMMA.INV((E1916-(1-Params!$B$4))/Params!$B$4,Params!$B$5,Params!$B$6),1)))</f>
        <v/>
      </c>
      <c r="R1916" s="9">
        <f>IF(F1916&lt;=1-Params!$B$7,0,ROUND(_xlfn.GAMMA.INV((F1916-(1-Params!$B$7))/Params!$B$7,Params!$B$8,Params!$B$9),3))</f>
        <v/>
      </c>
      <c r="S1916" s="9">
        <f>IF(G1916&lt;=1-Params!$B$7,0,ROUND((Params!$B$10+Params!$B$11*G1916^Params!$B$12)*_xlfn.GAMMA.INV((G1916-(1-Params!$B$7))/Params!$B$7,Params!$B$8,Params!$B$9),3))</f>
        <v/>
      </c>
      <c r="T1916" s="9">
        <f>IF(H1916&lt;=1-Params!$B$4,0,MAX(0.1,ROUND((Params!$B$10+Params!$B$11*H1916^Params!$B$12)*_xlfn.GAMMA.INV((H1916-(1-Params!$B$4))/Params!$B$4,Params!$B$5,Params!$B$6),1)))</f>
        <v/>
      </c>
      <c r="U1916" s="9">
        <f>ROUND(_xlfn.NORM.INV(I1916,Params!$B$13,Params!$B$14),1)</f>
        <v/>
      </c>
      <c r="V1916" s="9">
        <f>ROUND(_xlfn.NORM.INV(J1916,Params!$B$15,Params!$B$16),2)</f>
        <v/>
      </c>
      <c r="W1916" s="9">
        <f>ROUND(_xlfn.NORM.INV(K1916,Params!$B$13,Params!$B$14),1)</f>
        <v/>
      </c>
      <c r="X1916" s="9">
        <f>ROUND(_xlfn.NORM.INV(L1916,Params!$B$15,Params!$B$16),2)</f>
        <v/>
      </c>
      <c r="Y1916" s="9">
        <f>ROUND(_xlfn.NORM.INV(M1916,Params!$B$15,Params!$B$16)+Params!$B$17+Params!$B$18*M1916,2)</f>
        <v/>
      </c>
      <c r="Z1916" s="9">
        <f>ROUND(_xlfn.NORM.INV(N1916,Params!$B$13,Params!$B$14)+Params!$B$17+Params!$B$18*N1916,1)</f>
        <v/>
      </c>
    </row>
    <row r="1917">
      <c r="A1917" s="11" t="n">
        <v>1916</v>
      </c>
      <c r="B1917" s="12">
        <f>INT((A1917-1)/122)+1</f>
        <v/>
      </c>
      <c r="C1917" s="13" t="n">
        <v>0.508499</v>
      </c>
      <c r="D1917" s="13" t="n">
        <v>0.355806</v>
      </c>
      <c r="E1917" s="13" t="n">
        <v>0.443067</v>
      </c>
      <c r="F1917" s="13" t="n">
        <v>0.225448</v>
      </c>
      <c r="G1917" s="13" t="n">
        <v>0.043596</v>
      </c>
      <c r="H1917" s="13" t="n">
        <v>0.586041</v>
      </c>
      <c r="I1917" s="13" t="n">
        <v>0.535179</v>
      </c>
      <c r="J1917" s="13" t="n">
        <v>0.06689100000000001</v>
      </c>
      <c r="K1917" s="13" t="n">
        <v>0.761313</v>
      </c>
      <c r="L1917" s="13" t="n">
        <v>0.786137</v>
      </c>
      <c r="M1917" s="13" t="n">
        <v>0.563228</v>
      </c>
      <c r="N1917" s="13" t="n">
        <v>0.610947</v>
      </c>
      <c r="O1917" s="9">
        <f>IF(C1917&lt;=1-Params!$B$4,0,MAX(0.1,ROUND(_xlfn.GAMMA.INV((C1917-(1-Params!$B$4))/Params!$B$4,Params!$B$5,Params!$B$6),1)))</f>
        <v/>
      </c>
      <c r="P1917" s="9">
        <f>IF(D1917&lt;=1-Params!$B$7,0,ROUND(_xlfn.GAMMA.INV((D1917-(1-Params!$B$7))/Params!$B$7,Params!$B$8,Params!$B$9),3))</f>
        <v/>
      </c>
      <c r="Q1917" s="9">
        <f>IF(E1917&lt;=1-Params!$B$4,0,MAX(0.1,ROUND(_xlfn.GAMMA.INV((E1917-(1-Params!$B$4))/Params!$B$4,Params!$B$5,Params!$B$6),1)))</f>
        <v/>
      </c>
      <c r="R1917" s="9">
        <f>IF(F1917&lt;=1-Params!$B$7,0,ROUND(_xlfn.GAMMA.INV((F1917-(1-Params!$B$7))/Params!$B$7,Params!$B$8,Params!$B$9),3))</f>
        <v/>
      </c>
      <c r="S1917" s="9">
        <f>IF(G1917&lt;=1-Params!$B$7,0,ROUND((Params!$B$10+Params!$B$11*G1917^Params!$B$12)*_xlfn.GAMMA.INV((G1917-(1-Params!$B$7))/Params!$B$7,Params!$B$8,Params!$B$9),3))</f>
        <v/>
      </c>
      <c r="T1917" s="9">
        <f>IF(H1917&lt;=1-Params!$B$4,0,MAX(0.1,ROUND((Params!$B$10+Params!$B$11*H1917^Params!$B$12)*_xlfn.GAMMA.INV((H1917-(1-Params!$B$4))/Params!$B$4,Params!$B$5,Params!$B$6),1)))</f>
        <v/>
      </c>
      <c r="U1917" s="9">
        <f>ROUND(_xlfn.NORM.INV(I1917,Params!$B$13,Params!$B$14),1)</f>
        <v/>
      </c>
      <c r="V1917" s="9">
        <f>ROUND(_xlfn.NORM.INV(J1917,Params!$B$15,Params!$B$16),2)</f>
        <v/>
      </c>
      <c r="W1917" s="9">
        <f>ROUND(_xlfn.NORM.INV(K1917,Params!$B$13,Params!$B$14),1)</f>
        <v/>
      </c>
      <c r="X1917" s="9">
        <f>ROUND(_xlfn.NORM.INV(L1917,Params!$B$15,Params!$B$16),2)</f>
        <v/>
      </c>
      <c r="Y1917" s="9">
        <f>ROUND(_xlfn.NORM.INV(M1917,Params!$B$15,Params!$B$16)+Params!$B$17+Params!$B$18*M1917,2)</f>
        <v/>
      </c>
      <c r="Z1917" s="9">
        <f>ROUND(_xlfn.NORM.INV(N1917,Params!$B$13,Params!$B$14)+Params!$B$17+Params!$B$18*N1917,1)</f>
        <v/>
      </c>
    </row>
    <row r="1918">
      <c r="A1918" s="11" t="n">
        <v>1917</v>
      </c>
      <c r="B1918" s="12">
        <f>INT((A1918-1)/122)+1</f>
        <v/>
      </c>
      <c r="C1918" s="13" t="n">
        <v>0.962984</v>
      </c>
      <c r="D1918" s="13" t="n">
        <v>0.836078</v>
      </c>
      <c r="E1918" s="13" t="n">
        <v>0.777359</v>
      </c>
      <c r="F1918" s="13" t="n">
        <v>0.167339</v>
      </c>
      <c r="G1918" s="13" t="n">
        <v>0.463414</v>
      </c>
      <c r="H1918" s="13" t="n">
        <v>0.21326</v>
      </c>
      <c r="I1918" s="13" t="n">
        <v>0.395074</v>
      </c>
      <c r="J1918" s="13" t="n">
        <v>0.066482</v>
      </c>
      <c r="K1918" s="13" t="n">
        <v>0.944624</v>
      </c>
      <c r="L1918" s="13" t="n">
        <v>0.470783</v>
      </c>
      <c r="M1918" s="13" t="n">
        <v>0.519425</v>
      </c>
      <c r="N1918" s="13" t="n">
        <v>0.203725</v>
      </c>
      <c r="O1918" s="9">
        <f>IF(C1918&lt;=1-Params!$B$4,0,MAX(0.1,ROUND(_xlfn.GAMMA.INV((C1918-(1-Params!$B$4))/Params!$B$4,Params!$B$5,Params!$B$6),1)))</f>
        <v/>
      </c>
      <c r="P1918" s="9">
        <f>IF(D1918&lt;=1-Params!$B$7,0,ROUND(_xlfn.GAMMA.INV((D1918-(1-Params!$B$7))/Params!$B$7,Params!$B$8,Params!$B$9),3))</f>
        <v/>
      </c>
      <c r="Q1918" s="9">
        <f>IF(E1918&lt;=1-Params!$B$4,0,MAX(0.1,ROUND(_xlfn.GAMMA.INV((E1918-(1-Params!$B$4))/Params!$B$4,Params!$B$5,Params!$B$6),1)))</f>
        <v/>
      </c>
      <c r="R1918" s="9">
        <f>IF(F1918&lt;=1-Params!$B$7,0,ROUND(_xlfn.GAMMA.INV((F1918-(1-Params!$B$7))/Params!$B$7,Params!$B$8,Params!$B$9),3))</f>
        <v/>
      </c>
      <c r="S1918" s="9">
        <f>IF(G1918&lt;=1-Params!$B$7,0,ROUND((Params!$B$10+Params!$B$11*G1918^Params!$B$12)*_xlfn.GAMMA.INV((G1918-(1-Params!$B$7))/Params!$B$7,Params!$B$8,Params!$B$9),3))</f>
        <v/>
      </c>
      <c r="T1918" s="9">
        <f>IF(H1918&lt;=1-Params!$B$4,0,MAX(0.1,ROUND((Params!$B$10+Params!$B$11*H1918^Params!$B$12)*_xlfn.GAMMA.INV((H1918-(1-Params!$B$4))/Params!$B$4,Params!$B$5,Params!$B$6),1)))</f>
        <v/>
      </c>
      <c r="U1918" s="9">
        <f>ROUND(_xlfn.NORM.INV(I1918,Params!$B$13,Params!$B$14),1)</f>
        <v/>
      </c>
      <c r="V1918" s="9">
        <f>ROUND(_xlfn.NORM.INV(J1918,Params!$B$15,Params!$B$16),2)</f>
        <v/>
      </c>
      <c r="W1918" s="9">
        <f>ROUND(_xlfn.NORM.INV(K1918,Params!$B$13,Params!$B$14),1)</f>
        <v/>
      </c>
      <c r="X1918" s="9">
        <f>ROUND(_xlfn.NORM.INV(L1918,Params!$B$15,Params!$B$16),2)</f>
        <v/>
      </c>
      <c r="Y1918" s="9">
        <f>ROUND(_xlfn.NORM.INV(M1918,Params!$B$15,Params!$B$16)+Params!$B$17+Params!$B$18*M1918,2)</f>
        <v/>
      </c>
      <c r="Z1918" s="9">
        <f>ROUND(_xlfn.NORM.INV(N1918,Params!$B$13,Params!$B$14)+Params!$B$17+Params!$B$18*N1918,1)</f>
        <v/>
      </c>
    </row>
    <row r="1919">
      <c r="A1919" s="11" t="n">
        <v>1918</v>
      </c>
      <c r="B1919" s="12">
        <f>INT((A1919-1)/122)+1</f>
        <v/>
      </c>
      <c r="C1919" s="13" t="n">
        <v>0.8286249999999999</v>
      </c>
      <c r="D1919" s="13" t="n">
        <v>0.946214</v>
      </c>
      <c r="E1919" s="13" t="n">
        <v>0.438253</v>
      </c>
      <c r="F1919" s="13" t="n">
        <v>0.59976</v>
      </c>
      <c r="G1919" s="13" t="n">
        <v>0.487082</v>
      </c>
      <c r="H1919" s="13" t="n">
        <v>0.697454</v>
      </c>
      <c r="I1919" s="13" t="n">
        <v>0.090349</v>
      </c>
      <c r="J1919" s="13" t="n">
        <v>0.5518</v>
      </c>
      <c r="K1919" s="13" t="n">
        <v>0.948014</v>
      </c>
      <c r="L1919" s="13" t="n">
        <v>0.441874</v>
      </c>
      <c r="M1919" s="13" t="n">
        <v>0.258689</v>
      </c>
      <c r="N1919" s="13" t="n">
        <v>0.865094</v>
      </c>
      <c r="O1919" s="9">
        <f>IF(C1919&lt;=1-Params!$B$4,0,MAX(0.1,ROUND(_xlfn.GAMMA.INV((C1919-(1-Params!$B$4))/Params!$B$4,Params!$B$5,Params!$B$6),1)))</f>
        <v/>
      </c>
      <c r="P1919" s="9">
        <f>IF(D1919&lt;=1-Params!$B$7,0,ROUND(_xlfn.GAMMA.INV((D1919-(1-Params!$B$7))/Params!$B$7,Params!$B$8,Params!$B$9),3))</f>
        <v/>
      </c>
      <c r="Q1919" s="9">
        <f>IF(E1919&lt;=1-Params!$B$4,0,MAX(0.1,ROUND(_xlfn.GAMMA.INV((E1919-(1-Params!$B$4))/Params!$B$4,Params!$B$5,Params!$B$6),1)))</f>
        <v/>
      </c>
      <c r="R1919" s="9">
        <f>IF(F1919&lt;=1-Params!$B$7,0,ROUND(_xlfn.GAMMA.INV((F1919-(1-Params!$B$7))/Params!$B$7,Params!$B$8,Params!$B$9),3))</f>
        <v/>
      </c>
      <c r="S1919" s="9">
        <f>IF(G1919&lt;=1-Params!$B$7,0,ROUND((Params!$B$10+Params!$B$11*G1919^Params!$B$12)*_xlfn.GAMMA.INV((G1919-(1-Params!$B$7))/Params!$B$7,Params!$B$8,Params!$B$9),3))</f>
        <v/>
      </c>
      <c r="T1919" s="9">
        <f>IF(H1919&lt;=1-Params!$B$4,0,MAX(0.1,ROUND((Params!$B$10+Params!$B$11*H1919^Params!$B$12)*_xlfn.GAMMA.INV((H1919-(1-Params!$B$4))/Params!$B$4,Params!$B$5,Params!$B$6),1)))</f>
        <v/>
      </c>
      <c r="U1919" s="9">
        <f>ROUND(_xlfn.NORM.INV(I1919,Params!$B$13,Params!$B$14),1)</f>
        <v/>
      </c>
      <c r="V1919" s="9">
        <f>ROUND(_xlfn.NORM.INV(J1919,Params!$B$15,Params!$B$16),2)</f>
        <v/>
      </c>
      <c r="W1919" s="9">
        <f>ROUND(_xlfn.NORM.INV(K1919,Params!$B$13,Params!$B$14),1)</f>
        <v/>
      </c>
      <c r="X1919" s="9">
        <f>ROUND(_xlfn.NORM.INV(L1919,Params!$B$15,Params!$B$16),2)</f>
        <v/>
      </c>
      <c r="Y1919" s="9">
        <f>ROUND(_xlfn.NORM.INV(M1919,Params!$B$15,Params!$B$16)+Params!$B$17+Params!$B$18*M1919,2)</f>
        <v/>
      </c>
      <c r="Z1919" s="9">
        <f>ROUND(_xlfn.NORM.INV(N1919,Params!$B$13,Params!$B$14)+Params!$B$17+Params!$B$18*N1919,1)</f>
        <v/>
      </c>
    </row>
    <row r="1920">
      <c r="A1920" s="11" t="n">
        <v>1919</v>
      </c>
      <c r="B1920" s="12">
        <f>INT((A1920-1)/122)+1</f>
        <v/>
      </c>
      <c r="C1920" s="13" t="n">
        <v>0.5935240000000001</v>
      </c>
      <c r="D1920" s="13" t="n">
        <v>0.266873</v>
      </c>
      <c r="E1920" s="13" t="n">
        <v>0.448881</v>
      </c>
      <c r="F1920" s="13" t="n">
        <v>0.816821</v>
      </c>
      <c r="G1920" s="13" t="n">
        <v>0.990038</v>
      </c>
      <c r="H1920" s="13" t="n">
        <v>0.472383</v>
      </c>
      <c r="I1920" s="13" t="n">
        <v>0.004941</v>
      </c>
      <c r="J1920" s="13" t="n">
        <v>0.665892</v>
      </c>
      <c r="K1920" s="13" t="n">
        <v>0.713743</v>
      </c>
      <c r="L1920" s="13" t="n">
        <v>0.384056</v>
      </c>
      <c r="M1920" s="13" t="n">
        <v>0.156925</v>
      </c>
      <c r="N1920" s="13" t="n">
        <v>0.420718</v>
      </c>
      <c r="O1920" s="9">
        <f>IF(C1920&lt;=1-Params!$B$4,0,MAX(0.1,ROUND(_xlfn.GAMMA.INV((C1920-(1-Params!$B$4))/Params!$B$4,Params!$B$5,Params!$B$6),1)))</f>
        <v/>
      </c>
      <c r="P1920" s="9">
        <f>IF(D1920&lt;=1-Params!$B$7,0,ROUND(_xlfn.GAMMA.INV((D1920-(1-Params!$B$7))/Params!$B$7,Params!$B$8,Params!$B$9),3))</f>
        <v/>
      </c>
      <c r="Q1920" s="9">
        <f>IF(E1920&lt;=1-Params!$B$4,0,MAX(0.1,ROUND(_xlfn.GAMMA.INV((E1920-(1-Params!$B$4))/Params!$B$4,Params!$B$5,Params!$B$6),1)))</f>
        <v/>
      </c>
      <c r="R1920" s="9">
        <f>IF(F1920&lt;=1-Params!$B$7,0,ROUND(_xlfn.GAMMA.INV((F1920-(1-Params!$B$7))/Params!$B$7,Params!$B$8,Params!$B$9),3))</f>
        <v/>
      </c>
      <c r="S1920" s="9">
        <f>IF(G1920&lt;=1-Params!$B$7,0,ROUND((Params!$B$10+Params!$B$11*G1920^Params!$B$12)*_xlfn.GAMMA.INV((G1920-(1-Params!$B$7))/Params!$B$7,Params!$B$8,Params!$B$9),3))</f>
        <v/>
      </c>
      <c r="T1920" s="9">
        <f>IF(H1920&lt;=1-Params!$B$4,0,MAX(0.1,ROUND((Params!$B$10+Params!$B$11*H1920^Params!$B$12)*_xlfn.GAMMA.INV((H1920-(1-Params!$B$4))/Params!$B$4,Params!$B$5,Params!$B$6),1)))</f>
        <v/>
      </c>
      <c r="U1920" s="9">
        <f>ROUND(_xlfn.NORM.INV(I1920,Params!$B$13,Params!$B$14),1)</f>
        <v/>
      </c>
      <c r="V1920" s="9">
        <f>ROUND(_xlfn.NORM.INV(J1920,Params!$B$15,Params!$B$16),2)</f>
        <v/>
      </c>
      <c r="W1920" s="9">
        <f>ROUND(_xlfn.NORM.INV(K1920,Params!$B$13,Params!$B$14),1)</f>
        <v/>
      </c>
      <c r="X1920" s="9">
        <f>ROUND(_xlfn.NORM.INV(L1920,Params!$B$15,Params!$B$16),2)</f>
        <v/>
      </c>
      <c r="Y1920" s="9">
        <f>ROUND(_xlfn.NORM.INV(M1920,Params!$B$15,Params!$B$16)+Params!$B$17+Params!$B$18*M1920,2)</f>
        <v/>
      </c>
      <c r="Z1920" s="9">
        <f>ROUND(_xlfn.NORM.INV(N1920,Params!$B$13,Params!$B$14)+Params!$B$17+Params!$B$18*N1920,1)</f>
        <v/>
      </c>
    </row>
    <row r="1921">
      <c r="A1921" s="11" t="n">
        <v>1920</v>
      </c>
      <c r="B1921" s="12">
        <f>INT((A1921-1)/122)+1</f>
        <v/>
      </c>
      <c r="C1921" s="13" t="n">
        <v>0.419012</v>
      </c>
      <c r="D1921" s="13" t="n">
        <v>0.716621</v>
      </c>
      <c r="E1921" s="13" t="n">
        <v>0.705673</v>
      </c>
      <c r="F1921" s="13" t="n">
        <v>0.260186</v>
      </c>
      <c r="G1921" s="13" t="n">
        <v>0.703009</v>
      </c>
      <c r="H1921" s="13" t="n">
        <v>0.777466</v>
      </c>
      <c r="I1921" s="13" t="n">
        <v>0.030982</v>
      </c>
      <c r="J1921" s="13" t="n">
        <v>0.762469</v>
      </c>
      <c r="K1921" s="13" t="n">
        <v>0.303082</v>
      </c>
      <c r="L1921" s="13" t="n">
        <v>0.91104</v>
      </c>
      <c r="M1921" s="13" t="n">
        <v>0.029379</v>
      </c>
      <c r="N1921" s="13" t="n">
        <v>0.623328</v>
      </c>
      <c r="O1921" s="9">
        <f>IF(C1921&lt;=1-Params!$B$4,0,MAX(0.1,ROUND(_xlfn.GAMMA.INV((C1921-(1-Params!$B$4))/Params!$B$4,Params!$B$5,Params!$B$6),1)))</f>
        <v/>
      </c>
      <c r="P1921" s="9">
        <f>IF(D1921&lt;=1-Params!$B$7,0,ROUND(_xlfn.GAMMA.INV((D1921-(1-Params!$B$7))/Params!$B$7,Params!$B$8,Params!$B$9),3))</f>
        <v/>
      </c>
      <c r="Q1921" s="9">
        <f>IF(E1921&lt;=1-Params!$B$4,0,MAX(0.1,ROUND(_xlfn.GAMMA.INV((E1921-(1-Params!$B$4))/Params!$B$4,Params!$B$5,Params!$B$6),1)))</f>
        <v/>
      </c>
      <c r="R1921" s="9">
        <f>IF(F1921&lt;=1-Params!$B$7,0,ROUND(_xlfn.GAMMA.INV((F1921-(1-Params!$B$7))/Params!$B$7,Params!$B$8,Params!$B$9),3))</f>
        <v/>
      </c>
      <c r="S1921" s="9">
        <f>IF(G1921&lt;=1-Params!$B$7,0,ROUND((Params!$B$10+Params!$B$11*G1921^Params!$B$12)*_xlfn.GAMMA.INV((G1921-(1-Params!$B$7))/Params!$B$7,Params!$B$8,Params!$B$9),3))</f>
        <v/>
      </c>
      <c r="T1921" s="9">
        <f>IF(H1921&lt;=1-Params!$B$4,0,MAX(0.1,ROUND((Params!$B$10+Params!$B$11*H1921^Params!$B$12)*_xlfn.GAMMA.INV((H1921-(1-Params!$B$4))/Params!$B$4,Params!$B$5,Params!$B$6),1)))</f>
        <v/>
      </c>
      <c r="U1921" s="9">
        <f>ROUND(_xlfn.NORM.INV(I1921,Params!$B$13,Params!$B$14),1)</f>
        <v/>
      </c>
      <c r="V1921" s="9">
        <f>ROUND(_xlfn.NORM.INV(J1921,Params!$B$15,Params!$B$16),2)</f>
        <v/>
      </c>
      <c r="W1921" s="9">
        <f>ROUND(_xlfn.NORM.INV(K1921,Params!$B$13,Params!$B$14),1)</f>
        <v/>
      </c>
      <c r="X1921" s="9">
        <f>ROUND(_xlfn.NORM.INV(L1921,Params!$B$15,Params!$B$16),2)</f>
        <v/>
      </c>
      <c r="Y1921" s="9">
        <f>ROUND(_xlfn.NORM.INV(M1921,Params!$B$15,Params!$B$16)+Params!$B$17+Params!$B$18*M1921,2)</f>
        <v/>
      </c>
      <c r="Z1921" s="9">
        <f>ROUND(_xlfn.NORM.INV(N1921,Params!$B$13,Params!$B$14)+Params!$B$17+Params!$B$18*N1921,1)</f>
        <v/>
      </c>
    </row>
    <row r="1922">
      <c r="A1922" s="11" t="n">
        <v>1921</v>
      </c>
      <c r="B1922" s="12">
        <f>INT((A1922-1)/122)+1</f>
        <v/>
      </c>
      <c r="C1922" s="13" t="n">
        <v>0.6358819999999999</v>
      </c>
      <c r="D1922" s="13" t="n">
        <v>0.904413</v>
      </c>
      <c r="E1922" s="13" t="n">
        <v>0.461346</v>
      </c>
      <c r="F1922" s="13" t="n">
        <v>0.061899</v>
      </c>
      <c r="G1922" s="13" t="n">
        <v>0.452906</v>
      </c>
      <c r="H1922" s="13" t="n">
        <v>0.824987</v>
      </c>
      <c r="I1922" s="13" t="n">
        <v>0.670993</v>
      </c>
      <c r="J1922" s="13" t="n">
        <v>0.7542410000000001</v>
      </c>
      <c r="K1922" s="13" t="n">
        <v>0.83863</v>
      </c>
      <c r="L1922" s="13" t="n">
        <v>0.408137</v>
      </c>
      <c r="M1922" s="13" t="n">
        <v>0.024624</v>
      </c>
      <c r="N1922" s="13" t="n">
        <v>0.729478</v>
      </c>
      <c r="O1922" s="9">
        <f>IF(C1922&lt;=1-Params!$B$4,0,MAX(0.1,ROUND(_xlfn.GAMMA.INV((C1922-(1-Params!$B$4))/Params!$B$4,Params!$B$5,Params!$B$6),1)))</f>
        <v/>
      </c>
      <c r="P1922" s="9">
        <f>IF(D1922&lt;=1-Params!$B$7,0,ROUND(_xlfn.GAMMA.INV((D1922-(1-Params!$B$7))/Params!$B$7,Params!$B$8,Params!$B$9),3))</f>
        <v/>
      </c>
      <c r="Q1922" s="9">
        <f>IF(E1922&lt;=1-Params!$B$4,0,MAX(0.1,ROUND(_xlfn.GAMMA.INV((E1922-(1-Params!$B$4))/Params!$B$4,Params!$B$5,Params!$B$6),1)))</f>
        <v/>
      </c>
      <c r="R1922" s="9">
        <f>IF(F1922&lt;=1-Params!$B$7,0,ROUND(_xlfn.GAMMA.INV((F1922-(1-Params!$B$7))/Params!$B$7,Params!$B$8,Params!$B$9),3))</f>
        <v/>
      </c>
      <c r="S1922" s="9">
        <f>IF(G1922&lt;=1-Params!$B$7,0,ROUND((Params!$B$10+Params!$B$11*G1922^Params!$B$12)*_xlfn.GAMMA.INV((G1922-(1-Params!$B$7))/Params!$B$7,Params!$B$8,Params!$B$9),3))</f>
        <v/>
      </c>
      <c r="T1922" s="9">
        <f>IF(H1922&lt;=1-Params!$B$4,0,MAX(0.1,ROUND((Params!$B$10+Params!$B$11*H1922^Params!$B$12)*_xlfn.GAMMA.INV((H1922-(1-Params!$B$4))/Params!$B$4,Params!$B$5,Params!$B$6),1)))</f>
        <v/>
      </c>
      <c r="U1922" s="9">
        <f>ROUND(_xlfn.NORM.INV(I1922,Params!$B$13,Params!$B$14),1)</f>
        <v/>
      </c>
      <c r="V1922" s="9">
        <f>ROUND(_xlfn.NORM.INV(J1922,Params!$B$15,Params!$B$16),2)</f>
        <v/>
      </c>
      <c r="W1922" s="9">
        <f>ROUND(_xlfn.NORM.INV(K1922,Params!$B$13,Params!$B$14),1)</f>
        <v/>
      </c>
      <c r="X1922" s="9">
        <f>ROUND(_xlfn.NORM.INV(L1922,Params!$B$15,Params!$B$16),2)</f>
        <v/>
      </c>
      <c r="Y1922" s="9">
        <f>ROUND(_xlfn.NORM.INV(M1922,Params!$B$15,Params!$B$16)+Params!$B$17+Params!$B$18*M1922,2)</f>
        <v/>
      </c>
      <c r="Z1922" s="9">
        <f>ROUND(_xlfn.NORM.INV(N1922,Params!$B$13,Params!$B$14)+Params!$B$17+Params!$B$18*N1922,1)</f>
        <v/>
      </c>
    </row>
    <row r="1923">
      <c r="A1923" s="11" t="n">
        <v>1922</v>
      </c>
      <c r="B1923" s="12">
        <f>INT((A1923-1)/122)+1</f>
        <v/>
      </c>
      <c r="C1923" s="13" t="n">
        <v>0.846073</v>
      </c>
      <c r="D1923" s="13" t="n">
        <v>0.979268</v>
      </c>
      <c r="E1923" s="13" t="n">
        <v>0.9395</v>
      </c>
      <c r="F1923" s="13" t="n">
        <v>0.264435</v>
      </c>
      <c r="G1923" s="13" t="n">
        <v>0.039197</v>
      </c>
      <c r="H1923" s="13" t="n">
        <v>0.953693</v>
      </c>
      <c r="I1923" s="13" t="n">
        <v>0.216688</v>
      </c>
      <c r="J1923" s="13" t="n">
        <v>0.655303</v>
      </c>
      <c r="K1923" s="13" t="n">
        <v>0.738424</v>
      </c>
      <c r="L1923" s="13" t="n">
        <v>0.782727</v>
      </c>
      <c r="M1923" s="13" t="n">
        <v>0.003694</v>
      </c>
      <c r="N1923" s="13" t="n">
        <v>0.745197</v>
      </c>
      <c r="O1923" s="9">
        <f>IF(C1923&lt;=1-Params!$B$4,0,MAX(0.1,ROUND(_xlfn.GAMMA.INV((C1923-(1-Params!$B$4))/Params!$B$4,Params!$B$5,Params!$B$6),1)))</f>
        <v/>
      </c>
      <c r="P1923" s="9">
        <f>IF(D1923&lt;=1-Params!$B$7,0,ROUND(_xlfn.GAMMA.INV((D1923-(1-Params!$B$7))/Params!$B$7,Params!$B$8,Params!$B$9),3))</f>
        <v/>
      </c>
      <c r="Q1923" s="9">
        <f>IF(E1923&lt;=1-Params!$B$4,0,MAX(0.1,ROUND(_xlfn.GAMMA.INV((E1923-(1-Params!$B$4))/Params!$B$4,Params!$B$5,Params!$B$6),1)))</f>
        <v/>
      </c>
      <c r="R1923" s="9">
        <f>IF(F1923&lt;=1-Params!$B$7,0,ROUND(_xlfn.GAMMA.INV((F1923-(1-Params!$B$7))/Params!$B$7,Params!$B$8,Params!$B$9),3))</f>
        <v/>
      </c>
      <c r="S1923" s="9">
        <f>IF(G1923&lt;=1-Params!$B$7,0,ROUND((Params!$B$10+Params!$B$11*G1923^Params!$B$12)*_xlfn.GAMMA.INV((G1923-(1-Params!$B$7))/Params!$B$7,Params!$B$8,Params!$B$9),3))</f>
        <v/>
      </c>
      <c r="T1923" s="9">
        <f>IF(H1923&lt;=1-Params!$B$4,0,MAX(0.1,ROUND((Params!$B$10+Params!$B$11*H1923^Params!$B$12)*_xlfn.GAMMA.INV((H1923-(1-Params!$B$4))/Params!$B$4,Params!$B$5,Params!$B$6),1)))</f>
        <v/>
      </c>
      <c r="U1923" s="9">
        <f>ROUND(_xlfn.NORM.INV(I1923,Params!$B$13,Params!$B$14),1)</f>
        <v/>
      </c>
      <c r="V1923" s="9">
        <f>ROUND(_xlfn.NORM.INV(J1923,Params!$B$15,Params!$B$16),2)</f>
        <v/>
      </c>
      <c r="W1923" s="9">
        <f>ROUND(_xlfn.NORM.INV(K1923,Params!$B$13,Params!$B$14),1)</f>
        <v/>
      </c>
      <c r="X1923" s="9">
        <f>ROUND(_xlfn.NORM.INV(L1923,Params!$B$15,Params!$B$16),2)</f>
        <v/>
      </c>
      <c r="Y1923" s="9">
        <f>ROUND(_xlfn.NORM.INV(M1923,Params!$B$15,Params!$B$16)+Params!$B$17+Params!$B$18*M1923,2)</f>
        <v/>
      </c>
      <c r="Z1923" s="9">
        <f>ROUND(_xlfn.NORM.INV(N1923,Params!$B$13,Params!$B$14)+Params!$B$17+Params!$B$18*N1923,1)</f>
        <v/>
      </c>
    </row>
    <row r="1924">
      <c r="A1924" s="11" t="n">
        <v>1923</v>
      </c>
      <c r="B1924" s="12">
        <f>INT((A1924-1)/122)+1</f>
        <v/>
      </c>
      <c r="C1924" s="13" t="n">
        <v>0.7852</v>
      </c>
      <c r="D1924" s="13" t="n">
        <v>0.39871</v>
      </c>
      <c r="E1924" s="13" t="n">
        <v>0.719016</v>
      </c>
      <c r="F1924" s="13" t="n">
        <v>0.718498</v>
      </c>
      <c r="G1924" s="13" t="n">
        <v>0.745539</v>
      </c>
      <c r="H1924" s="13" t="n">
        <v>0.768994</v>
      </c>
      <c r="I1924" s="13" t="n">
        <v>0.109784</v>
      </c>
      <c r="J1924" s="13" t="n">
        <v>0.524133</v>
      </c>
      <c r="K1924" s="13" t="n">
        <v>0.839457</v>
      </c>
      <c r="L1924" s="13" t="n">
        <v>0.892193</v>
      </c>
      <c r="M1924" s="13" t="n">
        <v>0.009273</v>
      </c>
      <c r="N1924" s="13" t="n">
        <v>0.636338</v>
      </c>
      <c r="O1924" s="9">
        <f>IF(C1924&lt;=1-Params!$B$4,0,MAX(0.1,ROUND(_xlfn.GAMMA.INV((C1924-(1-Params!$B$4))/Params!$B$4,Params!$B$5,Params!$B$6),1)))</f>
        <v/>
      </c>
      <c r="P1924" s="9">
        <f>IF(D1924&lt;=1-Params!$B$7,0,ROUND(_xlfn.GAMMA.INV((D1924-(1-Params!$B$7))/Params!$B$7,Params!$B$8,Params!$B$9),3))</f>
        <v/>
      </c>
      <c r="Q1924" s="9">
        <f>IF(E1924&lt;=1-Params!$B$4,0,MAX(0.1,ROUND(_xlfn.GAMMA.INV((E1924-(1-Params!$B$4))/Params!$B$4,Params!$B$5,Params!$B$6),1)))</f>
        <v/>
      </c>
      <c r="R1924" s="9">
        <f>IF(F1924&lt;=1-Params!$B$7,0,ROUND(_xlfn.GAMMA.INV((F1924-(1-Params!$B$7))/Params!$B$7,Params!$B$8,Params!$B$9),3))</f>
        <v/>
      </c>
      <c r="S1924" s="9">
        <f>IF(G1924&lt;=1-Params!$B$7,0,ROUND((Params!$B$10+Params!$B$11*G1924^Params!$B$12)*_xlfn.GAMMA.INV((G1924-(1-Params!$B$7))/Params!$B$7,Params!$B$8,Params!$B$9),3))</f>
        <v/>
      </c>
      <c r="T1924" s="9">
        <f>IF(H1924&lt;=1-Params!$B$4,0,MAX(0.1,ROUND((Params!$B$10+Params!$B$11*H1924^Params!$B$12)*_xlfn.GAMMA.INV((H1924-(1-Params!$B$4))/Params!$B$4,Params!$B$5,Params!$B$6),1)))</f>
        <v/>
      </c>
      <c r="U1924" s="9">
        <f>ROUND(_xlfn.NORM.INV(I1924,Params!$B$13,Params!$B$14),1)</f>
        <v/>
      </c>
      <c r="V1924" s="9">
        <f>ROUND(_xlfn.NORM.INV(J1924,Params!$B$15,Params!$B$16),2)</f>
        <v/>
      </c>
      <c r="W1924" s="9">
        <f>ROUND(_xlfn.NORM.INV(K1924,Params!$B$13,Params!$B$14),1)</f>
        <v/>
      </c>
      <c r="X1924" s="9">
        <f>ROUND(_xlfn.NORM.INV(L1924,Params!$B$15,Params!$B$16),2)</f>
        <v/>
      </c>
      <c r="Y1924" s="9">
        <f>ROUND(_xlfn.NORM.INV(M1924,Params!$B$15,Params!$B$16)+Params!$B$17+Params!$B$18*M1924,2)</f>
        <v/>
      </c>
      <c r="Z1924" s="9">
        <f>ROUND(_xlfn.NORM.INV(N1924,Params!$B$13,Params!$B$14)+Params!$B$17+Params!$B$18*N1924,1)</f>
        <v/>
      </c>
    </row>
    <row r="1925">
      <c r="A1925" s="11" t="n">
        <v>1924</v>
      </c>
      <c r="B1925" s="12">
        <f>INT((A1925-1)/122)+1</f>
        <v/>
      </c>
      <c r="C1925" s="13" t="n">
        <v>0.190272</v>
      </c>
      <c r="D1925" s="13" t="n">
        <v>0.937385</v>
      </c>
      <c r="E1925" s="13" t="n">
        <v>0.276384</v>
      </c>
      <c r="F1925" s="13" t="n">
        <v>0.544788</v>
      </c>
      <c r="G1925" s="13" t="n">
        <v>0.996576</v>
      </c>
      <c r="H1925" s="13" t="n">
        <v>0.884132</v>
      </c>
      <c r="I1925" s="13" t="n">
        <v>0.354681</v>
      </c>
      <c r="J1925" s="13" t="n">
        <v>0.801329</v>
      </c>
      <c r="K1925" s="13" t="n">
        <v>0.865374</v>
      </c>
      <c r="L1925" s="13" t="n">
        <v>0.962216</v>
      </c>
      <c r="M1925" s="13" t="n">
        <v>0.000174</v>
      </c>
      <c r="N1925" s="13" t="n">
        <v>0.647549</v>
      </c>
      <c r="O1925" s="9">
        <f>IF(C1925&lt;=1-Params!$B$4,0,MAX(0.1,ROUND(_xlfn.GAMMA.INV((C1925-(1-Params!$B$4))/Params!$B$4,Params!$B$5,Params!$B$6),1)))</f>
        <v/>
      </c>
      <c r="P1925" s="9">
        <f>IF(D1925&lt;=1-Params!$B$7,0,ROUND(_xlfn.GAMMA.INV((D1925-(1-Params!$B$7))/Params!$B$7,Params!$B$8,Params!$B$9),3))</f>
        <v/>
      </c>
      <c r="Q1925" s="9">
        <f>IF(E1925&lt;=1-Params!$B$4,0,MAX(0.1,ROUND(_xlfn.GAMMA.INV((E1925-(1-Params!$B$4))/Params!$B$4,Params!$B$5,Params!$B$6),1)))</f>
        <v/>
      </c>
      <c r="R1925" s="9">
        <f>IF(F1925&lt;=1-Params!$B$7,0,ROUND(_xlfn.GAMMA.INV((F1925-(1-Params!$B$7))/Params!$B$7,Params!$B$8,Params!$B$9),3))</f>
        <v/>
      </c>
      <c r="S1925" s="9">
        <f>IF(G1925&lt;=1-Params!$B$7,0,ROUND((Params!$B$10+Params!$B$11*G1925^Params!$B$12)*_xlfn.GAMMA.INV((G1925-(1-Params!$B$7))/Params!$B$7,Params!$B$8,Params!$B$9),3))</f>
        <v/>
      </c>
      <c r="T1925" s="9">
        <f>IF(H1925&lt;=1-Params!$B$4,0,MAX(0.1,ROUND((Params!$B$10+Params!$B$11*H1925^Params!$B$12)*_xlfn.GAMMA.INV((H1925-(1-Params!$B$4))/Params!$B$4,Params!$B$5,Params!$B$6),1)))</f>
        <v/>
      </c>
      <c r="U1925" s="9">
        <f>ROUND(_xlfn.NORM.INV(I1925,Params!$B$13,Params!$B$14),1)</f>
        <v/>
      </c>
      <c r="V1925" s="9">
        <f>ROUND(_xlfn.NORM.INV(J1925,Params!$B$15,Params!$B$16),2)</f>
        <v/>
      </c>
      <c r="W1925" s="9">
        <f>ROUND(_xlfn.NORM.INV(K1925,Params!$B$13,Params!$B$14),1)</f>
        <v/>
      </c>
      <c r="X1925" s="9">
        <f>ROUND(_xlfn.NORM.INV(L1925,Params!$B$15,Params!$B$16),2)</f>
        <v/>
      </c>
      <c r="Y1925" s="9">
        <f>ROUND(_xlfn.NORM.INV(M1925,Params!$B$15,Params!$B$16)+Params!$B$17+Params!$B$18*M1925,2)</f>
        <v/>
      </c>
      <c r="Z1925" s="9">
        <f>ROUND(_xlfn.NORM.INV(N1925,Params!$B$13,Params!$B$14)+Params!$B$17+Params!$B$18*N1925,1)</f>
        <v/>
      </c>
    </row>
    <row r="1926">
      <c r="A1926" s="11" t="n">
        <v>1925</v>
      </c>
      <c r="B1926" s="12">
        <f>INT((A1926-1)/122)+1</f>
        <v/>
      </c>
      <c r="C1926" s="13" t="n">
        <v>0.294132</v>
      </c>
      <c r="D1926" s="13" t="n">
        <v>0.882551</v>
      </c>
      <c r="E1926" s="13" t="n">
        <v>0.582392</v>
      </c>
      <c r="F1926" s="13" t="n">
        <v>0.258801</v>
      </c>
      <c r="G1926" s="13" t="n">
        <v>0.358898</v>
      </c>
      <c r="H1926" s="13" t="n">
        <v>0.226839</v>
      </c>
      <c r="I1926" s="13" t="n">
        <v>0.04239</v>
      </c>
      <c r="J1926" s="13" t="n">
        <v>0.573675</v>
      </c>
      <c r="K1926" s="13" t="n">
        <v>0.478372</v>
      </c>
      <c r="L1926" s="13" t="n">
        <v>0.883346</v>
      </c>
      <c r="M1926" s="13" t="n">
        <v>0.014678</v>
      </c>
      <c r="N1926" s="13" t="n">
        <v>0.9799870000000001</v>
      </c>
      <c r="O1926" s="9">
        <f>IF(C1926&lt;=1-Params!$B$4,0,MAX(0.1,ROUND(_xlfn.GAMMA.INV((C1926-(1-Params!$B$4))/Params!$B$4,Params!$B$5,Params!$B$6),1)))</f>
        <v/>
      </c>
      <c r="P1926" s="9">
        <f>IF(D1926&lt;=1-Params!$B$7,0,ROUND(_xlfn.GAMMA.INV((D1926-(1-Params!$B$7))/Params!$B$7,Params!$B$8,Params!$B$9),3))</f>
        <v/>
      </c>
      <c r="Q1926" s="9">
        <f>IF(E1926&lt;=1-Params!$B$4,0,MAX(0.1,ROUND(_xlfn.GAMMA.INV((E1926-(1-Params!$B$4))/Params!$B$4,Params!$B$5,Params!$B$6),1)))</f>
        <v/>
      </c>
      <c r="R1926" s="9">
        <f>IF(F1926&lt;=1-Params!$B$7,0,ROUND(_xlfn.GAMMA.INV((F1926-(1-Params!$B$7))/Params!$B$7,Params!$B$8,Params!$B$9),3))</f>
        <v/>
      </c>
      <c r="S1926" s="9">
        <f>IF(G1926&lt;=1-Params!$B$7,0,ROUND((Params!$B$10+Params!$B$11*G1926^Params!$B$12)*_xlfn.GAMMA.INV((G1926-(1-Params!$B$7))/Params!$B$7,Params!$B$8,Params!$B$9),3))</f>
        <v/>
      </c>
      <c r="T1926" s="9">
        <f>IF(H1926&lt;=1-Params!$B$4,0,MAX(0.1,ROUND((Params!$B$10+Params!$B$11*H1926^Params!$B$12)*_xlfn.GAMMA.INV((H1926-(1-Params!$B$4))/Params!$B$4,Params!$B$5,Params!$B$6),1)))</f>
        <v/>
      </c>
      <c r="U1926" s="9">
        <f>ROUND(_xlfn.NORM.INV(I1926,Params!$B$13,Params!$B$14),1)</f>
        <v/>
      </c>
      <c r="V1926" s="9">
        <f>ROUND(_xlfn.NORM.INV(J1926,Params!$B$15,Params!$B$16),2)</f>
        <v/>
      </c>
      <c r="W1926" s="9">
        <f>ROUND(_xlfn.NORM.INV(K1926,Params!$B$13,Params!$B$14),1)</f>
        <v/>
      </c>
      <c r="X1926" s="9">
        <f>ROUND(_xlfn.NORM.INV(L1926,Params!$B$15,Params!$B$16),2)</f>
        <v/>
      </c>
      <c r="Y1926" s="9">
        <f>ROUND(_xlfn.NORM.INV(M1926,Params!$B$15,Params!$B$16)+Params!$B$17+Params!$B$18*M1926,2)</f>
        <v/>
      </c>
      <c r="Z1926" s="9">
        <f>ROUND(_xlfn.NORM.INV(N1926,Params!$B$13,Params!$B$14)+Params!$B$17+Params!$B$18*N1926,1)</f>
        <v/>
      </c>
    </row>
    <row r="1927">
      <c r="A1927" s="11" t="n">
        <v>1926</v>
      </c>
      <c r="B1927" s="12">
        <f>INT((A1927-1)/122)+1</f>
        <v/>
      </c>
      <c r="C1927" s="13" t="n">
        <v>0.564311</v>
      </c>
      <c r="D1927" s="13" t="n">
        <v>0.905465</v>
      </c>
      <c r="E1927" s="13" t="n">
        <v>0.363788</v>
      </c>
      <c r="F1927" s="13" t="n">
        <v>0.81521</v>
      </c>
      <c r="G1927" s="13" t="n">
        <v>0.158046</v>
      </c>
      <c r="H1927" s="13" t="n">
        <v>0.9328959999999999</v>
      </c>
      <c r="I1927" s="13" t="n">
        <v>0.068784</v>
      </c>
      <c r="J1927" s="13" t="n">
        <v>0.734104</v>
      </c>
      <c r="K1927" s="13" t="n">
        <v>0.206219</v>
      </c>
      <c r="L1927" s="13" t="n">
        <v>0.817213</v>
      </c>
      <c r="M1927" s="13" t="n">
        <v>0.038826</v>
      </c>
      <c r="N1927" s="13" t="n">
        <v>0.872136</v>
      </c>
      <c r="O1927" s="9">
        <f>IF(C1927&lt;=1-Params!$B$4,0,MAX(0.1,ROUND(_xlfn.GAMMA.INV((C1927-(1-Params!$B$4))/Params!$B$4,Params!$B$5,Params!$B$6),1)))</f>
        <v/>
      </c>
      <c r="P1927" s="9">
        <f>IF(D1927&lt;=1-Params!$B$7,0,ROUND(_xlfn.GAMMA.INV((D1927-(1-Params!$B$7))/Params!$B$7,Params!$B$8,Params!$B$9),3))</f>
        <v/>
      </c>
      <c r="Q1927" s="9">
        <f>IF(E1927&lt;=1-Params!$B$4,0,MAX(0.1,ROUND(_xlfn.GAMMA.INV((E1927-(1-Params!$B$4))/Params!$B$4,Params!$B$5,Params!$B$6),1)))</f>
        <v/>
      </c>
      <c r="R1927" s="9">
        <f>IF(F1927&lt;=1-Params!$B$7,0,ROUND(_xlfn.GAMMA.INV((F1927-(1-Params!$B$7))/Params!$B$7,Params!$B$8,Params!$B$9),3))</f>
        <v/>
      </c>
      <c r="S1927" s="9">
        <f>IF(G1927&lt;=1-Params!$B$7,0,ROUND((Params!$B$10+Params!$B$11*G1927^Params!$B$12)*_xlfn.GAMMA.INV((G1927-(1-Params!$B$7))/Params!$B$7,Params!$B$8,Params!$B$9),3))</f>
        <v/>
      </c>
      <c r="T1927" s="9">
        <f>IF(H1927&lt;=1-Params!$B$4,0,MAX(0.1,ROUND((Params!$B$10+Params!$B$11*H1927^Params!$B$12)*_xlfn.GAMMA.INV((H1927-(1-Params!$B$4))/Params!$B$4,Params!$B$5,Params!$B$6),1)))</f>
        <v/>
      </c>
      <c r="U1927" s="9">
        <f>ROUND(_xlfn.NORM.INV(I1927,Params!$B$13,Params!$B$14),1)</f>
        <v/>
      </c>
      <c r="V1927" s="9">
        <f>ROUND(_xlfn.NORM.INV(J1927,Params!$B$15,Params!$B$16),2)</f>
        <v/>
      </c>
      <c r="W1927" s="9">
        <f>ROUND(_xlfn.NORM.INV(K1927,Params!$B$13,Params!$B$14),1)</f>
        <v/>
      </c>
      <c r="X1927" s="9">
        <f>ROUND(_xlfn.NORM.INV(L1927,Params!$B$15,Params!$B$16),2)</f>
        <v/>
      </c>
      <c r="Y1927" s="9">
        <f>ROUND(_xlfn.NORM.INV(M1927,Params!$B$15,Params!$B$16)+Params!$B$17+Params!$B$18*M1927,2)</f>
        <v/>
      </c>
      <c r="Z1927" s="9">
        <f>ROUND(_xlfn.NORM.INV(N1927,Params!$B$13,Params!$B$14)+Params!$B$17+Params!$B$18*N1927,1)</f>
        <v/>
      </c>
    </row>
    <row r="1928">
      <c r="A1928" s="11" t="n">
        <v>1927</v>
      </c>
      <c r="B1928" s="12">
        <f>INT((A1928-1)/122)+1</f>
        <v/>
      </c>
      <c r="C1928" s="13" t="n">
        <v>0.032408</v>
      </c>
      <c r="D1928" s="13" t="n">
        <v>0.33431</v>
      </c>
      <c r="E1928" s="13" t="n">
        <v>0.314159</v>
      </c>
      <c r="F1928" s="13" t="n">
        <v>0.94496</v>
      </c>
      <c r="G1928" s="13" t="n">
        <v>0.388854</v>
      </c>
      <c r="H1928" s="13" t="n">
        <v>0.735036</v>
      </c>
      <c r="I1928" s="13" t="n">
        <v>0.361904</v>
      </c>
      <c r="J1928" s="13" t="n">
        <v>0.494035</v>
      </c>
      <c r="K1928" s="13" t="n">
        <v>0.576014</v>
      </c>
      <c r="L1928" s="13" t="n">
        <v>0.921548</v>
      </c>
      <c r="M1928" s="13" t="n">
        <v>0.07489700000000001</v>
      </c>
      <c r="N1928" s="13" t="n">
        <v>0.819549</v>
      </c>
      <c r="O1928" s="9">
        <f>IF(C1928&lt;=1-Params!$B$4,0,MAX(0.1,ROUND(_xlfn.GAMMA.INV((C1928-(1-Params!$B$4))/Params!$B$4,Params!$B$5,Params!$B$6),1)))</f>
        <v/>
      </c>
      <c r="P1928" s="9">
        <f>IF(D1928&lt;=1-Params!$B$7,0,ROUND(_xlfn.GAMMA.INV((D1928-(1-Params!$B$7))/Params!$B$7,Params!$B$8,Params!$B$9),3))</f>
        <v/>
      </c>
      <c r="Q1928" s="9">
        <f>IF(E1928&lt;=1-Params!$B$4,0,MAX(0.1,ROUND(_xlfn.GAMMA.INV((E1928-(1-Params!$B$4))/Params!$B$4,Params!$B$5,Params!$B$6),1)))</f>
        <v/>
      </c>
      <c r="R1928" s="9">
        <f>IF(F1928&lt;=1-Params!$B$7,0,ROUND(_xlfn.GAMMA.INV((F1928-(1-Params!$B$7))/Params!$B$7,Params!$B$8,Params!$B$9),3))</f>
        <v/>
      </c>
      <c r="S1928" s="9">
        <f>IF(G1928&lt;=1-Params!$B$7,0,ROUND((Params!$B$10+Params!$B$11*G1928^Params!$B$12)*_xlfn.GAMMA.INV((G1928-(1-Params!$B$7))/Params!$B$7,Params!$B$8,Params!$B$9),3))</f>
        <v/>
      </c>
      <c r="T1928" s="9">
        <f>IF(H1928&lt;=1-Params!$B$4,0,MAX(0.1,ROUND((Params!$B$10+Params!$B$11*H1928^Params!$B$12)*_xlfn.GAMMA.INV((H1928-(1-Params!$B$4))/Params!$B$4,Params!$B$5,Params!$B$6),1)))</f>
        <v/>
      </c>
      <c r="U1928" s="9">
        <f>ROUND(_xlfn.NORM.INV(I1928,Params!$B$13,Params!$B$14),1)</f>
        <v/>
      </c>
      <c r="V1928" s="9">
        <f>ROUND(_xlfn.NORM.INV(J1928,Params!$B$15,Params!$B$16),2)</f>
        <v/>
      </c>
      <c r="W1928" s="9">
        <f>ROUND(_xlfn.NORM.INV(K1928,Params!$B$13,Params!$B$14),1)</f>
        <v/>
      </c>
      <c r="X1928" s="9">
        <f>ROUND(_xlfn.NORM.INV(L1928,Params!$B$15,Params!$B$16),2)</f>
        <v/>
      </c>
      <c r="Y1928" s="9">
        <f>ROUND(_xlfn.NORM.INV(M1928,Params!$B$15,Params!$B$16)+Params!$B$17+Params!$B$18*M1928,2)</f>
        <v/>
      </c>
      <c r="Z1928" s="9">
        <f>ROUND(_xlfn.NORM.INV(N1928,Params!$B$13,Params!$B$14)+Params!$B$17+Params!$B$18*N1928,1)</f>
        <v/>
      </c>
    </row>
    <row r="1929">
      <c r="A1929" s="11" t="n">
        <v>1928</v>
      </c>
      <c r="B1929" s="12">
        <f>INT((A1929-1)/122)+1</f>
        <v/>
      </c>
      <c r="C1929" s="13" t="n">
        <v>0.396029</v>
      </c>
      <c r="D1929" s="13" t="n">
        <v>0.052202</v>
      </c>
      <c r="E1929" s="13" t="n">
        <v>0.236097</v>
      </c>
      <c r="F1929" s="13" t="n">
        <v>0.765652</v>
      </c>
      <c r="G1929" s="13" t="n">
        <v>0.116797</v>
      </c>
      <c r="H1929" s="13" t="n">
        <v>0.283023</v>
      </c>
      <c r="I1929" s="13" t="n">
        <v>0.265004</v>
      </c>
      <c r="J1929" s="13" t="n">
        <v>0.289285</v>
      </c>
      <c r="K1929" s="13" t="n">
        <v>0.749202</v>
      </c>
      <c r="L1929" s="13" t="n">
        <v>0.829473</v>
      </c>
      <c r="M1929" s="13" t="n">
        <v>0.137496</v>
      </c>
      <c r="N1929" s="13" t="n">
        <v>0.86642</v>
      </c>
      <c r="O1929" s="9">
        <f>IF(C1929&lt;=1-Params!$B$4,0,MAX(0.1,ROUND(_xlfn.GAMMA.INV((C1929-(1-Params!$B$4))/Params!$B$4,Params!$B$5,Params!$B$6),1)))</f>
        <v/>
      </c>
      <c r="P1929" s="9">
        <f>IF(D1929&lt;=1-Params!$B$7,0,ROUND(_xlfn.GAMMA.INV((D1929-(1-Params!$B$7))/Params!$B$7,Params!$B$8,Params!$B$9),3))</f>
        <v/>
      </c>
      <c r="Q1929" s="9">
        <f>IF(E1929&lt;=1-Params!$B$4,0,MAX(0.1,ROUND(_xlfn.GAMMA.INV((E1929-(1-Params!$B$4))/Params!$B$4,Params!$B$5,Params!$B$6),1)))</f>
        <v/>
      </c>
      <c r="R1929" s="9">
        <f>IF(F1929&lt;=1-Params!$B$7,0,ROUND(_xlfn.GAMMA.INV((F1929-(1-Params!$B$7))/Params!$B$7,Params!$B$8,Params!$B$9),3))</f>
        <v/>
      </c>
      <c r="S1929" s="9">
        <f>IF(G1929&lt;=1-Params!$B$7,0,ROUND((Params!$B$10+Params!$B$11*G1929^Params!$B$12)*_xlfn.GAMMA.INV((G1929-(1-Params!$B$7))/Params!$B$7,Params!$B$8,Params!$B$9),3))</f>
        <v/>
      </c>
      <c r="T1929" s="9">
        <f>IF(H1929&lt;=1-Params!$B$4,0,MAX(0.1,ROUND((Params!$B$10+Params!$B$11*H1929^Params!$B$12)*_xlfn.GAMMA.INV((H1929-(1-Params!$B$4))/Params!$B$4,Params!$B$5,Params!$B$6),1)))</f>
        <v/>
      </c>
      <c r="U1929" s="9">
        <f>ROUND(_xlfn.NORM.INV(I1929,Params!$B$13,Params!$B$14),1)</f>
        <v/>
      </c>
      <c r="V1929" s="9">
        <f>ROUND(_xlfn.NORM.INV(J1929,Params!$B$15,Params!$B$16),2)</f>
        <v/>
      </c>
      <c r="W1929" s="9">
        <f>ROUND(_xlfn.NORM.INV(K1929,Params!$B$13,Params!$B$14),1)</f>
        <v/>
      </c>
      <c r="X1929" s="9">
        <f>ROUND(_xlfn.NORM.INV(L1929,Params!$B$15,Params!$B$16),2)</f>
        <v/>
      </c>
      <c r="Y1929" s="9">
        <f>ROUND(_xlfn.NORM.INV(M1929,Params!$B$15,Params!$B$16)+Params!$B$17+Params!$B$18*M1929,2)</f>
        <v/>
      </c>
      <c r="Z1929" s="9">
        <f>ROUND(_xlfn.NORM.INV(N1929,Params!$B$13,Params!$B$14)+Params!$B$17+Params!$B$18*N1929,1)</f>
        <v/>
      </c>
    </row>
    <row r="1930">
      <c r="A1930" s="11" t="n">
        <v>1929</v>
      </c>
      <c r="B1930" s="12">
        <f>INT((A1930-1)/122)+1</f>
        <v/>
      </c>
      <c r="C1930" s="13" t="n">
        <v>0.018267</v>
      </c>
      <c r="D1930" s="13" t="n">
        <v>0.829249</v>
      </c>
      <c r="E1930" s="13" t="n">
        <v>0.553193</v>
      </c>
      <c r="F1930" s="13" t="n">
        <v>0.616733</v>
      </c>
      <c r="G1930" s="13" t="n">
        <v>0.400671</v>
      </c>
      <c r="H1930" s="13" t="n">
        <v>0.9213479999999999</v>
      </c>
      <c r="I1930" s="13" t="n">
        <v>0.278033</v>
      </c>
      <c r="J1930" s="13" t="n">
        <v>0.037766</v>
      </c>
      <c r="K1930" s="13" t="n">
        <v>0.970907</v>
      </c>
      <c r="L1930" s="13" t="n">
        <v>0.406046</v>
      </c>
      <c r="M1930" s="13" t="n">
        <v>0.504768</v>
      </c>
      <c r="N1930" s="13" t="n">
        <v>0.922306</v>
      </c>
      <c r="O1930" s="9">
        <f>IF(C1930&lt;=1-Params!$B$4,0,MAX(0.1,ROUND(_xlfn.GAMMA.INV((C1930-(1-Params!$B$4))/Params!$B$4,Params!$B$5,Params!$B$6),1)))</f>
        <v/>
      </c>
      <c r="P1930" s="9">
        <f>IF(D1930&lt;=1-Params!$B$7,0,ROUND(_xlfn.GAMMA.INV((D1930-(1-Params!$B$7))/Params!$B$7,Params!$B$8,Params!$B$9),3))</f>
        <v/>
      </c>
      <c r="Q1930" s="9">
        <f>IF(E1930&lt;=1-Params!$B$4,0,MAX(0.1,ROUND(_xlfn.GAMMA.INV((E1930-(1-Params!$B$4))/Params!$B$4,Params!$B$5,Params!$B$6),1)))</f>
        <v/>
      </c>
      <c r="R1930" s="9">
        <f>IF(F1930&lt;=1-Params!$B$7,0,ROUND(_xlfn.GAMMA.INV((F1930-(1-Params!$B$7))/Params!$B$7,Params!$B$8,Params!$B$9),3))</f>
        <v/>
      </c>
      <c r="S1930" s="9">
        <f>IF(G1930&lt;=1-Params!$B$7,0,ROUND((Params!$B$10+Params!$B$11*G1930^Params!$B$12)*_xlfn.GAMMA.INV((G1930-(1-Params!$B$7))/Params!$B$7,Params!$B$8,Params!$B$9),3))</f>
        <v/>
      </c>
      <c r="T1930" s="9">
        <f>IF(H1930&lt;=1-Params!$B$4,0,MAX(0.1,ROUND((Params!$B$10+Params!$B$11*H1930^Params!$B$12)*_xlfn.GAMMA.INV((H1930-(1-Params!$B$4))/Params!$B$4,Params!$B$5,Params!$B$6),1)))</f>
        <v/>
      </c>
      <c r="U1930" s="9">
        <f>ROUND(_xlfn.NORM.INV(I1930,Params!$B$13,Params!$B$14),1)</f>
        <v/>
      </c>
      <c r="V1930" s="9">
        <f>ROUND(_xlfn.NORM.INV(J1930,Params!$B$15,Params!$B$16),2)</f>
        <v/>
      </c>
      <c r="W1930" s="9">
        <f>ROUND(_xlfn.NORM.INV(K1930,Params!$B$13,Params!$B$14),1)</f>
        <v/>
      </c>
      <c r="X1930" s="9">
        <f>ROUND(_xlfn.NORM.INV(L1930,Params!$B$15,Params!$B$16),2)</f>
        <v/>
      </c>
      <c r="Y1930" s="9">
        <f>ROUND(_xlfn.NORM.INV(M1930,Params!$B$15,Params!$B$16)+Params!$B$17+Params!$B$18*M1930,2)</f>
        <v/>
      </c>
      <c r="Z1930" s="9">
        <f>ROUND(_xlfn.NORM.INV(N1930,Params!$B$13,Params!$B$14)+Params!$B$17+Params!$B$18*N1930,1)</f>
        <v/>
      </c>
    </row>
    <row r="1931">
      <c r="A1931" s="11" t="n">
        <v>1930</v>
      </c>
      <c r="B1931" s="12">
        <f>INT((A1931-1)/122)+1</f>
        <v/>
      </c>
      <c r="C1931" s="13" t="n">
        <v>0.185452</v>
      </c>
      <c r="D1931" s="13" t="n">
        <v>0.99146</v>
      </c>
      <c r="E1931" s="13" t="n">
        <v>0.85494</v>
      </c>
      <c r="F1931" s="13" t="n">
        <v>0.895892</v>
      </c>
      <c r="G1931" s="13" t="n">
        <v>0.400515</v>
      </c>
      <c r="H1931" s="13" t="n">
        <v>0.695317</v>
      </c>
      <c r="I1931" s="13" t="n">
        <v>0.372912</v>
      </c>
      <c r="J1931" s="13" t="n">
        <v>0.042289</v>
      </c>
      <c r="K1931" s="13" t="n">
        <v>0.746278</v>
      </c>
      <c r="L1931" s="13" t="n">
        <v>0.326621</v>
      </c>
      <c r="M1931" s="13" t="n">
        <v>0.867659</v>
      </c>
      <c r="N1931" s="13" t="n">
        <v>0.395403</v>
      </c>
      <c r="O1931" s="9">
        <f>IF(C1931&lt;=1-Params!$B$4,0,MAX(0.1,ROUND(_xlfn.GAMMA.INV((C1931-(1-Params!$B$4))/Params!$B$4,Params!$B$5,Params!$B$6),1)))</f>
        <v/>
      </c>
      <c r="P1931" s="9">
        <f>IF(D1931&lt;=1-Params!$B$7,0,ROUND(_xlfn.GAMMA.INV((D1931-(1-Params!$B$7))/Params!$B$7,Params!$B$8,Params!$B$9),3))</f>
        <v/>
      </c>
      <c r="Q1931" s="9">
        <f>IF(E1931&lt;=1-Params!$B$4,0,MAX(0.1,ROUND(_xlfn.GAMMA.INV((E1931-(1-Params!$B$4))/Params!$B$4,Params!$B$5,Params!$B$6),1)))</f>
        <v/>
      </c>
      <c r="R1931" s="9">
        <f>IF(F1931&lt;=1-Params!$B$7,0,ROUND(_xlfn.GAMMA.INV((F1931-(1-Params!$B$7))/Params!$B$7,Params!$B$8,Params!$B$9),3))</f>
        <v/>
      </c>
      <c r="S1931" s="9">
        <f>IF(G1931&lt;=1-Params!$B$7,0,ROUND((Params!$B$10+Params!$B$11*G1931^Params!$B$12)*_xlfn.GAMMA.INV((G1931-(1-Params!$B$7))/Params!$B$7,Params!$B$8,Params!$B$9),3))</f>
        <v/>
      </c>
      <c r="T1931" s="9">
        <f>IF(H1931&lt;=1-Params!$B$4,0,MAX(0.1,ROUND((Params!$B$10+Params!$B$11*H1931^Params!$B$12)*_xlfn.GAMMA.INV((H1931-(1-Params!$B$4))/Params!$B$4,Params!$B$5,Params!$B$6),1)))</f>
        <v/>
      </c>
      <c r="U1931" s="9">
        <f>ROUND(_xlfn.NORM.INV(I1931,Params!$B$13,Params!$B$14),1)</f>
        <v/>
      </c>
      <c r="V1931" s="9">
        <f>ROUND(_xlfn.NORM.INV(J1931,Params!$B$15,Params!$B$16),2)</f>
        <v/>
      </c>
      <c r="W1931" s="9">
        <f>ROUND(_xlfn.NORM.INV(K1931,Params!$B$13,Params!$B$14),1)</f>
        <v/>
      </c>
      <c r="X1931" s="9">
        <f>ROUND(_xlfn.NORM.INV(L1931,Params!$B$15,Params!$B$16),2)</f>
        <v/>
      </c>
      <c r="Y1931" s="9">
        <f>ROUND(_xlfn.NORM.INV(M1931,Params!$B$15,Params!$B$16)+Params!$B$17+Params!$B$18*M1931,2)</f>
        <v/>
      </c>
      <c r="Z1931" s="9">
        <f>ROUND(_xlfn.NORM.INV(N1931,Params!$B$13,Params!$B$14)+Params!$B$17+Params!$B$18*N1931,1)</f>
        <v/>
      </c>
    </row>
    <row r="1932">
      <c r="A1932" s="11" t="n">
        <v>1931</v>
      </c>
      <c r="B1932" s="12">
        <f>INT((A1932-1)/122)+1</f>
        <v/>
      </c>
      <c r="C1932" s="13" t="n">
        <v>0.69331</v>
      </c>
      <c r="D1932" s="13" t="n">
        <v>0.69812</v>
      </c>
      <c r="E1932" s="13" t="n">
        <v>0.331987</v>
      </c>
      <c r="F1932" s="13" t="n">
        <v>0.399674</v>
      </c>
      <c r="G1932" s="13" t="n">
        <v>0.514313</v>
      </c>
      <c r="H1932" s="13" t="n">
        <v>0.42669</v>
      </c>
      <c r="I1932" s="13" t="n">
        <v>0.393253</v>
      </c>
      <c r="J1932" s="13" t="n">
        <v>0.034369</v>
      </c>
      <c r="K1932" s="13" t="n">
        <v>0.674473</v>
      </c>
      <c r="L1932" s="13" t="n">
        <v>0.619949</v>
      </c>
      <c r="M1932" s="13" t="n">
        <v>0.541332</v>
      </c>
      <c r="N1932" s="13" t="n">
        <v>0.54126</v>
      </c>
      <c r="O1932" s="9">
        <f>IF(C1932&lt;=1-Params!$B$4,0,MAX(0.1,ROUND(_xlfn.GAMMA.INV((C1932-(1-Params!$B$4))/Params!$B$4,Params!$B$5,Params!$B$6),1)))</f>
        <v/>
      </c>
      <c r="P1932" s="9">
        <f>IF(D1932&lt;=1-Params!$B$7,0,ROUND(_xlfn.GAMMA.INV((D1932-(1-Params!$B$7))/Params!$B$7,Params!$B$8,Params!$B$9),3))</f>
        <v/>
      </c>
      <c r="Q1932" s="9">
        <f>IF(E1932&lt;=1-Params!$B$4,0,MAX(0.1,ROUND(_xlfn.GAMMA.INV((E1932-(1-Params!$B$4))/Params!$B$4,Params!$B$5,Params!$B$6),1)))</f>
        <v/>
      </c>
      <c r="R1932" s="9">
        <f>IF(F1932&lt;=1-Params!$B$7,0,ROUND(_xlfn.GAMMA.INV((F1932-(1-Params!$B$7))/Params!$B$7,Params!$B$8,Params!$B$9),3))</f>
        <v/>
      </c>
      <c r="S1932" s="9">
        <f>IF(G1932&lt;=1-Params!$B$7,0,ROUND((Params!$B$10+Params!$B$11*G1932^Params!$B$12)*_xlfn.GAMMA.INV((G1932-(1-Params!$B$7))/Params!$B$7,Params!$B$8,Params!$B$9),3))</f>
        <v/>
      </c>
      <c r="T1932" s="9">
        <f>IF(H1932&lt;=1-Params!$B$4,0,MAX(0.1,ROUND((Params!$B$10+Params!$B$11*H1932^Params!$B$12)*_xlfn.GAMMA.INV((H1932-(1-Params!$B$4))/Params!$B$4,Params!$B$5,Params!$B$6),1)))</f>
        <v/>
      </c>
      <c r="U1932" s="9">
        <f>ROUND(_xlfn.NORM.INV(I1932,Params!$B$13,Params!$B$14),1)</f>
        <v/>
      </c>
      <c r="V1932" s="9">
        <f>ROUND(_xlfn.NORM.INV(J1932,Params!$B$15,Params!$B$16),2)</f>
        <v/>
      </c>
      <c r="W1932" s="9">
        <f>ROUND(_xlfn.NORM.INV(K1932,Params!$B$13,Params!$B$14),1)</f>
        <v/>
      </c>
      <c r="X1932" s="9">
        <f>ROUND(_xlfn.NORM.INV(L1932,Params!$B$15,Params!$B$16),2)</f>
        <v/>
      </c>
      <c r="Y1932" s="9">
        <f>ROUND(_xlfn.NORM.INV(M1932,Params!$B$15,Params!$B$16)+Params!$B$17+Params!$B$18*M1932,2)</f>
        <v/>
      </c>
      <c r="Z1932" s="9">
        <f>ROUND(_xlfn.NORM.INV(N1932,Params!$B$13,Params!$B$14)+Params!$B$17+Params!$B$18*N1932,1)</f>
        <v/>
      </c>
    </row>
    <row r="1933">
      <c r="A1933" s="11" t="n">
        <v>1932</v>
      </c>
      <c r="B1933" s="12">
        <f>INT((A1933-1)/122)+1</f>
        <v/>
      </c>
      <c r="C1933" s="13" t="n">
        <v>0.500373</v>
      </c>
      <c r="D1933" s="13" t="n">
        <v>0.867078</v>
      </c>
      <c r="E1933" s="13" t="n">
        <v>0.138119</v>
      </c>
      <c r="F1933" s="13" t="n">
        <v>0.613916</v>
      </c>
      <c r="G1933" s="13" t="n">
        <v>0.5495</v>
      </c>
      <c r="H1933" s="13" t="n">
        <v>0.088042</v>
      </c>
      <c r="I1933" s="13" t="n">
        <v>0.514085</v>
      </c>
      <c r="J1933" s="13" t="n">
        <v>0.19975</v>
      </c>
      <c r="K1933" s="13" t="n">
        <v>0.228204</v>
      </c>
      <c r="L1933" s="13" t="n">
        <v>0.665629</v>
      </c>
      <c r="M1933" s="13" t="n">
        <v>0.657805</v>
      </c>
      <c r="N1933" s="13" t="n">
        <v>0.688178</v>
      </c>
      <c r="O1933" s="9">
        <f>IF(C1933&lt;=1-Params!$B$4,0,MAX(0.1,ROUND(_xlfn.GAMMA.INV((C1933-(1-Params!$B$4))/Params!$B$4,Params!$B$5,Params!$B$6),1)))</f>
        <v/>
      </c>
      <c r="P1933" s="9">
        <f>IF(D1933&lt;=1-Params!$B$7,0,ROUND(_xlfn.GAMMA.INV((D1933-(1-Params!$B$7))/Params!$B$7,Params!$B$8,Params!$B$9),3))</f>
        <v/>
      </c>
      <c r="Q1933" s="9">
        <f>IF(E1933&lt;=1-Params!$B$4,0,MAX(0.1,ROUND(_xlfn.GAMMA.INV((E1933-(1-Params!$B$4))/Params!$B$4,Params!$B$5,Params!$B$6),1)))</f>
        <v/>
      </c>
      <c r="R1933" s="9">
        <f>IF(F1933&lt;=1-Params!$B$7,0,ROUND(_xlfn.GAMMA.INV((F1933-(1-Params!$B$7))/Params!$B$7,Params!$B$8,Params!$B$9),3))</f>
        <v/>
      </c>
      <c r="S1933" s="9">
        <f>IF(G1933&lt;=1-Params!$B$7,0,ROUND((Params!$B$10+Params!$B$11*G1933^Params!$B$12)*_xlfn.GAMMA.INV((G1933-(1-Params!$B$7))/Params!$B$7,Params!$B$8,Params!$B$9),3))</f>
        <v/>
      </c>
      <c r="T1933" s="9">
        <f>IF(H1933&lt;=1-Params!$B$4,0,MAX(0.1,ROUND((Params!$B$10+Params!$B$11*H1933^Params!$B$12)*_xlfn.GAMMA.INV((H1933-(1-Params!$B$4))/Params!$B$4,Params!$B$5,Params!$B$6),1)))</f>
        <v/>
      </c>
      <c r="U1933" s="9">
        <f>ROUND(_xlfn.NORM.INV(I1933,Params!$B$13,Params!$B$14),1)</f>
        <v/>
      </c>
      <c r="V1933" s="9">
        <f>ROUND(_xlfn.NORM.INV(J1933,Params!$B$15,Params!$B$16),2)</f>
        <v/>
      </c>
      <c r="W1933" s="9">
        <f>ROUND(_xlfn.NORM.INV(K1933,Params!$B$13,Params!$B$14),1)</f>
        <v/>
      </c>
      <c r="X1933" s="9">
        <f>ROUND(_xlfn.NORM.INV(L1933,Params!$B$15,Params!$B$16),2)</f>
        <v/>
      </c>
      <c r="Y1933" s="9">
        <f>ROUND(_xlfn.NORM.INV(M1933,Params!$B$15,Params!$B$16)+Params!$B$17+Params!$B$18*M1933,2)</f>
        <v/>
      </c>
      <c r="Z1933" s="9">
        <f>ROUND(_xlfn.NORM.INV(N1933,Params!$B$13,Params!$B$14)+Params!$B$17+Params!$B$18*N1933,1)</f>
        <v/>
      </c>
    </row>
    <row r="1934">
      <c r="A1934" s="11" t="n">
        <v>1933</v>
      </c>
      <c r="B1934" s="12">
        <f>INT((A1934-1)/122)+1</f>
        <v/>
      </c>
      <c r="C1934" s="13" t="n">
        <v>0.35887</v>
      </c>
      <c r="D1934" s="13" t="n">
        <v>0.303462</v>
      </c>
      <c r="E1934" s="13" t="n">
        <v>0.215724</v>
      </c>
      <c r="F1934" s="13" t="n">
        <v>0.893095</v>
      </c>
      <c r="G1934" s="13" t="n">
        <v>0.6512869999999999</v>
      </c>
      <c r="H1934" s="13" t="n">
        <v>0.403651</v>
      </c>
      <c r="I1934" s="13" t="n">
        <v>0.414479</v>
      </c>
      <c r="J1934" s="13" t="n">
        <v>0.444525</v>
      </c>
      <c r="K1934" s="13" t="n">
        <v>0.516965</v>
      </c>
      <c r="L1934" s="13" t="n">
        <v>0.446141</v>
      </c>
      <c r="M1934" s="13" t="n">
        <v>0.784243</v>
      </c>
      <c r="N1934" s="13" t="n">
        <v>0.533077</v>
      </c>
      <c r="O1934" s="9">
        <f>IF(C1934&lt;=1-Params!$B$4,0,MAX(0.1,ROUND(_xlfn.GAMMA.INV((C1934-(1-Params!$B$4))/Params!$B$4,Params!$B$5,Params!$B$6),1)))</f>
        <v/>
      </c>
      <c r="P1934" s="9">
        <f>IF(D1934&lt;=1-Params!$B$7,0,ROUND(_xlfn.GAMMA.INV((D1934-(1-Params!$B$7))/Params!$B$7,Params!$B$8,Params!$B$9),3))</f>
        <v/>
      </c>
      <c r="Q1934" s="9">
        <f>IF(E1934&lt;=1-Params!$B$4,0,MAX(0.1,ROUND(_xlfn.GAMMA.INV((E1934-(1-Params!$B$4))/Params!$B$4,Params!$B$5,Params!$B$6),1)))</f>
        <v/>
      </c>
      <c r="R1934" s="9">
        <f>IF(F1934&lt;=1-Params!$B$7,0,ROUND(_xlfn.GAMMA.INV((F1934-(1-Params!$B$7))/Params!$B$7,Params!$B$8,Params!$B$9),3))</f>
        <v/>
      </c>
      <c r="S1934" s="9">
        <f>IF(G1934&lt;=1-Params!$B$7,0,ROUND((Params!$B$10+Params!$B$11*G1934^Params!$B$12)*_xlfn.GAMMA.INV((G1934-(1-Params!$B$7))/Params!$B$7,Params!$B$8,Params!$B$9),3))</f>
        <v/>
      </c>
      <c r="T1934" s="9">
        <f>IF(H1934&lt;=1-Params!$B$4,0,MAX(0.1,ROUND((Params!$B$10+Params!$B$11*H1934^Params!$B$12)*_xlfn.GAMMA.INV((H1934-(1-Params!$B$4))/Params!$B$4,Params!$B$5,Params!$B$6),1)))</f>
        <v/>
      </c>
      <c r="U1934" s="9">
        <f>ROUND(_xlfn.NORM.INV(I1934,Params!$B$13,Params!$B$14),1)</f>
        <v/>
      </c>
      <c r="V1934" s="9">
        <f>ROUND(_xlfn.NORM.INV(J1934,Params!$B$15,Params!$B$16),2)</f>
        <v/>
      </c>
      <c r="W1934" s="9">
        <f>ROUND(_xlfn.NORM.INV(K1934,Params!$B$13,Params!$B$14),1)</f>
        <v/>
      </c>
      <c r="X1934" s="9">
        <f>ROUND(_xlfn.NORM.INV(L1934,Params!$B$15,Params!$B$16),2)</f>
        <v/>
      </c>
      <c r="Y1934" s="9">
        <f>ROUND(_xlfn.NORM.INV(M1934,Params!$B$15,Params!$B$16)+Params!$B$17+Params!$B$18*M1934,2)</f>
        <v/>
      </c>
      <c r="Z1934" s="9">
        <f>ROUND(_xlfn.NORM.INV(N1934,Params!$B$13,Params!$B$14)+Params!$B$17+Params!$B$18*N1934,1)</f>
        <v/>
      </c>
    </row>
    <row r="1935">
      <c r="A1935" s="11" t="n">
        <v>1934</v>
      </c>
      <c r="B1935" s="12">
        <f>INT((A1935-1)/122)+1</f>
        <v/>
      </c>
      <c r="C1935" s="13" t="n">
        <v>0.751953</v>
      </c>
      <c r="D1935" s="13" t="n">
        <v>0.287357</v>
      </c>
      <c r="E1935" s="13" t="n">
        <v>0.334305</v>
      </c>
      <c r="F1935" s="13" t="n">
        <v>0.575653</v>
      </c>
      <c r="G1935" s="13" t="n">
        <v>0.58989</v>
      </c>
      <c r="H1935" s="13" t="n">
        <v>0.6533</v>
      </c>
      <c r="I1935" s="13" t="n">
        <v>0.491052</v>
      </c>
      <c r="J1935" s="13" t="n">
        <v>0.431978</v>
      </c>
      <c r="K1935" s="13" t="n">
        <v>0.070092</v>
      </c>
      <c r="L1935" s="13" t="n">
        <v>0.463774</v>
      </c>
      <c r="M1935" s="13" t="n">
        <v>0.859982</v>
      </c>
      <c r="N1935" s="13" t="n">
        <v>0.655528</v>
      </c>
      <c r="O1935" s="9">
        <f>IF(C1935&lt;=1-Params!$B$4,0,MAX(0.1,ROUND(_xlfn.GAMMA.INV((C1935-(1-Params!$B$4))/Params!$B$4,Params!$B$5,Params!$B$6),1)))</f>
        <v/>
      </c>
      <c r="P1935" s="9">
        <f>IF(D1935&lt;=1-Params!$B$7,0,ROUND(_xlfn.GAMMA.INV((D1935-(1-Params!$B$7))/Params!$B$7,Params!$B$8,Params!$B$9),3))</f>
        <v/>
      </c>
      <c r="Q1935" s="9">
        <f>IF(E1935&lt;=1-Params!$B$4,0,MAX(0.1,ROUND(_xlfn.GAMMA.INV((E1935-(1-Params!$B$4))/Params!$B$4,Params!$B$5,Params!$B$6),1)))</f>
        <v/>
      </c>
      <c r="R1935" s="9">
        <f>IF(F1935&lt;=1-Params!$B$7,0,ROUND(_xlfn.GAMMA.INV((F1935-(1-Params!$B$7))/Params!$B$7,Params!$B$8,Params!$B$9),3))</f>
        <v/>
      </c>
      <c r="S1935" s="9">
        <f>IF(G1935&lt;=1-Params!$B$7,0,ROUND((Params!$B$10+Params!$B$11*G1935^Params!$B$12)*_xlfn.GAMMA.INV((G1935-(1-Params!$B$7))/Params!$B$7,Params!$B$8,Params!$B$9),3))</f>
        <v/>
      </c>
      <c r="T1935" s="9">
        <f>IF(H1935&lt;=1-Params!$B$4,0,MAX(0.1,ROUND((Params!$B$10+Params!$B$11*H1935^Params!$B$12)*_xlfn.GAMMA.INV((H1935-(1-Params!$B$4))/Params!$B$4,Params!$B$5,Params!$B$6),1)))</f>
        <v/>
      </c>
      <c r="U1935" s="9">
        <f>ROUND(_xlfn.NORM.INV(I1935,Params!$B$13,Params!$B$14),1)</f>
        <v/>
      </c>
      <c r="V1935" s="9">
        <f>ROUND(_xlfn.NORM.INV(J1935,Params!$B$15,Params!$B$16),2)</f>
        <v/>
      </c>
      <c r="W1935" s="9">
        <f>ROUND(_xlfn.NORM.INV(K1935,Params!$B$13,Params!$B$14),1)</f>
        <v/>
      </c>
      <c r="X1935" s="9">
        <f>ROUND(_xlfn.NORM.INV(L1935,Params!$B$15,Params!$B$16),2)</f>
        <v/>
      </c>
      <c r="Y1935" s="9">
        <f>ROUND(_xlfn.NORM.INV(M1935,Params!$B$15,Params!$B$16)+Params!$B$17+Params!$B$18*M1935,2)</f>
        <v/>
      </c>
      <c r="Z1935" s="9">
        <f>ROUND(_xlfn.NORM.INV(N1935,Params!$B$13,Params!$B$14)+Params!$B$17+Params!$B$18*N1935,1)</f>
        <v/>
      </c>
    </row>
    <row r="1936">
      <c r="A1936" s="11" t="n">
        <v>1935</v>
      </c>
      <c r="B1936" s="12">
        <f>INT((A1936-1)/122)+1</f>
        <v/>
      </c>
      <c r="C1936" s="13" t="n">
        <v>0.471454</v>
      </c>
      <c r="D1936" s="13" t="n">
        <v>0.8462150000000001</v>
      </c>
      <c r="E1936" s="13" t="n">
        <v>0.124532</v>
      </c>
      <c r="F1936" s="13" t="n">
        <v>0.249872</v>
      </c>
      <c r="G1936" s="13" t="n">
        <v>0.608839</v>
      </c>
      <c r="H1936" s="13" t="n">
        <v>0.233282</v>
      </c>
      <c r="I1936" s="13" t="n">
        <v>0.621598</v>
      </c>
      <c r="J1936" s="13" t="n">
        <v>0.427963</v>
      </c>
      <c r="K1936" s="13" t="n">
        <v>0.205071</v>
      </c>
      <c r="L1936" s="13" t="n">
        <v>0.190189</v>
      </c>
      <c r="M1936" s="13" t="n">
        <v>0.802191</v>
      </c>
      <c r="N1936" s="13" t="n">
        <v>0.705556</v>
      </c>
      <c r="O1936" s="9">
        <f>IF(C1936&lt;=1-Params!$B$4,0,MAX(0.1,ROUND(_xlfn.GAMMA.INV((C1936-(1-Params!$B$4))/Params!$B$4,Params!$B$5,Params!$B$6),1)))</f>
        <v/>
      </c>
      <c r="P1936" s="9">
        <f>IF(D1936&lt;=1-Params!$B$7,0,ROUND(_xlfn.GAMMA.INV((D1936-(1-Params!$B$7))/Params!$B$7,Params!$B$8,Params!$B$9),3))</f>
        <v/>
      </c>
      <c r="Q1936" s="9">
        <f>IF(E1936&lt;=1-Params!$B$4,0,MAX(0.1,ROUND(_xlfn.GAMMA.INV((E1936-(1-Params!$B$4))/Params!$B$4,Params!$B$5,Params!$B$6),1)))</f>
        <v/>
      </c>
      <c r="R1936" s="9">
        <f>IF(F1936&lt;=1-Params!$B$7,0,ROUND(_xlfn.GAMMA.INV((F1936-(1-Params!$B$7))/Params!$B$7,Params!$B$8,Params!$B$9),3))</f>
        <v/>
      </c>
      <c r="S1936" s="9">
        <f>IF(G1936&lt;=1-Params!$B$7,0,ROUND((Params!$B$10+Params!$B$11*G1936^Params!$B$12)*_xlfn.GAMMA.INV((G1936-(1-Params!$B$7))/Params!$B$7,Params!$B$8,Params!$B$9),3))</f>
        <v/>
      </c>
      <c r="T1936" s="9">
        <f>IF(H1936&lt;=1-Params!$B$4,0,MAX(0.1,ROUND((Params!$B$10+Params!$B$11*H1936^Params!$B$12)*_xlfn.GAMMA.INV((H1936-(1-Params!$B$4))/Params!$B$4,Params!$B$5,Params!$B$6),1)))</f>
        <v/>
      </c>
      <c r="U1936" s="9">
        <f>ROUND(_xlfn.NORM.INV(I1936,Params!$B$13,Params!$B$14),1)</f>
        <v/>
      </c>
      <c r="V1936" s="9">
        <f>ROUND(_xlfn.NORM.INV(J1936,Params!$B$15,Params!$B$16),2)</f>
        <v/>
      </c>
      <c r="W1936" s="9">
        <f>ROUND(_xlfn.NORM.INV(K1936,Params!$B$13,Params!$B$14),1)</f>
        <v/>
      </c>
      <c r="X1936" s="9">
        <f>ROUND(_xlfn.NORM.INV(L1936,Params!$B$15,Params!$B$16),2)</f>
        <v/>
      </c>
      <c r="Y1936" s="9">
        <f>ROUND(_xlfn.NORM.INV(M1936,Params!$B$15,Params!$B$16)+Params!$B$17+Params!$B$18*M1936,2)</f>
        <v/>
      </c>
      <c r="Z1936" s="9">
        <f>ROUND(_xlfn.NORM.INV(N1936,Params!$B$13,Params!$B$14)+Params!$B$17+Params!$B$18*N1936,1)</f>
        <v/>
      </c>
    </row>
    <row r="1937">
      <c r="A1937" s="11" t="n">
        <v>1936</v>
      </c>
      <c r="B1937" s="12">
        <f>INT((A1937-1)/122)+1</f>
        <v/>
      </c>
      <c r="C1937" s="13" t="n">
        <v>0.965158</v>
      </c>
      <c r="D1937" s="13" t="n">
        <v>0.7172269999999999</v>
      </c>
      <c r="E1937" s="13" t="n">
        <v>0.452013</v>
      </c>
      <c r="F1937" s="13" t="n">
        <v>0.354048</v>
      </c>
      <c r="G1937" s="13" t="n">
        <v>0.845481</v>
      </c>
      <c r="H1937" s="13" t="n">
        <v>0.17696</v>
      </c>
      <c r="I1937" s="13" t="n">
        <v>0.686371</v>
      </c>
      <c r="J1937" s="13" t="n">
        <v>0.598585</v>
      </c>
      <c r="K1937" s="13" t="n">
        <v>0.107998</v>
      </c>
      <c r="L1937" s="13" t="n">
        <v>0.228905</v>
      </c>
      <c r="M1937" s="13" t="n">
        <v>0.818766</v>
      </c>
      <c r="N1937" s="13" t="n">
        <v>0.648505</v>
      </c>
      <c r="O1937" s="9">
        <f>IF(C1937&lt;=1-Params!$B$4,0,MAX(0.1,ROUND(_xlfn.GAMMA.INV((C1937-(1-Params!$B$4))/Params!$B$4,Params!$B$5,Params!$B$6),1)))</f>
        <v/>
      </c>
      <c r="P1937" s="9">
        <f>IF(D1937&lt;=1-Params!$B$7,0,ROUND(_xlfn.GAMMA.INV((D1937-(1-Params!$B$7))/Params!$B$7,Params!$B$8,Params!$B$9),3))</f>
        <v/>
      </c>
      <c r="Q1937" s="9">
        <f>IF(E1937&lt;=1-Params!$B$4,0,MAX(0.1,ROUND(_xlfn.GAMMA.INV((E1937-(1-Params!$B$4))/Params!$B$4,Params!$B$5,Params!$B$6),1)))</f>
        <v/>
      </c>
      <c r="R1937" s="9">
        <f>IF(F1937&lt;=1-Params!$B$7,0,ROUND(_xlfn.GAMMA.INV((F1937-(1-Params!$B$7))/Params!$B$7,Params!$B$8,Params!$B$9),3))</f>
        <v/>
      </c>
      <c r="S1937" s="9">
        <f>IF(G1937&lt;=1-Params!$B$7,0,ROUND((Params!$B$10+Params!$B$11*G1937^Params!$B$12)*_xlfn.GAMMA.INV((G1937-(1-Params!$B$7))/Params!$B$7,Params!$B$8,Params!$B$9),3))</f>
        <v/>
      </c>
      <c r="T1937" s="9">
        <f>IF(H1937&lt;=1-Params!$B$4,0,MAX(0.1,ROUND((Params!$B$10+Params!$B$11*H1937^Params!$B$12)*_xlfn.GAMMA.INV((H1937-(1-Params!$B$4))/Params!$B$4,Params!$B$5,Params!$B$6),1)))</f>
        <v/>
      </c>
      <c r="U1937" s="9">
        <f>ROUND(_xlfn.NORM.INV(I1937,Params!$B$13,Params!$B$14),1)</f>
        <v/>
      </c>
      <c r="V1937" s="9">
        <f>ROUND(_xlfn.NORM.INV(J1937,Params!$B$15,Params!$B$16),2)</f>
        <v/>
      </c>
      <c r="W1937" s="9">
        <f>ROUND(_xlfn.NORM.INV(K1937,Params!$B$13,Params!$B$14),1)</f>
        <v/>
      </c>
      <c r="X1937" s="9">
        <f>ROUND(_xlfn.NORM.INV(L1937,Params!$B$15,Params!$B$16),2)</f>
        <v/>
      </c>
      <c r="Y1937" s="9">
        <f>ROUND(_xlfn.NORM.INV(M1937,Params!$B$15,Params!$B$16)+Params!$B$17+Params!$B$18*M1937,2)</f>
        <v/>
      </c>
      <c r="Z1937" s="9">
        <f>ROUND(_xlfn.NORM.INV(N1937,Params!$B$13,Params!$B$14)+Params!$B$17+Params!$B$18*N1937,1)</f>
        <v/>
      </c>
    </row>
    <row r="1938">
      <c r="A1938" s="11" t="n">
        <v>1937</v>
      </c>
      <c r="B1938" s="12">
        <f>INT((A1938-1)/122)+1</f>
        <v/>
      </c>
      <c r="C1938" s="13" t="n">
        <v>0.344759</v>
      </c>
      <c r="D1938" s="13" t="n">
        <v>0.8885420000000001</v>
      </c>
      <c r="E1938" s="13" t="n">
        <v>0.398543</v>
      </c>
      <c r="F1938" s="13" t="n">
        <v>0.105605</v>
      </c>
      <c r="G1938" s="13" t="n">
        <v>0.012985</v>
      </c>
      <c r="H1938" s="13" t="n">
        <v>0.009131</v>
      </c>
      <c r="I1938" s="13" t="n">
        <v>0.84148</v>
      </c>
      <c r="J1938" s="13" t="n">
        <v>0.413149</v>
      </c>
      <c r="K1938" s="13" t="n">
        <v>0.463342</v>
      </c>
      <c r="L1938" s="13" t="n">
        <v>0.48562</v>
      </c>
      <c r="M1938" s="13" t="n">
        <v>0.986666</v>
      </c>
      <c r="N1938" s="13" t="n">
        <v>0.612357</v>
      </c>
      <c r="O1938" s="9">
        <f>IF(C1938&lt;=1-Params!$B$4,0,MAX(0.1,ROUND(_xlfn.GAMMA.INV((C1938-(1-Params!$B$4))/Params!$B$4,Params!$B$5,Params!$B$6),1)))</f>
        <v/>
      </c>
      <c r="P1938" s="9">
        <f>IF(D1938&lt;=1-Params!$B$7,0,ROUND(_xlfn.GAMMA.INV((D1938-(1-Params!$B$7))/Params!$B$7,Params!$B$8,Params!$B$9),3))</f>
        <v/>
      </c>
      <c r="Q1938" s="9">
        <f>IF(E1938&lt;=1-Params!$B$4,0,MAX(0.1,ROUND(_xlfn.GAMMA.INV((E1938-(1-Params!$B$4))/Params!$B$4,Params!$B$5,Params!$B$6),1)))</f>
        <v/>
      </c>
      <c r="R1938" s="9">
        <f>IF(F1938&lt;=1-Params!$B$7,0,ROUND(_xlfn.GAMMA.INV((F1938-(1-Params!$B$7))/Params!$B$7,Params!$B$8,Params!$B$9),3))</f>
        <v/>
      </c>
      <c r="S1938" s="9">
        <f>IF(G1938&lt;=1-Params!$B$7,0,ROUND((Params!$B$10+Params!$B$11*G1938^Params!$B$12)*_xlfn.GAMMA.INV((G1938-(1-Params!$B$7))/Params!$B$7,Params!$B$8,Params!$B$9),3))</f>
        <v/>
      </c>
      <c r="T1938" s="9">
        <f>IF(H1938&lt;=1-Params!$B$4,0,MAX(0.1,ROUND((Params!$B$10+Params!$B$11*H1938^Params!$B$12)*_xlfn.GAMMA.INV((H1938-(1-Params!$B$4))/Params!$B$4,Params!$B$5,Params!$B$6),1)))</f>
        <v/>
      </c>
      <c r="U1938" s="9">
        <f>ROUND(_xlfn.NORM.INV(I1938,Params!$B$13,Params!$B$14),1)</f>
        <v/>
      </c>
      <c r="V1938" s="9">
        <f>ROUND(_xlfn.NORM.INV(J1938,Params!$B$15,Params!$B$16),2)</f>
        <v/>
      </c>
      <c r="W1938" s="9">
        <f>ROUND(_xlfn.NORM.INV(K1938,Params!$B$13,Params!$B$14),1)</f>
        <v/>
      </c>
      <c r="X1938" s="9">
        <f>ROUND(_xlfn.NORM.INV(L1938,Params!$B$15,Params!$B$16),2)</f>
        <v/>
      </c>
      <c r="Y1938" s="9">
        <f>ROUND(_xlfn.NORM.INV(M1938,Params!$B$15,Params!$B$16)+Params!$B$17+Params!$B$18*M1938,2)</f>
        <v/>
      </c>
      <c r="Z1938" s="9">
        <f>ROUND(_xlfn.NORM.INV(N1938,Params!$B$13,Params!$B$14)+Params!$B$17+Params!$B$18*N1938,1)</f>
        <v/>
      </c>
    </row>
    <row r="1939">
      <c r="A1939" s="11" t="n">
        <v>1938</v>
      </c>
      <c r="B1939" s="12">
        <f>INT((A1939-1)/122)+1</f>
        <v/>
      </c>
      <c r="C1939" s="13" t="n">
        <v>0.260271</v>
      </c>
      <c r="D1939" s="13" t="n">
        <v>0.956516</v>
      </c>
      <c r="E1939" s="13" t="n">
        <v>0.292032</v>
      </c>
      <c r="F1939" s="13" t="n">
        <v>0.914151</v>
      </c>
      <c r="G1939" s="13" t="n">
        <v>0.070838</v>
      </c>
      <c r="H1939" s="13" t="n">
        <v>0.34379</v>
      </c>
      <c r="I1939" s="13" t="n">
        <v>0.773209</v>
      </c>
      <c r="J1939" s="13" t="n">
        <v>0.175595</v>
      </c>
      <c r="K1939" s="13" t="n">
        <v>0.275131</v>
      </c>
      <c r="L1939" s="13" t="n">
        <v>0.799024</v>
      </c>
      <c r="M1939" s="13" t="n">
        <v>0.988333</v>
      </c>
      <c r="N1939" s="13" t="n">
        <v>0.612976</v>
      </c>
      <c r="O1939" s="9">
        <f>IF(C1939&lt;=1-Params!$B$4,0,MAX(0.1,ROUND(_xlfn.GAMMA.INV((C1939-(1-Params!$B$4))/Params!$B$4,Params!$B$5,Params!$B$6),1)))</f>
        <v/>
      </c>
      <c r="P1939" s="9">
        <f>IF(D1939&lt;=1-Params!$B$7,0,ROUND(_xlfn.GAMMA.INV((D1939-(1-Params!$B$7))/Params!$B$7,Params!$B$8,Params!$B$9),3))</f>
        <v/>
      </c>
      <c r="Q1939" s="9">
        <f>IF(E1939&lt;=1-Params!$B$4,0,MAX(0.1,ROUND(_xlfn.GAMMA.INV((E1939-(1-Params!$B$4))/Params!$B$4,Params!$B$5,Params!$B$6),1)))</f>
        <v/>
      </c>
      <c r="R1939" s="9">
        <f>IF(F1939&lt;=1-Params!$B$7,0,ROUND(_xlfn.GAMMA.INV((F1939-(1-Params!$B$7))/Params!$B$7,Params!$B$8,Params!$B$9),3))</f>
        <v/>
      </c>
      <c r="S1939" s="9">
        <f>IF(G1939&lt;=1-Params!$B$7,0,ROUND((Params!$B$10+Params!$B$11*G1939^Params!$B$12)*_xlfn.GAMMA.INV((G1939-(1-Params!$B$7))/Params!$B$7,Params!$B$8,Params!$B$9),3))</f>
        <v/>
      </c>
      <c r="T1939" s="9">
        <f>IF(H1939&lt;=1-Params!$B$4,0,MAX(0.1,ROUND((Params!$B$10+Params!$B$11*H1939^Params!$B$12)*_xlfn.GAMMA.INV((H1939-(1-Params!$B$4))/Params!$B$4,Params!$B$5,Params!$B$6),1)))</f>
        <v/>
      </c>
      <c r="U1939" s="9">
        <f>ROUND(_xlfn.NORM.INV(I1939,Params!$B$13,Params!$B$14),1)</f>
        <v/>
      </c>
      <c r="V1939" s="9">
        <f>ROUND(_xlfn.NORM.INV(J1939,Params!$B$15,Params!$B$16),2)</f>
        <v/>
      </c>
      <c r="W1939" s="9">
        <f>ROUND(_xlfn.NORM.INV(K1939,Params!$B$13,Params!$B$14),1)</f>
        <v/>
      </c>
      <c r="X1939" s="9">
        <f>ROUND(_xlfn.NORM.INV(L1939,Params!$B$15,Params!$B$16),2)</f>
        <v/>
      </c>
      <c r="Y1939" s="9">
        <f>ROUND(_xlfn.NORM.INV(M1939,Params!$B$15,Params!$B$16)+Params!$B$17+Params!$B$18*M1939,2)</f>
        <v/>
      </c>
      <c r="Z1939" s="9">
        <f>ROUND(_xlfn.NORM.INV(N1939,Params!$B$13,Params!$B$14)+Params!$B$17+Params!$B$18*N1939,1)</f>
        <v/>
      </c>
    </row>
    <row r="1940">
      <c r="A1940" s="11" t="n">
        <v>1939</v>
      </c>
      <c r="B1940" s="12">
        <f>INT((A1940-1)/122)+1</f>
        <v/>
      </c>
      <c r="C1940" s="13" t="n">
        <v>0.721051</v>
      </c>
      <c r="D1940" s="13" t="n">
        <v>0.608173</v>
      </c>
      <c r="E1940" s="13" t="n">
        <v>0.424279</v>
      </c>
      <c r="F1940" s="13" t="n">
        <v>0.245723</v>
      </c>
      <c r="G1940" s="13" t="n">
        <v>0.381891</v>
      </c>
      <c r="H1940" s="13" t="n">
        <v>0.226483</v>
      </c>
      <c r="I1940" s="13" t="n">
        <v>0.990667</v>
      </c>
      <c r="J1940" s="13" t="n">
        <v>0.312808</v>
      </c>
      <c r="K1940" s="13" t="n">
        <v>0.339802</v>
      </c>
      <c r="L1940" s="13" t="n">
        <v>0.780432</v>
      </c>
      <c r="M1940" s="13" t="n">
        <v>0.922126</v>
      </c>
      <c r="N1940" s="13" t="n">
        <v>0.454786</v>
      </c>
      <c r="O1940" s="9">
        <f>IF(C1940&lt;=1-Params!$B$4,0,MAX(0.1,ROUND(_xlfn.GAMMA.INV((C1940-(1-Params!$B$4))/Params!$B$4,Params!$B$5,Params!$B$6),1)))</f>
        <v/>
      </c>
      <c r="P1940" s="9">
        <f>IF(D1940&lt;=1-Params!$B$7,0,ROUND(_xlfn.GAMMA.INV((D1940-(1-Params!$B$7))/Params!$B$7,Params!$B$8,Params!$B$9),3))</f>
        <v/>
      </c>
      <c r="Q1940" s="9">
        <f>IF(E1940&lt;=1-Params!$B$4,0,MAX(0.1,ROUND(_xlfn.GAMMA.INV((E1940-(1-Params!$B$4))/Params!$B$4,Params!$B$5,Params!$B$6),1)))</f>
        <v/>
      </c>
      <c r="R1940" s="9">
        <f>IF(F1940&lt;=1-Params!$B$7,0,ROUND(_xlfn.GAMMA.INV((F1940-(1-Params!$B$7))/Params!$B$7,Params!$B$8,Params!$B$9),3))</f>
        <v/>
      </c>
      <c r="S1940" s="9">
        <f>IF(G1940&lt;=1-Params!$B$7,0,ROUND((Params!$B$10+Params!$B$11*G1940^Params!$B$12)*_xlfn.GAMMA.INV((G1940-(1-Params!$B$7))/Params!$B$7,Params!$B$8,Params!$B$9),3))</f>
        <v/>
      </c>
      <c r="T1940" s="9">
        <f>IF(H1940&lt;=1-Params!$B$4,0,MAX(0.1,ROUND((Params!$B$10+Params!$B$11*H1940^Params!$B$12)*_xlfn.GAMMA.INV((H1940-(1-Params!$B$4))/Params!$B$4,Params!$B$5,Params!$B$6),1)))</f>
        <v/>
      </c>
      <c r="U1940" s="9">
        <f>ROUND(_xlfn.NORM.INV(I1940,Params!$B$13,Params!$B$14),1)</f>
        <v/>
      </c>
      <c r="V1940" s="9">
        <f>ROUND(_xlfn.NORM.INV(J1940,Params!$B$15,Params!$B$16),2)</f>
        <v/>
      </c>
      <c r="W1940" s="9">
        <f>ROUND(_xlfn.NORM.INV(K1940,Params!$B$13,Params!$B$14),1)</f>
        <v/>
      </c>
      <c r="X1940" s="9">
        <f>ROUND(_xlfn.NORM.INV(L1940,Params!$B$15,Params!$B$16),2)</f>
        <v/>
      </c>
      <c r="Y1940" s="9">
        <f>ROUND(_xlfn.NORM.INV(M1940,Params!$B$15,Params!$B$16)+Params!$B$17+Params!$B$18*M1940,2)</f>
        <v/>
      </c>
      <c r="Z1940" s="9">
        <f>ROUND(_xlfn.NORM.INV(N1940,Params!$B$13,Params!$B$14)+Params!$B$17+Params!$B$18*N1940,1)</f>
        <v/>
      </c>
    </row>
    <row r="1941">
      <c r="A1941" s="11" t="n">
        <v>1940</v>
      </c>
      <c r="B1941" s="12">
        <f>INT((A1941-1)/122)+1</f>
        <v/>
      </c>
      <c r="C1941" s="13" t="n">
        <v>0.050989</v>
      </c>
      <c r="D1941" s="13" t="n">
        <v>0.600274</v>
      </c>
      <c r="E1941" s="13" t="n">
        <v>0.648379</v>
      </c>
      <c r="F1941" s="13" t="n">
        <v>0.865187</v>
      </c>
      <c r="G1941" s="13" t="n">
        <v>0.335538</v>
      </c>
      <c r="H1941" s="13" t="n">
        <v>0.428239</v>
      </c>
      <c r="I1941" s="13" t="n">
        <v>0.806198</v>
      </c>
      <c r="J1941" s="13" t="n">
        <v>0.913718</v>
      </c>
      <c r="K1941" s="13" t="n">
        <v>0.075643</v>
      </c>
      <c r="L1941" s="13" t="n">
        <v>0.683744</v>
      </c>
      <c r="M1941" s="13" t="n">
        <v>0.78511</v>
      </c>
      <c r="N1941" s="13" t="n">
        <v>0.194009</v>
      </c>
      <c r="O1941" s="9">
        <f>IF(C1941&lt;=1-Params!$B$4,0,MAX(0.1,ROUND(_xlfn.GAMMA.INV((C1941-(1-Params!$B$4))/Params!$B$4,Params!$B$5,Params!$B$6),1)))</f>
        <v/>
      </c>
      <c r="P1941" s="9">
        <f>IF(D1941&lt;=1-Params!$B$7,0,ROUND(_xlfn.GAMMA.INV((D1941-(1-Params!$B$7))/Params!$B$7,Params!$B$8,Params!$B$9),3))</f>
        <v/>
      </c>
      <c r="Q1941" s="9">
        <f>IF(E1941&lt;=1-Params!$B$4,0,MAX(0.1,ROUND(_xlfn.GAMMA.INV((E1941-(1-Params!$B$4))/Params!$B$4,Params!$B$5,Params!$B$6),1)))</f>
        <v/>
      </c>
      <c r="R1941" s="9">
        <f>IF(F1941&lt;=1-Params!$B$7,0,ROUND(_xlfn.GAMMA.INV((F1941-(1-Params!$B$7))/Params!$B$7,Params!$B$8,Params!$B$9),3))</f>
        <v/>
      </c>
      <c r="S1941" s="9">
        <f>IF(G1941&lt;=1-Params!$B$7,0,ROUND((Params!$B$10+Params!$B$11*G1941^Params!$B$12)*_xlfn.GAMMA.INV((G1941-(1-Params!$B$7))/Params!$B$7,Params!$B$8,Params!$B$9),3))</f>
        <v/>
      </c>
      <c r="T1941" s="9">
        <f>IF(H1941&lt;=1-Params!$B$4,0,MAX(0.1,ROUND((Params!$B$10+Params!$B$11*H1941^Params!$B$12)*_xlfn.GAMMA.INV((H1941-(1-Params!$B$4))/Params!$B$4,Params!$B$5,Params!$B$6),1)))</f>
        <v/>
      </c>
      <c r="U1941" s="9">
        <f>ROUND(_xlfn.NORM.INV(I1941,Params!$B$13,Params!$B$14),1)</f>
        <v/>
      </c>
      <c r="V1941" s="9">
        <f>ROUND(_xlfn.NORM.INV(J1941,Params!$B$15,Params!$B$16),2)</f>
        <v/>
      </c>
      <c r="W1941" s="9">
        <f>ROUND(_xlfn.NORM.INV(K1941,Params!$B$13,Params!$B$14),1)</f>
        <v/>
      </c>
      <c r="X1941" s="9">
        <f>ROUND(_xlfn.NORM.INV(L1941,Params!$B$15,Params!$B$16),2)</f>
        <v/>
      </c>
      <c r="Y1941" s="9">
        <f>ROUND(_xlfn.NORM.INV(M1941,Params!$B$15,Params!$B$16)+Params!$B$17+Params!$B$18*M1941,2)</f>
        <v/>
      </c>
      <c r="Z1941" s="9">
        <f>ROUND(_xlfn.NORM.INV(N1941,Params!$B$13,Params!$B$14)+Params!$B$17+Params!$B$18*N1941,1)</f>
        <v/>
      </c>
    </row>
    <row r="1942">
      <c r="A1942" s="11" t="n">
        <v>1941</v>
      </c>
      <c r="B1942" s="12">
        <f>INT((A1942-1)/122)+1</f>
        <v/>
      </c>
      <c r="C1942" s="13" t="n">
        <v>0.381271</v>
      </c>
      <c r="D1942" s="13" t="n">
        <v>0.288017</v>
      </c>
      <c r="E1942" s="13" t="n">
        <v>0.096886</v>
      </c>
      <c r="F1942" s="13" t="n">
        <v>0.9610030000000001</v>
      </c>
      <c r="G1942" s="13" t="n">
        <v>0.301698</v>
      </c>
      <c r="H1942" s="13" t="n">
        <v>0.164273</v>
      </c>
      <c r="I1942" s="13" t="n">
        <v>0.636058</v>
      </c>
      <c r="J1942" s="13" t="n">
        <v>0.9245370000000001</v>
      </c>
      <c r="K1942" s="13" t="n">
        <v>0.472867</v>
      </c>
      <c r="L1942" s="13" t="n">
        <v>0.972893</v>
      </c>
      <c r="M1942" s="13" t="n">
        <v>0.743237</v>
      </c>
      <c r="N1942" s="13" t="n">
        <v>0.04942</v>
      </c>
      <c r="O1942" s="9">
        <f>IF(C1942&lt;=1-Params!$B$4,0,MAX(0.1,ROUND(_xlfn.GAMMA.INV((C1942-(1-Params!$B$4))/Params!$B$4,Params!$B$5,Params!$B$6),1)))</f>
        <v/>
      </c>
      <c r="P1942" s="9">
        <f>IF(D1942&lt;=1-Params!$B$7,0,ROUND(_xlfn.GAMMA.INV((D1942-(1-Params!$B$7))/Params!$B$7,Params!$B$8,Params!$B$9),3))</f>
        <v/>
      </c>
      <c r="Q1942" s="9">
        <f>IF(E1942&lt;=1-Params!$B$4,0,MAX(0.1,ROUND(_xlfn.GAMMA.INV((E1942-(1-Params!$B$4))/Params!$B$4,Params!$B$5,Params!$B$6),1)))</f>
        <v/>
      </c>
      <c r="R1942" s="9">
        <f>IF(F1942&lt;=1-Params!$B$7,0,ROUND(_xlfn.GAMMA.INV((F1942-(1-Params!$B$7))/Params!$B$7,Params!$B$8,Params!$B$9),3))</f>
        <v/>
      </c>
      <c r="S1942" s="9">
        <f>IF(G1942&lt;=1-Params!$B$7,0,ROUND((Params!$B$10+Params!$B$11*G1942^Params!$B$12)*_xlfn.GAMMA.INV((G1942-(1-Params!$B$7))/Params!$B$7,Params!$B$8,Params!$B$9),3))</f>
        <v/>
      </c>
      <c r="T1942" s="9">
        <f>IF(H1942&lt;=1-Params!$B$4,0,MAX(0.1,ROUND((Params!$B$10+Params!$B$11*H1942^Params!$B$12)*_xlfn.GAMMA.INV((H1942-(1-Params!$B$4))/Params!$B$4,Params!$B$5,Params!$B$6),1)))</f>
        <v/>
      </c>
      <c r="U1942" s="9">
        <f>ROUND(_xlfn.NORM.INV(I1942,Params!$B$13,Params!$B$14),1)</f>
        <v/>
      </c>
      <c r="V1942" s="9">
        <f>ROUND(_xlfn.NORM.INV(J1942,Params!$B$15,Params!$B$16),2)</f>
        <v/>
      </c>
      <c r="W1942" s="9">
        <f>ROUND(_xlfn.NORM.INV(K1942,Params!$B$13,Params!$B$14),1)</f>
        <v/>
      </c>
      <c r="X1942" s="9">
        <f>ROUND(_xlfn.NORM.INV(L1942,Params!$B$15,Params!$B$16),2)</f>
        <v/>
      </c>
      <c r="Y1942" s="9">
        <f>ROUND(_xlfn.NORM.INV(M1942,Params!$B$15,Params!$B$16)+Params!$B$17+Params!$B$18*M1942,2)</f>
        <v/>
      </c>
      <c r="Z1942" s="9">
        <f>ROUND(_xlfn.NORM.INV(N1942,Params!$B$13,Params!$B$14)+Params!$B$17+Params!$B$18*N1942,1)</f>
        <v/>
      </c>
    </row>
    <row r="1943">
      <c r="A1943" s="11" t="n">
        <v>1942</v>
      </c>
      <c r="B1943" s="12">
        <f>INT((A1943-1)/122)+1</f>
        <v/>
      </c>
      <c r="C1943" s="13" t="n">
        <v>0.394538</v>
      </c>
      <c r="D1943" s="13" t="n">
        <v>0.182598</v>
      </c>
      <c r="E1943" s="13" t="n">
        <v>0.291959</v>
      </c>
      <c r="F1943" s="13" t="n">
        <v>0.932795</v>
      </c>
      <c r="G1943" s="13" t="n">
        <v>0.894723</v>
      </c>
      <c r="H1943" s="13" t="n">
        <v>0.508026</v>
      </c>
      <c r="I1943" s="13" t="n">
        <v>0.748416</v>
      </c>
      <c r="J1943" s="13" t="n">
        <v>0.853125</v>
      </c>
      <c r="K1943" s="13" t="n">
        <v>0.5662779999999999</v>
      </c>
      <c r="L1943" s="13" t="n">
        <v>0.877285</v>
      </c>
      <c r="M1943" s="13" t="n">
        <v>0.370161</v>
      </c>
      <c r="N1943" s="13" t="n">
        <v>0.135959</v>
      </c>
      <c r="O1943" s="9">
        <f>IF(C1943&lt;=1-Params!$B$4,0,MAX(0.1,ROUND(_xlfn.GAMMA.INV((C1943-(1-Params!$B$4))/Params!$B$4,Params!$B$5,Params!$B$6),1)))</f>
        <v/>
      </c>
      <c r="P1943" s="9">
        <f>IF(D1943&lt;=1-Params!$B$7,0,ROUND(_xlfn.GAMMA.INV((D1943-(1-Params!$B$7))/Params!$B$7,Params!$B$8,Params!$B$9),3))</f>
        <v/>
      </c>
      <c r="Q1943" s="9">
        <f>IF(E1943&lt;=1-Params!$B$4,0,MAX(0.1,ROUND(_xlfn.GAMMA.INV((E1943-(1-Params!$B$4))/Params!$B$4,Params!$B$5,Params!$B$6),1)))</f>
        <v/>
      </c>
      <c r="R1943" s="9">
        <f>IF(F1943&lt;=1-Params!$B$7,0,ROUND(_xlfn.GAMMA.INV((F1943-(1-Params!$B$7))/Params!$B$7,Params!$B$8,Params!$B$9),3))</f>
        <v/>
      </c>
      <c r="S1943" s="9">
        <f>IF(G1943&lt;=1-Params!$B$7,0,ROUND((Params!$B$10+Params!$B$11*G1943^Params!$B$12)*_xlfn.GAMMA.INV((G1943-(1-Params!$B$7))/Params!$B$7,Params!$B$8,Params!$B$9),3))</f>
        <v/>
      </c>
      <c r="T1943" s="9">
        <f>IF(H1943&lt;=1-Params!$B$4,0,MAX(0.1,ROUND((Params!$B$10+Params!$B$11*H1943^Params!$B$12)*_xlfn.GAMMA.INV((H1943-(1-Params!$B$4))/Params!$B$4,Params!$B$5,Params!$B$6),1)))</f>
        <v/>
      </c>
      <c r="U1943" s="9">
        <f>ROUND(_xlfn.NORM.INV(I1943,Params!$B$13,Params!$B$14),1)</f>
        <v/>
      </c>
      <c r="V1943" s="9">
        <f>ROUND(_xlfn.NORM.INV(J1943,Params!$B$15,Params!$B$16),2)</f>
        <v/>
      </c>
      <c r="W1943" s="9">
        <f>ROUND(_xlfn.NORM.INV(K1943,Params!$B$13,Params!$B$14),1)</f>
        <v/>
      </c>
      <c r="X1943" s="9">
        <f>ROUND(_xlfn.NORM.INV(L1943,Params!$B$15,Params!$B$16),2)</f>
        <v/>
      </c>
      <c r="Y1943" s="9">
        <f>ROUND(_xlfn.NORM.INV(M1943,Params!$B$15,Params!$B$16)+Params!$B$17+Params!$B$18*M1943,2)</f>
        <v/>
      </c>
      <c r="Z1943" s="9">
        <f>ROUND(_xlfn.NORM.INV(N1943,Params!$B$13,Params!$B$14)+Params!$B$17+Params!$B$18*N1943,1)</f>
        <v/>
      </c>
    </row>
    <row r="1944">
      <c r="A1944" s="11" t="n">
        <v>1943</v>
      </c>
      <c r="B1944" s="12">
        <f>INT((A1944-1)/122)+1</f>
        <v/>
      </c>
      <c r="C1944" s="13" t="n">
        <v>0.273498</v>
      </c>
      <c r="D1944" s="13" t="n">
        <v>0.112101</v>
      </c>
      <c r="E1944" s="13" t="n">
        <v>0.763114</v>
      </c>
      <c r="F1944" s="13" t="n">
        <v>0.6395729999999999</v>
      </c>
      <c r="G1944" s="13" t="n">
        <v>0.312399</v>
      </c>
      <c r="H1944" s="13" t="n">
        <v>0.743496</v>
      </c>
      <c r="I1944" s="13" t="n">
        <v>0.421231</v>
      </c>
      <c r="J1944" s="13" t="n">
        <v>0.237764</v>
      </c>
      <c r="K1944" s="13" t="n">
        <v>0.123847</v>
      </c>
      <c r="L1944" s="13" t="n">
        <v>0.886707</v>
      </c>
      <c r="M1944" s="13" t="n">
        <v>0.392316</v>
      </c>
      <c r="N1944" s="13" t="n">
        <v>0.036791</v>
      </c>
      <c r="O1944" s="9">
        <f>IF(C1944&lt;=1-Params!$B$4,0,MAX(0.1,ROUND(_xlfn.GAMMA.INV((C1944-(1-Params!$B$4))/Params!$B$4,Params!$B$5,Params!$B$6),1)))</f>
        <v/>
      </c>
      <c r="P1944" s="9">
        <f>IF(D1944&lt;=1-Params!$B$7,0,ROUND(_xlfn.GAMMA.INV((D1944-(1-Params!$B$7))/Params!$B$7,Params!$B$8,Params!$B$9),3))</f>
        <v/>
      </c>
      <c r="Q1944" s="9">
        <f>IF(E1944&lt;=1-Params!$B$4,0,MAX(0.1,ROUND(_xlfn.GAMMA.INV((E1944-(1-Params!$B$4))/Params!$B$4,Params!$B$5,Params!$B$6),1)))</f>
        <v/>
      </c>
      <c r="R1944" s="9">
        <f>IF(F1944&lt;=1-Params!$B$7,0,ROUND(_xlfn.GAMMA.INV((F1944-(1-Params!$B$7))/Params!$B$7,Params!$B$8,Params!$B$9),3))</f>
        <v/>
      </c>
      <c r="S1944" s="9">
        <f>IF(G1944&lt;=1-Params!$B$7,0,ROUND((Params!$B$10+Params!$B$11*G1944^Params!$B$12)*_xlfn.GAMMA.INV((G1944-(1-Params!$B$7))/Params!$B$7,Params!$B$8,Params!$B$9),3))</f>
        <v/>
      </c>
      <c r="T1944" s="9">
        <f>IF(H1944&lt;=1-Params!$B$4,0,MAX(0.1,ROUND((Params!$B$10+Params!$B$11*H1944^Params!$B$12)*_xlfn.GAMMA.INV((H1944-(1-Params!$B$4))/Params!$B$4,Params!$B$5,Params!$B$6),1)))</f>
        <v/>
      </c>
      <c r="U1944" s="9">
        <f>ROUND(_xlfn.NORM.INV(I1944,Params!$B$13,Params!$B$14),1)</f>
        <v/>
      </c>
      <c r="V1944" s="9">
        <f>ROUND(_xlfn.NORM.INV(J1944,Params!$B$15,Params!$B$16),2)</f>
        <v/>
      </c>
      <c r="W1944" s="9">
        <f>ROUND(_xlfn.NORM.INV(K1944,Params!$B$13,Params!$B$14),1)</f>
        <v/>
      </c>
      <c r="X1944" s="9">
        <f>ROUND(_xlfn.NORM.INV(L1944,Params!$B$15,Params!$B$16),2)</f>
        <v/>
      </c>
      <c r="Y1944" s="9">
        <f>ROUND(_xlfn.NORM.INV(M1944,Params!$B$15,Params!$B$16)+Params!$B$17+Params!$B$18*M1944,2)</f>
        <v/>
      </c>
      <c r="Z1944" s="9">
        <f>ROUND(_xlfn.NORM.INV(N1944,Params!$B$13,Params!$B$14)+Params!$B$17+Params!$B$18*N1944,1)</f>
        <v/>
      </c>
    </row>
    <row r="1945">
      <c r="A1945" s="11" t="n">
        <v>1944</v>
      </c>
      <c r="B1945" s="12">
        <f>INT((A1945-1)/122)+1</f>
        <v/>
      </c>
      <c r="C1945" s="13" t="n">
        <v>0.105441</v>
      </c>
      <c r="D1945" s="13" t="n">
        <v>0.062275</v>
      </c>
      <c r="E1945" s="13" t="n">
        <v>0.915897</v>
      </c>
      <c r="F1945" s="13" t="n">
        <v>0.986466</v>
      </c>
      <c r="G1945" s="13" t="n">
        <v>0.5537339999999999</v>
      </c>
      <c r="H1945" s="13" t="n">
        <v>0.72057</v>
      </c>
      <c r="I1945" s="13" t="n">
        <v>0.471684</v>
      </c>
      <c r="J1945" s="13" t="n">
        <v>0.470393</v>
      </c>
      <c r="K1945" s="13" t="n">
        <v>0.469684</v>
      </c>
      <c r="L1945" s="13" t="n">
        <v>0.90651</v>
      </c>
      <c r="M1945" s="13" t="n">
        <v>0.778644</v>
      </c>
      <c r="N1945" s="13" t="n">
        <v>0.007382</v>
      </c>
      <c r="O1945" s="9">
        <f>IF(C1945&lt;=1-Params!$B$4,0,MAX(0.1,ROUND(_xlfn.GAMMA.INV((C1945-(1-Params!$B$4))/Params!$B$4,Params!$B$5,Params!$B$6),1)))</f>
        <v/>
      </c>
      <c r="P1945" s="9">
        <f>IF(D1945&lt;=1-Params!$B$7,0,ROUND(_xlfn.GAMMA.INV((D1945-(1-Params!$B$7))/Params!$B$7,Params!$B$8,Params!$B$9),3))</f>
        <v/>
      </c>
      <c r="Q1945" s="9">
        <f>IF(E1945&lt;=1-Params!$B$4,0,MAX(0.1,ROUND(_xlfn.GAMMA.INV((E1945-(1-Params!$B$4))/Params!$B$4,Params!$B$5,Params!$B$6),1)))</f>
        <v/>
      </c>
      <c r="R1945" s="9">
        <f>IF(F1945&lt;=1-Params!$B$7,0,ROUND(_xlfn.GAMMA.INV((F1945-(1-Params!$B$7))/Params!$B$7,Params!$B$8,Params!$B$9),3))</f>
        <v/>
      </c>
      <c r="S1945" s="9">
        <f>IF(G1945&lt;=1-Params!$B$7,0,ROUND((Params!$B$10+Params!$B$11*G1945^Params!$B$12)*_xlfn.GAMMA.INV((G1945-(1-Params!$B$7))/Params!$B$7,Params!$B$8,Params!$B$9),3))</f>
        <v/>
      </c>
      <c r="T1945" s="9">
        <f>IF(H1945&lt;=1-Params!$B$4,0,MAX(0.1,ROUND((Params!$B$10+Params!$B$11*H1945^Params!$B$12)*_xlfn.GAMMA.INV((H1945-(1-Params!$B$4))/Params!$B$4,Params!$B$5,Params!$B$6),1)))</f>
        <v/>
      </c>
      <c r="U1945" s="9">
        <f>ROUND(_xlfn.NORM.INV(I1945,Params!$B$13,Params!$B$14),1)</f>
        <v/>
      </c>
      <c r="V1945" s="9">
        <f>ROUND(_xlfn.NORM.INV(J1945,Params!$B$15,Params!$B$16),2)</f>
        <v/>
      </c>
      <c r="W1945" s="9">
        <f>ROUND(_xlfn.NORM.INV(K1945,Params!$B$13,Params!$B$14),1)</f>
        <v/>
      </c>
      <c r="X1945" s="9">
        <f>ROUND(_xlfn.NORM.INV(L1945,Params!$B$15,Params!$B$16),2)</f>
        <v/>
      </c>
      <c r="Y1945" s="9">
        <f>ROUND(_xlfn.NORM.INV(M1945,Params!$B$15,Params!$B$16)+Params!$B$17+Params!$B$18*M1945,2)</f>
        <v/>
      </c>
      <c r="Z1945" s="9">
        <f>ROUND(_xlfn.NORM.INV(N1945,Params!$B$13,Params!$B$14)+Params!$B$17+Params!$B$18*N1945,1)</f>
        <v/>
      </c>
    </row>
    <row r="1946">
      <c r="A1946" s="11" t="n">
        <v>1945</v>
      </c>
      <c r="B1946" s="12">
        <f>INT((A1946-1)/122)+1</f>
        <v/>
      </c>
      <c r="C1946" s="13" t="n">
        <v>0.209157</v>
      </c>
      <c r="D1946" s="13" t="n">
        <v>0.248262</v>
      </c>
      <c r="E1946" s="13" t="n">
        <v>0.356315</v>
      </c>
      <c r="F1946" s="13" t="n">
        <v>0.683056</v>
      </c>
      <c r="G1946" s="13" t="n">
        <v>0.700576</v>
      </c>
      <c r="H1946" s="13" t="n">
        <v>0.68403</v>
      </c>
      <c r="I1946" s="13" t="n">
        <v>0.811851</v>
      </c>
      <c r="J1946" s="13" t="n">
        <v>0.330131</v>
      </c>
      <c r="K1946" s="13" t="n">
        <v>0.352764</v>
      </c>
      <c r="L1946" s="13" t="n">
        <v>0.863425</v>
      </c>
      <c r="M1946" s="13" t="n">
        <v>0.920153</v>
      </c>
      <c r="N1946" s="13" t="n">
        <v>0.06211</v>
      </c>
      <c r="O1946" s="9">
        <f>IF(C1946&lt;=1-Params!$B$4,0,MAX(0.1,ROUND(_xlfn.GAMMA.INV((C1946-(1-Params!$B$4))/Params!$B$4,Params!$B$5,Params!$B$6),1)))</f>
        <v/>
      </c>
      <c r="P1946" s="9">
        <f>IF(D1946&lt;=1-Params!$B$7,0,ROUND(_xlfn.GAMMA.INV((D1946-(1-Params!$B$7))/Params!$B$7,Params!$B$8,Params!$B$9),3))</f>
        <v/>
      </c>
      <c r="Q1946" s="9">
        <f>IF(E1946&lt;=1-Params!$B$4,0,MAX(0.1,ROUND(_xlfn.GAMMA.INV((E1946-(1-Params!$B$4))/Params!$B$4,Params!$B$5,Params!$B$6),1)))</f>
        <v/>
      </c>
      <c r="R1946" s="9">
        <f>IF(F1946&lt;=1-Params!$B$7,0,ROUND(_xlfn.GAMMA.INV((F1946-(1-Params!$B$7))/Params!$B$7,Params!$B$8,Params!$B$9),3))</f>
        <v/>
      </c>
      <c r="S1946" s="9">
        <f>IF(G1946&lt;=1-Params!$B$7,0,ROUND((Params!$B$10+Params!$B$11*G1946^Params!$B$12)*_xlfn.GAMMA.INV((G1946-(1-Params!$B$7))/Params!$B$7,Params!$B$8,Params!$B$9),3))</f>
        <v/>
      </c>
      <c r="T1946" s="9">
        <f>IF(H1946&lt;=1-Params!$B$4,0,MAX(0.1,ROUND((Params!$B$10+Params!$B$11*H1946^Params!$B$12)*_xlfn.GAMMA.INV((H1946-(1-Params!$B$4))/Params!$B$4,Params!$B$5,Params!$B$6),1)))</f>
        <v/>
      </c>
      <c r="U1946" s="9">
        <f>ROUND(_xlfn.NORM.INV(I1946,Params!$B$13,Params!$B$14),1)</f>
        <v/>
      </c>
      <c r="V1946" s="9">
        <f>ROUND(_xlfn.NORM.INV(J1946,Params!$B$15,Params!$B$16),2)</f>
        <v/>
      </c>
      <c r="W1946" s="9">
        <f>ROUND(_xlfn.NORM.INV(K1946,Params!$B$13,Params!$B$14),1)</f>
        <v/>
      </c>
      <c r="X1946" s="9">
        <f>ROUND(_xlfn.NORM.INV(L1946,Params!$B$15,Params!$B$16),2)</f>
        <v/>
      </c>
      <c r="Y1946" s="9">
        <f>ROUND(_xlfn.NORM.INV(M1946,Params!$B$15,Params!$B$16)+Params!$B$17+Params!$B$18*M1946,2)</f>
        <v/>
      </c>
      <c r="Z1946" s="9">
        <f>ROUND(_xlfn.NORM.INV(N1946,Params!$B$13,Params!$B$14)+Params!$B$17+Params!$B$18*N1946,1)</f>
        <v/>
      </c>
    </row>
    <row r="1947">
      <c r="A1947" s="11" t="n">
        <v>1946</v>
      </c>
      <c r="B1947" s="12">
        <f>INT((A1947-1)/122)+1</f>
        <v/>
      </c>
      <c r="C1947" s="13" t="n">
        <v>0.5889760000000001</v>
      </c>
      <c r="D1947" s="13" t="n">
        <v>0.851678</v>
      </c>
      <c r="E1947" s="13" t="n">
        <v>0.284305</v>
      </c>
      <c r="F1947" s="13" t="n">
        <v>0.387228</v>
      </c>
      <c r="G1947" s="13" t="n">
        <v>0.382488</v>
      </c>
      <c r="H1947" s="13" t="n">
        <v>0.418353</v>
      </c>
      <c r="I1947" s="13" t="n">
        <v>0.861497</v>
      </c>
      <c r="J1947" s="13" t="n">
        <v>0.09189799999999999</v>
      </c>
      <c r="K1947" s="13" t="n">
        <v>0.036543</v>
      </c>
      <c r="L1947" s="13" t="n">
        <v>0.622131</v>
      </c>
      <c r="M1947" s="13" t="n">
        <v>0.729181</v>
      </c>
      <c r="N1947" s="13" t="n">
        <v>0.32091</v>
      </c>
      <c r="O1947" s="9">
        <f>IF(C1947&lt;=1-Params!$B$4,0,MAX(0.1,ROUND(_xlfn.GAMMA.INV((C1947-(1-Params!$B$4))/Params!$B$4,Params!$B$5,Params!$B$6),1)))</f>
        <v/>
      </c>
      <c r="P1947" s="9">
        <f>IF(D1947&lt;=1-Params!$B$7,0,ROUND(_xlfn.GAMMA.INV((D1947-(1-Params!$B$7))/Params!$B$7,Params!$B$8,Params!$B$9),3))</f>
        <v/>
      </c>
      <c r="Q1947" s="9">
        <f>IF(E1947&lt;=1-Params!$B$4,0,MAX(0.1,ROUND(_xlfn.GAMMA.INV((E1947-(1-Params!$B$4))/Params!$B$4,Params!$B$5,Params!$B$6),1)))</f>
        <v/>
      </c>
      <c r="R1947" s="9">
        <f>IF(F1947&lt;=1-Params!$B$7,0,ROUND(_xlfn.GAMMA.INV((F1947-(1-Params!$B$7))/Params!$B$7,Params!$B$8,Params!$B$9),3))</f>
        <v/>
      </c>
      <c r="S1947" s="9">
        <f>IF(G1947&lt;=1-Params!$B$7,0,ROUND((Params!$B$10+Params!$B$11*G1947^Params!$B$12)*_xlfn.GAMMA.INV((G1947-(1-Params!$B$7))/Params!$B$7,Params!$B$8,Params!$B$9),3))</f>
        <v/>
      </c>
      <c r="T1947" s="9">
        <f>IF(H1947&lt;=1-Params!$B$4,0,MAX(0.1,ROUND((Params!$B$10+Params!$B$11*H1947^Params!$B$12)*_xlfn.GAMMA.INV((H1947-(1-Params!$B$4))/Params!$B$4,Params!$B$5,Params!$B$6),1)))</f>
        <v/>
      </c>
      <c r="U1947" s="9">
        <f>ROUND(_xlfn.NORM.INV(I1947,Params!$B$13,Params!$B$14),1)</f>
        <v/>
      </c>
      <c r="V1947" s="9">
        <f>ROUND(_xlfn.NORM.INV(J1947,Params!$B$15,Params!$B$16),2)</f>
        <v/>
      </c>
      <c r="W1947" s="9">
        <f>ROUND(_xlfn.NORM.INV(K1947,Params!$B$13,Params!$B$14),1)</f>
        <v/>
      </c>
      <c r="X1947" s="9">
        <f>ROUND(_xlfn.NORM.INV(L1947,Params!$B$15,Params!$B$16),2)</f>
        <v/>
      </c>
      <c r="Y1947" s="9">
        <f>ROUND(_xlfn.NORM.INV(M1947,Params!$B$15,Params!$B$16)+Params!$B$17+Params!$B$18*M1947,2)</f>
        <v/>
      </c>
      <c r="Z1947" s="9">
        <f>ROUND(_xlfn.NORM.INV(N1947,Params!$B$13,Params!$B$14)+Params!$B$17+Params!$B$18*N1947,1)</f>
        <v/>
      </c>
    </row>
    <row r="1948">
      <c r="A1948" s="11" t="n">
        <v>1947</v>
      </c>
      <c r="B1948" s="12">
        <f>INT((A1948-1)/122)+1</f>
        <v/>
      </c>
      <c r="C1948" s="13" t="n">
        <v>0.267656</v>
      </c>
      <c r="D1948" s="13" t="n">
        <v>0.530206</v>
      </c>
      <c r="E1948" s="13" t="n">
        <v>0.652397</v>
      </c>
      <c r="F1948" s="13" t="n">
        <v>0.148146</v>
      </c>
      <c r="G1948" s="13" t="n">
        <v>0.779655</v>
      </c>
      <c r="H1948" s="13" t="n">
        <v>0.20001</v>
      </c>
      <c r="I1948" s="13" t="n">
        <v>0.933798</v>
      </c>
      <c r="J1948" s="13" t="n">
        <v>0.213857</v>
      </c>
      <c r="K1948" s="13" t="n">
        <v>0.355131</v>
      </c>
      <c r="L1948" s="13" t="n">
        <v>0.564813</v>
      </c>
      <c r="M1948" s="13" t="n">
        <v>0.528598</v>
      </c>
      <c r="N1948" s="13" t="n">
        <v>0.380678</v>
      </c>
      <c r="O1948" s="9">
        <f>IF(C1948&lt;=1-Params!$B$4,0,MAX(0.1,ROUND(_xlfn.GAMMA.INV((C1948-(1-Params!$B$4))/Params!$B$4,Params!$B$5,Params!$B$6),1)))</f>
        <v/>
      </c>
      <c r="P1948" s="9">
        <f>IF(D1948&lt;=1-Params!$B$7,0,ROUND(_xlfn.GAMMA.INV((D1948-(1-Params!$B$7))/Params!$B$7,Params!$B$8,Params!$B$9),3))</f>
        <v/>
      </c>
      <c r="Q1948" s="9">
        <f>IF(E1948&lt;=1-Params!$B$4,0,MAX(0.1,ROUND(_xlfn.GAMMA.INV((E1948-(1-Params!$B$4))/Params!$B$4,Params!$B$5,Params!$B$6),1)))</f>
        <v/>
      </c>
      <c r="R1948" s="9">
        <f>IF(F1948&lt;=1-Params!$B$7,0,ROUND(_xlfn.GAMMA.INV((F1948-(1-Params!$B$7))/Params!$B$7,Params!$B$8,Params!$B$9),3))</f>
        <v/>
      </c>
      <c r="S1948" s="9">
        <f>IF(G1948&lt;=1-Params!$B$7,0,ROUND((Params!$B$10+Params!$B$11*G1948^Params!$B$12)*_xlfn.GAMMA.INV((G1948-(1-Params!$B$7))/Params!$B$7,Params!$B$8,Params!$B$9),3))</f>
        <v/>
      </c>
      <c r="T1948" s="9">
        <f>IF(H1948&lt;=1-Params!$B$4,0,MAX(0.1,ROUND((Params!$B$10+Params!$B$11*H1948^Params!$B$12)*_xlfn.GAMMA.INV((H1948-(1-Params!$B$4))/Params!$B$4,Params!$B$5,Params!$B$6),1)))</f>
        <v/>
      </c>
      <c r="U1948" s="9">
        <f>ROUND(_xlfn.NORM.INV(I1948,Params!$B$13,Params!$B$14),1)</f>
        <v/>
      </c>
      <c r="V1948" s="9">
        <f>ROUND(_xlfn.NORM.INV(J1948,Params!$B$15,Params!$B$16),2)</f>
        <v/>
      </c>
      <c r="W1948" s="9">
        <f>ROUND(_xlfn.NORM.INV(K1948,Params!$B$13,Params!$B$14),1)</f>
        <v/>
      </c>
      <c r="X1948" s="9">
        <f>ROUND(_xlfn.NORM.INV(L1948,Params!$B$15,Params!$B$16),2)</f>
        <v/>
      </c>
      <c r="Y1948" s="9">
        <f>ROUND(_xlfn.NORM.INV(M1948,Params!$B$15,Params!$B$16)+Params!$B$17+Params!$B$18*M1948,2)</f>
        <v/>
      </c>
      <c r="Z1948" s="9">
        <f>ROUND(_xlfn.NORM.INV(N1948,Params!$B$13,Params!$B$14)+Params!$B$17+Params!$B$18*N1948,1)</f>
        <v/>
      </c>
    </row>
    <row r="1949">
      <c r="A1949" s="11" t="n">
        <v>1948</v>
      </c>
      <c r="B1949" s="12">
        <f>INT((A1949-1)/122)+1</f>
        <v/>
      </c>
      <c r="C1949" s="13" t="n">
        <v>0.224195</v>
      </c>
      <c r="D1949" s="13" t="n">
        <v>0.201033</v>
      </c>
      <c r="E1949" s="13" t="n">
        <v>0.5232019999999999</v>
      </c>
      <c r="F1949" s="13" t="n">
        <v>0.188816</v>
      </c>
      <c r="G1949" s="13" t="n">
        <v>0.916212</v>
      </c>
      <c r="H1949" s="13" t="n">
        <v>0.661014</v>
      </c>
      <c r="I1949" s="13" t="n">
        <v>0.606572</v>
      </c>
      <c r="J1949" s="13" t="n">
        <v>0.209875</v>
      </c>
      <c r="K1949" s="13" t="n">
        <v>0.980571</v>
      </c>
      <c r="L1949" s="13" t="n">
        <v>0.6659</v>
      </c>
      <c r="M1949" s="13" t="n">
        <v>0.482166</v>
      </c>
      <c r="N1949" s="13" t="n">
        <v>0.439621</v>
      </c>
      <c r="O1949" s="9">
        <f>IF(C1949&lt;=1-Params!$B$4,0,MAX(0.1,ROUND(_xlfn.GAMMA.INV((C1949-(1-Params!$B$4))/Params!$B$4,Params!$B$5,Params!$B$6),1)))</f>
        <v/>
      </c>
      <c r="P1949" s="9">
        <f>IF(D1949&lt;=1-Params!$B$7,0,ROUND(_xlfn.GAMMA.INV((D1949-(1-Params!$B$7))/Params!$B$7,Params!$B$8,Params!$B$9),3))</f>
        <v/>
      </c>
      <c r="Q1949" s="9">
        <f>IF(E1949&lt;=1-Params!$B$4,0,MAX(0.1,ROUND(_xlfn.GAMMA.INV((E1949-(1-Params!$B$4))/Params!$B$4,Params!$B$5,Params!$B$6),1)))</f>
        <v/>
      </c>
      <c r="R1949" s="9">
        <f>IF(F1949&lt;=1-Params!$B$7,0,ROUND(_xlfn.GAMMA.INV((F1949-(1-Params!$B$7))/Params!$B$7,Params!$B$8,Params!$B$9),3))</f>
        <v/>
      </c>
      <c r="S1949" s="9">
        <f>IF(G1949&lt;=1-Params!$B$7,0,ROUND((Params!$B$10+Params!$B$11*G1949^Params!$B$12)*_xlfn.GAMMA.INV((G1949-(1-Params!$B$7))/Params!$B$7,Params!$B$8,Params!$B$9),3))</f>
        <v/>
      </c>
      <c r="T1949" s="9">
        <f>IF(H1949&lt;=1-Params!$B$4,0,MAX(0.1,ROUND((Params!$B$10+Params!$B$11*H1949^Params!$B$12)*_xlfn.GAMMA.INV((H1949-(1-Params!$B$4))/Params!$B$4,Params!$B$5,Params!$B$6),1)))</f>
        <v/>
      </c>
      <c r="U1949" s="9">
        <f>ROUND(_xlfn.NORM.INV(I1949,Params!$B$13,Params!$B$14),1)</f>
        <v/>
      </c>
      <c r="V1949" s="9">
        <f>ROUND(_xlfn.NORM.INV(J1949,Params!$B$15,Params!$B$16),2)</f>
        <v/>
      </c>
      <c r="W1949" s="9">
        <f>ROUND(_xlfn.NORM.INV(K1949,Params!$B$13,Params!$B$14),1)</f>
        <v/>
      </c>
      <c r="X1949" s="9">
        <f>ROUND(_xlfn.NORM.INV(L1949,Params!$B$15,Params!$B$16),2)</f>
        <v/>
      </c>
      <c r="Y1949" s="9">
        <f>ROUND(_xlfn.NORM.INV(M1949,Params!$B$15,Params!$B$16)+Params!$B$17+Params!$B$18*M1949,2)</f>
        <v/>
      </c>
      <c r="Z1949" s="9">
        <f>ROUND(_xlfn.NORM.INV(N1949,Params!$B$13,Params!$B$14)+Params!$B$17+Params!$B$18*N1949,1)</f>
        <v/>
      </c>
    </row>
    <row r="1950">
      <c r="A1950" s="11" t="n">
        <v>1949</v>
      </c>
      <c r="B1950" s="12">
        <f>INT((A1950-1)/122)+1</f>
        <v/>
      </c>
      <c r="C1950" s="13" t="n">
        <v>0.7546580000000001</v>
      </c>
      <c r="D1950" s="13" t="n">
        <v>0.5734</v>
      </c>
      <c r="E1950" s="13" t="n">
        <v>0.637144</v>
      </c>
      <c r="F1950" s="13" t="n">
        <v>0.069781</v>
      </c>
      <c r="G1950" s="13" t="n">
        <v>0.385932</v>
      </c>
      <c r="H1950" s="13" t="n">
        <v>0.827698</v>
      </c>
      <c r="I1950" s="13" t="n">
        <v>0.443495</v>
      </c>
      <c r="J1950" s="13" t="n">
        <v>0.072044</v>
      </c>
      <c r="K1950" s="13" t="n">
        <v>0.717237</v>
      </c>
      <c r="L1950" s="13" t="n">
        <v>0.456566</v>
      </c>
      <c r="M1950" s="13" t="n">
        <v>0.515796</v>
      </c>
      <c r="N1950" s="13" t="n">
        <v>0.215967</v>
      </c>
      <c r="O1950" s="9">
        <f>IF(C1950&lt;=1-Params!$B$4,0,MAX(0.1,ROUND(_xlfn.GAMMA.INV((C1950-(1-Params!$B$4))/Params!$B$4,Params!$B$5,Params!$B$6),1)))</f>
        <v/>
      </c>
      <c r="P1950" s="9">
        <f>IF(D1950&lt;=1-Params!$B$7,0,ROUND(_xlfn.GAMMA.INV((D1950-(1-Params!$B$7))/Params!$B$7,Params!$B$8,Params!$B$9),3))</f>
        <v/>
      </c>
      <c r="Q1950" s="9">
        <f>IF(E1950&lt;=1-Params!$B$4,0,MAX(0.1,ROUND(_xlfn.GAMMA.INV((E1950-(1-Params!$B$4))/Params!$B$4,Params!$B$5,Params!$B$6),1)))</f>
        <v/>
      </c>
      <c r="R1950" s="9">
        <f>IF(F1950&lt;=1-Params!$B$7,0,ROUND(_xlfn.GAMMA.INV((F1950-(1-Params!$B$7))/Params!$B$7,Params!$B$8,Params!$B$9),3))</f>
        <v/>
      </c>
      <c r="S1950" s="9">
        <f>IF(G1950&lt;=1-Params!$B$7,0,ROUND((Params!$B$10+Params!$B$11*G1950^Params!$B$12)*_xlfn.GAMMA.INV((G1950-(1-Params!$B$7))/Params!$B$7,Params!$B$8,Params!$B$9),3))</f>
        <v/>
      </c>
      <c r="T1950" s="9">
        <f>IF(H1950&lt;=1-Params!$B$4,0,MAX(0.1,ROUND((Params!$B$10+Params!$B$11*H1950^Params!$B$12)*_xlfn.GAMMA.INV((H1950-(1-Params!$B$4))/Params!$B$4,Params!$B$5,Params!$B$6),1)))</f>
        <v/>
      </c>
      <c r="U1950" s="9">
        <f>ROUND(_xlfn.NORM.INV(I1950,Params!$B$13,Params!$B$14),1)</f>
        <v/>
      </c>
      <c r="V1950" s="9">
        <f>ROUND(_xlfn.NORM.INV(J1950,Params!$B$15,Params!$B$16),2)</f>
        <v/>
      </c>
      <c r="W1950" s="9">
        <f>ROUND(_xlfn.NORM.INV(K1950,Params!$B$13,Params!$B$14),1)</f>
        <v/>
      </c>
      <c r="X1950" s="9">
        <f>ROUND(_xlfn.NORM.INV(L1950,Params!$B$15,Params!$B$16),2)</f>
        <v/>
      </c>
      <c r="Y1950" s="9">
        <f>ROUND(_xlfn.NORM.INV(M1950,Params!$B$15,Params!$B$16)+Params!$B$17+Params!$B$18*M1950,2)</f>
        <v/>
      </c>
      <c r="Z1950" s="9">
        <f>ROUND(_xlfn.NORM.INV(N1950,Params!$B$13,Params!$B$14)+Params!$B$17+Params!$B$18*N1950,1)</f>
        <v/>
      </c>
    </row>
    <row r="1951">
      <c r="A1951" s="11" t="n">
        <v>1950</v>
      </c>
      <c r="B1951" s="12">
        <f>INT((A1951-1)/122)+1</f>
        <v/>
      </c>
      <c r="C1951" s="13" t="n">
        <v>0.837688</v>
      </c>
      <c r="D1951" s="13" t="n">
        <v>0.379965</v>
      </c>
      <c r="E1951" s="13" t="n">
        <v>0.349103</v>
      </c>
      <c r="F1951" s="13" t="n">
        <v>0.189667</v>
      </c>
      <c r="G1951" s="13" t="n">
        <v>0.838681</v>
      </c>
      <c r="H1951" s="13" t="n">
        <v>0.631836</v>
      </c>
      <c r="I1951" s="13" t="n">
        <v>0.358161</v>
      </c>
      <c r="J1951" s="13" t="n">
        <v>0.107837</v>
      </c>
      <c r="K1951" s="13" t="n">
        <v>0.540453</v>
      </c>
      <c r="L1951" s="13" t="n">
        <v>0.275508</v>
      </c>
      <c r="M1951" s="13" t="n">
        <v>0.549399</v>
      </c>
      <c r="N1951" s="13" t="n">
        <v>0.0727</v>
      </c>
      <c r="O1951" s="9">
        <f>IF(C1951&lt;=1-Params!$B$4,0,MAX(0.1,ROUND(_xlfn.GAMMA.INV((C1951-(1-Params!$B$4))/Params!$B$4,Params!$B$5,Params!$B$6),1)))</f>
        <v/>
      </c>
      <c r="P1951" s="9">
        <f>IF(D1951&lt;=1-Params!$B$7,0,ROUND(_xlfn.GAMMA.INV((D1951-(1-Params!$B$7))/Params!$B$7,Params!$B$8,Params!$B$9),3))</f>
        <v/>
      </c>
      <c r="Q1951" s="9">
        <f>IF(E1951&lt;=1-Params!$B$4,0,MAX(0.1,ROUND(_xlfn.GAMMA.INV((E1951-(1-Params!$B$4))/Params!$B$4,Params!$B$5,Params!$B$6),1)))</f>
        <v/>
      </c>
      <c r="R1951" s="9">
        <f>IF(F1951&lt;=1-Params!$B$7,0,ROUND(_xlfn.GAMMA.INV((F1951-(1-Params!$B$7))/Params!$B$7,Params!$B$8,Params!$B$9),3))</f>
        <v/>
      </c>
      <c r="S1951" s="9">
        <f>IF(G1951&lt;=1-Params!$B$7,0,ROUND((Params!$B$10+Params!$B$11*G1951^Params!$B$12)*_xlfn.GAMMA.INV((G1951-(1-Params!$B$7))/Params!$B$7,Params!$B$8,Params!$B$9),3))</f>
        <v/>
      </c>
      <c r="T1951" s="9">
        <f>IF(H1951&lt;=1-Params!$B$4,0,MAX(0.1,ROUND((Params!$B$10+Params!$B$11*H1951^Params!$B$12)*_xlfn.GAMMA.INV((H1951-(1-Params!$B$4))/Params!$B$4,Params!$B$5,Params!$B$6),1)))</f>
        <v/>
      </c>
      <c r="U1951" s="9">
        <f>ROUND(_xlfn.NORM.INV(I1951,Params!$B$13,Params!$B$14),1)</f>
        <v/>
      </c>
      <c r="V1951" s="9">
        <f>ROUND(_xlfn.NORM.INV(J1951,Params!$B$15,Params!$B$16),2)</f>
        <v/>
      </c>
      <c r="W1951" s="9">
        <f>ROUND(_xlfn.NORM.INV(K1951,Params!$B$13,Params!$B$14),1)</f>
        <v/>
      </c>
      <c r="X1951" s="9">
        <f>ROUND(_xlfn.NORM.INV(L1951,Params!$B$15,Params!$B$16),2)</f>
        <v/>
      </c>
      <c r="Y1951" s="9">
        <f>ROUND(_xlfn.NORM.INV(M1951,Params!$B$15,Params!$B$16)+Params!$B$17+Params!$B$18*M1951,2)</f>
        <v/>
      </c>
      <c r="Z1951" s="9">
        <f>ROUND(_xlfn.NORM.INV(N1951,Params!$B$13,Params!$B$14)+Params!$B$17+Params!$B$18*N1951,1)</f>
        <v/>
      </c>
    </row>
    <row r="1952">
      <c r="A1952" s="11" t="n">
        <v>1951</v>
      </c>
      <c r="B1952" s="12">
        <f>INT((A1952-1)/122)+1</f>
        <v/>
      </c>
      <c r="C1952" s="13" t="n">
        <v>0.933857</v>
      </c>
      <c r="D1952" s="13" t="n">
        <v>0.457601</v>
      </c>
      <c r="E1952" s="13" t="n">
        <v>0.505257</v>
      </c>
      <c r="F1952" s="13" t="n">
        <v>0.947426</v>
      </c>
      <c r="G1952" s="13" t="n">
        <v>0.87923</v>
      </c>
      <c r="H1952" s="13" t="n">
        <v>0.15274</v>
      </c>
      <c r="I1952" s="13" t="n">
        <v>0.598279</v>
      </c>
      <c r="J1952" s="13" t="n">
        <v>0.06622500000000001</v>
      </c>
      <c r="K1952" s="13" t="n">
        <v>0.799545</v>
      </c>
      <c r="L1952" s="13" t="n">
        <v>0.280223</v>
      </c>
      <c r="M1952" s="13" t="n">
        <v>0.8278180000000001</v>
      </c>
      <c r="N1952" s="13" t="n">
        <v>0.151621</v>
      </c>
      <c r="O1952" s="9">
        <f>IF(C1952&lt;=1-Params!$B$4,0,MAX(0.1,ROUND(_xlfn.GAMMA.INV((C1952-(1-Params!$B$4))/Params!$B$4,Params!$B$5,Params!$B$6),1)))</f>
        <v/>
      </c>
      <c r="P1952" s="9">
        <f>IF(D1952&lt;=1-Params!$B$7,0,ROUND(_xlfn.GAMMA.INV((D1952-(1-Params!$B$7))/Params!$B$7,Params!$B$8,Params!$B$9),3))</f>
        <v/>
      </c>
      <c r="Q1952" s="9">
        <f>IF(E1952&lt;=1-Params!$B$4,0,MAX(0.1,ROUND(_xlfn.GAMMA.INV((E1952-(1-Params!$B$4))/Params!$B$4,Params!$B$5,Params!$B$6),1)))</f>
        <v/>
      </c>
      <c r="R1952" s="9">
        <f>IF(F1952&lt;=1-Params!$B$7,0,ROUND(_xlfn.GAMMA.INV((F1952-(1-Params!$B$7))/Params!$B$7,Params!$B$8,Params!$B$9),3))</f>
        <v/>
      </c>
      <c r="S1952" s="9">
        <f>IF(G1952&lt;=1-Params!$B$7,0,ROUND((Params!$B$10+Params!$B$11*G1952^Params!$B$12)*_xlfn.GAMMA.INV((G1952-(1-Params!$B$7))/Params!$B$7,Params!$B$8,Params!$B$9),3))</f>
        <v/>
      </c>
      <c r="T1952" s="9">
        <f>IF(H1952&lt;=1-Params!$B$4,0,MAX(0.1,ROUND((Params!$B$10+Params!$B$11*H1952^Params!$B$12)*_xlfn.GAMMA.INV((H1952-(1-Params!$B$4))/Params!$B$4,Params!$B$5,Params!$B$6),1)))</f>
        <v/>
      </c>
      <c r="U1952" s="9">
        <f>ROUND(_xlfn.NORM.INV(I1952,Params!$B$13,Params!$B$14),1)</f>
        <v/>
      </c>
      <c r="V1952" s="9">
        <f>ROUND(_xlfn.NORM.INV(J1952,Params!$B$15,Params!$B$16),2)</f>
        <v/>
      </c>
      <c r="W1952" s="9">
        <f>ROUND(_xlfn.NORM.INV(K1952,Params!$B$13,Params!$B$14),1)</f>
        <v/>
      </c>
      <c r="X1952" s="9">
        <f>ROUND(_xlfn.NORM.INV(L1952,Params!$B$15,Params!$B$16),2)</f>
        <v/>
      </c>
      <c r="Y1952" s="9">
        <f>ROUND(_xlfn.NORM.INV(M1952,Params!$B$15,Params!$B$16)+Params!$B$17+Params!$B$18*M1952,2)</f>
        <v/>
      </c>
      <c r="Z1952" s="9">
        <f>ROUND(_xlfn.NORM.INV(N1952,Params!$B$13,Params!$B$14)+Params!$B$17+Params!$B$18*N1952,1)</f>
        <v/>
      </c>
    </row>
    <row r="1953">
      <c r="A1953" s="11" t="n">
        <v>1952</v>
      </c>
      <c r="B1953" s="12">
        <f>INT((A1953-1)/122)+1</f>
        <v/>
      </c>
      <c r="C1953" s="13" t="n">
        <v>0.978437</v>
      </c>
      <c r="D1953" s="13" t="n">
        <v>0.8490760000000001</v>
      </c>
      <c r="E1953" s="13" t="n">
        <v>0.251024</v>
      </c>
      <c r="F1953" s="13" t="n">
        <v>0.769225</v>
      </c>
      <c r="G1953" s="13" t="n">
        <v>0.899221</v>
      </c>
      <c r="H1953" s="13" t="n">
        <v>0.025363</v>
      </c>
      <c r="I1953" s="13" t="n">
        <v>0.441319</v>
      </c>
      <c r="J1953" s="13" t="n">
        <v>0.511082</v>
      </c>
      <c r="K1953" s="13" t="n">
        <v>0.689096</v>
      </c>
      <c r="L1953" s="13" t="n">
        <v>0.592056</v>
      </c>
      <c r="M1953" s="13" t="n">
        <v>0.807826</v>
      </c>
      <c r="N1953" s="13" t="n">
        <v>0.393914</v>
      </c>
      <c r="O1953" s="9">
        <f>IF(C1953&lt;=1-Params!$B$4,0,MAX(0.1,ROUND(_xlfn.GAMMA.INV((C1953-(1-Params!$B$4))/Params!$B$4,Params!$B$5,Params!$B$6),1)))</f>
        <v/>
      </c>
      <c r="P1953" s="9">
        <f>IF(D1953&lt;=1-Params!$B$7,0,ROUND(_xlfn.GAMMA.INV((D1953-(1-Params!$B$7))/Params!$B$7,Params!$B$8,Params!$B$9),3))</f>
        <v/>
      </c>
      <c r="Q1953" s="9">
        <f>IF(E1953&lt;=1-Params!$B$4,0,MAX(0.1,ROUND(_xlfn.GAMMA.INV((E1953-(1-Params!$B$4))/Params!$B$4,Params!$B$5,Params!$B$6),1)))</f>
        <v/>
      </c>
      <c r="R1953" s="9">
        <f>IF(F1953&lt;=1-Params!$B$7,0,ROUND(_xlfn.GAMMA.INV((F1953-(1-Params!$B$7))/Params!$B$7,Params!$B$8,Params!$B$9),3))</f>
        <v/>
      </c>
      <c r="S1953" s="9">
        <f>IF(G1953&lt;=1-Params!$B$7,0,ROUND((Params!$B$10+Params!$B$11*G1953^Params!$B$12)*_xlfn.GAMMA.INV((G1953-(1-Params!$B$7))/Params!$B$7,Params!$B$8,Params!$B$9),3))</f>
        <v/>
      </c>
      <c r="T1953" s="9">
        <f>IF(H1953&lt;=1-Params!$B$4,0,MAX(0.1,ROUND((Params!$B$10+Params!$B$11*H1953^Params!$B$12)*_xlfn.GAMMA.INV((H1953-(1-Params!$B$4))/Params!$B$4,Params!$B$5,Params!$B$6),1)))</f>
        <v/>
      </c>
      <c r="U1953" s="9">
        <f>ROUND(_xlfn.NORM.INV(I1953,Params!$B$13,Params!$B$14),1)</f>
        <v/>
      </c>
      <c r="V1953" s="9">
        <f>ROUND(_xlfn.NORM.INV(J1953,Params!$B$15,Params!$B$16),2)</f>
        <v/>
      </c>
      <c r="W1953" s="9">
        <f>ROUND(_xlfn.NORM.INV(K1953,Params!$B$13,Params!$B$14),1)</f>
        <v/>
      </c>
      <c r="X1953" s="9">
        <f>ROUND(_xlfn.NORM.INV(L1953,Params!$B$15,Params!$B$16),2)</f>
        <v/>
      </c>
      <c r="Y1953" s="9">
        <f>ROUND(_xlfn.NORM.INV(M1953,Params!$B$15,Params!$B$16)+Params!$B$17+Params!$B$18*M1953,2)</f>
        <v/>
      </c>
      <c r="Z1953" s="9">
        <f>ROUND(_xlfn.NORM.INV(N1953,Params!$B$13,Params!$B$14)+Params!$B$17+Params!$B$18*N1953,1)</f>
        <v/>
      </c>
    </row>
    <row r="1954">
      <c r="A1954" s="11" t="n">
        <v>1953</v>
      </c>
      <c r="B1954" s="12">
        <f>INT((A1954-1)/122)+1</f>
        <v/>
      </c>
      <c r="C1954" s="13" t="n">
        <v>0.779163</v>
      </c>
      <c r="D1954" s="13" t="n">
        <v>0.730197</v>
      </c>
      <c r="E1954" s="13" t="n">
        <v>0.103041</v>
      </c>
      <c r="F1954" s="13" t="n">
        <v>0.8806850000000001</v>
      </c>
      <c r="G1954" s="13" t="n">
        <v>0.144477</v>
      </c>
      <c r="H1954" s="13" t="n">
        <v>0.146492</v>
      </c>
      <c r="I1954" s="13" t="n">
        <v>0.553057</v>
      </c>
      <c r="J1954" s="13" t="n">
        <v>0.323665</v>
      </c>
      <c r="K1954" s="13" t="n">
        <v>0.877645</v>
      </c>
      <c r="L1954" s="13" t="n">
        <v>0.822513</v>
      </c>
      <c r="M1954" s="13" t="n">
        <v>0.37219</v>
      </c>
      <c r="N1954" s="13" t="n">
        <v>0.615353</v>
      </c>
      <c r="O1954" s="9">
        <f>IF(C1954&lt;=1-Params!$B$4,0,MAX(0.1,ROUND(_xlfn.GAMMA.INV((C1954-(1-Params!$B$4))/Params!$B$4,Params!$B$5,Params!$B$6),1)))</f>
        <v/>
      </c>
      <c r="P1954" s="9">
        <f>IF(D1954&lt;=1-Params!$B$7,0,ROUND(_xlfn.GAMMA.INV((D1954-(1-Params!$B$7))/Params!$B$7,Params!$B$8,Params!$B$9),3))</f>
        <v/>
      </c>
      <c r="Q1954" s="9">
        <f>IF(E1954&lt;=1-Params!$B$4,0,MAX(0.1,ROUND(_xlfn.GAMMA.INV((E1954-(1-Params!$B$4))/Params!$B$4,Params!$B$5,Params!$B$6),1)))</f>
        <v/>
      </c>
      <c r="R1954" s="9">
        <f>IF(F1954&lt;=1-Params!$B$7,0,ROUND(_xlfn.GAMMA.INV((F1954-(1-Params!$B$7))/Params!$B$7,Params!$B$8,Params!$B$9),3))</f>
        <v/>
      </c>
      <c r="S1954" s="9">
        <f>IF(G1954&lt;=1-Params!$B$7,0,ROUND((Params!$B$10+Params!$B$11*G1954^Params!$B$12)*_xlfn.GAMMA.INV((G1954-(1-Params!$B$7))/Params!$B$7,Params!$B$8,Params!$B$9),3))</f>
        <v/>
      </c>
      <c r="T1954" s="9">
        <f>IF(H1954&lt;=1-Params!$B$4,0,MAX(0.1,ROUND((Params!$B$10+Params!$B$11*H1954^Params!$B$12)*_xlfn.GAMMA.INV((H1954-(1-Params!$B$4))/Params!$B$4,Params!$B$5,Params!$B$6),1)))</f>
        <v/>
      </c>
      <c r="U1954" s="9">
        <f>ROUND(_xlfn.NORM.INV(I1954,Params!$B$13,Params!$B$14),1)</f>
        <v/>
      </c>
      <c r="V1954" s="9">
        <f>ROUND(_xlfn.NORM.INV(J1954,Params!$B$15,Params!$B$16),2)</f>
        <v/>
      </c>
      <c r="W1954" s="9">
        <f>ROUND(_xlfn.NORM.INV(K1954,Params!$B$13,Params!$B$14),1)</f>
        <v/>
      </c>
      <c r="X1954" s="9">
        <f>ROUND(_xlfn.NORM.INV(L1954,Params!$B$15,Params!$B$16),2)</f>
        <v/>
      </c>
      <c r="Y1954" s="9">
        <f>ROUND(_xlfn.NORM.INV(M1954,Params!$B$15,Params!$B$16)+Params!$B$17+Params!$B$18*M1954,2)</f>
        <v/>
      </c>
      <c r="Z1954" s="9">
        <f>ROUND(_xlfn.NORM.INV(N1954,Params!$B$13,Params!$B$14)+Params!$B$17+Params!$B$18*N1954,1)</f>
        <v/>
      </c>
    </row>
    <row r="1955">
      <c r="A1955" s="11" t="n">
        <v>1954</v>
      </c>
      <c r="B1955" s="12">
        <f>INT((A1955-1)/122)+1</f>
        <v/>
      </c>
      <c r="C1955" s="13" t="n">
        <v>0.441937</v>
      </c>
      <c r="D1955" s="13" t="n">
        <v>0.332442</v>
      </c>
      <c r="E1955" s="13" t="n">
        <v>0.234467</v>
      </c>
      <c r="F1955" s="13" t="n">
        <v>0.196109</v>
      </c>
      <c r="G1955" s="13" t="n">
        <v>0.809751</v>
      </c>
      <c r="H1955" s="13" t="n">
        <v>0.557011</v>
      </c>
      <c r="I1955" s="13" t="n">
        <v>0.144874</v>
      </c>
      <c r="J1955" s="13" t="n">
        <v>0.485277</v>
      </c>
      <c r="K1955" s="13" t="n">
        <v>0.909739</v>
      </c>
      <c r="L1955" s="13" t="n">
        <v>0.876698</v>
      </c>
      <c r="M1955" s="13" t="n">
        <v>0.485477</v>
      </c>
      <c r="N1955" s="13" t="n">
        <v>0.611663</v>
      </c>
      <c r="O1955" s="9">
        <f>IF(C1955&lt;=1-Params!$B$4,0,MAX(0.1,ROUND(_xlfn.GAMMA.INV((C1955-(1-Params!$B$4))/Params!$B$4,Params!$B$5,Params!$B$6),1)))</f>
        <v/>
      </c>
      <c r="P1955" s="9">
        <f>IF(D1955&lt;=1-Params!$B$7,0,ROUND(_xlfn.GAMMA.INV((D1955-(1-Params!$B$7))/Params!$B$7,Params!$B$8,Params!$B$9),3))</f>
        <v/>
      </c>
      <c r="Q1955" s="9">
        <f>IF(E1955&lt;=1-Params!$B$4,0,MAX(0.1,ROUND(_xlfn.GAMMA.INV((E1955-(1-Params!$B$4))/Params!$B$4,Params!$B$5,Params!$B$6),1)))</f>
        <v/>
      </c>
      <c r="R1955" s="9">
        <f>IF(F1955&lt;=1-Params!$B$7,0,ROUND(_xlfn.GAMMA.INV((F1955-(1-Params!$B$7))/Params!$B$7,Params!$B$8,Params!$B$9),3))</f>
        <v/>
      </c>
      <c r="S1955" s="9">
        <f>IF(G1955&lt;=1-Params!$B$7,0,ROUND((Params!$B$10+Params!$B$11*G1955^Params!$B$12)*_xlfn.GAMMA.INV((G1955-(1-Params!$B$7))/Params!$B$7,Params!$B$8,Params!$B$9),3))</f>
        <v/>
      </c>
      <c r="T1955" s="9">
        <f>IF(H1955&lt;=1-Params!$B$4,0,MAX(0.1,ROUND((Params!$B$10+Params!$B$11*H1955^Params!$B$12)*_xlfn.GAMMA.INV((H1955-(1-Params!$B$4))/Params!$B$4,Params!$B$5,Params!$B$6),1)))</f>
        <v/>
      </c>
      <c r="U1955" s="9">
        <f>ROUND(_xlfn.NORM.INV(I1955,Params!$B$13,Params!$B$14),1)</f>
        <v/>
      </c>
      <c r="V1955" s="9">
        <f>ROUND(_xlfn.NORM.INV(J1955,Params!$B$15,Params!$B$16),2)</f>
        <v/>
      </c>
      <c r="W1955" s="9">
        <f>ROUND(_xlfn.NORM.INV(K1955,Params!$B$13,Params!$B$14),1)</f>
        <v/>
      </c>
      <c r="X1955" s="9">
        <f>ROUND(_xlfn.NORM.INV(L1955,Params!$B$15,Params!$B$16),2)</f>
        <v/>
      </c>
      <c r="Y1955" s="9">
        <f>ROUND(_xlfn.NORM.INV(M1955,Params!$B$15,Params!$B$16)+Params!$B$17+Params!$B$18*M1955,2)</f>
        <v/>
      </c>
      <c r="Z1955" s="9">
        <f>ROUND(_xlfn.NORM.INV(N1955,Params!$B$13,Params!$B$14)+Params!$B$17+Params!$B$18*N1955,1)</f>
        <v/>
      </c>
    </row>
    <row r="1956">
      <c r="A1956" s="11" t="n">
        <v>1955</v>
      </c>
      <c r="B1956" s="12">
        <f>INT((A1956-1)/122)+1</f>
        <v/>
      </c>
      <c r="C1956" s="13" t="n">
        <v>0.274761</v>
      </c>
      <c r="D1956" s="13" t="n">
        <v>0.130869</v>
      </c>
      <c r="E1956" s="13" t="n">
        <v>0.483597</v>
      </c>
      <c r="F1956" s="13" t="n">
        <v>0.733905</v>
      </c>
      <c r="G1956" s="13" t="n">
        <v>0.345757</v>
      </c>
      <c r="H1956" s="13" t="n">
        <v>0.41228</v>
      </c>
      <c r="I1956" s="13" t="n">
        <v>0.221455</v>
      </c>
      <c r="J1956" s="13" t="n">
        <v>0.229154</v>
      </c>
      <c r="K1956" s="13" t="n">
        <v>0.971128</v>
      </c>
      <c r="L1956" s="13" t="n">
        <v>0.950777</v>
      </c>
      <c r="M1956" s="13" t="n">
        <v>0.313903</v>
      </c>
      <c r="N1956" s="13" t="n">
        <v>0.7001849999999999</v>
      </c>
      <c r="O1956" s="9">
        <f>IF(C1956&lt;=1-Params!$B$4,0,MAX(0.1,ROUND(_xlfn.GAMMA.INV((C1956-(1-Params!$B$4))/Params!$B$4,Params!$B$5,Params!$B$6),1)))</f>
        <v/>
      </c>
      <c r="P1956" s="9">
        <f>IF(D1956&lt;=1-Params!$B$7,0,ROUND(_xlfn.GAMMA.INV((D1956-(1-Params!$B$7))/Params!$B$7,Params!$B$8,Params!$B$9),3))</f>
        <v/>
      </c>
      <c r="Q1956" s="9">
        <f>IF(E1956&lt;=1-Params!$B$4,0,MAX(0.1,ROUND(_xlfn.GAMMA.INV((E1956-(1-Params!$B$4))/Params!$B$4,Params!$B$5,Params!$B$6),1)))</f>
        <v/>
      </c>
      <c r="R1956" s="9">
        <f>IF(F1956&lt;=1-Params!$B$7,0,ROUND(_xlfn.GAMMA.INV((F1956-(1-Params!$B$7))/Params!$B$7,Params!$B$8,Params!$B$9),3))</f>
        <v/>
      </c>
      <c r="S1956" s="9">
        <f>IF(G1956&lt;=1-Params!$B$7,0,ROUND((Params!$B$10+Params!$B$11*G1956^Params!$B$12)*_xlfn.GAMMA.INV((G1956-(1-Params!$B$7))/Params!$B$7,Params!$B$8,Params!$B$9),3))</f>
        <v/>
      </c>
      <c r="T1956" s="9">
        <f>IF(H1956&lt;=1-Params!$B$4,0,MAX(0.1,ROUND((Params!$B$10+Params!$B$11*H1956^Params!$B$12)*_xlfn.GAMMA.INV((H1956-(1-Params!$B$4))/Params!$B$4,Params!$B$5,Params!$B$6),1)))</f>
        <v/>
      </c>
      <c r="U1956" s="9">
        <f>ROUND(_xlfn.NORM.INV(I1956,Params!$B$13,Params!$B$14),1)</f>
        <v/>
      </c>
      <c r="V1956" s="9">
        <f>ROUND(_xlfn.NORM.INV(J1956,Params!$B$15,Params!$B$16),2)</f>
        <v/>
      </c>
      <c r="W1956" s="9">
        <f>ROUND(_xlfn.NORM.INV(K1956,Params!$B$13,Params!$B$14),1)</f>
        <v/>
      </c>
      <c r="X1956" s="9">
        <f>ROUND(_xlfn.NORM.INV(L1956,Params!$B$15,Params!$B$16),2)</f>
        <v/>
      </c>
      <c r="Y1956" s="9">
        <f>ROUND(_xlfn.NORM.INV(M1956,Params!$B$15,Params!$B$16)+Params!$B$17+Params!$B$18*M1956,2)</f>
        <v/>
      </c>
      <c r="Z1956" s="9">
        <f>ROUND(_xlfn.NORM.INV(N1956,Params!$B$13,Params!$B$14)+Params!$B$17+Params!$B$18*N1956,1)</f>
        <v/>
      </c>
    </row>
    <row r="1957">
      <c r="A1957" s="11" t="n">
        <v>1956</v>
      </c>
      <c r="B1957" s="12">
        <f>INT((A1957-1)/122)+1</f>
        <v/>
      </c>
      <c r="C1957" s="13" t="n">
        <v>0.08926000000000001</v>
      </c>
      <c r="D1957" s="13" t="n">
        <v>0.533788</v>
      </c>
      <c r="E1957" s="13" t="n">
        <v>0.781593</v>
      </c>
      <c r="F1957" s="13" t="n">
        <v>0.547735</v>
      </c>
      <c r="G1957" s="13" t="n">
        <v>0.344639</v>
      </c>
      <c r="H1957" s="13" t="n">
        <v>0.273012</v>
      </c>
      <c r="I1957" s="13" t="n">
        <v>0.073728</v>
      </c>
      <c r="J1957" s="13" t="n">
        <v>0.409529</v>
      </c>
      <c r="K1957" s="13" t="n">
        <v>0.997308</v>
      </c>
      <c r="L1957" s="13" t="n">
        <v>0.49074</v>
      </c>
      <c r="M1957" s="13" t="n">
        <v>0.492523</v>
      </c>
      <c r="N1957" s="13" t="n">
        <v>0.522153</v>
      </c>
      <c r="O1957" s="9">
        <f>IF(C1957&lt;=1-Params!$B$4,0,MAX(0.1,ROUND(_xlfn.GAMMA.INV((C1957-(1-Params!$B$4))/Params!$B$4,Params!$B$5,Params!$B$6),1)))</f>
        <v/>
      </c>
      <c r="P1957" s="9">
        <f>IF(D1957&lt;=1-Params!$B$7,0,ROUND(_xlfn.GAMMA.INV((D1957-(1-Params!$B$7))/Params!$B$7,Params!$B$8,Params!$B$9),3))</f>
        <v/>
      </c>
      <c r="Q1957" s="9">
        <f>IF(E1957&lt;=1-Params!$B$4,0,MAX(0.1,ROUND(_xlfn.GAMMA.INV((E1957-(1-Params!$B$4))/Params!$B$4,Params!$B$5,Params!$B$6),1)))</f>
        <v/>
      </c>
      <c r="R1957" s="9">
        <f>IF(F1957&lt;=1-Params!$B$7,0,ROUND(_xlfn.GAMMA.INV((F1957-(1-Params!$B$7))/Params!$B$7,Params!$B$8,Params!$B$9),3))</f>
        <v/>
      </c>
      <c r="S1957" s="9">
        <f>IF(G1957&lt;=1-Params!$B$7,0,ROUND((Params!$B$10+Params!$B$11*G1957^Params!$B$12)*_xlfn.GAMMA.INV((G1957-(1-Params!$B$7))/Params!$B$7,Params!$B$8,Params!$B$9),3))</f>
        <v/>
      </c>
      <c r="T1957" s="9">
        <f>IF(H1957&lt;=1-Params!$B$4,0,MAX(0.1,ROUND((Params!$B$10+Params!$B$11*H1957^Params!$B$12)*_xlfn.GAMMA.INV((H1957-(1-Params!$B$4))/Params!$B$4,Params!$B$5,Params!$B$6),1)))</f>
        <v/>
      </c>
      <c r="U1957" s="9">
        <f>ROUND(_xlfn.NORM.INV(I1957,Params!$B$13,Params!$B$14),1)</f>
        <v/>
      </c>
      <c r="V1957" s="9">
        <f>ROUND(_xlfn.NORM.INV(J1957,Params!$B$15,Params!$B$16),2)</f>
        <v/>
      </c>
      <c r="W1957" s="9">
        <f>ROUND(_xlfn.NORM.INV(K1957,Params!$B$13,Params!$B$14),1)</f>
        <v/>
      </c>
      <c r="X1957" s="9">
        <f>ROUND(_xlfn.NORM.INV(L1957,Params!$B$15,Params!$B$16),2)</f>
        <v/>
      </c>
      <c r="Y1957" s="9">
        <f>ROUND(_xlfn.NORM.INV(M1957,Params!$B$15,Params!$B$16)+Params!$B$17+Params!$B$18*M1957,2)</f>
        <v/>
      </c>
      <c r="Z1957" s="9">
        <f>ROUND(_xlfn.NORM.INV(N1957,Params!$B$13,Params!$B$14)+Params!$B$17+Params!$B$18*N1957,1)</f>
        <v/>
      </c>
    </row>
    <row r="1958">
      <c r="A1958" s="11" t="n">
        <v>1957</v>
      </c>
      <c r="B1958" s="12">
        <f>INT((A1958-1)/122)+1</f>
        <v/>
      </c>
      <c r="C1958" s="13" t="n">
        <v>0.354516</v>
      </c>
      <c r="D1958" s="13" t="n">
        <v>0.647865</v>
      </c>
      <c r="E1958" s="13" t="n">
        <v>0.298491</v>
      </c>
      <c r="F1958" s="13" t="n">
        <v>0.787143</v>
      </c>
      <c r="G1958" s="13" t="n">
        <v>0.900496</v>
      </c>
      <c r="H1958" s="13" t="n">
        <v>0.8877930000000001</v>
      </c>
      <c r="I1958" s="13" t="n">
        <v>0.042375</v>
      </c>
      <c r="J1958" s="13" t="n">
        <v>0.45818</v>
      </c>
      <c r="K1958" s="13" t="n">
        <v>0.979193</v>
      </c>
      <c r="L1958" s="13" t="n">
        <v>0.68687</v>
      </c>
      <c r="M1958" s="13" t="n">
        <v>0.333903</v>
      </c>
      <c r="N1958" s="13" t="n">
        <v>0.434892</v>
      </c>
      <c r="O1958" s="9">
        <f>IF(C1958&lt;=1-Params!$B$4,0,MAX(0.1,ROUND(_xlfn.GAMMA.INV((C1958-(1-Params!$B$4))/Params!$B$4,Params!$B$5,Params!$B$6),1)))</f>
        <v/>
      </c>
      <c r="P1958" s="9">
        <f>IF(D1958&lt;=1-Params!$B$7,0,ROUND(_xlfn.GAMMA.INV((D1958-(1-Params!$B$7))/Params!$B$7,Params!$B$8,Params!$B$9),3))</f>
        <v/>
      </c>
      <c r="Q1958" s="9">
        <f>IF(E1958&lt;=1-Params!$B$4,0,MAX(0.1,ROUND(_xlfn.GAMMA.INV((E1958-(1-Params!$B$4))/Params!$B$4,Params!$B$5,Params!$B$6),1)))</f>
        <v/>
      </c>
      <c r="R1958" s="9">
        <f>IF(F1958&lt;=1-Params!$B$7,0,ROUND(_xlfn.GAMMA.INV((F1958-(1-Params!$B$7))/Params!$B$7,Params!$B$8,Params!$B$9),3))</f>
        <v/>
      </c>
      <c r="S1958" s="9">
        <f>IF(G1958&lt;=1-Params!$B$7,0,ROUND((Params!$B$10+Params!$B$11*G1958^Params!$B$12)*_xlfn.GAMMA.INV((G1958-(1-Params!$B$7))/Params!$B$7,Params!$B$8,Params!$B$9),3))</f>
        <v/>
      </c>
      <c r="T1958" s="9">
        <f>IF(H1958&lt;=1-Params!$B$4,0,MAX(0.1,ROUND((Params!$B$10+Params!$B$11*H1958^Params!$B$12)*_xlfn.GAMMA.INV((H1958-(1-Params!$B$4))/Params!$B$4,Params!$B$5,Params!$B$6),1)))</f>
        <v/>
      </c>
      <c r="U1958" s="9">
        <f>ROUND(_xlfn.NORM.INV(I1958,Params!$B$13,Params!$B$14),1)</f>
        <v/>
      </c>
      <c r="V1958" s="9">
        <f>ROUND(_xlfn.NORM.INV(J1958,Params!$B$15,Params!$B$16),2)</f>
        <v/>
      </c>
      <c r="W1958" s="9">
        <f>ROUND(_xlfn.NORM.INV(K1958,Params!$B$13,Params!$B$14),1)</f>
        <v/>
      </c>
      <c r="X1958" s="9">
        <f>ROUND(_xlfn.NORM.INV(L1958,Params!$B$15,Params!$B$16),2)</f>
        <v/>
      </c>
      <c r="Y1958" s="9">
        <f>ROUND(_xlfn.NORM.INV(M1958,Params!$B$15,Params!$B$16)+Params!$B$17+Params!$B$18*M1958,2)</f>
        <v/>
      </c>
      <c r="Z1958" s="9">
        <f>ROUND(_xlfn.NORM.INV(N1958,Params!$B$13,Params!$B$14)+Params!$B$17+Params!$B$18*N1958,1)</f>
        <v/>
      </c>
    </row>
    <row r="1959">
      <c r="A1959" s="11" t="n">
        <v>1958</v>
      </c>
      <c r="B1959" s="12">
        <f>INT((A1959-1)/122)+1</f>
        <v/>
      </c>
      <c r="C1959" s="13" t="n">
        <v>0.8660639999999999</v>
      </c>
      <c r="D1959" s="13" t="n">
        <v>0.784972</v>
      </c>
      <c r="E1959" s="13" t="n">
        <v>0.831259</v>
      </c>
      <c r="F1959" s="13" t="n">
        <v>0.810472</v>
      </c>
      <c r="G1959" s="13" t="n">
        <v>0.664555</v>
      </c>
      <c r="H1959" s="13" t="n">
        <v>0.853148</v>
      </c>
      <c r="I1959" s="13" t="n">
        <v>0.07828499999999999</v>
      </c>
      <c r="J1959" s="13" t="n">
        <v>0.568716</v>
      </c>
      <c r="K1959" s="13" t="n">
        <v>0.990453</v>
      </c>
      <c r="L1959" s="13" t="n">
        <v>0.473496</v>
      </c>
      <c r="M1959" s="13" t="n">
        <v>0.878981</v>
      </c>
      <c r="N1959" s="13" t="n">
        <v>0.274935</v>
      </c>
      <c r="O1959" s="9">
        <f>IF(C1959&lt;=1-Params!$B$4,0,MAX(0.1,ROUND(_xlfn.GAMMA.INV((C1959-(1-Params!$B$4))/Params!$B$4,Params!$B$5,Params!$B$6),1)))</f>
        <v/>
      </c>
      <c r="P1959" s="9">
        <f>IF(D1959&lt;=1-Params!$B$7,0,ROUND(_xlfn.GAMMA.INV((D1959-(1-Params!$B$7))/Params!$B$7,Params!$B$8,Params!$B$9),3))</f>
        <v/>
      </c>
      <c r="Q1959" s="9">
        <f>IF(E1959&lt;=1-Params!$B$4,0,MAX(0.1,ROUND(_xlfn.GAMMA.INV((E1959-(1-Params!$B$4))/Params!$B$4,Params!$B$5,Params!$B$6),1)))</f>
        <v/>
      </c>
      <c r="R1959" s="9">
        <f>IF(F1959&lt;=1-Params!$B$7,0,ROUND(_xlfn.GAMMA.INV((F1959-(1-Params!$B$7))/Params!$B$7,Params!$B$8,Params!$B$9),3))</f>
        <v/>
      </c>
      <c r="S1959" s="9">
        <f>IF(G1959&lt;=1-Params!$B$7,0,ROUND((Params!$B$10+Params!$B$11*G1959^Params!$B$12)*_xlfn.GAMMA.INV((G1959-(1-Params!$B$7))/Params!$B$7,Params!$B$8,Params!$B$9),3))</f>
        <v/>
      </c>
      <c r="T1959" s="9">
        <f>IF(H1959&lt;=1-Params!$B$4,0,MAX(0.1,ROUND((Params!$B$10+Params!$B$11*H1959^Params!$B$12)*_xlfn.GAMMA.INV((H1959-(1-Params!$B$4))/Params!$B$4,Params!$B$5,Params!$B$6),1)))</f>
        <v/>
      </c>
      <c r="U1959" s="9">
        <f>ROUND(_xlfn.NORM.INV(I1959,Params!$B$13,Params!$B$14),1)</f>
        <v/>
      </c>
      <c r="V1959" s="9">
        <f>ROUND(_xlfn.NORM.INV(J1959,Params!$B$15,Params!$B$16),2)</f>
        <v/>
      </c>
      <c r="W1959" s="9">
        <f>ROUND(_xlfn.NORM.INV(K1959,Params!$B$13,Params!$B$14),1)</f>
        <v/>
      </c>
      <c r="X1959" s="9">
        <f>ROUND(_xlfn.NORM.INV(L1959,Params!$B$15,Params!$B$16),2)</f>
        <v/>
      </c>
      <c r="Y1959" s="9">
        <f>ROUND(_xlfn.NORM.INV(M1959,Params!$B$15,Params!$B$16)+Params!$B$17+Params!$B$18*M1959,2)</f>
        <v/>
      </c>
      <c r="Z1959" s="9">
        <f>ROUND(_xlfn.NORM.INV(N1959,Params!$B$13,Params!$B$14)+Params!$B$17+Params!$B$18*N1959,1)</f>
        <v/>
      </c>
    </row>
    <row r="1960">
      <c r="A1960" s="11" t="n">
        <v>1959</v>
      </c>
      <c r="B1960" s="12">
        <f>INT((A1960-1)/122)+1</f>
        <v/>
      </c>
      <c r="C1960" s="13" t="n">
        <v>0.705914</v>
      </c>
      <c r="D1960" s="13" t="n">
        <v>0.050164</v>
      </c>
      <c r="E1960" s="13" t="n">
        <v>0.735811</v>
      </c>
      <c r="F1960" s="13" t="n">
        <v>0.529137</v>
      </c>
      <c r="G1960" s="13" t="n">
        <v>0.210844</v>
      </c>
      <c r="H1960" s="13" t="n">
        <v>0.924003</v>
      </c>
      <c r="I1960" s="13" t="n">
        <v>0.07221</v>
      </c>
      <c r="J1960" s="13" t="n">
        <v>0.90771</v>
      </c>
      <c r="K1960" s="13" t="n">
        <v>0.822408</v>
      </c>
      <c r="L1960" s="13" t="n">
        <v>0.608432</v>
      </c>
      <c r="M1960" s="13" t="n">
        <v>0.954031</v>
      </c>
      <c r="N1960" s="13" t="n">
        <v>0.079552</v>
      </c>
      <c r="O1960" s="9">
        <f>IF(C1960&lt;=1-Params!$B$4,0,MAX(0.1,ROUND(_xlfn.GAMMA.INV((C1960-(1-Params!$B$4))/Params!$B$4,Params!$B$5,Params!$B$6),1)))</f>
        <v/>
      </c>
      <c r="P1960" s="9">
        <f>IF(D1960&lt;=1-Params!$B$7,0,ROUND(_xlfn.GAMMA.INV((D1960-(1-Params!$B$7))/Params!$B$7,Params!$B$8,Params!$B$9),3))</f>
        <v/>
      </c>
      <c r="Q1960" s="9">
        <f>IF(E1960&lt;=1-Params!$B$4,0,MAX(0.1,ROUND(_xlfn.GAMMA.INV((E1960-(1-Params!$B$4))/Params!$B$4,Params!$B$5,Params!$B$6),1)))</f>
        <v/>
      </c>
      <c r="R1960" s="9">
        <f>IF(F1960&lt;=1-Params!$B$7,0,ROUND(_xlfn.GAMMA.INV((F1960-(1-Params!$B$7))/Params!$B$7,Params!$B$8,Params!$B$9),3))</f>
        <v/>
      </c>
      <c r="S1960" s="9">
        <f>IF(G1960&lt;=1-Params!$B$7,0,ROUND((Params!$B$10+Params!$B$11*G1960^Params!$B$12)*_xlfn.GAMMA.INV((G1960-(1-Params!$B$7))/Params!$B$7,Params!$B$8,Params!$B$9),3))</f>
        <v/>
      </c>
      <c r="T1960" s="9">
        <f>IF(H1960&lt;=1-Params!$B$4,0,MAX(0.1,ROUND((Params!$B$10+Params!$B$11*H1960^Params!$B$12)*_xlfn.GAMMA.INV((H1960-(1-Params!$B$4))/Params!$B$4,Params!$B$5,Params!$B$6),1)))</f>
        <v/>
      </c>
      <c r="U1960" s="9">
        <f>ROUND(_xlfn.NORM.INV(I1960,Params!$B$13,Params!$B$14),1)</f>
        <v/>
      </c>
      <c r="V1960" s="9">
        <f>ROUND(_xlfn.NORM.INV(J1960,Params!$B$15,Params!$B$16),2)</f>
        <v/>
      </c>
      <c r="W1960" s="9">
        <f>ROUND(_xlfn.NORM.INV(K1960,Params!$B$13,Params!$B$14),1)</f>
        <v/>
      </c>
      <c r="X1960" s="9">
        <f>ROUND(_xlfn.NORM.INV(L1960,Params!$B$15,Params!$B$16),2)</f>
        <v/>
      </c>
      <c r="Y1960" s="9">
        <f>ROUND(_xlfn.NORM.INV(M1960,Params!$B$15,Params!$B$16)+Params!$B$17+Params!$B$18*M1960,2)</f>
        <v/>
      </c>
      <c r="Z1960" s="9">
        <f>ROUND(_xlfn.NORM.INV(N1960,Params!$B$13,Params!$B$14)+Params!$B$17+Params!$B$18*N1960,1)</f>
        <v/>
      </c>
    </row>
    <row r="1961">
      <c r="A1961" s="11" t="n">
        <v>1960</v>
      </c>
      <c r="B1961" s="12">
        <f>INT((A1961-1)/122)+1</f>
        <v/>
      </c>
      <c r="C1961" s="13" t="n">
        <v>0.220528</v>
      </c>
      <c r="D1961" s="13" t="n">
        <v>0.5263949999999999</v>
      </c>
      <c r="E1961" s="13" t="n">
        <v>0.308306</v>
      </c>
      <c r="F1961" s="13" t="n">
        <v>0.78757</v>
      </c>
      <c r="G1961" s="13" t="n">
        <v>0.73365</v>
      </c>
      <c r="H1961" s="13" t="n">
        <v>0.507089</v>
      </c>
      <c r="I1961" s="13" t="n">
        <v>0.020995</v>
      </c>
      <c r="J1961" s="13" t="n">
        <v>0.125754</v>
      </c>
      <c r="K1961" s="13" t="n">
        <v>0.711562</v>
      </c>
      <c r="L1961" s="13" t="n">
        <v>0.743085</v>
      </c>
      <c r="M1961" s="13" t="n">
        <v>0.936245</v>
      </c>
      <c r="N1961" s="13" t="n">
        <v>0.012082</v>
      </c>
      <c r="O1961" s="9">
        <f>IF(C1961&lt;=1-Params!$B$4,0,MAX(0.1,ROUND(_xlfn.GAMMA.INV((C1961-(1-Params!$B$4))/Params!$B$4,Params!$B$5,Params!$B$6),1)))</f>
        <v/>
      </c>
      <c r="P1961" s="9">
        <f>IF(D1961&lt;=1-Params!$B$7,0,ROUND(_xlfn.GAMMA.INV((D1961-(1-Params!$B$7))/Params!$B$7,Params!$B$8,Params!$B$9),3))</f>
        <v/>
      </c>
      <c r="Q1961" s="9">
        <f>IF(E1961&lt;=1-Params!$B$4,0,MAX(0.1,ROUND(_xlfn.GAMMA.INV((E1961-(1-Params!$B$4))/Params!$B$4,Params!$B$5,Params!$B$6),1)))</f>
        <v/>
      </c>
      <c r="R1961" s="9">
        <f>IF(F1961&lt;=1-Params!$B$7,0,ROUND(_xlfn.GAMMA.INV((F1961-(1-Params!$B$7))/Params!$B$7,Params!$B$8,Params!$B$9),3))</f>
        <v/>
      </c>
      <c r="S1961" s="9">
        <f>IF(G1961&lt;=1-Params!$B$7,0,ROUND((Params!$B$10+Params!$B$11*G1961^Params!$B$12)*_xlfn.GAMMA.INV((G1961-(1-Params!$B$7))/Params!$B$7,Params!$B$8,Params!$B$9),3))</f>
        <v/>
      </c>
      <c r="T1961" s="9">
        <f>IF(H1961&lt;=1-Params!$B$4,0,MAX(0.1,ROUND((Params!$B$10+Params!$B$11*H1961^Params!$B$12)*_xlfn.GAMMA.INV((H1961-(1-Params!$B$4))/Params!$B$4,Params!$B$5,Params!$B$6),1)))</f>
        <v/>
      </c>
      <c r="U1961" s="9">
        <f>ROUND(_xlfn.NORM.INV(I1961,Params!$B$13,Params!$B$14),1)</f>
        <v/>
      </c>
      <c r="V1961" s="9">
        <f>ROUND(_xlfn.NORM.INV(J1961,Params!$B$15,Params!$B$16),2)</f>
        <v/>
      </c>
      <c r="W1961" s="9">
        <f>ROUND(_xlfn.NORM.INV(K1961,Params!$B$13,Params!$B$14),1)</f>
        <v/>
      </c>
      <c r="X1961" s="9">
        <f>ROUND(_xlfn.NORM.INV(L1961,Params!$B$15,Params!$B$16),2)</f>
        <v/>
      </c>
      <c r="Y1961" s="9">
        <f>ROUND(_xlfn.NORM.INV(M1961,Params!$B$15,Params!$B$16)+Params!$B$17+Params!$B$18*M1961,2)</f>
        <v/>
      </c>
      <c r="Z1961" s="9">
        <f>ROUND(_xlfn.NORM.INV(N1961,Params!$B$13,Params!$B$14)+Params!$B$17+Params!$B$18*N1961,1)</f>
        <v/>
      </c>
    </row>
    <row r="1962">
      <c r="A1962" s="11" t="n">
        <v>1961</v>
      </c>
      <c r="B1962" s="12">
        <f>INT((A1962-1)/122)+1</f>
        <v/>
      </c>
      <c r="C1962" s="13" t="n">
        <v>0.43931</v>
      </c>
      <c r="D1962" s="13" t="n">
        <v>0.8483810000000001</v>
      </c>
      <c r="E1962" s="13" t="n">
        <v>0.100645</v>
      </c>
      <c r="F1962" s="13" t="n">
        <v>0.23949</v>
      </c>
      <c r="G1962" s="13" t="n">
        <v>0.802909</v>
      </c>
      <c r="H1962" s="13" t="n">
        <v>0.046684</v>
      </c>
      <c r="I1962" s="13" t="n">
        <v>0.084507</v>
      </c>
      <c r="J1962" s="13" t="n">
        <v>0.383976</v>
      </c>
      <c r="K1962" s="13" t="n">
        <v>0.883074</v>
      </c>
      <c r="L1962" s="13" t="n">
        <v>0.322718</v>
      </c>
      <c r="M1962" s="13" t="n">
        <v>0.947453</v>
      </c>
      <c r="N1962" s="13" t="n">
        <v>0.082388</v>
      </c>
      <c r="O1962" s="9">
        <f>IF(C1962&lt;=1-Params!$B$4,0,MAX(0.1,ROUND(_xlfn.GAMMA.INV((C1962-(1-Params!$B$4))/Params!$B$4,Params!$B$5,Params!$B$6),1)))</f>
        <v/>
      </c>
      <c r="P1962" s="9">
        <f>IF(D1962&lt;=1-Params!$B$7,0,ROUND(_xlfn.GAMMA.INV((D1962-(1-Params!$B$7))/Params!$B$7,Params!$B$8,Params!$B$9),3))</f>
        <v/>
      </c>
      <c r="Q1962" s="9">
        <f>IF(E1962&lt;=1-Params!$B$4,0,MAX(0.1,ROUND(_xlfn.GAMMA.INV((E1962-(1-Params!$B$4))/Params!$B$4,Params!$B$5,Params!$B$6),1)))</f>
        <v/>
      </c>
      <c r="R1962" s="9">
        <f>IF(F1962&lt;=1-Params!$B$7,0,ROUND(_xlfn.GAMMA.INV((F1962-(1-Params!$B$7))/Params!$B$7,Params!$B$8,Params!$B$9),3))</f>
        <v/>
      </c>
      <c r="S1962" s="9">
        <f>IF(G1962&lt;=1-Params!$B$7,0,ROUND((Params!$B$10+Params!$B$11*G1962^Params!$B$12)*_xlfn.GAMMA.INV((G1962-(1-Params!$B$7))/Params!$B$7,Params!$B$8,Params!$B$9),3))</f>
        <v/>
      </c>
      <c r="T1962" s="9">
        <f>IF(H1962&lt;=1-Params!$B$4,0,MAX(0.1,ROUND((Params!$B$10+Params!$B$11*H1962^Params!$B$12)*_xlfn.GAMMA.INV((H1962-(1-Params!$B$4))/Params!$B$4,Params!$B$5,Params!$B$6),1)))</f>
        <v/>
      </c>
      <c r="U1962" s="9">
        <f>ROUND(_xlfn.NORM.INV(I1962,Params!$B$13,Params!$B$14),1)</f>
        <v/>
      </c>
      <c r="V1962" s="9">
        <f>ROUND(_xlfn.NORM.INV(J1962,Params!$B$15,Params!$B$16),2)</f>
        <v/>
      </c>
      <c r="W1962" s="9">
        <f>ROUND(_xlfn.NORM.INV(K1962,Params!$B$13,Params!$B$14),1)</f>
        <v/>
      </c>
      <c r="X1962" s="9">
        <f>ROUND(_xlfn.NORM.INV(L1962,Params!$B$15,Params!$B$16),2)</f>
        <v/>
      </c>
      <c r="Y1962" s="9">
        <f>ROUND(_xlfn.NORM.INV(M1962,Params!$B$15,Params!$B$16)+Params!$B$17+Params!$B$18*M1962,2)</f>
        <v/>
      </c>
      <c r="Z1962" s="9">
        <f>ROUND(_xlfn.NORM.INV(N1962,Params!$B$13,Params!$B$14)+Params!$B$17+Params!$B$18*N1962,1)</f>
        <v/>
      </c>
    </row>
    <row r="1963">
      <c r="A1963" s="11" t="n">
        <v>1962</v>
      </c>
      <c r="B1963" s="12">
        <f>INT((A1963-1)/122)+1</f>
        <v/>
      </c>
      <c r="C1963" s="13" t="n">
        <v>0.775356</v>
      </c>
      <c r="D1963" s="13" t="n">
        <v>0.926547</v>
      </c>
      <c r="E1963" s="13" t="n">
        <v>0.002287</v>
      </c>
      <c r="F1963" s="13" t="n">
        <v>0.33382</v>
      </c>
      <c r="G1963" s="13" t="n">
        <v>0.734406</v>
      </c>
      <c r="H1963" s="13" t="n">
        <v>0.020675</v>
      </c>
      <c r="I1963" s="13" t="n">
        <v>0.034998</v>
      </c>
      <c r="J1963" s="13" t="n">
        <v>0.395198</v>
      </c>
      <c r="K1963" s="13" t="n">
        <v>0.694852</v>
      </c>
      <c r="L1963" s="13" t="n">
        <v>0.467152</v>
      </c>
      <c r="M1963" s="13" t="n">
        <v>0.955781</v>
      </c>
      <c r="N1963" s="13" t="n">
        <v>0.085033</v>
      </c>
      <c r="O1963" s="9">
        <f>IF(C1963&lt;=1-Params!$B$4,0,MAX(0.1,ROUND(_xlfn.GAMMA.INV((C1963-(1-Params!$B$4))/Params!$B$4,Params!$B$5,Params!$B$6),1)))</f>
        <v/>
      </c>
      <c r="P1963" s="9">
        <f>IF(D1963&lt;=1-Params!$B$7,0,ROUND(_xlfn.GAMMA.INV((D1963-(1-Params!$B$7))/Params!$B$7,Params!$B$8,Params!$B$9),3))</f>
        <v/>
      </c>
      <c r="Q1963" s="9">
        <f>IF(E1963&lt;=1-Params!$B$4,0,MAX(0.1,ROUND(_xlfn.GAMMA.INV((E1963-(1-Params!$B$4))/Params!$B$4,Params!$B$5,Params!$B$6),1)))</f>
        <v/>
      </c>
      <c r="R1963" s="9">
        <f>IF(F1963&lt;=1-Params!$B$7,0,ROUND(_xlfn.GAMMA.INV((F1963-(1-Params!$B$7))/Params!$B$7,Params!$B$8,Params!$B$9),3))</f>
        <v/>
      </c>
      <c r="S1963" s="9">
        <f>IF(G1963&lt;=1-Params!$B$7,0,ROUND((Params!$B$10+Params!$B$11*G1963^Params!$B$12)*_xlfn.GAMMA.INV((G1963-(1-Params!$B$7))/Params!$B$7,Params!$B$8,Params!$B$9),3))</f>
        <v/>
      </c>
      <c r="T1963" s="9">
        <f>IF(H1963&lt;=1-Params!$B$4,0,MAX(0.1,ROUND((Params!$B$10+Params!$B$11*H1963^Params!$B$12)*_xlfn.GAMMA.INV((H1963-(1-Params!$B$4))/Params!$B$4,Params!$B$5,Params!$B$6),1)))</f>
        <v/>
      </c>
      <c r="U1963" s="9">
        <f>ROUND(_xlfn.NORM.INV(I1963,Params!$B$13,Params!$B$14),1)</f>
        <v/>
      </c>
      <c r="V1963" s="9">
        <f>ROUND(_xlfn.NORM.INV(J1963,Params!$B$15,Params!$B$16),2)</f>
        <v/>
      </c>
      <c r="W1963" s="9">
        <f>ROUND(_xlfn.NORM.INV(K1963,Params!$B$13,Params!$B$14),1)</f>
        <v/>
      </c>
      <c r="X1963" s="9">
        <f>ROUND(_xlfn.NORM.INV(L1963,Params!$B$15,Params!$B$16),2)</f>
        <v/>
      </c>
      <c r="Y1963" s="9">
        <f>ROUND(_xlfn.NORM.INV(M1963,Params!$B$15,Params!$B$16)+Params!$B$17+Params!$B$18*M1963,2)</f>
        <v/>
      </c>
      <c r="Z1963" s="9">
        <f>ROUND(_xlfn.NORM.INV(N1963,Params!$B$13,Params!$B$14)+Params!$B$17+Params!$B$18*N1963,1)</f>
        <v/>
      </c>
    </row>
    <row r="1964">
      <c r="A1964" s="11" t="n">
        <v>1963</v>
      </c>
      <c r="B1964" s="12">
        <f>INT((A1964-1)/122)+1</f>
        <v/>
      </c>
      <c r="C1964" s="13" t="n">
        <v>0.7452299999999999</v>
      </c>
      <c r="D1964" s="13" t="n">
        <v>0.365899</v>
      </c>
      <c r="E1964" s="13" t="n">
        <v>0.020699</v>
      </c>
      <c r="F1964" s="13" t="n">
        <v>0.400749</v>
      </c>
      <c r="G1964" s="13" t="n">
        <v>0.973949</v>
      </c>
      <c r="H1964" s="13" t="n">
        <v>0.454255</v>
      </c>
      <c r="I1964" s="13" t="n">
        <v>0.161271</v>
      </c>
      <c r="J1964" s="13" t="n">
        <v>0.480153</v>
      </c>
      <c r="K1964" s="13" t="n">
        <v>0.389157</v>
      </c>
      <c r="L1964" s="13" t="n">
        <v>0.489908</v>
      </c>
      <c r="M1964" s="13" t="n">
        <v>0.997262</v>
      </c>
      <c r="N1964" s="13" t="n">
        <v>0.022086</v>
      </c>
      <c r="O1964" s="9">
        <f>IF(C1964&lt;=1-Params!$B$4,0,MAX(0.1,ROUND(_xlfn.GAMMA.INV((C1964-(1-Params!$B$4))/Params!$B$4,Params!$B$5,Params!$B$6),1)))</f>
        <v/>
      </c>
      <c r="P1964" s="9">
        <f>IF(D1964&lt;=1-Params!$B$7,0,ROUND(_xlfn.GAMMA.INV((D1964-(1-Params!$B$7))/Params!$B$7,Params!$B$8,Params!$B$9),3))</f>
        <v/>
      </c>
      <c r="Q1964" s="9">
        <f>IF(E1964&lt;=1-Params!$B$4,0,MAX(0.1,ROUND(_xlfn.GAMMA.INV((E1964-(1-Params!$B$4))/Params!$B$4,Params!$B$5,Params!$B$6),1)))</f>
        <v/>
      </c>
      <c r="R1964" s="9">
        <f>IF(F1964&lt;=1-Params!$B$7,0,ROUND(_xlfn.GAMMA.INV((F1964-(1-Params!$B$7))/Params!$B$7,Params!$B$8,Params!$B$9),3))</f>
        <v/>
      </c>
      <c r="S1964" s="9">
        <f>IF(G1964&lt;=1-Params!$B$7,0,ROUND((Params!$B$10+Params!$B$11*G1964^Params!$B$12)*_xlfn.GAMMA.INV((G1964-(1-Params!$B$7))/Params!$B$7,Params!$B$8,Params!$B$9),3))</f>
        <v/>
      </c>
      <c r="T1964" s="9">
        <f>IF(H1964&lt;=1-Params!$B$4,0,MAX(0.1,ROUND((Params!$B$10+Params!$B$11*H1964^Params!$B$12)*_xlfn.GAMMA.INV((H1964-(1-Params!$B$4))/Params!$B$4,Params!$B$5,Params!$B$6),1)))</f>
        <v/>
      </c>
      <c r="U1964" s="9">
        <f>ROUND(_xlfn.NORM.INV(I1964,Params!$B$13,Params!$B$14),1)</f>
        <v/>
      </c>
      <c r="V1964" s="9">
        <f>ROUND(_xlfn.NORM.INV(J1964,Params!$B$15,Params!$B$16),2)</f>
        <v/>
      </c>
      <c r="W1964" s="9">
        <f>ROUND(_xlfn.NORM.INV(K1964,Params!$B$13,Params!$B$14),1)</f>
        <v/>
      </c>
      <c r="X1964" s="9">
        <f>ROUND(_xlfn.NORM.INV(L1964,Params!$B$15,Params!$B$16),2)</f>
        <v/>
      </c>
      <c r="Y1964" s="9">
        <f>ROUND(_xlfn.NORM.INV(M1964,Params!$B$15,Params!$B$16)+Params!$B$17+Params!$B$18*M1964,2)</f>
        <v/>
      </c>
      <c r="Z1964" s="9">
        <f>ROUND(_xlfn.NORM.INV(N1964,Params!$B$13,Params!$B$14)+Params!$B$17+Params!$B$18*N1964,1)</f>
        <v/>
      </c>
    </row>
    <row r="1965">
      <c r="A1965" s="11" t="n">
        <v>1964</v>
      </c>
      <c r="B1965" s="12">
        <f>INT((A1965-1)/122)+1</f>
        <v/>
      </c>
      <c r="C1965" s="13" t="n">
        <v>0.34615</v>
      </c>
      <c r="D1965" s="13" t="n">
        <v>0.426821</v>
      </c>
      <c r="E1965" s="13" t="n">
        <v>0.025819</v>
      </c>
      <c r="F1965" s="13" t="n">
        <v>0.419873</v>
      </c>
      <c r="G1965" s="13" t="n">
        <v>0.74048</v>
      </c>
      <c r="H1965" s="13" t="n">
        <v>0.395876</v>
      </c>
      <c r="I1965" s="13" t="n">
        <v>0.270955</v>
      </c>
      <c r="J1965" s="13" t="n">
        <v>0.324922</v>
      </c>
      <c r="K1965" s="13" t="n">
        <v>0.630816</v>
      </c>
      <c r="L1965" s="13" t="n">
        <v>0.408144</v>
      </c>
      <c r="M1965" s="13" t="n">
        <v>0.990557</v>
      </c>
      <c r="N1965" s="13" t="n">
        <v>0.140168</v>
      </c>
      <c r="O1965" s="9">
        <f>IF(C1965&lt;=1-Params!$B$4,0,MAX(0.1,ROUND(_xlfn.GAMMA.INV((C1965-(1-Params!$B$4))/Params!$B$4,Params!$B$5,Params!$B$6),1)))</f>
        <v/>
      </c>
      <c r="P1965" s="9">
        <f>IF(D1965&lt;=1-Params!$B$7,0,ROUND(_xlfn.GAMMA.INV((D1965-(1-Params!$B$7))/Params!$B$7,Params!$B$8,Params!$B$9),3))</f>
        <v/>
      </c>
      <c r="Q1965" s="9">
        <f>IF(E1965&lt;=1-Params!$B$4,0,MAX(0.1,ROUND(_xlfn.GAMMA.INV((E1965-(1-Params!$B$4))/Params!$B$4,Params!$B$5,Params!$B$6),1)))</f>
        <v/>
      </c>
      <c r="R1965" s="9">
        <f>IF(F1965&lt;=1-Params!$B$7,0,ROUND(_xlfn.GAMMA.INV((F1965-(1-Params!$B$7))/Params!$B$7,Params!$B$8,Params!$B$9),3))</f>
        <v/>
      </c>
      <c r="S1965" s="9">
        <f>IF(G1965&lt;=1-Params!$B$7,0,ROUND((Params!$B$10+Params!$B$11*G1965^Params!$B$12)*_xlfn.GAMMA.INV((G1965-(1-Params!$B$7))/Params!$B$7,Params!$B$8,Params!$B$9),3))</f>
        <v/>
      </c>
      <c r="T1965" s="9">
        <f>IF(H1965&lt;=1-Params!$B$4,0,MAX(0.1,ROUND((Params!$B$10+Params!$B$11*H1965^Params!$B$12)*_xlfn.GAMMA.INV((H1965-(1-Params!$B$4))/Params!$B$4,Params!$B$5,Params!$B$6),1)))</f>
        <v/>
      </c>
      <c r="U1965" s="9">
        <f>ROUND(_xlfn.NORM.INV(I1965,Params!$B$13,Params!$B$14),1)</f>
        <v/>
      </c>
      <c r="V1965" s="9">
        <f>ROUND(_xlfn.NORM.INV(J1965,Params!$B$15,Params!$B$16),2)</f>
        <v/>
      </c>
      <c r="W1965" s="9">
        <f>ROUND(_xlfn.NORM.INV(K1965,Params!$B$13,Params!$B$14),1)</f>
        <v/>
      </c>
      <c r="X1965" s="9">
        <f>ROUND(_xlfn.NORM.INV(L1965,Params!$B$15,Params!$B$16),2)</f>
        <v/>
      </c>
      <c r="Y1965" s="9">
        <f>ROUND(_xlfn.NORM.INV(M1965,Params!$B$15,Params!$B$16)+Params!$B$17+Params!$B$18*M1965,2)</f>
        <v/>
      </c>
      <c r="Z1965" s="9">
        <f>ROUND(_xlfn.NORM.INV(N1965,Params!$B$13,Params!$B$14)+Params!$B$17+Params!$B$18*N1965,1)</f>
        <v/>
      </c>
    </row>
    <row r="1966">
      <c r="A1966" s="11" t="n">
        <v>1965</v>
      </c>
      <c r="B1966" s="12">
        <f>INT((A1966-1)/122)+1</f>
        <v/>
      </c>
      <c r="C1966" s="13" t="n">
        <v>0.440104</v>
      </c>
      <c r="D1966" s="13" t="n">
        <v>0.8426630000000001</v>
      </c>
      <c r="E1966" s="13" t="n">
        <v>0.088037</v>
      </c>
      <c r="F1966" s="13" t="n">
        <v>0.809037</v>
      </c>
      <c r="G1966" s="13" t="n">
        <v>0.737061</v>
      </c>
      <c r="H1966" s="13" t="n">
        <v>0.92752</v>
      </c>
      <c r="I1966" s="13" t="n">
        <v>0.508038</v>
      </c>
      <c r="J1966" s="13" t="n">
        <v>0.653345</v>
      </c>
      <c r="K1966" s="13" t="n">
        <v>0.826149</v>
      </c>
      <c r="L1966" s="13" t="n">
        <v>0.008957</v>
      </c>
      <c r="M1966" s="13" t="n">
        <v>0.999842</v>
      </c>
      <c r="N1966" s="13" t="n">
        <v>0.383762</v>
      </c>
      <c r="O1966" s="9">
        <f>IF(C1966&lt;=1-Params!$B$4,0,MAX(0.1,ROUND(_xlfn.GAMMA.INV((C1966-(1-Params!$B$4))/Params!$B$4,Params!$B$5,Params!$B$6),1)))</f>
        <v/>
      </c>
      <c r="P1966" s="9">
        <f>IF(D1966&lt;=1-Params!$B$7,0,ROUND(_xlfn.GAMMA.INV((D1966-(1-Params!$B$7))/Params!$B$7,Params!$B$8,Params!$B$9),3))</f>
        <v/>
      </c>
      <c r="Q1966" s="9">
        <f>IF(E1966&lt;=1-Params!$B$4,0,MAX(0.1,ROUND(_xlfn.GAMMA.INV((E1966-(1-Params!$B$4))/Params!$B$4,Params!$B$5,Params!$B$6),1)))</f>
        <v/>
      </c>
      <c r="R1966" s="9">
        <f>IF(F1966&lt;=1-Params!$B$7,0,ROUND(_xlfn.GAMMA.INV((F1966-(1-Params!$B$7))/Params!$B$7,Params!$B$8,Params!$B$9),3))</f>
        <v/>
      </c>
      <c r="S1966" s="9">
        <f>IF(G1966&lt;=1-Params!$B$7,0,ROUND((Params!$B$10+Params!$B$11*G1966^Params!$B$12)*_xlfn.GAMMA.INV((G1966-(1-Params!$B$7))/Params!$B$7,Params!$B$8,Params!$B$9),3))</f>
        <v/>
      </c>
      <c r="T1966" s="9">
        <f>IF(H1966&lt;=1-Params!$B$4,0,MAX(0.1,ROUND((Params!$B$10+Params!$B$11*H1966^Params!$B$12)*_xlfn.GAMMA.INV((H1966-(1-Params!$B$4))/Params!$B$4,Params!$B$5,Params!$B$6),1)))</f>
        <v/>
      </c>
      <c r="U1966" s="9">
        <f>ROUND(_xlfn.NORM.INV(I1966,Params!$B$13,Params!$B$14),1)</f>
        <v/>
      </c>
      <c r="V1966" s="9">
        <f>ROUND(_xlfn.NORM.INV(J1966,Params!$B$15,Params!$B$16),2)</f>
        <v/>
      </c>
      <c r="W1966" s="9">
        <f>ROUND(_xlfn.NORM.INV(K1966,Params!$B$13,Params!$B$14),1)</f>
        <v/>
      </c>
      <c r="X1966" s="9">
        <f>ROUND(_xlfn.NORM.INV(L1966,Params!$B$15,Params!$B$16),2)</f>
        <v/>
      </c>
      <c r="Y1966" s="9">
        <f>ROUND(_xlfn.NORM.INV(M1966,Params!$B$15,Params!$B$16)+Params!$B$17+Params!$B$18*M1966,2)</f>
        <v/>
      </c>
      <c r="Z1966" s="9">
        <f>ROUND(_xlfn.NORM.INV(N1966,Params!$B$13,Params!$B$14)+Params!$B$17+Params!$B$18*N1966,1)</f>
        <v/>
      </c>
    </row>
    <row r="1967">
      <c r="A1967" s="11" t="n">
        <v>1966</v>
      </c>
      <c r="B1967" s="12">
        <f>INT((A1967-1)/122)+1</f>
        <v/>
      </c>
      <c r="C1967" s="13" t="n">
        <v>0.624381</v>
      </c>
      <c r="D1967" s="13" t="n">
        <v>0.919</v>
      </c>
      <c r="E1967" s="13" t="n">
        <v>0.226915</v>
      </c>
      <c r="F1967" s="13" t="n">
        <v>0.562035</v>
      </c>
      <c r="G1967" s="13" t="n">
        <v>0.313899</v>
      </c>
      <c r="H1967" s="13" t="n">
        <v>0.508306</v>
      </c>
      <c r="I1967" s="13" t="n">
        <v>0.429565</v>
      </c>
      <c r="J1967" s="13" t="n">
        <v>0.370888</v>
      </c>
      <c r="K1967" s="13" t="n">
        <v>0.928297</v>
      </c>
      <c r="L1967" s="13" t="n">
        <v>0.000712</v>
      </c>
      <c r="M1967" s="13" t="n">
        <v>0.997509</v>
      </c>
      <c r="N1967" s="13" t="n">
        <v>0.441526</v>
      </c>
      <c r="O1967" s="9">
        <f>IF(C1967&lt;=1-Params!$B$4,0,MAX(0.1,ROUND(_xlfn.GAMMA.INV((C1967-(1-Params!$B$4))/Params!$B$4,Params!$B$5,Params!$B$6),1)))</f>
        <v/>
      </c>
      <c r="P1967" s="9">
        <f>IF(D1967&lt;=1-Params!$B$7,0,ROUND(_xlfn.GAMMA.INV((D1967-(1-Params!$B$7))/Params!$B$7,Params!$B$8,Params!$B$9),3))</f>
        <v/>
      </c>
      <c r="Q1967" s="9">
        <f>IF(E1967&lt;=1-Params!$B$4,0,MAX(0.1,ROUND(_xlfn.GAMMA.INV((E1967-(1-Params!$B$4))/Params!$B$4,Params!$B$5,Params!$B$6),1)))</f>
        <v/>
      </c>
      <c r="R1967" s="9">
        <f>IF(F1967&lt;=1-Params!$B$7,0,ROUND(_xlfn.GAMMA.INV((F1967-(1-Params!$B$7))/Params!$B$7,Params!$B$8,Params!$B$9),3))</f>
        <v/>
      </c>
      <c r="S1967" s="9">
        <f>IF(G1967&lt;=1-Params!$B$7,0,ROUND((Params!$B$10+Params!$B$11*G1967^Params!$B$12)*_xlfn.GAMMA.INV((G1967-(1-Params!$B$7))/Params!$B$7,Params!$B$8,Params!$B$9),3))</f>
        <v/>
      </c>
      <c r="T1967" s="9">
        <f>IF(H1967&lt;=1-Params!$B$4,0,MAX(0.1,ROUND((Params!$B$10+Params!$B$11*H1967^Params!$B$12)*_xlfn.GAMMA.INV((H1967-(1-Params!$B$4))/Params!$B$4,Params!$B$5,Params!$B$6),1)))</f>
        <v/>
      </c>
      <c r="U1967" s="9">
        <f>ROUND(_xlfn.NORM.INV(I1967,Params!$B$13,Params!$B$14),1)</f>
        <v/>
      </c>
      <c r="V1967" s="9">
        <f>ROUND(_xlfn.NORM.INV(J1967,Params!$B$15,Params!$B$16),2)</f>
        <v/>
      </c>
      <c r="W1967" s="9">
        <f>ROUND(_xlfn.NORM.INV(K1967,Params!$B$13,Params!$B$14),1)</f>
        <v/>
      </c>
      <c r="X1967" s="9">
        <f>ROUND(_xlfn.NORM.INV(L1967,Params!$B$15,Params!$B$16),2)</f>
        <v/>
      </c>
      <c r="Y1967" s="9">
        <f>ROUND(_xlfn.NORM.INV(M1967,Params!$B$15,Params!$B$16)+Params!$B$17+Params!$B$18*M1967,2)</f>
        <v/>
      </c>
      <c r="Z1967" s="9">
        <f>ROUND(_xlfn.NORM.INV(N1967,Params!$B$13,Params!$B$14)+Params!$B$17+Params!$B$18*N1967,1)</f>
        <v/>
      </c>
    </row>
    <row r="1968">
      <c r="A1968" s="11" t="n">
        <v>1967</v>
      </c>
      <c r="B1968" s="12">
        <f>INT((A1968-1)/122)+1</f>
        <v/>
      </c>
      <c r="C1968" s="13" t="n">
        <v>0.736136</v>
      </c>
      <c r="D1968" s="13" t="n">
        <v>0.678767</v>
      </c>
      <c r="E1968" s="13" t="n">
        <v>0.238426</v>
      </c>
      <c r="F1968" s="13" t="n">
        <v>0.573623</v>
      </c>
      <c r="G1968" s="13" t="n">
        <v>0.708543</v>
      </c>
      <c r="H1968" s="13" t="n">
        <v>0.8766699999999999</v>
      </c>
      <c r="I1968" s="13" t="n">
        <v>0.55518</v>
      </c>
      <c r="J1968" s="13" t="n">
        <v>0.365073</v>
      </c>
      <c r="K1968" s="13" t="n">
        <v>0.97626</v>
      </c>
      <c r="L1968" s="13" t="n">
        <v>0.036441</v>
      </c>
      <c r="M1968" s="13" t="n">
        <v>0.992597</v>
      </c>
      <c r="N1968" s="13" t="n">
        <v>0.398805</v>
      </c>
      <c r="O1968" s="9">
        <f>IF(C1968&lt;=1-Params!$B$4,0,MAX(0.1,ROUND(_xlfn.GAMMA.INV((C1968-(1-Params!$B$4))/Params!$B$4,Params!$B$5,Params!$B$6),1)))</f>
        <v/>
      </c>
      <c r="P1968" s="9">
        <f>IF(D1968&lt;=1-Params!$B$7,0,ROUND(_xlfn.GAMMA.INV((D1968-(1-Params!$B$7))/Params!$B$7,Params!$B$8,Params!$B$9),3))</f>
        <v/>
      </c>
      <c r="Q1968" s="9">
        <f>IF(E1968&lt;=1-Params!$B$4,0,MAX(0.1,ROUND(_xlfn.GAMMA.INV((E1968-(1-Params!$B$4))/Params!$B$4,Params!$B$5,Params!$B$6),1)))</f>
        <v/>
      </c>
      <c r="R1968" s="9">
        <f>IF(F1968&lt;=1-Params!$B$7,0,ROUND(_xlfn.GAMMA.INV((F1968-(1-Params!$B$7))/Params!$B$7,Params!$B$8,Params!$B$9),3))</f>
        <v/>
      </c>
      <c r="S1968" s="9">
        <f>IF(G1968&lt;=1-Params!$B$7,0,ROUND((Params!$B$10+Params!$B$11*G1968^Params!$B$12)*_xlfn.GAMMA.INV((G1968-(1-Params!$B$7))/Params!$B$7,Params!$B$8,Params!$B$9),3))</f>
        <v/>
      </c>
      <c r="T1968" s="9">
        <f>IF(H1968&lt;=1-Params!$B$4,0,MAX(0.1,ROUND((Params!$B$10+Params!$B$11*H1968^Params!$B$12)*_xlfn.GAMMA.INV((H1968-(1-Params!$B$4))/Params!$B$4,Params!$B$5,Params!$B$6),1)))</f>
        <v/>
      </c>
      <c r="U1968" s="9">
        <f>ROUND(_xlfn.NORM.INV(I1968,Params!$B$13,Params!$B$14),1)</f>
        <v/>
      </c>
      <c r="V1968" s="9">
        <f>ROUND(_xlfn.NORM.INV(J1968,Params!$B$15,Params!$B$16),2)</f>
        <v/>
      </c>
      <c r="W1968" s="9">
        <f>ROUND(_xlfn.NORM.INV(K1968,Params!$B$13,Params!$B$14),1)</f>
        <v/>
      </c>
      <c r="X1968" s="9">
        <f>ROUND(_xlfn.NORM.INV(L1968,Params!$B$15,Params!$B$16),2)</f>
        <v/>
      </c>
      <c r="Y1968" s="9">
        <f>ROUND(_xlfn.NORM.INV(M1968,Params!$B$15,Params!$B$16)+Params!$B$17+Params!$B$18*M1968,2)</f>
        <v/>
      </c>
      <c r="Z1968" s="9">
        <f>ROUND(_xlfn.NORM.INV(N1968,Params!$B$13,Params!$B$14)+Params!$B$17+Params!$B$18*N1968,1)</f>
        <v/>
      </c>
    </row>
    <row r="1969">
      <c r="A1969" s="11" t="n">
        <v>1968</v>
      </c>
      <c r="B1969" s="12">
        <f>INT((A1969-1)/122)+1</f>
        <v/>
      </c>
      <c r="C1969" s="13" t="n">
        <v>0.338797</v>
      </c>
      <c r="D1969" s="13" t="n">
        <v>0.200327</v>
      </c>
      <c r="E1969" s="13" t="n">
        <v>0.525813</v>
      </c>
      <c r="F1969" s="13" t="n">
        <v>0.001611</v>
      </c>
      <c r="G1969" s="13" t="n">
        <v>0.627177</v>
      </c>
      <c r="H1969" s="13" t="n">
        <v>0.810872</v>
      </c>
      <c r="I1969" s="13" t="n">
        <v>0.755615</v>
      </c>
      <c r="J1969" s="13" t="n">
        <v>0.356579</v>
      </c>
      <c r="K1969" s="13" t="n">
        <v>0.890221</v>
      </c>
      <c r="L1969" s="13" t="n">
        <v>0.097618</v>
      </c>
      <c r="M1969" s="13" t="n">
        <v>0.86167</v>
      </c>
      <c r="N1969" s="13" t="n">
        <v>0.458107</v>
      </c>
      <c r="O1969" s="9">
        <f>IF(C1969&lt;=1-Params!$B$4,0,MAX(0.1,ROUND(_xlfn.GAMMA.INV((C1969-(1-Params!$B$4))/Params!$B$4,Params!$B$5,Params!$B$6),1)))</f>
        <v/>
      </c>
      <c r="P1969" s="9">
        <f>IF(D1969&lt;=1-Params!$B$7,0,ROUND(_xlfn.GAMMA.INV((D1969-(1-Params!$B$7))/Params!$B$7,Params!$B$8,Params!$B$9),3))</f>
        <v/>
      </c>
      <c r="Q1969" s="9">
        <f>IF(E1969&lt;=1-Params!$B$4,0,MAX(0.1,ROUND(_xlfn.GAMMA.INV((E1969-(1-Params!$B$4))/Params!$B$4,Params!$B$5,Params!$B$6),1)))</f>
        <v/>
      </c>
      <c r="R1969" s="9">
        <f>IF(F1969&lt;=1-Params!$B$7,0,ROUND(_xlfn.GAMMA.INV((F1969-(1-Params!$B$7))/Params!$B$7,Params!$B$8,Params!$B$9),3))</f>
        <v/>
      </c>
      <c r="S1969" s="9">
        <f>IF(G1969&lt;=1-Params!$B$7,0,ROUND((Params!$B$10+Params!$B$11*G1969^Params!$B$12)*_xlfn.GAMMA.INV((G1969-(1-Params!$B$7))/Params!$B$7,Params!$B$8,Params!$B$9),3))</f>
        <v/>
      </c>
      <c r="T1969" s="9">
        <f>IF(H1969&lt;=1-Params!$B$4,0,MAX(0.1,ROUND((Params!$B$10+Params!$B$11*H1969^Params!$B$12)*_xlfn.GAMMA.INV((H1969-(1-Params!$B$4))/Params!$B$4,Params!$B$5,Params!$B$6),1)))</f>
        <v/>
      </c>
      <c r="U1969" s="9">
        <f>ROUND(_xlfn.NORM.INV(I1969,Params!$B$13,Params!$B$14),1)</f>
        <v/>
      </c>
      <c r="V1969" s="9">
        <f>ROUND(_xlfn.NORM.INV(J1969,Params!$B$15,Params!$B$16),2)</f>
        <v/>
      </c>
      <c r="W1969" s="9">
        <f>ROUND(_xlfn.NORM.INV(K1969,Params!$B$13,Params!$B$14),1)</f>
        <v/>
      </c>
      <c r="X1969" s="9">
        <f>ROUND(_xlfn.NORM.INV(L1969,Params!$B$15,Params!$B$16),2)</f>
        <v/>
      </c>
      <c r="Y1969" s="9">
        <f>ROUND(_xlfn.NORM.INV(M1969,Params!$B$15,Params!$B$16)+Params!$B$17+Params!$B$18*M1969,2)</f>
        <v/>
      </c>
      <c r="Z1969" s="9">
        <f>ROUND(_xlfn.NORM.INV(N1969,Params!$B$13,Params!$B$14)+Params!$B$17+Params!$B$18*N1969,1)</f>
        <v/>
      </c>
    </row>
    <row r="1970">
      <c r="A1970" s="11" t="n">
        <v>1969</v>
      </c>
      <c r="B1970" s="12">
        <f>INT((A1970-1)/122)+1</f>
        <v/>
      </c>
      <c r="C1970" s="13" t="n">
        <v>0.184814</v>
      </c>
      <c r="D1970" s="13" t="n">
        <v>0.10549</v>
      </c>
      <c r="E1970" s="13" t="n">
        <v>0.42045</v>
      </c>
      <c r="F1970" s="13" t="n">
        <v>0.084663</v>
      </c>
      <c r="G1970" s="13" t="n">
        <v>0.259763</v>
      </c>
      <c r="H1970" s="13" t="n">
        <v>0.9209039999999999</v>
      </c>
      <c r="I1970" s="13" t="n">
        <v>0.778474</v>
      </c>
      <c r="J1970" s="13" t="n">
        <v>0.942658</v>
      </c>
      <c r="K1970" s="13" t="n">
        <v>0.833403</v>
      </c>
      <c r="L1970" s="13" t="n">
        <v>0.197363</v>
      </c>
      <c r="M1970" s="13" t="n">
        <v>0.879595</v>
      </c>
      <c r="N1970" s="13" t="n">
        <v>0.510686</v>
      </c>
      <c r="O1970" s="9">
        <f>IF(C1970&lt;=1-Params!$B$4,0,MAX(0.1,ROUND(_xlfn.GAMMA.INV((C1970-(1-Params!$B$4))/Params!$B$4,Params!$B$5,Params!$B$6),1)))</f>
        <v/>
      </c>
      <c r="P1970" s="9">
        <f>IF(D1970&lt;=1-Params!$B$7,0,ROUND(_xlfn.GAMMA.INV((D1970-(1-Params!$B$7))/Params!$B$7,Params!$B$8,Params!$B$9),3))</f>
        <v/>
      </c>
      <c r="Q1970" s="9">
        <f>IF(E1970&lt;=1-Params!$B$4,0,MAX(0.1,ROUND(_xlfn.GAMMA.INV((E1970-(1-Params!$B$4))/Params!$B$4,Params!$B$5,Params!$B$6),1)))</f>
        <v/>
      </c>
      <c r="R1970" s="9">
        <f>IF(F1970&lt;=1-Params!$B$7,0,ROUND(_xlfn.GAMMA.INV((F1970-(1-Params!$B$7))/Params!$B$7,Params!$B$8,Params!$B$9),3))</f>
        <v/>
      </c>
      <c r="S1970" s="9">
        <f>IF(G1970&lt;=1-Params!$B$7,0,ROUND((Params!$B$10+Params!$B$11*G1970^Params!$B$12)*_xlfn.GAMMA.INV((G1970-(1-Params!$B$7))/Params!$B$7,Params!$B$8,Params!$B$9),3))</f>
        <v/>
      </c>
      <c r="T1970" s="9">
        <f>IF(H1970&lt;=1-Params!$B$4,0,MAX(0.1,ROUND((Params!$B$10+Params!$B$11*H1970^Params!$B$12)*_xlfn.GAMMA.INV((H1970-(1-Params!$B$4))/Params!$B$4,Params!$B$5,Params!$B$6),1)))</f>
        <v/>
      </c>
      <c r="U1970" s="9">
        <f>ROUND(_xlfn.NORM.INV(I1970,Params!$B$13,Params!$B$14),1)</f>
        <v/>
      </c>
      <c r="V1970" s="9">
        <f>ROUND(_xlfn.NORM.INV(J1970,Params!$B$15,Params!$B$16),2)</f>
        <v/>
      </c>
      <c r="W1970" s="9">
        <f>ROUND(_xlfn.NORM.INV(K1970,Params!$B$13,Params!$B$14),1)</f>
        <v/>
      </c>
      <c r="X1970" s="9">
        <f>ROUND(_xlfn.NORM.INV(L1970,Params!$B$15,Params!$B$16),2)</f>
        <v/>
      </c>
      <c r="Y1970" s="9">
        <f>ROUND(_xlfn.NORM.INV(M1970,Params!$B$15,Params!$B$16)+Params!$B$17+Params!$B$18*M1970,2)</f>
        <v/>
      </c>
      <c r="Z1970" s="9">
        <f>ROUND(_xlfn.NORM.INV(N1970,Params!$B$13,Params!$B$14)+Params!$B$17+Params!$B$18*N1970,1)</f>
        <v/>
      </c>
    </row>
    <row r="1971">
      <c r="A1971" s="11" t="n">
        <v>1970</v>
      </c>
      <c r="B1971" s="12">
        <f>INT((A1971-1)/122)+1</f>
        <v/>
      </c>
      <c r="C1971" s="13" t="n">
        <v>0.757448</v>
      </c>
      <c r="D1971" s="13" t="n">
        <v>0.495119</v>
      </c>
      <c r="E1971" s="13" t="n">
        <v>0.014835</v>
      </c>
      <c r="F1971" s="13" t="n">
        <v>0.220447</v>
      </c>
      <c r="G1971" s="13" t="n">
        <v>0.392995</v>
      </c>
      <c r="H1971" s="13" t="n">
        <v>0.54237</v>
      </c>
      <c r="I1971" s="13" t="n">
        <v>0.791454</v>
      </c>
      <c r="J1971" s="13" t="n">
        <v>0.897066</v>
      </c>
      <c r="K1971" s="13" t="n">
        <v>0.789665</v>
      </c>
      <c r="L1971" s="13" t="n">
        <v>0.28528</v>
      </c>
      <c r="M1971" s="13" t="n">
        <v>0.776491</v>
      </c>
      <c r="N1971" s="13" t="n">
        <v>0.120415</v>
      </c>
      <c r="O1971" s="9">
        <f>IF(C1971&lt;=1-Params!$B$4,0,MAX(0.1,ROUND(_xlfn.GAMMA.INV((C1971-(1-Params!$B$4))/Params!$B$4,Params!$B$5,Params!$B$6),1)))</f>
        <v/>
      </c>
      <c r="P1971" s="9">
        <f>IF(D1971&lt;=1-Params!$B$7,0,ROUND(_xlfn.GAMMA.INV((D1971-(1-Params!$B$7))/Params!$B$7,Params!$B$8,Params!$B$9),3))</f>
        <v/>
      </c>
      <c r="Q1971" s="9">
        <f>IF(E1971&lt;=1-Params!$B$4,0,MAX(0.1,ROUND(_xlfn.GAMMA.INV((E1971-(1-Params!$B$4))/Params!$B$4,Params!$B$5,Params!$B$6),1)))</f>
        <v/>
      </c>
      <c r="R1971" s="9">
        <f>IF(F1971&lt;=1-Params!$B$7,0,ROUND(_xlfn.GAMMA.INV((F1971-(1-Params!$B$7))/Params!$B$7,Params!$B$8,Params!$B$9),3))</f>
        <v/>
      </c>
      <c r="S1971" s="9">
        <f>IF(G1971&lt;=1-Params!$B$7,0,ROUND((Params!$B$10+Params!$B$11*G1971^Params!$B$12)*_xlfn.GAMMA.INV((G1971-(1-Params!$B$7))/Params!$B$7,Params!$B$8,Params!$B$9),3))</f>
        <v/>
      </c>
      <c r="T1971" s="9">
        <f>IF(H1971&lt;=1-Params!$B$4,0,MAX(0.1,ROUND((Params!$B$10+Params!$B$11*H1971^Params!$B$12)*_xlfn.GAMMA.INV((H1971-(1-Params!$B$4))/Params!$B$4,Params!$B$5,Params!$B$6),1)))</f>
        <v/>
      </c>
      <c r="U1971" s="9">
        <f>ROUND(_xlfn.NORM.INV(I1971,Params!$B$13,Params!$B$14),1)</f>
        <v/>
      </c>
      <c r="V1971" s="9">
        <f>ROUND(_xlfn.NORM.INV(J1971,Params!$B$15,Params!$B$16),2)</f>
        <v/>
      </c>
      <c r="W1971" s="9">
        <f>ROUND(_xlfn.NORM.INV(K1971,Params!$B$13,Params!$B$14),1)</f>
        <v/>
      </c>
      <c r="X1971" s="9">
        <f>ROUND(_xlfn.NORM.INV(L1971,Params!$B$15,Params!$B$16),2)</f>
        <v/>
      </c>
      <c r="Y1971" s="9">
        <f>ROUND(_xlfn.NORM.INV(M1971,Params!$B$15,Params!$B$16)+Params!$B$17+Params!$B$18*M1971,2)</f>
        <v/>
      </c>
      <c r="Z1971" s="9">
        <f>ROUND(_xlfn.NORM.INV(N1971,Params!$B$13,Params!$B$14)+Params!$B$17+Params!$B$18*N1971,1)</f>
        <v/>
      </c>
    </row>
    <row r="1972">
      <c r="A1972" s="11" t="n">
        <v>1971</v>
      </c>
      <c r="B1972" s="12">
        <f>INT((A1972-1)/122)+1</f>
        <v/>
      </c>
      <c r="C1972" s="13" t="n">
        <v>0.980281</v>
      </c>
      <c r="D1972" s="13" t="n">
        <v>0.157488</v>
      </c>
      <c r="E1972" s="13" t="n">
        <v>0.8769439999999999</v>
      </c>
      <c r="F1972" s="13" t="n">
        <v>0.126728</v>
      </c>
      <c r="G1972" s="13" t="n">
        <v>0.6024080000000001</v>
      </c>
      <c r="H1972" s="13" t="n">
        <v>0.666869</v>
      </c>
      <c r="I1972" s="13" t="n">
        <v>0.180607</v>
      </c>
      <c r="J1972" s="13" t="n">
        <v>0.636817</v>
      </c>
      <c r="K1972" s="13" t="n">
        <v>0.798623</v>
      </c>
      <c r="L1972" s="13" t="n">
        <v>0.651477</v>
      </c>
      <c r="M1972" s="13" t="n">
        <v>0.571603</v>
      </c>
      <c r="N1972" s="13" t="n">
        <v>0.730141</v>
      </c>
      <c r="O1972" s="9">
        <f>IF(C1972&lt;=1-Params!$B$4,0,MAX(0.1,ROUND(_xlfn.GAMMA.INV((C1972-(1-Params!$B$4))/Params!$B$4,Params!$B$5,Params!$B$6),1)))</f>
        <v/>
      </c>
      <c r="P1972" s="9">
        <f>IF(D1972&lt;=1-Params!$B$7,0,ROUND(_xlfn.GAMMA.INV((D1972-(1-Params!$B$7))/Params!$B$7,Params!$B$8,Params!$B$9),3))</f>
        <v/>
      </c>
      <c r="Q1972" s="9">
        <f>IF(E1972&lt;=1-Params!$B$4,0,MAX(0.1,ROUND(_xlfn.GAMMA.INV((E1972-(1-Params!$B$4))/Params!$B$4,Params!$B$5,Params!$B$6),1)))</f>
        <v/>
      </c>
      <c r="R1972" s="9">
        <f>IF(F1972&lt;=1-Params!$B$7,0,ROUND(_xlfn.GAMMA.INV((F1972-(1-Params!$B$7))/Params!$B$7,Params!$B$8,Params!$B$9),3))</f>
        <v/>
      </c>
      <c r="S1972" s="9">
        <f>IF(G1972&lt;=1-Params!$B$7,0,ROUND((Params!$B$10+Params!$B$11*G1972^Params!$B$12)*_xlfn.GAMMA.INV((G1972-(1-Params!$B$7))/Params!$B$7,Params!$B$8,Params!$B$9),3))</f>
        <v/>
      </c>
      <c r="T1972" s="9">
        <f>IF(H1972&lt;=1-Params!$B$4,0,MAX(0.1,ROUND((Params!$B$10+Params!$B$11*H1972^Params!$B$12)*_xlfn.GAMMA.INV((H1972-(1-Params!$B$4))/Params!$B$4,Params!$B$5,Params!$B$6),1)))</f>
        <v/>
      </c>
      <c r="U1972" s="9">
        <f>ROUND(_xlfn.NORM.INV(I1972,Params!$B$13,Params!$B$14),1)</f>
        <v/>
      </c>
      <c r="V1972" s="9">
        <f>ROUND(_xlfn.NORM.INV(J1972,Params!$B$15,Params!$B$16),2)</f>
        <v/>
      </c>
      <c r="W1972" s="9">
        <f>ROUND(_xlfn.NORM.INV(K1972,Params!$B$13,Params!$B$14),1)</f>
        <v/>
      </c>
      <c r="X1972" s="9">
        <f>ROUND(_xlfn.NORM.INV(L1972,Params!$B$15,Params!$B$16),2)</f>
        <v/>
      </c>
      <c r="Y1972" s="9">
        <f>ROUND(_xlfn.NORM.INV(M1972,Params!$B$15,Params!$B$16)+Params!$B$17+Params!$B$18*M1972,2)</f>
        <v/>
      </c>
      <c r="Z1972" s="9">
        <f>ROUND(_xlfn.NORM.INV(N1972,Params!$B$13,Params!$B$14)+Params!$B$17+Params!$B$18*N1972,1)</f>
        <v/>
      </c>
    </row>
    <row r="1973">
      <c r="A1973" s="11" t="n">
        <v>1972</v>
      </c>
      <c r="B1973" s="12">
        <f>INT((A1973-1)/122)+1</f>
        <v/>
      </c>
      <c r="C1973" s="13" t="n">
        <v>0.8927</v>
      </c>
      <c r="D1973" s="13" t="n">
        <v>0.246848</v>
      </c>
      <c r="E1973" s="13" t="n">
        <v>0.818143</v>
      </c>
      <c r="F1973" s="13" t="n">
        <v>0.634765</v>
      </c>
      <c r="G1973" s="13" t="n">
        <v>0.095431</v>
      </c>
      <c r="H1973" s="13" t="n">
        <v>0.299205</v>
      </c>
      <c r="I1973" s="13" t="n">
        <v>0.346527</v>
      </c>
      <c r="J1973" s="13" t="n">
        <v>0.524807</v>
      </c>
      <c r="K1973" s="13" t="n">
        <v>0.719171</v>
      </c>
      <c r="L1973" s="13" t="n">
        <v>0.835382</v>
      </c>
      <c r="M1973" s="13" t="n">
        <v>0.381415</v>
      </c>
      <c r="N1973" s="13" t="n">
        <v>0.885539</v>
      </c>
      <c r="O1973" s="9">
        <f>IF(C1973&lt;=1-Params!$B$4,0,MAX(0.1,ROUND(_xlfn.GAMMA.INV((C1973-(1-Params!$B$4))/Params!$B$4,Params!$B$5,Params!$B$6),1)))</f>
        <v/>
      </c>
      <c r="P1973" s="9">
        <f>IF(D1973&lt;=1-Params!$B$7,0,ROUND(_xlfn.GAMMA.INV((D1973-(1-Params!$B$7))/Params!$B$7,Params!$B$8,Params!$B$9),3))</f>
        <v/>
      </c>
      <c r="Q1973" s="9">
        <f>IF(E1973&lt;=1-Params!$B$4,0,MAX(0.1,ROUND(_xlfn.GAMMA.INV((E1973-(1-Params!$B$4))/Params!$B$4,Params!$B$5,Params!$B$6),1)))</f>
        <v/>
      </c>
      <c r="R1973" s="9">
        <f>IF(F1973&lt;=1-Params!$B$7,0,ROUND(_xlfn.GAMMA.INV((F1973-(1-Params!$B$7))/Params!$B$7,Params!$B$8,Params!$B$9),3))</f>
        <v/>
      </c>
      <c r="S1973" s="9">
        <f>IF(G1973&lt;=1-Params!$B$7,0,ROUND((Params!$B$10+Params!$B$11*G1973^Params!$B$12)*_xlfn.GAMMA.INV((G1973-(1-Params!$B$7))/Params!$B$7,Params!$B$8,Params!$B$9),3))</f>
        <v/>
      </c>
      <c r="T1973" s="9">
        <f>IF(H1973&lt;=1-Params!$B$4,0,MAX(0.1,ROUND((Params!$B$10+Params!$B$11*H1973^Params!$B$12)*_xlfn.GAMMA.INV((H1973-(1-Params!$B$4))/Params!$B$4,Params!$B$5,Params!$B$6),1)))</f>
        <v/>
      </c>
      <c r="U1973" s="9">
        <f>ROUND(_xlfn.NORM.INV(I1973,Params!$B$13,Params!$B$14),1)</f>
        <v/>
      </c>
      <c r="V1973" s="9">
        <f>ROUND(_xlfn.NORM.INV(J1973,Params!$B$15,Params!$B$16),2)</f>
        <v/>
      </c>
      <c r="W1973" s="9">
        <f>ROUND(_xlfn.NORM.INV(K1973,Params!$B$13,Params!$B$14),1)</f>
        <v/>
      </c>
      <c r="X1973" s="9">
        <f>ROUND(_xlfn.NORM.INV(L1973,Params!$B$15,Params!$B$16),2)</f>
        <v/>
      </c>
      <c r="Y1973" s="9">
        <f>ROUND(_xlfn.NORM.INV(M1973,Params!$B$15,Params!$B$16)+Params!$B$17+Params!$B$18*M1973,2)</f>
        <v/>
      </c>
      <c r="Z1973" s="9">
        <f>ROUND(_xlfn.NORM.INV(N1973,Params!$B$13,Params!$B$14)+Params!$B$17+Params!$B$18*N1973,1)</f>
        <v/>
      </c>
    </row>
    <row r="1974">
      <c r="A1974" s="11" t="n">
        <v>1973</v>
      </c>
      <c r="B1974" s="12">
        <f>INT((A1974-1)/122)+1</f>
        <v/>
      </c>
      <c r="C1974" s="13" t="n">
        <v>0.19476</v>
      </c>
      <c r="D1974" s="13" t="n">
        <v>0.680852</v>
      </c>
      <c r="E1974" s="13" t="n">
        <v>0.791932</v>
      </c>
      <c r="F1974" s="13" t="n">
        <v>0.622978</v>
      </c>
      <c r="G1974" s="13" t="n">
        <v>0.040802</v>
      </c>
      <c r="H1974" s="13" t="n">
        <v>0.176532</v>
      </c>
      <c r="I1974" s="13" t="n">
        <v>0.402212</v>
      </c>
      <c r="J1974" s="13" t="n">
        <v>0.703045</v>
      </c>
      <c r="K1974" s="13" t="n">
        <v>0.918401</v>
      </c>
      <c r="L1974" s="13" t="n">
        <v>0.940666</v>
      </c>
      <c r="M1974" s="13" t="n">
        <v>0.596845</v>
      </c>
      <c r="N1974" s="13" t="n">
        <v>0.529693</v>
      </c>
      <c r="O1974" s="9">
        <f>IF(C1974&lt;=1-Params!$B$4,0,MAX(0.1,ROUND(_xlfn.GAMMA.INV((C1974-(1-Params!$B$4))/Params!$B$4,Params!$B$5,Params!$B$6),1)))</f>
        <v/>
      </c>
      <c r="P1974" s="9">
        <f>IF(D1974&lt;=1-Params!$B$7,0,ROUND(_xlfn.GAMMA.INV((D1974-(1-Params!$B$7))/Params!$B$7,Params!$B$8,Params!$B$9),3))</f>
        <v/>
      </c>
      <c r="Q1974" s="9">
        <f>IF(E1974&lt;=1-Params!$B$4,0,MAX(0.1,ROUND(_xlfn.GAMMA.INV((E1974-(1-Params!$B$4))/Params!$B$4,Params!$B$5,Params!$B$6),1)))</f>
        <v/>
      </c>
      <c r="R1974" s="9">
        <f>IF(F1974&lt;=1-Params!$B$7,0,ROUND(_xlfn.GAMMA.INV((F1974-(1-Params!$B$7))/Params!$B$7,Params!$B$8,Params!$B$9),3))</f>
        <v/>
      </c>
      <c r="S1974" s="9">
        <f>IF(G1974&lt;=1-Params!$B$7,0,ROUND((Params!$B$10+Params!$B$11*G1974^Params!$B$12)*_xlfn.GAMMA.INV((G1974-(1-Params!$B$7))/Params!$B$7,Params!$B$8,Params!$B$9),3))</f>
        <v/>
      </c>
      <c r="T1974" s="9">
        <f>IF(H1974&lt;=1-Params!$B$4,0,MAX(0.1,ROUND((Params!$B$10+Params!$B$11*H1974^Params!$B$12)*_xlfn.GAMMA.INV((H1974-(1-Params!$B$4))/Params!$B$4,Params!$B$5,Params!$B$6),1)))</f>
        <v/>
      </c>
      <c r="U1974" s="9">
        <f>ROUND(_xlfn.NORM.INV(I1974,Params!$B$13,Params!$B$14),1)</f>
        <v/>
      </c>
      <c r="V1974" s="9">
        <f>ROUND(_xlfn.NORM.INV(J1974,Params!$B$15,Params!$B$16),2)</f>
        <v/>
      </c>
      <c r="W1974" s="9">
        <f>ROUND(_xlfn.NORM.INV(K1974,Params!$B$13,Params!$B$14),1)</f>
        <v/>
      </c>
      <c r="X1974" s="9">
        <f>ROUND(_xlfn.NORM.INV(L1974,Params!$B$15,Params!$B$16),2)</f>
        <v/>
      </c>
      <c r="Y1974" s="9">
        <f>ROUND(_xlfn.NORM.INV(M1974,Params!$B$15,Params!$B$16)+Params!$B$17+Params!$B$18*M1974,2)</f>
        <v/>
      </c>
      <c r="Z1974" s="9">
        <f>ROUND(_xlfn.NORM.INV(N1974,Params!$B$13,Params!$B$14)+Params!$B$17+Params!$B$18*N1974,1)</f>
        <v/>
      </c>
    </row>
    <row r="1975">
      <c r="A1975" s="11" t="n">
        <v>1974</v>
      </c>
      <c r="B1975" s="12">
        <f>INT((A1975-1)/122)+1</f>
        <v/>
      </c>
      <c r="C1975" s="13" t="n">
        <v>0.490674</v>
      </c>
      <c r="D1975" s="13" t="n">
        <v>0.21264</v>
      </c>
      <c r="E1975" s="13" t="n">
        <v>0.524384</v>
      </c>
      <c r="F1975" s="13" t="n">
        <v>0.5591469999999999</v>
      </c>
      <c r="G1975" s="13" t="n">
        <v>0.272851</v>
      </c>
      <c r="H1975" s="13" t="n">
        <v>0.232599</v>
      </c>
      <c r="I1975" s="13" t="n">
        <v>0.08622199999999999</v>
      </c>
      <c r="J1975" s="13" t="n">
        <v>0.6095739999999999</v>
      </c>
      <c r="K1975" s="13" t="n">
        <v>0.973262</v>
      </c>
      <c r="L1975" s="13" t="n">
        <v>0.8754459999999999</v>
      </c>
      <c r="M1975" s="13" t="n">
        <v>0.482459</v>
      </c>
      <c r="N1975" s="13" t="n">
        <v>0.475967</v>
      </c>
      <c r="O1975" s="9">
        <f>IF(C1975&lt;=1-Params!$B$4,0,MAX(0.1,ROUND(_xlfn.GAMMA.INV((C1975-(1-Params!$B$4))/Params!$B$4,Params!$B$5,Params!$B$6),1)))</f>
        <v/>
      </c>
      <c r="P1975" s="9">
        <f>IF(D1975&lt;=1-Params!$B$7,0,ROUND(_xlfn.GAMMA.INV((D1975-(1-Params!$B$7))/Params!$B$7,Params!$B$8,Params!$B$9),3))</f>
        <v/>
      </c>
      <c r="Q1975" s="9">
        <f>IF(E1975&lt;=1-Params!$B$4,0,MAX(0.1,ROUND(_xlfn.GAMMA.INV((E1975-(1-Params!$B$4))/Params!$B$4,Params!$B$5,Params!$B$6),1)))</f>
        <v/>
      </c>
      <c r="R1975" s="9">
        <f>IF(F1975&lt;=1-Params!$B$7,0,ROUND(_xlfn.GAMMA.INV((F1975-(1-Params!$B$7))/Params!$B$7,Params!$B$8,Params!$B$9),3))</f>
        <v/>
      </c>
      <c r="S1975" s="9">
        <f>IF(G1975&lt;=1-Params!$B$7,0,ROUND((Params!$B$10+Params!$B$11*G1975^Params!$B$12)*_xlfn.GAMMA.INV((G1975-(1-Params!$B$7))/Params!$B$7,Params!$B$8,Params!$B$9),3))</f>
        <v/>
      </c>
      <c r="T1975" s="9">
        <f>IF(H1975&lt;=1-Params!$B$4,0,MAX(0.1,ROUND((Params!$B$10+Params!$B$11*H1975^Params!$B$12)*_xlfn.GAMMA.INV((H1975-(1-Params!$B$4))/Params!$B$4,Params!$B$5,Params!$B$6),1)))</f>
        <v/>
      </c>
      <c r="U1975" s="9">
        <f>ROUND(_xlfn.NORM.INV(I1975,Params!$B$13,Params!$B$14),1)</f>
        <v/>
      </c>
      <c r="V1975" s="9">
        <f>ROUND(_xlfn.NORM.INV(J1975,Params!$B$15,Params!$B$16),2)</f>
        <v/>
      </c>
      <c r="W1975" s="9">
        <f>ROUND(_xlfn.NORM.INV(K1975,Params!$B$13,Params!$B$14),1)</f>
        <v/>
      </c>
      <c r="X1975" s="9">
        <f>ROUND(_xlfn.NORM.INV(L1975,Params!$B$15,Params!$B$16),2)</f>
        <v/>
      </c>
      <c r="Y1975" s="9">
        <f>ROUND(_xlfn.NORM.INV(M1975,Params!$B$15,Params!$B$16)+Params!$B$17+Params!$B$18*M1975,2)</f>
        <v/>
      </c>
      <c r="Z1975" s="9">
        <f>ROUND(_xlfn.NORM.INV(N1975,Params!$B$13,Params!$B$14)+Params!$B$17+Params!$B$18*N1975,1)</f>
        <v/>
      </c>
    </row>
    <row r="1976">
      <c r="A1976" s="11" t="n">
        <v>1975</v>
      </c>
      <c r="B1976" s="12">
        <f>INT((A1976-1)/122)+1</f>
        <v/>
      </c>
      <c r="C1976" s="13" t="n">
        <v>0.542575</v>
      </c>
      <c r="D1976" s="13" t="n">
        <v>0.805582</v>
      </c>
      <c r="E1976" s="13" t="n">
        <v>0.42479</v>
      </c>
      <c r="F1976" s="13" t="n">
        <v>0.981467</v>
      </c>
      <c r="G1976" s="13" t="n">
        <v>0.444289</v>
      </c>
      <c r="H1976" s="13" t="n">
        <v>0.949053</v>
      </c>
      <c r="I1976" s="13" t="n">
        <v>0.141131</v>
      </c>
      <c r="J1976" s="13" t="n">
        <v>0.640136</v>
      </c>
      <c r="K1976" s="13" t="n">
        <v>0.557377</v>
      </c>
      <c r="L1976" s="13" t="n">
        <v>0.750337</v>
      </c>
      <c r="M1976" s="13" t="n">
        <v>0.558086</v>
      </c>
      <c r="N1976" s="13" t="n">
        <v>0.39385</v>
      </c>
      <c r="O1976" s="9">
        <f>IF(C1976&lt;=1-Params!$B$4,0,MAX(0.1,ROUND(_xlfn.GAMMA.INV((C1976-(1-Params!$B$4))/Params!$B$4,Params!$B$5,Params!$B$6),1)))</f>
        <v/>
      </c>
      <c r="P1976" s="9">
        <f>IF(D1976&lt;=1-Params!$B$7,0,ROUND(_xlfn.GAMMA.INV((D1976-(1-Params!$B$7))/Params!$B$7,Params!$B$8,Params!$B$9),3))</f>
        <v/>
      </c>
      <c r="Q1976" s="9">
        <f>IF(E1976&lt;=1-Params!$B$4,0,MAX(0.1,ROUND(_xlfn.GAMMA.INV((E1976-(1-Params!$B$4))/Params!$B$4,Params!$B$5,Params!$B$6),1)))</f>
        <v/>
      </c>
      <c r="R1976" s="9">
        <f>IF(F1976&lt;=1-Params!$B$7,0,ROUND(_xlfn.GAMMA.INV((F1976-(1-Params!$B$7))/Params!$B$7,Params!$B$8,Params!$B$9),3))</f>
        <v/>
      </c>
      <c r="S1976" s="9">
        <f>IF(G1976&lt;=1-Params!$B$7,0,ROUND((Params!$B$10+Params!$B$11*G1976^Params!$B$12)*_xlfn.GAMMA.INV((G1976-(1-Params!$B$7))/Params!$B$7,Params!$B$8,Params!$B$9),3))</f>
        <v/>
      </c>
      <c r="T1976" s="9">
        <f>IF(H1976&lt;=1-Params!$B$4,0,MAX(0.1,ROUND((Params!$B$10+Params!$B$11*H1976^Params!$B$12)*_xlfn.GAMMA.INV((H1976-(1-Params!$B$4))/Params!$B$4,Params!$B$5,Params!$B$6),1)))</f>
        <v/>
      </c>
      <c r="U1976" s="9">
        <f>ROUND(_xlfn.NORM.INV(I1976,Params!$B$13,Params!$B$14),1)</f>
        <v/>
      </c>
      <c r="V1976" s="9">
        <f>ROUND(_xlfn.NORM.INV(J1976,Params!$B$15,Params!$B$16),2)</f>
        <v/>
      </c>
      <c r="W1976" s="9">
        <f>ROUND(_xlfn.NORM.INV(K1976,Params!$B$13,Params!$B$14),1)</f>
        <v/>
      </c>
      <c r="X1976" s="9">
        <f>ROUND(_xlfn.NORM.INV(L1976,Params!$B$15,Params!$B$16),2)</f>
        <v/>
      </c>
      <c r="Y1976" s="9">
        <f>ROUND(_xlfn.NORM.INV(M1976,Params!$B$15,Params!$B$16)+Params!$B$17+Params!$B$18*M1976,2)</f>
        <v/>
      </c>
      <c r="Z1976" s="9">
        <f>ROUND(_xlfn.NORM.INV(N1976,Params!$B$13,Params!$B$14)+Params!$B$17+Params!$B$18*N1976,1)</f>
        <v/>
      </c>
    </row>
    <row r="1977">
      <c r="A1977" s="11" t="n">
        <v>1976</v>
      </c>
      <c r="B1977" s="12">
        <f>INT((A1977-1)/122)+1</f>
        <v/>
      </c>
      <c r="C1977" s="13" t="n">
        <v>0.567595</v>
      </c>
      <c r="D1977" s="13" t="n">
        <v>0.639124</v>
      </c>
      <c r="E1977" s="13" t="n">
        <v>0.749239</v>
      </c>
      <c r="F1977" s="13" t="n">
        <v>0.181751</v>
      </c>
      <c r="G1977" s="13" t="n">
        <v>0.92156</v>
      </c>
      <c r="H1977" s="13" t="n">
        <v>0.423412</v>
      </c>
      <c r="I1977" s="13" t="n">
        <v>0.029061</v>
      </c>
      <c r="J1977" s="13" t="n">
        <v>0.428839</v>
      </c>
      <c r="K1977" s="13" t="n">
        <v>0.5518999999999999</v>
      </c>
      <c r="L1977" s="13" t="n">
        <v>0.827051</v>
      </c>
      <c r="M1977" s="13" t="n">
        <v>0.644598</v>
      </c>
      <c r="N1977" s="13" t="n">
        <v>0.6691510000000001</v>
      </c>
      <c r="O1977" s="9">
        <f>IF(C1977&lt;=1-Params!$B$4,0,MAX(0.1,ROUND(_xlfn.GAMMA.INV((C1977-(1-Params!$B$4))/Params!$B$4,Params!$B$5,Params!$B$6),1)))</f>
        <v/>
      </c>
      <c r="P1977" s="9">
        <f>IF(D1977&lt;=1-Params!$B$7,0,ROUND(_xlfn.GAMMA.INV((D1977-(1-Params!$B$7))/Params!$B$7,Params!$B$8,Params!$B$9),3))</f>
        <v/>
      </c>
      <c r="Q1977" s="9">
        <f>IF(E1977&lt;=1-Params!$B$4,0,MAX(0.1,ROUND(_xlfn.GAMMA.INV((E1977-(1-Params!$B$4))/Params!$B$4,Params!$B$5,Params!$B$6),1)))</f>
        <v/>
      </c>
      <c r="R1977" s="9">
        <f>IF(F1977&lt;=1-Params!$B$7,0,ROUND(_xlfn.GAMMA.INV((F1977-(1-Params!$B$7))/Params!$B$7,Params!$B$8,Params!$B$9),3))</f>
        <v/>
      </c>
      <c r="S1977" s="9">
        <f>IF(G1977&lt;=1-Params!$B$7,0,ROUND((Params!$B$10+Params!$B$11*G1977^Params!$B$12)*_xlfn.GAMMA.INV((G1977-(1-Params!$B$7))/Params!$B$7,Params!$B$8,Params!$B$9),3))</f>
        <v/>
      </c>
      <c r="T1977" s="9">
        <f>IF(H1977&lt;=1-Params!$B$4,0,MAX(0.1,ROUND((Params!$B$10+Params!$B$11*H1977^Params!$B$12)*_xlfn.GAMMA.INV((H1977-(1-Params!$B$4))/Params!$B$4,Params!$B$5,Params!$B$6),1)))</f>
        <v/>
      </c>
      <c r="U1977" s="9">
        <f>ROUND(_xlfn.NORM.INV(I1977,Params!$B$13,Params!$B$14),1)</f>
        <v/>
      </c>
      <c r="V1977" s="9">
        <f>ROUND(_xlfn.NORM.INV(J1977,Params!$B$15,Params!$B$16),2)</f>
        <v/>
      </c>
      <c r="W1977" s="9">
        <f>ROUND(_xlfn.NORM.INV(K1977,Params!$B$13,Params!$B$14),1)</f>
        <v/>
      </c>
      <c r="X1977" s="9">
        <f>ROUND(_xlfn.NORM.INV(L1977,Params!$B$15,Params!$B$16),2)</f>
        <v/>
      </c>
      <c r="Y1977" s="9">
        <f>ROUND(_xlfn.NORM.INV(M1977,Params!$B$15,Params!$B$16)+Params!$B$17+Params!$B$18*M1977,2)</f>
        <v/>
      </c>
      <c r="Z1977" s="9">
        <f>ROUND(_xlfn.NORM.INV(N1977,Params!$B$13,Params!$B$14)+Params!$B$17+Params!$B$18*N1977,1)</f>
        <v/>
      </c>
    </row>
    <row r="1978">
      <c r="A1978" s="11" t="n">
        <v>1977</v>
      </c>
      <c r="B1978" s="12">
        <f>INT((A1978-1)/122)+1</f>
        <v/>
      </c>
      <c r="C1978" s="13" t="n">
        <v>0.396158</v>
      </c>
      <c r="D1978" s="13" t="n">
        <v>0.804101</v>
      </c>
      <c r="E1978" s="13" t="n">
        <v>0.910224</v>
      </c>
      <c r="F1978" s="13" t="n">
        <v>0.048814</v>
      </c>
      <c r="G1978" s="13" t="n">
        <v>0.901174</v>
      </c>
      <c r="H1978" s="13" t="n">
        <v>0.266678</v>
      </c>
      <c r="I1978" s="13" t="n">
        <v>0.070283</v>
      </c>
      <c r="J1978" s="13" t="n">
        <v>0.359248</v>
      </c>
      <c r="K1978" s="13" t="n">
        <v>0.311919</v>
      </c>
      <c r="L1978" s="13" t="n">
        <v>0.9264250000000001</v>
      </c>
      <c r="M1978" s="13" t="n">
        <v>0.632412</v>
      </c>
      <c r="N1978" s="13" t="n">
        <v>0.783685</v>
      </c>
      <c r="O1978" s="9">
        <f>IF(C1978&lt;=1-Params!$B$4,0,MAX(0.1,ROUND(_xlfn.GAMMA.INV((C1978-(1-Params!$B$4))/Params!$B$4,Params!$B$5,Params!$B$6),1)))</f>
        <v/>
      </c>
      <c r="P1978" s="9">
        <f>IF(D1978&lt;=1-Params!$B$7,0,ROUND(_xlfn.GAMMA.INV((D1978-(1-Params!$B$7))/Params!$B$7,Params!$B$8,Params!$B$9),3))</f>
        <v/>
      </c>
      <c r="Q1978" s="9">
        <f>IF(E1978&lt;=1-Params!$B$4,0,MAX(0.1,ROUND(_xlfn.GAMMA.INV((E1978-(1-Params!$B$4))/Params!$B$4,Params!$B$5,Params!$B$6),1)))</f>
        <v/>
      </c>
      <c r="R1978" s="9">
        <f>IF(F1978&lt;=1-Params!$B$7,0,ROUND(_xlfn.GAMMA.INV((F1978-(1-Params!$B$7))/Params!$B$7,Params!$B$8,Params!$B$9),3))</f>
        <v/>
      </c>
      <c r="S1978" s="9">
        <f>IF(G1978&lt;=1-Params!$B$7,0,ROUND((Params!$B$10+Params!$B$11*G1978^Params!$B$12)*_xlfn.GAMMA.INV((G1978-(1-Params!$B$7))/Params!$B$7,Params!$B$8,Params!$B$9),3))</f>
        <v/>
      </c>
      <c r="T1978" s="9">
        <f>IF(H1978&lt;=1-Params!$B$4,0,MAX(0.1,ROUND((Params!$B$10+Params!$B$11*H1978^Params!$B$12)*_xlfn.GAMMA.INV((H1978-(1-Params!$B$4))/Params!$B$4,Params!$B$5,Params!$B$6),1)))</f>
        <v/>
      </c>
      <c r="U1978" s="9">
        <f>ROUND(_xlfn.NORM.INV(I1978,Params!$B$13,Params!$B$14),1)</f>
        <v/>
      </c>
      <c r="V1978" s="9">
        <f>ROUND(_xlfn.NORM.INV(J1978,Params!$B$15,Params!$B$16),2)</f>
        <v/>
      </c>
      <c r="W1978" s="9">
        <f>ROUND(_xlfn.NORM.INV(K1978,Params!$B$13,Params!$B$14),1)</f>
        <v/>
      </c>
      <c r="X1978" s="9">
        <f>ROUND(_xlfn.NORM.INV(L1978,Params!$B$15,Params!$B$16),2)</f>
        <v/>
      </c>
      <c r="Y1978" s="9">
        <f>ROUND(_xlfn.NORM.INV(M1978,Params!$B$15,Params!$B$16)+Params!$B$17+Params!$B$18*M1978,2)</f>
        <v/>
      </c>
      <c r="Z1978" s="9">
        <f>ROUND(_xlfn.NORM.INV(N1978,Params!$B$13,Params!$B$14)+Params!$B$17+Params!$B$18*N1978,1)</f>
        <v/>
      </c>
    </row>
    <row r="1979">
      <c r="A1979" s="11" t="n">
        <v>1978</v>
      </c>
      <c r="B1979" s="12">
        <f>INT((A1979-1)/122)+1</f>
        <v/>
      </c>
      <c r="C1979" s="13" t="n">
        <v>0.362216</v>
      </c>
      <c r="D1979" s="13" t="n">
        <v>0.794677</v>
      </c>
      <c r="E1979" s="13" t="n">
        <v>0.819266</v>
      </c>
      <c r="F1979" s="13" t="n">
        <v>0.216441</v>
      </c>
      <c r="G1979" s="13" t="n">
        <v>0.867029</v>
      </c>
      <c r="H1979" s="13" t="n">
        <v>0.548136</v>
      </c>
      <c r="I1979" s="13" t="n">
        <v>0.05628</v>
      </c>
      <c r="J1979" s="13" t="n">
        <v>0.859699</v>
      </c>
      <c r="K1979" s="13" t="n">
        <v>0.644787</v>
      </c>
      <c r="L1979" s="13" t="n">
        <v>0.955419</v>
      </c>
      <c r="M1979" s="13" t="n">
        <v>0.334535</v>
      </c>
      <c r="N1979" s="13" t="n">
        <v>0.444877</v>
      </c>
      <c r="O1979" s="9">
        <f>IF(C1979&lt;=1-Params!$B$4,0,MAX(0.1,ROUND(_xlfn.GAMMA.INV((C1979-(1-Params!$B$4))/Params!$B$4,Params!$B$5,Params!$B$6),1)))</f>
        <v/>
      </c>
      <c r="P1979" s="9">
        <f>IF(D1979&lt;=1-Params!$B$7,0,ROUND(_xlfn.GAMMA.INV((D1979-(1-Params!$B$7))/Params!$B$7,Params!$B$8,Params!$B$9),3))</f>
        <v/>
      </c>
      <c r="Q1979" s="9">
        <f>IF(E1979&lt;=1-Params!$B$4,0,MAX(0.1,ROUND(_xlfn.GAMMA.INV((E1979-(1-Params!$B$4))/Params!$B$4,Params!$B$5,Params!$B$6),1)))</f>
        <v/>
      </c>
      <c r="R1979" s="9">
        <f>IF(F1979&lt;=1-Params!$B$7,0,ROUND(_xlfn.GAMMA.INV((F1979-(1-Params!$B$7))/Params!$B$7,Params!$B$8,Params!$B$9),3))</f>
        <v/>
      </c>
      <c r="S1979" s="9">
        <f>IF(G1979&lt;=1-Params!$B$7,0,ROUND((Params!$B$10+Params!$B$11*G1979^Params!$B$12)*_xlfn.GAMMA.INV((G1979-(1-Params!$B$7))/Params!$B$7,Params!$B$8,Params!$B$9),3))</f>
        <v/>
      </c>
      <c r="T1979" s="9">
        <f>IF(H1979&lt;=1-Params!$B$4,0,MAX(0.1,ROUND((Params!$B$10+Params!$B$11*H1979^Params!$B$12)*_xlfn.GAMMA.INV((H1979-(1-Params!$B$4))/Params!$B$4,Params!$B$5,Params!$B$6),1)))</f>
        <v/>
      </c>
      <c r="U1979" s="9">
        <f>ROUND(_xlfn.NORM.INV(I1979,Params!$B$13,Params!$B$14),1)</f>
        <v/>
      </c>
      <c r="V1979" s="9">
        <f>ROUND(_xlfn.NORM.INV(J1979,Params!$B$15,Params!$B$16),2)</f>
        <v/>
      </c>
      <c r="W1979" s="9">
        <f>ROUND(_xlfn.NORM.INV(K1979,Params!$B$13,Params!$B$14),1)</f>
        <v/>
      </c>
      <c r="X1979" s="9">
        <f>ROUND(_xlfn.NORM.INV(L1979,Params!$B$15,Params!$B$16),2)</f>
        <v/>
      </c>
      <c r="Y1979" s="9">
        <f>ROUND(_xlfn.NORM.INV(M1979,Params!$B$15,Params!$B$16)+Params!$B$17+Params!$B$18*M1979,2)</f>
        <v/>
      </c>
      <c r="Z1979" s="9">
        <f>ROUND(_xlfn.NORM.INV(N1979,Params!$B$13,Params!$B$14)+Params!$B$17+Params!$B$18*N1979,1)</f>
        <v/>
      </c>
    </row>
    <row r="1980">
      <c r="A1980" s="11" t="n">
        <v>1979</v>
      </c>
      <c r="B1980" s="12">
        <f>INT((A1980-1)/122)+1</f>
        <v/>
      </c>
      <c r="C1980" s="13" t="n">
        <v>0.238333</v>
      </c>
      <c r="D1980" s="13" t="n">
        <v>0.95594</v>
      </c>
      <c r="E1980" s="13" t="n">
        <v>0.604378</v>
      </c>
      <c r="F1980" s="13" t="n">
        <v>0.12784</v>
      </c>
      <c r="G1980" s="13" t="n">
        <v>0.309372</v>
      </c>
      <c r="H1980" s="13" t="n">
        <v>0.098547</v>
      </c>
      <c r="I1980" s="13" t="n">
        <v>0.050226</v>
      </c>
      <c r="J1980" s="13" t="n">
        <v>0.800339</v>
      </c>
      <c r="K1980" s="13" t="n">
        <v>0.855189</v>
      </c>
      <c r="L1980" s="13" t="n">
        <v>0.987124</v>
      </c>
      <c r="M1980" s="13" t="n">
        <v>0.158886</v>
      </c>
      <c r="N1980" s="13" t="n">
        <v>0.533754</v>
      </c>
      <c r="O1980" s="9">
        <f>IF(C1980&lt;=1-Params!$B$4,0,MAX(0.1,ROUND(_xlfn.GAMMA.INV((C1980-(1-Params!$B$4))/Params!$B$4,Params!$B$5,Params!$B$6),1)))</f>
        <v/>
      </c>
      <c r="P1980" s="9">
        <f>IF(D1980&lt;=1-Params!$B$7,0,ROUND(_xlfn.GAMMA.INV((D1980-(1-Params!$B$7))/Params!$B$7,Params!$B$8,Params!$B$9),3))</f>
        <v/>
      </c>
      <c r="Q1980" s="9">
        <f>IF(E1980&lt;=1-Params!$B$4,0,MAX(0.1,ROUND(_xlfn.GAMMA.INV((E1980-(1-Params!$B$4))/Params!$B$4,Params!$B$5,Params!$B$6),1)))</f>
        <v/>
      </c>
      <c r="R1980" s="9">
        <f>IF(F1980&lt;=1-Params!$B$7,0,ROUND(_xlfn.GAMMA.INV((F1980-(1-Params!$B$7))/Params!$B$7,Params!$B$8,Params!$B$9),3))</f>
        <v/>
      </c>
      <c r="S1980" s="9">
        <f>IF(G1980&lt;=1-Params!$B$7,0,ROUND((Params!$B$10+Params!$B$11*G1980^Params!$B$12)*_xlfn.GAMMA.INV((G1980-(1-Params!$B$7))/Params!$B$7,Params!$B$8,Params!$B$9),3))</f>
        <v/>
      </c>
      <c r="T1980" s="9">
        <f>IF(H1980&lt;=1-Params!$B$4,0,MAX(0.1,ROUND((Params!$B$10+Params!$B$11*H1980^Params!$B$12)*_xlfn.GAMMA.INV((H1980-(1-Params!$B$4))/Params!$B$4,Params!$B$5,Params!$B$6),1)))</f>
        <v/>
      </c>
      <c r="U1980" s="9">
        <f>ROUND(_xlfn.NORM.INV(I1980,Params!$B$13,Params!$B$14),1)</f>
        <v/>
      </c>
      <c r="V1980" s="9">
        <f>ROUND(_xlfn.NORM.INV(J1980,Params!$B$15,Params!$B$16),2)</f>
        <v/>
      </c>
      <c r="W1980" s="9">
        <f>ROUND(_xlfn.NORM.INV(K1980,Params!$B$13,Params!$B$14),1)</f>
        <v/>
      </c>
      <c r="X1980" s="9">
        <f>ROUND(_xlfn.NORM.INV(L1980,Params!$B$15,Params!$B$16),2)</f>
        <v/>
      </c>
      <c r="Y1980" s="9">
        <f>ROUND(_xlfn.NORM.INV(M1980,Params!$B$15,Params!$B$16)+Params!$B$17+Params!$B$18*M1980,2)</f>
        <v/>
      </c>
      <c r="Z1980" s="9">
        <f>ROUND(_xlfn.NORM.INV(N1980,Params!$B$13,Params!$B$14)+Params!$B$17+Params!$B$18*N1980,1)</f>
        <v/>
      </c>
    </row>
    <row r="1981">
      <c r="A1981" s="11" t="n">
        <v>1980</v>
      </c>
      <c r="B1981" s="12">
        <f>INT((A1981-1)/122)+1</f>
        <v/>
      </c>
      <c r="C1981" s="13" t="n">
        <v>0.487633</v>
      </c>
      <c r="D1981" s="13" t="n">
        <v>0.904794</v>
      </c>
      <c r="E1981" s="13" t="n">
        <v>0.886525</v>
      </c>
      <c r="F1981" s="13" t="n">
        <v>0.01537</v>
      </c>
      <c r="G1981" s="13" t="n">
        <v>0.523965</v>
      </c>
      <c r="H1981" s="13" t="n">
        <v>0.284358</v>
      </c>
      <c r="I1981" s="13" t="n">
        <v>0.002082</v>
      </c>
      <c r="J1981" s="13" t="n">
        <v>0.868795</v>
      </c>
      <c r="K1981" s="13" t="n">
        <v>0.906105</v>
      </c>
      <c r="L1981" s="13" t="n">
        <v>0.92513</v>
      </c>
      <c r="M1981" s="13" t="n">
        <v>0.561738</v>
      </c>
      <c r="N1981" s="13" t="n">
        <v>0.235269</v>
      </c>
      <c r="O1981" s="9">
        <f>IF(C1981&lt;=1-Params!$B$4,0,MAX(0.1,ROUND(_xlfn.GAMMA.INV((C1981-(1-Params!$B$4))/Params!$B$4,Params!$B$5,Params!$B$6),1)))</f>
        <v/>
      </c>
      <c r="P1981" s="9">
        <f>IF(D1981&lt;=1-Params!$B$7,0,ROUND(_xlfn.GAMMA.INV((D1981-(1-Params!$B$7))/Params!$B$7,Params!$B$8,Params!$B$9),3))</f>
        <v/>
      </c>
      <c r="Q1981" s="9">
        <f>IF(E1981&lt;=1-Params!$B$4,0,MAX(0.1,ROUND(_xlfn.GAMMA.INV((E1981-(1-Params!$B$4))/Params!$B$4,Params!$B$5,Params!$B$6),1)))</f>
        <v/>
      </c>
      <c r="R1981" s="9">
        <f>IF(F1981&lt;=1-Params!$B$7,0,ROUND(_xlfn.GAMMA.INV((F1981-(1-Params!$B$7))/Params!$B$7,Params!$B$8,Params!$B$9),3))</f>
        <v/>
      </c>
      <c r="S1981" s="9">
        <f>IF(G1981&lt;=1-Params!$B$7,0,ROUND((Params!$B$10+Params!$B$11*G1981^Params!$B$12)*_xlfn.GAMMA.INV((G1981-(1-Params!$B$7))/Params!$B$7,Params!$B$8,Params!$B$9),3))</f>
        <v/>
      </c>
      <c r="T1981" s="9">
        <f>IF(H1981&lt;=1-Params!$B$4,0,MAX(0.1,ROUND((Params!$B$10+Params!$B$11*H1981^Params!$B$12)*_xlfn.GAMMA.INV((H1981-(1-Params!$B$4))/Params!$B$4,Params!$B$5,Params!$B$6),1)))</f>
        <v/>
      </c>
      <c r="U1981" s="9">
        <f>ROUND(_xlfn.NORM.INV(I1981,Params!$B$13,Params!$B$14),1)</f>
        <v/>
      </c>
      <c r="V1981" s="9">
        <f>ROUND(_xlfn.NORM.INV(J1981,Params!$B$15,Params!$B$16),2)</f>
        <v/>
      </c>
      <c r="W1981" s="9">
        <f>ROUND(_xlfn.NORM.INV(K1981,Params!$B$13,Params!$B$14),1)</f>
        <v/>
      </c>
      <c r="X1981" s="9">
        <f>ROUND(_xlfn.NORM.INV(L1981,Params!$B$15,Params!$B$16),2)</f>
        <v/>
      </c>
      <c r="Y1981" s="9">
        <f>ROUND(_xlfn.NORM.INV(M1981,Params!$B$15,Params!$B$16)+Params!$B$17+Params!$B$18*M1981,2)</f>
        <v/>
      </c>
      <c r="Z1981" s="9">
        <f>ROUND(_xlfn.NORM.INV(N1981,Params!$B$13,Params!$B$14)+Params!$B$17+Params!$B$18*N1981,1)</f>
        <v/>
      </c>
    </row>
    <row r="1982">
      <c r="A1982" s="11" t="n">
        <v>1981</v>
      </c>
      <c r="B1982" s="12">
        <f>INT((A1982-1)/122)+1</f>
        <v/>
      </c>
      <c r="C1982" s="13" t="n">
        <v>0.563542</v>
      </c>
      <c r="D1982" s="13" t="n">
        <v>0.562541</v>
      </c>
      <c r="E1982" s="13" t="n">
        <v>0.967575</v>
      </c>
      <c r="F1982" s="13" t="n">
        <v>0.269536</v>
      </c>
      <c r="G1982" s="13" t="n">
        <v>0.54604</v>
      </c>
      <c r="H1982" s="13" t="n">
        <v>0.003903</v>
      </c>
      <c r="I1982" s="13" t="n">
        <v>0.046995</v>
      </c>
      <c r="J1982" s="13" t="n">
        <v>0.934521</v>
      </c>
      <c r="K1982" s="13" t="n">
        <v>0.986399</v>
      </c>
      <c r="L1982" s="13" t="n">
        <v>0.898506</v>
      </c>
      <c r="M1982" s="13" t="n">
        <v>0.189173</v>
      </c>
      <c r="N1982" s="13" t="n">
        <v>0.307208</v>
      </c>
      <c r="O1982" s="9">
        <f>IF(C1982&lt;=1-Params!$B$4,0,MAX(0.1,ROUND(_xlfn.GAMMA.INV((C1982-(1-Params!$B$4))/Params!$B$4,Params!$B$5,Params!$B$6),1)))</f>
        <v/>
      </c>
      <c r="P1982" s="9">
        <f>IF(D1982&lt;=1-Params!$B$7,0,ROUND(_xlfn.GAMMA.INV((D1982-(1-Params!$B$7))/Params!$B$7,Params!$B$8,Params!$B$9),3))</f>
        <v/>
      </c>
      <c r="Q1982" s="9">
        <f>IF(E1982&lt;=1-Params!$B$4,0,MAX(0.1,ROUND(_xlfn.GAMMA.INV((E1982-(1-Params!$B$4))/Params!$B$4,Params!$B$5,Params!$B$6),1)))</f>
        <v/>
      </c>
      <c r="R1982" s="9">
        <f>IF(F1982&lt;=1-Params!$B$7,0,ROUND(_xlfn.GAMMA.INV((F1982-(1-Params!$B$7))/Params!$B$7,Params!$B$8,Params!$B$9),3))</f>
        <v/>
      </c>
      <c r="S1982" s="9">
        <f>IF(G1982&lt;=1-Params!$B$7,0,ROUND((Params!$B$10+Params!$B$11*G1982^Params!$B$12)*_xlfn.GAMMA.INV((G1982-(1-Params!$B$7))/Params!$B$7,Params!$B$8,Params!$B$9),3))</f>
        <v/>
      </c>
      <c r="T1982" s="9">
        <f>IF(H1982&lt;=1-Params!$B$4,0,MAX(0.1,ROUND((Params!$B$10+Params!$B$11*H1982^Params!$B$12)*_xlfn.GAMMA.INV((H1982-(1-Params!$B$4))/Params!$B$4,Params!$B$5,Params!$B$6),1)))</f>
        <v/>
      </c>
      <c r="U1982" s="9">
        <f>ROUND(_xlfn.NORM.INV(I1982,Params!$B$13,Params!$B$14),1)</f>
        <v/>
      </c>
      <c r="V1982" s="9">
        <f>ROUND(_xlfn.NORM.INV(J1982,Params!$B$15,Params!$B$16),2)</f>
        <v/>
      </c>
      <c r="W1982" s="9">
        <f>ROUND(_xlfn.NORM.INV(K1982,Params!$B$13,Params!$B$14),1)</f>
        <v/>
      </c>
      <c r="X1982" s="9">
        <f>ROUND(_xlfn.NORM.INV(L1982,Params!$B$15,Params!$B$16),2)</f>
        <v/>
      </c>
      <c r="Y1982" s="9">
        <f>ROUND(_xlfn.NORM.INV(M1982,Params!$B$15,Params!$B$16)+Params!$B$17+Params!$B$18*M1982,2)</f>
        <v/>
      </c>
      <c r="Z1982" s="9">
        <f>ROUND(_xlfn.NORM.INV(N1982,Params!$B$13,Params!$B$14)+Params!$B$17+Params!$B$18*N1982,1)</f>
        <v/>
      </c>
    </row>
    <row r="1983">
      <c r="A1983" s="11" t="n">
        <v>1982</v>
      </c>
      <c r="B1983" s="12">
        <f>INT((A1983-1)/122)+1</f>
        <v/>
      </c>
      <c r="C1983" s="13" t="n">
        <v>0.876824</v>
      </c>
      <c r="D1983" s="13" t="n">
        <v>0.833053</v>
      </c>
      <c r="E1983" s="13" t="n">
        <v>0.907027</v>
      </c>
      <c r="F1983" s="13" t="n">
        <v>0.874266</v>
      </c>
      <c r="G1983" s="13" t="n">
        <v>0.759858</v>
      </c>
      <c r="H1983" s="13" t="n">
        <v>0.730325</v>
      </c>
      <c r="I1983" s="13" t="n">
        <v>0.212216</v>
      </c>
      <c r="J1983" s="13" t="n">
        <v>0.904614</v>
      </c>
      <c r="K1983" s="13" t="n">
        <v>0.957281</v>
      </c>
      <c r="L1983" s="13" t="n">
        <v>0.744506</v>
      </c>
      <c r="M1983" s="13" t="n">
        <v>0.318482</v>
      </c>
      <c r="N1983" s="13" t="n">
        <v>0.037286</v>
      </c>
      <c r="O1983" s="9">
        <f>IF(C1983&lt;=1-Params!$B$4,0,MAX(0.1,ROUND(_xlfn.GAMMA.INV((C1983-(1-Params!$B$4))/Params!$B$4,Params!$B$5,Params!$B$6),1)))</f>
        <v/>
      </c>
      <c r="P1983" s="9">
        <f>IF(D1983&lt;=1-Params!$B$7,0,ROUND(_xlfn.GAMMA.INV((D1983-(1-Params!$B$7))/Params!$B$7,Params!$B$8,Params!$B$9),3))</f>
        <v/>
      </c>
      <c r="Q1983" s="9">
        <f>IF(E1983&lt;=1-Params!$B$4,0,MAX(0.1,ROUND(_xlfn.GAMMA.INV((E1983-(1-Params!$B$4))/Params!$B$4,Params!$B$5,Params!$B$6),1)))</f>
        <v/>
      </c>
      <c r="R1983" s="9">
        <f>IF(F1983&lt;=1-Params!$B$7,0,ROUND(_xlfn.GAMMA.INV((F1983-(1-Params!$B$7))/Params!$B$7,Params!$B$8,Params!$B$9),3))</f>
        <v/>
      </c>
      <c r="S1983" s="9">
        <f>IF(G1983&lt;=1-Params!$B$7,0,ROUND((Params!$B$10+Params!$B$11*G1983^Params!$B$12)*_xlfn.GAMMA.INV((G1983-(1-Params!$B$7))/Params!$B$7,Params!$B$8,Params!$B$9),3))</f>
        <v/>
      </c>
      <c r="T1983" s="9">
        <f>IF(H1983&lt;=1-Params!$B$4,0,MAX(0.1,ROUND((Params!$B$10+Params!$B$11*H1983^Params!$B$12)*_xlfn.GAMMA.INV((H1983-(1-Params!$B$4))/Params!$B$4,Params!$B$5,Params!$B$6),1)))</f>
        <v/>
      </c>
      <c r="U1983" s="9">
        <f>ROUND(_xlfn.NORM.INV(I1983,Params!$B$13,Params!$B$14),1)</f>
        <v/>
      </c>
      <c r="V1983" s="9">
        <f>ROUND(_xlfn.NORM.INV(J1983,Params!$B$15,Params!$B$16),2)</f>
        <v/>
      </c>
      <c r="W1983" s="9">
        <f>ROUND(_xlfn.NORM.INV(K1983,Params!$B$13,Params!$B$14),1)</f>
        <v/>
      </c>
      <c r="X1983" s="9">
        <f>ROUND(_xlfn.NORM.INV(L1983,Params!$B$15,Params!$B$16),2)</f>
        <v/>
      </c>
      <c r="Y1983" s="9">
        <f>ROUND(_xlfn.NORM.INV(M1983,Params!$B$15,Params!$B$16)+Params!$B$17+Params!$B$18*M1983,2)</f>
        <v/>
      </c>
      <c r="Z1983" s="9">
        <f>ROUND(_xlfn.NORM.INV(N1983,Params!$B$13,Params!$B$14)+Params!$B$17+Params!$B$18*N1983,1)</f>
        <v/>
      </c>
    </row>
    <row r="1984">
      <c r="A1984" s="11" t="n">
        <v>1983</v>
      </c>
      <c r="B1984" s="12">
        <f>INT((A1984-1)/122)+1</f>
        <v/>
      </c>
      <c r="C1984" s="13" t="n">
        <v>0.352338</v>
      </c>
      <c r="D1984" s="13" t="n">
        <v>0.764111</v>
      </c>
      <c r="E1984" s="13" t="n">
        <v>0.623189</v>
      </c>
      <c r="F1984" s="13" t="n">
        <v>0.768428</v>
      </c>
      <c r="G1984" s="13" t="n">
        <v>0.715068</v>
      </c>
      <c r="H1984" s="13" t="n">
        <v>0.6722129999999999</v>
      </c>
      <c r="I1984" s="13" t="n">
        <v>0.635324</v>
      </c>
      <c r="J1984" s="13" t="n">
        <v>0.979898</v>
      </c>
      <c r="K1984" s="13" t="n">
        <v>0.903864</v>
      </c>
      <c r="L1984" s="13" t="n">
        <v>0.374884</v>
      </c>
      <c r="M1984" s="13" t="n">
        <v>0.362411</v>
      </c>
      <c r="N1984" s="13" t="n">
        <v>0.174414</v>
      </c>
      <c r="O1984" s="9">
        <f>IF(C1984&lt;=1-Params!$B$4,0,MAX(0.1,ROUND(_xlfn.GAMMA.INV((C1984-(1-Params!$B$4))/Params!$B$4,Params!$B$5,Params!$B$6),1)))</f>
        <v/>
      </c>
      <c r="P1984" s="9">
        <f>IF(D1984&lt;=1-Params!$B$7,0,ROUND(_xlfn.GAMMA.INV((D1984-(1-Params!$B$7))/Params!$B$7,Params!$B$8,Params!$B$9),3))</f>
        <v/>
      </c>
      <c r="Q1984" s="9">
        <f>IF(E1984&lt;=1-Params!$B$4,0,MAX(0.1,ROUND(_xlfn.GAMMA.INV((E1984-(1-Params!$B$4))/Params!$B$4,Params!$B$5,Params!$B$6),1)))</f>
        <v/>
      </c>
      <c r="R1984" s="9">
        <f>IF(F1984&lt;=1-Params!$B$7,0,ROUND(_xlfn.GAMMA.INV((F1984-(1-Params!$B$7))/Params!$B$7,Params!$B$8,Params!$B$9),3))</f>
        <v/>
      </c>
      <c r="S1984" s="9">
        <f>IF(G1984&lt;=1-Params!$B$7,0,ROUND((Params!$B$10+Params!$B$11*G1984^Params!$B$12)*_xlfn.GAMMA.INV((G1984-(1-Params!$B$7))/Params!$B$7,Params!$B$8,Params!$B$9),3))</f>
        <v/>
      </c>
      <c r="T1984" s="9">
        <f>IF(H1984&lt;=1-Params!$B$4,0,MAX(0.1,ROUND((Params!$B$10+Params!$B$11*H1984^Params!$B$12)*_xlfn.GAMMA.INV((H1984-(1-Params!$B$4))/Params!$B$4,Params!$B$5,Params!$B$6),1)))</f>
        <v/>
      </c>
      <c r="U1984" s="9">
        <f>ROUND(_xlfn.NORM.INV(I1984,Params!$B$13,Params!$B$14),1)</f>
        <v/>
      </c>
      <c r="V1984" s="9">
        <f>ROUND(_xlfn.NORM.INV(J1984,Params!$B$15,Params!$B$16),2)</f>
        <v/>
      </c>
      <c r="W1984" s="9">
        <f>ROUND(_xlfn.NORM.INV(K1984,Params!$B$13,Params!$B$14),1)</f>
        <v/>
      </c>
      <c r="X1984" s="9">
        <f>ROUND(_xlfn.NORM.INV(L1984,Params!$B$15,Params!$B$16),2)</f>
        <v/>
      </c>
      <c r="Y1984" s="9">
        <f>ROUND(_xlfn.NORM.INV(M1984,Params!$B$15,Params!$B$16)+Params!$B$17+Params!$B$18*M1984,2)</f>
        <v/>
      </c>
      <c r="Z1984" s="9">
        <f>ROUND(_xlfn.NORM.INV(N1984,Params!$B$13,Params!$B$14)+Params!$B$17+Params!$B$18*N1984,1)</f>
        <v/>
      </c>
    </row>
    <row r="1985">
      <c r="A1985" s="11" t="n">
        <v>1984</v>
      </c>
      <c r="B1985" s="12">
        <f>INT((A1985-1)/122)+1</f>
        <v/>
      </c>
      <c r="C1985" s="13" t="n">
        <v>0.617819</v>
      </c>
      <c r="D1985" s="13" t="n">
        <v>0.934694</v>
      </c>
      <c r="E1985" s="13" t="n">
        <v>0.174639</v>
      </c>
      <c r="F1985" s="13" t="n">
        <v>0.915859</v>
      </c>
      <c r="G1985" s="13" t="n">
        <v>0.20285</v>
      </c>
      <c r="H1985" s="13" t="n">
        <v>0.847943</v>
      </c>
      <c r="I1985" s="13" t="n">
        <v>0.845468</v>
      </c>
      <c r="J1985" s="13" t="n">
        <v>0.931092</v>
      </c>
      <c r="K1985" s="13" t="n">
        <v>0.529317</v>
      </c>
      <c r="L1985" s="13" t="n">
        <v>0.184216</v>
      </c>
      <c r="M1985" s="13" t="n">
        <v>0.10229</v>
      </c>
      <c r="N1985" s="13" t="n">
        <v>0.18907</v>
      </c>
      <c r="O1985" s="9">
        <f>IF(C1985&lt;=1-Params!$B$4,0,MAX(0.1,ROUND(_xlfn.GAMMA.INV((C1985-(1-Params!$B$4))/Params!$B$4,Params!$B$5,Params!$B$6),1)))</f>
        <v/>
      </c>
      <c r="P1985" s="9">
        <f>IF(D1985&lt;=1-Params!$B$7,0,ROUND(_xlfn.GAMMA.INV((D1985-(1-Params!$B$7))/Params!$B$7,Params!$B$8,Params!$B$9),3))</f>
        <v/>
      </c>
      <c r="Q1985" s="9">
        <f>IF(E1985&lt;=1-Params!$B$4,0,MAX(0.1,ROUND(_xlfn.GAMMA.INV((E1985-(1-Params!$B$4))/Params!$B$4,Params!$B$5,Params!$B$6),1)))</f>
        <v/>
      </c>
      <c r="R1985" s="9">
        <f>IF(F1985&lt;=1-Params!$B$7,0,ROUND(_xlfn.GAMMA.INV((F1985-(1-Params!$B$7))/Params!$B$7,Params!$B$8,Params!$B$9),3))</f>
        <v/>
      </c>
      <c r="S1985" s="9">
        <f>IF(G1985&lt;=1-Params!$B$7,0,ROUND((Params!$B$10+Params!$B$11*G1985^Params!$B$12)*_xlfn.GAMMA.INV((G1985-(1-Params!$B$7))/Params!$B$7,Params!$B$8,Params!$B$9),3))</f>
        <v/>
      </c>
      <c r="T1985" s="9">
        <f>IF(H1985&lt;=1-Params!$B$4,0,MAX(0.1,ROUND((Params!$B$10+Params!$B$11*H1985^Params!$B$12)*_xlfn.GAMMA.INV((H1985-(1-Params!$B$4))/Params!$B$4,Params!$B$5,Params!$B$6),1)))</f>
        <v/>
      </c>
      <c r="U1985" s="9">
        <f>ROUND(_xlfn.NORM.INV(I1985,Params!$B$13,Params!$B$14),1)</f>
        <v/>
      </c>
      <c r="V1985" s="9">
        <f>ROUND(_xlfn.NORM.INV(J1985,Params!$B$15,Params!$B$16),2)</f>
        <v/>
      </c>
      <c r="W1985" s="9">
        <f>ROUND(_xlfn.NORM.INV(K1985,Params!$B$13,Params!$B$14),1)</f>
        <v/>
      </c>
      <c r="X1985" s="9">
        <f>ROUND(_xlfn.NORM.INV(L1985,Params!$B$15,Params!$B$16),2)</f>
        <v/>
      </c>
      <c r="Y1985" s="9">
        <f>ROUND(_xlfn.NORM.INV(M1985,Params!$B$15,Params!$B$16)+Params!$B$17+Params!$B$18*M1985,2)</f>
        <v/>
      </c>
      <c r="Z1985" s="9">
        <f>ROUND(_xlfn.NORM.INV(N1985,Params!$B$13,Params!$B$14)+Params!$B$17+Params!$B$18*N1985,1)</f>
        <v/>
      </c>
    </row>
    <row r="1986">
      <c r="A1986" s="11" t="n">
        <v>1985</v>
      </c>
      <c r="B1986" s="12">
        <f>INT((A1986-1)/122)+1</f>
        <v/>
      </c>
      <c r="C1986" s="13" t="n">
        <v>0.739797</v>
      </c>
      <c r="D1986" s="13" t="n">
        <v>0.09347900000000001</v>
      </c>
      <c r="E1986" s="13" t="n">
        <v>0.839853</v>
      </c>
      <c r="F1986" s="13" t="n">
        <v>0.136236</v>
      </c>
      <c r="G1986" s="13" t="n">
        <v>0.338225</v>
      </c>
      <c r="H1986" s="13" t="n">
        <v>0.866335</v>
      </c>
      <c r="I1986" s="13" t="n">
        <v>0.889319</v>
      </c>
      <c r="J1986" s="13" t="n">
        <v>0.85405</v>
      </c>
      <c r="K1986" s="13" t="n">
        <v>0.493693</v>
      </c>
      <c r="L1986" s="13" t="n">
        <v>0.603137</v>
      </c>
      <c r="M1986" s="13" t="n">
        <v>0.021899</v>
      </c>
      <c r="N1986" s="13" t="n">
        <v>0.184059</v>
      </c>
      <c r="O1986" s="9">
        <f>IF(C1986&lt;=1-Params!$B$4,0,MAX(0.1,ROUND(_xlfn.GAMMA.INV((C1986-(1-Params!$B$4))/Params!$B$4,Params!$B$5,Params!$B$6),1)))</f>
        <v/>
      </c>
      <c r="P1986" s="9">
        <f>IF(D1986&lt;=1-Params!$B$7,0,ROUND(_xlfn.GAMMA.INV((D1986-(1-Params!$B$7))/Params!$B$7,Params!$B$8,Params!$B$9),3))</f>
        <v/>
      </c>
      <c r="Q1986" s="9">
        <f>IF(E1986&lt;=1-Params!$B$4,0,MAX(0.1,ROUND(_xlfn.GAMMA.INV((E1986-(1-Params!$B$4))/Params!$B$4,Params!$B$5,Params!$B$6),1)))</f>
        <v/>
      </c>
      <c r="R1986" s="9">
        <f>IF(F1986&lt;=1-Params!$B$7,0,ROUND(_xlfn.GAMMA.INV((F1986-(1-Params!$B$7))/Params!$B$7,Params!$B$8,Params!$B$9),3))</f>
        <v/>
      </c>
      <c r="S1986" s="9">
        <f>IF(G1986&lt;=1-Params!$B$7,0,ROUND((Params!$B$10+Params!$B$11*G1986^Params!$B$12)*_xlfn.GAMMA.INV((G1986-(1-Params!$B$7))/Params!$B$7,Params!$B$8,Params!$B$9),3))</f>
        <v/>
      </c>
      <c r="T1986" s="9">
        <f>IF(H1986&lt;=1-Params!$B$4,0,MAX(0.1,ROUND((Params!$B$10+Params!$B$11*H1986^Params!$B$12)*_xlfn.GAMMA.INV((H1986-(1-Params!$B$4))/Params!$B$4,Params!$B$5,Params!$B$6),1)))</f>
        <v/>
      </c>
      <c r="U1986" s="9">
        <f>ROUND(_xlfn.NORM.INV(I1986,Params!$B$13,Params!$B$14),1)</f>
        <v/>
      </c>
      <c r="V1986" s="9">
        <f>ROUND(_xlfn.NORM.INV(J1986,Params!$B$15,Params!$B$16),2)</f>
        <v/>
      </c>
      <c r="W1986" s="9">
        <f>ROUND(_xlfn.NORM.INV(K1986,Params!$B$13,Params!$B$14),1)</f>
        <v/>
      </c>
      <c r="X1986" s="9">
        <f>ROUND(_xlfn.NORM.INV(L1986,Params!$B$15,Params!$B$16),2)</f>
        <v/>
      </c>
      <c r="Y1986" s="9">
        <f>ROUND(_xlfn.NORM.INV(M1986,Params!$B$15,Params!$B$16)+Params!$B$17+Params!$B$18*M1986,2)</f>
        <v/>
      </c>
      <c r="Z1986" s="9">
        <f>ROUND(_xlfn.NORM.INV(N1986,Params!$B$13,Params!$B$14)+Params!$B$17+Params!$B$18*N1986,1)</f>
        <v/>
      </c>
    </row>
    <row r="1987">
      <c r="A1987" s="11" t="n">
        <v>1986</v>
      </c>
      <c r="B1987" s="12">
        <f>INT((A1987-1)/122)+1</f>
        <v/>
      </c>
      <c r="C1987" s="13" t="n">
        <v>0.274677</v>
      </c>
      <c r="D1987" s="13" t="n">
        <v>0.185065</v>
      </c>
      <c r="E1987" s="13" t="n">
        <v>0.966121</v>
      </c>
      <c r="F1987" s="13" t="n">
        <v>0.20375</v>
      </c>
      <c r="G1987" s="13" t="n">
        <v>0.811545</v>
      </c>
      <c r="H1987" s="13" t="n">
        <v>0.842163</v>
      </c>
      <c r="I1987" s="13" t="n">
        <v>0.475301</v>
      </c>
      <c r="J1987" s="13" t="n">
        <v>0.6206</v>
      </c>
      <c r="K1987" s="13" t="n">
        <v>0.8266829999999999</v>
      </c>
      <c r="L1987" s="13" t="n">
        <v>0.621484</v>
      </c>
      <c r="M1987" s="13" t="n">
        <v>0.012538</v>
      </c>
      <c r="N1987" s="13" t="n">
        <v>0.061348</v>
      </c>
      <c r="O1987" s="9">
        <f>IF(C1987&lt;=1-Params!$B$4,0,MAX(0.1,ROUND(_xlfn.GAMMA.INV((C1987-(1-Params!$B$4))/Params!$B$4,Params!$B$5,Params!$B$6),1)))</f>
        <v/>
      </c>
      <c r="P1987" s="9">
        <f>IF(D1987&lt;=1-Params!$B$7,0,ROUND(_xlfn.GAMMA.INV((D1987-(1-Params!$B$7))/Params!$B$7,Params!$B$8,Params!$B$9),3))</f>
        <v/>
      </c>
      <c r="Q1987" s="9">
        <f>IF(E1987&lt;=1-Params!$B$4,0,MAX(0.1,ROUND(_xlfn.GAMMA.INV((E1987-(1-Params!$B$4))/Params!$B$4,Params!$B$5,Params!$B$6),1)))</f>
        <v/>
      </c>
      <c r="R1987" s="9">
        <f>IF(F1987&lt;=1-Params!$B$7,0,ROUND(_xlfn.GAMMA.INV((F1987-(1-Params!$B$7))/Params!$B$7,Params!$B$8,Params!$B$9),3))</f>
        <v/>
      </c>
      <c r="S1987" s="9">
        <f>IF(G1987&lt;=1-Params!$B$7,0,ROUND((Params!$B$10+Params!$B$11*G1987^Params!$B$12)*_xlfn.GAMMA.INV((G1987-(1-Params!$B$7))/Params!$B$7,Params!$B$8,Params!$B$9),3))</f>
        <v/>
      </c>
      <c r="T1987" s="9">
        <f>IF(H1987&lt;=1-Params!$B$4,0,MAX(0.1,ROUND((Params!$B$10+Params!$B$11*H1987^Params!$B$12)*_xlfn.GAMMA.INV((H1987-(1-Params!$B$4))/Params!$B$4,Params!$B$5,Params!$B$6),1)))</f>
        <v/>
      </c>
      <c r="U1987" s="9">
        <f>ROUND(_xlfn.NORM.INV(I1987,Params!$B$13,Params!$B$14),1)</f>
        <v/>
      </c>
      <c r="V1987" s="9">
        <f>ROUND(_xlfn.NORM.INV(J1987,Params!$B$15,Params!$B$16),2)</f>
        <v/>
      </c>
      <c r="W1987" s="9">
        <f>ROUND(_xlfn.NORM.INV(K1987,Params!$B$13,Params!$B$14),1)</f>
        <v/>
      </c>
      <c r="X1987" s="9">
        <f>ROUND(_xlfn.NORM.INV(L1987,Params!$B$15,Params!$B$16),2)</f>
        <v/>
      </c>
      <c r="Y1987" s="9">
        <f>ROUND(_xlfn.NORM.INV(M1987,Params!$B$15,Params!$B$16)+Params!$B$17+Params!$B$18*M1987,2)</f>
        <v/>
      </c>
      <c r="Z1987" s="9">
        <f>ROUND(_xlfn.NORM.INV(N1987,Params!$B$13,Params!$B$14)+Params!$B$17+Params!$B$18*N1987,1)</f>
        <v/>
      </c>
    </row>
    <row r="1988">
      <c r="A1988" s="11" t="n">
        <v>1987</v>
      </c>
      <c r="B1988" s="12">
        <f>INT((A1988-1)/122)+1</f>
        <v/>
      </c>
      <c r="C1988" s="13" t="n">
        <v>0.65605</v>
      </c>
      <c r="D1988" s="13" t="n">
        <v>0.463094</v>
      </c>
      <c r="E1988" s="13" t="n">
        <v>0.371129</v>
      </c>
      <c r="F1988" s="13" t="n">
        <v>0.209855</v>
      </c>
      <c r="G1988" s="13" t="n">
        <v>0.980448</v>
      </c>
      <c r="H1988" s="13" t="n">
        <v>0.620882</v>
      </c>
      <c r="I1988" s="13" t="n">
        <v>0.62885</v>
      </c>
      <c r="J1988" s="13" t="n">
        <v>0.76628</v>
      </c>
      <c r="K1988" s="13" t="n">
        <v>0.910013</v>
      </c>
      <c r="L1988" s="13" t="n">
        <v>0.643101</v>
      </c>
      <c r="M1988" s="13" t="n">
        <v>0.368001</v>
      </c>
      <c r="N1988" s="13" t="n">
        <v>0.60877</v>
      </c>
      <c r="O1988" s="9">
        <f>IF(C1988&lt;=1-Params!$B$4,0,MAX(0.1,ROUND(_xlfn.GAMMA.INV((C1988-(1-Params!$B$4))/Params!$B$4,Params!$B$5,Params!$B$6),1)))</f>
        <v/>
      </c>
      <c r="P1988" s="9">
        <f>IF(D1988&lt;=1-Params!$B$7,0,ROUND(_xlfn.GAMMA.INV((D1988-(1-Params!$B$7))/Params!$B$7,Params!$B$8,Params!$B$9),3))</f>
        <v/>
      </c>
      <c r="Q1988" s="9">
        <f>IF(E1988&lt;=1-Params!$B$4,0,MAX(0.1,ROUND(_xlfn.GAMMA.INV((E1988-(1-Params!$B$4))/Params!$B$4,Params!$B$5,Params!$B$6),1)))</f>
        <v/>
      </c>
      <c r="R1988" s="9">
        <f>IF(F1988&lt;=1-Params!$B$7,0,ROUND(_xlfn.GAMMA.INV((F1988-(1-Params!$B$7))/Params!$B$7,Params!$B$8,Params!$B$9),3))</f>
        <v/>
      </c>
      <c r="S1988" s="9">
        <f>IF(G1988&lt;=1-Params!$B$7,0,ROUND((Params!$B$10+Params!$B$11*G1988^Params!$B$12)*_xlfn.GAMMA.INV((G1988-(1-Params!$B$7))/Params!$B$7,Params!$B$8,Params!$B$9),3))</f>
        <v/>
      </c>
      <c r="T1988" s="9">
        <f>IF(H1988&lt;=1-Params!$B$4,0,MAX(0.1,ROUND((Params!$B$10+Params!$B$11*H1988^Params!$B$12)*_xlfn.GAMMA.INV((H1988-(1-Params!$B$4))/Params!$B$4,Params!$B$5,Params!$B$6),1)))</f>
        <v/>
      </c>
      <c r="U1988" s="9">
        <f>ROUND(_xlfn.NORM.INV(I1988,Params!$B$13,Params!$B$14),1)</f>
        <v/>
      </c>
      <c r="V1988" s="9">
        <f>ROUND(_xlfn.NORM.INV(J1988,Params!$B$15,Params!$B$16),2)</f>
        <v/>
      </c>
      <c r="W1988" s="9">
        <f>ROUND(_xlfn.NORM.INV(K1988,Params!$B$13,Params!$B$14),1)</f>
        <v/>
      </c>
      <c r="X1988" s="9">
        <f>ROUND(_xlfn.NORM.INV(L1988,Params!$B$15,Params!$B$16),2)</f>
        <v/>
      </c>
      <c r="Y1988" s="9">
        <f>ROUND(_xlfn.NORM.INV(M1988,Params!$B$15,Params!$B$16)+Params!$B$17+Params!$B$18*M1988,2)</f>
        <v/>
      </c>
      <c r="Z1988" s="9">
        <f>ROUND(_xlfn.NORM.INV(N1988,Params!$B$13,Params!$B$14)+Params!$B$17+Params!$B$18*N1988,1)</f>
        <v/>
      </c>
    </row>
    <row r="1989">
      <c r="A1989" s="11" t="n">
        <v>1988</v>
      </c>
      <c r="B1989" s="12">
        <f>INT((A1989-1)/122)+1</f>
        <v/>
      </c>
      <c r="C1989" s="13" t="n">
        <v>0.32363</v>
      </c>
      <c r="D1989" s="13" t="n">
        <v>0.426618</v>
      </c>
      <c r="E1989" s="13" t="n">
        <v>0.970713</v>
      </c>
      <c r="F1989" s="13" t="n">
        <v>0.172115</v>
      </c>
      <c r="G1989" s="13" t="n">
        <v>0.968341</v>
      </c>
      <c r="H1989" s="13" t="n">
        <v>0.893332</v>
      </c>
      <c r="I1989" s="13" t="n">
        <v>0.992102</v>
      </c>
      <c r="J1989" s="13" t="n">
        <v>0.640798</v>
      </c>
      <c r="K1989" s="13" t="n">
        <v>0.99842</v>
      </c>
      <c r="L1989" s="13" t="n">
        <v>0.756989</v>
      </c>
      <c r="M1989" s="13" t="n">
        <v>0.341904</v>
      </c>
      <c r="N1989" s="13" t="n">
        <v>0.547001</v>
      </c>
      <c r="O1989" s="9">
        <f>IF(C1989&lt;=1-Params!$B$4,0,MAX(0.1,ROUND(_xlfn.GAMMA.INV((C1989-(1-Params!$B$4))/Params!$B$4,Params!$B$5,Params!$B$6),1)))</f>
        <v/>
      </c>
      <c r="P1989" s="9">
        <f>IF(D1989&lt;=1-Params!$B$7,0,ROUND(_xlfn.GAMMA.INV((D1989-(1-Params!$B$7))/Params!$B$7,Params!$B$8,Params!$B$9),3))</f>
        <v/>
      </c>
      <c r="Q1989" s="9">
        <f>IF(E1989&lt;=1-Params!$B$4,0,MAX(0.1,ROUND(_xlfn.GAMMA.INV((E1989-(1-Params!$B$4))/Params!$B$4,Params!$B$5,Params!$B$6),1)))</f>
        <v/>
      </c>
      <c r="R1989" s="9">
        <f>IF(F1989&lt;=1-Params!$B$7,0,ROUND(_xlfn.GAMMA.INV((F1989-(1-Params!$B$7))/Params!$B$7,Params!$B$8,Params!$B$9),3))</f>
        <v/>
      </c>
      <c r="S1989" s="9">
        <f>IF(G1989&lt;=1-Params!$B$7,0,ROUND((Params!$B$10+Params!$B$11*G1989^Params!$B$12)*_xlfn.GAMMA.INV((G1989-(1-Params!$B$7))/Params!$B$7,Params!$B$8,Params!$B$9),3))</f>
        <v/>
      </c>
      <c r="T1989" s="9">
        <f>IF(H1989&lt;=1-Params!$B$4,0,MAX(0.1,ROUND((Params!$B$10+Params!$B$11*H1989^Params!$B$12)*_xlfn.GAMMA.INV((H1989-(1-Params!$B$4))/Params!$B$4,Params!$B$5,Params!$B$6),1)))</f>
        <v/>
      </c>
      <c r="U1989" s="9">
        <f>ROUND(_xlfn.NORM.INV(I1989,Params!$B$13,Params!$B$14),1)</f>
        <v/>
      </c>
      <c r="V1989" s="9">
        <f>ROUND(_xlfn.NORM.INV(J1989,Params!$B$15,Params!$B$16),2)</f>
        <v/>
      </c>
      <c r="W1989" s="9">
        <f>ROUND(_xlfn.NORM.INV(K1989,Params!$B$13,Params!$B$14),1)</f>
        <v/>
      </c>
      <c r="X1989" s="9">
        <f>ROUND(_xlfn.NORM.INV(L1989,Params!$B$15,Params!$B$16),2)</f>
        <v/>
      </c>
      <c r="Y1989" s="9">
        <f>ROUND(_xlfn.NORM.INV(M1989,Params!$B$15,Params!$B$16)+Params!$B$17+Params!$B$18*M1989,2)</f>
        <v/>
      </c>
      <c r="Z1989" s="9">
        <f>ROUND(_xlfn.NORM.INV(N1989,Params!$B$13,Params!$B$14)+Params!$B$17+Params!$B$18*N1989,1)</f>
        <v/>
      </c>
    </row>
    <row r="1990">
      <c r="A1990" s="11" t="n">
        <v>1989</v>
      </c>
      <c r="B1990" s="12">
        <f>INT((A1990-1)/122)+1</f>
        <v/>
      </c>
      <c r="C1990" s="13" t="n">
        <v>0.711757</v>
      </c>
      <c r="D1990" s="13" t="n">
        <v>0.5255300000000001</v>
      </c>
      <c r="E1990" s="13" t="n">
        <v>0.309058</v>
      </c>
      <c r="F1990" s="13" t="n">
        <v>0.021021</v>
      </c>
      <c r="G1990" s="13" t="n">
        <v>0.9904500000000001</v>
      </c>
      <c r="H1990" s="13" t="n">
        <v>0.9675550000000001</v>
      </c>
      <c r="I1990" s="13" t="n">
        <v>0.863527</v>
      </c>
      <c r="J1990" s="13" t="n">
        <v>0.641521</v>
      </c>
      <c r="K1990" s="13" t="n">
        <v>0.992779</v>
      </c>
      <c r="L1990" s="13" t="n">
        <v>0.89197</v>
      </c>
      <c r="M1990" s="13" t="n">
        <v>0.374856</v>
      </c>
      <c r="N1990" s="13" t="n">
        <v>0.693908</v>
      </c>
      <c r="O1990" s="9">
        <f>IF(C1990&lt;=1-Params!$B$4,0,MAX(0.1,ROUND(_xlfn.GAMMA.INV((C1990-(1-Params!$B$4))/Params!$B$4,Params!$B$5,Params!$B$6),1)))</f>
        <v/>
      </c>
      <c r="P1990" s="9">
        <f>IF(D1990&lt;=1-Params!$B$7,0,ROUND(_xlfn.GAMMA.INV((D1990-(1-Params!$B$7))/Params!$B$7,Params!$B$8,Params!$B$9),3))</f>
        <v/>
      </c>
      <c r="Q1990" s="9">
        <f>IF(E1990&lt;=1-Params!$B$4,0,MAX(0.1,ROUND(_xlfn.GAMMA.INV((E1990-(1-Params!$B$4))/Params!$B$4,Params!$B$5,Params!$B$6),1)))</f>
        <v/>
      </c>
      <c r="R1990" s="9">
        <f>IF(F1990&lt;=1-Params!$B$7,0,ROUND(_xlfn.GAMMA.INV((F1990-(1-Params!$B$7))/Params!$B$7,Params!$B$8,Params!$B$9),3))</f>
        <v/>
      </c>
      <c r="S1990" s="9">
        <f>IF(G1990&lt;=1-Params!$B$7,0,ROUND((Params!$B$10+Params!$B$11*G1990^Params!$B$12)*_xlfn.GAMMA.INV((G1990-(1-Params!$B$7))/Params!$B$7,Params!$B$8,Params!$B$9),3))</f>
        <v/>
      </c>
      <c r="T1990" s="9">
        <f>IF(H1990&lt;=1-Params!$B$4,0,MAX(0.1,ROUND((Params!$B$10+Params!$B$11*H1990^Params!$B$12)*_xlfn.GAMMA.INV((H1990-(1-Params!$B$4))/Params!$B$4,Params!$B$5,Params!$B$6),1)))</f>
        <v/>
      </c>
      <c r="U1990" s="9">
        <f>ROUND(_xlfn.NORM.INV(I1990,Params!$B$13,Params!$B$14),1)</f>
        <v/>
      </c>
      <c r="V1990" s="9">
        <f>ROUND(_xlfn.NORM.INV(J1990,Params!$B$15,Params!$B$16),2)</f>
        <v/>
      </c>
      <c r="W1990" s="9">
        <f>ROUND(_xlfn.NORM.INV(K1990,Params!$B$13,Params!$B$14),1)</f>
        <v/>
      </c>
      <c r="X1990" s="9">
        <f>ROUND(_xlfn.NORM.INV(L1990,Params!$B$15,Params!$B$16),2)</f>
        <v/>
      </c>
      <c r="Y1990" s="9">
        <f>ROUND(_xlfn.NORM.INV(M1990,Params!$B$15,Params!$B$16)+Params!$B$17+Params!$B$18*M1990,2)</f>
        <v/>
      </c>
      <c r="Z1990" s="9">
        <f>ROUND(_xlfn.NORM.INV(N1990,Params!$B$13,Params!$B$14)+Params!$B$17+Params!$B$18*N1990,1)</f>
        <v/>
      </c>
    </row>
    <row r="1991">
      <c r="A1991" s="11" t="n">
        <v>1990</v>
      </c>
      <c r="B1991" s="12">
        <f>INT((A1991-1)/122)+1</f>
        <v/>
      </c>
      <c r="C1991" s="13" t="n">
        <v>0.839547</v>
      </c>
      <c r="D1991" s="13" t="n">
        <v>0.445507</v>
      </c>
      <c r="E1991" s="13" t="n">
        <v>0.809956</v>
      </c>
      <c r="F1991" s="13" t="n">
        <v>0.542505</v>
      </c>
      <c r="G1991" s="13" t="n">
        <v>0.68259</v>
      </c>
      <c r="H1991" s="13" t="n">
        <v>0.723287</v>
      </c>
      <c r="I1991" s="13" t="n">
        <v>0.83216</v>
      </c>
      <c r="J1991" s="13" t="n">
        <v>0.8051430000000001</v>
      </c>
      <c r="K1991" s="13" t="n">
        <v>0.912565</v>
      </c>
      <c r="L1991" s="13" t="n">
        <v>0.471411</v>
      </c>
      <c r="M1991" s="13" t="n">
        <v>0.207914</v>
      </c>
      <c r="N1991" s="13" t="n">
        <v>0.593774</v>
      </c>
      <c r="O1991" s="9">
        <f>IF(C1991&lt;=1-Params!$B$4,0,MAX(0.1,ROUND(_xlfn.GAMMA.INV((C1991-(1-Params!$B$4))/Params!$B$4,Params!$B$5,Params!$B$6),1)))</f>
        <v/>
      </c>
      <c r="P1991" s="9">
        <f>IF(D1991&lt;=1-Params!$B$7,0,ROUND(_xlfn.GAMMA.INV((D1991-(1-Params!$B$7))/Params!$B$7,Params!$B$8,Params!$B$9),3))</f>
        <v/>
      </c>
      <c r="Q1991" s="9">
        <f>IF(E1991&lt;=1-Params!$B$4,0,MAX(0.1,ROUND(_xlfn.GAMMA.INV((E1991-(1-Params!$B$4))/Params!$B$4,Params!$B$5,Params!$B$6),1)))</f>
        <v/>
      </c>
      <c r="R1991" s="9">
        <f>IF(F1991&lt;=1-Params!$B$7,0,ROUND(_xlfn.GAMMA.INV((F1991-(1-Params!$B$7))/Params!$B$7,Params!$B$8,Params!$B$9),3))</f>
        <v/>
      </c>
      <c r="S1991" s="9">
        <f>IF(G1991&lt;=1-Params!$B$7,0,ROUND((Params!$B$10+Params!$B$11*G1991^Params!$B$12)*_xlfn.GAMMA.INV((G1991-(1-Params!$B$7))/Params!$B$7,Params!$B$8,Params!$B$9),3))</f>
        <v/>
      </c>
      <c r="T1991" s="9">
        <f>IF(H1991&lt;=1-Params!$B$4,0,MAX(0.1,ROUND((Params!$B$10+Params!$B$11*H1991^Params!$B$12)*_xlfn.GAMMA.INV((H1991-(1-Params!$B$4))/Params!$B$4,Params!$B$5,Params!$B$6),1)))</f>
        <v/>
      </c>
      <c r="U1991" s="9">
        <f>ROUND(_xlfn.NORM.INV(I1991,Params!$B$13,Params!$B$14),1)</f>
        <v/>
      </c>
      <c r="V1991" s="9">
        <f>ROUND(_xlfn.NORM.INV(J1991,Params!$B$15,Params!$B$16),2)</f>
        <v/>
      </c>
      <c r="W1991" s="9">
        <f>ROUND(_xlfn.NORM.INV(K1991,Params!$B$13,Params!$B$14),1)</f>
        <v/>
      </c>
      <c r="X1991" s="9">
        <f>ROUND(_xlfn.NORM.INV(L1991,Params!$B$15,Params!$B$16),2)</f>
        <v/>
      </c>
      <c r="Y1991" s="9">
        <f>ROUND(_xlfn.NORM.INV(M1991,Params!$B$15,Params!$B$16)+Params!$B$17+Params!$B$18*M1991,2)</f>
        <v/>
      </c>
      <c r="Z1991" s="9">
        <f>ROUND(_xlfn.NORM.INV(N1991,Params!$B$13,Params!$B$14)+Params!$B$17+Params!$B$18*N1991,1)</f>
        <v/>
      </c>
    </row>
    <row r="1992">
      <c r="A1992" s="11" t="n">
        <v>1991</v>
      </c>
      <c r="B1992" s="12">
        <f>INT((A1992-1)/122)+1</f>
        <v/>
      </c>
      <c r="C1992" s="13" t="n">
        <v>0.463573</v>
      </c>
      <c r="D1992" s="13" t="n">
        <v>0.377076</v>
      </c>
      <c r="E1992" s="13" t="n">
        <v>0.711305</v>
      </c>
      <c r="F1992" s="13" t="n">
        <v>0.717652</v>
      </c>
      <c r="G1992" s="13" t="n">
        <v>0.919004</v>
      </c>
      <c r="H1992" s="13" t="n">
        <v>0.900146</v>
      </c>
      <c r="I1992" s="13" t="n">
        <v>0.951816</v>
      </c>
      <c r="J1992" s="13" t="n">
        <v>0.7242420000000001</v>
      </c>
      <c r="K1992" s="13" t="n">
        <v>0.868415</v>
      </c>
      <c r="L1992" s="13" t="n">
        <v>0.251387</v>
      </c>
      <c r="M1992" s="13" t="n">
        <v>0.206043</v>
      </c>
      <c r="N1992" s="13" t="n">
        <v>0.553047</v>
      </c>
      <c r="O1992" s="9">
        <f>IF(C1992&lt;=1-Params!$B$4,0,MAX(0.1,ROUND(_xlfn.GAMMA.INV((C1992-(1-Params!$B$4))/Params!$B$4,Params!$B$5,Params!$B$6),1)))</f>
        <v/>
      </c>
      <c r="P1992" s="9">
        <f>IF(D1992&lt;=1-Params!$B$7,0,ROUND(_xlfn.GAMMA.INV((D1992-(1-Params!$B$7))/Params!$B$7,Params!$B$8,Params!$B$9),3))</f>
        <v/>
      </c>
      <c r="Q1992" s="9">
        <f>IF(E1992&lt;=1-Params!$B$4,0,MAX(0.1,ROUND(_xlfn.GAMMA.INV((E1992-(1-Params!$B$4))/Params!$B$4,Params!$B$5,Params!$B$6),1)))</f>
        <v/>
      </c>
      <c r="R1992" s="9">
        <f>IF(F1992&lt;=1-Params!$B$7,0,ROUND(_xlfn.GAMMA.INV((F1992-(1-Params!$B$7))/Params!$B$7,Params!$B$8,Params!$B$9),3))</f>
        <v/>
      </c>
      <c r="S1992" s="9">
        <f>IF(G1992&lt;=1-Params!$B$7,0,ROUND((Params!$B$10+Params!$B$11*G1992^Params!$B$12)*_xlfn.GAMMA.INV((G1992-(1-Params!$B$7))/Params!$B$7,Params!$B$8,Params!$B$9),3))</f>
        <v/>
      </c>
      <c r="T1992" s="9">
        <f>IF(H1992&lt;=1-Params!$B$4,0,MAX(0.1,ROUND((Params!$B$10+Params!$B$11*H1992^Params!$B$12)*_xlfn.GAMMA.INV((H1992-(1-Params!$B$4))/Params!$B$4,Params!$B$5,Params!$B$6),1)))</f>
        <v/>
      </c>
      <c r="U1992" s="9">
        <f>ROUND(_xlfn.NORM.INV(I1992,Params!$B$13,Params!$B$14),1)</f>
        <v/>
      </c>
      <c r="V1992" s="9">
        <f>ROUND(_xlfn.NORM.INV(J1992,Params!$B$15,Params!$B$16),2)</f>
        <v/>
      </c>
      <c r="W1992" s="9">
        <f>ROUND(_xlfn.NORM.INV(K1992,Params!$B$13,Params!$B$14),1)</f>
        <v/>
      </c>
      <c r="X1992" s="9">
        <f>ROUND(_xlfn.NORM.INV(L1992,Params!$B$15,Params!$B$16),2)</f>
        <v/>
      </c>
      <c r="Y1992" s="9">
        <f>ROUND(_xlfn.NORM.INV(M1992,Params!$B$15,Params!$B$16)+Params!$B$17+Params!$B$18*M1992,2)</f>
        <v/>
      </c>
      <c r="Z1992" s="9">
        <f>ROUND(_xlfn.NORM.INV(N1992,Params!$B$13,Params!$B$14)+Params!$B$17+Params!$B$18*N1992,1)</f>
        <v/>
      </c>
    </row>
    <row r="1993">
      <c r="A1993" s="11" t="n">
        <v>1992</v>
      </c>
      <c r="B1993" s="12">
        <f>INT((A1993-1)/122)+1</f>
        <v/>
      </c>
      <c r="C1993" s="13" t="n">
        <v>0.096812</v>
      </c>
      <c r="D1993" s="13" t="n">
        <v>0.537888</v>
      </c>
      <c r="E1993" s="13" t="n">
        <v>0.910002</v>
      </c>
      <c r="F1993" s="13" t="n">
        <v>0.613164</v>
      </c>
      <c r="G1993" s="13" t="n">
        <v>0.76247</v>
      </c>
      <c r="H1993" s="13" t="n">
        <v>0.310382</v>
      </c>
      <c r="I1993" s="13" t="n">
        <v>0.738101</v>
      </c>
      <c r="J1993" s="13" t="n">
        <v>0.943141</v>
      </c>
      <c r="K1993" s="13" t="n">
        <v>0.699855</v>
      </c>
      <c r="L1993" s="13" t="n">
        <v>0.298668</v>
      </c>
      <c r="M1993" s="13" t="n">
        <v>0.385637</v>
      </c>
      <c r="N1993" s="13" t="n">
        <v>0.68326</v>
      </c>
      <c r="O1993" s="9">
        <f>IF(C1993&lt;=1-Params!$B$4,0,MAX(0.1,ROUND(_xlfn.GAMMA.INV((C1993-(1-Params!$B$4))/Params!$B$4,Params!$B$5,Params!$B$6),1)))</f>
        <v/>
      </c>
      <c r="P1993" s="9">
        <f>IF(D1993&lt;=1-Params!$B$7,0,ROUND(_xlfn.GAMMA.INV((D1993-(1-Params!$B$7))/Params!$B$7,Params!$B$8,Params!$B$9),3))</f>
        <v/>
      </c>
      <c r="Q1993" s="9">
        <f>IF(E1993&lt;=1-Params!$B$4,0,MAX(0.1,ROUND(_xlfn.GAMMA.INV((E1993-(1-Params!$B$4))/Params!$B$4,Params!$B$5,Params!$B$6),1)))</f>
        <v/>
      </c>
      <c r="R1993" s="9">
        <f>IF(F1993&lt;=1-Params!$B$7,0,ROUND(_xlfn.GAMMA.INV((F1993-(1-Params!$B$7))/Params!$B$7,Params!$B$8,Params!$B$9),3))</f>
        <v/>
      </c>
      <c r="S1993" s="9">
        <f>IF(G1993&lt;=1-Params!$B$7,0,ROUND((Params!$B$10+Params!$B$11*G1993^Params!$B$12)*_xlfn.GAMMA.INV((G1993-(1-Params!$B$7))/Params!$B$7,Params!$B$8,Params!$B$9),3))</f>
        <v/>
      </c>
      <c r="T1993" s="9">
        <f>IF(H1993&lt;=1-Params!$B$4,0,MAX(0.1,ROUND((Params!$B$10+Params!$B$11*H1993^Params!$B$12)*_xlfn.GAMMA.INV((H1993-(1-Params!$B$4))/Params!$B$4,Params!$B$5,Params!$B$6),1)))</f>
        <v/>
      </c>
      <c r="U1993" s="9">
        <f>ROUND(_xlfn.NORM.INV(I1993,Params!$B$13,Params!$B$14),1)</f>
        <v/>
      </c>
      <c r="V1993" s="9">
        <f>ROUND(_xlfn.NORM.INV(J1993,Params!$B$15,Params!$B$16),2)</f>
        <v/>
      </c>
      <c r="W1993" s="9">
        <f>ROUND(_xlfn.NORM.INV(K1993,Params!$B$13,Params!$B$14),1)</f>
        <v/>
      </c>
      <c r="X1993" s="9">
        <f>ROUND(_xlfn.NORM.INV(L1993,Params!$B$15,Params!$B$16),2)</f>
        <v/>
      </c>
      <c r="Y1993" s="9">
        <f>ROUND(_xlfn.NORM.INV(M1993,Params!$B$15,Params!$B$16)+Params!$B$17+Params!$B$18*M1993,2)</f>
        <v/>
      </c>
      <c r="Z1993" s="9">
        <f>ROUND(_xlfn.NORM.INV(N1993,Params!$B$13,Params!$B$14)+Params!$B$17+Params!$B$18*N1993,1)</f>
        <v/>
      </c>
    </row>
    <row r="1994">
      <c r="A1994" s="11" t="n">
        <v>1993</v>
      </c>
      <c r="B1994" s="12">
        <f>INT((A1994-1)/122)+1</f>
        <v/>
      </c>
      <c r="C1994" s="13" t="n">
        <v>0.059744</v>
      </c>
      <c r="D1994" s="13" t="n">
        <v>0.551504</v>
      </c>
      <c r="E1994" s="13" t="n">
        <v>0.96532</v>
      </c>
      <c r="F1994" s="13" t="n">
        <v>0.145754</v>
      </c>
      <c r="G1994" s="13" t="n">
        <v>0.425329</v>
      </c>
      <c r="H1994" s="13" t="n">
        <v>0.121512</v>
      </c>
      <c r="I1994" s="13" t="n">
        <v>0.395395</v>
      </c>
      <c r="J1994" s="13" t="n">
        <v>0.914627</v>
      </c>
      <c r="K1994" s="13" t="n">
        <v>0.581881</v>
      </c>
      <c r="L1994" s="13" t="n">
        <v>0.283132</v>
      </c>
      <c r="M1994" s="13" t="n">
        <v>0.270947</v>
      </c>
      <c r="N1994" s="13" t="n">
        <v>0.721843</v>
      </c>
      <c r="O1994" s="9">
        <f>IF(C1994&lt;=1-Params!$B$4,0,MAX(0.1,ROUND(_xlfn.GAMMA.INV((C1994-(1-Params!$B$4))/Params!$B$4,Params!$B$5,Params!$B$6),1)))</f>
        <v/>
      </c>
      <c r="P1994" s="9">
        <f>IF(D1994&lt;=1-Params!$B$7,0,ROUND(_xlfn.GAMMA.INV((D1994-(1-Params!$B$7))/Params!$B$7,Params!$B$8,Params!$B$9),3))</f>
        <v/>
      </c>
      <c r="Q1994" s="9">
        <f>IF(E1994&lt;=1-Params!$B$4,0,MAX(0.1,ROUND(_xlfn.GAMMA.INV((E1994-(1-Params!$B$4))/Params!$B$4,Params!$B$5,Params!$B$6),1)))</f>
        <v/>
      </c>
      <c r="R1994" s="9">
        <f>IF(F1994&lt;=1-Params!$B$7,0,ROUND(_xlfn.GAMMA.INV((F1994-(1-Params!$B$7))/Params!$B$7,Params!$B$8,Params!$B$9),3))</f>
        <v/>
      </c>
      <c r="S1994" s="9">
        <f>IF(G1994&lt;=1-Params!$B$7,0,ROUND((Params!$B$10+Params!$B$11*G1994^Params!$B$12)*_xlfn.GAMMA.INV((G1994-(1-Params!$B$7))/Params!$B$7,Params!$B$8,Params!$B$9),3))</f>
        <v/>
      </c>
      <c r="T1994" s="9">
        <f>IF(H1994&lt;=1-Params!$B$4,0,MAX(0.1,ROUND((Params!$B$10+Params!$B$11*H1994^Params!$B$12)*_xlfn.GAMMA.INV((H1994-(1-Params!$B$4))/Params!$B$4,Params!$B$5,Params!$B$6),1)))</f>
        <v/>
      </c>
      <c r="U1994" s="9">
        <f>ROUND(_xlfn.NORM.INV(I1994,Params!$B$13,Params!$B$14),1)</f>
        <v/>
      </c>
      <c r="V1994" s="9">
        <f>ROUND(_xlfn.NORM.INV(J1994,Params!$B$15,Params!$B$16),2)</f>
        <v/>
      </c>
      <c r="W1994" s="9">
        <f>ROUND(_xlfn.NORM.INV(K1994,Params!$B$13,Params!$B$14),1)</f>
        <v/>
      </c>
      <c r="X1994" s="9">
        <f>ROUND(_xlfn.NORM.INV(L1994,Params!$B$15,Params!$B$16),2)</f>
        <v/>
      </c>
      <c r="Y1994" s="9">
        <f>ROUND(_xlfn.NORM.INV(M1994,Params!$B$15,Params!$B$16)+Params!$B$17+Params!$B$18*M1994,2)</f>
        <v/>
      </c>
      <c r="Z1994" s="9">
        <f>ROUND(_xlfn.NORM.INV(N1994,Params!$B$13,Params!$B$14)+Params!$B$17+Params!$B$18*N1994,1)</f>
        <v/>
      </c>
    </row>
    <row r="1995">
      <c r="A1995" s="11" t="n">
        <v>1994</v>
      </c>
      <c r="B1995" s="12">
        <f>INT((A1995-1)/122)+1</f>
        <v/>
      </c>
      <c r="C1995" s="13" t="n">
        <v>0.5694399999999999</v>
      </c>
      <c r="D1995" s="13" t="n">
        <v>0.139078</v>
      </c>
      <c r="E1995" s="13" t="n">
        <v>0.399901</v>
      </c>
      <c r="F1995" s="13" t="n">
        <v>0.616317</v>
      </c>
      <c r="G1995" s="13" t="n">
        <v>0.159754</v>
      </c>
      <c r="H1995" s="13" t="n">
        <v>0.305371</v>
      </c>
      <c r="I1995" s="13" t="n">
        <v>0.49987</v>
      </c>
      <c r="J1995" s="13" t="n">
        <v>0.6944630000000001</v>
      </c>
      <c r="K1995" s="13" t="n">
        <v>0.429079</v>
      </c>
      <c r="L1995" s="13" t="n">
        <v>0.081288</v>
      </c>
      <c r="M1995" s="13" t="n">
        <v>0.066842</v>
      </c>
      <c r="N1995" s="13" t="n">
        <v>0.338827</v>
      </c>
      <c r="O1995" s="9">
        <f>IF(C1995&lt;=1-Params!$B$4,0,MAX(0.1,ROUND(_xlfn.GAMMA.INV((C1995-(1-Params!$B$4))/Params!$B$4,Params!$B$5,Params!$B$6),1)))</f>
        <v/>
      </c>
      <c r="P1995" s="9">
        <f>IF(D1995&lt;=1-Params!$B$7,0,ROUND(_xlfn.GAMMA.INV((D1995-(1-Params!$B$7))/Params!$B$7,Params!$B$8,Params!$B$9),3))</f>
        <v/>
      </c>
      <c r="Q1995" s="9">
        <f>IF(E1995&lt;=1-Params!$B$4,0,MAX(0.1,ROUND(_xlfn.GAMMA.INV((E1995-(1-Params!$B$4))/Params!$B$4,Params!$B$5,Params!$B$6),1)))</f>
        <v/>
      </c>
      <c r="R1995" s="9">
        <f>IF(F1995&lt;=1-Params!$B$7,0,ROUND(_xlfn.GAMMA.INV((F1995-(1-Params!$B$7))/Params!$B$7,Params!$B$8,Params!$B$9),3))</f>
        <v/>
      </c>
      <c r="S1995" s="9">
        <f>IF(G1995&lt;=1-Params!$B$7,0,ROUND((Params!$B$10+Params!$B$11*G1995^Params!$B$12)*_xlfn.GAMMA.INV((G1995-(1-Params!$B$7))/Params!$B$7,Params!$B$8,Params!$B$9),3))</f>
        <v/>
      </c>
      <c r="T1995" s="9">
        <f>IF(H1995&lt;=1-Params!$B$4,0,MAX(0.1,ROUND((Params!$B$10+Params!$B$11*H1995^Params!$B$12)*_xlfn.GAMMA.INV((H1995-(1-Params!$B$4))/Params!$B$4,Params!$B$5,Params!$B$6),1)))</f>
        <v/>
      </c>
      <c r="U1995" s="9">
        <f>ROUND(_xlfn.NORM.INV(I1995,Params!$B$13,Params!$B$14),1)</f>
        <v/>
      </c>
      <c r="V1995" s="9">
        <f>ROUND(_xlfn.NORM.INV(J1995,Params!$B$15,Params!$B$16),2)</f>
        <v/>
      </c>
      <c r="W1995" s="9">
        <f>ROUND(_xlfn.NORM.INV(K1995,Params!$B$13,Params!$B$14),1)</f>
        <v/>
      </c>
      <c r="X1995" s="9">
        <f>ROUND(_xlfn.NORM.INV(L1995,Params!$B$15,Params!$B$16),2)</f>
        <v/>
      </c>
      <c r="Y1995" s="9">
        <f>ROUND(_xlfn.NORM.INV(M1995,Params!$B$15,Params!$B$16)+Params!$B$17+Params!$B$18*M1995,2)</f>
        <v/>
      </c>
      <c r="Z1995" s="9">
        <f>ROUND(_xlfn.NORM.INV(N1995,Params!$B$13,Params!$B$14)+Params!$B$17+Params!$B$18*N1995,1)</f>
        <v/>
      </c>
    </row>
    <row r="1996">
      <c r="A1996" s="11" t="n">
        <v>1995</v>
      </c>
      <c r="B1996" s="12">
        <f>INT((A1996-1)/122)+1</f>
        <v/>
      </c>
      <c r="C1996" s="13" t="n">
        <v>0.230155</v>
      </c>
      <c r="D1996" s="13" t="n">
        <v>0.217613</v>
      </c>
      <c r="E1996" s="13" t="n">
        <v>0.232545</v>
      </c>
      <c r="F1996" s="13" t="n">
        <v>0.6037940000000001</v>
      </c>
      <c r="G1996" s="13" t="n">
        <v>0.384395</v>
      </c>
      <c r="H1996" s="13" t="n">
        <v>0.517979</v>
      </c>
      <c r="I1996" s="13" t="n">
        <v>0.180296</v>
      </c>
      <c r="J1996" s="13" t="n">
        <v>0.672136</v>
      </c>
      <c r="K1996" s="13" t="n">
        <v>0.862595</v>
      </c>
      <c r="L1996" s="13" t="n">
        <v>0.154239</v>
      </c>
      <c r="M1996" s="13" t="n">
        <v>0.011051</v>
      </c>
      <c r="N1996" s="13" t="n">
        <v>0.5594</v>
      </c>
      <c r="O1996" s="9">
        <f>IF(C1996&lt;=1-Params!$B$4,0,MAX(0.1,ROUND(_xlfn.GAMMA.INV((C1996-(1-Params!$B$4))/Params!$B$4,Params!$B$5,Params!$B$6),1)))</f>
        <v/>
      </c>
      <c r="P1996" s="9">
        <f>IF(D1996&lt;=1-Params!$B$7,0,ROUND(_xlfn.GAMMA.INV((D1996-(1-Params!$B$7))/Params!$B$7,Params!$B$8,Params!$B$9),3))</f>
        <v/>
      </c>
      <c r="Q1996" s="9">
        <f>IF(E1996&lt;=1-Params!$B$4,0,MAX(0.1,ROUND(_xlfn.GAMMA.INV((E1996-(1-Params!$B$4))/Params!$B$4,Params!$B$5,Params!$B$6),1)))</f>
        <v/>
      </c>
      <c r="R1996" s="9">
        <f>IF(F1996&lt;=1-Params!$B$7,0,ROUND(_xlfn.GAMMA.INV((F1996-(1-Params!$B$7))/Params!$B$7,Params!$B$8,Params!$B$9),3))</f>
        <v/>
      </c>
      <c r="S1996" s="9">
        <f>IF(G1996&lt;=1-Params!$B$7,0,ROUND((Params!$B$10+Params!$B$11*G1996^Params!$B$12)*_xlfn.GAMMA.INV((G1996-(1-Params!$B$7))/Params!$B$7,Params!$B$8,Params!$B$9),3))</f>
        <v/>
      </c>
      <c r="T1996" s="9">
        <f>IF(H1996&lt;=1-Params!$B$4,0,MAX(0.1,ROUND((Params!$B$10+Params!$B$11*H1996^Params!$B$12)*_xlfn.GAMMA.INV((H1996-(1-Params!$B$4))/Params!$B$4,Params!$B$5,Params!$B$6),1)))</f>
        <v/>
      </c>
      <c r="U1996" s="9">
        <f>ROUND(_xlfn.NORM.INV(I1996,Params!$B$13,Params!$B$14),1)</f>
        <v/>
      </c>
      <c r="V1996" s="9">
        <f>ROUND(_xlfn.NORM.INV(J1996,Params!$B$15,Params!$B$16),2)</f>
        <v/>
      </c>
      <c r="W1996" s="9">
        <f>ROUND(_xlfn.NORM.INV(K1996,Params!$B$13,Params!$B$14),1)</f>
        <v/>
      </c>
      <c r="X1996" s="9">
        <f>ROUND(_xlfn.NORM.INV(L1996,Params!$B$15,Params!$B$16),2)</f>
        <v/>
      </c>
      <c r="Y1996" s="9">
        <f>ROUND(_xlfn.NORM.INV(M1996,Params!$B$15,Params!$B$16)+Params!$B$17+Params!$B$18*M1996,2)</f>
        <v/>
      </c>
      <c r="Z1996" s="9">
        <f>ROUND(_xlfn.NORM.INV(N1996,Params!$B$13,Params!$B$14)+Params!$B$17+Params!$B$18*N1996,1)</f>
        <v/>
      </c>
    </row>
    <row r="1997">
      <c r="A1997" s="11" t="n">
        <v>1996</v>
      </c>
      <c r="B1997" s="12">
        <f>INT((A1997-1)/122)+1</f>
        <v/>
      </c>
      <c r="C1997" s="13" t="n">
        <v>0.132846</v>
      </c>
      <c r="D1997" s="13" t="n">
        <v>0.389439</v>
      </c>
      <c r="E1997" s="13" t="n">
        <v>0.6125699999999999</v>
      </c>
      <c r="F1997" s="13" t="n">
        <v>0.5894740000000001</v>
      </c>
      <c r="G1997" s="13" t="n">
        <v>0.54173</v>
      </c>
      <c r="H1997" s="13" t="n">
        <v>0.11902</v>
      </c>
      <c r="I1997" s="13" t="n">
        <v>0.009520000000000001</v>
      </c>
      <c r="J1997" s="13" t="n">
        <v>0.693804</v>
      </c>
      <c r="K1997" s="13" t="n">
        <v>0.5162</v>
      </c>
      <c r="L1997" s="13" t="n">
        <v>0.012071</v>
      </c>
      <c r="M1997" s="13" t="n">
        <v>0.007991</v>
      </c>
      <c r="N1997" s="13" t="n">
        <v>0.157897</v>
      </c>
      <c r="O1997" s="9">
        <f>IF(C1997&lt;=1-Params!$B$4,0,MAX(0.1,ROUND(_xlfn.GAMMA.INV((C1997-(1-Params!$B$4))/Params!$B$4,Params!$B$5,Params!$B$6),1)))</f>
        <v/>
      </c>
      <c r="P1997" s="9">
        <f>IF(D1997&lt;=1-Params!$B$7,0,ROUND(_xlfn.GAMMA.INV((D1997-(1-Params!$B$7))/Params!$B$7,Params!$B$8,Params!$B$9),3))</f>
        <v/>
      </c>
      <c r="Q1997" s="9">
        <f>IF(E1997&lt;=1-Params!$B$4,0,MAX(0.1,ROUND(_xlfn.GAMMA.INV((E1997-(1-Params!$B$4))/Params!$B$4,Params!$B$5,Params!$B$6),1)))</f>
        <v/>
      </c>
      <c r="R1997" s="9">
        <f>IF(F1997&lt;=1-Params!$B$7,0,ROUND(_xlfn.GAMMA.INV((F1997-(1-Params!$B$7))/Params!$B$7,Params!$B$8,Params!$B$9),3))</f>
        <v/>
      </c>
      <c r="S1997" s="9">
        <f>IF(G1997&lt;=1-Params!$B$7,0,ROUND((Params!$B$10+Params!$B$11*G1997^Params!$B$12)*_xlfn.GAMMA.INV((G1997-(1-Params!$B$7))/Params!$B$7,Params!$B$8,Params!$B$9),3))</f>
        <v/>
      </c>
      <c r="T1997" s="9">
        <f>IF(H1997&lt;=1-Params!$B$4,0,MAX(0.1,ROUND((Params!$B$10+Params!$B$11*H1997^Params!$B$12)*_xlfn.GAMMA.INV((H1997-(1-Params!$B$4))/Params!$B$4,Params!$B$5,Params!$B$6),1)))</f>
        <v/>
      </c>
      <c r="U1997" s="9">
        <f>ROUND(_xlfn.NORM.INV(I1997,Params!$B$13,Params!$B$14),1)</f>
        <v/>
      </c>
      <c r="V1997" s="9">
        <f>ROUND(_xlfn.NORM.INV(J1997,Params!$B$15,Params!$B$16),2)</f>
        <v/>
      </c>
      <c r="W1997" s="9">
        <f>ROUND(_xlfn.NORM.INV(K1997,Params!$B$13,Params!$B$14),1)</f>
        <v/>
      </c>
      <c r="X1997" s="9">
        <f>ROUND(_xlfn.NORM.INV(L1997,Params!$B$15,Params!$B$16),2)</f>
        <v/>
      </c>
      <c r="Y1997" s="9">
        <f>ROUND(_xlfn.NORM.INV(M1997,Params!$B$15,Params!$B$16)+Params!$B$17+Params!$B$18*M1997,2)</f>
        <v/>
      </c>
      <c r="Z1997" s="9">
        <f>ROUND(_xlfn.NORM.INV(N1997,Params!$B$13,Params!$B$14)+Params!$B$17+Params!$B$18*N1997,1)</f>
        <v/>
      </c>
    </row>
    <row r="1998">
      <c r="A1998" s="11" t="n">
        <v>1997</v>
      </c>
      <c r="B1998" s="12">
        <f>INT((A1998-1)/122)+1</f>
        <v/>
      </c>
      <c r="C1998" s="13" t="n">
        <v>0.582909</v>
      </c>
      <c r="D1998" s="13" t="n">
        <v>0.668282</v>
      </c>
      <c r="E1998" s="13" t="n">
        <v>0.466102</v>
      </c>
      <c r="F1998" s="13" t="n">
        <v>0.321509</v>
      </c>
      <c r="G1998" s="13" t="n">
        <v>0.009953</v>
      </c>
      <c r="H1998" s="13" t="n">
        <v>0.441049</v>
      </c>
      <c r="I1998" s="13" t="n">
        <v>0.321661</v>
      </c>
      <c r="J1998" s="13" t="n">
        <v>0.874447</v>
      </c>
      <c r="K1998" s="13" t="n">
        <v>0.324563</v>
      </c>
      <c r="L1998" s="13" t="n">
        <v>0.066078</v>
      </c>
      <c r="M1998" s="13" t="n">
        <v>0.284271</v>
      </c>
      <c r="N1998" s="13" t="n">
        <v>0.177997</v>
      </c>
      <c r="O1998" s="9">
        <f>IF(C1998&lt;=1-Params!$B$4,0,MAX(0.1,ROUND(_xlfn.GAMMA.INV((C1998-(1-Params!$B$4))/Params!$B$4,Params!$B$5,Params!$B$6),1)))</f>
        <v/>
      </c>
      <c r="P1998" s="9">
        <f>IF(D1998&lt;=1-Params!$B$7,0,ROUND(_xlfn.GAMMA.INV((D1998-(1-Params!$B$7))/Params!$B$7,Params!$B$8,Params!$B$9),3))</f>
        <v/>
      </c>
      <c r="Q1998" s="9">
        <f>IF(E1998&lt;=1-Params!$B$4,0,MAX(0.1,ROUND(_xlfn.GAMMA.INV((E1998-(1-Params!$B$4))/Params!$B$4,Params!$B$5,Params!$B$6),1)))</f>
        <v/>
      </c>
      <c r="R1998" s="9">
        <f>IF(F1998&lt;=1-Params!$B$7,0,ROUND(_xlfn.GAMMA.INV((F1998-(1-Params!$B$7))/Params!$B$7,Params!$B$8,Params!$B$9),3))</f>
        <v/>
      </c>
      <c r="S1998" s="9">
        <f>IF(G1998&lt;=1-Params!$B$7,0,ROUND((Params!$B$10+Params!$B$11*G1998^Params!$B$12)*_xlfn.GAMMA.INV((G1998-(1-Params!$B$7))/Params!$B$7,Params!$B$8,Params!$B$9),3))</f>
        <v/>
      </c>
      <c r="T1998" s="9">
        <f>IF(H1998&lt;=1-Params!$B$4,0,MAX(0.1,ROUND((Params!$B$10+Params!$B$11*H1998^Params!$B$12)*_xlfn.GAMMA.INV((H1998-(1-Params!$B$4))/Params!$B$4,Params!$B$5,Params!$B$6),1)))</f>
        <v/>
      </c>
      <c r="U1998" s="9">
        <f>ROUND(_xlfn.NORM.INV(I1998,Params!$B$13,Params!$B$14),1)</f>
        <v/>
      </c>
      <c r="V1998" s="9">
        <f>ROUND(_xlfn.NORM.INV(J1998,Params!$B$15,Params!$B$16),2)</f>
        <v/>
      </c>
      <c r="W1998" s="9">
        <f>ROUND(_xlfn.NORM.INV(K1998,Params!$B$13,Params!$B$14),1)</f>
        <v/>
      </c>
      <c r="X1998" s="9">
        <f>ROUND(_xlfn.NORM.INV(L1998,Params!$B$15,Params!$B$16),2)</f>
        <v/>
      </c>
      <c r="Y1998" s="9">
        <f>ROUND(_xlfn.NORM.INV(M1998,Params!$B$15,Params!$B$16)+Params!$B$17+Params!$B$18*M1998,2)</f>
        <v/>
      </c>
      <c r="Z1998" s="9">
        <f>ROUND(_xlfn.NORM.INV(N1998,Params!$B$13,Params!$B$14)+Params!$B$17+Params!$B$18*N1998,1)</f>
        <v/>
      </c>
    </row>
    <row r="1999">
      <c r="A1999" s="11" t="n">
        <v>1998</v>
      </c>
      <c r="B1999" s="12">
        <f>INT((A1999-1)/122)+1</f>
        <v/>
      </c>
      <c r="C1999" s="13" t="n">
        <v>0.33604</v>
      </c>
      <c r="D1999" s="13" t="n">
        <v>0.76258</v>
      </c>
      <c r="E1999" s="13" t="n">
        <v>0.6391869999999999</v>
      </c>
      <c r="F1999" s="13" t="n">
        <v>0.594118</v>
      </c>
      <c r="G1999" s="13" t="n">
        <v>0.118986</v>
      </c>
      <c r="H1999" s="13" t="n">
        <v>0.303818</v>
      </c>
      <c r="I1999" s="13" t="n">
        <v>0.505336</v>
      </c>
      <c r="J1999" s="13" t="n">
        <v>0.909562</v>
      </c>
      <c r="K1999" s="13" t="n">
        <v>0.323199</v>
      </c>
      <c r="L1999" s="13" t="n">
        <v>0.124926</v>
      </c>
      <c r="M1999" s="13" t="n">
        <v>0.302313</v>
      </c>
      <c r="N1999" s="13" t="n">
        <v>0.254853</v>
      </c>
      <c r="O1999" s="9">
        <f>IF(C1999&lt;=1-Params!$B$4,0,MAX(0.1,ROUND(_xlfn.GAMMA.INV((C1999-(1-Params!$B$4))/Params!$B$4,Params!$B$5,Params!$B$6),1)))</f>
        <v/>
      </c>
      <c r="P1999" s="9">
        <f>IF(D1999&lt;=1-Params!$B$7,0,ROUND(_xlfn.GAMMA.INV((D1999-(1-Params!$B$7))/Params!$B$7,Params!$B$8,Params!$B$9),3))</f>
        <v/>
      </c>
      <c r="Q1999" s="9">
        <f>IF(E1999&lt;=1-Params!$B$4,0,MAX(0.1,ROUND(_xlfn.GAMMA.INV((E1999-(1-Params!$B$4))/Params!$B$4,Params!$B$5,Params!$B$6),1)))</f>
        <v/>
      </c>
      <c r="R1999" s="9">
        <f>IF(F1999&lt;=1-Params!$B$7,0,ROUND(_xlfn.GAMMA.INV((F1999-(1-Params!$B$7))/Params!$B$7,Params!$B$8,Params!$B$9),3))</f>
        <v/>
      </c>
      <c r="S1999" s="9">
        <f>IF(G1999&lt;=1-Params!$B$7,0,ROUND((Params!$B$10+Params!$B$11*G1999^Params!$B$12)*_xlfn.GAMMA.INV((G1999-(1-Params!$B$7))/Params!$B$7,Params!$B$8,Params!$B$9),3))</f>
        <v/>
      </c>
      <c r="T1999" s="9">
        <f>IF(H1999&lt;=1-Params!$B$4,0,MAX(0.1,ROUND((Params!$B$10+Params!$B$11*H1999^Params!$B$12)*_xlfn.GAMMA.INV((H1999-(1-Params!$B$4))/Params!$B$4,Params!$B$5,Params!$B$6),1)))</f>
        <v/>
      </c>
      <c r="U1999" s="9">
        <f>ROUND(_xlfn.NORM.INV(I1999,Params!$B$13,Params!$B$14),1)</f>
        <v/>
      </c>
      <c r="V1999" s="9">
        <f>ROUND(_xlfn.NORM.INV(J1999,Params!$B$15,Params!$B$16),2)</f>
        <v/>
      </c>
      <c r="W1999" s="9">
        <f>ROUND(_xlfn.NORM.INV(K1999,Params!$B$13,Params!$B$14),1)</f>
        <v/>
      </c>
      <c r="X1999" s="9">
        <f>ROUND(_xlfn.NORM.INV(L1999,Params!$B$15,Params!$B$16),2)</f>
        <v/>
      </c>
      <c r="Y1999" s="9">
        <f>ROUND(_xlfn.NORM.INV(M1999,Params!$B$15,Params!$B$16)+Params!$B$17+Params!$B$18*M1999,2)</f>
        <v/>
      </c>
      <c r="Z1999" s="9">
        <f>ROUND(_xlfn.NORM.INV(N1999,Params!$B$13,Params!$B$14)+Params!$B$17+Params!$B$18*N1999,1)</f>
        <v/>
      </c>
    </row>
    <row r="2000">
      <c r="A2000" s="11" t="n">
        <v>1999</v>
      </c>
      <c r="B2000" s="12">
        <f>INT((A2000-1)/122)+1</f>
        <v/>
      </c>
      <c r="C2000" s="13" t="n">
        <v>0.37083</v>
      </c>
      <c r="D2000" s="13" t="n">
        <v>0.145779</v>
      </c>
      <c r="E2000" s="13" t="n">
        <v>0.969659</v>
      </c>
      <c r="F2000" s="13" t="n">
        <v>0.635394</v>
      </c>
      <c r="G2000" s="13" t="n">
        <v>0.6491170000000001</v>
      </c>
      <c r="H2000" s="13" t="n">
        <v>0.084588</v>
      </c>
      <c r="I2000" s="13" t="n">
        <v>0.44685</v>
      </c>
      <c r="J2000" s="13" t="n">
        <v>0.9808750000000001</v>
      </c>
      <c r="K2000" s="13" t="n">
        <v>0.240142</v>
      </c>
      <c r="L2000" s="13" t="n">
        <v>0.297762</v>
      </c>
      <c r="M2000" s="13" t="n">
        <v>0.262749</v>
      </c>
      <c r="N2000" s="13" t="n">
        <v>0.109122</v>
      </c>
      <c r="O2000" s="9">
        <f>IF(C2000&lt;=1-Params!$B$4,0,MAX(0.1,ROUND(_xlfn.GAMMA.INV((C2000-(1-Params!$B$4))/Params!$B$4,Params!$B$5,Params!$B$6),1)))</f>
        <v/>
      </c>
      <c r="P2000" s="9">
        <f>IF(D2000&lt;=1-Params!$B$7,0,ROUND(_xlfn.GAMMA.INV((D2000-(1-Params!$B$7))/Params!$B$7,Params!$B$8,Params!$B$9),3))</f>
        <v/>
      </c>
      <c r="Q2000" s="9">
        <f>IF(E2000&lt;=1-Params!$B$4,0,MAX(0.1,ROUND(_xlfn.GAMMA.INV((E2000-(1-Params!$B$4))/Params!$B$4,Params!$B$5,Params!$B$6),1)))</f>
        <v/>
      </c>
      <c r="R2000" s="9">
        <f>IF(F2000&lt;=1-Params!$B$7,0,ROUND(_xlfn.GAMMA.INV((F2000-(1-Params!$B$7))/Params!$B$7,Params!$B$8,Params!$B$9),3))</f>
        <v/>
      </c>
      <c r="S2000" s="9">
        <f>IF(G2000&lt;=1-Params!$B$7,0,ROUND((Params!$B$10+Params!$B$11*G2000^Params!$B$12)*_xlfn.GAMMA.INV((G2000-(1-Params!$B$7))/Params!$B$7,Params!$B$8,Params!$B$9),3))</f>
        <v/>
      </c>
      <c r="T2000" s="9">
        <f>IF(H2000&lt;=1-Params!$B$4,0,MAX(0.1,ROUND((Params!$B$10+Params!$B$11*H2000^Params!$B$12)*_xlfn.GAMMA.INV((H2000-(1-Params!$B$4))/Params!$B$4,Params!$B$5,Params!$B$6),1)))</f>
        <v/>
      </c>
      <c r="U2000" s="9">
        <f>ROUND(_xlfn.NORM.INV(I2000,Params!$B$13,Params!$B$14),1)</f>
        <v/>
      </c>
      <c r="V2000" s="9">
        <f>ROUND(_xlfn.NORM.INV(J2000,Params!$B$15,Params!$B$16),2)</f>
        <v/>
      </c>
      <c r="W2000" s="9">
        <f>ROUND(_xlfn.NORM.INV(K2000,Params!$B$13,Params!$B$14),1)</f>
        <v/>
      </c>
      <c r="X2000" s="9">
        <f>ROUND(_xlfn.NORM.INV(L2000,Params!$B$15,Params!$B$16),2)</f>
        <v/>
      </c>
      <c r="Y2000" s="9">
        <f>ROUND(_xlfn.NORM.INV(M2000,Params!$B$15,Params!$B$16)+Params!$B$17+Params!$B$18*M2000,2)</f>
        <v/>
      </c>
      <c r="Z2000" s="9">
        <f>ROUND(_xlfn.NORM.INV(N2000,Params!$B$13,Params!$B$14)+Params!$B$17+Params!$B$18*N2000,1)</f>
        <v/>
      </c>
    </row>
    <row r="2001">
      <c r="A2001" s="11" t="n">
        <v>2000</v>
      </c>
      <c r="B2001" s="12">
        <f>INT((A2001-1)/122)+1</f>
        <v/>
      </c>
      <c r="C2001" s="13" t="n">
        <v>0.040009</v>
      </c>
      <c r="D2001" s="13" t="n">
        <v>0.09503399999999999</v>
      </c>
      <c r="E2001" s="13" t="n">
        <v>0.803984</v>
      </c>
      <c r="F2001" s="13" t="n">
        <v>0.044409</v>
      </c>
      <c r="G2001" s="13" t="n">
        <v>0.936615</v>
      </c>
      <c r="H2001" s="13" t="n">
        <v>0.180669</v>
      </c>
      <c r="I2001" s="13" t="n">
        <v>0.38553</v>
      </c>
      <c r="J2001" s="13" t="n">
        <v>0.735957</v>
      </c>
      <c r="K2001" s="13" t="n">
        <v>0.392343</v>
      </c>
      <c r="L2001" s="13" t="n">
        <v>0.229027</v>
      </c>
      <c r="M2001" s="13" t="n">
        <v>0.459737</v>
      </c>
      <c r="N2001" s="13" t="n">
        <v>0.201099</v>
      </c>
      <c r="O2001" s="9">
        <f>IF(C2001&lt;=1-Params!$B$4,0,MAX(0.1,ROUND(_xlfn.GAMMA.INV((C2001-(1-Params!$B$4))/Params!$B$4,Params!$B$5,Params!$B$6),1)))</f>
        <v/>
      </c>
      <c r="P2001" s="9">
        <f>IF(D2001&lt;=1-Params!$B$7,0,ROUND(_xlfn.GAMMA.INV((D2001-(1-Params!$B$7))/Params!$B$7,Params!$B$8,Params!$B$9),3))</f>
        <v/>
      </c>
      <c r="Q2001" s="9">
        <f>IF(E2001&lt;=1-Params!$B$4,0,MAX(0.1,ROUND(_xlfn.GAMMA.INV((E2001-(1-Params!$B$4))/Params!$B$4,Params!$B$5,Params!$B$6),1)))</f>
        <v/>
      </c>
      <c r="R2001" s="9">
        <f>IF(F2001&lt;=1-Params!$B$7,0,ROUND(_xlfn.GAMMA.INV((F2001-(1-Params!$B$7))/Params!$B$7,Params!$B$8,Params!$B$9),3))</f>
        <v/>
      </c>
      <c r="S2001" s="9">
        <f>IF(G2001&lt;=1-Params!$B$7,0,ROUND((Params!$B$10+Params!$B$11*G2001^Params!$B$12)*_xlfn.GAMMA.INV((G2001-(1-Params!$B$7))/Params!$B$7,Params!$B$8,Params!$B$9),3))</f>
        <v/>
      </c>
      <c r="T2001" s="9">
        <f>IF(H2001&lt;=1-Params!$B$4,0,MAX(0.1,ROUND((Params!$B$10+Params!$B$11*H2001^Params!$B$12)*_xlfn.GAMMA.INV((H2001-(1-Params!$B$4))/Params!$B$4,Params!$B$5,Params!$B$6),1)))</f>
        <v/>
      </c>
      <c r="U2001" s="9">
        <f>ROUND(_xlfn.NORM.INV(I2001,Params!$B$13,Params!$B$14),1)</f>
        <v/>
      </c>
      <c r="V2001" s="9">
        <f>ROUND(_xlfn.NORM.INV(J2001,Params!$B$15,Params!$B$16),2)</f>
        <v/>
      </c>
      <c r="W2001" s="9">
        <f>ROUND(_xlfn.NORM.INV(K2001,Params!$B$13,Params!$B$14),1)</f>
        <v/>
      </c>
      <c r="X2001" s="9">
        <f>ROUND(_xlfn.NORM.INV(L2001,Params!$B$15,Params!$B$16),2)</f>
        <v/>
      </c>
      <c r="Y2001" s="9">
        <f>ROUND(_xlfn.NORM.INV(M2001,Params!$B$15,Params!$B$16)+Params!$B$17+Params!$B$18*M2001,2)</f>
        <v/>
      </c>
      <c r="Z2001" s="9">
        <f>ROUND(_xlfn.NORM.INV(N2001,Params!$B$13,Params!$B$14)+Params!$B$17+Params!$B$18*N2001,1)</f>
        <v/>
      </c>
    </row>
    <row r="2002">
      <c r="A2002" s="11" t="n">
        <v>2001</v>
      </c>
      <c r="B2002" s="12">
        <f>INT((A2002-1)/122)+1</f>
        <v/>
      </c>
      <c r="C2002" s="13" t="n">
        <v>0.719182</v>
      </c>
      <c r="D2002" s="13" t="n">
        <v>0.915744</v>
      </c>
      <c r="E2002" s="13" t="n">
        <v>0.230503</v>
      </c>
      <c r="F2002" s="13" t="n">
        <v>0.037175</v>
      </c>
      <c r="G2002" s="13" t="n">
        <v>0.159567</v>
      </c>
      <c r="H2002" s="13" t="n">
        <v>0.638616</v>
      </c>
      <c r="I2002" s="13" t="n">
        <v>0.701703</v>
      </c>
      <c r="J2002" s="13" t="n">
        <v>0.913513</v>
      </c>
      <c r="K2002" s="13" t="n">
        <v>0.01875</v>
      </c>
      <c r="L2002" s="13" t="n">
        <v>0.418385</v>
      </c>
      <c r="M2002" s="13" t="n">
        <v>0.453224</v>
      </c>
      <c r="N2002" s="13" t="n">
        <v>0.322175</v>
      </c>
      <c r="O2002" s="9">
        <f>IF(C2002&lt;=1-Params!$B$4,0,MAX(0.1,ROUND(_xlfn.GAMMA.INV((C2002-(1-Params!$B$4))/Params!$B$4,Params!$B$5,Params!$B$6),1)))</f>
        <v/>
      </c>
      <c r="P2002" s="9">
        <f>IF(D2002&lt;=1-Params!$B$7,0,ROUND(_xlfn.GAMMA.INV((D2002-(1-Params!$B$7))/Params!$B$7,Params!$B$8,Params!$B$9),3))</f>
        <v/>
      </c>
      <c r="Q2002" s="9">
        <f>IF(E2002&lt;=1-Params!$B$4,0,MAX(0.1,ROUND(_xlfn.GAMMA.INV((E2002-(1-Params!$B$4))/Params!$B$4,Params!$B$5,Params!$B$6),1)))</f>
        <v/>
      </c>
      <c r="R2002" s="9">
        <f>IF(F2002&lt;=1-Params!$B$7,0,ROUND(_xlfn.GAMMA.INV((F2002-(1-Params!$B$7))/Params!$B$7,Params!$B$8,Params!$B$9),3))</f>
        <v/>
      </c>
      <c r="S2002" s="9">
        <f>IF(G2002&lt;=1-Params!$B$7,0,ROUND((Params!$B$10+Params!$B$11*G2002^Params!$B$12)*_xlfn.GAMMA.INV((G2002-(1-Params!$B$7))/Params!$B$7,Params!$B$8,Params!$B$9),3))</f>
        <v/>
      </c>
      <c r="T2002" s="9">
        <f>IF(H2002&lt;=1-Params!$B$4,0,MAX(0.1,ROUND((Params!$B$10+Params!$B$11*H2002^Params!$B$12)*_xlfn.GAMMA.INV((H2002-(1-Params!$B$4))/Params!$B$4,Params!$B$5,Params!$B$6),1)))</f>
        <v/>
      </c>
      <c r="U2002" s="9">
        <f>ROUND(_xlfn.NORM.INV(I2002,Params!$B$13,Params!$B$14),1)</f>
        <v/>
      </c>
      <c r="V2002" s="9">
        <f>ROUND(_xlfn.NORM.INV(J2002,Params!$B$15,Params!$B$16),2)</f>
        <v/>
      </c>
      <c r="W2002" s="9">
        <f>ROUND(_xlfn.NORM.INV(K2002,Params!$B$13,Params!$B$14),1)</f>
        <v/>
      </c>
      <c r="X2002" s="9">
        <f>ROUND(_xlfn.NORM.INV(L2002,Params!$B$15,Params!$B$16),2)</f>
        <v/>
      </c>
      <c r="Y2002" s="9">
        <f>ROUND(_xlfn.NORM.INV(M2002,Params!$B$15,Params!$B$16)+Params!$B$17+Params!$B$18*M2002,2)</f>
        <v/>
      </c>
      <c r="Z2002" s="9">
        <f>ROUND(_xlfn.NORM.INV(N2002,Params!$B$13,Params!$B$14)+Params!$B$17+Params!$B$18*N2002,1)</f>
        <v/>
      </c>
    </row>
    <row r="2003">
      <c r="A2003" s="11" t="n">
        <v>2002</v>
      </c>
      <c r="B2003" s="12">
        <f>INT((A2003-1)/122)+1</f>
        <v/>
      </c>
      <c r="C2003" s="13" t="n">
        <v>0.834693</v>
      </c>
      <c r="D2003" s="13" t="n">
        <v>0.718424</v>
      </c>
      <c r="E2003" s="13" t="n">
        <v>0.702752</v>
      </c>
      <c r="F2003" s="13" t="n">
        <v>0.245326</v>
      </c>
      <c r="G2003" s="13" t="n">
        <v>0.176874</v>
      </c>
      <c r="H2003" s="13" t="n">
        <v>0.274384</v>
      </c>
      <c r="I2003" s="13" t="n">
        <v>0.7186</v>
      </c>
      <c r="J2003" s="13" t="n">
        <v>0.884345</v>
      </c>
      <c r="K2003" s="13" t="n">
        <v>0.01232</v>
      </c>
      <c r="L2003" s="13" t="n">
        <v>0.300203</v>
      </c>
      <c r="M2003" s="13" t="n">
        <v>0.5379389999999999</v>
      </c>
      <c r="N2003" s="13" t="n">
        <v>0.024967</v>
      </c>
      <c r="O2003" s="9">
        <f>IF(C2003&lt;=1-Params!$B$4,0,MAX(0.1,ROUND(_xlfn.GAMMA.INV((C2003-(1-Params!$B$4))/Params!$B$4,Params!$B$5,Params!$B$6),1)))</f>
        <v/>
      </c>
      <c r="P2003" s="9">
        <f>IF(D2003&lt;=1-Params!$B$7,0,ROUND(_xlfn.GAMMA.INV((D2003-(1-Params!$B$7))/Params!$B$7,Params!$B$8,Params!$B$9),3))</f>
        <v/>
      </c>
      <c r="Q2003" s="9">
        <f>IF(E2003&lt;=1-Params!$B$4,0,MAX(0.1,ROUND(_xlfn.GAMMA.INV((E2003-(1-Params!$B$4))/Params!$B$4,Params!$B$5,Params!$B$6),1)))</f>
        <v/>
      </c>
      <c r="R2003" s="9">
        <f>IF(F2003&lt;=1-Params!$B$7,0,ROUND(_xlfn.GAMMA.INV((F2003-(1-Params!$B$7))/Params!$B$7,Params!$B$8,Params!$B$9),3))</f>
        <v/>
      </c>
      <c r="S2003" s="9">
        <f>IF(G2003&lt;=1-Params!$B$7,0,ROUND((Params!$B$10+Params!$B$11*G2003^Params!$B$12)*_xlfn.GAMMA.INV((G2003-(1-Params!$B$7))/Params!$B$7,Params!$B$8,Params!$B$9),3))</f>
        <v/>
      </c>
      <c r="T2003" s="9">
        <f>IF(H2003&lt;=1-Params!$B$4,0,MAX(0.1,ROUND((Params!$B$10+Params!$B$11*H2003^Params!$B$12)*_xlfn.GAMMA.INV((H2003-(1-Params!$B$4))/Params!$B$4,Params!$B$5,Params!$B$6),1)))</f>
        <v/>
      </c>
      <c r="U2003" s="9">
        <f>ROUND(_xlfn.NORM.INV(I2003,Params!$B$13,Params!$B$14),1)</f>
        <v/>
      </c>
      <c r="V2003" s="9">
        <f>ROUND(_xlfn.NORM.INV(J2003,Params!$B$15,Params!$B$16),2)</f>
        <v/>
      </c>
      <c r="W2003" s="9">
        <f>ROUND(_xlfn.NORM.INV(K2003,Params!$B$13,Params!$B$14),1)</f>
        <v/>
      </c>
      <c r="X2003" s="9">
        <f>ROUND(_xlfn.NORM.INV(L2003,Params!$B$15,Params!$B$16),2)</f>
        <v/>
      </c>
      <c r="Y2003" s="9">
        <f>ROUND(_xlfn.NORM.INV(M2003,Params!$B$15,Params!$B$16)+Params!$B$17+Params!$B$18*M2003,2)</f>
        <v/>
      </c>
      <c r="Z2003" s="9">
        <f>ROUND(_xlfn.NORM.INV(N2003,Params!$B$13,Params!$B$14)+Params!$B$17+Params!$B$18*N2003,1)</f>
        <v/>
      </c>
    </row>
    <row r="2004">
      <c r="A2004" s="11" t="n">
        <v>2003</v>
      </c>
      <c r="B2004" s="12">
        <f>INT((A2004-1)/122)+1</f>
        <v/>
      </c>
      <c r="C2004" s="13" t="n">
        <v>0.992061</v>
      </c>
      <c r="D2004" s="13" t="n">
        <v>0.259819</v>
      </c>
      <c r="E2004" s="13" t="n">
        <v>0.999839</v>
      </c>
      <c r="F2004" s="13" t="n">
        <v>0.089063</v>
      </c>
      <c r="G2004" s="13" t="n">
        <v>0.622424</v>
      </c>
      <c r="H2004" s="13" t="n">
        <v>0.34746</v>
      </c>
      <c r="I2004" s="13" t="n">
        <v>0.791856</v>
      </c>
      <c r="J2004" s="13" t="n">
        <v>0.32482</v>
      </c>
      <c r="K2004" s="13" t="n">
        <v>0.009287</v>
      </c>
      <c r="L2004" s="13" t="n">
        <v>0.434156</v>
      </c>
      <c r="M2004" s="13" t="n">
        <v>0.509987</v>
      </c>
      <c r="N2004" s="13" t="n">
        <v>0.005592</v>
      </c>
      <c r="O2004" s="9">
        <f>IF(C2004&lt;=1-Params!$B$4,0,MAX(0.1,ROUND(_xlfn.GAMMA.INV((C2004-(1-Params!$B$4))/Params!$B$4,Params!$B$5,Params!$B$6),1)))</f>
        <v/>
      </c>
      <c r="P2004" s="9">
        <f>IF(D2004&lt;=1-Params!$B$7,0,ROUND(_xlfn.GAMMA.INV((D2004-(1-Params!$B$7))/Params!$B$7,Params!$B$8,Params!$B$9),3))</f>
        <v/>
      </c>
      <c r="Q2004" s="9">
        <f>IF(E2004&lt;=1-Params!$B$4,0,MAX(0.1,ROUND(_xlfn.GAMMA.INV((E2004-(1-Params!$B$4))/Params!$B$4,Params!$B$5,Params!$B$6),1)))</f>
        <v/>
      </c>
      <c r="R2004" s="9">
        <f>IF(F2004&lt;=1-Params!$B$7,0,ROUND(_xlfn.GAMMA.INV((F2004-(1-Params!$B$7))/Params!$B$7,Params!$B$8,Params!$B$9),3))</f>
        <v/>
      </c>
      <c r="S2004" s="9">
        <f>IF(G2004&lt;=1-Params!$B$7,0,ROUND((Params!$B$10+Params!$B$11*G2004^Params!$B$12)*_xlfn.GAMMA.INV((G2004-(1-Params!$B$7))/Params!$B$7,Params!$B$8,Params!$B$9),3))</f>
        <v/>
      </c>
      <c r="T2004" s="9">
        <f>IF(H2004&lt;=1-Params!$B$4,0,MAX(0.1,ROUND((Params!$B$10+Params!$B$11*H2004^Params!$B$12)*_xlfn.GAMMA.INV((H2004-(1-Params!$B$4))/Params!$B$4,Params!$B$5,Params!$B$6),1)))</f>
        <v/>
      </c>
      <c r="U2004" s="9">
        <f>ROUND(_xlfn.NORM.INV(I2004,Params!$B$13,Params!$B$14),1)</f>
        <v/>
      </c>
      <c r="V2004" s="9">
        <f>ROUND(_xlfn.NORM.INV(J2004,Params!$B$15,Params!$B$16),2)</f>
        <v/>
      </c>
      <c r="W2004" s="9">
        <f>ROUND(_xlfn.NORM.INV(K2004,Params!$B$13,Params!$B$14),1)</f>
        <v/>
      </c>
      <c r="X2004" s="9">
        <f>ROUND(_xlfn.NORM.INV(L2004,Params!$B$15,Params!$B$16),2)</f>
        <v/>
      </c>
      <c r="Y2004" s="9">
        <f>ROUND(_xlfn.NORM.INV(M2004,Params!$B$15,Params!$B$16)+Params!$B$17+Params!$B$18*M2004,2)</f>
        <v/>
      </c>
      <c r="Z2004" s="9">
        <f>ROUND(_xlfn.NORM.INV(N2004,Params!$B$13,Params!$B$14)+Params!$B$17+Params!$B$18*N2004,1)</f>
        <v/>
      </c>
    </row>
    <row r="2005">
      <c r="A2005" s="11" t="n">
        <v>2004</v>
      </c>
      <c r="B2005" s="12">
        <f>INT((A2005-1)/122)+1</f>
        <v/>
      </c>
      <c r="C2005" s="13" t="n">
        <v>0.723386</v>
      </c>
      <c r="D2005" s="13" t="n">
        <v>0.337814</v>
      </c>
      <c r="E2005" s="13" t="n">
        <v>0.300673</v>
      </c>
      <c r="F2005" s="13" t="n">
        <v>0.214363</v>
      </c>
      <c r="G2005" s="13" t="n">
        <v>0.351808</v>
      </c>
      <c r="H2005" s="13" t="n">
        <v>0.661937</v>
      </c>
      <c r="I2005" s="13" t="n">
        <v>0.888459</v>
      </c>
      <c r="J2005" s="13" t="n">
        <v>0.372178</v>
      </c>
      <c r="K2005" s="13" t="n">
        <v>0.001056</v>
      </c>
      <c r="L2005" s="13" t="n">
        <v>0.185555</v>
      </c>
      <c r="M2005" s="13" t="n">
        <v>0.657133</v>
      </c>
      <c r="N2005" s="13" t="n">
        <v>0.06916700000000001</v>
      </c>
      <c r="O2005" s="9">
        <f>IF(C2005&lt;=1-Params!$B$4,0,MAX(0.1,ROUND(_xlfn.GAMMA.INV((C2005-(1-Params!$B$4))/Params!$B$4,Params!$B$5,Params!$B$6),1)))</f>
        <v/>
      </c>
      <c r="P2005" s="9">
        <f>IF(D2005&lt;=1-Params!$B$7,0,ROUND(_xlfn.GAMMA.INV((D2005-(1-Params!$B$7))/Params!$B$7,Params!$B$8,Params!$B$9),3))</f>
        <v/>
      </c>
      <c r="Q2005" s="9">
        <f>IF(E2005&lt;=1-Params!$B$4,0,MAX(0.1,ROUND(_xlfn.GAMMA.INV((E2005-(1-Params!$B$4))/Params!$B$4,Params!$B$5,Params!$B$6),1)))</f>
        <v/>
      </c>
      <c r="R2005" s="9">
        <f>IF(F2005&lt;=1-Params!$B$7,0,ROUND(_xlfn.GAMMA.INV((F2005-(1-Params!$B$7))/Params!$B$7,Params!$B$8,Params!$B$9),3))</f>
        <v/>
      </c>
      <c r="S2005" s="9">
        <f>IF(G2005&lt;=1-Params!$B$7,0,ROUND((Params!$B$10+Params!$B$11*G2005^Params!$B$12)*_xlfn.GAMMA.INV((G2005-(1-Params!$B$7))/Params!$B$7,Params!$B$8,Params!$B$9),3))</f>
        <v/>
      </c>
      <c r="T2005" s="9">
        <f>IF(H2005&lt;=1-Params!$B$4,0,MAX(0.1,ROUND((Params!$B$10+Params!$B$11*H2005^Params!$B$12)*_xlfn.GAMMA.INV((H2005-(1-Params!$B$4))/Params!$B$4,Params!$B$5,Params!$B$6),1)))</f>
        <v/>
      </c>
      <c r="U2005" s="9">
        <f>ROUND(_xlfn.NORM.INV(I2005,Params!$B$13,Params!$B$14),1)</f>
        <v/>
      </c>
      <c r="V2005" s="9">
        <f>ROUND(_xlfn.NORM.INV(J2005,Params!$B$15,Params!$B$16),2)</f>
        <v/>
      </c>
      <c r="W2005" s="9">
        <f>ROUND(_xlfn.NORM.INV(K2005,Params!$B$13,Params!$B$14),1)</f>
        <v/>
      </c>
      <c r="X2005" s="9">
        <f>ROUND(_xlfn.NORM.INV(L2005,Params!$B$15,Params!$B$16),2)</f>
        <v/>
      </c>
      <c r="Y2005" s="9">
        <f>ROUND(_xlfn.NORM.INV(M2005,Params!$B$15,Params!$B$16)+Params!$B$17+Params!$B$18*M2005,2)</f>
        <v/>
      </c>
      <c r="Z2005" s="9">
        <f>ROUND(_xlfn.NORM.INV(N2005,Params!$B$13,Params!$B$14)+Params!$B$17+Params!$B$18*N2005,1)</f>
        <v/>
      </c>
    </row>
    <row r="2006">
      <c r="A2006" s="11" t="n">
        <v>2005</v>
      </c>
      <c r="B2006" s="12">
        <f>INT((A2006-1)/122)+1</f>
        <v/>
      </c>
      <c r="C2006" s="13" t="n">
        <v>0.10961</v>
      </c>
      <c r="D2006" s="13" t="n">
        <v>0.226036</v>
      </c>
      <c r="E2006" s="13" t="n">
        <v>0.466595</v>
      </c>
      <c r="F2006" s="13" t="n">
        <v>0.28076</v>
      </c>
      <c r="G2006" s="13" t="n">
        <v>0.641425</v>
      </c>
      <c r="H2006" s="13" t="n">
        <v>0.921726</v>
      </c>
      <c r="I2006" s="13" t="n">
        <v>0.81276</v>
      </c>
      <c r="J2006" s="13" t="n">
        <v>0.271719</v>
      </c>
      <c r="K2006" s="13" t="n">
        <v>0.022114</v>
      </c>
      <c r="L2006" s="13" t="n">
        <v>0.011392</v>
      </c>
      <c r="M2006" s="13" t="n">
        <v>0.8912910000000001</v>
      </c>
      <c r="N2006" s="13" t="n">
        <v>0.003485</v>
      </c>
      <c r="O2006" s="9">
        <f>IF(C2006&lt;=1-Params!$B$4,0,MAX(0.1,ROUND(_xlfn.GAMMA.INV((C2006-(1-Params!$B$4))/Params!$B$4,Params!$B$5,Params!$B$6),1)))</f>
        <v/>
      </c>
      <c r="P2006" s="9">
        <f>IF(D2006&lt;=1-Params!$B$7,0,ROUND(_xlfn.GAMMA.INV((D2006-(1-Params!$B$7))/Params!$B$7,Params!$B$8,Params!$B$9),3))</f>
        <v/>
      </c>
      <c r="Q2006" s="9">
        <f>IF(E2006&lt;=1-Params!$B$4,0,MAX(0.1,ROUND(_xlfn.GAMMA.INV((E2006-(1-Params!$B$4))/Params!$B$4,Params!$B$5,Params!$B$6),1)))</f>
        <v/>
      </c>
      <c r="R2006" s="9">
        <f>IF(F2006&lt;=1-Params!$B$7,0,ROUND(_xlfn.GAMMA.INV((F2006-(1-Params!$B$7))/Params!$B$7,Params!$B$8,Params!$B$9),3))</f>
        <v/>
      </c>
      <c r="S2006" s="9">
        <f>IF(G2006&lt;=1-Params!$B$7,0,ROUND((Params!$B$10+Params!$B$11*G2006^Params!$B$12)*_xlfn.GAMMA.INV((G2006-(1-Params!$B$7))/Params!$B$7,Params!$B$8,Params!$B$9),3))</f>
        <v/>
      </c>
      <c r="T2006" s="9">
        <f>IF(H2006&lt;=1-Params!$B$4,0,MAX(0.1,ROUND((Params!$B$10+Params!$B$11*H2006^Params!$B$12)*_xlfn.GAMMA.INV((H2006-(1-Params!$B$4))/Params!$B$4,Params!$B$5,Params!$B$6),1)))</f>
        <v/>
      </c>
      <c r="U2006" s="9">
        <f>ROUND(_xlfn.NORM.INV(I2006,Params!$B$13,Params!$B$14),1)</f>
        <v/>
      </c>
      <c r="V2006" s="9">
        <f>ROUND(_xlfn.NORM.INV(J2006,Params!$B$15,Params!$B$16),2)</f>
        <v/>
      </c>
      <c r="W2006" s="9">
        <f>ROUND(_xlfn.NORM.INV(K2006,Params!$B$13,Params!$B$14),1)</f>
        <v/>
      </c>
      <c r="X2006" s="9">
        <f>ROUND(_xlfn.NORM.INV(L2006,Params!$B$15,Params!$B$16),2)</f>
        <v/>
      </c>
      <c r="Y2006" s="9">
        <f>ROUND(_xlfn.NORM.INV(M2006,Params!$B$15,Params!$B$16)+Params!$B$17+Params!$B$18*M2006,2)</f>
        <v/>
      </c>
      <c r="Z2006" s="9">
        <f>ROUND(_xlfn.NORM.INV(N2006,Params!$B$13,Params!$B$14)+Params!$B$17+Params!$B$18*N2006,1)</f>
        <v/>
      </c>
    </row>
    <row r="2007">
      <c r="A2007" s="11" t="n">
        <v>2006</v>
      </c>
      <c r="B2007" s="12">
        <f>INT((A2007-1)/122)+1</f>
        <v/>
      </c>
      <c r="C2007" s="13" t="n">
        <v>0.871739</v>
      </c>
      <c r="D2007" s="13" t="n">
        <v>0.690266</v>
      </c>
      <c r="E2007" s="13" t="n">
        <v>0.908707</v>
      </c>
      <c r="F2007" s="13" t="n">
        <v>0.479822</v>
      </c>
      <c r="G2007" s="13" t="n">
        <v>0.634825</v>
      </c>
      <c r="H2007" s="13" t="n">
        <v>0.681242</v>
      </c>
      <c r="I2007" s="13" t="n">
        <v>0.59182</v>
      </c>
      <c r="J2007" s="13" t="n">
        <v>0.623959</v>
      </c>
      <c r="K2007" s="13" t="n">
        <v>0.059297</v>
      </c>
      <c r="L2007" s="13" t="n">
        <v>0.022202</v>
      </c>
      <c r="M2007" s="13" t="n">
        <v>0.371538</v>
      </c>
      <c r="N2007" s="13" t="n">
        <v>0.003461</v>
      </c>
      <c r="O2007" s="9">
        <f>IF(C2007&lt;=1-Params!$B$4,0,MAX(0.1,ROUND(_xlfn.GAMMA.INV((C2007-(1-Params!$B$4))/Params!$B$4,Params!$B$5,Params!$B$6),1)))</f>
        <v/>
      </c>
      <c r="P2007" s="9">
        <f>IF(D2007&lt;=1-Params!$B$7,0,ROUND(_xlfn.GAMMA.INV((D2007-(1-Params!$B$7))/Params!$B$7,Params!$B$8,Params!$B$9),3))</f>
        <v/>
      </c>
      <c r="Q2007" s="9">
        <f>IF(E2007&lt;=1-Params!$B$4,0,MAX(0.1,ROUND(_xlfn.GAMMA.INV((E2007-(1-Params!$B$4))/Params!$B$4,Params!$B$5,Params!$B$6),1)))</f>
        <v/>
      </c>
      <c r="R2007" s="9">
        <f>IF(F2007&lt;=1-Params!$B$7,0,ROUND(_xlfn.GAMMA.INV((F2007-(1-Params!$B$7))/Params!$B$7,Params!$B$8,Params!$B$9),3))</f>
        <v/>
      </c>
      <c r="S2007" s="9">
        <f>IF(G2007&lt;=1-Params!$B$7,0,ROUND((Params!$B$10+Params!$B$11*G2007^Params!$B$12)*_xlfn.GAMMA.INV((G2007-(1-Params!$B$7))/Params!$B$7,Params!$B$8,Params!$B$9),3))</f>
        <v/>
      </c>
      <c r="T2007" s="9">
        <f>IF(H2007&lt;=1-Params!$B$4,0,MAX(0.1,ROUND((Params!$B$10+Params!$B$11*H2007^Params!$B$12)*_xlfn.GAMMA.INV((H2007-(1-Params!$B$4))/Params!$B$4,Params!$B$5,Params!$B$6),1)))</f>
        <v/>
      </c>
      <c r="U2007" s="9">
        <f>ROUND(_xlfn.NORM.INV(I2007,Params!$B$13,Params!$B$14),1)</f>
        <v/>
      </c>
      <c r="V2007" s="9">
        <f>ROUND(_xlfn.NORM.INV(J2007,Params!$B$15,Params!$B$16),2)</f>
        <v/>
      </c>
      <c r="W2007" s="9">
        <f>ROUND(_xlfn.NORM.INV(K2007,Params!$B$13,Params!$B$14),1)</f>
        <v/>
      </c>
      <c r="X2007" s="9">
        <f>ROUND(_xlfn.NORM.INV(L2007,Params!$B$15,Params!$B$16),2)</f>
        <v/>
      </c>
      <c r="Y2007" s="9">
        <f>ROUND(_xlfn.NORM.INV(M2007,Params!$B$15,Params!$B$16)+Params!$B$17+Params!$B$18*M2007,2)</f>
        <v/>
      </c>
      <c r="Z2007" s="9">
        <f>ROUND(_xlfn.NORM.INV(N2007,Params!$B$13,Params!$B$14)+Params!$B$17+Params!$B$18*N2007,1)</f>
        <v/>
      </c>
    </row>
    <row r="2008">
      <c r="A2008" s="11" t="n">
        <v>2007</v>
      </c>
      <c r="B2008" s="12">
        <f>INT((A2008-1)/122)+1</f>
        <v/>
      </c>
      <c r="C2008" s="13" t="n">
        <v>0.21073</v>
      </c>
      <c r="D2008" s="13" t="n">
        <v>0.360682</v>
      </c>
      <c r="E2008" s="13" t="n">
        <v>0.045588</v>
      </c>
      <c r="F2008" s="13" t="n">
        <v>0.158052</v>
      </c>
      <c r="G2008" s="13" t="n">
        <v>0.475323</v>
      </c>
      <c r="H2008" s="13" t="n">
        <v>0.899602</v>
      </c>
      <c r="I2008" s="13" t="n">
        <v>0.877306</v>
      </c>
      <c r="J2008" s="13" t="n">
        <v>0.391847</v>
      </c>
      <c r="K2008" s="13" t="n">
        <v>0.15493</v>
      </c>
      <c r="L2008" s="13" t="n">
        <v>0.152369</v>
      </c>
      <c r="M2008" s="13" t="n">
        <v>0.903239</v>
      </c>
      <c r="N2008" s="13" t="n">
        <v>0.013292</v>
      </c>
      <c r="O2008" s="9">
        <f>IF(C2008&lt;=1-Params!$B$4,0,MAX(0.1,ROUND(_xlfn.GAMMA.INV((C2008-(1-Params!$B$4))/Params!$B$4,Params!$B$5,Params!$B$6),1)))</f>
        <v/>
      </c>
      <c r="P2008" s="9">
        <f>IF(D2008&lt;=1-Params!$B$7,0,ROUND(_xlfn.GAMMA.INV((D2008-(1-Params!$B$7))/Params!$B$7,Params!$B$8,Params!$B$9),3))</f>
        <v/>
      </c>
      <c r="Q2008" s="9">
        <f>IF(E2008&lt;=1-Params!$B$4,0,MAX(0.1,ROUND(_xlfn.GAMMA.INV((E2008-(1-Params!$B$4))/Params!$B$4,Params!$B$5,Params!$B$6),1)))</f>
        <v/>
      </c>
      <c r="R2008" s="9">
        <f>IF(F2008&lt;=1-Params!$B$7,0,ROUND(_xlfn.GAMMA.INV((F2008-(1-Params!$B$7))/Params!$B$7,Params!$B$8,Params!$B$9),3))</f>
        <v/>
      </c>
      <c r="S2008" s="9">
        <f>IF(G2008&lt;=1-Params!$B$7,0,ROUND((Params!$B$10+Params!$B$11*G2008^Params!$B$12)*_xlfn.GAMMA.INV((G2008-(1-Params!$B$7))/Params!$B$7,Params!$B$8,Params!$B$9),3))</f>
        <v/>
      </c>
      <c r="T2008" s="9">
        <f>IF(H2008&lt;=1-Params!$B$4,0,MAX(0.1,ROUND((Params!$B$10+Params!$B$11*H2008^Params!$B$12)*_xlfn.GAMMA.INV((H2008-(1-Params!$B$4))/Params!$B$4,Params!$B$5,Params!$B$6),1)))</f>
        <v/>
      </c>
      <c r="U2008" s="9">
        <f>ROUND(_xlfn.NORM.INV(I2008,Params!$B$13,Params!$B$14),1)</f>
        <v/>
      </c>
      <c r="V2008" s="9">
        <f>ROUND(_xlfn.NORM.INV(J2008,Params!$B$15,Params!$B$16),2)</f>
        <v/>
      </c>
      <c r="W2008" s="9">
        <f>ROUND(_xlfn.NORM.INV(K2008,Params!$B$13,Params!$B$14),1)</f>
        <v/>
      </c>
      <c r="X2008" s="9">
        <f>ROUND(_xlfn.NORM.INV(L2008,Params!$B$15,Params!$B$16),2)</f>
        <v/>
      </c>
      <c r="Y2008" s="9">
        <f>ROUND(_xlfn.NORM.INV(M2008,Params!$B$15,Params!$B$16)+Params!$B$17+Params!$B$18*M2008,2)</f>
        <v/>
      </c>
      <c r="Z2008" s="9">
        <f>ROUND(_xlfn.NORM.INV(N2008,Params!$B$13,Params!$B$14)+Params!$B$17+Params!$B$18*N2008,1)</f>
        <v/>
      </c>
    </row>
    <row r="2009">
      <c r="A2009" s="11" t="n">
        <v>2008</v>
      </c>
      <c r="B2009" s="12">
        <f>INT((A2009-1)/122)+1</f>
        <v/>
      </c>
      <c r="C2009" s="13" t="n">
        <v>0.67744</v>
      </c>
      <c r="D2009" s="13" t="n">
        <v>0.85429</v>
      </c>
      <c r="E2009" s="13" t="n">
        <v>0.011838</v>
      </c>
      <c r="F2009" s="13" t="n">
        <v>0.361699</v>
      </c>
      <c r="G2009" s="13" t="n">
        <v>0.152678</v>
      </c>
      <c r="H2009" s="13" t="n">
        <v>0.010854</v>
      </c>
      <c r="I2009" s="13" t="n">
        <v>0.361001</v>
      </c>
      <c r="J2009" s="13" t="n">
        <v>0.247492</v>
      </c>
      <c r="K2009" s="13" t="n">
        <v>0.008273000000000001</v>
      </c>
      <c r="L2009" s="13" t="n">
        <v>0.552894</v>
      </c>
      <c r="M2009" s="13" t="n">
        <v>0.799028</v>
      </c>
      <c r="N2009" s="13" t="n">
        <v>0.01803</v>
      </c>
      <c r="O2009" s="9">
        <f>IF(C2009&lt;=1-Params!$B$4,0,MAX(0.1,ROUND(_xlfn.GAMMA.INV((C2009-(1-Params!$B$4))/Params!$B$4,Params!$B$5,Params!$B$6),1)))</f>
        <v/>
      </c>
      <c r="P2009" s="9">
        <f>IF(D2009&lt;=1-Params!$B$7,0,ROUND(_xlfn.GAMMA.INV((D2009-(1-Params!$B$7))/Params!$B$7,Params!$B$8,Params!$B$9),3))</f>
        <v/>
      </c>
      <c r="Q2009" s="9">
        <f>IF(E2009&lt;=1-Params!$B$4,0,MAX(0.1,ROUND(_xlfn.GAMMA.INV((E2009-(1-Params!$B$4))/Params!$B$4,Params!$B$5,Params!$B$6),1)))</f>
        <v/>
      </c>
      <c r="R2009" s="9">
        <f>IF(F2009&lt;=1-Params!$B$7,0,ROUND(_xlfn.GAMMA.INV((F2009-(1-Params!$B$7))/Params!$B$7,Params!$B$8,Params!$B$9),3))</f>
        <v/>
      </c>
      <c r="S2009" s="9">
        <f>IF(G2009&lt;=1-Params!$B$7,0,ROUND((Params!$B$10+Params!$B$11*G2009^Params!$B$12)*_xlfn.GAMMA.INV((G2009-(1-Params!$B$7))/Params!$B$7,Params!$B$8,Params!$B$9),3))</f>
        <v/>
      </c>
      <c r="T2009" s="9">
        <f>IF(H2009&lt;=1-Params!$B$4,0,MAX(0.1,ROUND((Params!$B$10+Params!$B$11*H2009^Params!$B$12)*_xlfn.GAMMA.INV((H2009-(1-Params!$B$4))/Params!$B$4,Params!$B$5,Params!$B$6),1)))</f>
        <v/>
      </c>
      <c r="U2009" s="9">
        <f>ROUND(_xlfn.NORM.INV(I2009,Params!$B$13,Params!$B$14),1)</f>
        <v/>
      </c>
      <c r="V2009" s="9">
        <f>ROUND(_xlfn.NORM.INV(J2009,Params!$B$15,Params!$B$16),2)</f>
        <v/>
      </c>
      <c r="W2009" s="9">
        <f>ROUND(_xlfn.NORM.INV(K2009,Params!$B$13,Params!$B$14),1)</f>
        <v/>
      </c>
      <c r="X2009" s="9">
        <f>ROUND(_xlfn.NORM.INV(L2009,Params!$B$15,Params!$B$16),2)</f>
        <v/>
      </c>
      <c r="Y2009" s="9">
        <f>ROUND(_xlfn.NORM.INV(M2009,Params!$B$15,Params!$B$16)+Params!$B$17+Params!$B$18*M2009,2)</f>
        <v/>
      </c>
      <c r="Z2009" s="9">
        <f>ROUND(_xlfn.NORM.INV(N2009,Params!$B$13,Params!$B$14)+Params!$B$17+Params!$B$18*N2009,1)</f>
        <v/>
      </c>
    </row>
    <row r="2010">
      <c r="A2010" s="11" t="n">
        <v>2009</v>
      </c>
      <c r="B2010" s="12">
        <f>INT((A2010-1)/122)+1</f>
        <v/>
      </c>
      <c r="C2010" s="13" t="n">
        <v>0.820453</v>
      </c>
      <c r="D2010" s="13" t="n">
        <v>0.5326149999999999</v>
      </c>
      <c r="E2010" s="13" t="n">
        <v>0.002697</v>
      </c>
      <c r="F2010" s="13" t="n">
        <v>0.060397</v>
      </c>
      <c r="G2010" s="13" t="n">
        <v>0.768705</v>
      </c>
      <c r="H2010" s="13" t="n">
        <v>0.394107</v>
      </c>
      <c r="I2010" s="13" t="n">
        <v>0.337404</v>
      </c>
      <c r="J2010" s="13" t="n">
        <v>0.039899</v>
      </c>
      <c r="K2010" s="13" t="n">
        <v>0.022612</v>
      </c>
      <c r="L2010" s="13" t="n">
        <v>0.745528</v>
      </c>
      <c r="M2010" s="13" t="n">
        <v>0.476938</v>
      </c>
      <c r="N2010" s="13" t="n">
        <v>0.025275</v>
      </c>
      <c r="O2010" s="9">
        <f>IF(C2010&lt;=1-Params!$B$4,0,MAX(0.1,ROUND(_xlfn.GAMMA.INV((C2010-(1-Params!$B$4))/Params!$B$4,Params!$B$5,Params!$B$6),1)))</f>
        <v/>
      </c>
      <c r="P2010" s="9">
        <f>IF(D2010&lt;=1-Params!$B$7,0,ROUND(_xlfn.GAMMA.INV((D2010-(1-Params!$B$7))/Params!$B$7,Params!$B$8,Params!$B$9),3))</f>
        <v/>
      </c>
      <c r="Q2010" s="9">
        <f>IF(E2010&lt;=1-Params!$B$4,0,MAX(0.1,ROUND(_xlfn.GAMMA.INV((E2010-(1-Params!$B$4))/Params!$B$4,Params!$B$5,Params!$B$6),1)))</f>
        <v/>
      </c>
      <c r="R2010" s="9">
        <f>IF(F2010&lt;=1-Params!$B$7,0,ROUND(_xlfn.GAMMA.INV((F2010-(1-Params!$B$7))/Params!$B$7,Params!$B$8,Params!$B$9),3))</f>
        <v/>
      </c>
      <c r="S2010" s="9">
        <f>IF(G2010&lt;=1-Params!$B$7,0,ROUND((Params!$B$10+Params!$B$11*G2010^Params!$B$12)*_xlfn.GAMMA.INV((G2010-(1-Params!$B$7))/Params!$B$7,Params!$B$8,Params!$B$9),3))</f>
        <v/>
      </c>
      <c r="T2010" s="9">
        <f>IF(H2010&lt;=1-Params!$B$4,0,MAX(0.1,ROUND((Params!$B$10+Params!$B$11*H2010^Params!$B$12)*_xlfn.GAMMA.INV((H2010-(1-Params!$B$4))/Params!$B$4,Params!$B$5,Params!$B$6),1)))</f>
        <v/>
      </c>
      <c r="U2010" s="9">
        <f>ROUND(_xlfn.NORM.INV(I2010,Params!$B$13,Params!$B$14),1)</f>
        <v/>
      </c>
      <c r="V2010" s="9">
        <f>ROUND(_xlfn.NORM.INV(J2010,Params!$B$15,Params!$B$16),2)</f>
        <v/>
      </c>
      <c r="W2010" s="9">
        <f>ROUND(_xlfn.NORM.INV(K2010,Params!$B$13,Params!$B$14),1)</f>
        <v/>
      </c>
      <c r="X2010" s="9">
        <f>ROUND(_xlfn.NORM.INV(L2010,Params!$B$15,Params!$B$16),2)</f>
        <v/>
      </c>
      <c r="Y2010" s="9">
        <f>ROUND(_xlfn.NORM.INV(M2010,Params!$B$15,Params!$B$16)+Params!$B$17+Params!$B$18*M2010,2)</f>
        <v/>
      </c>
      <c r="Z2010" s="9">
        <f>ROUND(_xlfn.NORM.INV(N2010,Params!$B$13,Params!$B$14)+Params!$B$17+Params!$B$18*N2010,1)</f>
        <v/>
      </c>
    </row>
    <row r="2011">
      <c r="A2011" s="11" t="n">
        <v>2010</v>
      </c>
      <c r="B2011" s="12">
        <f>INT((A2011-1)/122)+1</f>
        <v/>
      </c>
      <c r="C2011" s="13" t="n">
        <v>0.20607</v>
      </c>
      <c r="D2011" s="13" t="n">
        <v>0.210449</v>
      </c>
      <c r="E2011" s="13" t="n">
        <v>0.961147</v>
      </c>
      <c r="F2011" s="13" t="n">
        <v>0.152163</v>
      </c>
      <c r="G2011" s="13" t="n">
        <v>0.074063</v>
      </c>
      <c r="H2011" s="13" t="n">
        <v>0.506059</v>
      </c>
      <c r="I2011" s="13" t="n">
        <v>0.7181070000000001</v>
      </c>
      <c r="J2011" s="13" t="n">
        <v>0.038678</v>
      </c>
      <c r="K2011" s="13" t="n">
        <v>0.177117</v>
      </c>
      <c r="L2011" s="13" t="n">
        <v>0.607375</v>
      </c>
      <c r="M2011" s="13" t="n">
        <v>0.546521</v>
      </c>
      <c r="N2011" s="13" t="n">
        <v>0.111931</v>
      </c>
      <c r="O2011" s="9">
        <f>IF(C2011&lt;=1-Params!$B$4,0,MAX(0.1,ROUND(_xlfn.GAMMA.INV((C2011-(1-Params!$B$4))/Params!$B$4,Params!$B$5,Params!$B$6),1)))</f>
        <v/>
      </c>
      <c r="P2011" s="9">
        <f>IF(D2011&lt;=1-Params!$B$7,0,ROUND(_xlfn.GAMMA.INV((D2011-(1-Params!$B$7))/Params!$B$7,Params!$B$8,Params!$B$9),3))</f>
        <v/>
      </c>
      <c r="Q2011" s="9">
        <f>IF(E2011&lt;=1-Params!$B$4,0,MAX(0.1,ROUND(_xlfn.GAMMA.INV((E2011-(1-Params!$B$4))/Params!$B$4,Params!$B$5,Params!$B$6),1)))</f>
        <v/>
      </c>
      <c r="R2011" s="9">
        <f>IF(F2011&lt;=1-Params!$B$7,0,ROUND(_xlfn.GAMMA.INV((F2011-(1-Params!$B$7))/Params!$B$7,Params!$B$8,Params!$B$9),3))</f>
        <v/>
      </c>
      <c r="S2011" s="9">
        <f>IF(G2011&lt;=1-Params!$B$7,0,ROUND((Params!$B$10+Params!$B$11*G2011^Params!$B$12)*_xlfn.GAMMA.INV((G2011-(1-Params!$B$7))/Params!$B$7,Params!$B$8,Params!$B$9),3))</f>
        <v/>
      </c>
      <c r="T2011" s="9">
        <f>IF(H2011&lt;=1-Params!$B$4,0,MAX(0.1,ROUND((Params!$B$10+Params!$B$11*H2011^Params!$B$12)*_xlfn.GAMMA.INV((H2011-(1-Params!$B$4))/Params!$B$4,Params!$B$5,Params!$B$6),1)))</f>
        <v/>
      </c>
      <c r="U2011" s="9">
        <f>ROUND(_xlfn.NORM.INV(I2011,Params!$B$13,Params!$B$14),1)</f>
        <v/>
      </c>
      <c r="V2011" s="9">
        <f>ROUND(_xlfn.NORM.INV(J2011,Params!$B$15,Params!$B$16),2)</f>
        <v/>
      </c>
      <c r="W2011" s="9">
        <f>ROUND(_xlfn.NORM.INV(K2011,Params!$B$13,Params!$B$14),1)</f>
        <v/>
      </c>
      <c r="X2011" s="9">
        <f>ROUND(_xlfn.NORM.INV(L2011,Params!$B$15,Params!$B$16),2)</f>
        <v/>
      </c>
      <c r="Y2011" s="9">
        <f>ROUND(_xlfn.NORM.INV(M2011,Params!$B$15,Params!$B$16)+Params!$B$17+Params!$B$18*M2011,2)</f>
        <v/>
      </c>
      <c r="Z2011" s="9">
        <f>ROUND(_xlfn.NORM.INV(N2011,Params!$B$13,Params!$B$14)+Params!$B$17+Params!$B$18*N2011,1)</f>
        <v/>
      </c>
    </row>
    <row r="2012">
      <c r="A2012" s="11" t="n">
        <v>2011</v>
      </c>
      <c r="B2012" s="12">
        <f>INT((A2012-1)/122)+1</f>
        <v/>
      </c>
      <c r="C2012" s="13" t="n">
        <v>0.273282</v>
      </c>
      <c r="D2012" s="13" t="n">
        <v>0.776097</v>
      </c>
      <c r="E2012" s="13" t="n">
        <v>0.670427</v>
      </c>
      <c r="F2012" s="13" t="n">
        <v>0.021027</v>
      </c>
      <c r="G2012" s="13" t="n">
        <v>0.498927</v>
      </c>
      <c r="H2012" s="13" t="n">
        <v>0.335846</v>
      </c>
      <c r="I2012" s="13" t="n">
        <v>0.158217</v>
      </c>
      <c r="J2012" s="13" t="n">
        <v>0.05323</v>
      </c>
      <c r="K2012" s="13" t="n">
        <v>0.404101</v>
      </c>
      <c r="L2012" s="13" t="n">
        <v>0.930754</v>
      </c>
      <c r="M2012" s="13" t="n">
        <v>0.889397</v>
      </c>
      <c r="N2012" s="13" t="n">
        <v>0.164795</v>
      </c>
      <c r="O2012" s="9">
        <f>IF(C2012&lt;=1-Params!$B$4,0,MAX(0.1,ROUND(_xlfn.GAMMA.INV((C2012-(1-Params!$B$4))/Params!$B$4,Params!$B$5,Params!$B$6),1)))</f>
        <v/>
      </c>
      <c r="P2012" s="9">
        <f>IF(D2012&lt;=1-Params!$B$7,0,ROUND(_xlfn.GAMMA.INV((D2012-(1-Params!$B$7))/Params!$B$7,Params!$B$8,Params!$B$9),3))</f>
        <v/>
      </c>
      <c r="Q2012" s="9">
        <f>IF(E2012&lt;=1-Params!$B$4,0,MAX(0.1,ROUND(_xlfn.GAMMA.INV((E2012-(1-Params!$B$4))/Params!$B$4,Params!$B$5,Params!$B$6),1)))</f>
        <v/>
      </c>
      <c r="R2012" s="9">
        <f>IF(F2012&lt;=1-Params!$B$7,0,ROUND(_xlfn.GAMMA.INV((F2012-(1-Params!$B$7))/Params!$B$7,Params!$B$8,Params!$B$9),3))</f>
        <v/>
      </c>
      <c r="S2012" s="9">
        <f>IF(G2012&lt;=1-Params!$B$7,0,ROUND((Params!$B$10+Params!$B$11*G2012^Params!$B$12)*_xlfn.GAMMA.INV((G2012-(1-Params!$B$7))/Params!$B$7,Params!$B$8,Params!$B$9),3))</f>
        <v/>
      </c>
      <c r="T2012" s="9">
        <f>IF(H2012&lt;=1-Params!$B$4,0,MAX(0.1,ROUND((Params!$B$10+Params!$B$11*H2012^Params!$B$12)*_xlfn.GAMMA.INV((H2012-(1-Params!$B$4))/Params!$B$4,Params!$B$5,Params!$B$6),1)))</f>
        <v/>
      </c>
      <c r="U2012" s="9">
        <f>ROUND(_xlfn.NORM.INV(I2012,Params!$B$13,Params!$B$14),1)</f>
        <v/>
      </c>
      <c r="V2012" s="9">
        <f>ROUND(_xlfn.NORM.INV(J2012,Params!$B$15,Params!$B$16),2)</f>
        <v/>
      </c>
      <c r="W2012" s="9">
        <f>ROUND(_xlfn.NORM.INV(K2012,Params!$B$13,Params!$B$14),1)</f>
        <v/>
      </c>
      <c r="X2012" s="9">
        <f>ROUND(_xlfn.NORM.INV(L2012,Params!$B$15,Params!$B$16),2)</f>
        <v/>
      </c>
      <c r="Y2012" s="9">
        <f>ROUND(_xlfn.NORM.INV(M2012,Params!$B$15,Params!$B$16)+Params!$B$17+Params!$B$18*M2012,2)</f>
        <v/>
      </c>
      <c r="Z2012" s="9">
        <f>ROUND(_xlfn.NORM.INV(N2012,Params!$B$13,Params!$B$14)+Params!$B$17+Params!$B$18*N2012,1)</f>
        <v/>
      </c>
    </row>
    <row r="2013">
      <c r="A2013" s="11" t="n">
        <v>2012</v>
      </c>
      <c r="B2013" s="12">
        <f>INT((A2013-1)/122)+1</f>
        <v/>
      </c>
      <c r="C2013" s="13" t="n">
        <v>0.382638</v>
      </c>
      <c r="D2013" s="13" t="n">
        <v>0.650832</v>
      </c>
      <c r="E2013" s="13" t="n">
        <v>0.647553</v>
      </c>
      <c r="F2013" s="13" t="n">
        <v>0.251727</v>
      </c>
      <c r="G2013" s="13" t="n">
        <v>0.019997</v>
      </c>
      <c r="H2013" s="13" t="n">
        <v>0.696225</v>
      </c>
      <c r="I2013" s="13" t="n">
        <v>0.303564</v>
      </c>
      <c r="J2013" s="13" t="n">
        <v>0.010471</v>
      </c>
      <c r="K2013" s="13" t="n">
        <v>0.07682799999999999</v>
      </c>
      <c r="L2013" s="13" t="n">
        <v>0.920249</v>
      </c>
      <c r="M2013" s="13" t="n">
        <v>0.925677</v>
      </c>
      <c r="N2013" s="13" t="n">
        <v>0.263365</v>
      </c>
      <c r="O2013" s="9">
        <f>IF(C2013&lt;=1-Params!$B$4,0,MAX(0.1,ROUND(_xlfn.GAMMA.INV((C2013-(1-Params!$B$4))/Params!$B$4,Params!$B$5,Params!$B$6),1)))</f>
        <v/>
      </c>
      <c r="P2013" s="9">
        <f>IF(D2013&lt;=1-Params!$B$7,0,ROUND(_xlfn.GAMMA.INV((D2013-(1-Params!$B$7))/Params!$B$7,Params!$B$8,Params!$B$9),3))</f>
        <v/>
      </c>
      <c r="Q2013" s="9">
        <f>IF(E2013&lt;=1-Params!$B$4,0,MAX(0.1,ROUND(_xlfn.GAMMA.INV((E2013-(1-Params!$B$4))/Params!$B$4,Params!$B$5,Params!$B$6),1)))</f>
        <v/>
      </c>
      <c r="R2013" s="9">
        <f>IF(F2013&lt;=1-Params!$B$7,0,ROUND(_xlfn.GAMMA.INV((F2013-(1-Params!$B$7))/Params!$B$7,Params!$B$8,Params!$B$9),3))</f>
        <v/>
      </c>
      <c r="S2013" s="9">
        <f>IF(G2013&lt;=1-Params!$B$7,0,ROUND((Params!$B$10+Params!$B$11*G2013^Params!$B$12)*_xlfn.GAMMA.INV((G2013-(1-Params!$B$7))/Params!$B$7,Params!$B$8,Params!$B$9),3))</f>
        <v/>
      </c>
      <c r="T2013" s="9">
        <f>IF(H2013&lt;=1-Params!$B$4,0,MAX(0.1,ROUND((Params!$B$10+Params!$B$11*H2013^Params!$B$12)*_xlfn.GAMMA.INV((H2013-(1-Params!$B$4))/Params!$B$4,Params!$B$5,Params!$B$6),1)))</f>
        <v/>
      </c>
      <c r="U2013" s="9">
        <f>ROUND(_xlfn.NORM.INV(I2013,Params!$B$13,Params!$B$14),1)</f>
        <v/>
      </c>
      <c r="V2013" s="9">
        <f>ROUND(_xlfn.NORM.INV(J2013,Params!$B$15,Params!$B$16),2)</f>
        <v/>
      </c>
      <c r="W2013" s="9">
        <f>ROUND(_xlfn.NORM.INV(K2013,Params!$B$13,Params!$B$14),1)</f>
        <v/>
      </c>
      <c r="X2013" s="9">
        <f>ROUND(_xlfn.NORM.INV(L2013,Params!$B$15,Params!$B$16),2)</f>
        <v/>
      </c>
      <c r="Y2013" s="9">
        <f>ROUND(_xlfn.NORM.INV(M2013,Params!$B$15,Params!$B$16)+Params!$B$17+Params!$B$18*M2013,2)</f>
        <v/>
      </c>
      <c r="Z2013" s="9">
        <f>ROUND(_xlfn.NORM.INV(N2013,Params!$B$13,Params!$B$14)+Params!$B$17+Params!$B$18*N2013,1)</f>
        <v/>
      </c>
    </row>
    <row r="2014">
      <c r="A2014" s="11" t="n">
        <v>2013</v>
      </c>
      <c r="B2014" s="12">
        <f>INT((A2014-1)/122)+1</f>
        <v/>
      </c>
      <c r="C2014" s="13" t="n">
        <v>0.803578</v>
      </c>
      <c r="D2014" s="13" t="n">
        <v>0.752368</v>
      </c>
      <c r="E2014" s="13" t="n">
        <v>0.861491</v>
      </c>
      <c r="F2014" s="13" t="n">
        <v>0.784484</v>
      </c>
      <c r="G2014" s="13" t="n">
        <v>0.298048</v>
      </c>
      <c r="H2014" s="13" t="n">
        <v>0.57057</v>
      </c>
      <c r="I2014" s="13" t="n">
        <v>0.16942</v>
      </c>
      <c r="J2014" s="13" t="n">
        <v>0.000251</v>
      </c>
      <c r="K2014" s="13" t="n">
        <v>0.102675</v>
      </c>
      <c r="L2014" s="13" t="n">
        <v>0.995309</v>
      </c>
      <c r="M2014" s="13" t="n">
        <v>0.455736</v>
      </c>
      <c r="N2014" s="13" t="n">
        <v>0.187963</v>
      </c>
      <c r="O2014" s="9">
        <f>IF(C2014&lt;=1-Params!$B$4,0,MAX(0.1,ROUND(_xlfn.GAMMA.INV((C2014-(1-Params!$B$4))/Params!$B$4,Params!$B$5,Params!$B$6),1)))</f>
        <v/>
      </c>
      <c r="P2014" s="9">
        <f>IF(D2014&lt;=1-Params!$B$7,0,ROUND(_xlfn.GAMMA.INV((D2014-(1-Params!$B$7))/Params!$B$7,Params!$B$8,Params!$B$9),3))</f>
        <v/>
      </c>
      <c r="Q2014" s="9">
        <f>IF(E2014&lt;=1-Params!$B$4,0,MAX(0.1,ROUND(_xlfn.GAMMA.INV((E2014-(1-Params!$B$4))/Params!$B$4,Params!$B$5,Params!$B$6),1)))</f>
        <v/>
      </c>
      <c r="R2014" s="9">
        <f>IF(F2014&lt;=1-Params!$B$7,0,ROUND(_xlfn.GAMMA.INV((F2014-(1-Params!$B$7))/Params!$B$7,Params!$B$8,Params!$B$9),3))</f>
        <v/>
      </c>
      <c r="S2014" s="9">
        <f>IF(G2014&lt;=1-Params!$B$7,0,ROUND((Params!$B$10+Params!$B$11*G2014^Params!$B$12)*_xlfn.GAMMA.INV((G2014-(1-Params!$B$7))/Params!$B$7,Params!$B$8,Params!$B$9),3))</f>
        <v/>
      </c>
      <c r="T2014" s="9">
        <f>IF(H2014&lt;=1-Params!$B$4,0,MAX(0.1,ROUND((Params!$B$10+Params!$B$11*H2014^Params!$B$12)*_xlfn.GAMMA.INV((H2014-(1-Params!$B$4))/Params!$B$4,Params!$B$5,Params!$B$6),1)))</f>
        <v/>
      </c>
      <c r="U2014" s="9">
        <f>ROUND(_xlfn.NORM.INV(I2014,Params!$B$13,Params!$B$14),1)</f>
        <v/>
      </c>
      <c r="V2014" s="9">
        <f>ROUND(_xlfn.NORM.INV(J2014,Params!$B$15,Params!$B$16),2)</f>
        <v/>
      </c>
      <c r="W2014" s="9">
        <f>ROUND(_xlfn.NORM.INV(K2014,Params!$B$13,Params!$B$14),1)</f>
        <v/>
      </c>
      <c r="X2014" s="9">
        <f>ROUND(_xlfn.NORM.INV(L2014,Params!$B$15,Params!$B$16),2)</f>
        <v/>
      </c>
      <c r="Y2014" s="9">
        <f>ROUND(_xlfn.NORM.INV(M2014,Params!$B$15,Params!$B$16)+Params!$B$17+Params!$B$18*M2014,2)</f>
        <v/>
      </c>
      <c r="Z2014" s="9">
        <f>ROUND(_xlfn.NORM.INV(N2014,Params!$B$13,Params!$B$14)+Params!$B$17+Params!$B$18*N2014,1)</f>
        <v/>
      </c>
    </row>
    <row r="2015">
      <c r="A2015" s="11" t="n">
        <v>2014</v>
      </c>
      <c r="B2015" s="12">
        <f>INT((A2015-1)/122)+1</f>
        <v/>
      </c>
      <c r="C2015" s="13" t="n">
        <v>0.745849</v>
      </c>
      <c r="D2015" s="13" t="n">
        <v>0.155988</v>
      </c>
      <c r="E2015" s="13" t="n">
        <v>0.559327</v>
      </c>
      <c r="F2015" s="13" t="n">
        <v>0.1011</v>
      </c>
      <c r="G2015" s="13" t="n">
        <v>0.921944</v>
      </c>
      <c r="H2015" s="13" t="n">
        <v>0.139253</v>
      </c>
      <c r="I2015" s="13" t="n">
        <v>0.262911</v>
      </c>
      <c r="J2015" s="13" t="n">
        <v>0.02495</v>
      </c>
      <c r="K2015" s="13" t="n">
        <v>0.26218</v>
      </c>
      <c r="L2015" s="13" t="n">
        <v>0.771209</v>
      </c>
      <c r="M2015" s="13" t="n">
        <v>0.731149</v>
      </c>
      <c r="N2015" s="13" t="n">
        <v>0.079485</v>
      </c>
      <c r="O2015" s="9">
        <f>IF(C2015&lt;=1-Params!$B$4,0,MAX(0.1,ROUND(_xlfn.GAMMA.INV((C2015-(1-Params!$B$4))/Params!$B$4,Params!$B$5,Params!$B$6),1)))</f>
        <v/>
      </c>
      <c r="P2015" s="9">
        <f>IF(D2015&lt;=1-Params!$B$7,0,ROUND(_xlfn.GAMMA.INV((D2015-(1-Params!$B$7))/Params!$B$7,Params!$B$8,Params!$B$9),3))</f>
        <v/>
      </c>
      <c r="Q2015" s="9">
        <f>IF(E2015&lt;=1-Params!$B$4,0,MAX(0.1,ROUND(_xlfn.GAMMA.INV((E2015-(1-Params!$B$4))/Params!$B$4,Params!$B$5,Params!$B$6),1)))</f>
        <v/>
      </c>
      <c r="R2015" s="9">
        <f>IF(F2015&lt;=1-Params!$B$7,0,ROUND(_xlfn.GAMMA.INV((F2015-(1-Params!$B$7))/Params!$B$7,Params!$B$8,Params!$B$9),3))</f>
        <v/>
      </c>
      <c r="S2015" s="9">
        <f>IF(G2015&lt;=1-Params!$B$7,0,ROUND((Params!$B$10+Params!$B$11*G2015^Params!$B$12)*_xlfn.GAMMA.INV((G2015-(1-Params!$B$7))/Params!$B$7,Params!$B$8,Params!$B$9),3))</f>
        <v/>
      </c>
      <c r="T2015" s="9">
        <f>IF(H2015&lt;=1-Params!$B$4,0,MAX(0.1,ROUND((Params!$B$10+Params!$B$11*H2015^Params!$B$12)*_xlfn.GAMMA.INV((H2015-(1-Params!$B$4))/Params!$B$4,Params!$B$5,Params!$B$6),1)))</f>
        <v/>
      </c>
      <c r="U2015" s="9">
        <f>ROUND(_xlfn.NORM.INV(I2015,Params!$B$13,Params!$B$14),1)</f>
        <v/>
      </c>
      <c r="V2015" s="9">
        <f>ROUND(_xlfn.NORM.INV(J2015,Params!$B$15,Params!$B$16),2)</f>
        <v/>
      </c>
      <c r="W2015" s="9">
        <f>ROUND(_xlfn.NORM.INV(K2015,Params!$B$13,Params!$B$14),1)</f>
        <v/>
      </c>
      <c r="X2015" s="9">
        <f>ROUND(_xlfn.NORM.INV(L2015,Params!$B$15,Params!$B$16),2)</f>
        <v/>
      </c>
      <c r="Y2015" s="9">
        <f>ROUND(_xlfn.NORM.INV(M2015,Params!$B$15,Params!$B$16)+Params!$B$17+Params!$B$18*M2015,2)</f>
        <v/>
      </c>
      <c r="Z2015" s="9">
        <f>ROUND(_xlfn.NORM.INV(N2015,Params!$B$13,Params!$B$14)+Params!$B$17+Params!$B$18*N2015,1)</f>
        <v/>
      </c>
    </row>
    <row r="2016">
      <c r="A2016" s="11" t="n">
        <v>2015</v>
      </c>
      <c r="B2016" s="12">
        <f>INT((A2016-1)/122)+1</f>
        <v/>
      </c>
      <c r="C2016" s="13" t="n">
        <v>0.626959</v>
      </c>
      <c r="D2016" s="13" t="n">
        <v>0.251212</v>
      </c>
      <c r="E2016" s="13" t="n">
        <v>0.889885</v>
      </c>
      <c r="F2016" s="13" t="n">
        <v>0.486491</v>
      </c>
      <c r="G2016" s="13" t="n">
        <v>0.820461</v>
      </c>
      <c r="H2016" s="13" t="n">
        <v>0.309089</v>
      </c>
      <c r="I2016" s="13" t="n">
        <v>0.56814</v>
      </c>
      <c r="J2016" s="13" t="n">
        <v>0.022185</v>
      </c>
      <c r="K2016" s="13" t="n">
        <v>0.148569</v>
      </c>
      <c r="L2016" s="13" t="n">
        <v>0.577064</v>
      </c>
      <c r="M2016" s="13" t="n">
        <v>0.690153</v>
      </c>
      <c r="N2016" s="13" t="n">
        <v>0.068193</v>
      </c>
      <c r="O2016" s="9">
        <f>IF(C2016&lt;=1-Params!$B$4,0,MAX(0.1,ROUND(_xlfn.GAMMA.INV((C2016-(1-Params!$B$4))/Params!$B$4,Params!$B$5,Params!$B$6),1)))</f>
        <v/>
      </c>
      <c r="P2016" s="9">
        <f>IF(D2016&lt;=1-Params!$B$7,0,ROUND(_xlfn.GAMMA.INV((D2016-(1-Params!$B$7))/Params!$B$7,Params!$B$8,Params!$B$9),3))</f>
        <v/>
      </c>
      <c r="Q2016" s="9">
        <f>IF(E2016&lt;=1-Params!$B$4,0,MAX(0.1,ROUND(_xlfn.GAMMA.INV((E2016-(1-Params!$B$4))/Params!$B$4,Params!$B$5,Params!$B$6),1)))</f>
        <v/>
      </c>
      <c r="R2016" s="9">
        <f>IF(F2016&lt;=1-Params!$B$7,0,ROUND(_xlfn.GAMMA.INV((F2016-(1-Params!$B$7))/Params!$B$7,Params!$B$8,Params!$B$9),3))</f>
        <v/>
      </c>
      <c r="S2016" s="9">
        <f>IF(G2016&lt;=1-Params!$B$7,0,ROUND((Params!$B$10+Params!$B$11*G2016^Params!$B$12)*_xlfn.GAMMA.INV((G2016-(1-Params!$B$7))/Params!$B$7,Params!$B$8,Params!$B$9),3))</f>
        <v/>
      </c>
      <c r="T2016" s="9">
        <f>IF(H2016&lt;=1-Params!$B$4,0,MAX(0.1,ROUND((Params!$B$10+Params!$B$11*H2016^Params!$B$12)*_xlfn.GAMMA.INV((H2016-(1-Params!$B$4))/Params!$B$4,Params!$B$5,Params!$B$6),1)))</f>
        <v/>
      </c>
      <c r="U2016" s="9">
        <f>ROUND(_xlfn.NORM.INV(I2016,Params!$B$13,Params!$B$14),1)</f>
        <v/>
      </c>
      <c r="V2016" s="9">
        <f>ROUND(_xlfn.NORM.INV(J2016,Params!$B$15,Params!$B$16),2)</f>
        <v/>
      </c>
      <c r="W2016" s="9">
        <f>ROUND(_xlfn.NORM.INV(K2016,Params!$B$13,Params!$B$14),1)</f>
        <v/>
      </c>
      <c r="X2016" s="9">
        <f>ROUND(_xlfn.NORM.INV(L2016,Params!$B$15,Params!$B$16),2)</f>
        <v/>
      </c>
      <c r="Y2016" s="9">
        <f>ROUND(_xlfn.NORM.INV(M2016,Params!$B$15,Params!$B$16)+Params!$B$17+Params!$B$18*M2016,2)</f>
        <v/>
      </c>
      <c r="Z2016" s="9">
        <f>ROUND(_xlfn.NORM.INV(N2016,Params!$B$13,Params!$B$14)+Params!$B$17+Params!$B$18*N2016,1)</f>
        <v/>
      </c>
    </row>
    <row r="2017">
      <c r="A2017" s="11" t="n">
        <v>2016</v>
      </c>
      <c r="B2017" s="12">
        <f>INT((A2017-1)/122)+1</f>
        <v/>
      </c>
      <c r="C2017" s="13" t="n">
        <v>0.369427</v>
      </c>
      <c r="D2017" s="13" t="n">
        <v>0.477939</v>
      </c>
      <c r="E2017" s="13" t="n">
        <v>0.947422</v>
      </c>
      <c r="F2017" s="13" t="n">
        <v>0.9903419999999999</v>
      </c>
      <c r="G2017" s="13" t="n">
        <v>0.643058</v>
      </c>
      <c r="H2017" s="13" t="n">
        <v>0.94734</v>
      </c>
      <c r="I2017" s="13" t="n">
        <v>0.797687</v>
      </c>
      <c r="J2017" s="13" t="n">
        <v>0.048453</v>
      </c>
      <c r="K2017" s="13" t="n">
        <v>0.131028</v>
      </c>
      <c r="L2017" s="13" t="n">
        <v>0.422513</v>
      </c>
      <c r="M2017" s="13" t="n">
        <v>0.71576</v>
      </c>
      <c r="N2017" s="13" t="n">
        <v>0.228105</v>
      </c>
      <c r="O2017" s="9">
        <f>IF(C2017&lt;=1-Params!$B$4,0,MAX(0.1,ROUND(_xlfn.GAMMA.INV((C2017-(1-Params!$B$4))/Params!$B$4,Params!$B$5,Params!$B$6),1)))</f>
        <v/>
      </c>
      <c r="P2017" s="9">
        <f>IF(D2017&lt;=1-Params!$B$7,0,ROUND(_xlfn.GAMMA.INV((D2017-(1-Params!$B$7))/Params!$B$7,Params!$B$8,Params!$B$9),3))</f>
        <v/>
      </c>
      <c r="Q2017" s="9">
        <f>IF(E2017&lt;=1-Params!$B$4,0,MAX(0.1,ROUND(_xlfn.GAMMA.INV((E2017-(1-Params!$B$4))/Params!$B$4,Params!$B$5,Params!$B$6),1)))</f>
        <v/>
      </c>
      <c r="R2017" s="9">
        <f>IF(F2017&lt;=1-Params!$B$7,0,ROUND(_xlfn.GAMMA.INV((F2017-(1-Params!$B$7))/Params!$B$7,Params!$B$8,Params!$B$9),3))</f>
        <v/>
      </c>
      <c r="S2017" s="9">
        <f>IF(G2017&lt;=1-Params!$B$7,0,ROUND((Params!$B$10+Params!$B$11*G2017^Params!$B$12)*_xlfn.GAMMA.INV((G2017-(1-Params!$B$7))/Params!$B$7,Params!$B$8,Params!$B$9),3))</f>
        <v/>
      </c>
      <c r="T2017" s="9">
        <f>IF(H2017&lt;=1-Params!$B$4,0,MAX(0.1,ROUND((Params!$B$10+Params!$B$11*H2017^Params!$B$12)*_xlfn.GAMMA.INV((H2017-(1-Params!$B$4))/Params!$B$4,Params!$B$5,Params!$B$6),1)))</f>
        <v/>
      </c>
      <c r="U2017" s="9">
        <f>ROUND(_xlfn.NORM.INV(I2017,Params!$B$13,Params!$B$14),1)</f>
        <v/>
      </c>
      <c r="V2017" s="9">
        <f>ROUND(_xlfn.NORM.INV(J2017,Params!$B$15,Params!$B$16),2)</f>
        <v/>
      </c>
      <c r="W2017" s="9">
        <f>ROUND(_xlfn.NORM.INV(K2017,Params!$B$13,Params!$B$14),1)</f>
        <v/>
      </c>
      <c r="X2017" s="9">
        <f>ROUND(_xlfn.NORM.INV(L2017,Params!$B$15,Params!$B$16),2)</f>
        <v/>
      </c>
      <c r="Y2017" s="9">
        <f>ROUND(_xlfn.NORM.INV(M2017,Params!$B$15,Params!$B$16)+Params!$B$17+Params!$B$18*M2017,2)</f>
        <v/>
      </c>
      <c r="Z2017" s="9">
        <f>ROUND(_xlfn.NORM.INV(N2017,Params!$B$13,Params!$B$14)+Params!$B$17+Params!$B$18*N2017,1)</f>
        <v/>
      </c>
    </row>
    <row r="2018">
      <c r="A2018" s="11" t="n">
        <v>2017</v>
      </c>
      <c r="B2018" s="12">
        <f>INT((A2018-1)/122)+1</f>
        <v/>
      </c>
      <c r="C2018" s="13" t="n">
        <v>0.856653</v>
      </c>
      <c r="D2018" s="13" t="n">
        <v>0.244355</v>
      </c>
      <c r="E2018" s="13" t="n">
        <v>0.698913</v>
      </c>
      <c r="F2018" s="13" t="n">
        <v>0.386625</v>
      </c>
      <c r="G2018" s="13" t="n">
        <v>0.417784</v>
      </c>
      <c r="H2018" s="13" t="n">
        <v>0.497974</v>
      </c>
      <c r="I2018" s="13" t="n">
        <v>0.682119</v>
      </c>
      <c r="J2018" s="13" t="n">
        <v>0.187943</v>
      </c>
      <c r="K2018" s="13" t="n">
        <v>0.020525</v>
      </c>
      <c r="L2018" s="13" t="n">
        <v>0.048311</v>
      </c>
      <c r="M2018" s="13" t="n">
        <v>0.656724</v>
      </c>
      <c r="N2018" s="13" t="n">
        <v>0.023191</v>
      </c>
      <c r="O2018" s="9">
        <f>IF(C2018&lt;=1-Params!$B$4,0,MAX(0.1,ROUND(_xlfn.GAMMA.INV((C2018-(1-Params!$B$4))/Params!$B$4,Params!$B$5,Params!$B$6),1)))</f>
        <v/>
      </c>
      <c r="P2018" s="9">
        <f>IF(D2018&lt;=1-Params!$B$7,0,ROUND(_xlfn.GAMMA.INV((D2018-(1-Params!$B$7))/Params!$B$7,Params!$B$8,Params!$B$9),3))</f>
        <v/>
      </c>
      <c r="Q2018" s="9">
        <f>IF(E2018&lt;=1-Params!$B$4,0,MAX(0.1,ROUND(_xlfn.GAMMA.INV((E2018-(1-Params!$B$4))/Params!$B$4,Params!$B$5,Params!$B$6),1)))</f>
        <v/>
      </c>
      <c r="R2018" s="9">
        <f>IF(F2018&lt;=1-Params!$B$7,0,ROUND(_xlfn.GAMMA.INV((F2018-(1-Params!$B$7))/Params!$B$7,Params!$B$8,Params!$B$9),3))</f>
        <v/>
      </c>
      <c r="S2018" s="9">
        <f>IF(G2018&lt;=1-Params!$B$7,0,ROUND((Params!$B$10+Params!$B$11*G2018^Params!$B$12)*_xlfn.GAMMA.INV((G2018-(1-Params!$B$7))/Params!$B$7,Params!$B$8,Params!$B$9),3))</f>
        <v/>
      </c>
      <c r="T2018" s="9">
        <f>IF(H2018&lt;=1-Params!$B$4,0,MAX(0.1,ROUND((Params!$B$10+Params!$B$11*H2018^Params!$B$12)*_xlfn.GAMMA.INV((H2018-(1-Params!$B$4))/Params!$B$4,Params!$B$5,Params!$B$6),1)))</f>
        <v/>
      </c>
      <c r="U2018" s="9">
        <f>ROUND(_xlfn.NORM.INV(I2018,Params!$B$13,Params!$B$14),1)</f>
        <v/>
      </c>
      <c r="V2018" s="9">
        <f>ROUND(_xlfn.NORM.INV(J2018,Params!$B$15,Params!$B$16),2)</f>
        <v/>
      </c>
      <c r="W2018" s="9">
        <f>ROUND(_xlfn.NORM.INV(K2018,Params!$B$13,Params!$B$14),1)</f>
        <v/>
      </c>
      <c r="X2018" s="9">
        <f>ROUND(_xlfn.NORM.INV(L2018,Params!$B$15,Params!$B$16),2)</f>
        <v/>
      </c>
      <c r="Y2018" s="9">
        <f>ROUND(_xlfn.NORM.INV(M2018,Params!$B$15,Params!$B$16)+Params!$B$17+Params!$B$18*M2018,2)</f>
        <v/>
      </c>
      <c r="Z2018" s="9">
        <f>ROUND(_xlfn.NORM.INV(N2018,Params!$B$13,Params!$B$14)+Params!$B$17+Params!$B$18*N2018,1)</f>
        <v/>
      </c>
    </row>
    <row r="2019">
      <c r="A2019" s="11" t="n">
        <v>2018</v>
      </c>
      <c r="B2019" s="12">
        <f>INT((A2019-1)/122)+1</f>
        <v/>
      </c>
      <c r="C2019" s="13" t="n">
        <v>0.861101</v>
      </c>
      <c r="D2019" s="13" t="n">
        <v>0.883029</v>
      </c>
      <c r="E2019" s="13" t="n">
        <v>0.40956</v>
      </c>
      <c r="F2019" s="13" t="n">
        <v>0.232436</v>
      </c>
      <c r="G2019" s="13" t="n">
        <v>0.526077</v>
      </c>
      <c r="H2019" s="13" t="n">
        <v>0.536451</v>
      </c>
      <c r="I2019" s="13" t="n">
        <v>0.701829</v>
      </c>
      <c r="J2019" s="13" t="n">
        <v>0.139312</v>
      </c>
      <c r="K2019" s="13" t="n">
        <v>0.036669</v>
      </c>
      <c r="L2019" s="13" t="n">
        <v>0.117633</v>
      </c>
      <c r="M2019" s="13" t="n">
        <v>0.923109</v>
      </c>
      <c r="N2019" s="13" t="n">
        <v>0.069829</v>
      </c>
      <c r="O2019" s="9">
        <f>IF(C2019&lt;=1-Params!$B$4,0,MAX(0.1,ROUND(_xlfn.GAMMA.INV((C2019-(1-Params!$B$4))/Params!$B$4,Params!$B$5,Params!$B$6),1)))</f>
        <v/>
      </c>
      <c r="P2019" s="9">
        <f>IF(D2019&lt;=1-Params!$B$7,0,ROUND(_xlfn.GAMMA.INV((D2019-(1-Params!$B$7))/Params!$B$7,Params!$B$8,Params!$B$9),3))</f>
        <v/>
      </c>
      <c r="Q2019" s="9">
        <f>IF(E2019&lt;=1-Params!$B$4,0,MAX(0.1,ROUND(_xlfn.GAMMA.INV((E2019-(1-Params!$B$4))/Params!$B$4,Params!$B$5,Params!$B$6),1)))</f>
        <v/>
      </c>
      <c r="R2019" s="9">
        <f>IF(F2019&lt;=1-Params!$B$7,0,ROUND(_xlfn.GAMMA.INV((F2019-(1-Params!$B$7))/Params!$B$7,Params!$B$8,Params!$B$9),3))</f>
        <v/>
      </c>
      <c r="S2019" s="9">
        <f>IF(G2019&lt;=1-Params!$B$7,0,ROUND((Params!$B$10+Params!$B$11*G2019^Params!$B$12)*_xlfn.GAMMA.INV((G2019-(1-Params!$B$7))/Params!$B$7,Params!$B$8,Params!$B$9),3))</f>
        <v/>
      </c>
      <c r="T2019" s="9">
        <f>IF(H2019&lt;=1-Params!$B$4,0,MAX(0.1,ROUND((Params!$B$10+Params!$B$11*H2019^Params!$B$12)*_xlfn.GAMMA.INV((H2019-(1-Params!$B$4))/Params!$B$4,Params!$B$5,Params!$B$6),1)))</f>
        <v/>
      </c>
      <c r="U2019" s="9">
        <f>ROUND(_xlfn.NORM.INV(I2019,Params!$B$13,Params!$B$14),1)</f>
        <v/>
      </c>
      <c r="V2019" s="9">
        <f>ROUND(_xlfn.NORM.INV(J2019,Params!$B$15,Params!$B$16),2)</f>
        <v/>
      </c>
      <c r="W2019" s="9">
        <f>ROUND(_xlfn.NORM.INV(K2019,Params!$B$13,Params!$B$14),1)</f>
        <v/>
      </c>
      <c r="X2019" s="9">
        <f>ROUND(_xlfn.NORM.INV(L2019,Params!$B$15,Params!$B$16),2)</f>
        <v/>
      </c>
      <c r="Y2019" s="9">
        <f>ROUND(_xlfn.NORM.INV(M2019,Params!$B$15,Params!$B$16)+Params!$B$17+Params!$B$18*M2019,2)</f>
        <v/>
      </c>
      <c r="Z2019" s="9">
        <f>ROUND(_xlfn.NORM.INV(N2019,Params!$B$13,Params!$B$14)+Params!$B$17+Params!$B$18*N2019,1)</f>
        <v/>
      </c>
    </row>
    <row r="2020">
      <c r="A2020" s="11" t="n">
        <v>2019</v>
      </c>
      <c r="B2020" s="12">
        <f>INT((A2020-1)/122)+1</f>
        <v/>
      </c>
      <c r="C2020" s="13" t="n">
        <v>0.062111</v>
      </c>
      <c r="D2020" s="13" t="n">
        <v>0.942692</v>
      </c>
      <c r="E2020" s="13" t="n">
        <v>0.9446870000000001</v>
      </c>
      <c r="F2020" s="13" t="n">
        <v>0.141084</v>
      </c>
      <c r="G2020" s="13" t="n">
        <v>0.942034</v>
      </c>
      <c r="H2020" s="13" t="n">
        <v>0.039266</v>
      </c>
      <c r="I2020" s="13" t="n">
        <v>0.409724</v>
      </c>
      <c r="J2020" s="13" t="n">
        <v>0.031142</v>
      </c>
      <c r="K2020" s="13" t="n">
        <v>0.008167000000000001</v>
      </c>
      <c r="L2020" s="13" t="n">
        <v>0.8057</v>
      </c>
      <c r="M2020" s="13" t="n">
        <v>0.962639</v>
      </c>
      <c r="N2020" s="13" t="n">
        <v>0.09174599999999999</v>
      </c>
      <c r="O2020" s="9">
        <f>IF(C2020&lt;=1-Params!$B$4,0,MAX(0.1,ROUND(_xlfn.GAMMA.INV((C2020-(1-Params!$B$4))/Params!$B$4,Params!$B$5,Params!$B$6),1)))</f>
        <v/>
      </c>
      <c r="P2020" s="9">
        <f>IF(D2020&lt;=1-Params!$B$7,0,ROUND(_xlfn.GAMMA.INV((D2020-(1-Params!$B$7))/Params!$B$7,Params!$B$8,Params!$B$9),3))</f>
        <v/>
      </c>
      <c r="Q2020" s="9">
        <f>IF(E2020&lt;=1-Params!$B$4,0,MAX(0.1,ROUND(_xlfn.GAMMA.INV((E2020-(1-Params!$B$4))/Params!$B$4,Params!$B$5,Params!$B$6),1)))</f>
        <v/>
      </c>
      <c r="R2020" s="9">
        <f>IF(F2020&lt;=1-Params!$B$7,0,ROUND(_xlfn.GAMMA.INV((F2020-(1-Params!$B$7))/Params!$B$7,Params!$B$8,Params!$B$9),3))</f>
        <v/>
      </c>
      <c r="S2020" s="9">
        <f>IF(G2020&lt;=1-Params!$B$7,0,ROUND((Params!$B$10+Params!$B$11*G2020^Params!$B$12)*_xlfn.GAMMA.INV((G2020-(1-Params!$B$7))/Params!$B$7,Params!$B$8,Params!$B$9),3))</f>
        <v/>
      </c>
      <c r="T2020" s="9">
        <f>IF(H2020&lt;=1-Params!$B$4,0,MAX(0.1,ROUND((Params!$B$10+Params!$B$11*H2020^Params!$B$12)*_xlfn.GAMMA.INV((H2020-(1-Params!$B$4))/Params!$B$4,Params!$B$5,Params!$B$6),1)))</f>
        <v/>
      </c>
      <c r="U2020" s="9">
        <f>ROUND(_xlfn.NORM.INV(I2020,Params!$B$13,Params!$B$14),1)</f>
        <v/>
      </c>
      <c r="V2020" s="9">
        <f>ROUND(_xlfn.NORM.INV(J2020,Params!$B$15,Params!$B$16),2)</f>
        <v/>
      </c>
      <c r="W2020" s="9">
        <f>ROUND(_xlfn.NORM.INV(K2020,Params!$B$13,Params!$B$14),1)</f>
        <v/>
      </c>
      <c r="X2020" s="9">
        <f>ROUND(_xlfn.NORM.INV(L2020,Params!$B$15,Params!$B$16),2)</f>
        <v/>
      </c>
      <c r="Y2020" s="9">
        <f>ROUND(_xlfn.NORM.INV(M2020,Params!$B$15,Params!$B$16)+Params!$B$17+Params!$B$18*M2020,2)</f>
        <v/>
      </c>
      <c r="Z2020" s="9">
        <f>ROUND(_xlfn.NORM.INV(N2020,Params!$B$13,Params!$B$14)+Params!$B$17+Params!$B$18*N2020,1)</f>
        <v/>
      </c>
    </row>
    <row r="2021">
      <c r="A2021" s="11" t="n">
        <v>2020</v>
      </c>
      <c r="B2021" s="12">
        <f>INT((A2021-1)/122)+1</f>
        <v/>
      </c>
      <c r="C2021" s="13" t="n">
        <v>0.028677</v>
      </c>
      <c r="D2021" s="13" t="n">
        <v>0.923104</v>
      </c>
      <c r="E2021" s="13" t="n">
        <v>0.7704569999999999</v>
      </c>
      <c r="F2021" s="13" t="n">
        <v>0.139911</v>
      </c>
      <c r="G2021" s="13" t="n">
        <v>0.334039</v>
      </c>
      <c r="H2021" s="13" t="n">
        <v>0.203761</v>
      </c>
      <c r="I2021" s="13" t="n">
        <v>0.296528</v>
      </c>
      <c r="J2021" s="13" t="n">
        <v>0.002611</v>
      </c>
      <c r="K2021" s="13" t="n">
        <v>0.210188</v>
      </c>
      <c r="L2021" s="13" t="n">
        <v>0.786959</v>
      </c>
      <c r="M2021" s="13" t="n">
        <v>0.802308</v>
      </c>
      <c r="N2021" s="13" t="n">
        <v>0.123051</v>
      </c>
      <c r="O2021" s="9">
        <f>IF(C2021&lt;=1-Params!$B$4,0,MAX(0.1,ROUND(_xlfn.GAMMA.INV((C2021-(1-Params!$B$4))/Params!$B$4,Params!$B$5,Params!$B$6),1)))</f>
        <v/>
      </c>
      <c r="P2021" s="9">
        <f>IF(D2021&lt;=1-Params!$B$7,0,ROUND(_xlfn.GAMMA.INV((D2021-(1-Params!$B$7))/Params!$B$7,Params!$B$8,Params!$B$9),3))</f>
        <v/>
      </c>
      <c r="Q2021" s="9">
        <f>IF(E2021&lt;=1-Params!$B$4,0,MAX(0.1,ROUND(_xlfn.GAMMA.INV((E2021-(1-Params!$B$4))/Params!$B$4,Params!$B$5,Params!$B$6),1)))</f>
        <v/>
      </c>
      <c r="R2021" s="9">
        <f>IF(F2021&lt;=1-Params!$B$7,0,ROUND(_xlfn.GAMMA.INV((F2021-(1-Params!$B$7))/Params!$B$7,Params!$B$8,Params!$B$9),3))</f>
        <v/>
      </c>
      <c r="S2021" s="9">
        <f>IF(G2021&lt;=1-Params!$B$7,0,ROUND((Params!$B$10+Params!$B$11*G2021^Params!$B$12)*_xlfn.GAMMA.INV((G2021-(1-Params!$B$7))/Params!$B$7,Params!$B$8,Params!$B$9),3))</f>
        <v/>
      </c>
      <c r="T2021" s="9">
        <f>IF(H2021&lt;=1-Params!$B$4,0,MAX(0.1,ROUND((Params!$B$10+Params!$B$11*H2021^Params!$B$12)*_xlfn.GAMMA.INV((H2021-(1-Params!$B$4))/Params!$B$4,Params!$B$5,Params!$B$6),1)))</f>
        <v/>
      </c>
      <c r="U2021" s="9">
        <f>ROUND(_xlfn.NORM.INV(I2021,Params!$B$13,Params!$B$14),1)</f>
        <v/>
      </c>
      <c r="V2021" s="9">
        <f>ROUND(_xlfn.NORM.INV(J2021,Params!$B$15,Params!$B$16),2)</f>
        <v/>
      </c>
      <c r="W2021" s="9">
        <f>ROUND(_xlfn.NORM.INV(K2021,Params!$B$13,Params!$B$14),1)</f>
        <v/>
      </c>
      <c r="X2021" s="9">
        <f>ROUND(_xlfn.NORM.INV(L2021,Params!$B$15,Params!$B$16),2)</f>
        <v/>
      </c>
      <c r="Y2021" s="9">
        <f>ROUND(_xlfn.NORM.INV(M2021,Params!$B$15,Params!$B$16)+Params!$B$17+Params!$B$18*M2021,2)</f>
        <v/>
      </c>
      <c r="Z2021" s="9">
        <f>ROUND(_xlfn.NORM.INV(N2021,Params!$B$13,Params!$B$14)+Params!$B$17+Params!$B$18*N2021,1)</f>
        <v/>
      </c>
    </row>
    <row r="2022">
      <c r="A2022" s="11" t="n">
        <v>2021</v>
      </c>
      <c r="B2022" s="12">
        <f>INT((A2022-1)/122)+1</f>
        <v/>
      </c>
      <c r="C2022" s="13" t="n">
        <v>0.523745</v>
      </c>
      <c r="D2022" s="13" t="n">
        <v>0.571006</v>
      </c>
      <c r="E2022" s="13" t="n">
        <v>0.310099</v>
      </c>
      <c r="F2022" s="13" t="n">
        <v>0.039204</v>
      </c>
      <c r="G2022" s="13" t="n">
        <v>0.633258</v>
      </c>
      <c r="H2022" s="13" t="n">
        <v>0.9466</v>
      </c>
      <c r="I2022" s="13" t="n">
        <v>0.033641</v>
      </c>
      <c r="J2022" s="13" t="n">
        <v>0.000147</v>
      </c>
      <c r="K2022" s="13" t="n">
        <v>0.58992</v>
      </c>
      <c r="L2022" s="13" t="n">
        <v>0.325435</v>
      </c>
      <c r="M2022" s="13" t="n">
        <v>0.886608</v>
      </c>
      <c r="N2022" s="13" t="n">
        <v>0.02415</v>
      </c>
      <c r="O2022" s="9">
        <f>IF(C2022&lt;=1-Params!$B$4,0,MAX(0.1,ROUND(_xlfn.GAMMA.INV((C2022-(1-Params!$B$4))/Params!$B$4,Params!$B$5,Params!$B$6),1)))</f>
        <v/>
      </c>
      <c r="P2022" s="9">
        <f>IF(D2022&lt;=1-Params!$B$7,0,ROUND(_xlfn.GAMMA.INV((D2022-(1-Params!$B$7))/Params!$B$7,Params!$B$8,Params!$B$9),3))</f>
        <v/>
      </c>
      <c r="Q2022" s="9">
        <f>IF(E2022&lt;=1-Params!$B$4,0,MAX(0.1,ROUND(_xlfn.GAMMA.INV((E2022-(1-Params!$B$4))/Params!$B$4,Params!$B$5,Params!$B$6),1)))</f>
        <v/>
      </c>
      <c r="R2022" s="9">
        <f>IF(F2022&lt;=1-Params!$B$7,0,ROUND(_xlfn.GAMMA.INV((F2022-(1-Params!$B$7))/Params!$B$7,Params!$B$8,Params!$B$9),3))</f>
        <v/>
      </c>
      <c r="S2022" s="9">
        <f>IF(G2022&lt;=1-Params!$B$7,0,ROUND((Params!$B$10+Params!$B$11*G2022^Params!$B$12)*_xlfn.GAMMA.INV((G2022-(1-Params!$B$7))/Params!$B$7,Params!$B$8,Params!$B$9),3))</f>
        <v/>
      </c>
      <c r="T2022" s="9">
        <f>IF(H2022&lt;=1-Params!$B$4,0,MAX(0.1,ROUND((Params!$B$10+Params!$B$11*H2022^Params!$B$12)*_xlfn.GAMMA.INV((H2022-(1-Params!$B$4))/Params!$B$4,Params!$B$5,Params!$B$6),1)))</f>
        <v/>
      </c>
      <c r="U2022" s="9">
        <f>ROUND(_xlfn.NORM.INV(I2022,Params!$B$13,Params!$B$14),1)</f>
        <v/>
      </c>
      <c r="V2022" s="9">
        <f>ROUND(_xlfn.NORM.INV(J2022,Params!$B$15,Params!$B$16),2)</f>
        <v/>
      </c>
      <c r="W2022" s="9">
        <f>ROUND(_xlfn.NORM.INV(K2022,Params!$B$13,Params!$B$14),1)</f>
        <v/>
      </c>
      <c r="X2022" s="9">
        <f>ROUND(_xlfn.NORM.INV(L2022,Params!$B$15,Params!$B$16),2)</f>
        <v/>
      </c>
      <c r="Y2022" s="9">
        <f>ROUND(_xlfn.NORM.INV(M2022,Params!$B$15,Params!$B$16)+Params!$B$17+Params!$B$18*M2022,2)</f>
        <v/>
      </c>
      <c r="Z2022" s="9">
        <f>ROUND(_xlfn.NORM.INV(N2022,Params!$B$13,Params!$B$14)+Params!$B$17+Params!$B$18*N2022,1)</f>
        <v/>
      </c>
    </row>
    <row r="2023">
      <c r="A2023" s="11" t="n">
        <v>2022</v>
      </c>
      <c r="B2023" s="12">
        <f>INT((A2023-1)/122)+1</f>
        <v/>
      </c>
      <c r="C2023" s="13" t="n">
        <v>0.794863</v>
      </c>
      <c r="D2023" s="13" t="n">
        <v>0.619592</v>
      </c>
      <c r="E2023" s="13" t="n">
        <v>0.483917</v>
      </c>
      <c r="F2023" s="13" t="n">
        <v>0.139091</v>
      </c>
      <c r="G2023" s="13" t="n">
        <v>0.149121</v>
      </c>
      <c r="H2023" s="13" t="n">
        <v>0.8727780000000001</v>
      </c>
      <c r="I2023" s="13" t="n">
        <v>0.332652</v>
      </c>
      <c r="J2023" s="13" t="n">
        <v>0.0195</v>
      </c>
      <c r="K2023" s="13" t="n">
        <v>0.243334</v>
      </c>
      <c r="L2023" s="13" t="n">
        <v>0.553465</v>
      </c>
      <c r="M2023" s="13" t="n">
        <v>0.913274</v>
      </c>
      <c r="N2023" s="13" t="n">
        <v>0.119009</v>
      </c>
      <c r="O2023" s="9">
        <f>IF(C2023&lt;=1-Params!$B$4,0,MAX(0.1,ROUND(_xlfn.GAMMA.INV((C2023-(1-Params!$B$4))/Params!$B$4,Params!$B$5,Params!$B$6),1)))</f>
        <v/>
      </c>
      <c r="P2023" s="9">
        <f>IF(D2023&lt;=1-Params!$B$7,0,ROUND(_xlfn.GAMMA.INV((D2023-(1-Params!$B$7))/Params!$B$7,Params!$B$8,Params!$B$9),3))</f>
        <v/>
      </c>
      <c r="Q2023" s="9">
        <f>IF(E2023&lt;=1-Params!$B$4,0,MAX(0.1,ROUND(_xlfn.GAMMA.INV((E2023-(1-Params!$B$4))/Params!$B$4,Params!$B$5,Params!$B$6),1)))</f>
        <v/>
      </c>
      <c r="R2023" s="9">
        <f>IF(F2023&lt;=1-Params!$B$7,0,ROUND(_xlfn.GAMMA.INV((F2023-(1-Params!$B$7))/Params!$B$7,Params!$B$8,Params!$B$9),3))</f>
        <v/>
      </c>
      <c r="S2023" s="9">
        <f>IF(G2023&lt;=1-Params!$B$7,0,ROUND((Params!$B$10+Params!$B$11*G2023^Params!$B$12)*_xlfn.GAMMA.INV((G2023-(1-Params!$B$7))/Params!$B$7,Params!$B$8,Params!$B$9),3))</f>
        <v/>
      </c>
      <c r="T2023" s="9">
        <f>IF(H2023&lt;=1-Params!$B$4,0,MAX(0.1,ROUND((Params!$B$10+Params!$B$11*H2023^Params!$B$12)*_xlfn.GAMMA.INV((H2023-(1-Params!$B$4))/Params!$B$4,Params!$B$5,Params!$B$6),1)))</f>
        <v/>
      </c>
      <c r="U2023" s="9">
        <f>ROUND(_xlfn.NORM.INV(I2023,Params!$B$13,Params!$B$14),1)</f>
        <v/>
      </c>
      <c r="V2023" s="9">
        <f>ROUND(_xlfn.NORM.INV(J2023,Params!$B$15,Params!$B$16),2)</f>
        <v/>
      </c>
      <c r="W2023" s="9">
        <f>ROUND(_xlfn.NORM.INV(K2023,Params!$B$13,Params!$B$14),1)</f>
        <v/>
      </c>
      <c r="X2023" s="9">
        <f>ROUND(_xlfn.NORM.INV(L2023,Params!$B$15,Params!$B$16),2)</f>
        <v/>
      </c>
      <c r="Y2023" s="9">
        <f>ROUND(_xlfn.NORM.INV(M2023,Params!$B$15,Params!$B$16)+Params!$B$17+Params!$B$18*M2023,2)</f>
        <v/>
      </c>
      <c r="Z2023" s="9">
        <f>ROUND(_xlfn.NORM.INV(N2023,Params!$B$13,Params!$B$14)+Params!$B$17+Params!$B$18*N2023,1)</f>
        <v/>
      </c>
    </row>
    <row r="2024">
      <c r="A2024" s="11" t="n">
        <v>2023</v>
      </c>
      <c r="B2024" s="12">
        <f>INT((A2024-1)/122)+1</f>
        <v/>
      </c>
      <c r="C2024" s="13" t="n">
        <v>0.825672</v>
      </c>
      <c r="D2024" s="13" t="n">
        <v>0.913496</v>
      </c>
      <c r="E2024" s="13" t="n">
        <v>0.114267</v>
      </c>
      <c r="F2024" s="13" t="n">
        <v>0.178465</v>
      </c>
      <c r="G2024" s="13" t="n">
        <v>0.692373</v>
      </c>
      <c r="H2024" s="13" t="n">
        <v>0.9369</v>
      </c>
      <c r="I2024" s="13" t="n">
        <v>0.838659</v>
      </c>
      <c r="J2024" s="13" t="n">
        <v>0.098237</v>
      </c>
      <c r="K2024" s="13" t="n">
        <v>0.036766</v>
      </c>
      <c r="L2024" s="13" t="n">
        <v>0.59524</v>
      </c>
      <c r="M2024" s="13" t="n">
        <v>0.95751</v>
      </c>
      <c r="N2024" s="13" t="n">
        <v>0.124472</v>
      </c>
      <c r="O2024" s="9">
        <f>IF(C2024&lt;=1-Params!$B$4,0,MAX(0.1,ROUND(_xlfn.GAMMA.INV((C2024-(1-Params!$B$4))/Params!$B$4,Params!$B$5,Params!$B$6),1)))</f>
        <v/>
      </c>
      <c r="P2024" s="9">
        <f>IF(D2024&lt;=1-Params!$B$7,0,ROUND(_xlfn.GAMMA.INV((D2024-(1-Params!$B$7))/Params!$B$7,Params!$B$8,Params!$B$9),3))</f>
        <v/>
      </c>
      <c r="Q2024" s="9">
        <f>IF(E2024&lt;=1-Params!$B$4,0,MAX(0.1,ROUND(_xlfn.GAMMA.INV((E2024-(1-Params!$B$4))/Params!$B$4,Params!$B$5,Params!$B$6),1)))</f>
        <v/>
      </c>
      <c r="R2024" s="9">
        <f>IF(F2024&lt;=1-Params!$B$7,0,ROUND(_xlfn.GAMMA.INV((F2024-(1-Params!$B$7))/Params!$B$7,Params!$B$8,Params!$B$9),3))</f>
        <v/>
      </c>
      <c r="S2024" s="9">
        <f>IF(G2024&lt;=1-Params!$B$7,0,ROUND((Params!$B$10+Params!$B$11*G2024^Params!$B$12)*_xlfn.GAMMA.INV((G2024-(1-Params!$B$7))/Params!$B$7,Params!$B$8,Params!$B$9),3))</f>
        <v/>
      </c>
      <c r="T2024" s="9">
        <f>IF(H2024&lt;=1-Params!$B$4,0,MAX(0.1,ROUND((Params!$B$10+Params!$B$11*H2024^Params!$B$12)*_xlfn.GAMMA.INV((H2024-(1-Params!$B$4))/Params!$B$4,Params!$B$5,Params!$B$6),1)))</f>
        <v/>
      </c>
      <c r="U2024" s="9">
        <f>ROUND(_xlfn.NORM.INV(I2024,Params!$B$13,Params!$B$14),1)</f>
        <v/>
      </c>
      <c r="V2024" s="9">
        <f>ROUND(_xlfn.NORM.INV(J2024,Params!$B$15,Params!$B$16),2)</f>
        <v/>
      </c>
      <c r="W2024" s="9">
        <f>ROUND(_xlfn.NORM.INV(K2024,Params!$B$13,Params!$B$14),1)</f>
        <v/>
      </c>
      <c r="X2024" s="9">
        <f>ROUND(_xlfn.NORM.INV(L2024,Params!$B$15,Params!$B$16),2)</f>
        <v/>
      </c>
      <c r="Y2024" s="9">
        <f>ROUND(_xlfn.NORM.INV(M2024,Params!$B$15,Params!$B$16)+Params!$B$17+Params!$B$18*M2024,2)</f>
        <v/>
      </c>
      <c r="Z2024" s="9">
        <f>ROUND(_xlfn.NORM.INV(N2024,Params!$B$13,Params!$B$14)+Params!$B$17+Params!$B$18*N2024,1)</f>
        <v/>
      </c>
    </row>
    <row r="2025">
      <c r="A2025" s="11" t="n">
        <v>2024</v>
      </c>
      <c r="B2025" s="12">
        <f>INT((A2025-1)/122)+1</f>
        <v/>
      </c>
      <c r="C2025" s="13" t="n">
        <v>0.9014</v>
      </c>
      <c r="D2025" s="13" t="n">
        <v>0.755292</v>
      </c>
      <c r="E2025" s="13" t="n">
        <v>0.16432</v>
      </c>
      <c r="F2025" s="13" t="n">
        <v>0.366177</v>
      </c>
      <c r="G2025" s="13" t="n">
        <v>0.96775</v>
      </c>
      <c r="H2025" s="13" t="n">
        <v>0.927679</v>
      </c>
      <c r="I2025" s="13" t="n">
        <v>0.937178</v>
      </c>
      <c r="J2025" s="13" t="n">
        <v>0.141737</v>
      </c>
      <c r="K2025" s="13" t="n">
        <v>0.285201</v>
      </c>
      <c r="L2025" s="13" t="n">
        <v>0.266798</v>
      </c>
      <c r="M2025" s="13" t="n">
        <v>0.990586</v>
      </c>
      <c r="N2025" s="13" t="n">
        <v>0.69333</v>
      </c>
      <c r="O2025" s="9">
        <f>IF(C2025&lt;=1-Params!$B$4,0,MAX(0.1,ROUND(_xlfn.GAMMA.INV((C2025-(1-Params!$B$4))/Params!$B$4,Params!$B$5,Params!$B$6),1)))</f>
        <v/>
      </c>
      <c r="P2025" s="9">
        <f>IF(D2025&lt;=1-Params!$B$7,0,ROUND(_xlfn.GAMMA.INV((D2025-(1-Params!$B$7))/Params!$B$7,Params!$B$8,Params!$B$9),3))</f>
        <v/>
      </c>
      <c r="Q2025" s="9">
        <f>IF(E2025&lt;=1-Params!$B$4,0,MAX(0.1,ROUND(_xlfn.GAMMA.INV((E2025-(1-Params!$B$4))/Params!$B$4,Params!$B$5,Params!$B$6),1)))</f>
        <v/>
      </c>
      <c r="R2025" s="9">
        <f>IF(F2025&lt;=1-Params!$B$7,0,ROUND(_xlfn.GAMMA.INV((F2025-(1-Params!$B$7))/Params!$B$7,Params!$B$8,Params!$B$9),3))</f>
        <v/>
      </c>
      <c r="S2025" s="9">
        <f>IF(G2025&lt;=1-Params!$B$7,0,ROUND((Params!$B$10+Params!$B$11*G2025^Params!$B$12)*_xlfn.GAMMA.INV((G2025-(1-Params!$B$7))/Params!$B$7,Params!$B$8,Params!$B$9),3))</f>
        <v/>
      </c>
      <c r="T2025" s="9">
        <f>IF(H2025&lt;=1-Params!$B$4,0,MAX(0.1,ROUND((Params!$B$10+Params!$B$11*H2025^Params!$B$12)*_xlfn.GAMMA.INV((H2025-(1-Params!$B$4))/Params!$B$4,Params!$B$5,Params!$B$6),1)))</f>
        <v/>
      </c>
      <c r="U2025" s="9">
        <f>ROUND(_xlfn.NORM.INV(I2025,Params!$B$13,Params!$B$14),1)</f>
        <v/>
      </c>
      <c r="V2025" s="9">
        <f>ROUND(_xlfn.NORM.INV(J2025,Params!$B$15,Params!$B$16),2)</f>
        <v/>
      </c>
      <c r="W2025" s="9">
        <f>ROUND(_xlfn.NORM.INV(K2025,Params!$B$13,Params!$B$14),1)</f>
        <v/>
      </c>
      <c r="X2025" s="9">
        <f>ROUND(_xlfn.NORM.INV(L2025,Params!$B$15,Params!$B$16),2)</f>
        <v/>
      </c>
      <c r="Y2025" s="9">
        <f>ROUND(_xlfn.NORM.INV(M2025,Params!$B$15,Params!$B$16)+Params!$B$17+Params!$B$18*M2025,2)</f>
        <v/>
      </c>
      <c r="Z2025" s="9">
        <f>ROUND(_xlfn.NORM.INV(N2025,Params!$B$13,Params!$B$14)+Params!$B$17+Params!$B$18*N2025,1)</f>
        <v/>
      </c>
    </row>
    <row r="2026">
      <c r="A2026" s="11" t="n">
        <v>2025</v>
      </c>
      <c r="B2026" s="12">
        <f>INT((A2026-1)/122)+1</f>
        <v/>
      </c>
      <c r="C2026" s="13" t="n">
        <v>0.62584</v>
      </c>
      <c r="D2026" s="13" t="n">
        <v>0.746085</v>
      </c>
      <c r="E2026" s="13" t="n">
        <v>0.011682</v>
      </c>
      <c r="F2026" s="13" t="n">
        <v>0.267887</v>
      </c>
      <c r="G2026" s="13" t="n">
        <v>0.049652</v>
      </c>
      <c r="H2026" s="13" t="n">
        <v>0.461574</v>
      </c>
      <c r="I2026" s="13" t="n">
        <v>0.826744</v>
      </c>
      <c r="J2026" s="13" t="n">
        <v>0.167126</v>
      </c>
      <c r="K2026" s="13" t="n">
        <v>0.593151</v>
      </c>
      <c r="L2026" s="13" t="n">
        <v>0.205358</v>
      </c>
      <c r="M2026" s="13" t="n">
        <v>0.99827</v>
      </c>
      <c r="N2026" s="13" t="n">
        <v>0.439964</v>
      </c>
      <c r="O2026" s="9">
        <f>IF(C2026&lt;=1-Params!$B$4,0,MAX(0.1,ROUND(_xlfn.GAMMA.INV((C2026-(1-Params!$B$4))/Params!$B$4,Params!$B$5,Params!$B$6),1)))</f>
        <v/>
      </c>
      <c r="P2026" s="9">
        <f>IF(D2026&lt;=1-Params!$B$7,0,ROUND(_xlfn.GAMMA.INV((D2026-(1-Params!$B$7))/Params!$B$7,Params!$B$8,Params!$B$9),3))</f>
        <v/>
      </c>
      <c r="Q2026" s="9">
        <f>IF(E2026&lt;=1-Params!$B$4,0,MAX(0.1,ROUND(_xlfn.GAMMA.INV((E2026-(1-Params!$B$4))/Params!$B$4,Params!$B$5,Params!$B$6),1)))</f>
        <v/>
      </c>
      <c r="R2026" s="9">
        <f>IF(F2026&lt;=1-Params!$B$7,0,ROUND(_xlfn.GAMMA.INV((F2026-(1-Params!$B$7))/Params!$B$7,Params!$B$8,Params!$B$9),3))</f>
        <v/>
      </c>
      <c r="S2026" s="9">
        <f>IF(G2026&lt;=1-Params!$B$7,0,ROUND((Params!$B$10+Params!$B$11*G2026^Params!$B$12)*_xlfn.GAMMA.INV((G2026-(1-Params!$B$7))/Params!$B$7,Params!$B$8,Params!$B$9),3))</f>
        <v/>
      </c>
      <c r="T2026" s="9">
        <f>IF(H2026&lt;=1-Params!$B$4,0,MAX(0.1,ROUND((Params!$B$10+Params!$B$11*H2026^Params!$B$12)*_xlfn.GAMMA.INV((H2026-(1-Params!$B$4))/Params!$B$4,Params!$B$5,Params!$B$6),1)))</f>
        <v/>
      </c>
      <c r="U2026" s="9">
        <f>ROUND(_xlfn.NORM.INV(I2026,Params!$B$13,Params!$B$14),1)</f>
        <v/>
      </c>
      <c r="V2026" s="9">
        <f>ROUND(_xlfn.NORM.INV(J2026,Params!$B$15,Params!$B$16),2)</f>
        <v/>
      </c>
      <c r="W2026" s="9">
        <f>ROUND(_xlfn.NORM.INV(K2026,Params!$B$13,Params!$B$14),1)</f>
        <v/>
      </c>
      <c r="X2026" s="9">
        <f>ROUND(_xlfn.NORM.INV(L2026,Params!$B$15,Params!$B$16),2)</f>
        <v/>
      </c>
      <c r="Y2026" s="9">
        <f>ROUND(_xlfn.NORM.INV(M2026,Params!$B$15,Params!$B$16)+Params!$B$17+Params!$B$18*M2026,2)</f>
        <v/>
      </c>
      <c r="Z2026" s="9">
        <f>ROUND(_xlfn.NORM.INV(N2026,Params!$B$13,Params!$B$14)+Params!$B$17+Params!$B$18*N2026,1)</f>
        <v/>
      </c>
    </row>
    <row r="2027">
      <c r="A2027" s="11" t="n">
        <v>2026</v>
      </c>
      <c r="B2027" s="12">
        <f>INT((A2027-1)/122)+1</f>
        <v/>
      </c>
      <c r="C2027" s="13" t="n">
        <v>0.077621</v>
      </c>
      <c r="D2027" s="13" t="n">
        <v>0.16579</v>
      </c>
      <c r="E2027" s="13" t="n">
        <v>0.170866</v>
      </c>
      <c r="F2027" s="13" t="n">
        <v>0.034688</v>
      </c>
      <c r="G2027" s="13" t="n">
        <v>0.186483</v>
      </c>
      <c r="H2027" s="13" t="n">
        <v>0.938106</v>
      </c>
      <c r="I2027" s="13" t="n">
        <v>0.543471</v>
      </c>
      <c r="J2027" s="13" t="n">
        <v>0.177875</v>
      </c>
      <c r="K2027" s="13" t="n">
        <v>0.654934</v>
      </c>
      <c r="L2027" s="13" t="n">
        <v>0.156674</v>
      </c>
      <c r="M2027" s="13" t="n">
        <v>0.855871</v>
      </c>
      <c r="N2027" s="13" t="n">
        <v>0.778</v>
      </c>
      <c r="O2027" s="9">
        <f>IF(C2027&lt;=1-Params!$B$4,0,MAX(0.1,ROUND(_xlfn.GAMMA.INV((C2027-(1-Params!$B$4))/Params!$B$4,Params!$B$5,Params!$B$6),1)))</f>
        <v/>
      </c>
      <c r="P2027" s="9">
        <f>IF(D2027&lt;=1-Params!$B$7,0,ROUND(_xlfn.GAMMA.INV((D2027-(1-Params!$B$7))/Params!$B$7,Params!$B$8,Params!$B$9),3))</f>
        <v/>
      </c>
      <c r="Q2027" s="9">
        <f>IF(E2027&lt;=1-Params!$B$4,0,MAX(0.1,ROUND(_xlfn.GAMMA.INV((E2027-(1-Params!$B$4))/Params!$B$4,Params!$B$5,Params!$B$6),1)))</f>
        <v/>
      </c>
      <c r="R2027" s="9">
        <f>IF(F2027&lt;=1-Params!$B$7,0,ROUND(_xlfn.GAMMA.INV((F2027-(1-Params!$B$7))/Params!$B$7,Params!$B$8,Params!$B$9),3))</f>
        <v/>
      </c>
      <c r="S2027" s="9">
        <f>IF(G2027&lt;=1-Params!$B$7,0,ROUND((Params!$B$10+Params!$B$11*G2027^Params!$B$12)*_xlfn.GAMMA.INV((G2027-(1-Params!$B$7))/Params!$B$7,Params!$B$8,Params!$B$9),3))</f>
        <v/>
      </c>
      <c r="T2027" s="9">
        <f>IF(H2027&lt;=1-Params!$B$4,0,MAX(0.1,ROUND((Params!$B$10+Params!$B$11*H2027^Params!$B$12)*_xlfn.GAMMA.INV((H2027-(1-Params!$B$4))/Params!$B$4,Params!$B$5,Params!$B$6),1)))</f>
        <v/>
      </c>
      <c r="U2027" s="9">
        <f>ROUND(_xlfn.NORM.INV(I2027,Params!$B$13,Params!$B$14),1)</f>
        <v/>
      </c>
      <c r="V2027" s="9">
        <f>ROUND(_xlfn.NORM.INV(J2027,Params!$B$15,Params!$B$16),2)</f>
        <v/>
      </c>
      <c r="W2027" s="9">
        <f>ROUND(_xlfn.NORM.INV(K2027,Params!$B$13,Params!$B$14),1)</f>
        <v/>
      </c>
      <c r="X2027" s="9">
        <f>ROUND(_xlfn.NORM.INV(L2027,Params!$B$15,Params!$B$16),2)</f>
        <v/>
      </c>
      <c r="Y2027" s="9">
        <f>ROUND(_xlfn.NORM.INV(M2027,Params!$B$15,Params!$B$16)+Params!$B$17+Params!$B$18*M2027,2)</f>
        <v/>
      </c>
      <c r="Z2027" s="9">
        <f>ROUND(_xlfn.NORM.INV(N2027,Params!$B$13,Params!$B$14)+Params!$B$17+Params!$B$18*N2027,1)</f>
        <v/>
      </c>
    </row>
    <row r="2028">
      <c r="A2028" s="11" t="n">
        <v>2027</v>
      </c>
      <c r="B2028" s="12">
        <f>INT((A2028-1)/122)+1</f>
        <v/>
      </c>
      <c r="C2028" s="13" t="n">
        <v>0.472426</v>
      </c>
      <c r="D2028" s="13" t="n">
        <v>0.577785</v>
      </c>
      <c r="E2028" s="13" t="n">
        <v>0.198197</v>
      </c>
      <c r="F2028" s="13" t="n">
        <v>0.346102</v>
      </c>
      <c r="G2028" s="13" t="n">
        <v>0.286052</v>
      </c>
      <c r="H2028" s="13" t="n">
        <v>0.8035679999999999</v>
      </c>
      <c r="I2028" s="13" t="n">
        <v>0.07864400000000001</v>
      </c>
      <c r="J2028" s="13" t="n">
        <v>0.543179</v>
      </c>
      <c r="K2028" s="13" t="n">
        <v>0.573425</v>
      </c>
      <c r="L2028" s="13" t="n">
        <v>0.183758</v>
      </c>
      <c r="M2028" s="13" t="n">
        <v>0.512</v>
      </c>
      <c r="N2028" s="13" t="n">
        <v>0.694134</v>
      </c>
      <c r="O2028" s="9">
        <f>IF(C2028&lt;=1-Params!$B$4,0,MAX(0.1,ROUND(_xlfn.GAMMA.INV((C2028-(1-Params!$B$4))/Params!$B$4,Params!$B$5,Params!$B$6),1)))</f>
        <v/>
      </c>
      <c r="P2028" s="9">
        <f>IF(D2028&lt;=1-Params!$B$7,0,ROUND(_xlfn.GAMMA.INV((D2028-(1-Params!$B$7))/Params!$B$7,Params!$B$8,Params!$B$9),3))</f>
        <v/>
      </c>
      <c r="Q2028" s="9">
        <f>IF(E2028&lt;=1-Params!$B$4,0,MAX(0.1,ROUND(_xlfn.GAMMA.INV((E2028-(1-Params!$B$4))/Params!$B$4,Params!$B$5,Params!$B$6),1)))</f>
        <v/>
      </c>
      <c r="R2028" s="9">
        <f>IF(F2028&lt;=1-Params!$B$7,0,ROUND(_xlfn.GAMMA.INV((F2028-(1-Params!$B$7))/Params!$B$7,Params!$B$8,Params!$B$9),3))</f>
        <v/>
      </c>
      <c r="S2028" s="9">
        <f>IF(G2028&lt;=1-Params!$B$7,0,ROUND((Params!$B$10+Params!$B$11*G2028^Params!$B$12)*_xlfn.GAMMA.INV((G2028-(1-Params!$B$7))/Params!$B$7,Params!$B$8,Params!$B$9),3))</f>
        <v/>
      </c>
      <c r="T2028" s="9">
        <f>IF(H2028&lt;=1-Params!$B$4,0,MAX(0.1,ROUND((Params!$B$10+Params!$B$11*H2028^Params!$B$12)*_xlfn.GAMMA.INV((H2028-(1-Params!$B$4))/Params!$B$4,Params!$B$5,Params!$B$6),1)))</f>
        <v/>
      </c>
      <c r="U2028" s="9">
        <f>ROUND(_xlfn.NORM.INV(I2028,Params!$B$13,Params!$B$14),1)</f>
        <v/>
      </c>
      <c r="V2028" s="9">
        <f>ROUND(_xlfn.NORM.INV(J2028,Params!$B$15,Params!$B$16),2)</f>
        <v/>
      </c>
      <c r="W2028" s="9">
        <f>ROUND(_xlfn.NORM.INV(K2028,Params!$B$13,Params!$B$14),1)</f>
        <v/>
      </c>
      <c r="X2028" s="9">
        <f>ROUND(_xlfn.NORM.INV(L2028,Params!$B$15,Params!$B$16),2)</f>
        <v/>
      </c>
      <c r="Y2028" s="9">
        <f>ROUND(_xlfn.NORM.INV(M2028,Params!$B$15,Params!$B$16)+Params!$B$17+Params!$B$18*M2028,2)</f>
        <v/>
      </c>
      <c r="Z2028" s="9">
        <f>ROUND(_xlfn.NORM.INV(N2028,Params!$B$13,Params!$B$14)+Params!$B$17+Params!$B$18*N2028,1)</f>
        <v/>
      </c>
    </row>
    <row r="2029">
      <c r="A2029" s="11" t="n">
        <v>2028</v>
      </c>
      <c r="B2029" s="12">
        <f>INT((A2029-1)/122)+1</f>
        <v/>
      </c>
      <c r="C2029" s="13" t="n">
        <v>0.840327</v>
      </c>
      <c r="D2029" s="13" t="n">
        <v>0.868405</v>
      </c>
      <c r="E2029" s="13" t="n">
        <v>0.886668</v>
      </c>
      <c r="F2029" s="13" t="n">
        <v>0.22427</v>
      </c>
      <c r="G2029" s="13" t="n">
        <v>0.635506</v>
      </c>
      <c r="H2029" s="13" t="n">
        <v>0.304408</v>
      </c>
      <c r="I2029" s="13" t="n">
        <v>0.010135</v>
      </c>
      <c r="J2029" s="13" t="n">
        <v>0.867066</v>
      </c>
      <c r="K2029" s="13" t="n">
        <v>0.268627</v>
      </c>
      <c r="L2029" s="13" t="n">
        <v>0.441759</v>
      </c>
      <c r="M2029" s="13" t="n">
        <v>0.383355</v>
      </c>
      <c r="N2029" s="13" t="n">
        <v>0.548992</v>
      </c>
      <c r="O2029" s="9">
        <f>IF(C2029&lt;=1-Params!$B$4,0,MAX(0.1,ROUND(_xlfn.GAMMA.INV((C2029-(1-Params!$B$4))/Params!$B$4,Params!$B$5,Params!$B$6),1)))</f>
        <v/>
      </c>
      <c r="P2029" s="9">
        <f>IF(D2029&lt;=1-Params!$B$7,0,ROUND(_xlfn.GAMMA.INV((D2029-(1-Params!$B$7))/Params!$B$7,Params!$B$8,Params!$B$9),3))</f>
        <v/>
      </c>
      <c r="Q2029" s="9">
        <f>IF(E2029&lt;=1-Params!$B$4,0,MAX(0.1,ROUND(_xlfn.GAMMA.INV((E2029-(1-Params!$B$4))/Params!$B$4,Params!$B$5,Params!$B$6),1)))</f>
        <v/>
      </c>
      <c r="R2029" s="9">
        <f>IF(F2029&lt;=1-Params!$B$7,0,ROUND(_xlfn.GAMMA.INV((F2029-(1-Params!$B$7))/Params!$B$7,Params!$B$8,Params!$B$9),3))</f>
        <v/>
      </c>
      <c r="S2029" s="9">
        <f>IF(G2029&lt;=1-Params!$B$7,0,ROUND((Params!$B$10+Params!$B$11*G2029^Params!$B$12)*_xlfn.GAMMA.INV((G2029-(1-Params!$B$7))/Params!$B$7,Params!$B$8,Params!$B$9),3))</f>
        <v/>
      </c>
      <c r="T2029" s="9">
        <f>IF(H2029&lt;=1-Params!$B$4,0,MAX(0.1,ROUND((Params!$B$10+Params!$B$11*H2029^Params!$B$12)*_xlfn.GAMMA.INV((H2029-(1-Params!$B$4))/Params!$B$4,Params!$B$5,Params!$B$6),1)))</f>
        <v/>
      </c>
      <c r="U2029" s="9">
        <f>ROUND(_xlfn.NORM.INV(I2029,Params!$B$13,Params!$B$14),1)</f>
        <v/>
      </c>
      <c r="V2029" s="9">
        <f>ROUND(_xlfn.NORM.INV(J2029,Params!$B$15,Params!$B$16),2)</f>
        <v/>
      </c>
      <c r="W2029" s="9">
        <f>ROUND(_xlfn.NORM.INV(K2029,Params!$B$13,Params!$B$14),1)</f>
        <v/>
      </c>
      <c r="X2029" s="9">
        <f>ROUND(_xlfn.NORM.INV(L2029,Params!$B$15,Params!$B$16),2)</f>
        <v/>
      </c>
      <c r="Y2029" s="9">
        <f>ROUND(_xlfn.NORM.INV(M2029,Params!$B$15,Params!$B$16)+Params!$B$17+Params!$B$18*M2029,2)</f>
        <v/>
      </c>
      <c r="Z2029" s="9">
        <f>ROUND(_xlfn.NORM.INV(N2029,Params!$B$13,Params!$B$14)+Params!$B$17+Params!$B$18*N2029,1)</f>
        <v/>
      </c>
    </row>
    <row r="2030">
      <c r="A2030" s="11" t="n">
        <v>2029</v>
      </c>
      <c r="B2030" s="12">
        <f>INT((A2030-1)/122)+1</f>
        <v/>
      </c>
      <c r="C2030" s="13" t="n">
        <v>0.47254</v>
      </c>
      <c r="D2030" s="13" t="n">
        <v>0.521591</v>
      </c>
      <c r="E2030" s="13" t="n">
        <v>0.932831</v>
      </c>
      <c r="F2030" s="13" t="n">
        <v>0.479829</v>
      </c>
      <c r="G2030" s="13" t="n">
        <v>0.05493</v>
      </c>
      <c r="H2030" s="13" t="n">
        <v>0.550163</v>
      </c>
      <c r="I2030" s="13" t="n">
        <v>0.015403</v>
      </c>
      <c r="J2030" s="13" t="n">
        <v>0.798282</v>
      </c>
      <c r="K2030" s="13" t="n">
        <v>0.356135</v>
      </c>
      <c r="L2030" s="13" t="n">
        <v>0.889253</v>
      </c>
      <c r="M2030" s="13" t="n">
        <v>0.376141</v>
      </c>
      <c r="N2030" s="13" t="n">
        <v>0.227195</v>
      </c>
      <c r="O2030" s="9">
        <f>IF(C2030&lt;=1-Params!$B$4,0,MAX(0.1,ROUND(_xlfn.GAMMA.INV((C2030-(1-Params!$B$4))/Params!$B$4,Params!$B$5,Params!$B$6),1)))</f>
        <v/>
      </c>
      <c r="P2030" s="9">
        <f>IF(D2030&lt;=1-Params!$B$7,0,ROUND(_xlfn.GAMMA.INV((D2030-(1-Params!$B$7))/Params!$B$7,Params!$B$8,Params!$B$9),3))</f>
        <v/>
      </c>
      <c r="Q2030" s="9">
        <f>IF(E2030&lt;=1-Params!$B$4,0,MAX(0.1,ROUND(_xlfn.GAMMA.INV((E2030-(1-Params!$B$4))/Params!$B$4,Params!$B$5,Params!$B$6),1)))</f>
        <v/>
      </c>
      <c r="R2030" s="9">
        <f>IF(F2030&lt;=1-Params!$B$7,0,ROUND(_xlfn.GAMMA.INV((F2030-(1-Params!$B$7))/Params!$B$7,Params!$B$8,Params!$B$9),3))</f>
        <v/>
      </c>
      <c r="S2030" s="9">
        <f>IF(G2030&lt;=1-Params!$B$7,0,ROUND((Params!$B$10+Params!$B$11*G2030^Params!$B$12)*_xlfn.GAMMA.INV((G2030-(1-Params!$B$7))/Params!$B$7,Params!$B$8,Params!$B$9),3))</f>
        <v/>
      </c>
      <c r="T2030" s="9">
        <f>IF(H2030&lt;=1-Params!$B$4,0,MAX(0.1,ROUND((Params!$B$10+Params!$B$11*H2030^Params!$B$12)*_xlfn.GAMMA.INV((H2030-(1-Params!$B$4))/Params!$B$4,Params!$B$5,Params!$B$6),1)))</f>
        <v/>
      </c>
      <c r="U2030" s="9">
        <f>ROUND(_xlfn.NORM.INV(I2030,Params!$B$13,Params!$B$14),1)</f>
        <v/>
      </c>
      <c r="V2030" s="9">
        <f>ROUND(_xlfn.NORM.INV(J2030,Params!$B$15,Params!$B$16),2)</f>
        <v/>
      </c>
      <c r="W2030" s="9">
        <f>ROUND(_xlfn.NORM.INV(K2030,Params!$B$13,Params!$B$14),1)</f>
        <v/>
      </c>
      <c r="X2030" s="9">
        <f>ROUND(_xlfn.NORM.INV(L2030,Params!$B$15,Params!$B$16),2)</f>
        <v/>
      </c>
      <c r="Y2030" s="9">
        <f>ROUND(_xlfn.NORM.INV(M2030,Params!$B$15,Params!$B$16)+Params!$B$17+Params!$B$18*M2030,2)</f>
        <v/>
      </c>
      <c r="Z2030" s="9">
        <f>ROUND(_xlfn.NORM.INV(N2030,Params!$B$13,Params!$B$14)+Params!$B$17+Params!$B$18*N2030,1)</f>
        <v/>
      </c>
    </row>
    <row r="2031">
      <c r="A2031" s="11" t="n">
        <v>2030</v>
      </c>
      <c r="B2031" s="12">
        <f>INT((A2031-1)/122)+1</f>
        <v/>
      </c>
      <c r="C2031" s="13" t="n">
        <v>0.387268</v>
      </c>
      <c r="D2031" s="13" t="n">
        <v>0.682375</v>
      </c>
      <c r="E2031" s="13" t="n">
        <v>0.513537</v>
      </c>
      <c r="F2031" s="13" t="n">
        <v>0.592337</v>
      </c>
      <c r="G2031" s="13" t="n">
        <v>0.209321</v>
      </c>
      <c r="H2031" s="13" t="n">
        <v>0.9510150000000001</v>
      </c>
      <c r="I2031" s="13" t="n">
        <v>0.255456</v>
      </c>
      <c r="J2031" s="13" t="n">
        <v>0.67244</v>
      </c>
      <c r="K2031" s="13" t="n">
        <v>0.281381</v>
      </c>
      <c r="L2031" s="13" t="n">
        <v>0.705334</v>
      </c>
      <c r="M2031" s="13" t="n">
        <v>0.089421</v>
      </c>
      <c r="N2031" s="13" t="n">
        <v>0.69713</v>
      </c>
      <c r="O2031" s="9">
        <f>IF(C2031&lt;=1-Params!$B$4,0,MAX(0.1,ROUND(_xlfn.GAMMA.INV((C2031-(1-Params!$B$4))/Params!$B$4,Params!$B$5,Params!$B$6),1)))</f>
        <v/>
      </c>
      <c r="P2031" s="9">
        <f>IF(D2031&lt;=1-Params!$B$7,0,ROUND(_xlfn.GAMMA.INV((D2031-(1-Params!$B$7))/Params!$B$7,Params!$B$8,Params!$B$9),3))</f>
        <v/>
      </c>
      <c r="Q2031" s="9">
        <f>IF(E2031&lt;=1-Params!$B$4,0,MAX(0.1,ROUND(_xlfn.GAMMA.INV((E2031-(1-Params!$B$4))/Params!$B$4,Params!$B$5,Params!$B$6),1)))</f>
        <v/>
      </c>
      <c r="R2031" s="9">
        <f>IF(F2031&lt;=1-Params!$B$7,0,ROUND(_xlfn.GAMMA.INV((F2031-(1-Params!$B$7))/Params!$B$7,Params!$B$8,Params!$B$9),3))</f>
        <v/>
      </c>
      <c r="S2031" s="9">
        <f>IF(G2031&lt;=1-Params!$B$7,0,ROUND((Params!$B$10+Params!$B$11*G2031^Params!$B$12)*_xlfn.GAMMA.INV((G2031-(1-Params!$B$7))/Params!$B$7,Params!$B$8,Params!$B$9),3))</f>
        <v/>
      </c>
      <c r="T2031" s="9">
        <f>IF(H2031&lt;=1-Params!$B$4,0,MAX(0.1,ROUND((Params!$B$10+Params!$B$11*H2031^Params!$B$12)*_xlfn.GAMMA.INV((H2031-(1-Params!$B$4))/Params!$B$4,Params!$B$5,Params!$B$6),1)))</f>
        <v/>
      </c>
      <c r="U2031" s="9">
        <f>ROUND(_xlfn.NORM.INV(I2031,Params!$B$13,Params!$B$14),1)</f>
        <v/>
      </c>
      <c r="V2031" s="9">
        <f>ROUND(_xlfn.NORM.INV(J2031,Params!$B$15,Params!$B$16),2)</f>
        <v/>
      </c>
      <c r="W2031" s="9">
        <f>ROUND(_xlfn.NORM.INV(K2031,Params!$B$13,Params!$B$14),1)</f>
        <v/>
      </c>
      <c r="X2031" s="9">
        <f>ROUND(_xlfn.NORM.INV(L2031,Params!$B$15,Params!$B$16),2)</f>
        <v/>
      </c>
      <c r="Y2031" s="9">
        <f>ROUND(_xlfn.NORM.INV(M2031,Params!$B$15,Params!$B$16)+Params!$B$17+Params!$B$18*M2031,2)</f>
        <v/>
      </c>
      <c r="Z2031" s="9">
        <f>ROUND(_xlfn.NORM.INV(N2031,Params!$B$13,Params!$B$14)+Params!$B$17+Params!$B$18*N2031,1)</f>
        <v/>
      </c>
    </row>
    <row r="2032">
      <c r="A2032" s="11" t="n">
        <v>2031</v>
      </c>
      <c r="B2032" s="12">
        <f>INT((A2032-1)/122)+1</f>
        <v/>
      </c>
      <c r="C2032" s="13" t="n">
        <v>0.58652</v>
      </c>
      <c r="D2032" s="13" t="n">
        <v>0.934547</v>
      </c>
      <c r="E2032" s="13" t="n">
        <v>0.324641</v>
      </c>
      <c r="F2032" s="13" t="n">
        <v>0.706372</v>
      </c>
      <c r="G2032" s="13" t="n">
        <v>0.327475</v>
      </c>
      <c r="H2032" s="13" t="n">
        <v>0.618121</v>
      </c>
      <c r="I2032" s="13" t="n">
        <v>0.04459</v>
      </c>
      <c r="J2032" s="13" t="n">
        <v>0.107173</v>
      </c>
      <c r="K2032" s="13" t="n">
        <v>0.228407</v>
      </c>
      <c r="L2032" s="13" t="n">
        <v>0.5259509999999999</v>
      </c>
      <c r="M2032" s="13" t="n">
        <v>0.437876</v>
      </c>
      <c r="N2032" s="13" t="n">
        <v>0.592419</v>
      </c>
      <c r="O2032" s="9">
        <f>IF(C2032&lt;=1-Params!$B$4,0,MAX(0.1,ROUND(_xlfn.GAMMA.INV((C2032-(1-Params!$B$4))/Params!$B$4,Params!$B$5,Params!$B$6),1)))</f>
        <v/>
      </c>
      <c r="P2032" s="9">
        <f>IF(D2032&lt;=1-Params!$B$7,0,ROUND(_xlfn.GAMMA.INV((D2032-(1-Params!$B$7))/Params!$B$7,Params!$B$8,Params!$B$9),3))</f>
        <v/>
      </c>
      <c r="Q2032" s="9">
        <f>IF(E2032&lt;=1-Params!$B$4,0,MAX(0.1,ROUND(_xlfn.GAMMA.INV((E2032-(1-Params!$B$4))/Params!$B$4,Params!$B$5,Params!$B$6),1)))</f>
        <v/>
      </c>
      <c r="R2032" s="9">
        <f>IF(F2032&lt;=1-Params!$B$7,0,ROUND(_xlfn.GAMMA.INV((F2032-(1-Params!$B$7))/Params!$B$7,Params!$B$8,Params!$B$9),3))</f>
        <v/>
      </c>
      <c r="S2032" s="9">
        <f>IF(G2032&lt;=1-Params!$B$7,0,ROUND((Params!$B$10+Params!$B$11*G2032^Params!$B$12)*_xlfn.GAMMA.INV((G2032-(1-Params!$B$7))/Params!$B$7,Params!$B$8,Params!$B$9),3))</f>
        <v/>
      </c>
      <c r="T2032" s="9">
        <f>IF(H2032&lt;=1-Params!$B$4,0,MAX(0.1,ROUND((Params!$B$10+Params!$B$11*H2032^Params!$B$12)*_xlfn.GAMMA.INV((H2032-(1-Params!$B$4))/Params!$B$4,Params!$B$5,Params!$B$6),1)))</f>
        <v/>
      </c>
      <c r="U2032" s="9">
        <f>ROUND(_xlfn.NORM.INV(I2032,Params!$B$13,Params!$B$14),1)</f>
        <v/>
      </c>
      <c r="V2032" s="9">
        <f>ROUND(_xlfn.NORM.INV(J2032,Params!$B$15,Params!$B$16),2)</f>
        <v/>
      </c>
      <c r="W2032" s="9">
        <f>ROUND(_xlfn.NORM.INV(K2032,Params!$B$13,Params!$B$14),1)</f>
        <v/>
      </c>
      <c r="X2032" s="9">
        <f>ROUND(_xlfn.NORM.INV(L2032,Params!$B$15,Params!$B$16),2)</f>
        <v/>
      </c>
      <c r="Y2032" s="9">
        <f>ROUND(_xlfn.NORM.INV(M2032,Params!$B$15,Params!$B$16)+Params!$B$17+Params!$B$18*M2032,2)</f>
        <v/>
      </c>
      <c r="Z2032" s="9">
        <f>ROUND(_xlfn.NORM.INV(N2032,Params!$B$13,Params!$B$14)+Params!$B$17+Params!$B$18*N2032,1)</f>
        <v/>
      </c>
    </row>
    <row r="2033">
      <c r="A2033" s="11" t="n">
        <v>2032</v>
      </c>
      <c r="B2033" s="12">
        <f>INT((A2033-1)/122)+1</f>
        <v/>
      </c>
      <c r="C2033" s="13" t="n">
        <v>0.32097</v>
      </c>
      <c r="D2033" s="13" t="n">
        <v>0.159479</v>
      </c>
      <c r="E2033" s="13" t="n">
        <v>0.49755</v>
      </c>
      <c r="F2033" s="13" t="n">
        <v>0.99886</v>
      </c>
      <c r="G2033" s="13" t="n">
        <v>0.624438</v>
      </c>
      <c r="H2033" s="13" t="n">
        <v>0.512893</v>
      </c>
      <c r="I2033" s="13" t="n">
        <v>0.123318</v>
      </c>
      <c r="J2033" s="13" t="n">
        <v>0.08710900000000001</v>
      </c>
      <c r="K2033" s="13" t="n">
        <v>0.57573</v>
      </c>
      <c r="L2033" s="13" t="n">
        <v>0.640271</v>
      </c>
      <c r="M2033" s="13" t="n">
        <v>0.555428</v>
      </c>
      <c r="N2033" s="13" t="n">
        <v>0.746779</v>
      </c>
      <c r="O2033" s="9">
        <f>IF(C2033&lt;=1-Params!$B$4,0,MAX(0.1,ROUND(_xlfn.GAMMA.INV((C2033-(1-Params!$B$4))/Params!$B$4,Params!$B$5,Params!$B$6),1)))</f>
        <v/>
      </c>
      <c r="P2033" s="9">
        <f>IF(D2033&lt;=1-Params!$B$7,0,ROUND(_xlfn.GAMMA.INV((D2033-(1-Params!$B$7))/Params!$B$7,Params!$B$8,Params!$B$9),3))</f>
        <v/>
      </c>
      <c r="Q2033" s="9">
        <f>IF(E2033&lt;=1-Params!$B$4,0,MAX(0.1,ROUND(_xlfn.GAMMA.INV((E2033-(1-Params!$B$4))/Params!$B$4,Params!$B$5,Params!$B$6),1)))</f>
        <v/>
      </c>
      <c r="R2033" s="9">
        <f>IF(F2033&lt;=1-Params!$B$7,0,ROUND(_xlfn.GAMMA.INV((F2033-(1-Params!$B$7))/Params!$B$7,Params!$B$8,Params!$B$9),3))</f>
        <v/>
      </c>
      <c r="S2033" s="9">
        <f>IF(G2033&lt;=1-Params!$B$7,0,ROUND((Params!$B$10+Params!$B$11*G2033^Params!$B$12)*_xlfn.GAMMA.INV((G2033-(1-Params!$B$7))/Params!$B$7,Params!$B$8,Params!$B$9),3))</f>
        <v/>
      </c>
      <c r="T2033" s="9">
        <f>IF(H2033&lt;=1-Params!$B$4,0,MAX(0.1,ROUND((Params!$B$10+Params!$B$11*H2033^Params!$B$12)*_xlfn.GAMMA.INV((H2033-(1-Params!$B$4))/Params!$B$4,Params!$B$5,Params!$B$6),1)))</f>
        <v/>
      </c>
      <c r="U2033" s="9">
        <f>ROUND(_xlfn.NORM.INV(I2033,Params!$B$13,Params!$B$14),1)</f>
        <v/>
      </c>
      <c r="V2033" s="9">
        <f>ROUND(_xlfn.NORM.INV(J2033,Params!$B$15,Params!$B$16),2)</f>
        <v/>
      </c>
      <c r="W2033" s="9">
        <f>ROUND(_xlfn.NORM.INV(K2033,Params!$B$13,Params!$B$14),1)</f>
        <v/>
      </c>
      <c r="X2033" s="9">
        <f>ROUND(_xlfn.NORM.INV(L2033,Params!$B$15,Params!$B$16),2)</f>
        <v/>
      </c>
      <c r="Y2033" s="9">
        <f>ROUND(_xlfn.NORM.INV(M2033,Params!$B$15,Params!$B$16)+Params!$B$17+Params!$B$18*M2033,2)</f>
        <v/>
      </c>
      <c r="Z2033" s="9">
        <f>ROUND(_xlfn.NORM.INV(N2033,Params!$B$13,Params!$B$14)+Params!$B$17+Params!$B$18*N2033,1)</f>
        <v/>
      </c>
    </row>
    <row r="2034">
      <c r="A2034" s="11" t="n">
        <v>2033</v>
      </c>
      <c r="B2034" s="12">
        <f>INT((A2034-1)/122)+1</f>
        <v/>
      </c>
      <c r="C2034" s="13" t="n">
        <v>0.516514</v>
      </c>
      <c r="D2034" s="13" t="n">
        <v>0.299647</v>
      </c>
      <c r="E2034" s="13" t="n">
        <v>0.173127</v>
      </c>
      <c r="F2034" s="13" t="n">
        <v>0.673031</v>
      </c>
      <c r="G2034" s="13" t="n">
        <v>0.351026</v>
      </c>
      <c r="H2034" s="13" t="n">
        <v>0.685952</v>
      </c>
      <c r="I2034" s="13" t="n">
        <v>0.022905</v>
      </c>
      <c r="J2034" s="13" t="n">
        <v>0.32098</v>
      </c>
      <c r="K2034" s="13" t="n">
        <v>0.458222</v>
      </c>
      <c r="L2034" s="13" t="n">
        <v>0.506911</v>
      </c>
      <c r="M2034" s="13" t="n">
        <v>0.64064</v>
      </c>
      <c r="N2034" s="13" t="n">
        <v>0.974484</v>
      </c>
      <c r="O2034" s="9">
        <f>IF(C2034&lt;=1-Params!$B$4,0,MAX(0.1,ROUND(_xlfn.GAMMA.INV((C2034-(1-Params!$B$4))/Params!$B$4,Params!$B$5,Params!$B$6),1)))</f>
        <v/>
      </c>
      <c r="P2034" s="9">
        <f>IF(D2034&lt;=1-Params!$B$7,0,ROUND(_xlfn.GAMMA.INV((D2034-(1-Params!$B$7))/Params!$B$7,Params!$B$8,Params!$B$9),3))</f>
        <v/>
      </c>
      <c r="Q2034" s="9">
        <f>IF(E2034&lt;=1-Params!$B$4,0,MAX(0.1,ROUND(_xlfn.GAMMA.INV((E2034-(1-Params!$B$4))/Params!$B$4,Params!$B$5,Params!$B$6),1)))</f>
        <v/>
      </c>
      <c r="R2034" s="9">
        <f>IF(F2034&lt;=1-Params!$B$7,0,ROUND(_xlfn.GAMMA.INV((F2034-(1-Params!$B$7))/Params!$B$7,Params!$B$8,Params!$B$9),3))</f>
        <v/>
      </c>
      <c r="S2034" s="9">
        <f>IF(G2034&lt;=1-Params!$B$7,0,ROUND((Params!$B$10+Params!$B$11*G2034^Params!$B$12)*_xlfn.GAMMA.INV((G2034-(1-Params!$B$7))/Params!$B$7,Params!$B$8,Params!$B$9),3))</f>
        <v/>
      </c>
      <c r="T2034" s="9">
        <f>IF(H2034&lt;=1-Params!$B$4,0,MAX(0.1,ROUND((Params!$B$10+Params!$B$11*H2034^Params!$B$12)*_xlfn.GAMMA.INV((H2034-(1-Params!$B$4))/Params!$B$4,Params!$B$5,Params!$B$6),1)))</f>
        <v/>
      </c>
      <c r="U2034" s="9">
        <f>ROUND(_xlfn.NORM.INV(I2034,Params!$B$13,Params!$B$14),1)</f>
        <v/>
      </c>
      <c r="V2034" s="9">
        <f>ROUND(_xlfn.NORM.INV(J2034,Params!$B$15,Params!$B$16),2)</f>
        <v/>
      </c>
      <c r="W2034" s="9">
        <f>ROUND(_xlfn.NORM.INV(K2034,Params!$B$13,Params!$B$14),1)</f>
        <v/>
      </c>
      <c r="X2034" s="9">
        <f>ROUND(_xlfn.NORM.INV(L2034,Params!$B$15,Params!$B$16),2)</f>
        <v/>
      </c>
      <c r="Y2034" s="9">
        <f>ROUND(_xlfn.NORM.INV(M2034,Params!$B$15,Params!$B$16)+Params!$B$17+Params!$B$18*M2034,2)</f>
        <v/>
      </c>
      <c r="Z2034" s="9">
        <f>ROUND(_xlfn.NORM.INV(N2034,Params!$B$13,Params!$B$14)+Params!$B$17+Params!$B$18*N2034,1)</f>
        <v/>
      </c>
    </row>
    <row r="2035">
      <c r="A2035" s="11" t="n">
        <v>2034</v>
      </c>
      <c r="B2035" s="12">
        <f>INT((A2035-1)/122)+1</f>
        <v/>
      </c>
      <c r="C2035" s="13" t="n">
        <v>0.25177</v>
      </c>
      <c r="D2035" s="13" t="n">
        <v>0.6199480000000001</v>
      </c>
      <c r="E2035" s="13" t="n">
        <v>0.01517</v>
      </c>
      <c r="F2035" s="13" t="n">
        <v>0.699964</v>
      </c>
      <c r="G2035" s="13" t="n">
        <v>0.823717</v>
      </c>
      <c r="H2035" s="13" t="n">
        <v>0.685756</v>
      </c>
      <c r="I2035" s="13" t="n">
        <v>0.119508</v>
      </c>
      <c r="J2035" s="13" t="n">
        <v>0.401334</v>
      </c>
      <c r="K2035" s="13" t="n">
        <v>0.793407</v>
      </c>
      <c r="L2035" s="13" t="n">
        <v>0.355994</v>
      </c>
      <c r="M2035" s="13" t="n">
        <v>0.6172800000000001</v>
      </c>
      <c r="N2035" s="13" t="n">
        <v>0.963083</v>
      </c>
      <c r="O2035" s="9">
        <f>IF(C2035&lt;=1-Params!$B$4,0,MAX(0.1,ROUND(_xlfn.GAMMA.INV((C2035-(1-Params!$B$4))/Params!$B$4,Params!$B$5,Params!$B$6),1)))</f>
        <v/>
      </c>
      <c r="P2035" s="9">
        <f>IF(D2035&lt;=1-Params!$B$7,0,ROUND(_xlfn.GAMMA.INV((D2035-(1-Params!$B$7))/Params!$B$7,Params!$B$8,Params!$B$9),3))</f>
        <v/>
      </c>
      <c r="Q2035" s="9">
        <f>IF(E2035&lt;=1-Params!$B$4,0,MAX(0.1,ROUND(_xlfn.GAMMA.INV((E2035-(1-Params!$B$4))/Params!$B$4,Params!$B$5,Params!$B$6),1)))</f>
        <v/>
      </c>
      <c r="R2035" s="9">
        <f>IF(F2035&lt;=1-Params!$B$7,0,ROUND(_xlfn.GAMMA.INV((F2035-(1-Params!$B$7))/Params!$B$7,Params!$B$8,Params!$B$9),3))</f>
        <v/>
      </c>
      <c r="S2035" s="9">
        <f>IF(G2035&lt;=1-Params!$B$7,0,ROUND((Params!$B$10+Params!$B$11*G2035^Params!$B$12)*_xlfn.GAMMA.INV((G2035-(1-Params!$B$7))/Params!$B$7,Params!$B$8,Params!$B$9),3))</f>
        <v/>
      </c>
      <c r="T2035" s="9">
        <f>IF(H2035&lt;=1-Params!$B$4,0,MAX(0.1,ROUND((Params!$B$10+Params!$B$11*H2035^Params!$B$12)*_xlfn.GAMMA.INV((H2035-(1-Params!$B$4))/Params!$B$4,Params!$B$5,Params!$B$6),1)))</f>
        <v/>
      </c>
      <c r="U2035" s="9">
        <f>ROUND(_xlfn.NORM.INV(I2035,Params!$B$13,Params!$B$14),1)</f>
        <v/>
      </c>
      <c r="V2035" s="9">
        <f>ROUND(_xlfn.NORM.INV(J2035,Params!$B$15,Params!$B$16),2)</f>
        <v/>
      </c>
      <c r="W2035" s="9">
        <f>ROUND(_xlfn.NORM.INV(K2035,Params!$B$13,Params!$B$14),1)</f>
        <v/>
      </c>
      <c r="X2035" s="9">
        <f>ROUND(_xlfn.NORM.INV(L2035,Params!$B$15,Params!$B$16),2)</f>
        <v/>
      </c>
      <c r="Y2035" s="9">
        <f>ROUND(_xlfn.NORM.INV(M2035,Params!$B$15,Params!$B$16)+Params!$B$17+Params!$B$18*M2035,2)</f>
        <v/>
      </c>
      <c r="Z2035" s="9">
        <f>ROUND(_xlfn.NORM.INV(N2035,Params!$B$13,Params!$B$14)+Params!$B$17+Params!$B$18*N2035,1)</f>
        <v/>
      </c>
    </row>
    <row r="2036">
      <c r="A2036" s="11" t="n">
        <v>2035</v>
      </c>
      <c r="B2036" s="12">
        <f>INT((A2036-1)/122)+1</f>
        <v/>
      </c>
      <c r="C2036" s="13" t="n">
        <v>0.828152</v>
      </c>
      <c r="D2036" s="13" t="n">
        <v>0.902272</v>
      </c>
      <c r="E2036" s="13" t="n">
        <v>0.269924</v>
      </c>
      <c r="F2036" s="13" t="n">
        <v>0.512256</v>
      </c>
      <c r="G2036" s="13" t="n">
        <v>0.368855</v>
      </c>
      <c r="H2036" s="13" t="n">
        <v>0.451888</v>
      </c>
      <c r="I2036" s="13" t="n">
        <v>0.119052</v>
      </c>
      <c r="J2036" s="13" t="n">
        <v>0.628205</v>
      </c>
      <c r="K2036" s="13" t="n">
        <v>0.8069</v>
      </c>
      <c r="L2036" s="13" t="n">
        <v>0.268026</v>
      </c>
      <c r="M2036" s="13" t="n">
        <v>0.135954</v>
      </c>
      <c r="N2036" s="13" t="n">
        <v>0.991854</v>
      </c>
      <c r="O2036" s="9">
        <f>IF(C2036&lt;=1-Params!$B$4,0,MAX(0.1,ROUND(_xlfn.GAMMA.INV((C2036-(1-Params!$B$4))/Params!$B$4,Params!$B$5,Params!$B$6),1)))</f>
        <v/>
      </c>
      <c r="P2036" s="9">
        <f>IF(D2036&lt;=1-Params!$B$7,0,ROUND(_xlfn.GAMMA.INV((D2036-(1-Params!$B$7))/Params!$B$7,Params!$B$8,Params!$B$9),3))</f>
        <v/>
      </c>
      <c r="Q2036" s="9">
        <f>IF(E2036&lt;=1-Params!$B$4,0,MAX(0.1,ROUND(_xlfn.GAMMA.INV((E2036-(1-Params!$B$4))/Params!$B$4,Params!$B$5,Params!$B$6),1)))</f>
        <v/>
      </c>
      <c r="R2036" s="9">
        <f>IF(F2036&lt;=1-Params!$B$7,0,ROUND(_xlfn.GAMMA.INV((F2036-(1-Params!$B$7))/Params!$B$7,Params!$B$8,Params!$B$9),3))</f>
        <v/>
      </c>
      <c r="S2036" s="9">
        <f>IF(G2036&lt;=1-Params!$B$7,0,ROUND((Params!$B$10+Params!$B$11*G2036^Params!$B$12)*_xlfn.GAMMA.INV((G2036-(1-Params!$B$7))/Params!$B$7,Params!$B$8,Params!$B$9),3))</f>
        <v/>
      </c>
      <c r="T2036" s="9">
        <f>IF(H2036&lt;=1-Params!$B$4,0,MAX(0.1,ROUND((Params!$B$10+Params!$B$11*H2036^Params!$B$12)*_xlfn.GAMMA.INV((H2036-(1-Params!$B$4))/Params!$B$4,Params!$B$5,Params!$B$6),1)))</f>
        <v/>
      </c>
      <c r="U2036" s="9">
        <f>ROUND(_xlfn.NORM.INV(I2036,Params!$B$13,Params!$B$14),1)</f>
        <v/>
      </c>
      <c r="V2036" s="9">
        <f>ROUND(_xlfn.NORM.INV(J2036,Params!$B$15,Params!$B$16),2)</f>
        <v/>
      </c>
      <c r="W2036" s="9">
        <f>ROUND(_xlfn.NORM.INV(K2036,Params!$B$13,Params!$B$14),1)</f>
        <v/>
      </c>
      <c r="X2036" s="9">
        <f>ROUND(_xlfn.NORM.INV(L2036,Params!$B$15,Params!$B$16),2)</f>
        <v/>
      </c>
      <c r="Y2036" s="9">
        <f>ROUND(_xlfn.NORM.INV(M2036,Params!$B$15,Params!$B$16)+Params!$B$17+Params!$B$18*M2036,2)</f>
        <v/>
      </c>
      <c r="Z2036" s="9">
        <f>ROUND(_xlfn.NORM.INV(N2036,Params!$B$13,Params!$B$14)+Params!$B$17+Params!$B$18*N2036,1)</f>
        <v/>
      </c>
    </row>
    <row r="2037">
      <c r="A2037" s="11" t="n">
        <v>2036</v>
      </c>
      <c r="B2037" s="12">
        <f>INT((A2037-1)/122)+1</f>
        <v/>
      </c>
      <c r="C2037" s="13" t="n">
        <v>0.76511</v>
      </c>
      <c r="D2037" s="13" t="n">
        <v>0.81734</v>
      </c>
      <c r="E2037" s="13" t="n">
        <v>0.903056</v>
      </c>
      <c r="F2037" s="13" t="n">
        <v>0.726898</v>
      </c>
      <c r="G2037" s="13" t="n">
        <v>0.931532</v>
      </c>
      <c r="H2037" s="13" t="n">
        <v>0.423944</v>
      </c>
      <c r="I2037" s="13" t="n">
        <v>0.041742</v>
      </c>
      <c r="J2037" s="13" t="n">
        <v>0.967085</v>
      </c>
      <c r="K2037" s="13" t="n">
        <v>0.521401</v>
      </c>
      <c r="L2037" s="13" t="n">
        <v>0.111905</v>
      </c>
      <c r="M2037" s="13" t="n">
        <v>0.267396</v>
      </c>
      <c r="N2037" s="13" t="n">
        <v>0.97287</v>
      </c>
      <c r="O2037" s="9">
        <f>IF(C2037&lt;=1-Params!$B$4,0,MAX(0.1,ROUND(_xlfn.GAMMA.INV((C2037-(1-Params!$B$4))/Params!$B$4,Params!$B$5,Params!$B$6),1)))</f>
        <v/>
      </c>
      <c r="P2037" s="9">
        <f>IF(D2037&lt;=1-Params!$B$7,0,ROUND(_xlfn.GAMMA.INV((D2037-(1-Params!$B$7))/Params!$B$7,Params!$B$8,Params!$B$9),3))</f>
        <v/>
      </c>
      <c r="Q2037" s="9">
        <f>IF(E2037&lt;=1-Params!$B$4,0,MAX(0.1,ROUND(_xlfn.GAMMA.INV((E2037-(1-Params!$B$4))/Params!$B$4,Params!$B$5,Params!$B$6),1)))</f>
        <v/>
      </c>
      <c r="R2037" s="9">
        <f>IF(F2037&lt;=1-Params!$B$7,0,ROUND(_xlfn.GAMMA.INV((F2037-(1-Params!$B$7))/Params!$B$7,Params!$B$8,Params!$B$9),3))</f>
        <v/>
      </c>
      <c r="S2037" s="9">
        <f>IF(G2037&lt;=1-Params!$B$7,0,ROUND((Params!$B$10+Params!$B$11*G2037^Params!$B$12)*_xlfn.GAMMA.INV((G2037-(1-Params!$B$7))/Params!$B$7,Params!$B$8,Params!$B$9),3))</f>
        <v/>
      </c>
      <c r="T2037" s="9">
        <f>IF(H2037&lt;=1-Params!$B$4,0,MAX(0.1,ROUND((Params!$B$10+Params!$B$11*H2037^Params!$B$12)*_xlfn.GAMMA.INV((H2037-(1-Params!$B$4))/Params!$B$4,Params!$B$5,Params!$B$6),1)))</f>
        <v/>
      </c>
      <c r="U2037" s="9">
        <f>ROUND(_xlfn.NORM.INV(I2037,Params!$B$13,Params!$B$14),1)</f>
        <v/>
      </c>
      <c r="V2037" s="9">
        <f>ROUND(_xlfn.NORM.INV(J2037,Params!$B$15,Params!$B$16),2)</f>
        <v/>
      </c>
      <c r="W2037" s="9">
        <f>ROUND(_xlfn.NORM.INV(K2037,Params!$B$13,Params!$B$14),1)</f>
        <v/>
      </c>
      <c r="X2037" s="9">
        <f>ROUND(_xlfn.NORM.INV(L2037,Params!$B$15,Params!$B$16),2)</f>
        <v/>
      </c>
      <c r="Y2037" s="9">
        <f>ROUND(_xlfn.NORM.INV(M2037,Params!$B$15,Params!$B$16)+Params!$B$17+Params!$B$18*M2037,2)</f>
        <v/>
      </c>
      <c r="Z2037" s="9">
        <f>ROUND(_xlfn.NORM.INV(N2037,Params!$B$13,Params!$B$14)+Params!$B$17+Params!$B$18*N2037,1)</f>
        <v/>
      </c>
    </row>
    <row r="2038">
      <c r="A2038" s="11" t="n">
        <v>2037</v>
      </c>
      <c r="B2038" s="12">
        <f>INT((A2038-1)/122)+1</f>
        <v/>
      </c>
      <c r="C2038" s="13" t="n">
        <v>0.403515</v>
      </c>
      <c r="D2038" s="13" t="n">
        <v>0.982985</v>
      </c>
      <c r="E2038" s="13" t="n">
        <v>0.685165</v>
      </c>
      <c r="F2038" s="13" t="n">
        <v>0.7993130000000001</v>
      </c>
      <c r="G2038" s="13" t="n">
        <v>0.564354</v>
      </c>
      <c r="H2038" s="13" t="n">
        <v>0.735856</v>
      </c>
      <c r="I2038" s="13" t="n">
        <v>0.541857</v>
      </c>
      <c r="J2038" s="13" t="n">
        <v>0.942169</v>
      </c>
      <c r="K2038" s="13" t="n">
        <v>0.092734</v>
      </c>
      <c r="L2038" s="13" t="n">
        <v>0.33131</v>
      </c>
      <c r="M2038" s="13" t="n">
        <v>0.25431</v>
      </c>
      <c r="N2038" s="13" t="n">
        <v>0.889827</v>
      </c>
      <c r="O2038" s="9">
        <f>IF(C2038&lt;=1-Params!$B$4,0,MAX(0.1,ROUND(_xlfn.GAMMA.INV((C2038-(1-Params!$B$4))/Params!$B$4,Params!$B$5,Params!$B$6),1)))</f>
        <v/>
      </c>
      <c r="P2038" s="9">
        <f>IF(D2038&lt;=1-Params!$B$7,0,ROUND(_xlfn.GAMMA.INV((D2038-(1-Params!$B$7))/Params!$B$7,Params!$B$8,Params!$B$9),3))</f>
        <v/>
      </c>
      <c r="Q2038" s="9">
        <f>IF(E2038&lt;=1-Params!$B$4,0,MAX(0.1,ROUND(_xlfn.GAMMA.INV((E2038-(1-Params!$B$4))/Params!$B$4,Params!$B$5,Params!$B$6),1)))</f>
        <v/>
      </c>
      <c r="R2038" s="9">
        <f>IF(F2038&lt;=1-Params!$B$7,0,ROUND(_xlfn.GAMMA.INV((F2038-(1-Params!$B$7))/Params!$B$7,Params!$B$8,Params!$B$9),3))</f>
        <v/>
      </c>
      <c r="S2038" s="9">
        <f>IF(G2038&lt;=1-Params!$B$7,0,ROUND((Params!$B$10+Params!$B$11*G2038^Params!$B$12)*_xlfn.GAMMA.INV((G2038-(1-Params!$B$7))/Params!$B$7,Params!$B$8,Params!$B$9),3))</f>
        <v/>
      </c>
      <c r="T2038" s="9">
        <f>IF(H2038&lt;=1-Params!$B$4,0,MAX(0.1,ROUND((Params!$B$10+Params!$B$11*H2038^Params!$B$12)*_xlfn.GAMMA.INV((H2038-(1-Params!$B$4))/Params!$B$4,Params!$B$5,Params!$B$6),1)))</f>
        <v/>
      </c>
      <c r="U2038" s="9">
        <f>ROUND(_xlfn.NORM.INV(I2038,Params!$B$13,Params!$B$14),1)</f>
        <v/>
      </c>
      <c r="V2038" s="9">
        <f>ROUND(_xlfn.NORM.INV(J2038,Params!$B$15,Params!$B$16),2)</f>
        <v/>
      </c>
      <c r="W2038" s="9">
        <f>ROUND(_xlfn.NORM.INV(K2038,Params!$B$13,Params!$B$14),1)</f>
        <v/>
      </c>
      <c r="X2038" s="9">
        <f>ROUND(_xlfn.NORM.INV(L2038,Params!$B$15,Params!$B$16),2)</f>
        <v/>
      </c>
      <c r="Y2038" s="9">
        <f>ROUND(_xlfn.NORM.INV(M2038,Params!$B$15,Params!$B$16)+Params!$B$17+Params!$B$18*M2038,2)</f>
        <v/>
      </c>
      <c r="Z2038" s="9">
        <f>ROUND(_xlfn.NORM.INV(N2038,Params!$B$13,Params!$B$14)+Params!$B$17+Params!$B$18*N2038,1)</f>
        <v/>
      </c>
    </row>
    <row r="2039">
      <c r="A2039" s="11" t="n">
        <v>2038</v>
      </c>
      <c r="B2039" s="12">
        <f>INT((A2039-1)/122)+1</f>
        <v/>
      </c>
      <c r="C2039" s="13" t="n">
        <v>0.164514</v>
      </c>
      <c r="D2039" s="13" t="n">
        <v>0.335665</v>
      </c>
      <c r="E2039" s="13" t="n">
        <v>0.117125</v>
      </c>
      <c r="F2039" s="13" t="n">
        <v>0.984519</v>
      </c>
      <c r="G2039" s="13" t="n">
        <v>0.469026</v>
      </c>
      <c r="H2039" s="13" t="n">
        <v>0.750757</v>
      </c>
      <c r="I2039" s="13" t="n">
        <v>0.578404</v>
      </c>
      <c r="J2039" s="13" t="n">
        <v>0.8947000000000001</v>
      </c>
      <c r="K2039" s="13" t="n">
        <v>0.181072</v>
      </c>
      <c r="L2039" s="13" t="n">
        <v>0.493683</v>
      </c>
      <c r="M2039" s="13" t="n">
        <v>0.410494</v>
      </c>
      <c r="N2039" s="13" t="n">
        <v>0.610527</v>
      </c>
      <c r="O2039" s="9">
        <f>IF(C2039&lt;=1-Params!$B$4,0,MAX(0.1,ROUND(_xlfn.GAMMA.INV((C2039-(1-Params!$B$4))/Params!$B$4,Params!$B$5,Params!$B$6),1)))</f>
        <v/>
      </c>
      <c r="P2039" s="9">
        <f>IF(D2039&lt;=1-Params!$B$7,0,ROUND(_xlfn.GAMMA.INV((D2039-(1-Params!$B$7))/Params!$B$7,Params!$B$8,Params!$B$9),3))</f>
        <v/>
      </c>
      <c r="Q2039" s="9">
        <f>IF(E2039&lt;=1-Params!$B$4,0,MAX(0.1,ROUND(_xlfn.GAMMA.INV((E2039-(1-Params!$B$4))/Params!$B$4,Params!$B$5,Params!$B$6),1)))</f>
        <v/>
      </c>
      <c r="R2039" s="9">
        <f>IF(F2039&lt;=1-Params!$B$7,0,ROUND(_xlfn.GAMMA.INV((F2039-(1-Params!$B$7))/Params!$B$7,Params!$B$8,Params!$B$9),3))</f>
        <v/>
      </c>
      <c r="S2039" s="9">
        <f>IF(G2039&lt;=1-Params!$B$7,0,ROUND((Params!$B$10+Params!$B$11*G2039^Params!$B$12)*_xlfn.GAMMA.INV((G2039-(1-Params!$B$7))/Params!$B$7,Params!$B$8,Params!$B$9),3))</f>
        <v/>
      </c>
      <c r="T2039" s="9">
        <f>IF(H2039&lt;=1-Params!$B$4,0,MAX(0.1,ROUND((Params!$B$10+Params!$B$11*H2039^Params!$B$12)*_xlfn.GAMMA.INV((H2039-(1-Params!$B$4))/Params!$B$4,Params!$B$5,Params!$B$6),1)))</f>
        <v/>
      </c>
      <c r="U2039" s="9">
        <f>ROUND(_xlfn.NORM.INV(I2039,Params!$B$13,Params!$B$14),1)</f>
        <v/>
      </c>
      <c r="V2039" s="9">
        <f>ROUND(_xlfn.NORM.INV(J2039,Params!$B$15,Params!$B$16),2)</f>
        <v/>
      </c>
      <c r="W2039" s="9">
        <f>ROUND(_xlfn.NORM.INV(K2039,Params!$B$13,Params!$B$14),1)</f>
        <v/>
      </c>
      <c r="X2039" s="9">
        <f>ROUND(_xlfn.NORM.INV(L2039,Params!$B$15,Params!$B$16),2)</f>
        <v/>
      </c>
      <c r="Y2039" s="9">
        <f>ROUND(_xlfn.NORM.INV(M2039,Params!$B$15,Params!$B$16)+Params!$B$17+Params!$B$18*M2039,2)</f>
        <v/>
      </c>
      <c r="Z2039" s="9">
        <f>ROUND(_xlfn.NORM.INV(N2039,Params!$B$13,Params!$B$14)+Params!$B$17+Params!$B$18*N2039,1)</f>
        <v/>
      </c>
    </row>
    <row r="2040">
      <c r="A2040" s="11" t="n">
        <v>2039</v>
      </c>
      <c r="B2040" s="12">
        <f>INT((A2040-1)/122)+1</f>
        <v/>
      </c>
      <c r="C2040" s="13" t="n">
        <v>0.456955</v>
      </c>
      <c r="D2040" s="13" t="n">
        <v>0.312578</v>
      </c>
      <c r="E2040" s="13" t="n">
        <v>0.777577</v>
      </c>
      <c r="F2040" s="13" t="n">
        <v>0.658012</v>
      </c>
      <c r="G2040" s="13" t="n">
        <v>0.697471</v>
      </c>
      <c r="H2040" s="13" t="n">
        <v>0.910527</v>
      </c>
      <c r="I2040" s="13" t="n">
        <v>0.381782</v>
      </c>
      <c r="J2040" s="13" t="n">
        <v>0.745271</v>
      </c>
      <c r="K2040" s="13" t="n">
        <v>0.116168</v>
      </c>
      <c r="L2040" s="13" t="n">
        <v>0.559616</v>
      </c>
      <c r="M2040" s="13" t="n">
        <v>0.132299</v>
      </c>
      <c r="N2040" s="13" t="n">
        <v>0.9637790000000001</v>
      </c>
      <c r="O2040" s="9">
        <f>IF(C2040&lt;=1-Params!$B$4,0,MAX(0.1,ROUND(_xlfn.GAMMA.INV((C2040-(1-Params!$B$4))/Params!$B$4,Params!$B$5,Params!$B$6),1)))</f>
        <v/>
      </c>
      <c r="P2040" s="9">
        <f>IF(D2040&lt;=1-Params!$B$7,0,ROUND(_xlfn.GAMMA.INV((D2040-(1-Params!$B$7))/Params!$B$7,Params!$B$8,Params!$B$9),3))</f>
        <v/>
      </c>
      <c r="Q2040" s="9">
        <f>IF(E2040&lt;=1-Params!$B$4,0,MAX(0.1,ROUND(_xlfn.GAMMA.INV((E2040-(1-Params!$B$4))/Params!$B$4,Params!$B$5,Params!$B$6),1)))</f>
        <v/>
      </c>
      <c r="R2040" s="9">
        <f>IF(F2040&lt;=1-Params!$B$7,0,ROUND(_xlfn.GAMMA.INV((F2040-(1-Params!$B$7))/Params!$B$7,Params!$B$8,Params!$B$9),3))</f>
        <v/>
      </c>
      <c r="S2040" s="9">
        <f>IF(G2040&lt;=1-Params!$B$7,0,ROUND((Params!$B$10+Params!$B$11*G2040^Params!$B$12)*_xlfn.GAMMA.INV((G2040-(1-Params!$B$7))/Params!$B$7,Params!$B$8,Params!$B$9),3))</f>
        <v/>
      </c>
      <c r="T2040" s="9">
        <f>IF(H2040&lt;=1-Params!$B$4,0,MAX(0.1,ROUND((Params!$B$10+Params!$B$11*H2040^Params!$B$12)*_xlfn.GAMMA.INV((H2040-(1-Params!$B$4))/Params!$B$4,Params!$B$5,Params!$B$6),1)))</f>
        <v/>
      </c>
      <c r="U2040" s="9">
        <f>ROUND(_xlfn.NORM.INV(I2040,Params!$B$13,Params!$B$14),1)</f>
        <v/>
      </c>
      <c r="V2040" s="9">
        <f>ROUND(_xlfn.NORM.INV(J2040,Params!$B$15,Params!$B$16),2)</f>
        <v/>
      </c>
      <c r="W2040" s="9">
        <f>ROUND(_xlfn.NORM.INV(K2040,Params!$B$13,Params!$B$14),1)</f>
        <v/>
      </c>
      <c r="X2040" s="9">
        <f>ROUND(_xlfn.NORM.INV(L2040,Params!$B$15,Params!$B$16),2)</f>
        <v/>
      </c>
      <c r="Y2040" s="9">
        <f>ROUND(_xlfn.NORM.INV(M2040,Params!$B$15,Params!$B$16)+Params!$B$17+Params!$B$18*M2040,2)</f>
        <v/>
      </c>
      <c r="Z2040" s="9">
        <f>ROUND(_xlfn.NORM.INV(N2040,Params!$B$13,Params!$B$14)+Params!$B$17+Params!$B$18*N2040,1)</f>
        <v/>
      </c>
    </row>
    <row r="2041">
      <c r="A2041" s="11" t="n">
        <v>2040</v>
      </c>
      <c r="B2041" s="12">
        <f>INT((A2041-1)/122)+1</f>
        <v/>
      </c>
      <c r="C2041" s="13" t="n">
        <v>0.735865</v>
      </c>
      <c r="D2041" s="13" t="n">
        <v>0.100884</v>
      </c>
      <c r="E2041" s="13" t="n">
        <v>0.287215</v>
      </c>
      <c r="F2041" s="13" t="n">
        <v>0.22256</v>
      </c>
      <c r="G2041" s="13" t="n">
        <v>0.858071</v>
      </c>
      <c r="H2041" s="13" t="n">
        <v>0.906309</v>
      </c>
      <c r="I2041" s="13" t="n">
        <v>0.217078</v>
      </c>
      <c r="J2041" s="13" t="n">
        <v>0.924115</v>
      </c>
      <c r="K2041" s="13" t="n">
        <v>0.316491</v>
      </c>
      <c r="L2041" s="13" t="n">
        <v>0.341074</v>
      </c>
      <c r="M2041" s="13" t="n">
        <v>0.175684</v>
      </c>
      <c r="N2041" s="13" t="n">
        <v>0.9915620000000001</v>
      </c>
      <c r="O2041" s="9">
        <f>IF(C2041&lt;=1-Params!$B$4,0,MAX(0.1,ROUND(_xlfn.GAMMA.INV((C2041-(1-Params!$B$4))/Params!$B$4,Params!$B$5,Params!$B$6),1)))</f>
        <v/>
      </c>
      <c r="P2041" s="9">
        <f>IF(D2041&lt;=1-Params!$B$7,0,ROUND(_xlfn.GAMMA.INV((D2041-(1-Params!$B$7))/Params!$B$7,Params!$B$8,Params!$B$9),3))</f>
        <v/>
      </c>
      <c r="Q2041" s="9">
        <f>IF(E2041&lt;=1-Params!$B$4,0,MAX(0.1,ROUND(_xlfn.GAMMA.INV((E2041-(1-Params!$B$4))/Params!$B$4,Params!$B$5,Params!$B$6),1)))</f>
        <v/>
      </c>
      <c r="R2041" s="9">
        <f>IF(F2041&lt;=1-Params!$B$7,0,ROUND(_xlfn.GAMMA.INV((F2041-(1-Params!$B$7))/Params!$B$7,Params!$B$8,Params!$B$9),3))</f>
        <v/>
      </c>
      <c r="S2041" s="9">
        <f>IF(G2041&lt;=1-Params!$B$7,0,ROUND((Params!$B$10+Params!$B$11*G2041^Params!$B$12)*_xlfn.GAMMA.INV((G2041-(1-Params!$B$7))/Params!$B$7,Params!$B$8,Params!$B$9),3))</f>
        <v/>
      </c>
      <c r="T2041" s="9">
        <f>IF(H2041&lt;=1-Params!$B$4,0,MAX(0.1,ROUND((Params!$B$10+Params!$B$11*H2041^Params!$B$12)*_xlfn.GAMMA.INV((H2041-(1-Params!$B$4))/Params!$B$4,Params!$B$5,Params!$B$6),1)))</f>
        <v/>
      </c>
      <c r="U2041" s="9">
        <f>ROUND(_xlfn.NORM.INV(I2041,Params!$B$13,Params!$B$14),1)</f>
        <v/>
      </c>
      <c r="V2041" s="9">
        <f>ROUND(_xlfn.NORM.INV(J2041,Params!$B$15,Params!$B$16),2)</f>
        <v/>
      </c>
      <c r="W2041" s="9">
        <f>ROUND(_xlfn.NORM.INV(K2041,Params!$B$13,Params!$B$14),1)</f>
        <v/>
      </c>
      <c r="X2041" s="9">
        <f>ROUND(_xlfn.NORM.INV(L2041,Params!$B$15,Params!$B$16),2)</f>
        <v/>
      </c>
      <c r="Y2041" s="9">
        <f>ROUND(_xlfn.NORM.INV(M2041,Params!$B$15,Params!$B$16)+Params!$B$17+Params!$B$18*M2041,2)</f>
        <v/>
      </c>
      <c r="Z2041" s="9">
        <f>ROUND(_xlfn.NORM.INV(N2041,Params!$B$13,Params!$B$14)+Params!$B$17+Params!$B$18*N2041,1)</f>
        <v/>
      </c>
    </row>
    <row r="2042">
      <c r="A2042" s="11" t="n">
        <v>2041</v>
      </c>
      <c r="B2042" s="12">
        <f>INT((A2042-1)/122)+1</f>
        <v/>
      </c>
      <c r="C2042" s="13" t="n">
        <v>0.122824</v>
      </c>
      <c r="D2042" s="13" t="n">
        <v>0.264425</v>
      </c>
      <c r="E2042" s="13" t="n">
        <v>0.557953</v>
      </c>
      <c r="F2042" s="13" t="n">
        <v>0.07231899999999999</v>
      </c>
      <c r="G2042" s="13" t="n">
        <v>0.522863</v>
      </c>
      <c r="H2042" s="13" t="n">
        <v>0.859127</v>
      </c>
      <c r="I2042" s="13" t="n">
        <v>0.409711</v>
      </c>
      <c r="J2042" s="13" t="n">
        <v>0.8107220000000001</v>
      </c>
      <c r="K2042" s="13" t="n">
        <v>0.624937</v>
      </c>
      <c r="L2042" s="13" t="n">
        <v>0.209117</v>
      </c>
      <c r="M2042" s="13" t="n">
        <v>0.126538</v>
      </c>
      <c r="N2042" s="13" t="n">
        <v>0.946362</v>
      </c>
      <c r="O2042" s="9">
        <f>IF(C2042&lt;=1-Params!$B$4,0,MAX(0.1,ROUND(_xlfn.GAMMA.INV((C2042-(1-Params!$B$4))/Params!$B$4,Params!$B$5,Params!$B$6),1)))</f>
        <v/>
      </c>
      <c r="P2042" s="9">
        <f>IF(D2042&lt;=1-Params!$B$7,0,ROUND(_xlfn.GAMMA.INV((D2042-(1-Params!$B$7))/Params!$B$7,Params!$B$8,Params!$B$9),3))</f>
        <v/>
      </c>
      <c r="Q2042" s="9">
        <f>IF(E2042&lt;=1-Params!$B$4,0,MAX(0.1,ROUND(_xlfn.GAMMA.INV((E2042-(1-Params!$B$4))/Params!$B$4,Params!$B$5,Params!$B$6),1)))</f>
        <v/>
      </c>
      <c r="R2042" s="9">
        <f>IF(F2042&lt;=1-Params!$B$7,0,ROUND(_xlfn.GAMMA.INV((F2042-(1-Params!$B$7))/Params!$B$7,Params!$B$8,Params!$B$9),3))</f>
        <v/>
      </c>
      <c r="S2042" s="9">
        <f>IF(G2042&lt;=1-Params!$B$7,0,ROUND((Params!$B$10+Params!$B$11*G2042^Params!$B$12)*_xlfn.GAMMA.INV((G2042-(1-Params!$B$7))/Params!$B$7,Params!$B$8,Params!$B$9),3))</f>
        <v/>
      </c>
      <c r="T2042" s="9">
        <f>IF(H2042&lt;=1-Params!$B$4,0,MAX(0.1,ROUND((Params!$B$10+Params!$B$11*H2042^Params!$B$12)*_xlfn.GAMMA.INV((H2042-(1-Params!$B$4))/Params!$B$4,Params!$B$5,Params!$B$6),1)))</f>
        <v/>
      </c>
      <c r="U2042" s="9">
        <f>ROUND(_xlfn.NORM.INV(I2042,Params!$B$13,Params!$B$14),1)</f>
        <v/>
      </c>
      <c r="V2042" s="9">
        <f>ROUND(_xlfn.NORM.INV(J2042,Params!$B$15,Params!$B$16),2)</f>
        <v/>
      </c>
      <c r="W2042" s="9">
        <f>ROUND(_xlfn.NORM.INV(K2042,Params!$B$13,Params!$B$14),1)</f>
        <v/>
      </c>
      <c r="X2042" s="9">
        <f>ROUND(_xlfn.NORM.INV(L2042,Params!$B$15,Params!$B$16),2)</f>
        <v/>
      </c>
      <c r="Y2042" s="9">
        <f>ROUND(_xlfn.NORM.INV(M2042,Params!$B$15,Params!$B$16)+Params!$B$17+Params!$B$18*M2042,2)</f>
        <v/>
      </c>
      <c r="Z2042" s="9">
        <f>ROUND(_xlfn.NORM.INV(N2042,Params!$B$13,Params!$B$14)+Params!$B$17+Params!$B$18*N2042,1)</f>
        <v/>
      </c>
    </row>
    <row r="2043">
      <c r="A2043" s="11" t="n">
        <v>2042</v>
      </c>
      <c r="B2043" s="12">
        <f>INT((A2043-1)/122)+1</f>
        <v/>
      </c>
      <c r="C2043" s="13" t="n">
        <v>0.174985</v>
      </c>
      <c r="D2043" s="13" t="n">
        <v>0.352296</v>
      </c>
      <c r="E2043" s="13" t="n">
        <v>0.644371</v>
      </c>
      <c r="F2043" s="13" t="n">
        <v>0.010752</v>
      </c>
      <c r="G2043" s="13" t="n">
        <v>0.511849</v>
      </c>
      <c r="H2043" s="13" t="n">
        <v>0.78457</v>
      </c>
      <c r="I2043" s="13" t="n">
        <v>0.439525</v>
      </c>
      <c r="J2043" s="13" t="n">
        <v>0.827569</v>
      </c>
      <c r="K2043" s="13" t="n">
        <v>0.44589</v>
      </c>
      <c r="L2043" s="13" t="n">
        <v>0.363194</v>
      </c>
      <c r="M2043" s="13" t="n">
        <v>0.037403</v>
      </c>
      <c r="N2043" s="13" t="n">
        <v>0.972574</v>
      </c>
      <c r="O2043" s="9">
        <f>IF(C2043&lt;=1-Params!$B$4,0,MAX(0.1,ROUND(_xlfn.GAMMA.INV((C2043-(1-Params!$B$4))/Params!$B$4,Params!$B$5,Params!$B$6),1)))</f>
        <v/>
      </c>
      <c r="P2043" s="9">
        <f>IF(D2043&lt;=1-Params!$B$7,0,ROUND(_xlfn.GAMMA.INV((D2043-(1-Params!$B$7))/Params!$B$7,Params!$B$8,Params!$B$9),3))</f>
        <v/>
      </c>
      <c r="Q2043" s="9">
        <f>IF(E2043&lt;=1-Params!$B$4,0,MAX(0.1,ROUND(_xlfn.GAMMA.INV((E2043-(1-Params!$B$4))/Params!$B$4,Params!$B$5,Params!$B$6),1)))</f>
        <v/>
      </c>
      <c r="R2043" s="9">
        <f>IF(F2043&lt;=1-Params!$B$7,0,ROUND(_xlfn.GAMMA.INV((F2043-(1-Params!$B$7))/Params!$B$7,Params!$B$8,Params!$B$9),3))</f>
        <v/>
      </c>
      <c r="S2043" s="9">
        <f>IF(G2043&lt;=1-Params!$B$7,0,ROUND((Params!$B$10+Params!$B$11*G2043^Params!$B$12)*_xlfn.GAMMA.INV((G2043-(1-Params!$B$7))/Params!$B$7,Params!$B$8,Params!$B$9),3))</f>
        <v/>
      </c>
      <c r="T2043" s="9">
        <f>IF(H2043&lt;=1-Params!$B$4,0,MAX(0.1,ROUND((Params!$B$10+Params!$B$11*H2043^Params!$B$12)*_xlfn.GAMMA.INV((H2043-(1-Params!$B$4))/Params!$B$4,Params!$B$5,Params!$B$6),1)))</f>
        <v/>
      </c>
      <c r="U2043" s="9">
        <f>ROUND(_xlfn.NORM.INV(I2043,Params!$B$13,Params!$B$14),1)</f>
        <v/>
      </c>
      <c r="V2043" s="9">
        <f>ROUND(_xlfn.NORM.INV(J2043,Params!$B$15,Params!$B$16),2)</f>
        <v/>
      </c>
      <c r="W2043" s="9">
        <f>ROUND(_xlfn.NORM.INV(K2043,Params!$B$13,Params!$B$14),1)</f>
        <v/>
      </c>
      <c r="X2043" s="9">
        <f>ROUND(_xlfn.NORM.INV(L2043,Params!$B$15,Params!$B$16),2)</f>
        <v/>
      </c>
      <c r="Y2043" s="9">
        <f>ROUND(_xlfn.NORM.INV(M2043,Params!$B$15,Params!$B$16)+Params!$B$17+Params!$B$18*M2043,2)</f>
        <v/>
      </c>
      <c r="Z2043" s="9">
        <f>ROUND(_xlfn.NORM.INV(N2043,Params!$B$13,Params!$B$14)+Params!$B$17+Params!$B$18*N2043,1)</f>
        <v/>
      </c>
    </row>
    <row r="2044">
      <c r="A2044" s="11" t="n">
        <v>2043</v>
      </c>
      <c r="B2044" s="12">
        <f>INT((A2044-1)/122)+1</f>
        <v/>
      </c>
      <c r="C2044" s="13" t="n">
        <v>0.020476</v>
      </c>
      <c r="D2044" s="13" t="n">
        <v>0.951708</v>
      </c>
      <c r="E2044" s="13" t="n">
        <v>0.760839</v>
      </c>
      <c r="F2044" s="13" t="n">
        <v>0.793999</v>
      </c>
      <c r="G2044" s="13" t="n">
        <v>0.576464</v>
      </c>
      <c r="H2044" s="13" t="n">
        <v>0.313075</v>
      </c>
      <c r="I2044" s="13" t="n">
        <v>0.279201</v>
      </c>
      <c r="J2044" s="13" t="n">
        <v>0.888588</v>
      </c>
      <c r="K2044" s="13" t="n">
        <v>0.454275</v>
      </c>
      <c r="L2044" s="13" t="n">
        <v>0.405094</v>
      </c>
      <c r="M2044" s="13" t="n">
        <v>0.103691</v>
      </c>
      <c r="N2044" s="13" t="n">
        <v>0.60126</v>
      </c>
      <c r="O2044" s="9">
        <f>IF(C2044&lt;=1-Params!$B$4,0,MAX(0.1,ROUND(_xlfn.GAMMA.INV((C2044-(1-Params!$B$4))/Params!$B$4,Params!$B$5,Params!$B$6),1)))</f>
        <v/>
      </c>
      <c r="P2044" s="9">
        <f>IF(D2044&lt;=1-Params!$B$7,0,ROUND(_xlfn.GAMMA.INV((D2044-(1-Params!$B$7))/Params!$B$7,Params!$B$8,Params!$B$9),3))</f>
        <v/>
      </c>
      <c r="Q2044" s="9">
        <f>IF(E2044&lt;=1-Params!$B$4,0,MAX(0.1,ROUND(_xlfn.GAMMA.INV((E2044-(1-Params!$B$4))/Params!$B$4,Params!$B$5,Params!$B$6),1)))</f>
        <v/>
      </c>
      <c r="R2044" s="9">
        <f>IF(F2044&lt;=1-Params!$B$7,0,ROUND(_xlfn.GAMMA.INV((F2044-(1-Params!$B$7))/Params!$B$7,Params!$B$8,Params!$B$9),3))</f>
        <v/>
      </c>
      <c r="S2044" s="9">
        <f>IF(G2044&lt;=1-Params!$B$7,0,ROUND((Params!$B$10+Params!$B$11*G2044^Params!$B$12)*_xlfn.GAMMA.INV((G2044-(1-Params!$B$7))/Params!$B$7,Params!$B$8,Params!$B$9),3))</f>
        <v/>
      </c>
      <c r="T2044" s="9">
        <f>IF(H2044&lt;=1-Params!$B$4,0,MAX(0.1,ROUND((Params!$B$10+Params!$B$11*H2044^Params!$B$12)*_xlfn.GAMMA.INV((H2044-(1-Params!$B$4))/Params!$B$4,Params!$B$5,Params!$B$6),1)))</f>
        <v/>
      </c>
      <c r="U2044" s="9">
        <f>ROUND(_xlfn.NORM.INV(I2044,Params!$B$13,Params!$B$14),1)</f>
        <v/>
      </c>
      <c r="V2044" s="9">
        <f>ROUND(_xlfn.NORM.INV(J2044,Params!$B$15,Params!$B$16),2)</f>
        <v/>
      </c>
      <c r="W2044" s="9">
        <f>ROUND(_xlfn.NORM.INV(K2044,Params!$B$13,Params!$B$14),1)</f>
        <v/>
      </c>
      <c r="X2044" s="9">
        <f>ROUND(_xlfn.NORM.INV(L2044,Params!$B$15,Params!$B$16),2)</f>
        <v/>
      </c>
      <c r="Y2044" s="9">
        <f>ROUND(_xlfn.NORM.INV(M2044,Params!$B$15,Params!$B$16)+Params!$B$17+Params!$B$18*M2044,2)</f>
        <v/>
      </c>
      <c r="Z2044" s="9">
        <f>ROUND(_xlfn.NORM.INV(N2044,Params!$B$13,Params!$B$14)+Params!$B$17+Params!$B$18*N2044,1)</f>
        <v/>
      </c>
    </row>
    <row r="2045">
      <c r="A2045" s="11" t="n">
        <v>2044</v>
      </c>
      <c r="B2045" s="12">
        <f>INT((A2045-1)/122)+1</f>
        <v/>
      </c>
      <c r="C2045" s="13" t="n">
        <v>0.293491</v>
      </c>
      <c r="D2045" s="13" t="n">
        <v>0.549601</v>
      </c>
      <c r="E2045" s="13" t="n">
        <v>0.136996</v>
      </c>
      <c r="F2045" s="13" t="n">
        <v>0.794085</v>
      </c>
      <c r="G2045" s="13" t="n">
        <v>0.420668</v>
      </c>
      <c r="H2045" s="13" t="n">
        <v>0.480318</v>
      </c>
      <c r="I2045" s="13" t="n">
        <v>0.07618999999999999</v>
      </c>
      <c r="J2045" s="13" t="n">
        <v>0.971554</v>
      </c>
      <c r="K2045" s="13" t="n">
        <v>0.845423</v>
      </c>
      <c r="L2045" s="13" t="n">
        <v>0.124606</v>
      </c>
      <c r="M2045" s="13" t="n">
        <v>0.07652</v>
      </c>
      <c r="N2045" s="13" t="n">
        <v>0.811518</v>
      </c>
      <c r="O2045" s="9">
        <f>IF(C2045&lt;=1-Params!$B$4,0,MAX(0.1,ROUND(_xlfn.GAMMA.INV((C2045-(1-Params!$B$4))/Params!$B$4,Params!$B$5,Params!$B$6),1)))</f>
        <v/>
      </c>
      <c r="P2045" s="9">
        <f>IF(D2045&lt;=1-Params!$B$7,0,ROUND(_xlfn.GAMMA.INV((D2045-(1-Params!$B$7))/Params!$B$7,Params!$B$8,Params!$B$9),3))</f>
        <v/>
      </c>
      <c r="Q2045" s="9">
        <f>IF(E2045&lt;=1-Params!$B$4,0,MAX(0.1,ROUND(_xlfn.GAMMA.INV((E2045-(1-Params!$B$4))/Params!$B$4,Params!$B$5,Params!$B$6),1)))</f>
        <v/>
      </c>
      <c r="R2045" s="9">
        <f>IF(F2045&lt;=1-Params!$B$7,0,ROUND(_xlfn.GAMMA.INV((F2045-(1-Params!$B$7))/Params!$B$7,Params!$B$8,Params!$B$9),3))</f>
        <v/>
      </c>
      <c r="S2045" s="9">
        <f>IF(G2045&lt;=1-Params!$B$7,0,ROUND((Params!$B$10+Params!$B$11*G2045^Params!$B$12)*_xlfn.GAMMA.INV((G2045-(1-Params!$B$7))/Params!$B$7,Params!$B$8,Params!$B$9),3))</f>
        <v/>
      </c>
      <c r="T2045" s="9">
        <f>IF(H2045&lt;=1-Params!$B$4,0,MAX(0.1,ROUND((Params!$B$10+Params!$B$11*H2045^Params!$B$12)*_xlfn.GAMMA.INV((H2045-(1-Params!$B$4))/Params!$B$4,Params!$B$5,Params!$B$6),1)))</f>
        <v/>
      </c>
      <c r="U2045" s="9">
        <f>ROUND(_xlfn.NORM.INV(I2045,Params!$B$13,Params!$B$14),1)</f>
        <v/>
      </c>
      <c r="V2045" s="9">
        <f>ROUND(_xlfn.NORM.INV(J2045,Params!$B$15,Params!$B$16),2)</f>
        <v/>
      </c>
      <c r="W2045" s="9">
        <f>ROUND(_xlfn.NORM.INV(K2045,Params!$B$13,Params!$B$14),1)</f>
        <v/>
      </c>
      <c r="X2045" s="9">
        <f>ROUND(_xlfn.NORM.INV(L2045,Params!$B$15,Params!$B$16),2)</f>
        <v/>
      </c>
      <c r="Y2045" s="9">
        <f>ROUND(_xlfn.NORM.INV(M2045,Params!$B$15,Params!$B$16)+Params!$B$17+Params!$B$18*M2045,2)</f>
        <v/>
      </c>
      <c r="Z2045" s="9">
        <f>ROUND(_xlfn.NORM.INV(N2045,Params!$B$13,Params!$B$14)+Params!$B$17+Params!$B$18*N2045,1)</f>
        <v/>
      </c>
    </row>
    <row r="2046">
      <c r="A2046" s="11" t="n">
        <v>2045</v>
      </c>
      <c r="B2046" s="12">
        <f>INT((A2046-1)/122)+1</f>
        <v/>
      </c>
      <c r="C2046" s="13" t="n">
        <v>0.426186</v>
      </c>
      <c r="D2046" s="13" t="n">
        <v>0.140006</v>
      </c>
      <c r="E2046" s="13" t="n">
        <v>0.425923</v>
      </c>
      <c r="F2046" s="13" t="n">
        <v>0.969467</v>
      </c>
      <c r="G2046" s="13" t="n">
        <v>0.207837</v>
      </c>
      <c r="H2046" s="13" t="n">
        <v>0.109484</v>
      </c>
      <c r="I2046" s="13" t="n">
        <v>0.215865</v>
      </c>
      <c r="J2046" s="13" t="n">
        <v>0.909982</v>
      </c>
      <c r="K2046" s="13" t="n">
        <v>0.228611</v>
      </c>
      <c r="L2046" s="13" t="n">
        <v>0.037901</v>
      </c>
      <c r="M2046" s="13" t="n">
        <v>0.038824</v>
      </c>
      <c r="N2046" s="13" t="n">
        <v>0.941935</v>
      </c>
      <c r="O2046" s="9">
        <f>IF(C2046&lt;=1-Params!$B$4,0,MAX(0.1,ROUND(_xlfn.GAMMA.INV((C2046-(1-Params!$B$4))/Params!$B$4,Params!$B$5,Params!$B$6),1)))</f>
        <v/>
      </c>
      <c r="P2046" s="9">
        <f>IF(D2046&lt;=1-Params!$B$7,0,ROUND(_xlfn.GAMMA.INV((D2046-(1-Params!$B$7))/Params!$B$7,Params!$B$8,Params!$B$9),3))</f>
        <v/>
      </c>
      <c r="Q2046" s="9">
        <f>IF(E2046&lt;=1-Params!$B$4,0,MAX(0.1,ROUND(_xlfn.GAMMA.INV((E2046-(1-Params!$B$4))/Params!$B$4,Params!$B$5,Params!$B$6),1)))</f>
        <v/>
      </c>
      <c r="R2046" s="9">
        <f>IF(F2046&lt;=1-Params!$B$7,0,ROUND(_xlfn.GAMMA.INV((F2046-(1-Params!$B$7))/Params!$B$7,Params!$B$8,Params!$B$9),3))</f>
        <v/>
      </c>
      <c r="S2046" s="9">
        <f>IF(G2046&lt;=1-Params!$B$7,0,ROUND((Params!$B$10+Params!$B$11*G2046^Params!$B$12)*_xlfn.GAMMA.INV((G2046-(1-Params!$B$7))/Params!$B$7,Params!$B$8,Params!$B$9),3))</f>
        <v/>
      </c>
      <c r="T2046" s="9">
        <f>IF(H2046&lt;=1-Params!$B$4,0,MAX(0.1,ROUND((Params!$B$10+Params!$B$11*H2046^Params!$B$12)*_xlfn.GAMMA.INV((H2046-(1-Params!$B$4))/Params!$B$4,Params!$B$5,Params!$B$6),1)))</f>
        <v/>
      </c>
      <c r="U2046" s="9">
        <f>ROUND(_xlfn.NORM.INV(I2046,Params!$B$13,Params!$B$14),1)</f>
        <v/>
      </c>
      <c r="V2046" s="9">
        <f>ROUND(_xlfn.NORM.INV(J2046,Params!$B$15,Params!$B$16),2)</f>
        <v/>
      </c>
      <c r="W2046" s="9">
        <f>ROUND(_xlfn.NORM.INV(K2046,Params!$B$13,Params!$B$14),1)</f>
        <v/>
      </c>
      <c r="X2046" s="9">
        <f>ROUND(_xlfn.NORM.INV(L2046,Params!$B$15,Params!$B$16),2)</f>
        <v/>
      </c>
      <c r="Y2046" s="9">
        <f>ROUND(_xlfn.NORM.INV(M2046,Params!$B$15,Params!$B$16)+Params!$B$17+Params!$B$18*M2046,2)</f>
        <v/>
      </c>
      <c r="Z2046" s="9">
        <f>ROUND(_xlfn.NORM.INV(N2046,Params!$B$13,Params!$B$14)+Params!$B$17+Params!$B$18*N2046,1)</f>
        <v/>
      </c>
    </row>
    <row r="2047">
      <c r="A2047" s="11" t="n">
        <v>2046</v>
      </c>
      <c r="B2047" s="12">
        <f>INT((A2047-1)/122)+1</f>
        <v/>
      </c>
      <c r="C2047" s="13" t="n">
        <v>0.108881</v>
      </c>
      <c r="D2047" s="13" t="n">
        <v>0.581939</v>
      </c>
      <c r="E2047" s="13" t="n">
        <v>0.276521</v>
      </c>
      <c r="F2047" s="13" t="n">
        <v>0.982623</v>
      </c>
      <c r="G2047" s="13" t="n">
        <v>0.433282</v>
      </c>
      <c r="H2047" s="13" t="n">
        <v>0.302389</v>
      </c>
      <c r="I2047" s="13" t="n">
        <v>0.504463</v>
      </c>
      <c r="J2047" s="13" t="n">
        <v>0.448663</v>
      </c>
      <c r="K2047" s="13" t="n">
        <v>0.491692</v>
      </c>
      <c r="L2047" s="13" t="n">
        <v>0.061526</v>
      </c>
      <c r="M2047" s="13" t="n">
        <v>0.210858</v>
      </c>
      <c r="N2047" s="13" t="n">
        <v>0.972961</v>
      </c>
      <c r="O2047" s="9">
        <f>IF(C2047&lt;=1-Params!$B$4,0,MAX(0.1,ROUND(_xlfn.GAMMA.INV((C2047-(1-Params!$B$4))/Params!$B$4,Params!$B$5,Params!$B$6),1)))</f>
        <v/>
      </c>
      <c r="P2047" s="9">
        <f>IF(D2047&lt;=1-Params!$B$7,0,ROUND(_xlfn.GAMMA.INV((D2047-(1-Params!$B$7))/Params!$B$7,Params!$B$8,Params!$B$9),3))</f>
        <v/>
      </c>
      <c r="Q2047" s="9">
        <f>IF(E2047&lt;=1-Params!$B$4,0,MAX(0.1,ROUND(_xlfn.GAMMA.INV((E2047-(1-Params!$B$4))/Params!$B$4,Params!$B$5,Params!$B$6),1)))</f>
        <v/>
      </c>
      <c r="R2047" s="9">
        <f>IF(F2047&lt;=1-Params!$B$7,0,ROUND(_xlfn.GAMMA.INV((F2047-(1-Params!$B$7))/Params!$B$7,Params!$B$8,Params!$B$9),3))</f>
        <v/>
      </c>
      <c r="S2047" s="9">
        <f>IF(G2047&lt;=1-Params!$B$7,0,ROUND((Params!$B$10+Params!$B$11*G2047^Params!$B$12)*_xlfn.GAMMA.INV((G2047-(1-Params!$B$7))/Params!$B$7,Params!$B$8,Params!$B$9),3))</f>
        <v/>
      </c>
      <c r="T2047" s="9">
        <f>IF(H2047&lt;=1-Params!$B$4,0,MAX(0.1,ROUND((Params!$B$10+Params!$B$11*H2047^Params!$B$12)*_xlfn.GAMMA.INV((H2047-(1-Params!$B$4))/Params!$B$4,Params!$B$5,Params!$B$6),1)))</f>
        <v/>
      </c>
      <c r="U2047" s="9">
        <f>ROUND(_xlfn.NORM.INV(I2047,Params!$B$13,Params!$B$14),1)</f>
        <v/>
      </c>
      <c r="V2047" s="9">
        <f>ROUND(_xlfn.NORM.INV(J2047,Params!$B$15,Params!$B$16),2)</f>
        <v/>
      </c>
      <c r="W2047" s="9">
        <f>ROUND(_xlfn.NORM.INV(K2047,Params!$B$13,Params!$B$14),1)</f>
        <v/>
      </c>
      <c r="X2047" s="9">
        <f>ROUND(_xlfn.NORM.INV(L2047,Params!$B$15,Params!$B$16),2)</f>
        <v/>
      </c>
      <c r="Y2047" s="9">
        <f>ROUND(_xlfn.NORM.INV(M2047,Params!$B$15,Params!$B$16)+Params!$B$17+Params!$B$18*M2047,2)</f>
        <v/>
      </c>
      <c r="Z2047" s="9">
        <f>ROUND(_xlfn.NORM.INV(N2047,Params!$B$13,Params!$B$14)+Params!$B$17+Params!$B$18*N2047,1)</f>
        <v/>
      </c>
    </row>
    <row r="2048">
      <c r="A2048" s="11" t="n">
        <v>2047</v>
      </c>
      <c r="B2048" s="12">
        <f>INT((A2048-1)/122)+1</f>
        <v/>
      </c>
      <c r="C2048" s="13" t="n">
        <v>0.331036</v>
      </c>
      <c r="D2048" s="13" t="n">
        <v>0.750628</v>
      </c>
      <c r="E2048" s="13" t="n">
        <v>0.474847</v>
      </c>
      <c r="F2048" s="13" t="n">
        <v>0.71129</v>
      </c>
      <c r="G2048" s="13" t="n">
        <v>0.8114479999999999</v>
      </c>
      <c r="H2048" s="13" t="n">
        <v>0.338593</v>
      </c>
      <c r="I2048" s="13" t="n">
        <v>0.713113</v>
      </c>
      <c r="J2048" s="13" t="n">
        <v>0.468457</v>
      </c>
      <c r="K2048" s="13" t="n">
        <v>0.224211</v>
      </c>
      <c r="L2048" s="13" t="n">
        <v>0.181883</v>
      </c>
      <c r="M2048" s="13" t="n">
        <v>0.109911</v>
      </c>
      <c r="N2048" s="13" t="n">
        <v>0.900467</v>
      </c>
      <c r="O2048" s="9">
        <f>IF(C2048&lt;=1-Params!$B$4,0,MAX(0.1,ROUND(_xlfn.GAMMA.INV((C2048-(1-Params!$B$4))/Params!$B$4,Params!$B$5,Params!$B$6),1)))</f>
        <v/>
      </c>
      <c r="P2048" s="9">
        <f>IF(D2048&lt;=1-Params!$B$7,0,ROUND(_xlfn.GAMMA.INV((D2048-(1-Params!$B$7))/Params!$B$7,Params!$B$8,Params!$B$9),3))</f>
        <v/>
      </c>
      <c r="Q2048" s="9">
        <f>IF(E2048&lt;=1-Params!$B$4,0,MAX(0.1,ROUND(_xlfn.GAMMA.INV((E2048-(1-Params!$B$4))/Params!$B$4,Params!$B$5,Params!$B$6),1)))</f>
        <v/>
      </c>
      <c r="R2048" s="9">
        <f>IF(F2048&lt;=1-Params!$B$7,0,ROUND(_xlfn.GAMMA.INV((F2048-(1-Params!$B$7))/Params!$B$7,Params!$B$8,Params!$B$9),3))</f>
        <v/>
      </c>
      <c r="S2048" s="9">
        <f>IF(G2048&lt;=1-Params!$B$7,0,ROUND((Params!$B$10+Params!$B$11*G2048^Params!$B$12)*_xlfn.GAMMA.INV((G2048-(1-Params!$B$7))/Params!$B$7,Params!$B$8,Params!$B$9),3))</f>
        <v/>
      </c>
      <c r="T2048" s="9">
        <f>IF(H2048&lt;=1-Params!$B$4,0,MAX(0.1,ROUND((Params!$B$10+Params!$B$11*H2048^Params!$B$12)*_xlfn.GAMMA.INV((H2048-(1-Params!$B$4))/Params!$B$4,Params!$B$5,Params!$B$6),1)))</f>
        <v/>
      </c>
      <c r="U2048" s="9">
        <f>ROUND(_xlfn.NORM.INV(I2048,Params!$B$13,Params!$B$14),1)</f>
        <v/>
      </c>
      <c r="V2048" s="9">
        <f>ROUND(_xlfn.NORM.INV(J2048,Params!$B$15,Params!$B$16),2)</f>
        <v/>
      </c>
      <c r="W2048" s="9">
        <f>ROUND(_xlfn.NORM.INV(K2048,Params!$B$13,Params!$B$14),1)</f>
        <v/>
      </c>
      <c r="X2048" s="9">
        <f>ROUND(_xlfn.NORM.INV(L2048,Params!$B$15,Params!$B$16),2)</f>
        <v/>
      </c>
      <c r="Y2048" s="9">
        <f>ROUND(_xlfn.NORM.INV(M2048,Params!$B$15,Params!$B$16)+Params!$B$17+Params!$B$18*M2048,2)</f>
        <v/>
      </c>
      <c r="Z2048" s="9">
        <f>ROUND(_xlfn.NORM.INV(N2048,Params!$B$13,Params!$B$14)+Params!$B$17+Params!$B$18*N2048,1)</f>
        <v/>
      </c>
    </row>
    <row r="2049">
      <c r="A2049" s="11" t="n">
        <v>2048</v>
      </c>
      <c r="B2049" s="12">
        <f>INT((A2049-1)/122)+1</f>
        <v/>
      </c>
      <c r="C2049" s="13" t="n">
        <v>0.298622</v>
      </c>
      <c r="D2049" s="13" t="n">
        <v>0.902184</v>
      </c>
      <c r="E2049" s="13" t="n">
        <v>0.519926</v>
      </c>
      <c r="F2049" s="13" t="n">
        <v>0.6005819999999999</v>
      </c>
      <c r="G2049" s="13" t="n">
        <v>0.73671</v>
      </c>
      <c r="H2049" s="13" t="n">
        <v>0.080652</v>
      </c>
      <c r="I2049" s="13" t="n">
        <v>0.733117</v>
      </c>
      <c r="J2049" s="13" t="n">
        <v>0.449973</v>
      </c>
      <c r="K2049" s="13" t="n">
        <v>0.788094</v>
      </c>
      <c r="L2049" s="13" t="n">
        <v>0.025764</v>
      </c>
      <c r="M2049" s="13" t="n">
        <v>0.079765</v>
      </c>
      <c r="N2049" s="13" t="n">
        <v>0.961044</v>
      </c>
      <c r="O2049" s="9">
        <f>IF(C2049&lt;=1-Params!$B$4,0,MAX(0.1,ROUND(_xlfn.GAMMA.INV((C2049-(1-Params!$B$4))/Params!$B$4,Params!$B$5,Params!$B$6),1)))</f>
        <v/>
      </c>
      <c r="P2049" s="9">
        <f>IF(D2049&lt;=1-Params!$B$7,0,ROUND(_xlfn.GAMMA.INV((D2049-(1-Params!$B$7))/Params!$B$7,Params!$B$8,Params!$B$9),3))</f>
        <v/>
      </c>
      <c r="Q2049" s="9">
        <f>IF(E2049&lt;=1-Params!$B$4,0,MAX(0.1,ROUND(_xlfn.GAMMA.INV((E2049-(1-Params!$B$4))/Params!$B$4,Params!$B$5,Params!$B$6),1)))</f>
        <v/>
      </c>
      <c r="R2049" s="9">
        <f>IF(F2049&lt;=1-Params!$B$7,0,ROUND(_xlfn.GAMMA.INV((F2049-(1-Params!$B$7))/Params!$B$7,Params!$B$8,Params!$B$9),3))</f>
        <v/>
      </c>
      <c r="S2049" s="9">
        <f>IF(G2049&lt;=1-Params!$B$7,0,ROUND((Params!$B$10+Params!$B$11*G2049^Params!$B$12)*_xlfn.GAMMA.INV((G2049-(1-Params!$B$7))/Params!$B$7,Params!$B$8,Params!$B$9),3))</f>
        <v/>
      </c>
      <c r="T2049" s="9">
        <f>IF(H2049&lt;=1-Params!$B$4,0,MAX(0.1,ROUND((Params!$B$10+Params!$B$11*H2049^Params!$B$12)*_xlfn.GAMMA.INV((H2049-(1-Params!$B$4))/Params!$B$4,Params!$B$5,Params!$B$6),1)))</f>
        <v/>
      </c>
      <c r="U2049" s="9">
        <f>ROUND(_xlfn.NORM.INV(I2049,Params!$B$13,Params!$B$14),1)</f>
        <v/>
      </c>
      <c r="V2049" s="9">
        <f>ROUND(_xlfn.NORM.INV(J2049,Params!$B$15,Params!$B$16),2)</f>
        <v/>
      </c>
      <c r="W2049" s="9">
        <f>ROUND(_xlfn.NORM.INV(K2049,Params!$B$13,Params!$B$14),1)</f>
        <v/>
      </c>
      <c r="X2049" s="9">
        <f>ROUND(_xlfn.NORM.INV(L2049,Params!$B$15,Params!$B$16),2)</f>
        <v/>
      </c>
      <c r="Y2049" s="9">
        <f>ROUND(_xlfn.NORM.INV(M2049,Params!$B$15,Params!$B$16)+Params!$B$17+Params!$B$18*M2049,2)</f>
        <v/>
      </c>
      <c r="Z2049" s="9">
        <f>ROUND(_xlfn.NORM.INV(N2049,Params!$B$13,Params!$B$14)+Params!$B$17+Params!$B$18*N2049,1)</f>
        <v/>
      </c>
    </row>
    <row r="2050">
      <c r="A2050" s="11" t="n">
        <v>2049</v>
      </c>
      <c r="B2050" s="12">
        <f>INT((A2050-1)/122)+1</f>
        <v/>
      </c>
      <c r="C2050" s="13" t="n">
        <v>0.390573</v>
      </c>
      <c r="D2050" s="13" t="n">
        <v>0.919051</v>
      </c>
      <c r="E2050" s="13" t="n">
        <v>0.118226</v>
      </c>
      <c r="F2050" s="13" t="n">
        <v>0.389964</v>
      </c>
      <c r="G2050" s="13" t="n">
        <v>0.876406</v>
      </c>
      <c r="H2050" s="13" t="n">
        <v>0.641645</v>
      </c>
      <c r="I2050" s="13" t="n">
        <v>0.629968</v>
      </c>
      <c r="J2050" s="13" t="n">
        <v>0.745996</v>
      </c>
      <c r="K2050" s="13" t="n">
        <v>0.813581</v>
      </c>
      <c r="L2050" s="13" t="n">
        <v>0.139307</v>
      </c>
      <c r="M2050" s="13" t="n">
        <v>0.50022</v>
      </c>
      <c r="N2050" s="13" t="n">
        <v>0.731564</v>
      </c>
      <c r="O2050" s="9">
        <f>IF(C2050&lt;=1-Params!$B$4,0,MAX(0.1,ROUND(_xlfn.GAMMA.INV((C2050-(1-Params!$B$4))/Params!$B$4,Params!$B$5,Params!$B$6),1)))</f>
        <v/>
      </c>
      <c r="P2050" s="9">
        <f>IF(D2050&lt;=1-Params!$B$7,0,ROUND(_xlfn.GAMMA.INV((D2050-(1-Params!$B$7))/Params!$B$7,Params!$B$8,Params!$B$9),3))</f>
        <v/>
      </c>
      <c r="Q2050" s="9">
        <f>IF(E2050&lt;=1-Params!$B$4,0,MAX(0.1,ROUND(_xlfn.GAMMA.INV((E2050-(1-Params!$B$4))/Params!$B$4,Params!$B$5,Params!$B$6),1)))</f>
        <v/>
      </c>
      <c r="R2050" s="9">
        <f>IF(F2050&lt;=1-Params!$B$7,0,ROUND(_xlfn.GAMMA.INV((F2050-(1-Params!$B$7))/Params!$B$7,Params!$B$8,Params!$B$9),3))</f>
        <v/>
      </c>
      <c r="S2050" s="9">
        <f>IF(G2050&lt;=1-Params!$B$7,0,ROUND((Params!$B$10+Params!$B$11*G2050^Params!$B$12)*_xlfn.GAMMA.INV((G2050-(1-Params!$B$7))/Params!$B$7,Params!$B$8,Params!$B$9),3))</f>
        <v/>
      </c>
      <c r="T2050" s="9">
        <f>IF(H2050&lt;=1-Params!$B$4,0,MAX(0.1,ROUND((Params!$B$10+Params!$B$11*H2050^Params!$B$12)*_xlfn.GAMMA.INV((H2050-(1-Params!$B$4))/Params!$B$4,Params!$B$5,Params!$B$6),1)))</f>
        <v/>
      </c>
      <c r="U2050" s="9">
        <f>ROUND(_xlfn.NORM.INV(I2050,Params!$B$13,Params!$B$14),1)</f>
        <v/>
      </c>
      <c r="V2050" s="9">
        <f>ROUND(_xlfn.NORM.INV(J2050,Params!$B$15,Params!$B$16),2)</f>
        <v/>
      </c>
      <c r="W2050" s="9">
        <f>ROUND(_xlfn.NORM.INV(K2050,Params!$B$13,Params!$B$14),1)</f>
        <v/>
      </c>
      <c r="X2050" s="9">
        <f>ROUND(_xlfn.NORM.INV(L2050,Params!$B$15,Params!$B$16),2)</f>
        <v/>
      </c>
      <c r="Y2050" s="9">
        <f>ROUND(_xlfn.NORM.INV(M2050,Params!$B$15,Params!$B$16)+Params!$B$17+Params!$B$18*M2050,2)</f>
        <v/>
      </c>
      <c r="Z2050" s="9">
        <f>ROUND(_xlfn.NORM.INV(N2050,Params!$B$13,Params!$B$14)+Params!$B$17+Params!$B$18*N2050,1)</f>
        <v/>
      </c>
    </row>
    <row r="2051">
      <c r="A2051" s="11" t="n">
        <v>2050</v>
      </c>
      <c r="B2051" s="12">
        <f>INT((A2051-1)/122)+1</f>
        <v/>
      </c>
      <c r="C2051" s="13" t="n">
        <v>0.270737</v>
      </c>
      <c r="D2051" s="13" t="n">
        <v>0.388309</v>
      </c>
      <c r="E2051" s="13" t="n">
        <v>0.411228</v>
      </c>
      <c r="F2051" s="13" t="n">
        <v>0.233581</v>
      </c>
      <c r="G2051" s="13" t="n">
        <v>0.591137</v>
      </c>
      <c r="H2051" s="13" t="n">
        <v>0.662261</v>
      </c>
      <c r="I2051" s="13" t="n">
        <v>0.245302</v>
      </c>
      <c r="J2051" s="13" t="n">
        <v>0.9656169999999999</v>
      </c>
      <c r="K2051" s="13" t="n">
        <v>0.562819</v>
      </c>
      <c r="L2051" s="13" t="n">
        <v>0.088925</v>
      </c>
      <c r="M2051" s="13" t="n">
        <v>0.632628</v>
      </c>
      <c r="N2051" s="13" t="n">
        <v>0.881109</v>
      </c>
      <c r="O2051" s="9">
        <f>IF(C2051&lt;=1-Params!$B$4,0,MAX(0.1,ROUND(_xlfn.GAMMA.INV((C2051-(1-Params!$B$4))/Params!$B$4,Params!$B$5,Params!$B$6),1)))</f>
        <v/>
      </c>
      <c r="P2051" s="9">
        <f>IF(D2051&lt;=1-Params!$B$7,0,ROUND(_xlfn.GAMMA.INV((D2051-(1-Params!$B$7))/Params!$B$7,Params!$B$8,Params!$B$9),3))</f>
        <v/>
      </c>
      <c r="Q2051" s="9">
        <f>IF(E2051&lt;=1-Params!$B$4,0,MAX(0.1,ROUND(_xlfn.GAMMA.INV((E2051-(1-Params!$B$4))/Params!$B$4,Params!$B$5,Params!$B$6),1)))</f>
        <v/>
      </c>
      <c r="R2051" s="9">
        <f>IF(F2051&lt;=1-Params!$B$7,0,ROUND(_xlfn.GAMMA.INV((F2051-(1-Params!$B$7))/Params!$B$7,Params!$B$8,Params!$B$9),3))</f>
        <v/>
      </c>
      <c r="S2051" s="9">
        <f>IF(G2051&lt;=1-Params!$B$7,0,ROUND((Params!$B$10+Params!$B$11*G2051^Params!$B$12)*_xlfn.GAMMA.INV((G2051-(1-Params!$B$7))/Params!$B$7,Params!$B$8,Params!$B$9),3))</f>
        <v/>
      </c>
      <c r="T2051" s="9">
        <f>IF(H2051&lt;=1-Params!$B$4,0,MAX(0.1,ROUND((Params!$B$10+Params!$B$11*H2051^Params!$B$12)*_xlfn.GAMMA.INV((H2051-(1-Params!$B$4))/Params!$B$4,Params!$B$5,Params!$B$6),1)))</f>
        <v/>
      </c>
      <c r="U2051" s="9">
        <f>ROUND(_xlfn.NORM.INV(I2051,Params!$B$13,Params!$B$14),1)</f>
        <v/>
      </c>
      <c r="V2051" s="9">
        <f>ROUND(_xlfn.NORM.INV(J2051,Params!$B$15,Params!$B$16),2)</f>
        <v/>
      </c>
      <c r="W2051" s="9">
        <f>ROUND(_xlfn.NORM.INV(K2051,Params!$B$13,Params!$B$14),1)</f>
        <v/>
      </c>
      <c r="X2051" s="9">
        <f>ROUND(_xlfn.NORM.INV(L2051,Params!$B$15,Params!$B$16),2)</f>
        <v/>
      </c>
      <c r="Y2051" s="9">
        <f>ROUND(_xlfn.NORM.INV(M2051,Params!$B$15,Params!$B$16)+Params!$B$17+Params!$B$18*M2051,2)</f>
        <v/>
      </c>
      <c r="Z2051" s="9">
        <f>ROUND(_xlfn.NORM.INV(N2051,Params!$B$13,Params!$B$14)+Params!$B$17+Params!$B$18*N2051,1)</f>
        <v/>
      </c>
    </row>
    <row r="2052">
      <c r="A2052" s="11" t="n">
        <v>2051</v>
      </c>
      <c r="B2052" s="12">
        <f>INT((A2052-1)/122)+1</f>
        <v/>
      </c>
      <c r="C2052" s="13" t="n">
        <v>0.181869</v>
      </c>
      <c r="D2052" s="13" t="n">
        <v>0.27648</v>
      </c>
      <c r="E2052" s="13" t="n">
        <v>0.236399</v>
      </c>
      <c r="F2052" s="13" t="n">
        <v>0.216293</v>
      </c>
      <c r="G2052" s="13" t="n">
        <v>0.352522</v>
      </c>
      <c r="H2052" s="13" t="n">
        <v>0.7527509999999999</v>
      </c>
      <c r="I2052" s="13" t="n">
        <v>0.095153</v>
      </c>
      <c r="J2052" s="13" t="n">
        <v>0.463429</v>
      </c>
      <c r="K2052" s="13" t="n">
        <v>0.509789</v>
      </c>
      <c r="L2052" s="13" t="n">
        <v>0.085703</v>
      </c>
      <c r="M2052" s="13" t="n">
        <v>0.152218</v>
      </c>
      <c r="N2052" s="13" t="n">
        <v>0.546712</v>
      </c>
      <c r="O2052" s="9">
        <f>IF(C2052&lt;=1-Params!$B$4,0,MAX(0.1,ROUND(_xlfn.GAMMA.INV((C2052-(1-Params!$B$4))/Params!$B$4,Params!$B$5,Params!$B$6),1)))</f>
        <v/>
      </c>
      <c r="P2052" s="9">
        <f>IF(D2052&lt;=1-Params!$B$7,0,ROUND(_xlfn.GAMMA.INV((D2052-(1-Params!$B$7))/Params!$B$7,Params!$B$8,Params!$B$9),3))</f>
        <v/>
      </c>
      <c r="Q2052" s="9">
        <f>IF(E2052&lt;=1-Params!$B$4,0,MAX(0.1,ROUND(_xlfn.GAMMA.INV((E2052-(1-Params!$B$4))/Params!$B$4,Params!$B$5,Params!$B$6),1)))</f>
        <v/>
      </c>
      <c r="R2052" s="9">
        <f>IF(F2052&lt;=1-Params!$B$7,0,ROUND(_xlfn.GAMMA.INV((F2052-(1-Params!$B$7))/Params!$B$7,Params!$B$8,Params!$B$9),3))</f>
        <v/>
      </c>
      <c r="S2052" s="9">
        <f>IF(G2052&lt;=1-Params!$B$7,0,ROUND((Params!$B$10+Params!$B$11*G2052^Params!$B$12)*_xlfn.GAMMA.INV((G2052-(1-Params!$B$7))/Params!$B$7,Params!$B$8,Params!$B$9),3))</f>
        <v/>
      </c>
      <c r="T2052" s="9">
        <f>IF(H2052&lt;=1-Params!$B$4,0,MAX(0.1,ROUND((Params!$B$10+Params!$B$11*H2052^Params!$B$12)*_xlfn.GAMMA.INV((H2052-(1-Params!$B$4))/Params!$B$4,Params!$B$5,Params!$B$6),1)))</f>
        <v/>
      </c>
      <c r="U2052" s="9">
        <f>ROUND(_xlfn.NORM.INV(I2052,Params!$B$13,Params!$B$14),1)</f>
        <v/>
      </c>
      <c r="V2052" s="9">
        <f>ROUND(_xlfn.NORM.INV(J2052,Params!$B$15,Params!$B$16),2)</f>
        <v/>
      </c>
      <c r="W2052" s="9">
        <f>ROUND(_xlfn.NORM.INV(K2052,Params!$B$13,Params!$B$14),1)</f>
        <v/>
      </c>
      <c r="X2052" s="9">
        <f>ROUND(_xlfn.NORM.INV(L2052,Params!$B$15,Params!$B$16),2)</f>
        <v/>
      </c>
      <c r="Y2052" s="9">
        <f>ROUND(_xlfn.NORM.INV(M2052,Params!$B$15,Params!$B$16)+Params!$B$17+Params!$B$18*M2052,2)</f>
        <v/>
      </c>
      <c r="Z2052" s="9">
        <f>ROUND(_xlfn.NORM.INV(N2052,Params!$B$13,Params!$B$14)+Params!$B$17+Params!$B$18*N2052,1)</f>
        <v/>
      </c>
    </row>
    <row r="2053">
      <c r="A2053" s="11" t="n">
        <v>2052</v>
      </c>
      <c r="B2053" s="12">
        <f>INT((A2053-1)/122)+1</f>
        <v/>
      </c>
      <c r="C2053" s="13" t="n">
        <v>0.5331630000000001</v>
      </c>
      <c r="D2053" s="13" t="n">
        <v>0.529261</v>
      </c>
      <c r="E2053" s="13" t="n">
        <v>0.364254</v>
      </c>
      <c r="F2053" s="13" t="n">
        <v>0.899405</v>
      </c>
      <c r="G2053" s="13" t="n">
        <v>0.497115</v>
      </c>
      <c r="H2053" s="13" t="n">
        <v>0.595183</v>
      </c>
      <c r="I2053" s="13" t="n">
        <v>0.273403</v>
      </c>
      <c r="J2053" s="13" t="n">
        <v>0.546122</v>
      </c>
      <c r="K2053" s="13" t="n">
        <v>0.207748</v>
      </c>
      <c r="L2053" s="13" t="n">
        <v>0.057513</v>
      </c>
      <c r="M2053" s="13" t="n">
        <v>0.395477</v>
      </c>
      <c r="N2053" s="13" t="n">
        <v>0.420458</v>
      </c>
      <c r="O2053" s="9">
        <f>IF(C2053&lt;=1-Params!$B$4,0,MAX(0.1,ROUND(_xlfn.GAMMA.INV((C2053-(1-Params!$B$4))/Params!$B$4,Params!$B$5,Params!$B$6),1)))</f>
        <v/>
      </c>
      <c r="P2053" s="9">
        <f>IF(D2053&lt;=1-Params!$B$7,0,ROUND(_xlfn.GAMMA.INV((D2053-(1-Params!$B$7))/Params!$B$7,Params!$B$8,Params!$B$9),3))</f>
        <v/>
      </c>
      <c r="Q2053" s="9">
        <f>IF(E2053&lt;=1-Params!$B$4,0,MAX(0.1,ROUND(_xlfn.GAMMA.INV((E2053-(1-Params!$B$4))/Params!$B$4,Params!$B$5,Params!$B$6),1)))</f>
        <v/>
      </c>
      <c r="R2053" s="9">
        <f>IF(F2053&lt;=1-Params!$B$7,0,ROUND(_xlfn.GAMMA.INV((F2053-(1-Params!$B$7))/Params!$B$7,Params!$B$8,Params!$B$9),3))</f>
        <v/>
      </c>
      <c r="S2053" s="9">
        <f>IF(G2053&lt;=1-Params!$B$7,0,ROUND((Params!$B$10+Params!$B$11*G2053^Params!$B$12)*_xlfn.GAMMA.INV((G2053-(1-Params!$B$7))/Params!$B$7,Params!$B$8,Params!$B$9),3))</f>
        <v/>
      </c>
      <c r="T2053" s="9">
        <f>IF(H2053&lt;=1-Params!$B$4,0,MAX(0.1,ROUND((Params!$B$10+Params!$B$11*H2053^Params!$B$12)*_xlfn.GAMMA.INV((H2053-(1-Params!$B$4))/Params!$B$4,Params!$B$5,Params!$B$6),1)))</f>
        <v/>
      </c>
      <c r="U2053" s="9">
        <f>ROUND(_xlfn.NORM.INV(I2053,Params!$B$13,Params!$B$14),1)</f>
        <v/>
      </c>
      <c r="V2053" s="9">
        <f>ROUND(_xlfn.NORM.INV(J2053,Params!$B$15,Params!$B$16),2)</f>
        <v/>
      </c>
      <c r="W2053" s="9">
        <f>ROUND(_xlfn.NORM.INV(K2053,Params!$B$13,Params!$B$14),1)</f>
        <v/>
      </c>
      <c r="X2053" s="9">
        <f>ROUND(_xlfn.NORM.INV(L2053,Params!$B$15,Params!$B$16),2)</f>
        <v/>
      </c>
      <c r="Y2053" s="9">
        <f>ROUND(_xlfn.NORM.INV(M2053,Params!$B$15,Params!$B$16)+Params!$B$17+Params!$B$18*M2053,2)</f>
        <v/>
      </c>
      <c r="Z2053" s="9">
        <f>ROUND(_xlfn.NORM.INV(N2053,Params!$B$13,Params!$B$14)+Params!$B$17+Params!$B$18*N2053,1)</f>
        <v/>
      </c>
    </row>
    <row r="2054">
      <c r="A2054" s="11" t="n">
        <v>2053</v>
      </c>
      <c r="B2054" s="12">
        <f>INT((A2054-1)/122)+1</f>
        <v/>
      </c>
      <c r="C2054" s="13" t="n">
        <v>0.877157</v>
      </c>
      <c r="D2054" s="13" t="n">
        <v>0.912226</v>
      </c>
      <c r="E2054" s="13" t="n">
        <v>0.305271</v>
      </c>
      <c r="F2054" s="13" t="n">
        <v>0.50058</v>
      </c>
      <c r="G2054" s="13" t="n">
        <v>0.044741</v>
      </c>
      <c r="H2054" s="13" t="n">
        <v>0.109172</v>
      </c>
      <c r="I2054" s="13" t="n">
        <v>0.450658</v>
      </c>
      <c r="J2054" s="13" t="n">
        <v>0.739641</v>
      </c>
      <c r="K2054" s="13" t="n">
        <v>0.230713</v>
      </c>
      <c r="L2054" s="13" t="n">
        <v>0.381101</v>
      </c>
      <c r="M2054" s="13" t="n">
        <v>0.317585</v>
      </c>
      <c r="N2054" s="13" t="n">
        <v>0.713591</v>
      </c>
      <c r="O2054" s="9">
        <f>IF(C2054&lt;=1-Params!$B$4,0,MAX(0.1,ROUND(_xlfn.GAMMA.INV((C2054-(1-Params!$B$4))/Params!$B$4,Params!$B$5,Params!$B$6),1)))</f>
        <v/>
      </c>
      <c r="P2054" s="9">
        <f>IF(D2054&lt;=1-Params!$B$7,0,ROUND(_xlfn.GAMMA.INV((D2054-(1-Params!$B$7))/Params!$B$7,Params!$B$8,Params!$B$9),3))</f>
        <v/>
      </c>
      <c r="Q2054" s="9">
        <f>IF(E2054&lt;=1-Params!$B$4,0,MAX(0.1,ROUND(_xlfn.GAMMA.INV((E2054-(1-Params!$B$4))/Params!$B$4,Params!$B$5,Params!$B$6),1)))</f>
        <v/>
      </c>
      <c r="R2054" s="9">
        <f>IF(F2054&lt;=1-Params!$B$7,0,ROUND(_xlfn.GAMMA.INV((F2054-(1-Params!$B$7))/Params!$B$7,Params!$B$8,Params!$B$9),3))</f>
        <v/>
      </c>
      <c r="S2054" s="9">
        <f>IF(G2054&lt;=1-Params!$B$7,0,ROUND((Params!$B$10+Params!$B$11*G2054^Params!$B$12)*_xlfn.GAMMA.INV((G2054-(1-Params!$B$7))/Params!$B$7,Params!$B$8,Params!$B$9),3))</f>
        <v/>
      </c>
      <c r="T2054" s="9">
        <f>IF(H2054&lt;=1-Params!$B$4,0,MAX(0.1,ROUND((Params!$B$10+Params!$B$11*H2054^Params!$B$12)*_xlfn.GAMMA.INV((H2054-(1-Params!$B$4))/Params!$B$4,Params!$B$5,Params!$B$6),1)))</f>
        <v/>
      </c>
      <c r="U2054" s="9">
        <f>ROUND(_xlfn.NORM.INV(I2054,Params!$B$13,Params!$B$14),1)</f>
        <v/>
      </c>
      <c r="V2054" s="9">
        <f>ROUND(_xlfn.NORM.INV(J2054,Params!$B$15,Params!$B$16),2)</f>
        <v/>
      </c>
      <c r="W2054" s="9">
        <f>ROUND(_xlfn.NORM.INV(K2054,Params!$B$13,Params!$B$14),1)</f>
        <v/>
      </c>
      <c r="X2054" s="9">
        <f>ROUND(_xlfn.NORM.INV(L2054,Params!$B$15,Params!$B$16),2)</f>
        <v/>
      </c>
      <c r="Y2054" s="9">
        <f>ROUND(_xlfn.NORM.INV(M2054,Params!$B$15,Params!$B$16)+Params!$B$17+Params!$B$18*M2054,2)</f>
        <v/>
      </c>
      <c r="Z2054" s="9">
        <f>ROUND(_xlfn.NORM.INV(N2054,Params!$B$13,Params!$B$14)+Params!$B$17+Params!$B$18*N2054,1)</f>
        <v/>
      </c>
    </row>
    <row r="2055">
      <c r="A2055" s="11" t="n">
        <v>2054</v>
      </c>
      <c r="B2055" s="12">
        <f>INT((A2055-1)/122)+1</f>
        <v/>
      </c>
      <c r="C2055" s="13" t="n">
        <v>0.765566</v>
      </c>
      <c r="D2055" s="13" t="n">
        <v>0.448883</v>
      </c>
      <c r="E2055" s="13" t="n">
        <v>0.799576</v>
      </c>
      <c r="F2055" s="13" t="n">
        <v>0.122225</v>
      </c>
      <c r="G2055" s="13" t="n">
        <v>0.339164</v>
      </c>
      <c r="H2055" s="13" t="n">
        <v>0.625211</v>
      </c>
      <c r="I2055" s="13" t="n">
        <v>0.62115</v>
      </c>
      <c r="J2055" s="13" t="n">
        <v>0.528463</v>
      </c>
      <c r="K2055" s="13" t="n">
        <v>0.058242</v>
      </c>
      <c r="L2055" s="13" t="n">
        <v>0.6887</v>
      </c>
      <c r="M2055" s="13" t="n">
        <v>0.554708</v>
      </c>
      <c r="N2055" s="13" t="n">
        <v>0.200388</v>
      </c>
      <c r="O2055" s="9">
        <f>IF(C2055&lt;=1-Params!$B$4,0,MAX(0.1,ROUND(_xlfn.GAMMA.INV((C2055-(1-Params!$B$4))/Params!$B$4,Params!$B$5,Params!$B$6),1)))</f>
        <v/>
      </c>
      <c r="P2055" s="9">
        <f>IF(D2055&lt;=1-Params!$B$7,0,ROUND(_xlfn.GAMMA.INV((D2055-(1-Params!$B$7))/Params!$B$7,Params!$B$8,Params!$B$9),3))</f>
        <v/>
      </c>
      <c r="Q2055" s="9">
        <f>IF(E2055&lt;=1-Params!$B$4,0,MAX(0.1,ROUND(_xlfn.GAMMA.INV((E2055-(1-Params!$B$4))/Params!$B$4,Params!$B$5,Params!$B$6),1)))</f>
        <v/>
      </c>
      <c r="R2055" s="9">
        <f>IF(F2055&lt;=1-Params!$B$7,0,ROUND(_xlfn.GAMMA.INV((F2055-(1-Params!$B$7))/Params!$B$7,Params!$B$8,Params!$B$9),3))</f>
        <v/>
      </c>
      <c r="S2055" s="9">
        <f>IF(G2055&lt;=1-Params!$B$7,0,ROUND((Params!$B$10+Params!$B$11*G2055^Params!$B$12)*_xlfn.GAMMA.INV((G2055-(1-Params!$B$7))/Params!$B$7,Params!$B$8,Params!$B$9),3))</f>
        <v/>
      </c>
      <c r="T2055" s="9">
        <f>IF(H2055&lt;=1-Params!$B$4,0,MAX(0.1,ROUND((Params!$B$10+Params!$B$11*H2055^Params!$B$12)*_xlfn.GAMMA.INV((H2055-(1-Params!$B$4))/Params!$B$4,Params!$B$5,Params!$B$6),1)))</f>
        <v/>
      </c>
      <c r="U2055" s="9">
        <f>ROUND(_xlfn.NORM.INV(I2055,Params!$B$13,Params!$B$14),1)</f>
        <v/>
      </c>
      <c r="V2055" s="9">
        <f>ROUND(_xlfn.NORM.INV(J2055,Params!$B$15,Params!$B$16),2)</f>
        <v/>
      </c>
      <c r="W2055" s="9">
        <f>ROUND(_xlfn.NORM.INV(K2055,Params!$B$13,Params!$B$14),1)</f>
        <v/>
      </c>
      <c r="X2055" s="9">
        <f>ROUND(_xlfn.NORM.INV(L2055,Params!$B$15,Params!$B$16),2)</f>
        <v/>
      </c>
      <c r="Y2055" s="9">
        <f>ROUND(_xlfn.NORM.INV(M2055,Params!$B$15,Params!$B$16)+Params!$B$17+Params!$B$18*M2055,2)</f>
        <v/>
      </c>
      <c r="Z2055" s="9">
        <f>ROUND(_xlfn.NORM.INV(N2055,Params!$B$13,Params!$B$14)+Params!$B$17+Params!$B$18*N2055,1)</f>
        <v/>
      </c>
    </row>
    <row r="2056">
      <c r="A2056" s="11" t="n">
        <v>2055</v>
      </c>
      <c r="B2056" s="12">
        <f>INT((A2056-1)/122)+1</f>
        <v/>
      </c>
      <c r="C2056" s="13" t="n">
        <v>0.683675</v>
      </c>
      <c r="D2056" s="13" t="n">
        <v>0.118222</v>
      </c>
      <c r="E2056" s="13" t="n">
        <v>0.854484</v>
      </c>
      <c r="F2056" s="13" t="n">
        <v>0.514567</v>
      </c>
      <c r="G2056" s="13" t="n">
        <v>0.291959</v>
      </c>
      <c r="H2056" s="13" t="n">
        <v>0.056238</v>
      </c>
      <c r="I2056" s="13" t="n">
        <v>0.85364</v>
      </c>
      <c r="J2056" s="13" t="n">
        <v>0.417405</v>
      </c>
      <c r="K2056" s="13" t="n">
        <v>0.137267</v>
      </c>
      <c r="L2056" s="13" t="n">
        <v>0.522577</v>
      </c>
      <c r="M2056" s="13" t="n">
        <v>0.482664</v>
      </c>
      <c r="N2056" s="13" t="n">
        <v>0.195399</v>
      </c>
      <c r="O2056" s="9">
        <f>IF(C2056&lt;=1-Params!$B$4,0,MAX(0.1,ROUND(_xlfn.GAMMA.INV((C2056-(1-Params!$B$4))/Params!$B$4,Params!$B$5,Params!$B$6),1)))</f>
        <v/>
      </c>
      <c r="P2056" s="9">
        <f>IF(D2056&lt;=1-Params!$B$7,0,ROUND(_xlfn.GAMMA.INV((D2056-(1-Params!$B$7))/Params!$B$7,Params!$B$8,Params!$B$9),3))</f>
        <v/>
      </c>
      <c r="Q2056" s="9">
        <f>IF(E2056&lt;=1-Params!$B$4,0,MAX(0.1,ROUND(_xlfn.GAMMA.INV((E2056-(1-Params!$B$4))/Params!$B$4,Params!$B$5,Params!$B$6),1)))</f>
        <v/>
      </c>
      <c r="R2056" s="9">
        <f>IF(F2056&lt;=1-Params!$B$7,0,ROUND(_xlfn.GAMMA.INV((F2056-(1-Params!$B$7))/Params!$B$7,Params!$B$8,Params!$B$9),3))</f>
        <v/>
      </c>
      <c r="S2056" s="9">
        <f>IF(G2056&lt;=1-Params!$B$7,0,ROUND((Params!$B$10+Params!$B$11*G2056^Params!$B$12)*_xlfn.GAMMA.INV((G2056-(1-Params!$B$7))/Params!$B$7,Params!$B$8,Params!$B$9),3))</f>
        <v/>
      </c>
      <c r="T2056" s="9">
        <f>IF(H2056&lt;=1-Params!$B$4,0,MAX(0.1,ROUND((Params!$B$10+Params!$B$11*H2056^Params!$B$12)*_xlfn.GAMMA.INV((H2056-(1-Params!$B$4))/Params!$B$4,Params!$B$5,Params!$B$6),1)))</f>
        <v/>
      </c>
      <c r="U2056" s="9">
        <f>ROUND(_xlfn.NORM.INV(I2056,Params!$B$13,Params!$B$14),1)</f>
        <v/>
      </c>
      <c r="V2056" s="9">
        <f>ROUND(_xlfn.NORM.INV(J2056,Params!$B$15,Params!$B$16),2)</f>
        <v/>
      </c>
      <c r="W2056" s="9">
        <f>ROUND(_xlfn.NORM.INV(K2056,Params!$B$13,Params!$B$14),1)</f>
        <v/>
      </c>
      <c r="X2056" s="9">
        <f>ROUND(_xlfn.NORM.INV(L2056,Params!$B$15,Params!$B$16),2)</f>
        <v/>
      </c>
      <c r="Y2056" s="9">
        <f>ROUND(_xlfn.NORM.INV(M2056,Params!$B$15,Params!$B$16)+Params!$B$17+Params!$B$18*M2056,2)</f>
        <v/>
      </c>
      <c r="Z2056" s="9">
        <f>ROUND(_xlfn.NORM.INV(N2056,Params!$B$13,Params!$B$14)+Params!$B$17+Params!$B$18*N2056,1)</f>
        <v/>
      </c>
    </row>
    <row r="2057">
      <c r="A2057" s="11" t="n">
        <v>2056</v>
      </c>
      <c r="B2057" s="12">
        <f>INT((A2057-1)/122)+1</f>
        <v/>
      </c>
      <c r="C2057" s="13" t="n">
        <v>0.260874</v>
      </c>
      <c r="D2057" s="13" t="n">
        <v>0.156217</v>
      </c>
      <c r="E2057" s="13" t="n">
        <v>0.368257</v>
      </c>
      <c r="F2057" s="13" t="n">
        <v>0.6991579999999999</v>
      </c>
      <c r="G2057" s="13" t="n">
        <v>0.186543</v>
      </c>
      <c r="H2057" s="13" t="n">
        <v>0.688987</v>
      </c>
      <c r="I2057" s="13" t="n">
        <v>0.362604</v>
      </c>
      <c r="J2057" s="13" t="n">
        <v>0.7104200000000001</v>
      </c>
      <c r="K2057" s="13" t="n">
        <v>0.129473</v>
      </c>
      <c r="L2057" s="13" t="n">
        <v>0.869304</v>
      </c>
      <c r="M2057" s="13" t="n">
        <v>0.228766</v>
      </c>
      <c r="N2057" s="13" t="n">
        <v>0.08482099999999999</v>
      </c>
      <c r="O2057" s="9">
        <f>IF(C2057&lt;=1-Params!$B$4,0,MAX(0.1,ROUND(_xlfn.GAMMA.INV((C2057-(1-Params!$B$4))/Params!$B$4,Params!$B$5,Params!$B$6),1)))</f>
        <v/>
      </c>
      <c r="P2057" s="9">
        <f>IF(D2057&lt;=1-Params!$B$7,0,ROUND(_xlfn.GAMMA.INV((D2057-(1-Params!$B$7))/Params!$B$7,Params!$B$8,Params!$B$9),3))</f>
        <v/>
      </c>
      <c r="Q2057" s="9">
        <f>IF(E2057&lt;=1-Params!$B$4,0,MAX(0.1,ROUND(_xlfn.GAMMA.INV((E2057-(1-Params!$B$4))/Params!$B$4,Params!$B$5,Params!$B$6),1)))</f>
        <v/>
      </c>
      <c r="R2057" s="9">
        <f>IF(F2057&lt;=1-Params!$B$7,0,ROUND(_xlfn.GAMMA.INV((F2057-(1-Params!$B$7))/Params!$B$7,Params!$B$8,Params!$B$9),3))</f>
        <v/>
      </c>
      <c r="S2057" s="9">
        <f>IF(G2057&lt;=1-Params!$B$7,0,ROUND((Params!$B$10+Params!$B$11*G2057^Params!$B$12)*_xlfn.GAMMA.INV((G2057-(1-Params!$B$7))/Params!$B$7,Params!$B$8,Params!$B$9),3))</f>
        <v/>
      </c>
      <c r="T2057" s="9">
        <f>IF(H2057&lt;=1-Params!$B$4,0,MAX(0.1,ROUND((Params!$B$10+Params!$B$11*H2057^Params!$B$12)*_xlfn.GAMMA.INV((H2057-(1-Params!$B$4))/Params!$B$4,Params!$B$5,Params!$B$6),1)))</f>
        <v/>
      </c>
      <c r="U2057" s="9">
        <f>ROUND(_xlfn.NORM.INV(I2057,Params!$B$13,Params!$B$14),1)</f>
        <v/>
      </c>
      <c r="V2057" s="9">
        <f>ROUND(_xlfn.NORM.INV(J2057,Params!$B$15,Params!$B$16),2)</f>
        <v/>
      </c>
      <c r="W2057" s="9">
        <f>ROUND(_xlfn.NORM.INV(K2057,Params!$B$13,Params!$B$14),1)</f>
        <v/>
      </c>
      <c r="X2057" s="9">
        <f>ROUND(_xlfn.NORM.INV(L2057,Params!$B$15,Params!$B$16),2)</f>
        <v/>
      </c>
      <c r="Y2057" s="9">
        <f>ROUND(_xlfn.NORM.INV(M2057,Params!$B$15,Params!$B$16)+Params!$B$17+Params!$B$18*M2057,2)</f>
        <v/>
      </c>
      <c r="Z2057" s="9">
        <f>ROUND(_xlfn.NORM.INV(N2057,Params!$B$13,Params!$B$14)+Params!$B$17+Params!$B$18*N2057,1)</f>
        <v/>
      </c>
    </row>
    <row r="2058">
      <c r="A2058" s="11" t="n">
        <v>2057</v>
      </c>
      <c r="B2058" s="12">
        <f>INT((A2058-1)/122)+1</f>
        <v/>
      </c>
      <c r="C2058" s="13" t="n">
        <v>0.63641</v>
      </c>
      <c r="D2058" s="13" t="n">
        <v>0.291315</v>
      </c>
      <c r="E2058" s="13" t="n">
        <v>0.547157</v>
      </c>
      <c r="F2058" s="13" t="n">
        <v>0.007931000000000001</v>
      </c>
      <c r="G2058" s="13" t="n">
        <v>0.905999</v>
      </c>
      <c r="H2058" s="13" t="n">
        <v>0.95505</v>
      </c>
      <c r="I2058" s="13" t="n">
        <v>0.391201</v>
      </c>
      <c r="J2058" s="13" t="n">
        <v>0.442993</v>
      </c>
      <c r="K2058" s="13" t="n">
        <v>0.269341</v>
      </c>
      <c r="L2058" s="13" t="n">
        <v>0.9298380000000001</v>
      </c>
      <c r="M2058" s="13" t="n">
        <v>0.050928</v>
      </c>
      <c r="N2058" s="13" t="n">
        <v>0.441405</v>
      </c>
      <c r="O2058" s="9">
        <f>IF(C2058&lt;=1-Params!$B$4,0,MAX(0.1,ROUND(_xlfn.GAMMA.INV((C2058-(1-Params!$B$4))/Params!$B$4,Params!$B$5,Params!$B$6),1)))</f>
        <v/>
      </c>
      <c r="P2058" s="9">
        <f>IF(D2058&lt;=1-Params!$B$7,0,ROUND(_xlfn.GAMMA.INV((D2058-(1-Params!$B$7))/Params!$B$7,Params!$B$8,Params!$B$9),3))</f>
        <v/>
      </c>
      <c r="Q2058" s="9">
        <f>IF(E2058&lt;=1-Params!$B$4,0,MAX(0.1,ROUND(_xlfn.GAMMA.INV((E2058-(1-Params!$B$4))/Params!$B$4,Params!$B$5,Params!$B$6),1)))</f>
        <v/>
      </c>
      <c r="R2058" s="9">
        <f>IF(F2058&lt;=1-Params!$B$7,0,ROUND(_xlfn.GAMMA.INV((F2058-(1-Params!$B$7))/Params!$B$7,Params!$B$8,Params!$B$9),3))</f>
        <v/>
      </c>
      <c r="S2058" s="9">
        <f>IF(G2058&lt;=1-Params!$B$7,0,ROUND((Params!$B$10+Params!$B$11*G2058^Params!$B$12)*_xlfn.GAMMA.INV((G2058-(1-Params!$B$7))/Params!$B$7,Params!$B$8,Params!$B$9),3))</f>
        <v/>
      </c>
      <c r="T2058" s="9">
        <f>IF(H2058&lt;=1-Params!$B$4,0,MAX(0.1,ROUND((Params!$B$10+Params!$B$11*H2058^Params!$B$12)*_xlfn.GAMMA.INV((H2058-(1-Params!$B$4))/Params!$B$4,Params!$B$5,Params!$B$6),1)))</f>
        <v/>
      </c>
      <c r="U2058" s="9">
        <f>ROUND(_xlfn.NORM.INV(I2058,Params!$B$13,Params!$B$14),1)</f>
        <v/>
      </c>
      <c r="V2058" s="9">
        <f>ROUND(_xlfn.NORM.INV(J2058,Params!$B$15,Params!$B$16),2)</f>
        <v/>
      </c>
      <c r="W2058" s="9">
        <f>ROUND(_xlfn.NORM.INV(K2058,Params!$B$13,Params!$B$14),1)</f>
        <v/>
      </c>
      <c r="X2058" s="9">
        <f>ROUND(_xlfn.NORM.INV(L2058,Params!$B$15,Params!$B$16),2)</f>
        <v/>
      </c>
      <c r="Y2058" s="9">
        <f>ROUND(_xlfn.NORM.INV(M2058,Params!$B$15,Params!$B$16)+Params!$B$17+Params!$B$18*M2058,2)</f>
        <v/>
      </c>
      <c r="Z2058" s="9">
        <f>ROUND(_xlfn.NORM.INV(N2058,Params!$B$13,Params!$B$14)+Params!$B$17+Params!$B$18*N2058,1)</f>
        <v/>
      </c>
    </row>
    <row r="2059">
      <c r="A2059" s="11" t="n">
        <v>2058</v>
      </c>
      <c r="B2059" s="12">
        <f>INT((A2059-1)/122)+1</f>
        <v/>
      </c>
      <c r="C2059" s="13" t="n">
        <v>0.975362</v>
      </c>
      <c r="D2059" s="13" t="n">
        <v>0.102569</v>
      </c>
      <c r="E2059" s="13" t="n">
        <v>0.215276</v>
      </c>
      <c r="F2059" s="13" t="n">
        <v>0.033298</v>
      </c>
      <c r="G2059" s="13" t="n">
        <v>0.447926</v>
      </c>
      <c r="H2059" s="13" t="n">
        <v>0.38699</v>
      </c>
      <c r="I2059" s="13" t="n">
        <v>0.562899</v>
      </c>
      <c r="J2059" s="13" t="n">
        <v>0.737354</v>
      </c>
      <c r="K2059" s="13" t="n">
        <v>0.264814</v>
      </c>
      <c r="L2059" s="13" t="n">
        <v>0.862918</v>
      </c>
      <c r="M2059" s="13" t="n">
        <v>0.02602</v>
      </c>
      <c r="N2059" s="13" t="n">
        <v>0.299428</v>
      </c>
      <c r="O2059" s="9">
        <f>IF(C2059&lt;=1-Params!$B$4,0,MAX(0.1,ROUND(_xlfn.GAMMA.INV((C2059-(1-Params!$B$4))/Params!$B$4,Params!$B$5,Params!$B$6),1)))</f>
        <v/>
      </c>
      <c r="P2059" s="9">
        <f>IF(D2059&lt;=1-Params!$B$7,0,ROUND(_xlfn.GAMMA.INV((D2059-(1-Params!$B$7))/Params!$B$7,Params!$B$8,Params!$B$9),3))</f>
        <v/>
      </c>
      <c r="Q2059" s="9">
        <f>IF(E2059&lt;=1-Params!$B$4,0,MAX(0.1,ROUND(_xlfn.GAMMA.INV((E2059-(1-Params!$B$4))/Params!$B$4,Params!$B$5,Params!$B$6),1)))</f>
        <v/>
      </c>
      <c r="R2059" s="9">
        <f>IF(F2059&lt;=1-Params!$B$7,0,ROUND(_xlfn.GAMMA.INV((F2059-(1-Params!$B$7))/Params!$B$7,Params!$B$8,Params!$B$9),3))</f>
        <v/>
      </c>
      <c r="S2059" s="9">
        <f>IF(G2059&lt;=1-Params!$B$7,0,ROUND((Params!$B$10+Params!$B$11*G2059^Params!$B$12)*_xlfn.GAMMA.INV((G2059-(1-Params!$B$7))/Params!$B$7,Params!$B$8,Params!$B$9),3))</f>
        <v/>
      </c>
      <c r="T2059" s="9">
        <f>IF(H2059&lt;=1-Params!$B$4,0,MAX(0.1,ROUND((Params!$B$10+Params!$B$11*H2059^Params!$B$12)*_xlfn.GAMMA.INV((H2059-(1-Params!$B$4))/Params!$B$4,Params!$B$5,Params!$B$6),1)))</f>
        <v/>
      </c>
      <c r="U2059" s="9">
        <f>ROUND(_xlfn.NORM.INV(I2059,Params!$B$13,Params!$B$14),1)</f>
        <v/>
      </c>
      <c r="V2059" s="9">
        <f>ROUND(_xlfn.NORM.INV(J2059,Params!$B$15,Params!$B$16),2)</f>
        <v/>
      </c>
      <c r="W2059" s="9">
        <f>ROUND(_xlfn.NORM.INV(K2059,Params!$B$13,Params!$B$14),1)</f>
        <v/>
      </c>
      <c r="X2059" s="9">
        <f>ROUND(_xlfn.NORM.INV(L2059,Params!$B$15,Params!$B$16),2)</f>
        <v/>
      </c>
      <c r="Y2059" s="9">
        <f>ROUND(_xlfn.NORM.INV(M2059,Params!$B$15,Params!$B$16)+Params!$B$17+Params!$B$18*M2059,2)</f>
        <v/>
      </c>
      <c r="Z2059" s="9">
        <f>ROUND(_xlfn.NORM.INV(N2059,Params!$B$13,Params!$B$14)+Params!$B$17+Params!$B$18*N2059,1)</f>
        <v/>
      </c>
    </row>
    <row r="2060">
      <c r="A2060" s="11" t="n">
        <v>2059</v>
      </c>
      <c r="B2060" s="12">
        <f>INT((A2060-1)/122)+1</f>
        <v/>
      </c>
      <c r="C2060" s="13" t="n">
        <v>0.987259</v>
      </c>
      <c r="D2060" s="13" t="n">
        <v>0.391014</v>
      </c>
      <c r="E2060" s="13" t="n">
        <v>0.186246</v>
      </c>
      <c r="F2060" s="13" t="n">
        <v>0.040833</v>
      </c>
      <c r="G2060" s="13" t="n">
        <v>0.989028</v>
      </c>
      <c r="H2060" s="13" t="n">
        <v>0.6763400000000001</v>
      </c>
      <c r="I2060" s="13" t="n">
        <v>0.61349</v>
      </c>
      <c r="J2060" s="13" t="n">
        <v>0.742156</v>
      </c>
      <c r="K2060" s="13" t="n">
        <v>0.175727</v>
      </c>
      <c r="L2060" s="13" t="n">
        <v>0.822137</v>
      </c>
      <c r="M2060" s="13" t="n">
        <v>0.016814</v>
      </c>
      <c r="N2060" s="13" t="n">
        <v>0.279522</v>
      </c>
      <c r="O2060" s="9">
        <f>IF(C2060&lt;=1-Params!$B$4,0,MAX(0.1,ROUND(_xlfn.GAMMA.INV((C2060-(1-Params!$B$4))/Params!$B$4,Params!$B$5,Params!$B$6),1)))</f>
        <v/>
      </c>
      <c r="P2060" s="9">
        <f>IF(D2060&lt;=1-Params!$B$7,0,ROUND(_xlfn.GAMMA.INV((D2060-(1-Params!$B$7))/Params!$B$7,Params!$B$8,Params!$B$9),3))</f>
        <v/>
      </c>
      <c r="Q2060" s="9">
        <f>IF(E2060&lt;=1-Params!$B$4,0,MAX(0.1,ROUND(_xlfn.GAMMA.INV((E2060-(1-Params!$B$4))/Params!$B$4,Params!$B$5,Params!$B$6),1)))</f>
        <v/>
      </c>
      <c r="R2060" s="9">
        <f>IF(F2060&lt;=1-Params!$B$7,0,ROUND(_xlfn.GAMMA.INV((F2060-(1-Params!$B$7))/Params!$B$7,Params!$B$8,Params!$B$9),3))</f>
        <v/>
      </c>
      <c r="S2060" s="9">
        <f>IF(G2060&lt;=1-Params!$B$7,0,ROUND((Params!$B$10+Params!$B$11*G2060^Params!$B$12)*_xlfn.GAMMA.INV((G2060-(1-Params!$B$7))/Params!$B$7,Params!$B$8,Params!$B$9),3))</f>
        <v/>
      </c>
      <c r="T2060" s="9">
        <f>IF(H2060&lt;=1-Params!$B$4,0,MAX(0.1,ROUND((Params!$B$10+Params!$B$11*H2060^Params!$B$12)*_xlfn.GAMMA.INV((H2060-(1-Params!$B$4))/Params!$B$4,Params!$B$5,Params!$B$6),1)))</f>
        <v/>
      </c>
      <c r="U2060" s="9">
        <f>ROUND(_xlfn.NORM.INV(I2060,Params!$B$13,Params!$B$14),1)</f>
        <v/>
      </c>
      <c r="V2060" s="9">
        <f>ROUND(_xlfn.NORM.INV(J2060,Params!$B$15,Params!$B$16),2)</f>
        <v/>
      </c>
      <c r="W2060" s="9">
        <f>ROUND(_xlfn.NORM.INV(K2060,Params!$B$13,Params!$B$14),1)</f>
        <v/>
      </c>
      <c r="X2060" s="9">
        <f>ROUND(_xlfn.NORM.INV(L2060,Params!$B$15,Params!$B$16),2)</f>
        <v/>
      </c>
      <c r="Y2060" s="9">
        <f>ROUND(_xlfn.NORM.INV(M2060,Params!$B$15,Params!$B$16)+Params!$B$17+Params!$B$18*M2060,2)</f>
        <v/>
      </c>
      <c r="Z2060" s="9">
        <f>ROUND(_xlfn.NORM.INV(N2060,Params!$B$13,Params!$B$14)+Params!$B$17+Params!$B$18*N2060,1)</f>
        <v/>
      </c>
    </row>
    <row r="2061">
      <c r="A2061" s="11" t="n">
        <v>2060</v>
      </c>
      <c r="B2061" s="12">
        <f>INT((A2061-1)/122)+1</f>
        <v/>
      </c>
      <c r="C2061" s="13" t="n">
        <v>0.90873</v>
      </c>
      <c r="D2061" s="13" t="n">
        <v>0.204729</v>
      </c>
      <c r="E2061" s="13" t="n">
        <v>0.346971</v>
      </c>
      <c r="F2061" s="13" t="n">
        <v>0.186733</v>
      </c>
      <c r="G2061" s="13" t="n">
        <v>0.768289</v>
      </c>
      <c r="H2061" s="13" t="n">
        <v>0.557015</v>
      </c>
      <c r="I2061" s="13" t="n">
        <v>0.06137</v>
      </c>
      <c r="J2061" s="13" t="n">
        <v>0.7913480000000001</v>
      </c>
      <c r="K2061" s="13" t="n">
        <v>0.303966</v>
      </c>
      <c r="L2061" s="13" t="n">
        <v>0.726932</v>
      </c>
      <c r="M2061" s="13" t="n">
        <v>0.465853</v>
      </c>
      <c r="N2061" s="13" t="n">
        <v>0.734502</v>
      </c>
      <c r="O2061" s="9">
        <f>IF(C2061&lt;=1-Params!$B$4,0,MAX(0.1,ROUND(_xlfn.GAMMA.INV((C2061-(1-Params!$B$4))/Params!$B$4,Params!$B$5,Params!$B$6),1)))</f>
        <v/>
      </c>
      <c r="P2061" s="9">
        <f>IF(D2061&lt;=1-Params!$B$7,0,ROUND(_xlfn.GAMMA.INV((D2061-(1-Params!$B$7))/Params!$B$7,Params!$B$8,Params!$B$9),3))</f>
        <v/>
      </c>
      <c r="Q2061" s="9">
        <f>IF(E2061&lt;=1-Params!$B$4,0,MAX(0.1,ROUND(_xlfn.GAMMA.INV((E2061-(1-Params!$B$4))/Params!$B$4,Params!$B$5,Params!$B$6),1)))</f>
        <v/>
      </c>
      <c r="R2061" s="9">
        <f>IF(F2061&lt;=1-Params!$B$7,0,ROUND(_xlfn.GAMMA.INV((F2061-(1-Params!$B$7))/Params!$B$7,Params!$B$8,Params!$B$9),3))</f>
        <v/>
      </c>
      <c r="S2061" s="9">
        <f>IF(G2061&lt;=1-Params!$B$7,0,ROUND((Params!$B$10+Params!$B$11*G2061^Params!$B$12)*_xlfn.GAMMA.INV((G2061-(1-Params!$B$7))/Params!$B$7,Params!$B$8,Params!$B$9),3))</f>
        <v/>
      </c>
      <c r="T2061" s="9">
        <f>IF(H2061&lt;=1-Params!$B$4,0,MAX(0.1,ROUND((Params!$B$10+Params!$B$11*H2061^Params!$B$12)*_xlfn.GAMMA.INV((H2061-(1-Params!$B$4))/Params!$B$4,Params!$B$5,Params!$B$6),1)))</f>
        <v/>
      </c>
      <c r="U2061" s="9">
        <f>ROUND(_xlfn.NORM.INV(I2061,Params!$B$13,Params!$B$14),1)</f>
        <v/>
      </c>
      <c r="V2061" s="9">
        <f>ROUND(_xlfn.NORM.INV(J2061,Params!$B$15,Params!$B$16),2)</f>
        <v/>
      </c>
      <c r="W2061" s="9">
        <f>ROUND(_xlfn.NORM.INV(K2061,Params!$B$13,Params!$B$14),1)</f>
        <v/>
      </c>
      <c r="X2061" s="9">
        <f>ROUND(_xlfn.NORM.INV(L2061,Params!$B$15,Params!$B$16),2)</f>
        <v/>
      </c>
      <c r="Y2061" s="9">
        <f>ROUND(_xlfn.NORM.INV(M2061,Params!$B$15,Params!$B$16)+Params!$B$17+Params!$B$18*M2061,2)</f>
        <v/>
      </c>
      <c r="Z2061" s="9">
        <f>ROUND(_xlfn.NORM.INV(N2061,Params!$B$13,Params!$B$14)+Params!$B$17+Params!$B$18*N2061,1)</f>
        <v/>
      </c>
    </row>
    <row r="2062">
      <c r="A2062" s="11" t="n">
        <v>2061</v>
      </c>
      <c r="B2062" s="12">
        <f>INT((A2062-1)/122)+1</f>
        <v/>
      </c>
      <c r="C2062" s="13" t="n">
        <v>0.91077</v>
      </c>
      <c r="D2062" s="13" t="n">
        <v>0.138786</v>
      </c>
      <c r="E2062" s="13" t="n">
        <v>0.881978</v>
      </c>
      <c r="F2062" s="13" t="n">
        <v>0.226542</v>
      </c>
      <c r="G2062" s="13" t="n">
        <v>0.77339</v>
      </c>
      <c r="H2062" s="13" t="n">
        <v>0.438721</v>
      </c>
      <c r="I2062" s="13" t="n">
        <v>0.085398</v>
      </c>
      <c r="J2062" s="13" t="n">
        <v>0.19819</v>
      </c>
      <c r="K2062" s="13" t="n">
        <v>0.281109</v>
      </c>
      <c r="L2062" s="13" t="n">
        <v>0.869134</v>
      </c>
      <c r="M2062" s="13" t="n">
        <v>0.928288</v>
      </c>
      <c r="N2062" s="13" t="n">
        <v>0.91983</v>
      </c>
      <c r="O2062" s="9">
        <f>IF(C2062&lt;=1-Params!$B$4,0,MAX(0.1,ROUND(_xlfn.GAMMA.INV((C2062-(1-Params!$B$4))/Params!$B$4,Params!$B$5,Params!$B$6),1)))</f>
        <v/>
      </c>
      <c r="P2062" s="9">
        <f>IF(D2062&lt;=1-Params!$B$7,0,ROUND(_xlfn.GAMMA.INV((D2062-(1-Params!$B$7))/Params!$B$7,Params!$B$8,Params!$B$9),3))</f>
        <v/>
      </c>
      <c r="Q2062" s="9">
        <f>IF(E2062&lt;=1-Params!$B$4,0,MAX(0.1,ROUND(_xlfn.GAMMA.INV((E2062-(1-Params!$B$4))/Params!$B$4,Params!$B$5,Params!$B$6),1)))</f>
        <v/>
      </c>
      <c r="R2062" s="9">
        <f>IF(F2062&lt;=1-Params!$B$7,0,ROUND(_xlfn.GAMMA.INV((F2062-(1-Params!$B$7))/Params!$B$7,Params!$B$8,Params!$B$9),3))</f>
        <v/>
      </c>
      <c r="S2062" s="9">
        <f>IF(G2062&lt;=1-Params!$B$7,0,ROUND((Params!$B$10+Params!$B$11*G2062^Params!$B$12)*_xlfn.GAMMA.INV((G2062-(1-Params!$B$7))/Params!$B$7,Params!$B$8,Params!$B$9),3))</f>
        <v/>
      </c>
      <c r="T2062" s="9">
        <f>IF(H2062&lt;=1-Params!$B$4,0,MAX(0.1,ROUND((Params!$B$10+Params!$B$11*H2062^Params!$B$12)*_xlfn.GAMMA.INV((H2062-(1-Params!$B$4))/Params!$B$4,Params!$B$5,Params!$B$6),1)))</f>
        <v/>
      </c>
      <c r="U2062" s="9">
        <f>ROUND(_xlfn.NORM.INV(I2062,Params!$B$13,Params!$B$14),1)</f>
        <v/>
      </c>
      <c r="V2062" s="9">
        <f>ROUND(_xlfn.NORM.INV(J2062,Params!$B$15,Params!$B$16),2)</f>
        <v/>
      </c>
      <c r="W2062" s="9">
        <f>ROUND(_xlfn.NORM.INV(K2062,Params!$B$13,Params!$B$14),1)</f>
        <v/>
      </c>
      <c r="X2062" s="9">
        <f>ROUND(_xlfn.NORM.INV(L2062,Params!$B$15,Params!$B$16),2)</f>
        <v/>
      </c>
      <c r="Y2062" s="9">
        <f>ROUND(_xlfn.NORM.INV(M2062,Params!$B$15,Params!$B$16)+Params!$B$17+Params!$B$18*M2062,2)</f>
        <v/>
      </c>
      <c r="Z2062" s="9">
        <f>ROUND(_xlfn.NORM.INV(N2062,Params!$B$13,Params!$B$14)+Params!$B$17+Params!$B$18*N2062,1)</f>
        <v/>
      </c>
    </row>
    <row r="2063">
      <c r="A2063" s="11" t="n">
        <v>2062</v>
      </c>
      <c r="B2063" s="12">
        <f>INT((A2063-1)/122)+1</f>
        <v/>
      </c>
      <c r="C2063" s="13" t="n">
        <v>0.716656</v>
      </c>
      <c r="D2063" s="13" t="n">
        <v>0.525168</v>
      </c>
      <c r="E2063" s="13" t="n">
        <v>0.653046</v>
      </c>
      <c r="F2063" s="13" t="n">
        <v>0.648563</v>
      </c>
      <c r="G2063" s="13" t="n">
        <v>0.9272359999999999</v>
      </c>
      <c r="H2063" s="13" t="n">
        <v>0.869945</v>
      </c>
      <c r="I2063" s="13" t="n">
        <v>0.268423</v>
      </c>
      <c r="J2063" s="13" t="n">
        <v>0.138509</v>
      </c>
      <c r="K2063" s="13" t="n">
        <v>0.228533</v>
      </c>
      <c r="L2063" s="13" t="n">
        <v>0.930966</v>
      </c>
      <c r="M2063" s="13" t="n">
        <v>0.816985</v>
      </c>
      <c r="N2063" s="13" t="n">
        <v>0.631366</v>
      </c>
      <c r="O2063" s="9">
        <f>IF(C2063&lt;=1-Params!$B$4,0,MAX(0.1,ROUND(_xlfn.GAMMA.INV((C2063-(1-Params!$B$4))/Params!$B$4,Params!$B$5,Params!$B$6),1)))</f>
        <v/>
      </c>
      <c r="P2063" s="9">
        <f>IF(D2063&lt;=1-Params!$B$7,0,ROUND(_xlfn.GAMMA.INV((D2063-(1-Params!$B$7))/Params!$B$7,Params!$B$8,Params!$B$9),3))</f>
        <v/>
      </c>
      <c r="Q2063" s="9">
        <f>IF(E2063&lt;=1-Params!$B$4,0,MAX(0.1,ROUND(_xlfn.GAMMA.INV((E2063-(1-Params!$B$4))/Params!$B$4,Params!$B$5,Params!$B$6),1)))</f>
        <v/>
      </c>
      <c r="R2063" s="9">
        <f>IF(F2063&lt;=1-Params!$B$7,0,ROUND(_xlfn.GAMMA.INV((F2063-(1-Params!$B$7))/Params!$B$7,Params!$B$8,Params!$B$9),3))</f>
        <v/>
      </c>
      <c r="S2063" s="9">
        <f>IF(G2063&lt;=1-Params!$B$7,0,ROUND((Params!$B$10+Params!$B$11*G2063^Params!$B$12)*_xlfn.GAMMA.INV((G2063-(1-Params!$B$7))/Params!$B$7,Params!$B$8,Params!$B$9),3))</f>
        <v/>
      </c>
      <c r="T2063" s="9">
        <f>IF(H2063&lt;=1-Params!$B$4,0,MAX(0.1,ROUND((Params!$B$10+Params!$B$11*H2063^Params!$B$12)*_xlfn.GAMMA.INV((H2063-(1-Params!$B$4))/Params!$B$4,Params!$B$5,Params!$B$6),1)))</f>
        <v/>
      </c>
      <c r="U2063" s="9">
        <f>ROUND(_xlfn.NORM.INV(I2063,Params!$B$13,Params!$B$14),1)</f>
        <v/>
      </c>
      <c r="V2063" s="9">
        <f>ROUND(_xlfn.NORM.INV(J2063,Params!$B$15,Params!$B$16),2)</f>
        <v/>
      </c>
      <c r="W2063" s="9">
        <f>ROUND(_xlfn.NORM.INV(K2063,Params!$B$13,Params!$B$14),1)</f>
        <v/>
      </c>
      <c r="X2063" s="9">
        <f>ROUND(_xlfn.NORM.INV(L2063,Params!$B$15,Params!$B$16),2)</f>
        <v/>
      </c>
      <c r="Y2063" s="9">
        <f>ROUND(_xlfn.NORM.INV(M2063,Params!$B$15,Params!$B$16)+Params!$B$17+Params!$B$18*M2063,2)</f>
        <v/>
      </c>
      <c r="Z2063" s="9">
        <f>ROUND(_xlfn.NORM.INV(N2063,Params!$B$13,Params!$B$14)+Params!$B$17+Params!$B$18*N2063,1)</f>
        <v/>
      </c>
    </row>
    <row r="2064">
      <c r="A2064" s="11" t="n">
        <v>2063</v>
      </c>
      <c r="B2064" s="12">
        <f>INT((A2064-1)/122)+1</f>
        <v/>
      </c>
      <c r="C2064" s="13" t="n">
        <v>0.631596</v>
      </c>
      <c r="D2064" s="13" t="n">
        <v>0.200855</v>
      </c>
      <c r="E2064" s="13" t="n">
        <v>0.339766</v>
      </c>
      <c r="F2064" s="13" t="n">
        <v>0.572425</v>
      </c>
      <c r="G2064" s="13" t="n">
        <v>0.877119</v>
      </c>
      <c r="H2064" s="13" t="n">
        <v>0.7955449999999999</v>
      </c>
      <c r="I2064" s="13" t="n">
        <v>0.36724</v>
      </c>
      <c r="J2064" s="13" t="n">
        <v>0.470883</v>
      </c>
      <c r="K2064" s="13" t="n">
        <v>0.309007</v>
      </c>
      <c r="L2064" s="13" t="n">
        <v>0.77196</v>
      </c>
      <c r="M2064" s="13" t="n">
        <v>0.88437</v>
      </c>
      <c r="N2064" s="13" t="n">
        <v>0.554627</v>
      </c>
      <c r="O2064" s="9">
        <f>IF(C2064&lt;=1-Params!$B$4,0,MAX(0.1,ROUND(_xlfn.GAMMA.INV((C2064-(1-Params!$B$4))/Params!$B$4,Params!$B$5,Params!$B$6),1)))</f>
        <v/>
      </c>
      <c r="P2064" s="9">
        <f>IF(D2064&lt;=1-Params!$B$7,0,ROUND(_xlfn.GAMMA.INV((D2064-(1-Params!$B$7))/Params!$B$7,Params!$B$8,Params!$B$9),3))</f>
        <v/>
      </c>
      <c r="Q2064" s="9">
        <f>IF(E2064&lt;=1-Params!$B$4,0,MAX(0.1,ROUND(_xlfn.GAMMA.INV((E2064-(1-Params!$B$4))/Params!$B$4,Params!$B$5,Params!$B$6),1)))</f>
        <v/>
      </c>
      <c r="R2064" s="9">
        <f>IF(F2064&lt;=1-Params!$B$7,0,ROUND(_xlfn.GAMMA.INV((F2064-(1-Params!$B$7))/Params!$B$7,Params!$B$8,Params!$B$9),3))</f>
        <v/>
      </c>
      <c r="S2064" s="9">
        <f>IF(G2064&lt;=1-Params!$B$7,0,ROUND((Params!$B$10+Params!$B$11*G2064^Params!$B$12)*_xlfn.GAMMA.INV((G2064-(1-Params!$B$7))/Params!$B$7,Params!$B$8,Params!$B$9),3))</f>
        <v/>
      </c>
      <c r="T2064" s="9">
        <f>IF(H2064&lt;=1-Params!$B$4,0,MAX(0.1,ROUND((Params!$B$10+Params!$B$11*H2064^Params!$B$12)*_xlfn.GAMMA.INV((H2064-(1-Params!$B$4))/Params!$B$4,Params!$B$5,Params!$B$6),1)))</f>
        <v/>
      </c>
      <c r="U2064" s="9">
        <f>ROUND(_xlfn.NORM.INV(I2064,Params!$B$13,Params!$B$14),1)</f>
        <v/>
      </c>
      <c r="V2064" s="9">
        <f>ROUND(_xlfn.NORM.INV(J2064,Params!$B$15,Params!$B$16),2)</f>
        <v/>
      </c>
      <c r="W2064" s="9">
        <f>ROUND(_xlfn.NORM.INV(K2064,Params!$B$13,Params!$B$14),1)</f>
        <v/>
      </c>
      <c r="X2064" s="9">
        <f>ROUND(_xlfn.NORM.INV(L2064,Params!$B$15,Params!$B$16),2)</f>
        <v/>
      </c>
      <c r="Y2064" s="9">
        <f>ROUND(_xlfn.NORM.INV(M2064,Params!$B$15,Params!$B$16)+Params!$B$17+Params!$B$18*M2064,2)</f>
        <v/>
      </c>
      <c r="Z2064" s="9">
        <f>ROUND(_xlfn.NORM.INV(N2064,Params!$B$13,Params!$B$14)+Params!$B$17+Params!$B$18*N2064,1)</f>
        <v/>
      </c>
    </row>
    <row r="2065">
      <c r="A2065" s="11" t="n">
        <v>2064</v>
      </c>
      <c r="B2065" s="12">
        <f>INT((A2065-1)/122)+1</f>
        <v/>
      </c>
      <c r="C2065" s="13" t="n">
        <v>0.463482</v>
      </c>
      <c r="D2065" s="13" t="n">
        <v>0.052543</v>
      </c>
      <c r="E2065" s="13" t="n">
        <v>0.227667</v>
      </c>
      <c r="F2065" s="13" t="n">
        <v>0.327321</v>
      </c>
      <c r="G2065" s="13" t="n">
        <v>0.99129</v>
      </c>
      <c r="H2065" s="13" t="n">
        <v>0.7026829999999999</v>
      </c>
      <c r="I2065" s="13" t="n">
        <v>0.306297</v>
      </c>
      <c r="J2065" s="13" t="n">
        <v>0.330597</v>
      </c>
      <c r="K2065" s="13" t="n">
        <v>0.208284</v>
      </c>
      <c r="L2065" s="13" t="n">
        <v>0.586464</v>
      </c>
      <c r="M2065" s="13" t="n">
        <v>0.859321</v>
      </c>
      <c r="N2065" s="13" t="n">
        <v>0.865002</v>
      </c>
      <c r="O2065" s="9">
        <f>IF(C2065&lt;=1-Params!$B$4,0,MAX(0.1,ROUND(_xlfn.GAMMA.INV((C2065-(1-Params!$B$4))/Params!$B$4,Params!$B$5,Params!$B$6),1)))</f>
        <v/>
      </c>
      <c r="P2065" s="9">
        <f>IF(D2065&lt;=1-Params!$B$7,0,ROUND(_xlfn.GAMMA.INV((D2065-(1-Params!$B$7))/Params!$B$7,Params!$B$8,Params!$B$9),3))</f>
        <v/>
      </c>
      <c r="Q2065" s="9">
        <f>IF(E2065&lt;=1-Params!$B$4,0,MAX(0.1,ROUND(_xlfn.GAMMA.INV((E2065-(1-Params!$B$4))/Params!$B$4,Params!$B$5,Params!$B$6),1)))</f>
        <v/>
      </c>
      <c r="R2065" s="9">
        <f>IF(F2065&lt;=1-Params!$B$7,0,ROUND(_xlfn.GAMMA.INV((F2065-(1-Params!$B$7))/Params!$B$7,Params!$B$8,Params!$B$9),3))</f>
        <v/>
      </c>
      <c r="S2065" s="9">
        <f>IF(G2065&lt;=1-Params!$B$7,0,ROUND((Params!$B$10+Params!$B$11*G2065^Params!$B$12)*_xlfn.GAMMA.INV((G2065-(1-Params!$B$7))/Params!$B$7,Params!$B$8,Params!$B$9),3))</f>
        <v/>
      </c>
      <c r="T2065" s="9">
        <f>IF(H2065&lt;=1-Params!$B$4,0,MAX(0.1,ROUND((Params!$B$10+Params!$B$11*H2065^Params!$B$12)*_xlfn.GAMMA.INV((H2065-(1-Params!$B$4))/Params!$B$4,Params!$B$5,Params!$B$6),1)))</f>
        <v/>
      </c>
      <c r="U2065" s="9">
        <f>ROUND(_xlfn.NORM.INV(I2065,Params!$B$13,Params!$B$14),1)</f>
        <v/>
      </c>
      <c r="V2065" s="9">
        <f>ROUND(_xlfn.NORM.INV(J2065,Params!$B$15,Params!$B$16),2)</f>
        <v/>
      </c>
      <c r="W2065" s="9">
        <f>ROUND(_xlfn.NORM.INV(K2065,Params!$B$13,Params!$B$14),1)</f>
        <v/>
      </c>
      <c r="X2065" s="9">
        <f>ROUND(_xlfn.NORM.INV(L2065,Params!$B$15,Params!$B$16),2)</f>
        <v/>
      </c>
      <c r="Y2065" s="9">
        <f>ROUND(_xlfn.NORM.INV(M2065,Params!$B$15,Params!$B$16)+Params!$B$17+Params!$B$18*M2065,2)</f>
        <v/>
      </c>
      <c r="Z2065" s="9">
        <f>ROUND(_xlfn.NORM.INV(N2065,Params!$B$13,Params!$B$14)+Params!$B$17+Params!$B$18*N2065,1)</f>
        <v/>
      </c>
    </row>
    <row r="2066">
      <c r="A2066" s="11" t="n">
        <v>2065</v>
      </c>
      <c r="B2066" s="12">
        <f>INT((A2066-1)/122)+1</f>
        <v/>
      </c>
      <c r="C2066" s="13" t="n">
        <v>0.408987</v>
      </c>
      <c r="D2066" s="13" t="n">
        <v>0.338123</v>
      </c>
      <c r="E2066" s="13" t="n">
        <v>0.7689510000000001</v>
      </c>
      <c r="F2066" s="13" t="n">
        <v>0.063374</v>
      </c>
      <c r="G2066" s="13" t="n">
        <v>0.849205</v>
      </c>
      <c r="H2066" s="13" t="n">
        <v>0.943957</v>
      </c>
      <c r="I2066" s="13" t="n">
        <v>0.039268</v>
      </c>
      <c r="J2066" s="13" t="n">
        <v>0.542627</v>
      </c>
      <c r="K2066" s="13" t="n">
        <v>0.180386</v>
      </c>
      <c r="L2066" s="13" t="n">
        <v>0.860578</v>
      </c>
      <c r="M2066" s="13" t="n">
        <v>0.058418</v>
      </c>
      <c r="N2066" s="13" t="n">
        <v>0.634365</v>
      </c>
      <c r="O2066" s="9">
        <f>IF(C2066&lt;=1-Params!$B$4,0,MAX(0.1,ROUND(_xlfn.GAMMA.INV((C2066-(1-Params!$B$4))/Params!$B$4,Params!$B$5,Params!$B$6),1)))</f>
        <v/>
      </c>
      <c r="P2066" s="9">
        <f>IF(D2066&lt;=1-Params!$B$7,0,ROUND(_xlfn.GAMMA.INV((D2066-(1-Params!$B$7))/Params!$B$7,Params!$B$8,Params!$B$9),3))</f>
        <v/>
      </c>
      <c r="Q2066" s="9">
        <f>IF(E2066&lt;=1-Params!$B$4,0,MAX(0.1,ROUND(_xlfn.GAMMA.INV((E2066-(1-Params!$B$4))/Params!$B$4,Params!$B$5,Params!$B$6),1)))</f>
        <v/>
      </c>
      <c r="R2066" s="9">
        <f>IF(F2066&lt;=1-Params!$B$7,0,ROUND(_xlfn.GAMMA.INV((F2066-(1-Params!$B$7))/Params!$B$7,Params!$B$8,Params!$B$9),3))</f>
        <v/>
      </c>
      <c r="S2066" s="9">
        <f>IF(G2066&lt;=1-Params!$B$7,0,ROUND((Params!$B$10+Params!$B$11*G2066^Params!$B$12)*_xlfn.GAMMA.INV((G2066-(1-Params!$B$7))/Params!$B$7,Params!$B$8,Params!$B$9),3))</f>
        <v/>
      </c>
      <c r="T2066" s="9">
        <f>IF(H2066&lt;=1-Params!$B$4,0,MAX(0.1,ROUND((Params!$B$10+Params!$B$11*H2066^Params!$B$12)*_xlfn.GAMMA.INV((H2066-(1-Params!$B$4))/Params!$B$4,Params!$B$5,Params!$B$6),1)))</f>
        <v/>
      </c>
      <c r="U2066" s="9">
        <f>ROUND(_xlfn.NORM.INV(I2066,Params!$B$13,Params!$B$14),1)</f>
        <v/>
      </c>
      <c r="V2066" s="9">
        <f>ROUND(_xlfn.NORM.INV(J2066,Params!$B$15,Params!$B$16),2)</f>
        <v/>
      </c>
      <c r="W2066" s="9">
        <f>ROUND(_xlfn.NORM.INV(K2066,Params!$B$13,Params!$B$14),1)</f>
        <v/>
      </c>
      <c r="X2066" s="9">
        <f>ROUND(_xlfn.NORM.INV(L2066,Params!$B$15,Params!$B$16),2)</f>
        <v/>
      </c>
      <c r="Y2066" s="9">
        <f>ROUND(_xlfn.NORM.INV(M2066,Params!$B$15,Params!$B$16)+Params!$B$17+Params!$B$18*M2066,2)</f>
        <v/>
      </c>
      <c r="Z2066" s="9">
        <f>ROUND(_xlfn.NORM.INV(N2066,Params!$B$13,Params!$B$14)+Params!$B$17+Params!$B$18*N2066,1)</f>
        <v/>
      </c>
    </row>
    <row r="2067">
      <c r="A2067" s="11" t="n">
        <v>2066</v>
      </c>
      <c r="B2067" s="12">
        <f>INT((A2067-1)/122)+1</f>
        <v/>
      </c>
      <c r="C2067" s="13" t="n">
        <v>0.6214730000000001</v>
      </c>
      <c r="D2067" s="13" t="n">
        <v>0.542247</v>
      </c>
      <c r="E2067" s="13" t="n">
        <v>0.747708</v>
      </c>
      <c r="F2067" s="13" t="n">
        <v>0.178794</v>
      </c>
      <c r="G2067" s="13" t="n">
        <v>0.559428</v>
      </c>
      <c r="H2067" s="13" t="n">
        <v>0.974661</v>
      </c>
      <c r="I2067" s="13" t="n">
        <v>0.05569</v>
      </c>
      <c r="J2067" s="13" t="n">
        <v>0.834765</v>
      </c>
      <c r="K2067" s="13" t="n">
        <v>0.674044</v>
      </c>
      <c r="L2067" s="13" t="n">
        <v>0.823657</v>
      </c>
      <c r="M2067" s="13" t="n">
        <v>0.166718</v>
      </c>
      <c r="N2067" s="13" t="n">
        <v>0.425604</v>
      </c>
      <c r="O2067" s="9">
        <f>IF(C2067&lt;=1-Params!$B$4,0,MAX(0.1,ROUND(_xlfn.GAMMA.INV((C2067-(1-Params!$B$4))/Params!$B$4,Params!$B$5,Params!$B$6),1)))</f>
        <v/>
      </c>
      <c r="P2067" s="9">
        <f>IF(D2067&lt;=1-Params!$B$7,0,ROUND(_xlfn.GAMMA.INV((D2067-(1-Params!$B$7))/Params!$B$7,Params!$B$8,Params!$B$9),3))</f>
        <v/>
      </c>
      <c r="Q2067" s="9">
        <f>IF(E2067&lt;=1-Params!$B$4,0,MAX(0.1,ROUND(_xlfn.GAMMA.INV((E2067-(1-Params!$B$4))/Params!$B$4,Params!$B$5,Params!$B$6),1)))</f>
        <v/>
      </c>
      <c r="R2067" s="9">
        <f>IF(F2067&lt;=1-Params!$B$7,0,ROUND(_xlfn.GAMMA.INV((F2067-(1-Params!$B$7))/Params!$B$7,Params!$B$8,Params!$B$9),3))</f>
        <v/>
      </c>
      <c r="S2067" s="9">
        <f>IF(G2067&lt;=1-Params!$B$7,0,ROUND((Params!$B$10+Params!$B$11*G2067^Params!$B$12)*_xlfn.GAMMA.INV((G2067-(1-Params!$B$7))/Params!$B$7,Params!$B$8,Params!$B$9),3))</f>
        <v/>
      </c>
      <c r="T2067" s="9">
        <f>IF(H2067&lt;=1-Params!$B$4,0,MAX(0.1,ROUND((Params!$B$10+Params!$B$11*H2067^Params!$B$12)*_xlfn.GAMMA.INV((H2067-(1-Params!$B$4))/Params!$B$4,Params!$B$5,Params!$B$6),1)))</f>
        <v/>
      </c>
      <c r="U2067" s="9">
        <f>ROUND(_xlfn.NORM.INV(I2067,Params!$B$13,Params!$B$14),1)</f>
        <v/>
      </c>
      <c r="V2067" s="9">
        <f>ROUND(_xlfn.NORM.INV(J2067,Params!$B$15,Params!$B$16),2)</f>
        <v/>
      </c>
      <c r="W2067" s="9">
        <f>ROUND(_xlfn.NORM.INV(K2067,Params!$B$13,Params!$B$14),1)</f>
        <v/>
      </c>
      <c r="X2067" s="9">
        <f>ROUND(_xlfn.NORM.INV(L2067,Params!$B$15,Params!$B$16),2)</f>
        <v/>
      </c>
      <c r="Y2067" s="9">
        <f>ROUND(_xlfn.NORM.INV(M2067,Params!$B$15,Params!$B$16)+Params!$B$17+Params!$B$18*M2067,2)</f>
        <v/>
      </c>
      <c r="Z2067" s="9">
        <f>ROUND(_xlfn.NORM.INV(N2067,Params!$B$13,Params!$B$14)+Params!$B$17+Params!$B$18*N2067,1)</f>
        <v/>
      </c>
    </row>
    <row r="2068">
      <c r="A2068" s="11" t="n">
        <v>2067</v>
      </c>
      <c r="B2068" s="12">
        <f>INT((A2068-1)/122)+1</f>
        <v/>
      </c>
      <c r="C2068" s="13" t="n">
        <v>0.777205</v>
      </c>
      <c r="D2068" s="13" t="n">
        <v>0.874372</v>
      </c>
      <c r="E2068" s="13" t="n">
        <v>0.942298</v>
      </c>
      <c r="F2068" s="13" t="n">
        <v>0.009674</v>
      </c>
      <c r="G2068" s="13" t="n">
        <v>0.444532</v>
      </c>
      <c r="H2068" s="13" t="n">
        <v>0.71661</v>
      </c>
      <c r="I2068" s="13" t="n">
        <v>0.298533</v>
      </c>
      <c r="J2068" s="13" t="n">
        <v>0.902189</v>
      </c>
      <c r="K2068" s="13" t="n">
        <v>0.316272</v>
      </c>
      <c r="L2068" s="13" t="n">
        <v>0.37794</v>
      </c>
      <c r="M2068" s="13" t="n">
        <v>0.268758</v>
      </c>
      <c r="N2068" s="13" t="n">
        <v>0.257365</v>
      </c>
      <c r="O2068" s="9">
        <f>IF(C2068&lt;=1-Params!$B$4,0,MAX(0.1,ROUND(_xlfn.GAMMA.INV((C2068-(1-Params!$B$4))/Params!$B$4,Params!$B$5,Params!$B$6),1)))</f>
        <v/>
      </c>
      <c r="P2068" s="9">
        <f>IF(D2068&lt;=1-Params!$B$7,0,ROUND(_xlfn.GAMMA.INV((D2068-(1-Params!$B$7))/Params!$B$7,Params!$B$8,Params!$B$9),3))</f>
        <v/>
      </c>
      <c r="Q2068" s="9">
        <f>IF(E2068&lt;=1-Params!$B$4,0,MAX(0.1,ROUND(_xlfn.GAMMA.INV((E2068-(1-Params!$B$4))/Params!$B$4,Params!$B$5,Params!$B$6),1)))</f>
        <v/>
      </c>
      <c r="R2068" s="9">
        <f>IF(F2068&lt;=1-Params!$B$7,0,ROUND(_xlfn.GAMMA.INV((F2068-(1-Params!$B$7))/Params!$B$7,Params!$B$8,Params!$B$9),3))</f>
        <v/>
      </c>
      <c r="S2068" s="9">
        <f>IF(G2068&lt;=1-Params!$B$7,0,ROUND((Params!$B$10+Params!$B$11*G2068^Params!$B$12)*_xlfn.GAMMA.INV((G2068-(1-Params!$B$7))/Params!$B$7,Params!$B$8,Params!$B$9),3))</f>
        <v/>
      </c>
      <c r="T2068" s="9">
        <f>IF(H2068&lt;=1-Params!$B$4,0,MAX(0.1,ROUND((Params!$B$10+Params!$B$11*H2068^Params!$B$12)*_xlfn.GAMMA.INV((H2068-(1-Params!$B$4))/Params!$B$4,Params!$B$5,Params!$B$6),1)))</f>
        <v/>
      </c>
      <c r="U2068" s="9">
        <f>ROUND(_xlfn.NORM.INV(I2068,Params!$B$13,Params!$B$14),1)</f>
        <v/>
      </c>
      <c r="V2068" s="9">
        <f>ROUND(_xlfn.NORM.INV(J2068,Params!$B$15,Params!$B$16),2)</f>
        <v/>
      </c>
      <c r="W2068" s="9">
        <f>ROUND(_xlfn.NORM.INV(K2068,Params!$B$13,Params!$B$14),1)</f>
        <v/>
      </c>
      <c r="X2068" s="9">
        <f>ROUND(_xlfn.NORM.INV(L2068,Params!$B$15,Params!$B$16),2)</f>
        <v/>
      </c>
      <c r="Y2068" s="9">
        <f>ROUND(_xlfn.NORM.INV(M2068,Params!$B$15,Params!$B$16)+Params!$B$17+Params!$B$18*M2068,2)</f>
        <v/>
      </c>
      <c r="Z2068" s="9">
        <f>ROUND(_xlfn.NORM.INV(N2068,Params!$B$13,Params!$B$14)+Params!$B$17+Params!$B$18*N2068,1)</f>
        <v/>
      </c>
    </row>
    <row r="2069">
      <c r="A2069" s="11" t="n">
        <v>2068</v>
      </c>
      <c r="B2069" s="12">
        <f>INT((A2069-1)/122)+1</f>
        <v/>
      </c>
      <c r="C2069" s="13" t="n">
        <v>0.574441</v>
      </c>
      <c r="D2069" s="13" t="n">
        <v>0.770351</v>
      </c>
      <c r="E2069" s="13" t="n">
        <v>0.672023</v>
      </c>
      <c r="F2069" s="13" t="n">
        <v>0.151036</v>
      </c>
      <c r="G2069" s="13" t="n">
        <v>0.580622</v>
      </c>
      <c r="H2069" s="13" t="n">
        <v>0.5134570000000001</v>
      </c>
      <c r="I2069" s="13" t="n">
        <v>0.772644</v>
      </c>
      <c r="J2069" s="13" t="n">
        <v>0.78529</v>
      </c>
      <c r="K2069" s="13" t="n">
        <v>0.393264</v>
      </c>
      <c r="L2069" s="13" t="n">
        <v>0.443171</v>
      </c>
      <c r="M2069" s="13" t="n">
        <v>0.534852</v>
      </c>
      <c r="N2069" s="13" t="n">
        <v>0.409908</v>
      </c>
      <c r="O2069" s="9">
        <f>IF(C2069&lt;=1-Params!$B$4,0,MAX(0.1,ROUND(_xlfn.GAMMA.INV((C2069-(1-Params!$B$4))/Params!$B$4,Params!$B$5,Params!$B$6),1)))</f>
        <v/>
      </c>
      <c r="P2069" s="9">
        <f>IF(D2069&lt;=1-Params!$B$7,0,ROUND(_xlfn.GAMMA.INV((D2069-(1-Params!$B$7))/Params!$B$7,Params!$B$8,Params!$B$9),3))</f>
        <v/>
      </c>
      <c r="Q2069" s="9">
        <f>IF(E2069&lt;=1-Params!$B$4,0,MAX(0.1,ROUND(_xlfn.GAMMA.INV((E2069-(1-Params!$B$4))/Params!$B$4,Params!$B$5,Params!$B$6),1)))</f>
        <v/>
      </c>
      <c r="R2069" s="9">
        <f>IF(F2069&lt;=1-Params!$B$7,0,ROUND(_xlfn.GAMMA.INV((F2069-(1-Params!$B$7))/Params!$B$7,Params!$B$8,Params!$B$9),3))</f>
        <v/>
      </c>
      <c r="S2069" s="9">
        <f>IF(G2069&lt;=1-Params!$B$7,0,ROUND((Params!$B$10+Params!$B$11*G2069^Params!$B$12)*_xlfn.GAMMA.INV((G2069-(1-Params!$B$7))/Params!$B$7,Params!$B$8,Params!$B$9),3))</f>
        <v/>
      </c>
      <c r="T2069" s="9">
        <f>IF(H2069&lt;=1-Params!$B$4,0,MAX(0.1,ROUND((Params!$B$10+Params!$B$11*H2069^Params!$B$12)*_xlfn.GAMMA.INV((H2069-(1-Params!$B$4))/Params!$B$4,Params!$B$5,Params!$B$6),1)))</f>
        <v/>
      </c>
      <c r="U2069" s="9">
        <f>ROUND(_xlfn.NORM.INV(I2069,Params!$B$13,Params!$B$14),1)</f>
        <v/>
      </c>
      <c r="V2069" s="9">
        <f>ROUND(_xlfn.NORM.INV(J2069,Params!$B$15,Params!$B$16),2)</f>
        <v/>
      </c>
      <c r="W2069" s="9">
        <f>ROUND(_xlfn.NORM.INV(K2069,Params!$B$13,Params!$B$14),1)</f>
        <v/>
      </c>
      <c r="X2069" s="9">
        <f>ROUND(_xlfn.NORM.INV(L2069,Params!$B$15,Params!$B$16),2)</f>
        <v/>
      </c>
      <c r="Y2069" s="9">
        <f>ROUND(_xlfn.NORM.INV(M2069,Params!$B$15,Params!$B$16)+Params!$B$17+Params!$B$18*M2069,2)</f>
        <v/>
      </c>
      <c r="Z2069" s="9">
        <f>ROUND(_xlfn.NORM.INV(N2069,Params!$B$13,Params!$B$14)+Params!$B$17+Params!$B$18*N2069,1)</f>
        <v/>
      </c>
    </row>
    <row r="2070">
      <c r="A2070" s="11" t="n">
        <v>2069</v>
      </c>
      <c r="B2070" s="12">
        <f>INT((A2070-1)/122)+1</f>
        <v/>
      </c>
      <c r="C2070" s="13" t="n">
        <v>0.424829</v>
      </c>
      <c r="D2070" s="13" t="n">
        <v>0.262809</v>
      </c>
      <c r="E2070" s="13" t="n">
        <v>0.146732</v>
      </c>
      <c r="F2070" s="13" t="n">
        <v>0.195272</v>
      </c>
      <c r="G2070" s="13" t="n">
        <v>0.784364</v>
      </c>
      <c r="H2070" s="13" t="n">
        <v>0.340761</v>
      </c>
      <c r="I2070" s="13" t="n">
        <v>0.793947</v>
      </c>
      <c r="J2070" s="13" t="n">
        <v>0.708585</v>
      </c>
      <c r="K2070" s="13" t="n">
        <v>0.311884</v>
      </c>
      <c r="L2070" s="13" t="n">
        <v>0.796777</v>
      </c>
      <c r="M2070" s="13" t="n">
        <v>0.869433</v>
      </c>
      <c r="N2070" s="13" t="n">
        <v>0.487856</v>
      </c>
      <c r="O2070" s="9">
        <f>IF(C2070&lt;=1-Params!$B$4,0,MAX(0.1,ROUND(_xlfn.GAMMA.INV((C2070-(1-Params!$B$4))/Params!$B$4,Params!$B$5,Params!$B$6),1)))</f>
        <v/>
      </c>
      <c r="P2070" s="9">
        <f>IF(D2070&lt;=1-Params!$B$7,0,ROUND(_xlfn.GAMMA.INV((D2070-(1-Params!$B$7))/Params!$B$7,Params!$B$8,Params!$B$9),3))</f>
        <v/>
      </c>
      <c r="Q2070" s="9">
        <f>IF(E2070&lt;=1-Params!$B$4,0,MAX(0.1,ROUND(_xlfn.GAMMA.INV((E2070-(1-Params!$B$4))/Params!$B$4,Params!$B$5,Params!$B$6),1)))</f>
        <v/>
      </c>
      <c r="R2070" s="9">
        <f>IF(F2070&lt;=1-Params!$B$7,0,ROUND(_xlfn.GAMMA.INV((F2070-(1-Params!$B$7))/Params!$B$7,Params!$B$8,Params!$B$9),3))</f>
        <v/>
      </c>
      <c r="S2070" s="9">
        <f>IF(G2070&lt;=1-Params!$B$7,0,ROUND((Params!$B$10+Params!$B$11*G2070^Params!$B$12)*_xlfn.GAMMA.INV((G2070-(1-Params!$B$7))/Params!$B$7,Params!$B$8,Params!$B$9),3))</f>
        <v/>
      </c>
      <c r="T2070" s="9">
        <f>IF(H2070&lt;=1-Params!$B$4,0,MAX(0.1,ROUND((Params!$B$10+Params!$B$11*H2070^Params!$B$12)*_xlfn.GAMMA.INV((H2070-(1-Params!$B$4))/Params!$B$4,Params!$B$5,Params!$B$6),1)))</f>
        <v/>
      </c>
      <c r="U2070" s="9">
        <f>ROUND(_xlfn.NORM.INV(I2070,Params!$B$13,Params!$B$14),1)</f>
        <v/>
      </c>
      <c r="V2070" s="9">
        <f>ROUND(_xlfn.NORM.INV(J2070,Params!$B$15,Params!$B$16),2)</f>
        <v/>
      </c>
      <c r="W2070" s="9">
        <f>ROUND(_xlfn.NORM.INV(K2070,Params!$B$13,Params!$B$14),1)</f>
        <v/>
      </c>
      <c r="X2070" s="9">
        <f>ROUND(_xlfn.NORM.INV(L2070,Params!$B$15,Params!$B$16),2)</f>
        <v/>
      </c>
      <c r="Y2070" s="9">
        <f>ROUND(_xlfn.NORM.INV(M2070,Params!$B$15,Params!$B$16)+Params!$B$17+Params!$B$18*M2070,2)</f>
        <v/>
      </c>
      <c r="Z2070" s="9">
        <f>ROUND(_xlfn.NORM.INV(N2070,Params!$B$13,Params!$B$14)+Params!$B$17+Params!$B$18*N2070,1)</f>
        <v/>
      </c>
    </row>
    <row r="2071">
      <c r="A2071" s="11" t="n">
        <v>2070</v>
      </c>
      <c r="B2071" s="12">
        <f>INT((A2071-1)/122)+1</f>
        <v/>
      </c>
      <c r="C2071" s="13" t="n">
        <v>0.900552</v>
      </c>
      <c r="D2071" s="13" t="n">
        <v>0.305883</v>
      </c>
      <c r="E2071" s="13" t="n">
        <v>0.335702</v>
      </c>
      <c r="F2071" s="13" t="n">
        <v>0.032087</v>
      </c>
      <c r="G2071" s="13" t="n">
        <v>0.09589499999999999</v>
      </c>
      <c r="H2071" s="13" t="n">
        <v>0.23318</v>
      </c>
      <c r="I2071" s="13" t="n">
        <v>0.788389</v>
      </c>
      <c r="J2071" s="13" t="n">
        <v>0.563453</v>
      </c>
      <c r="K2071" s="13" t="n">
        <v>0.124385</v>
      </c>
      <c r="L2071" s="13" t="n">
        <v>0.870465</v>
      </c>
      <c r="M2071" s="13" t="n">
        <v>0.536654</v>
      </c>
      <c r="N2071" s="13" t="n">
        <v>0.252444</v>
      </c>
      <c r="O2071" s="9">
        <f>IF(C2071&lt;=1-Params!$B$4,0,MAX(0.1,ROUND(_xlfn.GAMMA.INV((C2071-(1-Params!$B$4))/Params!$B$4,Params!$B$5,Params!$B$6),1)))</f>
        <v/>
      </c>
      <c r="P2071" s="9">
        <f>IF(D2071&lt;=1-Params!$B$7,0,ROUND(_xlfn.GAMMA.INV((D2071-(1-Params!$B$7))/Params!$B$7,Params!$B$8,Params!$B$9),3))</f>
        <v/>
      </c>
      <c r="Q2071" s="9">
        <f>IF(E2071&lt;=1-Params!$B$4,0,MAX(0.1,ROUND(_xlfn.GAMMA.INV((E2071-(1-Params!$B$4))/Params!$B$4,Params!$B$5,Params!$B$6),1)))</f>
        <v/>
      </c>
      <c r="R2071" s="9">
        <f>IF(F2071&lt;=1-Params!$B$7,0,ROUND(_xlfn.GAMMA.INV((F2071-(1-Params!$B$7))/Params!$B$7,Params!$B$8,Params!$B$9),3))</f>
        <v/>
      </c>
      <c r="S2071" s="9">
        <f>IF(G2071&lt;=1-Params!$B$7,0,ROUND((Params!$B$10+Params!$B$11*G2071^Params!$B$12)*_xlfn.GAMMA.INV((G2071-(1-Params!$B$7))/Params!$B$7,Params!$B$8,Params!$B$9),3))</f>
        <v/>
      </c>
      <c r="T2071" s="9">
        <f>IF(H2071&lt;=1-Params!$B$4,0,MAX(0.1,ROUND((Params!$B$10+Params!$B$11*H2071^Params!$B$12)*_xlfn.GAMMA.INV((H2071-(1-Params!$B$4))/Params!$B$4,Params!$B$5,Params!$B$6),1)))</f>
        <v/>
      </c>
      <c r="U2071" s="9">
        <f>ROUND(_xlfn.NORM.INV(I2071,Params!$B$13,Params!$B$14),1)</f>
        <v/>
      </c>
      <c r="V2071" s="9">
        <f>ROUND(_xlfn.NORM.INV(J2071,Params!$B$15,Params!$B$16),2)</f>
        <v/>
      </c>
      <c r="W2071" s="9">
        <f>ROUND(_xlfn.NORM.INV(K2071,Params!$B$13,Params!$B$14),1)</f>
        <v/>
      </c>
      <c r="X2071" s="9">
        <f>ROUND(_xlfn.NORM.INV(L2071,Params!$B$15,Params!$B$16),2)</f>
        <v/>
      </c>
      <c r="Y2071" s="9">
        <f>ROUND(_xlfn.NORM.INV(M2071,Params!$B$15,Params!$B$16)+Params!$B$17+Params!$B$18*M2071,2)</f>
        <v/>
      </c>
      <c r="Z2071" s="9">
        <f>ROUND(_xlfn.NORM.INV(N2071,Params!$B$13,Params!$B$14)+Params!$B$17+Params!$B$18*N2071,1)</f>
        <v/>
      </c>
    </row>
    <row r="2072">
      <c r="A2072" s="11" t="n">
        <v>2071</v>
      </c>
      <c r="B2072" s="12">
        <f>INT((A2072-1)/122)+1</f>
        <v/>
      </c>
      <c r="C2072" s="13" t="n">
        <v>0.327501</v>
      </c>
      <c r="D2072" s="13" t="n">
        <v>0.766567</v>
      </c>
      <c r="E2072" s="13" t="n">
        <v>0.860961</v>
      </c>
      <c r="F2072" s="13" t="n">
        <v>0.024182</v>
      </c>
      <c r="G2072" s="13" t="n">
        <v>0.126377</v>
      </c>
      <c r="H2072" s="13" t="n">
        <v>0.530323</v>
      </c>
      <c r="I2072" s="13" t="n">
        <v>0.820326</v>
      </c>
      <c r="J2072" s="13" t="n">
        <v>0.361512</v>
      </c>
      <c r="K2072" s="13" t="n">
        <v>0.109232</v>
      </c>
      <c r="L2072" s="13" t="n">
        <v>0.684828</v>
      </c>
      <c r="M2072" s="13" t="n">
        <v>0.171817</v>
      </c>
      <c r="N2072" s="13" t="n">
        <v>0.424113</v>
      </c>
      <c r="O2072" s="9">
        <f>IF(C2072&lt;=1-Params!$B$4,0,MAX(0.1,ROUND(_xlfn.GAMMA.INV((C2072-(1-Params!$B$4))/Params!$B$4,Params!$B$5,Params!$B$6),1)))</f>
        <v/>
      </c>
      <c r="P2072" s="9">
        <f>IF(D2072&lt;=1-Params!$B$7,0,ROUND(_xlfn.GAMMA.INV((D2072-(1-Params!$B$7))/Params!$B$7,Params!$B$8,Params!$B$9),3))</f>
        <v/>
      </c>
      <c r="Q2072" s="9">
        <f>IF(E2072&lt;=1-Params!$B$4,0,MAX(0.1,ROUND(_xlfn.GAMMA.INV((E2072-(1-Params!$B$4))/Params!$B$4,Params!$B$5,Params!$B$6),1)))</f>
        <v/>
      </c>
      <c r="R2072" s="9">
        <f>IF(F2072&lt;=1-Params!$B$7,0,ROUND(_xlfn.GAMMA.INV((F2072-(1-Params!$B$7))/Params!$B$7,Params!$B$8,Params!$B$9),3))</f>
        <v/>
      </c>
      <c r="S2072" s="9">
        <f>IF(G2072&lt;=1-Params!$B$7,0,ROUND((Params!$B$10+Params!$B$11*G2072^Params!$B$12)*_xlfn.GAMMA.INV((G2072-(1-Params!$B$7))/Params!$B$7,Params!$B$8,Params!$B$9),3))</f>
        <v/>
      </c>
      <c r="T2072" s="9">
        <f>IF(H2072&lt;=1-Params!$B$4,0,MAX(0.1,ROUND((Params!$B$10+Params!$B$11*H2072^Params!$B$12)*_xlfn.GAMMA.INV((H2072-(1-Params!$B$4))/Params!$B$4,Params!$B$5,Params!$B$6),1)))</f>
        <v/>
      </c>
      <c r="U2072" s="9">
        <f>ROUND(_xlfn.NORM.INV(I2072,Params!$B$13,Params!$B$14),1)</f>
        <v/>
      </c>
      <c r="V2072" s="9">
        <f>ROUND(_xlfn.NORM.INV(J2072,Params!$B$15,Params!$B$16),2)</f>
        <v/>
      </c>
      <c r="W2072" s="9">
        <f>ROUND(_xlfn.NORM.INV(K2072,Params!$B$13,Params!$B$14),1)</f>
        <v/>
      </c>
      <c r="X2072" s="9">
        <f>ROUND(_xlfn.NORM.INV(L2072,Params!$B$15,Params!$B$16),2)</f>
        <v/>
      </c>
      <c r="Y2072" s="9">
        <f>ROUND(_xlfn.NORM.INV(M2072,Params!$B$15,Params!$B$16)+Params!$B$17+Params!$B$18*M2072,2)</f>
        <v/>
      </c>
      <c r="Z2072" s="9">
        <f>ROUND(_xlfn.NORM.INV(N2072,Params!$B$13,Params!$B$14)+Params!$B$17+Params!$B$18*N2072,1)</f>
        <v/>
      </c>
    </row>
    <row r="2073">
      <c r="A2073" s="11" t="n">
        <v>2072</v>
      </c>
      <c r="B2073" s="12">
        <f>INT((A2073-1)/122)+1</f>
        <v/>
      </c>
      <c r="C2073" s="13" t="n">
        <v>0.421345</v>
      </c>
      <c r="D2073" s="13" t="n">
        <v>0.916179</v>
      </c>
      <c r="E2073" s="13" t="n">
        <v>0.707846</v>
      </c>
      <c r="F2073" s="13" t="n">
        <v>0.052409</v>
      </c>
      <c r="G2073" s="13" t="n">
        <v>0.503242</v>
      </c>
      <c r="H2073" s="13" t="n">
        <v>0.569042</v>
      </c>
      <c r="I2073" s="13" t="n">
        <v>0.763118</v>
      </c>
      <c r="J2073" s="13" t="n">
        <v>0.123883</v>
      </c>
      <c r="K2073" s="13" t="n">
        <v>0.375683</v>
      </c>
      <c r="L2073" s="13" t="n">
        <v>0.664445</v>
      </c>
      <c r="M2073" s="13" t="n">
        <v>0.382288</v>
      </c>
      <c r="N2073" s="13" t="n">
        <v>0.315275</v>
      </c>
      <c r="O2073" s="9">
        <f>IF(C2073&lt;=1-Params!$B$4,0,MAX(0.1,ROUND(_xlfn.GAMMA.INV((C2073-(1-Params!$B$4))/Params!$B$4,Params!$B$5,Params!$B$6),1)))</f>
        <v/>
      </c>
      <c r="P2073" s="9">
        <f>IF(D2073&lt;=1-Params!$B$7,0,ROUND(_xlfn.GAMMA.INV((D2073-(1-Params!$B$7))/Params!$B$7,Params!$B$8,Params!$B$9),3))</f>
        <v/>
      </c>
      <c r="Q2073" s="9">
        <f>IF(E2073&lt;=1-Params!$B$4,0,MAX(0.1,ROUND(_xlfn.GAMMA.INV((E2073-(1-Params!$B$4))/Params!$B$4,Params!$B$5,Params!$B$6),1)))</f>
        <v/>
      </c>
      <c r="R2073" s="9">
        <f>IF(F2073&lt;=1-Params!$B$7,0,ROUND(_xlfn.GAMMA.INV((F2073-(1-Params!$B$7))/Params!$B$7,Params!$B$8,Params!$B$9),3))</f>
        <v/>
      </c>
      <c r="S2073" s="9">
        <f>IF(G2073&lt;=1-Params!$B$7,0,ROUND((Params!$B$10+Params!$B$11*G2073^Params!$B$12)*_xlfn.GAMMA.INV((G2073-(1-Params!$B$7))/Params!$B$7,Params!$B$8,Params!$B$9),3))</f>
        <v/>
      </c>
      <c r="T2073" s="9">
        <f>IF(H2073&lt;=1-Params!$B$4,0,MAX(0.1,ROUND((Params!$B$10+Params!$B$11*H2073^Params!$B$12)*_xlfn.GAMMA.INV((H2073-(1-Params!$B$4))/Params!$B$4,Params!$B$5,Params!$B$6),1)))</f>
        <v/>
      </c>
      <c r="U2073" s="9">
        <f>ROUND(_xlfn.NORM.INV(I2073,Params!$B$13,Params!$B$14),1)</f>
        <v/>
      </c>
      <c r="V2073" s="9">
        <f>ROUND(_xlfn.NORM.INV(J2073,Params!$B$15,Params!$B$16),2)</f>
        <v/>
      </c>
      <c r="W2073" s="9">
        <f>ROUND(_xlfn.NORM.INV(K2073,Params!$B$13,Params!$B$14),1)</f>
        <v/>
      </c>
      <c r="X2073" s="9">
        <f>ROUND(_xlfn.NORM.INV(L2073,Params!$B$15,Params!$B$16),2)</f>
        <v/>
      </c>
      <c r="Y2073" s="9">
        <f>ROUND(_xlfn.NORM.INV(M2073,Params!$B$15,Params!$B$16)+Params!$B$17+Params!$B$18*M2073,2)</f>
        <v/>
      </c>
      <c r="Z2073" s="9">
        <f>ROUND(_xlfn.NORM.INV(N2073,Params!$B$13,Params!$B$14)+Params!$B$17+Params!$B$18*N2073,1)</f>
        <v/>
      </c>
    </row>
    <row r="2074">
      <c r="A2074" s="11" t="n">
        <v>2073</v>
      </c>
      <c r="B2074" s="12">
        <f>INT((A2074-1)/122)+1</f>
        <v/>
      </c>
      <c r="C2074" s="13" t="n">
        <v>0.972832</v>
      </c>
      <c r="D2074" s="13" t="n">
        <v>0.7501139999999999</v>
      </c>
      <c r="E2074" s="13" t="n">
        <v>0.838995</v>
      </c>
      <c r="F2074" s="13" t="n">
        <v>0.040346</v>
      </c>
      <c r="G2074" s="13" t="n">
        <v>0.5826710000000001</v>
      </c>
      <c r="H2074" s="13" t="n">
        <v>0.76347</v>
      </c>
      <c r="I2074" s="13" t="n">
        <v>0.274141</v>
      </c>
      <c r="J2074" s="13" t="n">
        <v>0.301292</v>
      </c>
      <c r="K2074" s="13" t="n">
        <v>0.156528</v>
      </c>
      <c r="L2074" s="13" t="n">
        <v>0.33958</v>
      </c>
      <c r="M2074" s="13" t="n">
        <v>0.555536</v>
      </c>
      <c r="N2074" s="13" t="n">
        <v>0.224146</v>
      </c>
      <c r="O2074" s="9">
        <f>IF(C2074&lt;=1-Params!$B$4,0,MAX(0.1,ROUND(_xlfn.GAMMA.INV((C2074-(1-Params!$B$4))/Params!$B$4,Params!$B$5,Params!$B$6),1)))</f>
        <v/>
      </c>
      <c r="P2074" s="9">
        <f>IF(D2074&lt;=1-Params!$B$7,0,ROUND(_xlfn.GAMMA.INV((D2074-(1-Params!$B$7))/Params!$B$7,Params!$B$8,Params!$B$9),3))</f>
        <v/>
      </c>
      <c r="Q2074" s="9">
        <f>IF(E2074&lt;=1-Params!$B$4,0,MAX(0.1,ROUND(_xlfn.GAMMA.INV((E2074-(1-Params!$B$4))/Params!$B$4,Params!$B$5,Params!$B$6),1)))</f>
        <v/>
      </c>
      <c r="R2074" s="9">
        <f>IF(F2074&lt;=1-Params!$B$7,0,ROUND(_xlfn.GAMMA.INV((F2074-(1-Params!$B$7))/Params!$B$7,Params!$B$8,Params!$B$9),3))</f>
        <v/>
      </c>
      <c r="S2074" s="9">
        <f>IF(G2074&lt;=1-Params!$B$7,0,ROUND((Params!$B$10+Params!$B$11*G2074^Params!$B$12)*_xlfn.GAMMA.INV((G2074-(1-Params!$B$7))/Params!$B$7,Params!$B$8,Params!$B$9),3))</f>
        <v/>
      </c>
      <c r="T2074" s="9">
        <f>IF(H2074&lt;=1-Params!$B$4,0,MAX(0.1,ROUND((Params!$B$10+Params!$B$11*H2074^Params!$B$12)*_xlfn.GAMMA.INV((H2074-(1-Params!$B$4))/Params!$B$4,Params!$B$5,Params!$B$6),1)))</f>
        <v/>
      </c>
      <c r="U2074" s="9">
        <f>ROUND(_xlfn.NORM.INV(I2074,Params!$B$13,Params!$B$14),1)</f>
        <v/>
      </c>
      <c r="V2074" s="9">
        <f>ROUND(_xlfn.NORM.INV(J2074,Params!$B$15,Params!$B$16),2)</f>
        <v/>
      </c>
      <c r="W2074" s="9">
        <f>ROUND(_xlfn.NORM.INV(K2074,Params!$B$13,Params!$B$14),1)</f>
        <v/>
      </c>
      <c r="X2074" s="9">
        <f>ROUND(_xlfn.NORM.INV(L2074,Params!$B$15,Params!$B$16),2)</f>
        <v/>
      </c>
      <c r="Y2074" s="9">
        <f>ROUND(_xlfn.NORM.INV(M2074,Params!$B$15,Params!$B$16)+Params!$B$17+Params!$B$18*M2074,2)</f>
        <v/>
      </c>
      <c r="Z2074" s="9">
        <f>ROUND(_xlfn.NORM.INV(N2074,Params!$B$13,Params!$B$14)+Params!$B$17+Params!$B$18*N2074,1)</f>
        <v/>
      </c>
    </row>
    <row r="2075">
      <c r="A2075" s="11" t="n">
        <v>2074</v>
      </c>
      <c r="B2075" s="12">
        <f>INT((A2075-1)/122)+1</f>
        <v/>
      </c>
      <c r="C2075" s="13" t="n">
        <v>0.996774</v>
      </c>
      <c r="D2075" s="13" t="n">
        <v>0.774985</v>
      </c>
      <c r="E2075" s="13" t="n">
        <v>0.602646</v>
      </c>
      <c r="F2075" s="13" t="n">
        <v>0.054597</v>
      </c>
      <c r="G2075" s="13" t="n">
        <v>0.445909</v>
      </c>
      <c r="H2075" s="13" t="n">
        <v>0.314077</v>
      </c>
      <c r="I2075" s="13" t="n">
        <v>0.766146</v>
      </c>
      <c r="J2075" s="13" t="n">
        <v>0.330273</v>
      </c>
      <c r="K2075" s="13" t="n">
        <v>0.247021</v>
      </c>
      <c r="L2075" s="13" t="n">
        <v>0.119721</v>
      </c>
      <c r="M2075" s="13" t="n">
        <v>0.379197</v>
      </c>
      <c r="N2075" s="13" t="n">
        <v>0.107031</v>
      </c>
      <c r="O2075" s="9">
        <f>IF(C2075&lt;=1-Params!$B$4,0,MAX(0.1,ROUND(_xlfn.GAMMA.INV((C2075-(1-Params!$B$4))/Params!$B$4,Params!$B$5,Params!$B$6),1)))</f>
        <v/>
      </c>
      <c r="P2075" s="9">
        <f>IF(D2075&lt;=1-Params!$B$7,0,ROUND(_xlfn.GAMMA.INV((D2075-(1-Params!$B$7))/Params!$B$7,Params!$B$8,Params!$B$9),3))</f>
        <v/>
      </c>
      <c r="Q2075" s="9">
        <f>IF(E2075&lt;=1-Params!$B$4,0,MAX(0.1,ROUND(_xlfn.GAMMA.INV((E2075-(1-Params!$B$4))/Params!$B$4,Params!$B$5,Params!$B$6),1)))</f>
        <v/>
      </c>
      <c r="R2075" s="9">
        <f>IF(F2075&lt;=1-Params!$B$7,0,ROUND(_xlfn.GAMMA.INV((F2075-(1-Params!$B$7))/Params!$B$7,Params!$B$8,Params!$B$9),3))</f>
        <v/>
      </c>
      <c r="S2075" s="9">
        <f>IF(G2075&lt;=1-Params!$B$7,0,ROUND((Params!$B$10+Params!$B$11*G2075^Params!$B$12)*_xlfn.GAMMA.INV((G2075-(1-Params!$B$7))/Params!$B$7,Params!$B$8,Params!$B$9),3))</f>
        <v/>
      </c>
      <c r="T2075" s="9">
        <f>IF(H2075&lt;=1-Params!$B$4,0,MAX(0.1,ROUND((Params!$B$10+Params!$B$11*H2075^Params!$B$12)*_xlfn.GAMMA.INV((H2075-(1-Params!$B$4))/Params!$B$4,Params!$B$5,Params!$B$6),1)))</f>
        <v/>
      </c>
      <c r="U2075" s="9">
        <f>ROUND(_xlfn.NORM.INV(I2075,Params!$B$13,Params!$B$14),1)</f>
        <v/>
      </c>
      <c r="V2075" s="9">
        <f>ROUND(_xlfn.NORM.INV(J2075,Params!$B$15,Params!$B$16),2)</f>
        <v/>
      </c>
      <c r="W2075" s="9">
        <f>ROUND(_xlfn.NORM.INV(K2075,Params!$B$13,Params!$B$14),1)</f>
        <v/>
      </c>
      <c r="X2075" s="9">
        <f>ROUND(_xlfn.NORM.INV(L2075,Params!$B$15,Params!$B$16),2)</f>
        <v/>
      </c>
      <c r="Y2075" s="9">
        <f>ROUND(_xlfn.NORM.INV(M2075,Params!$B$15,Params!$B$16)+Params!$B$17+Params!$B$18*M2075,2)</f>
        <v/>
      </c>
      <c r="Z2075" s="9">
        <f>ROUND(_xlfn.NORM.INV(N2075,Params!$B$13,Params!$B$14)+Params!$B$17+Params!$B$18*N2075,1)</f>
        <v/>
      </c>
    </row>
    <row r="2076">
      <c r="A2076" s="11" t="n">
        <v>2075</v>
      </c>
      <c r="B2076" s="12">
        <f>INT((A2076-1)/122)+1</f>
        <v/>
      </c>
      <c r="C2076" s="13" t="n">
        <v>0.9936199999999999</v>
      </c>
      <c r="D2076" s="13" t="n">
        <v>0.172527</v>
      </c>
      <c r="E2076" s="13" t="n">
        <v>0.42508</v>
      </c>
      <c r="F2076" s="13" t="n">
        <v>0.899104</v>
      </c>
      <c r="G2076" s="13" t="n">
        <v>0.244079</v>
      </c>
      <c r="H2076" s="13" t="n">
        <v>0.593228</v>
      </c>
      <c r="I2076" s="13" t="n">
        <v>0.337474</v>
      </c>
      <c r="J2076" s="13" t="n">
        <v>0.133943</v>
      </c>
      <c r="K2076" s="13" t="n">
        <v>0.265658</v>
      </c>
      <c r="L2076" s="13" t="n">
        <v>0.019985</v>
      </c>
      <c r="M2076" s="13" t="n">
        <v>0.545089</v>
      </c>
      <c r="N2076" s="13" t="n">
        <v>0.150217</v>
      </c>
      <c r="O2076" s="9">
        <f>IF(C2076&lt;=1-Params!$B$4,0,MAX(0.1,ROUND(_xlfn.GAMMA.INV((C2076-(1-Params!$B$4))/Params!$B$4,Params!$B$5,Params!$B$6),1)))</f>
        <v/>
      </c>
      <c r="P2076" s="9">
        <f>IF(D2076&lt;=1-Params!$B$7,0,ROUND(_xlfn.GAMMA.INV((D2076-(1-Params!$B$7))/Params!$B$7,Params!$B$8,Params!$B$9),3))</f>
        <v/>
      </c>
      <c r="Q2076" s="9">
        <f>IF(E2076&lt;=1-Params!$B$4,0,MAX(0.1,ROUND(_xlfn.GAMMA.INV((E2076-(1-Params!$B$4))/Params!$B$4,Params!$B$5,Params!$B$6),1)))</f>
        <v/>
      </c>
      <c r="R2076" s="9">
        <f>IF(F2076&lt;=1-Params!$B$7,0,ROUND(_xlfn.GAMMA.INV((F2076-(1-Params!$B$7))/Params!$B$7,Params!$B$8,Params!$B$9),3))</f>
        <v/>
      </c>
      <c r="S2076" s="9">
        <f>IF(G2076&lt;=1-Params!$B$7,0,ROUND((Params!$B$10+Params!$B$11*G2076^Params!$B$12)*_xlfn.GAMMA.INV((G2076-(1-Params!$B$7))/Params!$B$7,Params!$B$8,Params!$B$9),3))</f>
        <v/>
      </c>
      <c r="T2076" s="9">
        <f>IF(H2076&lt;=1-Params!$B$4,0,MAX(0.1,ROUND((Params!$B$10+Params!$B$11*H2076^Params!$B$12)*_xlfn.GAMMA.INV((H2076-(1-Params!$B$4))/Params!$B$4,Params!$B$5,Params!$B$6),1)))</f>
        <v/>
      </c>
      <c r="U2076" s="9">
        <f>ROUND(_xlfn.NORM.INV(I2076,Params!$B$13,Params!$B$14),1)</f>
        <v/>
      </c>
      <c r="V2076" s="9">
        <f>ROUND(_xlfn.NORM.INV(J2076,Params!$B$15,Params!$B$16),2)</f>
        <v/>
      </c>
      <c r="W2076" s="9">
        <f>ROUND(_xlfn.NORM.INV(K2076,Params!$B$13,Params!$B$14),1)</f>
        <v/>
      </c>
      <c r="X2076" s="9">
        <f>ROUND(_xlfn.NORM.INV(L2076,Params!$B$15,Params!$B$16),2)</f>
        <v/>
      </c>
      <c r="Y2076" s="9">
        <f>ROUND(_xlfn.NORM.INV(M2076,Params!$B$15,Params!$B$16)+Params!$B$17+Params!$B$18*M2076,2)</f>
        <v/>
      </c>
      <c r="Z2076" s="9">
        <f>ROUND(_xlfn.NORM.INV(N2076,Params!$B$13,Params!$B$14)+Params!$B$17+Params!$B$18*N2076,1)</f>
        <v/>
      </c>
    </row>
    <row r="2077">
      <c r="A2077" s="11" t="n">
        <v>2076</v>
      </c>
      <c r="B2077" s="12">
        <f>INT((A2077-1)/122)+1</f>
        <v/>
      </c>
      <c r="C2077" s="13" t="n">
        <v>0.977046</v>
      </c>
      <c r="D2077" s="13" t="n">
        <v>0.208752</v>
      </c>
      <c r="E2077" s="13" t="n">
        <v>0.393092</v>
      </c>
      <c r="F2077" s="13" t="n">
        <v>0.574922</v>
      </c>
      <c r="G2077" s="13" t="n">
        <v>0.669034</v>
      </c>
      <c r="H2077" s="13" t="n">
        <v>0.279697</v>
      </c>
      <c r="I2077" s="13" t="n">
        <v>0.550076</v>
      </c>
      <c r="J2077" s="13" t="n">
        <v>0.132156</v>
      </c>
      <c r="K2077" s="13" t="n">
        <v>0.239045</v>
      </c>
      <c r="L2077" s="13" t="n">
        <v>0.168845</v>
      </c>
      <c r="M2077" s="13" t="n">
        <v>0.512164</v>
      </c>
      <c r="N2077" s="13" t="n">
        <v>0.115418</v>
      </c>
      <c r="O2077" s="9">
        <f>IF(C2077&lt;=1-Params!$B$4,0,MAX(0.1,ROUND(_xlfn.GAMMA.INV((C2077-(1-Params!$B$4))/Params!$B$4,Params!$B$5,Params!$B$6),1)))</f>
        <v/>
      </c>
      <c r="P2077" s="9">
        <f>IF(D2077&lt;=1-Params!$B$7,0,ROUND(_xlfn.GAMMA.INV((D2077-(1-Params!$B$7))/Params!$B$7,Params!$B$8,Params!$B$9),3))</f>
        <v/>
      </c>
      <c r="Q2077" s="9">
        <f>IF(E2077&lt;=1-Params!$B$4,0,MAX(0.1,ROUND(_xlfn.GAMMA.INV((E2077-(1-Params!$B$4))/Params!$B$4,Params!$B$5,Params!$B$6),1)))</f>
        <v/>
      </c>
      <c r="R2077" s="9">
        <f>IF(F2077&lt;=1-Params!$B$7,0,ROUND(_xlfn.GAMMA.INV((F2077-(1-Params!$B$7))/Params!$B$7,Params!$B$8,Params!$B$9),3))</f>
        <v/>
      </c>
      <c r="S2077" s="9">
        <f>IF(G2077&lt;=1-Params!$B$7,0,ROUND((Params!$B$10+Params!$B$11*G2077^Params!$B$12)*_xlfn.GAMMA.INV((G2077-(1-Params!$B$7))/Params!$B$7,Params!$B$8,Params!$B$9),3))</f>
        <v/>
      </c>
      <c r="T2077" s="9">
        <f>IF(H2077&lt;=1-Params!$B$4,0,MAX(0.1,ROUND((Params!$B$10+Params!$B$11*H2077^Params!$B$12)*_xlfn.GAMMA.INV((H2077-(1-Params!$B$4))/Params!$B$4,Params!$B$5,Params!$B$6),1)))</f>
        <v/>
      </c>
      <c r="U2077" s="9">
        <f>ROUND(_xlfn.NORM.INV(I2077,Params!$B$13,Params!$B$14),1)</f>
        <v/>
      </c>
      <c r="V2077" s="9">
        <f>ROUND(_xlfn.NORM.INV(J2077,Params!$B$15,Params!$B$16),2)</f>
        <v/>
      </c>
      <c r="W2077" s="9">
        <f>ROUND(_xlfn.NORM.INV(K2077,Params!$B$13,Params!$B$14),1)</f>
        <v/>
      </c>
      <c r="X2077" s="9">
        <f>ROUND(_xlfn.NORM.INV(L2077,Params!$B$15,Params!$B$16),2)</f>
        <v/>
      </c>
      <c r="Y2077" s="9">
        <f>ROUND(_xlfn.NORM.INV(M2077,Params!$B$15,Params!$B$16)+Params!$B$17+Params!$B$18*M2077,2)</f>
        <v/>
      </c>
      <c r="Z2077" s="9">
        <f>ROUND(_xlfn.NORM.INV(N2077,Params!$B$13,Params!$B$14)+Params!$B$17+Params!$B$18*N2077,1)</f>
        <v/>
      </c>
    </row>
    <row r="2078">
      <c r="A2078" s="11" t="n">
        <v>2077</v>
      </c>
      <c r="B2078" s="12">
        <f>INT((A2078-1)/122)+1</f>
        <v/>
      </c>
      <c r="C2078" s="13" t="n">
        <v>0.052868</v>
      </c>
      <c r="D2078" s="13" t="n">
        <v>0.285177</v>
      </c>
      <c r="E2078" s="13" t="n">
        <v>0.066817</v>
      </c>
      <c r="F2078" s="13" t="n">
        <v>0.490083</v>
      </c>
      <c r="G2078" s="13" t="n">
        <v>0.5946669999999999</v>
      </c>
      <c r="H2078" s="13" t="n">
        <v>0.178295</v>
      </c>
      <c r="I2078" s="13" t="n">
        <v>0.761081</v>
      </c>
      <c r="J2078" s="13" t="n">
        <v>0.709211</v>
      </c>
      <c r="K2078" s="13" t="n">
        <v>0.24428</v>
      </c>
      <c r="L2078" s="13" t="n">
        <v>0.466248</v>
      </c>
      <c r="M2078" s="13" t="n">
        <v>0.899513</v>
      </c>
      <c r="N2078" s="13" t="n">
        <v>0.046382</v>
      </c>
      <c r="O2078" s="9">
        <f>IF(C2078&lt;=1-Params!$B$4,0,MAX(0.1,ROUND(_xlfn.GAMMA.INV((C2078-(1-Params!$B$4))/Params!$B$4,Params!$B$5,Params!$B$6),1)))</f>
        <v/>
      </c>
      <c r="P2078" s="9">
        <f>IF(D2078&lt;=1-Params!$B$7,0,ROUND(_xlfn.GAMMA.INV((D2078-(1-Params!$B$7))/Params!$B$7,Params!$B$8,Params!$B$9),3))</f>
        <v/>
      </c>
      <c r="Q2078" s="9">
        <f>IF(E2078&lt;=1-Params!$B$4,0,MAX(0.1,ROUND(_xlfn.GAMMA.INV((E2078-(1-Params!$B$4))/Params!$B$4,Params!$B$5,Params!$B$6),1)))</f>
        <v/>
      </c>
      <c r="R2078" s="9">
        <f>IF(F2078&lt;=1-Params!$B$7,0,ROUND(_xlfn.GAMMA.INV((F2078-(1-Params!$B$7))/Params!$B$7,Params!$B$8,Params!$B$9),3))</f>
        <v/>
      </c>
      <c r="S2078" s="9">
        <f>IF(G2078&lt;=1-Params!$B$7,0,ROUND((Params!$B$10+Params!$B$11*G2078^Params!$B$12)*_xlfn.GAMMA.INV((G2078-(1-Params!$B$7))/Params!$B$7,Params!$B$8,Params!$B$9),3))</f>
        <v/>
      </c>
      <c r="T2078" s="9">
        <f>IF(H2078&lt;=1-Params!$B$4,0,MAX(0.1,ROUND((Params!$B$10+Params!$B$11*H2078^Params!$B$12)*_xlfn.GAMMA.INV((H2078-(1-Params!$B$4))/Params!$B$4,Params!$B$5,Params!$B$6),1)))</f>
        <v/>
      </c>
      <c r="U2078" s="9">
        <f>ROUND(_xlfn.NORM.INV(I2078,Params!$B$13,Params!$B$14),1)</f>
        <v/>
      </c>
      <c r="V2078" s="9">
        <f>ROUND(_xlfn.NORM.INV(J2078,Params!$B$15,Params!$B$16),2)</f>
        <v/>
      </c>
      <c r="W2078" s="9">
        <f>ROUND(_xlfn.NORM.INV(K2078,Params!$B$13,Params!$B$14),1)</f>
        <v/>
      </c>
      <c r="X2078" s="9">
        <f>ROUND(_xlfn.NORM.INV(L2078,Params!$B$15,Params!$B$16),2)</f>
        <v/>
      </c>
      <c r="Y2078" s="9">
        <f>ROUND(_xlfn.NORM.INV(M2078,Params!$B$15,Params!$B$16)+Params!$B$17+Params!$B$18*M2078,2)</f>
        <v/>
      </c>
      <c r="Z2078" s="9">
        <f>ROUND(_xlfn.NORM.INV(N2078,Params!$B$13,Params!$B$14)+Params!$B$17+Params!$B$18*N2078,1)</f>
        <v/>
      </c>
    </row>
    <row r="2079">
      <c r="A2079" s="11" t="n">
        <v>2078</v>
      </c>
      <c r="B2079" s="12">
        <f>INT((A2079-1)/122)+1</f>
        <v/>
      </c>
      <c r="C2079" s="13" t="n">
        <v>0.826933</v>
      </c>
      <c r="D2079" s="13" t="n">
        <v>0.174539</v>
      </c>
      <c r="E2079" s="13" t="n">
        <v>0.119464</v>
      </c>
      <c r="F2079" s="13" t="n">
        <v>0.148165</v>
      </c>
      <c r="G2079" s="13" t="n">
        <v>0.741411</v>
      </c>
      <c r="H2079" s="13" t="n">
        <v>0.6775679999999999</v>
      </c>
      <c r="I2079" s="13" t="n">
        <v>0.829803</v>
      </c>
      <c r="J2079" s="13" t="n">
        <v>0.07475900000000001</v>
      </c>
      <c r="K2079" s="13" t="n">
        <v>0.245891</v>
      </c>
      <c r="L2079" s="13" t="n">
        <v>0.6764210000000001</v>
      </c>
      <c r="M2079" s="13" t="n">
        <v>0.921639</v>
      </c>
      <c r="N2079" s="13" t="n">
        <v>0.117626</v>
      </c>
      <c r="O2079" s="9">
        <f>IF(C2079&lt;=1-Params!$B$4,0,MAX(0.1,ROUND(_xlfn.GAMMA.INV((C2079-(1-Params!$B$4))/Params!$B$4,Params!$B$5,Params!$B$6),1)))</f>
        <v/>
      </c>
      <c r="P2079" s="9">
        <f>IF(D2079&lt;=1-Params!$B$7,0,ROUND(_xlfn.GAMMA.INV((D2079-(1-Params!$B$7))/Params!$B$7,Params!$B$8,Params!$B$9),3))</f>
        <v/>
      </c>
      <c r="Q2079" s="9">
        <f>IF(E2079&lt;=1-Params!$B$4,0,MAX(0.1,ROUND(_xlfn.GAMMA.INV((E2079-(1-Params!$B$4))/Params!$B$4,Params!$B$5,Params!$B$6),1)))</f>
        <v/>
      </c>
      <c r="R2079" s="9">
        <f>IF(F2079&lt;=1-Params!$B$7,0,ROUND(_xlfn.GAMMA.INV((F2079-(1-Params!$B$7))/Params!$B$7,Params!$B$8,Params!$B$9),3))</f>
        <v/>
      </c>
      <c r="S2079" s="9">
        <f>IF(G2079&lt;=1-Params!$B$7,0,ROUND((Params!$B$10+Params!$B$11*G2079^Params!$B$12)*_xlfn.GAMMA.INV((G2079-(1-Params!$B$7))/Params!$B$7,Params!$B$8,Params!$B$9),3))</f>
        <v/>
      </c>
      <c r="T2079" s="9">
        <f>IF(H2079&lt;=1-Params!$B$4,0,MAX(0.1,ROUND((Params!$B$10+Params!$B$11*H2079^Params!$B$12)*_xlfn.GAMMA.INV((H2079-(1-Params!$B$4))/Params!$B$4,Params!$B$5,Params!$B$6),1)))</f>
        <v/>
      </c>
      <c r="U2079" s="9">
        <f>ROUND(_xlfn.NORM.INV(I2079,Params!$B$13,Params!$B$14),1)</f>
        <v/>
      </c>
      <c r="V2079" s="9">
        <f>ROUND(_xlfn.NORM.INV(J2079,Params!$B$15,Params!$B$16),2)</f>
        <v/>
      </c>
      <c r="W2079" s="9">
        <f>ROUND(_xlfn.NORM.INV(K2079,Params!$B$13,Params!$B$14),1)</f>
        <v/>
      </c>
      <c r="X2079" s="9">
        <f>ROUND(_xlfn.NORM.INV(L2079,Params!$B$15,Params!$B$16),2)</f>
        <v/>
      </c>
      <c r="Y2079" s="9">
        <f>ROUND(_xlfn.NORM.INV(M2079,Params!$B$15,Params!$B$16)+Params!$B$17+Params!$B$18*M2079,2)</f>
        <v/>
      </c>
      <c r="Z2079" s="9">
        <f>ROUND(_xlfn.NORM.INV(N2079,Params!$B$13,Params!$B$14)+Params!$B$17+Params!$B$18*N2079,1)</f>
        <v/>
      </c>
    </row>
    <row r="2080">
      <c r="A2080" s="11" t="n">
        <v>2079</v>
      </c>
      <c r="B2080" s="12">
        <f>INT((A2080-1)/122)+1</f>
        <v/>
      </c>
      <c r="C2080" s="13" t="n">
        <v>0.581606</v>
      </c>
      <c r="D2080" s="13" t="n">
        <v>0.704888</v>
      </c>
      <c r="E2080" s="13" t="n">
        <v>0.258533</v>
      </c>
      <c r="F2080" s="13" t="n">
        <v>0.899807</v>
      </c>
      <c r="G2080" s="13" t="n">
        <v>0.906128</v>
      </c>
      <c r="H2080" s="13" t="n">
        <v>0.786176</v>
      </c>
      <c r="I2080" s="13" t="n">
        <v>0.784045</v>
      </c>
      <c r="J2080" s="13" t="n">
        <v>0.378343</v>
      </c>
      <c r="K2080" s="13" t="n">
        <v>0.331764</v>
      </c>
      <c r="L2080" s="13" t="n">
        <v>0.22042</v>
      </c>
      <c r="M2080" s="13" t="n">
        <v>0.714252</v>
      </c>
      <c r="N2080" s="13" t="n">
        <v>0.467097</v>
      </c>
      <c r="O2080" s="9">
        <f>IF(C2080&lt;=1-Params!$B$4,0,MAX(0.1,ROUND(_xlfn.GAMMA.INV((C2080-(1-Params!$B$4))/Params!$B$4,Params!$B$5,Params!$B$6),1)))</f>
        <v/>
      </c>
      <c r="P2080" s="9">
        <f>IF(D2080&lt;=1-Params!$B$7,0,ROUND(_xlfn.GAMMA.INV((D2080-(1-Params!$B$7))/Params!$B$7,Params!$B$8,Params!$B$9),3))</f>
        <v/>
      </c>
      <c r="Q2080" s="9">
        <f>IF(E2080&lt;=1-Params!$B$4,0,MAX(0.1,ROUND(_xlfn.GAMMA.INV((E2080-(1-Params!$B$4))/Params!$B$4,Params!$B$5,Params!$B$6),1)))</f>
        <v/>
      </c>
      <c r="R2080" s="9">
        <f>IF(F2080&lt;=1-Params!$B$7,0,ROUND(_xlfn.GAMMA.INV((F2080-(1-Params!$B$7))/Params!$B$7,Params!$B$8,Params!$B$9),3))</f>
        <v/>
      </c>
      <c r="S2080" s="9">
        <f>IF(G2080&lt;=1-Params!$B$7,0,ROUND((Params!$B$10+Params!$B$11*G2080^Params!$B$12)*_xlfn.GAMMA.INV((G2080-(1-Params!$B$7))/Params!$B$7,Params!$B$8,Params!$B$9),3))</f>
        <v/>
      </c>
      <c r="T2080" s="9">
        <f>IF(H2080&lt;=1-Params!$B$4,0,MAX(0.1,ROUND((Params!$B$10+Params!$B$11*H2080^Params!$B$12)*_xlfn.GAMMA.INV((H2080-(1-Params!$B$4))/Params!$B$4,Params!$B$5,Params!$B$6),1)))</f>
        <v/>
      </c>
      <c r="U2080" s="9">
        <f>ROUND(_xlfn.NORM.INV(I2080,Params!$B$13,Params!$B$14),1)</f>
        <v/>
      </c>
      <c r="V2080" s="9">
        <f>ROUND(_xlfn.NORM.INV(J2080,Params!$B$15,Params!$B$16),2)</f>
        <v/>
      </c>
      <c r="W2080" s="9">
        <f>ROUND(_xlfn.NORM.INV(K2080,Params!$B$13,Params!$B$14),1)</f>
        <v/>
      </c>
      <c r="X2080" s="9">
        <f>ROUND(_xlfn.NORM.INV(L2080,Params!$B$15,Params!$B$16),2)</f>
        <v/>
      </c>
      <c r="Y2080" s="9">
        <f>ROUND(_xlfn.NORM.INV(M2080,Params!$B$15,Params!$B$16)+Params!$B$17+Params!$B$18*M2080,2)</f>
        <v/>
      </c>
      <c r="Z2080" s="9">
        <f>ROUND(_xlfn.NORM.INV(N2080,Params!$B$13,Params!$B$14)+Params!$B$17+Params!$B$18*N2080,1)</f>
        <v/>
      </c>
    </row>
    <row r="2081">
      <c r="A2081" s="11" t="n">
        <v>2080</v>
      </c>
      <c r="B2081" s="12">
        <f>INT((A2081-1)/122)+1</f>
        <v/>
      </c>
      <c r="C2081" s="13" t="n">
        <v>0.899097</v>
      </c>
      <c r="D2081" s="13" t="n">
        <v>0.948771</v>
      </c>
      <c r="E2081" s="13" t="n">
        <v>0.504145</v>
      </c>
      <c r="F2081" s="13" t="n">
        <v>0.372066</v>
      </c>
      <c r="G2081" s="13" t="n">
        <v>0.980995</v>
      </c>
      <c r="H2081" s="13" t="n">
        <v>0.291539</v>
      </c>
      <c r="I2081" s="13" t="n">
        <v>0.977071</v>
      </c>
      <c r="J2081" s="13" t="n">
        <v>0.771077</v>
      </c>
      <c r="K2081" s="13" t="n">
        <v>0.142224</v>
      </c>
      <c r="L2081" s="13" t="n">
        <v>0.6942390000000001</v>
      </c>
      <c r="M2081" s="13" t="n">
        <v>0.452926</v>
      </c>
      <c r="N2081" s="13" t="n">
        <v>0.31838</v>
      </c>
      <c r="O2081" s="9">
        <f>IF(C2081&lt;=1-Params!$B$4,0,MAX(0.1,ROUND(_xlfn.GAMMA.INV((C2081-(1-Params!$B$4))/Params!$B$4,Params!$B$5,Params!$B$6),1)))</f>
        <v/>
      </c>
      <c r="P2081" s="9">
        <f>IF(D2081&lt;=1-Params!$B$7,0,ROUND(_xlfn.GAMMA.INV((D2081-(1-Params!$B$7))/Params!$B$7,Params!$B$8,Params!$B$9),3))</f>
        <v/>
      </c>
      <c r="Q2081" s="9">
        <f>IF(E2081&lt;=1-Params!$B$4,0,MAX(0.1,ROUND(_xlfn.GAMMA.INV((E2081-(1-Params!$B$4))/Params!$B$4,Params!$B$5,Params!$B$6),1)))</f>
        <v/>
      </c>
      <c r="R2081" s="9">
        <f>IF(F2081&lt;=1-Params!$B$7,0,ROUND(_xlfn.GAMMA.INV((F2081-(1-Params!$B$7))/Params!$B$7,Params!$B$8,Params!$B$9),3))</f>
        <v/>
      </c>
      <c r="S2081" s="9">
        <f>IF(G2081&lt;=1-Params!$B$7,0,ROUND((Params!$B$10+Params!$B$11*G2081^Params!$B$12)*_xlfn.GAMMA.INV((G2081-(1-Params!$B$7))/Params!$B$7,Params!$B$8,Params!$B$9),3))</f>
        <v/>
      </c>
      <c r="T2081" s="9">
        <f>IF(H2081&lt;=1-Params!$B$4,0,MAX(0.1,ROUND((Params!$B$10+Params!$B$11*H2081^Params!$B$12)*_xlfn.GAMMA.INV((H2081-(1-Params!$B$4))/Params!$B$4,Params!$B$5,Params!$B$6),1)))</f>
        <v/>
      </c>
      <c r="U2081" s="9">
        <f>ROUND(_xlfn.NORM.INV(I2081,Params!$B$13,Params!$B$14),1)</f>
        <v/>
      </c>
      <c r="V2081" s="9">
        <f>ROUND(_xlfn.NORM.INV(J2081,Params!$B$15,Params!$B$16),2)</f>
        <v/>
      </c>
      <c r="W2081" s="9">
        <f>ROUND(_xlfn.NORM.INV(K2081,Params!$B$13,Params!$B$14),1)</f>
        <v/>
      </c>
      <c r="X2081" s="9">
        <f>ROUND(_xlfn.NORM.INV(L2081,Params!$B$15,Params!$B$16),2)</f>
        <v/>
      </c>
      <c r="Y2081" s="9">
        <f>ROUND(_xlfn.NORM.INV(M2081,Params!$B$15,Params!$B$16)+Params!$B$17+Params!$B$18*M2081,2)</f>
        <v/>
      </c>
      <c r="Z2081" s="9">
        <f>ROUND(_xlfn.NORM.INV(N2081,Params!$B$13,Params!$B$14)+Params!$B$17+Params!$B$18*N2081,1)</f>
        <v/>
      </c>
    </row>
    <row r="2082">
      <c r="A2082" s="11" t="n">
        <v>2081</v>
      </c>
      <c r="B2082" s="12">
        <f>INT((A2082-1)/122)+1</f>
        <v/>
      </c>
      <c r="C2082" s="13" t="n">
        <v>0.848525</v>
      </c>
      <c r="D2082" s="13" t="n">
        <v>0.922896</v>
      </c>
      <c r="E2082" s="13" t="n">
        <v>0.064176</v>
      </c>
      <c r="F2082" s="13" t="n">
        <v>0.222737</v>
      </c>
      <c r="G2082" s="13" t="n">
        <v>0.978881</v>
      </c>
      <c r="H2082" s="13" t="n">
        <v>0.358472</v>
      </c>
      <c r="I2082" s="13" t="n">
        <v>0.994375</v>
      </c>
      <c r="J2082" s="13" t="n">
        <v>0.782867</v>
      </c>
      <c r="K2082" s="13" t="n">
        <v>0.253285</v>
      </c>
      <c r="L2082" s="13" t="n">
        <v>0.835942</v>
      </c>
      <c r="M2082" s="13" t="n">
        <v>0.81077</v>
      </c>
      <c r="N2082" s="13" t="n">
        <v>0.893993</v>
      </c>
      <c r="O2082" s="9">
        <f>IF(C2082&lt;=1-Params!$B$4,0,MAX(0.1,ROUND(_xlfn.GAMMA.INV((C2082-(1-Params!$B$4))/Params!$B$4,Params!$B$5,Params!$B$6),1)))</f>
        <v/>
      </c>
      <c r="P2082" s="9">
        <f>IF(D2082&lt;=1-Params!$B$7,0,ROUND(_xlfn.GAMMA.INV((D2082-(1-Params!$B$7))/Params!$B$7,Params!$B$8,Params!$B$9),3))</f>
        <v/>
      </c>
      <c r="Q2082" s="9">
        <f>IF(E2082&lt;=1-Params!$B$4,0,MAX(0.1,ROUND(_xlfn.GAMMA.INV((E2082-(1-Params!$B$4))/Params!$B$4,Params!$B$5,Params!$B$6),1)))</f>
        <v/>
      </c>
      <c r="R2082" s="9">
        <f>IF(F2082&lt;=1-Params!$B$7,0,ROUND(_xlfn.GAMMA.INV((F2082-(1-Params!$B$7))/Params!$B$7,Params!$B$8,Params!$B$9),3))</f>
        <v/>
      </c>
      <c r="S2082" s="9">
        <f>IF(G2082&lt;=1-Params!$B$7,0,ROUND((Params!$B$10+Params!$B$11*G2082^Params!$B$12)*_xlfn.GAMMA.INV((G2082-(1-Params!$B$7))/Params!$B$7,Params!$B$8,Params!$B$9),3))</f>
        <v/>
      </c>
      <c r="T2082" s="9">
        <f>IF(H2082&lt;=1-Params!$B$4,0,MAX(0.1,ROUND((Params!$B$10+Params!$B$11*H2082^Params!$B$12)*_xlfn.GAMMA.INV((H2082-(1-Params!$B$4))/Params!$B$4,Params!$B$5,Params!$B$6),1)))</f>
        <v/>
      </c>
      <c r="U2082" s="9">
        <f>ROUND(_xlfn.NORM.INV(I2082,Params!$B$13,Params!$B$14),1)</f>
        <v/>
      </c>
      <c r="V2082" s="9">
        <f>ROUND(_xlfn.NORM.INV(J2082,Params!$B$15,Params!$B$16),2)</f>
        <v/>
      </c>
      <c r="W2082" s="9">
        <f>ROUND(_xlfn.NORM.INV(K2082,Params!$B$13,Params!$B$14),1)</f>
        <v/>
      </c>
      <c r="X2082" s="9">
        <f>ROUND(_xlfn.NORM.INV(L2082,Params!$B$15,Params!$B$16),2)</f>
        <v/>
      </c>
      <c r="Y2082" s="9">
        <f>ROUND(_xlfn.NORM.INV(M2082,Params!$B$15,Params!$B$16)+Params!$B$17+Params!$B$18*M2082,2)</f>
        <v/>
      </c>
      <c r="Z2082" s="9">
        <f>ROUND(_xlfn.NORM.INV(N2082,Params!$B$13,Params!$B$14)+Params!$B$17+Params!$B$18*N2082,1)</f>
        <v/>
      </c>
    </row>
    <row r="2083">
      <c r="A2083" s="11" t="n">
        <v>2082</v>
      </c>
      <c r="B2083" s="12">
        <f>INT((A2083-1)/122)+1</f>
        <v/>
      </c>
      <c r="C2083" s="13" t="n">
        <v>0.853478</v>
      </c>
      <c r="D2083" s="13" t="n">
        <v>0.384761</v>
      </c>
      <c r="E2083" s="13" t="n">
        <v>0.452663</v>
      </c>
      <c r="F2083" s="13" t="n">
        <v>0.718194</v>
      </c>
      <c r="G2083" s="13" t="n">
        <v>0.678996</v>
      </c>
      <c r="H2083" s="13" t="n">
        <v>0.42203</v>
      </c>
      <c r="I2083" s="13" t="n">
        <v>0.973146</v>
      </c>
      <c r="J2083" s="13" t="n">
        <v>0.531854</v>
      </c>
      <c r="K2083" s="13" t="n">
        <v>0.44891</v>
      </c>
      <c r="L2083" s="13" t="n">
        <v>0.720062</v>
      </c>
      <c r="M2083" s="13" t="n">
        <v>0.926864</v>
      </c>
      <c r="N2083" s="13" t="n">
        <v>0.91852</v>
      </c>
      <c r="O2083" s="9">
        <f>IF(C2083&lt;=1-Params!$B$4,0,MAX(0.1,ROUND(_xlfn.GAMMA.INV((C2083-(1-Params!$B$4))/Params!$B$4,Params!$B$5,Params!$B$6),1)))</f>
        <v/>
      </c>
      <c r="P2083" s="9">
        <f>IF(D2083&lt;=1-Params!$B$7,0,ROUND(_xlfn.GAMMA.INV((D2083-(1-Params!$B$7))/Params!$B$7,Params!$B$8,Params!$B$9),3))</f>
        <v/>
      </c>
      <c r="Q2083" s="9">
        <f>IF(E2083&lt;=1-Params!$B$4,0,MAX(0.1,ROUND(_xlfn.GAMMA.INV((E2083-(1-Params!$B$4))/Params!$B$4,Params!$B$5,Params!$B$6),1)))</f>
        <v/>
      </c>
      <c r="R2083" s="9">
        <f>IF(F2083&lt;=1-Params!$B$7,0,ROUND(_xlfn.GAMMA.INV((F2083-(1-Params!$B$7))/Params!$B$7,Params!$B$8,Params!$B$9),3))</f>
        <v/>
      </c>
      <c r="S2083" s="9">
        <f>IF(G2083&lt;=1-Params!$B$7,0,ROUND((Params!$B$10+Params!$B$11*G2083^Params!$B$12)*_xlfn.GAMMA.INV((G2083-(1-Params!$B$7))/Params!$B$7,Params!$B$8,Params!$B$9),3))</f>
        <v/>
      </c>
      <c r="T2083" s="9">
        <f>IF(H2083&lt;=1-Params!$B$4,0,MAX(0.1,ROUND((Params!$B$10+Params!$B$11*H2083^Params!$B$12)*_xlfn.GAMMA.INV((H2083-(1-Params!$B$4))/Params!$B$4,Params!$B$5,Params!$B$6),1)))</f>
        <v/>
      </c>
      <c r="U2083" s="9">
        <f>ROUND(_xlfn.NORM.INV(I2083,Params!$B$13,Params!$B$14),1)</f>
        <v/>
      </c>
      <c r="V2083" s="9">
        <f>ROUND(_xlfn.NORM.INV(J2083,Params!$B$15,Params!$B$16),2)</f>
        <v/>
      </c>
      <c r="W2083" s="9">
        <f>ROUND(_xlfn.NORM.INV(K2083,Params!$B$13,Params!$B$14),1)</f>
        <v/>
      </c>
      <c r="X2083" s="9">
        <f>ROUND(_xlfn.NORM.INV(L2083,Params!$B$15,Params!$B$16),2)</f>
        <v/>
      </c>
      <c r="Y2083" s="9">
        <f>ROUND(_xlfn.NORM.INV(M2083,Params!$B$15,Params!$B$16)+Params!$B$17+Params!$B$18*M2083,2)</f>
        <v/>
      </c>
      <c r="Z2083" s="9">
        <f>ROUND(_xlfn.NORM.INV(N2083,Params!$B$13,Params!$B$14)+Params!$B$17+Params!$B$18*N2083,1)</f>
        <v/>
      </c>
    </row>
    <row r="2084">
      <c r="A2084" s="11" t="n">
        <v>2083</v>
      </c>
      <c r="B2084" s="12">
        <f>INT((A2084-1)/122)+1</f>
        <v/>
      </c>
      <c r="C2084" s="13" t="n">
        <v>0.810626</v>
      </c>
      <c r="D2084" s="13" t="n">
        <v>0.317492</v>
      </c>
      <c r="E2084" s="13" t="n">
        <v>0.953792</v>
      </c>
      <c r="F2084" s="13" t="n">
        <v>0.367286</v>
      </c>
      <c r="G2084" s="13" t="n">
        <v>0.935015</v>
      </c>
      <c r="H2084" s="13" t="n">
        <v>0.292149</v>
      </c>
      <c r="I2084" s="13" t="n">
        <v>0.6543679999999999</v>
      </c>
      <c r="J2084" s="13" t="n">
        <v>0.37452</v>
      </c>
      <c r="K2084" s="13" t="n">
        <v>0.202201</v>
      </c>
      <c r="L2084" s="13" t="n">
        <v>0.866474</v>
      </c>
      <c r="M2084" s="13" t="n">
        <v>0.905658</v>
      </c>
      <c r="N2084" s="13" t="n">
        <v>0.922702</v>
      </c>
      <c r="O2084" s="9">
        <f>IF(C2084&lt;=1-Params!$B$4,0,MAX(0.1,ROUND(_xlfn.GAMMA.INV((C2084-(1-Params!$B$4))/Params!$B$4,Params!$B$5,Params!$B$6),1)))</f>
        <v/>
      </c>
      <c r="P2084" s="9">
        <f>IF(D2084&lt;=1-Params!$B$7,0,ROUND(_xlfn.GAMMA.INV((D2084-(1-Params!$B$7))/Params!$B$7,Params!$B$8,Params!$B$9),3))</f>
        <v/>
      </c>
      <c r="Q2084" s="9">
        <f>IF(E2084&lt;=1-Params!$B$4,0,MAX(0.1,ROUND(_xlfn.GAMMA.INV((E2084-(1-Params!$B$4))/Params!$B$4,Params!$B$5,Params!$B$6),1)))</f>
        <v/>
      </c>
      <c r="R2084" s="9">
        <f>IF(F2084&lt;=1-Params!$B$7,0,ROUND(_xlfn.GAMMA.INV((F2084-(1-Params!$B$7))/Params!$B$7,Params!$B$8,Params!$B$9),3))</f>
        <v/>
      </c>
      <c r="S2084" s="9">
        <f>IF(G2084&lt;=1-Params!$B$7,0,ROUND((Params!$B$10+Params!$B$11*G2084^Params!$B$12)*_xlfn.GAMMA.INV((G2084-(1-Params!$B$7))/Params!$B$7,Params!$B$8,Params!$B$9),3))</f>
        <v/>
      </c>
      <c r="T2084" s="9">
        <f>IF(H2084&lt;=1-Params!$B$4,0,MAX(0.1,ROUND((Params!$B$10+Params!$B$11*H2084^Params!$B$12)*_xlfn.GAMMA.INV((H2084-(1-Params!$B$4))/Params!$B$4,Params!$B$5,Params!$B$6),1)))</f>
        <v/>
      </c>
      <c r="U2084" s="9">
        <f>ROUND(_xlfn.NORM.INV(I2084,Params!$B$13,Params!$B$14),1)</f>
        <v/>
      </c>
      <c r="V2084" s="9">
        <f>ROUND(_xlfn.NORM.INV(J2084,Params!$B$15,Params!$B$16),2)</f>
        <v/>
      </c>
      <c r="W2084" s="9">
        <f>ROUND(_xlfn.NORM.INV(K2084,Params!$B$13,Params!$B$14),1)</f>
        <v/>
      </c>
      <c r="X2084" s="9">
        <f>ROUND(_xlfn.NORM.INV(L2084,Params!$B$15,Params!$B$16),2)</f>
        <v/>
      </c>
      <c r="Y2084" s="9">
        <f>ROUND(_xlfn.NORM.INV(M2084,Params!$B$15,Params!$B$16)+Params!$B$17+Params!$B$18*M2084,2)</f>
        <v/>
      </c>
      <c r="Z2084" s="9">
        <f>ROUND(_xlfn.NORM.INV(N2084,Params!$B$13,Params!$B$14)+Params!$B$17+Params!$B$18*N2084,1)</f>
        <v/>
      </c>
    </row>
    <row r="2085">
      <c r="A2085" s="11" t="n">
        <v>2084</v>
      </c>
      <c r="B2085" s="12">
        <f>INT((A2085-1)/122)+1</f>
        <v/>
      </c>
      <c r="C2085" s="13" t="n">
        <v>0.640021</v>
      </c>
      <c r="D2085" s="13" t="n">
        <v>0.348374</v>
      </c>
      <c r="E2085" s="13" t="n">
        <v>0.644485</v>
      </c>
      <c r="F2085" s="13" t="n">
        <v>0.776409</v>
      </c>
      <c r="G2085" s="13" t="n">
        <v>0.637383</v>
      </c>
      <c r="H2085" s="13" t="n">
        <v>0.842901</v>
      </c>
      <c r="I2085" s="13" t="n">
        <v>0.790656</v>
      </c>
      <c r="J2085" s="13" t="n">
        <v>0.653685</v>
      </c>
      <c r="K2085" s="13" t="n">
        <v>0.05096</v>
      </c>
      <c r="L2085" s="13" t="n">
        <v>0.780319</v>
      </c>
      <c r="M2085" s="13" t="n">
        <v>0.623422</v>
      </c>
      <c r="N2085" s="13" t="n">
        <v>0.9376100000000001</v>
      </c>
      <c r="O2085" s="9">
        <f>IF(C2085&lt;=1-Params!$B$4,0,MAX(0.1,ROUND(_xlfn.GAMMA.INV((C2085-(1-Params!$B$4))/Params!$B$4,Params!$B$5,Params!$B$6),1)))</f>
        <v/>
      </c>
      <c r="P2085" s="9">
        <f>IF(D2085&lt;=1-Params!$B$7,0,ROUND(_xlfn.GAMMA.INV((D2085-(1-Params!$B$7))/Params!$B$7,Params!$B$8,Params!$B$9),3))</f>
        <v/>
      </c>
      <c r="Q2085" s="9">
        <f>IF(E2085&lt;=1-Params!$B$4,0,MAX(0.1,ROUND(_xlfn.GAMMA.INV((E2085-(1-Params!$B$4))/Params!$B$4,Params!$B$5,Params!$B$6),1)))</f>
        <v/>
      </c>
      <c r="R2085" s="9">
        <f>IF(F2085&lt;=1-Params!$B$7,0,ROUND(_xlfn.GAMMA.INV((F2085-(1-Params!$B$7))/Params!$B$7,Params!$B$8,Params!$B$9),3))</f>
        <v/>
      </c>
      <c r="S2085" s="9">
        <f>IF(G2085&lt;=1-Params!$B$7,0,ROUND((Params!$B$10+Params!$B$11*G2085^Params!$B$12)*_xlfn.GAMMA.INV((G2085-(1-Params!$B$7))/Params!$B$7,Params!$B$8,Params!$B$9),3))</f>
        <v/>
      </c>
      <c r="T2085" s="9">
        <f>IF(H2085&lt;=1-Params!$B$4,0,MAX(0.1,ROUND((Params!$B$10+Params!$B$11*H2085^Params!$B$12)*_xlfn.GAMMA.INV((H2085-(1-Params!$B$4))/Params!$B$4,Params!$B$5,Params!$B$6),1)))</f>
        <v/>
      </c>
      <c r="U2085" s="9">
        <f>ROUND(_xlfn.NORM.INV(I2085,Params!$B$13,Params!$B$14),1)</f>
        <v/>
      </c>
      <c r="V2085" s="9">
        <f>ROUND(_xlfn.NORM.INV(J2085,Params!$B$15,Params!$B$16),2)</f>
        <v/>
      </c>
      <c r="W2085" s="9">
        <f>ROUND(_xlfn.NORM.INV(K2085,Params!$B$13,Params!$B$14),1)</f>
        <v/>
      </c>
      <c r="X2085" s="9">
        <f>ROUND(_xlfn.NORM.INV(L2085,Params!$B$15,Params!$B$16),2)</f>
        <v/>
      </c>
      <c r="Y2085" s="9">
        <f>ROUND(_xlfn.NORM.INV(M2085,Params!$B$15,Params!$B$16)+Params!$B$17+Params!$B$18*M2085,2)</f>
        <v/>
      </c>
      <c r="Z2085" s="9">
        <f>ROUND(_xlfn.NORM.INV(N2085,Params!$B$13,Params!$B$14)+Params!$B$17+Params!$B$18*N2085,1)</f>
        <v/>
      </c>
    </row>
    <row r="2086">
      <c r="A2086" s="11" t="n">
        <v>2085</v>
      </c>
      <c r="B2086" s="12">
        <f>INT((A2086-1)/122)+1</f>
        <v/>
      </c>
      <c r="C2086" s="13" t="n">
        <v>0.780998</v>
      </c>
      <c r="D2086" s="13" t="n">
        <v>0.234544</v>
      </c>
      <c r="E2086" s="13" t="n">
        <v>0.997542</v>
      </c>
      <c r="F2086" s="13" t="n">
        <v>0.149813</v>
      </c>
      <c r="G2086" s="13" t="n">
        <v>0.177064</v>
      </c>
      <c r="H2086" s="13" t="n">
        <v>0.79043</v>
      </c>
      <c r="I2086" s="13" t="n">
        <v>0.509459</v>
      </c>
      <c r="J2086" s="13" t="n">
        <v>0.716741</v>
      </c>
      <c r="K2086" s="13" t="n">
        <v>0.400239</v>
      </c>
      <c r="L2086" s="13" t="n">
        <v>0.863857</v>
      </c>
      <c r="M2086" s="13" t="n">
        <v>0.620422</v>
      </c>
      <c r="N2086" s="13" t="n">
        <v>0.874301</v>
      </c>
      <c r="O2086" s="9">
        <f>IF(C2086&lt;=1-Params!$B$4,0,MAX(0.1,ROUND(_xlfn.GAMMA.INV((C2086-(1-Params!$B$4))/Params!$B$4,Params!$B$5,Params!$B$6),1)))</f>
        <v/>
      </c>
      <c r="P2086" s="9">
        <f>IF(D2086&lt;=1-Params!$B$7,0,ROUND(_xlfn.GAMMA.INV((D2086-(1-Params!$B$7))/Params!$B$7,Params!$B$8,Params!$B$9),3))</f>
        <v/>
      </c>
      <c r="Q2086" s="9">
        <f>IF(E2086&lt;=1-Params!$B$4,0,MAX(0.1,ROUND(_xlfn.GAMMA.INV((E2086-(1-Params!$B$4))/Params!$B$4,Params!$B$5,Params!$B$6),1)))</f>
        <v/>
      </c>
      <c r="R2086" s="9">
        <f>IF(F2086&lt;=1-Params!$B$7,0,ROUND(_xlfn.GAMMA.INV((F2086-(1-Params!$B$7))/Params!$B$7,Params!$B$8,Params!$B$9),3))</f>
        <v/>
      </c>
      <c r="S2086" s="9">
        <f>IF(G2086&lt;=1-Params!$B$7,0,ROUND((Params!$B$10+Params!$B$11*G2086^Params!$B$12)*_xlfn.GAMMA.INV((G2086-(1-Params!$B$7))/Params!$B$7,Params!$B$8,Params!$B$9),3))</f>
        <v/>
      </c>
      <c r="T2086" s="9">
        <f>IF(H2086&lt;=1-Params!$B$4,0,MAX(0.1,ROUND((Params!$B$10+Params!$B$11*H2086^Params!$B$12)*_xlfn.GAMMA.INV((H2086-(1-Params!$B$4))/Params!$B$4,Params!$B$5,Params!$B$6),1)))</f>
        <v/>
      </c>
      <c r="U2086" s="9">
        <f>ROUND(_xlfn.NORM.INV(I2086,Params!$B$13,Params!$B$14),1)</f>
        <v/>
      </c>
      <c r="V2086" s="9">
        <f>ROUND(_xlfn.NORM.INV(J2086,Params!$B$15,Params!$B$16),2)</f>
        <v/>
      </c>
      <c r="W2086" s="9">
        <f>ROUND(_xlfn.NORM.INV(K2086,Params!$B$13,Params!$B$14),1)</f>
        <v/>
      </c>
      <c r="X2086" s="9">
        <f>ROUND(_xlfn.NORM.INV(L2086,Params!$B$15,Params!$B$16),2)</f>
        <v/>
      </c>
      <c r="Y2086" s="9">
        <f>ROUND(_xlfn.NORM.INV(M2086,Params!$B$15,Params!$B$16)+Params!$B$17+Params!$B$18*M2086,2)</f>
        <v/>
      </c>
      <c r="Z2086" s="9">
        <f>ROUND(_xlfn.NORM.INV(N2086,Params!$B$13,Params!$B$14)+Params!$B$17+Params!$B$18*N2086,1)</f>
        <v/>
      </c>
    </row>
    <row r="2087">
      <c r="A2087" s="11" t="n">
        <v>2086</v>
      </c>
      <c r="B2087" s="12">
        <f>INT((A2087-1)/122)+1</f>
        <v/>
      </c>
      <c r="C2087" s="13" t="n">
        <v>0.050829</v>
      </c>
      <c r="D2087" s="13" t="n">
        <v>0.858307</v>
      </c>
      <c r="E2087" s="13" t="n">
        <v>0.962786</v>
      </c>
      <c r="F2087" s="13" t="n">
        <v>0.899598</v>
      </c>
      <c r="G2087" s="13" t="n">
        <v>0.510769</v>
      </c>
      <c r="H2087" s="13" t="n">
        <v>0.91217</v>
      </c>
      <c r="I2087" s="13" t="n">
        <v>0.342061</v>
      </c>
      <c r="J2087" s="13" t="n">
        <v>0.632869</v>
      </c>
      <c r="K2087" s="13" t="n">
        <v>0.68619</v>
      </c>
      <c r="L2087" s="13" t="n">
        <v>0.398598</v>
      </c>
      <c r="M2087" s="13" t="n">
        <v>0.888109</v>
      </c>
      <c r="N2087" s="13" t="n">
        <v>0.988102</v>
      </c>
      <c r="O2087" s="9">
        <f>IF(C2087&lt;=1-Params!$B$4,0,MAX(0.1,ROUND(_xlfn.GAMMA.INV((C2087-(1-Params!$B$4))/Params!$B$4,Params!$B$5,Params!$B$6),1)))</f>
        <v/>
      </c>
      <c r="P2087" s="9">
        <f>IF(D2087&lt;=1-Params!$B$7,0,ROUND(_xlfn.GAMMA.INV((D2087-(1-Params!$B$7))/Params!$B$7,Params!$B$8,Params!$B$9),3))</f>
        <v/>
      </c>
      <c r="Q2087" s="9">
        <f>IF(E2087&lt;=1-Params!$B$4,0,MAX(0.1,ROUND(_xlfn.GAMMA.INV((E2087-(1-Params!$B$4))/Params!$B$4,Params!$B$5,Params!$B$6),1)))</f>
        <v/>
      </c>
      <c r="R2087" s="9">
        <f>IF(F2087&lt;=1-Params!$B$7,0,ROUND(_xlfn.GAMMA.INV((F2087-(1-Params!$B$7))/Params!$B$7,Params!$B$8,Params!$B$9),3))</f>
        <v/>
      </c>
      <c r="S2087" s="9">
        <f>IF(G2087&lt;=1-Params!$B$7,0,ROUND((Params!$B$10+Params!$B$11*G2087^Params!$B$12)*_xlfn.GAMMA.INV((G2087-(1-Params!$B$7))/Params!$B$7,Params!$B$8,Params!$B$9),3))</f>
        <v/>
      </c>
      <c r="T2087" s="9">
        <f>IF(H2087&lt;=1-Params!$B$4,0,MAX(0.1,ROUND((Params!$B$10+Params!$B$11*H2087^Params!$B$12)*_xlfn.GAMMA.INV((H2087-(1-Params!$B$4))/Params!$B$4,Params!$B$5,Params!$B$6),1)))</f>
        <v/>
      </c>
      <c r="U2087" s="9">
        <f>ROUND(_xlfn.NORM.INV(I2087,Params!$B$13,Params!$B$14),1)</f>
        <v/>
      </c>
      <c r="V2087" s="9">
        <f>ROUND(_xlfn.NORM.INV(J2087,Params!$B$15,Params!$B$16),2)</f>
        <v/>
      </c>
      <c r="W2087" s="9">
        <f>ROUND(_xlfn.NORM.INV(K2087,Params!$B$13,Params!$B$14),1)</f>
        <v/>
      </c>
      <c r="X2087" s="9">
        <f>ROUND(_xlfn.NORM.INV(L2087,Params!$B$15,Params!$B$16),2)</f>
        <v/>
      </c>
      <c r="Y2087" s="9">
        <f>ROUND(_xlfn.NORM.INV(M2087,Params!$B$15,Params!$B$16)+Params!$B$17+Params!$B$18*M2087,2)</f>
        <v/>
      </c>
      <c r="Z2087" s="9">
        <f>ROUND(_xlfn.NORM.INV(N2087,Params!$B$13,Params!$B$14)+Params!$B$17+Params!$B$18*N2087,1)</f>
        <v/>
      </c>
    </row>
    <row r="2088">
      <c r="A2088" s="11" t="n">
        <v>2087</v>
      </c>
      <c r="B2088" s="12">
        <f>INT((A2088-1)/122)+1</f>
        <v/>
      </c>
      <c r="C2088" s="13" t="n">
        <v>0.013655</v>
      </c>
      <c r="D2088" s="13" t="n">
        <v>0.887454</v>
      </c>
      <c r="E2088" s="13" t="n">
        <v>0.075321</v>
      </c>
      <c r="F2088" s="13" t="n">
        <v>0.818509</v>
      </c>
      <c r="G2088" s="13" t="n">
        <v>0.09986299999999999</v>
      </c>
      <c r="H2088" s="13" t="n">
        <v>0.401995</v>
      </c>
      <c r="I2088" s="13" t="n">
        <v>0.293019</v>
      </c>
      <c r="J2088" s="13" t="n">
        <v>0.561443</v>
      </c>
      <c r="K2088" s="13" t="n">
        <v>0.900581</v>
      </c>
      <c r="L2088" s="13" t="n">
        <v>0.446726</v>
      </c>
      <c r="M2088" s="13" t="n">
        <v>0.723754</v>
      </c>
      <c r="N2088" s="13" t="n">
        <v>0.956327</v>
      </c>
      <c r="O2088" s="9">
        <f>IF(C2088&lt;=1-Params!$B$4,0,MAX(0.1,ROUND(_xlfn.GAMMA.INV((C2088-(1-Params!$B$4))/Params!$B$4,Params!$B$5,Params!$B$6),1)))</f>
        <v/>
      </c>
      <c r="P2088" s="9">
        <f>IF(D2088&lt;=1-Params!$B$7,0,ROUND(_xlfn.GAMMA.INV((D2088-(1-Params!$B$7))/Params!$B$7,Params!$B$8,Params!$B$9),3))</f>
        <v/>
      </c>
      <c r="Q2088" s="9">
        <f>IF(E2088&lt;=1-Params!$B$4,0,MAX(0.1,ROUND(_xlfn.GAMMA.INV((E2088-(1-Params!$B$4))/Params!$B$4,Params!$B$5,Params!$B$6),1)))</f>
        <v/>
      </c>
      <c r="R2088" s="9">
        <f>IF(F2088&lt;=1-Params!$B$7,0,ROUND(_xlfn.GAMMA.INV((F2088-(1-Params!$B$7))/Params!$B$7,Params!$B$8,Params!$B$9),3))</f>
        <v/>
      </c>
      <c r="S2088" s="9">
        <f>IF(G2088&lt;=1-Params!$B$7,0,ROUND((Params!$B$10+Params!$B$11*G2088^Params!$B$12)*_xlfn.GAMMA.INV((G2088-(1-Params!$B$7))/Params!$B$7,Params!$B$8,Params!$B$9),3))</f>
        <v/>
      </c>
      <c r="T2088" s="9">
        <f>IF(H2088&lt;=1-Params!$B$4,0,MAX(0.1,ROUND((Params!$B$10+Params!$B$11*H2088^Params!$B$12)*_xlfn.GAMMA.INV((H2088-(1-Params!$B$4))/Params!$B$4,Params!$B$5,Params!$B$6),1)))</f>
        <v/>
      </c>
      <c r="U2088" s="9">
        <f>ROUND(_xlfn.NORM.INV(I2088,Params!$B$13,Params!$B$14),1)</f>
        <v/>
      </c>
      <c r="V2088" s="9">
        <f>ROUND(_xlfn.NORM.INV(J2088,Params!$B$15,Params!$B$16),2)</f>
        <v/>
      </c>
      <c r="W2088" s="9">
        <f>ROUND(_xlfn.NORM.INV(K2088,Params!$B$13,Params!$B$14),1)</f>
        <v/>
      </c>
      <c r="X2088" s="9">
        <f>ROUND(_xlfn.NORM.INV(L2088,Params!$B$15,Params!$B$16),2)</f>
        <v/>
      </c>
      <c r="Y2088" s="9">
        <f>ROUND(_xlfn.NORM.INV(M2088,Params!$B$15,Params!$B$16)+Params!$B$17+Params!$B$18*M2088,2)</f>
        <v/>
      </c>
      <c r="Z2088" s="9">
        <f>ROUND(_xlfn.NORM.INV(N2088,Params!$B$13,Params!$B$14)+Params!$B$17+Params!$B$18*N2088,1)</f>
        <v/>
      </c>
    </row>
    <row r="2089">
      <c r="A2089" s="11" t="n">
        <v>2088</v>
      </c>
      <c r="B2089" s="12">
        <f>INT((A2089-1)/122)+1</f>
        <v/>
      </c>
      <c r="C2089" s="13" t="n">
        <v>0.485398</v>
      </c>
      <c r="D2089" s="13" t="n">
        <v>0.468838</v>
      </c>
      <c r="E2089" s="13" t="n">
        <v>0.442513</v>
      </c>
      <c r="F2089" s="13" t="n">
        <v>0.582162</v>
      </c>
      <c r="G2089" s="13" t="n">
        <v>0.521004</v>
      </c>
      <c r="H2089" s="13" t="n">
        <v>0.387079</v>
      </c>
      <c r="I2089" s="13" t="n">
        <v>0.525015</v>
      </c>
      <c r="J2089" s="13" t="n">
        <v>0.272735</v>
      </c>
      <c r="K2089" s="13" t="n">
        <v>0.992677</v>
      </c>
      <c r="L2089" s="13" t="n">
        <v>0.040992</v>
      </c>
      <c r="M2089" s="13" t="n">
        <v>0.807383</v>
      </c>
      <c r="N2089" s="13" t="n">
        <v>0.924566</v>
      </c>
      <c r="O2089" s="9">
        <f>IF(C2089&lt;=1-Params!$B$4,0,MAX(0.1,ROUND(_xlfn.GAMMA.INV((C2089-(1-Params!$B$4))/Params!$B$4,Params!$B$5,Params!$B$6),1)))</f>
        <v/>
      </c>
      <c r="P2089" s="9">
        <f>IF(D2089&lt;=1-Params!$B$7,0,ROUND(_xlfn.GAMMA.INV((D2089-(1-Params!$B$7))/Params!$B$7,Params!$B$8,Params!$B$9),3))</f>
        <v/>
      </c>
      <c r="Q2089" s="9">
        <f>IF(E2089&lt;=1-Params!$B$4,0,MAX(0.1,ROUND(_xlfn.GAMMA.INV((E2089-(1-Params!$B$4))/Params!$B$4,Params!$B$5,Params!$B$6),1)))</f>
        <v/>
      </c>
      <c r="R2089" s="9">
        <f>IF(F2089&lt;=1-Params!$B$7,0,ROUND(_xlfn.GAMMA.INV((F2089-(1-Params!$B$7))/Params!$B$7,Params!$B$8,Params!$B$9),3))</f>
        <v/>
      </c>
      <c r="S2089" s="9">
        <f>IF(G2089&lt;=1-Params!$B$7,0,ROUND((Params!$B$10+Params!$B$11*G2089^Params!$B$12)*_xlfn.GAMMA.INV((G2089-(1-Params!$B$7))/Params!$B$7,Params!$B$8,Params!$B$9),3))</f>
        <v/>
      </c>
      <c r="T2089" s="9">
        <f>IF(H2089&lt;=1-Params!$B$4,0,MAX(0.1,ROUND((Params!$B$10+Params!$B$11*H2089^Params!$B$12)*_xlfn.GAMMA.INV((H2089-(1-Params!$B$4))/Params!$B$4,Params!$B$5,Params!$B$6),1)))</f>
        <v/>
      </c>
      <c r="U2089" s="9">
        <f>ROUND(_xlfn.NORM.INV(I2089,Params!$B$13,Params!$B$14),1)</f>
        <v/>
      </c>
      <c r="V2089" s="9">
        <f>ROUND(_xlfn.NORM.INV(J2089,Params!$B$15,Params!$B$16),2)</f>
        <v/>
      </c>
      <c r="W2089" s="9">
        <f>ROUND(_xlfn.NORM.INV(K2089,Params!$B$13,Params!$B$14),1)</f>
        <v/>
      </c>
      <c r="X2089" s="9">
        <f>ROUND(_xlfn.NORM.INV(L2089,Params!$B$15,Params!$B$16),2)</f>
        <v/>
      </c>
      <c r="Y2089" s="9">
        <f>ROUND(_xlfn.NORM.INV(M2089,Params!$B$15,Params!$B$16)+Params!$B$17+Params!$B$18*M2089,2)</f>
        <v/>
      </c>
      <c r="Z2089" s="9">
        <f>ROUND(_xlfn.NORM.INV(N2089,Params!$B$13,Params!$B$14)+Params!$B$17+Params!$B$18*N2089,1)</f>
        <v/>
      </c>
    </row>
    <row r="2090">
      <c r="A2090" s="11" t="n">
        <v>2089</v>
      </c>
      <c r="B2090" s="12">
        <f>INT((A2090-1)/122)+1</f>
        <v/>
      </c>
      <c r="C2090" s="13" t="n">
        <v>0.880625</v>
      </c>
      <c r="D2090" s="13" t="n">
        <v>0.320745</v>
      </c>
      <c r="E2090" s="13" t="n">
        <v>0.243155</v>
      </c>
      <c r="F2090" s="13" t="n">
        <v>0.962405</v>
      </c>
      <c r="G2090" s="13" t="n">
        <v>0.367352</v>
      </c>
      <c r="H2090" s="13" t="n">
        <v>0.899661</v>
      </c>
      <c r="I2090" s="13" t="n">
        <v>0.40925</v>
      </c>
      <c r="J2090" s="13" t="n">
        <v>0.118742</v>
      </c>
      <c r="K2090" s="13" t="n">
        <v>0.952414</v>
      </c>
      <c r="L2090" s="13" t="n">
        <v>0.373097</v>
      </c>
      <c r="M2090" s="13" t="n">
        <v>0.821885</v>
      </c>
      <c r="N2090" s="13" t="n">
        <v>0.935461</v>
      </c>
      <c r="O2090" s="9">
        <f>IF(C2090&lt;=1-Params!$B$4,0,MAX(0.1,ROUND(_xlfn.GAMMA.INV((C2090-(1-Params!$B$4))/Params!$B$4,Params!$B$5,Params!$B$6),1)))</f>
        <v/>
      </c>
      <c r="P2090" s="9">
        <f>IF(D2090&lt;=1-Params!$B$7,0,ROUND(_xlfn.GAMMA.INV((D2090-(1-Params!$B$7))/Params!$B$7,Params!$B$8,Params!$B$9),3))</f>
        <v/>
      </c>
      <c r="Q2090" s="9">
        <f>IF(E2090&lt;=1-Params!$B$4,0,MAX(0.1,ROUND(_xlfn.GAMMA.INV((E2090-(1-Params!$B$4))/Params!$B$4,Params!$B$5,Params!$B$6),1)))</f>
        <v/>
      </c>
      <c r="R2090" s="9">
        <f>IF(F2090&lt;=1-Params!$B$7,0,ROUND(_xlfn.GAMMA.INV((F2090-(1-Params!$B$7))/Params!$B$7,Params!$B$8,Params!$B$9),3))</f>
        <v/>
      </c>
      <c r="S2090" s="9">
        <f>IF(G2090&lt;=1-Params!$B$7,0,ROUND((Params!$B$10+Params!$B$11*G2090^Params!$B$12)*_xlfn.GAMMA.INV((G2090-(1-Params!$B$7))/Params!$B$7,Params!$B$8,Params!$B$9),3))</f>
        <v/>
      </c>
      <c r="T2090" s="9">
        <f>IF(H2090&lt;=1-Params!$B$4,0,MAX(0.1,ROUND((Params!$B$10+Params!$B$11*H2090^Params!$B$12)*_xlfn.GAMMA.INV((H2090-(1-Params!$B$4))/Params!$B$4,Params!$B$5,Params!$B$6),1)))</f>
        <v/>
      </c>
      <c r="U2090" s="9">
        <f>ROUND(_xlfn.NORM.INV(I2090,Params!$B$13,Params!$B$14),1)</f>
        <v/>
      </c>
      <c r="V2090" s="9">
        <f>ROUND(_xlfn.NORM.INV(J2090,Params!$B$15,Params!$B$16),2)</f>
        <v/>
      </c>
      <c r="W2090" s="9">
        <f>ROUND(_xlfn.NORM.INV(K2090,Params!$B$13,Params!$B$14),1)</f>
        <v/>
      </c>
      <c r="X2090" s="9">
        <f>ROUND(_xlfn.NORM.INV(L2090,Params!$B$15,Params!$B$16),2)</f>
        <v/>
      </c>
      <c r="Y2090" s="9">
        <f>ROUND(_xlfn.NORM.INV(M2090,Params!$B$15,Params!$B$16)+Params!$B$17+Params!$B$18*M2090,2)</f>
        <v/>
      </c>
      <c r="Z2090" s="9">
        <f>ROUND(_xlfn.NORM.INV(N2090,Params!$B$13,Params!$B$14)+Params!$B$17+Params!$B$18*N2090,1)</f>
        <v/>
      </c>
    </row>
    <row r="2091">
      <c r="A2091" s="11" t="n">
        <v>2090</v>
      </c>
      <c r="B2091" s="12">
        <f>INT((A2091-1)/122)+1</f>
        <v/>
      </c>
      <c r="C2091" s="13" t="n">
        <v>0.702136</v>
      </c>
      <c r="D2091" s="13" t="n">
        <v>0.516907</v>
      </c>
      <c r="E2091" s="13" t="n">
        <v>0.03386</v>
      </c>
      <c r="F2091" s="13" t="n">
        <v>0.860874</v>
      </c>
      <c r="G2091" s="13" t="n">
        <v>0.429543</v>
      </c>
      <c r="H2091" s="13" t="n">
        <v>0.5777640000000001</v>
      </c>
      <c r="I2091" s="13" t="n">
        <v>0.057537</v>
      </c>
      <c r="J2091" s="13" t="n">
        <v>0.232119</v>
      </c>
      <c r="K2091" s="13" t="n">
        <v>0.746606</v>
      </c>
      <c r="L2091" s="13" t="n">
        <v>0.30913</v>
      </c>
      <c r="M2091" s="13" t="n">
        <v>0.962923</v>
      </c>
      <c r="N2091" s="13" t="n">
        <v>0.879765</v>
      </c>
      <c r="O2091" s="9">
        <f>IF(C2091&lt;=1-Params!$B$4,0,MAX(0.1,ROUND(_xlfn.GAMMA.INV((C2091-(1-Params!$B$4))/Params!$B$4,Params!$B$5,Params!$B$6),1)))</f>
        <v/>
      </c>
      <c r="P2091" s="9">
        <f>IF(D2091&lt;=1-Params!$B$7,0,ROUND(_xlfn.GAMMA.INV((D2091-(1-Params!$B$7))/Params!$B$7,Params!$B$8,Params!$B$9),3))</f>
        <v/>
      </c>
      <c r="Q2091" s="9">
        <f>IF(E2091&lt;=1-Params!$B$4,0,MAX(0.1,ROUND(_xlfn.GAMMA.INV((E2091-(1-Params!$B$4))/Params!$B$4,Params!$B$5,Params!$B$6),1)))</f>
        <v/>
      </c>
      <c r="R2091" s="9">
        <f>IF(F2091&lt;=1-Params!$B$7,0,ROUND(_xlfn.GAMMA.INV((F2091-(1-Params!$B$7))/Params!$B$7,Params!$B$8,Params!$B$9),3))</f>
        <v/>
      </c>
      <c r="S2091" s="9">
        <f>IF(G2091&lt;=1-Params!$B$7,0,ROUND((Params!$B$10+Params!$B$11*G2091^Params!$B$12)*_xlfn.GAMMA.INV((G2091-(1-Params!$B$7))/Params!$B$7,Params!$B$8,Params!$B$9),3))</f>
        <v/>
      </c>
      <c r="T2091" s="9">
        <f>IF(H2091&lt;=1-Params!$B$4,0,MAX(0.1,ROUND((Params!$B$10+Params!$B$11*H2091^Params!$B$12)*_xlfn.GAMMA.INV((H2091-(1-Params!$B$4))/Params!$B$4,Params!$B$5,Params!$B$6),1)))</f>
        <v/>
      </c>
      <c r="U2091" s="9">
        <f>ROUND(_xlfn.NORM.INV(I2091,Params!$B$13,Params!$B$14),1)</f>
        <v/>
      </c>
      <c r="V2091" s="9">
        <f>ROUND(_xlfn.NORM.INV(J2091,Params!$B$15,Params!$B$16),2)</f>
        <v/>
      </c>
      <c r="W2091" s="9">
        <f>ROUND(_xlfn.NORM.INV(K2091,Params!$B$13,Params!$B$14),1)</f>
        <v/>
      </c>
      <c r="X2091" s="9">
        <f>ROUND(_xlfn.NORM.INV(L2091,Params!$B$15,Params!$B$16),2)</f>
        <v/>
      </c>
      <c r="Y2091" s="9">
        <f>ROUND(_xlfn.NORM.INV(M2091,Params!$B$15,Params!$B$16)+Params!$B$17+Params!$B$18*M2091,2)</f>
        <v/>
      </c>
      <c r="Z2091" s="9">
        <f>ROUND(_xlfn.NORM.INV(N2091,Params!$B$13,Params!$B$14)+Params!$B$17+Params!$B$18*N2091,1)</f>
        <v/>
      </c>
    </row>
    <row r="2092">
      <c r="A2092" s="11" t="n">
        <v>2091</v>
      </c>
      <c r="B2092" s="12">
        <f>INT((A2092-1)/122)+1</f>
        <v/>
      </c>
      <c r="C2092" s="13" t="n">
        <v>0.276648</v>
      </c>
      <c r="D2092" s="13" t="n">
        <v>0.482728</v>
      </c>
      <c r="E2092" s="13" t="n">
        <v>0.041284</v>
      </c>
      <c r="F2092" s="13" t="n">
        <v>0.477326</v>
      </c>
      <c r="G2092" s="13" t="n">
        <v>0.16127</v>
      </c>
      <c r="H2092" s="13" t="n">
        <v>0.872341</v>
      </c>
      <c r="I2092" s="13" t="n">
        <v>0.238908</v>
      </c>
      <c r="J2092" s="13" t="n">
        <v>0.109754</v>
      </c>
      <c r="K2092" s="13" t="n">
        <v>0.974119</v>
      </c>
      <c r="L2092" s="13" t="n">
        <v>0.109478</v>
      </c>
      <c r="M2092" s="13" t="n">
        <v>0.827253</v>
      </c>
      <c r="N2092" s="13" t="n">
        <v>0.843934</v>
      </c>
      <c r="O2092" s="9">
        <f>IF(C2092&lt;=1-Params!$B$4,0,MAX(0.1,ROUND(_xlfn.GAMMA.INV((C2092-(1-Params!$B$4))/Params!$B$4,Params!$B$5,Params!$B$6),1)))</f>
        <v/>
      </c>
      <c r="P2092" s="9">
        <f>IF(D2092&lt;=1-Params!$B$7,0,ROUND(_xlfn.GAMMA.INV((D2092-(1-Params!$B$7))/Params!$B$7,Params!$B$8,Params!$B$9),3))</f>
        <v/>
      </c>
      <c r="Q2092" s="9">
        <f>IF(E2092&lt;=1-Params!$B$4,0,MAX(0.1,ROUND(_xlfn.GAMMA.INV((E2092-(1-Params!$B$4))/Params!$B$4,Params!$B$5,Params!$B$6),1)))</f>
        <v/>
      </c>
      <c r="R2092" s="9">
        <f>IF(F2092&lt;=1-Params!$B$7,0,ROUND(_xlfn.GAMMA.INV((F2092-(1-Params!$B$7))/Params!$B$7,Params!$B$8,Params!$B$9),3))</f>
        <v/>
      </c>
      <c r="S2092" s="9">
        <f>IF(G2092&lt;=1-Params!$B$7,0,ROUND((Params!$B$10+Params!$B$11*G2092^Params!$B$12)*_xlfn.GAMMA.INV((G2092-(1-Params!$B$7))/Params!$B$7,Params!$B$8,Params!$B$9),3))</f>
        <v/>
      </c>
      <c r="T2092" s="9">
        <f>IF(H2092&lt;=1-Params!$B$4,0,MAX(0.1,ROUND((Params!$B$10+Params!$B$11*H2092^Params!$B$12)*_xlfn.GAMMA.INV((H2092-(1-Params!$B$4))/Params!$B$4,Params!$B$5,Params!$B$6),1)))</f>
        <v/>
      </c>
      <c r="U2092" s="9">
        <f>ROUND(_xlfn.NORM.INV(I2092,Params!$B$13,Params!$B$14),1)</f>
        <v/>
      </c>
      <c r="V2092" s="9">
        <f>ROUND(_xlfn.NORM.INV(J2092,Params!$B$15,Params!$B$16),2)</f>
        <v/>
      </c>
      <c r="W2092" s="9">
        <f>ROUND(_xlfn.NORM.INV(K2092,Params!$B$13,Params!$B$14),1)</f>
        <v/>
      </c>
      <c r="X2092" s="9">
        <f>ROUND(_xlfn.NORM.INV(L2092,Params!$B$15,Params!$B$16),2)</f>
        <v/>
      </c>
      <c r="Y2092" s="9">
        <f>ROUND(_xlfn.NORM.INV(M2092,Params!$B$15,Params!$B$16)+Params!$B$17+Params!$B$18*M2092,2)</f>
        <v/>
      </c>
      <c r="Z2092" s="9">
        <f>ROUND(_xlfn.NORM.INV(N2092,Params!$B$13,Params!$B$14)+Params!$B$17+Params!$B$18*N2092,1)</f>
        <v/>
      </c>
    </row>
    <row r="2093">
      <c r="A2093" s="11" t="n">
        <v>2092</v>
      </c>
      <c r="B2093" s="12">
        <f>INT((A2093-1)/122)+1</f>
        <v/>
      </c>
      <c r="C2093" s="13" t="n">
        <v>0.639167</v>
      </c>
      <c r="D2093" s="13" t="n">
        <v>0.101977</v>
      </c>
      <c r="E2093" s="13" t="n">
        <v>0.003726</v>
      </c>
      <c r="F2093" s="13" t="n">
        <v>0.836417</v>
      </c>
      <c r="G2093" s="13" t="n">
        <v>0.65102</v>
      </c>
      <c r="H2093" s="13" t="n">
        <v>0.887367</v>
      </c>
      <c r="I2093" s="13" t="n">
        <v>0.559622</v>
      </c>
      <c r="J2093" s="13" t="n">
        <v>0.22119</v>
      </c>
      <c r="K2093" s="13" t="n">
        <v>0.987355</v>
      </c>
      <c r="L2093" s="13" t="n">
        <v>0.400353</v>
      </c>
      <c r="M2093" s="13" t="n">
        <v>0.896311</v>
      </c>
      <c r="N2093" s="13" t="n">
        <v>0.83894</v>
      </c>
      <c r="O2093" s="9">
        <f>IF(C2093&lt;=1-Params!$B$4,0,MAX(0.1,ROUND(_xlfn.GAMMA.INV((C2093-(1-Params!$B$4))/Params!$B$4,Params!$B$5,Params!$B$6),1)))</f>
        <v/>
      </c>
      <c r="P2093" s="9">
        <f>IF(D2093&lt;=1-Params!$B$7,0,ROUND(_xlfn.GAMMA.INV((D2093-(1-Params!$B$7))/Params!$B$7,Params!$B$8,Params!$B$9),3))</f>
        <v/>
      </c>
      <c r="Q2093" s="9">
        <f>IF(E2093&lt;=1-Params!$B$4,0,MAX(0.1,ROUND(_xlfn.GAMMA.INV((E2093-(1-Params!$B$4))/Params!$B$4,Params!$B$5,Params!$B$6),1)))</f>
        <v/>
      </c>
      <c r="R2093" s="9">
        <f>IF(F2093&lt;=1-Params!$B$7,0,ROUND(_xlfn.GAMMA.INV((F2093-(1-Params!$B$7))/Params!$B$7,Params!$B$8,Params!$B$9),3))</f>
        <v/>
      </c>
      <c r="S2093" s="9">
        <f>IF(G2093&lt;=1-Params!$B$7,0,ROUND((Params!$B$10+Params!$B$11*G2093^Params!$B$12)*_xlfn.GAMMA.INV((G2093-(1-Params!$B$7))/Params!$B$7,Params!$B$8,Params!$B$9),3))</f>
        <v/>
      </c>
      <c r="T2093" s="9">
        <f>IF(H2093&lt;=1-Params!$B$4,0,MAX(0.1,ROUND((Params!$B$10+Params!$B$11*H2093^Params!$B$12)*_xlfn.GAMMA.INV((H2093-(1-Params!$B$4))/Params!$B$4,Params!$B$5,Params!$B$6),1)))</f>
        <v/>
      </c>
      <c r="U2093" s="9">
        <f>ROUND(_xlfn.NORM.INV(I2093,Params!$B$13,Params!$B$14),1)</f>
        <v/>
      </c>
      <c r="V2093" s="9">
        <f>ROUND(_xlfn.NORM.INV(J2093,Params!$B$15,Params!$B$16),2)</f>
        <v/>
      </c>
      <c r="W2093" s="9">
        <f>ROUND(_xlfn.NORM.INV(K2093,Params!$B$13,Params!$B$14),1)</f>
        <v/>
      </c>
      <c r="X2093" s="9">
        <f>ROUND(_xlfn.NORM.INV(L2093,Params!$B$15,Params!$B$16),2)</f>
        <v/>
      </c>
      <c r="Y2093" s="9">
        <f>ROUND(_xlfn.NORM.INV(M2093,Params!$B$15,Params!$B$16)+Params!$B$17+Params!$B$18*M2093,2)</f>
        <v/>
      </c>
      <c r="Z2093" s="9">
        <f>ROUND(_xlfn.NORM.INV(N2093,Params!$B$13,Params!$B$14)+Params!$B$17+Params!$B$18*N2093,1)</f>
        <v/>
      </c>
    </row>
    <row r="2094">
      <c r="A2094" s="11" t="n">
        <v>2093</v>
      </c>
      <c r="B2094" s="12">
        <f>INT((A2094-1)/122)+1</f>
        <v/>
      </c>
      <c r="C2094" s="13" t="n">
        <v>0.795763</v>
      </c>
      <c r="D2094" s="13" t="n">
        <v>0.926432</v>
      </c>
      <c r="E2094" s="13" t="n">
        <v>0.354963</v>
      </c>
      <c r="F2094" s="13" t="n">
        <v>0.984699</v>
      </c>
      <c r="G2094" s="13" t="n">
        <v>0.322196</v>
      </c>
      <c r="H2094" s="13" t="n">
        <v>0.498976</v>
      </c>
      <c r="I2094" s="13" t="n">
        <v>0.227974</v>
      </c>
      <c r="J2094" s="13" t="n">
        <v>0.261291</v>
      </c>
      <c r="K2094" s="13" t="n">
        <v>0.989104</v>
      </c>
      <c r="L2094" s="13" t="n">
        <v>0.575549</v>
      </c>
      <c r="M2094" s="13" t="n">
        <v>0.733674</v>
      </c>
      <c r="N2094" s="13" t="n">
        <v>0.879211</v>
      </c>
      <c r="O2094" s="9">
        <f>IF(C2094&lt;=1-Params!$B$4,0,MAX(0.1,ROUND(_xlfn.GAMMA.INV((C2094-(1-Params!$B$4))/Params!$B$4,Params!$B$5,Params!$B$6),1)))</f>
        <v/>
      </c>
      <c r="P2094" s="9">
        <f>IF(D2094&lt;=1-Params!$B$7,0,ROUND(_xlfn.GAMMA.INV((D2094-(1-Params!$B$7))/Params!$B$7,Params!$B$8,Params!$B$9),3))</f>
        <v/>
      </c>
      <c r="Q2094" s="9">
        <f>IF(E2094&lt;=1-Params!$B$4,0,MAX(0.1,ROUND(_xlfn.GAMMA.INV((E2094-(1-Params!$B$4))/Params!$B$4,Params!$B$5,Params!$B$6),1)))</f>
        <v/>
      </c>
      <c r="R2094" s="9">
        <f>IF(F2094&lt;=1-Params!$B$7,0,ROUND(_xlfn.GAMMA.INV((F2094-(1-Params!$B$7))/Params!$B$7,Params!$B$8,Params!$B$9),3))</f>
        <v/>
      </c>
      <c r="S2094" s="9">
        <f>IF(G2094&lt;=1-Params!$B$7,0,ROUND((Params!$B$10+Params!$B$11*G2094^Params!$B$12)*_xlfn.GAMMA.INV((G2094-(1-Params!$B$7))/Params!$B$7,Params!$B$8,Params!$B$9),3))</f>
        <v/>
      </c>
      <c r="T2094" s="9">
        <f>IF(H2094&lt;=1-Params!$B$4,0,MAX(0.1,ROUND((Params!$B$10+Params!$B$11*H2094^Params!$B$12)*_xlfn.GAMMA.INV((H2094-(1-Params!$B$4))/Params!$B$4,Params!$B$5,Params!$B$6),1)))</f>
        <v/>
      </c>
      <c r="U2094" s="9">
        <f>ROUND(_xlfn.NORM.INV(I2094,Params!$B$13,Params!$B$14),1)</f>
        <v/>
      </c>
      <c r="V2094" s="9">
        <f>ROUND(_xlfn.NORM.INV(J2094,Params!$B$15,Params!$B$16),2)</f>
        <v/>
      </c>
      <c r="W2094" s="9">
        <f>ROUND(_xlfn.NORM.INV(K2094,Params!$B$13,Params!$B$14),1)</f>
        <v/>
      </c>
      <c r="X2094" s="9">
        <f>ROUND(_xlfn.NORM.INV(L2094,Params!$B$15,Params!$B$16),2)</f>
        <v/>
      </c>
      <c r="Y2094" s="9">
        <f>ROUND(_xlfn.NORM.INV(M2094,Params!$B$15,Params!$B$16)+Params!$B$17+Params!$B$18*M2094,2)</f>
        <v/>
      </c>
      <c r="Z2094" s="9">
        <f>ROUND(_xlfn.NORM.INV(N2094,Params!$B$13,Params!$B$14)+Params!$B$17+Params!$B$18*N2094,1)</f>
        <v/>
      </c>
    </row>
    <row r="2095">
      <c r="A2095" s="11" t="n">
        <v>2094</v>
      </c>
      <c r="B2095" s="12">
        <f>INT((A2095-1)/122)+1</f>
        <v/>
      </c>
      <c r="C2095" s="13" t="n">
        <v>0.444042</v>
      </c>
      <c r="D2095" s="13" t="n">
        <v>0.720141</v>
      </c>
      <c r="E2095" s="13" t="n">
        <v>0.37198</v>
      </c>
      <c r="F2095" s="13" t="n">
        <v>0.418147</v>
      </c>
      <c r="G2095" s="13" t="n">
        <v>0.652122</v>
      </c>
      <c r="H2095" s="13" t="n">
        <v>0.280596</v>
      </c>
      <c r="I2095" s="13" t="n">
        <v>0.1212</v>
      </c>
      <c r="J2095" s="13" t="n">
        <v>0.250705</v>
      </c>
      <c r="K2095" s="13" t="n">
        <v>0.983883</v>
      </c>
      <c r="L2095" s="13" t="n">
        <v>0.769718</v>
      </c>
      <c r="M2095" s="13" t="n">
        <v>0.795337</v>
      </c>
      <c r="N2095" s="13" t="n">
        <v>0.801027</v>
      </c>
      <c r="O2095" s="9">
        <f>IF(C2095&lt;=1-Params!$B$4,0,MAX(0.1,ROUND(_xlfn.GAMMA.INV((C2095-(1-Params!$B$4))/Params!$B$4,Params!$B$5,Params!$B$6),1)))</f>
        <v/>
      </c>
      <c r="P2095" s="9">
        <f>IF(D2095&lt;=1-Params!$B$7,0,ROUND(_xlfn.GAMMA.INV((D2095-(1-Params!$B$7))/Params!$B$7,Params!$B$8,Params!$B$9),3))</f>
        <v/>
      </c>
      <c r="Q2095" s="9">
        <f>IF(E2095&lt;=1-Params!$B$4,0,MAX(0.1,ROUND(_xlfn.GAMMA.INV((E2095-(1-Params!$B$4))/Params!$B$4,Params!$B$5,Params!$B$6),1)))</f>
        <v/>
      </c>
      <c r="R2095" s="9">
        <f>IF(F2095&lt;=1-Params!$B$7,0,ROUND(_xlfn.GAMMA.INV((F2095-(1-Params!$B$7))/Params!$B$7,Params!$B$8,Params!$B$9),3))</f>
        <v/>
      </c>
      <c r="S2095" s="9">
        <f>IF(G2095&lt;=1-Params!$B$7,0,ROUND((Params!$B$10+Params!$B$11*G2095^Params!$B$12)*_xlfn.GAMMA.INV((G2095-(1-Params!$B$7))/Params!$B$7,Params!$B$8,Params!$B$9),3))</f>
        <v/>
      </c>
      <c r="T2095" s="9">
        <f>IF(H2095&lt;=1-Params!$B$4,0,MAX(0.1,ROUND((Params!$B$10+Params!$B$11*H2095^Params!$B$12)*_xlfn.GAMMA.INV((H2095-(1-Params!$B$4))/Params!$B$4,Params!$B$5,Params!$B$6),1)))</f>
        <v/>
      </c>
      <c r="U2095" s="9">
        <f>ROUND(_xlfn.NORM.INV(I2095,Params!$B$13,Params!$B$14),1)</f>
        <v/>
      </c>
      <c r="V2095" s="9">
        <f>ROUND(_xlfn.NORM.INV(J2095,Params!$B$15,Params!$B$16),2)</f>
        <v/>
      </c>
      <c r="W2095" s="9">
        <f>ROUND(_xlfn.NORM.INV(K2095,Params!$B$13,Params!$B$14),1)</f>
        <v/>
      </c>
      <c r="X2095" s="9">
        <f>ROUND(_xlfn.NORM.INV(L2095,Params!$B$15,Params!$B$16),2)</f>
        <v/>
      </c>
      <c r="Y2095" s="9">
        <f>ROUND(_xlfn.NORM.INV(M2095,Params!$B$15,Params!$B$16)+Params!$B$17+Params!$B$18*M2095,2)</f>
        <v/>
      </c>
      <c r="Z2095" s="9">
        <f>ROUND(_xlfn.NORM.INV(N2095,Params!$B$13,Params!$B$14)+Params!$B$17+Params!$B$18*N2095,1)</f>
        <v/>
      </c>
    </row>
    <row r="2096">
      <c r="A2096" s="11" t="n">
        <v>2095</v>
      </c>
      <c r="B2096" s="12">
        <f>INT((A2096-1)/122)+1</f>
        <v/>
      </c>
      <c r="C2096" s="13" t="n">
        <v>0.188434</v>
      </c>
      <c r="D2096" s="13" t="n">
        <v>0.571882</v>
      </c>
      <c r="E2096" s="13" t="n">
        <v>0.012827</v>
      </c>
      <c r="F2096" s="13" t="n">
        <v>0.886528</v>
      </c>
      <c r="G2096" s="13" t="n">
        <v>0.503728</v>
      </c>
      <c r="H2096" s="13" t="n">
        <v>0.317501</v>
      </c>
      <c r="I2096" s="13" t="n">
        <v>0.08898</v>
      </c>
      <c r="J2096" s="13" t="n">
        <v>0.59109</v>
      </c>
      <c r="K2096" s="13" t="n">
        <v>0.797861</v>
      </c>
      <c r="L2096" s="13" t="n">
        <v>0.754601</v>
      </c>
      <c r="M2096" s="13" t="n">
        <v>0.575912</v>
      </c>
      <c r="N2096" s="13" t="n">
        <v>0.836595</v>
      </c>
      <c r="O2096" s="9">
        <f>IF(C2096&lt;=1-Params!$B$4,0,MAX(0.1,ROUND(_xlfn.GAMMA.INV((C2096-(1-Params!$B$4))/Params!$B$4,Params!$B$5,Params!$B$6),1)))</f>
        <v/>
      </c>
      <c r="P2096" s="9">
        <f>IF(D2096&lt;=1-Params!$B$7,0,ROUND(_xlfn.GAMMA.INV((D2096-(1-Params!$B$7))/Params!$B$7,Params!$B$8,Params!$B$9),3))</f>
        <v/>
      </c>
      <c r="Q2096" s="9">
        <f>IF(E2096&lt;=1-Params!$B$4,0,MAX(0.1,ROUND(_xlfn.GAMMA.INV((E2096-(1-Params!$B$4))/Params!$B$4,Params!$B$5,Params!$B$6),1)))</f>
        <v/>
      </c>
      <c r="R2096" s="9">
        <f>IF(F2096&lt;=1-Params!$B$7,0,ROUND(_xlfn.GAMMA.INV((F2096-(1-Params!$B$7))/Params!$B$7,Params!$B$8,Params!$B$9),3))</f>
        <v/>
      </c>
      <c r="S2096" s="9">
        <f>IF(G2096&lt;=1-Params!$B$7,0,ROUND((Params!$B$10+Params!$B$11*G2096^Params!$B$12)*_xlfn.GAMMA.INV((G2096-(1-Params!$B$7))/Params!$B$7,Params!$B$8,Params!$B$9),3))</f>
        <v/>
      </c>
      <c r="T2096" s="9">
        <f>IF(H2096&lt;=1-Params!$B$4,0,MAX(0.1,ROUND((Params!$B$10+Params!$B$11*H2096^Params!$B$12)*_xlfn.GAMMA.INV((H2096-(1-Params!$B$4))/Params!$B$4,Params!$B$5,Params!$B$6),1)))</f>
        <v/>
      </c>
      <c r="U2096" s="9">
        <f>ROUND(_xlfn.NORM.INV(I2096,Params!$B$13,Params!$B$14),1)</f>
        <v/>
      </c>
      <c r="V2096" s="9">
        <f>ROUND(_xlfn.NORM.INV(J2096,Params!$B$15,Params!$B$16),2)</f>
        <v/>
      </c>
      <c r="W2096" s="9">
        <f>ROUND(_xlfn.NORM.INV(K2096,Params!$B$13,Params!$B$14),1)</f>
        <v/>
      </c>
      <c r="X2096" s="9">
        <f>ROUND(_xlfn.NORM.INV(L2096,Params!$B$15,Params!$B$16),2)</f>
        <v/>
      </c>
      <c r="Y2096" s="9">
        <f>ROUND(_xlfn.NORM.INV(M2096,Params!$B$15,Params!$B$16)+Params!$B$17+Params!$B$18*M2096,2)</f>
        <v/>
      </c>
      <c r="Z2096" s="9">
        <f>ROUND(_xlfn.NORM.INV(N2096,Params!$B$13,Params!$B$14)+Params!$B$17+Params!$B$18*N2096,1)</f>
        <v/>
      </c>
    </row>
    <row r="2097">
      <c r="A2097" s="11" t="n">
        <v>2096</v>
      </c>
      <c r="B2097" s="12">
        <f>INT((A2097-1)/122)+1</f>
        <v/>
      </c>
      <c r="C2097" s="13" t="n">
        <v>0.47306</v>
      </c>
      <c r="D2097" s="13" t="n">
        <v>0.393563</v>
      </c>
      <c r="E2097" s="13" t="n">
        <v>0.743552</v>
      </c>
      <c r="F2097" s="13" t="n">
        <v>0.658152</v>
      </c>
      <c r="G2097" s="13" t="n">
        <v>0.447864</v>
      </c>
      <c r="H2097" s="13" t="n">
        <v>0.10343</v>
      </c>
      <c r="I2097" s="13" t="n">
        <v>0.044482</v>
      </c>
      <c r="J2097" s="13" t="n">
        <v>0.976831</v>
      </c>
      <c r="K2097" s="13" t="n">
        <v>0.853329</v>
      </c>
      <c r="L2097" s="13" t="n">
        <v>0.902923</v>
      </c>
      <c r="M2097" s="13" t="n">
        <v>0.667255</v>
      </c>
      <c r="N2097" s="13" t="n">
        <v>0.517716</v>
      </c>
      <c r="O2097" s="9">
        <f>IF(C2097&lt;=1-Params!$B$4,0,MAX(0.1,ROUND(_xlfn.GAMMA.INV((C2097-(1-Params!$B$4))/Params!$B$4,Params!$B$5,Params!$B$6),1)))</f>
        <v/>
      </c>
      <c r="P2097" s="9">
        <f>IF(D2097&lt;=1-Params!$B$7,0,ROUND(_xlfn.GAMMA.INV((D2097-(1-Params!$B$7))/Params!$B$7,Params!$B$8,Params!$B$9),3))</f>
        <v/>
      </c>
      <c r="Q2097" s="9">
        <f>IF(E2097&lt;=1-Params!$B$4,0,MAX(0.1,ROUND(_xlfn.GAMMA.INV((E2097-(1-Params!$B$4))/Params!$B$4,Params!$B$5,Params!$B$6),1)))</f>
        <v/>
      </c>
      <c r="R2097" s="9">
        <f>IF(F2097&lt;=1-Params!$B$7,0,ROUND(_xlfn.GAMMA.INV((F2097-(1-Params!$B$7))/Params!$B$7,Params!$B$8,Params!$B$9),3))</f>
        <v/>
      </c>
      <c r="S2097" s="9">
        <f>IF(G2097&lt;=1-Params!$B$7,0,ROUND((Params!$B$10+Params!$B$11*G2097^Params!$B$12)*_xlfn.GAMMA.INV((G2097-(1-Params!$B$7))/Params!$B$7,Params!$B$8,Params!$B$9),3))</f>
        <v/>
      </c>
      <c r="T2097" s="9">
        <f>IF(H2097&lt;=1-Params!$B$4,0,MAX(0.1,ROUND((Params!$B$10+Params!$B$11*H2097^Params!$B$12)*_xlfn.GAMMA.INV((H2097-(1-Params!$B$4))/Params!$B$4,Params!$B$5,Params!$B$6),1)))</f>
        <v/>
      </c>
      <c r="U2097" s="9">
        <f>ROUND(_xlfn.NORM.INV(I2097,Params!$B$13,Params!$B$14),1)</f>
        <v/>
      </c>
      <c r="V2097" s="9">
        <f>ROUND(_xlfn.NORM.INV(J2097,Params!$B$15,Params!$B$16),2)</f>
        <v/>
      </c>
      <c r="W2097" s="9">
        <f>ROUND(_xlfn.NORM.INV(K2097,Params!$B$13,Params!$B$14),1)</f>
        <v/>
      </c>
      <c r="X2097" s="9">
        <f>ROUND(_xlfn.NORM.INV(L2097,Params!$B$15,Params!$B$16),2)</f>
        <v/>
      </c>
      <c r="Y2097" s="9">
        <f>ROUND(_xlfn.NORM.INV(M2097,Params!$B$15,Params!$B$16)+Params!$B$17+Params!$B$18*M2097,2)</f>
        <v/>
      </c>
      <c r="Z2097" s="9">
        <f>ROUND(_xlfn.NORM.INV(N2097,Params!$B$13,Params!$B$14)+Params!$B$17+Params!$B$18*N2097,1)</f>
        <v/>
      </c>
    </row>
    <row r="2098">
      <c r="A2098" s="11" t="n">
        <v>2097</v>
      </c>
      <c r="B2098" s="12">
        <f>INT((A2098-1)/122)+1</f>
        <v/>
      </c>
      <c r="C2098" s="13" t="n">
        <v>0.67233</v>
      </c>
      <c r="D2098" s="13" t="n">
        <v>0.268531</v>
      </c>
      <c r="E2098" s="13" t="n">
        <v>0.8179650000000001</v>
      </c>
      <c r="F2098" s="13" t="n">
        <v>0.906021</v>
      </c>
      <c r="G2098" s="13" t="n">
        <v>0.373529</v>
      </c>
      <c r="H2098" s="13" t="n">
        <v>0.594147</v>
      </c>
      <c r="I2098" s="13" t="n">
        <v>0.017486</v>
      </c>
      <c r="J2098" s="13" t="n">
        <v>0.6684</v>
      </c>
      <c r="K2098" s="13" t="n">
        <v>0.9413550000000001</v>
      </c>
      <c r="L2098" s="13" t="n">
        <v>0.971239</v>
      </c>
      <c r="M2098" s="13" t="n">
        <v>0.8012049999999999</v>
      </c>
      <c r="N2098" s="13" t="n">
        <v>0.62496</v>
      </c>
      <c r="O2098" s="9">
        <f>IF(C2098&lt;=1-Params!$B$4,0,MAX(0.1,ROUND(_xlfn.GAMMA.INV((C2098-(1-Params!$B$4))/Params!$B$4,Params!$B$5,Params!$B$6),1)))</f>
        <v/>
      </c>
      <c r="P2098" s="9">
        <f>IF(D2098&lt;=1-Params!$B$7,0,ROUND(_xlfn.GAMMA.INV((D2098-(1-Params!$B$7))/Params!$B$7,Params!$B$8,Params!$B$9),3))</f>
        <v/>
      </c>
      <c r="Q2098" s="9">
        <f>IF(E2098&lt;=1-Params!$B$4,0,MAX(0.1,ROUND(_xlfn.GAMMA.INV((E2098-(1-Params!$B$4))/Params!$B$4,Params!$B$5,Params!$B$6),1)))</f>
        <v/>
      </c>
      <c r="R2098" s="9">
        <f>IF(F2098&lt;=1-Params!$B$7,0,ROUND(_xlfn.GAMMA.INV((F2098-(1-Params!$B$7))/Params!$B$7,Params!$B$8,Params!$B$9),3))</f>
        <v/>
      </c>
      <c r="S2098" s="9">
        <f>IF(G2098&lt;=1-Params!$B$7,0,ROUND((Params!$B$10+Params!$B$11*G2098^Params!$B$12)*_xlfn.GAMMA.INV((G2098-(1-Params!$B$7))/Params!$B$7,Params!$B$8,Params!$B$9),3))</f>
        <v/>
      </c>
      <c r="T2098" s="9">
        <f>IF(H2098&lt;=1-Params!$B$4,0,MAX(0.1,ROUND((Params!$B$10+Params!$B$11*H2098^Params!$B$12)*_xlfn.GAMMA.INV((H2098-(1-Params!$B$4))/Params!$B$4,Params!$B$5,Params!$B$6),1)))</f>
        <v/>
      </c>
      <c r="U2098" s="9">
        <f>ROUND(_xlfn.NORM.INV(I2098,Params!$B$13,Params!$B$14),1)</f>
        <v/>
      </c>
      <c r="V2098" s="9">
        <f>ROUND(_xlfn.NORM.INV(J2098,Params!$B$15,Params!$B$16),2)</f>
        <v/>
      </c>
      <c r="W2098" s="9">
        <f>ROUND(_xlfn.NORM.INV(K2098,Params!$B$13,Params!$B$14),1)</f>
        <v/>
      </c>
      <c r="X2098" s="9">
        <f>ROUND(_xlfn.NORM.INV(L2098,Params!$B$15,Params!$B$16),2)</f>
        <v/>
      </c>
      <c r="Y2098" s="9">
        <f>ROUND(_xlfn.NORM.INV(M2098,Params!$B$15,Params!$B$16)+Params!$B$17+Params!$B$18*M2098,2)</f>
        <v/>
      </c>
      <c r="Z2098" s="9">
        <f>ROUND(_xlfn.NORM.INV(N2098,Params!$B$13,Params!$B$14)+Params!$B$17+Params!$B$18*N2098,1)</f>
        <v/>
      </c>
    </row>
    <row r="2099">
      <c r="A2099" s="11" t="n">
        <v>2098</v>
      </c>
      <c r="B2099" s="12">
        <f>INT((A2099-1)/122)+1</f>
        <v/>
      </c>
      <c r="C2099" s="13" t="n">
        <v>0.744452</v>
      </c>
      <c r="D2099" s="13" t="n">
        <v>0.617457</v>
      </c>
      <c r="E2099" s="13" t="n">
        <v>0.365486</v>
      </c>
      <c r="F2099" s="13" t="n">
        <v>0.938845</v>
      </c>
      <c r="G2099" s="13" t="n">
        <v>0.723483</v>
      </c>
      <c r="H2099" s="13" t="n">
        <v>0.215067</v>
      </c>
      <c r="I2099" s="13" t="n">
        <v>0.065554</v>
      </c>
      <c r="J2099" s="13" t="n">
        <v>0.123443</v>
      </c>
      <c r="K2099" s="13" t="n">
        <v>0.418956</v>
      </c>
      <c r="L2099" s="13" t="n">
        <v>0.9511500000000001</v>
      </c>
      <c r="M2099" s="13" t="n">
        <v>0.8170460000000001</v>
      </c>
      <c r="N2099" s="13" t="n">
        <v>0.22975</v>
      </c>
      <c r="O2099" s="9">
        <f>IF(C2099&lt;=1-Params!$B$4,0,MAX(0.1,ROUND(_xlfn.GAMMA.INV((C2099-(1-Params!$B$4))/Params!$B$4,Params!$B$5,Params!$B$6),1)))</f>
        <v/>
      </c>
      <c r="P2099" s="9">
        <f>IF(D2099&lt;=1-Params!$B$7,0,ROUND(_xlfn.GAMMA.INV((D2099-(1-Params!$B$7))/Params!$B$7,Params!$B$8,Params!$B$9),3))</f>
        <v/>
      </c>
      <c r="Q2099" s="9">
        <f>IF(E2099&lt;=1-Params!$B$4,0,MAX(0.1,ROUND(_xlfn.GAMMA.INV((E2099-(1-Params!$B$4))/Params!$B$4,Params!$B$5,Params!$B$6),1)))</f>
        <v/>
      </c>
      <c r="R2099" s="9">
        <f>IF(F2099&lt;=1-Params!$B$7,0,ROUND(_xlfn.GAMMA.INV((F2099-(1-Params!$B$7))/Params!$B$7,Params!$B$8,Params!$B$9),3))</f>
        <v/>
      </c>
      <c r="S2099" s="9">
        <f>IF(G2099&lt;=1-Params!$B$7,0,ROUND((Params!$B$10+Params!$B$11*G2099^Params!$B$12)*_xlfn.GAMMA.INV((G2099-(1-Params!$B$7))/Params!$B$7,Params!$B$8,Params!$B$9),3))</f>
        <v/>
      </c>
      <c r="T2099" s="9">
        <f>IF(H2099&lt;=1-Params!$B$4,0,MAX(0.1,ROUND((Params!$B$10+Params!$B$11*H2099^Params!$B$12)*_xlfn.GAMMA.INV((H2099-(1-Params!$B$4))/Params!$B$4,Params!$B$5,Params!$B$6),1)))</f>
        <v/>
      </c>
      <c r="U2099" s="9">
        <f>ROUND(_xlfn.NORM.INV(I2099,Params!$B$13,Params!$B$14),1)</f>
        <v/>
      </c>
      <c r="V2099" s="9">
        <f>ROUND(_xlfn.NORM.INV(J2099,Params!$B$15,Params!$B$16),2)</f>
        <v/>
      </c>
      <c r="W2099" s="9">
        <f>ROUND(_xlfn.NORM.INV(K2099,Params!$B$13,Params!$B$14),1)</f>
        <v/>
      </c>
      <c r="X2099" s="9">
        <f>ROUND(_xlfn.NORM.INV(L2099,Params!$B$15,Params!$B$16),2)</f>
        <v/>
      </c>
      <c r="Y2099" s="9">
        <f>ROUND(_xlfn.NORM.INV(M2099,Params!$B$15,Params!$B$16)+Params!$B$17+Params!$B$18*M2099,2)</f>
        <v/>
      </c>
      <c r="Z2099" s="9">
        <f>ROUND(_xlfn.NORM.INV(N2099,Params!$B$13,Params!$B$14)+Params!$B$17+Params!$B$18*N2099,1)</f>
        <v/>
      </c>
    </row>
    <row r="2100">
      <c r="A2100" s="11" t="n">
        <v>2099</v>
      </c>
      <c r="B2100" s="12">
        <f>INT((A2100-1)/122)+1</f>
        <v/>
      </c>
      <c r="C2100" s="13" t="n">
        <v>0.604839</v>
      </c>
      <c r="D2100" s="13" t="n">
        <v>0.288306</v>
      </c>
      <c r="E2100" s="13" t="n">
        <v>0.256805</v>
      </c>
      <c r="F2100" s="13" t="n">
        <v>0.568003</v>
      </c>
      <c r="G2100" s="13" t="n">
        <v>0.272829</v>
      </c>
      <c r="H2100" s="13" t="n">
        <v>0.641296</v>
      </c>
      <c r="I2100" s="13" t="n">
        <v>0.218935</v>
      </c>
      <c r="J2100" s="13" t="n">
        <v>0.001514</v>
      </c>
      <c r="K2100" s="13" t="n">
        <v>0.688697</v>
      </c>
      <c r="L2100" s="13" t="n">
        <v>0.863469</v>
      </c>
      <c r="M2100" s="13" t="n">
        <v>0.187175</v>
      </c>
      <c r="N2100" s="13" t="n">
        <v>0.252938</v>
      </c>
      <c r="O2100" s="9">
        <f>IF(C2100&lt;=1-Params!$B$4,0,MAX(0.1,ROUND(_xlfn.GAMMA.INV((C2100-(1-Params!$B$4))/Params!$B$4,Params!$B$5,Params!$B$6),1)))</f>
        <v/>
      </c>
      <c r="P2100" s="9">
        <f>IF(D2100&lt;=1-Params!$B$7,0,ROUND(_xlfn.GAMMA.INV((D2100-(1-Params!$B$7))/Params!$B$7,Params!$B$8,Params!$B$9),3))</f>
        <v/>
      </c>
      <c r="Q2100" s="9">
        <f>IF(E2100&lt;=1-Params!$B$4,0,MAX(0.1,ROUND(_xlfn.GAMMA.INV((E2100-(1-Params!$B$4))/Params!$B$4,Params!$B$5,Params!$B$6),1)))</f>
        <v/>
      </c>
      <c r="R2100" s="9">
        <f>IF(F2100&lt;=1-Params!$B$7,0,ROUND(_xlfn.GAMMA.INV((F2100-(1-Params!$B$7))/Params!$B$7,Params!$B$8,Params!$B$9),3))</f>
        <v/>
      </c>
      <c r="S2100" s="9">
        <f>IF(G2100&lt;=1-Params!$B$7,0,ROUND((Params!$B$10+Params!$B$11*G2100^Params!$B$12)*_xlfn.GAMMA.INV((G2100-(1-Params!$B$7))/Params!$B$7,Params!$B$8,Params!$B$9),3))</f>
        <v/>
      </c>
      <c r="T2100" s="9">
        <f>IF(H2100&lt;=1-Params!$B$4,0,MAX(0.1,ROUND((Params!$B$10+Params!$B$11*H2100^Params!$B$12)*_xlfn.GAMMA.INV((H2100-(1-Params!$B$4))/Params!$B$4,Params!$B$5,Params!$B$6),1)))</f>
        <v/>
      </c>
      <c r="U2100" s="9">
        <f>ROUND(_xlfn.NORM.INV(I2100,Params!$B$13,Params!$B$14),1)</f>
        <v/>
      </c>
      <c r="V2100" s="9">
        <f>ROUND(_xlfn.NORM.INV(J2100,Params!$B$15,Params!$B$16),2)</f>
        <v/>
      </c>
      <c r="W2100" s="9">
        <f>ROUND(_xlfn.NORM.INV(K2100,Params!$B$13,Params!$B$14),1)</f>
        <v/>
      </c>
      <c r="X2100" s="9">
        <f>ROUND(_xlfn.NORM.INV(L2100,Params!$B$15,Params!$B$16),2)</f>
        <v/>
      </c>
      <c r="Y2100" s="9">
        <f>ROUND(_xlfn.NORM.INV(M2100,Params!$B$15,Params!$B$16)+Params!$B$17+Params!$B$18*M2100,2)</f>
        <v/>
      </c>
      <c r="Z2100" s="9">
        <f>ROUND(_xlfn.NORM.INV(N2100,Params!$B$13,Params!$B$14)+Params!$B$17+Params!$B$18*N2100,1)</f>
        <v/>
      </c>
    </row>
    <row r="2101">
      <c r="A2101" s="11" t="n">
        <v>2100</v>
      </c>
      <c r="B2101" s="12">
        <f>INT((A2101-1)/122)+1</f>
        <v/>
      </c>
      <c r="C2101" s="13" t="n">
        <v>0.820888</v>
      </c>
      <c r="D2101" s="13" t="n">
        <v>0.164439</v>
      </c>
      <c r="E2101" s="13" t="n">
        <v>0.168929</v>
      </c>
      <c r="F2101" s="13" t="n">
        <v>0.386459</v>
      </c>
      <c r="G2101" s="13" t="n">
        <v>0.079723</v>
      </c>
      <c r="H2101" s="13" t="n">
        <v>0.552055</v>
      </c>
      <c r="I2101" s="13" t="n">
        <v>0.514799</v>
      </c>
      <c r="J2101" s="13" t="n">
        <v>0.013469</v>
      </c>
      <c r="K2101" s="13" t="n">
        <v>0.726409</v>
      </c>
      <c r="L2101" s="13" t="n">
        <v>0.42424</v>
      </c>
      <c r="M2101" s="13" t="n">
        <v>0.148235</v>
      </c>
      <c r="N2101" s="13" t="n">
        <v>0.105333</v>
      </c>
      <c r="O2101" s="9">
        <f>IF(C2101&lt;=1-Params!$B$4,0,MAX(0.1,ROUND(_xlfn.GAMMA.INV((C2101-(1-Params!$B$4))/Params!$B$4,Params!$B$5,Params!$B$6),1)))</f>
        <v/>
      </c>
      <c r="P2101" s="9">
        <f>IF(D2101&lt;=1-Params!$B$7,0,ROUND(_xlfn.GAMMA.INV((D2101-(1-Params!$B$7))/Params!$B$7,Params!$B$8,Params!$B$9),3))</f>
        <v/>
      </c>
      <c r="Q2101" s="9">
        <f>IF(E2101&lt;=1-Params!$B$4,0,MAX(0.1,ROUND(_xlfn.GAMMA.INV((E2101-(1-Params!$B$4))/Params!$B$4,Params!$B$5,Params!$B$6),1)))</f>
        <v/>
      </c>
      <c r="R2101" s="9">
        <f>IF(F2101&lt;=1-Params!$B$7,0,ROUND(_xlfn.GAMMA.INV((F2101-(1-Params!$B$7))/Params!$B$7,Params!$B$8,Params!$B$9),3))</f>
        <v/>
      </c>
      <c r="S2101" s="9">
        <f>IF(G2101&lt;=1-Params!$B$7,0,ROUND((Params!$B$10+Params!$B$11*G2101^Params!$B$12)*_xlfn.GAMMA.INV((G2101-(1-Params!$B$7))/Params!$B$7,Params!$B$8,Params!$B$9),3))</f>
        <v/>
      </c>
      <c r="T2101" s="9">
        <f>IF(H2101&lt;=1-Params!$B$4,0,MAX(0.1,ROUND((Params!$B$10+Params!$B$11*H2101^Params!$B$12)*_xlfn.GAMMA.INV((H2101-(1-Params!$B$4))/Params!$B$4,Params!$B$5,Params!$B$6),1)))</f>
        <v/>
      </c>
      <c r="U2101" s="9">
        <f>ROUND(_xlfn.NORM.INV(I2101,Params!$B$13,Params!$B$14),1)</f>
        <v/>
      </c>
      <c r="V2101" s="9">
        <f>ROUND(_xlfn.NORM.INV(J2101,Params!$B$15,Params!$B$16),2)</f>
        <v/>
      </c>
      <c r="W2101" s="9">
        <f>ROUND(_xlfn.NORM.INV(K2101,Params!$B$13,Params!$B$14),1)</f>
        <v/>
      </c>
      <c r="X2101" s="9">
        <f>ROUND(_xlfn.NORM.INV(L2101,Params!$B$15,Params!$B$16),2)</f>
        <v/>
      </c>
      <c r="Y2101" s="9">
        <f>ROUND(_xlfn.NORM.INV(M2101,Params!$B$15,Params!$B$16)+Params!$B$17+Params!$B$18*M2101,2)</f>
        <v/>
      </c>
      <c r="Z2101" s="9">
        <f>ROUND(_xlfn.NORM.INV(N2101,Params!$B$13,Params!$B$14)+Params!$B$17+Params!$B$18*N2101,1)</f>
        <v/>
      </c>
    </row>
    <row r="2102">
      <c r="A2102" s="11" t="n">
        <v>2101</v>
      </c>
      <c r="B2102" s="12">
        <f>INT((A2102-1)/122)+1</f>
        <v/>
      </c>
      <c r="C2102" s="13" t="n">
        <v>0.269605</v>
      </c>
      <c r="D2102" s="13" t="n">
        <v>0.214972</v>
      </c>
      <c r="E2102" s="13" t="n">
        <v>0.515095</v>
      </c>
      <c r="F2102" s="13" t="n">
        <v>0.157566</v>
      </c>
      <c r="G2102" s="13" t="n">
        <v>0.353093</v>
      </c>
      <c r="H2102" s="13" t="n">
        <v>0.546435</v>
      </c>
      <c r="I2102" s="13" t="n">
        <v>0.900693</v>
      </c>
      <c r="J2102" s="13" t="n">
        <v>0.000256</v>
      </c>
      <c r="K2102" s="13" t="n">
        <v>0.854946</v>
      </c>
      <c r="L2102" s="13" t="n">
        <v>0.270956</v>
      </c>
      <c r="M2102" s="13" t="n">
        <v>0.375714</v>
      </c>
      <c r="N2102" s="13" t="n">
        <v>0.126424</v>
      </c>
      <c r="O2102" s="9">
        <f>IF(C2102&lt;=1-Params!$B$4,0,MAX(0.1,ROUND(_xlfn.GAMMA.INV((C2102-(1-Params!$B$4))/Params!$B$4,Params!$B$5,Params!$B$6),1)))</f>
        <v/>
      </c>
      <c r="P2102" s="9">
        <f>IF(D2102&lt;=1-Params!$B$7,0,ROUND(_xlfn.GAMMA.INV((D2102-(1-Params!$B$7))/Params!$B$7,Params!$B$8,Params!$B$9),3))</f>
        <v/>
      </c>
      <c r="Q2102" s="9">
        <f>IF(E2102&lt;=1-Params!$B$4,0,MAX(0.1,ROUND(_xlfn.GAMMA.INV((E2102-(1-Params!$B$4))/Params!$B$4,Params!$B$5,Params!$B$6),1)))</f>
        <v/>
      </c>
      <c r="R2102" s="9">
        <f>IF(F2102&lt;=1-Params!$B$7,0,ROUND(_xlfn.GAMMA.INV((F2102-(1-Params!$B$7))/Params!$B$7,Params!$B$8,Params!$B$9),3))</f>
        <v/>
      </c>
      <c r="S2102" s="9">
        <f>IF(G2102&lt;=1-Params!$B$7,0,ROUND((Params!$B$10+Params!$B$11*G2102^Params!$B$12)*_xlfn.GAMMA.INV((G2102-(1-Params!$B$7))/Params!$B$7,Params!$B$8,Params!$B$9),3))</f>
        <v/>
      </c>
      <c r="T2102" s="9">
        <f>IF(H2102&lt;=1-Params!$B$4,0,MAX(0.1,ROUND((Params!$B$10+Params!$B$11*H2102^Params!$B$12)*_xlfn.GAMMA.INV((H2102-(1-Params!$B$4))/Params!$B$4,Params!$B$5,Params!$B$6),1)))</f>
        <v/>
      </c>
      <c r="U2102" s="9">
        <f>ROUND(_xlfn.NORM.INV(I2102,Params!$B$13,Params!$B$14),1)</f>
        <v/>
      </c>
      <c r="V2102" s="9">
        <f>ROUND(_xlfn.NORM.INV(J2102,Params!$B$15,Params!$B$16),2)</f>
        <v/>
      </c>
      <c r="W2102" s="9">
        <f>ROUND(_xlfn.NORM.INV(K2102,Params!$B$13,Params!$B$14),1)</f>
        <v/>
      </c>
      <c r="X2102" s="9">
        <f>ROUND(_xlfn.NORM.INV(L2102,Params!$B$15,Params!$B$16),2)</f>
        <v/>
      </c>
      <c r="Y2102" s="9">
        <f>ROUND(_xlfn.NORM.INV(M2102,Params!$B$15,Params!$B$16)+Params!$B$17+Params!$B$18*M2102,2)</f>
        <v/>
      </c>
      <c r="Z2102" s="9">
        <f>ROUND(_xlfn.NORM.INV(N2102,Params!$B$13,Params!$B$14)+Params!$B$17+Params!$B$18*N2102,1)</f>
        <v/>
      </c>
    </row>
    <row r="2103">
      <c r="A2103" s="11" t="n">
        <v>2102</v>
      </c>
      <c r="B2103" s="12">
        <f>INT((A2103-1)/122)+1</f>
        <v/>
      </c>
      <c r="C2103" s="13" t="n">
        <v>0.39937</v>
      </c>
      <c r="D2103" s="13" t="n">
        <v>0.820373</v>
      </c>
      <c r="E2103" s="13" t="n">
        <v>0.565093</v>
      </c>
      <c r="F2103" s="13" t="n">
        <v>0.375821</v>
      </c>
      <c r="G2103" s="13" t="n">
        <v>0.185718</v>
      </c>
      <c r="H2103" s="13" t="n">
        <v>0.705966</v>
      </c>
      <c r="I2103" s="13" t="n">
        <v>0.968214</v>
      </c>
      <c r="J2103" s="13" t="n">
        <v>0.000906</v>
      </c>
      <c r="K2103" s="13" t="n">
        <v>0.77585</v>
      </c>
      <c r="L2103" s="13" t="n">
        <v>0.169219</v>
      </c>
      <c r="M2103" s="13" t="n">
        <v>0.115693</v>
      </c>
      <c r="N2103" s="13" t="n">
        <v>0.008123999999999999</v>
      </c>
      <c r="O2103" s="9">
        <f>IF(C2103&lt;=1-Params!$B$4,0,MAX(0.1,ROUND(_xlfn.GAMMA.INV((C2103-(1-Params!$B$4))/Params!$B$4,Params!$B$5,Params!$B$6),1)))</f>
        <v/>
      </c>
      <c r="P2103" s="9">
        <f>IF(D2103&lt;=1-Params!$B$7,0,ROUND(_xlfn.GAMMA.INV((D2103-(1-Params!$B$7))/Params!$B$7,Params!$B$8,Params!$B$9),3))</f>
        <v/>
      </c>
      <c r="Q2103" s="9">
        <f>IF(E2103&lt;=1-Params!$B$4,0,MAX(0.1,ROUND(_xlfn.GAMMA.INV((E2103-(1-Params!$B$4))/Params!$B$4,Params!$B$5,Params!$B$6),1)))</f>
        <v/>
      </c>
      <c r="R2103" s="9">
        <f>IF(F2103&lt;=1-Params!$B$7,0,ROUND(_xlfn.GAMMA.INV((F2103-(1-Params!$B$7))/Params!$B$7,Params!$B$8,Params!$B$9),3))</f>
        <v/>
      </c>
      <c r="S2103" s="9">
        <f>IF(G2103&lt;=1-Params!$B$7,0,ROUND((Params!$B$10+Params!$B$11*G2103^Params!$B$12)*_xlfn.GAMMA.INV((G2103-(1-Params!$B$7))/Params!$B$7,Params!$B$8,Params!$B$9),3))</f>
        <v/>
      </c>
      <c r="T2103" s="9">
        <f>IF(H2103&lt;=1-Params!$B$4,0,MAX(0.1,ROUND((Params!$B$10+Params!$B$11*H2103^Params!$B$12)*_xlfn.GAMMA.INV((H2103-(1-Params!$B$4))/Params!$B$4,Params!$B$5,Params!$B$6),1)))</f>
        <v/>
      </c>
      <c r="U2103" s="9">
        <f>ROUND(_xlfn.NORM.INV(I2103,Params!$B$13,Params!$B$14),1)</f>
        <v/>
      </c>
      <c r="V2103" s="9">
        <f>ROUND(_xlfn.NORM.INV(J2103,Params!$B$15,Params!$B$16),2)</f>
        <v/>
      </c>
      <c r="W2103" s="9">
        <f>ROUND(_xlfn.NORM.INV(K2103,Params!$B$13,Params!$B$14),1)</f>
        <v/>
      </c>
      <c r="X2103" s="9">
        <f>ROUND(_xlfn.NORM.INV(L2103,Params!$B$15,Params!$B$16),2)</f>
        <v/>
      </c>
      <c r="Y2103" s="9">
        <f>ROUND(_xlfn.NORM.INV(M2103,Params!$B$15,Params!$B$16)+Params!$B$17+Params!$B$18*M2103,2)</f>
        <v/>
      </c>
      <c r="Z2103" s="9">
        <f>ROUND(_xlfn.NORM.INV(N2103,Params!$B$13,Params!$B$14)+Params!$B$17+Params!$B$18*N2103,1)</f>
        <v/>
      </c>
    </row>
    <row r="2104">
      <c r="A2104" s="11" t="n">
        <v>2103</v>
      </c>
      <c r="B2104" s="12">
        <f>INT((A2104-1)/122)+1</f>
        <v/>
      </c>
      <c r="C2104" s="13" t="n">
        <v>0.81716</v>
      </c>
      <c r="D2104" s="13" t="n">
        <v>0.3371</v>
      </c>
      <c r="E2104" s="13" t="n">
        <v>0.509444</v>
      </c>
      <c r="F2104" s="13" t="n">
        <v>0.16674</v>
      </c>
      <c r="G2104" s="13" t="n">
        <v>0.420547</v>
      </c>
      <c r="H2104" s="13" t="n">
        <v>0.982704</v>
      </c>
      <c r="I2104" s="13" t="n">
        <v>0.325522</v>
      </c>
      <c r="J2104" s="13" t="n">
        <v>0.007268</v>
      </c>
      <c r="K2104" s="13" t="n">
        <v>0.775037</v>
      </c>
      <c r="L2104" s="13" t="n">
        <v>0.273903</v>
      </c>
      <c r="M2104" s="13" t="n">
        <v>0.244717</v>
      </c>
      <c r="N2104" s="13" t="n">
        <v>0.085287</v>
      </c>
      <c r="O2104" s="9">
        <f>IF(C2104&lt;=1-Params!$B$4,0,MAX(0.1,ROUND(_xlfn.GAMMA.INV((C2104-(1-Params!$B$4))/Params!$B$4,Params!$B$5,Params!$B$6),1)))</f>
        <v/>
      </c>
      <c r="P2104" s="9">
        <f>IF(D2104&lt;=1-Params!$B$7,0,ROUND(_xlfn.GAMMA.INV((D2104-(1-Params!$B$7))/Params!$B$7,Params!$B$8,Params!$B$9),3))</f>
        <v/>
      </c>
      <c r="Q2104" s="9">
        <f>IF(E2104&lt;=1-Params!$B$4,0,MAX(0.1,ROUND(_xlfn.GAMMA.INV((E2104-(1-Params!$B$4))/Params!$B$4,Params!$B$5,Params!$B$6),1)))</f>
        <v/>
      </c>
      <c r="R2104" s="9">
        <f>IF(F2104&lt;=1-Params!$B$7,0,ROUND(_xlfn.GAMMA.INV((F2104-(1-Params!$B$7))/Params!$B$7,Params!$B$8,Params!$B$9),3))</f>
        <v/>
      </c>
      <c r="S2104" s="9">
        <f>IF(G2104&lt;=1-Params!$B$7,0,ROUND((Params!$B$10+Params!$B$11*G2104^Params!$B$12)*_xlfn.GAMMA.INV((G2104-(1-Params!$B$7))/Params!$B$7,Params!$B$8,Params!$B$9),3))</f>
        <v/>
      </c>
      <c r="T2104" s="9">
        <f>IF(H2104&lt;=1-Params!$B$4,0,MAX(0.1,ROUND((Params!$B$10+Params!$B$11*H2104^Params!$B$12)*_xlfn.GAMMA.INV((H2104-(1-Params!$B$4))/Params!$B$4,Params!$B$5,Params!$B$6),1)))</f>
        <v/>
      </c>
      <c r="U2104" s="9">
        <f>ROUND(_xlfn.NORM.INV(I2104,Params!$B$13,Params!$B$14),1)</f>
        <v/>
      </c>
      <c r="V2104" s="9">
        <f>ROUND(_xlfn.NORM.INV(J2104,Params!$B$15,Params!$B$16),2)</f>
        <v/>
      </c>
      <c r="W2104" s="9">
        <f>ROUND(_xlfn.NORM.INV(K2104,Params!$B$13,Params!$B$14),1)</f>
        <v/>
      </c>
      <c r="X2104" s="9">
        <f>ROUND(_xlfn.NORM.INV(L2104,Params!$B$15,Params!$B$16),2)</f>
        <v/>
      </c>
      <c r="Y2104" s="9">
        <f>ROUND(_xlfn.NORM.INV(M2104,Params!$B$15,Params!$B$16)+Params!$B$17+Params!$B$18*M2104,2)</f>
        <v/>
      </c>
      <c r="Z2104" s="9">
        <f>ROUND(_xlfn.NORM.INV(N2104,Params!$B$13,Params!$B$14)+Params!$B$17+Params!$B$18*N2104,1)</f>
        <v/>
      </c>
    </row>
    <row r="2105">
      <c r="A2105" s="11" t="n">
        <v>2104</v>
      </c>
      <c r="B2105" s="12">
        <f>INT((A2105-1)/122)+1</f>
        <v/>
      </c>
      <c r="C2105" s="13" t="n">
        <v>0.886582</v>
      </c>
      <c r="D2105" s="13" t="n">
        <v>0.136527</v>
      </c>
      <c r="E2105" s="13" t="n">
        <v>0.6840039999999999</v>
      </c>
      <c r="F2105" s="13" t="n">
        <v>0.377543</v>
      </c>
      <c r="G2105" s="13" t="n">
        <v>0.343734</v>
      </c>
      <c r="H2105" s="13" t="n">
        <v>0.845994</v>
      </c>
      <c r="I2105" s="13" t="n">
        <v>0.497886</v>
      </c>
      <c r="J2105" s="13" t="n">
        <v>0.008200000000000001</v>
      </c>
      <c r="K2105" s="13" t="n">
        <v>0.546427</v>
      </c>
      <c r="L2105" s="13" t="n">
        <v>0.434124</v>
      </c>
      <c r="M2105" s="13" t="n">
        <v>0.301472</v>
      </c>
      <c r="N2105" s="13" t="n">
        <v>0.435483</v>
      </c>
      <c r="O2105" s="9">
        <f>IF(C2105&lt;=1-Params!$B$4,0,MAX(0.1,ROUND(_xlfn.GAMMA.INV((C2105-(1-Params!$B$4))/Params!$B$4,Params!$B$5,Params!$B$6),1)))</f>
        <v/>
      </c>
      <c r="P2105" s="9">
        <f>IF(D2105&lt;=1-Params!$B$7,0,ROUND(_xlfn.GAMMA.INV((D2105-(1-Params!$B$7))/Params!$B$7,Params!$B$8,Params!$B$9),3))</f>
        <v/>
      </c>
      <c r="Q2105" s="9">
        <f>IF(E2105&lt;=1-Params!$B$4,0,MAX(0.1,ROUND(_xlfn.GAMMA.INV((E2105-(1-Params!$B$4))/Params!$B$4,Params!$B$5,Params!$B$6),1)))</f>
        <v/>
      </c>
      <c r="R2105" s="9">
        <f>IF(F2105&lt;=1-Params!$B$7,0,ROUND(_xlfn.GAMMA.INV((F2105-(1-Params!$B$7))/Params!$B$7,Params!$B$8,Params!$B$9),3))</f>
        <v/>
      </c>
      <c r="S2105" s="9">
        <f>IF(G2105&lt;=1-Params!$B$7,0,ROUND((Params!$B$10+Params!$B$11*G2105^Params!$B$12)*_xlfn.GAMMA.INV((G2105-(1-Params!$B$7))/Params!$B$7,Params!$B$8,Params!$B$9),3))</f>
        <v/>
      </c>
      <c r="T2105" s="9">
        <f>IF(H2105&lt;=1-Params!$B$4,0,MAX(0.1,ROUND((Params!$B$10+Params!$B$11*H2105^Params!$B$12)*_xlfn.GAMMA.INV((H2105-(1-Params!$B$4))/Params!$B$4,Params!$B$5,Params!$B$6),1)))</f>
        <v/>
      </c>
      <c r="U2105" s="9">
        <f>ROUND(_xlfn.NORM.INV(I2105,Params!$B$13,Params!$B$14),1)</f>
        <v/>
      </c>
      <c r="V2105" s="9">
        <f>ROUND(_xlfn.NORM.INV(J2105,Params!$B$15,Params!$B$16),2)</f>
        <v/>
      </c>
      <c r="W2105" s="9">
        <f>ROUND(_xlfn.NORM.INV(K2105,Params!$B$13,Params!$B$14),1)</f>
        <v/>
      </c>
      <c r="X2105" s="9">
        <f>ROUND(_xlfn.NORM.INV(L2105,Params!$B$15,Params!$B$16),2)</f>
        <v/>
      </c>
      <c r="Y2105" s="9">
        <f>ROUND(_xlfn.NORM.INV(M2105,Params!$B$15,Params!$B$16)+Params!$B$17+Params!$B$18*M2105,2)</f>
        <v/>
      </c>
      <c r="Z2105" s="9">
        <f>ROUND(_xlfn.NORM.INV(N2105,Params!$B$13,Params!$B$14)+Params!$B$17+Params!$B$18*N2105,1)</f>
        <v/>
      </c>
    </row>
    <row r="2106">
      <c r="A2106" s="11" t="n">
        <v>2105</v>
      </c>
      <c r="B2106" s="12">
        <f>INT((A2106-1)/122)+1</f>
        <v/>
      </c>
      <c r="C2106" s="13" t="n">
        <v>0.5500890000000001</v>
      </c>
      <c r="D2106" s="13" t="n">
        <v>0.066251</v>
      </c>
      <c r="E2106" s="13" t="n">
        <v>0.962154</v>
      </c>
      <c r="F2106" s="13" t="n">
        <v>0.253338</v>
      </c>
      <c r="G2106" s="13" t="n">
        <v>0.481259</v>
      </c>
      <c r="H2106" s="13" t="n">
        <v>0.527424</v>
      </c>
      <c r="I2106" s="13" t="n">
        <v>0.874317</v>
      </c>
      <c r="J2106" s="13" t="n">
        <v>0.019625</v>
      </c>
      <c r="K2106" s="13" t="n">
        <v>0.287645</v>
      </c>
      <c r="L2106" s="13" t="n">
        <v>0.939934</v>
      </c>
      <c r="M2106" s="13" t="n">
        <v>0.085669</v>
      </c>
      <c r="N2106" s="13" t="n">
        <v>0.7469</v>
      </c>
      <c r="O2106" s="9">
        <f>IF(C2106&lt;=1-Params!$B$4,0,MAX(0.1,ROUND(_xlfn.GAMMA.INV((C2106-(1-Params!$B$4))/Params!$B$4,Params!$B$5,Params!$B$6),1)))</f>
        <v/>
      </c>
      <c r="P2106" s="9">
        <f>IF(D2106&lt;=1-Params!$B$7,0,ROUND(_xlfn.GAMMA.INV((D2106-(1-Params!$B$7))/Params!$B$7,Params!$B$8,Params!$B$9),3))</f>
        <v/>
      </c>
      <c r="Q2106" s="9">
        <f>IF(E2106&lt;=1-Params!$B$4,0,MAX(0.1,ROUND(_xlfn.GAMMA.INV((E2106-(1-Params!$B$4))/Params!$B$4,Params!$B$5,Params!$B$6),1)))</f>
        <v/>
      </c>
      <c r="R2106" s="9">
        <f>IF(F2106&lt;=1-Params!$B$7,0,ROUND(_xlfn.GAMMA.INV((F2106-(1-Params!$B$7))/Params!$B$7,Params!$B$8,Params!$B$9),3))</f>
        <v/>
      </c>
      <c r="S2106" s="9">
        <f>IF(G2106&lt;=1-Params!$B$7,0,ROUND((Params!$B$10+Params!$B$11*G2106^Params!$B$12)*_xlfn.GAMMA.INV((G2106-(1-Params!$B$7))/Params!$B$7,Params!$B$8,Params!$B$9),3))</f>
        <v/>
      </c>
      <c r="T2106" s="9">
        <f>IF(H2106&lt;=1-Params!$B$4,0,MAX(0.1,ROUND((Params!$B$10+Params!$B$11*H2106^Params!$B$12)*_xlfn.GAMMA.INV((H2106-(1-Params!$B$4))/Params!$B$4,Params!$B$5,Params!$B$6),1)))</f>
        <v/>
      </c>
      <c r="U2106" s="9">
        <f>ROUND(_xlfn.NORM.INV(I2106,Params!$B$13,Params!$B$14),1)</f>
        <v/>
      </c>
      <c r="V2106" s="9">
        <f>ROUND(_xlfn.NORM.INV(J2106,Params!$B$15,Params!$B$16),2)</f>
        <v/>
      </c>
      <c r="W2106" s="9">
        <f>ROUND(_xlfn.NORM.INV(K2106,Params!$B$13,Params!$B$14),1)</f>
        <v/>
      </c>
      <c r="X2106" s="9">
        <f>ROUND(_xlfn.NORM.INV(L2106,Params!$B$15,Params!$B$16),2)</f>
        <v/>
      </c>
      <c r="Y2106" s="9">
        <f>ROUND(_xlfn.NORM.INV(M2106,Params!$B$15,Params!$B$16)+Params!$B$17+Params!$B$18*M2106,2)</f>
        <v/>
      </c>
      <c r="Z2106" s="9">
        <f>ROUND(_xlfn.NORM.INV(N2106,Params!$B$13,Params!$B$14)+Params!$B$17+Params!$B$18*N2106,1)</f>
        <v/>
      </c>
    </row>
    <row r="2107">
      <c r="A2107" s="11" t="n">
        <v>2106</v>
      </c>
      <c r="B2107" s="12">
        <f>INT((A2107-1)/122)+1</f>
        <v/>
      </c>
      <c r="C2107" s="13" t="n">
        <v>0.618847</v>
      </c>
      <c r="D2107" s="13" t="n">
        <v>0.272291</v>
      </c>
      <c r="E2107" s="13" t="n">
        <v>0.9753849999999999</v>
      </c>
      <c r="F2107" s="13" t="n">
        <v>0.580032</v>
      </c>
      <c r="G2107" s="13" t="n">
        <v>0.468278</v>
      </c>
      <c r="H2107" s="13" t="n">
        <v>0.675513</v>
      </c>
      <c r="I2107" s="13" t="n">
        <v>0.863087</v>
      </c>
      <c r="J2107" s="13" t="n">
        <v>0.024956</v>
      </c>
      <c r="K2107" s="13" t="n">
        <v>0.213936</v>
      </c>
      <c r="L2107" s="13" t="n">
        <v>0.884822</v>
      </c>
      <c r="M2107" s="13" t="n">
        <v>0.05666</v>
      </c>
      <c r="N2107" s="13" t="n">
        <v>0.439937</v>
      </c>
      <c r="O2107" s="9">
        <f>IF(C2107&lt;=1-Params!$B$4,0,MAX(0.1,ROUND(_xlfn.GAMMA.INV((C2107-(1-Params!$B$4))/Params!$B$4,Params!$B$5,Params!$B$6),1)))</f>
        <v/>
      </c>
      <c r="P2107" s="9">
        <f>IF(D2107&lt;=1-Params!$B$7,0,ROUND(_xlfn.GAMMA.INV((D2107-(1-Params!$B$7))/Params!$B$7,Params!$B$8,Params!$B$9),3))</f>
        <v/>
      </c>
      <c r="Q2107" s="9">
        <f>IF(E2107&lt;=1-Params!$B$4,0,MAX(0.1,ROUND(_xlfn.GAMMA.INV((E2107-(1-Params!$B$4))/Params!$B$4,Params!$B$5,Params!$B$6),1)))</f>
        <v/>
      </c>
      <c r="R2107" s="9">
        <f>IF(F2107&lt;=1-Params!$B$7,0,ROUND(_xlfn.GAMMA.INV((F2107-(1-Params!$B$7))/Params!$B$7,Params!$B$8,Params!$B$9),3))</f>
        <v/>
      </c>
      <c r="S2107" s="9">
        <f>IF(G2107&lt;=1-Params!$B$7,0,ROUND((Params!$B$10+Params!$B$11*G2107^Params!$B$12)*_xlfn.GAMMA.INV((G2107-(1-Params!$B$7))/Params!$B$7,Params!$B$8,Params!$B$9),3))</f>
        <v/>
      </c>
      <c r="T2107" s="9">
        <f>IF(H2107&lt;=1-Params!$B$4,0,MAX(0.1,ROUND((Params!$B$10+Params!$B$11*H2107^Params!$B$12)*_xlfn.GAMMA.INV((H2107-(1-Params!$B$4))/Params!$B$4,Params!$B$5,Params!$B$6),1)))</f>
        <v/>
      </c>
      <c r="U2107" s="9">
        <f>ROUND(_xlfn.NORM.INV(I2107,Params!$B$13,Params!$B$14),1)</f>
        <v/>
      </c>
      <c r="V2107" s="9">
        <f>ROUND(_xlfn.NORM.INV(J2107,Params!$B$15,Params!$B$16),2)</f>
        <v/>
      </c>
      <c r="W2107" s="9">
        <f>ROUND(_xlfn.NORM.INV(K2107,Params!$B$13,Params!$B$14),1)</f>
        <v/>
      </c>
      <c r="X2107" s="9">
        <f>ROUND(_xlfn.NORM.INV(L2107,Params!$B$15,Params!$B$16),2)</f>
        <v/>
      </c>
      <c r="Y2107" s="9">
        <f>ROUND(_xlfn.NORM.INV(M2107,Params!$B$15,Params!$B$16)+Params!$B$17+Params!$B$18*M2107,2)</f>
        <v/>
      </c>
      <c r="Z2107" s="9">
        <f>ROUND(_xlfn.NORM.INV(N2107,Params!$B$13,Params!$B$14)+Params!$B$17+Params!$B$18*N2107,1)</f>
        <v/>
      </c>
    </row>
    <row r="2108">
      <c r="A2108" s="11" t="n">
        <v>2107</v>
      </c>
      <c r="B2108" s="12">
        <f>INT((A2108-1)/122)+1</f>
        <v/>
      </c>
      <c r="C2108" s="13" t="n">
        <v>0.191459</v>
      </c>
      <c r="D2108" s="13" t="n">
        <v>0.185539</v>
      </c>
      <c r="E2108" s="13" t="n">
        <v>0.973631</v>
      </c>
      <c r="F2108" s="13" t="n">
        <v>0.487152</v>
      </c>
      <c r="G2108" s="13" t="n">
        <v>0.465022</v>
      </c>
      <c r="H2108" s="13" t="n">
        <v>0.430687</v>
      </c>
      <c r="I2108" s="13" t="n">
        <v>0.960046</v>
      </c>
      <c r="J2108" s="13" t="n">
        <v>0.061526</v>
      </c>
      <c r="K2108" s="13" t="n">
        <v>0.474831</v>
      </c>
      <c r="L2108" s="13" t="n">
        <v>0.851773</v>
      </c>
      <c r="M2108" s="13" t="n">
        <v>0.053473</v>
      </c>
      <c r="N2108" s="13" t="n">
        <v>0.69203</v>
      </c>
      <c r="O2108" s="9">
        <f>IF(C2108&lt;=1-Params!$B$4,0,MAX(0.1,ROUND(_xlfn.GAMMA.INV((C2108-(1-Params!$B$4))/Params!$B$4,Params!$B$5,Params!$B$6),1)))</f>
        <v/>
      </c>
      <c r="P2108" s="9">
        <f>IF(D2108&lt;=1-Params!$B$7,0,ROUND(_xlfn.GAMMA.INV((D2108-(1-Params!$B$7))/Params!$B$7,Params!$B$8,Params!$B$9),3))</f>
        <v/>
      </c>
      <c r="Q2108" s="9">
        <f>IF(E2108&lt;=1-Params!$B$4,0,MAX(0.1,ROUND(_xlfn.GAMMA.INV((E2108-(1-Params!$B$4))/Params!$B$4,Params!$B$5,Params!$B$6),1)))</f>
        <v/>
      </c>
      <c r="R2108" s="9">
        <f>IF(F2108&lt;=1-Params!$B$7,0,ROUND(_xlfn.GAMMA.INV((F2108-(1-Params!$B$7))/Params!$B$7,Params!$B$8,Params!$B$9),3))</f>
        <v/>
      </c>
      <c r="S2108" s="9">
        <f>IF(G2108&lt;=1-Params!$B$7,0,ROUND((Params!$B$10+Params!$B$11*G2108^Params!$B$12)*_xlfn.GAMMA.INV((G2108-(1-Params!$B$7))/Params!$B$7,Params!$B$8,Params!$B$9),3))</f>
        <v/>
      </c>
      <c r="T2108" s="9">
        <f>IF(H2108&lt;=1-Params!$B$4,0,MAX(0.1,ROUND((Params!$B$10+Params!$B$11*H2108^Params!$B$12)*_xlfn.GAMMA.INV((H2108-(1-Params!$B$4))/Params!$B$4,Params!$B$5,Params!$B$6),1)))</f>
        <v/>
      </c>
      <c r="U2108" s="9">
        <f>ROUND(_xlfn.NORM.INV(I2108,Params!$B$13,Params!$B$14),1)</f>
        <v/>
      </c>
      <c r="V2108" s="9">
        <f>ROUND(_xlfn.NORM.INV(J2108,Params!$B$15,Params!$B$16),2)</f>
        <v/>
      </c>
      <c r="W2108" s="9">
        <f>ROUND(_xlfn.NORM.INV(K2108,Params!$B$13,Params!$B$14),1)</f>
        <v/>
      </c>
      <c r="X2108" s="9">
        <f>ROUND(_xlfn.NORM.INV(L2108,Params!$B$15,Params!$B$16),2)</f>
        <v/>
      </c>
      <c r="Y2108" s="9">
        <f>ROUND(_xlfn.NORM.INV(M2108,Params!$B$15,Params!$B$16)+Params!$B$17+Params!$B$18*M2108,2)</f>
        <v/>
      </c>
      <c r="Z2108" s="9">
        <f>ROUND(_xlfn.NORM.INV(N2108,Params!$B$13,Params!$B$14)+Params!$B$17+Params!$B$18*N2108,1)</f>
        <v/>
      </c>
    </row>
    <row r="2109">
      <c r="A2109" s="11" t="n">
        <v>2108</v>
      </c>
      <c r="B2109" s="12">
        <f>INT((A2109-1)/122)+1</f>
        <v/>
      </c>
      <c r="C2109" s="13" t="n">
        <v>0.945785</v>
      </c>
      <c r="D2109" s="13" t="n">
        <v>0.165015</v>
      </c>
      <c r="E2109" s="13" t="n">
        <v>0.178056</v>
      </c>
      <c r="F2109" s="13" t="n">
        <v>0.681744</v>
      </c>
      <c r="G2109" s="13" t="n">
        <v>0.08405700000000001</v>
      </c>
      <c r="H2109" s="13" t="n">
        <v>0.146466</v>
      </c>
      <c r="I2109" s="13" t="n">
        <v>0.979517</v>
      </c>
      <c r="J2109" s="13" t="n">
        <v>0.04567</v>
      </c>
      <c r="K2109" s="13" t="n">
        <v>0.946505</v>
      </c>
      <c r="L2109" s="13" t="n">
        <v>0.243422</v>
      </c>
      <c r="M2109" s="13" t="n">
        <v>0.11697</v>
      </c>
      <c r="N2109" s="13" t="n">
        <v>0.730889</v>
      </c>
      <c r="O2109" s="9">
        <f>IF(C2109&lt;=1-Params!$B$4,0,MAX(0.1,ROUND(_xlfn.GAMMA.INV((C2109-(1-Params!$B$4))/Params!$B$4,Params!$B$5,Params!$B$6),1)))</f>
        <v/>
      </c>
      <c r="P2109" s="9">
        <f>IF(D2109&lt;=1-Params!$B$7,0,ROUND(_xlfn.GAMMA.INV((D2109-(1-Params!$B$7))/Params!$B$7,Params!$B$8,Params!$B$9),3))</f>
        <v/>
      </c>
      <c r="Q2109" s="9">
        <f>IF(E2109&lt;=1-Params!$B$4,0,MAX(0.1,ROUND(_xlfn.GAMMA.INV((E2109-(1-Params!$B$4))/Params!$B$4,Params!$B$5,Params!$B$6),1)))</f>
        <v/>
      </c>
      <c r="R2109" s="9">
        <f>IF(F2109&lt;=1-Params!$B$7,0,ROUND(_xlfn.GAMMA.INV((F2109-(1-Params!$B$7))/Params!$B$7,Params!$B$8,Params!$B$9),3))</f>
        <v/>
      </c>
      <c r="S2109" s="9">
        <f>IF(G2109&lt;=1-Params!$B$7,0,ROUND((Params!$B$10+Params!$B$11*G2109^Params!$B$12)*_xlfn.GAMMA.INV((G2109-(1-Params!$B$7))/Params!$B$7,Params!$B$8,Params!$B$9),3))</f>
        <v/>
      </c>
      <c r="T2109" s="9">
        <f>IF(H2109&lt;=1-Params!$B$4,0,MAX(0.1,ROUND((Params!$B$10+Params!$B$11*H2109^Params!$B$12)*_xlfn.GAMMA.INV((H2109-(1-Params!$B$4))/Params!$B$4,Params!$B$5,Params!$B$6),1)))</f>
        <v/>
      </c>
      <c r="U2109" s="9">
        <f>ROUND(_xlfn.NORM.INV(I2109,Params!$B$13,Params!$B$14),1)</f>
        <v/>
      </c>
      <c r="V2109" s="9">
        <f>ROUND(_xlfn.NORM.INV(J2109,Params!$B$15,Params!$B$16),2)</f>
        <v/>
      </c>
      <c r="W2109" s="9">
        <f>ROUND(_xlfn.NORM.INV(K2109,Params!$B$13,Params!$B$14),1)</f>
        <v/>
      </c>
      <c r="X2109" s="9">
        <f>ROUND(_xlfn.NORM.INV(L2109,Params!$B$15,Params!$B$16),2)</f>
        <v/>
      </c>
      <c r="Y2109" s="9">
        <f>ROUND(_xlfn.NORM.INV(M2109,Params!$B$15,Params!$B$16)+Params!$B$17+Params!$B$18*M2109,2)</f>
        <v/>
      </c>
      <c r="Z2109" s="9">
        <f>ROUND(_xlfn.NORM.INV(N2109,Params!$B$13,Params!$B$14)+Params!$B$17+Params!$B$18*N2109,1)</f>
        <v/>
      </c>
    </row>
    <row r="2110">
      <c r="A2110" s="11" t="n">
        <v>2109</v>
      </c>
      <c r="B2110" s="12">
        <f>INT((A2110-1)/122)+1</f>
        <v/>
      </c>
      <c r="C2110" s="13" t="n">
        <v>0.703563</v>
      </c>
      <c r="D2110" s="13" t="n">
        <v>0.243976</v>
      </c>
      <c r="E2110" s="13" t="n">
        <v>0.753332</v>
      </c>
      <c r="F2110" s="13" t="n">
        <v>0.92815</v>
      </c>
      <c r="G2110" s="13" t="n">
        <v>0.091017</v>
      </c>
      <c r="H2110" s="13" t="n">
        <v>0.661874</v>
      </c>
      <c r="I2110" s="13" t="n">
        <v>0.76949</v>
      </c>
      <c r="J2110" s="13" t="n">
        <v>0.016883</v>
      </c>
      <c r="K2110" s="13" t="n">
        <v>0.6049330000000001</v>
      </c>
      <c r="L2110" s="13" t="n">
        <v>0.571801</v>
      </c>
      <c r="M2110" s="13" t="n">
        <v>0.245058</v>
      </c>
      <c r="N2110" s="13" t="n">
        <v>0.234014</v>
      </c>
      <c r="O2110" s="9">
        <f>IF(C2110&lt;=1-Params!$B$4,0,MAX(0.1,ROUND(_xlfn.GAMMA.INV((C2110-(1-Params!$B$4))/Params!$B$4,Params!$B$5,Params!$B$6),1)))</f>
        <v/>
      </c>
      <c r="P2110" s="9">
        <f>IF(D2110&lt;=1-Params!$B$7,0,ROUND(_xlfn.GAMMA.INV((D2110-(1-Params!$B$7))/Params!$B$7,Params!$B$8,Params!$B$9),3))</f>
        <v/>
      </c>
      <c r="Q2110" s="9">
        <f>IF(E2110&lt;=1-Params!$B$4,0,MAX(0.1,ROUND(_xlfn.GAMMA.INV((E2110-(1-Params!$B$4))/Params!$B$4,Params!$B$5,Params!$B$6),1)))</f>
        <v/>
      </c>
      <c r="R2110" s="9">
        <f>IF(F2110&lt;=1-Params!$B$7,0,ROUND(_xlfn.GAMMA.INV((F2110-(1-Params!$B$7))/Params!$B$7,Params!$B$8,Params!$B$9),3))</f>
        <v/>
      </c>
      <c r="S2110" s="9">
        <f>IF(G2110&lt;=1-Params!$B$7,0,ROUND((Params!$B$10+Params!$B$11*G2110^Params!$B$12)*_xlfn.GAMMA.INV((G2110-(1-Params!$B$7))/Params!$B$7,Params!$B$8,Params!$B$9),3))</f>
        <v/>
      </c>
      <c r="T2110" s="9">
        <f>IF(H2110&lt;=1-Params!$B$4,0,MAX(0.1,ROUND((Params!$B$10+Params!$B$11*H2110^Params!$B$12)*_xlfn.GAMMA.INV((H2110-(1-Params!$B$4))/Params!$B$4,Params!$B$5,Params!$B$6),1)))</f>
        <v/>
      </c>
      <c r="U2110" s="9">
        <f>ROUND(_xlfn.NORM.INV(I2110,Params!$B$13,Params!$B$14),1)</f>
        <v/>
      </c>
      <c r="V2110" s="9">
        <f>ROUND(_xlfn.NORM.INV(J2110,Params!$B$15,Params!$B$16),2)</f>
        <v/>
      </c>
      <c r="W2110" s="9">
        <f>ROUND(_xlfn.NORM.INV(K2110,Params!$B$13,Params!$B$14),1)</f>
        <v/>
      </c>
      <c r="X2110" s="9">
        <f>ROUND(_xlfn.NORM.INV(L2110,Params!$B$15,Params!$B$16),2)</f>
        <v/>
      </c>
      <c r="Y2110" s="9">
        <f>ROUND(_xlfn.NORM.INV(M2110,Params!$B$15,Params!$B$16)+Params!$B$17+Params!$B$18*M2110,2)</f>
        <v/>
      </c>
      <c r="Z2110" s="9">
        <f>ROUND(_xlfn.NORM.INV(N2110,Params!$B$13,Params!$B$14)+Params!$B$17+Params!$B$18*N2110,1)</f>
        <v/>
      </c>
    </row>
    <row r="2111">
      <c r="A2111" s="11" t="n">
        <v>2110</v>
      </c>
      <c r="B2111" s="12">
        <f>INT((A2111-1)/122)+1</f>
        <v/>
      </c>
      <c r="C2111" s="13" t="n">
        <v>0.400176</v>
      </c>
      <c r="D2111" s="13" t="n">
        <v>0.294508</v>
      </c>
      <c r="E2111" s="13" t="n">
        <v>0.333783</v>
      </c>
      <c r="F2111" s="13" t="n">
        <v>0.735607</v>
      </c>
      <c r="G2111" s="13" t="n">
        <v>0.375003</v>
      </c>
      <c r="H2111" s="13" t="n">
        <v>0.624082</v>
      </c>
      <c r="I2111" s="13" t="n">
        <v>0.30535</v>
      </c>
      <c r="J2111" s="13" t="n">
        <v>0.134131</v>
      </c>
      <c r="K2111" s="13" t="n">
        <v>0.773437</v>
      </c>
      <c r="L2111" s="13" t="n">
        <v>0.860541</v>
      </c>
      <c r="M2111" s="13" t="n">
        <v>0.480187</v>
      </c>
      <c r="N2111" s="13" t="n">
        <v>0.262805</v>
      </c>
      <c r="O2111" s="9">
        <f>IF(C2111&lt;=1-Params!$B$4,0,MAX(0.1,ROUND(_xlfn.GAMMA.INV((C2111-(1-Params!$B$4))/Params!$B$4,Params!$B$5,Params!$B$6),1)))</f>
        <v/>
      </c>
      <c r="P2111" s="9">
        <f>IF(D2111&lt;=1-Params!$B$7,0,ROUND(_xlfn.GAMMA.INV((D2111-(1-Params!$B$7))/Params!$B$7,Params!$B$8,Params!$B$9),3))</f>
        <v/>
      </c>
      <c r="Q2111" s="9">
        <f>IF(E2111&lt;=1-Params!$B$4,0,MAX(0.1,ROUND(_xlfn.GAMMA.INV((E2111-(1-Params!$B$4))/Params!$B$4,Params!$B$5,Params!$B$6),1)))</f>
        <v/>
      </c>
      <c r="R2111" s="9">
        <f>IF(F2111&lt;=1-Params!$B$7,0,ROUND(_xlfn.GAMMA.INV((F2111-(1-Params!$B$7))/Params!$B$7,Params!$B$8,Params!$B$9),3))</f>
        <v/>
      </c>
      <c r="S2111" s="9">
        <f>IF(G2111&lt;=1-Params!$B$7,0,ROUND((Params!$B$10+Params!$B$11*G2111^Params!$B$12)*_xlfn.GAMMA.INV((G2111-(1-Params!$B$7))/Params!$B$7,Params!$B$8,Params!$B$9),3))</f>
        <v/>
      </c>
      <c r="T2111" s="9">
        <f>IF(H2111&lt;=1-Params!$B$4,0,MAX(0.1,ROUND((Params!$B$10+Params!$B$11*H2111^Params!$B$12)*_xlfn.GAMMA.INV((H2111-(1-Params!$B$4))/Params!$B$4,Params!$B$5,Params!$B$6),1)))</f>
        <v/>
      </c>
      <c r="U2111" s="9">
        <f>ROUND(_xlfn.NORM.INV(I2111,Params!$B$13,Params!$B$14),1)</f>
        <v/>
      </c>
      <c r="V2111" s="9">
        <f>ROUND(_xlfn.NORM.INV(J2111,Params!$B$15,Params!$B$16),2)</f>
        <v/>
      </c>
      <c r="W2111" s="9">
        <f>ROUND(_xlfn.NORM.INV(K2111,Params!$B$13,Params!$B$14),1)</f>
        <v/>
      </c>
      <c r="X2111" s="9">
        <f>ROUND(_xlfn.NORM.INV(L2111,Params!$B$15,Params!$B$16),2)</f>
        <v/>
      </c>
      <c r="Y2111" s="9">
        <f>ROUND(_xlfn.NORM.INV(M2111,Params!$B$15,Params!$B$16)+Params!$B$17+Params!$B$18*M2111,2)</f>
        <v/>
      </c>
      <c r="Z2111" s="9">
        <f>ROUND(_xlfn.NORM.INV(N2111,Params!$B$13,Params!$B$14)+Params!$B$17+Params!$B$18*N2111,1)</f>
        <v/>
      </c>
    </row>
    <row r="2112">
      <c r="A2112" s="11" t="n">
        <v>2111</v>
      </c>
      <c r="B2112" s="12">
        <f>INT((A2112-1)/122)+1</f>
        <v/>
      </c>
      <c r="C2112" s="13" t="n">
        <v>0.837595</v>
      </c>
      <c r="D2112" s="13" t="n">
        <v>0.226982</v>
      </c>
      <c r="E2112" s="13" t="n">
        <v>0.698218</v>
      </c>
      <c r="F2112" s="13" t="n">
        <v>0.61167</v>
      </c>
      <c r="G2112" s="13" t="n">
        <v>0.710876</v>
      </c>
      <c r="H2112" s="13" t="n">
        <v>0.883639</v>
      </c>
      <c r="I2112" s="13" t="n">
        <v>0.118596</v>
      </c>
      <c r="J2112" s="13" t="n">
        <v>0.027805</v>
      </c>
      <c r="K2112" s="13" t="n">
        <v>0.729515</v>
      </c>
      <c r="L2112" s="13" t="n">
        <v>0.6430900000000001</v>
      </c>
      <c r="M2112" s="13" t="n">
        <v>0.611371</v>
      </c>
      <c r="N2112" s="13" t="n">
        <v>0.563216</v>
      </c>
      <c r="O2112" s="9">
        <f>IF(C2112&lt;=1-Params!$B$4,0,MAX(0.1,ROUND(_xlfn.GAMMA.INV((C2112-(1-Params!$B$4))/Params!$B$4,Params!$B$5,Params!$B$6),1)))</f>
        <v/>
      </c>
      <c r="P2112" s="9">
        <f>IF(D2112&lt;=1-Params!$B$7,0,ROUND(_xlfn.GAMMA.INV((D2112-(1-Params!$B$7))/Params!$B$7,Params!$B$8,Params!$B$9),3))</f>
        <v/>
      </c>
      <c r="Q2112" s="9">
        <f>IF(E2112&lt;=1-Params!$B$4,0,MAX(0.1,ROUND(_xlfn.GAMMA.INV((E2112-(1-Params!$B$4))/Params!$B$4,Params!$B$5,Params!$B$6),1)))</f>
        <v/>
      </c>
      <c r="R2112" s="9">
        <f>IF(F2112&lt;=1-Params!$B$7,0,ROUND(_xlfn.GAMMA.INV((F2112-(1-Params!$B$7))/Params!$B$7,Params!$B$8,Params!$B$9),3))</f>
        <v/>
      </c>
      <c r="S2112" s="9">
        <f>IF(G2112&lt;=1-Params!$B$7,0,ROUND((Params!$B$10+Params!$B$11*G2112^Params!$B$12)*_xlfn.GAMMA.INV((G2112-(1-Params!$B$7))/Params!$B$7,Params!$B$8,Params!$B$9),3))</f>
        <v/>
      </c>
      <c r="T2112" s="9">
        <f>IF(H2112&lt;=1-Params!$B$4,0,MAX(0.1,ROUND((Params!$B$10+Params!$B$11*H2112^Params!$B$12)*_xlfn.GAMMA.INV((H2112-(1-Params!$B$4))/Params!$B$4,Params!$B$5,Params!$B$6),1)))</f>
        <v/>
      </c>
      <c r="U2112" s="9">
        <f>ROUND(_xlfn.NORM.INV(I2112,Params!$B$13,Params!$B$14),1)</f>
        <v/>
      </c>
      <c r="V2112" s="9">
        <f>ROUND(_xlfn.NORM.INV(J2112,Params!$B$15,Params!$B$16),2)</f>
        <v/>
      </c>
      <c r="W2112" s="9">
        <f>ROUND(_xlfn.NORM.INV(K2112,Params!$B$13,Params!$B$14),1)</f>
        <v/>
      </c>
      <c r="X2112" s="9">
        <f>ROUND(_xlfn.NORM.INV(L2112,Params!$B$15,Params!$B$16),2)</f>
        <v/>
      </c>
      <c r="Y2112" s="9">
        <f>ROUND(_xlfn.NORM.INV(M2112,Params!$B$15,Params!$B$16)+Params!$B$17+Params!$B$18*M2112,2)</f>
        <v/>
      </c>
      <c r="Z2112" s="9">
        <f>ROUND(_xlfn.NORM.INV(N2112,Params!$B$13,Params!$B$14)+Params!$B$17+Params!$B$18*N2112,1)</f>
        <v/>
      </c>
    </row>
    <row r="2113">
      <c r="A2113" s="11" t="n">
        <v>2112</v>
      </c>
      <c r="B2113" s="12">
        <f>INT((A2113-1)/122)+1</f>
        <v/>
      </c>
      <c r="C2113" s="13" t="n">
        <v>0.396598</v>
      </c>
      <c r="D2113" s="13" t="n">
        <v>0.272179</v>
      </c>
      <c r="E2113" s="13" t="n">
        <v>0.404089</v>
      </c>
      <c r="F2113" s="13" t="n">
        <v>0.771983</v>
      </c>
      <c r="G2113" s="13" t="n">
        <v>0.648008</v>
      </c>
      <c r="H2113" s="13" t="n">
        <v>0.14302</v>
      </c>
      <c r="I2113" s="13" t="n">
        <v>0.07521899999999999</v>
      </c>
      <c r="J2113" s="13" t="n">
        <v>0.163207</v>
      </c>
      <c r="K2113" s="13" t="n">
        <v>0.895564</v>
      </c>
      <c r="L2113" s="13" t="n">
        <v>0.187189</v>
      </c>
      <c r="M2113" s="13" t="n">
        <v>0.613908</v>
      </c>
      <c r="N2113" s="13" t="n">
        <v>0.546892</v>
      </c>
      <c r="O2113" s="9">
        <f>IF(C2113&lt;=1-Params!$B$4,0,MAX(0.1,ROUND(_xlfn.GAMMA.INV((C2113-(1-Params!$B$4))/Params!$B$4,Params!$B$5,Params!$B$6),1)))</f>
        <v/>
      </c>
      <c r="P2113" s="9">
        <f>IF(D2113&lt;=1-Params!$B$7,0,ROUND(_xlfn.GAMMA.INV((D2113-(1-Params!$B$7))/Params!$B$7,Params!$B$8,Params!$B$9),3))</f>
        <v/>
      </c>
      <c r="Q2113" s="9">
        <f>IF(E2113&lt;=1-Params!$B$4,0,MAX(0.1,ROUND(_xlfn.GAMMA.INV((E2113-(1-Params!$B$4))/Params!$B$4,Params!$B$5,Params!$B$6),1)))</f>
        <v/>
      </c>
      <c r="R2113" s="9">
        <f>IF(F2113&lt;=1-Params!$B$7,0,ROUND(_xlfn.GAMMA.INV((F2113-(1-Params!$B$7))/Params!$B$7,Params!$B$8,Params!$B$9),3))</f>
        <v/>
      </c>
      <c r="S2113" s="9">
        <f>IF(G2113&lt;=1-Params!$B$7,0,ROUND((Params!$B$10+Params!$B$11*G2113^Params!$B$12)*_xlfn.GAMMA.INV((G2113-(1-Params!$B$7))/Params!$B$7,Params!$B$8,Params!$B$9),3))</f>
        <v/>
      </c>
      <c r="T2113" s="9">
        <f>IF(H2113&lt;=1-Params!$B$4,0,MAX(0.1,ROUND((Params!$B$10+Params!$B$11*H2113^Params!$B$12)*_xlfn.GAMMA.INV((H2113-(1-Params!$B$4))/Params!$B$4,Params!$B$5,Params!$B$6),1)))</f>
        <v/>
      </c>
      <c r="U2113" s="9">
        <f>ROUND(_xlfn.NORM.INV(I2113,Params!$B$13,Params!$B$14),1)</f>
        <v/>
      </c>
      <c r="V2113" s="9">
        <f>ROUND(_xlfn.NORM.INV(J2113,Params!$B$15,Params!$B$16),2)</f>
        <v/>
      </c>
      <c r="W2113" s="9">
        <f>ROUND(_xlfn.NORM.INV(K2113,Params!$B$13,Params!$B$14),1)</f>
        <v/>
      </c>
      <c r="X2113" s="9">
        <f>ROUND(_xlfn.NORM.INV(L2113,Params!$B$15,Params!$B$16),2)</f>
        <v/>
      </c>
      <c r="Y2113" s="9">
        <f>ROUND(_xlfn.NORM.INV(M2113,Params!$B$15,Params!$B$16)+Params!$B$17+Params!$B$18*M2113,2)</f>
        <v/>
      </c>
      <c r="Z2113" s="9">
        <f>ROUND(_xlfn.NORM.INV(N2113,Params!$B$13,Params!$B$14)+Params!$B$17+Params!$B$18*N2113,1)</f>
        <v/>
      </c>
    </row>
    <row r="2114">
      <c r="A2114" s="11" t="n">
        <v>2113</v>
      </c>
      <c r="B2114" s="12">
        <f>INT((A2114-1)/122)+1</f>
        <v/>
      </c>
      <c r="C2114" s="13" t="n">
        <v>0.839718</v>
      </c>
      <c r="D2114" s="13" t="n">
        <v>0.142841</v>
      </c>
      <c r="E2114" s="13" t="n">
        <v>0.836175</v>
      </c>
      <c r="F2114" s="13" t="n">
        <v>0.76423</v>
      </c>
      <c r="G2114" s="13" t="n">
        <v>0.738248</v>
      </c>
      <c r="H2114" s="13" t="n">
        <v>0.430028</v>
      </c>
      <c r="I2114" s="13" t="n">
        <v>0.489131</v>
      </c>
      <c r="J2114" s="13" t="n">
        <v>0.23515</v>
      </c>
      <c r="K2114" s="13" t="n">
        <v>0.8765540000000001</v>
      </c>
      <c r="L2114" s="13" t="n">
        <v>0.329447</v>
      </c>
      <c r="M2114" s="13" t="n">
        <v>0.309927</v>
      </c>
      <c r="N2114" s="13" t="n">
        <v>0.354694</v>
      </c>
      <c r="O2114" s="9">
        <f>IF(C2114&lt;=1-Params!$B$4,0,MAX(0.1,ROUND(_xlfn.GAMMA.INV((C2114-(1-Params!$B$4))/Params!$B$4,Params!$B$5,Params!$B$6),1)))</f>
        <v/>
      </c>
      <c r="P2114" s="9">
        <f>IF(D2114&lt;=1-Params!$B$7,0,ROUND(_xlfn.GAMMA.INV((D2114-(1-Params!$B$7))/Params!$B$7,Params!$B$8,Params!$B$9),3))</f>
        <v/>
      </c>
      <c r="Q2114" s="9">
        <f>IF(E2114&lt;=1-Params!$B$4,0,MAX(0.1,ROUND(_xlfn.GAMMA.INV((E2114-(1-Params!$B$4))/Params!$B$4,Params!$B$5,Params!$B$6),1)))</f>
        <v/>
      </c>
      <c r="R2114" s="9">
        <f>IF(F2114&lt;=1-Params!$B$7,0,ROUND(_xlfn.GAMMA.INV((F2114-(1-Params!$B$7))/Params!$B$7,Params!$B$8,Params!$B$9),3))</f>
        <v/>
      </c>
      <c r="S2114" s="9">
        <f>IF(G2114&lt;=1-Params!$B$7,0,ROUND((Params!$B$10+Params!$B$11*G2114^Params!$B$12)*_xlfn.GAMMA.INV((G2114-(1-Params!$B$7))/Params!$B$7,Params!$B$8,Params!$B$9),3))</f>
        <v/>
      </c>
      <c r="T2114" s="9">
        <f>IF(H2114&lt;=1-Params!$B$4,0,MAX(0.1,ROUND((Params!$B$10+Params!$B$11*H2114^Params!$B$12)*_xlfn.GAMMA.INV((H2114-(1-Params!$B$4))/Params!$B$4,Params!$B$5,Params!$B$6),1)))</f>
        <v/>
      </c>
      <c r="U2114" s="9">
        <f>ROUND(_xlfn.NORM.INV(I2114,Params!$B$13,Params!$B$14),1)</f>
        <v/>
      </c>
      <c r="V2114" s="9">
        <f>ROUND(_xlfn.NORM.INV(J2114,Params!$B$15,Params!$B$16),2)</f>
        <v/>
      </c>
      <c r="W2114" s="9">
        <f>ROUND(_xlfn.NORM.INV(K2114,Params!$B$13,Params!$B$14),1)</f>
        <v/>
      </c>
      <c r="X2114" s="9">
        <f>ROUND(_xlfn.NORM.INV(L2114,Params!$B$15,Params!$B$16),2)</f>
        <v/>
      </c>
      <c r="Y2114" s="9">
        <f>ROUND(_xlfn.NORM.INV(M2114,Params!$B$15,Params!$B$16)+Params!$B$17+Params!$B$18*M2114,2)</f>
        <v/>
      </c>
      <c r="Z2114" s="9">
        <f>ROUND(_xlfn.NORM.INV(N2114,Params!$B$13,Params!$B$14)+Params!$B$17+Params!$B$18*N2114,1)</f>
        <v/>
      </c>
    </row>
    <row r="2115">
      <c r="A2115" s="11" t="n">
        <v>2114</v>
      </c>
      <c r="B2115" s="12">
        <f>INT((A2115-1)/122)+1</f>
        <v/>
      </c>
      <c r="C2115" s="13" t="n">
        <v>0.557558</v>
      </c>
      <c r="D2115" s="13" t="n">
        <v>0.055839</v>
      </c>
      <c r="E2115" s="13" t="n">
        <v>0.696913</v>
      </c>
      <c r="F2115" s="13" t="n">
        <v>0.893066</v>
      </c>
      <c r="G2115" s="13" t="n">
        <v>0.778852</v>
      </c>
      <c r="H2115" s="13" t="n">
        <v>0.5119010000000001</v>
      </c>
      <c r="I2115" s="13" t="n">
        <v>0.569844</v>
      </c>
      <c r="J2115" s="13" t="n">
        <v>0.130583</v>
      </c>
      <c r="K2115" s="13" t="n">
        <v>0.898425</v>
      </c>
      <c r="L2115" s="13" t="n">
        <v>0.5854</v>
      </c>
      <c r="M2115" s="13" t="n">
        <v>0.6254690000000001</v>
      </c>
      <c r="N2115" s="13" t="n">
        <v>0.081597</v>
      </c>
      <c r="O2115" s="9">
        <f>IF(C2115&lt;=1-Params!$B$4,0,MAX(0.1,ROUND(_xlfn.GAMMA.INV((C2115-(1-Params!$B$4))/Params!$B$4,Params!$B$5,Params!$B$6),1)))</f>
        <v/>
      </c>
      <c r="P2115" s="9">
        <f>IF(D2115&lt;=1-Params!$B$7,0,ROUND(_xlfn.GAMMA.INV((D2115-(1-Params!$B$7))/Params!$B$7,Params!$B$8,Params!$B$9),3))</f>
        <v/>
      </c>
      <c r="Q2115" s="9">
        <f>IF(E2115&lt;=1-Params!$B$4,0,MAX(0.1,ROUND(_xlfn.GAMMA.INV((E2115-(1-Params!$B$4))/Params!$B$4,Params!$B$5,Params!$B$6),1)))</f>
        <v/>
      </c>
      <c r="R2115" s="9">
        <f>IF(F2115&lt;=1-Params!$B$7,0,ROUND(_xlfn.GAMMA.INV((F2115-(1-Params!$B$7))/Params!$B$7,Params!$B$8,Params!$B$9),3))</f>
        <v/>
      </c>
      <c r="S2115" s="9">
        <f>IF(G2115&lt;=1-Params!$B$7,0,ROUND((Params!$B$10+Params!$B$11*G2115^Params!$B$12)*_xlfn.GAMMA.INV((G2115-(1-Params!$B$7))/Params!$B$7,Params!$B$8,Params!$B$9),3))</f>
        <v/>
      </c>
      <c r="T2115" s="9">
        <f>IF(H2115&lt;=1-Params!$B$4,0,MAX(0.1,ROUND((Params!$B$10+Params!$B$11*H2115^Params!$B$12)*_xlfn.GAMMA.INV((H2115-(1-Params!$B$4))/Params!$B$4,Params!$B$5,Params!$B$6),1)))</f>
        <v/>
      </c>
      <c r="U2115" s="9">
        <f>ROUND(_xlfn.NORM.INV(I2115,Params!$B$13,Params!$B$14),1)</f>
        <v/>
      </c>
      <c r="V2115" s="9">
        <f>ROUND(_xlfn.NORM.INV(J2115,Params!$B$15,Params!$B$16),2)</f>
        <v/>
      </c>
      <c r="W2115" s="9">
        <f>ROUND(_xlfn.NORM.INV(K2115,Params!$B$13,Params!$B$14),1)</f>
        <v/>
      </c>
      <c r="X2115" s="9">
        <f>ROUND(_xlfn.NORM.INV(L2115,Params!$B$15,Params!$B$16),2)</f>
        <v/>
      </c>
      <c r="Y2115" s="9">
        <f>ROUND(_xlfn.NORM.INV(M2115,Params!$B$15,Params!$B$16)+Params!$B$17+Params!$B$18*M2115,2)</f>
        <v/>
      </c>
      <c r="Z2115" s="9">
        <f>ROUND(_xlfn.NORM.INV(N2115,Params!$B$13,Params!$B$14)+Params!$B$17+Params!$B$18*N2115,1)</f>
        <v/>
      </c>
    </row>
    <row r="2116">
      <c r="A2116" s="11" t="n">
        <v>2115</v>
      </c>
      <c r="B2116" s="12">
        <f>INT((A2116-1)/122)+1</f>
        <v/>
      </c>
      <c r="C2116" s="13" t="n">
        <v>0.168358</v>
      </c>
      <c r="D2116" s="13" t="n">
        <v>0.010603</v>
      </c>
      <c r="E2116" s="13" t="n">
        <v>0.707099</v>
      </c>
      <c r="F2116" s="13" t="n">
        <v>0.859496</v>
      </c>
      <c r="G2116" s="13" t="n">
        <v>0.930925</v>
      </c>
      <c r="H2116" s="13" t="n">
        <v>0.811129</v>
      </c>
      <c r="I2116" s="13" t="n">
        <v>0.22401</v>
      </c>
      <c r="J2116" s="13" t="n">
        <v>0.11759</v>
      </c>
      <c r="K2116" s="13" t="n">
        <v>0.907623</v>
      </c>
      <c r="L2116" s="13" t="n">
        <v>0.170252</v>
      </c>
      <c r="M2116" s="13" t="n">
        <v>0.48269</v>
      </c>
      <c r="N2116" s="13" t="n">
        <v>0.048457</v>
      </c>
      <c r="O2116" s="9">
        <f>IF(C2116&lt;=1-Params!$B$4,0,MAX(0.1,ROUND(_xlfn.GAMMA.INV((C2116-(1-Params!$B$4))/Params!$B$4,Params!$B$5,Params!$B$6),1)))</f>
        <v/>
      </c>
      <c r="P2116" s="9">
        <f>IF(D2116&lt;=1-Params!$B$7,0,ROUND(_xlfn.GAMMA.INV((D2116-(1-Params!$B$7))/Params!$B$7,Params!$B$8,Params!$B$9),3))</f>
        <v/>
      </c>
      <c r="Q2116" s="9">
        <f>IF(E2116&lt;=1-Params!$B$4,0,MAX(0.1,ROUND(_xlfn.GAMMA.INV((E2116-(1-Params!$B$4))/Params!$B$4,Params!$B$5,Params!$B$6),1)))</f>
        <v/>
      </c>
      <c r="R2116" s="9">
        <f>IF(F2116&lt;=1-Params!$B$7,0,ROUND(_xlfn.GAMMA.INV((F2116-(1-Params!$B$7))/Params!$B$7,Params!$B$8,Params!$B$9),3))</f>
        <v/>
      </c>
      <c r="S2116" s="9">
        <f>IF(G2116&lt;=1-Params!$B$7,0,ROUND((Params!$B$10+Params!$B$11*G2116^Params!$B$12)*_xlfn.GAMMA.INV((G2116-(1-Params!$B$7))/Params!$B$7,Params!$B$8,Params!$B$9),3))</f>
        <v/>
      </c>
      <c r="T2116" s="9">
        <f>IF(H2116&lt;=1-Params!$B$4,0,MAX(0.1,ROUND((Params!$B$10+Params!$B$11*H2116^Params!$B$12)*_xlfn.GAMMA.INV((H2116-(1-Params!$B$4))/Params!$B$4,Params!$B$5,Params!$B$6),1)))</f>
        <v/>
      </c>
      <c r="U2116" s="9">
        <f>ROUND(_xlfn.NORM.INV(I2116,Params!$B$13,Params!$B$14),1)</f>
        <v/>
      </c>
      <c r="V2116" s="9">
        <f>ROUND(_xlfn.NORM.INV(J2116,Params!$B$15,Params!$B$16),2)</f>
        <v/>
      </c>
      <c r="W2116" s="9">
        <f>ROUND(_xlfn.NORM.INV(K2116,Params!$B$13,Params!$B$14),1)</f>
        <v/>
      </c>
      <c r="X2116" s="9">
        <f>ROUND(_xlfn.NORM.INV(L2116,Params!$B$15,Params!$B$16),2)</f>
        <v/>
      </c>
      <c r="Y2116" s="9">
        <f>ROUND(_xlfn.NORM.INV(M2116,Params!$B$15,Params!$B$16)+Params!$B$17+Params!$B$18*M2116,2)</f>
        <v/>
      </c>
      <c r="Z2116" s="9">
        <f>ROUND(_xlfn.NORM.INV(N2116,Params!$B$13,Params!$B$14)+Params!$B$17+Params!$B$18*N2116,1)</f>
        <v/>
      </c>
    </row>
    <row r="2117">
      <c r="A2117" s="11" t="n">
        <v>2116</v>
      </c>
      <c r="B2117" s="12">
        <f>INT((A2117-1)/122)+1</f>
        <v/>
      </c>
      <c r="C2117" s="13" t="n">
        <v>0.442393</v>
      </c>
      <c r="D2117" s="13" t="n">
        <v>0.460812</v>
      </c>
      <c r="E2117" s="13" t="n">
        <v>0.5159049999999999</v>
      </c>
      <c r="F2117" s="13" t="n">
        <v>0.938411</v>
      </c>
      <c r="G2117" s="13" t="n">
        <v>0.953438</v>
      </c>
      <c r="H2117" s="13" t="n">
        <v>0.938198</v>
      </c>
      <c r="I2117" s="13" t="n">
        <v>0.275701</v>
      </c>
      <c r="J2117" s="13" t="n">
        <v>0.122807</v>
      </c>
      <c r="K2117" s="13" t="n">
        <v>0.724853</v>
      </c>
      <c r="L2117" s="13" t="n">
        <v>0.42255</v>
      </c>
      <c r="M2117" s="13" t="n">
        <v>0.800522</v>
      </c>
      <c r="N2117" s="13" t="n">
        <v>0.472286</v>
      </c>
      <c r="O2117" s="9">
        <f>IF(C2117&lt;=1-Params!$B$4,0,MAX(0.1,ROUND(_xlfn.GAMMA.INV((C2117-(1-Params!$B$4))/Params!$B$4,Params!$B$5,Params!$B$6),1)))</f>
        <v/>
      </c>
      <c r="P2117" s="9">
        <f>IF(D2117&lt;=1-Params!$B$7,0,ROUND(_xlfn.GAMMA.INV((D2117-(1-Params!$B$7))/Params!$B$7,Params!$B$8,Params!$B$9),3))</f>
        <v/>
      </c>
      <c r="Q2117" s="9">
        <f>IF(E2117&lt;=1-Params!$B$4,0,MAX(0.1,ROUND(_xlfn.GAMMA.INV((E2117-(1-Params!$B$4))/Params!$B$4,Params!$B$5,Params!$B$6),1)))</f>
        <v/>
      </c>
      <c r="R2117" s="9">
        <f>IF(F2117&lt;=1-Params!$B$7,0,ROUND(_xlfn.GAMMA.INV((F2117-(1-Params!$B$7))/Params!$B$7,Params!$B$8,Params!$B$9),3))</f>
        <v/>
      </c>
      <c r="S2117" s="9">
        <f>IF(G2117&lt;=1-Params!$B$7,0,ROUND((Params!$B$10+Params!$B$11*G2117^Params!$B$12)*_xlfn.GAMMA.INV((G2117-(1-Params!$B$7))/Params!$B$7,Params!$B$8,Params!$B$9),3))</f>
        <v/>
      </c>
      <c r="T2117" s="9">
        <f>IF(H2117&lt;=1-Params!$B$4,0,MAX(0.1,ROUND((Params!$B$10+Params!$B$11*H2117^Params!$B$12)*_xlfn.GAMMA.INV((H2117-(1-Params!$B$4))/Params!$B$4,Params!$B$5,Params!$B$6),1)))</f>
        <v/>
      </c>
      <c r="U2117" s="9">
        <f>ROUND(_xlfn.NORM.INV(I2117,Params!$B$13,Params!$B$14),1)</f>
        <v/>
      </c>
      <c r="V2117" s="9">
        <f>ROUND(_xlfn.NORM.INV(J2117,Params!$B$15,Params!$B$16),2)</f>
        <v/>
      </c>
      <c r="W2117" s="9">
        <f>ROUND(_xlfn.NORM.INV(K2117,Params!$B$13,Params!$B$14),1)</f>
        <v/>
      </c>
      <c r="X2117" s="9">
        <f>ROUND(_xlfn.NORM.INV(L2117,Params!$B$15,Params!$B$16),2)</f>
        <v/>
      </c>
      <c r="Y2117" s="9">
        <f>ROUND(_xlfn.NORM.INV(M2117,Params!$B$15,Params!$B$16)+Params!$B$17+Params!$B$18*M2117,2)</f>
        <v/>
      </c>
      <c r="Z2117" s="9">
        <f>ROUND(_xlfn.NORM.INV(N2117,Params!$B$13,Params!$B$14)+Params!$B$17+Params!$B$18*N2117,1)</f>
        <v/>
      </c>
    </row>
    <row r="2118">
      <c r="A2118" s="11" t="n">
        <v>2117</v>
      </c>
      <c r="B2118" s="12">
        <f>INT((A2118-1)/122)+1</f>
        <v/>
      </c>
      <c r="C2118" s="13" t="n">
        <v>0.64732</v>
      </c>
      <c r="D2118" s="13" t="n">
        <v>0.649396</v>
      </c>
      <c r="E2118" s="13" t="n">
        <v>0.336401</v>
      </c>
      <c r="F2118" s="13" t="n">
        <v>0.197991</v>
      </c>
      <c r="G2118" s="13" t="n">
        <v>0.238694</v>
      </c>
      <c r="H2118" s="13" t="n">
        <v>0.25372</v>
      </c>
      <c r="I2118" s="13" t="n">
        <v>0.192065</v>
      </c>
      <c r="J2118" s="13" t="n">
        <v>0.166551</v>
      </c>
      <c r="K2118" s="13" t="n">
        <v>0.57673</v>
      </c>
      <c r="L2118" s="13" t="n">
        <v>0.157721</v>
      </c>
      <c r="M2118" s="13" t="n">
        <v>0.741243</v>
      </c>
      <c r="N2118" s="13" t="n">
        <v>0.714908</v>
      </c>
      <c r="O2118" s="9">
        <f>IF(C2118&lt;=1-Params!$B$4,0,MAX(0.1,ROUND(_xlfn.GAMMA.INV((C2118-(1-Params!$B$4))/Params!$B$4,Params!$B$5,Params!$B$6),1)))</f>
        <v/>
      </c>
      <c r="P2118" s="9">
        <f>IF(D2118&lt;=1-Params!$B$7,0,ROUND(_xlfn.GAMMA.INV((D2118-(1-Params!$B$7))/Params!$B$7,Params!$B$8,Params!$B$9),3))</f>
        <v/>
      </c>
      <c r="Q2118" s="9">
        <f>IF(E2118&lt;=1-Params!$B$4,0,MAX(0.1,ROUND(_xlfn.GAMMA.INV((E2118-(1-Params!$B$4))/Params!$B$4,Params!$B$5,Params!$B$6),1)))</f>
        <v/>
      </c>
      <c r="R2118" s="9">
        <f>IF(F2118&lt;=1-Params!$B$7,0,ROUND(_xlfn.GAMMA.INV((F2118-(1-Params!$B$7))/Params!$B$7,Params!$B$8,Params!$B$9),3))</f>
        <v/>
      </c>
      <c r="S2118" s="9">
        <f>IF(G2118&lt;=1-Params!$B$7,0,ROUND((Params!$B$10+Params!$B$11*G2118^Params!$B$12)*_xlfn.GAMMA.INV((G2118-(1-Params!$B$7))/Params!$B$7,Params!$B$8,Params!$B$9),3))</f>
        <v/>
      </c>
      <c r="T2118" s="9">
        <f>IF(H2118&lt;=1-Params!$B$4,0,MAX(0.1,ROUND((Params!$B$10+Params!$B$11*H2118^Params!$B$12)*_xlfn.GAMMA.INV((H2118-(1-Params!$B$4))/Params!$B$4,Params!$B$5,Params!$B$6),1)))</f>
        <v/>
      </c>
      <c r="U2118" s="9">
        <f>ROUND(_xlfn.NORM.INV(I2118,Params!$B$13,Params!$B$14),1)</f>
        <v/>
      </c>
      <c r="V2118" s="9">
        <f>ROUND(_xlfn.NORM.INV(J2118,Params!$B$15,Params!$B$16),2)</f>
        <v/>
      </c>
      <c r="W2118" s="9">
        <f>ROUND(_xlfn.NORM.INV(K2118,Params!$B$13,Params!$B$14),1)</f>
        <v/>
      </c>
      <c r="X2118" s="9">
        <f>ROUND(_xlfn.NORM.INV(L2118,Params!$B$15,Params!$B$16),2)</f>
        <v/>
      </c>
      <c r="Y2118" s="9">
        <f>ROUND(_xlfn.NORM.INV(M2118,Params!$B$15,Params!$B$16)+Params!$B$17+Params!$B$18*M2118,2)</f>
        <v/>
      </c>
      <c r="Z2118" s="9">
        <f>ROUND(_xlfn.NORM.INV(N2118,Params!$B$13,Params!$B$14)+Params!$B$17+Params!$B$18*N2118,1)</f>
        <v/>
      </c>
    </row>
    <row r="2119">
      <c r="A2119" s="11" t="n">
        <v>2118</v>
      </c>
      <c r="B2119" s="12">
        <f>INT((A2119-1)/122)+1</f>
        <v/>
      </c>
      <c r="C2119" s="13" t="n">
        <v>0.508415</v>
      </c>
      <c r="D2119" s="13" t="n">
        <v>0.206101</v>
      </c>
      <c r="E2119" s="13" t="n">
        <v>0.32668</v>
      </c>
      <c r="F2119" s="13" t="n">
        <v>0.196351</v>
      </c>
      <c r="G2119" s="13" t="n">
        <v>0.184105</v>
      </c>
      <c r="H2119" s="13" t="n">
        <v>0.10345</v>
      </c>
      <c r="I2119" s="13" t="n">
        <v>0.442922</v>
      </c>
      <c r="J2119" s="13" t="n">
        <v>0.38312</v>
      </c>
      <c r="K2119" s="13" t="n">
        <v>0.390328</v>
      </c>
      <c r="L2119" s="13" t="n">
        <v>0.223943</v>
      </c>
      <c r="M2119" s="13" t="n">
        <v>0.555226</v>
      </c>
      <c r="N2119" s="13" t="n">
        <v>0.301727</v>
      </c>
      <c r="O2119" s="9">
        <f>IF(C2119&lt;=1-Params!$B$4,0,MAX(0.1,ROUND(_xlfn.GAMMA.INV((C2119-(1-Params!$B$4))/Params!$B$4,Params!$B$5,Params!$B$6),1)))</f>
        <v/>
      </c>
      <c r="P2119" s="9">
        <f>IF(D2119&lt;=1-Params!$B$7,0,ROUND(_xlfn.GAMMA.INV((D2119-(1-Params!$B$7))/Params!$B$7,Params!$B$8,Params!$B$9),3))</f>
        <v/>
      </c>
      <c r="Q2119" s="9">
        <f>IF(E2119&lt;=1-Params!$B$4,0,MAX(0.1,ROUND(_xlfn.GAMMA.INV((E2119-(1-Params!$B$4))/Params!$B$4,Params!$B$5,Params!$B$6),1)))</f>
        <v/>
      </c>
      <c r="R2119" s="9">
        <f>IF(F2119&lt;=1-Params!$B$7,0,ROUND(_xlfn.GAMMA.INV((F2119-(1-Params!$B$7))/Params!$B$7,Params!$B$8,Params!$B$9),3))</f>
        <v/>
      </c>
      <c r="S2119" s="9">
        <f>IF(G2119&lt;=1-Params!$B$7,0,ROUND((Params!$B$10+Params!$B$11*G2119^Params!$B$12)*_xlfn.GAMMA.INV((G2119-(1-Params!$B$7))/Params!$B$7,Params!$B$8,Params!$B$9),3))</f>
        <v/>
      </c>
      <c r="T2119" s="9">
        <f>IF(H2119&lt;=1-Params!$B$4,0,MAX(0.1,ROUND((Params!$B$10+Params!$B$11*H2119^Params!$B$12)*_xlfn.GAMMA.INV((H2119-(1-Params!$B$4))/Params!$B$4,Params!$B$5,Params!$B$6),1)))</f>
        <v/>
      </c>
      <c r="U2119" s="9">
        <f>ROUND(_xlfn.NORM.INV(I2119,Params!$B$13,Params!$B$14),1)</f>
        <v/>
      </c>
      <c r="V2119" s="9">
        <f>ROUND(_xlfn.NORM.INV(J2119,Params!$B$15,Params!$B$16),2)</f>
        <v/>
      </c>
      <c r="W2119" s="9">
        <f>ROUND(_xlfn.NORM.INV(K2119,Params!$B$13,Params!$B$14),1)</f>
        <v/>
      </c>
      <c r="X2119" s="9">
        <f>ROUND(_xlfn.NORM.INV(L2119,Params!$B$15,Params!$B$16),2)</f>
        <v/>
      </c>
      <c r="Y2119" s="9">
        <f>ROUND(_xlfn.NORM.INV(M2119,Params!$B$15,Params!$B$16)+Params!$B$17+Params!$B$18*M2119,2)</f>
        <v/>
      </c>
      <c r="Z2119" s="9">
        <f>ROUND(_xlfn.NORM.INV(N2119,Params!$B$13,Params!$B$14)+Params!$B$17+Params!$B$18*N2119,1)</f>
        <v/>
      </c>
    </row>
    <row r="2120">
      <c r="A2120" s="11" t="n">
        <v>2119</v>
      </c>
      <c r="B2120" s="12">
        <f>INT((A2120-1)/122)+1</f>
        <v/>
      </c>
      <c r="C2120" s="13" t="n">
        <v>0.304346</v>
      </c>
      <c r="D2120" s="13" t="n">
        <v>0.794318</v>
      </c>
      <c r="E2120" s="13" t="n">
        <v>0.721776</v>
      </c>
      <c r="F2120" s="13" t="n">
        <v>0.806562</v>
      </c>
      <c r="G2120" s="13" t="n">
        <v>0.14716</v>
      </c>
      <c r="H2120" s="13" t="n">
        <v>0.189835</v>
      </c>
      <c r="I2120" s="13" t="n">
        <v>0.77658</v>
      </c>
      <c r="J2120" s="13" t="n">
        <v>0.179646</v>
      </c>
      <c r="K2120" s="13" t="n">
        <v>0.327134</v>
      </c>
      <c r="L2120" s="13" t="n">
        <v>0.093989</v>
      </c>
      <c r="M2120" s="13" t="n">
        <v>0.802627</v>
      </c>
      <c r="N2120" s="13" t="n">
        <v>0.586867</v>
      </c>
      <c r="O2120" s="9">
        <f>IF(C2120&lt;=1-Params!$B$4,0,MAX(0.1,ROUND(_xlfn.GAMMA.INV((C2120-(1-Params!$B$4))/Params!$B$4,Params!$B$5,Params!$B$6),1)))</f>
        <v/>
      </c>
      <c r="P2120" s="9">
        <f>IF(D2120&lt;=1-Params!$B$7,0,ROUND(_xlfn.GAMMA.INV((D2120-(1-Params!$B$7))/Params!$B$7,Params!$B$8,Params!$B$9),3))</f>
        <v/>
      </c>
      <c r="Q2120" s="9">
        <f>IF(E2120&lt;=1-Params!$B$4,0,MAX(0.1,ROUND(_xlfn.GAMMA.INV((E2120-(1-Params!$B$4))/Params!$B$4,Params!$B$5,Params!$B$6),1)))</f>
        <v/>
      </c>
      <c r="R2120" s="9">
        <f>IF(F2120&lt;=1-Params!$B$7,0,ROUND(_xlfn.GAMMA.INV((F2120-(1-Params!$B$7))/Params!$B$7,Params!$B$8,Params!$B$9),3))</f>
        <v/>
      </c>
      <c r="S2120" s="9">
        <f>IF(G2120&lt;=1-Params!$B$7,0,ROUND((Params!$B$10+Params!$B$11*G2120^Params!$B$12)*_xlfn.GAMMA.INV((G2120-(1-Params!$B$7))/Params!$B$7,Params!$B$8,Params!$B$9),3))</f>
        <v/>
      </c>
      <c r="T2120" s="9">
        <f>IF(H2120&lt;=1-Params!$B$4,0,MAX(0.1,ROUND((Params!$B$10+Params!$B$11*H2120^Params!$B$12)*_xlfn.GAMMA.INV((H2120-(1-Params!$B$4))/Params!$B$4,Params!$B$5,Params!$B$6),1)))</f>
        <v/>
      </c>
      <c r="U2120" s="9">
        <f>ROUND(_xlfn.NORM.INV(I2120,Params!$B$13,Params!$B$14),1)</f>
        <v/>
      </c>
      <c r="V2120" s="9">
        <f>ROUND(_xlfn.NORM.INV(J2120,Params!$B$15,Params!$B$16),2)</f>
        <v/>
      </c>
      <c r="W2120" s="9">
        <f>ROUND(_xlfn.NORM.INV(K2120,Params!$B$13,Params!$B$14),1)</f>
        <v/>
      </c>
      <c r="X2120" s="9">
        <f>ROUND(_xlfn.NORM.INV(L2120,Params!$B$15,Params!$B$16),2)</f>
        <v/>
      </c>
      <c r="Y2120" s="9">
        <f>ROUND(_xlfn.NORM.INV(M2120,Params!$B$15,Params!$B$16)+Params!$B$17+Params!$B$18*M2120,2)</f>
        <v/>
      </c>
      <c r="Z2120" s="9">
        <f>ROUND(_xlfn.NORM.INV(N2120,Params!$B$13,Params!$B$14)+Params!$B$17+Params!$B$18*N2120,1)</f>
        <v/>
      </c>
    </row>
    <row r="2121">
      <c r="A2121" s="11" t="n">
        <v>2120</v>
      </c>
      <c r="B2121" s="12">
        <f>INT((A2121-1)/122)+1</f>
        <v/>
      </c>
      <c r="C2121" s="13" t="n">
        <v>0.427562</v>
      </c>
      <c r="D2121" s="13" t="n">
        <v>0.186806</v>
      </c>
      <c r="E2121" s="13" t="n">
        <v>0.966</v>
      </c>
      <c r="F2121" s="13" t="n">
        <v>0.380246</v>
      </c>
      <c r="G2121" s="13" t="n">
        <v>0.8182469999999999</v>
      </c>
      <c r="H2121" s="13" t="n">
        <v>0.485791</v>
      </c>
      <c r="I2121" s="13" t="n">
        <v>0.260264</v>
      </c>
      <c r="J2121" s="13" t="n">
        <v>0.08011600000000001</v>
      </c>
      <c r="K2121" s="13" t="n">
        <v>0.574278</v>
      </c>
      <c r="L2121" s="13" t="n">
        <v>0.171867</v>
      </c>
      <c r="M2121" s="13" t="n">
        <v>0.608654</v>
      </c>
      <c r="N2121" s="13" t="n">
        <v>0.388517</v>
      </c>
      <c r="O2121" s="9">
        <f>IF(C2121&lt;=1-Params!$B$4,0,MAX(0.1,ROUND(_xlfn.GAMMA.INV((C2121-(1-Params!$B$4))/Params!$B$4,Params!$B$5,Params!$B$6),1)))</f>
        <v/>
      </c>
      <c r="P2121" s="9">
        <f>IF(D2121&lt;=1-Params!$B$7,0,ROUND(_xlfn.GAMMA.INV((D2121-(1-Params!$B$7))/Params!$B$7,Params!$B$8,Params!$B$9),3))</f>
        <v/>
      </c>
      <c r="Q2121" s="9">
        <f>IF(E2121&lt;=1-Params!$B$4,0,MAX(0.1,ROUND(_xlfn.GAMMA.INV((E2121-(1-Params!$B$4))/Params!$B$4,Params!$B$5,Params!$B$6),1)))</f>
        <v/>
      </c>
      <c r="R2121" s="9">
        <f>IF(F2121&lt;=1-Params!$B$7,0,ROUND(_xlfn.GAMMA.INV((F2121-(1-Params!$B$7))/Params!$B$7,Params!$B$8,Params!$B$9),3))</f>
        <v/>
      </c>
      <c r="S2121" s="9">
        <f>IF(G2121&lt;=1-Params!$B$7,0,ROUND((Params!$B$10+Params!$B$11*G2121^Params!$B$12)*_xlfn.GAMMA.INV((G2121-(1-Params!$B$7))/Params!$B$7,Params!$B$8,Params!$B$9),3))</f>
        <v/>
      </c>
      <c r="T2121" s="9">
        <f>IF(H2121&lt;=1-Params!$B$4,0,MAX(0.1,ROUND((Params!$B$10+Params!$B$11*H2121^Params!$B$12)*_xlfn.GAMMA.INV((H2121-(1-Params!$B$4))/Params!$B$4,Params!$B$5,Params!$B$6),1)))</f>
        <v/>
      </c>
      <c r="U2121" s="9">
        <f>ROUND(_xlfn.NORM.INV(I2121,Params!$B$13,Params!$B$14),1)</f>
        <v/>
      </c>
      <c r="V2121" s="9">
        <f>ROUND(_xlfn.NORM.INV(J2121,Params!$B$15,Params!$B$16),2)</f>
        <v/>
      </c>
      <c r="W2121" s="9">
        <f>ROUND(_xlfn.NORM.INV(K2121,Params!$B$13,Params!$B$14),1)</f>
        <v/>
      </c>
      <c r="X2121" s="9">
        <f>ROUND(_xlfn.NORM.INV(L2121,Params!$B$15,Params!$B$16),2)</f>
        <v/>
      </c>
      <c r="Y2121" s="9">
        <f>ROUND(_xlfn.NORM.INV(M2121,Params!$B$15,Params!$B$16)+Params!$B$17+Params!$B$18*M2121,2)</f>
        <v/>
      </c>
      <c r="Z2121" s="9">
        <f>ROUND(_xlfn.NORM.INV(N2121,Params!$B$13,Params!$B$14)+Params!$B$17+Params!$B$18*N2121,1)</f>
        <v/>
      </c>
    </row>
    <row r="2122">
      <c r="A2122" s="11" t="n">
        <v>2121</v>
      </c>
      <c r="B2122" s="12">
        <f>INT((A2122-1)/122)+1</f>
        <v/>
      </c>
      <c r="C2122" s="13" t="n">
        <v>0.989738</v>
      </c>
      <c r="D2122" s="13" t="n">
        <v>0.028137</v>
      </c>
      <c r="E2122" s="13" t="n">
        <v>0.603317</v>
      </c>
      <c r="F2122" s="13" t="n">
        <v>0.400799</v>
      </c>
      <c r="G2122" s="13" t="n">
        <v>0.126849</v>
      </c>
      <c r="H2122" s="13" t="n">
        <v>0.111909</v>
      </c>
      <c r="I2122" s="13" t="n">
        <v>0.207887</v>
      </c>
      <c r="J2122" s="13" t="n">
        <v>0.498286</v>
      </c>
      <c r="K2122" s="13" t="n">
        <v>0.629306</v>
      </c>
      <c r="L2122" s="13" t="n">
        <v>0.06507599999999999</v>
      </c>
      <c r="M2122" s="13" t="n">
        <v>0.078973</v>
      </c>
      <c r="N2122" s="13" t="n">
        <v>0.139843</v>
      </c>
      <c r="O2122" s="9">
        <f>IF(C2122&lt;=1-Params!$B$4,0,MAX(0.1,ROUND(_xlfn.GAMMA.INV((C2122-(1-Params!$B$4))/Params!$B$4,Params!$B$5,Params!$B$6),1)))</f>
        <v/>
      </c>
      <c r="P2122" s="9">
        <f>IF(D2122&lt;=1-Params!$B$7,0,ROUND(_xlfn.GAMMA.INV((D2122-(1-Params!$B$7))/Params!$B$7,Params!$B$8,Params!$B$9),3))</f>
        <v/>
      </c>
      <c r="Q2122" s="9">
        <f>IF(E2122&lt;=1-Params!$B$4,0,MAX(0.1,ROUND(_xlfn.GAMMA.INV((E2122-(1-Params!$B$4))/Params!$B$4,Params!$B$5,Params!$B$6),1)))</f>
        <v/>
      </c>
      <c r="R2122" s="9">
        <f>IF(F2122&lt;=1-Params!$B$7,0,ROUND(_xlfn.GAMMA.INV((F2122-(1-Params!$B$7))/Params!$B$7,Params!$B$8,Params!$B$9),3))</f>
        <v/>
      </c>
      <c r="S2122" s="9">
        <f>IF(G2122&lt;=1-Params!$B$7,0,ROUND((Params!$B$10+Params!$B$11*G2122^Params!$B$12)*_xlfn.GAMMA.INV((G2122-(1-Params!$B$7))/Params!$B$7,Params!$B$8,Params!$B$9),3))</f>
        <v/>
      </c>
      <c r="T2122" s="9">
        <f>IF(H2122&lt;=1-Params!$B$4,0,MAX(0.1,ROUND((Params!$B$10+Params!$B$11*H2122^Params!$B$12)*_xlfn.GAMMA.INV((H2122-(1-Params!$B$4))/Params!$B$4,Params!$B$5,Params!$B$6),1)))</f>
        <v/>
      </c>
      <c r="U2122" s="9">
        <f>ROUND(_xlfn.NORM.INV(I2122,Params!$B$13,Params!$B$14),1)</f>
        <v/>
      </c>
      <c r="V2122" s="9">
        <f>ROUND(_xlfn.NORM.INV(J2122,Params!$B$15,Params!$B$16),2)</f>
        <v/>
      </c>
      <c r="W2122" s="9">
        <f>ROUND(_xlfn.NORM.INV(K2122,Params!$B$13,Params!$B$14),1)</f>
        <v/>
      </c>
      <c r="X2122" s="9">
        <f>ROUND(_xlfn.NORM.INV(L2122,Params!$B$15,Params!$B$16),2)</f>
        <v/>
      </c>
      <c r="Y2122" s="9">
        <f>ROUND(_xlfn.NORM.INV(M2122,Params!$B$15,Params!$B$16)+Params!$B$17+Params!$B$18*M2122,2)</f>
        <v/>
      </c>
      <c r="Z2122" s="9">
        <f>ROUND(_xlfn.NORM.INV(N2122,Params!$B$13,Params!$B$14)+Params!$B$17+Params!$B$18*N2122,1)</f>
        <v/>
      </c>
    </row>
    <row r="2123">
      <c r="A2123" s="11" t="n">
        <v>2122</v>
      </c>
      <c r="B2123" s="12">
        <f>INT((A2123-1)/122)+1</f>
        <v/>
      </c>
      <c r="C2123" s="13" t="n">
        <v>0.848186</v>
      </c>
      <c r="D2123" s="13" t="n">
        <v>0.171217</v>
      </c>
      <c r="E2123" s="13" t="n">
        <v>0.973539</v>
      </c>
      <c r="F2123" s="13" t="n">
        <v>0.540293</v>
      </c>
      <c r="G2123" s="13" t="n">
        <v>0.164022</v>
      </c>
      <c r="H2123" s="13" t="n">
        <v>0.241389</v>
      </c>
      <c r="I2123" s="13" t="n">
        <v>0.292633</v>
      </c>
      <c r="J2123" s="13" t="n">
        <v>0.676845</v>
      </c>
      <c r="K2123" s="13" t="n">
        <v>0.581596</v>
      </c>
      <c r="L2123" s="13" t="n">
        <v>0.398576</v>
      </c>
      <c r="M2123" s="13" t="n">
        <v>0.088141</v>
      </c>
      <c r="N2123" s="13" t="n">
        <v>0.197497</v>
      </c>
      <c r="O2123" s="9">
        <f>IF(C2123&lt;=1-Params!$B$4,0,MAX(0.1,ROUND(_xlfn.GAMMA.INV((C2123-(1-Params!$B$4))/Params!$B$4,Params!$B$5,Params!$B$6),1)))</f>
        <v/>
      </c>
      <c r="P2123" s="9">
        <f>IF(D2123&lt;=1-Params!$B$7,0,ROUND(_xlfn.GAMMA.INV((D2123-(1-Params!$B$7))/Params!$B$7,Params!$B$8,Params!$B$9),3))</f>
        <v/>
      </c>
      <c r="Q2123" s="9">
        <f>IF(E2123&lt;=1-Params!$B$4,0,MAX(0.1,ROUND(_xlfn.GAMMA.INV((E2123-(1-Params!$B$4))/Params!$B$4,Params!$B$5,Params!$B$6),1)))</f>
        <v/>
      </c>
      <c r="R2123" s="9">
        <f>IF(F2123&lt;=1-Params!$B$7,0,ROUND(_xlfn.GAMMA.INV((F2123-(1-Params!$B$7))/Params!$B$7,Params!$B$8,Params!$B$9),3))</f>
        <v/>
      </c>
      <c r="S2123" s="9">
        <f>IF(G2123&lt;=1-Params!$B$7,0,ROUND((Params!$B$10+Params!$B$11*G2123^Params!$B$12)*_xlfn.GAMMA.INV((G2123-(1-Params!$B$7))/Params!$B$7,Params!$B$8,Params!$B$9),3))</f>
        <v/>
      </c>
      <c r="T2123" s="9">
        <f>IF(H2123&lt;=1-Params!$B$4,0,MAX(0.1,ROUND((Params!$B$10+Params!$B$11*H2123^Params!$B$12)*_xlfn.GAMMA.INV((H2123-(1-Params!$B$4))/Params!$B$4,Params!$B$5,Params!$B$6),1)))</f>
        <v/>
      </c>
      <c r="U2123" s="9">
        <f>ROUND(_xlfn.NORM.INV(I2123,Params!$B$13,Params!$B$14),1)</f>
        <v/>
      </c>
      <c r="V2123" s="9">
        <f>ROUND(_xlfn.NORM.INV(J2123,Params!$B$15,Params!$B$16),2)</f>
        <v/>
      </c>
      <c r="W2123" s="9">
        <f>ROUND(_xlfn.NORM.INV(K2123,Params!$B$13,Params!$B$14),1)</f>
        <v/>
      </c>
      <c r="X2123" s="9">
        <f>ROUND(_xlfn.NORM.INV(L2123,Params!$B$15,Params!$B$16),2)</f>
        <v/>
      </c>
      <c r="Y2123" s="9">
        <f>ROUND(_xlfn.NORM.INV(M2123,Params!$B$15,Params!$B$16)+Params!$B$17+Params!$B$18*M2123,2)</f>
        <v/>
      </c>
      <c r="Z2123" s="9">
        <f>ROUND(_xlfn.NORM.INV(N2123,Params!$B$13,Params!$B$14)+Params!$B$17+Params!$B$18*N2123,1)</f>
        <v/>
      </c>
    </row>
    <row r="2124">
      <c r="A2124" s="11" t="n">
        <v>2123</v>
      </c>
      <c r="B2124" s="12">
        <f>INT((A2124-1)/122)+1</f>
        <v/>
      </c>
      <c r="C2124" s="13" t="n">
        <v>0.98116</v>
      </c>
      <c r="D2124" s="13" t="n">
        <v>0.36566</v>
      </c>
      <c r="E2124" s="13" t="n">
        <v>0.262703</v>
      </c>
      <c r="F2124" s="13" t="n">
        <v>0.812916</v>
      </c>
      <c r="G2124" s="13" t="n">
        <v>0.041145</v>
      </c>
      <c r="H2124" s="13" t="n">
        <v>0.14526</v>
      </c>
      <c r="I2124" s="13" t="n">
        <v>0.106005</v>
      </c>
      <c r="J2124" s="13" t="n">
        <v>0.776239</v>
      </c>
      <c r="K2124" s="13" t="n">
        <v>0.773611</v>
      </c>
      <c r="L2124" s="13" t="n">
        <v>0.621254</v>
      </c>
      <c r="M2124" s="13" t="n">
        <v>0.211529</v>
      </c>
      <c r="N2124" s="13" t="n">
        <v>0.318641</v>
      </c>
      <c r="O2124" s="9">
        <f>IF(C2124&lt;=1-Params!$B$4,0,MAX(0.1,ROUND(_xlfn.GAMMA.INV((C2124-(1-Params!$B$4))/Params!$B$4,Params!$B$5,Params!$B$6),1)))</f>
        <v/>
      </c>
      <c r="P2124" s="9">
        <f>IF(D2124&lt;=1-Params!$B$7,0,ROUND(_xlfn.GAMMA.INV((D2124-(1-Params!$B$7))/Params!$B$7,Params!$B$8,Params!$B$9),3))</f>
        <v/>
      </c>
      <c r="Q2124" s="9">
        <f>IF(E2124&lt;=1-Params!$B$4,0,MAX(0.1,ROUND(_xlfn.GAMMA.INV((E2124-(1-Params!$B$4))/Params!$B$4,Params!$B$5,Params!$B$6),1)))</f>
        <v/>
      </c>
      <c r="R2124" s="9">
        <f>IF(F2124&lt;=1-Params!$B$7,0,ROUND(_xlfn.GAMMA.INV((F2124-(1-Params!$B$7))/Params!$B$7,Params!$B$8,Params!$B$9),3))</f>
        <v/>
      </c>
      <c r="S2124" s="9">
        <f>IF(G2124&lt;=1-Params!$B$7,0,ROUND((Params!$B$10+Params!$B$11*G2124^Params!$B$12)*_xlfn.GAMMA.INV((G2124-(1-Params!$B$7))/Params!$B$7,Params!$B$8,Params!$B$9),3))</f>
        <v/>
      </c>
      <c r="T2124" s="9">
        <f>IF(H2124&lt;=1-Params!$B$4,0,MAX(0.1,ROUND((Params!$B$10+Params!$B$11*H2124^Params!$B$12)*_xlfn.GAMMA.INV((H2124-(1-Params!$B$4))/Params!$B$4,Params!$B$5,Params!$B$6),1)))</f>
        <v/>
      </c>
      <c r="U2124" s="9">
        <f>ROUND(_xlfn.NORM.INV(I2124,Params!$B$13,Params!$B$14),1)</f>
        <v/>
      </c>
      <c r="V2124" s="9">
        <f>ROUND(_xlfn.NORM.INV(J2124,Params!$B$15,Params!$B$16),2)</f>
        <v/>
      </c>
      <c r="W2124" s="9">
        <f>ROUND(_xlfn.NORM.INV(K2124,Params!$B$13,Params!$B$14),1)</f>
        <v/>
      </c>
      <c r="X2124" s="9">
        <f>ROUND(_xlfn.NORM.INV(L2124,Params!$B$15,Params!$B$16),2)</f>
        <v/>
      </c>
      <c r="Y2124" s="9">
        <f>ROUND(_xlfn.NORM.INV(M2124,Params!$B$15,Params!$B$16)+Params!$B$17+Params!$B$18*M2124,2)</f>
        <v/>
      </c>
      <c r="Z2124" s="9">
        <f>ROUND(_xlfn.NORM.INV(N2124,Params!$B$13,Params!$B$14)+Params!$B$17+Params!$B$18*N2124,1)</f>
        <v/>
      </c>
    </row>
    <row r="2125">
      <c r="A2125" s="11" t="n">
        <v>2124</v>
      </c>
      <c r="B2125" s="12">
        <f>INT((A2125-1)/122)+1</f>
        <v/>
      </c>
      <c r="C2125" s="13" t="n">
        <v>0.554658</v>
      </c>
      <c r="D2125" s="13" t="n">
        <v>0.331683</v>
      </c>
      <c r="E2125" s="13" t="n">
        <v>0.686291</v>
      </c>
      <c r="F2125" s="13" t="n">
        <v>0.303746</v>
      </c>
      <c r="G2125" s="13" t="n">
        <v>0.026552</v>
      </c>
      <c r="H2125" s="13" t="n">
        <v>0.456439</v>
      </c>
      <c r="I2125" s="13" t="n">
        <v>0.035271</v>
      </c>
      <c r="J2125" s="13" t="n">
        <v>0.917355</v>
      </c>
      <c r="K2125" s="13" t="n">
        <v>0.895519</v>
      </c>
      <c r="L2125" s="13" t="n">
        <v>0.3247</v>
      </c>
      <c r="M2125" s="13" t="n">
        <v>0.288987</v>
      </c>
      <c r="N2125" s="13" t="n">
        <v>0.16929</v>
      </c>
      <c r="O2125" s="9">
        <f>IF(C2125&lt;=1-Params!$B$4,0,MAX(0.1,ROUND(_xlfn.GAMMA.INV((C2125-(1-Params!$B$4))/Params!$B$4,Params!$B$5,Params!$B$6),1)))</f>
        <v/>
      </c>
      <c r="P2125" s="9">
        <f>IF(D2125&lt;=1-Params!$B$7,0,ROUND(_xlfn.GAMMA.INV((D2125-(1-Params!$B$7))/Params!$B$7,Params!$B$8,Params!$B$9),3))</f>
        <v/>
      </c>
      <c r="Q2125" s="9">
        <f>IF(E2125&lt;=1-Params!$B$4,0,MAX(0.1,ROUND(_xlfn.GAMMA.INV((E2125-(1-Params!$B$4))/Params!$B$4,Params!$B$5,Params!$B$6),1)))</f>
        <v/>
      </c>
      <c r="R2125" s="9">
        <f>IF(F2125&lt;=1-Params!$B$7,0,ROUND(_xlfn.GAMMA.INV((F2125-(1-Params!$B$7))/Params!$B$7,Params!$B$8,Params!$B$9),3))</f>
        <v/>
      </c>
      <c r="S2125" s="9">
        <f>IF(G2125&lt;=1-Params!$B$7,0,ROUND((Params!$B$10+Params!$B$11*G2125^Params!$B$12)*_xlfn.GAMMA.INV((G2125-(1-Params!$B$7))/Params!$B$7,Params!$B$8,Params!$B$9),3))</f>
        <v/>
      </c>
      <c r="T2125" s="9">
        <f>IF(H2125&lt;=1-Params!$B$4,0,MAX(0.1,ROUND((Params!$B$10+Params!$B$11*H2125^Params!$B$12)*_xlfn.GAMMA.INV((H2125-(1-Params!$B$4))/Params!$B$4,Params!$B$5,Params!$B$6),1)))</f>
        <v/>
      </c>
      <c r="U2125" s="9">
        <f>ROUND(_xlfn.NORM.INV(I2125,Params!$B$13,Params!$B$14),1)</f>
        <v/>
      </c>
      <c r="V2125" s="9">
        <f>ROUND(_xlfn.NORM.INV(J2125,Params!$B$15,Params!$B$16),2)</f>
        <v/>
      </c>
      <c r="W2125" s="9">
        <f>ROUND(_xlfn.NORM.INV(K2125,Params!$B$13,Params!$B$14),1)</f>
        <v/>
      </c>
      <c r="X2125" s="9">
        <f>ROUND(_xlfn.NORM.INV(L2125,Params!$B$15,Params!$B$16),2)</f>
        <v/>
      </c>
      <c r="Y2125" s="9">
        <f>ROUND(_xlfn.NORM.INV(M2125,Params!$B$15,Params!$B$16)+Params!$B$17+Params!$B$18*M2125,2)</f>
        <v/>
      </c>
      <c r="Z2125" s="9">
        <f>ROUND(_xlfn.NORM.INV(N2125,Params!$B$13,Params!$B$14)+Params!$B$17+Params!$B$18*N2125,1)</f>
        <v/>
      </c>
    </row>
    <row r="2126">
      <c r="A2126" s="11" t="n">
        <v>2125</v>
      </c>
      <c r="B2126" s="12">
        <f>INT((A2126-1)/122)+1</f>
        <v/>
      </c>
      <c r="C2126" s="13" t="n">
        <v>0.049237</v>
      </c>
      <c r="D2126" s="13" t="n">
        <v>0.429304</v>
      </c>
      <c r="E2126" s="13" t="n">
        <v>0.846048</v>
      </c>
      <c r="F2126" s="13" t="n">
        <v>0.168338</v>
      </c>
      <c r="G2126" s="13" t="n">
        <v>0.062932</v>
      </c>
      <c r="H2126" s="13" t="n">
        <v>0.576879</v>
      </c>
      <c r="I2126" s="13" t="n">
        <v>0.040347</v>
      </c>
      <c r="J2126" s="13" t="n">
        <v>0.957102</v>
      </c>
      <c r="K2126" s="13" t="n">
        <v>0.931242</v>
      </c>
      <c r="L2126" s="13" t="n">
        <v>0.587314</v>
      </c>
      <c r="M2126" s="13" t="n">
        <v>0.203711</v>
      </c>
      <c r="N2126" s="13" t="n">
        <v>0.289684</v>
      </c>
      <c r="O2126" s="9">
        <f>IF(C2126&lt;=1-Params!$B$4,0,MAX(0.1,ROUND(_xlfn.GAMMA.INV((C2126-(1-Params!$B$4))/Params!$B$4,Params!$B$5,Params!$B$6),1)))</f>
        <v/>
      </c>
      <c r="P2126" s="9">
        <f>IF(D2126&lt;=1-Params!$B$7,0,ROUND(_xlfn.GAMMA.INV((D2126-(1-Params!$B$7))/Params!$B$7,Params!$B$8,Params!$B$9),3))</f>
        <v/>
      </c>
      <c r="Q2126" s="9">
        <f>IF(E2126&lt;=1-Params!$B$4,0,MAX(0.1,ROUND(_xlfn.GAMMA.INV((E2126-(1-Params!$B$4))/Params!$B$4,Params!$B$5,Params!$B$6),1)))</f>
        <v/>
      </c>
      <c r="R2126" s="9">
        <f>IF(F2126&lt;=1-Params!$B$7,0,ROUND(_xlfn.GAMMA.INV((F2126-(1-Params!$B$7))/Params!$B$7,Params!$B$8,Params!$B$9),3))</f>
        <v/>
      </c>
      <c r="S2126" s="9">
        <f>IF(G2126&lt;=1-Params!$B$7,0,ROUND((Params!$B$10+Params!$B$11*G2126^Params!$B$12)*_xlfn.GAMMA.INV((G2126-(1-Params!$B$7))/Params!$B$7,Params!$B$8,Params!$B$9),3))</f>
        <v/>
      </c>
      <c r="T2126" s="9">
        <f>IF(H2126&lt;=1-Params!$B$4,0,MAX(0.1,ROUND((Params!$B$10+Params!$B$11*H2126^Params!$B$12)*_xlfn.GAMMA.INV((H2126-(1-Params!$B$4))/Params!$B$4,Params!$B$5,Params!$B$6),1)))</f>
        <v/>
      </c>
      <c r="U2126" s="9">
        <f>ROUND(_xlfn.NORM.INV(I2126,Params!$B$13,Params!$B$14),1)</f>
        <v/>
      </c>
      <c r="V2126" s="9">
        <f>ROUND(_xlfn.NORM.INV(J2126,Params!$B$15,Params!$B$16),2)</f>
        <v/>
      </c>
      <c r="W2126" s="9">
        <f>ROUND(_xlfn.NORM.INV(K2126,Params!$B$13,Params!$B$14),1)</f>
        <v/>
      </c>
      <c r="X2126" s="9">
        <f>ROUND(_xlfn.NORM.INV(L2126,Params!$B$15,Params!$B$16),2)</f>
        <v/>
      </c>
      <c r="Y2126" s="9">
        <f>ROUND(_xlfn.NORM.INV(M2126,Params!$B$15,Params!$B$16)+Params!$B$17+Params!$B$18*M2126,2)</f>
        <v/>
      </c>
      <c r="Z2126" s="9">
        <f>ROUND(_xlfn.NORM.INV(N2126,Params!$B$13,Params!$B$14)+Params!$B$17+Params!$B$18*N2126,1)</f>
        <v/>
      </c>
    </row>
    <row r="2127">
      <c r="A2127" s="11" t="n">
        <v>2126</v>
      </c>
      <c r="B2127" s="12">
        <f>INT((A2127-1)/122)+1</f>
        <v/>
      </c>
      <c r="C2127" s="13" t="n">
        <v>0.038103</v>
      </c>
      <c r="D2127" s="13" t="n">
        <v>0.128973</v>
      </c>
      <c r="E2127" s="13" t="n">
        <v>0.636313</v>
      </c>
      <c r="F2127" s="13" t="n">
        <v>0.895394</v>
      </c>
      <c r="G2127" s="13" t="n">
        <v>0.159439</v>
      </c>
      <c r="H2127" s="13" t="n">
        <v>0.692789</v>
      </c>
      <c r="I2127" s="13" t="n">
        <v>0.398537</v>
      </c>
      <c r="J2127" s="13" t="n">
        <v>0.892957</v>
      </c>
      <c r="K2127" s="13" t="n">
        <v>0.9399110000000001</v>
      </c>
      <c r="L2127" s="13" t="n">
        <v>0.495873</v>
      </c>
      <c r="M2127" s="13" t="n">
        <v>0.126542</v>
      </c>
      <c r="N2127" s="13" t="n">
        <v>0.726624</v>
      </c>
      <c r="O2127" s="9">
        <f>IF(C2127&lt;=1-Params!$B$4,0,MAX(0.1,ROUND(_xlfn.GAMMA.INV((C2127-(1-Params!$B$4))/Params!$B$4,Params!$B$5,Params!$B$6),1)))</f>
        <v/>
      </c>
      <c r="P2127" s="9">
        <f>IF(D2127&lt;=1-Params!$B$7,0,ROUND(_xlfn.GAMMA.INV((D2127-(1-Params!$B$7))/Params!$B$7,Params!$B$8,Params!$B$9),3))</f>
        <v/>
      </c>
      <c r="Q2127" s="9">
        <f>IF(E2127&lt;=1-Params!$B$4,0,MAX(0.1,ROUND(_xlfn.GAMMA.INV((E2127-(1-Params!$B$4))/Params!$B$4,Params!$B$5,Params!$B$6),1)))</f>
        <v/>
      </c>
      <c r="R2127" s="9">
        <f>IF(F2127&lt;=1-Params!$B$7,0,ROUND(_xlfn.GAMMA.INV((F2127-(1-Params!$B$7))/Params!$B$7,Params!$B$8,Params!$B$9),3))</f>
        <v/>
      </c>
      <c r="S2127" s="9">
        <f>IF(G2127&lt;=1-Params!$B$7,0,ROUND((Params!$B$10+Params!$B$11*G2127^Params!$B$12)*_xlfn.GAMMA.INV((G2127-(1-Params!$B$7))/Params!$B$7,Params!$B$8,Params!$B$9),3))</f>
        <v/>
      </c>
      <c r="T2127" s="9">
        <f>IF(H2127&lt;=1-Params!$B$4,0,MAX(0.1,ROUND((Params!$B$10+Params!$B$11*H2127^Params!$B$12)*_xlfn.GAMMA.INV((H2127-(1-Params!$B$4))/Params!$B$4,Params!$B$5,Params!$B$6),1)))</f>
        <v/>
      </c>
      <c r="U2127" s="9">
        <f>ROUND(_xlfn.NORM.INV(I2127,Params!$B$13,Params!$B$14),1)</f>
        <v/>
      </c>
      <c r="V2127" s="9">
        <f>ROUND(_xlfn.NORM.INV(J2127,Params!$B$15,Params!$B$16),2)</f>
        <v/>
      </c>
      <c r="W2127" s="9">
        <f>ROUND(_xlfn.NORM.INV(K2127,Params!$B$13,Params!$B$14),1)</f>
        <v/>
      </c>
      <c r="X2127" s="9">
        <f>ROUND(_xlfn.NORM.INV(L2127,Params!$B$15,Params!$B$16),2)</f>
        <v/>
      </c>
      <c r="Y2127" s="9">
        <f>ROUND(_xlfn.NORM.INV(M2127,Params!$B$15,Params!$B$16)+Params!$B$17+Params!$B$18*M2127,2)</f>
        <v/>
      </c>
      <c r="Z2127" s="9">
        <f>ROUND(_xlfn.NORM.INV(N2127,Params!$B$13,Params!$B$14)+Params!$B$17+Params!$B$18*N2127,1)</f>
        <v/>
      </c>
    </row>
    <row r="2128">
      <c r="A2128" s="11" t="n">
        <v>2127</v>
      </c>
      <c r="B2128" s="12">
        <f>INT((A2128-1)/122)+1</f>
        <v/>
      </c>
      <c r="C2128" s="13" t="n">
        <v>0.307001</v>
      </c>
      <c r="D2128" s="13" t="n">
        <v>0.074236</v>
      </c>
      <c r="E2128" s="13" t="n">
        <v>0.8414199999999999</v>
      </c>
      <c r="F2128" s="13" t="n">
        <v>0.324872</v>
      </c>
      <c r="G2128" s="13" t="n">
        <v>0.897622</v>
      </c>
      <c r="H2128" s="13" t="n">
        <v>0.625619</v>
      </c>
      <c r="I2128" s="13" t="n">
        <v>0.890419</v>
      </c>
      <c r="J2128" s="13" t="n">
        <v>0.768354</v>
      </c>
      <c r="K2128" s="13" t="n">
        <v>0.990028</v>
      </c>
      <c r="L2128" s="13" t="n">
        <v>0.9028</v>
      </c>
      <c r="M2128" s="13" t="n">
        <v>0.359347</v>
      </c>
      <c r="N2128" s="13" t="n">
        <v>0.538162</v>
      </c>
      <c r="O2128" s="9">
        <f>IF(C2128&lt;=1-Params!$B$4,0,MAX(0.1,ROUND(_xlfn.GAMMA.INV((C2128-(1-Params!$B$4))/Params!$B$4,Params!$B$5,Params!$B$6),1)))</f>
        <v/>
      </c>
      <c r="P2128" s="9">
        <f>IF(D2128&lt;=1-Params!$B$7,0,ROUND(_xlfn.GAMMA.INV((D2128-(1-Params!$B$7))/Params!$B$7,Params!$B$8,Params!$B$9),3))</f>
        <v/>
      </c>
      <c r="Q2128" s="9">
        <f>IF(E2128&lt;=1-Params!$B$4,0,MAX(0.1,ROUND(_xlfn.GAMMA.INV((E2128-(1-Params!$B$4))/Params!$B$4,Params!$B$5,Params!$B$6),1)))</f>
        <v/>
      </c>
      <c r="R2128" s="9">
        <f>IF(F2128&lt;=1-Params!$B$7,0,ROUND(_xlfn.GAMMA.INV((F2128-(1-Params!$B$7))/Params!$B$7,Params!$B$8,Params!$B$9),3))</f>
        <v/>
      </c>
      <c r="S2128" s="9">
        <f>IF(G2128&lt;=1-Params!$B$7,0,ROUND((Params!$B$10+Params!$B$11*G2128^Params!$B$12)*_xlfn.GAMMA.INV((G2128-(1-Params!$B$7))/Params!$B$7,Params!$B$8,Params!$B$9),3))</f>
        <v/>
      </c>
      <c r="T2128" s="9">
        <f>IF(H2128&lt;=1-Params!$B$4,0,MAX(0.1,ROUND((Params!$B$10+Params!$B$11*H2128^Params!$B$12)*_xlfn.GAMMA.INV((H2128-(1-Params!$B$4))/Params!$B$4,Params!$B$5,Params!$B$6),1)))</f>
        <v/>
      </c>
      <c r="U2128" s="9">
        <f>ROUND(_xlfn.NORM.INV(I2128,Params!$B$13,Params!$B$14),1)</f>
        <v/>
      </c>
      <c r="V2128" s="9">
        <f>ROUND(_xlfn.NORM.INV(J2128,Params!$B$15,Params!$B$16),2)</f>
        <v/>
      </c>
      <c r="W2128" s="9">
        <f>ROUND(_xlfn.NORM.INV(K2128,Params!$B$13,Params!$B$14),1)</f>
        <v/>
      </c>
      <c r="X2128" s="9">
        <f>ROUND(_xlfn.NORM.INV(L2128,Params!$B$15,Params!$B$16),2)</f>
        <v/>
      </c>
      <c r="Y2128" s="9">
        <f>ROUND(_xlfn.NORM.INV(M2128,Params!$B$15,Params!$B$16)+Params!$B$17+Params!$B$18*M2128,2)</f>
        <v/>
      </c>
      <c r="Z2128" s="9">
        <f>ROUND(_xlfn.NORM.INV(N2128,Params!$B$13,Params!$B$14)+Params!$B$17+Params!$B$18*N2128,1)</f>
        <v/>
      </c>
    </row>
    <row r="2129">
      <c r="A2129" s="11" t="n">
        <v>2128</v>
      </c>
      <c r="B2129" s="12">
        <f>INT((A2129-1)/122)+1</f>
        <v/>
      </c>
      <c r="C2129" s="13" t="n">
        <v>0.180214</v>
      </c>
      <c r="D2129" s="13" t="n">
        <v>0.687947</v>
      </c>
      <c r="E2129" s="13" t="n">
        <v>0.306025</v>
      </c>
      <c r="F2129" s="13" t="n">
        <v>0.055297</v>
      </c>
      <c r="G2129" s="13" t="n">
        <v>0.987497</v>
      </c>
      <c r="H2129" s="13" t="n">
        <v>0.330394</v>
      </c>
      <c r="I2129" s="13" t="n">
        <v>0.380989</v>
      </c>
      <c r="J2129" s="13" t="n">
        <v>0.693006</v>
      </c>
      <c r="K2129" s="13" t="n">
        <v>0.988318</v>
      </c>
      <c r="L2129" s="13" t="n">
        <v>0.939858</v>
      </c>
      <c r="M2129" s="13" t="n">
        <v>0.519781</v>
      </c>
      <c r="N2129" s="13" t="n">
        <v>0.8809709999999999</v>
      </c>
      <c r="O2129" s="9">
        <f>IF(C2129&lt;=1-Params!$B$4,0,MAX(0.1,ROUND(_xlfn.GAMMA.INV((C2129-(1-Params!$B$4))/Params!$B$4,Params!$B$5,Params!$B$6),1)))</f>
        <v/>
      </c>
      <c r="P2129" s="9">
        <f>IF(D2129&lt;=1-Params!$B$7,0,ROUND(_xlfn.GAMMA.INV((D2129-(1-Params!$B$7))/Params!$B$7,Params!$B$8,Params!$B$9),3))</f>
        <v/>
      </c>
      <c r="Q2129" s="9">
        <f>IF(E2129&lt;=1-Params!$B$4,0,MAX(0.1,ROUND(_xlfn.GAMMA.INV((E2129-(1-Params!$B$4))/Params!$B$4,Params!$B$5,Params!$B$6),1)))</f>
        <v/>
      </c>
      <c r="R2129" s="9">
        <f>IF(F2129&lt;=1-Params!$B$7,0,ROUND(_xlfn.GAMMA.INV((F2129-(1-Params!$B$7))/Params!$B$7,Params!$B$8,Params!$B$9),3))</f>
        <v/>
      </c>
      <c r="S2129" s="9">
        <f>IF(G2129&lt;=1-Params!$B$7,0,ROUND((Params!$B$10+Params!$B$11*G2129^Params!$B$12)*_xlfn.GAMMA.INV((G2129-(1-Params!$B$7))/Params!$B$7,Params!$B$8,Params!$B$9),3))</f>
        <v/>
      </c>
      <c r="T2129" s="9">
        <f>IF(H2129&lt;=1-Params!$B$4,0,MAX(0.1,ROUND((Params!$B$10+Params!$B$11*H2129^Params!$B$12)*_xlfn.GAMMA.INV((H2129-(1-Params!$B$4))/Params!$B$4,Params!$B$5,Params!$B$6),1)))</f>
        <v/>
      </c>
      <c r="U2129" s="9">
        <f>ROUND(_xlfn.NORM.INV(I2129,Params!$B$13,Params!$B$14),1)</f>
        <v/>
      </c>
      <c r="V2129" s="9">
        <f>ROUND(_xlfn.NORM.INV(J2129,Params!$B$15,Params!$B$16),2)</f>
        <v/>
      </c>
      <c r="W2129" s="9">
        <f>ROUND(_xlfn.NORM.INV(K2129,Params!$B$13,Params!$B$14),1)</f>
        <v/>
      </c>
      <c r="X2129" s="9">
        <f>ROUND(_xlfn.NORM.INV(L2129,Params!$B$15,Params!$B$16),2)</f>
        <v/>
      </c>
      <c r="Y2129" s="9">
        <f>ROUND(_xlfn.NORM.INV(M2129,Params!$B$15,Params!$B$16)+Params!$B$17+Params!$B$18*M2129,2)</f>
        <v/>
      </c>
      <c r="Z2129" s="9">
        <f>ROUND(_xlfn.NORM.INV(N2129,Params!$B$13,Params!$B$14)+Params!$B$17+Params!$B$18*N2129,1)</f>
        <v/>
      </c>
    </row>
    <row r="2130">
      <c r="A2130" s="11" t="n">
        <v>2129</v>
      </c>
      <c r="B2130" s="12">
        <f>INT((A2130-1)/122)+1</f>
        <v/>
      </c>
      <c r="C2130" s="13" t="n">
        <v>0.08329</v>
      </c>
      <c r="D2130" s="13" t="n">
        <v>0.52115</v>
      </c>
      <c r="E2130" s="13" t="n">
        <v>0.564297</v>
      </c>
      <c r="F2130" s="13" t="n">
        <v>0.433133</v>
      </c>
      <c r="G2130" s="13" t="n">
        <v>0.9923149999999999</v>
      </c>
      <c r="H2130" s="13" t="n">
        <v>0.048008</v>
      </c>
      <c r="I2130" s="13" t="n">
        <v>0.673667</v>
      </c>
      <c r="J2130" s="13" t="n">
        <v>0.206249</v>
      </c>
      <c r="K2130" s="13" t="n">
        <v>0.979708</v>
      </c>
      <c r="L2130" s="13" t="n">
        <v>0.564088</v>
      </c>
      <c r="M2130" s="13" t="n">
        <v>0.518239</v>
      </c>
      <c r="N2130" s="13" t="n">
        <v>0.274428</v>
      </c>
      <c r="O2130" s="9">
        <f>IF(C2130&lt;=1-Params!$B$4,0,MAX(0.1,ROUND(_xlfn.GAMMA.INV((C2130-(1-Params!$B$4))/Params!$B$4,Params!$B$5,Params!$B$6),1)))</f>
        <v/>
      </c>
      <c r="P2130" s="9">
        <f>IF(D2130&lt;=1-Params!$B$7,0,ROUND(_xlfn.GAMMA.INV((D2130-(1-Params!$B$7))/Params!$B$7,Params!$B$8,Params!$B$9),3))</f>
        <v/>
      </c>
      <c r="Q2130" s="9">
        <f>IF(E2130&lt;=1-Params!$B$4,0,MAX(0.1,ROUND(_xlfn.GAMMA.INV((E2130-(1-Params!$B$4))/Params!$B$4,Params!$B$5,Params!$B$6),1)))</f>
        <v/>
      </c>
      <c r="R2130" s="9">
        <f>IF(F2130&lt;=1-Params!$B$7,0,ROUND(_xlfn.GAMMA.INV((F2130-(1-Params!$B$7))/Params!$B$7,Params!$B$8,Params!$B$9),3))</f>
        <v/>
      </c>
      <c r="S2130" s="9">
        <f>IF(G2130&lt;=1-Params!$B$7,0,ROUND((Params!$B$10+Params!$B$11*G2130^Params!$B$12)*_xlfn.GAMMA.INV((G2130-(1-Params!$B$7))/Params!$B$7,Params!$B$8,Params!$B$9),3))</f>
        <v/>
      </c>
      <c r="T2130" s="9">
        <f>IF(H2130&lt;=1-Params!$B$4,0,MAX(0.1,ROUND((Params!$B$10+Params!$B$11*H2130^Params!$B$12)*_xlfn.GAMMA.INV((H2130-(1-Params!$B$4))/Params!$B$4,Params!$B$5,Params!$B$6),1)))</f>
        <v/>
      </c>
      <c r="U2130" s="9">
        <f>ROUND(_xlfn.NORM.INV(I2130,Params!$B$13,Params!$B$14),1)</f>
        <v/>
      </c>
      <c r="V2130" s="9">
        <f>ROUND(_xlfn.NORM.INV(J2130,Params!$B$15,Params!$B$16),2)</f>
        <v/>
      </c>
      <c r="W2130" s="9">
        <f>ROUND(_xlfn.NORM.INV(K2130,Params!$B$13,Params!$B$14),1)</f>
        <v/>
      </c>
      <c r="X2130" s="9">
        <f>ROUND(_xlfn.NORM.INV(L2130,Params!$B$15,Params!$B$16),2)</f>
        <v/>
      </c>
      <c r="Y2130" s="9">
        <f>ROUND(_xlfn.NORM.INV(M2130,Params!$B$15,Params!$B$16)+Params!$B$17+Params!$B$18*M2130,2)</f>
        <v/>
      </c>
      <c r="Z2130" s="9">
        <f>ROUND(_xlfn.NORM.INV(N2130,Params!$B$13,Params!$B$14)+Params!$B$17+Params!$B$18*N2130,1)</f>
        <v/>
      </c>
    </row>
    <row r="2131">
      <c r="A2131" s="11" t="n">
        <v>2130</v>
      </c>
      <c r="B2131" s="12">
        <f>INT((A2131-1)/122)+1</f>
        <v/>
      </c>
      <c r="C2131" s="13" t="n">
        <v>0.228707</v>
      </c>
      <c r="D2131" s="13" t="n">
        <v>0.730232</v>
      </c>
      <c r="E2131" s="13" t="n">
        <v>0.032203</v>
      </c>
      <c r="F2131" s="13" t="n">
        <v>0.863859</v>
      </c>
      <c r="G2131" s="13" t="n">
        <v>0.333334</v>
      </c>
      <c r="H2131" s="13" t="n">
        <v>0.097923</v>
      </c>
      <c r="I2131" s="13" t="n">
        <v>0.898847</v>
      </c>
      <c r="J2131" s="13" t="n">
        <v>0.705101</v>
      </c>
      <c r="K2131" s="13" t="n">
        <v>0.928641</v>
      </c>
      <c r="L2131" s="13" t="n">
        <v>0.42494</v>
      </c>
      <c r="M2131" s="13" t="n">
        <v>0.9154409999999999</v>
      </c>
      <c r="N2131" s="13" t="n">
        <v>0.041718</v>
      </c>
      <c r="O2131" s="9">
        <f>IF(C2131&lt;=1-Params!$B$4,0,MAX(0.1,ROUND(_xlfn.GAMMA.INV((C2131-(1-Params!$B$4))/Params!$B$4,Params!$B$5,Params!$B$6),1)))</f>
        <v/>
      </c>
      <c r="P2131" s="9">
        <f>IF(D2131&lt;=1-Params!$B$7,0,ROUND(_xlfn.GAMMA.INV((D2131-(1-Params!$B$7))/Params!$B$7,Params!$B$8,Params!$B$9),3))</f>
        <v/>
      </c>
      <c r="Q2131" s="9">
        <f>IF(E2131&lt;=1-Params!$B$4,0,MAX(0.1,ROUND(_xlfn.GAMMA.INV((E2131-(1-Params!$B$4))/Params!$B$4,Params!$B$5,Params!$B$6),1)))</f>
        <v/>
      </c>
      <c r="R2131" s="9">
        <f>IF(F2131&lt;=1-Params!$B$7,0,ROUND(_xlfn.GAMMA.INV((F2131-(1-Params!$B$7))/Params!$B$7,Params!$B$8,Params!$B$9),3))</f>
        <v/>
      </c>
      <c r="S2131" s="9">
        <f>IF(G2131&lt;=1-Params!$B$7,0,ROUND((Params!$B$10+Params!$B$11*G2131^Params!$B$12)*_xlfn.GAMMA.INV((G2131-(1-Params!$B$7))/Params!$B$7,Params!$B$8,Params!$B$9),3))</f>
        <v/>
      </c>
      <c r="T2131" s="9">
        <f>IF(H2131&lt;=1-Params!$B$4,0,MAX(0.1,ROUND((Params!$B$10+Params!$B$11*H2131^Params!$B$12)*_xlfn.GAMMA.INV((H2131-(1-Params!$B$4))/Params!$B$4,Params!$B$5,Params!$B$6),1)))</f>
        <v/>
      </c>
      <c r="U2131" s="9">
        <f>ROUND(_xlfn.NORM.INV(I2131,Params!$B$13,Params!$B$14),1)</f>
        <v/>
      </c>
      <c r="V2131" s="9">
        <f>ROUND(_xlfn.NORM.INV(J2131,Params!$B$15,Params!$B$16),2)</f>
        <v/>
      </c>
      <c r="W2131" s="9">
        <f>ROUND(_xlfn.NORM.INV(K2131,Params!$B$13,Params!$B$14),1)</f>
        <v/>
      </c>
      <c r="X2131" s="9">
        <f>ROUND(_xlfn.NORM.INV(L2131,Params!$B$15,Params!$B$16),2)</f>
        <v/>
      </c>
      <c r="Y2131" s="9">
        <f>ROUND(_xlfn.NORM.INV(M2131,Params!$B$15,Params!$B$16)+Params!$B$17+Params!$B$18*M2131,2)</f>
        <v/>
      </c>
      <c r="Z2131" s="9">
        <f>ROUND(_xlfn.NORM.INV(N2131,Params!$B$13,Params!$B$14)+Params!$B$17+Params!$B$18*N2131,1)</f>
        <v/>
      </c>
    </row>
    <row r="2132">
      <c r="A2132" s="11" t="n">
        <v>2131</v>
      </c>
      <c r="B2132" s="12">
        <f>INT((A2132-1)/122)+1</f>
        <v/>
      </c>
      <c r="C2132" s="13" t="n">
        <v>0.582144</v>
      </c>
      <c r="D2132" s="13" t="n">
        <v>0.983796</v>
      </c>
      <c r="E2132" s="13" t="n">
        <v>0.159861</v>
      </c>
      <c r="F2132" s="13" t="n">
        <v>0.07993599999999999</v>
      </c>
      <c r="G2132" s="13" t="n">
        <v>0.028745</v>
      </c>
      <c r="H2132" s="13" t="n">
        <v>0.635061</v>
      </c>
      <c r="I2132" s="13" t="n">
        <v>0.946962</v>
      </c>
      <c r="J2132" s="13" t="n">
        <v>0.6967449999999999</v>
      </c>
      <c r="K2132" s="13" t="n">
        <v>0.744131</v>
      </c>
      <c r="L2132" s="13" t="n">
        <v>0.413466</v>
      </c>
      <c r="M2132" s="13" t="n">
        <v>0.87618</v>
      </c>
      <c r="N2132" s="13" t="n">
        <v>0.011165</v>
      </c>
      <c r="O2132" s="9">
        <f>IF(C2132&lt;=1-Params!$B$4,0,MAX(0.1,ROUND(_xlfn.GAMMA.INV((C2132-(1-Params!$B$4))/Params!$B$4,Params!$B$5,Params!$B$6),1)))</f>
        <v/>
      </c>
      <c r="P2132" s="9">
        <f>IF(D2132&lt;=1-Params!$B$7,0,ROUND(_xlfn.GAMMA.INV((D2132-(1-Params!$B$7))/Params!$B$7,Params!$B$8,Params!$B$9),3))</f>
        <v/>
      </c>
      <c r="Q2132" s="9">
        <f>IF(E2132&lt;=1-Params!$B$4,0,MAX(0.1,ROUND(_xlfn.GAMMA.INV((E2132-(1-Params!$B$4))/Params!$B$4,Params!$B$5,Params!$B$6),1)))</f>
        <v/>
      </c>
      <c r="R2132" s="9">
        <f>IF(F2132&lt;=1-Params!$B$7,0,ROUND(_xlfn.GAMMA.INV((F2132-(1-Params!$B$7))/Params!$B$7,Params!$B$8,Params!$B$9),3))</f>
        <v/>
      </c>
      <c r="S2132" s="9">
        <f>IF(G2132&lt;=1-Params!$B$7,0,ROUND((Params!$B$10+Params!$B$11*G2132^Params!$B$12)*_xlfn.GAMMA.INV((G2132-(1-Params!$B$7))/Params!$B$7,Params!$B$8,Params!$B$9),3))</f>
        <v/>
      </c>
      <c r="T2132" s="9">
        <f>IF(H2132&lt;=1-Params!$B$4,0,MAX(0.1,ROUND((Params!$B$10+Params!$B$11*H2132^Params!$B$12)*_xlfn.GAMMA.INV((H2132-(1-Params!$B$4))/Params!$B$4,Params!$B$5,Params!$B$6),1)))</f>
        <v/>
      </c>
      <c r="U2132" s="9">
        <f>ROUND(_xlfn.NORM.INV(I2132,Params!$B$13,Params!$B$14),1)</f>
        <v/>
      </c>
      <c r="V2132" s="9">
        <f>ROUND(_xlfn.NORM.INV(J2132,Params!$B$15,Params!$B$16),2)</f>
        <v/>
      </c>
      <c r="W2132" s="9">
        <f>ROUND(_xlfn.NORM.INV(K2132,Params!$B$13,Params!$B$14),1)</f>
        <v/>
      </c>
      <c r="X2132" s="9">
        <f>ROUND(_xlfn.NORM.INV(L2132,Params!$B$15,Params!$B$16),2)</f>
        <v/>
      </c>
      <c r="Y2132" s="9">
        <f>ROUND(_xlfn.NORM.INV(M2132,Params!$B$15,Params!$B$16)+Params!$B$17+Params!$B$18*M2132,2)</f>
        <v/>
      </c>
      <c r="Z2132" s="9">
        <f>ROUND(_xlfn.NORM.INV(N2132,Params!$B$13,Params!$B$14)+Params!$B$17+Params!$B$18*N2132,1)</f>
        <v/>
      </c>
    </row>
    <row r="2133">
      <c r="A2133" s="11" t="n">
        <v>2132</v>
      </c>
      <c r="B2133" s="12">
        <f>INT((A2133-1)/122)+1</f>
        <v/>
      </c>
      <c r="C2133" s="13" t="n">
        <v>0.559411</v>
      </c>
      <c r="D2133" s="13" t="n">
        <v>0.562204</v>
      </c>
      <c r="E2133" s="13" t="n">
        <v>0.014746</v>
      </c>
      <c r="F2133" s="13" t="n">
        <v>0.549262</v>
      </c>
      <c r="G2133" s="13" t="n">
        <v>0.207539</v>
      </c>
      <c r="H2133" s="13" t="n">
        <v>0.153638</v>
      </c>
      <c r="I2133" s="13" t="n">
        <v>0.929306</v>
      </c>
      <c r="J2133" s="13" t="n">
        <v>0.634197</v>
      </c>
      <c r="K2133" s="13" t="n">
        <v>0.815334</v>
      </c>
      <c r="L2133" s="13" t="n">
        <v>0.227931</v>
      </c>
      <c r="M2133" s="13" t="n">
        <v>0.514118</v>
      </c>
      <c r="N2133" s="13" t="n">
        <v>0.036551</v>
      </c>
      <c r="O2133" s="9">
        <f>IF(C2133&lt;=1-Params!$B$4,0,MAX(0.1,ROUND(_xlfn.GAMMA.INV((C2133-(1-Params!$B$4))/Params!$B$4,Params!$B$5,Params!$B$6),1)))</f>
        <v/>
      </c>
      <c r="P2133" s="9">
        <f>IF(D2133&lt;=1-Params!$B$7,0,ROUND(_xlfn.GAMMA.INV((D2133-(1-Params!$B$7))/Params!$B$7,Params!$B$8,Params!$B$9),3))</f>
        <v/>
      </c>
      <c r="Q2133" s="9">
        <f>IF(E2133&lt;=1-Params!$B$4,0,MAX(0.1,ROUND(_xlfn.GAMMA.INV((E2133-(1-Params!$B$4))/Params!$B$4,Params!$B$5,Params!$B$6),1)))</f>
        <v/>
      </c>
      <c r="R2133" s="9">
        <f>IF(F2133&lt;=1-Params!$B$7,0,ROUND(_xlfn.GAMMA.INV((F2133-(1-Params!$B$7))/Params!$B$7,Params!$B$8,Params!$B$9),3))</f>
        <v/>
      </c>
      <c r="S2133" s="9">
        <f>IF(G2133&lt;=1-Params!$B$7,0,ROUND((Params!$B$10+Params!$B$11*G2133^Params!$B$12)*_xlfn.GAMMA.INV((G2133-(1-Params!$B$7))/Params!$B$7,Params!$B$8,Params!$B$9),3))</f>
        <v/>
      </c>
      <c r="T2133" s="9">
        <f>IF(H2133&lt;=1-Params!$B$4,0,MAX(0.1,ROUND((Params!$B$10+Params!$B$11*H2133^Params!$B$12)*_xlfn.GAMMA.INV((H2133-(1-Params!$B$4))/Params!$B$4,Params!$B$5,Params!$B$6),1)))</f>
        <v/>
      </c>
      <c r="U2133" s="9">
        <f>ROUND(_xlfn.NORM.INV(I2133,Params!$B$13,Params!$B$14),1)</f>
        <v/>
      </c>
      <c r="V2133" s="9">
        <f>ROUND(_xlfn.NORM.INV(J2133,Params!$B$15,Params!$B$16),2)</f>
        <v/>
      </c>
      <c r="W2133" s="9">
        <f>ROUND(_xlfn.NORM.INV(K2133,Params!$B$13,Params!$B$14),1)</f>
        <v/>
      </c>
      <c r="X2133" s="9">
        <f>ROUND(_xlfn.NORM.INV(L2133,Params!$B$15,Params!$B$16),2)</f>
        <v/>
      </c>
      <c r="Y2133" s="9">
        <f>ROUND(_xlfn.NORM.INV(M2133,Params!$B$15,Params!$B$16)+Params!$B$17+Params!$B$18*M2133,2)</f>
        <v/>
      </c>
      <c r="Z2133" s="9">
        <f>ROUND(_xlfn.NORM.INV(N2133,Params!$B$13,Params!$B$14)+Params!$B$17+Params!$B$18*N2133,1)</f>
        <v/>
      </c>
    </row>
    <row r="2134">
      <c r="A2134" s="11" t="n">
        <v>2133</v>
      </c>
      <c r="B2134" s="12">
        <f>INT((A2134-1)/122)+1</f>
        <v/>
      </c>
      <c r="C2134" s="13" t="n">
        <v>0.429348</v>
      </c>
      <c r="D2134" s="13" t="n">
        <v>0.688847</v>
      </c>
      <c r="E2134" s="13" t="n">
        <v>0.433345</v>
      </c>
      <c r="F2134" s="13" t="n">
        <v>0.09795</v>
      </c>
      <c r="G2134" s="13" t="n">
        <v>0.213815</v>
      </c>
      <c r="H2134" s="13" t="n">
        <v>0.486382</v>
      </c>
      <c r="I2134" s="13" t="n">
        <v>0.963678</v>
      </c>
      <c r="J2134" s="13" t="n">
        <v>0.826242</v>
      </c>
      <c r="K2134" s="13" t="n">
        <v>0.947565</v>
      </c>
      <c r="L2134" s="13" t="n">
        <v>0.081137</v>
      </c>
      <c r="M2134" s="13" t="n">
        <v>0.365464</v>
      </c>
      <c r="N2134" s="13" t="n">
        <v>0.027142</v>
      </c>
      <c r="O2134" s="9">
        <f>IF(C2134&lt;=1-Params!$B$4,0,MAX(0.1,ROUND(_xlfn.GAMMA.INV((C2134-(1-Params!$B$4))/Params!$B$4,Params!$B$5,Params!$B$6),1)))</f>
        <v/>
      </c>
      <c r="P2134" s="9">
        <f>IF(D2134&lt;=1-Params!$B$7,0,ROUND(_xlfn.GAMMA.INV((D2134-(1-Params!$B$7))/Params!$B$7,Params!$B$8,Params!$B$9),3))</f>
        <v/>
      </c>
      <c r="Q2134" s="9">
        <f>IF(E2134&lt;=1-Params!$B$4,0,MAX(0.1,ROUND(_xlfn.GAMMA.INV((E2134-(1-Params!$B$4))/Params!$B$4,Params!$B$5,Params!$B$6),1)))</f>
        <v/>
      </c>
      <c r="R2134" s="9">
        <f>IF(F2134&lt;=1-Params!$B$7,0,ROUND(_xlfn.GAMMA.INV((F2134-(1-Params!$B$7))/Params!$B$7,Params!$B$8,Params!$B$9),3))</f>
        <v/>
      </c>
      <c r="S2134" s="9">
        <f>IF(G2134&lt;=1-Params!$B$7,0,ROUND((Params!$B$10+Params!$B$11*G2134^Params!$B$12)*_xlfn.GAMMA.INV((G2134-(1-Params!$B$7))/Params!$B$7,Params!$B$8,Params!$B$9),3))</f>
        <v/>
      </c>
      <c r="T2134" s="9">
        <f>IF(H2134&lt;=1-Params!$B$4,0,MAX(0.1,ROUND((Params!$B$10+Params!$B$11*H2134^Params!$B$12)*_xlfn.GAMMA.INV((H2134-(1-Params!$B$4))/Params!$B$4,Params!$B$5,Params!$B$6),1)))</f>
        <v/>
      </c>
      <c r="U2134" s="9">
        <f>ROUND(_xlfn.NORM.INV(I2134,Params!$B$13,Params!$B$14),1)</f>
        <v/>
      </c>
      <c r="V2134" s="9">
        <f>ROUND(_xlfn.NORM.INV(J2134,Params!$B$15,Params!$B$16),2)</f>
        <v/>
      </c>
      <c r="W2134" s="9">
        <f>ROUND(_xlfn.NORM.INV(K2134,Params!$B$13,Params!$B$14),1)</f>
        <v/>
      </c>
      <c r="X2134" s="9">
        <f>ROUND(_xlfn.NORM.INV(L2134,Params!$B$15,Params!$B$16),2)</f>
        <v/>
      </c>
      <c r="Y2134" s="9">
        <f>ROUND(_xlfn.NORM.INV(M2134,Params!$B$15,Params!$B$16)+Params!$B$17+Params!$B$18*M2134,2)</f>
        <v/>
      </c>
      <c r="Z2134" s="9">
        <f>ROUND(_xlfn.NORM.INV(N2134,Params!$B$13,Params!$B$14)+Params!$B$17+Params!$B$18*N2134,1)</f>
        <v/>
      </c>
    </row>
    <row r="2135">
      <c r="A2135" s="11" t="n">
        <v>2134</v>
      </c>
      <c r="B2135" s="12">
        <f>INT((A2135-1)/122)+1</f>
        <v/>
      </c>
      <c r="C2135" s="13" t="n">
        <v>0.819811</v>
      </c>
      <c r="D2135" s="13" t="n">
        <v>0.618854</v>
      </c>
      <c r="E2135" s="13" t="n">
        <v>0.342419</v>
      </c>
      <c r="F2135" s="13" t="n">
        <v>0.342744</v>
      </c>
      <c r="G2135" s="13" t="n">
        <v>0.808936</v>
      </c>
      <c r="H2135" s="13" t="n">
        <v>0.677751</v>
      </c>
      <c r="I2135" s="13" t="n">
        <v>0.9414360000000001</v>
      </c>
      <c r="J2135" s="13" t="n">
        <v>0.841873</v>
      </c>
      <c r="K2135" s="13" t="n">
        <v>0.972846</v>
      </c>
      <c r="L2135" s="13" t="n">
        <v>0.120188</v>
      </c>
      <c r="M2135" s="13" t="n">
        <v>0.12863</v>
      </c>
      <c r="N2135" s="13" t="n">
        <v>0.050784</v>
      </c>
      <c r="O2135" s="9">
        <f>IF(C2135&lt;=1-Params!$B$4,0,MAX(0.1,ROUND(_xlfn.GAMMA.INV((C2135-(1-Params!$B$4))/Params!$B$4,Params!$B$5,Params!$B$6),1)))</f>
        <v/>
      </c>
      <c r="P2135" s="9">
        <f>IF(D2135&lt;=1-Params!$B$7,0,ROUND(_xlfn.GAMMA.INV((D2135-(1-Params!$B$7))/Params!$B$7,Params!$B$8,Params!$B$9),3))</f>
        <v/>
      </c>
      <c r="Q2135" s="9">
        <f>IF(E2135&lt;=1-Params!$B$4,0,MAX(0.1,ROUND(_xlfn.GAMMA.INV((E2135-(1-Params!$B$4))/Params!$B$4,Params!$B$5,Params!$B$6),1)))</f>
        <v/>
      </c>
      <c r="R2135" s="9">
        <f>IF(F2135&lt;=1-Params!$B$7,0,ROUND(_xlfn.GAMMA.INV((F2135-(1-Params!$B$7))/Params!$B$7,Params!$B$8,Params!$B$9),3))</f>
        <v/>
      </c>
      <c r="S2135" s="9">
        <f>IF(G2135&lt;=1-Params!$B$7,0,ROUND((Params!$B$10+Params!$B$11*G2135^Params!$B$12)*_xlfn.GAMMA.INV((G2135-(1-Params!$B$7))/Params!$B$7,Params!$B$8,Params!$B$9),3))</f>
        <v/>
      </c>
      <c r="T2135" s="9">
        <f>IF(H2135&lt;=1-Params!$B$4,0,MAX(0.1,ROUND((Params!$B$10+Params!$B$11*H2135^Params!$B$12)*_xlfn.GAMMA.INV((H2135-(1-Params!$B$4))/Params!$B$4,Params!$B$5,Params!$B$6),1)))</f>
        <v/>
      </c>
      <c r="U2135" s="9">
        <f>ROUND(_xlfn.NORM.INV(I2135,Params!$B$13,Params!$B$14),1)</f>
        <v/>
      </c>
      <c r="V2135" s="9">
        <f>ROUND(_xlfn.NORM.INV(J2135,Params!$B$15,Params!$B$16),2)</f>
        <v/>
      </c>
      <c r="W2135" s="9">
        <f>ROUND(_xlfn.NORM.INV(K2135,Params!$B$13,Params!$B$14),1)</f>
        <v/>
      </c>
      <c r="X2135" s="9">
        <f>ROUND(_xlfn.NORM.INV(L2135,Params!$B$15,Params!$B$16),2)</f>
        <v/>
      </c>
      <c r="Y2135" s="9">
        <f>ROUND(_xlfn.NORM.INV(M2135,Params!$B$15,Params!$B$16)+Params!$B$17+Params!$B$18*M2135,2)</f>
        <v/>
      </c>
      <c r="Z2135" s="9">
        <f>ROUND(_xlfn.NORM.INV(N2135,Params!$B$13,Params!$B$14)+Params!$B$17+Params!$B$18*N2135,1)</f>
        <v/>
      </c>
    </row>
    <row r="2136">
      <c r="A2136" s="11" t="n">
        <v>2135</v>
      </c>
      <c r="B2136" s="12">
        <f>INT((A2136-1)/122)+1</f>
        <v/>
      </c>
      <c r="C2136" s="13" t="n">
        <v>0.365805</v>
      </c>
      <c r="D2136" s="13" t="n">
        <v>0.729191</v>
      </c>
      <c r="E2136" s="13" t="n">
        <v>0.899682</v>
      </c>
      <c r="F2136" s="13" t="n">
        <v>0.610555</v>
      </c>
      <c r="G2136" s="13" t="n">
        <v>0.512147</v>
      </c>
      <c r="H2136" s="13" t="n">
        <v>0.871208</v>
      </c>
      <c r="I2136" s="13" t="n">
        <v>0.893663</v>
      </c>
      <c r="J2136" s="13" t="n">
        <v>0.819138</v>
      </c>
      <c r="K2136" s="13" t="n">
        <v>0.910286</v>
      </c>
      <c r="L2136" s="13" t="n">
        <v>0.050918</v>
      </c>
      <c r="M2136" s="13" t="n">
        <v>0.407117</v>
      </c>
      <c r="N2136" s="13" t="n">
        <v>0.309019</v>
      </c>
      <c r="O2136" s="9">
        <f>IF(C2136&lt;=1-Params!$B$4,0,MAX(0.1,ROUND(_xlfn.GAMMA.INV((C2136-(1-Params!$B$4))/Params!$B$4,Params!$B$5,Params!$B$6),1)))</f>
        <v/>
      </c>
      <c r="P2136" s="9">
        <f>IF(D2136&lt;=1-Params!$B$7,0,ROUND(_xlfn.GAMMA.INV((D2136-(1-Params!$B$7))/Params!$B$7,Params!$B$8,Params!$B$9),3))</f>
        <v/>
      </c>
      <c r="Q2136" s="9">
        <f>IF(E2136&lt;=1-Params!$B$4,0,MAX(0.1,ROUND(_xlfn.GAMMA.INV((E2136-(1-Params!$B$4))/Params!$B$4,Params!$B$5,Params!$B$6),1)))</f>
        <v/>
      </c>
      <c r="R2136" s="9">
        <f>IF(F2136&lt;=1-Params!$B$7,0,ROUND(_xlfn.GAMMA.INV((F2136-(1-Params!$B$7))/Params!$B$7,Params!$B$8,Params!$B$9),3))</f>
        <v/>
      </c>
      <c r="S2136" s="9">
        <f>IF(G2136&lt;=1-Params!$B$7,0,ROUND((Params!$B$10+Params!$B$11*G2136^Params!$B$12)*_xlfn.GAMMA.INV((G2136-(1-Params!$B$7))/Params!$B$7,Params!$B$8,Params!$B$9),3))</f>
        <v/>
      </c>
      <c r="T2136" s="9">
        <f>IF(H2136&lt;=1-Params!$B$4,0,MAX(0.1,ROUND((Params!$B$10+Params!$B$11*H2136^Params!$B$12)*_xlfn.GAMMA.INV((H2136-(1-Params!$B$4))/Params!$B$4,Params!$B$5,Params!$B$6),1)))</f>
        <v/>
      </c>
      <c r="U2136" s="9">
        <f>ROUND(_xlfn.NORM.INV(I2136,Params!$B$13,Params!$B$14),1)</f>
        <v/>
      </c>
      <c r="V2136" s="9">
        <f>ROUND(_xlfn.NORM.INV(J2136,Params!$B$15,Params!$B$16),2)</f>
        <v/>
      </c>
      <c r="W2136" s="9">
        <f>ROUND(_xlfn.NORM.INV(K2136,Params!$B$13,Params!$B$14),1)</f>
        <v/>
      </c>
      <c r="X2136" s="9">
        <f>ROUND(_xlfn.NORM.INV(L2136,Params!$B$15,Params!$B$16),2)</f>
        <v/>
      </c>
      <c r="Y2136" s="9">
        <f>ROUND(_xlfn.NORM.INV(M2136,Params!$B$15,Params!$B$16)+Params!$B$17+Params!$B$18*M2136,2)</f>
        <v/>
      </c>
      <c r="Z2136" s="9">
        <f>ROUND(_xlfn.NORM.INV(N2136,Params!$B$13,Params!$B$14)+Params!$B$17+Params!$B$18*N2136,1)</f>
        <v/>
      </c>
    </row>
    <row r="2137">
      <c r="A2137" s="11" t="n">
        <v>2136</v>
      </c>
      <c r="B2137" s="12">
        <f>INT((A2137-1)/122)+1</f>
        <v/>
      </c>
      <c r="C2137" s="13" t="n">
        <v>0.32052</v>
      </c>
      <c r="D2137" s="13" t="n">
        <v>0.333203</v>
      </c>
      <c r="E2137" s="13" t="n">
        <v>0.8571800000000001</v>
      </c>
      <c r="F2137" s="13" t="n">
        <v>0.121997</v>
      </c>
      <c r="G2137" s="13" t="n">
        <v>0.348583</v>
      </c>
      <c r="H2137" s="13" t="n">
        <v>0.73969</v>
      </c>
      <c r="I2137" s="13" t="n">
        <v>0.634381</v>
      </c>
      <c r="J2137" s="13" t="n">
        <v>0.957947</v>
      </c>
      <c r="K2137" s="13" t="n">
        <v>0.696673</v>
      </c>
      <c r="L2137" s="13" t="n">
        <v>0.025228</v>
      </c>
      <c r="M2137" s="13" t="n">
        <v>0.395682</v>
      </c>
      <c r="N2137" s="13" t="n">
        <v>0.435827</v>
      </c>
      <c r="O2137" s="9">
        <f>IF(C2137&lt;=1-Params!$B$4,0,MAX(0.1,ROUND(_xlfn.GAMMA.INV((C2137-(1-Params!$B$4))/Params!$B$4,Params!$B$5,Params!$B$6),1)))</f>
        <v/>
      </c>
      <c r="P2137" s="9">
        <f>IF(D2137&lt;=1-Params!$B$7,0,ROUND(_xlfn.GAMMA.INV((D2137-(1-Params!$B$7))/Params!$B$7,Params!$B$8,Params!$B$9),3))</f>
        <v/>
      </c>
      <c r="Q2137" s="9">
        <f>IF(E2137&lt;=1-Params!$B$4,0,MAX(0.1,ROUND(_xlfn.GAMMA.INV((E2137-(1-Params!$B$4))/Params!$B$4,Params!$B$5,Params!$B$6),1)))</f>
        <v/>
      </c>
      <c r="R2137" s="9">
        <f>IF(F2137&lt;=1-Params!$B$7,0,ROUND(_xlfn.GAMMA.INV((F2137-(1-Params!$B$7))/Params!$B$7,Params!$B$8,Params!$B$9),3))</f>
        <v/>
      </c>
      <c r="S2137" s="9">
        <f>IF(G2137&lt;=1-Params!$B$7,0,ROUND((Params!$B$10+Params!$B$11*G2137^Params!$B$12)*_xlfn.GAMMA.INV((G2137-(1-Params!$B$7))/Params!$B$7,Params!$B$8,Params!$B$9),3))</f>
        <v/>
      </c>
      <c r="T2137" s="9">
        <f>IF(H2137&lt;=1-Params!$B$4,0,MAX(0.1,ROUND((Params!$B$10+Params!$B$11*H2137^Params!$B$12)*_xlfn.GAMMA.INV((H2137-(1-Params!$B$4))/Params!$B$4,Params!$B$5,Params!$B$6),1)))</f>
        <v/>
      </c>
      <c r="U2137" s="9">
        <f>ROUND(_xlfn.NORM.INV(I2137,Params!$B$13,Params!$B$14),1)</f>
        <v/>
      </c>
      <c r="V2137" s="9">
        <f>ROUND(_xlfn.NORM.INV(J2137,Params!$B$15,Params!$B$16),2)</f>
        <v/>
      </c>
      <c r="W2137" s="9">
        <f>ROUND(_xlfn.NORM.INV(K2137,Params!$B$13,Params!$B$14),1)</f>
        <v/>
      </c>
      <c r="X2137" s="9">
        <f>ROUND(_xlfn.NORM.INV(L2137,Params!$B$15,Params!$B$16),2)</f>
        <v/>
      </c>
      <c r="Y2137" s="9">
        <f>ROUND(_xlfn.NORM.INV(M2137,Params!$B$15,Params!$B$16)+Params!$B$17+Params!$B$18*M2137,2)</f>
        <v/>
      </c>
      <c r="Z2137" s="9">
        <f>ROUND(_xlfn.NORM.INV(N2137,Params!$B$13,Params!$B$14)+Params!$B$17+Params!$B$18*N2137,1)</f>
        <v/>
      </c>
    </row>
    <row r="2138">
      <c r="A2138" s="11" t="n">
        <v>2137</v>
      </c>
      <c r="B2138" s="12">
        <f>INT((A2138-1)/122)+1</f>
        <v/>
      </c>
      <c r="C2138" s="13" t="n">
        <v>0.957601</v>
      </c>
      <c r="D2138" s="13" t="n">
        <v>0.464507</v>
      </c>
      <c r="E2138" s="13" t="n">
        <v>0.220663</v>
      </c>
      <c r="F2138" s="13" t="n">
        <v>0.335669</v>
      </c>
      <c r="G2138" s="13" t="n">
        <v>0.891305</v>
      </c>
      <c r="H2138" s="13" t="n">
        <v>0.585303</v>
      </c>
      <c r="I2138" s="13" t="n">
        <v>0.324555</v>
      </c>
      <c r="J2138" s="13" t="n">
        <v>0.957816</v>
      </c>
      <c r="K2138" s="13" t="n">
        <v>0.836356</v>
      </c>
      <c r="L2138" s="13" t="n">
        <v>0.19018</v>
      </c>
      <c r="M2138" s="13" t="n">
        <v>0.015346</v>
      </c>
      <c r="N2138" s="13" t="n">
        <v>0.754114</v>
      </c>
      <c r="O2138" s="9">
        <f>IF(C2138&lt;=1-Params!$B$4,0,MAX(0.1,ROUND(_xlfn.GAMMA.INV((C2138-(1-Params!$B$4))/Params!$B$4,Params!$B$5,Params!$B$6),1)))</f>
        <v/>
      </c>
      <c r="P2138" s="9">
        <f>IF(D2138&lt;=1-Params!$B$7,0,ROUND(_xlfn.GAMMA.INV((D2138-(1-Params!$B$7))/Params!$B$7,Params!$B$8,Params!$B$9),3))</f>
        <v/>
      </c>
      <c r="Q2138" s="9">
        <f>IF(E2138&lt;=1-Params!$B$4,0,MAX(0.1,ROUND(_xlfn.GAMMA.INV((E2138-(1-Params!$B$4))/Params!$B$4,Params!$B$5,Params!$B$6),1)))</f>
        <v/>
      </c>
      <c r="R2138" s="9">
        <f>IF(F2138&lt;=1-Params!$B$7,0,ROUND(_xlfn.GAMMA.INV((F2138-(1-Params!$B$7))/Params!$B$7,Params!$B$8,Params!$B$9),3))</f>
        <v/>
      </c>
      <c r="S2138" s="9">
        <f>IF(G2138&lt;=1-Params!$B$7,0,ROUND((Params!$B$10+Params!$B$11*G2138^Params!$B$12)*_xlfn.GAMMA.INV((G2138-(1-Params!$B$7))/Params!$B$7,Params!$B$8,Params!$B$9),3))</f>
        <v/>
      </c>
      <c r="T2138" s="9">
        <f>IF(H2138&lt;=1-Params!$B$4,0,MAX(0.1,ROUND((Params!$B$10+Params!$B$11*H2138^Params!$B$12)*_xlfn.GAMMA.INV((H2138-(1-Params!$B$4))/Params!$B$4,Params!$B$5,Params!$B$6),1)))</f>
        <v/>
      </c>
      <c r="U2138" s="9">
        <f>ROUND(_xlfn.NORM.INV(I2138,Params!$B$13,Params!$B$14),1)</f>
        <v/>
      </c>
      <c r="V2138" s="9">
        <f>ROUND(_xlfn.NORM.INV(J2138,Params!$B$15,Params!$B$16),2)</f>
        <v/>
      </c>
      <c r="W2138" s="9">
        <f>ROUND(_xlfn.NORM.INV(K2138,Params!$B$13,Params!$B$14),1)</f>
        <v/>
      </c>
      <c r="X2138" s="9">
        <f>ROUND(_xlfn.NORM.INV(L2138,Params!$B$15,Params!$B$16),2)</f>
        <v/>
      </c>
      <c r="Y2138" s="9">
        <f>ROUND(_xlfn.NORM.INV(M2138,Params!$B$15,Params!$B$16)+Params!$B$17+Params!$B$18*M2138,2)</f>
        <v/>
      </c>
      <c r="Z2138" s="9">
        <f>ROUND(_xlfn.NORM.INV(N2138,Params!$B$13,Params!$B$14)+Params!$B$17+Params!$B$18*N2138,1)</f>
        <v/>
      </c>
    </row>
    <row r="2139">
      <c r="A2139" s="11" t="n">
        <v>2138</v>
      </c>
      <c r="B2139" s="12">
        <f>INT((A2139-1)/122)+1</f>
        <v/>
      </c>
      <c r="C2139" s="13" t="n">
        <v>0.289546</v>
      </c>
      <c r="D2139" s="13" t="n">
        <v>0.189921</v>
      </c>
      <c r="E2139" s="13" t="n">
        <v>0.440164</v>
      </c>
      <c r="F2139" s="13" t="n">
        <v>0.690765</v>
      </c>
      <c r="G2139" s="13" t="n">
        <v>0.206049</v>
      </c>
      <c r="H2139" s="13" t="n">
        <v>0.765036</v>
      </c>
      <c r="I2139" s="13" t="n">
        <v>0.578403</v>
      </c>
      <c r="J2139" s="13" t="n">
        <v>0.915332</v>
      </c>
      <c r="K2139" s="13" t="n">
        <v>0.786259</v>
      </c>
      <c r="L2139" s="13" t="n">
        <v>0.269085</v>
      </c>
      <c r="M2139" s="13" t="n">
        <v>0.000618</v>
      </c>
      <c r="N2139" s="13" t="n">
        <v>0.888525</v>
      </c>
      <c r="O2139" s="9">
        <f>IF(C2139&lt;=1-Params!$B$4,0,MAX(0.1,ROUND(_xlfn.GAMMA.INV((C2139-(1-Params!$B$4))/Params!$B$4,Params!$B$5,Params!$B$6),1)))</f>
        <v/>
      </c>
      <c r="P2139" s="9">
        <f>IF(D2139&lt;=1-Params!$B$7,0,ROUND(_xlfn.GAMMA.INV((D2139-(1-Params!$B$7))/Params!$B$7,Params!$B$8,Params!$B$9),3))</f>
        <v/>
      </c>
      <c r="Q2139" s="9">
        <f>IF(E2139&lt;=1-Params!$B$4,0,MAX(0.1,ROUND(_xlfn.GAMMA.INV((E2139-(1-Params!$B$4))/Params!$B$4,Params!$B$5,Params!$B$6),1)))</f>
        <v/>
      </c>
      <c r="R2139" s="9">
        <f>IF(F2139&lt;=1-Params!$B$7,0,ROUND(_xlfn.GAMMA.INV((F2139-(1-Params!$B$7))/Params!$B$7,Params!$B$8,Params!$B$9),3))</f>
        <v/>
      </c>
      <c r="S2139" s="9">
        <f>IF(G2139&lt;=1-Params!$B$7,0,ROUND((Params!$B$10+Params!$B$11*G2139^Params!$B$12)*_xlfn.GAMMA.INV((G2139-(1-Params!$B$7))/Params!$B$7,Params!$B$8,Params!$B$9),3))</f>
        <v/>
      </c>
      <c r="T2139" s="9">
        <f>IF(H2139&lt;=1-Params!$B$4,0,MAX(0.1,ROUND((Params!$B$10+Params!$B$11*H2139^Params!$B$12)*_xlfn.GAMMA.INV((H2139-(1-Params!$B$4))/Params!$B$4,Params!$B$5,Params!$B$6),1)))</f>
        <v/>
      </c>
      <c r="U2139" s="9">
        <f>ROUND(_xlfn.NORM.INV(I2139,Params!$B$13,Params!$B$14),1)</f>
        <v/>
      </c>
      <c r="V2139" s="9">
        <f>ROUND(_xlfn.NORM.INV(J2139,Params!$B$15,Params!$B$16),2)</f>
        <v/>
      </c>
      <c r="W2139" s="9">
        <f>ROUND(_xlfn.NORM.INV(K2139,Params!$B$13,Params!$B$14),1)</f>
        <v/>
      </c>
      <c r="X2139" s="9">
        <f>ROUND(_xlfn.NORM.INV(L2139,Params!$B$15,Params!$B$16),2)</f>
        <v/>
      </c>
      <c r="Y2139" s="9">
        <f>ROUND(_xlfn.NORM.INV(M2139,Params!$B$15,Params!$B$16)+Params!$B$17+Params!$B$18*M2139,2)</f>
        <v/>
      </c>
      <c r="Z2139" s="9">
        <f>ROUND(_xlfn.NORM.INV(N2139,Params!$B$13,Params!$B$14)+Params!$B$17+Params!$B$18*N2139,1)</f>
        <v/>
      </c>
    </row>
    <row r="2140">
      <c r="A2140" s="11" t="n">
        <v>2139</v>
      </c>
      <c r="B2140" s="12">
        <f>INT((A2140-1)/122)+1</f>
        <v/>
      </c>
      <c r="C2140" s="13" t="n">
        <v>0.779603</v>
      </c>
      <c r="D2140" s="13" t="n">
        <v>0.568666</v>
      </c>
      <c r="E2140" s="13" t="n">
        <v>0.338366</v>
      </c>
      <c r="F2140" s="13" t="n">
        <v>0.308691</v>
      </c>
      <c r="G2140" s="13" t="n">
        <v>0.369734</v>
      </c>
      <c r="H2140" s="13" t="n">
        <v>0.188228</v>
      </c>
      <c r="I2140" s="13" t="n">
        <v>0.313986</v>
      </c>
      <c r="J2140" s="13" t="n">
        <v>0.521361</v>
      </c>
      <c r="K2140" s="13" t="n">
        <v>0.777621</v>
      </c>
      <c r="L2140" s="13" t="n">
        <v>0.348072</v>
      </c>
      <c r="M2140" s="13" t="n">
        <v>0.026817</v>
      </c>
      <c r="N2140" s="13" t="n">
        <v>0.809534</v>
      </c>
      <c r="O2140" s="9">
        <f>IF(C2140&lt;=1-Params!$B$4,0,MAX(0.1,ROUND(_xlfn.GAMMA.INV((C2140-(1-Params!$B$4))/Params!$B$4,Params!$B$5,Params!$B$6),1)))</f>
        <v/>
      </c>
      <c r="P2140" s="9">
        <f>IF(D2140&lt;=1-Params!$B$7,0,ROUND(_xlfn.GAMMA.INV((D2140-(1-Params!$B$7))/Params!$B$7,Params!$B$8,Params!$B$9),3))</f>
        <v/>
      </c>
      <c r="Q2140" s="9">
        <f>IF(E2140&lt;=1-Params!$B$4,0,MAX(0.1,ROUND(_xlfn.GAMMA.INV((E2140-(1-Params!$B$4))/Params!$B$4,Params!$B$5,Params!$B$6),1)))</f>
        <v/>
      </c>
      <c r="R2140" s="9">
        <f>IF(F2140&lt;=1-Params!$B$7,0,ROUND(_xlfn.GAMMA.INV((F2140-(1-Params!$B$7))/Params!$B$7,Params!$B$8,Params!$B$9),3))</f>
        <v/>
      </c>
      <c r="S2140" s="9">
        <f>IF(G2140&lt;=1-Params!$B$7,0,ROUND((Params!$B$10+Params!$B$11*G2140^Params!$B$12)*_xlfn.GAMMA.INV((G2140-(1-Params!$B$7))/Params!$B$7,Params!$B$8,Params!$B$9),3))</f>
        <v/>
      </c>
      <c r="T2140" s="9">
        <f>IF(H2140&lt;=1-Params!$B$4,0,MAX(0.1,ROUND((Params!$B$10+Params!$B$11*H2140^Params!$B$12)*_xlfn.GAMMA.INV((H2140-(1-Params!$B$4))/Params!$B$4,Params!$B$5,Params!$B$6),1)))</f>
        <v/>
      </c>
      <c r="U2140" s="9">
        <f>ROUND(_xlfn.NORM.INV(I2140,Params!$B$13,Params!$B$14),1)</f>
        <v/>
      </c>
      <c r="V2140" s="9">
        <f>ROUND(_xlfn.NORM.INV(J2140,Params!$B$15,Params!$B$16),2)</f>
        <v/>
      </c>
      <c r="W2140" s="9">
        <f>ROUND(_xlfn.NORM.INV(K2140,Params!$B$13,Params!$B$14),1)</f>
        <v/>
      </c>
      <c r="X2140" s="9">
        <f>ROUND(_xlfn.NORM.INV(L2140,Params!$B$15,Params!$B$16),2)</f>
        <v/>
      </c>
      <c r="Y2140" s="9">
        <f>ROUND(_xlfn.NORM.INV(M2140,Params!$B$15,Params!$B$16)+Params!$B$17+Params!$B$18*M2140,2)</f>
        <v/>
      </c>
      <c r="Z2140" s="9">
        <f>ROUND(_xlfn.NORM.INV(N2140,Params!$B$13,Params!$B$14)+Params!$B$17+Params!$B$18*N2140,1)</f>
        <v/>
      </c>
    </row>
    <row r="2141">
      <c r="A2141" s="11" t="n">
        <v>2140</v>
      </c>
      <c r="B2141" s="12">
        <f>INT((A2141-1)/122)+1</f>
        <v/>
      </c>
      <c r="C2141" s="13" t="n">
        <v>0.211576</v>
      </c>
      <c r="D2141" s="13" t="n">
        <v>0.5286</v>
      </c>
      <c r="E2141" s="13" t="n">
        <v>0.768994</v>
      </c>
      <c r="F2141" s="13" t="n">
        <v>0.096844</v>
      </c>
      <c r="G2141" s="13" t="n">
        <v>0.213203</v>
      </c>
      <c r="H2141" s="13" t="n">
        <v>0.899623</v>
      </c>
      <c r="I2141" s="13" t="n">
        <v>0.66967</v>
      </c>
      <c r="J2141" s="13" t="n">
        <v>0.268296</v>
      </c>
      <c r="K2141" s="13" t="n">
        <v>0.621252</v>
      </c>
      <c r="L2141" s="13" t="n">
        <v>0.362313</v>
      </c>
      <c r="M2141" s="13" t="n">
        <v>0.037827</v>
      </c>
      <c r="N2141" s="13" t="n">
        <v>0.87327</v>
      </c>
      <c r="O2141" s="9">
        <f>IF(C2141&lt;=1-Params!$B$4,0,MAX(0.1,ROUND(_xlfn.GAMMA.INV((C2141-(1-Params!$B$4))/Params!$B$4,Params!$B$5,Params!$B$6),1)))</f>
        <v/>
      </c>
      <c r="P2141" s="9">
        <f>IF(D2141&lt;=1-Params!$B$7,0,ROUND(_xlfn.GAMMA.INV((D2141-(1-Params!$B$7))/Params!$B$7,Params!$B$8,Params!$B$9),3))</f>
        <v/>
      </c>
      <c r="Q2141" s="9">
        <f>IF(E2141&lt;=1-Params!$B$4,0,MAX(0.1,ROUND(_xlfn.GAMMA.INV((E2141-(1-Params!$B$4))/Params!$B$4,Params!$B$5,Params!$B$6),1)))</f>
        <v/>
      </c>
      <c r="R2141" s="9">
        <f>IF(F2141&lt;=1-Params!$B$7,0,ROUND(_xlfn.GAMMA.INV((F2141-(1-Params!$B$7))/Params!$B$7,Params!$B$8,Params!$B$9),3))</f>
        <v/>
      </c>
      <c r="S2141" s="9">
        <f>IF(G2141&lt;=1-Params!$B$7,0,ROUND((Params!$B$10+Params!$B$11*G2141^Params!$B$12)*_xlfn.GAMMA.INV((G2141-(1-Params!$B$7))/Params!$B$7,Params!$B$8,Params!$B$9),3))</f>
        <v/>
      </c>
      <c r="T2141" s="9">
        <f>IF(H2141&lt;=1-Params!$B$4,0,MAX(0.1,ROUND((Params!$B$10+Params!$B$11*H2141^Params!$B$12)*_xlfn.GAMMA.INV((H2141-(1-Params!$B$4))/Params!$B$4,Params!$B$5,Params!$B$6),1)))</f>
        <v/>
      </c>
      <c r="U2141" s="9">
        <f>ROUND(_xlfn.NORM.INV(I2141,Params!$B$13,Params!$B$14),1)</f>
        <v/>
      </c>
      <c r="V2141" s="9">
        <f>ROUND(_xlfn.NORM.INV(J2141,Params!$B$15,Params!$B$16),2)</f>
        <v/>
      </c>
      <c r="W2141" s="9">
        <f>ROUND(_xlfn.NORM.INV(K2141,Params!$B$13,Params!$B$14),1)</f>
        <v/>
      </c>
      <c r="X2141" s="9">
        <f>ROUND(_xlfn.NORM.INV(L2141,Params!$B$15,Params!$B$16),2)</f>
        <v/>
      </c>
      <c r="Y2141" s="9">
        <f>ROUND(_xlfn.NORM.INV(M2141,Params!$B$15,Params!$B$16)+Params!$B$17+Params!$B$18*M2141,2)</f>
        <v/>
      </c>
      <c r="Z2141" s="9">
        <f>ROUND(_xlfn.NORM.INV(N2141,Params!$B$13,Params!$B$14)+Params!$B$17+Params!$B$18*N2141,1)</f>
        <v/>
      </c>
    </row>
    <row r="2142">
      <c r="A2142" s="11" t="n">
        <v>2141</v>
      </c>
      <c r="B2142" s="12">
        <f>INT((A2142-1)/122)+1</f>
        <v/>
      </c>
      <c r="C2142" s="13" t="n">
        <v>0.818014</v>
      </c>
      <c r="D2142" s="13" t="n">
        <v>0.141309</v>
      </c>
      <c r="E2142" s="13" t="n">
        <v>0.5515949999999999</v>
      </c>
      <c r="F2142" s="13" t="n">
        <v>0.524524</v>
      </c>
      <c r="G2142" s="13" t="n">
        <v>0.615349</v>
      </c>
      <c r="H2142" s="13" t="n">
        <v>0.259459</v>
      </c>
      <c r="I2142" s="13" t="n">
        <v>0.561738</v>
      </c>
      <c r="J2142" s="13" t="n">
        <v>0.337486</v>
      </c>
      <c r="K2142" s="13" t="n">
        <v>0.762668</v>
      </c>
      <c r="L2142" s="13" t="n">
        <v>0.6492599999999999</v>
      </c>
      <c r="M2142" s="13" t="n">
        <v>0.238324</v>
      </c>
      <c r="N2142" s="13" t="n">
        <v>0.925627</v>
      </c>
      <c r="O2142" s="9">
        <f>IF(C2142&lt;=1-Params!$B$4,0,MAX(0.1,ROUND(_xlfn.GAMMA.INV((C2142-(1-Params!$B$4))/Params!$B$4,Params!$B$5,Params!$B$6),1)))</f>
        <v/>
      </c>
      <c r="P2142" s="9">
        <f>IF(D2142&lt;=1-Params!$B$7,0,ROUND(_xlfn.GAMMA.INV((D2142-(1-Params!$B$7))/Params!$B$7,Params!$B$8,Params!$B$9),3))</f>
        <v/>
      </c>
      <c r="Q2142" s="9">
        <f>IF(E2142&lt;=1-Params!$B$4,0,MAX(0.1,ROUND(_xlfn.GAMMA.INV((E2142-(1-Params!$B$4))/Params!$B$4,Params!$B$5,Params!$B$6),1)))</f>
        <v/>
      </c>
      <c r="R2142" s="9">
        <f>IF(F2142&lt;=1-Params!$B$7,0,ROUND(_xlfn.GAMMA.INV((F2142-(1-Params!$B$7))/Params!$B$7,Params!$B$8,Params!$B$9),3))</f>
        <v/>
      </c>
      <c r="S2142" s="9">
        <f>IF(G2142&lt;=1-Params!$B$7,0,ROUND((Params!$B$10+Params!$B$11*G2142^Params!$B$12)*_xlfn.GAMMA.INV((G2142-(1-Params!$B$7))/Params!$B$7,Params!$B$8,Params!$B$9),3))</f>
        <v/>
      </c>
      <c r="T2142" s="9">
        <f>IF(H2142&lt;=1-Params!$B$4,0,MAX(0.1,ROUND((Params!$B$10+Params!$B$11*H2142^Params!$B$12)*_xlfn.GAMMA.INV((H2142-(1-Params!$B$4))/Params!$B$4,Params!$B$5,Params!$B$6),1)))</f>
        <v/>
      </c>
      <c r="U2142" s="9">
        <f>ROUND(_xlfn.NORM.INV(I2142,Params!$B$13,Params!$B$14),1)</f>
        <v/>
      </c>
      <c r="V2142" s="9">
        <f>ROUND(_xlfn.NORM.INV(J2142,Params!$B$15,Params!$B$16),2)</f>
        <v/>
      </c>
      <c r="W2142" s="9">
        <f>ROUND(_xlfn.NORM.INV(K2142,Params!$B$13,Params!$B$14),1)</f>
        <v/>
      </c>
      <c r="X2142" s="9">
        <f>ROUND(_xlfn.NORM.INV(L2142,Params!$B$15,Params!$B$16),2)</f>
        <v/>
      </c>
      <c r="Y2142" s="9">
        <f>ROUND(_xlfn.NORM.INV(M2142,Params!$B$15,Params!$B$16)+Params!$B$17+Params!$B$18*M2142,2)</f>
        <v/>
      </c>
      <c r="Z2142" s="9">
        <f>ROUND(_xlfn.NORM.INV(N2142,Params!$B$13,Params!$B$14)+Params!$B$17+Params!$B$18*N2142,1)</f>
        <v/>
      </c>
    </row>
    <row r="2143">
      <c r="A2143" s="11" t="n">
        <v>2142</v>
      </c>
      <c r="B2143" s="12">
        <f>INT((A2143-1)/122)+1</f>
        <v/>
      </c>
      <c r="C2143" s="13" t="n">
        <v>0.475726</v>
      </c>
      <c r="D2143" s="13" t="n">
        <v>0.341169</v>
      </c>
      <c r="E2143" s="13" t="n">
        <v>0.550515</v>
      </c>
      <c r="F2143" s="13" t="n">
        <v>0.936443</v>
      </c>
      <c r="G2143" s="13" t="n">
        <v>0.9553970000000001</v>
      </c>
      <c r="H2143" s="13" t="n">
        <v>0.883602</v>
      </c>
      <c r="I2143" s="13" t="n">
        <v>0.326444</v>
      </c>
      <c r="J2143" s="13" t="n">
        <v>0.428869</v>
      </c>
      <c r="K2143" s="13" t="n">
        <v>0.709724</v>
      </c>
      <c r="L2143" s="13" t="n">
        <v>0.843097</v>
      </c>
      <c r="M2143" s="13" t="n">
        <v>0.522279</v>
      </c>
      <c r="N2143" s="13" t="n">
        <v>0.893252</v>
      </c>
      <c r="O2143" s="9">
        <f>IF(C2143&lt;=1-Params!$B$4,0,MAX(0.1,ROUND(_xlfn.GAMMA.INV((C2143-(1-Params!$B$4))/Params!$B$4,Params!$B$5,Params!$B$6),1)))</f>
        <v/>
      </c>
      <c r="P2143" s="9">
        <f>IF(D2143&lt;=1-Params!$B$7,0,ROUND(_xlfn.GAMMA.INV((D2143-(1-Params!$B$7))/Params!$B$7,Params!$B$8,Params!$B$9),3))</f>
        <v/>
      </c>
      <c r="Q2143" s="9">
        <f>IF(E2143&lt;=1-Params!$B$4,0,MAX(0.1,ROUND(_xlfn.GAMMA.INV((E2143-(1-Params!$B$4))/Params!$B$4,Params!$B$5,Params!$B$6),1)))</f>
        <v/>
      </c>
      <c r="R2143" s="9">
        <f>IF(F2143&lt;=1-Params!$B$7,0,ROUND(_xlfn.GAMMA.INV((F2143-(1-Params!$B$7))/Params!$B$7,Params!$B$8,Params!$B$9),3))</f>
        <v/>
      </c>
      <c r="S2143" s="9">
        <f>IF(G2143&lt;=1-Params!$B$7,0,ROUND((Params!$B$10+Params!$B$11*G2143^Params!$B$12)*_xlfn.GAMMA.INV((G2143-(1-Params!$B$7))/Params!$B$7,Params!$B$8,Params!$B$9),3))</f>
        <v/>
      </c>
      <c r="T2143" s="9">
        <f>IF(H2143&lt;=1-Params!$B$4,0,MAX(0.1,ROUND((Params!$B$10+Params!$B$11*H2143^Params!$B$12)*_xlfn.GAMMA.INV((H2143-(1-Params!$B$4))/Params!$B$4,Params!$B$5,Params!$B$6),1)))</f>
        <v/>
      </c>
      <c r="U2143" s="9">
        <f>ROUND(_xlfn.NORM.INV(I2143,Params!$B$13,Params!$B$14),1)</f>
        <v/>
      </c>
      <c r="V2143" s="9">
        <f>ROUND(_xlfn.NORM.INV(J2143,Params!$B$15,Params!$B$16),2)</f>
        <v/>
      </c>
      <c r="W2143" s="9">
        <f>ROUND(_xlfn.NORM.INV(K2143,Params!$B$13,Params!$B$14),1)</f>
        <v/>
      </c>
      <c r="X2143" s="9">
        <f>ROUND(_xlfn.NORM.INV(L2143,Params!$B$15,Params!$B$16),2)</f>
        <v/>
      </c>
      <c r="Y2143" s="9">
        <f>ROUND(_xlfn.NORM.INV(M2143,Params!$B$15,Params!$B$16)+Params!$B$17+Params!$B$18*M2143,2)</f>
        <v/>
      </c>
      <c r="Z2143" s="9">
        <f>ROUND(_xlfn.NORM.INV(N2143,Params!$B$13,Params!$B$14)+Params!$B$17+Params!$B$18*N2143,1)</f>
        <v/>
      </c>
    </row>
    <row r="2144">
      <c r="A2144" s="11" t="n">
        <v>2143</v>
      </c>
      <c r="B2144" s="12">
        <f>INT((A2144-1)/122)+1</f>
        <v/>
      </c>
      <c r="C2144" s="13" t="n">
        <v>0.312851</v>
      </c>
      <c r="D2144" s="13" t="n">
        <v>0.975616</v>
      </c>
      <c r="E2144" s="13" t="n">
        <v>0.72266</v>
      </c>
      <c r="F2144" s="13" t="n">
        <v>0.986335</v>
      </c>
      <c r="G2144" s="13" t="n">
        <v>0.995608</v>
      </c>
      <c r="H2144" s="13" t="n">
        <v>0.7280759999999999</v>
      </c>
      <c r="I2144" s="13" t="n">
        <v>0.424102</v>
      </c>
      <c r="J2144" s="13" t="n">
        <v>0.2518</v>
      </c>
      <c r="K2144" s="13" t="n">
        <v>0.746182</v>
      </c>
      <c r="L2144" s="13" t="n">
        <v>0.486666</v>
      </c>
      <c r="M2144" s="13" t="n">
        <v>0.862056</v>
      </c>
      <c r="N2144" s="13" t="n">
        <v>0.940297</v>
      </c>
      <c r="O2144" s="9">
        <f>IF(C2144&lt;=1-Params!$B$4,0,MAX(0.1,ROUND(_xlfn.GAMMA.INV((C2144-(1-Params!$B$4))/Params!$B$4,Params!$B$5,Params!$B$6),1)))</f>
        <v/>
      </c>
      <c r="P2144" s="9">
        <f>IF(D2144&lt;=1-Params!$B$7,0,ROUND(_xlfn.GAMMA.INV((D2144-(1-Params!$B$7))/Params!$B$7,Params!$B$8,Params!$B$9),3))</f>
        <v/>
      </c>
      <c r="Q2144" s="9">
        <f>IF(E2144&lt;=1-Params!$B$4,0,MAX(0.1,ROUND(_xlfn.GAMMA.INV((E2144-(1-Params!$B$4))/Params!$B$4,Params!$B$5,Params!$B$6),1)))</f>
        <v/>
      </c>
      <c r="R2144" s="9">
        <f>IF(F2144&lt;=1-Params!$B$7,0,ROUND(_xlfn.GAMMA.INV((F2144-(1-Params!$B$7))/Params!$B$7,Params!$B$8,Params!$B$9),3))</f>
        <v/>
      </c>
      <c r="S2144" s="9">
        <f>IF(G2144&lt;=1-Params!$B$7,0,ROUND((Params!$B$10+Params!$B$11*G2144^Params!$B$12)*_xlfn.GAMMA.INV((G2144-(1-Params!$B$7))/Params!$B$7,Params!$B$8,Params!$B$9),3))</f>
        <v/>
      </c>
      <c r="T2144" s="9">
        <f>IF(H2144&lt;=1-Params!$B$4,0,MAX(0.1,ROUND((Params!$B$10+Params!$B$11*H2144^Params!$B$12)*_xlfn.GAMMA.INV((H2144-(1-Params!$B$4))/Params!$B$4,Params!$B$5,Params!$B$6),1)))</f>
        <v/>
      </c>
      <c r="U2144" s="9">
        <f>ROUND(_xlfn.NORM.INV(I2144,Params!$B$13,Params!$B$14),1)</f>
        <v/>
      </c>
      <c r="V2144" s="9">
        <f>ROUND(_xlfn.NORM.INV(J2144,Params!$B$15,Params!$B$16),2)</f>
        <v/>
      </c>
      <c r="W2144" s="9">
        <f>ROUND(_xlfn.NORM.INV(K2144,Params!$B$13,Params!$B$14),1)</f>
        <v/>
      </c>
      <c r="X2144" s="9">
        <f>ROUND(_xlfn.NORM.INV(L2144,Params!$B$15,Params!$B$16),2)</f>
        <v/>
      </c>
      <c r="Y2144" s="9">
        <f>ROUND(_xlfn.NORM.INV(M2144,Params!$B$15,Params!$B$16)+Params!$B$17+Params!$B$18*M2144,2)</f>
        <v/>
      </c>
      <c r="Z2144" s="9">
        <f>ROUND(_xlfn.NORM.INV(N2144,Params!$B$13,Params!$B$14)+Params!$B$17+Params!$B$18*N2144,1)</f>
        <v/>
      </c>
    </row>
    <row r="2145">
      <c r="A2145" s="11" t="n">
        <v>2144</v>
      </c>
      <c r="B2145" s="12">
        <f>INT((A2145-1)/122)+1</f>
        <v/>
      </c>
      <c r="C2145" s="13" t="n">
        <v>0.179596</v>
      </c>
      <c r="D2145" s="13" t="n">
        <v>0.877763</v>
      </c>
      <c r="E2145" s="13" t="n">
        <v>0.5337229999999999</v>
      </c>
      <c r="F2145" s="13" t="n">
        <v>0.965557</v>
      </c>
      <c r="G2145" s="13" t="n">
        <v>0.7822170000000001</v>
      </c>
      <c r="H2145" s="13" t="n">
        <v>0.601176</v>
      </c>
      <c r="I2145" s="13" t="n">
        <v>0.769188</v>
      </c>
      <c r="J2145" s="13" t="n">
        <v>0.218015</v>
      </c>
      <c r="K2145" s="13" t="n">
        <v>0.485183</v>
      </c>
      <c r="L2145" s="13" t="n">
        <v>0.523332</v>
      </c>
      <c r="M2145" s="13" t="n">
        <v>0.380582</v>
      </c>
      <c r="N2145" s="13" t="n">
        <v>0.781436</v>
      </c>
      <c r="O2145" s="9">
        <f>IF(C2145&lt;=1-Params!$B$4,0,MAX(0.1,ROUND(_xlfn.GAMMA.INV((C2145-(1-Params!$B$4))/Params!$B$4,Params!$B$5,Params!$B$6),1)))</f>
        <v/>
      </c>
      <c r="P2145" s="9">
        <f>IF(D2145&lt;=1-Params!$B$7,0,ROUND(_xlfn.GAMMA.INV((D2145-(1-Params!$B$7))/Params!$B$7,Params!$B$8,Params!$B$9),3))</f>
        <v/>
      </c>
      <c r="Q2145" s="9">
        <f>IF(E2145&lt;=1-Params!$B$4,0,MAX(0.1,ROUND(_xlfn.GAMMA.INV((E2145-(1-Params!$B$4))/Params!$B$4,Params!$B$5,Params!$B$6),1)))</f>
        <v/>
      </c>
      <c r="R2145" s="9">
        <f>IF(F2145&lt;=1-Params!$B$7,0,ROUND(_xlfn.GAMMA.INV((F2145-(1-Params!$B$7))/Params!$B$7,Params!$B$8,Params!$B$9),3))</f>
        <v/>
      </c>
      <c r="S2145" s="9">
        <f>IF(G2145&lt;=1-Params!$B$7,0,ROUND((Params!$B$10+Params!$B$11*G2145^Params!$B$12)*_xlfn.GAMMA.INV((G2145-(1-Params!$B$7))/Params!$B$7,Params!$B$8,Params!$B$9),3))</f>
        <v/>
      </c>
      <c r="T2145" s="9">
        <f>IF(H2145&lt;=1-Params!$B$4,0,MAX(0.1,ROUND((Params!$B$10+Params!$B$11*H2145^Params!$B$12)*_xlfn.GAMMA.INV((H2145-(1-Params!$B$4))/Params!$B$4,Params!$B$5,Params!$B$6),1)))</f>
        <v/>
      </c>
      <c r="U2145" s="9">
        <f>ROUND(_xlfn.NORM.INV(I2145,Params!$B$13,Params!$B$14),1)</f>
        <v/>
      </c>
      <c r="V2145" s="9">
        <f>ROUND(_xlfn.NORM.INV(J2145,Params!$B$15,Params!$B$16),2)</f>
        <v/>
      </c>
      <c r="W2145" s="9">
        <f>ROUND(_xlfn.NORM.INV(K2145,Params!$B$13,Params!$B$14),1)</f>
        <v/>
      </c>
      <c r="X2145" s="9">
        <f>ROUND(_xlfn.NORM.INV(L2145,Params!$B$15,Params!$B$16),2)</f>
        <v/>
      </c>
      <c r="Y2145" s="9">
        <f>ROUND(_xlfn.NORM.INV(M2145,Params!$B$15,Params!$B$16)+Params!$B$17+Params!$B$18*M2145,2)</f>
        <v/>
      </c>
      <c r="Z2145" s="9">
        <f>ROUND(_xlfn.NORM.INV(N2145,Params!$B$13,Params!$B$14)+Params!$B$17+Params!$B$18*N2145,1)</f>
        <v/>
      </c>
    </row>
    <row r="2146">
      <c r="A2146" s="11" t="n">
        <v>2145</v>
      </c>
      <c r="B2146" s="12">
        <f>INT((A2146-1)/122)+1</f>
        <v/>
      </c>
      <c r="C2146" s="13" t="n">
        <v>0.235769</v>
      </c>
      <c r="D2146" s="13" t="n">
        <v>0.725033</v>
      </c>
      <c r="E2146" s="13" t="n">
        <v>0.767342</v>
      </c>
      <c r="F2146" s="13" t="n">
        <v>0.023972</v>
      </c>
      <c r="G2146" s="13" t="n">
        <v>0.918925</v>
      </c>
      <c r="H2146" s="13" t="n">
        <v>0.9699950000000001</v>
      </c>
      <c r="I2146" s="13" t="n">
        <v>0.632458</v>
      </c>
      <c r="J2146" s="13" t="n">
        <v>0.040352</v>
      </c>
      <c r="K2146" s="13" t="n">
        <v>0.514525</v>
      </c>
      <c r="L2146" s="13" t="n">
        <v>0.620013</v>
      </c>
      <c r="M2146" s="13" t="n">
        <v>0.683218</v>
      </c>
      <c r="N2146" s="13" t="n">
        <v>0.491681</v>
      </c>
      <c r="O2146" s="9">
        <f>IF(C2146&lt;=1-Params!$B$4,0,MAX(0.1,ROUND(_xlfn.GAMMA.INV((C2146-(1-Params!$B$4))/Params!$B$4,Params!$B$5,Params!$B$6),1)))</f>
        <v/>
      </c>
      <c r="P2146" s="9">
        <f>IF(D2146&lt;=1-Params!$B$7,0,ROUND(_xlfn.GAMMA.INV((D2146-(1-Params!$B$7))/Params!$B$7,Params!$B$8,Params!$B$9),3))</f>
        <v/>
      </c>
      <c r="Q2146" s="9">
        <f>IF(E2146&lt;=1-Params!$B$4,0,MAX(0.1,ROUND(_xlfn.GAMMA.INV((E2146-(1-Params!$B$4))/Params!$B$4,Params!$B$5,Params!$B$6),1)))</f>
        <v/>
      </c>
      <c r="R2146" s="9">
        <f>IF(F2146&lt;=1-Params!$B$7,0,ROUND(_xlfn.GAMMA.INV((F2146-(1-Params!$B$7))/Params!$B$7,Params!$B$8,Params!$B$9),3))</f>
        <v/>
      </c>
      <c r="S2146" s="9">
        <f>IF(G2146&lt;=1-Params!$B$7,0,ROUND((Params!$B$10+Params!$B$11*G2146^Params!$B$12)*_xlfn.GAMMA.INV((G2146-(1-Params!$B$7))/Params!$B$7,Params!$B$8,Params!$B$9),3))</f>
        <v/>
      </c>
      <c r="T2146" s="9">
        <f>IF(H2146&lt;=1-Params!$B$4,0,MAX(0.1,ROUND((Params!$B$10+Params!$B$11*H2146^Params!$B$12)*_xlfn.GAMMA.INV((H2146-(1-Params!$B$4))/Params!$B$4,Params!$B$5,Params!$B$6),1)))</f>
        <v/>
      </c>
      <c r="U2146" s="9">
        <f>ROUND(_xlfn.NORM.INV(I2146,Params!$B$13,Params!$B$14),1)</f>
        <v/>
      </c>
      <c r="V2146" s="9">
        <f>ROUND(_xlfn.NORM.INV(J2146,Params!$B$15,Params!$B$16),2)</f>
        <v/>
      </c>
      <c r="W2146" s="9">
        <f>ROUND(_xlfn.NORM.INV(K2146,Params!$B$13,Params!$B$14),1)</f>
        <v/>
      </c>
      <c r="X2146" s="9">
        <f>ROUND(_xlfn.NORM.INV(L2146,Params!$B$15,Params!$B$16),2)</f>
        <v/>
      </c>
      <c r="Y2146" s="9">
        <f>ROUND(_xlfn.NORM.INV(M2146,Params!$B$15,Params!$B$16)+Params!$B$17+Params!$B$18*M2146,2)</f>
        <v/>
      </c>
      <c r="Z2146" s="9">
        <f>ROUND(_xlfn.NORM.INV(N2146,Params!$B$13,Params!$B$14)+Params!$B$17+Params!$B$18*N2146,1)</f>
        <v/>
      </c>
    </row>
    <row r="2147">
      <c r="A2147" s="11" t="n">
        <v>2146</v>
      </c>
      <c r="B2147" s="12">
        <f>INT((A2147-1)/122)+1</f>
        <v/>
      </c>
      <c r="C2147" s="13" t="n">
        <v>0.672404</v>
      </c>
      <c r="D2147" s="13" t="n">
        <v>0.297829</v>
      </c>
      <c r="E2147" s="13" t="n">
        <v>0.012591</v>
      </c>
      <c r="F2147" s="13" t="n">
        <v>0.52799</v>
      </c>
      <c r="G2147" s="13" t="n">
        <v>0.85416</v>
      </c>
      <c r="H2147" s="13" t="n">
        <v>0.765036</v>
      </c>
      <c r="I2147" s="13" t="n">
        <v>0.9668949999999999</v>
      </c>
      <c r="J2147" s="13" t="n">
        <v>0.024695</v>
      </c>
      <c r="K2147" s="13" t="n">
        <v>0.6853129999999999</v>
      </c>
      <c r="L2147" s="13" t="n">
        <v>0.718428</v>
      </c>
      <c r="M2147" s="13" t="n">
        <v>0.309695</v>
      </c>
      <c r="N2147" s="13" t="n">
        <v>0.181564</v>
      </c>
      <c r="O2147" s="9">
        <f>IF(C2147&lt;=1-Params!$B$4,0,MAX(0.1,ROUND(_xlfn.GAMMA.INV((C2147-(1-Params!$B$4))/Params!$B$4,Params!$B$5,Params!$B$6),1)))</f>
        <v/>
      </c>
      <c r="P2147" s="9">
        <f>IF(D2147&lt;=1-Params!$B$7,0,ROUND(_xlfn.GAMMA.INV((D2147-(1-Params!$B$7))/Params!$B$7,Params!$B$8,Params!$B$9),3))</f>
        <v/>
      </c>
      <c r="Q2147" s="9">
        <f>IF(E2147&lt;=1-Params!$B$4,0,MAX(0.1,ROUND(_xlfn.GAMMA.INV((E2147-(1-Params!$B$4))/Params!$B$4,Params!$B$5,Params!$B$6),1)))</f>
        <v/>
      </c>
      <c r="R2147" s="9">
        <f>IF(F2147&lt;=1-Params!$B$7,0,ROUND(_xlfn.GAMMA.INV((F2147-(1-Params!$B$7))/Params!$B$7,Params!$B$8,Params!$B$9),3))</f>
        <v/>
      </c>
      <c r="S2147" s="9">
        <f>IF(G2147&lt;=1-Params!$B$7,0,ROUND((Params!$B$10+Params!$B$11*G2147^Params!$B$12)*_xlfn.GAMMA.INV((G2147-(1-Params!$B$7))/Params!$B$7,Params!$B$8,Params!$B$9),3))</f>
        <v/>
      </c>
      <c r="T2147" s="9">
        <f>IF(H2147&lt;=1-Params!$B$4,0,MAX(0.1,ROUND((Params!$B$10+Params!$B$11*H2147^Params!$B$12)*_xlfn.GAMMA.INV((H2147-(1-Params!$B$4))/Params!$B$4,Params!$B$5,Params!$B$6),1)))</f>
        <v/>
      </c>
      <c r="U2147" s="9">
        <f>ROUND(_xlfn.NORM.INV(I2147,Params!$B$13,Params!$B$14),1)</f>
        <v/>
      </c>
      <c r="V2147" s="9">
        <f>ROUND(_xlfn.NORM.INV(J2147,Params!$B$15,Params!$B$16),2)</f>
        <v/>
      </c>
      <c r="W2147" s="9">
        <f>ROUND(_xlfn.NORM.INV(K2147,Params!$B$13,Params!$B$14),1)</f>
        <v/>
      </c>
      <c r="X2147" s="9">
        <f>ROUND(_xlfn.NORM.INV(L2147,Params!$B$15,Params!$B$16),2)</f>
        <v/>
      </c>
      <c r="Y2147" s="9">
        <f>ROUND(_xlfn.NORM.INV(M2147,Params!$B$15,Params!$B$16)+Params!$B$17+Params!$B$18*M2147,2)</f>
        <v/>
      </c>
      <c r="Z2147" s="9">
        <f>ROUND(_xlfn.NORM.INV(N2147,Params!$B$13,Params!$B$14)+Params!$B$17+Params!$B$18*N2147,1)</f>
        <v/>
      </c>
    </row>
    <row r="2148">
      <c r="A2148" s="11" t="n">
        <v>2147</v>
      </c>
      <c r="B2148" s="12">
        <f>INT((A2148-1)/122)+1</f>
        <v/>
      </c>
      <c r="C2148" s="13" t="n">
        <v>0.047614</v>
      </c>
      <c r="D2148" s="13" t="n">
        <v>0.131301</v>
      </c>
      <c r="E2148" s="13" t="n">
        <v>0.127606</v>
      </c>
      <c r="F2148" s="13" t="n">
        <v>0.108113</v>
      </c>
      <c r="G2148" s="13" t="n">
        <v>0.246373</v>
      </c>
      <c r="H2148" s="13" t="n">
        <v>0.96148</v>
      </c>
      <c r="I2148" s="13" t="n">
        <v>0.79554</v>
      </c>
      <c r="J2148" s="13" t="n">
        <v>0.042786</v>
      </c>
      <c r="K2148" s="13" t="n">
        <v>0.529397</v>
      </c>
      <c r="L2148" s="13" t="n">
        <v>0.813082</v>
      </c>
      <c r="M2148" s="13" t="n">
        <v>0.10267</v>
      </c>
      <c r="N2148" s="13" t="n">
        <v>0.258495</v>
      </c>
      <c r="O2148" s="9">
        <f>IF(C2148&lt;=1-Params!$B$4,0,MAX(0.1,ROUND(_xlfn.GAMMA.INV((C2148-(1-Params!$B$4))/Params!$B$4,Params!$B$5,Params!$B$6),1)))</f>
        <v/>
      </c>
      <c r="P2148" s="9">
        <f>IF(D2148&lt;=1-Params!$B$7,0,ROUND(_xlfn.GAMMA.INV((D2148-(1-Params!$B$7))/Params!$B$7,Params!$B$8,Params!$B$9),3))</f>
        <v/>
      </c>
      <c r="Q2148" s="9">
        <f>IF(E2148&lt;=1-Params!$B$4,0,MAX(0.1,ROUND(_xlfn.GAMMA.INV((E2148-(1-Params!$B$4))/Params!$B$4,Params!$B$5,Params!$B$6),1)))</f>
        <v/>
      </c>
      <c r="R2148" s="9">
        <f>IF(F2148&lt;=1-Params!$B$7,0,ROUND(_xlfn.GAMMA.INV((F2148-(1-Params!$B$7))/Params!$B$7,Params!$B$8,Params!$B$9),3))</f>
        <v/>
      </c>
      <c r="S2148" s="9">
        <f>IF(G2148&lt;=1-Params!$B$7,0,ROUND((Params!$B$10+Params!$B$11*G2148^Params!$B$12)*_xlfn.GAMMA.INV((G2148-(1-Params!$B$7))/Params!$B$7,Params!$B$8,Params!$B$9),3))</f>
        <v/>
      </c>
      <c r="T2148" s="9">
        <f>IF(H2148&lt;=1-Params!$B$4,0,MAX(0.1,ROUND((Params!$B$10+Params!$B$11*H2148^Params!$B$12)*_xlfn.GAMMA.INV((H2148-(1-Params!$B$4))/Params!$B$4,Params!$B$5,Params!$B$6),1)))</f>
        <v/>
      </c>
      <c r="U2148" s="9">
        <f>ROUND(_xlfn.NORM.INV(I2148,Params!$B$13,Params!$B$14),1)</f>
        <v/>
      </c>
      <c r="V2148" s="9">
        <f>ROUND(_xlfn.NORM.INV(J2148,Params!$B$15,Params!$B$16),2)</f>
        <v/>
      </c>
      <c r="W2148" s="9">
        <f>ROUND(_xlfn.NORM.INV(K2148,Params!$B$13,Params!$B$14),1)</f>
        <v/>
      </c>
      <c r="X2148" s="9">
        <f>ROUND(_xlfn.NORM.INV(L2148,Params!$B$15,Params!$B$16),2)</f>
        <v/>
      </c>
      <c r="Y2148" s="9">
        <f>ROUND(_xlfn.NORM.INV(M2148,Params!$B$15,Params!$B$16)+Params!$B$17+Params!$B$18*M2148,2)</f>
        <v/>
      </c>
      <c r="Z2148" s="9">
        <f>ROUND(_xlfn.NORM.INV(N2148,Params!$B$13,Params!$B$14)+Params!$B$17+Params!$B$18*N2148,1)</f>
        <v/>
      </c>
    </row>
    <row r="2149">
      <c r="A2149" s="11" t="n">
        <v>2148</v>
      </c>
      <c r="B2149" s="12">
        <f>INT((A2149-1)/122)+1</f>
        <v/>
      </c>
      <c r="C2149" s="13" t="n">
        <v>0.154252</v>
      </c>
      <c r="D2149" s="13" t="n">
        <v>0.437151</v>
      </c>
      <c r="E2149" s="13" t="n">
        <v>0.02516</v>
      </c>
      <c r="F2149" s="13" t="n">
        <v>0.019284</v>
      </c>
      <c r="G2149" s="13" t="n">
        <v>0.590262</v>
      </c>
      <c r="H2149" s="13" t="n">
        <v>0.196648</v>
      </c>
      <c r="I2149" s="13" t="n">
        <v>0.810649</v>
      </c>
      <c r="J2149" s="13" t="n">
        <v>0.151621</v>
      </c>
      <c r="K2149" s="13" t="n">
        <v>0.284963</v>
      </c>
      <c r="L2149" s="13" t="n">
        <v>0.543249</v>
      </c>
      <c r="M2149" s="13" t="n">
        <v>0.372334</v>
      </c>
      <c r="N2149" s="13" t="n">
        <v>0.047881</v>
      </c>
      <c r="O2149" s="9">
        <f>IF(C2149&lt;=1-Params!$B$4,0,MAX(0.1,ROUND(_xlfn.GAMMA.INV((C2149-(1-Params!$B$4))/Params!$B$4,Params!$B$5,Params!$B$6),1)))</f>
        <v/>
      </c>
      <c r="P2149" s="9">
        <f>IF(D2149&lt;=1-Params!$B$7,0,ROUND(_xlfn.GAMMA.INV((D2149-(1-Params!$B$7))/Params!$B$7,Params!$B$8,Params!$B$9),3))</f>
        <v/>
      </c>
      <c r="Q2149" s="9">
        <f>IF(E2149&lt;=1-Params!$B$4,0,MAX(0.1,ROUND(_xlfn.GAMMA.INV((E2149-(1-Params!$B$4))/Params!$B$4,Params!$B$5,Params!$B$6),1)))</f>
        <v/>
      </c>
      <c r="R2149" s="9">
        <f>IF(F2149&lt;=1-Params!$B$7,0,ROUND(_xlfn.GAMMA.INV((F2149-(1-Params!$B$7))/Params!$B$7,Params!$B$8,Params!$B$9),3))</f>
        <v/>
      </c>
      <c r="S2149" s="9">
        <f>IF(G2149&lt;=1-Params!$B$7,0,ROUND((Params!$B$10+Params!$B$11*G2149^Params!$B$12)*_xlfn.GAMMA.INV((G2149-(1-Params!$B$7))/Params!$B$7,Params!$B$8,Params!$B$9),3))</f>
        <v/>
      </c>
      <c r="T2149" s="9">
        <f>IF(H2149&lt;=1-Params!$B$4,0,MAX(0.1,ROUND((Params!$B$10+Params!$B$11*H2149^Params!$B$12)*_xlfn.GAMMA.INV((H2149-(1-Params!$B$4))/Params!$B$4,Params!$B$5,Params!$B$6),1)))</f>
        <v/>
      </c>
      <c r="U2149" s="9">
        <f>ROUND(_xlfn.NORM.INV(I2149,Params!$B$13,Params!$B$14),1)</f>
        <v/>
      </c>
      <c r="V2149" s="9">
        <f>ROUND(_xlfn.NORM.INV(J2149,Params!$B$15,Params!$B$16),2)</f>
        <v/>
      </c>
      <c r="W2149" s="9">
        <f>ROUND(_xlfn.NORM.INV(K2149,Params!$B$13,Params!$B$14),1)</f>
        <v/>
      </c>
      <c r="X2149" s="9">
        <f>ROUND(_xlfn.NORM.INV(L2149,Params!$B$15,Params!$B$16),2)</f>
        <v/>
      </c>
      <c r="Y2149" s="9">
        <f>ROUND(_xlfn.NORM.INV(M2149,Params!$B$15,Params!$B$16)+Params!$B$17+Params!$B$18*M2149,2)</f>
        <v/>
      </c>
      <c r="Z2149" s="9">
        <f>ROUND(_xlfn.NORM.INV(N2149,Params!$B$13,Params!$B$14)+Params!$B$17+Params!$B$18*N2149,1)</f>
        <v/>
      </c>
    </row>
    <row r="2150">
      <c r="A2150" s="11" t="n">
        <v>2149</v>
      </c>
      <c r="B2150" s="12">
        <f>INT((A2150-1)/122)+1</f>
        <v/>
      </c>
      <c r="C2150" s="13" t="n">
        <v>0.106274</v>
      </c>
      <c r="D2150" s="13" t="n">
        <v>0.256512</v>
      </c>
      <c r="E2150" s="13" t="n">
        <v>0.007662</v>
      </c>
      <c r="F2150" s="13" t="n">
        <v>0.102956</v>
      </c>
      <c r="G2150" s="13" t="n">
        <v>0.036067</v>
      </c>
      <c r="H2150" s="13" t="n">
        <v>0.778042</v>
      </c>
      <c r="I2150" s="13" t="n">
        <v>0.572813</v>
      </c>
      <c r="J2150" s="13" t="n">
        <v>0.09057</v>
      </c>
      <c r="K2150" s="13" t="n">
        <v>0.769226</v>
      </c>
      <c r="L2150" s="13" t="n">
        <v>0.69594</v>
      </c>
      <c r="M2150" s="13" t="n">
        <v>0.255021</v>
      </c>
      <c r="N2150" s="13" t="n">
        <v>0.188521</v>
      </c>
      <c r="O2150" s="9">
        <f>IF(C2150&lt;=1-Params!$B$4,0,MAX(0.1,ROUND(_xlfn.GAMMA.INV((C2150-(1-Params!$B$4))/Params!$B$4,Params!$B$5,Params!$B$6),1)))</f>
        <v/>
      </c>
      <c r="P2150" s="9">
        <f>IF(D2150&lt;=1-Params!$B$7,0,ROUND(_xlfn.GAMMA.INV((D2150-(1-Params!$B$7))/Params!$B$7,Params!$B$8,Params!$B$9),3))</f>
        <v/>
      </c>
      <c r="Q2150" s="9">
        <f>IF(E2150&lt;=1-Params!$B$4,0,MAX(0.1,ROUND(_xlfn.GAMMA.INV((E2150-(1-Params!$B$4))/Params!$B$4,Params!$B$5,Params!$B$6),1)))</f>
        <v/>
      </c>
      <c r="R2150" s="9">
        <f>IF(F2150&lt;=1-Params!$B$7,0,ROUND(_xlfn.GAMMA.INV((F2150-(1-Params!$B$7))/Params!$B$7,Params!$B$8,Params!$B$9),3))</f>
        <v/>
      </c>
      <c r="S2150" s="9">
        <f>IF(G2150&lt;=1-Params!$B$7,0,ROUND((Params!$B$10+Params!$B$11*G2150^Params!$B$12)*_xlfn.GAMMA.INV((G2150-(1-Params!$B$7))/Params!$B$7,Params!$B$8,Params!$B$9),3))</f>
        <v/>
      </c>
      <c r="T2150" s="9">
        <f>IF(H2150&lt;=1-Params!$B$4,0,MAX(0.1,ROUND((Params!$B$10+Params!$B$11*H2150^Params!$B$12)*_xlfn.GAMMA.INV((H2150-(1-Params!$B$4))/Params!$B$4,Params!$B$5,Params!$B$6),1)))</f>
        <v/>
      </c>
      <c r="U2150" s="9">
        <f>ROUND(_xlfn.NORM.INV(I2150,Params!$B$13,Params!$B$14),1)</f>
        <v/>
      </c>
      <c r="V2150" s="9">
        <f>ROUND(_xlfn.NORM.INV(J2150,Params!$B$15,Params!$B$16),2)</f>
        <v/>
      </c>
      <c r="W2150" s="9">
        <f>ROUND(_xlfn.NORM.INV(K2150,Params!$B$13,Params!$B$14),1)</f>
        <v/>
      </c>
      <c r="X2150" s="9">
        <f>ROUND(_xlfn.NORM.INV(L2150,Params!$B$15,Params!$B$16),2)</f>
        <v/>
      </c>
      <c r="Y2150" s="9">
        <f>ROUND(_xlfn.NORM.INV(M2150,Params!$B$15,Params!$B$16)+Params!$B$17+Params!$B$18*M2150,2)</f>
        <v/>
      </c>
      <c r="Z2150" s="9">
        <f>ROUND(_xlfn.NORM.INV(N2150,Params!$B$13,Params!$B$14)+Params!$B$17+Params!$B$18*N2150,1)</f>
        <v/>
      </c>
    </row>
    <row r="2151">
      <c r="A2151" s="11" t="n">
        <v>2150</v>
      </c>
      <c r="B2151" s="12">
        <f>INT((A2151-1)/122)+1</f>
        <v/>
      </c>
      <c r="C2151" s="13" t="n">
        <v>0.339854</v>
      </c>
      <c r="D2151" s="13" t="n">
        <v>0.135382</v>
      </c>
      <c r="E2151" s="13" t="n">
        <v>0.048464</v>
      </c>
      <c r="F2151" s="13" t="n">
        <v>0.367745</v>
      </c>
      <c r="G2151" s="13" t="n">
        <v>0.314845</v>
      </c>
      <c r="H2151" s="13" t="n">
        <v>0.483536</v>
      </c>
      <c r="I2151" s="13" t="n">
        <v>0.70379</v>
      </c>
      <c r="J2151" s="13" t="n">
        <v>0.219184</v>
      </c>
      <c r="K2151" s="13" t="n">
        <v>0.425008</v>
      </c>
      <c r="L2151" s="13" t="n">
        <v>0.882727</v>
      </c>
      <c r="M2151" s="13" t="n">
        <v>0.543039</v>
      </c>
      <c r="N2151" s="13" t="n">
        <v>0.195983</v>
      </c>
      <c r="O2151" s="9">
        <f>IF(C2151&lt;=1-Params!$B$4,0,MAX(0.1,ROUND(_xlfn.GAMMA.INV((C2151-(1-Params!$B$4))/Params!$B$4,Params!$B$5,Params!$B$6),1)))</f>
        <v/>
      </c>
      <c r="P2151" s="9">
        <f>IF(D2151&lt;=1-Params!$B$7,0,ROUND(_xlfn.GAMMA.INV((D2151-(1-Params!$B$7))/Params!$B$7,Params!$B$8,Params!$B$9),3))</f>
        <v/>
      </c>
      <c r="Q2151" s="9">
        <f>IF(E2151&lt;=1-Params!$B$4,0,MAX(0.1,ROUND(_xlfn.GAMMA.INV((E2151-(1-Params!$B$4))/Params!$B$4,Params!$B$5,Params!$B$6),1)))</f>
        <v/>
      </c>
      <c r="R2151" s="9">
        <f>IF(F2151&lt;=1-Params!$B$7,0,ROUND(_xlfn.GAMMA.INV((F2151-(1-Params!$B$7))/Params!$B$7,Params!$B$8,Params!$B$9),3))</f>
        <v/>
      </c>
      <c r="S2151" s="9">
        <f>IF(G2151&lt;=1-Params!$B$7,0,ROUND((Params!$B$10+Params!$B$11*G2151^Params!$B$12)*_xlfn.GAMMA.INV((G2151-(1-Params!$B$7))/Params!$B$7,Params!$B$8,Params!$B$9),3))</f>
        <v/>
      </c>
      <c r="T2151" s="9">
        <f>IF(H2151&lt;=1-Params!$B$4,0,MAX(0.1,ROUND((Params!$B$10+Params!$B$11*H2151^Params!$B$12)*_xlfn.GAMMA.INV((H2151-(1-Params!$B$4))/Params!$B$4,Params!$B$5,Params!$B$6),1)))</f>
        <v/>
      </c>
      <c r="U2151" s="9">
        <f>ROUND(_xlfn.NORM.INV(I2151,Params!$B$13,Params!$B$14),1)</f>
        <v/>
      </c>
      <c r="V2151" s="9">
        <f>ROUND(_xlfn.NORM.INV(J2151,Params!$B$15,Params!$B$16),2)</f>
        <v/>
      </c>
      <c r="W2151" s="9">
        <f>ROUND(_xlfn.NORM.INV(K2151,Params!$B$13,Params!$B$14),1)</f>
        <v/>
      </c>
      <c r="X2151" s="9">
        <f>ROUND(_xlfn.NORM.INV(L2151,Params!$B$15,Params!$B$16),2)</f>
        <v/>
      </c>
      <c r="Y2151" s="9">
        <f>ROUND(_xlfn.NORM.INV(M2151,Params!$B$15,Params!$B$16)+Params!$B$17+Params!$B$18*M2151,2)</f>
        <v/>
      </c>
      <c r="Z2151" s="9">
        <f>ROUND(_xlfn.NORM.INV(N2151,Params!$B$13,Params!$B$14)+Params!$B$17+Params!$B$18*N2151,1)</f>
        <v/>
      </c>
    </row>
    <row r="2152">
      <c r="A2152" s="11" t="n">
        <v>2151</v>
      </c>
      <c r="B2152" s="12">
        <f>INT((A2152-1)/122)+1</f>
        <v/>
      </c>
      <c r="C2152" s="13" t="n">
        <v>0.209034</v>
      </c>
      <c r="D2152" s="13" t="n">
        <v>0.774748</v>
      </c>
      <c r="E2152" s="13" t="n">
        <v>0.087552</v>
      </c>
      <c r="F2152" s="13" t="n">
        <v>0.90207</v>
      </c>
      <c r="G2152" s="13" t="n">
        <v>0.549386</v>
      </c>
      <c r="H2152" s="13" t="n">
        <v>0.831449</v>
      </c>
      <c r="I2152" s="13" t="n">
        <v>0.853331</v>
      </c>
      <c r="J2152" s="13" t="n">
        <v>0.182405</v>
      </c>
      <c r="K2152" s="13" t="n">
        <v>0.483797</v>
      </c>
      <c r="L2152" s="13" t="n">
        <v>0.782372</v>
      </c>
      <c r="M2152" s="13" t="n">
        <v>0.647348</v>
      </c>
      <c r="N2152" s="13" t="n">
        <v>0.277765</v>
      </c>
      <c r="O2152" s="9">
        <f>IF(C2152&lt;=1-Params!$B$4,0,MAX(0.1,ROUND(_xlfn.GAMMA.INV((C2152-(1-Params!$B$4))/Params!$B$4,Params!$B$5,Params!$B$6),1)))</f>
        <v/>
      </c>
      <c r="P2152" s="9">
        <f>IF(D2152&lt;=1-Params!$B$7,0,ROUND(_xlfn.GAMMA.INV((D2152-(1-Params!$B$7))/Params!$B$7,Params!$B$8,Params!$B$9),3))</f>
        <v/>
      </c>
      <c r="Q2152" s="9">
        <f>IF(E2152&lt;=1-Params!$B$4,0,MAX(0.1,ROUND(_xlfn.GAMMA.INV((E2152-(1-Params!$B$4))/Params!$B$4,Params!$B$5,Params!$B$6),1)))</f>
        <v/>
      </c>
      <c r="R2152" s="9">
        <f>IF(F2152&lt;=1-Params!$B$7,0,ROUND(_xlfn.GAMMA.INV((F2152-(1-Params!$B$7))/Params!$B$7,Params!$B$8,Params!$B$9),3))</f>
        <v/>
      </c>
      <c r="S2152" s="9">
        <f>IF(G2152&lt;=1-Params!$B$7,0,ROUND((Params!$B$10+Params!$B$11*G2152^Params!$B$12)*_xlfn.GAMMA.INV((G2152-(1-Params!$B$7))/Params!$B$7,Params!$B$8,Params!$B$9),3))</f>
        <v/>
      </c>
      <c r="T2152" s="9">
        <f>IF(H2152&lt;=1-Params!$B$4,0,MAX(0.1,ROUND((Params!$B$10+Params!$B$11*H2152^Params!$B$12)*_xlfn.GAMMA.INV((H2152-(1-Params!$B$4))/Params!$B$4,Params!$B$5,Params!$B$6),1)))</f>
        <v/>
      </c>
      <c r="U2152" s="9">
        <f>ROUND(_xlfn.NORM.INV(I2152,Params!$B$13,Params!$B$14),1)</f>
        <v/>
      </c>
      <c r="V2152" s="9">
        <f>ROUND(_xlfn.NORM.INV(J2152,Params!$B$15,Params!$B$16),2)</f>
        <v/>
      </c>
      <c r="W2152" s="9">
        <f>ROUND(_xlfn.NORM.INV(K2152,Params!$B$13,Params!$B$14),1)</f>
        <v/>
      </c>
      <c r="X2152" s="9">
        <f>ROUND(_xlfn.NORM.INV(L2152,Params!$B$15,Params!$B$16),2)</f>
        <v/>
      </c>
      <c r="Y2152" s="9">
        <f>ROUND(_xlfn.NORM.INV(M2152,Params!$B$15,Params!$B$16)+Params!$B$17+Params!$B$18*M2152,2)</f>
        <v/>
      </c>
      <c r="Z2152" s="9">
        <f>ROUND(_xlfn.NORM.INV(N2152,Params!$B$13,Params!$B$14)+Params!$B$17+Params!$B$18*N2152,1)</f>
        <v/>
      </c>
    </row>
    <row r="2153">
      <c r="A2153" s="11" t="n">
        <v>2152</v>
      </c>
      <c r="B2153" s="12">
        <f>INT((A2153-1)/122)+1</f>
        <v/>
      </c>
      <c r="C2153" s="13" t="n">
        <v>0.07547</v>
      </c>
      <c r="D2153" s="13" t="n">
        <v>0.357985</v>
      </c>
      <c r="E2153" s="13" t="n">
        <v>0.023689</v>
      </c>
      <c r="F2153" s="13" t="n">
        <v>0.297544</v>
      </c>
      <c r="G2153" s="13" t="n">
        <v>0.60441</v>
      </c>
      <c r="H2153" s="13" t="n">
        <v>0.213675</v>
      </c>
      <c r="I2153" s="13" t="n">
        <v>0.812234</v>
      </c>
      <c r="J2153" s="13" t="n">
        <v>0.517262</v>
      </c>
      <c r="K2153" s="13" t="n">
        <v>0.332933</v>
      </c>
      <c r="L2153" s="13" t="n">
        <v>0.616195</v>
      </c>
      <c r="M2153" s="13" t="n">
        <v>0.193933</v>
      </c>
      <c r="N2153" s="13" t="n">
        <v>0.078834</v>
      </c>
      <c r="O2153" s="9">
        <f>IF(C2153&lt;=1-Params!$B$4,0,MAX(0.1,ROUND(_xlfn.GAMMA.INV((C2153-(1-Params!$B$4))/Params!$B$4,Params!$B$5,Params!$B$6),1)))</f>
        <v/>
      </c>
      <c r="P2153" s="9">
        <f>IF(D2153&lt;=1-Params!$B$7,0,ROUND(_xlfn.GAMMA.INV((D2153-(1-Params!$B$7))/Params!$B$7,Params!$B$8,Params!$B$9),3))</f>
        <v/>
      </c>
      <c r="Q2153" s="9">
        <f>IF(E2153&lt;=1-Params!$B$4,0,MAX(0.1,ROUND(_xlfn.GAMMA.INV((E2153-(1-Params!$B$4))/Params!$B$4,Params!$B$5,Params!$B$6),1)))</f>
        <v/>
      </c>
      <c r="R2153" s="9">
        <f>IF(F2153&lt;=1-Params!$B$7,0,ROUND(_xlfn.GAMMA.INV((F2153-(1-Params!$B$7))/Params!$B$7,Params!$B$8,Params!$B$9),3))</f>
        <v/>
      </c>
      <c r="S2153" s="9">
        <f>IF(G2153&lt;=1-Params!$B$7,0,ROUND((Params!$B$10+Params!$B$11*G2153^Params!$B$12)*_xlfn.GAMMA.INV((G2153-(1-Params!$B$7))/Params!$B$7,Params!$B$8,Params!$B$9),3))</f>
        <v/>
      </c>
      <c r="T2153" s="9">
        <f>IF(H2153&lt;=1-Params!$B$4,0,MAX(0.1,ROUND((Params!$B$10+Params!$B$11*H2153^Params!$B$12)*_xlfn.GAMMA.INV((H2153-(1-Params!$B$4))/Params!$B$4,Params!$B$5,Params!$B$6),1)))</f>
        <v/>
      </c>
      <c r="U2153" s="9">
        <f>ROUND(_xlfn.NORM.INV(I2153,Params!$B$13,Params!$B$14),1)</f>
        <v/>
      </c>
      <c r="V2153" s="9">
        <f>ROUND(_xlfn.NORM.INV(J2153,Params!$B$15,Params!$B$16),2)</f>
        <v/>
      </c>
      <c r="W2153" s="9">
        <f>ROUND(_xlfn.NORM.INV(K2153,Params!$B$13,Params!$B$14),1)</f>
        <v/>
      </c>
      <c r="X2153" s="9">
        <f>ROUND(_xlfn.NORM.INV(L2153,Params!$B$15,Params!$B$16),2)</f>
        <v/>
      </c>
      <c r="Y2153" s="9">
        <f>ROUND(_xlfn.NORM.INV(M2153,Params!$B$15,Params!$B$16)+Params!$B$17+Params!$B$18*M2153,2)</f>
        <v/>
      </c>
      <c r="Z2153" s="9">
        <f>ROUND(_xlfn.NORM.INV(N2153,Params!$B$13,Params!$B$14)+Params!$B$17+Params!$B$18*N2153,1)</f>
        <v/>
      </c>
    </row>
    <row r="2154">
      <c r="A2154" s="11" t="n">
        <v>2153</v>
      </c>
      <c r="B2154" s="12">
        <f>INT((A2154-1)/122)+1</f>
        <v/>
      </c>
      <c r="C2154" s="13" t="n">
        <v>0.07326000000000001</v>
      </c>
      <c r="D2154" s="13" t="n">
        <v>0.322536</v>
      </c>
      <c r="E2154" s="13" t="n">
        <v>0.141354</v>
      </c>
      <c r="F2154" s="13" t="n">
        <v>0.169803</v>
      </c>
      <c r="G2154" s="13" t="n">
        <v>0.500548</v>
      </c>
      <c r="H2154" s="13" t="n">
        <v>0.357643</v>
      </c>
      <c r="I2154" s="13" t="n">
        <v>0.567539</v>
      </c>
      <c r="J2154" s="13" t="n">
        <v>0.103539</v>
      </c>
      <c r="K2154" s="13" t="n">
        <v>0.623051</v>
      </c>
      <c r="L2154" s="13" t="n">
        <v>0.471858</v>
      </c>
      <c r="M2154" s="13" t="n">
        <v>0.147675</v>
      </c>
      <c r="N2154" s="13" t="n">
        <v>0.149484</v>
      </c>
      <c r="O2154" s="9">
        <f>IF(C2154&lt;=1-Params!$B$4,0,MAX(0.1,ROUND(_xlfn.GAMMA.INV((C2154-(1-Params!$B$4))/Params!$B$4,Params!$B$5,Params!$B$6),1)))</f>
        <v/>
      </c>
      <c r="P2154" s="9">
        <f>IF(D2154&lt;=1-Params!$B$7,0,ROUND(_xlfn.GAMMA.INV((D2154-(1-Params!$B$7))/Params!$B$7,Params!$B$8,Params!$B$9),3))</f>
        <v/>
      </c>
      <c r="Q2154" s="9">
        <f>IF(E2154&lt;=1-Params!$B$4,0,MAX(0.1,ROUND(_xlfn.GAMMA.INV((E2154-(1-Params!$B$4))/Params!$B$4,Params!$B$5,Params!$B$6),1)))</f>
        <v/>
      </c>
      <c r="R2154" s="9">
        <f>IF(F2154&lt;=1-Params!$B$7,0,ROUND(_xlfn.GAMMA.INV((F2154-(1-Params!$B$7))/Params!$B$7,Params!$B$8,Params!$B$9),3))</f>
        <v/>
      </c>
      <c r="S2154" s="9">
        <f>IF(G2154&lt;=1-Params!$B$7,0,ROUND((Params!$B$10+Params!$B$11*G2154^Params!$B$12)*_xlfn.GAMMA.INV((G2154-(1-Params!$B$7))/Params!$B$7,Params!$B$8,Params!$B$9),3))</f>
        <v/>
      </c>
      <c r="T2154" s="9">
        <f>IF(H2154&lt;=1-Params!$B$4,0,MAX(0.1,ROUND((Params!$B$10+Params!$B$11*H2154^Params!$B$12)*_xlfn.GAMMA.INV((H2154-(1-Params!$B$4))/Params!$B$4,Params!$B$5,Params!$B$6),1)))</f>
        <v/>
      </c>
      <c r="U2154" s="9">
        <f>ROUND(_xlfn.NORM.INV(I2154,Params!$B$13,Params!$B$14),1)</f>
        <v/>
      </c>
      <c r="V2154" s="9">
        <f>ROUND(_xlfn.NORM.INV(J2154,Params!$B$15,Params!$B$16),2)</f>
        <v/>
      </c>
      <c r="W2154" s="9">
        <f>ROUND(_xlfn.NORM.INV(K2154,Params!$B$13,Params!$B$14),1)</f>
        <v/>
      </c>
      <c r="X2154" s="9">
        <f>ROUND(_xlfn.NORM.INV(L2154,Params!$B$15,Params!$B$16),2)</f>
        <v/>
      </c>
      <c r="Y2154" s="9">
        <f>ROUND(_xlfn.NORM.INV(M2154,Params!$B$15,Params!$B$16)+Params!$B$17+Params!$B$18*M2154,2)</f>
        <v/>
      </c>
      <c r="Z2154" s="9">
        <f>ROUND(_xlfn.NORM.INV(N2154,Params!$B$13,Params!$B$14)+Params!$B$17+Params!$B$18*N2154,1)</f>
        <v/>
      </c>
    </row>
    <row r="2155">
      <c r="A2155" s="11" t="n">
        <v>2154</v>
      </c>
      <c r="B2155" s="12">
        <f>INT((A2155-1)/122)+1</f>
        <v/>
      </c>
      <c r="C2155" s="13" t="n">
        <v>0.165919</v>
      </c>
      <c r="D2155" s="13" t="n">
        <v>0.133834</v>
      </c>
      <c r="E2155" s="13" t="n">
        <v>0.596593</v>
      </c>
      <c r="F2155" s="13" t="n">
        <v>0.026328</v>
      </c>
      <c r="G2155" s="13" t="n">
        <v>0.897458</v>
      </c>
      <c r="H2155" s="13" t="n">
        <v>0.424352</v>
      </c>
      <c r="I2155" s="13" t="n">
        <v>0.608205</v>
      </c>
      <c r="J2155" s="13" t="n">
        <v>0.302731</v>
      </c>
      <c r="K2155" s="13" t="n">
        <v>0.928231</v>
      </c>
      <c r="L2155" s="13" t="n">
        <v>0.144448</v>
      </c>
      <c r="M2155" s="13" t="n">
        <v>0.052108</v>
      </c>
      <c r="N2155" s="13" t="n">
        <v>0.183429</v>
      </c>
      <c r="O2155" s="9">
        <f>IF(C2155&lt;=1-Params!$B$4,0,MAX(0.1,ROUND(_xlfn.GAMMA.INV((C2155-(1-Params!$B$4))/Params!$B$4,Params!$B$5,Params!$B$6),1)))</f>
        <v/>
      </c>
      <c r="P2155" s="9">
        <f>IF(D2155&lt;=1-Params!$B$7,0,ROUND(_xlfn.GAMMA.INV((D2155-(1-Params!$B$7))/Params!$B$7,Params!$B$8,Params!$B$9),3))</f>
        <v/>
      </c>
      <c r="Q2155" s="9">
        <f>IF(E2155&lt;=1-Params!$B$4,0,MAX(0.1,ROUND(_xlfn.GAMMA.INV((E2155-(1-Params!$B$4))/Params!$B$4,Params!$B$5,Params!$B$6),1)))</f>
        <v/>
      </c>
      <c r="R2155" s="9">
        <f>IF(F2155&lt;=1-Params!$B$7,0,ROUND(_xlfn.GAMMA.INV((F2155-(1-Params!$B$7))/Params!$B$7,Params!$B$8,Params!$B$9),3))</f>
        <v/>
      </c>
      <c r="S2155" s="9">
        <f>IF(G2155&lt;=1-Params!$B$7,0,ROUND((Params!$B$10+Params!$B$11*G2155^Params!$B$12)*_xlfn.GAMMA.INV((G2155-(1-Params!$B$7))/Params!$B$7,Params!$B$8,Params!$B$9),3))</f>
        <v/>
      </c>
      <c r="T2155" s="9">
        <f>IF(H2155&lt;=1-Params!$B$4,0,MAX(0.1,ROUND((Params!$B$10+Params!$B$11*H2155^Params!$B$12)*_xlfn.GAMMA.INV((H2155-(1-Params!$B$4))/Params!$B$4,Params!$B$5,Params!$B$6),1)))</f>
        <v/>
      </c>
      <c r="U2155" s="9">
        <f>ROUND(_xlfn.NORM.INV(I2155,Params!$B$13,Params!$B$14),1)</f>
        <v/>
      </c>
      <c r="V2155" s="9">
        <f>ROUND(_xlfn.NORM.INV(J2155,Params!$B$15,Params!$B$16),2)</f>
        <v/>
      </c>
      <c r="W2155" s="9">
        <f>ROUND(_xlfn.NORM.INV(K2155,Params!$B$13,Params!$B$14),1)</f>
        <v/>
      </c>
      <c r="X2155" s="9">
        <f>ROUND(_xlfn.NORM.INV(L2155,Params!$B$15,Params!$B$16),2)</f>
        <v/>
      </c>
      <c r="Y2155" s="9">
        <f>ROUND(_xlfn.NORM.INV(M2155,Params!$B$15,Params!$B$16)+Params!$B$17+Params!$B$18*M2155,2)</f>
        <v/>
      </c>
      <c r="Z2155" s="9">
        <f>ROUND(_xlfn.NORM.INV(N2155,Params!$B$13,Params!$B$14)+Params!$B$17+Params!$B$18*N2155,1)</f>
        <v/>
      </c>
    </row>
    <row r="2156">
      <c r="A2156" s="11" t="n">
        <v>2155</v>
      </c>
      <c r="B2156" s="12">
        <f>INT((A2156-1)/122)+1</f>
        <v/>
      </c>
      <c r="C2156" s="13" t="n">
        <v>0.3482</v>
      </c>
      <c r="D2156" s="13" t="n">
        <v>0.8364509999999999</v>
      </c>
      <c r="E2156" s="13" t="n">
        <v>0.014147</v>
      </c>
      <c r="F2156" s="13" t="n">
        <v>0.02784</v>
      </c>
      <c r="G2156" s="13" t="n">
        <v>0.455851</v>
      </c>
      <c r="H2156" s="13" t="n">
        <v>0.327633</v>
      </c>
      <c r="I2156" s="13" t="n">
        <v>0.461457</v>
      </c>
      <c r="J2156" s="13" t="n">
        <v>0.443199</v>
      </c>
      <c r="K2156" s="13" t="n">
        <v>0.836048</v>
      </c>
      <c r="L2156" s="13" t="n">
        <v>0.00224</v>
      </c>
      <c r="M2156" s="13" t="n">
        <v>0.069216</v>
      </c>
      <c r="N2156" s="13" t="n">
        <v>0.404349</v>
      </c>
      <c r="O2156" s="9">
        <f>IF(C2156&lt;=1-Params!$B$4,0,MAX(0.1,ROUND(_xlfn.GAMMA.INV((C2156-(1-Params!$B$4))/Params!$B$4,Params!$B$5,Params!$B$6),1)))</f>
        <v/>
      </c>
      <c r="P2156" s="9">
        <f>IF(D2156&lt;=1-Params!$B$7,0,ROUND(_xlfn.GAMMA.INV((D2156-(1-Params!$B$7))/Params!$B$7,Params!$B$8,Params!$B$9),3))</f>
        <v/>
      </c>
      <c r="Q2156" s="9">
        <f>IF(E2156&lt;=1-Params!$B$4,0,MAX(0.1,ROUND(_xlfn.GAMMA.INV((E2156-(1-Params!$B$4))/Params!$B$4,Params!$B$5,Params!$B$6),1)))</f>
        <v/>
      </c>
      <c r="R2156" s="9">
        <f>IF(F2156&lt;=1-Params!$B$7,0,ROUND(_xlfn.GAMMA.INV((F2156-(1-Params!$B$7))/Params!$B$7,Params!$B$8,Params!$B$9),3))</f>
        <v/>
      </c>
      <c r="S2156" s="9">
        <f>IF(G2156&lt;=1-Params!$B$7,0,ROUND((Params!$B$10+Params!$B$11*G2156^Params!$B$12)*_xlfn.GAMMA.INV((G2156-(1-Params!$B$7))/Params!$B$7,Params!$B$8,Params!$B$9),3))</f>
        <v/>
      </c>
      <c r="T2156" s="9">
        <f>IF(H2156&lt;=1-Params!$B$4,0,MAX(0.1,ROUND((Params!$B$10+Params!$B$11*H2156^Params!$B$12)*_xlfn.GAMMA.INV((H2156-(1-Params!$B$4))/Params!$B$4,Params!$B$5,Params!$B$6),1)))</f>
        <v/>
      </c>
      <c r="U2156" s="9">
        <f>ROUND(_xlfn.NORM.INV(I2156,Params!$B$13,Params!$B$14),1)</f>
        <v/>
      </c>
      <c r="V2156" s="9">
        <f>ROUND(_xlfn.NORM.INV(J2156,Params!$B$15,Params!$B$16),2)</f>
        <v/>
      </c>
      <c r="W2156" s="9">
        <f>ROUND(_xlfn.NORM.INV(K2156,Params!$B$13,Params!$B$14),1)</f>
        <v/>
      </c>
      <c r="X2156" s="9">
        <f>ROUND(_xlfn.NORM.INV(L2156,Params!$B$15,Params!$B$16),2)</f>
        <v/>
      </c>
      <c r="Y2156" s="9">
        <f>ROUND(_xlfn.NORM.INV(M2156,Params!$B$15,Params!$B$16)+Params!$B$17+Params!$B$18*M2156,2)</f>
        <v/>
      </c>
      <c r="Z2156" s="9">
        <f>ROUND(_xlfn.NORM.INV(N2156,Params!$B$13,Params!$B$14)+Params!$B$17+Params!$B$18*N2156,1)</f>
        <v/>
      </c>
    </row>
    <row r="2157">
      <c r="A2157" s="11" t="n">
        <v>2156</v>
      </c>
      <c r="B2157" s="12">
        <f>INT((A2157-1)/122)+1</f>
        <v/>
      </c>
      <c r="C2157" s="13" t="n">
        <v>0.214797</v>
      </c>
      <c r="D2157" s="13" t="n">
        <v>0.746433</v>
      </c>
      <c r="E2157" s="13" t="n">
        <v>0.081619</v>
      </c>
      <c r="F2157" s="13" t="n">
        <v>0.109236</v>
      </c>
      <c r="G2157" s="13" t="n">
        <v>0.540529</v>
      </c>
      <c r="H2157" s="13" t="n">
        <v>0.924664</v>
      </c>
      <c r="I2157" s="13" t="n">
        <v>0.50437</v>
      </c>
      <c r="J2157" s="13" t="n">
        <v>0.050124</v>
      </c>
      <c r="K2157" s="13" t="n">
        <v>0.937895</v>
      </c>
      <c r="L2157" s="13" t="n">
        <v>0.02033</v>
      </c>
      <c r="M2157" s="13" t="n">
        <v>0.289544</v>
      </c>
      <c r="N2157" s="13" t="n">
        <v>0.26344</v>
      </c>
      <c r="O2157" s="9">
        <f>IF(C2157&lt;=1-Params!$B$4,0,MAX(0.1,ROUND(_xlfn.GAMMA.INV((C2157-(1-Params!$B$4))/Params!$B$4,Params!$B$5,Params!$B$6),1)))</f>
        <v/>
      </c>
      <c r="P2157" s="9">
        <f>IF(D2157&lt;=1-Params!$B$7,0,ROUND(_xlfn.GAMMA.INV((D2157-(1-Params!$B$7))/Params!$B$7,Params!$B$8,Params!$B$9),3))</f>
        <v/>
      </c>
      <c r="Q2157" s="9">
        <f>IF(E2157&lt;=1-Params!$B$4,0,MAX(0.1,ROUND(_xlfn.GAMMA.INV((E2157-(1-Params!$B$4))/Params!$B$4,Params!$B$5,Params!$B$6),1)))</f>
        <v/>
      </c>
      <c r="R2157" s="9">
        <f>IF(F2157&lt;=1-Params!$B$7,0,ROUND(_xlfn.GAMMA.INV((F2157-(1-Params!$B$7))/Params!$B$7,Params!$B$8,Params!$B$9),3))</f>
        <v/>
      </c>
      <c r="S2157" s="9">
        <f>IF(G2157&lt;=1-Params!$B$7,0,ROUND((Params!$B$10+Params!$B$11*G2157^Params!$B$12)*_xlfn.GAMMA.INV((G2157-(1-Params!$B$7))/Params!$B$7,Params!$B$8,Params!$B$9),3))</f>
        <v/>
      </c>
      <c r="T2157" s="9">
        <f>IF(H2157&lt;=1-Params!$B$4,0,MAX(0.1,ROUND((Params!$B$10+Params!$B$11*H2157^Params!$B$12)*_xlfn.GAMMA.INV((H2157-(1-Params!$B$4))/Params!$B$4,Params!$B$5,Params!$B$6),1)))</f>
        <v/>
      </c>
      <c r="U2157" s="9">
        <f>ROUND(_xlfn.NORM.INV(I2157,Params!$B$13,Params!$B$14),1)</f>
        <v/>
      </c>
      <c r="V2157" s="9">
        <f>ROUND(_xlfn.NORM.INV(J2157,Params!$B$15,Params!$B$16),2)</f>
        <v/>
      </c>
      <c r="W2157" s="9">
        <f>ROUND(_xlfn.NORM.INV(K2157,Params!$B$13,Params!$B$14),1)</f>
        <v/>
      </c>
      <c r="X2157" s="9">
        <f>ROUND(_xlfn.NORM.INV(L2157,Params!$B$15,Params!$B$16),2)</f>
        <v/>
      </c>
      <c r="Y2157" s="9">
        <f>ROUND(_xlfn.NORM.INV(M2157,Params!$B$15,Params!$B$16)+Params!$B$17+Params!$B$18*M2157,2)</f>
        <v/>
      </c>
      <c r="Z2157" s="9">
        <f>ROUND(_xlfn.NORM.INV(N2157,Params!$B$13,Params!$B$14)+Params!$B$17+Params!$B$18*N2157,1)</f>
        <v/>
      </c>
    </row>
    <row r="2158">
      <c r="A2158" s="11" t="n">
        <v>2157</v>
      </c>
      <c r="B2158" s="12">
        <f>INT((A2158-1)/122)+1</f>
        <v/>
      </c>
      <c r="C2158" s="13" t="n">
        <v>0.866256</v>
      </c>
      <c r="D2158" s="13" t="n">
        <v>0.820061</v>
      </c>
      <c r="E2158" s="13" t="n">
        <v>0.268924</v>
      </c>
      <c r="F2158" s="13" t="n">
        <v>0.638966</v>
      </c>
      <c r="G2158" s="13" t="n">
        <v>0.999431</v>
      </c>
      <c r="H2158" s="13" t="n">
        <v>0.310072</v>
      </c>
      <c r="I2158" s="13" t="n">
        <v>0.577054</v>
      </c>
      <c r="J2158" s="13" t="n">
        <v>0.329923</v>
      </c>
      <c r="K2158" s="13" t="n">
        <v>0.641328</v>
      </c>
      <c r="L2158" s="13" t="n">
        <v>0.030644</v>
      </c>
      <c r="M2158" s="13" t="n">
        <v>0.116391</v>
      </c>
      <c r="N2158" s="13" t="n">
        <v>0.103131</v>
      </c>
      <c r="O2158" s="9">
        <f>IF(C2158&lt;=1-Params!$B$4,0,MAX(0.1,ROUND(_xlfn.GAMMA.INV((C2158-(1-Params!$B$4))/Params!$B$4,Params!$B$5,Params!$B$6),1)))</f>
        <v/>
      </c>
      <c r="P2158" s="9">
        <f>IF(D2158&lt;=1-Params!$B$7,0,ROUND(_xlfn.GAMMA.INV((D2158-(1-Params!$B$7))/Params!$B$7,Params!$B$8,Params!$B$9),3))</f>
        <v/>
      </c>
      <c r="Q2158" s="9">
        <f>IF(E2158&lt;=1-Params!$B$4,0,MAX(0.1,ROUND(_xlfn.GAMMA.INV((E2158-(1-Params!$B$4))/Params!$B$4,Params!$B$5,Params!$B$6),1)))</f>
        <v/>
      </c>
      <c r="R2158" s="9">
        <f>IF(F2158&lt;=1-Params!$B$7,0,ROUND(_xlfn.GAMMA.INV((F2158-(1-Params!$B$7))/Params!$B$7,Params!$B$8,Params!$B$9),3))</f>
        <v/>
      </c>
      <c r="S2158" s="9">
        <f>IF(G2158&lt;=1-Params!$B$7,0,ROUND((Params!$B$10+Params!$B$11*G2158^Params!$B$12)*_xlfn.GAMMA.INV((G2158-(1-Params!$B$7))/Params!$B$7,Params!$B$8,Params!$B$9),3))</f>
        <v/>
      </c>
      <c r="T2158" s="9">
        <f>IF(H2158&lt;=1-Params!$B$4,0,MAX(0.1,ROUND((Params!$B$10+Params!$B$11*H2158^Params!$B$12)*_xlfn.GAMMA.INV((H2158-(1-Params!$B$4))/Params!$B$4,Params!$B$5,Params!$B$6),1)))</f>
        <v/>
      </c>
      <c r="U2158" s="9">
        <f>ROUND(_xlfn.NORM.INV(I2158,Params!$B$13,Params!$B$14),1)</f>
        <v/>
      </c>
      <c r="V2158" s="9">
        <f>ROUND(_xlfn.NORM.INV(J2158,Params!$B$15,Params!$B$16),2)</f>
        <v/>
      </c>
      <c r="W2158" s="9">
        <f>ROUND(_xlfn.NORM.INV(K2158,Params!$B$13,Params!$B$14),1)</f>
        <v/>
      </c>
      <c r="X2158" s="9">
        <f>ROUND(_xlfn.NORM.INV(L2158,Params!$B$15,Params!$B$16),2)</f>
        <v/>
      </c>
      <c r="Y2158" s="9">
        <f>ROUND(_xlfn.NORM.INV(M2158,Params!$B$15,Params!$B$16)+Params!$B$17+Params!$B$18*M2158,2)</f>
        <v/>
      </c>
      <c r="Z2158" s="9">
        <f>ROUND(_xlfn.NORM.INV(N2158,Params!$B$13,Params!$B$14)+Params!$B$17+Params!$B$18*N2158,1)</f>
        <v/>
      </c>
    </row>
    <row r="2159">
      <c r="A2159" s="11" t="n">
        <v>2158</v>
      </c>
      <c r="B2159" s="12">
        <f>INT((A2159-1)/122)+1</f>
        <v/>
      </c>
      <c r="C2159" s="13" t="n">
        <v>0.706422</v>
      </c>
      <c r="D2159" s="13" t="n">
        <v>0.804953</v>
      </c>
      <c r="E2159" s="13" t="n">
        <v>0.281192</v>
      </c>
      <c r="F2159" s="13" t="n">
        <v>0.150699</v>
      </c>
      <c r="G2159" s="13" t="n">
        <v>0.076293</v>
      </c>
      <c r="H2159" s="13" t="n">
        <v>0.519141</v>
      </c>
      <c r="I2159" s="13" t="n">
        <v>0.889725</v>
      </c>
      <c r="J2159" s="13" t="n">
        <v>0.534479</v>
      </c>
      <c r="K2159" s="13" t="n">
        <v>0.406519</v>
      </c>
      <c r="L2159" s="13" t="n">
        <v>0.04277</v>
      </c>
      <c r="M2159" s="13" t="n">
        <v>0.196712</v>
      </c>
      <c r="N2159" s="13" t="n">
        <v>0.211298</v>
      </c>
      <c r="O2159" s="9">
        <f>IF(C2159&lt;=1-Params!$B$4,0,MAX(0.1,ROUND(_xlfn.GAMMA.INV((C2159-(1-Params!$B$4))/Params!$B$4,Params!$B$5,Params!$B$6),1)))</f>
        <v/>
      </c>
      <c r="P2159" s="9">
        <f>IF(D2159&lt;=1-Params!$B$7,0,ROUND(_xlfn.GAMMA.INV((D2159-(1-Params!$B$7))/Params!$B$7,Params!$B$8,Params!$B$9),3))</f>
        <v/>
      </c>
      <c r="Q2159" s="9">
        <f>IF(E2159&lt;=1-Params!$B$4,0,MAX(0.1,ROUND(_xlfn.GAMMA.INV((E2159-(1-Params!$B$4))/Params!$B$4,Params!$B$5,Params!$B$6),1)))</f>
        <v/>
      </c>
      <c r="R2159" s="9">
        <f>IF(F2159&lt;=1-Params!$B$7,0,ROUND(_xlfn.GAMMA.INV((F2159-(1-Params!$B$7))/Params!$B$7,Params!$B$8,Params!$B$9),3))</f>
        <v/>
      </c>
      <c r="S2159" s="9">
        <f>IF(G2159&lt;=1-Params!$B$7,0,ROUND((Params!$B$10+Params!$B$11*G2159^Params!$B$12)*_xlfn.GAMMA.INV((G2159-(1-Params!$B$7))/Params!$B$7,Params!$B$8,Params!$B$9),3))</f>
        <v/>
      </c>
      <c r="T2159" s="9">
        <f>IF(H2159&lt;=1-Params!$B$4,0,MAX(0.1,ROUND((Params!$B$10+Params!$B$11*H2159^Params!$B$12)*_xlfn.GAMMA.INV((H2159-(1-Params!$B$4))/Params!$B$4,Params!$B$5,Params!$B$6),1)))</f>
        <v/>
      </c>
      <c r="U2159" s="9">
        <f>ROUND(_xlfn.NORM.INV(I2159,Params!$B$13,Params!$B$14),1)</f>
        <v/>
      </c>
      <c r="V2159" s="9">
        <f>ROUND(_xlfn.NORM.INV(J2159,Params!$B$15,Params!$B$16),2)</f>
        <v/>
      </c>
      <c r="W2159" s="9">
        <f>ROUND(_xlfn.NORM.INV(K2159,Params!$B$13,Params!$B$14),1)</f>
        <v/>
      </c>
      <c r="X2159" s="9">
        <f>ROUND(_xlfn.NORM.INV(L2159,Params!$B$15,Params!$B$16),2)</f>
        <v/>
      </c>
      <c r="Y2159" s="9">
        <f>ROUND(_xlfn.NORM.INV(M2159,Params!$B$15,Params!$B$16)+Params!$B$17+Params!$B$18*M2159,2)</f>
        <v/>
      </c>
      <c r="Z2159" s="9">
        <f>ROUND(_xlfn.NORM.INV(N2159,Params!$B$13,Params!$B$14)+Params!$B$17+Params!$B$18*N2159,1)</f>
        <v/>
      </c>
    </row>
    <row r="2160">
      <c r="A2160" s="11" t="n">
        <v>2159</v>
      </c>
      <c r="B2160" s="12">
        <f>INT((A2160-1)/122)+1</f>
        <v/>
      </c>
      <c r="C2160" s="13" t="n">
        <v>0.742347</v>
      </c>
      <c r="D2160" s="13" t="n">
        <v>0.387107</v>
      </c>
      <c r="E2160" s="13" t="n">
        <v>0.402605</v>
      </c>
      <c r="F2160" s="13" t="n">
        <v>0.586504</v>
      </c>
      <c r="G2160" s="13" t="n">
        <v>0.233237</v>
      </c>
      <c r="H2160" s="13" t="n">
        <v>0.08961</v>
      </c>
      <c r="I2160" s="13" t="n">
        <v>0.7464769999999999</v>
      </c>
      <c r="J2160" s="13" t="n">
        <v>0.731119</v>
      </c>
      <c r="K2160" s="13" t="n">
        <v>0.34272</v>
      </c>
      <c r="L2160" s="13" t="n">
        <v>0.534684</v>
      </c>
      <c r="M2160" s="13" t="n">
        <v>0.834059</v>
      </c>
      <c r="N2160" s="13" t="n">
        <v>0.06625300000000001</v>
      </c>
      <c r="O2160" s="9">
        <f>IF(C2160&lt;=1-Params!$B$4,0,MAX(0.1,ROUND(_xlfn.GAMMA.INV((C2160-(1-Params!$B$4))/Params!$B$4,Params!$B$5,Params!$B$6),1)))</f>
        <v/>
      </c>
      <c r="P2160" s="9">
        <f>IF(D2160&lt;=1-Params!$B$7,0,ROUND(_xlfn.GAMMA.INV((D2160-(1-Params!$B$7))/Params!$B$7,Params!$B$8,Params!$B$9),3))</f>
        <v/>
      </c>
      <c r="Q2160" s="9">
        <f>IF(E2160&lt;=1-Params!$B$4,0,MAX(0.1,ROUND(_xlfn.GAMMA.INV((E2160-(1-Params!$B$4))/Params!$B$4,Params!$B$5,Params!$B$6),1)))</f>
        <v/>
      </c>
      <c r="R2160" s="9">
        <f>IF(F2160&lt;=1-Params!$B$7,0,ROUND(_xlfn.GAMMA.INV((F2160-(1-Params!$B$7))/Params!$B$7,Params!$B$8,Params!$B$9),3))</f>
        <v/>
      </c>
      <c r="S2160" s="9">
        <f>IF(G2160&lt;=1-Params!$B$7,0,ROUND((Params!$B$10+Params!$B$11*G2160^Params!$B$12)*_xlfn.GAMMA.INV((G2160-(1-Params!$B$7))/Params!$B$7,Params!$B$8,Params!$B$9),3))</f>
        <v/>
      </c>
      <c r="T2160" s="9">
        <f>IF(H2160&lt;=1-Params!$B$4,0,MAX(0.1,ROUND((Params!$B$10+Params!$B$11*H2160^Params!$B$12)*_xlfn.GAMMA.INV((H2160-(1-Params!$B$4))/Params!$B$4,Params!$B$5,Params!$B$6),1)))</f>
        <v/>
      </c>
      <c r="U2160" s="9">
        <f>ROUND(_xlfn.NORM.INV(I2160,Params!$B$13,Params!$B$14),1)</f>
        <v/>
      </c>
      <c r="V2160" s="9">
        <f>ROUND(_xlfn.NORM.INV(J2160,Params!$B$15,Params!$B$16),2)</f>
        <v/>
      </c>
      <c r="W2160" s="9">
        <f>ROUND(_xlfn.NORM.INV(K2160,Params!$B$13,Params!$B$14),1)</f>
        <v/>
      </c>
      <c r="X2160" s="9">
        <f>ROUND(_xlfn.NORM.INV(L2160,Params!$B$15,Params!$B$16),2)</f>
        <v/>
      </c>
      <c r="Y2160" s="9">
        <f>ROUND(_xlfn.NORM.INV(M2160,Params!$B$15,Params!$B$16)+Params!$B$17+Params!$B$18*M2160,2)</f>
        <v/>
      </c>
      <c r="Z2160" s="9">
        <f>ROUND(_xlfn.NORM.INV(N2160,Params!$B$13,Params!$B$14)+Params!$B$17+Params!$B$18*N2160,1)</f>
        <v/>
      </c>
    </row>
    <row r="2161">
      <c r="A2161" s="11" t="n">
        <v>2160</v>
      </c>
      <c r="B2161" s="12">
        <f>INT((A2161-1)/122)+1</f>
        <v/>
      </c>
      <c r="C2161" s="13" t="n">
        <v>0.237019</v>
      </c>
      <c r="D2161" s="13" t="n">
        <v>0.85314</v>
      </c>
      <c r="E2161" s="13" t="n">
        <v>0.188102</v>
      </c>
      <c r="F2161" s="13" t="n">
        <v>0.14725</v>
      </c>
      <c r="G2161" s="13" t="n">
        <v>0.565948</v>
      </c>
      <c r="H2161" s="13" t="n">
        <v>0.012182</v>
      </c>
      <c r="I2161" s="13" t="n">
        <v>0.697354</v>
      </c>
      <c r="J2161" s="13" t="n">
        <v>0.835165</v>
      </c>
      <c r="K2161" s="13" t="n">
        <v>0.039076</v>
      </c>
      <c r="L2161" s="13" t="n">
        <v>0.524845</v>
      </c>
      <c r="M2161" s="13" t="n">
        <v>0.90831</v>
      </c>
      <c r="N2161" s="13" t="n">
        <v>0.154751</v>
      </c>
      <c r="O2161" s="9">
        <f>IF(C2161&lt;=1-Params!$B$4,0,MAX(0.1,ROUND(_xlfn.GAMMA.INV((C2161-(1-Params!$B$4))/Params!$B$4,Params!$B$5,Params!$B$6),1)))</f>
        <v/>
      </c>
      <c r="P2161" s="9">
        <f>IF(D2161&lt;=1-Params!$B$7,0,ROUND(_xlfn.GAMMA.INV((D2161-(1-Params!$B$7))/Params!$B$7,Params!$B$8,Params!$B$9),3))</f>
        <v/>
      </c>
      <c r="Q2161" s="9">
        <f>IF(E2161&lt;=1-Params!$B$4,0,MAX(0.1,ROUND(_xlfn.GAMMA.INV((E2161-(1-Params!$B$4))/Params!$B$4,Params!$B$5,Params!$B$6),1)))</f>
        <v/>
      </c>
      <c r="R2161" s="9">
        <f>IF(F2161&lt;=1-Params!$B$7,0,ROUND(_xlfn.GAMMA.INV((F2161-(1-Params!$B$7))/Params!$B$7,Params!$B$8,Params!$B$9),3))</f>
        <v/>
      </c>
      <c r="S2161" s="9">
        <f>IF(G2161&lt;=1-Params!$B$7,0,ROUND((Params!$B$10+Params!$B$11*G2161^Params!$B$12)*_xlfn.GAMMA.INV((G2161-(1-Params!$B$7))/Params!$B$7,Params!$B$8,Params!$B$9),3))</f>
        <v/>
      </c>
      <c r="T2161" s="9">
        <f>IF(H2161&lt;=1-Params!$B$4,0,MAX(0.1,ROUND((Params!$B$10+Params!$B$11*H2161^Params!$B$12)*_xlfn.GAMMA.INV((H2161-(1-Params!$B$4))/Params!$B$4,Params!$B$5,Params!$B$6),1)))</f>
        <v/>
      </c>
      <c r="U2161" s="9">
        <f>ROUND(_xlfn.NORM.INV(I2161,Params!$B$13,Params!$B$14),1)</f>
        <v/>
      </c>
      <c r="V2161" s="9">
        <f>ROUND(_xlfn.NORM.INV(J2161,Params!$B$15,Params!$B$16),2)</f>
        <v/>
      </c>
      <c r="W2161" s="9">
        <f>ROUND(_xlfn.NORM.INV(K2161,Params!$B$13,Params!$B$14),1)</f>
        <v/>
      </c>
      <c r="X2161" s="9">
        <f>ROUND(_xlfn.NORM.INV(L2161,Params!$B$15,Params!$B$16),2)</f>
        <v/>
      </c>
      <c r="Y2161" s="9">
        <f>ROUND(_xlfn.NORM.INV(M2161,Params!$B$15,Params!$B$16)+Params!$B$17+Params!$B$18*M2161,2)</f>
        <v/>
      </c>
      <c r="Z2161" s="9">
        <f>ROUND(_xlfn.NORM.INV(N2161,Params!$B$13,Params!$B$14)+Params!$B$17+Params!$B$18*N2161,1)</f>
        <v/>
      </c>
    </row>
    <row r="2162">
      <c r="A2162" s="11" t="n">
        <v>2161</v>
      </c>
      <c r="B2162" s="12">
        <f>INT((A2162-1)/122)+1</f>
        <v/>
      </c>
      <c r="C2162" s="13" t="n">
        <v>0.386732</v>
      </c>
      <c r="D2162" s="13" t="n">
        <v>0.947838</v>
      </c>
      <c r="E2162" s="13" t="n">
        <v>0.776099</v>
      </c>
      <c r="F2162" s="13" t="n">
        <v>0.175146</v>
      </c>
      <c r="G2162" s="13" t="n">
        <v>0.941294</v>
      </c>
      <c r="H2162" s="13" t="n">
        <v>0.380606</v>
      </c>
      <c r="I2162" s="13" t="n">
        <v>0.635233</v>
      </c>
      <c r="J2162" s="13" t="n">
        <v>0.8004869999999999</v>
      </c>
      <c r="K2162" s="13" t="n">
        <v>0.087968</v>
      </c>
      <c r="L2162" s="13" t="n">
        <v>0.645914</v>
      </c>
      <c r="M2162" s="13" t="n">
        <v>0.767355</v>
      </c>
      <c r="N2162" s="13" t="n">
        <v>0.532169</v>
      </c>
      <c r="O2162" s="9">
        <f>IF(C2162&lt;=1-Params!$B$4,0,MAX(0.1,ROUND(_xlfn.GAMMA.INV((C2162-(1-Params!$B$4))/Params!$B$4,Params!$B$5,Params!$B$6),1)))</f>
        <v/>
      </c>
      <c r="P2162" s="9">
        <f>IF(D2162&lt;=1-Params!$B$7,0,ROUND(_xlfn.GAMMA.INV((D2162-(1-Params!$B$7))/Params!$B$7,Params!$B$8,Params!$B$9),3))</f>
        <v/>
      </c>
      <c r="Q2162" s="9">
        <f>IF(E2162&lt;=1-Params!$B$4,0,MAX(0.1,ROUND(_xlfn.GAMMA.INV((E2162-(1-Params!$B$4))/Params!$B$4,Params!$B$5,Params!$B$6),1)))</f>
        <v/>
      </c>
      <c r="R2162" s="9">
        <f>IF(F2162&lt;=1-Params!$B$7,0,ROUND(_xlfn.GAMMA.INV((F2162-(1-Params!$B$7))/Params!$B$7,Params!$B$8,Params!$B$9),3))</f>
        <v/>
      </c>
      <c r="S2162" s="9">
        <f>IF(G2162&lt;=1-Params!$B$7,0,ROUND((Params!$B$10+Params!$B$11*G2162^Params!$B$12)*_xlfn.GAMMA.INV((G2162-(1-Params!$B$7))/Params!$B$7,Params!$B$8,Params!$B$9),3))</f>
        <v/>
      </c>
      <c r="T2162" s="9">
        <f>IF(H2162&lt;=1-Params!$B$4,0,MAX(0.1,ROUND((Params!$B$10+Params!$B$11*H2162^Params!$B$12)*_xlfn.GAMMA.INV((H2162-(1-Params!$B$4))/Params!$B$4,Params!$B$5,Params!$B$6),1)))</f>
        <v/>
      </c>
      <c r="U2162" s="9">
        <f>ROUND(_xlfn.NORM.INV(I2162,Params!$B$13,Params!$B$14),1)</f>
        <v/>
      </c>
      <c r="V2162" s="9">
        <f>ROUND(_xlfn.NORM.INV(J2162,Params!$B$15,Params!$B$16),2)</f>
        <v/>
      </c>
      <c r="W2162" s="9">
        <f>ROUND(_xlfn.NORM.INV(K2162,Params!$B$13,Params!$B$14),1)</f>
        <v/>
      </c>
      <c r="X2162" s="9">
        <f>ROUND(_xlfn.NORM.INV(L2162,Params!$B$15,Params!$B$16),2)</f>
        <v/>
      </c>
      <c r="Y2162" s="9">
        <f>ROUND(_xlfn.NORM.INV(M2162,Params!$B$15,Params!$B$16)+Params!$B$17+Params!$B$18*M2162,2)</f>
        <v/>
      </c>
      <c r="Z2162" s="9">
        <f>ROUND(_xlfn.NORM.INV(N2162,Params!$B$13,Params!$B$14)+Params!$B$17+Params!$B$18*N2162,1)</f>
        <v/>
      </c>
    </row>
    <row r="2163">
      <c r="A2163" s="11" t="n">
        <v>2162</v>
      </c>
      <c r="B2163" s="12">
        <f>INT((A2163-1)/122)+1</f>
        <v/>
      </c>
      <c r="C2163" s="13" t="n">
        <v>0.806226</v>
      </c>
      <c r="D2163" s="13" t="n">
        <v>0.139063</v>
      </c>
      <c r="E2163" s="13" t="n">
        <v>0.5638609999999999</v>
      </c>
      <c r="F2163" s="13" t="n">
        <v>0.816431</v>
      </c>
      <c r="G2163" s="13" t="n">
        <v>0.9331159999999999</v>
      </c>
      <c r="H2163" s="13" t="n">
        <v>0.40848</v>
      </c>
      <c r="I2163" s="13" t="n">
        <v>0.735076</v>
      </c>
      <c r="J2163" s="13" t="n">
        <v>0.421808</v>
      </c>
      <c r="K2163" s="13" t="n">
        <v>0.018444</v>
      </c>
      <c r="L2163" s="13" t="n">
        <v>0.9076880000000001</v>
      </c>
      <c r="M2163" s="13" t="n">
        <v>0.09023100000000001</v>
      </c>
      <c r="N2163" s="13" t="n">
        <v>0.751338</v>
      </c>
      <c r="O2163" s="9">
        <f>IF(C2163&lt;=1-Params!$B$4,0,MAX(0.1,ROUND(_xlfn.GAMMA.INV((C2163-(1-Params!$B$4))/Params!$B$4,Params!$B$5,Params!$B$6),1)))</f>
        <v/>
      </c>
      <c r="P2163" s="9">
        <f>IF(D2163&lt;=1-Params!$B$7,0,ROUND(_xlfn.GAMMA.INV((D2163-(1-Params!$B$7))/Params!$B$7,Params!$B$8,Params!$B$9),3))</f>
        <v/>
      </c>
      <c r="Q2163" s="9">
        <f>IF(E2163&lt;=1-Params!$B$4,0,MAX(0.1,ROUND(_xlfn.GAMMA.INV((E2163-(1-Params!$B$4))/Params!$B$4,Params!$B$5,Params!$B$6),1)))</f>
        <v/>
      </c>
      <c r="R2163" s="9">
        <f>IF(F2163&lt;=1-Params!$B$7,0,ROUND(_xlfn.GAMMA.INV((F2163-(1-Params!$B$7))/Params!$B$7,Params!$B$8,Params!$B$9),3))</f>
        <v/>
      </c>
      <c r="S2163" s="9">
        <f>IF(G2163&lt;=1-Params!$B$7,0,ROUND((Params!$B$10+Params!$B$11*G2163^Params!$B$12)*_xlfn.GAMMA.INV((G2163-(1-Params!$B$7))/Params!$B$7,Params!$B$8,Params!$B$9),3))</f>
        <v/>
      </c>
      <c r="T2163" s="9">
        <f>IF(H2163&lt;=1-Params!$B$4,0,MAX(0.1,ROUND((Params!$B$10+Params!$B$11*H2163^Params!$B$12)*_xlfn.GAMMA.INV((H2163-(1-Params!$B$4))/Params!$B$4,Params!$B$5,Params!$B$6),1)))</f>
        <v/>
      </c>
      <c r="U2163" s="9">
        <f>ROUND(_xlfn.NORM.INV(I2163,Params!$B$13,Params!$B$14),1)</f>
        <v/>
      </c>
      <c r="V2163" s="9">
        <f>ROUND(_xlfn.NORM.INV(J2163,Params!$B$15,Params!$B$16),2)</f>
        <v/>
      </c>
      <c r="W2163" s="9">
        <f>ROUND(_xlfn.NORM.INV(K2163,Params!$B$13,Params!$B$14),1)</f>
        <v/>
      </c>
      <c r="X2163" s="9">
        <f>ROUND(_xlfn.NORM.INV(L2163,Params!$B$15,Params!$B$16),2)</f>
        <v/>
      </c>
      <c r="Y2163" s="9">
        <f>ROUND(_xlfn.NORM.INV(M2163,Params!$B$15,Params!$B$16)+Params!$B$17+Params!$B$18*M2163,2)</f>
        <v/>
      </c>
      <c r="Z2163" s="9">
        <f>ROUND(_xlfn.NORM.INV(N2163,Params!$B$13,Params!$B$14)+Params!$B$17+Params!$B$18*N2163,1)</f>
        <v/>
      </c>
    </row>
    <row r="2164">
      <c r="A2164" s="11" t="n">
        <v>2163</v>
      </c>
      <c r="B2164" s="12">
        <f>INT((A2164-1)/122)+1</f>
        <v/>
      </c>
      <c r="C2164" s="13" t="n">
        <v>0.310602</v>
      </c>
      <c r="D2164" s="13" t="n">
        <v>0.135303</v>
      </c>
      <c r="E2164" s="13" t="n">
        <v>0.128077</v>
      </c>
      <c r="F2164" s="13" t="n">
        <v>0.725872</v>
      </c>
      <c r="G2164" s="13" t="n">
        <v>0.873825</v>
      </c>
      <c r="H2164" s="13" t="n">
        <v>0.09568</v>
      </c>
      <c r="I2164" s="13" t="n">
        <v>0.182205</v>
      </c>
      <c r="J2164" s="13" t="n">
        <v>0.520333</v>
      </c>
      <c r="K2164" s="13" t="n">
        <v>0.257201</v>
      </c>
      <c r="L2164" s="13" t="n">
        <v>0.852762</v>
      </c>
      <c r="M2164" s="13" t="n">
        <v>0.292133</v>
      </c>
      <c r="N2164" s="13" t="n">
        <v>0.769365</v>
      </c>
      <c r="O2164" s="9">
        <f>IF(C2164&lt;=1-Params!$B$4,0,MAX(0.1,ROUND(_xlfn.GAMMA.INV((C2164-(1-Params!$B$4))/Params!$B$4,Params!$B$5,Params!$B$6),1)))</f>
        <v/>
      </c>
      <c r="P2164" s="9">
        <f>IF(D2164&lt;=1-Params!$B$7,0,ROUND(_xlfn.GAMMA.INV((D2164-(1-Params!$B$7))/Params!$B$7,Params!$B$8,Params!$B$9),3))</f>
        <v/>
      </c>
      <c r="Q2164" s="9">
        <f>IF(E2164&lt;=1-Params!$B$4,0,MAX(0.1,ROUND(_xlfn.GAMMA.INV((E2164-(1-Params!$B$4))/Params!$B$4,Params!$B$5,Params!$B$6),1)))</f>
        <v/>
      </c>
      <c r="R2164" s="9">
        <f>IF(F2164&lt;=1-Params!$B$7,0,ROUND(_xlfn.GAMMA.INV((F2164-(1-Params!$B$7))/Params!$B$7,Params!$B$8,Params!$B$9),3))</f>
        <v/>
      </c>
      <c r="S2164" s="9">
        <f>IF(G2164&lt;=1-Params!$B$7,0,ROUND((Params!$B$10+Params!$B$11*G2164^Params!$B$12)*_xlfn.GAMMA.INV((G2164-(1-Params!$B$7))/Params!$B$7,Params!$B$8,Params!$B$9),3))</f>
        <v/>
      </c>
      <c r="T2164" s="9">
        <f>IF(H2164&lt;=1-Params!$B$4,0,MAX(0.1,ROUND((Params!$B$10+Params!$B$11*H2164^Params!$B$12)*_xlfn.GAMMA.INV((H2164-(1-Params!$B$4))/Params!$B$4,Params!$B$5,Params!$B$6),1)))</f>
        <v/>
      </c>
      <c r="U2164" s="9">
        <f>ROUND(_xlfn.NORM.INV(I2164,Params!$B$13,Params!$B$14),1)</f>
        <v/>
      </c>
      <c r="V2164" s="9">
        <f>ROUND(_xlfn.NORM.INV(J2164,Params!$B$15,Params!$B$16),2)</f>
        <v/>
      </c>
      <c r="W2164" s="9">
        <f>ROUND(_xlfn.NORM.INV(K2164,Params!$B$13,Params!$B$14),1)</f>
        <v/>
      </c>
      <c r="X2164" s="9">
        <f>ROUND(_xlfn.NORM.INV(L2164,Params!$B$15,Params!$B$16),2)</f>
        <v/>
      </c>
      <c r="Y2164" s="9">
        <f>ROUND(_xlfn.NORM.INV(M2164,Params!$B$15,Params!$B$16)+Params!$B$17+Params!$B$18*M2164,2)</f>
        <v/>
      </c>
      <c r="Z2164" s="9">
        <f>ROUND(_xlfn.NORM.INV(N2164,Params!$B$13,Params!$B$14)+Params!$B$17+Params!$B$18*N2164,1)</f>
        <v/>
      </c>
    </row>
    <row r="2165">
      <c r="A2165" s="11" t="n">
        <v>2164</v>
      </c>
      <c r="B2165" s="12">
        <f>INT((A2165-1)/122)+1</f>
        <v/>
      </c>
      <c r="C2165" s="13" t="n">
        <v>0.7669</v>
      </c>
      <c r="D2165" s="13" t="n">
        <v>0.105256</v>
      </c>
      <c r="E2165" s="13" t="n">
        <v>0.869669</v>
      </c>
      <c r="F2165" s="13" t="n">
        <v>0.31072</v>
      </c>
      <c r="G2165" s="13" t="n">
        <v>0.679878</v>
      </c>
      <c r="H2165" s="13" t="n">
        <v>0.134118</v>
      </c>
      <c r="I2165" s="13" t="n">
        <v>0.339484</v>
      </c>
      <c r="J2165" s="13" t="n">
        <v>0.584623</v>
      </c>
      <c r="K2165" s="13" t="n">
        <v>0.140258</v>
      </c>
      <c r="L2165" s="13" t="n">
        <v>0.846539</v>
      </c>
      <c r="M2165" s="13" t="n">
        <v>0.603977</v>
      </c>
      <c r="N2165" s="13" t="n">
        <v>0.294288</v>
      </c>
      <c r="O2165" s="9">
        <f>IF(C2165&lt;=1-Params!$B$4,0,MAX(0.1,ROUND(_xlfn.GAMMA.INV((C2165-(1-Params!$B$4))/Params!$B$4,Params!$B$5,Params!$B$6),1)))</f>
        <v/>
      </c>
      <c r="P2165" s="9">
        <f>IF(D2165&lt;=1-Params!$B$7,0,ROUND(_xlfn.GAMMA.INV((D2165-(1-Params!$B$7))/Params!$B$7,Params!$B$8,Params!$B$9),3))</f>
        <v/>
      </c>
      <c r="Q2165" s="9">
        <f>IF(E2165&lt;=1-Params!$B$4,0,MAX(0.1,ROUND(_xlfn.GAMMA.INV((E2165-(1-Params!$B$4))/Params!$B$4,Params!$B$5,Params!$B$6),1)))</f>
        <v/>
      </c>
      <c r="R2165" s="9">
        <f>IF(F2165&lt;=1-Params!$B$7,0,ROUND(_xlfn.GAMMA.INV((F2165-(1-Params!$B$7))/Params!$B$7,Params!$B$8,Params!$B$9),3))</f>
        <v/>
      </c>
      <c r="S2165" s="9">
        <f>IF(G2165&lt;=1-Params!$B$7,0,ROUND((Params!$B$10+Params!$B$11*G2165^Params!$B$12)*_xlfn.GAMMA.INV((G2165-(1-Params!$B$7))/Params!$B$7,Params!$B$8,Params!$B$9),3))</f>
        <v/>
      </c>
      <c r="T2165" s="9">
        <f>IF(H2165&lt;=1-Params!$B$4,0,MAX(0.1,ROUND((Params!$B$10+Params!$B$11*H2165^Params!$B$12)*_xlfn.GAMMA.INV((H2165-(1-Params!$B$4))/Params!$B$4,Params!$B$5,Params!$B$6),1)))</f>
        <v/>
      </c>
      <c r="U2165" s="9">
        <f>ROUND(_xlfn.NORM.INV(I2165,Params!$B$13,Params!$B$14),1)</f>
        <v/>
      </c>
      <c r="V2165" s="9">
        <f>ROUND(_xlfn.NORM.INV(J2165,Params!$B$15,Params!$B$16),2)</f>
        <v/>
      </c>
      <c r="W2165" s="9">
        <f>ROUND(_xlfn.NORM.INV(K2165,Params!$B$13,Params!$B$14),1)</f>
        <v/>
      </c>
      <c r="X2165" s="9">
        <f>ROUND(_xlfn.NORM.INV(L2165,Params!$B$15,Params!$B$16),2)</f>
        <v/>
      </c>
      <c r="Y2165" s="9">
        <f>ROUND(_xlfn.NORM.INV(M2165,Params!$B$15,Params!$B$16)+Params!$B$17+Params!$B$18*M2165,2)</f>
        <v/>
      </c>
      <c r="Z2165" s="9">
        <f>ROUND(_xlfn.NORM.INV(N2165,Params!$B$13,Params!$B$14)+Params!$B$17+Params!$B$18*N2165,1)</f>
        <v/>
      </c>
    </row>
    <row r="2166">
      <c r="A2166" s="11" t="n">
        <v>2165</v>
      </c>
      <c r="B2166" s="12">
        <f>INT((A2166-1)/122)+1</f>
        <v/>
      </c>
      <c r="C2166" s="13" t="n">
        <v>0.744187</v>
      </c>
      <c r="D2166" s="13" t="n">
        <v>0.694654</v>
      </c>
      <c r="E2166" s="13" t="n">
        <v>0.859507</v>
      </c>
      <c r="F2166" s="13" t="n">
        <v>0.708844</v>
      </c>
      <c r="G2166" s="13" t="n">
        <v>0.774048</v>
      </c>
      <c r="H2166" s="13" t="n">
        <v>0.64116</v>
      </c>
      <c r="I2166" s="13" t="n">
        <v>0.123007</v>
      </c>
      <c r="J2166" s="13" t="n">
        <v>0.34509</v>
      </c>
      <c r="K2166" s="13" t="n">
        <v>0.265522</v>
      </c>
      <c r="L2166" s="13" t="n">
        <v>0.715485</v>
      </c>
      <c r="M2166" s="13" t="n">
        <v>0.211678</v>
      </c>
      <c r="N2166" s="13" t="n">
        <v>0.159344</v>
      </c>
      <c r="O2166" s="9">
        <f>IF(C2166&lt;=1-Params!$B$4,0,MAX(0.1,ROUND(_xlfn.GAMMA.INV((C2166-(1-Params!$B$4))/Params!$B$4,Params!$B$5,Params!$B$6),1)))</f>
        <v/>
      </c>
      <c r="P2166" s="9">
        <f>IF(D2166&lt;=1-Params!$B$7,0,ROUND(_xlfn.GAMMA.INV((D2166-(1-Params!$B$7))/Params!$B$7,Params!$B$8,Params!$B$9),3))</f>
        <v/>
      </c>
      <c r="Q2166" s="9">
        <f>IF(E2166&lt;=1-Params!$B$4,0,MAX(0.1,ROUND(_xlfn.GAMMA.INV((E2166-(1-Params!$B$4))/Params!$B$4,Params!$B$5,Params!$B$6),1)))</f>
        <v/>
      </c>
      <c r="R2166" s="9">
        <f>IF(F2166&lt;=1-Params!$B$7,0,ROUND(_xlfn.GAMMA.INV((F2166-(1-Params!$B$7))/Params!$B$7,Params!$B$8,Params!$B$9),3))</f>
        <v/>
      </c>
      <c r="S2166" s="9">
        <f>IF(G2166&lt;=1-Params!$B$7,0,ROUND((Params!$B$10+Params!$B$11*G2166^Params!$B$12)*_xlfn.GAMMA.INV((G2166-(1-Params!$B$7))/Params!$B$7,Params!$B$8,Params!$B$9),3))</f>
        <v/>
      </c>
      <c r="T2166" s="9">
        <f>IF(H2166&lt;=1-Params!$B$4,0,MAX(0.1,ROUND((Params!$B$10+Params!$B$11*H2166^Params!$B$12)*_xlfn.GAMMA.INV((H2166-(1-Params!$B$4))/Params!$B$4,Params!$B$5,Params!$B$6),1)))</f>
        <v/>
      </c>
      <c r="U2166" s="9">
        <f>ROUND(_xlfn.NORM.INV(I2166,Params!$B$13,Params!$B$14),1)</f>
        <v/>
      </c>
      <c r="V2166" s="9">
        <f>ROUND(_xlfn.NORM.INV(J2166,Params!$B$15,Params!$B$16),2)</f>
        <v/>
      </c>
      <c r="W2166" s="9">
        <f>ROUND(_xlfn.NORM.INV(K2166,Params!$B$13,Params!$B$14),1)</f>
        <v/>
      </c>
      <c r="X2166" s="9">
        <f>ROUND(_xlfn.NORM.INV(L2166,Params!$B$15,Params!$B$16),2)</f>
        <v/>
      </c>
      <c r="Y2166" s="9">
        <f>ROUND(_xlfn.NORM.INV(M2166,Params!$B$15,Params!$B$16)+Params!$B$17+Params!$B$18*M2166,2)</f>
        <v/>
      </c>
      <c r="Z2166" s="9">
        <f>ROUND(_xlfn.NORM.INV(N2166,Params!$B$13,Params!$B$14)+Params!$B$17+Params!$B$18*N2166,1)</f>
        <v/>
      </c>
    </row>
    <row r="2167">
      <c r="A2167" s="11" t="n">
        <v>2166</v>
      </c>
      <c r="B2167" s="12">
        <f>INT((A2167-1)/122)+1</f>
        <v/>
      </c>
      <c r="C2167" s="13" t="n">
        <v>0.811018</v>
      </c>
      <c r="D2167" s="13" t="n">
        <v>0.318421</v>
      </c>
      <c r="E2167" s="13" t="n">
        <v>0.127809</v>
      </c>
      <c r="F2167" s="13" t="n">
        <v>0.753116</v>
      </c>
      <c r="G2167" s="13" t="n">
        <v>0.884827</v>
      </c>
      <c r="H2167" s="13" t="n">
        <v>0.284122</v>
      </c>
      <c r="I2167" s="13" t="n">
        <v>0.12814</v>
      </c>
      <c r="J2167" s="13" t="n">
        <v>0.966288</v>
      </c>
      <c r="K2167" s="13" t="n">
        <v>0.832727</v>
      </c>
      <c r="L2167" s="13" t="n">
        <v>0.926859</v>
      </c>
      <c r="M2167" s="13" t="n">
        <v>0.124416</v>
      </c>
      <c r="N2167" s="13" t="n">
        <v>0.500657</v>
      </c>
      <c r="O2167" s="9">
        <f>IF(C2167&lt;=1-Params!$B$4,0,MAX(0.1,ROUND(_xlfn.GAMMA.INV((C2167-(1-Params!$B$4))/Params!$B$4,Params!$B$5,Params!$B$6),1)))</f>
        <v/>
      </c>
      <c r="P2167" s="9">
        <f>IF(D2167&lt;=1-Params!$B$7,0,ROUND(_xlfn.GAMMA.INV((D2167-(1-Params!$B$7))/Params!$B$7,Params!$B$8,Params!$B$9),3))</f>
        <v/>
      </c>
      <c r="Q2167" s="9">
        <f>IF(E2167&lt;=1-Params!$B$4,0,MAX(0.1,ROUND(_xlfn.GAMMA.INV((E2167-(1-Params!$B$4))/Params!$B$4,Params!$B$5,Params!$B$6),1)))</f>
        <v/>
      </c>
      <c r="R2167" s="9">
        <f>IF(F2167&lt;=1-Params!$B$7,0,ROUND(_xlfn.GAMMA.INV((F2167-(1-Params!$B$7))/Params!$B$7,Params!$B$8,Params!$B$9),3))</f>
        <v/>
      </c>
      <c r="S2167" s="9">
        <f>IF(G2167&lt;=1-Params!$B$7,0,ROUND((Params!$B$10+Params!$B$11*G2167^Params!$B$12)*_xlfn.GAMMA.INV((G2167-(1-Params!$B$7))/Params!$B$7,Params!$B$8,Params!$B$9),3))</f>
        <v/>
      </c>
      <c r="T2167" s="9">
        <f>IF(H2167&lt;=1-Params!$B$4,0,MAX(0.1,ROUND((Params!$B$10+Params!$B$11*H2167^Params!$B$12)*_xlfn.GAMMA.INV((H2167-(1-Params!$B$4))/Params!$B$4,Params!$B$5,Params!$B$6),1)))</f>
        <v/>
      </c>
      <c r="U2167" s="9">
        <f>ROUND(_xlfn.NORM.INV(I2167,Params!$B$13,Params!$B$14),1)</f>
        <v/>
      </c>
      <c r="V2167" s="9">
        <f>ROUND(_xlfn.NORM.INV(J2167,Params!$B$15,Params!$B$16),2)</f>
        <v/>
      </c>
      <c r="W2167" s="9">
        <f>ROUND(_xlfn.NORM.INV(K2167,Params!$B$13,Params!$B$14),1)</f>
        <v/>
      </c>
      <c r="X2167" s="9">
        <f>ROUND(_xlfn.NORM.INV(L2167,Params!$B$15,Params!$B$16),2)</f>
        <v/>
      </c>
      <c r="Y2167" s="9">
        <f>ROUND(_xlfn.NORM.INV(M2167,Params!$B$15,Params!$B$16)+Params!$B$17+Params!$B$18*M2167,2)</f>
        <v/>
      </c>
      <c r="Z2167" s="9">
        <f>ROUND(_xlfn.NORM.INV(N2167,Params!$B$13,Params!$B$14)+Params!$B$17+Params!$B$18*N2167,1)</f>
        <v/>
      </c>
    </row>
    <row r="2168">
      <c r="A2168" s="11" t="n">
        <v>2167</v>
      </c>
      <c r="B2168" s="12">
        <f>INT((A2168-1)/122)+1</f>
        <v/>
      </c>
      <c r="C2168" s="13" t="n">
        <v>0.895891</v>
      </c>
      <c r="D2168" s="13" t="n">
        <v>0.80255</v>
      </c>
      <c r="E2168" s="13" t="n">
        <v>0.7448</v>
      </c>
      <c r="F2168" s="13" t="n">
        <v>0.595458</v>
      </c>
      <c r="G2168" s="13" t="n">
        <v>0.504678</v>
      </c>
      <c r="H2168" s="13" t="n">
        <v>0.023966</v>
      </c>
      <c r="I2168" s="13" t="n">
        <v>0.081708</v>
      </c>
      <c r="J2168" s="13" t="n">
        <v>0.960467</v>
      </c>
      <c r="K2168" s="13" t="n">
        <v>0.798909</v>
      </c>
      <c r="L2168" s="13" t="n">
        <v>0.784324</v>
      </c>
      <c r="M2168" s="13" t="n">
        <v>0.262821</v>
      </c>
      <c r="N2168" s="13" t="n">
        <v>0.721631</v>
      </c>
      <c r="O2168" s="9">
        <f>IF(C2168&lt;=1-Params!$B$4,0,MAX(0.1,ROUND(_xlfn.GAMMA.INV((C2168-(1-Params!$B$4))/Params!$B$4,Params!$B$5,Params!$B$6),1)))</f>
        <v/>
      </c>
      <c r="P2168" s="9">
        <f>IF(D2168&lt;=1-Params!$B$7,0,ROUND(_xlfn.GAMMA.INV((D2168-(1-Params!$B$7))/Params!$B$7,Params!$B$8,Params!$B$9),3))</f>
        <v/>
      </c>
      <c r="Q2168" s="9">
        <f>IF(E2168&lt;=1-Params!$B$4,0,MAX(0.1,ROUND(_xlfn.GAMMA.INV((E2168-(1-Params!$B$4))/Params!$B$4,Params!$B$5,Params!$B$6),1)))</f>
        <v/>
      </c>
      <c r="R2168" s="9">
        <f>IF(F2168&lt;=1-Params!$B$7,0,ROUND(_xlfn.GAMMA.INV((F2168-(1-Params!$B$7))/Params!$B$7,Params!$B$8,Params!$B$9),3))</f>
        <v/>
      </c>
      <c r="S2168" s="9">
        <f>IF(G2168&lt;=1-Params!$B$7,0,ROUND((Params!$B$10+Params!$B$11*G2168^Params!$B$12)*_xlfn.GAMMA.INV((G2168-(1-Params!$B$7))/Params!$B$7,Params!$B$8,Params!$B$9),3))</f>
        <v/>
      </c>
      <c r="T2168" s="9">
        <f>IF(H2168&lt;=1-Params!$B$4,0,MAX(0.1,ROUND((Params!$B$10+Params!$B$11*H2168^Params!$B$12)*_xlfn.GAMMA.INV((H2168-(1-Params!$B$4))/Params!$B$4,Params!$B$5,Params!$B$6),1)))</f>
        <v/>
      </c>
      <c r="U2168" s="9">
        <f>ROUND(_xlfn.NORM.INV(I2168,Params!$B$13,Params!$B$14),1)</f>
        <v/>
      </c>
      <c r="V2168" s="9">
        <f>ROUND(_xlfn.NORM.INV(J2168,Params!$B$15,Params!$B$16),2)</f>
        <v/>
      </c>
      <c r="W2168" s="9">
        <f>ROUND(_xlfn.NORM.INV(K2168,Params!$B$13,Params!$B$14),1)</f>
        <v/>
      </c>
      <c r="X2168" s="9">
        <f>ROUND(_xlfn.NORM.INV(L2168,Params!$B$15,Params!$B$16),2)</f>
        <v/>
      </c>
      <c r="Y2168" s="9">
        <f>ROUND(_xlfn.NORM.INV(M2168,Params!$B$15,Params!$B$16)+Params!$B$17+Params!$B$18*M2168,2)</f>
        <v/>
      </c>
      <c r="Z2168" s="9">
        <f>ROUND(_xlfn.NORM.INV(N2168,Params!$B$13,Params!$B$14)+Params!$B$17+Params!$B$18*N2168,1)</f>
        <v/>
      </c>
    </row>
    <row r="2169">
      <c r="A2169" s="11" t="n">
        <v>2168</v>
      </c>
      <c r="B2169" s="12">
        <f>INT((A2169-1)/122)+1</f>
        <v/>
      </c>
      <c r="C2169" s="13" t="n">
        <v>0.810316</v>
      </c>
      <c r="D2169" s="13" t="n">
        <v>0.317649</v>
      </c>
      <c r="E2169" s="13" t="n">
        <v>0.523918</v>
      </c>
      <c r="F2169" s="13" t="n">
        <v>0.04764</v>
      </c>
      <c r="G2169" s="13" t="n">
        <v>0.720926</v>
      </c>
      <c r="H2169" s="13" t="n">
        <v>0.435286</v>
      </c>
      <c r="I2169" s="13" t="n">
        <v>0.368818</v>
      </c>
      <c r="J2169" s="13" t="n">
        <v>0.969275</v>
      </c>
      <c r="K2169" s="13" t="n">
        <v>0.5237540000000001</v>
      </c>
      <c r="L2169" s="13" t="n">
        <v>0.714765</v>
      </c>
      <c r="M2169" s="13" t="n">
        <v>0.182056</v>
      </c>
      <c r="N2169" s="13" t="n">
        <v>0.627161</v>
      </c>
      <c r="O2169" s="9">
        <f>IF(C2169&lt;=1-Params!$B$4,0,MAX(0.1,ROUND(_xlfn.GAMMA.INV((C2169-(1-Params!$B$4))/Params!$B$4,Params!$B$5,Params!$B$6),1)))</f>
        <v/>
      </c>
      <c r="P2169" s="9">
        <f>IF(D2169&lt;=1-Params!$B$7,0,ROUND(_xlfn.GAMMA.INV((D2169-(1-Params!$B$7))/Params!$B$7,Params!$B$8,Params!$B$9),3))</f>
        <v/>
      </c>
      <c r="Q2169" s="9">
        <f>IF(E2169&lt;=1-Params!$B$4,0,MAX(0.1,ROUND(_xlfn.GAMMA.INV((E2169-(1-Params!$B$4))/Params!$B$4,Params!$B$5,Params!$B$6),1)))</f>
        <v/>
      </c>
      <c r="R2169" s="9">
        <f>IF(F2169&lt;=1-Params!$B$7,0,ROUND(_xlfn.GAMMA.INV((F2169-(1-Params!$B$7))/Params!$B$7,Params!$B$8,Params!$B$9),3))</f>
        <v/>
      </c>
      <c r="S2169" s="9">
        <f>IF(G2169&lt;=1-Params!$B$7,0,ROUND((Params!$B$10+Params!$B$11*G2169^Params!$B$12)*_xlfn.GAMMA.INV((G2169-(1-Params!$B$7))/Params!$B$7,Params!$B$8,Params!$B$9),3))</f>
        <v/>
      </c>
      <c r="T2169" s="9">
        <f>IF(H2169&lt;=1-Params!$B$4,0,MAX(0.1,ROUND((Params!$B$10+Params!$B$11*H2169^Params!$B$12)*_xlfn.GAMMA.INV((H2169-(1-Params!$B$4))/Params!$B$4,Params!$B$5,Params!$B$6),1)))</f>
        <v/>
      </c>
      <c r="U2169" s="9">
        <f>ROUND(_xlfn.NORM.INV(I2169,Params!$B$13,Params!$B$14),1)</f>
        <v/>
      </c>
      <c r="V2169" s="9">
        <f>ROUND(_xlfn.NORM.INV(J2169,Params!$B$15,Params!$B$16),2)</f>
        <v/>
      </c>
      <c r="W2169" s="9">
        <f>ROUND(_xlfn.NORM.INV(K2169,Params!$B$13,Params!$B$14),1)</f>
        <v/>
      </c>
      <c r="X2169" s="9">
        <f>ROUND(_xlfn.NORM.INV(L2169,Params!$B$15,Params!$B$16),2)</f>
        <v/>
      </c>
      <c r="Y2169" s="9">
        <f>ROUND(_xlfn.NORM.INV(M2169,Params!$B$15,Params!$B$16)+Params!$B$17+Params!$B$18*M2169,2)</f>
        <v/>
      </c>
      <c r="Z2169" s="9">
        <f>ROUND(_xlfn.NORM.INV(N2169,Params!$B$13,Params!$B$14)+Params!$B$17+Params!$B$18*N2169,1)</f>
        <v/>
      </c>
    </row>
    <row r="2170">
      <c r="A2170" s="11" t="n">
        <v>2169</v>
      </c>
      <c r="B2170" s="12">
        <f>INT((A2170-1)/122)+1</f>
        <v/>
      </c>
      <c r="C2170" s="13" t="n">
        <v>0.140199</v>
      </c>
      <c r="D2170" s="13" t="n">
        <v>0.776996</v>
      </c>
      <c r="E2170" s="13" t="n">
        <v>0.442316</v>
      </c>
      <c r="F2170" s="13" t="n">
        <v>0.066103</v>
      </c>
      <c r="G2170" s="13" t="n">
        <v>0.465334</v>
      </c>
      <c r="H2170" s="13" t="n">
        <v>0.995656</v>
      </c>
      <c r="I2170" s="13" t="n">
        <v>0.506298</v>
      </c>
      <c r="J2170" s="13" t="n">
        <v>0.889807</v>
      </c>
      <c r="K2170" s="13" t="n">
        <v>0.875903</v>
      </c>
      <c r="L2170" s="13" t="n">
        <v>0.917579</v>
      </c>
      <c r="M2170" s="13" t="n">
        <v>0.044039</v>
      </c>
      <c r="N2170" s="13" t="n">
        <v>0.25669</v>
      </c>
      <c r="O2170" s="9">
        <f>IF(C2170&lt;=1-Params!$B$4,0,MAX(0.1,ROUND(_xlfn.GAMMA.INV((C2170-(1-Params!$B$4))/Params!$B$4,Params!$B$5,Params!$B$6),1)))</f>
        <v/>
      </c>
      <c r="P2170" s="9">
        <f>IF(D2170&lt;=1-Params!$B$7,0,ROUND(_xlfn.GAMMA.INV((D2170-(1-Params!$B$7))/Params!$B$7,Params!$B$8,Params!$B$9),3))</f>
        <v/>
      </c>
      <c r="Q2170" s="9">
        <f>IF(E2170&lt;=1-Params!$B$4,0,MAX(0.1,ROUND(_xlfn.GAMMA.INV((E2170-(1-Params!$B$4))/Params!$B$4,Params!$B$5,Params!$B$6),1)))</f>
        <v/>
      </c>
      <c r="R2170" s="9">
        <f>IF(F2170&lt;=1-Params!$B$7,0,ROUND(_xlfn.GAMMA.INV((F2170-(1-Params!$B$7))/Params!$B$7,Params!$B$8,Params!$B$9),3))</f>
        <v/>
      </c>
      <c r="S2170" s="9">
        <f>IF(G2170&lt;=1-Params!$B$7,0,ROUND((Params!$B$10+Params!$B$11*G2170^Params!$B$12)*_xlfn.GAMMA.INV((G2170-(1-Params!$B$7))/Params!$B$7,Params!$B$8,Params!$B$9),3))</f>
        <v/>
      </c>
      <c r="T2170" s="9">
        <f>IF(H2170&lt;=1-Params!$B$4,0,MAX(0.1,ROUND((Params!$B$10+Params!$B$11*H2170^Params!$B$12)*_xlfn.GAMMA.INV((H2170-(1-Params!$B$4))/Params!$B$4,Params!$B$5,Params!$B$6),1)))</f>
        <v/>
      </c>
      <c r="U2170" s="9">
        <f>ROUND(_xlfn.NORM.INV(I2170,Params!$B$13,Params!$B$14),1)</f>
        <v/>
      </c>
      <c r="V2170" s="9">
        <f>ROUND(_xlfn.NORM.INV(J2170,Params!$B$15,Params!$B$16),2)</f>
        <v/>
      </c>
      <c r="W2170" s="9">
        <f>ROUND(_xlfn.NORM.INV(K2170,Params!$B$13,Params!$B$14),1)</f>
        <v/>
      </c>
      <c r="X2170" s="9">
        <f>ROUND(_xlfn.NORM.INV(L2170,Params!$B$15,Params!$B$16),2)</f>
        <v/>
      </c>
      <c r="Y2170" s="9">
        <f>ROUND(_xlfn.NORM.INV(M2170,Params!$B$15,Params!$B$16)+Params!$B$17+Params!$B$18*M2170,2)</f>
        <v/>
      </c>
      <c r="Z2170" s="9">
        <f>ROUND(_xlfn.NORM.INV(N2170,Params!$B$13,Params!$B$14)+Params!$B$17+Params!$B$18*N2170,1)</f>
        <v/>
      </c>
    </row>
    <row r="2171">
      <c r="A2171" s="11" t="n">
        <v>2170</v>
      </c>
      <c r="B2171" s="12">
        <f>INT((A2171-1)/122)+1</f>
        <v/>
      </c>
      <c r="C2171" s="13" t="n">
        <v>0.25607</v>
      </c>
      <c r="D2171" s="13" t="n">
        <v>0.56184</v>
      </c>
      <c r="E2171" s="13" t="n">
        <v>0.61829</v>
      </c>
      <c r="F2171" s="13" t="n">
        <v>0.150247</v>
      </c>
      <c r="G2171" s="13" t="n">
        <v>0.554264</v>
      </c>
      <c r="H2171" s="13" t="n">
        <v>0.921071</v>
      </c>
      <c r="I2171" s="13" t="n">
        <v>0.349348</v>
      </c>
      <c r="J2171" s="13" t="n">
        <v>0.781429</v>
      </c>
      <c r="K2171" s="13" t="n">
        <v>0.839351</v>
      </c>
      <c r="L2171" s="13" t="n">
        <v>0.678047</v>
      </c>
      <c r="M2171" s="13" t="n">
        <v>0.332765</v>
      </c>
      <c r="N2171" s="13" t="n">
        <v>0.887774</v>
      </c>
      <c r="O2171" s="9">
        <f>IF(C2171&lt;=1-Params!$B$4,0,MAX(0.1,ROUND(_xlfn.GAMMA.INV((C2171-(1-Params!$B$4))/Params!$B$4,Params!$B$5,Params!$B$6),1)))</f>
        <v/>
      </c>
      <c r="P2171" s="9">
        <f>IF(D2171&lt;=1-Params!$B$7,0,ROUND(_xlfn.GAMMA.INV((D2171-(1-Params!$B$7))/Params!$B$7,Params!$B$8,Params!$B$9),3))</f>
        <v/>
      </c>
      <c r="Q2171" s="9">
        <f>IF(E2171&lt;=1-Params!$B$4,0,MAX(0.1,ROUND(_xlfn.GAMMA.INV((E2171-(1-Params!$B$4))/Params!$B$4,Params!$B$5,Params!$B$6),1)))</f>
        <v/>
      </c>
      <c r="R2171" s="9">
        <f>IF(F2171&lt;=1-Params!$B$7,0,ROUND(_xlfn.GAMMA.INV((F2171-(1-Params!$B$7))/Params!$B$7,Params!$B$8,Params!$B$9),3))</f>
        <v/>
      </c>
      <c r="S2171" s="9">
        <f>IF(G2171&lt;=1-Params!$B$7,0,ROUND((Params!$B$10+Params!$B$11*G2171^Params!$B$12)*_xlfn.GAMMA.INV((G2171-(1-Params!$B$7))/Params!$B$7,Params!$B$8,Params!$B$9),3))</f>
        <v/>
      </c>
      <c r="T2171" s="9">
        <f>IF(H2171&lt;=1-Params!$B$4,0,MAX(0.1,ROUND((Params!$B$10+Params!$B$11*H2171^Params!$B$12)*_xlfn.GAMMA.INV((H2171-(1-Params!$B$4))/Params!$B$4,Params!$B$5,Params!$B$6),1)))</f>
        <v/>
      </c>
      <c r="U2171" s="9">
        <f>ROUND(_xlfn.NORM.INV(I2171,Params!$B$13,Params!$B$14),1)</f>
        <v/>
      </c>
      <c r="V2171" s="9">
        <f>ROUND(_xlfn.NORM.INV(J2171,Params!$B$15,Params!$B$16),2)</f>
        <v/>
      </c>
      <c r="W2171" s="9">
        <f>ROUND(_xlfn.NORM.INV(K2171,Params!$B$13,Params!$B$14),1)</f>
        <v/>
      </c>
      <c r="X2171" s="9">
        <f>ROUND(_xlfn.NORM.INV(L2171,Params!$B$15,Params!$B$16),2)</f>
        <v/>
      </c>
      <c r="Y2171" s="9">
        <f>ROUND(_xlfn.NORM.INV(M2171,Params!$B$15,Params!$B$16)+Params!$B$17+Params!$B$18*M2171,2)</f>
        <v/>
      </c>
      <c r="Z2171" s="9">
        <f>ROUND(_xlfn.NORM.INV(N2171,Params!$B$13,Params!$B$14)+Params!$B$17+Params!$B$18*N2171,1)</f>
        <v/>
      </c>
    </row>
    <row r="2172">
      <c r="A2172" s="11" t="n">
        <v>2171</v>
      </c>
      <c r="B2172" s="12">
        <f>INT((A2172-1)/122)+1</f>
        <v/>
      </c>
      <c r="C2172" s="13" t="n">
        <v>0.069837</v>
      </c>
      <c r="D2172" s="13" t="n">
        <v>0.212977</v>
      </c>
      <c r="E2172" s="13" t="n">
        <v>0.141053</v>
      </c>
      <c r="F2172" s="13" t="n">
        <v>0.432788</v>
      </c>
      <c r="G2172" s="13" t="n">
        <v>0.872228</v>
      </c>
      <c r="H2172" s="13" t="n">
        <v>0.949935</v>
      </c>
      <c r="I2172" s="13" t="n">
        <v>0.628437</v>
      </c>
      <c r="J2172" s="13" t="n">
        <v>0.698771</v>
      </c>
      <c r="K2172" s="13" t="n">
        <v>0.95046</v>
      </c>
      <c r="L2172" s="13" t="n">
        <v>0.6720739999999999</v>
      </c>
      <c r="M2172" s="13" t="n">
        <v>0.681055</v>
      </c>
      <c r="N2172" s="13" t="n">
        <v>0.931571</v>
      </c>
      <c r="O2172" s="9">
        <f>IF(C2172&lt;=1-Params!$B$4,0,MAX(0.1,ROUND(_xlfn.GAMMA.INV((C2172-(1-Params!$B$4))/Params!$B$4,Params!$B$5,Params!$B$6),1)))</f>
        <v/>
      </c>
      <c r="P2172" s="9">
        <f>IF(D2172&lt;=1-Params!$B$7,0,ROUND(_xlfn.GAMMA.INV((D2172-(1-Params!$B$7))/Params!$B$7,Params!$B$8,Params!$B$9),3))</f>
        <v/>
      </c>
      <c r="Q2172" s="9">
        <f>IF(E2172&lt;=1-Params!$B$4,0,MAX(0.1,ROUND(_xlfn.GAMMA.INV((E2172-(1-Params!$B$4))/Params!$B$4,Params!$B$5,Params!$B$6),1)))</f>
        <v/>
      </c>
      <c r="R2172" s="9">
        <f>IF(F2172&lt;=1-Params!$B$7,0,ROUND(_xlfn.GAMMA.INV((F2172-(1-Params!$B$7))/Params!$B$7,Params!$B$8,Params!$B$9),3))</f>
        <v/>
      </c>
      <c r="S2172" s="9">
        <f>IF(G2172&lt;=1-Params!$B$7,0,ROUND((Params!$B$10+Params!$B$11*G2172^Params!$B$12)*_xlfn.GAMMA.INV((G2172-(1-Params!$B$7))/Params!$B$7,Params!$B$8,Params!$B$9),3))</f>
        <v/>
      </c>
      <c r="T2172" s="9">
        <f>IF(H2172&lt;=1-Params!$B$4,0,MAX(0.1,ROUND((Params!$B$10+Params!$B$11*H2172^Params!$B$12)*_xlfn.GAMMA.INV((H2172-(1-Params!$B$4))/Params!$B$4,Params!$B$5,Params!$B$6),1)))</f>
        <v/>
      </c>
      <c r="U2172" s="9">
        <f>ROUND(_xlfn.NORM.INV(I2172,Params!$B$13,Params!$B$14),1)</f>
        <v/>
      </c>
      <c r="V2172" s="9">
        <f>ROUND(_xlfn.NORM.INV(J2172,Params!$B$15,Params!$B$16),2)</f>
        <v/>
      </c>
      <c r="W2172" s="9">
        <f>ROUND(_xlfn.NORM.INV(K2172,Params!$B$13,Params!$B$14),1)</f>
        <v/>
      </c>
      <c r="X2172" s="9">
        <f>ROUND(_xlfn.NORM.INV(L2172,Params!$B$15,Params!$B$16),2)</f>
        <v/>
      </c>
      <c r="Y2172" s="9">
        <f>ROUND(_xlfn.NORM.INV(M2172,Params!$B$15,Params!$B$16)+Params!$B$17+Params!$B$18*M2172,2)</f>
        <v/>
      </c>
      <c r="Z2172" s="9">
        <f>ROUND(_xlfn.NORM.INV(N2172,Params!$B$13,Params!$B$14)+Params!$B$17+Params!$B$18*N2172,1)</f>
        <v/>
      </c>
    </row>
    <row r="2173">
      <c r="A2173" s="11" t="n">
        <v>2172</v>
      </c>
      <c r="B2173" s="12">
        <f>INT((A2173-1)/122)+1</f>
        <v/>
      </c>
      <c r="C2173" s="13" t="n">
        <v>0.308182</v>
      </c>
      <c r="D2173" s="13" t="n">
        <v>0.398854</v>
      </c>
      <c r="E2173" s="13" t="n">
        <v>0.26393</v>
      </c>
      <c r="F2173" s="13" t="n">
        <v>0.798966</v>
      </c>
      <c r="G2173" s="13" t="n">
        <v>0.92827</v>
      </c>
      <c r="H2173" s="13" t="n">
        <v>0.945932</v>
      </c>
      <c r="I2173" s="13" t="n">
        <v>0.586085</v>
      </c>
      <c r="J2173" s="13" t="n">
        <v>0.787754</v>
      </c>
      <c r="K2173" s="13" t="n">
        <v>0.609615</v>
      </c>
      <c r="L2173" s="13" t="n">
        <v>0.743453</v>
      </c>
      <c r="M2173" s="13" t="n">
        <v>0.918374</v>
      </c>
      <c r="N2173" s="13" t="n">
        <v>0.855464</v>
      </c>
      <c r="O2173" s="9">
        <f>IF(C2173&lt;=1-Params!$B$4,0,MAX(0.1,ROUND(_xlfn.GAMMA.INV((C2173-(1-Params!$B$4))/Params!$B$4,Params!$B$5,Params!$B$6),1)))</f>
        <v/>
      </c>
      <c r="P2173" s="9">
        <f>IF(D2173&lt;=1-Params!$B$7,0,ROUND(_xlfn.GAMMA.INV((D2173-(1-Params!$B$7))/Params!$B$7,Params!$B$8,Params!$B$9),3))</f>
        <v/>
      </c>
      <c r="Q2173" s="9">
        <f>IF(E2173&lt;=1-Params!$B$4,0,MAX(0.1,ROUND(_xlfn.GAMMA.INV((E2173-(1-Params!$B$4))/Params!$B$4,Params!$B$5,Params!$B$6),1)))</f>
        <v/>
      </c>
      <c r="R2173" s="9">
        <f>IF(F2173&lt;=1-Params!$B$7,0,ROUND(_xlfn.GAMMA.INV((F2173-(1-Params!$B$7))/Params!$B$7,Params!$B$8,Params!$B$9),3))</f>
        <v/>
      </c>
      <c r="S2173" s="9">
        <f>IF(G2173&lt;=1-Params!$B$7,0,ROUND((Params!$B$10+Params!$B$11*G2173^Params!$B$12)*_xlfn.GAMMA.INV((G2173-(1-Params!$B$7))/Params!$B$7,Params!$B$8,Params!$B$9),3))</f>
        <v/>
      </c>
      <c r="T2173" s="9">
        <f>IF(H2173&lt;=1-Params!$B$4,0,MAX(0.1,ROUND((Params!$B$10+Params!$B$11*H2173^Params!$B$12)*_xlfn.GAMMA.INV((H2173-(1-Params!$B$4))/Params!$B$4,Params!$B$5,Params!$B$6),1)))</f>
        <v/>
      </c>
      <c r="U2173" s="9">
        <f>ROUND(_xlfn.NORM.INV(I2173,Params!$B$13,Params!$B$14),1)</f>
        <v/>
      </c>
      <c r="V2173" s="9">
        <f>ROUND(_xlfn.NORM.INV(J2173,Params!$B$15,Params!$B$16),2)</f>
        <v/>
      </c>
      <c r="W2173" s="9">
        <f>ROUND(_xlfn.NORM.INV(K2173,Params!$B$13,Params!$B$14),1)</f>
        <v/>
      </c>
      <c r="X2173" s="9">
        <f>ROUND(_xlfn.NORM.INV(L2173,Params!$B$15,Params!$B$16),2)</f>
        <v/>
      </c>
      <c r="Y2173" s="9">
        <f>ROUND(_xlfn.NORM.INV(M2173,Params!$B$15,Params!$B$16)+Params!$B$17+Params!$B$18*M2173,2)</f>
        <v/>
      </c>
      <c r="Z2173" s="9">
        <f>ROUND(_xlfn.NORM.INV(N2173,Params!$B$13,Params!$B$14)+Params!$B$17+Params!$B$18*N2173,1)</f>
        <v/>
      </c>
    </row>
    <row r="2174">
      <c r="A2174" s="11" t="n">
        <v>2173</v>
      </c>
      <c r="B2174" s="12">
        <f>INT((A2174-1)/122)+1</f>
        <v/>
      </c>
      <c r="C2174" s="13" t="n">
        <v>0.381506</v>
      </c>
      <c r="D2174" s="13" t="n">
        <v>0.972308</v>
      </c>
      <c r="E2174" s="13" t="n">
        <v>0.064301</v>
      </c>
      <c r="F2174" s="13" t="n">
        <v>0.315101</v>
      </c>
      <c r="G2174" s="13" t="n">
        <v>0.838977</v>
      </c>
      <c r="H2174" s="13" t="n">
        <v>0.938653</v>
      </c>
      <c r="I2174" s="13" t="n">
        <v>0.517316</v>
      </c>
      <c r="J2174" s="13" t="n">
        <v>0.802415</v>
      </c>
      <c r="K2174" s="13" t="n">
        <v>0.685578</v>
      </c>
      <c r="L2174" s="13" t="n">
        <v>0.706714</v>
      </c>
      <c r="M2174" s="13" t="n">
        <v>0.744765</v>
      </c>
      <c r="N2174" s="13" t="n">
        <v>0.941043</v>
      </c>
      <c r="O2174" s="9">
        <f>IF(C2174&lt;=1-Params!$B$4,0,MAX(0.1,ROUND(_xlfn.GAMMA.INV((C2174-(1-Params!$B$4))/Params!$B$4,Params!$B$5,Params!$B$6),1)))</f>
        <v/>
      </c>
      <c r="P2174" s="9">
        <f>IF(D2174&lt;=1-Params!$B$7,0,ROUND(_xlfn.GAMMA.INV((D2174-(1-Params!$B$7))/Params!$B$7,Params!$B$8,Params!$B$9),3))</f>
        <v/>
      </c>
      <c r="Q2174" s="9">
        <f>IF(E2174&lt;=1-Params!$B$4,0,MAX(0.1,ROUND(_xlfn.GAMMA.INV((E2174-(1-Params!$B$4))/Params!$B$4,Params!$B$5,Params!$B$6),1)))</f>
        <v/>
      </c>
      <c r="R2174" s="9">
        <f>IF(F2174&lt;=1-Params!$B$7,0,ROUND(_xlfn.GAMMA.INV((F2174-(1-Params!$B$7))/Params!$B$7,Params!$B$8,Params!$B$9),3))</f>
        <v/>
      </c>
      <c r="S2174" s="9">
        <f>IF(G2174&lt;=1-Params!$B$7,0,ROUND((Params!$B$10+Params!$B$11*G2174^Params!$B$12)*_xlfn.GAMMA.INV((G2174-(1-Params!$B$7))/Params!$B$7,Params!$B$8,Params!$B$9),3))</f>
        <v/>
      </c>
      <c r="T2174" s="9">
        <f>IF(H2174&lt;=1-Params!$B$4,0,MAX(0.1,ROUND((Params!$B$10+Params!$B$11*H2174^Params!$B$12)*_xlfn.GAMMA.INV((H2174-(1-Params!$B$4))/Params!$B$4,Params!$B$5,Params!$B$6),1)))</f>
        <v/>
      </c>
      <c r="U2174" s="9">
        <f>ROUND(_xlfn.NORM.INV(I2174,Params!$B$13,Params!$B$14),1)</f>
        <v/>
      </c>
      <c r="V2174" s="9">
        <f>ROUND(_xlfn.NORM.INV(J2174,Params!$B$15,Params!$B$16),2)</f>
        <v/>
      </c>
      <c r="W2174" s="9">
        <f>ROUND(_xlfn.NORM.INV(K2174,Params!$B$13,Params!$B$14),1)</f>
        <v/>
      </c>
      <c r="X2174" s="9">
        <f>ROUND(_xlfn.NORM.INV(L2174,Params!$B$15,Params!$B$16),2)</f>
        <v/>
      </c>
      <c r="Y2174" s="9">
        <f>ROUND(_xlfn.NORM.INV(M2174,Params!$B$15,Params!$B$16)+Params!$B$17+Params!$B$18*M2174,2)</f>
        <v/>
      </c>
      <c r="Z2174" s="9">
        <f>ROUND(_xlfn.NORM.INV(N2174,Params!$B$13,Params!$B$14)+Params!$B$17+Params!$B$18*N2174,1)</f>
        <v/>
      </c>
    </row>
    <row r="2175">
      <c r="A2175" s="11" t="n">
        <v>2174</v>
      </c>
      <c r="B2175" s="12">
        <f>INT((A2175-1)/122)+1</f>
        <v/>
      </c>
      <c r="C2175" s="13" t="n">
        <v>0.324503</v>
      </c>
      <c r="D2175" s="13" t="n">
        <v>0.88101</v>
      </c>
      <c r="E2175" s="13" t="n">
        <v>0.1686</v>
      </c>
      <c r="F2175" s="13" t="n">
        <v>0.62319</v>
      </c>
      <c r="G2175" s="13" t="n">
        <v>0.7115590000000001</v>
      </c>
      <c r="H2175" s="13" t="n">
        <v>0.617224</v>
      </c>
      <c r="I2175" s="13" t="n">
        <v>0.917616</v>
      </c>
      <c r="J2175" s="13" t="n">
        <v>0.774577</v>
      </c>
      <c r="K2175" s="13" t="n">
        <v>0.711445</v>
      </c>
      <c r="L2175" s="13" t="n">
        <v>0.56464</v>
      </c>
      <c r="M2175" s="13" t="n">
        <v>0.901254</v>
      </c>
      <c r="N2175" s="13" t="n">
        <v>0.610334</v>
      </c>
      <c r="O2175" s="9">
        <f>IF(C2175&lt;=1-Params!$B$4,0,MAX(0.1,ROUND(_xlfn.GAMMA.INV((C2175-(1-Params!$B$4))/Params!$B$4,Params!$B$5,Params!$B$6),1)))</f>
        <v/>
      </c>
      <c r="P2175" s="9">
        <f>IF(D2175&lt;=1-Params!$B$7,0,ROUND(_xlfn.GAMMA.INV((D2175-(1-Params!$B$7))/Params!$B$7,Params!$B$8,Params!$B$9),3))</f>
        <v/>
      </c>
      <c r="Q2175" s="9">
        <f>IF(E2175&lt;=1-Params!$B$4,0,MAX(0.1,ROUND(_xlfn.GAMMA.INV((E2175-(1-Params!$B$4))/Params!$B$4,Params!$B$5,Params!$B$6),1)))</f>
        <v/>
      </c>
      <c r="R2175" s="9">
        <f>IF(F2175&lt;=1-Params!$B$7,0,ROUND(_xlfn.GAMMA.INV((F2175-(1-Params!$B$7))/Params!$B$7,Params!$B$8,Params!$B$9),3))</f>
        <v/>
      </c>
      <c r="S2175" s="9">
        <f>IF(G2175&lt;=1-Params!$B$7,0,ROUND((Params!$B$10+Params!$B$11*G2175^Params!$B$12)*_xlfn.GAMMA.INV((G2175-(1-Params!$B$7))/Params!$B$7,Params!$B$8,Params!$B$9),3))</f>
        <v/>
      </c>
      <c r="T2175" s="9">
        <f>IF(H2175&lt;=1-Params!$B$4,0,MAX(0.1,ROUND((Params!$B$10+Params!$B$11*H2175^Params!$B$12)*_xlfn.GAMMA.INV((H2175-(1-Params!$B$4))/Params!$B$4,Params!$B$5,Params!$B$6),1)))</f>
        <v/>
      </c>
      <c r="U2175" s="9">
        <f>ROUND(_xlfn.NORM.INV(I2175,Params!$B$13,Params!$B$14),1)</f>
        <v/>
      </c>
      <c r="V2175" s="9">
        <f>ROUND(_xlfn.NORM.INV(J2175,Params!$B$15,Params!$B$16),2)</f>
        <v/>
      </c>
      <c r="W2175" s="9">
        <f>ROUND(_xlfn.NORM.INV(K2175,Params!$B$13,Params!$B$14),1)</f>
        <v/>
      </c>
      <c r="X2175" s="9">
        <f>ROUND(_xlfn.NORM.INV(L2175,Params!$B$15,Params!$B$16),2)</f>
        <v/>
      </c>
      <c r="Y2175" s="9">
        <f>ROUND(_xlfn.NORM.INV(M2175,Params!$B$15,Params!$B$16)+Params!$B$17+Params!$B$18*M2175,2)</f>
        <v/>
      </c>
      <c r="Z2175" s="9">
        <f>ROUND(_xlfn.NORM.INV(N2175,Params!$B$13,Params!$B$14)+Params!$B$17+Params!$B$18*N2175,1)</f>
        <v/>
      </c>
    </row>
    <row r="2176">
      <c r="A2176" s="11" t="n">
        <v>2175</v>
      </c>
      <c r="B2176" s="12">
        <f>INT((A2176-1)/122)+1</f>
        <v/>
      </c>
      <c r="C2176" s="13" t="n">
        <v>0.638397</v>
      </c>
      <c r="D2176" s="13" t="n">
        <v>0.381301</v>
      </c>
      <c r="E2176" s="13" t="n">
        <v>0.597619</v>
      </c>
      <c r="F2176" s="13" t="n">
        <v>0.731472</v>
      </c>
      <c r="G2176" s="13" t="n">
        <v>0.79355</v>
      </c>
      <c r="H2176" s="13" t="n">
        <v>0.451009</v>
      </c>
      <c r="I2176" s="13" t="n">
        <v>0.560487</v>
      </c>
      <c r="J2176" s="13" t="n">
        <v>0.887419</v>
      </c>
      <c r="K2176" s="13" t="n">
        <v>0.600726</v>
      </c>
      <c r="L2176" s="13" t="n">
        <v>0.667243</v>
      </c>
      <c r="M2176" s="13" t="n">
        <v>0.593285</v>
      </c>
      <c r="N2176" s="13" t="n">
        <v>0.35108</v>
      </c>
      <c r="O2176" s="9">
        <f>IF(C2176&lt;=1-Params!$B$4,0,MAX(0.1,ROUND(_xlfn.GAMMA.INV((C2176-(1-Params!$B$4))/Params!$B$4,Params!$B$5,Params!$B$6),1)))</f>
        <v/>
      </c>
      <c r="P2176" s="9">
        <f>IF(D2176&lt;=1-Params!$B$7,0,ROUND(_xlfn.GAMMA.INV((D2176-(1-Params!$B$7))/Params!$B$7,Params!$B$8,Params!$B$9),3))</f>
        <v/>
      </c>
      <c r="Q2176" s="9">
        <f>IF(E2176&lt;=1-Params!$B$4,0,MAX(0.1,ROUND(_xlfn.GAMMA.INV((E2176-(1-Params!$B$4))/Params!$B$4,Params!$B$5,Params!$B$6),1)))</f>
        <v/>
      </c>
      <c r="R2176" s="9">
        <f>IF(F2176&lt;=1-Params!$B$7,0,ROUND(_xlfn.GAMMA.INV((F2176-(1-Params!$B$7))/Params!$B$7,Params!$B$8,Params!$B$9),3))</f>
        <v/>
      </c>
      <c r="S2176" s="9">
        <f>IF(G2176&lt;=1-Params!$B$7,0,ROUND((Params!$B$10+Params!$B$11*G2176^Params!$B$12)*_xlfn.GAMMA.INV((G2176-(1-Params!$B$7))/Params!$B$7,Params!$B$8,Params!$B$9),3))</f>
        <v/>
      </c>
      <c r="T2176" s="9">
        <f>IF(H2176&lt;=1-Params!$B$4,0,MAX(0.1,ROUND((Params!$B$10+Params!$B$11*H2176^Params!$B$12)*_xlfn.GAMMA.INV((H2176-(1-Params!$B$4))/Params!$B$4,Params!$B$5,Params!$B$6),1)))</f>
        <v/>
      </c>
      <c r="U2176" s="9">
        <f>ROUND(_xlfn.NORM.INV(I2176,Params!$B$13,Params!$B$14),1)</f>
        <v/>
      </c>
      <c r="V2176" s="9">
        <f>ROUND(_xlfn.NORM.INV(J2176,Params!$B$15,Params!$B$16),2)</f>
        <v/>
      </c>
      <c r="W2176" s="9">
        <f>ROUND(_xlfn.NORM.INV(K2176,Params!$B$13,Params!$B$14),1)</f>
        <v/>
      </c>
      <c r="X2176" s="9">
        <f>ROUND(_xlfn.NORM.INV(L2176,Params!$B$15,Params!$B$16),2)</f>
        <v/>
      </c>
      <c r="Y2176" s="9">
        <f>ROUND(_xlfn.NORM.INV(M2176,Params!$B$15,Params!$B$16)+Params!$B$17+Params!$B$18*M2176,2)</f>
        <v/>
      </c>
      <c r="Z2176" s="9">
        <f>ROUND(_xlfn.NORM.INV(N2176,Params!$B$13,Params!$B$14)+Params!$B$17+Params!$B$18*N2176,1)</f>
        <v/>
      </c>
    </row>
    <row r="2177">
      <c r="A2177" s="11" t="n">
        <v>2176</v>
      </c>
      <c r="B2177" s="12">
        <f>INT((A2177-1)/122)+1</f>
        <v/>
      </c>
      <c r="C2177" s="13" t="n">
        <v>0.265639</v>
      </c>
      <c r="D2177" s="13" t="n">
        <v>0.16222</v>
      </c>
      <c r="E2177" s="13" t="n">
        <v>0.809905</v>
      </c>
      <c r="F2177" s="13" t="n">
        <v>0.8284010000000001</v>
      </c>
      <c r="G2177" s="13" t="n">
        <v>0.577003</v>
      </c>
      <c r="H2177" s="13" t="n">
        <v>0.160139</v>
      </c>
      <c r="I2177" s="13" t="n">
        <v>0.341087</v>
      </c>
      <c r="J2177" s="13" t="n">
        <v>0.93037</v>
      </c>
      <c r="K2177" s="13" t="n">
        <v>0.800509</v>
      </c>
      <c r="L2177" s="13" t="n">
        <v>0.907826</v>
      </c>
      <c r="M2177" s="13" t="n">
        <v>0.579964</v>
      </c>
      <c r="N2177" s="13" t="n">
        <v>0.092268</v>
      </c>
      <c r="O2177" s="9">
        <f>IF(C2177&lt;=1-Params!$B$4,0,MAX(0.1,ROUND(_xlfn.GAMMA.INV((C2177-(1-Params!$B$4))/Params!$B$4,Params!$B$5,Params!$B$6),1)))</f>
        <v/>
      </c>
      <c r="P2177" s="9">
        <f>IF(D2177&lt;=1-Params!$B$7,0,ROUND(_xlfn.GAMMA.INV((D2177-(1-Params!$B$7))/Params!$B$7,Params!$B$8,Params!$B$9),3))</f>
        <v/>
      </c>
      <c r="Q2177" s="9">
        <f>IF(E2177&lt;=1-Params!$B$4,0,MAX(0.1,ROUND(_xlfn.GAMMA.INV((E2177-(1-Params!$B$4))/Params!$B$4,Params!$B$5,Params!$B$6),1)))</f>
        <v/>
      </c>
      <c r="R2177" s="9">
        <f>IF(F2177&lt;=1-Params!$B$7,0,ROUND(_xlfn.GAMMA.INV((F2177-(1-Params!$B$7))/Params!$B$7,Params!$B$8,Params!$B$9),3))</f>
        <v/>
      </c>
      <c r="S2177" s="9">
        <f>IF(G2177&lt;=1-Params!$B$7,0,ROUND((Params!$B$10+Params!$B$11*G2177^Params!$B$12)*_xlfn.GAMMA.INV((G2177-(1-Params!$B$7))/Params!$B$7,Params!$B$8,Params!$B$9),3))</f>
        <v/>
      </c>
      <c r="T2177" s="9">
        <f>IF(H2177&lt;=1-Params!$B$4,0,MAX(0.1,ROUND((Params!$B$10+Params!$B$11*H2177^Params!$B$12)*_xlfn.GAMMA.INV((H2177-(1-Params!$B$4))/Params!$B$4,Params!$B$5,Params!$B$6),1)))</f>
        <v/>
      </c>
      <c r="U2177" s="9">
        <f>ROUND(_xlfn.NORM.INV(I2177,Params!$B$13,Params!$B$14),1)</f>
        <v/>
      </c>
      <c r="V2177" s="9">
        <f>ROUND(_xlfn.NORM.INV(J2177,Params!$B$15,Params!$B$16),2)</f>
        <v/>
      </c>
      <c r="W2177" s="9">
        <f>ROUND(_xlfn.NORM.INV(K2177,Params!$B$13,Params!$B$14),1)</f>
        <v/>
      </c>
      <c r="X2177" s="9">
        <f>ROUND(_xlfn.NORM.INV(L2177,Params!$B$15,Params!$B$16),2)</f>
        <v/>
      </c>
      <c r="Y2177" s="9">
        <f>ROUND(_xlfn.NORM.INV(M2177,Params!$B$15,Params!$B$16)+Params!$B$17+Params!$B$18*M2177,2)</f>
        <v/>
      </c>
      <c r="Z2177" s="9">
        <f>ROUND(_xlfn.NORM.INV(N2177,Params!$B$13,Params!$B$14)+Params!$B$17+Params!$B$18*N2177,1)</f>
        <v/>
      </c>
    </row>
    <row r="2178">
      <c r="A2178" s="11" t="n">
        <v>2177</v>
      </c>
      <c r="B2178" s="12">
        <f>INT((A2178-1)/122)+1</f>
        <v/>
      </c>
      <c r="C2178" s="13" t="n">
        <v>0.33199</v>
      </c>
      <c r="D2178" s="13" t="n">
        <v>0.006599</v>
      </c>
      <c r="E2178" s="13" t="n">
        <v>0.203165</v>
      </c>
      <c r="F2178" s="13" t="n">
        <v>0.694881</v>
      </c>
      <c r="G2178" s="13" t="n">
        <v>0.333109</v>
      </c>
      <c r="H2178" s="13" t="n">
        <v>0.357313</v>
      </c>
      <c r="I2178" s="13" t="n">
        <v>0.531142</v>
      </c>
      <c r="J2178" s="13" t="n">
        <v>0.644952</v>
      </c>
      <c r="K2178" s="13" t="n">
        <v>0.882033</v>
      </c>
      <c r="L2178" s="13" t="n">
        <v>0.954202</v>
      </c>
      <c r="M2178" s="13" t="n">
        <v>0.718121</v>
      </c>
      <c r="N2178" s="13" t="n">
        <v>0.08848399999999999</v>
      </c>
      <c r="O2178" s="9">
        <f>IF(C2178&lt;=1-Params!$B$4,0,MAX(0.1,ROUND(_xlfn.GAMMA.INV((C2178-(1-Params!$B$4))/Params!$B$4,Params!$B$5,Params!$B$6),1)))</f>
        <v/>
      </c>
      <c r="P2178" s="9">
        <f>IF(D2178&lt;=1-Params!$B$7,0,ROUND(_xlfn.GAMMA.INV((D2178-(1-Params!$B$7))/Params!$B$7,Params!$B$8,Params!$B$9),3))</f>
        <v/>
      </c>
      <c r="Q2178" s="9">
        <f>IF(E2178&lt;=1-Params!$B$4,0,MAX(0.1,ROUND(_xlfn.GAMMA.INV((E2178-(1-Params!$B$4))/Params!$B$4,Params!$B$5,Params!$B$6),1)))</f>
        <v/>
      </c>
      <c r="R2178" s="9">
        <f>IF(F2178&lt;=1-Params!$B$7,0,ROUND(_xlfn.GAMMA.INV((F2178-(1-Params!$B$7))/Params!$B$7,Params!$B$8,Params!$B$9),3))</f>
        <v/>
      </c>
      <c r="S2178" s="9">
        <f>IF(G2178&lt;=1-Params!$B$7,0,ROUND((Params!$B$10+Params!$B$11*G2178^Params!$B$12)*_xlfn.GAMMA.INV((G2178-(1-Params!$B$7))/Params!$B$7,Params!$B$8,Params!$B$9),3))</f>
        <v/>
      </c>
      <c r="T2178" s="9">
        <f>IF(H2178&lt;=1-Params!$B$4,0,MAX(0.1,ROUND((Params!$B$10+Params!$B$11*H2178^Params!$B$12)*_xlfn.GAMMA.INV((H2178-(1-Params!$B$4))/Params!$B$4,Params!$B$5,Params!$B$6),1)))</f>
        <v/>
      </c>
      <c r="U2178" s="9">
        <f>ROUND(_xlfn.NORM.INV(I2178,Params!$B$13,Params!$B$14),1)</f>
        <v/>
      </c>
      <c r="V2178" s="9">
        <f>ROUND(_xlfn.NORM.INV(J2178,Params!$B$15,Params!$B$16),2)</f>
        <v/>
      </c>
      <c r="W2178" s="9">
        <f>ROUND(_xlfn.NORM.INV(K2178,Params!$B$13,Params!$B$14),1)</f>
        <v/>
      </c>
      <c r="X2178" s="9">
        <f>ROUND(_xlfn.NORM.INV(L2178,Params!$B$15,Params!$B$16),2)</f>
        <v/>
      </c>
      <c r="Y2178" s="9">
        <f>ROUND(_xlfn.NORM.INV(M2178,Params!$B$15,Params!$B$16)+Params!$B$17+Params!$B$18*M2178,2)</f>
        <v/>
      </c>
      <c r="Z2178" s="9">
        <f>ROUND(_xlfn.NORM.INV(N2178,Params!$B$13,Params!$B$14)+Params!$B$17+Params!$B$18*N2178,1)</f>
        <v/>
      </c>
    </row>
    <row r="2179">
      <c r="A2179" s="11" t="n">
        <v>2178</v>
      </c>
      <c r="B2179" s="12">
        <f>INT((A2179-1)/122)+1</f>
        <v/>
      </c>
      <c r="C2179" s="13" t="n">
        <v>0.109601</v>
      </c>
      <c r="D2179" s="13" t="n">
        <v>0.041411</v>
      </c>
      <c r="E2179" s="13" t="n">
        <v>0.065354</v>
      </c>
      <c r="F2179" s="13" t="n">
        <v>0.609339</v>
      </c>
      <c r="G2179" s="13" t="n">
        <v>0.254566</v>
      </c>
      <c r="H2179" s="13" t="n">
        <v>0.528048</v>
      </c>
      <c r="I2179" s="13" t="n">
        <v>0.6725719999999999</v>
      </c>
      <c r="J2179" s="13" t="n">
        <v>0.602298</v>
      </c>
      <c r="K2179" s="13" t="n">
        <v>0.843795</v>
      </c>
      <c r="L2179" s="13" t="n">
        <v>0.677859</v>
      </c>
      <c r="M2179" s="13" t="n">
        <v>0.780924</v>
      </c>
      <c r="N2179" s="13" t="n">
        <v>0.236987</v>
      </c>
      <c r="O2179" s="9">
        <f>IF(C2179&lt;=1-Params!$B$4,0,MAX(0.1,ROUND(_xlfn.GAMMA.INV((C2179-(1-Params!$B$4))/Params!$B$4,Params!$B$5,Params!$B$6),1)))</f>
        <v/>
      </c>
      <c r="P2179" s="9">
        <f>IF(D2179&lt;=1-Params!$B$7,0,ROUND(_xlfn.GAMMA.INV((D2179-(1-Params!$B$7))/Params!$B$7,Params!$B$8,Params!$B$9),3))</f>
        <v/>
      </c>
      <c r="Q2179" s="9">
        <f>IF(E2179&lt;=1-Params!$B$4,0,MAX(0.1,ROUND(_xlfn.GAMMA.INV((E2179-(1-Params!$B$4))/Params!$B$4,Params!$B$5,Params!$B$6),1)))</f>
        <v/>
      </c>
      <c r="R2179" s="9">
        <f>IF(F2179&lt;=1-Params!$B$7,0,ROUND(_xlfn.GAMMA.INV((F2179-(1-Params!$B$7))/Params!$B$7,Params!$B$8,Params!$B$9),3))</f>
        <v/>
      </c>
      <c r="S2179" s="9">
        <f>IF(G2179&lt;=1-Params!$B$7,0,ROUND((Params!$B$10+Params!$B$11*G2179^Params!$B$12)*_xlfn.GAMMA.INV((G2179-(1-Params!$B$7))/Params!$B$7,Params!$B$8,Params!$B$9),3))</f>
        <v/>
      </c>
      <c r="T2179" s="9">
        <f>IF(H2179&lt;=1-Params!$B$4,0,MAX(0.1,ROUND((Params!$B$10+Params!$B$11*H2179^Params!$B$12)*_xlfn.GAMMA.INV((H2179-(1-Params!$B$4))/Params!$B$4,Params!$B$5,Params!$B$6),1)))</f>
        <v/>
      </c>
      <c r="U2179" s="9">
        <f>ROUND(_xlfn.NORM.INV(I2179,Params!$B$13,Params!$B$14),1)</f>
        <v/>
      </c>
      <c r="V2179" s="9">
        <f>ROUND(_xlfn.NORM.INV(J2179,Params!$B$15,Params!$B$16),2)</f>
        <v/>
      </c>
      <c r="W2179" s="9">
        <f>ROUND(_xlfn.NORM.INV(K2179,Params!$B$13,Params!$B$14),1)</f>
        <v/>
      </c>
      <c r="X2179" s="9">
        <f>ROUND(_xlfn.NORM.INV(L2179,Params!$B$15,Params!$B$16),2)</f>
        <v/>
      </c>
      <c r="Y2179" s="9">
        <f>ROUND(_xlfn.NORM.INV(M2179,Params!$B$15,Params!$B$16)+Params!$B$17+Params!$B$18*M2179,2)</f>
        <v/>
      </c>
      <c r="Z2179" s="9">
        <f>ROUND(_xlfn.NORM.INV(N2179,Params!$B$13,Params!$B$14)+Params!$B$17+Params!$B$18*N2179,1)</f>
        <v/>
      </c>
    </row>
    <row r="2180">
      <c r="A2180" s="11" t="n">
        <v>2179</v>
      </c>
      <c r="B2180" s="12">
        <f>INT((A2180-1)/122)+1</f>
        <v/>
      </c>
      <c r="C2180" s="13" t="n">
        <v>0.109351</v>
      </c>
      <c r="D2180" s="13" t="n">
        <v>0.000894</v>
      </c>
      <c r="E2180" s="13" t="n">
        <v>0.864182</v>
      </c>
      <c r="F2180" s="13" t="n">
        <v>0.336885</v>
      </c>
      <c r="G2180" s="13" t="n">
        <v>0.387016</v>
      </c>
      <c r="H2180" s="13" t="n">
        <v>0.643406</v>
      </c>
      <c r="I2180" s="13" t="n">
        <v>0.651522</v>
      </c>
      <c r="J2180" s="13" t="n">
        <v>0.441946</v>
      </c>
      <c r="K2180" s="13" t="n">
        <v>0.579358</v>
      </c>
      <c r="L2180" s="13" t="n">
        <v>0.783426</v>
      </c>
      <c r="M2180" s="13" t="n">
        <v>0.170852</v>
      </c>
      <c r="N2180" s="13" t="n">
        <v>0.141424</v>
      </c>
      <c r="O2180" s="9">
        <f>IF(C2180&lt;=1-Params!$B$4,0,MAX(0.1,ROUND(_xlfn.GAMMA.INV((C2180-(1-Params!$B$4))/Params!$B$4,Params!$B$5,Params!$B$6),1)))</f>
        <v/>
      </c>
      <c r="P2180" s="9">
        <f>IF(D2180&lt;=1-Params!$B$7,0,ROUND(_xlfn.GAMMA.INV((D2180-(1-Params!$B$7))/Params!$B$7,Params!$B$8,Params!$B$9),3))</f>
        <v/>
      </c>
      <c r="Q2180" s="9">
        <f>IF(E2180&lt;=1-Params!$B$4,0,MAX(0.1,ROUND(_xlfn.GAMMA.INV((E2180-(1-Params!$B$4))/Params!$B$4,Params!$B$5,Params!$B$6),1)))</f>
        <v/>
      </c>
      <c r="R2180" s="9">
        <f>IF(F2180&lt;=1-Params!$B$7,0,ROUND(_xlfn.GAMMA.INV((F2180-(1-Params!$B$7))/Params!$B$7,Params!$B$8,Params!$B$9),3))</f>
        <v/>
      </c>
      <c r="S2180" s="9">
        <f>IF(G2180&lt;=1-Params!$B$7,0,ROUND((Params!$B$10+Params!$B$11*G2180^Params!$B$12)*_xlfn.GAMMA.INV((G2180-(1-Params!$B$7))/Params!$B$7,Params!$B$8,Params!$B$9),3))</f>
        <v/>
      </c>
      <c r="T2180" s="9">
        <f>IF(H2180&lt;=1-Params!$B$4,0,MAX(0.1,ROUND((Params!$B$10+Params!$B$11*H2180^Params!$B$12)*_xlfn.GAMMA.INV((H2180-(1-Params!$B$4))/Params!$B$4,Params!$B$5,Params!$B$6),1)))</f>
        <v/>
      </c>
      <c r="U2180" s="9">
        <f>ROUND(_xlfn.NORM.INV(I2180,Params!$B$13,Params!$B$14),1)</f>
        <v/>
      </c>
      <c r="V2180" s="9">
        <f>ROUND(_xlfn.NORM.INV(J2180,Params!$B$15,Params!$B$16),2)</f>
        <v/>
      </c>
      <c r="W2180" s="9">
        <f>ROUND(_xlfn.NORM.INV(K2180,Params!$B$13,Params!$B$14),1)</f>
        <v/>
      </c>
      <c r="X2180" s="9">
        <f>ROUND(_xlfn.NORM.INV(L2180,Params!$B$15,Params!$B$16),2)</f>
        <v/>
      </c>
      <c r="Y2180" s="9">
        <f>ROUND(_xlfn.NORM.INV(M2180,Params!$B$15,Params!$B$16)+Params!$B$17+Params!$B$18*M2180,2)</f>
        <v/>
      </c>
      <c r="Z2180" s="9">
        <f>ROUND(_xlfn.NORM.INV(N2180,Params!$B$13,Params!$B$14)+Params!$B$17+Params!$B$18*N2180,1)</f>
        <v/>
      </c>
    </row>
    <row r="2181">
      <c r="A2181" s="11" t="n">
        <v>2180</v>
      </c>
      <c r="B2181" s="12">
        <f>INT((A2181-1)/122)+1</f>
        <v/>
      </c>
      <c r="C2181" s="13" t="n">
        <v>0.479025</v>
      </c>
      <c r="D2181" s="13" t="n">
        <v>0.005695</v>
      </c>
      <c r="E2181" s="13" t="n">
        <v>0.536399</v>
      </c>
      <c r="F2181" s="13" t="n">
        <v>0.038626</v>
      </c>
      <c r="G2181" s="13" t="n">
        <v>0.752362</v>
      </c>
      <c r="H2181" s="13" t="n">
        <v>0.732433</v>
      </c>
      <c r="I2181" s="13" t="n">
        <v>0.326949</v>
      </c>
      <c r="J2181" s="13" t="n">
        <v>0.708635</v>
      </c>
      <c r="K2181" s="13" t="n">
        <v>0.6209170000000001</v>
      </c>
      <c r="L2181" s="13" t="n">
        <v>0.445562</v>
      </c>
      <c r="M2181" s="13" t="n">
        <v>0.113373</v>
      </c>
      <c r="N2181" s="13" t="n">
        <v>0.476553</v>
      </c>
      <c r="O2181" s="9">
        <f>IF(C2181&lt;=1-Params!$B$4,0,MAX(0.1,ROUND(_xlfn.GAMMA.INV((C2181-(1-Params!$B$4))/Params!$B$4,Params!$B$5,Params!$B$6),1)))</f>
        <v/>
      </c>
      <c r="P2181" s="9">
        <f>IF(D2181&lt;=1-Params!$B$7,0,ROUND(_xlfn.GAMMA.INV((D2181-(1-Params!$B$7))/Params!$B$7,Params!$B$8,Params!$B$9),3))</f>
        <v/>
      </c>
      <c r="Q2181" s="9">
        <f>IF(E2181&lt;=1-Params!$B$4,0,MAX(0.1,ROUND(_xlfn.GAMMA.INV((E2181-(1-Params!$B$4))/Params!$B$4,Params!$B$5,Params!$B$6),1)))</f>
        <v/>
      </c>
      <c r="R2181" s="9">
        <f>IF(F2181&lt;=1-Params!$B$7,0,ROUND(_xlfn.GAMMA.INV((F2181-(1-Params!$B$7))/Params!$B$7,Params!$B$8,Params!$B$9),3))</f>
        <v/>
      </c>
      <c r="S2181" s="9">
        <f>IF(G2181&lt;=1-Params!$B$7,0,ROUND((Params!$B$10+Params!$B$11*G2181^Params!$B$12)*_xlfn.GAMMA.INV((G2181-(1-Params!$B$7))/Params!$B$7,Params!$B$8,Params!$B$9),3))</f>
        <v/>
      </c>
      <c r="T2181" s="9">
        <f>IF(H2181&lt;=1-Params!$B$4,0,MAX(0.1,ROUND((Params!$B$10+Params!$B$11*H2181^Params!$B$12)*_xlfn.GAMMA.INV((H2181-(1-Params!$B$4))/Params!$B$4,Params!$B$5,Params!$B$6),1)))</f>
        <v/>
      </c>
      <c r="U2181" s="9">
        <f>ROUND(_xlfn.NORM.INV(I2181,Params!$B$13,Params!$B$14),1)</f>
        <v/>
      </c>
      <c r="V2181" s="9">
        <f>ROUND(_xlfn.NORM.INV(J2181,Params!$B$15,Params!$B$16),2)</f>
        <v/>
      </c>
      <c r="W2181" s="9">
        <f>ROUND(_xlfn.NORM.INV(K2181,Params!$B$13,Params!$B$14),1)</f>
        <v/>
      </c>
      <c r="X2181" s="9">
        <f>ROUND(_xlfn.NORM.INV(L2181,Params!$B$15,Params!$B$16),2)</f>
        <v/>
      </c>
      <c r="Y2181" s="9">
        <f>ROUND(_xlfn.NORM.INV(M2181,Params!$B$15,Params!$B$16)+Params!$B$17+Params!$B$18*M2181,2)</f>
        <v/>
      </c>
      <c r="Z2181" s="9">
        <f>ROUND(_xlfn.NORM.INV(N2181,Params!$B$13,Params!$B$14)+Params!$B$17+Params!$B$18*N2181,1)</f>
        <v/>
      </c>
    </row>
    <row r="2182">
      <c r="A2182" s="11" t="n">
        <v>2181</v>
      </c>
      <c r="B2182" s="12">
        <f>INT((A2182-1)/122)+1</f>
        <v/>
      </c>
      <c r="C2182" s="13" t="n">
        <v>0.533968</v>
      </c>
      <c r="D2182" s="13" t="n">
        <v>0.740575</v>
      </c>
      <c r="E2182" s="13" t="n">
        <v>0.180957</v>
      </c>
      <c r="F2182" s="13" t="n">
        <v>0.136203</v>
      </c>
      <c r="G2182" s="13" t="n">
        <v>0.83609</v>
      </c>
      <c r="H2182" s="13" t="n">
        <v>0.88063</v>
      </c>
      <c r="I2182" s="13" t="n">
        <v>0.360221</v>
      </c>
      <c r="J2182" s="13" t="n">
        <v>0.609497</v>
      </c>
      <c r="K2182" s="13" t="n">
        <v>0.793937</v>
      </c>
      <c r="L2182" s="13" t="n">
        <v>0.567222</v>
      </c>
      <c r="M2182" s="13" t="n">
        <v>0.681675</v>
      </c>
      <c r="N2182" s="13" t="n">
        <v>0.858102</v>
      </c>
      <c r="O2182" s="9">
        <f>IF(C2182&lt;=1-Params!$B$4,0,MAX(0.1,ROUND(_xlfn.GAMMA.INV((C2182-(1-Params!$B$4))/Params!$B$4,Params!$B$5,Params!$B$6),1)))</f>
        <v/>
      </c>
      <c r="P2182" s="9">
        <f>IF(D2182&lt;=1-Params!$B$7,0,ROUND(_xlfn.GAMMA.INV((D2182-(1-Params!$B$7))/Params!$B$7,Params!$B$8,Params!$B$9),3))</f>
        <v/>
      </c>
      <c r="Q2182" s="9">
        <f>IF(E2182&lt;=1-Params!$B$4,0,MAX(0.1,ROUND(_xlfn.GAMMA.INV((E2182-(1-Params!$B$4))/Params!$B$4,Params!$B$5,Params!$B$6),1)))</f>
        <v/>
      </c>
      <c r="R2182" s="9">
        <f>IF(F2182&lt;=1-Params!$B$7,0,ROUND(_xlfn.GAMMA.INV((F2182-(1-Params!$B$7))/Params!$B$7,Params!$B$8,Params!$B$9),3))</f>
        <v/>
      </c>
      <c r="S2182" s="9">
        <f>IF(G2182&lt;=1-Params!$B$7,0,ROUND((Params!$B$10+Params!$B$11*G2182^Params!$B$12)*_xlfn.GAMMA.INV((G2182-(1-Params!$B$7))/Params!$B$7,Params!$B$8,Params!$B$9),3))</f>
        <v/>
      </c>
      <c r="T2182" s="9">
        <f>IF(H2182&lt;=1-Params!$B$4,0,MAX(0.1,ROUND((Params!$B$10+Params!$B$11*H2182^Params!$B$12)*_xlfn.GAMMA.INV((H2182-(1-Params!$B$4))/Params!$B$4,Params!$B$5,Params!$B$6),1)))</f>
        <v/>
      </c>
      <c r="U2182" s="9">
        <f>ROUND(_xlfn.NORM.INV(I2182,Params!$B$13,Params!$B$14),1)</f>
        <v/>
      </c>
      <c r="V2182" s="9">
        <f>ROUND(_xlfn.NORM.INV(J2182,Params!$B$15,Params!$B$16),2)</f>
        <v/>
      </c>
      <c r="W2182" s="9">
        <f>ROUND(_xlfn.NORM.INV(K2182,Params!$B$13,Params!$B$14),1)</f>
        <v/>
      </c>
      <c r="X2182" s="9">
        <f>ROUND(_xlfn.NORM.INV(L2182,Params!$B$15,Params!$B$16),2)</f>
        <v/>
      </c>
      <c r="Y2182" s="9">
        <f>ROUND(_xlfn.NORM.INV(M2182,Params!$B$15,Params!$B$16)+Params!$B$17+Params!$B$18*M2182,2)</f>
        <v/>
      </c>
      <c r="Z2182" s="9">
        <f>ROUND(_xlfn.NORM.INV(N2182,Params!$B$13,Params!$B$14)+Params!$B$17+Params!$B$18*N2182,1)</f>
        <v/>
      </c>
    </row>
    <row r="2183">
      <c r="A2183" s="11" t="n">
        <v>2182</v>
      </c>
      <c r="B2183" s="12">
        <f>INT((A2183-1)/122)+1</f>
        <v/>
      </c>
      <c r="C2183" s="13" t="n">
        <v>0.479784</v>
      </c>
      <c r="D2183" s="13" t="n">
        <v>0.765354</v>
      </c>
      <c r="E2183" s="13" t="n">
        <v>0.598325</v>
      </c>
      <c r="F2183" s="13" t="n">
        <v>0.653796</v>
      </c>
      <c r="G2183" s="13" t="n">
        <v>0.97171</v>
      </c>
      <c r="H2183" s="13" t="n">
        <v>0.299965</v>
      </c>
      <c r="I2183" s="13" t="n">
        <v>0.133635</v>
      </c>
      <c r="J2183" s="13" t="n">
        <v>0.630827</v>
      </c>
      <c r="K2183" s="13" t="n">
        <v>0.827484</v>
      </c>
      <c r="L2183" s="13" t="n">
        <v>0.39706</v>
      </c>
      <c r="M2183" s="13" t="n">
        <v>0.846355</v>
      </c>
      <c r="N2183" s="13" t="n">
        <v>0.849868</v>
      </c>
      <c r="O2183" s="9">
        <f>IF(C2183&lt;=1-Params!$B$4,0,MAX(0.1,ROUND(_xlfn.GAMMA.INV((C2183-(1-Params!$B$4))/Params!$B$4,Params!$B$5,Params!$B$6),1)))</f>
        <v/>
      </c>
      <c r="P2183" s="9">
        <f>IF(D2183&lt;=1-Params!$B$7,0,ROUND(_xlfn.GAMMA.INV((D2183-(1-Params!$B$7))/Params!$B$7,Params!$B$8,Params!$B$9),3))</f>
        <v/>
      </c>
      <c r="Q2183" s="9">
        <f>IF(E2183&lt;=1-Params!$B$4,0,MAX(0.1,ROUND(_xlfn.GAMMA.INV((E2183-(1-Params!$B$4))/Params!$B$4,Params!$B$5,Params!$B$6),1)))</f>
        <v/>
      </c>
      <c r="R2183" s="9">
        <f>IF(F2183&lt;=1-Params!$B$7,0,ROUND(_xlfn.GAMMA.INV((F2183-(1-Params!$B$7))/Params!$B$7,Params!$B$8,Params!$B$9),3))</f>
        <v/>
      </c>
      <c r="S2183" s="9">
        <f>IF(G2183&lt;=1-Params!$B$7,0,ROUND((Params!$B$10+Params!$B$11*G2183^Params!$B$12)*_xlfn.GAMMA.INV((G2183-(1-Params!$B$7))/Params!$B$7,Params!$B$8,Params!$B$9),3))</f>
        <v/>
      </c>
      <c r="T2183" s="9">
        <f>IF(H2183&lt;=1-Params!$B$4,0,MAX(0.1,ROUND((Params!$B$10+Params!$B$11*H2183^Params!$B$12)*_xlfn.GAMMA.INV((H2183-(1-Params!$B$4))/Params!$B$4,Params!$B$5,Params!$B$6),1)))</f>
        <v/>
      </c>
      <c r="U2183" s="9">
        <f>ROUND(_xlfn.NORM.INV(I2183,Params!$B$13,Params!$B$14),1)</f>
        <v/>
      </c>
      <c r="V2183" s="9">
        <f>ROUND(_xlfn.NORM.INV(J2183,Params!$B$15,Params!$B$16),2)</f>
        <v/>
      </c>
      <c r="W2183" s="9">
        <f>ROUND(_xlfn.NORM.INV(K2183,Params!$B$13,Params!$B$14),1)</f>
        <v/>
      </c>
      <c r="X2183" s="9">
        <f>ROUND(_xlfn.NORM.INV(L2183,Params!$B$15,Params!$B$16),2)</f>
        <v/>
      </c>
      <c r="Y2183" s="9">
        <f>ROUND(_xlfn.NORM.INV(M2183,Params!$B$15,Params!$B$16)+Params!$B$17+Params!$B$18*M2183,2)</f>
        <v/>
      </c>
      <c r="Z2183" s="9">
        <f>ROUND(_xlfn.NORM.INV(N2183,Params!$B$13,Params!$B$14)+Params!$B$17+Params!$B$18*N2183,1)</f>
        <v/>
      </c>
    </row>
    <row r="2184">
      <c r="A2184" s="11" t="n">
        <v>2183</v>
      </c>
      <c r="B2184" s="12">
        <f>INT((A2184-1)/122)+1</f>
        <v/>
      </c>
      <c r="C2184" s="13" t="n">
        <v>0.013882</v>
      </c>
      <c r="D2184" s="13" t="n">
        <v>0.263175</v>
      </c>
      <c r="E2184" s="13" t="n">
        <v>0.791704</v>
      </c>
      <c r="F2184" s="13" t="n">
        <v>0.024095</v>
      </c>
      <c r="G2184" s="13" t="n">
        <v>0.622161</v>
      </c>
      <c r="H2184" s="13" t="n">
        <v>0.545717</v>
      </c>
      <c r="I2184" s="13" t="n">
        <v>0.083745</v>
      </c>
      <c r="J2184" s="13" t="n">
        <v>0.722705</v>
      </c>
      <c r="K2184" s="13" t="n">
        <v>0.803413</v>
      </c>
      <c r="L2184" s="13" t="n">
        <v>0.68158</v>
      </c>
      <c r="M2184" s="13" t="n">
        <v>0.961208</v>
      </c>
      <c r="N2184" s="13" t="n">
        <v>0.934609</v>
      </c>
      <c r="O2184" s="9">
        <f>IF(C2184&lt;=1-Params!$B$4,0,MAX(0.1,ROUND(_xlfn.GAMMA.INV((C2184-(1-Params!$B$4))/Params!$B$4,Params!$B$5,Params!$B$6),1)))</f>
        <v/>
      </c>
      <c r="P2184" s="9">
        <f>IF(D2184&lt;=1-Params!$B$7,0,ROUND(_xlfn.GAMMA.INV((D2184-(1-Params!$B$7))/Params!$B$7,Params!$B$8,Params!$B$9),3))</f>
        <v/>
      </c>
      <c r="Q2184" s="9">
        <f>IF(E2184&lt;=1-Params!$B$4,0,MAX(0.1,ROUND(_xlfn.GAMMA.INV((E2184-(1-Params!$B$4))/Params!$B$4,Params!$B$5,Params!$B$6),1)))</f>
        <v/>
      </c>
      <c r="R2184" s="9">
        <f>IF(F2184&lt;=1-Params!$B$7,0,ROUND(_xlfn.GAMMA.INV((F2184-(1-Params!$B$7))/Params!$B$7,Params!$B$8,Params!$B$9),3))</f>
        <v/>
      </c>
      <c r="S2184" s="9">
        <f>IF(G2184&lt;=1-Params!$B$7,0,ROUND((Params!$B$10+Params!$B$11*G2184^Params!$B$12)*_xlfn.GAMMA.INV((G2184-(1-Params!$B$7))/Params!$B$7,Params!$B$8,Params!$B$9),3))</f>
        <v/>
      </c>
      <c r="T2184" s="9">
        <f>IF(H2184&lt;=1-Params!$B$4,0,MAX(0.1,ROUND((Params!$B$10+Params!$B$11*H2184^Params!$B$12)*_xlfn.GAMMA.INV((H2184-(1-Params!$B$4))/Params!$B$4,Params!$B$5,Params!$B$6),1)))</f>
        <v/>
      </c>
      <c r="U2184" s="9">
        <f>ROUND(_xlfn.NORM.INV(I2184,Params!$B$13,Params!$B$14),1)</f>
        <v/>
      </c>
      <c r="V2184" s="9">
        <f>ROUND(_xlfn.NORM.INV(J2184,Params!$B$15,Params!$B$16),2)</f>
        <v/>
      </c>
      <c r="W2184" s="9">
        <f>ROUND(_xlfn.NORM.INV(K2184,Params!$B$13,Params!$B$14),1)</f>
        <v/>
      </c>
      <c r="X2184" s="9">
        <f>ROUND(_xlfn.NORM.INV(L2184,Params!$B$15,Params!$B$16),2)</f>
        <v/>
      </c>
      <c r="Y2184" s="9">
        <f>ROUND(_xlfn.NORM.INV(M2184,Params!$B$15,Params!$B$16)+Params!$B$17+Params!$B$18*M2184,2)</f>
        <v/>
      </c>
      <c r="Z2184" s="9">
        <f>ROUND(_xlfn.NORM.INV(N2184,Params!$B$13,Params!$B$14)+Params!$B$17+Params!$B$18*N2184,1)</f>
        <v/>
      </c>
    </row>
    <row r="2185">
      <c r="A2185" s="11" t="n">
        <v>2184</v>
      </c>
      <c r="B2185" s="12">
        <f>INT((A2185-1)/122)+1</f>
        <v/>
      </c>
      <c r="C2185" s="13" t="n">
        <v>0.203667</v>
      </c>
      <c r="D2185" s="13" t="n">
        <v>0.77613</v>
      </c>
      <c r="E2185" s="13" t="n">
        <v>0.898307</v>
      </c>
      <c r="F2185" s="13" t="n">
        <v>0.637679</v>
      </c>
      <c r="G2185" s="13" t="n">
        <v>0.813882</v>
      </c>
      <c r="H2185" s="13" t="n">
        <v>0.202986</v>
      </c>
      <c r="I2185" s="13" t="n">
        <v>0.492642</v>
      </c>
      <c r="J2185" s="13" t="n">
        <v>0.676642</v>
      </c>
      <c r="K2185" s="13" t="n">
        <v>0.74633</v>
      </c>
      <c r="L2185" s="13" t="n">
        <v>0.5293949999999999</v>
      </c>
      <c r="M2185" s="13" t="n">
        <v>0.992135</v>
      </c>
      <c r="N2185" s="13" t="n">
        <v>0.93915</v>
      </c>
      <c r="O2185" s="9">
        <f>IF(C2185&lt;=1-Params!$B$4,0,MAX(0.1,ROUND(_xlfn.GAMMA.INV((C2185-(1-Params!$B$4))/Params!$B$4,Params!$B$5,Params!$B$6),1)))</f>
        <v/>
      </c>
      <c r="P2185" s="9">
        <f>IF(D2185&lt;=1-Params!$B$7,0,ROUND(_xlfn.GAMMA.INV((D2185-(1-Params!$B$7))/Params!$B$7,Params!$B$8,Params!$B$9),3))</f>
        <v/>
      </c>
      <c r="Q2185" s="9">
        <f>IF(E2185&lt;=1-Params!$B$4,0,MAX(0.1,ROUND(_xlfn.GAMMA.INV((E2185-(1-Params!$B$4))/Params!$B$4,Params!$B$5,Params!$B$6),1)))</f>
        <v/>
      </c>
      <c r="R2185" s="9">
        <f>IF(F2185&lt;=1-Params!$B$7,0,ROUND(_xlfn.GAMMA.INV((F2185-(1-Params!$B$7))/Params!$B$7,Params!$B$8,Params!$B$9),3))</f>
        <v/>
      </c>
      <c r="S2185" s="9">
        <f>IF(G2185&lt;=1-Params!$B$7,0,ROUND((Params!$B$10+Params!$B$11*G2185^Params!$B$12)*_xlfn.GAMMA.INV((G2185-(1-Params!$B$7))/Params!$B$7,Params!$B$8,Params!$B$9),3))</f>
        <v/>
      </c>
      <c r="T2185" s="9">
        <f>IF(H2185&lt;=1-Params!$B$4,0,MAX(0.1,ROUND((Params!$B$10+Params!$B$11*H2185^Params!$B$12)*_xlfn.GAMMA.INV((H2185-(1-Params!$B$4))/Params!$B$4,Params!$B$5,Params!$B$6),1)))</f>
        <v/>
      </c>
      <c r="U2185" s="9">
        <f>ROUND(_xlfn.NORM.INV(I2185,Params!$B$13,Params!$B$14),1)</f>
        <v/>
      </c>
      <c r="V2185" s="9">
        <f>ROUND(_xlfn.NORM.INV(J2185,Params!$B$15,Params!$B$16),2)</f>
        <v/>
      </c>
      <c r="W2185" s="9">
        <f>ROUND(_xlfn.NORM.INV(K2185,Params!$B$13,Params!$B$14),1)</f>
        <v/>
      </c>
      <c r="X2185" s="9">
        <f>ROUND(_xlfn.NORM.INV(L2185,Params!$B$15,Params!$B$16),2)</f>
        <v/>
      </c>
      <c r="Y2185" s="9">
        <f>ROUND(_xlfn.NORM.INV(M2185,Params!$B$15,Params!$B$16)+Params!$B$17+Params!$B$18*M2185,2)</f>
        <v/>
      </c>
      <c r="Z2185" s="9">
        <f>ROUND(_xlfn.NORM.INV(N2185,Params!$B$13,Params!$B$14)+Params!$B$17+Params!$B$18*N2185,1)</f>
        <v/>
      </c>
    </row>
    <row r="2186">
      <c r="A2186" s="11" t="n">
        <v>2185</v>
      </c>
      <c r="B2186" s="12">
        <f>INT((A2186-1)/122)+1</f>
        <v/>
      </c>
      <c r="C2186" s="13" t="n">
        <v>0.246245</v>
      </c>
      <c r="D2186" s="13" t="n">
        <v>0.860446</v>
      </c>
      <c r="E2186" s="13" t="n">
        <v>0.556439</v>
      </c>
      <c r="F2186" s="13" t="n">
        <v>0.8181040000000001</v>
      </c>
      <c r="G2186" s="13" t="n">
        <v>0.704662</v>
      </c>
      <c r="H2186" s="13" t="n">
        <v>0.330096</v>
      </c>
      <c r="I2186" s="13" t="n">
        <v>0.669275</v>
      </c>
      <c r="J2186" s="13" t="n">
        <v>0.625456</v>
      </c>
      <c r="K2186" s="13" t="n">
        <v>0.501148</v>
      </c>
      <c r="L2186" s="13" t="n">
        <v>0.718034</v>
      </c>
      <c r="M2186" s="13" t="n">
        <v>0.99847</v>
      </c>
      <c r="N2186" s="13" t="n">
        <v>0.335522</v>
      </c>
      <c r="O2186" s="9">
        <f>IF(C2186&lt;=1-Params!$B$4,0,MAX(0.1,ROUND(_xlfn.GAMMA.INV((C2186-(1-Params!$B$4))/Params!$B$4,Params!$B$5,Params!$B$6),1)))</f>
        <v/>
      </c>
      <c r="P2186" s="9">
        <f>IF(D2186&lt;=1-Params!$B$7,0,ROUND(_xlfn.GAMMA.INV((D2186-(1-Params!$B$7))/Params!$B$7,Params!$B$8,Params!$B$9),3))</f>
        <v/>
      </c>
      <c r="Q2186" s="9">
        <f>IF(E2186&lt;=1-Params!$B$4,0,MAX(0.1,ROUND(_xlfn.GAMMA.INV((E2186-(1-Params!$B$4))/Params!$B$4,Params!$B$5,Params!$B$6),1)))</f>
        <v/>
      </c>
      <c r="R2186" s="9">
        <f>IF(F2186&lt;=1-Params!$B$7,0,ROUND(_xlfn.GAMMA.INV((F2186-(1-Params!$B$7))/Params!$B$7,Params!$B$8,Params!$B$9),3))</f>
        <v/>
      </c>
      <c r="S2186" s="9">
        <f>IF(G2186&lt;=1-Params!$B$7,0,ROUND((Params!$B$10+Params!$B$11*G2186^Params!$B$12)*_xlfn.GAMMA.INV((G2186-(1-Params!$B$7))/Params!$B$7,Params!$B$8,Params!$B$9),3))</f>
        <v/>
      </c>
      <c r="T2186" s="9">
        <f>IF(H2186&lt;=1-Params!$B$4,0,MAX(0.1,ROUND((Params!$B$10+Params!$B$11*H2186^Params!$B$12)*_xlfn.GAMMA.INV((H2186-(1-Params!$B$4))/Params!$B$4,Params!$B$5,Params!$B$6),1)))</f>
        <v/>
      </c>
      <c r="U2186" s="9">
        <f>ROUND(_xlfn.NORM.INV(I2186,Params!$B$13,Params!$B$14),1)</f>
        <v/>
      </c>
      <c r="V2186" s="9">
        <f>ROUND(_xlfn.NORM.INV(J2186,Params!$B$15,Params!$B$16),2)</f>
        <v/>
      </c>
      <c r="W2186" s="9">
        <f>ROUND(_xlfn.NORM.INV(K2186,Params!$B$13,Params!$B$14),1)</f>
        <v/>
      </c>
      <c r="X2186" s="9">
        <f>ROUND(_xlfn.NORM.INV(L2186,Params!$B$15,Params!$B$16),2)</f>
        <v/>
      </c>
      <c r="Y2186" s="9">
        <f>ROUND(_xlfn.NORM.INV(M2186,Params!$B$15,Params!$B$16)+Params!$B$17+Params!$B$18*M2186,2)</f>
        <v/>
      </c>
      <c r="Z2186" s="9">
        <f>ROUND(_xlfn.NORM.INV(N2186,Params!$B$13,Params!$B$14)+Params!$B$17+Params!$B$18*N2186,1)</f>
        <v/>
      </c>
    </row>
    <row r="2187">
      <c r="A2187" s="11" t="n">
        <v>2186</v>
      </c>
      <c r="B2187" s="12">
        <f>INT((A2187-1)/122)+1</f>
        <v/>
      </c>
      <c r="C2187" s="13" t="n">
        <v>0.170233</v>
      </c>
      <c r="D2187" s="13" t="n">
        <v>0.990598</v>
      </c>
      <c r="E2187" s="13" t="n">
        <v>0.336506</v>
      </c>
      <c r="F2187" s="13" t="n">
        <v>0.356387</v>
      </c>
      <c r="G2187" s="13" t="n">
        <v>0.003409</v>
      </c>
      <c r="H2187" s="13" t="n">
        <v>0.364138</v>
      </c>
      <c r="I2187" s="13" t="n">
        <v>0.6912509999999999</v>
      </c>
      <c r="J2187" s="13" t="n">
        <v>0.890078</v>
      </c>
      <c r="K2187" s="13" t="n">
        <v>0.621269</v>
      </c>
      <c r="L2187" s="13" t="n">
        <v>0.752835</v>
      </c>
      <c r="M2187" s="13" t="n">
        <v>0.98328</v>
      </c>
      <c r="N2187" s="13" t="n">
        <v>0.333324</v>
      </c>
      <c r="O2187" s="9">
        <f>IF(C2187&lt;=1-Params!$B$4,0,MAX(0.1,ROUND(_xlfn.GAMMA.INV((C2187-(1-Params!$B$4))/Params!$B$4,Params!$B$5,Params!$B$6),1)))</f>
        <v/>
      </c>
      <c r="P2187" s="9">
        <f>IF(D2187&lt;=1-Params!$B$7,0,ROUND(_xlfn.GAMMA.INV((D2187-(1-Params!$B$7))/Params!$B$7,Params!$B$8,Params!$B$9),3))</f>
        <v/>
      </c>
      <c r="Q2187" s="9">
        <f>IF(E2187&lt;=1-Params!$B$4,0,MAX(0.1,ROUND(_xlfn.GAMMA.INV((E2187-(1-Params!$B$4))/Params!$B$4,Params!$B$5,Params!$B$6),1)))</f>
        <v/>
      </c>
      <c r="R2187" s="9">
        <f>IF(F2187&lt;=1-Params!$B$7,0,ROUND(_xlfn.GAMMA.INV((F2187-(1-Params!$B$7))/Params!$B$7,Params!$B$8,Params!$B$9),3))</f>
        <v/>
      </c>
      <c r="S2187" s="9">
        <f>IF(G2187&lt;=1-Params!$B$7,0,ROUND((Params!$B$10+Params!$B$11*G2187^Params!$B$12)*_xlfn.GAMMA.INV((G2187-(1-Params!$B$7))/Params!$B$7,Params!$B$8,Params!$B$9),3))</f>
        <v/>
      </c>
      <c r="T2187" s="9">
        <f>IF(H2187&lt;=1-Params!$B$4,0,MAX(0.1,ROUND((Params!$B$10+Params!$B$11*H2187^Params!$B$12)*_xlfn.GAMMA.INV((H2187-(1-Params!$B$4))/Params!$B$4,Params!$B$5,Params!$B$6),1)))</f>
        <v/>
      </c>
      <c r="U2187" s="9">
        <f>ROUND(_xlfn.NORM.INV(I2187,Params!$B$13,Params!$B$14),1)</f>
        <v/>
      </c>
      <c r="V2187" s="9">
        <f>ROUND(_xlfn.NORM.INV(J2187,Params!$B$15,Params!$B$16),2)</f>
        <v/>
      </c>
      <c r="W2187" s="9">
        <f>ROUND(_xlfn.NORM.INV(K2187,Params!$B$13,Params!$B$14),1)</f>
        <v/>
      </c>
      <c r="X2187" s="9">
        <f>ROUND(_xlfn.NORM.INV(L2187,Params!$B$15,Params!$B$16),2)</f>
        <v/>
      </c>
      <c r="Y2187" s="9">
        <f>ROUND(_xlfn.NORM.INV(M2187,Params!$B$15,Params!$B$16)+Params!$B$17+Params!$B$18*M2187,2)</f>
        <v/>
      </c>
      <c r="Z2187" s="9">
        <f>ROUND(_xlfn.NORM.INV(N2187,Params!$B$13,Params!$B$14)+Params!$B$17+Params!$B$18*N2187,1)</f>
        <v/>
      </c>
    </row>
    <row r="2188">
      <c r="A2188" s="11" t="n">
        <v>2187</v>
      </c>
      <c r="B2188" s="12">
        <f>INT((A2188-1)/122)+1</f>
        <v/>
      </c>
      <c r="C2188" s="13" t="n">
        <v>0.198399</v>
      </c>
      <c r="D2188" s="13" t="n">
        <v>0.7392919999999999</v>
      </c>
      <c r="E2188" s="13" t="n">
        <v>0.173888</v>
      </c>
      <c r="F2188" s="13" t="n">
        <v>0.571315</v>
      </c>
      <c r="G2188" s="13" t="n">
        <v>0.414444</v>
      </c>
      <c r="H2188" s="13" t="n">
        <v>0.74971</v>
      </c>
      <c r="I2188" s="13" t="n">
        <v>0.818344</v>
      </c>
      <c r="J2188" s="13" t="n">
        <v>0.688711</v>
      </c>
      <c r="K2188" s="13" t="n">
        <v>0.202762</v>
      </c>
      <c r="L2188" s="13" t="n">
        <v>0.586714</v>
      </c>
      <c r="M2188" s="13" t="n">
        <v>0.940422</v>
      </c>
      <c r="N2188" s="13" t="n">
        <v>0.664103</v>
      </c>
      <c r="O2188" s="9">
        <f>IF(C2188&lt;=1-Params!$B$4,0,MAX(0.1,ROUND(_xlfn.GAMMA.INV((C2188-(1-Params!$B$4))/Params!$B$4,Params!$B$5,Params!$B$6),1)))</f>
        <v/>
      </c>
      <c r="P2188" s="9">
        <f>IF(D2188&lt;=1-Params!$B$7,0,ROUND(_xlfn.GAMMA.INV((D2188-(1-Params!$B$7))/Params!$B$7,Params!$B$8,Params!$B$9),3))</f>
        <v/>
      </c>
      <c r="Q2188" s="9">
        <f>IF(E2188&lt;=1-Params!$B$4,0,MAX(0.1,ROUND(_xlfn.GAMMA.INV((E2188-(1-Params!$B$4))/Params!$B$4,Params!$B$5,Params!$B$6),1)))</f>
        <v/>
      </c>
      <c r="R2188" s="9">
        <f>IF(F2188&lt;=1-Params!$B$7,0,ROUND(_xlfn.GAMMA.INV((F2188-(1-Params!$B$7))/Params!$B$7,Params!$B$8,Params!$B$9),3))</f>
        <v/>
      </c>
      <c r="S2188" s="9">
        <f>IF(G2188&lt;=1-Params!$B$7,0,ROUND((Params!$B$10+Params!$B$11*G2188^Params!$B$12)*_xlfn.GAMMA.INV((G2188-(1-Params!$B$7))/Params!$B$7,Params!$B$8,Params!$B$9),3))</f>
        <v/>
      </c>
      <c r="T2188" s="9">
        <f>IF(H2188&lt;=1-Params!$B$4,0,MAX(0.1,ROUND((Params!$B$10+Params!$B$11*H2188^Params!$B$12)*_xlfn.GAMMA.INV((H2188-(1-Params!$B$4))/Params!$B$4,Params!$B$5,Params!$B$6),1)))</f>
        <v/>
      </c>
      <c r="U2188" s="9">
        <f>ROUND(_xlfn.NORM.INV(I2188,Params!$B$13,Params!$B$14),1)</f>
        <v/>
      </c>
      <c r="V2188" s="9">
        <f>ROUND(_xlfn.NORM.INV(J2188,Params!$B$15,Params!$B$16),2)</f>
        <v/>
      </c>
      <c r="W2188" s="9">
        <f>ROUND(_xlfn.NORM.INV(K2188,Params!$B$13,Params!$B$14),1)</f>
        <v/>
      </c>
      <c r="X2188" s="9">
        <f>ROUND(_xlfn.NORM.INV(L2188,Params!$B$15,Params!$B$16),2)</f>
        <v/>
      </c>
      <c r="Y2188" s="9">
        <f>ROUND(_xlfn.NORM.INV(M2188,Params!$B$15,Params!$B$16)+Params!$B$17+Params!$B$18*M2188,2)</f>
        <v/>
      </c>
      <c r="Z2188" s="9">
        <f>ROUND(_xlfn.NORM.INV(N2188,Params!$B$13,Params!$B$14)+Params!$B$17+Params!$B$18*N2188,1)</f>
        <v/>
      </c>
    </row>
    <row r="2189">
      <c r="A2189" s="11" t="n">
        <v>2188</v>
      </c>
      <c r="B2189" s="12">
        <f>INT((A2189-1)/122)+1</f>
        <v/>
      </c>
      <c r="C2189" s="13" t="n">
        <v>0.339829</v>
      </c>
      <c r="D2189" s="13" t="n">
        <v>0.414541</v>
      </c>
      <c r="E2189" s="13" t="n">
        <v>0.752203</v>
      </c>
      <c r="F2189" s="13" t="n">
        <v>0.627095</v>
      </c>
      <c r="G2189" s="13" t="n">
        <v>0.922003</v>
      </c>
      <c r="H2189" s="13" t="n">
        <v>0.13697</v>
      </c>
      <c r="I2189" s="13" t="n">
        <v>0.824321</v>
      </c>
      <c r="J2189" s="13" t="n">
        <v>0.514527</v>
      </c>
      <c r="K2189" s="13" t="n">
        <v>0.09335400000000001</v>
      </c>
      <c r="L2189" s="13" t="n">
        <v>0.833938</v>
      </c>
      <c r="M2189" s="13" t="n">
        <v>0.925918</v>
      </c>
      <c r="N2189" s="13" t="n">
        <v>0.339718</v>
      </c>
      <c r="O2189" s="9">
        <f>IF(C2189&lt;=1-Params!$B$4,0,MAX(0.1,ROUND(_xlfn.GAMMA.INV((C2189-(1-Params!$B$4))/Params!$B$4,Params!$B$5,Params!$B$6),1)))</f>
        <v/>
      </c>
      <c r="P2189" s="9">
        <f>IF(D2189&lt;=1-Params!$B$7,0,ROUND(_xlfn.GAMMA.INV((D2189-(1-Params!$B$7))/Params!$B$7,Params!$B$8,Params!$B$9),3))</f>
        <v/>
      </c>
      <c r="Q2189" s="9">
        <f>IF(E2189&lt;=1-Params!$B$4,0,MAX(0.1,ROUND(_xlfn.GAMMA.INV((E2189-(1-Params!$B$4))/Params!$B$4,Params!$B$5,Params!$B$6),1)))</f>
        <v/>
      </c>
      <c r="R2189" s="9">
        <f>IF(F2189&lt;=1-Params!$B$7,0,ROUND(_xlfn.GAMMA.INV((F2189-(1-Params!$B$7))/Params!$B$7,Params!$B$8,Params!$B$9),3))</f>
        <v/>
      </c>
      <c r="S2189" s="9">
        <f>IF(G2189&lt;=1-Params!$B$7,0,ROUND((Params!$B$10+Params!$B$11*G2189^Params!$B$12)*_xlfn.GAMMA.INV((G2189-(1-Params!$B$7))/Params!$B$7,Params!$B$8,Params!$B$9),3))</f>
        <v/>
      </c>
      <c r="T2189" s="9">
        <f>IF(H2189&lt;=1-Params!$B$4,0,MAX(0.1,ROUND((Params!$B$10+Params!$B$11*H2189^Params!$B$12)*_xlfn.GAMMA.INV((H2189-(1-Params!$B$4))/Params!$B$4,Params!$B$5,Params!$B$6),1)))</f>
        <v/>
      </c>
      <c r="U2189" s="9">
        <f>ROUND(_xlfn.NORM.INV(I2189,Params!$B$13,Params!$B$14),1)</f>
        <v/>
      </c>
      <c r="V2189" s="9">
        <f>ROUND(_xlfn.NORM.INV(J2189,Params!$B$15,Params!$B$16),2)</f>
        <v/>
      </c>
      <c r="W2189" s="9">
        <f>ROUND(_xlfn.NORM.INV(K2189,Params!$B$13,Params!$B$14),1)</f>
        <v/>
      </c>
      <c r="X2189" s="9">
        <f>ROUND(_xlfn.NORM.INV(L2189,Params!$B$15,Params!$B$16),2)</f>
        <v/>
      </c>
      <c r="Y2189" s="9">
        <f>ROUND(_xlfn.NORM.INV(M2189,Params!$B$15,Params!$B$16)+Params!$B$17+Params!$B$18*M2189,2)</f>
        <v/>
      </c>
      <c r="Z2189" s="9">
        <f>ROUND(_xlfn.NORM.INV(N2189,Params!$B$13,Params!$B$14)+Params!$B$17+Params!$B$18*N2189,1)</f>
        <v/>
      </c>
    </row>
    <row r="2190">
      <c r="A2190" s="11" t="n">
        <v>2189</v>
      </c>
      <c r="B2190" s="12">
        <f>INT((A2190-1)/122)+1</f>
        <v/>
      </c>
      <c r="C2190" s="13" t="n">
        <v>0.249786</v>
      </c>
      <c r="D2190" s="13" t="n">
        <v>0.826307</v>
      </c>
      <c r="E2190" s="13" t="n">
        <v>0.7067909999999999</v>
      </c>
      <c r="F2190" s="13" t="n">
        <v>0.908092</v>
      </c>
      <c r="G2190" s="13" t="n">
        <v>0.162612</v>
      </c>
      <c r="H2190" s="13" t="n">
        <v>0.164104</v>
      </c>
      <c r="I2190" s="13" t="n">
        <v>0.873537</v>
      </c>
      <c r="J2190" s="13" t="n">
        <v>0.6957140000000001</v>
      </c>
      <c r="K2190" s="13" t="n">
        <v>0.214823</v>
      </c>
      <c r="L2190" s="13" t="n">
        <v>0.7442530000000001</v>
      </c>
      <c r="M2190" s="13" t="n">
        <v>0.805508</v>
      </c>
      <c r="N2190" s="13" t="n">
        <v>0.554834</v>
      </c>
      <c r="O2190" s="9">
        <f>IF(C2190&lt;=1-Params!$B$4,0,MAX(0.1,ROUND(_xlfn.GAMMA.INV((C2190-(1-Params!$B$4))/Params!$B$4,Params!$B$5,Params!$B$6),1)))</f>
        <v/>
      </c>
      <c r="P2190" s="9">
        <f>IF(D2190&lt;=1-Params!$B$7,0,ROUND(_xlfn.GAMMA.INV((D2190-(1-Params!$B$7))/Params!$B$7,Params!$B$8,Params!$B$9),3))</f>
        <v/>
      </c>
      <c r="Q2190" s="9">
        <f>IF(E2190&lt;=1-Params!$B$4,0,MAX(0.1,ROUND(_xlfn.GAMMA.INV((E2190-(1-Params!$B$4))/Params!$B$4,Params!$B$5,Params!$B$6),1)))</f>
        <v/>
      </c>
      <c r="R2190" s="9">
        <f>IF(F2190&lt;=1-Params!$B$7,0,ROUND(_xlfn.GAMMA.INV((F2190-(1-Params!$B$7))/Params!$B$7,Params!$B$8,Params!$B$9),3))</f>
        <v/>
      </c>
      <c r="S2190" s="9">
        <f>IF(G2190&lt;=1-Params!$B$7,0,ROUND((Params!$B$10+Params!$B$11*G2190^Params!$B$12)*_xlfn.GAMMA.INV((G2190-(1-Params!$B$7))/Params!$B$7,Params!$B$8,Params!$B$9),3))</f>
        <v/>
      </c>
      <c r="T2190" s="9">
        <f>IF(H2190&lt;=1-Params!$B$4,0,MAX(0.1,ROUND((Params!$B$10+Params!$B$11*H2190^Params!$B$12)*_xlfn.GAMMA.INV((H2190-(1-Params!$B$4))/Params!$B$4,Params!$B$5,Params!$B$6),1)))</f>
        <v/>
      </c>
      <c r="U2190" s="9">
        <f>ROUND(_xlfn.NORM.INV(I2190,Params!$B$13,Params!$B$14),1)</f>
        <v/>
      </c>
      <c r="V2190" s="9">
        <f>ROUND(_xlfn.NORM.INV(J2190,Params!$B$15,Params!$B$16),2)</f>
        <v/>
      </c>
      <c r="W2190" s="9">
        <f>ROUND(_xlfn.NORM.INV(K2190,Params!$B$13,Params!$B$14),1)</f>
        <v/>
      </c>
      <c r="X2190" s="9">
        <f>ROUND(_xlfn.NORM.INV(L2190,Params!$B$15,Params!$B$16),2)</f>
        <v/>
      </c>
      <c r="Y2190" s="9">
        <f>ROUND(_xlfn.NORM.INV(M2190,Params!$B$15,Params!$B$16)+Params!$B$17+Params!$B$18*M2190,2)</f>
        <v/>
      </c>
      <c r="Z2190" s="9">
        <f>ROUND(_xlfn.NORM.INV(N2190,Params!$B$13,Params!$B$14)+Params!$B$17+Params!$B$18*N2190,1)</f>
        <v/>
      </c>
    </row>
    <row r="2191">
      <c r="A2191" s="11" t="n">
        <v>2190</v>
      </c>
      <c r="B2191" s="12">
        <f>INT((A2191-1)/122)+1</f>
        <v/>
      </c>
      <c r="C2191" s="13" t="n">
        <v>0.188247</v>
      </c>
      <c r="D2191" s="13" t="n">
        <v>0.80836</v>
      </c>
      <c r="E2191" s="13" t="n">
        <v>0.466015</v>
      </c>
      <c r="F2191" s="13" t="n">
        <v>0.731714</v>
      </c>
      <c r="G2191" s="13" t="n">
        <v>0.881139</v>
      </c>
      <c r="H2191" s="13" t="n">
        <v>0.857571</v>
      </c>
      <c r="I2191" s="13" t="n">
        <v>0.32799</v>
      </c>
      <c r="J2191" s="13" t="n">
        <v>0.841314</v>
      </c>
      <c r="K2191" s="13" t="n">
        <v>0.021365</v>
      </c>
      <c r="L2191" s="13" t="n">
        <v>0.853417</v>
      </c>
      <c r="M2191" s="13" t="n">
        <v>0.760952</v>
      </c>
      <c r="N2191" s="13" t="n">
        <v>0.725647</v>
      </c>
      <c r="O2191" s="9">
        <f>IF(C2191&lt;=1-Params!$B$4,0,MAX(0.1,ROUND(_xlfn.GAMMA.INV((C2191-(1-Params!$B$4))/Params!$B$4,Params!$B$5,Params!$B$6),1)))</f>
        <v/>
      </c>
      <c r="P2191" s="9">
        <f>IF(D2191&lt;=1-Params!$B$7,0,ROUND(_xlfn.GAMMA.INV((D2191-(1-Params!$B$7))/Params!$B$7,Params!$B$8,Params!$B$9),3))</f>
        <v/>
      </c>
      <c r="Q2191" s="9">
        <f>IF(E2191&lt;=1-Params!$B$4,0,MAX(0.1,ROUND(_xlfn.GAMMA.INV((E2191-(1-Params!$B$4))/Params!$B$4,Params!$B$5,Params!$B$6),1)))</f>
        <v/>
      </c>
      <c r="R2191" s="9">
        <f>IF(F2191&lt;=1-Params!$B$7,0,ROUND(_xlfn.GAMMA.INV((F2191-(1-Params!$B$7))/Params!$B$7,Params!$B$8,Params!$B$9),3))</f>
        <v/>
      </c>
      <c r="S2191" s="9">
        <f>IF(G2191&lt;=1-Params!$B$7,0,ROUND((Params!$B$10+Params!$B$11*G2191^Params!$B$12)*_xlfn.GAMMA.INV((G2191-(1-Params!$B$7))/Params!$B$7,Params!$B$8,Params!$B$9),3))</f>
        <v/>
      </c>
      <c r="T2191" s="9">
        <f>IF(H2191&lt;=1-Params!$B$4,0,MAX(0.1,ROUND((Params!$B$10+Params!$B$11*H2191^Params!$B$12)*_xlfn.GAMMA.INV((H2191-(1-Params!$B$4))/Params!$B$4,Params!$B$5,Params!$B$6),1)))</f>
        <v/>
      </c>
      <c r="U2191" s="9">
        <f>ROUND(_xlfn.NORM.INV(I2191,Params!$B$13,Params!$B$14),1)</f>
        <v/>
      </c>
      <c r="V2191" s="9">
        <f>ROUND(_xlfn.NORM.INV(J2191,Params!$B$15,Params!$B$16),2)</f>
        <v/>
      </c>
      <c r="W2191" s="9">
        <f>ROUND(_xlfn.NORM.INV(K2191,Params!$B$13,Params!$B$14),1)</f>
        <v/>
      </c>
      <c r="X2191" s="9">
        <f>ROUND(_xlfn.NORM.INV(L2191,Params!$B$15,Params!$B$16),2)</f>
        <v/>
      </c>
      <c r="Y2191" s="9">
        <f>ROUND(_xlfn.NORM.INV(M2191,Params!$B$15,Params!$B$16)+Params!$B$17+Params!$B$18*M2191,2)</f>
        <v/>
      </c>
      <c r="Z2191" s="9">
        <f>ROUND(_xlfn.NORM.INV(N2191,Params!$B$13,Params!$B$14)+Params!$B$17+Params!$B$18*N2191,1)</f>
        <v/>
      </c>
    </row>
    <row r="2192">
      <c r="A2192" s="11" t="n">
        <v>2191</v>
      </c>
      <c r="B2192" s="12">
        <f>INT((A2192-1)/122)+1</f>
        <v/>
      </c>
      <c r="C2192" s="13" t="n">
        <v>0.218591</v>
      </c>
      <c r="D2192" s="13" t="n">
        <v>0.8673959999999999</v>
      </c>
      <c r="E2192" s="13" t="n">
        <v>0.010691</v>
      </c>
      <c r="F2192" s="13" t="n">
        <v>0.308853</v>
      </c>
      <c r="G2192" s="13" t="n">
        <v>0.526115</v>
      </c>
      <c r="H2192" s="13" t="n">
        <v>0.749897</v>
      </c>
      <c r="I2192" s="13" t="n">
        <v>0.85978</v>
      </c>
      <c r="J2192" s="13" t="n">
        <v>0.957989</v>
      </c>
      <c r="K2192" s="13" t="n">
        <v>0.026827</v>
      </c>
      <c r="L2192" s="13" t="n">
        <v>0.898435</v>
      </c>
      <c r="M2192" s="13" t="n">
        <v>0.41596</v>
      </c>
      <c r="N2192" s="13" t="n">
        <v>0.872461</v>
      </c>
      <c r="O2192" s="9">
        <f>IF(C2192&lt;=1-Params!$B$4,0,MAX(0.1,ROUND(_xlfn.GAMMA.INV((C2192-(1-Params!$B$4))/Params!$B$4,Params!$B$5,Params!$B$6),1)))</f>
        <v/>
      </c>
      <c r="P2192" s="9">
        <f>IF(D2192&lt;=1-Params!$B$7,0,ROUND(_xlfn.GAMMA.INV((D2192-(1-Params!$B$7))/Params!$B$7,Params!$B$8,Params!$B$9),3))</f>
        <v/>
      </c>
      <c r="Q2192" s="9">
        <f>IF(E2192&lt;=1-Params!$B$4,0,MAX(0.1,ROUND(_xlfn.GAMMA.INV((E2192-(1-Params!$B$4))/Params!$B$4,Params!$B$5,Params!$B$6),1)))</f>
        <v/>
      </c>
      <c r="R2192" s="9">
        <f>IF(F2192&lt;=1-Params!$B$7,0,ROUND(_xlfn.GAMMA.INV((F2192-(1-Params!$B$7))/Params!$B$7,Params!$B$8,Params!$B$9),3))</f>
        <v/>
      </c>
      <c r="S2192" s="9">
        <f>IF(G2192&lt;=1-Params!$B$7,0,ROUND((Params!$B$10+Params!$B$11*G2192^Params!$B$12)*_xlfn.GAMMA.INV((G2192-(1-Params!$B$7))/Params!$B$7,Params!$B$8,Params!$B$9),3))</f>
        <v/>
      </c>
      <c r="T2192" s="9">
        <f>IF(H2192&lt;=1-Params!$B$4,0,MAX(0.1,ROUND((Params!$B$10+Params!$B$11*H2192^Params!$B$12)*_xlfn.GAMMA.INV((H2192-(1-Params!$B$4))/Params!$B$4,Params!$B$5,Params!$B$6),1)))</f>
        <v/>
      </c>
      <c r="U2192" s="9">
        <f>ROUND(_xlfn.NORM.INV(I2192,Params!$B$13,Params!$B$14),1)</f>
        <v/>
      </c>
      <c r="V2192" s="9">
        <f>ROUND(_xlfn.NORM.INV(J2192,Params!$B$15,Params!$B$16),2)</f>
        <v/>
      </c>
      <c r="W2192" s="9">
        <f>ROUND(_xlfn.NORM.INV(K2192,Params!$B$13,Params!$B$14),1)</f>
        <v/>
      </c>
      <c r="X2192" s="9">
        <f>ROUND(_xlfn.NORM.INV(L2192,Params!$B$15,Params!$B$16),2)</f>
        <v/>
      </c>
      <c r="Y2192" s="9">
        <f>ROUND(_xlfn.NORM.INV(M2192,Params!$B$15,Params!$B$16)+Params!$B$17+Params!$B$18*M2192,2)</f>
        <v/>
      </c>
      <c r="Z2192" s="9">
        <f>ROUND(_xlfn.NORM.INV(N2192,Params!$B$13,Params!$B$14)+Params!$B$17+Params!$B$18*N2192,1)</f>
        <v/>
      </c>
    </row>
    <row r="2193">
      <c r="A2193" s="11" t="n">
        <v>2192</v>
      </c>
      <c r="B2193" s="12">
        <f>INT((A2193-1)/122)+1</f>
        <v/>
      </c>
      <c r="C2193" s="13" t="n">
        <v>0.487764</v>
      </c>
      <c r="D2193" s="13" t="n">
        <v>0.8996960000000001</v>
      </c>
      <c r="E2193" s="13" t="n">
        <v>0.146429</v>
      </c>
      <c r="F2193" s="13" t="n">
        <v>0.562987</v>
      </c>
      <c r="G2193" s="13" t="n">
        <v>0.278732</v>
      </c>
      <c r="H2193" s="13" t="n">
        <v>0.305634</v>
      </c>
      <c r="I2193" s="13" t="n">
        <v>0.8995109999999999</v>
      </c>
      <c r="J2193" s="13" t="n">
        <v>0.580403</v>
      </c>
      <c r="K2193" s="13" t="n">
        <v>0.00336</v>
      </c>
      <c r="L2193" s="13" t="n">
        <v>0.979026</v>
      </c>
      <c r="M2193" s="13" t="n">
        <v>0.664629</v>
      </c>
      <c r="N2193" s="13" t="n">
        <v>0.356878</v>
      </c>
      <c r="O2193" s="9">
        <f>IF(C2193&lt;=1-Params!$B$4,0,MAX(0.1,ROUND(_xlfn.GAMMA.INV((C2193-(1-Params!$B$4))/Params!$B$4,Params!$B$5,Params!$B$6),1)))</f>
        <v/>
      </c>
      <c r="P2193" s="9">
        <f>IF(D2193&lt;=1-Params!$B$7,0,ROUND(_xlfn.GAMMA.INV((D2193-(1-Params!$B$7))/Params!$B$7,Params!$B$8,Params!$B$9),3))</f>
        <v/>
      </c>
      <c r="Q2193" s="9">
        <f>IF(E2193&lt;=1-Params!$B$4,0,MAX(0.1,ROUND(_xlfn.GAMMA.INV((E2193-(1-Params!$B$4))/Params!$B$4,Params!$B$5,Params!$B$6),1)))</f>
        <v/>
      </c>
      <c r="R2193" s="9">
        <f>IF(F2193&lt;=1-Params!$B$7,0,ROUND(_xlfn.GAMMA.INV((F2193-(1-Params!$B$7))/Params!$B$7,Params!$B$8,Params!$B$9),3))</f>
        <v/>
      </c>
      <c r="S2193" s="9">
        <f>IF(G2193&lt;=1-Params!$B$7,0,ROUND((Params!$B$10+Params!$B$11*G2193^Params!$B$12)*_xlfn.GAMMA.INV((G2193-(1-Params!$B$7))/Params!$B$7,Params!$B$8,Params!$B$9),3))</f>
        <v/>
      </c>
      <c r="T2193" s="9">
        <f>IF(H2193&lt;=1-Params!$B$4,0,MAX(0.1,ROUND((Params!$B$10+Params!$B$11*H2193^Params!$B$12)*_xlfn.GAMMA.INV((H2193-(1-Params!$B$4))/Params!$B$4,Params!$B$5,Params!$B$6),1)))</f>
        <v/>
      </c>
      <c r="U2193" s="9">
        <f>ROUND(_xlfn.NORM.INV(I2193,Params!$B$13,Params!$B$14),1)</f>
        <v/>
      </c>
      <c r="V2193" s="9">
        <f>ROUND(_xlfn.NORM.INV(J2193,Params!$B$15,Params!$B$16),2)</f>
        <v/>
      </c>
      <c r="W2193" s="9">
        <f>ROUND(_xlfn.NORM.INV(K2193,Params!$B$13,Params!$B$14),1)</f>
        <v/>
      </c>
      <c r="X2193" s="9">
        <f>ROUND(_xlfn.NORM.INV(L2193,Params!$B$15,Params!$B$16),2)</f>
        <v/>
      </c>
      <c r="Y2193" s="9">
        <f>ROUND(_xlfn.NORM.INV(M2193,Params!$B$15,Params!$B$16)+Params!$B$17+Params!$B$18*M2193,2)</f>
        <v/>
      </c>
      <c r="Z2193" s="9">
        <f>ROUND(_xlfn.NORM.INV(N2193,Params!$B$13,Params!$B$14)+Params!$B$17+Params!$B$18*N2193,1)</f>
        <v/>
      </c>
    </row>
    <row r="2194">
      <c r="A2194" s="11" t="n">
        <v>2193</v>
      </c>
      <c r="B2194" s="12">
        <f>INT((A2194-1)/122)+1</f>
        <v/>
      </c>
      <c r="C2194" s="13" t="n">
        <v>0.403496</v>
      </c>
      <c r="D2194" s="13" t="n">
        <v>0.946029</v>
      </c>
      <c r="E2194" s="13" t="n">
        <v>0.08974</v>
      </c>
      <c r="F2194" s="13" t="n">
        <v>0.57355</v>
      </c>
      <c r="G2194" s="13" t="n">
        <v>0.210568</v>
      </c>
      <c r="H2194" s="13" t="n">
        <v>0.017428</v>
      </c>
      <c r="I2194" s="13" t="n">
        <v>0.410905</v>
      </c>
      <c r="J2194" s="13" t="n">
        <v>0.908157</v>
      </c>
      <c r="K2194" s="13" t="n">
        <v>0.026855</v>
      </c>
      <c r="L2194" s="13" t="n">
        <v>0.904879</v>
      </c>
      <c r="M2194" s="13" t="n">
        <v>0.7339639999999999</v>
      </c>
      <c r="N2194" s="13" t="n">
        <v>0.594675</v>
      </c>
      <c r="O2194" s="9">
        <f>IF(C2194&lt;=1-Params!$B$4,0,MAX(0.1,ROUND(_xlfn.GAMMA.INV((C2194-(1-Params!$B$4))/Params!$B$4,Params!$B$5,Params!$B$6),1)))</f>
        <v/>
      </c>
      <c r="P2194" s="9">
        <f>IF(D2194&lt;=1-Params!$B$7,0,ROUND(_xlfn.GAMMA.INV((D2194-(1-Params!$B$7))/Params!$B$7,Params!$B$8,Params!$B$9),3))</f>
        <v/>
      </c>
      <c r="Q2194" s="9">
        <f>IF(E2194&lt;=1-Params!$B$4,0,MAX(0.1,ROUND(_xlfn.GAMMA.INV((E2194-(1-Params!$B$4))/Params!$B$4,Params!$B$5,Params!$B$6),1)))</f>
        <v/>
      </c>
      <c r="R2194" s="9">
        <f>IF(F2194&lt;=1-Params!$B$7,0,ROUND(_xlfn.GAMMA.INV((F2194-(1-Params!$B$7))/Params!$B$7,Params!$B$8,Params!$B$9),3))</f>
        <v/>
      </c>
      <c r="S2194" s="9">
        <f>IF(G2194&lt;=1-Params!$B$7,0,ROUND((Params!$B$10+Params!$B$11*G2194^Params!$B$12)*_xlfn.GAMMA.INV((G2194-(1-Params!$B$7))/Params!$B$7,Params!$B$8,Params!$B$9),3))</f>
        <v/>
      </c>
      <c r="T2194" s="9">
        <f>IF(H2194&lt;=1-Params!$B$4,0,MAX(0.1,ROUND((Params!$B$10+Params!$B$11*H2194^Params!$B$12)*_xlfn.GAMMA.INV((H2194-(1-Params!$B$4))/Params!$B$4,Params!$B$5,Params!$B$6),1)))</f>
        <v/>
      </c>
      <c r="U2194" s="9">
        <f>ROUND(_xlfn.NORM.INV(I2194,Params!$B$13,Params!$B$14),1)</f>
        <v/>
      </c>
      <c r="V2194" s="9">
        <f>ROUND(_xlfn.NORM.INV(J2194,Params!$B$15,Params!$B$16),2)</f>
        <v/>
      </c>
      <c r="W2194" s="9">
        <f>ROUND(_xlfn.NORM.INV(K2194,Params!$B$13,Params!$B$14),1)</f>
        <v/>
      </c>
      <c r="X2194" s="9">
        <f>ROUND(_xlfn.NORM.INV(L2194,Params!$B$15,Params!$B$16),2)</f>
        <v/>
      </c>
      <c r="Y2194" s="9">
        <f>ROUND(_xlfn.NORM.INV(M2194,Params!$B$15,Params!$B$16)+Params!$B$17+Params!$B$18*M2194,2)</f>
        <v/>
      </c>
      <c r="Z2194" s="9">
        <f>ROUND(_xlfn.NORM.INV(N2194,Params!$B$13,Params!$B$14)+Params!$B$17+Params!$B$18*N2194,1)</f>
        <v/>
      </c>
    </row>
    <row r="2195">
      <c r="A2195" s="11" t="n">
        <v>2194</v>
      </c>
      <c r="B2195" s="12">
        <f>INT((A2195-1)/122)+1</f>
        <v/>
      </c>
      <c r="C2195" s="13" t="n">
        <v>0.160706</v>
      </c>
      <c r="D2195" s="13" t="n">
        <v>0.852002</v>
      </c>
      <c r="E2195" s="13" t="n">
        <v>0.320357</v>
      </c>
      <c r="F2195" s="13" t="n">
        <v>0.503009</v>
      </c>
      <c r="G2195" s="13" t="n">
        <v>0.380685</v>
      </c>
      <c r="H2195" s="13" t="n">
        <v>0.104767</v>
      </c>
      <c r="I2195" s="13" t="n">
        <v>0.274906</v>
      </c>
      <c r="J2195" s="13" t="n">
        <v>0.85228</v>
      </c>
      <c r="K2195" s="13" t="n">
        <v>0.03972</v>
      </c>
      <c r="L2195" s="13" t="n">
        <v>0.749299</v>
      </c>
      <c r="M2195" s="13" t="n">
        <v>0.416445</v>
      </c>
      <c r="N2195" s="13" t="n">
        <v>0.198331</v>
      </c>
      <c r="O2195" s="9">
        <f>IF(C2195&lt;=1-Params!$B$4,0,MAX(0.1,ROUND(_xlfn.GAMMA.INV((C2195-(1-Params!$B$4))/Params!$B$4,Params!$B$5,Params!$B$6),1)))</f>
        <v/>
      </c>
      <c r="P2195" s="9">
        <f>IF(D2195&lt;=1-Params!$B$7,0,ROUND(_xlfn.GAMMA.INV((D2195-(1-Params!$B$7))/Params!$B$7,Params!$B$8,Params!$B$9),3))</f>
        <v/>
      </c>
      <c r="Q2195" s="9">
        <f>IF(E2195&lt;=1-Params!$B$4,0,MAX(0.1,ROUND(_xlfn.GAMMA.INV((E2195-(1-Params!$B$4))/Params!$B$4,Params!$B$5,Params!$B$6),1)))</f>
        <v/>
      </c>
      <c r="R2195" s="9">
        <f>IF(F2195&lt;=1-Params!$B$7,0,ROUND(_xlfn.GAMMA.INV((F2195-(1-Params!$B$7))/Params!$B$7,Params!$B$8,Params!$B$9),3))</f>
        <v/>
      </c>
      <c r="S2195" s="9">
        <f>IF(G2195&lt;=1-Params!$B$7,0,ROUND((Params!$B$10+Params!$B$11*G2195^Params!$B$12)*_xlfn.GAMMA.INV((G2195-(1-Params!$B$7))/Params!$B$7,Params!$B$8,Params!$B$9),3))</f>
        <v/>
      </c>
      <c r="T2195" s="9">
        <f>IF(H2195&lt;=1-Params!$B$4,0,MAX(0.1,ROUND((Params!$B$10+Params!$B$11*H2195^Params!$B$12)*_xlfn.GAMMA.INV((H2195-(1-Params!$B$4))/Params!$B$4,Params!$B$5,Params!$B$6),1)))</f>
        <v/>
      </c>
      <c r="U2195" s="9">
        <f>ROUND(_xlfn.NORM.INV(I2195,Params!$B$13,Params!$B$14),1)</f>
        <v/>
      </c>
      <c r="V2195" s="9">
        <f>ROUND(_xlfn.NORM.INV(J2195,Params!$B$15,Params!$B$16),2)</f>
        <v/>
      </c>
      <c r="W2195" s="9">
        <f>ROUND(_xlfn.NORM.INV(K2195,Params!$B$13,Params!$B$14),1)</f>
        <v/>
      </c>
      <c r="X2195" s="9">
        <f>ROUND(_xlfn.NORM.INV(L2195,Params!$B$15,Params!$B$16),2)</f>
        <v/>
      </c>
      <c r="Y2195" s="9">
        <f>ROUND(_xlfn.NORM.INV(M2195,Params!$B$15,Params!$B$16)+Params!$B$17+Params!$B$18*M2195,2)</f>
        <v/>
      </c>
      <c r="Z2195" s="9">
        <f>ROUND(_xlfn.NORM.INV(N2195,Params!$B$13,Params!$B$14)+Params!$B$17+Params!$B$18*N2195,1)</f>
        <v/>
      </c>
    </row>
    <row r="2196">
      <c r="A2196" s="11" t="n">
        <v>2195</v>
      </c>
      <c r="B2196" s="12">
        <f>INT((A2196-1)/122)+1</f>
        <v/>
      </c>
      <c r="C2196" s="13" t="n">
        <v>0.244861</v>
      </c>
      <c r="D2196" s="13" t="n">
        <v>0.324652</v>
      </c>
      <c r="E2196" s="13" t="n">
        <v>0.32701</v>
      </c>
      <c r="F2196" s="13" t="n">
        <v>0.458367</v>
      </c>
      <c r="G2196" s="13" t="n">
        <v>0.670856</v>
      </c>
      <c r="H2196" s="13" t="n">
        <v>0.286725</v>
      </c>
      <c r="I2196" s="13" t="n">
        <v>0.11365</v>
      </c>
      <c r="J2196" s="13" t="n">
        <v>0.951568</v>
      </c>
      <c r="K2196" s="13" t="n">
        <v>0.190652</v>
      </c>
      <c r="L2196" s="13" t="n">
        <v>0.8363390000000001</v>
      </c>
      <c r="M2196" s="13" t="n">
        <v>0.293713</v>
      </c>
      <c r="N2196" s="13" t="n">
        <v>0.013842</v>
      </c>
      <c r="O2196" s="9">
        <f>IF(C2196&lt;=1-Params!$B$4,0,MAX(0.1,ROUND(_xlfn.GAMMA.INV((C2196-(1-Params!$B$4))/Params!$B$4,Params!$B$5,Params!$B$6),1)))</f>
        <v/>
      </c>
      <c r="P2196" s="9">
        <f>IF(D2196&lt;=1-Params!$B$7,0,ROUND(_xlfn.GAMMA.INV((D2196-(1-Params!$B$7))/Params!$B$7,Params!$B$8,Params!$B$9),3))</f>
        <v/>
      </c>
      <c r="Q2196" s="9">
        <f>IF(E2196&lt;=1-Params!$B$4,0,MAX(0.1,ROUND(_xlfn.GAMMA.INV((E2196-(1-Params!$B$4))/Params!$B$4,Params!$B$5,Params!$B$6),1)))</f>
        <v/>
      </c>
      <c r="R2196" s="9">
        <f>IF(F2196&lt;=1-Params!$B$7,0,ROUND(_xlfn.GAMMA.INV((F2196-(1-Params!$B$7))/Params!$B$7,Params!$B$8,Params!$B$9),3))</f>
        <v/>
      </c>
      <c r="S2196" s="9">
        <f>IF(G2196&lt;=1-Params!$B$7,0,ROUND((Params!$B$10+Params!$B$11*G2196^Params!$B$12)*_xlfn.GAMMA.INV((G2196-(1-Params!$B$7))/Params!$B$7,Params!$B$8,Params!$B$9),3))</f>
        <v/>
      </c>
      <c r="T2196" s="9">
        <f>IF(H2196&lt;=1-Params!$B$4,0,MAX(0.1,ROUND((Params!$B$10+Params!$B$11*H2196^Params!$B$12)*_xlfn.GAMMA.INV((H2196-(1-Params!$B$4))/Params!$B$4,Params!$B$5,Params!$B$6),1)))</f>
        <v/>
      </c>
      <c r="U2196" s="9">
        <f>ROUND(_xlfn.NORM.INV(I2196,Params!$B$13,Params!$B$14),1)</f>
        <v/>
      </c>
      <c r="V2196" s="9">
        <f>ROUND(_xlfn.NORM.INV(J2196,Params!$B$15,Params!$B$16),2)</f>
        <v/>
      </c>
      <c r="W2196" s="9">
        <f>ROUND(_xlfn.NORM.INV(K2196,Params!$B$13,Params!$B$14),1)</f>
        <v/>
      </c>
      <c r="X2196" s="9">
        <f>ROUND(_xlfn.NORM.INV(L2196,Params!$B$15,Params!$B$16),2)</f>
        <v/>
      </c>
      <c r="Y2196" s="9">
        <f>ROUND(_xlfn.NORM.INV(M2196,Params!$B$15,Params!$B$16)+Params!$B$17+Params!$B$18*M2196,2)</f>
        <v/>
      </c>
      <c r="Z2196" s="9">
        <f>ROUND(_xlfn.NORM.INV(N2196,Params!$B$13,Params!$B$14)+Params!$B$17+Params!$B$18*N2196,1)</f>
        <v/>
      </c>
    </row>
    <row r="2197">
      <c r="A2197" s="11" t="n">
        <v>2196</v>
      </c>
      <c r="B2197" s="12">
        <f>INT((A2197-1)/122)+1</f>
        <v/>
      </c>
      <c r="C2197" s="13" t="n">
        <v>0.37088</v>
      </c>
      <c r="D2197" s="13" t="n">
        <v>0.404921</v>
      </c>
      <c r="E2197" s="13" t="n">
        <v>0.448137</v>
      </c>
      <c r="F2197" s="13" t="n">
        <v>0.376828</v>
      </c>
      <c r="G2197" s="13" t="n">
        <v>0.570744</v>
      </c>
      <c r="H2197" s="13" t="n">
        <v>0.08499</v>
      </c>
      <c r="I2197" s="13" t="n">
        <v>0.158723</v>
      </c>
      <c r="J2197" s="13" t="n">
        <v>0.653345</v>
      </c>
      <c r="K2197" s="13" t="n">
        <v>0.178565</v>
      </c>
      <c r="L2197" s="13" t="n">
        <v>0.984517</v>
      </c>
      <c r="M2197" s="13" t="n">
        <v>0.804938</v>
      </c>
      <c r="N2197" s="13" t="n">
        <v>0.049205</v>
      </c>
      <c r="O2197" s="9">
        <f>IF(C2197&lt;=1-Params!$B$4,0,MAX(0.1,ROUND(_xlfn.GAMMA.INV((C2197-(1-Params!$B$4))/Params!$B$4,Params!$B$5,Params!$B$6),1)))</f>
        <v/>
      </c>
      <c r="P2197" s="9">
        <f>IF(D2197&lt;=1-Params!$B$7,0,ROUND(_xlfn.GAMMA.INV((D2197-(1-Params!$B$7))/Params!$B$7,Params!$B$8,Params!$B$9),3))</f>
        <v/>
      </c>
      <c r="Q2197" s="9">
        <f>IF(E2197&lt;=1-Params!$B$4,0,MAX(0.1,ROUND(_xlfn.GAMMA.INV((E2197-(1-Params!$B$4))/Params!$B$4,Params!$B$5,Params!$B$6),1)))</f>
        <v/>
      </c>
      <c r="R2197" s="9">
        <f>IF(F2197&lt;=1-Params!$B$7,0,ROUND(_xlfn.GAMMA.INV((F2197-(1-Params!$B$7))/Params!$B$7,Params!$B$8,Params!$B$9),3))</f>
        <v/>
      </c>
      <c r="S2197" s="9">
        <f>IF(G2197&lt;=1-Params!$B$7,0,ROUND((Params!$B$10+Params!$B$11*G2197^Params!$B$12)*_xlfn.GAMMA.INV((G2197-(1-Params!$B$7))/Params!$B$7,Params!$B$8,Params!$B$9),3))</f>
        <v/>
      </c>
      <c r="T2197" s="9">
        <f>IF(H2197&lt;=1-Params!$B$4,0,MAX(0.1,ROUND((Params!$B$10+Params!$B$11*H2197^Params!$B$12)*_xlfn.GAMMA.INV((H2197-(1-Params!$B$4))/Params!$B$4,Params!$B$5,Params!$B$6),1)))</f>
        <v/>
      </c>
      <c r="U2197" s="9">
        <f>ROUND(_xlfn.NORM.INV(I2197,Params!$B$13,Params!$B$14),1)</f>
        <v/>
      </c>
      <c r="V2197" s="9">
        <f>ROUND(_xlfn.NORM.INV(J2197,Params!$B$15,Params!$B$16),2)</f>
        <v/>
      </c>
      <c r="W2197" s="9">
        <f>ROUND(_xlfn.NORM.INV(K2197,Params!$B$13,Params!$B$14),1)</f>
        <v/>
      </c>
      <c r="X2197" s="9">
        <f>ROUND(_xlfn.NORM.INV(L2197,Params!$B$15,Params!$B$16),2)</f>
        <v/>
      </c>
      <c r="Y2197" s="9">
        <f>ROUND(_xlfn.NORM.INV(M2197,Params!$B$15,Params!$B$16)+Params!$B$17+Params!$B$18*M2197,2)</f>
        <v/>
      </c>
      <c r="Z2197" s="9">
        <f>ROUND(_xlfn.NORM.INV(N2197,Params!$B$13,Params!$B$14)+Params!$B$17+Params!$B$18*N2197,1)</f>
        <v/>
      </c>
    </row>
    <row r="2198">
      <c r="A2198" s="11" t="n">
        <v>2197</v>
      </c>
      <c r="B2198" s="12">
        <f>INT((A2198-1)/122)+1</f>
        <v/>
      </c>
      <c r="C2198" s="13" t="n">
        <v>0.387764</v>
      </c>
      <c r="D2198" s="13" t="n">
        <v>0.871831</v>
      </c>
      <c r="E2198" s="13" t="n">
        <v>0.308731</v>
      </c>
      <c r="F2198" s="13" t="n">
        <v>0.835021</v>
      </c>
      <c r="G2198" s="13" t="n">
        <v>0.666928</v>
      </c>
      <c r="H2198" s="13" t="n">
        <v>0.225817</v>
      </c>
      <c r="I2198" s="13" t="n">
        <v>0.04037</v>
      </c>
      <c r="J2198" s="13" t="n">
        <v>0.49327</v>
      </c>
      <c r="K2198" s="13" t="n">
        <v>0.643944</v>
      </c>
      <c r="L2198" s="13" t="n">
        <v>0.861142</v>
      </c>
      <c r="M2198" s="13" t="n">
        <v>0.901413</v>
      </c>
      <c r="N2198" s="13" t="n">
        <v>0.199222</v>
      </c>
      <c r="O2198" s="9">
        <f>IF(C2198&lt;=1-Params!$B$4,0,MAX(0.1,ROUND(_xlfn.GAMMA.INV((C2198-(1-Params!$B$4))/Params!$B$4,Params!$B$5,Params!$B$6),1)))</f>
        <v/>
      </c>
      <c r="P2198" s="9">
        <f>IF(D2198&lt;=1-Params!$B$7,0,ROUND(_xlfn.GAMMA.INV((D2198-(1-Params!$B$7))/Params!$B$7,Params!$B$8,Params!$B$9),3))</f>
        <v/>
      </c>
      <c r="Q2198" s="9">
        <f>IF(E2198&lt;=1-Params!$B$4,0,MAX(0.1,ROUND(_xlfn.GAMMA.INV((E2198-(1-Params!$B$4))/Params!$B$4,Params!$B$5,Params!$B$6),1)))</f>
        <v/>
      </c>
      <c r="R2198" s="9">
        <f>IF(F2198&lt;=1-Params!$B$7,0,ROUND(_xlfn.GAMMA.INV((F2198-(1-Params!$B$7))/Params!$B$7,Params!$B$8,Params!$B$9),3))</f>
        <v/>
      </c>
      <c r="S2198" s="9">
        <f>IF(G2198&lt;=1-Params!$B$7,0,ROUND((Params!$B$10+Params!$B$11*G2198^Params!$B$12)*_xlfn.GAMMA.INV((G2198-(1-Params!$B$7))/Params!$B$7,Params!$B$8,Params!$B$9),3))</f>
        <v/>
      </c>
      <c r="T2198" s="9">
        <f>IF(H2198&lt;=1-Params!$B$4,0,MAX(0.1,ROUND((Params!$B$10+Params!$B$11*H2198^Params!$B$12)*_xlfn.GAMMA.INV((H2198-(1-Params!$B$4))/Params!$B$4,Params!$B$5,Params!$B$6),1)))</f>
        <v/>
      </c>
      <c r="U2198" s="9">
        <f>ROUND(_xlfn.NORM.INV(I2198,Params!$B$13,Params!$B$14),1)</f>
        <v/>
      </c>
      <c r="V2198" s="9">
        <f>ROUND(_xlfn.NORM.INV(J2198,Params!$B$15,Params!$B$16),2)</f>
        <v/>
      </c>
      <c r="W2198" s="9">
        <f>ROUND(_xlfn.NORM.INV(K2198,Params!$B$13,Params!$B$14),1)</f>
        <v/>
      </c>
      <c r="X2198" s="9">
        <f>ROUND(_xlfn.NORM.INV(L2198,Params!$B$15,Params!$B$16),2)</f>
        <v/>
      </c>
      <c r="Y2198" s="9">
        <f>ROUND(_xlfn.NORM.INV(M2198,Params!$B$15,Params!$B$16)+Params!$B$17+Params!$B$18*M2198,2)</f>
        <v/>
      </c>
      <c r="Z2198" s="9">
        <f>ROUND(_xlfn.NORM.INV(N2198,Params!$B$13,Params!$B$14)+Params!$B$17+Params!$B$18*N2198,1)</f>
        <v/>
      </c>
    </row>
    <row r="2199">
      <c r="A2199" s="11" t="n">
        <v>2198</v>
      </c>
      <c r="B2199" s="12">
        <f>INT((A2199-1)/122)+1</f>
        <v/>
      </c>
      <c r="C2199" s="13" t="n">
        <v>0.524365</v>
      </c>
      <c r="D2199" s="13" t="n">
        <v>0.849526</v>
      </c>
      <c r="E2199" s="13" t="n">
        <v>0.659786</v>
      </c>
      <c r="F2199" s="13" t="n">
        <v>0.950975</v>
      </c>
      <c r="G2199" s="13" t="n">
        <v>0.139792</v>
      </c>
      <c r="H2199" s="13" t="n">
        <v>0.026645</v>
      </c>
      <c r="I2199" s="13" t="n">
        <v>0.598653</v>
      </c>
      <c r="J2199" s="13" t="n">
        <v>0.516137</v>
      </c>
      <c r="K2199" s="13" t="n">
        <v>0.190719</v>
      </c>
      <c r="L2199" s="13" t="n">
        <v>0.749881</v>
      </c>
      <c r="M2199" s="13" t="n">
        <v>0.8834</v>
      </c>
      <c r="N2199" s="13" t="n">
        <v>0.162319</v>
      </c>
      <c r="O2199" s="9">
        <f>IF(C2199&lt;=1-Params!$B$4,0,MAX(0.1,ROUND(_xlfn.GAMMA.INV((C2199-(1-Params!$B$4))/Params!$B$4,Params!$B$5,Params!$B$6),1)))</f>
        <v/>
      </c>
      <c r="P2199" s="9">
        <f>IF(D2199&lt;=1-Params!$B$7,0,ROUND(_xlfn.GAMMA.INV((D2199-(1-Params!$B$7))/Params!$B$7,Params!$B$8,Params!$B$9),3))</f>
        <v/>
      </c>
      <c r="Q2199" s="9">
        <f>IF(E2199&lt;=1-Params!$B$4,0,MAX(0.1,ROUND(_xlfn.GAMMA.INV((E2199-(1-Params!$B$4))/Params!$B$4,Params!$B$5,Params!$B$6),1)))</f>
        <v/>
      </c>
      <c r="R2199" s="9">
        <f>IF(F2199&lt;=1-Params!$B$7,0,ROUND(_xlfn.GAMMA.INV((F2199-(1-Params!$B$7))/Params!$B$7,Params!$B$8,Params!$B$9),3))</f>
        <v/>
      </c>
      <c r="S2199" s="9">
        <f>IF(G2199&lt;=1-Params!$B$7,0,ROUND((Params!$B$10+Params!$B$11*G2199^Params!$B$12)*_xlfn.GAMMA.INV((G2199-(1-Params!$B$7))/Params!$B$7,Params!$B$8,Params!$B$9),3))</f>
        <v/>
      </c>
      <c r="T2199" s="9">
        <f>IF(H2199&lt;=1-Params!$B$4,0,MAX(0.1,ROUND((Params!$B$10+Params!$B$11*H2199^Params!$B$12)*_xlfn.GAMMA.INV((H2199-(1-Params!$B$4))/Params!$B$4,Params!$B$5,Params!$B$6),1)))</f>
        <v/>
      </c>
      <c r="U2199" s="9">
        <f>ROUND(_xlfn.NORM.INV(I2199,Params!$B$13,Params!$B$14),1)</f>
        <v/>
      </c>
      <c r="V2199" s="9">
        <f>ROUND(_xlfn.NORM.INV(J2199,Params!$B$15,Params!$B$16),2)</f>
        <v/>
      </c>
      <c r="W2199" s="9">
        <f>ROUND(_xlfn.NORM.INV(K2199,Params!$B$13,Params!$B$14),1)</f>
        <v/>
      </c>
      <c r="X2199" s="9">
        <f>ROUND(_xlfn.NORM.INV(L2199,Params!$B$15,Params!$B$16),2)</f>
        <v/>
      </c>
      <c r="Y2199" s="9">
        <f>ROUND(_xlfn.NORM.INV(M2199,Params!$B$15,Params!$B$16)+Params!$B$17+Params!$B$18*M2199,2)</f>
        <v/>
      </c>
      <c r="Z2199" s="9">
        <f>ROUND(_xlfn.NORM.INV(N2199,Params!$B$13,Params!$B$14)+Params!$B$17+Params!$B$18*N2199,1)</f>
        <v/>
      </c>
    </row>
    <row r="2200">
      <c r="A2200" s="11" t="n">
        <v>2199</v>
      </c>
      <c r="B2200" s="12">
        <f>INT((A2200-1)/122)+1</f>
        <v/>
      </c>
      <c r="C2200" s="13" t="n">
        <v>0.5696290000000001</v>
      </c>
      <c r="D2200" s="13" t="n">
        <v>0.146415</v>
      </c>
      <c r="E2200" s="13" t="n">
        <v>0.474295</v>
      </c>
      <c r="F2200" s="13" t="n">
        <v>0.847674</v>
      </c>
      <c r="G2200" s="13" t="n">
        <v>0.042914</v>
      </c>
      <c r="H2200" s="13" t="n">
        <v>0.002142</v>
      </c>
      <c r="I2200" s="13" t="n">
        <v>0.624623</v>
      </c>
      <c r="J2200" s="13" t="n">
        <v>0.659706</v>
      </c>
      <c r="K2200" s="13" t="n">
        <v>0.309869</v>
      </c>
      <c r="L2200" s="13" t="n">
        <v>0.364024</v>
      </c>
      <c r="M2200" s="13" t="n">
        <v>0.861163</v>
      </c>
      <c r="N2200" s="13" t="n">
        <v>0.11694</v>
      </c>
      <c r="O2200" s="9">
        <f>IF(C2200&lt;=1-Params!$B$4,0,MAX(0.1,ROUND(_xlfn.GAMMA.INV((C2200-(1-Params!$B$4))/Params!$B$4,Params!$B$5,Params!$B$6),1)))</f>
        <v/>
      </c>
      <c r="P2200" s="9">
        <f>IF(D2200&lt;=1-Params!$B$7,0,ROUND(_xlfn.GAMMA.INV((D2200-(1-Params!$B$7))/Params!$B$7,Params!$B$8,Params!$B$9),3))</f>
        <v/>
      </c>
      <c r="Q2200" s="9">
        <f>IF(E2200&lt;=1-Params!$B$4,0,MAX(0.1,ROUND(_xlfn.GAMMA.INV((E2200-(1-Params!$B$4))/Params!$B$4,Params!$B$5,Params!$B$6),1)))</f>
        <v/>
      </c>
      <c r="R2200" s="9">
        <f>IF(F2200&lt;=1-Params!$B$7,0,ROUND(_xlfn.GAMMA.INV((F2200-(1-Params!$B$7))/Params!$B$7,Params!$B$8,Params!$B$9),3))</f>
        <v/>
      </c>
      <c r="S2200" s="9">
        <f>IF(G2200&lt;=1-Params!$B$7,0,ROUND((Params!$B$10+Params!$B$11*G2200^Params!$B$12)*_xlfn.GAMMA.INV((G2200-(1-Params!$B$7))/Params!$B$7,Params!$B$8,Params!$B$9),3))</f>
        <v/>
      </c>
      <c r="T2200" s="9">
        <f>IF(H2200&lt;=1-Params!$B$4,0,MAX(0.1,ROUND((Params!$B$10+Params!$B$11*H2200^Params!$B$12)*_xlfn.GAMMA.INV((H2200-(1-Params!$B$4))/Params!$B$4,Params!$B$5,Params!$B$6),1)))</f>
        <v/>
      </c>
      <c r="U2200" s="9">
        <f>ROUND(_xlfn.NORM.INV(I2200,Params!$B$13,Params!$B$14),1)</f>
        <v/>
      </c>
      <c r="V2200" s="9">
        <f>ROUND(_xlfn.NORM.INV(J2200,Params!$B$15,Params!$B$16),2)</f>
        <v/>
      </c>
      <c r="W2200" s="9">
        <f>ROUND(_xlfn.NORM.INV(K2200,Params!$B$13,Params!$B$14),1)</f>
        <v/>
      </c>
      <c r="X2200" s="9">
        <f>ROUND(_xlfn.NORM.INV(L2200,Params!$B$15,Params!$B$16),2)</f>
        <v/>
      </c>
      <c r="Y2200" s="9">
        <f>ROUND(_xlfn.NORM.INV(M2200,Params!$B$15,Params!$B$16)+Params!$B$17+Params!$B$18*M2200,2)</f>
        <v/>
      </c>
      <c r="Z2200" s="9">
        <f>ROUND(_xlfn.NORM.INV(N2200,Params!$B$13,Params!$B$14)+Params!$B$17+Params!$B$18*N2200,1)</f>
        <v/>
      </c>
    </row>
    <row r="2201">
      <c r="A2201" s="11" t="n">
        <v>2200</v>
      </c>
      <c r="B2201" s="12">
        <f>INT((A2201-1)/122)+1</f>
        <v/>
      </c>
      <c r="C2201" s="13" t="n">
        <v>0.373681</v>
      </c>
      <c r="D2201" s="13" t="n">
        <v>0.711248</v>
      </c>
      <c r="E2201" s="13" t="n">
        <v>0.996842</v>
      </c>
      <c r="F2201" s="13" t="n">
        <v>0.27853</v>
      </c>
      <c r="G2201" s="13" t="n">
        <v>0.07953</v>
      </c>
      <c r="H2201" s="13" t="n">
        <v>0.53105</v>
      </c>
      <c r="I2201" s="13" t="n">
        <v>0.725842</v>
      </c>
      <c r="J2201" s="13" t="n">
        <v>0.423945</v>
      </c>
      <c r="K2201" s="13" t="n">
        <v>0.754945</v>
      </c>
      <c r="L2201" s="13" t="n">
        <v>0.58219</v>
      </c>
      <c r="M2201" s="13" t="n">
        <v>0.526377</v>
      </c>
      <c r="N2201" s="13" t="n">
        <v>0.099623</v>
      </c>
      <c r="O2201" s="9">
        <f>IF(C2201&lt;=1-Params!$B$4,0,MAX(0.1,ROUND(_xlfn.GAMMA.INV((C2201-(1-Params!$B$4))/Params!$B$4,Params!$B$5,Params!$B$6),1)))</f>
        <v/>
      </c>
      <c r="P2201" s="9">
        <f>IF(D2201&lt;=1-Params!$B$7,0,ROUND(_xlfn.GAMMA.INV((D2201-(1-Params!$B$7))/Params!$B$7,Params!$B$8,Params!$B$9),3))</f>
        <v/>
      </c>
      <c r="Q2201" s="9">
        <f>IF(E2201&lt;=1-Params!$B$4,0,MAX(0.1,ROUND(_xlfn.GAMMA.INV((E2201-(1-Params!$B$4))/Params!$B$4,Params!$B$5,Params!$B$6),1)))</f>
        <v/>
      </c>
      <c r="R2201" s="9">
        <f>IF(F2201&lt;=1-Params!$B$7,0,ROUND(_xlfn.GAMMA.INV((F2201-(1-Params!$B$7))/Params!$B$7,Params!$B$8,Params!$B$9),3))</f>
        <v/>
      </c>
      <c r="S2201" s="9">
        <f>IF(G2201&lt;=1-Params!$B$7,0,ROUND((Params!$B$10+Params!$B$11*G2201^Params!$B$12)*_xlfn.GAMMA.INV((G2201-(1-Params!$B$7))/Params!$B$7,Params!$B$8,Params!$B$9),3))</f>
        <v/>
      </c>
      <c r="T2201" s="9">
        <f>IF(H2201&lt;=1-Params!$B$4,0,MAX(0.1,ROUND((Params!$B$10+Params!$B$11*H2201^Params!$B$12)*_xlfn.GAMMA.INV((H2201-(1-Params!$B$4))/Params!$B$4,Params!$B$5,Params!$B$6),1)))</f>
        <v/>
      </c>
      <c r="U2201" s="9">
        <f>ROUND(_xlfn.NORM.INV(I2201,Params!$B$13,Params!$B$14),1)</f>
        <v/>
      </c>
      <c r="V2201" s="9">
        <f>ROUND(_xlfn.NORM.INV(J2201,Params!$B$15,Params!$B$16),2)</f>
        <v/>
      </c>
      <c r="W2201" s="9">
        <f>ROUND(_xlfn.NORM.INV(K2201,Params!$B$13,Params!$B$14),1)</f>
        <v/>
      </c>
      <c r="X2201" s="9">
        <f>ROUND(_xlfn.NORM.INV(L2201,Params!$B$15,Params!$B$16),2)</f>
        <v/>
      </c>
      <c r="Y2201" s="9">
        <f>ROUND(_xlfn.NORM.INV(M2201,Params!$B$15,Params!$B$16)+Params!$B$17+Params!$B$18*M2201,2)</f>
        <v/>
      </c>
      <c r="Z2201" s="9">
        <f>ROUND(_xlfn.NORM.INV(N2201,Params!$B$13,Params!$B$14)+Params!$B$17+Params!$B$18*N2201,1)</f>
        <v/>
      </c>
    </row>
    <row r="2202">
      <c r="A2202" s="11" t="n">
        <v>2201</v>
      </c>
      <c r="B2202" s="12">
        <f>INT((A2202-1)/122)+1</f>
        <v/>
      </c>
      <c r="C2202" s="13" t="n">
        <v>0.413544</v>
      </c>
      <c r="D2202" s="13" t="n">
        <v>0.112393</v>
      </c>
      <c r="E2202" s="13" t="n">
        <v>0.936746</v>
      </c>
      <c r="F2202" s="13" t="n">
        <v>0.045436</v>
      </c>
      <c r="G2202" s="13" t="n">
        <v>0.798862</v>
      </c>
      <c r="H2202" s="13" t="n">
        <v>0.369041</v>
      </c>
      <c r="I2202" s="13" t="n">
        <v>0.6758110000000001</v>
      </c>
      <c r="J2202" s="13" t="n">
        <v>0.067148</v>
      </c>
      <c r="K2202" s="13" t="n">
        <v>0.8877930000000001</v>
      </c>
      <c r="L2202" s="13" t="n">
        <v>0.610758</v>
      </c>
      <c r="M2202" s="13" t="n">
        <v>0.427289</v>
      </c>
      <c r="N2202" s="13" t="n">
        <v>0.057735</v>
      </c>
      <c r="O2202" s="9">
        <f>IF(C2202&lt;=1-Params!$B$4,0,MAX(0.1,ROUND(_xlfn.GAMMA.INV((C2202-(1-Params!$B$4))/Params!$B$4,Params!$B$5,Params!$B$6),1)))</f>
        <v/>
      </c>
      <c r="P2202" s="9">
        <f>IF(D2202&lt;=1-Params!$B$7,0,ROUND(_xlfn.GAMMA.INV((D2202-(1-Params!$B$7))/Params!$B$7,Params!$B$8,Params!$B$9),3))</f>
        <v/>
      </c>
      <c r="Q2202" s="9">
        <f>IF(E2202&lt;=1-Params!$B$4,0,MAX(0.1,ROUND(_xlfn.GAMMA.INV((E2202-(1-Params!$B$4))/Params!$B$4,Params!$B$5,Params!$B$6),1)))</f>
        <v/>
      </c>
      <c r="R2202" s="9">
        <f>IF(F2202&lt;=1-Params!$B$7,0,ROUND(_xlfn.GAMMA.INV((F2202-(1-Params!$B$7))/Params!$B$7,Params!$B$8,Params!$B$9),3))</f>
        <v/>
      </c>
      <c r="S2202" s="9">
        <f>IF(G2202&lt;=1-Params!$B$7,0,ROUND((Params!$B$10+Params!$B$11*G2202^Params!$B$12)*_xlfn.GAMMA.INV((G2202-(1-Params!$B$7))/Params!$B$7,Params!$B$8,Params!$B$9),3))</f>
        <v/>
      </c>
      <c r="T2202" s="9">
        <f>IF(H2202&lt;=1-Params!$B$4,0,MAX(0.1,ROUND((Params!$B$10+Params!$B$11*H2202^Params!$B$12)*_xlfn.GAMMA.INV((H2202-(1-Params!$B$4))/Params!$B$4,Params!$B$5,Params!$B$6),1)))</f>
        <v/>
      </c>
      <c r="U2202" s="9">
        <f>ROUND(_xlfn.NORM.INV(I2202,Params!$B$13,Params!$B$14),1)</f>
        <v/>
      </c>
      <c r="V2202" s="9">
        <f>ROUND(_xlfn.NORM.INV(J2202,Params!$B$15,Params!$B$16),2)</f>
        <v/>
      </c>
      <c r="W2202" s="9">
        <f>ROUND(_xlfn.NORM.INV(K2202,Params!$B$13,Params!$B$14),1)</f>
        <v/>
      </c>
      <c r="X2202" s="9">
        <f>ROUND(_xlfn.NORM.INV(L2202,Params!$B$15,Params!$B$16),2)</f>
        <v/>
      </c>
      <c r="Y2202" s="9">
        <f>ROUND(_xlfn.NORM.INV(M2202,Params!$B$15,Params!$B$16)+Params!$B$17+Params!$B$18*M2202,2)</f>
        <v/>
      </c>
      <c r="Z2202" s="9">
        <f>ROUND(_xlfn.NORM.INV(N2202,Params!$B$13,Params!$B$14)+Params!$B$17+Params!$B$18*N2202,1)</f>
        <v/>
      </c>
    </row>
    <row r="2203">
      <c r="A2203" s="11" t="n">
        <v>2202</v>
      </c>
      <c r="B2203" s="12">
        <f>INT((A2203-1)/122)+1</f>
        <v/>
      </c>
      <c r="C2203" s="13" t="n">
        <v>0.810723</v>
      </c>
      <c r="D2203" s="13" t="n">
        <v>0.462707</v>
      </c>
      <c r="E2203" s="13" t="n">
        <v>0.729646</v>
      </c>
      <c r="F2203" s="13" t="n">
        <v>0.513939</v>
      </c>
      <c r="G2203" s="13" t="n">
        <v>0.436261</v>
      </c>
      <c r="H2203" s="13" t="n">
        <v>0.248</v>
      </c>
      <c r="I2203" s="13" t="n">
        <v>0.523038</v>
      </c>
      <c r="J2203" s="13" t="n">
        <v>0.119697</v>
      </c>
      <c r="K2203" s="13" t="n">
        <v>0.9698329999999999</v>
      </c>
      <c r="L2203" s="13" t="n">
        <v>0.835919</v>
      </c>
      <c r="M2203" s="13" t="n">
        <v>0.839262</v>
      </c>
      <c r="N2203" s="13" t="n">
        <v>0.348764</v>
      </c>
      <c r="O2203" s="9">
        <f>IF(C2203&lt;=1-Params!$B$4,0,MAX(0.1,ROUND(_xlfn.GAMMA.INV((C2203-(1-Params!$B$4))/Params!$B$4,Params!$B$5,Params!$B$6),1)))</f>
        <v/>
      </c>
      <c r="P2203" s="9">
        <f>IF(D2203&lt;=1-Params!$B$7,0,ROUND(_xlfn.GAMMA.INV((D2203-(1-Params!$B$7))/Params!$B$7,Params!$B$8,Params!$B$9),3))</f>
        <v/>
      </c>
      <c r="Q2203" s="9">
        <f>IF(E2203&lt;=1-Params!$B$4,0,MAX(0.1,ROUND(_xlfn.GAMMA.INV((E2203-(1-Params!$B$4))/Params!$B$4,Params!$B$5,Params!$B$6),1)))</f>
        <v/>
      </c>
      <c r="R2203" s="9">
        <f>IF(F2203&lt;=1-Params!$B$7,0,ROUND(_xlfn.GAMMA.INV((F2203-(1-Params!$B$7))/Params!$B$7,Params!$B$8,Params!$B$9),3))</f>
        <v/>
      </c>
      <c r="S2203" s="9">
        <f>IF(G2203&lt;=1-Params!$B$7,0,ROUND((Params!$B$10+Params!$B$11*G2203^Params!$B$12)*_xlfn.GAMMA.INV((G2203-(1-Params!$B$7))/Params!$B$7,Params!$B$8,Params!$B$9),3))</f>
        <v/>
      </c>
      <c r="T2203" s="9">
        <f>IF(H2203&lt;=1-Params!$B$4,0,MAX(0.1,ROUND((Params!$B$10+Params!$B$11*H2203^Params!$B$12)*_xlfn.GAMMA.INV((H2203-(1-Params!$B$4))/Params!$B$4,Params!$B$5,Params!$B$6),1)))</f>
        <v/>
      </c>
      <c r="U2203" s="9">
        <f>ROUND(_xlfn.NORM.INV(I2203,Params!$B$13,Params!$B$14),1)</f>
        <v/>
      </c>
      <c r="V2203" s="9">
        <f>ROUND(_xlfn.NORM.INV(J2203,Params!$B$15,Params!$B$16),2)</f>
        <v/>
      </c>
      <c r="W2203" s="9">
        <f>ROUND(_xlfn.NORM.INV(K2203,Params!$B$13,Params!$B$14),1)</f>
        <v/>
      </c>
      <c r="X2203" s="9">
        <f>ROUND(_xlfn.NORM.INV(L2203,Params!$B$15,Params!$B$16),2)</f>
        <v/>
      </c>
      <c r="Y2203" s="9">
        <f>ROUND(_xlfn.NORM.INV(M2203,Params!$B$15,Params!$B$16)+Params!$B$17+Params!$B$18*M2203,2)</f>
        <v/>
      </c>
      <c r="Z2203" s="9">
        <f>ROUND(_xlfn.NORM.INV(N2203,Params!$B$13,Params!$B$14)+Params!$B$17+Params!$B$18*N2203,1)</f>
        <v/>
      </c>
    </row>
    <row r="2204">
      <c r="A2204" s="11" t="n">
        <v>2203</v>
      </c>
      <c r="B2204" s="12">
        <f>INT((A2204-1)/122)+1</f>
        <v/>
      </c>
      <c r="C2204" s="13" t="n">
        <v>0.38107</v>
      </c>
      <c r="D2204" s="13" t="n">
        <v>0.719942</v>
      </c>
      <c r="E2204" s="13" t="n">
        <v>0.301935</v>
      </c>
      <c r="F2204" s="13" t="n">
        <v>0.324449</v>
      </c>
      <c r="G2204" s="13" t="n">
        <v>0.760544</v>
      </c>
      <c r="H2204" s="13" t="n">
        <v>0.423303</v>
      </c>
      <c r="I2204" s="13" t="n">
        <v>0.477036</v>
      </c>
      <c r="J2204" s="13" t="n">
        <v>0.5883699999999999</v>
      </c>
      <c r="K2204" s="13" t="n">
        <v>0.913797</v>
      </c>
      <c r="L2204" s="13" t="n">
        <v>0.650907</v>
      </c>
      <c r="M2204" s="13" t="n">
        <v>0.622512</v>
      </c>
      <c r="N2204" s="13" t="n">
        <v>0.491286</v>
      </c>
      <c r="O2204" s="9">
        <f>IF(C2204&lt;=1-Params!$B$4,0,MAX(0.1,ROUND(_xlfn.GAMMA.INV((C2204-(1-Params!$B$4))/Params!$B$4,Params!$B$5,Params!$B$6),1)))</f>
        <v/>
      </c>
      <c r="P2204" s="9">
        <f>IF(D2204&lt;=1-Params!$B$7,0,ROUND(_xlfn.GAMMA.INV((D2204-(1-Params!$B$7))/Params!$B$7,Params!$B$8,Params!$B$9),3))</f>
        <v/>
      </c>
      <c r="Q2204" s="9">
        <f>IF(E2204&lt;=1-Params!$B$4,0,MAX(0.1,ROUND(_xlfn.GAMMA.INV((E2204-(1-Params!$B$4))/Params!$B$4,Params!$B$5,Params!$B$6),1)))</f>
        <v/>
      </c>
      <c r="R2204" s="9">
        <f>IF(F2204&lt;=1-Params!$B$7,0,ROUND(_xlfn.GAMMA.INV((F2204-(1-Params!$B$7))/Params!$B$7,Params!$B$8,Params!$B$9),3))</f>
        <v/>
      </c>
      <c r="S2204" s="9">
        <f>IF(G2204&lt;=1-Params!$B$7,0,ROUND((Params!$B$10+Params!$B$11*G2204^Params!$B$12)*_xlfn.GAMMA.INV((G2204-(1-Params!$B$7))/Params!$B$7,Params!$B$8,Params!$B$9),3))</f>
        <v/>
      </c>
      <c r="T2204" s="9">
        <f>IF(H2204&lt;=1-Params!$B$4,0,MAX(0.1,ROUND((Params!$B$10+Params!$B$11*H2204^Params!$B$12)*_xlfn.GAMMA.INV((H2204-(1-Params!$B$4))/Params!$B$4,Params!$B$5,Params!$B$6),1)))</f>
        <v/>
      </c>
      <c r="U2204" s="9">
        <f>ROUND(_xlfn.NORM.INV(I2204,Params!$B$13,Params!$B$14),1)</f>
        <v/>
      </c>
      <c r="V2204" s="9">
        <f>ROUND(_xlfn.NORM.INV(J2204,Params!$B$15,Params!$B$16),2)</f>
        <v/>
      </c>
      <c r="W2204" s="9">
        <f>ROUND(_xlfn.NORM.INV(K2204,Params!$B$13,Params!$B$14),1)</f>
        <v/>
      </c>
      <c r="X2204" s="9">
        <f>ROUND(_xlfn.NORM.INV(L2204,Params!$B$15,Params!$B$16),2)</f>
        <v/>
      </c>
      <c r="Y2204" s="9">
        <f>ROUND(_xlfn.NORM.INV(M2204,Params!$B$15,Params!$B$16)+Params!$B$17+Params!$B$18*M2204,2)</f>
        <v/>
      </c>
      <c r="Z2204" s="9">
        <f>ROUND(_xlfn.NORM.INV(N2204,Params!$B$13,Params!$B$14)+Params!$B$17+Params!$B$18*N2204,1)</f>
        <v/>
      </c>
    </row>
    <row r="2205">
      <c r="A2205" s="11" t="n">
        <v>2204</v>
      </c>
      <c r="B2205" s="12">
        <f>INT((A2205-1)/122)+1</f>
        <v/>
      </c>
      <c r="C2205" s="13" t="n">
        <v>0.718803</v>
      </c>
      <c r="D2205" s="13" t="n">
        <v>0.819787</v>
      </c>
      <c r="E2205" s="13" t="n">
        <v>0.7536119999999999</v>
      </c>
      <c r="F2205" s="13" t="n">
        <v>0.145818</v>
      </c>
      <c r="G2205" s="13" t="n">
        <v>0.665176</v>
      </c>
      <c r="H2205" s="13" t="n">
        <v>0.120443</v>
      </c>
      <c r="I2205" s="13" t="n">
        <v>0.692398</v>
      </c>
      <c r="J2205" s="13" t="n">
        <v>0.584193</v>
      </c>
      <c r="K2205" s="13" t="n">
        <v>0.723956</v>
      </c>
      <c r="L2205" s="13" t="n">
        <v>0.7322109999999999</v>
      </c>
      <c r="M2205" s="13" t="n">
        <v>0.870428</v>
      </c>
      <c r="N2205" s="13" t="n">
        <v>0.961448</v>
      </c>
      <c r="O2205" s="9">
        <f>IF(C2205&lt;=1-Params!$B$4,0,MAX(0.1,ROUND(_xlfn.GAMMA.INV((C2205-(1-Params!$B$4))/Params!$B$4,Params!$B$5,Params!$B$6),1)))</f>
        <v/>
      </c>
      <c r="P2205" s="9">
        <f>IF(D2205&lt;=1-Params!$B$7,0,ROUND(_xlfn.GAMMA.INV((D2205-(1-Params!$B$7))/Params!$B$7,Params!$B$8,Params!$B$9),3))</f>
        <v/>
      </c>
      <c r="Q2205" s="9">
        <f>IF(E2205&lt;=1-Params!$B$4,0,MAX(0.1,ROUND(_xlfn.GAMMA.INV((E2205-(1-Params!$B$4))/Params!$B$4,Params!$B$5,Params!$B$6),1)))</f>
        <v/>
      </c>
      <c r="R2205" s="9">
        <f>IF(F2205&lt;=1-Params!$B$7,0,ROUND(_xlfn.GAMMA.INV((F2205-(1-Params!$B$7))/Params!$B$7,Params!$B$8,Params!$B$9),3))</f>
        <v/>
      </c>
      <c r="S2205" s="9">
        <f>IF(G2205&lt;=1-Params!$B$7,0,ROUND((Params!$B$10+Params!$B$11*G2205^Params!$B$12)*_xlfn.GAMMA.INV((G2205-(1-Params!$B$7))/Params!$B$7,Params!$B$8,Params!$B$9),3))</f>
        <v/>
      </c>
      <c r="T2205" s="9">
        <f>IF(H2205&lt;=1-Params!$B$4,0,MAX(0.1,ROUND((Params!$B$10+Params!$B$11*H2205^Params!$B$12)*_xlfn.GAMMA.INV((H2205-(1-Params!$B$4))/Params!$B$4,Params!$B$5,Params!$B$6),1)))</f>
        <v/>
      </c>
      <c r="U2205" s="9">
        <f>ROUND(_xlfn.NORM.INV(I2205,Params!$B$13,Params!$B$14),1)</f>
        <v/>
      </c>
      <c r="V2205" s="9">
        <f>ROUND(_xlfn.NORM.INV(J2205,Params!$B$15,Params!$B$16),2)</f>
        <v/>
      </c>
      <c r="W2205" s="9">
        <f>ROUND(_xlfn.NORM.INV(K2205,Params!$B$13,Params!$B$14),1)</f>
        <v/>
      </c>
      <c r="X2205" s="9">
        <f>ROUND(_xlfn.NORM.INV(L2205,Params!$B$15,Params!$B$16),2)</f>
        <v/>
      </c>
      <c r="Y2205" s="9">
        <f>ROUND(_xlfn.NORM.INV(M2205,Params!$B$15,Params!$B$16)+Params!$B$17+Params!$B$18*M2205,2)</f>
        <v/>
      </c>
      <c r="Z2205" s="9">
        <f>ROUND(_xlfn.NORM.INV(N2205,Params!$B$13,Params!$B$14)+Params!$B$17+Params!$B$18*N2205,1)</f>
        <v/>
      </c>
    </row>
    <row r="2206">
      <c r="A2206" s="11" t="n">
        <v>2205</v>
      </c>
      <c r="B2206" s="12">
        <f>INT((A2206-1)/122)+1</f>
        <v/>
      </c>
      <c r="C2206" s="13" t="n">
        <v>0.5825979999999999</v>
      </c>
      <c r="D2206" s="13" t="n">
        <v>0.9406870000000001</v>
      </c>
      <c r="E2206" s="13" t="n">
        <v>0.8925729999999999</v>
      </c>
      <c r="F2206" s="13" t="n">
        <v>0.333759</v>
      </c>
      <c r="G2206" s="13" t="n">
        <v>0.755592</v>
      </c>
      <c r="H2206" s="13" t="n">
        <v>0.452811</v>
      </c>
      <c r="I2206" s="13" t="n">
        <v>0.717482</v>
      </c>
      <c r="J2206" s="13" t="n">
        <v>0.82626</v>
      </c>
      <c r="K2206" s="13" t="n">
        <v>0.676728</v>
      </c>
      <c r="L2206" s="13" t="n">
        <v>0.8229109999999999</v>
      </c>
      <c r="M2206" s="13" t="n">
        <v>0.670492</v>
      </c>
      <c r="N2206" s="13" t="n">
        <v>0.987538</v>
      </c>
      <c r="O2206" s="9">
        <f>IF(C2206&lt;=1-Params!$B$4,0,MAX(0.1,ROUND(_xlfn.GAMMA.INV((C2206-(1-Params!$B$4))/Params!$B$4,Params!$B$5,Params!$B$6),1)))</f>
        <v/>
      </c>
      <c r="P2206" s="9">
        <f>IF(D2206&lt;=1-Params!$B$7,0,ROUND(_xlfn.GAMMA.INV((D2206-(1-Params!$B$7))/Params!$B$7,Params!$B$8,Params!$B$9),3))</f>
        <v/>
      </c>
      <c r="Q2206" s="9">
        <f>IF(E2206&lt;=1-Params!$B$4,0,MAX(0.1,ROUND(_xlfn.GAMMA.INV((E2206-(1-Params!$B$4))/Params!$B$4,Params!$B$5,Params!$B$6),1)))</f>
        <v/>
      </c>
      <c r="R2206" s="9">
        <f>IF(F2206&lt;=1-Params!$B$7,0,ROUND(_xlfn.GAMMA.INV((F2206-(1-Params!$B$7))/Params!$B$7,Params!$B$8,Params!$B$9),3))</f>
        <v/>
      </c>
      <c r="S2206" s="9">
        <f>IF(G2206&lt;=1-Params!$B$7,0,ROUND((Params!$B$10+Params!$B$11*G2206^Params!$B$12)*_xlfn.GAMMA.INV((G2206-(1-Params!$B$7))/Params!$B$7,Params!$B$8,Params!$B$9),3))</f>
        <v/>
      </c>
      <c r="T2206" s="9">
        <f>IF(H2206&lt;=1-Params!$B$4,0,MAX(0.1,ROUND((Params!$B$10+Params!$B$11*H2206^Params!$B$12)*_xlfn.GAMMA.INV((H2206-(1-Params!$B$4))/Params!$B$4,Params!$B$5,Params!$B$6),1)))</f>
        <v/>
      </c>
      <c r="U2206" s="9">
        <f>ROUND(_xlfn.NORM.INV(I2206,Params!$B$13,Params!$B$14),1)</f>
        <v/>
      </c>
      <c r="V2206" s="9">
        <f>ROUND(_xlfn.NORM.INV(J2206,Params!$B$15,Params!$B$16),2)</f>
        <v/>
      </c>
      <c r="W2206" s="9">
        <f>ROUND(_xlfn.NORM.INV(K2206,Params!$B$13,Params!$B$14),1)</f>
        <v/>
      </c>
      <c r="X2206" s="9">
        <f>ROUND(_xlfn.NORM.INV(L2206,Params!$B$15,Params!$B$16),2)</f>
        <v/>
      </c>
      <c r="Y2206" s="9">
        <f>ROUND(_xlfn.NORM.INV(M2206,Params!$B$15,Params!$B$16)+Params!$B$17+Params!$B$18*M2206,2)</f>
        <v/>
      </c>
      <c r="Z2206" s="9">
        <f>ROUND(_xlfn.NORM.INV(N2206,Params!$B$13,Params!$B$14)+Params!$B$17+Params!$B$18*N2206,1)</f>
        <v/>
      </c>
    </row>
    <row r="2207">
      <c r="A2207" s="11" t="n">
        <v>2206</v>
      </c>
      <c r="B2207" s="12">
        <f>INT((A2207-1)/122)+1</f>
        <v/>
      </c>
      <c r="C2207" s="13" t="n">
        <v>0.885395</v>
      </c>
      <c r="D2207" s="13" t="n">
        <v>0.807293</v>
      </c>
      <c r="E2207" s="13" t="n">
        <v>0.06694600000000001</v>
      </c>
      <c r="F2207" s="13" t="n">
        <v>0.764714</v>
      </c>
      <c r="G2207" s="13" t="n">
        <v>0.806042</v>
      </c>
      <c r="H2207" s="13" t="n">
        <v>0.851249</v>
      </c>
      <c r="I2207" s="13" t="n">
        <v>0.093593</v>
      </c>
      <c r="J2207" s="13" t="n">
        <v>0.871298</v>
      </c>
      <c r="K2207" s="13" t="n">
        <v>0.584476</v>
      </c>
      <c r="L2207" s="13" t="n">
        <v>0.857199</v>
      </c>
      <c r="M2207" s="13" t="n">
        <v>0.555708</v>
      </c>
      <c r="N2207" s="13" t="n">
        <v>0.968929</v>
      </c>
      <c r="O2207" s="9">
        <f>IF(C2207&lt;=1-Params!$B$4,0,MAX(0.1,ROUND(_xlfn.GAMMA.INV((C2207-(1-Params!$B$4))/Params!$B$4,Params!$B$5,Params!$B$6),1)))</f>
        <v/>
      </c>
      <c r="P2207" s="9">
        <f>IF(D2207&lt;=1-Params!$B$7,0,ROUND(_xlfn.GAMMA.INV((D2207-(1-Params!$B$7))/Params!$B$7,Params!$B$8,Params!$B$9),3))</f>
        <v/>
      </c>
      <c r="Q2207" s="9">
        <f>IF(E2207&lt;=1-Params!$B$4,0,MAX(0.1,ROUND(_xlfn.GAMMA.INV((E2207-(1-Params!$B$4))/Params!$B$4,Params!$B$5,Params!$B$6),1)))</f>
        <v/>
      </c>
      <c r="R2207" s="9">
        <f>IF(F2207&lt;=1-Params!$B$7,0,ROUND(_xlfn.GAMMA.INV((F2207-(1-Params!$B$7))/Params!$B$7,Params!$B$8,Params!$B$9),3))</f>
        <v/>
      </c>
      <c r="S2207" s="9">
        <f>IF(G2207&lt;=1-Params!$B$7,0,ROUND((Params!$B$10+Params!$B$11*G2207^Params!$B$12)*_xlfn.GAMMA.INV((G2207-(1-Params!$B$7))/Params!$B$7,Params!$B$8,Params!$B$9),3))</f>
        <v/>
      </c>
      <c r="T2207" s="9">
        <f>IF(H2207&lt;=1-Params!$B$4,0,MAX(0.1,ROUND((Params!$B$10+Params!$B$11*H2207^Params!$B$12)*_xlfn.GAMMA.INV((H2207-(1-Params!$B$4))/Params!$B$4,Params!$B$5,Params!$B$6),1)))</f>
        <v/>
      </c>
      <c r="U2207" s="9">
        <f>ROUND(_xlfn.NORM.INV(I2207,Params!$B$13,Params!$B$14),1)</f>
        <v/>
      </c>
      <c r="V2207" s="9">
        <f>ROUND(_xlfn.NORM.INV(J2207,Params!$B$15,Params!$B$16),2)</f>
        <v/>
      </c>
      <c r="W2207" s="9">
        <f>ROUND(_xlfn.NORM.INV(K2207,Params!$B$13,Params!$B$14),1)</f>
        <v/>
      </c>
      <c r="X2207" s="9">
        <f>ROUND(_xlfn.NORM.INV(L2207,Params!$B$15,Params!$B$16),2)</f>
        <v/>
      </c>
      <c r="Y2207" s="9">
        <f>ROUND(_xlfn.NORM.INV(M2207,Params!$B$15,Params!$B$16)+Params!$B$17+Params!$B$18*M2207,2)</f>
        <v/>
      </c>
      <c r="Z2207" s="9">
        <f>ROUND(_xlfn.NORM.INV(N2207,Params!$B$13,Params!$B$14)+Params!$B$17+Params!$B$18*N2207,1)</f>
        <v/>
      </c>
    </row>
    <row r="2208">
      <c r="A2208" s="11" t="n">
        <v>2207</v>
      </c>
      <c r="B2208" s="12">
        <f>INT((A2208-1)/122)+1</f>
        <v/>
      </c>
      <c r="C2208" s="13" t="n">
        <v>0.995695</v>
      </c>
      <c r="D2208" s="13" t="n">
        <v>0.9557290000000001</v>
      </c>
      <c r="E2208" s="13" t="n">
        <v>0.038574</v>
      </c>
      <c r="F2208" s="13" t="n">
        <v>0.54245</v>
      </c>
      <c r="G2208" s="13" t="n">
        <v>0.851326</v>
      </c>
      <c r="H2208" s="13" t="n">
        <v>0.571009</v>
      </c>
      <c r="I2208" s="13" t="n">
        <v>0.593317</v>
      </c>
      <c r="J2208" s="13" t="n">
        <v>0.770408</v>
      </c>
      <c r="K2208" s="13" t="n">
        <v>0.488624</v>
      </c>
      <c r="L2208" s="13" t="n">
        <v>0.652717</v>
      </c>
      <c r="M2208" s="13" t="n">
        <v>0.829023</v>
      </c>
      <c r="N2208" s="13" t="n">
        <v>0.752265</v>
      </c>
      <c r="O2208" s="9">
        <f>IF(C2208&lt;=1-Params!$B$4,0,MAX(0.1,ROUND(_xlfn.GAMMA.INV((C2208-(1-Params!$B$4))/Params!$B$4,Params!$B$5,Params!$B$6),1)))</f>
        <v/>
      </c>
      <c r="P2208" s="9">
        <f>IF(D2208&lt;=1-Params!$B$7,0,ROUND(_xlfn.GAMMA.INV((D2208-(1-Params!$B$7))/Params!$B$7,Params!$B$8,Params!$B$9),3))</f>
        <v/>
      </c>
      <c r="Q2208" s="9">
        <f>IF(E2208&lt;=1-Params!$B$4,0,MAX(0.1,ROUND(_xlfn.GAMMA.INV((E2208-(1-Params!$B$4))/Params!$B$4,Params!$B$5,Params!$B$6),1)))</f>
        <v/>
      </c>
      <c r="R2208" s="9">
        <f>IF(F2208&lt;=1-Params!$B$7,0,ROUND(_xlfn.GAMMA.INV((F2208-(1-Params!$B$7))/Params!$B$7,Params!$B$8,Params!$B$9),3))</f>
        <v/>
      </c>
      <c r="S2208" s="9">
        <f>IF(G2208&lt;=1-Params!$B$7,0,ROUND((Params!$B$10+Params!$B$11*G2208^Params!$B$12)*_xlfn.GAMMA.INV((G2208-(1-Params!$B$7))/Params!$B$7,Params!$B$8,Params!$B$9),3))</f>
        <v/>
      </c>
      <c r="T2208" s="9">
        <f>IF(H2208&lt;=1-Params!$B$4,0,MAX(0.1,ROUND((Params!$B$10+Params!$B$11*H2208^Params!$B$12)*_xlfn.GAMMA.INV((H2208-(1-Params!$B$4))/Params!$B$4,Params!$B$5,Params!$B$6),1)))</f>
        <v/>
      </c>
      <c r="U2208" s="9">
        <f>ROUND(_xlfn.NORM.INV(I2208,Params!$B$13,Params!$B$14),1)</f>
        <v/>
      </c>
      <c r="V2208" s="9">
        <f>ROUND(_xlfn.NORM.INV(J2208,Params!$B$15,Params!$B$16),2)</f>
        <v/>
      </c>
      <c r="W2208" s="9">
        <f>ROUND(_xlfn.NORM.INV(K2208,Params!$B$13,Params!$B$14),1)</f>
        <v/>
      </c>
      <c r="X2208" s="9">
        <f>ROUND(_xlfn.NORM.INV(L2208,Params!$B$15,Params!$B$16),2)</f>
        <v/>
      </c>
      <c r="Y2208" s="9">
        <f>ROUND(_xlfn.NORM.INV(M2208,Params!$B$15,Params!$B$16)+Params!$B$17+Params!$B$18*M2208,2)</f>
        <v/>
      </c>
      <c r="Z2208" s="9">
        <f>ROUND(_xlfn.NORM.INV(N2208,Params!$B$13,Params!$B$14)+Params!$B$17+Params!$B$18*N2208,1)</f>
        <v/>
      </c>
    </row>
    <row r="2209">
      <c r="A2209" s="11" t="n">
        <v>2208</v>
      </c>
      <c r="B2209" s="12">
        <f>INT((A2209-1)/122)+1</f>
        <v/>
      </c>
      <c r="C2209" s="13" t="n">
        <v>0.979935</v>
      </c>
      <c r="D2209" s="13" t="n">
        <v>0.920194</v>
      </c>
      <c r="E2209" s="13" t="n">
        <v>0.402107</v>
      </c>
      <c r="F2209" s="13" t="n">
        <v>0.311716</v>
      </c>
      <c r="G2209" s="13" t="n">
        <v>0.905676</v>
      </c>
      <c r="H2209" s="13" t="n">
        <v>0.472748</v>
      </c>
      <c r="I2209" s="13" t="n">
        <v>0.594481</v>
      </c>
      <c r="J2209" s="13" t="n">
        <v>0.666148</v>
      </c>
      <c r="K2209" s="13" t="n">
        <v>0.217104</v>
      </c>
      <c r="L2209" s="13" t="n">
        <v>0.580705</v>
      </c>
      <c r="M2209" s="13" t="n">
        <v>0.387446</v>
      </c>
      <c r="N2209" s="13" t="n">
        <v>0.769218</v>
      </c>
      <c r="O2209" s="9">
        <f>IF(C2209&lt;=1-Params!$B$4,0,MAX(0.1,ROUND(_xlfn.GAMMA.INV((C2209-(1-Params!$B$4))/Params!$B$4,Params!$B$5,Params!$B$6),1)))</f>
        <v/>
      </c>
      <c r="P2209" s="9">
        <f>IF(D2209&lt;=1-Params!$B$7,0,ROUND(_xlfn.GAMMA.INV((D2209-(1-Params!$B$7))/Params!$B$7,Params!$B$8,Params!$B$9),3))</f>
        <v/>
      </c>
      <c r="Q2209" s="9">
        <f>IF(E2209&lt;=1-Params!$B$4,0,MAX(0.1,ROUND(_xlfn.GAMMA.INV((E2209-(1-Params!$B$4))/Params!$B$4,Params!$B$5,Params!$B$6),1)))</f>
        <v/>
      </c>
      <c r="R2209" s="9">
        <f>IF(F2209&lt;=1-Params!$B$7,0,ROUND(_xlfn.GAMMA.INV((F2209-(1-Params!$B$7))/Params!$B$7,Params!$B$8,Params!$B$9),3))</f>
        <v/>
      </c>
      <c r="S2209" s="9">
        <f>IF(G2209&lt;=1-Params!$B$7,0,ROUND((Params!$B$10+Params!$B$11*G2209^Params!$B$12)*_xlfn.GAMMA.INV((G2209-(1-Params!$B$7))/Params!$B$7,Params!$B$8,Params!$B$9),3))</f>
        <v/>
      </c>
      <c r="T2209" s="9">
        <f>IF(H2209&lt;=1-Params!$B$4,0,MAX(0.1,ROUND((Params!$B$10+Params!$B$11*H2209^Params!$B$12)*_xlfn.GAMMA.INV((H2209-(1-Params!$B$4))/Params!$B$4,Params!$B$5,Params!$B$6),1)))</f>
        <v/>
      </c>
      <c r="U2209" s="9">
        <f>ROUND(_xlfn.NORM.INV(I2209,Params!$B$13,Params!$B$14),1)</f>
        <v/>
      </c>
      <c r="V2209" s="9">
        <f>ROUND(_xlfn.NORM.INV(J2209,Params!$B$15,Params!$B$16),2)</f>
        <v/>
      </c>
      <c r="W2209" s="9">
        <f>ROUND(_xlfn.NORM.INV(K2209,Params!$B$13,Params!$B$14),1)</f>
        <v/>
      </c>
      <c r="X2209" s="9">
        <f>ROUND(_xlfn.NORM.INV(L2209,Params!$B$15,Params!$B$16),2)</f>
        <v/>
      </c>
      <c r="Y2209" s="9">
        <f>ROUND(_xlfn.NORM.INV(M2209,Params!$B$15,Params!$B$16)+Params!$B$17+Params!$B$18*M2209,2)</f>
        <v/>
      </c>
      <c r="Z2209" s="9">
        <f>ROUND(_xlfn.NORM.INV(N2209,Params!$B$13,Params!$B$14)+Params!$B$17+Params!$B$18*N2209,1)</f>
        <v/>
      </c>
    </row>
    <row r="2210">
      <c r="A2210" s="11" t="n">
        <v>2209</v>
      </c>
      <c r="B2210" s="12">
        <f>INT((A2210-1)/122)+1</f>
        <v/>
      </c>
      <c r="C2210" s="13" t="n">
        <v>0.7003</v>
      </c>
      <c r="D2210" s="13" t="n">
        <v>0.636069</v>
      </c>
      <c r="E2210" s="13" t="n">
        <v>0.725913</v>
      </c>
      <c r="F2210" s="13" t="n">
        <v>0.016357</v>
      </c>
      <c r="G2210" s="13" t="n">
        <v>0.653004</v>
      </c>
      <c r="H2210" s="13" t="n">
        <v>0.328782</v>
      </c>
      <c r="I2210" s="13" t="n">
        <v>0.61577</v>
      </c>
      <c r="J2210" s="13" t="n">
        <v>0.87091</v>
      </c>
      <c r="K2210" s="13" t="n">
        <v>0.485316</v>
      </c>
      <c r="L2210" s="13" t="n">
        <v>0.395574</v>
      </c>
      <c r="M2210" s="13" t="n">
        <v>0.413723</v>
      </c>
      <c r="N2210" s="13" t="n">
        <v>0.961271</v>
      </c>
      <c r="O2210" s="9">
        <f>IF(C2210&lt;=1-Params!$B$4,0,MAX(0.1,ROUND(_xlfn.GAMMA.INV((C2210-(1-Params!$B$4))/Params!$B$4,Params!$B$5,Params!$B$6),1)))</f>
        <v/>
      </c>
      <c r="P2210" s="9">
        <f>IF(D2210&lt;=1-Params!$B$7,0,ROUND(_xlfn.GAMMA.INV((D2210-(1-Params!$B$7))/Params!$B$7,Params!$B$8,Params!$B$9),3))</f>
        <v/>
      </c>
      <c r="Q2210" s="9">
        <f>IF(E2210&lt;=1-Params!$B$4,0,MAX(0.1,ROUND(_xlfn.GAMMA.INV((E2210-(1-Params!$B$4))/Params!$B$4,Params!$B$5,Params!$B$6),1)))</f>
        <v/>
      </c>
      <c r="R2210" s="9">
        <f>IF(F2210&lt;=1-Params!$B$7,0,ROUND(_xlfn.GAMMA.INV((F2210-(1-Params!$B$7))/Params!$B$7,Params!$B$8,Params!$B$9),3))</f>
        <v/>
      </c>
      <c r="S2210" s="9">
        <f>IF(G2210&lt;=1-Params!$B$7,0,ROUND((Params!$B$10+Params!$B$11*G2210^Params!$B$12)*_xlfn.GAMMA.INV((G2210-(1-Params!$B$7))/Params!$B$7,Params!$B$8,Params!$B$9),3))</f>
        <v/>
      </c>
      <c r="T2210" s="9">
        <f>IF(H2210&lt;=1-Params!$B$4,0,MAX(0.1,ROUND((Params!$B$10+Params!$B$11*H2210^Params!$B$12)*_xlfn.GAMMA.INV((H2210-(1-Params!$B$4))/Params!$B$4,Params!$B$5,Params!$B$6),1)))</f>
        <v/>
      </c>
      <c r="U2210" s="9">
        <f>ROUND(_xlfn.NORM.INV(I2210,Params!$B$13,Params!$B$14),1)</f>
        <v/>
      </c>
      <c r="V2210" s="9">
        <f>ROUND(_xlfn.NORM.INV(J2210,Params!$B$15,Params!$B$16),2)</f>
        <v/>
      </c>
      <c r="W2210" s="9">
        <f>ROUND(_xlfn.NORM.INV(K2210,Params!$B$13,Params!$B$14),1)</f>
        <v/>
      </c>
      <c r="X2210" s="9">
        <f>ROUND(_xlfn.NORM.INV(L2210,Params!$B$15,Params!$B$16),2)</f>
        <v/>
      </c>
      <c r="Y2210" s="9">
        <f>ROUND(_xlfn.NORM.INV(M2210,Params!$B$15,Params!$B$16)+Params!$B$17+Params!$B$18*M2210,2)</f>
        <v/>
      </c>
      <c r="Z2210" s="9">
        <f>ROUND(_xlfn.NORM.INV(N2210,Params!$B$13,Params!$B$14)+Params!$B$17+Params!$B$18*N2210,1)</f>
        <v/>
      </c>
    </row>
    <row r="2211">
      <c r="A2211" s="11" t="n">
        <v>2210</v>
      </c>
      <c r="B2211" s="12">
        <f>INT((A2211-1)/122)+1</f>
        <v/>
      </c>
      <c r="C2211" s="13" t="n">
        <v>0.742868</v>
      </c>
      <c r="D2211" s="13" t="n">
        <v>0.171532</v>
      </c>
      <c r="E2211" s="13" t="n">
        <v>0.762864</v>
      </c>
      <c r="F2211" s="13" t="n">
        <v>0.06895</v>
      </c>
      <c r="G2211" s="13" t="n">
        <v>0.492343</v>
      </c>
      <c r="H2211" s="13" t="n">
        <v>0.749082</v>
      </c>
      <c r="I2211" s="13" t="n">
        <v>0.769896</v>
      </c>
      <c r="J2211" s="13" t="n">
        <v>0.576686</v>
      </c>
      <c r="K2211" s="13" t="n">
        <v>0.31145</v>
      </c>
      <c r="L2211" s="13" t="n">
        <v>0.231052</v>
      </c>
      <c r="M2211" s="13" t="n">
        <v>0.840983</v>
      </c>
      <c r="N2211" s="13" t="n">
        <v>0.796673</v>
      </c>
      <c r="O2211" s="9">
        <f>IF(C2211&lt;=1-Params!$B$4,0,MAX(0.1,ROUND(_xlfn.GAMMA.INV((C2211-(1-Params!$B$4))/Params!$B$4,Params!$B$5,Params!$B$6),1)))</f>
        <v/>
      </c>
      <c r="P2211" s="9">
        <f>IF(D2211&lt;=1-Params!$B$7,0,ROUND(_xlfn.GAMMA.INV((D2211-(1-Params!$B$7))/Params!$B$7,Params!$B$8,Params!$B$9),3))</f>
        <v/>
      </c>
      <c r="Q2211" s="9">
        <f>IF(E2211&lt;=1-Params!$B$4,0,MAX(0.1,ROUND(_xlfn.GAMMA.INV((E2211-(1-Params!$B$4))/Params!$B$4,Params!$B$5,Params!$B$6),1)))</f>
        <v/>
      </c>
      <c r="R2211" s="9">
        <f>IF(F2211&lt;=1-Params!$B$7,0,ROUND(_xlfn.GAMMA.INV((F2211-(1-Params!$B$7))/Params!$B$7,Params!$B$8,Params!$B$9),3))</f>
        <v/>
      </c>
      <c r="S2211" s="9">
        <f>IF(G2211&lt;=1-Params!$B$7,0,ROUND((Params!$B$10+Params!$B$11*G2211^Params!$B$12)*_xlfn.GAMMA.INV((G2211-(1-Params!$B$7))/Params!$B$7,Params!$B$8,Params!$B$9),3))</f>
        <v/>
      </c>
      <c r="T2211" s="9">
        <f>IF(H2211&lt;=1-Params!$B$4,0,MAX(0.1,ROUND((Params!$B$10+Params!$B$11*H2211^Params!$B$12)*_xlfn.GAMMA.INV((H2211-(1-Params!$B$4))/Params!$B$4,Params!$B$5,Params!$B$6),1)))</f>
        <v/>
      </c>
      <c r="U2211" s="9">
        <f>ROUND(_xlfn.NORM.INV(I2211,Params!$B$13,Params!$B$14),1)</f>
        <v/>
      </c>
      <c r="V2211" s="9">
        <f>ROUND(_xlfn.NORM.INV(J2211,Params!$B$15,Params!$B$16),2)</f>
        <v/>
      </c>
      <c r="W2211" s="9">
        <f>ROUND(_xlfn.NORM.INV(K2211,Params!$B$13,Params!$B$14),1)</f>
        <v/>
      </c>
      <c r="X2211" s="9">
        <f>ROUND(_xlfn.NORM.INV(L2211,Params!$B$15,Params!$B$16),2)</f>
        <v/>
      </c>
      <c r="Y2211" s="9">
        <f>ROUND(_xlfn.NORM.INV(M2211,Params!$B$15,Params!$B$16)+Params!$B$17+Params!$B$18*M2211,2)</f>
        <v/>
      </c>
      <c r="Z2211" s="9">
        <f>ROUND(_xlfn.NORM.INV(N2211,Params!$B$13,Params!$B$14)+Params!$B$17+Params!$B$18*N2211,1)</f>
        <v/>
      </c>
    </row>
    <row r="2212">
      <c r="A2212" s="11" t="n">
        <v>2211</v>
      </c>
      <c r="B2212" s="12">
        <f>INT((A2212-1)/122)+1</f>
        <v/>
      </c>
      <c r="C2212" s="13" t="n">
        <v>0.736661</v>
      </c>
      <c r="D2212" s="13" t="n">
        <v>0.515007</v>
      </c>
      <c r="E2212" s="13" t="n">
        <v>0.563809</v>
      </c>
      <c r="F2212" s="13" t="n">
        <v>0.92389</v>
      </c>
      <c r="G2212" s="13" t="n">
        <v>0.74534</v>
      </c>
      <c r="H2212" s="13" t="n">
        <v>0.627337</v>
      </c>
      <c r="I2212" s="13" t="n">
        <v>0.8081159999999999</v>
      </c>
      <c r="J2212" s="13" t="n">
        <v>0.879802</v>
      </c>
      <c r="K2212" s="13" t="n">
        <v>0.590013</v>
      </c>
      <c r="L2212" s="13" t="n">
        <v>0.28558</v>
      </c>
      <c r="M2212" s="13" t="n">
        <v>0.902666</v>
      </c>
      <c r="N2212" s="13" t="n">
        <v>0.499848</v>
      </c>
      <c r="O2212" s="9">
        <f>IF(C2212&lt;=1-Params!$B$4,0,MAX(0.1,ROUND(_xlfn.GAMMA.INV((C2212-(1-Params!$B$4))/Params!$B$4,Params!$B$5,Params!$B$6),1)))</f>
        <v/>
      </c>
      <c r="P2212" s="9">
        <f>IF(D2212&lt;=1-Params!$B$7,0,ROUND(_xlfn.GAMMA.INV((D2212-(1-Params!$B$7))/Params!$B$7,Params!$B$8,Params!$B$9),3))</f>
        <v/>
      </c>
      <c r="Q2212" s="9">
        <f>IF(E2212&lt;=1-Params!$B$4,0,MAX(0.1,ROUND(_xlfn.GAMMA.INV((E2212-(1-Params!$B$4))/Params!$B$4,Params!$B$5,Params!$B$6),1)))</f>
        <v/>
      </c>
      <c r="R2212" s="9">
        <f>IF(F2212&lt;=1-Params!$B$7,0,ROUND(_xlfn.GAMMA.INV((F2212-(1-Params!$B$7))/Params!$B$7,Params!$B$8,Params!$B$9),3))</f>
        <v/>
      </c>
      <c r="S2212" s="9">
        <f>IF(G2212&lt;=1-Params!$B$7,0,ROUND((Params!$B$10+Params!$B$11*G2212^Params!$B$12)*_xlfn.GAMMA.INV((G2212-(1-Params!$B$7))/Params!$B$7,Params!$B$8,Params!$B$9),3))</f>
        <v/>
      </c>
      <c r="T2212" s="9">
        <f>IF(H2212&lt;=1-Params!$B$4,0,MAX(0.1,ROUND((Params!$B$10+Params!$B$11*H2212^Params!$B$12)*_xlfn.GAMMA.INV((H2212-(1-Params!$B$4))/Params!$B$4,Params!$B$5,Params!$B$6),1)))</f>
        <v/>
      </c>
      <c r="U2212" s="9">
        <f>ROUND(_xlfn.NORM.INV(I2212,Params!$B$13,Params!$B$14),1)</f>
        <v/>
      </c>
      <c r="V2212" s="9">
        <f>ROUND(_xlfn.NORM.INV(J2212,Params!$B$15,Params!$B$16),2)</f>
        <v/>
      </c>
      <c r="W2212" s="9">
        <f>ROUND(_xlfn.NORM.INV(K2212,Params!$B$13,Params!$B$14),1)</f>
        <v/>
      </c>
      <c r="X2212" s="9">
        <f>ROUND(_xlfn.NORM.INV(L2212,Params!$B$15,Params!$B$16),2)</f>
        <v/>
      </c>
      <c r="Y2212" s="9">
        <f>ROUND(_xlfn.NORM.INV(M2212,Params!$B$15,Params!$B$16)+Params!$B$17+Params!$B$18*M2212,2)</f>
        <v/>
      </c>
      <c r="Z2212" s="9">
        <f>ROUND(_xlfn.NORM.INV(N2212,Params!$B$13,Params!$B$14)+Params!$B$17+Params!$B$18*N2212,1)</f>
        <v/>
      </c>
    </row>
    <row r="2213">
      <c r="A2213" s="11" t="n">
        <v>2212</v>
      </c>
      <c r="B2213" s="12">
        <f>INT((A2213-1)/122)+1</f>
        <v/>
      </c>
      <c r="C2213" s="13" t="n">
        <v>0.712884</v>
      </c>
      <c r="D2213" s="13" t="n">
        <v>0.809869</v>
      </c>
      <c r="E2213" s="13" t="n">
        <v>0.43845</v>
      </c>
      <c r="F2213" s="13" t="n">
        <v>0.764527</v>
      </c>
      <c r="G2213" s="13" t="n">
        <v>0.598366</v>
      </c>
      <c r="H2213" s="13" t="n">
        <v>0.382518</v>
      </c>
      <c r="I2213" s="13" t="n">
        <v>0.677267</v>
      </c>
      <c r="J2213" s="13" t="n">
        <v>0.742388</v>
      </c>
      <c r="K2213" s="13" t="n">
        <v>0.826211</v>
      </c>
      <c r="L2213" s="13" t="n">
        <v>0.464507</v>
      </c>
      <c r="M2213" s="13" t="n">
        <v>0.882956</v>
      </c>
      <c r="N2213" s="13" t="n">
        <v>0.649167</v>
      </c>
      <c r="O2213" s="9">
        <f>IF(C2213&lt;=1-Params!$B$4,0,MAX(0.1,ROUND(_xlfn.GAMMA.INV((C2213-(1-Params!$B$4))/Params!$B$4,Params!$B$5,Params!$B$6),1)))</f>
        <v/>
      </c>
      <c r="P2213" s="9">
        <f>IF(D2213&lt;=1-Params!$B$7,0,ROUND(_xlfn.GAMMA.INV((D2213-(1-Params!$B$7))/Params!$B$7,Params!$B$8,Params!$B$9),3))</f>
        <v/>
      </c>
      <c r="Q2213" s="9">
        <f>IF(E2213&lt;=1-Params!$B$4,0,MAX(0.1,ROUND(_xlfn.GAMMA.INV((E2213-(1-Params!$B$4))/Params!$B$4,Params!$B$5,Params!$B$6),1)))</f>
        <v/>
      </c>
      <c r="R2213" s="9">
        <f>IF(F2213&lt;=1-Params!$B$7,0,ROUND(_xlfn.GAMMA.INV((F2213-(1-Params!$B$7))/Params!$B$7,Params!$B$8,Params!$B$9),3))</f>
        <v/>
      </c>
      <c r="S2213" s="9">
        <f>IF(G2213&lt;=1-Params!$B$7,0,ROUND((Params!$B$10+Params!$B$11*G2213^Params!$B$12)*_xlfn.GAMMA.INV((G2213-(1-Params!$B$7))/Params!$B$7,Params!$B$8,Params!$B$9),3))</f>
        <v/>
      </c>
      <c r="T2213" s="9">
        <f>IF(H2213&lt;=1-Params!$B$4,0,MAX(0.1,ROUND((Params!$B$10+Params!$B$11*H2213^Params!$B$12)*_xlfn.GAMMA.INV((H2213-(1-Params!$B$4))/Params!$B$4,Params!$B$5,Params!$B$6),1)))</f>
        <v/>
      </c>
      <c r="U2213" s="9">
        <f>ROUND(_xlfn.NORM.INV(I2213,Params!$B$13,Params!$B$14),1)</f>
        <v/>
      </c>
      <c r="V2213" s="9">
        <f>ROUND(_xlfn.NORM.INV(J2213,Params!$B$15,Params!$B$16),2)</f>
        <v/>
      </c>
      <c r="W2213" s="9">
        <f>ROUND(_xlfn.NORM.INV(K2213,Params!$B$13,Params!$B$14),1)</f>
        <v/>
      </c>
      <c r="X2213" s="9">
        <f>ROUND(_xlfn.NORM.INV(L2213,Params!$B$15,Params!$B$16),2)</f>
        <v/>
      </c>
      <c r="Y2213" s="9">
        <f>ROUND(_xlfn.NORM.INV(M2213,Params!$B$15,Params!$B$16)+Params!$B$17+Params!$B$18*M2213,2)</f>
        <v/>
      </c>
      <c r="Z2213" s="9">
        <f>ROUND(_xlfn.NORM.INV(N2213,Params!$B$13,Params!$B$14)+Params!$B$17+Params!$B$18*N2213,1)</f>
        <v/>
      </c>
    </row>
    <row r="2214">
      <c r="A2214" s="11" t="n">
        <v>2213</v>
      </c>
      <c r="B2214" s="12">
        <f>INT((A2214-1)/122)+1</f>
        <v/>
      </c>
      <c r="C2214" s="13" t="n">
        <v>0.388981</v>
      </c>
      <c r="D2214" s="13" t="n">
        <v>0.693319</v>
      </c>
      <c r="E2214" s="13" t="n">
        <v>0.726162</v>
      </c>
      <c r="F2214" s="13" t="n">
        <v>0.027579</v>
      </c>
      <c r="G2214" s="13" t="n">
        <v>0.645744</v>
      </c>
      <c r="H2214" s="13" t="n">
        <v>0.424122</v>
      </c>
      <c r="I2214" s="13" t="n">
        <v>0.813845</v>
      </c>
      <c r="J2214" s="13" t="n">
        <v>0.768709</v>
      </c>
      <c r="K2214" s="13" t="n">
        <v>0.220907</v>
      </c>
      <c r="L2214" s="13" t="n">
        <v>0.677487</v>
      </c>
      <c r="M2214" s="13" t="n">
        <v>0.328043</v>
      </c>
      <c r="N2214" s="13" t="n">
        <v>0.92333</v>
      </c>
      <c r="O2214" s="9">
        <f>IF(C2214&lt;=1-Params!$B$4,0,MAX(0.1,ROUND(_xlfn.GAMMA.INV((C2214-(1-Params!$B$4))/Params!$B$4,Params!$B$5,Params!$B$6),1)))</f>
        <v/>
      </c>
      <c r="P2214" s="9">
        <f>IF(D2214&lt;=1-Params!$B$7,0,ROUND(_xlfn.GAMMA.INV((D2214-(1-Params!$B$7))/Params!$B$7,Params!$B$8,Params!$B$9),3))</f>
        <v/>
      </c>
      <c r="Q2214" s="9">
        <f>IF(E2214&lt;=1-Params!$B$4,0,MAX(0.1,ROUND(_xlfn.GAMMA.INV((E2214-(1-Params!$B$4))/Params!$B$4,Params!$B$5,Params!$B$6),1)))</f>
        <v/>
      </c>
      <c r="R2214" s="9">
        <f>IF(F2214&lt;=1-Params!$B$7,0,ROUND(_xlfn.GAMMA.INV((F2214-(1-Params!$B$7))/Params!$B$7,Params!$B$8,Params!$B$9),3))</f>
        <v/>
      </c>
      <c r="S2214" s="9">
        <f>IF(G2214&lt;=1-Params!$B$7,0,ROUND((Params!$B$10+Params!$B$11*G2214^Params!$B$12)*_xlfn.GAMMA.INV((G2214-(1-Params!$B$7))/Params!$B$7,Params!$B$8,Params!$B$9),3))</f>
        <v/>
      </c>
      <c r="T2214" s="9">
        <f>IF(H2214&lt;=1-Params!$B$4,0,MAX(0.1,ROUND((Params!$B$10+Params!$B$11*H2214^Params!$B$12)*_xlfn.GAMMA.INV((H2214-(1-Params!$B$4))/Params!$B$4,Params!$B$5,Params!$B$6),1)))</f>
        <v/>
      </c>
      <c r="U2214" s="9">
        <f>ROUND(_xlfn.NORM.INV(I2214,Params!$B$13,Params!$B$14),1)</f>
        <v/>
      </c>
      <c r="V2214" s="9">
        <f>ROUND(_xlfn.NORM.INV(J2214,Params!$B$15,Params!$B$16),2)</f>
        <v/>
      </c>
      <c r="W2214" s="9">
        <f>ROUND(_xlfn.NORM.INV(K2214,Params!$B$13,Params!$B$14),1)</f>
        <v/>
      </c>
      <c r="X2214" s="9">
        <f>ROUND(_xlfn.NORM.INV(L2214,Params!$B$15,Params!$B$16),2)</f>
        <v/>
      </c>
      <c r="Y2214" s="9">
        <f>ROUND(_xlfn.NORM.INV(M2214,Params!$B$15,Params!$B$16)+Params!$B$17+Params!$B$18*M2214,2)</f>
        <v/>
      </c>
      <c r="Z2214" s="9">
        <f>ROUND(_xlfn.NORM.INV(N2214,Params!$B$13,Params!$B$14)+Params!$B$17+Params!$B$18*N2214,1)</f>
        <v/>
      </c>
    </row>
    <row r="2215">
      <c r="A2215" s="11" t="n">
        <v>2214</v>
      </c>
      <c r="B2215" s="12">
        <f>INT((A2215-1)/122)+1</f>
        <v/>
      </c>
      <c r="C2215" s="13" t="n">
        <v>0.565476</v>
      </c>
      <c r="D2215" s="13" t="n">
        <v>0.536446</v>
      </c>
      <c r="E2215" s="13" t="n">
        <v>0.792799</v>
      </c>
      <c r="F2215" s="13" t="n">
        <v>0.63664</v>
      </c>
      <c r="G2215" s="13" t="n">
        <v>0.677673</v>
      </c>
      <c r="H2215" s="13" t="n">
        <v>0.303944</v>
      </c>
      <c r="I2215" s="13" t="n">
        <v>0.118112</v>
      </c>
      <c r="J2215" s="13" t="n">
        <v>0.58195</v>
      </c>
      <c r="K2215" s="13" t="n">
        <v>0.417436</v>
      </c>
      <c r="L2215" s="13" t="n">
        <v>0.85195</v>
      </c>
      <c r="M2215" s="13" t="n">
        <v>0.646185</v>
      </c>
      <c r="N2215" s="13" t="n">
        <v>0.970067</v>
      </c>
      <c r="O2215" s="9">
        <f>IF(C2215&lt;=1-Params!$B$4,0,MAX(0.1,ROUND(_xlfn.GAMMA.INV((C2215-(1-Params!$B$4))/Params!$B$4,Params!$B$5,Params!$B$6),1)))</f>
        <v/>
      </c>
      <c r="P2215" s="9">
        <f>IF(D2215&lt;=1-Params!$B$7,0,ROUND(_xlfn.GAMMA.INV((D2215-(1-Params!$B$7))/Params!$B$7,Params!$B$8,Params!$B$9),3))</f>
        <v/>
      </c>
      <c r="Q2215" s="9">
        <f>IF(E2215&lt;=1-Params!$B$4,0,MAX(0.1,ROUND(_xlfn.GAMMA.INV((E2215-(1-Params!$B$4))/Params!$B$4,Params!$B$5,Params!$B$6),1)))</f>
        <v/>
      </c>
      <c r="R2215" s="9">
        <f>IF(F2215&lt;=1-Params!$B$7,0,ROUND(_xlfn.GAMMA.INV((F2215-(1-Params!$B$7))/Params!$B$7,Params!$B$8,Params!$B$9),3))</f>
        <v/>
      </c>
      <c r="S2215" s="9">
        <f>IF(G2215&lt;=1-Params!$B$7,0,ROUND((Params!$B$10+Params!$B$11*G2215^Params!$B$12)*_xlfn.GAMMA.INV((G2215-(1-Params!$B$7))/Params!$B$7,Params!$B$8,Params!$B$9),3))</f>
        <v/>
      </c>
      <c r="T2215" s="9">
        <f>IF(H2215&lt;=1-Params!$B$4,0,MAX(0.1,ROUND((Params!$B$10+Params!$B$11*H2215^Params!$B$12)*_xlfn.GAMMA.INV((H2215-(1-Params!$B$4))/Params!$B$4,Params!$B$5,Params!$B$6),1)))</f>
        <v/>
      </c>
      <c r="U2215" s="9">
        <f>ROUND(_xlfn.NORM.INV(I2215,Params!$B$13,Params!$B$14),1)</f>
        <v/>
      </c>
      <c r="V2215" s="9">
        <f>ROUND(_xlfn.NORM.INV(J2215,Params!$B$15,Params!$B$16),2)</f>
        <v/>
      </c>
      <c r="W2215" s="9">
        <f>ROUND(_xlfn.NORM.INV(K2215,Params!$B$13,Params!$B$14),1)</f>
        <v/>
      </c>
      <c r="X2215" s="9">
        <f>ROUND(_xlfn.NORM.INV(L2215,Params!$B$15,Params!$B$16),2)</f>
        <v/>
      </c>
      <c r="Y2215" s="9">
        <f>ROUND(_xlfn.NORM.INV(M2215,Params!$B$15,Params!$B$16)+Params!$B$17+Params!$B$18*M2215,2)</f>
        <v/>
      </c>
      <c r="Z2215" s="9">
        <f>ROUND(_xlfn.NORM.INV(N2215,Params!$B$13,Params!$B$14)+Params!$B$17+Params!$B$18*N2215,1)</f>
        <v/>
      </c>
    </row>
    <row r="2216">
      <c r="A2216" s="11" t="n">
        <v>2215</v>
      </c>
      <c r="B2216" s="12">
        <f>INT((A2216-1)/122)+1</f>
        <v/>
      </c>
      <c r="C2216" s="13" t="n">
        <v>0.681553</v>
      </c>
      <c r="D2216" s="13" t="n">
        <v>0.09306200000000001</v>
      </c>
      <c r="E2216" s="13" t="n">
        <v>0.682801</v>
      </c>
      <c r="F2216" s="13" t="n">
        <v>0.881095</v>
      </c>
      <c r="G2216" s="13" t="n">
        <v>0.640805</v>
      </c>
      <c r="H2216" s="13" t="n">
        <v>0.7356239999999999</v>
      </c>
      <c r="I2216" s="13" t="n">
        <v>0.190739</v>
      </c>
      <c r="J2216" s="13" t="n">
        <v>0.303609</v>
      </c>
      <c r="K2216" s="13" t="n">
        <v>0.653104</v>
      </c>
      <c r="L2216" s="13" t="n">
        <v>0.376658</v>
      </c>
      <c r="M2216" s="13" t="n">
        <v>0.570014</v>
      </c>
      <c r="N2216" s="13" t="n">
        <v>0.985024</v>
      </c>
      <c r="O2216" s="9">
        <f>IF(C2216&lt;=1-Params!$B$4,0,MAX(0.1,ROUND(_xlfn.GAMMA.INV((C2216-(1-Params!$B$4))/Params!$B$4,Params!$B$5,Params!$B$6),1)))</f>
        <v/>
      </c>
      <c r="P2216" s="9">
        <f>IF(D2216&lt;=1-Params!$B$7,0,ROUND(_xlfn.GAMMA.INV((D2216-(1-Params!$B$7))/Params!$B$7,Params!$B$8,Params!$B$9),3))</f>
        <v/>
      </c>
      <c r="Q2216" s="9">
        <f>IF(E2216&lt;=1-Params!$B$4,0,MAX(0.1,ROUND(_xlfn.GAMMA.INV((E2216-(1-Params!$B$4))/Params!$B$4,Params!$B$5,Params!$B$6),1)))</f>
        <v/>
      </c>
      <c r="R2216" s="9">
        <f>IF(F2216&lt;=1-Params!$B$7,0,ROUND(_xlfn.GAMMA.INV((F2216-(1-Params!$B$7))/Params!$B$7,Params!$B$8,Params!$B$9),3))</f>
        <v/>
      </c>
      <c r="S2216" s="9">
        <f>IF(G2216&lt;=1-Params!$B$7,0,ROUND((Params!$B$10+Params!$B$11*G2216^Params!$B$12)*_xlfn.GAMMA.INV((G2216-(1-Params!$B$7))/Params!$B$7,Params!$B$8,Params!$B$9),3))</f>
        <v/>
      </c>
      <c r="T2216" s="9">
        <f>IF(H2216&lt;=1-Params!$B$4,0,MAX(0.1,ROUND((Params!$B$10+Params!$B$11*H2216^Params!$B$12)*_xlfn.GAMMA.INV((H2216-(1-Params!$B$4))/Params!$B$4,Params!$B$5,Params!$B$6),1)))</f>
        <v/>
      </c>
      <c r="U2216" s="9">
        <f>ROUND(_xlfn.NORM.INV(I2216,Params!$B$13,Params!$B$14),1)</f>
        <v/>
      </c>
      <c r="V2216" s="9">
        <f>ROUND(_xlfn.NORM.INV(J2216,Params!$B$15,Params!$B$16),2)</f>
        <v/>
      </c>
      <c r="W2216" s="9">
        <f>ROUND(_xlfn.NORM.INV(K2216,Params!$B$13,Params!$B$14),1)</f>
        <v/>
      </c>
      <c r="X2216" s="9">
        <f>ROUND(_xlfn.NORM.INV(L2216,Params!$B$15,Params!$B$16),2)</f>
        <v/>
      </c>
      <c r="Y2216" s="9">
        <f>ROUND(_xlfn.NORM.INV(M2216,Params!$B$15,Params!$B$16)+Params!$B$17+Params!$B$18*M2216,2)</f>
        <v/>
      </c>
      <c r="Z2216" s="9">
        <f>ROUND(_xlfn.NORM.INV(N2216,Params!$B$13,Params!$B$14)+Params!$B$17+Params!$B$18*N2216,1)</f>
        <v/>
      </c>
    </row>
    <row r="2217">
      <c r="A2217" s="11" t="n">
        <v>2216</v>
      </c>
      <c r="B2217" s="12">
        <f>INT((A2217-1)/122)+1</f>
        <v/>
      </c>
      <c r="C2217" s="13" t="n">
        <v>0.386918</v>
      </c>
      <c r="D2217" s="13" t="n">
        <v>0.189301</v>
      </c>
      <c r="E2217" s="13" t="n">
        <v>0.759302</v>
      </c>
      <c r="F2217" s="13" t="n">
        <v>0.556991</v>
      </c>
      <c r="G2217" s="13" t="n">
        <v>0.8534659999999999</v>
      </c>
      <c r="H2217" s="13" t="n">
        <v>0.812986</v>
      </c>
      <c r="I2217" s="13" t="n">
        <v>0.135725</v>
      </c>
      <c r="J2217" s="13" t="n">
        <v>0.268363</v>
      </c>
      <c r="K2217" s="13" t="n">
        <v>0.932119</v>
      </c>
      <c r="L2217" s="13" t="n">
        <v>0.474105</v>
      </c>
      <c r="M2217" s="13" t="n">
        <v>0.862187</v>
      </c>
      <c r="N2217" s="13" t="n">
        <v>0.880964</v>
      </c>
      <c r="O2217" s="9">
        <f>IF(C2217&lt;=1-Params!$B$4,0,MAX(0.1,ROUND(_xlfn.GAMMA.INV((C2217-(1-Params!$B$4))/Params!$B$4,Params!$B$5,Params!$B$6),1)))</f>
        <v/>
      </c>
      <c r="P2217" s="9">
        <f>IF(D2217&lt;=1-Params!$B$7,0,ROUND(_xlfn.GAMMA.INV((D2217-(1-Params!$B$7))/Params!$B$7,Params!$B$8,Params!$B$9),3))</f>
        <v/>
      </c>
      <c r="Q2217" s="9">
        <f>IF(E2217&lt;=1-Params!$B$4,0,MAX(0.1,ROUND(_xlfn.GAMMA.INV((E2217-(1-Params!$B$4))/Params!$B$4,Params!$B$5,Params!$B$6),1)))</f>
        <v/>
      </c>
      <c r="R2217" s="9">
        <f>IF(F2217&lt;=1-Params!$B$7,0,ROUND(_xlfn.GAMMA.INV((F2217-(1-Params!$B$7))/Params!$B$7,Params!$B$8,Params!$B$9),3))</f>
        <v/>
      </c>
      <c r="S2217" s="9">
        <f>IF(G2217&lt;=1-Params!$B$7,0,ROUND((Params!$B$10+Params!$B$11*G2217^Params!$B$12)*_xlfn.GAMMA.INV((G2217-(1-Params!$B$7))/Params!$B$7,Params!$B$8,Params!$B$9),3))</f>
        <v/>
      </c>
      <c r="T2217" s="9">
        <f>IF(H2217&lt;=1-Params!$B$4,0,MAX(0.1,ROUND((Params!$B$10+Params!$B$11*H2217^Params!$B$12)*_xlfn.GAMMA.INV((H2217-(1-Params!$B$4))/Params!$B$4,Params!$B$5,Params!$B$6),1)))</f>
        <v/>
      </c>
      <c r="U2217" s="9">
        <f>ROUND(_xlfn.NORM.INV(I2217,Params!$B$13,Params!$B$14),1)</f>
        <v/>
      </c>
      <c r="V2217" s="9">
        <f>ROUND(_xlfn.NORM.INV(J2217,Params!$B$15,Params!$B$16),2)</f>
        <v/>
      </c>
      <c r="W2217" s="9">
        <f>ROUND(_xlfn.NORM.INV(K2217,Params!$B$13,Params!$B$14),1)</f>
        <v/>
      </c>
      <c r="X2217" s="9">
        <f>ROUND(_xlfn.NORM.INV(L2217,Params!$B$15,Params!$B$16),2)</f>
        <v/>
      </c>
      <c r="Y2217" s="9">
        <f>ROUND(_xlfn.NORM.INV(M2217,Params!$B$15,Params!$B$16)+Params!$B$17+Params!$B$18*M2217,2)</f>
        <v/>
      </c>
      <c r="Z2217" s="9">
        <f>ROUND(_xlfn.NORM.INV(N2217,Params!$B$13,Params!$B$14)+Params!$B$17+Params!$B$18*N2217,1)</f>
        <v/>
      </c>
    </row>
    <row r="2218">
      <c r="A2218" s="11" t="n">
        <v>2217</v>
      </c>
      <c r="B2218" s="12">
        <f>INT((A2218-1)/122)+1</f>
        <v/>
      </c>
      <c r="C2218" s="13" t="n">
        <v>0.146971</v>
      </c>
      <c r="D2218" s="13" t="n">
        <v>0.06672500000000001</v>
      </c>
      <c r="E2218" s="13" t="n">
        <v>0.657052</v>
      </c>
      <c r="F2218" s="13" t="n">
        <v>0.704302</v>
      </c>
      <c r="G2218" s="13" t="n">
        <v>0.200345</v>
      </c>
      <c r="H2218" s="13" t="n">
        <v>0.147533</v>
      </c>
      <c r="I2218" s="13" t="n">
        <v>0.66349</v>
      </c>
      <c r="J2218" s="13" t="n">
        <v>0.053767</v>
      </c>
      <c r="K2218" s="13" t="n">
        <v>0.976388</v>
      </c>
      <c r="L2218" s="13" t="n">
        <v>0.735899</v>
      </c>
      <c r="M2218" s="13" t="n">
        <v>0.436251</v>
      </c>
      <c r="N2218" s="13" t="n">
        <v>0.800189</v>
      </c>
      <c r="O2218" s="9">
        <f>IF(C2218&lt;=1-Params!$B$4,0,MAX(0.1,ROUND(_xlfn.GAMMA.INV((C2218-(1-Params!$B$4))/Params!$B$4,Params!$B$5,Params!$B$6),1)))</f>
        <v/>
      </c>
      <c r="P2218" s="9">
        <f>IF(D2218&lt;=1-Params!$B$7,0,ROUND(_xlfn.GAMMA.INV((D2218-(1-Params!$B$7))/Params!$B$7,Params!$B$8,Params!$B$9),3))</f>
        <v/>
      </c>
      <c r="Q2218" s="9">
        <f>IF(E2218&lt;=1-Params!$B$4,0,MAX(0.1,ROUND(_xlfn.GAMMA.INV((E2218-(1-Params!$B$4))/Params!$B$4,Params!$B$5,Params!$B$6),1)))</f>
        <v/>
      </c>
      <c r="R2218" s="9">
        <f>IF(F2218&lt;=1-Params!$B$7,0,ROUND(_xlfn.GAMMA.INV((F2218-(1-Params!$B$7))/Params!$B$7,Params!$B$8,Params!$B$9),3))</f>
        <v/>
      </c>
      <c r="S2218" s="9">
        <f>IF(G2218&lt;=1-Params!$B$7,0,ROUND((Params!$B$10+Params!$B$11*G2218^Params!$B$12)*_xlfn.GAMMA.INV((G2218-(1-Params!$B$7))/Params!$B$7,Params!$B$8,Params!$B$9),3))</f>
        <v/>
      </c>
      <c r="T2218" s="9">
        <f>IF(H2218&lt;=1-Params!$B$4,0,MAX(0.1,ROUND((Params!$B$10+Params!$B$11*H2218^Params!$B$12)*_xlfn.GAMMA.INV((H2218-(1-Params!$B$4))/Params!$B$4,Params!$B$5,Params!$B$6),1)))</f>
        <v/>
      </c>
      <c r="U2218" s="9">
        <f>ROUND(_xlfn.NORM.INV(I2218,Params!$B$13,Params!$B$14),1)</f>
        <v/>
      </c>
      <c r="V2218" s="9">
        <f>ROUND(_xlfn.NORM.INV(J2218,Params!$B$15,Params!$B$16),2)</f>
        <v/>
      </c>
      <c r="W2218" s="9">
        <f>ROUND(_xlfn.NORM.INV(K2218,Params!$B$13,Params!$B$14),1)</f>
        <v/>
      </c>
      <c r="X2218" s="9">
        <f>ROUND(_xlfn.NORM.INV(L2218,Params!$B$15,Params!$B$16),2)</f>
        <v/>
      </c>
      <c r="Y2218" s="9">
        <f>ROUND(_xlfn.NORM.INV(M2218,Params!$B$15,Params!$B$16)+Params!$B$17+Params!$B$18*M2218,2)</f>
        <v/>
      </c>
      <c r="Z2218" s="9">
        <f>ROUND(_xlfn.NORM.INV(N2218,Params!$B$13,Params!$B$14)+Params!$B$17+Params!$B$18*N2218,1)</f>
        <v/>
      </c>
    </row>
    <row r="2219">
      <c r="A2219" s="11" t="n">
        <v>2218</v>
      </c>
      <c r="B2219" s="12">
        <f>INT((A2219-1)/122)+1</f>
        <v/>
      </c>
      <c r="C2219" s="13" t="n">
        <v>0.15107</v>
      </c>
      <c r="D2219" s="13" t="n">
        <v>0.708804</v>
      </c>
      <c r="E2219" s="13" t="n">
        <v>0.7893790000000001</v>
      </c>
      <c r="F2219" s="13" t="n">
        <v>0.930759</v>
      </c>
      <c r="G2219" s="13" t="n">
        <v>0.181347</v>
      </c>
      <c r="H2219" s="13" t="n">
        <v>0.822891</v>
      </c>
      <c r="I2219" s="13" t="n">
        <v>0.819122</v>
      </c>
      <c r="J2219" s="13" t="n">
        <v>0.077336</v>
      </c>
      <c r="K2219" s="13" t="n">
        <v>0.831098</v>
      </c>
      <c r="L2219" s="13" t="n">
        <v>0.975631</v>
      </c>
      <c r="M2219" s="13" t="n">
        <v>0.616771</v>
      </c>
      <c r="N2219" s="13" t="n">
        <v>0.462577</v>
      </c>
      <c r="O2219" s="9">
        <f>IF(C2219&lt;=1-Params!$B$4,0,MAX(0.1,ROUND(_xlfn.GAMMA.INV((C2219-(1-Params!$B$4))/Params!$B$4,Params!$B$5,Params!$B$6),1)))</f>
        <v/>
      </c>
      <c r="P2219" s="9">
        <f>IF(D2219&lt;=1-Params!$B$7,0,ROUND(_xlfn.GAMMA.INV((D2219-(1-Params!$B$7))/Params!$B$7,Params!$B$8,Params!$B$9),3))</f>
        <v/>
      </c>
      <c r="Q2219" s="9">
        <f>IF(E2219&lt;=1-Params!$B$4,0,MAX(0.1,ROUND(_xlfn.GAMMA.INV((E2219-(1-Params!$B$4))/Params!$B$4,Params!$B$5,Params!$B$6),1)))</f>
        <v/>
      </c>
      <c r="R2219" s="9">
        <f>IF(F2219&lt;=1-Params!$B$7,0,ROUND(_xlfn.GAMMA.INV((F2219-(1-Params!$B$7))/Params!$B$7,Params!$B$8,Params!$B$9),3))</f>
        <v/>
      </c>
      <c r="S2219" s="9">
        <f>IF(G2219&lt;=1-Params!$B$7,0,ROUND((Params!$B$10+Params!$B$11*G2219^Params!$B$12)*_xlfn.GAMMA.INV((G2219-(1-Params!$B$7))/Params!$B$7,Params!$B$8,Params!$B$9),3))</f>
        <v/>
      </c>
      <c r="T2219" s="9">
        <f>IF(H2219&lt;=1-Params!$B$4,0,MAX(0.1,ROUND((Params!$B$10+Params!$B$11*H2219^Params!$B$12)*_xlfn.GAMMA.INV((H2219-(1-Params!$B$4))/Params!$B$4,Params!$B$5,Params!$B$6),1)))</f>
        <v/>
      </c>
      <c r="U2219" s="9">
        <f>ROUND(_xlfn.NORM.INV(I2219,Params!$B$13,Params!$B$14),1)</f>
        <v/>
      </c>
      <c r="V2219" s="9">
        <f>ROUND(_xlfn.NORM.INV(J2219,Params!$B$15,Params!$B$16),2)</f>
        <v/>
      </c>
      <c r="W2219" s="9">
        <f>ROUND(_xlfn.NORM.INV(K2219,Params!$B$13,Params!$B$14),1)</f>
        <v/>
      </c>
      <c r="X2219" s="9">
        <f>ROUND(_xlfn.NORM.INV(L2219,Params!$B$15,Params!$B$16),2)</f>
        <v/>
      </c>
      <c r="Y2219" s="9">
        <f>ROUND(_xlfn.NORM.INV(M2219,Params!$B$15,Params!$B$16)+Params!$B$17+Params!$B$18*M2219,2)</f>
        <v/>
      </c>
      <c r="Z2219" s="9">
        <f>ROUND(_xlfn.NORM.INV(N2219,Params!$B$13,Params!$B$14)+Params!$B$17+Params!$B$18*N2219,1)</f>
        <v/>
      </c>
    </row>
    <row r="2220">
      <c r="A2220" s="11" t="n">
        <v>2219</v>
      </c>
      <c r="B2220" s="12">
        <f>INT((A2220-1)/122)+1</f>
        <v/>
      </c>
      <c r="C2220" s="13" t="n">
        <v>0.003324</v>
      </c>
      <c r="D2220" s="13" t="n">
        <v>0.290831</v>
      </c>
      <c r="E2220" s="13" t="n">
        <v>0.66587</v>
      </c>
      <c r="F2220" s="13" t="n">
        <v>0.731225</v>
      </c>
      <c r="G2220" s="13" t="n">
        <v>0.150898</v>
      </c>
      <c r="H2220" s="13" t="n">
        <v>0.717863</v>
      </c>
      <c r="I2220" s="13" t="n">
        <v>0.58547</v>
      </c>
      <c r="J2220" s="13" t="n">
        <v>0.197632</v>
      </c>
      <c r="K2220" s="13" t="n">
        <v>0.053404</v>
      </c>
      <c r="L2220" s="13" t="n">
        <v>0.9397219999999999</v>
      </c>
      <c r="M2220" s="13" t="n">
        <v>0.143921</v>
      </c>
      <c r="N2220" s="13" t="n">
        <v>0.610091</v>
      </c>
      <c r="O2220" s="9">
        <f>IF(C2220&lt;=1-Params!$B$4,0,MAX(0.1,ROUND(_xlfn.GAMMA.INV((C2220-(1-Params!$B$4))/Params!$B$4,Params!$B$5,Params!$B$6),1)))</f>
        <v/>
      </c>
      <c r="P2220" s="9">
        <f>IF(D2220&lt;=1-Params!$B$7,0,ROUND(_xlfn.GAMMA.INV((D2220-(1-Params!$B$7))/Params!$B$7,Params!$B$8,Params!$B$9),3))</f>
        <v/>
      </c>
      <c r="Q2220" s="9">
        <f>IF(E2220&lt;=1-Params!$B$4,0,MAX(0.1,ROUND(_xlfn.GAMMA.INV((E2220-(1-Params!$B$4))/Params!$B$4,Params!$B$5,Params!$B$6),1)))</f>
        <v/>
      </c>
      <c r="R2220" s="9">
        <f>IF(F2220&lt;=1-Params!$B$7,0,ROUND(_xlfn.GAMMA.INV((F2220-(1-Params!$B$7))/Params!$B$7,Params!$B$8,Params!$B$9),3))</f>
        <v/>
      </c>
      <c r="S2220" s="9">
        <f>IF(G2220&lt;=1-Params!$B$7,0,ROUND((Params!$B$10+Params!$B$11*G2220^Params!$B$12)*_xlfn.GAMMA.INV((G2220-(1-Params!$B$7))/Params!$B$7,Params!$B$8,Params!$B$9),3))</f>
        <v/>
      </c>
      <c r="T2220" s="9">
        <f>IF(H2220&lt;=1-Params!$B$4,0,MAX(0.1,ROUND((Params!$B$10+Params!$B$11*H2220^Params!$B$12)*_xlfn.GAMMA.INV((H2220-(1-Params!$B$4))/Params!$B$4,Params!$B$5,Params!$B$6),1)))</f>
        <v/>
      </c>
      <c r="U2220" s="9">
        <f>ROUND(_xlfn.NORM.INV(I2220,Params!$B$13,Params!$B$14),1)</f>
        <v/>
      </c>
      <c r="V2220" s="9">
        <f>ROUND(_xlfn.NORM.INV(J2220,Params!$B$15,Params!$B$16),2)</f>
        <v/>
      </c>
      <c r="W2220" s="9">
        <f>ROUND(_xlfn.NORM.INV(K2220,Params!$B$13,Params!$B$14),1)</f>
        <v/>
      </c>
      <c r="X2220" s="9">
        <f>ROUND(_xlfn.NORM.INV(L2220,Params!$B$15,Params!$B$16),2)</f>
        <v/>
      </c>
      <c r="Y2220" s="9">
        <f>ROUND(_xlfn.NORM.INV(M2220,Params!$B$15,Params!$B$16)+Params!$B$17+Params!$B$18*M2220,2)</f>
        <v/>
      </c>
      <c r="Z2220" s="9">
        <f>ROUND(_xlfn.NORM.INV(N2220,Params!$B$13,Params!$B$14)+Params!$B$17+Params!$B$18*N2220,1)</f>
        <v/>
      </c>
    </row>
    <row r="2221">
      <c r="A2221" s="11" t="n">
        <v>2220</v>
      </c>
      <c r="B2221" s="12">
        <f>INT((A2221-1)/122)+1</f>
        <v/>
      </c>
      <c r="C2221" s="13" t="n">
        <v>0.010334</v>
      </c>
      <c r="D2221" s="13" t="n">
        <v>0.209796</v>
      </c>
      <c r="E2221" s="13" t="n">
        <v>0.875359</v>
      </c>
      <c r="F2221" s="13" t="n">
        <v>0.460653</v>
      </c>
      <c r="G2221" s="13" t="n">
        <v>0.235865</v>
      </c>
      <c r="H2221" s="13" t="n">
        <v>0.716037</v>
      </c>
      <c r="I2221" s="13" t="n">
        <v>0.719164</v>
      </c>
      <c r="J2221" s="13" t="n">
        <v>0.505972</v>
      </c>
      <c r="K2221" s="13" t="n">
        <v>0.1039</v>
      </c>
      <c r="L2221" s="13" t="n">
        <v>0.724436</v>
      </c>
      <c r="M2221" s="13" t="n">
        <v>0.374801</v>
      </c>
      <c r="N2221" s="13" t="n">
        <v>0.8170500000000001</v>
      </c>
      <c r="O2221" s="9">
        <f>IF(C2221&lt;=1-Params!$B$4,0,MAX(0.1,ROUND(_xlfn.GAMMA.INV((C2221-(1-Params!$B$4))/Params!$B$4,Params!$B$5,Params!$B$6),1)))</f>
        <v/>
      </c>
      <c r="P2221" s="9">
        <f>IF(D2221&lt;=1-Params!$B$7,0,ROUND(_xlfn.GAMMA.INV((D2221-(1-Params!$B$7))/Params!$B$7,Params!$B$8,Params!$B$9),3))</f>
        <v/>
      </c>
      <c r="Q2221" s="9">
        <f>IF(E2221&lt;=1-Params!$B$4,0,MAX(0.1,ROUND(_xlfn.GAMMA.INV((E2221-(1-Params!$B$4))/Params!$B$4,Params!$B$5,Params!$B$6),1)))</f>
        <v/>
      </c>
      <c r="R2221" s="9">
        <f>IF(F2221&lt;=1-Params!$B$7,0,ROUND(_xlfn.GAMMA.INV((F2221-(1-Params!$B$7))/Params!$B$7,Params!$B$8,Params!$B$9),3))</f>
        <v/>
      </c>
      <c r="S2221" s="9">
        <f>IF(G2221&lt;=1-Params!$B$7,0,ROUND((Params!$B$10+Params!$B$11*G2221^Params!$B$12)*_xlfn.GAMMA.INV((G2221-(1-Params!$B$7))/Params!$B$7,Params!$B$8,Params!$B$9),3))</f>
        <v/>
      </c>
      <c r="T2221" s="9">
        <f>IF(H2221&lt;=1-Params!$B$4,0,MAX(0.1,ROUND((Params!$B$10+Params!$B$11*H2221^Params!$B$12)*_xlfn.GAMMA.INV((H2221-(1-Params!$B$4))/Params!$B$4,Params!$B$5,Params!$B$6),1)))</f>
        <v/>
      </c>
      <c r="U2221" s="9">
        <f>ROUND(_xlfn.NORM.INV(I2221,Params!$B$13,Params!$B$14),1)</f>
        <v/>
      </c>
      <c r="V2221" s="9">
        <f>ROUND(_xlfn.NORM.INV(J2221,Params!$B$15,Params!$B$16),2)</f>
        <v/>
      </c>
      <c r="W2221" s="9">
        <f>ROUND(_xlfn.NORM.INV(K2221,Params!$B$13,Params!$B$14),1)</f>
        <v/>
      </c>
      <c r="X2221" s="9">
        <f>ROUND(_xlfn.NORM.INV(L2221,Params!$B$15,Params!$B$16),2)</f>
        <v/>
      </c>
      <c r="Y2221" s="9">
        <f>ROUND(_xlfn.NORM.INV(M2221,Params!$B$15,Params!$B$16)+Params!$B$17+Params!$B$18*M2221,2)</f>
        <v/>
      </c>
      <c r="Z2221" s="9">
        <f>ROUND(_xlfn.NORM.INV(N2221,Params!$B$13,Params!$B$14)+Params!$B$17+Params!$B$18*N2221,1)</f>
        <v/>
      </c>
    </row>
    <row r="2222">
      <c r="A2222" s="11" t="n">
        <v>2221</v>
      </c>
      <c r="B2222" s="12">
        <f>INT((A2222-1)/122)+1</f>
        <v/>
      </c>
      <c r="C2222" s="13" t="n">
        <v>0.007396</v>
      </c>
      <c r="D2222" s="13" t="n">
        <v>0.163031</v>
      </c>
      <c r="E2222" s="13" t="n">
        <v>0.885509</v>
      </c>
      <c r="F2222" s="13" t="n">
        <v>0.398097</v>
      </c>
      <c r="G2222" s="13" t="n">
        <v>0.736673</v>
      </c>
      <c r="H2222" s="13" t="n">
        <v>0.64437</v>
      </c>
      <c r="I2222" s="13" t="n">
        <v>0.960421</v>
      </c>
      <c r="J2222" s="13" t="n">
        <v>0.869377</v>
      </c>
      <c r="K2222" s="13" t="n">
        <v>0.58912</v>
      </c>
      <c r="L2222" s="13" t="n">
        <v>0.806579</v>
      </c>
      <c r="M2222" s="13" t="n">
        <v>0.657879</v>
      </c>
      <c r="N2222" s="13" t="n">
        <v>0.362192</v>
      </c>
      <c r="O2222" s="9">
        <f>IF(C2222&lt;=1-Params!$B$4,0,MAX(0.1,ROUND(_xlfn.GAMMA.INV((C2222-(1-Params!$B$4))/Params!$B$4,Params!$B$5,Params!$B$6),1)))</f>
        <v/>
      </c>
      <c r="P2222" s="9">
        <f>IF(D2222&lt;=1-Params!$B$7,0,ROUND(_xlfn.GAMMA.INV((D2222-(1-Params!$B$7))/Params!$B$7,Params!$B$8,Params!$B$9),3))</f>
        <v/>
      </c>
      <c r="Q2222" s="9">
        <f>IF(E2222&lt;=1-Params!$B$4,0,MAX(0.1,ROUND(_xlfn.GAMMA.INV((E2222-(1-Params!$B$4))/Params!$B$4,Params!$B$5,Params!$B$6),1)))</f>
        <v/>
      </c>
      <c r="R2222" s="9">
        <f>IF(F2222&lt;=1-Params!$B$7,0,ROUND(_xlfn.GAMMA.INV((F2222-(1-Params!$B$7))/Params!$B$7,Params!$B$8,Params!$B$9),3))</f>
        <v/>
      </c>
      <c r="S2222" s="9">
        <f>IF(G2222&lt;=1-Params!$B$7,0,ROUND((Params!$B$10+Params!$B$11*G2222^Params!$B$12)*_xlfn.GAMMA.INV((G2222-(1-Params!$B$7))/Params!$B$7,Params!$B$8,Params!$B$9),3))</f>
        <v/>
      </c>
      <c r="T2222" s="9">
        <f>IF(H2222&lt;=1-Params!$B$4,0,MAX(0.1,ROUND((Params!$B$10+Params!$B$11*H2222^Params!$B$12)*_xlfn.GAMMA.INV((H2222-(1-Params!$B$4))/Params!$B$4,Params!$B$5,Params!$B$6),1)))</f>
        <v/>
      </c>
      <c r="U2222" s="9">
        <f>ROUND(_xlfn.NORM.INV(I2222,Params!$B$13,Params!$B$14),1)</f>
        <v/>
      </c>
      <c r="V2222" s="9">
        <f>ROUND(_xlfn.NORM.INV(J2222,Params!$B$15,Params!$B$16),2)</f>
        <v/>
      </c>
      <c r="W2222" s="9">
        <f>ROUND(_xlfn.NORM.INV(K2222,Params!$B$13,Params!$B$14),1)</f>
        <v/>
      </c>
      <c r="X2222" s="9">
        <f>ROUND(_xlfn.NORM.INV(L2222,Params!$B$15,Params!$B$16),2)</f>
        <v/>
      </c>
      <c r="Y2222" s="9">
        <f>ROUND(_xlfn.NORM.INV(M2222,Params!$B$15,Params!$B$16)+Params!$B$17+Params!$B$18*M2222,2)</f>
        <v/>
      </c>
      <c r="Z2222" s="9">
        <f>ROUND(_xlfn.NORM.INV(N2222,Params!$B$13,Params!$B$14)+Params!$B$17+Params!$B$18*N2222,1)</f>
        <v/>
      </c>
    </row>
    <row r="2223">
      <c r="A2223" s="11" t="n">
        <v>2222</v>
      </c>
      <c r="B2223" s="12">
        <f>INT((A2223-1)/122)+1</f>
        <v/>
      </c>
      <c r="C2223" s="13" t="n">
        <v>0.635189</v>
      </c>
      <c r="D2223" s="13" t="n">
        <v>0.595083</v>
      </c>
      <c r="E2223" s="13" t="n">
        <v>0.562576</v>
      </c>
      <c r="F2223" s="13" t="n">
        <v>0.27787</v>
      </c>
      <c r="G2223" s="13" t="n">
        <v>0.890154</v>
      </c>
      <c r="H2223" s="13" t="n">
        <v>0.771498</v>
      </c>
      <c r="I2223" s="13" t="n">
        <v>0.915883</v>
      </c>
      <c r="J2223" s="13" t="n">
        <v>0.969649</v>
      </c>
      <c r="K2223" s="13" t="n">
        <v>0.54192</v>
      </c>
      <c r="L2223" s="13" t="n">
        <v>0.5577029999999999</v>
      </c>
      <c r="M2223" s="13" t="n">
        <v>0.457996</v>
      </c>
      <c r="N2223" s="13" t="n">
        <v>0.527695</v>
      </c>
      <c r="O2223" s="9">
        <f>IF(C2223&lt;=1-Params!$B$4,0,MAX(0.1,ROUND(_xlfn.GAMMA.INV((C2223-(1-Params!$B$4))/Params!$B$4,Params!$B$5,Params!$B$6),1)))</f>
        <v/>
      </c>
      <c r="P2223" s="9">
        <f>IF(D2223&lt;=1-Params!$B$7,0,ROUND(_xlfn.GAMMA.INV((D2223-(1-Params!$B$7))/Params!$B$7,Params!$B$8,Params!$B$9),3))</f>
        <v/>
      </c>
      <c r="Q2223" s="9">
        <f>IF(E2223&lt;=1-Params!$B$4,0,MAX(0.1,ROUND(_xlfn.GAMMA.INV((E2223-(1-Params!$B$4))/Params!$B$4,Params!$B$5,Params!$B$6),1)))</f>
        <v/>
      </c>
      <c r="R2223" s="9">
        <f>IF(F2223&lt;=1-Params!$B$7,0,ROUND(_xlfn.GAMMA.INV((F2223-(1-Params!$B$7))/Params!$B$7,Params!$B$8,Params!$B$9),3))</f>
        <v/>
      </c>
      <c r="S2223" s="9">
        <f>IF(G2223&lt;=1-Params!$B$7,0,ROUND((Params!$B$10+Params!$B$11*G2223^Params!$B$12)*_xlfn.GAMMA.INV((G2223-(1-Params!$B$7))/Params!$B$7,Params!$B$8,Params!$B$9),3))</f>
        <v/>
      </c>
      <c r="T2223" s="9">
        <f>IF(H2223&lt;=1-Params!$B$4,0,MAX(0.1,ROUND((Params!$B$10+Params!$B$11*H2223^Params!$B$12)*_xlfn.GAMMA.INV((H2223-(1-Params!$B$4))/Params!$B$4,Params!$B$5,Params!$B$6),1)))</f>
        <v/>
      </c>
      <c r="U2223" s="9">
        <f>ROUND(_xlfn.NORM.INV(I2223,Params!$B$13,Params!$B$14),1)</f>
        <v/>
      </c>
      <c r="V2223" s="9">
        <f>ROUND(_xlfn.NORM.INV(J2223,Params!$B$15,Params!$B$16),2)</f>
        <v/>
      </c>
      <c r="W2223" s="9">
        <f>ROUND(_xlfn.NORM.INV(K2223,Params!$B$13,Params!$B$14),1)</f>
        <v/>
      </c>
      <c r="X2223" s="9">
        <f>ROUND(_xlfn.NORM.INV(L2223,Params!$B$15,Params!$B$16),2)</f>
        <v/>
      </c>
      <c r="Y2223" s="9">
        <f>ROUND(_xlfn.NORM.INV(M2223,Params!$B$15,Params!$B$16)+Params!$B$17+Params!$B$18*M2223,2)</f>
        <v/>
      </c>
      <c r="Z2223" s="9">
        <f>ROUND(_xlfn.NORM.INV(N2223,Params!$B$13,Params!$B$14)+Params!$B$17+Params!$B$18*N2223,1)</f>
        <v/>
      </c>
    </row>
    <row r="2224">
      <c r="A2224" s="11" t="n">
        <v>2223</v>
      </c>
      <c r="B2224" s="12">
        <f>INT((A2224-1)/122)+1</f>
        <v/>
      </c>
      <c r="C2224" s="13" t="n">
        <v>0.639204</v>
      </c>
      <c r="D2224" s="13" t="n">
        <v>0.587805</v>
      </c>
      <c r="E2224" s="13" t="n">
        <v>0.052395</v>
      </c>
      <c r="F2224" s="13" t="n">
        <v>0.474509</v>
      </c>
      <c r="G2224" s="13" t="n">
        <v>0.69381</v>
      </c>
      <c r="H2224" s="13" t="n">
        <v>0.322345</v>
      </c>
      <c r="I2224" s="13" t="n">
        <v>0.964568</v>
      </c>
      <c r="J2224" s="13" t="n">
        <v>0.9117189999999999</v>
      </c>
      <c r="K2224" s="13" t="n">
        <v>0.7777809999999999</v>
      </c>
      <c r="L2224" s="13" t="n">
        <v>0.601615</v>
      </c>
      <c r="M2224" s="13" t="n">
        <v>0.229698</v>
      </c>
      <c r="N2224" s="13" t="n">
        <v>0.54061</v>
      </c>
      <c r="O2224" s="9">
        <f>IF(C2224&lt;=1-Params!$B$4,0,MAX(0.1,ROUND(_xlfn.GAMMA.INV((C2224-(1-Params!$B$4))/Params!$B$4,Params!$B$5,Params!$B$6),1)))</f>
        <v/>
      </c>
      <c r="P2224" s="9">
        <f>IF(D2224&lt;=1-Params!$B$7,0,ROUND(_xlfn.GAMMA.INV((D2224-(1-Params!$B$7))/Params!$B$7,Params!$B$8,Params!$B$9),3))</f>
        <v/>
      </c>
      <c r="Q2224" s="9">
        <f>IF(E2224&lt;=1-Params!$B$4,0,MAX(0.1,ROUND(_xlfn.GAMMA.INV((E2224-(1-Params!$B$4))/Params!$B$4,Params!$B$5,Params!$B$6),1)))</f>
        <v/>
      </c>
      <c r="R2224" s="9">
        <f>IF(F2224&lt;=1-Params!$B$7,0,ROUND(_xlfn.GAMMA.INV((F2224-(1-Params!$B$7))/Params!$B$7,Params!$B$8,Params!$B$9),3))</f>
        <v/>
      </c>
      <c r="S2224" s="9">
        <f>IF(G2224&lt;=1-Params!$B$7,0,ROUND((Params!$B$10+Params!$B$11*G2224^Params!$B$12)*_xlfn.GAMMA.INV((G2224-(1-Params!$B$7))/Params!$B$7,Params!$B$8,Params!$B$9),3))</f>
        <v/>
      </c>
      <c r="T2224" s="9">
        <f>IF(H2224&lt;=1-Params!$B$4,0,MAX(0.1,ROUND((Params!$B$10+Params!$B$11*H2224^Params!$B$12)*_xlfn.GAMMA.INV((H2224-(1-Params!$B$4))/Params!$B$4,Params!$B$5,Params!$B$6),1)))</f>
        <v/>
      </c>
      <c r="U2224" s="9">
        <f>ROUND(_xlfn.NORM.INV(I2224,Params!$B$13,Params!$B$14),1)</f>
        <v/>
      </c>
      <c r="V2224" s="9">
        <f>ROUND(_xlfn.NORM.INV(J2224,Params!$B$15,Params!$B$16),2)</f>
        <v/>
      </c>
      <c r="W2224" s="9">
        <f>ROUND(_xlfn.NORM.INV(K2224,Params!$B$13,Params!$B$14),1)</f>
        <v/>
      </c>
      <c r="X2224" s="9">
        <f>ROUND(_xlfn.NORM.INV(L2224,Params!$B$15,Params!$B$16),2)</f>
        <v/>
      </c>
      <c r="Y2224" s="9">
        <f>ROUND(_xlfn.NORM.INV(M2224,Params!$B$15,Params!$B$16)+Params!$B$17+Params!$B$18*M2224,2)</f>
        <v/>
      </c>
      <c r="Z2224" s="9">
        <f>ROUND(_xlfn.NORM.INV(N2224,Params!$B$13,Params!$B$14)+Params!$B$17+Params!$B$18*N2224,1)</f>
        <v/>
      </c>
    </row>
    <row r="2225">
      <c r="A2225" s="11" t="n">
        <v>2224</v>
      </c>
      <c r="B2225" s="12">
        <f>INT((A2225-1)/122)+1</f>
        <v/>
      </c>
      <c r="C2225" s="13" t="n">
        <v>0.032549</v>
      </c>
      <c r="D2225" s="13" t="n">
        <v>0.91111</v>
      </c>
      <c r="E2225" s="13" t="n">
        <v>0.467589</v>
      </c>
      <c r="F2225" s="13" t="n">
        <v>0.952578</v>
      </c>
      <c r="G2225" s="13" t="n">
        <v>0.545676</v>
      </c>
      <c r="H2225" s="13" t="n">
        <v>0.314379</v>
      </c>
      <c r="I2225" s="13" t="n">
        <v>0.950191</v>
      </c>
      <c r="J2225" s="13" t="n">
        <v>0.612032</v>
      </c>
      <c r="K2225" s="13" t="n">
        <v>0.603962</v>
      </c>
      <c r="L2225" s="13" t="n">
        <v>0.235373</v>
      </c>
      <c r="M2225" s="13" t="n">
        <v>0.015768</v>
      </c>
      <c r="N2225" s="13" t="n">
        <v>0.6220290000000001</v>
      </c>
      <c r="O2225" s="9">
        <f>IF(C2225&lt;=1-Params!$B$4,0,MAX(0.1,ROUND(_xlfn.GAMMA.INV((C2225-(1-Params!$B$4))/Params!$B$4,Params!$B$5,Params!$B$6),1)))</f>
        <v/>
      </c>
      <c r="P2225" s="9">
        <f>IF(D2225&lt;=1-Params!$B$7,0,ROUND(_xlfn.GAMMA.INV((D2225-(1-Params!$B$7))/Params!$B$7,Params!$B$8,Params!$B$9),3))</f>
        <v/>
      </c>
      <c r="Q2225" s="9">
        <f>IF(E2225&lt;=1-Params!$B$4,0,MAX(0.1,ROUND(_xlfn.GAMMA.INV((E2225-(1-Params!$B$4))/Params!$B$4,Params!$B$5,Params!$B$6),1)))</f>
        <v/>
      </c>
      <c r="R2225" s="9">
        <f>IF(F2225&lt;=1-Params!$B$7,0,ROUND(_xlfn.GAMMA.INV((F2225-(1-Params!$B$7))/Params!$B$7,Params!$B$8,Params!$B$9),3))</f>
        <v/>
      </c>
      <c r="S2225" s="9">
        <f>IF(G2225&lt;=1-Params!$B$7,0,ROUND((Params!$B$10+Params!$B$11*G2225^Params!$B$12)*_xlfn.GAMMA.INV((G2225-(1-Params!$B$7))/Params!$B$7,Params!$B$8,Params!$B$9),3))</f>
        <v/>
      </c>
      <c r="T2225" s="9">
        <f>IF(H2225&lt;=1-Params!$B$4,0,MAX(0.1,ROUND((Params!$B$10+Params!$B$11*H2225^Params!$B$12)*_xlfn.GAMMA.INV((H2225-(1-Params!$B$4))/Params!$B$4,Params!$B$5,Params!$B$6),1)))</f>
        <v/>
      </c>
      <c r="U2225" s="9">
        <f>ROUND(_xlfn.NORM.INV(I2225,Params!$B$13,Params!$B$14),1)</f>
        <v/>
      </c>
      <c r="V2225" s="9">
        <f>ROUND(_xlfn.NORM.INV(J2225,Params!$B$15,Params!$B$16),2)</f>
        <v/>
      </c>
      <c r="W2225" s="9">
        <f>ROUND(_xlfn.NORM.INV(K2225,Params!$B$13,Params!$B$14),1)</f>
        <v/>
      </c>
      <c r="X2225" s="9">
        <f>ROUND(_xlfn.NORM.INV(L2225,Params!$B$15,Params!$B$16),2)</f>
        <v/>
      </c>
      <c r="Y2225" s="9">
        <f>ROUND(_xlfn.NORM.INV(M2225,Params!$B$15,Params!$B$16)+Params!$B$17+Params!$B$18*M2225,2)</f>
        <v/>
      </c>
      <c r="Z2225" s="9">
        <f>ROUND(_xlfn.NORM.INV(N2225,Params!$B$13,Params!$B$14)+Params!$B$17+Params!$B$18*N2225,1)</f>
        <v/>
      </c>
    </row>
    <row r="2226">
      <c r="A2226" s="11" t="n">
        <v>2225</v>
      </c>
      <c r="B2226" s="12">
        <f>INT((A2226-1)/122)+1</f>
        <v/>
      </c>
      <c r="C2226" s="13" t="n">
        <v>0.73043</v>
      </c>
      <c r="D2226" s="13" t="n">
        <v>0.132922</v>
      </c>
      <c r="E2226" s="13" t="n">
        <v>0.657613</v>
      </c>
      <c r="F2226" s="13" t="n">
        <v>0.943349</v>
      </c>
      <c r="G2226" s="13" t="n">
        <v>0.807211</v>
      </c>
      <c r="H2226" s="13" t="n">
        <v>0.09189799999999999</v>
      </c>
      <c r="I2226" s="13" t="n">
        <v>0.8215710000000001</v>
      </c>
      <c r="J2226" s="13" t="n">
        <v>0.563474</v>
      </c>
      <c r="K2226" s="13" t="n">
        <v>0.36223</v>
      </c>
      <c r="L2226" s="13" t="n">
        <v>0.098339</v>
      </c>
      <c r="M2226" s="13" t="n">
        <v>0.013888</v>
      </c>
      <c r="N2226" s="13" t="n">
        <v>0.196735</v>
      </c>
      <c r="O2226" s="9">
        <f>IF(C2226&lt;=1-Params!$B$4,0,MAX(0.1,ROUND(_xlfn.GAMMA.INV((C2226-(1-Params!$B$4))/Params!$B$4,Params!$B$5,Params!$B$6),1)))</f>
        <v/>
      </c>
      <c r="P2226" s="9">
        <f>IF(D2226&lt;=1-Params!$B$7,0,ROUND(_xlfn.GAMMA.INV((D2226-(1-Params!$B$7))/Params!$B$7,Params!$B$8,Params!$B$9),3))</f>
        <v/>
      </c>
      <c r="Q2226" s="9">
        <f>IF(E2226&lt;=1-Params!$B$4,0,MAX(0.1,ROUND(_xlfn.GAMMA.INV((E2226-(1-Params!$B$4))/Params!$B$4,Params!$B$5,Params!$B$6),1)))</f>
        <v/>
      </c>
      <c r="R2226" s="9">
        <f>IF(F2226&lt;=1-Params!$B$7,0,ROUND(_xlfn.GAMMA.INV((F2226-(1-Params!$B$7))/Params!$B$7,Params!$B$8,Params!$B$9),3))</f>
        <v/>
      </c>
      <c r="S2226" s="9">
        <f>IF(G2226&lt;=1-Params!$B$7,0,ROUND((Params!$B$10+Params!$B$11*G2226^Params!$B$12)*_xlfn.GAMMA.INV((G2226-(1-Params!$B$7))/Params!$B$7,Params!$B$8,Params!$B$9),3))</f>
        <v/>
      </c>
      <c r="T2226" s="9">
        <f>IF(H2226&lt;=1-Params!$B$4,0,MAX(0.1,ROUND((Params!$B$10+Params!$B$11*H2226^Params!$B$12)*_xlfn.GAMMA.INV((H2226-(1-Params!$B$4))/Params!$B$4,Params!$B$5,Params!$B$6),1)))</f>
        <v/>
      </c>
      <c r="U2226" s="9">
        <f>ROUND(_xlfn.NORM.INV(I2226,Params!$B$13,Params!$B$14),1)</f>
        <v/>
      </c>
      <c r="V2226" s="9">
        <f>ROUND(_xlfn.NORM.INV(J2226,Params!$B$15,Params!$B$16),2)</f>
        <v/>
      </c>
      <c r="W2226" s="9">
        <f>ROUND(_xlfn.NORM.INV(K2226,Params!$B$13,Params!$B$14),1)</f>
        <v/>
      </c>
      <c r="X2226" s="9">
        <f>ROUND(_xlfn.NORM.INV(L2226,Params!$B$15,Params!$B$16),2)</f>
        <v/>
      </c>
      <c r="Y2226" s="9">
        <f>ROUND(_xlfn.NORM.INV(M2226,Params!$B$15,Params!$B$16)+Params!$B$17+Params!$B$18*M2226,2)</f>
        <v/>
      </c>
      <c r="Z2226" s="9">
        <f>ROUND(_xlfn.NORM.INV(N2226,Params!$B$13,Params!$B$14)+Params!$B$17+Params!$B$18*N2226,1)</f>
        <v/>
      </c>
    </row>
    <row r="2227">
      <c r="A2227" s="11" t="n">
        <v>2226</v>
      </c>
      <c r="B2227" s="12">
        <f>INT((A2227-1)/122)+1</f>
        <v/>
      </c>
      <c r="C2227" s="13" t="n">
        <v>0.729305</v>
      </c>
      <c r="D2227" s="13" t="n">
        <v>0.447652</v>
      </c>
      <c r="E2227" s="13" t="n">
        <v>0.975181</v>
      </c>
      <c r="F2227" s="13" t="n">
        <v>0.88658</v>
      </c>
      <c r="G2227" s="13" t="n">
        <v>0.095267</v>
      </c>
      <c r="H2227" s="13" t="n">
        <v>0.787064</v>
      </c>
      <c r="I2227" s="13" t="n">
        <v>0.973337</v>
      </c>
      <c r="J2227" s="13" t="n">
        <v>0.285787</v>
      </c>
      <c r="K2227" s="13" t="n">
        <v>0.472177</v>
      </c>
      <c r="L2227" s="13" t="n">
        <v>0.004458</v>
      </c>
      <c r="M2227" s="13" t="n">
        <v>0.08235000000000001</v>
      </c>
      <c r="N2227" s="13" t="n">
        <v>0.286658</v>
      </c>
      <c r="O2227" s="9">
        <f>IF(C2227&lt;=1-Params!$B$4,0,MAX(0.1,ROUND(_xlfn.GAMMA.INV((C2227-(1-Params!$B$4))/Params!$B$4,Params!$B$5,Params!$B$6),1)))</f>
        <v/>
      </c>
      <c r="P2227" s="9">
        <f>IF(D2227&lt;=1-Params!$B$7,0,ROUND(_xlfn.GAMMA.INV((D2227-(1-Params!$B$7))/Params!$B$7,Params!$B$8,Params!$B$9),3))</f>
        <v/>
      </c>
      <c r="Q2227" s="9">
        <f>IF(E2227&lt;=1-Params!$B$4,0,MAX(0.1,ROUND(_xlfn.GAMMA.INV((E2227-(1-Params!$B$4))/Params!$B$4,Params!$B$5,Params!$B$6),1)))</f>
        <v/>
      </c>
      <c r="R2227" s="9">
        <f>IF(F2227&lt;=1-Params!$B$7,0,ROUND(_xlfn.GAMMA.INV((F2227-(1-Params!$B$7))/Params!$B$7,Params!$B$8,Params!$B$9),3))</f>
        <v/>
      </c>
      <c r="S2227" s="9">
        <f>IF(G2227&lt;=1-Params!$B$7,0,ROUND((Params!$B$10+Params!$B$11*G2227^Params!$B$12)*_xlfn.GAMMA.INV((G2227-(1-Params!$B$7))/Params!$B$7,Params!$B$8,Params!$B$9),3))</f>
        <v/>
      </c>
      <c r="T2227" s="9">
        <f>IF(H2227&lt;=1-Params!$B$4,0,MAX(0.1,ROUND((Params!$B$10+Params!$B$11*H2227^Params!$B$12)*_xlfn.GAMMA.INV((H2227-(1-Params!$B$4))/Params!$B$4,Params!$B$5,Params!$B$6),1)))</f>
        <v/>
      </c>
      <c r="U2227" s="9">
        <f>ROUND(_xlfn.NORM.INV(I2227,Params!$B$13,Params!$B$14),1)</f>
        <v/>
      </c>
      <c r="V2227" s="9">
        <f>ROUND(_xlfn.NORM.INV(J2227,Params!$B$15,Params!$B$16),2)</f>
        <v/>
      </c>
      <c r="W2227" s="9">
        <f>ROUND(_xlfn.NORM.INV(K2227,Params!$B$13,Params!$B$14),1)</f>
        <v/>
      </c>
      <c r="X2227" s="9">
        <f>ROUND(_xlfn.NORM.INV(L2227,Params!$B$15,Params!$B$16),2)</f>
        <v/>
      </c>
      <c r="Y2227" s="9">
        <f>ROUND(_xlfn.NORM.INV(M2227,Params!$B$15,Params!$B$16)+Params!$B$17+Params!$B$18*M2227,2)</f>
        <v/>
      </c>
      <c r="Z2227" s="9">
        <f>ROUND(_xlfn.NORM.INV(N2227,Params!$B$13,Params!$B$14)+Params!$B$17+Params!$B$18*N2227,1)</f>
        <v/>
      </c>
    </row>
    <row r="2228">
      <c r="A2228" s="11" t="n">
        <v>2227</v>
      </c>
      <c r="B2228" s="12">
        <f>INT((A2228-1)/122)+1</f>
        <v/>
      </c>
      <c r="C2228" s="13" t="n">
        <v>0.377679</v>
      </c>
      <c r="D2228" s="13" t="n">
        <v>0.017953</v>
      </c>
      <c r="E2228" s="13" t="n">
        <v>0.218054</v>
      </c>
      <c r="F2228" s="13" t="n">
        <v>0.243234</v>
      </c>
      <c r="G2228" s="13" t="n">
        <v>0.076625</v>
      </c>
      <c r="H2228" s="13" t="n">
        <v>0.9244059999999999</v>
      </c>
      <c r="I2228" s="13" t="n">
        <v>0.921615</v>
      </c>
      <c r="J2228" s="13" t="n">
        <v>0.021907</v>
      </c>
      <c r="K2228" s="13" t="n">
        <v>0.729506</v>
      </c>
      <c r="L2228" s="13" t="n">
        <v>0.012557</v>
      </c>
      <c r="M2228" s="13" t="n">
        <v>0.073106</v>
      </c>
      <c r="N2228" s="13" t="n">
        <v>0.72764</v>
      </c>
      <c r="O2228" s="9">
        <f>IF(C2228&lt;=1-Params!$B$4,0,MAX(0.1,ROUND(_xlfn.GAMMA.INV((C2228-(1-Params!$B$4))/Params!$B$4,Params!$B$5,Params!$B$6),1)))</f>
        <v/>
      </c>
      <c r="P2228" s="9">
        <f>IF(D2228&lt;=1-Params!$B$7,0,ROUND(_xlfn.GAMMA.INV((D2228-(1-Params!$B$7))/Params!$B$7,Params!$B$8,Params!$B$9),3))</f>
        <v/>
      </c>
      <c r="Q2228" s="9">
        <f>IF(E2228&lt;=1-Params!$B$4,0,MAX(0.1,ROUND(_xlfn.GAMMA.INV((E2228-(1-Params!$B$4))/Params!$B$4,Params!$B$5,Params!$B$6),1)))</f>
        <v/>
      </c>
      <c r="R2228" s="9">
        <f>IF(F2228&lt;=1-Params!$B$7,0,ROUND(_xlfn.GAMMA.INV((F2228-(1-Params!$B$7))/Params!$B$7,Params!$B$8,Params!$B$9),3))</f>
        <v/>
      </c>
      <c r="S2228" s="9">
        <f>IF(G2228&lt;=1-Params!$B$7,0,ROUND((Params!$B$10+Params!$B$11*G2228^Params!$B$12)*_xlfn.GAMMA.INV((G2228-(1-Params!$B$7))/Params!$B$7,Params!$B$8,Params!$B$9),3))</f>
        <v/>
      </c>
      <c r="T2228" s="9">
        <f>IF(H2228&lt;=1-Params!$B$4,0,MAX(0.1,ROUND((Params!$B$10+Params!$B$11*H2228^Params!$B$12)*_xlfn.GAMMA.INV((H2228-(1-Params!$B$4))/Params!$B$4,Params!$B$5,Params!$B$6),1)))</f>
        <v/>
      </c>
      <c r="U2228" s="9">
        <f>ROUND(_xlfn.NORM.INV(I2228,Params!$B$13,Params!$B$14),1)</f>
        <v/>
      </c>
      <c r="V2228" s="9">
        <f>ROUND(_xlfn.NORM.INV(J2228,Params!$B$15,Params!$B$16),2)</f>
        <v/>
      </c>
      <c r="W2228" s="9">
        <f>ROUND(_xlfn.NORM.INV(K2228,Params!$B$13,Params!$B$14),1)</f>
        <v/>
      </c>
      <c r="X2228" s="9">
        <f>ROUND(_xlfn.NORM.INV(L2228,Params!$B$15,Params!$B$16),2)</f>
        <v/>
      </c>
      <c r="Y2228" s="9">
        <f>ROUND(_xlfn.NORM.INV(M2228,Params!$B$15,Params!$B$16)+Params!$B$17+Params!$B$18*M2228,2)</f>
        <v/>
      </c>
      <c r="Z2228" s="9">
        <f>ROUND(_xlfn.NORM.INV(N2228,Params!$B$13,Params!$B$14)+Params!$B$17+Params!$B$18*N2228,1)</f>
        <v/>
      </c>
    </row>
    <row r="2229">
      <c r="A2229" s="11" t="n">
        <v>2228</v>
      </c>
      <c r="B2229" s="12">
        <f>INT((A2229-1)/122)+1</f>
        <v/>
      </c>
      <c r="C2229" s="13" t="n">
        <v>0.121583</v>
      </c>
      <c r="D2229" s="13" t="n">
        <v>0.328639</v>
      </c>
      <c r="E2229" s="13" t="n">
        <v>0.4865</v>
      </c>
      <c r="F2229" s="13" t="n">
        <v>0.42468</v>
      </c>
      <c r="G2229" s="13" t="n">
        <v>0.104358</v>
      </c>
      <c r="H2229" s="13" t="n">
        <v>0.99454</v>
      </c>
      <c r="I2229" s="13" t="n">
        <v>0.575974</v>
      </c>
      <c r="J2229" s="13" t="n">
        <v>0.694605</v>
      </c>
      <c r="K2229" s="13" t="n">
        <v>0.393628</v>
      </c>
      <c r="L2229" s="13" t="n">
        <v>0.086269</v>
      </c>
      <c r="M2229" s="13" t="n">
        <v>0.049707</v>
      </c>
      <c r="N2229" s="13" t="n">
        <v>0.678527</v>
      </c>
      <c r="O2229" s="9">
        <f>IF(C2229&lt;=1-Params!$B$4,0,MAX(0.1,ROUND(_xlfn.GAMMA.INV((C2229-(1-Params!$B$4))/Params!$B$4,Params!$B$5,Params!$B$6),1)))</f>
        <v/>
      </c>
      <c r="P2229" s="9">
        <f>IF(D2229&lt;=1-Params!$B$7,0,ROUND(_xlfn.GAMMA.INV((D2229-(1-Params!$B$7))/Params!$B$7,Params!$B$8,Params!$B$9),3))</f>
        <v/>
      </c>
      <c r="Q2229" s="9">
        <f>IF(E2229&lt;=1-Params!$B$4,0,MAX(0.1,ROUND(_xlfn.GAMMA.INV((E2229-(1-Params!$B$4))/Params!$B$4,Params!$B$5,Params!$B$6),1)))</f>
        <v/>
      </c>
      <c r="R2229" s="9">
        <f>IF(F2229&lt;=1-Params!$B$7,0,ROUND(_xlfn.GAMMA.INV((F2229-(1-Params!$B$7))/Params!$B$7,Params!$B$8,Params!$B$9),3))</f>
        <v/>
      </c>
      <c r="S2229" s="9">
        <f>IF(G2229&lt;=1-Params!$B$7,0,ROUND((Params!$B$10+Params!$B$11*G2229^Params!$B$12)*_xlfn.GAMMA.INV((G2229-(1-Params!$B$7))/Params!$B$7,Params!$B$8,Params!$B$9),3))</f>
        <v/>
      </c>
      <c r="T2229" s="9">
        <f>IF(H2229&lt;=1-Params!$B$4,0,MAX(0.1,ROUND((Params!$B$10+Params!$B$11*H2229^Params!$B$12)*_xlfn.GAMMA.INV((H2229-(1-Params!$B$4))/Params!$B$4,Params!$B$5,Params!$B$6),1)))</f>
        <v/>
      </c>
      <c r="U2229" s="9">
        <f>ROUND(_xlfn.NORM.INV(I2229,Params!$B$13,Params!$B$14),1)</f>
        <v/>
      </c>
      <c r="V2229" s="9">
        <f>ROUND(_xlfn.NORM.INV(J2229,Params!$B$15,Params!$B$16),2)</f>
        <v/>
      </c>
      <c r="W2229" s="9">
        <f>ROUND(_xlfn.NORM.INV(K2229,Params!$B$13,Params!$B$14),1)</f>
        <v/>
      </c>
      <c r="X2229" s="9">
        <f>ROUND(_xlfn.NORM.INV(L2229,Params!$B$15,Params!$B$16),2)</f>
        <v/>
      </c>
      <c r="Y2229" s="9">
        <f>ROUND(_xlfn.NORM.INV(M2229,Params!$B$15,Params!$B$16)+Params!$B$17+Params!$B$18*M2229,2)</f>
        <v/>
      </c>
      <c r="Z2229" s="9">
        <f>ROUND(_xlfn.NORM.INV(N2229,Params!$B$13,Params!$B$14)+Params!$B$17+Params!$B$18*N2229,1)</f>
        <v/>
      </c>
    </row>
    <row r="2230">
      <c r="A2230" s="11" t="n">
        <v>2229</v>
      </c>
      <c r="B2230" s="12">
        <f>INT((A2230-1)/122)+1</f>
        <v/>
      </c>
      <c r="C2230" s="13" t="n">
        <v>0.36636</v>
      </c>
      <c r="D2230" s="13" t="n">
        <v>0.210756</v>
      </c>
      <c r="E2230" s="13" t="n">
        <v>0.564825</v>
      </c>
      <c r="F2230" s="13" t="n">
        <v>0.617909</v>
      </c>
      <c r="G2230" s="13" t="n">
        <v>0.367028</v>
      </c>
      <c r="H2230" s="13" t="n">
        <v>0.849787</v>
      </c>
      <c r="I2230" s="13" t="n">
        <v>0.282188</v>
      </c>
      <c r="J2230" s="13" t="n">
        <v>0.772836</v>
      </c>
      <c r="K2230" s="13" t="n">
        <v>0.465025</v>
      </c>
      <c r="L2230" s="13" t="n">
        <v>0.271365</v>
      </c>
      <c r="M2230" s="13" t="n">
        <v>0.021271</v>
      </c>
      <c r="N2230" s="13" t="n">
        <v>0.650346</v>
      </c>
      <c r="O2230" s="9">
        <f>IF(C2230&lt;=1-Params!$B$4,0,MAX(0.1,ROUND(_xlfn.GAMMA.INV((C2230-(1-Params!$B$4))/Params!$B$4,Params!$B$5,Params!$B$6),1)))</f>
        <v/>
      </c>
      <c r="P2230" s="9">
        <f>IF(D2230&lt;=1-Params!$B$7,0,ROUND(_xlfn.GAMMA.INV((D2230-(1-Params!$B$7))/Params!$B$7,Params!$B$8,Params!$B$9),3))</f>
        <v/>
      </c>
      <c r="Q2230" s="9">
        <f>IF(E2230&lt;=1-Params!$B$4,0,MAX(0.1,ROUND(_xlfn.GAMMA.INV((E2230-(1-Params!$B$4))/Params!$B$4,Params!$B$5,Params!$B$6),1)))</f>
        <v/>
      </c>
      <c r="R2230" s="9">
        <f>IF(F2230&lt;=1-Params!$B$7,0,ROUND(_xlfn.GAMMA.INV((F2230-(1-Params!$B$7))/Params!$B$7,Params!$B$8,Params!$B$9),3))</f>
        <v/>
      </c>
      <c r="S2230" s="9">
        <f>IF(G2230&lt;=1-Params!$B$7,0,ROUND((Params!$B$10+Params!$B$11*G2230^Params!$B$12)*_xlfn.GAMMA.INV((G2230-(1-Params!$B$7))/Params!$B$7,Params!$B$8,Params!$B$9),3))</f>
        <v/>
      </c>
      <c r="T2230" s="9">
        <f>IF(H2230&lt;=1-Params!$B$4,0,MAX(0.1,ROUND((Params!$B$10+Params!$B$11*H2230^Params!$B$12)*_xlfn.GAMMA.INV((H2230-(1-Params!$B$4))/Params!$B$4,Params!$B$5,Params!$B$6),1)))</f>
        <v/>
      </c>
      <c r="U2230" s="9">
        <f>ROUND(_xlfn.NORM.INV(I2230,Params!$B$13,Params!$B$14),1)</f>
        <v/>
      </c>
      <c r="V2230" s="9">
        <f>ROUND(_xlfn.NORM.INV(J2230,Params!$B$15,Params!$B$16),2)</f>
        <v/>
      </c>
      <c r="W2230" s="9">
        <f>ROUND(_xlfn.NORM.INV(K2230,Params!$B$13,Params!$B$14),1)</f>
        <v/>
      </c>
      <c r="X2230" s="9">
        <f>ROUND(_xlfn.NORM.INV(L2230,Params!$B$15,Params!$B$16),2)</f>
        <v/>
      </c>
      <c r="Y2230" s="9">
        <f>ROUND(_xlfn.NORM.INV(M2230,Params!$B$15,Params!$B$16)+Params!$B$17+Params!$B$18*M2230,2)</f>
        <v/>
      </c>
      <c r="Z2230" s="9">
        <f>ROUND(_xlfn.NORM.INV(N2230,Params!$B$13,Params!$B$14)+Params!$B$17+Params!$B$18*N2230,1)</f>
        <v/>
      </c>
    </row>
    <row r="2231">
      <c r="A2231" s="11" t="n">
        <v>2230</v>
      </c>
      <c r="B2231" s="12">
        <f>INT((A2231-1)/122)+1</f>
        <v/>
      </c>
      <c r="C2231" s="13" t="n">
        <v>0.182008</v>
      </c>
      <c r="D2231" s="13" t="n">
        <v>0.233062</v>
      </c>
      <c r="E2231" s="13" t="n">
        <v>0.818702</v>
      </c>
      <c r="F2231" s="13" t="n">
        <v>0.367235</v>
      </c>
      <c r="G2231" s="13" t="n">
        <v>0.436423</v>
      </c>
      <c r="H2231" s="13" t="n">
        <v>0.6620279999999999</v>
      </c>
      <c r="I2231" s="13" t="n">
        <v>0.141018</v>
      </c>
      <c r="J2231" s="13" t="n">
        <v>0.188674</v>
      </c>
      <c r="K2231" s="13" t="n">
        <v>0.519342</v>
      </c>
      <c r="L2231" s="13" t="n">
        <v>0.23926</v>
      </c>
      <c r="M2231" s="13" t="n">
        <v>0.034015</v>
      </c>
      <c r="N2231" s="13" t="n">
        <v>0.50015</v>
      </c>
      <c r="O2231" s="9">
        <f>IF(C2231&lt;=1-Params!$B$4,0,MAX(0.1,ROUND(_xlfn.GAMMA.INV((C2231-(1-Params!$B$4))/Params!$B$4,Params!$B$5,Params!$B$6),1)))</f>
        <v/>
      </c>
      <c r="P2231" s="9">
        <f>IF(D2231&lt;=1-Params!$B$7,0,ROUND(_xlfn.GAMMA.INV((D2231-(1-Params!$B$7))/Params!$B$7,Params!$B$8,Params!$B$9),3))</f>
        <v/>
      </c>
      <c r="Q2231" s="9">
        <f>IF(E2231&lt;=1-Params!$B$4,0,MAX(0.1,ROUND(_xlfn.GAMMA.INV((E2231-(1-Params!$B$4))/Params!$B$4,Params!$B$5,Params!$B$6),1)))</f>
        <v/>
      </c>
      <c r="R2231" s="9">
        <f>IF(F2231&lt;=1-Params!$B$7,0,ROUND(_xlfn.GAMMA.INV((F2231-(1-Params!$B$7))/Params!$B$7,Params!$B$8,Params!$B$9),3))</f>
        <v/>
      </c>
      <c r="S2231" s="9">
        <f>IF(G2231&lt;=1-Params!$B$7,0,ROUND((Params!$B$10+Params!$B$11*G2231^Params!$B$12)*_xlfn.GAMMA.INV((G2231-(1-Params!$B$7))/Params!$B$7,Params!$B$8,Params!$B$9),3))</f>
        <v/>
      </c>
      <c r="T2231" s="9">
        <f>IF(H2231&lt;=1-Params!$B$4,0,MAX(0.1,ROUND((Params!$B$10+Params!$B$11*H2231^Params!$B$12)*_xlfn.GAMMA.INV((H2231-(1-Params!$B$4))/Params!$B$4,Params!$B$5,Params!$B$6),1)))</f>
        <v/>
      </c>
      <c r="U2231" s="9">
        <f>ROUND(_xlfn.NORM.INV(I2231,Params!$B$13,Params!$B$14),1)</f>
        <v/>
      </c>
      <c r="V2231" s="9">
        <f>ROUND(_xlfn.NORM.INV(J2231,Params!$B$15,Params!$B$16),2)</f>
        <v/>
      </c>
      <c r="W2231" s="9">
        <f>ROUND(_xlfn.NORM.INV(K2231,Params!$B$13,Params!$B$14),1)</f>
        <v/>
      </c>
      <c r="X2231" s="9">
        <f>ROUND(_xlfn.NORM.INV(L2231,Params!$B$15,Params!$B$16),2)</f>
        <v/>
      </c>
      <c r="Y2231" s="9">
        <f>ROUND(_xlfn.NORM.INV(M2231,Params!$B$15,Params!$B$16)+Params!$B$17+Params!$B$18*M2231,2)</f>
        <v/>
      </c>
      <c r="Z2231" s="9">
        <f>ROUND(_xlfn.NORM.INV(N2231,Params!$B$13,Params!$B$14)+Params!$B$17+Params!$B$18*N2231,1)</f>
        <v/>
      </c>
    </row>
    <row r="2232">
      <c r="A2232" s="11" t="n">
        <v>2231</v>
      </c>
      <c r="B2232" s="12">
        <f>INT((A2232-1)/122)+1</f>
        <v/>
      </c>
      <c r="C2232" s="13" t="n">
        <v>0.262923</v>
      </c>
      <c r="D2232" s="13" t="n">
        <v>0.077196</v>
      </c>
      <c r="E2232" s="13" t="n">
        <v>0.033137</v>
      </c>
      <c r="F2232" s="13" t="n">
        <v>0.587102</v>
      </c>
      <c r="G2232" s="13" t="n">
        <v>0.35785</v>
      </c>
      <c r="H2232" s="13" t="n">
        <v>0.226296</v>
      </c>
      <c r="I2232" s="13" t="n">
        <v>0.197342</v>
      </c>
      <c r="J2232" s="13" t="n">
        <v>0.021941</v>
      </c>
      <c r="K2232" s="13" t="n">
        <v>0.723404</v>
      </c>
      <c r="L2232" s="13" t="n">
        <v>0.389959</v>
      </c>
      <c r="M2232" s="13" t="n">
        <v>0.361231</v>
      </c>
      <c r="N2232" s="13" t="n">
        <v>0.351371</v>
      </c>
      <c r="O2232" s="9">
        <f>IF(C2232&lt;=1-Params!$B$4,0,MAX(0.1,ROUND(_xlfn.GAMMA.INV((C2232-(1-Params!$B$4))/Params!$B$4,Params!$B$5,Params!$B$6),1)))</f>
        <v/>
      </c>
      <c r="P2232" s="9">
        <f>IF(D2232&lt;=1-Params!$B$7,0,ROUND(_xlfn.GAMMA.INV((D2232-(1-Params!$B$7))/Params!$B$7,Params!$B$8,Params!$B$9),3))</f>
        <v/>
      </c>
      <c r="Q2232" s="9">
        <f>IF(E2232&lt;=1-Params!$B$4,0,MAX(0.1,ROUND(_xlfn.GAMMA.INV((E2232-(1-Params!$B$4))/Params!$B$4,Params!$B$5,Params!$B$6),1)))</f>
        <v/>
      </c>
      <c r="R2232" s="9">
        <f>IF(F2232&lt;=1-Params!$B$7,0,ROUND(_xlfn.GAMMA.INV((F2232-(1-Params!$B$7))/Params!$B$7,Params!$B$8,Params!$B$9),3))</f>
        <v/>
      </c>
      <c r="S2232" s="9">
        <f>IF(G2232&lt;=1-Params!$B$7,0,ROUND((Params!$B$10+Params!$B$11*G2232^Params!$B$12)*_xlfn.GAMMA.INV((G2232-(1-Params!$B$7))/Params!$B$7,Params!$B$8,Params!$B$9),3))</f>
        <v/>
      </c>
      <c r="T2232" s="9">
        <f>IF(H2232&lt;=1-Params!$B$4,0,MAX(0.1,ROUND((Params!$B$10+Params!$B$11*H2232^Params!$B$12)*_xlfn.GAMMA.INV((H2232-(1-Params!$B$4))/Params!$B$4,Params!$B$5,Params!$B$6),1)))</f>
        <v/>
      </c>
      <c r="U2232" s="9">
        <f>ROUND(_xlfn.NORM.INV(I2232,Params!$B$13,Params!$B$14),1)</f>
        <v/>
      </c>
      <c r="V2232" s="9">
        <f>ROUND(_xlfn.NORM.INV(J2232,Params!$B$15,Params!$B$16),2)</f>
        <v/>
      </c>
      <c r="W2232" s="9">
        <f>ROUND(_xlfn.NORM.INV(K2232,Params!$B$13,Params!$B$14),1)</f>
        <v/>
      </c>
      <c r="X2232" s="9">
        <f>ROUND(_xlfn.NORM.INV(L2232,Params!$B$15,Params!$B$16),2)</f>
        <v/>
      </c>
      <c r="Y2232" s="9">
        <f>ROUND(_xlfn.NORM.INV(M2232,Params!$B$15,Params!$B$16)+Params!$B$17+Params!$B$18*M2232,2)</f>
        <v/>
      </c>
      <c r="Z2232" s="9">
        <f>ROUND(_xlfn.NORM.INV(N2232,Params!$B$13,Params!$B$14)+Params!$B$17+Params!$B$18*N2232,1)</f>
        <v/>
      </c>
    </row>
    <row r="2233">
      <c r="A2233" s="11" t="n">
        <v>2232</v>
      </c>
      <c r="B2233" s="12">
        <f>INT((A2233-1)/122)+1</f>
        <v/>
      </c>
      <c r="C2233" s="13" t="n">
        <v>0.447032</v>
      </c>
      <c r="D2233" s="13" t="n">
        <v>0.453326</v>
      </c>
      <c r="E2233" s="13" t="n">
        <v>0.805858</v>
      </c>
      <c r="F2233" s="13" t="n">
        <v>0.330461</v>
      </c>
      <c r="G2233" s="13" t="n">
        <v>0.94834</v>
      </c>
      <c r="H2233" s="13" t="n">
        <v>0.277127</v>
      </c>
      <c r="I2233" s="13" t="n">
        <v>0.220944</v>
      </c>
      <c r="J2233" s="13" t="n">
        <v>0.07058499999999999</v>
      </c>
      <c r="K2233" s="13" t="n">
        <v>0.24965</v>
      </c>
      <c r="L2233" s="13" t="n">
        <v>0.340785</v>
      </c>
      <c r="M2233" s="13" t="n">
        <v>0.494439</v>
      </c>
      <c r="N2233" s="13" t="n">
        <v>0.501744</v>
      </c>
      <c r="O2233" s="9">
        <f>IF(C2233&lt;=1-Params!$B$4,0,MAX(0.1,ROUND(_xlfn.GAMMA.INV((C2233-(1-Params!$B$4))/Params!$B$4,Params!$B$5,Params!$B$6),1)))</f>
        <v/>
      </c>
      <c r="P2233" s="9">
        <f>IF(D2233&lt;=1-Params!$B$7,0,ROUND(_xlfn.GAMMA.INV((D2233-(1-Params!$B$7))/Params!$B$7,Params!$B$8,Params!$B$9),3))</f>
        <v/>
      </c>
      <c r="Q2233" s="9">
        <f>IF(E2233&lt;=1-Params!$B$4,0,MAX(0.1,ROUND(_xlfn.GAMMA.INV((E2233-(1-Params!$B$4))/Params!$B$4,Params!$B$5,Params!$B$6),1)))</f>
        <v/>
      </c>
      <c r="R2233" s="9">
        <f>IF(F2233&lt;=1-Params!$B$7,0,ROUND(_xlfn.GAMMA.INV((F2233-(1-Params!$B$7))/Params!$B$7,Params!$B$8,Params!$B$9),3))</f>
        <v/>
      </c>
      <c r="S2233" s="9">
        <f>IF(G2233&lt;=1-Params!$B$7,0,ROUND((Params!$B$10+Params!$B$11*G2233^Params!$B$12)*_xlfn.GAMMA.INV((G2233-(1-Params!$B$7))/Params!$B$7,Params!$B$8,Params!$B$9),3))</f>
        <v/>
      </c>
      <c r="T2233" s="9">
        <f>IF(H2233&lt;=1-Params!$B$4,0,MAX(0.1,ROUND((Params!$B$10+Params!$B$11*H2233^Params!$B$12)*_xlfn.GAMMA.INV((H2233-(1-Params!$B$4))/Params!$B$4,Params!$B$5,Params!$B$6),1)))</f>
        <v/>
      </c>
      <c r="U2233" s="9">
        <f>ROUND(_xlfn.NORM.INV(I2233,Params!$B$13,Params!$B$14),1)</f>
        <v/>
      </c>
      <c r="V2233" s="9">
        <f>ROUND(_xlfn.NORM.INV(J2233,Params!$B$15,Params!$B$16),2)</f>
        <v/>
      </c>
      <c r="W2233" s="9">
        <f>ROUND(_xlfn.NORM.INV(K2233,Params!$B$13,Params!$B$14),1)</f>
        <v/>
      </c>
      <c r="X2233" s="9">
        <f>ROUND(_xlfn.NORM.INV(L2233,Params!$B$15,Params!$B$16),2)</f>
        <v/>
      </c>
      <c r="Y2233" s="9">
        <f>ROUND(_xlfn.NORM.INV(M2233,Params!$B$15,Params!$B$16)+Params!$B$17+Params!$B$18*M2233,2)</f>
        <v/>
      </c>
      <c r="Z2233" s="9">
        <f>ROUND(_xlfn.NORM.INV(N2233,Params!$B$13,Params!$B$14)+Params!$B$17+Params!$B$18*N2233,1)</f>
        <v/>
      </c>
    </row>
    <row r="2234">
      <c r="A2234" s="11" t="n">
        <v>2233</v>
      </c>
      <c r="B2234" s="12">
        <f>INT((A2234-1)/122)+1</f>
        <v/>
      </c>
      <c r="C2234" s="13" t="n">
        <v>0.530345</v>
      </c>
      <c r="D2234" s="13" t="n">
        <v>0.117572</v>
      </c>
      <c r="E2234" s="13" t="n">
        <v>0.981715</v>
      </c>
      <c r="F2234" s="13" t="n">
        <v>0.5157890000000001</v>
      </c>
      <c r="G2234" s="13" t="n">
        <v>0.734573</v>
      </c>
      <c r="H2234" s="13" t="n">
        <v>0.170162</v>
      </c>
      <c r="I2234" s="13" t="n">
        <v>0.057401</v>
      </c>
      <c r="J2234" s="13" t="n">
        <v>0.534628</v>
      </c>
      <c r="K2234" s="13" t="n">
        <v>0.873539</v>
      </c>
      <c r="L2234" s="13" t="n">
        <v>0.640688</v>
      </c>
      <c r="M2234" s="13" t="n">
        <v>0.448767</v>
      </c>
      <c r="N2234" s="13" t="n">
        <v>0.252217</v>
      </c>
      <c r="O2234" s="9">
        <f>IF(C2234&lt;=1-Params!$B$4,0,MAX(0.1,ROUND(_xlfn.GAMMA.INV((C2234-(1-Params!$B$4))/Params!$B$4,Params!$B$5,Params!$B$6),1)))</f>
        <v/>
      </c>
      <c r="P2234" s="9">
        <f>IF(D2234&lt;=1-Params!$B$7,0,ROUND(_xlfn.GAMMA.INV((D2234-(1-Params!$B$7))/Params!$B$7,Params!$B$8,Params!$B$9),3))</f>
        <v/>
      </c>
      <c r="Q2234" s="9">
        <f>IF(E2234&lt;=1-Params!$B$4,0,MAX(0.1,ROUND(_xlfn.GAMMA.INV((E2234-(1-Params!$B$4))/Params!$B$4,Params!$B$5,Params!$B$6),1)))</f>
        <v/>
      </c>
      <c r="R2234" s="9">
        <f>IF(F2234&lt;=1-Params!$B$7,0,ROUND(_xlfn.GAMMA.INV((F2234-(1-Params!$B$7))/Params!$B$7,Params!$B$8,Params!$B$9),3))</f>
        <v/>
      </c>
      <c r="S2234" s="9">
        <f>IF(G2234&lt;=1-Params!$B$7,0,ROUND((Params!$B$10+Params!$B$11*G2234^Params!$B$12)*_xlfn.GAMMA.INV((G2234-(1-Params!$B$7))/Params!$B$7,Params!$B$8,Params!$B$9),3))</f>
        <v/>
      </c>
      <c r="T2234" s="9">
        <f>IF(H2234&lt;=1-Params!$B$4,0,MAX(0.1,ROUND((Params!$B$10+Params!$B$11*H2234^Params!$B$12)*_xlfn.GAMMA.INV((H2234-(1-Params!$B$4))/Params!$B$4,Params!$B$5,Params!$B$6),1)))</f>
        <v/>
      </c>
      <c r="U2234" s="9">
        <f>ROUND(_xlfn.NORM.INV(I2234,Params!$B$13,Params!$B$14),1)</f>
        <v/>
      </c>
      <c r="V2234" s="9">
        <f>ROUND(_xlfn.NORM.INV(J2234,Params!$B$15,Params!$B$16),2)</f>
        <v/>
      </c>
      <c r="W2234" s="9">
        <f>ROUND(_xlfn.NORM.INV(K2234,Params!$B$13,Params!$B$14),1)</f>
        <v/>
      </c>
      <c r="X2234" s="9">
        <f>ROUND(_xlfn.NORM.INV(L2234,Params!$B$15,Params!$B$16),2)</f>
        <v/>
      </c>
      <c r="Y2234" s="9">
        <f>ROUND(_xlfn.NORM.INV(M2234,Params!$B$15,Params!$B$16)+Params!$B$17+Params!$B$18*M2234,2)</f>
        <v/>
      </c>
      <c r="Z2234" s="9">
        <f>ROUND(_xlfn.NORM.INV(N2234,Params!$B$13,Params!$B$14)+Params!$B$17+Params!$B$18*N2234,1)</f>
        <v/>
      </c>
    </row>
    <row r="2235">
      <c r="A2235" s="11" t="n">
        <v>2234</v>
      </c>
      <c r="B2235" s="12">
        <f>INT((A2235-1)/122)+1</f>
        <v/>
      </c>
      <c r="C2235" s="13" t="n">
        <v>0.776357</v>
      </c>
      <c r="D2235" s="13" t="n">
        <v>0.048567</v>
      </c>
      <c r="E2235" s="13" t="n">
        <v>0.794864</v>
      </c>
      <c r="F2235" s="13" t="n">
        <v>0.758482</v>
      </c>
      <c r="G2235" s="13" t="n">
        <v>0.481381</v>
      </c>
      <c r="H2235" s="13" t="n">
        <v>0.357149</v>
      </c>
      <c r="I2235" s="13" t="n">
        <v>0.047291</v>
      </c>
      <c r="J2235" s="13" t="n">
        <v>0.559056</v>
      </c>
      <c r="K2235" s="13" t="n">
        <v>0.739212</v>
      </c>
      <c r="L2235" s="13" t="n">
        <v>0.360074</v>
      </c>
      <c r="M2235" s="13" t="n">
        <v>0.613725</v>
      </c>
      <c r="N2235" s="13" t="n">
        <v>0.287998</v>
      </c>
      <c r="O2235" s="9">
        <f>IF(C2235&lt;=1-Params!$B$4,0,MAX(0.1,ROUND(_xlfn.GAMMA.INV((C2235-(1-Params!$B$4))/Params!$B$4,Params!$B$5,Params!$B$6),1)))</f>
        <v/>
      </c>
      <c r="P2235" s="9">
        <f>IF(D2235&lt;=1-Params!$B$7,0,ROUND(_xlfn.GAMMA.INV((D2235-(1-Params!$B$7))/Params!$B$7,Params!$B$8,Params!$B$9),3))</f>
        <v/>
      </c>
      <c r="Q2235" s="9">
        <f>IF(E2235&lt;=1-Params!$B$4,0,MAX(0.1,ROUND(_xlfn.GAMMA.INV((E2235-(1-Params!$B$4))/Params!$B$4,Params!$B$5,Params!$B$6),1)))</f>
        <v/>
      </c>
      <c r="R2235" s="9">
        <f>IF(F2235&lt;=1-Params!$B$7,0,ROUND(_xlfn.GAMMA.INV((F2235-(1-Params!$B$7))/Params!$B$7,Params!$B$8,Params!$B$9),3))</f>
        <v/>
      </c>
      <c r="S2235" s="9">
        <f>IF(G2235&lt;=1-Params!$B$7,0,ROUND((Params!$B$10+Params!$B$11*G2235^Params!$B$12)*_xlfn.GAMMA.INV((G2235-(1-Params!$B$7))/Params!$B$7,Params!$B$8,Params!$B$9),3))</f>
        <v/>
      </c>
      <c r="T2235" s="9">
        <f>IF(H2235&lt;=1-Params!$B$4,0,MAX(0.1,ROUND((Params!$B$10+Params!$B$11*H2235^Params!$B$12)*_xlfn.GAMMA.INV((H2235-(1-Params!$B$4))/Params!$B$4,Params!$B$5,Params!$B$6),1)))</f>
        <v/>
      </c>
      <c r="U2235" s="9">
        <f>ROUND(_xlfn.NORM.INV(I2235,Params!$B$13,Params!$B$14),1)</f>
        <v/>
      </c>
      <c r="V2235" s="9">
        <f>ROUND(_xlfn.NORM.INV(J2235,Params!$B$15,Params!$B$16),2)</f>
        <v/>
      </c>
      <c r="W2235" s="9">
        <f>ROUND(_xlfn.NORM.INV(K2235,Params!$B$13,Params!$B$14),1)</f>
        <v/>
      </c>
      <c r="X2235" s="9">
        <f>ROUND(_xlfn.NORM.INV(L2235,Params!$B$15,Params!$B$16),2)</f>
        <v/>
      </c>
      <c r="Y2235" s="9">
        <f>ROUND(_xlfn.NORM.INV(M2235,Params!$B$15,Params!$B$16)+Params!$B$17+Params!$B$18*M2235,2)</f>
        <v/>
      </c>
      <c r="Z2235" s="9">
        <f>ROUND(_xlfn.NORM.INV(N2235,Params!$B$13,Params!$B$14)+Params!$B$17+Params!$B$18*N2235,1)</f>
        <v/>
      </c>
    </row>
    <row r="2236">
      <c r="A2236" s="11" t="n">
        <v>2235</v>
      </c>
      <c r="B2236" s="12">
        <f>INT((A2236-1)/122)+1</f>
        <v/>
      </c>
      <c r="C2236" s="13" t="n">
        <v>0.994166</v>
      </c>
      <c r="D2236" s="13" t="n">
        <v>0.113149</v>
      </c>
      <c r="E2236" s="13" t="n">
        <v>0.454506</v>
      </c>
      <c r="F2236" s="13" t="n">
        <v>0.918762</v>
      </c>
      <c r="G2236" s="13" t="n">
        <v>0.121021</v>
      </c>
      <c r="H2236" s="13" t="n">
        <v>0.781928</v>
      </c>
      <c r="I2236" s="13" t="n">
        <v>0.101349</v>
      </c>
      <c r="J2236" s="13" t="n">
        <v>0.5391550000000001</v>
      </c>
      <c r="K2236" s="13" t="n">
        <v>0.794964</v>
      </c>
      <c r="L2236" s="13" t="n">
        <v>0.156242</v>
      </c>
      <c r="M2236" s="13" t="n">
        <v>0.356099</v>
      </c>
      <c r="N2236" s="13" t="n">
        <v>0.275743</v>
      </c>
      <c r="O2236" s="9">
        <f>IF(C2236&lt;=1-Params!$B$4,0,MAX(0.1,ROUND(_xlfn.GAMMA.INV((C2236-(1-Params!$B$4))/Params!$B$4,Params!$B$5,Params!$B$6),1)))</f>
        <v/>
      </c>
      <c r="P2236" s="9">
        <f>IF(D2236&lt;=1-Params!$B$7,0,ROUND(_xlfn.GAMMA.INV((D2236-(1-Params!$B$7))/Params!$B$7,Params!$B$8,Params!$B$9),3))</f>
        <v/>
      </c>
      <c r="Q2236" s="9">
        <f>IF(E2236&lt;=1-Params!$B$4,0,MAX(0.1,ROUND(_xlfn.GAMMA.INV((E2236-(1-Params!$B$4))/Params!$B$4,Params!$B$5,Params!$B$6),1)))</f>
        <v/>
      </c>
      <c r="R2236" s="9">
        <f>IF(F2236&lt;=1-Params!$B$7,0,ROUND(_xlfn.GAMMA.INV((F2236-(1-Params!$B$7))/Params!$B$7,Params!$B$8,Params!$B$9),3))</f>
        <v/>
      </c>
      <c r="S2236" s="9">
        <f>IF(G2236&lt;=1-Params!$B$7,0,ROUND((Params!$B$10+Params!$B$11*G2236^Params!$B$12)*_xlfn.GAMMA.INV((G2236-(1-Params!$B$7))/Params!$B$7,Params!$B$8,Params!$B$9),3))</f>
        <v/>
      </c>
      <c r="T2236" s="9">
        <f>IF(H2236&lt;=1-Params!$B$4,0,MAX(0.1,ROUND((Params!$B$10+Params!$B$11*H2236^Params!$B$12)*_xlfn.GAMMA.INV((H2236-(1-Params!$B$4))/Params!$B$4,Params!$B$5,Params!$B$6),1)))</f>
        <v/>
      </c>
      <c r="U2236" s="9">
        <f>ROUND(_xlfn.NORM.INV(I2236,Params!$B$13,Params!$B$14),1)</f>
        <v/>
      </c>
      <c r="V2236" s="9">
        <f>ROUND(_xlfn.NORM.INV(J2236,Params!$B$15,Params!$B$16),2)</f>
        <v/>
      </c>
      <c r="W2236" s="9">
        <f>ROUND(_xlfn.NORM.INV(K2236,Params!$B$13,Params!$B$14),1)</f>
        <v/>
      </c>
      <c r="X2236" s="9">
        <f>ROUND(_xlfn.NORM.INV(L2236,Params!$B$15,Params!$B$16),2)</f>
        <v/>
      </c>
      <c r="Y2236" s="9">
        <f>ROUND(_xlfn.NORM.INV(M2236,Params!$B$15,Params!$B$16)+Params!$B$17+Params!$B$18*M2236,2)</f>
        <v/>
      </c>
      <c r="Z2236" s="9">
        <f>ROUND(_xlfn.NORM.INV(N2236,Params!$B$13,Params!$B$14)+Params!$B$17+Params!$B$18*N2236,1)</f>
        <v/>
      </c>
    </row>
    <row r="2237">
      <c r="A2237" s="11" t="n">
        <v>2236</v>
      </c>
      <c r="B2237" s="12">
        <f>INT((A2237-1)/122)+1</f>
        <v/>
      </c>
      <c r="C2237" s="13" t="n">
        <v>0.996346</v>
      </c>
      <c r="D2237" s="13" t="n">
        <v>0.326053</v>
      </c>
      <c r="E2237" s="13" t="n">
        <v>0.363249</v>
      </c>
      <c r="F2237" s="13" t="n">
        <v>0.352872</v>
      </c>
      <c r="G2237" s="13" t="n">
        <v>0.292609</v>
      </c>
      <c r="H2237" s="13" t="n">
        <v>0.964109</v>
      </c>
      <c r="I2237" s="13" t="n">
        <v>0.167592</v>
      </c>
      <c r="J2237" s="13" t="n">
        <v>0.40669</v>
      </c>
      <c r="K2237" s="13" t="n">
        <v>0.696958</v>
      </c>
      <c r="L2237" s="13" t="n">
        <v>0.490297</v>
      </c>
      <c r="M2237" s="13" t="n">
        <v>0.414058</v>
      </c>
      <c r="N2237" s="13" t="n">
        <v>0.172038</v>
      </c>
      <c r="O2237" s="9">
        <f>IF(C2237&lt;=1-Params!$B$4,0,MAX(0.1,ROUND(_xlfn.GAMMA.INV((C2237-(1-Params!$B$4))/Params!$B$4,Params!$B$5,Params!$B$6),1)))</f>
        <v/>
      </c>
      <c r="P2237" s="9">
        <f>IF(D2237&lt;=1-Params!$B$7,0,ROUND(_xlfn.GAMMA.INV((D2237-(1-Params!$B$7))/Params!$B$7,Params!$B$8,Params!$B$9),3))</f>
        <v/>
      </c>
      <c r="Q2237" s="9">
        <f>IF(E2237&lt;=1-Params!$B$4,0,MAX(0.1,ROUND(_xlfn.GAMMA.INV((E2237-(1-Params!$B$4))/Params!$B$4,Params!$B$5,Params!$B$6),1)))</f>
        <v/>
      </c>
      <c r="R2237" s="9">
        <f>IF(F2237&lt;=1-Params!$B$7,0,ROUND(_xlfn.GAMMA.INV((F2237-(1-Params!$B$7))/Params!$B$7,Params!$B$8,Params!$B$9),3))</f>
        <v/>
      </c>
      <c r="S2237" s="9">
        <f>IF(G2237&lt;=1-Params!$B$7,0,ROUND((Params!$B$10+Params!$B$11*G2237^Params!$B$12)*_xlfn.GAMMA.INV((G2237-(1-Params!$B$7))/Params!$B$7,Params!$B$8,Params!$B$9),3))</f>
        <v/>
      </c>
      <c r="T2237" s="9">
        <f>IF(H2237&lt;=1-Params!$B$4,0,MAX(0.1,ROUND((Params!$B$10+Params!$B$11*H2237^Params!$B$12)*_xlfn.GAMMA.INV((H2237-(1-Params!$B$4))/Params!$B$4,Params!$B$5,Params!$B$6),1)))</f>
        <v/>
      </c>
      <c r="U2237" s="9">
        <f>ROUND(_xlfn.NORM.INV(I2237,Params!$B$13,Params!$B$14),1)</f>
        <v/>
      </c>
      <c r="V2237" s="9">
        <f>ROUND(_xlfn.NORM.INV(J2237,Params!$B$15,Params!$B$16),2)</f>
        <v/>
      </c>
      <c r="W2237" s="9">
        <f>ROUND(_xlfn.NORM.INV(K2237,Params!$B$13,Params!$B$14),1)</f>
        <v/>
      </c>
      <c r="X2237" s="9">
        <f>ROUND(_xlfn.NORM.INV(L2237,Params!$B$15,Params!$B$16),2)</f>
        <v/>
      </c>
      <c r="Y2237" s="9">
        <f>ROUND(_xlfn.NORM.INV(M2237,Params!$B$15,Params!$B$16)+Params!$B$17+Params!$B$18*M2237,2)</f>
        <v/>
      </c>
      <c r="Z2237" s="9">
        <f>ROUND(_xlfn.NORM.INV(N2237,Params!$B$13,Params!$B$14)+Params!$B$17+Params!$B$18*N2237,1)</f>
        <v/>
      </c>
    </row>
    <row r="2238">
      <c r="A2238" s="11" t="n">
        <v>2237</v>
      </c>
      <c r="B2238" s="12">
        <f>INT((A2238-1)/122)+1</f>
        <v/>
      </c>
      <c r="C2238" s="13" t="n">
        <v>0.807281</v>
      </c>
      <c r="D2238" s="13" t="n">
        <v>0.211274</v>
      </c>
      <c r="E2238" s="13" t="n">
        <v>0.490345</v>
      </c>
      <c r="F2238" s="13" t="n">
        <v>0.762508</v>
      </c>
      <c r="G2238" s="13" t="n">
        <v>0.666058</v>
      </c>
      <c r="H2238" s="13" t="n">
        <v>0.911857</v>
      </c>
      <c r="I2238" s="13" t="n">
        <v>0.435942</v>
      </c>
      <c r="J2238" s="13" t="n">
        <v>0.854214</v>
      </c>
      <c r="K2238" s="13" t="n">
        <v>0.948287</v>
      </c>
      <c r="L2238" s="13" t="n">
        <v>0.373414</v>
      </c>
      <c r="M2238" s="13" t="n">
        <v>0.521903</v>
      </c>
      <c r="N2238" s="13" t="n">
        <v>0.651918</v>
      </c>
      <c r="O2238" s="9">
        <f>IF(C2238&lt;=1-Params!$B$4,0,MAX(0.1,ROUND(_xlfn.GAMMA.INV((C2238-(1-Params!$B$4))/Params!$B$4,Params!$B$5,Params!$B$6),1)))</f>
        <v/>
      </c>
      <c r="P2238" s="9">
        <f>IF(D2238&lt;=1-Params!$B$7,0,ROUND(_xlfn.GAMMA.INV((D2238-(1-Params!$B$7))/Params!$B$7,Params!$B$8,Params!$B$9),3))</f>
        <v/>
      </c>
      <c r="Q2238" s="9">
        <f>IF(E2238&lt;=1-Params!$B$4,0,MAX(0.1,ROUND(_xlfn.GAMMA.INV((E2238-(1-Params!$B$4))/Params!$B$4,Params!$B$5,Params!$B$6),1)))</f>
        <v/>
      </c>
      <c r="R2238" s="9">
        <f>IF(F2238&lt;=1-Params!$B$7,0,ROUND(_xlfn.GAMMA.INV((F2238-(1-Params!$B$7))/Params!$B$7,Params!$B$8,Params!$B$9),3))</f>
        <v/>
      </c>
      <c r="S2238" s="9">
        <f>IF(G2238&lt;=1-Params!$B$7,0,ROUND((Params!$B$10+Params!$B$11*G2238^Params!$B$12)*_xlfn.GAMMA.INV((G2238-(1-Params!$B$7))/Params!$B$7,Params!$B$8,Params!$B$9),3))</f>
        <v/>
      </c>
      <c r="T2238" s="9">
        <f>IF(H2238&lt;=1-Params!$B$4,0,MAX(0.1,ROUND((Params!$B$10+Params!$B$11*H2238^Params!$B$12)*_xlfn.GAMMA.INV((H2238-(1-Params!$B$4))/Params!$B$4,Params!$B$5,Params!$B$6),1)))</f>
        <v/>
      </c>
      <c r="U2238" s="9">
        <f>ROUND(_xlfn.NORM.INV(I2238,Params!$B$13,Params!$B$14),1)</f>
        <v/>
      </c>
      <c r="V2238" s="9">
        <f>ROUND(_xlfn.NORM.INV(J2238,Params!$B$15,Params!$B$16),2)</f>
        <v/>
      </c>
      <c r="W2238" s="9">
        <f>ROUND(_xlfn.NORM.INV(K2238,Params!$B$13,Params!$B$14),1)</f>
        <v/>
      </c>
      <c r="X2238" s="9">
        <f>ROUND(_xlfn.NORM.INV(L2238,Params!$B$15,Params!$B$16),2)</f>
        <v/>
      </c>
      <c r="Y2238" s="9">
        <f>ROUND(_xlfn.NORM.INV(M2238,Params!$B$15,Params!$B$16)+Params!$B$17+Params!$B$18*M2238,2)</f>
        <v/>
      </c>
      <c r="Z2238" s="9">
        <f>ROUND(_xlfn.NORM.INV(N2238,Params!$B$13,Params!$B$14)+Params!$B$17+Params!$B$18*N2238,1)</f>
        <v/>
      </c>
    </row>
    <row r="2239">
      <c r="A2239" s="11" t="n">
        <v>2238</v>
      </c>
      <c r="B2239" s="12">
        <f>INT((A2239-1)/122)+1</f>
        <v/>
      </c>
      <c r="C2239" s="13" t="n">
        <v>0.401</v>
      </c>
      <c r="D2239" s="13" t="n">
        <v>0.128489</v>
      </c>
      <c r="E2239" s="13" t="n">
        <v>0.605009</v>
      </c>
      <c r="F2239" s="13" t="n">
        <v>0.339734</v>
      </c>
      <c r="G2239" s="13" t="n">
        <v>0.200929</v>
      </c>
      <c r="H2239" s="13" t="n">
        <v>0.47471</v>
      </c>
      <c r="I2239" s="13" t="n">
        <v>0.526064</v>
      </c>
      <c r="J2239" s="13" t="n">
        <v>0.747928</v>
      </c>
      <c r="K2239" s="13" t="n">
        <v>0.691307</v>
      </c>
      <c r="L2239" s="13" t="n">
        <v>0.692615</v>
      </c>
      <c r="M2239" s="13" t="n">
        <v>0.322973</v>
      </c>
      <c r="N2239" s="13" t="n">
        <v>0.701521</v>
      </c>
      <c r="O2239" s="9">
        <f>IF(C2239&lt;=1-Params!$B$4,0,MAX(0.1,ROUND(_xlfn.GAMMA.INV((C2239-(1-Params!$B$4))/Params!$B$4,Params!$B$5,Params!$B$6),1)))</f>
        <v/>
      </c>
      <c r="P2239" s="9">
        <f>IF(D2239&lt;=1-Params!$B$7,0,ROUND(_xlfn.GAMMA.INV((D2239-(1-Params!$B$7))/Params!$B$7,Params!$B$8,Params!$B$9),3))</f>
        <v/>
      </c>
      <c r="Q2239" s="9">
        <f>IF(E2239&lt;=1-Params!$B$4,0,MAX(0.1,ROUND(_xlfn.GAMMA.INV((E2239-(1-Params!$B$4))/Params!$B$4,Params!$B$5,Params!$B$6),1)))</f>
        <v/>
      </c>
      <c r="R2239" s="9">
        <f>IF(F2239&lt;=1-Params!$B$7,0,ROUND(_xlfn.GAMMA.INV((F2239-(1-Params!$B$7))/Params!$B$7,Params!$B$8,Params!$B$9),3))</f>
        <v/>
      </c>
      <c r="S2239" s="9">
        <f>IF(G2239&lt;=1-Params!$B$7,0,ROUND((Params!$B$10+Params!$B$11*G2239^Params!$B$12)*_xlfn.GAMMA.INV((G2239-(1-Params!$B$7))/Params!$B$7,Params!$B$8,Params!$B$9),3))</f>
        <v/>
      </c>
      <c r="T2239" s="9">
        <f>IF(H2239&lt;=1-Params!$B$4,0,MAX(0.1,ROUND((Params!$B$10+Params!$B$11*H2239^Params!$B$12)*_xlfn.GAMMA.INV((H2239-(1-Params!$B$4))/Params!$B$4,Params!$B$5,Params!$B$6),1)))</f>
        <v/>
      </c>
      <c r="U2239" s="9">
        <f>ROUND(_xlfn.NORM.INV(I2239,Params!$B$13,Params!$B$14),1)</f>
        <v/>
      </c>
      <c r="V2239" s="9">
        <f>ROUND(_xlfn.NORM.INV(J2239,Params!$B$15,Params!$B$16),2)</f>
        <v/>
      </c>
      <c r="W2239" s="9">
        <f>ROUND(_xlfn.NORM.INV(K2239,Params!$B$13,Params!$B$14),1)</f>
        <v/>
      </c>
      <c r="X2239" s="9">
        <f>ROUND(_xlfn.NORM.INV(L2239,Params!$B$15,Params!$B$16),2)</f>
        <v/>
      </c>
      <c r="Y2239" s="9">
        <f>ROUND(_xlfn.NORM.INV(M2239,Params!$B$15,Params!$B$16)+Params!$B$17+Params!$B$18*M2239,2)</f>
        <v/>
      </c>
      <c r="Z2239" s="9">
        <f>ROUND(_xlfn.NORM.INV(N2239,Params!$B$13,Params!$B$14)+Params!$B$17+Params!$B$18*N2239,1)</f>
        <v/>
      </c>
    </row>
    <row r="2240">
      <c r="A2240" s="11" t="n">
        <v>2239</v>
      </c>
      <c r="B2240" s="12">
        <f>INT((A2240-1)/122)+1</f>
        <v/>
      </c>
      <c r="C2240" s="13" t="n">
        <v>0.390727</v>
      </c>
      <c r="D2240" s="13" t="n">
        <v>0.024948</v>
      </c>
      <c r="E2240" s="13" t="n">
        <v>0.778267</v>
      </c>
      <c r="F2240" s="13" t="n">
        <v>0.535903</v>
      </c>
      <c r="G2240" s="13" t="n">
        <v>0.729417</v>
      </c>
      <c r="H2240" s="13" t="n">
        <v>0.436886</v>
      </c>
      <c r="I2240" s="13" t="n">
        <v>0.851069</v>
      </c>
      <c r="J2240" s="13" t="n">
        <v>0.88734</v>
      </c>
      <c r="K2240" s="13" t="n">
        <v>0.6603520000000001</v>
      </c>
      <c r="L2240" s="13" t="n">
        <v>0.123751</v>
      </c>
      <c r="M2240" s="13" t="n">
        <v>0.783629</v>
      </c>
      <c r="N2240" s="13" t="n">
        <v>0.606162</v>
      </c>
      <c r="O2240" s="9">
        <f>IF(C2240&lt;=1-Params!$B$4,0,MAX(0.1,ROUND(_xlfn.GAMMA.INV((C2240-(1-Params!$B$4))/Params!$B$4,Params!$B$5,Params!$B$6),1)))</f>
        <v/>
      </c>
      <c r="P2240" s="9">
        <f>IF(D2240&lt;=1-Params!$B$7,0,ROUND(_xlfn.GAMMA.INV((D2240-(1-Params!$B$7))/Params!$B$7,Params!$B$8,Params!$B$9),3))</f>
        <v/>
      </c>
      <c r="Q2240" s="9">
        <f>IF(E2240&lt;=1-Params!$B$4,0,MAX(0.1,ROUND(_xlfn.GAMMA.INV((E2240-(1-Params!$B$4))/Params!$B$4,Params!$B$5,Params!$B$6),1)))</f>
        <v/>
      </c>
      <c r="R2240" s="9">
        <f>IF(F2240&lt;=1-Params!$B$7,0,ROUND(_xlfn.GAMMA.INV((F2240-(1-Params!$B$7))/Params!$B$7,Params!$B$8,Params!$B$9),3))</f>
        <v/>
      </c>
      <c r="S2240" s="9">
        <f>IF(G2240&lt;=1-Params!$B$7,0,ROUND((Params!$B$10+Params!$B$11*G2240^Params!$B$12)*_xlfn.GAMMA.INV((G2240-(1-Params!$B$7))/Params!$B$7,Params!$B$8,Params!$B$9),3))</f>
        <v/>
      </c>
      <c r="T2240" s="9">
        <f>IF(H2240&lt;=1-Params!$B$4,0,MAX(0.1,ROUND((Params!$B$10+Params!$B$11*H2240^Params!$B$12)*_xlfn.GAMMA.INV((H2240-(1-Params!$B$4))/Params!$B$4,Params!$B$5,Params!$B$6),1)))</f>
        <v/>
      </c>
      <c r="U2240" s="9">
        <f>ROUND(_xlfn.NORM.INV(I2240,Params!$B$13,Params!$B$14),1)</f>
        <v/>
      </c>
      <c r="V2240" s="9">
        <f>ROUND(_xlfn.NORM.INV(J2240,Params!$B$15,Params!$B$16),2)</f>
        <v/>
      </c>
      <c r="W2240" s="9">
        <f>ROUND(_xlfn.NORM.INV(K2240,Params!$B$13,Params!$B$14),1)</f>
        <v/>
      </c>
      <c r="X2240" s="9">
        <f>ROUND(_xlfn.NORM.INV(L2240,Params!$B$15,Params!$B$16),2)</f>
        <v/>
      </c>
      <c r="Y2240" s="9">
        <f>ROUND(_xlfn.NORM.INV(M2240,Params!$B$15,Params!$B$16)+Params!$B$17+Params!$B$18*M2240,2)</f>
        <v/>
      </c>
      <c r="Z2240" s="9">
        <f>ROUND(_xlfn.NORM.INV(N2240,Params!$B$13,Params!$B$14)+Params!$B$17+Params!$B$18*N2240,1)</f>
        <v/>
      </c>
    </row>
    <row r="2241">
      <c r="A2241" s="11" t="n">
        <v>2240</v>
      </c>
      <c r="B2241" s="12">
        <f>INT((A2241-1)/122)+1</f>
        <v/>
      </c>
      <c r="C2241" s="13" t="n">
        <v>0.23359</v>
      </c>
      <c r="D2241" s="13" t="n">
        <v>0.5669920000000001</v>
      </c>
      <c r="E2241" s="13" t="n">
        <v>0.644239</v>
      </c>
      <c r="F2241" s="13" t="n">
        <v>0.113139</v>
      </c>
      <c r="G2241" s="13" t="n">
        <v>0.477121</v>
      </c>
      <c r="H2241" s="13" t="n">
        <v>0.9749679999999999</v>
      </c>
      <c r="I2241" s="13" t="n">
        <v>0.905769</v>
      </c>
      <c r="J2241" s="13" t="n">
        <v>0.981167</v>
      </c>
      <c r="K2241" s="13" t="n">
        <v>0.7693680000000001</v>
      </c>
      <c r="L2241" s="13" t="n">
        <v>0.08150399999999999</v>
      </c>
      <c r="M2241" s="13" t="n">
        <v>0.148842</v>
      </c>
      <c r="N2241" s="13" t="n">
        <v>0.659359</v>
      </c>
      <c r="O2241" s="9">
        <f>IF(C2241&lt;=1-Params!$B$4,0,MAX(0.1,ROUND(_xlfn.GAMMA.INV((C2241-(1-Params!$B$4))/Params!$B$4,Params!$B$5,Params!$B$6),1)))</f>
        <v/>
      </c>
      <c r="P2241" s="9">
        <f>IF(D2241&lt;=1-Params!$B$7,0,ROUND(_xlfn.GAMMA.INV((D2241-(1-Params!$B$7))/Params!$B$7,Params!$B$8,Params!$B$9),3))</f>
        <v/>
      </c>
      <c r="Q2241" s="9">
        <f>IF(E2241&lt;=1-Params!$B$4,0,MAX(0.1,ROUND(_xlfn.GAMMA.INV((E2241-(1-Params!$B$4))/Params!$B$4,Params!$B$5,Params!$B$6),1)))</f>
        <v/>
      </c>
      <c r="R2241" s="9">
        <f>IF(F2241&lt;=1-Params!$B$7,0,ROUND(_xlfn.GAMMA.INV((F2241-(1-Params!$B$7))/Params!$B$7,Params!$B$8,Params!$B$9),3))</f>
        <v/>
      </c>
      <c r="S2241" s="9">
        <f>IF(G2241&lt;=1-Params!$B$7,0,ROUND((Params!$B$10+Params!$B$11*G2241^Params!$B$12)*_xlfn.GAMMA.INV((G2241-(1-Params!$B$7))/Params!$B$7,Params!$B$8,Params!$B$9),3))</f>
        <v/>
      </c>
      <c r="T2241" s="9">
        <f>IF(H2241&lt;=1-Params!$B$4,0,MAX(0.1,ROUND((Params!$B$10+Params!$B$11*H2241^Params!$B$12)*_xlfn.GAMMA.INV((H2241-(1-Params!$B$4))/Params!$B$4,Params!$B$5,Params!$B$6),1)))</f>
        <v/>
      </c>
      <c r="U2241" s="9">
        <f>ROUND(_xlfn.NORM.INV(I2241,Params!$B$13,Params!$B$14),1)</f>
        <v/>
      </c>
      <c r="V2241" s="9">
        <f>ROUND(_xlfn.NORM.INV(J2241,Params!$B$15,Params!$B$16),2)</f>
        <v/>
      </c>
      <c r="W2241" s="9">
        <f>ROUND(_xlfn.NORM.INV(K2241,Params!$B$13,Params!$B$14),1)</f>
        <v/>
      </c>
      <c r="X2241" s="9">
        <f>ROUND(_xlfn.NORM.INV(L2241,Params!$B$15,Params!$B$16),2)</f>
        <v/>
      </c>
      <c r="Y2241" s="9">
        <f>ROUND(_xlfn.NORM.INV(M2241,Params!$B$15,Params!$B$16)+Params!$B$17+Params!$B$18*M2241,2)</f>
        <v/>
      </c>
      <c r="Z2241" s="9">
        <f>ROUND(_xlfn.NORM.INV(N2241,Params!$B$13,Params!$B$14)+Params!$B$17+Params!$B$18*N2241,1)</f>
        <v/>
      </c>
    </row>
    <row r="2242">
      <c r="A2242" s="11" t="n">
        <v>2241</v>
      </c>
      <c r="B2242" s="12">
        <f>INT((A2242-1)/122)+1</f>
        <v/>
      </c>
      <c r="C2242" s="13" t="n">
        <v>0.7623180000000001</v>
      </c>
      <c r="D2242" s="13" t="n">
        <v>0.66349</v>
      </c>
      <c r="E2242" s="13" t="n">
        <v>0.5418500000000001</v>
      </c>
      <c r="F2242" s="13" t="n">
        <v>0.454458</v>
      </c>
      <c r="G2242" s="13" t="n">
        <v>0.694304</v>
      </c>
      <c r="H2242" s="13" t="n">
        <v>0.987375</v>
      </c>
      <c r="I2242" s="13" t="n">
        <v>0.781793</v>
      </c>
      <c r="J2242" s="13" t="n">
        <v>0.87324</v>
      </c>
      <c r="K2242" s="13" t="n">
        <v>0.375435</v>
      </c>
      <c r="L2242" s="13" t="n">
        <v>0.620189</v>
      </c>
      <c r="M2242" s="13" t="n">
        <v>0.187612</v>
      </c>
      <c r="N2242" s="13" t="n">
        <v>0.474228</v>
      </c>
      <c r="O2242" s="9">
        <f>IF(C2242&lt;=1-Params!$B$4,0,MAX(0.1,ROUND(_xlfn.GAMMA.INV((C2242-(1-Params!$B$4))/Params!$B$4,Params!$B$5,Params!$B$6),1)))</f>
        <v/>
      </c>
      <c r="P2242" s="9">
        <f>IF(D2242&lt;=1-Params!$B$7,0,ROUND(_xlfn.GAMMA.INV((D2242-(1-Params!$B$7))/Params!$B$7,Params!$B$8,Params!$B$9),3))</f>
        <v/>
      </c>
      <c r="Q2242" s="9">
        <f>IF(E2242&lt;=1-Params!$B$4,0,MAX(0.1,ROUND(_xlfn.GAMMA.INV((E2242-(1-Params!$B$4))/Params!$B$4,Params!$B$5,Params!$B$6),1)))</f>
        <v/>
      </c>
      <c r="R2242" s="9">
        <f>IF(F2242&lt;=1-Params!$B$7,0,ROUND(_xlfn.GAMMA.INV((F2242-(1-Params!$B$7))/Params!$B$7,Params!$B$8,Params!$B$9),3))</f>
        <v/>
      </c>
      <c r="S2242" s="9">
        <f>IF(G2242&lt;=1-Params!$B$7,0,ROUND((Params!$B$10+Params!$B$11*G2242^Params!$B$12)*_xlfn.GAMMA.INV((G2242-(1-Params!$B$7))/Params!$B$7,Params!$B$8,Params!$B$9),3))</f>
        <v/>
      </c>
      <c r="T2242" s="9">
        <f>IF(H2242&lt;=1-Params!$B$4,0,MAX(0.1,ROUND((Params!$B$10+Params!$B$11*H2242^Params!$B$12)*_xlfn.GAMMA.INV((H2242-(1-Params!$B$4))/Params!$B$4,Params!$B$5,Params!$B$6),1)))</f>
        <v/>
      </c>
      <c r="U2242" s="9">
        <f>ROUND(_xlfn.NORM.INV(I2242,Params!$B$13,Params!$B$14),1)</f>
        <v/>
      </c>
      <c r="V2242" s="9">
        <f>ROUND(_xlfn.NORM.INV(J2242,Params!$B$15,Params!$B$16),2)</f>
        <v/>
      </c>
      <c r="W2242" s="9">
        <f>ROUND(_xlfn.NORM.INV(K2242,Params!$B$13,Params!$B$14),1)</f>
        <v/>
      </c>
      <c r="X2242" s="9">
        <f>ROUND(_xlfn.NORM.INV(L2242,Params!$B$15,Params!$B$16),2)</f>
        <v/>
      </c>
      <c r="Y2242" s="9">
        <f>ROUND(_xlfn.NORM.INV(M2242,Params!$B$15,Params!$B$16)+Params!$B$17+Params!$B$18*M2242,2)</f>
        <v/>
      </c>
      <c r="Z2242" s="9">
        <f>ROUND(_xlfn.NORM.INV(N2242,Params!$B$13,Params!$B$14)+Params!$B$17+Params!$B$18*N2242,1)</f>
        <v/>
      </c>
    </row>
    <row r="2243">
      <c r="A2243" s="11" t="n">
        <v>2242</v>
      </c>
      <c r="B2243" s="12">
        <f>INT((A2243-1)/122)+1</f>
        <v/>
      </c>
      <c r="C2243" s="13" t="n">
        <v>0.579809</v>
      </c>
      <c r="D2243" s="13" t="n">
        <v>0.626364</v>
      </c>
      <c r="E2243" s="13" t="n">
        <v>0.440504</v>
      </c>
      <c r="F2243" s="13" t="n">
        <v>0.621678</v>
      </c>
      <c r="G2243" s="13" t="n">
        <v>0.103687</v>
      </c>
      <c r="H2243" s="13" t="n">
        <v>0.677991</v>
      </c>
      <c r="I2243" s="13" t="n">
        <v>0.650958</v>
      </c>
      <c r="J2243" s="13" t="n">
        <v>0.957589</v>
      </c>
      <c r="K2243" s="13" t="n">
        <v>0.301184</v>
      </c>
      <c r="L2243" s="13" t="n">
        <v>0.299463</v>
      </c>
      <c r="M2243" s="13" t="n">
        <v>0.127187</v>
      </c>
      <c r="N2243" s="13" t="n">
        <v>0.377406</v>
      </c>
      <c r="O2243" s="9">
        <f>IF(C2243&lt;=1-Params!$B$4,0,MAX(0.1,ROUND(_xlfn.GAMMA.INV((C2243-(1-Params!$B$4))/Params!$B$4,Params!$B$5,Params!$B$6),1)))</f>
        <v/>
      </c>
      <c r="P2243" s="9">
        <f>IF(D2243&lt;=1-Params!$B$7,0,ROUND(_xlfn.GAMMA.INV((D2243-(1-Params!$B$7))/Params!$B$7,Params!$B$8,Params!$B$9),3))</f>
        <v/>
      </c>
      <c r="Q2243" s="9">
        <f>IF(E2243&lt;=1-Params!$B$4,0,MAX(0.1,ROUND(_xlfn.GAMMA.INV((E2243-(1-Params!$B$4))/Params!$B$4,Params!$B$5,Params!$B$6),1)))</f>
        <v/>
      </c>
      <c r="R2243" s="9">
        <f>IF(F2243&lt;=1-Params!$B$7,0,ROUND(_xlfn.GAMMA.INV((F2243-(1-Params!$B$7))/Params!$B$7,Params!$B$8,Params!$B$9),3))</f>
        <v/>
      </c>
      <c r="S2243" s="9">
        <f>IF(G2243&lt;=1-Params!$B$7,0,ROUND((Params!$B$10+Params!$B$11*G2243^Params!$B$12)*_xlfn.GAMMA.INV((G2243-(1-Params!$B$7))/Params!$B$7,Params!$B$8,Params!$B$9),3))</f>
        <v/>
      </c>
      <c r="T2243" s="9">
        <f>IF(H2243&lt;=1-Params!$B$4,0,MAX(0.1,ROUND((Params!$B$10+Params!$B$11*H2243^Params!$B$12)*_xlfn.GAMMA.INV((H2243-(1-Params!$B$4))/Params!$B$4,Params!$B$5,Params!$B$6),1)))</f>
        <v/>
      </c>
      <c r="U2243" s="9">
        <f>ROUND(_xlfn.NORM.INV(I2243,Params!$B$13,Params!$B$14),1)</f>
        <v/>
      </c>
      <c r="V2243" s="9">
        <f>ROUND(_xlfn.NORM.INV(J2243,Params!$B$15,Params!$B$16),2)</f>
        <v/>
      </c>
      <c r="W2243" s="9">
        <f>ROUND(_xlfn.NORM.INV(K2243,Params!$B$13,Params!$B$14),1)</f>
        <v/>
      </c>
      <c r="X2243" s="9">
        <f>ROUND(_xlfn.NORM.INV(L2243,Params!$B$15,Params!$B$16),2)</f>
        <v/>
      </c>
      <c r="Y2243" s="9">
        <f>ROUND(_xlfn.NORM.INV(M2243,Params!$B$15,Params!$B$16)+Params!$B$17+Params!$B$18*M2243,2)</f>
        <v/>
      </c>
      <c r="Z2243" s="9">
        <f>ROUND(_xlfn.NORM.INV(N2243,Params!$B$13,Params!$B$14)+Params!$B$17+Params!$B$18*N2243,1)</f>
        <v/>
      </c>
    </row>
    <row r="2244">
      <c r="A2244" s="11" t="n">
        <v>2243</v>
      </c>
      <c r="B2244" s="12">
        <f>INT((A2244-1)/122)+1</f>
        <v/>
      </c>
      <c r="C2244" s="13" t="n">
        <v>0.519136</v>
      </c>
      <c r="D2244" s="13" t="n">
        <v>0.78571</v>
      </c>
      <c r="E2244" s="13" t="n">
        <v>0.234926</v>
      </c>
      <c r="F2244" s="13" t="n">
        <v>0.035527</v>
      </c>
      <c r="G2244" s="13" t="n">
        <v>0.44118</v>
      </c>
      <c r="H2244" s="13" t="n">
        <v>0.985387</v>
      </c>
      <c r="I2244" s="13" t="n">
        <v>0.776594</v>
      </c>
      <c r="J2244" s="13" t="n">
        <v>0.250008</v>
      </c>
      <c r="K2244" s="13" t="n">
        <v>0.428627</v>
      </c>
      <c r="L2244" s="13" t="n">
        <v>0.705195</v>
      </c>
      <c r="M2244" s="13" t="n">
        <v>0.064258</v>
      </c>
      <c r="N2244" s="13" t="n">
        <v>0.057292</v>
      </c>
      <c r="O2244" s="9">
        <f>IF(C2244&lt;=1-Params!$B$4,0,MAX(0.1,ROUND(_xlfn.GAMMA.INV((C2244-(1-Params!$B$4))/Params!$B$4,Params!$B$5,Params!$B$6),1)))</f>
        <v/>
      </c>
      <c r="P2244" s="9">
        <f>IF(D2244&lt;=1-Params!$B$7,0,ROUND(_xlfn.GAMMA.INV((D2244-(1-Params!$B$7))/Params!$B$7,Params!$B$8,Params!$B$9),3))</f>
        <v/>
      </c>
      <c r="Q2244" s="9">
        <f>IF(E2244&lt;=1-Params!$B$4,0,MAX(0.1,ROUND(_xlfn.GAMMA.INV((E2244-(1-Params!$B$4))/Params!$B$4,Params!$B$5,Params!$B$6),1)))</f>
        <v/>
      </c>
      <c r="R2244" s="9">
        <f>IF(F2244&lt;=1-Params!$B$7,0,ROUND(_xlfn.GAMMA.INV((F2244-(1-Params!$B$7))/Params!$B$7,Params!$B$8,Params!$B$9),3))</f>
        <v/>
      </c>
      <c r="S2244" s="9">
        <f>IF(G2244&lt;=1-Params!$B$7,0,ROUND((Params!$B$10+Params!$B$11*G2244^Params!$B$12)*_xlfn.GAMMA.INV((G2244-(1-Params!$B$7))/Params!$B$7,Params!$B$8,Params!$B$9),3))</f>
        <v/>
      </c>
      <c r="T2244" s="9">
        <f>IF(H2244&lt;=1-Params!$B$4,0,MAX(0.1,ROUND((Params!$B$10+Params!$B$11*H2244^Params!$B$12)*_xlfn.GAMMA.INV((H2244-(1-Params!$B$4))/Params!$B$4,Params!$B$5,Params!$B$6),1)))</f>
        <v/>
      </c>
      <c r="U2244" s="9">
        <f>ROUND(_xlfn.NORM.INV(I2244,Params!$B$13,Params!$B$14),1)</f>
        <v/>
      </c>
      <c r="V2244" s="9">
        <f>ROUND(_xlfn.NORM.INV(J2244,Params!$B$15,Params!$B$16),2)</f>
        <v/>
      </c>
      <c r="W2244" s="9">
        <f>ROUND(_xlfn.NORM.INV(K2244,Params!$B$13,Params!$B$14),1)</f>
        <v/>
      </c>
      <c r="X2244" s="9">
        <f>ROUND(_xlfn.NORM.INV(L2244,Params!$B$15,Params!$B$16),2)</f>
        <v/>
      </c>
      <c r="Y2244" s="9">
        <f>ROUND(_xlfn.NORM.INV(M2244,Params!$B$15,Params!$B$16)+Params!$B$17+Params!$B$18*M2244,2)</f>
        <v/>
      </c>
      <c r="Z2244" s="9">
        <f>ROUND(_xlfn.NORM.INV(N2244,Params!$B$13,Params!$B$14)+Params!$B$17+Params!$B$18*N2244,1)</f>
        <v/>
      </c>
    </row>
    <row r="2245">
      <c r="A2245" s="11" t="n">
        <v>2244</v>
      </c>
      <c r="B2245" s="12">
        <f>INT((A2245-1)/122)+1</f>
        <v/>
      </c>
      <c r="C2245" s="13" t="n">
        <v>0.468651</v>
      </c>
      <c r="D2245" s="13" t="n">
        <v>0.545165</v>
      </c>
      <c r="E2245" s="13" t="n">
        <v>0.470858</v>
      </c>
      <c r="F2245" s="13" t="n">
        <v>0.02552</v>
      </c>
      <c r="G2245" s="13" t="n">
        <v>0.924504</v>
      </c>
      <c r="H2245" s="13" t="n">
        <v>0.728488</v>
      </c>
      <c r="I2245" s="13" t="n">
        <v>0.7313460000000001</v>
      </c>
      <c r="J2245" s="13" t="n">
        <v>0.84711</v>
      </c>
      <c r="K2245" s="13" t="n">
        <v>0.656236</v>
      </c>
      <c r="L2245" s="13" t="n">
        <v>0.798141</v>
      </c>
      <c r="M2245" s="13" t="n">
        <v>0.105308</v>
      </c>
      <c r="N2245" s="13" t="n">
        <v>0.374174</v>
      </c>
      <c r="O2245" s="9">
        <f>IF(C2245&lt;=1-Params!$B$4,0,MAX(0.1,ROUND(_xlfn.GAMMA.INV((C2245-(1-Params!$B$4))/Params!$B$4,Params!$B$5,Params!$B$6),1)))</f>
        <v/>
      </c>
      <c r="P2245" s="9">
        <f>IF(D2245&lt;=1-Params!$B$7,0,ROUND(_xlfn.GAMMA.INV((D2245-(1-Params!$B$7))/Params!$B$7,Params!$B$8,Params!$B$9),3))</f>
        <v/>
      </c>
      <c r="Q2245" s="9">
        <f>IF(E2245&lt;=1-Params!$B$4,0,MAX(0.1,ROUND(_xlfn.GAMMA.INV((E2245-(1-Params!$B$4))/Params!$B$4,Params!$B$5,Params!$B$6),1)))</f>
        <v/>
      </c>
      <c r="R2245" s="9">
        <f>IF(F2245&lt;=1-Params!$B$7,0,ROUND(_xlfn.GAMMA.INV((F2245-(1-Params!$B$7))/Params!$B$7,Params!$B$8,Params!$B$9),3))</f>
        <v/>
      </c>
      <c r="S2245" s="9">
        <f>IF(G2245&lt;=1-Params!$B$7,0,ROUND((Params!$B$10+Params!$B$11*G2245^Params!$B$12)*_xlfn.GAMMA.INV((G2245-(1-Params!$B$7))/Params!$B$7,Params!$B$8,Params!$B$9),3))</f>
        <v/>
      </c>
      <c r="T2245" s="9">
        <f>IF(H2245&lt;=1-Params!$B$4,0,MAX(0.1,ROUND((Params!$B$10+Params!$B$11*H2245^Params!$B$12)*_xlfn.GAMMA.INV((H2245-(1-Params!$B$4))/Params!$B$4,Params!$B$5,Params!$B$6),1)))</f>
        <v/>
      </c>
      <c r="U2245" s="9">
        <f>ROUND(_xlfn.NORM.INV(I2245,Params!$B$13,Params!$B$14),1)</f>
        <v/>
      </c>
      <c r="V2245" s="9">
        <f>ROUND(_xlfn.NORM.INV(J2245,Params!$B$15,Params!$B$16),2)</f>
        <v/>
      </c>
      <c r="W2245" s="9">
        <f>ROUND(_xlfn.NORM.INV(K2245,Params!$B$13,Params!$B$14),1)</f>
        <v/>
      </c>
      <c r="X2245" s="9">
        <f>ROUND(_xlfn.NORM.INV(L2245,Params!$B$15,Params!$B$16),2)</f>
        <v/>
      </c>
      <c r="Y2245" s="9">
        <f>ROUND(_xlfn.NORM.INV(M2245,Params!$B$15,Params!$B$16)+Params!$B$17+Params!$B$18*M2245,2)</f>
        <v/>
      </c>
      <c r="Z2245" s="9">
        <f>ROUND(_xlfn.NORM.INV(N2245,Params!$B$13,Params!$B$14)+Params!$B$17+Params!$B$18*N2245,1)</f>
        <v/>
      </c>
    </row>
    <row r="2246">
      <c r="A2246" s="11" t="n">
        <v>2245</v>
      </c>
      <c r="B2246" s="12">
        <f>INT((A2246-1)/122)+1</f>
        <v/>
      </c>
      <c r="C2246" s="13" t="n">
        <v>0.013966</v>
      </c>
      <c r="D2246" s="13" t="n">
        <v>0.278928</v>
      </c>
      <c r="E2246" s="13" t="n">
        <v>0.327683</v>
      </c>
      <c r="F2246" s="13" t="n">
        <v>0.8642069999999999</v>
      </c>
      <c r="G2246" s="13" t="n">
        <v>0.933927</v>
      </c>
      <c r="H2246" s="13" t="n">
        <v>0.240956</v>
      </c>
      <c r="I2246" s="13" t="n">
        <v>0.247114</v>
      </c>
      <c r="J2246" s="13" t="n">
        <v>0.440359</v>
      </c>
      <c r="K2246" s="13" t="n">
        <v>0.791723</v>
      </c>
      <c r="L2246" s="13" t="n">
        <v>0.951355</v>
      </c>
      <c r="M2246" s="13" t="n">
        <v>0.185583</v>
      </c>
      <c r="N2246" s="13" t="n">
        <v>0.568152</v>
      </c>
      <c r="O2246" s="9">
        <f>IF(C2246&lt;=1-Params!$B$4,0,MAX(0.1,ROUND(_xlfn.GAMMA.INV((C2246-(1-Params!$B$4))/Params!$B$4,Params!$B$5,Params!$B$6),1)))</f>
        <v/>
      </c>
      <c r="P2246" s="9">
        <f>IF(D2246&lt;=1-Params!$B$7,0,ROUND(_xlfn.GAMMA.INV((D2246-(1-Params!$B$7))/Params!$B$7,Params!$B$8,Params!$B$9),3))</f>
        <v/>
      </c>
      <c r="Q2246" s="9">
        <f>IF(E2246&lt;=1-Params!$B$4,0,MAX(0.1,ROUND(_xlfn.GAMMA.INV((E2246-(1-Params!$B$4))/Params!$B$4,Params!$B$5,Params!$B$6),1)))</f>
        <v/>
      </c>
      <c r="R2246" s="9">
        <f>IF(F2246&lt;=1-Params!$B$7,0,ROUND(_xlfn.GAMMA.INV((F2246-(1-Params!$B$7))/Params!$B$7,Params!$B$8,Params!$B$9),3))</f>
        <v/>
      </c>
      <c r="S2246" s="9">
        <f>IF(G2246&lt;=1-Params!$B$7,0,ROUND((Params!$B$10+Params!$B$11*G2246^Params!$B$12)*_xlfn.GAMMA.INV((G2246-(1-Params!$B$7))/Params!$B$7,Params!$B$8,Params!$B$9),3))</f>
        <v/>
      </c>
      <c r="T2246" s="9">
        <f>IF(H2246&lt;=1-Params!$B$4,0,MAX(0.1,ROUND((Params!$B$10+Params!$B$11*H2246^Params!$B$12)*_xlfn.GAMMA.INV((H2246-(1-Params!$B$4))/Params!$B$4,Params!$B$5,Params!$B$6),1)))</f>
        <v/>
      </c>
      <c r="U2246" s="9">
        <f>ROUND(_xlfn.NORM.INV(I2246,Params!$B$13,Params!$B$14),1)</f>
        <v/>
      </c>
      <c r="V2246" s="9">
        <f>ROUND(_xlfn.NORM.INV(J2246,Params!$B$15,Params!$B$16),2)</f>
        <v/>
      </c>
      <c r="W2246" s="9">
        <f>ROUND(_xlfn.NORM.INV(K2246,Params!$B$13,Params!$B$14),1)</f>
        <v/>
      </c>
      <c r="X2246" s="9">
        <f>ROUND(_xlfn.NORM.INV(L2246,Params!$B$15,Params!$B$16),2)</f>
        <v/>
      </c>
      <c r="Y2246" s="9">
        <f>ROUND(_xlfn.NORM.INV(M2246,Params!$B$15,Params!$B$16)+Params!$B$17+Params!$B$18*M2246,2)</f>
        <v/>
      </c>
      <c r="Z2246" s="9">
        <f>ROUND(_xlfn.NORM.INV(N2246,Params!$B$13,Params!$B$14)+Params!$B$17+Params!$B$18*N2246,1)</f>
        <v/>
      </c>
    </row>
    <row r="2247">
      <c r="A2247" s="11" t="n">
        <v>2246</v>
      </c>
      <c r="B2247" s="12">
        <f>INT((A2247-1)/122)+1</f>
        <v/>
      </c>
      <c r="C2247" s="13" t="n">
        <v>0.101029</v>
      </c>
      <c r="D2247" s="13" t="n">
        <v>0.392834</v>
      </c>
      <c r="E2247" s="13" t="n">
        <v>0.822863</v>
      </c>
      <c r="F2247" s="13" t="n">
        <v>0.845097</v>
      </c>
      <c r="G2247" s="13" t="n">
        <v>0.924894</v>
      </c>
      <c r="H2247" s="13" t="n">
        <v>0.926225</v>
      </c>
      <c r="I2247" s="13" t="n">
        <v>0.482594</v>
      </c>
      <c r="J2247" s="13" t="n">
        <v>0.158085</v>
      </c>
      <c r="K2247" s="13" t="n">
        <v>0.5765400000000001</v>
      </c>
      <c r="L2247" s="13" t="n">
        <v>0.986496</v>
      </c>
      <c r="M2247" s="13" t="n">
        <v>0.203038</v>
      </c>
      <c r="N2247" s="13" t="n">
        <v>0.5980839999999999</v>
      </c>
      <c r="O2247" s="9">
        <f>IF(C2247&lt;=1-Params!$B$4,0,MAX(0.1,ROUND(_xlfn.GAMMA.INV((C2247-(1-Params!$B$4))/Params!$B$4,Params!$B$5,Params!$B$6),1)))</f>
        <v/>
      </c>
      <c r="P2247" s="9">
        <f>IF(D2247&lt;=1-Params!$B$7,0,ROUND(_xlfn.GAMMA.INV((D2247-(1-Params!$B$7))/Params!$B$7,Params!$B$8,Params!$B$9),3))</f>
        <v/>
      </c>
      <c r="Q2247" s="9">
        <f>IF(E2247&lt;=1-Params!$B$4,0,MAX(0.1,ROUND(_xlfn.GAMMA.INV((E2247-(1-Params!$B$4))/Params!$B$4,Params!$B$5,Params!$B$6),1)))</f>
        <v/>
      </c>
      <c r="R2247" s="9">
        <f>IF(F2247&lt;=1-Params!$B$7,0,ROUND(_xlfn.GAMMA.INV((F2247-(1-Params!$B$7))/Params!$B$7,Params!$B$8,Params!$B$9),3))</f>
        <v/>
      </c>
      <c r="S2247" s="9">
        <f>IF(G2247&lt;=1-Params!$B$7,0,ROUND((Params!$B$10+Params!$B$11*G2247^Params!$B$12)*_xlfn.GAMMA.INV((G2247-(1-Params!$B$7))/Params!$B$7,Params!$B$8,Params!$B$9),3))</f>
        <v/>
      </c>
      <c r="T2247" s="9">
        <f>IF(H2247&lt;=1-Params!$B$4,0,MAX(0.1,ROUND((Params!$B$10+Params!$B$11*H2247^Params!$B$12)*_xlfn.GAMMA.INV((H2247-(1-Params!$B$4))/Params!$B$4,Params!$B$5,Params!$B$6),1)))</f>
        <v/>
      </c>
      <c r="U2247" s="9">
        <f>ROUND(_xlfn.NORM.INV(I2247,Params!$B$13,Params!$B$14),1)</f>
        <v/>
      </c>
      <c r="V2247" s="9">
        <f>ROUND(_xlfn.NORM.INV(J2247,Params!$B$15,Params!$B$16),2)</f>
        <v/>
      </c>
      <c r="W2247" s="9">
        <f>ROUND(_xlfn.NORM.INV(K2247,Params!$B$13,Params!$B$14),1)</f>
        <v/>
      </c>
      <c r="X2247" s="9">
        <f>ROUND(_xlfn.NORM.INV(L2247,Params!$B$15,Params!$B$16),2)</f>
        <v/>
      </c>
      <c r="Y2247" s="9">
        <f>ROUND(_xlfn.NORM.INV(M2247,Params!$B$15,Params!$B$16)+Params!$B$17+Params!$B$18*M2247,2)</f>
        <v/>
      </c>
      <c r="Z2247" s="9">
        <f>ROUND(_xlfn.NORM.INV(N2247,Params!$B$13,Params!$B$14)+Params!$B$17+Params!$B$18*N2247,1)</f>
        <v/>
      </c>
    </row>
    <row r="2248">
      <c r="A2248" s="11" t="n">
        <v>2247</v>
      </c>
      <c r="B2248" s="12">
        <f>INT((A2248-1)/122)+1</f>
        <v/>
      </c>
      <c r="C2248" s="13" t="n">
        <v>0.05467</v>
      </c>
      <c r="D2248" s="13" t="n">
        <v>0.550133</v>
      </c>
      <c r="E2248" s="13" t="n">
        <v>0.683642</v>
      </c>
      <c r="F2248" s="13" t="n">
        <v>0.705419</v>
      </c>
      <c r="G2248" s="13" t="n">
        <v>0.694652</v>
      </c>
      <c r="H2248" s="13" t="n">
        <v>0.681809</v>
      </c>
      <c r="I2248" s="13" t="n">
        <v>0.393694</v>
      </c>
      <c r="J2248" s="13" t="n">
        <v>0.484669</v>
      </c>
      <c r="K2248" s="13" t="n">
        <v>0.118353</v>
      </c>
      <c r="L2248" s="13" t="n">
        <v>0.993426</v>
      </c>
      <c r="M2248" s="13" t="n">
        <v>0.012094</v>
      </c>
      <c r="N2248" s="13" t="n">
        <v>0.524456</v>
      </c>
      <c r="O2248" s="9">
        <f>IF(C2248&lt;=1-Params!$B$4,0,MAX(0.1,ROUND(_xlfn.GAMMA.INV((C2248-(1-Params!$B$4))/Params!$B$4,Params!$B$5,Params!$B$6),1)))</f>
        <v/>
      </c>
      <c r="P2248" s="9">
        <f>IF(D2248&lt;=1-Params!$B$7,0,ROUND(_xlfn.GAMMA.INV((D2248-(1-Params!$B$7))/Params!$B$7,Params!$B$8,Params!$B$9),3))</f>
        <v/>
      </c>
      <c r="Q2248" s="9">
        <f>IF(E2248&lt;=1-Params!$B$4,0,MAX(0.1,ROUND(_xlfn.GAMMA.INV((E2248-(1-Params!$B$4))/Params!$B$4,Params!$B$5,Params!$B$6),1)))</f>
        <v/>
      </c>
      <c r="R2248" s="9">
        <f>IF(F2248&lt;=1-Params!$B$7,0,ROUND(_xlfn.GAMMA.INV((F2248-(1-Params!$B$7))/Params!$B$7,Params!$B$8,Params!$B$9),3))</f>
        <v/>
      </c>
      <c r="S2248" s="9">
        <f>IF(G2248&lt;=1-Params!$B$7,0,ROUND((Params!$B$10+Params!$B$11*G2248^Params!$B$12)*_xlfn.GAMMA.INV((G2248-(1-Params!$B$7))/Params!$B$7,Params!$B$8,Params!$B$9),3))</f>
        <v/>
      </c>
      <c r="T2248" s="9">
        <f>IF(H2248&lt;=1-Params!$B$4,0,MAX(0.1,ROUND((Params!$B$10+Params!$B$11*H2248^Params!$B$12)*_xlfn.GAMMA.INV((H2248-(1-Params!$B$4))/Params!$B$4,Params!$B$5,Params!$B$6),1)))</f>
        <v/>
      </c>
      <c r="U2248" s="9">
        <f>ROUND(_xlfn.NORM.INV(I2248,Params!$B$13,Params!$B$14),1)</f>
        <v/>
      </c>
      <c r="V2248" s="9">
        <f>ROUND(_xlfn.NORM.INV(J2248,Params!$B$15,Params!$B$16),2)</f>
        <v/>
      </c>
      <c r="W2248" s="9">
        <f>ROUND(_xlfn.NORM.INV(K2248,Params!$B$13,Params!$B$14),1)</f>
        <v/>
      </c>
      <c r="X2248" s="9">
        <f>ROUND(_xlfn.NORM.INV(L2248,Params!$B$15,Params!$B$16),2)</f>
        <v/>
      </c>
      <c r="Y2248" s="9">
        <f>ROUND(_xlfn.NORM.INV(M2248,Params!$B$15,Params!$B$16)+Params!$B$17+Params!$B$18*M2248,2)</f>
        <v/>
      </c>
      <c r="Z2248" s="9">
        <f>ROUND(_xlfn.NORM.INV(N2248,Params!$B$13,Params!$B$14)+Params!$B$17+Params!$B$18*N2248,1)</f>
        <v/>
      </c>
    </row>
    <row r="2249">
      <c r="A2249" s="11" t="n">
        <v>2248</v>
      </c>
      <c r="B2249" s="12">
        <f>INT((A2249-1)/122)+1</f>
        <v/>
      </c>
      <c r="C2249" s="13" t="n">
        <v>0.276509</v>
      </c>
      <c r="D2249" s="13" t="n">
        <v>0.093167</v>
      </c>
      <c r="E2249" s="13" t="n">
        <v>0.776515</v>
      </c>
      <c r="F2249" s="13" t="n">
        <v>0.931002</v>
      </c>
      <c r="G2249" s="13" t="n">
        <v>0.235821</v>
      </c>
      <c r="H2249" s="13" t="n">
        <v>0.658104</v>
      </c>
      <c r="I2249" s="13" t="n">
        <v>0.291655</v>
      </c>
      <c r="J2249" s="13" t="n">
        <v>0.697361</v>
      </c>
      <c r="K2249" s="13" t="n">
        <v>0.109254</v>
      </c>
      <c r="L2249" s="13" t="n">
        <v>0.954234</v>
      </c>
      <c r="M2249" s="13" t="n">
        <v>0.068121</v>
      </c>
      <c r="N2249" s="13" t="n">
        <v>0.321201</v>
      </c>
      <c r="O2249" s="9">
        <f>IF(C2249&lt;=1-Params!$B$4,0,MAX(0.1,ROUND(_xlfn.GAMMA.INV((C2249-(1-Params!$B$4))/Params!$B$4,Params!$B$5,Params!$B$6),1)))</f>
        <v/>
      </c>
      <c r="P2249" s="9">
        <f>IF(D2249&lt;=1-Params!$B$7,0,ROUND(_xlfn.GAMMA.INV((D2249-(1-Params!$B$7))/Params!$B$7,Params!$B$8,Params!$B$9),3))</f>
        <v/>
      </c>
      <c r="Q2249" s="9">
        <f>IF(E2249&lt;=1-Params!$B$4,0,MAX(0.1,ROUND(_xlfn.GAMMA.INV((E2249-(1-Params!$B$4))/Params!$B$4,Params!$B$5,Params!$B$6),1)))</f>
        <v/>
      </c>
      <c r="R2249" s="9">
        <f>IF(F2249&lt;=1-Params!$B$7,0,ROUND(_xlfn.GAMMA.INV((F2249-(1-Params!$B$7))/Params!$B$7,Params!$B$8,Params!$B$9),3))</f>
        <v/>
      </c>
      <c r="S2249" s="9">
        <f>IF(G2249&lt;=1-Params!$B$7,0,ROUND((Params!$B$10+Params!$B$11*G2249^Params!$B$12)*_xlfn.GAMMA.INV((G2249-(1-Params!$B$7))/Params!$B$7,Params!$B$8,Params!$B$9),3))</f>
        <v/>
      </c>
      <c r="T2249" s="9">
        <f>IF(H2249&lt;=1-Params!$B$4,0,MAX(0.1,ROUND((Params!$B$10+Params!$B$11*H2249^Params!$B$12)*_xlfn.GAMMA.INV((H2249-(1-Params!$B$4))/Params!$B$4,Params!$B$5,Params!$B$6),1)))</f>
        <v/>
      </c>
      <c r="U2249" s="9">
        <f>ROUND(_xlfn.NORM.INV(I2249,Params!$B$13,Params!$B$14),1)</f>
        <v/>
      </c>
      <c r="V2249" s="9">
        <f>ROUND(_xlfn.NORM.INV(J2249,Params!$B$15,Params!$B$16),2)</f>
        <v/>
      </c>
      <c r="W2249" s="9">
        <f>ROUND(_xlfn.NORM.INV(K2249,Params!$B$13,Params!$B$14),1)</f>
        <v/>
      </c>
      <c r="X2249" s="9">
        <f>ROUND(_xlfn.NORM.INV(L2249,Params!$B$15,Params!$B$16),2)</f>
        <v/>
      </c>
      <c r="Y2249" s="9">
        <f>ROUND(_xlfn.NORM.INV(M2249,Params!$B$15,Params!$B$16)+Params!$B$17+Params!$B$18*M2249,2)</f>
        <v/>
      </c>
      <c r="Z2249" s="9">
        <f>ROUND(_xlfn.NORM.INV(N2249,Params!$B$13,Params!$B$14)+Params!$B$17+Params!$B$18*N2249,1)</f>
        <v/>
      </c>
    </row>
    <row r="2250">
      <c r="A2250" s="11" t="n">
        <v>2249</v>
      </c>
      <c r="B2250" s="12">
        <f>INT((A2250-1)/122)+1</f>
        <v/>
      </c>
      <c r="C2250" s="13" t="n">
        <v>0.987302</v>
      </c>
      <c r="D2250" s="13" t="n">
        <v>0.676109</v>
      </c>
      <c r="E2250" s="13" t="n">
        <v>0.717037</v>
      </c>
      <c r="F2250" s="13" t="n">
        <v>0.7304</v>
      </c>
      <c r="G2250" s="13" t="n">
        <v>0.203465</v>
      </c>
      <c r="H2250" s="13" t="n">
        <v>0.735466</v>
      </c>
      <c r="I2250" s="13" t="n">
        <v>0.023034</v>
      </c>
      <c r="J2250" s="13" t="n">
        <v>0.8661990000000001</v>
      </c>
      <c r="K2250" s="13" t="n">
        <v>0.102818</v>
      </c>
      <c r="L2250" s="13" t="n">
        <v>0.685743</v>
      </c>
      <c r="M2250" s="13" t="n">
        <v>0.172498</v>
      </c>
      <c r="N2250" s="13" t="n">
        <v>0.240571</v>
      </c>
      <c r="O2250" s="9">
        <f>IF(C2250&lt;=1-Params!$B$4,0,MAX(0.1,ROUND(_xlfn.GAMMA.INV((C2250-(1-Params!$B$4))/Params!$B$4,Params!$B$5,Params!$B$6),1)))</f>
        <v/>
      </c>
      <c r="P2250" s="9">
        <f>IF(D2250&lt;=1-Params!$B$7,0,ROUND(_xlfn.GAMMA.INV((D2250-(1-Params!$B$7))/Params!$B$7,Params!$B$8,Params!$B$9),3))</f>
        <v/>
      </c>
      <c r="Q2250" s="9">
        <f>IF(E2250&lt;=1-Params!$B$4,0,MAX(0.1,ROUND(_xlfn.GAMMA.INV((E2250-(1-Params!$B$4))/Params!$B$4,Params!$B$5,Params!$B$6),1)))</f>
        <v/>
      </c>
      <c r="R2250" s="9">
        <f>IF(F2250&lt;=1-Params!$B$7,0,ROUND(_xlfn.GAMMA.INV((F2250-(1-Params!$B$7))/Params!$B$7,Params!$B$8,Params!$B$9),3))</f>
        <v/>
      </c>
      <c r="S2250" s="9">
        <f>IF(G2250&lt;=1-Params!$B$7,0,ROUND((Params!$B$10+Params!$B$11*G2250^Params!$B$12)*_xlfn.GAMMA.INV((G2250-(1-Params!$B$7))/Params!$B$7,Params!$B$8,Params!$B$9),3))</f>
        <v/>
      </c>
      <c r="T2250" s="9">
        <f>IF(H2250&lt;=1-Params!$B$4,0,MAX(0.1,ROUND((Params!$B$10+Params!$B$11*H2250^Params!$B$12)*_xlfn.GAMMA.INV((H2250-(1-Params!$B$4))/Params!$B$4,Params!$B$5,Params!$B$6),1)))</f>
        <v/>
      </c>
      <c r="U2250" s="9">
        <f>ROUND(_xlfn.NORM.INV(I2250,Params!$B$13,Params!$B$14),1)</f>
        <v/>
      </c>
      <c r="V2250" s="9">
        <f>ROUND(_xlfn.NORM.INV(J2250,Params!$B$15,Params!$B$16),2)</f>
        <v/>
      </c>
      <c r="W2250" s="9">
        <f>ROUND(_xlfn.NORM.INV(K2250,Params!$B$13,Params!$B$14),1)</f>
        <v/>
      </c>
      <c r="X2250" s="9">
        <f>ROUND(_xlfn.NORM.INV(L2250,Params!$B$15,Params!$B$16),2)</f>
        <v/>
      </c>
      <c r="Y2250" s="9">
        <f>ROUND(_xlfn.NORM.INV(M2250,Params!$B$15,Params!$B$16)+Params!$B$17+Params!$B$18*M2250,2)</f>
        <v/>
      </c>
      <c r="Z2250" s="9">
        <f>ROUND(_xlfn.NORM.INV(N2250,Params!$B$13,Params!$B$14)+Params!$B$17+Params!$B$18*N2250,1)</f>
        <v/>
      </c>
    </row>
    <row r="2251">
      <c r="A2251" s="11" t="n">
        <v>2250</v>
      </c>
      <c r="B2251" s="12">
        <f>INT((A2251-1)/122)+1</f>
        <v/>
      </c>
      <c r="C2251" s="13" t="n">
        <v>0.953965</v>
      </c>
      <c r="D2251" s="13" t="n">
        <v>0.269315</v>
      </c>
      <c r="E2251" s="13" t="n">
        <v>0.809891</v>
      </c>
      <c r="F2251" s="13" t="n">
        <v>0.877286</v>
      </c>
      <c r="G2251" s="13" t="n">
        <v>0.270591</v>
      </c>
      <c r="H2251" s="13" t="n">
        <v>0.203403</v>
      </c>
      <c r="I2251" s="13" t="n">
        <v>0.15674</v>
      </c>
      <c r="J2251" s="13" t="n">
        <v>0.330923</v>
      </c>
      <c r="K2251" s="13" t="n">
        <v>0.290773</v>
      </c>
      <c r="L2251" s="13" t="n">
        <v>0.676546</v>
      </c>
      <c r="M2251" s="13" t="n">
        <v>0.80659</v>
      </c>
      <c r="N2251" s="13" t="n">
        <v>0.513219</v>
      </c>
      <c r="O2251" s="9">
        <f>IF(C2251&lt;=1-Params!$B$4,0,MAX(0.1,ROUND(_xlfn.GAMMA.INV((C2251-(1-Params!$B$4))/Params!$B$4,Params!$B$5,Params!$B$6),1)))</f>
        <v/>
      </c>
      <c r="P2251" s="9">
        <f>IF(D2251&lt;=1-Params!$B$7,0,ROUND(_xlfn.GAMMA.INV((D2251-(1-Params!$B$7))/Params!$B$7,Params!$B$8,Params!$B$9),3))</f>
        <v/>
      </c>
      <c r="Q2251" s="9">
        <f>IF(E2251&lt;=1-Params!$B$4,0,MAX(0.1,ROUND(_xlfn.GAMMA.INV((E2251-(1-Params!$B$4))/Params!$B$4,Params!$B$5,Params!$B$6),1)))</f>
        <v/>
      </c>
      <c r="R2251" s="9">
        <f>IF(F2251&lt;=1-Params!$B$7,0,ROUND(_xlfn.GAMMA.INV((F2251-(1-Params!$B$7))/Params!$B$7,Params!$B$8,Params!$B$9),3))</f>
        <v/>
      </c>
      <c r="S2251" s="9">
        <f>IF(G2251&lt;=1-Params!$B$7,0,ROUND((Params!$B$10+Params!$B$11*G2251^Params!$B$12)*_xlfn.GAMMA.INV((G2251-(1-Params!$B$7))/Params!$B$7,Params!$B$8,Params!$B$9),3))</f>
        <v/>
      </c>
      <c r="T2251" s="9">
        <f>IF(H2251&lt;=1-Params!$B$4,0,MAX(0.1,ROUND((Params!$B$10+Params!$B$11*H2251^Params!$B$12)*_xlfn.GAMMA.INV((H2251-(1-Params!$B$4))/Params!$B$4,Params!$B$5,Params!$B$6),1)))</f>
        <v/>
      </c>
      <c r="U2251" s="9">
        <f>ROUND(_xlfn.NORM.INV(I2251,Params!$B$13,Params!$B$14),1)</f>
        <v/>
      </c>
      <c r="V2251" s="9">
        <f>ROUND(_xlfn.NORM.INV(J2251,Params!$B$15,Params!$B$16),2)</f>
        <v/>
      </c>
      <c r="W2251" s="9">
        <f>ROUND(_xlfn.NORM.INV(K2251,Params!$B$13,Params!$B$14),1)</f>
        <v/>
      </c>
      <c r="X2251" s="9">
        <f>ROUND(_xlfn.NORM.INV(L2251,Params!$B$15,Params!$B$16),2)</f>
        <v/>
      </c>
      <c r="Y2251" s="9">
        <f>ROUND(_xlfn.NORM.INV(M2251,Params!$B$15,Params!$B$16)+Params!$B$17+Params!$B$18*M2251,2)</f>
        <v/>
      </c>
      <c r="Z2251" s="9">
        <f>ROUND(_xlfn.NORM.INV(N2251,Params!$B$13,Params!$B$14)+Params!$B$17+Params!$B$18*N2251,1)</f>
        <v/>
      </c>
    </row>
    <row r="2252">
      <c r="A2252" s="11" t="n">
        <v>2251</v>
      </c>
      <c r="B2252" s="12">
        <f>INT((A2252-1)/122)+1</f>
        <v/>
      </c>
      <c r="C2252" s="13" t="n">
        <v>0.819672</v>
      </c>
      <c r="D2252" s="13" t="n">
        <v>0.721464</v>
      </c>
      <c r="E2252" s="13" t="n">
        <v>0.696168</v>
      </c>
      <c r="F2252" s="13" t="n">
        <v>0.933437</v>
      </c>
      <c r="G2252" s="13" t="n">
        <v>0.279735</v>
      </c>
      <c r="H2252" s="13" t="n">
        <v>0.150155</v>
      </c>
      <c r="I2252" s="13" t="n">
        <v>0.176054</v>
      </c>
      <c r="J2252" s="13" t="n">
        <v>0.608037</v>
      </c>
      <c r="K2252" s="13" t="n">
        <v>0.646482</v>
      </c>
      <c r="L2252" s="13" t="n">
        <v>0.288887</v>
      </c>
      <c r="M2252" s="13" t="n">
        <v>0.17599</v>
      </c>
      <c r="N2252" s="13" t="n">
        <v>0.761663</v>
      </c>
      <c r="O2252" s="9">
        <f>IF(C2252&lt;=1-Params!$B$4,0,MAX(0.1,ROUND(_xlfn.GAMMA.INV((C2252-(1-Params!$B$4))/Params!$B$4,Params!$B$5,Params!$B$6),1)))</f>
        <v/>
      </c>
      <c r="P2252" s="9">
        <f>IF(D2252&lt;=1-Params!$B$7,0,ROUND(_xlfn.GAMMA.INV((D2252-(1-Params!$B$7))/Params!$B$7,Params!$B$8,Params!$B$9),3))</f>
        <v/>
      </c>
      <c r="Q2252" s="9">
        <f>IF(E2252&lt;=1-Params!$B$4,0,MAX(0.1,ROUND(_xlfn.GAMMA.INV((E2252-(1-Params!$B$4))/Params!$B$4,Params!$B$5,Params!$B$6),1)))</f>
        <v/>
      </c>
      <c r="R2252" s="9">
        <f>IF(F2252&lt;=1-Params!$B$7,0,ROUND(_xlfn.GAMMA.INV((F2252-(1-Params!$B$7))/Params!$B$7,Params!$B$8,Params!$B$9),3))</f>
        <v/>
      </c>
      <c r="S2252" s="9">
        <f>IF(G2252&lt;=1-Params!$B$7,0,ROUND((Params!$B$10+Params!$B$11*G2252^Params!$B$12)*_xlfn.GAMMA.INV((G2252-(1-Params!$B$7))/Params!$B$7,Params!$B$8,Params!$B$9),3))</f>
        <v/>
      </c>
      <c r="T2252" s="9">
        <f>IF(H2252&lt;=1-Params!$B$4,0,MAX(0.1,ROUND((Params!$B$10+Params!$B$11*H2252^Params!$B$12)*_xlfn.GAMMA.INV((H2252-(1-Params!$B$4))/Params!$B$4,Params!$B$5,Params!$B$6),1)))</f>
        <v/>
      </c>
      <c r="U2252" s="9">
        <f>ROUND(_xlfn.NORM.INV(I2252,Params!$B$13,Params!$B$14),1)</f>
        <v/>
      </c>
      <c r="V2252" s="9">
        <f>ROUND(_xlfn.NORM.INV(J2252,Params!$B$15,Params!$B$16),2)</f>
        <v/>
      </c>
      <c r="W2252" s="9">
        <f>ROUND(_xlfn.NORM.INV(K2252,Params!$B$13,Params!$B$14),1)</f>
        <v/>
      </c>
      <c r="X2252" s="9">
        <f>ROUND(_xlfn.NORM.INV(L2252,Params!$B$15,Params!$B$16),2)</f>
        <v/>
      </c>
      <c r="Y2252" s="9">
        <f>ROUND(_xlfn.NORM.INV(M2252,Params!$B$15,Params!$B$16)+Params!$B$17+Params!$B$18*M2252,2)</f>
        <v/>
      </c>
      <c r="Z2252" s="9">
        <f>ROUND(_xlfn.NORM.INV(N2252,Params!$B$13,Params!$B$14)+Params!$B$17+Params!$B$18*N2252,1)</f>
        <v/>
      </c>
    </row>
    <row r="2253">
      <c r="A2253" s="11" t="n">
        <v>2252</v>
      </c>
      <c r="B2253" s="12">
        <f>INT((A2253-1)/122)+1</f>
        <v/>
      </c>
      <c r="C2253" s="13" t="n">
        <v>0.320758</v>
      </c>
      <c r="D2253" s="13" t="n">
        <v>0.592413</v>
      </c>
      <c r="E2253" s="13" t="n">
        <v>0.615331</v>
      </c>
      <c r="F2253" s="13" t="n">
        <v>0.9960290000000001</v>
      </c>
      <c r="G2253" s="13" t="n">
        <v>0.239498</v>
      </c>
      <c r="H2253" s="13" t="n">
        <v>0.080165</v>
      </c>
      <c r="I2253" s="13" t="n">
        <v>0.352034</v>
      </c>
      <c r="J2253" s="13" t="n">
        <v>0.645809</v>
      </c>
      <c r="K2253" s="13" t="n">
        <v>0.425049</v>
      </c>
      <c r="L2253" s="13" t="n">
        <v>0.687578</v>
      </c>
      <c r="M2253" s="13" t="n">
        <v>0.141825</v>
      </c>
      <c r="N2253" s="13" t="n">
        <v>0.431843</v>
      </c>
      <c r="O2253" s="9">
        <f>IF(C2253&lt;=1-Params!$B$4,0,MAX(0.1,ROUND(_xlfn.GAMMA.INV((C2253-(1-Params!$B$4))/Params!$B$4,Params!$B$5,Params!$B$6),1)))</f>
        <v/>
      </c>
      <c r="P2253" s="9">
        <f>IF(D2253&lt;=1-Params!$B$7,0,ROUND(_xlfn.GAMMA.INV((D2253-(1-Params!$B$7))/Params!$B$7,Params!$B$8,Params!$B$9),3))</f>
        <v/>
      </c>
      <c r="Q2253" s="9">
        <f>IF(E2253&lt;=1-Params!$B$4,0,MAX(0.1,ROUND(_xlfn.GAMMA.INV((E2253-(1-Params!$B$4))/Params!$B$4,Params!$B$5,Params!$B$6),1)))</f>
        <v/>
      </c>
      <c r="R2253" s="9">
        <f>IF(F2253&lt;=1-Params!$B$7,0,ROUND(_xlfn.GAMMA.INV((F2253-(1-Params!$B$7))/Params!$B$7,Params!$B$8,Params!$B$9),3))</f>
        <v/>
      </c>
      <c r="S2253" s="9">
        <f>IF(G2253&lt;=1-Params!$B$7,0,ROUND((Params!$B$10+Params!$B$11*G2253^Params!$B$12)*_xlfn.GAMMA.INV((G2253-(1-Params!$B$7))/Params!$B$7,Params!$B$8,Params!$B$9),3))</f>
        <v/>
      </c>
      <c r="T2253" s="9">
        <f>IF(H2253&lt;=1-Params!$B$4,0,MAX(0.1,ROUND((Params!$B$10+Params!$B$11*H2253^Params!$B$12)*_xlfn.GAMMA.INV((H2253-(1-Params!$B$4))/Params!$B$4,Params!$B$5,Params!$B$6),1)))</f>
        <v/>
      </c>
      <c r="U2253" s="9">
        <f>ROUND(_xlfn.NORM.INV(I2253,Params!$B$13,Params!$B$14),1)</f>
        <v/>
      </c>
      <c r="V2253" s="9">
        <f>ROUND(_xlfn.NORM.INV(J2253,Params!$B$15,Params!$B$16),2)</f>
        <v/>
      </c>
      <c r="W2253" s="9">
        <f>ROUND(_xlfn.NORM.INV(K2253,Params!$B$13,Params!$B$14),1)</f>
        <v/>
      </c>
      <c r="X2253" s="9">
        <f>ROUND(_xlfn.NORM.INV(L2253,Params!$B$15,Params!$B$16),2)</f>
        <v/>
      </c>
      <c r="Y2253" s="9">
        <f>ROUND(_xlfn.NORM.INV(M2253,Params!$B$15,Params!$B$16)+Params!$B$17+Params!$B$18*M2253,2)</f>
        <v/>
      </c>
      <c r="Z2253" s="9">
        <f>ROUND(_xlfn.NORM.INV(N2253,Params!$B$13,Params!$B$14)+Params!$B$17+Params!$B$18*N2253,1)</f>
        <v/>
      </c>
    </row>
    <row r="2254">
      <c r="A2254" s="11" t="n">
        <v>2253</v>
      </c>
      <c r="B2254" s="12">
        <f>INT((A2254-1)/122)+1</f>
        <v/>
      </c>
      <c r="C2254" s="13" t="n">
        <v>0.434502</v>
      </c>
      <c r="D2254" s="13" t="n">
        <v>0.132272</v>
      </c>
      <c r="E2254" s="13" t="n">
        <v>0.926964</v>
      </c>
      <c r="F2254" s="13" t="n">
        <v>0.7718970000000001</v>
      </c>
      <c r="G2254" s="13" t="n">
        <v>0.319221</v>
      </c>
      <c r="H2254" s="13" t="n">
        <v>0.042809</v>
      </c>
      <c r="I2254" s="13" t="n">
        <v>0.56169</v>
      </c>
      <c r="J2254" s="13" t="n">
        <v>0.63874</v>
      </c>
      <c r="K2254" s="13" t="n">
        <v>0.512761</v>
      </c>
      <c r="L2254" s="13" t="n">
        <v>0.499461</v>
      </c>
      <c r="M2254" s="13" t="n">
        <v>0.147578</v>
      </c>
      <c r="N2254" s="13" t="n">
        <v>0.339239</v>
      </c>
      <c r="O2254" s="9">
        <f>IF(C2254&lt;=1-Params!$B$4,0,MAX(0.1,ROUND(_xlfn.GAMMA.INV((C2254-(1-Params!$B$4))/Params!$B$4,Params!$B$5,Params!$B$6),1)))</f>
        <v/>
      </c>
      <c r="P2254" s="9">
        <f>IF(D2254&lt;=1-Params!$B$7,0,ROUND(_xlfn.GAMMA.INV((D2254-(1-Params!$B$7))/Params!$B$7,Params!$B$8,Params!$B$9),3))</f>
        <v/>
      </c>
      <c r="Q2254" s="9">
        <f>IF(E2254&lt;=1-Params!$B$4,0,MAX(0.1,ROUND(_xlfn.GAMMA.INV((E2254-(1-Params!$B$4))/Params!$B$4,Params!$B$5,Params!$B$6),1)))</f>
        <v/>
      </c>
      <c r="R2254" s="9">
        <f>IF(F2254&lt;=1-Params!$B$7,0,ROUND(_xlfn.GAMMA.INV((F2254-(1-Params!$B$7))/Params!$B$7,Params!$B$8,Params!$B$9),3))</f>
        <v/>
      </c>
      <c r="S2254" s="9">
        <f>IF(G2254&lt;=1-Params!$B$7,0,ROUND((Params!$B$10+Params!$B$11*G2254^Params!$B$12)*_xlfn.GAMMA.INV((G2254-(1-Params!$B$7))/Params!$B$7,Params!$B$8,Params!$B$9),3))</f>
        <v/>
      </c>
      <c r="T2254" s="9">
        <f>IF(H2254&lt;=1-Params!$B$4,0,MAX(0.1,ROUND((Params!$B$10+Params!$B$11*H2254^Params!$B$12)*_xlfn.GAMMA.INV((H2254-(1-Params!$B$4))/Params!$B$4,Params!$B$5,Params!$B$6),1)))</f>
        <v/>
      </c>
      <c r="U2254" s="9">
        <f>ROUND(_xlfn.NORM.INV(I2254,Params!$B$13,Params!$B$14),1)</f>
        <v/>
      </c>
      <c r="V2254" s="9">
        <f>ROUND(_xlfn.NORM.INV(J2254,Params!$B$15,Params!$B$16),2)</f>
        <v/>
      </c>
      <c r="W2254" s="9">
        <f>ROUND(_xlfn.NORM.INV(K2254,Params!$B$13,Params!$B$14),1)</f>
        <v/>
      </c>
      <c r="X2254" s="9">
        <f>ROUND(_xlfn.NORM.INV(L2254,Params!$B$15,Params!$B$16),2)</f>
        <v/>
      </c>
      <c r="Y2254" s="9">
        <f>ROUND(_xlfn.NORM.INV(M2254,Params!$B$15,Params!$B$16)+Params!$B$17+Params!$B$18*M2254,2)</f>
        <v/>
      </c>
      <c r="Z2254" s="9">
        <f>ROUND(_xlfn.NORM.INV(N2254,Params!$B$13,Params!$B$14)+Params!$B$17+Params!$B$18*N2254,1)</f>
        <v/>
      </c>
    </row>
    <row r="2255">
      <c r="A2255" s="11" t="n">
        <v>2254</v>
      </c>
      <c r="B2255" s="12">
        <f>INT((A2255-1)/122)+1</f>
        <v/>
      </c>
      <c r="C2255" s="13" t="n">
        <v>0.332042</v>
      </c>
      <c r="D2255" s="13" t="n">
        <v>0.242228</v>
      </c>
      <c r="E2255" s="13" t="n">
        <v>0.273483</v>
      </c>
      <c r="F2255" s="13" t="n">
        <v>0.324403</v>
      </c>
      <c r="G2255" s="13" t="n">
        <v>0.828245</v>
      </c>
      <c r="H2255" s="13" t="n">
        <v>0.131432</v>
      </c>
      <c r="I2255" s="13" t="n">
        <v>0.9655049999999999</v>
      </c>
      <c r="J2255" s="13" t="n">
        <v>0.346735</v>
      </c>
      <c r="K2255" s="13" t="n">
        <v>0.164094</v>
      </c>
      <c r="L2255" s="13" t="n">
        <v>0.610011</v>
      </c>
      <c r="M2255" s="13" t="n">
        <v>0.018911</v>
      </c>
      <c r="N2255" s="13" t="n">
        <v>0.146919</v>
      </c>
      <c r="O2255" s="9">
        <f>IF(C2255&lt;=1-Params!$B$4,0,MAX(0.1,ROUND(_xlfn.GAMMA.INV((C2255-(1-Params!$B$4))/Params!$B$4,Params!$B$5,Params!$B$6),1)))</f>
        <v/>
      </c>
      <c r="P2255" s="9">
        <f>IF(D2255&lt;=1-Params!$B$7,0,ROUND(_xlfn.GAMMA.INV((D2255-(1-Params!$B$7))/Params!$B$7,Params!$B$8,Params!$B$9),3))</f>
        <v/>
      </c>
      <c r="Q2255" s="9">
        <f>IF(E2255&lt;=1-Params!$B$4,0,MAX(0.1,ROUND(_xlfn.GAMMA.INV((E2255-(1-Params!$B$4))/Params!$B$4,Params!$B$5,Params!$B$6),1)))</f>
        <v/>
      </c>
      <c r="R2255" s="9">
        <f>IF(F2255&lt;=1-Params!$B$7,0,ROUND(_xlfn.GAMMA.INV((F2255-(1-Params!$B$7))/Params!$B$7,Params!$B$8,Params!$B$9),3))</f>
        <v/>
      </c>
      <c r="S2255" s="9">
        <f>IF(G2255&lt;=1-Params!$B$7,0,ROUND((Params!$B$10+Params!$B$11*G2255^Params!$B$12)*_xlfn.GAMMA.INV((G2255-(1-Params!$B$7))/Params!$B$7,Params!$B$8,Params!$B$9),3))</f>
        <v/>
      </c>
      <c r="T2255" s="9">
        <f>IF(H2255&lt;=1-Params!$B$4,0,MAX(0.1,ROUND((Params!$B$10+Params!$B$11*H2255^Params!$B$12)*_xlfn.GAMMA.INV((H2255-(1-Params!$B$4))/Params!$B$4,Params!$B$5,Params!$B$6),1)))</f>
        <v/>
      </c>
      <c r="U2255" s="9">
        <f>ROUND(_xlfn.NORM.INV(I2255,Params!$B$13,Params!$B$14),1)</f>
        <v/>
      </c>
      <c r="V2255" s="9">
        <f>ROUND(_xlfn.NORM.INV(J2255,Params!$B$15,Params!$B$16),2)</f>
        <v/>
      </c>
      <c r="W2255" s="9">
        <f>ROUND(_xlfn.NORM.INV(K2255,Params!$B$13,Params!$B$14),1)</f>
        <v/>
      </c>
      <c r="X2255" s="9">
        <f>ROUND(_xlfn.NORM.INV(L2255,Params!$B$15,Params!$B$16),2)</f>
        <v/>
      </c>
      <c r="Y2255" s="9">
        <f>ROUND(_xlfn.NORM.INV(M2255,Params!$B$15,Params!$B$16)+Params!$B$17+Params!$B$18*M2255,2)</f>
        <v/>
      </c>
      <c r="Z2255" s="9">
        <f>ROUND(_xlfn.NORM.INV(N2255,Params!$B$13,Params!$B$14)+Params!$B$17+Params!$B$18*N2255,1)</f>
        <v/>
      </c>
    </row>
    <row r="2256">
      <c r="A2256" s="11" t="n">
        <v>2255</v>
      </c>
      <c r="B2256" s="12">
        <f>INT((A2256-1)/122)+1</f>
        <v/>
      </c>
      <c r="C2256" s="13" t="n">
        <v>0.782122</v>
      </c>
      <c r="D2256" s="13" t="n">
        <v>0.096049</v>
      </c>
      <c r="E2256" s="13" t="n">
        <v>0.070273</v>
      </c>
      <c r="F2256" s="13" t="n">
        <v>0.670863</v>
      </c>
      <c r="G2256" s="13" t="n">
        <v>0.331002</v>
      </c>
      <c r="H2256" s="13" t="n">
        <v>0.224993</v>
      </c>
      <c r="I2256" s="13" t="n">
        <v>0.728297</v>
      </c>
      <c r="J2256" s="13" t="n">
        <v>0.107285</v>
      </c>
      <c r="K2256" s="13" t="n">
        <v>0.363658</v>
      </c>
      <c r="L2256" s="13" t="n">
        <v>0.265045</v>
      </c>
      <c r="M2256" s="13" t="n">
        <v>0.138975</v>
      </c>
      <c r="N2256" s="13" t="n">
        <v>0.268925</v>
      </c>
      <c r="O2256" s="9">
        <f>IF(C2256&lt;=1-Params!$B$4,0,MAX(0.1,ROUND(_xlfn.GAMMA.INV((C2256-(1-Params!$B$4))/Params!$B$4,Params!$B$5,Params!$B$6),1)))</f>
        <v/>
      </c>
      <c r="P2256" s="9">
        <f>IF(D2256&lt;=1-Params!$B$7,0,ROUND(_xlfn.GAMMA.INV((D2256-(1-Params!$B$7))/Params!$B$7,Params!$B$8,Params!$B$9),3))</f>
        <v/>
      </c>
      <c r="Q2256" s="9">
        <f>IF(E2256&lt;=1-Params!$B$4,0,MAX(0.1,ROUND(_xlfn.GAMMA.INV((E2256-(1-Params!$B$4))/Params!$B$4,Params!$B$5,Params!$B$6),1)))</f>
        <v/>
      </c>
      <c r="R2256" s="9">
        <f>IF(F2256&lt;=1-Params!$B$7,0,ROUND(_xlfn.GAMMA.INV((F2256-(1-Params!$B$7))/Params!$B$7,Params!$B$8,Params!$B$9),3))</f>
        <v/>
      </c>
      <c r="S2256" s="9">
        <f>IF(G2256&lt;=1-Params!$B$7,0,ROUND((Params!$B$10+Params!$B$11*G2256^Params!$B$12)*_xlfn.GAMMA.INV((G2256-(1-Params!$B$7))/Params!$B$7,Params!$B$8,Params!$B$9),3))</f>
        <v/>
      </c>
      <c r="T2256" s="9">
        <f>IF(H2256&lt;=1-Params!$B$4,0,MAX(0.1,ROUND((Params!$B$10+Params!$B$11*H2256^Params!$B$12)*_xlfn.GAMMA.INV((H2256-(1-Params!$B$4))/Params!$B$4,Params!$B$5,Params!$B$6),1)))</f>
        <v/>
      </c>
      <c r="U2256" s="9">
        <f>ROUND(_xlfn.NORM.INV(I2256,Params!$B$13,Params!$B$14),1)</f>
        <v/>
      </c>
      <c r="V2256" s="9">
        <f>ROUND(_xlfn.NORM.INV(J2256,Params!$B$15,Params!$B$16),2)</f>
        <v/>
      </c>
      <c r="W2256" s="9">
        <f>ROUND(_xlfn.NORM.INV(K2256,Params!$B$13,Params!$B$14),1)</f>
        <v/>
      </c>
      <c r="X2256" s="9">
        <f>ROUND(_xlfn.NORM.INV(L2256,Params!$B$15,Params!$B$16),2)</f>
        <v/>
      </c>
      <c r="Y2256" s="9">
        <f>ROUND(_xlfn.NORM.INV(M2256,Params!$B$15,Params!$B$16)+Params!$B$17+Params!$B$18*M2256,2)</f>
        <v/>
      </c>
      <c r="Z2256" s="9">
        <f>ROUND(_xlfn.NORM.INV(N2256,Params!$B$13,Params!$B$14)+Params!$B$17+Params!$B$18*N2256,1)</f>
        <v/>
      </c>
    </row>
    <row r="2257">
      <c r="A2257" s="11" t="n">
        <v>2256</v>
      </c>
      <c r="B2257" s="12">
        <f>INT((A2257-1)/122)+1</f>
        <v/>
      </c>
      <c r="C2257" s="13" t="n">
        <v>0.623379</v>
      </c>
      <c r="D2257" s="13" t="n">
        <v>0.470181</v>
      </c>
      <c r="E2257" s="13" t="n">
        <v>0.328261</v>
      </c>
      <c r="F2257" s="13" t="n">
        <v>0.935293</v>
      </c>
      <c r="G2257" s="13" t="n">
        <v>0.395286</v>
      </c>
      <c r="H2257" s="13" t="n">
        <v>0.289423</v>
      </c>
      <c r="I2257" s="13" t="n">
        <v>0.896999</v>
      </c>
      <c r="J2257" s="13" t="n">
        <v>0.074321</v>
      </c>
      <c r="K2257" s="13" t="n">
        <v>0.379972</v>
      </c>
      <c r="L2257" s="13" t="n">
        <v>0.008314</v>
      </c>
      <c r="M2257" s="13" t="n">
        <v>0.142138</v>
      </c>
      <c r="N2257" s="13" t="n">
        <v>0.483925</v>
      </c>
      <c r="O2257" s="9">
        <f>IF(C2257&lt;=1-Params!$B$4,0,MAX(0.1,ROUND(_xlfn.GAMMA.INV((C2257-(1-Params!$B$4))/Params!$B$4,Params!$B$5,Params!$B$6),1)))</f>
        <v/>
      </c>
      <c r="P2257" s="9">
        <f>IF(D2257&lt;=1-Params!$B$7,0,ROUND(_xlfn.GAMMA.INV((D2257-(1-Params!$B$7))/Params!$B$7,Params!$B$8,Params!$B$9),3))</f>
        <v/>
      </c>
      <c r="Q2257" s="9">
        <f>IF(E2257&lt;=1-Params!$B$4,0,MAX(0.1,ROUND(_xlfn.GAMMA.INV((E2257-(1-Params!$B$4))/Params!$B$4,Params!$B$5,Params!$B$6),1)))</f>
        <v/>
      </c>
      <c r="R2257" s="9">
        <f>IF(F2257&lt;=1-Params!$B$7,0,ROUND(_xlfn.GAMMA.INV((F2257-(1-Params!$B$7))/Params!$B$7,Params!$B$8,Params!$B$9),3))</f>
        <v/>
      </c>
      <c r="S2257" s="9">
        <f>IF(G2257&lt;=1-Params!$B$7,0,ROUND((Params!$B$10+Params!$B$11*G2257^Params!$B$12)*_xlfn.GAMMA.INV((G2257-(1-Params!$B$7))/Params!$B$7,Params!$B$8,Params!$B$9),3))</f>
        <v/>
      </c>
      <c r="T2257" s="9">
        <f>IF(H2257&lt;=1-Params!$B$4,0,MAX(0.1,ROUND((Params!$B$10+Params!$B$11*H2257^Params!$B$12)*_xlfn.GAMMA.INV((H2257-(1-Params!$B$4))/Params!$B$4,Params!$B$5,Params!$B$6),1)))</f>
        <v/>
      </c>
      <c r="U2257" s="9">
        <f>ROUND(_xlfn.NORM.INV(I2257,Params!$B$13,Params!$B$14),1)</f>
        <v/>
      </c>
      <c r="V2257" s="9">
        <f>ROUND(_xlfn.NORM.INV(J2257,Params!$B$15,Params!$B$16),2)</f>
        <v/>
      </c>
      <c r="W2257" s="9">
        <f>ROUND(_xlfn.NORM.INV(K2257,Params!$B$13,Params!$B$14),1)</f>
        <v/>
      </c>
      <c r="X2257" s="9">
        <f>ROUND(_xlfn.NORM.INV(L2257,Params!$B$15,Params!$B$16),2)</f>
        <v/>
      </c>
      <c r="Y2257" s="9">
        <f>ROUND(_xlfn.NORM.INV(M2257,Params!$B$15,Params!$B$16)+Params!$B$17+Params!$B$18*M2257,2)</f>
        <v/>
      </c>
      <c r="Z2257" s="9">
        <f>ROUND(_xlfn.NORM.INV(N2257,Params!$B$13,Params!$B$14)+Params!$B$17+Params!$B$18*N2257,1)</f>
        <v/>
      </c>
    </row>
    <row r="2258">
      <c r="A2258" s="11" t="n">
        <v>2257</v>
      </c>
      <c r="B2258" s="12">
        <f>INT((A2258-1)/122)+1</f>
        <v/>
      </c>
      <c r="C2258" s="13" t="n">
        <v>0.988998</v>
      </c>
      <c r="D2258" s="13" t="n">
        <v>0.860866</v>
      </c>
      <c r="E2258" s="13" t="n">
        <v>0.855949</v>
      </c>
      <c r="F2258" s="13" t="n">
        <v>0.789225</v>
      </c>
      <c r="G2258" s="13" t="n">
        <v>0.547172</v>
      </c>
      <c r="H2258" s="13" t="n">
        <v>0.769271</v>
      </c>
      <c r="I2258" s="13" t="n">
        <v>0.681519</v>
      </c>
      <c r="J2258" s="13" t="n">
        <v>0.135632</v>
      </c>
      <c r="K2258" s="13" t="n">
        <v>0.795282</v>
      </c>
      <c r="L2258" s="13" t="n">
        <v>0.048182</v>
      </c>
      <c r="M2258" s="13" t="n">
        <v>0.308312</v>
      </c>
      <c r="N2258" s="13" t="n">
        <v>0.852032</v>
      </c>
      <c r="O2258" s="9">
        <f>IF(C2258&lt;=1-Params!$B$4,0,MAX(0.1,ROUND(_xlfn.GAMMA.INV((C2258-(1-Params!$B$4))/Params!$B$4,Params!$B$5,Params!$B$6),1)))</f>
        <v/>
      </c>
      <c r="P2258" s="9">
        <f>IF(D2258&lt;=1-Params!$B$7,0,ROUND(_xlfn.GAMMA.INV((D2258-(1-Params!$B$7))/Params!$B$7,Params!$B$8,Params!$B$9),3))</f>
        <v/>
      </c>
      <c r="Q2258" s="9">
        <f>IF(E2258&lt;=1-Params!$B$4,0,MAX(0.1,ROUND(_xlfn.GAMMA.INV((E2258-(1-Params!$B$4))/Params!$B$4,Params!$B$5,Params!$B$6),1)))</f>
        <v/>
      </c>
      <c r="R2258" s="9">
        <f>IF(F2258&lt;=1-Params!$B$7,0,ROUND(_xlfn.GAMMA.INV((F2258-(1-Params!$B$7))/Params!$B$7,Params!$B$8,Params!$B$9),3))</f>
        <v/>
      </c>
      <c r="S2258" s="9">
        <f>IF(G2258&lt;=1-Params!$B$7,0,ROUND((Params!$B$10+Params!$B$11*G2258^Params!$B$12)*_xlfn.GAMMA.INV((G2258-(1-Params!$B$7))/Params!$B$7,Params!$B$8,Params!$B$9),3))</f>
        <v/>
      </c>
      <c r="T2258" s="9">
        <f>IF(H2258&lt;=1-Params!$B$4,0,MAX(0.1,ROUND((Params!$B$10+Params!$B$11*H2258^Params!$B$12)*_xlfn.GAMMA.INV((H2258-(1-Params!$B$4))/Params!$B$4,Params!$B$5,Params!$B$6),1)))</f>
        <v/>
      </c>
      <c r="U2258" s="9">
        <f>ROUND(_xlfn.NORM.INV(I2258,Params!$B$13,Params!$B$14),1)</f>
        <v/>
      </c>
      <c r="V2258" s="9">
        <f>ROUND(_xlfn.NORM.INV(J2258,Params!$B$15,Params!$B$16),2)</f>
        <v/>
      </c>
      <c r="W2258" s="9">
        <f>ROUND(_xlfn.NORM.INV(K2258,Params!$B$13,Params!$B$14),1)</f>
        <v/>
      </c>
      <c r="X2258" s="9">
        <f>ROUND(_xlfn.NORM.INV(L2258,Params!$B$15,Params!$B$16),2)</f>
        <v/>
      </c>
      <c r="Y2258" s="9">
        <f>ROUND(_xlfn.NORM.INV(M2258,Params!$B$15,Params!$B$16)+Params!$B$17+Params!$B$18*M2258,2)</f>
        <v/>
      </c>
      <c r="Z2258" s="9">
        <f>ROUND(_xlfn.NORM.INV(N2258,Params!$B$13,Params!$B$14)+Params!$B$17+Params!$B$18*N2258,1)</f>
        <v/>
      </c>
    </row>
    <row r="2259">
      <c r="A2259" s="11" t="n">
        <v>2258</v>
      </c>
      <c r="B2259" s="12">
        <f>INT((A2259-1)/122)+1</f>
        <v/>
      </c>
      <c r="C2259" s="13" t="n">
        <v>0.494487</v>
      </c>
      <c r="D2259" s="13" t="n">
        <v>0.427811</v>
      </c>
      <c r="E2259" s="13" t="n">
        <v>0.992013</v>
      </c>
      <c r="F2259" s="13" t="n">
        <v>0.475187</v>
      </c>
      <c r="G2259" s="13" t="n">
        <v>0.971119</v>
      </c>
      <c r="H2259" s="13" t="n">
        <v>0.217466</v>
      </c>
      <c r="I2259" s="13" t="n">
        <v>0.696577</v>
      </c>
      <c r="J2259" s="13" t="n">
        <v>0.200411</v>
      </c>
      <c r="K2259" s="13" t="n">
        <v>0.751084</v>
      </c>
      <c r="L2259" s="13" t="n">
        <v>0.008324</v>
      </c>
      <c r="M2259" s="13" t="n">
        <v>0.140482</v>
      </c>
      <c r="N2259" s="13" t="n">
        <v>0.879395</v>
      </c>
      <c r="O2259" s="9">
        <f>IF(C2259&lt;=1-Params!$B$4,0,MAX(0.1,ROUND(_xlfn.GAMMA.INV((C2259-(1-Params!$B$4))/Params!$B$4,Params!$B$5,Params!$B$6),1)))</f>
        <v/>
      </c>
      <c r="P2259" s="9">
        <f>IF(D2259&lt;=1-Params!$B$7,0,ROUND(_xlfn.GAMMA.INV((D2259-(1-Params!$B$7))/Params!$B$7,Params!$B$8,Params!$B$9),3))</f>
        <v/>
      </c>
      <c r="Q2259" s="9">
        <f>IF(E2259&lt;=1-Params!$B$4,0,MAX(0.1,ROUND(_xlfn.GAMMA.INV((E2259-(1-Params!$B$4))/Params!$B$4,Params!$B$5,Params!$B$6),1)))</f>
        <v/>
      </c>
      <c r="R2259" s="9">
        <f>IF(F2259&lt;=1-Params!$B$7,0,ROUND(_xlfn.GAMMA.INV((F2259-(1-Params!$B$7))/Params!$B$7,Params!$B$8,Params!$B$9),3))</f>
        <v/>
      </c>
      <c r="S2259" s="9">
        <f>IF(G2259&lt;=1-Params!$B$7,0,ROUND((Params!$B$10+Params!$B$11*G2259^Params!$B$12)*_xlfn.GAMMA.INV((G2259-(1-Params!$B$7))/Params!$B$7,Params!$B$8,Params!$B$9),3))</f>
        <v/>
      </c>
      <c r="T2259" s="9">
        <f>IF(H2259&lt;=1-Params!$B$4,0,MAX(0.1,ROUND((Params!$B$10+Params!$B$11*H2259^Params!$B$12)*_xlfn.GAMMA.INV((H2259-(1-Params!$B$4))/Params!$B$4,Params!$B$5,Params!$B$6),1)))</f>
        <v/>
      </c>
      <c r="U2259" s="9">
        <f>ROUND(_xlfn.NORM.INV(I2259,Params!$B$13,Params!$B$14),1)</f>
        <v/>
      </c>
      <c r="V2259" s="9">
        <f>ROUND(_xlfn.NORM.INV(J2259,Params!$B$15,Params!$B$16),2)</f>
        <v/>
      </c>
      <c r="W2259" s="9">
        <f>ROUND(_xlfn.NORM.INV(K2259,Params!$B$13,Params!$B$14),1)</f>
        <v/>
      </c>
      <c r="X2259" s="9">
        <f>ROUND(_xlfn.NORM.INV(L2259,Params!$B$15,Params!$B$16),2)</f>
        <v/>
      </c>
      <c r="Y2259" s="9">
        <f>ROUND(_xlfn.NORM.INV(M2259,Params!$B$15,Params!$B$16)+Params!$B$17+Params!$B$18*M2259,2)</f>
        <v/>
      </c>
      <c r="Z2259" s="9">
        <f>ROUND(_xlfn.NORM.INV(N2259,Params!$B$13,Params!$B$14)+Params!$B$17+Params!$B$18*N2259,1)</f>
        <v/>
      </c>
    </row>
    <row r="2260">
      <c r="A2260" s="11" t="n">
        <v>2259</v>
      </c>
      <c r="B2260" s="12">
        <f>INT((A2260-1)/122)+1</f>
        <v/>
      </c>
      <c r="C2260" s="13" t="n">
        <v>0.279915</v>
      </c>
      <c r="D2260" s="13" t="n">
        <v>0.177296</v>
      </c>
      <c r="E2260" s="13" t="n">
        <v>0.994821</v>
      </c>
      <c r="F2260" s="13" t="n">
        <v>0.180424</v>
      </c>
      <c r="G2260" s="13" t="n">
        <v>0.810059</v>
      </c>
      <c r="H2260" s="13" t="n">
        <v>0.508563</v>
      </c>
      <c r="I2260" s="13" t="n">
        <v>0.481801</v>
      </c>
      <c r="J2260" s="13" t="n">
        <v>0.171366</v>
      </c>
      <c r="K2260" s="13" t="n">
        <v>0.828305</v>
      </c>
      <c r="L2260" s="13" t="n">
        <v>0.226948</v>
      </c>
      <c r="M2260" s="13" t="n">
        <v>0.423095</v>
      </c>
      <c r="N2260" s="13" t="n">
        <v>0.942771</v>
      </c>
      <c r="O2260" s="9">
        <f>IF(C2260&lt;=1-Params!$B$4,0,MAX(0.1,ROUND(_xlfn.GAMMA.INV((C2260-(1-Params!$B$4))/Params!$B$4,Params!$B$5,Params!$B$6),1)))</f>
        <v/>
      </c>
      <c r="P2260" s="9">
        <f>IF(D2260&lt;=1-Params!$B$7,0,ROUND(_xlfn.GAMMA.INV((D2260-(1-Params!$B$7))/Params!$B$7,Params!$B$8,Params!$B$9),3))</f>
        <v/>
      </c>
      <c r="Q2260" s="9">
        <f>IF(E2260&lt;=1-Params!$B$4,0,MAX(0.1,ROUND(_xlfn.GAMMA.INV((E2260-(1-Params!$B$4))/Params!$B$4,Params!$B$5,Params!$B$6),1)))</f>
        <v/>
      </c>
      <c r="R2260" s="9">
        <f>IF(F2260&lt;=1-Params!$B$7,0,ROUND(_xlfn.GAMMA.INV((F2260-(1-Params!$B$7))/Params!$B$7,Params!$B$8,Params!$B$9),3))</f>
        <v/>
      </c>
      <c r="S2260" s="9">
        <f>IF(G2260&lt;=1-Params!$B$7,0,ROUND((Params!$B$10+Params!$B$11*G2260^Params!$B$12)*_xlfn.GAMMA.INV((G2260-(1-Params!$B$7))/Params!$B$7,Params!$B$8,Params!$B$9),3))</f>
        <v/>
      </c>
      <c r="T2260" s="9">
        <f>IF(H2260&lt;=1-Params!$B$4,0,MAX(0.1,ROUND((Params!$B$10+Params!$B$11*H2260^Params!$B$12)*_xlfn.GAMMA.INV((H2260-(1-Params!$B$4))/Params!$B$4,Params!$B$5,Params!$B$6),1)))</f>
        <v/>
      </c>
      <c r="U2260" s="9">
        <f>ROUND(_xlfn.NORM.INV(I2260,Params!$B$13,Params!$B$14),1)</f>
        <v/>
      </c>
      <c r="V2260" s="9">
        <f>ROUND(_xlfn.NORM.INV(J2260,Params!$B$15,Params!$B$16),2)</f>
        <v/>
      </c>
      <c r="W2260" s="9">
        <f>ROUND(_xlfn.NORM.INV(K2260,Params!$B$13,Params!$B$14),1)</f>
        <v/>
      </c>
      <c r="X2260" s="9">
        <f>ROUND(_xlfn.NORM.INV(L2260,Params!$B$15,Params!$B$16),2)</f>
        <v/>
      </c>
      <c r="Y2260" s="9">
        <f>ROUND(_xlfn.NORM.INV(M2260,Params!$B$15,Params!$B$16)+Params!$B$17+Params!$B$18*M2260,2)</f>
        <v/>
      </c>
      <c r="Z2260" s="9">
        <f>ROUND(_xlfn.NORM.INV(N2260,Params!$B$13,Params!$B$14)+Params!$B$17+Params!$B$18*N2260,1)</f>
        <v/>
      </c>
    </row>
    <row r="2261">
      <c r="A2261" s="11" t="n">
        <v>2260</v>
      </c>
      <c r="B2261" s="12">
        <f>INT((A2261-1)/122)+1</f>
        <v/>
      </c>
      <c r="C2261" s="13" t="n">
        <v>0.462056</v>
      </c>
      <c r="D2261" s="13" t="n">
        <v>0.371213</v>
      </c>
      <c r="E2261" s="13" t="n">
        <v>0.813646</v>
      </c>
      <c r="F2261" s="13" t="n">
        <v>0.009193</v>
      </c>
      <c r="G2261" s="13" t="n">
        <v>0.713387</v>
      </c>
      <c r="H2261" s="13" t="n">
        <v>0.377884</v>
      </c>
      <c r="I2261" s="13" t="n">
        <v>0.586768</v>
      </c>
      <c r="J2261" s="13" t="n">
        <v>0.037112</v>
      </c>
      <c r="K2261" s="13" t="n">
        <v>0.723383</v>
      </c>
      <c r="L2261" s="13" t="n">
        <v>0.139409</v>
      </c>
      <c r="M2261" s="13" t="n">
        <v>0.293172</v>
      </c>
      <c r="N2261" s="13" t="n">
        <v>0.527663</v>
      </c>
      <c r="O2261" s="9">
        <f>IF(C2261&lt;=1-Params!$B$4,0,MAX(0.1,ROUND(_xlfn.GAMMA.INV((C2261-(1-Params!$B$4))/Params!$B$4,Params!$B$5,Params!$B$6),1)))</f>
        <v/>
      </c>
      <c r="P2261" s="9">
        <f>IF(D2261&lt;=1-Params!$B$7,0,ROUND(_xlfn.GAMMA.INV((D2261-(1-Params!$B$7))/Params!$B$7,Params!$B$8,Params!$B$9),3))</f>
        <v/>
      </c>
      <c r="Q2261" s="9">
        <f>IF(E2261&lt;=1-Params!$B$4,0,MAX(0.1,ROUND(_xlfn.GAMMA.INV((E2261-(1-Params!$B$4))/Params!$B$4,Params!$B$5,Params!$B$6),1)))</f>
        <v/>
      </c>
      <c r="R2261" s="9">
        <f>IF(F2261&lt;=1-Params!$B$7,0,ROUND(_xlfn.GAMMA.INV((F2261-(1-Params!$B$7))/Params!$B$7,Params!$B$8,Params!$B$9),3))</f>
        <v/>
      </c>
      <c r="S2261" s="9">
        <f>IF(G2261&lt;=1-Params!$B$7,0,ROUND((Params!$B$10+Params!$B$11*G2261^Params!$B$12)*_xlfn.GAMMA.INV((G2261-(1-Params!$B$7))/Params!$B$7,Params!$B$8,Params!$B$9),3))</f>
        <v/>
      </c>
      <c r="T2261" s="9">
        <f>IF(H2261&lt;=1-Params!$B$4,0,MAX(0.1,ROUND((Params!$B$10+Params!$B$11*H2261^Params!$B$12)*_xlfn.GAMMA.INV((H2261-(1-Params!$B$4))/Params!$B$4,Params!$B$5,Params!$B$6),1)))</f>
        <v/>
      </c>
      <c r="U2261" s="9">
        <f>ROUND(_xlfn.NORM.INV(I2261,Params!$B$13,Params!$B$14),1)</f>
        <v/>
      </c>
      <c r="V2261" s="9">
        <f>ROUND(_xlfn.NORM.INV(J2261,Params!$B$15,Params!$B$16),2)</f>
        <v/>
      </c>
      <c r="W2261" s="9">
        <f>ROUND(_xlfn.NORM.INV(K2261,Params!$B$13,Params!$B$14),1)</f>
        <v/>
      </c>
      <c r="X2261" s="9">
        <f>ROUND(_xlfn.NORM.INV(L2261,Params!$B$15,Params!$B$16),2)</f>
        <v/>
      </c>
      <c r="Y2261" s="9">
        <f>ROUND(_xlfn.NORM.INV(M2261,Params!$B$15,Params!$B$16)+Params!$B$17+Params!$B$18*M2261,2)</f>
        <v/>
      </c>
      <c r="Z2261" s="9">
        <f>ROUND(_xlfn.NORM.INV(N2261,Params!$B$13,Params!$B$14)+Params!$B$17+Params!$B$18*N2261,1)</f>
        <v/>
      </c>
    </row>
    <row r="2262">
      <c r="A2262" s="11" t="n">
        <v>2261</v>
      </c>
      <c r="B2262" s="12">
        <f>INT((A2262-1)/122)+1</f>
        <v/>
      </c>
      <c r="C2262" s="13" t="n">
        <v>0.588252</v>
      </c>
      <c r="D2262" s="13" t="n">
        <v>0.831799</v>
      </c>
      <c r="E2262" s="13" t="n">
        <v>0.5712390000000001</v>
      </c>
      <c r="F2262" s="13" t="n">
        <v>0.0448</v>
      </c>
      <c r="G2262" s="13" t="n">
        <v>0.77943</v>
      </c>
      <c r="H2262" s="13" t="n">
        <v>0.219029</v>
      </c>
      <c r="I2262" s="13" t="n">
        <v>0.376945</v>
      </c>
      <c r="J2262" s="13" t="n">
        <v>0.157638</v>
      </c>
      <c r="K2262" s="13" t="n">
        <v>0.662543</v>
      </c>
      <c r="L2262" s="13" t="n">
        <v>0.834171</v>
      </c>
      <c r="M2262" s="13" t="n">
        <v>0.418869</v>
      </c>
      <c r="N2262" s="13" t="n">
        <v>0.783074</v>
      </c>
      <c r="O2262" s="9">
        <f>IF(C2262&lt;=1-Params!$B$4,0,MAX(0.1,ROUND(_xlfn.GAMMA.INV((C2262-(1-Params!$B$4))/Params!$B$4,Params!$B$5,Params!$B$6),1)))</f>
        <v/>
      </c>
      <c r="P2262" s="9">
        <f>IF(D2262&lt;=1-Params!$B$7,0,ROUND(_xlfn.GAMMA.INV((D2262-(1-Params!$B$7))/Params!$B$7,Params!$B$8,Params!$B$9),3))</f>
        <v/>
      </c>
      <c r="Q2262" s="9">
        <f>IF(E2262&lt;=1-Params!$B$4,0,MAX(0.1,ROUND(_xlfn.GAMMA.INV((E2262-(1-Params!$B$4))/Params!$B$4,Params!$B$5,Params!$B$6),1)))</f>
        <v/>
      </c>
      <c r="R2262" s="9">
        <f>IF(F2262&lt;=1-Params!$B$7,0,ROUND(_xlfn.GAMMA.INV((F2262-(1-Params!$B$7))/Params!$B$7,Params!$B$8,Params!$B$9),3))</f>
        <v/>
      </c>
      <c r="S2262" s="9">
        <f>IF(G2262&lt;=1-Params!$B$7,0,ROUND((Params!$B$10+Params!$B$11*G2262^Params!$B$12)*_xlfn.GAMMA.INV((G2262-(1-Params!$B$7))/Params!$B$7,Params!$B$8,Params!$B$9),3))</f>
        <v/>
      </c>
      <c r="T2262" s="9">
        <f>IF(H2262&lt;=1-Params!$B$4,0,MAX(0.1,ROUND((Params!$B$10+Params!$B$11*H2262^Params!$B$12)*_xlfn.GAMMA.INV((H2262-(1-Params!$B$4))/Params!$B$4,Params!$B$5,Params!$B$6),1)))</f>
        <v/>
      </c>
      <c r="U2262" s="9">
        <f>ROUND(_xlfn.NORM.INV(I2262,Params!$B$13,Params!$B$14),1)</f>
        <v/>
      </c>
      <c r="V2262" s="9">
        <f>ROUND(_xlfn.NORM.INV(J2262,Params!$B$15,Params!$B$16),2)</f>
        <v/>
      </c>
      <c r="W2262" s="9">
        <f>ROUND(_xlfn.NORM.INV(K2262,Params!$B$13,Params!$B$14),1)</f>
        <v/>
      </c>
      <c r="X2262" s="9">
        <f>ROUND(_xlfn.NORM.INV(L2262,Params!$B$15,Params!$B$16),2)</f>
        <v/>
      </c>
      <c r="Y2262" s="9">
        <f>ROUND(_xlfn.NORM.INV(M2262,Params!$B$15,Params!$B$16)+Params!$B$17+Params!$B$18*M2262,2)</f>
        <v/>
      </c>
      <c r="Z2262" s="9">
        <f>ROUND(_xlfn.NORM.INV(N2262,Params!$B$13,Params!$B$14)+Params!$B$17+Params!$B$18*N2262,1)</f>
        <v/>
      </c>
    </row>
    <row r="2263">
      <c r="A2263" s="11" t="n">
        <v>2262</v>
      </c>
      <c r="B2263" s="12">
        <f>INT((A2263-1)/122)+1</f>
        <v/>
      </c>
      <c r="C2263" s="13" t="n">
        <v>0.666697</v>
      </c>
      <c r="D2263" s="13" t="n">
        <v>0.714596</v>
      </c>
      <c r="E2263" s="13" t="n">
        <v>0.6227470000000001</v>
      </c>
      <c r="F2263" s="13" t="n">
        <v>0.049404</v>
      </c>
      <c r="G2263" s="13" t="n">
        <v>0.721254</v>
      </c>
      <c r="H2263" s="13" t="n">
        <v>0.495079</v>
      </c>
      <c r="I2263" s="13" t="n">
        <v>0.161031</v>
      </c>
      <c r="J2263" s="13" t="n">
        <v>0.597442</v>
      </c>
      <c r="K2263" s="13" t="n">
        <v>0.228752</v>
      </c>
      <c r="L2263" s="13" t="n">
        <v>0.942466</v>
      </c>
      <c r="M2263" s="13" t="n">
        <v>0.62625</v>
      </c>
      <c r="N2263" s="13" t="n">
        <v>0.882827</v>
      </c>
      <c r="O2263" s="9">
        <f>IF(C2263&lt;=1-Params!$B$4,0,MAX(0.1,ROUND(_xlfn.GAMMA.INV((C2263-(1-Params!$B$4))/Params!$B$4,Params!$B$5,Params!$B$6),1)))</f>
        <v/>
      </c>
      <c r="P2263" s="9">
        <f>IF(D2263&lt;=1-Params!$B$7,0,ROUND(_xlfn.GAMMA.INV((D2263-(1-Params!$B$7))/Params!$B$7,Params!$B$8,Params!$B$9),3))</f>
        <v/>
      </c>
      <c r="Q2263" s="9">
        <f>IF(E2263&lt;=1-Params!$B$4,0,MAX(0.1,ROUND(_xlfn.GAMMA.INV((E2263-(1-Params!$B$4))/Params!$B$4,Params!$B$5,Params!$B$6),1)))</f>
        <v/>
      </c>
      <c r="R2263" s="9">
        <f>IF(F2263&lt;=1-Params!$B$7,0,ROUND(_xlfn.GAMMA.INV((F2263-(1-Params!$B$7))/Params!$B$7,Params!$B$8,Params!$B$9),3))</f>
        <v/>
      </c>
      <c r="S2263" s="9">
        <f>IF(G2263&lt;=1-Params!$B$7,0,ROUND((Params!$B$10+Params!$B$11*G2263^Params!$B$12)*_xlfn.GAMMA.INV((G2263-(1-Params!$B$7))/Params!$B$7,Params!$B$8,Params!$B$9),3))</f>
        <v/>
      </c>
      <c r="T2263" s="9">
        <f>IF(H2263&lt;=1-Params!$B$4,0,MAX(0.1,ROUND((Params!$B$10+Params!$B$11*H2263^Params!$B$12)*_xlfn.GAMMA.INV((H2263-(1-Params!$B$4))/Params!$B$4,Params!$B$5,Params!$B$6),1)))</f>
        <v/>
      </c>
      <c r="U2263" s="9">
        <f>ROUND(_xlfn.NORM.INV(I2263,Params!$B$13,Params!$B$14),1)</f>
        <v/>
      </c>
      <c r="V2263" s="9">
        <f>ROUND(_xlfn.NORM.INV(J2263,Params!$B$15,Params!$B$16),2)</f>
        <v/>
      </c>
      <c r="W2263" s="9">
        <f>ROUND(_xlfn.NORM.INV(K2263,Params!$B$13,Params!$B$14),1)</f>
        <v/>
      </c>
      <c r="X2263" s="9">
        <f>ROUND(_xlfn.NORM.INV(L2263,Params!$B$15,Params!$B$16),2)</f>
        <v/>
      </c>
      <c r="Y2263" s="9">
        <f>ROUND(_xlfn.NORM.INV(M2263,Params!$B$15,Params!$B$16)+Params!$B$17+Params!$B$18*M2263,2)</f>
        <v/>
      </c>
      <c r="Z2263" s="9">
        <f>ROUND(_xlfn.NORM.INV(N2263,Params!$B$13,Params!$B$14)+Params!$B$17+Params!$B$18*N2263,1)</f>
        <v/>
      </c>
    </row>
    <row r="2264">
      <c r="A2264" s="11" t="n">
        <v>2263</v>
      </c>
      <c r="B2264" s="12">
        <f>INT((A2264-1)/122)+1</f>
        <v/>
      </c>
      <c r="C2264" s="13" t="n">
        <v>0.297414</v>
      </c>
      <c r="D2264" s="13" t="n">
        <v>0.838277</v>
      </c>
      <c r="E2264" s="13" t="n">
        <v>0.505433</v>
      </c>
      <c r="F2264" s="13" t="n">
        <v>0.465188</v>
      </c>
      <c r="G2264" s="13" t="n">
        <v>0.877463</v>
      </c>
      <c r="H2264" s="13" t="n">
        <v>0.523238</v>
      </c>
      <c r="I2264" s="13" t="n">
        <v>0.153665</v>
      </c>
      <c r="J2264" s="13" t="n">
        <v>0.301583</v>
      </c>
      <c r="K2264" s="13" t="n">
        <v>0.144181</v>
      </c>
      <c r="L2264" s="13" t="n">
        <v>0.8131389999999999</v>
      </c>
      <c r="M2264" s="13" t="n">
        <v>0.540784</v>
      </c>
      <c r="N2264" s="13" t="n">
        <v>0.79902</v>
      </c>
      <c r="O2264" s="9">
        <f>IF(C2264&lt;=1-Params!$B$4,0,MAX(0.1,ROUND(_xlfn.GAMMA.INV((C2264-(1-Params!$B$4))/Params!$B$4,Params!$B$5,Params!$B$6),1)))</f>
        <v/>
      </c>
      <c r="P2264" s="9">
        <f>IF(D2264&lt;=1-Params!$B$7,0,ROUND(_xlfn.GAMMA.INV((D2264-(1-Params!$B$7))/Params!$B$7,Params!$B$8,Params!$B$9),3))</f>
        <v/>
      </c>
      <c r="Q2264" s="9">
        <f>IF(E2264&lt;=1-Params!$B$4,0,MAX(0.1,ROUND(_xlfn.GAMMA.INV((E2264-(1-Params!$B$4))/Params!$B$4,Params!$B$5,Params!$B$6),1)))</f>
        <v/>
      </c>
      <c r="R2264" s="9">
        <f>IF(F2264&lt;=1-Params!$B$7,0,ROUND(_xlfn.GAMMA.INV((F2264-(1-Params!$B$7))/Params!$B$7,Params!$B$8,Params!$B$9),3))</f>
        <v/>
      </c>
      <c r="S2264" s="9">
        <f>IF(G2264&lt;=1-Params!$B$7,0,ROUND((Params!$B$10+Params!$B$11*G2264^Params!$B$12)*_xlfn.GAMMA.INV((G2264-(1-Params!$B$7))/Params!$B$7,Params!$B$8,Params!$B$9),3))</f>
        <v/>
      </c>
      <c r="T2264" s="9">
        <f>IF(H2264&lt;=1-Params!$B$4,0,MAX(0.1,ROUND((Params!$B$10+Params!$B$11*H2264^Params!$B$12)*_xlfn.GAMMA.INV((H2264-(1-Params!$B$4))/Params!$B$4,Params!$B$5,Params!$B$6),1)))</f>
        <v/>
      </c>
      <c r="U2264" s="9">
        <f>ROUND(_xlfn.NORM.INV(I2264,Params!$B$13,Params!$B$14),1)</f>
        <v/>
      </c>
      <c r="V2264" s="9">
        <f>ROUND(_xlfn.NORM.INV(J2264,Params!$B$15,Params!$B$16),2)</f>
        <v/>
      </c>
      <c r="W2264" s="9">
        <f>ROUND(_xlfn.NORM.INV(K2264,Params!$B$13,Params!$B$14),1)</f>
        <v/>
      </c>
      <c r="X2264" s="9">
        <f>ROUND(_xlfn.NORM.INV(L2264,Params!$B$15,Params!$B$16),2)</f>
        <v/>
      </c>
      <c r="Y2264" s="9">
        <f>ROUND(_xlfn.NORM.INV(M2264,Params!$B$15,Params!$B$16)+Params!$B$17+Params!$B$18*M2264,2)</f>
        <v/>
      </c>
      <c r="Z2264" s="9">
        <f>ROUND(_xlfn.NORM.INV(N2264,Params!$B$13,Params!$B$14)+Params!$B$17+Params!$B$18*N2264,1)</f>
        <v/>
      </c>
    </row>
    <row r="2265">
      <c r="A2265" s="11" t="n">
        <v>2264</v>
      </c>
      <c r="B2265" s="12">
        <f>INT((A2265-1)/122)+1</f>
        <v/>
      </c>
      <c r="C2265" s="13" t="n">
        <v>0.157709</v>
      </c>
      <c r="D2265" s="13" t="n">
        <v>0.792365</v>
      </c>
      <c r="E2265" s="13" t="n">
        <v>0.112769</v>
      </c>
      <c r="F2265" s="13" t="n">
        <v>0.645671</v>
      </c>
      <c r="G2265" s="13" t="n">
        <v>0.488065</v>
      </c>
      <c r="H2265" s="13" t="n">
        <v>0.57034</v>
      </c>
      <c r="I2265" s="13" t="n">
        <v>0.15682</v>
      </c>
      <c r="J2265" s="13" t="n">
        <v>0.339534</v>
      </c>
      <c r="K2265" s="13" t="n">
        <v>0.672634</v>
      </c>
      <c r="L2265" s="13" t="n">
        <v>0.508235</v>
      </c>
      <c r="M2265" s="13" t="n">
        <v>0.403544</v>
      </c>
      <c r="N2265" s="13" t="n">
        <v>0.838786</v>
      </c>
      <c r="O2265" s="9">
        <f>IF(C2265&lt;=1-Params!$B$4,0,MAX(0.1,ROUND(_xlfn.GAMMA.INV((C2265-(1-Params!$B$4))/Params!$B$4,Params!$B$5,Params!$B$6),1)))</f>
        <v/>
      </c>
      <c r="P2265" s="9">
        <f>IF(D2265&lt;=1-Params!$B$7,0,ROUND(_xlfn.GAMMA.INV((D2265-(1-Params!$B$7))/Params!$B$7,Params!$B$8,Params!$B$9),3))</f>
        <v/>
      </c>
      <c r="Q2265" s="9">
        <f>IF(E2265&lt;=1-Params!$B$4,0,MAX(0.1,ROUND(_xlfn.GAMMA.INV((E2265-(1-Params!$B$4))/Params!$B$4,Params!$B$5,Params!$B$6),1)))</f>
        <v/>
      </c>
      <c r="R2265" s="9">
        <f>IF(F2265&lt;=1-Params!$B$7,0,ROUND(_xlfn.GAMMA.INV((F2265-(1-Params!$B$7))/Params!$B$7,Params!$B$8,Params!$B$9),3))</f>
        <v/>
      </c>
      <c r="S2265" s="9">
        <f>IF(G2265&lt;=1-Params!$B$7,0,ROUND((Params!$B$10+Params!$B$11*G2265^Params!$B$12)*_xlfn.GAMMA.INV((G2265-(1-Params!$B$7))/Params!$B$7,Params!$B$8,Params!$B$9),3))</f>
        <v/>
      </c>
      <c r="T2265" s="9">
        <f>IF(H2265&lt;=1-Params!$B$4,0,MAX(0.1,ROUND((Params!$B$10+Params!$B$11*H2265^Params!$B$12)*_xlfn.GAMMA.INV((H2265-(1-Params!$B$4))/Params!$B$4,Params!$B$5,Params!$B$6),1)))</f>
        <v/>
      </c>
      <c r="U2265" s="9">
        <f>ROUND(_xlfn.NORM.INV(I2265,Params!$B$13,Params!$B$14),1)</f>
        <v/>
      </c>
      <c r="V2265" s="9">
        <f>ROUND(_xlfn.NORM.INV(J2265,Params!$B$15,Params!$B$16),2)</f>
        <v/>
      </c>
      <c r="W2265" s="9">
        <f>ROUND(_xlfn.NORM.INV(K2265,Params!$B$13,Params!$B$14),1)</f>
        <v/>
      </c>
      <c r="X2265" s="9">
        <f>ROUND(_xlfn.NORM.INV(L2265,Params!$B$15,Params!$B$16),2)</f>
        <v/>
      </c>
      <c r="Y2265" s="9">
        <f>ROUND(_xlfn.NORM.INV(M2265,Params!$B$15,Params!$B$16)+Params!$B$17+Params!$B$18*M2265,2)</f>
        <v/>
      </c>
      <c r="Z2265" s="9">
        <f>ROUND(_xlfn.NORM.INV(N2265,Params!$B$13,Params!$B$14)+Params!$B$17+Params!$B$18*N2265,1)</f>
        <v/>
      </c>
    </row>
    <row r="2266">
      <c r="A2266" s="11" t="n">
        <v>2265</v>
      </c>
      <c r="B2266" s="12">
        <f>INT((A2266-1)/122)+1</f>
        <v/>
      </c>
      <c r="C2266" s="13" t="n">
        <v>0.794758</v>
      </c>
      <c r="D2266" s="13" t="n">
        <v>0.180602</v>
      </c>
      <c r="E2266" s="13" t="n">
        <v>0.111026</v>
      </c>
      <c r="F2266" s="13" t="n">
        <v>0.534161</v>
      </c>
      <c r="G2266" s="13" t="n">
        <v>0.725094</v>
      </c>
      <c r="H2266" s="13" t="n">
        <v>0.146564</v>
      </c>
      <c r="I2266" s="13" t="n">
        <v>0.074272</v>
      </c>
      <c r="J2266" s="13" t="n">
        <v>0.192943</v>
      </c>
      <c r="K2266" s="13" t="n">
        <v>0.409729</v>
      </c>
      <c r="L2266" s="13" t="n">
        <v>0.568458</v>
      </c>
      <c r="M2266" s="13" t="n">
        <v>0.587893</v>
      </c>
      <c r="N2266" s="13" t="n">
        <v>0.9245989999999999</v>
      </c>
      <c r="O2266" s="9">
        <f>IF(C2266&lt;=1-Params!$B$4,0,MAX(0.1,ROUND(_xlfn.GAMMA.INV((C2266-(1-Params!$B$4))/Params!$B$4,Params!$B$5,Params!$B$6),1)))</f>
        <v/>
      </c>
      <c r="P2266" s="9">
        <f>IF(D2266&lt;=1-Params!$B$7,0,ROUND(_xlfn.GAMMA.INV((D2266-(1-Params!$B$7))/Params!$B$7,Params!$B$8,Params!$B$9),3))</f>
        <v/>
      </c>
      <c r="Q2266" s="9">
        <f>IF(E2266&lt;=1-Params!$B$4,0,MAX(0.1,ROUND(_xlfn.GAMMA.INV((E2266-(1-Params!$B$4))/Params!$B$4,Params!$B$5,Params!$B$6),1)))</f>
        <v/>
      </c>
      <c r="R2266" s="9">
        <f>IF(F2266&lt;=1-Params!$B$7,0,ROUND(_xlfn.GAMMA.INV((F2266-(1-Params!$B$7))/Params!$B$7,Params!$B$8,Params!$B$9),3))</f>
        <v/>
      </c>
      <c r="S2266" s="9">
        <f>IF(G2266&lt;=1-Params!$B$7,0,ROUND((Params!$B$10+Params!$B$11*G2266^Params!$B$12)*_xlfn.GAMMA.INV((G2266-(1-Params!$B$7))/Params!$B$7,Params!$B$8,Params!$B$9),3))</f>
        <v/>
      </c>
      <c r="T2266" s="9">
        <f>IF(H2266&lt;=1-Params!$B$4,0,MAX(0.1,ROUND((Params!$B$10+Params!$B$11*H2266^Params!$B$12)*_xlfn.GAMMA.INV((H2266-(1-Params!$B$4))/Params!$B$4,Params!$B$5,Params!$B$6),1)))</f>
        <v/>
      </c>
      <c r="U2266" s="9">
        <f>ROUND(_xlfn.NORM.INV(I2266,Params!$B$13,Params!$B$14),1)</f>
        <v/>
      </c>
      <c r="V2266" s="9">
        <f>ROUND(_xlfn.NORM.INV(J2266,Params!$B$15,Params!$B$16),2)</f>
        <v/>
      </c>
      <c r="W2266" s="9">
        <f>ROUND(_xlfn.NORM.INV(K2266,Params!$B$13,Params!$B$14),1)</f>
        <v/>
      </c>
      <c r="X2266" s="9">
        <f>ROUND(_xlfn.NORM.INV(L2266,Params!$B$15,Params!$B$16),2)</f>
        <v/>
      </c>
      <c r="Y2266" s="9">
        <f>ROUND(_xlfn.NORM.INV(M2266,Params!$B$15,Params!$B$16)+Params!$B$17+Params!$B$18*M2266,2)</f>
        <v/>
      </c>
      <c r="Z2266" s="9">
        <f>ROUND(_xlfn.NORM.INV(N2266,Params!$B$13,Params!$B$14)+Params!$B$17+Params!$B$18*N2266,1)</f>
        <v/>
      </c>
    </row>
    <row r="2267">
      <c r="A2267" s="11" t="n">
        <v>2266</v>
      </c>
      <c r="B2267" s="12">
        <f>INT((A2267-1)/122)+1</f>
        <v/>
      </c>
      <c r="C2267" s="13" t="n">
        <v>0.81176</v>
      </c>
      <c r="D2267" s="13" t="n">
        <v>0.445194</v>
      </c>
      <c r="E2267" s="13" t="n">
        <v>0.803562</v>
      </c>
      <c r="F2267" s="13" t="n">
        <v>0.495455</v>
      </c>
      <c r="G2267" s="13" t="n">
        <v>0.718713</v>
      </c>
      <c r="H2267" s="13" t="n">
        <v>0.248748</v>
      </c>
      <c r="I2267" s="13" t="n">
        <v>0.157855</v>
      </c>
      <c r="J2267" s="13" t="n">
        <v>0.510819</v>
      </c>
      <c r="K2267" s="13" t="n">
        <v>0.351428</v>
      </c>
      <c r="L2267" s="13" t="n">
        <v>0.223634</v>
      </c>
      <c r="M2267" s="13" t="n">
        <v>0.468102</v>
      </c>
      <c r="N2267" s="13" t="n">
        <v>0.937989</v>
      </c>
      <c r="O2267" s="9">
        <f>IF(C2267&lt;=1-Params!$B$4,0,MAX(0.1,ROUND(_xlfn.GAMMA.INV((C2267-(1-Params!$B$4))/Params!$B$4,Params!$B$5,Params!$B$6),1)))</f>
        <v/>
      </c>
      <c r="P2267" s="9">
        <f>IF(D2267&lt;=1-Params!$B$7,0,ROUND(_xlfn.GAMMA.INV((D2267-(1-Params!$B$7))/Params!$B$7,Params!$B$8,Params!$B$9),3))</f>
        <v/>
      </c>
      <c r="Q2267" s="9">
        <f>IF(E2267&lt;=1-Params!$B$4,0,MAX(0.1,ROUND(_xlfn.GAMMA.INV((E2267-(1-Params!$B$4))/Params!$B$4,Params!$B$5,Params!$B$6),1)))</f>
        <v/>
      </c>
      <c r="R2267" s="9">
        <f>IF(F2267&lt;=1-Params!$B$7,0,ROUND(_xlfn.GAMMA.INV((F2267-(1-Params!$B$7))/Params!$B$7,Params!$B$8,Params!$B$9),3))</f>
        <v/>
      </c>
      <c r="S2267" s="9">
        <f>IF(G2267&lt;=1-Params!$B$7,0,ROUND((Params!$B$10+Params!$B$11*G2267^Params!$B$12)*_xlfn.GAMMA.INV((G2267-(1-Params!$B$7))/Params!$B$7,Params!$B$8,Params!$B$9),3))</f>
        <v/>
      </c>
      <c r="T2267" s="9">
        <f>IF(H2267&lt;=1-Params!$B$4,0,MAX(0.1,ROUND((Params!$B$10+Params!$B$11*H2267^Params!$B$12)*_xlfn.GAMMA.INV((H2267-(1-Params!$B$4))/Params!$B$4,Params!$B$5,Params!$B$6),1)))</f>
        <v/>
      </c>
      <c r="U2267" s="9">
        <f>ROUND(_xlfn.NORM.INV(I2267,Params!$B$13,Params!$B$14),1)</f>
        <v/>
      </c>
      <c r="V2267" s="9">
        <f>ROUND(_xlfn.NORM.INV(J2267,Params!$B$15,Params!$B$16),2)</f>
        <v/>
      </c>
      <c r="W2267" s="9">
        <f>ROUND(_xlfn.NORM.INV(K2267,Params!$B$13,Params!$B$14),1)</f>
        <v/>
      </c>
      <c r="X2267" s="9">
        <f>ROUND(_xlfn.NORM.INV(L2267,Params!$B$15,Params!$B$16),2)</f>
        <v/>
      </c>
      <c r="Y2267" s="9">
        <f>ROUND(_xlfn.NORM.INV(M2267,Params!$B$15,Params!$B$16)+Params!$B$17+Params!$B$18*M2267,2)</f>
        <v/>
      </c>
      <c r="Z2267" s="9">
        <f>ROUND(_xlfn.NORM.INV(N2267,Params!$B$13,Params!$B$14)+Params!$B$17+Params!$B$18*N2267,1)</f>
        <v/>
      </c>
    </row>
    <row r="2268">
      <c r="A2268" s="11" t="n">
        <v>2267</v>
      </c>
      <c r="B2268" s="12">
        <f>INT((A2268-1)/122)+1</f>
        <v/>
      </c>
      <c r="C2268" s="13" t="n">
        <v>0.361681</v>
      </c>
      <c r="D2268" s="13" t="n">
        <v>0.434735</v>
      </c>
      <c r="E2268" s="13" t="n">
        <v>0.794926</v>
      </c>
      <c r="F2268" s="13" t="n">
        <v>0.859729</v>
      </c>
      <c r="G2268" s="13" t="n">
        <v>0.200743</v>
      </c>
      <c r="H2268" s="13" t="n">
        <v>0.301497</v>
      </c>
      <c r="I2268" s="13" t="n">
        <v>0.367245</v>
      </c>
      <c r="J2268" s="13" t="n">
        <v>0.660272</v>
      </c>
      <c r="K2268" s="13" t="n">
        <v>0.440734</v>
      </c>
      <c r="L2268" s="13" t="n">
        <v>0.349154</v>
      </c>
      <c r="M2268" s="13" t="n">
        <v>0.65417</v>
      </c>
      <c r="N2268" s="13" t="n">
        <v>0.987873</v>
      </c>
      <c r="O2268" s="9">
        <f>IF(C2268&lt;=1-Params!$B$4,0,MAX(0.1,ROUND(_xlfn.GAMMA.INV((C2268-(1-Params!$B$4))/Params!$B$4,Params!$B$5,Params!$B$6),1)))</f>
        <v/>
      </c>
      <c r="P2268" s="9">
        <f>IF(D2268&lt;=1-Params!$B$7,0,ROUND(_xlfn.GAMMA.INV((D2268-(1-Params!$B$7))/Params!$B$7,Params!$B$8,Params!$B$9),3))</f>
        <v/>
      </c>
      <c r="Q2268" s="9">
        <f>IF(E2268&lt;=1-Params!$B$4,0,MAX(0.1,ROUND(_xlfn.GAMMA.INV((E2268-(1-Params!$B$4))/Params!$B$4,Params!$B$5,Params!$B$6),1)))</f>
        <v/>
      </c>
      <c r="R2268" s="9">
        <f>IF(F2268&lt;=1-Params!$B$7,0,ROUND(_xlfn.GAMMA.INV((F2268-(1-Params!$B$7))/Params!$B$7,Params!$B$8,Params!$B$9),3))</f>
        <v/>
      </c>
      <c r="S2268" s="9">
        <f>IF(G2268&lt;=1-Params!$B$7,0,ROUND((Params!$B$10+Params!$B$11*G2268^Params!$B$12)*_xlfn.GAMMA.INV((G2268-(1-Params!$B$7))/Params!$B$7,Params!$B$8,Params!$B$9),3))</f>
        <v/>
      </c>
      <c r="T2268" s="9">
        <f>IF(H2268&lt;=1-Params!$B$4,0,MAX(0.1,ROUND((Params!$B$10+Params!$B$11*H2268^Params!$B$12)*_xlfn.GAMMA.INV((H2268-(1-Params!$B$4))/Params!$B$4,Params!$B$5,Params!$B$6),1)))</f>
        <v/>
      </c>
      <c r="U2268" s="9">
        <f>ROUND(_xlfn.NORM.INV(I2268,Params!$B$13,Params!$B$14),1)</f>
        <v/>
      </c>
      <c r="V2268" s="9">
        <f>ROUND(_xlfn.NORM.INV(J2268,Params!$B$15,Params!$B$16),2)</f>
        <v/>
      </c>
      <c r="W2268" s="9">
        <f>ROUND(_xlfn.NORM.INV(K2268,Params!$B$13,Params!$B$14),1)</f>
        <v/>
      </c>
      <c r="X2268" s="9">
        <f>ROUND(_xlfn.NORM.INV(L2268,Params!$B$15,Params!$B$16),2)</f>
        <v/>
      </c>
      <c r="Y2268" s="9">
        <f>ROUND(_xlfn.NORM.INV(M2268,Params!$B$15,Params!$B$16)+Params!$B$17+Params!$B$18*M2268,2)</f>
        <v/>
      </c>
      <c r="Z2268" s="9">
        <f>ROUND(_xlfn.NORM.INV(N2268,Params!$B$13,Params!$B$14)+Params!$B$17+Params!$B$18*N2268,1)</f>
        <v/>
      </c>
    </row>
    <row r="2269">
      <c r="A2269" s="11" t="n">
        <v>2268</v>
      </c>
      <c r="B2269" s="12">
        <f>INT((A2269-1)/122)+1</f>
        <v/>
      </c>
      <c r="C2269" s="13" t="n">
        <v>0.832398</v>
      </c>
      <c r="D2269" s="13" t="n">
        <v>0.77125</v>
      </c>
      <c r="E2269" s="13" t="n">
        <v>0.270702</v>
      </c>
      <c r="F2269" s="13" t="n">
        <v>0.169265</v>
      </c>
      <c r="G2269" s="13" t="n">
        <v>0.880202</v>
      </c>
      <c r="H2269" s="13" t="n">
        <v>0.211213</v>
      </c>
      <c r="I2269" s="13" t="n">
        <v>0.454497</v>
      </c>
      <c r="J2269" s="13" t="n">
        <v>0.876555</v>
      </c>
      <c r="K2269" s="13" t="n">
        <v>0.33907</v>
      </c>
      <c r="L2269" s="13" t="n">
        <v>0.327039</v>
      </c>
      <c r="M2269" s="13" t="n">
        <v>0.437906</v>
      </c>
      <c r="N2269" s="13" t="n">
        <v>0.750209</v>
      </c>
      <c r="O2269" s="9">
        <f>IF(C2269&lt;=1-Params!$B$4,0,MAX(0.1,ROUND(_xlfn.GAMMA.INV((C2269-(1-Params!$B$4))/Params!$B$4,Params!$B$5,Params!$B$6),1)))</f>
        <v/>
      </c>
      <c r="P2269" s="9">
        <f>IF(D2269&lt;=1-Params!$B$7,0,ROUND(_xlfn.GAMMA.INV((D2269-(1-Params!$B$7))/Params!$B$7,Params!$B$8,Params!$B$9),3))</f>
        <v/>
      </c>
      <c r="Q2269" s="9">
        <f>IF(E2269&lt;=1-Params!$B$4,0,MAX(0.1,ROUND(_xlfn.GAMMA.INV((E2269-(1-Params!$B$4))/Params!$B$4,Params!$B$5,Params!$B$6),1)))</f>
        <v/>
      </c>
      <c r="R2269" s="9">
        <f>IF(F2269&lt;=1-Params!$B$7,0,ROUND(_xlfn.GAMMA.INV((F2269-(1-Params!$B$7))/Params!$B$7,Params!$B$8,Params!$B$9),3))</f>
        <v/>
      </c>
      <c r="S2269" s="9">
        <f>IF(G2269&lt;=1-Params!$B$7,0,ROUND((Params!$B$10+Params!$B$11*G2269^Params!$B$12)*_xlfn.GAMMA.INV((G2269-(1-Params!$B$7))/Params!$B$7,Params!$B$8,Params!$B$9),3))</f>
        <v/>
      </c>
      <c r="T2269" s="9">
        <f>IF(H2269&lt;=1-Params!$B$4,0,MAX(0.1,ROUND((Params!$B$10+Params!$B$11*H2269^Params!$B$12)*_xlfn.GAMMA.INV((H2269-(1-Params!$B$4))/Params!$B$4,Params!$B$5,Params!$B$6),1)))</f>
        <v/>
      </c>
      <c r="U2269" s="9">
        <f>ROUND(_xlfn.NORM.INV(I2269,Params!$B$13,Params!$B$14),1)</f>
        <v/>
      </c>
      <c r="V2269" s="9">
        <f>ROUND(_xlfn.NORM.INV(J2269,Params!$B$15,Params!$B$16),2)</f>
        <v/>
      </c>
      <c r="W2269" s="9">
        <f>ROUND(_xlfn.NORM.INV(K2269,Params!$B$13,Params!$B$14),1)</f>
        <v/>
      </c>
      <c r="X2269" s="9">
        <f>ROUND(_xlfn.NORM.INV(L2269,Params!$B$15,Params!$B$16),2)</f>
        <v/>
      </c>
      <c r="Y2269" s="9">
        <f>ROUND(_xlfn.NORM.INV(M2269,Params!$B$15,Params!$B$16)+Params!$B$17+Params!$B$18*M2269,2)</f>
        <v/>
      </c>
      <c r="Z2269" s="9">
        <f>ROUND(_xlfn.NORM.INV(N2269,Params!$B$13,Params!$B$14)+Params!$B$17+Params!$B$18*N2269,1)</f>
        <v/>
      </c>
    </row>
    <row r="2270">
      <c r="A2270" s="11" t="n">
        <v>2269</v>
      </c>
      <c r="B2270" s="12">
        <f>INT((A2270-1)/122)+1</f>
        <v/>
      </c>
      <c r="C2270" s="13" t="n">
        <v>0.711427</v>
      </c>
      <c r="D2270" s="13" t="n">
        <v>0.287037</v>
      </c>
      <c r="E2270" s="13" t="n">
        <v>0.576057</v>
      </c>
      <c r="F2270" s="13" t="n">
        <v>0.068732</v>
      </c>
      <c r="G2270" s="13" t="n">
        <v>0.6699349999999999</v>
      </c>
      <c r="H2270" s="13" t="n">
        <v>0.082721</v>
      </c>
      <c r="I2270" s="13" t="n">
        <v>0.222637</v>
      </c>
      <c r="J2270" s="13" t="n">
        <v>0.909822</v>
      </c>
      <c r="K2270" s="13" t="n">
        <v>0.501632</v>
      </c>
      <c r="L2270" s="13" t="n">
        <v>0.927424</v>
      </c>
      <c r="M2270" s="13" t="n">
        <v>0.737236</v>
      </c>
      <c r="N2270" s="13" t="n">
        <v>0.757368</v>
      </c>
      <c r="O2270" s="9">
        <f>IF(C2270&lt;=1-Params!$B$4,0,MAX(0.1,ROUND(_xlfn.GAMMA.INV((C2270-(1-Params!$B$4))/Params!$B$4,Params!$B$5,Params!$B$6),1)))</f>
        <v/>
      </c>
      <c r="P2270" s="9">
        <f>IF(D2270&lt;=1-Params!$B$7,0,ROUND(_xlfn.GAMMA.INV((D2270-(1-Params!$B$7))/Params!$B$7,Params!$B$8,Params!$B$9),3))</f>
        <v/>
      </c>
      <c r="Q2270" s="9">
        <f>IF(E2270&lt;=1-Params!$B$4,0,MAX(0.1,ROUND(_xlfn.GAMMA.INV((E2270-(1-Params!$B$4))/Params!$B$4,Params!$B$5,Params!$B$6),1)))</f>
        <v/>
      </c>
      <c r="R2270" s="9">
        <f>IF(F2270&lt;=1-Params!$B$7,0,ROUND(_xlfn.GAMMA.INV((F2270-(1-Params!$B$7))/Params!$B$7,Params!$B$8,Params!$B$9),3))</f>
        <v/>
      </c>
      <c r="S2270" s="9">
        <f>IF(G2270&lt;=1-Params!$B$7,0,ROUND((Params!$B$10+Params!$B$11*G2270^Params!$B$12)*_xlfn.GAMMA.INV((G2270-(1-Params!$B$7))/Params!$B$7,Params!$B$8,Params!$B$9),3))</f>
        <v/>
      </c>
      <c r="T2270" s="9">
        <f>IF(H2270&lt;=1-Params!$B$4,0,MAX(0.1,ROUND((Params!$B$10+Params!$B$11*H2270^Params!$B$12)*_xlfn.GAMMA.INV((H2270-(1-Params!$B$4))/Params!$B$4,Params!$B$5,Params!$B$6),1)))</f>
        <v/>
      </c>
      <c r="U2270" s="9">
        <f>ROUND(_xlfn.NORM.INV(I2270,Params!$B$13,Params!$B$14),1)</f>
        <v/>
      </c>
      <c r="V2270" s="9">
        <f>ROUND(_xlfn.NORM.INV(J2270,Params!$B$15,Params!$B$16),2)</f>
        <v/>
      </c>
      <c r="W2270" s="9">
        <f>ROUND(_xlfn.NORM.INV(K2270,Params!$B$13,Params!$B$14),1)</f>
        <v/>
      </c>
      <c r="X2270" s="9">
        <f>ROUND(_xlfn.NORM.INV(L2270,Params!$B$15,Params!$B$16),2)</f>
        <v/>
      </c>
      <c r="Y2270" s="9">
        <f>ROUND(_xlfn.NORM.INV(M2270,Params!$B$15,Params!$B$16)+Params!$B$17+Params!$B$18*M2270,2)</f>
        <v/>
      </c>
      <c r="Z2270" s="9">
        <f>ROUND(_xlfn.NORM.INV(N2270,Params!$B$13,Params!$B$14)+Params!$B$17+Params!$B$18*N2270,1)</f>
        <v/>
      </c>
    </row>
    <row r="2271">
      <c r="A2271" s="11" t="n">
        <v>2270</v>
      </c>
      <c r="B2271" s="12">
        <f>INT((A2271-1)/122)+1</f>
        <v/>
      </c>
      <c r="C2271" s="13" t="n">
        <v>0.084481</v>
      </c>
      <c r="D2271" s="13" t="n">
        <v>0.276998</v>
      </c>
      <c r="E2271" s="13" t="n">
        <v>0.559337</v>
      </c>
      <c r="F2271" s="13" t="n">
        <v>0.037691</v>
      </c>
      <c r="G2271" s="13" t="n">
        <v>0.344331</v>
      </c>
      <c r="H2271" s="13" t="n">
        <v>0.265929</v>
      </c>
      <c r="I2271" s="13" t="n">
        <v>0.325731</v>
      </c>
      <c r="J2271" s="13" t="n">
        <v>0.918713</v>
      </c>
      <c r="K2271" s="13" t="n">
        <v>0.237976</v>
      </c>
      <c r="L2271" s="13" t="n">
        <v>0.433977</v>
      </c>
      <c r="M2271" s="13" t="n">
        <v>0.945237</v>
      </c>
      <c r="N2271" s="13" t="n">
        <v>0.498358</v>
      </c>
      <c r="O2271" s="9">
        <f>IF(C2271&lt;=1-Params!$B$4,0,MAX(0.1,ROUND(_xlfn.GAMMA.INV((C2271-(1-Params!$B$4))/Params!$B$4,Params!$B$5,Params!$B$6),1)))</f>
        <v/>
      </c>
      <c r="P2271" s="9">
        <f>IF(D2271&lt;=1-Params!$B$7,0,ROUND(_xlfn.GAMMA.INV((D2271-(1-Params!$B$7))/Params!$B$7,Params!$B$8,Params!$B$9),3))</f>
        <v/>
      </c>
      <c r="Q2271" s="9">
        <f>IF(E2271&lt;=1-Params!$B$4,0,MAX(0.1,ROUND(_xlfn.GAMMA.INV((E2271-(1-Params!$B$4))/Params!$B$4,Params!$B$5,Params!$B$6),1)))</f>
        <v/>
      </c>
      <c r="R2271" s="9">
        <f>IF(F2271&lt;=1-Params!$B$7,0,ROUND(_xlfn.GAMMA.INV((F2271-(1-Params!$B$7))/Params!$B$7,Params!$B$8,Params!$B$9),3))</f>
        <v/>
      </c>
      <c r="S2271" s="9">
        <f>IF(G2271&lt;=1-Params!$B$7,0,ROUND((Params!$B$10+Params!$B$11*G2271^Params!$B$12)*_xlfn.GAMMA.INV((G2271-(1-Params!$B$7))/Params!$B$7,Params!$B$8,Params!$B$9),3))</f>
        <v/>
      </c>
      <c r="T2271" s="9">
        <f>IF(H2271&lt;=1-Params!$B$4,0,MAX(0.1,ROUND((Params!$B$10+Params!$B$11*H2271^Params!$B$12)*_xlfn.GAMMA.INV((H2271-(1-Params!$B$4))/Params!$B$4,Params!$B$5,Params!$B$6),1)))</f>
        <v/>
      </c>
      <c r="U2271" s="9">
        <f>ROUND(_xlfn.NORM.INV(I2271,Params!$B$13,Params!$B$14),1)</f>
        <v/>
      </c>
      <c r="V2271" s="9">
        <f>ROUND(_xlfn.NORM.INV(J2271,Params!$B$15,Params!$B$16),2)</f>
        <v/>
      </c>
      <c r="W2271" s="9">
        <f>ROUND(_xlfn.NORM.INV(K2271,Params!$B$13,Params!$B$14),1)</f>
        <v/>
      </c>
      <c r="X2271" s="9">
        <f>ROUND(_xlfn.NORM.INV(L2271,Params!$B$15,Params!$B$16),2)</f>
        <v/>
      </c>
      <c r="Y2271" s="9">
        <f>ROUND(_xlfn.NORM.INV(M2271,Params!$B$15,Params!$B$16)+Params!$B$17+Params!$B$18*M2271,2)</f>
        <v/>
      </c>
      <c r="Z2271" s="9">
        <f>ROUND(_xlfn.NORM.INV(N2271,Params!$B$13,Params!$B$14)+Params!$B$17+Params!$B$18*N2271,1)</f>
        <v/>
      </c>
    </row>
    <row r="2272">
      <c r="A2272" s="11" t="n">
        <v>2271</v>
      </c>
      <c r="B2272" s="12">
        <f>INT((A2272-1)/122)+1</f>
        <v/>
      </c>
      <c r="C2272" s="13" t="n">
        <v>0.107128</v>
      </c>
      <c r="D2272" s="13" t="n">
        <v>0.179563</v>
      </c>
      <c r="E2272" s="13" t="n">
        <v>0.7534650000000001</v>
      </c>
      <c r="F2272" s="13" t="n">
        <v>0.079496</v>
      </c>
      <c r="G2272" s="13" t="n">
        <v>0.195341</v>
      </c>
      <c r="H2272" s="13" t="n">
        <v>0.62892</v>
      </c>
      <c r="I2272" s="13" t="n">
        <v>0.420825</v>
      </c>
      <c r="J2272" s="13" t="n">
        <v>0.532436</v>
      </c>
      <c r="K2272" s="13" t="n">
        <v>0.144666</v>
      </c>
      <c r="L2272" s="13" t="n">
        <v>0.716905</v>
      </c>
      <c r="M2272" s="13" t="n">
        <v>0.996548</v>
      </c>
      <c r="N2272" s="13" t="n">
        <v>0.700429</v>
      </c>
      <c r="O2272" s="9">
        <f>IF(C2272&lt;=1-Params!$B$4,0,MAX(0.1,ROUND(_xlfn.GAMMA.INV((C2272-(1-Params!$B$4))/Params!$B$4,Params!$B$5,Params!$B$6),1)))</f>
        <v/>
      </c>
      <c r="P2272" s="9">
        <f>IF(D2272&lt;=1-Params!$B$7,0,ROUND(_xlfn.GAMMA.INV((D2272-(1-Params!$B$7))/Params!$B$7,Params!$B$8,Params!$B$9),3))</f>
        <v/>
      </c>
      <c r="Q2272" s="9">
        <f>IF(E2272&lt;=1-Params!$B$4,0,MAX(0.1,ROUND(_xlfn.GAMMA.INV((E2272-(1-Params!$B$4))/Params!$B$4,Params!$B$5,Params!$B$6),1)))</f>
        <v/>
      </c>
      <c r="R2272" s="9">
        <f>IF(F2272&lt;=1-Params!$B$7,0,ROUND(_xlfn.GAMMA.INV((F2272-(1-Params!$B$7))/Params!$B$7,Params!$B$8,Params!$B$9),3))</f>
        <v/>
      </c>
      <c r="S2272" s="9">
        <f>IF(G2272&lt;=1-Params!$B$7,0,ROUND((Params!$B$10+Params!$B$11*G2272^Params!$B$12)*_xlfn.GAMMA.INV((G2272-(1-Params!$B$7))/Params!$B$7,Params!$B$8,Params!$B$9),3))</f>
        <v/>
      </c>
      <c r="T2272" s="9">
        <f>IF(H2272&lt;=1-Params!$B$4,0,MAX(0.1,ROUND((Params!$B$10+Params!$B$11*H2272^Params!$B$12)*_xlfn.GAMMA.INV((H2272-(1-Params!$B$4))/Params!$B$4,Params!$B$5,Params!$B$6),1)))</f>
        <v/>
      </c>
      <c r="U2272" s="9">
        <f>ROUND(_xlfn.NORM.INV(I2272,Params!$B$13,Params!$B$14),1)</f>
        <v/>
      </c>
      <c r="V2272" s="9">
        <f>ROUND(_xlfn.NORM.INV(J2272,Params!$B$15,Params!$B$16),2)</f>
        <v/>
      </c>
      <c r="W2272" s="9">
        <f>ROUND(_xlfn.NORM.INV(K2272,Params!$B$13,Params!$B$14),1)</f>
        <v/>
      </c>
      <c r="X2272" s="9">
        <f>ROUND(_xlfn.NORM.INV(L2272,Params!$B$15,Params!$B$16),2)</f>
        <v/>
      </c>
      <c r="Y2272" s="9">
        <f>ROUND(_xlfn.NORM.INV(M2272,Params!$B$15,Params!$B$16)+Params!$B$17+Params!$B$18*M2272,2)</f>
        <v/>
      </c>
      <c r="Z2272" s="9">
        <f>ROUND(_xlfn.NORM.INV(N2272,Params!$B$13,Params!$B$14)+Params!$B$17+Params!$B$18*N2272,1)</f>
        <v/>
      </c>
    </row>
    <row r="2273">
      <c r="A2273" s="11" t="n">
        <v>2272</v>
      </c>
      <c r="B2273" s="12">
        <f>INT((A2273-1)/122)+1</f>
        <v/>
      </c>
      <c r="C2273" s="13" t="n">
        <v>0.910718</v>
      </c>
      <c r="D2273" s="13" t="n">
        <v>0.0765</v>
      </c>
      <c r="E2273" s="13" t="n">
        <v>0.903742</v>
      </c>
      <c r="F2273" s="13" t="n">
        <v>0.57238</v>
      </c>
      <c r="G2273" s="13" t="n">
        <v>0.625756</v>
      </c>
      <c r="H2273" s="13" t="n">
        <v>0.218174</v>
      </c>
      <c r="I2273" s="13" t="n">
        <v>0.872698</v>
      </c>
      <c r="J2273" s="13" t="n">
        <v>0.421027</v>
      </c>
      <c r="K2273" s="13" t="n">
        <v>0.014076</v>
      </c>
      <c r="L2273" s="13" t="n">
        <v>0.719395</v>
      </c>
      <c r="M2273" s="13" t="n">
        <v>0.980082</v>
      </c>
      <c r="N2273" s="13" t="n">
        <v>0.68282</v>
      </c>
      <c r="O2273" s="9">
        <f>IF(C2273&lt;=1-Params!$B$4,0,MAX(0.1,ROUND(_xlfn.GAMMA.INV((C2273-(1-Params!$B$4))/Params!$B$4,Params!$B$5,Params!$B$6),1)))</f>
        <v/>
      </c>
      <c r="P2273" s="9">
        <f>IF(D2273&lt;=1-Params!$B$7,0,ROUND(_xlfn.GAMMA.INV((D2273-(1-Params!$B$7))/Params!$B$7,Params!$B$8,Params!$B$9),3))</f>
        <v/>
      </c>
      <c r="Q2273" s="9">
        <f>IF(E2273&lt;=1-Params!$B$4,0,MAX(0.1,ROUND(_xlfn.GAMMA.INV((E2273-(1-Params!$B$4))/Params!$B$4,Params!$B$5,Params!$B$6),1)))</f>
        <v/>
      </c>
      <c r="R2273" s="9">
        <f>IF(F2273&lt;=1-Params!$B$7,0,ROUND(_xlfn.GAMMA.INV((F2273-(1-Params!$B$7))/Params!$B$7,Params!$B$8,Params!$B$9),3))</f>
        <v/>
      </c>
      <c r="S2273" s="9">
        <f>IF(G2273&lt;=1-Params!$B$7,0,ROUND((Params!$B$10+Params!$B$11*G2273^Params!$B$12)*_xlfn.GAMMA.INV((G2273-(1-Params!$B$7))/Params!$B$7,Params!$B$8,Params!$B$9),3))</f>
        <v/>
      </c>
      <c r="T2273" s="9">
        <f>IF(H2273&lt;=1-Params!$B$4,0,MAX(0.1,ROUND((Params!$B$10+Params!$B$11*H2273^Params!$B$12)*_xlfn.GAMMA.INV((H2273-(1-Params!$B$4))/Params!$B$4,Params!$B$5,Params!$B$6),1)))</f>
        <v/>
      </c>
      <c r="U2273" s="9">
        <f>ROUND(_xlfn.NORM.INV(I2273,Params!$B$13,Params!$B$14),1)</f>
        <v/>
      </c>
      <c r="V2273" s="9">
        <f>ROUND(_xlfn.NORM.INV(J2273,Params!$B$15,Params!$B$16),2)</f>
        <v/>
      </c>
      <c r="W2273" s="9">
        <f>ROUND(_xlfn.NORM.INV(K2273,Params!$B$13,Params!$B$14),1)</f>
        <v/>
      </c>
      <c r="X2273" s="9">
        <f>ROUND(_xlfn.NORM.INV(L2273,Params!$B$15,Params!$B$16),2)</f>
        <v/>
      </c>
      <c r="Y2273" s="9">
        <f>ROUND(_xlfn.NORM.INV(M2273,Params!$B$15,Params!$B$16)+Params!$B$17+Params!$B$18*M2273,2)</f>
        <v/>
      </c>
      <c r="Z2273" s="9">
        <f>ROUND(_xlfn.NORM.INV(N2273,Params!$B$13,Params!$B$14)+Params!$B$17+Params!$B$18*N2273,1)</f>
        <v/>
      </c>
    </row>
    <row r="2274">
      <c r="A2274" s="11" t="n">
        <v>2273</v>
      </c>
      <c r="B2274" s="12">
        <f>INT((A2274-1)/122)+1</f>
        <v/>
      </c>
      <c r="C2274" s="13" t="n">
        <v>0.618207</v>
      </c>
      <c r="D2274" s="13" t="n">
        <v>0.851194</v>
      </c>
      <c r="E2274" s="13" t="n">
        <v>0.218219</v>
      </c>
      <c r="F2274" s="13" t="n">
        <v>0.8764</v>
      </c>
      <c r="G2274" s="13" t="n">
        <v>0.064875</v>
      </c>
      <c r="H2274" s="13" t="n">
        <v>0.240618</v>
      </c>
      <c r="I2274" s="13" t="n">
        <v>0.962475</v>
      </c>
      <c r="J2274" s="13" t="n">
        <v>0.207021</v>
      </c>
      <c r="K2274" s="13" t="n">
        <v>0.042025</v>
      </c>
      <c r="L2274" s="13" t="n">
        <v>0.6861159999999999</v>
      </c>
      <c r="M2274" s="13" t="n">
        <v>0.9734969999999999</v>
      </c>
      <c r="N2274" s="13" t="n">
        <v>0.503934</v>
      </c>
      <c r="O2274" s="9">
        <f>IF(C2274&lt;=1-Params!$B$4,0,MAX(0.1,ROUND(_xlfn.GAMMA.INV((C2274-(1-Params!$B$4))/Params!$B$4,Params!$B$5,Params!$B$6),1)))</f>
        <v/>
      </c>
      <c r="P2274" s="9">
        <f>IF(D2274&lt;=1-Params!$B$7,0,ROUND(_xlfn.GAMMA.INV((D2274-(1-Params!$B$7))/Params!$B$7,Params!$B$8,Params!$B$9),3))</f>
        <v/>
      </c>
      <c r="Q2274" s="9">
        <f>IF(E2274&lt;=1-Params!$B$4,0,MAX(0.1,ROUND(_xlfn.GAMMA.INV((E2274-(1-Params!$B$4))/Params!$B$4,Params!$B$5,Params!$B$6),1)))</f>
        <v/>
      </c>
      <c r="R2274" s="9">
        <f>IF(F2274&lt;=1-Params!$B$7,0,ROUND(_xlfn.GAMMA.INV((F2274-(1-Params!$B$7))/Params!$B$7,Params!$B$8,Params!$B$9),3))</f>
        <v/>
      </c>
      <c r="S2274" s="9">
        <f>IF(G2274&lt;=1-Params!$B$7,0,ROUND((Params!$B$10+Params!$B$11*G2274^Params!$B$12)*_xlfn.GAMMA.INV((G2274-(1-Params!$B$7))/Params!$B$7,Params!$B$8,Params!$B$9),3))</f>
        <v/>
      </c>
      <c r="T2274" s="9">
        <f>IF(H2274&lt;=1-Params!$B$4,0,MAX(0.1,ROUND((Params!$B$10+Params!$B$11*H2274^Params!$B$12)*_xlfn.GAMMA.INV((H2274-(1-Params!$B$4))/Params!$B$4,Params!$B$5,Params!$B$6),1)))</f>
        <v/>
      </c>
      <c r="U2274" s="9">
        <f>ROUND(_xlfn.NORM.INV(I2274,Params!$B$13,Params!$B$14),1)</f>
        <v/>
      </c>
      <c r="V2274" s="9">
        <f>ROUND(_xlfn.NORM.INV(J2274,Params!$B$15,Params!$B$16),2)</f>
        <v/>
      </c>
      <c r="W2274" s="9">
        <f>ROUND(_xlfn.NORM.INV(K2274,Params!$B$13,Params!$B$14),1)</f>
        <v/>
      </c>
      <c r="X2274" s="9">
        <f>ROUND(_xlfn.NORM.INV(L2274,Params!$B$15,Params!$B$16),2)</f>
        <v/>
      </c>
      <c r="Y2274" s="9">
        <f>ROUND(_xlfn.NORM.INV(M2274,Params!$B$15,Params!$B$16)+Params!$B$17+Params!$B$18*M2274,2)</f>
        <v/>
      </c>
      <c r="Z2274" s="9">
        <f>ROUND(_xlfn.NORM.INV(N2274,Params!$B$13,Params!$B$14)+Params!$B$17+Params!$B$18*N2274,1)</f>
        <v/>
      </c>
    </row>
    <row r="2275">
      <c r="A2275" s="11" t="n">
        <v>2274</v>
      </c>
      <c r="B2275" s="12">
        <f>INT((A2275-1)/122)+1</f>
        <v/>
      </c>
      <c r="C2275" s="13" t="n">
        <v>0.279825</v>
      </c>
      <c r="D2275" s="13" t="n">
        <v>0.555931</v>
      </c>
      <c r="E2275" s="13" t="n">
        <v>0.9484629999999999</v>
      </c>
      <c r="F2275" s="13" t="n">
        <v>0.910507</v>
      </c>
      <c r="G2275" s="13" t="n">
        <v>0.035453</v>
      </c>
      <c r="H2275" s="13" t="n">
        <v>0.789467</v>
      </c>
      <c r="I2275" s="13" t="n">
        <v>0.96124</v>
      </c>
      <c r="J2275" s="13" t="n">
        <v>0.204844</v>
      </c>
      <c r="K2275" s="13" t="n">
        <v>0.485067</v>
      </c>
      <c r="L2275" s="13" t="n">
        <v>0.327753</v>
      </c>
      <c r="M2275" s="13" t="n">
        <v>0.984332</v>
      </c>
      <c r="N2275" s="13" t="n">
        <v>0.5178430000000001</v>
      </c>
      <c r="O2275" s="9">
        <f>IF(C2275&lt;=1-Params!$B$4,0,MAX(0.1,ROUND(_xlfn.GAMMA.INV((C2275-(1-Params!$B$4))/Params!$B$4,Params!$B$5,Params!$B$6),1)))</f>
        <v/>
      </c>
      <c r="P2275" s="9">
        <f>IF(D2275&lt;=1-Params!$B$7,0,ROUND(_xlfn.GAMMA.INV((D2275-(1-Params!$B$7))/Params!$B$7,Params!$B$8,Params!$B$9),3))</f>
        <v/>
      </c>
      <c r="Q2275" s="9">
        <f>IF(E2275&lt;=1-Params!$B$4,0,MAX(0.1,ROUND(_xlfn.GAMMA.INV((E2275-(1-Params!$B$4))/Params!$B$4,Params!$B$5,Params!$B$6),1)))</f>
        <v/>
      </c>
      <c r="R2275" s="9">
        <f>IF(F2275&lt;=1-Params!$B$7,0,ROUND(_xlfn.GAMMA.INV((F2275-(1-Params!$B$7))/Params!$B$7,Params!$B$8,Params!$B$9),3))</f>
        <v/>
      </c>
      <c r="S2275" s="9">
        <f>IF(G2275&lt;=1-Params!$B$7,0,ROUND((Params!$B$10+Params!$B$11*G2275^Params!$B$12)*_xlfn.GAMMA.INV((G2275-(1-Params!$B$7))/Params!$B$7,Params!$B$8,Params!$B$9),3))</f>
        <v/>
      </c>
      <c r="T2275" s="9">
        <f>IF(H2275&lt;=1-Params!$B$4,0,MAX(0.1,ROUND((Params!$B$10+Params!$B$11*H2275^Params!$B$12)*_xlfn.GAMMA.INV((H2275-(1-Params!$B$4))/Params!$B$4,Params!$B$5,Params!$B$6),1)))</f>
        <v/>
      </c>
      <c r="U2275" s="9">
        <f>ROUND(_xlfn.NORM.INV(I2275,Params!$B$13,Params!$B$14),1)</f>
        <v/>
      </c>
      <c r="V2275" s="9">
        <f>ROUND(_xlfn.NORM.INV(J2275,Params!$B$15,Params!$B$16),2)</f>
        <v/>
      </c>
      <c r="W2275" s="9">
        <f>ROUND(_xlfn.NORM.INV(K2275,Params!$B$13,Params!$B$14),1)</f>
        <v/>
      </c>
      <c r="X2275" s="9">
        <f>ROUND(_xlfn.NORM.INV(L2275,Params!$B$15,Params!$B$16),2)</f>
        <v/>
      </c>
      <c r="Y2275" s="9">
        <f>ROUND(_xlfn.NORM.INV(M2275,Params!$B$15,Params!$B$16)+Params!$B$17+Params!$B$18*M2275,2)</f>
        <v/>
      </c>
      <c r="Z2275" s="9">
        <f>ROUND(_xlfn.NORM.INV(N2275,Params!$B$13,Params!$B$14)+Params!$B$17+Params!$B$18*N2275,1)</f>
        <v/>
      </c>
    </row>
    <row r="2276">
      <c r="A2276" s="11" t="n">
        <v>2275</v>
      </c>
      <c r="B2276" s="12">
        <f>INT((A2276-1)/122)+1</f>
        <v/>
      </c>
      <c r="C2276" s="13" t="n">
        <v>0.704473</v>
      </c>
      <c r="D2276" s="13" t="n">
        <v>0.369495</v>
      </c>
      <c r="E2276" s="13" t="n">
        <v>0.787079</v>
      </c>
      <c r="F2276" s="13" t="n">
        <v>0.390369</v>
      </c>
      <c r="G2276" s="13" t="n">
        <v>0.282537</v>
      </c>
      <c r="H2276" s="13" t="n">
        <v>0.5254529999999999</v>
      </c>
      <c r="I2276" s="13" t="n">
        <v>0.863062</v>
      </c>
      <c r="J2276" s="13" t="n">
        <v>0.356588</v>
      </c>
      <c r="K2276" s="13" t="n">
        <v>0.400971</v>
      </c>
      <c r="L2276" s="13" t="n">
        <v>0.275679</v>
      </c>
      <c r="M2276" s="13" t="n">
        <v>0.932191</v>
      </c>
      <c r="N2276" s="13" t="n">
        <v>0.324636</v>
      </c>
      <c r="O2276" s="9">
        <f>IF(C2276&lt;=1-Params!$B$4,0,MAX(0.1,ROUND(_xlfn.GAMMA.INV((C2276-(1-Params!$B$4))/Params!$B$4,Params!$B$5,Params!$B$6),1)))</f>
        <v/>
      </c>
      <c r="P2276" s="9">
        <f>IF(D2276&lt;=1-Params!$B$7,0,ROUND(_xlfn.GAMMA.INV((D2276-(1-Params!$B$7))/Params!$B$7,Params!$B$8,Params!$B$9),3))</f>
        <v/>
      </c>
      <c r="Q2276" s="9">
        <f>IF(E2276&lt;=1-Params!$B$4,0,MAX(0.1,ROUND(_xlfn.GAMMA.INV((E2276-(1-Params!$B$4))/Params!$B$4,Params!$B$5,Params!$B$6),1)))</f>
        <v/>
      </c>
      <c r="R2276" s="9">
        <f>IF(F2276&lt;=1-Params!$B$7,0,ROUND(_xlfn.GAMMA.INV((F2276-(1-Params!$B$7))/Params!$B$7,Params!$B$8,Params!$B$9),3))</f>
        <v/>
      </c>
      <c r="S2276" s="9">
        <f>IF(G2276&lt;=1-Params!$B$7,0,ROUND((Params!$B$10+Params!$B$11*G2276^Params!$B$12)*_xlfn.GAMMA.INV((G2276-(1-Params!$B$7))/Params!$B$7,Params!$B$8,Params!$B$9),3))</f>
        <v/>
      </c>
      <c r="T2276" s="9">
        <f>IF(H2276&lt;=1-Params!$B$4,0,MAX(0.1,ROUND((Params!$B$10+Params!$B$11*H2276^Params!$B$12)*_xlfn.GAMMA.INV((H2276-(1-Params!$B$4))/Params!$B$4,Params!$B$5,Params!$B$6),1)))</f>
        <v/>
      </c>
      <c r="U2276" s="9">
        <f>ROUND(_xlfn.NORM.INV(I2276,Params!$B$13,Params!$B$14),1)</f>
        <v/>
      </c>
      <c r="V2276" s="9">
        <f>ROUND(_xlfn.NORM.INV(J2276,Params!$B$15,Params!$B$16),2)</f>
        <v/>
      </c>
      <c r="W2276" s="9">
        <f>ROUND(_xlfn.NORM.INV(K2276,Params!$B$13,Params!$B$14),1)</f>
        <v/>
      </c>
      <c r="X2276" s="9">
        <f>ROUND(_xlfn.NORM.INV(L2276,Params!$B$15,Params!$B$16),2)</f>
        <v/>
      </c>
      <c r="Y2276" s="9">
        <f>ROUND(_xlfn.NORM.INV(M2276,Params!$B$15,Params!$B$16)+Params!$B$17+Params!$B$18*M2276,2)</f>
        <v/>
      </c>
      <c r="Z2276" s="9">
        <f>ROUND(_xlfn.NORM.INV(N2276,Params!$B$13,Params!$B$14)+Params!$B$17+Params!$B$18*N2276,1)</f>
        <v/>
      </c>
    </row>
    <row r="2277">
      <c r="A2277" s="11" t="n">
        <v>2276</v>
      </c>
      <c r="B2277" s="12">
        <f>INT((A2277-1)/122)+1</f>
        <v/>
      </c>
      <c r="C2277" s="13" t="n">
        <v>0.980357</v>
      </c>
      <c r="D2277" s="13" t="n">
        <v>0.370787</v>
      </c>
      <c r="E2277" s="13" t="n">
        <v>0.189929</v>
      </c>
      <c r="F2277" s="13" t="n">
        <v>0.587694</v>
      </c>
      <c r="G2277" s="13" t="n">
        <v>0.221449</v>
      </c>
      <c r="H2277" s="13" t="n">
        <v>0.37926</v>
      </c>
      <c r="I2277" s="13" t="n">
        <v>0.926976</v>
      </c>
      <c r="J2277" s="13" t="n">
        <v>0.607679</v>
      </c>
      <c r="K2277" s="13" t="n">
        <v>0.28208</v>
      </c>
      <c r="L2277" s="13" t="n">
        <v>0.273229</v>
      </c>
      <c r="M2277" s="13" t="n">
        <v>0.78787</v>
      </c>
      <c r="N2277" s="13" t="n">
        <v>0.446248</v>
      </c>
      <c r="O2277" s="9">
        <f>IF(C2277&lt;=1-Params!$B$4,0,MAX(0.1,ROUND(_xlfn.GAMMA.INV((C2277-(1-Params!$B$4))/Params!$B$4,Params!$B$5,Params!$B$6),1)))</f>
        <v/>
      </c>
      <c r="P2277" s="9">
        <f>IF(D2277&lt;=1-Params!$B$7,0,ROUND(_xlfn.GAMMA.INV((D2277-(1-Params!$B$7))/Params!$B$7,Params!$B$8,Params!$B$9),3))</f>
        <v/>
      </c>
      <c r="Q2277" s="9">
        <f>IF(E2277&lt;=1-Params!$B$4,0,MAX(0.1,ROUND(_xlfn.GAMMA.INV((E2277-(1-Params!$B$4))/Params!$B$4,Params!$B$5,Params!$B$6),1)))</f>
        <v/>
      </c>
      <c r="R2277" s="9">
        <f>IF(F2277&lt;=1-Params!$B$7,0,ROUND(_xlfn.GAMMA.INV((F2277-(1-Params!$B$7))/Params!$B$7,Params!$B$8,Params!$B$9),3))</f>
        <v/>
      </c>
      <c r="S2277" s="9">
        <f>IF(G2277&lt;=1-Params!$B$7,0,ROUND((Params!$B$10+Params!$B$11*G2277^Params!$B$12)*_xlfn.GAMMA.INV((G2277-(1-Params!$B$7))/Params!$B$7,Params!$B$8,Params!$B$9),3))</f>
        <v/>
      </c>
      <c r="T2277" s="9">
        <f>IF(H2277&lt;=1-Params!$B$4,0,MAX(0.1,ROUND((Params!$B$10+Params!$B$11*H2277^Params!$B$12)*_xlfn.GAMMA.INV((H2277-(1-Params!$B$4))/Params!$B$4,Params!$B$5,Params!$B$6),1)))</f>
        <v/>
      </c>
      <c r="U2277" s="9">
        <f>ROUND(_xlfn.NORM.INV(I2277,Params!$B$13,Params!$B$14),1)</f>
        <v/>
      </c>
      <c r="V2277" s="9">
        <f>ROUND(_xlfn.NORM.INV(J2277,Params!$B$15,Params!$B$16),2)</f>
        <v/>
      </c>
      <c r="W2277" s="9">
        <f>ROUND(_xlfn.NORM.INV(K2277,Params!$B$13,Params!$B$14),1)</f>
        <v/>
      </c>
      <c r="X2277" s="9">
        <f>ROUND(_xlfn.NORM.INV(L2277,Params!$B$15,Params!$B$16),2)</f>
        <v/>
      </c>
      <c r="Y2277" s="9">
        <f>ROUND(_xlfn.NORM.INV(M2277,Params!$B$15,Params!$B$16)+Params!$B$17+Params!$B$18*M2277,2)</f>
        <v/>
      </c>
      <c r="Z2277" s="9">
        <f>ROUND(_xlfn.NORM.INV(N2277,Params!$B$13,Params!$B$14)+Params!$B$17+Params!$B$18*N2277,1)</f>
        <v/>
      </c>
    </row>
    <row r="2278">
      <c r="A2278" s="11" t="n">
        <v>2277</v>
      </c>
      <c r="B2278" s="12">
        <f>INT((A2278-1)/122)+1</f>
        <v/>
      </c>
      <c r="C2278" s="13" t="n">
        <v>0.723858</v>
      </c>
      <c r="D2278" s="13" t="n">
        <v>0.842503</v>
      </c>
      <c r="E2278" s="13" t="n">
        <v>0.112698</v>
      </c>
      <c r="F2278" s="13" t="n">
        <v>0.237315</v>
      </c>
      <c r="G2278" s="13" t="n">
        <v>0.891477</v>
      </c>
      <c r="H2278" s="13" t="n">
        <v>0.696895</v>
      </c>
      <c r="I2278" s="13" t="n">
        <v>0.897637</v>
      </c>
      <c r="J2278" s="13" t="n">
        <v>0.435485</v>
      </c>
      <c r="K2278" s="13" t="n">
        <v>0.169014</v>
      </c>
      <c r="L2278" s="13" t="n">
        <v>0.123962</v>
      </c>
      <c r="M2278" s="13" t="n">
        <v>0.63661</v>
      </c>
      <c r="N2278" s="13" t="n">
        <v>0.91623</v>
      </c>
      <c r="O2278" s="9">
        <f>IF(C2278&lt;=1-Params!$B$4,0,MAX(0.1,ROUND(_xlfn.GAMMA.INV((C2278-(1-Params!$B$4))/Params!$B$4,Params!$B$5,Params!$B$6),1)))</f>
        <v/>
      </c>
      <c r="P2278" s="9">
        <f>IF(D2278&lt;=1-Params!$B$7,0,ROUND(_xlfn.GAMMA.INV((D2278-(1-Params!$B$7))/Params!$B$7,Params!$B$8,Params!$B$9),3))</f>
        <v/>
      </c>
      <c r="Q2278" s="9">
        <f>IF(E2278&lt;=1-Params!$B$4,0,MAX(0.1,ROUND(_xlfn.GAMMA.INV((E2278-(1-Params!$B$4))/Params!$B$4,Params!$B$5,Params!$B$6),1)))</f>
        <v/>
      </c>
      <c r="R2278" s="9">
        <f>IF(F2278&lt;=1-Params!$B$7,0,ROUND(_xlfn.GAMMA.INV((F2278-(1-Params!$B$7))/Params!$B$7,Params!$B$8,Params!$B$9),3))</f>
        <v/>
      </c>
      <c r="S2278" s="9">
        <f>IF(G2278&lt;=1-Params!$B$7,0,ROUND((Params!$B$10+Params!$B$11*G2278^Params!$B$12)*_xlfn.GAMMA.INV((G2278-(1-Params!$B$7))/Params!$B$7,Params!$B$8,Params!$B$9),3))</f>
        <v/>
      </c>
      <c r="T2278" s="9">
        <f>IF(H2278&lt;=1-Params!$B$4,0,MAX(0.1,ROUND((Params!$B$10+Params!$B$11*H2278^Params!$B$12)*_xlfn.GAMMA.INV((H2278-(1-Params!$B$4))/Params!$B$4,Params!$B$5,Params!$B$6),1)))</f>
        <v/>
      </c>
      <c r="U2278" s="9">
        <f>ROUND(_xlfn.NORM.INV(I2278,Params!$B$13,Params!$B$14),1)</f>
        <v/>
      </c>
      <c r="V2278" s="9">
        <f>ROUND(_xlfn.NORM.INV(J2278,Params!$B$15,Params!$B$16),2)</f>
        <v/>
      </c>
      <c r="W2278" s="9">
        <f>ROUND(_xlfn.NORM.INV(K2278,Params!$B$13,Params!$B$14),1)</f>
        <v/>
      </c>
      <c r="X2278" s="9">
        <f>ROUND(_xlfn.NORM.INV(L2278,Params!$B$15,Params!$B$16),2)</f>
        <v/>
      </c>
      <c r="Y2278" s="9">
        <f>ROUND(_xlfn.NORM.INV(M2278,Params!$B$15,Params!$B$16)+Params!$B$17+Params!$B$18*M2278,2)</f>
        <v/>
      </c>
      <c r="Z2278" s="9">
        <f>ROUND(_xlfn.NORM.INV(N2278,Params!$B$13,Params!$B$14)+Params!$B$17+Params!$B$18*N2278,1)</f>
        <v/>
      </c>
    </row>
    <row r="2279">
      <c r="A2279" s="11" t="n">
        <v>2278</v>
      </c>
      <c r="B2279" s="12">
        <f>INT((A2279-1)/122)+1</f>
        <v/>
      </c>
      <c r="C2279" s="13" t="n">
        <v>0.10008</v>
      </c>
      <c r="D2279" s="13" t="n">
        <v>0.797332</v>
      </c>
      <c r="E2279" s="13" t="n">
        <v>0.316238</v>
      </c>
      <c r="F2279" s="13" t="n">
        <v>0.402458</v>
      </c>
      <c r="G2279" s="13" t="n">
        <v>0.335856</v>
      </c>
      <c r="H2279" s="13" t="n">
        <v>0.6066550000000001</v>
      </c>
      <c r="I2279" s="13" t="n">
        <v>0.94371</v>
      </c>
      <c r="J2279" s="13" t="n">
        <v>0.570002</v>
      </c>
      <c r="K2279" s="13" t="n">
        <v>0.484476</v>
      </c>
      <c r="L2279" s="13" t="n">
        <v>0.38604</v>
      </c>
      <c r="M2279" s="13" t="n">
        <v>0.191399</v>
      </c>
      <c r="N2279" s="13" t="n">
        <v>0.581202</v>
      </c>
      <c r="O2279" s="9">
        <f>IF(C2279&lt;=1-Params!$B$4,0,MAX(0.1,ROUND(_xlfn.GAMMA.INV((C2279-(1-Params!$B$4))/Params!$B$4,Params!$B$5,Params!$B$6),1)))</f>
        <v/>
      </c>
      <c r="P2279" s="9">
        <f>IF(D2279&lt;=1-Params!$B$7,0,ROUND(_xlfn.GAMMA.INV((D2279-(1-Params!$B$7))/Params!$B$7,Params!$B$8,Params!$B$9),3))</f>
        <v/>
      </c>
      <c r="Q2279" s="9">
        <f>IF(E2279&lt;=1-Params!$B$4,0,MAX(0.1,ROUND(_xlfn.GAMMA.INV((E2279-(1-Params!$B$4))/Params!$B$4,Params!$B$5,Params!$B$6),1)))</f>
        <v/>
      </c>
      <c r="R2279" s="9">
        <f>IF(F2279&lt;=1-Params!$B$7,0,ROUND(_xlfn.GAMMA.INV((F2279-(1-Params!$B$7))/Params!$B$7,Params!$B$8,Params!$B$9),3))</f>
        <v/>
      </c>
      <c r="S2279" s="9">
        <f>IF(G2279&lt;=1-Params!$B$7,0,ROUND((Params!$B$10+Params!$B$11*G2279^Params!$B$12)*_xlfn.GAMMA.INV((G2279-(1-Params!$B$7))/Params!$B$7,Params!$B$8,Params!$B$9),3))</f>
        <v/>
      </c>
      <c r="T2279" s="9">
        <f>IF(H2279&lt;=1-Params!$B$4,0,MAX(0.1,ROUND((Params!$B$10+Params!$B$11*H2279^Params!$B$12)*_xlfn.GAMMA.INV((H2279-(1-Params!$B$4))/Params!$B$4,Params!$B$5,Params!$B$6),1)))</f>
        <v/>
      </c>
      <c r="U2279" s="9">
        <f>ROUND(_xlfn.NORM.INV(I2279,Params!$B$13,Params!$B$14),1)</f>
        <v/>
      </c>
      <c r="V2279" s="9">
        <f>ROUND(_xlfn.NORM.INV(J2279,Params!$B$15,Params!$B$16),2)</f>
        <v/>
      </c>
      <c r="W2279" s="9">
        <f>ROUND(_xlfn.NORM.INV(K2279,Params!$B$13,Params!$B$14),1)</f>
        <v/>
      </c>
      <c r="X2279" s="9">
        <f>ROUND(_xlfn.NORM.INV(L2279,Params!$B$15,Params!$B$16),2)</f>
        <v/>
      </c>
      <c r="Y2279" s="9">
        <f>ROUND(_xlfn.NORM.INV(M2279,Params!$B$15,Params!$B$16)+Params!$B$17+Params!$B$18*M2279,2)</f>
        <v/>
      </c>
      <c r="Z2279" s="9">
        <f>ROUND(_xlfn.NORM.INV(N2279,Params!$B$13,Params!$B$14)+Params!$B$17+Params!$B$18*N2279,1)</f>
        <v/>
      </c>
    </row>
    <row r="2280">
      <c r="A2280" s="11" t="n">
        <v>2279</v>
      </c>
      <c r="B2280" s="12">
        <f>INT((A2280-1)/122)+1</f>
        <v/>
      </c>
      <c r="C2280" s="13" t="n">
        <v>0.561853</v>
      </c>
      <c r="D2280" s="13" t="n">
        <v>0.250142</v>
      </c>
      <c r="E2280" s="13" t="n">
        <v>0.348067</v>
      </c>
      <c r="F2280" s="13" t="n">
        <v>0.253634</v>
      </c>
      <c r="G2280" s="13" t="n">
        <v>0.262157</v>
      </c>
      <c r="H2280" s="13" t="n">
        <v>0.815052</v>
      </c>
      <c r="I2280" s="13" t="n">
        <v>0.641895</v>
      </c>
      <c r="J2280" s="13" t="n">
        <v>0.218095</v>
      </c>
      <c r="K2280" s="13" t="n">
        <v>0.398653</v>
      </c>
      <c r="L2280" s="13" t="n">
        <v>0.642895</v>
      </c>
      <c r="M2280" s="13" t="n">
        <v>0.373856</v>
      </c>
      <c r="N2280" s="13" t="n">
        <v>0.914466</v>
      </c>
      <c r="O2280" s="9">
        <f>IF(C2280&lt;=1-Params!$B$4,0,MAX(0.1,ROUND(_xlfn.GAMMA.INV((C2280-(1-Params!$B$4))/Params!$B$4,Params!$B$5,Params!$B$6),1)))</f>
        <v/>
      </c>
      <c r="P2280" s="9">
        <f>IF(D2280&lt;=1-Params!$B$7,0,ROUND(_xlfn.GAMMA.INV((D2280-(1-Params!$B$7))/Params!$B$7,Params!$B$8,Params!$B$9),3))</f>
        <v/>
      </c>
      <c r="Q2280" s="9">
        <f>IF(E2280&lt;=1-Params!$B$4,0,MAX(0.1,ROUND(_xlfn.GAMMA.INV((E2280-(1-Params!$B$4))/Params!$B$4,Params!$B$5,Params!$B$6),1)))</f>
        <v/>
      </c>
      <c r="R2280" s="9">
        <f>IF(F2280&lt;=1-Params!$B$7,0,ROUND(_xlfn.GAMMA.INV((F2280-(1-Params!$B$7))/Params!$B$7,Params!$B$8,Params!$B$9),3))</f>
        <v/>
      </c>
      <c r="S2280" s="9">
        <f>IF(G2280&lt;=1-Params!$B$7,0,ROUND((Params!$B$10+Params!$B$11*G2280^Params!$B$12)*_xlfn.GAMMA.INV((G2280-(1-Params!$B$7))/Params!$B$7,Params!$B$8,Params!$B$9),3))</f>
        <v/>
      </c>
      <c r="T2280" s="9">
        <f>IF(H2280&lt;=1-Params!$B$4,0,MAX(0.1,ROUND((Params!$B$10+Params!$B$11*H2280^Params!$B$12)*_xlfn.GAMMA.INV((H2280-(1-Params!$B$4))/Params!$B$4,Params!$B$5,Params!$B$6),1)))</f>
        <v/>
      </c>
      <c r="U2280" s="9">
        <f>ROUND(_xlfn.NORM.INV(I2280,Params!$B$13,Params!$B$14),1)</f>
        <v/>
      </c>
      <c r="V2280" s="9">
        <f>ROUND(_xlfn.NORM.INV(J2280,Params!$B$15,Params!$B$16),2)</f>
        <v/>
      </c>
      <c r="W2280" s="9">
        <f>ROUND(_xlfn.NORM.INV(K2280,Params!$B$13,Params!$B$14),1)</f>
        <v/>
      </c>
      <c r="X2280" s="9">
        <f>ROUND(_xlfn.NORM.INV(L2280,Params!$B$15,Params!$B$16),2)</f>
        <v/>
      </c>
      <c r="Y2280" s="9">
        <f>ROUND(_xlfn.NORM.INV(M2280,Params!$B$15,Params!$B$16)+Params!$B$17+Params!$B$18*M2280,2)</f>
        <v/>
      </c>
      <c r="Z2280" s="9">
        <f>ROUND(_xlfn.NORM.INV(N2280,Params!$B$13,Params!$B$14)+Params!$B$17+Params!$B$18*N2280,1)</f>
        <v/>
      </c>
    </row>
    <row r="2281">
      <c r="A2281" s="11" t="n">
        <v>2280</v>
      </c>
      <c r="B2281" s="12">
        <f>INT((A2281-1)/122)+1</f>
        <v/>
      </c>
      <c r="C2281" s="13" t="n">
        <v>0.123665</v>
      </c>
      <c r="D2281" s="13" t="n">
        <v>0.886271</v>
      </c>
      <c r="E2281" s="13" t="n">
        <v>0.495726</v>
      </c>
      <c r="F2281" s="13" t="n">
        <v>0.7434460000000001</v>
      </c>
      <c r="G2281" s="13" t="n">
        <v>0.29556</v>
      </c>
      <c r="H2281" s="13" t="n">
        <v>0.157898</v>
      </c>
      <c r="I2281" s="13" t="n">
        <v>0.809489</v>
      </c>
      <c r="J2281" s="13" t="n">
        <v>0.013387</v>
      </c>
      <c r="K2281" s="13" t="n">
        <v>0.495444</v>
      </c>
      <c r="L2281" s="13" t="n">
        <v>0.095153</v>
      </c>
      <c r="M2281" s="13" t="n">
        <v>0.351869</v>
      </c>
      <c r="N2281" s="13" t="n">
        <v>0.838468</v>
      </c>
      <c r="O2281" s="9">
        <f>IF(C2281&lt;=1-Params!$B$4,0,MAX(0.1,ROUND(_xlfn.GAMMA.INV((C2281-(1-Params!$B$4))/Params!$B$4,Params!$B$5,Params!$B$6),1)))</f>
        <v/>
      </c>
      <c r="P2281" s="9">
        <f>IF(D2281&lt;=1-Params!$B$7,0,ROUND(_xlfn.GAMMA.INV((D2281-(1-Params!$B$7))/Params!$B$7,Params!$B$8,Params!$B$9),3))</f>
        <v/>
      </c>
      <c r="Q2281" s="9">
        <f>IF(E2281&lt;=1-Params!$B$4,0,MAX(0.1,ROUND(_xlfn.GAMMA.INV((E2281-(1-Params!$B$4))/Params!$B$4,Params!$B$5,Params!$B$6),1)))</f>
        <v/>
      </c>
      <c r="R2281" s="9">
        <f>IF(F2281&lt;=1-Params!$B$7,0,ROUND(_xlfn.GAMMA.INV((F2281-(1-Params!$B$7))/Params!$B$7,Params!$B$8,Params!$B$9),3))</f>
        <v/>
      </c>
      <c r="S2281" s="9">
        <f>IF(G2281&lt;=1-Params!$B$7,0,ROUND((Params!$B$10+Params!$B$11*G2281^Params!$B$12)*_xlfn.GAMMA.INV((G2281-(1-Params!$B$7))/Params!$B$7,Params!$B$8,Params!$B$9),3))</f>
        <v/>
      </c>
      <c r="T2281" s="9">
        <f>IF(H2281&lt;=1-Params!$B$4,0,MAX(0.1,ROUND((Params!$B$10+Params!$B$11*H2281^Params!$B$12)*_xlfn.GAMMA.INV((H2281-(1-Params!$B$4))/Params!$B$4,Params!$B$5,Params!$B$6),1)))</f>
        <v/>
      </c>
      <c r="U2281" s="9">
        <f>ROUND(_xlfn.NORM.INV(I2281,Params!$B$13,Params!$B$14),1)</f>
        <v/>
      </c>
      <c r="V2281" s="9">
        <f>ROUND(_xlfn.NORM.INV(J2281,Params!$B$15,Params!$B$16),2)</f>
        <v/>
      </c>
      <c r="W2281" s="9">
        <f>ROUND(_xlfn.NORM.INV(K2281,Params!$B$13,Params!$B$14),1)</f>
        <v/>
      </c>
      <c r="X2281" s="9">
        <f>ROUND(_xlfn.NORM.INV(L2281,Params!$B$15,Params!$B$16),2)</f>
        <v/>
      </c>
      <c r="Y2281" s="9">
        <f>ROUND(_xlfn.NORM.INV(M2281,Params!$B$15,Params!$B$16)+Params!$B$17+Params!$B$18*M2281,2)</f>
        <v/>
      </c>
      <c r="Z2281" s="9">
        <f>ROUND(_xlfn.NORM.INV(N2281,Params!$B$13,Params!$B$14)+Params!$B$17+Params!$B$18*N2281,1)</f>
        <v/>
      </c>
    </row>
    <row r="2282">
      <c r="A2282" s="11" t="n">
        <v>2281</v>
      </c>
      <c r="B2282" s="12">
        <f>INT((A2282-1)/122)+1</f>
        <v/>
      </c>
      <c r="C2282" s="13" t="n">
        <v>0.059672</v>
      </c>
      <c r="D2282" s="13" t="n">
        <v>0.930953</v>
      </c>
      <c r="E2282" s="13" t="n">
        <v>0.667573</v>
      </c>
      <c r="F2282" s="13" t="n">
        <v>0.068063</v>
      </c>
      <c r="G2282" s="13" t="n">
        <v>0.685322</v>
      </c>
      <c r="H2282" s="13" t="n">
        <v>0.634874</v>
      </c>
      <c r="I2282" s="13" t="n">
        <v>0.871052</v>
      </c>
      <c r="J2282" s="13" t="n">
        <v>0.136796</v>
      </c>
      <c r="K2282" s="13" t="n">
        <v>0.842287</v>
      </c>
      <c r="L2282" s="13" t="n">
        <v>0.117467</v>
      </c>
      <c r="M2282" s="13" t="n">
        <v>0.222849</v>
      </c>
      <c r="N2282" s="13" t="n">
        <v>0.65318</v>
      </c>
      <c r="O2282" s="9">
        <f>IF(C2282&lt;=1-Params!$B$4,0,MAX(0.1,ROUND(_xlfn.GAMMA.INV((C2282-(1-Params!$B$4))/Params!$B$4,Params!$B$5,Params!$B$6),1)))</f>
        <v/>
      </c>
      <c r="P2282" s="9">
        <f>IF(D2282&lt;=1-Params!$B$7,0,ROUND(_xlfn.GAMMA.INV((D2282-(1-Params!$B$7))/Params!$B$7,Params!$B$8,Params!$B$9),3))</f>
        <v/>
      </c>
      <c r="Q2282" s="9">
        <f>IF(E2282&lt;=1-Params!$B$4,0,MAX(0.1,ROUND(_xlfn.GAMMA.INV((E2282-(1-Params!$B$4))/Params!$B$4,Params!$B$5,Params!$B$6),1)))</f>
        <v/>
      </c>
      <c r="R2282" s="9">
        <f>IF(F2282&lt;=1-Params!$B$7,0,ROUND(_xlfn.GAMMA.INV((F2282-(1-Params!$B$7))/Params!$B$7,Params!$B$8,Params!$B$9),3))</f>
        <v/>
      </c>
      <c r="S2282" s="9">
        <f>IF(G2282&lt;=1-Params!$B$7,0,ROUND((Params!$B$10+Params!$B$11*G2282^Params!$B$12)*_xlfn.GAMMA.INV((G2282-(1-Params!$B$7))/Params!$B$7,Params!$B$8,Params!$B$9),3))</f>
        <v/>
      </c>
      <c r="T2282" s="9">
        <f>IF(H2282&lt;=1-Params!$B$4,0,MAX(0.1,ROUND((Params!$B$10+Params!$B$11*H2282^Params!$B$12)*_xlfn.GAMMA.INV((H2282-(1-Params!$B$4))/Params!$B$4,Params!$B$5,Params!$B$6),1)))</f>
        <v/>
      </c>
      <c r="U2282" s="9">
        <f>ROUND(_xlfn.NORM.INV(I2282,Params!$B$13,Params!$B$14),1)</f>
        <v/>
      </c>
      <c r="V2282" s="9">
        <f>ROUND(_xlfn.NORM.INV(J2282,Params!$B$15,Params!$B$16),2)</f>
        <v/>
      </c>
      <c r="W2282" s="9">
        <f>ROUND(_xlfn.NORM.INV(K2282,Params!$B$13,Params!$B$14),1)</f>
        <v/>
      </c>
      <c r="X2282" s="9">
        <f>ROUND(_xlfn.NORM.INV(L2282,Params!$B$15,Params!$B$16),2)</f>
        <v/>
      </c>
      <c r="Y2282" s="9">
        <f>ROUND(_xlfn.NORM.INV(M2282,Params!$B$15,Params!$B$16)+Params!$B$17+Params!$B$18*M2282,2)</f>
        <v/>
      </c>
      <c r="Z2282" s="9">
        <f>ROUND(_xlfn.NORM.INV(N2282,Params!$B$13,Params!$B$14)+Params!$B$17+Params!$B$18*N2282,1)</f>
        <v/>
      </c>
    </row>
    <row r="2283">
      <c r="A2283" s="11" t="n">
        <v>2282</v>
      </c>
      <c r="B2283" s="12">
        <f>INT((A2283-1)/122)+1</f>
        <v/>
      </c>
      <c r="C2283" s="13" t="n">
        <v>0.269385</v>
      </c>
      <c r="D2283" s="13" t="n">
        <v>0.5235880000000001</v>
      </c>
      <c r="E2283" s="13" t="n">
        <v>0.125991</v>
      </c>
      <c r="F2283" s="13" t="n">
        <v>0.438675</v>
      </c>
      <c r="G2283" s="13" t="n">
        <v>0.063793</v>
      </c>
      <c r="H2283" s="13" t="n">
        <v>0.553226</v>
      </c>
      <c r="I2283" s="13" t="n">
        <v>0.8261269999999999</v>
      </c>
      <c r="J2283" s="13" t="n">
        <v>0.174183</v>
      </c>
      <c r="K2283" s="13" t="n">
        <v>0.78596</v>
      </c>
      <c r="L2283" s="13" t="n">
        <v>0.059086</v>
      </c>
      <c r="M2283" s="13" t="n">
        <v>0.521465</v>
      </c>
      <c r="N2283" s="13" t="n">
        <v>0.91773</v>
      </c>
      <c r="O2283" s="9">
        <f>IF(C2283&lt;=1-Params!$B$4,0,MAX(0.1,ROUND(_xlfn.GAMMA.INV((C2283-(1-Params!$B$4))/Params!$B$4,Params!$B$5,Params!$B$6),1)))</f>
        <v/>
      </c>
      <c r="P2283" s="9">
        <f>IF(D2283&lt;=1-Params!$B$7,0,ROUND(_xlfn.GAMMA.INV((D2283-(1-Params!$B$7))/Params!$B$7,Params!$B$8,Params!$B$9),3))</f>
        <v/>
      </c>
      <c r="Q2283" s="9">
        <f>IF(E2283&lt;=1-Params!$B$4,0,MAX(0.1,ROUND(_xlfn.GAMMA.INV((E2283-(1-Params!$B$4))/Params!$B$4,Params!$B$5,Params!$B$6),1)))</f>
        <v/>
      </c>
      <c r="R2283" s="9">
        <f>IF(F2283&lt;=1-Params!$B$7,0,ROUND(_xlfn.GAMMA.INV((F2283-(1-Params!$B$7))/Params!$B$7,Params!$B$8,Params!$B$9),3))</f>
        <v/>
      </c>
      <c r="S2283" s="9">
        <f>IF(G2283&lt;=1-Params!$B$7,0,ROUND((Params!$B$10+Params!$B$11*G2283^Params!$B$12)*_xlfn.GAMMA.INV((G2283-(1-Params!$B$7))/Params!$B$7,Params!$B$8,Params!$B$9),3))</f>
        <v/>
      </c>
      <c r="T2283" s="9">
        <f>IF(H2283&lt;=1-Params!$B$4,0,MAX(0.1,ROUND((Params!$B$10+Params!$B$11*H2283^Params!$B$12)*_xlfn.GAMMA.INV((H2283-(1-Params!$B$4))/Params!$B$4,Params!$B$5,Params!$B$6),1)))</f>
        <v/>
      </c>
      <c r="U2283" s="9">
        <f>ROUND(_xlfn.NORM.INV(I2283,Params!$B$13,Params!$B$14),1)</f>
        <v/>
      </c>
      <c r="V2283" s="9">
        <f>ROUND(_xlfn.NORM.INV(J2283,Params!$B$15,Params!$B$16),2)</f>
        <v/>
      </c>
      <c r="W2283" s="9">
        <f>ROUND(_xlfn.NORM.INV(K2283,Params!$B$13,Params!$B$14),1)</f>
        <v/>
      </c>
      <c r="X2283" s="9">
        <f>ROUND(_xlfn.NORM.INV(L2283,Params!$B$15,Params!$B$16),2)</f>
        <v/>
      </c>
      <c r="Y2283" s="9">
        <f>ROUND(_xlfn.NORM.INV(M2283,Params!$B$15,Params!$B$16)+Params!$B$17+Params!$B$18*M2283,2)</f>
        <v/>
      </c>
      <c r="Z2283" s="9">
        <f>ROUND(_xlfn.NORM.INV(N2283,Params!$B$13,Params!$B$14)+Params!$B$17+Params!$B$18*N2283,1)</f>
        <v/>
      </c>
    </row>
    <row r="2284">
      <c r="A2284" s="11" t="n">
        <v>2283</v>
      </c>
      <c r="B2284" s="12">
        <f>INT((A2284-1)/122)+1</f>
        <v/>
      </c>
      <c r="C2284" s="13" t="n">
        <v>0.227219</v>
      </c>
      <c r="D2284" s="13" t="n">
        <v>0.9384940000000001</v>
      </c>
      <c r="E2284" s="13" t="n">
        <v>0.401329</v>
      </c>
      <c r="F2284" s="13" t="n">
        <v>0.261962</v>
      </c>
      <c r="G2284" s="13" t="n">
        <v>0.184077</v>
      </c>
      <c r="H2284" s="13" t="n">
        <v>0.792401</v>
      </c>
      <c r="I2284" s="13" t="n">
        <v>0.791168</v>
      </c>
      <c r="J2284" s="13" t="n">
        <v>0.128307</v>
      </c>
      <c r="K2284" s="13" t="n">
        <v>0.260478</v>
      </c>
      <c r="L2284" s="13" t="n">
        <v>0.216979</v>
      </c>
      <c r="M2284" s="13" t="n">
        <v>0.443393</v>
      </c>
      <c r="N2284" s="13" t="n">
        <v>0.385511</v>
      </c>
      <c r="O2284" s="9">
        <f>IF(C2284&lt;=1-Params!$B$4,0,MAX(0.1,ROUND(_xlfn.GAMMA.INV((C2284-(1-Params!$B$4))/Params!$B$4,Params!$B$5,Params!$B$6),1)))</f>
        <v/>
      </c>
      <c r="P2284" s="9">
        <f>IF(D2284&lt;=1-Params!$B$7,0,ROUND(_xlfn.GAMMA.INV((D2284-(1-Params!$B$7))/Params!$B$7,Params!$B$8,Params!$B$9),3))</f>
        <v/>
      </c>
      <c r="Q2284" s="9">
        <f>IF(E2284&lt;=1-Params!$B$4,0,MAX(0.1,ROUND(_xlfn.GAMMA.INV((E2284-(1-Params!$B$4))/Params!$B$4,Params!$B$5,Params!$B$6),1)))</f>
        <v/>
      </c>
      <c r="R2284" s="9">
        <f>IF(F2284&lt;=1-Params!$B$7,0,ROUND(_xlfn.GAMMA.INV((F2284-(1-Params!$B$7))/Params!$B$7,Params!$B$8,Params!$B$9),3))</f>
        <v/>
      </c>
      <c r="S2284" s="9">
        <f>IF(G2284&lt;=1-Params!$B$7,0,ROUND((Params!$B$10+Params!$B$11*G2284^Params!$B$12)*_xlfn.GAMMA.INV((G2284-(1-Params!$B$7))/Params!$B$7,Params!$B$8,Params!$B$9),3))</f>
        <v/>
      </c>
      <c r="T2284" s="9">
        <f>IF(H2284&lt;=1-Params!$B$4,0,MAX(0.1,ROUND((Params!$B$10+Params!$B$11*H2284^Params!$B$12)*_xlfn.GAMMA.INV((H2284-(1-Params!$B$4))/Params!$B$4,Params!$B$5,Params!$B$6),1)))</f>
        <v/>
      </c>
      <c r="U2284" s="9">
        <f>ROUND(_xlfn.NORM.INV(I2284,Params!$B$13,Params!$B$14),1)</f>
        <v/>
      </c>
      <c r="V2284" s="9">
        <f>ROUND(_xlfn.NORM.INV(J2284,Params!$B$15,Params!$B$16),2)</f>
        <v/>
      </c>
      <c r="W2284" s="9">
        <f>ROUND(_xlfn.NORM.INV(K2284,Params!$B$13,Params!$B$14),1)</f>
        <v/>
      </c>
      <c r="X2284" s="9">
        <f>ROUND(_xlfn.NORM.INV(L2284,Params!$B$15,Params!$B$16),2)</f>
        <v/>
      </c>
      <c r="Y2284" s="9">
        <f>ROUND(_xlfn.NORM.INV(M2284,Params!$B$15,Params!$B$16)+Params!$B$17+Params!$B$18*M2284,2)</f>
        <v/>
      </c>
      <c r="Z2284" s="9">
        <f>ROUND(_xlfn.NORM.INV(N2284,Params!$B$13,Params!$B$14)+Params!$B$17+Params!$B$18*N2284,1)</f>
        <v/>
      </c>
    </row>
    <row r="2285">
      <c r="A2285" s="11" t="n">
        <v>2284</v>
      </c>
      <c r="B2285" s="12">
        <f>INT((A2285-1)/122)+1</f>
        <v/>
      </c>
      <c r="C2285" s="13" t="n">
        <v>0.434162</v>
      </c>
      <c r="D2285" s="13" t="n">
        <v>0.718853</v>
      </c>
      <c r="E2285" s="13" t="n">
        <v>0.440838</v>
      </c>
      <c r="F2285" s="13" t="n">
        <v>0.432944</v>
      </c>
      <c r="G2285" s="13" t="n">
        <v>0.135814</v>
      </c>
      <c r="H2285" s="13" t="n">
        <v>0.711882</v>
      </c>
      <c r="I2285" s="13" t="n">
        <v>0.748393</v>
      </c>
      <c r="J2285" s="13" t="n">
        <v>0.07877099999999999</v>
      </c>
      <c r="K2285" s="13" t="n">
        <v>0.764794</v>
      </c>
      <c r="L2285" s="13" t="n">
        <v>0.23112</v>
      </c>
      <c r="M2285" s="13" t="n">
        <v>0.08443199999999999</v>
      </c>
      <c r="N2285" s="13" t="n">
        <v>0.373008</v>
      </c>
      <c r="O2285" s="9">
        <f>IF(C2285&lt;=1-Params!$B$4,0,MAX(0.1,ROUND(_xlfn.GAMMA.INV((C2285-(1-Params!$B$4))/Params!$B$4,Params!$B$5,Params!$B$6),1)))</f>
        <v/>
      </c>
      <c r="P2285" s="9">
        <f>IF(D2285&lt;=1-Params!$B$7,0,ROUND(_xlfn.GAMMA.INV((D2285-(1-Params!$B$7))/Params!$B$7,Params!$B$8,Params!$B$9),3))</f>
        <v/>
      </c>
      <c r="Q2285" s="9">
        <f>IF(E2285&lt;=1-Params!$B$4,0,MAX(0.1,ROUND(_xlfn.GAMMA.INV((E2285-(1-Params!$B$4))/Params!$B$4,Params!$B$5,Params!$B$6),1)))</f>
        <v/>
      </c>
      <c r="R2285" s="9">
        <f>IF(F2285&lt;=1-Params!$B$7,0,ROUND(_xlfn.GAMMA.INV((F2285-(1-Params!$B$7))/Params!$B$7,Params!$B$8,Params!$B$9),3))</f>
        <v/>
      </c>
      <c r="S2285" s="9">
        <f>IF(G2285&lt;=1-Params!$B$7,0,ROUND((Params!$B$10+Params!$B$11*G2285^Params!$B$12)*_xlfn.GAMMA.INV((G2285-(1-Params!$B$7))/Params!$B$7,Params!$B$8,Params!$B$9),3))</f>
        <v/>
      </c>
      <c r="T2285" s="9">
        <f>IF(H2285&lt;=1-Params!$B$4,0,MAX(0.1,ROUND((Params!$B$10+Params!$B$11*H2285^Params!$B$12)*_xlfn.GAMMA.INV((H2285-(1-Params!$B$4))/Params!$B$4,Params!$B$5,Params!$B$6),1)))</f>
        <v/>
      </c>
      <c r="U2285" s="9">
        <f>ROUND(_xlfn.NORM.INV(I2285,Params!$B$13,Params!$B$14),1)</f>
        <v/>
      </c>
      <c r="V2285" s="9">
        <f>ROUND(_xlfn.NORM.INV(J2285,Params!$B$15,Params!$B$16),2)</f>
        <v/>
      </c>
      <c r="W2285" s="9">
        <f>ROUND(_xlfn.NORM.INV(K2285,Params!$B$13,Params!$B$14),1)</f>
        <v/>
      </c>
      <c r="X2285" s="9">
        <f>ROUND(_xlfn.NORM.INV(L2285,Params!$B$15,Params!$B$16),2)</f>
        <v/>
      </c>
      <c r="Y2285" s="9">
        <f>ROUND(_xlfn.NORM.INV(M2285,Params!$B$15,Params!$B$16)+Params!$B$17+Params!$B$18*M2285,2)</f>
        <v/>
      </c>
      <c r="Z2285" s="9">
        <f>ROUND(_xlfn.NORM.INV(N2285,Params!$B$13,Params!$B$14)+Params!$B$17+Params!$B$18*N2285,1)</f>
        <v/>
      </c>
    </row>
    <row r="2286">
      <c r="A2286" s="11" t="n">
        <v>2285</v>
      </c>
      <c r="B2286" s="12">
        <f>INT((A2286-1)/122)+1</f>
        <v/>
      </c>
      <c r="C2286" s="13" t="n">
        <v>0.556543</v>
      </c>
      <c r="D2286" s="13" t="n">
        <v>0.151799</v>
      </c>
      <c r="E2286" s="13" t="n">
        <v>0.305179</v>
      </c>
      <c r="F2286" s="13" t="n">
        <v>0.330934</v>
      </c>
      <c r="G2286" s="13" t="n">
        <v>0.346898</v>
      </c>
      <c r="H2286" s="13" t="n">
        <v>0.709495</v>
      </c>
      <c r="I2286" s="13" t="n">
        <v>0.905701</v>
      </c>
      <c r="J2286" s="13" t="n">
        <v>0.233655</v>
      </c>
      <c r="K2286" s="13" t="n">
        <v>0.510378</v>
      </c>
      <c r="L2286" s="13" t="n">
        <v>0.068344</v>
      </c>
      <c r="M2286" s="13" t="n">
        <v>0.172742</v>
      </c>
      <c r="N2286" s="13" t="n">
        <v>0.292557</v>
      </c>
      <c r="O2286" s="9">
        <f>IF(C2286&lt;=1-Params!$B$4,0,MAX(0.1,ROUND(_xlfn.GAMMA.INV((C2286-(1-Params!$B$4))/Params!$B$4,Params!$B$5,Params!$B$6),1)))</f>
        <v/>
      </c>
      <c r="P2286" s="9">
        <f>IF(D2286&lt;=1-Params!$B$7,0,ROUND(_xlfn.GAMMA.INV((D2286-(1-Params!$B$7))/Params!$B$7,Params!$B$8,Params!$B$9),3))</f>
        <v/>
      </c>
      <c r="Q2286" s="9">
        <f>IF(E2286&lt;=1-Params!$B$4,0,MAX(0.1,ROUND(_xlfn.GAMMA.INV((E2286-(1-Params!$B$4))/Params!$B$4,Params!$B$5,Params!$B$6),1)))</f>
        <v/>
      </c>
      <c r="R2286" s="9">
        <f>IF(F2286&lt;=1-Params!$B$7,0,ROUND(_xlfn.GAMMA.INV((F2286-(1-Params!$B$7))/Params!$B$7,Params!$B$8,Params!$B$9),3))</f>
        <v/>
      </c>
      <c r="S2286" s="9">
        <f>IF(G2286&lt;=1-Params!$B$7,0,ROUND((Params!$B$10+Params!$B$11*G2286^Params!$B$12)*_xlfn.GAMMA.INV((G2286-(1-Params!$B$7))/Params!$B$7,Params!$B$8,Params!$B$9),3))</f>
        <v/>
      </c>
      <c r="T2286" s="9">
        <f>IF(H2286&lt;=1-Params!$B$4,0,MAX(0.1,ROUND((Params!$B$10+Params!$B$11*H2286^Params!$B$12)*_xlfn.GAMMA.INV((H2286-(1-Params!$B$4))/Params!$B$4,Params!$B$5,Params!$B$6),1)))</f>
        <v/>
      </c>
      <c r="U2286" s="9">
        <f>ROUND(_xlfn.NORM.INV(I2286,Params!$B$13,Params!$B$14),1)</f>
        <v/>
      </c>
      <c r="V2286" s="9">
        <f>ROUND(_xlfn.NORM.INV(J2286,Params!$B$15,Params!$B$16),2)</f>
        <v/>
      </c>
      <c r="W2286" s="9">
        <f>ROUND(_xlfn.NORM.INV(K2286,Params!$B$13,Params!$B$14),1)</f>
        <v/>
      </c>
      <c r="X2286" s="9">
        <f>ROUND(_xlfn.NORM.INV(L2286,Params!$B$15,Params!$B$16),2)</f>
        <v/>
      </c>
      <c r="Y2286" s="9">
        <f>ROUND(_xlfn.NORM.INV(M2286,Params!$B$15,Params!$B$16)+Params!$B$17+Params!$B$18*M2286,2)</f>
        <v/>
      </c>
      <c r="Z2286" s="9">
        <f>ROUND(_xlfn.NORM.INV(N2286,Params!$B$13,Params!$B$14)+Params!$B$17+Params!$B$18*N2286,1)</f>
        <v/>
      </c>
    </row>
    <row r="2287">
      <c r="A2287" s="11" t="n">
        <v>2286</v>
      </c>
      <c r="B2287" s="12">
        <f>INT((A2287-1)/122)+1</f>
        <v/>
      </c>
      <c r="C2287" s="13" t="n">
        <v>0.432775</v>
      </c>
      <c r="D2287" s="13" t="n">
        <v>0.704803</v>
      </c>
      <c r="E2287" s="13" t="n">
        <v>0.059703</v>
      </c>
      <c r="F2287" s="13" t="n">
        <v>0.269857</v>
      </c>
      <c r="G2287" s="13" t="n">
        <v>0.871394</v>
      </c>
      <c r="H2287" s="13" t="n">
        <v>0.673247</v>
      </c>
      <c r="I2287" s="13" t="n">
        <v>0.804355</v>
      </c>
      <c r="J2287" s="13" t="n">
        <v>0.091319</v>
      </c>
      <c r="K2287" s="13" t="n">
        <v>0.7856959999999999</v>
      </c>
      <c r="L2287" s="13" t="n">
        <v>0.019122</v>
      </c>
      <c r="M2287" s="13" t="n">
        <v>0.519954</v>
      </c>
      <c r="N2287" s="13" t="n">
        <v>0.459304</v>
      </c>
      <c r="O2287" s="9">
        <f>IF(C2287&lt;=1-Params!$B$4,0,MAX(0.1,ROUND(_xlfn.GAMMA.INV((C2287-(1-Params!$B$4))/Params!$B$4,Params!$B$5,Params!$B$6),1)))</f>
        <v/>
      </c>
      <c r="P2287" s="9">
        <f>IF(D2287&lt;=1-Params!$B$7,0,ROUND(_xlfn.GAMMA.INV((D2287-(1-Params!$B$7))/Params!$B$7,Params!$B$8,Params!$B$9),3))</f>
        <v/>
      </c>
      <c r="Q2287" s="9">
        <f>IF(E2287&lt;=1-Params!$B$4,0,MAX(0.1,ROUND(_xlfn.GAMMA.INV((E2287-(1-Params!$B$4))/Params!$B$4,Params!$B$5,Params!$B$6),1)))</f>
        <v/>
      </c>
      <c r="R2287" s="9">
        <f>IF(F2287&lt;=1-Params!$B$7,0,ROUND(_xlfn.GAMMA.INV((F2287-(1-Params!$B$7))/Params!$B$7,Params!$B$8,Params!$B$9),3))</f>
        <v/>
      </c>
      <c r="S2287" s="9">
        <f>IF(G2287&lt;=1-Params!$B$7,0,ROUND((Params!$B$10+Params!$B$11*G2287^Params!$B$12)*_xlfn.GAMMA.INV((G2287-(1-Params!$B$7))/Params!$B$7,Params!$B$8,Params!$B$9),3))</f>
        <v/>
      </c>
      <c r="T2287" s="9">
        <f>IF(H2287&lt;=1-Params!$B$4,0,MAX(0.1,ROUND((Params!$B$10+Params!$B$11*H2287^Params!$B$12)*_xlfn.GAMMA.INV((H2287-(1-Params!$B$4))/Params!$B$4,Params!$B$5,Params!$B$6),1)))</f>
        <v/>
      </c>
      <c r="U2287" s="9">
        <f>ROUND(_xlfn.NORM.INV(I2287,Params!$B$13,Params!$B$14),1)</f>
        <v/>
      </c>
      <c r="V2287" s="9">
        <f>ROUND(_xlfn.NORM.INV(J2287,Params!$B$15,Params!$B$16),2)</f>
        <v/>
      </c>
      <c r="W2287" s="9">
        <f>ROUND(_xlfn.NORM.INV(K2287,Params!$B$13,Params!$B$14),1)</f>
        <v/>
      </c>
      <c r="X2287" s="9">
        <f>ROUND(_xlfn.NORM.INV(L2287,Params!$B$15,Params!$B$16),2)</f>
        <v/>
      </c>
      <c r="Y2287" s="9">
        <f>ROUND(_xlfn.NORM.INV(M2287,Params!$B$15,Params!$B$16)+Params!$B$17+Params!$B$18*M2287,2)</f>
        <v/>
      </c>
      <c r="Z2287" s="9">
        <f>ROUND(_xlfn.NORM.INV(N2287,Params!$B$13,Params!$B$14)+Params!$B$17+Params!$B$18*N2287,1)</f>
        <v/>
      </c>
    </row>
    <row r="2288">
      <c r="A2288" s="11" t="n">
        <v>2287</v>
      </c>
      <c r="B2288" s="12">
        <f>INT((A2288-1)/122)+1</f>
        <v/>
      </c>
      <c r="C2288" s="13" t="n">
        <v>0.310276</v>
      </c>
      <c r="D2288" s="13" t="n">
        <v>0.294213</v>
      </c>
      <c r="E2288" s="13" t="n">
        <v>0.009955</v>
      </c>
      <c r="F2288" s="13" t="n">
        <v>0.959467</v>
      </c>
      <c r="G2288" s="13" t="n">
        <v>0.946812</v>
      </c>
      <c r="H2288" s="13" t="n">
        <v>0.770546</v>
      </c>
      <c r="I2288" s="13" t="n">
        <v>0.69464</v>
      </c>
      <c r="J2288" s="13" t="n">
        <v>0.292556</v>
      </c>
      <c r="K2288" s="13" t="n">
        <v>0.78916</v>
      </c>
      <c r="L2288" s="13" t="n">
        <v>0.106831</v>
      </c>
      <c r="M2288" s="13" t="n">
        <v>0.732976</v>
      </c>
      <c r="N2288" s="13" t="n">
        <v>0.062034</v>
      </c>
      <c r="O2288" s="9">
        <f>IF(C2288&lt;=1-Params!$B$4,0,MAX(0.1,ROUND(_xlfn.GAMMA.INV((C2288-(1-Params!$B$4))/Params!$B$4,Params!$B$5,Params!$B$6),1)))</f>
        <v/>
      </c>
      <c r="P2288" s="9">
        <f>IF(D2288&lt;=1-Params!$B$7,0,ROUND(_xlfn.GAMMA.INV((D2288-(1-Params!$B$7))/Params!$B$7,Params!$B$8,Params!$B$9),3))</f>
        <v/>
      </c>
      <c r="Q2288" s="9">
        <f>IF(E2288&lt;=1-Params!$B$4,0,MAX(0.1,ROUND(_xlfn.GAMMA.INV((E2288-(1-Params!$B$4))/Params!$B$4,Params!$B$5,Params!$B$6),1)))</f>
        <v/>
      </c>
      <c r="R2288" s="9">
        <f>IF(F2288&lt;=1-Params!$B$7,0,ROUND(_xlfn.GAMMA.INV((F2288-(1-Params!$B$7))/Params!$B$7,Params!$B$8,Params!$B$9),3))</f>
        <v/>
      </c>
      <c r="S2288" s="9">
        <f>IF(G2288&lt;=1-Params!$B$7,0,ROUND((Params!$B$10+Params!$B$11*G2288^Params!$B$12)*_xlfn.GAMMA.INV((G2288-(1-Params!$B$7))/Params!$B$7,Params!$B$8,Params!$B$9),3))</f>
        <v/>
      </c>
      <c r="T2288" s="9">
        <f>IF(H2288&lt;=1-Params!$B$4,0,MAX(0.1,ROUND((Params!$B$10+Params!$B$11*H2288^Params!$B$12)*_xlfn.GAMMA.INV((H2288-(1-Params!$B$4))/Params!$B$4,Params!$B$5,Params!$B$6),1)))</f>
        <v/>
      </c>
      <c r="U2288" s="9">
        <f>ROUND(_xlfn.NORM.INV(I2288,Params!$B$13,Params!$B$14),1)</f>
        <v/>
      </c>
      <c r="V2288" s="9">
        <f>ROUND(_xlfn.NORM.INV(J2288,Params!$B$15,Params!$B$16),2)</f>
        <v/>
      </c>
      <c r="W2288" s="9">
        <f>ROUND(_xlfn.NORM.INV(K2288,Params!$B$13,Params!$B$14),1)</f>
        <v/>
      </c>
      <c r="X2288" s="9">
        <f>ROUND(_xlfn.NORM.INV(L2288,Params!$B$15,Params!$B$16),2)</f>
        <v/>
      </c>
      <c r="Y2288" s="9">
        <f>ROUND(_xlfn.NORM.INV(M2288,Params!$B$15,Params!$B$16)+Params!$B$17+Params!$B$18*M2288,2)</f>
        <v/>
      </c>
      <c r="Z2288" s="9">
        <f>ROUND(_xlfn.NORM.INV(N2288,Params!$B$13,Params!$B$14)+Params!$B$17+Params!$B$18*N2288,1)</f>
        <v/>
      </c>
    </row>
    <row r="2289">
      <c r="A2289" s="11" t="n">
        <v>2288</v>
      </c>
      <c r="B2289" s="12">
        <f>INT((A2289-1)/122)+1</f>
        <v/>
      </c>
      <c r="C2289" s="13" t="n">
        <v>0.475934</v>
      </c>
      <c r="D2289" s="13" t="n">
        <v>0.207619</v>
      </c>
      <c r="E2289" s="13" t="n">
        <v>0.436023</v>
      </c>
      <c r="F2289" s="13" t="n">
        <v>0.873922</v>
      </c>
      <c r="G2289" s="13" t="n">
        <v>0.030753</v>
      </c>
      <c r="H2289" s="13" t="n">
        <v>0.278771</v>
      </c>
      <c r="I2289" s="13" t="n">
        <v>0.8003440000000001</v>
      </c>
      <c r="J2289" s="13" t="n">
        <v>0.605967</v>
      </c>
      <c r="K2289" s="13" t="n">
        <v>0.458028</v>
      </c>
      <c r="L2289" s="13" t="n">
        <v>0.110303</v>
      </c>
      <c r="M2289" s="13" t="n">
        <v>0.595958</v>
      </c>
      <c r="N2289" s="13" t="n">
        <v>0.063433</v>
      </c>
      <c r="O2289" s="9">
        <f>IF(C2289&lt;=1-Params!$B$4,0,MAX(0.1,ROUND(_xlfn.GAMMA.INV((C2289-(1-Params!$B$4))/Params!$B$4,Params!$B$5,Params!$B$6),1)))</f>
        <v/>
      </c>
      <c r="P2289" s="9">
        <f>IF(D2289&lt;=1-Params!$B$7,0,ROUND(_xlfn.GAMMA.INV((D2289-(1-Params!$B$7))/Params!$B$7,Params!$B$8,Params!$B$9),3))</f>
        <v/>
      </c>
      <c r="Q2289" s="9">
        <f>IF(E2289&lt;=1-Params!$B$4,0,MAX(0.1,ROUND(_xlfn.GAMMA.INV((E2289-(1-Params!$B$4))/Params!$B$4,Params!$B$5,Params!$B$6),1)))</f>
        <v/>
      </c>
      <c r="R2289" s="9">
        <f>IF(F2289&lt;=1-Params!$B$7,0,ROUND(_xlfn.GAMMA.INV((F2289-(1-Params!$B$7))/Params!$B$7,Params!$B$8,Params!$B$9),3))</f>
        <v/>
      </c>
      <c r="S2289" s="9">
        <f>IF(G2289&lt;=1-Params!$B$7,0,ROUND((Params!$B$10+Params!$B$11*G2289^Params!$B$12)*_xlfn.GAMMA.INV((G2289-(1-Params!$B$7))/Params!$B$7,Params!$B$8,Params!$B$9),3))</f>
        <v/>
      </c>
      <c r="T2289" s="9">
        <f>IF(H2289&lt;=1-Params!$B$4,0,MAX(0.1,ROUND((Params!$B$10+Params!$B$11*H2289^Params!$B$12)*_xlfn.GAMMA.INV((H2289-(1-Params!$B$4))/Params!$B$4,Params!$B$5,Params!$B$6),1)))</f>
        <v/>
      </c>
      <c r="U2289" s="9">
        <f>ROUND(_xlfn.NORM.INV(I2289,Params!$B$13,Params!$B$14),1)</f>
        <v/>
      </c>
      <c r="V2289" s="9">
        <f>ROUND(_xlfn.NORM.INV(J2289,Params!$B$15,Params!$B$16),2)</f>
        <v/>
      </c>
      <c r="W2289" s="9">
        <f>ROUND(_xlfn.NORM.INV(K2289,Params!$B$13,Params!$B$14),1)</f>
        <v/>
      </c>
      <c r="X2289" s="9">
        <f>ROUND(_xlfn.NORM.INV(L2289,Params!$B$15,Params!$B$16),2)</f>
        <v/>
      </c>
      <c r="Y2289" s="9">
        <f>ROUND(_xlfn.NORM.INV(M2289,Params!$B$15,Params!$B$16)+Params!$B$17+Params!$B$18*M2289,2)</f>
        <v/>
      </c>
      <c r="Z2289" s="9">
        <f>ROUND(_xlfn.NORM.INV(N2289,Params!$B$13,Params!$B$14)+Params!$B$17+Params!$B$18*N2289,1)</f>
        <v/>
      </c>
    </row>
    <row r="2290">
      <c r="A2290" s="11" t="n">
        <v>2289</v>
      </c>
      <c r="B2290" s="12">
        <f>INT((A2290-1)/122)+1</f>
        <v/>
      </c>
      <c r="C2290" s="13" t="n">
        <v>0.557898</v>
      </c>
      <c r="D2290" s="13" t="n">
        <v>0.53523</v>
      </c>
      <c r="E2290" s="13" t="n">
        <v>0.416241</v>
      </c>
      <c r="F2290" s="13" t="n">
        <v>0.295738</v>
      </c>
      <c r="G2290" s="13" t="n">
        <v>0.34669</v>
      </c>
      <c r="H2290" s="13" t="n">
        <v>0.652081</v>
      </c>
      <c r="I2290" s="13" t="n">
        <v>0.938578</v>
      </c>
      <c r="J2290" s="13" t="n">
        <v>0.367111</v>
      </c>
      <c r="K2290" s="13" t="n">
        <v>0.909738</v>
      </c>
      <c r="L2290" s="13" t="n">
        <v>0.097147</v>
      </c>
      <c r="M2290" s="13" t="n">
        <v>0.653971</v>
      </c>
      <c r="N2290" s="13" t="n">
        <v>0.033116</v>
      </c>
      <c r="O2290" s="9">
        <f>IF(C2290&lt;=1-Params!$B$4,0,MAX(0.1,ROUND(_xlfn.GAMMA.INV((C2290-(1-Params!$B$4))/Params!$B$4,Params!$B$5,Params!$B$6),1)))</f>
        <v/>
      </c>
      <c r="P2290" s="9">
        <f>IF(D2290&lt;=1-Params!$B$7,0,ROUND(_xlfn.GAMMA.INV((D2290-(1-Params!$B$7))/Params!$B$7,Params!$B$8,Params!$B$9),3))</f>
        <v/>
      </c>
      <c r="Q2290" s="9">
        <f>IF(E2290&lt;=1-Params!$B$4,0,MAX(0.1,ROUND(_xlfn.GAMMA.INV((E2290-(1-Params!$B$4))/Params!$B$4,Params!$B$5,Params!$B$6),1)))</f>
        <v/>
      </c>
      <c r="R2290" s="9">
        <f>IF(F2290&lt;=1-Params!$B$7,0,ROUND(_xlfn.GAMMA.INV((F2290-(1-Params!$B$7))/Params!$B$7,Params!$B$8,Params!$B$9),3))</f>
        <v/>
      </c>
      <c r="S2290" s="9">
        <f>IF(G2290&lt;=1-Params!$B$7,0,ROUND((Params!$B$10+Params!$B$11*G2290^Params!$B$12)*_xlfn.GAMMA.INV((G2290-(1-Params!$B$7))/Params!$B$7,Params!$B$8,Params!$B$9),3))</f>
        <v/>
      </c>
      <c r="T2290" s="9">
        <f>IF(H2290&lt;=1-Params!$B$4,0,MAX(0.1,ROUND((Params!$B$10+Params!$B$11*H2290^Params!$B$12)*_xlfn.GAMMA.INV((H2290-(1-Params!$B$4))/Params!$B$4,Params!$B$5,Params!$B$6),1)))</f>
        <v/>
      </c>
      <c r="U2290" s="9">
        <f>ROUND(_xlfn.NORM.INV(I2290,Params!$B$13,Params!$B$14),1)</f>
        <v/>
      </c>
      <c r="V2290" s="9">
        <f>ROUND(_xlfn.NORM.INV(J2290,Params!$B$15,Params!$B$16),2)</f>
        <v/>
      </c>
      <c r="W2290" s="9">
        <f>ROUND(_xlfn.NORM.INV(K2290,Params!$B$13,Params!$B$14),1)</f>
        <v/>
      </c>
      <c r="X2290" s="9">
        <f>ROUND(_xlfn.NORM.INV(L2290,Params!$B$15,Params!$B$16),2)</f>
        <v/>
      </c>
      <c r="Y2290" s="9">
        <f>ROUND(_xlfn.NORM.INV(M2290,Params!$B$15,Params!$B$16)+Params!$B$17+Params!$B$18*M2290,2)</f>
        <v/>
      </c>
      <c r="Z2290" s="9">
        <f>ROUND(_xlfn.NORM.INV(N2290,Params!$B$13,Params!$B$14)+Params!$B$17+Params!$B$18*N2290,1)</f>
        <v/>
      </c>
    </row>
    <row r="2291">
      <c r="A2291" s="11" t="n">
        <v>2290</v>
      </c>
      <c r="B2291" s="12">
        <f>INT((A2291-1)/122)+1</f>
        <v/>
      </c>
      <c r="C2291" s="13" t="n">
        <v>0.694313</v>
      </c>
      <c r="D2291" s="13" t="n">
        <v>0.179403</v>
      </c>
      <c r="E2291" s="13" t="n">
        <v>0.346893</v>
      </c>
      <c r="F2291" s="13" t="n">
        <v>0.395176</v>
      </c>
      <c r="G2291" s="13" t="n">
        <v>0.5303639999999999</v>
      </c>
      <c r="H2291" s="13" t="n">
        <v>0.205785</v>
      </c>
      <c r="I2291" s="13" t="n">
        <v>0.652443</v>
      </c>
      <c r="J2291" s="13" t="n">
        <v>0.752505</v>
      </c>
      <c r="K2291" s="13" t="n">
        <v>0.812761</v>
      </c>
      <c r="L2291" s="13" t="n">
        <v>0.173194</v>
      </c>
      <c r="M2291" s="13" t="n">
        <v>0.632987</v>
      </c>
      <c r="N2291" s="13" t="n">
        <v>0.01291</v>
      </c>
      <c r="O2291" s="9">
        <f>IF(C2291&lt;=1-Params!$B$4,0,MAX(0.1,ROUND(_xlfn.GAMMA.INV((C2291-(1-Params!$B$4))/Params!$B$4,Params!$B$5,Params!$B$6),1)))</f>
        <v/>
      </c>
      <c r="P2291" s="9">
        <f>IF(D2291&lt;=1-Params!$B$7,0,ROUND(_xlfn.GAMMA.INV((D2291-(1-Params!$B$7))/Params!$B$7,Params!$B$8,Params!$B$9),3))</f>
        <v/>
      </c>
      <c r="Q2291" s="9">
        <f>IF(E2291&lt;=1-Params!$B$4,0,MAX(0.1,ROUND(_xlfn.GAMMA.INV((E2291-(1-Params!$B$4))/Params!$B$4,Params!$B$5,Params!$B$6),1)))</f>
        <v/>
      </c>
      <c r="R2291" s="9">
        <f>IF(F2291&lt;=1-Params!$B$7,0,ROUND(_xlfn.GAMMA.INV((F2291-(1-Params!$B$7))/Params!$B$7,Params!$B$8,Params!$B$9),3))</f>
        <v/>
      </c>
      <c r="S2291" s="9">
        <f>IF(G2291&lt;=1-Params!$B$7,0,ROUND((Params!$B$10+Params!$B$11*G2291^Params!$B$12)*_xlfn.GAMMA.INV((G2291-(1-Params!$B$7))/Params!$B$7,Params!$B$8,Params!$B$9),3))</f>
        <v/>
      </c>
      <c r="T2291" s="9">
        <f>IF(H2291&lt;=1-Params!$B$4,0,MAX(0.1,ROUND((Params!$B$10+Params!$B$11*H2291^Params!$B$12)*_xlfn.GAMMA.INV((H2291-(1-Params!$B$4))/Params!$B$4,Params!$B$5,Params!$B$6),1)))</f>
        <v/>
      </c>
      <c r="U2291" s="9">
        <f>ROUND(_xlfn.NORM.INV(I2291,Params!$B$13,Params!$B$14),1)</f>
        <v/>
      </c>
      <c r="V2291" s="9">
        <f>ROUND(_xlfn.NORM.INV(J2291,Params!$B$15,Params!$B$16),2)</f>
        <v/>
      </c>
      <c r="W2291" s="9">
        <f>ROUND(_xlfn.NORM.INV(K2291,Params!$B$13,Params!$B$14),1)</f>
        <v/>
      </c>
      <c r="X2291" s="9">
        <f>ROUND(_xlfn.NORM.INV(L2291,Params!$B$15,Params!$B$16),2)</f>
        <v/>
      </c>
      <c r="Y2291" s="9">
        <f>ROUND(_xlfn.NORM.INV(M2291,Params!$B$15,Params!$B$16)+Params!$B$17+Params!$B$18*M2291,2)</f>
        <v/>
      </c>
      <c r="Z2291" s="9">
        <f>ROUND(_xlfn.NORM.INV(N2291,Params!$B$13,Params!$B$14)+Params!$B$17+Params!$B$18*N2291,1)</f>
        <v/>
      </c>
    </row>
    <row r="2292">
      <c r="A2292" s="11" t="n">
        <v>2291</v>
      </c>
      <c r="B2292" s="12">
        <f>INT((A2292-1)/122)+1</f>
        <v/>
      </c>
      <c r="C2292" s="13" t="n">
        <v>0.668533</v>
      </c>
      <c r="D2292" s="13" t="n">
        <v>0.839265</v>
      </c>
      <c r="E2292" s="13" t="n">
        <v>0.562541</v>
      </c>
      <c r="F2292" s="13" t="n">
        <v>0.954057</v>
      </c>
      <c r="G2292" s="13" t="n">
        <v>0.651645</v>
      </c>
      <c r="H2292" s="13" t="n">
        <v>0.432173</v>
      </c>
      <c r="I2292" s="13" t="n">
        <v>0.236622</v>
      </c>
      <c r="J2292" s="13" t="n">
        <v>0.995084</v>
      </c>
      <c r="K2292" s="13" t="n">
        <v>0.432204</v>
      </c>
      <c r="L2292" s="13" t="n">
        <v>0.070475</v>
      </c>
      <c r="M2292" s="13" t="n">
        <v>0.837503</v>
      </c>
      <c r="N2292" s="13" t="n">
        <v>0.034792</v>
      </c>
      <c r="O2292" s="9">
        <f>IF(C2292&lt;=1-Params!$B$4,0,MAX(0.1,ROUND(_xlfn.GAMMA.INV((C2292-(1-Params!$B$4))/Params!$B$4,Params!$B$5,Params!$B$6),1)))</f>
        <v/>
      </c>
      <c r="P2292" s="9">
        <f>IF(D2292&lt;=1-Params!$B$7,0,ROUND(_xlfn.GAMMA.INV((D2292-(1-Params!$B$7))/Params!$B$7,Params!$B$8,Params!$B$9),3))</f>
        <v/>
      </c>
      <c r="Q2292" s="9">
        <f>IF(E2292&lt;=1-Params!$B$4,0,MAX(0.1,ROUND(_xlfn.GAMMA.INV((E2292-(1-Params!$B$4))/Params!$B$4,Params!$B$5,Params!$B$6),1)))</f>
        <v/>
      </c>
      <c r="R2292" s="9">
        <f>IF(F2292&lt;=1-Params!$B$7,0,ROUND(_xlfn.GAMMA.INV((F2292-(1-Params!$B$7))/Params!$B$7,Params!$B$8,Params!$B$9),3))</f>
        <v/>
      </c>
      <c r="S2292" s="9">
        <f>IF(G2292&lt;=1-Params!$B$7,0,ROUND((Params!$B$10+Params!$B$11*G2292^Params!$B$12)*_xlfn.GAMMA.INV((G2292-(1-Params!$B$7))/Params!$B$7,Params!$B$8,Params!$B$9),3))</f>
        <v/>
      </c>
      <c r="T2292" s="9">
        <f>IF(H2292&lt;=1-Params!$B$4,0,MAX(0.1,ROUND((Params!$B$10+Params!$B$11*H2292^Params!$B$12)*_xlfn.GAMMA.INV((H2292-(1-Params!$B$4))/Params!$B$4,Params!$B$5,Params!$B$6),1)))</f>
        <v/>
      </c>
      <c r="U2292" s="9">
        <f>ROUND(_xlfn.NORM.INV(I2292,Params!$B$13,Params!$B$14),1)</f>
        <v/>
      </c>
      <c r="V2292" s="9">
        <f>ROUND(_xlfn.NORM.INV(J2292,Params!$B$15,Params!$B$16),2)</f>
        <v/>
      </c>
      <c r="W2292" s="9">
        <f>ROUND(_xlfn.NORM.INV(K2292,Params!$B$13,Params!$B$14),1)</f>
        <v/>
      </c>
      <c r="X2292" s="9">
        <f>ROUND(_xlfn.NORM.INV(L2292,Params!$B$15,Params!$B$16),2)</f>
        <v/>
      </c>
      <c r="Y2292" s="9">
        <f>ROUND(_xlfn.NORM.INV(M2292,Params!$B$15,Params!$B$16)+Params!$B$17+Params!$B$18*M2292,2)</f>
        <v/>
      </c>
      <c r="Z2292" s="9">
        <f>ROUND(_xlfn.NORM.INV(N2292,Params!$B$13,Params!$B$14)+Params!$B$17+Params!$B$18*N2292,1)</f>
        <v/>
      </c>
    </row>
    <row r="2293">
      <c r="A2293" s="11" t="n">
        <v>2292</v>
      </c>
      <c r="B2293" s="12">
        <f>INT((A2293-1)/122)+1</f>
        <v/>
      </c>
      <c r="C2293" s="13" t="n">
        <v>0.105032</v>
      </c>
      <c r="D2293" s="13" t="n">
        <v>0.980281</v>
      </c>
      <c r="E2293" s="13" t="n">
        <v>0.410254</v>
      </c>
      <c r="F2293" s="13" t="n">
        <v>0.199482</v>
      </c>
      <c r="G2293" s="13" t="n">
        <v>0.58739</v>
      </c>
      <c r="H2293" s="13" t="n">
        <v>0.562596</v>
      </c>
      <c r="I2293" s="13" t="n">
        <v>0.022261</v>
      </c>
      <c r="J2293" s="13" t="n">
        <v>0.986965</v>
      </c>
      <c r="K2293" s="13" t="n">
        <v>0.286652</v>
      </c>
      <c r="L2293" s="13" t="n">
        <v>0.301876</v>
      </c>
      <c r="M2293" s="13" t="n">
        <v>0.700164</v>
      </c>
      <c r="N2293" s="13" t="n">
        <v>0.00549</v>
      </c>
      <c r="O2293" s="9">
        <f>IF(C2293&lt;=1-Params!$B$4,0,MAX(0.1,ROUND(_xlfn.GAMMA.INV((C2293-(1-Params!$B$4))/Params!$B$4,Params!$B$5,Params!$B$6),1)))</f>
        <v/>
      </c>
      <c r="P2293" s="9">
        <f>IF(D2293&lt;=1-Params!$B$7,0,ROUND(_xlfn.GAMMA.INV((D2293-(1-Params!$B$7))/Params!$B$7,Params!$B$8,Params!$B$9),3))</f>
        <v/>
      </c>
      <c r="Q2293" s="9">
        <f>IF(E2293&lt;=1-Params!$B$4,0,MAX(0.1,ROUND(_xlfn.GAMMA.INV((E2293-(1-Params!$B$4))/Params!$B$4,Params!$B$5,Params!$B$6),1)))</f>
        <v/>
      </c>
      <c r="R2293" s="9">
        <f>IF(F2293&lt;=1-Params!$B$7,0,ROUND(_xlfn.GAMMA.INV((F2293-(1-Params!$B$7))/Params!$B$7,Params!$B$8,Params!$B$9),3))</f>
        <v/>
      </c>
      <c r="S2293" s="9">
        <f>IF(G2293&lt;=1-Params!$B$7,0,ROUND((Params!$B$10+Params!$B$11*G2293^Params!$B$12)*_xlfn.GAMMA.INV((G2293-(1-Params!$B$7))/Params!$B$7,Params!$B$8,Params!$B$9),3))</f>
        <v/>
      </c>
      <c r="T2293" s="9">
        <f>IF(H2293&lt;=1-Params!$B$4,0,MAX(0.1,ROUND((Params!$B$10+Params!$B$11*H2293^Params!$B$12)*_xlfn.GAMMA.INV((H2293-(1-Params!$B$4))/Params!$B$4,Params!$B$5,Params!$B$6),1)))</f>
        <v/>
      </c>
      <c r="U2293" s="9">
        <f>ROUND(_xlfn.NORM.INV(I2293,Params!$B$13,Params!$B$14),1)</f>
        <v/>
      </c>
      <c r="V2293" s="9">
        <f>ROUND(_xlfn.NORM.INV(J2293,Params!$B$15,Params!$B$16),2)</f>
        <v/>
      </c>
      <c r="W2293" s="9">
        <f>ROUND(_xlfn.NORM.INV(K2293,Params!$B$13,Params!$B$14),1)</f>
        <v/>
      </c>
      <c r="X2293" s="9">
        <f>ROUND(_xlfn.NORM.INV(L2293,Params!$B$15,Params!$B$16),2)</f>
        <v/>
      </c>
      <c r="Y2293" s="9">
        <f>ROUND(_xlfn.NORM.INV(M2293,Params!$B$15,Params!$B$16)+Params!$B$17+Params!$B$18*M2293,2)</f>
        <v/>
      </c>
      <c r="Z2293" s="9">
        <f>ROUND(_xlfn.NORM.INV(N2293,Params!$B$13,Params!$B$14)+Params!$B$17+Params!$B$18*N2293,1)</f>
        <v/>
      </c>
    </row>
    <row r="2294">
      <c r="A2294" s="11" t="n">
        <v>2293</v>
      </c>
      <c r="B2294" s="12">
        <f>INT((A2294-1)/122)+1</f>
        <v/>
      </c>
      <c r="C2294" s="13" t="n">
        <v>0.091076</v>
      </c>
      <c r="D2294" s="13" t="n">
        <v>0.932473</v>
      </c>
      <c r="E2294" s="13" t="n">
        <v>0.07584200000000001</v>
      </c>
      <c r="F2294" s="13" t="n">
        <v>0.30678</v>
      </c>
      <c r="G2294" s="13" t="n">
        <v>0.380819</v>
      </c>
      <c r="H2294" s="13" t="n">
        <v>0.365836</v>
      </c>
      <c r="I2294" s="13" t="n">
        <v>0.102975</v>
      </c>
      <c r="J2294" s="13" t="n">
        <v>0.967333</v>
      </c>
      <c r="K2294" s="13" t="n">
        <v>0.568783</v>
      </c>
      <c r="L2294" s="13" t="n">
        <v>0.491548</v>
      </c>
      <c r="M2294" s="13" t="n">
        <v>0.877779</v>
      </c>
      <c r="N2294" s="13" t="n">
        <v>0.01743</v>
      </c>
      <c r="O2294" s="9">
        <f>IF(C2294&lt;=1-Params!$B$4,0,MAX(0.1,ROUND(_xlfn.GAMMA.INV((C2294-(1-Params!$B$4))/Params!$B$4,Params!$B$5,Params!$B$6),1)))</f>
        <v/>
      </c>
      <c r="P2294" s="9">
        <f>IF(D2294&lt;=1-Params!$B$7,0,ROUND(_xlfn.GAMMA.INV((D2294-(1-Params!$B$7))/Params!$B$7,Params!$B$8,Params!$B$9),3))</f>
        <v/>
      </c>
      <c r="Q2294" s="9">
        <f>IF(E2294&lt;=1-Params!$B$4,0,MAX(0.1,ROUND(_xlfn.GAMMA.INV((E2294-(1-Params!$B$4))/Params!$B$4,Params!$B$5,Params!$B$6),1)))</f>
        <v/>
      </c>
      <c r="R2294" s="9">
        <f>IF(F2294&lt;=1-Params!$B$7,0,ROUND(_xlfn.GAMMA.INV((F2294-(1-Params!$B$7))/Params!$B$7,Params!$B$8,Params!$B$9),3))</f>
        <v/>
      </c>
      <c r="S2294" s="9">
        <f>IF(G2294&lt;=1-Params!$B$7,0,ROUND((Params!$B$10+Params!$B$11*G2294^Params!$B$12)*_xlfn.GAMMA.INV((G2294-(1-Params!$B$7))/Params!$B$7,Params!$B$8,Params!$B$9),3))</f>
        <v/>
      </c>
      <c r="T2294" s="9">
        <f>IF(H2294&lt;=1-Params!$B$4,0,MAX(0.1,ROUND((Params!$B$10+Params!$B$11*H2294^Params!$B$12)*_xlfn.GAMMA.INV((H2294-(1-Params!$B$4))/Params!$B$4,Params!$B$5,Params!$B$6),1)))</f>
        <v/>
      </c>
      <c r="U2294" s="9">
        <f>ROUND(_xlfn.NORM.INV(I2294,Params!$B$13,Params!$B$14),1)</f>
        <v/>
      </c>
      <c r="V2294" s="9">
        <f>ROUND(_xlfn.NORM.INV(J2294,Params!$B$15,Params!$B$16),2)</f>
        <v/>
      </c>
      <c r="W2294" s="9">
        <f>ROUND(_xlfn.NORM.INV(K2294,Params!$B$13,Params!$B$14),1)</f>
        <v/>
      </c>
      <c r="X2294" s="9">
        <f>ROUND(_xlfn.NORM.INV(L2294,Params!$B$15,Params!$B$16),2)</f>
        <v/>
      </c>
      <c r="Y2294" s="9">
        <f>ROUND(_xlfn.NORM.INV(M2294,Params!$B$15,Params!$B$16)+Params!$B$17+Params!$B$18*M2294,2)</f>
        <v/>
      </c>
      <c r="Z2294" s="9">
        <f>ROUND(_xlfn.NORM.INV(N2294,Params!$B$13,Params!$B$14)+Params!$B$17+Params!$B$18*N2294,1)</f>
        <v/>
      </c>
    </row>
    <row r="2295">
      <c r="A2295" s="11" t="n">
        <v>2294</v>
      </c>
      <c r="B2295" s="12">
        <f>INT((A2295-1)/122)+1</f>
        <v/>
      </c>
      <c r="C2295" s="13" t="n">
        <v>0.18759</v>
      </c>
      <c r="D2295" s="13" t="n">
        <v>0.132968</v>
      </c>
      <c r="E2295" s="13" t="n">
        <v>0.969909</v>
      </c>
      <c r="F2295" s="13" t="n">
        <v>0.880602</v>
      </c>
      <c r="G2295" s="13" t="n">
        <v>0.032835</v>
      </c>
      <c r="H2295" s="13" t="n">
        <v>0.343202</v>
      </c>
      <c r="I2295" s="13" t="n">
        <v>0.297435</v>
      </c>
      <c r="J2295" s="13" t="n">
        <v>0.973732</v>
      </c>
      <c r="K2295" s="13" t="n">
        <v>0.323083</v>
      </c>
      <c r="L2295" s="13" t="n">
        <v>0.641686</v>
      </c>
      <c r="M2295" s="13" t="n">
        <v>0.936979</v>
      </c>
      <c r="N2295" s="13" t="n">
        <v>0.385763</v>
      </c>
      <c r="O2295" s="9">
        <f>IF(C2295&lt;=1-Params!$B$4,0,MAX(0.1,ROUND(_xlfn.GAMMA.INV((C2295-(1-Params!$B$4))/Params!$B$4,Params!$B$5,Params!$B$6),1)))</f>
        <v/>
      </c>
      <c r="P2295" s="9">
        <f>IF(D2295&lt;=1-Params!$B$7,0,ROUND(_xlfn.GAMMA.INV((D2295-(1-Params!$B$7))/Params!$B$7,Params!$B$8,Params!$B$9),3))</f>
        <v/>
      </c>
      <c r="Q2295" s="9">
        <f>IF(E2295&lt;=1-Params!$B$4,0,MAX(0.1,ROUND(_xlfn.GAMMA.INV((E2295-(1-Params!$B$4))/Params!$B$4,Params!$B$5,Params!$B$6),1)))</f>
        <v/>
      </c>
      <c r="R2295" s="9">
        <f>IF(F2295&lt;=1-Params!$B$7,0,ROUND(_xlfn.GAMMA.INV((F2295-(1-Params!$B$7))/Params!$B$7,Params!$B$8,Params!$B$9),3))</f>
        <v/>
      </c>
      <c r="S2295" s="9">
        <f>IF(G2295&lt;=1-Params!$B$7,0,ROUND((Params!$B$10+Params!$B$11*G2295^Params!$B$12)*_xlfn.GAMMA.INV((G2295-(1-Params!$B$7))/Params!$B$7,Params!$B$8,Params!$B$9),3))</f>
        <v/>
      </c>
      <c r="T2295" s="9">
        <f>IF(H2295&lt;=1-Params!$B$4,0,MAX(0.1,ROUND((Params!$B$10+Params!$B$11*H2295^Params!$B$12)*_xlfn.GAMMA.INV((H2295-(1-Params!$B$4))/Params!$B$4,Params!$B$5,Params!$B$6),1)))</f>
        <v/>
      </c>
      <c r="U2295" s="9">
        <f>ROUND(_xlfn.NORM.INV(I2295,Params!$B$13,Params!$B$14),1)</f>
        <v/>
      </c>
      <c r="V2295" s="9">
        <f>ROUND(_xlfn.NORM.INV(J2295,Params!$B$15,Params!$B$16),2)</f>
        <v/>
      </c>
      <c r="W2295" s="9">
        <f>ROUND(_xlfn.NORM.INV(K2295,Params!$B$13,Params!$B$14),1)</f>
        <v/>
      </c>
      <c r="X2295" s="9">
        <f>ROUND(_xlfn.NORM.INV(L2295,Params!$B$15,Params!$B$16),2)</f>
        <v/>
      </c>
      <c r="Y2295" s="9">
        <f>ROUND(_xlfn.NORM.INV(M2295,Params!$B$15,Params!$B$16)+Params!$B$17+Params!$B$18*M2295,2)</f>
        <v/>
      </c>
      <c r="Z2295" s="9">
        <f>ROUND(_xlfn.NORM.INV(N2295,Params!$B$13,Params!$B$14)+Params!$B$17+Params!$B$18*N2295,1)</f>
        <v/>
      </c>
    </row>
    <row r="2296">
      <c r="A2296" s="11" t="n">
        <v>2295</v>
      </c>
      <c r="B2296" s="12">
        <f>INT((A2296-1)/122)+1</f>
        <v/>
      </c>
      <c r="C2296" s="13" t="n">
        <v>0.842275</v>
      </c>
      <c r="D2296" s="13" t="n">
        <v>0.969971</v>
      </c>
      <c r="E2296" s="13" t="n">
        <v>0.808104</v>
      </c>
      <c r="F2296" s="13" t="n">
        <v>0.928251</v>
      </c>
      <c r="G2296" s="13" t="n">
        <v>0.8697009999999999</v>
      </c>
      <c r="H2296" s="13" t="n">
        <v>0.300697</v>
      </c>
      <c r="I2296" s="13" t="n">
        <v>0.035595</v>
      </c>
      <c r="J2296" s="13" t="n">
        <v>0.704086</v>
      </c>
      <c r="K2296" s="13" t="n">
        <v>0.331705</v>
      </c>
      <c r="L2296" s="13" t="n">
        <v>0.58292</v>
      </c>
      <c r="M2296" s="13" t="n">
        <v>0.609221</v>
      </c>
      <c r="N2296" s="13" t="n">
        <v>0.51348</v>
      </c>
      <c r="O2296" s="9">
        <f>IF(C2296&lt;=1-Params!$B$4,0,MAX(0.1,ROUND(_xlfn.GAMMA.INV((C2296-(1-Params!$B$4))/Params!$B$4,Params!$B$5,Params!$B$6),1)))</f>
        <v/>
      </c>
      <c r="P2296" s="9">
        <f>IF(D2296&lt;=1-Params!$B$7,0,ROUND(_xlfn.GAMMA.INV((D2296-(1-Params!$B$7))/Params!$B$7,Params!$B$8,Params!$B$9),3))</f>
        <v/>
      </c>
      <c r="Q2296" s="9">
        <f>IF(E2296&lt;=1-Params!$B$4,0,MAX(0.1,ROUND(_xlfn.GAMMA.INV((E2296-(1-Params!$B$4))/Params!$B$4,Params!$B$5,Params!$B$6),1)))</f>
        <v/>
      </c>
      <c r="R2296" s="9">
        <f>IF(F2296&lt;=1-Params!$B$7,0,ROUND(_xlfn.GAMMA.INV((F2296-(1-Params!$B$7))/Params!$B$7,Params!$B$8,Params!$B$9),3))</f>
        <v/>
      </c>
      <c r="S2296" s="9">
        <f>IF(G2296&lt;=1-Params!$B$7,0,ROUND((Params!$B$10+Params!$B$11*G2296^Params!$B$12)*_xlfn.GAMMA.INV((G2296-(1-Params!$B$7))/Params!$B$7,Params!$B$8,Params!$B$9),3))</f>
        <v/>
      </c>
      <c r="T2296" s="9">
        <f>IF(H2296&lt;=1-Params!$B$4,0,MAX(0.1,ROUND((Params!$B$10+Params!$B$11*H2296^Params!$B$12)*_xlfn.GAMMA.INV((H2296-(1-Params!$B$4))/Params!$B$4,Params!$B$5,Params!$B$6),1)))</f>
        <v/>
      </c>
      <c r="U2296" s="9">
        <f>ROUND(_xlfn.NORM.INV(I2296,Params!$B$13,Params!$B$14),1)</f>
        <v/>
      </c>
      <c r="V2296" s="9">
        <f>ROUND(_xlfn.NORM.INV(J2296,Params!$B$15,Params!$B$16),2)</f>
        <v/>
      </c>
      <c r="W2296" s="9">
        <f>ROUND(_xlfn.NORM.INV(K2296,Params!$B$13,Params!$B$14),1)</f>
        <v/>
      </c>
      <c r="X2296" s="9">
        <f>ROUND(_xlfn.NORM.INV(L2296,Params!$B$15,Params!$B$16),2)</f>
        <v/>
      </c>
      <c r="Y2296" s="9">
        <f>ROUND(_xlfn.NORM.INV(M2296,Params!$B$15,Params!$B$16)+Params!$B$17+Params!$B$18*M2296,2)</f>
        <v/>
      </c>
      <c r="Z2296" s="9">
        <f>ROUND(_xlfn.NORM.INV(N2296,Params!$B$13,Params!$B$14)+Params!$B$17+Params!$B$18*N2296,1)</f>
        <v/>
      </c>
    </row>
    <row r="2297">
      <c r="A2297" s="11" t="n">
        <v>2296</v>
      </c>
      <c r="B2297" s="12">
        <f>INT((A2297-1)/122)+1</f>
        <v/>
      </c>
      <c r="C2297" s="13" t="n">
        <v>0.612779</v>
      </c>
      <c r="D2297" s="13" t="n">
        <v>0.90143</v>
      </c>
      <c r="E2297" s="13" t="n">
        <v>0.85314</v>
      </c>
      <c r="F2297" s="13" t="n">
        <v>0.907851</v>
      </c>
      <c r="G2297" s="13" t="n">
        <v>0.419767</v>
      </c>
      <c r="H2297" s="13" t="n">
        <v>0.447458</v>
      </c>
      <c r="I2297" s="13" t="n">
        <v>0.06158</v>
      </c>
      <c r="J2297" s="13" t="n">
        <v>0.401467</v>
      </c>
      <c r="K2297" s="13" t="n">
        <v>0.599522</v>
      </c>
      <c r="L2297" s="13" t="n">
        <v>0.436443</v>
      </c>
      <c r="M2297" s="13" t="n">
        <v>0.574364</v>
      </c>
      <c r="N2297" s="13" t="n">
        <v>0.803168</v>
      </c>
      <c r="O2297" s="9">
        <f>IF(C2297&lt;=1-Params!$B$4,0,MAX(0.1,ROUND(_xlfn.GAMMA.INV((C2297-(1-Params!$B$4))/Params!$B$4,Params!$B$5,Params!$B$6),1)))</f>
        <v/>
      </c>
      <c r="P2297" s="9">
        <f>IF(D2297&lt;=1-Params!$B$7,0,ROUND(_xlfn.GAMMA.INV((D2297-(1-Params!$B$7))/Params!$B$7,Params!$B$8,Params!$B$9),3))</f>
        <v/>
      </c>
      <c r="Q2297" s="9">
        <f>IF(E2297&lt;=1-Params!$B$4,0,MAX(0.1,ROUND(_xlfn.GAMMA.INV((E2297-(1-Params!$B$4))/Params!$B$4,Params!$B$5,Params!$B$6),1)))</f>
        <v/>
      </c>
      <c r="R2297" s="9">
        <f>IF(F2297&lt;=1-Params!$B$7,0,ROUND(_xlfn.GAMMA.INV((F2297-(1-Params!$B$7))/Params!$B$7,Params!$B$8,Params!$B$9),3))</f>
        <v/>
      </c>
      <c r="S2297" s="9">
        <f>IF(G2297&lt;=1-Params!$B$7,0,ROUND((Params!$B$10+Params!$B$11*G2297^Params!$B$12)*_xlfn.GAMMA.INV((G2297-(1-Params!$B$7))/Params!$B$7,Params!$B$8,Params!$B$9),3))</f>
        <v/>
      </c>
      <c r="T2297" s="9">
        <f>IF(H2297&lt;=1-Params!$B$4,0,MAX(0.1,ROUND((Params!$B$10+Params!$B$11*H2297^Params!$B$12)*_xlfn.GAMMA.INV((H2297-(1-Params!$B$4))/Params!$B$4,Params!$B$5,Params!$B$6),1)))</f>
        <v/>
      </c>
      <c r="U2297" s="9">
        <f>ROUND(_xlfn.NORM.INV(I2297,Params!$B$13,Params!$B$14),1)</f>
        <v/>
      </c>
      <c r="V2297" s="9">
        <f>ROUND(_xlfn.NORM.INV(J2297,Params!$B$15,Params!$B$16),2)</f>
        <v/>
      </c>
      <c r="W2297" s="9">
        <f>ROUND(_xlfn.NORM.INV(K2297,Params!$B$13,Params!$B$14),1)</f>
        <v/>
      </c>
      <c r="X2297" s="9">
        <f>ROUND(_xlfn.NORM.INV(L2297,Params!$B$15,Params!$B$16),2)</f>
        <v/>
      </c>
      <c r="Y2297" s="9">
        <f>ROUND(_xlfn.NORM.INV(M2297,Params!$B$15,Params!$B$16)+Params!$B$17+Params!$B$18*M2297,2)</f>
        <v/>
      </c>
      <c r="Z2297" s="9">
        <f>ROUND(_xlfn.NORM.INV(N2297,Params!$B$13,Params!$B$14)+Params!$B$17+Params!$B$18*N2297,1)</f>
        <v/>
      </c>
    </row>
    <row r="2298">
      <c r="A2298" s="11" t="n">
        <v>2297</v>
      </c>
      <c r="B2298" s="12">
        <f>INT((A2298-1)/122)+1</f>
        <v/>
      </c>
      <c r="C2298" s="13" t="n">
        <v>0.783725</v>
      </c>
      <c r="D2298" s="13" t="n">
        <v>0.290113</v>
      </c>
      <c r="E2298" s="13" t="n">
        <v>0.841961</v>
      </c>
      <c r="F2298" s="13" t="n">
        <v>0.968751</v>
      </c>
      <c r="G2298" s="13" t="n">
        <v>0.266769</v>
      </c>
      <c r="H2298" s="13" t="n">
        <v>0.675575</v>
      </c>
      <c r="I2298" s="13" t="n">
        <v>0.48434</v>
      </c>
      <c r="J2298" s="13" t="n">
        <v>0.46837</v>
      </c>
      <c r="K2298" s="13" t="n">
        <v>0.209077</v>
      </c>
      <c r="L2298" s="13" t="n">
        <v>0.629125</v>
      </c>
      <c r="M2298" s="13" t="n">
        <v>0.57708</v>
      </c>
      <c r="N2298" s="13" t="n">
        <v>0.867507</v>
      </c>
      <c r="O2298" s="9">
        <f>IF(C2298&lt;=1-Params!$B$4,0,MAX(0.1,ROUND(_xlfn.GAMMA.INV((C2298-(1-Params!$B$4))/Params!$B$4,Params!$B$5,Params!$B$6),1)))</f>
        <v/>
      </c>
      <c r="P2298" s="9">
        <f>IF(D2298&lt;=1-Params!$B$7,0,ROUND(_xlfn.GAMMA.INV((D2298-(1-Params!$B$7))/Params!$B$7,Params!$B$8,Params!$B$9),3))</f>
        <v/>
      </c>
      <c r="Q2298" s="9">
        <f>IF(E2298&lt;=1-Params!$B$4,0,MAX(0.1,ROUND(_xlfn.GAMMA.INV((E2298-(1-Params!$B$4))/Params!$B$4,Params!$B$5,Params!$B$6),1)))</f>
        <v/>
      </c>
      <c r="R2298" s="9">
        <f>IF(F2298&lt;=1-Params!$B$7,0,ROUND(_xlfn.GAMMA.INV((F2298-(1-Params!$B$7))/Params!$B$7,Params!$B$8,Params!$B$9),3))</f>
        <v/>
      </c>
      <c r="S2298" s="9">
        <f>IF(G2298&lt;=1-Params!$B$7,0,ROUND((Params!$B$10+Params!$B$11*G2298^Params!$B$12)*_xlfn.GAMMA.INV((G2298-(1-Params!$B$7))/Params!$B$7,Params!$B$8,Params!$B$9),3))</f>
        <v/>
      </c>
      <c r="T2298" s="9">
        <f>IF(H2298&lt;=1-Params!$B$4,0,MAX(0.1,ROUND((Params!$B$10+Params!$B$11*H2298^Params!$B$12)*_xlfn.GAMMA.INV((H2298-(1-Params!$B$4))/Params!$B$4,Params!$B$5,Params!$B$6),1)))</f>
        <v/>
      </c>
      <c r="U2298" s="9">
        <f>ROUND(_xlfn.NORM.INV(I2298,Params!$B$13,Params!$B$14),1)</f>
        <v/>
      </c>
      <c r="V2298" s="9">
        <f>ROUND(_xlfn.NORM.INV(J2298,Params!$B$15,Params!$B$16),2)</f>
        <v/>
      </c>
      <c r="W2298" s="9">
        <f>ROUND(_xlfn.NORM.INV(K2298,Params!$B$13,Params!$B$14),1)</f>
        <v/>
      </c>
      <c r="X2298" s="9">
        <f>ROUND(_xlfn.NORM.INV(L2298,Params!$B$15,Params!$B$16),2)</f>
        <v/>
      </c>
      <c r="Y2298" s="9">
        <f>ROUND(_xlfn.NORM.INV(M2298,Params!$B$15,Params!$B$16)+Params!$B$17+Params!$B$18*M2298,2)</f>
        <v/>
      </c>
      <c r="Z2298" s="9">
        <f>ROUND(_xlfn.NORM.INV(N2298,Params!$B$13,Params!$B$14)+Params!$B$17+Params!$B$18*N2298,1)</f>
        <v/>
      </c>
    </row>
    <row r="2299">
      <c r="A2299" s="11" t="n">
        <v>2298</v>
      </c>
      <c r="B2299" s="12">
        <f>INT((A2299-1)/122)+1</f>
        <v/>
      </c>
      <c r="C2299" s="13" t="n">
        <v>0.171198</v>
      </c>
      <c r="D2299" s="13" t="n">
        <v>0.123259</v>
      </c>
      <c r="E2299" s="13" t="n">
        <v>0.714957</v>
      </c>
      <c r="F2299" s="13" t="n">
        <v>0.893689</v>
      </c>
      <c r="G2299" s="13" t="n">
        <v>0.474838</v>
      </c>
      <c r="H2299" s="13" t="n">
        <v>0.530717</v>
      </c>
      <c r="I2299" s="13" t="n">
        <v>0.635216</v>
      </c>
      <c r="J2299" s="13" t="n">
        <v>0.928384</v>
      </c>
      <c r="K2299" s="13" t="n">
        <v>0.630582</v>
      </c>
      <c r="L2299" s="13" t="n">
        <v>0.6655</v>
      </c>
      <c r="M2299" s="13" t="n">
        <v>0.385539</v>
      </c>
      <c r="N2299" s="13" t="n">
        <v>0.68968</v>
      </c>
      <c r="O2299" s="9">
        <f>IF(C2299&lt;=1-Params!$B$4,0,MAX(0.1,ROUND(_xlfn.GAMMA.INV((C2299-(1-Params!$B$4))/Params!$B$4,Params!$B$5,Params!$B$6),1)))</f>
        <v/>
      </c>
      <c r="P2299" s="9">
        <f>IF(D2299&lt;=1-Params!$B$7,0,ROUND(_xlfn.GAMMA.INV((D2299-(1-Params!$B$7))/Params!$B$7,Params!$B$8,Params!$B$9),3))</f>
        <v/>
      </c>
      <c r="Q2299" s="9">
        <f>IF(E2299&lt;=1-Params!$B$4,0,MAX(0.1,ROUND(_xlfn.GAMMA.INV((E2299-(1-Params!$B$4))/Params!$B$4,Params!$B$5,Params!$B$6),1)))</f>
        <v/>
      </c>
      <c r="R2299" s="9">
        <f>IF(F2299&lt;=1-Params!$B$7,0,ROUND(_xlfn.GAMMA.INV((F2299-(1-Params!$B$7))/Params!$B$7,Params!$B$8,Params!$B$9),3))</f>
        <v/>
      </c>
      <c r="S2299" s="9">
        <f>IF(G2299&lt;=1-Params!$B$7,0,ROUND((Params!$B$10+Params!$B$11*G2299^Params!$B$12)*_xlfn.GAMMA.INV((G2299-(1-Params!$B$7))/Params!$B$7,Params!$B$8,Params!$B$9),3))</f>
        <v/>
      </c>
      <c r="T2299" s="9">
        <f>IF(H2299&lt;=1-Params!$B$4,0,MAX(0.1,ROUND((Params!$B$10+Params!$B$11*H2299^Params!$B$12)*_xlfn.GAMMA.INV((H2299-(1-Params!$B$4))/Params!$B$4,Params!$B$5,Params!$B$6),1)))</f>
        <v/>
      </c>
      <c r="U2299" s="9">
        <f>ROUND(_xlfn.NORM.INV(I2299,Params!$B$13,Params!$B$14),1)</f>
        <v/>
      </c>
      <c r="V2299" s="9">
        <f>ROUND(_xlfn.NORM.INV(J2299,Params!$B$15,Params!$B$16),2)</f>
        <v/>
      </c>
      <c r="W2299" s="9">
        <f>ROUND(_xlfn.NORM.INV(K2299,Params!$B$13,Params!$B$14),1)</f>
        <v/>
      </c>
      <c r="X2299" s="9">
        <f>ROUND(_xlfn.NORM.INV(L2299,Params!$B$15,Params!$B$16),2)</f>
        <v/>
      </c>
      <c r="Y2299" s="9">
        <f>ROUND(_xlfn.NORM.INV(M2299,Params!$B$15,Params!$B$16)+Params!$B$17+Params!$B$18*M2299,2)</f>
        <v/>
      </c>
      <c r="Z2299" s="9">
        <f>ROUND(_xlfn.NORM.INV(N2299,Params!$B$13,Params!$B$14)+Params!$B$17+Params!$B$18*N2299,1)</f>
        <v/>
      </c>
    </row>
    <row r="2300">
      <c r="A2300" s="11" t="n">
        <v>2299</v>
      </c>
      <c r="B2300" s="12">
        <f>INT((A2300-1)/122)+1</f>
        <v/>
      </c>
      <c r="C2300" s="13" t="n">
        <v>0.614549</v>
      </c>
      <c r="D2300" s="13" t="n">
        <v>0.562001</v>
      </c>
      <c r="E2300" s="13" t="n">
        <v>0.761222</v>
      </c>
      <c r="F2300" s="13" t="n">
        <v>0.732569</v>
      </c>
      <c r="G2300" s="13" t="n">
        <v>0.650154</v>
      </c>
      <c r="H2300" s="13" t="n">
        <v>0.848131</v>
      </c>
      <c r="I2300" s="13" t="n">
        <v>0.577558</v>
      </c>
      <c r="J2300" s="13" t="n">
        <v>0.982048</v>
      </c>
      <c r="K2300" s="13" t="n">
        <v>0.744519</v>
      </c>
      <c r="L2300" s="13" t="n">
        <v>0.434745</v>
      </c>
      <c r="M2300" s="13" t="n">
        <v>0.104578</v>
      </c>
      <c r="N2300" s="13" t="n">
        <v>0.934194</v>
      </c>
      <c r="O2300" s="9">
        <f>IF(C2300&lt;=1-Params!$B$4,0,MAX(0.1,ROUND(_xlfn.GAMMA.INV((C2300-(1-Params!$B$4))/Params!$B$4,Params!$B$5,Params!$B$6),1)))</f>
        <v/>
      </c>
      <c r="P2300" s="9">
        <f>IF(D2300&lt;=1-Params!$B$7,0,ROUND(_xlfn.GAMMA.INV((D2300-(1-Params!$B$7))/Params!$B$7,Params!$B$8,Params!$B$9),3))</f>
        <v/>
      </c>
      <c r="Q2300" s="9">
        <f>IF(E2300&lt;=1-Params!$B$4,0,MAX(0.1,ROUND(_xlfn.GAMMA.INV((E2300-(1-Params!$B$4))/Params!$B$4,Params!$B$5,Params!$B$6),1)))</f>
        <v/>
      </c>
      <c r="R2300" s="9">
        <f>IF(F2300&lt;=1-Params!$B$7,0,ROUND(_xlfn.GAMMA.INV((F2300-(1-Params!$B$7))/Params!$B$7,Params!$B$8,Params!$B$9),3))</f>
        <v/>
      </c>
      <c r="S2300" s="9">
        <f>IF(G2300&lt;=1-Params!$B$7,0,ROUND((Params!$B$10+Params!$B$11*G2300^Params!$B$12)*_xlfn.GAMMA.INV((G2300-(1-Params!$B$7))/Params!$B$7,Params!$B$8,Params!$B$9),3))</f>
        <v/>
      </c>
      <c r="T2300" s="9">
        <f>IF(H2300&lt;=1-Params!$B$4,0,MAX(0.1,ROUND((Params!$B$10+Params!$B$11*H2300^Params!$B$12)*_xlfn.GAMMA.INV((H2300-(1-Params!$B$4))/Params!$B$4,Params!$B$5,Params!$B$6),1)))</f>
        <v/>
      </c>
      <c r="U2300" s="9">
        <f>ROUND(_xlfn.NORM.INV(I2300,Params!$B$13,Params!$B$14),1)</f>
        <v/>
      </c>
      <c r="V2300" s="9">
        <f>ROUND(_xlfn.NORM.INV(J2300,Params!$B$15,Params!$B$16),2)</f>
        <v/>
      </c>
      <c r="W2300" s="9">
        <f>ROUND(_xlfn.NORM.INV(K2300,Params!$B$13,Params!$B$14),1)</f>
        <v/>
      </c>
      <c r="X2300" s="9">
        <f>ROUND(_xlfn.NORM.INV(L2300,Params!$B$15,Params!$B$16),2)</f>
        <v/>
      </c>
      <c r="Y2300" s="9">
        <f>ROUND(_xlfn.NORM.INV(M2300,Params!$B$15,Params!$B$16)+Params!$B$17+Params!$B$18*M2300,2)</f>
        <v/>
      </c>
      <c r="Z2300" s="9">
        <f>ROUND(_xlfn.NORM.INV(N2300,Params!$B$13,Params!$B$14)+Params!$B$17+Params!$B$18*N2300,1)</f>
        <v/>
      </c>
    </row>
    <row r="2301">
      <c r="A2301" s="11" t="n">
        <v>2300</v>
      </c>
      <c r="B2301" s="12">
        <f>INT((A2301-1)/122)+1</f>
        <v/>
      </c>
      <c r="C2301" s="13" t="n">
        <v>0.765672</v>
      </c>
      <c r="D2301" s="13" t="n">
        <v>0.696412</v>
      </c>
      <c r="E2301" s="13" t="n">
        <v>0.751691</v>
      </c>
      <c r="F2301" s="13" t="n">
        <v>0.790865</v>
      </c>
      <c r="G2301" s="13" t="n">
        <v>0.354436</v>
      </c>
      <c r="H2301" s="13" t="n">
        <v>0.405768</v>
      </c>
      <c r="I2301" s="13" t="n">
        <v>0.844283</v>
      </c>
      <c r="J2301" s="13" t="n">
        <v>0.914647</v>
      </c>
      <c r="K2301" s="13" t="n">
        <v>0.157226</v>
      </c>
      <c r="L2301" s="13" t="n">
        <v>0.552696</v>
      </c>
      <c r="M2301" s="13" t="n">
        <v>0.288192</v>
      </c>
      <c r="N2301" s="13" t="n">
        <v>0.943002</v>
      </c>
      <c r="O2301" s="9">
        <f>IF(C2301&lt;=1-Params!$B$4,0,MAX(0.1,ROUND(_xlfn.GAMMA.INV((C2301-(1-Params!$B$4))/Params!$B$4,Params!$B$5,Params!$B$6),1)))</f>
        <v/>
      </c>
      <c r="P2301" s="9">
        <f>IF(D2301&lt;=1-Params!$B$7,0,ROUND(_xlfn.GAMMA.INV((D2301-(1-Params!$B$7))/Params!$B$7,Params!$B$8,Params!$B$9),3))</f>
        <v/>
      </c>
      <c r="Q2301" s="9">
        <f>IF(E2301&lt;=1-Params!$B$4,0,MAX(0.1,ROUND(_xlfn.GAMMA.INV((E2301-(1-Params!$B$4))/Params!$B$4,Params!$B$5,Params!$B$6),1)))</f>
        <v/>
      </c>
      <c r="R2301" s="9">
        <f>IF(F2301&lt;=1-Params!$B$7,0,ROUND(_xlfn.GAMMA.INV((F2301-(1-Params!$B$7))/Params!$B$7,Params!$B$8,Params!$B$9),3))</f>
        <v/>
      </c>
      <c r="S2301" s="9">
        <f>IF(G2301&lt;=1-Params!$B$7,0,ROUND((Params!$B$10+Params!$B$11*G2301^Params!$B$12)*_xlfn.GAMMA.INV((G2301-(1-Params!$B$7))/Params!$B$7,Params!$B$8,Params!$B$9),3))</f>
        <v/>
      </c>
      <c r="T2301" s="9">
        <f>IF(H2301&lt;=1-Params!$B$4,0,MAX(0.1,ROUND((Params!$B$10+Params!$B$11*H2301^Params!$B$12)*_xlfn.GAMMA.INV((H2301-(1-Params!$B$4))/Params!$B$4,Params!$B$5,Params!$B$6),1)))</f>
        <v/>
      </c>
      <c r="U2301" s="9">
        <f>ROUND(_xlfn.NORM.INV(I2301,Params!$B$13,Params!$B$14),1)</f>
        <v/>
      </c>
      <c r="V2301" s="9">
        <f>ROUND(_xlfn.NORM.INV(J2301,Params!$B$15,Params!$B$16),2)</f>
        <v/>
      </c>
      <c r="W2301" s="9">
        <f>ROUND(_xlfn.NORM.INV(K2301,Params!$B$13,Params!$B$14),1)</f>
        <v/>
      </c>
      <c r="X2301" s="9">
        <f>ROUND(_xlfn.NORM.INV(L2301,Params!$B$15,Params!$B$16),2)</f>
        <v/>
      </c>
      <c r="Y2301" s="9">
        <f>ROUND(_xlfn.NORM.INV(M2301,Params!$B$15,Params!$B$16)+Params!$B$17+Params!$B$18*M2301,2)</f>
        <v/>
      </c>
      <c r="Z2301" s="9">
        <f>ROUND(_xlfn.NORM.INV(N2301,Params!$B$13,Params!$B$14)+Params!$B$17+Params!$B$18*N2301,1)</f>
        <v/>
      </c>
    </row>
    <row r="2302">
      <c r="A2302" s="11" t="n">
        <v>2301</v>
      </c>
      <c r="B2302" s="12">
        <f>INT((A2302-1)/122)+1</f>
        <v/>
      </c>
      <c r="C2302" s="13" t="n">
        <v>0.578777</v>
      </c>
      <c r="D2302" s="13" t="n">
        <v>0.12623</v>
      </c>
      <c r="E2302" s="13" t="n">
        <v>0.64538</v>
      </c>
      <c r="F2302" s="13" t="n">
        <v>0.434122</v>
      </c>
      <c r="G2302" s="13" t="n">
        <v>0.083717</v>
      </c>
      <c r="H2302" s="13" t="n">
        <v>0.555941</v>
      </c>
      <c r="I2302" s="13" t="n">
        <v>0.640378</v>
      </c>
      <c r="J2302" s="13" t="n">
        <v>0.935979</v>
      </c>
      <c r="K2302" s="13" t="n">
        <v>0.713298</v>
      </c>
      <c r="L2302" s="13" t="n">
        <v>0.711883</v>
      </c>
      <c r="M2302" s="13" t="n">
        <v>0.690407</v>
      </c>
      <c r="N2302" s="13" t="n">
        <v>0.963554</v>
      </c>
      <c r="O2302" s="9">
        <f>IF(C2302&lt;=1-Params!$B$4,0,MAX(0.1,ROUND(_xlfn.GAMMA.INV((C2302-(1-Params!$B$4))/Params!$B$4,Params!$B$5,Params!$B$6),1)))</f>
        <v/>
      </c>
      <c r="P2302" s="9">
        <f>IF(D2302&lt;=1-Params!$B$7,0,ROUND(_xlfn.GAMMA.INV((D2302-(1-Params!$B$7))/Params!$B$7,Params!$B$8,Params!$B$9),3))</f>
        <v/>
      </c>
      <c r="Q2302" s="9">
        <f>IF(E2302&lt;=1-Params!$B$4,0,MAX(0.1,ROUND(_xlfn.GAMMA.INV((E2302-(1-Params!$B$4))/Params!$B$4,Params!$B$5,Params!$B$6),1)))</f>
        <v/>
      </c>
      <c r="R2302" s="9">
        <f>IF(F2302&lt;=1-Params!$B$7,0,ROUND(_xlfn.GAMMA.INV((F2302-(1-Params!$B$7))/Params!$B$7,Params!$B$8,Params!$B$9),3))</f>
        <v/>
      </c>
      <c r="S2302" s="9">
        <f>IF(G2302&lt;=1-Params!$B$7,0,ROUND((Params!$B$10+Params!$B$11*G2302^Params!$B$12)*_xlfn.GAMMA.INV((G2302-(1-Params!$B$7))/Params!$B$7,Params!$B$8,Params!$B$9),3))</f>
        <v/>
      </c>
      <c r="T2302" s="9">
        <f>IF(H2302&lt;=1-Params!$B$4,0,MAX(0.1,ROUND((Params!$B$10+Params!$B$11*H2302^Params!$B$12)*_xlfn.GAMMA.INV((H2302-(1-Params!$B$4))/Params!$B$4,Params!$B$5,Params!$B$6),1)))</f>
        <v/>
      </c>
      <c r="U2302" s="9">
        <f>ROUND(_xlfn.NORM.INV(I2302,Params!$B$13,Params!$B$14),1)</f>
        <v/>
      </c>
      <c r="V2302" s="9">
        <f>ROUND(_xlfn.NORM.INV(J2302,Params!$B$15,Params!$B$16),2)</f>
        <v/>
      </c>
      <c r="W2302" s="9">
        <f>ROUND(_xlfn.NORM.INV(K2302,Params!$B$13,Params!$B$14),1)</f>
        <v/>
      </c>
      <c r="X2302" s="9">
        <f>ROUND(_xlfn.NORM.INV(L2302,Params!$B$15,Params!$B$16),2)</f>
        <v/>
      </c>
      <c r="Y2302" s="9">
        <f>ROUND(_xlfn.NORM.INV(M2302,Params!$B$15,Params!$B$16)+Params!$B$17+Params!$B$18*M2302,2)</f>
        <v/>
      </c>
      <c r="Z2302" s="9">
        <f>ROUND(_xlfn.NORM.INV(N2302,Params!$B$13,Params!$B$14)+Params!$B$17+Params!$B$18*N2302,1)</f>
        <v/>
      </c>
    </row>
    <row r="2303">
      <c r="A2303" s="11" t="n">
        <v>2302</v>
      </c>
      <c r="B2303" s="12">
        <f>INT((A2303-1)/122)+1</f>
        <v/>
      </c>
      <c r="C2303" s="13" t="n">
        <v>0.09300600000000001</v>
      </c>
      <c r="D2303" s="13" t="n">
        <v>0.300435</v>
      </c>
      <c r="E2303" s="13" t="n">
        <v>0.873999</v>
      </c>
      <c r="F2303" s="13" t="n">
        <v>0.951562</v>
      </c>
      <c r="G2303" s="13" t="n">
        <v>0.113752</v>
      </c>
      <c r="H2303" s="13" t="n">
        <v>0.506616</v>
      </c>
      <c r="I2303" s="13" t="n">
        <v>0.7061809999999999</v>
      </c>
      <c r="J2303" s="13" t="n">
        <v>0.879997</v>
      </c>
      <c r="K2303" s="13" t="n">
        <v>0.315515</v>
      </c>
      <c r="L2303" s="13" t="n">
        <v>0.277317</v>
      </c>
      <c r="M2303" s="13" t="n">
        <v>0.309078</v>
      </c>
      <c r="N2303" s="13" t="n">
        <v>0.223246</v>
      </c>
      <c r="O2303" s="9">
        <f>IF(C2303&lt;=1-Params!$B$4,0,MAX(0.1,ROUND(_xlfn.GAMMA.INV((C2303-(1-Params!$B$4))/Params!$B$4,Params!$B$5,Params!$B$6),1)))</f>
        <v/>
      </c>
      <c r="P2303" s="9">
        <f>IF(D2303&lt;=1-Params!$B$7,0,ROUND(_xlfn.GAMMA.INV((D2303-(1-Params!$B$7))/Params!$B$7,Params!$B$8,Params!$B$9),3))</f>
        <v/>
      </c>
      <c r="Q2303" s="9">
        <f>IF(E2303&lt;=1-Params!$B$4,0,MAX(0.1,ROUND(_xlfn.GAMMA.INV((E2303-(1-Params!$B$4))/Params!$B$4,Params!$B$5,Params!$B$6),1)))</f>
        <v/>
      </c>
      <c r="R2303" s="9">
        <f>IF(F2303&lt;=1-Params!$B$7,0,ROUND(_xlfn.GAMMA.INV((F2303-(1-Params!$B$7))/Params!$B$7,Params!$B$8,Params!$B$9),3))</f>
        <v/>
      </c>
      <c r="S2303" s="9">
        <f>IF(G2303&lt;=1-Params!$B$7,0,ROUND((Params!$B$10+Params!$B$11*G2303^Params!$B$12)*_xlfn.GAMMA.INV((G2303-(1-Params!$B$7))/Params!$B$7,Params!$B$8,Params!$B$9),3))</f>
        <v/>
      </c>
      <c r="T2303" s="9">
        <f>IF(H2303&lt;=1-Params!$B$4,0,MAX(0.1,ROUND((Params!$B$10+Params!$B$11*H2303^Params!$B$12)*_xlfn.GAMMA.INV((H2303-(1-Params!$B$4))/Params!$B$4,Params!$B$5,Params!$B$6),1)))</f>
        <v/>
      </c>
      <c r="U2303" s="9">
        <f>ROUND(_xlfn.NORM.INV(I2303,Params!$B$13,Params!$B$14),1)</f>
        <v/>
      </c>
      <c r="V2303" s="9">
        <f>ROUND(_xlfn.NORM.INV(J2303,Params!$B$15,Params!$B$16),2)</f>
        <v/>
      </c>
      <c r="W2303" s="9">
        <f>ROUND(_xlfn.NORM.INV(K2303,Params!$B$13,Params!$B$14),1)</f>
        <v/>
      </c>
      <c r="X2303" s="9">
        <f>ROUND(_xlfn.NORM.INV(L2303,Params!$B$15,Params!$B$16),2)</f>
        <v/>
      </c>
      <c r="Y2303" s="9">
        <f>ROUND(_xlfn.NORM.INV(M2303,Params!$B$15,Params!$B$16)+Params!$B$17+Params!$B$18*M2303,2)</f>
        <v/>
      </c>
      <c r="Z2303" s="9">
        <f>ROUND(_xlfn.NORM.INV(N2303,Params!$B$13,Params!$B$14)+Params!$B$17+Params!$B$18*N2303,1)</f>
        <v/>
      </c>
    </row>
    <row r="2304">
      <c r="A2304" s="11" t="n">
        <v>2303</v>
      </c>
      <c r="B2304" s="12">
        <f>INT((A2304-1)/122)+1</f>
        <v/>
      </c>
      <c r="C2304" s="13" t="n">
        <v>0.49495</v>
      </c>
      <c r="D2304" s="13" t="n">
        <v>0.513051</v>
      </c>
      <c r="E2304" s="13" t="n">
        <v>0.490301</v>
      </c>
      <c r="F2304" s="13" t="n">
        <v>0.729148</v>
      </c>
      <c r="G2304" s="13" t="n">
        <v>0.23696</v>
      </c>
      <c r="H2304" s="13" t="n">
        <v>0.777026</v>
      </c>
      <c r="I2304" s="13" t="n">
        <v>0.162331</v>
      </c>
      <c r="J2304" s="13" t="n">
        <v>0.860112</v>
      </c>
      <c r="K2304" s="13" t="n">
        <v>0.489322</v>
      </c>
      <c r="L2304" s="13" t="n">
        <v>0.396445</v>
      </c>
      <c r="M2304" s="13" t="n">
        <v>0.034343</v>
      </c>
      <c r="N2304" s="13" t="n">
        <v>0.659299</v>
      </c>
      <c r="O2304" s="9">
        <f>IF(C2304&lt;=1-Params!$B$4,0,MAX(0.1,ROUND(_xlfn.GAMMA.INV((C2304-(1-Params!$B$4))/Params!$B$4,Params!$B$5,Params!$B$6),1)))</f>
        <v/>
      </c>
      <c r="P2304" s="9">
        <f>IF(D2304&lt;=1-Params!$B$7,0,ROUND(_xlfn.GAMMA.INV((D2304-(1-Params!$B$7))/Params!$B$7,Params!$B$8,Params!$B$9),3))</f>
        <v/>
      </c>
      <c r="Q2304" s="9">
        <f>IF(E2304&lt;=1-Params!$B$4,0,MAX(0.1,ROUND(_xlfn.GAMMA.INV((E2304-(1-Params!$B$4))/Params!$B$4,Params!$B$5,Params!$B$6),1)))</f>
        <v/>
      </c>
      <c r="R2304" s="9">
        <f>IF(F2304&lt;=1-Params!$B$7,0,ROUND(_xlfn.GAMMA.INV((F2304-(1-Params!$B$7))/Params!$B$7,Params!$B$8,Params!$B$9),3))</f>
        <v/>
      </c>
      <c r="S2304" s="9">
        <f>IF(G2304&lt;=1-Params!$B$7,0,ROUND((Params!$B$10+Params!$B$11*G2304^Params!$B$12)*_xlfn.GAMMA.INV((G2304-(1-Params!$B$7))/Params!$B$7,Params!$B$8,Params!$B$9),3))</f>
        <v/>
      </c>
      <c r="T2304" s="9">
        <f>IF(H2304&lt;=1-Params!$B$4,0,MAX(0.1,ROUND((Params!$B$10+Params!$B$11*H2304^Params!$B$12)*_xlfn.GAMMA.INV((H2304-(1-Params!$B$4))/Params!$B$4,Params!$B$5,Params!$B$6),1)))</f>
        <v/>
      </c>
      <c r="U2304" s="9">
        <f>ROUND(_xlfn.NORM.INV(I2304,Params!$B$13,Params!$B$14),1)</f>
        <v/>
      </c>
      <c r="V2304" s="9">
        <f>ROUND(_xlfn.NORM.INV(J2304,Params!$B$15,Params!$B$16),2)</f>
        <v/>
      </c>
      <c r="W2304" s="9">
        <f>ROUND(_xlfn.NORM.INV(K2304,Params!$B$13,Params!$B$14),1)</f>
        <v/>
      </c>
      <c r="X2304" s="9">
        <f>ROUND(_xlfn.NORM.INV(L2304,Params!$B$15,Params!$B$16),2)</f>
        <v/>
      </c>
      <c r="Y2304" s="9">
        <f>ROUND(_xlfn.NORM.INV(M2304,Params!$B$15,Params!$B$16)+Params!$B$17+Params!$B$18*M2304,2)</f>
        <v/>
      </c>
      <c r="Z2304" s="9">
        <f>ROUND(_xlfn.NORM.INV(N2304,Params!$B$13,Params!$B$14)+Params!$B$17+Params!$B$18*N2304,1)</f>
        <v/>
      </c>
    </row>
    <row r="2305">
      <c r="A2305" s="11" t="n">
        <v>2304</v>
      </c>
      <c r="B2305" s="12">
        <f>INT((A2305-1)/122)+1</f>
        <v/>
      </c>
      <c r="C2305" s="13" t="n">
        <v>0.562568</v>
      </c>
      <c r="D2305" s="13" t="n">
        <v>0.8779090000000001</v>
      </c>
      <c r="E2305" s="13" t="n">
        <v>0.916475</v>
      </c>
      <c r="F2305" s="13" t="n">
        <v>0.907406</v>
      </c>
      <c r="G2305" s="13" t="n">
        <v>0.555501</v>
      </c>
      <c r="H2305" s="13" t="n">
        <v>0.640466</v>
      </c>
      <c r="I2305" s="13" t="n">
        <v>0.126386</v>
      </c>
      <c r="J2305" s="13" t="n">
        <v>0.61082</v>
      </c>
      <c r="K2305" s="13" t="n">
        <v>0.202883</v>
      </c>
      <c r="L2305" s="13" t="n">
        <v>0.386877</v>
      </c>
      <c r="M2305" s="13" t="n">
        <v>0.066742</v>
      </c>
      <c r="N2305" s="13" t="n">
        <v>0.642109</v>
      </c>
      <c r="O2305" s="9">
        <f>IF(C2305&lt;=1-Params!$B$4,0,MAX(0.1,ROUND(_xlfn.GAMMA.INV((C2305-(1-Params!$B$4))/Params!$B$4,Params!$B$5,Params!$B$6),1)))</f>
        <v/>
      </c>
      <c r="P2305" s="9">
        <f>IF(D2305&lt;=1-Params!$B$7,0,ROUND(_xlfn.GAMMA.INV((D2305-(1-Params!$B$7))/Params!$B$7,Params!$B$8,Params!$B$9),3))</f>
        <v/>
      </c>
      <c r="Q2305" s="9">
        <f>IF(E2305&lt;=1-Params!$B$4,0,MAX(0.1,ROUND(_xlfn.GAMMA.INV((E2305-(1-Params!$B$4))/Params!$B$4,Params!$B$5,Params!$B$6),1)))</f>
        <v/>
      </c>
      <c r="R2305" s="9">
        <f>IF(F2305&lt;=1-Params!$B$7,0,ROUND(_xlfn.GAMMA.INV((F2305-(1-Params!$B$7))/Params!$B$7,Params!$B$8,Params!$B$9),3))</f>
        <v/>
      </c>
      <c r="S2305" s="9">
        <f>IF(G2305&lt;=1-Params!$B$7,0,ROUND((Params!$B$10+Params!$B$11*G2305^Params!$B$12)*_xlfn.GAMMA.INV((G2305-(1-Params!$B$7))/Params!$B$7,Params!$B$8,Params!$B$9),3))</f>
        <v/>
      </c>
      <c r="T2305" s="9">
        <f>IF(H2305&lt;=1-Params!$B$4,0,MAX(0.1,ROUND((Params!$B$10+Params!$B$11*H2305^Params!$B$12)*_xlfn.GAMMA.INV((H2305-(1-Params!$B$4))/Params!$B$4,Params!$B$5,Params!$B$6),1)))</f>
        <v/>
      </c>
      <c r="U2305" s="9">
        <f>ROUND(_xlfn.NORM.INV(I2305,Params!$B$13,Params!$B$14),1)</f>
        <v/>
      </c>
      <c r="V2305" s="9">
        <f>ROUND(_xlfn.NORM.INV(J2305,Params!$B$15,Params!$B$16),2)</f>
        <v/>
      </c>
      <c r="W2305" s="9">
        <f>ROUND(_xlfn.NORM.INV(K2305,Params!$B$13,Params!$B$14),1)</f>
        <v/>
      </c>
      <c r="X2305" s="9">
        <f>ROUND(_xlfn.NORM.INV(L2305,Params!$B$15,Params!$B$16),2)</f>
        <v/>
      </c>
      <c r="Y2305" s="9">
        <f>ROUND(_xlfn.NORM.INV(M2305,Params!$B$15,Params!$B$16)+Params!$B$17+Params!$B$18*M2305,2)</f>
        <v/>
      </c>
      <c r="Z2305" s="9">
        <f>ROUND(_xlfn.NORM.INV(N2305,Params!$B$13,Params!$B$14)+Params!$B$17+Params!$B$18*N2305,1)</f>
        <v/>
      </c>
    </row>
    <row r="2306">
      <c r="A2306" s="11" t="n">
        <v>2305</v>
      </c>
      <c r="B2306" s="12">
        <f>INT((A2306-1)/122)+1</f>
        <v/>
      </c>
      <c r="C2306" s="13" t="n">
        <v>0.810983</v>
      </c>
      <c r="D2306" s="13" t="n">
        <v>0.727678</v>
      </c>
      <c r="E2306" s="13" t="n">
        <v>0.981884</v>
      </c>
      <c r="F2306" s="13" t="n">
        <v>0.474399</v>
      </c>
      <c r="G2306" s="13" t="n">
        <v>0.374614</v>
      </c>
      <c r="H2306" s="13" t="n">
        <v>0.975928</v>
      </c>
      <c r="I2306" s="13" t="n">
        <v>0.455948</v>
      </c>
      <c r="J2306" s="13" t="n">
        <v>0.599359</v>
      </c>
      <c r="K2306" s="13" t="n">
        <v>0.316674</v>
      </c>
      <c r="L2306" s="13" t="n">
        <v>0.742113</v>
      </c>
      <c r="M2306" s="13" t="n">
        <v>0.021519</v>
      </c>
      <c r="N2306" s="13" t="n">
        <v>0.592276</v>
      </c>
      <c r="O2306" s="9">
        <f>IF(C2306&lt;=1-Params!$B$4,0,MAX(0.1,ROUND(_xlfn.GAMMA.INV((C2306-(1-Params!$B$4))/Params!$B$4,Params!$B$5,Params!$B$6),1)))</f>
        <v/>
      </c>
      <c r="P2306" s="9">
        <f>IF(D2306&lt;=1-Params!$B$7,0,ROUND(_xlfn.GAMMA.INV((D2306-(1-Params!$B$7))/Params!$B$7,Params!$B$8,Params!$B$9),3))</f>
        <v/>
      </c>
      <c r="Q2306" s="9">
        <f>IF(E2306&lt;=1-Params!$B$4,0,MAX(0.1,ROUND(_xlfn.GAMMA.INV((E2306-(1-Params!$B$4))/Params!$B$4,Params!$B$5,Params!$B$6),1)))</f>
        <v/>
      </c>
      <c r="R2306" s="9">
        <f>IF(F2306&lt;=1-Params!$B$7,0,ROUND(_xlfn.GAMMA.INV((F2306-(1-Params!$B$7))/Params!$B$7,Params!$B$8,Params!$B$9),3))</f>
        <v/>
      </c>
      <c r="S2306" s="9">
        <f>IF(G2306&lt;=1-Params!$B$7,0,ROUND((Params!$B$10+Params!$B$11*G2306^Params!$B$12)*_xlfn.GAMMA.INV((G2306-(1-Params!$B$7))/Params!$B$7,Params!$B$8,Params!$B$9),3))</f>
        <v/>
      </c>
      <c r="T2306" s="9">
        <f>IF(H2306&lt;=1-Params!$B$4,0,MAX(0.1,ROUND((Params!$B$10+Params!$B$11*H2306^Params!$B$12)*_xlfn.GAMMA.INV((H2306-(1-Params!$B$4))/Params!$B$4,Params!$B$5,Params!$B$6),1)))</f>
        <v/>
      </c>
      <c r="U2306" s="9">
        <f>ROUND(_xlfn.NORM.INV(I2306,Params!$B$13,Params!$B$14),1)</f>
        <v/>
      </c>
      <c r="V2306" s="9">
        <f>ROUND(_xlfn.NORM.INV(J2306,Params!$B$15,Params!$B$16),2)</f>
        <v/>
      </c>
      <c r="W2306" s="9">
        <f>ROUND(_xlfn.NORM.INV(K2306,Params!$B$13,Params!$B$14),1)</f>
        <v/>
      </c>
      <c r="X2306" s="9">
        <f>ROUND(_xlfn.NORM.INV(L2306,Params!$B$15,Params!$B$16),2)</f>
        <v/>
      </c>
      <c r="Y2306" s="9">
        <f>ROUND(_xlfn.NORM.INV(M2306,Params!$B$15,Params!$B$16)+Params!$B$17+Params!$B$18*M2306,2)</f>
        <v/>
      </c>
      <c r="Z2306" s="9">
        <f>ROUND(_xlfn.NORM.INV(N2306,Params!$B$13,Params!$B$14)+Params!$B$17+Params!$B$18*N2306,1)</f>
        <v/>
      </c>
    </row>
    <row r="2307">
      <c r="A2307" s="11" t="n">
        <v>2306</v>
      </c>
      <c r="B2307" s="12">
        <f>INT((A2307-1)/122)+1</f>
        <v/>
      </c>
      <c r="C2307" s="13" t="n">
        <v>0.7450329999999999</v>
      </c>
      <c r="D2307" s="13" t="n">
        <v>0.158798</v>
      </c>
      <c r="E2307" s="13" t="n">
        <v>0.310283</v>
      </c>
      <c r="F2307" s="13" t="n">
        <v>0.217134</v>
      </c>
      <c r="G2307" s="13" t="n">
        <v>0.932098</v>
      </c>
      <c r="H2307" s="13" t="n">
        <v>0.853251</v>
      </c>
      <c r="I2307" s="13" t="n">
        <v>0.62539</v>
      </c>
      <c r="J2307" s="13" t="n">
        <v>0.439921</v>
      </c>
      <c r="K2307" s="13" t="n">
        <v>0.129849</v>
      </c>
      <c r="L2307" s="13" t="n">
        <v>0.575012</v>
      </c>
      <c r="M2307" s="13" t="n">
        <v>0.087307</v>
      </c>
      <c r="N2307" s="13" t="n">
        <v>0.335763</v>
      </c>
      <c r="O2307" s="9">
        <f>IF(C2307&lt;=1-Params!$B$4,0,MAX(0.1,ROUND(_xlfn.GAMMA.INV((C2307-(1-Params!$B$4))/Params!$B$4,Params!$B$5,Params!$B$6),1)))</f>
        <v/>
      </c>
      <c r="P2307" s="9">
        <f>IF(D2307&lt;=1-Params!$B$7,0,ROUND(_xlfn.GAMMA.INV((D2307-(1-Params!$B$7))/Params!$B$7,Params!$B$8,Params!$B$9),3))</f>
        <v/>
      </c>
      <c r="Q2307" s="9">
        <f>IF(E2307&lt;=1-Params!$B$4,0,MAX(0.1,ROUND(_xlfn.GAMMA.INV((E2307-(1-Params!$B$4))/Params!$B$4,Params!$B$5,Params!$B$6),1)))</f>
        <v/>
      </c>
      <c r="R2307" s="9">
        <f>IF(F2307&lt;=1-Params!$B$7,0,ROUND(_xlfn.GAMMA.INV((F2307-(1-Params!$B$7))/Params!$B$7,Params!$B$8,Params!$B$9),3))</f>
        <v/>
      </c>
      <c r="S2307" s="9">
        <f>IF(G2307&lt;=1-Params!$B$7,0,ROUND((Params!$B$10+Params!$B$11*G2307^Params!$B$12)*_xlfn.GAMMA.INV((G2307-(1-Params!$B$7))/Params!$B$7,Params!$B$8,Params!$B$9),3))</f>
        <v/>
      </c>
      <c r="T2307" s="9">
        <f>IF(H2307&lt;=1-Params!$B$4,0,MAX(0.1,ROUND((Params!$B$10+Params!$B$11*H2307^Params!$B$12)*_xlfn.GAMMA.INV((H2307-(1-Params!$B$4))/Params!$B$4,Params!$B$5,Params!$B$6),1)))</f>
        <v/>
      </c>
      <c r="U2307" s="9">
        <f>ROUND(_xlfn.NORM.INV(I2307,Params!$B$13,Params!$B$14),1)</f>
        <v/>
      </c>
      <c r="V2307" s="9">
        <f>ROUND(_xlfn.NORM.INV(J2307,Params!$B$15,Params!$B$16),2)</f>
        <v/>
      </c>
      <c r="W2307" s="9">
        <f>ROUND(_xlfn.NORM.INV(K2307,Params!$B$13,Params!$B$14),1)</f>
        <v/>
      </c>
      <c r="X2307" s="9">
        <f>ROUND(_xlfn.NORM.INV(L2307,Params!$B$15,Params!$B$16),2)</f>
        <v/>
      </c>
      <c r="Y2307" s="9">
        <f>ROUND(_xlfn.NORM.INV(M2307,Params!$B$15,Params!$B$16)+Params!$B$17+Params!$B$18*M2307,2)</f>
        <v/>
      </c>
      <c r="Z2307" s="9">
        <f>ROUND(_xlfn.NORM.INV(N2307,Params!$B$13,Params!$B$14)+Params!$B$17+Params!$B$18*N2307,1)</f>
        <v/>
      </c>
    </row>
    <row r="2308">
      <c r="A2308" s="11" t="n">
        <v>2307</v>
      </c>
      <c r="B2308" s="12">
        <f>INT((A2308-1)/122)+1</f>
        <v/>
      </c>
      <c r="C2308" s="13" t="n">
        <v>0.92926</v>
      </c>
      <c r="D2308" s="13" t="n">
        <v>0.865119</v>
      </c>
      <c r="E2308" s="13" t="n">
        <v>0.980155</v>
      </c>
      <c r="F2308" s="13" t="n">
        <v>0.359722</v>
      </c>
      <c r="G2308" s="13" t="n">
        <v>0.485197</v>
      </c>
      <c r="H2308" s="13" t="n">
        <v>0.808852</v>
      </c>
      <c r="I2308" s="13" t="n">
        <v>0.83006</v>
      </c>
      <c r="J2308" s="13" t="n">
        <v>0.675882</v>
      </c>
      <c r="K2308" s="13" t="n">
        <v>0.127691</v>
      </c>
      <c r="L2308" s="13" t="n">
        <v>0.355583</v>
      </c>
      <c r="M2308" s="13" t="n">
        <v>0.101711</v>
      </c>
      <c r="N2308" s="13" t="n">
        <v>0.24807</v>
      </c>
      <c r="O2308" s="9">
        <f>IF(C2308&lt;=1-Params!$B$4,0,MAX(0.1,ROUND(_xlfn.GAMMA.INV((C2308-(1-Params!$B$4))/Params!$B$4,Params!$B$5,Params!$B$6),1)))</f>
        <v/>
      </c>
      <c r="P2308" s="9">
        <f>IF(D2308&lt;=1-Params!$B$7,0,ROUND(_xlfn.GAMMA.INV((D2308-(1-Params!$B$7))/Params!$B$7,Params!$B$8,Params!$B$9),3))</f>
        <v/>
      </c>
      <c r="Q2308" s="9">
        <f>IF(E2308&lt;=1-Params!$B$4,0,MAX(0.1,ROUND(_xlfn.GAMMA.INV((E2308-(1-Params!$B$4))/Params!$B$4,Params!$B$5,Params!$B$6),1)))</f>
        <v/>
      </c>
      <c r="R2308" s="9">
        <f>IF(F2308&lt;=1-Params!$B$7,0,ROUND(_xlfn.GAMMA.INV((F2308-(1-Params!$B$7))/Params!$B$7,Params!$B$8,Params!$B$9),3))</f>
        <v/>
      </c>
      <c r="S2308" s="9">
        <f>IF(G2308&lt;=1-Params!$B$7,0,ROUND((Params!$B$10+Params!$B$11*G2308^Params!$B$12)*_xlfn.GAMMA.INV((G2308-(1-Params!$B$7))/Params!$B$7,Params!$B$8,Params!$B$9),3))</f>
        <v/>
      </c>
      <c r="T2308" s="9">
        <f>IF(H2308&lt;=1-Params!$B$4,0,MAX(0.1,ROUND((Params!$B$10+Params!$B$11*H2308^Params!$B$12)*_xlfn.GAMMA.INV((H2308-(1-Params!$B$4))/Params!$B$4,Params!$B$5,Params!$B$6),1)))</f>
        <v/>
      </c>
      <c r="U2308" s="9">
        <f>ROUND(_xlfn.NORM.INV(I2308,Params!$B$13,Params!$B$14),1)</f>
        <v/>
      </c>
      <c r="V2308" s="9">
        <f>ROUND(_xlfn.NORM.INV(J2308,Params!$B$15,Params!$B$16),2)</f>
        <v/>
      </c>
      <c r="W2308" s="9">
        <f>ROUND(_xlfn.NORM.INV(K2308,Params!$B$13,Params!$B$14),1)</f>
        <v/>
      </c>
      <c r="X2308" s="9">
        <f>ROUND(_xlfn.NORM.INV(L2308,Params!$B$15,Params!$B$16),2)</f>
        <v/>
      </c>
      <c r="Y2308" s="9">
        <f>ROUND(_xlfn.NORM.INV(M2308,Params!$B$15,Params!$B$16)+Params!$B$17+Params!$B$18*M2308,2)</f>
        <v/>
      </c>
      <c r="Z2308" s="9">
        <f>ROUND(_xlfn.NORM.INV(N2308,Params!$B$13,Params!$B$14)+Params!$B$17+Params!$B$18*N2308,1)</f>
        <v/>
      </c>
    </row>
    <row r="2309">
      <c r="A2309" s="11" t="n">
        <v>2308</v>
      </c>
      <c r="B2309" s="12">
        <f>INT((A2309-1)/122)+1</f>
        <v/>
      </c>
      <c r="C2309" s="13" t="n">
        <v>0.900419</v>
      </c>
      <c r="D2309" s="13" t="n">
        <v>0.838899</v>
      </c>
      <c r="E2309" s="13" t="n">
        <v>0.919255</v>
      </c>
      <c r="F2309" s="13" t="n">
        <v>0.707673</v>
      </c>
      <c r="G2309" s="13" t="n">
        <v>0.09419</v>
      </c>
      <c r="H2309" s="13" t="n">
        <v>0.490571</v>
      </c>
      <c r="I2309" s="13" t="n">
        <v>0.713055</v>
      </c>
      <c r="J2309" s="13" t="n">
        <v>0.451629</v>
      </c>
      <c r="K2309" s="13" t="n">
        <v>0.148644</v>
      </c>
      <c r="L2309" s="13" t="n">
        <v>0.06905500000000001</v>
      </c>
      <c r="M2309" s="13" t="n">
        <v>0.054315</v>
      </c>
      <c r="N2309" s="13" t="n">
        <v>0.393592</v>
      </c>
      <c r="O2309" s="9">
        <f>IF(C2309&lt;=1-Params!$B$4,0,MAX(0.1,ROUND(_xlfn.GAMMA.INV((C2309-(1-Params!$B$4))/Params!$B$4,Params!$B$5,Params!$B$6),1)))</f>
        <v/>
      </c>
      <c r="P2309" s="9">
        <f>IF(D2309&lt;=1-Params!$B$7,0,ROUND(_xlfn.GAMMA.INV((D2309-(1-Params!$B$7))/Params!$B$7,Params!$B$8,Params!$B$9),3))</f>
        <v/>
      </c>
      <c r="Q2309" s="9">
        <f>IF(E2309&lt;=1-Params!$B$4,0,MAX(0.1,ROUND(_xlfn.GAMMA.INV((E2309-(1-Params!$B$4))/Params!$B$4,Params!$B$5,Params!$B$6),1)))</f>
        <v/>
      </c>
      <c r="R2309" s="9">
        <f>IF(F2309&lt;=1-Params!$B$7,0,ROUND(_xlfn.GAMMA.INV((F2309-(1-Params!$B$7))/Params!$B$7,Params!$B$8,Params!$B$9),3))</f>
        <v/>
      </c>
      <c r="S2309" s="9">
        <f>IF(G2309&lt;=1-Params!$B$7,0,ROUND((Params!$B$10+Params!$B$11*G2309^Params!$B$12)*_xlfn.GAMMA.INV((G2309-(1-Params!$B$7))/Params!$B$7,Params!$B$8,Params!$B$9),3))</f>
        <v/>
      </c>
      <c r="T2309" s="9">
        <f>IF(H2309&lt;=1-Params!$B$4,0,MAX(0.1,ROUND((Params!$B$10+Params!$B$11*H2309^Params!$B$12)*_xlfn.GAMMA.INV((H2309-(1-Params!$B$4))/Params!$B$4,Params!$B$5,Params!$B$6),1)))</f>
        <v/>
      </c>
      <c r="U2309" s="9">
        <f>ROUND(_xlfn.NORM.INV(I2309,Params!$B$13,Params!$B$14),1)</f>
        <v/>
      </c>
      <c r="V2309" s="9">
        <f>ROUND(_xlfn.NORM.INV(J2309,Params!$B$15,Params!$B$16),2)</f>
        <v/>
      </c>
      <c r="W2309" s="9">
        <f>ROUND(_xlfn.NORM.INV(K2309,Params!$B$13,Params!$B$14),1)</f>
        <v/>
      </c>
      <c r="X2309" s="9">
        <f>ROUND(_xlfn.NORM.INV(L2309,Params!$B$15,Params!$B$16),2)</f>
        <v/>
      </c>
      <c r="Y2309" s="9">
        <f>ROUND(_xlfn.NORM.INV(M2309,Params!$B$15,Params!$B$16)+Params!$B$17+Params!$B$18*M2309,2)</f>
        <v/>
      </c>
      <c r="Z2309" s="9">
        <f>ROUND(_xlfn.NORM.INV(N2309,Params!$B$13,Params!$B$14)+Params!$B$17+Params!$B$18*N2309,1)</f>
        <v/>
      </c>
    </row>
    <row r="2310">
      <c r="A2310" s="11" t="n">
        <v>2309</v>
      </c>
      <c r="B2310" s="12">
        <f>INT((A2310-1)/122)+1</f>
        <v/>
      </c>
      <c r="C2310" s="13" t="n">
        <v>0.467504</v>
      </c>
      <c r="D2310" s="13" t="n">
        <v>0.72432</v>
      </c>
      <c r="E2310" s="13" t="n">
        <v>0.995148</v>
      </c>
      <c r="F2310" s="13" t="n">
        <v>0.799282</v>
      </c>
      <c r="G2310" s="13" t="n">
        <v>0.676481</v>
      </c>
      <c r="H2310" s="13" t="n">
        <v>0.342805</v>
      </c>
      <c r="I2310" s="13" t="n">
        <v>0.787534</v>
      </c>
      <c r="J2310" s="13" t="n">
        <v>0.714009</v>
      </c>
      <c r="K2310" s="13" t="n">
        <v>0.342178</v>
      </c>
      <c r="L2310" s="13" t="n">
        <v>0.325864</v>
      </c>
      <c r="M2310" s="13" t="n">
        <v>0.155209</v>
      </c>
      <c r="N2310" s="13" t="n">
        <v>0.658647</v>
      </c>
      <c r="O2310" s="9">
        <f>IF(C2310&lt;=1-Params!$B$4,0,MAX(0.1,ROUND(_xlfn.GAMMA.INV((C2310-(1-Params!$B$4))/Params!$B$4,Params!$B$5,Params!$B$6),1)))</f>
        <v/>
      </c>
      <c r="P2310" s="9">
        <f>IF(D2310&lt;=1-Params!$B$7,0,ROUND(_xlfn.GAMMA.INV((D2310-(1-Params!$B$7))/Params!$B$7,Params!$B$8,Params!$B$9),3))</f>
        <v/>
      </c>
      <c r="Q2310" s="9">
        <f>IF(E2310&lt;=1-Params!$B$4,0,MAX(0.1,ROUND(_xlfn.GAMMA.INV((E2310-(1-Params!$B$4))/Params!$B$4,Params!$B$5,Params!$B$6),1)))</f>
        <v/>
      </c>
      <c r="R2310" s="9">
        <f>IF(F2310&lt;=1-Params!$B$7,0,ROUND(_xlfn.GAMMA.INV((F2310-(1-Params!$B$7))/Params!$B$7,Params!$B$8,Params!$B$9),3))</f>
        <v/>
      </c>
      <c r="S2310" s="9">
        <f>IF(G2310&lt;=1-Params!$B$7,0,ROUND((Params!$B$10+Params!$B$11*G2310^Params!$B$12)*_xlfn.GAMMA.INV((G2310-(1-Params!$B$7))/Params!$B$7,Params!$B$8,Params!$B$9),3))</f>
        <v/>
      </c>
      <c r="T2310" s="9">
        <f>IF(H2310&lt;=1-Params!$B$4,0,MAX(0.1,ROUND((Params!$B$10+Params!$B$11*H2310^Params!$B$12)*_xlfn.GAMMA.INV((H2310-(1-Params!$B$4))/Params!$B$4,Params!$B$5,Params!$B$6),1)))</f>
        <v/>
      </c>
      <c r="U2310" s="9">
        <f>ROUND(_xlfn.NORM.INV(I2310,Params!$B$13,Params!$B$14),1)</f>
        <v/>
      </c>
      <c r="V2310" s="9">
        <f>ROUND(_xlfn.NORM.INV(J2310,Params!$B$15,Params!$B$16),2)</f>
        <v/>
      </c>
      <c r="W2310" s="9">
        <f>ROUND(_xlfn.NORM.INV(K2310,Params!$B$13,Params!$B$14),1)</f>
        <v/>
      </c>
      <c r="X2310" s="9">
        <f>ROUND(_xlfn.NORM.INV(L2310,Params!$B$15,Params!$B$16),2)</f>
        <v/>
      </c>
      <c r="Y2310" s="9">
        <f>ROUND(_xlfn.NORM.INV(M2310,Params!$B$15,Params!$B$16)+Params!$B$17+Params!$B$18*M2310,2)</f>
        <v/>
      </c>
      <c r="Z2310" s="9">
        <f>ROUND(_xlfn.NORM.INV(N2310,Params!$B$13,Params!$B$14)+Params!$B$17+Params!$B$18*N2310,1)</f>
        <v/>
      </c>
    </row>
    <row r="2311">
      <c r="A2311" s="11" t="n">
        <v>2310</v>
      </c>
      <c r="B2311" s="12">
        <f>INT((A2311-1)/122)+1</f>
        <v/>
      </c>
      <c r="C2311" s="13" t="n">
        <v>0.539739</v>
      </c>
      <c r="D2311" s="13" t="n">
        <v>0.865673</v>
      </c>
      <c r="E2311" s="13" t="n">
        <v>0.66967</v>
      </c>
      <c r="F2311" s="13" t="n">
        <v>0.233227</v>
      </c>
      <c r="G2311" s="13" t="n">
        <v>0.209539</v>
      </c>
      <c r="H2311" s="13" t="n">
        <v>0.159229</v>
      </c>
      <c r="I2311" s="13" t="n">
        <v>0.292287</v>
      </c>
      <c r="J2311" s="13" t="n">
        <v>0.73585</v>
      </c>
      <c r="K2311" s="13" t="n">
        <v>0.669789</v>
      </c>
      <c r="L2311" s="13" t="n">
        <v>0.075921</v>
      </c>
      <c r="M2311" s="13" t="n">
        <v>0.157137</v>
      </c>
      <c r="N2311" s="13" t="n">
        <v>0.652158</v>
      </c>
      <c r="O2311" s="9">
        <f>IF(C2311&lt;=1-Params!$B$4,0,MAX(0.1,ROUND(_xlfn.GAMMA.INV((C2311-(1-Params!$B$4))/Params!$B$4,Params!$B$5,Params!$B$6),1)))</f>
        <v/>
      </c>
      <c r="P2311" s="9">
        <f>IF(D2311&lt;=1-Params!$B$7,0,ROUND(_xlfn.GAMMA.INV((D2311-(1-Params!$B$7))/Params!$B$7,Params!$B$8,Params!$B$9),3))</f>
        <v/>
      </c>
      <c r="Q2311" s="9">
        <f>IF(E2311&lt;=1-Params!$B$4,0,MAX(0.1,ROUND(_xlfn.GAMMA.INV((E2311-(1-Params!$B$4))/Params!$B$4,Params!$B$5,Params!$B$6),1)))</f>
        <v/>
      </c>
      <c r="R2311" s="9">
        <f>IF(F2311&lt;=1-Params!$B$7,0,ROUND(_xlfn.GAMMA.INV((F2311-(1-Params!$B$7))/Params!$B$7,Params!$B$8,Params!$B$9),3))</f>
        <v/>
      </c>
      <c r="S2311" s="9">
        <f>IF(G2311&lt;=1-Params!$B$7,0,ROUND((Params!$B$10+Params!$B$11*G2311^Params!$B$12)*_xlfn.GAMMA.INV((G2311-(1-Params!$B$7))/Params!$B$7,Params!$B$8,Params!$B$9),3))</f>
        <v/>
      </c>
      <c r="T2311" s="9">
        <f>IF(H2311&lt;=1-Params!$B$4,0,MAX(0.1,ROUND((Params!$B$10+Params!$B$11*H2311^Params!$B$12)*_xlfn.GAMMA.INV((H2311-(1-Params!$B$4))/Params!$B$4,Params!$B$5,Params!$B$6),1)))</f>
        <v/>
      </c>
      <c r="U2311" s="9">
        <f>ROUND(_xlfn.NORM.INV(I2311,Params!$B$13,Params!$B$14),1)</f>
        <v/>
      </c>
      <c r="V2311" s="9">
        <f>ROUND(_xlfn.NORM.INV(J2311,Params!$B$15,Params!$B$16),2)</f>
        <v/>
      </c>
      <c r="W2311" s="9">
        <f>ROUND(_xlfn.NORM.INV(K2311,Params!$B$13,Params!$B$14),1)</f>
        <v/>
      </c>
      <c r="X2311" s="9">
        <f>ROUND(_xlfn.NORM.INV(L2311,Params!$B$15,Params!$B$16),2)</f>
        <v/>
      </c>
      <c r="Y2311" s="9">
        <f>ROUND(_xlfn.NORM.INV(M2311,Params!$B$15,Params!$B$16)+Params!$B$17+Params!$B$18*M2311,2)</f>
        <v/>
      </c>
      <c r="Z2311" s="9">
        <f>ROUND(_xlfn.NORM.INV(N2311,Params!$B$13,Params!$B$14)+Params!$B$17+Params!$B$18*N2311,1)</f>
        <v/>
      </c>
    </row>
    <row r="2312">
      <c r="A2312" s="11" t="n">
        <v>2311</v>
      </c>
      <c r="B2312" s="12">
        <f>INT((A2312-1)/122)+1</f>
        <v/>
      </c>
      <c r="C2312" s="13" t="n">
        <v>0.169306</v>
      </c>
      <c r="D2312" s="13" t="n">
        <v>0.753565</v>
      </c>
      <c r="E2312" s="13" t="n">
        <v>0.887425</v>
      </c>
      <c r="F2312" s="13" t="n">
        <v>0.165468</v>
      </c>
      <c r="G2312" s="13" t="n">
        <v>0.460045</v>
      </c>
      <c r="H2312" s="13" t="n">
        <v>0.757646</v>
      </c>
      <c r="I2312" s="13" t="n">
        <v>0.147457</v>
      </c>
      <c r="J2312" s="13" t="n">
        <v>0.902975</v>
      </c>
      <c r="K2312" s="13" t="n">
        <v>0.530903</v>
      </c>
      <c r="L2312" s="13" t="n">
        <v>0.336366</v>
      </c>
      <c r="M2312" s="13" t="n">
        <v>0.139754</v>
      </c>
      <c r="N2312" s="13" t="n">
        <v>0.311847</v>
      </c>
      <c r="O2312" s="9">
        <f>IF(C2312&lt;=1-Params!$B$4,0,MAX(0.1,ROUND(_xlfn.GAMMA.INV((C2312-(1-Params!$B$4))/Params!$B$4,Params!$B$5,Params!$B$6),1)))</f>
        <v/>
      </c>
      <c r="P2312" s="9">
        <f>IF(D2312&lt;=1-Params!$B$7,0,ROUND(_xlfn.GAMMA.INV((D2312-(1-Params!$B$7))/Params!$B$7,Params!$B$8,Params!$B$9),3))</f>
        <v/>
      </c>
      <c r="Q2312" s="9">
        <f>IF(E2312&lt;=1-Params!$B$4,0,MAX(0.1,ROUND(_xlfn.GAMMA.INV((E2312-(1-Params!$B$4))/Params!$B$4,Params!$B$5,Params!$B$6),1)))</f>
        <v/>
      </c>
      <c r="R2312" s="9">
        <f>IF(F2312&lt;=1-Params!$B$7,0,ROUND(_xlfn.GAMMA.INV((F2312-(1-Params!$B$7))/Params!$B$7,Params!$B$8,Params!$B$9),3))</f>
        <v/>
      </c>
      <c r="S2312" s="9">
        <f>IF(G2312&lt;=1-Params!$B$7,0,ROUND((Params!$B$10+Params!$B$11*G2312^Params!$B$12)*_xlfn.GAMMA.INV((G2312-(1-Params!$B$7))/Params!$B$7,Params!$B$8,Params!$B$9),3))</f>
        <v/>
      </c>
      <c r="T2312" s="9">
        <f>IF(H2312&lt;=1-Params!$B$4,0,MAX(0.1,ROUND((Params!$B$10+Params!$B$11*H2312^Params!$B$12)*_xlfn.GAMMA.INV((H2312-(1-Params!$B$4))/Params!$B$4,Params!$B$5,Params!$B$6),1)))</f>
        <v/>
      </c>
      <c r="U2312" s="9">
        <f>ROUND(_xlfn.NORM.INV(I2312,Params!$B$13,Params!$B$14),1)</f>
        <v/>
      </c>
      <c r="V2312" s="9">
        <f>ROUND(_xlfn.NORM.INV(J2312,Params!$B$15,Params!$B$16),2)</f>
        <v/>
      </c>
      <c r="W2312" s="9">
        <f>ROUND(_xlfn.NORM.INV(K2312,Params!$B$13,Params!$B$14),1)</f>
        <v/>
      </c>
      <c r="X2312" s="9">
        <f>ROUND(_xlfn.NORM.INV(L2312,Params!$B$15,Params!$B$16),2)</f>
        <v/>
      </c>
      <c r="Y2312" s="9">
        <f>ROUND(_xlfn.NORM.INV(M2312,Params!$B$15,Params!$B$16)+Params!$B$17+Params!$B$18*M2312,2)</f>
        <v/>
      </c>
      <c r="Z2312" s="9">
        <f>ROUND(_xlfn.NORM.INV(N2312,Params!$B$13,Params!$B$14)+Params!$B$17+Params!$B$18*N2312,1)</f>
        <v/>
      </c>
    </row>
    <row r="2313">
      <c r="A2313" s="11" t="n">
        <v>2312</v>
      </c>
      <c r="B2313" s="12">
        <f>INT((A2313-1)/122)+1</f>
        <v/>
      </c>
      <c r="C2313" s="13" t="n">
        <v>0.039038</v>
      </c>
      <c r="D2313" s="13" t="n">
        <v>0.278144</v>
      </c>
      <c r="E2313" s="13" t="n">
        <v>0.533156</v>
      </c>
      <c r="F2313" s="13" t="n">
        <v>0.379724</v>
      </c>
      <c r="G2313" s="13" t="n">
        <v>0.475758</v>
      </c>
      <c r="H2313" s="13" t="n">
        <v>0.485683</v>
      </c>
      <c r="I2313" s="13" t="n">
        <v>0.098247</v>
      </c>
      <c r="J2313" s="13" t="n">
        <v>0.667096</v>
      </c>
      <c r="K2313" s="13" t="n">
        <v>0.731554</v>
      </c>
      <c r="L2313" s="13" t="n">
        <v>0.564238</v>
      </c>
      <c r="M2313" s="13" t="n">
        <v>0.007899</v>
      </c>
      <c r="N2313" s="13" t="n">
        <v>0.314399</v>
      </c>
      <c r="O2313" s="9">
        <f>IF(C2313&lt;=1-Params!$B$4,0,MAX(0.1,ROUND(_xlfn.GAMMA.INV((C2313-(1-Params!$B$4))/Params!$B$4,Params!$B$5,Params!$B$6),1)))</f>
        <v/>
      </c>
      <c r="P2313" s="9">
        <f>IF(D2313&lt;=1-Params!$B$7,0,ROUND(_xlfn.GAMMA.INV((D2313-(1-Params!$B$7))/Params!$B$7,Params!$B$8,Params!$B$9),3))</f>
        <v/>
      </c>
      <c r="Q2313" s="9">
        <f>IF(E2313&lt;=1-Params!$B$4,0,MAX(0.1,ROUND(_xlfn.GAMMA.INV((E2313-(1-Params!$B$4))/Params!$B$4,Params!$B$5,Params!$B$6),1)))</f>
        <v/>
      </c>
      <c r="R2313" s="9">
        <f>IF(F2313&lt;=1-Params!$B$7,0,ROUND(_xlfn.GAMMA.INV((F2313-(1-Params!$B$7))/Params!$B$7,Params!$B$8,Params!$B$9),3))</f>
        <v/>
      </c>
      <c r="S2313" s="9">
        <f>IF(G2313&lt;=1-Params!$B$7,0,ROUND((Params!$B$10+Params!$B$11*G2313^Params!$B$12)*_xlfn.GAMMA.INV((G2313-(1-Params!$B$7))/Params!$B$7,Params!$B$8,Params!$B$9),3))</f>
        <v/>
      </c>
      <c r="T2313" s="9">
        <f>IF(H2313&lt;=1-Params!$B$4,0,MAX(0.1,ROUND((Params!$B$10+Params!$B$11*H2313^Params!$B$12)*_xlfn.GAMMA.INV((H2313-(1-Params!$B$4))/Params!$B$4,Params!$B$5,Params!$B$6),1)))</f>
        <v/>
      </c>
      <c r="U2313" s="9">
        <f>ROUND(_xlfn.NORM.INV(I2313,Params!$B$13,Params!$B$14),1)</f>
        <v/>
      </c>
      <c r="V2313" s="9">
        <f>ROUND(_xlfn.NORM.INV(J2313,Params!$B$15,Params!$B$16),2)</f>
        <v/>
      </c>
      <c r="W2313" s="9">
        <f>ROUND(_xlfn.NORM.INV(K2313,Params!$B$13,Params!$B$14),1)</f>
        <v/>
      </c>
      <c r="X2313" s="9">
        <f>ROUND(_xlfn.NORM.INV(L2313,Params!$B$15,Params!$B$16),2)</f>
        <v/>
      </c>
      <c r="Y2313" s="9">
        <f>ROUND(_xlfn.NORM.INV(M2313,Params!$B$15,Params!$B$16)+Params!$B$17+Params!$B$18*M2313,2)</f>
        <v/>
      </c>
      <c r="Z2313" s="9">
        <f>ROUND(_xlfn.NORM.INV(N2313,Params!$B$13,Params!$B$14)+Params!$B$17+Params!$B$18*N2313,1)</f>
        <v/>
      </c>
    </row>
    <row r="2314">
      <c r="A2314" s="11" t="n">
        <v>2313</v>
      </c>
      <c r="B2314" s="12">
        <f>INT((A2314-1)/122)+1</f>
        <v/>
      </c>
      <c r="C2314" s="13" t="n">
        <v>0.173053</v>
      </c>
      <c r="D2314" s="13" t="n">
        <v>0.200446</v>
      </c>
      <c r="E2314" s="13" t="n">
        <v>0.075742</v>
      </c>
      <c r="F2314" s="13" t="n">
        <v>0.916177</v>
      </c>
      <c r="G2314" s="13" t="n">
        <v>0.002385</v>
      </c>
      <c r="H2314" s="13" t="n">
        <v>0.392818</v>
      </c>
      <c r="I2314" s="13" t="n">
        <v>0.639415</v>
      </c>
      <c r="J2314" s="13" t="n">
        <v>0.593503</v>
      </c>
      <c r="K2314" s="13" t="n">
        <v>0.72299</v>
      </c>
      <c r="L2314" s="13" t="n">
        <v>0.976864</v>
      </c>
      <c r="M2314" s="13" t="n">
        <v>0.105004</v>
      </c>
      <c r="N2314" s="13" t="n">
        <v>0.505029</v>
      </c>
      <c r="O2314" s="9">
        <f>IF(C2314&lt;=1-Params!$B$4,0,MAX(0.1,ROUND(_xlfn.GAMMA.INV((C2314-(1-Params!$B$4))/Params!$B$4,Params!$B$5,Params!$B$6),1)))</f>
        <v/>
      </c>
      <c r="P2314" s="9">
        <f>IF(D2314&lt;=1-Params!$B$7,0,ROUND(_xlfn.GAMMA.INV((D2314-(1-Params!$B$7))/Params!$B$7,Params!$B$8,Params!$B$9),3))</f>
        <v/>
      </c>
      <c r="Q2314" s="9">
        <f>IF(E2314&lt;=1-Params!$B$4,0,MAX(0.1,ROUND(_xlfn.GAMMA.INV((E2314-(1-Params!$B$4))/Params!$B$4,Params!$B$5,Params!$B$6),1)))</f>
        <v/>
      </c>
      <c r="R2314" s="9">
        <f>IF(F2314&lt;=1-Params!$B$7,0,ROUND(_xlfn.GAMMA.INV((F2314-(1-Params!$B$7))/Params!$B$7,Params!$B$8,Params!$B$9),3))</f>
        <v/>
      </c>
      <c r="S2314" s="9">
        <f>IF(G2314&lt;=1-Params!$B$7,0,ROUND((Params!$B$10+Params!$B$11*G2314^Params!$B$12)*_xlfn.GAMMA.INV((G2314-(1-Params!$B$7))/Params!$B$7,Params!$B$8,Params!$B$9),3))</f>
        <v/>
      </c>
      <c r="T2314" s="9">
        <f>IF(H2314&lt;=1-Params!$B$4,0,MAX(0.1,ROUND((Params!$B$10+Params!$B$11*H2314^Params!$B$12)*_xlfn.GAMMA.INV((H2314-(1-Params!$B$4))/Params!$B$4,Params!$B$5,Params!$B$6),1)))</f>
        <v/>
      </c>
      <c r="U2314" s="9">
        <f>ROUND(_xlfn.NORM.INV(I2314,Params!$B$13,Params!$B$14),1)</f>
        <v/>
      </c>
      <c r="V2314" s="9">
        <f>ROUND(_xlfn.NORM.INV(J2314,Params!$B$15,Params!$B$16),2)</f>
        <v/>
      </c>
      <c r="W2314" s="9">
        <f>ROUND(_xlfn.NORM.INV(K2314,Params!$B$13,Params!$B$14),1)</f>
        <v/>
      </c>
      <c r="X2314" s="9">
        <f>ROUND(_xlfn.NORM.INV(L2314,Params!$B$15,Params!$B$16),2)</f>
        <v/>
      </c>
      <c r="Y2314" s="9">
        <f>ROUND(_xlfn.NORM.INV(M2314,Params!$B$15,Params!$B$16)+Params!$B$17+Params!$B$18*M2314,2)</f>
        <v/>
      </c>
      <c r="Z2314" s="9">
        <f>ROUND(_xlfn.NORM.INV(N2314,Params!$B$13,Params!$B$14)+Params!$B$17+Params!$B$18*N2314,1)</f>
        <v/>
      </c>
    </row>
    <row r="2315">
      <c r="A2315" s="11" t="n">
        <v>2314</v>
      </c>
      <c r="B2315" s="12">
        <f>INT((A2315-1)/122)+1</f>
        <v/>
      </c>
      <c r="C2315" s="13" t="n">
        <v>0.514444</v>
      </c>
      <c r="D2315" s="13" t="n">
        <v>0.006071</v>
      </c>
      <c r="E2315" s="13" t="n">
        <v>0.133282</v>
      </c>
      <c r="F2315" s="13" t="n">
        <v>0.944721</v>
      </c>
      <c r="G2315" s="13" t="n">
        <v>0.059226</v>
      </c>
      <c r="H2315" s="13" t="n">
        <v>0.756365</v>
      </c>
      <c r="I2315" s="13" t="n">
        <v>0.581198</v>
      </c>
      <c r="J2315" s="13" t="n">
        <v>0.313077</v>
      </c>
      <c r="K2315" s="13" t="n">
        <v>0.937515</v>
      </c>
      <c r="L2315" s="13" t="n">
        <v>0.971763</v>
      </c>
      <c r="M2315" s="13" t="n">
        <v>0.187905</v>
      </c>
      <c r="N2315" s="13" t="n">
        <v>0.349298</v>
      </c>
      <c r="O2315" s="9">
        <f>IF(C2315&lt;=1-Params!$B$4,0,MAX(0.1,ROUND(_xlfn.GAMMA.INV((C2315-(1-Params!$B$4))/Params!$B$4,Params!$B$5,Params!$B$6),1)))</f>
        <v/>
      </c>
      <c r="P2315" s="9">
        <f>IF(D2315&lt;=1-Params!$B$7,0,ROUND(_xlfn.GAMMA.INV((D2315-(1-Params!$B$7))/Params!$B$7,Params!$B$8,Params!$B$9),3))</f>
        <v/>
      </c>
      <c r="Q2315" s="9">
        <f>IF(E2315&lt;=1-Params!$B$4,0,MAX(0.1,ROUND(_xlfn.GAMMA.INV((E2315-(1-Params!$B$4))/Params!$B$4,Params!$B$5,Params!$B$6),1)))</f>
        <v/>
      </c>
      <c r="R2315" s="9">
        <f>IF(F2315&lt;=1-Params!$B$7,0,ROUND(_xlfn.GAMMA.INV((F2315-(1-Params!$B$7))/Params!$B$7,Params!$B$8,Params!$B$9),3))</f>
        <v/>
      </c>
      <c r="S2315" s="9">
        <f>IF(G2315&lt;=1-Params!$B$7,0,ROUND((Params!$B$10+Params!$B$11*G2315^Params!$B$12)*_xlfn.GAMMA.INV((G2315-(1-Params!$B$7))/Params!$B$7,Params!$B$8,Params!$B$9),3))</f>
        <v/>
      </c>
      <c r="T2315" s="9">
        <f>IF(H2315&lt;=1-Params!$B$4,0,MAX(0.1,ROUND((Params!$B$10+Params!$B$11*H2315^Params!$B$12)*_xlfn.GAMMA.INV((H2315-(1-Params!$B$4))/Params!$B$4,Params!$B$5,Params!$B$6),1)))</f>
        <v/>
      </c>
      <c r="U2315" s="9">
        <f>ROUND(_xlfn.NORM.INV(I2315,Params!$B$13,Params!$B$14),1)</f>
        <v/>
      </c>
      <c r="V2315" s="9">
        <f>ROUND(_xlfn.NORM.INV(J2315,Params!$B$15,Params!$B$16),2)</f>
        <v/>
      </c>
      <c r="W2315" s="9">
        <f>ROUND(_xlfn.NORM.INV(K2315,Params!$B$13,Params!$B$14),1)</f>
        <v/>
      </c>
      <c r="X2315" s="9">
        <f>ROUND(_xlfn.NORM.INV(L2315,Params!$B$15,Params!$B$16),2)</f>
        <v/>
      </c>
      <c r="Y2315" s="9">
        <f>ROUND(_xlfn.NORM.INV(M2315,Params!$B$15,Params!$B$16)+Params!$B$17+Params!$B$18*M2315,2)</f>
        <v/>
      </c>
      <c r="Z2315" s="9">
        <f>ROUND(_xlfn.NORM.INV(N2315,Params!$B$13,Params!$B$14)+Params!$B$17+Params!$B$18*N2315,1)</f>
        <v/>
      </c>
    </row>
    <row r="2316">
      <c r="A2316" s="11" t="n">
        <v>2315</v>
      </c>
      <c r="B2316" s="12">
        <f>INT((A2316-1)/122)+1</f>
        <v/>
      </c>
      <c r="C2316" s="13" t="n">
        <v>0.0573</v>
      </c>
      <c r="D2316" s="13" t="n">
        <v>0.308649</v>
      </c>
      <c r="E2316" s="13" t="n">
        <v>0.551073</v>
      </c>
      <c r="F2316" s="13" t="n">
        <v>0.634893</v>
      </c>
      <c r="G2316" s="13" t="n">
        <v>0.092142</v>
      </c>
      <c r="H2316" s="13" t="n">
        <v>0.592525</v>
      </c>
      <c r="I2316" s="13" t="n">
        <v>0.830555</v>
      </c>
      <c r="J2316" s="13" t="n">
        <v>0.639624</v>
      </c>
      <c r="K2316" s="13" t="n">
        <v>0.966841</v>
      </c>
      <c r="L2316" s="13" t="n">
        <v>0.979442</v>
      </c>
      <c r="M2316" s="13" t="n">
        <v>0.566625</v>
      </c>
      <c r="N2316" s="13" t="n">
        <v>0.391331</v>
      </c>
      <c r="O2316" s="9">
        <f>IF(C2316&lt;=1-Params!$B$4,0,MAX(0.1,ROUND(_xlfn.GAMMA.INV((C2316-(1-Params!$B$4))/Params!$B$4,Params!$B$5,Params!$B$6),1)))</f>
        <v/>
      </c>
      <c r="P2316" s="9">
        <f>IF(D2316&lt;=1-Params!$B$7,0,ROUND(_xlfn.GAMMA.INV((D2316-(1-Params!$B$7))/Params!$B$7,Params!$B$8,Params!$B$9),3))</f>
        <v/>
      </c>
      <c r="Q2316" s="9">
        <f>IF(E2316&lt;=1-Params!$B$4,0,MAX(0.1,ROUND(_xlfn.GAMMA.INV((E2316-(1-Params!$B$4))/Params!$B$4,Params!$B$5,Params!$B$6),1)))</f>
        <v/>
      </c>
      <c r="R2316" s="9">
        <f>IF(F2316&lt;=1-Params!$B$7,0,ROUND(_xlfn.GAMMA.INV((F2316-(1-Params!$B$7))/Params!$B$7,Params!$B$8,Params!$B$9),3))</f>
        <v/>
      </c>
      <c r="S2316" s="9">
        <f>IF(G2316&lt;=1-Params!$B$7,0,ROUND((Params!$B$10+Params!$B$11*G2316^Params!$B$12)*_xlfn.GAMMA.INV((G2316-(1-Params!$B$7))/Params!$B$7,Params!$B$8,Params!$B$9),3))</f>
        <v/>
      </c>
      <c r="T2316" s="9">
        <f>IF(H2316&lt;=1-Params!$B$4,0,MAX(0.1,ROUND((Params!$B$10+Params!$B$11*H2316^Params!$B$12)*_xlfn.GAMMA.INV((H2316-(1-Params!$B$4))/Params!$B$4,Params!$B$5,Params!$B$6),1)))</f>
        <v/>
      </c>
      <c r="U2316" s="9">
        <f>ROUND(_xlfn.NORM.INV(I2316,Params!$B$13,Params!$B$14),1)</f>
        <v/>
      </c>
      <c r="V2316" s="9">
        <f>ROUND(_xlfn.NORM.INV(J2316,Params!$B$15,Params!$B$16),2)</f>
        <v/>
      </c>
      <c r="W2316" s="9">
        <f>ROUND(_xlfn.NORM.INV(K2316,Params!$B$13,Params!$B$14),1)</f>
        <v/>
      </c>
      <c r="X2316" s="9">
        <f>ROUND(_xlfn.NORM.INV(L2316,Params!$B$15,Params!$B$16),2)</f>
        <v/>
      </c>
      <c r="Y2316" s="9">
        <f>ROUND(_xlfn.NORM.INV(M2316,Params!$B$15,Params!$B$16)+Params!$B$17+Params!$B$18*M2316,2)</f>
        <v/>
      </c>
      <c r="Z2316" s="9">
        <f>ROUND(_xlfn.NORM.INV(N2316,Params!$B$13,Params!$B$14)+Params!$B$17+Params!$B$18*N2316,1)</f>
        <v/>
      </c>
    </row>
    <row r="2317">
      <c r="A2317" s="11" t="n">
        <v>2316</v>
      </c>
      <c r="B2317" s="12">
        <f>INT((A2317-1)/122)+1</f>
        <v/>
      </c>
      <c r="C2317" s="13" t="n">
        <v>0.040649</v>
      </c>
      <c r="D2317" s="13" t="n">
        <v>0.42265</v>
      </c>
      <c r="E2317" s="13" t="n">
        <v>0.661372</v>
      </c>
      <c r="F2317" s="13" t="n">
        <v>0.096055</v>
      </c>
      <c r="G2317" s="13" t="n">
        <v>0.072184</v>
      </c>
      <c r="H2317" s="13" t="n">
        <v>0.556628</v>
      </c>
      <c r="I2317" s="13" t="n">
        <v>0.534423</v>
      </c>
      <c r="J2317" s="13" t="n">
        <v>0.786658</v>
      </c>
      <c r="K2317" s="13" t="n">
        <v>0.64364</v>
      </c>
      <c r="L2317" s="13" t="n">
        <v>0.8369799999999999</v>
      </c>
      <c r="M2317" s="13" t="n">
        <v>0.348406</v>
      </c>
      <c r="N2317" s="13" t="n">
        <v>0.307178</v>
      </c>
      <c r="O2317" s="9">
        <f>IF(C2317&lt;=1-Params!$B$4,0,MAX(0.1,ROUND(_xlfn.GAMMA.INV((C2317-(1-Params!$B$4))/Params!$B$4,Params!$B$5,Params!$B$6),1)))</f>
        <v/>
      </c>
      <c r="P2317" s="9">
        <f>IF(D2317&lt;=1-Params!$B$7,0,ROUND(_xlfn.GAMMA.INV((D2317-(1-Params!$B$7))/Params!$B$7,Params!$B$8,Params!$B$9),3))</f>
        <v/>
      </c>
      <c r="Q2317" s="9">
        <f>IF(E2317&lt;=1-Params!$B$4,0,MAX(0.1,ROUND(_xlfn.GAMMA.INV((E2317-(1-Params!$B$4))/Params!$B$4,Params!$B$5,Params!$B$6),1)))</f>
        <v/>
      </c>
      <c r="R2317" s="9">
        <f>IF(F2317&lt;=1-Params!$B$7,0,ROUND(_xlfn.GAMMA.INV((F2317-(1-Params!$B$7))/Params!$B$7,Params!$B$8,Params!$B$9),3))</f>
        <v/>
      </c>
      <c r="S2317" s="9">
        <f>IF(G2317&lt;=1-Params!$B$7,0,ROUND((Params!$B$10+Params!$B$11*G2317^Params!$B$12)*_xlfn.GAMMA.INV((G2317-(1-Params!$B$7))/Params!$B$7,Params!$B$8,Params!$B$9),3))</f>
        <v/>
      </c>
      <c r="T2317" s="9">
        <f>IF(H2317&lt;=1-Params!$B$4,0,MAX(0.1,ROUND((Params!$B$10+Params!$B$11*H2317^Params!$B$12)*_xlfn.GAMMA.INV((H2317-(1-Params!$B$4))/Params!$B$4,Params!$B$5,Params!$B$6),1)))</f>
        <v/>
      </c>
      <c r="U2317" s="9">
        <f>ROUND(_xlfn.NORM.INV(I2317,Params!$B$13,Params!$B$14),1)</f>
        <v/>
      </c>
      <c r="V2317" s="9">
        <f>ROUND(_xlfn.NORM.INV(J2317,Params!$B$15,Params!$B$16),2)</f>
        <v/>
      </c>
      <c r="W2317" s="9">
        <f>ROUND(_xlfn.NORM.INV(K2317,Params!$B$13,Params!$B$14),1)</f>
        <v/>
      </c>
      <c r="X2317" s="9">
        <f>ROUND(_xlfn.NORM.INV(L2317,Params!$B$15,Params!$B$16),2)</f>
        <v/>
      </c>
      <c r="Y2317" s="9">
        <f>ROUND(_xlfn.NORM.INV(M2317,Params!$B$15,Params!$B$16)+Params!$B$17+Params!$B$18*M2317,2)</f>
        <v/>
      </c>
      <c r="Z2317" s="9">
        <f>ROUND(_xlfn.NORM.INV(N2317,Params!$B$13,Params!$B$14)+Params!$B$17+Params!$B$18*N2317,1)</f>
        <v/>
      </c>
    </row>
    <row r="2318">
      <c r="A2318" s="11" t="n">
        <v>2317</v>
      </c>
      <c r="B2318" s="12">
        <f>INT((A2318-1)/122)+1</f>
        <v/>
      </c>
      <c r="C2318" s="13" t="n">
        <v>0.001073</v>
      </c>
      <c r="D2318" s="13" t="n">
        <v>0.8678900000000001</v>
      </c>
      <c r="E2318" s="13" t="n">
        <v>0.407305</v>
      </c>
      <c r="F2318" s="13" t="n">
        <v>0.525988</v>
      </c>
      <c r="G2318" s="13" t="n">
        <v>0.221681</v>
      </c>
      <c r="H2318" s="13" t="n">
        <v>0.126098</v>
      </c>
      <c r="I2318" s="13" t="n">
        <v>0.427858</v>
      </c>
      <c r="J2318" s="13" t="n">
        <v>0.817204</v>
      </c>
      <c r="K2318" s="13" t="n">
        <v>0.843623</v>
      </c>
      <c r="L2318" s="13" t="n">
        <v>0.8742799999999999</v>
      </c>
      <c r="M2318" s="13" t="n">
        <v>0.448511</v>
      </c>
      <c r="N2318" s="13" t="n">
        <v>0.306491</v>
      </c>
      <c r="O2318" s="9">
        <f>IF(C2318&lt;=1-Params!$B$4,0,MAX(0.1,ROUND(_xlfn.GAMMA.INV((C2318-(1-Params!$B$4))/Params!$B$4,Params!$B$5,Params!$B$6),1)))</f>
        <v/>
      </c>
      <c r="P2318" s="9">
        <f>IF(D2318&lt;=1-Params!$B$7,0,ROUND(_xlfn.GAMMA.INV((D2318-(1-Params!$B$7))/Params!$B$7,Params!$B$8,Params!$B$9),3))</f>
        <v/>
      </c>
      <c r="Q2318" s="9">
        <f>IF(E2318&lt;=1-Params!$B$4,0,MAX(0.1,ROUND(_xlfn.GAMMA.INV((E2318-(1-Params!$B$4))/Params!$B$4,Params!$B$5,Params!$B$6),1)))</f>
        <v/>
      </c>
      <c r="R2318" s="9">
        <f>IF(F2318&lt;=1-Params!$B$7,0,ROUND(_xlfn.GAMMA.INV((F2318-(1-Params!$B$7))/Params!$B$7,Params!$B$8,Params!$B$9),3))</f>
        <v/>
      </c>
      <c r="S2318" s="9">
        <f>IF(G2318&lt;=1-Params!$B$7,0,ROUND((Params!$B$10+Params!$B$11*G2318^Params!$B$12)*_xlfn.GAMMA.INV((G2318-(1-Params!$B$7))/Params!$B$7,Params!$B$8,Params!$B$9),3))</f>
        <v/>
      </c>
      <c r="T2318" s="9">
        <f>IF(H2318&lt;=1-Params!$B$4,0,MAX(0.1,ROUND((Params!$B$10+Params!$B$11*H2318^Params!$B$12)*_xlfn.GAMMA.INV((H2318-(1-Params!$B$4))/Params!$B$4,Params!$B$5,Params!$B$6),1)))</f>
        <v/>
      </c>
      <c r="U2318" s="9">
        <f>ROUND(_xlfn.NORM.INV(I2318,Params!$B$13,Params!$B$14),1)</f>
        <v/>
      </c>
      <c r="V2318" s="9">
        <f>ROUND(_xlfn.NORM.INV(J2318,Params!$B$15,Params!$B$16),2)</f>
        <v/>
      </c>
      <c r="W2318" s="9">
        <f>ROUND(_xlfn.NORM.INV(K2318,Params!$B$13,Params!$B$14),1)</f>
        <v/>
      </c>
      <c r="X2318" s="9">
        <f>ROUND(_xlfn.NORM.INV(L2318,Params!$B$15,Params!$B$16),2)</f>
        <v/>
      </c>
      <c r="Y2318" s="9">
        <f>ROUND(_xlfn.NORM.INV(M2318,Params!$B$15,Params!$B$16)+Params!$B$17+Params!$B$18*M2318,2)</f>
        <v/>
      </c>
      <c r="Z2318" s="9">
        <f>ROUND(_xlfn.NORM.INV(N2318,Params!$B$13,Params!$B$14)+Params!$B$17+Params!$B$18*N2318,1)</f>
        <v/>
      </c>
    </row>
    <row r="2319">
      <c r="A2319" s="11" t="n">
        <v>2318</v>
      </c>
      <c r="B2319" s="12">
        <f>INT((A2319-1)/122)+1</f>
        <v/>
      </c>
      <c r="C2319" s="13" t="n">
        <v>0.536234</v>
      </c>
      <c r="D2319" s="13" t="n">
        <v>0.477839</v>
      </c>
      <c r="E2319" s="13" t="n">
        <v>0.619252</v>
      </c>
      <c r="F2319" s="13" t="n">
        <v>0.383894</v>
      </c>
      <c r="G2319" s="13" t="n">
        <v>0.866366</v>
      </c>
      <c r="H2319" s="13" t="n">
        <v>0.127033</v>
      </c>
      <c r="I2319" s="13" t="n">
        <v>0.773799</v>
      </c>
      <c r="J2319" s="13" t="n">
        <v>0.658351</v>
      </c>
      <c r="K2319" s="13" t="n">
        <v>0.992761</v>
      </c>
      <c r="L2319" s="13" t="n">
        <v>0.693735</v>
      </c>
      <c r="M2319" s="13" t="n">
        <v>0.437066</v>
      </c>
      <c r="N2319" s="13" t="n">
        <v>0.309181</v>
      </c>
      <c r="O2319" s="9">
        <f>IF(C2319&lt;=1-Params!$B$4,0,MAX(0.1,ROUND(_xlfn.GAMMA.INV((C2319-(1-Params!$B$4))/Params!$B$4,Params!$B$5,Params!$B$6),1)))</f>
        <v/>
      </c>
      <c r="P2319" s="9">
        <f>IF(D2319&lt;=1-Params!$B$7,0,ROUND(_xlfn.GAMMA.INV((D2319-(1-Params!$B$7))/Params!$B$7,Params!$B$8,Params!$B$9),3))</f>
        <v/>
      </c>
      <c r="Q2319" s="9">
        <f>IF(E2319&lt;=1-Params!$B$4,0,MAX(0.1,ROUND(_xlfn.GAMMA.INV((E2319-(1-Params!$B$4))/Params!$B$4,Params!$B$5,Params!$B$6),1)))</f>
        <v/>
      </c>
      <c r="R2319" s="9">
        <f>IF(F2319&lt;=1-Params!$B$7,0,ROUND(_xlfn.GAMMA.INV((F2319-(1-Params!$B$7))/Params!$B$7,Params!$B$8,Params!$B$9),3))</f>
        <v/>
      </c>
      <c r="S2319" s="9">
        <f>IF(G2319&lt;=1-Params!$B$7,0,ROUND((Params!$B$10+Params!$B$11*G2319^Params!$B$12)*_xlfn.GAMMA.INV((G2319-(1-Params!$B$7))/Params!$B$7,Params!$B$8,Params!$B$9),3))</f>
        <v/>
      </c>
      <c r="T2319" s="9">
        <f>IF(H2319&lt;=1-Params!$B$4,0,MAX(0.1,ROUND((Params!$B$10+Params!$B$11*H2319^Params!$B$12)*_xlfn.GAMMA.INV((H2319-(1-Params!$B$4))/Params!$B$4,Params!$B$5,Params!$B$6),1)))</f>
        <v/>
      </c>
      <c r="U2319" s="9">
        <f>ROUND(_xlfn.NORM.INV(I2319,Params!$B$13,Params!$B$14),1)</f>
        <v/>
      </c>
      <c r="V2319" s="9">
        <f>ROUND(_xlfn.NORM.INV(J2319,Params!$B$15,Params!$B$16),2)</f>
        <v/>
      </c>
      <c r="W2319" s="9">
        <f>ROUND(_xlfn.NORM.INV(K2319,Params!$B$13,Params!$B$14),1)</f>
        <v/>
      </c>
      <c r="X2319" s="9">
        <f>ROUND(_xlfn.NORM.INV(L2319,Params!$B$15,Params!$B$16),2)</f>
        <v/>
      </c>
      <c r="Y2319" s="9">
        <f>ROUND(_xlfn.NORM.INV(M2319,Params!$B$15,Params!$B$16)+Params!$B$17+Params!$B$18*M2319,2)</f>
        <v/>
      </c>
      <c r="Z2319" s="9">
        <f>ROUND(_xlfn.NORM.INV(N2319,Params!$B$13,Params!$B$14)+Params!$B$17+Params!$B$18*N2319,1)</f>
        <v/>
      </c>
    </row>
    <row r="2320">
      <c r="A2320" s="11" t="n">
        <v>2319</v>
      </c>
      <c r="B2320" s="12">
        <f>INT((A2320-1)/122)+1</f>
        <v/>
      </c>
      <c r="C2320" s="13" t="n">
        <v>0.637138</v>
      </c>
      <c r="D2320" s="13" t="n">
        <v>0.78386</v>
      </c>
      <c r="E2320" s="13" t="n">
        <v>0.7707850000000001</v>
      </c>
      <c r="F2320" s="13" t="n">
        <v>0.316211</v>
      </c>
      <c r="G2320" s="13" t="n">
        <v>0.369282</v>
      </c>
      <c r="H2320" s="13" t="n">
        <v>0.08033999999999999</v>
      </c>
      <c r="I2320" s="13" t="n">
        <v>0.8309800000000001</v>
      </c>
      <c r="J2320" s="13" t="n">
        <v>0.836129</v>
      </c>
      <c r="K2320" s="13" t="n">
        <v>0.986145</v>
      </c>
      <c r="L2320" s="13" t="n">
        <v>0.749084</v>
      </c>
      <c r="M2320" s="13" t="n">
        <v>0.112891</v>
      </c>
      <c r="N2320" s="13" t="n">
        <v>0.746443</v>
      </c>
      <c r="O2320" s="9">
        <f>IF(C2320&lt;=1-Params!$B$4,0,MAX(0.1,ROUND(_xlfn.GAMMA.INV((C2320-(1-Params!$B$4))/Params!$B$4,Params!$B$5,Params!$B$6),1)))</f>
        <v/>
      </c>
      <c r="P2320" s="9">
        <f>IF(D2320&lt;=1-Params!$B$7,0,ROUND(_xlfn.GAMMA.INV((D2320-(1-Params!$B$7))/Params!$B$7,Params!$B$8,Params!$B$9),3))</f>
        <v/>
      </c>
      <c r="Q2320" s="9">
        <f>IF(E2320&lt;=1-Params!$B$4,0,MAX(0.1,ROUND(_xlfn.GAMMA.INV((E2320-(1-Params!$B$4))/Params!$B$4,Params!$B$5,Params!$B$6),1)))</f>
        <v/>
      </c>
      <c r="R2320" s="9">
        <f>IF(F2320&lt;=1-Params!$B$7,0,ROUND(_xlfn.GAMMA.INV((F2320-(1-Params!$B$7))/Params!$B$7,Params!$B$8,Params!$B$9),3))</f>
        <v/>
      </c>
      <c r="S2320" s="9">
        <f>IF(G2320&lt;=1-Params!$B$7,0,ROUND((Params!$B$10+Params!$B$11*G2320^Params!$B$12)*_xlfn.GAMMA.INV((G2320-(1-Params!$B$7))/Params!$B$7,Params!$B$8,Params!$B$9),3))</f>
        <v/>
      </c>
      <c r="T2320" s="9">
        <f>IF(H2320&lt;=1-Params!$B$4,0,MAX(0.1,ROUND((Params!$B$10+Params!$B$11*H2320^Params!$B$12)*_xlfn.GAMMA.INV((H2320-(1-Params!$B$4))/Params!$B$4,Params!$B$5,Params!$B$6),1)))</f>
        <v/>
      </c>
      <c r="U2320" s="9">
        <f>ROUND(_xlfn.NORM.INV(I2320,Params!$B$13,Params!$B$14),1)</f>
        <v/>
      </c>
      <c r="V2320" s="9">
        <f>ROUND(_xlfn.NORM.INV(J2320,Params!$B$15,Params!$B$16),2)</f>
        <v/>
      </c>
      <c r="W2320" s="9">
        <f>ROUND(_xlfn.NORM.INV(K2320,Params!$B$13,Params!$B$14),1)</f>
        <v/>
      </c>
      <c r="X2320" s="9">
        <f>ROUND(_xlfn.NORM.INV(L2320,Params!$B$15,Params!$B$16),2)</f>
        <v/>
      </c>
      <c r="Y2320" s="9">
        <f>ROUND(_xlfn.NORM.INV(M2320,Params!$B$15,Params!$B$16)+Params!$B$17+Params!$B$18*M2320,2)</f>
        <v/>
      </c>
      <c r="Z2320" s="9">
        <f>ROUND(_xlfn.NORM.INV(N2320,Params!$B$13,Params!$B$14)+Params!$B$17+Params!$B$18*N2320,1)</f>
        <v/>
      </c>
    </row>
    <row r="2321">
      <c r="A2321" s="11" t="n">
        <v>2320</v>
      </c>
      <c r="B2321" s="12">
        <f>INT((A2321-1)/122)+1</f>
        <v/>
      </c>
      <c r="C2321" s="13" t="n">
        <v>0.337531</v>
      </c>
      <c r="D2321" s="13" t="n">
        <v>0.14088</v>
      </c>
      <c r="E2321" s="13" t="n">
        <v>0.61245</v>
      </c>
      <c r="F2321" s="13" t="n">
        <v>0.639134</v>
      </c>
      <c r="G2321" s="13" t="n">
        <v>0.491483</v>
      </c>
      <c r="H2321" s="13" t="n">
        <v>0.5752080000000001</v>
      </c>
      <c r="I2321" s="13" t="n">
        <v>0.355707</v>
      </c>
      <c r="J2321" s="13" t="n">
        <v>0.731934</v>
      </c>
      <c r="K2321" s="13" t="n">
        <v>0.978671</v>
      </c>
      <c r="L2321" s="13" t="n">
        <v>0.713467</v>
      </c>
      <c r="M2321" s="13" t="n">
        <v>0.104787</v>
      </c>
      <c r="N2321" s="13" t="n">
        <v>0.6745</v>
      </c>
      <c r="O2321" s="9">
        <f>IF(C2321&lt;=1-Params!$B$4,0,MAX(0.1,ROUND(_xlfn.GAMMA.INV((C2321-(1-Params!$B$4))/Params!$B$4,Params!$B$5,Params!$B$6),1)))</f>
        <v/>
      </c>
      <c r="P2321" s="9">
        <f>IF(D2321&lt;=1-Params!$B$7,0,ROUND(_xlfn.GAMMA.INV((D2321-(1-Params!$B$7))/Params!$B$7,Params!$B$8,Params!$B$9),3))</f>
        <v/>
      </c>
      <c r="Q2321" s="9">
        <f>IF(E2321&lt;=1-Params!$B$4,0,MAX(0.1,ROUND(_xlfn.GAMMA.INV((E2321-(1-Params!$B$4))/Params!$B$4,Params!$B$5,Params!$B$6),1)))</f>
        <v/>
      </c>
      <c r="R2321" s="9">
        <f>IF(F2321&lt;=1-Params!$B$7,0,ROUND(_xlfn.GAMMA.INV((F2321-(1-Params!$B$7))/Params!$B$7,Params!$B$8,Params!$B$9),3))</f>
        <v/>
      </c>
      <c r="S2321" s="9">
        <f>IF(G2321&lt;=1-Params!$B$7,0,ROUND((Params!$B$10+Params!$B$11*G2321^Params!$B$12)*_xlfn.GAMMA.INV((G2321-(1-Params!$B$7))/Params!$B$7,Params!$B$8,Params!$B$9),3))</f>
        <v/>
      </c>
      <c r="T2321" s="9">
        <f>IF(H2321&lt;=1-Params!$B$4,0,MAX(0.1,ROUND((Params!$B$10+Params!$B$11*H2321^Params!$B$12)*_xlfn.GAMMA.INV((H2321-(1-Params!$B$4))/Params!$B$4,Params!$B$5,Params!$B$6),1)))</f>
        <v/>
      </c>
      <c r="U2321" s="9">
        <f>ROUND(_xlfn.NORM.INV(I2321,Params!$B$13,Params!$B$14),1)</f>
        <v/>
      </c>
      <c r="V2321" s="9">
        <f>ROUND(_xlfn.NORM.INV(J2321,Params!$B$15,Params!$B$16),2)</f>
        <v/>
      </c>
      <c r="W2321" s="9">
        <f>ROUND(_xlfn.NORM.INV(K2321,Params!$B$13,Params!$B$14),1)</f>
        <v/>
      </c>
      <c r="X2321" s="9">
        <f>ROUND(_xlfn.NORM.INV(L2321,Params!$B$15,Params!$B$16),2)</f>
        <v/>
      </c>
      <c r="Y2321" s="9">
        <f>ROUND(_xlfn.NORM.INV(M2321,Params!$B$15,Params!$B$16)+Params!$B$17+Params!$B$18*M2321,2)</f>
        <v/>
      </c>
      <c r="Z2321" s="9">
        <f>ROUND(_xlfn.NORM.INV(N2321,Params!$B$13,Params!$B$14)+Params!$B$17+Params!$B$18*N2321,1)</f>
        <v/>
      </c>
    </row>
    <row r="2322">
      <c r="A2322" s="11" t="n">
        <v>2321</v>
      </c>
      <c r="B2322" s="12">
        <f>INT((A2322-1)/122)+1</f>
        <v/>
      </c>
      <c r="C2322" s="13" t="n">
        <v>0.627643</v>
      </c>
      <c r="D2322" s="13" t="n">
        <v>0.739846</v>
      </c>
      <c r="E2322" s="13" t="n">
        <v>0.488951</v>
      </c>
      <c r="F2322" s="13" t="n">
        <v>0.705723</v>
      </c>
      <c r="G2322" s="13" t="n">
        <v>0.372832</v>
      </c>
      <c r="H2322" s="13" t="n">
        <v>0.271916</v>
      </c>
      <c r="I2322" s="13" t="n">
        <v>0.856368</v>
      </c>
      <c r="J2322" s="13" t="n">
        <v>0.605706</v>
      </c>
      <c r="K2322" s="13" t="n">
        <v>0.994549</v>
      </c>
      <c r="L2322" s="13" t="n">
        <v>0.776671</v>
      </c>
      <c r="M2322" s="13" t="n">
        <v>0.07199800000000001</v>
      </c>
      <c r="N2322" s="13" t="n">
        <v>0.426055</v>
      </c>
      <c r="O2322" s="9">
        <f>IF(C2322&lt;=1-Params!$B$4,0,MAX(0.1,ROUND(_xlfn.GAMMA.INV((C2322-(1-Params!$B$4))/Params!$B$4,Params!$B$5,Params!$B$6),1)))</f>
        <v/>
      </c>
      <c r="P2322" s="9">
        <f>IF(D2322&lt;=1-Params!$B$7,0,ROUND(_xlfn.GAMMA.INV((D2322-(1-Params!$B$7))/Params!$B$7,Params!$B$8,Params!$B$9),3))</f>
        <v/>
      </c>
      <c r="Q2322" s="9">
        <f>IF(E2322&lt;=1-Params!$B$4,0,MAX(0.1,ROUND(_xlfn.GAMMA.INV((E2322-(1-Params!$B$4))/Params!$B$4,Params!$B$5,Params!$B$6),1)))</f>
        <v/>
      </c>
      <c r="R2322" s="9">
        <f>IF(F2322&lt;=1-Params!$B$7,0,ROUND(_xlfn.GAMMA.INV((F2322-(1-Params!$B$7))/Params!$B$7,Params!$B$8,Params!$B$9),3))</f>
        <v/>
      </c>
      <c r="S2322" s="9">
        <f>IF(G2322&lt;=1-Params!$B$7,0,ROUND((Params!$B$10+Params!$B$11*G2322^Params!$B$12)*_xlfn.GAMMA.INV((G2322-(1-Params!$B$7))/Params!$B$7,Params!$B$8,Params!$B$9),3))</f>
        <v/>
      </c>
      <c r="T2322" s="9">
        <f>IF(H2322&lt;=1-Params!$B$4,0,MAX(0.1,ROUND((Params!$B$10+Params!$B$11*H2322^Params!$B$12)*_xlfn.GAMMA.INV((H2322-(1-Params!$B$4))/Params!$B$4,Params!$B$5,Params!$B$6),1)))</f>
        <v/>
      </c>
      <c r="U2322" s="9">
        <f>ROUND(_xlfn.NORM.INV(I2322,Params!$B$13,Params!$B$14),1)</f>
        <v/>
      </c>
      <c r="V2322" s="9">
        <f>ROUND(_xlfn.NORM.INV(J2322,Params!$B$15,Params!$B$16),2)</f>
        <v/>
      </c>
      <c r="W2322" s="9">
        <f>ROUND(_xlfn.NORM.INV(K2322,Params!$B$13,Params!$B$14),1)</f>
        <v/>
      </c>
      <c r="X2322" s="9">
        <f>ROUND(_xlfn.NORM.INV(L2322,Params!$B$15,Params!$B$16),2)</f>
        <v/>
      </c>
      <c r="Y2322" s="9">
        <f>ROUND(_xlfn.NORM.INV(M2322,Params!$B$15,Params!$B$16)+Params!$B$17+Params!$B$18*M2322,2)</f>
        <v/>
      </c>
      <c r="Z2322" s="9">
        <f>ROUND(_xlfn.NORM.INV(N2322,Params!$B$13,Params!$B$14)+Params!$B$17+Params!$B$18*N2322,1)</f>
        <v/>
      </c>
    </row>
    <row r="2323">
      <c r="A2323" s="11" t="n">
        <v>2322</v>
      </c>
      <c r="B2323" s="12">
        <f>INT((A2323-1)/122)+1</f>
        <v/>
      </c>
      <c r="C2323" s="13" t="n">
        <v>0.118751</v>
      </c>
      <c r="D2323" s="13" t="n">
        <v>0.511182</v>
      </c>
      <c r="E2323" s="13" t="n">
        <v>0.541523</v>
      </c>
      <c r="F2323" s="13" t="n">
        <v>0.256873</v>
      </c>
      <c r="G2323" s="13" t="n">
        <v>0.806651</v>
      </c>
      <c r="H2323" s="13" t="n">
        <v>0.57918</v>
      </c>
      <c r="I2323" s="13" t="n">
        <v>0.906572</v>
      </c>
      <c r="J2323" s="13" t="n">
        <v>0.632922</v>
      </c>
      <c r="K2323" s="13" t="n">
        <v>0.988446</v>
      </c>
      <c r="L2323" s="13" t="n">
        <v>0.703968</v>
      </c>
      <c r="M2323" s="13" t="n">
        <v>0.344898</v>
      </c>
      <c r="N2323" s="13" t="n">
        <v>0.657165</v>
      </c>
      <c r="O2323" s="9">
        <f>IF(C2323&lt;=1-Params!$B$4,0,MAX(0.1,ROUND(_xlfn.GAMMA.INV((C2323-(1-Params!$B$4))/Params!$B$4,Params!$B$5,Params!$B$6),1)))</f>
        <v/>
      </c>
      <c r="P2323" s="9">
        <f>IF(D2323&lt;=1-Params!$B$7,0,ROUND(_xlfn.GAMMA.INV((D2323-(1-Params!$B$7))/Params!$B$7,Params!$B$8,Params!$B$9),3))</f>
        <v/>
      </c>
      <c r="Q2323" s="9">
        <f>IF(E2323&lt;=1-Params!$B$4,0,MAX(0.1,ROUND(_xlfn.GAMMA.INV((E2323-(1-Params!$B$4))/Params!$B$4,Params!$B$5,Params!$B$6),1)))</f>
        <v/>
      </c>
      <c r="R2323" s="9">
        <f>IF(F2323&lt;=1-Params!$B$7,0,ROUND(_xlfn.GAMMA.INV((F2323-(1-Params!$B$7))/Params!$B$7,Params!$B$8,Params!$B$9),3))</f>
        <v/>
      </c>
      <c r="S2323" s="9">
        <f>IF(G2323&lt;=1-Params!$B$7,0,ROUND((Params!$B$10+Params!$B$11*G2323^Params!$B$12)*_xlfn.GAMMA.INV((G2323-(1-Params!$B$7))/Params!$B$7,Params!$B$8,Params!$B$9),3))</f>
        <v/>
      </c>
      <c r="T2323" s="9">
        <f>IF(H2323&lt;=1-Params!$B$4,0,MAX(0.1,ROUND((Params!$B$10+Params!$B$11*H2323^Params!$B$12)*_xlfn.GAMMA.INV((H2323-(1-Params!$B$4))/Params!$B$4,Params!$B$5,Params!$B$6),1)))</f>
        <v/>
      </c>
      <c r="U2323" s="9">
        <f>ROUND(_xlfn.NORM.INV(I2323,Params!$B$13,Params!$B$14),1)</f>
        <v/>
      </c>
      <c r="V2323" s="9">
        <f>ROUND(_xlfn.NORM.INV(J2323,Params!$B$15,Params!$B$16),2)</f>
        <v/>
      </c>
      <c r="W2323" s="9">
        <f>ROUND(_xlfn.NORM.INV(K2323,Params!$B$13,Params!$B$14),1)</f>
        <v/>
      </c>
      <c r="X2323" s="9">
        <f>ROUND(_xlfn.NORM.INV(L2323,Params!$B$15,Params!$B$16),2)</f>
        <v/>
      </c>
      <c r="Y2323" s="9">
        <f>ROUND(_xlfn.NORM.INV(M2323,Params!$B$15,Params!$B$16)+Params!$B$17+Params!$B$18*M2323,2)</f>
        <v/>
      </c>
      <c r="Z2323" s="9">
        <f>ROUND(_xlfn.NORM.INV(N2323,Params!$B$13,Params!$B$14)+Params!$B$17+Params!$B$18*N2323,1)</f>
        <v/>
      </c>
    </row>
    <row r="2324">
      <c r="A2324" s="11" t="n">
        <v>2323</v>
      </c>
      <c r="B2324" s="12">
        <f>INT((A2324-1)/122)+1</f>
        <v/>
      </c>
      <c r="C2324" s="13" t="n">
        <v>0.496018</v>
      </c>
      <c r="D2324" s="13" t="n">
        <v>0.326813</v>
      </c>
      <c r="E2324" s="13" t="n">
        <v>0.441667</v>
      </c>
      <c r="F2324" s="13" t="n">
        <v>0.039379</v>
      </c>
      <c r="G2324" s="13" t="n">
        <v>0.413103</v>
      </c>
      <c r="H2324" s="13" t="n">
        <v>0.009727</v>
      </c>
      <c r="I2324" s="13" t="n">
        <v>0.723799</v>
      </c>
      <c r="J2324" s="13" t="n">
        <v>0.508694</v>
      </c>
      <c r="K2324" s="13" t="n">
        <v>0.995691</v>
      </c>
      <c r="L2324" s="13" t="n">
        <v>0.641853</v>
      </c>
      <c r="M2324" s="13" t="n">
        <v>0.119783</v>
      </c>
      <c r="N2324" s="13" t="n">
        <v>0.839068</v>
      </c>
      <c r="O2324" s="9">
        <f>IF(C2324&lt;=1-Params!$B$4,0,MAX(0.1,ROUND(_xlfn.GAMMA.INV((C2324-(1-Params!$B$4))/Params!$B$4,Params!$B$5,Params!$B$6),1)))</f>
        <v/>
      </c>
      <c r="P2324" s="9">
        <f>IF(D2324&lt;=1-Params!$B$7,0,ROUND(_xlfn.GAMMA.INV((D2324-(1-Params!$B$7))/Params!$B$7,Params!$B$8,Params!$B$9),3))</f>
        <v/>
      </c>
      <c r="Q2324" s="9">
        <f>IF(E2324&lt;=1-Params!$B$4,0,MAX(0.1,ROUND(_xlfn.GAMMA.INV((E2324-(1-Params!$B$4))/Params!$B$4,Params!$B$5,Params!$B$6),1)))</f>
        <v/>
      </c>
      <c r="R2324" s="9">
        <f>IF(F2324&lt;=1-Params!$B$7,0,ROUND(_xlfn.GAMMA.INV((F2324-(1-Params!$B$7))/Params!$B$7,Params!$B$8,Params!$B$9),3))</f>
        <v/>
      </c>
      <c r="S2324" s="9">
        <f>IF(G2324&lt;=1-Params!$B$7,0,ROUND((Params!$B$10+Params!$B$11*G2324^Params!$B$12)*_xlfn.GAMMA.INV((G2324-(1-Params!$B$7))/Params!$B$7,Params!$B$8,Params!$B$9),3))</f>
        <v/>
      </c>
      <c r="T2324" s="9">
        <f>IF(H2324&lt;=1-Params!$B$4,0,MAX(0.1,ROUND((Params!$B$10+Params!$B$11*H2324^Params!$B$12)*_xlfn.GAMMA.INV((H2324-(1-Params!$B$4))/Params!$B$4,Params!$B$5,Params!$B$6),1)))</f>
        <v/>
      </c>
      <c r="U2324" s="9">
        <f>ROUND(_xlfn.NORM.INV(I2324,Params!$B$13,Params!$B$14),1)</f>
        <v/>
      </c>
      <c r="V2324" s="9">
        <f>ROUND(_xlfn.NORM.INV(J2324,Params!$B$15,Params!$B$16),2)</f>
        <v/>
      </c>
      <c r="W2324" s="9">
        <f>ROUND(_xlfn.NORM.INV(K2324,Params!$B$13,Params!$B$14),1)</f>
        <v/>
      </c>
      <c r="X2324" s="9">
        <f>ROUND(_xlfn.NORM.INV(L2324,Params!$B$15,Params!$B$16),2)</f>
        <v/>
      </c>
      <c r="Y2324" s="9">
        <f>ROUND(_xlfn.NORM.INV(M2324,Params!$B$15,Params!$B$16)+Params!$B$17+Params!$B$18*M2324,2)</f>
        <v/>
      </c>
      <c r="Z2324" s="9">
        <f>ROUND(_xlfn.NORM.INV(N2324,Params!$B$13,Params!$B$14)+Params!$B$17+Params!$B$18*N2324,1)</f>
        <v/>
      </c>
    </row>
    <row r="2325">
      <c r="A2325" s="11" t="n">
        <v>2324</v>
      </c>
      <c r="B2325" s="12">
        <f>INT((A2325-1)/122)+1</f>
        <v/>
      </c>
      <c r="C2325" s="13" t="n">
        <v>0.395609</v>
      </c>
      <c r="D2325" s="13" t="n">
        <v>0.372722</v>
      </c>
      <c r="E2325" s="13" t="n">
        <v>0.504526</v>
      </c>
      <c r="F2325" s="13" t="n">
        <v>0.06277099999999999</v>
      </c>
      <c r="G2325" s="13" t="n">
        <v>0.143171</v>
      </c>
      <c r="H2325" s="13" t="n">
        <v>0.122956</v>
      </c>
      <c r="I2325" s="13" t="n">
        <v>0.713286</v>
      </c>
      <c r="J2325" s="13" t="n">
        <v>0.457761</v>
      </c>
      <c r="K2325" s="13" t="n">
        <v>0.87112</v>
      </c>
      <c r="L2325" s="13" t="n">
        <v>0.379959</v>
      </c>
      <c r="M2325" s="13" t="n">
        <v>0.199478</v>
      </c>
      <c r="N2325" s="13" t="n">
        <v>0.438564</v>
      </c>
      <c r="O2325" s="9">
        <f>IF(C2325&lt;=1-Params!$B$4,0,MAX(0.1,ROUND(_xlfn.GAMMA.INV((C2325-(1-Params!$B$4))/Params!$B$4,Params!$B$5,Params!$B$6),1)))</f>
        <v/>
      </c>
      <c r="P2325" s="9">
        <f>IF(D2325&lt;=1-Params!$B$7,0,ROUND(_xlfn.GAMMA.INV((D2325-(1-Params!$B$7))/Params!$B$7,Params!$B$8,Params!$B$9),3))</f>
        <v/>
      </c>
      <c r="Q2325" s="9">
        <f>IF(E2325&lt;=1-Params!$B$4,0,MAX(0.1,ROUND(_xlfn.GAMMA.INV((E2325-(1-Params!$B$4))/Params!$B$4,Params!$B$5,Params!$B$6),1)))</f>
        <v/>
      </c>
      <c r="R2325" s="9">
        <f>IF(F2325&lt;=1-Params!$B$7,0,ROUND(_xlfn.GAMMA.INV((F2325-(1-Params!$B$7))/Params!$B$7,Params!$B$8,Params!$B$9),3))</f>
        <v/>
      </c>
      <c r="S2325" s="9">
        <f>IF(G2325&lt;=1-Params!$B$7,0,ROUND((Params!$B$10+Params!$B$11*G2325^Params!$B$12)*_xlfn.GAMMA.INV((G2325-(1-Params!$B$7))/Params!$B$7,Params!$B$8,Params!$B$9),3))</f>
        <v/>
      </c>
      <c r="T2325" s="9">
        <f>IF(H2325&lt;=1-Params!$B$4,0,MAX(0.1,ROUND((Params!$B$10+Params!$B$11*H2325^Params!$B$12)*_xlfn.GAMMA.INV((H2325-(1-Params!$B$4))/Params!$B$4,Params!$B$5,Params!$B$6),1)))</f>
        <v/>
      </c>
      <c r="U2325" s="9">
        <f>ROUND(_xlfn.NORM.INV(I2325,Params!$B$13,Params!$B$14),1)</f>
        <v/>
      </c>
      <c r="V2325" s="9">
        <f>ROUND(_xlfn.NORM.INV(J2325,Params!$B$15,Params!$B$16),2)</f>
        <v/>
      </c>
      <c r="W2325" s="9">
        <f>ROUND(_xlfn.NORM.INV(K2325,Params!$B$13,Params!$B$14),1)</f>
        <v/>
      </c>
      <c r="X2325" s="9">
        <f>ROUND(_xlfn.NORM.INV(L2325,Params!$B$15,Params!$B$16),2)</f>
        <v/>
      </c>
      <c r="Y2325" s="9">
        <f>ROUND(_xlfn.NORM.INV(M2325,Params!$B$15,Params!$B$16)+Params!$B$17+Params!$B$18*M2325,2)</f>
        <v/>
      </c>
      <c r="Z2325" s="9">
        <f>ROUND(_xlfn.NORM.INV(N2325,Params!$B$13,Params!$B$14)+Params!$B$17+Params!$B$18*N2325,1)</f>
        <v/>
      </c>
    </row>
    <row r="2326">
      <c r="A2326" s="11" t="n">
        <v>2325</v>
      </c>
      <c r="B2326" s="12">
        <f>INT((A2326-1)/122)+1</f>
        <v/>
      </c>
      <c r="C2326" s="13" t="n">
        <v>0.378029</v>
      </c>
      <c r="D2326" s="13" t="n">
        <v>0.210031</v>
      </c>
      <c r="E2326" s="13" t="n">
        <v>0.205077</v>
      </c>
      <c r="F2326" s="13" t="n">
        <v>0.019411</v>
      </c>
      <c r="G2326" s="13" t="n">
        <v>0.971583</v>
      </c>
      <c r="H2326" s="13" t="n">
        <v>0.492484</v>
      </c>
      <c r="I2326" s="13" t="n">
        <v>0.959416</v>
      </c>
      <c r="J2326" s="13" t="n">
        <v>0.127441</v>
      </c>
      <c r="K2326" s="13" t="n">
        <v>0.962493</v>
      </c>
      <c r="L2326" s="13" t="n">
        <v>0.424551</v>
      </c>
      <c r="M2326" s="13" t="n">
        <v>0.330411</v>
      </c>
      <c r="N2326" s="13" t="n">
        <v>0.576178</v>
      </c>
      <c r="O2326" s="9">
        <f>IF(C2326&lt;=1-Params!$B$4,0,MAX(0.1,ROUND(_xlfn.GAMMA.INV((C2326-(1-Params!$B$4))/Params!$B$4,Params!$B$5,Params!$B$6),1)))</f>
        <v/>
      </c>
      <c r="P2326" s="9">
        <f>IF(D2326&lt;=1-Params!$B$7,0,ROUND(_xlfn.GAMMA.INV((D2326-(1-Params!$B$7))/Params!$B$7,Params!$B$8,Params!$B$9),3))</f>
        <v/>
      </c>
      <c r="Q2326" s="9">
        <f>IF(E2326&lt;=1-Params!$B$4,0,MAX(0.1,ROUND(_xlfn.GAMMA.INV((E2326-(1-Params!$B$4))/Params!$B$4,Params!$B$5,Params!$B$6),1)))</f>
        <v/>
      </c>
      <c r="R2326" s="9">
        <f>IF(F2326&lt;=1-Params!$B$7,0,ROUND(_xlfn.GAMMA.INV((F2326-(1-Params!$B$7))/Params!$B$7,Params!$B$8,Params!$B$9),3))</f>
        <v/>
      </c>
      <c r="S2326" s="9">
        <f>IF(G2326&lt;=1-Params!$B$7,0,ROUND((Params!$B$10+Params!$B$11*G2326^Params!$B$12)*_xlfn.GAMMA.INV((G2326-(1-Params!$B$7))/Params!$B$7,Params!$B$8,Params!$B$9),3))</f>
        <v/>
      </c>
      <c r="T2326" s="9">
        <f>IF(H2326&lt;=1-Params!$B$4,0,MAX(0.1,ROUND((Params!$B$10+Params!$B$11*H2326^Params!$B$12)*_xlfn.GAMMA.INV((H2326-(1-Params!$B$4))/Params!$B$4,Params!$B$5,Params!$B$6),1)))</f>
        <v/>
      </c>
      <c r="U2326" s="9">
        <f>ROUND(_xlfn.NORM.INV(I2326,Params!$B$13,Params!$B$14),1)</f>
        <v/>
      </c>
      <c r="V2326" s="9">
        <f>ROUND(_xlfn.NORM.INV(J2326,Params!$B$15,Params!$B$16),2)</f>
        <v/>
      </c>
      <c r="W2326" s="9">
        <f>ROUND(_xlfn.NORM.INV(K2326,Params!$B$13,Params!$B$14),1)</f>
        <v/>
      </c>
      <c r="X2326" s="9">
        <f>ROUND(_xlfn.NORM.INV(L2326,Params!$B$15,Params!$B$16),2)</f>
        <v/>
      </c>
      <c r="Y2326" s="9">
        <f>ROUND(_xlfn.NORM.INV(M2326,Params!$B$15,Params!$B$16)+Params!$B$17+Params!$B$18*M2326,2)</f>
        <v/>
      </c>
      <c r="Z2326" s="9">
        <f>ROUND(_xlfn.NORM.INV(N2326,Params!$B$13,Params!$B$14)+Params!$B$17+Params!$B$18*N2326,1)</f>
        <v/>
      </c>
    </row>
    <row r="2327">
      <c r="A2327" s="11" t="n">
        <v>2326</v>
      </c>
      <c r="B2327" s="12">
        <f>INT((A2327-1)/122)+1</f>
        <v/>
      </c>
      <c r="C2327" s="13" t="n">
        <v>0.423466</v>
      </c>
      <c r="D2327" s="13" t="n">
        <v>0.5164879999999999</v>
      </c>
      <c r="E2327" s="13" t="n">
        <v>0.30444</v>
      </c>
      <c r="F2327" s="13" t="n">
        <v>0.052757</v>
      </c>
      <c r="G2327" s="13" t="n">
        <v>0.996723</v>
      </c>
      <c r="H2327" s="13" t="n">
        <v>0.421361</v>
      </c>
      <c r="I2327" s="13" t="n">
        <v>0.999211</v>
      </c>
      <c r="J2327" s="13" t="n">
        <v>0.144747</v>
      </c>
      <c r="K2327" s="13" t="n">
        <v>0.99692</v>
      </c>
      <c r="L2327" s="13" t="n">
        <v>0.176935</v>
      </c>
      <c r="M2327" s="13" t="n">
        <v>0.249028</v>
      </c>
      <c r="N2327" s="13" t="n">
        <v>0.758705</v>
      </c>
      <c r="O2327" s="9">
        <f>IF(C2327&lt;=1-Params!$B$4,0,MAX(0.1,ROUND(_xlfn.GAMMA.INV((C2327-(1-Params!$B$4))/Params!$B$4,Params!$B$5,Params!$B$6),1)))</f>
        <v/>
      </c>
      <c r="P2327" s="9">
        <f>IF(D2327&lt;=1-Params!$B$7,0,ROUND(_xlfn.GAMMA.INV((D2327-(1-Params!$B$7))/Params!$B$7,Params!$B$8,Params!$B$9),3))</f>
        <v/>
      </c>
      <c r="Q2327" s="9">
        <f>IF(E2327&lt;=1-Params!$B$4,0,MAX(0.1,ROUND(_xlfn.GAMMA.INV((E2327-(1-Params!$B$4))/Params!$B$4,Params!$B$5,Params!$B$6),1)))</f>
        <v/>
      </c>
      <c r="R2327" s="9">
        <f>IF(F2327&lt;=1-Params!$B$7,0,ROUND(_xlfn.GAMMA.INV((F2327-(1-Params!$B$7))/Params!$B$7,Params!$B$8,Params!$B$9),3))</f>
        <v/>
      </c>
      <c r="S2327" s="9">
        <f>IF(G2327&lt;=1-Params!$B$7,0,ROUND((Params!$B$10+Params!$B$11*G2327^Params!$B$12)*_xlfn.GAMMA.INV((G2327-(1-Params!$B$7))/Params!$B$7,Params!$B$8,Params!$B$9),3))</f>
        <v/>
      </c>
      <c r="T2327" s="9">
        <f>IF(H2327&lt;=1-Params!$B$4,0,MAX(0.1,ROUND((Params!$B$10+Params!$B$11*H2327^Params!$B$12)*_xlfn.GAMMA.INV((H2327-(1-Params!$B$4))/Params!$B$4,Params!$B$5,Params!$B$6),1)))</f>
        <v/>
      </c>
      <c r="U2327" s="9">
        <f>ROUND(_xlfn.NORM.INV(I2327,Params!$B$13,Params!$B$14),1)</f>
        <v/>
      </c>
      <c r="V2327" s="9">
        <f>ROUND(_xlfn.NORM.INV(J2327,Params!$B$15,Params!$B$16),2)</f>
        <v/>
      </c>
      <c r="W2327" s="9">
        <f>ROUND(_xlfn.NORM.INV(K2327,Params!$B$13,Params!$B$14),1)</f>
        <v/>
      </c>
      <c r="X2327" s="9">
        <f>ROUND(_xlfn.NORM.INV(L2327,Params!$B$15,Params!$B$16),2)</f>
        <v/>
      </c>
      <c r="Y2327" s="9">
        <f>ROUND(_xlfn.NORM.INV(M2327,Params!$B$15,Params!$B$16)+Params!$B$17+Params!$B$18*M2327,2)</f>
        <v/>
      </c>
      <c r="Z2327" s="9">
        <f>ROUND(_xlfn.NORM.INV(N2327,Params!$B$13,Params!$B$14)+Params!$B$17+Params!$B$18*N2327,1)</f>
        <v/>
      </c>
    </row>
    <row r="2328">
      <c r="A2328" s="11" t="n">
        <v>2327</v>
      </c>
      <c r="B2328" s="12">
        <f>INT((A2328-1)/122)+1</f>
        <v/>
      </c>
      <c r="C2328" s="13" t="n">
        <v>0.04174</v>
      </c>
      <c r="D2328" s="13" t="n">
        <v>0.493923</v>
      </c>
      <c r="E2328" s="13" t="n">
        <v>0.06268600000000001</v>
      </c>
      <c r="F2328" s="13" t="n">
        <v>0.551351</v>
      </c>
      <c r="G2328" s="13" t="n">
        <v>0.723093</v>
      </c>
      <c r="H2328" s="13" t="n">
        <v>0.50752</v>
      </c>
      <c r="I2328" s="13" t="n">
        <v>0.923636</v>
      </c>
      <c r="J2328" s="13" t="n">
        <v>0.296522</v>
      </c>
      <c r="K2328" s="13" t="n">
        <v>0.993158</v>
      </c>
      <c r="L2328" s="13" t="n">
        <v>0.263468</v>
      </c>
      <c r="M2328" s="13" t="n">
        <v>0.459382</v>
      </c>
      <c r="N2328" s="13" t="n">
        <v>0.956005</v>
      </c>
      <c r="O2328" s="9">
        <f>IF(C2328&lt;=1-Params!$B$4,0,MAX(0.1,ROUND(_xlfn.GAMMA.INV((C2328-(1-Params!$B$4))/Params!$B$4,Params!$B$5,Params!$B$6),1)))</f>
        <v/>
      </c>
      <c r="P2328" s="9">
        <f>IF(D2328&lt;=1-Params!$B$7,0,ROUND(_xlfn.GAMMA.INV((D2328-(1-Params!$B$7))/Params!$B$7,Params!$B$8,Params!$B$9),3))</f>
        <v/>
      </c>
      <c r="Q2328" s="9">
        <f>IF(E2328&lt;=1-Params!$B$4,0,MAX(0.1,ROUND(_xlfn.GAMMA.INV((E2328-(1-Params!$B$4))/Params!$B$4,Params!$B$5,Params!$B$6),1)))</f>
        <v/>
      </c>
      <c r="R2328" s="9">
        <f>IF(F2328&lt;=1-Params!$B$7,0,ROUND(_xlfn.GAMMA.INV((F2328-(1-Params!$B$7))/Params!$B$7,Params!$B$8,Params!$B$9),3))</f>
        <v/>
      </c>
      <c r="S2328" s="9">
        <f>IF(G2328&lt;=1-Params!$B$7,0,ROUND((Params!$B$10+Params!$B$11*G2328^Params!$B$12)*_xlfn.GAMMA.INV((G2328-(1-Params!$B$7))/Params!$B$7,Params!$B$8,Params!$B$9),3))</f>
        <v/>
      </c>
      <c r="T2328" s="9">
        <f>IF(H2328&lt;=1-Params!$B$4,0,MAX(0.1,ROUND((Params!$B$10+Params!$B$11*H2328^Params!$B$12)*_xlfn.GAMMA.INV((H2328-(1-Params!$B$4))/Params!$B$4,Params!$B$5,Params!$B$6),1)))</f>
        <v/>
      </c>
      <c r="U2328" s="9">
        <f>ROUND(_xlfn.NORM.INV(I2328,Params!$B$13,Params!$B$14),1)</f>
        <v/>
      </c>
      <c r="V2328" s="9">
        <f>ROUND(_xlfn.NORM.INV(J2328,Params!$B$15,Params!$B$16),2)</f>
        <v/>
      </c>
      <c r="W2328" s="9">
        <f>ROUND(_xlfn.NORM.INV(K2328,Params!$B$13,Params!$B$14),1)</f>
        <v/>
      </c>
      <c r="X2328" s="9">
        <f>ROUND(_xlfn.NORM.INV(L2328,Params!$B$15,Params!$B$16),2)</f>
        <v/>
      </c>
      <c r="Y2328" s="9">
        <f>ROUND(_xlfn.NORM.INV(M2328,Params!$B$15,Params!$B$16)+Params!$B$17+Params!$B$18*M2328,2)</f>
        <v/>
      </c>
      <c r="Z2328" s="9">
        <f>ROUND(_xlfn.NORM.INV(N2328,Params!$B$13,Params!$B$14)+Params!$B$17+Params!$B$18*N2328,1)</f>
        <v/>
      </c>
    </row>
    <row r="2329">
      <c r="A2329" s="11" t="n">
        <v>2328</v>
      </c>
      <c r="B2329" s="12">
        <f>INT((A2329-1)/122)+1</f>
        <v/>
      </c>
      <c r="C2329" s="13" t="n">
        <v>0.437759</v>
      </c>
      <c r="D2329" s="13" t="n">
        <v>0.6173689999999999</v>
      </c>
      <c r="E2329" s="13" t="n">
        <v>0.5773160000000001</v>
      </c>
      <c r="F2329" s="13" t="n">
        <v>0.99049</v>
      </c>
      <c r="G2329" s="13" t="n">
        <v>0.955304</v>
      </c>
      <c r="H2329" s="13" t="n">
        <v>0.225566</v>
      </c>
      <c r="I2329" s="13" t="n">
        <v>0.953638</v>
      </c>
      <c r="J2329" s="13" t="n">
        <v>0.138073</v>
      </c>
      <c r="K2329" s="13" t="n">
        <v>0.979609</v>
      </c>
      <c r="L2329" s="13" t="n">
        <v>0.6294689999999999</v>
      </c>
      <c r="M2329" s="13" t="n">
        <v>0.912454</v>
      </c>
      <c r="N2329" s="13" t="n">
        <v>0.959562</v>
      </c>
      <c r="O2329" s="9">
        <f>IF(C2329&lt;=1-Params!$B$4,0,MAX(0.1,ROUND(_xlfn.GAMMA.INV((C2329-(1-Params!$B$4))/Params!$B$4,Params!$B$5,Params!$B$6),1)))</f>
        <v/>
      </c>
      <c r="P2329" s="9">
        <f>IF(D2329&lt;=1-Params!$B$7,0,ROUND(_xlfn.GAMMA.INV((D2329-(1-Params!$B$7))/Params!$B$7,Params!$B$8,Params!$B$9),3))</f>
        <v/>
      </c>
      <c r="Q2329" s="9">
        <f>IF(E2329&lt;=1-Params!$B$4,0,MAX(0.1,ROUND(_xlfn.GAMMA.INV((E2329-(1-Params!$B$4))/Params!$B$4,Params!$B$5,Params!$B$6),1)))</f>
        <v/>
      </c>
      <c r="R2329" s="9">
        <f>IF(F2329&lt;=1-Params!$B$7,0,ROUND(_xlfn.GAMMA.INV((F2329-(1-Params!$B$7))/Params!$B$7,Params!$B$8,Params!$B$9),3))</f>
        <v/>
      </c>
      <c r="S2329" s="9">
        <f>IF(G2329&lt;=1-Params!$B$7,0,ROUND((Params!$B$10+Params!$B$11*G2329^Params!$B$12)*_xlfn.GAMMA.INV((G2329-(1-Params!$B$7))/Params!$B$7,Params!$B$8,Params!$B$9),3))</f>
        <v/>
      </c>
      <c r="T2329" s="9">
        <f>IF(H2329&lt;=1-Params!$B$4,0,MAX(0.1,ROUND((Params!$B$10+Params!$B$11*H2329^Params!$B$12)*_xlfn.GAMMA.INV((H2329-(1-Params!$B$4))/Params!$B$4,Params!$B$5,Params!$B$6),1)))</f>
        <v/>
      </c>
      <c r="U2329" s="9">
        <f>ROUND(_xlfn.NORM.INV(I2329,Params!$B$13,Params!$B$14),1)</f>
        <v/>
      </c>
      <c r="V2329" s="9">
        <f>ROUND(_xlfn.NORM.INV(J2329,Params!$B$15,Params!$B$16),2)</f>
        <v/>
      </c>
      <c r="W2329" s="9">
        <f>ROUND(_xlfn.NORM.INV(K2329,Params!$B$13,Params!$B$14),1)</f>
        <v/>
      </c>
      <c r="X2329" s="9">
        <f>ROUND(_xlfn.NORM.INV(L2329,Params!$B$15,Params!$B$16),2)</f>
        <v/>
      </c>
      <c r="Y2329" s="9">
        <f>ROUND(_xlfn.NORM.INV(M2329,Params!$B$15,Params!$B$16)+Params!$B$17+Params!$B$18*M2329,2)</f>
        <v/>
      </c>
      <c r="Z2329" s="9">
        <f>ROUND(_xlfn.NORM.INV(N2329,Params!$B$13,Params!$B$14)+Params!$B$17+Params!$B$18*N2329,1)</f>
        <v/>
      </c>
    </row>
    <row r="2330">
      <c r="A2330" s="11" t="n">
        <v>2329</v>
      </c>
      <c r="B2330" s="12">
        <f>INT((A2330-1)/122)+1</f>
        <v/>
      </c>
      <c r="C2330" s="13" t="n">
        <v>0.08573600000000001</v>
      </c>
      <c r="D2330" s="13" t="n">
        <v>0.190781</v>
      </c>
      <c r="E2330" s="13" t="n">
        <v>0.69018</v>
      </c>
      <c r="F2330" s="13" t="n">
        <v>0.96491</v>
      </c>
      <c r="G2330" s="13" t="n">
        <v>0.615424</v>
      </c>
      <c r="H2330" s="13" t="n">
        <v>0.557595</v>
      </c>
      <c r="I2330" s="13" t="n">
        <v>0.837299</v>
      </c>
      <c r="J2330" s="13" t="n">
        <v>0.02829</v>
      </c>
      <c r="K2330" s="13" t="n">
        <v>0.992552</v>
      </c>
      <c r="L2330" s="13" t="n">
        <v>0.88525</v>
      </c>
      <c r="M2330" s="13" t="n">
        <v>0.876728</v>
      </c>
      <c r="N2330" s="13" t="n">
        <v>0.865419</v>
      </c>
      <c r="O2330" s="9">
        <f>IF(C2330&lt;=1-Params!$B$4,0,MAX(0.1,ROUND(_xlfn.GAMMA.INV((C2330-(1-Params!$B$4))/Params!$B$4,Params!$B$5,Params!$B$6),1)))</f>
        <v/>
      </c>
      <c r="P2330" s="9">
        <f>IF(D2330&lt;=1-Params!$B$7,0,ROUND(_xlfn.GAMMA.INV((D2330-(1-Params!$B$7))/Params!$B$7,Params!$B$8,Params!$B$9),3))</f>
        <v/>
      </c>
      <c r="Q2330" s="9">
        <f>IF(E2330&lt;=1-Params!$B$4,0,MAX(0.1,ROUND(_xlfn.GAMMA.INV((E2330-(1-Params!$B$4))/Params!$B$4,Params!$B$5,Params!$B$6),1)))</f>
        <v/>
      </c>
      <c r="R2330" s="9">
        <f>IF(F2330&lt;=1-Params!$B$7,0,ROUND(_xlfn.GAMMA.INV((F2330-(1-Params!$B$7))/Params!$B$7,Params!$B$8,Params!$B$9),3))</f>
        <v/>
      </c>
      <c r="S2330" s="9">
        <f>IF(G2330&lt;=1-Params!$B$7,0,ROUND((Params!$B$10+Params!$B$11*G2330^Params!$B$12)*_xlfn.GAMMA.INV((G2330-(1-Params!$B$7))/Params!$B$7,Params!$B$8,Params!$B$9),3))</f>
        <v/>
      </c>
      <c r="T2330" s="9">
        <f>IF(H2330&lt;=1-Params!$B$4,0,MAX(0.1,ROUND((Params!$B$10+Params!$B$11*H2330^Params!$B$12)*_xlfn.GAMMA.INV((H2330-(1-Params!$B$4))/Params!$B$4,Params!$B$5,Params!$B$6),1)))</f>
        <v/>
      </c>
      <c r="U2330" s="9">
        <f>ROUND(_xlfn.NORM.INV(I2330,Params!$B$13,Params!$B$14),1)</f>
        <v/>
      </c>
      <c r="V2330" s="9">
        <f>ROUND(_xlfn.NORM.INV(J2330,Params!$B$15,Params!$B$16),2)</f>
        <v/>
      </c>
      <c r="W2330" s="9">
        <f>ROUND(_xlfn.NORM.INV(K2330,Params!$B$13,Params!$B$14),1)</f>
        <v/>
      </c>
      <c r="X2330" s="9">
        <f>ROUND(_xlfn.NORM.INV(L2330,Params!$B$15,Params!$B$16),2)</f>
        <v/>
      </c>
      <c r="Y2330" s="9">
        <f>ROUND(_xlfn.NORM.INV(M2330,Params!$B$15,Params!$B$16)+Params!$B$17+Params!$B$18*M2330,2)</f>
        <v/>
      </c>
      <c r="Z2330" s="9">
        <f>ROUND(_xlfn.NORM.INV(N2330,Params!$B$13,Params!$B$14)+Params!$B$17+Params!$B$18*N2330,1)</f>
        <v/>
      </c>
    </row>
    <row r="2331">
      <c r="A2331" s="11" t="n">
        <v>2330</v>
      </c>
      <c r="B2331" s="12">
        <f>INT((A2331-1)/122)+1</f>
        <v/>
      </c>
      <c r="C2331" s="13" t="n">
        <v>0.017226</v>
      </c>
      <c r="D2331" s="13" t="n">
        <v>0.899518</v>
      </c>
      <c r="E2331" s="13" t="n">
        <v>0.330763</v>
      </c>
      <c r="F2331" s="13" t="n">
        <v>0.620645</v>
      </c>
      <c r="G2331" s="13" t="n">
        <v>0.741604</v>
      </c>
      <c r="H2331" s="13" t="n">
        <v>0.687877</v>
      </c>
      <c r="I2331" s="13" t="n">
        <v>0.8727780000000001</v>
      </c>
      <c r="J2331" s="13" t="n">
        <v>0.11024</v>
      </c>
      <c r="K2331" s="13" t="n">
        <v>0.880895</v>
      </c>
      <c r="L2331" s="13" t="n">
        <v>0.75153</v>
      </c>
      <c r="M2331" s="13" t="n">
        <v>0.520136</v>
      </c>
      <c r="N2331" s="13" t="n">
        <v>0.558355</v>
      </c>
      <c r="O2331" s="9">
        <f>IF(C2331&lt;=1-Params!$B$4,0,MAX(0.1,ROUND(_xlfn.GAMMA.INV((C2331-(1-Params!$B$4))/Params!$B$4,Params!$B$5,Params!$B$6),1)))</f>
        <v/>
      </c>
      <c r="P2331" s="9">
        <f>IF(D2331&lt;=1-Params!$B$7,0,ROUND(_xlfn.GAMMA.INV((D2331-(1-Params!$B$7))/Params!$B$7,Params!$B$8,Params!$B$9),3))</f>
        <v/>
      </c>
      <c r="Q2331" s="9">
        <f>IF(E2331&lt;=1-Params!$B$4,0,MAX(0.1,ROUND(_xlfn.GAMMA.INV((E2331-(1-Params!$B$4))/Params!$B$4,Params!$B$5,Params!$B$6),1)))</f>
        <v/>
      </c>
      <c r="R2331" s="9">
        <f>IF(F2331&lt;=1-Params!$B$7,0,ROUND(_xlfn.GAMMA.INV((F2331-(1-Params!$B$7))/Params!$B$7,Params!$B$8,Params!$B$9),3))</f>
        <v/>
      </c>
      <c r="S2331" s="9">
        <f>IF(G2331&lt;=1-Params!$B$7,0,ROUND((Params!$B$10+Params!$B$11*G2331^Params!$B$12)*_xlfn.GAMMA.INV((G2331-(1-Params!$B$7))/Params!$B$7,Params!$B$8,Params!$B$9),3))</f>
        <v/>
      </c>
      <c r="T2331" s="9">
        <f>IF(H2331&lt;=1-Params!$B$4,0,MAX(0.1,ROUND((Params!$B$10+Params!$B$11*H2331^Params!$B$12)*_xlfn.GAMMA.INV((H2331-(1-Params!$B$4))/Params!$B$4,Params!$B$5,Params!$B$6),1)))</f>
        <v/>
      </c>
      <c r="U2331" s="9">
        <f>ROUND(_xlfn.NORM.INV(I2331,Params!$B$13,Params!$B$14),1)</f>
        <v/>
      </c>
      <c r="V2331" s="9">
        <f>ROUND(_xlfn.NORM.INV(J2331,Params!$B$15,Params!$B$16),2)</f>
        <v/>
      </c>
      <c r="W2331" s="9">
        <f>ROUND(_xlfn.NORM.INV(K2331,Params!$B$13,Params!$B$14),1)</f>
        <v/>
      </c>
      <c r="X2331" s="9">
        <f>ROUND(_xlfn.NORM.INV(L2331,Params!$B$15,Params!$B$16),2)</f>
        <v/>
      </c>
      <c r="Y2331" s="9">
        <f>ROUND(_xlfn.NORM.INV(M2331,Params!$B$15,Params!$B$16)+Params!$B$17+Params!$B$18*M2331,2)</f>
        <v/>
      </c>
      <c r="Z2331" s="9">
        <f>ROUND(_xlfn.NORM.INV(N2331,Params!$B$13,Params!$B$14)+Params!$B$17+Params!$B$18*N2331,1)</f>
        <v/>
      </c>
    </row>
    <row r="2332">
      <c r="A2332" s="11" t="n">
        <v>2331</v>
      </c>
      <c r="B2332" s="12">
        <f>INT((A2332-1)/122)+1</f>
        <v/>
      </c>
      <c r="C2332" s="13" t="n">
        <v>0.376965</v>
      </c>
      <c r="D2332" s="13" t="n">
        <v>0.130441</v>
      </c>
      <c r="E2332" s="13" t="n">
        <v>0.6459859999999999</v>
      </c>
      <c r="F2332" s="13" t="n">
        <v>0.1707</v>
      </c>
      <c r="G2332" s="13" t="n">
        <v>0.44507</v>
      </c>
      <c r="H2332" s="13" t="n">
        <v>0.8156409999999999</v>
      </c>
      <c r="I2332" s="13" t="n">
        <v>0.7962900000000001</v>
      </c>
      <c r="J2332" s="13" t="n">
        <v>0.133759</v>
      </c>
      <c r="K2332" s="13" t="n">
        <v>0.449491</v>
      </c>
      <c r="L2332" s="13" t="n">
        <v>0.778419</v>
      </c>
      <c r="M2332" s="13" t="n">
        <v>0.965067</v>
      </c>
      <c r="N2332" s="13" t="n">
        <v>0.356022</v>
      </c>
      <c r="O2332" s="9">
        <f>IF(C2332&lt;=1-Params!$B$4,0,MAX(0.1,ROUND(_xlfn.GAMMA.INV((C2332-(1-Params!$B$4))/Params!$B$4,Params!$B$5,Params!$B$6),1)))</f>
        <v/>
      </c>
      <c r="P2332" s="9">
        <f>IF(D2332&lt;=1-Params!$B$7,0,ROUND(_xlfn.GAMMA.INV((D2332-(1-Params!$B$7))/Params!$B$7,Params!$B$8,Params!$B$9),3))</f>
        <v/>
      </c>
      <c r="Q2332" s="9">
        <f>IF(E2332&lt;=1-Params!$B$4,0,MAX(0.1,ROUND(_xlfn.GAMMA.INV((E2332-(1-Params!$B$4))/Params!$B$4,Params!$B$5,Params!$B$6),1)))</f>
        <v/>
      </c>
      <c r="R2332" s="9">
        <f>IF(F2332&lt;=1-Params!$B$7,0,ROUND(_xlfn.GAMMA.INV((F2332-(1-Params!$B$7))/Params!$B$7,Params!$B$8,Params!$B$9),3))</f>
        <v/>
      </c>
      <c r="S2332" s="9">
        <f>IF(G2332&lt;=1-Params!$B$7,0,ROUND((Params!$B$10+Params!$B$11*G2332^Params!$B$12)*_xlfn.GAMMA.INV((G2332-(1-Params!$B$7))/Params!$B$7,Params!$B$8,Params!$B$9),3))</f>
        <v/>
      </c>
      <c r="T2332" s="9">
        <f>IF(H2332&lt;=1-Params!$B$4,0,MAX(0.1,ROUND((Params!$B$10+Params!$B$11*H2332^Params!$B$12)*_xlfn.GAMMA.INV((H2332-(1-Params!$B$4))/Params!$B$4,Params!$B$5,Params!$B$6),1)))</f>
        <v/>
      </c>
      <c r="U2332" s="9">
        <f>ROUND(_xlfn.NORM.INV(I2332,Params!$B$13,Params!$B$14),1)</f>
        <v/>
      </c>
      <c r="V2332" s="9">
        <f>ROUND(_xlfn.NORM.INV(J2332,Params!$B$15,Params!$B$16),2)</f>
        <v/>
      </c>
      <c r="W2332" s="9">
        <f>ROUND(_xlfn.NORM.INV(K2332,Params!$B$13,Params!$B$14),1)</f>
        <v/>
      </c>
      <c r="X2332" s="9">
        <f>ROUND(_xlfn.NORM.INV(L2332,Params!$B$15,Params!$B$16),2)</f>
        <v/>
      </c>
      <c r="Y2332" s="9">
        <f>ROUND(_xlfn.NORM.INV(M2332,Params!$B$15,Params!$B$16)+Params!$B$17+Params!$B$18*M2332,2)</f>
        <v/>
      </c>
      <c r="Z2332" s="9">
        <f>ROUND(_xlfn.NORM.INV(N2332,Params!$B$13,Params!$B$14)+Params!$B$17+Params!$B$18*N2332,1)</f>
        <v/>
      </c>
    </row>
    <row r="2333">
      <c r="A2333" s="11" t="n">
        <v>2332</v>
      </c>
      <c r="B2333" s="12">
        <f>INT((A2333-1)/122)+1</f>
        <v/>
      </c>
      <c r="C2333" s="13" t="n">
        <v>0.235256</v>
      </c>
      <c r="D2333" s="13" t="n">
        <v>0.512558</v>
      </c>
      <c r="E2333" s="13" t="n">
        <v>0.698661</v>
      </c>
      <c r="F2333" s="13" t="n">
        <v>0.151345</v>
      </c>
      <c r="G2333" s="13" t="n">
        <v>0.173171</v>
      </c>
      <c r="H2333" s="13" t="n">
        <v>0.744249</v>
      </c>
      <c r="I2333" s="13" t="n">
        <v>0.468022</v>
      </c>
      <c r="J2333" s="13" t="n">
        <v>0.582736</v>
      </c>
      <c r="K2333" s="13" t="n">
        <v>0.509435</v>
      </c>
      <c r="L2333" s="13" t="n">
        <v>0.802169</v>
      </c>
      <c r="M2333" s="13" t="n">
        <v>0.690581</v>
      </c>
      <c r="N2333" s="13" t="n">
        <v>0.320397</v>
      </c>
      <c r="O2333" s="9">
        <f>IF(C2333&lt;=1-Params!$B$4,0,MAX(0.1,ROUND(_xlfn.GAMMA.INV((C2333-(1-Params!$B$4))/Params!$B$4,Params!$B$5,Params!$B$6),1)))</f>
        <v/>
      </c>
      <c r="P2333" s="9">
        <f>IF(D2333&lt;=1-Params!$B$7,0,ROUND(_xlfn.GAMMA.INV((D2333-(1-Params!$B$7))/Params!$B$7,Params!$B$8,Params!$B$9),3))</f>
        <v/>
      </c>
      <c r="Q2333" s="9">
        <f>IF(E2333&lt;=1-Params!$B$4,0,MAX(0.1,ROUND(_xlfn.GAMMA.INV((E2333-(1-Params!$B$4))/Params!$B$4,Params!$B$5,Params!$B$6),1)))</f>
        <v/>
      </c>
      <c r="R2333" s="9">
        <f>IF(F2333&lt;=1-Params!$B$7,0,ROUND(_xlfn.GAMMA.INV((F2333-(1-Params!$B$7))/Params!$B$7,Params!$B$8,Params!$B$9),3))</f>
        <v/>
      </c>
      <c r="S2333" s="9">
        <f>IF(G2333&lt;=1-Params!$B$7,0,ROUND((Params!$B$10+Params!$B$11*G2333^Params!$B$12)*_xlfn.GAMMA.INV((G2333-(1-Params!$B$7))/Params!$B$7,Params!$B$8,Params!$B$9),3))</f>
        <v/>
      </c>
      <c r="T2333" s="9">
        <f>IF(H2333&lt;=1-Params!$B$4,0,MAX(0.1,ROUND((Params!$B$10+Params!$B$11*H2333^Params!$B$12)*_xlfn.GAMMA.INV((H2333-(1-Params!$B$4))/Params!$B$4,Params!$B$5,Params!$B$6),1)))</f>
        <v/>
      </c>
      <c r="U2333" s="9">
        <f>ROUND(_xlfn.NORM.INV(I2333,Params!$B$13,Params!$B$14),1)</f>
        <v/>
      </c>
      <c r="V2333" s="9">
        <f>ROUND(_xlfn.NORM.INV(J2333,Params!$B$15,Params!$B$16),2)</f>
        <v/>
      </c>
      <c r="W2333" s="9">
        <f>ROUND(_xlfn.NORM.INV(K2333,Params!$B$13,Params!$B$14),1)</f>
        <v/>
      </c>
      <c r="X2333" s="9">
        <f>ROUND(_xlfn.NORM.INV(L2333,Params!$B$15,Params!$B$16),2)</f>
        <v/>
      </c>
      <c r="Y2333" s="9">
        <f>ROUND(_xlfn.NORM.INV(M2333,Params!$B$15,Params!$B$16)+Params!$B$17+Params!$B$18*M2333,2)</f>
        <v/>
      </c>
      <c r="Z2333" s="9">
        <f>ROUND(_xlfn.NORM.INV(N2333,Params!$B$13,Params!$B$14)+Params!$B$17+Params!$B$18*N2333,1)</f>
        <v/>
      </c>
    </row>
    <row r="2334">
      <c r="A2334" s="11" t="n">
        <v>2333</v>
      </c>
      <c r="B2334" s="12">
        <f>INT((A2334-1)/122)+1</f>
        <v/>
      </c>
      <c r="C2334" s="13" t="n">
        <v>0.07355399999999999</v>
      </c>
      <c r="D2334" s="13" t="n">
        <v>0.308419</v>
      </c>
      <c r="E2334" s="13" t="n">
        <v>0.79257</v>
      </c>
      <c r="F2334" s="13" t="n">
        <v>0.250697</v>
      </c>
      <c r="G2334" s="13" t="n">
        <v>0.30103</v>
      </c>
      <c r="H2334" s="13" t="n">
        <v>0.766379</v>
      </c>
      <c r="I2334" s="13" t="n">
        <v>0.45506</v>
      </c>
      <c r="J2334" s="13" t="n">
        <v>0.53369</v>
      </c>
      <c r="K2334" s="13" t="n">
        <v>0.156207</v>
      </c>
      <c r="L2334" s="13" t="n">
        <v>0.487085</v>
      </c>
      <c r="M2334" s="13" t="n">
        <v>0.551644</v>
      </c>
      <c r="N2334" s="13" t="n">
        <v>0.256515</v>
      </c>
      <c r="O2334" s="9">
        <f>IF(C2334&lt;=1-Params!$B$4,0,MAX(0.1,ROUND(_xlfn.GAMMA.INV((C2334-(1-Params!$B$4))/Params!$B$4,Params!$B$5,Params!$B$6),1)))</f>
        <v/>
      </c>
      <c r="P2334" s="9">
        <f>IF(D2334&lt;=1-Params!$B$7,0,ROUND(_xlfn.GAMMA.INV((D2334-(1-Params!$B$7))/Params!$B$7,Params!$B$8,Params!$B$9),3))</f>
        <v/>
      </c>
      <c r="Q2334" s="9">
        <f>IF(E2334&lt;=1-Params!$B$4,0,MAX(0.1,ROUND(_xlfn.GAMMA.INV((E2334-(1-Params!$B$4))/Params!$B$4,Params!$B$5,Params!$B$6),1)))</f>
        <v/>
      </c>
      <c r="R2334" s="9">
        <f>IF(F2334&lt;=1-Params!$B$7,0,ROUND(_xlfn.GAMMA.INV((F2334-(1-Params!$B$7))/Params!$B$7,Params!$B$8,Params!$B$9),3))</f>
        <v/>
      </c>
      <c r="S2334" s="9">
        <f>IF(G2334&lt;=1-Params!$B$7,0,ROUND((Params!$B$10+Params!$B$11*G2334^Params!$B$12)*_xlfn.GAMMA.INV((G2334-(1-Params!$B$7))/Params!$B$7,Params!$B$8,Params!$B$9),3))</f>
        <v/>
      </c>
      <c r="T2334" s="9">
        <f>IF(H2334&lt;=1-Params!$B$4,0,MAX(0.1,ROUND((Params!$B$10+Params!$B$11*H2334^Params!$B$12)*_xlfn.GAMMA.INV((H2334-(1-Params!$B$4))/Params!$B$4,Params!$B$5,Params!$B$6),1)))</f>
        <v/>
      </c>
      <c r="U2334" s="9">
        <f>ROUND(_xlfn.NORM.INV(I2334,Params!$B$13,Params!$B$14),1)</f>
        <v/>
      </c>
      <c r="V2334" s="9">
        <f>ROUND(_xlfn.NORM.INV(J2334,Params!$B$15,Params!$B$16),2)</f>
        <v/>
      </c>
      <c r="W2334" s="9">
        <f>ROUND(_xlfn.NORM.INV(K2334,Params!$B$13,Params!$B$14),1)</f>
        <v/>
      </c>
      <c r="X2334" s="9">
        <f>ROUND(_xlfn.NORM.INV(L2334,Params!$B$15,Params!$B$16),2)</f>
        <v/>
      </c>
      <c r="Y2334" s="9">
        <f>ROUND(_xlfn.NORM.INV(M2334,Params!$B$15,Params!$B$16)+Params!$B$17+Params!$B$18*M2334,2)</f>
        <v/>
      </c>
      <c r="Z2334" s="9">
        <f>ROUND(_xlfn.NORM.INV(N2334,Params!$B$13,Params!$B$14)+Params!$B$17+Params!$B$18*N2334,1)</f>
        <v/>
      </c>
    </row>
    <row r="2335">
      <c r="A2335" s="11" t="n">
        <v>2334</v>
      </c>
      <c r="B2335" s="12">
        <f>INT((A2335-1)/122)+1</f>
        <v/>
      </c>
      <c r="C2335" s="13" t="n">
        <v>0.147838</v>
      </c>
      <c r="D2335" s="13" t="n">
        <v>0.387318</v>
      </c>
      <c r="E2335" s="13" t="n">
        <v>0.907425</v>
      </c>
      <c r="F2335" s="13" t="n">
        <v>0.669091</v>
      </c>
      <c r="G2335" s="13" t="n">
        <v>0.307465</v>
      </c>
      <c r="H2335" s="13" t="n">
        <v>0.005945</v>
      </c>
      <c r="I2335" s="13" t="n">
        <v>0.788982</v>
      </c>
      <c r="J2335" s="13" t="n">
        <v>0.43993</v>
      </c>
      <c r="K2335" s="13" t="n">
        <v>0.407236</v>
      </c>
      <c r="L2335" s="13" t="n">
        <v>0.224618</v>
      </c>
      <c r="M2335" s="13" t="n">
        <v>0.737285</v>
      </c>
      <c r="N2335" s="13" t="n">
        <v>0.397768</v>
      </c>
      <c r="O2335" s="9">
        <f>IF(C2335&lt;=1-Params!$B$4,0,MAX(0.1,ROUND(_xlfn.GAMMA.INV((C2335-(1-Params!$B$4))/Params!$B$4,Params!$B$5,Params!$B$6),1)))</f>
        <v/>
      </c>
      <c r="P2335" s="9">
        <f>IF(D2335&lt;=1-Params!$B$7,0,ROUND(_xlfn.GAMMA.INV((D2335-(1-Params!$B$7))/Params!$B$7,Params!$B$8,Params!$B$9),3))</f>
        <v/>
      </c>
      <c r="Q2335" s="9">
        <f>IF(E2335&lt;=1-Params!$B$4,0,MAX(0.1,ROUND(_xlfn.GAMMA.INV((E2335-(1-Params!$B$4))/Params!$B$4,Params!$B$5,Params!$B$6),1)))</f>
        <v/>
      </c>
      <c r="R2335" s="9">
        <f>IF(F2335&lt;=1-Params!$B$7,0,ROUND(_xlfn.GAMMA.INV((F2335-(1-Params!$B$7))/Params!$B$7,Params!$B$8,Params!$B$9),3))</f>
        <v/>
      </c>
      <c r="S2335" s="9">
        <f>IF(G2335&lt;=1-Params!$B$7,0,ROUND((Params!$B$10+Params!$B$11*G2335^Params!$B$12)*_xlfn.GAMMA.INV((G2335-(1-Params!$B$7))/Params!$B$7,Params!$B$8,Params!$B$9),3))</f>
        <v/>
      </c>
      <c r="T2335" s="9">
        <f>IF(H2335&lt;=1-Params!$B$4,0,MAX(0.1,ROUND((Params!$B$10+Params!$B$11*H2335^Params!$B$12)*_xlfn.GAMMA.INV((H2335-(1-Params!$B$4))/Params!$B$4,Params!$B$5,Params!$B$6),1)))</f>
        <v/>
      </c>
      <c r="U2335" s="9">
        <f>ROUND(_xlfn.NORM.INV(I2335,Params!$B$13,Params!$B$14),1)</f>
        <v/>
      </c>
      <c r="V2335" s="9">
        <f>ROUND(_xlfn.NORM.INV(J2335,Params!$B$15,Params!$B$16),2)</f>
        <v/>
      </c>
      <c r="W2335" s="9">
        <f>ROUND(_xlfn.NORM.INV(K2335,Params!$B$13,Params!$B$14),1)</f>
        <v/>
      </c>
      <c r="X2335" s="9">
        <f>ROUND(_xlfn.NORM.INV(L2335,Params!$B$15,Params!$B$16),2)</f>
        <v/>
      </c>
      <c r="Y2335" s="9">
        <f>ROUND(_xlfn.NORM.INV(M2335,Params!$B$15,Params!$B$16)+Params!$B$17+Params!$B$18*M2335,2)</f>
        <v/>
      </c>
      <c r="Z2335" s="9">
        <f>ROUND(_xlfn.NORM.INV(N2335,Params!$B$13,Params!$B$14)+Params!$B$17+Params!$B$18*N2335,1)</f>
        <v/>
      </c>
    </row>
    <row r="2336">
      <c r="A2336" s="11" t="n">
        <v>2335</v>
      </c>
      <c r="B2336" s="12">
        <f>INT((A2336-1)/122)+1</f>
        <v/>
      </c>
      <c r="C2336" s="13" t="n">
        <v>0.344635</v>
      </c>
      <c r="D2336" s="13" t="n">
        <v>0.873675</v>
      </c>
      <c r="E2336" s="13" t="n">
        <v>0.040089</v>
      </c>
      <c r="F2336" s="13" t="n">
        <v>0.170581</v>
      </c>
      <c r="G2336" s="13" t="n">
        <v>0.106267</v>
      </c>
      <c r="H2336" s="13" t="n">
        <v>0.8081120000000001</v>
      </c>
      <c r="I2336" s="13" t="n">
        <v>0.524145</v>
      </c>
      <c r="J2336" s="13" t="n">
        <v>0.536013</v>
      </c>
      <c r="K2336" s="13" t="n">
        <v>0.04581</v>
      </c>
      <c r="L2336" s="13" t="n">
        <v>0.039677</v>
      </c>
      <c r="M2336" s="13" t="n">
        <v>0.82014</v>
      </c>
      <c r="N2336" s="13" t="n">
        <v>0.607503</v>
      </c>
      <c r="O2336" s="9">
        <f>IF(C2336&lt;=1-Params!$B$4,0,MAX(0.1,ROUND(_xlfn.GAMMA.INV((C2336-(1-Params!$B$4))/Params!$B$4,Params!$B$5,Params!$B$6),1)))</f>
        <v/>
      </c>
      <c r="P2336" s="9">
        <f>IF(D2336&lt;=1-Params!$B$7,0,ROUND(_xlfn.GAMMA.INV((D2336-(1-Params!$B$7))/Params!$B$7,Params!$B$8,Params!$B$9),3))</f>
        <v/>
      </c>
      <c r="Q2336" s="9">
        <f>IF(E2336&lt;=1-Params!$B$4,0,MAX(0.1,ROUND(_xlfn.GAMMA.INV((E2336-(1-Params!$B$4))/Params!$B$4,Params!$B$5,Params!$B$6),1)))</f>
        <v/>
      </c>
      <c r="R2336" s="9">
        <f>IF(F2336&lt;=1-Params!$B$7,0,ROUND(_xlfn.GAMMA.INV((F2336-(1-Params!$B$7))/Params!$B$7,Params!$B$8,Params!$B$9),3))</f>
        <v/>
      </c>
      <c r="S2336" s="9">
        <f>IF(G2336&lt;=1-Params!$B$7,0,ROUND((Params!$B$10+Params!$B$11*G2336^Params!$B$12)*_xlfn.GAMMA.INV((G2336-(1-Params!$B$7))/Params!$B$7,Params!$B$8,Params!$B$9),3))</f>
        <v/>
      </c>
      <c r="T2336" s="9">
        <f>IF(H2336&lt;=1-Params!$B$4,0,MAX(0.1,ROUND((Params!$B$10+Params!$B$11*H2336^Params!$B$12)*_xlfn.GAMMA.INV((H2336-(1-Params!$B$4))/Params!$B$4,Params!$B$5,Params!$B$6),1)))</f>
        <v/>
      </c>
      <c r="U2336" s="9">
        <f>ROUND(_xlfn.NORM.INV(I2336,Params!$B$13,Params!$B$14),1)</f>
        <v/>
      </c>
      <c r="V2336" s="9">
        <f>ROUND(_xlfn.NORM.INV(J2336,Params!$B$15,Params!$B$16),2)</f>
        <v/>
      </c>
      <c r="W2336" s="9">
        <f>ROUND(_xlfn.NORM.INV(K2336,Params!$B$13,Params!$B$14),1)</f>
        <v/>
      </c>
      <c r="X2336" s="9">
        <f>ROUND(_xlfn.NORM.INV(L2336,Params!$B$15,Params!$B$16),2)</f>
        <v/>
      </c>
      <c r="Y2336" s="9">
        <f>ROUND(_xlfn.NORM.INV(M2336,Params!$B$15,Params!$B$16)+Params!$B$17+Params!$B$18*M2336,2)</f>
        <v/>
      </c>
      <c r="Z2336" s="9">
        <f>ROUND(_xlfn.NORM.INV(N2336,Params!$B$13,Params!$B$14)+Params!$B$17+Params!$B$18*N2336,1)</f>
        <v/>
      </c>
    </row>
    <row r="2337">
      <c r="A2337" s="11" t="n">
        <v>2336</v>
      </c>
      <c r="B2337" s="12">
        <f>INT((A2337-1)/122)+1</f>
        <v/>
      </c>
      <c r="C2337" s="13" t="n">
        <v>0.74696</v>
      </c>
      <c r="D2337" s="13" t="n">
        <v>0.65676</v>
      </c>
      <c r="E2337" s="13" t="n">
        <v>0.143137</v>
      </c>
      <c r="F2337" s="13" t="n">
        <v>0.425251</v>
      </c>
      <c r="G2337" s="13" t="n">
        <v>0.1296</v>
      </c>
      <c r="H2337" s="13" t="n">
        <v>0.34362</v>
      </c>
      <c r="I2337" s="13" t="n">
        <v>0.678043</v>
      </c>
      <c r="J2337" s="13" t="n">
        <v>0.653841</v>
      </c>
      <c r="K2337" s="13" t="n">
        <v>0.295256</v>
      </c>
      <c r="L2337" s="13" t="n">
        <v>0.011058</v>
      </c>
      <c r="M2337" s="13" t="n">
        <v>0.733795</v>
      </c>
      <c r="N2337" s="13" t="n">
        <v>0.688252</v>
      </c>
      <c r="O2337" s="9">
        <f>IF(C2337&lt;=1-Params!$B$4,0,MAX(0.1,ROUND(_xlfn.GAMMA.INV((C2337-(1-Params!$B$4))/Params!$B$4,Params!$B$5,Params!$B$6),1)))</f>
        <v/>
      </c>
      <c r="P2337" s="9">
        <f>IF(D2337&lt;=1-Params!$B$7,0,ROUND(_xlfn.GAMMA.INV((D2337-(1-Params!$B$7))/Params!$B$7,Params!$B$8,Params!$B$9),3))</f>
        <v/>
      </c>
      <c r="Q2337" s="9">
        <f>IF(E2337&lt;=1-Params!$B$4,0,MAX(0.1,ROUND(_xlfn.GAMMA.INV((E2337-(1-Params!$B$4))/Params!$B$4,Params!$B$5,Params!$B$6),1)))</f>
        <v/>
      </c>
      <c r="R2337" s="9">
        <f>IF(F2337&lt;=1-Params!$B$7,0,ROUND(_xlfn.GAMMA.INV((F2337-(1-Params!$B$7))/Params!$B$7,Params!$B$8,Params!$B$9),3))</f>
        <v/>
      </c>
      <c r="S2337" s="9">
        <f>IF(G2337&lt;=1-Params!$B$7,0,ROUND((Params!$B$10+Params!$B$11*G2337^Params!$B$12)*_xlfn.GAMMA.INV((G2337-(1-Params!$B$7))/Params!$B$7,Params!$B$8,Params!$B$9),3))</f>
        <v/>
      </c>
      <c r="T2337" s="9">
        <f>IF(H2337&lt;=1-Params!$B$4,0,MAX(0.1,ROUND((Params!$B$10+Params!$B$11*H2337^Params!$B$12)*_xlfn.GAMMA.INV((H2337-(1-Params!$B$4))/Params!$B$4,Params!$B$5,Params!$B$6),1)))</f>
        <v/>
      </c>
      <c r="U2337" s="9">
        <f>ROUND(_xlfn.NORM.INV(I2337,Params!$B$13,Params!$B$14),1)</f>
        <v/>
      </c>
      <c r="V2337" s="9">
        <f>ROUND(_xlfn.NORM.INV(J2337,Params!$B$15,Params!$B$16),2)</f>
        <v/>
      </c>
      <c r="W2337" s="9">
        <f>ROUND(_xlfn.NORM.INV(K2337,Params!$B$13,Params!$B$14),1)</f>
        <v/>
      </c>
      <c r="X2337" s="9">
        <f>ROUND(_xlfn.NORM.INV(L2337,Params!$B$15,Params!$B$16),2)</f>
        <v/>
      </c>
      <c r="Y2337" s="9">
        <f>ROUND(_xlfn.NORM.INV(M2337,Params!$B$15,Params!$B$16)+Params!$B$17+Params!$B$18*M2337,2)</f>
        <v/>
      </c>
      <c r="Z2337" s="9">
        <f>ROUND(_xlfn.NORM.INV(N2337,Params!$B$13,Params!$B$14)+Params!$B$17+Params!$B$18*N2337,1)</f>
        <v/>
      </c>
    </row>
    <row r="2338">
      <c r="A2338" s="11" t="n">
        <v>2337</v>
      </c>
      <c r="B2338" s="12">
        <f>INT((A2338-1)/122)+1</f>
        <v/>
      </c>
      <c r="C2338" s="13" t="n">
        <v>0.990376</v>
      </c>
      <c r="D2338" s="13" t="n">
        <v>0.06866999999999999</v>
      </c>
      <c r="E2338" s="13" t="n">
        <v>0.146061</v>
      </c>
      <c r="F2338" s="13" t="n">
        <v>0.702176</v>
      </c>
      <c r="G2338" s="13" t="n">
        <v>0.483572</v>
      </c>
      <c r="H2338" s="13" t="n">
        <v>0.379204</v>
      </c>
      <c r="I2338" s="13" t="n">
        <v>0.502192</v>
      </c>
      <c r="J2338" s="13" t="n">
        <v>0.613057</v>
      </c>
      <c r="K2338" s="13" t="n">
        <v>0.067094</v>
      </c>
      <c r="L2338" s="13" t="n">
        <v>0.131357</v>
      </c>
      <c r="M2338" s="13" t="n">
        <v>0.389309</v>
      </c>
      <c r="N2338" s="13" t="n">
        <v>0.8801099999999999</v>
      </c>
      <c r="O2338" s="9">
        <f>IF(C2338&lt;=1-Params!$B$4,0,MAX(0.1,ROUND(_xlfn.GAMMA.INV((C2338-(1-Params!$B$4))/Params!$B$4,Params!$B$5,Params!$B$6),1)))</f>
        <v/>
      </c>
      <c r="P2338" s="9">
        <f>IF(D2338&lt;=1-Params!$B$7,0,ROUND(_xlfn.GAMMA.INV((D2338-(1-Params!$B$7))/Params!$B$7,Params!$B$8,Params!$B$9),3))</f>
        <v/>
      </c>
      <c r="Q2338" s="9">
        <f>IF(E2338&lt;=1-Params!$B$4,0,MAX(0.1,ROUND(_xlfn.GAMMA.INV((E2338-(1-Params!$B$4))/Params!$B$4,Params!$B$5,Params!$B$6),1)))</f>
        <v/>
      </c>
      <c r="R2338" s="9">
        <f>IF(F2338&lt;=1-Params!$B$7,0,ROUND(_xlfn.GAMMA.INV((F2338-(1-Params!$B$7))/Params!$B$7,Params!$B$8,Params!$B$9),3))</f>
        <v/>
      </c>
      <c r="S2338" s="9">
        <f>IF(G2338&lt;=1-Params!$B$7,0,ROUND((Params!$B$10+Params!$B$11*G2338^Params!$B$12)*_xlfn.GAMMA.INV((G2338-(1-Params!$B$7))/Params!$B$7,Params!$B$8,Params!$B$9),3))</f>
        <v/>
      </c>
      <c r="T2338" s="9">
        <f>IF(H2338&lt;=1-Params!$B$4,0,MAX(0.1,ROUND((Params!$B$10+Params!$B$11*H2338^Params!$B$12)*_xlfn.GAMMA.INV((H2338-(1-Params!$B$4))/Params!$B$4,Params!$B$5,Params!$B$6),1)))</f>
        <v/>
      </c>
      <c r="U2338" s="9">
        <f>ROUND(_xlfn.NORM.INV(I2338,Params!$B$13,Params!$B$14),1)</f>
        <v/>
      </c>
      <c r="V2338" s="9">
        <f>ROUND(_xlfn.NORM.INV(J2338,Params!$B$15,Params!$B$16),2)</f>
        <v/>
      </c>
      <c r="W2338" s="9">
        <f>ROUND(_xlfn.NORM.INV(K2338,Params!$B$13,Params!$B$14),1)</f>
        <v/>
      </c>
      <c r="X2338" s="9">
        <f>ROUND(_xlfn.NORM.INV(L2338,Params!$B$15,Params!$B$16),2)</f>
        <v/>
      </c>
      <c r="Y2338" s="9">
        <f>ROUND(_xlfn.NORM.INV(M2338,Params!$B$15,Params!$B$16)+Params!$B$17+Params!$B$18*M2338,2)</f>
        <v/>
      </c>
      <c r="Z2338" s="9">
        <f>ROUND(_xlfn.NORM.INV(N2338,Params!$B$13,Params!$B$14)+Params!$B$17+Params!$B$18*N2338,1)</f>
        <v/>
      </c>
    </row>
    <row r="2339">
      <c r="A2339" s="11" t="n">
        <v>2338</v>
      </c>
      <c r="B2339" s="12">
        <f>INT((A2339-1)/122)+1</f>
        <v/>
      </c>
      <c r="C2339" s="13" t="n">
        <v>0.834282</v>
      </c>
      <c r="D2339" s="13" t="n">
        <v>0.332681</v>
      </c>
      <c r="E2339" s="13" t="n">
        <v>0.22606</v>
      </c>
      <c r="F2339" s="13" t="n">
        <v>0.137032</v>
      </c>
      <c r="G2339" s="13" t="n">
        <v>0.178498</v>
      </c>
      <c r="H2339" s="13" t="n">
        <v>0.477813</v>
      </c>
      <c r="I2339" s="13" t="n">
        <v>0.396197</v>
      </c>
      <c r="J2339" s="13" t="n">
        <v>0.855674</v>
      </c>
      <c r="K2339" s="13" t="n">
        <v>0.293036</v>
      </c>
      <c r="L2339" s="13" t="n">
        <v>0.203416</v>
      </c>
      <c r="M2339" s="13" t="n">
        <v>0.641173</v>
      </c>
      <c r="N2339" s="13" t="n">
        <v>0.5847020000000001</v>
      </c>
      <c r="O2339" s="9">
        <f>IF(C2339&lt;=1-Params!$B$4,0,MAX(0.1,ROUND(_xlfn.GAMMA.INV((C2339-(1-Params!$B$4))/Params!$B$4,Params!$B$5,Params!$B$6),1)))</f>
        <v/>
      </c>
      <c r="P2339" s="9">
        <f>IF(D2339&lt;=1-Params!$B$7,0,ROUND(_xlfn.GAMMA.INV((D2339-(1-Params!$B$7))/Params!$B$7,Params!$B$8,Params!$B$9),3))</f>
        <v/>
      </c>
      <c r="Q2339" s="9">
        <f>IF(E2339&lt;=1-Params!$B$4,0,MAX(0.1,ROUND(_xlfn.GAMMA.INV((E2339-(1-Params!$B$4))/Params!$B$4,Params!$B$5,Params!$B$6),1)))</f>
        <v/>
      </c>
      <c r="R2339" s="9">
        <f>IF(F2339&lt;=1-Params!$B$7,0,ROUND(_xlfn.GAMMA.INV((F2339-(1-Params!$B$7))/Params!$B$7,Params!$B$8,Params!$B$9),3))</f>
        <v/>
      </c>
      <c r="S2339" s="9">
        <f>IF(G2339&lt;=1-Params!$B$7,0,ROUND((Params!$B$10+Params!$B$11*G2339^Params!$B$12)*_xlfn.GAMMA.INV((G2339-(1-Params!$B$7))/Params!$B$7,Params!$B$8,Params!$B$9),3))</f>
        <v/>
      </c>
      <c r="T2339" s="9">
        <f>IF(H2339&lt;=1-Params!$B$4,0,MAX(0.1,ROUND((Params!$B$10+Params!$B$11*H2339^Params!$B$12)*_xlfn.GAMMA.INV((H2339-(1-Params!$B$4))/Params!$B$4,Params!$B$5,Params!$B$6),1)))</f>
        <v/>
      </c>
      <c r="U2339" s="9">
        <f>ROUND(_xlfn.NORM.INV(I2339,Params!$B$13,Params!$B$14),1)</f>
        <v/>
      </c>
      <c r="V2339" s="9">
        <f>ROUND(_xlfn.NORM.INV(J2339,Params!$B$15,Params!$B$16),2)</f>
        <v/>
      </c>
      <c r="W2339" s="9">
        <f>ROUND(_xlfn.NORM.INV(K2339,Params!$B$13,Params!$B$14),1)</f>
        <v/>
      </c>
      <c r="X2339" s="9">
        <f>ROUND(_xlfn.NORM.INV(L2339,Params!$B$15,Params!$B$16),2)</f>
        <v/>
      </c>
      <c r="Y2339" s="9">
        <f>ROUND(_xlfn.NORM.INV(M2339,Params!$B$15,Params!$B$16)+Params!$B$17+Params!$B$18*M2339,2)</f>
        <v/>
      </c>
      <c r="Z2339" s="9">
        <f>ROUND(_xlfn.NORM.INV(N2339,Params!$B$13,Params!$B$14)+Params!$B$17+Params!$B$18*N2339,1)</f>
        <v/>
      </c>
    </row>
    <row r="2340">
      <c r="A2340" s="11" t="n">
        <v>2339</v>
      </c>
      <c r="B2340" s="12">
        <f>INT((A2340-1)/122)+1</f>
        <v/>
      </c>
      <c r="C2340" s="13" t="n">
        <v>0.025934</v>
      </c>
      <c r="D2340" s="13" t="n">
        <v>0.699255</v>
      </c>
      <c r="E2340" s="13" t="n">
        <v>0.133862</v>
      </c>
      <c r="F2340" s="13" t="n">
        <v>0.951257</v>
      </c>
      <c r="G2340" s="13" t="n">
        <v>0.407444</v>
      </c>
      <c r="H2340" s="13" t="n">
        <v>0.979675</v>
      </c>
      <c r="I2340" s="13" t="n">
        <v>0.663044</v>
      </c>
      <c r="J2340" s="13" t="n">
        <v>0.942121</v>
      </c>
      <c r="K2340" s="13" t="n">
        <v>0.765854</v>
      </c>
      <c r="L2340" s="13" t="n">
        <v>0.06676</v>
      </c>
      <c r="M2340" s="13" t="n">
        <v>0.96396</v>
      </c>
      <c r="N2340" s="13" t="n">
        <v>0.873076</v>
      </c>
      <c r="O2340" s="9">
        <f>IF(C2340&lt;=1-Params!$B$4,0,MAX(0.1,ROUND(_xlfn.GAMMA.INV((C2340-(1-Params!$B$4))/Params!$B$4,Params!$B$5,Params!$B$6),1)))</f>
        <v/>
      </c>
      <c r="P2340" s="9">
        <f>IF(D2340&lt;=1-Params!$B$7,0,ROUND(_xlfn.GAMMA.INV((D2340-(1-Params!$B$7))/Params!$B$7,Params!$B$8,Params!$B$9),3))</f>
        <v/>
      </c>
      <c r="Q2340" s="9">
        <f>IF(E2340&lt;=1-Params!$B$4,0,MAX(0.1,ROUND(_xlfn.GAMMA.INV((E2340-(1-Params!$B$4))/Params!$B$4,Params!$B$5,Params!$B$6),1)))</f>
        <v/>
      </c>
      <c r="R2340" s="9">
        <f>IF(F2340&lt;=1-Params!$B$7,0,ROUND(_xlfn.GAMMA.INV((F2340-(1-Params!$B$7))/Params!$B$7,Params!$B$8,Params!$B$9),3))</f>
        <v/>
      </c>
      <c r="S2340" s="9">
        <f>IF(G2340&lt;=1-Params!$B$7,0,ROUND((Params!$B$10+Params!$B$11*G2340^Params!$B$12)*_xlfn.GAMMA.INV((G2340-(1-Params!$B$7))/Params!$B$7,Params!$B$8,Params!$B$9),3))</f>
        <v/>
      </c>
      <c r="T2340" s="9">
        <f>IF(H2340&lt;=1-Params!$B$4,0,MAX(0.1,ROUND((Params!$B$10+Params!$B$11*H2340^Params!$B$12)*_xlfn.GAMMA.INV((H2340-(1-Params!$B$4))/Params!$B$4,Params!$B$5,Params!$B$6),1)))</f>
        <v/>
      </c>
      <c r="U2340" s="9">
        <f>ROUND(_xlfn.NORM.INV(I2340,Params!$B$13,Params!$B$14),1)</f>
        <v/>
      </c>
      <c r="V2340" s="9">
        <f>ROUND(_xlfn.NORM.INV(J2340,Params!$B$15,Params!$B$16),2)</f>
        <v/>
      </c>
      <c r="W2340" s="9">
        <f>ROUND(_xlfn.NORM.INV(K2340,Params!$B$13,Params!$B$14),1)</f>
        <v/>
      </c>
      <c r="X2340" s="9">
        <f>ROUND(_xlfn.NORM.INV(L2340,Params!$B$15,Params!$B$16),2)</f>
        <v/>
      </c>
      <c r="Y2340" s="9">
        <f>ROUND(_xlfn.NORM.INV(M2340,Params!$B$15,Params!$B$16)+Params!$B$17+Params!$B$18*M2340,2)</f>
        <v/>
      </c>
      <c r="Z2340" s="9">
        <f>ROUND(_xlfn.NORM.INV(N2340,Params!$B$13,Params!$B$14)+Params!$B$17+Params!$B$18*N2340,1)</f>
        <v/>
      </c>
    </row>
    <row r="2341">
      <c r="A2341" s="11" t="n">
        <v>2340</v>
      </c>
      <c r="B2341" s="12">
        <f>INT((A2341-1)/122)+1</f>
        <v/>
      </c>
      <c r="C2341" s="13" t="n">
        <v>0.038429</v>
      </c>
      <c r="D2341" s="13" t="n">
        <v>0.158698</v>
      </c>
      <c r="E2341" s="13" t="n">
        <v>0.240031</v>
      </c>
      <c r="F2341" s="13" t="n">
        <v>0.919427</v>
      </c>
      <c r="G2341" s="13" t="n">
        <v>0.504206</v>
      </c>
      <c r="H2341" s="13" t="n">
        <v>0.99842</v>
      </c>
      <c r="I2341" s="13" t="n">
        <v>0.754905</v>
      </c>
      <c r="J2341" s="13" t="n">
        <v>0.940463</v>
      </c>
      <c r="K2341" s="13" t="n">
        <v>0.557481</v>
      </c>
      <c r="L2341" s="13" t="n">
        <v>0.310647</v>
      </c>
      <c r="M2341" s="13" t="n">
        <v>0.893764</v>
      </c>
      <c r="N2341" s="13" t="n">
        <v>0.673972</v>
      </c>
      <c r="O2341" s="9">
        <f>IF(C2341&lt;=1-Params!$B$4,0,MAX(0.1,ROUND(_xlfn.GAMMA.INV((C2341-(1-Params!$B$4))/Params!$B$4,Params!$B$5,Params!$B$6),1)))</f>
        <v/>
      </c>
      <c r="P2341" s="9">
        <f>IF(D2341&lt;=1-Params!$B$7,0,ROUND(_xlfn.GAMMA.INV((D2341-(1-Params!$B$7))/Params!$B$7,Params!$B$8,Params!$B$9),3))</f>
        <v/>
      </c>
      <c r="Q2341" s="9">
        <f>IF(E2341&lt;=1-Params!$B$4,0,MAX(0.1,ROUND(_xlfn.GAMMA.INV((E2341-(1-Params!$B$4))/Params!$B$4,Params!$B$5,Params!$B$6),1)))</f>
        <v/>
      </c>
      <c r="R2341" s="9">
        <f>IF(F2341&lt;=1-Params!$B$7,0,ROUND(_xlfn.GAMMA.INV((F2341-(1-Params!$B$7))/Params!$B$7,Params!$B$8,Params!$B$9),3))</f>
        <v/>
      </c>
      <c r="S2341" s="9">
        <f>IF(G2341&lt;=1-Params!$B$7,0,ROUND((Params!$B$10+Params!$B$11*G2341^Params!$B$12)*_xlfn.GAMMA.INV((G2341-(1-Params!$B$7))/Params!$B$7,Params!$B$8,Params!$B$9),3))</f>
        <v/>
      </c>
      <c r="T2341" s="9">
        <f>IF(H2341&lt;=1-Params!$B$4,0,MAX(0.1,ROUND((Params!$B$10+Params!$B$11*H2341^Params!$B$12)*_xlfn.GAMMA.INV((H2341-(1-Params!$B$4))/Params!$B$4,Params!$B$5,Params!$B$6),1)))</f>
        <v/>
      </c>
      <c r="U2341" s="9">
        <f>ROUND(_xlfn.NORM.INV(I2341,Params!$B$13,Params!$B$14),1)</f>
        <v/>
      </c>
      <c r="V2341" s="9">
        <f>ROUND(_xlfn.NORM.INV(J2341,Params!$B$15,Params!$B$16),2)</f>
        <v/>
      </c>
      <c r="W2341" s="9">
        <f>ROUND(_xlfn.NORM.INV(K2341,Params!$B$13,Params!$B$14),1)</f>
        <v/>
      </c>
      <c r="X2341" s="9">
        <f>ROUND(_xlfn.NORM.INV(L2341,Params!$B$15,Params!$B$16),2)</f>
        <v/>
      </c>
      <c r="Y2341" s="9">
        <f>ROUND(_xlfn.NORM.INV(M2341,Params!$B$15,Params!$B$16)+Params!$B$17+Params!$B$18*M2341,2)</f>
        <v/>
      </c>
      <c r="Z2341" s="9">
        <f>ROUND(_xlfn.NORM.INV(N2341,Params!$B$13,Params!$B$14)+Params!$B$17+Params!$B$18*N2341,1)</f>
        <v/>
      </c>
    </row>
    <row r="2342">
      <c r="A2342" s="11" t="n">
        <v>2341</v>
      </c>
      <c r="B2342" s="12">
        <f>INT((A2342-1)/122)+1</f>
        <v/>
      </c>
      <c r="C2342" s="13" t="n">
        <v>0.643004</v>
      </c>
      <c r="D2342" s="13" t="n">
        <v>0.642944</v>
      </c>
      <c r="E2342" s="13" t="n">
        <v>0.23652</v>
      </c>
      <c r="F2342" s="13" t="n">
        <v>0.836374</v>
      </c>
      <c r="G2342" s="13" t="n">
        <v>0.097527</v>
      </c>
      <c r="H2342" s="13" t="n">
        <v>0.891342</v>
      </c>
      <c r="I2342" s="13" t="n">
        <v>0.207707</v>
      </c>
      <c r="J2342" s="13" t="n">
        <v>0.832003</v>
      </c>
      <c r="K2342" s="13" t="n">
        <v>0.658894</v>
      </c>
      <c r="L2342" s="13" t="n">
        <v>0.215332</v>
      </c>
      <c r="M2342" s="13" t="n">
        <v>0.820214</v>
      </c>
      <c r="N2342" s="13" t="n">
        <v>0.507588</v>
      </c>
      <c r="O2342" s="9">
        <f>IF(C2342&lt;=1-Params!$B$4,0,MAX(0.1,ROUND(_xlfn.GAMMA.INV((C2342-(1-Params!$B$4))/Params!$B$4,Params!$B$5,Params!$B$6),1)))</f>
        <v/>
      </c>
      <c r="P2342" s="9">
        <f>IF(D2342&lt;=1-Params!$B$7,0,ROUND(_xlfn.GAMMA.INV((D2342-(1-Params!$B$7))/Params!$B$7,Params!$B$8,Params!$B$9),3))</f>
        <v/>
      </c>
      <c r="Q2342" s="9">
        <f>IF(E2342&lt;=1-Params!$B$4,0,MAX(0.1,ROUND(_xlfn.GAMMA.INV((E2342-(1-Params!$B$4))/Params!$B$4,Params!$B$5,Params!$B$6),1)))</f>
        <v/>
      </c>
      <c r="R2342" s="9">
        <f>IF(F2342&lt;=1-Params!$B$7,0,ROUND(_xlfn.GAMMA.INV((F2342-(1-Params!$B$7))/Params!$B$7,Params!$B$8,Params!$B$9),3))</f>
        <v/>
      </c>
      <c r="S2342" s="9">
        <f>IF(G2342&lt;=1-Params!$B$7,0,ROUND((Params!$B$10+Params!$B$11*G2342^Params!$B$12)*_xlfn.GAMMA.INV((G2342-(1-Params!$B$7))/Params!$B$7,Params!$B$8,Params!$B$9),3))</f>
        <v/>
      </c>
      <c r="T2342" s="9">
        <f>IF(H2342&lt;=1-Params!$B$4,0,MAX(0.1,ROUND((Params!$B$10+Params!$B$11*H2342^Params!$B$12)*_xlfn.GAMMA.INV((H2342-(1-Params!$B$4))/Params!$B$4,Params!$B$5,Params!$B$6),1)))</f>
        <v/>
      </c>
      <c r="U2342" s="9">
        <f>ROUND(_xlfn.NORM.INV(I2342,Params!$B$13,Params!$B$14),1)</f>
        <v/>
      </c>
      <c r="V2342" s="9">
        <f>ROUND(_xlfn.NORM.INV(J2342,Params!$B$15,Params!$B$16),2)</f>
        <v/>
      </c>
      <c r="W2342" s="9">
        <f>ROUND(_xlfn.NORM.INV(K2342,Params!$B$13,Params!$B$14),1)</f>
        <v/>
      </c>
      <c r="X2342" s="9">
        <f>ROUND(_xlfn.NORM.INV(L2342,Params!$B$15,Params!$B$16),2)</f>
        <v/>
      </c>
      <c r="Y2342" s="9">
        <f>ROUND(_xlfn.NORM.INV(M2342,Params!$B$15,Params!$B$16)+Params!$B$17+Params!$B$18*M2342,2)</f>
        <v/>
      </c>
      <c r="Z2342" s="9">
        <f>ROUND(_xlfn.NORM.INV(N2342,Params!$B$13,Params!$B$14)+Params!$B$17+Params!$B$18*N2342,1)</f>
        <v/>
      </c>
    </row>
    <row r="2343">
      <c r="A2343" s="11" t="n">
        <v>2342</v>
      </c>
      <c r="B2343" s="12">
        <f>INT((A2343-1)/122)+1</f>
        <v/>
      </c>
      <c r="C2343" s="13" t="n">
        <v>0.320424</v>
      </c>
      <c r="D2343" s="13" t="n">
        <v>0.774484</v>
      </c>
      <c r="E2343" s="13" t="n">
        <v>0.289546</v>
      </c>
      <c r="F2343" s="13" t="n">
        <v>0.583301</v>
      </c>
      <c r="G2343" s="13" t="n">
        <v>0.13312</v>
      </c>
      <c r="H2343" s="13" t="n">
        <v>0.07405</v>
      </c>
      <c r="I2343" s="13" t="n">
        <v>0.264874</v>
      </c>
      <c r="J2343" s="13" t="n">
        <v>0.672645</v>
      </c>
      <c r="K2343" s="13" t="n">
        <v>0.307371</v>
      </c>
      <c r="L2343" s="13" t="n">
        <v>0.502387</v>
      </c>
      <c r="M2343" s="13" t="n">
        <v>0.621431</v>
      </c>
      <c r="N2343" s="13" t="n">
        <v>0.827253</v>
      </c>
      <c r="O2343" s="9">
        <f>IF(C2343&lt;=1-Params!$B$4,0,MAX(0.1,ROUND(_xlfn.GAMMA.INV((C2343-(1-Params!$B$4))/Params!$B$4,Params!$B$5,Params!$B$6),1)))</f>
        <v/>
      </c>
      <c r="P2343" s="9">
        <f>IF(D2343&lt;=1-Params!$B$7,0,ROUND(_xlfn.GAMMA.INV((D2343-(1-Params!$B$7))/Params!$B$7,Params!$B$8,Params!$B$9),3))</f>
        <v/>
      </c>
      <c r="Q2343" s="9">
        <f>IF(E2343&lt;=1-Params!$B$4,0,MAX(0.1,ROUND(_xlfn.GAMMA.INV((E2343-(1-Params!$B$4))/Params!$B$4,Params!$B$5,Params!$B$6),1)))</f>
        <v/>
      </c>
      <c r="R2343" s="9">
        <f>IF(F2343&lt;=1-Params!$B$7,0,ROUND(_xlfn.GAMMA.INV((F2343-(1-Params!$B$7))/Params!$B$7,Params!$B$8,Params!$B$9),3))</f>
        <v/>
      </c>
      <c r="S2343" s="9">
        <f>IF(G2343&lt;=1-Params!$B$7,0,ROUND((Params!$B$10+Params!$B$11*G2343^Params!$B$12)*_xlfn.GAMMA.INV((G2343-(1-Params!$B$7))/Params!$B$7,Params!$B$8,Params!$B$9),3))</f>
        <v/>
      </c>
      <c r="T2343" s="9">
        <f>IF(H2343&lt;=1-Params!$B$4,0,MAX(0.1,ROUND((Params!$B$10+Params!$B$11*H2343^Params!$B$12)*_xlfn.GAMMA.INV((H2343-(1-Params!$B$4))/Params!$B$4,Params!$B$5,Params!$B$6),1)))</f>
        <v/>
      </c>
      <c r="U2343" s="9">
        <f>ROUND(_xlfn.NORM.INV(I2343,Params!$B$13,Params!$B$14),1)</f>
        <v/>
      </c>
      <c r="V2343" s="9">
        <f>ROUND(_xlfn.NORM.INV(J2343,Params!$B$15,Params!$B$16),2)</f>
        <v/>
      </c>
      <c r="W2343" s="9">
        <f>ROUND(_xlfn.NORM.INV(K2343,Params!$B$13,Params!$B$14),1)</f>
        <v/>
      </c>
      <c r="X2343" s="9">
        <f>ROUND(_xlfn.NORM.INV(L2343,Params!$B$15,Params!$B$16),2)</f>
        <v/>
      </c>
      <c r="Y2343" s="9">
        <f>ROUND(_xlfn.NORM.INV(M2343,Params!$B$15,Params!$B$16)+Params!$B$17+Params!$B$18*M2343,2)</f>
        <v/>
      </c>
      <c r="Z2343" s="9">
        <f>ROUND(_xlfn.NORM.INV(N2343,Params!$B$13,Params!$B$14)+Params!$B$17+Params!$B$18*N2343,1)</f>
        <v/>
      </c>
    </row>
    <row r="2344">
      <c r="A2344" s="11" t="n">
        <v>2343</v>
      </c>
      <c r="B2344" s="12">
        <f>INT((A2344-1)/122)+1</f>
        <v/>
      </c>
      <c r="C2344" s="13" t="n">
        <v>0.074681</v>
      </c>
      <c r="D2344" s="13" t="n">
        <v>0.83815</v>
      </c>
      <c r="E2344" s="13" t="n">
        <v>0.35619</v>
      </c>
      <c r="F2344" s="13" t="n">
        <v>0.512663</v>
      </c>
      <c r="G2344" s="13" t="n">
        <v>0.802253</v>
      </c>
      <c r="H2344" s="13" t="n">
        <v>0.296223</v>
      </c>
      <c r="I2344" s="13" t="n">
        <v>0.20495</v>
      </c>
      <c r="J2344" s="13" t="n">
        <v>0.744641</v>
      </c>
      <c r="K2344" s="13" t="n">
        <v>0.60576</v>
      </c>
      <c r="L2344" s="13" t="n">
        <v>0.089154</v>
      </c>
      <c r="M2344" s="13" t="n">
        <v>0.616229</v>
      </c>
      <c r="N2344" s="13" t="n">
        <v>0.6551940000000001</v>
      </c>
      <c r="O2344" s="9">
        <f>IF(C2344&lt;=1-Params!$B$4,0,MAX(0.1,ROUND(_xlfn.GAMMA.INV((C2344-(1-Params!$B$4))/Params!$B$4,Params!$B$5,Params!$B$6),1)))</f>
        <v/>
      </c>
      <c r="P2344" s="9">
        <f>IF(D2344&lt;=1-Params!$B$7,0,ROUND(_xlfn.GAMMA.INV((D2344-(1-Params!$B$7))/Params!$B$7,Params!$B$8,Params!$B$9),3))</f>
        <v/>
      </c>
      <c r="Q2344" s="9">
        <f>IF(E2344&lt;=1-Params!$B$4,0,MAX(0.1,ROUND(_xlfn.GAMMA.INV((E2344-(1-Params!$B$4))/Params!$B$4,Params!$B$5,Params!$B$6),1)))</f>
        <v/>
      </c>
      <c r="R2344" s="9">
        <f>IF(F2344&lt;=1-Params!$B$7,0,ROUND(_xlfn.GAMMA.INV((F2344-(1-Params!$B$7))/Params!$B$7,Params!$B$8,Params!$B$9),3))</f>
        <v/>
      </c>
      <c r="S2344" s="9">
        <f>IF(G2344&lt;=1-Params!$B$7,0,ROUND((Params!$B$10+Params!$B$11*G2344^Params!$B$12)*_xlfn.GAMMA.INV((G2344-(1-Params!$B$7))/Params!$B$7,Params!$B$8,Params!$B$9),3))</f>
        <v/>
      </c>
      <c r="T2344" s="9">
        <f>IF(H2344&lt;=1-Params!$B$4,0,MAX(0.1,ROUND((Params!$B$10+Params!$B$11*H2344^Params!$B$12)*_xlfn.GAMMA.INV((H2344-(1-Params!$B$4))/Params!$B$4,Params!$B$5,Params!$B$6),1)))</f>
        <v/>
      </c>
      <c r="U2344" s="9">
        <f>ROUND(_xlfn.NORM.INV(I2344,Params!$B$13,Params!$B$14),1)</f>
        <v/>
      </c>
      <c r="V2344" s="9">
        <f>ROUND(_xlfn.NORM.INV(J2344,Params!$B$15,Params!$B$16),2)</f>
        <v/>
      </c>
      <c r="W2344" s="9">
        <f>ROUND(_xlfn.NORM.INV(K2344,Params!$B$13,Params!$B$14),1)</f>
        <v/>
      </c>
      <c r="X2344" s="9">
        <f>ROUND(_xlfn.NORM.INV(L2344,Params!$B$15,Params!$B$16),2)</f>
        <v/>
      </c>
      <c r="Y2344" s="9">
        <f>ROUND(_xlfn.NORM.INV(M2344,Params!$B$15,Params!$B$16)+Params!$B$17+Params!$B$18*M2344,2)</f>
        <v/>
      </c>
      <c r="Z2344" s="9">
        <f>ROUND(_xlfn.NORM.INV(N2344,Params!$B$13,Params!$B$14)+Params!$B$17+Params!$B$18*N2344,1)</f>
        <v/>
      </c>
    </row>
    <row r="2345">
      <c r="A2345" s="11" t="n">
        <v>2344</v>
      </c>
      <c r="B2345" s="12">
        <f>INT((A2345-1)/122)+1</f>
        <v/>
      </c>
      <c r="C2345" s="13" t="n">
        <v>0.814528</v>
      </c>
      <c r="D2345" s="13" t="n">
        <v>0.900788</v>
      </c>
      <c r="E2345" s="13" t="n">
        <v>0.262068</v>
      </c>
      <c r="F2345" s="13" t="n">
        <v>0.359349</v>
      </c>
      <c r="G2345" s="13" t="n">
        <v>0.467797</v>
      </c>
      <c r="H2345" s="13" t="n">
        <v>0.449932</v>
      </c>
      <c r="I2345" s="13" t="n">
        <v>0.27806</v>
      </c>
      <c r="J2345" s="13" t="n">
        <v>0.458227</v>
      </c>
      <c r="K2345" s="13" t="n">
        <v>0.707933</v>
      </c>
      <c r="L2345" s="13" t="n">
        <v>0.156423</v>
      </c>
      <c r="M2345" s="13" t="n">
        <v>0.781479</v>
      </c>
      <c r="N2345" s="13" t="n">
        <v>0.299307</v>
      </c>
      <c r="O2345" s="9">
        <f>IF(C2345&lt;=1-Params!$B$4,0,MAX(0.1,ROUND(_xlfn.GAMMA.INV((C2345-(1-Params!$B$4))/Params!$B$4,Params!$B$5,Params!$B$6),1)))</f>
        <v/>
      </c>
      <c r="P2345" s="9">
        <f>IF(D2345&lt;=1-Params!$B$7,0,ROUND(_xlfn.GAMMA.INV((D2345-(1-Params!$B$7))/Params!$B$7,Params!$B$8,Params!$B$9),3))</f>
        <v/>
      </c>
      <c r="Q2345" s="9">
        <f>IF(E2345&lt;=1-Params!$B$4,0,MAX(0.1,ROUND(_xlfn.GAMMA.INV((E2345-(1-Params!$B$4))/Params!$B$4,Params!$B$5,Params!$B$6),1)))</f>
        <v/>
      </c>
      <c r="R2345" s="9">
        <f>IF(F2345&lt;=1-Params!$B$7,0,ROUND(_xlfn.GAMMA.INV((F2345-(1-Params!$B$7))/Params!$B$7,Params!$B$8,Params!$B$9),3))</f>
        <v/>
      </c>
      <c r="S2345" s="9">
        <f>IF(G2345&lt;=1-Params!$B$7,0,ROUND((Params!$B$10+Params!$B$11*G2345^Params!$B$12)*_xlfn.GAMMA.INV((G2345-(1-Params!$B$7))/Params!$B$7,Params!$B$8,Params!$B$9),3))</f>
        <v/>
      </c>
      <c r="T2345" s="9">
        <f>IF(H2345&lt;=1-Params!$B$4,0,MAX(0.1,ROUND((Params!$B$10+Params!$B$11*H2345^Params!$B$12)*_xlfn.GAMMA.INV((H2345-(1-Params!$B$4))/Params!$B$4,Params!$B$5,Params!$B$6),1)))</f>
        <v/>
      </c>
      <c r="U2345" s="9">
        <f>ROUND(_xlfn.NORM.INV(I2345,Params!$B$13,Params!$B$14),1)</f>
        <v/>
      </c>
      <c r="V2345" s="9">
        <f>ROUND(_xlfn.NORM.INV(J2345,Params!$B$15,Params!$B$16),2)</f>
        <v/>
      </c>
      <c r="W2345" s="9">
        <f>ROUND(_xlfn.NORM.INV(K2345,Params!$B$13,Params!$B$14),1)</f>
        <v/>
      </c>
      <c r="X2345" s="9">
        <f>ROUND(_xlfn.NORM.INV(L2345,Params!$B$15,Params!$B$16),2)</f>
        <v/>
      </c>
      <c r="Y2345" s="9">
        <f>ROUND(_xlfn.NORM.INV(M2345,Params!$B$15,Params!$B$16)+Params!$B$17+Params!$B$18*M2345,2)</f>
        <v/>
      </c>
      <c r="Z2345" s="9">
        <f>ROUND(_xlfn.NORM.INV(N2345,Params!$B$13,Params!$B$14)+Params!$B$17+Params!$B$18*N2345,1)</f>
        <v/>
      </c>
    </row>
    <row r="2346">
      <c r="A2346" s="11" t="n">
        <v>2345</v>
      </c>
      <c r="B2346" s="12">
        <f>INT((A2346-1)/122)+1</f>
        <v/>
      </c>
      <c r="C2346" s="13" t="n">
        <v>0.215301</v>
      </c>
      <c r="D2346" s="13" t="n">
        <v>0.899444</v>
      </c>
      <c r="E2346" s="13" t="n">
        <v>0.196143</v>
      </c>
      <c r="F2346" s="13" t="n">
        <v>0.349265</v>
      </c>
      <c r="G2346" s="13" t="n">
        <v>0.176926</v>
      </c>
      <c r="H2346" s="13" t="n">
        <v>0.337031</v>
      </c>
      <c r="I2346" s="13" t="n">
        <v>0.487431</v>
      </c>
      <c r="J2346" s="13" t="n">
        <v>0.066818</v>
      </c>
      <c r="K2346" s="13" t="n">
        <v>0.586623</v>
      </c>
      <c r="L2346" s="13" t="n">
        <v>0.840151</v>
      </c>
      <c r="M2346" s="13" t="n">
        <v>0.305019</v>
      </c>
      <c r="N2346" s="13" t="n">
        <v>0.10862</v>
      </c>
      <c r="O2346" s="9">
        <f>IF(C2346&lt;=1-Params!$B$4,0,MAX(0.1,ROUND(_xlfn.GAMMA.INV((C2346-(1-Params!$B$4))/Params!$B$4,Params!$B$5,Params!$B$6),1)))</f>
        <v/>
      </c>
      <c r="P2346" s="9">
        <f>IF(D2346&lt;=1-Params!$B$7,0,ROUND(_xlfn.GAMMA.INV((D2346-(1-Params!$B$7))/Params!$B$7,Params!$B$8,Params!$B$9),3))</f>
        <v/>
      </c>
      <c r="Q2346" s="9">
        <f>IF(E2346&lt;=1-Params!$B$4,0,MAX(0.1,ROUND(_xlfn.GAMMA.INV((E2346-(1-Params!$B$4))/Params!$B$4,Params!$B$5,Params!$B$6),1)))</f>
        <v/>
      </c>
      <c r="R2346" s="9">
        <f>IF(F2346&lt;=1-Params!$B$7,0,ROUND(_xlfn.GAMMA.INV((F2346-(1-Params!$B$7))/Params!$B$7,Params!$B$8,Params!$B$9),3))</f>
        <v/>
      </c>
      <c r="S2346" s="9">
        <f>IF(G2346&lt;=1-Params!$B$7,0,ROUND((Params!$B$10+Params!$B$11*G2346^Params!$B$12)*_xlfn.GAMMA.INV((G2346-(1-Params!$B$7))/Params!$B$7,Params!$B$8,Params!$B$9),3))</f>
        <v/>
      </c>
      <c r="T2346" s="9">
        <f>IF(H2346&lt;=1-Params!$B$4,0,MAX(0.1,ROUND((Params!$B$10+Params!$B$11*H2346^Params!$B$12)*_xlfn.GAMMA.INV((H2346-(1-Params!$B$4))/Params!$B$4,Params!$B$5,Params!$B$6),1)))</f>
        <v/>
      </c>
      <c r="U2346" s="9">
        <f>ROUND(_xlfn.NORM.INV(I2346,Params!$B$13,Params!$B$14),1)</f>
        <v/>
      </c>
      <c r="V2346" s="9">
        <f>ROUND(_xlfn.NORM.INV(J2346,Params!$B$15,Params!$B$16),2)</f>
        <v/>
      </c>
      <c r="W2346" s="9">
        <f>ROUND(_xlfn.NORM.INV(K2346,Params!$B$13,Params!$B$14),1)</f>
        <v/>
      </c>
      <c r="X2346" s="9">
        <f>ROUND(_xlfn.NORM.INV(L2346,Params!$B$15,Params!$B$16),2)</f>
        <v/>
      </c>
      <c r="Y2346" s="9">
        <f>ROUND(_xlfn.NORM.INV(M2346,Params!$B$15,Params!$B$16)+Params!$B$17+Params!$B$18*M2346,2)</f>
        <v/>
      </c>
      <c r="Z2346" s="9">
        <f>ROUND(_xlfn.NORM.INV(N2346,Params!$B$13,Params!$B$14)+Params!$B$17+Params!$B$18*N2346,1)</f>
        <v/>
      </c>
    </row>
    <row r="2347">
      <c r="A2347" s="11" t="n">
        <v>2346</v>
      </c>
      <c r="B2347" s="12">
        <f>INT((A2347-1)/122)+1</f>
        <v/>
      </c>
      <c r="C2347" s="13" t="n">
        <v>0.672966</v>
      </c>
      <c r="D2347" s="13" t="n">
        <v>0.863884</v>
      </c>
      <c r="E2347" s="13" t="n">
        <v>0.569089</v>
      </c>
      <c r="F2347" s="13" t="n">
        <v>0.388624</v>
      </c>
      <c r="G2347" s="13" t="n">
        <v>0.976772</v>
      </c>
      <c r="H2347" s="13" t="n">
        <v>0.264485</v>
      </c>
      <c r="I2347" s="13" t="n">
        <v>0.493577</v>
      </c>
      <c r="J2347" s="13" t="n">
        <v>0.089785</v>
      </c>
      <c r="K2347" s="13" t="n">
        <v>0.09292300000000001</v>
      </c>
      <c r="L2347" s="13" t="n">
        <v>0.9759989999999999</v>
      </c>
      <c r="M2347" s="13" t="n">
        <v>0.558936</v>
      </c>
      <c r="N2347" s="13" t="n">
        <v>0.461848</v>
      </c>
      <c r="O2347" s="9">
        <f>IF(C2347&lt;=1-Params!$B$4,0,MAX(0.1,ROUND(_xlfn.GAMMA.INV((C2347-(1-Params!$B$4))/Params!$B$4,Params!$B$5,Params!$B$6),1)))</f>
        <v/>
      </c>
      <c r="P2347" s="9">
        <f>IF(D2347&lt;=1-Params!$B$7,0,ROUND(_xlfn.GAMMA.INV((D2347-(1-Params!$B$7))/Params!$B$7,Params!$B$8,Params!$B$9),3))</f>
        <v/>
      </c>
      <c r="Q2347" s="9">
        <f>IF(E2347&lt;=1-Params!$B$4,0,MAX(0.1,ROUND(_xlfn.GAMMA.INV((E2347-(1-Params!$B$4))/Params!$B$4,Params!$B$5,Params!$B$6),1)))</f>
        <v/>
      </c>
      <c r="R2347" s="9">
        <f>IF(F2347&lt;=1-Params!$B$7,0,ROUND(_xlfn.GAMMA.INV((F2347-(1-Params!$B$7))/Params!$B$7,Params!$B$8,Params!$B$9),3))</f>
        <v/>
      </c>
      <c r="S2347" s="9">
        <f>IF(G2347&lt;=1-Params!$B$7,0,ROUND((Params!$B$10+Params!$B$11*G2347^Params!$B$12)*_xlfn.GAMMA.INV((G2347-(1-Params!$B$7))/Params!$B$7,Params!$B$8,Params!$B$9),3))</f>
        <v/>
      </c>
      <c r="T2347" s="9">
        <f>IF(H2347&lt;=1-Params!$B$4,0,MAX(0.1,ROUND((Params!$B$10+Params!$B$11*H2347^Params!$B$12)*_xlfn.GAMMA.INV((H2347-(1-Params!$B$4))/Params!$B$4,Params!$B$5,Params!$B$6),1)))</f>
        <v/>
      </c>
      <c r="U2347" s="9">
        <f>ROUND(_xlfn.NORM.INV(I2347,Params!$B$13,Params!$B$14),1)</f>
        <v/>
      </c>
      <c r="V2347" s="9">
        <f>ROUND(_xlfn.NORM.INV(J2347,Params!$B$15,Params!$B$16),2)</f>
        <v/>
      </c>
      <c r="W2347" s="9">
        <f>ROUND(_xlfn.NORM.INV(K2347,Params!$B$13,Params!$B$14),1)</f>
        <v/>
      </c>
      <c r="X2347" s="9">
        <f>ROUND(_xlfn.NORM.INV(L2347,Params!$B$15,Params!$B$16),2)</f>
        <v/>
      </c>
      <c r="Y2347" s="9">
        <f>ROUND(_xlfn.NORM.INV(M2347,Params!$B$15,Params!$B$16)+Params!$B$17+Params!$B$18*M2347,2)</f>
        <v/>
      </c>
      <c r="Z2347" s="9">
        <f>ROUND(_xlfn.NORM.INV(N2347,Params!$B$13,Params!$B$14)+Params!$B$17+Params!$B$18*N2347,1)</f>
        <v/>
      </c>
    </row>
    <row r="2348">
      <c r="A2348" s="11" t="n">
        <v>2347</v>
      </c>
      <c r="B2348" s="12">
        <f>INT((A2348-1)/122)+1</f>
        <v/>
      </c>
      <c r="C2348" s="13" t="n">
        <v>0.777674</v>
      </c>
      <c r="D2348" s="13" t="n">
        <v>0.541624</v>
      </c>
      <c r="E2348" s="13" t="n">
        <v>0.650082</v>
      </c>
      <c r="F2348" s="13" t="n">
        <v>0.407626</v>
      </c>
      <c r="G2348" s="13" t="n">
        <v>0.962974</v>
      </c>
      <c r="H2348" s="13" t="n">
        <v>0.8701759999999999</v>
      </c>
      <c r="I2348" s="13" t="n">
        <v>0.278295</v>
      </c>
      <c r="J2348" s="13" t="n">
        <v>0.004176</v>
      </c>
      <c r="K2348" s="13" t="n">
        <v>0.40297</v>
      </c>
      <c r="L2348" s="13" t="n">
        <v>0.96087</v>
      </c>
      <c r="M2348" s="13" t="n">
        <v>0.473248</v>
      </c>
      <c r="N2348" s="13" t="n">
        <v>0.483918</v>
      </c>
      <c r="O2348" s="9">
        <f>IF(C2348&lt;=1-Params!$B$4,0,MAX(0.1,ROUND(_xlfn.GAMMA.INV((C2348-(1-Params!$B$4))/Params!$B$4,Params!$B$5,Params!$B$6),1)))</f>
        <v/>
      </c>
      <c r="P2348" s="9">
        <f>IF(D2348&lt;=1-Params!$B$7,0,ROUND(_xlfn.GAMMA.INV((D2348-(1-Params!$B$7))/Params!$B$7,Params!$B$8,Params!$B$9),3))</f>
        <v/>
      </c>
      <c r="Q2348" s="9">
        <f>IF(E2348&lt;=1-Params!$B$4,0,MAX(0.1,ROUND(_xlfn.GAMMA.INV((E2348-(1-Params!$B$4))/Params!$B$4,Params!$B$5,Params!$B$6),1)))</f>
        <v/>
      </c>
      <c r="R2348" s="9">
        <f>IF(F2348&lt;=1-Params!$B$7,0,ROUND(_xlfn.GAMMA.INV((F2348-(1-Params!$B$7))/Params!$B$7,Params!$B$8,Params!$B$9),3))</f>
        <v/>
      </c>
      <c r="S2348" s="9">
        <f>IF(G2348&lt;=1-Params!$B$7,0,ROUND((Params!$B$10+Params!$B$11*G2348^Params!$B$12)*_xlfn.GAMMA.INV((G2348-(1-Params!$B$7))/Params!$B$7,Params!$B$8,Params!$B$9),3))</f>
        <v/>
      </c>
      <c r="T2348" s="9">
        <f>IF(H2348&lt;=1-Params!$B$4,0,MAX(0.1,ROUND((Params!$B$10+Params!$B$11*H2348^Params!$B$12)*_xlfn.GAMMA.INV((H2348-(1-Params!$B$4))/Params!$B$4,Params!$B$5,Params!$B$6),1)))</f>
        <v/>
      </c>
      <c r="U2348" s="9">
        <f>ROUND(_xlfn.NORM.INV(I2348,Params!$B$13,Params!$B$14),1)</f>
        <v/>
      </c>
      <c r="V2348" s="9">
        <f>ROUND(_xlfn.NORM.INV(J2348,Params!$B$15,Params!$B$16),2)</f>
        <v/>
      </c>
      <c r="W2348" s="9">
        <f>ROUND(_xlfn.NORM.INV(K2348,Params!$B$13,Params!$B$14),1)</f>
        <v/>
      </c>
      <c r="X2348" s="9">
        <f>ROUND(_xlfn.NORM.INV(L2348,Params!$B$15,Params!$B$16),2)</f>
        <v/>
      </c>
      <c r="Y2348" s="9">
        <f>ROUND(_xlfn.NORM.INV(M2348,Params!$B$15,Params!$B$16)+Params!$B$17+Params!$B$18*M2348,2)</f>
        <v/>
      </c>
      <c r="Z2348" s="9">
        <f>ROUND(_xlfn.NORM.INV(N2348,Params!$B$13,Params!$B$14)+Params!$B$17+Params!$B$18*N2348,1)</f>
        <v/>
      </c>
    </row>
    <row r="2349">
      <c r="A2349" s="11" t="n">
        <v>2348</v>
      </c>
      <c r="B2349" s="12">
        <f>INT((A2349-1)/122)+1</f>
        <v/>
      </c>
      <c r="C2349" s="13" t="n">
        <v>0.242259</v>
      </c>
      <c r="D2349" s="13" t="n">
        <v>0.345911</v>
      </c>
      <c r="E2349" s="13" t="n">
        <v>0.689015</v>
      </c>
      <c r="F2349" s="13" t="n">
        <v>0.230757</v>
      </c>
      <c r="G2349" s="13" t="n">
        <v>0.629704</v>
      </c>
      <c r="H2349" s="13" t="n">
        <v>0.976222</v>
      </c>
      <c r="I2349" s="13" t="n">
        <v>0.07911899999999999</v>
      </c>
      <c r="J2349" s="13" t="n">
        <v>0.012731</v>
      </c>
      <c r="K2349" s="13" t="n">
        <v>0.352967</v>
      </c>
      <c r="L2349" s="13" t="n">
        <v>0.991306</v>
      </c>
      <c r="M2349" s="13" t="n">
        <v>0.373286</v>
      </c>
      <c r="N2349" s="13" t="n">
        <v>0.577182</v>
      </c>
      <c r="O2349" s="9">
        <f>IF(C2349&lt;=1-Params!$B$4,0,MAX(0.1,ROUND(_xlfn.GAMMA.INV((C2349-(1-Params!$B$4))/Params!$B$4,Params!$B$5,Params!$B$6),1)))</f>
        <v/>
      </c>
      <c r="P2349" s="9">
        <f>IF(D2349&lt;=1-Params!$B$7,0,ROUND(_xlfn.GAMMA.INV((D2349-(1-Params!$B$7))/Params!$B$7,Params!$B$8,Params!$B$9),3))</f>
        <v/>
      </c>
      <c r="Q2349" s="9">
        <f>IF(E2349&lt;=1-Params!$B$4,0,MAX(0.1,ROUND(_xlfn.GAMMA.INV((E2349-(1-Params!$B$4))/Params!$B$4,Params!$B$5,Params!$B$6),1)))</f>
        <v/>
      </c>
      <c r="R2349" s="9">
        <f>IF(F2349&lt;=1-Params!$B$7,0,ROUND(_xlfn.GAMMA.INV((F2349-(1-Params!$B$7))/Params!$B$7,Params!$B$8,Params!$B$9),3))</f>
        <v/>
      </c>
      <c r="S2349" s="9">
        <f>IF(G2349&lt;=1-Params!$B$7,0,ROUND((Params!$B$10+Params!$B$11*G2349^Params!$B$12)*_xlfn.GAMMA.INV((G2349-(1-Params!$B$7))/Params!$B$7,Params!$B$8,Params!$B$9),3))</f>
        <v/>
      </c>
      <c r="T2349" s="9">
        <f>IF(H2349&lt;=1-Params!$B$4,0,MAX(0.1,ROUND((Params!$B$10+Params!$B$11*H2349^Params!$B$12)*_xlfn.GAMMA.INV((H2349-(1-Params!$B$4))/Params!$B$4,Params!$B$5,Params!$B$6),1)))</f>
        <v/>
      </c>
      <c r="U2349" s="9">
        <f>ROUND(_xlfn.NORM.INV(I2349,Params!$B$13,Params!$B$14),1)</f>
        <v/>
      </c>
      <c r="V2349" s="9">
        <f>ROUND(_xlfn.NORM.INV(J2349,Params!$B$15,Params!$B$16),2)</f>
        <v/>
      </c>
      <c r="W2349" s="9">
        <f>ROUND(_xlfn.NORM.INV(K2349,Params!$B$13,Params!$B$14),1)</f>
        <v/>
      </c>
      <c r="X2349" s="9">
        <f>ROUND(_xlfn.NORM.INV(L2349,Params!$B$15,Params!$B$16),2)</f>
        <v/>
      </c>
      <c r="Y2349" s="9">
        <f>ROUND(_xlfn.NORM.INV(M2349,Params!$B$15,Params!$B$16)+Params!$B$17+Params!$B$18*M2349,2)</f>
        <v/>
      </c>
      <c r="Z2349" s="9">
        <f>ROUND(_xlfn.NORM.INV(N2349,Params!$B$13,Params!$B$14)+Params!$B$17+Params!$B$18*N2349,1)</f>
        <v/>
      </c>
    </row>
    <row r="2350">
      <c r="A2350" s="11" t="n">
        <v>2349</v>
      </c>
      <c r="B2350" s="12">
        <f>INT((A2350-1)/122)+1</f>
        <v/>
      </c>
      <c r="C2350" s="13" t="n">
        <v>0.652325</v>
      </c>
      <c r="D2350" s="13" t="n">
        <v>0.999405</v>
      </c>
      <c r="E2350" s="13" t="n">
        <v>0.65377</v>
      </c>
      <c r="F2350" s="13" t="n">
        <v>0.197431</v>
      </c>
      <c r="G2350" s="13" t="n">
        <v>0.647146</v>
      </c>
      <c r="H2350" s="13" t="n">
        <v>0.796084</v>
      </c>
      <c r="I2350" s="13" t="n">
        <v>0.028932</v>
      </c>
      <c r="J2350" s="13" t="n">
        <v>0.0041</v>
      </c>
      <c r="K2350" s="13" t="n">
        <v>0.737735</v>
      </c>
      <c r="L2350" s="13" t="n">
        <v>0.9954769999999999</v>
      </c>
      <c r="M2350" s="13" t="n">
        <v>0.5270010000000001</v>
      </c>
      <c r="N2350" s="13" t="n">
        <v>0.389551</v>
      </c>
      <c r="O2350" s="9">
        <f>IF(C2350&lt;=1-Params!$B$4,0,MAX(0.1,ROUND(_xlfn.GAMMA.INV((C2350-(1-Params!$B$4))/Params!$B$4,Params!$B$5,Params!$B$6),1)))</f>
        <v/>
      </c>
      <c r="P2350" s="9">
        <f>IF(D2350&lt;=1-Params!$B$7,0,ROUND(_xlfn.GAMMA.INV((D2350-(1-Params!$B$7))/Params!$B$7,Params!$B$8,Params!$B$9),3))</f>
        <v/>
      </c>
      <c r="Q2350" s="9">
        <f>IF(E2350&lt;=1-Params!$B$4,0,MAX(0.1,ROUND(_xlfn.GAMMA.INV((E2350-(1-Params!$B$4))/Params!$B$4,Params!$B$5,Params!$B$6),1)))</f>
        <v/>
      </c>
      <c r="R2350" s="9">
        <f>IF(F2350&lt;=1-Params!$B$7,0,ROUND(_xlfn.GAMMA.INV((F2350-(1-Params!$B$7))/Params!$B$7,Params!$B$8,Params!$B$9),3))</f>
        <v/>
      </c>
      <c r="S2350" s="9">
        <f>IF(G2350&lt;=1-Params!$B$7,0,ROUND((Params!$B$10+Params!$B$11*G2350^Params!$B$12)*_xlfn.GAMMA.INV((G2350-(1-Params!$B$7))/Params!$B$7,Params!$B$8,Params!$B$9),3))</f>
        <v/>
      </c>
      <c r="T2350" s="9">
        <f>IF(H2350&lt;=1-Params!$B$4,0,MAX(0.1,ROUND((Params!$B$10+Params!$B$11*H2350^Params!$B$12)*_xlfn.GAMMA.INV((H2350-(1-Params!$B$4))/Params!$B$4,Params!$B$5,Params!$B$6),1)))</f>
        <v/>
      </c>
      <c r="U2350" s="9">
        <f>ROUND(_xlfn.NORM.INV(I2350,Params!$B$13,Params!$B$14),1)</f>
        <v/>
      </c>
      <c r="V2350" s="9">
        <f>ROUND(_xlfn.NORM.INV(J2350,Params!$B$15,Params!$B$16),2)</f>
        <v/>
      </c>
      <c r="W2350" s="9">
        <f>ROUND(_xlfn.NORM.INV(K2350,Params!$B$13,Params!$B$14),1)</f>
        <v/>
      </c>
      <c r="X2350" s="9">
        <f>ROUND(_xlfn.NORM.INV(L2350,Params!$B$15,Params!$B$16),2)</f>
        <v/>
      </c>
      <c r="Y2350" s="9">
        <f>ROUND(_xlfn.NORM.INV(M2350,Params!$B$15,Params!$B$16)+Params!$B$17+Params!$B$18*M2350,2)</f>
        <v/>
      </c>
      <c r="Z2350" s="9">
        <f>ROUND(_xlfn.NORM.INV(N2350,Params!$B$13,Params!$B$14)+Params!$B$17+Params!$B$18*N2350,1)</f>
        <v/>
      </c>
    </row>
    <row r="2351">
      <c r="A2351" s="11" t="n">
        <v>2350</v>
      </c>
      <c r="B2351" s="12">
        <f>INT((A2351-1)/122)+1</f>
        <v/>
      </c>
      <c r="C2351" s="13" t="n">
        <v>0.5456569999999999</v>
      </c>
      <c r="D2351" s="13" t="n">
        <v>0.934882</v>
      </c>
      <c r="E2351" s="13" t="n">
        <v>0.627403</v>
      </c>
      <c r="F2351" s="13" t="n">
        <v>0.51222</v>
      </c>
      <c r="G2351" s="13" t="n">
        <v>0.05206</v>
      </c>
      <c r="H2351" s="13" t="n">
        <v>0.9102980000000001</v>
      </c>
      <c r="I2351" s="13" t="n">
        <v>0.160386</v>
      </c>
      <c r="J2351" s="13" t="n">
        <v>0.025511</v>
      </c>
      <c r="K2351" s="13" t="n">
        <v>0.240933</v>
      </c>
      <c r="L2351" s="13" t="n">
        <v>0.984146</v>
      </c>
      <c r="M2351" s="13" t="n">
        <v>0.481314</v>
      </c>
      <c r="N2351" s="13" t="n">
        <v>0.868794</v>
      </c>
      <c r="O2351" s="9">
        <f>IF(C2351&lt;=1-Params!$B$4,0,MAX(0.1,ROUND(_xlfn.GAMMA.INV((C2351-(1-Params!$B$4))/Params!$B$4,Params!$B$5,Params!$B$6),1)))</f>
        <v/>
      </c>
      <c r="P2351" s="9">
        <f>IF(D2351&lt;=1-Params!$B$7,0,ROUND(_xlfn.GAMMA.INV((D2351-(1-Params!$B$7))/Params!$B$7,Params!$B$8,Params!$B$9),3))</f>
        <v/>
      </c>
      <c r="Q2351" s="9">
        <f>IF(E2351&lt;=1-Params!$B$4,0,MAX(0.1,ROUND(_xlfn.GAMMA.INV((E2351-(1-Params!$B$4))/Params!$B$4,Params!$B$5,Params!$B$6),1)))</f>
        <v/>
      </c>
      <c r="R2351" s="9">
        <f>IF(F2351&lt;=1-Params!$B$7,0,ROUND(_xlfn.GAMMA.INV((F2351-(1-Params!$B$7))/Params!$B$7,Params!$B$8,Params!$B$9),3))</f>
        <v/>
      </c>
      <c r="S2351" s="9">
        <f>IF(G2351&lt;=1-Params!$B$7,0,ROUND((Params!$B$10+Params!$B$11*G2351^Params!$B$12)*_xlfn.GAMMA.INV((G2351-(1-Params!$B$7))/Params!$B$7,Params!$B$8,Params!$B$9),3))</f>
        <v/>
      </c>
      <c r="T2351" s="9">
        <f>IF(H2351&lt;=1-Params!$B$4,0,MAX(0.1,ROUND((Params!$B$10+Params!$B$11*H2351^Params!$B$12)*_xlfn.GAMMA.INV((H2351-(1-Params!$B$4))/Params!$B$4,Params!$B$5,Params!$B$6),1)))</f>
        <v/>
      </c>
      <c r="U2351" s="9">
        <f>ROUND(_xlfn.NORM.INV(I2351,Params!$B$13,Params!$B$14),1)</f>
        <v/>
      </c>
      <c r="V2351" s="9">
        <f>ROUND(_xlfn.NORM.INV(J2351,Params!$B$15,Params!$B$16),2)</f>
        <v/>
      </c>
      <c r="W2351" s="9">
        <f>ROUND(_xlfn.NORM.INV(K2351,Params!$B$13,Params!$B$14),1)</f>
        <v/>
      </c>
      <c r="X2351" s="9">
        <f>ROUND(_xlfn.NORM.INV(L2351,Params!$B$15,Params!$B$16),2)</f>
        <v/>
      </c>
      <c r="Y2351" s="9">
        <f>ROUND(_xlfn.NORM.INV(M2351,Params!$B$15,Params!$B$16)+Params!$B$17+Params!$B$18*M2351,2)</f>
        <v/>
      </c>
      <c r="Z2351" s="9">
        <f>ROUND(_xlfn.NORM.INV(N2351,Params!$B$13,Params!$B$14)+Params!$B$17+Params!$B$18*N2351,1)</f>
        <v/>
      </c>
    </row>
    <row r="2352">
      <c r="A2352" s="11" t="n">
        <v>2351</v>
      </c>
      <c r="B2352" s="12">
        <f>INT((A2352-1)/122)+1</f>
        <v/>
      </c>
      <c r="C2352" s="13" t="n">
        <v>0.286403</v>
      </c>
      <c r="D2352" s="13" t="n">
        <v>0.565507</v>
      </c>
      <c r="E2352" s="13" t="n">
        <v>0.432959</v>
      </c>
      <c r="F2352" s="13" t="n">
        <v>0.176167</v>
      </c>
      <c r="G2352" s="13" t="n">
        <v>0.182054</v>
      </c>
      <c r="H2352" s="13" t="n">
        <v>0.6628230000000001</v>
      </c>
      <c r="I2352" s="13" t="n">
        <v>0.376958</v>
      </c>
      <c r="J2352" s="13" t="n">
        <v>0.027103</v>
      </c>
      <c r="K2352" s="13" t="n">
        <v>0.143459</v>
      </c>
      <c r="L2352" s="13" t="n">
        <v>0.784386</v>
      </c>
      <c r="M2352" s="13" t="n">
        <v>0.403647</v>
      </c>
      <c r="N2352" s="13" t="n">
        <v>0.676224</v>
      </c>
      <c r="O2352" s="9">
        <f>IF(C2352&lt;=1-Params!$B$4,0,MAX(0.1,ROUND(_xlfn.GAMMA.INV((C2352-(1-Params!$B$4))/Params!$B$4,Params!$B$5,Params!$B$6),1)))</f>
        <v/>
      </c>
      <c r="P2352" s="9">
        <f>IF(D2352&lt;=1-Params!$B$7,0,ROUND(_xlfn.GAMMA.INV((D2352-(1-Params!$B$7))/Params!$B$7,Params!$B$8,Params!$B$9),3))</f>
        <v/>
      </c>
      <c r="Q2352" s="9">
        <f>IF(E2352&lt;=1-Params!$B$4,0,MAX(0.1,ROUND(_xlfn.GAMMA.INV((E2352-(1-Params!$B$4))/Params!$B$4,Params!$B$5,Params!$B$6),1)))</f>
        <v/>
      </c>
      <c r="R2352" s="9">
        <f>IF(F2352&lt;=1-Params!$B$7,0,ROUND(_xlfn.GAMMA.INV((F2352-(1-Params!$B$7))/Params!$B$7,Params!$B$8,Params!$B$9),3))</f>
        <v/>
      </c>
      <c r="S2352" s="9">
        <f>IF(G2352&lt;=1-Params!$B$7,0,ROUND((Params!$B$10+Params!$B$11*G2352^Params!$B$12)*_xlfn.GAMMA.INV((G2352-(1-Params!$B$7))/Params!$B$7,Params!$B$8,Params!$B$9),3))</f>
        <v/>
      </c>
      <c r="T2352" s="9">
        <f>IF(H2352&lt;=1-Params!$B$4,0,MAX(0.1,ROUND((Params!$B$10+Params!$B$11*H2352^Params!$B$12)*_xlfn.GAMMA.INV((H2352-(1-Params!$B$4))/Params!$B$4,Params!$B$5,Params!$B$6),1)))</f>
        <v/>
      </c>
      <c r="U2352" s="9">
        <f>ROUND(_xlfn.NORM.INV(I2352,Params!$B$13,Params!$B$14),1)</f>
        <v/>
      </c>
      <c r="V2352" s="9">
        <f>ROUND(_xlfn.NORM.INV(J2352,Params!$B$15,Params!$B$16),2)</f>
        <v/>
      </c>
      <c r="W2352" s="9">
        <f>ROUND(_xlfn.NORM.INV(K2352,Params!$B$13,Params!$B$14),1)</f>
        <v/>
      </c>
      <c r="X2352" s="9">
        <f>ROUND(_xlfn.NORM.INV(L2352,Params!$B$15,Params!$B$16),2)</f>
        <v/>
      </c>
      <c r="Y2352" s="9">
        <f>ROUND(_xlfn.NORM.INV(M2352,Params!$B$15,Params!$B$16)+Params!$B$17+Params!$B$18*M2352,2)</f>
        <v/>
      </c>
      <c r="Z2352" s="9">
        <f>ROUND(_xlfn.NORM.INV(N2352,Params!$B$13,Params!$B$14)+Params!$B$17+Params!$B$18*N2352,1)</f>
        <v/>
      </c>
    </row>
    <row r="2353">
      <c r="A2353" s="11" t="n">
        <v>2352</v>
      </c>
      <c r="B2353" s="12">
        <f>INT((A2353-1)/122)+1</f>
        <v/>
      </c>
      <c r="C2353" s="13" t="n">
        <v>0.429103</v>
      </c>
      <c r="D2353" s="13" t="n">
        <v>0.660179</v>
      </c>
      <c r="E2353" s="13" t="n">
        <v>0.446487</v>
      </c>
      <c r="F2353" s="13" t="n">
        <v>0.020312</v>
      </c>
      <c r="G2353" s="13" t="n">
        <v>0.583682</v>
      </c>
      <c r="H2353" s="13" t="n">
        <v>0.007991</v>
      </c>
      <c r="I2353" s="13" t="n">
        <v>0.602477</v>
      </c>
      <c r="J2353" s="13" t="n">
        <v>0.134265</v>
      </c>
      <c r="K2353" s="13" t="n">
        <v>0.223929</v>
      </c>
      <c r="L2353" s="13" t="n">
        <v>0.749426</v>
      </c>
      <c r="M2353" s="13" t="n">
        <v>0.498804</v>
      </c>
      <c r="N2353" s="13" t="n">
        <v>0.798724</v>
      </c>
      <c r="O2353" s="9">
        <f>IF(C2353&lt;=1-Params!$B$4,0,MAX(0.1,ROUND(_xlfn.GAMMA.INV((C2353-(1-Params!$B$4))/Params!$B$4,Params!$B$5,Params!$B$6),1)))</f>
        <v/>
      </c>
      <c r="P2353" s="9">
        <f>IF(D2353&lt;=1-Params!$B$7,0,ROUND(_xlfn.GAMMA.INV((D2353-(1-Params!$B$7))/Params!$B$7,Params!$B$8,Params!$B$9),3))</f>
        <v/>
      </c>
      <c r="Q2353" s="9">
        <f>IF(E2353&lt;=1-Params!$B$4,0,MAX(0.1,ROUND(_xlfn.GAMMA.INV((E2353-(1-Params!$B$4))/Params!$B$4,Params!$B$5,Params!$B$6),1)))</f>
        <v/>
      </c>
      <c r="R2353" s="9">
        <f>IF(F2353&lt;=1-Params!$B$7,0,ROUND(_xlfn.GAMMA.INV((F2353-(1-Params!$B$7))/Params!$B$7,Params!$B$8,Params!$B$9),3))</f>
        <v/>
      </c>
      <c r="S2353" s="9">
        <f>IF(G2353&lt;=1-Params!$B$7,0,ROUND((Params!$B$10+Params!$B$11*G2353^Params!$B$12)*_xlfn.GAMMA.INV((G2353-(1-Params!$B$7))/Params!$B$7,Params!$B$8,Params!$B$9),3))</f>
        <v/>
      </c>
      <c r="T2353" s="9">
        <f>IF(H2353&lt;=1-Params!$B$4,0,MAX(0.1,ROUND((Params!$B$10+Params!$B$11*H2353^Params!$B$12)*_xlfn.GAMMA.INV((H2353-(1-Params!$B$4))/Params!$B$4,Params!$B$5,Params!$B$6),1)))</f>
        <v/>
      </c>
      <c r="U2353" s="9">
        <f>ROUND(_xlfn.NORM.INV(I2353,Params!$B$13,Params!$B$14),1)</f>
        <v/>
      </c>
      <c r="V2353" s="9">
        <f>ROUND(_xlfn.NORM.INV(J2353,Params!$B$15,Params!$B$16),2)</f>
        <v/>
      </c>
      <c r="W2353" s="9">
        <f>ROUND(_xlfn.NORM.INV(K2353,Params!$B$13,Params!$B$14),1)</f>
        <v/>
      </c>
      <c r="X2353" s="9">
        <f>ROUND(_xlfn.NORM.INV(L2353,Params!$B$15,Params!$B$16),2)</f>
        <v/>
      </c>
      <c r="Y2353" s="9">
        <f>ROUND(_xlfn.NORM.INV(M2353,Params!$B$15,Params!$B$16)+Params!$B$17+Params!$B$18*M2353,2)</f>
        <v/>
      </c>
      <c r="Z2353" s="9">
        <f>ROUND(_xlfn.NORM.INV(N2353,Params!$B$13,Params!$B$14)+Params!$B$17+Params!$B$18*N2353,1)</f>
        <v/>
      </c>
    </row>
    <row r="2354">
      <c r="A2354" s="11" t="n">
        <v>2353</v>
      </c>
      <c r="B2354" s="12">
        <f>INT((A2354-1)/122)+1</f>
        <v/>
      </c>
      <c r="C2354" s="13" t="n">
        <v>0.7403960000000001</v>
      </c>
      <c r="D2354" s="13" t="n">
        <v>0.277447</v>
      </c>
      <c r="E2354" s="13" t="n">
        <v>0.220947</v>
      </c>
      <c r="F2354" s="13" t="n">
        <v>0.176567</v>
      </c>
      <c r="G2354" s="13" t="n">
        <v>0.833467</v>
      </c>
      <c r="H2354" s="13" t="n">
        <v>0.6949070000000001</v>
      </c>
      <c r="I2354" s="13" t="n">
        <v>0.679162</v>
      </c>
      <c r="J2354" s="13" t="n">
        <v>0.485374</v>
      </c>
      <c r="K2354" s="13" t="n">
        <v>0.53706</v>
      </c>
      <c r="L2354" s="13" t="n">
        <v>0.820719</v>
      </c>
      <c r="M2354" s="13" t="n">
        <v>0.414438</v>
      </c>
      <c r="N2354" s="13" t="n">
        <v>0.876032</v>
      </c>
      <c r="O2354" s="9">
        <f>IF(C2354&lt;=1-Params!$B$4,0,MAX(0.1,ROUND(_xlfn.GAMMA.INV((C2354-(1-Params!$B$4))/Params!$B$4,Params!$B$5,Params!$B$6),1)))</f>
        <v/>
      </c>
      <c r="P2354" s="9">
        <f>IF(D2354&lt;=1-Params!$B$7,0,ROUND(_xlfn.GAMMA.INV((D2354-(1-Params!$B$7))/Params!$B$7,Params!$B$8,Params!$B$9),3))</f>
        <v/>
      </c>
      <c r="Q2354" s="9">
        <f>IF(E2354&lt;=1-Params!$B$4,0,MAX(0.1,ROUND(_xlfn.GAMMA.INV((E2354-(1-Params!$B$4))/Params!$B$4,Params!$B$5,Params!$B$6),1)))</f>
        <v/>
      </c>
      <c r="R2354" s="9">
        <f>IF(F2354&lt;=1-Params!$B$7,0,ROUND(_xlfn.GAMMA.INV((F2354-(1-Params!$B$7))/Params!$B$7,Params!$B$8,Params!$B$9),3))</f>
        <v/>
      </c>
      <c r="S2354" s="9">
        <f>IF(G2354&lt;=1-Params!$B$7,0,ROUND((Params!$B$10+Params!$B$11*G2354^Params!$B$12)*_xlfn.GAMMA.INV((G2354-(1-Params!$B$7))/Params!$B$7,Params!$B$8,Params!$B$9),3))</f>
        <v/>
      </c>
      <c r="T2354" s="9">
        <f>IF(H2354&lt;=1-Params!$B$4,0,MAX(0.1,ROUND((Params!$B$10+Params!$B$11*H2354^Params!$B$12)*_xlfn.GAMMA.INV((H2354-(1-Params!$B$4))/Params!$B$4,Params!$B$5,Params!$B$6),1)))</f>
        <v/>
      </c>
      <c r="U2354" s="9">
        <f>ROUND(_xlfn.NORM.INV(I2354,Params!$B$13,Params!$B$14),1)</f>
        <v/>
      </c>
      <c r="V2354" s="9">
        <f>ROUND(_xlfn.NORM.INV(J2354,Params!$B$15,Params!$B$16),2)</f>
        <v/>
      </c>
      <c r="W2354" s="9">
        <f>ROUND(_xlfn.NORM.INV(K2354,Params!$B$13,Params!$B$14),1)</f>
        <v/>
      </c>
      <c r="X2354" s="9">
        <f>ROUND(_xlfn.NORM.INV(L2354,Params!$B$15,Params!$B$16),2)</f>
        <v/>
      </c>
      <c r="Y2354" s="9">
        <f>ROUND(_xlfn.NORM.INV(M2354,Params!$B$15,Params!$B$16)+Params!$B$17+Params!$B$18*M2354,2)</f>
        <v/>
      </c>
      <c r="Z2354" s="9">
        <f>ROUND(_xlfn.NORM.INV(N2354,Params!$B$13,Params!$B$14)+Params!$B$17+Params!$B$18*N2354,1)</f>
        <v/>
      </c>
    </row>
    <row r="2355">
      <c r="A2355" s="11" t="n">
        <v>2354</v>
      </c>
      <c r="B2355" s="12">
        <f>INT((A2355-1)/122)+1</f>
        <v/>
      </c>
      <c r="C2355" s="13" t="n">
        <v>0.956287</v>
      </c>
      <c r="D2355" s="13" t="n">
        <v>0.37567</v>
      </c>
      <c r="E2355" s="13" t="n">
        <v>0.208135</v>
      </c>
      <c r="F2355" s="13" t="n">
        <v>0.309143</v>
      </c>
      <c r="G2355" s="13" t="n">
        <v>0.244387</v>
      </c>
      <c r="H2355" s="13" t="n">
        <v>0.214046</v>
      </c>
      <c r="I2355" s="13" t="n">
        <v>0.544629</v>
      </c>
      <c r="J2355" s="13" t="n">
        <v>0.661091</v>
      </c>
      <c r="K2355" s="13" t="n">
        <v>0.255956</v>
      </c>
      <c r="L2355" s="13" t="n">
        <v>0.778284</v>
      </c>
      <c r="M2355" s="13" t="n">
        <v>0.166433</v>
      </c>
      <c r="N2355" s="13" t="n">
        <v>0.8776040000000001</v>
      </c>
      <c r="O2355" s="9">
        <f>IF(C2355&lt;=1-Params!$B$4,0,MAX(0.1,ROUND(_xlfn.GAMMA.INV((C2355-(1-Params!$B$4))/Params!$B$4,Params!$B$5,Params!$B$6),1)))</f>
        <v/>
      </c>
      <c r="P2355" s="9">
        <f>IF(D2355&lt;=1-Params!$B$7,0,ROUND(_xlfn.GAMMA.INV((D2355-(1-Params!$B$7))/Params!$B$7,Params!$B$8,Params!$B$9),3))</f>
        <v/>
      </c>
      <c r="Q2355" s="9">
        <f>IF(E2355&lt;=1-Params!$B$4,0,MAX(0.1,ROUND(_xlfn.GAMMA.INV((E2355-(1-Params!$B$4))/Params!$B$4,Params!$B$5,Params!$B$6),1)))</f>
        <v/>
      </c>
      <c r="R2355" s="9">
        <f>IF(F2355&lt;=1-Params!$B$7,0,ROUND(_xlfn.GAMMA.INV((F2355-(1-Params!$B$7))/Params!$B$7,Params!$B$8,Params!$B$9),3))</f>
        <v/>
      </c>
      <c r="S2355" s="9">
        <f>IF(G2355&lt;=1-Params!$B$7,0,ROUND((Params!$B$10+Params!$B$11*G2355^Params!$B$12)*_xlfn.GAMMA.INV((G2355-(1-Params!$B$7))/Params!$B$7,Params!$B$8,Params!$B$9),3))</f>
        <v/>
      </c>
      <c r="T2355" s="9">
        <f>IF(H2355&lt;=1-Params!$B$4,0,MAX(0.1,ROUND((Params!$B$10+Params!$B$11*H2355^Params!$B$12)*_xlfn.GAMMA.INV((H2355-(1-Params!$B$4))/Params!$B$4,Params!$B$5,Params!$B$6),1)))</f>
        <v/>
      </c>
      <c r="U2355" s="9">
        <f>ROUND(_xlfn.NORM.INV(I2355,Params!$B$13,Params!$B$14),1)</f>
        <v/>
      </c>
      <c r="V2355" s="9">
        <f>ROUND(_xlfn.NORM.INV(J2355,Params!$B$15,Params!$B$16),2)</f>
        <v/>
      </c>
      <c r="W2355" s="9">
        <f>ROUND(_xlfn.NORM.INV(K2355,Params!$B$13,Params!$B$14),1)</f>
        <v/>
      </c>
      <c r="X2355" s="9">
        <f>ROUND(_xlfn.NORM.INV(L2355,Params!$B$15,Params!$B$16),2)</f>
        <v/>
      </c>
      <c r="Y2355" s="9">
        <f>ROUND(_xlfn.NORM.INV(M2355,Params!$B$15,Params!$B$16)+Params!$B$17+Params!$B$18*M2355,2)</f>
        <v/>
      </c>
      <c r="Z2355" s="9">
        <f>ROUND(_xlfn.NORM.INV(N2355,Params!$B$13,Params!$B$14)+Params!$B$17+Params!$B$18*N2355,1)</f>
        <v/>
      </c>
    </row>
    <row r="2356">
      <c r="A2356" s="11" t="n">
        <v>2355</v>
      </c>
      <c r="B2356" s="12">
        <f>INT((A2356-1)/122)+1</f>
        <v/>
      </c>
      <c r="C2356" s="13" t="n">
        <v>0.780498</v>
      </c>
      <c r="D2356" s="13" t="n">
        <v>0.802376</v>
      </c>
      <c r="E2356" s="13" t="n">
        <v>0.835067</v>
      </c>
      <c r="F2356" s="13" t="n">
        <v>0.154878</v>
      </c>
      <c r="G2356" s="13" t="n">
        <v>0.14125</v>
      </c>
      <c r="H2356" s="13" t="n">
        <v>0.053061</v>
      </c>
      <c r="I2356" s="13" t="n">
        <v>0.816509</v>
      </c>
      <c r="J2356" s="13" t="n">
        <v>0.386516</v>
      </c>
      <c r="K2356" s="13" t="n">
        <v>0.138273</v>
      </c>
      <c r="L2356" s="13" t="n">
        <v>0.289598</v>
      </c>
      <c r="M2356" s="13" t="n">
        <v>0.291937</v>
      </c>
      <c r="N2356" s="13" t="n">
        <v>0.898788</v>
      </c>
      <c r="O2356" s="9">
        <f>IF(C2356&lt;=1-Params!$B$4,0,MAX(0.1,ROUND(_xlfn.GAMMA.INV((C2356-(1-Params!$B$4))/Params!$B$4,Params!$B$5,Params!$B$6),1)))</f>
        <v/>
      </c>
      <c r="P2356" s="9">
        <f>IF(D2356&lt;=1-Params!$B$7,0,ROUND(_xlfn.GAMMA.INV((D2356-(1-Params!$B$7))/Params!$B$7,Params!$B$8,Params!$B$9),3))</f>
        <v/>
      </c>
      <c r="Q2356" s="9">
        <f>IF(E2356&lt;=1-Params!$B$4,0,MAX(0.1,ROUND(_xlfn.GAMMA.INV((E2356-(1-Params!$B$4))/Params!$B$4,Params!$B$5,Params!$B$6),1)))</f>
        <v/>
      </c>
      <c r="R2356" s="9">
        <f>IF(F2356&lt;=1-Params!$B$7,0,ROUND(_xlfn.GAMMA.INV((F2356-(1-Params!$B$7))/Params!$B$7,Params!$B$8,Params!$B$9),3))</f>
        <v/>
      </c>
      <c r="S2356" s="9">
        <f>IF(G2356&lt;=1-Params!$B$7,0,ROUND((Params!$B$10+Params!$B$11*G2356^Params!$B$12)*_xlfn.GAMMA.INV((G2356-(1-Params!$B$7))/Params!$B$7,Params!$B$8,Params!$B$9),3))</f>
        <v/>
      </c>
      <c r="T2356" s="9">
        <f>IF(H2356&lt;=1-Params!$B$4,0,MAX(0.1,ROUND((Params!$B$10+Params!$B$11*H2356^Params!$B$12)*_xlfn.GAMMA.INV((H2356-(1-Params!$B$4))/Params!$B$4,Params!$B$5,Params!$B$6),1)))</f>
        <v/>
      </c>
      <c r="U2356" s="9">
        <f>ROUND(_xlfn.NORM.INV(I2356,Params!$B$13,Params!$B$14),1)</f>
        <v/>
      </c>
      <c r="V2356" s="9">
        <f>ROUND(_xlfn.NORM.INV(J2356,Params!$B$15,Params!$B$16),2)</f>
        <v/>
      </c>
      <c r="W2356" s="9">
        <f>ROUND(_xlfn.NORM.INV(K2356,Params!$B$13,Params!$B$14),1)</f>
        <v/>
      </c>
      <c r="X2356" s="9">
        <f>ROUND(_xlfn.NORM.INV(L2356,Params!$B$15,Params!$B$16),2)</f>
        <v/>
      </c>
      <c r="Y2356" s="9">
        <f>ROUND(_xlfn.NORM.INV(M2356,Params!$B$15,Params!$B$16)+Params!$B$17+Params!$B$18*M2356,2)</f>
        <v/>
      </c>
      <c r="Z2356" s="9">
        <f>ROUND(_xlfn.NORM.INV(N2356,Params!$B$13,Params!$B$14)+Params!$B$17+Params!$B$18*N2356,1)</f>
        <v/>
      </c>
    </row>
    <row r="2357">
      <c r="A2357" s="11" t="n">
        <v>2356</v>
      </c>
      <c r="B2357" s="12">
        <f>INT((A2357-1)/122)+1</f>
        <v/>
      </c>
      <c r="C2357" s="13" t="n">
        <v>0.309387</v>
      </c>
      <c r="D2357" s="13" t="n">
        <v>0.138937</v>
      </c>
      <c r="E2357" s="13" t="n">
        <v>0.274797</v>
      </c>
      <c r="F2357" s="13" t="n">
        <v>0.127376</v>
      </c>
      <c r="G2357" s="13" t="n">
        <v>0.86337</v>
      </c>
      <c r="H2357" s="13" t="n">
        <v>0.00279</v>
      </c>
      <c r="I2357" s="13" t="n">
        <v>0.703283</v>
      </c>
      <c r="J2357" s="13" t="n">
        <v>0.273607</v>
      </c>
      <c r="K2357" s="13" t="n">
        <v>0.07659000000000001</v>
      </c>
      <c r="L2357" s="13" t="n">
        <v>0.428208</v>
      </c>
      <c r="M2357" s="13" t="n">
        <v>0.562693</v>
      </c>
      <c r="N2357" s="13" t="n">
        <v>0.918453</v>
      </c>
      <c r="O2357" s="9">
        <f>IF(C2357&lt;=1-Params!$B$4,0,MAX(0.1,ROUND(_xlfn.GAMMA.INV((C2357-(1-Params!$B$4))/Params!$B$4,Params!$B$5,Params!$B$6),1)))</f>
        <v/>
      </c>
      <c r="P2357" s="9">
        <f>IF(D2357&lt;=1-Params!$B$7,0,ROUND(_xlfn.GAMMA.INV((D2357-(1-Params!$B$7))/Params!$B$7,Params!$B$8,Params!$B$9),3))</f>
        <v/>
      </c>
      <c r="Q2357" s="9">
        <f>IF(E2357&lt;=1-Params!$B$4,0,MAX(0.1,ROUND(_xlfn.GAMMA.INV((E2357-(1-Params!$B$4))/Params!$B$4,Params!$B$5,Params!$B$6),1)))</f>
        <v/>
      </c>
      <c r="R2357" s="9">
        <f>IF(F2357&lt;=1-Params!$B$7,0,ROUND(_xlfn.GAMMA.INV((F2357-(1-Params!$B$7))/Params!$B$7,Params!$B$8,Params!$B$9),3))</f>
        <v/>
      </c>
      <c r="S2357" s="9">
        <f>IF(G2357&lt;=1-Params!$B$7,0,ROUND((Params!$B$10+Params!$B$11*G2357^Params!$B$12)*_xlfn.GAMMA.INV((G2357-(1-Params!$B$7))/Params!$B$7,Params!$B$8,Params!$B$9),3))</f>
        <v/>
      </c>
      <c r="T2357" s="9">
        <f>IF(H2357&lt;=1-Params!$B$4,0,MAX(0.1,ROUND((Params!$B$10+Params!$B$11*H2357^Params!$B$12)*_xlfn.GAMMA.INV((H2357-(1-Params!$B$4))/Params!$B$4,Params!$B$5,Params!$B$6),1)))</f>
        <v/>
      </c>
      <c r="U2357" s="9">
        <f>ROUND(_xlfn.NORM.INV(I2357,Params!$B$13,Params!$B$14),1)</f>
        <v/>
      </c>
      <c r="V2357" s="9">
        <f>ROUND(_xlfn.NORM.INV(J2357,Params!$B$15,Params!$B$16),2)</f>
        <v/>
      </c>
      <c r="W2357" s="9">
        <f>ROUND(_xlfn.NORM.INV(K2357,Params!$B$13,Params!$B$14),1)</f>
        <v/>
      </c>
      <c r="X2357" s="9">
        <f>ROUND(_xlfn.NORM.INV(L2357,Params!$B$15,Params!$B$16),2)</f>
        <v/>
      </c>
      <c r="Y2357" s="9">
        <f>ROUND(_xlfn.NORM.INV(M2357,Params!$B$15,Params!$B$16)+Params!$B$17+Params!$B$18*M2357,2)</f>
        <v/>
      </c>
      <c r="Z2357" s="9">
        <f>ROUND(_xlfn.NORM.INV(N2357,Params!$B$13,Params!$B$14)+Params!$B$17+Params!$B$18*N2357,1)</f>
        <v/>
      </c>
    </row>
    <row r="2358">
      <c r="A2358" s="11" t="n">
        <v>2357</v>
      </c>
      <c r="B2358" s="12">
        <f>INT((A2358-1)/122)+1</f>
        <v/>
      </c>
      <c r="C2358" s="13" t="n">
        <v>0.672859</v>
      </c>
      <c r="D2358" s="13" t="n">
        <v>0.382628</v>
      </c>
      <c r="E2358" s="13" t="n">
        <v>0.853129</v>
      </c>
      <c r="F2358" s="13" t="n">
        <v>0.607342</v>
      </c>
      <c r="G2358" s="13" t="n">
        <v>0.508809</v>
      </c>
      <c r="H2358" s="13" t="n">
        <v>0.110375</v>
      </c>
      <c r="I2358" s="13" t="n">
        <v>0.93506</v>
      </c>
      <c r="J2358" s="13" t="n">
        <v>0.253269</v>
      </c>
      <c r="K2358" s="13" t="n">
        <v>0.041295</v>
      </c>
      <c r="L2358" s="13" t="n">
        <v>0.274979</v>
      </c>
      <c r="M2358" s="13" t="n">
        <v>0.668138</v>
      </c>
      <c r="N2358" s="13" t="n">
        <v>0.968454</v>
      </c>
      <c r="O2358" s="9">
        <f>IF(C2358&lt;=1-Params!$B$4,0,MAX(0.1,ROUND(_xlfn.GAMMA.INV((C2358-(1-Params!$B$4))/Params!$B$4,Params!$B$5,Params!$B$6),1)))</f>
        <v/>
      </c>
      <c r="P2358" s="9">
        <f>IF(D2358&lt;=1-Params!$B$7,0,ROUND(_xlfn.GAMMA.INV((D2358-(1-Params!$B$7))/Params!$B$7,Params!$B$8,Params!$B$9),3))</f>
        <v/>
      </c>
      <c r="Q2358" s="9">
        <f>IF(E2358&lt;=1-Params!$B$4,0,MAX(0.1,ROUND(_xlfn.GAMMA.INV((E2358-(1-Params!$B$4))/Params!$B$4,Params!$B$5,Params!$B$6),1)))</f>
        <v/>
      </c>
      <c r="R2358" s="9">
        <f>IF(F2358&lt;=1-Params!$B$7,0,ROUND(_xlfn.GAMMA.INV((F2358-(1-Params!$B$7))/Params!$B$7,Params!$B$8,Params!$B$9),3))</f>
        <v/>
      </c>
      <c r="S2358" s="9">
        <f>IF(G2358&lt;=1-Params!$B$7,0,ROUND((Params!$B$10+Params!$B$11*G2358^Params!$B$12)*_xlfn.GAMMA.INV((G2358-(1-Params!$B$7))/Params!$B$7,Params!$B$8,Params!$B$9),3))</f>
        <v/>
      </c>
      <c r="T2358" s="9">
        <f>IF(H2358&lt;=1-Params!$B$4,0,MAX(0.1,ROUND((Params!$B$10+Params!$B$11*H2358^Params!$B$12)*_xlfn.GAMMA.INV((H2358-(1-Params!$B$4))/Params!$B$4,Params!$B$5,Params!$B$6),1)))</f>
        <v/>
      </c>
      <c r="U2358" s="9">
        <f>ROUND(_xlfn.NORM.INV(I2358,Params!$B$13,Params!$B$14),1)</f>
        <v/>
      </c>
      <c r="V2358" s="9">
        <f>ROUND(_xlfn.NORM.INV(J2358,Params!$B$15,Params!$B$16),2)</f>
        <v/>
      </c>
      <c r="W2358" s="9">
        <f>ROUND(_xlfn.NORM.INV(K2358,Params!$B$13,Params!$B$14),1)</f>
        <v/>
      </c>
      <c r="X2358" s="9">
        <f>ROUND(_xlfn.NORM.INV(L2358,Params!$B$15,Params!$B$16),2)</f>
        <v/>
      </c>
      <c r="Y2358" s="9">
        <f>ROUND(_xlfn.NORM.INV(M2358,Params!$B$15,Params!$B$16)+Params!$B$17+Params!$B$18*M2358,2)</f>
        <v/>
      </c>
      <c r="Z2358" s="9">
        <f>ROUND(_xlfn.NORM.INV(N2358,Params!$B$13,Params!$B$14)+Params!$B$17+Params!$B$18*N2358,1)</f>
        <v/>
      </c>
    </row>
    <row r="2359">
      <c r="A2359" s="11" t="n">
        <v>2358</v>
      </c>
      <c r="B2359" s="12">
        <f>INT((A2359-1)/122)+1</f>
        <v/>
      </c>
      <c r="C2359" s="13" t="n">
        <v>0.606716</v>
      </c>
      <c r="D2359" s="13" t="n">
        <v>0.512232</v>
      </c>
      <c r="E2359" s="13" t="n">
        <v>0.412946</v>
      </c>
      <c r="F2359" s="13" t="n">
        <v>0.6074580000000001</v>
      </c>
      <c r="G2359" s="13" t="n">
        <v>0.520533</v>
      </c>
      <c r="H2359" s="13" t="n">
        <v>0.173886</v>
      </c>
      <c r="I2359" s="13" t="n">
        <v>0.723318</v>
      </c>
      <c r="J2359" s="13" t="n">
        <v>0.444808</v>
      </c>
      <c r="K2359" s="13" t="n">
        <v>0.007962</v>
      </c>
      <c r="L2359" s="13" t="n">
        <v>0.756636</v>
      </c>
      <c r="M2359" s="13" t="n">
        <v>0.82935</v>
      </c>
      <c r="N2359" s="13" t="n">
        <v>0.927486</v>
      </c>
      <c r="O2359" s="9">
        <f>IF(C2359&lt;=1-Params!$B$4,0,MAX(0.1,ROUND(_xlfn.GAMMA.INV((C2359-(1-Params!$B$4))/Params!$B$4,Params!$B$5,Params!$B$6),1)))</f>
        <v/>
      </c>
      <c r="P2359" s="9">
        <f>IF(D2359&lt;=1-Params!$B$7,0,ROUND(_xlfn.GAMMA.INV((D2359-(1-Params!$B$7))/Params!$B$7,Params!$B$8,Params!$B$9),3))</f>
        <v/>
      </c>
      <c r="Q2359" s="9">
        <f>IF(E2359&lt;=1-Params!$B$4,0,MAX(0.1,ROUND(_xlfn.GAMMA.INV((E2359-(1-Params!$B$4))/Params!$B$4,Params!$B$5,Params!$B$6),1)))</f>
        <v/>
      </c>
      <c r="R2359" s="9">
        <f>IF(F2359&lt;=1-Params!$B$7,0,ROUND(_xlfn.GAMMA.INV((F2359-(1-Params!$B$7))/Params!$B$7,Params!$B$8,Params!$B$9),3))</f>
        <v/>
      </c>
      <c r="S2359" s="9">
        <f>IF(G2359&lt;=1-Params!$B$7,0,ROUND((Params!$B$10+Params!$B$11*G2359^Params!$B$12)*_xlfn.GAMMA.INV((G2359-(1-Params!$B$7))/Params!$B$7,Params!$B$8,Params!$B$9),3))</f>
        <v/>
      </c>
      <c r="T2359" s="9">
        <f>IF(H2359&lt;=1-Params!$B$4,0,MAX(0.1,ROUND((Params!$B$10+Params!$B$11*H2359^Params!$B$12)*_xlfn.GAMMA.INV((H2359-(1-Params!$B$4))/Params!$B$4,Params!$B$5,Params!$B$6),1)))</f>
        <v/>
      </c>
      <c r="U2359" s="9">
        <f>ROUND(_xlfn.NORM.INV(I2359,Params!$B$13,Params!$B$14),1)</f>
        <v/>
      </c>
      <c r="V2359" s="9">
        <f>ROUND(_xlfn.NORM.INV(J2359,Params!$B$15,Params!$B$16),2)</f>
        <v/>
      </c>
      <c r="W2359" s="9">
        <f>ROUND(_xlfn.NORM.INV(K2359,Params!$B$13,Params!$B$14),1)</f>
        <v/>
      </c>
      <c r="X2359" s="9">
        <f>ROUND(_xlfn.NORM.INV(L2359,Params!$B$15,Params!$B$16),2)</f>
        <v/>
      </c>
      <c r="Y2359" s="9">
        <f>ROUND(_xlfn.NORM.INV(M2359,Params!$B$15,Params!$B$16)+Params!$B$17+Params!$B$18*M2359,2)</f>
        <v/>
      </c>
      <c r="Z2359" s="9">
        <f>ROUND(_xlfn.NORM.INV(N2359,Params!$B$13,Params!$B$14)+Params!$B$17+Params!$B$18*N2359,1)</f>
        <v/>
      </c>
    </row>
    <row r="2360">
      <c r="A2360" s="11" t="n">
        <v>2359</v>
      </c>
      <c r="B2360" s="12">
        <f>INT((A2360-1)/122)+1</f>
        <v/>
      </c>
      <c r="C2360" s="13" t="n">
        <v>0.25054</v>
      </c>
      <c r="D2360" s="13" t="n">
        <v>0.441062</v>
      </c>
      <c r="E2360" s="13" t="n">
        <v>0.341259</v>
      </c>
      <c r="F2360" s="13" t="n">
        <v>0.785894</v>
      </c>
      <c r="G2360" s="13" t="n">
        <v>0.596367</v>
      </c>
      <c r="H2360" s="13" t="n">
        <v>0.131237</v>
      </c>
      <c r="I2360" s="13" t="n">
        <v>0.189489</v>
      </c>
      <c r="J2360" s="13" t="n">
        <v>0.79657</v>
      </c>
      <c r="K2360" s="13" t="n">
        <v>0.269453</v>
      </c>
      <c r="L2360" s="13" t="n">
        <v>0.699174</v>
      </c>
      <c r="M2360" s="13" t="n">
        <v>0.986735</v>
      </c>
      <c r="N2360" s="13" t="n">
        <v>0.734397</v>
      </c>
      <c r="O2360" s="9">
        <f>IF(C2360&lt;=1-Params!$B$4,0,MAX(0.1,ROUND(_xlfn.GAMMA.INV((C2360-(1-Params!$B$4))/Params!$B$4,Params!$B$5,Params!$B$6),1)))</f>
        <v/>
      </c>
      <c r="P2360" s="9">
        <f>IF(D2360&lt;=1-Params!$B$7,0,ROUND(_xlfn.GAMMA.INV((D2360-(1-Params!$B$7))/Params!$B$7,Params!$B$8,Params!$B$9),3))</f>
        <v/>
      </c>
      <c r="Q2360" s="9">
        <f>IF(E2360&lt;=1-Params!$B$4,0,MAX(0.1,ROUND(_xlfn.GAMMA.INV((E2360-(1-Params!$B$4))/Params!$B$4,Params!$B$5,Params!$B$6),1)))</f>
        <v/>
      </c>
      <c r="R2360" s="9">
        <f>IF(F2360&lt;=1-Params!$B$7,0,ROUND(_xlfn.GAMMA.INV((F2360-(1-Params!$B$7))/Params!$B$7,Params!$B$8,Params!$B$9),3))</f>
        <v/>
      </c>
      <c r="S2360" s="9">
        <f>IF(G2360&lt;=1-Params!$B$7,0,ROUND((Params!$B$10+Params!$B$11*G2360^Params!$B$12)*_xlfn.GAMMA.INV((G2360-(1-Params!$B$7))/Params!$B$7,Params!$B$8,Params!$B$9),3))</f>
        <v/>
      </c>
      <c r="T2360" s="9">
        <f>IF(H2360&lt;=1-Params!$B$4,0,MAX(0.1,ROUND((Params!$B$10+Params!$B$11*H2360^Params!$B$12)*_xlfn.GAMMA.INV((H2360-(1-Params!$B$4))/Params!$B$4,Params!$B$5,Params!$B$6),1)))</f>
        <v/>
      </c>
      <c r="U2360" s="9">
        <f>ROUND(_xlfn.NORM.INV(I2360,Params!$B$13,Params!$B$14),1)</f>
        <v/>
      </c>
      <c r="V2360" s="9">
        <f>ROUND(_xlfn.NORM.INV(J2360,Params!$B$15,Params!$B$16),2)</f>
        <v/>
      </c>
      <c r="W2360" s="9">
        <f>ROUND(_xlfn.NORM.INV(K2360,Params!$B$13,Params!$B$14),1)</f>
        <v/>
      </c>
      <c r="X2360" s="9">
        <f>ROUND(_xlfn.NORM.INV(L2360,Params!$B$15,Params!$B$16),2)</f>
        <v/>
      </c>
      <c r="Y2360" s="9">
        <f>ROUND(_xlfn.NORM.INV(M2360,Params!$B$15,Params!$B$16)+Params!$B$17+Params!$B$18*M2360,2)</f>
        <v/>
      </c>
      <c r="Z2360" s="9">
        <f>ROUND(_xlfn.NORM.INV(N2360,Params!$B$13,Params!$B$14)+Params!$B$17+Params!$B$18*N2360,1)</f>
        <v/>
      </c>
    </row>
    <row r="2361">
      <c r="A2361" s="11" t="n">
        <v>2360</v>
      </c>
      <c r="B2361" s="12">
        <f>INT((A2361-1)/122)+1</f>
        <v/>
      </c>
      <c r="C2361" s="13" t="n">
        <v>0.749806</v>
      </c>
      <c r="D2361" s="13" t="n">
        <v>0.48013</v>
      </c>
      <c r="E2361" s="13" t="n">
        <v>0.155302</v>
      </c>
      <c r="F2361" s="13" t="n">
        <v>0.696092</v>
      </c>
      <c r="G2361" s="13" t="n">
        <v>0.243007</v>
      </c>
      <c r="H2361" s="13" t="n">
        <v>0.996731</v>
      </c>
      <c r="I2361" s="13" t="n">
        <v>0.050079</v>
      </c>
      <c r="J2361" s="13" t="n">
        <v>0.380131</v>
      </c>
      <c r="K2361" s="13" t="n">
        <v>0.332711</v>
      </c>
      <c r="L2361" s="13" t="n">
        <v>0.766217</v>
      </c>
      <c r="M2361" s="13" t="n">
        <v>0.987964</v>
      </c>
      <c r="N2361" s="13" t="n">
        <v>0.33332</v>
      </c>
      <c r="O2361" s="9">
        <f>IF(C2361&lt;=1-Params!$B$4,0,MAX(0.1,ROUND(_xlfn.GAMMA.INV((C2361-(1-Params!$B$4))/Params!$B$4,Params!$B$5,Params!$B$6),1)))</f>
        <v/>
      </c>
      <c r="P2361" s="9">
        <f>IF(D2361&lt;=1-Params!$B$7,0,ROUND(_xlfn.GAMMA.INV((D2361-(1-Params!$B$7))/Params!$B$7,Params!$B$8,Params!$B$9),3))</f>
        <v/>
      </c>
      <c r="Q2361" s="9">
        <f>IF(E2361&lt;=1-Params!$B$4,0,MAX(0.1,ROUND(_xlfn.GAMMA.INV((E2361-(1-Params!$B$4))/Params!$B$4,Params!$B$5,Params!$B$6),1)))</f>
        <v/>
      </c>
      <c r="R2361" s="9">
        <f>IF(F2361&lt;=1-Params!$B$7,0,ROUND(_xlfn.GAMMA.INV((F2361-(1-Params!$B$7))/Params!$B$7,Params!$B$8,Params!$B$9),3))</f>
        <v/>
      </c>
      <c r="S2361" s="9">
        <f>IF(G2361&lt;=1-Params!$B$7,0,ROUND((Params!$B$10+Params!$B$11*G2361^Params!$B$12)*_xlfn.GAMMA.INV((G2361-(1-Params!$B$7))/Params!$B$7,Params!$B$8,Params!$B$9),3))</f>
        <v/>
      </c>
      <c r="T2361" s="9">
        <f>IF(H2361&lt;=1-Params!$B$4,0,MAX(0.1,ROUND((Params!$B$10+Params!$B$11*H2361^Params!$B$12)*_xlfn.GAMMA.INV((H2361-(1-Params!$B$4))/Params!$B$4,Params!$B$5,Params!$B$6),1)))</f>
        <v/>
      </c>
      <c r="U2361" s="9">
        <f>ROUND(_xlfn.NORM.INV(I2361,Params!$B$13,Params!$B$14),1)</f>
        <v/>
      </c>
      <c r="V2361" s="9">
        <f>ROUND(_xlfn.NORM.INV(J2361,Params!$B$15,Params!$B$16),2)</f>
        <v/>
      </c>
      <c r="W2361" s="9">
        <f>ROUND(_xlfn.NORM.INV(K2361,Params!$B$13,Params!$B$14),1)</f>
        <v/>
      </c>
      <c r="X2361" s="9">
        <f>ROUND(_xlfn.NORM.INV(L2361,Params!$B$15,Params!$B$16),2)</f>
        <v/>
      </c>
      <c r="Y2361" s="9">
        <f>ROUND(_xlfn.NORM.INV(M2361,Params!$B$15,Params!$B$16)+Params!$B$17+Params!$B$18*M2361,2)</f>
        <v/>
      </c>
      <c r="Z2361" s="9">
        <f>ROUND(_xlfn.NORM.INV(N2361,Params!$B$13,Params!$B$14)+Params!$B$17+Params!$B$18*N2361,1)</f>
        <v/>
      </c>
    </row>
    <row r="2362">
      <c r="A2362" s="11" t="n">
        <v>2361</v>
      </c>
      <c r="B2362" s="12">
        <f>INT((A2362-1)/122)+1</f>
        <v/>
      </c>
      <c r="C2362" s="13" t="n">
        <v>0.457912</v>
      </c>
      <c r="D2362" s="13" t="n">
        <v>0.739109</v>
      </c>
      <c r="E2362" s="13" t="n">
        <v>0.254712</v>
      </c>
      <c r="F2362" s="13" t="n">
        <v>0.427207</v>
      </c>
      <c r="G2362" s="13" t="n">
        <v>0.701707</v>
      </c>
      <c r="H2362" s="13" t="n">
        <v>0.802353</v>
      </c>
      <c r="I2362" s="13" t="n">
        <v>0.124385</v>
      </c>
      <c r="J2362" s="13" t="n">
        <v>0.182764</v>
      </c>
      <c r="K2362" s="13" t="n">
        <v>0.652471</v>
      </c>
      <c r="L2362" s="13" t="n">
        <v>0.817492</v>
      </c>
      <c r="M2362" s="13" t="n">
        <v>0.622061</v>
      </c>
      <c r="N2362" s="13" t="n">
        <v>0.450646</v>
      </c>
      <c r="O2362" s="9">
        <f>IF(C2362&lt;=1-Params!$B$4,0,MAX(0.1,ROUND(_xlfn.GAMMA.INV((C2362-(1-Params!$B$4))/Params!$B$4,Params!$B$5,Params!$B$6),1)))</f>
        <v/>
      </c>
      <c r="P2362" s="9">
        <f>IF(D2362&lt;=1-Params!$B$7,0,ROUND(_xlfn.GAMMA.INV((D2362-(1-Params!$B$7))/Params!$B$7,Params!$B$8,Params!$B$9),3))</f>
        <v/>
      </c>
      <c r="Q2362" s="9">
        <f>IF(E2362&lt;=1-Params!$B$4,0,MAX(0.1,ROUND(_xlfn.GAMMA.INV((E2362-(1-Params!$B$4))/Params!$B$4,Params!$B$5,Params!$B$6),1)))</f>
        <v/>
      </c>
      <c r="R2362" s="9">
        <f>IF(F2362&lt;=1-Params!$B$7,0,ROUND(_xlfn.GAMMA.INV((F2362-(1-Params!$B$7))/Params!$B$7,Params!$B$8,Params!$B$9),3))</f>
        <v/>
      </c>
      <c r="S2362" s="9">
        <f>IF(G2362&lt;=1-Params!$B$7,0,ROUND((Params!$B$10+Params!$B$11*G2362^Params!$B$12)*_xlfn.GAMMA.INV((G2362-(1-Params!$B$7))/Params!$B$7,Params!$B$8,Params!$B$9),3))</f>
        <v/>
      </c>
      <c r="T2362" s="9">
        <f>IF(H2362&lt;=1-Params!$B$4,0,MAX(0.1,ROUND((Params!$B$10+Params!$B$11*H2362^Params!$B$12)*_xlfn.GAMMA.INV((H2362-(1-Params!$B$4))/Params!$B$4,Params!$B$5,Params!$B$6),1)))</f>
        <v/>
      </c>
      <c r="U2362" s="9">
        <f>ROUND(_xlfn.NORM.INV(I2362,Params!$B$13,Params!$B$14),1)</f>
        <v/>
      </c>
      <c r="V2362" s="9">
        <f>ROUND(_xlfn.NORM.INV(J2362,Params!$B$15,Params!$B$16),2)</f>
        <v/>
      </c>
      <c r="W2362" s="9">
        <f>ROUND(_xlfn.NORM.INV(K2362,Params!$B$13,Params!$B$14),1)</f>
        <v/>
      </c>
      <c r="X2362" s="9">
        <f>ROUND(_xlfn.NORM.INV(L2362,Params!$B$15,Params!$B$16),2)</f>
        <v/>
      </c>
      <c r="Y2362" s="9">
        <f>ROUND(_xlfn.NORM.INV(M2362,Params!$B$15,Params!$B$16)+Params!$B$17+Params!$B$18*M2362,2)</f>
        <v/>
      </c>
      <c r="Z2362" s="9">
        <f>ROUND(_xlfn.NORM.INV(N2362,Params!$B$13,Params!$B$14)+Params!$B$17+Params!$B$18*N2362,1)</f>
        <v/>
      </c>
    </row>
    <row r="2363">
      <c r="A2363" s="11" t="n">
        <v>2362</v>
      </c>
      <c r="B2363" s="12">
        <f>INT((A2363-1)/122)+1</f>
        <v/>
      </c>
      <c r="C2363" s="13" t="n">
        <v>0.741302</v>
      </c>
      <c r="D2363" s="13" t="n">
        <v>0.878098</v>
      </c>
      <c r="E2363" s="13" t="n">
        <v>0.257637</v>
      </c>
      <c r="F2363" s="13" t="n">
        <v>0.748457</v>
      </c>
      <c r="G2363" s="13" t="n">
        <v>0.682069</v>
      </c>
      <c r="H2363" s="13" t="n">
        <v>0.62737</v>
      </c>
      <c r="I2363" s="13" t="n">
        <v>0.023225</v>
      </c>
      <c r="J2363" s="13" t="n">
        <v>0.322205</v>
      </c>
      <c r="K2363" s="13" t="n">
        <v>0.819176</v>
      </c>
      <c r="L2363" s="13" t="n">
        <v>0.634058</v>
      </c>
      <c r="M2363" s="13" t="n">
        <v>0.205527</v>
      </c>
      <c r="N2363" s="13" t="n">
        <v>0.268251</v>
      </c>
      <c r="O2363" s="9">
        <f>IF(C2363&lt;=1-Params!$B$4,0,MAX(0.1,ROUND(_xlfn.GAMMA.INV((C2363-(1-Params!$B$4))/Params!$B$4,Params!$B$5,Params!$B$6),1)))</f>
        <v/>
      </c>
      <c r="P2363" s="9">
        <f>IF(D2363&lt;=1-Params!$B$7,0,ROUND(_xlfn.GAMMA.INV((D2363-(1-Params!$B$7))/Params!$B$7,Params!$B$8,Params!$B$9),3))</f>
        <v/>
      </c>
      <c r="Q2363" s="9">
        <f>IF(E2363&lt;=1-Params!$B$4,0,MAX(0.1,ROUND(_xlfn.GAMMA.INV((E2363-(1-Params!$B$4))/Params!$B$4,Params!$B$5,Params!$B$6),1)))</f>
        <v/>
      </c>
      <c r="R2363" s="9">
        <f>IF(F2363&lt;=1-Params!$B$7,0,ROUND(_xlfn.GAMMA.INV((F2363-(1-Params!$B$7))/Params!$B$7,Params!$B$8,Params!$B$9),3))</f>
        <v/>
      </c>
      <c r="S2363" s="9">
        <f>IF(G2363&lt;=1-Params!$B$7,0,ROUND((Params!$B$10+Params!$B$11*G2363^Params!$B$12)*_xlfn.GAMMA.INV((G2363-(1-Params!$B$7))/Params!$B$7,Params!$B$8,Params!$B$9),3))</f>
        <v/>
      </c>
      <c r="T2363" s="9">
        <f>IF(H2363&lt;=1-Params!$B$4,0,MAX(0.1,ROUND((Params!$B$10+Params!$B$11*H2363^Params!$B$12)*_xlfn.GAMMA.INV((H2363-(1-Params!$B$4))/Params!$B$4,Params!$B$5,Params!$B$6),1)))</f>
        <v/>
      </c>
      <c r="U2363" s="9">
        <f>ROUND(_xlfn.NORM.INV(I2363,Params!$B$13,Params!$B$14),1)</f>
        <v/>
      </c>
      <c r="V2363" s="9">
        <f>ROUND(_xlfn.NORM.INV(J2363,Params!$B$15,Params!$B$16),2)</f>
        <v/>
      </c>
      <c r="W2363" s="9">
        <f>ROUND(_xlfn.NORM.INV(K2363,Params!$B$13,Params!$B$14),1)</f>
        <v/>
      </c>
      <c r="X2363" s="9">
        <f>ROUND(_xlfn.NORM.INV(L2363,Params!$B$15,Params!$B$16),2)</f>
        <v/>
      </c>
      <c r="Y2363" s="9">
        <f>ROUND(_xlfn.NORM.INV(M2363,Params!$B$15,Params!$B$16)+Params!$B$17+Params!$B$18*M2363,2)</f>
        <v/>
      </c>
      <c r="Z2363" s="9">
        <f>ROUND(_xlfn.NORM.INV(N2363,Params!$B$13,Params!$B$14)+Params!$B$17+Params!$B$18*N2363,1)</f>
        <v/>
      </c>
    </row>
    <row r="2364">
      <c r="A2364" s="11" t="n">
        <v>2363</v>
      </c>
      <c r="B2364" s="12">
        <f>INT((A2364-1)/122)+1</f>
        <v/>
      </c>
      <c r="C2364" s="13" t="n">
        <v>0.321889</v>
      </c>
      <c r="D2364" s="13" t="n">
        <v>0.300875</v>
      </c>
      <c r="E2364" s="13" t="n">
        <v>0.404474</v>
      </c>
      <c r="F2364" s="13" t="n">
        <v>0.658888</v>
      </c>
      <c r="G2364" s="13" t="n">
        <v>0.514503</v>
      </c>
      <c r="H2364" s="13" t="n">
        <v>0.933258</v>
      </c>
      <c r="I2364" s="13" t="n">
        <v>0.1229</v>
      </c>
      <c r="J2364" s="13" t="n">
        <v>0.33046</v>
      </c>
      <c r="K2364" s="13" t="n">
        <v>0.321169</v>
      </c>
      <c r="L2364" s="13" t="n">
        <v>0.404195</v>
      </c>
      <c r="M2364" s="13" t="n">
        <v>0.49086</v>
      </c>
      <c r="N2364" s="13" t="n">
        <v>0.095348</v>
      </c>
      <c r="O2364" s="9">
        <f>IF(C2364&lt;=1-Params!$B$4,0,MAX(0.1,ROUND(_xlfn.GAMMA.INV((C2364-(1-Params!$B$4))/Params!$B$4,Params!$B$5,Params!$B$6),1)))</f>
        <v/>
      </c>
      <c r="P2364" s="9">
        <f>IF(D2364&lt;=1-Params!$B$7,0,ROUND(_xlfn.GAMMA.INV((D2364-(1-Params!$B$7))/Params!$B$7,Params!$B$8,Params!$B$9),3))</f>
        <v/>
      </c>
      <c r="Q2364" s="9">
        <f>IF(E2364&lt;=1-Params!$B$4,0,MAX(0.1,ROUND(_xlfn.GAMMA.INV((E2364-(1-Params!$B$4))/Params!$B$4,Params!$B$5,Params!$B$6),1)))</f>
        <v/>
      </c>
      <c r="R2364" s="9">
        <f>IF(F2364&lt;=1-Params!$B$7,0,ROUND(_xlfn.GAMMA.INV((F2364-(1-Params!$B$7))/Params!$B$7,Params!$B$8,Params!$B$9),3))</f>
        <v/>
      </c>
      <c r="S2364" s="9">
        <f>IF(G2364&lt;=1-Params!$B$7,0,ROUND((Params!$B$10+Params!$B$11*G2364^Params!$B$12)*_xlfn.GAMMA.INV((G2364-(1-Params!$B$7))/Params!$B$7,Params!$B$8,Params!$B$9),3))</f>
        <v/>
      </c>
      <c r="T2364" s="9">
        <f>IF(H2364&lt;=1-Params!$B$4,0,MAX(0.1,ROUND((Params!$B$10+Params!$B$11*H2364^Params!$B$12)*_xlfn.GAMMA.INV((H2364-(1-Params!$B$4))/Params!$B$4,Params!$B$5,Params!$B$6),1)))</f>
        <v/>
      </c>
      <c r="U2364" s="9">
        <f>ROUND(_xlfn.NORM.INV(I2364,Params!$B$13,Params!$B$14),1)</f>
        <v/>
      </c>
      <c r="V2364" s="9">
        <f>ROUND(_xlfn.NORM.INV(J2364,Params!$B$15,Params!$B$16),2)</f>
        <v/>
      </c>
      <c r="W2364" s="9">
        <f>ROUND(_xlfn.NORM.INV(K2364,Params!$B$13,Params!$B$14),1)</f>
        <v/>
      </c>
      <c r="X2364" s="9">
        <f>ROUND(_xlfn.NORM.INV(L2364,Params!$B$15,Params!$B$16),2)</f>
        <v/>
      </c>
      <c r="Y2364" s="9">
        <f>ROUND(_xlfn.NORM.INV(M2364,Params!$B$15,Params!$B$16)+Params!$B$17+Params!$B$18*M2364,2)</f>
        <v/>
      </c>
      <c r="Z2364" s="9">
        <f>ROUND(_xlfn.NORM.INV(N2364,Params!$B$13,Params!$B$14)+Params!$B$17+Params!$B$18*N2364,1)</f>
        <v/>
      </c>
    </row>
    <row r="2365">
      <c r="A2365" s="11" t="n">
        <v>2364</v>
      </c>
      <c r="B2365" s="12">
        <f>INT((A2365-1)/122)+1</f>
        <v/>
      </c>
      <c r="C2365" s="13" t="n">
        <v>0.275412</v>
      </c>
      <c r="D2365" s="13" t="n">
        <v>0.475839</v>
      </c>
      <c r="E2365" s="13" t="n">
        <v>0.31982</v>
      </c>
      <c r="F2365" s="13" t="n">
        <v>0.5838680000000001</v>
      </c>
      <c r="G2365" s="13" t="n">
        <v>0.238417</v>
      </c>
      <c r="H2365" s="13" t="n">
        <v>0.914403</v>
      </c>
      <c r="I2365" s="13" t="n">
        <v>0.524251</v>
      </c>
      <c r="J2365" s="13" t="n">
        <v>0.5673049999999999</v>
      </c>
      <c r="K2365" s="13" t="n">
        <v>0.562353</v>
      </c>
      <c r="L2365" s="13" t="n">
        <v>0.397686</v>
      </c>
      <c r="M2365" s="13" t="n">
        <v>0.202123</v>
      </c>
      <c r="N2365" s="13" t="n">
        <v>0.093503</v>
      </c>
      <c r="O2365" s="9">
        <f>IF(C2365&lt;=1-Params!$B$4,0,MAX(0.1,ROUND(_xlfn.GAMMA.INV((C2365-(1-Params!$B$4))/Params!$B$4,Params!$B$5,Params!$B$6),1)))</f>
        <v/>
      </c>
      <c r="P2365" s="9">
        <f>IF(D2365&lt;=1-Params!$B$7,0,ROUND(_xlfn.GAMMA.INV((D2365-(1-Params!$B$7))/Params!$B$7,Params!$B$8,Params!$B$9),3))</f>
        <v/>
      </c>
      <c r="Q2365" s="9">
        <f>IF(E2365&lt;=1-Params!$B$4,0,MAX(0.1,ROUND(_xlfn.GAMMA.INV((E2365-(1-Params!$B$4))/Params!$B$4,Params!$B$5,Params!$B$6),1)))</f>
        <v/>
      </c>
      <c r="R2365" s="9">
        <f>IF(F2365&lt;=1-Params!$B$7,0,ROUND(_xlfn.GAMMA.INV((F2365-(1-Params!$B$7))/Params!$B$7,Params!$B$8,Params!$B$9),3))</f>
        <v/>
      </c>
      <c r="S2365" s="9">
        <f>IF(G2365&lt;=1-Params!$B$7,0,ROUND((Params!$B$10+Params!$B$11*G2365^Params!$B$12)*_xlfn.GAMMA.INV((G2365-(1-Params!$B$7))/Params!$B$7,Params!$B$8,Params!$B$9),3))</f>
        <v/>
      </c>
      <c r="T2365" s="9">
        <f>IF(H2365&lt;=1-Params!$B$4,0,MAX(0.1,ROUND((Params!$B$10+Params!$B$11*H2365^Params!$B$12)*_xlfn.GAMMA.INV((H2365-(1-Params!$B$4))/Params!$B$4,Params!$B$5,Params!$B$6),1)))</f>
        <v/>
      </c>
      <c r="U2365" s="9">
        <f>ROUND(_xlfn.NORM.INV(I2365,Params!$B$13,Params!$B$14),1)</f>
        <v/>
      </c>
      <c r="V2365" s="9">
        <f>ROUND(_xlfn.NORM.INV(J2365,Params!$B$15,Params!$B$16),2)</f>
        <v/>
      </c>
      <c r="W2365" s="9">
        <f>ROUND(_xlfn.NORM.INV(K2365,Params!$B$13,Params!$B$14),1)</f>
        <v/>
      </c>
      <c r="X2365" s="9">
        <f>ROUND(_xlfn.NORM.INV(L2365,Params!$B$15,Params!$B$16),2)</f>
        <v/>
      </c>
      <c r="Y2365" s="9">
        <f>ROUND(_xlfn.NORM.INV(M2365,Params!$B$15,Params!$B$16)+Params!$B$17+Params!$B$18*M2365,2)</f>
        <v/>
      </c>
      <c r="Z2365" s="9">
        <f>ROUND(_xlfn.NORM.INV(N2365,Params!$B$13,Params!$B$14)+Params!$B$17+Params!$B$18*N2365,1)</f>
        <v/>
      </c>
    </row>
    <row r="2366">
      <c r="A2366" s="11" t="n">
        <v>2365</v>
      </c>
      <c r="B2366" s="12">
        <f>INT((A2366-1)/122)+1</f>
        <v/>
      </c>
      <c r="C2366" s="13" t="n">
        <v>0.592571</v>
      </c>
      <c r="D2366" s="13" t="n">
        <v>0.59229</v>
      </c>
      <c r="E2366" s="13" t="n">
        <v>0.4486</v>
      </c>
      <c r="F2366" s="13" t="n">
        <v>0.041028</v>
      </c>
      <c r="G2366" s="13" t="n">
        <v>0.039818</v>
      </c>
      <c r="H2366" s="13" t="n">
        <v>0.968356</v>
      </c>
      <c r="I2366" s="13" t="n">
        <v>0.678986</v>
      </c>
      <c r="J2366" s="13" t="n">
        <v>0.857957</v>
      </c>
      <c r="K2366" s="13" t="n">
        <v>0.527146</v>
      </c>
      <c r="L2366" s="13" t="n">
        <v>0.800414</v>
      </c>
      <c r="M2366" s="13" t="n">
        <v>0.424093</v>
      </c>
      <c r="N2366" s="13" t="n">
        <v>0.175287</v>
      </c>
      <c r="O2366" s="9">
        <f>IF(C2366&lt;=1-Params!$B$4,0,MAX(0.1,ROUND(_xlfn.GAMMA.INV((C2366-(1-Params!$B$4))/Params!$B$4,Params!$B$5,Params!$B$6),1)))</f>
        <v/>
      </c>
      <c r="P2366" s="9">
        <f>IF(D2366&lt;=1-Params!$B$7,0,ROUND(_xlfn.GAMMA.INV((D2366-(1-Params!$B$7))/Params!$B$7,Params!$B$8,Params!$B$9),3))</f>
        <v/>
      </c>
      <c r="Q2366" s="9">
        <f>IF(E2366&lt;=1-Params!$B$4,0,MAX(0.1,ROUND(_xlfn.GAMMA.INV((E2366-(1-Params!$B$4))/Params!$B$4,Params!$B$5,Params!$B$6),1)))</f>
        <v/>
      </c>
      <c r="R2366" s="9">
        <f>IF(F2366&lt;=1-Params!$B$7,0,ROUND(_xlfn.GAMMA.INV((F2366-(1-Params!$B$7))/Params!$B$7,Params!$B$8,Params!$B$9),3))</f>
        <v/>
      </c>
      <c r="S2366" s="9">
        <f>IF(G2366&lt;=1-Params!$B$7,0,ROUND((Params!$B$10+Params!$B$11*G2366^Params!$B$12)*_xlfn.GAMMA.INV((G2366-(1-Params!$B$7))/Params!$B$7,Params!$B$8,Params!$B$9),3))</f>
        <v/>
      </c>
      <c r="T2366" s="9">
        <f>IF(H2366&lt;=1-Params!$B$4,0,MAX(0.1,ROUND((Params!$B$10+Params!$B$11*H2366^Params!$B$12)*_xlfn.GAMMA.INV((H2366-(1-Params!$B$4))/Params!$B$4,Params!$B$5,Params!$B$6),1)))</f>
        <v/>
      </c>
      <c r="U2366" s="9">
        <f>ROUND(_xlfn.NORM.INV(I2366,Params!$B$13,Params!$B$14),1)</f>
        <v/>
      </c>
      <c r="V2366" s="9">
        <f>ROUND(_xlfn.NORM.INV(J2366,Params!$B$15,Params!$B$16),2)</f>
        <v/>
      </c>
      <c r="W2366" s="9">
        <f>ROUND(_xlfn.NORM.INV(K2366,Params!$B$13,Params!$B$14),1)</f>
        <v/>
      </c>
      <c r="X2366" s="9">
        <f>ROUND(_xlfn.NORM.INV(L2366,Params!$B$15,Params!$B$16),2)</f>
        <v/>
      </c>
      <c r="Y2366" s="9">
        <f>ROUND(_xlfn.NORM.INV(M2366,Params!$B$15,Params!$B$16)+Params!$B$17+Params!$B$18*M2366,2)</f>
        <v/>
      </c>
      <c r="Z2366" s="9">
        <f>ROUND(_xlfn.NORM.INV(N2366,Params!$B$13,Params!$B$14)+Params!$B$17+Params!$B$18*N2366,1)</f>
        <v/>
      </c>
    </row>
    <row r="2367">
      <c r="A2367" s="11" t="n">
        <v>2366</v>
      </c>
      <c r="B2367" s="12">
        <f>INT((A2367-1)/122)+1</f>
        <v/>
      </c>
      <c r="C2367" s="13" t="n">
        <v>0.410273</v>
      </c>
      <c r="D2367" s="13" t="n">
        <v>0.268911</v>
      </c>
      <c r="E2367" s="13" t="n">
        <v>0.02173</v>
      </c>
      <c r="F2367" s="13" t="n">
        <v>0.04652</v>
      </c>
      <c r="G2367" s="13" t="n">
        <v>0.322571</v>
      </c>
      <c r="H2367" s="13" t="n">
        <v>0.339636</v>
      </c>
      <c r="I2367" s="13" t="n">
        <v>0.548525</v>
      </c>
      <c r="J2367" s="13" t="n">
        <v>0.507695</v>
      </c>
      <c r="K2367" s="13" t="n">
        <v>0.703081</v>
      </c>
      <c r="L2367" s="13" t="n">
        <v>0.703727</v>
      </c>
      <c r="M2367" s="13" t="n">
        <v>0.566991</v>
      </c>
      <c r="N2367" s="13" t="n">
        <v>0.16614</v>
      </c>
      <c r="O2367" s="9">
        <f>IF(C2367&lt;=1-Params!$B$4,0,MAX(0.1,ROUND(_xlfn.GAMMA.INV((C2367-(1-Params!$B$4))/Params!$B$4,Params!$B$5,Params!$B$6),1)))</f>
        <v/>
      </c>
      <c r="P2367" s="9">
        <f>IF(D2367&lt;=1-Params!$B$7,0,ROUND(_xlfn.GAMMA.INV((D2367-(1-Params!$B$7))/Params!$B$7,Params!$B$8,Params!$B$9),3))</f>
        <v/>
      </c>
      <c r="Q2367" s="9">
        <f>IF(E2367&lt;=1-Params!$B$4,0,MAX(0.1,ROUND(_xlfn.GAMMA.INV((E2367-(1-Params!$B$4))/Params!$B$4,Params!$B$5,Params!$B$6),1)))</f>
        <v/>
      </c>
      <c r="R2367" s="9">
        <f>IF(F2367&lt;=1-Params!$B$7,0,ROUND(_xlfn.GAMMA.INV((F2367-(1-Params!$B$7))/Params!$B$7,Params!$B$8,Params!$B$9),3))</f>
        <v/>
      </c>
      <c r="S2367" s="9">
        <f>IF(G2367&lt;=1-Params!$B$7,0,ROUND((Params!$B$10+Params!$B$11*G2367^Params!$B$12)*_xlfn.GAMMA.INV((G2367-(1-Params!$B$7))/Params!$B$7,Params!$B$8,Params!$B$9),3))</f>
        <v/>
      </c>
      <c r="T2367" s="9">
        <f>IF(H2367&lt;=1-Params!$B$4,0,MAX(0.1,ROUND((Params!$B$10+Params!$B$11*H2367^Params!$B$12)*_xlfn.GAMMA.INV((H2367-(1-Params!$B$4))/Params!$B$4,Params!$B$5,Params!$B$6),1)))</f>
        <v/>
      </c>
      <c r="U2367" s="9">
        <f>ROUND(_xlfn.NORM.INV(I2367,Params!$B$13,Params!$B$14),1)</f>
        <v/>
      </c>
      <c r="V2367" s="9">
        <f>ROUND(_xlfn.NORM.INV(J2367,Params!$B$15,Params!$B$16),2)</f>
        <v/>
      </c>
      <c r="W2367" s="9">
        <f>ROUND(_xlfn.NORM.INV(K2367,Params!$B$13,Params!$B$14),1)</f>
        <v/>
      </c>
      <c r="X2367" s="9">
        <f>ROUND(_xlfn.NORM.INV(L2367,Params!$B$15,Params!$B$16),2)</f>
        <v/>
      </c>
      <c r="Y2367" s="9">
        <f>ROUND(_xlfn.NORM.INV(M2367,Params!$B$15,Params!$B$16)+Params!$B$17+Params!$B$18*M2367,2)</f>
        <v/>
      </c>
      <c r="Z2367" s="9">
        <f>ROUND(_xlfn.NORM.INV(N2367,Params!$B$13,Params!$B$14)+Params!$B$17+Params!$B$18*N2367,1)</f>
        <v/>
      </c>
    </row>
    <row r="2368">
      <c r="A2368" s="11" t="n">
        <v>2367</v>
      </c>
      <c r="B2368" s="12">
        <f>INT((A2368-1)/122)+1</f>
        <v/>
      </c>
      <c r="C2368" s="13" t="n">
        <v>0.7273500000000001</v>
      </c>
      <c r="D2368" s="13" t="n">
        <v>0.399869</v>
      </c>
      <c r="E2368" s="13" t="n">
        <v>0.019192</v>
      </c>
      <c r="F2368" s="13" t="n">
        <v>0.7000769999999999</v>
      </c>
      <c r="G2368" s="13" t="n">
        <v>0.967255</v>
      </c>
      <c r="H2368" s="13" t="n">
        <v>0.088327</v>
      </c>
      <c r="I2368" s="13" t="n">
        <v>0.095925</v>
      </c>
      <c r="J2368" s="13" t="n">
        <v>0.16766</v>
      </c>
      <c r="K2368" s="13" t="n">
        <v>0.514257</v>
      </c>
      <c r="L2368" s="13" t="n">
        <v>0.793502</v>
      </c>
      <c r="M2368" s="13" t="n">
        <v>0.428534</v>
      </c>
      <c r="N2368" s="13" t="n">
        <v>0.356347</v>
      </c>
      <c r="O2368" s="9">
        <f>IF(C2368&lt;=1-Params!$B$4,0,MAX(0.1,ROUND(_xlfn.GAMMA.INV((C2368-(1-Params!$B$4))/Params!$B$4,Params!$B$5,Params!$B$6),1)))</f>
        <v/>
      </c>
      <c r="P2368" s="9">
        <f>IF(D2368&lt;=1-Params!$B$7,0,ROUND(_xlfn.GAMMA.INV((D2368-(1-Params!$B$7))/Params!$B$7,Params!$B$8,Params!$B$9),3))</f>
        <v/>
      </c>
      <c r="Q2368" s="9">
        <f>IF(E2368&lt;=1-Params!$B$4,0,MAX(0.1,ROUND(_xlfn.GAMMA.INV((E2368-(1-Params!$B$4))/Params!$B$4,Params!$B$5,Params!$B$6),1)))</f>
        <v/>
      </c>
      <c r="R2368" s="9">
        <f>IF(F2368&lt;=1-Params!$B$7,0,ROUND(_xlfn.GAMMA.INV((F2368-(1-Params!$B$7))/Params!$B$7,Params!$B$8,Params!$B$9),3))</f>
        <v/>
      </c>
      <c r="S2368" s="9">
        <f>IF(G2368&lt;=1-Params!$B$7,0,ROUND((Params!$B$10+Params!$B$11*G2368^Params!$B$12)*_xlfn.GAMMA.INV((G2368-(1-Params!$B$7))/Params!$B$7,Params!$B$8,Params!$B$9),3))</f>
        <v/>
      </c>
      <c r="T2368" s="9">
        <f>IF(H2368&lt;=1-Params!$B$4,0,MAX(0.1,ROUND((Params!$B$10+Params!$B$11*H2368^Params!$B$12)*_xlfn.GAMMA.INV((H2368-(1-Params!$B$4))/Params!$B$4,Params!$B$5,Params!$B$6),1)))</f>
        <v/>
      </c>
      <c r="U2368" s="9">
        <f>ROUND(_xlfn.NORM.INV(I2368,Params!$B$13,Params!$B$14),1)</f>
        <v/>
      </c>
      <c r="V2368" s="9">
        <f>ROUND(_xlfn.NORM.INV(J2368,Params!$B$15,Params!$B$16),2)</f>
        <v/>
      </c>
      <c r="W2368" s="9">
        <f>ROUND(_xlfn.NORM.INV(K2368,Params!$B$13,Params!$B$14),1)</f>
        <v/>
      </c>
      <c r="X2368" s="9">
        <f>ROUND(_xlfn.NORM.INV(L2368,Params!$B$15,Params!$B$16),2)</f>
        <v/>
      </c>
      <c r="Y2368" s="9">
        <f>ROUND(_xlfn.NORM.INV(M2368,Params!$B$15,Params!$B$16)+Params!$B$17+Params!$B$18*M2368,2)</f>
        <v/>
      </c>
      <c r="Z2368" s="9">
        <f>ROUND(_xlfn.NORM.INV(N2368,Params!$B$13,Params!$B$14)+Params!$B$17+Params!$B$18*N2368,1)</f>
        <v/>
      </c>
    </row>
    <row r="2369">
      <c r="A2369" s="11" t="n">
        <v>2368</v>
      </c>
      <c r="B2369" s="12">
        <f>INT((A2369-1)/122)+1</f>
        <v/>
      </c>
      <c r="C2369" s="13" t="n">
        <v>0.817941</v>
      </c>
      <c r="D2369" s="13" t="n">
        <v>0.277154</v>
      </c>
      <c r="E2369" s="13" t="n">
        <v>0.207118</v>
      </c>
      <c r="F2369" s="13" t="n">
        <v>0.349495</v>
      </c>
      <c r="G2369" s="13" t="n">
        <v>0.486254</v>
      </c>
      <c r="H2369" s="13" t="n">
        <v>0.187533</v>
      </c>
      <c r="I2369" s="13" t="n">
        <v>0.05906</v>
      </c>
      <c r="J2369" s="13" t="n">
        <v>0.047031</v>
      </c>
      <c r="K2369" s="13" t="n">
        <v>0.488175</v>
      </c>
      <c r="L2369" s="13" t="n">
        <v>0.942416</v>
      </c>
      <c r="M2369" s="13" t="n">
        <v>0.415847</v>
      </c>
      <c r="N2369" s="13" t="n">
        <v>0.468226</v>
      </c>
      <c r="O2369" s="9">
        <f>IF(C2369&lt;=1-Params!$B$4,0,MAX(0.1,ROUND(_xlfn.GAMMA.INV((C2369-(1-Params!$B$4))/Params!$B$4,Params!$B$5,Params!$B$6),1)))</f>
        <v/>
      </c>
      <c r="P2369" s="9">
        <f>IF(D2369&lt;=1-Params!$B$7,0,ROUND(_xlfn.GAMMA.INV((D2369-(1-Params!$B$7))/Params!$B$7,Params!$B$8,Params!$B$9),3))</f>
        <v/>
      </c>
      <c r="Q2369" s="9">
        <f>IF(E2369&lt;=1-Params!$B$4,0,MAX(0.1,ROUND(_xlfn.GAMMA.INV((E2369-(1-Params!$B$4))/Params!$B$4,Params!$B$5,Params!$B$6),1)))</f>
        <v/>
      </c>
      <c r="R2369" s="9">
        <f>IF(F2369&lt;=1-Params!$B$7,0,ROUND(_xlfn.GAMMA.INV((F2369-(1-Params!$B$7))/Params!$B$7,Params!$B$8,Params!$B$9),3))</f>
        <v/>
      </c>
      <c r="S2369" s="9">
        <f>IF(G2369&lt;=1-Params!$B$7,0,ROUND((Params!$B$10+Params!$B$11*G2369^Params!$B$12)*_xlfn.GAMMA.INV((G2369-(1-Params!$B$7))/Params!$B$7,Params!$B$8,Params!$B$9),3))</f>
        <v/>
      </c>
      <c r="T2369" s="9">
        <f>IF(H2369&lt;=1-Params!$B$4,0,MAX(0.1,ROUND((Params!$B$10+Params!$B$11*H2369^Params!$B$12)*_xlfn.GAMMA.INV((H2369-(1-Params!$B$4))/Params!$B$4,Params!$B$5,Params!$B$6),1)))</f>
        <v/>
      </c>
      <c r="U2369" s="9">
        <f>ROUND(_xlfn.NORM.INV(I2369,Params!$B$13,Params!$B$14),1)</f>
        <v/>
      </c>
      <c r="V2369" s="9">
        <f>ROUND(_xlfn.NORM.INV(J2369,Params!$B$15,Params!$B$16),2)</f>
        <v/>
      </c>
      <c r="W2369" s="9">
        <f>ROUND(_xlfn.NORM.INV(K2369,Params!$B$13,Params!$B$14),1)</f>
        <v/>
      </c>
      <c r="X2369" s="9">
        <f>ROUND(_xlfn.NORM.INV(L2369,Params!$B$15,Params!$B$16),2)</f>
        <v/>
      </c>
      <c r="Y2369" s="9">
        <f>ROUND(_xlfn.NORM.INV(M2369,Params!$B$15,Params!$B$16)+Params!$B$17+Params!$B$18*M2369,2)</f>
        <v/>
      </c>
      <c r="Z2369" s="9">
        <f>ROUND(_xlfn.NORM.INV(N2369,Params!$B$13,Params!$B$14)+Params!$B$17+Params!$B$18*N2369,1)</f>
        <v/>
      </c>
    </row>
    <row r="2370">
      <c r="A2370" s="11" t="n">
        <v>2369</v>
      </c>
      <c r="B2370" s="12">
        <f>INT((A2370-1)/122)+1</f>
        <v/>
      </c>
      <c r="C2370" s="13" t="n">
        <v>0.929848</v>
      </c>
      <c r="D2370" s="13" t="n">
        <v>0.09830899999999999</v>
      </c>
      <c r="E2370" s="13" t="n">
        <v>0.402097</v>
      </c>
      <c r="F2370" s="13" t="n">
        <v>0.749854</v>
      </c>
      <c r="G2370" s="13" t="n">
        <v>0.503216</v>
      </c>
      <c r="H2370" s="13" t="n">
        <v>0.915299</v>
      </c>
      <c r="I2370" s="13" t="n">
        <v>0.07599</v>
      </c>
      <c r="J2370" s="13" t="n">
        <v>0.12246</v>
      </c>
      <c r="K2370" s="13" t="n">
        <v>0.733616</v>
      </c>
      <c r="L2370" s="13" t="n">
        <v>0.750173</v>
      </c>
      <c r="M2370" s="13" t="n">
        <v>0.298792</v>
      </c>
      <c r="N2370" s="13" t="n">
        <v>0.100615</v>
      </c>
      <c r="O2370" s="9">
        <f>IF(C2370&lt;=1-Params!$B$4,0,MAX(0.1,ROUND(_xlfn.GAMMA.INV((C2370-(1-Params!$B$4))/Params!$B$4,Params!$B$5,Params!$B$6),1)))</f>
        <v/>
      </c>
      <c r="P2370" s="9">
        <f>IF(D2370&lt;=1-Params!$B$7,0,ROUND(_xlfn.GAMMA.INV((D2370-(1-Params!$B$7))/Params!$B$7,Params!$B$8,Params!$B$9),3))</f>
        <v/>
      </c>
      <c r="Q2370" s="9">
        <f>IF(E2370&lt;=1-Params!$B$4,0,MAX(0.1,ROUND(_xlfn.GAMMA.INV((E2370-(1-Params!$B$4))/Params!$B$4,Params!$B$5,Params!$B$6),1)))</f>
        <v/>
      </c>
      <c r="R2370" s="9">
        <f>IF(F2370&lt;=1-Params!$B$7,0,ROUND(_xlfn.GAMMA.INV((F2370-(1-Params!$B$7))/Params!$B$7,Params!$B$8,Params!$B$9),3))</f>
        <v/>
      </c>
      <c r="S2370" s="9">
        <f>IF(G2370&lt;=1-Params!$B$7,0,ROUND((Params!$B$10+Params!$B$11*G2370^Params!$B$12)*_xlfn.GAMMA.INV((G2370-(1-Params!$B$7))/Params!$B$7,Params!$B$8,Params!$B$9),3))</f>
        <v/>
      </c>
      <c r="T2370" s="9">
        <f>IF(H2370&lt;=1-Params!$B$4,0,MAX(0.1,ROUND((Params!$B$10+Params!$B$11*H2370^Params!$B$12)*_xlfn.GAMMA.INV((H2370-(1-Params!$B$4))/Params!$B$4,Params!$B$5,Params!$B$6),1)))</f>
        <v/>
      </c>
      <c r="U2370" s="9">
        <f>ROUND(_xlfn.NORM.INV(I2370,Params!$B$13,Params!$B$14),1)</f>
        <v/>
      </c>
      <c r="V2370" s="9">
        <f>ROUND(_xlfn.NORM.INV(J2370,Params!$B$15,Params!$B$16),2)</f>
        <v/>
      </c>
      <c r="W2370" s="9">
        <f>ROUND(_xlfn.NORM.INV(K2370,Params!$B$13,Params!$B$14),1)</f>
        <v/>
      </c>
      <c r="X2370" s="9">
        <f>ROUND(_xlfn.NORM.INV(L2370,Params!$B$15,Params!$B$16),2)</f>
        <v/>
      </c>
      <c r="Y2370" s="9">
        <f>ROUND(_xlfn.NORM.INV(M2370,Params!$B$15,Params!$B$16)+Params!$B$17+Params!$B$18*M2370,2)</f>
        <v/>
      </c>
      <c r="Z2370" s="9">
        <f>ROUND(_xlfn.NORM.INV(N2370,Params!$B$13,Params!$B$14)+Params!$B$17+Params!$B$18*N2370,1)</f>
        <v/>
      </c>
    </row>
    <row r="2371">
      <c r="A2371" s="11" t="n">
        <v>2370</v>
      </c>
      <c r="B2371" s="12">
        <f>INT((A2371-1)/122)+1</f>
        <v/>
      </c>
      <c r="C2371" s="13" t="n">
        <v>0.955699</v>
      </c>
      <c r="D2371" s="13" t="n">
        <v>0.654431</v>
      </c>
      <c r="E2371" s="13" t="n">
        <v>0.059622</v>
      </c>
      <c r="F2371" s="13" t="n">
        <v>0.725831</v>
      </c>
      <c r="G2371" s="13" t="n">
        <v>0.940943</v>
      </c>
      <c r="H2371" s="13" t="n">
        <v>0.948249</v>
      </c>
      <c r="I2371" s="13" t="n">
        <v>0.110607</v>
      </c>
      <c r="J2371" s="13" t="n">
        <v>0.618096</v>
      </c>
      <c r="K2371" s="13" t="n">
        <v>0.669153</v>
      </c>
      <c r="L2371" s="13" t="n">
        <v>0.359445</v>
      </c>
      <c r="M2371" s="13" t="n">
        <v>0.362865</v>
      </c>
      <c r="N2371" s="13" t="n">
        <v>0.531131</v>
      </c>
      <c r="O2371" s="9">
        <f>IF(C2371&lt;=1-Params!$B$4,0,MAX(0.1,ROUND(_xlfn.GAMMA.INV((C2371-(1-Params!$B$4))/Params!$B$4,Params!$B$5,Params!$B$6),1)))</f>
        <v/>
      </c>
      <c r="P2371" s="9">
        <f>IF(D2371&lt;=1-Params!$B$7,0,ROUND(_xlfn.GAMMA.INV((D2371-(1-Params!$B$7))/Params!$B$7,Params!$B$8,Params!$B$9),3))</f>
        <v/>
      </c>
      <c r="Q2371" s="9">
        <f>IF(E2371&lt;=1-Params!$B$4,0,MAX(0.1,ROUND(_xlfn.GAMMA.INV((E2371-(1-Params!$B$4))/Params!$B$4,Params!$B$5,Params!$B$6),1)))</f>
        <v/>
      </c>
      <c r="R2371" s="9">
        <f>IF(F2371&lt;=1-Params!$B$7,0,ROUND(_xlfn.GAMMA.INV((F2371-(1-Params!$B$7))/Params!$B$7,Params!$B$8,Params!$B$9),3))</f>
        <v/>
      </c>
      <c r="S2371" s="9">
        <f>IF(G2371&lt;=1-Params!$B$7,0,ROUND((Params!$B$10+Params!$B$11*G2371^Params!$B$12)*_xlfn.GAMMA.INV((G2371-(1-Params!$B$7))/Params!$B$7,Params!$B$8,Params!$B$9),3))</f>
        <v/>
      </c>
      <c r="T2371" s="9">
        <f>IF(H2371&lt;=1-Params!$B$4,0,MAX(0.1,ROUND((Params!$B$10+Params!$B$11*H2371^Params!$B$12)*_xlfn.GAMMA.INV((H2371-(1-Params!$B$4))/Params!$B$4,Params!$B$5,Params!$B$6),1)))</f>
        <v/>
      </c>
      <c r="U2371" s="9">
        <f>ROUND(_xlfn.NORM.INV(I2371,Params!$B$13,Params!$B$14),1)</f>
        <v/>
      </c>
      <c r="V2371" s="9">
        <f>ROUND(_xlfn.NORM.INV(J2371,Params!$B$15,Params!$B$16),2)</f>
        <v/>
      </c>
      <c r="W2371" s="9">
        <f>ROUND(_xlfn.NORM.INV(K2371,Params!$B$13,Params!$B$14),1)</f>
        <v/>
      </c>
      <c r="X2371" s="9">
        <f>ROUND(_xlfn.NORM.INV(L2371,Params!$B$15,Params!$B$16),2)</f>
        <v/>
      </c>
      <c r="Y2371" s="9">
        <f>ROUND(_xlfn.NORM.INV(M2371,Params!$B$15,Params!$B$16)+Params!$B$17+Params!$B$18*M2371,2)</f>
        <v/>
      </c>
      <c r="Z2371" s="9">
        <f>ROUND(_xlfn.NORM.INV(N2371,Params!$B$13,Params!$B$14)+Params!$B$17+Params!$B$18*N2371,1)</f>
        <v/>
      </c>
    </row>
    <row r="2372">
      <c r="A2372" s="11" t="n">
        <v>2371</v>
      </c>
      <c r="B2372" s="12">
        <f>INT((A2372-1)/122)+1</f>
        <v/>
      </c>
      <c r="C2372" s="13" t="n">
        <v>0.9739719999999999</v>
      </c>
      <c r="D2372" s="13" t="n">
        <v>0.275577</v>
      </c>
      <c r="E2372" s="13" t="n">
        <v>0.592875</v>
      </c>
      <c r="F2372" s="13" t="n">
        <v>0.860193</v>
      </c>
      <c r="G2372" s="13" t="n">
        <v>0.996899</v>
      </c>
      <c r="H2372" s="13" t="n">
        <v>0.148286</v>
      </c>
      <c r="I2372" s="13" t="n">
        <v>0.435316</v>
      </c>
      <c r="J2372" s="13" t="n">
        <v>0.710715</v>
      </c>
      <c r="K2372" s="13" t="n">
        <v>0.637926</v>
      </c>
      <c r="L2372" s="13" t="n">
        <v>0.365364</v>
      </c>
      <c r="M2372" s="13" t="n">
        <v>0.453992</v>
      </c>
      <c r="N2372" s="13" t="n">
        <v>0.614683</v>
      </c>
      <c r="O2372" s="9">
        <f>IF(C2372&lt;=1-Params!$B$4,0,MAX(0.1,ROUND(_xlfn.GAMMA.INV((C2372-(1-Params!$B$4))/Params!$B$4,Params!$B$5,Params!$B$6),1)))</f>
        <v/>
      </c>
      <c r="P2372" s="9">
        <f>IF(D2372&lt;=1-Params!$B$7,0,ROUND(_xlfn.GAMMA.INV((D2372-(1-Params!$B$7))/Params!$B$7,Params!$B$8,Params!$B$9),3))</f>
        <v/>
      </c>
      <c r="Q2372" s="9">
        <f>IF(E2372&lt;=1-Params!$B$4,0,MAX(0.1,ROUND(_xlfn.GAMMA.INV((E2372-(1-Params!$B$4))/Params!$B$4,Params!$B$5,Params!$B$6),1)))</f>
        <v/>
      </c>
      <c r="R2372" s="9">
        <f>IF(F2372&lt;=1-Params!$B$7,0,ROUND(_xlfn.GAMMA.INV((F2372-(1-Params!$B$7))/Params!$B$7,Params!$B$8,Params!$B$9),3))</f>
        <v/>
      </c>
      <c r="S2372" s="9">
        <f>IF(G2372&lt;=1-Params!$B$7,0,ROUND((Params!$B$10+Params!$B$11*G2372^Params!$B$12)*_xlfn.GAMMA.INV((G2372-(1-Params!$B$7))/Params!$B$7,Params!$B$8,Params!$B$9),3))</f>
        <v/>
      </c>
      <c r="T2372" s="9">
        <f>IF(H2372&lt;=1-Params!$B$4,0,MAX(0.1,ROUND((Params!$B$10+Params!$B$11*H2372^Params!$B$12)*_xlfn.GAMMA.INV((H2372-(1-Params!$B$4))/Params!$B$4,Params!$B$5,Params!$B$6),1)))</f>
        <v/>
      </c>
      <c r="U2372" s="9">
        <f>ROUND(_xlfn.NORM.INV(I2372,Params!$B$13,Params!$B$14),1)</f>
        <v/>
      </c>
      <c r="V2372" s="9">
        <f>ROUND(_xlfn.NORM.INV(J2372,Params!$B$15,Params!$B$16),2)</f>
        <v/>
      </c>
      <c r="W2372" s="9">
        <f>ROUND(_xlfn.NORM.INV(K2372,Params!$B$13,Params!$B$14),1)</f>
        <v/>
      </c>
      <c r="X2372" s="9">
        <f>ROUND(_xlfn.NORM.INV(L2372,Params!$B$15,Params!$B$16),2)</f>
        <v/>
      </c>
      <c r="Y2372" s="9">
        <f>ROUND(_xlfn.NORM.INV(M2372,Params!$B$15,Params!$B$16)+Params!$B$17+Params!$B$18*M2372,2)</f>
        <v/>
      </c>
      <c r="Z2372" s="9">
        <f>ROUND(_xlfn.NORM.INV(N2372,Params!$B$13,Params!$B$14)+Params!$B$17+Params!$B$18*N2372,1)</f>
        <v/>
      </c>
    </row>
    <row r="2373">
      <c r="A2373" s="11" t="n">
        <v>2372</v>
      </c>
      <c r="B2373" s="12">
        <f>INT((A2373-1)/122)+1</f>
        <v/>
      </c>
      <c r="C2373" s="13" t="n">
        <v>0.999018</v>
      </c>
      <c r="D2373" s="13" t="n">
        <v>0.280273</v>
      </c>
      <c r="E2373" s="13" t="n">
        <v>0.746461</v>
      </c>
      <c r="F2373" s="13" t="n">
        <v>0.968548</v>
      </c>
      <c r="G2373" s="13" t="n">
        <v>0.997076</v>
      </c>
      <c r="H2373" s="13" t="n">
        <v>0.110638</v>
      </c>
      <c r="I2373" s="13" t="n">
        <v>0.422432</v>
      </c>
      <c r="J2373" s="13" t="n">
        <v>0.780029</v>
      </c>
      <c r="K2373" s="13" t="n">
        <v>0.72509</v>
      </c>
      <c r="L2373" s="13" t="n">
        <v>0.745664</v>
      </c>
      <c r="M2373" s="13" t="n">
        <v>0.306058</v>
      </c>
      <c r="N2373" s="13" t="n">
        <v>0.260641</v>
      </c>
      <c r="O2373" s="9">
        <f>IF(C2373&lt;=1-Params!$B$4,0,MAX(0.1,ROUND(_xlfn.GAMMA.INV((C2373-(1-Params!$B$4))/Params!$B$4,Params!$B$5,Params!$B$6),1)))</f>
        <v/>
      </c>
      <c r="P2373" s="9">
        <f>IF(D2373&lt;=1-Params!$B$7,0,ROUND(_xlfn.GAMMA.INV((D2373-(1-Params!$B$7))/Params!$B$7,Params!$B$8,Params!$B$9),3))</f>
        <v/>
      </c>
      <c r="Q2373" s="9">
        <f>IF(E2373&lt;=1-Params!$B$4,0,MAX(0.1,ROUND(_xlfn.GAMMA.INV((E2373-(1-Params!$B$4))/Params!$B$4,Params!$B$5,Params!$B$6),1)))</f>
        <v/>
      </c>
      <c r="R2373" s="9">
        <f>IF(F2373&lt;=1-Params!$B$7,0,ROUND(_xlfn.GAMMA.INV((F2373-(1-Params!$B$7))/Params!$B$7,Params!$B$8,Params!$B$9),3))</f>
        <v/>
      </c>
      <c r="S2373" s="9">
        <f>IF(G2373&lt;=1-Params!$B$7,0,ROUND((Params!$B$10+Params!$B$11*G2373^Params!$B$12)*_xlfn.GAMMA.INV((G2373-(1-Params!$B$7))/Params!$B$7,Params!$B$8,Params!$B$9),3))</f>
        <v/>
      </c>
      <c r="T2373" s="9">
        <f>IF(H2373&lt;=1-Params!$B$4,0,MAX(0.1,ROUND((Params!$B$10+Params!$B$11*H2373^Params!$B$12)*_xlfn.GAMMA.INV((H2373-(1-Params!$B$4))/Params!$B$4,Params!$B$5,Params!$B$6),1)))</f>
        <v/>
      </c>
      <c r="U2373" s="9">
        <f>ROUND(_xlfn.NORM.INV(I2373,Params!$B$13,Params!$B$14),1)</f>
        <v/>
      </c>
      <c r="V2373" s="9">
        <f>ROUND(_xlfn.NORM.INV(J2373,Params!$B$15,Params!$B$16),2)</f>
        <v/>
      </c>
      <c r="W2373" s="9">
        <f>ROUND(_xlfn.NORM.INV(K2373,Params!$B$13,Params!$B$14),1)</f>
        <v/>
      </c>
      <c r="X2373" s="9">
        <f>ROUND(_xlfn.NORM.INV(L2373,Params!$B$15,Params!$B$16),2)</f>
        <v/>
      </c>
      <c r="Y2373" s="9">
        <f>ROUND(_xlfn.NORM.INV(M2373,Params!$B$15,Params!$B$16)+Params!$B$17+Params!$B$18*M2373,2)</f>
        <v/>
      </c>
      <c r="Z2373" s="9">
        <f>ROUND(_xlfn.NORM.INV(N2373,Params!$B$13,Params!$B$14)+Params!$B$17+Params!$B$18*N2373,1)</f>
        <v/>
      </c>
    </row>
    <row r="2374">
      <c r="A2374" s="11" t="n">
        <v>2373</v>
      </c>
      <c r="B2374" s="12">
        <f>INT((A2374-1)/122)+1</f>
        <v/>
      </c>
      <c r="C2374" s="13" t="n">
        <v>0.930179</v>
      </c>
      <c r="D2374" s="13" t="n">
        <v>0.107763</v>
      </c>
      <c r="E2374" s="13" t="n">
        <v>0.66791</v>
      </c>
      <c r="F2374" s="13" t="n">
        <v>0.904536</v>
      </c>
      <c r="G2374" s="13" t="n">
        <v>0.955371</v>
      </c>
      <c r="H2374" s="13" t="n">
        <v>0.219273</v>
      </c>
      <c r="I2374" s="13" t="n">
        <v>0.09313</v>
      </c>
      <c r="J2374" s="13" t="n">
        <v>0.9486560000000001</v>
      </c>
      <c r="K2374" s="13" t="n">
        <v>0.281656</v>
      </c>
      <c r="L2374" s="13" t="n">
        <v>0.545492</v>
      </c>
      <c r="M2374" s="13" t="n">
        <v>0.719363</v>
      </c>
      <c r="N2374" s="13" t="n">
        <v>0.295586</v>
      </c>
      <c r="O2374" s="9">
        <f>IF(C2374&lt;=1-Params!$B$4,0,MAX(0.1,ROUND(_xlfn.GAMMA.INV((C2374-(1-Params!$B$4))/Params!$B$4,Params!$B$5,Params!$B$6),1)))</f>
        <v/>
      </c>
      <c r="P2374" s="9">
        <f>IF(D2374&lt;=1-Params!$B$7,0,ROUND(_xlfn.GAMMA.INV((D2374-(1-Params!$B$7))/Params!$B$7,Params!$B$8,Params!$B$9),3))</f>
        <v/>
      </c>
      <c r="Q2374" s="9">
        <f>IF(E2374&lt;=1-Params!$B$4,0,MAX(0.1,ROUND(_xlfn.GAMMA.INV((E2374-(1-Params!$B$4))/Params!$B$4,Params!$B$5,Params!$B$6),1)))</f>
        <v/>
      </c>
      <c r="R2374" s="9">
        <f>IF(F2374&lt;=1-Params!$B$7,0,ROUND(_xlfn.GAMMA.INV((F2374-(1-Params!$B$7))/Params!$B$7,Params!$B$8,Params!$B$9),3))</f>
        <v/>
      </c>
      <c r="S2374" s="9">
        <f>IF(G2374&lt;=1-Params!$B$7,0,ROUND((Params!$B$10+Params!$B$11*G2374^Params!$B$12)*_xlfn.GAMMA.INV((G2374-(1-Params!$B$7))/Params!$B$7,Params!$B$8,Params!$B$9),3))</f>
        <v/>
      </c>
      <c r="T2374" s="9">
        <f>IF(H2374&lt;=1-Params!$B$4,0,MAX(0.1,ROUND((Params!$B$10+Params!$B$11*H2374^Params!$B$12)*_xlfn.GAMMA.INV((H2374-(1-Params!$B$4))/Params!$B$4,Params!$B$5,Params!$B$6),1)))</f>
        <v/>
      </c>
      <c r="U2374" s="9">
        <f>ROUND(_xlfn.NORM.INV(I2374,Params!$B$13,Params!$B$14),1)</f>
        <v/>
      </c>
      <c r="V2374" s="9">
        <f>ROUND(_xlfn.NORM.INV(J2374,Params!$B$15,Params!$B$16),2)</f>
        <v/>
      </c>
      <c r="W2374" s="9">
        <f>ROUND(_xlfn.NORM.INV(K2374,Params!$B$13,Params!$B$14),1)</f>
        <v/>
      </c>
      <c r="X2374" s="9">
        <f>ROUND(_xlfn.NORM.INV(L2374,Params!$B$15,Params!$B$16),2)</f>
        <v/>
      </c>
      <c r="Y2374" s="9">
        <f>ROUND(_xlfn.NORM.INV(M2374,Params!$B$15,Params!$B$16)+Params!$B$17+Params!$B$18*M2374,2)</f>
        <v/>
      </c>
      <c r="Z2374" s="9">
        <f>ROUND(_xlfn.NORM.INV(N2374,Params!$B$13,Params!$B$14)+Params!$B$17+Params!$B$18*N2374,1)</f>
        <v/>
      </c>
    </row>
    <row r="2375">
      <c r="A2375" s="11" t="n">
        <v>2374</v>
      </c>
      <c r="B2375" s="12">
        <f>INT((A2375-1)/122)+1</f>
        <v/>
      </c>
      <c r="C2375" s="13" t="n">
        <v>0.979783</v>
      </c>
      <c r="D2375" s="13" t="n">
        <v>0.559076</v>
      </c>
      <c r="E2375" s="13" t="n">
        <v>0.26899</v>
      </c>
      <c r="F2375" s="13" t="n">
        <v>0.512572</v>
      </c>
      <c r="G2375" s="13" t="n">
        <v>0.778163</v>
      </c>
      <c r="H2375" s="13" t="n">
        <v>0.048247</v>
      </c>
      <c r="I2375" s="13" t="n">
        <v>0.082083</v>
      </c>
      <c r="J2375" s="13" t="n">
        <v>0.726533</v>
      </c>
      <c r="K2375" s="13" t="n">
        <v>0.498252</v>
      </c>
      <c r="L2375" s="13" t="n">
        <v>0.139659</v>
      </c>
      <c r="M2375" s="13" t="n">
        <v>0.708646</v>
      </c>
      <c r="N2375" s="13" t="n">
        <v>0.125981</v>
      </c>
      <c r="O2375" s="9">
        <f>IF(C2375&lt;=1-Params!$B$4,0,MAX(0.1,ROUND(_xlfn.GAMMA.INV((C2375-(1-Params!$B$4))/Params!$B$4,Params!$B$5,Params!$B$6),1)))</f>
        <v/>
      </c>
      <c r="P2375" s="9">
        <f>IF(D2375&lt;=1-Params!$B$7,0,ROUND(_xlfn.GAMMA.INV((D2375-(1-Params!$B$7))/Params!$B$7,Params!$B$8,Params!$B$9),3))</f>
        <v/>
      </c>
      <c r="Q2375" s="9">
        <f>IF(E2375&lt;=1-Params!$B$4,0,MAX(0.1,ROUND(_xlfn.GAMMA.INV((E2375-(1-Params!$B$4))/Params!$B$4,Params!$B$5,Params!$B$6),1)))</f>
        <v/>
      </c>
      <c r="R2375" s="9">
        <f>IF(F2375&lt;=1-Params!$B$7,0,ROUND(_xlfn.GAMMA.INV((F2375-(1-Params!$B$7))/Params!$B$7,Params!$B$8,Params!$B$9),3))</f>
        <v/>
      </c>
      <c r="S2375" s="9">
        <f>IF(G2375&lt;=1-Params!$B$7,0,ROUND((Params!$B$10+Params!$B$11*G2375^Params!$B$12)*_xlfn.GAMMA.INV((G2375-(1-Params!$B$7))/Params!$B$7,Params!$B$8,Params!$B$9),3))</f>
        <v/>
      </c>
      <c r="T2375" s="9">
        <f>IF(H2375&lt;=1-Params!$B$4,0,MAX(0.1,ROUND((Params!$B$10+Params!$B$11*H2375^Params!$B$12)*_xlfn.GAMMA.INV((H2375-(1-Params!$B$4))/Params!$B$4,Params!$B$5,Params!$B$6),1)))</f>
        <v/>
      </c>
      <c r="U2375" s="9">
        <f>ROUND(_xlfn.NORM.INV(I2375,Params!$B$13,Params!$B$14),1)</f>
        <v/>
      </c>
      <c r="V2375" s="9">
        <f>ROUND(_xlfn.NORM.INV(J2375,Params!$B$15,Params!$B$16),2)</f>
        <v/>
      </c>
      <c r="W2375" s="9">
        <f>ROUND(_xlfn.NORM.INV(K2375,Params!$B$13,Params!$B$14),1)</f>
        <v/>
      </c>
      <c r="X2375" s="9">
        <f>ROUND(_xlfn.NORM.INV(L2375,Params!$B$15,Params!$B$16),2)</f>
        <v/>
      </c>
      <c r="Y2375" s="9">
        <f>ROUND(_xlfn.NORM.INV(M2375,Params!$B$15,Params!$B$16)+Params!$B$17+Params!$B$18*M2375,2)</f>
        <v/>
      </c>
      <c r="Z2375" s="9">
        <f>ROUND(_xlfn.NORM.INV(N2375,Params!$B$13,Params!$B$14)+Params!$B$17+Params!$B$18*N2375,1)</f>
        <v/>
      </c>
    </row>
    <row r="2376">
      <c r="A2376" s="11" t="n">
        <v>2375</v>
      </c>
      <c r="B2376" s="12">
        <f>INT((A2376-1)/122)+1</f>
        <v/>
      </c>
      <c r="C2376" s="13" t="n">
        <v>0.729843</v>
      </c>
      <c r="D2376" s="13" t="n">
        <v>0.117735</v>
      </c>
      <c r="E2376" s="13" t="n">
        <v>0.282963</v>
      </c>
      <c r="F2376" s="13" t="n">
        <v>0.982083</v>
      </c>
      <c r="G2376" s="13" t="n">
        <v>0.209089</v>
      </c>
      <c r="H2376" s="13" t="n">
        <v>0.502459</v>
      </c>
      <c r="I2376" s="13" t="n">
        <v>0.190046</v>
      </c>
      <c r="J2376" s="13" t="n">
        <v>0.555514</v>
      </c>
      <c r="K2376" s="13" t="n">
        <v>0.292748</v>
      </c>
      <c r="L2376" s="13" t="n">
        <v>0.159538</v>
      </c>
      <c r="M2376" s="13" t="n">
        <v>0.51288</v>
      </c>
      <c r="N2376" s="13" t="n">
        <v>0.011214</v>
      </c>
      <c r="O2376" s="9">
        <f>IF(C2376&lt;=1-Params!$B$4,0,MAX(0.1,ROUND(_xlfn.GAMMA.INV((C2376-(1-Params!$B$4))/Params!$B$4,Params!$B$5,Params!$B$6),1)))</f>
        <v/>
      </c>
      <c r="P2376" s="9">
        <f>IF(D2376&lt;=1-Params!$B$7,0,ROUND(_xlfn.GAMMA.INV((D2376-(1-Params!$B$7))/Params!$B$7,Params!$B$8,Params!$B$9),3))</f>
        <v/>
      </c>
      <c r="Q2376" s="9">
        <f>IF(E2376&lt;=1-Params!$B$4,0,MAX(0.1,ROUND(_xlfn.GAMMA.INV((E2376-(1-Params!$B$4))/Params!$B$4,Params!$B$5,Params!$B$6),1)))</f>
        <v/>
      </c>
      <c r="R2376" s="9">
        <f>IF(F2376&lt;=1-Params!$B$7,0,ROUND(_xlfn.GAMMA.INV((F2376-(1-Params!$B$7))/Params!$B$7,Params!$B$8,Params!$B$9),3))</f>
        <v/>
      </c>
      <c r="S2376" s="9">
        <f>IF(G2376&lt;=1-Params!$B$7,0,ROUND((Params!$B$10+Params!$B$11*G2376^Params!$B$12)*_xlfn.GAMMA.INV((G2376-(1-Params!$B$7))/Params!$B$7,Params!$B$8,Params!$B$9),3))</f>
        <v/>
      </c>
      <c r="T2376" s="9">
        <f>IF(H2376&lt;=1-Params!$B$4,0,MAX(0.1,ROUND((Params!$B$10+Params!$B$11*H2376^Params!$B$12)*_xlfn.GAMMA.INV((H2376-(1-Params!$B$4))/Params!$B$4,Params!$B$5,Params!$B$6),1)))</f>
        <v/>
      </c>
      <c r="U2376" s="9">
        <f>ROUND(_xlfn.NORM.INV(I2376,Params!$B$13,Params!$B$14),1)</f>
        <v/>
      </c>
      <c r="V2376" s="9">
        <f>ROUND(_xlfn.NORM.INV(J2376,Params!$B$15,Params!$B$16),2)</f>
        <v/>
      </c>
      <c r="W2376" s="9">
        <f>ROUND(_xlfn.NORM.INV(K2376,Params!$B$13,Params!$B$14),1)</f>
        <v/>
      </c>
      <c r="X2376" s="9">
        <f>ROUND(_xlfn.NORM.INV(L2376,Params!$B$15,Params!$B$16),2)</f>
        <v/>
      </c>
      <c r="Y2376" s="9">
        <f>ROUND(_xlfn.NORM.INV(M2376,Params!$B$15,Params!$B$16)+Params!$B$17+Params!$B$18*M2376,2)</f>
        <v/>
      </c>
      <c r="Z2376" s="9">
        <f>ROUND(_xlfn.NORM.INV(N2376,Params!$B$13,Params!$B$14)+Params!$B$17+Params!$B$18*N2376,1)</f>
        <v/>
      </c>
    </row>
    <row r="2377">
      <c r="A2377" s="11" t="n">
        <v>2376</v>
      </c>
      <c r="B2377" s="12">
        <f>INT((A2377-1)/122)+1</f>
        <v/>
      </c>
      <c r="C2377" s="13" t="n">
        <v>0.990568</v>
      </c>
      <c r="D2377" s="13" t="n">
        <v>0.002739</v>
      </c>
      <c r="E2377" s="13" t="n">
        <v>0.861936</v>
      </c>
      <c r="F2377" s="13" t="n">
        <v>0.9905040000000001</v>
      </c>
      <c r="G2377" s="13" t="n">
        <v>0.400806</v>
      </c>
      <c r="H2377" s="13" t="n">
        <v>0.706817</v>
      </c>
      <c r="I2377" s="13" t="n">
        <v>0.439724</v>
      </c>
      <c r="J2377" s="13" t="n">
        <v>0.289711</v>
      </c>
      <c r="K2377" s="13" t="n">
        <v>0.200943</v>
      </c>
      <c r="L2377" s="13" t="n">
        <v>0.118753</v>
      </c>
      <c r="M2377" s="13" t="n">
        <v>0.914169</v>
      </c>
      <c r="N2377" s="13" t="n">
        <v>0.03032</v>
      </c>
      <c r="O2377" s="9">
        <f>IF(C2377&lt;=1-Params!$B$4,0,MAX(0.1,ROUND(_xlfn.GAMMA.INV((C2377-(1-Params!$B$4))/Params!$B$4,Params!$B$5,Params!$B$6),1)))</f>
        <v/>
      </c>
      <c r="P2377" s="9">
        <f>IF(D2377&lt;=1-Params!$B$7,0,ROUND(_xlfn.GAMMA.INV((D2377-(1-Params!$B$7))/Params!$B$7,Params!$B$8,Params!$B$9),3))</f>
        <v/>
      </c>
      <c r="Q2377" s="9">
        <f>IF(E2377&lt;=1-Params!$B$4,0,MAX(0.1,ROUND(_xlfn.GAMMA.INV((E2377-(1-Params!$B$4))/Params!$B$4,Params!$B$5,Params!$B$6),1)))</f>
        <v/>
      </c>
      <c r="R2377" s="9">
        <f>IF(F2377&lt;=1-Params!$B$7,0,ROUND(_xlfn.GAMMA.INV((F2377-(1-Params!$B$7))/Params!$B$7,Params!$B$8,Params!$B$9),3))</f>
        <v/>
      </c>
      <c r="S2377" s="9">
        <f>IF(G2377&lt;=1-Params!$B$7,0,ROUND((Params!$B$10+Params!$B$11*G2377^Params!$B$12)*_xlfn.GAMMA.INV((G2377-(1-Params!$B$7))/Params!$B$7,Params!$B$8,Params!$B$9),3))</f>
        <v/>
      </c>
      <c r="T2377" s="9">
        <f>IF(H2377&lt;=1-Params!$B$4,0,MAX(0.1,ROUND((Params!$B$10+Params!$B$11*H2377^Params!$B$12)*_xlfn.GAMMA.INV((H2377-(1-Params!$B$4))/Params!$B$4,Params!$B$5,Params!$B$6),1)))</f>
        <v/>
      </c>
      <c r="U2377" s="9">
        <f>ROUND(_xlfn.NORM.INV(I2377,Params!$B$13,Params!$B$14),1)</f>
        <v/>
      </c>
      <c r="V2377" s="9">
        <f>ROUND(_xlfn.NORM.INV(J2377,Params!$B$15,Params!$B$16),2)</f>
        <v/>
      </c>
      <c r="W2377" s="9">
        <f>ROUND(_xlfn.NORM.INV(K2377,Params!$B$13,Params!$B$14),1)</f>
        <v/>
      </c>
      <c r="X2377" s="9">
        <f>ROUND(_xlfn.NORM.INV(L2377,Params!$B$15,Params!$B$16),2)</f>
        <v/>
      </c>
      <c r="Y2377" s="9">
        <f>ROUND(_xlfn.NORM.INV(M2377,Params!$B$15,Params!$B$16)+Params!$B$17+Params!$B$18*M2377,2)</f>
        <v/>
      </c>
      <c r="Z2377" s="9">
        <f>ROUND(_xlfn.NORM.INV(N2377,Params!$B$13,Params!$B$14)+Params!$B$17+Params!$B$18*N2377,1)</f>
        <v/>
      </c>
    </row>
    <row r="2378">
      <c r="A2378" s="11" t="n">
        <v>2377</v>
      </c>
      <c r="B2378" s="12">
        <f>INT((A2378-1)/122)+1</f>
        <v/>
      </c>
      <c r="C2378" s="13" t="n">
        <v>0.52364</v>
      </c>
      <c r="D2378" s="13" t="n">
        <v>0.030202</v>
      </c>
      <c r="E2378" s="13" t="n">
        <v>0.156852</v>
      </c>
      <c r="F2378" s="13" t="n">
        <v>0.462963</v>
      </c>
      <c r="G2378" s="13" t="n">
        <v>0.9448839999999999</v>
      </c>
      <c r="H2378" s="13" t="n">
        <v>0.699421</v>
      </c>
      <c r="I2378" s="13" t="n">
        <v>0.312151</v>
      </c>
      <c r="J2378" s="13" t="n">
        <v>0.388693</v>
      </c>
      <c r="K2378" s="13" t="n">
        <v>0.353192</v>
      </c>
      <c r="L2378" s="13" t="n">
        <v>0.08154500000000001</v>
      </c>
      <c r="M2378" s="13" t="n">
        <v>0.752923</v>
      </c>
      <c r="N2378" s="13" t="n">
        <v>0.33668</v>
      </c>
      <c r="O2378" s="9">
        <f>IF(C2378&lt;=1-Params!$B$4,0,MAX(0.1,ROUND(_xlfn.GAMMA.INV((C2378-(1-Params!$B$4))/Params!$B$4,Params!$B$5,Params!$B$6),1)))</f>
        <v/>
      </c>
      <c r="P2378" s="9">
        <f>IF(D2378&lt;=1-Params!$B$7,0,ROUND(_xlfn.GAMMA.INV((D2378-(1-Params!$B$7))/Params!$B$7,Params!$B$8,Params!$B$9),3))</f>
        <v/>
      </c>
      <c r="Q2378" s="9">
        <f>IF(E2378&lt;=1-Params!$B$4,0,MAX(0.1,ROUND(_xlfn.GAMMA.INV((E2378-(1-Params!$B$4))/Params!$B$4,Params!$B$5,Params!$B$6),1)))</f>
        <v/>
      </c>
      <c r="R2378" s="9">
        <f>IF(F2378&lt;=1-Params!$B$7,0,ROUND(_xlfn.GAMMA.INV((F2378-(1-Params!$B$7))/Params!$B$7,Params!$B$8,Params!$B$9),3))</f>
        <v/>
      </c>
      <c r="S2378" s="9">
        <f>IF(G2378&lt;=1-Params!$B$7,0,ROUND((Params!$B$10+Params!$B$11*G2378^Params!$B$12)*_xlfn.GAMMA.INV((G2378-(1-Params!$B$7))/Params!$B$7,Params!$B$8,Params!$B$9),3))</f>
        <v/>
      </c>
      <c r="T2378" s="9">
        <f>IF(H2378&lt;=1-Params!$B$4,0,MAX(0.1,ROUND((Params!$B$10+Params!$B$11*H2378^Params!$B$12)*_xlfn.GAMMA.INV((H2378-(1-Params!$B$4))/Params!$B$4,Params!$B$5,Params!$B$6),1)))</f>
        <v/>
      </c>
      <c r="U2378" s="9">
        <f>ROUND(_xlfn.NORM.INV(I2378,Params!$B$13,Params!$B$14),1)</f>
        <v/>
      </c>
      <c r="V2378" s="9">
        <f>ROUND(_xlfn.NORM.INV(J2378,Params!$B$15,Params!$B$16),2)</f>
        <v/>
      </c>
      <c r="W2378" s="9">
        <f>ROUND(_xlfn.NORM.INV(K2378,Params!$B$13,Params!$B$14),1)</f>
        <v/>
      </c>
      <c r="X2378" s="9">
        <f>ROUND(_xlfn.NORM.INV(L2378,Params!$B$15,Params!$B$16),2)</f>
        <v/>
      </c>
      <c r="Y2378" s="9">
        <f>ROUND(_xlfn.NORM.INV(M2378,Params!$B$15,Params!$B$16)+Params!$B$17+Params!$B$18*M2378,2)</f>
        <v/>
      </c>
      <c r="Z2378" s="9">
        <f>ROUND(_xlfn.NORM.INV(N2378,Params!$B$13,Params!$B$14)+Params!$B$17+Params!$B$18*N2378,1)</f>
        <v/>
      </c>
    </row>
    <row r="2379">
      <c r="A2379" s="11" t="n">
        <v>2378</v>
      </c>
      <c r="B2379" s="12">
        <f>INT((A2379-1)/122)+1</f>
        <v/>
      </c>
      <c r="C2379" s="13" t="n">
        <v>0.515589</v>
      </c>
      <c r="D2379" s="13" t="n">
        <v>0.050971</v>
      </c>
      <c r="E2379" s="13" t="n">
        <v>0.209362</v>
      </c>
      <c r="F2379" s="13" t="n">
        <v>0.838935</v>
      </c>
      <c r="G2379" s="13" t="n">
        <v>0.8305979999999999</v>
      </c>
      <c r="H2379" s="13" t="n">
        <v>0.728186</v>
      </c>
      <c r="I2379" s="13" t="n">
        <v>0.44929</v>
      </c>
      <c r="J2379" s="13" t="n">
        <v>0.338219</v>
      </c>
      <c r="K2379" s="13" t="n">
        <v>0.359843</v>
      </c>
      <c r="L2379" s="13" t="n">
        <v>0.691704</v>
      </c>
      <c r="M2379" s="13" t="n">
        <v>0.316144</v>
      </c>
      <c r="N2379" s="13" t="n">
        <v>0.195217</v>
      </c>
      <c r="O2379" s="9">
        <f>IF(C2379&lt;=1-Params!$B$4,0,MAX(0.1,ROUND(_xlfn.GAMMA.INV((C2379-(1-Params!$B$4))/Params!$B$4,Params!$B$5,Params!$B$6),1)))</f>
        <v/>
      </c>
      <c r="P2379" s="9">
        <f>IF(D2379&lt;=1-Params!$B$7,0,ROUND(_xlfn.GAMMA.INV((D2379-(1-Params!$B$7))/Params!$B$7,Params!$B$8,Params!$B$9),3))</f>
        <v/>
      </c>
      <c r="Q2379" s="9">
        <f>IF(E2379&lt;=1-Params!$B$4,0,MAX(0.1,ROUND(_xlfn.GAMMA.INV((E2379-(1-Params!$B$4))/Params!$B$4,Params!$B$5,Params!$B$6),1)))</f>
        <v/>
      </c>
      <c r="R2379" s="9">
        <f>IF(F2379&lt;=1-Params!$B$7,0,ROUND(_xlfn.GAMMA.INV((F2379-(1-Params!$B$7))/Params!$B$7,Params!$B$8,Params!$B$9),3))</f>
        <v/>
      </c>
      <c r="S2379" s="9">
        <f>IF(G2379&lt;=1-Params!$B$7,0,ROUND((Params!$B$10+Params!$B$11*G2379^Params!$B$12)*_xlfn.GAMMA.INV((G2379-(1-Params!$B$7))/Params!$B$7,Params!$B$8,Params!$B$9),3))</f>
        <v/>
      </c>
      <c r="T2379" s="9">
        <f>IF(H2379&lt;=1-Params!$B$4,0,MAX(0.1,ROUND((Params!$B$10+Params!$B$11*H2379^Params!$B$12)*_xlfn.GAMMA.INV((H2379-(1-Params!$B$4))/Params!$B$4,Params!$B$5,Params!$B$6),1)))</f>
        <v/>
      </c>
      <c r="U2379" s="9">
        <f>ROUND(_xlfn.NORM.INV(I2379,Params!$B$13,Params!$B$14),1)</f>
        <v/>
      </c>
      <c r="V2379" s="9">
        <f>ROUND(_xlfn.NORM.INV(J2379,Params!$B$15,Params!$B$16),2)</f>
        <v/>
      </c>
      <c r="W2379" s="9">
        <f>ROUND(_xlfn.NORM.INV(K2379,Params!$B$13,Params!$B$14),1)</f>
        <v/>
      </c>
      <c r="X2379" s="9">
        <f>ROUND(_xlfn.NORM.INV(L2379,Params!$B$15,Params!$B$16),2)</f>
        <v/>
      </c>
      <c r="Y2379" s="9">
        <f>ROUND(_xlfn.NORM.INV(M2379,Params!$B$15,Params!$B$16)+Params!$B$17+Params!$B$18*M2379,2)</f>
        <v/>
      </c>
      <c r="Z2379" s="9">
        <f>ROUND(_xlfn.NORM.INV(N2379,Params!$B$13,Params!$B$14)+Params!$B$17+Params!$B$18*N2379,1)</f>
        <v/>
      </c>
    </row>
    <row r="2380">
      <c r="A2380" s="11" t="n">
        <v>2379</v>
      </c>
      <c r="B2380" s="12">
        <f>INT((A2380-1)/122)+1</f>
        <v/>
      </c>
      <c r="C2380" s="13" t="n">
        <v>0.12199</v>
      </c>
      <c r="D2380" s="13" t="n">
        <v>0.263475</v>
      </c>
      <c r="E2380" s="13" t="n">
        <v>0.09583899999999999</v>
      </c>
      <c r="F2380" s="13" t="n">
        <v>0.274515</v>
      </c>
      <c r="G2380" s="13" t="n">
        <v>0.362832</v>
      </c>
      <c r="H2380" s="13" t="n">
        <v>0.566181</v>
      </c>
      <c r="I2380" s="13" t="n">
        <v>0.80719</v>
      </c>
      <c r="J2380" s="13" t="n">
        <v>0.182619</v>
      </c>
      <c r="K2380" s="13" t="n">
        <v>0.751921</v>
      </c>
      <c r="L2380" s="13" t="n">
        <v>0.241621</v>
      </c>
      <c r="M2380" s="13" t="n">
        <v>0.739761</v>
      </c>
      <c r="N2380" s="13" t="n">
        <v>0.257757</v>
      </c>
      <c r="O2380" s="9">
        <f>IF(C2380&lt;=1-Params!$B$4,0,MAX(0.1,ROUND(_xlfn.GAMMA.INV((C2380-(1-Params!$B$4))/Params!$B$4,Params!$B$5,Params!$B$6),1)))</f>
        <v/>
      </c>
      <c r="P2380" s="9">
        <f>IF(D2380&lt;=1-Params!$B$7,0,ROUND(_xlfn.GAMMA.INV((D2380-(1-Params!$B$7))/Params!$B$7,Params!$B$8,Params!$B$9),3))</f>
        <v/>
      </c>
      <c r="Q2380" s="9">
        <f>IF(E2380&lt;=1-Params!$B$4,0,MAX(0.1,ROUND(_xlfn.GAMMA.INV((E2380-(1-Params!$B$4))/Params!$B$4,Params!$B$5,Params!$B$6),1)))</f>
        <v/>
      </c>
      <c r="R2380" s="9">
        <f>IF(F2380&lt;=1-Params!$B$7,0,ROUND(_xlfn.GAMMA.INV((F2380-(1-Params!$B$7))/Params!$B$7,Params!$B$8,Params!$B$9),3))</f>
        <v/>
      </c>
      <c r="S2380" s="9">
        <f>IF(G2380&lt;=1-Params!$B$7,0,ROUND((Params!$B$10+Params!$B$11*G2380^Params!$B$12)*_xlfn.GAMMA.INV((G2380-(1-Params!$B$7))/Params!$B$7,Params!$B$8,Params!$B$9),3))</f>
        <v/>
      </c>
      <c r="T2380" s="9">
        <f>IF(H2380&lt;=1-Params!$B$4,0,MAX(0.1,ROUND((Params!$B$10+Params!$B$11*H2380^Params!$B$12)*_xlfn.GAMMA.INV((H2380-(1-Params!$B$4))/Params!$B$4,Params!$B$5,Params!$B$6),1)))</f>
        <v/>
      </c>
      <c r="U2380" s="9">
        <f>ROUND(_xlfn.NORM.INV(I2380,Params!$B$13,Params!$B$14),1)</f>
        <v/>
      </c>
      <c r="V2380" s="9">
        <f>ROUND(_xlfn.NORM.INV(J2380,Params!$B$15,Params!$B$16),2)</f>
        <v/>
      </c>
      <c r="W2380" s="9">
        <f>ROUND(_xlfn.NORM.INV(K2380,Params!$B$13,Params!$B$14),1)</f>
        <v/>
      </c>
      <c r="X2380" s="9">
        <f>ROUND(_xlfn.NORM.INV(L2380,Params!$B$15,Params!$B$16),2)</f>
        <v/>
      </c>
      <c r="Y2380" s="9">
        <f>ROUND(_xlfn.NORM.INV(M2380,Params!$B$15,Params!$B$16)+Params!$B$17+Params!$B$18*M2380,2)</f>
        <v/>
      </c>
      <c r="Z2380" s="9">
        <f>ROUND(_xlfn.NORM.INV(N2380,Params!$B$13,Params!$B$14)+Params!$B$17+Params!$B$18*N2380,1)</f>
        <v/>
      </c>
    </row>
    <row r="2381">
      <c r="A2381" s="11" t="n">
        <v>2380</v>
      </c>
      <c r="B2381" s="12">
        <f>INT((A2381-1)/122)+1</f>
        <v/>
      </c>
      <c r="C2381" s="13" t="n">
        <v>0.537816</v>
      </c>
      <c r="D2381" s="13" t="n">
        <v>0.081842</v>
      </c>
      <c r="E2381" s="13" t="n">
        <v>0.241149</v>
      </c>
      <c r="F2381" s="13" t="n">
        <v>0.430704</v>
      </c>
      <c r="G2381" s="13" t="n">
        <v>0.383068</v>
      </c>
      <c r="H2381" s="13" t="n">
        <v>0.484026</v>
      </c>
      <c r="I2381" s="13" t="n">
        <v>0.730036</v>
      </c>
      <c r="J2381" s="13" t="n">
        <v>0.272867</v>
      </c>
      <c r="K2381" s="13" t="n">
        <v>0.793146</v>
      </c>
      <c r="L2381" s="13" t="n">
        <v>0.376864</v>
      </c>
      <c r="M2381" s="13" t="n">
        <v>0.8265130000000001</v>
      </c>
      <c r="N2381" s="13" t="n">
        <v>0.138925</v>
      </c>
      <c r="O2381" s="9">
        <f>IF(C2381&lt;=1-Params!$B$4,0,MAX(0.1,ROUND(_xlfn.GAMMA.INV((C2381-(1-Params!$B$4))/Params!$B$4,Params!$B$5,Params!$B$6),1)))</f>
        <v/>
      </c>
      <c r="P2381" s="9">
        <f>IF(D2381&lt;=1-Params!$B$7,0,ROUND(_xlfn.GAMMA.INV((D2381-(1-Params!$B$7))/Params!$B$7,Params!$B$8,Params!$B$9),3))</f>
        <v/>
      </c>
      <c r="Q2381" s="9">
        <f>IF(E2381&lt;=1-Params!$B$4,0,MAX(0.1,ROUND(_xlfn.GAMMA.INV((E2381-(1-Params!$B$4))/Params!$B$4,Params!$B$5,Params!$B$6),1)))</f>
        <v/>
      </c>
      <c r="R2381" s="9">
        <f>IF(F2381&lt;=1-Params!$B$7,0,ROUND(_xlfn.GAMMA.INV((F2381-(1-Params!$B$7))/Params!$B$7,Params!$B$8,Params!$B$9),3))</f>
        <v/>
      </c>
      <c r="S2381" s="9">
        <f>IF(G2381&lt;=1-Params!$B$7,0,ROUND((Params!$B$10+Params!$B$11*G2381^Params!$B$12)*_xlfn.GAMMA.INV((G2381-(1-Params!$B$7))/Params!$B$7,Params!$B$8,Params!$B$9),3))</f>
        <v/>
      </c>
      <c r="T2381" s="9">
        <f>IF(H2381&lt;=1-Params!$B$4,0,MAX(0.1,ROUND((Params!$B$10+Params!$B$11*H2381^Params!$B$12)*_xlfn.GAMMA.INV((H2381-(1-Params!$B$4))/Params!$B$4,Params!$B$5,Params!$B$6),1)))</f>
        <v/>
      </c>
      <c r="U2381" s="9">
        <f>ROUND(_xlfn.NORM.INV(I2381,Params!$B$13,Params!$B$14),1)</f>
        <v/>
      </c>
      <c r="V2381" s="9">
        <f>ROUND(_xlfn.NORM.INV(J2381,Params!$B$15,Params!$B$16),2)</f>
        <v/>
      </c>
      <c r="W2381" s="9">
        <f>ROUND(_xlfn.NORM.INV(K2381,Params!$B$13,Params!$B$14),1)</f>
        <v/>
      </c>
      <c r="X2381" s="9">
        <f>ROUND(_xlfn.NORM.INV(L2381,Params!$B$15,Params!$B$16),2)</f>
        <v/>
      </c>
      <c r="Y2381" s="9">
        <f>ROUND(_xlfn.NORM.INV(M2381,Params!$B$15,Params!$B$16)+Params!$B$17+Params!$B$18*M2381,2)</f>
        <v/>
      </c>
      <c r="Z2381" s="9">
        <f>ROUND(_xlfn.NORM.INV(N2381,Params!$B$13,Params!$B$14)+Params!$B$17+Params!$B$18*N2381,1)</f>
        <v/>
      </c>
    </row>
    <row r="2382">
      <c r="A2382" s="11" t="n">
        <v>2381</v>
      </c>
      <c r="B2382" s="12">
        <f>INT((A2382-1)/122)+1</f>
        <v/>
      </c>
      <c r="C2382" s="13" t="n">
        <v>0.344464</v>
      </c>
      <c r="D2382" s="13" t="n">
        <v>0.424326</v>
      </c>
      <c r="E2382" s="13" t="n">
        <v>0.6282720000000001</v>
      </c>
      <c r="F2382" s="13" t="n">
        <v>0.486348</v>
      </c>
      <c r="G2382" s="13" t="n">
        <v>0.162761</v>
      </c>
      <c r="H2382" s="13" t="n">
        <v>0.642494</v>
      </c>
      <c r="I2382" s="13" t="n">
        <v>0.801293</v>
      </c>
      <c r="J2382" s="13" t="n">
        <v>0.822561</v>
      </c>
      <c r="K2382" s="13" t="n">
        <v>0.777596</v>
      </c>
      <c r="L2382" s="13" t="n">
        <v>0.51353</v>
      </c>
      <c r="M2382" s="13" t="n">
        <v>0.707098</v>
      </c>
      <c r="N2382" s="13" t="n">
        <v>0.683849</v>
      </c>
      <c r="O2382" s="9">
        <f>IF(C2382&lt;=1-Params!$B$4,0,MAX(0.1,ROUND(_xlfn.GAMMA.INV((C2382-(1-Params!$B$4))/Params!$B$4,Params!$B$5,Params!$B$6),1)))</f>
        <v/>
      </c>
      <c r="P2382" s="9">
        <f>IF(D2382&lt;=1-Params!$B$7,0,ROUND(_xlfn.GAMMA.INV((D2382-(1-Params!$B$7))/Params!$B$7,Params!$B$8,Params!$B$9),3))</f>
        <v/>
      </c>
      <c r="Q2382" s="9">
        <f>IF(E2382&lt;=1-Params!$B$4,0,MAX(0.1,ROUND(_xlfn.GAMMA.INV((E2382-(1-Params!$B$4))/Params!$B$4,Params!$B$5,Params!$B$6),1)))</f>
        <v/>
      </c>
      <c r="R2382" s="9">
        <f>IF(F2382&lt;=1-Params!$B$7,0,ROUND(_xlfn.GAMMA.INV((F2382-(1-Params!$B$7))/Params!$B$7,Params!$B$8,Params!$B$9),3))</f>
        <v/>
      </c>
      <c r="S2382" s="9">
        <f>IF(G2382&lt;=1-Params!$B$7,0,ROUND((Params!$B$10+Params!$B$11*G2382^Params!$B$12)*_xlfn.GAMMA.INV((G2382-(1-Params!$B$7))/Params!$B$7,Params!$B$8,Params!$B$9),3))</f>
        <v/>
      </c>
      <c r="T2382" s="9">
        <f>IF(H2382&lt;=1-Params!$B$4,0,MAX(0.1,ROUND((Params!$B$10+Params!$B$11*H2382^Params!$B$12)*_xlfn.GAMMA.INV((H2382-(1-Params!$B$4))/Params!$B$4,Params!$B$5,Params!$B$6),1)))</f>
        <v/>
      </c>
      <c r="U2382" s="9">
        <f>ROUND(_xlfn.NORM.INV(I2382,Params!$B$13,Params!$B$14),1)</f>
        <v/>
      </c>
      <c r="V2382" s="9">
        <f>ROUND(_xlfn.NORM.INV(J2382,Params!$B$15,Params!$B$16),2)</f>
        <v/>
      </c>
      <c r="W2382" s="9">
        <f>ROUND(_xlfn.NORM.INV(K2382,Params!$B$13,Params!$B$14),1)</f>
        <v/>
      </c>
      <c r="X2382" s="9">
        <f>ROUND(_xlfn.NORM.INV(L2382,Params!$B$15,Params!$B$16),2)</f>
        <v/>
      </c>
      <c r="Y2382" s="9">
        <f>ROUND(_xlfn.NORM.INV(M2382,Params!$B$15,Params!$B$16)+Params!$B$17+Params!$B$18*M2382,2)</f>
        <v/>
      </c>
      <c r="Z2382" s="9">
        <f>ROUND(_xlfn.NORM.INV(N2382,Params!$B$13,Params!$B$14)+Params!$B$17+Params!$B$18*N2382,1)</f>
        <v/>
      </c>
    </row>
    <row r="2383">
      <c r="A2383" s="11" t="n">
        <v>2382</v>
      </c>
      <c r="B2383" s="12">
        <f>INT((A2383-1)/122)+1</f>
        <v/>
      </c>
      <c r="C2383" s="13" t="n">
        <v>0.308816</v>
      </c>
      <c r="D2383" s="13" t="n">
        <v>0.577022</v>
      </c>
      <c r="E2383" s="13" t="n">
        <v>0.653427</v>
      </c>
      <c r="F2383" s="13" t="n">
        <v>0.659983</v>
      </c>
      <c r="G2383" s="13" t="n">
        <v>0.07600700000000001</v>
      </c>
      <c r="H2383" s="13" t="n">
        <v>0.6733130000000001</v>
      </c>
      <c r="I2383" s="13" t="n">
        <v>0.601568</v>
      </c>
      <c r="J2383" s="13" t="n">
        <v>0.341942</v>
      </c>
      <c r="K2383" s="13" t="n">
        <v>0.6795060000000001</v>
      </c>
      <c r="L2383" s="13" t="n">
        <v>0.497507</v>
      </c>
      <c r="M2383" s="13" t="n">
        <v>0.786376</v>
      </c>
      <c r="N2383" s="13" t="n">
        <v>0.767333</v>
      </c>
      <c r="O2383" s="9">
        <f>IF(C2383&lt;=1-Params!$B$4,0,MAX(0.1,ROUND(_xlfn.GAMMA.INV((C2383-(1-Params!$B$4))/Params!$B$4,Params!$B$5,Params!$B$6),1)))</f>
        <v/>
      </c>
      <c r="P2383" s="9">
        <f>IF(D2383&lt;=1-Params!$B$7,0,ROUND(_xlfn.GAMMA.INV((D2383-(1-Params!$B$7))/Params!$B$7,Params!$B$8,Params!$B$9),3))</f>
        <v/>
      </c>
      <c r="Q2383" s="9">
        <f>IF(E2383&lt;=1-Params!$B$4,0,MAX(0.1,ROUND(_xlfn.GAMMA.INV((E2383-(1-Params!$B$4))/Params!$B$4,Params!$B$5,Params!$B$6),1)))</f>
        <v/>
      </c>
      <c r="R2383" s="9">
        <f>IF(F2383&lt;=1-Params!$B$7,0,ROUND(_xlfn.GAMMA.INV((F2383-(1-Params!$B$7))/Params!$B$7,Params!$B$8,Params!$B$9),3))</f>
        <v/>
      </c>
      <c r="S2383" s="9">
        <f>IF(G2383&lt;=1-Params!$B$7,0,ROUND((Params!$B$10+Params!$B$11*G2383^Params!$B$12)*_xlfn.GAMMA.INV((G2383-(1-Params!$B$7))/Params!$B$7,Params!$B$8,Params!$B$9),3))</f>
        <v/>
      </c>
      <c r="T2383" s="9">
        <f>IF(H2383&lt;=1-Params!$B$4,0,MAX(0.1,ROUND((Params!$B$10+Params!$B$11*H2383^Params!$B$12)*_xlfn.GAMMA.INV((H2383-(1-Params!$B$4))/Params!$B$4,Params!$B$5,Params!$B$6),1)))</f>
        <v/>
      </c>
      <c r="U2383" s="9">
        <f>ROUND(_xlfn.NORM.INV(I2383,Params!$B$13,Params!$B$14),1)</f>
        <v/>
      </c>
      <c r="V2383" s="9">
        <f>ROUND(_xlfn.NORM.INV(J2383,Params!$B$15,Params!$B$16),2)</f>
        <v/>
      </c>
      <c r="W2383" s="9">
        <f>ROUND(_xlfn.NORM.INV(K2383,Params!$B$13,Params!$B$14),1)</f>
        <v/>
      </c>
      <c r="X2383" s="9">
        <f>ROUND(_xlfn.NORM.INV(L2383,Params!$B$15,Params!$B$16),2)</f>
        <v/>
      </c>
      <c r="Y2383" s="9">
        <f>ROUND(_xlfn.NORM.INV(M2383,Params!$B$15,Params!$B$16)+Params!$B$17+Params!$B$18*M2383,2)</f>
        <v/>
      </c>
      <c r="Z2383" s="9">
        <f>ROUND(_xlfn.NORM.INV(N2383,Params!$B$13,Params!$B$14)+Params!$B$17+Params!$B$18*N2383,1)</f>
        <v/>
      </c>
    </row>
    <row r="2384">
      <c r="A2384" s="11" t="n">
        <v>2383</v>
      </c>
      <c r="B2384" s="12">
        <f>INT((A2384-1)/122)+1</f>
        <v/>
      </c>
      <c r="C2384" s="13" t="n">
        <v>0.024299</v>
      </c>
      <c r="D2384" s="13" t="n">
        <v>0.413768</v>
      </c>
      <c r="E2384" s="13" t="n">
        <v>0.281976</v>
      </c>
      <c r="F2384" s="13" t="n">
        <v>0.680273</v>
      </c>
      <c r="G2384" s="13" t="n">
        <v>0.089832</v>
      </c>
      <c r="H2384" s="13" t="n">
        <v>0.663777</v>
      </c>
      <c r="I2384" s="13" t="n">
        <v>0.948093</v>
      </c>
      <c r="J2384" s="13" t="n">
        <v>0.071086</v>
      </c>
      <c r="K2384" s="13" t="n">
        <v>0.683576</v>
      </c>
      <c r="L2384" s="13" t="n">
        <v>0.600976</v>
      </c>
      <c r="M2384" s="13" t="n">
        <v>0.139386</v>
      </c>
      <c r="N2384" s="13" t="n">
        <v>0.924735</v>
      </c>
      <c r="O2384" s="9">
        <f>IF(C2384&lt;=1-Params!$B$4,0,MAX(0.1,ROUND(_xlfn.GAMMA.INV((C2384-(1-Params!$B$4))/Params!$B$4,Params!$B$5,Params!$B$6),1)))</f>
        <v/>
      </c>
      <c r="P2384" s="9">
        <f>IF(D2384&lt;=1-Params!$B$7,0,ROUND(_xlfn.GAMMA.INV((D2384-(1-Params!$B$7))/Params!$B$7,Params!$B$8,Params!$B$9),3))</f>
        <v/>
      </c>
      <c r="Q2384" s="9">
        <f>IF(E2384&lt;=1-Params!$B$4,0,MAX(0.1,ROUND(_xlfn.GAMMA.INV((E2384-(1-Params!$B$4))/Params!$B$4,Params!$B$5,Params!$B$6),1)))</f>
        <v/>
      </c>
      <c r="R2384" s="9">
        <f>IF(F2384&lt;=1-Params!$B$7,0,ROUND(_xlfn.GAMMA.INV((F2384-(1-Params!$B$7))/Params!$B$7,Params!$B$8,Params!$B$9),3))</f>
        <v/>
      </c>
      <c r="S2384" s="9">
        <f>IF(G2384&lt;=1-Params!$B$7,0,ROUND((Params!$B$10+Params!$B$11*G2384^Params!$B$12)*_xlfn.GAMMA.INV((G2384-(1-Params!$B$7))/Params!$B$7,Params!$B$8,Params!$B$9),3))</f>
        <v/>
      </c>
      <c r="T2384" s="9">
        <f>IF(H2384&lt;=1-Params!$B$4,0,MAX(0.1,ROUND((Params!$B$10+Params!$B$11*H2384^Params!$B$12)*_xlfn.GAMMA.INV((H2384-(1-Params!$B$4))/Params!$B$4,Params!$B$5,Params!$B$6),1)))</f>
        <v/>
      </c>
      <c r="U2384" s="9">
        <f>ROUND(_xlfn.NORM.INV(I2384,Params!$B$13,Params!$B$14),1)</f>
        <v/>
      </c>
      <c r="V2384" s="9">
        <f>ROUND(_xlfn.NORM.INV(J2384,Params!$B$15,Params!$B$16),2)</f>
        <v/>
      </c>
      <c r="W2384" s="9">
        <f>ROUND(_xlfn.NORM.INV(K2384,Params!$B$13,Params!$B$14),1)</f>
        <v/>
      </c>
      <c r="X2384" s="9">
        <f>ROUND(_xlfn.NORM.INV(L2384,Params!$B$15,Params!$B$16),2)</f>
        <v/>
      </c>
      <c r="Y2384" s="9">
        <f>ROUND(_xlfn.NORM.INV(M2384,Params!$B$15,Params!$B$16)+Params!$B$17+Params!$B$18*M2384,2)</f>
        <v/>
      </c>
      <c r="Z2384" s="9">
        <f>ROUND(_xlfn.NORM.INV(N2384,Params!$B$13,Params!$B$14)+Params!$B$17+Params!$B$18*N2384,1)</f>
        <v/>
      </c>
    </row>
    <row r="2385">
      <c r="A2385" s="11" t="n">
        <v>2384</v>
      </c>
      <c r="B2385" s="12">
        <f>INT((A2385-1)/122)+1</f>
        <v/>
      </c>
      <c r="C2385" s="13" t="n">
        <v>0.5648069999999999</v>
      </c>
      <c r="D2385" s="13" t="n">
        <v>0.146695</v>
      </c>
      <c r="E2385" s="13" t="n">
        <v>0.226199</v>
      </c>
      <c r="F2385" s="13" t="n">
        <v>0.914775</v>
      </c>
      <c r="G2385" s="13" t="n">
        <v>0.960249</v>
      </c>
      <c r="H2385" s="13" t="n">
        <v>0.311264</v>
      </c>
      <c r="I2385" s="13" t="n">
        <v>0.841129</v>
      </c>
      <c r="J2385" s="13" t="n">
        <v>0.103682</v>
      </c>
      <c r="K2385" s="13" t="n">
        <v>0.529833</v>
      </c>
      <c r="L2385" s="13" t="n">
        <v>0.469171</v>
      </c>
      <c r="M2385" s="13" t="n">
        <v>0.047025</v>
      </c>
      <c r="N2385" s="13" t="n">
        <v>0.555922</v>
      </c>
      <c r="O2385" s="9">
        <f>IF(C2385&lt;=1-Params!$B$4,0,MAX(0.1,ROUND(_xlfn.GAMMA.INV((C2385-(1-Params!$B$4))/Params!$B$4,Params!$B$5,Params!$B$6),1)))</f>
        <v/>
      </c>
      <c r="P2385" s="9">
        <f>IF(D2385&lt;=1-Params!$B$7,0,ROUND(_xlfn.GAMMA.INV((D2385-(1-Params!$B$7))/Params!$B$7,Params!$B$8,Params!$B$9),3))</f>
        <v/>
      </c>
      <c r="Q2385" s="9">
        <f>IF(E2385&lt;=1-Params!$B$4,0,MAX(0.1,ROUND(_xlfn.GAMMA.INV((E2385-(1-Params!$B$4))/Params!$B$4,Params!$B$5,Params!$B$6),1)))</f>
        <v/>
      </c>
      <c r="R2385" s="9">
        <f>IF(F2385&lt;=1-Params!$B$7,0,ROUND(_xlfn.GAMMA.INV((F2385-(1-Params!$B$7))/Params!$B$7,Params!$B$8,Params!$B$9),3))</f>
        <v/>
      </c>
      <c r="S2385" s="9">
        <f>IF(G2385&lt;=1-Params!$B$7,0,ROUND((Params!$B$10+Params!$B$11*G2385^Params!$B$12)*_xlfn.GAMMA.INV((G2385-(1-Params!$B$7))/Params!$B$7,Params!$B$8,Params!$B$9),3))</f>
        <v/>
      </c>
      <c r="T2385" s="9">
        <f>IF(H2385&lt;=1-Params!$B$4,0,MAX(0.1,ROUND((Params!$B$10+Params!$B$11*H2385^Params!$B$12)*_xlfn.GAMMA.INV((H2385-(1-Params!$B$4))/Params!$B$4,Params!$B$5,Params!$B$6),1)))</f>
        <v/>
      </c>
      <c r="U2385" s="9">
        <f>ROUND(_xlfn.NORM.INV(I2385,Params!$B$13,Params!$B$14),1)</f>
        <v/>
      </c>
      <c r="V2385" s="9">
        <f>ROUND(_xlfn.NORM.INV(J2385,Params!$B$15,Params!$B$16),2)</f>
        <v/>
      </c>
      <c r="W2385" s="9">
        <f>ROUND(_xlfn.NORM.INV(K2385,Params!$B$13,Params!$B$14),1)</f>
        <v/>
      </c>
      <c r="X2385" s="9">
        <f>ROUND(_xlfn.NORM.INV(L2385,Params!$B$15,Params!$B$16),2)</f>
        <v/>
      </c>
      <c r="Y2385" s="9">
        <f>ROUND(_xlfn.NORM.INV(M2385,Params!$B$15,Params!$B$16)+Params!$B$17+Params!$B$18*M2385,2)</f>
        <v/>
      </c>
      <c r="Z2385" s="9">
        <f>ROUND(_xlfn.NORM.INV(N2385,Params!$B$13,Params!$B$14)+Params!$B$17+Params!$B$18*N2385,1)</f>
        <v/>
      </c>
    </row>
    <row r="2386">
      <c r="A2386" s="11" t="n">
        <v>2385</v>
      </c>
      <c r="B2386" s="12">
        <f>INT((A2386-1)/122)+1</f>
        <v/>
      </c>
      <c r="C2386" s="13" t="n">
        <v>0.401729</v>
      </c>
      <c r="D2386" s="13" t="n">
        <v>0.740004</v>
      </c>
      <c r="E2386" s="13" t="n">
        <v>0.426809</v>
      </c>
      <c r="F2386" s="13" t="n">
        <v>0.138595</v>
      </c>
      <c r="G2386" s="13" t="n">
        <v>0.789699</v>
      </c>
      <c r="H2386" s="13" t="n">
        <v>0.79993</v>
      </c>
      <c r="I2386" s="13" t="n">
        <v>0.768744</v>
      </c>
      <c r="J2386" s="13" t="n">
        <v>0.113502</v>
      </c>
      <c r="K2386" s="13" t="n">
        <v>0.307254</v>
      </c>
      <c r="L2386" s="13" t="n">
        <v>0.624515</v>
      </c>
      <c r="M2386" s="13" t="n">
        <v>0.166605</v>
      </c>
      <c r="N2386" s="13" t="n">
        <v>0.444971</v>
      </c>
      <c r="O2386" s="9">
        <f>IF(C2386&lt;=1-Params!$B$4,0,MAX(0.1,ROUND(_xlfn.GAMMA.INV((C2386-(1-Params!$B$4))/Params!$B$4,Params!$B$5,Params!$B$6),1)))</f>
        <v/>
      </c>
      <c r="P2386" s="9">
        <f>IF(D2386&lt;=1-Params!$B$7,0,ROUND(_xlfn.GAMMA.INV((D2386-(1-Params!$B$7))/Params!$B$7,Params!$B$8,Params!$B$9),3))</f>
        <v/>
      </c>
      <c r="Q2386" s="9">
        <f>IF(E2386&lt;=1-Params!$B$4,0,MAX(0.1,ROUND(_xlfn.GAMMA.INV((E2386-(1-Params!$B$4))/Params!$B$4,Params!$B$5,Params!$B$6),1)))</f>
        <v/>
      </c>
      <c r="R2386" s="9">
        <f>IF(F2386&lt;=1-Params!$B$7,0,ROUND(_xlfn.GAMMA.INV((F2386-(1-Params!$B$7))/Params!$B$7,Params!$B$8,Params!$B$9),3))</f>
        <v/>
      </c>
      <c r="S2386" s="9">
        <f>IF(G2386&lt;=1-Params!$B$7,0,ROUND((Params!$B$10+Params!$B$11*G2386^Params!$B$12)*_xlfn.GAMMA.INV((G2386-(1-Params!$B$7))/Params!$B$7,Params!$B$8,Params!$B$9),3))</f>
        <v/>
      </c>
      <c r="T2386" s="9">
        <f>IF(H2386&lt;=1-Params!$B$4,0,MAX(0.1,ROUND((Params!$B$10+Params!$B$11*H2386^Params!$B$12)*_xlfn.GAMMA.INV((H2386-(1-Params!$B$4))/Params!$B$4,Params!$B$5,Params!$B$6),1)))</f>
        <v/>
      </c>
      <c r="U2386" s="9">
        <f>ROUND(_xlfn.NORM.INV(I2386,Params!$B$13,Params!$B$14),1)</f>
        <v/>
      </c>
      <c r="V2386" s="9">
        <f>ROUND(_xlfn.NORM.INV(J2386,Params!$B$15,Params!$B$16),2)</f>
        <v/>
      </c>
      <c r="W2386" s="9">
        <f>ROUND(_xlfn.NORM.INV(K2386,Params!$B$13,Params!$B$14),1)</f>
        <v/>
      </c>
      <c r="X2386" s="9">
        <f>ROUND(_xlfn.NORM.INV(L2386,Params!$B$15,Params!$B$16),2)</f>
        <v/>
      </c>
      <c r="Y2386" s="9">
        <f>ROUND(_xlfn.NORM.INV(M2386,Params!$B$15,Params!$B$16)+Params!$B$17+Params!$B$18*M2386,2)</f>
        <v/>
      </c>
      <c r="Z2386" s="9">
        <f>ROUND(_xlfn.NORM.INV(N2386,Params!$B$13,Params!$B$14)+Params!$B$17+Params!$B$18*N2386,1)</f>
        <v/>
      </c>
    </row>
    <row r="2387">
      <c r="A2387" s="11" t="n">
        <v>2386</v>
      </c>
      <c r="B2387" s="12">
        <f>INT((A2387-1)/122)+1</f>
        <v/>
      </c>
      <c r="C2387" s="13" t="n">
        <v>0.441345</v>
      </c>
      <c r="D2387" s="13" t="n">
        <v>0.458693</v>
      </c>
      <c r="E2387" s="13" t="n">
        <v>0.81193</v>
      </c>
      <c r="F2387" s="13" t="n">
        <v>0.545031</v>
      </c>
      <c r="G2387" s="13" t="n">
        <v>0.932496</v>
      </c>
      <c r="H2387" s="13" t="n">
        <v>0.635803</v>
      </c>
      <c r="I2387" s="13" t="n">
        <v>0.511512</v>
      </c>
      <c r="J2387" s="13" t="n">
        <v>0.6669349999999999</v>
      </c>
      <c r="K2387" s="13" t="n">
        <v>0.802306</v>
      </c>
      <c r="L2387" s="13" t="n">
        <v>0.732627</v>
      </c>
      <c r="M2387" s="13" t="n">
        <v>0.365337</v>
      </c>
      <c r="N2387" s="13" t="n">
        <v>0.868516</v>
      </c>
      <c r="O2387" s="9">
        <f>IF(C2387&lt;=1-Params!$B$4,0,MAX(0.1,ROUND(_xlfn.GAMMA.INV((C2387-(1-Params!$B$4))/Params!$B$4,Params!$B$5,Params!$B$6),1)))</f>
        <v/>
      </c>
      <c r="P2387" s="9">
        <f>IF(D2387&lt;=1-Params!$B$7,0,ROUND(_xlfn.GAMMA.INV((D2387-(1-Params!$B$7))/Params!$B$7,Params!$B$8,Params!$B$9),3))</f>
        <v/>
      </c>
      <c r="Q2387" s="9">
        <f>IF(E2387&lt;=1-Params!$B$4,0,MAX(0.1,ROUND(_xlfn.GAMMA.INV((E2387-(1-Params!$B$4))/Params!$B$4,Params!$B$5,Params!$B$6),1)))</f>
        <v/>
      </c>
      <c r="R2387" s="9">
        <f>IF(F2387&lt;=1-Params!$B$7,0,ROUND(_xlfn.GAMMA.INV((F2387-(1-Params!$B$7))/Params!$B$7,Params!$B$8,Params!$B$9),3))</f>
        <v/>
      </c>
      <c r="S2387" s="9">
        <f>IF(G2387&lt;=1-Params!$B$7,0,ROUND((Params!$B$10+Params!$B$11*G2387^Params!$B$12)*_xlfn.GAMMA.INV((G2387-(1-Params!$B$7))/Params!$B$7,Params!$B$8,Params!$B$9),3))</f>
        <v/>
      </c>
      <c r="T2387" s="9">
        <f>IF(H2387&lt;=1-Params!$B$4,0,MAX(0.1,ROUND((Params!$B$10+Params!$B$11*H2387^Params!$B$12)*_xlfn.GAMMA.INV((H2387-(1-Params!$B$4))/Params!$B$4,Params!$B$5,Params!$B$6),1)))</f>
        <v/>
      </c>
      <c r="U2387" s="9">
        <f>ROUND(_xlfn.NORM.INV(I2387,Params!$B$13,Params!$B$14),1)</f>
        <v/>
      </c>
      <c r="V2387" s="9">
        <f>ROUND(_xlfn.NORM.INV(J2387,Params!$B$15,Params!$B$16),2)</f>
        <v/>
      </c>
      <c r="W2387" s="9">
        <f>ROUND(_xlfn.NORM.INV(K2387,Params!$B$13,Params!$B$14),1)</f>
        <v/>
      </c>
      <c r="X2387" s="9">
        <f>ROUND(_xlfn.NORM.INV(L2387,Params!$B$15,Params!$B$16),2)</f>
        <v/>
      </c>
      <c r="Y2387" s="9">
        <f>ROUND(_xlfn.NORM.INV(M2387,Params!$B$15,Params!$B$16)+Params!$B$17+Params!$B$18*M2387,2)</f>
        <v/>
      </c>
      <c r="Z2387" s="9">
        <f>ROUND(_xlfn.NORM.INV(N2387,Params!$B$13,Params!$B$14)+Params!$B$17+Params!$B$18*N2387,1)</f>
        <v/>
      </c>
    </row>
    <row r="2388">
      <c r="A2388" s="11" t="n">
        <v>2387</v>
      </c>
      <c r="B2388" s="12">
        <f>INT((A2388-1)/122)+1</f>
        <v/>
      </c>
      <c r="C2388" s="13" t="n">
        <v>0.432218</v>
      </c>
      <c r="D2388" s="13" t="n">
        <v>0.124247</v>
      </c>
      <c r="E2388" s="13" t="n">
        <v>0.808377</v>
      </c>
      <c r="F2388" s="13" t="n">
        <v>0.417725</v>
      </c>
      <c r="G2388" s="13" t="n">
        <v>0.689468</v>
      </c>
      <c r="H2388" s="13" t="n">
        <v>0.7489749999999999</v>
      </c>
      <c r="I2388" s="13" t="n">
        <v>0.684909</v>
      </c>
      <c r="J2388" s="13" t="n">
        <v>0.5383869999999999</v>
      </c>
      <c r="K2388" s="13" t="n">
        <v>0.503286</v>
      </c>
      <c r="L2388" s="13" t="n">
        <v>0.834299</v>
      </c>
      <c r="M2388" s="13" t="n">
        <v>0.290001</v>
      </c>
      <c r="N2388" s="13" t="n">
        <v>0.602445</v>
      </c>
      <c r="O2388" s="9">
        <f>IF(C2388&lt;=1-Params!$B$4,0,MAX(0.1,ROUND(_xlfn.GAMMA.INV((C2388-(1-Params!$B$4))/Params!$B$4,Params!$B$5,Params!$B$6),1)))</f>
        <v/>
      </c>
      <c r="P2388" s="9">
        <f>IF(D2388&lt;=1-Params!$B$7,0,ROUND(_xlfn.GAMMA.INV((D2388-(1-Params!$B$7))/Params!$B$7,Params!$B$8,Params!$B$9),3))</f>
        <v/>
      </c>
      <c r="Q2388" s="9">
        <f>IF(E2388&lt;=1-Params!$B$4,0,MAX(0.1,ROUND(_xlfn.GAMMA.INV((E2388-(1-Params!$B$4))/Params!$B$4,Params!$B$5,Params!$B$6),1)))</f>
        <v/>
      </c>
      <c r="R2388" s="9">
        <f>IF(F2388&lt;=1-Params!$B$7,0,ROUND(_xlfn.GAMMA.INV((F2388-(1-Params!$B$7))/Params!$B$7,Params!$B$8,Params!$B$9),3))</f>
        <v/>
      </c>
      <c r="S2388" s="9">
        <f>IF(G2388&lt;=1-Params!$B$7,0,ROUND((Params!$B$10+Params!$B$11*G2388^Params!$B$12)*_xlfn.GAMMA.INV((G2388-(1-Params!$B$7))/Params!$B$7,Params!$B$8,Params!$B$9),3))</f>
        <v/>
      </c>
      <c r="T2388" s="9">
        <f>IF(H2388&lt;=1-Params!$B$4,0,MAX(0.1,ROUND((Params!$B$10+Params!$B$11*H2388^Params!$B$12)*_xlfn.GAMMA.INV((H2388-(1-Params!$B$4))/Params!$B$4,Params!$B$5,Params!$B$6),1)))</f>
        <v/>
      </c>
      <c r="U2388" s="9">
        <f>ROUND(_xlfn.NORM.INV(I2388,Params!$B$13,Params!$B$14),1)</f>
        <v/>
      </c>
      <c r="V2388" s="9">
        <f>ROUND(_xlfn.NORM.INV(J2388,Params!$B$15,Params!$B$16),2)</f>
        <v/>
      </c>
      <c r="W2388" s="9">
        <f>ROUND(_xlfn.NORM.INV(K2388,Params!$B$13,Params!$B$14),1)</f>
        <v/>
      </c>
      <c r="X2388" s="9">
        <f>ROUND(_xlfn.NORM.INV(L2388,Params!$B$15,Params!$B$16),2)</f>
        <v/>
      </c>
      <c r="Y2388" s="9">
        <f>ROUND(_xlfn.NORM.INV(M2388,Params!$B$15,Params!$B$16)+Params!$B$17+Params!$B$18*M2388,2)</f>
        <v/>
      </c>
      <c r="Z2388" s="9">
        <f>ROUND(_xlfn.NORM.INV(N2388,Params!$B$13,Params!$B$14)+Params!$B$17+Params!$B$18*N2388,1)</f>
        <v/>
      </c>
    </row>
    <row r="2389">
      <c r="A2389" s="11" t="n">
        <v>2388</v>
      </c>
      <c r="B2389" s="12">
        <f>INT((A2389-1)/122)+1</f>
        <v/>
      </c>
      <c r="C2389" s="13" t="n">
        <v>0.867191</v>
      </c>
      <c r="D2389" s="13" t="n">
        <v>0.485217</v>
      </c>
      <c r="E2389" s="13" t="n">
        <v>0.001191</v>
      </c>
      <c r="F2389" s="13" t="n">
        <v>0.03055</v>
      </c>
      <c r="G2389" s="13" t="n">
        <v>0.777069</v>
      </c>
      <c r="H2389" s="13" t="n">
        <v>0.834806</v>
      </c>
      <c r="I2389" s="13" t="n">
        <v>0.896975</v>
      </c>
      <c r="J2389" s="13" t="n">
        <v>0.275179</v>
      </c>
      <c r="K2389" s="13" t="n">
        <v>0.206816</v>
      </c>
      <c r="L2389" s="13" t="n">
        <v>0.7130880000000001</v>
      </c>
      <c r="M2389" s="13" t="n">
        <v>0.237798</v>
      </c>
      <c r="N2389" s="13" t="n">
        <v>0.493573</v>
      </c>
      <c r="O2389" s="9">
        <f>IF(C2389&lt;=1-Params!$B$4,0,MAX(0.1,ROUND(_xlfn.GAMMA.INV((C2389-(1-Params!$B$4))/Params!$B$4,Params!$B$5,Params!$B$6),1)))</f>
        <v/>
      </c>
      <c r="P2389" s="9">
        <f>IF(D2389&lt;=1-Params!$B$7,0,ROUND(_xlfn.GAMMA.INV((D2389-(1-Params!$B$7))/Params!$B$7,Params!$B$8,Params!$B$9),3))</f>
        <v/>
      </c>
      <c r="Q2389" s="9">
        <f>IF(E2389&lt;=1-Params!$B$4,0,MAX(0.1,ROUND(_xlfn.GAMMA.INV((E2389-(1-Params!$B$4))/Params!$B$4,Params!$B$5,Params!$B$6),1)))</f>
        <v/>
      </c>
      <c r="R2389" s="9">
        <f>IF(F2389&lt;=1-Params!$B$7,0,ROUND(_xlfn.GAMMA.INV((F2389-(1-Params!$B$7))/Params!$B$7,Params!$B$8,Params!$B$9),3))</f>
        <v/>
      </c>
      <c r="S2389" s="9">
        <f>IF(G2389&lt;=1-Params!$B$7,0,ROUND((Params!$B$10+Params!$B$11*G2389^Params!$B$12)*_xlfn.GAMMA.INV((G2389-(1-Params!$B$7))/Params!$B$7,Params!$B$8,Params!$B$9),3))</f>
        <v/>
      </c>
      <c r="T2389" s="9">
        <f>IF(H2389&lt;=1-Params!$B$4,0,MAX(0.1,ROUND((Params!$B$10+Params!$B$11*H2389^Params!$B$12)*_xlfn.GAMMA.INV((H2389-(1-Params!$B$4))/Params!$B$4,Params!$B$5,Params!$B$6),1)))</f>
        <v/>
      </c>
      <c r="U2389" s="9">
        <f>ROUND(_xlfn.NORM.INV(I2389,Params!$B$13,Params!$B$14),1)</f>
        <v/>
      </c>
      <c r="V2389" s="9">
        <f>ROUND(_xlfn.NORM.INV(J2389,Params!$B$15,Params!$B$16),2)</f>
        <v/>
      </c>
      <c r="W2389" s="9">
        <f>ROUND(_xlfn.NORM.INV(K2389,Params!$B$13,Params!$B$14),1)</f>
        <v/>
      </c>
      <c r="X2389" s="9">
        <f>ROUND(_xlfn.NORM.INV(L2389,Params!$B$15,Params!$B$16),2)</f>
        <v/>
      </c>
      <c r="Y2389" s="9">
        <f>ROUND(_xlfn.NORM.INV(M2389,Params!$B$15,Params!$B$16)+Params!$B$17+Params!$B$18*M2389,2)</f>
        <v/>
      </c>
      <c r="Z2389" s="9">
        <f>ROUND(_xlfn.NORM.INV(N2389,Params!$B$13,Params!$B$14)+Params!$B$17+Params!$B$18*N2389,1)</f>
        <v/>
      </c>
    </row>
    <row r="2390">
      <c r="A2390" s="11" t="n">
        <v>2389</v>
      </c>
      <c r="B2390" s="12">
        <f>INT((A2390-1)/122)+1</f>
        <v/>
      </c>
      <c r="C2390" s="13" t="n">
        <v>0.790359</v>
      </c>
      <c r="D2390" s="13" t="n">
        <v>0.804661</v>
      </c>
      <c r="E2390" s="13" t="n">
        <v>0.016533</v>
      </c>
      <c r="F2390" s="13" t="n">
        <v>0.580877</v>
      </c>
      <c r="G2390" s="13" t="n">
        <v>0.881269</v>
      </c>
      <c r="H2390" s="13" t="n">
        <v>0.317723</v>
      </c>
      <c r="I2390" s="13" t="n">
        <v>0.780245</v>
      </c>
      <c r="J2390" s="13" t="n">
        <v>0.751348</v>
      </c>
      <c r="K2390" s="13" t="n">
        <v>0.290153</v>
      </c>
      <c r="L2390" s="13" t="n">
        <v>0.647795</v>
      </c>
      <c r="M2390" s="13" t="n">
        <v>0.831159</v>
      </c>
      <c r="N2390" s="13" t="n">
        <v>0.713986</v>
      </c>
      <c r="O2390" s="9">
        <f>IF(C2390&lt;=1-Params!$B$4,0,MAX(0.1,ROUND(_xlfn.GAMMA.INV((C2390-(1-Params!$B$4))/Params!$B$4,Params!$B$5,Params!$B$6),1)))</f>
        <v/>
      </c>
      <c r="P2390" s="9">
        <f>IF(D2390&lt;=1-Params!$B$7,0,ROUND(_xlfn.GAMMA.INV((D2390-(1-Params!$B$7))/Params!$B$7,Params!$B$8,Params!$B$9),3))</f>
        <v/>
      </c>
      <c r="Q2390" s="9">
        <f>IF(E2390&lt;=1-Params!$B$4,0,MAX(0.1,ROUND(_xlfn.GAMMA.INV((E2390-(1-Params!$B$4))/Params!$B$4,Params!$B$5,Params!$B$6),1)))</f>
        <v/>
      </c>
      <c r="R2390" s="9">
        <f>IF(F2390&lt;=1-Params!$B$7,0,ROUND(_xlfn.GAMMA.INV((F2390-(1-Params!$B$7))/Params!$B$7,Params!$B$8,Params!$B$9),3))</f>
        <v/>
      </c>
      <c r="S2390" s="9">
        <f>IF(G2390&lt;=1-Params!$B$7,0,ROUND((Params!$B$10+Params!$B$11*G2390^Params!$B$12)*_xlfn.GAMMA.INV((G2390-(1-Params!$B$7))/Params!$B$7,Params!$B$8,Params!$B$9),3))</f>
        <v/>
      </c>
      <c r="T2390" s="9">
        <f>IF(H2390&lt;=1-Params!$B$4,0,MAX(0.1,ROUND((Params!$B$10+Params!$B$11*H2390^Params!$B$12)*_xlfn.GAMMA.INV((H2390-(1-Params!$B$4))/Params!$B$4,Params!$B$5,Params!$B$6),1)))</f>
        <v/>
      </c>
      <c r="U2390" s="9">
        <f>ROUND(_xlfn.NORM.INV(I2390,Params!$B$13,Params!$B$14),1)</f>
        <v/>
      </c>
      <c r="V2390" s="9">
        <f>ROUND(_xlfn.NORM.INV(J2390,Params!$B$15,Params!$B$16),2)</f>
        <v/>
      </c>
      <c r="W2390" s="9">
        <f>ROUND(_xlfn.NORM.INV(K2390,Params!$B$13,Params!$B$14),1)</f>
        <v/>
      </c>
      <c r="X2390" s="9">
        <f>ROUND(_xlfn.NORM.INV(L2390,Params!$B$15,Params!$B$16),2)</f>
        <v/>
      </c>
      <c r="Y2390" s="9">
        <f>ROUND(_xlfn.NORM.INV(M2390,Params!$B$15,Params!$B$16)+Params!$B$17+Params!$B$18*M2390,2)</f>
        <v/>
      </c>
      <c r="Z2390" s="9">
        <f>ROUND(_xlfn.NORM.INV(N2390,Params!$B$13,Params!$B$14)+Params!$B$17+Params!$B$18*N2390,1)</f>
        <v/>
      </c>
    </row>
    <row r="2391">
      <c r="A2391" s="11" t="n">
        <v>2390</v>
      </c>
      <c r="B2391" s="12">
        <f>INT((A2391-1)/122)+1</f>
        <v/>
      </c>
      <c r="C2391" s="13" t="n">
        <v>0.871978</v>
      </c>
      <c r="D2391" s="13" t="n">
        <v>0.534846</v>
      </c>
      <c r="E2391" s="13" t="n">
        <v>0.30401</v>
      </c>
      <c r="F2391" s="13" t="n">
        <v>0.203078</v>
      </c>
      <c r="G2391" s="13" t="n">
        <v>0.941865</v>
      </c>
      <c r="H2391" s="13" t="n">
        <v>0.009450999999999999</v>
      </c>
      <c r="I2391" s="13" t="n">
        <v>0.86633</v>
      </c>
      <c r="J2391" s="13" t="n">
        <v>0.918251</v>
      </c>
      <c r="K2391" s="13" t="n">
        <v>0.103059</v>
      </c>
      <c r="L2391" s="13" t="n">
        <v>0.480276</v>
      </c>
      <c r="M2391" s="13" t="n">
        <v>0.986444</v>
      </c>
      <c r="N2391" s="13" t="n">
        <v>0.713763</v>
      </c>
      <c r="O2391" s="9">
        <f>IF(C2391&lt;=1-Params!$B$4,0,MAX(0.1,ROUND(_xlfn.GAMMA.INV((C2391-(1-Params!$B$4))/Params!$B$4,Params!$B$5,Params!$B$6),1)))</f>
        <v/>
      </c>
      <c r="P2391" s="9">
        <f>IF(D2391&lt;=1-Params!$B$7,0,ROUND(_xlfn.GAMMA.INV((D2391-(1-Params!$B$7))/Params!$B$7,Params!$B$8,Params!$B$9),3))</f>
        <v/>
      </c>
      <c r="Q2391" s="9">
        <f>IF(E2391&lt;=1-Params!$B$4,0,MAX(0.1,ROUND(_xlfn.GAMMA.INV((E2391-(1-Params!$B$4))/Params!$B$4,Params!$B$5,Params!$B$6),1)))</f>
        <v/>
      </c>
      <c r="R2391" s="9">
        <f>IF(F2391&lt;=1-Params!$B$7,0,ROUND(_xlfn.GAMMA.INV((F2391-(1-Params!$B$7))/Params!$B$7,Params!$B$8,Params!$B$9),3))</f>
        <v/>
      </c>
      <c r="S2391" s="9">
        <f>IF(G2391&lt;=1-Params!$B$7,0,ROUND((Params!$B$10+Params!$B$11*G2391^Params!$B$12)*_xlfn.GAMMA.INV((G2391-(1-Params!$B$7))/Params!$B$7,Params!$B$8,Params!$B$9),3))</f>
        <v/>
      </c>
      <c r="T2391" s="9">
        <f>IF(H2391&lt;=1-Params!$B$4,0,MAX(0.1,ROUND((Params!$B$10+Params!$B$11*H2391^Params!$B$12)*_xlfn.GAMMA.INV((H2391-(1-Params!$B$4))/Params!$B$4,Params!$B$5,Params!$B$6),1)))</f>
        <v/>
      </c>
      <c r="U2391" s="9">
        <f>ROUND(_xlfn.NORM.INV(I2391,Params!$B$13,Params!$B$14),1)</f>
        <v/>
      </c>
      <c r="V2391" s="9">
        <f>ROUND(_xlfn.NORM.INV(J2391,Params!$B$15,Params!$B$16),2)</f>
        <v/>
      </c>
      <c r="W2391" s="9">
        <f>ROUND(_xlfn.NORM.INV(K2391,Params!$B$13,Params!$B$14),1)</f>
        <v/>
      </c>
      <c r="X2391" s="9">
        <f>ROUND(_xlfn.NORM.INV(L2391,Params!$B$15,Params!$B$16),2)</f>
        <v/>
      </c>
      <c r="Y2391" s="9">
        <f>ROUND(_xlfn.NORM.INV(M2391,Params!$B$15,Params!$B$16)+Params!$B$17+Params!$B$18*M2391,2)</f>
        <v/>
      </c>
      <c r="Z2391" s="9">
        <f>ROUND(_xlfn.NORM.INV(N2391,Params!$B$13,Params!$B$14)+Params!$B$17+Params!$B$18*N2391,1)</f>
        <v/>
      </c>
    </row>
    <row r="2392">
      <c r="A2392" s="11" t="n">
        <v>2391</v>
      </c>
      <c r="B2392" s="12">
        <f>INT((A2392-1)/122)+1</f>
        <v/>
      </c>
      <c r="C2392" s="13" t="n">
        <v>0.622374</v>
      </c>
      <c r="D2392" s="13" t="n">
        <v>0.838792</v>
      </c>
      <c r="E2392" s="13" t="n">
        <v>0.34908</v>
      </c>
      <c r="F2392" s="13" t="n">
        <v>0.00579</v>
      </c>
      <c r="G2392" s="13" t="n">
        <v>0.62351</v>
      </c>
      <c r="H2392" s="13" t="n">
        <v>0.104122</v>
      </c>
      <c r="I2392" s="13" t="n">
        <v>0.77818</v>
      </c>
      <c r="J2392" s="13" t="n">
        <v>0.76908</v>
      </c>
      <c r="K2392" s="13" t="n">
        <v>0.368298</v>
      </c>
      <c r="L2392" s="13" t="n">
        <v>0.589203</v>
      </c>
      <c r="M2392" s="13" t="n">
        <v>0.985281</v>
      </c>
      <c r="N2392" s="13" t="n">
        <v>0.757786</v>
      </c>
      <c r="O2392" s="9">
        <f>IF(C2392&lt;=1-Params!$B$4,0,MAX(0.1,ROUND(_xlfn.GAMMA.INV((C2392-(1-Params!$B$4))/Params!$B$4,Params!$B$5,Params!$B$6),1)))</f>
        <v/>
      </c>
      <c r="P2392" s="9">
        <f>IF(D2392&lt;=1-Params!$B$7,0,ROUND(_xlfn.GAMMA.INV((D2392-(1-Params!$B$7))/Params!$B$7,Params!$B$8,Params!$B$9),3))</f>
        <v/>
      </c>
      <c r="Q2392" s="9">
        <f>IF(E2392&lt;=1-Params!$B$4,0,MAX(0.1,ROUND(_xlfn.GAMMA.INV((E2392-(1-Params!$B$4))/Params!$B$4,Params!$B$5,Params!$B$6),1)))</f>
        <v/>
      </c>
      <c r="R2392" s="9">
        <f>IF(F2392&lt;=1-Params!$B$7,0,ROUND(_xlfn.GAMMA.INV((F2392-(1-Params!$B$7))/Params!$B$7,Params!$B$8,Params!$B$9),3))</f>
        <v/>
      </c>
      <c r="S2392" s="9">
        <f>IF(G2392&lt;=1-Params!$B$7,0,ROUND((Params!$B$10+Params!$B$11*G2392^Params!$B$12)*_xlfn.GAMMA.INV((G2392-(1-Params!$B$7))/Params!$B$7,Params!$B$8,Params!$B$9),3))</f>
        <v/>
      </c>
      <c r="T2392" s="9">
        <f>IF(H2392&lt;=1-Params!$B$4,0,MAX(0.1,ROUND((Params!$B$10+Params!$B$11*H2392^Params!$B$12)*_xlfn.GAMMA.INV((H2392-(1-Params!$B$4))/Params!$B$4,Params!$B$5,Params!$B$6),1)))</f>
        <v/>
      </c>
      <c r="U2392" s="9">
        <f>ROUND(_xlfn.NORM.INV(I2392,Params!$B$13,Params!$B$14),1)</f>
        <v/>
      </c>
      <c r="V2392" s="9">
        <f>ROUND(_xlfn.NORM.INV(J2392,Params!$B$15,Params!$B$16),2)</f>
        <v/>
      </c>
      <c r="W2392" s="9">
        <f>ROUND(_xlfn.NORM.INV(K2392,Params!$B$13,Params!$B$14),1)</f>
        <v/>
      </c>
      <c r="X2392" s="9">
        <f>ROUND(_xlfn.NORM.INV(L2392,Params!$B$15,Params!$B$16),2)</f>
        <v/>
      </c>
      <c r="Y2392" s="9">
        <f>ROUND(_xlfn.NORM.INV(M2392,Params!$B$15,Params!$B$16)+Params!$B$17+Params!$B$18*M2392,2)</f>
        <v/>
      </c>
      <c r="Z2392" s="9">
        <f>ROUND(_xlfn.NORM.INV(N2392,Params!$B$13,Params!$B$14)+Params!$B$17+Params!$B$18*N2392,1)</f>
        <v/>
      </c>
    </row>
    <row r="2393">
      <c r="A2393" s="11" t="n">
        <v>2392</v>
      </c>
      <c r="B2393" s="12">
        <f>INT((A2393-1)/122)+1</f>
        <v/>
      </c>
      <c r="C2393" s="13" t="n">
        <v>0.307626</v>
      </c>
      <c r="D2393" s="13" t="n">
        <v>0.576543</v>
      </c>
      <c r="E2393" s="13" t="n">
        <v>0.872462</v>
      </c>
      <c r="F2393" s="13" t="n">
        <v>0.247957</v>
      </c>
      <c r="G2393" s="13" t="n">
        <v>0.2749</v>
      </c>
      <c r="H2393" s="13" t="n">
        <v>0.379375</v>
      </c>
      <c r="I2393" s="13" t="n">
        <v>0.734772</v>
      </c>
      <c r="J2393" s="13" t="n">
        <v>0.738199</v>
      </c>
      <c r="K2393" s="13" t="n">
        <v>0.846619</v>
      </c>
      <c r="L2393" s="13" t="n">
        <v>0.915334</v>
      </c>
      <c r="M2393" s="13" t="n">
        <v>0.893422</v>
      </c>
      <c r="N2393" s="13" t="n">
        <v>0.251831</v>
      </c>
      <c r="O2393" s="9">
        <f>IF(C2393&lt;=1-Params!$B$4,0,MAX(0.1,ROUND(_xlfn.GAMMA.INV((C2393-(1-Params!$B$4))/Params!$B$4,Params!$B$5,Params!$B$6),1)))</f>
        <v/>
      </c>
      <c r="P2393" s="9">
        <f>IF(D2393&lt;=1-Params!$B$7,0,ROUND(_xlfn.GAMMA.INV((D2393-(1-Params!$B$7))/Params!$B$7,Params!$B$8,Params!$B$9),3))</f>
        <v/>
      </c>
      <c r="Q2393" s="9">
        <f>IF(E2393&lt;=1-Params!$B$4,0,MAX(0.1,ROUND(_xlfn.GAMMA.INV((E2393-(1-Params!$B$4))/Params!$B$4,Params!$B$5,Params!$B$6),1)))</f>
        <v/>
      </c>
      <c r="R2393" s="9">
        <f>IF(F2393&lt;=1-Params!$B$7,0,ROUND(_xlfn.GAMMA.INV((F2393-(1-Params!$B$7))/Params!$B$7,Params!$B$8,Params!$B$9),3))</f>
        <v/>
      </c>
      <c r="S2393" s="9">
        <f>IF(G2393&lt;=1-Params!$B$7,0,ROUND((Params!$B$10+Params!$B$11*G2393^Params!$B$12)*_xlfn.GAMMA.INV((G2393-(1-Params!$B$7))/Params!$B$7,Params!$B$8,Params!$B$9),3))</f>
        <v/>
      </c>
      <c r="T2393" s="9">
        <f>IF(H2393&lt;=1-Params!$B$4,0,MAX(0.1,ROUND((Params!$B$10+Params!$B$11*H2393^Params!$B$12)*_xlfn.GAMMA.INV((H2393-(1-Params!$B$4))/Params!$B$4,Params!$B$5,Params!$B$6),1)))</f>
        <v/>
      </c>
      <c r="U2393" s="9">
        <f>ROUND(_xlfn.NORM.INV(I2393,Params!$B$13,Params!$B$14),1)</f>
        <v/>
      </c>
      <c r="V2393" s="9">
        <f>ROUND(_xlfn.NORM.INV(J2393,Params!$B$15,Params!$B$16),2)</f>
        <v/>
      </c>
      <c r="W2393" s="9">
        <f>ROUND(_xlfn.NORM.INV(K2393,Params!$B$13,Params!$B$14),1)</f>
        <v/>
      </c>
      <c r="X2393" s="9">
        <f>ROUND(_xlfn.NORM.INV(L2393,Params!$B$15,Params!$B$16),2)</f>
        <v/>
      </c>
      <c r="Y2393" s="9">
        <f>ROUND(_xlfn.NORM.INV(M2393,Params!$B$15,Params!$B$16)+Params!$B$17+Params!$B$18*M2393,2)</f>
        <v/>
      </c>
      <c r="Z2393" s="9">
        <f>ROUND(_xlfn.NORM.INV(N2393,Params!$B$13,Params!$B$14)+Params!$B$17+Params!$B$18*N2393,1)</f>
        <v/>
      </c>
    </row>
    <row r="2394">
      <c r="A2394" s="11" t="n">
        <v>2393</v>
      </c>
      <c r="B2394" s="12">
        <f>INT((A2394-1)/122)+1</f>
        <v/>
      </c>
      <c r="C2394" s="13" t="n">
        <v>0.192964</v>
      </c>
      <c r="D2394" s="13" t="n">
        <v>0.173759</v>
      </c>
      <c r="E2394" s="13" t="n">
        <v>0.25064</v>
      </c>
      <c r="F2394" s="13" t="n">
        <v>0.03074</v>
      </c>
      <c r="G2394" s="13" t="n">
        <v>0.04698</v>
      </c>
      <c r="H2394" s="13" t="n">
        <v>0.349672</v>
      </c>
      <c r="I2394" s="13" t="n">
        <v>0.759179</v>
      </c>
      <c r="J2394" s="13" t="n">
        <v>0.957367</v>
      </c>
      <c r="K2394" s="13" t="n">
        <v>0.837523</v>
      </c>
      <c r="L2394" s="13" t="n">
        <v>0.926876</v>
      </c>
      <c r="M2394" s="13" t="n">
        <v>0.812295</v>
      </c>
      <c r="N2394" s="13" t="n">
        <v>0.442971</v>
      </c>
      <c r="O2394" s="9">
        <f>IF(C2394&lt;=1-Params!$B$4,0,MAX(0.1,ROUND(_xlfn.GAMMA.INV((C2394-(1-Params!$B$4))/Params!$B$4,Params!$B$5,Params!$B$6),1)))</f>
        <v/>
      </c>
      <c r="P2394" s="9">
        <f>IF(D2394&lt;=1-Params!$B$7,0,ROUND(_xlfn.GAMMA.INV((D2394-(1-Params!$B$7))/Params!$B$7,Params!$B$8,Params!$B$9),3))</f>
        <v/>
      </c>
      <c r="Q2394" s="9">
        <f>IF(E2394&lt;=1-Params!$B$4,0,MAX(0.1,ROUND(_xlfn.GAMMA.INV((E2394-(1-Params!$B$4))/Params!$B$4,Params!$B$5,Params!$B$6),1)))</f>
        <v/>
      </c>
      <c r="R2394" s="9">
        <f>IF(F2394&lt;=1-Params!$B$7,0,ROUND(_xlfn.GAMMA.INV((F2394-(1-Params!$B$7))/Params!$B$7,Params!$B$8,Params!$B$9),3))</f>
        <v/>
      </c>
      <c r="S2394" s="9">
        <f>IF(G2394&lt;=1-Params!$B$7,0,ROUND((Params!$B$10+Params!$B$11*G2394^Params!$B$12)*_xlfn.GAMMA.INV((G2394-(1-Params!$B$7))/Params!$B$7,Params!$B$8,Params!$B$9),3))</f>
        <v/>
      </c>
      <c r="T2394" s="9">
        <f>IF(H2394&lt;=1-Params!$B$4,0,MAX(0.1,ROUND((Params!$B$10+Params!$B$11*H2394^Params!$B$12)*_xlfn.GAMMA.INV((H2394-(1-Params!$B$4))/Params!$B$4,Params!$B$5,Params!$B$6),1)))</f>
        <v/>
      </c>
      <c r="U2394" s="9">
        <f>ROUND(_xlfn.NORM.INV(I2394,Params!$B$13,Params!$B$14),1)</f>
        <v/>
      </c>
      <c r="V2394" s="9">
        <f>ROUND(_xlfn.NORM.INV(J2394,Params!$B$15,Params!$B$16),2)</f>
        <v/>
      </c>
      <c r="W2394" s="9">
        <f>ROUND(_xlfn.NORM.INV(K2394,Params!$B$13,Params!$B$14),1)</f>
        <v/>
      </c>
      <c r="X2394" s="9">
        <f>ROUND(_xlfn.NORM.INV(L2394,Params!$B$15,Params!$B$16),2)</f>
        <v/>
      </c>
      <c r="Y2394" s="9">
        <f>ROUND(_xlfn.NORM.INV(M2394,Params!$B$15,Params!$B$16)+Params!$B$17+Params!$B$18*M2394,2)</f>
        <v/>
      </c>
      <c r="Z2394" s="9">
        <f>ROUND(_xlfn.NORM.INV(N2394,Params!$B$13,Params!$B$14)+Params!$B$17+Params!$B$18*N2394,1)</f>
        <v/>
      </c>
    </row>
    <row r="2395">
      <c r="A2395" s="11" t="n">
        <v>2394</v>
      </c>
      <c r="B2395" s="12">
        <f>INT((A2395-1)/122)+1</f>
        <v/>
      </c>
      <c r="C2395" s="13" t="n">
        <v>0.6458700000000001</v>
      </c>
      <c r="D2395" s="13" t="n">
        <v>0.964558</v>
      </c>
      <c r="E2395" s="13" t="n">
        <v>0.498212</v>
      </c>
      <c r="F2395" s="13" t="n">
        <v>0.713388</v>
      </c>
      <c r="G2395" s="13" t="n">
        <v>0.780818</v>
      </c>
      <c r="H2395" s="13" t="n">
        <v>0.36153</v>
      </c>
      <c r="I2395" s="13" t="n">
        <v>0.8829129999999999</v>
      </c>
      <c r="J2395" s="13" t="n">
        <v>0.704399</v>
      </c>
      <c r="K2395" s="13" t="n">
        <v>0.454796</v>
      </c>
      <c r="L2395" s="13" t="n">
        <v>0.906497</v>
      </c>
      <c r="M2395" s="13" t="n">
        <v>0.85641</v>
      </c>
      <c r="N2395" s="13" t="n">
        <v>0.199815</v>
      </c>
      <c r="O2395" s="9">
        <f>IF(C2395&lt;=1-Params!$B$4,0,MAX(0.1,ROUND(_xlfn.GAMMA.INV((C2395-(1-Params!$B$4))/Params!$B$4,Params!$B$5,Params!$B$6),1)))</f>
        <v/>
      </c>
      <c r="P2395" s="9">
        <f>IF(D2395&lt;=1-Params!$B$7,0,ROUND(_xlfn.GAMMA.INV((D2395-(1-Params!$B$7))/Params!$B$7,Params!$B$8,Params!$B$9),3))</f>
        <v/>
      </c>
      <c r="Q2395" s="9">
        <f>IF(E2395&lt;=1-Params!$B$4,0,MAX(0.1,ROUND(_xlfn.GAMMA.INV((E2395-(1-Params!$B$4))/Params!$B$4,Params!$B$5,Params!$B$6),1)))</f>
        <v/>
      </c>
      <c r="R2395" s="9">
        <f>IF(F2395&lt;=1-Params!$B$7,0,ROUND(_xlfn.GAMMA.INV((F2395-(1-Params!$B$7))/Params!$B$7,Params!$B$8,Params!$B$9),3))</f>
        <v/>
      </c>
      <c r="S2395" s="9">
        <f>IF(G2395&lt;=1-Params!$B$7,0,ROUND((Params!$B$10+Params!$B$11*G2395^Params!$B$12)*_xlfn.GAMMA.INV((G2395-(1-Params!$B$7))/Params!$B$7,Params!$B$8,Params!$B$9),3))</f>
        <v/>
      </c>
      <c r="T2395" s="9">
        <f>IF(H2395&lt;=1-Params!$B$4,0,MAX(0.1,ROUND((Params!$B$10+Params!$B$11*H2395^Params!$B$12)*_xlfn.GAMMA.INV((H2395-(1-Params!$B$4))/Params!$B$4,Params!$B$5,Params!$B$6),1)))</f>
        <v/>
      </c>
      <c r="U2395" s="9">
        <f>ROUND(_xlfn.NORM.INV(I2395,Params!$B$13,Params!$B$14),1)</f>
        <v/>
      </c>
      <c r="V2395" s="9">
        <f>ROUND(_xlfn.NORM.INV(J2395,Params!$B$15,Params!$B$16),2)</f>
        <v/>
      </c>
      <c r="W2395" s="9">
        <f>ROUND(_xlfn.NORM.INV(K2395,Params!$B$13,Params!$B$14),1)</f>
        <v/>
      </c>
      <c r="X2395" s="9">
        <f>ROUND(_xlfn.NORM.INV(L2395,Params!$B$15,Params!$B$16),2)</f>
        <v/>
      </c>
      <c r="Y2395" s="9">
        <f>ROUND(_xlfn.NORM.INV(M2395,Params!$B$15,Params!$B$16)+Params!$B$17+Params!$B$18*M2395,2)</f>
        <v/>
      </c>
      <c r="Z2395" s="9">
        <f>ROUND(_xlfn.NORM.INV(N2395,Params!$B$13,Params!$B$14)+Params!$B$17+Params!$B$18*N2395,1)</f>
        <v/>
      </c>
    </row>
    <row r="2396">
      <c r="A2396" s="11" t="n">
        <v>2395</v>
      </c>
      <c r="B2396" s="12">
        <f>INT((A2396-1)/122)+1</f>
        <v/>
      </c>
      <c r="C2396" s="13" t="n">
        <v>0.8675580000000001</v>
      </c>
      <c r="D2396" s="13" t="n">
        <v>0.7858619999999999</v>
      </c>
      <c r="E2396" s="13" t="n">
        <v>0.551439</v>
      </c>
      <c r="F2396" s="13" t="n">
        <v>0.673862</v>
      </c>
      <c r="G2396" s="13" t="n">
        <v>0.49432</v>
      </c>
      <c r="H2396" s="13" t="n">
        <v>0.238238</v>
      </c>
      <c r="I2396" s="13" t="n">
        <v>0.887564</v>
      </c>
      <c r="J2396" s="13" t="n">
        <v>0.902602</v>
      </c>
      <c r="K2396" s="13" t="n">
        <v>0.694728</v>
      </c>
      <c r="L2396" s="13" t="n">
        <v>0.6941349999999999</v>
      </c>
      <c r="M2396" s="13" t="n">
        <v>0.75153</v>
      </c>
      <c r="N2396" s="13" t="n">
        <v>0.323359</v>
      </c>
      <c r="O2396" s="9">
        <f>IF(C2396&lt;=1-Params!$B$4,0,MAX(0.1,ROUND(_xlfn.GAMMA.INV((C2396-(1-Params!$B$4))/Params!$B$4,Params!$B$5,Params!$B$6),1)))</f>
        <v/>
      </c>
      <c r="P2396" s="9">
        <f>IF(D2396&lt;=1-Params!$B$7,0,ROUND(_xlfn.GAMMA.INV((D2396-(1-Params!$B$7))/Params!$B$7,Params!$B$8,Params!$B$9),3))</f>
        <v/>
      </c>
      <c r="Q2396" s="9">
        <f>IF(E2396&lt;=1-Params!$B$4,0,MAX(0.1,ROUND(_xlfn.GAMMA.INV((E2396-(1-Params!$B$4))/Params!$B$4,Params!$B$5,Params!$B$6),1)))</f>
        <v/>
      </c>
      <c r="R2396" s="9">
        <f>IF(F2396&lt;=1-Params!$B$7,0,ROUND(_xlfn.GAMMA.INV((F2396-(1-Params!$B$7))/Params!$B$7,Params!$B$8,Params!$B$9),3))</f>
        <v/>
      </c>
      <c r="S2396" s="9">
        <f>IF(G2396&lt;=1-Params!$B$7,0,ROUND((Params!$B$10+Params!$B$11*G2396^Params!$B$12)*_xlfn.GAMMA.INV((G2396-(1-Params!$B$7))/Params!$B$7,Params!$B$8,Params!$B$9),3))</f>
        <v/>
      </c>
      <c r="T2396" s="9">
        <f>IF(H2396&lt;=1-Params!$B$4,0,MAX(0.1,ROUND((Params!$B$10+Params!$B$11*H2396^Params!$B$12)*_xlfn.GAMMA.INV((H2396-(1-Params!$B$4))/Params!$B$4,Params!$B$5,Params!$B$6),1)))</f>
        <v/>
      </c>
      <c r="U2396" s="9">
        <f>ROUND(_xlfn.NORM.INV(I2396,Params!$B$13,Params!$B$14),1)</f>
        <v/>
      </c>
      <c r="V2396" s="9">
        <f>ROUND(_xlfn.NORM.INV(J2396,Params!$B$15,Params!$B$16),2)</f>
        <v/>
      </c>
      <c r="W2396" s="9">
        <f>ROUND(_xlfn.NORM.INV(K2396,Params!$B$13,Params!$B$14),1)</f>
        <v/>
      </c>
      <c r="X2396" s="9">
        <f>ROUND(_xlfn.NORM.INV(L2396,Params!$B$15,Params!$B$16),2)</f>
        <v/>
      </c>
      <c r="Y2396" s="9">
        <f>ROUND(_xlfn.NORM.INV(M2396,Params!$B$15,Params!$B$16)+Params!$B$17+Params!$B$18*M2396,2)</f>
        <v/>
      </c>
      <c r="Z2396" s="9">
        <f>ROUND(_xlfn.NORM.INV(N2396,Params!$B$13,Params!$B$14)+Params!$B$17+Params!$B$18*N2396,1)</f>
        <v/>
      </c>
    </row>
    <row r="2397">
      <c r="A2397" s="11" t="n">
        <v>2396</v>
      </c>
      <c r="B2397" s="12">
        <f>INT((A2397-1)/122)+1</f>
        <v/>
      </c>
      <c r="C2397" s="13" t="n">
        <v>0.252722</v>
      </c>
      <c r="D2397" s="13" t="n">
        <v>0.022882</v>
      </c>
      <c r="E2397" s="13" t="n">
        <v>0.101081</v>
      </c>
      <c r="F2397" s="13" t="n">
        <v>0.677798</v>
      </c>
      <c r="G2397" s="13" t="n">
        <v>0.292606</v>
      </c>
      <c r="H2397" s="13" t="n">
        <v>0.230695</v>
      </c>
      <c r="I2397" s="13" t="n">
        <v>0.9413589999999999</v>
      </c>
      <c r="J2397" s="13" t="n">
        <v>0.354148</v>
      </c>
      <c r="K2397" s="13" t="n">
        <v>0.573372</v>
      </c>
      <c r="L2397" s="13" t="n">
        <v>0.771262</v>
      </c>
      <c r="M2397" s="13" t="n">
        <v>0.78181</v>
      </c>
      <c r="N2397" s="13" t="n">
        <v>0.366787</v>
      </c>
      <c r="O2397" s="9">
        <f>IF(C2397&lt;=1-Params!$B$4,0,MAX(0.1,ROUND(_xlfn.GAMMA.INV((C2397-(1-Params!$B$4))/Params!$B$4,Params!$B$5,Params!$B$6),1)))</f>
        <v/>
      </c>
      <c r="P2397" s="9">
        <f>IF(D2397&lt;=1-Params!$B$7,0,ROUND(_xlfn.GAMMA.INV((D2397-(1-Params!$B$7))/Params!$B$7,Params!$B$8,Params!$B$9),3))</f>
        <v/>
      </c>
      <c r="Q2397" s="9">
        <f>IF(E2397&lt;=1-Params!$B$4,0,MAX(0.1,ROUND(_xlfn.GAMMA.INV((E2397-(1-Params!$B$4))/Params!$B$4,Params!$B$5,Params!$B$6),1)))</f>
        <v/>
      </c>
      <c r="R2397" s="9">
        <f>IF(F2397&lt;=1-Params!$B$7,0,ROUND(_xlfn.GAMMA.INV((F2397-(1-Params!$B$7))/Params!$B$7,Params!$B$8,Params!$B$9),3))</f>
        <v/>
      </c>
      <c r="S2397" s="9">
        <f>IF(G2397&lt;=1-Params!$B$7,0,ROUND((Params!$B$10+Params!$B$11*G2397^Params!$B$12)*_xlfn.GAMMA.INV((G2397-(1-Params!$B$7))/Params!$B$7,Params!$B$8,Params!$B$9),3))</f>
        <v/>
      </c>
      <c r="T2397" s="9">
        <f>IF(H2397&lt;=1-Params!$B$4,0,MAX(0.1,ROUND((Params!$B$10+Params!$B$11*H2397^Params!$B$12)*_xlfn.GAMMA.INV((H2397-(1-Params!$B$4))/Params!$B$4,Params!$B$5,Params!$B$6),1)))</f>
        <v/>
      </c>
      <c r="U2397" s="9">
        <f>ROUND(_xlfn.NORM.INV(I2397,Params!$B$13,Params!$B$14),1)</f>
        <v/>
      </c>
      <c r="V2397" s="9">
        <f>ROUND(_xlfn.NORM.INV(J2397,Params!$B$15,Params!$B$16),2)</f>
        <v/>
      </c>
      <c r="W2397" s="9">
        <f>ROUND(_xlfn.NORM.INV(K2397,Params!$B$13,Params!$B$14),1)</f>
        <v/>
      </c>
      <c r="X2397" s="9">
        <f>ROUND(_xlfn.NORM.INV(L2397,Params!$B$15,Params!$B$16),2)</f>
        <v/>
      </c>
      <c r="Y2397" s="9">
        <f>ROUND(_xlfn.NORM.INV(M2397,Params!$B$15,Params!$B$16)+Params!$B$17+Params!$B$18*M2397,2)</f>
        <v/>
      </c>
      <c r="Z2397" s="9">
        <f>ROUND(_xlfn.NORM.INV(N2397,Params!$B$13,Params!$B$14)+Params!$B$17+Params!$B$18*N2397,1)</f>
        <v/>
      </c>
    </row>
    <row r="2398">
      <c r="A2398" s="11" t="n">
        <v>2397</v>
      </c>
      <c r="B2398" s="12">
        <f>INT((A2398-1)/122)+1</f>
        <v/>
      </c>
      <c r="C2398" s="13" t="n">
        <v>0.582544</v>
      </c>
      <c r="D2398" s="13" t="n">
        <v>0.599549</v>
      </c>
      <c r="E2398" s="13" t="n">
        <v>0.296655</v>
      </c>
      <c r="F2398" s="13" t="n">
        <v>0.889499</v>
      </c>
      <c r="G2398" s="13" t="n">
        <v>0.25871</v>
      </c>
      <c r="H2398" s="13" t="n">
        <v>0.1148</v>
      </c>
      <c r="I2398" s="13" t="n">
        <v>0.411762</v>
      </c>
      <c r="J2398" s="13" t="n">
        <v>0.301609</v>
      </c>
      <c r="K2398" s="13" t="n">
        <v>0.407243</v>
      </c>
      <c r="L2398" s="13" t="n">
        <v>0.417741</v>
      </c>
      <c r="M2398" s="13" t="n">
        <v>0.988583</v>
      </c>
      <c r="N2398" s="13" t="n">
        <v>0.831145</v>
      </c>
      <c r="O2398" s="9">
        <f>IF(C2398&lt;=1-Params!$B$4,0,MAX(0.1,ROUND(_xlfn.GAMMA.INV((C2398-(1-Params!$B$4))/Params!$B$4,Params!$B$5,Params!$B$6),1)))</f>
        <v/>
      </c>
      <c r="P2398" s="9">
        <f>IF(D2398&lt;=1-Params!$B$7,0,ROUND(_xlfn.GAMMA.INV((D2398-(1-Params!$B$7))/Params!$B$7,Params!$B$8,Params!$B$9),3))</f>
        <v/>
      </c>
      <c r="Q2398" s="9">
        <f>IF(E2398&lt;=1-Params!$B$4,0,MAX(0.1,ROUND(_xlfn.GAMMA.INV((E2398-(1-Params!$B$4))/Params!$B$4,Params!$B$5,Params!$B$6),1)))</f>
        <v/>
      </c>
      <c r="R2398" s="9">
        <f>IF(F2398&lt;=1-Params!$B$7,0,ROUND(_xlfn.GAMMA.INV((F2398-(1-Params!$B$7))/Params!$B$7,Params!$B$8,Params!$B$9),3))</f>
        <v/>
      </c>
      <c r="S2398" s="9">
        <f>IF(G2398&lt;=1-Params!$B$7,0,ROUND((Params!$B$10+Params!$B$11*G2398^Params!$B$12)*_xlfn.GAMMA.INV((G2398-(1-Params!$B$7))/Params!$B$7,Params!$B$8,Params!$B$9),3))</f>
        <v/>
      </c>
      <c r="T2398" s="9">
        <f>IF(H2398&lt;=1-Params!$B$4,0,MAX(0.1,ROUND((Params!$B$10+Params!$B$11*H2398^Params!$B$12)*_xlfn.GAMMA.INV((H2398-(1-Params!$B$4))/Params!$B$4,Params!$B$5,Params!$B$6),1)))</f>
        <v/>
      </c>
      <c r="U2398" s="9">
        <f>ROUND(_xlfn.NORM.INV(I2398,Params!$B$13,Params!$B$14),1)</f>
        <v/>
      </c>
      <c r="V2398" s="9">
        <f>ROUND(_xlfn.NORM.INV(J2398,Params!$B$15,Params!$B$16),2)</f>
        <v/>
      </c>
      <c r="W2398" s="9">
        <f>ROUND(_xlfn.NORM.INV(K2398,Params!$B$13,Params!$B$14),1)</f>
        <v/>
      </c>
      <c r="X2398" s="9">
        <f>ROUND(_xlfn.NORM.INV(L2398,Params!$B$15,Params!$B$16),2)</f>
        <v/>
      </c>
      <c r="Y2398" s="9">
        <f>ROUND(_xlfn.NORM.INV(M2398,Params!$B$15,Params!$B$16)+Params!$B$17+Params!$B$18*M2398,2)</f>
        <v/>
      </c>
      <c r="Z2398" s="9">
        <f>ROUND(_xlfn.NORM.INV(N2398,Params!$B$13,Params!$B$14)+Params!$B$17+Params!$B$18*N2398,1)</f>
        <v/>
      </c>
    </row>
    <row r="2399">
      <c r="A2399" s="11" t="n">
        <v>2398</v>
      </c>
      <c r="B2399" s="12">
        <f>INT((A2399-1)/122)+1</f>
        <v/>
      </c>
      <c r="C2399" s="13" t="n">
        <v>0.183734</v>
      </c>
      <c r="D2399" s="13" t="n">
        <v>0.499831</v>
      </c>
      <c r="E2399" s="13" t="n">
        <v>0.523983</v>
      </c>
      <c r="F2399" s="13" t="n">
        <v>0.313799</v>
      </c>
      <c r="G2399" s="13" t="n">
        <v>0.301695</v>
      </c>
      <c r="H2399" s="13" t="n">
        <v>0.716952</v>
      </c>
      <c r="I2399" s="13" t="n">
        <v>0.47026</v>
      </c>
      <c r="J2399" s="13" t="n">
        <v>0.121381</v>
      </c>
      <c r="K2399" s="13" t="n">
        <v>0.6226390000000001</v>
      </c>
      <c r="L2399" s="13" t="n">
        <v>0.150883</v>
      </c>
      <c r="M2399" s="13" t="n">
        <v>0.96695</v>
      </c>
      <c r="N2399" s="13" t="n">
        <v>0.706084</v>
      </c>
      <c r="O2399" s="9">
        <f>IF(C2399&lt;=1-Params!$B$4,0,MAX(0.1,ROUND(_xlfn.GAMMA.INV((C2399-(1-Params!$B$4))/Params!$B$4,Params!$B$5,Params!$B$6),1)))</f>
        <v/>
      </c>
      <c r="P2399" s="9">
        <f>IF(D2399&lt;=1-Params!$B$7,0,ROUND(_xlfn.GAMMA.INV((D2399-(1-Params!$B$7))/Params!$B$7,Params!$B$8,Params!$B$9),3))</f>
        <v/>
      </c>
      <c r="Q2399" s="9">
        <f>IF(E2399&lt;=1-Params!$B$4,0,MAX(0.1,ROUND(_xlfn.GAMMA.INV((E2399-(1-Params!$B$4))/Params!$B$4,Params!$B$5,Params!$B$6),1)))</f>
        <v/>
      </c>
      <c r="R2399" s="9">
        <f>IF(F2399&lt;=1-Params!$B$7,0,ROUND(_xlfn.GAMMA.INV((F2399-(1-Params!$B$7))/Params!$B$7,Params!$B$8,Params!$B$9),3))</f>
        <v/>
      </c>
      <c r="S2399" s="9">
        <f>IF(G2399&lt;=1-Params!$B$7,0,ROUND((Params!$B$10+Params!$B$11*G2399^Params!$B$12)*_xlfn.GAMMA.INV((G2399-(1-Params!$B$7))/Params!$B$7,Params!$B$8,Params!$B$9),3))</f>
        <v/>
      </c>
      <c r="T2399" s="9">
        <f>IF(H2399&lt;=1-Params!$B$4,0,MAX(0.1,ROUND((Params!$B$10+Params!$B$11*H2399^Params!$B$12)*_xlfn.GAMMA.INV((H2399-(1-Params!$B$4))/Params!$B$4,Params!$B$5,Params!$B$6),1)))</f>
        <v/>
      </c>
      <c r="U2399" s="9">
        <f>ROUND(_xlfn.NORM.INV(I2399,Params!$B$13,Params!$B$14),1)</f>
        <v/>
      </c>
      <c r="V2399" s="9">
        <f>ROUND(_xlfn.NORM.INV(J2399,Params!$B$15,Params!$B$16),2)</f>
        <v/>
      </c>
      <c r="W2399" s="9">
        <f>ROUND(_xlfn.NORM.INV(K2399,Params!$B$13,Params!$B$14),1)</f>
        <v/>
      </c>
      <c r="X2399" s="9">
        <f>ROUND(_xlfn.NORM.INV(L2399,Params!$B$15,Params!$B$16),2)</f>
        <v/>
      </c>
      <c r="Y2399" s="9">
        <f>ROUND(_xlfn.NORM.INV(M2399,Params!$B$15,Params!$B$16)+Params!$B$17+Params!$B$18*M2399,2)</f>
        <v/>
      </c>
      <c r="Z2399" s="9">
        <f>ROUND(_xlfn.NORM.INV(N2399,Params!$B$13,Params!$B$14)+Params!$B$17+Params!$B$18*N2399,1)</f>
        <v/>
      </c>
    </row>
    <row r="2400">
      <c r="A2400" s="11" t="n">
        <v>2399</v>
      </c>
      <c r="B2400" s="12">
        <f>INT((A2400-1)/122)+1</f>
        <v/>
      </c>
      <c r="C2400" s="13" t="n">
        <v>0.085733</v>
      </c>
      <c r="D2400" s="13" t="n">
        <v>0.9024529999999999</v>
      </c>
      <c r="E2400" s="13" t="n">
        <v>0.938835</v>
      </c>
      <c r="F2400" s="13" t="n">
        <v>0.074255</v>
      </c>
      <c r="G2400" s="13" t="n">
        <v>0.904892</v>
      </c>
      <c r="H2400" s="13" t="n">
        <v>0.745456</v>
      </c>
      <c r="I2400" s="13" t="n">
        <v>0.5453249999999999</v>
      </c>
      <c r="J2400" s="13" t="n">
        <v>0.22641</v>
      </c>
      <c r="K2400" s="13" t="n">
        <v>0.087108</v>
      </c>
      <c r="L2400" s="13" t="n">
        <v>0.257296</v>
      </c>
      <c r="M2400" s="13" t="n">
        <v>0.924488</v>
      </c>
      <c r="N2400" s="13" t="n">
        <v>0.691289</v>
      </c>
      <c r="O2400" s="9">
        <f>IF(C2400&lt;=1-Params!$B$4,0,MAX(0.1,ROUND(_xlfn.GAMMA.INV((C2400-(1-Params!$B$4))/Params!$B$4,Params!$B$5,Params!$B$6),1)))</f>
        <v/>
      </c>
      <c r="P2400" s="9">
        <f>IF(D2400&lt;=1-Params!$B$7,0,ROUND(_xlfn.GAMMA.INV((D2400-(1-Params!$B$7))/Params!$B$7,Params!$B$8,Params!$B$9),3))</f>
        <v/>
      </c>
      <c r="Q2400" s="9">
        <f>IF(E2400&lt;=1-Params!$B$4,0,MAX(0.1,ROUND(_xlfn.GAMMA.INV((E2400-(1-Params!$B$4))/Params!$B$4,Params!$B$5,Params!$B$6),1)))</f>
        <v/>
      </c>
      <c r="R2400" s="9">
        <f>IF(F2400&lt;=1-Params!$B$7,0,ROUND(_xlfn.GAMMA.INV((F2400-(1-Params!$B$7))/Params!$B$7,Params!$B$8,Params!$B$9),3))</f>
        <v/>
      </c>
      <c r="S2400" s="9">
        <f>IF(G2400&lt;=1-Params!$B$7,0,ROUND((Params!$B$10+Params!$B$11*G2400^Params!$B$12)*_xlfn.GAMMA.INV((G2400-(1-Params!$B$7))/Params!$B$7,Params!$B$8,Params!$B$9),3))</f>
        <v/>
      </c>
      <c r="T2400" s="9">
        <f>IF(H2400&lt;=1-Params!$B$4,0,MAX(0.1,ROUND((Params!$B$10+Params!$B$11*H2400^Params!$B$12)*_xlfn.GAMMA.INV((H2400-(1-Params!$B$4))/Params!$B$4,Params!$B$5,Params!$B$6),1)))</f>
        <v/>
      </c>
      <c r="U2400" s="9">
        <f>ROUND(_xlfn.NORM.INV(I2400,Params!$B$13,Params!$B$14),1)</f>
        <v/>
      </c>
      <c r="V2400" s="9">
        <f>ROUND(_xlfn.NORM.INV(J2400,Params!$B$15,Params!$B$16),2)</f>
        <v/>
      </c>
      <c r="W2400" s="9">
        <f>ROUND(_xlfn.NORM.INV(K2400,Params!$B$13,Params!$B$14),1)</f>
        <v/>
      </c>
      <c r="X2400" s="9">
        <f>ROUND(_xlfn.NORM.INV(L2400,Params!$B$15,Params!$B$16),2)</f>
        <v/>
      </c>
      <c r="Y2400" s="9">
        <f>ROUND(_xlfn.NORM.INV(M2400,Params!$B$15,Params!$B$16)+Params!$B$17+Params!$B$18*M2400,2)</f>
        <v/>
      </c>
      <c r="Z2400" s="9">
        <f>ROUND(_xlfn.NORM.INV(N2400,Params!$B$13,Params!$B$14)+Params!$B$17+Params!$B$18*N2400,1)</f>
        <v/>
      </c>
    </row>
    <row r="2401">
      <c r="A2401" s="11" t="n">
        <v>2400</v>
      </c>
      <c r="B2401" s="12">
        <f>INT((A2401-1)/122)+1</f>
        <v/>
      </c>
      <c r="C2401" s="13" t="n">
        <v>0.049774</v>
      </c>
      <c r="D2401" s="13" t="n">
        <v>0.9459340000000001</v>
      </c>
      <c r="E2401" s="13" t="n">
        <v>0.186585</v>
      </c>
      <c r="F2401" s="13" t="n">
        <v>0.176736</v>
      </c>
      <c r="G2401" s="13" t="n">
        <v>0.082694</v>
      </c>
      <c r="H2401" s="13" t="n">
        <v>0.7971819999999999</v>
      </c>
      <c r="I2401" s="13" t="n">
        <v>0.64753</v>
      </c>
      <c r="J2401" s="13" t="n">
        <v>0.191949</v>
      </c>
      <c r="K2401" s="13" t="n">
        <v>0.062368</v>
      </c>
      <c r="L2401" s="13" t="n">
        <v>0.012468</v>
      </c>
      <c r="M2401" s="13" t="n">
        <v>0.799271</v>
      </c>
      <c r="N2401" s="13" t="n">
        <v>0.499327</v>
      </c>
      <c r="O2401" s="9">
        <f>IF(C2401&lt;=1-Params!$B$4,0,MAX(0.1,ROUND(_xlfn.GAMMA.INV((C2401-(1-Params!$B$4))/Params!$B$4,Params!$B$5,Params!$B$6),1)))</f>
        <v/>
      </c>
      <c r="P2401" s="9">
        <f>IF(D2401&lt;=1-Params!$B$7,0,ROUND(_xlfn.GAMMA.INV((D2401-(1-Params!$B$7))/Params!$B$7,Params!$B$8,Params!$B$9),3))</f>
        <v/>
      </c>
      <c r="Q2401" s="9">
        <f>IF(E2401&lt;=1-Params!$B$4,0,MAX(0.1,ROUND(_xlfn.GAMMA.INV((E2401-(1-Params!$B$4))/Params!$B$4,Params!$B$5,Params!$B$6),1)))</f>
        <v/>
      </c>
      <c r="R2401" s="9">
        <f>IF(F2401&lt;=1-Params!$B$7,0,ROUND(_xlfn.GAMMA.INV((F2401-(1-Params!$B$7))/Params!$B$7,Params!$B$8,Params!$B$9),3))</f>
        <v/>
      </c>
      <c r="S2401" s="9">
        <f>IF(G2401&lt;=1-Params!$B$7,0,ROUND((Params!$B$10+Params!$B$11*G2401^Params!$B$12)*_xlfn.GAMMA.INV((G2401-(1-Params!$B$7))/Params!$B$7,Params!$B$8,Params!$B$9),3))</f>
        <v/>
      </c>
      <c r="T2401" s="9">
        <f>IF(H2401&lt;=1-Params!$B$4,0,MAX(0.1,ROUND((Params!$B$10+Params!$B$11*H2401^Params!$B$12)*_xlfn.GAMMA.INV((H2401-(1-Params!$B$4))/Params!$B$4,Params!$B$5,Params!$B$6),1)))</f>
        <v/>
      </c>
      <c r="U2401" s="9">
        <f>ROUND(_xlfn.NORM.INV(I2401,Params!$B$13,Params!$B$14),1)</f>
        <v/>
      </c>
      <c r="V2401" s="9">
        <f>ROUND(_xlfn.NORM.INV(J2401,Params!$B$15,Params!$B$16),2)</f>
        <v/>
      </c>
      <c r="W2401" s="9">
        <f>ROUND(_xlfn.NORM.INV(K2401,Params!$B$13,Params!$B$14),1)</f>
        <v/>
      </c>
      <c r="X2401" s="9">
        <f>ROUND(_xlfn.NORM.INV(L2401,Params!$B$15,Params!$B$16),2)</f>
        <v/>
      </c>
      <c r="Y2401" s="9">
        <f>ROUND(_xlfn.NORM.INV(M2401,Params!$B$15,Params!$B$16)+Params!$B$17+Params!$B$18*M2401,2)</f>
        <v/>
      </c>
      <c r="Z2401" s="9">
        <f>ROUND(_xlfn.NORM.INV(N2401,Params!$B$13,Params!$B$14)+Params!$B$17+Params!$B$18*N2401,1)</f>
        <v/>
      </c>
    </row>
    <row r="2402">
      <c r="A2402" s="11" t="n">
        <v>2401</v>
      </c>
      <c r="B2402" s="12">
        <f>INT((A2402-1)/122)+1</f>
        <v/>
      </c>
      <c r="C2402" s="13" t="n">
        <v>0.188567</v>
      </c>
      <c r="D2402" s="13" t="n">
        <v>0.444393</v>
      </c>
      <c r="E2402" s="13" t="n">
        <v>0.332273</v>
      </c>
      <c r="F2402" s="13" t="n">
        <v>0.345083</v>
      </c>
      <c r="G2402" s="13" t="n">
        <v>0.377421</v>
      </c>
      <c r="H2402" s="13" t="n">
        <v>0.470555</v>
      </c>
      <c r="I2402" s="13" t="n">
        <v>0.591387</v>
      </c>
      <c r="J2402" s="13" t="n">
        <v>0.005599</v>
      </c>
      <c r="K2402" s="13" t="n">
        <v>0.075805</v>
      </c>
      <c r="L2402" s="13" t="n">
        <v>0.318124</v>
      </c>
      <c r="M2402" s="13" t="n">
        <v>0.946259</v>
      </c>
      <c r="N2402" s="13" t="n">
        <v>0.800677</v>
      </c>
      <c r="O2402" s="9">
        <f>IF(C2402&lt;=1-Params!$B$4,0,MAX(0.1,ROUND(_xlfn.GAMMA.INV((C2402-(1-Params!$B$4))/Params!$B$4,Params!$B$5,Params!$B$6),1)))</f>
        <v/>
      </c>
      <c r="P2402" s="9">
        <f>IF(D2402&lt;=1-Params!$B$7,0,ROUND(_xlfn.GAMMA.INV((D2402-(1-Params!$B$7))/Params!$B$7,Params!$B$8,Params!$B$9),3))</f>
        <v/>
      </c>
      <c r="Q2402" s="9">
        <f>IF(E2402&lt;=1-Params!$B$4,0,MAX(0.1,ROUND(_xlfn.GAMMA.INV((E2402-(1-Params!$B$4))/Params!$B$4,Params!$B$5,Params!$B$6),1)))</f>
        <v/>
      </c>
      <c r="R2402" s="9">
        <f>IF(F2402&lt;=1-Params!$B$7,0,ROUND(_xlfn.GAMMA.INV((F2402-(1-Params!$B$7))/Params!$B$7,Params!$B$8,Params!$B$9),3))</f>
        <v/>
      </c>
      <c r="S2402" s="9">
        <f>IF(G2402&lt;=1-Params!$B$7,0,ROUND((Params!$B$10+Params!$B$11*G2402^Params!$B$12)*_xlfn.GAMMA.INV((G2402-(1-Params!$B$7))/Params!$B$7,Params!$B$8,Params!$B$9),3))</f>
        <v/>
      </c>
      <c r="T2402" s="9">
        <f>IF(H2402&lt;=1-Params!$B$4,0,MAX(0.1,ROUND((Params!$B$10+Params!$B$11*H2402^Params!$B$12)*_xlfn.GAMMA.INV((H2402-(1-Params!$B$4))/Params!$B$4,Params!$B$5,Params!$B$6),1)))</f>
        <v/>
      </c>
      <c r="U2402" s="9">
        <f>ROUND(_xlfn.NORM.INV(I2402,Params!$B$13,Params!$B$14),1)</f>
        <v/>
      </c>
      <c r="V2402" s="9">
        <f>ROUND(_xlfn.NORM.INV(J2402,Params!$B$15,Params!$B$16),2)</f>
        <v/>
      </c>
      <c r="W2402" s="9">
        <f>ROUND(_xlfn.NORM.INV(K2402,Params!$B$13,Params!$B$14),1)</f>
        <v/>
      </c>
      <c r="X2402" s="9">
        <f>ROUND(_xlfn.NORM.INV(L2402,Params!$B$15,Params!$B$16),2)</f>
        <v/>
      </c>
      <c r="Y2402" s="9">
        <f>ROUND(_xlfn.NORM.INV(M2402,Params!$B$15,Params!$B$16)+Params!$B$17+Params!$B$18*M2402,2)</f>
        <v/>
      </c>
      <c r="Z2402" s="9">
        <f>ROUND(_xlfn.NORM.INV(N2402,Params!$B$13,Params!$B$14)+Params!$B$17+Params!$B$18*N2402,1)</f>
        <v/>
      </c>
    </row>
    <row r="2403">
      <c r="A2403" s="11" t="n">
        <v>2402</v>
      </c>
      <c r="B2403" s="12">
        <f>INT((A2403-1)/122)+1</f>
        <v/>
      </c>
      <c r="C2403" s="13" t="n">
        <v>0.209625</v>
      </c>
      <c r="D2403" s="13" t="n">
        <v>0.233077</v>
      </c>
      <c r="E2403" s="13" t="n">
        <v>0.358072</v>
      </c>
      <c r="F2403" s="13" t="n">
        <v>0.05828</v>
      </c>
      <c r="G2403" s="13" t="n">
        <v>0.932735</v>
      </c>
      <c r="H2403" s="13" t="n">
        <v>0.963205</v>
      </c>
      <c r="I2403" s="13" t="n">
        <v>0.84058</v>
      </c>
      <c r="J2403" s="13" t="n">
        <v>0.049961</v>
      </c>
      <c r="K2403" s="13" t="n">
        <v>0.194248</v>
      </c>
      <c r="L2403" s="13" t="n">
        <v>0.650203</v>
      </c>
      <c r="M2403" s="13" t="n">
        <v>0.651143</v>
      </c>
      <c r="N2403" s="13" t="n">
        <v>0.848922</v>
      </c>
      <c r="O2403" s="9">
        <f>IF(C2403&lt;=1-Params!$B$4,0,MAX(0.1,ROUND(_xlfn.GAMMA.INV((C2403-(1-Params!$B$4))/Params!$B$4,Params!$B$5,Params!$B$6),1)))</f>
        <v/>
      </c>
      <c r="P2403" s="9">
        <f>IF(D2403&lt;=1-Params!$B$7,0,ROUND(_xlfn.GAMMA.INV((D2403-(1-Params!$B$7))/Params!$B$7,Params!$B$8,Params!$B$9),3))</f>
        <v/>
      </c>
      <c r="Q2403" s="9">
        <f>IF(E2403&lt;=1-Params!$B$4,0,MAX(0.1,ROUND(_xlfn.GAMMA.INV((E2403-(1-Params!$B$4))/Params!$B$4,Params!$B$5,Params!$B$6),1)))</f>
        <v/>
      </c>
      <c r="R2403" s="9">
        <f>IF(F2403&lt;=1-Params!$B$7,0,ROUND(_xlfn.GAMMA.INV((F2403-(1-Params!$B$7))/Params!$B$7,Params!$B$8,Params!$B$9),3))</f>
        <v/>
      </c>
      <c r="S2403" s="9">
        <f>IF(G2403&lt;=1-Params!$B$7,0,ROUND((Params!$B$10+Params!$B$11*G2403^Params!$B$12)*_xlfn.GAMMA.INV((G2403-(1-Params!$B$7))/Params!$B$7,Params!$B$8,Params!$B$9),3))</f>
        <v/>
      </c>
      <c r="T2403" s="9">
        <f>IF(H2403&lt;=1-Params!$B$4,0,MAX(0.1,ROUND((Params!$B$10+Params!$B$11*H2403^Params!$B$12)*_xlfn.GAMMA.INV((H2403-(1-Params!$B$4))/Params!$B$4,Params!$B$5,Params!$B$6),1)))</f>
        <v/>
      </c>
      <c r="U2403" s="9">
        <f>ROUND(_xlfn.NORM.INV(I2403,Params!$B$13,Params!$B$14),1)</f>
        <v/>
      </c>
      <c r="V2403" s="9">
        <f>ROUND(_xlfn.NORM.INV(J2403,Params!$B$15,Params!$B$16),2)</f>
        <v/>
      </c>
      <c r="W2403" s="9">
        <f>ROUND(_xlfn.NORM.INV(K2403,Params!$B$13,Params!$B$14),1)</f>
        <v/>
      </c>
      <c r="X2403" s="9">
        <f>ROUND(_xlfn.NORM.INV(L2403,Params!$B$15,Params!$B$16),2)</f>
        <v/>
      </c>
      <c r="Y2403" s="9">
        <f>ROUND(_xlfn.NORM.INV(M2403,Params!$B$15,Params!$B$16)+Params!$B$17+Params!$B$18*M2403,2)</f>
        <v/>
      </c>
      <c r="Z2403" s="9">
        <f>ROUND(_xlfn.NORM.INV(N2403,Params!$B$13,Params!$B$14)+Params!$B$17+Params!$B$18*N2403,1)</f>
        <v/>
      </c>
    </row>
    <row r="2404">
      <c r="A2404" s="11" t="n">
        <v>2403</v>
      </c>
      <c r="B2404" s="12">
        <f>INT((A2404-1)/122)+1</f>
        <v/>
      </c>
      <c r="C2404" s="13" t="n">
        <v>0.445153</v>
      </c>
      <c r="D2404" s="13" t="n">
        <v>0.667265</v>
      </c>
      <c r="E2404" s="13" t="n">
        <v>0.719478</v>
      </c>
      <c r="F2404" s="13" t="n">
        <v>0.866606</v>
      </c>
      <c r="G2404" s="13" t="n">
        <v>0.967612</v>
      </c>
      <c r="H2404" s="13" t="n">
        <v>0.825712</v>
      </c>
      <c r="I2404" s="13" t="n">
        <v>0.825682</v>
      </c>
      <c r="J2404" s="13" t="n">
        <v>0.019197</v>
      </c>
      <c r="K2404" s="13" t="n">
        <v>0.048703</v>
      </c>
      <c r="L2404" s="13" t="n">
        <v>0.387723</v>
      </c>
      <c r="M2404" s="13" t="n">
        <v>0.459376</v>
      </c>
      <c r="N2404" s="13" t="n">
        <v>0.804917</v>
      </c>
      <c r="O2404" s="9">
        <f>IF(C2404&lt;=1-Params!$B$4,0,MAX(0.1,ROUND(_xlfn.GAMMA.INV((C2404-(1-Params!$B$4))/Params!$B$4,Params!$B$5,Params!$B$6),1)))</f>
        <v/>
      </c>
      <c r="P2404" s="9">
        <f>IF(D2404&lt;=1-Params!$B$7,0,ROUND(_xlfn.GAMMA.INV((D2404-(1-Params!$B$7))/Params!$B$7,Params!$B$8,Params!$B$9),3))</f>
        <v/>
      </c>
      <c r="Q2404" s="9">
        <f>IF(E2404&lt;=1-Params!$B$4,0,MAX(0.1,ROUND(_xlfn.GAMMA.INV((E2404-(1-Params!$B$4))/Params!$B$4,Params!$B$5,Params!$B$6),1)))</f>
        <v/>
      </c>
      <c r="R2404" s="9">
        <f>IF(F2404&lt;=1-Params!$B$7,0,ROUND(_xlfn.GAMMA.INV((F2404-(1-Params!$B$7))/Params!$B$7,Params!$B$8,Params!$B$9),3))</f>
        <v/>
      </c>
      <c r="S2404" s="9">
        <f>IF(G2404&lt;=1-Params!$B$7,0,ROUND((Params!$B$10+Params!$B$11*G2404^Params!$B$12)*_xlfn.GAMMA.INV((G2404-(1-Params!$B$7))/Params!$B$7,Params!$B$8,Params!$B$9),3))</f>
        <v/>
      </c>
      <c r="T2404" s="9">
        <f>IF(H2404&lt;=1-Params!$B$4,0,MAX(0.1,ROUND((Params!$B$10+Params!$B$11*H2404^Params!$B$12)*_xlfn.GAMMA.INV((H2404-(1-Params!$B$4))/Params!$B$4,Params!$B$5,Params!$B$6),1)))</f>
        <v/>
      </c>
      <c r="U2404" s="9">
        <f>ROUND(_xlfn.NORM.INV(I2404,Params!$B$13,Params!$B$14),1)</f>
        <v/>
      </c>
      <c r="V2404" s="9">
        <f>ROUND(_xlfn.NORM.INV(J2404,Params!$B$15,Params!$B$16),2)</f>
        <v/>
      </c>
      <c r="W2404" s="9">
        <f>ROUND(_xlfn.NORM.INV(K2404,Params!$B$13,Params!$B$14),1)</f>
        <v/>
      </c>
      <c r="X2404" s="9">
        <f>ROUND(_xlfn.NORM.INV(L2404,Params!$B$15,Params!$B$16),2)</f>
        <v/>
      </c>
      <c r="Y2404" s="9">
        <f>ROUND(_xlfn.NORM.INV(M2404,Params!$B$15,Params!$B$16)+Params!$B$17+Params!$B$18*M2404,2)</f>
        <v/>
      </c>
      <c r="Z2404" s="9">
        <f>ROUND(_xlfn.NORM.INV(N2404,Params!$B$13,Params!$B$14)+Params!$B$17+Params!$B$18*N2404,1)</f>
        <v/>
      </c>
    </row>
    <row r="2405">
      <c r="A2405" s="11" t="n">
        <v>2404</v>
      </c>
      <c r="B2405" s="12">
        <f>INT((A2405-1)/122)+1</f>
        <v/>
      </c>
      <c r="C2405" s="13" t="n">
        <v>0.648303</v>
      </c>
      <c r="D2405" s="13" t="n">
        <v>0.951804</v>
      </c>
      <c r="E2405" s="13" t="n">
        <v>0.558654</v>
      </c>
      <c r="F2405" s="13" t="n">
        <v>0.710807</v>
      </c>
      <c r="G2405" s="13" t="n">
        <v>0.942188</v>
      </c>
      <c r="H2405" s="13" t="n">
        <v>0.08494400000000001</v>
      </c>
      <c r="I2405" s="13" t="n">
        <v>0.477627</v>
      </c>
      <c r="J2405" s="13" t="n">
        <v>0.117322</v>
      </c>
      <c r="K2405" s="13" t="n">
        <v>0.050876</v>
      </c>
      <c r="L2405" s="13" t="n">
        <v>0.26555</v>
      </c>
      <c r="M2405" s="13" t="n">
        <v>0.408022</v>
      </c>
      <c r="N2405" s="13" t="n">
        <v>0.19458</v>
      </c>
      <c r="O2405" s="9">
        <f>IF(C2405&lt;=1-Params!$B$4,0,MAX(0.1,ROUND(_xlfn.GAMMA.INV((C2405-(1-Params!$B$4))/Params!$B$4,Params!$B$5,Params!$B$6),1)))</f>
        <v/>
      </c>
      <c r="P2405" s="9">
        <f>IF(D2405&lt;=1-Params!$B$7,0,ROUND(_xlfn.GAMMA.INV((D2405-(1-Params!$B$7))/Params!$B$7,Params!$B$8,Params!$B$9),3))</f>
        <v/>
      </c>
      <c r="Q2405" s="9">
        <f>IF(E2405&lt;=1-Params!$B$4,0,MAX(0.1,ROUND(_xlfn.GAMMA.INV((E2405-(1-Params!$B$4))/Params!$B$4,Params!$B$5,Params!$B$6),1)))</f>
        <v/>
      </c>
      <c r="R2405" s="9">
        <f>IF(F2405&lt;=1-Params!$B$7,0,ROUND(_xlfn.GAMMA.INV((F2405-(1-Params!$B$7))/Params!$B$7,Params!$B$8,Params!$B$9),3))</f>
        <v/>
      </c>
      <c r="S2405" s="9">
        <f>IF(G2405&lt;=1-Params!$B$7,0,ROUND((Params!$B$10+Params!$B$11*G2405^Params!$B$12)*_xlfn.GAMMA.INV((G2405-(1-Params!$B$7))/Params!$B$7,Params!$B$8,Params!$B$9),3))</f>
        <v/>
      </c>
      <c r="T2405" s="9">
        <f>IF(H2405&lt;=1-Params!$B$4,0,MAX(0.1,ROUND((Params!$B$10+Params!$B$11*H2405^Params!$B$12)*_xlfn.GAMMA.INV((H2405-(1-Params!$B$4))/Params!$B$4,Params!$B$5,Params!$B$6),1)))</f>
        <v/>
      </c>
      <c r="U2405" s="9">
        <f>ROUND(_xlfn.NORM.INV(I2405,Params!$B$13,Params!$B$14),1)</f>
        <v/>
      </c>
      <c r="V2405" s="9">
        <f>ROUND(_xlfn.NORM.INV(J2405,Params!$B$15,Params!$B$16),2)</f>
        <v/>
      </c>
      <c r="W2405" s="9">
        <f>ROUND(_xlfn.NORM.INV(K2405,Params!$B$13,Params!$B$14),1)</f>
        <v/>
      </c>
      <c r="X2405" s="9">
        <f>ROUND(_xlfn.NORM.INV(L2405,Params!$B$15,Params!$B$16),2)</f>
        <v/>
      </c>
      <c r="Y2405" s="9">
        <f>ROUND(_xlfn.NORM.INV(M2405,Params!$B$15,Params!$B$16)+Params!$B$17+Params!$B$18*M2405,2)</f>
        <v/>
      </c>
      <c r="Z2405" s="9">
        <f>ROUND(_xlfn.NORM.INV(N2405,Params!$B$13,Params!$B$14)+Params!$B$17+Params!$B$18*N2405,1)</f>
        <v/>
      </c>
    </row>
    <row r="2406">
      <c r="A2406" s="11" t="n">
        <v>2405</v>
      </c>
      <c r="B2406" s="12">
        <f>INT((A2406-1)/122)+1</f>
        <v/>
      </c>
      <c r="C2406" s="13" t="n">
        <v>0.653953</v>
      </c>
      <c r="D2406" s="13" t="n">
        <v>0.54021</v>
      </c>
      <c r="E2406" s="13" t="n">
        <v>0.849963</v>
      </c>
      <c r="F2406" s="13" t="n">
        <v>0.845871</v>
      </c>
      <c r="G2406" s="13" t="n">
        <v>0.900852</v>
      </c>
      <c r="H2406" s="13" t="n">
        <v>0.178516</v>
      </c>
      <c r="I2406" s="13" t="n">
        <v>0.038126</v>
      </c>
      <c r="J2406" s="13" t="n">
        <v>0.57257</v>
      </c>
      <c r="K2406" s="13" t="n">
        <v>0.09439400000000001</v>
      </c>
      <c r="L2406" s="13" t="n">
        <v>0.309801</v>
      </c>
      <c r="M2406" s="13" t="n">
        <v>0.364156</v>
      </c>
      <c r="N2406" s="13" t="n">
        <v>0.104136</v>
      </c>
      <c r="O2406" s="9">
        <f>IF(C2406&lt;=1-Params!$B$4,0,MAX(0.1,ROUND(_xlfn.GAMMA.INV((C2406-(1-Params!$B$4))/Params!$B$4,Params!$B$5,Params!$B$6),1)))</f>
        <v/>
      </c>
      <c r="P2406" s="9">
        <f>IF(D2406&lt;=1-Params!$B$7,0,ROUND(_xlfn.GAMMA.INV((D2406-(1-Params!$B$7))/Params!$B$7,Params!$B$8,Params!$B$9),3))</f>
        <v/>
      </c>
      <c r="Q2406" s="9">
        <f>IF(E2406&lt;=1-Params!$B$4,0,MAX(0.1,ROUND(_xlfn.GAMMA.INV((E2406-(1-Params!$B$4))/Params!$B$4,Params!$B$5,Params!$B$6),1)))</f>
        <v/>
      </c>
      <c r="R2406" s="9">
        <f>IF(F2406&lt;=1-Params!$B$7,0,ROUND(_xlfn.GAMMA.INV((F2406-(1-Params!$B$7))/Params!$B$7,Params!$B$8,Params!$B$9),3))</f>
        <v/>
      </c>
      <c r="S2406" s="9">
        <f>IF(G2406&lt;=1-Params!$B$7,0,ROUND((Params!$B$10+Params!$B$11*G2406^Params!$B$12)*_xlfn.GAMMA.INV((G2406-(1-Params!$B$7))/Params!$B$7,Params!$B$8,Params!$B$9),3))</f>
        <v/>
      </c>
      <c r="T2406" s="9">
        <f>IF(H2406&lt;=1-Params!$B$4,0,MAX(0.1,ROUND((Params!$B$10+Params!$B$11*H2406^Params!$B$12)*_xlfn.GAMMA.INV((H2406-(1-Params!$B$4))/Params!$B$4,Params!$B$5,Params!$B$6),1)))</f>
        <v/>
      </c>
      <c r="U2406" s="9">
        <f>ROUND(_xlfn.NORM.INV(I2406,Params!$B$13,Params!$B$14),1)</f>
        <v/>
      </c>
      <c r="V2406" s="9">
        <f>ROUND(_xlfn.NORM.INV(J2406,Params!$B$15,Params!$B$16),2)</f>
        <v/>
      </c>
      <c r="W2406" s="9">
        <f>ROUND(_xlfn.NORM.INV(K2406,Params!$B$13,Params!$B$14),1)</f>
        <v/>
      </c>
      <c r="X2406" s="9">
        <f>ROUND(_xlfn.NORM.INV(L2406,Params!$B$15,Params!$B$16),2)</f>
        <v/>
      </c>
      <c r="Y2406" s="9">
        <f>ROUND(_xlfn.NORM.INV(M2406,Params!$B$15,Params!$B$16)+Params!$B$17+Params!$B$18*M2406,2)</f>
        <v/>
      </c>
      <c r="Z2406" s="9">
        <f>ROUND(_xlfn.NORM.INV(N2406,Params!$B$13,Params!$B$14)+Params!$B$17+Params!$B$18*N2406,1)</f>
        <v/>
      </c>
    </row>
    <row r="2407">
      <c r="A2407" s="11" t="n">
        <v>2406</v>
      </c>
      <c r="B2407" s="12">
        <f>INT((A2407-1)/122)+1</f>
        <v/>
      </c>
      <c r="C2407" s="13" t="n">
        <v>0.6177319999999999</v>
      </c>
      <c r="D2407" s="13" t="n">
        <v>0.168235</v>
      </c>
      <c r="E2407" s="13" t="n">
        <v>0.6041530000000001</v>
      </c>
      <c r="F2407" s="13" t="n">
        <v>0.396543</v>
      </c>
      <c r="G2407" s="13" t="n">
        <v>0.5698029999999999</v>
      </c>
      <c r="H2407" s="13" t="n">
        <v>0.297501</v>
      </c>
      <c r="I2407" s="13" t="n">
        <v>0.110083</v>
      </c>
      <c r="J2407" s="13" t="n">
        <v>0.772923</v>
      </c>
      <c r="K2407" s="13" t="n">
        <v>0.131331</v>
      </c>
      <c r="L2407" s="13" t="n">
        <v>0.322109</v>
      </c>
      <c r="M2407" s="13" t="n">
        <v>0.233954</v>
      </c>
      <c r="N2407" s="13" t="n">
        <v>0.10454</v>
      </c>
      <c r="O2407" s="9">
        <f>IF(C2407&lt;=1-Params!$B$4,0,MAX(0.1,ROUND(_xlfn.GAMMA.INV((C2407-(1-Params!$B$4))/Params!$B$4,Params!$B$5,Params!$B$6),1)))</f>
        <v/>
      </c>
      <c r="P2407" s="9">
        <f>IF(D2407&lt;=1-Params!$B$7,0,ROUND(_xlfn.GAMMA.INV((D2407-(1-Params!$B$7))/Params!$B$7,Params!$B$8,Params!$B$9),3))</f>
        <v/>
      </c>
      <c r="Q2407" s="9">
        <f>IF(E2407&lt;=1-Params!$B$4,0,MAX(0.1,ROUND(_xlfn.GAMMA.INV((E2407-(1-Params!$B$4))/Params!$B$4,Params!$B$5,Params!$B$6),1)))</f>
        <v/>
      </c>
      <c r="R2407" s="9">
        <f>IF(F2407&lt;=1-Params!$B$7,0,ROUND(_xlfn.GAMMA.INV((F2407-(1-Params!$B$7))/Params!$B$7,Params!$B$8,Params!$B$9),3))</f>
        <v/>
      </c>
      <c r="S2407" s="9">
        <f>IF(G2407&lt;=1-Params!$B$7,0,ROUND((Params!$B$10+Params!$B$11*G2407^Params!$B$12)*_xlfn.GAMMA.INV((G2407-(1-Params!$B$7))/Params!$B$7,Params!$B$8,Params!$B$9),3))</f>
        <v/>
      </c>
      <c r="T2407" s="9">
        <f>IF(H2407&lt;=1-Params!$B$4,0,MAX(0.1,ROUND((Params!$B$10+Params!$B$11*H2407^Params!$B$12)*_xlfn.GAMMA.INV((H2407-(1-Params!$B$4))/Params!$B$4,Params!$B$5,Params!$B$6),1)))</f>
        <v/>
      </c>
      <c r="U2407" s="9">
        <f>ROUND(_xlfn.NORM.INV(I2407,Params!$B$13,Params!$B$14),1)</f>
        <v/>
      </c>
      <c r="V2407" s="9">
        <f>ROUND(_xlfn.NORM.INV(J2407,Params!$B$15,Params!$B$16),2)</f>
        <v/>
      </c>
      <c r="W2407" s="9">
        <f>ROUND(_xlfn.NORM.INV(K2407,Params!$B$13,Params!$B$14),1)</f>
        <v/>
      </c>
      <c r="X2407" s="9">
        <f>ROUND(_xlfn.NORM.INV(L2407,Params!$B$15,Params!$B$16),2)</f>
        <v/>
      </c>
      <c r="Y2407" s="9">
        <f>ROUND(_xlfn.NORM.INV(M2407,Params!$B$15,Params!$B$16)+Params!$B$17+Params!$B$18*M2407,2)</f>
        <v/>
      </c>
      <c r="Z2407" s="9">
        <f>ROUND(_xlfn.NORM.INV(N2407,Params!$B$13,Params!$B$14)+Params!$B$17+Params!$B$18*N2407,1)</f>
        <v/>
      </c>
    </row>
    <row r="2408">
      <c r="A2408" s="11" t="n">
        <v>2407</v>
      </c>
      <c r="B2408" s="12">
        <f>INT((A2408-1)/122)+1</f>
        <v/>
      </c>
      <c r="C2408" s="13" t="n">
        <v>0.134473</v>
      </c>
      <c r="D2408" s="13" t="n">
        <v>0.77544</v>
      </c>
      <c r="E2408" s="13" t="n">
        <v>0.832067</v>
      </c>
      <c r="F2408" s="13" t="n">
        <v>0.300516</v>
      </c>
      <c r="G2408" s="13" t="n">
        <v>0.082772</v>
      </c>
      <c r="H2408" s="13" t="n">
        <v>0.956654</v>
      </c>
      <c r="I2408" s="13" t="n">
        <v>0.403539</v>
      </c>
      <c r="J2408" s="13" t="n">
        <v>0.622047</v>
      </c>
      <c r="K2408" s="13" t="n">
        <v>0.021437</v>
      </c>
      <c r="L2408" s="13" t="n">
        <v>0.308105</v>
      </c>
      <c r="M2408" s="13" t="n">
        <v>0.176428</v>
      </c>
      <c r="N2408" s="13" t="n">
        <v>0.09759</v>
      </c>
      <c r="O2408" s="9">
        <f>IF(C2408&lt;=1-Params!$B$4,0,MAX(0.1,ROUND(_xlfn.GAMMA.INV((C2408-(1-Params!$B$4))/Params!$B$4,Params!$B$5,Params!$B$6),1)))</f>
        <v/>
      </c>
      <c r="P2408" s="9">
        <f>IF(D2408&lt;=1-Params!$B$7,0,ROUND(_xlfn.GAMMA.INV((D2408-(1-Params!$B$7))/Params!$B$7,Params!$B$8,Params!$B$9),3))</f>
        <v/>
      </c>
      <c r="Q2408" s="9">
        <f>IF(E2408&lt;=1-Params!$B$4,0,MAX(0.1,ROUND(_xlfn.GAMMA.INV((E2408-(1-Params!$B$4))/Params!$B$4,Params!$B$5,Params!$B$6),1)))</f>
        <v/>
      </c>
      <c r="R2408" s="9">
        <f>IF(F2408&lt;=1-Params!$B$7,0,ROUND(_xlfn.GAMMA.INV((F2408-(1-Params!$B$7))/Params!$B$7,Params!$B$8,Params!$B$9),3))</f>
        <v/>
      </c>
      <c r="S2408" s="9">
        <f>IF(G2408&lt;=1-Params!$B$7,0,ROUND((Params!$B$10+Params!$B$11*G2408^Params!$B$12)*_xlfn.GAMMA.INV((G2408-(1-Params!$B$7))/Params!$B$7,Params!$B$8,Params!$B$9),3))</f>
        <v/>
      </c>
      <c r="T2408" s="9">
        <f>IF(H2408&lt;=1-Params!$B$4,0,MAX(0.1,ROUND((Params!$B$10+Params!$B$11*H2408^Params!$B$12)*_xlfn.GAMMA.INV((H2408-(1-Params!$B$4))/Params!$B$4,Params!$B$5,Params!$B$6),1)))</f>
        <v/>
      </c>
      <c r="U2408" s="9">
        <f>ROUND(_xlfn.NORM.INV(I2408,Params!$B$13,Params!$B$14),1)</f>
        <v/>
      </c>
      <c r="V2408" s="9">
        <f>ROUND(_xlfn.NORM.INV(J2408,Params!$B$15,Params!$B$16),2)</f>
        <v/>
      </c>
      <c r="W2408" s="9">
        <f>ROUND(_xlfn.NORM.INV(K2408,Params!$B$13,Params!$B$14),1)</f>
        <v/>
      </c>
      <c r="X2408" s="9">
        <f>ROUND(_xlfn.NORM.INV(L2408,Params!$B$15,Params!$B$16),2)</f>
        <v/>
      </c>
      <c r="Y2408" s="9">
        <f>ROUND(_xlfn.NORM.INV(M2408,Params!$B$15,Params!$B$16)+Params!$B$17+Params!$B$18*M2408,2)</f>
        <v/>
      </c>
      <c r="Z2408" s="9">
        <f>ROUND(_xlfn.NORM.INV(N2408,Params!$B$13,Params!$B$14)+Params!$B$17+Params!$B$18*N2408,1)</f>
        <v/>
      </c>
    </row>
    <row r="2409">
      <c r="A2409" s="11" t="n">
        <v>2408</v>
      </c>
      <c r="B2409" s="12">
        <f>INT((A2409-1)/122)+1</f>
        <v/>
      </c>
      <c r="C2409" s="13" t="n">
        <v>0.812918</v>
      </c>
      <c r="D2409" s="13" t="n">
        <v>0.319991</v>
      </c>
      <c r="E2409" s="13" t="n">
        <v>0.972788</v>
      </c>
      <c r="F2409" s="13" t="n">
        <v>0.450413</v>
      </c>
      <c r="G2409" s="13" t="n">
        <v>0.523456</v>
      </c>
      <c r="H2409" s="13" t="n">
        <v>0.902096</v>
      </c>
      <c r="I2409" s="13" t="n">
        <v>0.5320510000000001</v>
      </c>
      <c r="J2409" s="13" t="n">
        <v>0.769207</v>
      </c>
      <c r="K2409" s="13" t="n">
        <v>0.045913</v>
      </c>
      <c r="L2409" s="13" t="n">
        <v>0.1851</v>
      </c>
      <c r="M2409" s="13" t="n">
        <v>0.221915</v>
      </c>
      <c r="N2409" s="13" t="n">
        <v>0.304147</v>
      </c>
      <c r="O2409" s="9">
        <f>IF(C2409&lt;=1-Params!$B$4,0,MAX(0.1,ROUND(_xlfn.GAMMA.INV((C2409-(1-Params!$B$4))/Params!$B$4,Params!$B$5,Params!$B$6),1)))</f>
        <v/>
      </c>
      <c r="P2409" s="9">
        <f>IF(D2409&lt;=1-Params!$B$7,0,ROUND(_xlfn.GAMMA.INV((D2409-(1-Params!$B$7))/Params!$B$7,Params!$B$8,Params!$B$9),3))</f>
        <v/>
      </c>
      <c r="Q2409" s="9">
        <f>IF(E2409&lt;=1-Params!$B$4,0,MAX(0.1,ROUND(_xlfn.GAMMA.INV((E2409-(1-Params!$B$4))/Params!$B$4,Params!$B$5,Params!$B$6),1)))</f>
        <v/>
      </c>
      <c r="R2409" s="9">
        <f>IF(F2409&lt;=1-Params!$B$7,0,ROUND(_xlfn.GAMMA.INV((F2409-(1-Params!$B$7))/Params!$B$7,Params!$B$8,Params!$B$9),3))</f>
        <v/>
      </c>
      <c r="S2409" s="9">
        <f>IF(G2409&lt;=1-Params!$B$7,0,ROUND((Params!$B$10+Params!$B$11*G2409^Params!$B$12)*_xlfn.GAMMA.INV((G2409-(1-Params!$B$7))/Params!$B$7,Params!$B$8,Params!$B$9),3))</f>
        <v/>
      </c>
      <c r="T2409" s="9">
        <f>IF(H2409&lt;=1-Params!$B$4,0,MAX(0.1,ROUND((Params!$B$10+Params!$B$11*H2409^Params!$B$12)*_xlfn.GAMMA.INV((H2409-(1-Params!$B$4))/Params!$B$4,Params!$B$5,Params!$B$6),1)))</f>
        <v/>
      </c>
      <c r="U2409" s="9">
        <f>ROUND(_xlfn.NORM.INV(I2409,Params!$B$13,Params!$B$14),1)</f>
        <v/>
      </c>
      <c r="V2409" s="9">
        <f>ROUND(_xlfn.NORM.INV(J2409,Params!$B$15,Params!$B$16),2)</f>
        <v/>
      </c>
      <c r="W2409" s="9">
        <f>ROUND(_xlfn.NORM.INV(K2409,Params!$B$13,Params!$B$14),1)</f>
        <v/>
      </c>
      <c r="X2409" s="9">
        <f>ROUND(_xlfn.NORM.INV(L2409,Params!$B$15,Params!$B$16),2)</f>
        <v/>
      </c>
      <c r="Y2409" s="9">
        <f>ROUND(_xlfn.NORM.INV(M2409,Params!$B$15,Params!$B$16)+Params!$B$17+Params!$B$18*M2409,2)</f>
        <v/>
      </c>
      <c r="Z2409" s="9">
        <f>ROUND(_xlfn.NORM.INV(N2409,Params!$B$13,Params!$B$14)+Params!$B$17+Params!$B$18*N2409,1)</f>
        <v/>
      </c>
    </row>
    <row r="2410">
      <c r="A2410" s="11" t="n">
        <v>2409</v>
      </c>
      <c r="B2410" s="12">
        <f>INT((A2410-1)/122)+1</f>
        <v/>
      </c>
      <c r="C2410" s="13" t="n">
        <v>0.957088</v>
      </c>
      <c r="D2410" s="13" t="n">
        <v>0.019944</v>
      </c>
      <c r="E2410" s="13" t="n">
        <v>0.998742</v>
      </c>
      <c r="F2410" s="13" t="n">
        <v>0.164905</v>
      </c>
      <c r="G2410" s="13" t="n">
        <v>0.068454</v>
      </c>
      <c r="H2410" s="13" t="n">
        <v>0.226253</v>
      </c>
      <c r="I2410" s="13" t="n">
        <v>0.74554</v>
      </c>
      <c r="J2410" s="13" t="n">
        <v>0.638274</v>
      </c>
      <c r="K2410" s="13" t="n">
        <v>0.117983</v>
      </c>
      <c r="L2410" s="13" t="n">
        <v>0.710556</v>
      </c>
      <c r="M2410" s="13" t="n">
        <v>0.124419</v>
      </c>
      <c r="N2410" s="13" t="n">
        <v>0.082827</v>
      </c>
      <c r="O2410" s="9">
        <f>IF(C2410&lt;=1-Params!$B$4,0,MAX(0.1,ROUND(_xlfn.GAMMA.INV((C2410-(1-Params!$B$4))/Params!$B$4,Params!$B$5,Params!$B$6),1)))</f>
        <v/>
      </c>
      <c r="P2410" s="9">
        <f>IF(D2410&lt;=1-Params!$B$7,0,ROUND(_xlfn.GAMMA.INV((D2410-(1-Params!$B$7))/Params!$B$7,Params!$B$8,Params!$B$9),3))</f>
        <v/>
      </c>
      <c r="Q2410" s="9">
        <f>IF(E2410&lt;=1-Params!$B$4,0,MAX(0.1,ROUND(_xlfn.GAMMA.INV((E2410-(1-Params!$B$4))/Params!$B$4,Params!$B$5,Params!$B$6),1)))</f>
        <v/>
      </c>
      <c r="R2410" s="9">
        <f>IF(F2410&lt;=1-Params!$B$7,0,ROUND(_xlfn.GAMMA.INV((F2410-(1-Params!$B$7))/Params!$B$7,Params!$B$8,Params!$B$9),3))</f>
        <v/>
      </c>
      <c r="S2410" s="9">
        <f>IF(G2410&lt;=1-Params!$B$7,0,ROUND((Params!$B$10+Params!$B$11*G2410^Params!$B$12)*_xlfn.GAMMA.INV((G2410-(1-Params!$B$7))/Params!$B$7,Params!$B$8,Params!$B$9),3))</f>
        <v/>
      </c>
      <c r="T2410" s="9">
        <f>IF(H2410&lt;=1-Params!$B$4,0,MAX(0.1,ROUND((Params!$B$10+Params!$B$11*H2410^Params!$B$12)*_xlfn.GAMMA.INV((H2410-(1-Params!$B$4))/Params!$B$4,Params!$B$5,Params!$B$6),1)))</f>
        <v/>
      </c>
      <c r="U2410" s="9">
        <f>ROUND(_xlfn.NORM.INV(I2410,Params!$B$13,Params!$B$14),1)</f>
        <v/>
      </c>
      <c r="V2410" s="9">
        <f>ROUND(_xlfn.NORM.INV(J2410,Params!$B$15,Params!$B$16),2)</f>
        <v/>
      </c>
      <c r="W2410" s="9">
        <f>ROUND(_xlfn.NORM.INV(K2410,Params!$B$13,Params!$B$14),1)</f>
        <v/>
      </c>
      <c r="X2410" s="9">
        <f>ROUND(_xlfn.NORM.INV(L2410,Params!$B$15,Params!$B$16),2)</f>
        <v/>
      </c>
      <c r="Y2410" s="9">
        <f>ROUND(_xlfn.NORM.INV(M2410,Params!$B$15,Params!$B$16)+Params!$B$17+Params!$B$18*M2410,2)</f>
        <v/>
      </c>
      <c r="Z2410" s="9">
        <f>ROUND(_xlfn.NORM.INV(N2410,Params!$B$13,Params!$B$14)+Params!$B$17+Params!$B$18*N2410,1)</f>
        <v/>
      </c>
    </row>
    <row r="2411">
      <c r="A2411" s="11" t="n">
        <v>2410</v>
      </c>
      <c r="B2411" s="12">
        <f>INT((A2411-1)/122)+1</f>
        <v/>
      </c>
      <c r="C2411" s="13" t="n">
        <v>0.176316</v>
      </c>
      <c r="D2411" s="13" t="n">
        <v>0.185368</v>
      </c>
      <c r="E2411" s="13" t="n">
        <v>0.949595</v>
      </c>
      <c r="F2411" s="13" t="n">
        <v>0.895049</v>
      </c>
      <c r="G2411" s="13" t="n">
        <v>0.343729</v>
      </c>
      <c r="H2411" s="13" t="n">
        <v>0.020613</v>
      </c>
      <c r="I2411" s="13" t="n">
        <v>0.651152</v>
      </c>
      <c r="J2411" s="13" t="n">
        <v>0.73886</v>
      </c>
      <c r="K2411" s="13" t="n">
        <v>0.297782</v>
      </c>
      <c r="L2411" s="13" t="n">
        <v>0.971841</v>
      </c>
      <c r="M2411" s="13" t="n">
        <v>0.36408</v>
      </c>
      <c r="N2411" s="13" t="n">
        <v>0.22756</v>
      </c>
      <c r="O2411" s="9">
        <f>IF(C2411&lt;=1-Params!$B$4,0,MAX(0.1,ROUND(_xlfn.GAMMA.INV((C2411-(1-Params!$B$4))/Params!$B$4,Params!$B$5,Params!$B$6),1)))</f>
        <v/>
      </c>
      <c r="P2411" s="9">
        <f>IF(D2411&lt;=1-Params!$B$7,0,ROUND(_xlfn.GAMMA.INV((D2411-(1-Params!$B$7))/Params!$B$7,Params!$B$8,Params!$B$9),3))</f>
        <v/>
      </c>
      <c r="Q2411" s="9">
        <f>IF(E2411&lt;=1-Params!$B$4,0,MAX(0.1,ROUND(_xlfn.GAMMA.INV((E2411-(1-Params!$B$4))/Params!$B$4,Params!$B$5,Params!$B$6),1)))</f>
        <v/>
      </c>
      <c r="R2411" s="9">
        <f>IF(F2411&lt;=1-Params!$B$7,0,ROUND(_xlfn.GAMMA.INV((F2411-(1-Params!$B$7))/Params!$B$7,Params!$B$8,Params!$B$9),3))</f>
        <v/>
      </c>
      <c r="S2411" s="9">
        <f>IF(G2411&lt;=1-Params!$B$7,0,ROUND((Params!$B$10+Params!$B$11*G2411^Params!$B$12)*_xlfn.GAMMA.INV((G2411-(1-Params!$B$7))/Params!$B$7,Params!$B$8,Params!$B$9),3))</f>
        <v/>
      </c>
      <c r="T2411" s="9">
        <f>IF(H2411&lt;=1-Params!$B$4,0,MAX(0.1,ROUND((Params!$B$10+Params!$B$11*H2411^Params!$B$12)*_xlfn.GAMMA.INV((H2411-(1-Params!$B$4))/Params!$B$4,Params!$B$5,Params!$B$6),1)))</f>
        <v/>
      </c>
      <c r="U2411" s="9">
        <f>ROUND(_xlfn.NORM.INV(I2411,Params!$B$13,Params!$B$14),1)</f>
        <v/>
      </c>
      <c r="V2411" s="9">
        <f>ROUND(_xlfn.NORM.INV(J2411,Params!$B$15,Params!$B$16),2)</f>
        <v/>
      </c>
      <c r="W2411" s="9">
        <f>ROUND(_xlfn.NORM.INV(K2411,Params!$B$13,Params!$B$14),1)</f>
        <v/>
      </c>
      <c r="X2411" s="9">
        <f>ROUND(_xlfn.NORM.INV(L2411,Params!$B$15,Params!$B$16),2)</f>
        <v/>
      </c>
      <c r="Y2411" s="9">
        <f>ROUND(_xlfn.NORM.INV(M2411,Params!$B$15,Params!$B$16)+Params!$B$17+Params!$B$18*M2411,2)</f>
        <v/>
      </c>
      <c r="Z2411" s="9">
        <f>ROUND(_xlfn.NORM.INV(N2411,Params!$B$13,Params!$B$14)+Params!$B$17+Params!$B$18*N2411,1)</f>
        <v/>
      </c>
    </row>
    <row r="2412">
      <c r="A2412" s="11" t="n">
        <v>2411</v>
      </c>
      <c r="B2412" s="12">
        <f>INT((A2412-1)/122)+1</f>
        <v/>
      </c>
      <c r="C2412" s="13" t="n">
        <v>0.337267</v>
      </c>
      <c r="D2412" s="13" t="n">
        <v>0.620323</v>
      </c>
      <c r="E2412" s="13" t="n">
        <v>0.744156</v>
      </c>
      <c r="F2412" s="13" t="n">
        <v>0.611631</v>
      </c>
      <c r="G2412" s="13" t="n">
        <v>0.848276</v>
      </c>
      <c r="H2412" s="13" t="n">
        <v>0.25152</v>
      </c>
      <c r="I2412" s="13" t="n">
        <v>0.430716</v>
      </c>
      <c r="J2412" s="13" t="n">
        <v>0.475559</v>
      </c>
      <c r="K2412" s="13" t="n">
        <v>0.549033</v>
      </c>
      <c r="L2412" s="13" t="n">
        <v>0.994592</v>
      </c>
      <c r="M2412" s="13" t="n">
        <v>0.349167</v>
      </c>
      <c r="N2412" s="13" t="n">
        <v>0.144213</v>
      </c>
      <c r="O2412" s="9">
        <f>IF(C2412&lt;=1-Params!$B$4,0,MAX(0.1,ROUND(_xlfn.GAMMA.INV((C2412-(1-Params!$B$4))/Params!$B$4,Params!$B$5,Params!$B$6),1)))</f>
        <v/>
      </c>
      <c r="P2412" s="9">
        <f>IF(D2412&lt;=1-Params!$B$7,0,ROUND(_xlfn.GAMMA.INV((D2412-(1-Params!$B$7))/Params!$B$7,Params!$B$8,Params!$B$9),3))</f>
        <v/>
      </c>
      <c r="Q2412" s="9">
        <f>IF(E2412&lt;=1-Params!$B$4,0,MAX(0.1,ROUND(_xlfn.GAMMA.INV((E2412-(1-Params!$B$4))/Params!$B$4,Params!$B$5,Params!$B$6),1)))</f>
        <v/>
      </c>
      <c r="R2412" s="9">
        <f>IF(F2412&lt;=1-Params!$B$7,0,ROUND(_xlfn.GAMMA.INV((F2412-(1-Params!$B$7))/Params!$B$7,Params!$B$8,Params!$B$9),3))</f>
        <v/>
      </c>
      <c r="S2412" s="9">
        <f>IF(G2412&lt;=1-Params!$B$7,0,ROUND((Params!$B$10+Params!$B$11*G2412^Params!$B$12)*_xlfn.GAMMA.INV((G2412-(1-Params!$B$7))/Params!$B$7,Params!$B$8,Params!$B$9),3))</f>
        <v/>
      </c>
      <c r="T2412" s="9">
        <f>IF(H2412&lt;=1-Params!$B$4,0,MAX(0.1,ROUND((Params!$B$10+Params!$B$11*H2412^Params!$B$12)*_xlfn.GAMMA.INV((H2412-(1-Params!$B$4))/Params!$B$4,Params!$B$5,Params!$B$6),1)))</f>
        <v/>
      </c>
      <c r="U2412" s="9">
        <f>ROUND(_xlfn.NORM.INV(I2412,Params!$B$13,Params!$B$14),1)</f>
        <v/>
      </c>
      <c r="V2412" s="9">
        <f>ROUND(_xlfn.NORM.INV(J2412,Params!$B$15,Params!$B$16),2)</f>
        <v/>
      </c>
      <c r="W2412" s="9">
        <f>ROUND(_xlfn.NORM.INV(K2412,Params!$B$13,Params!$B$14),1)</f>
        <v/>
      </c>
      <c r="X2412" s="9">
        <f>ROUND(_xlfn.NORM.INV(L2412,Params!$B$15,Params!$B$16),2)</f>
        <v/>
      </c>
      <c r="Y2412" s="9">
        <f>ROUND(_xlfn.NORM.INV(M2412,Params!$B$15,Params!$B$16)+Params!$B$17+Params!$B$18*M2412,2)</f>
        <v/>
      </c>
      <c r="Z2412" s="9">
        <f>ROUND(_xlfn.NORM.INV(N2412,Params!$B$13,Params!$B$14)+Params!$B$17+Params!$B$18*N2412,1)</f>
        <v/>
      </c>
    </row>
    <row r="2413">
      <c r="A2413" s="11" t="n">
        <v>2412</v>
      </c>
      <c r="B2413" s="12">
        <f>INT((A2413-1)/122)+1</f>
        <v/>
      </c>
      <c r="C2413" s="13" t="n">
        <v>0.160844</v>
      </c>
      <c r="D2413" s="13" t="n">
        <v>0.664139</v>
      </c>
      <c r="E2413" s="13" t="n">
        <v>0.184177</v>
      </c>
      <c r="F2413" s="13" t="n">
        <v>0.601332</v>
      </c>
      <c r="G2413" s="13" t="n">
        <v>0.320773</v>
      </c>
      <c r="H2413" s="13" t="n">
        <v>0.349394</v>
      </c>
      <c r="I2413" s="13" t="n">
        <v>0.463201</v>
      </c>
      <c r="J2413" s="13" t="n">
        <v>0.419511</v>
      </c>
      <c r="K2413" s="13" t="n">
        <v>0.221063</v>
      </c>
      <c r="L2413" s="13" t="n">
        <v>0.998607</v>
      </c>
      <c r="M2413" s="13" t="n">
        <v>0.136047</v>
      </c>
      <c r="N2413" s="13" t="n">
        <v>0.215408</v>
      </c>
      <c r="O2413" s="9">
        <f>IF(C2413&lt;=1-Params!$B$4,0,MAX(0.1,ROUND(_xlfn.GAMMA.INV((C2413-(1-Params!$B$4))/Params!$B$4,Params!$B$5,Params!$B$6),1)))</f>
        <v/>
      </c>
      <c r="P2413" s="9">
        <f>IF(D2413&lt;=1-Params!$B$7,0,ROUND(_xlfn.GAMMA.INV((D2413-(1-Params!$B$7))/Params!$B$7,Params!$B$8,Params!$B$9),3))</f>
        <v/>
      </c>
      <c r="Q2413" s="9">
        <f>IF(E2413&lt;=1-Params!$B$4,0,MAX(0.1,ROUND(_xlfn.GAMMA.INV((E2413-(1-Params!$B$4))/Params!$B$4,Params!$B$5,Params!$B$6),1)))</f>
        <v/>
      </c>
      <c r="R2413" s="9">
        <f>IF(F2413&lt;=1-Params!$B$7,0,ROUND(_xlfn.GAMMA.INV((F2413-(1-Params!$B$7))/Params!$B$7,Params!$B$8,Params!$B$9),3))</f>
        <v/>
      </c>
      <c r="S2413" s="9">
        <f>IF(G2413&lt;=1-Params!$B$7,0,ROUND((Params!$B$10+Params!$B$11*G2413^Params!$B$12)*_xlfn.GAMMA.INV((G2413-(1-Params!$B$7))/Params!$B$7,Params!$B$8,Params!$B$9),3))</f>
        <v/>
      </c>
      <c r="T2413" s="9">
        <f>IF(H2413&lt;=1-Params!$B$4,0,MAX(0.1,ROUND((Params!$B$10+Params!$B$11*H2413^Params!$B$12)*_xlfn.GAMMA.INV((H2413-(1-Params!$B$4))/Params!$B$4,Params!$B$5,Params!$B$6),1)))</f>
        <v/>
      </c>
      <c r="U2413" s="9">
        <f>ROUND(_xlfn.NORM.INV(I2413,Params!$B$13,Params!$B$14),1)</f>
        <v/>
      </c>
      <c r="V2413" s="9">
        <f>ROUND(_xlfn.NORM.INV(J2413,Params!$B$15,Params!$B$16),2)</f>
        <v/>
      </c>
      <c r="W2413" s="9">
        <f>ROUND(_xlfn.NORM.INV(K2413,Params!$B$13,Params!$B$14),1)</f>
        <v/>
      </c>
      <c r="X2413" s="9">
        <f>ROUND(_xlfn.NORM.INV(L2413,Params!$B$15,Params!$B$16),2)</f>
        <v/>
      </c>
      <c r="Y2413" s="9">
        <f>ROUND(_xlfn.NORM.INV(M2413,Params!$B$15,Params!$B$16)+Params!$B$17+Params!$B$18*M2413,2)</f>
        <v/>
      </c>
      <c r="Z2413" s="9">
        <f>ROUND(_xlfn.NORM.INV(N2413,Params!$B$13,Params!$B$14)+Params!$B$17+Params!$B$18*N2413,1)</f>
        <v/>
      </c>
    </row>
    <row r="2414">
      <c r="A2414" s="11" t="n">
        <v>2413</v>
      </c>
      <c r="B2414" s="12">
        <f>INT((A2414-1)/122)+1</f>
        <v/>
      </c>
      <c r="C2414" s="13" t="n">
        <v>0.5452630000000001</v>
      </c>
      <c r="D2414" s="13" t="n">
        <v>0.376399</v>
      </c>
      <c r="E2414" s="13" t="n">
        <v>0.415318</v>
      </c>
      <c r="F2414" s="13" t="n">
        <v>0.475457</v>
      </c>
      <c r="G2414" s="13" t="n">
        <v>0.975539</v>
      </c>
      <c r="H2414" s="13" t="n">
        <v>0.759131</v>
      </c>
      <c r="I2414" s="13" t="n">
        <v>0.739219</v>
      </c>
      <c r="J2414" s="13" t="n">
        <v>0.087924</v>
      </c>
      <c r="K2414" s="13" t="n">
        <v>0.399335</v>
      </c>
      <c r="L2414" s="13" t="n">
        <v>0.990464</v>
      </c>
      <c r="M2414" s="13" t="n">
        <v>0.179672</v>
      </c>
      <c r="N2414" s="13" t="n">
        <v>0.628498</v>
      </c>
      <c r="O2414" s="9">
        <f>IF(C2414&lt;=1-Params!$B$4,0,MAX(0.1,ROUND(_xlfn.GAMMA.INV((C2414-(1-Params!$B$4))/Params!$B$4,Params!$B$5,Params!$B$6),1)))</f>
        <v/>
      </c>
      <c r="P2414" s="9">
        <f>IF(D2414&lt;=1-Params!$B$7,0,ROUND(_xlfn.GAMMA.INV((D2414-(1-Params!$B$7))/Params!$B$7,Params!$B$8,Params!$B$9),3))</f>
        <v/>
      </c>
      <c r="Q2414" s="9">
        <f>IF(E2414&lt;=1-Params!$B$4,0,MAX(0.1,ROUND(_xlfn.GAMMA.INV((E2414-(1-Params!$B$4))/Params!$B$4,Params!$B$5,Params!$B$6),1)))</f>
        <v/>
      </c>
      <c r="R2414" s="9">
        <f>IF(F2414&lt;=1-Params!$B$7,0,ROUND(_xlfn.GAMMA.INV((F2414-(1-Params!$B$7))/Params!$B$7,Params!$B$8,Params!$B$9),3))</f>
        <v/>
      </c>
      <c r="S2414" s="9">
        <f>IF(G2414&lt;=1-Params!$B$7,0,ROUND((Params!$B$10+Params!$B$11*G2414^Params!$B$12)*_xlfn.GAMMA.INV((G2414-(1-Params!$B$7))/Params!$B$7,Params!$B$8,Params!$B$9),3))</f>
        <v/>
      </c>
      <c r="T2414" s="9">
        <f>IF(H2414&lt;=1-Params!$B$4,0,MAX(0.1,ROUND((Params!$B$10+Params!$B$11*H2414^Params!$B$12)*_xlfn.GAMMA.INV((H2414-(1-Params!$B$4))/Params!$B$4,Params!$B$5,Params!$B$6),1)))</f>
        <v/>
      </c>
      <c r="U2414" s="9">
        <f>ROUND(_xlfn.NORM.INV(I2414,Params!$B$13,Params!$B$14),1)</f>
        <v/>
      </c>
      <c r="V2414" s="9">
        <f>ROUND(_xlfn.NORM.INV(J2414,Params!$B$15,Params!$B$16),2)</f>
        <v/>
      </c>
      <c r="W2414" s="9">
        <f>ROUND(_xlfn.NORM.INV(K2414,Params!$B$13,Params!$B$14),1)</f>
        <v/>
      </c>
      <c r="X2414" s="9">
        <f>ROUND(_xlfn.NORM.INV(L2414,Params!$B$15,Params!$B$16),2)</f>
        <v/>
      </c>
      <c r="Y2414" s="9">
        <f>ROUND(_xlfn.NORM.INV(M2414,Params!$B$15,Params!$B$16)+Params!$B$17+Params!$B$18*M2414,2)</f>
        <v/>
      </c>
      <c r="Z2414" s="9">
        <f>ROUND(_xlfn.NORM.INV(N2414,Params!$B$13,Params!$B$14)+Params!$B$17+Params!$B$18*N2414,1)</f>
        <v/>
      </c>
    </row>
    <row r="2415">
      <c r="A2415" s="11" t="n">
        <v>2414</v>
      </c>
      <c r="B2415" s="12">
        <f>INT((A2415-1)/122)+1</f>
        <v/>
      </c>
      <c r="C2415" s="13" t="n">
        <v>0.627911</v>
      </c>
      <c r="D2415" s="13" t="n">
        <v>0.434828</v>
      </c>
      <c r="E2415" s="13" t="n">
        <v>0.236043</v>
      </c>
      <c r="F2415" s="13" t="n">
        <v>0.545851</v>
      </c>
      <c r="G2415" s="13" t="n">
        <v>0.93488</v>
      </c>
      <c r="H2415" s="13" t="n">
        <v>0.228397</v>
      </c>
      <c r="I2415" s="13" t="n">
        <v>0.388539</v>
      </c>
      <c r="J2415" s="13" t="n">
        <v>0.154763</v>
      </c>
      <c r="K2415" s="13" t="n">
        <v>0.6848959999999999</v>
      </c>
      <c r="L2415" s="13" t="n">
        <v>0.9461889999999999</v>
      </c>
      <c r="M2415" s="13" t="n">
        <v>0.133698</v>
      </c>
      <c r="N2415" s="13" t="n">
        <v>0.40364</v>
      </c>
      <c r="O2415" s="9">
        <f>IF(C2415&lt;=1-Params!$B$4,0,MAX(0.1,ROUND(_xlfn.GAMMA.INV((C2415-(1-Params!$B$4))/Params!$B$4,Params!$B$5,Params!$B$6),1)))</f>
        <v/>
      </c>
      <c r="P2415" s="9">
        <f>IF(D2415&lt;=1-Params!$B$7,0,ROUND(_xlfn.GAMMA.INV((D2415-(1-Params!$B$7))/Params!$B$7,Params!$B$8,Params!$B$9),3))</f>
        <v/>
      </c>
      <c r="Q2415" s="9">
        <f>IF(E2415&lt;=1-Params!$B$4,0,MAX(0.1,ROUND(_xlfn.GAMMA.INV((E2415-(1-Params!$B$4))/Params!$B$4,Params!$B$5,Params!$B$6),1)))</f>
        <v/>
      </c>
      <c r="R2415" s="9">
        <f>IF(F2415&lt;=1-Params!$B$7,0,ROUND(_xlfn.GAMMA.INV((F2415-(1-Params!$B$7))/Params!$B$7,Params!$B$8,Params!$B$9),3))</f>
        <v/>
      </c>
      <c r="S2415" s="9">
        <f>IF(G2415&lt;=1-Params!$B$7,0,ROUND((Params!$B$10+Params!$B$11*G2415^Params!$B$12)*_xlfn.GAMMA.INV((G2415-(1-Params!$B$7))/Params!$B$7,Params!$B$8,Params!$B$9),3))</f>
        <v/>
      </c>
      <c r="T2415" s="9">
        <f>IF(H2415&lt;=1-Params!$B$4,0,MAX(0.1,ROUND((Params!$B$10+Params!$B$11*H2415^Params!$B$12)*_xlfn.GAMMA.INV((H2415-(1-Params!$B$4))/Params!$B$4,Params!$B$5,Params!$B$6),1)))</f>
        <v/>
      </c>
      <c r="U2415" s="9">
        <f>ROUND(_xlfn.NORM.INV(I2415,Params!$B$13,Params!$B$14),1)</f>
        <v/>
      </c>
      <c r="V2415" s="9">
        <f>ROUND(_xlfn.NORM.INV(J2415,Params!$B$15,Params!$B$16),2)</f>
        <v/>
      </c>
      <c r="W2415" s="9">
        <f>ROUND(_xlfn.NORM.INV(K2415,Params!$B$13,Params!$B$14),1)</f>
        <v/>
      </c>
      <c r="X2415" s="9">
        <f>ROUND(_xlfn.NORM.INV(L2415,Params!$B$15,Params!$B$16),2)</f>
        <v/>
      </c>
      <c r="Y2415" s="9">
        <f>ROUND(_xlfn.NORM.INV(M2415,Params!$B$15,Params!$B$16)+Params!$B$17+Params!$B$18*M2415,2)</f>
        <v/>
      </c>
      <c r="Z2415" s="9">
        <f>ROUND(_xlfn.NORM.INV(N2415,Params!$B$13,Params!$B$14)+Params!$B$17+Params!$B$18*N2415,1)</f>
        <v/>
      </c>
    </row>
    <row r="2416">
      <c r="A2416" s="11" t="n">
        <v>2415</v>
      </c>
      <c r="B2416" s="12">
        <f>INT((A2416-1)/122)+1</f>
        <v/>
      </c>
      <c r="C2416" s="13" t="n">
        <v>0.263626</v>
      </c>
      <c r="D2416" s="13" t="n">
        <v>0.435263</v>
      </c>
      <c r="E2416" s="13" t="n">
        <v>0.812416</v>
      </c>
      <c r="F2416" s="13" t="n">
        <v>0.234402</v>
      </c>
      <c r="G2416" s="13" t="n">
        <v>0.93613</v>
      </c>
      <c r="H2416" s="13" t="n">
        <v>0.163908</v>
      </c>
      <c r="I2416" s="13" t="n">
        <v>0.205819</v>
      </c>
      <c r="J2416" s="13" t="n">
        <v>0.183832</v>
      </c>
      <c r="K2416" s="13" t="n">
        <v>0.481942</v>
      </c>
      <c r="L2416" s="13" t="n">
        <v>0.609311</v>
      </c>
      <c r="M2416" s="13" t="n">
        <v>0.503386</v>
      </c>
      <c r="N2416" s="13" t="n">
        <v>0.213694</v>
      </c>
      <c r="O2416" s="9">
        <f>IF(C2416&lt;=1-Params!$B$4,0,MAX(0.1,ROUND(_xlfn.GAMMA.INV((C2416-(1-Params!$B$4))/Params!$B$4,Params!$B$5,Params!$B$6),1)))</f>
        <v/>
      </c>
      <c r="P2416" s="9">
        <f>IF(D2416&lt;=1-Params!$B$7,0,ROUND(_xlfn.GAMMA.INV((D2416-(1-Params!$B$7))/Params!$B$7,Params!$B$8,Params!$B$9),3))</f>
        <v/>
      </c>
      <c r="Q2416" s="9">
        <f>IF(E2416&lt;=1-Params!$B$4,0,MAX(0.1,ROUND(_xlfn.GAMMA.INV((E2416-(1-Params!$B$4))/Params!$B$4,Params!$B$5,Params!$B$6),1)))</f>
        <v/>
      </c>
      <c r="R2416" s="9">
        <f>IF(F2416&lt;=1-Params!$B$7,0,ROUND(_xlfn.GAMMA.INV((F2416-(1-Params!$B$7))/Params!$B$7,Params!$B$8,Params!$B$9),3))</f>
        <v/>
      </c>
      <c r="S2416" s="9">
        <f>IF(G2416&lt;=1-Params!$B$7,0,ROUND((Params!$B$10+Params!$B$11*G2416^Params!$B$12)*_xlfn.GAMMA.INV((G2416-(1-Params!$B$7))/Params!$B$7,Params!$B$8,Params!$B$9),3))</f>
        <v/>
      </c>
      <c r="T2416" s="9">
        <f>IF(H2416&lt;=1-Params!$B$4,0,MAX(0.1,ROUND((Params!$B$10+Params!$B$11*H2416^Params!$B$12)*_xlfn.GAMMA.INV((H2416-(1-Params!$B$4))/Params!$B$4,Params!$B$5,Params!$B$6),1)))</f>
        <v/>
      </c>
      <c r="U2416" s="9">
        <f>ROUND(_xlfn.NORM.INV(I2416,Params!$B$13,Params!$B$14),1)</f>
        <v/>
      </c>
      <c r="V2416" s="9">
        <f>ROUND(_xlfn.NORM.INV(J2416,Params!$B$15,Params!$B$16),2)</f>
        <v/>
      </c>
      <c r="W2416" s="9">
        <f>ROUND(_xlfn.NORM.INV(K2416,Params!$B$13,Params!$B$14),1)</f>
        <v/>
      </c>
      <c r="X2416" s="9">
        <f>ROUND(_xlfn.NORM.INV(L2416,Params!$B$15,Params!$B$16),2)</f>
        <v/>
      </c>
      <c r="Y2416" s="9">
        <f>ROUND(_xlfn.NORM.INV(M2416,Params!$B$15,Params!$B$16)+Params!$B$17+Params!$B$18*M2416,2)</f>
        <v/>
      </c>
      <c r="Z2416" s="9">
        <f>ROUND(_xlfn.NORM.INV(N2416,Params!$B$13,Params!$B$14)+Params!$B$17+Params!$B$18*N2416,1)</f>
        <v/>
      </c>
    </row>
    <row r="2417">
      <c r="A2417" s="11" t="n">
        <v>2416</v>
      </c>
      <c r="B2417" s="12">
        <f>INT((A2417-1)/122)+1</f>
        <v/>
      </c>
      <c r="C2417" s="13" t="n">
        <v>0.54097</v>
      </c>
      <c r="D2417" s="13" t="n">
        <v>0.864858</v>
      </c>
      <c r="E2417" s="13" t="n">
        <v>0.686242</v>
      </c>
      <c r="F2417" s="13" t="n">
        <v>0.719965</v>
      </c>
      <c r="G2417" s="13" t="n">
        <v>0.014572</v>
      </c>
      <c r="H2417" s="13" t="n">
        <v>0.7863</v>
      </c>
      <c r="I2417" s="13" t="n">
        <v>0.441004</v>
      </c>
      <c r="J2417" s="13" t="n">
        <v>0.239474</v>
      </c>
      <c r="K2417" s="13" t="n">
        <v>0.747261</v>
      </c>
      <c r="L2417" s="13" t="n">
        <v>0.352891</v>
      </c>
      <c r="M2417" s="13" t="n">
        <v>0.842828</v>
      </c>
      <c r="N2417" s="13" t="n">
        <v>0.321152</v>
      </c>
      <c r="O2417" s="9">
        <f>IF(C2417&lt;=1-Params!$B$4,0,MAX(0.1,ROUND(_xlfn.GAMMA.INV((C2417-(1-Params!$B$4))/Params!$B$4,Params!$B$5,Params!$B$6),1)))</f>
        <v/>
      </c>
      <c r="P2417" s="9">
        <f>IF(D2417&lt;=1-Params!$B$7,0,ROUND(_xlfn.GAMMA.INV((D2417-(1-Params!$B$7))/Params!$B$7,Params!$B$8,Params!$B$9),3))</f>
        <v/>
      </c>
      <c r="Q2417" s="9">
        <f>IF(E2417&lt;=1-Params!$B$4,0,MAX(0.1,ROUND(_xlfn.GAMMA.INV((E2417-(1-Params!$B$4))/Params!$B$4,Params!$B$5,Params!$B$6),1)))</f>
        <v/>
      </c>
      <c r="R2417" s="9">
        <f>IF(F2417&lt;=1-Params!$B$7,0,ROUND(_xlfn.GAMMA.INV((F2417-(1-Params!$B$7))/Params!$B$7,Params!$B$8,Params!$B$9),3))</f>
        <v/>
      </c>
      <c r="S2417" s="9">
        <f>IF(G2417&lt;=1-Params!$B$7,0,ROUND((Params!$B$10+Params!$B$11*G2417^Params!$B$12)*_xlfn.GAMMA.INV((G2417-(1-Params!$B$7))/Params!$B$7,Params!$B$8,Params!$B$9),3))</f>
        <v/>
      </c>
      <c r="T2417" s="9">
        <f>IF(H2417&lt;=1-Params!$B$4,0,MAX(0.1,ROUND((Params!$B$10+Params!$B$11*H2417^Params!$B$12)*_xlfn.GAMMA.INV((H2417-(1-Params!$B$4))/Params!$B$4,Params!$B$5,Params!$B$6),1)))</f>
        <v/>
      </c>
      <c r="U2417" s="9">
        <f>ROUND(_xlfn.NORM.INV(I2417,Params!$B$13,Params!$B$14),1)</f>
        <v/>
      </c>
      <c r="V2417" s="9">
        <f>ROUND(_xlfn.NORM.INV(J2417,Params!$B$15,Params!$B$16),2)</f>
        <v/>
      </c>
      <c r="W2417" s="9">
        <f>ROUND(_xlfn.NORM.INV(K2417,Params!$B$13,Params!$B$14),1)</f>
        <v/>
      </c>
      <c r="X2417" s="9">
        <f>ROUND(_xlfn.NORM.INV(L2417,Params!$B$15,Params!$B$16),2)</f>
        <v/>
      </c>
      <c r="Y2417" s="9">
        <f>ROUND(_xlfn.NORM.INV(M2417,Params!$B$15,Params!$B$16)+Params!$B$17+Params!$B$18*M2417,2)</f>
        <v/>
      </c>
      <c r="Z2417" s="9">
        <f>ROUND(_xlfn.NORM.INV(N2417,Params!$B$13,Params!$B$14)+Params!$B$17+Params!$B$18*N2417,1)</f>
        <v/>
      </c>
    </row>
    <row r="2418">
      <c r="A2418" s="11" t="n">
        <v>2417</v>
      </c>
      <c r="B2418" s="12">
        <f>INT((A2418-1)/122)+1</f>
        <v/>
      </c>
      <c r="C2418" s="13" t="n">
        <v>0.408362</v>
      </c>
      <c r="D2418" s="13" t="n">
        <v>0.6474569999999999</v>
      </c>
      <c r="E2418" s="13" t="n">
        <v>0.714679</v>
      </c>
      <c r="F2418" s="13" t="n">
        <v>0.829013</v>
      </c>
      <c r="G2418" s="13" t="n">
        <v>0.006743</v>
      </c>
      <c r="H2418" s="13" t="n">
        <v>0.282733</v>
      </c>
      <c r="I2418" s="13" t="n">
        <v>0.197806</v>
      </c>
      <c r="J2418" s="13" t="n">
        <v>0.208958</v>
      </c>
      <c r="K2418" s="13" t="n">
        <v>0.563245</v>
      </c>
      <c r="L2418" s="13" t="n">
        <v>0.7165280000000001</v>
      </c>
      <c r="M2418" s="13" t="n">
        <v>0.758186</v>
      </c>
      <c r="N2418" s="13" t="n">
        <v>0.432148</v>
      </c>
      <c r="O2418" s="9">
        <f>IF(C2418&lt;=1-Params!$B$4,0,MAX(0.1,ROUND(_xlfn.GAMMA.INV((C2418-(1-Params!$B$4))/Params!$B$4,Params!$B$5,Params!$B$6),1)))</f>
        <v/>
      </c>
      <c r="P2418" s="9">
        <f>IF(D2418&lt;=1-Params!$B$7,0,ROUND(_xlfn.GAMMA.INV((D2418-(1-Params!$B$7))/Params!$B$7,Params!$B$8,Params!$B$9),3))</f>
        <v/>
      </c>
      <c r="Q2418" s="9">
        <f>IF(E2418&lt;=1-Params!$B$4,0,MAX(0.1,ROUND(_xlfn.GAMMA.INV((E2418-(1-Params!$B$4))/Params!$B$4,Params!$B$5,Params!$B$6),1)))</f>
        <v/>
      </c>
      <c r="R2418" s="9">
        <f>IF(F2418&lt;=1-Params!$B$7,0,ROUND(_xlfn.GAMMA.INV((F2418-(1-Params!$B$7))/Params!$B$7,Params!$B$8,Params!$B$9),3))</f>
        <v/>
      </c>
      <c r="S2418" s="9">
        <f>IF(G2418&lt;=1-Params!$B$7,0,ROUND((Params!$B$10+Params!$B$11*G2418^Params!$B$12)*_xlfn.GAMMA.INV((G2418-(1-Params!$B$7))/Params!$B$7,Params!$B$8,Params!$B$9),3))</f>
        <v/>
      </c>
      <c r="T2418" s="9">
        <f>IF(H2418&lt;=1-Params!$B$4,0,MAX(0.1,ROUND((Params!$B$10+Params!$B$11*H2418^Params!$B$12)*_xlfn.GAMMA.INV((H2418-(1-Params!$B$4))/Params!$B$4,Params!$B$5,Params!$B$6),1)))</f>
        <v/>
      </c>
      <c r="U2418" s="9">
        <f>ROUND(_xlfn.NORM.INV(I2418,Params!$B$13,Params!$B$14),1)</f>
        <v/>
      </c>
      <c r="V2418" s="9">
        <f>ROUND(_xlfn.NORM.INV(J2418,Params!$B$15,Params!$B$16),2)</f>
        <v/>
      </c>
      <c r="W2418" s="9">
        <f>ROUND(_xlfn.NORM.INV(K2418,Params!$B$13,Params!$B$14),1)</f>
        <v/>
      </c>
      <c r="X2418" s="9">
        <f>ROUND(_xlfn.NORM.INV(L2418,Params!$B$15,Params!$B$16),2)</f>
        <v/>
      </c>
      <c r="Y2418" s="9">
        <f>ROUND(_xlfn.NORM.INV(M2418,Params!$B$15,Params!$B$16)+Params!$B$17+Params!$B$18*M2418,2)</f>
        <v/>
      </c>
      <c r="Z2418" s="9">
        <f>ROUND(_xlfn.NORM.INV(N2418,Params!$B$13,Params!$B$14)+Params!$B$17+Params!$B$18*N2418,1)</f>
        <v/>
      </c>
    </row>
    <row r="2419">
      <c r="A2419" s="11" t="n">
        <v>2418</v>
      </c>
      <c r="B2419" s="12">
        <f>INT((A2419-1)/122)+1</f>
        <v/>
      </c>
      <c r="C2419" s="13" t="n">
        <v>0.547979</v>
      </c>
      <c r="D2419" s="13" t="n">
        <v>0.575782</v>
      </c>
      <c r="E2419" s="13" t="n">
        <v>0.934624</v>
      </c>
      <c r="F2419" s="13" t="n">
        <v>0.847019</v>
      </c>
      <c r="G2419" s="13" t="n">
        <v>0.019482</v>
      </c>
      <c r="H2419" s="13" t="n">
        <v>0.117456</v>
      </c>
      <c r="I2419" s="13" t="n">
        <v>0.406071</v>
      </c>
      <c r="J2419" s="13" t="n">
        <v>0.563232</v>
      </c>
      <c r="K2419" s="13" t="n">
        <v>0.266999</v>
      </c>
      <c r="L2419" s="13" t="n">
        <v>0.510966</v>
      </c>
      <c r="M2419" s="13" t="n">
        <v>0.508473</v>
      </c>
      <c r="N2419" s="13" t="n">
        <v>0.462803</v>
      </c>
      <c r="O2419" s="9">
        <f>IF(C2419&lt;=1-Params!$B$4,0,MAX(0.1,ROUND(_xlfn.GAMMA.INV((C2419-(1-Params!$B$4))/Params!$B$4,Params!$B$5,Params!$B$6),1)))</f>
        <v/>
      </c>
      <c r="P2419" s="9">
        <f>IF(D2419&lt;=1-Params!$B$7,0,ROUND(_xlfn.GAMMA.INV((D2419-(1-Params!$B$7))/Params!$B$7,Params!$B$8,Params!$B$9),3))</f>
        <v/>
      </c>
      <c r="Q2419" s="9">
        <f>IF(E2419&lt;=1-Params!$B$4,0,MAX(0.1,ROUND(_xlfn.GAMMA.INV((E2419-(1-Params!$B$4))/Params!$B$4,Params!$B$5,Params!$B$6),1)))</f>
        <v/>
      </c>
      <c r="R2419" s="9">
        <f>IF(F2419&lt;=1-Params!$B$7,0,ROUND(_xlfn.GAMMA.INV((F2419-(1-Params!$B$7))/Params!$B$7,Params!$B$8,Params!$B$9),3))</f>
        <v/>
      </c>
      <c r="S2419" s="9">
        <f>IF(G2419&lt;=1-Params!$B$7,0,ROUND((Params!$B$10+Params!$B$11*G2419^Params!$B$12)*_xlfn.GAMMA.INV((G2419-(1-Params!$B$7))/Params!$B$7,Params!$B$8,Params!$B$9),3))</f>
        <v/>
      </c>
      <c r="T2419" s="9">
        <f>IF(H2419&lt;=1-Params!$B$4,0,MAX(0.1,ROUND((Params!$B$10+Params!$B$11*H2419^Params!$B$12)*_xlfn.GAMMA.INV((H2419-(1-Params!$B$4))/Params!$B$4,Params!$B$5,Params!$B$6),1)))</f>
        <v/>
      </c>
      <c r="U2419" s="9">
        <f>ROUND(_xlfn.NORM.INV(I2419,Params!$B$13,Params!$B$14),1)</f>
        <v/>
      </c>
      <c r="V2419" s="9">
        <f>ROUND(_xlfn.NORM.INV(J2419,Params!$B$15,Params!$B$16),2)</f>
        <v/>
      </c>
      <c r="W2419" s="9">
        <f>ROUND(_xlfn.NORM.INV(K2419,Params!$B$13,Params!$B$14),1)</f>
        <v/>
      </c>
      <c r="X2419" s="9">
        <f>ROUND(_xlfn.NORM.INV(L2419,Params!$B$15,Params!$B$16),2)</f>
        <v/>
      </c>
      <c r="Y2419" s="9">
        <f>ROUND(_xlfn.NORM.INV(M2419,Params!$B$15,Params!$B$16)+Params!$B$17+Params!$B$18*M2419,2)</f>
        <v/>
      </c>
      <c r="Z2419" s="9">
        <f>ROUND(_xlfn.NORM.INV(N2419,Params!$B$13,Params!$B$14)+Params!$B$17+Params!$B$18*N2419,1)</f>
        <v/>
      </c>
    </row>
    <row r="2420">
      <c r="A2420" s="11" t="n">
        <v>2419</v>
      </c>
      <c r="B2420" s="12">
        <f>INT((A2420-1)/122)+1</f>
        <v/>
      </c>
      <c r="C2420" s="13" t="n">
        <v>0.6528310000000001</v>
      </c>
      <c r="D2420" s="13" t="n">
        <v>0.168449</v>
      </c>
      <c r="E2420" s="13" t="n">
        <v>0.856024</v>
      </c>
      <c r="F2420" s="13" t="n">
        <v>0.980748</v>
      </c>
      <c r="G2420" s="13" t="n">
        <v>0.783308</v>
      </c>
      <c r="H2420" s="13" t="n">
        <v>0.245326</v>
      </c>
      <c r="I2420" s="13" t="n">
        <v>0.215667</v>
      </c>
      <c r="J2420" s="13" t="n">
        <v>0.836983</v>
      </c>
      <c r="K2420" s="13" t="n">
        <v>0.5879180000000001</v>
      </c>
      <c r="L2420" s="13" t="n">
        <v>0.179532</v>
      </c>
      <c r="M2420" s="13" t="n">
        <v>0.688194</v>
      </c>
      <c r="N2420" s="13" t="n">
        <v>0.490521</v>
      </c>
      <c r="O2420" s="9">
        <f>IF(C2420&lt;=1-Params!$B$4,0,MAX(0.1,ROUND(_xlfn.GAMMA.INV((C2420-(1-Params!$B$4))/Params!$B$4,Params!$B$5,Params!$B$6),1)))</f>
        <v/>
      </c>
      <c r="P2420" s="9">
        <f>IF(D2420&lt;=1-Params!$B$7,0,ROUND(_xlfn.GAMMA.INV((D2420-(1-Params!$B$7))/Params!$B$7,Params!$B$8,Params!$B$9),3))</f>
        <v/>
      </c>
      <c r="Q2420" s="9">
        <f>IF(E2420&lt;=1-Params!$B$4,0,MAX(0.1,ROUND(_xlfn.GAMMA.INV((E2420-(1-Params!$B$4))/Params!$B$4,Params!$B$5,Params!$B$6),1)))</f>
        <v/>
      </c>
      <c r="R2420" s="9">
        <f>IF(F2420&lt;=1-Params!$B$7,0,ROUND(_xlfn.GAMMA.INV((F2420-(1-Params!$B$7))/Params!$B$7,Params!$B$8,Params!$B$9),3))</f>
        <v/>
      </c>
      <c r="S2420" s="9">
        <f>IF(G2420&lt;=1-Params!$B$7,0,ROUND((Params!$B$10+Params!$B$11*G2420^Params!$B$12)*_xlfn.GAMMA.INV((G2420-(1-Params!$B$7))/Params!$B$7,Params!$B$8,Params!$B$9),3))</f>
        <v/>
      </c>
      <c r="T2420" s="9">
        <f>IF(H2420&lt;=1-Params!$B$4,0,MAX(0.1,ROUND((Params!$B$10+Params!$B$11*H2420^Params!$B$12)*_xlfn.GAMMA.INV((H2420-(1-Params!$B$4))/Params!$B$4,Params!$B$5,Params!$B$6),1)))</f>
        <v/>
      </c>
      <c r="U2420" s="9">
        <f>ROUND(_xlfn.NORM.INV(I2420,Params!$B$13,Params!$B$14),1)</f>
        <v/>
      </c>
      <c r="V2420" s="9">
        <f>ROUND(_xlfn.NORM.INV(J2420,Params!$B$15,Params!$B$16),2)</f>
        <v/>
      </c>
      <c r="W2420" s="9">
        <f>ROUND(_xlfn.NORM.INV(K2420,Params!$B$13,Params!$B$14),1)</f>
        <v/>
      </c>
      <c r="X2420" s="9">
        <f>ROUND(_xlfn.NORM.INV(L2420,Params!$B$15,Params!$B$16),2)</f>
        <v/>
      </c>
      <c r="Y2420" s="9">
        <f>ROUND(_xlfn.NORM.INV(M2420,Params!$B$15,Params!$B$16)+Params!$B$17+Params!$B$18*M2420,2)</f>
        <v/>
      </c>
      <c r="Z2420" s="9">
        <f>ROUND(_xlfn.NORM.INV(N2420,Params!$B$13,Params!$B$14)+Params!$B$17+Params!$B$18*N2420,1)</f>
        <v/>
      </c>
    </row>
    <row r="2421">
      <c r="A2421" s="11" t="n">
        <v>2420</v>
      </c>
      <c r="B2421" s="12">
        <f>INT((A2421-1)/122)+1</f>
        <v/>
      </c>
      <c r="C2421" s="13" t="n">
        <v>0.769358</v>
      </c>
      <c r="D2421" s="13" t="n">
        <v>0.141428</v>
      </c>
      <c r="E2421" s="13" t="n">
        <v>0.795105</v>
      </c>
      <c r="F2421" s="13" t="n">
        <v>0.657582</v>
      </c>
      <c r="G2421" s="13" t="n">
        <v>0.189095</v>
      </c>
      <c r="H2421" s="13" t="n">
        <v>0.487327</v>
      </c>
      <c r="I2421" s="13" t="n">
        <v>0.70827</v>
      </c>
      <c r="J2421" s="13" t="n">
        <v>0.485143</v>
      </c>
      <c r="K2421" s="13" t="n">
        <v>0.827218</v>
      </c>
      <c r="L2421" s="13" t="n">
        <v>0.369482</v>
      </c>
      <c r="M2421" s="13" t="n">
        <v>0.766418</v>
      </c>
      <c r="N2421" s="13" t="n">
        <v>0.313951</v>
      </c>
      <c r="O2421" s="9">
        <f>IF(C2421&lt;=1-Params!$B$4,0,MAX(0.1,ROUND(_xlfn.GAMMA.INV((C2421-(1-Params!$B$4))/Params!$B$4,Params!$B$5,Params!$B$6),1)))</f>
        <v/>
      </c>
      <c r="P2421" s="9">
        <f>IF(D2421&lt;=1-Params!$B$7,0,ROUND(_xlfn.GAMMA.INV((D2421-(1-Params!$B$7))/Params!$B$7,Params!$B$8,Params!$B$9),3))</f>
        <v/>
      </c>
      <c r="Q2421" s="9">
        <f>IF(E2421&lt;=1-Params!$B$4,0,MAX(0.1,ROUND(_xlfn.GAMMA.INV((E2421-(1-Params!$B$4))/Params!$B$4,Params!$B$5,Params!$B$6),1)))</f>
        <v/>
      </c>
      <c r="R2421" s="9">
        <f>IF(F2421&lt;=1-Params!$B$7,0,ROUND(_xlfn.GAMMA.INV((F2421-(1-Params!$B$7))/Params!$B$7,Params!$B$8,Params!$B$9),3))</f>
        <v/>
      </c>
      <c r="S2421" s="9">
        <f>IF(G2421&lt;=1-Params!$B$7,0,ROUND((Params!$B$10+Params!$B$11*G2421^Params!$B$12)*_xlfn.GAMMA.INV((G2421-(1-Params!$B$7))/Params!$B$7,Params!$B$8,Params!$B$9),3))</f>
        <v/>
      </c>
      <c r="T2421" s="9">
        <f>IF(H2421&lt;=1-Params!$B$4,0,MAX(0.1,ROUND((Params!$B$10+Params!$B$11*H2421^Params!$B$12)*_xlfn.GAMMA.INV((H2421-(1-Params!$B$4))/Params!$B$4,Params!$B$5,Params!$B$6),1)))</f>
        <v/>
      </c>
      <c r="U2421" s="9">
        <f>ROUND(_xlfn.NORM.INV(I2421,Params!$B$13,Params!$B$14),1)</f>
        <v/>
      </c>
      <c r="V2421" s="9">
        <f>ROUND(_xlfn.NORM.INV(J2421,Params!$B$15,Params!$B$16),2)</f>
        <v/>
      </c>
      <c r="W2421" s="9">
        <f>ROUND(_xlfn.NORM.INV(K2421,Params!$B$13,Params!$B$14),1)</f>
        <v/>
      </c>
      <c r="X2421" s="9">
        <f>ROUND(_xlfn.NORM.INV(L2421,Params!$B$15,Params!$B$16),2)</f>
        <v/>
      </c>
      <c r="Y2421" s="9">
        <f>ROUND(_xlfn.NORM.INV(M2421,Params!$B$15,Params!$B$16)+Params!$B$17+Params!$B$18*M2421,2)</f>
        <v/>
      </c>
      <c r="Z2421" s="9">
        <f>ROUND(_xlfn.NORM.INV(N2421,Params!$B$13,Params!$B$14)+Params!$B$17+Params!$B$18*N2421,1)</f>
        <v/>
      </c>
    </row>
    <row r="2422">
      <c r="A2422" s="11" t="n">
        <v>2421</v>
      </c>
      <c r="B2422" s="12">
        <f>INT((A2422-1)/122)+1</f>
        <v/>
      </c>
      <c r="C2422" s="13" t="n">
        <v>0.058642</v>
      </c>
      <c r="D2422" s="13" t="n">
        <v>0.399192</v>
      </c>
      <c r="E2422" s="13" t="n">
        <v>0.265269</v>
      </c>
      <c r="F2422" s="13" t="n">
        <v>0.677189</v>
      </c>
      <c r="G2422" s="13" t="n">
        <v>0.4237</v>
      </c>
      <c r="H2422" s="13" t="n">
        <v>0.273657</v>
      </c>
      <c r="I2422" s="13" t="n">
        <v>0.501597</v>
      </c>
      <c r="J2422" s="13" t="n">
        <v>0.19922</v>
      </c>
      <c r="K2422" s="13" t="n">
        <v>0.249029</v>
      </c>
      <c r="L2422" s="13" t="n">
        <v>0.854788</v>
      </c>
      <c r="M2422" s="13" t="n">
        <v>0.980048</v>
      </c>
      <c r="N2422" s="13" t="n">
        <v>0.495893</v>
      </c>
      <c r="O2422" s="9">
        <f>IF(C2422&lt;=1-Params!$B$4,0,MAX(0.1,ROUND(_xlfn.GAMMA.INV((C2422-(1-Params!$B$4))/Params!$B$4,Params!$B$5,Params!$B$6),1)))</f>
        <v/>
      </c>
      <c r="P2422" s="9">
        <f>IF(D2422&lt;=1-Params!$B$7,0,ROUND(_xlfn.GAMMA.INV((D2422-(1-Params!$B$7))/Params!$B$7,Params!$B$8,Params!$B$9),3))</f>
        <v/>
      </c>
      <c r="Q2422" s="9">
        <f>IF(E2422&lt;=1-Params!$B$4,0,MAX(0.1,ROUND(_xlfn.GAMMA.INV((E2422-(1-Params!$B$4))/Params!$B$4,Params!$B$5,Params!$B$6),1)))</f>
        <v/>
      </c>
      <c r="R2422" s="9">
        <f>IF(F2422&lt;=1-Params!$B$7,0,ROUND(_xlfn.GAMMA.INV((F2422-(1-Params!$B$7))/Params!$B$7,Params!$B$8,Params!$B$9),3))</f>
        <v/>
      </c>
      <c r="S2422" s="9">
        <f>IF(G2422&lt;=1-Params!$B$7,0,ROUND((Params!$B$10+Params!$B$11*G2422^Params!$B$12)*_xlfn.GAMMA.INV((G2422-(1-Params!$B$7))/Params!$B$7,Params!$B$8,Params!$B$9),3))</f>
        <v/>
      </c>
      <c r="T2422" s="9">
        <f>IF(H2422&lt;=1-Params!$B$4,0,MAX(0.1,ROUND((Params!$B$10+Params!$B$11*H2422^Params!$B$12)*_xlfn.GAMMA.INV((H2422-(1-Params!$B$4))/Params!$B$4,Params!$B$5,Params!$B$6),1)))</f>
        <v/>
      </c>
      <c r="U2422" s="9">
        <f>ROUND(_xlfn.NORM.INV(I2422,Params!$B$13,Params!$B$14),1)</f>
        <v/>
      </c>
      <c r="V2422" s="9">
        <f>ROUND(_xlfn.NORM.INV(J2422,Params!$B$15,Params!$B$16),2)</f>
        <v/>
      </c>
      <c r="W2422" s="9">
        <f>ROUND(_xlfn.NORM.INV(K2422,Params!$B$13,Params!$B$14),1)</f>
        <v/>
      </c>
      <c r="X2422" s="9">
        <f>ROUND(_xlfn.NORM.INV(L2422,Params!$B$15,Params!$B$16),2)</f>
        <v/>
      </c>
      <c r="Y2422" s="9">
        <f>ROUND(_xlfn.NORM.INV(M2422,Params!$B$15,Params!$B$16)+Params!$B$17+Params!$B$18*M2422,2)</f>
        <v/>
      </c>
      <c r="Z2422" s="9">
        <f>ROUND(_xlfn.NORM.INV(N2422,Params!$B$13,Params!$B$14)+Params!$B$17+Params!$B$18*N2422,1)</f>
        <v/>
      </c>
    </row>
    <row r="2423">
      <c r="A2423" s="11" t="n">
        <v>2422</v>
      </c>
      <c r="B2423" s="12">
        <f>INT((A2423-1)/122)+1</f>
        <v/>
      </c>
      <c r="C2423" s="13" t="n">
        <v>0.195929</v>
      </c>
      <c r="D2423" s="13" t="n">
        <v>0.630615</v>
      </c>
      <c r="E2423" s="13" t="n">
        <v>0.217711</v>
      </c>
      <c r="F2423" s="13" t="n">
        <v>0.343643</v>
      </c>
      <c r="G2423" s="13" t="n">
        <v>0.429237</v>
      </c>
      <c r="H2423" s="13" t="n">
        <v>0.052574</v>
      </c>
      <c r="I2423" s="13" t="n">
        <v>0.6431480000000001</v>
      </c>
      <c r="J2423" s="13" t="n">
        <v>0.042287</v>
      </c>
      <c r="K2423" s="13" t="n">
        <v>0.682675</v>
      </c>
      <c r="L2423" s="13" t="n">
        <v>0.984303</v>
      </c>
      <c r="M2423" s="13" t="n">
        <v>0.894364</v>
      </c>
      <c r="N2423" s="13" t="n">
        <v>0.031095</v>
      </c>
      <c r="O2423" s="9">
        <f>IF(C2423&lt;=1-Params!$B$4,0,MAX(0.1,ROUND(_xlfn.GAMMA.INV((C2423-(1-Params!$B$4))/Params!$B$4,Params!$B$5,Params!$B$6),1)))</f>
        <v/>
      </c>
      <c r="P2423" s="9">
        <f>IF(D2423&lt;=1-Params!$B$7,0,ROUND(_xlfn.GAMMA.INV((D2423-(1-Params!$B$7))/Params!$B$7,Params!$B$8,Params!$B$9),3))</f>
        <v/>
      </c>
      <c r="Q2423" s="9">
        <f>IF(E2423&lt;=1-Params!$B$4,0,MAX(0.1,ROUND(_xlfn.GAMMA.INV((E2423-(1-Params!$B$4))/Params!$B$4,Params!$B$5,Params!$B$6),1)))</f>
        <v/>
      </c>
      <c r="R2423" s="9">
        <f>IF(F2423&lt;=1-Params!$B$7,0,ROUND(_xlfn.GAMMA.INV((F2423-(1-Params!$B$7))/Params!$B$7,Params!$B$8,Params!$B$9),3))</f>
        <v/>
      </c>
      <c r="S2423" s="9">
        <f>IF(G2423&lt;=1-Params!$B$7,0,ROUND((Params!$B$10+Params!$B$11*G2423^Params!$B$12)*_xlfn.GAMMA.INV((G2423-(1-Params!$B$7))/Params!$B$7,Params!$B$8,Params!$B$9),3))</f>
        <v/>
      </c>
      <c r="T2423" s="9">
        <f>IF(H2423&lt;=1-Params!$B$4,0,MAX(0.1,ROUND((Params!$B$10+Params!$B$11*H2423^Params!$B$12)*_xlfn.GAMMA.INV((H2423-(1-Params!$B$4))/Params!$B$4,Params!$B$5,Params!$B$6),1)))</f>
        <v/>
      </c>
      <c r="U2423" s="9">
        <f>ROUND(_xlfn.NORM.INV(I2423,Params!$B$13,Params!$B$14),1)</f>
        <v/>
      </c>
      <c r="V2423" s="9">
        <f>ROUND(_xlfn.NORM.INV(J2423,Params!$B$15,Params!$B$16),2)</f>
        <v/>
      </c>
      <c r="W2423" s="9">
        <f>ROUND(_xlfn.NORM.INV(K2423,Params!$B$13,Params!$B$14),1)</f>
        <v/>
      </c>
      <c r="X2423" s="9">
        <f>ROUND(_xlfn.NORM.INV(L2423,Params!$B$15,Params!$B$16),2)</f>
        <v/>
      </c>
      <c r="Y2423" s="9">
        <f>ROUND(_xlfn.NORM.INV(M2423,Params!$B$15,Params!$B$16)+Params!$B$17+Params!$B$18*M2423,2)</f>
        <v/>
      </c>
      <c r="Z2423" s="9">
        <f>ROUND(_xlfn.NORM.INV(N2423,Params!$B$13,Params!$B$14)+Params!$B$17+Params!$B$18*N2423,1)</f>
        <v/>
      </c>
    </row>
    <row r="2424">
      <c r="A2424" s="11" t="n">
        <v>2423</v>
      </c>
      <c r="B2424" s="12">
        <f>INT((A2424-1)/122)+1</f>
        <v/>
      </c>
      <c r="C2424" s="13" t="n">
        <v>0.3663</v>
      </c>
      <c r="D2424" s="13" t="n">
        <v>0.835052</v>
      </c>
      <c r="E2424" s="13" t="n">
        <v>0.822235</v>
      </c>
      <c r="F2424" s="13" t="n">
        <v>0.675188</v>
      </c>
      <c r="G2424" s="13" t="n">
        <v>0.157743</v>
      </c>
      <c r="H2424" s="13" t="n">
        <v>0.761392</v>
      </c>
      <c r="I2424" s="13" t="n">
        <v>0.491996</v>
      </c>
      <c r="J2424" s="13" t="n">
        <v>0.117976</v>
      </c>
      <c r="K2424" s="13" t="n">
        <v>0.172323</v>
      </c>
      <c r="L2424" s="13" t="n">
        <v>0.377295</v>
      </c>
      <c r="M2424" s="13" t="n">
        <v>0.878983</v>
      </c>
      <c r="N2424" s="13" t="n">
        <v>0.263902</v>
      </c>
      <c r="O2424" s="9">
        <f>IF(C2424&lt;=1-Params!$B$4,0,MAX(0.1,ROUND(_xlfn.GAMMA.INV((C2424-(1-Params!$B$4))/Params!$B$4,Params!$B$5,Params!$B$6),1)))</f>
        <v/>
      </c>
      <c r="P2424" s="9">
        <f>IF(D2424&lt;=1-Params!$B$7,0,ROUND(_xlfn.GAMMA.INV((D2424-(1-Params!$B$7))/Params!$B$7,Params!$B$8,Params!$B$9),3))</f>
        <v/>
      </c>
      <c r="Q2424" s="9">
        <f>IF(E2424&lt;=1-Params!$B$4,0,MAX(0.1,ROUND(_xlfn.GAMMA.INV((E2424-(1-Params!$B$4))/Params!$B$4,Params!$B$5,Params!$B$6),1)))</f>
        <v/>
      </c>
      <c r="R2424" s="9">
        <f>IF(F2424&lt;=1-Params!$B$7,0,ROUND(_xlfn.GAMMA.INV((F2424-(1-Params!$B$7))/Params!$B$7,Params!$B$8,Params!$B$9),3))</f>
        <v/>
      </c>
      <c r="S2424" s="9">
        <f>IF(G2424&lt;=1-Params!$B$7,0,ROUND((Params!$B$10+Params!$B$11*G2424^Params!$B$12)*_xlfn.GAMMA.INV((G2424-(1-Params!$B$7))/Params!$B$7,Params!$B$8,Params!$B$9),3))</f>
        <v/>
      </c>
      <c r="T2424" s="9">
        <f>IF(H2424&lt;=1-Params!$B$4,0,MAX(0.1,ROUND((Params!$B$10+Params!$B$11*H2424^Params!$B$12)*_xlfn.GAMMA.INV((H2424-(1-Params!$B$4))/Params!$B$4,Params!$B$5,Params!$B$6),1)))</f>
        <v/>
      </c>
      <c r="U2424" s="9">
        <f>ROUND(_xlfn.NORM.INV(I2424,Params!$B$13,Params!$B$14),1)</f>
        <v/>
      </c>
      <c r="V2424" s="9">
        <f>ROUND(_xlfn.NORM.INV(J2424,Params!$B$15,Params!$B$16),2)</f>
        <v/>
      </c>
      <c r="W2424" s="9">
        <f>ROUND(_xlfn.NORM.INV(K2424,Params!$B$13,Params!$B$14),1)</f>
        <v/>
      </c>
      <c r="X2424" s="9">
        <f>ROUND(_xlfn.NORM.INV(L2424,Params!$B$15,Params!$B$16),2)</f>
        <v/>
      </c>
      <c r="Y2424" s="9">
        <f>ROUND(_xlfn.NORM.INV(M2424,Params!$B$15,Params!$B$16)+Params!$B$17+Params!$B$18*M2424,2)</f>
        <v/>
      </c>
      <c r="Z2424" s="9">
        <f>ROUND(_xlfn.NORM.INV(N2424,Params!$B$13,Params!$B$14)+Params!$B$17+Params!$B$18*N2424,1)</f>
        <v/>
      </c>
    </row>
    <row r="2425">
      <c r="A2425" s="11" t="n">
        <v>2424</v>
      </c>
      <c r="B2425" s="12">
        <f>INT((A2425-1)/122)+1</f>
        <v/>
      </c>
      <c r="C2425" s="13" t="n">
        <v>0.300453</v>
      </c>
      <c r="D2425" s="13" t="n">
        <v>0.557846</v>
      </c>
      <c r="E2425" s="13" t="n">
        <v>0.308369</v>
      </c>
      <c r="F2425" s="13" t="n">
        <v>0.796376</v>
      </c>
      <c r="G2425" s="13" t="n">
        <v>0.224145</v>
      </c>
      <c r="H2425" s="13" t="n">
        <v>0.867744</v>
      </c>
      <c r="I2425" s="13" t="n">
        <v>0.374621</v>
      </c>
      <c r="J2425" s="13" t="n">
        <v>0.211804</v>
      </c>
      <c r="K2425" s="13" t="n">
        <v>0.7809469999999999</v>
      </c>
      <c r="L2425" s="13" t="n">
        <v>0.242808</v>
      </c>
      <c r="M2425" s="13" t="n">
        <v>0.86696</v>
      </c>
      <c r="N2425" s="13" t="n">
        <v>0.6678269999999999</v>
      </c>
      <c r="O2425" s="9">
        <f>IF(C2425&lt;=1-Params!$B$4,0,MAX(0.1,ROUND(_xlfn.GAMMA.INV((C2425-(1-Params!$B$4))/Params!$B$4,Params!$B$5,Params!$B$6),1)))</f>
        <v/>
      </c>
      <c r="P2425" s="9">
        <f>IF(D2425&lt;=1-Params!$B$7,0,ROUND(_xlfn.GAMMA.INV((D2425-(1-Params!$B$7))/Params!$B$7,Params!$B$8,Params!$B$9),3))</f>
        <v/>
      </c>
      <c r="Q2425" s="9">
        <f>IF(E2425&lt;=1-Params!$B$4,0,MAX(0.1,ROUND(_xlfn.GAMMA.INV((E2425-(1-Params!$B$4))/Params!$B$4,Params!$B$5,Params!$B$6),1)))</f>
        <v/>
      </c>
      <c r="R2425" s="9">
        <f>IF(F2425&lt;=1-Params!$B$7,0,ROUND(_xlfn.GAMMA.INV((F2425-(1-Params!$B$7))/Params!$B$7,Params!$B$8,Params!$B$9),3))</f>
        <v/>
      </c>
      <c r="S2425" s="9">
        <f>IF(G2425&lt;=1-Params!$B$7,0,ROUND((Params!$B$10+Params!$B$11*G2425^Params!$B$12)*_xlfn.GAMMA.INV((G2425-(1-Params!$B$7))/Params!$B$7,Params!$B$8,Params!$B$9),3))</f>
        <v/>
      </c>
      <c r="T2425" s="9">
        <f>IF(H2425&lt;=1-Params!$B$4,0,MAX(0.1,ROUND((Params!$B$10+Params!$B$11*H2425^Params!$B$12)*_xlfn.GAMMA.INV((H2425-(1-Params!$B$4))/Params!$B$4,Params!$B$5,Params!$B$6),1)))</f>
        <v/>
      </c>
      <c r="U2425" s="9">
        <f>ROUND(_xlfn.NORM.INV(I2425,Params!$B$13,Params!$B$14),1)</f>
        <v/>
      </c>
      <c r="V2425" s="9">
        <f>ROUND(_xlfn.NORM.INV(J2425,Params!$B$15,Params!$B$16),2)</f>
        <v/>
      </c>
      <c r="W2425" s="9">
        <f>ROUND(_xlfn.NORM.INV(K2425,Params!$B$13,Params!$B$14),1)</f>
        <v/>
      </c>
      <c r="X2425" s="9">
        <f>ROUND(_xlfn.NORM.INV(L2425,Params!$B$15,Params!$B$16),2)</f>
        <v/>
      </c>
      <c r="Y2425" s="9">
        <f>ROUND(_xlfn.NORM.INV(M2425,Params!$B$15,Params!$B$16)+Params!$B$17+Params!$B$18*M2425,2)</f>
        <v/>
      </c>
      <c r="Z2425" s="9">
        <f>ROUND(_xlfn.NORM.INV(N2425,Params!$B$13,Params!$B$14)+Params!$B$17+Params!$B$18*N2425,1)</f>
        <v/>
      </c>
    </row>
    <row r="2426">
      <c r="A2426" s="11" t="n">
        <v>2425</v>
      </c>
      <c r="B2426" s="12">
        <f>INT((A2426-1)/122)+1</f>
        <v/>
      </c>
      <c r="C2426" s="13" t="n">
        <v>0.75271</v>
      </c>
      <c r="D2426" s="13" t="n">
        <v>0.573177</v>
      </c>
      <c r="E2426" s="13" t="n">
        <v>0.618798</v>
      </c>
      <c r="F2426" s="13" t="n">
        <v>0.50676</v>
      </c>
      <c r="G2426" s="13" t="n">
        <v>0.648</v>
      </c>
      <c r="H2426" s="13" t="n">
        <v>0.7213850000000001</v>
      </c>
      <c r="I2426" s="13" t="n">
        <v>0.797807</v>
      </c>
      <c r="J2426" s="13" t="n">
        <v>0.06802999999999999</v>
      </c>
      <c r="K2426" s="13" t="n">
        <v>0.357467</v>
      </c>
      <c r="L2426" s="13" t="n">
        <v>0.521065</v>
      </c>
      <c r="M2426" s="13" t="n">
        <v>0.488845</v>
      </c>
      <c r="N2426" s="13" t="n">
        <v>0.655577</v>
      </c>
      <c r="O2426" s="9">
        <f>IF(C2426&lt;=1-Params!$B$4,0,MAX(0.1,ROUND(_xlfn.GAMMA.INV((C2426-(1-Params!$B$4))/Params!$B$4,Params!$B$5,Params!$B$6),1)))</f>
        <v/>
      </c>
      <c r="P2426" s="9">
        <f>IF(D2426&lt;=1-Params!$B$7,0,ROUND(_xlfn.GAMMA.INV((D2426-(1-Params!$B$7))/Params!$B$7,Params!$B$8,Params!$B$9),3))</f>
        <v/>
      </c>
      <c r="Q2426" s="9">
        <f>IF(E2426&lt;=1-Params!$B$4,0,MAX(0.1,ROUND(_xlfn.GAMMA.INV((E2426-(1-Params!$B$4))/Params!$B$4,Params!$B$5,Params!$B$6),1)))</f>
        <v/>
      </c>
      <c r="R2426" s="9">
        <f>IF(F2426&lt;=1-Params!$B$7,0,ROUND(_xlfn.GAMMA.INV((F2426-(1-Params!$B$7))/Params!$B$7,Params!$B$8,Params!$B$9),3))</f>
        <v/>
      </c>
      <c r="S2426" s="9">
        <f>IF(G2426&lt;=1-Params!$B$7,0,ROUND((Params!$B$10+Params!$B$11*G2426^Params!$B$12)*_xlfn.GAMMA.INV((G2426-(1-Params!$B$7))/Params!$B$7,Params!$B$8,Params!$B$9),3))</f>
        <v/>
      </c>
      <c r="T2426" s="9">
        <f>IF(H2426&lt;=1-Params!$B$4,0,MAX(0.1,ROUND((Params!$B$10+Params!$B$11*H2426^Params!$B$12)*_xlfn.GAMMA.INV((H2426-(1-Params!$B$4))/Params!$B$4,Params!$B$5,Params!$B$6),1)))</f>
        <v/>
      </c>
      <c r="U2426" s="9">
        <f>ROUND(_xlfn.NORM.INV(I2426,Params!$B$13,Params!$B$14),1)</f>
        <v/>
      </c>
      <c r="V2426" s="9">
        <f>ROUND(_xlfn.NORM.INV(J2426,Params!$B$15,Params!$B$16),2)</f>
        <v/>
      </c>
      <c r="W2426" s="9">
        <f>ROUND(_xlfn.NORM.INV(K2426,Params!$B$13,Params!$B$14),1)</f>
        <v/>
      </c>
      <c r="X2426" s="9">
        <f>ROUND(_xlfn.NORM.INV(L2426,Params!$B$15,Params!$B$16),2)</f>
        <v/>
      </c>
      <c r="Y2426" s="9">
        <f>ROUND(_xlfn.NORM.INV(M2426,Params!$B$15,Params!$B$16)+Params!$B$17+Params!$B$18*M2426,2)</f>
        <v/>
      </c>
      <c r="Z2426" s="9">
        <f>ROUND(_xlfn.NORM.INV(N2426,Params!$B$13,Params!$B$14)+Params!$B$17+Params!$B$18*N2426,1)</f>
        <v/>
      </c>
    </row>
    <row r="2427">
      <c r="A2427" s="11" t="n">
        <v>2426</v>
      </c>
      <c r="B2427" s="12">
        <f>INT((A2427-1)/122)+1</f>
        <v/>
      </c>
      <c r="C2427" s="13" t="n">
        <v>0.482236</v>
      </c>
      <c r="D2427" s="13" t="n">
        <v>0.297008</v>
      </c>
      <c r="E2427" s="13" t="n">
        <v>0.146905</v>
      </c>
      <c r="F2427" s="13" t="n">
        <v>0.561055</v>
      </c>
      <c r="G2427" s="13" t="n">
        <v>0.650575</v>
      </c>
      <c r="H2427" s="13" t="n">
        <v>0.606883</v>
      </c>
      <c r="I2427" s="13" t="n">
        <v>0.560768</v>
      </c>
      <c r="J2427" s="13" t="n">
        <v>0.128243</v>
      </c>
      <c r="K2427" s="13" t="n">
        <v>0.538274</v>
      </c>
      <c r="L2427" s="13" t="n">
        <v>0.323328</v>
      </c>
      <c r="M2427" s="13" t="n">
        <v>0.567207</v>
      </c>
      <c r="N2427" s="13" t="n">
        <v>0.924631</v>
      </c>
      <c r="O2427" s="9">
        <f>IF(C2427&lt;=1-Params!$B$4,0,MAX(0.1,ROUND(_xlfn.GAMMA.INV((C2427-(1-Params!$B$4))/Params!$B$4,Params!$B$5,Params!$B$6),1)))</f>
        <v/>
      </c>
      <c r="P2427" s="9">
        <f>IF(D2427&lt;=1-Params!$B$7,0,ROUND(_xlfn.GAMMA.INV((D2427-(1-Params!$B$7))/Params!$B$7,Params!$B$8,Params!$B$9),3))</f>
        <v/>
      </c>
      <c r="Q2427" s="9">
        <f>IF(E2427&lt;=1-Params!$B$4,0,MAX(0.1,ROUND(_xlfn.GAMMA.INV((E2427-(1-Params!$B$4))/Params!$B$4,Params!$B$5,Params!$B$6),1)))</f>
        <v/>
      </c>
      <c r="R2427" s="9">
        <f>IF(F2427&lt;=1-Params!$B$7,0,ROUND(_xlfn.GAMMA.INV((F2427-(1-Params!$B$7))/Params!$B$7,Params!$B$8,Params!$B$9),3))</f>
        <v/>
      </c>
      <c r="S2427" s="9">
        <f>IF(G2427&lt;=1-Params!$B$7,0,ROUND((Params!$B$10+Params!$B$11*G2427^Params!$B$12)*_xlfn.GAMMA.INV((G2427-(1-Params!$B$7))/Params!$B$7,Params!$B$8,Params!$B$9),3))</f>
        <v/>
      </c>
      <c r="T2427" s="9">
        <f>IF(H2427&lt;=1-Params!$B$4,0,MAX(0.1,ROUND((Params!$B$10+Params!$B$11*H2427^Params!$B$12)*_xlfn.GAMMA.INV((H2427-(1-Params!$B$4))/Params!$B$4,Params!$B$5,Params!$B$6),1)))</f>
        <v/>
      </c>
      <c r="U2427" s="9">
        <f>ROUND(_xlfn.NORM.INV(I2427,Params!$B$13,Params!$B$14),1)</f>
        <v/>
      </c>
      <c r="V2427" s="9">
        <f>ROUND(_xlfn.NORM.INV(J2427,Params!$B$15,Params!$B$16),2)</f>
        <v/>
      </c>
      <c r="W2427" s="9">
        <f>ROUND(_xlfn.NORM.INV(K2427,Params!$B$13,Params!$B$14),1)</f>
        <v/>
      </c>
      <c r="X2427" s="9">
        <f>ROUND(_xlfn.NORM.INV(L2427,Params!$B$15,Params!$B$16),2)</f>
        <v/>
      </c>
      <c r="Y2427" s="9">
        <f>ROUND(_xlfn.NORM.INV(M2427,Params!$B$15,Params!$B$16)+Params!$B$17+Params!$B$18*M2427,2)</f>
        <v/>
      </c>
      <c r="Z2427" s="9">
        <f>ROUND(_xlfn.NORM.INV(N2427,Params!$B$13,Params!$B$14)+Params!$B$17+Params!$B$18*N2427,1)</f>
        <v/>
      </c>
    </row>
    <row r="2428">
      <c r="A2428" s="11" t="n">
        <v>2427</v>
      </c>
      <c r="B2428" s="12">
        <f>INT((A2428-1)/122)+1</f>
        <v/>
      </c>
      <c r="C2428" s="13" t="n">
        <v>0.923102</v>
      </c>
      <c r="D2428" s="13" t="n">
        <v>0.19817</v>
      </c>
      <c r="E2428" s="13" t="n">
        <v>0.359384</v>
      </c>
      <c r="F2428" s="13" t="n">
        <v>0.388768</v>
      </c>
      <c r="G2428" s="13" t="n">
        <v>0.837608</v>
      </c>
      <c r="H2428" s="13" t="n">
        <v>0.959267</v>
      </c>
      <c r="I2428" s="13" t="n">
        <v>0.785745</v>
      </c>
      <c r="J2428" s="13" t="n">
        <v>0.474554</v>
      </c>
      <c r="K2428" s="13" t="n">
        <v>0.160669</v>
      </c>
      <c r="L2428" s="13" t="n">
        <v>0.642149</v>
      </c>
      <c r="M2428" s="13" t="n">
        <v>0.882553</v>
      </c>
      <c r="N2428" s="13" t="n">
        <v>0.636483</v>
      </c>
      <c r="O2428" s="9">
        <f>IF(C2428&lt;=1-Params!$B$4,0,MAX(0.1,ROUND(_xlfn.GAMMA.INV((C2428-(1-Params!$B$4))/Params!$B$4,Params!$B$5,Params!$B$6),1)))</f>
        <v/>
      </c>
      <c r="P2428" s="9">
        <f>IF(D2428&lt;=1-Params!$B$7,0,ROUND(_xlfn.GAMMA.INV((D2428-(1-Params!$B$7))/Params!$B$7,Params!$B$8,Params!$B$9),3))</f>
        <v/>
      </c>
      <c r="Q2428" s="9">
        <f>IF(E2428&lt;=1-Params!$B$4,0,MAX(0.1,ROUND(_xlfn.GAMMA.INV((E2428-(1-Params!$B$4))/Params!$B$4,Params!$B$5,Params!$B$6),1)))</f>
        <v/>
      </c>
      <c r="R2428" s="9">
        <f>IF(F2428&lt;=1-Params!$B$7,0,ROUND(_xlfn.GAMMA.INV((F2428-(1-Params!$B$7))/Params!$B$7,Params!$B$8,Params!$B$9),3))</f>
        <v/>
      </c>
      <c r="S2428" s="9">
        <f>IF(G2428&lt;=1-Params!$B$7,0,ROUND((Params!$B$10+Params!$B$11*G2428^Params!$B$12)*_xlfn.GAMMA.INV((G2428-(1-Params!$B$7))/Params!$B$7,Params!$B$8,Params!$B$9),3))</f>
        <v/>
      </c>
      <c r="T2428" s="9">
        <f>IF(H2428&lt;=1-Params!$B$4,0,MAX(0.1,ROUND((Params!$B$10+Params!$B$11*H2428^Params!$B$12)*_xlfn.GAMMA.INV((H2428-(1-Params!$B$4))/Params!$B$4,Params!$B$5,Params!$B$6),1)))</f>
        <v/>
      </c>
      <c r="U2428" s="9">
        <f>ROUND(_xlfn.NORM.INV(I2428,Params!$B$13,Params!$B$14),1)</f>
        <v/>
      </c>
      <c r="V2428" s="9">
        <f>ROUND(_xlfn.NORM.INV(J2428,Params!$B$15,Params!$B$16),2)</f>
        <v/>
      </c>
      <c r="W2428" s="9">
        <f>ROUND(_xlfn.NORM.INV(K2428,Params!$B$13,Params!$B$14),1)</f>
        <v/>
      </c>
      <c r="X2428" s="9">
        <f>ROUND(_xlfn.NORM.INV(L2428,Params!$B$15,Params!$B$16),2)</f>
        <v/>
      </c>
      <c r="Y2428" s="9">
        <f>ROUND(_xlfn.NORM.INV(M2428,Params!$B$15,Params!$B$16)+Params!$B$17+Params!$B$18*M2428,2)</f>
        <v/>
      </c>
      <c r="Z2428" s="9">
        <f>ROUND(_xlfn.NORM.INV(N2428,Params!$B$13,Params!$B$14)+Params!$B$17+Params!$B$18*N2428,1)</f>
        <v/>
      </c>
    </row>
    <row r="2429">
      <c r="A2429" s="11" t="n">
        <v>2428</v>
      </c>
      <c r="B2429" s="12">
        <f>INT((A2429-1)/122)+1</f>
        <v/>
      </c>
      <c r="C2429" s="13" t="n">
        <v>0.598431</v>
      </c>
      <c r="D2429" s="13" t="n">
        <v>0.238464</v>
      </c>
      <c r="E2429" s="13" t="n">
        <v>0.773441</v>
      </c>
      <c r="F2429" s="13" t="n">
        <v>0.89003</v>
      </c>
      <c r="G2429" s="13" t="n">
        <v>0.677748</v>
      </c>
      <c r="H2429" s="13" t="n">
        <v>0.175387</v>
      </c>
      <c r="I2429" s="13" t="n">
        <v>0.583643</v>
      </c>
      <c r="J2429" s="13" t="n">
        <v>0.856237</v>
      </c>
      <c r="K2429" s="13" t="n">
        <v>0.351009</v>
      </c>
      <c r="L2429" s="13" t="n">
        <v>0.616869</v>
      </c>
      <c r="M2429" s="13" t="n">
        <v>0.610163</v>
      </c>
      <c r="N2429" s="13" t="n">
        <v>0.033842</v>
      </c>
      <c r="O2429" s="9">
        <f>IF(C2429&lt;=1-Params!$B$4,0,MAX(0.1,ROUND(_xlfn.GAMMA.INV((C2429-(1-Params!$B$4))/Params!$B$4,Params!$B$5,Params!$B$6),1)))</f>
        <v/>
      </c>
      <c r="P2429" s="9">
        <f>IF(D2429&lt;=1-Params!$B$7,0,ROUND(_xlfn.GAMMA.INV((D2429-(1-Params!$B$7))/Params!$B$7,Params!$B$8,Params!$B$9),3))</f>
        <v/>
      </c>
      <c r="Q2429" s="9">
        <f>IF(E2429&lt;=1-Params!$B$4,0,MAX(0.1,ROUND(_xlfn.GAMMA.INV((E2429-(1-Params!$B$4))/Params!$B$4,Params!$B$5,Params!$B$6),1)))</f>
        <v/>
      </c>
      <c r="R2429" s="9">
        <f>IF(F2429&lt;=1-Params!$B$7,0,ROUND(_xlfn.GAMMA.INV((F2429-(1-Params!$B$7))/Params!$B$7,Params!$B$8,Params!$B$9),3))</f>
        <v/>
      </c>
      <c r="S2429" s="9">
        <f>IF(G2429&lt;=1-Params!$B$7,0,ROUND((Params!$B$10+Params!$B$11*G2429^Params!$B$12)*_xlfn.GAMMA.INV((G2429-(1-Params!$B$7))/Params!$B$7,Params!$B$8,Params!$B$9),3))</f>
        <v/>
      </c>
      <c r="T2429" s="9">
        <f>IF(H2429&lt;=1-Params!$B$4,0,MAX(0.1,ROUND((Params!$B$10+Params!$B$11*H2429^Params!$B$12)*_xlfn.GAMMA.INV((H2429-(1-Params!$B$4))/Params!$B$4,Params!$B$5,Params!$B$6),1)))</f>
        <v/>
      </c>
      <c r="U2429" s="9">
        <f>ROUND(_xlfn.NORM.INV(I2429,Params!$B$13,Params!$B$14),1)</f>
        <v/>
      </c>
      <c r="V2429" s="9">
        <f>ROUND(_xlfn.NORM.INV(J2429,Params!$B$15,Params!$B$16),2)</f>
        <v/>
      </c>
      <c r="W2429" s="9">
        <f>ROUND(_xlfn.NORM.INV(K2429,Params!$B$13,Params!$B$14),1)</f>
        <v/>
      </c>
      <c r="X2429" s="9">
        <f>ROUND(_xlfn.NORM.INV(L2429,Params!$B$15,Params!$B$16),2)</f>
        <v/>
      </c>
      <c r="Y2429" s="9">
        <f>ROUND(_xlfn.NORM.INV(M2429,Params!$B$15,Params!$B$16)+Params!$B$17+Params!$B$18*M2429,2)</f>
        <v/>
      </c>
      <c r="Z2429" s="9">
        <f>ROUND(_xlfn.NORM.INV(N2429,Params!$B$13,Params!$B$14)+Params!$B$17+Params!$B$18*N2429,1)</f>
        <v/>
      </c>
    </row>
    <row r="2430">
      <c r="A2430" s="11" t="n">
        <v>2429</v>
      </c>
      <c r="B2430" s="12">
        <f>INT((A2430-1)/122)+1</f>
        <v/>
      </c>
      <c r="C2430" s="13" t="n">
        <v>0.514831</v>
      </c>
      <c r="D2430" s="13" t="n">
        <v>0.329039</v>
      </c>
      <c r="E2430" s="13" t="n">
        <v>0.884001</v>
      </c>
      <c r="F2430" s="13" t="n">
        <v>0.939394</v>
      </c>
      <c r="G2430" s="13" t="n">
        <v>0.147491</v>
      </c>
      <c r="H2430" s="13" t="n">
        <v>0.024858</v>
      </c>
      <c r="I2430" s="13" t="n">
        <v>0.994402</v>
      </c>
      <c r="J2430" s="13" t="n">
        <v>0.428921</v>
      </c>
      <c r="K2430" s="13" t="n">
        <v>0.183934</v>
      </c>
      <c r="L2430" s="13" t="n">
        <v>0.055951</v>
      </c>
      <c r="M2430" s="13" t="n">
        <v>0.693122</v>
      </c>
      <c r="N2430" s="13" t="n">
        <v>0.147878</v>
      </c>
      <c r="O2430" s="9">
        <f>IF(C2430&lt;=1-Params!$B$4,0,MAX(0.1,ROUND(_xlfn.GAMMA.INV((C2430-(1-Params!$B$4))/Params!$B$4,Params!$B$5,Params!$B$6),1)))</f>
        <v/>
      </c>
      <c r="P2430" s="9">
        <f>IF(D2430&lt;=1-Params!$B$7,0,ROUND(_xlfn.GAMMA.INV((D2430-(1-Params!$B$7))/Params!$B$7,Params!$B$8,Params!$B$9),3))</f>
        <v/>
      </c>
      <c r="Q2430" s="9">
        <f>IF(E2430&lt;=1-Params!$B$4,0,MAX(0.1,ROUND(_xlfn.GAMMA.INV((E2430-(1-Params!$B$4))/Params!$B$4,Params!$B$5,Params!$B$6),1)))</f>
        <v/>
      </c>
      <c r="R2430" s="9">
        <f>IF(F2430&lt;=1-Params!$B$7,0,ROUND(_xlfn.GAMMA.INV((F2430-(1-Params!$B$7))/Params!$B$7,Params!$B$8,Params!$B$9),3))</f>
        <v/>
      </c>
      <c r="S2430" s="9">
        <f>IF(G2430&lt;=1-Params!$B$7,0,ROUND((Params!$B$10+Params!$B$11*G2430^Params!$B$12)*_xlfn.GAMMA.INV((G2430-(1-Params!$B$7))/Params!$B$7,Params!$B$8,Params!$B$9),3))</f>
        <v/>
      </c>
      <c r="T2430" s="9">
        <f>IF(H2430&lt;=1-Params!$B$4,0,MAX(0.1,ROUND((Params!$B$10+Params!$B$11*H2430^Params!$B$12)*_xlfn.GAMMA.INV((H2430-(1-Params!$B$4))/Params!$B$4,Params!$B$5,Params!$B$6),1)))</f>
        <v/>
      </c>
      <c r="U2430" s="9">
        <f>ROUND(_xlfn.NORM.INV(I2430,Params!$B$13,Params!$B$14),1)</f>
        <v/>
      </c>
      <c r="V2430" s="9">
        <f>ROUND(_xlfn.NORM.INV(J2430,Params!$B$15,Params!$B$16),2)</f>
        <v/>
      </c>
      <c r="W2430" s="9">
        <f>ROUND(_xlfn.NORM.INV(K2430,Params!$B$13,Params!$B$14),1)</f>
        <v/>
      </c>
      <c r="X2430" s="9">
        <f>ROUND(_xlfn.NORM.INV(L2430,Params!$B$15,Params!$B$16),2)</f>
        <v/>
      </c>
      <c r="Y2430" s="9">
        <f>ROUND(_xlfn.NORM.INV(M2430,Params!$B$15,Params!$B$16)+Params!$B$17+Params!$B$18*M2430,2)</f>
        <v/>
      </c>
      <c r="Z2430" s="9">
        <f>ROUND(_xlfn.NORM.INV(N2430,Params!$B$13,Params!$B$14)+Params!$B$17+Params!$B$18*N2430,1)</f>
        <v/>
      </c>
    </row>
    <row r="2431">
      <c r="A2431" s="11" t="n">
        <v>2430</v>
      </c>
      <c r="B2431" s="12">
        <f>INT((A2431-1)/122)+1</f>
        <v/>
      </c>
      <c r="C2431" s="13" t="n">
        <v>0.033072</v>
      </c>
      <c r="D2431" s="13" t="n">
        <v>0.331646</v>
      </c>
      <c r="E2431" s="13" t="n">
        <v>0.6951270000000001</v>
      </c>
      <c r="F2431" s="13" t="n">
        <v>0.916867</v>
      </c>
      <c r="G2431" s="13" t="n">
        <v>0.792344</v>
      </c>
      <c r="H2431" s="13" t="n">
        <v>0.449748</v>
      </c>
      <c r="I2431" s="13" t="n">
        <v>0.989177</v>
      </c>
      <c r="J2431" s="13" t="n">
        <v>0.499095</v>
      </c>
      <c r="K2431" s="13" t="n">
        <v>0.160775</v>
      </c>
      <c r="L2431" s="13" t="n">
        <v>0.098692</v>
      </c>
      <c r="M2431" s="13" t="n">
        <v>0.860951</v>
      </c>
      <c r="N2431" s="13" t="n">
        <v>0.252462</v>
      </c>
      <c r="O2431" s="9">
        <f>IF(C2431&lt;=1-Params!$B$4,0,MAX(0.1,ROUND(_xlfn.GAMMA.INV((C2431-(1-Params!$B$4))/Params!$B$4,Params!$B$5,Params!$B$6),1)))</f>
        <v/>
      </c>
      <c r="P2431" s="9">
        <f>IF(D2431&lt;=1-Params!$B$7,0,ROUND(_xlfn.GAMMA.INV((D2431-(1-Params!$B$7))/Params!$B$7,Params!$B$8,Params!$B$9),3))</f>
        <v/>
      </c>
      <c r="Q2431" s="9">
        <f>IF(E2431&lt;=1-Params!$B$4,0,MAX(0.1,ROUND(_xlfn.GAMMA.INV((E2431-(1-Params!$B$4))/Params!$B$4,Params!$B$5,Params!$B$6),1)))</f>
        <v/>
      </c>
      <c r="R2431" s="9">
        <f>IF(F2431&lt;=1-Params!$B$7,0,ROUND(_xlfn.GAMMA.INV((F2431-(1-Params!$B$7))/Params!$B$7,Params!$B$8,Params!$B$9),3))</f>
        <v/>
      </c>
      <c r="S2431" s="9">
        <f>IF(G2431&lt;=1-Params!$B$7,0,ROUND((Params!$B$10+Params!$B$11*G2431^Params!$B$12)*_xlfn.GAMMA.INV((G2431-(1-Params!$B$7))/Params!$B$7,Params!$B$8,Params!$B$9),3))</f>
        <v/>
      </c>
      <c r="T2431" s="9">
        <f>IF(H2431&lt;=1-Params!$B$4,0,MAX(0.1,ROUND((Params!$B$10+Params!$B$11*H2431^Params!$B$12)*_xlfn.GAMMA.INV((H2431-(1-Params!$B$4))/Params!$B$4,Params!$B$5,Params!$B$6),1)))</f>
        <v/>
      </c>
      <c r="U2431" s="9">
        <f>ROUND(_xlfn.NORM.INV(I2431,Params!$B$13,Params!$B$14),1)</f>
        <v/>
      </c>
      <c r="V2431" s="9">
        <f>ROUND(_xlfn.NORM.INV(J2431,Params!$B$15,Params!$B$16),2)</f>
        <v/>
      </c>
      <c r="W2431" s="9">
        <f>ROUND(_xlfn.NORM.INV(K2431,Params!$B$13,Params!$B$14),1)</f>
        <v/>
      </c>
      <c r="X2431" s="9">
        <f>ROUND(_xlfn.NORM.INV(L2431,Params!$B$15,Params!$B$16),2)</f>
        <v/>
      </c>
      <c r="Y2431" s="9">
        <f>ROUND(_xlfn.NORM.INV(M2431,Params!$B$15,Params!$B$16)+Params!$B$17+Params!$B$18*M2431,2)</f>
        <v/>
      </c>
      <c r="Z2431" s="9">
        <f>ROUND(_xlfn.NORM.INV(N2431,Params!$B$13,Params!$B$14)+Params!$B$17+Params!$B$18*N2431,1)</f>
        <v/>
      </c>
    </row>
    <row r="2432">
      <c r="A2432" s="11" t="n">
        <v>2431</v>
      </c>
      <c r="B2432" s="12">
        <f>INT((A2432-1)/122)+1</f>
        <v/>
      </c>
      <c r="C2432" s="13" t="n">
        <v>0.196411</v>
      </c>
      <c r="D2432" s="13" t="n">
        <v>0.582089</v>
      </c>
      <c r="E2432" s="13" t="n">
        <v>0.009077999999999999</v>
      </c>
      <c r="F2432" s="13" t="n">
        <v>0.17</v>
      </c>
      <c r="G2432" s="13" t="n">
        <v>0.471215</v>
      </c>
      <c r="H2432" s="13" t="n">
        <v>0.441076</v>
      </c>
      <c r="I2432" s="13" t="n">
        <v>0.991949</v>
      </c>
      <c r="J2432" s="13" t="n">
        <v>0.371341</v>
      </c>
      <c r="K2432" s="13" t="n">
        <v>0.165466</v>
      </c>
      <c r="L2432" s="13" t="n">
        <v>0.023225</v>
      </c>
      <c r="M2432" s="13" t="n">
        <v>0.823487</v>
      </c>
      <c r="N2432" s="13" t="n">
        <v>0.237429</v>
      </c>
      <c r="O2432" s="9">
        <f>IF(C2432&lt;=1-Params!$B$4,0,MAX(0.1,ROUND(_xlfn.GAMMA.INV((C2432-(1-Params!$B$4))/Params!$B$4,Params!$B$5,Params!$B$6),1)))</f>
        <v/>
      </c>
      <c r="P2432" s="9">
        <f>IF(D2432&lt;=1-Params!$B$7,0,ROUND(_xlfn.GAMMA.INV((D2432-(1-Params!$B$7))/Params!$B$7,Params!$B$8,Params!$B$9),3))</f>
        <v/>
      </c>
      <c r="Q2432" s="9">
        <f>IF(E2432&lt;=1-Params!$B$4,0,MAX(0.1,ROUND(_xlfn.GAMMA.INV((E2432-(1-Params!$B$4))/Params!$B$4,Params!$B$5,Params!$B$6),1)))</f>
        <v/>
      </c>
      <c r="R2432" s="9">
        <f>IF(F2432&lt;=1-Params!$B$7,0,ROUND(_xlfn.GAMMA.INV((F2432-(1-Params!$B$7))/Params!$B$7,Params!$B$8,Params!$B$9),3))</f>
        <v/>
      </c>
      <c r="S2432" s="9">
        <f>IF(G2432&lt;=1-Params!$B$7,0,ROUND((Params!$B$10+Params!$B$11*G2432^Params!$B$12)*_xlfn.GAMMA.INV((G2432-(1-Params!$B$7))/Params!$B$7,Params!$B$8,Params!$B$9),3))</f>
        <v/>
      </c>
      <c r="T2432" s="9">
        <f>IF(H2432&lt;=1-Params!$B$4,0,MAX(0.1,ROUND((Params!$B$10+Params!$B$11*H2432^Params!$B$12)*_xlfn.GAMMA.INV((H2432-(1-Params!$B$4))/Params!$B$4,Params!$B$5,Params!$B$6),1)))</f>
        <v/>
      </c>
      <c r="U2432" s="9">
        <f>ROUND(_xlfn.NORM.INV(I2432,Params!$B$13,Params!$B$14),1)</f>
        <v/>
      </c>
      <c r="V2432" s="9">
        <f>ROUND(_xlfn.NORM.INV(J2432,Params!$B$15,Params!$B$16),2)</f>
        <v/>
      </c>
      <c r="W2432" s="9">
        <f>ROUND(_xlfn.NORM.INV(K2432,Params!$B$13,Params!$B$14),1)</f>
        <v/>
      </c>
      <c r="X2432" s="9">
        <f>ROUND(_xlfn.NORM.INV(L2432,Params!$B$15,Params!$B$16),2)</f>
        <v/>
      </c>
      <c r="Y2432" s="9">
        <f>ROUND(_xlfn.NORM.INV(M2432,Params!$B$15,Params!$B$16)+Params!$B$17+Params!$B$18*M2432,2)</f>
        <v/>
      </c>
      <c r="Z2432" s="9">
        <f>ROUND(_xlfn.NORM.INV(N2432,Params!$B$13,Params!$B$14)+Params!$B$17+Params!$B$18*N2432,1)</f>
        <v/>
      </c>
    </row>
    <row r="2433">
      <c r="A2433" s="11" t="n">
        <v>2432</v>
      </c>
      <c r="B2433" s="12">
        <f>INT((A2433-1)/122)+1</f>
        <v/>
      </c>
      <c r="C2433" s="13" t="n">
        <v>0.627118</v>
      </c>
      <c r="D2433" s="13" t="n">
        <v>0.101882</v>
      </c>
      <c r="E2433" s="13" t="n">
        <v>0.193451</v>
      </c>
      <c r="F2433" s="13" t="n">
        <v>0.7577199999999999</v>
      </c>
      <c r="G2433" s="13" t="n">
        <v>0.767021</v>
      </c>
      <c r="H2433" s="13" t="n">
        <v>0.956855</v>
      </c>
      <c r="I2433" s="13" t="n">
        <v>0.799992</v>
      </c>
      <c r="J2433" s="13" t="n">
        <v>0.02172</v>
      </c>
      <c r="K2433" s="13" t="n">
        <v>0.539909</v>
      </c>
      <c r="L2433" s="13" t="n">
        <v>0.005696</v>
      </c>
      <c r="M2433" s="13" t="n">
        <v>0.8929589999999999</v>
      </c>
      <c r="N2433" s="13" t="n">
        <v>0.53298</v>
      </c>
      <c r="O2433" s="9">
        <f>IF(C2433&lt;=1-Params!$B$4,0,MAX(0.1,ROUND(_xlfn.GAMMA.INV((C2433-(1-Params!$B$4))/Params!$B$4,Params!$B$5,Params!$B$6),1)))</f>
        <v/>
      </c>
      <c r="P2433" s="9">
        <f>IF(D2433&lt;=1-Params!$B$7,0,ROUND(_xlfn.GAMMA.INV((D2433-(1-Params!$B$7))/Params!$B$7,Params!$B$8,Params!$B$9),3))</f>
        <v/>
      </c>
      <c r="Q2433" s="9">
        <f>IF(E2433&lt;=1-Params!$B$4,0,MAX(0.1,ROUND(_xlfn.GAMMA.INV((E2433-(1-Params!$B$4))/Params!$B$4,Params!$B$5,Params!$B$6),1)))</f>
        <v/>
      </c>
      <c r="R2433" s="9">
        <f>IF(F2433&lt;=1-Params!$B$7,0,ROUND(_xlfn.GAMMA.INV((F2433-(1-Params!$B$7))/Params!$B$7,Params!$B$8,Params!$B$9),3))</f>
        <v/>
      </c>
      <c r="S2433" s="9">
        <f>IF(G2433&lt;=1-Params!$B$7,0,ROUND((Params!$B$10+Params!$B$11*G2433^Params!$B$12)*_xlfn.GAMMA.INV((G2433-(1-Params!$B$7))/Params!$B$7,Params!$B$8,Params!$B$9),3))</f>
        <v/>
      </c>
      <c r="T2433" s="9">
        <f>IF(H2433&lt;=1-Params!$B$4,0,MAX(0.1,ROUND((Params!$B$10+Params!$B$11*H2433^Params!$B$12)*_xlfn.GAMMA.INV((H2433-(1-Params!$B$4))/Params!$B$4,Params!$B$5,Params!$B$6),1)))</f>
        <v/>
      </c>
      <c r="U2433" s="9">
        <f>ROUND(_xlfn.NORM.INV(I2433,Params!$B$13,Params!$B$14),1)</f>
        <v/>
      </c>
      <c r="V2433" s="9">
        <f>ROUND(_xlfn.NORM.INV(J2433,Params!$B$15,Params!$B$16),2)</f>
        <v/>
      </c>
      <c r="W2433" s="9">
        <f>ROUND(_xlfn.NORM.INV(K2433,Params!$B$13,Params!$B$14),1)</f>
        <v/>
      </c>
      <c r="X2433" s="9">
        <f>ROUND(_xlfn.NORM.INV(L2433,Params!$B$15,Params!$B$16),2)</f>
        <v/>
      </c>
      <c r="Y2433" s="9">
        <f>ROUND(_xlfn.NORM.INV(M2433,Params!$B$15,Params!$B$16)+Params!$B$17+Params!$B$18*M2433,2)</f>
        <v/>
      </c>
      <c r="Z2433" s="9">
        <f>ROUND(_xlfn.NORM.INV(N2433,Params!$B$13,Params!$B$14)+Params!$B$17+Params!$B$18*N2433,1)</f>
        <v/>
      </c>
    </row>
    <row r="2434">
      <c r="A2434" s="11" t="n">
        <v>2433</v>
      </c>
      <c r="B2434" s="12">
        <f>INT((A2434-1)/122)+1</f>
        <v/>
      </c>
      <c r="C2434" s="13" t="n">
        <v>0.367217</v>
      </c>
      <c r="D2434" s="13" t="n">
        <v>0.800237</v>
      </c>
      <c r="E2434" s="13" t="n">
        <v>0.475514</v>
      </c>
      <c r="F2434" s="13" t="n">
        <v>0.879789</v>
      </c>
      <c r="G2434" s="13" t="n">
        <v>0.569554</v>
      </c>
      <c r="H2434" s="13" t="n">
        <v>0.362647</v>
      </c>
      <c r="I2434" s="13" t="n">
        <v>0.688742</v>
      </c>
      <c r="J2434" s="13" t="n">
        <v>0.160045</v>
      </c>
      <c r="K2434" s="13" t="n">
        <v>0.358413</v>
      </c>
      <c r="L2434" s="13" t="n">
        <v>0.034024</v>
      </c>
      <c r="M2434" s="13" t="n">
        <v>0.5965780000000001</v>
      </c>
      <c r="N2434" s="13" t="n">
        <v>0.888213</v>
      </c>
      <c r="O2434" s="9">
        <f>IF(C2434&lt;=1-Params!$B$4,0,MAX(0.1,ROUND(_xlfn.GAMMA.INV((C2434-(1-Params!$B$4))/Params!$B$4,Params!$B$5,Params!$B$6),1)))</f>
        <v/>
      </c>
      <c r="P2434" s="9">
        <f>IF(D2434&lt;=1-Params!$B$7,0,ROUND(_xlfn.GAMMA.INV((D2434-(1-Params!$B$7))/Params!$B$7,Params!$B$8,Params!$B$9),3))</f>
        <v/>
      </c>
      <c r="Q2434" s="9">
        <f>IF(E2434&lt;=1-Params!$B$4,0,MAX(0.1,ROUND(_xlfn.GAMMA.INV((E2434-(1-Params!$B$4))/Params!$B$4,Params!$B$5,Params!$B$6),1)))</f>
        <v/>
      </c>
      <c r="R2434" s="9">
        <f>IF(F2434&lt;=1-Params!$B$7,0,ROUND(_xlfn.GAMMA.INV((F2434-(1-Params!$B$7))/Params!$B$7,Params!$B$8,Params!$B$9),3))</f>
        <v/>
      </c>
      <c r="S2434" s="9">
        <f>IF(G2434&lt;=1-Params!$B$7,0,ROUND((Params!$B$10+Params!$B$11*G2434^Params!$B$12)*_xlfn.GAMMA.INV((G2434-(1-Params!$B$7))/Params!$B$7,Params!$B$8,Params!$B$9),3))</f>
        <v/>
      </c>
      <c r="T2434" s="9">
        <f>IF(H2434&lt;=1-Params!$B$4,0,MAX(0.1,ROUND((Params!$B$10+Params!$B$11*H2434^Params!$B$12)*_xlfn.GAMMA.INV((H2434-(1-Params!$B$4))/Params!$B$4,Params!$B$5,Params!$B$6),1)))</f>
        <v/>
      </c>
      <c r="U2434" s="9">
        <f>ROUND(_xlfn.NORM.INV(I2434,Params!$B$13,Params!$B$14),1)</f>
        <v/>
      </c>
      <c r="V2434" s="9">
        <f>ROUND(_xlfn.NORM.INV(J2434,Params!$B$15,Params!$B$16),2)</f>
        <v/>
      </c>
      <c r="W2434" s="9">
        <f>ROUND(_xlfn.NORM.INV(K2434,Params!$B$13,Params!$B$14),1)</f>
        <v/>
      </c>
      <c r="X2434" s="9">
        <f>ROUND(_xlfn.NORM.INV(L2434,Params!$B$15,Params!$B$16),2)</f>
        <v/>
      </c>
      <c r="Y2434" s="9">
        <f>ROUND(_xlfn.NORM.INV(M2434,Params!$B$15,Params!$B$16)+Params!$B$17+Params!$B$18*M2434,2)</f>
        <v/>
      </c>
      <c r="Z2434" s="9">
        <f>ROUND(_xlfn.NORM.INV(N2434,Params!$B$13,Params!$B$14)+Params!$B$17+Params!$B$18*N2434,1)</f>
        <v/>
      </c>
    </row>
    <row r="2435">
      <c r="A2435" s="11" t="n">
        <v>2434</v>
      </c>
      <c r="B2435" s="12">
        <f>INT((A2435-1)/122)+1</f>
        <v/>
      </c>
      <c r="C2435" s="13" t="n">
        <v>0.400092</v>
      </c>
      <c r="D2435" s="13" t="n">
        <v>0.339142</v>
      </c>
      <c r="E2435" s="13" t="n">
        <v>0.050007</v>
      </c>
      <c r="F2435" s="13" t="n">
        <v>0.932732</v>
      </c>
      <c r="G2435" s="13" t="n">
        <v>0.660779</v>
      </c>
      <c r="H2435" s="13" t="n">
        <v>0.047854</v>
      </c>
      <c r="I2435" s="13" t="n">
        <v>0.498998</v>
      </c>
      <c r="J2435" s="13" t="n">
        <v>0.214499</v>
      </c>
      <c r="K2435" s="13" t="n">
        <v>0.157121</v>
      </c>
      <c r="L2435" s="13" t="n">
        <v>0.009176</v>
      </c>
      <c r="M2435" s="13" t="n">
        <v>0.265003</v>
      </c>
      <c r="N2435" s="13" t="n">
        <v>0.708664</v>
      </c>
      <c r="O2435" s="9">
        <f>IF(C2435&lt;=1-Params!$B$4,0,MAX(0.1,ROUND(_xlfn.GAMMA.INV((C2435-(1-Params!$B$4))/Params!$B$4,Params!$B$5,Params!$B$6),1)))</f>
        <v/>
      </c>
      <c r="P2435" s="9">
        <f>IF(D2435&lt;=1-Params!$B$7,0,ROUND(_xlfn.GAMMA.INV((D2435-(1-Params!$B$7))/Params!$B$7,Params!$B$8,Params!$B$9),3))</f>
        <v/>
      </c>
      <c r="Q2435" s="9">
        <f>IF(E2435&lt;=1-Params!$B$4,0,MAX(0.1,ROUND(_xlfn.GAMMA.INV((E2435-(1-Params!$B$4))/Params!$B$4,Params!$B$5,Params!$B$6),1)))</f>
        <v/>
      </c>
      <c r="R2435" s="9">
        <f>IF(F2435&lt;=1-Params!$B$7,0,ROUND(_xlfn.GAMMA.INV((F2435-(1-Params!$B$7))/Params!$B$7,Params!$B$8,Params!$B$9),3))</f>
        <v/>
      </c>
      <c r="S2435" s="9">
        <f>IF(G2435&lt;=1-Params!$B$7,0,ROUND((Params!$B$10+Params!$B$11*G2435^Params!$B$12)*_xlfn.GAMMA.INV((G2435-(1-Params!$B$7))/Params!$B$7,Params!$B$8,Params!$B$9),3))</f>
        <v/>
      </c>
      <c r="T2435" s="9">
        <f>IF(H2435&lt;=1-Params!$B$4,0,MAX(0.1,ROUND((Params!$B$10+Params!$B$11*H2435^Params!$B$12)*_xlfn.GAMMA.INV((H2435-(1-Params!$B$4))/Params!$B$4,Params!$B$5,Params!$B$6),1)))</f>
        <v/>
      </c>
      <c r="U2435" s="9">
        <f>ROUND(_xlfn.NORM.INV(I2435,Params!$B$13,Params!$B$14),1)</f>
        <v/>
      </c>
      <c r="V2435" s="9">
        <f>ROUND(_xlfn.NORM.INV(J2435,Params!$B$15,Params!$B$16),2)</f>
        <v/>
      </c>
      <c r="W2435" s="9">
        <f>ROUND(_xlfn.NORM.INV(K2435,Params!$B$13,Params!$B$14),1)</f>
        <v/>
      </c>
      <c r="X2435" s="9">
        <f>ROUND(_xlfn.NORM.INV(L2435,Params!$B$15,Params!$B$16),2)</f>
        <v/>
      </c>
      <c r="Y2435" s="9">
        <f>ROUND(_xlfn.NORM.INV(M2435,Params!$B$15,Params!$B$16)+Params!$B$17+Params!$B$18*M2435,2)</f>
        <v/>
      </c>
      <c r="Z2435" s="9">
        <f>ROUND(_xlfn.NORM.INV(N2435,Params!$B$13,Params!$B$14)+Params!$B$17+Params!$B$18*N2435,1)</f>
        <v/>
      </c>
    </row>
    <row r="2436">
      <c r="A2436" s="11" t="n">
        <v>2435</v>
      </c>
      <c r="B2436" s="12">
        <f>INT((A2436-1)/122)+1</f>
        <v/>
      </c>
      <c r="C2436" s="13" t="n">
        <v>0.360232</v>
      </c>
      <c r="D2436" s="13" t="n">
        <v>0.39971</v>
      </c>
      <c r="E2436" s="13" t="n">
        <v>0.093414</v>
      </c>
      <c r="F2436" s="13" t="n">
        <v>0.445188</v>
      </c>
      <c r="G2436" s="13" t="n">
        <v>0.923139</v>
      </c>
      <c r="H2436" s="13" t="n">
        <v>0.249271</v>
      </c>
      <c r="I2436" s="13" t="n">
        <v>0.147628</v>
      </c>
      <c r="J2436" s="13" t="n">
        <v>0.252077</v>
      </c>
      <c r="K2436" s="13" t="n">
        <v>0.502499</v>
      </c>
      <c r="L2436" s="13" t="n">
        <v>0.08031000000000001</v>
      </c>
      <c r="M2436" s="13" t="n">
        <v>0.661883</v>
      </c>
      <c r="N2436" s="13" t="n">
        <v>0.939873</v>
      </c>
      <c r="O2436" s="9">
        <f>IF(C2436&lt;=1-Params!$B$4,0,MAX(0.1,ROUND(_xlfn.GAMMA.INV((C2436-(1-Params!$B$4))/Params!$B$4,Params!$B$5,Params!$B$6),1)))</f>
        <v/>
      </c>
      <c r="P2436" s="9">
        <f>IF(D2436&lt;=1-Params!$B$7,0,ROUND(_xlfn.GAMMA.INV((D2436-(1-Params!$B$7))/Params!$B$7,Params!$B$8,Params!$B$9),3))</f>
        <v/>
      </c>
      <c r="Q2436" s="9">
        <f>IF(E2436&lt;=1-Params!$B$4,0,MAX(0.1,ROUND(_xlfn.GAMMA.INV((E2436-(1-Params!$B$4))/Params!$B$4,Params!$B$5,Params!$B$6),1)))</f>
        <v/>
      </c>
      <c r="R2436" s="9">
        <f>IF(F2436&lt;=1-Params!$B$7,0,ROUND(_xlfn.GAMMA.INV((F2436-(1-Params!$B$7))/Params!$B$7,Params!$B$8,Params!$B$9),3))</f>
        <v/>
      </c>
      <c r="S2436" s="9">
        <f>IF(G2436&lt;=1-Params!$B$7,0,ROUND((Params!$B$10+Params!$B$11*G2436^Params!$B$12)*_xlfn.GAMMA.INV((G2436-(1-Params!$B$7))/Params!$B$7,Params!$B$8,Params!$B$9),3))</f>
        <v/>
      </c>
      <c r="T2436" s="9">
        <f>IF(H2436&lt;=1-Params!$B$4,0,MAX(0.1,ROUND((Params!$B$10+Params!$B$11*H2436^Params!$B$12)*_xlfn.GAMMA.INV((H2436-(1-Params!$B$4))/Params!$B$4,Params!$B$5,Params!$B$6),1)))</f>
        <v/>
      </c>
      <c r="U2436" s="9">
        <f>ROUND(_xlfn.NORM.INV(I2436,Params!$B$13,Params!$B$14),1)</f>
        <v/>
      </c>
      <c r="V2436" s="9">
        <f>ROUND(_xlfn.NORM.INV(J2436,Params!$B$15,Params!$B$16),2)</f>
        <v/>
      </c>
      <c r="W2436" s="9">
        <f>ROUND(_xlfn.NORM.INV(K2436,Params!$B$13,Params!$B$14),1)</f>
        <v/>
      </c>
      <c r="X2436" s="9">
        <f>ROUND(_xlfn.NORM.INV(L2436,Params!$B$15,Params!$B$16),2)</f>
        <v/>
      </c>
      <c r="Y2436" s="9">
        <f>ROUND(_xlfn.NORM.INV(M2436,Params!$B$15,Params!$B$16)+Params!$B$17+Params!$B$18*M2436,2)</f>
        <v/>
      </c>
      <c r="Z2436" s="9">
        <f>ROUND(_xlfn.NORM.INV(N2436,Params!$B$13,Params!$B$14)+Params!$B$17+Params!$B$18*N2436,1)</f>
        <v/>
      </c>
    </row>
    <row r="2437">
      <c r="A2437" s="11" t="n">
        <v>2436</v>
      </c>
      <c r="B2437" s="12">
        <f>INT((A2437-1)/122)+1</f>
        <v/>
      </c>
      <c r="C2437" s="13" t="n">
        <v>0.595657</v>
      </c>
      <c r="D2437" s="13" t="n">
        <v>0.435245</v>
      </c>
      <c r="E2437" s="13" t="n">
        <v>0.501713</v>
      </c>
      <c r="F2437" s="13" t="n">
        <v>0.320054</v>
      </c>
      <c r="G2437" s="13" t="n">
        <v>0.442993</v>
      </c>
      <c r="H2437" s="13" t="n">
        <v>0.263607</v>
      </c>
      <c r="I2437" s="13" t="n">
        <v>0.179217</v>
      </c>
      <c r="J2437" s="13" t="n">
        <v>0.857872</v>
      </c>
      <c r="K2437" s="13" t="n">
        <v>0.387498</v>
      </c>
      <c r="L2437" s="13" t="n">
        <v>0.110712</v>
      </c>
      <c r="M2437" s="13" t="n">
        <v>0.935071</v>
      </c>
      <c r="N2437" s="13" t="n">
        <v>0.945057</v>
      </c>
      <c r="O2437" s="9">
        <f>IF(C2437&lt;=1-Params!$B$4,0,MAX(0.1,ROUND(_xlfn.GAMMA.INV((C2437-(1-Params!$B$4))/Params!$B$4,Params!$B$5,Params!$B$6),1)))</f>
        <v/>
      </c>
      <c r="P2437" s="9">
        <f>IF(D2437&lt;=1-Params!$B$7,0,ROUND(_xlfn.GAMMA.INV((D2437-(1-Params!$B$7))/Params!$B$7,Params!$B$8,Params!$B$9),3))</f>
        <v/>
      </c>
      <c r="Q2437" s="9">
        <f>IF(E2437&lt;=1-Params!$B$4,0,MAX(0.1,ROUND(_xlfn.GAMMA.INV((E2437-(1-Params!$B$4))/Params!$B$4,Params!$B$5,Params!$B$6),1)))</f>
        <v/>
      </c>
      <c r="R2437" s="9">
        <f>IF(F2437&lt;=1-Params!$B$7,0,ROUND(_xlfn.GAMMA.INV((F2437-(1-Params!$B$7))/Params!$B$7,Params!$B$8,Params!$B$9),3))</f>
        <v/>
      </c>
      <c r="S2437" s="9">
        <f>IF(G2437&lt;=1-Params!$B$7,0,ROUND((Params!$B$10+Params!$B$11*G2437^Params!$B$12)*_xlfn.GAMMA.INV((G2437-(1-Params!$B$7))/Params!$B$7,Params!$B$8,Params!$B$9),3))</f>
        <v/>
      </c>
      <c r="T2437" s="9">
        <f>IF(H2437&lt;=1-Params!$B$4,0,MAX(0.1,ROUND((Params!$B$10+Params!$B$11*H2437^Params!$B$12)*_xlfn.GAMMA.INV((H2437-(1-Params!$B$4))/Params!$B$4,Params!$B$5,Params!$B$6),1)))</f>
        <v/>
      </c>
      <c r="U2437" s="9">
        <f>ROUND(_xlfn.NORM.INV(I2437,Params!$B$13,Params!$B$14),1)</f>
        <v/>
      </c>
      <c r="V2437" s="9">
        <f>ROUND(_xlfn.NORM.INV(J2437,Params!$B$15,Params!$B$16),2)</f>
        <v/>
      </c>
      <c r="W2437" s="9">
        <f>ROUND(_xlfn.NORM.INV(K2437,Params!$B$13,Params!$B$14),1)</f>
        <v/>
      </c>
      <c r="X2437" s="9">
        <f>ROUND(_xlfn.NORM.INV(L2437,Params!$B$15,Params!$B$16),2)</f>
        <v/>
      </c>
      <c r="Y2437" s="9">
        <f>ROUND(_xlfn.NORM.INV(M2437,Params!$B$15,Params!$B$16)+Params!$B$17+Params!$B$18*M2437,2)</f>
        <v/>
      </c>
      <c r="Z2437" s="9">
        <f>ROUND(_xlfn.NORM.INV(N2437,Params!$B$13,Params!$B$14)+Params!$B$17+Params!$B$18*N2437,1)</f>
        <v/>
      </c>
    </row>
    <row r="2438">
      <c r="A2438" s="11" t="n">
        <v>2437</v>
      </c>
      <c r="B2438" s="12">
        <f>INT((A2438-1)/122)+1</f>
        <v/>
      </c>
      <c r="C2438" s="13" t="n">
        <v>0.646335</v>
      </c>
      <c r="D2438" s="13" t="n">
        <v>0.314649</v>
      </c>
      <c r="E2438" s="13" t="n">
        <v>0.393986</v>
      </c>
      <c r="F2438" s="13" t="n">
        <v>0.338329</v>
      </c>
      <c r="G2438" s="13" t="n">
        <v>0.92804</v>
      </c>
      <c r="H2438" s="13" t="n">
        <v>0.562155</v>
      </c>
      <c r="I2438" s="13" t="n">
        <v>0.204949</v>
      </c>
      <c r="J2438" s="13" t="n">
        <v>0.592075</v>
      </c>
      <c r="K2438" s="13" t="n">
        <v>0.133012</v>
      </c>
      <c r="L2438" s="13" t="n">
        <v>0.591848</v>
      </c>
      <c r="M2438" s="13" t="n">
        <v>0.957582</v>
      </c>
      <c r="N2438" s="13" t="n">
        <v>0.763526</v>
      </c>
      <c r="O2438" s="9">
        <f>IF(C2438&lt;=1-Params!$B$4,0,MAX(0.1,ROUND(_xlfn.GAMMA.INV((C2438-(1-Params!$B$4))/Params!$B$4,Params!$B$5,Params!$B$6),1)))</f>
        <v/>
      </c>
      <c r="P2438" s="9">
        <f>IF(D2438&lt;=1-Params!$B$7,0,ROUND(_xlfn.GAMMA.INV((D2438-(1-Params!$B$7))/Params!$B$7,Params!$B$8,Params!$B$9),3))</f>
        <v/>
      </c>
      <c r="Q2438" s="9">
        <f>IF(E2438&lt;=1-Params!$B$4,0,MAX(0.1,ROUND(_xlfn.GAMMA.INV((E2438-(1-Params!$B$4))/Params!$B$4,Params!$B$5,Params!$B$6),1)))</f>
        <v/>
      </c>
      <c r="R2438" s="9">
        <f>IF(F2438&lt;=1-Params!$B$7,0,ROUND(_xlfn.GAMMA.INV((F2438-(1-Params!$B$7))/Params!$B$7,Params!$B$8,Params!$B$9),3))</f>
        <v/>
      </c>
      <c r="S2438" s="9">
        <f>IF(G2438&lt;=1-Params!$B$7,0,ROUND((Params!$B$10+Params!$B$11*G2438^Params!$B$12)*_xlfn.GAMMA.INV((G2438-(1-Params!$B$7))/Params!$B$7,Params!$B$8,Params!$B$9),3))</f>
        <v/>
      </c>
      <c r="T2438" s="9">
        <f>IF(H2438&lt;=1-Params!$B$4,0,MAX(0.1,ROUND((Params!$B$10+Params!$B$11*H2438^Params!$B$12)*_xlfn.GAMMA.INV((H2438-(1-Params!$B$4))/Params!$B$4,Params!$B$5,Params!$B$6),1)))</f>
        <v/>
      </c>
      <c r="U2438" s="9">
        <f>ROUND(_xlfn.NORM.INV(I2438,Params!$B$13,Params!$B$14),1)</f>
        <v/>
      </c>
      <c r="V2438" s="9">
        <f>ROUND(_xlfn.NORM.INV(J2438,Params!$B$15,Params!$B$16),2)</f>
        <v/>
      </c>
      <c r="W2438" s="9">
        <f>ROUND(_xlfn.NORM.INV(K2438,Params!$B$13,Params!$B$14),1)</f>
        <v/>
      </c>
      <c r="X2438" s="9">
        <f>ROUND(_xlfn.NORM.INV(L2438,Params!$B$15,Params!$B$16),2)</f>
        <v/>
      </c>
      <c r="Y2438" s="9">
        <f>ROUND(_xlfn.NORM.INV(M2438,Params!$B$15,Params!$B$16)+Params!$B$17+Params!$B$18*M2438,2)</f>
        <v/>
      </c>
      <c r="Z2438" s="9">
        <f>ROUND(_xlfn.NORM.INV(N2438,Params!$B$13,Params!$B$14)+Params!$B$17+Params!$B$18*N2438,1)</f>
        <v/>
      </c>
    </row>
    <row r="2439">
      <c r="A2439" s="11" t="n">
        <v>2438</v>
      </c>
      <c r="B2439" s="12">
        <f>INT((A2439-1)/122)+1</f>
        <v/>
      </c>
      <c r="C2439" s="13" t="n">
        <v>0.795133</v>
      </c>
      <c r="D2439" s="13" t="n">
        <v>0.035397</v>
      </c>
      <c r="E2439" s="13" t="n">
        <v>0.940481</v>
      </c>
      <c r="F2439" s="13" t="n">
        <v>0.119636</v>
      </c>
      <c r="G2439" s="13" t="n">
        <v>0.43942</v>
      </c>
      <c r="H2439" s="13" t="n">
        <v>0.979036</v>
      </c>
      <c r="I2439" s="13" t="n">
        <v>0.470918</v>
      </c>
      <c r="J2439" s="13" t="n">
        <v>0.249689</v>
      </c>
      <c r="K2439" s="13" t="n">
        <v>0.300348</v>
      </c>
      <c r="L2439" s="13" t="n">
        <v>0.550272</v>
      </c>
      <c r="M2439" s="13" t="n">
        <v>0.547225</v>
      </c>
      <c r="N2439" s="13" t="n">
        <v>0.504521</v>
      </c>
      <c r="O2439" s="9">
        <f>IF(C2439&lt;=1-Params!$B$4,0,MAX(0.1,ROUND(_xlfn.GAMMA.INV((C2439-(1-Params!$B$4))/Params!$B$4,Params!$B$5,Params!$B$6),1)))</f>
        <v/>
      </c>
      <c r="P2439" s="9">
        <f>IF(D2439&lt;=1-Params!$B$7,0,ROUND(_xlfn.GAMMA.INV((D2439-(1-Params!$B$7))/Params!$B$7,Params!$B$8,Params!$B$9),3))</f>
        <v/>
      </c>
      <c r="Q2439" s="9">
        <f>IF(E2439&lt;=1-Params!$B$4,0,MAX(0.1,ROUND(_xlfn.GAMMA.INV((E2439-(1-Params!$B$4))/Params!$B$4,Params!$B$5,Params!$B$6),1)))</f>
        <v/>
      </c>
      <c r="R2439" s="9">
        <f>IF(F2439&lt;=1-Params!$B$7,0,ROUND(_xlfn.GAMMA.INV((F2439-(1-Params!$B$7))/Params!$B$7,Params!$B$8,Params!$B$9),3))</f>
        <v/>
      </c>
      <c r="S2439" s="9">
        <f>IF(G2439&lt;=1-Params!$B$7,0,ROUND((Params!$B$10+Params!$B$11*G2439^Params!$B$12)*_xlfn.GAMMA.INV((G2439-(1-Params!$B$7))/Params!$B$7,Params!$B$8,Params!$B$9),3))</f>
        <v/>
      </c>
      <c r="T2439" s="9">
        <f>IF(H2439&lt;=1-Params!$B$4,0,MAX(0.1,ROUND((Params!$B$10+Params!$B$11*H2439^Params!$B$12)*_xlfn.GAMMA.INV((H2439-(1-Params!$B$4))/Params!$B$4,Params!$B$5,Params!$B$6),1)))</f>
        <v/>
      </c>
      <c r="U2439" s="9">
        <f>ROUND(_xlfn.NORM.INV(I2439,Params!$B$13,Params!$B$14),1)</f>
        <v/>
      </c>
      <c r="V2439" s="9">
        <f>ROUND(_xlfn.NORM.INV(J2439,Params!$B$15,Params!$B$16),2)</f>
        <v/>
      </c>
      <c r="W2439" s="9">
        <f>ROUND(_xlfn.NORM.INV(K2439,Params!$B$13,Params!$B$14),1)</f>
        <v/>
      </c>
      <c r="X2439" s="9">
        <f>ROUND(_xlfn.NORM.INV(L2439,Params!$B$15,Params!$B$16),2)</f>
        <v/>
      </c>
      <c r="Y2439" s="9">
        <f>ROUND(_xlfn.NORM.INV(M2439,Params!$B$15,Params!$B$16)+Params!$B$17+Params!$B$18*M2439,2)</f>
        <v/>
      </c>
      <c r="Z2439" s="9">
        <f>ROUND(_xlfn.NORM.INV(N2439,Params!$B$13,Params!$B$14)+Params!$B$17+Params!$B$18*N2439,1)</f>
        <v/>
      </c>
    </row>
    <row r="2440">
      <c r="A2440" s="11" t="n">
        <v>2439</v>
      </c>
      <c r="B2440" s="12">
        <f>INT((A2440-1)/122)+1</f>
        <v/>
      </c>
      <c r="C2440" s="13" t="n">
        <v>0.485481</v>
      </c>
      <c r="D2440" s="13" t="n">
        <v>0.307653</v>
      </c>
      <c r="E2440" s="13" t="n">
        <v>0.990529</v>
      </c>
      <c r="F2440" s="13" t="n">
        <v>0.651831</v>
      </c>
      <c r="G2440" s="13" t="n">
        <v>0.216863</v>
      </c>
      <c r="H2440" s="13" t="n">
        <v>0.831999</v>
      </c>
      <c r="I2440" s="13" t="n">
        <v>0.6185890000000001</v>
      </c>
      <c r="J2440" s="13" t="n">
        <v>0.166928</v>
      </c>
      <c r="K2440" s="13" t="n">
        <v>0.71271</v>
      </c>
      <c r="L2440" s="13" t="n">
        <v>0.198341</v>
      </c>
      <c r="M2440" s="13" t="n">
        <v>0.793247</v>
      </c>
      <c r="N2440" s="13" t="n">
        <v>0.495124</v>
      </c>
      <c r="O2440" s="9">
        <f>IF(C2440&lt;=1-Params!$B$4,0,MAX(0.1,ROUND(_xlfn.GAMMA.INV((C2440-(1-Params!$B$4))/Params!$B$4,Params!$B$5,Params!$B$6),1)))</f>
        <v/>
      </c>
      <c r="P2440" s="9">
        <f>IF(D2440&lt;=1-Params!$B$7,0,ROUND(_xlfn.GAMMA.INV((D2440-(1-Params!$B$7))/Params!$B$7,Params!$B$8,Params!$B$9),3))</f>
        <v/>
      </c>
      <c r="Q2440" s="9">
        <f>IF(E2440&lt;=1-Params!$B$4,0,MAX(0.1,ROUND(_xlfn.GAMMA.INV((E2440-(1-Params!$B$4))/Params!$B$4,Params!$B$5,Params!$B$6),1)))</f>
        <v/>
      </c>
      <c r="R2440" s="9">
        <f>IF(F2440&lt;=1-Params!$B$7,0,ROUND(_xlfn.GAMMA.INV((F2440-(1-Params!$B$7))/Params!$B$7,Params!$B$8,Params!$B$9),3))</f>
        <v/>
      </c>
      <c r="S2440" s="9">
        <f>IF(G2440&lt;=1-Params!$B$7,0,ROUND((Params!$B$10+Params!$B$11*G2440^Params!$B$12)*_xlfn.GAMMA.INV((G2440-(1-Params!$B$7))/Params!$B$7,Params!$B$8,Params!$B$9),3))</f>
        <v/>
      </c>
      <c r="T2440" s="9">
        <f>IF(H2440&lt;=1-Params!$B$4,0,MAX(0.1,ROUND((Params!$B$10+Params!$B$11*H2440^Params!$B$12)*_xlfn.GAMMA.INV((H2440-(1-Params!$B$4))/Params!$B$4,Params!$B$5,Params!$B$6),1)))</f>
        <v/>
      </c>
      <c r="U2440" s="9">
        <f>ROUND(_xlfn.NORM.INV(I2440,Params!$B$13,Params!$B$14),1)</f>
        <v/>
      </c>
      <c r="V2440" s="9">
        <f>ROUND(_xlfn.NORM.INV(J2440,Params!$B$15,Params!$B$16),2)</f>
        <v/>
      </c>
      <c r="W2440" s="9">
        <f>ROUND(_xlfn.NORM.INV(K2440,Params!$B$13,Params!$B$14),1)</f>
        <v/>
      </c>
      <c r="X2440" s="9">
        <f>ROUND(_xlfn.NORM.INV(L2440,Params!$B$15,Params!$B$16),2)</f>
        <v/>
      </c>
      <c r="Y2440" s="9">
        <f>ROUND(_xlfn.NORM.INV(M2440,Params!$B$15,Params!$B$16)+Params!$B$17+Params!$B$18*M2440,2)</f>
        <v/>
      </c>
      <c r="Z2440" s="9">
        <f>ROUND(_xlfn.NORM.INV(N2440,Params!$B$13,Params!$B$14)+Params!$B$17+Params!$B$18*N2440,1)</f>
        <v/>
      </c>
    </row>
    <row r="2441">
      <c r="A2441" s="11" t="n">
        <v>2440</v>
      </c>
      <c r="B2441" s="12">
        <f>INT((A2441-1)/122)+1</f>
        <v/>
      </c>
      <c r="C2441" s="13" t="n">
        <v>0.175422</v>
      </c>
      <c r="D2441" s="13" t="n">
        <v>0.604253</v>
      </c>
      <c r="E2441" s="13" t="n">
        <v>0.981725</v>
      </c>
      <c r="F2441" s="13" t="n">
        <v>0.271145</v>
      </c>
      <c r="G2441" s="13" t="n">
        <v>0.9002559999999999</v>
      </c>
      <c r="H2441" s="13" t="n">
        <v>0.880261</v>
      </c>
      <c r="I2441" s="13" t="n">
        <v>0.555406</v>
      </c>
      <c r="J2441" s="13" t="n">
        <v>0.214973</v>
      </c>
      <c r="K2441" s="13" t="n">
        <v>0.731488</v>
      </c>
      <c r="L2441" s="13" t="n">
        <v>0.309777</v>
      </c>
      <c r="M2441" s="13" t="n">
        <v>0.802824</v>
      </c>
      <c r="N2441" s="13" t="n">
        <v>0.8711950000000001</v>
      </c>
      <c r="O2441" s="9">
        <f>IF(C2441&lt;=1-Params!$B$4,0,MAX(0.1,ROUND(_xlfn.GAMMA.INV((C2441-(1-Params!$B$4))/Params!$B$4,Params!$B$5,Params!$B$6),1)))</f>
        <v/>
      </c>
      <c r="P2441" s="9">
        <f>IF(D2441&lt;=1-Params!$B$7,0,ROUND(_xlfn.GAMMA.INV((D2441-(1-Params!$B$7))/Params!$B$7,Params!$B$8,Params!$B$9),3))</f>
        <v/>
      </c>
      <c r="Q2441" s="9">
        <f>IF(E2441&lt;=1-Params!$B$4,0,MAX(0.1,ROUND(_xlfn.GAMMA.INV((E2441-(1-Params!$B$4))/Params!$B$4,Params!$B$5,Params!$B$6),1)))</f>
        <v/>
      </c>
      <c r="R2441" s="9">
        <f>IF(F2441&lt;=1-Params!$B$7,0,ROUND(_xlfn.GAMMA.INV((F2441-(1-Params!$B$7))/Params!$B$7,Params!$B$8,Params!$B$9),3))</f>
        <v/>
      </c>
      <c r="S2441" s="9">
        <f>IF(G2441&lt;=1-Params!$B$7,0,ROUND((Params!$B$10+Params!$B$11*G2441^Params!$B$12)*_xlfn.GAMMA.INV((G2441-(1-Params!$B$7))/Params!$B$7,Params!$B$8,Params!$B$9),3))</f>
        <v/>
      </c>
      <c r="T2441" s="9">
        <f>IF(H2441&lt;=1-Params!$B$4,0,MAX(0.1,ROUND((Params!$B$10+Params!$B$11*H2441^Params!$B$12)*_xlfn.GAMMA.INV((H2441-(1-Params!$B$4))/Params!$B$4,Params!$B$5,Params!$B$6),1)))</f>
        <v/>
      </c>
      <c r="U2441" s="9">
        <f>ROUND(_xlfn.NORM.INV(I2441,Params!$B$13,Params!$B$14),1)</f>
        <v/>
      </c>
      <c r="V2441" s="9">
        <f>ROUND(_xlfn.NORM.INV(J2441,Params!$B$15,Params!$B$16),2)</f>
        <v/>
      </c>
      <c r="W2441" s="9">
        <f>ROUND(_xlfn.NORM.INV(K2441,Params!$B$13,Params!$B$14),1)</f>
        <v/>
      </c>
      <c r="X2441" s="9">
        <f>ROUND(_xlfn.NORM.INV(L2441,Params!$B$15,Params!$B$16),2)</f>
        <v/>
      </c>
      <c r="Y2441" s="9">
        <f>ROUND(_xlfn.NORM.INV(M2441,Params!$B$15,Params!$B$16)+Params!$B$17+Params!$B$18*M2441,2)</f>
        <v/>
      </c>
      <c r="Z2441" s="9">
        <f>ROUND(_xlfn.NORM.INV(N2441,Params!$B$13,Params!$B$14)+Params!$B$17+Params!$B$18*N2441,1)</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K2441"/>
  <sheetViews>
    <sheetView workbookViewId="0">
      <pane ySplit="1" topLeftCell="A2" activePane="bottomLeft" state="frozen"/>
      <selection pane="bottomLeft" activeCell="A1" sqref="A1"/>
    </sheetView>
  </sheetViews>
  <sheetFormatPr baseColWidth="8" defaultRowHeight="15"/>
  <cols>
    <col width="42" customWidth="1" min="1" max="1"/>
    <col width="16" customWidth="1" min="2" max="2"/>
    <col width="16" customWidth="1" min="3" max="3"/>
    <col width="18" customWidth="1" min="4" max="4"/>
    <col width="18" customWidth="1" min="5" max="5"/>
    <col width="8" customWidth="1" min="8" max="8"/>
    <col width="14" customWidth="1" min="9" max="9"/>
    <col width="14" customWidth="1" min="10" max="10"/>
    <col width="14" customWidth="1" min="11" max="11"/>
  </cols>
  <sheetData>
    <row r="1">
      <c r="A1" s="1" t="inlineStr">
        <is>
          <t>Occurrence adjustment of model rainfall (wet-day threshold)</t>
        </is>
      </c>
      <c r="H1" s="6" t="inlineStr">
        <is>
          <t>day</t>
        </is>
      </c>
      <c r="I1" s="6" t="inlineStr">
        <is>
          <t>mod_cal adjusted</t>
        </is>
      </c>
      <c r="J1" s="6" t="inlineStr">
        <is>
          <t>mod_val adjusted</t>
        </is>
      </c>
      <c r="K1" s="6" t="inlineStr">
        <is>
          <t>mod_fut adjusted</t>
        </is>
      </c>
    </row>
    <row r="2">
      <c r="A2" s="5" t="inlineStr">
        <is>
          <t>Idea: choose the model threshold so that the model has as many wet days as the observations. Calibration period only; the same threshold is then applied to validation and future.</t>
        </is>
      </c>
      <c r="H2" s="14">
        <f>Data!A2</f>
        <v/>
      </c>
      <c r="I2" s="15">
        <f>IF(Data!P2&gt;$B$8,Data!P2,0)</f>
        <v/>
      </c>
      <c r="J2" s="15">
        <f>IF(Data!R2&gt;$B$8,Data!R2,0)</f>
        <v/>
      </c>
      <c r="K2" s="15">
        <f>IF(Data!S2&gt;$B$8,Data!S2,0)</f>
        <v/>
      </c>
    </row>
    <row r="3">
      <c r="H3" s="14">
        <f>Data!A3</f>
        <v/>
      </c>
      <c r="I3" s="15">
        <f>IF(Data!P3&gt;$B$8,Data!P3,0)</f>
        <v/>
      </c>
      <c r="J3" s="15">
        <f>IF(Data!R3&gt;$B$8,Data!R3,0)</f>
        <v/>
      </c>
      <c r="K3" s="15">
        <f>IF(Data!S3&gt;$B$8,Data!S3,0)</f>
        <v/>
      </c>
    </row>
    <row r="4">
      <c r="A4" s="7" t="inlineStr">
        <is>
          <t>N, days in the calibration period</t>
        </is>
      </c>
      <c r="B4" s="12">
        <f>COUNT(Data!$O$2:$O$2441)</f>
        <v/>
      </c>
      <c r="H4" s="14">
        <f>Data!A4</f>
        <v/>
      </c>
      <c r="I4" s="15">
        <f>IF(Data!P4&gt;$B$8,Data!P4,0)</f>
        <v/>
      </c>
      <c r="J4" s="15">
        <f>IF(Data!R4&gt;$B$8,Data!R4,0)</f>
        <v/>
      </c>
      <c r="K4" s="15">
        <f>IF(Data!S4&gt;$B$8,Data!S4,0)</f>
        <v/>
      </c>
    </row>
    <row r="5">
      <c r="A5" s="7" t="inlineStr">
        <is>
          <t>Observed wet days (rain &gt; 0)</t>
        </is>
      </c>
      <c r="B5" s="12">
        <f>COUNTIF(Data!$O$2:$O$2441,"&gt;0")</f>
        <v/>
      </c>
      <c r="H5" s="14">
        <f>Data!A5</f>
        <v/>
      </c>
      <c r="I5" s="15">
        <f>IF(Data!P5&gt;$B$8,Data!P5,0)</f>
        <v/>
      </c>
      <c r="J5" s="15">
        <f>IF(Data!R5&gt;$B$8,Data!R5,0)</f>
        <v/>
      </c>
      <c r="K5" s="15">
        <f>IF(Data!S5&gt;$B$8,Data!S5,0)</f>
        <v/>
      </c>
    </row>
    <row r="6">
      <c r="A6" s="7" t="inlineStr">
        <is>
          <t>Observed wet-day fraction</t>
        </is>
      </c>
      <c r="B6" s="16">
        <f>B5/B4</f>
        <v/>
      </c>
      <c r="H6" s="14">
        <f>Data!A6</f>
        <v/>
      </c>
      <c r="I6" s="15">
        <f>IF(Data!P6&gt;$B$8,Data!P6,0)</f>
        <v/>
      </c>
      <c r="J6" s="15">
        <f>IF(Data!R6&gt;$B$8,Data!R6,0)</f>
        <v/>
      </c>
      <c r="K6" s="15">
        <f>IF(Data!S6&gt;$B$8,Data!S6,0)</f>
        <v/>
      </c>
    </row>
    <row r="7">
      <c r="A7" s="7" t="inlineStr">
        <is>
          <t>Model wet-day fraction, raw (rain &gt; 0)</t>
        </is>
      </c>
      <c r="B7" s="16">
        <f>COUNTIF(Data!$P$2:$P$2441,"&gt;0")/B4</f>
        <v/>
      </c>
      <c r="H7" s="14">
        <f>Data!A7</f>
        <v/>
      </c>
      <c r="I7" s="15">
        <f>IF(Data!P7&gt;$B$8,Data!P7,0)</f>
        <v/>
      </c>
      <c r="J7" s="15">
        <f>IF(Data!R7&gt;$B$8,Data!R7,0)</f>
        <v/>
      </c>
      <c r="K7" s="15">
        <f>IF(Data!S7&gt;$B$8,Data!S7,0)</f>
        <v/>
      </c>
    </row>
    <row r="8">
      <c r="A8" s="7" t="inlineStr">
        <is>
          <t>Wet-day threshold for the model (mm/day)</t>
        </is>
      </c>
      <c r="B8" s="17">
        <f>_xlfn.PERCENTILE.INC(Data!$P$2:$P$2441,1-B6)</f>
        <v/>
      </c>
      <c r="H8" s="14">
        <f>Data!A8</f>
        <v/>
      </c>
      <c r="I8" s="15">
        <f>IF(Data!P8&gt;$B$8,Data!P8,0)</f>
        <v/>
      </c>
      <c r="J8" s="15">
        <f>IF(Data!R8&gt;$B$8,Data!R8,0)</f>
        <v/>
      </c>
      <c r="K8" s="15">
        <f>IF(Data!S8&gt;$B$8,Data!S8,0)</f>
        <v/>
      </c>
    </row>
    <row r="9">
      <c r="A9" s="7" t="inlineStr">
        <is>
          <t>Model wet-day fraction after adjustment</t>
        </is>
      </c>
      <c r="B9" s="16">
        <f>COUNTIF(Occurrence!$I$2:$I$2441,"&gt;0")/B4</f>
        <v/>
      </c>
      <c r="H9" s="14">
        <f>Data!A9</f>
        <v/>
      </c>
      <c r="I9" s="15">
        <f>IF(Data!P9&gt;$B$8,Data!P9,0)</f>
        <v/>
      </c>
      <c r="J9" s="15">
        <f>IF(Data!R9&gt;$B$8,Data!R9,0)</f>
        <v/>
      </c>
      <c r="K9" s="15">
        <f>IF(Data!S9&gt;$B$8,Data!S9,0)</f>
        <v/>
      </c>
    </row>
    <row r="10">
      <c r="H10" s="14">
        <f>Data!A10</f>
        <v/>
      </c>
      <c r="I10" s="15">
        <f>IF(Data!P10&gt;$B$8,Data!P10,0)</f>
        <v/>
      </c>
      <c r="J10" s="15">
        <f>IF(Data!R10&gt;$B$8,Data!R10,0)</f>
        <v/>
      </c>
      <c r="K10" s="15">
        <f>IF(Data!S10&gt;$B$8,Data!S10,0)</f>
        <v/>
      </c>
    </row>
    <row r="11">
      <c r="H11" s="14">
        <f>Data!A11</f>
        <v/>
      </c>
      <c r="I11" s="15">
        <f>IF(Data!P11&gt;$B$8,Data!P11,0)</f>
        <v/>
      </c>
      <c r="J11" s="15">
        <f>IF(Data!R11&gt;$B$8,Data!R11,0)</f>
        <v/>
      </c>
      <c r="K11" s="15">
        <f>IF(Data!S11&gt;$B$8,Data!S11,0)</f>
        <v/>
      </c>
    </row>
    <row r="12">
      <c r="A12" s="4" t="inlineStr">
        <is>
          <t>The drizzle problem: wet-day fraction as a function of the threshold</t>
        </is>
      </c>
      <c r="H12" s="14">
        <f>Data!A12</f>
        <v/>
      </c>
      <c r="I12" s="15">
        <f>IF(Data!P12&gt;$B$8,Data!P12,0)</f>
        <v/>
      </c>
      <c r="J12" s="15">
        <f>IF(Data!R12&gt;$B$8,Data!R12,0)</f>
        <v/>
      </c>
      <c r="K12" s="15">
        <f>IF(Data!S12&gt;$B$8,Data!S12,0)</f>
        <v/>
      </c>
    </row>
    <row r="13">
      <c r="A13" s="6" t="inlineStr">
        <is>
          <t>Threshold (mm/day)</t>
        </is>
      </c>
      <c r="B13" s="6" t="inlineStr">
        <is>
          <t>Obs wet fraction</t>
        </is>
      </c>
      <c r="C13" s="6" t="inlineStr">
        <is>
          <t>Model wet fraction</t>
        </is>
      </c>
      <c r="D13" s="6" t="inlineStr">
        <is>
          <t>Obs mean wet-day rain</t>
        </is>
      </c>
      <c r="E13" s="6" t="inlineStr">
        <is>
          <t>Model mean wet-day rain</t>
        </is>
      </c>
      <c r="H13" s="14">
        <f>Data!A13</f>
        <v/>
      </c>
      <c r="I13" s="15">
        <f>IF(Data!P13&gt;$B$8,Data!P13,0)</f>
        <v/>
      </c>
      <c r="J13" s="15">
        <f>IF(Data!R13&gt;$B$8,Data!R13,0)</f>
        <v/>
      </c>
      <c r="K13" s="15">
        <f>IF(Data!S13&gt;$B$8,Data!S13,0)</f>
        <v/>
      </c>
    </row>
    <row r="14">
      <c r="A14" s="18" t="n">
        <v>0</v>
      </c>
      <c r="B14" s="16">
        <f>COUNTIF(Data!$O$2:$O$2441,"&gt;"&amp;A14)/$B$4</f>
        <v/>
      </c>
      <c r="C14" s="16">
        <f>COUNTIF(Data!$P$2:$P$2441,"&gt;"&amp;A14)/$B$4</f>
        <v/>
      </c>
      <c r="D14" s="9">
        <f>IFERROR(AVERAGEIFS(Data!$O$2:$O$2441,Data!$O$2:$O$2441,"&gt;"&amp;A14),0)</f>
        <v/>
      </c>
      <c r="E14" s="9">
        <f>IFERROR(AVERAGEIFS(Data!$P$2:$P$2441,Data!$P$2:$P$2441,"&gt;"&amp;A14),0)</f>
        <v/>
      </c>
      <c r="H14" s="14">
        <f>Data!A14</f>
        <v/>
      </c>
      <c r="I14" s="15">
        <f>IF(Data!P14&gt;$B$8,Data!P14,0)</f>
        <v/>
      </c>
      <c r="J14" s="15">
        <f>IF(Data!R14&gt;$B$8,Data!R14,0)</f>
        <v/>
      </c>
      <c r="K14" s="15">
        <f>IF(Data!S14&gt;$B$8,Data!S14,0)</f>
        <v/>
      </c>
    </row>
    <row r="15">
      <c r="A15" s="18" t="n">
        <v>0.1</v>
      </c>
      <c r="B15" s="16">
        <f>COUNTIF(Data!$O$2:$O$2441,"&gt;"&amp;A15)/$B$4</f>
        <v/>
      </c>
      <c r="C15" s="16">
        <f>COUNTIF(Data!$P$2:$P$2441,"&gt;"&amp;A15)/$B$4</f>
        <v/>
      </c>
      <c r="D15" s="9">
        <f>IFERROR(AVERAGEIFS(Data!$O$2:$O$2441,Data!$O$2:$O$2441,"&gt;"&amp;A15),0)</f>
        <v/>
      </c>
      <c r="E15" s="9">
        <f>IFERROR(AVERAGEIFS(Data!$P$2:$P$2441,Data!$P$2:$P$2441,"&gt;"&amp;A15),0)</f>
        <v/>
      </c>
      <c r="H15" s="14">
        <f>Data!A15</f>
        <v/>
      </c>
      <c r="I15" s="15">
        <f>IF(Data!P15&gt;$B$8,Data!P15,0)</f>
        <v/>
      </c>
      <c r="J15" s="15">
        <f>IF(Data!R15&gt;$B$8,Data!R15,0)</f>
        <v/>
      </c>
      <c r="K15" s="15">
        <f>IF(Data!S15&gt;$B$8,Data!S15,0)</f>
        <v/>
      </c>
    </row>
    <row r="16">
      <c r="A16" s="18" t="n">
        <v>0.25</v>
      </c>
      <c r="B16" s="16">
        <f>COUNTIF(Data!$O$2:$O$2441,"&gt;"&amp;A16)/$B$4</f>
        <v/>
      </c>
      <c r="C16" s="16">
        <f>COUNTIF(Data!$P$2:$P$2441,"&gt;"&amp;A16)/$B$4</f>
        <v/>
      </c>
      <c r="D16" s="9">
        <f>IFERROR(AVERAGEIFS(Data!$O$2:$O$2441,Data!$O$2:$O$2441,"&gt;"&amp;A16),0)</f>
        <v/>
      </c>
      <c r="E16" s="9">
        <f>IFERROR(AVERAGEIFS(Data!$P$2:$P$2441,Data!$P$2:$P$2441,"&gt;"&amp;A16),0)</f>
        <v/>
      </c>
      <c r="H16" s="14">
        <f>Data!A16</f>
        <v/>
      </c>
      <c r="I16" s="15">
        <f>IF(Data!P16&gt;$B$8,Data!P16,0)</f>
        <v/>
      </c>
      <c r="J16" s="15">
        <f>IF(Data!R16&gt;$B$8,Data!R16,0)</f>
        <v/>
      </c>
      <c r="K16" s="15">
        <f>IF(Data!S16&gt;$B$8,Data!S16,0)</f>
        <v/>
      </c>
    </row>
    <row r="17">
      <c r="A17" s="18" t="n">
        <v>0.5</v>
      </c>
      <c r="B17" s="16">
        <f>COUNTIF(Data!$O$2:$O$2441,"&gt;"&amp;A17)/$B$4</f>
        <v/>
      </c>
      <c r="C17" s="16">
        <f>COUNTIF(Data!$P$2:$P$2441,"&gt;"&amp;A17)/$B$4</f>
        <v/>
      </c>
      <c r="D17" s="9">
        <f>IFERROR(AVERAGEIFS(Data!$O$2:$O$2441,Data!$O$2:$O$2441,"&gt;"&amp;A17),0)</f>
        <v/>
      </c>
      <c r="E17" s="9">
        <f>IFERROR(AVERAGEIFS(Data!$P$2:$P$2441,Data!$P$2:$P$2441,"&gt;"&amp;A17),0)</f>
        <v/>
      </c>
      <c r="H17" s="14">
        <f>Data!A17</f>
        <v/>
      </c>
      <c r="I17" s="15">
        <f>IF(Data!P17&gt;$B$8,Data!P17,0)</f>
        <v/>
      </c>
      <c r="J17" s="15">
        <f>IF(Data!R17&gt;$B$8,Data!R17,0)</f>
        <v/>
      </c>
      <c r="K17" s="15">
        <f>IF(Data!S17&gt;$B$8,Data!S17,0)</f>
        <v/>
      </c>
    </row>
    <row r="18">
      <c r="A18" s="18" t="n">
        <v>0.75</v>
      </c>
      <c r="B18" s="16">
        <f>COUNTIF(Data!$O$2:$O$2441,"&gt;"&amp;A18)/$B$4</f>
        <v/>
      </c>
      <c r="C18" s="16">
        <f>COUNTIF(Data!$P$2:$P$2441,"&gt;"&amp;A18)/$B$4</f>
        <v/>
      </c>
      <c r="D18" s="9">
        <f>IFERROR(AVERAGEIFS(Data!$O$2:$O$2441,Data!$O$2:$O$2441,"&gt;"&amp;A18),0)</f>
        <v/>
      </c>
      <c r="E18" s="9">
        <f>IFERROR(AVERAGEIFS(Data!$P$2:$P$2441,Data!$P$2:$P$2441,"&gt;"&amp;A18),0)</f>
        <v/>
      </c>
      <c r="H18" s="14">
        <f>Data!A18</f>
        <v/>
      </c>
      <c r="I18" s="15">
        <f>IF(Data!P18&gt;$B$8,Data!P18,0)</f>
        <v/>
      </c>
      <c r="J18" s="15">
        <f>IF(Data!R18&gt;$B$8,Data!R18,0)</f>
        <v/>
      </c>
      <c r="K18" s="15">
        <f>IF(Data!S18&gt;$B$8,Data!S18,0)</f>
        <v/>
      </c>
    </row>
    <row r="19">
      <c r="A19" s="18" t="n">
        <v>1</v>
      </c>
      <c r="B19" s="16">
        <f>COUNTIF(Data!$O$2:$O$2441,"&gt;"&amp;A19)/$B$4</f>
        <v/>
      </c>
      <c r="C19" s="16">
        <f>COUNTIF(Data!$P$2:$P$2441,"&gt;"&amp;A19)/$B$4</f>
        <v/>
      </c>
      <c r="D19" s="9">
        <f>IFERROR(AVERAGEIFS(Data!$O$2:$O$2441,Data!$O$2:$O$2441,"&gt;"&amp;A19),0)</f>
        <v/>
      </c>
      <c r="E19" s="9">
        <f>IFERROR(AVERAGEIFS(Data!$P$2:$P$2441,Data!$P$2:$P$2441,"&gt;"&amp;A19),0)</f>
        <v/>
      </c>
      <c r="H19" s="14">
        <f>Data!A19</f>
        <v/>
      </c>
      <c r="I19" s="15">
        <f>IF(Data!P19&gt;$B$8,Data!P19,0)</f>
        <v/>
      </c>
      <c r="J19" s="15">
        <f>IF(Data!R19&gt;$B$8,Data!R19,0)</f>
        <v/>
      </c>
      <c r="K19" s="15">
        <f>IF(Data!S19&gt;$B$8,Data!S19,0)</f>
        <v/>
      </c>
    </row>
    <row r="20">
      <c r="A20" s="18" t="n">
        <v>1.5</v>
      </c>
      <c r="B20" s="16">
        <f>COUNTIF(Data!$O$2:$O$2441,"&gt;"&amp;A20)/$B$4</f>
        <v/>
      </c>
      <c r="C20" s="16">
        <f>COUNTIF(Data!$P$2:$P$2441,"&gt;"&amp;A20)/$B$4</f>
        <v/>
      </c>
      <c r="D20" s="9">
        <f>IFERROR(AVERAGEIFS(Data!$O$2:$O$2441,Data!$O$2:$O$2441,"&gt;"&amp;A20),0)</f>
        <v/>
      </c>
      <c r="E20" s="9">
        <f>IFERROR(AVERAGEIFS(Data!$P$2:$P$2441,Data!$P$2:$P$2441,"&gt;"&amp;A20),0)</f>
        <v/>
      </c>
      <c r="H20" s="14">
        <f>Data!A20</f>
        <v/>
      </c>
      <c r="I20" s="15">
        <f>IF(Data!P20&gt;$B$8,Data!P20,0)</f>
        <v/>
      </c>
      <c r="J20" s="15">
        <f>IF(Data!R20&gt;$B$8,Data!R20,0)</f>
        <v/>
      </c>
      <c r="K20" s="15">
        <f>IF(Data!S20&gt;$B$8,Data!S20,0)</f>
        <v/>
      </c>
    </row>
    <row r="21">
      <c r="A21" s="18" t="n">
        <v>2</v>
      </c>
      <c r="B21" s="16">
        <f>COUNTIF(Data!$O$2:$O$2441,"&gt;"&amp;A21)/$B$4</f>
        <v/>
      </c>
      <c r="C21" s="16">
        <f>COUNTIF(Data!$P$2:$P$2441,"&gt;"&amp;A21)/$B$4</f>
        <v/>
      </c>
      <c r="D21" s="9">
        <f>IFERROR(AVERAGEIFS(Data!$O$2:$O$2441,Data!$O$2:$O$2441,"&gt;"&amp;A21),0)</f>
        <v/>
      </c>
      <c r="E21" s="9">
        <f>IFERROR(AVERAGEIFS(Data!$P$2:$P$2441,Data!$P$2:$P$2441,"&gt;"&amp;A21),0)</f>
        <v/>
      </c>
      <c r="H21" s="14">
        <f>Data!A21</f>
        <v/>
      </c>
      <c r="I21" s="15">
        <f>IF(Data!P21&gt;$B$8,Data!P21,0)</f>
        <v/>
      </c>
      <c r="J21" s="15">
        <f>IF(Data!R21&gt;$B$8,Data!R21,0)</f>
        <v/>
      </c>
      <c r="K21" s="15">
        <f>IF(Data!S21&gt;$B$8,Data!S21,0)</f>
        <v/>
      </c>
    </row>
    <row r="22">
      <c r="A22" s="18" t="n">
        <v>3</v>
      </c>
      <c r="B22" s="16">
        <f>COUNTIF(Data!$O$2:$O$2441,"&gt;"&amp;A22)/$B$4</f>
        <v/>
      </c>
      <c r="C22" s="16">
        <f>COUNTIF(Data!$P$2:$P$2441,"&gt;"&amp;A22)/$B$4</f>
        <v/>
      </c>
      <c r="D22" s="9">
        <f>IFERROR(AVERAGEIFS(Data!$O$2:$O$2441,Data!$O$2:$O$2441,"&gt;"&amp;A22),0)</f>
        <v/>
      </c>
      <c r="E22" s="9">
        <f>IFERROR(AVERAGEIFS(Data!$P$2:$P$2441,Data!$P$2:$P$2441,"&gt;"&amp;A22),0)</f>
        <v/>
      </c>
      <c r="H22" s="14">
        <f>Data!A22</f>
        <v/>
      </c>
      <c r="I22" s="15">
        <f>IF(Data!P22&gt;$B$8,Data!P22,0)</f>
        <v/>
      </c>
      <c r="J22" s="15">
        <f>IF(Data!R22&gt;$B$8,Data!R22,0)</f>
        <v/>
      </c>
      <c r="K22" s="15">
        <f>IF(Data!S22&gt;$B$8,Data!S22,0)</f>
        <v/>
      </c>
    </row>
    <row r="23">
      <c r="A23" s="18" t="n">
        <v>5</v>
      </c>
      <c r="B23" s="16">
        <f>COUNTIF(Data!$O$2:$O$2441,"&gt;"&amp;A23)/$B$4</f>
        <v/>
      </c>
      <c r="C23" s="16">
        <f>COUNTIF(Data!$P$2:$P$2441,"&gt;"&amp;A23)/$B$4</f>
        <v/>
      </c>
      <c r="D23" s="9">
        <f>IFERROR(AVERAGEIFS(Data!$O$2:$O$2441,Data!$O$2:$O$2441,"&gt;"&amp;A23),0)</f>
        <v/>
      </c>
      <c r="E23" s="9">
        <f>IFERROR(AVERAGEIFS(Data!$P$2:$P$2441,Data!$P$2:$P$2441,"&gt;"&amp;A23),0)</f>
        <v/>
      </c>
      <c r="H23" s="14">
        <f>Data!A23</f>
        <v/>
      </c>
      <c r="I23" s="15">
        <f>IF(Data!P23&gt;$B$8,Data!P23,0)</f>
        <v/>
      </c>
      <c r="J23" s="15">
        <f>IF(Data!R23&gt;$B$8,Data!R23,0)</f>
        <v/>
      </c>
      <c r="K23" s="15">
        <f>IF(Data!S23&gt;$B$8,Data!S23,0)</f>
        <v/>
      </c>
    </row>
    <row r="24">
      <c r="H24" s="14">
        <f>Data!A24</f>
        <v/>
      </c>
      <c r="I24" s="15">
        <f>IF(Data!P24&gt;$B$8,Data!P24,0)</f>
        <v/>
      </c>
      <c r="J24" s="15">
        <f>IF(Data!R24&gt;$B$8,Data!R24,0)</f>
        <v/>
      </c>
      <c r="K24" s="15">
        <f>IF(Data!S24&gt;$B$8,Data!S24,0)</f>
        <v/>
      </c>
    </row>
    <row r="25">
      <c r="A25" s="5" t="inlineStr">
        <is>
          <t>The model has rain on almost every day, most of it a fraction of a millimetre. A threshold of about 1 mm brings its wet-day fraction down to the observed value.</t>
        </is>
      </c>
      <c r="H25" s="14">
        <f>Data!A25</f>
        <v/>
      </c>
      <c r="I25" s="15">
        <f>IF(Data!P25&gt;$B$8,Data!P25,0)</f>
        <v/>
      </c>
      <c r="J25" s="15">
        <f>IF(Data!R25&gt;$B$8,Data!R25,0)</f>
        <v/>
      </c>
      <c r="K25" s="15">
        <f>IF(Data!S25&gt;$B$8,Data!S25,0)</f>
        <v/>
      </c>
    </row>
    <row r="26">
      <c r="H26" s="14">
        <f>Data!A26</f>
        <v/>
      </c>
      <c r="I26" s="15">
        <f>IF(Data!P26&gt;$B$8,Data!P26,0)</f>
        <v/>
      </c>
      <c r="J26" s="15">
        <f>IF(Data!R26&gt;$B$8,Data!R26,0)</f>
        <v/>
      </c>
      <c r="K26" s="15">
        <f>IF(Data!S26&gt;$B$8,Data!S26,0)</f>
        <v/>
      </c>
    </row>
    <row r="27">
      <c r="H27" s="14">
        <f>Data!A27</f>
        <v/>
      </c>
      <c r="I27" s="15">
        <f>IF(Data!P27&gt;$B$8,Data!P27,0)</f>
        <v/>
      </c>
      <c r="J27" s="15">
        <f>IF(Data!R27&gt;$B$8,Data!R27,0)</f>
        <v/>
      </c>
      <c r="K27" s="15">
        <f>IF(Data!S27&gt;$B$8,Data!S27,0)</f>
        <v/>
      </c>
    </row>
    <row r="28">
      <c r="H28" s="14">
        <f>Data!A28</f>
        <v/>
      </c>
      <c r="I28" s="15">
        <f>IF(Data!P28&gt;$B$8,Data!P28,0)</f>
        <v/>
      </c>
      <c r="J28" s="15">
        <f>IF(Data!R28&gt;$B$8,Data!R28,0)</f>
        <v/>
      </c>
      <c r="K28" s="15">
        <f>IF(Data!S28&gt;$B$8,Data!S28,0)</f>
        <v/>
      </c>
    </row>
    <row r="29">
      <c r="H29" s="14">
        <f>Data!A29</f>
        <v/>
      </c>
      <c r="I29" s="15">
        <f>IF(Data!P29&gt;$B$8,Data!P29,0)</f>
        <v/>
      </c>
      <c r="J29" s="15">
        <f>IF(Data!R29&gt;$B$8,Data!R29,0)</f>
        <v/>
      </c>
      <c r="K29" s="15">
        <f>IF(Data!S29&gt;$B$8,Data!S29,0)</f>
        <v/>
      </c>
    </row>
    <row r="30">
      <c r="H30" s="14">
        <f>Data!A30</f>
        <v/>
      </c>
      <c r="I30" s="15">
        <f>IF(Data!P30&gt;$B$8,Data!P30,0)</f>
        <v/>
      </c>
      <c r="J30" s="15">
        <f>IF(Data!R30&gt;$B$8,Data!R30,0)</f>
        <v/>
      </c>
      <c r="K30" s="15">
        <f>IF(Data!S30&gt;$B$8,Data!S30,0)</f>
        <v/>
      </c>
    </row>
    <row r="31">
      <c r="H31" s="14">
        <f>Data!A31</f>
        <v/>
      </c>
      <c r="I31" s="15">
        <f>IF(Data!P31&gt;$B$8,Data!P31,0)</f>
        <v/>
      </c>
      <c r="J31" s="15">
        <f>IF(Data!R31&gt;$B$8,Data!R31,0)</f>
        <v/>
      </c>
      <c r="K31" s="15">
        <f>IF(Data!S31&gt;$B$8,Data!S31,0)</f>
        <v/>
      </c>
    </row>
    <row r="32">
      <c r="H32" s="14">
        <f>Data!A32</f>
        <v/>
      </c>
      <c r="I32" s="15">
        <f>IF(Data!P32&gt;$B$8,Data!P32,0)</f>
        <v/>
      </c>
      <c r="J32" s="15">
        <f>IF(Data!R32&gt;$B$8,Data!R32,0)</f>
        <v/>
      </c>
      <c r="K32" s="15">
        <f>IF(Data!S32&gt;$B$8,Data!S32,0)</f>
        <v/>
      </c>
    </row>
    <row r="33">
      <c r="H33" s="14">
        <f>Data!A33</f>
        <v/>
      </c>
      <c r="I33" s="15">
        <f>IF(Data!P33&gt;$B$8,Data!P33,0)</f>
        <v/>
      </c>
      <c r="J33" s="15">
        <f>IF(Data!R33&gt;$B$8,Data!R33,0)</f>
        <v/>
      </c>
      <c r="K33" s="15">
        <f>IF(Data!S33&gt;$B$8,Data!S33,0)</f>
        <v/>
      </c>
    </row>
    <row r="34">
      <c r="H34" s="14">
        <f>Data!A34</f>
        <v/>
      </c>
      <c r="I34" s="15">
        <f>IF(Data!P34&gt;$B$8,Data!P34,0)</f>
        <v/>
      </c>
      <c r="J34" s="15">
        <f>IF(Data!R34&gt;$B$8,Data!R34,0)</f>
        <v/>
      </c>
      <c r="K34" s="15">
        <f>IF(Data!S34&gt;$B$8,Data!S34,0)</f>
        <v/>
      </c>
    </row>
    <row r="35">
      <c r="H35" s="14">
        <f>Data!A35</f>
        <v/>
      </c>
      <c r="I35" s="15">
        <f>IF(Data!P35&gt;$B$8,Data!P35,0)</f>
        <v/>
      </c>
      <c r="J35" s="15">
        <f>IF(Data!R35&gt;$B$8,Data!R35,0)</f>
        <v/>
      </c>
      <c r="K35" s="15">
        <f>IF(Data!S35&gt;$B$8,Data!S35,0)</f>
        <v/>
      </c>
    </row>
    <row r="36">
      <c r="H36" s="14">
        <f>Data!A36</f>
        <v/>
      </c>
      <c r="I36" s="15">
        <f>IF(Data!P36&gt;$B$8,Data!P36,0)</f>
        <v/>
      </c>
      <c r="J36" s="15">
        <f>IF(Data!R36&gt;$B$8,Data!R36,0)</f>
        <v/>
      </c>
      <c r="K36" s="15">
        <f>IF(Data!S36&gt;$B$8,Data!S36,0)</f>
        <v/>
      </c>
    </row>
    <row r="37">
      <c r="H37" s="14">
        <f>Data!A37</f>
        <v/>
      </c>
      <c r="I37" s="15">
        <f>IF(Data!P37&gt;$B$8,Data!P37,0)</f>
        <v/>
      </c>
      <c r="J37" s="15">
        <f>IF(Data!R37&gt;$B$8,Data!R37,0)</f>
        <v/>
      </c>
      <c r="K37" s="15">
        <f>IF(Data!S37&gt;$B$8,Data!S37,0)</f>
        <v/>
      </c>
    </row>
    <row r="38">
      <c r="H38" s="14">
        <f>Data!A38</f>
        <v/>
      </c>
      <c r="I38" s="15">
        <f>IF(Data!P38&gt;$B$8,Data!P38,0)</f>
        <v/>
      </c>
      <c r="J38" s="15">
        <f>IF(Data!R38&gt;$B$8,Data!R38,0)</f>
        <v/>
      </c>
      <c r="K38" s="15">
        <f>IF(Data!S38&gt;$B$8,Data!S38,0)</f>
        <v/>
      </c>
    </row>
    <row r="39">
      <c r="H39" s="14">
        <f>Data!A39</f>
        <v/>
      </c>
      <c r="I39" s="15">
        <f>IF(Data!P39&gt;$B$8,Data!P39,0)</f>
        <v/>
      </c>
      <c r="J39" s="15">
        <f>IF(Data!R39&gt;$B$8,Data!R39,0)</f>
        <v/>
      </c>
      <c r="K39" s="15">
        <f>IF(Data!S39&gt;$B$8,Data!S39,0)</f>
        <v/>
      </c>
    </row>
    <row r="40">
      <c r="H40" s="14">
        <f>Data!A40</f>
        <v/>
      </c>
      <c r="I40" s="15">
        <f>IF(Data!P40&gt;$B$8,Data!P40,0)</f>
        <v/>
      </c>
      <c r="J40" s="15">
        <f>IF(Data!R40&gt;$B$8,Data!R40,0)</f>
        <v/>
      </c>
      <c r="K40" s="15">
        <f>IF(Data!S40&gt;$B$8,Data!S40,0)</f>
        <v/>
      </c>
    </row>
    <row r="41">
      <c r="H41" s="14">
        <f>Data!A41</f>
        <v/>
      </c>
      <c r="I41" s="15">
        <f>IF(Data!P41&gt;$B$8,Data!P41,0)</f>
        <v/>
      </c>
      <c r="J41" s="15">
        <f>IF(Data!R41&gt;$B$8,Data!R41,0)</f>
        <v/>
      </c>
      <c r="K41" s="15">
        <f>IF(Data!S41&gt;$B$8,Data!S41,0)</f>
        <v/>
      </c>
    </row>
    <row r="42">
      <c r="H42" s="14">
        <f>Data!A42</f>
        <v/>
      </c>
      <c r="I42" s="15">
        <f>IF(Data!P42&gt;$B$8,Data!P42,0)</f>
        <v/>
      </c>
      <c r="J42" s="15">
        <f>IF(Data!R42&gt;$B$8,Data!R42,0)</f>
        <v/>
      </c>
      <c r="K42" s="15">
        <f>IF(Data!S42&gt;$B$8,Data!S42,0)</f>
        <v/>
      </c>
    </row>
    <row r="43">
      <c r="H43" s="14">
        <f>Data!A43</f>
        <v/>
      </c>
      <c r="I43" s="15">
        <f>IF(Data!P43&gt;$B$8,Data!P43,0)</f>
        <v/>
      </c>
      <c r="J43" s="15">
        <f>IF(Data!R43&gt;$B$8,Data!R43,0)</f>
        <v/>
      </c>
      <c r="K43" s="15">
        <f>IF(Data!S43&gt;$B$8,Data!S43,0)</f>
        <v/>
      </c>
    </row>
    <row r="44">
      <c r="H44" s="14">
        <f>Data!A44</f>
        <v/>
      </c>
      <c r="I44" s="15">
        <f>IF(Data!P44&gt;$B$8,Data!P44,0)</f>
        <v/>
      </c>
      <c r="J44" s="15">
        <f>IF(Data!R44&gt;$B$8,Data!R44,0)</f>
        <v/>
      </c>
      <c r="K44" s="15">
        <f>IF(Data!S44&gt;$B$8,Data!S44,0)</f>
        <v/>
      </c>
    </row>
    <row r="45">
      <c r="H45" s="14">
        <f>Data!A45</f>
        <v/>
      </c>
      <c r="I45" s="15">
        <f>IF(Data!P45&gt;$B$8,Data!P45,0)</f>
        <v/>
      </c>
      <c r="J45" s="15">
        <f>IF(Data!R45&gt;$B$8,Data!R45,0)</f>
        <v/>
      </c>
      <c r="K45" s="15">
        <f>IF(Data!S45&gt;$B$8,Data!S45,0)</f>
        <v/>
      </c>
    </row>
    <row r="46">
      <c r="H46" s="14">
        <f>Data!A46</f>
        <v/>
      </c>
      <c r="I46" s="15">
        <f>IF(Data!P46&gt;$B$8,Data!P46,0)</f>
        <v/>
      </c>
      <c r="J46" s="15">
        <f>IF(Data!R46&gt;$B$8,Data!R46,0)</f>
        <v/>
      </c>
      <c r="K46" s="15">
        <f>IF(Data!S46&gt;$B$8,Data!S46,0)</f>
        <v/>
      </c>
    </row>
    <row r="47">
      <c r="H47" s="14">
        <f>Data!A47</f>
        <v/>
      </c>
      <c r="I47" s="15">
        <f>IF(Data!P47&gt;$B$8,Data!P47,0)</f>
        <v/>
      </c>
      <c r="J47" s="15">
        <f>IF(Data!R47&gt;$B$8,Data!R47,0)</f>
        <v/>
      </c>
      <c r="K47" s="15">
        <f>IF(Data!S47&gt;$B$8,Data!S47,0)</f>
        <v/>
      </c>
    </row>
    <row r="48">
      <c r="H48" s="14">
        <f>Data!A48</f>
        <v/>
      </c>
      <c r="I48" s="15">
        <f>IF(Data!P48&gt;$B$8,Data!P48,0)</f>
        <v/>
      </c>
      <c r="J48" s="15">
        <f>IF(Data!R48&gt;$B$8,Data!R48,0)</f>
        <v/>
      </c>
      <c r="K48" s="15">
        <f>IF(Data!S48&gt;$B$8,Data!S48,0)</f>
        <v/>
      </c>
    </row>
    <row r="49">
      <c r="H49" s="14">
        <f>Data!A49</f>
        <v/>
      </c>
      <c r="I49" s="15">
        <f>IF(Data!P49&gt;$B$8,Data!P49,0)</f>
        <v/>
      </c>
      <c r="J49" s="15">
        <f>IF(Data!R49&gt;$B$8,Data!R49,0)</f>
        <v/>
      </c>
      <c r="K49" s="15">
        <f>IF(Data!S49&gt;$B$8,Data!S49,0)</f>
        <v/>
      </c>
    </row>
    <row r="50">
      <c r="H50" s="14">
        <f>Data!A50</f>
        <v/>
      </c>
      <c r="I50" s="15">
        <f>IF(Data!P50&gt;$B$8,Data!P50,0)</f>
        <v/>
      </c>
      <c r="J50" s="15">
        <f>IF(Data!R50&gt;$B$8,Data!R50,0)</f>
        <v/>
      </c>
      <c r="K50" s="15">
        <f>IF(Data!S50&gt;$B$8,Data!S50,0)</f>
        <v/>
      </c>
    </row>
    <row r="51">
      <c r="H51" s="14">
        <f>Data!A51</f>
        <v/>
      </c>
      <c r="I51" s="15">
        <f>IF(Data!P51&gt;$B$8,Data!P51,0)</f>
        <v/>
      </c>
      <c r="J51" s="15">
        <f>IF(Data!R51&gt;$B$8,Data!R51,0)</f>
        <v/>
      </c>
      <c r="K51" s="15">
        <f>IF(Data!S51&gt;$B$8,Data!S51,0)</f>
        <v/>
      </c>
    </row>
    <row r="52">
      <c r="H52" s="14">
        <f>Data!A52</f>
        <v/>
      </c>
      <c r="I52" s="15">
        <f>IF(Data!P52&gt;$B$8,Data!P52,0)</f>
        <v/>
      </c>
      <c r="J52" s="15">
        <f>IF(Data!R52&gt;$B$8,Data!R52,0)</f>
        <v/>
      </c>
      <c r="K52" s="15">
        <f>IF(Data!S52&gt;$B$8,Data!S52,0)</f>
        <v/>
      </c>
    </row>
    <row r="53">
      <c r="H53" s="14">
        <f>Data!A53</f>
        <v/>
      </c>
      <c r="I53" s="15">
        <f>IF(Data!P53&gt;$B$8,Data!P53,0)</f>
        <v/>
      </c>
      <c r="J53" s="15">
        <f>IF(Data!R53&gt;$B$8,Data!R53,0)</f>
        <v/>
      </c>
      <c r="K53" s="15">
        <f>IF(Data!S53&gt;$B$8,Data!S53,0)</f>
        <v/>
      </c>
    </row>
    <row r="54">
      <c r="H54" s="14">
        <f>Data!A54</f>
        <v/>
      </c>
      <c r="I54" s="15">
        <f>IF(Data!P54&gt;$B$8,Data!P54,0)</f>
        <v/>
      </c>
      <c r="J54" s="15">
        <f>IF(Data!R54&gt;$B$8,Data!R54,0)</f>
        <v/>
      </c>
      <c r="K54" s="15">
        <f>IF(Data!S54&gt;$B$8,Data!S54,0)</f>
        <v/>
      </c>
    </row>
    <row r="55">
      <c r="H55" s="14">
        <f>Data!A55</f>
        <v/>
      </c>
      <c r="I55" s="15">
        <f>IF(Data!P55&gt;$B$8,Data!P55,0)</f>
        <v/>
      </c>
      <c r="J55" s="15">
        <f>IF(Data!R55&gt;$B$8,Data!R55,0)</f>
        <v/>
      </c>
      <c r="K55" s="15">
        <f>IF(Data!S55&gt;$B$8,Data!S55,0)</f>
        <v/>
      </c>
    </row>
    <row r="56">
      <c r="H56" s="14">
        <f>Data!A56</f>
        <v/>
      </c>
      <c r="I56" s="15">
        <f>IF(Data!P56&gt;$B$8,Data!P56,0)</f>
        <v/>
      </c>
      <c r="J56" s="15">
        <f>IF(Data!R56&gt;$B$8,Data!R56,0)</f>
        <v/>
      </c>
      <c r="K56" s="15">
        <f>IF(Data!S56&gt;$B$8,Data!S56,0)</f>
        <v/>
      </c>
    </row>
    <row r="57">
      <c r="H57" s="14">
        <f>Data!A57</f>
        <v/>
      </c>
      <c r="I57" s="15">
        <f>IF(Data!P57&gt;$B$8,Data!P57,0)</f>
        <v/>
      </c>
      <c r="J57" s="15">
        <f>IF(Data!R57&gt;$B$8,Data!R57,0)</f>
        <v/>
      </c>
      <c r="K57" s="15">
        <f>IF(Data!S57&gt;$B$8,Data!S57,0)</f>
        <v/>
      </c>
    </row>
    <row r="58">
      <c r="H58" s="14">
        <f>Data!A58</f>
        <v/>
      </c>
      <c r="I58" s="15">
        <f>IF(Data!P58&gt;$B$8,Data!P58,0)</f>
        <v/>
      </c>
      <c r="J58" s="15">
        <f>IF(Data!R58&gt;$B$8,Data!R58,0)</f>
        <v/>
      </c>
      <c r="K58" s="15">
        <f>IF(Data!S58&gt;$B$8,Data!S58,0)</f>
        <v/>
      </c>
    </row>
    <row r="59">
      <c r="H59" s="14">
        <f>Data!A59</f>
        <v/>
      </c>
      <c r="I59" s="15">
        <f>IF(Data!P59&gt;$B$8,Data!P59,0)</f>
        <v/>
      </c>
      <c r="J59" s="15">
        <f>IF(Data!R59&gt;$B$8,Data!R59,0)</f>
        <v/>
      </c>
      <c r="K59" s="15">
        <f>IF(Data!S59&gt;$B$8,Data!S59,0)</f>
        <v/>
      </c>
    </row>
    <row r="60">
      <c r="H60" s="14">
        <f>Data!A60</f>
        <v/>
      </c>
      <c r="I60" s="15">
        <f>IF(Data!P60&gt;$B$8,Data!P60,0)</f>
        <v/>
      </c>
      <c r="J60" s="15">
        <f>IF(Data!R60&gt;$B$8,Data!R60,0)</f>
        <v/>
      </c>
      <c r="K60" s="15">
        <f>IF(Data!S60&gt;$B$8,Data!S60,0)</f>
        <v/>
      </c>
    </row>
    <row r="61">
      <c r="H61" s="14">
        <f>Data!A61</f>
        <v/>
      </c>
      <c r="I61" s="15">
        <f>IF(Data!P61&gt;$B$8,Data!P61,0)</f>
        <v/>
      </c>
      <c r="J61" s="15">
        <f>IF(Data!R61&gt;$B$8,Data!R61,0)</f>
        <v/>
      </c>
      <c r="K61" s="15">
        <f>IF(Data!S61&gt;$B$8,Data!S61,0)</f>
        <v/>
      </c>
    </row>
    <row r="62">
      <c r="H62" s="14">
        <f>Data!A62</f>
        <v/>
      </c>
      <c r="I62" s="15">
        <f>IF(Data!P62&gt;$B$8,Data!P62,0)</f>
        <v/>
      </c>
      <c r="J62" s="15">
        <f>IF(Data!R62&gt;$B$8,Data!R62,0)</f>
        <v/>
      </c>
      <c r="K62" s="15">
        <f>IF(Data!S62&gt;$B$8,Data!S62,0)</f>
        <v/>
      </c>
    </row>
    <row r="63">
      <c r="H63" s="14">
        <f>Data!A63</f>
        <v/>
      </c>
      <c r="I63" s="15">
        <f>IF(Data!P63&gt;$B$8,Data!P63,0)</f>
        <v/>
      </c>
      <c r="J63" s="15">
        <f>IF(Data!R63&gt;$B$8,Data!R63,0)</f>
        <v/>
      </c>
      <c r="K63" s="15">
        <f>IF(Data!S63&gt;$B$8,Data!S63,0)</f>
        <v/>
      </c>
    </row>
    <row r="64">
      <c r="H64" s="14">
        <f>Data!A64</f>
        <v/>
      </c>
      <c r="I64" s="15">
        <f>IF(Data!P64&gt;$B$8,Data!P64,0)</f>
        <v/>
      </c>
      <c r="J64" s="15">
        <f>IF(Data!R64&gt;$B$8,Data!R64,0)</f>
        <v/>
      </c>
      <c r="K64" s="15">
        <f>IF(Data!S64&gt;$B$8,Data!S64,0)</f>
        <v/>
      </c>
    </row>
    <row r="65">
      <c r="H65" s="14">
        <f>Data!A65</f>
        <v/>
      </c>
      <c r="I65" s="15">
        <f>IF(Data!P65&gt;$B$8,Data!P65,0)</f>
        <v/>
      </c>
      <c r="J65" s="15">
        <f>IF(Data!R65&gt;$B$8,Data!R65,0)</f>
        <v/>
      </c>
      <c r="K65" s="15">
        <f>IF(Data!S65&gt;$B$8,Data!S65,0)</f>
        <v/>
      </c>
    </row>
    <row r="66">
      <c r="H66" s="14">
        <f>Data!A66</f>
        <v/>
      </c>
      <c r="I66" s="15">
        <f>IF(Data!P66&gt;$B$8,Data!P66,0)</f>
        <v/>
      </c>
      <c r="J66" s="15">
        <f>IF(Data!R66&gt;$B$8,Data!R66,0)</f>
        <v/>
      </c>
      <c r="K66" s="15">
        <f>IF(Data!S66&gt;$B$8,Data!S66,0)</f>
        <v/>
      </c>
    </row>
    <row r="67">
      <c r="H67" s="14">
        <f>Data!A67</f>
        <v/>
      </c>
      <c r="I67" s="15">
        <f>IF(Data!P67&gt;$B$8,Data!P67,0)</f>
        <v/>
      </c>
      <c r="J67" s="15">
        <f>IF(Data!R67&gt;$B$8,Data!R67,0)</f>
        <v/>
      </c>
      <c r="K67" s="15">
        <f>IF(Data!S67&gt;$B$8,Data!S67,0)</f>
        <v/>
      </c>
    </row>
    <row r="68">
      <c r="H68" s="14">
        <f>Data!A68</f>
        <v/>
      </c>
      <c r="I68" s="15">
        <f>IF(Data!P68&gt;$B$8,Data!P68,0)</f>
        <v/>
      </c>
      <c r="J68" s="15">
        <f>IF(Data!R68&gt;$B$8,Data!R68,0)</f>
        <v/>
      </c>
      <c r="K68" s="15">
        <f>IF(Data!S68&gt;$B$8,Data!S68,0)</f>
        <v/>
      </c>
    </row>
    <row r="69">
      <c r="H69" s="14">
        <f>Data!A69</f>
        <v/>
      </c>
      <c r="I69" s="15">
        <f>IF(Data!P69&gt;$B$8,Data!P69,0)</f>
        <v/>
      </c>
      <c r="J69" s="15">
        <f>IF(Data!R69&gt;$B$8,Data!R69,0)</f>
        <v/>
      </c>
      <c r="K69" s="15">
        <f>IF(Data!S69&gt;$B$8,Data!S69,0)</f>
        <v/>
      </c>
    </row>
    <row r="70">
      <c r="H70" s="14">
        <f>Data!A70</f>
        <v/>
      </c>
      <c r="I70" s="15">
        <f>IF(Data!P70&gt;$B$8,Data!P70,0)</f>
        <v/>
      </c>
      <c r="J70" s="15">
        <f>IF(Data!R70&gt;$B$8,Data!R70,0)</f>
        <v/>
      </c>
      <c r="K70" s="15">
        <f>IF(Data!S70&gt;$B$8,Data!S70,0)</f>
        <v/>
      </c>
    </row>
    <row r="71">
      <c r="H71" s="14">
        <f>Data!A71</f>
        <v/>
      </c>
      <c r="I71" s="15">
        <f>IF(Data!P71&gt;$B$8,Data!P71,0)</f>
        <v/>
      </c>
      <c r="J71" s="15">
        <f>IF(Data!R71&gt;$B$8,Data!R71,0)</f>
        <v/>
      </c>
      <c r="K71" s="15">
        <f>IF(Data!S71&gt;$B$8,Data!S71,0)</f>
        <v/>
      </c>
    </row>
    <row r="72">
      <c r="H72" s="14">
        <f>Data!A72</f>
        <v/>
      </c>
      <c r="I72" s="15">
        <f>IF(Data!P72&gt;$B$8,Data!P72,0)</f>
        <v/>
      </c>
      <c r="J72" s="15">
        <f>IF(Data!R72&gt;$B$8,Data!R72,0)</f>
        <v/>
      </c>
      <c r="K72" s="15">
        <f>IF(Data!S72&gt;$B$8,Data!S72,0)</f>
        <v/>
      </c>
    </row>
    <row r="73">
      <c r="H73" s="14">
        <f>Data!A73</f>
        <v/>
      </c>
      <c r="I73" s="15">
        <f>IF(Data!P73&gt;$B$8,Data!P73,0)</f>
        <v/>
      </c>
      <c r="J73" s="15">
        <f>IF(Data!R73&gt;$B$8,Data!R73,0)</f>
        <v/>
      </c>
      <c r="K73" s="15">
        <f>IF(Data!S73&gt;$B$8,Data!S73,0)</f>
        <v/>
      </c>
    </row>
    <row r="74">
      <c r="H74" s="14">
        <f>Data!A74</f>
        <v/>
      </c>
      <c r="I74" s="15">
        <f>IF(Data!P74&gt;$B$8,Data!P74,0)</f>
        <v/>
      </c>
      <c r="J74" s="15">
        <f>IF(Data!R74&gt;$B$8,Data!R74,0)</f>
        <v/>
      </c>
      <c r="K74" s="15">
        <f>IF(Data!S74&gt;$B$8,Data!S74,0)</f>
        <v/>
      </c>
    </row>
    <row r="75">
      <c r="H75" s="14">
        <f>Data!A75</f>
        <v/>
      </c>
      <c r="I75" s="15">
        <f>IF(Data!P75&gt;$B$8,Data!P75,0)</f>
        <v/>
      </c>
      <c r="J75" s="15">
        <f>IF(Data!R75&gt;$B$8,Data!R75,0)</f>
        <v/>
      </c>
      <c r="K75" s="15">
        <f>IF(Data!S75&gt;$B$8,Data!S75,0)</f>
        <v/>
      </c>
    </row>
    <row r="76">
      <c r="H76" s="14">
        <f>Data!A76</f>
        <v/>
      </c>
      <c r="I76" s="15">
        <f>IF(Data!P76&gt;$B$8,Data!P76,0)</f>
        <v/>
      </c>
      <c r="J76" s="15">
        <f>IF(Data!R76&gt;$B$8,Data!R76,0)</f>
        <v/>
      </c>
      <c r="K76" s="15">
        <f>IF(Data!S76&gt;$B$8,Data!S76,0)</f>
        <v/>
      </c>
    </row>
    <row r="77">
      <c r="H77" s="14">
        <f>Data!A77</f>
        <v/>
      </c>
      <c r="I77" s="15">
        <f>IF(Data!P77&gt;$B$8,Data!P77,0)</f>
        <v/>
      </c>
      <c r="J77" s="15">
        <f>IF(Data!R77&gt;$B$8,Data!R77,0)</f>
        <v/>
      </c>
      <c r="K77" s="15">
        <f>IF(Data!S77&gt;$B$8,Data!S77,0)</f>
        <v/>
      </c>
    </row>
    <row r="78">
      <c r="H78" s="14">
        <f>Data!A78</f>
        <v/>
      </c>
      <c r="I78" s="15">
        <f>IF(Data!P78&gt;$B$8,Data!P78,0)</f>
        <v/>
      </c>
      <c r="J78" s="15">
        <f>IF(Data!R78&gt;$B$8,Data!R78,0)</f>
        <v/>
      </c>
      <c r="K78" s="15">
        <f>IF(Data!S78&gt;$B$8,Data!S78,0)</f>
        <v/>
      </c>
    </row>
    <row r="79">
      <c r="H79" s="14">
        <f>Data!A79</f>
        <v/>
      </c>
      <c r="I79" s="15">
        <f>IF(Data!P79&gt;$B$8,Data!P79,0)</f>
        <v/>
      </c>
      <c r="J79" s="15">
        <f>IF(Data!R79&gt;$B$8,Data!R79,0)</f>
        <v/>
      </c>
      <c r="K79" s="15">
        <f>IF(Data!S79&gt;$B$8,Data!S79,0)</f>
        <v/>
      </c>
    </row>
    <row r="80">
      <c r="H80" s="14">
        <f>Data!A80</f>
        <v/>
      </c>
      <c r="I80" s="15">
        <f>IF(Data!P80&gt;$B$8,Data!P80,0)</f>
        <v/>
      </c>
      <c r="J80" s="15">
        <f>IF(Data!R80&gt;$B$8,Data!R80,0)</f>
        <v/>
      </c>
      <c r="K80" s="15">
        <f>IF(Data!S80&gt;$B$8,Data!S80,0)</f>
        <v/>
      </c>
    </row>
    <row r="81">
      <c r="H81" s="14">
        <f>Data!A81</f>
        <v/>
      </c>
      <c r="I81" s="15">
        <f>IF(Data!P81&gt;$B$8,Data!P81,0)</f>
        <v/>
      </c>
      <c r="J81" s="15">
        <f>IF(Data!R81&gt;$B$8,Data!R81,0)</f>
        <v/>
      </c>
      <c r="K81" s="15">
        <f>IF(Data!S81&gt;$B$8,Data!S81,0)</f>
        <v/>
      </c>
    </row>
    <row r="82">
      <c r="H82" s="14">
        <f>Data!A82</f>
        <v/>
      </c>
      <c r="I82" s="15">
        <f>IF(Data!P82&gt;$B$8,Data!P82,0)</f>
        <v/>
      </c>
      <c r="J82" s="15">
        <f>IF(Data!R82&gt;$B$8,Data!R82,0)</f>
        <v/>
      </c>
      <c r="K82" s="15">
        <f>IF(Data!S82&gt;$B$8,Data!S82,0)</f>
        <v/>
      </c>
    </row>
    <row r="83">
      <c r="H83" s="14">
        <f>Data!A83</f>
        <v/>
      </c>
      <c r="I83" s="15">
        <f>IF(Data!P83&gt;$B$8,Data!P83,0)</f>
        <v/>
      </c>
      <c r="J83" s="15">
        <f>IF(Data!R83&gt;$B$8,Data!R83,0)</f>
        <v/>
      </c>
      <c r="K83" s="15">
        <f>IF(Data!S83&gt;$B$8,Data!S83,0)</f>
        <v/>
      </c>
    </row>
    <row r="84">
      <c r="H84" s="14">
        <f>Data!A84</f>
        <v/>
      </c>
      <c r="I84" s="15">
        <f>IF(Data!P84&gt;$B$8,Data!P84,0)</f>
        <v/>
      </c>
      <c r="J84" s="15">
        <f>IF(Data!R84&gt;$B$8,Data!R84,0)</f>
        <v/>
      </c>
      <c r="K84" s="15">
        <f>IF(Data!S84&gt;$B$8,Data!S84,0)</f>
        <v/>
      </c>
    </row>
    <row r="85">
      <c r="H85" s="14">
        <f>Data!A85</f>
        <v/>
      </c>
      <c r="I85" s="15">
        <f>IF(Data!P85&gt;$B$8,Data!P85,0)</f>
        <v/>
      </c>
      <c r="J85" s="15">
        <f>IF(Data!R85&gt;$B$8,Data!R85,0)</f>
        <v/>
      </c>
      <c r="K85" s="15">
        <f>IF(Data!S85&gt;$B$8,Data!S85,0)</f>
        <v/>
      </c>
    </row>
    <row r="86">
      <c r="H86" s="14">
        <f>Data!A86</f>
        <v/>
      </c>
      <c r="I86" s="15">
        <f>IF(Data!P86&gt;$B$8,Data!P86,0)</f>
        <v/>
      </c>
      <c r="J86" s="15">
        <f>IF(Data!R86&gt;$B$8,Data!R86,0)</f>
        <v/>
      </c>
      <c r="K86" s="15">
        <f>IF(Data!S86&gt;$B$8,Data!S86,0)</f>
        <v/>
      </c>
    </row>
    <row r="87">
      <c r="H87" s="14">
        <f>Data!A87</f>
        <v/>
      </c>
      <c r="I87" s="15">
        <f>IF(Data!P87&gt;$B$8,Data!P87,0)</f>
        <v/>
      </c>
      <c r="J87" s="15">
        <f>IF(Data!R87&gt;$B$8,Data!R87,0)</f>
        <v/>
      </c>
      <c r="K87" s="15">
        <f>IF(Data!S87&gt;$B$8,Data!S87,0)</f>
        <v/>
      </c>
    </row>
    <row r="88">
      <c r="H88" s="14">
        <f>Data!A88</f>
        <v/>
      </c>
      <c r="I88" s="15">
        <f>IF(Data!P88&gt;$B$8,Data!P88,0)</f>
        <v/>
      </c>
      <c r="J88" s="15">
        <f>IF(Data!R88&gt;$B$8,Data!R88,0)</f>
        <v/>
      </c>
      <c r="K88" s="15">
        <f>IF(Data!S88&gt;$B$8,Data!S88,0)</f>
        <v/>
      </c>
    </row>
    <row r="89">
      <c r="H89" s="14">
        <f>Data!A89</f>
        <v/>
      </c>
      <c r="I89" s="15">
        <f>IF(Data!P89&gt;$B$8,Data!P89,0)</f>
        <v/>
      </c>
      <c r="J89" s="15">
        <f>IF(Data!R89&gt;$B$8,Data!R89,0)</f>
        <v/>
      </c>
      <c r="K89" s="15">
        <f>IF(Data!S89&gt;$B$8,Data!S89,0)</f>
        <v/>
      </c>
    </row>
    <row r="90">
      <c r="H90" s="14">
        <f>Data!A90</f>
        <v/>
      </c>
      <c r="I90" s="15">
        <f>IF(Data!P90&gt;$B$8,Data!P90,0)</f>
        <v/>
      </c>
      <c r="J90" s="15">
        <f>IF(Data!R90&gt;$B$8,Data!R90,0)</f>
        <v/>
      </c>
      <c r="K90" s="15">
        <f>IF(Data!S90&gt;$B$8,Data!S90,0)</f>
        <v/>
      </c>
    </row>
    <row r="91">
      <c r="H91" s="14">
        <f>Data!A91</f>
        <v/>
      </c>
      <c r="I91" s="15">
        <f>IF(Data!P91&gt;$B$8,Data!P91,0)</f>
        <v/>
      </c>
      <c r="J91" s="15">
        <f>IF(Data!R91&gt;$B$8,Data!R91,0)</f>
        <v/>
      </c>
      <c r="K91" s="15">
        <f>IF(Data!S91&gt;$B$8,Data!S91,0)</f>
        <v/>
      </c>
    </row>
    <row r="92">
      <c r="H92" s="14">
        <f>Data!A92</f>
        <v/>
      </c>
      <c r="I92" s="15">
        <f>IF(Data!P92&gt;$B$8,Data!P92,0)</f>
        <v/>
      </c>
      <c r="J92" s="15">
        <f>IF(Data!R92&gt;$B$8,Data!R92,0)</f>
        <v/>
      </c>
      <c r="K92" s="15">
        <f>IF(Data!S92&gt;$B$8,Data!S92,0)</f>
        <v/>
      </c>
    </row>
    <row r="93">
      <c r="H93" s="14">
        <f>Data!A93</f>
        <v/>
      </c>
      <c r="I93" s="15">
        <f>IF(Data!P93&gt;$B$8,Data!P93,0)</f>
        <v/>
      </c>
      <c r="J93" s="15">
        <f>IF(Data!R93&gt;$B$8,Data!R93,0)</f>
        <v/>
      </c>
      <c r="K93" s="15">
        <f>IF(Data!S93&gt;$B$8,Data!S93,0)</f>
        <v/>
      </c>
    </row>
    <row r="94">
      <c r="H94" s="14">
        <f>Data!A94</f>
        <v/>
      </c>
      <c r="I94" s="15">
        <f>IF(Data!P94&gt;$B$8,Data!P94,0)</f>
        <v/>
      </c>
      <c r="J94" s="15">
        <f>IF(Data!R94&gt;$B$8,Data!R94,0)</f>
        <v/>
      </c>
      <c r="K94" s="15">
        <f>IF(Data!S94&gt;$B$8,Data!S94,0)</f>
        <v/>
      </c>
    </row>
    <row r="95">
      <c r="H95" s="14">
        <f>Data!A95</f>
        <v/>
      </c>
      <c r="I95" s="15">
        <f>IF(Data!P95&gt;$B$8,Data!P95,0)</f>
        <v/>
      </c>
      <c r="J95" s="15">
        <f>IF(Data!R95&gt;$B$8,Data!R95,0)</f>
        <v/>
      </c>
      <c r="K95" s="15">
        <f>IF(Data!S95&gt;$B$8,Data!S95,0)</f>
        <v/>
      </c>
    </row>
    <row r="96">
      <c r="H96" s="14">
        <f>Data!A96</f>
        <v/>
      </c>
      <c r="I96" s="15">
        <f>IF(Data!P96&gt;$B$8,Data!P96,0)</f>
        <v/>
      </c>
      <c r="J96" s="15">
        <f>IF(Data!R96&gt;$B$8,Data!R96,0)</f>
        <v/>
      </c>
      <c r="K96" s="15">
        <f>IF(Data!S96&gt;$B$8,Data!S96,0)</f>
        <v/>
      </c>
    </row>
    <row r="97">
      <c r="H97" s="14">
        <f>Data!A97</f>
        <v/>
      </c>
      <c r="I97" s="15">
        <f>IF(Data!P97&gt;$B$8,Data!P97,0)</f>
        <v/>
      </c>
      <c r="J97" s="15">
        <f>IF(Data!R97&gt;$B$8,Data!R97,0)</f>
        <v/>
      </c>
      <c r="K97" s="15">
        <f>IF(Data!S97&gt;$B$8,Data!S97,0)</f>
        <v/>
      </c>
    </row>
    <row r="98">
      <c r="H98" s="14">
        <f>Data!A98</f>
        <v/>
      </c>
      <c r="I98" s="15">
        <f>IF(Data!P98&gt;$B$8,Data!P98,0)</f>
        <v/>
      </c>
      <c r="J98" s="15">
        <f>IF(Data!R98&gt;$B$8,Data!R98,0)</f>
        <v/>
      </c>
      <c r="K98" s="15">
        <f>IF(Data!S98&gt;$B$8,Data!S98,0)</f>
        <v/>
      </c>
    </row>
    <row r="99">
      <c r="H99" s="14">
        <f>Data!A99</f>
        <v/>
      </c>
      <c r="I99" s="15">
        <f>IF(Data!P99&gt;$B$8,Data!P99,0)</f>
        <v/>
      </c>
      <c r="J99" s="15">
        <f>IF(Data!R99&gt;$B$8,Data!R99,0)</f>
        <v/>
      </c>
      <c r="K99" s="15">
        <f>IF(Data!S99&gt;$B$8,Data!S99,0)</f>
        <v/>
      </c>
    </row>
    <row r="100">
      <c r="H100" s="14">
        <f>Data!A100</f>
        <v/>
      </c>
      <c r="I100" s="15">
        <f>IF(Data!P100&gt;$B$8,Data!P100,0)</f>
        <v/>
      </c>
      <c r="J100" s="15">
        <f>IF(Data!R100&gt;$B$8,Data!R100,0)</f>
        <v/>
      </c>
      <c r="K100" s="15">
        <f>IF(Data!S100&gt;$B$8,Data!S100,0)</f>
        <v/>
      </c>
    </row>
    <row r="101">
      <c r="H101" s="14">
        <f>Data!A101</f>
        <v/>
      </c>
      <c r="I101" s="15">
        <f>IF(Data!P101&gt;$B$8,Data!P101,0)</f>
        <v/>
      </c>
      <c r="J101" s="15">
        <f>IF(Data!R101&gt;$B$8,Data!R101,0)</f>
        <v/>
      </c>
      <c r="K101" s="15">
        <f>IF(Data!S101&gt;$B$8,Data!S101,0)</f>
        <v/>
      </c>
    </row>
    <row r="102">
      <c r="H102" s="14">
        <f>Data!A102</f>
        <v/>
      </c>
      <c r="I102" s="15">
        <f>IF(Data!P102&gt;$B$8,Data!P102,0)</f>
        <v/>
      </c>
      <c r="J102" s="15">
        <f>IF(Data!R102&gt;$B$8,Data!R102,0)</f>
        <v/>
      </c>
      <c r="K102" s="15">
        <f>IF(Data!S102&gt;$B$8,Data!S102,0)</f>
        <v/>
      </c>
    </row>
    <row r="103">
      <c r="H103" s="14">
        <f>Data!A103</f>
        <v/>
      </c>
      <c r="I103" s="15">
        <f>IF(Data!P103&gt;$B$8,Data!P103,0)</f>
        <v/>
      </c>
      <c r="J103" s="15">
        <f>IF(Data!R103&gt;$B$8,Data!R103,0)</f>
        <v/>
      </c>
      <c r="K103" s="15">
        <f>IF(Data!S103&gt;$B$8,Data!S103,0)</f>
        <v/>
      </c>
    </row>
    <row r="104">
      <c r="H104" s="14">
        <f>Data!A104</f>
        <v/>
      </c>
      <c r="I104" s="15">
        <f>IF(Data!P104&gt;$B$8,Data!P104,0)</f>
        <v/>
      </c>
      <c r="J104" s="15">
        <f>IF(Data!R104&gt;$B$8,Data!R104,0)</f>
        <v/>
      </c>
      <c r="K104" s="15">
        <f>IF(Data!S104&gt;$B$8,Data!S104,0)</f>
        <v/>
      </c>
    </row>
    <row r="105">
      <c r="H105" s="14">
        <f>Data!A105</f>
        <v/>
      </c>
      <c r="I105" s="15">
        <f>IF(Data!P105&gt;$B$8,Data!P105,0)</f>
        <v/>
      </c>
      <c r="J105" s="15">
        <f>IF(Data!R105&gt;$B$8,Data!R105,0)</f>
        <v/>
      </c>
      <c r="K105" s="15">
        <f>IF(Data!S105&gt;$B$8,Data!S105,0)</f>
        <v/>
      </c>
    </row>
    <row r="106">
      <c r="H106" s="14">
        <f>Data!A106</f>
        <v/>
      </c>
      <c r="I106" s="15">
        <f>IF(Data!P106&gt;$B$8,Data!P106,0)</f>
        <v/>
      </c>
      <c r="J106" s="15">
        <f>IF(Data!R106&gt;$B$8,Data!R106,0)</f>
        <v/>
      </c>
      <c r="K106" s="15">
        <f>IF(Data!S106&gt;$B$8,Data!S106,0)</f>
        <v/>
      </c>
    </row>
    <row r="107">
      <c r="H107" s="14">
        <f>Data!A107</f>
        <v/>
      </c>
      <c r="I107" s="15">
        <f>IF(Data!P107&gt;$B$8,Data!P107,0)</f>
        <v/>
      </c>
      <c r="J107" s="15">
        <f>IF(Data!R107&gt;$B$8,Data!R107,0)</f>
        <v/>
      </c>
      <c r="K107" s="15">
        <f>IF(Data!S107&gt;$B$8,Data!S107,0)</f>
        <v/>
      </c>
    </row>
    <row r="108">
      <c r="H108" s="14">
        <f>Data!A108</f>
        <v/>
      </c>
      <c r="I108" s="15">
        <f>IF(Data!P108&gt;$B$8,Data!P108,0)</f>
        <v/>
      </c>
      <c r="J108" s="15">
        <f>IF(Data!R108&gt;$B$8,Data!R108,0)</f>
        <v/>
      </c>
      <c r="K108" s="15">
        <f>IF(Data!S108&gt;$B$8,Data!S108,0)</f>
        <v/>
      </c>
    </row>
    <row r="109">
      <c r="H109" s="14">
        <f>Data!A109</f>
        <v/>
      </c>
      <c r="I109" s="15">
        <f>IF(Data!P109&gt;$B$8,Data!P109,0)</f>
        <v/>
      </c>
      <c r="J109" s="15">
        <f>IF(Data!R109&gt;$B$8,Data!R109,0)</f>
        <v/>
      </c>
      <c r="K109" s="15">
        <f>IF(Data!S109&gt;$B$8,Data!S109,0)</f>
        <v/>
      </c>
    </row>
    <row r="110">
      <c r="H110" s="14">
        <f>Data!A110</f>
        <v/>
      </c>
      <c r="I110" s="15">
        <f>IF(Data!P110&gt;$B$8,Data!P110,0)</f>
        <v/>
      </c>
      <c r="J110" s="15">
        <f>IF(Data!R110&gt;$B$8,Data!R110,0)</f>
        <v/>
      </c>
      <c r="K110" s="15">
        <f>IF(Data!S110&gt;$B$8,Data!S110,0)</f>
        <v/>
      </c>
    </row>
    <row r="111">
      <c r="H111" s="14">
        <f>Data!A111</f>
        <v/>
      </c>
      <c r="I111" s="15">
        <f>IF(Data!P111&gt;$B$8,Data!P111,0)</f>
        <v/>
      </c>
      <c r="J111" s="15">
        <f>IF(Data!R111&gt;$B$8,Data!R111,0)</f>
        <v/>
      </c>
      <c r="K111" s="15">
        <f>IF(Data!S111&gt;$B$8,Data!S111,0)</f>
        <v/>
      </c>
    </row>
    <row r="112">
      <c r="H112" s="14">
        <f>Data!A112</f>
        <v/>
      </c>
      <c r="I112" s="15">
        <f>IF(Data!P112&gt;$B$8,Data!P112,0)</f>
        <v/>
      </c>
      <c r="J112" s="15">
        <f>IF(Data!R112&gt;$B$8,Data!R112,0)</f>
        <v/>
      </c>
      <c r="K112" s="15">
        <f>IF(Data!S112&gt;$B$8,Data!S112,0)</f>
        <v/>
      </c>
    </row>
    <row r="113">
      <c r="H113" s="14">
        <f>Data!A113</f>
        <v/>
      </c>
      <c r="I113" s="15">
        <f>IF(Data!P113&gt;$B$8,Data!P113,0)</f>
        <v/>
      </c>
      <c r="J113" s="15">
        <f>IF(Data!R113&gt;$B$8,Data!R113,0)</f>
        <v/>
      </c>
      <c r="K113" s="15">
        <f>IF(Data!S113&gt;$B$8,Data!S113,0)</f>
        <v/>
      </c>
    </row>
    <row r="114">
      <c r="H114" s="14">
        <f>Data!A114</f>
        <v/>
      </c>
      <c r="I114" s="15">
        <f>IF(Data!P114&gt;$B$8,Data!P114,0)</f>
        <v/>
      </c>
      <c r="J114" s="15">
        <f>IF(Data!R114&gt;$B$8,Data!R114,0)</f>
        <v/>
      </c>
      <c r="K114" s="15">
        <f>IF(Data!S114&gt;$B$8,Data!S114,0)</f>
        <v/>
      </c>
    </row>
    <row r="115">
      <c r="H115" s="14">
        <f>Data!A115</f>
        <v/>
      </c>
      <c r="I115" s="15">
        <f>IF(Data!P115&gt;$B$8,Data!P115,0)</f>
        <v/>
      </c>
      <c r="J115" s="15">
        <f>IF(Data!R115&gt;$B$8,Data!R115,0)</f>
        <v/>
      </c>
      <c r="K115" s="15">
        <f>IF(Data!S115&gt;$B$8,Data!S115,0)</f>
        <v/>
      </c>
    </row>
    <row r="116">
      <c r="H116" s="14">
        <f>Data!A116</f>
        <v/>
      </c>
      <c r="I116" s="15">
        <f>IF(Data!P116&gt;$B$8,Data!P116,0)</f>
        <v/>
      </c>
      <c r="J116" s="15">
        <f>IF(Data!R116&gt;$B$8,Data!R116,0)</f>
        <v/>
      </c>
      <c r="K116" s="15">
        <f>IF(Data!S116&gt;$B$8,Data!S116,0)</f>
        <v/>
      </c>
    </row>
    <row r="117">
      <c r="H117" s="14">
        <f>Data!A117</f>
        <v/>
      </c>
      <c r="I117" s="15">
        <f>IF(Data!P117&gt;$B$8,Data!P117,0)</f>
        <v/>
      </c>
      <c r="J117" s="15">
        <f>IF(Data!R117&gt;$B$8,Data!R117,0)</f>
        <v/>
      </c>
      <c r="K117" s="15">
        <f>IF(Data!S117&gt;$B$8,Data!S117,0)</f>
        <v/>
      </c>
    </row>
    <row r="118">
      <c r="H118" s="14">
        <f>Data!A118</f>
        <v/>
      </c>
      <c r="I118" s="15">
        <f>IF(Data!P118&gt;$B$8,Data!P118,0)</f>
        <v/>
      </c>
      <c r="J118" s="15">
        <f>IF(Data!R118&gt;$B$8,Data!R118,0)</f>
        <v/>
      </c>
      <c r="K118" s="15">
        <f>IF(Data!S118&gt;$B$8,Data!S118,0)</f>
        <v/>
      </c>
    </row>
    <row r="119">
      <c r="H119" s="14">
        <f>Data!A119</f>
        <v/>
      </c>
      <c r="I119" s="15">
        <f>IF(Data!P119&gt;$B$8,Data!P119,0)</f>
        <v/>
      </c>
      <c r="J119" s="15">
        <f>IF(Data!R119&gt;$B$8,Data!R119,0)</f>
        <v/>
      </c>
      <c r="K119" s="15">
        <f>IF(Data!S119&gt;$B$8,Data!S119,0)</f>
        <v/>
      </c>
    </row>
    <row r="120">
      <c r="H120" s="14">
        <f>Data!A120</f>
        <v/>
      </c>
      <c r="I120" s="15">
        <f>IF(Data!P120&gt;$B$8,Data!P120,0)</f>
        <v/>
      </c>
      <c r="J120" s="15">
        <f>IF(Data!R120&gt;$B$8,Data!R120,0)</f>
        <v/>
      </c>
      <c r="K120" s="15">
        <f>IF(Data!S120&gt;$B$8,Data!S120,0)</f>
        <v/>
      </c>
    </row>
    <row r="121">
      <c r="H121" s="14">
        <f>Data!A121</f>
        <v/>
      </c>
      <c r="I121" s="15">
        <f>IF(Data!P121&gt;$B$8,Data!P121,0)</f>
        <v/>
      </c>
      <c r="J121" s="15">
        <f>IF(Data!R121&gt;$B$8,Data!R121,0)</f>
        <v/>
      </c>
      <c r="K121" s="15">
        <f>IF(Data!S121&gt;$B$8,Data!S121,0)</f>
        <v/>
      </c>
    </row>
    <row r="122">
      <c r="H122" s="14">
        <f>Data!A122</f>
        <v/>
      </c>
      <c r="I122" s="15">
        <f>IF(Data!P122&gt;$B$8,Data!P122,0)</f>
        <v/>
      </c>
      <c r="J122" s="15">
        <f>IF(Data!R122&gt;$B$8,Data!R122,0)</f>
        <v/>
      </c>
      <c r="K122" s="15">
        <f>IF(Data!S122&gt;$B$8,Data!S122,0)</f>
        <v/>
      </c>
    </row>
    <row r="123">
      <c r="H123" s="14">
        <f>Data!A123</f>
        <v/>
      </c>
      <c r="I123" s="15">
        <f>IF(Data!P123&gt;$B$8,Data!P123,0)</f>
        <v/>
      </c>
      <c r="J123" s="15">
        <f>IF(Data!R123&gt;$B$8,Data!R123,0)</f>
        <v/>
      </c>
      <c r="K123" s="15">
        <f>IF(Data!S123&gt;$B$8,Data!S123,0)</f>
        <v/>
      </c>
    </row>
    <row r="124">
      <c r="H124" s="14">
        <f>Data!A124</f>
        <v/>
      </c>
      <c r="I124" s="15">
        <f>IF(Data!P124&gt;$B$8,Data!P124,0)</f>
        <v/>
      </c>
      <c r="J124" s="15">
        <f>IF(Data!R124&gt;$B$8,Data!R124,0)</f>
        <v/>
      </c>
      <c r="K124" s="15">
        <f>IF(Data!S124&gt;$B$8,Data!S124,0)</f>
        <v/>
      </c>
    </row>
    <row r="125">
      <c r="H125" s="14">
        <f>Data!A125</f>
        <v/>
      </c>
      <c r="I125" s="15">
        <f>IF(Data!P125&gt;$B$8,Data!P125,0)</f>
        <v/>
      </c>
      <c r="J125" s="15">
        <f>IF(Data!R125&gt;$B$8,Data!R125,0)</f>
        <v/>
      </c>
      <c r="K125" s="15">
        <f>IF(Data!S125&gt;$B$8,Data!S125,0)</f>
        <v/>
      </c>
    </row>
    <row r="126">
      <c r="H126" s="14">
        <f>Data!A126</f>
        <v/>
      </c>
      <c r="I126" s="15">
        <f>IF(Data!P126&gt;$B$8,Data!P126,0)</f>
        <v/>
      </c>
      <c r="J126" s="15">
        <f>IF(Data!R126&gt;$B$8,Data!R126,0)</f>
        <v/>
      </c>
      <c r="K126" s="15">
        <f>IF(Data!S126&gt;$B$8,Data!S126,0)</f>
        <v/>
      </c>
    </row>
    <row r="127">
      <c r="H127" s="14">
        <f>Data!A127</f>
        <v/>
      </c>
      <c r="I127" s="15">
        <f>IF(Data!P127&gt;$B$8,Data!P127,0)</f>
        <v/>
      </c>
      <c r="J127" s="15">
        <f>IF(Data!R127&gt;$B$8,Data!R127,0)</f>
        <v/>
      </c>
      <c r="K127" s="15">
        <f>IF(Data!S127&gt;$B$8,Data!S127,0)</f>
        <v/>
      </c>
    </row>
    <row r="128">
      <c r="H128" s="14">
        <f>Data!A128</f>
        <v/>
      </c>
      <c r="I128" s="15">
        <f>IF(Data!P128&gt;$B$8,Data!P128,0)</f>
        <v/>
      </c>
      <c r="J128" s="15">
        <f>IF(Data!R128&gt;$B$8,Data!R128,0)</f>
        <v/>
      </c>
      <c r="K128" s="15">
        <f>IF(Data!S128&gt;$B$8,Data!S128,0)</f>
        <v/>
      </c>
    </row>
    <row r="129">
      <c r="H129" s="14">
        <f>Data!A129</f>
        <v/>
      </c>
      <c r="I129" s="15">
        <f>IF(Data!P129&gt;$B$8,Data!P129,0)</f>
        <v/>
      </c>
      <c r="J129" s="15">
        <f>IF(Data!R129&gt;$B$8,Data!R129,0)</f>
        <v/>
      </c>
      <c r="K129" s="15">
        <f>IF(Data!S129&gt;$B$8,Data!S129,0)</f>
        <v/>
      </c>
    </row>
    <row r="130">
      <c r="H130" s="14">
        <f>Data!A130</f>
        <v/>
      </c>
      <c r="I130" s="15">
        <f>IF(Data!P130&gt;$B$8,Data!P130,0)</f>
        <v/>
      </c>
      <c r="J130" s="15">
        <f>IF(Data!R130&gt;$B$8,Data!R130,0)</f>
        <v/>
      </c>
      <c r="K130" s="15">
        <f>IF(Data!S130&gt;$B$8,Data!S130,0)</f>
        <v/>
      </c>
    </row>
    <row r="131">
      <c r="H131" s="14">
        <f>Data!A131</f>
        <v/>
      </c>
      <c r="I131" s="15">
        <f>IF(Data!P131&gt;$B$8,Data!P131,0)</f>
        <v/>
      </c>
      <c r="J131" s="15">
        <f>IF(Data!R131&gt;$B$8,Data!R131,0)</f>
        <v/>
      </c>
      <c r="K131" s="15">
        <f>IF(Data!S131&gt;$B$8,Data!S131,0)</f>
        <v/>
      </c>
    </row>
    <row r="132">
      <c r="H132" s="14">
        <f>Data!A132</f>
        <v/>
      </c>
      <c r="I132" s="15">
        <f>IF(Data!P132&gt;$B$8,Data!P132,0)</f>
        <v/>
      </c>
      <c r="J132" s="15">
        <f>IF(Data!R132&gt;$B$8,Data!R132,0)</f>
        <v/>
      </c>
      <c r="K132" s="15">
        <f>IF(Data!S132&gt;$B$8,Data!S132,0)</f>
        <v/>
      </c>
    </row>
    <row r="133">
      <c r="H133" s="14">
        <f>Data!A133</f>
        <v/>
      </c>
      <c r="I133" s="15">
        <f>IF(Data!P133&gt;$B$8,Data!P133,0)</f>
        <v/>
      </c>
      <c r="J133" s="15">
        <f>IF(Data!R133&gt;$B$8,Data!R133,0)</f>
        <v/>
      </c>
      <c r="K133" s="15">
        <f>IF(Data!S133&gt;$B$8,Data!S133,0)</f>
        <v/>
      </c>
    </row>
    <row r="134">
      <c r="H134" s="14">
        <f>Data!A134</f>
        <v/>
      </c>
      <c r="I134" s="15">
        <f>IF(Data!P134&gt;$B$8,Data!P134,0)</f>
        <v/>
      </c>
      <c r="J134" s="15">
        <f>IF(Data!R134&gt;$B$8,Data!R134,0)</f>
        <v/>
      </c>
      <c r="K134" s="15">
        <f>IF(Data!S134&gt;$B$8,Data!S134,0)</f>
        <v/>
      </c>
    </row>
    <row r="135">
      <c r="H135" s="14">
        <f>Data!A135</f>
        <v/>
      </c>
      <c r="I135" s="15">
        <f>IF(Data!P135&gt;$B$8,Data!P135,0)</f>
        <v/>
      </c>
      <c r="J135" s="15">
        <f>IF(Data!R135&gt;$B$8,Data!R135,0)</f>
        <v/>
      </c>
      <c r="K135" s="15">
        <f>IF(Data!S135&gt;$B$8,Data!S135,0)</f>
        <v/>
      </c>
    </row>
    <row r="136">
      <c r="H136" s="14">
        <f>Data!A136</f>
        <v/>
      </c>
      <c r="I136" s="15">
        <f>IF(Data!P136&gt;$B$8,Data!P136,0)</f>
        <v/>
      </c>
      <c r="J136" s="15">
        <f>IF(Data!R136&gt;$B$8,Data!R136,0)</f>
        <v/>
      </c>
      <c r="K136" s="15">
        <f>IF(Data!S136&gt;$B$8,Data!S136,0)</f>
        <v/>
      </c>
    </row>
    <row r="137">
      <c r="H137" s="14">
        <f>Data!A137</f>
        <v/>
      </c>
      <c r="I137" s="15">
        <f>IF(Data!P137&gt;$B$8,Data!P137,0)</f>
        <v/>
      </c>
      <c r="J137" s="15">
        <f>IF(Data!R137&gt;$B$8,Data!R137,0)</f>
        <v/>
      </c>
      <c r="K137" s="15">
        <f>IF(Data!S137&gt;$B$8,Data!S137,0)</f>
        <v/>
      </c>
    </row>
    <row r="138">
      <c r="H138" s="14">
        <f>Data!A138</f>
        <v/>
      </c>
      <c r="I138" s="15">
        <f>IF(Data!P138&gt;$B$8,Data!P138,0)</f>
        <v/>
      </c>
      <c r="J138" s="15">
        <f>IF(Data!R138&gt;$B$8,Data!R138,0)</f>
        <v/>
      </c>
      <c r="K138" s="15">
        <f>IF(Data!S138&gt;$B$8,Data!S138,0)</f>
        <v/>
      </c>
    </row>
    <row r="139">
      <c r="H139" s="14">
        <f>Data!A139</f>
        <v/>
      </c>
      <c r="I139" s="15">
        <f>IF(Data!P139&gt;$B$8,Data!P139,0)</f>
        <v/>
      </c>
      <c r="J139" s="15">
        <f>IF(Data!R139&gt;$B$8,Data!R139,0)</f>
        <v/>
      </c>
      <c r="K139" s="15">
        <f>IF(Data!S139&gt;$B$8,Data!S139,0)</f>
        <v/>
      </c>
    </row>
    <row r="140">
      <c r="H140" s="14">
        <f>Data!A140</f>
        <v/>
      </c>
      <c r="I140" s="15">
        <f>IF(Data!P140&gt;$B$8,Data!P140,0)</f>
        <v/>
      </c>
      <c r="J140" s="15">
        <f>IF(Data!R140&gt;$B$8,Data!R140,0)</f>
        <v/>
      </c>
      <c r="K140" s="15">
        <f>IF(Data!S140&gt;$B$8,Data!S140,0)</f>
        <v/>
      </c>
    </row>
    <row r="141">
      <c r="H141" s="14">
        <f>Data!A141</f>
        <v/>
      </c>
      <c r="I141" s="15">
        <f>IF(Data!P141&gt;$B$8,Data!P141,0)</f>
        <v/>
      </c>
      <c r="J141" s="15">
        <f>IF(Data!R141&gt;$B$8,Data!R141,0)</f>
        <v/>
      </c>
      <c r="K141" s="15">
        <f>IF(Data!S141&gt;$B$8,Data!S141,0)</f>
        <v/>
      </c>
    </row>
    <row r="142">
      <c r="H142" s="14">
        <f>Data!A142</f>
        <v/>
      </c>
      <c r="I142" s="15">
        <f>IF(Data!P142&gt;$B$8,Data!P142,0)</f>
        <v/>
      </c>
      <c r="J142" s="15">
        <f>IF(Data!R142&gt;$B$8,Data!R142,0)</f>
        <v/>
      </c>
      <c r="K142" s="15">
        <f>IF(Data!S142&gt;$B$8,Data!S142,0)</f>
        <v/>
      </c>
    </row>
    <row r="143">
      <c r="H143" s="14">
        <f>Data!A143</f>
        <v/>
      </c>
      <c r="I143" s="15">
        <f>IF(Data!P143&gt;$B$8,Data!P143,0)</f>
        <v/>
      </c>
      <c r="J143" s="15">
        <f>IF(Data!R143&gt;$B$8,Data!R143,0)</f>
        <v/>
      </c>
      <c r="K143" s="15">
        <f>IF(Data!S143&gt;$B$8,Data!S143,0)</f>
        <v/>
      </c>
    </row>
    <row r="144">
      <c r="H144" s="14">
        <f>Data!A144</f>
        <v/>
      </c>
      <c r="I144" s="15">
        <f>IF(Data!P144&gt;$B$8,Data!P144,0)</f>
        <v/>
      </c>
      <c r="J144" s="15">
        <f>IF(Data!R144&gt;$B$8,Data!R144,0)</f>
        <v/>
      </c>
      <c r="K144" s="15">
        <f>IF(Data!S144&gt;$B$8,Data!S144,0)</f>
        <v/>
      </c>
    </row>
    <row r="145">
      <c r="H145" s="14">
        <f>Data!A145</f>
        <v/>
      </c>
      <c r="I145" s="15">
        <f>IF(Data!P145&gt;$B$8,Data!P145,0)</f>
        <v/>
      </c>
      <c r="J145" s="15">
        <f>IF(Data!R145&gt;$B$8,Data!R145,0)</f>
        <v/>
      </c>
      <c r="K145" s="15">
        <f>IF(Data!S145&gt;$B$8,Data!S145,0)</f>
        <v/>
      </c>
    </row>
    <row r="146">
      <c r="H146" s="14">
        <f>Data!A146</f>
        <v/>
      </c>
      <c r="I146" s="15">
        <f>IF(Data!P146&gt;$B$8,Data!P146,0)</f>
        <v/>
      </c>
      <c r="J146" s="15">
        <f>IF(Data!R146&gt;$B$8,Data!R146,0)</f>
        <v/>
      </c>
      <c r="K146" s="15">
        <f>IF(Data!S146&gt;$B$8,Data!S146,0)</f>
        <v/>
      </c>
    </row>
    <row r="147">
      <c r="H147" s="14">
        <f>Data!A147</f>
        <v/>
      </c>
      <c r="I147" s="15">
        <f>IF(Data!P147&gt;$B$8,Data!P147,0)</f>
        <v/>
      </c>
      <c r="J147" s="15">
        <f>IF(Data!R147&gt;$B$8,Data!R147,0)</f>
        <v/>
      </c>
      <c r="K147" s="15">
        <f>IF(Data!S147&gt;$B$8,Data!S147,0)</f>
        <v/>
      </c>
    </row>
    <row r="148">
      <c r="H148" s="14">
        <f>Data!A148</f>
        <v/>
      </c>
      <c r="I148" s="15">
        <f>IF(Data!P148&gt;$B$8,Data!P148,0)</f>
        <v/>
      </c>
      <c r="J148" s="15">
        <f>IF(Data!R148&gt;$B$8,Data!R148,0)</f>
        <v/>
      </c>
      <c r="K148" s="15">
        <f>IF(Data!S148&gt;$B$8,Data!S148,0)</f>
        <v/>
      </c>
    </row>
    <row r="149">
      <c r="H149" s="14">
        <f>Data!A149</f>
        <v/>
      </c>
      <c r="I149" s="15">
        <f>IF(Data!P149&gt;$B$8,Data!P149,0)</f>
        <v/>
      </c>
      <c r="J149" s="15">
        <f>IF(Data!R149&gt;$B$8,Data!R149,0)</f>
        <v/>
      </c>
      <c r="K149" s="15">
        <f>IF(Data!S149&gt;$B$8,Data!S149,0)</f>
        <v/>
      </c>
    </row>
    <row r="150">
      <c r="H150" s="14">
        <f>Data!A150</f>
        <v/>
      </c>
      <c r="I150" s="15">
        <f>IF(Data!P150&gt;$B$8,Data!P150,0)</f>
        <v/>
      </c>
      <c r="J150" s="15">
        <f>IF(Data!R150&gt;$B$8,Data!R150,0)</f>
        <v/>
      </c>
      <c r="K150" s="15">
        <f>IF(Data!S150&gt;$B$8,Data!S150,0)</f>
        <v/>
      </c>
    </row>
    <row r="151">
      <c r="H151" s="14">
        <f>Data!A151</f>
        <v/>
      </c>
      <c r="I151" s="15">
        <f>IF(Data!P151&gt;$B$8,Data!P151,0)</f>
        <v/>
      </c>
      <c r="J151" s="15">
        <f>IF(Data!R151&gt;$B$8,Data!R151,0)</f>
        <v/>
      </c>
      <c r="K151" s="15">
        <f>IF(Data!S151&gt;$B$8,Data!S151,0)</f>
        <v/>
      </c>
    </row>
    <row r="152">
      <c r="H152" s="14">
        <f>Data!A152</f>
        <v/>
      </c>
      <c r="I152" s="15">
        <f>IF(Data!P152&gt;$B$8,Data!P152,0)</f>
        <v/>
      </c>
      <c r="J152" s="15">
        <f>IF(Data!R152&gt;$B$8,Data!R152,0)</f>
        <v/>
      </c>
      <c r="K152" s="15">
        <f>IF(Data!S152&gt;$B$8,Data!S152,0)</f>
        <v/>
      </c>
    </row>
    <row r="153">
      <c r="H153" s="14">
        <f>Data!A153</f>
        <v/>
      </c>
      <c r="I153" s="15">
        <f>IF(Data!P153&gt;$B$8,Data!P153,0)</f>
        <v/>
      </c>
      <c r="J153" s="15">
        <f>IF(Data!R153&gt;$B$8,Data!R153,0)</f>
        <v/>
      </c>
      <c r="K153" s="15">
        <f>IF(Data!S153&gt;$B$8,Data!S153,0)</f>
        <v/>
      </c>
    </row>
    <row r="154">
      <c r="H154" s="14">
        <f>Data!A154</f>
        <v/>
      </c>
      <c r="I154" s="15">
        <f>IF(Data!P154&gt;$B$8,Data!P154,0)</f>
        <v/>
      </c>
      <c r="J154" s="15">
        <f>IF(Data!R154&gt;$B$8,Data!R154,0)</f>
        <v/>
      </c>
      <c r="K154" s="15">
        <f>IF(Data!S154&gt;$B$8,Data!S154,0)</f>
        <v/>
      </c>
    </row>
    <row r="155">
      <c r="H155" s="14">
        <f>Data!A155</f>
        <v/>
      </c>
      <c r="I155" s="15">
        <f>IF(Data!P155&gt;$B$8,Data!P155,0)</f>
        <v/>
      </c>
      <c r="J155" s="15">
        <f>IF(Data!R155&gt;$B$8,Data!R155,0)</f>
        <v/>
      </c>
      <c r="K155" s="15">
        <f>IF(Data!S155&gt;$B$8,Data!S155,0)</f>
        <v/>
      </c>
    </row>
    <row r="156">
      <c r="H156" s="14">
        <f>Data!A156</f>
        <v/>
      </c>
      <c r="I156" s="15">
        <f>IF(Data!P156&gt;$B$8,Data!P156,0)</f>
        <v/>
      </c>
      <c r="J156" s="15">
        <f>IF(Data!R156&gt;$B$8,Data!R156,0)</f>
        <v/>
      </c>
      <c r="K156" s="15">
        <f>IF(Data!S156&gt;$B$8,Data!S156,0)</f>
        <v/>
      </c>
    </row>
    <row r="157">
      <c r="H157" s="14">
        <f>Data!A157</f>
        <v/>
      </c>
      <c r="I157" s="15">
        <f>IF(Data!P157&gt;$B$8,Data!P157,0)</f>
        <v/>
      </c>
      <c r="J157" s="15">
        <f>IF(Data!R157&gt;$B$8,Data!R157,0)</f>
        <v/>
      </c>
      <c r="K157" s="15">
        <f>IF(Data!S157&gt;$B$8,Data!S157,0)</f>
        <v/>
      </c>
    </row>
    <row r="158">
      <c r="H158" s="14">
        <f>Data!A158</f>
        <v/>
      </c>
      <c r="I158" s="15">
        <f>IF(Data!P158&gt;$B$8,Data!P158,0)</f>
        <v/>
      </c>
      <c r="J158" s="15">
        <f>IF(Data!R158&gt;$B$8,Data!R158,0)</f>
        <v/>
      </c>
      <c r="K158" s="15">
        <f>IF(Data!S158&gt;$B$8,Data!S158,0)</f>
        <v/>
      </c>
    </row>
    <row r="159">
      <c r="H159" s="14">
        <f>Data!A159</f>
        <v/>
      </c>
      <c r="I159" s="15">
        <f>IF(Data!P159&gt;$B$8,Data!P159,0)</f>
        <v/>
      </c>
      <c r="J159" s="15">
        <f>IF(Data!R159&gt;$B$8,Data!R159,0)</f>
        <v/>
      </c>
      <c r="K159" s="15">
        <f>IF(Data!S159&gt;$B$8,Data!S159,0)</f>
        <v/>
      </c>
    </row>
    <row r="160">
      <c r="H160" s="14">
        <f>Data!A160</f>
        <v/>
      </c>
      <c r="I160" s="15">
        <f>IF(Data!P160&gt;$B$8,Data!P160,0)</f>
        <v/>
      </c>
      <c r="J160" s="15">
        <f>IF(Data!R160&gt;$B$8,Data!R160,0)</f>
        <v/>
      </c>
      <c r="K160" s="15">
        <f>IF(Data!S160&gt;$B$8,Data!S160,0)</f>
        <v/>
      </c>
    </row>
    <row r="161">
      <c r="H161" s="14">
        <f>Data!A161</f>
        <v/>
      </c>
      <c r="I161" s="15">
        <f>IF(Data!P161&gt;$B$8,Data!P161,0)</f>
        <v/>
      </c>
      <c r="J161" s="15">
        <f>IF(Data!R161&gt;$B$8,Data!R161,0)</f>
        <v/>
      </c>
      <c r="K161" s="15">
        <f>IF(Data!S161&gt;$B$8,Data!S161,0)</f>
        <v/>
      </c>
    </row>
    <row r="162">
      <c r="H162" s="14">
        <f>Data!A162</f>
        <v/>
      </c>
      <c r="I162" s="15">
        <f>IF(Data!P162&gt;$B$8,Data!P162,0)</f>
        <v/>
      </c>
      <c r="J162" s="15">
        <f>IF(Data!R162&gt;$B$8,Data!R162,0)</f>
        <v/>
      </c>
      <c r="K162" s="15">
        <f>IF(Data!S162&gt;$B$8,Data!S162,0)</f>
        <v/>
      </c>
    </row>
    <row r="163">
      <c r="H163" s="14">
        <f>Data!A163</f>
        <v/>
      </c>
      <c r="I163" s="15">
        <f>IF(Data!P163&gt;$B$8,Data!P163,0)</f>
        <v/>
      </c>
      <c r="J163" s="15">
        <f>IF(Data!R163&gt;$B$8,Data!R163,0)</f>
        <v/>
      </c>
      <c r="K163" s="15">
        <f>IF(Data!S163&gt;$B$8,Data!S163,0)</f>
        <v/>
      </c>
    </row>
    <row r="164">
      <c r="H164" s="14">
        <f>Data!A164</f>
        <v/>
      </c>
      <c r="I164" s="15">
        <f>IF(Data!P164&gt;$B$8,Data!P164,0)</f>
        <v/>
      </c>
      <c r="J164" s="15">
        <f>IF(Data!R164&gt;$B$8,Data!R164,0)</f>
        <v/>
      </c>
      <c r="K164" s="15">
        <f>IF(Data!S164&gt;$B$8,Data!S164,0)</f>
        <v/>
      </c>
    </row>
    <row r="165">
      <c r="H165" s="14">
        <f>Data!A165</f>
        <v/>
      </c>
      <c r="I165" s="15">
        <f>IF(Data!P165&gt;$B$8,Data!P165,0)</f>
        <v/>
      </c>
      <c r="J165" s="15">
        <f>IF(Data!R165&gt;$B$8,Data!R165,0)</f>
        <v/>
      </c>
      <c r="K165" s="15">
        <f>IF(Data!S165&gt;$B$8,Data!S165,0)</f>
        <v/>
      </c>
    </row>
    <row r="166">
      <c r="H166" s="14">
        <f>Data!A166</f>
        <v/>
      </c>
      <c r="I166" s="15">
        <f>IF(Data!P166&gt;$B$8,Data!P166,0)</f>
        <v/>
      </c>
      <c r="J166" s="15">
        <f>IF(Data!R166&gt;$B$8,Data!R166,0)</f>
        <v/>
      </c>
      <c r="K166" s="15">
        <f>IF(Data!S166&gt;$B$8,Data!S166,0)</f>
        <v/>
      </c>
    </row>
    <row r="167">
      <c r="H167" s="14">
        <f>Data!A167</f>
        <v/>
      </c>
      <c r="I167" s="15">
        <f>IF(Data!P167&gt;$B$8,Data!P167,0)</f>
        <v/>
      </c>
      <c r="J167" s="15">
        <f>IF(Data!R167&gt;$B$8,Data!R167,0)</f>
        <v/>
      </c>
      <c r="K167" s="15">
        <f>IF(Data!S167&gt;$B$8,Data!S167,0)</f>
        <v/>
      </c>
    </row>
    <row r="168">
      <c r="H168" s="14">
        <f>Data!A168</f>
        <v/>
      </c>
      <c r="I168" s="15">
        <f>IF(Data!P168&gt;$B$8,Data!P168,0)</f>
        <v/>
      </c>
      <c r="J168" s="15">
        <f>IF(Data!R168&gt;$B$8,Data!R168,0)</f>
        <v/>
      </c>
      <c r="K168" s="15">
        <f>IF(Data!S168&gt;$B$8,Data!S168,0)</f>
        <v/>
      </c>
    </row>
    <row r="169">
      <c r="H169" s="14">
        <f>Data!A169</f>
        <v/>
      </c>
      <c r="I169" s="15">
        <f>IF(Data!P169&gt;$B$8,Data!P169,0)</f>
        <v/>
      </c>
      <c r="J169" s="15">
        <f>IF(Data!R169&gt;$B$8,Data!R169,0)</f>
        <v/>
      </c>
      <c r="K169" s="15">
        <f>IF(Data!S169&gt;$B$8,Data!S169,0)</f>
        <v/>
      </c>
    </row>
    <row r="170">
      <c r="H170" s="14">
        <f>Data!A170</f>
        <v/>
      </c>
      <c r="I170" s="15">
        <f>IF(Data!P170&gt;$B$8,Data!P170,0)</f>
        <v/>
      </c>
      <c r="J170" s="15">
        <f>IF(Data!R170&gt;$B$8,Data!R170,0)</f>
        <v/>
      </c>
      <c r="K170" s="15">
        <f>IF(Data!S170&gt;$B$8,Data!S170,0)</f>
        <v/>
      </c>
    </row>
    <row r="171">
      <c r="H171" s="14">
        <f>Data!A171</f>
        <v/>
      </c>
      <c r="I171" s="15">
        <f>IF(Data!P171&gt;$B$8,Data!P171,0)</f>
        <v/>
      </c>
      <c r="J171" s="15">
        <f>IF(Data!R171&gt;$B$8,Data!R171,0)</f>
        <v/>
      </c>
      <c r="K171" s="15">
        <f>IF(Data!S171&gt;$B$8,Data!S171,0)</f>
        <v/>
      </c>
    </row>
    <row r="172">
      <c r="H172" s="14">
        <f>Data!A172</f>
        <v/>
      </c>
      <c r="I172" s="15">
        <f>IF(Data!P172&gt;$B$8,Data!P172,0)</f>
        <v/>
      </c>
      <c r="J172" s="15">
        <f>IF(Data!R172&gt;$B$8,Data!R172,0)</f>
        <v/>
      </c>
      <c r="K172" s="15">
        <f>IF(Data!S172&gt;$B$8,Data!S172,0)</f>
        <v/>
      </c>
    </row>
    <row r="173">
      <c r="H173" s="14">
        <f>Data!A173</f>
        <v/>
      </c>
      <c r="I173" s="15">
        <f>IF(Data!P173&gt;$B$8,Data!P173,0)</f>
        <v/>
      </c>
      <c r="J173" s="15">
        <f>IF(Data!R173&gt;$B$8,Data!R173,0)</f>
        <v/>
      </c>
      <c r="K173" s="15">
        <f>IF(Data!S173&gt;$B$8,Data!S173,0)</f>
        <v/>
      </c>
    </row>
    <row r="174">
      <c r="H174" s="14">
        <f>Data!A174</f>
        <v/>
      </c>
      <c r="I174" s="15">
        <f>IF(Data!P174&gt;$B$8,Data!P174,0)</f>
        <v/>
      </c>
      <c r="J174" s="15">
        <f>IF(Data!R174&gt;$B$8,Data!R174,0)</f>
        <v/>
      </c>
      <c r="K174" s="15">
        <f>IF(Data!S174&gt;$B$8,Data!S174,0)</f>
        <v/>
      </c>
    </row>
    <row r="175">
      <c r="H175" s="14">
        <f>Data!A175</f>
        <v/>
      </c>
      <c r="I175" s="15">
        <f>IF(Data!P175&gt;$B$8,Data!P175,0)</f>
        <v/>
      </c>
      <c r="J175" s="15">
        <f>IF(Data!R175&gt;$B$8,Data!R175,0)</f>
        <v/>
      </c>
      <c r="K175" s="15">
        <f>IF(Data!S175&gt;$B$8,Data!S175,0)</f>
        <v/>
      </c>
    </row>
    <row r="176">
      <c r="H176" s="14">
        <f>Data!A176</f>
        <v/>
      </c>
      <c r="I176" s="15">
        <f>IF(Data!P176&gt;$B$8,Data!P176,0)</f>
        <v/>
      </c>
      <c r="J176" s="15">
        <f>IF(Data!R176&gt;$B$8,Data!R176,0)</f>
        <v/>
      </c>
      <c r="K176" s="15">
        <f>IF(Data!S176&gt;$B$8,Data!S176,0)</f>
        <v/>
      </c>
    </row>
    <row r="177">
      <c r="H177" s="14">
        <f>Data!A177</f>
        <v/>
      </c>
      <c r="I177" s="15">
        <f>IF(Data!P177&gt;$B$8,Data!P177,0)</f>
        <v/>
      </c>
      <c r="J177" s="15">
        <f>IF(Data!R177&gt;$B$8,Data!R177,0)</f>
        <v/>
      </c>
      <c r="K177" s="15">
        <f>IF(Data!S177&gt;$B$8,Data!S177,0)</f>
        <v/>
      </c>
    </row>
    <row r="178">
      <c r="H178" s="14">
        <f>Data!A178</f>
        <v/>
      </c>
      <c r="I178" s="15">
        <f>IF(Data!P178&gt;$B$8,Data!P178,0)</f>
        <v/>
      </c>
      <c r="J178" s="15">
        <f>IF(Data!R178&gt;$B$8,Data!R178,0)</f>
        <v/>
      </c>
      <c r="K178" s="15">
        <f>IF(Data!S178&gt;$B$8,Data!S178,0)</f>
        <v/>
      </c>
    </row>
    <row r="179">
      <c r="H179" s="14">
        <f>Data!A179</f>
        <v/>
      </c>
      <c r="I179" s="15">
        <f>IF(Data!P179&gt;$B$8,Data!P179,0)</f>
        <v/>
      </c>
      <c r="J179" s="15">
        <f>IF(Data!R179&gt;$B$8,Data!R179,0)</f>
        <v/>
      </c>
      <c r="K179" s="15">
        <f>IF(Data!S179&gt;$B$8,Data!S179,0)</f>
        <v/>
      </c>
    </row>
    <row r="180">
      <c r="H180" s="14">
        <f>Data!A180</f>
        <v/>
      </c>
      <c r="I180" s="15">
        <f>IF(Data!P180&gt;$B$8,Data!P180,0)</f>
        <v/>
      </c>
      <c r="J180" s="15">
        <f>IF(Data!R180&gt;$B$8,Data!R180,0)</f>
        <v/>
      </c>
      <c r="K180" s="15">
        <f>IF(Data!S180&gt;$B$8,Data!S180,0)</f>
        <v/>
      </c>
    </row>
    <row r="181">
      <c r="H181" s="14">
        <f>Data!A181</f>
        <v/>
      </c>
      <c r="I181" s="15">
        <f>IF(Data!P181&gt;$B$8,Data!P181,0)</f>
        <v/>
      </c>
      <c r="J181" s="15">
        <f>IF(Data!R181&gt;$B$8,Data!R181,0)</f>
        <v/>
      </c>
      <c r="K181" s="15">
        <f>IF(Data!S181&gt;$B$8,Data!S181,0)</f>
        <v/>
      </c>
    </row>
    <row r="182">
      <c r="H182" s="14">
        <f>Data!A182</f>
        <v/>
      </c>
      <c r="I182" s="15">
        <f>IF(Data!P182&gt;$B$8,Data!P182,0)</f>
        <v/>
      </c>
      <c r="J182" s="15">
        <f>IF(Data!R182&gt;$B$8,Data!R182,0)</f>
        <v/>
      </c>
      <c r="K182" s="15">
        <f>IF(Data!S182&gt;$B$8,Data!S182,0)</f>
        <v/>
      </c>
    </row>
    <row r="183">
      <c r="H183" s="14">
        <f>Data!A183</f>
        <v/>
      </c>
      <c r="I183" s="15">
        <f>IF(Data!P183&gt;$B$8,Data!P183,0)</f>
        <v/>
      </c>
      <c r="J183" s="15">
        <f>IF(Data!R183&gt;$B$8,Data!R183,0)</f>
        <v/>
      </c>
      <c r="K183" s="15">
        <f>IF(Data!S183&gt;$B$8,Data!S183,0)</f>
        <v/>
      </c>
    </row>
    <row r="184">
      <c r="H184" s="14">
        <f>Data!A184</f>
        <v/>
      </c>
      <c r="I184" s="15">
        <f>IF(Data!P184&gt;$B$8,Data!P184,0)</f>
        <v/>
      </c>
      <c r="J184" s="15">
        <f>IF(Data!R184&gt;$B$8,Data!R184,0)</f>
        <v/>
      </c>
      <c r="K184" s="15">
        <f>IF(Data!S184&gt;$B$8,Data!S184,0)</f>
        <v/>
      </c>
    </row>
    <row r="185">
      <c r="H185" s="14">
        <f>Data!A185</f>
        <v/>
      </c>
      <c r="I185" s="15">
        <f>IF(Data!P185&gt;$B$8,Data!P185,0)</f>
        <v/>
      </c>
      <c r="J185" s="15">
        <f>IF(Data!R185&gt;$B$8,Data!R185,0)</f>
        <v/>
      </c>
      <c r="K185" s="15">
        <f>IF(Data!S185&gt;$B$8,Data!S185,0)</f>
        <v/>
      </c>
    </row>
    <row r="186">
      <c r="H186" s="14">
        <f>Data!A186</f>
        <v/>
      </c>
      <c r="I186" s="15">
        <f>IF(Data!P186&gt;$B$8,Data!P186,0)</f>
        <v/>
      </c>
      <c r="J186" s="15">
        <f>IF(Data!R186&gt;$B$8,Data!R186,0)</f>
        <v/>
      </c>
      <c r="K186" s="15">
        <f>IF(Data!S186&gt;$B$8,Data!S186,0)</f>
        <v/>
      </c>
    </row>
    <row r="187">
      <c r="H187" s="14">
        <f>Data!A187</f>
        <v/>
      </c>
      <c r="I187" s="15">
        <f>IF(Data!P187&gt;$B$8,Data!P187,0)</f>
        <v/>
      </c>
      <c r="J187" s="15">
        <f>IF(Data!R187&gt;$B$8,Data!R187,0)</f>
        <v/>
      </c>
      <c r="K187" s="15">
        <f>IF(Data!S187&gt;$B$8,Data!S187,0)</f>
        <v/>
      </c>
    </row>
    <row r="188">
      <c r="H188" s="14">
        <f>Data!A188</f>
        <v/>
      </c>
      <c r="I188" s="15">
        <f>IF(Data!P188&gt;$B$8,Data!P188,0)</f>
        <v/>
      </c>
      <c r="J188" s="15">
        <f>IF(Data!R188&gt;$B$8,Data!R188,0)</f>
        <v/>
      </c>
      <c r="K188" s="15">
        <f>IF(Data!S188&gt;$B$8,Data!S188,0)</f>
        <v/>
      </c>
    </row>
    <row r="189">
      <c r="H189" s="14">
        <f>Data!A189</f>
        <v/>
      </c>
      <c r="I189" s="15">
        <f>IF(Data!P189&gt;$B$8,Data!P189,0)</f>
        <v/>
      </c>
      <c r="J189" s="15">
        <f>IF(Data!R189&gt;$B$8,Data!R189,0)</f>
        <v/>
      </c>
      <c r="K189" s="15">
        <f>IF(Data!S189&gt;$B$8,Data!S189,0)</f>
        <v/>
      </c>
    </row>
    <row r="190">
      <c r="H190" s="14">
        <f>Data!A190</f>
        <v/>
      </c>
      <c r="I190" s="15">
        <f>IF(Data!P190&gt;$B$8,Data!P190,0)</f>
        <v/>
      </c>
      <c r="J190" s="15">
        <f>IF(Data!R190&gt;$B$8,Data!R190,0)</f>
        <v/>
      </c>
      <c r="K190" s="15">
        <f>IF(Data!S190&gt;$B$8,Data!S190,0)</f>
        <v/>
      </c>
    </row>
    <row r="191">
      <c r="H191" s="14">
        <f>Data!A191</f>
        <v/>
      </c>
      <c r="I191" s="15">
        <f>IF(Data!P191&gt;$B$8,Data!P191,0)</f>
        <v/>
      </c>
      <c r="J191" s="15">
        <f>IF(Data!R191&gt;$B$8,Data!R191,0)</f>
        <v/>
      </c>
      <c r="K191" s="15">
        <f>IF(Data!S191&gt;$B$8,Data!S191,0)</f>
        <v/>
      </c>
    </row>
    <row r="192">
      <c r="H192" s="14">
        <f>Data!A192</f>
        <v/>
      </c>
      <c r="I192" s="15">
        <f>IF(Data!P192&gt;$B$8,Data!P192,0)</f>
        <v/>
      </c>
      <c r="J192" s="15">
        <f>IF(Data!R192&gt;$B$8,Data!R192,0)</f>
        <v/>
      </c>
      <c r="K192" s="15">
        <f>IF(Data!S192&gt;$B$8,Data!S192,0)</f>
        <v/>
      </c>
    </row>
    <row r="193">
      <c r="H193" s="14">
        <f>Data!A193</f>
        <v/>
      </c>
      <c r="I193" s="15">
        <f>IF(Data!P193&gt;$B$8,Data!P193,0)</f>
        <v/>
      </c>
      <c r="J193" s="15">
        <f>IF(Data!R193&gt;$B$8,Data!R193,0)</f>
        <v/>
      </c>
      <c r="K193" s="15">
        <f>IF(Data!S193&gt;$B$8,Data!S193,0)</f>
        <v/>
      </c>
    </row>
    <row r="194">
      <c r="H194" s="14">
        <f>Data!A194</f>
        <v/>
      </c>
      <c r="I194" s="15">
        <f>IF(Data!P194&gt;$B$8,Data!P194,0)</f>
        <v/>
      </c>
      <c r="J194" s="15">
        <f>IF(Data!R194&gt;$B$8,Data!R194,0)</f>
        <v/>
      </c>
      <c r="K194" s="15">
        <f>IF(Data!S194&gt;$B$8,Data!S194,0)</f>
        <v/>
      </c>
    </row>
    <row r="195">
      <c r="H195" s="14">
        <f>Data!A195</f>
        <v/>
      </c>
      <c r="I195" s="15">
        <f>IF(Data!P195&gt;$B$8,Data!P195,0)</f>
        <v/>
      </c>
      <c r="J195" s="15">
        <f>IF(Data!R195&gt;$B$8,Data!R195,0)</f>
        <v/>
      </c>
      <c r="K195" s="15">
        <f>IF(Data!S195&gt;$B$8,Data!S195,0)</f>
        <v/>
      </c>
    </row>
    <row r="196">
      <c r="H196" s="14">
        <f>Data!A196</f>
        <v/>
      </c>
      <c r="I196" s="15">
        <f>IF(Data!P196&gt;$B$8,Data!P196,0)</f>
        <v/>
      </c>
      <c r="J196" s="15">
        <f>IF(Data!R196&gt;$B$8,Data!R196,0)</f>
        <v/>
      </c>
      <c r="K196" s="15">
        <f>IF(Data!S196&gt;$B$8,Data!S196,0)</f>
        <v/>
      </c>
    </row>
    <row r="197">
      <c r="H197" s="14">
        <f>Data!A197</f>
        <v/>
      </c>
      <c r="I197" s="15">
        <f>IF(Data!P197&gt;$B$8,Data!P197,0)</f>
        <v/>
      </c>
      <c r="J197" s="15">
        <f>IF(Data!R197&gt;$B$8,Data!R197,0)</f>
        <v/>
      </c>
      <c r="K197" s="15">
        <f>IF(Data!S197&gt;$B$8,Data!S197,0)</f>
        <v/>
      </c>
    </row>
    <row r="198">
      <c r="H198" s="14">
        <f>Data!A198</f>
        <v/>
      </c>
      <c r="I198" s="15">
        <f>IF(Data!P198&gt;$B$8,Data!P198,0)</f>
        <v/>
      </c>
      <c r="J198" s="15">
        <f>IF(Data!R198&gt;$B$8,Data!R198,0)</f>
        <v/>
      </c>
      <c r="K198" s="15">
        <f>IF(Data!S198&gt;$B$8,Data!S198,0)</f>
        <v/>
      </c>
    </row>
    <row r="199">
      <c r="H199" s="14">
        <f>Data!A199</f>
        <v/>
      </c>
      <c r="I199" s="15">
        <f>IF(Data!P199&gt;$B$8,Data!P199,0)</f>
        <v/>
      </c>
      <c r="J199" s="15">
        <f>IF(Data!R199&gt;$B$8,Data!R199,0)</f>
        <v/>
      </c>
      <c r="K199" s="15">
        <f>IF(Data!S199&gt;$B$8,Data!S199,0)</f>
        <v/>
      </c>
    </row>
    <row r="200">
      <c r="H200" s="14">
        <f>Data!A200</f>
        <v/>
      </c>
      <c r="I200" s="15">
        <f>IF(Data!P200&gt;$B$8,Data!P200,0)</f>
        <v/>
      </c>
      <c r="J200" s="15">
        <f>IF(Data!R200&gt;$B$8,Data!R200,0)</f>
        <v/>
      </c>
      <c r="K200" s="15">
        <f>IF(Data!S200&gt;$B$8,Data!S200,0)</f>
        <v/>
      </c>
    </row>
    <row r="201">
      <c r="H201" s="14">
        <f>Data!A201</f>
        <v/>
      </c>
      <c r="I201" s="15">
        <f>IF(Data!P201&gt;$B$8,Data!P201,0)</f>
        <v/>
      </c>
      <c r="J201" s="15">
        <f>IF(Data!R201&gt;$B$8,Data!R201,0)</f>
        <v/>
      </c>
      <c r="K201" s="15">
        <f>IF(Data!S201&gt;$B$8,Data!S201,0)</f>
        <v/>
      </c>
    </row>
    <row r="202">
      <c r="H202" s="14">
        <f>Data!A202</f>
        <v/>
      </c>
      <c r="I202" s="15">
        <f>IF(Data!P202&gt;$B$8,Data!P202,0)</f>
        <v/>
      </c>
      <c r="J202" s="15">
        <f>IF(Data!R202&gt;$B$8,Data!R202,0)</f>
        <v/>
      </c>
      <c r="K202" s="15">
        <f>IF(Data!S202&gt;$B$8,Data!S202,0)</f>
        <v/>
      </c>
    </row>
    <row r="203">
      <c r="H203" s="14">
        <f>Data!A203</f>
        <v/>
      </c>
      <c r="I203" s="15">
        <f>IF(Data!P203&gt;$B$8,Data!P203,0)</f>
        <v/>
      </c>
      <c r="J203" s="15">
        <f>IF(Data!R203&gt;$B$8,Data!R203,0)</f>
        <v/>
      </c>
      <c r="K203" s="15">
        <f>IF(Data!S203&gt;$B$8,Data!S203,0)</f>
        <v/>
      </c>
    </row>
    <row r="204">
      <c r="H204" s="14">
        <f>Data!A204</f>
        <v/>
      </c>
      <c r="I204" s="15">
        <f>IF(Data!P204&gt;$B$8,Data!P204,0)</f>
        <v/>
      </c>
      <c r="J204" s="15">
        <f>IF(Data!R204&gt;$B$8,Data!R204,0)</f>
        <v/>
      </c>
      <c r="K204" s="15">
        <f>IF(Data!S204&gt;$B$8,Data!S204,0)</f>
        <v/>
      </c>
    </row>
    <row r="205">
      <c r="H205" s="14">
        <f>Data!A205</f>
        <v/>
      </c>
      <c r="I205" s="15">
        <f>IF(Data!P205&gt;$B$8,Data!P205,0)</f>
        <v/>
      </c>
      <c r="J205" s="15">
        <f>IF(Data!R205&gt;$B$8,Data!R205,0)</f>
        <v/>
      </c>
      <c r="K205" s="15">
        <f>IF(Data!S205&gt;$B$8,Data!S205,0)</f>
        <v/>
      </c>
    </row>
    <row r="206">
      <c r="H206" s="14">
        <f>Data!A206</f>
        <v/>
      </c>
      <c r="I206" s="15">
        <f>IF(Data!P206&gt;$B$8,Data!P206,0)</f>
        <v/>
      </c>
      <c r="J206" s="15">
        <f>IF(Data!R206&gt;$B$8,Data!R206,0)</f>
        <v/>
      </c>
      <c r="K206" s="15">
        <f>IF(Data!S206&gt;$B$8,Data!S206,0)</f>
        <v/>
      </c>
    </row>
    <row r="207">
      <c r="H207" s="14">
        <f>Data!A207</f>
        <v/>
      </c>
      <c r="I207" s="15">
        <f>IF(Data!P207&gt;$B$8,Data!P207,0)</f>
        <v/>
      </c>
      <c r="J207" s="15">
        <f>IF(Data!R207&gt;$B$8,Data!R207,0)</f>
        <v/>
      </c>
      <c r="K207" s="15">
        <f>IF(Data!S207&gt;$B$8,Data!S207,0)</f>
        <v/>
      </c>
    </row>
    <row r="208">
      <c r="H208" s="14">
        <f>Data!A208</f>
        <v/>
      </c>
      <c r="I208" s="15">
        <f>IF(Data!P208&gt;$B$8,Data!P208,0)</f>
        <v/>
      </c>
      <c r="J208" s="15">
        <f>IF(Data!R208&gt;$B$8,Data!R208,0)</f>
        <v/>
      </c>
      <c r="K208" s="15">
        <f>IF(Data!S208&gt;$B$8,Data!S208,0)</f>
        <v/>
      </c>
    </row>
    <row r="209">
      <c r="H209" s="14">
        <f>Data!A209</f>
        <v/>
      </c>
      <c r="I209" s="15">
        <f>IF(Data!P209&gt;$B$8,Data!P209,0)</f>
        <v/>
      </c>
      <c r="J209" s="15">
        <f>IF(Data!R209&gt;$B$8,Data!R209,0)</f>
        <v/>
      </c>
      <c r="K209" s="15">
        <f>IF(Data!S209&gt;$B$8,Data!S209,0)</f>
        <v/>
      </c>
    </row>
    <row r="210">
      <c r="H210" s="14">
        <f>Data!A210</f>
        <v/>
      </c>
      <c r="I210" s="15">
        <f>IF(Data!P210&gt;$B$8,Data!P210,0)</f>
        <v/>
      </c>
      <c r="J210" s="15">
        <f>IF(Data!R210&gt;$B$8,Data!R210,0)</f>
        <v/>
      </c>
      <c r="K210" s="15">
        <f>IF(Data!S210&gt;$B$8,Data!S210,0)</f>
        <v/>
      </c>
    </row>
    <row r="211">
      <c r="H211" s="14">
        <f>Data!A211</f>
        <v/>
      </c>
      <c r="I211" s="15">
        <f>IF(Data!P211&gt;$B$8,Data!P211,0)</f>
        <v/>
      </c>
      <c r="J211" s="15">
        <f>IF(Data!R211&gt;$B$8,Data!R211,0)</f>
        <v/>
      </c>
      <c r="K211" s="15">
        <f>IF(Data!S211&gt;$B$8,Data!S211,0)</f>
        <v/>
      </c>
    </row>
    <row r="212">
      <c r="H212" s="14">
        <f>Data!A212</f>
        <v/>
      </c>
      <c r="I212" s="15">
        <f>IF(Data!P212&gt;$B$8,Data!P212,0)</f>
        <v/>
      </c>
      <c r="J212" s="15">
        <f>IF(Data!R212&gt;$B$8,Data!R212,0)</f>
        <v/>
      </c>
      <c r="K212" s="15">
        <f>IF(Data!S212&gt;$B$8,Data!S212,0)</f>
        <v/>
      </c>
    </row>
    <row r="213">
      <c r="H213" s="14">
        <f>Data!A213</f>
        <v/>
      </c>
      <c r="I213" s="15">
        <f>IF(Data!P213&gt;$B$8,Data!P213,0)</f>
        <v/>
      </c>
      <c r="J213" s="15">
        <f>IF(Data!R213&gt;$B$8,Data!R213,0)</f>
        <v/>
      </c>
      <c r="K213" s="15">
        <f>IF(Data!S213&gt;$B$8,Data!S213,0)</f>
        <v/>
      </c>
    </row>
    <row r="214">
      <c r="H214" s="14">
        <f>Data!A214</f>
        <v/>
      </c>
      <c r="I214" s="15">
        <f>IF(Data!P214&gt;$B$8,Data!P214,0)</f>
        <v/>
      </c>
      <c r="J214" s="15">
        <f>IF(Data!R214&gt;$B$8,Data!R214,0)</f>
        <v/>
      </c>
      <c r="K214" s="15">
        <f>IF(Data!S214&gt;$B$8,Data!S214,0)</f>
        <v/>
      </c>
    </row>
    <row r="215">
      <c r="H215" s="14">
        <f>Data!A215</f>
        <v/>
      </c>
      <c r="I215" s="15">
        <f>IF(Data!P215&gt;$B$8,Data!P215,0)</f>
        <v/>
      </c>
      <c r="J215" s="15">
        <f>IF(Data!R215&gt;$B$8,Data!R215,0)</f>
        <v/>
      </c>
      <c r="K215" s="15">
        <f>IF(Data!S215&gt;$B$8,Data!S215,0)</f>
        <v/>
      </c>
    </row>
    <row r="216">
      <c r="H216" s="14">
        <f>Data!A216</f>
        <v/>
      </c>
      <c r="I216" s="15">
        <f>IF(Data!P216&gt;$B$8,Data!P216,0)</f>
        <v/>
      </c>
      <c r="J216" s="15">
        <f>IF(Data!R216&gt;$B$8,Data!R216,0)</f>
        <v/>
      </c>
      <c r="K216" s="15">
        <f>IF(Data!S216&gt;$B$8,Data!S216,0)</f>
        <v/>
      </c>
    </row>
    <row r="217">
      <c r="H217" s="14">
        <f>Data!A217</f>
        <v/>
      </c>
      <c r="I217" s="15">
        <f>IF(Data!P217&gt;$B$8,Data!P217,0)</f>
        <v/>
      </c>
      <c r="J217" s="15">
        <f>IF(Data!R217&gt;$B$8,Data!R217,0)</f>
        <v/>
      </c>
      <c r="K217" s="15">
        <f>IF(Data!S217&gt;$B$8,Data!S217,0)</f>
        <v/>
      </c>
    </row>
    <row r="218">
      <c r="H218" s="14">
        <f>Data!A218</f>
        <v/>
      </c>
      <c r="I218" s="15">
        <f>IF(Data!P218&gt;$B$8,Data!P218,0)</f>
        <v/>
      </c>
      <c r="J218" s="15">
        <f>IF(Data!R218&gt;$B$8,Data!R218,0)</f>
        <v/>
      </c>
      <c r="K218" s="15">
        <f>IF(Data!S218&gt;$B$8,Data!S218,0)</f>
        <v/>
      </c>
    </row>
    <row r="219">
      <c r="H219" s="14">
        <f>Data!A219</f>
        <v/>
      </c>
      <c r="I219" s="15">
        <f>IF(Data!P219&gt;$B$8,Data!P219,0)</f>
        <v/>
      </c>
      <c r="J219" s="15">
        <f>IF(Data!R219&gt;$B$8,Data!R219,0)</f>
        <v/>
      </c>
      <c r="K219" s="15">
        <f>IF(Data!S219&gt;$B$8,Data!S219,0)</f>
        <v/>
      </c>
    </row>
    <row r="220">
      <c r="H220" s="14">
        <f>Data!A220</f>
        <v/>
      </c>
      <c r="I220" s="15">
        <f>IF(Data!P220&gt;$B$8,Data!P220,0)</f>
        <v/>
      </c>
      <c r="J220" s="15">
        <f>IF(Data!R220&gt;$B$8,Data!R220,0)</f>
        <v/>
      </c>
      <c r="K220" s="15">
        <f>IF(Data!S220&gt;$B$8,Data!S220,0)</f>
        <v/>
      </c>
    </row>
    <row r="221">
      <c r="H221" s="14">
        <f>Data!A221</f>
        <v/>
      </c>
      <c r="I221" s="15">
        <f>IF(Data!P221&gt;$B$8,Data!P221,0)</f>
        <v/>
      </c>
      <c r="J221" s="15">
        <f>IF(Data!R221&gt;$B$8,Data!R221,0)</f>
        <v/>
      </c>
      <c r="K221" s="15">
        <f>IF(Data!S221&gt;$B$8,Data!S221,0)</f>
        <v/>
      </c>
    </row>
    <row r="222">
      <c r="H222" s="14">
        <f>Data!A222</f>
        <v/>
      </c>
      <c r="I222" s="15">
        <f>IF(Data!P222&gt;$B$8,Data!P222,0)</f>
        <v/>
      </c>
      <c r="J222" s="15">
        <f>IF(Data!R222&gt;$B$8,Data!R222,0)</f>
        <v/>
      </c>
      <c r="K222" s="15">
        <f>IF(Data!S222&gt;$B$8,Data!S222,0)</f>
        <v/>
      </c>
    </row>
    <row r="223">
      <c r="H223" s="14">
        <f>Data!A223</f>
        <v/>
      </c>
      <c r="I223" s="15">
        <f>IF(Data!P223&gt;$B$8,Data!P223,0)</f>
        <v/>
      </c>
      <c r="J223" s="15">
        <f>IF(Data!R223&gt;$B$8,Data!R223,0)</f>
        <v/>
      </c>
      <c r="K223" s="15">
        <f>IF(Data!S223&gt;$B$8,Data!S223,0)</f>
        <v/>
      </c>
    </row>
    <row r="224">
      <c r="H224" s="14">
        <f>Data!A224</f>
        <v/>
      </c>
      <c r="I224" s="15">
        <f>IF(Data!P224&gt;$B$8,Data!P224,0)</f>
        <v/>
      </c>
      <c r="J224" s="15">
        <f>IF(Data!R224&gt;$B$8,Data!R224,0)</f>
        <v/>
      </c>
      <c r="K224" s="15">
        <f>IF(Data!S224&gt;$B$8,Data!S224,0)</f>
        <v/>
      </c>
    </row>
    <row r="225">
      <c r="H225" s="14">
        <f>Data!A225</f>
        <v/>
      </c>
      <c r="I225" s="15">
        <f>IF(Data!P225&gt;$B$8,Data!P225,0)</f>
        <v/>
      </c>
      <c r="J225" s="15">
        <f>IF(Data!R225&gt;$B$8,Data!R225,0)</f>
        <v/>
      </c>
      <c r="K225" s="15">
        <f>IF(Data!S225&gt;$B$8,Data!S225,0)</f>
        <v/>
      </c>
    </row>
    <row r="226">
      <c r="H226" s="14">
        <f>Data!A226</f>
        <v/>
      </c>
      <c r="I226" s="15">
        <f>IF(Data!P226&gt;$B$8,Data!P226,0)</f>
        <v/>
      </c>
      <c r="J226" s="15">
        <f>IF(Data!R226&gt;$B$8,Data!R226,0)</f>
        <v/>
      </c>
      <c r="K226" s="15">
        <f>IF(Data!S226&gt;$B$8,Data!S226,0)</f>
        <v/>
      </c>
    </row>
    <row r="227">
      <c r="H227" s="14">
        <f>Data!A227</f>
        <v/>
      </c>
      <c r="I227" s="15">
        <f>IF(Data!P227&gt;$B$8,Data!P227,0)</f>
        <v/>
      </c>
      <c r="J227" s="15">
        <f>IF(Data!R227&gt;$B$8,Data!R227,0)</f>
        <v/>
      </c>
      <c r="K227" s="15">
        <f>IF(Data!S227&gt;$B$8,Data!S227,0)</f>
        <v/>
      </c>
    </row>
    <row r="228">
      <c r="H228" s="14">
        <f>Data!A228</f>
        <v/>
      </c>
      <c r="I228" s="15">
        <f>IF(Data!P228&gt;$B$8,Data!P228,0)</f>
        <v/>
      </c>
      <c r="J228" s="15">
        <f>IF(Data!R228&gt;$B$8,Data!R228,0)</f>
        <v/>
      </c>
      <c r="K228" s="15">
        <f>IF(Data!S228&gt;$B$8,Data!S228,0)</f>
        <v/>
      </c>
    </row>
    <row r="229">
      <c r="H229" s="14">
        <f>Data!A229</f>
        <v/>
      </c>
      <c r="I229" s="15">
        <f>IF(Data!P229&gt;$B$8,Data!P229,0)</f>
        <v/>
      </c>
      <c r="J229" s="15">
        <f>IF(Data!R229&gt;$B$8,Data!R229,0)</f>
        <v/>
      </c>
      <c r="K229" s="15">
        <f>IF(Data!S229&gt;$B$8,Data!S229,0)</f>
        <v/>
      </c>
    </row>
    <row r="230">
      <c r="H230" s="14">
        <f>Data!A230</f>
        <v/>
      </c>
      <c r="I230" s="15">
        <f>IF(Data!P230&gt;$B$8,Data!P230,0)</f>
        <v/>
      </c>
      <c r="J230" s="15">
        <f>IF(Data!R230&gt;$B$8,Data!R230,0)</f>
        <v/>
      </c>
      <c r="K230" s="15">
        <f>IF(Data!S230&gt;$B$8,Data!S230,0)</f>
        <v/>
      </c>
    </row>
    <row r="231">
      <c r="H231" s="14">
        <f>Data!A231</f>
        <v/>
      </c>
      <c r="I231" s="15">
        <f>IF(Data!P231&gt;$B$8,Data!P231,0)</f>
        <v/>
      </c>
      <c r="J231" s="15">
        <f>IF(Data!R231&gt;$B$8,Data!R231,0)</f>
        <v/>
      </c>
      <c r="K231" s="15">
        <f>IF(Data!S231&gt;$B$8,Data!S231,0)</f>
        <v/>
      </c>
    </row>
    <row r="232">
      <c r="H232" s="14">
        <f>Data!A232</f>
        <v/>
      </c>
      <c r="I232" s="15">
        <f>IF(Data!P232&gt;$B$8,Data!P232,0)</f>
        <v/>
      </c>
      <c r="J232" s="15">
        <f>IF(Data!R232&gt;$B$8,Data!R232,0)</f>
        <v/>
      </c>
      <c r="K232" s="15">
        <f>IF(Data!S232&gt;$B$8,Data!S232,0)</f>
        <v/>
      </c>
    </row>
    <row r="233">
      <c r="H233" s="14">
        <f>Data!A233</f>
        <v/>
      </c>
      <c r="I233" s="15">
        <f>IF(Data!P233&gt;$B$8,Data!P233,0)</f>
        <v/>
      </c>
      <c r="J233" s="15">
        <f>IF(Data!R233&gt;$B$8,Data!R233,0)</f>
        <v/>
      </c>
      <c r="K233" s="15">
        <f>IF(Data!S233&gt;$B$8,Data!S233,0)</f>
        <v/>
      </c>
    </row>
    <row r="234">
      <c r="H234" s="14">
        <f>Data!A234</f>
        <v/>
      </c>
      <c r="I234" s="15">
        <f>IF(Data!P234&gt;$B$8,Data!P234,0)</f>
        <v/>
      </c>
      <c r="J234" s="15">
        <f>IF(Data!R234&gt;$B$8,Data!R234,0)</f>
        <v/>
      </c>
      <c r="K234" s="15">
        <f>IF(Data!S234&gt;$B$8,Data!S234,0)</f>
        <v/>
      </c>
    </row>
    <row r="235">
      <c r="H235" s="14">
        <f>Data!A235</f>
        <v/>
      </c>
      <c r="I235" s="15">
        <f>IF(Data!P235&gt;$B$8,Data!P235,0)</f>
        <v/>
      </c>
      <c r="J235" s="15">
        <f>IF(Data!R235&gt;$B$8,Data!R235,0)</f>
        <v/>
      </c>
      <c r="K235" s="15">
        <f>IF(Data!S235&gt;$B$8,Data!S235,0)</f>
        <v/>
      </c>
    </row>
    <row r="236">
      <c r="H236" s="14">
        <f>Data!A236</f>
        <v/>
      </c>
      <c r="I236" s="15">
        <f>IF(Data!P236&gt;$B$8,Data!P236,0)</f>
        <v/>
      </c>
      <c r="J236" s="15">
        <f>IF(Data!R236&gt;$B$8,Data!R236,0)</f>
        <v/>
      </c>
      <c r="K236" s="15">
        <f>IF(Data!S236&gt;$B$8,Data!S236,0)</f>
        <v/>
      </c>
    </row>
    <row r="237">
      <c r="H237" s="14">
        <f>Data!A237</f>
        <v/>
      </c>
      <c r="I237" s="15">
        <f>IF(Data!P237&gt;$B$8,Data!P237,0)</f>
        <v/>
      </c>
      <c r="J237" s="15">
        <f>IF(Data!R237&gt;$B$8,Data!R237,0)</f>
        <v/>
      </c>
      <c r="K237" s="15">
        <f>IF(Data!S237&gt;$B$8,Data!S237,0)</f>
        <v/>
      </c>
    </row>
    <row r="238">
      <c r="H238" s="14">
        <f>Data!A238</f>
        <v/>
      </c>
      <c r="I238" s="15">
        <f>IF(Data!P238&gt;$B$8,Data!P238,0)</f>
        <v/>
      </c>
      <c r="J238" s="15">
        <f>IF(Data!R238&gt;$B$8,Data!R238,0)</f>
        <v/>
      </c>
      <c r="K238" s="15">
        <f>IF(Data!S238&gt;$B$8,Data!S238,0)</f>
        <v/>
      </c>
    </row>
    <row r="239">
      <c r="H239" s="14">
        <f>Data!A239</f>
        <v/>
      </c>
      <c r="I239" s="15">
        <f>IF(Data!P239&gt;$B$8,Data!P239,0)</f>
        <v/>
      </c>
      <c r="J239" s="15">
        <f>IF(Data!R239&gt;$B$8,Data!R239,0)</f>
        <v/>
      </c>
      <c r="K239" s="15">
        <f>IF(Data!S239&gt;$B$8,Data!S239,0)</f>
        <v/>
      </c>
    </row>
    <row r="240">
      <c r="H240" s="14">
        <f>Data!A240</f>
        <v/>
      </c>
      <c r="I240" s="15">
        <f>IF(Data!P240&gt;$B$8,Data!P240,0)</f>
        <v/>
      </c>
      <c r="J240" s="15">
        <f>IF(Data!R240&gt;$B$8,Data!R240,0)</f>
        <v/>
      </c>
      <c r="K240" s="15">
        <f>IF(Data!S240&gt;$B$8,Data!S240,0)</f>
        <v/>
      </c>
    </row>
    <row r="241">
      <c r="H241" s="14">
        <f>Data!A241</f>
        <v/>
      </c>
      <c r="I241" s="15">
        <f>IF(Data!P241&gt;$B$8,Data!P241,0)</f>
        <v/>
      </c>
      <c r="J241" s="15">
        <f>IF(Data!R241&gt;$B$8,Data!R241,0)</f>
        <v/>
      </c>
      <c r="K241" s="15">
        <f>IF(Data!S241&gt;$B$8,Data!S241,0)</f>
        <v/>
      </c>
    </row>
    <row r="242">
      <c r="H242" s="14">
        <f>Data!A242</f>
        <v/>
      </c>
      <c r="I242" s="15">
        <f>IF(Data!P242&gt;$B$8,Data!P242,0)</f>
        <v/>
      </c>
      <c r="J242" s="15">
        <f>IF(Data!R242&gt;$B$8,Data!R242,0)</f>
        <v/>
      </c>
      <c r="K242" s="15">
        <f>IF(Data!S242&gt;$B$8,Data!S242,0)</f>
        <v/>
      </c>
    </row>
    <row r="243">
      <c r="H243" s="14">
        <f>Data!A243</f>
        <v/>
      </c>
      <c r="I243" s="15">
        <f>IF(Data!P243&gt;$B$8,Data!P243,0)</f>
        <v/>
      </c>
      <c r="J243" s="15">
        <f>IF(Data!R243&gt;$B$8,Data!R243,0)</f>
        <v/>
      </c>
      <c r="K243" s="15">
        <f>IF(Data!S243&gt;$B$8,Data!S243,0)</f>
        <v/>
      </c>
    </row>
    <row r="244">
      <c r="H244" s="14">
        <f>Data!A244</f>
        <v/>
      </c>
      <c r="I244" s="15">
        <f>IF(Data!P244&gt;$B$8,Data!P244,0)</f>
        <v/>
      </c>
      <c r="J244" s="15">
        <f>IF(Data!R244&gt;$B$8,Data!R244,0)</f>
        <v/>
      </c>
      <c r="K244" s="15">
        <f>IF(Data!S244&gt;$B$8,Data!S244,0)</f>
        <v/>
      </c>
    </row>
    <row r="245">
      <c r="H245" s="14">
        <f>Data!A245</f>
        <v/>
      </c>
      <c r="I245" s="15">
        <f>IF(Data!P245&gt;$B$8,Data!P245,0)</f>
        <v/>
      </c>
      <c r="J245" s="15">
        <f>IF(Data!R245&gt;$B$8,Data!R245,0)</f>
        <v/>
      </c>
      <c r="K245" s="15">
        <f>IF(Data!S245&gt;$B$8,Data!S245,0)</f>
        <v/>
      </c>
    </row>
    <row r="246">
      <c r="H246" s="14">
        <f>Data!A246</f>
        <v/>
      </c>
      <c r="I246" s="15">
        <f>IF(Data!P246&gt;$B$8,Data!P246,0)</f>
        <v/>
      </c>
      <c r="J246" s="15">
        <f>IF(Data!R246&gt;$B$8,Data!R246,0)</f>
        <v/>
      </c>
      <c r="K246" s="15">
        <f>IF(Data!S246&gt;$B$8,Data!S246,0)</f>
        <v/>
      </c>
    </row>
    <row r="247">
      <c r="H247" s="14">
        <f>Data!A247</f>
        <v/>
      </c>
      <c r="I247" s="15">
        <f>IF(Data!P247&gt;$B$8,Data!P247,0)</f>
        <v/>
      </c>
      <c r="J247" s="15">
        <f>IF(Data!R247&gt;$B$8,Data!R247,0)</f>
        <v/>
      </c>
      <c r="K247" s="15">
        <f>IF(Data!S247&gt;$B$8,Data!S247,0)</f>
        <v/>
      </c>
    </row>
    <row r="248">
      <c r="H248" s="14">
        <f>Data!A248</f>
        <v/>
      </c>
      <c r="I248" s="15">
        <f>IF(Data!P248&gt;$B$8,Data!P248,0)</f>
        <v/>
      </c>
      <c r="J248" s="15">
        <f>IF(Data!R248&gt;$B$8,Data!R248,0)</f>
        <v/>
      </c>
      <c r="K248" s="15">
        <f>IF(Data!S248&gt;$B$8,Data!S248,0)</f>
        <v/>
      </c>
    </row>
    <row r="249">
      <c r="H249" s="14">
        <f>Data!A249</f>
        <v/>
      </c>
      <c r="I249" s="15">
        <f>IF(Data!P249&gt;$B$8,Data!P249,0)</f>
        <v/>
      </c>
      <c r="J249" s="15">
        <f>IF(Data!R249&gt;$B$8,Data!R249,0)</f>
        <v/>
      </c>
      <c r="K249" s="15">
        <f>IF(Data!S249&gt;$B$8,Data!S249,0)</f>
        <v/>
      </c>
    </row>
    <row r="250">
      <c r="H250" s="14">
        <f>Data!A250</f>
        <v/>
      </c>
      <c r="I250" s="15">
        <f>IF(Data!P250&gt;$B$8,Data!P250,0)</f>
        <v/>
      </c>
      <c r="J250" s="15">
        <f>IF(Data!R250&gt;$B$8,Data!R250,0)</f>
        <v/>
      </c>
      <c r="K250" s="15">
        <f>IF(Data!S250&gt;$B$8,Data!S250,0)</f>
        <v/>
      </c>
    </row>
    <row r="251">
      <c r="H251" s="14">
        <f>Data!A251</f>
        <v/>
      </c>
      <c r="I251" s="15">
        <f>IF(Data!P251&gt;$B$8,Data!P251,0)</f>
        <v/>
      </c>
      <c r="J251" s="15">
        <f>IF(Data!R251&gt;$B$8,Data!R251,0)</f>
        <v/>
      </c>
      <c r="K251" s="15">
        <f>IF(Data!S251&gt;$B$8,Data!S251,0)</f>
        <v/>
      </c>
    </row>
    <row r="252">
      <c r="H252" s="14">
        <f>Data!A252</f>
        <v/>
      </c>
      <c r="I252" s="15">
        <f>IF(Data!P252&gt;$B$8,Data!P252,0)</f>
        <v/>
      </c>
      <c r="J252" s="15">
        <f>IF(Data!R252&gt;$B$8,Data!R252,0)</f>
        <v/>
      </c>
      <c r="K252" s="15">
        <f>IF(Data!S252&gt;$B$8,Data!S252,0)</f>
        <v/>
      </c>
    </row>
    <row r="253">
      <c r="H253" s="14">
        <f>Data!A253</f>
        <v/>
      </c>
      <c r="I253" s="15">
        <f>IF(Data!P253&gt;$B$8,Data!P253,0)</f>
        <v/>
      </c>
      <c r="J253" s="15">
        <f>IF(Data!R253&gt;$B$8,Data!R253,0)</f>
        <v/>
      </c>
      <c r="K253" s="15">
        <f>IF(Data!S253&gt;$B$8,Data!S253,0)</f>
        <v/>
      </c>
    </row>
    <row r="254">
      <c r="H254" s="14">
        <f>Data!A254</f>
        <v/>
      </c>
      <c r="I254" s="15">
        <f>IF(Data!P254&gt;$B$8,Data!P254,0)</f>
        <v/>
      </c>
      <c r="J254" s="15">
        <f>IF(Data!R254&gt;$B$8,Data!R254,0)</f>
        <v/>
      </c>
      <c r="K254" s="15">
        <f>IF(Data!S254&gt;$B$8,Data!S254,0)</f>
        <v/>
      </c>
    </row>
    <row r="255">
      <c r="H255" s="14">
        <f>Data!A255</f>
        <v/>
      </c>
      <c r="I255" s="15">
        <f>IF(Data!P255&gt;$B$8,Data!P255,0)</f>
        <v/>
      </c>
      <c r="J255" s="15">
        <f>IF(Data!R255&gt;$B$8,Data!R255,0)</f>
        <v/>
      </c>
      <c r="K255" s="15">
        <f>IF(Data!S255&gt;$B$8,Data!S255,0)</f>
        <v/>
      </c>
    </row>
    <row r="256">
      <c r="H256" s="14">
        <f>Data!A256</f>
        <v/>
      </c>
      <c r="I256" s="15">
        <f>IF(Data!P256&gt;$B$8,Data!P256,0)</f>
        <v/>
      </c>
      <c r="J256" s="15">
        <f>IF(Data!R256&gt;$B$8,Data!R256,0)</f>
        <v/>
      </c>
      <c r="K256" s="15">
        <f>IF(Data!S256&gt;$B$8,Data!S256,0)</f>
        <v/>
      </c>
    </row>
    <row r="257">
      <c r="H257" s="14">
        <f>Data!A257</f>
        <v/>
      </c>
      <c r="I257" s="15">
        <f>IF(Data!P257&gt;$B$8,Data!P257,0)</f>
        <v/>
      </c>
      <c r="J257" s="15">
        <f>IF(Data!R257&gt;$B$8,Data!R257,0)</f>
        <v/>
      </c>
      <c r="K257" s="15">
        <f>IF(Data!S257&gt;$B$8,Data!S257,0)</f>
        <v/>
      </c>
    </row>
    <row r="258">
      <c r="H258" s="14">
        <f>Data!A258</f>
        <v/>
      </c>
      <c r="I258" s="15">
        <f>IF(Data!P258&gt;$B$8,Data!P258,0)</f>
        <v/>
      </c>
      <c r="J258" s="15">
        <f>IF(Data!R258&gt;$B$8,Data!R258,0)</f>
        <v/>
      </c>
      <c r="K258" s="15">
        <f>IF(Data!S258&gt;$B$8,Data!S258,0)</f>
        <v/>
      </c>
    </row>
    <row r="259">
      <c r="H259" s="14">
        <f>Data!A259</f>
        <v/>
      </c>
      <c r="I259" s="15">
        <f>IF(Data!P259&gt;$B$8,Data!P259,0)</f>
        <v/>
      </c>
      <c r="J259" s="15">
        <f>IF(Data!R259&gt;$B$8,Data!R259,0)</f>
        <v/>
      </c>
      <c r="K259" s="15">
        <f>IF(Data!S259&gt;$B$8,Data!S259,0)</f>
        <v/>
      </c>
    </row>
    <row r="260">
      <c r="H260" s="14">
        <f>Data!A260</f>
        <v/>
      </c>
      <c r="I260" s="15">
        <f>IF(Data!P260&gt;$B$8,Data!P260,0)</f>
        <v/>
      </c>
      <c r="J260" s="15">
        <f>IF(Data!R260&gt;$B$8,Data!R260,0)</f>
        <v/>
      </c>
      <c r="K260" s="15">
        <f>IF(Data!S260&gt;$B$8,Data!S260,0)</f>
        <v/>
      </c>
    </row>
    <row r="261">
      <c r="H261" s="14">
        <f>Data!A261</f>
        <v/>
      </c>
      <c r="I261" s="15">
        <f>IF(Data!P261&gt;$B$8,Data!P261,0)</f>
        <v/>
      </c>
      <c r="J261" s="15">
        <f>IF(Data!R261&gt;$B$8,Data!R261,0)</f>
        <v/>
      </c>
      <c r="K261" s="15">
        <f>IF(Data!S261&gt;$B$8,Data!S261,0)</f>
        <v/>
      </c>
    </row>
    <row r="262">
      <c r="H262" s="14">
        <f>Data!A262</f>
        <v/>
      </c>
      <c r="I262" s="15">
        <f>IF(Data!P262&gt;$B$8,Data!P262,0)</f>
        <v/>
      </c>
      <c r="J262" s="15">
        <f>IF(Data!R262&gt;$B$8,Data!R262,0)</f>
        <v/>
      </c>
      <c r="K262" s="15">
        <f>IF(Data!S262&gt;$B$8,Data!S262,0)</f>
        <v/>
      </c>
    </row>
    <row r="263">
      <c r="H263" s="14">
        <f>Data!A263</f>
        <v/>
      </c>
      <c r="I263" s="15">
        <f>IF(Data!P263&gt;$B$8,Data!P263,0)</f>
        <v/>
      </c>
      <c r="J263" s="15">
        <f>IF(Data!R263&gt;$B$8,Data!R263,0)</f>
        <v/>
      </c>
      <c r="K263" s="15">
        <f>IF(Data!S263&gt;$B$8,Data!S263,0)</f>
        <v/>
      </c>
    </row>
    <row r="264">
      <c r="H264" s="14">
        <f>Data!A264</f>
        <v/>
      </c>
      <c r="I264" s="15">
        <f>IF(Data!P264&gt;$B$8,Data!P264,0)</f>
        <v/>
      </c>
      <c r="J264" s="15">
        <f>IF(Data!R264&gt;$B$8,Data!R264,0)</f>
        <v/>
      </c>
      <c r="K264" s="15">
        <f>IF(Data!S264&gt;$B$8,Data!S264,0)</f>
        <v/>
      </c>
    </row>
    <row r="265">
      <c r="H265" s="14">
        <f>Data!A265</f>
        <v/>
      </c>
      <c r="I265" s="15">
        <f>IF(Data!P265&gt;$B$8,Data!P265,0)</f>
        <v/>
      </c>
      <c r="J265" s="15">
        <f>IF(Data!R265&gt;$B$8,Data!R265,0)</f>
        <v/>
      </c>
      <c r="K265" s="15">
        <f>IF(Data!S265&gt;$B$8,Data!S265,0)</f>
        <v/>
      </c>
    </row>
    <row r="266">
      <c r="H266" s="14">
        <f>Data!A266</f>
        <v/>
      </c>
      <c r="I266" s="15">
        <f>IF(Data!P266&gt;$B$8,Data!P266,0)</f>
        <v/>
      </c>
      <c r="J266" s="15">
        <f>IF(Data!R266&gt;$B$8,Data!R266,0)</f>
        <v/>
      </c>
      <c r="K266" s="15">
        <f>IF(Data!S266&gt;$B$8,Data!S266,0)</f>
        <v/>
      </c>
    </row>
    <row r="267">
      <c r="H267" s="14">
        <f>Data!A267</f>
        <v/>
      </c>
      <c r="I267" s="15">
        <f>IF(Data!P267&gt;$B$8,Data!P267,0)</f>
        <v/>
      </c>
      <c r="J267" s="15">
        <f>IF(Data!R267&gt;$B$8,Data!R267,0)</f>
        <v/>
      </c>
      <c r="K267" s="15">
        <f>IF(Data!S267&gt;$B$8,Data!S267,0)</f>
        <v/>
      </c>
    </row>
    <row r="268">
      <c r="H268" s="14">
        <f>Data!A268</f>
        <v/>
      </c>
      <c r="I268" s="15">
        <f>IF(Data!P268&gt;$B$8,Data!P268,0)</f>
        <v/>
      </c>
      <c r="J268" s="15">
        <f>IF(Data!R268&gt;$B$8,Data!R268,0)</f>
        <v/>
      </c>
      <c r="K268" s="15">
        <f>IF(Data!S268&gt;$B$8,Data!S268,0)</f>
        <v/>
      </c>
    </row>
    <row r="269">
      <c r="H269" s="14">
        <f>Data!A269</f>
        <v/>
      </c>
      <c r="I269" s="15">
        <f>IF(Data!P269&gt;$B$8,Data!P269,0)</f>
        <v/>
      </c>
      <c r="J269" s="15">
        <f>IF(Data!R269&gt;$B$8,Data!R269,0)</f>
        <v/>
      </c>
      <c r="K269" s="15">
        <f>IF(Data!S269&gt;$B$8,Data!S269,0)</f>
        <v/>
      </c>
    </row>
    <row r="270">
      <c r="H270" s="14">
        <f>Data!A270</f>
        <v/>
      </c>
      <c r="I270" s="15">
        <f>IF(Data!P270&gt;$B$8,Data!P270,0)</f>
        <v/>
      </c>
      <c r="J270" s="15">
        <f>IF(Data!R270&gt;$B$8,Data!R270,0)</f>
        <v/>
      </c>
      <c r="K270" s="15">
        <f>IF(Data!S270&gt;$B$8,Data!S270,0)</f>
        <v/>
      </c>
    </row>
    <row r="271">
      <c r="H271" s="14">
        <f>Data!A271</f>
        <v/>
      </c>
      <c r="I271" s="15">
        <f>IF(Data!P271&gt;$B$8,Data!P271,0)</f>
        <v/>
      </c>
      <c r="J271" s="15">
        <f>IF(Data!R271&gt;$B$8,Data!R271,0)</f>
        <v/>
      </c>
      <c r="K271" s="15">
        <f>IF(Data!S271&gt;$B$8,Data!S271,0)</f>
        <v/>
      </c>
    </row>
    <row r="272">
      <c r="H272" s="14">
        <f>Data!A272</f>
        <v/>
      </c>
      <c r="I272" s="15">
        <f>IF(Data!P272&gt;$B$8,Data!P272,0)</f>
        <v/>
      </c>
      <c r="J272" s="15">
        <f>IF(Data!R272&gt;$B$8,Data!R272,0)</f>
        <v/>
      </c>
      <c r="K272" s="15">
        <f>IF(Data!S272&gt;$B$8,Data!S272,0)</f>
        <v/>
      </c>
    </row>
    <row r="273">
      <c r="H273" s="14">
        <f>Data!A273</f>
        <v/>
      </c>
      <c r="I273" s="15">
        <f>IF(Data!P273&gt;$B$8,Data!P273,0)</f>
        <v/>
      </c>
      <c r="J273" s="15">
        <f>IF(Data!R273&gt;$B$8,Data!R273,0)</f>
        <v/>
      </c>
      <c r="K273" s="15">
        <f>IF(Data!S273&gt;$B$8,Data!S273,0)</f>
        <v/>
      </c>
    </row>
    <row r="274">
      <c r="H274" s="14">
        <f>Data!A274</f>
        <v/>
      </c>
      <c r="I274" s="15">
        <f>IF(Data!P274&gt;$B$8,Data!P274,0)</f>
        <v/>
      </c>
      <c r="J274" s="15">
        <f>IF(Data!R274&gt;$B$8,Data!R274,0)</f>
        <v/>
      </c>
      <c r="K274" s="15">
        <f>IF(Data!S274&gt;$B$8,Data!S274,0)</f>
        <v/>
      </c>
    </row>
    <row r="275">
      <c r="H275" s="14">
        <f>Data!A275</f>
        <v/>
      </c>
      <c r="I275" s="15">
        <f>IF(Data!P275&gt;$B$8,Data!P275,0)</f>
        <v/>
      </c>
      <c r="J275" s="15">
        <f>IF(Data!R275&gt;$B$8,Data!R275,0)</f>
        <v/>
      </c>
      <c r="K275" s="15">
        <f>IF(Data!S275&gt;$B$8,Data!S275,0)</f>
        <v/>
      </c>
    </row>
    <row r="276">
      <c r="H276" s="14">
        <f>Data!A276</f>
        <v/>
      </c>
      <c r="I276" s="15">
        <f>IF(Data!P276&gt;$B$8,Data!P276,0)</f>
        <v/>
      </c>
      <c r="J276" s="15">
        <f>IF(Data!R276&gt;$B$8,Data!R276,0)</f>
        <v/>
      </c>
      <c r="K276" s="15">
        <f>IF(Data!S276&gt;$B$8,Data!S276,0)</f>
        <v/>
      </c>
    </row>
    <row r="277">
      <c r="H277" s="14">
        <f>Data!A277</f>
        <v/>
      </c>
      <c r="I277" s="15">
        <f>IF(Data!P277&gt;$B$8,Data!P277,0)</f>
        <v/>
      </c>
      <c r="J277" s="15">
        <f>IF(Data!R277&gt;$B$8,Data!R277,0)</f>
        <v/>
      </c>
      <c r="K277" s="15">
        <f>IF(Data!S277&gt;$B$8,Data!S277,0)</f>
        <v/>
      </c>
    </row>
    <row r="278">
      <c r="H278" s="14">
        <f>Data!A278</f>
        <v/>
      </c>
      <c r="I278" s="15">
        <f>IF(Data!P278&gt;$B$8,Data!P278,0)</f>
        <v/>
      </c>
      <c r="J278" s="15">
        <f>IF(Data!R278&gt;$B$8,Data!R278,0)</f>
        <v/>
      </c>
      <c r="K278" s="15">
        <f>IF(Data!S278&gt;$B$8,Data!S278,0)</f>
        <v/>
      </c>
    </row>
    <row r="279">
      <c r="H279" s="14">
        <f>Data!A279</f>
        <v/>
      </c>
      <c r="I279" s="15">
        <f>IF(Data!P279&gt;$B$8,Data!P279,0)</f>
        <v/>
      </c>
      <c r="J279" s="15">
        <f>IF(Data!R279&gt;$B$8,Data!R279,0)</f>
        <v/>
      </c>
      <c r="K279" s="15">
        <f>IF(Data!S279&gt;$B$8,Data!S279,0)</f>
        <v/>
      </c>
    </row>
    <row r="280">
      <c r="H280" s="14">
        <f>Data!A280</f>
        <v/>
      </c>
      <c r="I280" s="15">
        <f>IF(Data!P280&gt;$B$8,Data!P280,0)</f>
        <v/>
      </c>
      <c r="J280" s="15">
        <f>IF(Data!R280&gt;$B$8,Data!R280,0)</f>
        <v/>
      </c>
      <c r="K280" s="15">
        <f>IF(Data!S280&gt;$B$8,Data!S280,0)</f>
        <v/>
      </c>
    </row>
    <row r="281">
      <c r="H281" s="14">
        <f>Data!A281</f>
        <v/>
      </c>
      <c r="I281" s="15">
        <f>IF(Data!P281&gt;$B$8,Data!P281,0)</f>
        <v/>
      </c>
      <c r="J281" s="15">
        <f>IF(Data!R281&gt;$B$8,Data!R281,0)</f>
        <v/>
      </c>
      <c r="K281" s="15">
        <f>IF(Data!S281&gt;$B$8,Data!S281,0)</f>
        <v/>
      </c>
    </row>
    <row r="282">
      <c r="H282" s="14">
        <f>Data!A282</f>
        <v/>
      </c>
      <c r="I282" s="15">
        <f>IF(Data!P282&gt;$B$8,Data!P282,0)</f>
        <v/>
      </c>
      <c r="J282" s="15">
        <f>IF(Data!R282&gt;$B$8,Data!R282,0)</f>
        <v/>
      </c>
      <c r="K282" s="15">
        <f>IF(Data!S282&gt;$B$8,Data!S282,0)</f>
        <v/>
      </c>
    </row>
    <row r="283">
      <c r="H283" s="14">
        <f>Data!A283</f>
        <v/>
      </c>
      <c r="I283" s="15">
        <f>IF(Data!P283&gt;$B$8,Data!P283,0)</f>
        <v/>
      </c>
      <c r="J283" s="15">
        <f>IF(Data!R283&gt;$B$8,Data!R283,0)</f>
        <v/>
      </c>
      <c r="K283" s="15">
        <f>IF(Data!S283&gt;$B$8,Data!S283,0)</f>
        <v/>
      </c>
    </row>
    <row r="284">
      <c r="H284" s="14">
        <f>Data!A284</f>
        <v/>
      </c>
      <c r="I284" s="15">
        <f>IF(Data!P284&gt;$B$8,Data!P284,0)</f>
        <v/>
      </c>
      <c r="J284" s="15">
        <f>IF(Data!R284&gt;$B$8,Data!R284,0)</f>
        <v/>
      </c>
      <c r="K284" s="15">
        <f>IF(Data!S284&gt;$B$8,Data!S284,0)</f>
        <v/>
      </c>
    </row>
    <row r="285">
      <c r="H285" s="14">
        <f>Data!A285</f>
        <v/>
      </c>
      <c r="I285" s="15">
        <f>IF(Data!P285&gt;$B$8,Data!P285,0)</f>
        <v/>
      </c>
      <c r="J285" s="15">
        <f>IF(Data!R285&gt;$B$8,Data!R285,0)</f>
        <v/>
      </c>
      <c r="K285" s="15">
        <f>IF(Data!S285&gt;$B$8,Data!S285,0)</f>
        <v/>
      </c>
    </row>
    <row r="286">
      <c r="H286" s="14">
        <f>Data!A286</f>
        <v/>
      </c>
      <c r="I286" s="15">
        <f>IF(Data!P286&gt;$B$8,Data!P286,0)</f>
        <v/>
      </c>
      <c r="J286" s="15">
        <f>IF(Data!R286&gt;$B$8,Data!R286,0)</f>
        <v/>
      </c>
      <c r="K286" s="15">
        <f>IF(Data!S286&gt;$B$8,Data!S286,0)</f>
        <v/>
      </c>
    </row>
    <row r="287">
      <c r="H287" s="14">
        <f>Data!A287</f>
        <v/>
      </c>
      <c r="I287" s="15">
        <f>IF(Data!P287&gt;$B$8,Data!P287,0)</f>
        <v/>
      </c>
      <c r="J287" s="15">
        <f>IF(Data!R287&gt;$B$8,Data!R287,0)</f>
        <v/>
      </c>
      <c r="K287" s="15">
        <f>IF(Data!S287&gt;$B$8,Data!S287,0)</f>
        <v/>
      </c>
    </row>
    <row r="288">
      <c r="H288" s="14">
        <f>Data!A288</f>
        <v/>
      </c>
      <c r="I288" s="15">
        <f>IF(Data!P288&gt;$B$8,Data!P288,0)</f>
        <v/>
      </c>
      <c r="J288" s="15">
        <f>IF(Data!R288&gt;$B$8,Data!R288,0)</f>
        <v/>
      </c>
      <c r="K288" s="15">
        <f>IF(Data!S288&gt;$B$8,Data!S288,0)</f>
        <v/>
      </c>
    </row>
    <row r="289">
      <c r="H289" s="14">
        <f>Data!A289</f>
        <v/>
      </c>
      <c r="I289" s="15">
        <f>IF(Data!P289&gt;$B$8,Data!P289,0)</f>
        <v/>
      </c>
      <c r="J289" s="15">
        <f>IF(Data!R289&gt;$B$8,Data!R289,0)</f>
        <v/>
      </c>
      <c r="K289" s="15">
        <f>IF(Data!S289&gt;$B$8,Data!S289,0)</f>
        <v/>
      </c>
    </row>
    <row r="290">
      <c r="H290" s="14">
        <f>Data!A290</f>
        <v/>
      </c>
      <c r="I290" s="15">
        <f>IF(Data!P290&gt;$B$8,Data!P290,0)</f>
        <v/>
      </c>
      <c r="J290" s="15">
        <f>IF(Data!R290&gt;$B$8,Data!R290,0)</f>
        <v/>
      </c>
      <c r="K290" s="15">
        <f>IF(Data!S290&gt;$B$8,Data!S290,0)</f>
        <v/>
      </c>
    </row>
    <row r="291">
      <c r="H291" s="14">
        <f>Data!A291</f>
        <v/>
      </c>
      <c r="I291" s="15">
        <f>IF(Data!P291&gt;$B$8,Data!P291,0)</f>
        <v/>
      </c>
      <c r="J291" s="15">
        <f>IF(Data!R291&gt;$B$8,Data!R291,0)</f>
        <v/>
      </c>
      <c r="K291" s="15">
        <f>IF(Data!S291&gt;$B$8,Data!S291,0)</f>
        <v/>
      </c>
    </row>
    <row r="292">
      <c r="H292" s="14">
        <f>Data!A292</f>
        <v/>
      </c>
      <c r="I292" s="15">
        <f>IF(Data!P292&gt;$B$8,Data!P292,0)</f>
        <v/>
      </c>
      <c r="J292" s="15">
        <f>IF(Data!R292&gt;$B$8,Data!R292,0)</f>
        <v/>
      </c>
      <c r="K292" s="15">
        <f>IF(Data!S292&gt;$B$8,Data!S292,0)</f>
        <v/>
      </c>
    </row>
    <row r="293">
      <c r="H293" s="14">
        <f>Data!A293</f>
        <v/>
      </c>
      <c r="I293" s="15">
        <f>IF(Data!P293&gt;$B$8,Data!P293,0)</f>
        <v/>
      </c>
      <c r="J293" s="15">
        <f>IF(Data!R293&gt;$B$8,Data!R293,0)</f>
        <v/>
      </c>
      <c r="K293" s="15">
        <f>IF(Data!S293&gt;$B$8,Data!S293,0)</f>
        <v/>
      </c>
    </row>
    <row r="294">
      <c r="H294" s="14">
        <f>Data!A294</f>
        <v/>
      </c>
      <c r="I294" s="15">
        <f>IF(Data!P294&gt;$B$8,Data!P294,0)</f>
        <v/>
      </c>
      <c r="J294" s="15">
        <f>IF(Data!R294&gt;$B$8,Data!R294,0)</f>
        <v/>
      </c>
      <c r="K294" s="15">
        <f>IF(Data!S294&gt;$B$8,Data!S294,0)</f>
        <v/>
      </c>
    </row>
    <row r="295">
      <c r="H295" s="14">
        <f>Data!A295</f>
        <v/>
      </c>
      <c r="I295" s="15">
        <f>IF(Data!P295&gt;$B$8,Data!P295,0)</f>
        <v/>
      </c>
      <c r="J295" s="15">
        <f>IF(Data!R295&gt;$B$8,Data!R295,0)</f>
        <v/>
      </c>
      <c r="K295" s="15">
        <f>IF(Data!S295&gt;$B$8,Data!S295,0)</f>
        <v/>
      </c>
    </row>
    <row r="296">
      <c r="H296" s="14">
        <f>Data!A296</f>
        <v/>
      </c>
      <c r="I296" s="15">
        <f>IF(Data!P296&gt;$B$8,Data!P296,0)</f>
        <v/>
      </c>
      <c r="J296" s="15">
        <f>IF(Data!R296&gt;$B$8,Data!R296,0)</f>
        <v/>
      </c>
      <c r="K296" s="15">
        <f>IF(Data!S296&gt;$B$8,Data!S296,0)</f>
        <v/>
      </c>
    </row>
    <row r="297">
      <c r="H297" s="14">
        <f>Data!A297</f>
        <v/>
      </c>
      <c r="I297" s="15">
        <f>IF(Data!P297&gt;$B$8,Data!P297,0)</f>
        <v/>
      </c>
      <c r="J297" s="15">
        <f>IF(Data!R297&gt;$B$8,Data!R297,0)</f>
        <v/>
      </c>
      <c r="K297" s="15">
        <f>IF(Data!S297&gt;$B$8,Data!S297,0)</f>
        <v/>
      </c>
    </row>
    <row r="298">
      <c r="H298" s="14">
        <f>Data!A298</f>
        <v/>
      </c>
      <c r="I298" s="15">
        <f>IF(Data!P298&gt;$B$8,Data!P298,0)</f>
        <v/>
      </c>
      <c r="J298" s="15">
        <f>IF(Data!R298&gt;$B$8,Data!R298,0)</f>
        <v/>
      </c>
      <c r="K298" s="15">
        <f>IF(Data!S298&gt;$B$8,Data!S298,0)</f>
        <v/>
      </c>
    </row>
    <row r="299">
      <c r="H299" s="14">
        <f>Data!A299</f>
        <v/>
      </c>
      <c r="I299" s="15">
        <f>IF(Data!P299&gt;$B$8,Data!P299,0)</f>
        <v/>
      </c>
      <c r="J299" s="15">
        <f>IF(Data!R299&gt;$B$8,Data!R299,0)</f>
        <v/>
      </c>
      <c r="K299" s="15">
        <f>IF(Data!S299&gt;$B$8,Data!S299,0)</f>
        <v/>
      </c>
    </row>
    <row r="300">
      <c r="H300" s="14">
        <f>Data!A300</f>
        <v/>
      </c>
      <c r="I300" s="15">
        <f>IF(Data!P300&gt;$B$8,Data!P300,0)</f>
        <v/>
      </c>
      <c r="J300" s="15">
        <f>IF(Data!R300&gt;$B$8,Data!R300,0)</f>
        <v/>
      </c>
      <c r="K300" s="15">
        <f>IF(Data!S300&gt;$B$8,Data!S300,0)</f>
        <v/>
      </c>
    </row>
    <row r="301">
      <c r="H301" s="14">
        <f>Data!A301</f>
        <v/>
      </c>
      <c r="I301" s="15">
        <f>IF(Data!P301&gt;$B$8,Data!P301,0)</f>
        <v/>
      </c>
      <c r="J301" s="15">
        <f>IF(Data!R301&gt;$B$8,Data!R301,0)</f>
        <v/>
      </c>
      <c r="K301" s="15">
        <f>IF(Data!S301&gt;$B$8,Data!S301,0)</f>
        <v/>
      </c>
    </row>
    <row r="302">
      <c r="H302" s="14">
        <f>Data!A302</f>
        <v/>
      </c>
      <c r="I302" s="15">
        <f>IF(Data!P302&gt;$B$8,Data!P302,0)</f>
        <v/>
      </c>
      <c r="J302" s="15">
        <f>IF(Data!R302&gt;$B$8,Data!R302,0)</f>
        <v/>
      </c>
      <c r="K302" s="15">
        <f>IF(Data!S302&gt;$B$8,Data!S302,0)</f>
        <v/>
      </c>
    </row>
    <row r="303">
      <c r="H303" s="14">
        <f>Data!A303</f>
        <v/>
      </c>
      <c r="I303" s="15">
        <f>IF(Data!P303&gt;$B$8,Data!P303,0)</f>
        <v/>
      </c>
      <c r="J303" s="15">
        <f>IF(Data!R303&gt;$B$8,Data!R303,0)</f>
        <v/>
      </c>
      <c r="K303" s="15">
        <f>IF(Data!S303&gt;$B$8,Data!S303,0)</f>
        <v/>
      </c>
    </row>
    <row r="304">
      <c r="H304" s="14">
        <f>Data!A304</f>
        <v/>
      </c>
      <c r="I304" s="15">
        <f>IF(Data!P304&gt;$B$8,Data!P304,0)</f>
        <v/>
      </c>
      <c r="J304" s="15">
        <f>IF(Data!R304&gt;$B$8,Data!R304,0)</f>
        <v/>
      </c>
      <c r="K304" s="15">
        <f>IF(Data!S304&gt;$B$8,Data!S304,0)</f>
        <v/>
      </c>
    </row>
    <row r="305">
      <c r="H305" s="14">
        <f>Data!A305</f>
        <v/>
      </c>
      <c r="I305" s="15">
        <f>IF(Data!P305&gt;$B$8,Data!P305,0)</f>
        <v/>
      </c>
      <c r="J305" s="15">
        <f>IF(Data!R305&gt;$B$8,Data!R305,0)</f>
        <v/>
      </c>
      <c r="K305" s="15">
        <f>IF(Data!S305&gt;$B$8,Data!S305,0)</f>
        <v/>
      </c>
    </row>
    <row r="306">
      <c r="H306" s="14">
        <f>Data!A306</f>
        <v/>
      </c>
      <c r="I306" s="15">
        <f>IF(Data!P306&gt;$B$8,Data!P306,0)</f>
        <v/>
      </c>
      <c r="J306" s="15">
        <f>IF(Data!R306&gt;$B$8,Data!R306,0)</f>
        <v/>
      </c>
      <c r="K306" s="15">
        <f>IF(Data!S306&gt;$B$8,Data!S306,0)</f>
        <v/>
      </c>
    </row>
    <row r="307">
      <c r="H307" s="14">
        <f>Data!A307</f>
        <v/>
      </c>
      <c r="I307" s="15">
        <f>IF(Data!P307&gt;$B$8,Data!P307,0)</f>
        <v/>
      </c>
      <c r="J307" s="15">
        <f>IF(Data!R307&gt;$B$8,Data!R307,0)</f>
        <v/>
      </c>
      <c r="K307" s="15">
        <f>IF(Data!S307&gt;$B$8,Data!S307,0)</f>
        <v/>
      </c>
    </row>
    <row r="308">
      <c r="H308" s="14">
        <f>Data!A308</f>
        <v/>
      </c>
      <c r="I308" s="15">
        <f>IF(Data!P308&gt;$B$8,Data!P308,0)</f>
        <v/>
      </c>
      <c r="J308" s="15">
        <f>IF(Data!R308&gt;$B$8,Data!R308,0)</f>
        <v/>
      </c>
      <c r="K308" s="15">
        <f>IF(Data!S308&gt;$B$8,Data!S308,0)</f>
        <v/>
      </c>
    </row>
    <row r="309">
      <c r="H309" s="14">
        <f>Data!A309</f>
        <v/>
      </c>
      <c r="I309" s="15">
        <f>IF(Data!P309&gt;$B$8,Data!P309,0)</f>
        <v/>
      </c>
      <c r="J309" s="15">
        <f>IF(Data!R309&gt;$B$8,Data!R309,0)</f>
        <v/>
      </c>
      <c r="K309" s="15">
        <f>IF(Data!S309&gt;$B$8,Data!S309,0)</f>
        <v/>
      </c>
    </row>
    <row r="310">
      <c r="H310" s="14">
        <f>Data!A310</f>
        <v/>
      </c>
      <c r="I310" s="15">
        <f>IF(Data!P310&gt;$B$8,Data!P310,0)</f>
        <v/>
      </c>
      <c r="J310" s="15">
        <f>IF(Data!R310&gt;$B$8,Data!R310,0)</f>
        <v/>
      </c>
      <c r="K310" s="15">
        <f>IF(Data!S310&gt;$B$8,Data!S310,0)</f>
        <v/>
      </c>
    </row>
    <row r="311">
      <c r="H311" s="14">
        <f>Data!A311</f>
        <v/>
      </c>
      <c r="I311" s="15">
        <f>IF(Data!P311&gt;$B$8,Data!P311,0)</f>
        <v/>
      </c>
      <c r="J311" s="15">
        <f>IF(Data!R311&gt;$B$8,Data!R311,0)</f>
        <v/>
      </c>
      <c r="K311" s="15">
        <f>IF(Data!S311&gt;$B$8,Data!S311,0)</f>
        <v/>
      </c>
    </row>
    <row r="312">
      <c r="H312" s="14">
        <f>Data!A312</f>
        <v/>
      </c>
      <c r="I312" s="15">
        <f>IF(Data!P312&gt;$B$8,Data!P312,0)</f>
        <v/>
      </c>
      <c r="J312" s="15">
        <f>IF(Data!R312&gt;$B$8,Data!R312,0)</f>
        <v/>
      </c>
      <c r="K312" s="15">
        <f>IF(Data!S312&gt;$B$8,Data!S312,0)</f>
        <v/>
      </c>
    </row>
    <row r="313">
      <c r="H313" s="14">
        <f>Data!A313</f>
        <v/>
      </c>
      <c r="I313" s="15">
        <f>IF(Data!P313&gt;$B$8,Data!P313,0)</f>
        <v/>
      </c>
      <c r="J313" s="15">
        <f>IF(Data!R313&gt;$B$8,Data!R313,0)</f>
        <v/>
      </c>
      <c r="K313" s="15">
        <f>IF(Data!S313&gt;$B$8,Data!S313,0)</f>
        <v/>
      </c>
    </row>
    <row r="314">
      <c r="H314" s="14">
        <f>Data!A314</f>
        <v/>
      </c>
      <c r="I314" s="15">
        <f>IF(Data!P314&gt;$B$8,Data!P314,0)</f>
        <v/>
      </c>
      <c r="J314" s="15">
        <f>IF(Data!R314&gt;$B$8,Data!R314,0)</f>
        <v/>
      </c>
      <c r="K314" s="15">
        <f>IF(Data!S314&gt;$B$8,Data!S314,0)</f>
        <v/>
      </c>
    </row>
    <row r="315">
      <c r="H315" s="14">
        <f>Data!A315</f>
        <v/>
      </c>
      <c r="I315" s="15">
        <f>IF(Data!P315&gt;$B$8,Data!P315,0)</f>
        <v/>
      </c>
      <c r="J315" s="15">
        <f>IF(Data!R315&gt;$B$8,Data!R315,0)</f>
        <v/>
      </c>
      <c r="K315" s="15">
        <f>IF(Data!S315&gt;$B$8,Data!S315,0)</f>
        <v/>
      </c>
    </row>
    <row r="316">
      <c r="H316" s="14">
        <f>Data!A316</f>
        <v/>
      </c>
      <c r="I316" s="15">
        <f>IF(Data!P316&gt;$B$8,Data!P316,0)</f>
        <v/>
      </c>
      <c r="J316" s="15">
        <f>IF(Data!R316&gt;$B$8,Data!R316,0)</f>
        <v/>
      </c>
      <c r="K316" s="15">
        <f>IF(Data!S316&gt;$B$8,Data!S316,0)</f>
        <v/>
      </c>
    </row>
    <row r="317">
      <c r="H317" s="14">
        <f>Data!A317</f>
        <v/>
      </c>
      <c r="I317" s="15">
        <f>IF(Data!P317&gt;$B$8,Data!P317,0)</f>
        <v/>
      </c>
      <c r="J317" s="15">
        <f>IF(Data!R317&gt;$B$8,Data!R317,0)</f>
        <v/>
      </c>
      <c r="K317" s="15">
        <f>IF(Data!S317&gt;$B$8,Data!S317,0)</f>
        <v/>
      </c>
    </row>
    <row r="318">
      <c r="H318" s="14">
        <f>Data!A318</f>
        <v/>
      </c>
      <c r="I318" s="15">
        <f>IF(Data!P318&gt;$B$8,Data!P318,0)</f>
        <v/>
      </c>
      <c r="J318" s="15">
        <f>IF(Data!R318&gt;$B$8,Data!R318,0)</f>
        <v/>
      </c>
      <c r="K318" s="15">
        <f>IF(Data!S318&gt;$B$8,Data!S318,0)</f>
        <v/>
      </c>
    </row>
    <row r="319">
      <c r="H319" s="14">
        <f>Data!A319</f>
        <v/>
      </c>
      <c r="I319" s="15">
        <f>IF(Data!P319&gt;$B$8,Data!P319,0)</f>
        <v/>
      </c>
      <c r="J319" s="15">
        <f>IF(Data!R319&gt;$B$8,Data!R319,0)</f>
        <v/>
      </c>
      <c r="K319" s="15">
        <f>IF(Data!S319&gt;$B$8,Data!S319,0)</f>
        <v/>
      </c>
    </row>
    <row r="320">
      <c r="H320" s="14">
        <f>Data!A320</f>
        <v/>
      </c>
      <c r="I320" s="15">
        <f>IF(Data!P320&gt;$B$8,Data!P320,0)</f>
        <v/>
      </c>
      <c r="J320" s="15">
        <f>IF(Data!R320&gt;$B$8,Data!R320,0)</f>
        <v/>
      </c>
      <c r="K320" s="15">
        <f>IF(Data!S320&gt;$B$8,Data!S320,0)</f>
        <v/>
      </c>
    </row>
    <row r="321">
      <c r="H321" s="14">
        <f>Data!A321</f>
        <v/>
      </c>
      <c r="I321" s="15">
        <f>IF(Data!P321&gt;$B$8,Data!P321,0)</f>
        <v/>
      </c>
      <c r="J321" s="15">
        <f>IF(Data!R321&gt;$B$8,Data!R321,0)</f>
        <v/>
      </c>
      <c r="K321" s="15">
        <f>IF(Data!S321&gt;$B$8,Data!S321,0)</f>
        <v/>
      </c>
    </row>
    <row r="322">
      <c r="H322" s="14">
        <f>Data!A322</f>
        <v/>
      </c>
      <c r="I322" s="15">
        <f>IF(Data!P322&gt;$B$8,Data!P322,0)</f>
        <v/>
      </c>
      <c r="J322" s="15">
        <f>IF(Data!R322&gt;$B$8,Data!R322,0)</f>
        <v/>
      </c>
      <c r="K322" s="15">
        <f>IF(Data!S322&gt;$B$8,Data!S322,0)</f>
        <v/>
      </c>
    </row>
    <row r="323">
      <c r="H323" s="14">
        <f>Data!A323</f>
        <v/>
      </c>
      <c r="I323" s="15">
        <f>IF(Data!P323&gt;$B$8,Data!P323,0)</f>
        <v/>
      </c>
      <c r="J323" s="15">
        <f>IF(Data!R323&gt;$B$8,Data!R323,0)</f>
        <v/>
      </c>
      <c r="K323" s="15">
        <f>IF(Data!S323&gt;$B$8,Data!S323,0)</f>
        <v/>
      </c>
    </row>
    <row r="324">
      <c r="H324" s="14">
        <f>Data!A324</f>
        <v/>
      </c>
      <c r="I324" s="15">
        <f>IF(Data!P324&gt;$B$8,Data!P324,0)</f>
        <v/>
      </c>
      <c r="J324" s="15">
        <f>IF(Data!R324&gt;$B$8,Data!R324,0)</f>
        <v/>
      </c>
      <c r="K324" s="15">
        <f>IF(Data!S324&gt;$B$8,Data!S324,0)</f>
        <v/>
      </c>
    </row>
    <row r="325">
      <c r="H325" s="14">
        <f>Data!A325</f>
        <v/>
      </c>
      <c r="I325" s="15">
        <f>IF(Data!P325&gt;$B$8,Data!P325,0)</f>
        <v/>
      </c>
      <c r="J325" s="15">
        <f>IF(Data!R325&gt;$B$8,Data!R325,0)</f>
        <v/>
      </c>
      <c r="K325" s="15">
        <f>IF(Data!S325&gt;$B$8,Data!S325,0)</f>
        <v/>
      </c>
    </row>
    <row r="326">
      <c r="H326" s="14">
        <f>Data!A326</f>
        <v/>
      </c>
      <c r="I326" s="15">
        <f>IF(Data!P326&gt;$B$8,Data!P326,0)</f>
        <v/>
      </c>
      <c r="J326" s="15">
        <f>IF(Data!R326&gt;$B$8,Data!R326,0)</f>
        <v/>
      </c>
      <c r="K326" s="15">
        <f>IF(Data!S326&gt;$B$8,Data!S326,0)</f>
        <v/>
      </c>
    </row>
    <row r="327">
      <c r="H327" s="14">
        <f>Data!A327</f>
        <v/>
      </c>
      <c r="I327" s="15">
        <f>IF(Data!P327&gt;$B$8,Data!P327,0)</f>
        <v/>
      </c>
      <c r="J327" s="15">
        <f>IF(Data!R327&gt;$B$8,Data!R327,0)</f>
        <v/>
      </c>
      <c r="K327" s="15">
        <f>IF(Data!S327&gt;$B$8,Data!S327,0)</f>
        <v/>
      </c>
    </row>
    <row r="328">
      <c r="H328" s="14">
        <f>Data!A328</f>
        <v/>
      </c>
      <c r="I328" s="15">
        <f>IF(Data!P328&gt;$B$8,Data!P328,0)</f>
        <v/>
      </c>
      <c r="J328" s="15">
        <f>IF(Data!R328&gt;$B$8,Data!R328,0)</f>
        <v/>
      </c>
      <c r="K328" s="15">
        <f>IF(Data!S328&gt;$B$8,Data!S328,0)</f>
        <v/>
      </c>
    </row>
    <row r="329">
      <c r="H329" s="14">
        <f>Data!A329</f>
        <v/>
      </c>
      <c r="I329" s="15">
        <f>IF(Data!P329&gt;$B$8,Data!P329,0)</f>
        <v/>
      </c>
      <c r="J329" s="15">
        <f>IF(Data!R329&gt;$B$8,Data!R329,0)</f>
        <v/>
      </c>
      <c r="K329" s="15">
        <f>IF(Data!S329&gt;$B$8,Data!S329,0)</f>
        <v/>
      </c>
    </row>
    <row r="330">
      <c r="H330" s="14">
        <f>Data!A330</f>
        <v/>
      </c>
      <c r="I330" s="15">
        <f>IF(Data!P330&gt;$B$8,Data!P330,0)</f>
        <v/>
      </c>
      <c r="J330" s="15">
        <f>IF(Data!R330&gt;$B$8,Data!R330,0)</f>
        <v/>
      </c>
      <c r="K330" s="15">
        <f>IF(Data!S330&gt;$B$8,Data!S330,0)</f>
        <v/>
      </c>
    </row>
    <row r="331">
      <c r="H331" s="14">
        <f>Data!A331</f>
        <v/>
      </c>
      <c r="I331" s="15">
        <f>IF(Data!P331&gt;$B$8,Data!P331,0)</f>
        <v/>
      </c>
      <c r="J331" s="15">
        <f>IF(Data!R331&gt;$B$8,Data!R331,0)</f>
        <v/>
      </c>
      <c r="K331" s="15">
        <f>IF(Data!S331&gt;$B$8,Data!S331,0)</f>
        <v/>
      </c>
    </row>
    <row r="332">
      <c r="H332" s="14">
        <f>Data!A332</f>
        <v/>
      </c>
      <c r="I332" s="15">
        <f>IF(Data!P332&gt;$B$8,Data!P332,0)</f>
        <v/>
      </c>
      <c r="J332" s="15">
        <f>IF(Data!R332&gt;$B$8,Data!R332,0)</f>
        <v/>
      </c>
      <c r="K332" s="15">
        <f>IF(Data!S332&gt;$B$8,Data!S332,0)</f>
        <v/>
      </c>
    </row>
    <row r="333">
      <c r="H333" s="14">
        <f>Data!A333</f>
        <v/>
      </c>
      <c r="I333" s="15">
        <f>IF(Data!P333&gt;$B$8,Data!P333,0)</f>
        <v/>
      </c>
      <c r="J333" s="15">
        <f>IF(Data!R333&gt;$B$8,Data!R333,0)</f>
        <v/>
      </c>
      <c r="K333" s="15">
        <f>IF(Data!S333&gt;$B$8,Data!S333,0)</f>
        <v/>
      </c>
    </row>
    <row r="334">
      <c r="H334" s="14">
        <f>Data!A334</f>
        <v/>
      </c>
      <c r="I334" s="15">
        <f>IF(Data!P334&gt;$B$8,Data!P334,0)</f>
        <v/>
      </c>
      <c r="J334" s="15">
        <f>IF(Data!R334&gt;$B$8,Data!R334,0)</f>
        <v/>
      </c>
      <c r="K334" s="15">
        <f>IF(Data!S334&gt;$B$8,Data!S334,0)</f>
        <v/>
      </c>
    </row>
    <row r="335">
      <c r="H335" s="14">
        <f>Data!A335</f>
        <v/>
      </c>
      <c r="I335" s="15">
        <f>IF(Data!P335&gt;$B$8,Data!P335,0)</f>
        <v/>
      </c>
      <c r="J335" s="15">
        <f>IF(Data!R335&gt;$B$8,Data!R335,0)</f>
        <v/>
      </c>
      <c r="K335" s="15">
        <f>IF(Data!S335&gt;$B$8,Data!S335,0)</f>
        <v/>
      </c>
    </row>
    <row r="336">
      <c r="H336" s="14">
        <f>Data!A336</f>
        <v/>
      </c>
      <c r="I336" s="15">
        <f>IF(Data!P336&gt;$B$8,Data!P336,0)</f>
        <v/>
      </c>
      <c r="J336" s="15">
        <f>IF(Data!R336&gt;$B$8,Data!R336,0)</f>
        <v/>
      </c>
      <c r="K336" s="15">
        <f>IF(Data!S336&gt;$B$8,Data!S336,0)</f>
        <v/>
      </c>
    </row>
    <row r="337">
      <c r="H337" s="14">
        <f>Data!A337</f>
        <v/>
      </c>
      <c r="I337" s="15">
        <f>IF(Data!P337&gt;$B$8,Data!P337,0)</f>
        <v/>
      </c>
      <c r="J337" s="15">
        <f>IF(Data!R337&gt;$B$8,Data!R337,0)</f>
        <v/>
      </c>
      <c r="K337" s="15">
        <f>IF(Data!S337&gt;$B$8,Data!S337,0)</f>
        <v/>
      </c>
    </row>
    <row r="338">
      <c r="H338" s="14">
        <f>Data!A338</f>
        <v/>
      </c>
      <c r="I338" s="15">
        <f>IF(Data!P338&gt;$B$8,Data!P338,0)</f>
        <v/>
      </c>
      <c r="J338" s="15">
        <f>IF(Data!R338&gt;$B$8,Data!R338,0)</f>
        <v/>
      </c>
      <c r="K338" s="15">
        <f>IF(Data!S338&gt;$B$8,Data!S338,0)</f>
        <v/>
      </c>
    </row>
    <row r="339">
      <c r="H339" s="14">
        <f>Data!A339</f>
        <v/>
      </c>
      <c r="I339" s="15">
        <f>IF(Data!P339&gt;$B$8,Data!P339,0)</f>
        <v/>
      </c>
      <c r="J339" s="15">
        <f>IF(Data!R339&gt;$B$8,Data!R339,0)</f>
        <v/>
      </c>
      <c r="K339" s="15">
        <f>IF(Data!S339&gt;$B$8,Data!S339,0)</f>
        <v/>
      </c>
    </row>
    <row r="340">
      <c r="H340" s="14">
        <f>Data!A340</f>
        <v/>
      </c>
      <c r="I340" s="15">
        <f>IF(Data!P340&gt;$B$8,Data!P340,0)</f>
        <v/>
      </c>
      <c r="J340" s="15">
        <f>IF(Data!R340&gt;$B$8,Data!R340,0)</f>
        <v/>
      </c>
      <c r="K340" s="15">
        <f>IF(Data!S340&gt;$B$8,Data!S340,0)</f>
        <v/>
      </c>
    </row>
    <row r="341">
      <c r="H341" s="14">
        <f>Data!A341</f>
        <v/>
      </c>
      <c r="I341" s="15">
        <f>IF(Data!P341&gt;$B$8,Data!P341,0)</f>
        <v/>
      </c>
      <c r="J341" s="15">
        <f>IF(Data!R341&gt;$B$8,Data!R341,0)</f>
        <v/>
      </c>
      <c r="K341" s="15">
        <f>IF(Data!S341&gt;$B$8,Data!S341,0)</f>
        <v/>
      </c>
    </row>
    <row r="342">
      <c r="H342" s="14">
        <f>Data!A342</f>
        <v/>
      </c>
      <c r="I342" s="15">
        <f>IF(Data!P342&gt;$B$8,Data!P342,0)</f>
        <v/>
      </c>
      <c r="J342" s="15">
        <f>IF(Data!R342&gt;$B$8,Data!R342,0)</f>
        <v/>
      </c>
      <c r="K342" s="15">
        <f>IF(Data!S342&gt;$B$8,Data!S342,0)</f>
        <v/>
      </c>
    </row>
    <row r="343">
      <c r="H343" s="14">
        <f>Data!A343</f>
        <v/>
      </c>
      <c r="I343" s="15">
        <f>IF(Data!P343&gt;$B$8,Data!P343,0)</f>
        <v/>
      </c>
      <c r="J343" s="15">
        <f>IF(Data!R343&gt;$B$8,Data!R343,0)</f>
        <v/>
      </c>
      <c r="K343" s="15">
        <f>IF(Data!S343&gt;$B$8,Data!S343,0)</f>
        <v/>
      </c>
    </row>
    <row r="344">
      <c r="H344" s="14">
        <f>Data!A344</f>
        <v/>
      </c>
      <c r="I344" s="15">
        <f>IF(Data!P344&gt;$B$8,Data!P344,0)</f>
        <v/>
      </c>
      <c r="J344" s="15">
        <f>IF(Data!R344&gt;$B$8,Data!R344,0)</f>
        <v/>
      </c>
      <c r="K344" s="15">
        <f>IF(Data!S344&gt;$B$8,Data!S344,0)</f>
        <v/>
      </c>
    </row>
    <row r="345">
      <c r="H345" s="14">
        <f>Data!A345</f>
        <v/>
      </c>
      <c r="I345" s="15">
        <f>IF(Data!P345&gt;$B$8,Data!P345,0)</f>
        <v/>
      </c>
      <c r="J345" s="15">
        <f>IF(Data!R345&gt;$B$8,Data!R345,0)</f>
        <v/>
      </c>
      <c r="K345" s="15">
        <f>IF(Data!S345&gt;$B$8,Data!S345,0)</f>
        <v/>
      </c>
    </row>
    <row r="346">
      <c r="H346" s="14">
        <f>Data!A346</f>
        <v/>
      </c>
      <c r="I346" s="15">
        <f>IF(Data!P346&gt;$B$8,Data!P346,0)</f>
        <v/>
      </c>
      <c r="J346" s="15">
        <f>IF(Data!R346&gt;$B$8,Data!R346,0)</f>
        <v/>
      </c>
      <c r="K346" s="15">
        <f>IF(Data!S346&gt;$B$8,Data!S346,0)</f>
        <v/>
      </c>
    </row>
    <row r="347">
      <c r="H347" s="14">
        <f>Data!A347</f>
        <v/>
      </c>
      <c r="I347" s="15">
        <f>IF(Data!P347&gt;$B$8,Data!P347,0)</f>
        <v/>
      </c>
      <c r="J347" s="15">
        <f>IF(Data!R347&gt;$B$8,Data!R347,0)</f>
        <v/>
      </c>
      <c r="K347" s="15">
        <f>IF(Data!S347&gt;$B$8,Data!S347,0)</f>
        <v/>
      </c>
    </row>
    <row r="348">
      <c r="H348" s="14">
        <f>Data!A348</f>
        <v/>
      </c>
      <c r="I348" s="15">
        <f>IF(Data!P348&gt;$B$8,Data!P348,0)</f>
        <v/>
      </c>
      <c r="J348" s="15">
        <f>IF(Data!R348&gt;$B$8,Data!R348,0)</f>
        <v/>
      </c>
      <c r="K348" s="15">
        <f>IF(Data!S348&gt;$B$8,Data!S348,0)</f>
        <v/>
      </c>
    </row>
    <row r="349">
      <c r="H349" s="14">
        <f>Data!A349</f>
        <v/>
      </c>
      <c r="I349" s="15">
        <f>IF(Data!P349&gt;$B$8,Data!P349,0)</f>
        <v/>
      </c>
      <c r="J349" s="15">
        <f>IF(Data!R349&gt;$B$8,Data!R349,0)</f>
        <v/>
      </c>
      <c r="K349" s="15">
        <f>IF(Data!S349&gt;$B$8,Data!S349,0)</f>
        <v/>
      </c>
    </row>
    <row r="350">
      <c r="H350" s="14">
        <f>Data!A350</f>
        <v/>
      </c>
      <c r="I350" s="15">
        <f>IF(Data!P350&gt;$B$8,Data!P350,0)</f>
        <v/>
      </c>
      <c r="J350" s="15">
        <f>IF(Data!R350&gt;$B$8,Data!R350,0)</f>
        <v/>
      </c>
      <c r="K350" s="15">
        <f>IF(Data!S350&gt;$B$8,Data!S350,0)</f>
        <v/>
      </c>
    </row>
    <row r="351">
      <c r="H351" s="14">
        <f>Data!A351</f>
        <v/>
      </c>
      <c r="I351" s="15">
        <f>IF(Data!P351&gt;$B$8,Data!P351,0)</f>
        <v/>
      </c>
      <c r="J351" s="15">
        <f>IF(Data!R351&gt;$B$8,Data!R351,0)</f>
        <v/>
      </c>
      <c r="K351" s="15">
        <f>IF(Data!S351&gt;$B$8,Data!S351,0)</f>
        <v/>
      </c>
    </row>
    <row r="352">
      <c r="H352" s="14">
        <f>Data!A352</f>
        <v/>
      </c>
      <c r="I352" s="15">
        <f>IF(Data!P352&gt;$B$8,Data!P352,0)</f>
        <v/>
      </c>
      <c r="J352" s="15">
        <f>IF(Data!R352&gt;$B$8,Data!R352,0)</f>
        <v/>
      </c>
      <c r="K352" s="15">
        <f>IF(Data!S352&gt;$B$8,Data!S352,0)</f>
        <v/>
      </c>
    </row>
    <row r="353">
      <c r="H353" s="14">
        <f>Data!A353</f>
        <v/>
      </c>
      <c r="I353" s="15">
        <f>IF(Data!P353&gt;$B$8,Data!P353,0)</f>
        <v/>
      </c>
      <c r="J353" s="15">
        <f>IF(Data!R353&gt;$B$8,Data!R353,0)</f>
        <v/>
      </c>
      <c r="K353" s="15">
        <f>IF(Data!S353&gt;$B$8,Data!S353,0)</f>
        <v/>
      </c>
    </row>
    <row r="354">
      <c r="H354" s="14">
        <f>Data!A354</f>
        <v/>
      </c>
      <c r="I354" s="15">
        <f>IF(Data!P354&gt;$B$8,Data!P354,0)</f>
        <v/>
      </c>
      <c r="J354" s="15">
        <f>IF(Data!R354&gt;$B$8,Data!R354,0)</f>
        <v/>
      </c>
      <c r="K354" s="15">
        <f>IF(Data!S354&gt;$B$8,Data!S354,0)</f>
        <v/>
      </c>
    </row>
    <row r="355">
      <c r="H355" s="14">
        <f>Data!A355</f>
        <v/>
      </c>
      <c r="I355" s="15">
        <f>IF(Data!P355&gt;$B$8,Data!P355,0)</f>
        <v/>
      </c>
      <c r="J355" s="15">
        <f>IF(Data!R355&gt;$B$8,Data!R355,0)</f>
        <v/>
      </c>
      <c r="K355" s="15">
        <f>IF(Data!S355&gt;$B$8,Data!S355,0)</f>
        <v/>
      </c>
    </row>
    <row r="356">
      <c r="H356" s="14">
        <f>Data!A356</f>
        <v/>
      </c>
      <c r="I356" s="15">
        <f>IF(Data!P356&gt;$B$8,Data!P356,0)</f>
        <v/>
      </c>
      <c r="J356" s="15">
        <f>IF(Data!R356&gt;$B$8,Data!R356,0)</f>
        <v/>
      </c>
      <c r="K356" s="15">
        <f>IF(Data!S356&gt;$B$8,Data!S356,0)</f>
        <v/>
      </c>
    </row>
    <row r="357">
      <c r="H357" s="14">
        <f>Data!A357</f>
        <v/>
      </c>
      <c r="I357" s="15">
        <f>IF(Data!P357&gt;$B$8,Data!P357,0)</f>
        <v/>
      </c>
      <c r="J357" s="15">
        <f>IF(Data!R357&gt;$B$8,Data!R357,0)</f>
        <v/>
      </c>
      <c r="K357" s="15">
        <f>IF(Data!S357&gt;$B$8,Data!S357,0)</f>
        <v/>
      </c>
    </row>
    <row r="358">
      <c r="H358" s="14">
        <f>Data!A358</f>
        <v/>
      </c>
      <c r="I358" s="15">
        <f>IF(Data!P358&gt;$B$8,Data!P358,0)</f>
        <v/>
      </c>
      <c r="J358" s="15">
        <f>IF(Data!R358&gt;$B$8,Data!R358,0)</f>
        <v/>
      </c>
      <c r="K358" s="15">
        <f>IF(Data!S358&gt;$B$8,Data!S358,0)</f>
        <v/>
      </c>
    </row>
    <row r="359">
      <c r="H359" s="14">
        <f>Data!A359</f>
        <v/>
      </c>
      <c r="I359" s="15">
        <f>IF(Data!P359&gt;$B$8,Data!P359,0)</f>
        <v/>
      </c>
      <c r="J359" s="15">
        <f>IF(Data!R359&gt;$B$8,Data!R359,0)</f>
        <v/>
      </c>
      <c r="K359" s="15">
        <f>IF(Data!S359&gt;$B$8,Data!S359,0)</f>
        <v/>
      </c>
    </row>
    <row r="360">
      <c r="H360" s="14">
        <f>Data!A360</f>
        <v/>
      </c>
      <c r="I360" s="15">
        <f>IF(Data!P360&gt;$B$8,Data!P360,0)</f>
        <v/>
      </c>
      <c r="J360" s="15">
        <f>IF(Data!R360&gt;$B$8,Data!R360,0)</f>
        <v/>
      </c>
      <c r="K360" s="15">
        <f>IF(Data!S360&gt;$B$8,Data!S360,0)</f>
        <v/>
      </c>
    </row>
    <row r="361">
      <c r="H361" s="14">
        <f>Data!A361</f>
        <v/>
      </c>
      <c r="I361" s="15">
        <f>IF(Data!P361&gt;$B$8,Data!P361,0)</f>
        <v/>
      </c>
      <c r="J361" s="15">
        <f>IF(Data!R361&gt;$B$8,Data!R361,0)</f>
        <v/>
      </c>
      <c r="K361" s="15">
        <f>IF(Data!S361&gt;$B$8,Data!S361,0)</f>
        <v/>
      </c>
    </row>
    <row r="362">
      <c r="H362" s="14">
        <f>Data!A362</f>
        <v/>
      </c>
      <c r="I362" s="15">
        <f>IF(Data!P362&gt;$B$8,Data!P362,0)</f>
        <v/>
      </c>
      <c r="J362" s="15">
        <f>IF(Data!R362&gt;$B$8,Data!R362,0)</f>
        <v/>
      </c>
      <c r="K362" s="15">
        <f>IF(Data!S362&gt;$B$8,Data!S362,0)</f>
        <v/>
      </c>
    </row>
    <row r="363">
      <c r="H363" s="14">
        <f>Data!A363</f>
        <v/>
      </c>
      <c r="I363" s="15">
        <f>IF(Data!P363&gt;$B$8,Data!P363,0)</f>
        <v/>
      </c>
      <c r="J363" s="15">
        <f>IF(Data!R363&gt;$B$8,Data!R363,0)</f>
        <v/>
      </c>
      <c r="K363" s="15">
        <f>IF(Data!S363&gt;$B$8,Data!S363,0)</f>
        <v/>
      </c>
    </row>
    <row r="364">
      <c r="H364" s="14">
        <f>Data!A364</f>
        <v/>
      </c>
      <c r="I364" s="15">
        <f>IF(Data!P364&gt;$B$8,Data!P364,0)</f>
        <v/>
      </c>
      <c r="J364" s="15">
        <f>IF(Data!R364&gt;$B$8,Data!R364,0)</f>
        <v/>
      </c>
      <c r="K364" s="15">
        <f>IF(Data!S364&gt;$B$8,Data!S364,0)</f>
        <v/>
      </c>
    </row>
    <row r="365">
      <c r="H365" s="14">
        <f>Data!A365</f>
        <v/>
      </c>
      <c r="I365" s="15">
        <f>IF(Data!P365&gt;$B$8,Data!P365,0)</f>
        <v/>
      </c>
      <c r="J365" s="15">
        <f>IF(Data!R365&gt;$B$8,Data!R365,0)</f>
        <v/>
      </c>
      <c r="K365" s="15">
        <f>IF(Data!S365&gt;$B$8,Data!S365,0)</f>
        <v/>
      </c>
    </row>
    <row r="366">
      <c r="H366" s="14">
        <f>Data!A366</f>
        <v/>
      </c>
      <c r="I366" s="15">
        <f>IF(Data!P366&gt;$B$8,Data!P366,0)</f>
        <v/>
      </c>
      <c r="J366" s="15">
        <f>IF(Data!R366&gt;$B$8,Data!R366,0)</f>
        <v/>
      </c>
      <c r="K366" s="15">
        <f>IF(Data!S366&gt;$B$8,Data!S366,0)</f>
        <v/>
      </c>
    </row>
    <row r="367">
      <c r="H367" s="14">
        <f>Data!A367</f>
        <v/>
      </c>
      <c r="I367" s="15">
        <f>IF(Data!P367&gt;$B$8,Data!P367,0)</f>
        <v/>
      </c>
      <c r="J367" s="15">
        <f>IF(Data!R367&gt;$B$8,Data!R367,0)</f>
        <v/>
      </c>
      <c r="K367" s="15">
        <f>IF(Data!S367&gt;$B$8,Data!S367,0)</f>
        <v/>
      </c>
    </row>
    <row r="368">
      <c r="H368" s="14">
        <f>Data!A368</f>
        <v/>
      </c>
      <c r="I368" s="15">
        <f>IF(Data!P368&gt;$B$8,Data!P368,0)</f>
        <v/>
      </c>
      <c r="J368" s="15">
        <f>IF(Data!R368&gt;$B$8,Data!R368,0)</f>
        <v/>
      </c>
      <c r="K368" s="15">
        <f>IF(Data!S368&gt;$B$8,Data!S368,0)</f>
        <v/>
      </c>
    </row>
    <row r="369">
      <c r="H369" s="14">
        <f>Data!A369</f>
        <v/>
      </c>
      <c r="I369" s="15">
        <f>IF(Data!P369&gt;$B$8,Data!P369,0)</f>
        <v/>
      </c>
      <c r="J369" s="15">
        <f>IF(Data!R369&gt;$B$8,Data!R369,0)</f>
        <v/>
      </c>
      <c r="K369" s="15">
        <f>IF(Data!S369&gt;$B$8,Data!S369,0)</f>
        <v/>
      </c>
    </row>
    <row r="370">
      <c r="H370" s="14">
        <f>Data!A370</f>
        <v/>
      </c>
      <c r="I370" s="15">
        <f>IF(Data!P370&gt;$B$8,Data!P370,0)</f>
        <v/>
      </c>
      <c r="J370" s="15">
        <f>IF(Data!R370&gt;$B$8,Data!R370,0)</f>
        <v/>
      </c>
      <c r="K370" s="15">
        <f>IF(Data!S370&gt;$B$8,Data!S370,0)</f>
        <v/>
      </c>
    </row>
    <row r="371">
      <c r="H371" s="14">
        <f>Data!A371</f>
        <v/>
      </c>
      <c r="I371" s="15">
        <f>IF(Data!P371&gt;$B$8,Data!P371,0)</f>
        <v/>
      </c>
      <c r="J371" s="15">
        <f>IF(Data!R371&gt;$B$8,Data!R371,0)</f>
        <v/>
      </c>
      <c r="K371" s="15">
        <f>IF(Data!S371&gt;$B$8,Data!S371,0)</f>
        <v/>
      </c>
    </row>
    <row r="372">
      <c r="H372" s="14">
        <f>Data!A372</f>
        <v/>
      </c>
      <c r="I372" s="15">
        <f>IF(Data!P372&gt;$B$8,Data!P372,0)</f>
        <v/>
      </c>
      <c r="J372" s="15">
        <f>IF(Data!R372&gt;$B$8,Data!R372,0)</f>
        <v/>
      </c>
      <c r="K372" s="15">
        <f>IF(Data!S372&gt;$B$8,Data!S372,0)</f>
        <v/>
      </c>
    </row>
    <row r="373">
      <c r="H373" s="14">
        <f>Data!A373</f>
        <v/>
      </c>
      <c r="I373" s="15">
        <f>IF(Data!P373&gt;$B$8,Data!P373,0)</f>
        <v/>
      </c>
      <c r="J373" s="15">
        <f>IF(Data!R373&gt;$B$8,Data!R373,0)</f>
        <v/>
      </c>
      <c r="K373" s="15">
        <f>IF(Data!S373&gt;$B$8,Data!S373,0)</f>
        <v/>
      </c>
    </row>
    <row r="374">
      <c r="H374" s="14">
        <f>Data!A374</f>
        <v/>
      </c>
      <c r="I374" s="15">
        <f>IF(Data!P374&gt;$B$8,Data!P374,0)</f>
        <v/>
      </c>
      <c r="J374" s="15">
        <f>IF(Data!R374&gt;$B$8,Data!R374,0)</f>
        <v/>
      </c>
      <c r="K374" s="15">
        <f>IF(Data!S374&gt;$B$8,Data!S374,0)</f>
        <v/>
      </c>
    </row>
    <row r="375">
      <c r="H375" s="14">
        <f>Data!A375</f>
        <v/>
      </c>
      <c r="I375" s="15">
        <f>IF(Data!P375&gt;$B$8,Data!P375,0)</f>
        <v/>
      </c>
      <c r="J375" s="15">
        <f>IF(Data!R375&gt;$B$8,Data!R375,0)</f>
        <v/>
      </c>
      <c r="K375" s="15">
        <f>IF(Data!S375&gt;$B$8,Data!S375,0)</f>
        <v/>
      </c>
    </row>
    <row r="376">
      <c r="H376" s="14">
        <f>Data!A376</f>
        <v/>
      </c>
      <c r="I376" s="15">
        <f>IF(Data!P376&gt;$B$8,Data!P376,0)</f>
        <v/>
      </c>
      <c r="J376" s="15">
        <f>IF(Data!R376&gt;$B$8,Data!R376,0)</f>
        <v/>
      </c>
      <c r="K376" s="15">
        <f>IF(Data!S376&gt;$B$8,Data!S376,0)</f>
        <v/>
      </c>
    </row>
    <row r="377">
      <c r="H377" s="14">
        <f>Data!A377</f>
        <v/>
      </c>
      <c r="I377" s="15">
        <f>IF(Data!P377&gt;$B$8,Data!P377,0)</f>
        <v/>
      </c>
      <c r="J377" s="15">
        <f>IF(Data!R377&gt;$B$8,Data!R377,0)</f>
        <v/>
      </c>
      <c r="K377" s="15">
        <f>IF(Data!S377&gt;$B$8,Data!S377,0)</f>
        <v/>
      </c>
    </row>
    <row r="378">
      <c r="H378" s="14">
        <f>Data!A378</f>
        <v/>
      </c>
      <c r="I378" s="15">
        <f>IF(Data!P378&gt;$B$8,Data!P378,0)</f>
        <v/>
      </c>
      <c r="J378" s="15">
        <f>IF(Data!R378&gt;$B$8,Data!R378,0)</f>
        <v/>
      </c>
      <c r="K378" s="15">
        <f>IF(Data!S378&gt;$B$8,Data!S378,0)</f>
        <v/>
      </c>
    </row>
    <row r="379">
      <c r="H379" s="14">
        <f>Data!A379</f>
        <v/>
      </c>
      <c r="I379" s="15">
        <f>IF(Data!P379&gt;$B$8,Data!P379,0)</f>
        <v/>
      </c>
      <c r="J379" s="15">
        <f>IF(Data!R379&gt;$B$8,Data!R379,0)</f>
        <v/>
      </c>
      <c r="K379" s="15">
        <f>IF(Data!S379&gt;$B$8,Data!S379,0)</f>
        <v/>
      </c>
    </row>
    <row r="380">
      <c r="H380" s="14">
        <f>Data!A380</f>
        <v/>
      </c>
      <c r="I380" s="15">
        <f>IF(Data!P380&gt;$B$8,Data!P380,0)</f>
        <v/>
      </c>
      <c r="J380" s="15">
        <f>IF(Data!R380&gt;$B$8,Data!R380,0)</f>
        <v/>
      </c>
      <c r="K380" s="15">
        <f>IF(Data!S380&gt;$B$8,Data!S380,0)</f>
        <v/>
      </c>
    </row>
    <row r="381">
      <c r="H381" s="14">
        <f>Data!A381</f>
        <v/>
      </c>
      <c r="I381" s="15">
        <f>IF(Data!P381&gt;$B$8,Data!P381,0)</f>
        <v/>
      </c>
      <c r="J381" s="15">
        <f>IF(Data!R381&gt;$B$8,Data!R381,0)</f>
        <v/>
      </c>
      <c r="K381" s="15">
        <f>IF(Data!S381&gt;$B$8,Data!S381,0)</f>
        <v/>
      </c>
    </row>
    <row r="382">
      <c r="H382" s="14">
        <f>Data!A382</f>
        <v/>
      </c>
      <c r="I382" s="15">
        <f>IF(Data!P382&gt;$B$8,Data!P382,0)</f>
        <v/>
      </c>
      <c r="J382" s="15">
        <f>IF(Data!R382&gt;$B$8,Data!R382,0)</f>
        <v/>
      </c>
      <c r="K382" s="15">
        <f>IF(Data!S382&gt;$B$8,Data!S382,0)</f>
        <v/>
      </c>
    </row>
    <row r="383">
      <c r="H383" s="14">
        <f>Data!A383</f>
        <v/>
      </c>
      <c r="I383" s="15">
        <f>IF(Data!P383&gt;$B$8,Data!P383,0)</f>
        <v/>
      </c>
      <c r="J383" s="15">
        <f>IF(Data!R383&gt;$B$8,Data!R383,0)</f>
        <v/>
      </c>
      <c r="K383" s="15">
        <f>IF(Data!S383&gt;$B$8,Data!S383,0)</f>
        <v/>
      </c>
    </row>
    <row r="384">
      <c r="H384" s="14">
        <f>Data!A384</f>
        <v/>
      </c>
      <c r="I384" s="15">
        <f>IF(Data!P384&gt;$B$8,Data!P384,0)</f>
        <v/>
      </c>
      <c r="J384" s="15">
        <f>IF(Data!R384&gt;$B$8,Data!R384,0)</f>
        <v/>
      </c>
      <c r="K384" s="15">
        <f>IF(Data!S384&gt;$B$8,Data!S384,0)</f>
        <v/>
      </c>
    </row>
    <row r="385">
      <c r="H385" s="14">
        <f>Data!A385</f>
        <v/>
      </c>
      <c r="I385" s="15">
        <f>IF(Data!P385&gt;$B$8,Data!P385,0)</f>
        <v/>
      </c>
      <c r="J385" s="15">
        <f>IF(Data!R385&gt;$B$8,Data!R385,0)</f>
        <v/>
      </c>
      <c r="K385" s="15">
        <f>IF(Data!S385&gt;$B$8,Data!S385,0)</f>
        <v/>
      </c>
    </row>
    <row r="386">
      <c r="H386" s="14">
        <f>Data!A386</f>
        <v/>
      </c>
      <c r="I386" s="15">
        <f>IF(Data!P386&gt;$B$8,Data!P386,0)</f>
        <v/>
      </c>
      <c r="J386" s="15">
        <f>IF(Data!R386&gt;$B$8,Data!R386,0)</f>
        <v/>
      </c>
      <c r="K386" s="15">
        <f>IF(Data!S386&gt;$B$8,Data!S386,0)</f>
        <v/>
      </c>
    </row>
    <row r="387">
      <c r="H387" s="14">
        <f>Data!A387</f>
        <v/>
      </c>
      <c r="I387" s="15">
        <f>IF(Data!P387&gt;$B$8,Data!P387,0)</f>
        <v/>
      </c>
      <c r="J387" s="15">
        <f>IF(Data!R387&gt;$B$8,Data!R387,0)</f>
        <v/>
      </c>
      <c r="K387" s="15">
        <f>IF(Data!S387&gt;$B$8,Data!S387,0)</f>
        <v/>
      </c>
    </row>
    <row r="388">
      <c r="H388" s="14">
        <f>Data!A388</f>
        <v/>
      </c>
      <c r="I388" s="15">
        <f>IF(Data!P388&gt;$B$8,Data!P388,0)</f>
        <v/>
      </c>
      <c r="J388" s="15">
        <f>IF(Data!R388&gt;$B$8,Data!R388,0)</f>
        <v/>
      </c>
      <c r="K388" s="15">
        <f>IF(Data!S388&gt;$B$8,Data!S388,0)</f>
        <v/>
      </c>
    </row>
    <row r="389">
      <c r="H389" s="14">
        <f>Data!A389</f>
        <v/>
      </c>
      <c r="I389" s="15">
        <f>IF(Data!P389&gt;$B$8,Data!P389,0)</f>
        <v/>
      </c>
      <c r="J389" s="15">
        <f>IF(Data!R389&gt;$B$8,Data!R389,0)</f>
        <v/>
      </c>
      <c r="K389" s="15">
        <f>IF(Data!S389&gt;$B$8,Data!S389,0)</f>
        <v/>
      </c>
    </row>
    <row r="390">
      <c r="H390" s="14">
        <f>Data!A390</f>
        <v/>
      </c>
      <c r="I390" s="15">
        <f>IF(Data!P390&gt;$B$8,Data!P390,0)</f>
        <v/>
      </c>
      <c r="J390" s="15">
        <f>IF(Data!R390&gt;$B$8,Data!R390,0)</f>
        <v/>
      </c>
      <c r="K390" s="15">
        <f>IF(Data!S390&gt;$B$8,Data!S390,0)</f>
        <v/>
      </c>
    </row>
    <row r="391">
      <c r="H391" s="14">
        <f>Data!A391</f>
        <v/>
      </c>
      <c r="I391" s="15">
        <f>IF(Data!P391&gt;$B$8,Data!P391,0)</f>
        <v/>
      </c>
      <c r="J391" s="15">
        <f>IF(Data!R391&gt;$B$8,Data!R391,0)</f>
        <v/>
      </c>
      <c r="K391" s="15">
        <f>IF(Data!S391&gt;$B$8,Data!S391,0)</f>
        <v/>
      </c>
    </row>
    <row r="392">
      <c r="H392" s="14">
        <f>Data!A392</f>
        <v/>
      </c>
      <c r="I392" s="15">
        <f>IF(Data!P392&gt;$B$8,Data!P392,0)</f>
        <v/>
      </c>
      <c r="J392" s="15">
        <f>IF(Data!R392&gt;$B$8,Data!R392,0)</f>
        <v/>
      </c>
      <c r="K392" s="15">
        <f>IF(Data!S392&gt;$B$8,Data!S392,0)</f>
        <v/>
      </c>
    </row>
    <row r="393">
      <c r="H393" s="14">
        <f>Data!A393</f>
        <v/>
      </c>
      <c r="I393" s="15">
        <f>IF(Data!P393&gt;$B$8,Data!P393,0)</f>
        <v/>
      </c>
      <c r="J393" s="15">
        <f>IF(Data!R393&gt;$B$8,Data!R393,0)</f>
        <v/>
      </c>
      <c r="K393" s="15">
        <f>IF(Data!S393&gt;$B$8,Data!S393,0)</f>
        <v/>
      </c>
    </row>
    <row r="394">
      <c r="H394" s="14">
        <f>Data!A394</f>
        <v/>
      </c>
      <c r="I394" s="15">
        <f>IF(Data!P394&gt;$B$8,Data!P394,0)</f>
        <v/>
      </c>
      <c r="J394" s="15">
        <f>IF(Data!R394&gt;$B$8,Data!R394,0)</f>
        <v/>
      </c>
      <c r="K394" s="15">
        <f>IF(Data!S394&gt;$B$8,Data!S394,0)</f>
        <v/>
      </c>
    </row>
    <row r="395">
      <c r="H395" s="14">
        <f>Data!A395</f>
        <v/>
      </c>
      <c r="I395" s="15">
        <f>IF(Data!P395&gt;$B$8,Data!P395,0)</f>
        <v/>
      </c>
      <c r="J395" s="15">
        <f>IF(Data!R395&gt;$B$8,Data!R395,0)</f>
        <v/>
      </c>
      <c r="K395" s="15">
        <f>IF(Data!S395&gt;$B$8,Data!S395,0)</f>
        <v/>
      </c>
    </row>
    <row r="396">
      <c r="H396" s="14">
        <f>Data!A396</f>
        <v/>
      </c>
      <c r="I396" s="15">
        <f>IF(Data!P396&gt;$B$8,Data!P396,0)</f>
        <v/>
      </c>
      <c r="J396" s="15">
        <f>IF(Data!R396&gt;$B$8,Data!R396,0)</f>
        <v/>
      </c>
      <c r="K396" s="15">
        <f>IF(Data!S396&gt;$B$8,Data!S396,0)</f>
        <v/>
      </c>
    </row>
    <row r="397">
      <c r="H397" s="14">
        <f>Data!A397</f>
        <v/>
      </c>
      <c r="I397" s="15">
        <f>IF(Data!P397&gt;$B$8,Data!P397,0)</f>
        <v/>
      </c>
      <c r="J397" s="15">
        <f>IF(Data!R397&gt;$B$8,Data!R397,0)</f>
        <v/>
      </c>
      <c r="K397" s="15">
        <f>IF(Data!S397&gt;$B$8,Data!S397,0)</f>
        <v/>
      </c>
    </row>
    <row r="398">
      <c r="H398" s="14">
        <f>Data!A398</f>
        <v/>
      </c>
      <c r="I398" s="15">
        <f>IF(Data!P398&gt;$B$8,Data!P398,0)</f>
        <v/>
      </c>
      <c r="J398" s="15">
        <f>IF(Data!R398&gt;$B$8,Data!R398,0)</f>
        <v/>
      </c>
      <c r="K398" s="15">
        <f>IF(Data!S398&gt;$B$8,Data!S398,0)</f>
        <v/>
      </c>
    </row>
    <row r="399">
      <c r="H399" s="14">
        <f>Data!A399</f>
        <v/>
      </c>
      <c r="I399" s="15">
        <f>IF(Data!P399&gt;$B$8,Data!P399,0)</f>
        <v/>
      </c>
      <c r="J399" s="15">
        <f>IF(Data!R399&gt;$B$8,Data!R399,0)</f>
        <v/>
      </c>
      <c r="K399" s="15">
        <f>IF(Data!S399&gt;$B$8,Data!S399,0)</f>
        <v/>
      </c>
    </row>
    <row r="400">
      <c r="H400" s="14">
        <f>Data!A400</f>
        <v/>
      </c>
      <c r="I400" s="15">
        <f>IF(Data!P400&gt;$B$8,Data!P400,0)</f>
        <v/>
      </c>
      <c r="J400" s="15">
        <f>IF(Data!R400&gt;$B$8,Data!R400,0)</f>
        <v/>
      </c>
      <c r="K400" s="15">
        <f>IF(Data!S400&gt;$B$8,Data!S400,0)</f>
        <v/>
      </c>
    </row>
    <row r="401">
      <c r="H401" s="14">
        <f>Data!A401</f>
        <v/>
      </c>
      <c r="I401" s="15">
        <f>IF(Data!P401&gt;$B$8,Data!P401,0)</f>
        <v/>
      </c>
      <c r="J401" s="15">
        <f>IF(Data!R401&gt;$B$8,Data!R401,0)</f>
        <v/>
      </c>
      <c r="K401" s="15">
        <f>IF(Data!S401&gt;$B$8,Data!S401,0)</f>
        <v/>
      </c>
    </row>
    <row r="402">
      <c r="H402" s="14">
        <f>Data!A402</f>
        <v/>
      </c>
      <c r="I402" s="15">
        <f>IF(Data!P402&gt;$B$8,Data!P402,0)</f>
        <v/>
      </c>
      <c r="J402" s="15">
        <f>IF(Data!R402&gt;$B$8,Data!R402,0)</f>
        <v/>
      </c>
      <c r="K402" s="15">
        <f>IF(Data!S402&gt;$B$8,Data!S402,0)</f>
        <v/>
      </c>
    </row>
    <row r="403">
      <c r="H403" s="14">
        <f>Data!A403</f>
        <v/>
      </c>
      <c r="I403" s="15">
        <f>IF(Data!P403&gt;$B$8,Data!P403,0)</f>
        <v/>
      </c>
      <c r="J403" s="15">
        <f>IF(Data!R403&gt;$B$8,Data!R403,0)</f>
        <v/>
      </c>
      <c r="K403" s="15">
        <f>IF(Data!S403&gt;$B$8,Data!S403,0)</f>
        <v/>
      </c>
    </row>
    <row r="404">
      <c r="H404" s="14">
        <f>Data!A404</f>
        <v/>
      </c>
      <c r="I404" s="15">
        <f>IF(Data!P404&gt;$B$8,Data!P404,0)</f>
        <v/>
      </c>
      <c r="J404" s="15">
        <f>IF(Data!R404&gt;$B$8,Data!R404,0)</f>
        <v/>
      </c>
      <c r="K404" s="15">
        <f>IF(Data!S404&gt;$B$8,Data!S404,0)</f>
        <v/>
      </c>
    </row>
    <row r="405">
      <c r="H405" s="14">
        <f>Data!A405</f>
        <v/>
      </c>
      <c r="I405" s="15">
        <f>IF(Data!P405&gt;$B$8,Data!P405,0)</f>
        <v/>
      </c>
      <c r="J405" s="15">
        <f>IF(Data!R405&gt;$B$8,Data!R405,0)</f>
        <v/>
      </c>
      <c r="K405" s="15">
        <f>IF(Data!S405&gt;$B$8,Data!S405,0)</f>
        <v/>
      </c>
    </row>
    <row r="406">
      <c r="H406" s="14">
        <f>Data!A406</f>
        <v/>
      </c>
      <c r="I406" s="15">
        <f>IF(Data!P406&gt;$B$8,Data!P406,0)</f>
        <v/>
      </c>
      <c r="J406" s="15">
        <f>IF(Data!R406&gt;$B$8,Data!R406,0)</f>
        <v/>
      </c>
      <c r="K406" s="15">
        <f>IF(Data!S406&gt;$B$8,Data!S406,0)</f>
        <v/>
      </c>
    </row>
    <row r="407">
      <c r="H407" s="14">
        <f>Data!A407</f>
        <v/>
      </c>
      <c r="I407" s="15">
        <f>IF(Data!P407&gt;$B$8,Data!P407,0)</f>
        <v/>
      </c>
      <c r="J407" s="15">
        <f>IF(Data!R407&gt;$B$8,Data!R407,0)</f>
        <v/>
      </c>
      <c r="K407" s="15">
        <f>IF(Data!S407&gt;$B$8,Data!S407,0)</f>
        <v/>
      </c>
    </row>
    <row r="408">
      <c r="H408" s="14">
        <f>Data!A408</f>
        <v/>
      </c>
      <c r="I408" s="15">
        <f>IF(Data!P408&gt;$B$8,Data!P408,0)</f>
        <v/>
      </c>
      <c r="J408" s="15">
        <f>IF(Data!R408&gt;$B$8,Data!R408,0)</f>
        <v/>
      </c>
      <c r="K408" s="15">
        <f>IF(Data!S408&gt;$B$8,Data!S408,0)</f>
        <v/>
      </c>
    </row>
    <row r="409">
      <c r="H409" s="14">
        <f>Data!A409</f>
        <v/>
      </c>
      <c r="I409" s="15">
        <f>IF(Data!P409&gt;$B$8,Data!P409,0)</f>
        <v/>
      </c>
      <c r="J409" s="15">
        <f>IF(Data!R409&gt;$B$8,Data!R409,0)</f>
        <v/>
      </c>
      <c r="K409" s="15">
        <f>IF(Data!S409&gt;$B$8,Data!S409,0)</f>
        <v/>
      </c>
    </row>
    <row r="410">
      <c r="H410" s="14">
        <f>Data!A410</f>
        <v/>
      </c>
      <c r="I410" s="15">
        <f>IF(Data!P410&gt;$B$8,Data!P410,0)</f>
        <v/>
      </c>
      <c r="J410" s="15">
        <f>IF(Data!R410&gt;$B$8,Data!R410,0)</f>
        <v/>
      </c>
      <c r="K410" s="15">
        <f>IF(Data!S410&gt;$B$8,Data!S410,0)</f>
        <v/>
      </c>
    </row>
    <row r="411">
      <c r="H411" s="14">
        <f>Data!A411</f>
        <v/>
      </c>
      <c r="I411" s="15">
        <f>IF(Data!P411&gt;$B$8,Data!P411,0)</f>
        <v/>
      </c>
      <c r="J411" s="15">
        <f>IF(Data!R411&gt;$B$8,Data!R411,0)</f>
        <v/>
      </c>
      <c r="K411" s="15">
        <f>IF(Data!S411&gt;$B$8,Data!S411,0)</f>
        <v/>
      </c>
    </row>
    <row r="412">
      <c r="H412" s="14">
        <f>Data!A412</f>
        <v/>
      </c>
      <c r="I412" s="15">
        <f>IF(Data!P412&gt;$B$8,Data!P412,0)</f>
        <v/>
      </c>
      <c r="J412" s="15">
        <f>IF(Data!R412&gt;$B$8,Data!R412,0)</f>
        <v/>
      </c>
      <c r="K412" s="15">
        <f>IF(Data!S412&gt;$B$8,Data!S412,0)</f>
        <v/>
      </c>
    </row>
    <row r="413">
      <c r="H413" s="14">
        <f>Data!A413</f>
        <v/>
      </c>
      <c r="I413" s="15">
        <f>IF(Data!P413&gt;$B$8,Data!P413,0)</f>
        <v/>
      </c>
      <c r="J413" s="15">
        <f>IF(Data!R413&gt;$B$8,Data!R413,0)</f>
        <v/>
      </c>
      <c r="K413" s="15">
        <f>IF(Data!S413&gt;$B$8,Data!S413,0)</f>
        <v/>
      </c>
    </row>
    <row r="414">
      <c r="H414" s="14">
        <f>Data!A414</f>
        <v/>
      </c>
      <c r="I414" s="15">
        <f>IF(Data!P414&gt;$B$8,Data!P414,0)</f>
        <v/>
      </c>
      <c r="J414" s="15">
        <f>IF(Data!R414&gt;$B$8,Data!R414,0)</f>
        <v/>
      </c>
      <c r="K414" s="15">
        <f>IF(Data!S414&gt;$B$8,Data!S414,0)</f>
        <v/>
      </c>
    </row>
    <row r="415">
      <c r="H415" s="14">
        <f>Data!A415</f>
        <v/>
      </c>
      <c r="I415" s="15">
        <f>IF(Data!P415&gt;$B$8,Data!P415,0)</f>
        <v/>
      </c>
      <c r="J415" s="15">
        <f>IF(Data!R415&gt;$B$8,Data!R415,0)</f>
        <v/>
      </c>
      <c r="K415" s="15">
        <f>IF(Data!S415&gt;$B$8,Data!S415,0)</f>
        <v/>
      </c>
    </row>
    <row r="416">
      <c r="H416" s="14">
        <f>Data!A416</f>
        <v/>
      </c>
      <c r="I416" s="15">
        <f>IF(Data!P416&gt;$B$8,Data!P416,0)</f>
        <v/>
      </c>
      <c r="J416" s="15">
        <f>IF(Data!R416&gt;$B$8,Data!R416,0)</f>
        <v/>
      </c>
      <c r="K416" s="15">
        <f>IF(Data!S416&gt;$B$8,Data!S416,0)</f>
        <v/>
      </c>
    </row>
    <row r="417">
      <c r="H417" s="14">
        <f>Data!A417</f>
        <v/>
      </c>
      <c r="I417" s="15">
        <f>IF(Data!P417&gt;$B$8,Data!P417,0)</f>
        <v/>
      </c>
      <c r="J417" s="15">
        <f>IF(Data!R417&gt;$B$8,Data!R417,0)</f>
        <v/>
      </c>
      <c r="K417" s="15">
        <f>IF(Data!S417&gt;$B$8,Data!S417,0)</f>
        <v/>
      </c>
    </row>
    <row r="418">
      <c r="H418" s="14">
        <f>Data!A418</f>
        <v/>
      </c>
      <c r="I418" s="15">
        <f>IF(Data!P418&gt;$B$8,Data!P418,0)</f>
        <v/>
      </c>
      <c r="J418" s="15">
        <f>IF(Data!R418&gt;$B$8,Data!R418,0)</f>
        <v/>
      </c>
      <c r="K418" s="15">
        <f>IF(Data!S418&gt;$B$8,Data!S418,0)</f>
        <v/>
      </c>
    </row>
    <row r="419">
      <c r="H419" s="14">
        <f>Data!A419</f>
        <v/>
      </c>
      <c r="I419" s="15">
        <f>IF(Data!P419&gt;$B$8,Data!P419,0)</f>
        <v/>
      </c>
      <c r="J419" s="15">
        <f>IF(Data!R419&gt;$B$8,Data!R419,0)</f>
        <v/>
      </c>
      <c r="K419" s="15">
        <f>IF(Data!S419&gt;$B$8,Data!S419,0)</f>
        <v/>
      </c>
    </row>
    <row r="420">
      <c r="H420" s="14">
        <f>Data!A420</f>
        <v/>
      </c>
      <c r="I420" s="15">
        <f>IF(Data!P420&gt;$B$8,Data!P420,0)</f>
        <v/>
      </c>
      <c r="J420" s="15">
        <f>IF(Data!R420&gt;$B$8,Data!R420,0)</f>
        <v/>
      </c>
      <c r="K420" s="15">
        <f>IF(Data!S420&gt;$B$8,Data!S420,0)</f>
        <v/>
      </c>
    </row>
    <row r="421">
      <c r="H421" s="14">
        <f>Data!A421</f>
        <v/>
      </c>
      <c r="I421" s="15">
        <f>IF(Data!P421&gt;$B$8,Data!P421,0)</f>
        <v/>
      </c>
      <c r="J421" s="15">
        <f>IF(Data!R421&gt;$B$8,Data!R421,0)</f>
        <v/>
      </c>
      <c r="K421" s="15">
        <f>IF(Data!S421&gt;$B$8,Data!S421,0)</f>
        <v/>
      </c>
    </row>
    <row r="422">
      <c r="H422" s="14">
        <f>Data!A422</f>
        <v/>
      </c>
      <c r="I422" s="15">
        <f>IF(Data!P422&gt;$B$8,Data!P422,0)</f>
        <v/>
      </c>
      <c r="J422" s="15">
        <f>IF(Data!R422&gt;$B$8,Data!R422,0)</f>
        <v/>
      </c>
      <c r="K422" s="15">
        <f>IF(Data!S422&gt;$B$8,Data!S422,0)</f>
        <v/>
      </c>
    </row>
    <row r="423">
      <c r="H423" s="14">
        <f>Data!A423</f>
        <v/>
      </c>
      <c r="I423" s="15">
        <f>IF(Data!P423&gt;$B$8,Data!P423,0)</f>
        <v/>
      </c>
      <c r="J423" s="15">
        <f>IF(Data!R423&gt;$B$8,Data!R423,0)</f>
        <v/>
      </c>
      <c r="K423" s="15">
        <f>IF(Data!S423&gt;$B$8,Data!S423,0)</f>
        <v/>
      </c>
    </row>
    <row r="424">
      <c r="H424" s="14">
        <f>Data!A424</f>
        <v/>
      </c>
      <c r="I424" s="15">
        <f>IF(Data!P424&gt;$B$8,Data!P424,0)</f>
        <v/>
      </c>
      <c r="J424" s="15">
        <f>IF(Data!R424&gt;$B$8,Data!R424,0)</f>
        <v/>
      </c>
      <c r="K424" s="15">
        <f>IF(Data!S424&gt;$B$8,Data!S424,0)</f>
        <v/>
      </c>
    </row>
    <row r="425">
      <c r="H425" s="14">
        <f>Data!A425</f>
        <v/>
      </c>
      <c r="I425" s="15">
        <f>IF(Data!P425&gt;$B$8,Data!P425,0)</f>
        <v/>
      </c>
      <c r="J425" s="15">
        <f>IF(Data!R425&gt;$B$8,Data!R425,0)</f>
        <v/>
      </c>
      <c r="K425" s="15">
        <f>IF(Data!S425&gt;$B$8,Data!S425,0)</f>
        <v/>
      </c>
    </row>
    <row r="426">
      <c r="H426" s="14">
        <f>Data!A426</f>
        <v/>
      </c>
      <c r="I426" s="15">
        <f>IF(Data!P426&gt;$B$8,Data!P426,0)</f>
        <v/>
      </c>
      <c r="J426" s="15">
        <f>IF(Data!R426&gt;$B$8,Data!R426,0)</f>
        <v/>
      </c>
      <c r="K426" s="15">
        <f>IF(Data!S426&gt;$B$8,Data!S426,0)</f>
        <v/>
      </c>
    </row>
    <row r="427">
      <c r="H427" s="14">
        <f>Data!A427</f>
        <v/>
      </c>
      <c r="I427" s="15">
        <f>IF(Data!P427&gt;$B$8,Data!P427,0)</f>
        <v/>
      </c>
      <c r="J427" s="15">
        <f>IF(Data!R427&gt;$B$8,Data!R427,0)</f>
        <v/>
      </c>
      <c r="K427" s="15">
        <f>IF(Data!S427&gt;$B$8,Data!S427,0)</f>
        <v/>
      </c>
    </row>
    <row r="428">
      <c r="H428" s="14">
        <f>Data!A428</f>
        <v/>
      </c>
      <c r="I428" s="15">
        <f>IF(Data!P428&gt;$B$8,Data!P428,0)</f>
        <v/>
      </c>
      <c r="J428" s="15">
        <f>IF(Data!R428&gt;$B$8,Data!R428,0)</f>
        <v/>
      </c>
      <c r="K428" s="15">
        <f>IF(Data!S428&gt;$B$8,Data!S428,0)</f>
        <v/>
      </c>
    </row>
    <row r="429">
      <c r="H429" s="14">
        <f>Data!A429</f>
        <v/>
      </c>
      <c r="I429" s="15">
        <f>IF(Data!P429&gt;$B$8,Data!P429,0)</f>
        <v/>
      </c>
      <c r="J429" s="15">
        <f>IF(Data!R429&gt;$B$8,Data!R429,0)</f>
        <v/>
      </c>
      <c r="K429" s="15">
        <f>IF(Data!S429&gt;$B$8,Data!S429,0)</f>
        <v/>
      </c>
    </row>
    <row r="430">
      <c r="H430" s="14">
        <f>Data!A430</f>
        <v/>
      </c>
      <c r="I430" s="15">
        <f>IF(Data!P430&gt;$B$8,Data!P430,0)</f>
        <v/>
      </c>
      <c r="J430" s="15">
        <f>IF(Data!R430&gt;$B$8,Data!R430,0)</f>
        <v/>
      </c>
      <c r="K430" s="15">
        <f>IF(Data!S430&gt;$B$8,Data!S430,0)</f>
        <v/>
      </c>
    </row>
    <row r="431">
      <c r="H431" s="14">
        <f>Data!A431</f>
        <v/>
      </c>
      <c r="I431" s="15">
        <f>IF(Data!P431&gt;$B$8,Data!P431,0)</f>
        <v/>
      </c>
      <c r="J431" s="15">
        <f>IF(Data!R431&gt;$B$8,Data!R431,0)</f>
        <v/>
      </c>
      <c r="K431" s="15">
        <f>IF(Data!S431&gt;$B$8,Data!S431,0)</f>
        <v/>
      </c>
    </row>
    <row r="432">
      <c r="H432" s="14">
        <f>Data!A432</f>
        <v/>
      </c>
      <c r="I432" s="15">
        <f>IF(Data!P432&gt;$B$8,Data!P432,0)</f>
        <v/>
      </c>
      <c r="J432" s="15">
        <f>IF(Data!R432&gt;$B$8,Data!R432,0)</f>
        <v/>
      </c>
      <c r="K432" s="15">
        <f>IF(Data!S432&gt;$B$8,Data!S432,0)</f>
        <v/>
      </c>
    </row>
    <row r="433">
      <c r="H433" s="14">
        <f>Data!A433</f>
        <v/>
      </c>
      <c r="I433" s="15">
        <f>IF(Data!P433&gt;$B$8,Data!P433,0)</f>
        <v/>
      </c>
      <c r="J433" s="15">
        <f>IF(Data!R433&gt;$B$8,Data!R433,0)</f>
        <v/>
      </c>
      <c r="K433" s="15">
        <f>IF(Data!S433&gt;$B$8,Data!S433,0)</f>
        <v/>
      </c>
    </row>
    <row r="434">
      <c r="H434" s="14">
        <f>Data!A434</f>
        <v/>
      </c>
      <c r="I434" s="15">
        <f>IF(Data!P434&gt;$B$8,Data!P434,0)</f>
        <v/>
      </c>
      <c r="J434" s="15">
        <f>IF(Data!R434&gt;$B$8,Data!R434,0)</f>
        <v/>
      </c>
      <c r="K434" s="15">
        <f>IF(Data!S434&gt;$B$8,Data!S434,0)</f>
        <v/>
      </c>
    </row>
    <row r="435">
      <c r="H435" s="14">
        <f>Data!A435</f>
        <v/>
      </c>
      <c r="I435" s="15">
        <f>IF(Data!P435&gt;$B$8,Data!P435,0)</f>
        <v/>
      </c>
      <c r="J435" s="15">
        <f>IF(Data!R435&gt;$B$8,Data!R435,0)</f>
        <v/>
      </c>
      <c r="K435" s="15">
        <f>IF(Data!S435&gt;$B$8,Data!S435,0)</f>
        <v/>
      </c>
    </row>
    <row r="436">
      <c r="H436" s="14">
        <f>Data!A436</f>
        <v/>
      </c>
      <c r="I436" s="15">
        <f>IF(Data!P436&gt;$B$8,Data!P436,0)</f>
        <v/>
      </c>
      <c r="J436" s="15">
        <f>IF(Data!R436&gt;$B$8,Data!R436,0)</f>
        <v/>
      </c>
      <c r="K436" s="15">
        <f>IF(Data!S436&gt;$B$8,Data!S436,0)</f>
        <v/>
      </c>
    </row>
    <row r="437">
      <c r="H437" s="14">
        <f>Data!A437</f>
        <v/>
      </c>
      <c r="I437" s="15">
        <f>IF(Data!P437&gt;$B$8,Data!P437,0)</f>
        <v/>
      </c>
      <c r="J437" s="15">
        <f>IF(Data!R437&gt;$B$8,Data!R437,0)</f>
        <v/>
      </c>
      <c r="K437" s="15">
        <f>IF(Data!S437&gt;$B$8,Data!S437,0)</f>
        <v/>
      </c>
    </row>
    <row r="438">
      <c r="H438" s="14">
        <f>Data!A438</f>
        <v/>
      </c>
      <c r="I438" s="15">
        <f>IF(Data!P438&gt;$B$8,Data!P438,0)</f>
        <v/>
      </c>
      <c r="J438" s="15">
        <f>IF(Data!R438&gt;$B$8,Data!R438,0)</f>
        <v/>
      </c>
      <c r="K438" s="15">
        <f>IF(Data!S438&gt;$B$8,Data!S438,0)</f>
        <v/>
      </c>
    </row>
    <row r="439">
      <c r="H439" s="14">
        <f>Data!A439</f>
        <v/>
      </c>
      <c r="I439" s="15">
        <f>IF(Data!P439&gt;$B$8,Data!P439,0)</f>
        <v/>
      </c>
      <c r="J439" s="15">
        <f>IF(Data!R439&gt;$B$8,Data!R439,0)</f>
        <v/>
      </c>
      <c r="K439" s="15">
        <f>IF(Data!S439&gt;$B$8,Data!S439,0)</f>
        <v/>
      </c>
    </row>
    <row r="440">
      <c r="H440" s="14">
        <f>Data!A440</f>
        <v/>
      </c>
      <c r="I440" s="15">
        <f>IF(Data!P440&gt;$B$8,Data!P440,0)</f>
        <v/>
      </c>
      <c r="J440" s="15">
        <f>IF(Data!R440&gt;$B$8,Data!R440,0)</f>
        <v/>
      </c>
      <c r="K440" s="15">
        <f>IF(Data!S440&gt;$B$8,Data!S440,0)</f>
        <v/>
      </c>
    </row>
    <row r="441">
      <c r="H441" s="14">
        <f>Data!A441</f>
        <v/>
      </c>
      <c r="I441" s="15">
        <f>IF(Data!P441&gt;$B$8,Data!P441,0)</f>
        <v/>
      </c>
      <c r="J441" s="15">
        <f>IF(Data!R441&gt;$B$8,Data!R441,0)</f>
        <v/>
      </c>
      <c r="K441" s="15">
        <f>IF(Data!S441&gt;$B$8,Data!S441,0)</f>
        <v/>
      </c>
    </row>
    <row r="442">
      <c r="H442" s="14">
        <f>Data!A442</f>
        <v/>
      </c>
      <c r="I442" s="15">
        <f>IF(Data!P442&gt;$B$8,Data!P442,0)</f>
        <v/>
      </c>
      <c r="J442" s="15">
        <f>IF(Data!R442&gt;$B$8,Data!R442,0)</f>
        <v/>
      </c>
      <c r="K442" s="15">
        <f>IF(Data!S442&gt;$B$8,Data!S442,0)</f>
        <v/>
      </c>
    </row>
    <row r="443">
      <c r="H443" s="14">
        <f>Data!A443</f>
        <v/>
      </c>
      <c r="I443" s="15">
        <f>IF(Data!P443&gt;$B$8,Data!P443,0)</f>
        <v/>
      </c>
      <c r="J443" s="15">
        <f>IF(Data!R443&gt;$B$8,Data!R443,0)</f>
        <v/>
      </c>
      <c r="K443" s="15">
        <f>IF(Data!S443&gt;$B$8,Data!S443,0)</f>
        <v/>
      </c>
    </row>
    <row r="444">
      <c r="H444" s="14">
        <f>Data!A444</f>
        <v/>
      </c>
      <c r="I444" s="15">
        <f>IF(Data!P444&gt;$B$8,Data!P444,0)</f>
        <v/>
      </c>
      <c r="J444" s="15">
        <f>IF(Data!R444&gt;$B$8,Data!R444,0)</f>
        <v/>
      </c>
      <c r="K444" s="15">
        <f>IF(Data!S444&gt;$B$8,Data!S444,0)</f>
        <v/>
      </c>
    </row>
    <row r="445">
      <c r="H445" s="14">
        <f>Data!A445</f>
        <v/>
      </c>
      <c r="I445" s="15">
        <f>IF(Data!P445&gt;$B$8,Data!P445,0)</f>
        <v/>
      </c>
      <c r="J445" s="15">
        <f>IF(Data!R445&gt;$B$8,Data!R445,0)</f>
        <v/>
      </c>
      <c r="K445" s="15">
        <f>IF(Data!S445&gt;$B$8,Data!S445,0)</f>
        <v/>
      </c>
    </row>
    <row r="446">
      <c r="H446" s="14">
        <f>Data!A446</f>
        <v/>
      </c>
      <c r="I446" s="15">
        <f>IF(Data!P446&gt;$B$8,Data!P446,0)</f>
        <v/>
      </c>
      <c r="J446" s="15">
        <f>IF(Data!R446&gt;$B$8,Data!R446,0)</f>
        <v/>
      </c>
      <c r="K446" s="15">
        <f>IF(Data!S446&gt;$B$8,Data!S446,0)</f>
        <v/>
      </c>
    </row>
    <row r="447">
      <c r="H447" s="14">
        <f>Data!A447</f>
        <v/>
      </c>
      <c r="I447" s="15">
        <f>IF(Data!P447&gt;$B$8,Data!P447,0)</f>
        <v/>
      </c>
      <c r="J447" s="15">
        <f>IF(Data!R447&gt;$B$8,Data!R447,0)</f>
        <v/>
      </c>
      <c r="K447" s="15">
        <f>IF(Data!S447&gt;$B$8,Data!S447,0)</f>
        <v/>
      </c>
    </row>
    <row r="448">
      <c r="H448" s="14">
        <f>Data!A448</f>
        <v/>
      </c>
      <c r="I448" s="15">
        <f>IF(Data!P448&gt;$B$8,Data!P448,0)</f>
        <v/>
      </c>
      <c r="J448" s="15">
        <f>IF(Data!R448&gt;$B$8,Data!R448,0)</f>
        <v/>
      </c>
      <c r="K448" s="15">
        <f>IF(Data!S448&gt;$B$8,Data!S448,0)</f>
        <v/>
      </c>
    </row>
    <row r="449">
      <c r="H449" s="14">
        <f>Data!A449</f>
        <v/>
      </c>
      <c r="I449" s="15">
        <f>IF(Data!P449&gt;$B$8,Data!P449,0)</f>
        <v/>
      </c>
      <c r="J449" s="15">
        <f>IF(Data!R449&gt;$B$8,Data!R449,0)</f>
        <v/>
      </c>
      <c r="K449" s="15">
        <f>IF(Data!S449&gt;$B$8,Data!S449,0)</f>
        <v/>
      </c>
    </row>
    <row r="450">
      <c r="H450" s="14">
        <f>Data!A450</f>
        <v/>
      </c>
      <c r="I450" s="15">
        <f>IF(Data!P450&gt;$B$8,Data!P450,0)</f>
        <v/>
      </c>
      <c r="J450" s="15">
        <f>IF(Data!R450&gt;$B$8,Data!R450,0)</f>
        <v/>
      </c>
      <c r="K450" s="15">
        <f>IF(Data!S450&gt;$B$8,Data!S450,0)</f>
        <v/>
      </c>
    </row>
    <row r="451">
      <c r="H451" s="14">
        <f>Data!A451</f>
        <v/>
      </c>
      <c r="I451" s="15">
        <f>IF(Data!P451&gt;$B$8,Data!P451,0)</f>
        <v/>
      </c>
      <c r="J451" s="15">
        <f>IF(Data!R451&gt;$B$8,Data!R451,0)</f>
        <v/>
      </c>
      <c r="K451" s="15">
        <f>IF(Data!S451&gt;$B$8,Data!S451,0)</f>
        <v/>
      </c>
    </row>
    <row r="452">
      <c r="H452" s="14">
        <f>Data!A452</f>
        <v/>
      </c>
      <c r="I452" s="15">
        <f>IF(Data!P452&gt;$B$8,Data!P452,0)</f>
        <v/>
      </c>
      <c r="J452" s="15">
        <f>IF(Data!R452&gt;$B$8,Data!R452,0)</f>
        <v/>
      </c>
      <c r="K452" s="15">
        <f>IF(Data!S452&gt;$B$8,Data!S452,0)</f>
        <v/>
      </c>
    </row>
    <row r="453">
      <c r="H453" s="14">
        <f>Data!A453</f>
        <v/>
      </c>
      <c r="I453" s="15">
        <f>IF(Data!P453&gt;$B$8,Data!P453,0)</f>
        <v/>
      </c>
      <c r="J453" s="15">
        <f>IF(Data!R453&gt;$B$8,Data!R453,0)</f>
        <v/>
      </c>
      <c r="K453" s="15">
        <f>IF(Data!S453&gt;$B$8,Data!S453,0)</f>
        <v/>
      </c>
    </row>
    <row r="454">
      <c r="H454" s="14">
        <f>Data!A454</f>
        <v/>
      </c>
      <c r="I454" s="15">
        <f>IF(Data!P454&gt;$B$8,Data!P454,0)</f>
        <v/>
      </c>
      <c r="J454" s="15">
        <f>IF(Data!R454&gt;$B$8,Data!R454,0)</f>
        <v/>
      </c>
      <c r="K454" s="15">
        <f>IF(Data!S454&gt;$B$8,Data!S454,0)</f>
        <v/>
      </c>
    </row>
    <row r="455">
      <c r="H455" s="14">
        <f>Data!A455</f>
        <v/>
      </c>
      <c r="I455" s="15">
        <f>IF(Data!P455&gt;$B$8,Data!P455,0)</f>
        <v/>
      </c>
      <c r="J455" s="15">
        <f>IF(Data!R455&gt;$B$8,Data!R455,0)</f>
        <v/>
      </c>
      <c r="K455" s="15">
        <f>IF(Data!S455&gt;$B$8,Data!S455,0)</f>
        <v/>
      </c>
    </row>
    <row r="456">
      <c r="H456" s="14">
        <f>Data!A456</f>
        <v/>
      </c>
      <c r="I456" s="15">
        <f>IF(Data!P456&gt;$B$8,Data!P456,0)</f>
        <v/>
      </c>
      <c r="J456" s="15">
        <f>IF(Data!R456&gt;$B$8,Data!R456,0)</f>
        <v/>
      </c>
      <c r="K456" s="15">
        <f>IF(Data!S456&gt;$B$8,Data!S456,0)</f>
        <v/>
      </c>
    </row>
    <row r="457">
      <c r="H457" s="14">
        <f>Data!A457</f>
        <v/>
      </c>
      <c r="I457" s="15">
        <f>IF(Data!P457&gt;$B$8,Data!P457,0)</f>
        <v/>
      </c>
      <c r="J457" s="15">
        <f>IF(Data!R457&gt;$B$8,Data!R457,0)</f>
        <v/>
      </c>
      <c r="K457" s="15">
        <f>IF(Data!S457&gt;$B$8,Data!S457,0)</f>
        <v/>
      </c>
    </row>
    <row r="458">
      <c r="H458" s="14">
        <f>Data!A458</f>
        <v/>
      </c>
      <c r="I458" s="15">
        <f>IF(Data!P458&gt;$B$8,Data!P458,0)</f>
        <v/>
      </c>
      <c r="J458" s="15">
        <f>IF(Data!R458&gt;$B$8,Data!R458,0)</f>
        <v/>
      </c>
      <c r="K458" s="15">
        <f>IF(Data!S458&gt;$B$8,Data!S458,0)</f>
        <v/>
      </c>
    </row>
    <row r="459">
      <c r="H459" s="14">
        <f>Data!A459</f>
        <v/>
      </c>
      <c r="I459" s="15">
        <f>IF(Data!P459&gt;$B$8,Data!P459,0)</f>
        <v/>
      </c>
      <c r="J459" s="15">
        <f>IF(Data!R459&gt;$B$8,Data!R459,0)</f>
        <v/>
      </c>
      <c r="K459" s="15">
        <f>IF(Data!S459&gt;$B$8,Data!S459,0)</f>
        <v/>
      </c>
    </row>
    <row r="460">
      <c r="H460" s="14">
        <f>Data!A460</f>
        <v/>
      </c>
      <c r="I460" s="15">
        <f>IF(Data!P460&gt;$B$8,Data!P460,0)</f>
        <v/>
      </c>
      <c r="J460" s="15">
        <f>IF(Data!R460&gt;$B$8,Data!R460,0)</f>
        <v/>
      </c>
      <c r="K460" s="15">
        <f>IF(Data!S460&gt;$B$8,Data!S460,0)</f>
        <v/>
      </c>
    </row>
    <row r="461">
      <c r="H461" s="14">
        <f>Data!A461</f>
        <v/>
      </c>
      <c r="I461" s="15">
        <f>IF(Data!P461&gt;$B$8,Data!P461,0)</f>
        <v/>
      </c>
      <c r="J461" s="15">
        <f>IF(Data!R461&gt;$B$8,Data!R461,0)</f>
        <v/>
      </c>
      <c r="K461" s="15">
        <f>IF(Data!S461&gt;$B$8,Data!S461,0)</f>
        <v/>
      </c>
    </row>
    <row r="462">
      <c r="H462" s="14">
        <f>Data!A462</f>
        <v/>
      </c>
      <c r="I462" s="15">
        <f>IF(Data!P462&gt;$B$8,Data!P462,0)</f>
        <v/>
      </c>
      <c r="J462" s="15">
        <f>IF(Data!R462&gt;$B$8,Data!R462,0)</f>
        <v/>
      </c>
      <c r="K462" s="15">
        <f>IF(Data!S462&gt;$B$8,Data!S462,0)</f>
        <v/>
      </c>
    </row>
    <row r="463">
      <c r="H463" s="14">
        <f>Data!A463</f>
        <v/>
      </c>
      <c r="I463" s="15">
        <f>IF(Data!P463&gt;$B$8,Data!P463,0)</f>
        <v/>
      </c>
      <c r="J463" s="15">
        <f>IF(Data!R463&gt;$B$8,Data!R463,0)</f>
        <v/>
      </c>
      <c r="K463" s="15">
        <f>IF(Data!S463&gt;$B$8,Data!S463,0)</f>
        <v/>
      </c>
    </row>
    <row r="464">
      <c r="H464" s="14">
        <f>Data!A464</f>
        <v/>
      </c>
      <c r="I464" s="15">
        <f>IF(Data!P464&gt;$B$8,Data!P464,0)</f>
        <v/>
      </c>
      <c r="J464" s="15">
        <f>IF(Data!R464&gt;$B$8,Data!R464,0)</f>
        <v/>
      </c>
      <c r="K464" s="15">
        <f>IF(Data!S464&gt;$B$8,Data!S464,0)</f>
        <v/>
      </c>
    </row>
    <row r="465">
      <c r="H465" s="14">
        <f>Data!A465</f>
        <v/>
      </c>
      <c r="I465" s="15">
        <f>IF(Data!P465&gt;$B$8,Data!P465,0)</f>
        <v/>
      </c>
      <c r="J465" s="15">
        <f>IF(Data!R465&gt;$B$8,Data!R465,0)</f>
        <v/>
      </c>
      <c r="K465" s="15">
        <f>IF(Data!S465&gt;$B$8,Data!S465,0)</f>
        <v/>
      </c>
    </row>
    <row r="466">
      <c r="H466" s="14">
        <f>Data!A466</f>
        <v/>
      </c>
      <c r="I466" s="15">
        <f>IF(Data!P466&gt;$B$8,Data!P466,0)</f>
        <v/>
      </c>
      <c r="J466" s="15">
        <f>IF(Data!R466&gt;$B$8,Data!R466,0)</f>
        <v/>
      </c>
      <c r="K466" s="15">
        <f>IF(Data!S466&gt;$B$8,Data!S466,0)</f>
        <v/>
      </c>
    </row>
    <row r="467">
      <c r="H467" s="14">
        <f>Data!A467</f>
        <v/>
      </c>
      <c r="I467" s="15">
        <f>IF(Data!P467&gt;$B$8,Data!P467,0)</f>
        <v/>
      </c>
      <c r="J467" s="15">
        <f>IF(Data!R467&gt;$B$8,Data!R467,0)</f>
        <v/>
      </c>
      <c r="K467" s="15">
        <f>IF(Data!S467&gt;$B$8,Data!S467,0)</f>
        <v/>
      </c>
    </row>
    <row r="468">
      <c r="H468" s="14">
        <f>Data!A468</f>
        <v/>
      </c>
      <c r="I468" s="15">
        <f>IF(Data!P468&gt;$B$8,Data!P468,0)</f>
        <v/>
      </c>
      <c r="J468" s="15">
        <f>IF(Data!R468&gt;$B$8,Data!R468,0)</f>
        <v/>
      </c>
      <c r="K468" s="15">
        <f>IF(Data!S468&gt;$B$8,Data!S468,0)</f>
        <v/>
      </c>
    </row>
    <row r="469">
      <c r="H469" s="14">
        <f>Data!A469</f>
        <v/>
      </c>
      <c r="I469" s="15">
        <f>IF(Data!P469&gt;$B$8,Data!P469,0)</f>
        <v/>
      </c>
      <c r="J469" s="15">
        <f>IF(Data!R469&gt;$B$8,Data!R469,0)</f>
        <v/>
      </c>
      <c r="K469" s="15">
        <f>IF(Data!S469&gt;$B$8,Data!S469,0)</f>
        <v/>
      </c>
    </row>
    <row r="470">
      <c r="H470" s="14">
        <f>Data!A470</f>
        <v/>
      </c>
      <c r="I470" s="15">
        <f>IF(Data!P470&gt;$B$8,Data!P470,0)</f>
        <v/>
      </c>
      <c r="J470" s="15">
        <f>IF(Data!R470&gt;$B$8,Data!R470,0)</f>
        <v/>
      </c>
      <c r="K470" s="15">
        <f>IF(Data!S470&gt;$B$8,Data!S470,0)</f>
        <v/>
      </c>
    </row>
    <row r="471">
      <c r="H471" s="14">
        <f>Data!A471</f>
        <v/>
      </c>
      <c r="I471" s="15">
        <f>IF(Data!P471&gt;$B$8,Data!P471,0)</f>
        <v/>
      </c>
      <c r="J471" s="15">
        <f>IF(Data!R471&gt;$B$8,Data!R471,0)</f>
        <v/>
      </c>
      <c r="K471" s="15">
        <f>IF(Data!S471&gt;$B$8,Data!S471,0)</f>
        <v/>
      </c>
    </row>
    <row r="472">
      <c r="H472" s="14">
        <f>Data!A472</f>
        <v/>
      </c>
      <c r="I472" s="15">
        <f>IF(Data!P472&gt;$B$8,Data!P472,0)</f>
        <v/>
      </c>
      <c r="J472" s="15">
        <f>IF(Data!R472&gt;$B$8,Data!R472,0)</f>
        <v/>
      </c>
      <c r="K472" s="15">
        <f>IF(Data!S472&gt;$B$8,Data!S472,0)</f>
        <v/>
      </c>
    </row>
    <row r="473">
      <c r="H473" s="14">
        <f>Data!A473</f>
        <v/>
      </c>
      <c r="I473" s="15">
        <f>IF(Data!P473&gt;$B$8,Data!P473,0)</f>
        <v/>
      </c>
      <c r="J473" s="15">
        <f>IF(Data!R473&gt;$B$8,Data!R473,0)</f>
        <v/>
      </c>
      <c r="K473" s="15">
        <f>IF(Data!S473&gt;$B$8,Data!S473,0)</f>
        <v/>
      </c>
    </row>
    <row r="474">
      <c r="H474" s="14">
        <f>Data!A474</f>
        <v/>
      </c>
      <c r="I474" s="15">
        <f>IF(Data!P474&gt;$B$8,Data!P474,0)</f>
        <v/>
      </c>
      <c r="J474" s="15">
        <f>IF(Data!R474&gt;$B$8,Data!R474,0)</f>
        <v/>
      </c>
      <c r="K474" s="15">
        <f>IF(Data!S474&gt;$B$8,Data!S474,0)</f>
        <v/>
      </c>
    </row>
    <row r="475">
      <c r="H475" s="14">
        <f>Data!A475</f>
        <v/>
      </c>
      <c r="I475" s="15">
        <f>IF(Data!P475&gt;$B$8,Data!P475,0)</f>
        <v/>
      </c>
      <c r="J475" s="15">
        <f>IF(Data!R475&gt;$B$8,Data!R475,0)</f>
        <v/>
      </c>
      <c r="K475" s="15">
        <f>IF(Data!S475&gt;$B$8,Data!S475,0)</f>
        <v/>
      </c>
    </row>
    <row r="476">
      <c r="H476" s="14">
        <f>Data!A476</f>
        <v/>
      </c>
      <c r="I476" s="15">
        <f>IF(Data!P476&gt;$B$8,Data!P476,0)</f>
        <v/>
      </c>
      <c r="J476" s="15">
        <f>IF(Data!R476&gt;$B$8,Data!R476,0)</f>
        <v/>
      </c>
      <c r="K476" s="15">
        <f>IF(Data!S476&gt;$B$8,Data!S476,0)</f>
        <v/>
      </c>
    </row>
    <row r="477">
      <c r="H477" s="14">
        <f>Data!A477</f>
        <v/>
      </c>
      <c r="I477" s="15">
        <f>IF(Data!P477&gt;$B$8,Data!P477,0)</f>
        <v/>
      </c>
      <c r="J477" s="15">
        <f>IF(Data!R477&gt;$B$8,Data!R477,0)</f>
        <v/>
      </c>
      <c r="K477" s="15">
        <f>IF(Data!S477&gt;$B$8,Data!S477,0)</f>
        <v/>
      </c>
    </row>
    <row r="478">
      <c r="H478" s="14">
        <f>Data!A478</f>
        <v/>
      </c>
      <c r="I478" s="15">
        <f>IF(Data!P478&gt;$B$8,Data!P478,0)</f>
        <v/>
      </c>
      <c r="J478" s="15">
        <f>IF(Data!R478&gt;$B$8,Data!R478,0)</f>
        <v/>
      </c>
      <c r="K478" s="15">
        <f>IF(Data!S478&gt;$B$8,Data!S478,0)</f>
        <v/>
      </c>
    </row>
    <row r="479">
      <c r="H479" s="14">
        <f>Data!A479</f>
        <v/>
      </c>
      <c r="I479" s="15">
        <f>IF(Data!P479&gt;$B$8,Data!P479,0)</f>
        <v/>
      </c>
      <c r="J479" s="15">
        <f>IF(Data!R479&gt;$B$8,Data!R479,0)</f>
        <v/>
      </c>
      <c r="K479" s="15">
        <f>IF(Data!S479&gt;$B$8,Data!S479,0)</f>
        <v/>
      </c>
    </row>
    <row r="480">
      <c r="H480" s="14">
        <f>Data!A480</f>
        <v/>
      </c>
      <c r="I480" s="15">
        <f>IF(Data!P480&gt;$B$8,Data!P480,0)</f>
        <v/>
      </c>
      <c r="J480" s="15">
        <f>IF(Data!R480&gt;$B$8,Data!R480,0)</f>
        <v/>
      </c>
      <c r="K480" s="15">
        <f>IF(Data!S480&gt;$B$8,Data!S480,0)</f>
        <v/>
      </c>
    </row>
    <row r="481">
      <c r="H481" s="14">
        <f>Data!A481</f>
        <v/>
      </c>
      <c r="I481" s="15">
        <f>IF(Data!P481&gt;$B$8,Data!P481,0)</f>
        <v/>
      </c>
      <c r="J481" s="15">
        <f>IF(Data!R481&gt;$B$8,Data!R481,0)</f>
        <v/>
      </c>
      <c r="K481" s="15">
        <f>IF(Data!S481&gt;$B$8,Data!S481,0)</f>
        <v/>
      </c>
    </row>
    <row r="482">
      <c r="H482" s="14">
        <f>Data!A482</f>
        <v/>
      </c>
      <c r="I482" s="15">
        <f>IF(Data!P482&gt;$B$8,Data!P482,0)</f>
        <v/>
      </c>
      <c r="J482" s="15">
        <f>IF(Data!R482&gt;$B$8,Data!R482,0)</f>
        <v/>
      </c>
      <c r="K482" s="15">
        <f>IF(Data!S482&gt;$B$8,Data!S482,0)</f>
        <v/>
      </c>
    </row>
    <row r="483">
      <c r="H483" s="14">
        <f>Data!A483</f>
        <v/>
      </c>
      <c r="I483" s="15">
        <f>IF(Data!P483&gt;$B$8,Data!P483,0)</f>
        <v/>
      </c>
      <c r="J483" s="15">
        <f>IF(Data!R483&gt;$B$8,Data!R483,0)</f>
        <v/>
      </c>
      <c r="K483" s="15">
        <f>IF(Data!S483&gt;$B$8,Data!S483,0)</f>
        <v/>
      </c>
    </row>
    <row r="484">
      <c r="H484" s="14">
        <f>Data!A484</f>
        <v/>
      </c>
      <c r="I484" s="15">
        <f>IF(Data!P484&gt;$B$8,Data!P484,0)</f>
        <v/>
      </c>
      <c r="J484" s="15">
        <f>IF(Data!R484&gt;$B$8,Data!R484,0)</f>
        <v/>
      </c>
      <c r="K484" s="15">
        <f>IF(Data!S484&gt;$B$8,Data!S484,0)</f>
        <v/>
      </c>
    </row>
    <row r="485">
      <c r="H485" s="14">
        <f>Data!A485</f>
        <v/>
      </c>
      <c r="I485" s="15">
        <f>IF(Data!P485&gt;$B$8,Data!P485,0)</f>
        <v/>
      </c>
      <c r="J485" s="15">
        <f>IF(Data!R485&gt;$B$8,Data!R485,0)</f>
        <v/>
      </c>
      <c r="K485" s="15">
        <f>IF(Data!S485&gt;$B$8,Data!S485,0)</f>
        <v/>
      </c>
    </row>
    <row r="486">
      <c r="H486" s="14">
        <f>Data!A486</f>
        <v/>
      </c>
      <c r="I486" s="15">
        <f>IF(Data!P486&gt;$B$8,Data!P486,0)</f>
        <v/>
      </c>
      <c r="J486" s="15">
        <f>IF(Data!R486&gt;$B$8,Data!R486,0)</f>
        <v/>
      </c>
      <c r="K486" s="15">
        <f>IF(Data!S486&gt;$B$8,Data!S486,0)</f>
        <v/>
      </c>
    </row>
    <row r="487">
      <c r="H487" s="14">
        <f>Data!A487</f>
        <v/>
      </c>
      <c r="I487" s="15">
        <f>IF(Data!P487&gt;$B$8,Data!P487,0)</f>
        <v/>
      </c>
      <c r="J487" s="15">
        <f>IF(Data!R487&gt;$B$8,Data!R487,0)</f>
        <v/>
      </c>
      <c r="K487" s="15">
        <f>IF(Data!S487&gt;$B$8,Data!S487,0)</f>
        <v/>
      </c>
    </row>
    <row r="488">
      <c r="H488" s="14">
        <f>Data!A488</f>
        <v/>
      </c>
      <c r="I488" s="15">
        <f>IF(Data!P488&gt;$B$8,Data!P488,0)</f>
        <v/>
      </c>
      <c r="J488" s="15">
        <f>IF(Data!R488&gt;$B$8,Data!R488,0)</f>
        <v/>
      </c>
      <c r="K488" s="15">
        <f>IF(Data!S488&gt;$B$8,Data!S488,0)</f>
        <v/>
      </c>
    </row>
    <row r="489">
      <c r="H489" s="14">
        <f>Data!A489</f>
        <v/>
      </c>
      <c r="I489" s="15">
        <f>IF(Data!P489&gt;$B$8,Data!P489,0)</f>
        <v/>
      </c>
      <c r="J489" s="15">
        <f>IF(Data!R489&gt;$B$8,Data!R489,0)</f>
        <v/>
      </c>
      <c r="K489" s="15">
        <f>IF(Data!S489&gt;$B$8,Data!S489,0)</f>
        <v/>
      </c>
    </row>
    <row r="490">
      <c r="H490" s="14">
        <f>Data!A490</f>
        <v/>
      </c>
      <c r="I490" s="15">
        <f>IF(Data!P490&gt;$B$8,Data!P490,0)</f>
        <v/>
      </c>
      <c r="J490" s="15">
        <f>IF(Data!R490&gt;$B$8,Data!R490,0)</f>
        <v/>
      </c>
      <c r="K490" s="15">
        <f>IF(Data!S490&gt;$B$8,Data!S490,0)</f>
        <v/>
      </c>
    </row>
    <row r="491">
      <c r="H491" s="14">
        <f>Data!A491</f>
        <v/>
      </c>
      <c r="I491" s="15">
        <f>IF(Data!P491&gt;$B$8,Data!P491,0)</f>
        <v/>
      </c>
      <c r="J491" s="15">
        <f>IF(Data!R491&gt;$B$8,Data!R491,0)</f>
        <v/>
      </c>
      <c r="K491" s="15">
        <f>IF(Data!S491&gt;$B$8,Data!S491,0)</f>
        <v/>
      </c>
    </row>
    <row r="492">
      <c r="H492" s="14">
        <f>Data!A492</f>
        <v/>
      </c>
      <c r="I492" s="15">
        <f>IF(Data!P492&gt;$B$8,Data!P492,0)</f>
        <v/>
      </c>
      <c r="J492" s="15">
        <f>IF(Data!R492&gt;$B$8,Data!R492,0)</f>
        <v/>
      </c>
      <c r="K492" s="15">
        <f>IF(Data!S492&gt;$B$8,Data!S492,0)</f>
        <v/>
      </c>
    </row>
    <row r="493">
      <c r="H493" s="14">
        <f>Data!A493</f>
        <v/>
      </c>
      <c r="I493" s="15">
        <f>IF(Data!P493&gt;$B$8,Data!P493,0)</f>
        <v/>
      </c>
      <c r="J493" s="15">
        <f>IF(Data!R493&gt;$B$8,Data!R493,0)</f>
        <v/>
      </c>
      <c r="K493" s="15">
        <f>IF(Data!S493&gt;$B$8,Data!S493,0)</f>
        <v/>
      </c>
    </row>
    <row r="494">
      <c r="H494" s="14">
        <f>Data!A494</f>
        <v/>
      </c>
      <c r="I494" s="15">
        <f>IF(Data!P494&gt;$B$8,Data!P494,0)</f>
        <v/>
      </c>
      <c r="J494" s="15">
        <f>IF(Data!R494&gt;$B$8,Data!R494,0)</f>
        <v/>
      </c>
      <c r="K494" s="15">
        <f>IF(Data!S494&gt;$B$8,Data!S494,0)</f>
        <v/>
      </c>
    </row>
    <row r="495">
      <c r="H495" s="14">
        <f>Data!A495</f>
        <v/>
      </c>
      <c r="I495" s="15">
        <f>IF(Data!P495&gt;$B$8,Data!P495,0)</f>
        <v/>
      </c>
      <c r="J495" s="15">
        <f>IF(Data!R495&gt;$B$8,Data!R495,0)</f>
        <v/>
      </c>
      <c r="K495" s="15">
        <f>IF(Data!S495&gt;$B$8,Data!S495,0)</f>
        <v/>
      </c>
    </row>
    <row r="496">
      <c r="H496" s="14">
        <f>Data!A496</f>
        <v/>
      </c>
      <c r="I496" s="15">
        <f>IF(Data!P496&gt;$B$8,Data!P496,0)</f>
        <v/>
      </c>
      <c r="J496" s="15">
        <f>IF(Data!R496&gt;$B$8,Data!R496,0)</f>
        <v/>
      </c>
      <c r="K496" s="15">
        <f>IF(Data!S496&gt;$B$8,Data!S496,0)</f>
        <v/>
      </c>
    </row>
    <row r="497">
      <c r="H497" s="14">
        <f>Data!A497</f>
        <v/>
      </c>
      <c r="I497" s="15">
        <f>IF(Data!P497&gt;$B$8,Data!P497,0)</f>
        <v/>
      </c>
      <c r="J497" s="15">
        <f>IF(Data!R497&gt;$B$8,Data!R497,0)</f>
        <v/>
      </c>
      <c r="K497" s="15">
        <f>IF(Data!S497&gt;$B$8,Data!S497,0)</f>
        <v/>
      </c>
    </row>
    <row r="498">
      <c r="H498" s="14">
        <f>Data!A498</f>
        <v/>
      </c>
      <c r="I498" s="15">
        <f>IF(Data!P498&gt;$B$8,Data!P498,0)</f>
        <v/>
      </c>
      <c r="J498" s="15">
        <f>IF(Data!R498&gt;$B$8,Data!R498,0)</f>
        <v/>
      </c>
      <c r="K498" s="15">
        <f>IF(Data!S498&gt;$B$8,Data!S498,0)</f>
        <v/>
      </c>
    </row>
    <row r="499">
      <c r="H499" s="14">
        <f>Data!A499</f>
        <v/>
      </c>
      <c r="I499" s="15">
        <f>IF(Data!P499&gt;$B$8,Data!P499,0)</f>
        <v/>
      </c>
      <c r="J499" s="15">
        <f>IF(Data!R499&gt;$B$8,Data!R499,0)</f>
        <v/>
      </c>
      <c r="K499" s="15">
        <f>IF(Data!S499&gt;$B$8,Data!S499,0)</f>
        <v/>
      </c>
    </row>
    <row r="500">
      <c r="H500" s="14">
        <f>Data!A500</f>
        <v/>
      </c>
      <c r="I500" s="15">
        <f>IF(Data!P500&gt;$B$8,Data!P500,0)</f>
        <v/>
      </c>
      <c r="J500" s="15">
        <f>IF(Data!R500&gt;$B$8,Data!R500,0)</f>
        <v/>
      </c>
      <c r="K500" s="15">
        <f>IF(Data!S500&gt;$B$8,Data!S500,0)</f>
        <v/>
      </c>
    </row>
    <row r="501">
      <c r="H501" s="14">
        <f>Data!A501</f>
        <v/>
      </c>
      <c r="I501" s="15">
        <f>IF(Data!P501&gt;$B$8,Data!P501,0)</f>
        <v/>
      </c>
      <c r="J501" s="15">
        <f>IF(Data!R501&gt;$B$8,Data!R501,0)</f>
        <v/>
      </c>
      <c r="K501" s="15">
        <f>IF(Data!S501&gt;$B$8,Data!S501,0)</f>
        <v/>
      </c>
    </row>
    <row r="502">
      <c r="H502" s="14">
        <f>Data!A502</f>
        <v/>
      </c>
      <c r="I502" s="15">
        <f>IF(Data!P502&gt;$B$8,Data!P502,0)</f>
        <v/>
      </c>
      <c r="J502" s="15">
        <f>IF(Data!R502&gt;$B$8,Data!R502,0)</f>
        <v/>
      </c>
      <c r="K502" s="15">
        <f>IF(Data!S502&gt;$B$8,Data!S502,0)</f>
        <v/>
      </c>
    </row>
    <row r="503">
      <c r="H503" s="14">
        <f>Data!A503</f>
        <v/>
      </c>
      <c r="I503" s="15">
        <f>IF(Data!P503&gt;$B$8,Data!P503,0)</f>
        <v/>
      </c>
      <c r="J503" s="15">
        <f>IF(Data!R503&gt;$B$8,Data!R503,0)</f>
        <v/>
      </c>
      <c r="K503" s="15">
        <f>IF(Data!S503&gt;$B$8,Data!S503,0)</f>
        <v/>
      </c>
    </row>
    <row r="504">
      <c r="H504" s="14">
        <f>Data!A504</f>
        <v/>
      </c>
      <c r="I504" s="15">
        <f>IF(Data!P504&gt;$B$8,Data!P504,0)</f>
        <v/>
      </c>
      <c r="J504" s="15">
        <f>IF(Data!R504&gt;$B$8,Data!R504,0)</f>
        <v/>
      </c>
      <c r="K504" s="15">
        <f>IF(Data!S504&gt;$B$8,Data!S504,0)</f>
        <v/>
      </c>
    </row>
    <row r="505">
      <c r="H505" s="14">
        <f>Data!A505</f>
        <v/>
      </c>
      <c r="I505" s="15">
        <f>IF(Data!P505&gt;$B$8,Data!P505,0)</f>
        <v/>
      </c>
      <c r="J505" s="15">
        <f>IF(Data!R505&gt;$B$8,Data!R505,0)</f>
        <v/>
      </c>
      <c r="K505" s="15">
        <f>IF(Data!S505&gt;$B$8,Data!S505,0)</f>
        <v/>
      </c>
    </row>
    <row r="506">
      <c r="H506" s="14">
        <f>Data!A506</f>
        <v/>
      </c>
      <c r="I506" s="15">
        <f>IF(Data!P506&gt;$B$8,Data!P506,0)</f>
        <v/>
      </c>
      <c r="J506" s="15">
        <f>IF(Data!R506&gt;$B$8,Data!R506,0)</f>
        <v/>
      </c>
      <c r="K506" s="15">
        <f>IF(Data!S506&gt;$B$8,Data!S506,0)</f>
        <v/>
      </c>
    </row>
    <row r="507">
      <c r="H507" s="14">
        <f>Data!A507</f>
        <v/>
      </c>
      <c r="I507" s="15">
        <f>IF(Data!P507&gt;$B$8,Data!P507,0)</f>
        <v/>
      </c>
      <c r="J507" s="15">
        <f>IF(Data!R507&gt;$B$8,Data!R507,0)</f>
        <v/>
      </c>
      <c r="K507" s="15">
        <f>IF(Data!S507&gt;$B$8,Data!S507,0)</f>
        <v/>
      </c>
    </row>
    <row r="508">
      <c r="H508" s="14">
        <f>Data!A508</f>
        <v/>
      </c>
      <c r="I508" s="15">
        <f>IF(Data!P508&gt;$B$8,Data!P508,0)</f>
        <v/>
      </c>
      <c r="J508" s="15">
        <f>IF(Data!R508&gt;$B$8,Data!R508,0)</f>
        <v/>
      </c>
      <c r="K508" s="15">
        <f>IF(Data!S508&gt;$B$8,Data!S508,0)</f>
        <v/>
      </c>
    </row>
    <row r="509">
      <c r="H509" s="14">
        <f>Data!A509</f>
        <v/>
      </c>
      <c r="I509" s="15">
        <f>IF(Data!P509&gt;$B$8,Data!P509,0)</f>
        <v/>
      </c>
      <c r="J509" s="15">
        <f>IF(Data!R509&gt;$B$8,Data!R509,0)</f>
        <v/>
      </c>
      <c r="K509" s="15">
        <f>IF(Data!S509&gt;$B$8,Data!S509,0)</f>
        <v/>
      </c>
    </row>
    <row r="510">
      <c r="H510" s="14">
        <f>Data!A510</f>
        <v/>
      </c>
      <c r="I510" s="15">
        <f>IF(Data!P510&gt;$B$8,Data!P510,0)</f>
        <v/>
      </c>
      <c r="J510" s="15">
        <f>IF(Data!R510&gt;$B$8,Data!R510,0)</f>
        <v/>
      </c>
      <c r="K510" s="15">
        <f>IF(Data!S510&gt;$B$8,Data!S510,0)</f>
        <v/>
      </c>
    </row>
    <row r="511">
      <c r="H511" s="14">
        <f>Data!A511</f>
        <v/>
      </c>
      <c r="I511" s="15">
        <f>IF(Data!P511&gt;$B$8,Data!P511,0)</f>
        <v/>
      </c>
      <c r="J511" s="15">
        <f>IF(Data!R511&gt;$B$8,Data!R511,0)</f>
        <v/>
      </c>
      <c r="K511" s="15">
        <f>IF(Data!S511&gt;$B$8,Data!S511,0)</f>
        <v/>
      </c>
    </row>
    <row r="512">
      <c r="H512" s="14">
        <f>Data!A512</f>
        <v/>
      </c>
      <c r="I512" s="15">
        <f>IF(Data!P512&gt;$B$8,Data!P512,0)</f>
        <v/>
      </c>
      <c r="J512" s="15">
        <f>IF(Data!R512&gt;$B$8,Data!R512,0)</f>
        <v/>
      </c>
      <c r="K512" s="15">
        <f>IF(Data!S512&gt;$B$8,Data!S512,0)</f>
        <v/>
      </c>
    </row>
    <row r="513">
      <c r="H513" s="14">
        <f>Data!A513</f>
        <v/>
      </c>
      <c r="I513" s="15">
        <f>IF(Data!P513&gt;$B$8,Data!P513,0)</f>
        <v/>
      </c>
      <c r="J513" s="15">
        <f>IF(Data!R513&gt;$B$8,Data!R513,0)</f>
        <v/>
      </c>
      <c r="K513" s="15">
        <f>IF(Data!S513&gt;$B$8,Data!S513,0)</f>
        <v/>
      </c>
    </row>
    <row r="514">
      <c r="H514" s="14">
        <f>Data!A514</f>
        <v/>
      </c>
      <c r="I514" s="15">
        <f>IF(Data!P514&gt;$B$8,Data!P514,0)</f>
        <v/>
      </c>
      <c r="J514" s="15">
        <f>IF(Data!R514&gt;$B$8,Data!R514,0)</f>
        <v/>
      </c>
      <c r="K514" s="15">
        <f>IF(Data!S514&gt;$B$8,Data!S514,0)</f>
        <v/>
      </c>
    </row>
    <row r="515">
      <c r="H515" s="14">
        <f>Data!A515</f>
        <v/>
      </c>
      <c r="I515" s="15">
        <f>IF(Data!P515&gt;$B$8,Data!P515,0)</f>
        <v/>
      </c>
      <c r="J515" s="15">
        <f>IF(Data!R515&gt;$B$8,Data!R515,0)</f>
        <v/>
      </c>
      <c r="K515" s="15">
        <f>IF(Data!S515&gt;$B$8,Data!S515,0)</f>
        <v/>
      </c>
    </row>
    <row r="516">
      <c r="H516" s="14">
        <f>Data!A516</f>
        <v/>
      </c>
      <c r="I516" s="15">
        <f>IF(Data!P516&gt;$B$8,Data!P516,0)</f>
        <v/>
      </c>
      <c r="J516" s="15">
        <f>IF(Data!R516&gt;$B$8,Data!R516,0)</f>
        <v/>
      </c>
      <c r="K516" s="15">
        <f>IF(Data!S516&gt;$B$8,Data!S516,0)</f>
        <v/>
      </c>
    </row>
    <row r="517">
      <c r="H517" s="14">
        <f>Data!A517</f>
        <v/>
      </c>
      <c r="I517" s="15">
        <f>IF(Data!P517&gt;$B$8,Data!P517,0)</f>
        <v/>
      </c>
      <c r="J517" s="15">
        <f>IF(Data!R517&gt;$B$8,Data!R517,0)</f>
        <v/>
      </c>
      <c r="K517" s="15">
        <f>IF(Data!S517&gt;$B$8,Data!S517,0)</f>
        <v/>
      </c>
    </row>
    <row r="518">
      <c r="H518" s="14">
        <f>Data!A518</f>
        <v/>
      </c>
      <c r="I518" s="15">
        <f>IF(Data!P518&gt;$B$8,Data!P518,0)</f>
        <v/>
      </c>
      <c r="J518" s="15">
        <f>IF(Data!R518&gt;$B$8,Data!R518,0)</f>
        <v/>
      </c>
      <c r="K518" s="15">
        <f>IF(Data!S518&gt;$B$8,Data!S518,0)</f>
        <v/>
      </c>
    </row>
    <row r="519">
      <c r="H519" s="14">
        <f>Data!A519</f>
        <v/>
      </c>
      <c r="I519" s="15">
        <f>IF(Data!P519&gt;$B$8,Data!P519,0)</f>
        <v/>
      </c>
      <c r="J519" s="15">
        <f>IF(Data!R519&gt;$B$8,Data!R519,0)</f>
        <v/>
      </c>
      <c r="K519" s="15">
        <f>IF(Data!S519&gt;$B$8,Data!S519,0)</f>
        <v/>
      </c>
    </row>
    <row r="520">
      <c r="H520" s="14">
        <f>Data!A520</f>
        <v/>
      </c>
      <c r="I520" s="15">
        <f>IF(Data!P520&gt;$B$8,Data!P520,0)</f>
        <v/>
      </c>
      <c r="J520" s="15">
        <f>IF(Data!R520&gt;$B$8,Data!R520,0)</f>
        <v/>
      </c>
      <c r="K520" s="15">
        <f>IF(Data!S520&gt;$B$8,Data!S520,0)</f>
        <v/>
      </c>
    </row>
    <row r="521">
      <c r="H521" s="14">
        <f>Data!A521</f>
        <v/>
      </c>
      <c r="I521" s="15">
        <f>IF(Data!P521&gt;$B$8,Data!P521,0)</f>
        <v/>
      </c>
      <c r="J521" s="15">
        <f>IF(Data!R521&gt;$B$8,Data!R521,0)</f>
        <v/>
      </c>
      <c r="K521" s="15">
        <f>IF(Data!S521&gt;$B$8,Data!S521,0)</f>
        <v/>
      </c>
    </row>
    <row r="522">
      <c r="H522" s="14">
        <f>Data!A522</f>
        <v/>
      </c>
      <c r="I522" s="15">
        <f>IF(Data!P522&gt;$B$8,Data!P522,0)</f>
        <v/>
      </c>
      <c r="J522" s="15">
        <f>IF(Data!R522&gt;$B$8,Data!R522,0)</f>
        <v/>
      </c>
      <c r="K522" s="15">
        <f>IF(Data!S522&gt;$B$8,Data!S522,0)</f>
        <v/>
      </c>
    </row>
    <row r="523">
      <c r="H523" s="14">
        <f>Data!A523</f>
        <v/>
      </c>
      <c r="I523" s="15">
        <f>IF(Data!P523&gt;$B$8,Data!P523,0)</f>
        <v/>
      </c>
      <c r="J523" s="15">
        <f>IF(Data!R523&gt;$B$8,Data!R523,0)</f>
        <v/>
      </c>
      <c r="K523" s="15">
        <f>IF(Data!S523&gt;$B$8,Data!S523,0)</f>
        <v/>
      </c>
    </row>
    <row r="524">
      <c r="H524" s="14">
        <f>Data!A524</f>
        <v/>
      </c>
      <c r="I524" s="15">
        <f>IF(Data!P524&gt;$B$8,Data!P524,0)</f>
        <v/>
      </c>
      <c r="J524" s="15">
        <f>IF(Data!R524&gt;$B$8,Data!R524,0)</f>
        <v/>
      </c>
      <c r="K524" s="15">
        <f>IF(Data!S524&gt;$B$8,Data!S524,0)</f>
        <v/>
      </c>
    </row>
    <row r="525">
      <c r="H525" s="14">
        <f>Data!A525</f>
        <v/>
      </c>
      <c r="I525" s="15">
        <f>IF(Data!P525&gt;$B$8,Data!P525,0)</f>
        <v/>
      </c>
      <c r="J525" s="15">
        <f>IF(Data!R525&gt;$B$8,Data!R525,0)</f>
        <v/>
      </c>
      <c r="K525" s="15">
        <f>IF(Data!S525&gt;$B$8,Data!S525,0)</f>
        <v/>
      </c>
    </row>
    <row r="526">
      <c r="H526" s="14">
        <f>Data!A526</f>
        <v/>
      </c>
      <c r="I526" s="15">
        <f>IF(Data!P526&gt;$B$8,Data!P526,0)</f>
        <v/>
      </c>
      <c r="J526" s="15">
        <f>IF(Data!R526&gt;$B$8,Data!R526,0)</f>
        <v/>
      </c>
      <c r="K526" s="15">
        <f>IF(Data!S526&gt;$B$8,Data!S526,0)</f>
        <v/>
      </c>
    </row>
    <row r="527">
      <c r="H527" s="14">
        <f>Data!A527</f>
        <v/>
      </c>
      <c r="I527" s="15">
        <f>IF(Data!P527&gt;$B$8,Data!P527,0)</f>
        <v/>
      </c>
      <c r="J527" s="15">
        <f>IF(Data!R527&gt;$B$8,Data!R527,0)</f>
        <v/>
      </c>
      <c r="K527" s="15">
        <f>IF(Data!S527&gt;$B$8,Data!S527,0)</f>
        <v/>
      </c>
    </row>
    <row r="528">
      <c r="H528" s="14">
        <f>Data!A528</f>
        <v/>
      </c>
      <c r="I528" s="15">
        <f>IF(Data!P528&gt;$B$8,Data!P528,0)</f>
        <v/>
      </c>
      <c r="J528" s="15">
        <f>IF(Data!R528&gt;$B$8,Data!R528,0)</f>
        <v/>
      </c>
      <c r="K528" s="15">
        <f>IF(Data!S528&gt;$B$8,Data!S528,0)</f>
        <v/>
      </c>
    </row>
    <row r="529">
      <c r="H529" s="14">
        <f>Data!A529</f>
        <v/>
      </c>
      <c r="I529" s="15">
        <f>IF(Data!P529&gt;$B$8,Data!P529,0)</f>
        <v/>
      </c>
      <c r="J529" s="15">
        <f>IF(Data!R529&gt;$B$8,Data!R529,0)</f>
        <v/>
      </c>
      <c r="K529" s="15">
        <f>IF(Data!S529&gt;$B$8,Data!S529,0)</f>
        <v/>
      </c>
    </row>
    <row r="530">
      <c r="H530" s="14">
        <f>Data!A530</f>
        <v/>
      </c>
      <c r="I530" s="15">
        <f>IF(Data!P530&gt;$B$8,Data!P530,0)</f>
        <v/>
      </c>
      <c r="J530" s="15">
        <f>IF(Data!R530&gt;$B$8,Data!R530,0)</f>
        <v/>
      </c>
      <c r="K530" s="15">
        <f>IF(Data!S530&gt;$B$8,Data!S530,0)</f>
        <v/>
      </c>
    </row>
    <row r="531">
      <c r="H531" s="14">
        <f>Data!A531</f>
        <v/>
      </c>
      <c r="I531" s="15">
        <f>IF(Data!P531&gt;$B$8,Data!P531,0)</f>
        <v/>
      </c>
      <c r="J531" s="15">
        <f>IF(Data!R531&gt;$B$8,Data!R531,0)</f>
        <v/>
      </c>
      <c r="K531" s="15">
        <f>IF(Data!S531&gt;$B$8,Data!S531,0)</f>
        <v/>
      </c>
    </row>
    <row r="532">
      <c r="H532" s="14">
        <f>Data!A532</f>
        <v/>
      </c>
      <c r="I532" s="15">
        <f>IF(Data!P532&gt;$B$8,Data!P532,0)</f>
        <v/>
      </c>
      <c r="J532" s="15">
        <f>IF(Data!R532&gt;$B$8,Data!R532,0)</f>
        <v/>
      </c>
      <c r="K532" s="15">
        <f>IF(Data!S532&gt;$B$8,Data!S532,0)</f>
        <v/>
      </c>
    </row>
    <row r="533">
      <c r="H533" s="14">
        <f>Data!A533</f>
        <v/>
      </c>
      <c r="I533" s="15">
        <f>IF(Data!P533&gt;$B$8,Data!P533,0)</f>
        <v/>
      </c>
      <c r="J533" s="15">
        <f>IF(Data!R533&gt;$B$8,Data!R533,0)</f>
        <v/>
      </c>
      <c r="K533" s="15">
        <f>IF(Data!S533&gt;$B$8,Data!S533,0)</f>
        <v/>
      </c>
    </row>
    <row r="534">
      <c r="H534" s="14">
        <f>Data!A534</f>
        <v/>
      </c>
      <c r="I534" s="15">
        <f>IF(Data!P534&gt;$B$8,Data!P534,0)</f>
        <v/>
      </c>
      <c r="J534" s="15">
        <f>IF(Data!R534&gt;$B$8,Data!R534,0)</f>
        <v/>
      </c>
      <c r="K534" s="15">
        <f>IF(Data!S534&gt;$B$8,Data!S534,0)</f>
        <v/>
      </c>
    </row>
    <row r="535">
      <c r="H535" s="14">
        <f>Data!A535</f>
        <v/>
      </c>
      <c r="I535" s="15">
        <f>IF(Data!P535&gt;$B$8,Data!P535,0)</f>
        <v/>
      </c>
      <c r="J535" s="15">
        <f>IF(Data!R535&gt;$B$8,Data!R535,0)</f>
        <v/>
      </c>
      <c r="K535" s="15">
        <f>IF(Data!S535&gt;$B$8,Data!S535,0)</f>
        <v/>
      </c>
    </row>
    <row r="536">
      <c r="H536" s="14">
        <f>Data!A536</f>
        <v/>
      </c>
      <c r="I536" s="15">
        <f>IF(Data!P536&gt;$B$8,Data!P536,0)</f>
        <v/>
      </c>
      <c r="J536" s="15">
        <f>IF(Data!R536&gt;$B$8,Data!R536,0)</f>
        <v/>
      </c>
      <c r="K536" s="15">
        <f>IF(Data!S536&gt;$B$8,Data!S536,0)</f>
        <v/>
      </c>
    </row>
    <row r="537">
      <c r="H537" s="14">
        <f>Data!A537</f>
        <v/>
      </c>
      <c r="I537" s="15">
        <f>IF(Data!P537&gt;$B$8,Data!P537,0)</f>
        <v/>
      </c>
      <c r="J537" s="15">
        <f>IF(Data!R537&gt;$B$8,Data!R537,0)</f>
        <v/>
      </c>
      <c r="K537" s="15">
        <f>IF(Data!S537&gt;$B$8,Data!S537,0)</f>
        <v/>
      </c>
    </row>
    <row r="538">
      <c r="H538" s="14">
        <f>Data!A538</f>
        <v/>
      </c>
      <c r="I538" s="15">
        <f>IF(Data!P538&gt;$B$8,Data!P538,0)</f>
        <v/>
      </c>
      <c r="J538" s="15">
        <f>IF(Data!R538&gt;$B$8,Data!R538,0)</f>
        <v/>
      </c>
      <c r="K538" s="15">
        <f>IF(Data!S538&gt;$B$8,Data!S538,0)</f>
        <v/>
      </c>
    </row>
    <row r="539">
      <c r="H539" s="14">
        <f>Data!A539</f>
        <v/>
      </c>
      <c r="I539" s="15">
        <f>IF(Data!P539&gt;$B$8,Data!P539,0)</f>
        <v/>
      </c>
      <c r="J539" s="15">
        <f>IF(Data!R539&gt;$B$8,Data!R539,0)</f>
        <v/>
      </c>
      <c r="K539" s="15">
        <f>IF(Data!S539&gt;$B$8,Data!S539,0)</f>
        <v/>
      </c>
    </row>
    <row r="540">
      <c r="H540" s="14">
        <f>Data!A540</f>
        <v/>
      </c>
      <c r="I540" s="15">
        <f>IF(Data!P540&gt;$B$8,Data!P540,0)</f>
        <v/>
      </c>
      <c r="J540" s="15">
        <f>IF(Data!R540&gt;$B$8,Data!R540,0)</f>
        <v/>
      </c>
      <c r="K540" s="15">
        <f>IF(Data!S540&gt;$B$8,Data!S540,0)</f>
        <v/>
      </c>
    </row>
    <row r="541">
      <c r="H541" s="14">
        <f>Data!A541</f>
        <v/>
      </c>
      <c r="I541" s="15">
        <f>IF(Data!P541&gt;$B$8,Data!P541,0)</f>
        <v/>
      </c>
      <c r="J541" s="15">
        <f>IF(Data!R541&gt;$B$8,Data!R541,0)</f>
        <v/>
      </c>
      <c r="K541" s="15">
        <f>IF(Data!S541&gt;$B$8,Data!S541,0)</f>
        <v/>
      </c>
    </row>
    <row r="542">
      <c r="H542" s="14">
        <f>Data!A542</f>
        <v/>
      </c>
      <c r="I542" s="15">
        <f>IF(Data!P542&gt;$B$8,Data!P542,0)</f>
        <v/>
      </c>
      <c r="J542" s="15">
        <f>IF(Data!R542&gt;$B$8,Data!R542,0)</f>
        <v/>
      </c>
      <c r="K542" s="15">
        <f>IF(Data!S542&gt;$B$8,Data!S542,0)</f>
        <v/>
      </c>
    </row>
    <row r="543">
      <c r="H543" s="14">
        <f>Data!A543</f>
        <v/>
      </c>
      <c r="I543" s="15">
        <f>IF(Data!P543&gt;$B$8,Data!P543,0)</f>
        <v/>
      </c>
      <c r="J543" s="15">
        <f>IF(Data!R543&gt;$B$8,Data!R543,0)</f>
        <v/>
      </c>
      <c r="K543" s="15">
        <f>IF(Data!S543&gt;$B$8,Data!S543,0)</f>
        <v/>
      </c>
    </row>
    <row r="544">
      <c r="H544" s="14">
        <f>Data!A544</f>
        <v/>
      </c>
      <c r="I544" s="15">
        <f>IF(Data!P544&gt;$B$8,Data!P544,0)</f>
        <v/>
      </c>
      <c r="J544" s="15">
        <f>IF(Data!R544&gt;$B$8,Data!R544,0)</f>
        <v/>
      </c>
      <c r="K544" s="15">
        <f>IF(Data!S544&gt;$B$8,Data!S544,0)</f>
        <v/>
      </c>
    </row>
    <row r="545">
      <c r="H545" s="14">
        <f>Data!A545</f>
        <v/>
      </c>
      <c r="I545" s="15">
        <f>IF(Data!P545&gt;$B$8,Data!P545,0)</f>
        <v/>
      </c>
      <c r="J545" s="15">
        <f>IF(Data!R545&gt;$B$8,Data!R545,0)</f>
        <v/>
      </c>
      <c r="K545" s="15">
        <f>IF(Data!S545&gt;$B$8,Data!S545,0)</f>
        <v/>
      </c>
    </row>
    <row r="546">
      <c r="H546" s="14">
        <f>Data!A546</f>
        <v/>
      </c>
      <c r="I546" s="15">
        <f>IF(Data!P546&gt;$B$8,Data!P546,0)</f>
        <v/>
      </c>
      <c r="J546" s="15">
        <f>IF(Data!R546&gt;$B$8,Data!R546,0)</f>
        <v/>
      </c>
      <c r="K546" s="15">
        <f>IF(Data!S546&gt;$B$8,Data!S546,0)</f>
        <v/>
      </c>
    </row>
    <row r="547">
      <c r="H547" s="14">
        <f>Data!A547</f>
        <v/>
      </c>
      <c r="I547" s="15">
        <f>IF(Data!P547&gt;$B$8,Data!P547,0)</f>
        <v/>
      </c>
      <c r="J547" s="15">
        <f>IF(Data!R547&gt;$B$8,Data!R547,0)</f>
        <v/>
      </c>
      <c r="K547" s="15">
        <f>IF(Data!S547&gt;$B$8,Data!S547,0)</f>
        <v/>
      </c>
    </row>
    <row r="548">
      <c r="H548" s="14">
        <f>Data!A548</f>
        <v/>
      </c>
      <c r="I548" s="15">
        <f>IF(Data!P548&gt;$B$8,Data!P548,0)</f>
        <v/>
      </c>
      <c r="J548" s="15">
        <f>IF(Data!R548&gt;$B$8,Data!R548,0)</f>
        <v/>
      </c>
      <c r="K548" s="15">
        <f>IF(Data!S548&gt;$B$8,Data!S548,0)</f>
        <v/>
      </c>
    </row>
    <row r="549">
      <c r="H549" s="14">
        <f>Data!A549</f>
        <v/>
      </c>
      <c r="I549" s="15">
        <f>IF(Data!P549&gt;$B$8,Data!P549,0)</f>
        <v/>
      </c>
      <c r="J549" s="15">
        <f>IF(Data!R549&gt;$B$8,Data!R549,0)</f>
        <v/>
      </c>
      <c r="K549" s="15">
        <f>IF(Data!S549&gt;$B$8,Data!S549,0)</f>
        <v/>
      </c>
    </row>
    <row r="550">
      <c r="H550" s="14">
        <f>Data!A550</f>
        <v/>
      </c>
      <c r="I550" s="15">
        <f>IF(Data!P550&gt;$B$8,Data!P550,0)</f>
        <v/>
      </c>
      <c r="J550" s="15">
        <f>IF(Data!R550&gt;$B$8,Data!R550,0)</f>
        <v/>
      </c>
      <c r="K550" s="15">
        <f>IF(Data!S550&gt;$B$8,Data!S550,0)</f>
        <v/>
      </c>
    </row>
    <row r="551">
      <c r="H551" s="14">
        <f>Data!A551</f>
        <v/>
      </c>
      <c r="I551" s="15">
        <f>IF(Data!P551&gt;$B$8,Data!P551,0)</f>
        <v/>
      </c>
      <c r="J551" s="15">
        <f>IF(Data!R551&gt;$B$8,Data!R551,0)</f>
        <v/>
      </c>
      <c r="K551" s="15">
        <f>IF(Data!S551&gt;$B$8,Data!S551,0)</f>
        <v/>
      </c>
    </row>
    <row r="552">
      <c r="H552" s="14">
        <f>Data!A552</f>
        <v/>
      </c>
      <c r="I552" s="15">
        <f>IF(Data!P552&gt;$B$8,Data!P552,0)</f>
        <v/>
      </c>
      <c r="J552" s="15">
        <f>IF(Data!R552&gt;$B$8,Data!R552,0)</f>
        <v/>
      </c>
      <c r="K552" s="15">
        <f>IF(Data!S552&gt;$B$8,Data!S552,0)</f>
        <v/>
      </c>
    </row>
    <row r="553">
      <c r="H553" s="14">
        <f>Data!A553</f>
        <v/>
      </c>
      <c r="I553" s="15">
        <f>IF(Data!P553&gt;$B$8,Data!P553,0)</f>
        <v/>
      </c>
      <c r="J553" s="15">
        <f>IF(Data!R553&gt;$B$8,Data!R553,0)</f>
        <v/>
      </c>
      <c r="K553" s="15">
        <f>IF(Data!S553&gt;$B$8,Data!S553,0)</f>
        <v/>
      </c>
    </row>
    <row r="554">
      <c r="H554" s="14">
        <f>Data!A554</f>
        <v/>
      </c>
      <c r="I554" s="15">
        <f>IF(Data!P554&gt;$B$8,Data!P554,0)</f>
        <v/>
      </c>
      <c r="J554" s="15">
        <f>IF(Data!R554&gt;$B$8,Data!R554,0)</f>
        <v/>
      </c>
      <c r="K554" s="15">
        <f>IF(Data!S554&gt;$B$8,Data!S554,0)</f>
        <v/>
      </c>
    </row>
    <row r="555">
      <c r="H555" s="14">
        <f>Data!A555</f>
        <v/>
      </c>
      <c r="I555" s="15">
        <f>IF(Data!P555&gt;$B$8,Data!P555,0)</f>
        <v/>
      </c>
      <c r="J555" s="15">
        <f>IF(Data!R555&gt;$B$8,Data!R555,0)</f>
        <v/>
      </c>
      <c r="K555" s="15">
        <f>IF(Data!S555&gt;$B$8,Data!S555,0)</f>
        <v/>
      </c>
    </row>
    <row r="556">
      <c r="H556" s="14">
        <f>Data!A556</f>
        <v/>
      </c>
      <c r="I556" s="15">
        <f>IF(Data!P556&gt;$B$8,Data!P556,0)</f>
        <v/>
      </c>
      <c r="J556" s="15">
        <f>IF(Data!R556&gt;$B$8,Data!R556,0)</f>
        <v/>
      </c>
      <c r="K556" s="15">
        <f>IF(Data!S556&gt;$B$8,Data!S556,0)</f>
        <v/>
      </c>
    </row>
    <row r="557">
      <c r="H557" s="14">
        <f>Data!A557</f>
        <v/>
      </c>
      <c r="I557" s="15">
        <f>IF(Data!P557&gt;$B$8,Data!P557,0)</f>
        <v/>
      </c>
      <c r="J557" s="15">
        <f>IF(Data!R557&gt;$B$8,Data!R557,0)</f>
        <v/>
      </c>
      <c r="K557" s="15">
        <f>IF(Data!S557&gt;$B$8,Data!S557,0)</f>
        <v/>
      </c>
    </row>
    <row r="558">
      <c r="H558" s="14">
        <f>Data!A558</f>
        <v/>
      </c>
      <c r="I558" s="15">
        <f>IF(Data!P558&gt;$B$8,Data!P558,0)</f>
        <v/>
      </c>
      <c r="J558" s="15">
        <f>IF(Data!R558&gt;$B$8,Data!R558,0)</f>
        <v/>
      </c>
      <c r="K558" s="15">
        <f>IF(Data!S558&gt;$B$8,Data!S558,0)</f>
        <v/>
      </c>
    </row>
    <row r="559">
      <c r="H559" s="14">
        <f>Data!A559</f>
        <v/>
      </c>
      <c r="I559" s="15">
        <f>IF(Data!P559&gt;$B$8,Data!P559,0)</f>
        <v/>
      </c>
      <c r="J559" s="15">
        <f>IF(Data!R559&gt;$B$8,Data!R559,0)</f>
        <v/>
      </c>
      <c r="K559" s="15">
        <f>IF(Data!S559&gt;$B$8,Data!S559,0)</f>
        <v/>
      </c>
    </row>
    <row r="560">
      <c r="H560" s="14">
        <f>Data!A560</f>
        <v/>
      </c>
      <c r="I560" s="15">
        <f>IF(Data!P560&gt;$B$8,Data!P560,0)</f>
        <v/>
      </c>
      <c r="J560" s="15">
        <f>IF(Data!R560&gt;$B$8,Data!R560,0)</f>
        <v/>
      </c>
      <c r="K560" s="15">
        <f>IF(Data!S560&gt;$B$8,Data!S560,0)</f>
        <v/>
      </c>
    </row>
    <row r="561">
      <c r="H561" s="14">
        <f>Data!A561</f>
        <v/>
      </c>
      <c r="I561" s="15">
        <f>IF(Data!P561&gt;$B$8,Data!P561,0)</f>
        <v/>
      </c>
      <c r="J561" s="15">
        <f>IF(Data!R561&gt;$B$8,Data!R561,0)</f>
        <v/>
      </c>
      <c r="K561" s="15">
        <f>IF(Data!S561&gt;$B$8,Data!S561,0)</f>
        <v/>
      </c>
    </row>
    <row r="562">
      <c r="H562" s="14">
        <f>Data!A562</f>
        <v/>
      </c>
      <c r="I562" s="15">
        <f>IF(Data!P562&gt;$B$8,Data!P562,0)</f>
        <v/>
      </c>
      <c r="J562" s="15">
        <f>IF(Data!R562&gt;$B$8,Data!R562,0)</f>
        <v/>
      </c>
      <c r="K562" s="15">
        <f>IF(Data!S562&gt;$B$8,Data!S562,0)</f>
        <v/>
      </c>
    </row>
    <row r="563">
      <c r="H563" s="14">
        <f>Data!A563</f>
        <v/>
      </c>
      <c r="I563" s="15">
        <f>IF(Data!P563&gt;$B$8,Data!P563,0)</f>
        <v/>
      </c>
      <c r="J563" s="15">
        <f>IF(Data!R563&gt;$B$8,Data!R563,0)</f>
        <v/>
      </c>
      <c r="K563" s="15">
        <f>IF(Data!S563&gt;$B$8,Data!S563,0)</f>
        <v/>
      </c>
    </row>
    <row r="564">
      <c r="H564" s="14">
        <f>Data!A564</f>
        <v/>
      </c>
      <c r="I564" s="15">
        <f>IF(Data!P564&gt;$B$8,Data!P564,0)</f>
        <v/>
      </c>
      <c r="J564" s="15">
        <f>IF(Data!R564&gt;$B$8,Data!R564,0)</f>
        <v/>
      </c>
      <c r="K564" s="15">
        <f>IF(Data!S564&gt;$B$8,Data!S564,0)</f>
        <v/>
      </c>
    </row>
    <row r="565">
      <c r="H565" s="14">
        <f>Data!A565</f>
        <v/>
      </c>
      <c r="I565" s="15">
        <f>IF(Data!P565&gt;$B$8,Data!P565,0)</f>
        <v/>
      </c>
      <c r="J565" s="15">
        <f>IF(Data!R565&gt;$B$8,Data!R565,0)</f>
        <v/>
      </c>
      <c r="K565" s="15">
        <f>IF(Data!S565&gt;$B$8,Data!S565,0)</f>
        <v/>
      </c>
    </row>
    <row r="566">
      <c r="H566" s="14">
        <f>Data!A566</f>
        <v/>
      </c>
      <c r="I566" s="15">
        <f>IF(Data!P566&gt;$B$8,Data!P566,0)</f>
        <v/>
      </c>
      <c r="J566" s="15">
        <f>IF(Data!R566&gt;$B$8,Data!R566,0)</f>
        <v/>
      </c>
      <c r="K566" s="15">
        <f>IF(Data!S566&gt;$B$8,Data!S566,0)</f>
        <v/>
      </c>
    </row>
    <row r="567">
      <c r="H567" s="14">
        <f>Data!A567</f>
        <v/>
      </c>
      <c r="I567" s="15">
        <f>IF(Data!P567&gt;$B$8,Data!P567,0)</f>
        <v/>
      </c>
      <c r="J567" s="15">
        <f>IF(Data!R567&gt;$B$8,Data!R567,0)</f>
        <v/>
      </c>
      <c r="K567" s="15">
        <f>IF(Data!S567&gt;$B$8,Data!S567,0)</f>
        <v/>
      </c>
    </row>
    <row r="568">
      <c r="H568" s="14">
        <f>Data!A568</f>
        <v/>
      </c>
      <c r="I568" s="15">
        <f>IF(Data!P568&gt;$B$8,Data!P568,0)</f>
        <v/>
      </c>
      <c r="J568" s="15">
        <f>IF(Data!R568&gt;$B$8,Data!R568,0)</f>
        <v/>
      </c>
      <c r="K568" s="15">
        <f>IF(Data!S568&gt;$B$8,Data!S568,0)</f>
        <v/>
      </c>
    </row>
    <row r="569">
      <c r="H569" s="14">
        <f>Data!A569</f>
        <v/>
      </c>
      <c r="I569" s="15">
        <f>IF(Data!P569&gt;$B$8,Data!P569,0)</f>
        <v/>
      </c>
      <c r="J569" s="15">
        <f>IF(Data!R569&gt;$B$8,Data!R569,0)</f>
        <v/>
      </c>
      <c r="K569" s="15">
        <f>IF(Data!S569&gt;$B$8,Data!S569,0)</f>
        <v/>
      </c>
    </row>
    <row r="570">
      <c r="H570" s="14">
        <f>Data!A570</f>
        <v/>
      </c>
      <c r="I570" s="15">
        <f>IF(Data!P570&gt;$B$8,Data!P570,0)</f>
        <v/>
      </c>
      <c r="J570" s="15">
        <f>IF(Data!R570&gt;$B$8,Data!R570,0)</f>
        <v/>
      </c>
      <c r="K570" s="15">
        <f>IF(Data!S570&gt;$B$8,Data!S570,0)</f>
        <v/>
      </c>
    </row>
    <row r="571">
      <c r="H571" s="14">
        <f>Data!A571</f>
        <v/>
      </c>
      <c r="I571" s="15">
        <f>IF(Data!P571&gt;$B$8,Data!P571,0)</f>
        <v/>
      </c>
      <c r="J571" s="15">
        <f>IF(Data!R571&gt;$B$8,Data!R571,0)</f>
        <v/>
      </c>
      <c r="K571" s="15">
        <f>IF(Data!S571&gt;$B$8,Data!S571,0)</f>
        <v/>
      </c>
    </row>
    <row r="572">
      <c r="H572" s="14">
        <f>Data!A572</f>
        <v/>
      </c>
      <c r="I572" s="15">
        <f>IF(Data!P572&gt;$B$8,Data!P572,0)</f>
        <v/>
      </c>
      <c r="J572" s="15">
        <f>IF(Data!R572&gt;$B$8,Data!R572,0)</f>
        <v/>
      </c>
      <c r="K572" s="15">
        <f>IF(Data!S572&gt;$B$8,Data!S572,0)</f>
        <v/>
      </c>
    </row>
    <row r="573">
      <c r="H573" s="14">
        <f>Data!A573</f>
        <v/>
      </c>
      <c r="I573" s="15">
        <f>IF(Data!P573&gt;$B$8,Data!P573,0)</f>
        <v/>
      </c>
      <c r="J573" s="15">
        <f>IF(Data!R573&gt;$B$8,Data!R573,0)</f>
        <v/>
      </c>
      <c r="K573" s="15">
        <f>IF(Data!S573&gt;$B$8,Data!S573,0)</f>
        <v/>
      </c>
    </row>
    <row r="574">
      <c r="H574" s="14">
        <f>Data!A574</f>
        <v/>
      </c>
      <c r="I574" s="15">
        <f>IF(Data!P574&gt;$B$8,Data!P574,0)</f>
        <v/>
      </c>
      <c r="J574" s="15">
        <f>IF(Data!R574&gt;$B$8,Data!R574,0)</f>
        <v/>
      </c>
      <c r="K574" s="15">
        <f>IF(Data!S574&gt;$B$8,Data!S574,0)</f>
        <v/>
      </c>
    </row>
    <row r="575">
      <c r="H575" s="14">
        <f>Data!A575</f>
        <v/>
      </c>
      <c r="I575" s="15">
        <f>IF(Data!P575&gt;$B$8,Data!P575,0)</f>
        <v/>
      </c>
      <c r="J575" s="15">
        <f>IF(Data!R575&gt;$B$8,Data!R575,0)</f>
        <v/>
      </c>
      <c r="K575" s="15">
        <f>IF(Data!S575&gt;$B$8,Data!S575,0)</f>
        <v/>
      </c>
    </row>
    <row r="576">
      <c r="H576" s="14">
        <f>Data!A576</f>
        <v/>
      </c>
      <c r="I576" s="15">
        <f>IF(Data!P576&gt;$B$8,Data!P576,0)</f>
        <v/>
      </c>
      <c r="J576" s="15">
        <f>IF(Data!R576&gt;$B$8,Data!R576,0)</f>
        <v/>
      </c>
      <c r="K576" s="15">
        <f>IF(Data!S576&gt;$B$8,Data!S576,0)</f>
        <v/>
      </c>
    </row>
    <row r="577">
      <c r="H577" s="14">
        <f>Data!A577</f>
        <v/>
      </c>
      <c r="I577" s="15">
        <f>IF(Data!P577&gt;$B$8,Data!P577,0)</f>
        <v/>
      </c>
      <c r="J577" s="15">
        <f>IF(Data!R577&gt;$B$8,Data!R577,0)</f>
        <v/>
      </c>
      <c r="K577" s="15">
        <f>IF(Data!S577&gt;$B$8,Data!S577,0)</f>
        <v/>
      </c>
    </row>
    <row r="578">
      <c r="H578" s="14">
        <f>Data!A578</f>
        <v/>
      </c>
      <c r="I578" s="15">
        <f>IF(Data!P578&gt;$B$8,Data!P578,0)</f>
        <v/>
      </c>
      <c r="J578" s="15">
        <f>IF(Data!R578&gt;$B$8,Data!R578,0)</f>
        <v/>
      </c>
      <c r="K578" s="15">
        <f>IF(Data!S578&gt;$B$8,Data!S578,0)</f>
        <v/>
      </c>
    </row>
    <row r="579">
      <c r="H579" s="14">
        <f>Data!A579</f>
        <v/>
      </c>
      <c r="I579" s="15">
        <f>IF(Data!P579&gt;$B$8,Data!P579,0)</f>
        <v/>
      </c>
      <c r="J579" s="15">
        <f>IF(Data!R579&gt;$B$8,Data!R579,0)</f>
        <v/>
      </c>
      <c r="K579" s="15">
        <f>IF(Data!S579&gt;$B$8,Data!S579,0)</f>
        <v/>
      </c>
    </row>
    <row r="580">
      <c r="H580" s="14">
        <f>Data!A580</f>
        <v/>
      </c>
      <c r="I580" s="15">
        <f>IF(Data!P580&gt;$B$8,Data!P580,0)</f>
        <v/>
      </c>
      <c r="J580" s="15">
        <f>IF(Data!R580&gt;$B$8,Data!R580,0)</f>
        <v/>
      </c>
      <c r="K580" s="15">
        <f>IF(Data!S580&gt;$B$8,Data!S580,0)</f>
        <v/>
      </c>
    </row>
    <row r="581">
      <c r="H581" s="14">
        <f>Data!A581</f>
        <v/>
      </c>
      <c r="I581" s="15">
        <f>IF(Data!P581&gt;$B$8,Data!P581,0)</f>
        <v/>
      </c>
      <c r="J581" s="15">
        <f>IF(Data!R581&gt;$B$8,Data!R581,0)</f>
        <v/>
      </c>
      <c r="K581" s="15">
        <f>IF(Data!S581&gt;$B$8,Data!S581,0)</f>
        <v/>
      </c>
    </row>
    <row r="582">
      <c r="H582" s="14">
        <f>Data!A582</f>
        <v/>
      </c>
      <c r="I582" s="15">
        <f>IF(Data!P582&gt;$B$8,Data!P582,0)</f>
        <v/>
      </c>
      <c r="J582" s="15">
        <f>IF(Data!R582&gt;$B$8,Data!R582,0)</f>
        <v/>
      </c>
      <c r="K582" s="15">
        <f>IF(Data!S582&gt;$B$8,Data!S582,0)</f>
        <v/>
      </c>
    </row>
    <row r="583">
      <c r="H583" s="14">
        <f>Data!A583</f>
        <v/>
      </c>
      <c r="I583" s="15">
        <f>IF(Data!P583&gt;$B$8,Data!P583,0)</f>
        <v/>
      </c>
      <c r="J583" s="15">
        <f>IF(Data!R583&gt;$B$8,Data!R583,0)</f>
        <v/>
      </c>
      <c r="K583" s="15">
        <f>IF(Data!S583&gt;$B$8,Data!S583,0)</f>
        <v/>
      </c>
    </row>
    <row r="584">
      <c r="H584" s="14">
        <f>Data!A584</f>
        <v/>
      </c>
      <c r="I584" s="15">
        <f>IF(Data!P584&gt;$B$8,Data!P584,0)</f>
        <v/>
      </c>
      <c r="J584" s="15">
        <f>IF(Data!R584&gt;$B$8,Data!R584,0)</f>
        <v/>
      </c>
      <c r="K584" s="15">
        <f>IF(Data!S584&gt;$B$8,Data!S584,0)</f>
        <v/>
      </c>
    </row>
    <row r="585">
      <c r="H585" s="14">
        <f>Data!A585</f>
        <v/>
      </c>
      <c r="I585" s="15">
        <f>IF(Data!P585&gt;$B$8,Data!P585,0)</f>
        <v/>
      </c>
      <c r="J585" s="15">
        <f>IF(Data!R585&gt;$B$8,Data!R585,0)</f>
        <v/>
      </c>
      <c r="K585" s="15">
        <f>IF(Data!S585&gt;$B$8,Data!S585,0)</f>
        <v/>
      </c>
    </row>
    <row r="586">
      <c r="H586" s="14">
        <f>Data!A586</f>
        <v/>
      </c>
      <c r="I586" s="15">
        <f>IF(Data!P586&gt;$B$8,Data!P586,0)</f>
        <v/>
      </c>
      <c r="J586" s="15">
        <f>IF(Data!R586&gt;$B$8,Data!R586,0)</f>
        <v/>
      </c>
      <c r="K586" s="15">
        <f>IF(Data!S586&gt;$B$8,Data!S586,0)</f>
        <v/>
      </c>
    </row>
    <row r="587">
      <c r="H587" s="14">
        <f>Data!A587</f>
        <v/>
      </c>
      <c r="I587" s="15">
        <f>IF(Data!P587&gt;$B$8,Data!P587,0)</f>
        <v/>
      </c>
      <c r="J587" s="15">
        <f>IF(Data!R587&gt;$B$8,Data!R587,0)</f>
        <v/>
      </c>
      <c r="K587" s="15">
        <f>IF(Data!S587&gt;$B$8,Data!S587,0)</f>
        <v/>
      </c>
    </row>
    <row r="588">
      <c r="H588" s="14">
        <f>Data!A588</f>
        <v/>
      </c>
      <c r="I588" s="15">
        <f>IF(Data!P588&gt;$B$8,Data!P588,0)</f>
        <v/>
      </c>
      <c r="J588" s="15">
        <f>IF(Data!R588&gt;$B$8,Data!R588,0)</f>
        <v/>
      </c>
      <c r="K588" s="15">
        <f>IF(Data!S588&gt;$B$8,Data!S588,0)</f>
        <v/>
      </c>
    </row>
    <row r="589">
      <c r="H589" s="14">
        <f>Data!A589</f>
        <v/>
      </c>
      <c r="I589" s="15">
        <f>IF(Data!P589&gt;$B$8,Data!P589,0)</f>
        <v/>
      </c>
      <c r="J589" s="15">
        <f>IF(Data!R589&gt;$B$8,Data!R589,0)</f>
        <v/>
      </c>
      <c r="K589" s="15">
        <f>IF(Data!S589&gt;$B$8,Data!S589,0)</f>
        <v/>
      </c>
    </row>
    <row r="590">
      <c r="H590" s="14">
        <f>Data!A590</f>
        <v/>
      </c>
      <c r="I590" s="15">
        <f>IF(Data!P590&gt;$B$8,Data!P590,0)</f>
        <v/>
      </c>
      <c r="J590" s="15">
        <f>IF(Data!R590&gt;$B$8,Data!R590,0)</f>
        <v/>
      </c>
      <c r="K590" s="15">
        <f>IF(Data!S590&gt;$B$8,Data!S590,0)</f>
        <v/>
      </c>
    </row>
    <row r="591">
      <c r="H591" s="14">
        <f>Data!A591</f>
        <v/>
      </c>
      <c r="I591" s="15">
        <f>IF(Data!P591&gt;$B$8,Data!P591,0)</f>
        <v/>
      </c>
      <c r="J591" s="15">
        <f>IF(Data!R591&gt;$B$8,Data!R591,0)</f>
        <v/>
      </c>
      <c r="K591" s="15">
        <f>IF(Data!S591&gt;$B$8,Data!S591,0)</f>
        <v/>
      </c>
    </row>
    <row r="592">
      <c r="H592" s="14">
        <f>Data!A592</f>
        <v/>
      </c>
      <c r="I592" s="15">
        <f>IF(Data!P592&gt;$B$8,Data!P592,0)</f>
        <v/>
      </c>
      <c r="J592" s="15">
        <f>IF(Data!R592&gt;$B$8,Data!R592,0)</f>
        <v/>
      </c>
      <c r="K592" s="15">
        <f>IF(Data!S592&gt;$B$8,Data!S592,0)</f>
        <v/>
      </c>
    </row>
    <row r="593">
      <c r="H593" s="14">
        <f>Data!A593</f>
        <v/>
      </c>
      <c r="I593" s="15">
        <f>IF(Data!P593&gt;$B$8,Data!P593,0)</f>
        <v/>
      </c>
      <c r="J593" s="15">
        <f>IF(Data!R593&gt;$B$8,Data!R593,0)</f>
        <v/>
      </c>
      <c r="K593" s="15">
        <f>IF(Data!S593&gt;$B$8,Data!S593,0)</f>
        <v/>
      </c>
    </row>
    <row r="594">
      <c r="H594" s="14">
        <f>Data!A594</f>
        <v/>
      </c>
      <c r="I594" s="15">
        <f>IF(Data!P594&gt;$B$8,Data!P594,0)</f>
        <v/>
      </c>
      <c r="J594" s="15">
        <f>IF(Data!R594&gt;$B$8,Data!R594,0)</f>
        <v/>
      </c>
      <c r="K594" s="15">
        <f>IF(Data!S594&gt;$B$8,Data!S594,0)</f>
        <v/>
      </c>
    </row>
    <row r="595">
      <c r="H595" s="14">
        <f>Data!A595</f>
        <v/>
      </c>
      <c r="I595" s="15">
        <f>IF(Data!P595&gt;$B$8,Data!P595,0)</f>
        <v/>
      </c>
      <c r="J595" s="15">
        <f>IF(Data!R595&gt;$B$8,Data!R595,0)</f>
        <v/>
      </c>
      <c r="K595" s="15">
        <f>IF(Data!S595&gt;$B$8,Data!S595,0)</f>
        <v/>
      </c>
    </row>
    <row r="596">
      <c r="H596" s="14">
        <f>Data!A596</f>
        <v/>
      </c>
      <c r="I596" s="15">
        <f>IF(Data!P596&gt;$B$8,Data!P596,0)</f>
        <v/>
      </c>
      <c r="J596" s="15">
        <f>IF(Data!R596&gt;$B$8,Data!R596,0)</f>
        <v/>
      </c>
      <c r="K596" s="15">
        <f>IF(Data!S596&gt;$B$8,Data!S596,0)</f>
        <v/>
      </c>
    </row>
    <row r="597">
      <c r="H597" s="14">
        <f>Data!A597</f>
        <v/>
      </c>
      <c r="I597" s="15">
        <f>IF(Data!P597&gt;$B$8,Data!P597,0)</f>
        <v/>
      </c>
      <c r="J597" s="15">
        <f>IF(Data!R597&gt;$B$8,Data!R597,0)</f>
        <v/>
      </c>
      <c r="K597" s="15">
        <f>IF(Data!S597&gt;$B$8,Data!S597,0)</f>
        <v/>
      </c>
    </row>
    <row r="598">
      <c r="H598" s="14">
        <f>Data!A598</f>
        <v/>
      </c>
      <c r="I598" s="15">
        <f>IF(Data!P598&gt;$B$8,Data!P598,0)</f>
        <v/>
      </c>
      <c r="J598" s="15">
        <f>IF(Data!R598&gt;$B$8,Data!R598,0)</f>
        <v/>
      </c>
      <c r="K598" s="15">
        <f>IF(Data!S598&gt;$B$8,Data!S598,0)</f>
        <v/>
      </c>
    </row>
    <row r="599">
      <c r="H599" s="14">
        <f>Data!A599</f>
        <v/>
      </c>
      <c r="I599" s="15">
        <f>IF(Data!P599&gt;$B$8,Data!P599,0)</f>
        <v/>
      </c>
      <c r="J599" s="15">
        <f>IF(Data!R599&gt;$B$8,Data!R599,0)</f>
        <v/>
      </c>
      <c r="K599" s="15">
        <f>IF(Data!S599&gt;$B$8,Data!S599,0)</f>
        <v/>
      </c>
    </row>
    <row r="600">
      <c r="H600" s="14">
        <f>Data!A600</f>
        <v/>
      </c>
      <c r="I600" s="15">
        <f>IF(Data!P600&gt;$B$8,Data!P600,0)</f>
        <v/>
      </c>
      <c r="J600" s="15">
        <f>IF(Data!R600&gt;$B$8,Data!R600,0)</f>
        <v/>
      </c>
      <c r="K600" s="15">
        <f>IF(Data!S600&gt;$B$8,Data!S600,0)</f>
        <v/>
      </c>
    </row>
    <row r="601">
      <c r="H601" s="14">
        <f>Data!A601</f>
        <v/>
      </c>
      <c r="I601" s="15">
        <f>IF(Data!P601&gt;$B$8,Data!P601,0)</f>
        <v/>
      </c>
      <c r="J601" s="15">
        <f>IF(Data!R601&gt;$B$8,Data!R601,0)</f>
        <v/>
      </c>
      <c r="K601" s="15">
        <f>IF(Data!S601&gt;$B$8,Data!S601,0)</f>
        <v/>
      </c>
    </row>
    <row r="602">
      <c r="H602" s="14">
        <f>Data!A602</f>
        <v/>
      </c>
      <c r="I602" s="15">
        <f>IF(Data!P602&gt;$B$8,Data!P602,0)</f>
        <v/>
      </c>
      <c r="J602" s="15">
        <f>IF(Data!R602&gt;$B$8,Data!R602,0)</f>
        <v/>
      </c>
      <c r="K602" s="15">
        <f>IF(Data!S602&gt;$B$8,Data!S602,0)</f>
        <v/>
      </c>
    </row>
    <row r="603">
      <c r="H603" s="14">
        <f>Data!A603</f>
        <v/>
      </c>
      <c r="I603" s="15">
        <f>IF(Data!P603&gt;$B$8,Data!P603,0)</f>
        <v/>
      </c>
      <c r="J603" s="15">
        <f>IF(Data!R603&gt;$B$8,Data!R603,0)</f>
        <v/>
      </c>
      <c r="K603" s="15">
        <f>IF(Data!S603&gt;$B$8,Data!S603,0)</f>
        <v/>
      </c>
    </row>
    <row r="604">
      <c r="H604" s="14">
        <f>Data!A604</f>
        <v/>
      </c>
      <c r="I604" s="15">
        <f>IF(Data!P604&gt;$B$8,Data!P604,0)</f>
        <v/>
      </c>
      <c r="J604" s="15">
        <f>IF(Data!R604&gt;$B$8,Data!R604,0)</f>
        <v/>
      </c>
      <c r="K604" s="15">
        <f>IF(Data!S604&gt;$B$8,Data!S604,0)</f>
        <v/>
      </c>
    </row>
    <row r="605">
      <c r="H605" s="14">
        <f>Data!A605</f>
        <v/>
      </c>
      <c r="I605" s="15">
        <f>IF(Data!P605&gt;$B$8,Data!P605,0)</f>
        <v/>
      </c>
      <c r="J605" s="15">
        <f>IF(Data!R605&gt;$B$8,Data!R605,0)</f>
        <v/>
      </c>
      <c r="K605" s="15">
        <f>IF(Data!S605&gt;$B$8,Data!S605,0)</f>
        <v/>
      </c>
    </row>
    <row r="606">
      <c r="H606" s="14">
        <f>Data!A606</f>
        <v/>
      </c>
      <c r="I606" s="15">
        <f>IF(Data!P606&gt;$B$8,Data!P606,0)</f>
        <v/>
      </c>
      <c r="J606" s="15">
        <f>IF(Data!R606&gt;$B$8,Data!R606,0)</f>
        <v/>
      </c>
      <c r="K606" s="15">
        <f>IF(Data!S606&gt;$B$8,Data!S606,0)</f>
        <v/>
      </c>
    </row>
    <row r="607">
      <c r="H607" s="14">
        <f>Data!A607</f>
        <v/>
      </c>
      <c r="I607" s="15">
        <f>IF(Data!P607&gt;$B$8,Data!P607,0)</f>
        <v/>
      </c>
      <c r="J607" s="15">
        <f>IF(Data!R607&gt;$B$8,Data!R607,0)</f>
        <v/>
      </c>
      <c r="K607" s="15">
        <f>IF(Data!S607&gt;$B$8,Data!S607,0)</f>
        <v/>
      </c>
    </row>
    <row r="608">
      <c r="H608" s="14">
        <f>Data!A608</f>
        <v/>
      </c>
      <c r="I608" s="15">
        <f>IF(Data!P608&gt;$B$8,Data!P608,0)</f>
        <v/>
      </c>
      <c r="J608" s="15">
        <f>IF(Data!R608&gt;$B$8,Data!R608,0)</f>
        <v/>
      </c>
      <c r="K608" s="15">
        <f>IF(Data!S608&gt;$B$8,Data!S608,0)</f>
        <v/>
      </c>
    </row>
    <row r="609">
      <c r="H609" s="14">
        <f>Data!A609</f>
        <v/>
      </c>
      <c r="I609" s="15">
        <f>IF(Data!P609&gt;$B$8,Data!P609,0)</f>
        <v/>
      </c>
      <c r="J609" s="15">
        <f>IF(Data!R609&gt;$B$8,Data!R609,0)</f>
        <v/>
      </c>
      <c r="K609" s="15">
        <f>IF(Data!S609&gt;$B$8,Data!S609,0)</f>
        <v/>
      </c>
    </row>
    <row r="610">
      <c r="H610" s="14">
        <f>Data!A610</f>
        <v/>
      </c>
      <c r="I610" s="15">
        <f>IF(Data!P610&gt;$B$8,Data!P610,0)</f>
        <v/>
      </c>
      <c r="J610" s="15">
        <f>IF(Data!R610&gt;$B$8,Data!R610,0)</f>
        <v/>
      </c>
      <c r="K610" s="15">
        <f>IF(Data!S610&gt;$B$8,Data!S610,0)</f>
        <v/>
      </c>
    </row>
    <row r="611">
      <c r="H611" s="14">
        <f>Data!A611</f>
        <v/>
      </c>
      <c r="I611" s="15">
        <f>IF(Data!P611&gt;$B$8,Data!P611,0)</f>
        <v/>
      </c>
      <c r="J611" s="15">
        <f>IF(Data!R611&gt;$B$8,Data!R611,0)</f>
        <v/>
      </c>
      <c r="K611" s="15">
        <f>IF(Data!S611&gt;$B$8,Data!S611,0)</f>
        <v/>
      </c>
    </row>
    <row r="612">
      <c r="H612" s="14">
        <f>Data!A612</f>
        <v/>
      </c>
      <c r="I612" s="15">
        <f>IF(Data!P612&gt;$B$8,Data!P612,0)</f>
        <v/>
      </c>
      <c r="J612" s="15">
        <f>IF(Data!R612&gt;$B$8,Data!R612,0)</f>
        <v/>
      </c>
      <c r="K612" s="15">
        <f>IF(Data!S612&gt;$B$8,Data!S612,0)</f>
        <v/>
      </c>
    </row>
    <row r="613">
      <c r="H613" s="14">
        <f>Data!A613</f>
        <v/>
      </c>
      <c r="I613" s="15">
        <f>IF(Data!P613&gt;$B$8,Data!P613,0)</f>
        <v/>
      </c>
      <c r="J613" s="15">
        <f>IF(Data!R613&gt;$B$8,Data!R613,0)</f>
        <v/>
      </c>
      <c r="K613" s="15">
        <f>IF(Data!S613&gt;$B$8,Data!S613,0)</f>
        <v/>
      </c>
    </row>
    <row r="614">
      <c r="H614" s="14">
        <f>Data!A614</f>
        <v/>
      </c>
      <c r="I614" s="15">
        <f>IF(Data!P614&gt;$B$8,Data!P614,0)</f>
        <v/>
      </c>
      <c r="J614" s="15">
        <f>IF(Data!R614&gt;$B$8,Data!R614,0)</f>
        <v/>
      </c>
      <c r="K614" s="15">
        <f>IF(Data!S614&gt;$B$8,Data!S614,0)</f>
        <v/>
      </c>
    </row>
    <row r="615">
      <c r="H615" s="14">
        <f>Data!A615</f>
        <v/>
      </c>
      <c r="I615" s="15">
        <f>IF(Data!P615&gt;$B$8,Data!P615,0)</f>
        <v/>
      </c>
      <c r="J615" s="15">
        <f>IF(Data!R615&gt;$B$8,Data!R615,0)</f>
        <v/>
      </c>
      <c r="K615" s="15">
        <f>IF(Data!S615&gt;$B$8,Data!S615,0)</f>
        <v/>
      </c>
    </row>
    <row r="616">
      <c r="H616" s="14">
        <f>Data!A616</f>
        <v/>
      </c>
      <c r="I616" s="15">
        <f>IF(Data!P616&gt;$B$8,Data!P616,0)</f>
        <v/>
      </c>
      <c r="J616" s="15">
        <f>IF(Data!R616&gt;$B$8,Data!R616,0)</f>
        <v/>
      </c>
      <c r="K616" s="15">
        <f>IF(Data!S616&gt;$B$8,Data!S616,0)</f>
        <v/>
      </c>
    </row>
    <row r="617">
      <c r="H617" s="14">
        <f>Data!A617</f>
        <v/>
      </c>
      <c r="I617" s="15">
        <f>IF(Data!P617&gt;$B$8,Data!P617,0)</f>
        <v/>
      </c>
      <c r="J617" s="15">
        <f>IF(Data!R617&gt;$B$8,Data!R617,0)</f>
        <v/>
      </c>
      <c r="K617" s="15">
        <f>IF(Data!S617&gt;$B$8,Data!S617,0)</f>
        <v/>
      </c>
    </row>
    <row r="618">
      <c r="H618" s="14">
        <f>Data!A618</f>
        <v/>
      </c>
      <c r="I618" s="15">
        <f>IF(Data!P618&gt;$B$8,Data!P618,0)</f>
        <v/>
      </c>
      <c r="J618" s="15">
        <f>IF(Data!R618&gt;$B$8,Data!R618,0)</f>
        <v/>
      </c>
      <c r="K618" s="15">
        <f>IF(Data!S618&gt;$B$8,Data!S618,0)</f>
        <v/>
      </c>
    </row>
    <row r="619">
      <c r="H619" s="14">
        <f>Data!A619</f>
        <v/>
      </c>
      <c r="I619" s="15">
        <f>IF(Data!P619&gt;$B$8,Data!P619,0)</f>
        <v/>
      </c>
      <c r="J619" s="15">
        <f>IF(Data!R619&gt;$B$8,Data!R619,0)</f>
        <v/>
      </c>
      <c r="K619" s="15">
        <f>IF(Data!S619&gt;$B$8,Data!S619,0)</f>
        <v/>
      </c>
    </row>
    <row r="620">
      <c r="H620" s="14">
        <f>Data!A620</f>
        <v/>
      </c>
      <c r="I620" s="15">
        <f>IF(Data!P620&gt;$B$8,Data!P620,0)</f>
        <v/>
      </c>
      <c r="J620" s="15">
        <f>IF(Data!R620&gt;$B$8,Data!R620,0)</f>
        <v/>
      </c>
      <c r="K620" s="15">
        <f>IF(Data!S620&gt;$B$8,Data!S620,0)</f>
        <v/>
      </c>
    </row>
    <row r="621">
      <c r="H621" s="14">
        <f>Data!A621</f>
        <v/>
      </c>
      <c r="I621" s="15">
        <f>IF(Data!P621&gt;$B$8,Data!P621,0)</f>
        <v/>
      </c>
      <c r="J621" s="15">
        <f>IF(Data!R621&gt;$B$8,Data!R621,0)</f>
        <v/>
      </c>
      <c r="K621" s="15">
        <f>IF(Data!S621&gt;$B$8,Data!S621,0)</f>
        <v/>
      </c>
    </row>
    <row r="622">
      <c r="H622" s="14">
        <f>Data!A622</f>
        <v/>
      </c>
      <c r="I622" s="15">
        <f>IF(Data!P622&gt;$B$8,Data!P622,0)</f>
        <v/>
      </c>
      <c r="J622" s="15">
        <f>IF(Data!R622&gt;$B$8,Data!R622,0)</f>
        <v/>
      </c>
      <c r="K622" s="15">
        <f>IF(Data!S622&gt;$B$8,Data!S622,0)</f>
        <v/>
      </c>
    </row>
    <row r="623">
      <c r="H623" s="14">
        <f>Data!A623</f>
        <v/>
      </c>
      <c r="I623" s="15">
        <f>IF(Data!P623&gt;$B$8,Data!P623,0)</f>
        <v/>
      </c>
      <c r="J623" s="15">
        <f>IF(Data!R623&gt;$B$8,Data!R623,0)</f>
        <v/>
      </c>
      <c r="K623" s="15">
        <f>IF(Data!S623&gt;$B$8,Data!S623,0)</f>
        <v/>
      </c>
    </row>
    <row r="624">
      <c r="H624" s="14">
        <f>Data!A624</f>
        <v/>
      </c>
      <c r="I624" s="15">
        <f>IF(Data!P624&gt;$B$8,Data!P624,0)</f>
        <v/>
      </c>
      <c r="J624" s="15">
        <f>IF(Data!R624&gt;$B$8,Data!R624,0)</f>
        <v/>
      </c>
      <c r="K624" s="15">
        <f>IF(Data!S624&gt;$B$8,Data!S624,0)</f>
        <v/>
      </c>
    </row>
    <row r="625">
      <c r="H625" s="14">
        <f>Data!A625</f>
        <v/>
      </c>
      <c r="I625" s="15">
        <f>IF(Data!P625&gt;$B$8,Data!P625,0)</f>
        <v/>
      </c>
      <c r="J625" s="15">
        <f>IF(Data!R625&gt;$B$8,Data!R625,0)</f>
        <v/>
      </c>
      <c r="K625" s="15">
        <f>IF(Data!S625&gt;$B$8,Data!S625,0)</f>
        <v/>
      </c>
    </row>
    <row r="626">
      <c r="H626" s="14">
        <f>Data!A626</f>
        <v/>
      </c>
      <c r="I626" s="15">
        <f>IF(Data!P626&gt;$B$8,Data!P626,0)</f>
        <v/>
      </c>
      <c r="J626" s="15">
        <f>IF(Data!R626&gt;$B$8,Data!R626,0)</f>
        <v/>
      </c>
      <c r="K626" s="15">
        <f>IF(Data!S626&gt;$B$8,Data!S626,0)</f>
        <v/>
      </c>
    </row>
    <row r="627">
      <c r="H627" s="14">
        <f>Data!A627</f>
        <v/>
      </c>
      <c r="I627" s="15">
        <f>IF(Data!P627&gt;$B$8,Data!P627,0)</f>
        <v/>
      </c>
      <c r="J627" s="15">
        <f>IF(Data!R627&gt;$B$8,Data!R627,0)</f>
        <v/>
      </c>
      <c r="K627" s="15">
        <f>IF(Data!S627&gt;$B$8,Data!S627,0)</f>
        <v/>
      </c>
    </row>
    <row r="628">
      <c r="H628" s="14">
        <f>Data!A628</f>
        <v/>
      </c>
      <c r="I628" s="15">
        <f>IF(Data!P628&gt;$B$8,Data!P628,0)</f>
        <v/>
      </c>
      <c r="J628" s="15">
        <f>IF(Data!R628&gt;$B$8,Data!R628,0)</f>
        <v/>
      </c>
      <c r="K628" s="15">
        <f>IF(Data!S628&gt;$B$8,Data!S628,0)</f>
        <v/>
      </c>
    </row>
    <row r="629">
      <c r="H629" s="14">
        <f>Data!A629</f>
        <v/>
      </c>
      <c r="I629" s="15">
        <f>IF(Data!P629&gt;$B$8,Data!P629,0)</f>
        <v/>
      </c>
      <c r="J629" s="15">
        <f>IF(Data!R629&gt;$B$8,Data!R629,0)</f>
        <v/>
      </c>
      <c r="K629" s="15">
        <f>IF(Data!S629&gt;$B$8,Data!S629,0)</f>
        <v/>
      </c>
    </row>
    <row r="630">
      <c r="H630" s="14">
        <f>Data!A630</f>
        <v/>
      </c>
      <c r="I630" s="15">
        <f>IF(Data!P630&gt;$B$8,Data!P630,0)</f>
        <v/>
      </c>
      <c r="J630" s="15">
        <f>IF(Data!R630&gt;$B$8,Data!R630,0)</f>
        <v/>
      </c>
      <c r="K630" s="15">
        <f>IF(Data!S630&gt;$B$8,Data!S630,0)</f>
        <v/>
      </c>
    </row>
    <row r="631">
      <c r="H631" s="14">
        <f>Data!A631</f>
        <v/>
      </c>
      <c r="I631" s="15">
        <f>IF(Data!P631&gt;$B$8,Data!P631,0)</f>
        <v/>
      </c>
      <c r="J631" s="15">
        <f>IF(Data!R631&gt;$B$8,Data!R631,0)</f>
        <v/>
      </c>
      <c r="K631" s="15">
        <f>IF(Data!S631&gt;$B$8,Data!S631,0)</f>
        <v/>
      </c>
    </row>
    <row r="632">
      <c r="H632" s="14">
        <f>Data!A632</f>
        <v/>
      </c>
      <c r="I632" s="15">
        <f>IF(Data!P632&gt;$B$8,Data!P632,0)</f>
        <v/>
      </c>
      <c r="J632" s="15">
        <f>IF(Data!R632&gt;$B$8,Data!R632,0)</f>
        <v/>
      </c>
      <c r="K632" s="15">
        <f>IF(Data!S632&gt;$B$8,Data!S632,0)</f>
        <v/>
      </c>
    </row>
    <row r="633">
      <c r="H633" s="14">
        <f>Data!A633</f>
        <v/>
      </c>
      <c r="I633" s="15">
        <f>IF(Data!P633&gt;$B$8,Data!P633,0)</f>
        <v/>
      </c>
      <c r="J633" s="15">
        <f>IF(Data!R633&gt;$B$8,Data!R633,0)</f>
        <v/>
      </c>
      <c r="K633" s="15">
        <f>IF(Data!S633&gt;$B$8,Data!S633,0)</f>
        <v/>
      </c>
    </row>
    <row r="634">
      <c r="H634" s="14">
        <f>Data!A634</f>
        <v/>
      </c>
      <c r="I634" s="15">
        <f>IF(Data!P634&gt;$B$8,Data!P634,0)</f>
        <v/>
      </c>
      <c r="J634" s="15">
        <f>IF(Data!R634&gt;$B$8,Data!R634,0)</f>
        <v/>
      </c>
      <c r="K634" s="15">
        <f>IF(Data!S634&gt;$B$8,Data!S634,0)</f>
        <v/>
      </c>
    </row>
    <row r="635">
      <c r="H635" s="14">
        <f>Data!A635</f>
        <v/>
      </c>
      <c r="I635" s="15">
        <f>IF(Data!P635&gt;$B$8,Data!P635,0)</f>
        <v/>
      </c>
      <c r="J635" s="15">
        <f>IF(Data!R635&gt;$B$8,Data!R635,0)</f>
        <v/>
      </c>
      <c r="K635" s="15">
        <f>IF(Data!S635&gt;$B$8,Data!S635,0)</f>
        <v/>
      </c>
    </row>
    <row r="636">
      <c r="H636" s="14">
        <f>Data!A636</f>
        <v/>
      </c>
      <c r="I636" s="15">
        <f>IF(Data!P636&gt;$B$8,Data!P636,0)</f>
        <v/>
      </c>
      <c r="J636" s="15">
        <f>IF(Data!R636&gt;$B$8,Data!R636,0)</f>
        <v/>
      </c>
      <c r="K636" s="15">
        <f>IF(Data!S636&gt;$B$8,Data!S636,0)</f>
        <v/>
      </c>
    </row>
    <row r="637">
      <c r="H637" s="14">
        <f>Data!A637</f>
        <v/>
      </c>
      <c r="I637" s="15">
        <f>IF(Data!P637&gt;$B$8,Data!P637,0)</f>
        <v/>
      </c>
      <c r="J637" s="15">
        <f>IF(Data!R637&gt;$B$8,Data!R637,0)</f>
        <v/>
      </c>
      <c r="K637" s="15">
        <f>IF(Data!S637&gt;$B$8,Data!S637,0)</f>
        <v/>
      </c>
    </row>
    <row r="638">
      <c r="H638" s="14">
        <f>Data!A638</f>
        <v/>
      </c>
      <c r="I638" s="15">
        <f>IF(Data!P638&gt;$B$8,Data!P638,0)</f>
        <v/>
      </c>
      <c r="J638" s="15">
        <f>IF(Data!R638&gt;$B$8,Data!R638,0)</f>
        <v/>
      </c>
      <c r="K638" s="15">
        <f>IF(Data!S638&gt;$B$8,Data!S638,0)</f>
        <v/>
      </c>
    </row>
    <row r="639">
      <c r="H639" s="14">
        <f>Data!A639</f>
        <v/>
      </c>
      <c r="I639" s="15">
        <f>IF(Data!P639&gt;$B$8,Data!P639,0)</f>
        <v/>
      </c>
      <c r="J639" s="15">
        <f>IF(Data!R639&gt;$B$8,Data!R639,0)</f>
        <v/>
      </c>
      <c r="K639" s="15">
        <f>IF(Data!S639&gt;$B$8,Data!S639,0)</f>
        <v/>
      </c>
    </row>
    <row r="640">
      <c r="H640" s="14">
        <f>Data!A640</f>
        <v/>
      </c>
      <c r="I640" s="15">
        <f>IF(Data!P640&gt;$B$8,Data!P640,0)</f>
        <v/>
      </c>
      <c r="J640" s="15">
        <f>IF(Data!R640&gt;$B$8,Data!R640,0)</f>
        <v/>
      </c>
      <c r="K640" s="15">
        <f>IF(Data!S640&gt;$B$8,Data!S640,0)</f>
        <v/>
      </c>
    </row>
    <row r="641">
      <c r="H641" s="14">
        <f>Data!A641</f>
        <v/>
      </c>
      <c r="I641" s="15">
        <f>IF(Data!P641&gt;$B$8,Data!P641,0)</f>
        <v/>
      </c>
      <c r="J641" s="15">
        <f>IF(Data!R641&gt;$B$8,Data!R641,0)</f>
        <v/>
      </c>
      <c r="K641" s="15">
        <f>IF(Data!S641&gt;$B$8,Data!S641,0)</f>
        <v/>
      </c>
    </row>
    <row r="642">
      <c r="H642" s="14">
        <f>Data!A642</f>
        <v/>
      </c>
      <c r="I642" s="15">
        <f>IF(Data!P642&gt;$B$8,Data!P642,0)</f>
        <v/>
      </c>
      <c r="J642" s="15">
        <f>IF(Data!R642&gt;$B$8,Data!R642,0)</f>
        <v/>
      </c>
      <c r="K642" s="15">
        <f>IF(Data!S642&gt;$B$8,Data!S642,0)</f>
        <v/>
      </c>
    </row>
    <row r="643">
      <c r="H643" s="14">
        <f>Data!A643</f>
        <v/>
      </c>
      <c r="I643" s="15">
        <f>IF(Data!P643&gt;$B$8,Data!P643,0)</f>
        <v/>
      </c>
      <c r="J643" s="15">
        <f>IF(Data!R643&gt;$B$8,Data!R643,0)</f>
        <v/>
      </c>
      <c r="K643" s="15">
        <f>IF(Data!S643&gt;$B$8,Data!S643,0)</f>
        <v/>
      </c>
    </row>
    <row r="644">
      <c r="H644" s="14">
        <f>Data!A644</f>
        <v/>
      </c>
      <c r="I644" s="15">
        <f>IF(Data!P644&gt;$B$8,Data!P644,0)</f>
        <v/>
      </c>
      <c r="J644" s="15">
        <f>IF(Data!R644&gt;$B$8,Data!R644,0)</f>
        <v/>
      </c>
      <c r="K644" s="15">
        <f>IF(Data!S644&gt;$B$8,Data!S644,0)</f>
        <v/>
      </c>
    </row>
    <row r="645">
      <c r="H645" s="14">
        <f>Data!A645</f>
        <v/>
      </c>
      <c r="I645" s="15">
        <f>IF(Data!P645&gt;$B$8,Data!P645,0)</f>
        <v/>
      </c>
      <c r="J645" s="15">
        <f>IF(Data!R645&gt;$B$8,Data!R645,0)</f>
        <v/>
      </c>
      <c r="K645" s="15">
        <f>IF(Data!S645&gt;$B$8,Data!S645,0)</f>
        <v/>
      </c>
    </row>
    <row r="646">
      <c r="H646" s="14">
        <f>Data!A646</f>
        <v/>
      </c>
      <c r="I646" s="15">
        <f>IF(Data!P646&gt;$B$8,Data!P646,0)</f>
        <v/>
      </c>
      <c r="J646" s="15">
        <f>IF(Data!R646&gt;$B$8,Data!R646,0)</f>
        <v/>
      </c>
      <c r="K646" s="15">
        <f>IF(Data!S646&gt;$B$8,Data!S646,0)</f>
        <v/>
      </c>
    </row>
    <row r="647">
      <c r="H647" s="14">
        <f>Data!A647</f>
        <v/>
      </c>
      <c r="I647" s="15">
        <f>IF(Data!P647&gt;$B$8,Data!P647,0)</f>
        <v/>
      </c>
      <c r="J647" s="15">
        <f>IF(Data!R647&gt;$B$8,Data!R647,0)</f>
        <v/>
      </c>
      <c r="K647" s="15">
        <f>IF(Data!S647&gt;$B$8,Data!S647,0)</f>
        <v/>
      </c>
    </row>
    <row r="648">
      <c r="H648" s="14">
        <f>Data!A648</f>
        <v/>
      </c>
      <c r="I648" s="15">
        <f>IF(Data!P648&gt;$B$8,Data!P648,0)</f>
        <v/>
      </c>
      <c r="J648" s="15">
        <f>IF(Data!R648&gt;$B$8,Data!R648,0)</f>
        <v/>
      </c>
      <c r="K648" s="15">
        <f>IF(Data!S648&gt;$B$8,Data!S648,0)</f>
        <v/>
      </c>
    </row>
    <row r="649">
      <c r="H649" s="14">
        <f>Data!A649</f>
        <v/>
      </c>
      <c r="I649" s="15">
        <f>IF(Data!P649&gt;$B$8,Data!P649,0)</f>
        <v/>
      </c>
      <c r="J649" s="15">
        <f>IF(Data!R649&gt;$B$8,Data!R649,0)</f>
        <v/>
      </c>
      <c r="K649" s="15">
        <f>IF(Data!S649&gt;$B$8,Data!S649,0)</f>
        <v/>
      </c>
    </row>
    <row r="650">
      <c r="H650" s="14">
        <f>Data!A650</f>
        <v/>
      </c>
      <c r="I650" s="15">
        <f>IF(Data!P650&gt;$B$8,Data!P650,0)</f>
        <v/>
      </c>
      <c r="J650" s="15">
        <f>IF(Data!R650&gt;$B$8,Data!R650,0)</f>
        <v/>
      </c>
      <c r="K650" s="15">
        <f>IF(Data!S650&gt;$B$8,Data!S650,0)</f>
        <v/>
      </c>
    </row>
    <row r="651">
      <c r="H651" s="14">
        <f>Data!A651</f>
        <v/>
      </c>
      <c r="I651" s="15">
        <f>IF(Data!P651&gt;$B$8,Data!P651,0)</f>
        <v/>
      </c>
      <c r="J651" s="15">
        <f>IF(Data!R651&gt;$B$8,Data!R651,0)</f>
        <v/>
      </c>
      <c r="K651" s="15">
        <f>IF(Data!S651&gt;$B$8,Data!S651,0)</f>
        <v/>
      </c>
    </row>
    <row r="652">
      <c r="H652" s="14">
        <f>Data!A652</f>
        <v/>
      </c>
      <c r="I652" s="15">
        <f>IF(Data!P652&gt;$B$8,Data!P652,0)</f>
        <v/>
      </c>
      <c r="J652" s="15">
        <f>IF(Data!R652&gt;$B$8,Data!R652,0)</f>
        <v/>
      </c>
      <c r="K652" s="15">
        <f>IF(Data!S652&gt;$B$8,Data!S652,0)</f>
        <v/>
      </c>
    </row>
    <row r="653">
      <c r="H653" s="14">
        <f>Data!A653</f>
        <v/>
      </c>
      <c r="I653" s="15">
        <f>IF(Data!P653&gt;$B$8,Data!P653,0)</f>
        <v/>
      </c>
      <c r="J653" s="15">
        <f>IF(Data!R653&gt;$B$8,Data!R653,0)</f>
        <v/>
      </c>
      <c r="K653" s="15">
        <f>IF(Data!S653&gt;$B$8,Data!S653,0)</f>
        <v/>
      </c>
    </row>
    <row r="654">
      <c r="H654" s="14">
        <f>Data!A654</f>
        <v/>
      </c>
      <c r="I654" s="15">
        <f>IF(Data!P654&gt;$B$8,Data!P654,0)</f>
        <v/>
      </c>
      <c r="J654" s="15">
        <f>IF(Data!R654&gt;$B$8,Data!R654,0)</f>
        <v/>
      </c>
      <c r="K654" s="15">
        <f>IF(Data!S654&gt;$B$8,Data!S654,0)</f>
        <v/>
      </c>
    </row>
    <row r="655">
      <c r="H655" s="14">
        <f>Data!A655</f>
        <v/>
      </c>
      <c r="I655" s="15">
        <f>IF(Data!P655&gt;$B$8,Data!P655,0)</f>
        <v/>
      </c>
      <c r="J655" s="15">
        <f>IF(Data!R655&gt;$B$8,Data!R655,0)</f>
        <v/>
      </c>
      <c r="K655" s="15">
        <f>IF(Data!S655&gt;$B$8,Data!S655,0)</f>
        <v/>
      </c>
    </row>
    <row r="656">
      <c r="H656" s="14">
        <f>Data!A656</f>
        <v/>
      </c>
      <c r="I656" s="15">
        <f>IF(Data!P656&gt;$B$8,Data!P656,0)</f>
        <v/>
      </c>
      <c r="J656" s="15">
        <f>IF(Data!R656&gt;$B$8,Data!R656,0)</f>
        <v/>
      </c>
      <c r="K656" s="15">
        <f>IF(Data!S656&gt;$B$8,Data!S656,0)</f>
        <v/>
      </c>
    </row>
    <row r="657">
      <c r="H657" s="14">
        <f>Data!A657</f>
        <v/>
      </c>
      <c r="I657" s="15">
        <f>IF(Data!P657&gt;$B$8,Data!P657,0)</f>
        <v/>
      </c>
      <c r="J657" s="15">
        <f>IF(Data!R657&gt;$B$8,Data!R657,0)</f>
        <v/>
      </c>
      <c r="K657" s="15">
        <f>IF(Data!S657&gt;$B$8,Data!S657,0)</f>
        <v/>
      </c>
    </row>
    <row r="658">
      <c r="H658" s="14">
        <f>Data!A658</f>
        <v/>
      </c>
      <c r="I658" s="15">
        <f>IF(Data!P658&gt;$B$8,Data!P658,0)</f>
        <v/>
      </c>
      <c r="J658" s="15">
        <f>IF(Data!R658&gt;$B$8,Data!R658,0)</f>
        <v/>
      </c>
      <c r="K658" s="15">
        <f>IF(Data!S658&gt;$B$8,Data!S658,0)</f>
        <v/>
      </c>
    </row>
    <row r="659">
      <c r="H659" s="14">
        <f>Data!A659</f>
        <v/>
      </c>
      <c r="I659" s="15">
        <f>IF(Data!P659&gt;$B$8,Data!P659,0)</f>
        <v/>
      </c>
      <c r="J659" s="15">
        <f>IF(Data!R659&gt;$B$8,Data!R659,0)</f>
        <v/>
      </c>
      <c r="K659" s="15">
        <f>IF(Data!S659&gt;$B$8,Data!S659,0)</f>
        <v/>
      </c>
    </row>
    <row r="660">
      <c r="H660" s="14">
        <f>Data!A660</f>
        <v/>
      </c>
      <c r="I660" s="15">
        <f>IF(Data!P660&gt;$B$8,Data!P660,0)</f>
        <v/>
      </c>
      <c r="J660" s="15">
        <f>IF(Data!R660&gt;$B$8,Data!R660,0)</f>
        <v/>
      </c>
      <c r="K660" s="15">
        <f>IF(Data!S660&gt;$B$8,Data!S660,0)</f>
        <v/>
      </c>
    </row>
    <row r="661">
      <c r="H661" s="14">
        <f>Data!A661</f>
        <v/>
      </c>
      <c r="I661" s="15">
        <f>IF(Data!P661&gt;$B$8,Data!P661,0)</f>
        <v/>
      </c>
      <c r="J661" s="15">
        <f>IF(Data!R661&gt;$B$8,Data!R661,0)</f>
        <v/>
      </c>
      <c r="K661" s="15">
        <f>IF(Data!S661&gt;$B$8,Data!S661,0)</f>
        <v/>
      </c>
    </row>
    <row r="662">
      <c r="H662" s="14">
        <f>Data!A662</f>
        <v/>
      </c>
      <c r="I662" s="15">
        <f>IF(Data!P662&gt;$B$8,Data!P662,0)</f>
        <v/>
      </c>
      <c r="J662" s="15">
        <f>IF(Data!R662&gt;$B$8,Data!R662,0)</f>
        <v/>
      </c>
      <c r="K662" s="15">
        <f>IF(Data!S662&gt;$B$8,Data!S662,0)</f>
        <v/>
      </c>
    </row>
    <row r="663">
      <c r="H663" s="14">
        <f>Data!A663</f>
        <v/>
      </c>
      <c r="I663" s="15">
        <f>IF(Data!P663&gt;$B$8,Data!P663,0)</f>
        <v/>
      </c>
      <c r="J663" s="15">
        <f>IF(Data!R663&gt;$B$8,Data!R663,0)</f>
        <v/>
      </c>
      <c r="K663" s="15">
        <f>IF(Data!S663&gt;$B$8,Data!S663,0)</f>
        <v/>
      </c>
    </row>
    <row r="664">
      <c r="H664" s="14">
        <f>Data!A664</f>
        <v/>
      </c>
      <c r="I664" s="15">
        <f>IF(Data!P664&gt;$B$8,Data!P664,0)</f>
        <v/>
      </c>
      <c r="J664" s="15">
        <f>IF(Data!R664&gt;$B$8,Data!R664,0)</f>
        <v/>
      </c>
      <c r="K664" s="15">
        <f>IF(Data!S664&gt;$B$8,Data!S664,0)</f>
        <v/>
      </c>
    </row>
    <row r="665">
      <c r="H665" s="14">
        <f>Data!A665</f>
        <v/>
      </c>
      <c r="I665" s="15">
        <f>IF(Data!P665&gt;$B$8,Data!P665,0)</f>
        <v/>
      </c>
      <c r="J665" s="15">
        <f>IF(Data!R665&gt;$B$8,Data!R665,0)</f>
        <v/>
      </c>
      <c r="K665" s="15">
        <f>IF(Data!S665&gt;$B$8,Data!S665,0)</f>
        <v/>
      </c>
    </row>
    <row r="666">
      <c r="H666" s="14">
        <f>Data!A666</f>
        <v/>
      </c>
      <c r="I666" s="15">
        <f>IF(Data!P666&gt;$B$8,Data!P666,0)</f>
        <v/>
      </c>
      <c r="J666" s="15">
        <f>IF(Data!R666&gt;$B$8,Data!R666,0)</f>
        <v/>
      </c>
      <c r="K666" s="15">
        <f>IF(Data!S666&gt;$B$8,Data!S666,0)</f>
        <v/>
      </c>
    </row>
    <row r="667">
      <c r="H667" s="14">
        <f>Data!A667</f>
        <v/>
      </c>
      <c r="I667" s="15">
        <f>IF(Data!P667&gt;$B$8,Data!P667,0)</f>
        <v/>
      </c>
      <c r="J667" s="15">
        <f>IF(Data!R667&gt;$B$8,Data!R667,0)</f>
        <v/>
      </c>
      <c r="K667" s="15">
        <f>IF(Data!S667&gt;$B$8,Data!S667,0)</f>
        <v/>
      </c>
    </row>
    <row r="668">
      <c r="H668" s="14">
        <f>Data!A668</f>
        <v/>
      </c>
      <c r="I668" s="15">
        <f>IF(Data!P668&gt;$B$8,Data!P668,0)</f>
        <v/>
      </c>
      <c r="J668" s="15">
        <f>IF(Data!R668&gt;$B$8,Data!R668,0)</f>
        <v/>
      </c>
      <c r="K668" s="15">
        <f>IF(Data!S668&gt;$B$8,Data!S668,0)</f>
        <v/>
      </c>
    </row>
    <row r="669">
      <c r="H669" s="14">
        <f>Data!A669</f>
        <v/>
      </c>
      <c r="I669" s="15">
        <f>IF(Data!P669&gt;$B$8,Data!P669,0)</f>
        <v/>
      </c>
      <c r="J669" s="15">
        <f>IF(Data!R669&gt;$B$8,Data!R669,0)</f>
        <v/>
      </c>
      <c r="K669" s="15">
        <f>IF(Data!S669&gt;$B$8,Data!S669,0)</f>
        <v/>
      </c>
    </row>
    <row r="670">
      <c r="H670" s="14">
        <f>Data!A670</f>
        <v/>
      </c>
      <c r="I670" s="15">
        <f>IF(Data!P670&gt;$B$8,Data!P670,0)</f>
        <v/>
      </c>
      <c r="J670" s="15">
        <f>IF(Data!R670&gt;$B$8,Data!R670,0)</f>
        <v/>
      </c>
      <c r="K670" s="15">
        <f>IF(Data!S670&gt;$B$8,Data!S670,0)</f>
        <v/>
      </c>
    </row>
    <row r="671">
      <c r="H671" s="14">
        <f>Data!A671</f>
        <v/>
      </c>
      <c r="I671" s="15">
        <f>IF(Data!P671&gt;$B$8,Data!P671,0)</f>
        <v/>
      </c>
      <c r="J671" s="15">
        <f>IF(Data!R671&gt;$B$8,Data!R671,0)</f>
        <v/>
      </c>
      <c r="K671" s="15">
        <f>IF(Data!S671&gt;$B$8,Data!S671,0)</f>
        <v/>
      </c>
    </row>
    <row r="672">
      <c r="H672" s="14">
        <f>Data!A672</f>
        <v/>
      </c>
      <c r="I672" s="15">
        <f>IF(Data!P672&gt;$B$8,Data!P672,0)</f>
        <v/>
      </c>
      <c r="J672" s="15">
        <f>IF(Data!R672&gt;$B$8,Data!R672,0)</f>
        <v/>
      </c>
      <c r="K672" s="15">
        <f>IF(Data!S672&gt;$B$8,Data!S672,0)</f>
        <v/>
      </c>
    </row>
    <row r="673">
      <c r="H673" s="14">
        <f>Data!A673</f>
        <v/>
      </c>
      <c r="I673" s="15">
        <f>IF(Data!P673&gt;$B$8,Data!P673,0)</f>
        <v/>
      </c>
      <c r="J673" s="15">
        <f>IF(Data!R673&gt;$B$8,Data!R673,0)</f>
        <v/>
      </c>
      <c r="K673" s="15">
        <f>IF(Data!S673&gt;$B$8,Data!S673,0)</f>
        <v/>
      </c>
    </row>
    <row r="674">
      <c r="H674" s="14">
        <f>Data!A674</f>
        <v/>
      </c>
      <c r="I674" s="15">
        <f>IF(Data!P674&gt;$B$8,Data!P674,0)</f>
        <v/>
      </c>
      <c r="J674" s="15">
        <f>IF(Data!R674&gt;$B$8,Data!R674,0)</f>
        <v/>
      </c>
      <c r="K674" s="15">
        <f>IF(Data!S674&gt;$B$8,Data!S674,0)</f>
        <v/>
      </c>
    </row>
    <row r="675">
      <c r="H675" s="14">
        <f>Data!A675</f>
        <v/>
      </c>
      <c r="I675" s="15">
        <f>IF(Data!P675&gt;$B$8,Data!P675,0)</f>
        <v/>
      </c>
      <c r="J675" s="15">
        <f>IF(Data!R675&gt;$B$8,Data!R675,0)</f>
        <v/>
      </c>
      <c r="K675" s="15">
        <f>IF(Data!S675&gt;$B$8,Data!S675,0)</f>
        <v/>
      </c>
    </row>
    <row r="676">
      <c r="H676" s="14">
        <f>Data!A676</f>
        <v/>
      </c>
      <c r="I676" s="15">
        <f>IF(Data!P676&gt;$B$8,Data!P676,0)</f>
        <v/>
      </c>
      <c r="J676" s="15">
        <f>IF(Data!R676&gt;$B$8,Data!R676,0)</f>
        <v/>
      </c>
      <c r="K676" s="15">
        <f>IF(Data!S676&gt;$B$8,Data!S676,0)</f>
        <v/>
      </c>
    </row>
    <row r="677">
      <c r="H677" s="14">
        <f>Data!A677</f>
        <v/>
      </c>
      <c r="I677" s="15">
        <f>IF(Data!P677&gt;$B$8,Data!P677,0)</f>
        <v/>
      </c>
      <c r="J677" s="15">
        <f>IF(Data!R677&gt;$B$8,Data!R677,0)</f>
        <v/>
      </c>
      <c r="K677" s="15">
        <f>IF(Data!S677&gt;$B$8,Data!S677,0)</f>
        <v/>
      </c>
    </row>
    <row r="678">
      <c r="H678" s="14">
        <f>Data!A678</f>
        <v/>
      </c>
      <c r="I678" s="15">
        <f>IF(Data!P678&gt;$B$8,Data!P678,0)</f>
        <v/>
      </c>
      <c r="J678" s="15">
        <f>IF(Data!R678&gt;$B$8,Data!R678,0)</f>
        <v/>
      </c>
      <c r="K678" s="15">
        <f>IF(Data!S678&gt;$B$8,Data!S678,0)</f>
        <v/>
      </c>
    </row>
    <row r="679">
      <c r="H679" s="14">
        <f>Data!A679</f>
        <v/>
      </c>
      <c r="I679" s="15">
        <f>IF(Data!P679&gt;$B$8,Data!P679,0)</f>
        <v/>
      </c>
      <c r="J679" s="15">
        <f>IF(Data!R679&gt;$B$8,Data!R679,0)</f>
        <v/>
      </c>
      <c r="K679" s="15">
        <f>IF(Data!S679&gt;$B$8,Data!S679,0)</f>
        <v/>
      </c>
    </row>
    <row r="680">
      <c r="H680" s="14">
        <f>Data!A680</f>
        <v/>
      </c>
      <c r="I680" s="15">
        <f>IF(Data!P680&gt;$B$8,Data!P680,0)</f>
        <v/>
      </c>
      <c r="J680" s="15">
        <f>IF(Data!R680&gt;$B$8,Data!R680,0)</f>
        <v/>
      </c>
      <c r="K680" s="15">
        <f>IF(Data!S680&gt;$B$8,Data!S680,0)</f>
        <v/>
      </c>
    </row>
    <row r="681">
      <c r="H681" s="14">
        <f>Data!A681</f>
        <v/>
      </c>
      <c r="I681" s="15">
        <f>IF(Data!P681&gt;$B$8,Data!P681,0)</f>
        <v/>
      </c>
      <c r="J681" s="15">
        <f>IF(Data!R681&gt;$B$8,Data!R681,0)</f>
        <v/>
      </c>
      <c r="K681" s="15">
        <f>IF(Data!S681&gt;$B$8,Data!S681,0)</f>
        <v/>
      </c>
    </row>
    <row r="682">
      <c r="H682" s="14">
        <f>Data!A682</f>
        <v/>
      </c>
      <c r="I682" s="15">
        <f>IF(Data!P682&gt;$B$8,Data!P682,0)</f>
        <v/>
      </c>
      <c r="J682" s="15">
        <f>IF(Data!R682&gt;$B$8,Data!R682,0)</f>
        <v/>
      </c>
      <c r="K682" s="15">
        <f>IF(Data!S682&gt;$B$8,Data!S682,0)</f>
        <v/>
      </c>
    </row>
    <row r="683">
      <c r="H683" s="14">
        <f>Data!A683</f>
        <v/>
      </c>
      <c r="I683" s="15">
        <f>IF(Data!P683&gt;$B$8,Data!P683,0)</f>
        <v/>
      </c>
      <c r="J683" s="15">
        <f>IF(Data!R683&gt;$B$8,Data!R683,0)</f>
        <v/>
      </c>
      <c r="K683" s="15">
        <f>IF(Data!S683&gt;$B$8,Data!S683,0)</f>
        <v/>
      </c>
    </row>
    <row r="684">
      <c r="H684" s="14">
        <f>Data!A684</f>
        <v/>
      </c>
      <c r="I684" s="15">
        <f>IF(Data!P684&gt;$B$8,Data!P684,0)</f>
        <v/>
      </c>
      <c r="J684" s="15">
        <f>IF(Data!R684&gt;$B$8,Data!R684,0)</f>
        <v/>
      </c>
      <c r="K684" s="15">
        <f>IF(Data!S684&gt;$B$8,Data!S684,0)</f>
        <v/>
      </c>
    </row>
    <row r="685">
      <c r="H685" s="14">
        <f>Data!A685</f>
        <v/>
      </c>
      <c r="I685" s="15">
        <f>IF(Data!P685&gt;$B$8,Data!P685,0)</f>
        <v/>
      </c>
      <c r="J685" s="15">
        <f>IF(Data!R685&gt;$B$8,Data!R685,0)</f>
        <v/>
      </c>
      <c r="K685" s="15">
        <f>IF(Data!S685&gt;$B$8,Data!S685,0)</f>
        <v/>
      </c>
    </row>
    <row r="686">
      <c r="H686" s="14">
        <f>Data!A686</f>
        <v/>
      </c>
      <c r="I686" s="15">
        <f>IF(Data!P686&gt;$B$8,Data!P686,0)</f>
        <v/>
      </c>
      <c r="J686" s="15">
        <f>IF(Data!R686&gt;$B$8,Data!R686,0)</f>
        <v/>
      </c>
      <c r="K686" s="15">
        <f>IF(Data!S686&gt;$B$8,Data!S686,0)</f>
        <v/>
      </c>
    </row>
    <row r="687">
      <c r="H687" s="14">
        <f>Data!A687</f>
        <v/>
      </c>
      <c r="I687" s="15">
        <f>IF(Data!P687&gt;$B$8,Data!P687,0)</f>
        <v/>
      </c>
      <c r="J687" s="15">
        <f>IF(Data!R687&gt;$B$8,Data!R687,0)</f>
        <v/>
      </c>
      <c r="K687" s="15">
        <f>IF(Data!S687&gt;$B$8,Data!S687,0)</f>
        <v/>
      </c>
    </row>
    <row r="688">
      <c r="H688" s="14">
        <f>Data!A688</f>
        <v/>
      </c>
      <c r="I688" s="15">
        <f>IF(Data!P688&gt;$B$8,Data!P688,0)</f>
        <v/>
      </c>
      <c r="J688" s="15">
        <f>IF(Data!R688&gt;$B$8,Data!R688,0)</f>
        <v/>
      </c>
      <c r="K688" s="15">
        <f>IF(Data!S688&gt;$B$8,Data!S688,0)</f>
        <v/>
      </c>
    </row>
    <row r="689">
      <c r="H689" s="14">
        <f>Data!A689</f>
        <v/>
      </c>
      <c r="I689" s="15">
        <f>IF(Data!P689&gt;$B$8,Data!P689,0)</f>
        <v/>
      </c>
      <c r="J689" s="15">
        <f>IF(Data!R689&gt;$B$8,Data!R689,0)</f>
        <v/>
      </c>
      <c r="K689" s="15">
        <f>IF(Data!S689&gt;$B$8,Data!S689,0)</f>
        <v/>
      </c>
    </row>
    <row r="690">
      <c r="H690" s="14">
        <f>Data!A690</f>
        <v/>
      </c>
      <c r="I690" s="15">
        <f>IF(Data!P690&gt;$B$8,Data!P690,0)</f>
        <v/>
      </c>
      <c r="J690" s="15">
        <f>IF(Data!R690&gt;$B$8,Data!R690,0)</f>
        <v/>
      </c>
      <c r="K690" s="15">
        <f>IF(Data!S690&gt;$B$8,Data!S690,0)</f>
        <v/>
      </c>
    </row>
    <row r="691">
      <c r="H691" s="14">
        <f>Data!A691</f>
        <v/>
      </c>
      <c r="I691" s="15">
        <f>IF(Data!P691&gt;$B$8,Data!P691,0)</f>
        <v/>
      </c>
      <c r="J691" s="15">
        <f>IF(Data!R691&gt;$B$8,Data!R691,0)</f>
        <v/>
      </c>
      <c r="K691" s="15">
        <f>IF(Data!S691&gt;$B$8,Data!S691,0)</f>
        <v/>
      </c>
    </row>
    <row r="692">
      <c r="H692" s="14">
        <f>Data!A692</f>
        <v/>
      </c>
      <c r="I692" s="15">
        <f>IF(Data!P692&gt;$B$8,Data!P692,0)</f>
        <v/>
      </c>
      <c r="J692" s="15">
        <f>IF(Data!R692&gt;$B$8,Data!R692,0)</f>
        <v/>
      </c>
      <c r="K692" s="15">
        <f>IF(Data!S692&gt;$B$8,Data!S692,0)</f>
        <v/>
      </c>
    </row>
    <row r="693">
      <c r="H693" s="14">
        <f>Data!A693</f>
        <v/>
      </c>
      <c r="I693" s="15">
        <f>IF(Data!P693&gt;$B$8,Data!P693,0)</f>
        <v/>
      </c>
      <c r="J693" s="15">
        <f>IF(Data!R693&gt;$B$8,Data!R693,0)</f>
        <v/>
      </c>
      <c r="K693" s="15">
        <f>IF(Data!S693&gt;$B$8,Data!S693,0)</f>
        <v/>
      </c>
    </row>
    <row r="694">
      <c r="H694" s="14">
        <f>Data!A694</f>
        <v/>
      </c>
      <c r="I694" s="15">
        <f>IF(Data!P694&gt;$B$8,Data!P694,0)</f>
        <v/>
      </c>
      <c r="J694" s="15">
        <f>IF(Data!R694&gt;$B$8,Data!R694,0)</f>
        <v/>
      </c>
      <c r="K694" s="15">
        <f>IF(Data!S694&gt;$B$8,Data!S694,0)</f>
        <v/>
      </c>
    </row>
    <row r="695">
      <c r="H695" s="14">
        <f>Data!A695</f>
        <v/>
      </c>
      <c r="I695" s="15">
        <f>IF(Data!P695&gt;$B$8,Data!P695,0)</f>
        <v/>
      </c>
      <c r="J695" s="15">
        <f>IF(Data!R695&gt;$B$8,Data!R695,0)</f>
        <v/>
      </c>
      <c r="K695" s="15">
        <f>IF(Data!S695&gt;$B$8,Data!S695,0)</f>
        <v/>
      </c>
    </row>
    <row r="696">
      <c r="H696" s="14">
        <f>Data!A696</f>
        <v/>
      </c>
      <c r="I696" s="15">
        <f>IF(Data!P696&gt;$B$8,Data!P696,0)</f>
        <v/>
      </c>
      <c r="J696" s="15">
        <f>IF(Data!R696&gt;$B$8,Data!R696,0)</f>
        <v/>
      </c>
      <c r="K696" s="15">
        <f>IF(Data!S696&gt;$B$8,Data!S696,0)</f>
        <v/>
      </c>
    </row>
    <row r="697">
      <c r="H697" s="14">
        <f>Data!A697</f>
        <v/>
      </c>
      <c r="I697" s="15">
        <f>IF(Data!P697&gt;$B$8,Data!P697,0)</f>
        <v/>
      </c>
      <c r="J697" s="15">
        <f>IF(Data!R697&gt;$B$8,Data!R697,0)</f>
        <v/>
      </c>
      <c r="K697" s="15">
        <f>IF(Data!S697&gt;$B$8,Data!S697,0)</f>
        <v/>
      </c>
    </row>
    <row r="698">
      <c r="H698" s="14">
        <f>Data!A698</f>
        <v/>
      </c>
      <c r="I698" s="15">
        <f>IF(Data!P698&gt;$B$8,Data!P698,0)</f>
        <v/>
      </c>
      <c r="J698" s="15">
        <f>IF(Data!R698&gt;$B$8,Data!R698,0)</f>
        <v/>
      </c>
      <c r="K698" s="15">
        <f>IF(Data!S698&gt;$B$8,Data!S698,0)</f>
        <v/>
      </c>
    </row>
    <row r="699">
      <c r="H699" s="14">
        <f>Data!A699</f>
        <v/>
      </c>
      <c r="I699" s="15">
        <f>IF(Data!P699&gt;$B$8,Data!P699,0)</f>
        <v/>
      </c>
      <c r="J699" s="15">
        <f>IF(Data!R699&gt;$B$8,Data!R699,0)</f>
        <v/>
      </c>
      <c r="K699" s="15">
        <f>IF(Data!S699&gt;$B$8,Data!S699,0)</f>
        <v/>
      </c>
    </row>
    <row r="700">
      <c r="H700" s="14">
        <f>Data!A700</f>
        <v/>
      </c>
      <c r="I700" s="15">
        <f>IF(Data!P700&gt;$B$8,Data!P700,0)</f>
        <v/>
      </c>
      <c r="J700" s="15">
        <f>IF(Data!R700&gt;$B$8,Data!R700,0)</f>
        <v/>
      </c>
      <c r="K700" s="15">
        <f>IF(Data!S700&gt;$B$8,Data!S700,0)</f>
        <v/>
      </c>
    </row>
    <row r="701">
      <c r="H701" s="14">
        <f>Data!A701</f>
        <v/>
      </c>
      <c r="I701" s="15">
        <f>IF(Data!P701&gt;$B$8,Data!P701,0)</f>
        <v/>
      </c>
      <c r="J701" s="15">
        <f>IF(Data!R701&gt;$B$8,Data!R701,0)</f>
        <v/>
      </c>
      <c r="K701" s="15">
        <f>IF(Data!S701&gt;$B$8,Data!S701,0)</f>
        <v/>
      </c>
    </row>
    <row r="702">
      <c r="H702" s="14">
        <f>Data!A702</f>
        <v/>
      </c>
      <c r="I702" s="15">
        <f>IF(Data!P702&gt;$B$8,Data!P702,0)</f>
        <v/>
      </c>
      <c r="J702" s="15">
        <f>IF(Data!R702&gt;$B$8,Data!R702,0)</f>
        <v/>
      </c>
      <c r="K702" s="15">
        <f>IF(Data!S702&gt;$B$8,Data!S702,0)</f>
        <v/>
      </c>
    </row>
    <row r="703">
      <c r="H703" s="14">
        <f>Data!A703</f>
        <v/>
      </c>
      <c r="I703" s="15">
        <f>IF(Data!P703&gt;$B$8,Data!P703,0)</f>
        <v/>
      </c>
      <c r="J703" s="15">
        <f>IF(Data!R703&gt;$B$8,Data!R703,0)</f>
        <v/>
      </c>
      <c r="K703" s="15">
        <f>IF(Data!S703&gt;$B$8,Data!S703,0)</f>
        <v/>
      </c>
    </row>
    <row r="704">
      <c r="H704" s="14">
        <f>Data!A704</f>
        <v/>
      </c>
      <c r="I704" s="15">
        <f>IF(Data!P704&gt;$B$8,Data!P704,0)</f>
        <v/>
      </c>
      <c r="J704" s="15">
        <f>IF(Data!R704&gt;$B$8,Data!R704,0)</f>
        <v/>
      </c>
      <c r="K704" s="15">
        <f>IF(Data!S704&gt;$B$8,Data!S704,0)</f>
        <v/>
      </c>
    </row>
    <row r="705">
      <c r="H705" s="14">
        <f>Data!A705</f>
        <v/>
      </c>
      <c r="I705" s="15">
        <f>IF(Data!P705&gt;$B$8,Data!P705,0)</f>
        <v/>
      </c>
      <c r="J705" s="15">
        <f>IF(Data!R705&gt;$B$8,Data!R705,0)</f>
        <v/>
      </c>
      <c r="K705" s="15">
        <f>IF(Data!S705&gt;$B$8,Data!S705,0)</f>
        <v/>
      </c>
    </row>
    <row r="706">
      <c r="H706" s="14">
        <f>Data!A706</f>
        <v/>
      </c>
      <c r="I706" s="15">
        <f>IF(Data!P706&gt;$B$8,Data!P706,0)</f>
        <v/>
      </c>
      <c r="J706" s="15">
        <f>IF(Data!R706&gt;$B$8,Data!R706,0)</f>
        <v/>
      </c>
      <c r="K706" s="15">
        <f>IF(Data!S706&gt;$B$8,Data!S706,0)</f>
        <v/>
      </c>
    </row>
    <row r="707">
      <c r="H707" s="14">
        <f>Data!A707</f>
        <v/>
      </c>
      <c r="I707" s="15">
        <f>IF(Data!P707&gt;$B$8,Data!P707,0)</f>
        <v/>
      </c>
      <c r="J707" s="15">
        <f>IF(Data!R707&gt;$B$8,Data!R707,0)</f>
        <v/>
      </c>
      <c r="K707" s="15">
        <f>IF(Data!S707&gt;$B$8,Data!S707,0)</f>
        <v/>
      </c>
    </row>
    <row r="708">
      <c r="H708" s="14">
        <f>Data!A708</f>
        <v/>
      </c>
      <c r="I708" s="15">
        <f>IF(Data!P708&gt;$B$8,Data!P708,0)</f>
        <v/>
      </c>
      <c r="J708" s="15">
        <f>IF(Data!R708&gt;$B$8,Data!R708,0)</f>
        <v/>
      </c>
      <c r="K708" s="15">
        <f>IF(Data!S708&gt;$B$8,Data!S708,0)</f>
        <v/>
      </c>
    </row>
    <row r="709">
      <c r="H709" s="14">
        <f>Data!A709</f>
        <v/>
      </c>
      <c r="I709" s="15">
        <f>IF(Data!P709&gt;$B$8,Data!P709,0)</f>
        <v/>
      </c>
      <c r="J709" s="15">
        <f>IF(Data!R709&gt;$B$8,Data!R709,0)</f>
        <v/>
      </c>
      <c r="K709" s="15">
        <f>IF(Data!S709&gt;$B$8,Data!S709,0)</f>
        <v/>
      </c>
    </row>
    <row r="710">
      <c r="H710" s="14">
        <f>Data!A710</f>
        <v/>
      </c>
      <c r="I710" s="15">
        <f>IF(Data!P710&gt;$B$8,Data!P710,0)</f>
        <v/>
      </c>
      <c r="J710" s="15">
        <f>IF(Data!R710&gt;$B$8,Data!R710,0)</f>
        <v/>
      </c>
      <c r="K710" s="15">
        <f>IF(Data!S710&gt;$B$8,Data!S710,0)</f>
        <v/>
      </c>
    </row>
    <row r="711">
      <c r="H711" s="14">
        <f>Data!A711</f>
        <v/>
      </c>
      <c r="I711" s="15">
        <f>IF(Data!P711&gt;$B$8,Data!P711,0)</f>
        <v/>
      </c>
      <c r="J711" s="15">
        <f>IF(Data!R711&gt;$B$8,Data!R711,0)</f>
        <v/>
      </c>
      <c r="K711" s="15">
        <f>IF(Data!S711&gt;$B$8,Data!S711,0)</f>
        <v/>
      </c>
    </row>
    <row r="712">
      <c r="H712" s="14">
        <f>Data!A712</f>
        <v/>
      </c>
      <c r="I712" s="15">
        <f>IF(Data!P712&gt;$B$8,Data!P712,0)</f>
        <v/>
      </c>
      <c r="J712" s="15">
        <f>IF(Data!R712&gt;$B$8,Data!R712,0)</f>
        <v/>
      </c>
      <c r="K712" s="15">
        <f>IF(Data!S712&gt;$B$8,Data!S712,0)</f>
        <v/>
      </c>
    </row>
    <row r="713">
      <c r="H713" s="14">
        <f>Data!A713</f>
        <v/>
      </c>
      <c r="I713" s="15">
        <f>IF(Data!P713&gt;$B$8,Data!P713,0)</f>
        <v/>
      </c>
      <c r="J713" s="15">
        <f>IF(Data!R713&gt;$B$8,Data!R713,0)</f>
        <v/>
      </c>
      <c r="K713" s="15">
        <f>IF(Data!S713&gt;$B$8,Data!S713,0)</f>
        <v/>
      </c>
    </row>
    <row r="714">
      <c r="H714" s="14">
        <f>Data!A714</f>
        <v/>
      </c>
      <c r="I714" s="15">
        <f>IF(Data!P714&gt;$B$8,Data!P714,0)</f>
        <v/>
      </c>
      <c r="J714" s="15">
        <f>IF(Data!R714&gt;$B$8,Data!R714,0)</f>
        <v/>
      </c>
      <c r="K714" s="15">
        <f>IF(Data!S714&gt;$B$8,Data!S714,0)</f>
        <v/>
      </c>
    </row>
    <row r="715">
      <c r="H715" s="14">
        <f>Data!A715</f>
        <v/>
      </c>
      <c r="I715" s="15">
        <f>IF(Data!P715&gt;$B$8,Data!P715,0)</f>
        <v/>
      </c>
      <c r="J715" s="15">
        <f>IF(Data!R715&gt;$B$8,Data!R715,0)</f>
        <v/>
      </c>
      <c r="K715" s="15">
        <f>IF(Data!S715&gt;$B$8,Data!S715,0)</f>
        <v/>
      </c>
    </row>
    <row r="716">
      <c r="H716" s="14">
        <f>Data!A716</f>
        <v/>
      </c>
      <c r="I716" s="15">
        <f>IF(Data!P716&gt;$B$8,Data!P716,0)</f>
        <v/>
      </c>
      <c r="J716" s="15">
        <f>IF(Data!R716&gt;$B$8,Data!R716,0)</f>
        <v/>
      </c>
      <c r="K716" s="15">
        <f>IF(Data!S716&gt;$B$8,Data!S716,0)</f>
        <v/>
      </c>
    </row>
    <row r="717">
      <c r="H717" s="14">
        <f>Data!A717</f>
        <v/>
      </c>
      <c r="I717" s="15">
        <f>IF(Data!P717&gt;$B$8,Data!P717,0)</f>
        <v/>
      </c>
      <c r="J717" s="15">
        <f>IF(Data!R717&gt;$B$8,Data!R717,0)</f>
        <v/>
      </c>
      <c r="K717" s="15">
        <f>IF(Data!S717&gt;$B$8,Data!S717,0)</f>
        <v/>
      </c>
    </row>
    <row r="718">
      <c r="H718" s="14">
        <f>Data!A718</f>
        <v/>
      </c>
      <c r="I718" s="15">
        <f>IF(Data!P718&gt;$B$8,Data!P718,0)</f>
        <v/>
      </c>
      <c r="J718" s="15">
        <f>IF(Data!R718&gt;$B$8,Data!R718,0)</f>
        <v/>
      </c>
      <c r="K718" s="15">
        <f>IF(Data!S718&gt;$B$8,Data!S718,0)</f>
        <v/>
      </c>
    </row>
    <row r="719">
      <c r="H719" s="14">
        <f>Data!A719</f>
        <v/>
      </c>
      <c r="I719" s="15">
        <f>IF(Data!P719&gt;$B$8,Data!P719,0)</f>
        <v/>
      </c>
      <c r="J719" s="15">
        <f>IF(Data!R719&gt;$B$8,Data!R719,0)</f>
        <v/>
      </c>
      <c r="K719" s="15">
        <f>IF(Data!S719&gt;$B$8,Data!S719,0)</f>
        <v/>
      </c>
    </row>
    <row r="720">
      <c r="H720" s="14">
        <f>Data!A720</f>
        <v/>
      </c>
      <c r="I720" s="15">
        <f>IF(Data!P720&gt;$B$8,Data!P720,0)</f>
        <v/>
      </c>
      <c r="J720" s="15">
        <f>IF(Data!R720&gt;$B$8,Data!R720,0)</f>
        <v/>
      </c>
      <c r="K720" s="15">
        <f>IF(Data!S720&gt;$B$8,Data!S720,0)</f>
        <v/>
      </c>
    </row>
    <row r="721">
      <c r="H721" s="14">
        <f>Data!A721</f>
        <v/>
      </c>
      <c r="I721" s="15">
        <f>IF(Data!P721&gt;$B$8,Data!P721,0)</f>
        <v/>
      </c>
      <c r="J721" s="15">
        <f>IF(Data!R721&gt;$B$8,Data!R721,0)</f>
        <v/>
      </c>
      <c r="K721" s="15">
        <f>IF(Data!S721&gt;$B$8,Data!S721,0)</f>
        <v/>
      </c>
    </row>
    <row r="722">
      <c r="H722" s="14">
        <f>Data!A722</f>
        <v/>
      </c>
      <c r="I722" s="15">
        <f>IF(Data!P722&gt;$B$8,Data!P722,0)</f>
        <v/>
      </c>
      <c r="J722" s="15">
        <f>IF(Data!R722&gt;$B$8,Data!R722,0)</f>
        <v/>
      </c>
      <c r="K722" s="15">
        <f>IF(Data!S722&gt;$B$8,Data!S722,0)</f>
        <v/>
      </c>
    </row>
    <row r="723">
      <c r="H723" s="14">
        <f>Data!A723</f>
        <v/>
      </c>
      <c r="I723" s="15">
        <f>IF(Data!P723&gt;$B$8,Data!P723,0)</f>
        <v/>
      </c>
      <c r="J723" s="15">
        <f>IF(Data!R723&gt;$B$8,Data!R723,0)</f>
        <v/>
      </c>
      <c r="K723" s="15">
        <f>IF(Data!S723&gt;$B$8,Data!S723,0)</f>
        <v/>
      </c>
    </row>
    <row r="724">
      <c r="H724" s="14">
        <f>Data!A724</f>
        <v/>
      </c>
      <c r="I724" s="15">
        <f>IF(Data!P724&gt;$B$8,Data!P724,0)</f>
        <v/>
      </c>
      <c r="J724" s="15">
        <f>IF(Data!R724&gt;$B$8,Data!R724,0)</f>
        <v/>
      </c>
      <c r="K724" s="15">
        <f>IF(Data!S724&gt;$B$8,Data!S724,0)</f>
        <v/>
      </c>
    </row>
    <row r="725">
      <c r="H725" s="14">
        <f>Data!A725</f>
        <v/>
      </c>
      <c r="I725" s="15">
        <f>IF(Data!P725&gt;$B$8,Data!P725,0)</f>
        <v/>
      </c>
      <c r="J725" s="15">
        <f>IF(Data!R725&gt;$B$8,Data!R725,0)</f>
        <v/>
      </c>
      <c r="K725" s="15">
        <f>IF(Data!S725&gt;$B$8,Data!S725,0)</f>
        <v/>
      </c>
    </row>
    <row r="726">
      <c r="H726" s="14">
        <f>Data!A726</f>
        <v/>
      </c>
      <c r="I726" s="15">
        <f>IF(Data!P726&gt;$B$8,Data!P726,0)</f>
        <v/>
      </c>
      <c r="J726" s="15">
        <f>IF(Data!R726&gt;$B$8,Data!R726,0)</f>
        <v/>
      </c>
      <c r="K726" s="15">
        <f>IF(Data!S726&gt;$B$8,Data!S726,0)</f>
        <v/>
      </c>
    </row>
    <row r="727">
      <c r="H727" s="14">
        <f>Data!A727</f>
        <v/>
      </c>
      <c r="I727" s="15">
        <f>IF(Data!P727&gt;$B$8,Data!P727,0)</f>
        <v/>
      </c>
      <c r="J727" s="15">
        <f>IF(Data!R727&gt;$B$8,Data!R727,0)</f>
        <v/>
      </c>
      <c r="K727" s="15">
        <f>IF(Data!S727&gt;$B$8,Data!S727,0)</f>
        <v/>
      </c>
    </row>
    <row r="728">
      <c r="H728" s="14">
        <f>Data!A728</f>
        <v/>
      </c>
      <c r="I728" s="15">
        <f>IF(Data!P728&gt;$B$8,Data!P728,0)</f>
        <v/>
      </c>
      <c r="J728" s="15">
        <f>IF(Data!R728&gt;$B$8,Data!R728,0)</f>
        <v/>
      </c>
      <c r="K728" s="15">
        <f>IF(Data!S728&gt;$B$8,Data!S728,0)</f>
        <v/>
      </c>
    </row>
    <row r="729">
      <c r="H729" s="14">
        <f>Data!A729</f>
        <v/>
      </c>
      <c r="I729" s="15">
        <f>IF(Data!P729&gt;$B$8,Data!P729,0)</f>
        <v/>
      </c>
      <c r="J729" s="15">
        <f>IF(Data!R729&gt;$B$8,Data!R729,0)</f>
        <v/>
      </c>
      <c r="K729" s="15">
        <f>IF(Data!S729&gt;$B$8,Data!S729,0)</f>
        <v/>
      </c>
    </row>
    <row r="730">
      <c r="H730" s="14">
        <f>Data!A730</f>
        <v/>
      </c>
      <c r="I730" s="15">
        <f>IF(Data!P730&gt;$B$8,Data!P730,0)</f>
        <v/>
      </c>
      <c r="J730" s="15">
        <f>IF(Data!R730&gt;$B$8,Data!R730,0)</f>
        <v/>
      </c>
      <c r="K730" s="15">
        <f>IF(Data!S730&gt;$B$8,Data!S730,0)</f>
        <v/>
      </c>
    </row>
    <row r="731">
      <c r="H731" s="14">
        <f>Data!A731</f>
        <v/>
      </c>
      <c r="I731" s="15">
        <f>IF(Data!P731&gt;$B$8,Data!P731,0)</f>
        <v/>
      </c>
      <c r="J731" s="15">
        <f>IF(Data!R731&gt;$B$8,Data!R731,0)</f>
        <v/>
      </c>
      <c r="K731" s="15">
        <f>IF(Data!S731&gt;$B$8,Data!S731,0)</f>
        <v/>
      </c>
    </row>
    <row r="732">
      <c r="H732" s="14">
        <f>Data!A732</f>
        <v/>
      </c>
      <c r="I732" s="15">
        <f>IF(Data!P732&gt;$B$8,Data!P732,0)</f>
        <v/>
      </c>
      <c r="J732" s="15">
        <f>IF(Data!R732&gt;$B$8,Data!R732,0)</f>
        <v/>
      </c>
      <c r="K732" s="15">
        <f>IF(Data!S732&gt;$B$8,Data!S732,0)</f>
        <v/>
      </c>
    </row>
    <row r="733">
      <c r="H733" s="14">
        <f>Data!A733</f>
        <v/>
      </c>
      <c r="I733" s="15">
        <f>IF(Data!P733&gt;$B$8,Data!P733,0)</f>
        <v/>
      </c>
      <c r="J733" s="15">
        <f>IF(Data!R733&gt;$B$8,Data!R733,0)</f>
        <v/>
      </c>
      <c r="K733" s="15">
        <f>IF(Data!S733&gt;$B$8,Data!S733,0)</f>
        <v/>
      </c>
    </row>
    <row r="734">
      <c r="H734" s="14">
        <f>Data!A734</f>
        <v/>
      </c>
      <c r="I734" s="15">
        <f>IF(Data!P734&gt;$B$8,Data!P734,0)</f>
        <v/>
      </c>
      <c r="J734" s="15">
        <f>IF(Data!R734&gt;$B$8,Data!R734,0)</f>
        <v/>
      </c>
      <c r="K734" s="15">
        <f>IF(Data!S734&gt;$B$8,Data!S734,0)</f>
        <v/>
      </c>
    </row>
    <row r="735">
      <c r="H735" s="14">
        <f>Data!A735</f>
        <v/>
      </c>
      <c r="I735" s="15">
        <f>IF(Data!P735&gt;$B$8,Data!P735,0)</f>
        <v/>
      </c>
      <c r="J735" s="15">
        <f>IF(Data!R735&gt;$B$8,Data!R735,0)</f>
        <v/>
      </c>
      <c r="K735" s="15">
        <f>IF(Data!S735&gt;$B$8,Data!S735,0)</f>
        <v/>
      </c>
    </row>
    <row r="736">
      <c r="H736" s="14">
        <f>Data!A736</f>
        <v/>
      </c>
      <c r="I736" s="15">
        <f>IF(Data!P736&gt;$B$8,Data!P736,0)</f>
        <v/>
      </c>
      <c r="J736" s="15">
        <f>IF(Data!R736&gt;$B$8,Data!R736,0)</f>
        <v/>
      </c>
      <c r="K736" s="15">
        <f>IF(Data!S736&gt;$B$8,Data!S736,0)</f>
        <v/>
      </c>
    </row>
    <row r="737">
      <c r="H737" s="14">
        <f>Data!A737</f>
        <v/>
      </c>
      <c r="I737" s="15">
        <f>IF(Data!P737&gt;$B$8,Data!P737,0)</f>
        <v/>
      </c>
      <c r="J737" s="15">
        <f>IF(Data!R737&gt;$B$8,Data!R737,0)</f>
        <v/>
      </c>
      <c r="K737" s="15">
        <f>IF(Data!S737&gt;$B$8,Data!S737,0)</f>
        <v/>
      </c>
    </row>
    <row r="738">
      <c r="H738" s="14">
        <f>Data!A738</f>
        <v/>
      </c>
      <c r="I738" s="15">
        <f>IF(Data!P738&gt;$B$8,Data!P738,0)</f>
        <v/>
      </c>
      <c r="J738" s="15">
        <f>IF(Data!R738&gt;$B$8,Data!R738,0)</f>
        <v/>
      </c>
      <c r="K738" s="15">
        <f>IF(Data!S738&gt;$B$8,Data!S738,0)</f>
        <v/>
      </c>
    </row>
    <row r="739">
      <c r="H739" s="14">
        <f>Data!A739</f>
        <v/>
      </c>
      <c r="I739" s="15">
        <f>IF(Data!P739&gt;$B$8,Data!P739,0)</f>
        <v/>
      </c>
      <c r="J739" s="15">
        <f>IF(Data!R739&gt;$B$8,Data!R739,0)</f>
        <v/>
      </c>
      <c r="K739" s="15">
        <f>IF(Data!S739&gt;$B$8,Data!S739,0)</f>
        <v/>
      </c>
    </row>
    <row r="740">
      <c r="H740" s="14">
        <f>Data!A740</f>
        <v/>
      </c>
      <c r="I740" s="15">
        <f>IF(Data!P740&gt;$B$8,Data!P740,0)</f>
        <v/>
      </c>
      <c r="J740" s="15">
        <f>IF(Data!R740&gt;$B$8,Data!R740,0)</f>
        <v/>
      </c>
      <c r="K740" s="15">
        <f>IF(Data!S740&gt;$B$8,Data!S740,0)</f>
        <v/>
      </c>
    </row>
    <row r="741">
      <c r="H741" s="14">
        <f>Data!A741</f>
        <v/>
      </c>
      <c r="I741" s="15">
        <f>IF(Data!P741&gt;$B$8,Data!P741,0)</f>
        <v/>
      </c>
      <c r="J741" s="15">
        <f>IF(Data!R741&gt;$B$8,Data!R741,0)</f>
        <v/>
      </c>
      <c r="K741" s="15">
        <f>IF(Data!S741&gt;$B$8,Data!S741,0)</f>
        <v/>
      </c>
    </row>
    <row r="742">
      <c r="H742" s="14">
        <f>Data!A742</f>
        <v/>
      </c>
      <c r="I742" s="15">
        <f>IF(Data!P742&gt;$B$8,Data!P742,0)</f>
        <v/>
      </c>
      <c r="J742" s="15">
        <f>IF(Data!R742&gt;$B$8,Data!R742,0)</f>
        <v/>
      </c>
      <c r="K742" s="15">
        <f>IF(Data!S742&gt;$B$8,Data!S742,0)</f>
        <v/>
      </c>
    </row>
    <row r="743">
      <c r="H743" s="14">
        <f>Data!A743</f>
        <v/>
      </c>
      <c r="I743" s="15">
        <f>IF(Data!P743&gt;$B$8,Data!P743,0)</f>
        <v/>
      </c>
      <c r="J743" s="15">
        <f>IF(Data!R743&gt;$B$8,Data!R743,0)</f>
        <v/>
      </c>
      <c r="K743" s="15">
        <f>IF(Data!S743&gt;$B$8,Data!S743,0)</f>
        <v/>
      </c>
    </row>
    <row r="744">
      <c r="H744" s="14">
        <f>Data!A744</f>
        <v/>
      </c>
      <c r="I744" s="15">
        <f>IF(Data!P744&gt;$B$8,Data!P744,0)</f>
        <v/>
      </c>
      <c r="J744" s="15">
        <f>IF(Data!R744&gt;$B$8,Data!R744,0)</f>
        <v/>
      </c>
      <c r="K744" s="15">
        <f>IF(Data!S744&gt;$B$8,Data!S744,0)</f>
        <v/>
      </c>
    </row>
    <row r="745">
      <c r="H745" s="14">
        <f>Data!A745</f>
        <v/>
      </c>
      <c r="I745" s="15">
        <f>IF(Data!P745&gt;$B$8,Data!P745,0)</f>
        <v/>
      </c>
      <c r="J745" s="15">
        <f>IF(Data!R745&gt;$B$8,Data!R745,0)</f>
        <v/>
      </c>
      <c r="K745" s="15">
        <f>IF(Data!S745&gt;$B$8,Data!S745,0)</f>
        <v/>
      </c>
    </row>
    <row r="746">
      <c r="H746" s="14">
        <f>Data!A746</f>
        <v/>
      </c>
      <c r="I746" s="15">
        <f>IF(Data!P746&gt;$B$8,Data!P746,0)</f>
        <v/>
      </c>
      <c r="J746" s="15">
        <f>IF(Data!R746&gt;$B$8,Data!R746,0)</f>
        <v/>
      </c>
      <c r="K746" s="15">
        <f>IF(Data!S746&gt;$B$8,Data!S746,0)</f>
        <v/>
      </c>
    </row>
    <row r="747">
      <c r="H747" s="14">
        <f>Data!A747</f>
        <v/>
      </c>
      <c r="I747" s="15">
        <f>IF(Data!P747&gt;$B$8,Data!P747,0)</f>
        <v/>
      </c>
      <c r="J747" s="15">
        <f>IF(Data!R747&gt;$B$8,Data!R747,0)</f>
        <v/>
      </c>
      <c r="K747" s="15">
        <f>IF(Data!S747&gt;$B$8,Data!S747,0)</f>
        <v/>
      </c>
    </row>
    <row r="748">
      <c r="H748" s="14">
        <f>Data!A748</f>
        <v/>
      </c>
      <c r="I748" s="15">
        <f>IF(Data!P748&gt;$B$8,Data!P748,0)</f>
        <v/>
      </c>
      <c r="J748" s="15">
        <f>IF(Data!R748&gt;$B$8,Data!R748,0)</f>
        <v/>
      </c>
      <c r="K748" s="15">
        <f>IF(Data!S748&gt;$B$8,Data!S748,0)</f>
        <v/>
      </c>
    </row>
    <row r="749">
      <c r="H749" s="14">
        <f>Data!A749</f>
        <v/>
      </c>
      <c r="I749" s="15">
        <f>IF(Data!P749&gt;$B$8,Data!P749,0)</f>
        <v/>
      </c>
      <c r="J749" s="15">
        <f>IF(Data!R749&gt;$B$8,Data!R749,0)</f>
        <v/>
      </c>
      <c r="K749" s="15">
        <f>IF(Data!S749&gt;$B$8,Data!S749,0)</f>
        <v/>
      </c>
    </row>
    <row r="750">
      <c r="H750" s="14">
        <f>Data!A750</f>
        <v/>
      </c>
      <c r="I750" s="15">
        <f>IF(Data!P750&gt;$B$8,Data!P750,0)</f>
        <v/>
      </c>
      <c r="J750" s="15">
        <f>IF(Data!R750&gt;$B$8,Data!R750,0)</f>
        <v/>
      </c>
      <c r="K750" s="15">
        <f>IF(Data!S750&gt;$B$8,Data!S750,0)</f>
        <v/>
      </c>
    </row>
    <row r="751">
      <c r="H751" s="14">
        <f>Data!A751</f>
        <v/>
      </c>
      <c r="I751" s="15">
        <f>IF(Data!P751&gt;$B$8,Data!P751,0)</f>
        <v/>
      </c>
      <c r="J751" s="15">
        <f>IF(Data!R751&gt;$B$8,Data!R751,0)</f>
        <v/>
      </c>
      <c r="K751" s="15">
        <f>IF(Data!S751&gt;$B$8,Data!S751,0)</f>
        <v/>
      </c>
    </row>
    <row r="752">
      <c r="H752" s="14">
        <f>Data!A752</f>
        <v/>
      </c>
      <c r="I752" s="15">
        <f>IF(Data!P752&gt;$B$8,Data!P752,0)</f>
        <v/>
      </c>
      <c r="J752" s="15">
        <f>IF(Data!R752&gt;$B$8,Data!R752,0)</f>
        <v/>
      </c>
      <c r="K752" s="15">
        <f>IF(Data!S752&gt;$B$8,Data!S752,0)</f>
        <v/>
      </c>
    </row>
    <row r="753">
      <c r="H753" s="14">
        <f>Data!A753</f>
        <v/>
      </c>
      <c r="I753" s="15">
        <f>IF(Data!P753&gt;$B$8,Data!P753,0)</f>
        <v/>
      </c>
      <c r="J753" s="15">
        <f>IF(Data!R753&gt;$B$8,Data!R753,0)</f>
        <v/>
      </c>
      <c r="K753" s="15">
        <f>IF(Data!S753&gt;$B$8,Data!S753,0)</f>
        <v/>
      </c>
    </row>
    <row r="754">
      <c r="H754" s="14">
        <f>Data!A754</f>
        <v/>
      </c>
      <c r="I754" s="15">
        <f>IF(Data!P754&gt;$B$8,Data!P754,0)</f>
        <v/>
      </c>
      <c r="J754" s="15">
        <f>IF(Data!R754&gt;$B$8,Data!R754,0)</f>
        <v/>
      </c>
      <c r="K754" s="15">
        <f>IF(Data!S754&gt;$B$8,Data!S754,0)</f>
        <v/>
      </c>
    </row>
    <row r="755">
      <c r="H755" s="14">
        <f>Data!A755</f>
        <v/>
      </c>
      <c r="I755" s="15">
        <f>IF(Data!P755&gt;$B$8,Data!P755,0)</f>
        <v/>
      </c>
      <c r="J755" s="15">
        <f>IF(Data!R755&gt;$B$8,Data!R755,0)</f>
        <v/>
      </c>
      <c r="K755" s="15">
        <f>IF(Data!S755&gt;$B$8,Data!S755,0)</f>
        <v/>
      </c>
    </row>
    <row r="756">
      <c r="H756" s="14">
        <f>Data!A756</f>
        <v/>
      </c>
      <c r="I756" s="15">
        <f>IF(Data!P756&gt;$B$8,Data!P756,0)</f>
        <v/>
      </c>
      <c r="J756" s="15">
        <f>IF(Data!R756&gt;$B$8,Data!R756,0)</f>
        <v/>
      </c>
      <c r="K756" s="15">
        <f>IF(Data!S756&gt;$B$8,Data!S756,0)</f>
        <v/>
      </c>
    </row>
    <row r="757">
      <c r="H757" s="14">
        <f>Data!A757</f>
        <v/>
      </c>
      <c r="I757" s="15">
        <f>IF(Data!P757&gt;$B$8,Data!P757,0)</f>
        <v/>
      </c>
      <c r="J757" s="15">
        <f>IF(Data!R757&gt;$B$8,Data!R757,0)</f>
        <v/>
      </c>
      <c r="K757" s="15">
        <f>IF(Data!S757&gt;$B$8,Data!S757,0)</f>
        <v/>
      </c>
    </row>
    <row r="758">
      <c r="H758" s="14">
        <f>Data!A758</f>
        <v/>
      </c>
      <c r="I758" s="15">
        <f>IF(Data!P758&gt;$B$8,Data!P758,0)</f>
        <v/>
      </c>
      <c r="J758" s="15">
        <f>IF(Data!R758&gt;$B$8,Data!R758,0)</f>
        <v/>
      </c>
      <c r="K758" s="15">
        <f>IF(Data!S758&gt;$B$8,Data!S758,0)</f>
        <v/>
      </c>
    </row>
    <row r="759">
      <c r="H759" s="14">
        <f>Data!A759</f>
        <v/>
      </c>
      <c r="I759" s="15">
        <f>IF(Data!P759&gt;$B$8,Data!P759,0)</f>
        <v/>
      </c>
      <c r="J759" s="15">
        <f>IF(Data!R759&gt;$B$8,Data!R759,0)</f>
        <v/>
      </c>
      <c r="K759" s="15">
        <f>IF(Data!S759&gt;$B$8,Data!S759,0)</f>
        <v/>
      </c>
    </row>
    <row r="760">
      <c r="H760" s="14">
        <f>Data!A760</f>
        <v/>
      </c>
      <c r="I760" s="15">
        <f>IF(Data!P760&gt;$B$8,Data!P760,0)</f>
        <v/>
      </c>
      <c r="J760" s="15">
        <f>IF(Data!R760&gt;$B$8,Data!R760,0)</f>
        <v/>
      </c>
      <c r="K760" s="15">
        <f>IF(Data!S760&gt;$B$8,Data!S760,0)</f>
        <v/>
      </c>
    </row>
    <row r="761">
      <c r="H761" s="14">
        <f>Data!A761</f>
        <v/>
      </c>
      <c r="I761" s="15">
        <f>IF(Data!P761&gt;$B$8,Data!P761,0)</f>
        <v/>
      </c>
      <c r="J761" s="15">
        <f>IF(Data!R761&gt;$B$8,Data!R761,0)</f>
        <v/>
      </c>
      <c r="K761" s="15">
        <f>IF(Data!S761&gt;$B$8,Data!S761,0)</f>
        <v/>
      </c>
    </row>
    <row r="762">
      <c r="H762" s="14">
        <f>Data!A762</f>
        <v/>
      </c>
      <c r="I762" s="15">
        <f>IF(Data!P762&gt;$B$8,Data!P762,0)</f>
        <v/>
      </c>
      <c r="J762" s="15">
        <f>IF(Data!R762&gt;$B$8,Data!R762,0)</f>
        <v/>
      </c>
      <c r="K762" s="15">
        <f>IF(Data!S762&gt;$B$8,Data!S762,0)</f>
        <v/>
      </c>
    </row>
    <row r="763">
      <c r="H763" s="14">
        <f>Data!A763</f>
        <v/>
      </c>
      <c r="I763" s="15">
        <f>IF(Data!P763&gt;$B$8,Data!P763,0)</f>
        <v/>
      </c>
      <c r="J763" s="15">
        <f>IF(Data!R763&gt;$B$8,Data!R763,0)</f>
        <v/>
      </c>
      <c r="K763" s="15">
        <f>IF(Data!S763&gt;$B$8,Data!S763,0)</f>
        <v/>
      </c>
    </row>
    <row r="764">
      <c r="H764" s="14">
        <f>Data!A764</f>
        <v/>
      </c>
      <c r="I764" s="15">
        <f>IF(Data!P764&gt;$B$8,Data!P764,0)</f>
        <v/>
      </c>
      <c r="J764" s="15">
        <f>IF(Data!R764&gt;$B$8,Data!R764,0)</f>
        <v/>
      </c>
      <c r="K764" s="15">
        <f>IF(Data!S764&gt;$B$8,Data!S764,0)</f>
        <v/>
      </c>
    </row>
    <row r="765">
      <c r="H765" s="14">
        <f>Data!A765</f>
        <v/>
      </c>
      <c r="I765" s="15">
        <f>IF(Data!P765&gt;$B$8,Data!P765,0)</f>
        <v/>
      </c>
      <c r="J765" s="15">
        <f>IF(Data!R765&gt;$B$8,Data!R765,0)</f>
        <v/>
      </c>
      <c r="K765" s="15">
        <f>IF(Data!S765&gt;$B$8,Data!S765,0)</f>
        <v/>
      </c>
    </row>
    <row r="766">
      <c r="H766" s="14">
        <f>Data!A766</f>
        <v/>
      </c>
      <c r="I766" s="15">
        <f>IF(Data!P766&gt;$B$8,Data!P766,0)</f>
        <v/>
      </c>
      <c r="J766" s="15">
        <f>IF(Data!R766&gt;$B$8,Data!R766,0)</f>
        <v/>
      </c>
      <c r="K766" s="15">
        <f>IF(Data!S766&gt;$B$8,Data!S766,0)</f>
        <v/>
      </c>
    </row>
    <row r="767">
      <c r="H767" s="14">
        <f>Data!A767</f>
        <v/>
      </c>
      <c r="I767" s="15">
        <f>IF(Data!P767&gt;$B$8,Data!P767,0)</f>
        <v/>
      </c>
      <c r="J767" s="15">
        <f>IF(Data!R767&gt;$B$8,Data!R767,0)</f>
        <v/>
      </c>
      <c r="K767" s="15">
        <f>IF(Data!S767&gt;$B$8,Data!S767,0)</f>
        <v/>
      </c>
    </row>
    <row r="768">
      <c r="H768" s="14">
        <f>Data!A768</f>
        <v/>
      </c>
      <c r="I768" s="15">
        <f>IF(Data!P768&gt;$B$8,Data!P768,0)</f>
        <v/>
      </c>
      <c r="J768" s="15">
        <f>IF(Data!R768&gt;$B$8,Data!R768,0)</f>
        <v/>
      </c>
      <c r="K768" s="15">
        <f>IF(Data!S768&gt;$B$8,Data!S768,0)</f>
        <v/>
      </c>
    </row>
    <row r="769">
      <c r="H769" s="14">
        <f>Data!A769</f>
        <v/>
      </c>
      <c r="I769" s="15">
        <f>IF(Data!P769&gt;$B$8,Data!P769,0)</f>
        <v/>
      </c>
      <c r="J769" s="15">
        <f>IF(Data!R769&gt;$B$8,Data!R769,0)</f>
        <v/>
      </c>
      <c r="K769" s="15">
        <f>IF(Data!S769&gt;$B$8,Data!S769,0)</f>
        <v/>
      </c>
    </row>
    <row r="770">
      <c r="H770" s="14">
        <f>Data!A770</f>
        <v/>
      </c>
      <c r="I770" s="15">
        <f>IF(Data!P770&gt;$B$8,Data!P770,0)</f>
        <v/>
      </c>
      <c r="J770" s="15">
        <f>IF(Data!R770&gt;$B$8,Data!R770,0)</f>
        <v/>
      </c>
      <c r="K770" s="15">
        <f>IF(Data!S770&gt;$B$8,Data!S770,0)</f>
        <v/>
      </c>
    </row>
    <row r="771">
      <c r="H771" s="14">
        <f>Data!A771</f>
        <v/>
      </c>
      <c r="I771" s="15">
        <f>IF(Data!P771&gt;$B$8,Data!P771,0)</f>
        <v/>
      </c>
      <c r="J771" s="15">
        <f>IF(Data!R771&gt;$B$8,Data!R771,0)</f>
        <v/>
      </c>
      <c r="K771" s="15">
        <f>IF(Data!S771&gt;$B$8,Data!S771,0)</f>
        <v/>
      </c>
    </row>
    <row r="772">
      <c r="H772" s="14">
        <f>Data!A772</f>
        <v/>
      </c>
      <c r="I772" s="15">
        <f>IF(Data!P772&gt;$B$8,Data!P772,0)</f>
        <v/>
      </c>
      <c r="J772" s="15">
        <f>IF(Data!R772&gt;$B$8,Data!R772,0)</f>
        <v/>
      </c>
      <c r="K772" s="15">
        <f>IF(Data!S772&gt;$B$8,Data!S772,0)</f>
        <v/>
      </c>
    </row>
    <row r="773">
      <c r="H773" s="14">
        <f>Data!A773</f>
        <v/>
      </c>
      <c r="I773" s="15">
        <f>IF(Data!P773&gt;$B$8,Data!P773,0)</f>
        <v/>
      </c>
      <c r="J773" s="15">
        <f>IF(Data!R773&gt;$B$8,Data!R773,0)</f>
        <v/>
      </c>
      <c r="K773" s="15">
        <f>IF(Data!S773&gt;$B$8,Data!S773,0)</f>
        <v/>
      </c>
    </row>
    <row r="774">
      <c r="H774" s="14">
        <f>Data!A774</f>
        <v/>
      </c>
      <c r="I774" s="15">
        <f>IF(Data!P774&gt;$B$8,Data!P774,0)</f>
        <v/>
      </c>
      <c r="J774" s="15">
        <f>IF(Data!R774&gt;$B$8,Data!R774,0)</f>
        <v/>
      </c>
      <c r="K774" s="15">
        <f>IF(Data!S774&gt;$B$8,Data!S774,0)</f>
        <v/>
      </c>
    </row>
    <row r="775">
      <c r="H775" s="14">
        <f>Data!A775</f>
        <v/>
      </c>
      <c r="I775" s="15">
        <f>IF(Data!P775&gt;$B$8,Data!P775,0)</f>
        <v/>
      </c>
      <c r="J775" s="15">
        <f>IF(Data!R775&gt;$B$8,Data!R775,0)</f>
        <v/>
      </c>
      <c r="K775" s="15">
        <f>IF(Data!S775&gt;$B$8,Data!S775,0)</f>
        <v/>
      </c>
    </row>
    <row r="776">
      <c r="H776" s="14">
        <f>Data!A776</f>
        <v/>
      </c>
      <c r="I776" s="15">
        <f>IF(Data!P776&gt;$B$8,Data!P776,0)</f>
        <v/>
      </c>
      <c r="J776" s="15">
        <f>IF(Data!R776&gt;$B$8,Data!R776,0)</f>
        <v/>
      </c>
      <c r="K776" s="15">
        <f>IF(Data!S776&gt;$B$8,Data!S776,0)</f>
        <v/>
      </c>
    </row>
    <row r="777">
      <c r="H777" s="14">
        <f>Data!A777</f>
        <v/>
      </c>
      <c r="I777" s="15">
        <f>IF(Data!P777&gt;$B$8,Data!P777,0)</f>
        <v/>
      </c>
      <c r="J777" s="15">
        <f>IF(Data!R777&gt;$B$8,Data!R777,0)</f>
        <v/>
      </c>
      <c r="K777" s="15">
        <f>IF(Data!S777&gt;$B$8,Data!S777,0)</f>
        <v/>
      </c>
    </row>
    <row r="778">
      <c r="H778" s="14">
        <f>Data!A778</f>
        <v/>
      </c>
      <c r="I778" s="15">
        <f>IF(Data!P778&gt;$B$8,Data!P778,0)</f>
        <v/>
      </c>
      <c r="J778" s="15">
        <f>IF(Data!R778&gt;$B$8,Data!R778,0)</f>
        <v/>
      </c>
      <c r="K778" s="15">
        <f>IF(Data!S778&gt;$B$8,Data!S778,0)</f>
        <v/>
      </c>
    </row>
    <row r="779">
      <c r="H779" s="14">
        <f>Data!A779</f>
        <v/>
      </c>
      <c r="I779" s="15">
        <f>IF(Data!P779&gt;$B$8,Data!P779,0)</f>
        <v/>
      </c>
      <c r="J779" s="15">
        <f>IF(Data!R779&gt;$B$8,Data!R779,0)</f>
        <v/>
      </c>
      <c r="K779" s="15">
        <f>IF(Data!S779&gt;$B$8,Data!S779,0)</f>
        <v/>
      </c>
    </row>
    <row r="780">
      <c r="H780" s="14">
        <f>Data!A780</f>
        <v/>
      </c>
      <c r="I780" s="15">
        <f>IF(Data!P780&gt;$B$8,Data!P780,0)</f>
        <v/>
      </c>
      <c r="J780" s="15">
        <f>IF(Data!R780&gt;$B$8,Data!R780,0)</f>
        <v/>
      </c>
      <c r="K780" s="15">
        <f>IF(Data!S780&gt;$B$8,Data!S780,0)</f>
        <v/>
      </c>
    </row>
    <row r="781">
      <c r="H781" s="14">
        <f>Data!A781</f>
        <v/>
      </c>
      <c r="I781" s="15">
        <f>IF(Data!P781&gt;$B$8,Data!P781,0)</f>
        <v/>
      </c>
      <c r="J781" s="15">
        <f>IF(Data!R781&gt;$B$8,Data!R781,0)</f>
        <v/>
      </c>
      <c r="K781" s="15">
        <f>IF(Data!S781&gt;$B$8,Data!S781,0)</f>
        <v/>
      </c>
    </row>
    <row r="782">
      <c r="H782" s="14">
        <f>Data!A782</f>
        <v/>
      </c>
      <c r="I782" s="15">
        <f>IF(Data!P782&gt;$B$8,Data!P782,0)</f>
        <v/>
      </c>
      <c r="J782" s="15">
        <f>IF(Data!R782&gt;$B$8,Data!R782,0)</f>
        <v/>
      </c>
      <c r="K782" s="15">
        <f>IF(Data!S782&gt;$B$8,Data!S782,0)</f>
        <v/>
      </c>
    </row>
    <row r="783">
      <c r="H783" s="14">
        <f>Data!A783</f>
        <v/>
      </c>
      <c r="I783" s="15">
        <f>IF(Data!P783&gt;$B$8,Data!P783,0)</f>
        <v/>
      </c>
      <c r="J783" s="15">
        <f>IF(Data!R783&gt;$B$8,Data!R783,0)</f>
        <v/>
      </c>
      <c r="K783" s="15">
        <f>IF(Data!S783&gt;$B$8,Data!S783,0)</f>
        <v/>
      </c>
    </row>
    <row r="784">
      <c r="H784" s="14">
        <f>Data!A784</f>
        <v/>
      </c>
      <c r="I784" s="15">
        <f>IF(Data!P784&gt;$B$8,Data!P784,0)</f>
        <v/>
      </c>
      <c r="J784" s="15">
        <f>IF(Data!R784&gt;$B$8,Data!R784,0)</f>
        <v/>
      </c>
      <c r="K784" s="15">
        <f>IF(Data!S784&gt;$B$8,Data!S784,0)</f>
        <v/>
      </c>
    </row>
    <row r="785">
      <c r="H785" s="14">
        <f>Data!A785</f>
        <v/>
      </c>
      <c r="I785" s="15">
        <f>IF(Data!P785&gt;$B$8,Data!P785,0)</f>
        <v/>
      </c>
      <c r="J785" s="15">
        <f>IF(Data!R785&gt;$B$8,Data!R785,0)</f>
        <v/>
      </c>
      <c r="K785" s="15">
        <f>IF(Data!S785&gt;$B$8,Data!S785,0)</f>
        <v/>
      </c>
    </row>
    <row r="786">
      <c r="H786" s="14">
        <f>Data!A786</f>
        <v/>
      </c>
      <c r="I786" s="15">
        <f>IF(Data!P786&gt;$B$8,Data!P786,0)</f>
        <v/>
      </c>
      <c r="J786" s="15">
        <f>IF(Data!R786&gt;$B$8,Data!R786,0)</f>
        <v/>
      </c>
      <c r="K786" s="15">
        <f>IF(Data!S786&gt;$B$8,Data!S786,0)</f>
        <v/>
      </c>
    </row>
    <row r="787">
      <c r="H787" s="14">
        <f>Data!A787</f>
        <v/>
      </c>
      <c r="I787" s="15">
        <f>IF(Data!P787&gt;$B$8,Data!P787,0)</f>
        <v/>
      </c>
      <c r="J787" s="15">
        <f>IF(Data!R787&gt;$B$8,Data!R787,0)</f>
        <v/>
      </c>
      <c r="K787" s="15">
        <f>IF(Data!S787&gt;$B$8,Data!S787,0)</f>
        <v/>
      </c>
    </row>
    <row r="788">
      <c r="H788" s="14">
        <f>Data!A788</f>
        <v/>
      </c>
      <c r="I788" s="15">
        <f>IF(Data!P788&gt;$B$8,Data!P788,0)</f>
        <v/>
      </c>
      <c r="J788" s="15">
        <f>IF(Data!R788&gt;$B$8,Data!R788,0)</f>
        <v/>
      </c>
      <c r="K788" s="15">
        <f>IF(Data!S788&gt;$B$8,Data!S788,0)</f>
        <v/>
      </c>
    </row>
    <row r="789">
      <c r="H789" s="14">
        <f>Data!A789</f>
        <v/>
      </c>
      <c r="I789" s="15">
        <f>IF(Data!P789&gt;$B$8,Data!P789,0)</f>
        <v/>
      </c>
      <c r="J789" s="15">
        <f>IF(Data!R789&gt;$B$8,Data!R789,0)</f>
        <v/>
      </c>
      <c r="K789" s="15">
        <f>IF(Data!S789&gt;$B$8,Data!S789,0)</f>
        <v/>
      </c>
    </row>
    <row r="790">
      <c r="H790" s="14">
        <f>Data!A790</f>
        <v/>
      </c>
      <c r="I790" s="15">
        <f>IF(Data!P790&gt;$B$8,Data!P790,0)</f>
        <v/>
      </c>
      <c r="J790" s="15">
        <f>IF(Data!R790&gt;$B$8,Data!R790,0)</f>
        <v/>
      </c>
      <c r="K790" s="15">
        <f>IF(Data!S790&gt;$B$8,Data!S790,0)</f>
        <v/>
      </c>
    </row>
    <row r="791">
      <c r="H791" s="14">
        <f>Data!A791</f>
        <v/>
      </c>
      <c r="I791" s="15">
        <f>IF(Data!P791&gt;$B$8,Data!P791,0)</f>
        <v/>
      </c>
      <c r="J791" s="15">
        <f>IF(Data!R791&gt;$B$8,Data!R791,0)</f>
        <v/>
      </c>
      <c r="K791" s="15">
        <f>IF(Data!S791&gt;$B$8,Data!S791,0)</f>
        <v/>
      </c>
    </row>
    <row r="792">
      <c r="H792" s="14">
        <f>Data!A792</f>
        <v/>
      </c>
      <c r="I792" s="15">
        <f>IF(Data!P792&gt;$B$8,Data!P792,0)</f>
        <v/>
      </c>
      <c r="J792" s="15">
        <f>IF(Data!R792&gt;$B$8,Data!R792,0)</f>
        <v/>
      </c>
      <c r="K792" s="15">
        <f>IF(Data!S792&gt;$B$8,Data!S792,0)</f>
        <v/>
      </c>
    </row>
    <row r="793">
      <c r="H793" s="14">
        <f>Data!A793</f>
        <v/>
      </c>
      <c r="I793" s="15">
        <f>IF(Data!P793&gt;$B$8,Data!P793,0)</f>
        <v/>
      </c>
      <c r="J793" s="15">
        <f>IF(Data!R793&gt;$B$8,Data!R793,0)</f>
        <v/>
      </c>
      <c r="K793" s="15">
        <f>IF(Data!S793&gt;$B$8,Data!S793,0)</f>
        <v/>
      </c>
    </row>
    <row r="794">
      <c r="H794" s="14">
        <f>Data!A794</f>
        <v/>
      </c>
      <c r="I794" s="15">
        <f>IF(Data!P794&gt;$B$8,Data!P794,0)</f>
        <v/>
      </c>
      <c r="J794" s="15">
        <f>IF(Data!R794&gt;$B$8,Data!R794,0)</f>
        <v/>
      </c>
      <c r="K794" s="15">
        <f>IF(Data!S794&gt;$B$8,Data!S794,0)</f>
        <v/>
      </c>
    </row>
    <row r="795">
      <c r="H795" s="14">
        <f>Data!A795</f>
        <v/>
      </c>
      <c r="I795" s="15">
        <f>IF(Data!P795&gt;$B$8,Data!P795,0)</f>
        <v/>
      </c>
      <c r="J795" s="15">
        <f>IF(Data!R795&gt;$B$8,Data!R795,0)</f>
        <v/>
      </c>
      <c r="K795" s="15">
        <f>IF(Data!S795&gt;$B$8,Data!S795,0)</f>
        <v/>
      </c>
    </row>
    <row r="796">
      <c r="H796" s="14">
        <f>Data!A796</f>
        <v/>
      </c>
      <c r="I796" s="15">
        <f>IF(Data!P796&gt;$B$8,Data!P796,0)</f>
        <v/>
      </c>
      <c r="J796" s="15">
        <f>IF(Data!R796&gt;$B$8,Data!R796,0)</f>
        <v/>
      </c>
      <c r="K796" s="15">
        <f>IF(Data!S796&gt;$B$8,Data!S796,0)</f>
        <v/>
      </c>
    </row>
    <row r="797">
      <c r="H797" s="14">
        <f>Data!A797</f>
        <v/>
      </c>
      <c r="I797" s="15">
        <f>IF(Data!P797&gt;$B$8,Data!P797,0)</f>
        <v/>
      </c>
      <c r="J797" s="15">
        <f>IF(Data!R797&gt;$B$8,Data!R797,0)</f>
        <v/>
      </c>
      <c r="K797" s="15">
        <f>IF(Data!S797&gt;$B$8,Data!S797,0)</f>
        <v/>
      </c>
    </row>
    <row r="798">
      <c r="H798" s="14">
        <f>Data!A798</f>
        <v/>
      </c>
      <c r="I798" s="15">
        <f>IF(Data!P798&gt;$B$8,Data!P798,0)</f>
        <v/>
      </c>
      <c r="J798" s="15">
        <f>IF(Data!R798&gt;$B$8,Data!R798,0)</f>
        <v/>
      </c>
      <c r="K798" s="15">
        <f>IF(Data!S798&gt;$B$8,Data!S798,0)</f>
        <v/>
      </c>
    </row>
    <row r="799">
      <c r="H799" s="14">
        <f>Data!A799</f>
        <v/>
      </c>
      <c r="I799" s="15">
        <f>IF(Data!P799&gt;$B$8,Data!P799,0)</f>
        <v/>
      </c>
      <c r="J799" s="15">
        <f>IF(Data!R799&gt;$B$8,Data!R799,0)</f>
        <v/>
      </c>
      <c r="K799" s="15">
        <f>IF(Data!S799&gt;$B$8,Data!S799,0)</f>
        <v/>
      </c>
    </row>
    <row r="800">
      <c r="H800" s="14">
        <f>Data!A800</f>
        <v/>
      </c>
      <c r="I800" s="15">
        <f>IF(Data!P800&gt;$B$8,Data!P800,0)</f>
        <v/>
      </c>
      <c r="J800" s="15">
        <f>IF(Data!R800&gt;$B$8,Data!R800,0)</f>
        <v/>
      </c>
      <c r="K800" s="15">
        <f>IF(Data!S800&gt;$B$8,Data!S800,0)</f>
        <v/>
      </c>
    </row>
    <row r="801">
      <c r="H801" s="14">
        <f>Data!A801</f>
        <v/>
      </c>
      <c r="I801" s="15">
        <f>IF(Data!P801&gt;$B$8,Data!P801,0)</f>
        <v/>
      </c>
      <c r="J801" s="15">
        <f>IF(Data!R801&gt;$B$8,Data!R801,0)</f>
        <v/>
      </c>
      <c r="K801" s="15">
        <f>IF(Data!S801&gt;$B$8,Data!S801,0)</f>
        <v/>
      </c>
    </row>
    <row r="802">
      <c r="H802" s="14">
        <f>Data!A802</f>
        <v/>
      </c>
      <c r="I802" s="15">
        <f>IF(Data!P802&gt;$B$8,Data!P802,0)</f>
        <v/>
      </c>
      <c r="J802" s="15">
        <f>IF(Data!R802&gt;$B$8,Data!R802,0)</f>
        <v/>
      </c>
      <c r="K802" s="15">
        <f>IF(Data!S802&gt;$B$8,Data!S802,0)</f>
        <v/>
      </c>
    </row>
    <row r="803">
      <c r="H803" s="14">
        <f>Data!A803</f>
        <v/>
      </c>
      <c r="I803" s="15">
        <f>IF(Data!P803&gt;$B$8,Data!P803,0)</f>
        <v/>
      </c>
      <c r="J803" s="15">
        <f>IF(Data!R803&gt;$B$8,Data!R803,0)</f>
        <v/>
      </c>
      <c r="K803" s="15">
        <f>IF(Data!S803&gt;$B$8,Data!S803,0)</f>
        <v/>
      </c>
    </row>
    <row r="804">
      <c r="H804" s="14">
        <f>Data!A804</f>
        <v/>
      </c>
      <c r="I804" s="15">
        <f>IF(Data!P804&gt;$B$8,Data!P804,0)</f>
        <v/>
      </c>
      <c r="J804" s="15">
        <f>IF(Data!R804&gt;$B$8,Data!R804,0)</f>
        <v/>
      </c>
      <c r="K804" s="15">
        <f>IF(Data!S804&gt;$B$8,Data!S804,0)</f>
        <v/>
      </c>
    </row>
    <row r="805">
      <c r="H805" s="14">
        <f>Data!A805</f>
        <v/>
      </c>
      <c r="I805" s="15">
        <f>IF(Data!P805&gt;$B$8,Data!P805,0)</f>
        <v/>
      </c>
      <c r="J805" s="15">
        <f>IF(Data!R805&gt;$B$8,Data!R805,0)</f>
        <v/>
      </c>
      <c r="K805" s="15">
        <f>IF(Data!S805&gt;$B$8,Data!S805,0)</f>
        <v/>
      </c>
    </row>
    <row r="806">
      <c r="H806" s="14">
        <f>Data!A806</f>
        <v/>
      </c>
      <c r="I806" s="15">
        <f>IF(Data!P806&gt;$B$8,Data!P806,0)</f>
        <v/>
      </c>
      <c r="J806" s="15">
        <f>IF(Data!R806&gt;$B$8,Data!R806,0)</f>
        <v/>
      </c>
      <c r="K806" s="15">
        <f>IF(Data!S806&gt;$B$8,Data!S806,0)</f>
        <v/>
      </c>
    </row>
    <row r="807">
      <c r="H807" s="14">
        <f>Data!A807</f>
        <v/>
      </c>
      <c r="I807" s="15">
        <f>IF(Data!P807&gt;$B$8,Data!P807,0)</f>
        <v/>
      </c>
      <c r="J807" s="15">
        <f>IF(Data!R807&gt;$B$8,Data!R807,0)</f>
        <v/>
      </c>
      <c r="K807" s="15">
        <f>IF(Data!S807&gt;$B$8,Data!S807,0)</f>
        <v/>
      </c>
    </row>
    <row r="808">
      <c r="H808" s="14">
        <f>Data!A808</f>
        <v/>
      </c>
      <c r="I808" s="15">
        <f>IF(Data!P808&gt;$B$8,Data!P808,0)</f>
        <v/>
      </c>
      <c r="J808" s="15">
        <f>IF(Data!R808&gt;$B$8,Data!R808,0)</f>
        <v/>
      </c>
      <c r="K808" s="15">
        <f>IF(Data!S808&gt;$B$8,Data!S808,0)</f>
        <v/>
      </c>
    </row>
    <row r="809">
      <c r="H809" s="14">
        <f>Data!A809</f>
        <v/>
      </c>
      <c r="I809" s="15">
        <f>IF(Data!P809&gt;$B$8,Data!P809,0)</f>
        <v/>
      </c>
      <c r="J809" s="15">
        <f>IF(Data!R809&gt;$B$8,Data!R809,0)</f>
        <v/>
      </c>
      <c r="K809" s="15">
        <f>IF(Data!S809&gt;$B$8,Data!S809,0)</f>
        <v/>
      </c>
    </row>
    <row r="810">
      <c r="H810" s="14">
        <f>Data!A810</f>
        <v/>
      </c>
      <c r="I810" s="15">
        <f>IF(Data!P810&gt;$B$8,Data!P810,0)</f>
        <v/>
      </c>
      <c r="J810" s="15">
        <f>IF(Data!R810&gt;$B$8,Data!R810,0)</f>
        <v/>
      </c>
      <c r="K810" s="15">
        <f>IF(Data!S810&gt;$B$8,Data!S810,0)</f>
        <v/>
      </c>
    </row>
    <row r="811">
      <c r="H811" s="14">
        <f>Data!A811</f>
        <v/>
      </c>
      <c r="I811" s="15">
        <f>IF(Data!P811&gt;$B$8,Data!P811,0)</f>
        <v/>
      </c>
      <c r="J811" s="15">
        <f>IF(Data!R811&gt;$B$8,Data!R811,0)</f>
        <v/>
      </c>
      <c r="K811" s="15">
        <f>IF(Data!S811&gt;$B$8,Data!S811,0)</f>
        <v/>
      </c>
    </row>
    <row r="812">
      <c r="H812" s="14">
        <f>Data!A812</f>
        <v/>
      </c>
      <c r="I812" s="15">
        <f>IF(Data!P812&gt;$B$8,Data!P812,0)</f>
        <v/>
      </c>
      <c r="J812" s="15">
        <f>IF(Data!R812&gt;$B$8,Data!R812,0)</f>
        <v/>
      </c>
      <c r="K812" s="15">
        <f>IF(Data!S812&gt;$B$8,Data!S812,0)</f>
        <v/>
      </c>
    </row>
    <row r="813">
      <c r="H813" s="14">
        <f>Data!A813</f>
        <v/>
      </c>
      <c r="I813" s="15">
        <f>IF(Data!P813&gt;$B$8,Data!P813,0)</f>
        <v/>
      </c>
      <c r="J813" s="15">
        <f>IF(Data!R813&gt;$B$8,Data!R813,0)</f>
        <v/>
      </c>
      <c r="K813" s="15">
        <f>IF(Data!S813&gt;$B$8,Data!S813,0)</f>
        <v/>
      </c>
    </row>
    <row r="814">
      <c r="H814" s="14">
        <f>Data!A814</f>
        <v/>
      </c>
      <c r="I814" s="15">
        <f>IF(Data!P814&gt;$B$8,Data!P814,0)</f>
        <v/>
      </c>
      <c r="J814" s="15">
        <f>IF(Data!R814&gt;$B$8,Data!R814,0)</f>
        <v/>
      </c>
      <c r="K814" s="15">
        <f>IF(Data!S814&gt;$B$8,Data!S814,0)</f>
        <v/>
      </c>
    </row>
    <row r="815">
      <c r="H815" s="14">
        <f>Data!A815</f>
        <v/>
      </c>
      <c r="I815" s="15">
        <f>IF(Data!P815&gt;$B$8,Data!P815,0)</f>
        <v/>
      </c>
      <c r="J815" s="15">
        <f>IF(Data!R815&gt;$B$8,Data!R815,0)</f>
        <v/>
      </c>
      <c r="K815" s="15">
        <f>IF(Data!S815&gt;$B$8,Data!S815,0)</f>
        <v/>
      </c>
    </row>
    <row r="816">
      <c r="H816" s="14">
        <f>Data!A816</f>
        <v/>
      </c>
      <c r="I816" s="15">
        <f>IF(Data!P816&gt;$B$8,Data!P816,0)</f>
        <v/>
      </c>
      <c r="J816" s="15">
        <f>IF(Data!R816&gt;$B$8,Data!R816,0)</f>
        <v/>
      </c>
      <c r="K816" s="15">
        <f>IF(Data!S816&gt;$B$8,Data!S816,0)</f>
        <v/>
      </c>
    </row>
    <row r="817">
      <c r="H817" s="14">
        <f>Data!A817</f>
        <v/>
      </c>
      <c r="I817" s="15">
        <f>IF(Data!P817&gt;$B$8,Data!P817,0)</f>
        <v/>
      </c>
      <c r="J817" s="15">
        <f>IF(Data!R817&gt;$B$8,Data!R817,0)</f>
        <v/>
      </c>
      <c r="K817" s="15">
        <f>IF(Data!S817&gt;$B$8,Data!S817,0)</f>
        <v/>
      </c>
    </row>
    <row r="818">
      <c r="H818" s="14">
        <f>Data!A818</f>
        <v/>
      </c>
      <c r="I818" s="15">
        <f>IF(Data!P818&gt;$B$8,Data!P818,0)</f>
        <v/>
      </c>
      <c r="J818" s="15">
        <f>IF(Data!R818&gt;$B$8,Data!R818,0)</f>
        <v/>
      </c>
      <c r="K818" s="15">
        <f>IF(Data!S818&gt;$B$8,Data!S818,0)</f>
        <v/>
      </c>
    </row>
    <row r="819">
      <c r="H819" s="14">
        <f>Data!A819</f>
        <v/>
      </c>
      <c r="I819" s="15">
        <f>IF(Data!P819&gt;$B$8,Data!P819,0)</f>
        <v/>
      </c>
      <c r="J819" s="15">
        <f>IF(Data!R819&gt;$B$8,Data!R819,0)</f>
        <v/>
      </c>
      <c r="K819" s="15">
        <f>IF(Data!S819&gt;$B$8,Data!S819,0)</f>
        <v/>
      </c>
    </row>
    <row r="820">
      <c r="H820" s="14">
        <f>Data!A820</f>
        <v/>
      </c>
      <c r="I820" s="15">
        <f>IF(Data!P820&gt;$B$8,Data!P820,0)</f>
        <v/>
      </c>
      <c r="J820" s="15">
        <f>IF(Data!R820&gt;$B$8,Data!R820,0)</f>
        <v/>
      </c>
      <c r="K820" s="15">
        <f>IF(Data!S820&gt;$B$8,Data!S820,0)</f>
        <v/>
      </c>
    </row>
    <row r="821">
      <c r="H821" s="14">
        <f>Data!A821</f>
        <v/>
      </c>
      <c r="I821" s="15">
        <f>IF(Data!P821&gt;$B$8,Data!P821,0)</f>
        <v/>
      </c>
      <c r="J821" s="15">
        <f>IF(Data!R821&gt;$B$8,Data!R821,0)</f>
        <v/>
      </c>
      <c r="K821" s="15">
        <f>IF(Data!S821&gt;$B$8,Data!S821,0)</f>
        <v/>
      </c>
    </row>
    <row r="822">
      <c r="H822" s="14">
        <f>Data!A822</f>
        <v/>
      </c>
      <c r="I822" s="15">
        <f>IF(Data!P822&gt;$B$8,Data!P822,0)</f>
        <v/>
      </c>
      <c r="J822" s="15">
        <f>IF(Data!R822&gt;$B$8,Data!R822,0)</f>
        <v/>
      </c>
      <c r="K822" s="15">
        <f>IF(Data!S822&gt;$B$8,Data!S822,0)</f>
        <v/>
      </c>
    </row>
    <row r="823">
      <c r="H823" s="14">
        <f>Data!A823</f>
        <v/>
      </c>
      <c r="I823" s="15">
        <f>IF(Data!P823&gt;$B$8,Data!P823,0)</f>
        <v/>
      </c>
      <c r="J823" s="15">
        <f>IF(Data!R823&gt;$B$8,Data!R823,0)</f>
        <v/>
      </c>
      <c r="K823" s="15">
        <f>IF(Data!S823&gt;$B$8,Data!S823,0)</f>
        <v/>
      </c>
    </row>
    <row r="824">
      <c r="H824" s="14">
        <f>Data!A824</f>
        <v/>
      </c>
      <c r="I824" s="15">
        <f>IF(Data!P824&gt;$B$8,Data!P824,0)</f>
        <v/>
      </c>
      <c r="J824" s="15">
        <f>IF(Data!R824&gt;$B$8,Data!R824,0)</f>
        <v/>
      </c>
      <c r="K824" s="15">
        <f>IF(Data!S824&gt;$B$8,Data!S824,0)</f>
        <v/>
      </c>
    </row>
    <row r="825">
      <c r="H825" s="14">
        <f>Data!A825</f>
        <v/>
      </c>
      <c r="I825" s="15">
        <f>IF(Data!P825&gt;$B$8,Data!P825,0)</f>
        <v/>
      </c>
      <c r="J825" s="15">
        <f>IF(Data!R825&gt;$B$8,Data!R825,0)</f>
        <v/>
      </c>
      <c r="K825" s="15">
        <f>IF(Data!S825&gt;$B$8,Data!S825,0)</f>
        <v/>
      </c>
    </row>
    <row r="826">
      <c r="H826" s="14">
        <f>Data!A826</f>
        <v/>
      </c>
      <c r="I826" s="15">
        <f>IF(Data!P826&gt;$B$8,Data!P826,0)</f>
        <v/>
      </c>
      <c r="J826" s="15">
        <f>IF(Data!R826&gt;$B$8,Data!R826,0)</f>
        <v/>
      </c>
      <c r="K826" s="15">
        <f>IF(Data!S826&gt;$B$8,Data!S826,0)</f>
        <v/>
      </c>
    </row>
    <row r="827">
      <c r="H827" s="14">
        <f>Data!A827</f>
        <v/>
      </c>
      <c r="I827" s="15">
        <f>IF(Data!P827&gt;$B$8,Data!P827,0)</f>
        <v/>
      </c>
      <c r="J827" s="15">
        <f>IF(Data!R827&gt;$B$8,Data!R827,0)</f>
        <v/>
      </c>
      <c r="K827" s="15">
        <f>IF(Data!S827&gt;$B$8,Data!S827,0)</f>
        <v/>
      </c>
    </row>
    <row r="828">
      <c r="H828" s="14">
        <f>Data!A828</f>
        <v/>
      </c>
      <c r="I828" s="15">
        <f>IF(Data!P828&gt;$B$8,Data!P828,0)</f>
        <v/>
      </c>
      <c r="J828" s="15">
        <f>IF(Data!R828&gt;$B$8,Data!R828,0)</f>
        <v/>
      </c>
      <c r="K828" s="15">
        <f>IF(Data!S828&gt;$B$8,Data!S828,0)</f>
        <v/>
      </c>
    </row>
    <row r="829">
      <c r="H829" s="14">
        <f>Data!A829</f>
        <v/>
      </c>
      <c r="I829" s="15">
        <f>IF(Data!P829&gt;$B$8,Data!P829,0)</f>
        <v/>
      </c>
      <c r="J829" s="15">
        <f>IF(Data!R829&gt;$B$8,Data!R829,0)</f>
        <v/>
      </c>
      <c r="K829" s="15">
        <f>IF(Data!S829&gt;$B$8,Data!S829,0)</f>
        <v/>
      </c>
    </row>
    <row r="830">
      <c r="H830" s="14">
        <f>Data!A830</f>
        <v/>
      </c>
      <c r="I830" s="15">
        <f>IF(Data!P830&gt;$B$8,Data!P830,0)</f>
        <v/>
      </c>
      <c r="J830" s="15">
        <f>IF(Data!R830&gt;$B$8,Data!R830,0)</f>
        <v/>
      </c>
      <c r="K830" s="15">
        <f>IF(Data!S830&gt;$B$8,Data!S830,0)</f>
        <v/>
      </c>
    </row>
    <row r="831">
      <c r="H831" s="14">
        <f>Data!A831</f>
        <v/>
      </c>
      <c r="I831" s="15">
        <f>IF(Data!P831&gt;$B$8,Data!P831,0)</f>
        <v/>
      </c>
      <c r="J831" s="15">
        <f>IF(Data!R831&gt;$B$8,Data!R831,0)</f>
        <v/>
      </c>
      <c r="K831" s="15">
        <f>IF(Data!S831&gt;$B$8,Data!S831,0)</f>
        <v/>
      </c>
    </row>
    <row r="832">
      <c r="H832" s="14">
        <f>Data!A832</f>
        <v/>
      </c>
      <c r="I832" s="15">
        <f>IF(Data!P832&gt;$B$8,Data!P832,0)</f>
        <v/>
      </c>
      <c r="J832" s="15">
        <f>IF(Data!R832&gt;$B$8,Data!R832,0)</f>
        <v/>
      </c>
      <c r="K832" s="15">
        <f>IF(Data!S832&gt;$B$8,Data!S832,0)</f>
        <v/>
      </c>
    </row>
    <row r="833">
      <c r="H833" s="14">
        <f>Data!A833</f>
        <v/>
      </c>
      <c r="I833" s="15">
        <f>IF(Data!P833&gt;$B$8,Data!P833,0)</f>
        <v/>
      </c>
      <c r="J833" s="15">
        <f>IF(Data!R833&gt;$B$8,Data!R833,0)</f>
        <v/>
      </c>
      <c r="K833" s="15">
        <f>IF(Data!S833&gt;$B$8,Data!S833,0)</f>
        <v/>
      </c>
    </row>
    <row r="834">
      <c r="H834" s="14">
        <f>Data!A834</f>
        <v/>
      </c>
      <c r="I834" s="15">
        <f>IF(Data!P834&gt;$B$8,Data!P834,0)</f>
        <v/>
      </c>
      <c r="J834" s="15">
        <f>IF(Data!R834&gt;$B$8,Data!R834,0)</f>
        <v/>
      </c>
      <c r="K834" s="15">
        <f>IF(Data!S834&gt;$B$8,Data!S834,0)</f>
        <v/>
      </c>
    </row>
    <row r="835">
      <c r="H835" s="14">
        <f>Data!A835</f>
        <v/>
      </c>
      <c r="I835" s="15">
        <f>IF(Data!P835&gt;$B$8,Data!P835,0)</f>
        <v/>
      </c>
      <c r="J835" s="15">
        <f>IF(Data!R835&gt;$B$8,Data!R835,0)</f>
        <v/>
      </c>
      <c r="K835" s="15">
        <f>IF(Data!S835&gt;$B$8,Data!S835,0)</f>
        <v/>
      </c>
    </row>
    <row r="836">
      <c r="H836" s="14">
        <f>Data!A836</f>
        <v/>
      </c>
      <c r="I836" s="15">
        <f>IF(Data!P836&gt;$B$8,Data!P836,0)</f>
        <v/>
      </c>
      <c r="J836" s="15">
        <f>IF(Data!R836&gt;$B$8,Data!R836,0)</f>
        <v/>
      </c>
      <c r="K836" s="15">
        <f>IF(Data!S836&gt;$B$8,Data!S836,0)</f>
        <v/>
      </c>
    </row>
    <row r="837">
      <c r="H837" s="14">
        <f>Data!A837</f>
        <v/>
      </c>
      <c r="I837" s="15">
        <f>IF(Data!P837&gt;$B$8,Data!P837,0)</f>
        <v/>
      </c>
      <c r="J837" s="15">
        <f>IF(Data!R837&gt;$B$8,Data!R837,0)</f>
        <v/>
      </c>
      <c r="K837" s="15">
        <f>IF(Data!S837&gt;$B$8,Data!S837,0)</f>
        <v/>
      </c>
    </row>
    <row r="838">
      <c r="H838" s="14">
        <f>Data!A838</f>
        <v/>
      </c>
      <c r="I838" s="15">
        <f>IF(Data!P838&gt;$B$8,Data!P838,0)</f>
        <v/>
      </c>
      <c r="J838" s="15">
        <f>IF(Data!R838&gt;$B$8,Data!R838,0)</f>
        <v/>
      </c>
      <c r="K838" s="15">
        <f>IF(Data!S838&gt;$B$8,Data!S838,0)</f>
        <v/>
      </c>
    </row>
    <row r="839">
      <c r="H839" s="14">
        <f>Data!A839</f>
        <v/>
      </c>
      <c r="I839" s="15">
        <f>IF(Data!P839&gt;$B$8,Data!P839,0)</f>
        <v/>
      </c>
      <c r="J839" s="15">
        <f>IF(Data!R839&gt;$B$8,Data!R839,0)</f>
        <v/>
      </c>
      <c r="K839" s="15">
        <f>IF(Data!S839&gt;$B$8,Data!S839,0)</f>
        <v/>
      </c>
    </row>
    <row r="840">
      <c r="H840" s="14">
        <f>Data!A840</f>
        <v/>
      </c>
      <c r="I840" s="15">
        <f>IF(Data!P840&gt;$B$8,Data!P840,0)</f>
        <v/>
      </c>
      <c r="J840" s="15">
        <f>IF(Data!R840&gt;$B$8,Data!R840,0)</f>
        <v/>
      </c>
      <c r="K840" s="15">
        <f>IF(Data!S840&gt;$B$8,Data!S840,0)</f>
        <v/>
      </c>
    </row>
    <row r="841">
      <c r="H841" s="14">
        <f>Data!A841</f>
        <v/>
      </c>
      <c r="I841" s="15">
        <f>IF(Data!P841&gt;$B$8,Data!P841,0)</f>
        <v/>
      </c>
      <c r="J841" s="15">
        <f>IF(Data!R841&gt;$B$8,Data!R841,0)</f>
        <v/>
      </c>
      <c r="K841" s="15">
        <f>IF(Data!S841&gt;$B$8,Data!S841,0)</f>
        <v/>
      </c>
    </row>
    <row r="842">
      <c r="H842" s="14">
        <f>Data!A842</f>
        <v/>
      </c>
      <c r="I842" s="15">
        <f>IF(Data!P842&gt;$B$8,Data!P842,0)</f>
        <v/>
      </c>
      <c r="J842" s="15">
        <f>IF(Data!R842&gt;$B$8,Data!R842,0)</f>
        <v/>
      </c>
      <c r="K842" s="15">
        <f>IF(Data!S842&gt;$B$8,Data!S842,0)</f>
        <v/>
      </c>
    </row>
    <row r="843">
      <c r="H843" s="14">
        <f>Data!A843</f>
        <v/>
      </c>
      <c r="I843" s="15">
        <f>IF(Data!P843&gt;$B$8,Data!P843,0)</f>
        <v/>
      </c>
      <c r="J843" s="15">
        <f>IF(Data!R843&gt;$B$8,Data!R843,0)</f>
        <v/>
      </c>
      <c r="K843" s="15">
        <f>IF(Data!S843&gt;$B$8,Data!S843,0)</f>
        <v/>
      </c>
    </row>
    <row r="844">
      <c r="H844" s="14">
        <f>Data!A844</f>
        <v/>
      </c>
      <c r="I844" s="15">
        <f>IF(Data!P844&gt;$B$8,Data!P844,0)</f>
        <v/>
      </c>
      <c r="J844" s="15">
        <f>IF(Data!R844&gt;$B$8,Data!R844,0)</f>
        <v/>
      </c>
      <c r="K844" s="15">
        <f>IF(Data!S844&gt;$B$8,Data!S844,0)</f>
        <v/>
      </c>
    </row>
    <row r="845">
      <c r="H845" s="14">
        <f>Data!A845</f>
        <v/>
      </c>
      <c r="I845" s="15">
        <f>IF(Data!P845&gt;$B$8,Data!P845,0)</f>
        <v/>
      </c>
      <c r="J845" s="15">
        <f>IF(Data!R845&gt;$B$8,Data!R845,0)</f>
        <v/>
      </c>
      <c r="K845" s="15">
        <f>IF(Data!S845&gt;$B$8,Data!S845,0)</f>
        <v/>
      </c>
    </row>
    <row r="846">
      <c r="H846" s="14">
        <f>Data!A846</f>
        <v/>
      </c>
      <c r="I846" s="15">
        <f>IF(Data!P846&gt;$B$8,Data!P846,0)</f>
        <v/>
      </c>
      <c r="J846" s="15">
        <f>IF(Data!R846&gt;$B$8,Data!R846,0)</f>
        <v/>
      </c>
      <c r="K846" s="15">
        <f>IF(Data!S846&gt;$B$8,Data!S846,0)</f>
        <v/>
      </c>
    </row>
    <row r="847">
      <c r="H847" s="14">
        <f>Data!A847</f>
        <v/>
      </c>
      <c r="I847" s="15">
        <f>IF(Data!P847&gt;$B$8,Data!P847,0)</f>
        <v/>
      </c>
      <c r="J847" s="15">
        <f>IF(Data!R847&gt;$B$8,Data!R847,0)</f>
        <v/>
      </c>
      <c r="K847" s="15">
        <f>IF(Data!S847&gt;$B$8,Data!S847,0)</f>
        <v/>
      </c>
    </row>
    <row r="848">
      <c r="H848" s="14">
        <f>Data!A848</f>
        <v/>
      </c>
      <c r="I848" s="15">
        <f>IF(Data!P848&gt;$B$8,Data!P848,0)</f>
        <v/>
      </c>
      <c r="J848" s="15">
        <f>IF(Data!R848&gt;$B$8,Data!R848,0)</f>
        <v/>
      </c>
      <c r="K848" s="15">
        <f>IF(Data!S848&gt;$B$8,Data!S848,0)</f>
        <v/>
      </c>
    </row>
    <row r="849">
      <c r="H849" s="14">
        <f>Data!A849</f>
        <v/>
      </c>
      <c r="I849" s="15">
        <f>IF(Data!P849&gt;$B$8,Data!P849,0)</f>
        <v/>
      </c>
      <c r="J849" s="15">
        <f>IF(Data!R849&gt;$B$8,Data!R849,0)</f>
        <v/>
      </c>
      <c r="K849" s="15">
        <f>IF(Data!S849&gt;$B$8,Data!S849,0)</f>
        <v/>
      </c>
    </row>
    <row r="850">
      <c r="H850" s="14">
        <f>Data!A850</f>
        <v/>
      </c>
      <c r="I850" s="15">
        <f>IF(Data!P850&gt;$B$8,Data!P850,0)</f>
        <v/>
      </c>
      <c r="J850" s="15">
        <f>IF(Data!R850&gt;$B$8,Data!R850,0)</f>
        <v/>
      </c>
      <c r="K850" s="15">
        <f>IF(Data!S850&gt;$B$8,Data!S850,0)</f>
        <v/>
      </c>
    </row>
    <row r="851">
      <c r="H851" s="14">
        <f>Data!A851</f>
        <v/>
      </c>
      <c r="I851" s="15">
        <f>IF(Data!P851&gt;$B$8,Data!P851,0)</f>
        <v/>
      </c>
      <c r="J851" s="15">
        <f>IF(Data!R851&gt;$B$8,Data!R851,0)</f>
        <v/>
      </c>
      <c r="K851" s="15">
        <f>IF(Data!S851&gt;$B$8,Data!S851,0)</f>
        <v/>
      </c>
    </row>
    <row r="852">
      <c r="H852" s="14">
        <f>Data!A852</f>
        <v/>
      </c>
      <c r="I852" s="15">
        <f>IF(Data!P852&gt;$B$8,Data!P852,0)</f>
        <v/>
      </c>
      <c r="J852" s="15">
        <f>IF(Data!R852&gt;$B$8,Data!R852,0)</f>
        <v/>
      </c>
      <c r="K852" s="15">
        <f>IF(Data!S852&gt;$B$8,Data!S852,0)</f>
        <v/>
      </c>
    </row>
    <row r="853">
      <c r="H853" s="14">
        <f>Data!A853</f>
        <v/>
      </c>
      <c r="I853" s="15">
        <f>IF(Data!P853&gt;$B$8,Data!P853,0)</f>
        <v/>
      </c>
      <c r="J853" s="15">
        <f>IF(Data!R853&gt;$B$8,Data!R853,0)</f>
        <v/>
      </c>
      <c r="K853" s="15">
        <f>IF(Data!S853&gt;$B$8,Data!S853,0)</f>
        <v/>
      </c>
    </row>
    <row r="854">
      <c r="H854" s="14">
        <f>Data!A854</f>
        <v/>
      </c>
      <c r="I854" s="15">
        <f>IF(Data!P854&gt;$B$8,Data!P854,0)</f>
        <v/>
      </c>
      <c r="J854" s="15">
        <f>IF(Data!R854&gt;$B$8,Data!R854,0)</f>
        <v/>
      </c>
      <c r="K854" s="15">
        <f>IF(Data!S854&gt;$B$8,Data!S854,0)</f>
        <v/>
      </c>
    </row>
    <row r="855">
      <c r="H855" s="14">
        <f>Data!A855</f>
        <v/>
      </c>
      <c r="I855" s="15">
        <f>IF(Data!P855&gt;$B$8,Data!P855,0)</f>
        <v/>
      </c>
      <c r="J855" s="15">
        <f>IF(Data!R855&gt;$B$8,Data!R855,0)</f>
        <v/>
      </c>
      <c r="K855" s="15">
        <f>IF(Data!S855&gt;$B$8,Data!S855,0)</f>
        <v/>
      </c>
    </row>
    <row r="856">
      <c r="H856" s="14">
        <f>Data!A856</f>
        <v/>
      </c>
      <c r="I856" s="15">
        <f>IF(Data!P856&gt;$B$8,Data!P856,0)</f>
        <v/>
      </c>
      <c r="J856" s="15">
        <f>IF(Data!R856&gt;$B$8,Data!R856,0)</f>
        <v/>
      </c>
      <c r="K856" s="15">
        <f>IF(Data!S856&gt;$B$8,Data!S856,0)</f>
        <v/>
      </c>
    </row>
    <row r="857">
      <c r="H857" s="14">
        <f>Data!A857</f>
        <v/>
      </c>
      <c r="I857" s="15">
        <f>IF(Data!P857&gt;$B$8,Data!P857,0)</f>
        <v/>
      </c>
      <c r="J857" s="15">
        <f>IF(Data!R857&gt;$B$8,Data!R857,0)</f>
        <v/>
      </c>
      <c r="K857" s="15">
        <f>IF(Data!S857&gt;$B$8,Data!S857,0)</f>
        <v/>
      </c>
    </row>
    <row r="858">
      <c r="H858" s="14">
        <f>Data!A858</f>
        <v/>
      </c>
      <c r="I858" s="15">
        <f>IF(Data!P858&gt;$B$8,Data!P858,0)</f>
        <v/>
      </c>
      <c r="J858" s="15">
        <f>IF(Data!R858&gt;$B$8,Data!R858,0)</f>
        <v/>
      </c>
      <c r="K858" s="15">
        <f>IF(Data!S858&gt;$B$8,Data!S858,0)</f>
        <v/>
      </c>
    </row>
    <row r="859">
      <c r="H859" s="14">
        <f>Data!A859</f>
        <v/>
      </c>
      <c r="I859" s="15">
        <f>IF(Data!P859&gt;$B$8,Data!P859,0)</f>
        <v/>
      </c>
      <c r="J859" s="15">
        <f>IF(Data!R859&gt;$B$8,Data!R859,0)</f>
        <v/>
      </c>
      <c r="K859" s="15">
        <f>IF(Data!S859&gt;$B$8,Data!S859,0)</f>
        <v/>
      </c>
    </row>
    <row r="860">
      <c r="H860" s="14">
        <f>Data!A860</f>
        <v/>
      </c>
      <c r="I860" s="15">
        <f>IF(Data!P860&gt;$B$8,Data!P860,0)</f>
        <v/>
      </c>
      <c r="J860" s="15">
        <f>IF(Data!R860&gt;$B$8,Data!R860,0)</f>
        <v/>
      </c>
      <c r="K860" s="15">
        <f>IF(Data!S860&gt;$B$8,Data!S860,0)</f>
        <v/>
      </c>
    </row>
    <row r="861">
      <c r="H861" s="14">
        <f>Data!A861</f>
        <v/>
      </c>
      <c r="I861" s="15">
        <f>IF(Data!P861&gt;$B$8,Data!P861,0)</f>
        <v/>
      </c>
      <c r="J861" s="15">
        <f>IF(Data!R861&gt;$B$8,Data!R861,0)</f>
        <v/>
      </c>
      <c r="K861" s="15">
        <f>IF(Data!S861&gt;$B$8,Data!S861,0)</f>
        <v/>
      </c>
    </row>
    <row r="862">
      <c r="H862" s="14">
        <f>Data!A862</f>
        <v/>
      </c>
      <c r="I862" s="15">
        <f>IF(Data!P862&gt;$B$8,Data!P862,0)</f>
        <v/>
      </c>
      <c r="J862" s="15">
        <f>IF(Data!R862&gt;$B$8,Data!R862,0)</f>
        <v/>
      </c>
      <c r="K862" s="15">
        <f>IF(Data!S862&gt;$B$8,Data!S862,0)</f>
        <v/>
      </c>
    </row>
    <row r="863">
      <c r="H863" s="14">
        <f>Data!A863</f>
        <v/>
      </c>
      <c r="I863" s="15">
        <f>IF(Data!P863&gt;$B$8,Data!P863,0)</f>
        <v/>
      </c>
      <c r="J863" s="15">
        <f>IF(Data!R863&gt;$B$8,Data!R863,0)</f>
        <v/>
      </c>
      <c r="K863" s="15">
        <f>IF(Data!S863&gt;$B$8,Data!S863,0)</f>
        <v/>
      </c>
    </row>
    <row r="864">
      <c r="H864" s="14">
        <f>Data!A864</f>
        <v/>
      </c>
      <c r="I864" s="15">
        <f>IF(Data!P864&gt;$B$8,Data!P864,0)</f>
        <v/>
      </c>
      <c r="J864" s="15">
        <f>IF(Data!R864&gt;$B$8,Data!R864,0)</f>
        <v/>
      </c>
      <c r="K864" s="15">
        <f>IF(Data!S864&gt;$B$8,Data!S864,0)</f>
        <v/>
      </c>
    </row>
    <row r="865">
      <c r="H865" s="14">
        <f>Data!A865</f>
        <v/>
      </c>
      <c r="I865" s="15">
        <f>IF(Data!P865&gt;$B$8,Data!P865,0)</f>
        <v/>
      </c>
      <c r="J865" s="15">
        <f>IF(Data!R865&gt;$B$8,Data!R865,0)</f>
        <v/>
      </c>
      <c r="K865" s="15">
        <f>IF(Data!S865&gt;$B$8,Data!S865,0)</f>
        <v/>
      </c>
    </row>
    <row r="866">
      <c r="H866" s="14">
        <f>Data!A866</f>
        <v/>
      </c>
      <c r="I866" s="15">
        <f>IF(Data!P866&gt;$B$8,Data!P866,0)</f>
        <v/>
      </c>
      <c r="J866" s="15">
        <f>IF(Data!R866&gt;$B$8,Data!R866,0)</f>
        <v/>
      </c>
      <c r="K866" s="15">
        <f>IF(Data!S866&gt;$B$8,Data!S866,0)</f>
        <v/>
      </c>
    </row>
    <row r="867">
      <c r="H867" s="14">
        <f>Data!A867</f>
        <v/>
      </c>
      <c r="I867" s="15">
        <f>IF(Data!P867&gt;$B$8,Data!P867,0)</f>
        <v/>
      </c>
      <c r="J867" s="15">
        <f>IF(Data!R867&gt;$B$8,Data!R867,0)</f>
        <v/>
      </c>
      <c r="K867" s="15">
        <f>IF(Data!S867&gt;$B$8,Data!S867,0)</f>
        <v/>
      </c>
    </row>
    <row r="868">
      <c r="H868" s="14">
        <f>Data!A868</f>
        <v/>
      </c>
      <c r="I868" s="15">
        <f>IF(Data!P868&gt;$B$8,Data!P868,0)</f>
        <v/>
      </c>
      <c r="J868" s="15">
        <f>IF(Data!R868&gt;$B$8,Data!R868,0)</f>
        <v/>
      </c>
      <c r="K868" s="15">
        <f>IF(Data!S868&gt;$B$8,Data!S868,0)</f>
        <v/>
      </c>
    </row>
    <row r="869">
      <c r="H869" s="14">
        <f>Data!A869</f>
        <v/>
      </c>
      <c r="I869" s="15">
        <f>IF(Data!P869&gt;$B$8,Data!P869,0)</f>
        <v/>
      </c>
      <c r="J869" s="15">
        <f>IF(Data!R869&gt;$B$8,Data!R869,0)</f>
        <v/>
      </c>
      <c r="K869" s="15">
        <f>IF(Data!S869&gt;$B$8,Data!S869,0)</f>
        <v/>
      </c>
    </row>
    <row r="870">
      <c r="H870" s="14">
        <f>Data!A870</f>
        <v/>
      </c>
      <c r="I870" s="15">
        <f>IF(Data!P870&gt;$B$8,Data!P870,0)</f>
        <v/>
      </c>
      <c r="J870" s="15">
        <f>IF(Data!R870&gt;$B$8,Data!R870,0)</f>
        <v/>
      </c>
      <c r="K870" s="15">
        <f>IF(Data!S870&gt;$B$8,Data!S870,0)</f>
        <v/>
      </c>
    </row>
    <row r="871">
      <c r="H871" s="14">
        <f>Data!A871</f>
        <v/>
      </c>
      <c r="I871" s="15">
        <f>IF(Data!P871&gt;$B$8,Data!P871,0)</f>
        <v/>
      </c>
      <c r="J871" s="15">
        <f>IF(Data!R871&gt;$B$8,Data!R871,0)</f>
        <v/>
      </c>
      <c r="K871" s="15">
        <f>IF(Data!S871&gt;$B$8,Data!S871,0)</f>
        <v/>
      </c>
    </row>
    <row r="872">
      <c r="H872" s="14">
        <f>Data!A872</f>
        <v/>
      </c>
      <c r="I872" s="15">
        <f>IF(Data!P872&gt;$B$8,Data!P872,0)</f>
        <v/>
      </c>
      <c r="J872" s="15">
        <f>IF(Data!R872&gt;$B$8,Data!R872,0)</f>
        <v/>
      </c>
      <c r="K872" s="15">
        <f>IF(Data!S872&gt;$B$8,Data!S872,0)</f>
        <v/>
      </c>
    </row>
    <row r="873">
      <c r="H873" s="14">
        <f>Data!A873</f>
        <v/>
      </c>
      <c r="I873" s="15">
        <f>IF(Data!P873&gt;$B$8,Data!P873,0)</f>
        <v/>
      </c>
      <c r="J873" s="15">
        <f>IF(Data!R873&gt;$B$8,Data!R873,0)</f>
        <v/>
      </c>
      <c r="K873" s="15">
        <f>IF(Data!S873&gt;$B$8,Data!S873,0)</f>
        <v/>
      </c>
    </row>
    <row r="874">
      <c r="H874" s="14">
        <f>Data!A874</f>
        <v/>
      </c>
      <c r="I874" s="15">
        <f>IF(Data!P874&gt;$B$8,Data!P874,0)</f>
        <v/>
      </c>
      <c r="J874" s="15">
        <f>IF(Data!R874&gt;$B$8,Data!R874,0)</f>
        <v/>
      </c>
      <c r="K874" s="15">
        <f>IF(Data!S874&gt;$B$8,Data!S874,0)</f>
        <v/>
      </c>
    </row>
    <row r="875">
      <c r="H875" s="14">
        <f>Data!A875</f>
        <v/>
      </c>
      <c r="I875" s="15">
        <f>IF(Data!P875&gt;$B$8,Data!P875,0)</f>
        <v/>
      </c>
      <c r="J875" s="15">
        <f>IF(Data!R875&gt;$B$8,Data!R875,0)</f>
        <v/>
      </c>
      <c r="K875" s="15">
        <f>IF(Data!S875&gt;$B$8,Data!S875,0)</f>
        <v/>
      </c>
    </row>
    <row r="876">
      <c r="H876" s="14">
        <f>Data!A876</f>
        <v/>
      </c>
      <c r="I876" s="15">
        <f>IF(Data!P876&gt;$B$8,Data!P876,0)</f>
        <v/>
      </c>
      <c r="J876" s="15">
        <f>IF(Data!R876&gt;$B$8,Data!R876,0)</f>
        <v/>
      </c>
      <c r="K876" s="15">
        <f>IF(Data!S876&gt;$B$8,Data!S876,0)</f>
        <v/>
      </c>
    </row>
    <row r="877">
      <c r="H877" s="14">
        <f>Data!A877</f>
        <v/>
      </c>
      <c r="I877" s="15">
        <f>IF(Data!P877&gt;$B$8,Data!P877,0)</f>
        <v/>
      </c>
      <c r="J877" s="15">
        <f>IF(Data!R877&gt;$B$8,Data!R877,0)</f>
        <v/>
      </c>
      <c r="K877" s="15">
        <f>IF(Data!S877&gt;$B$8,Data!S877,0)</f>
        <v/>
      </c>
    </row>
    <row r="878">
      <c r="H878" s="14">
        <f>Data!A878</f>
        <v/>
      </c>
      <c r="I878" s="15">
        <f>IF(Data!P878&gt;$B$8,Data!P878,0)</f>
        <v/>
      </c>
      <c r="J878" s="15">
        <f>IF(Data!R878&gt;$B$8,Data!R878,0)</f>
        <v/>
      </c>
      <c r="K878" s="15">
        <f>IF(Data!S878&gt;$B$8,Data!S878,0)</f>
        <v/>
      </c>
    </row>
    <row r="879">
      <c r="H879" s="14">
        <f>Data!A879</f>
        <v/>
      </c>
      <c r="I879" s="15">
        <f>IF(Data!P879&gt;$B$8,Data!P879,0)</f>
        <v/>
      </c>
      <c r="J879" s="15">
        <f>IF(Data!R879&gt;$B$8,Data!R879,0)</f>
        <v/>
      </c>
      <c r="K879" s="15">
        <f>IF(Data!S879&gt;$B$8,Data!S879,0)</f>
        <v/>
      </c>
    </row>
    <row r="880">
      <c r="H880" s="14">
        <f>Data!A880</f>
        <v/>
      </c>
      <c r="I880" s="15">
        <f>IF(Data!P880&gt;$B$8,Data!P880,0)</f>
        <v/>
      </c>
      <c r="J880" s="15">
        <f>IF(Data!R880&gt;$B$8,Data!R880,0)</f>
        <v/>
      </c>
      <c r="K880" s="15">
        <f>IF(Data!S880&gt;$B$8,Data!S880,0)</f>
        <v/>
      </c>
    </row>
    <row r="881">
      <c r="H881" s="14">
        <f>Data!A881</f>
        <v/>
      </c>
      <c r="I881" s="15">
        <f>IF(Data!P881&gt;$B$8,Data!P881,0)</f>
        <v/>
      </c>
      <c r="J881" s="15">
        <f>IF(Data!R881&gt;$B$8,Data!R881,0)</f>
        <v/>
      </c>
      <c r="K881" s="15">
        <f>IF(Data!S881&gt;$B$8,Data!S881,0)</f>
        <v/>
      </c>
    </row>
    <row r="882">
      <c r="H882" s="14">
        <f>Data!A882</f>
        <v/>
      </c>
      <c r="I882" s="15">
        <f>IF(Data!P882&gt;$B$8,Data!P882,0)</f>
        <v/>
      </c>
      <c r="J882" s="15">
        <f>IF(Data!R882&gt;$B$8,Data!R882,0)</f>
        <v/>
      </c>
      <c r="K882" s="15">
        <f>IF(Data!S882&gt;$B$8,Data!S882,0)</f>
        <v/>
      </c>
    </row>
    <row r="883">
      <c r="H883" s="14">
        <f>Data!A883</f>
        <v/>
      </c>
      <c r="I883" s="15">
        <f>IF(Data!P883&gt;$B$8,Data!P883,0)</f>
        <v/>
      </c>
      <c r="J883" s="15">
        <f>IF(Data!R883&gt;$B$8,Data!R883,0)</f>
        <v/>
      </c>
      <c r="K883" s="15">
        <f>IF(Data!S883&gt;$B$8,Data!S883,0)</f>
        <v/>
      </c>
    </row>
    <row r="884">
      <c r="H884" s="14">
        <f>Data!A884</f>
        <v/>
      </c>
      <c r="I884" s="15">
        <f>IF(Data!P884&gt;$B$8,Data!P884,0)</f>
        <v/>
      </c>
      <c r="J884" s="15">
        <f>IF(Data!R884&gt;$B$8,Data!R884,0)</f>
        <v/>
      </c>
      <c r="K884" s="15">
        <f>IF(Data!S884&gt;$B$8,Data!S884,0)</f>
        <v/>
      </c>
    </row>
    <row r="885">
      <c r="H885" s="14">
        <f>Data!A885</f>
        <v/>
      </c>
      <c r="I885" s="15">
        <f>IF(Data!P885&gt;$B$8,Data!P885,0)</f>
        <v/>
      </c>
      <c r="J885" s="15">
        <f>IF(Data!R885&gt;$B$8,Data!R885,0)</f>
        <v/>
      </c>
      <c r="K885" s="15">
        <f>IF(Data!S885&gt;$B$8,Data!S885,0)</f>
        <v/>
      </c>
    </row>
    <row r="886">
      <c r="H886" s="14">
        <f>Data!A886</f>
        <v/>
      </c>
      <c r="I886" s="15">
        <f>IF(Data!P886&gt;$B$8,Data!P886,0)</f>
        <v/>
      </c>
      <c r="J886" s="15">
        <f>IF(Data!R886&gt;$B$8,Data!R886,0)</f>
        <v/>
      </c>
      <c r="K886" s="15">
        <f>IF(Data!S886&gt;$B$8,Data!S886,0)</f>
        <v/>
      </c>
    </row>
    <row r="887">
      <c r="H887" s="14">
        <f>Data!A887</f>
        <v/>
      </c>
      <c r="I887" s="15">
        <f>IF(Data!P887&gt;$B$8,Data!P887,0)</f>
        <v/>
      </c>
      <c r="J887" s="15">
        <f>IF(Data!R887&gt;$B$8,Data!R887,0)</f>
        <v/>
      </c>
      <c r="K887" s="15">
        <f>IF(Data!S887&gt;$B$8,Data!S887,0)</f>
        <v/>
      </c>
    </row>
    <row r="888">
      <c r="H888" s="14">
        <f>Data!A888</f>
        <v/>
      </c>
      <c r="I888" s="15">
        <f>IF(Data!P888&gt;$B$8,Data!P888,0)</f>
        <v/>
      </c>
      <c r="J888" s="15">
        <f>IF(Data!R888&gt;$B$8,Data!R888,0)</f>
        <v/>
      </c>
      <c r="K888" s="15">
        <f>IF(Data!S888&gt;$B$8,Data!S888,0)</f>
        <v/>
      </c>
    </row>
    <row r="889">
      <c r="H889" s="14">
        <f>Data!A889</f>
        <v/>
      </c>
      <c r="I889" s="15">
        <f>IF(Data!P889&gt;$B$8,Data!P889,0)</f>
        <v/>
      </c>
      <c r="J889" s="15">
        <f>IF(Data!R889&gt;$B$8,Data!R889,0)</f>
        <v/>
      </c>
      <c r="K889" s="15">
        <f>IF(Data!S889&gt;$B$8,Data!S889,0)</f>
        <v/>
      </c>
    </row>
    <row r="890">
      <c r="H890" s="14">
        <f>Data!A890</f>
        <v/>
      </c>
      <c r="I890" s="15">
        <f>IF(Data!P890&gt;$B$8,Data!P890,0)</f>
        <v/>
      </c>
      <c r="J890" s="15">
        <f>IF(Data!R890&gt;$B$8,Data!R890,0)</f>
        <v/>
      </c>
      <c r="K890" s="15">
        <f>IF(Data!S890&gt;$B$8,Data!S890,0)</f>
        <v/>
      </c>
    </row>
    <row r="891">
      <c r="H891" s="14">
        <f>Data!A891</f>
        <v/>
      </c>
      <c r="I891" s="15">
        <f>IF(Data!P891&gt;$B$8,Data!P891,0)</f>
        <v/>
      </c>
      <c r="J891" s="15">
        <f>IF(Data!R891&gt;$B$8,Data!R891,0)</f>
        <v/>
      </c>
      <c r="K891" s="15">
        <f>IF(Data!S891&gt;$B$8,Data!S891,0)</f>
        <v/>
      </c>
    </row>
    <row r="892">
      <c r="H892" s="14">
        <f>Data!A892</f>
        <v/>
      </c>
      <c r="I892" s="15">
        <f>IF(Data!P892&gt;$B$8,Data!P892,0)</f>
        <v/>
      </c>
      <c r="J892" s="15">
        <f>IF(Data!R892&gt;$B$8,Data!R892,0)</f>
        <v/>
      </c>
      <c r="K892" s="15">
        <f>IF(Data!S892&gt;$B$8,Data!S892,0)</f>
        <v/>
      </c>
    </row>
    <row r="893">
      <c r="H893" s="14">
        <f>Data!A893</f>
        <v/>
      </c>
      <c r="I893" s="15">
        <f>IF(Data!P893&gt;$B$8,Data!P893,0)</f>
        <v/>
      </c>
      <c r="J893" s="15">
        <f>IF(Data!R893&gt;$B$8,Data!R893,0)</f>
        <v/>
      </c>
      <c r="K893" s="15">
        <f>IF(Data!S893&gt;$B$8,Data!S893,0)</f>
        <v/>
      </c>
    </row>
    <row r="894">
      <c r="H894" s="14">
        <f>Data!A894</f>
        <v/>
      </c>
      <c r="I894" s="15">
        <f>IF(Data!P894&gt;$B$8,Data!P894,0)</f>
        <v/>
      </c>
      <c r="J894" s="15">
        <f>IF(Data!R894&gt;$B$8,Data!R894,0)</f>
        <v/>
      </c>
      <c r="K894" s="15">
        <f>IF(Data!S894&gt;$B$8,Data!S894,0)</f>
        <v/>
      </c>
    </row>
    <row r="895">
      <c r="H895" s="14">
        <f>Data!A895</f>
        <v/>
      </c>
      <c r="I895" s="15">
        <f>IF(Data!P895&gt;$B$8,Data!P895,0)</f>
        <v/>
      </c>
      <c r="J895" s="15">
        <f>IF(Data!R895&gt;$B$8,Data!R895,0)</f>
        <v/>
      </c>
      <c r="K895" s="15">
        <f>IF(Data!S895&gt;$B$8,Data!S895,0)</f>
        <v/>
      </c>
    </row>
    <row r="896">
      <c r="H896" s="14">
        <f>Data!A896</f>
        <v/>
      </c>
      <c r="I896" s="15">
        <f>IF(Data!P896&gt;$B$8,Data!P896,0)</f>
        <v/>
      </c>
      <c r="J896" s="15">
        <f>IF(Data!R896&gt;$B$8,Data!R896,0)</f>
        <v/>
      </c>
      <c r="K896" s="15">
        <f>IF(Data!S896&gt;$B$8,Data!S896,0)</f>
        <v/>
      </c>
    </row>
    <row r="897">
      <c r="H897" s="14">
        <f>Data!A897</f>
        <v/>
      </c>
      <c r="I897" s="15">
        <f>IF(Data!P897&gt;$B$8,Data!P897,0)</f>
        <v/>
      </c>
      <c r="J897" s="15">
        <f>IF(Data!R897&gt;$B$8,Data!R897,0)</f>
        <v/>
      </c>
      <c r="K897" s="15">
        <f>IF(Data!S897&gt;$B$8,Data!S897,0)</f>
        <v/>
      </c>
    </row>
    <row r="898">
      <c r="H898" s="14">
        <f>Data!A898</f>
        <v/>
      </c>
      <c r="I898" s="15">
        <f>IF(Data!P898&gt;$B$8,Data!P898,0)</f>
        <v/>
      </c>
      <c r="J898" s="15">
        <f>IF(Data!R898&gt;$B$8,Data!R898,0)</f>
        <v/>
      </c>
      <c r="K898" s="15">
        <f>IF(Data!S898&gt;$B$8,Data!S898,0)</f>
        <v/>
      </c>
    </row>
    <row r="899">
      <c r="H899" s="14">
        <f>Data!A899</f>
        <v/>
      </c>
      <c r="I899" s="15">
        <f>IF(Data!P899&gt;$B$8,Data!P899,0)</f>
        <v/>
      </c>
      <c r="J899" s="15">
        <f>IF(Data!R899&gt;$B$8,Data!R899,0)</f>
        <v/>
      </c>
      <c r="K899" s="15">
        <f>IF(Data!S899&gt;$B$8,Data!S899,0)</f>
        <v/>
      </c>
    </row>
    <row r="900">
      <c r="H900" s="14">
        <f>Data!A900</f>
        <v/>
      </c>
      <c r="I900" s="15">
        <f>IF(Data!P900&gt;$B$8,Data!P900,0)</f>
        <v/>
      </c>
      <c r="J900" s="15">
        <f>IF(Data!R900&gt;$B$8,Data!R900,0)</f>
        <v/>
      </c>
      <c r="K900" s="15">
        <f>IF(Data!S900&gt;$B$8,Data!S900,0)</f>
        <v/>
      </c>
    </row>
    <row r="901">
      <c r="H901" s="14">
        <f>Data!A901</f>
        <v/>
      </c>
      <c r="I901" s="15">
        <f>IF(Data!P901&gt;$B$8,Data!P901,0)</f>
        <v/>
      </c>
      <c r="J901" s="15">
        <f>IF(Data!R901&gt;$B$8,Data!R901,0)</f>
        <v/>
      </c>
      <c r="K901" s="15">
        <f>IF(Data!S901&gt;$B$8,Data!S901,0)</f>
        <v/>
      </c>
    </row>
    <row r="902">
      <c r="H902" s="14">
        <f>Data!A902</f>
        <v/>
      </c>
      <c r="I902" s="15">
        <f>IF(Data!P902&gt;$B$8,Data!P902,0)</f>
        <v/>
      </c>
      <c r="J902" s="15">
        <f>IF(Data!R902&gt;$B$8,Data!R902,0)</f>
        <v/>
      </c>
      <c r="K902" s="15">
        <f>IF(Data!S902&gt;$B$8,Data!S902,0)</f>
        <v/>
      </c>
    </row>
    <row r="903">
      <c r="H903" s="14">
        <f>Data!A903</f>
        <v/>
      </c>
      <c r="I903" s="15">
        <f>IF(Data!P903&gt;$B$8,Data!P903,0)</f>
        <v/>
      </c>
      <c r="J903" s="15">
        <f>IF(Data!R903&gt;$B$8,Data!R903,0)</f>
        <v/>
      </c>
      <c r="K903" s="15">
        <f>IF(Data!S903&gt;$B$8,Data!S903,0)</f>
        <v/>
      </c>
    </row>
    <row r="904">
      <c r="H904" s="14">
        <f>Data!A904</f>
        <v/>
      </c>
      <c r="I904" s="15">
        <f>IF(Data!P904&gt;$B$8,Data!P904,0)</f>
        <v/>
      </c>
      <c r="J904" s="15">
        <f>IF(Data!R904&gt;$B$8,Data!R904,0)</f>
        <v/>
      </c>
      <c r="K904" s="15">
        <f>IF(Data!S904&gt;$B$8,Data!S904,0)</f>
        <v/>
      </c>
    </row>
    <row r="905">
      <c r="H905" s="14">
        <f>Data!A905</f>
        <v/>
      </c>
      <c r="I905" s="15">
        <f>IF(Data!P905&gt;$B$8,Data!P905,0)</f>
        <v/>
      </c>
      <c r="J905" s="15">
        <f>IF(Data!R905&gt;$B$8,Data!R905,0)</f>
        <v/>
      </c>
      <c r="K905" s="15">
        <f>IF(Data!S905&gt;$B$8,Data!S905,0)</f>
        <v/>
      </c>
    </row>
    <row r="906">
      <c r="H906" s="14">
        <f>Data!A906</f>
        <v/>
      </c>
      <c r="I906" s="15">
        <f>IF(Data!P906&gt;$B$8,Data!P906,0)</f>
        <v/>
      </c>
      <c r="J906" s="15">
        <f>IF(Data!R906&gt;$B$8,Data!R906,0)</f>
        <v/>
      </c>
      <c r="K906" s="15">
        <f>IF(Data!S906&gt;$B$8,Data!S906,0)</f>
        <v/>
      </c>
    </row>
    <row r="907">
      <c r="H907" s="14">
        <f>Data!A907</f>
        <v/>
      </c>
      <c r="I907" s="15">
        <f>IF(Data!P907&gt;$B$8,Data!P907,0)</f>
        <v/>
      </c>
      <c r="J907" s="15">
        <f>IF(Data!R907&gt;$B$8,Data!R907,0)</f>
        <v/>
      </c>
      <c r="K907" s="15">
        <f>IF(Data!S907&gt;$B$8,Data!S907,0)</f>
        <v/>
      </c>
    </row>
    <row r="908">
      <c r="H908" s="14">
        <f>Data!A908</f>
        <v/>
      </c>
      <c r="I908" s="15">
        <f>IF(Data!P908&gt;$B$8,Data!P908,0)</f>
        <v/>
      </c>
      <c r="J908" s="15">
        <f>IF(Data!R908&gt;$B$8,Data!R908,0)</f>
        <v/>
      </c>
      <c r="K908" s="15">
        <f>IF(Data!S908&gt;$B$8,Data!S908,0)</f>
        <v/>
      </c>
    </row>
    <row r="909">
      <c r="H909" s="14">
        <f>Data!A909</f>
        <v/>
      </c>
      <c r="I909" s="15">
        <f>IF(Data!P909&gt;$B$8,Data!P909,0)</f>
        <v/>
      </c>
      <c r="J909" s="15">
        <f>IF(Data!R909&gt;$B$8,Data!R909,0)</f>
        <v/>
      </c>
      <c r="K909" s="15">
        <f>IF(Data!S909&gt;$B$8,Data!S909,0)</f>
        <v/>
      </c>
    </row>
    <row r="910">
      <c r="H910" s="14">
        <f>Data!A910</f>
        <v/>
      </c>
      <c r="I910" s="15">
        <f>IF(Data!P910&gt;$B$8,Data!P910,0)</f>
        <v/>
      </c>
      <c r="J910" s="15">
        <f>IF(Data!R910&gt;$B$8,Data!R910,0)</f>
        <v/>
      </c>
      <c r="K910" s="15">
        <f>IF(Data!S910&gt;$B$8,Data!S910,0)</f>
        <v/>
      </c>
    </row>
    <row r="911">
      <c r="H911" s="14">
        <f>Data!A911</f>
        <v/>
      </c>
      <c r="I911" s="15">
        <f>IF(Data!P911&gt;$B$8,Data!P911,0)</f>
        <v/>
      </c>
      <c r="J911" s="15">
        <f>IF(Data!R911&gt;$B$8,Data!R911,0)</f>
        <v/>
      </c>
      <c r="K911" s="15">
        <f>IF(Data!S911&gt;$B$8,Data!S911,0)</f>
        <v/>
      </c>
    </row>
    <row r="912">
      <c r="H912" s="14">
        <f>Data!A912</f>
        <v/>
      </c>
      <c r="I912" s="15">
        <f>IF(Data!P912&gt;$B$8,Data!P912,0)</f>
        <v/>
      </c>
      <c r="J912" s="15">
        <f>IF(Data!R912&gt;$B$8,Data!R912,0)</f>
        <v/>
      </c>
      <c r="K912" s="15">
        <f>IF(Data!S912&gt;$B$8,Data!S912,0)</f>
        <v/>
      </c>
    </row>
    <row r="913">
      <c r="H913" s="14">
        <f>Data!A913</f>
        <v/>
      </c>
      <c r="I913" s="15">
        <f>IF(Data!P913&gt;$B$8,Data!P913,0)</f>
        <v/>
      </c>
      <c r="J913" s="15">
        <f>IF(Data!R913&gt;$B$8,Data!R913,0)</f>
        <v/>
      </c>
      <c r="K913" s="15">
        <f>IF(Data!S913&gt;$B$8,Data!S913,0)</f>
        <v/>
      </c>
    </row>
    <row r="914">
      <c r="H914" s="14">
        <f>Data!A914</f>
        <v/>
      </c>
      <c r="I914" s="15">
        <f>IF(Data!P914&gt;$B$8,Data!P914,0)</f>
        <v/>
      </c>
      <c r="J914" s="15">
        <f>IF(Data!R914&gt;$B$8,Data!R914,0)</f>
        <v/>
      </c>
      <c r="K914" s="15">
        <f>IF(Data!S914&gt;$B$8,Data!S914,0)</f>
        <v/>
      </c>
    </row>
    <row r="915">
      <c r="H915" s="14">
        <f>Data!A915</f>
        <v/>
      </c>
      <c r="I915" s="15">
        <f>IF(Data!P915&gt;$B$8,Data!P915,0)</f>
        <v/>
      </c>
      <c r="J915" s="15">
        <f>IF(Data!R915&gt;$B$8,Data!R915,0)</f>
        <v/>
      </c>
      <c r="K915" s="15">
        <f>IF(Data!S915&gt;$B$8,Data!S915,0)</f>
        <v/>
      </c>
    </row>
    <row r="916">
      <c r="H916" s="14">
        <f>Data!A916</f>
        <v/>
      </c>
      <c r="I916" s="15">
        <f>IF(Data!P916&gt;$B$8,Data!P916,0)</f>
        <v/>
      </c>
      <c r="J916" s="15">
        <f>IF(Data!R916&gt;$B$8,Data!R916,0)</f>
        <v/>
      </c>
      <c r="K916" s="15">
        <f>IF(Data!S916&gt;$B$8,Data!S916,0)</f>
        <v/>
      </c>
    </row>
    <row r="917">
      <c r="H917" s="14">
        <f>Data!A917</f>
        <v/>
      </c>
      <c r="I917" s="15">
        <f>IF(Data!P917&gt;$B$8,Data!P917,0)</f>
        <v/>
      </c>
      <c r="J917" s="15">
        <f>IF(Data!R917&gt;$B$8,Data!R917,0)</f>
        <v/>
      </c>
      <c r="K917" s="15">
        <f>IF(Data!S917&gt;$B$8,Data!S917,0)</f>
        <v/>
      </c>
    </row>
    <row r="918">
      <c r="H918" s="14">
        <f>Data!A918</f>
        <v/>
      </c>
      <c r="I918" s="15">
        <f>IF(Data!P918&gt;$B$8,Data!P918,0)</f>
        <v/>
      </c>
      <c r="J918" s="15">
        <f>IF(Data!R918&gt;$B$8,Data!R918,0)</f>
        <v/>
      </c>
      <c r="K918" s="15">
        <f>IF(Data!S918&gt;$B$8,Data!S918,0)</f>
        <v/>
      </c>
    </row>
    <row r="919">
      <c r="H919" s="14">
        <f>Data!A919</f>
        <v/>
      </c>
      <c r="I919" s="15">
        <f>IF(Data!P919&gt;$B$8,Data!P919,0)</f>
        <v/>
      </c>
      <c r="J919" s="15">
        <f>IF(Data!R919&gt;$B$8,Data!R919,0)</f>
        <v/>
      </c>
      <c r="K919" s="15">
        <f>IF(Data!S919&gt;$B$8,Data!S919,0)</f>
        <v/>
      </c>
    </row>
    <row r="920">
      <c r="H920" s="14">
        <f>Data!A920</f>
        <v/>
      </c>
      <c r="I920" s="15">
        <f>IF(Data!P920&gt;$B$8,Data!P920,0)</f>
        <v/>
      </c>
      <c r="J920" s="15">
        <f>IF(Data!R920&gt;$B$8,Data!R920,0)</f>
        <v/>
      </c>
      <c r="K920" s="15">
        <f>IF(Data!S920&gt;$B$8,Data!S920,0)</f>
        <v/>
      </c>
    </row>
    <row r="921">
      <c r="H921" s="14">
        <f>Data!A921</f>
        <v/>
      </c>
      <c r="I921" s="15">
        <f>IF(Data!P921&gt;$B$8,Data!P921,0)</f>
        <v/>
      </c>
      <c r="J921" s="15">
        <f>IF(Data!R921&gt;$B$8,Data!R921,0)</f>
        <v/>
      </c>
      <c r="K921" s="15">
        <f>IF(Data!S921&gt;$B$8,Data!S921,0)</f>
        <v/>
      </c>
    </row>
    <row r="922">
      <c r="H922" s="14">
        <f>Data!A922</f>
        <v/>
      </c>
      <c r="I922" s="15">
        <f>IF(Data!P922&gt;$B$8,Data!P922,0)</f>
        <v/>
      </c>
      <c r="J922" s="15">
        <f>IF(Data!R922&gt;$B$8,Data!R922,0)</f>
        <v/>
      </c>
      <c r="K922" s="15">
        <f>IF(Data!S922&gt;$B$8,Data!S922,0)</f>
        <v/>
      </c>
    </row>
    <row r="923">
      <c r="H923" s="14">
        <f>Data!A923</f>
        <v/>
      </c>
      <c r="I923" s="15">
        <f>IF(Data!P923&gt;$B$8,Data!P923,0)</f>
        <v/>
      </c>
      <c r="J923" s="15">
        <f>IF(Data!R923&gt;$B$8,Data!R923,0)</f>
        <v/>
      </c>
      <c r="K923" s="15">
        <f>IF(Data!S923&gt;$B$8,Data!S923,0)</f>
        <v/>
      </c>
    </row>
    <row r="924">
      <c r="H924" s="14">
        <f>Data!A924</f>
        <v/>
      </c>
      <c r="I924" s="15">
        <f>IF(Data!P924&gt;$B$8,Data!P924,0)</f>
        <v/>
      </c>
      <c r="J924" s="15">
        <f>IF(Data!R924&gt;$B$8,Data!R924,0)</f>
        <v/>
      </c>
      <c r="K924" s="15">
        <f>IF(Data!S924&gt;$B$8,Data!S924,0)</f>
        <v/>
      </c>
    </row>
    <row r="925">
      <c r="H925" s="14">
        <f>Data!A925</f>
        <v/>
      </c>
      <c r="I925" s="15">
        <f>IF(Data!P925&gt;$B$8,Data!P925,0)</f>
        <v/>
      </c>
      <c r="J925" s="15">
        <f>IF(Data!R925&gt;$B$8,Data!R925,0)</f>
        <v/>
      </c>
      <c r="K925" s="15">
        <f>IF(Data!S925&gt;$B$8,Data!S925,0)</f>
        <v/>
      </c>
    </row>
    <row r="926">
      <c r="H926" s="14">
        <f>Data!A926</f>
        <v/>
      </c>
      <c r="I926" s="15">
        <f>IF(Data!P926&gt;$B$8,Data!P926,0)</f>
        <v/>
      </c>
      <c r="J926" s="15">
        <f>IF(Data!R926&gt;$B$8,Data!R926,0)</f>
        <v/>
      </c>
      <c r="K926" s="15">
        <f>IF(Data!S926&gt;$B$8,Data!S926,0)</f>
        <v/>
      </c>
    </row>
    <row r="927">
      <c r="H927" s="14">
        <f>Data!A927</f>
        <v/>
      </c>
      <c r="I927" s="15">
        <f>IF(Data!P927&gt;$B$8,Data!P927,0)</f>
        <v/>
      </c>
      <c r="J927" s="15">
        <f>IF(Data!R927&gt;$B$8,Data!R927,0)</f>
        <v/>
      </c>
      <c r="K927" s="15">
        <f>IF(Data!S927&gt;$B$8,Data!S927,0)</f>
        <v/>
      </c>
    </row>
    <row r="928">
      <c r="H928" s="14">
        <f>Data!A928</f>
        <v/>
      </c>
      <c r="I928" s="15">
        <f>IF(Data!P928&gt;$B$8,Data!P928,0)</f>
        <v/>
      </c>
      <c r="J928" s="15">
        <f>IF(Data!R928&gt;$B$8,Data!R928,0)</f>
        <v/>
      </c>
      <c r="K928" s="15">
        <f>IF(Data!S928&gt;$B$8,Data!S928,0)</f>
        <v/>
      </c>
    </row>
    <row r="929">
      <c r="H929" s="14">
        <f>Data!A929</f>
        <v/>
      </c>
      <c r="I929" s="15">
        <f>IF(Data!P929&gt;$B$8,Data!P929,0)</f>
        <v/>
      </c>
      <c r="J929" s="15">
        <f>IF(Data!R929&gt;$B$8,Data!R929,0)</f>
        <v/>
      </c>
      <c r="K929" s="15">
        <f>IF(Data!S929&gt;$B$8,Data!S929,0)</f>
        <v/>
      </c>
    </row>
    <row r="930">
      <c r="H930" s="14">
        <f>Data!A930</f>
        <v/>
      </c>
      <c r="I930" s="15">
        <f>IF(Data!P930&gt;$B$8,Data!P930,0)</f>
        <v/>
      </c>
      <c r="J930" s="15">
        <f>IF(Data!R930&gt;$B$8,Data!R930,0)</f>
        <v/>
      </c>
      <c r="K930" s="15">
        <f>IF(Data!S930&gt;$B$8,Data!S930,0)</f>
        <v/>
      </c>
    </row>
    <row r="931">
      <c r="H931" s="14">
        <f>Data!A931</f>
        <v/>
      </c>
      <c r="I931" s="15">
        <f>IF(Data!P931&gt;$B$8,Data!P931,0)</f>
        <v/>
      </c>
      <c r="J931" s="15">
        <f>IF(Data!R931&gt;$B$8,Data!R931,0)</f>
        <v/>
      </c>
      <c r="K931" s="15">
        <f>IF(Data!S931&gt;$B$8,Data!S931,0)</f>
        <v/>
      </c>
    </row>
    <row r="932">
      <c r="H932" s="14">
        <f>Data!A932</f>
        <v/>
      </c>
      <c r="I932" s="15">
        <f>IF(Data!P932&gt;$B$8,Data!P932,0)</f>
        <v/>
      </c>
      <c r="J932" s="15">
        <f>IF(Data!R932&gt;$B$8,Data!R932,0)</f>
        <v/>
      </c>
      <c r="K932" s="15">
        <f>IF(Data!S932&gt;$B$8,Data!S932,0)</f>
        <v/>
      </c>
    </row>
    <row r="933">
      <c r="H933" s="14">
        <f>Data!A933</f>
        <v/>
      </c>
      <c r="I933" s="15">
        <f>IF(Data!P933&gt;$B$8,Data!P933,0)</f>
        <v/>
      </c>
      <c r="J933" s="15">
        <f>IF(Data!R933&gt;$B$8,Data!R933,0)</f>
        <v/>
      </c>
      <c r="K933" s="15">
        <f>IF(Data!S933&gt;$B$8,Data!S933,0)</f>
        <v/>
      </c>
    </row>
    <row r="934">
      <c r="H934" s="14">
        <f>Data!A934</f>
        <v/>
      </c>
      <c r="I934" s="15">
        <f>IF(Data!P934&gt;$B$8,Data!P934,0)</f>
        <v/>
      </c>
      <c r="J934" s="15">
        <f>IF(Data!R934&gt;$B$8,Data!R934,0)</f>
        <v/>
      </c>
      <c r="K934" s="15">
        <f>IF(Data!S934&gt;$B$8,Data!S934,0)</f>
        <v/>
      </c>
    </row>
    <row r="935">
      <c r="H935" s="14">
        <f>Data!A935</f>
        <v/>
      </c>
      <c r="I935" s="15">
        <f>IF(Data!P935&gt;$B$8,Data!P935,0)</f>
        <v/>
      </c>
      <c r="J935" s="15">
        <f>IF(Data!R935&gt;$B$8,Data!R935,0)</f>
        <v/>
      </c>
      <c r="K935" s="15">
        <f>IF(Data!S935&gt;$B$8,Data!S935,0)</f>
        <v/>
      </c>
    </row>
    <row r="936">
      <c r="H936" s="14">
        <f>Data!A936</f>
        <v/>
      </c>
      <c r="I936" s="15">
        <f>IF(Data!P936&gt;$B$8,Data!P936,0)</f>
        <v/>
      </c>
      <c r="J936" s="15">
        <f>IF(Data!R936&gt;$B$8,Data!R936,0)</f>
        <v/>
      </c>
      <c r="K936" s="15">
        <f>IF(Data!S936&gt;$B$8,Data!S936,0)</f>
        <v/>
      </c>
    </row>
    <row r="937">
      <c r="H937" s="14">
        <f>Data!A937</f>
        <v/>
      </c>
      <c r="I937" s="15">
        <f>IF(Data!P937&gt;$B$8,Data!P937,0)</f>
        <v/>
      </c>
      <c r="J937" s="15">
        <f>IF(Data!R937&gt;$B$8,Data!R937,0)</f>
        <v/>
      </c>
      <c r="K937" s="15">
        <f>IF(Data!S937&gt;$B$8,Data!S937,0)</f>
        <v/>
      </c>
    </row>
    <row r="938">
      <c r="H938" s="14">
        <f>Data!A938</f>
        <v/>
      </c>
      <c r="I938" s="15">
        <f>IF(Data!P938&gt;$B$8,Data!P938,0)</f>
        <v/>
      </c>
      <c r="J938" s="15">
        <f>IF(Data!R938&gt;$B$8,Data!R938,0)</f>
        <v/>
      </c>
      <c r="K938" s="15">
        <f>IF(Data!S938&gt;$B$8,Data!S938,0)</f>
        <v/>
      </c>
    </row>
    <row r="939">
      <c r="H939" s="14">
        <f>Data!A939</f>
        <v/>
      </c>
      <c r="I939" s="15">
        <f>IF(Data!P939&gt;$B$8,Data!P939,0)</f>
        <v/>
      </c>
      <c r="J939" s="15">
        <f>IF(Data!R939&gt;$B$8,Data!R939,0)</f>
        <v/>
      </c>
      <c r="K939" s="15">
        <f>IF(Data!S939&gt;$B$8,Data!S939,0)</f>
        <v/>
      </c>
    </row>
    <row r="940">
      <c r="H940" s="14">
        <f>Data!A940</f>
        <v/>
      </c>
      <c r="I940" s="15">
        <f>IF(Data!P940&gt;$B$8,Data!P940,0)</f>
        <v/>
      </c>
      <c r="J940" s="15">
        <f>IF(Data!R940&gt;$B$8,Data!R940,0)</f>
        <v/>
      </c>
      <c r="K940" s="15">
        <f>IF(Data!S940&gt;$B$8,Data!S940,0)</f>
        <v/>
      </c>
    </row>
    <row r="941">
      <c r="H941" s="14">
        <f>Data!A941</f>
        <v/>
      </c>
      <c r="I941" s="15">
        <f>IF(Data!P941&gt;$B$8,Data!P941,0)</f>
        <v/>
      </c>
      <c r="J941" s="15">
        <f>IF(Data!R941&gt;$B$8,Data!R941,0)</f>
        <v/>
      </c>
      <c r="K941" s="15">
        <f>IF(Data!S941&gt;$B$8,Data!S941,0)</f>
        <v/>
      </c>
    </row>
    <row r="942">
      <c r="H942" s="14">
        <f>Data!A942</f>
        <v/>
      </c>
      <c r="I942" s="15">
        <f>IF(Data!P942&gt;$B$8,Data!P942,0)</f>
        <v/>
      </c>
      <c r="J942" s="15">
        <f>IF(Data!R942&gt;$B$8,Data!R942,0)</f>
        <v/>
      </c>
      <c r="K942" s="15">
        <f>IF(Data!S942&gt;$B$8,Data!S942,0)</f>
        <v/>
      </c>
    </row>
    <row r="943">
      <c r="H943" s="14">
        <f>Data!A943</f>
        <v/>
      </c>
      <c r="I943" s="15">
        <f>IF(Data!P943&gt;$B$8,Data!P943,0)</f>
        <v/>
      </c>
      <c r="J943" s="15">
        <f>IF(Data!R943&gt;$B$8,Data!R943,0)</f>
        <v/>
      </c>
      <c r="K943" s="15">
        <f>IF(Data!S943&gt;$B$8,Data!S943,0)</f>
        <v/>
      </c>
    </row>
    <row r="944">
      <c r="H944" s="14">
        <f>Data!A944</f>
        <v/>
      </c>
      <c r="I944" s="15">
        <f>IF(Data!P944&gt;$B$8,Data!P944,0)</f>
        <v/>
      </c>
      <c r="J944" s="15">
        <f>IF(Data!R944&gt;$B$8,Data!R944,0)</f>
        <v/>
      </c>
      <c r="K944" s="15">
        <f>IF(Data!S944&gt;$B$8,Data!S944,0)</f>
        <v/>
      </c>
    </row>
    <row r="945">
      <c r="H945" s="14">
        <f>Data!A945</f>
        <v/>
      </c>
      <c r="I945" s="15">
        <f>IF(Data!P945&gt;$B$8,Data!P945,0)</f>
        <v/>
      </c>
      <c r="J945" s="15">
        <f>IF(Data!R945&gt;$B$8,Data!R945,0)</f>
        <v/>
      </c>
      <c r="K945" s="15">
        <f>IF(Data!S945&gt;$B$8,Data!S945,0)</f>
        <v/>
      </c>
    </row>
    <row r="946">
      <c r="H946" s="14">
        <f>Data!A946</f>
        <v/>
      </c>
      <c r="I946" s="15">
        <f>IF(Data!P946&gt;$B$8,Data!P946,0)</f>
        <v/>
      </c>
      <c r="J946" s="15">
        <f>IF(Data!R946&gt;$B$8,Data!R946,0)</f>
        <v/>
      </c>
      <c r="K946" s="15">
        <f>IF(Data!S946&gt;$B$8,Data!S946,0)</f>
        <v/>
      </c>
    </row>
    <row r="947">
      <c r="H947" s="14">
        <f>Data!A947</f>
        <v/>
      </c>
      <c r="I947" s="15">
        <f>IF(Data!P947&gt;$B$8,Data!P947,0)</f>
        <v/>
      </c>
      <c r="J947" s="15">
        <f>IF(Data!R947&gt;$B$8,Data!R947,0)</f>
        <v/>
      </c>
      <c r="K947" s="15">
        <f>IF(Data!S947&gt;$B$8,Data!S947,0)</f>
        <v/>
      </c>
    </row>
    <row r="948">
      <c r="H948" s="14">
        <f>Data!A948</f>
        <v/>
      </c>
      <c r="I948" s="15">
        <f>IF(Data!P948&gt;$B$8,Data!P948,0)</f>
        <v/>
      </c>
      <c r="J948" s="15">
        <f>IF(Data!R948&gt;$B$8,Data!R948,0)</f>
        <v/>
      </c>
      <c r="K948" s="15">
        <f>IF(Data!S948&gt;$B$8,Data!S948,0)</f>
        <v/>
      </c>
    </row>
    <row r="949">
      <c r="H949" s="14">
        <f>Data!A949</f>
        <v/>
      </c>
      <c r="I949" s="15">
        <f>IF(Data!P949&gt;$B$8,Data!P949,0)</f>
        <v/>
      </c>
      <c r="J949" s="15">
        <f>IF(Data!R949&gt;$B$8,Data!R949,0)</f>
        <v/>
      </c>
      <c r="K949" s="15">
        <f>IF(Data!S949&gt;$B$8,Data!S949,0)</f>
        <v/>
      </c>
    </row>
    <row r="950">
      <c r="H950" s="14">
        <f>Data!A950</f>
        <v/>
      </c>
      <c r="I950" s="15">
        <f>IF(Data!P950&gt;$B$8,Data!P950,0)</f>
        <v/>
      </c>
      <c r="J950" s="15">
        <f>IF(Data!R950&gt;$B$8,Data!R950,0)</f>
        <v/>
      </c>
      <c r="K950" s="15">
        <f>IF(Data!S950&gt;$B$8,Data!S950,0)</f>
        <v/>
      </c>
    </row>
    <row r="951">
      <c r="H951" s="14">
        <f>Data!A951</f>
        <v/>
      </c>
      <c r="I951" s="15">
        <f>IF(Data!P951&gt;$B$8,Data!P951,0)</f>
        <v/>
      </c>
      <c r="J951" s="15">
        <f>IF(Data!R951&gt;$B$8,Data!R951,0)</f>
        <v/>
      </c>
      <c r="K951" s="15">
        <f>IF(Data!S951&gt;$B$8,Data!S951,0)</f>
        <v/>
      </c>
    </row>
    <row r="952">
      <c r="H952" s="14">
        <f>Data!A952</f>
        <v/>
      </c>
      <c r="I952" s="15">
        <f>IF(Data!P952&gt;$B$8,Data!P952,0)</f>
        <v/>
      </c>
      <c r="J952" s="15">
        <f>IF(Data!R952&gt;$B$8,Data!R952,0)</f>
        <v/>
      </c>
      <c r="K952" s="15">
        <f>IF(Data!S952&gt;$B$8,Data!S952,0)</f>
        <v/>
      </c>
    </row>
    <row r="953">
      <c r="H953" s="14">
        <f>Data!A953</f>
        <v/>
      </c>
      <c r="I953" s="15">
        <f>IF(Data!P953&gt;$B$8,Data!P953,0)</f>
        <v/>
      </c>
      <c r="J953" s="15">
        <f>IF(Data!R953&gt;$B$8,Data!R953,0)</f>
        <v/>
      </c>
      <c r="K953" s="15">
        <f>IF(Data!S953&gt;$B$8,Data!S953,0)</f>
        <v/>
      </c>
    </row>
    <row r="954">
      <c r="H954" s="14">
        <f>Data!A954</f>
        <v/>
      </c>
      <c r="I954" s="15">
        <f>IF(Data!P954&gt;$B$8,Data!P954,0)</f>
        <v/>
      </c>
      <c r="J954" s="15">
        <f>IF(Data!R954&gt;$B$8,Data!R954,0)</f>
        <v/>
      </c>
      <c r="K954" s="15">
        <f>IF(Data!S954&gt;$B$8,Data!S954,0)</f>
        <v/>
      </c>
    </row>
    <row r="955">
      <c r="H955" s="14">
        <f>Data!A955</f>
        <v/>
      </c>
      <c r="I955" s="15">
        <f>IF(Data!P955&gt;$B$8,Data!P955,0)</f>
        <v/>
      </c>
      <c r="J955" s="15">
        <f>IF(Data!R955&gt;$B$8,Data!R955,0)</f>
        <v/>
      </c>
      <c r="K955" s="15">
        <f>IF(Data!S955&gt;$B$8,Data!S955,0)</f>
        <v/>
      </c>
    </row>
    <row r="956">
      <c r="H956" s="14">
        <f>Data!A956</f>
        <v/>
      </c>
      <c r="I956" s="15">
        <f>IF(Data!P956&gt;$B$8,Data!P956,0)</f>
        <v/>
      </c>
      <c r="J956" s="15">
        <f>IF(Data!R956&gt;$B$8,Data!R956,0)</f>
        <v/>
      </c>
      <c r="K956" s="15">
        <f>IF(Data!S956&gt;$B$8,Data!S956,0)</f>
        <v/>
      </c>
    </row>
    <row r="957">
      <c r="H957" s="14">
        <f>Data!A957</f>
        <v/>
      </c>
      <c r="I957" s="15">
        <f>IF(Data!P957&gt;$B$8,Data!P957,0)</f>
        <v/>
      </c>
      <c r="J957" s="15">
        <f>IF(Data!R957&gt;$B$8,Data!R957,0)</f>
        <v/>
      </c>
      <c r="K957" s="15">
        <f>IF(Data!S957&gt;$B$8,Data!S957,0)</f>
        <v/>
      </c>
    </row>
    <row r="958">
      <c r="H958" s="14">
        <f>Data!A958</f>
        <v/>
      </c>
      <c r="I958" s="15">
        <f>IF(Data!P958&gt;$B$8,Data!P958,0)</f>
        <v/>
      </c>
      <c r="J958" s="15">
        <f>IF(Data!R958&gt;$B$8,Data!R958,0)</f>
        <v/>
      </c>
      <c r="K958" s="15">
        <f>IF(Data!S958&gt;$B$8,Data!S958,0)</f>
        <v/>
      </c>
    </row>
    <row r="959">
      <c r="H959" s="14">
        <f>Data!A959</f>
        <v/>
      </c>
      <c r="I959" s="15">
        <f>IF(Data!P959&gt;$B$8,Data!P959,0)</f>
        <v/>
      </c>
      <c r="J959" s="15">
        <f>IF(Data!R959&gt;$B$8,Data!R959,0)</f>
        <v/>
      </c>
      <c r="K959" s="15">
        <f>IF(Data!S959&gt;$B$8,Data!S959,0)</f>
        <v/>
      </c>
    </row>
    <row r="960">
      <c r="H960" s="14">
        <f>Data!A960</f>
        <v/>
      </c>
      <c r="I960" s="15">
        <f>IF(Data!P960&gt;$B$8,Data!P960,0)</f>
        <v/>
      </c>
      <c r="J960" s="15">
        <f>IF(Data!R960&gt;$B$8,Data!R960,0)</f>
        <v/>
      </c>
      <c r="K960" s="15">
        <f>IF(Data!S960&gt;$B$8,Data!S960,0)</f>
        <v/>
      </c>
    </row>
    <row r="961">
      <c r="H961" s="14">
        <f>Data!A961</f>
        <v/>
      </c>
      <c r="I961" s="15">
        <f>IF(Data!P961&gt;$B$8,Data!P961,0)</f>
        <v/>
      </c>
      <c r="J961" s="15">
        <f>IF(Data!R961&gt;$B$8,Data!R961,0)</f>
        <v/>
      </c>
      <c r="K961" s="15">
        <f>IF(Data!S961&gt;$B$8,Data!S961,0)</f>
        <v/>
      </c>
    </row>
    <row r="962">
      <c r="H962" s="14">
        <f>Data!A962</f>
        <v/>
      </c>
      <c r="I962" s="15">
        <f>IF(Data!P962&gt;$B$8,Data!P962,0)</f>
        <v/>
      </c>
      <c r="J962" s="15">
        <f>IF(Data!R962&gt;$B$8,Data!R962,0)</f>
        <v/>
      </c>
      <c r="K962" s="15">
        <f>IF(Data!S962&gt;$B$8,Data!S962,0)</f>
        <v/>
      </c>
    </row>
    <row r="963">
      <c r="H963" s="14">
        <f>Data!A963</f>
        <v/>
      </c>
      <c r="I963" s="15">
        <f>IF(Data!P963&gt;$B$8,Data!P963,0)</f>
        <v/>
      </c>
      <c r="J963" s="15">
        <f>IF(Data!R963&gt;$B$8,Data!R963,0)</f>
        <v/>
      </c>
      <c r="K963" s="15">
        <f>IF(Data!S963&gt;$B$8,Data!S963,0)</f>
        <v/>
      </c>
    </row>
    <row r="964">
      <c r="H964" s="14">
        <f>Data!A964</f>
        <v/>
      </c>
      <c r="I964" s="15">
        <f>IF(Data!P964&gt;$B$8,Data!P964,0)</f>
        <v/>
      </c>
      <c r="J964" s="15">
        <f>IF(Data!R964&gt;$B$8,Data!R964,0)</f>
        <v/>
      </c>
      <c r="K964" s="15">
        <f>IF(Data!S964&gt;$B$8,Data!S964,0)</f>
        <v/>
      </c>
    </row>
    <row r="965">
      <c r="H965" s="14">
        <f>Data!A965</f>
        <v/>
      </c>
      <c r="I965" s="15">
        <f>IF(Data!P965&gt;$B$8,Data!P965,0)</f>
        <v/>
      </c>
      <c r="J965" s="15">
        <f>IF(Data!R965&gt;$B$8,Data!R965,0)</f>
        <v/>
      </c>
      <c r="K965" s="15">
        <f>IF(Data!S965&gt;$B$8,Data!S965,0)</f>
        <v/>
      </c>
    </row>
    <row r="966">
      <c r="H966" s="14">
        <f>Data!A966</f>
        <v/>
      </c>
      <c r="I966" s="15">
        <f>IF(Data!P966&gt;$B$8,Data!P966,0)</f>
        <v/>
      </c>
      <c r="J966" s="15">
        <f>IF(Data!R966&gt;$B$8,Data!R966,0)</f>
        <v/>
      </c>
      <c r="K966" s="15">
        <f>IF(Data!S966&gt;$B$8,Data!S966,0)</f>
        <v/>
      </c>
    </row>
    <row r="967">
      <c r="H967" s="14">
        <f>Data!A967</f>
        <v/>
      </c>
      <c r="I967" s="15">
        <f>IF(Data!P967&gt;$B$8,Data!P967,0)</f>
        <v/>
      </c>
      <c r="J967" s="15">
        <f>IF(Data!R967&gt;$B$8,Data!R967,0)</f>
        <v/>
      </c>
      <c r="K967" s="15">
        <f>IF(Data!S967&gt;$B$8,Data!S967,0)</f>
        <v/>
      </c>
    </row>
    <row r="968">
      <c r="H968" s="14">
        <f>Data!A968</f>
        <v/>
      </c>
      <c r="I968" s="15">
        <f>IF(Data!P968&gt;$B$8,Data!P968,0)</f>
        <v/>
      </c>
      <c r="J968" s="15">
        <f>IF(Data!R968&gt;$B$8,Data!R968,0)</f>
        <v/>
      </c>
      <c r="K968" s="15">
        <f>IF(Data!S968&gt;$B$8,Data!S968,0)</f>
        <v/>
      </c>
    </row>
    <row r="969">
      <c r="H969" s="14">
        <f>Data!A969</f>
        <v/>
      </c>
      <c r="I969" s="15">
        <f>IF(Data!P969&gt;$B$8,Data!P969,0)</f>
        <v/>
      </c>
      <c r="J969" s="15">
        <f>IF(Data!R969&gt;$B$8,Data!R969,0)</f>
        <v/>
      </c>
      <c r="K969" s="15">
        <f>IF(Data!S969&gt;$B$8,Data!S969,0)</f>
        <v/>
      </c>
    </row>
    <row r="970">
      <c r="H970" s="14">
        <f>Data!A970</f>
        <v/>
      </c>
      <c r="I970" s="15">
        <f>IF(Data!P970&gt;$B$8,Data!P970,0)</f>
        <v/>
      </c>
      <c r="J970" s="15">
        <f>IF(Data!R970&gt;$B$8,Data!R970,0)</f>
        <v/>
      </c>
      <c r="K970" s="15">
        <f>IF(Data!S970&gt;$B$8,Data!S970,0)</f>
        <v/>
      </c>
    </row>
    <row r="971">
      <c r="H971" s="14">
        <f>Data!A971</f>
        <v/>
      </c>
      <c r="I971" s="15">
        <f>IF(Data!P971&gt;$B$8,Data!P971,0)</f>
        <v/>
      </c>
      <c r="J971" s="15">
        <f>IF(Data!R971&gt;$B$8,Data!R971,0)</f>
        <v/>
      </c>
      <c r="K971" s="15">
        <f>IF(Data!S971&gt;$B$8,Data!S971,0)</f>
        <v/>
      </c>
    </row>
    <row r="972">
      <c r="H972" s="14">
        <f>Data!A972</f>
        <v/>
      </c>
      <c r="I972" s="15">
        <f>IF(Data!P972&gt;$B$8,Data!P972,0)</f>
        <v/>
      </c>
      <c r="J972" s="15">
        <f>IF(Data!R972&gt;$B$8,Data!R972,0)</f>
        <v/>
      </c>
      <c r="K972" s="15">
        <f>IF(Data!S972&gt;$B$8,Data!S972,0)</f>
        <v/>
      </c>
    </row>
    <row r="973">
      <c r="H973" s="14">
        <f>Data!A973</f>
        <v/>
      </c>
      <c r="I973" s="15">
        <f>IF(Data!P973&gt;$B$8,Data!P973,0)</f>
        <v/>
      </c>
      <c r="J973" s="15">
        <f>IF(Data!R973&gt;$B$8,Data!R973,0)</f>
        <v/>
      </c>
      <c r="K973" s="15">
        <f>IF(Data!S973&gt;$B$8,Data!S973,0)</f>
        <v/>
      </c>
    </row>
    <row r="974">
      <c r="H974" s="14">
        <f>Data!A974</f>
        <v/>
      </c>
      <c r="I974" s="15">
        <f>IF(Data!P974&gt;$B$8,Data!P974,0)</f>
        <v/>
      </c>
      <c r="J974" s="15">
        <f>IF(Data!R974&gt;$B$8,Data!R974,0)</f>
        <v/>
      </c>
      <c r="K974" s="15">
        <f>IF(Data!S974&gt;$B$8,Data!S974,0)</f>
        <v/>
      </c>
    </row>
    <row r="975">
      <c r="H975" s="14">
        <f>Data!A975</f>
        <v/>
      </c>
      <c r="I975" s="15">
        <f>IF(Data!P975&gt;$B$8,Data!P975,0)</f>
        <v/>
      </c>
      <c r="J975" s="15">
        <f>IF(Data!R975&gt;$B$8,Data!R975,0)</f>
        <v/>
      </c>
      <c r="K975" s="15">
        <f>IF(Data!S975&gt;$B$8,Data!S975,0)</f>
        <v/>
      </c>
    </row>
    <row r="976">
      <c r="H976" s="14">
        <f>Data!A976</f>
        <v/>
      </c>
      <c r="I976" s="15">
        <f>IF(Data!P976&gt;$B$8,Data!P976,0)</f>
        <v/>
      </c>
      <c r="J976" s="15">
        <f>IF(Data!R976&gt;$B$8,Data!R976,0)</f>
        <v/>
      </c>
      <c r="K976" s="15">
        <f>IF(Data!S976&gt;$B$8,Data!S976,0)</f>
        <v/>
      </c>
    </row>
    <row r="977">
      <c r="H977" s="14">
        <f>Data!A977</f>
        <v/>
      </c>
      <c r="I977" s="15">
        <f>IF(Data!P977&gt;$B$8,Data!P977,0)</f>
        <v/>
      </c>
      <c r="J977" s="15">
        <f>IF(Data!R977&gt;$B$8,Data!R977,0)</f>
        <v/>
      </c>
      <c r="K977" s="15">
        <f>IF(Data!S977&gt;$B$8,Data!S977,0)</f>
        <v/>
      </c>
    </row>
    <row r="978">
      <c r="H978" s="14">
        <f>Data!A978</f>
        <v/>
      </c>
      <c r="I978" s="15">
        <f>IF(Data!P978&gt;$B$8,Data!P978,0)</f>
        <v/>
      </c>
      <c r="J978" s="15">
        <f>IF(Data!R978&gt;$B$8,Data!R978,0)</f>
        <v/>
      </c>
      <c r="K978" s="15">
        <f>IF(Data!S978&gt;$B$8,Data!S978,0)</f>
        <v/>
      </c>
    </row>
    <row r="979">
      <c r="H979" s="14">
        <f>Data!A979</f>
        <v/>
      </c>
      <c r="I979" s="15">
        <f>IF(Data!P979&gt;$B$8,Data!P979,0)</f>
        <v/>
      </c>
      <c r="J979" s="15">
        <f>IF(Data!R979&gt;$B$8,Data!R979,0)</f>
        <v/>
      </c>
      <c r="K979" s="15">
        <f>IF(Data!S979&gt;$B$8,Data!S979,0)</f>
        <v/>
      </c>
    </row>
    <row r="980">
      <c r="H980" s="14">
        <f>Data!A980</f>
        <v/>
      </c>
      <c r="I980" s="15">
        <f>IF(Data!P980&gt;$B$8,Data!P980,0)</f>
        <v/>
      </c>
      <c r="J980" s="15">
        <f>IF(Data!R980&gt;$B$8,Data!R980,0)</f>
        <v/>
      </c>
      <c r="K980" s="15">
        <f>IF(Data!S980&gt;$B$8,Data!S980,0)</f>
        <v/>
      </c>
    </row>
    <row r="981">
      <c r="H981" s="14">
        <f>Data!A981</f>
        <v/>
      </c>
      <c r="I981" s="15">
        <f>IF(Data!P981&gt;$B$8,Data!P981,0)</f>
        <v/>
      </c>
      <c r="J981" s="15">
        <f>IF(Data!R981&gt;$B$8,Data!R981,0)</f>
        <v/>
      </c>
      <c r="K981" s="15">
        <f>IF(Data!S981&gt;$B$8,Data!S981,0)</f>
        <v/>
      </c>
    </row>
    <row r="982">
      <c r="H982" s="14">
        <f>Data!A982</f>
        <v/>
      </c>
      <c r="I982" s="15">
        <f>IF(Data!P982&gt;$B$8,Data!P982,0)</f>
        <v/>
      </c>
      <c r="J982" s="15">
        <f>IF(Data!R982&gt;$B$8,Data!R982,0)</f>
        <v/>
      </c>
      <c r="K982" s="15">
        <f>IF(Data!S982&gt;$B$8,Data!S982,0)</f>
        <v/>
      </c>
    </row>
    <row r="983">
      <c r="H983" s="14">
        <f>Data!A983</f>
        <v/>
      </c>
      <c r="I983" s="15">
        <f>IF(Data!P983&gt;$B$8,Data!P983,0)</f>
        <v/>
      </c>
      <c r="J983" s="15">
        <f>IF(Data!R983&gt;$B$8,Data!R983,0)</f>
        <v/>
      </c>
      <c r="K983" s="15">
        <f>IF(Data!S983&gt;$B$8,Data!S983,0)</f>
        <v/>
      </c>
    </row>
    <row r="984">
      <c r="H984" s="14">
        <f>Data!A984</f>
        <v/>
      </c>
      <c r="I984" s="15">
        <f>IF(Data!P984&gt;$B$8,Data!P984,0)</f>
        <v/>
      </c>
      <c r="J984" s="15">
        <f>IF(Data!R984&gt;$B$8,Data!R984,0)</f>
        <v/>
      </c>
      <c r="K984" s="15">
        <f>IF(Data!S984&gt;$B$8,Data!S984,0)</f>
        <v/>
      </c>
    </row>
    <row r="985">
      <c r="H985" s="14">
        <f>Data!A985</f>
        <v/>
      </c>
      <c r="I985" s="15">
        <f>IF(Data!P985&gt;$B$8,Data!P985,0)</f>
        <v/>
      </c>
      <c r="J985" s="15">
        <f>IF(Data!R985&gt;$B$8,Data!R985,0)</f>
        <v/>
      </c>
      <c r="K985" s="15">
        <f>IF(Data!S985&gt;$B$8,Data!S985,0)</f>
        <v/>
      </c>
    </row>
    <row r="986">
      <c r="H986" s="14">
        <f>Data!A986</f>
        <v/>
      </c>
      <c r="I986" s="15">
        <f>IF(Data!P986&gt;$B$8,Data!P986,0)</f>
        <v/>
      </c>
      <c r="J986" s="15">
        <f>IF(Data!R986&gt;$B$8,Data!R986,0)</f>
        <v/>
      </c>
      <c r="K986" s="15">
        <f>IF(Data!S986&gt;$B$8,Data!S986,0)</f>
        <v/>
      </c>
    </row>
    <row r="987">
      <c r="H987" s="14">
        <f>Data!A987</f>
        <v/>
      </c>
      <c r="I987" s="15">
        <f>IF(Data!P987&gt;$B$8,Data!P987,0)</f>
        <v/>
      </c>
      <c r="J987" s="15">
        <f>IF(Data!R987&gt;$B$8,Data!R987,0)</f>
        <v/>
      </c>
      <c r="K987" s="15">
        <f>IF(Data!S987&gt;$B$8,Data!S987,0)</f>
        <v/>
      </c>
    </row>
    <row r="988">
      <c r="H988" s="14">
        <f>Data!A988</f>
        <v/>
      </c>
      <c r="I988" s="15">
        <f>IF(Data!P988&gt;$B$8,Data!P988,0)</f>
        <v/>
      </c>
      <c r="J988" s="15">
        <f>IF(Data!R988&gt;$B$8,Data!R988,0)</f>
        <v/>
      </c>
      <c r="K988" s="15">
        <f>IF(Data!S988&gt;$B$8,Data!S988,0)</f>
        <v/>
      </c>
    </row>
    <row r="989">
      <c r="H989" s="14">
        <f>Data!A989</f>
        <v/>
      </c>
      <c r="I989" s="15">
        <f>IF(Data!P989&gt;$B$8,Data!P989,0)</f>
        <v/>
      </c>
      <c r="J989" s="15">
        <f>IF(Data!R989&gt;$B$8,Data!R989,0)</f>
        <v/>
      </c>
      <c r="K989" s="15">
        <f>IF(Data!S989&gt;$B$8,Data!S989,0)</f>
        <v/>
      </c>
    </row>
    <row r="990">
      <c r="H990" s="14">
        <f>Data!A990</f>
        <v/>
      </c>
      <c r="I990" s="15">
        <f>IF(Data!P990&gt;$B$8,Data!P990,0)</f>
        <v/>
      </c>
      <c r="J990" s="15">
        <f>IF(Data!R990&gt;$B$8,Data!R990,0)</f>
        <v/>
      </c>
      <c r="K990" s="15">
        <f>IF(Data!S990&gt;$B$8,Data!S990,0)</f>
        <v/>
      </c>
    </row>
    <row r="991">
      <c r="H991" s="14">
        <f>Data!A991</f>
        <v/>
      </c>
      <c r="I991" s="15">
        <f>IF(Data!P991&gt;$B$8,Data!P991,0)</f>
        <v/>
      </c>
      <c r="J991" s="15">
        <f>IF(Data!R991&gt;$B$8,Data!R991,0)</f>
        <v/>
      </c>
      <c r="K991" s="15">
        <f>IF(Data!S991&gt;$B$8,Data!S991,0)</f>
        <v/>
      </c>
    </row>
    <row r="992">
      <c r="H992" s="14">
        <f>Data!A992</f>
        <v/>
      </c>
      <c r="I992" s="15">
        <f>IF(Data!P992&gt;$B$8,Data!P992,0)</f>
        <v/>
      </c>
      <c r="J992" s="15">
        <f>IF(Data!R992&gt;$B$8,Data!R992,0)</f>
        <v/>
      </c>
      <c r="K992" s="15">
        <f>IF(Data!S992&gt;$B$8,Data!S992,0)</f>
        <v/>
      </c>
    </row>
    <row r="993">
      <c r="H993" s="14">
        <f>Data!A993</f>
        <v/>
      </c>
      <c r="I993" s="15">
        <f>IF(Data!P993&gt;$B$8,Data!P993,0)</f>
        <v/>
      </c>
      <c r="J993" s="15">
        <f>IF(Data!R993&gt;$B$8,Data!R993,0)</f>
        <v/>
      </c>
      <c r="K993" s="15">
        <f>IF(Data!S993&gt;$B$8,Data!S993,0)</f>
        <v/>
      </c>
    </row>
    <row r="994">
      <c r="H994" s="14">
        <f>Data!A994</f>
        <v/>
      </c>
      <c r="I994" s="15">
        <f>IF(Data!P994&gt;$B$8,Data!P994,0)</f>
        <v/>
      </c>
      <c r="J994" s="15">
        <f>IF(Data!R994&gt;$B$8,Data!R994,0)</f>
        <v/>
      </c>
      <c r="K994" s="15">
        <f>IF(Data!S994&gt;$B$8,Data!S994,0)</f>
        <v/>
      </c>
    </row>
    <row r="995">
      <c r="H995" s="14">
        <f>Data!A995</f>
        <v/>
      </c>
      <c r="I995" s="15">
        <f>IF(Data!P995&gt;$B$8,Data!P995,0)</f>
        <v/>
      </c>
      <c r="J995" s="15">
        <f>IF(Data!R995&gt;$B$8,Data!R995,0)</f>
        <v/>
      </c>
      <c r="K995" s="15">
        <f>IF(Data!S995&gt;$B$8,Data!S995,0)</f>
        <v/>
      </c>
    </row>
    <row r="996">
      <c r="H996" s="14">
        <f>Data!A996</f>
        <v/>
      </c>
      <c r="I996" s="15">
        <f>IF(Data!P996&gt;$B$8,Data!P996,0)</f>
        <v/>
      </c>
      <c r="J996" s="15">
        <f>IF(Data!R996&gt;$B$8,Data!R996,0)</f>
        <v/>
      </c>
      <c r="K996" s="15">
        <f>IF(Data!S996&gt;$B$8,Data!S996,0)</f>
        <v/>
      </c>
    </row>
    <row r="997">
      <c r="H997" s="14">
        <f>Data!A997</f>
        <v/>
      </c>
      <c r="I997" s="15">
        <f>IF(Data!P997&gt;$B$8,Data!P997,0)</f>
        <v/>
      </c>
      <c r="J997" s="15">
        <f>IF(Data!R997&gt;$B$8,Data!R997,0)</f>
        <v/>
      </c>
      <c r="K997" s="15">
        <f>IF(Data!S997&gt;$B$8,Data!S997,0)</f>
        <v/>
      </c>
    </row>
    <row r="998">
      <c r="H998" s="14">
        <f>Data!A998</f>
        <v/>
      </c>
      <c r="I998" s="15">
        <f>IF(Data!P998&gt;$B$8,Data!P998,0)</f>
        <v/>
      </c>
      <c r="J998" s="15">
        <f>IF(Data!R998&gt;$B$8,Data!R998,0)</f>
        <v/>
      </c>
      <c r="K998" s="15">
        <f>IF(Data!S998&gt;$B$8,Data!S998,0)</f>
        <v/>
      </c>
    </row>
    <row r="999">
      <c r="H999" s="14">
        <f>Data!A999</f>
        <v/>
      </c>
      <c r="I999" s="15">
        <f>IF(Data!P999&gt;$B$8,Data!P999,0)</f>
        <v/>
      </c>
      <c r="J999" s="15">
        <f>IF(Data!R999&gt;$B$8,Data!R999,0)</f>
        <v/>
      </c>
      <c r="K999" s="15">
        <f>IF(Data!S999&gt;$B$8,Data!S999,0)</f>
        <v/>
      </c>
    </row>
    <row r="1000">
      <c r="H1000" s="14">
        <f>Data!A1000</f>
        <v/>
      </c>
      <c r="I1000" s="15">
        <f>IF(Data!P1000&gt;$B$8,Data!P1000,0)</f>
        <v/>
      </c>
      <c r="J1000" s="15">
        <f>IF(Data!R1000&gt;$B$8,Data!R1000,0)</f>
        <v/>
      </c>
      <c r="K1000" s="15">
        <f>IF(Data!S1000&gt;$B$8,Data!S1000,0)</f>
        <v/>
      </c>
    </row>
    <row r="1001">
      <c r="H1001" s="14">
        <f>Data!A1001</f>
        <v/>
      </c>
      <c r="I1001" s="15">
        <f>IF(Data!P1001&gt;$B$8,Data!P1001,0)</f>
        <v/>
      </c>
      <c r="J1001" s="15">
        <f>IF(Data!R1001&gt;$B$8,Data!R1001,0)</f>
        <v/>
      </c>
      <c r="K1001" s="15">
        <f>IF(Data!S1001&gt;$B$8,Data!S1001,0)</f>
        <v/>
      </c>
    </row>
    <row r="1002">
      <c r="H1002" s="14">
        <f>Data!A1002</f>
        <v/>
      </c>
      <c r="I1002" s="15">
        <f>IF(Data!P1002&gt;$B$8,Data!P1002,0)</f>
        <v/>
      </c>
      <c r="J1002" s="15">
        <f>IF(Data!R1002&gt;$B$8,Data!R1002,0)</f>
        <v/>
      </c>
      <c r="K1002" s="15">
        <f>IF(Data!S1002&gt;$B$8,Data!S1002,0)</f>
        <v/>
      </c>
    </row>
    <row r="1003">
      <c r="H1003" s="14">
        <f>Data!A1003</f>
        <v/>
      </c>
      <c r="I1003" s="15">
        <f>IF(Data!P1003&gt;$B$8,Data!P1003,0)</f>
        <v/>
      </c>
      <c r="J1003" s="15">
        <f>IF(Data!R1003&gt;$B$8,Data!R1003,0)</f>
        <v/>
      </c>
      <c r="K1003" s="15">
        <f>IF(Data!S1003&gt;$B$8,Data!S1003,0)</f>
        <v/>
      </c>
    </row>
    <row r="1004">
      <c r="H1004" s="14">
        <f>Data!A1004</f>
        <v/>
      </c>
      <c r="I1004" s="15">
        <f>IF(Data!P1004&gt;$B$8,Data!P1004,0)</f>
        <v/>
      </c>
      <c r="J1004" s="15">
        <f>IF(Data!R1004&gt;$B$8,Data!R1004,0)</f>
        <v/>
      </c>
      <c r="K1004" s="15">
        <f>IF(Data!S1004&gt;$B$8,Data!S1004,0)</f>
        <v/>
      </c>
    </row>
    <row r="1005">
      <c r="H1005" s="14">
        <f>Data!A1005</f>
        <v/>
      </c>
      <c r="I1005" s="15">
        <f>IF(Data!P1005&gt;$B$8,Data!P1005,0)</f>
        <v/>
      </c>
      <c r="J1005" s="15">
        <f>IF(Data!R1005&gt;$B$8,Data!R1005,0)</f>
        <v/>
      </c>
      <c r="K1005" s="15">
        <f>IF(Data!S1005&gt;$B$8,Data!S1005,0)</f>
        <v/>
      </c>
    </row>
    <row r="1006">
      <c r="H1006" s="14">
        <f>Data!A1006</f>
        <v/>
      </c>
      <c r="I1006" s="15">
        <f>IF(Data!P1006&gt;$B$8,Data!P1006,0)</f>
        <v/>
      </c>
      <c r="J1006" s="15">
        <f>IF(Data!R1006&gt;$B$8,Data!R1006,0)</f>
        <v/>
      </c>
      <c r="K1006" s="15">
        <f>IF(Data!S1006&gt;$B$8,Data!S1006,0)</f>
        <v/>
      </c>
    </row>
    <row r="1007">
      <c r="H1007" s="14">
        <f>Data!A1007</f>
        <v/>
      </c>
      <c r="I1007" s="15">
        <f>IF(Data!P1007&gt;$B$8,Data!P1007,0)</f>
        <v/>
      </c>
      <c r="J1007" s="15">
        <f>IF(Data!R1007&gt;$B$8,Data!R1007,0)</f>
        <v/>
      </c>
      <c r="K1007" s="15">
        <f>IF(Data!S1007&gt;$B$8,Data!S1007,0)</f>
        <v/>
      </c>
    </row>
    <row r="1008">
      <c r="H1008" s="14">
        <f>Data!A1008</f>
        <v/>
      </c>
      <c r="I1008" s="15">
        <f>IF(Data!P1008&gt;$B$8,Data!P1008,0)</f>
        <v/>
      </c>
      <c r="J1008" s="15">
        <f>IF(Data!R1008&gt;$B$8,Data!R1008,0)</f>
        <v/>
      </c>
      <c r="K1008" s="15">
        <f>IF(Data!S1008&gt;$B$8,Data!S1008,0)</f>
        <v/>
      </c>
    </row>
    <row r="1009">
      <c r="H1009" s="14">
        <f>Data!A1009</f>
        <v/>
      </c>
      <c r="I1009" s="15">
        <f>IF(Data!P1009&gt;$B$8,Data!P1009,0)</f>
        <v/>
      </c>
      <c r="J1009" s="15">
        <f>IF(Data!R1009&gt;$B$8,Data!R1009,0)</f>
        <v/>
      </c>
      <c r="K1009" s="15">
        <f>IF(Data!S1009&gt;$B$8,Data!S1009,0)</f>
        <v/>
      </c>
    </row>
    <row r="1010">
      <c r="H1010" s="14">
        <f>Data!A1010</f>
        <v/>
      </c>
      <c r="I1010" s="15">
        <f>IF(Data!P1010&gt;$B$8,Data!P1010,0)</f>
        <v/>
      </c>
      <c r="J1010" s="15">
        <f>IF(Data!R1010&gt;$B$8,Data!R1010,0)</f>
        <v/>
      </c>
      <c r="K1010" s="15">
        <f>IF(Data!S1010&gt;$B$8,Data!S1010,0)</f>
        <v/>
      </c>
    </row>
    <row r="1011">
      <c r="H1011" s="14">
        <f>Data!A1011</f>
        <v/>
      </c>
      <c r="I1011" s="15">
        <f>IF(Data!P1011&gt;$B$8,Data!P1011,0)</f>
        <v/>
      </c>
      <c r="J1011" s="15">
        <f>IF(Data!R1011&gt;$B$8,Data!R1011,0)</f>
        <v/>
      </c>
      <c r="K1011" s="15">
        <f>IF(Data!S1011&gt;$B$8,Data!S1011,0)</f>
        <v/>
      </c>
    </row>
    <row r="1012">
      <c r="H1012" s="14">
        <f>Data!A1012</f>
        <v/>
      </c>
      <c r="I1012" s="15">
        <f>IF(Data!P1012&gt;$B$8,Data!P1012,0)</f>
        <v/>
      </c>
      <c r="J1012" s="15">
        <f>IF(Data!R1012&gt;$B$8,Data!R1012,0)</f>
        <v/>
      </c>
      <c r="K1012" s="15">
        <f>IF(Data!S1012&gt;$B$8,Data!S1012,0)</f>
        <v/>
      </c>
    </row>
    <row r="1013">
      <c r="H1013" s="14">
        <f>Data!A1013</f>
        <v/>
      </c>
      <c r="I1013" s="15">
        <f>IF(Data!P1013&gt;$B$8,Data!P1013,0)</f>
        <v/>
      </c>
      <c r="J1013" s="15">
        <f>IF(Data!R1013&gt;$B$8,Data!R1013,0)</f>
        <v/>
      </c>
      <c r="K1013" s="15">
        <f>IF(Data!S1013&gt;$B$8,Data!S1013,0)</f>
        <v/>
      </c>
    </row>
    <row r="1014">
      <c r="H1014" s="14">
        <f>Data!A1014</f>
        <v/>
      </c>
      <c r="I1014" s="15">
        <f>IF(Data!P1014&gt;$B$8,Data!P1014,0)</f>
        <v/>
      </c>
      <c r="J1014" s="15">
        <f>IF(Data!R1014&gt;$B$8,Data!R1014,0)</f>
        <v/>
      </c>
      <c r="K1014" s="15">
        <f>IF(Data!S1014&gt;$B$8,Data!S1014,0)</f>
        <v/>
      </c>
    </row>
    <row r="1015">
      <c r="H1015" s="14">
        <f>Data!A1015</f>
        <v/>
      </c>
      <c r="I1015" s="15">
        <f>IF(Data!P1015&gt;$B$8,Data!P1015,0)</f>
        <v/>
      </c>
      <c r="J1015" s="15">
        <f>IF(Data!R1015&gt;$B$8,Data!R1015,0)</f>
        <v/>
      </c>
      <c r="K1015" s="15">
        <f>IF(Data!S1015&gt;$B$8,Data!S1015,0)</f>
        <v/>
      </c>
    </row>
    <row r="1016">
      <c r="H1016" s="14">
        <f>Data!A1016</f>
        <v/>
      </c>
      <c r="I1016" s="15">
        <f>IF(Data!P1016&gt;$B$8,Data!P1016,0)</f>
        <v/>
      </c>
      <c r="J1016" s="15">
        <f>IF(Data!R1016&gt;$B$8,Data!R1016,0)</f>
        <v/>
      </c>
      <c r="K1016" s="15">
        <f>IF(Data!S1016&gt;$B$8,Data!S1016,0)</f>
        <v/>
      </c>
    </row>
    <row r="1017">
      <c r="H1017" s="14">
        <f>Data!A1017</f>
        <v/>
      </c>
      <c r="I1017" s="15">
        <f>IF(Data!P1017&gt;$B$8,Data!P1017,0)</f>
        <v/>
      </c>
      <c r="J1017" s="15">
        <f>IF(Data!R1017&gt;$B$8,Data!R1017,0)</f>
        <v/>
      </c>
      <c r="K1017" s="15">
        <f>IF(Data!S1017&gt;$B$8,Data!S1017,0)</f>
        <v/>
      </c>
    </row>
    <row r="1018">
      <c r="H1018" s="14">
        <f>Data!A1018</f>
        <v/>
      </c>
      <c r="I1018" s="15">
        <f>IF(Data!P1018&gt;$B$8,Data!P1018,0)</f>
        <v/>
      </c>
      <c r="J1018" s="15">
        <f>IF(Data!R1018&gt;$B$8,Data!R1018,0)</f>
        <v/>
      </c>
      <c r="K1018" s="15">
        <f>IF(Data!S1018&gt;$B$8,Data!S1018,0)</f>
        <v/>
      </c>
    </row>
    <row r="1019">
      <c r="H1019" s="14">
        <f>Data!A1019</f>
        <v/>
      </c>
      <c r="I1019" s="15">
        <f>IF(Data!P1019&gt;$B$8,Data!P1019,0)</f>
        <v/>
      </c>
      <c r="J1019" s="15">
        <f>IF(Data!R1019&gt;$B$8,Data!R1019,0)</f>
        <v/>
      </c>
      <c r="K1019" s="15">
        <f>IF(Data!S1019&gt;$B$8,Data!S1019,0)</f>
        <v/>
      </c>
    </row>
    <row r="1020">
      <c r="H1020" s="14">
        <f>Data!A1020</f>
        <v/>
      </c>
      <c r="I1020" s="15">
        <f>IF(Data!P1020&gt;$B$8,Data!P1020,0)</f>
        <v/>
      </c>
      <c r="J1020" s="15">
        <f>IF(Data!R1020&gt;$B$8,Data!R1020,0)</f>
        <v/>
      </c>
      <c r="K1020" s="15">
        <f>IF(Data!S1020&gt;$B$8,Data!S1020,0)</f>
        <v/>
      </c>
    </row>
    <row r="1021">
      <c r="H1021" s="14">
        <f>Data!A1021</f>
        <v/>
      </c>
      <c r="I1021" s="15">
        <f>IF(Data!P1021&gt;$B$8,Data!P1021,0)</f>
        <v/>
      </c>
      <c r="J1021" s="15">
        <f>IF(Data!R1021&gt;$B$8,Data!R1021,0)</f>
        <v/>
      </c>
      <c r="K1021" s="15">
        <f>IF(Data!S1021&gt;$B$8,Data!S1021,0)</f>
        <v/>
      </c>
    </row>
    <row r="1022">
      <c r="H1022" s="14">
        <f>Data!A1022</f>
        <v/>
      </c>
      <c r="I1022" s="15">
        <f>IF(Data!P1022&gt;$B$8,Data!P1022,0)</f>
        <v/>
      </c>
      <c r="J1022" s="15">
        <f>IF(Data!R1022&gt;$B$8,Data!R1022,0)</f>
        <v/>
      </c>
      <c r="K1022" s="15">
        <f>IF(Data!S1022&gt;$B$8,Data!S1022,0)</f>
        <v/>
      </c>
    </row>
    <row r="1023">
      <c r="H1023" s="14">
        <f>Data!A1023</f>
        <v/>
      </c>
      <c r="I1023" s="15">
        <f>IF(Data!P1023&gt;$B$8,Data!P1023,0)</f>
        <v/>
      </c>
      <c r="J1023" s="15">
        <f>IF(Data!R1023&gt;$B$8,Data!R1023,0)</f>
        <v/>
      </c>
      <c r="K1023" s="15">
        <f>IF(Data!S1023&gt;$B$8,Data!S1023,0)</f>
        <v/>
      </c>
    </row>
    <row r="1024">
      <c r="H1024" s="14">
        <f>Data!A1024</f>
        <v/>
      </c>
      <c r="I1024" s="15">
        <f>IF(Data!P1024&gt;$B$8,Data!P1024,0)</f>
        <v/>
      </c>
      <c r="J1024" s="15">
        <f>IF(Data!R1024&gt;$B$8,Data!R1024,0)</f>
        <v/>
      </c>
      <c r="K1024" s="15">
        <f>IF(Data!S1024&gt;$B$8,Data!S1024,0)</f>
        <v/>
      </c>
    </row>
    <row r="1025">
      <c r="H1025" s="14">
        <f>Data!A1025</f>
        <v/>
      </c>
      <c r="I1025" s="15">
        <f>IF(Data!P1025&gt;$B$8,Data!P1025,0)</f>
        <v/>
      </c>
      <c r="J1025" s="15">
        <f>IF(Data!R1025&gt;$B$8,Data!R1025,0)</f>
        <v/>
      </c>
      <c r="K1025" s="15">
        <f>IF(Data!S1025&gt;$B$8,Data!S1025,0)</f>
        <v/>
      </c>
    </row>
    <row r="1026">
      <c r="H1026" s="14">
        <f>Data!A1026</f>
        <v/>
      </c>
      <c r="I1026" s="15">
        <f>IF(Data!P1026&gt;$B$8,Data!P1026,0)</f>
        <v/>
      </c>
      <c r="J1026" s="15">
        <f>IF(Data!R1026&gt;$B$8,Data!R1026,0)</f>
        <v/>
      </c>
      <c r="K1026" s="15">
        <f>IF(Data!S1026&gt;$B$8,Data!S1026,0)</f>
        <v/>
      </c>
    </row>
    <row r="1027">
      <c r="H1027" s="14">
        <f>Data!A1027</f>
        <v/>
      </c>
      <c r="I1027" s="15">
        <f>IF(Data!P1027&gt;$B$8,Data!P1027,0)</f>
        <v/>
      </c>
      <c r="J1027" s="15">
        <f>IF(Data!R1027&gt;$B$8,Data!R1027,0)</f>
        <v/>
      </c>
      <c r="K1027" s="15">
        <f>IF(Data!S1027&gt;$B$8,Data!S1027,0)</f>
        <v/>
      </c>
    </row>
    <row r="1028">
      <c r="H1028" s="14">
        <f>Data!A1028</f>
        <v/>
      </c>
      <c r="I1028" s="15">
        <f>IF(Data!P1028&gt;$B$8,Data!P1028,0)</f>
        <v/>
      </c>
      <c r="J1028" s="15">
        <f>IF(Data!R1028&gt;$B$8,Data!R1028,0)</f>
        <v/>
      </c>
      <c r="K1028" s="15">
        <f>IF(Data!S1028&gt;$B$8,Data!S1028,0)</f>
        <v/>
      </c>
    </row>
    <row r="1029">
      <c r="H1029" s="14">
        <f>Data!A1029</f>
        <v/>
      </c>
      <c r="I1029" s="15">
        <f>IF(Data!P1029&gt;$B$8,Data!P1029,0)</f>
        <v/>
      </c>
      <c r="J1029" s="15">
        <f>IF(Data!R1029&gt;$B$8,Data!R1029,0)</f>
        <v/>
      </c>
      <c r="K1029" s="15">
        <f>IF(Data!S1029&gt;$B$8,Data!S1029,0)</f>
        <v/>
      </c>
    </row>
    <row r="1030">
      <c r="H1030" s="14">
        <f>Data!A1030</f>
        <v/>
      </c>
      <c r="I1030" s="15">
        <f>IF(Data!P1030&gt;$B$8,Data!P1030,0)</f>
        <v/>
      </c>
      <c r="J1030" s="15">
        <f>IF(Data!R1030&gt;$B$8,Data!R1030,0)</f>
        <v/>
      </c>
      <c r="K1030" s="15">
        <f>IF(Data!S1030&gt;$B$8,Data!S1030,0)</f>
        <v/>
      </c>
    </row>
    <row r="1031">
      <c r="H1031" s="14">
        <f>Data!A1031</f>
        <v/>
      </c>
      <c r="I1031" s="15">
        <f>IF(Data!P1031&gt;$B$8,Data!P1031,0)</f>
        <v/>
      </c>
      <c r="J1031" s="15">
        <f>IF(Data!R1031&gt;$B$8,Data!R1031,0)</f>
        <v/>
      </c>
      <c r="K1031" s="15">
        <f>IF(Data!S1031&gt;$B$8,Data!S1031,0)</f>
        <v/>
      </c>
    </row>
    <row r="1032">
      <c r="H1032" s="14">
        <f>Data!A1032</f>
        <v/>
      </c>
      <c r="I1032" s="15">
        <f>IF(Data!P1032&gt;$B$8,Data!P1032,0)</f>
        <v/>
      </c>
      <c r="J1032" s="15">
        <f>IF(Data!R1032&gt;$B$8,Data!R1032,0)</f>
        <v/>
      </c>
      <c r="K1032" s="15">
        <f>IF(Data!S1032&gt;$B$8,Data!S1032,0)</f>
        <v/>
      </c>
    </row>
    <row r="1033">
      <c r="H1033" s="14">
        <f>Data!A1033</f>
        <v/>
      </c>
      <c r="I1033" s="15">
        <f>IF(Data!P1033&gt;$B$8,Data!P1033,0)</f>
        <v/>
      </c>
      <c r="J1033" s="15">
        <f>IF(Data!R1033&gt;$B$8,Data!R1033,0)</f>
        <v/>
      </c>
      <c r="K1033" s="15">
        <f>IF(Data!S1033&gt;$B$8,Data!S1033,0)</f>
        <v/>
      </c>
    </row>
    <row r="1034">
      <c r="H1034" s="14">
        <f>Data!A1034</f>
        <v/>
      </c>
      <c r="I1034" s="15">
        <f>IF(Data!P1034&gt;$B$8,Data!P1034,0)</f>
        <v/>
      </c>
      <c r="J1034" s="15">
        <f>IF(Data!R1034&gt;$B$8,Data!R1034,0)</f>
        <v/>
      </c>
      <c r="K1034" s="15">
        <f>IF(Data!S1034&gt;$B$8,Data!S1034,0)</f>
        <v/>
      </c>
    </row>
    <row r="1035">
      <c r="H1035" s="14">
        <f>Data!A1035</f>
        <v/>
      </c>
      <c r="I1035" s="15">
        <f>IF(Data!P1035&gt;$B$8,Data!P1035,0)</f>
        <v/>
      </c>
      <c r="J1035" s="15">
        <f>IF(Data!R1035&gt;$B$8,Data!R1035,0)</f>
        <v/>
      </c>
      <c r="K1035" s="15">
        <f>IF(Data!S1035&gt;$B$8,Data!S1035,0)</f>
        <v/>
      </c>
    </row>
    <row r="1036">
      <c r="H1036" s="14">
        <f>Data!A1036</f>
        <v/>
      </c>
      <c r="I1036" s="15">
        <f>IF(Data!P1036&gt;$B$8,Data!P1036,0)</f>
        <v/>
      </c>
      <c r="J1036" s="15">
        <f>IF(Data!R1036&gt;$B$8,Data!R1036,0)</f>
        <v/>
      </c>
      <c r="K1036" s="15">
        <f>IF(Data!S1036&gt;$B$8,Data!S1036,0)</f>
        <v/>
      </c>
    </row>
    <row r="1037">
      <c r="H1037" s="14">
        <f>Data!A1037</f>
        <v/>
      </c>
      <c r="I1037" s="15">
        <f>IF(Data!P1037&gt;$B$8,Data!P1037,0)</f>
        <v/>
      </c>
      <c r="J1037" s="15">
        <f>IF(Data!R1037&gt;$B$8,Data!R1037,0)</f>
        <v/>
      </c>
      <c r="K1037" s="15">
        <f>IF(Data!S1037&gt;$B$8,Data!S1037,0)</f>
        <v/>
      </c>
    </row>
    <row r="1038">
      <c r="H1038" s="14">
        <f>Data!A1038</f>
        <v/>
      </c>
      <c r="I1038" s="15">
        <f>IF(Data!P1038&gt;$B$8,Data!P1038,0)</f>
        <v/>
      </c>
      <c r="J1038" s="15">
        <f>IF(Data!R1038&gt;$B$8,Data!R1038,0)</f>
        <v/>
      </c>
      <c r="K1038" s="15">
        <f>IF(Data!S1038&gt;$B$8,Data!S1038,0)</f>
        <v/>
      </c>
    </row>
    <row r="1039">
      <c r="H1039" s="14">
        <f>Data!A1039</f>
        <v/>
      </c>
      <c r="I1039" s="15">
        <f>IF(Data!P1039&gt;$B$8,Data!P1039,0)</f>
        <v/>
      </c>
      <c r="J1039" s="15">
        <f>IF(Data!R1039&gt;$B$8,Data!R1039,0)</f>
        <v/>
      </c>
      <c r="K1039" s="15">
        <f>IF(Data!S1039&gt;$B$8,Data!S1039,0)</f>
        <v/>
      </c>
    </row>
    <row r="1040">
      <c r="H1040" s="14">
        <f>Data!A1040</f>
        <v/>
      </c>
      <c r="I1040" s="15">
        <f>IF(Data!P1040&gt;$B$8,Data!P1040,0)</f>
        <v/>
      </c>
      <c r="J1040" s="15">
        <f>IF(Data!R1040&gt;$B$8,Data!R1040,0)</f>
        <v/>
      </c>
      <c r="K1040" s="15">
        <f>IF(Data!S1040&gt;$B$8,Data!S1040,0)</f>
        <v/>
      </c>
    </row>
    <row r="1041">
      <c r="H1041" s="14">
        <f>Data!A1041</f>
        <v/>
      </c>
      <c r="I1041" s="15">
        <f>IF(Data!P1041&gt;$B$8,Data!P1041,0)</f>
        <v/>
      </c>
      <c r="J1041" s="15">
        <f>IF(Data!R1041&gt;$B$8,Data!R1041,0)</f>
        <v/>
      </c>
      <c r="K1041" s="15">
        <f>IF(Data!S1041&gt;$B$8,Data!S1041,0)</f>
        <v/>
      </c>
    </row>
    <row r="1042">
      <c r="H1042" s="14">
        <f>Data!A1042</f>
        <v/>
      </c>
      <c r="I1042" s="15">
        <f>IF(Data!P1042&gt;$B$8,Data!P1042,0)</f>
        <v/>
      </c>
      <c r="J1042" s="15">
        <f>IF(Data!R1042&gt;$B$8,Data!R1042,0)</f>
        <v/>
      </c>
      <c r="K1042" s="15">
        <f>IF(Data!S1042&gt;$B$8,Data!S1042,0)</f>
        <v/>
      </c>
    </row>
    <row r="1043">
      <c r="H1043" s="14">
        <f>Data!A1043</f>
        <v/>
      </c>
      <c r="I1043" s="15">
        <f>IF(Data!P1043&gt;$B$8,Data!P1043,0)</f>
        <v/>
      </c>
      <c r="J1043" s="15">
        <f>IF(Data!R1043&gt;$B$8,Data!R1043,0)</f>
        <v/>
      </c>
      <c r="K1043" s="15">
        <f>IF(Data!S1043&gt;$B$8,Data!S1043,0)</f>
        <v/>
      </c>
    </row>
    <row r="1044">
      <c r="H1044" s="14">
        <f>Data!A1044</f>
        <v/>
      </c>
      <c r="I1044" s="15">
        <f>IF(Data!P1044&gt;$B$8,Data!P1044,0)</f>
        <v/>
      </c>
      <c r="J1044" s="15">
        <f>IF(Data!R1044&gt;$B$8,Data!R1044,0)</f>
        <v/>
      </c>
      <c r="K1044" s="15">
        <f>IF(Data!S1044&gt;$B$8,Data!S1044,0)</f>
        <v/>
      </c>
    </row>
    <row r="1045">
      <c r="H1045" s="14">
        <f>Data!A1045</f>
        <v/>
      </c>
      <c r="I1045" s="15">
        <f>IF(Data!P1045&gt;$B$8,Data!P1045,0)</f>
        <v/>
      </c>
      <c r="J1045" s="15">
        <f>IF(Data!R1045&gt;$B$8,Data!R1045,0)</f>
        <v/>
      </c>
      <c r="K1045" s="15">
        <f>IF(Data!S1045&gt;$B$8,Data!S1045,0)</f>
        <v/>
      </c>
    </row>
    <row r="1046">
      <c r="H1046" s="14">
        <f>Data!A1046</f>
        <v/>
      </c>
      <c r="I1046" s="15">
        <f>IF(Data!P1046&gt;$B$8,Data!P1046,0)</f>
        <v/>
      </c>
      <c r="J1046" s="15">
        <f>IF(Data!R1046&gt;$B$8,Data!R1046,0)</f>
        <v/>
      </c>
      <c r="K1046" s="15">
        <f>IF(Data!S1046&gt;$B$8,Data!S1046,0)</f>
        <v/>
      </c>
    </row>
    <row r="1047">
      <c r="H1047" s="14">
        <f>Data!A1047</f>
        <v/>
      </c>
      <c r="I1047" s="15">
        <f>IF(Data!P1047&gt;$B$8,Data!P1047,0)</f>
        <v/>
      </c>
      <c r="J1047" s="15">
        <f>IF(Data!R1047&gt;$B$8,Data!R1047,0)</f>
        <v/>
      </c>
      <c r="K1047" s="15">
        <f>IF(Data!S1047&gt;$B$8,Data!S1047,0)</f>
        <v/>
      </c>
    </row>
    <row r="1048">
      <c r="H1048" s="14">
        <f>Data!A1048</f>
        <v/>
      </c>
      <c r="I1048" s="15">
        <f>IF(Data!P1048&gt;$B$8,Data!P1048,0)</f>
        <v/>
      </c>
      <c r="J1048" s="15">
        <f>IF(Data!R1048&gt;$B$8,Data!R1048,0)</f>
        <v/>
      </c>
      <c r="K1048" s="15">
        <f>IF(Data!S1048&gt;$B$8,Data!S1048,0)</f>
        <v/>
      </c>
    </row>
    <row r="1049">
      <c r="H1049" s="14">
        <f>Data!A1049</f>
        <v/>
      </c>
      <c r="I1049" s="15">
        <f>IF(Data!P1049&gt;$B$8,Data!P1049,0)</f>
        <v/>
      </c>
      <c r="J1049" s="15">
        <f>IF(Data!R1049&gt;$B$8,Data!R1049,0)</f>
        <v/>
      </c>
      <c r="K1049" s="15">
        <f>IF(Data!S1049&gt;$B$8,Data!S1049,0)</f>
        <v/>
      </c>
    </row>
    <row r="1050">
      <c r="H1050" s="14">
        <f>Data!A1050</f>
        <v/>
      </c>
      <c r="I1050" s="15">
        <f>IF(Data!P1050&gt;$B$8,Data!P1050,0)</f>
        <v/>
      </c>
      <c r="J1050" s="15">
        <f>IF(Data!R1050&gt;$B$8,Data!R1050,0)</f>
        <v/>
      </c>
      <c r="K1050" s="15">
        <f>IF(Data!S1050&gt;$B$8,Data!S1050,0)</f>
        <v/>
      </c>
    </row>
    <row r="1051">
      <c r="H1051" s="14">
        <f>Data!A1051</f>
        <v/>
      </c>
      <c r="I1051" s="15">
        <f>IF(Data!P1051&gt;$B$8,Data!P1051,0)</f>
        <v/>
      </c>
      <c r="J1051" s="15">
        <f>IF(Data!R1051&gt;$B$8,Data!R1051,0)</f>
        <v/>
      </c>
      <c r="K1051" s="15">
        <f>IF(Data!S1051&gt;$B$8,Data!S1051,0)</f>
        <v/>
      </c>
    </row>
    <row r="1052">
      <c r="H1052" s="14">
        <f>Data!A1052</f>
        <v/>
      </c>
      <c r="I1052" s="15">
        <f>IF(Data!P1052&gt;$B$8,Data!P1052,0)</f>
        <v/>
      </c>
      <c r="J1052" s="15">
        <f>IF(Data!R1052&gt;$B$8,Data!R1052,0)</f>
        <v/>
      </c>
      <c r="K1052" s="15">
        <f>IF(Data!S1052&gt;$B$8,Data!S1052,0)</f>
        <v/>
      </c>
    </row>
    <row r="1053">
      <c r="H1053" s="14">
        <f>Data!A1053</f>
        <v/>
      </c>
      <c r="I1053" s="15">
        <f>IF(Data!P1053&gt;$B$8,Data!P1053,0)</f>
        <v/>
      </c>
      <c r="J1053" s="15">
        <f>IF(Data!R1053&gt;$B$8,Data!R1053,0)</f>
        <v/>
      </c>
      <c r="K1053" s="15">
        <f>IF(Data!S1053&gt;$B$8,Data!S1053,0)</f>
        <v/>
      </c>
    </row>
    <row r="1054">
      <c r="H1054" s="14">
        <f>Data!A1054</f>
        <v/>
      </c>
      <c r="I1054" s="15">
        <f>IF(Data!P1054&gt;$B$8,Data!P1054,0)</f>
        <v/>
      </c>
      <c r="J1054" s="15">
        <f>IF(Data!R1054&gt;$B$8,Data!R1054,0)</f>
        <v/>
      </c>
      <c r="K1054" s="15">
        <f>IF(Data!S1054&gt;$B$8,Data!S1054,0)</f>
        <v/>
      </c>
    </row>
    <row r="1055">
      <c r="H1055" s="14">
        <f>Data!A1055</f>
        <v/>
      </c>
      <c r="I1055" s="15">
        <f>IF(Data!P1055&gt;$B$8,Data!P1055,0)</f>
        <v/>
      </c>
      <c r="J1055" s="15">
        <f>IF(Data!R1055&gt;$B$8,Data!R1055,0)</f>
        <v/>
      </c>
      <c r="K1055" s="15">
        <f>IF(Data!S1055&gt;$B$8,Data!S1055,0)</f>
        <v/>
      </c>
    </row>
    <row r="1056">
      <c r="H1056" s="14">
        <f>Data!A1056</f>
        <v/>
      </c>
      <c r="I1056" s="15">
        <f>IF(Data!P1056&gt;$B$8,Data!P1056,0)</f>
        <v/>
      </c>
      <c r="J1056" s="15">
        <f>IF(Data!R1056&gt;$B$8,Data!R1056,0)</f>
        <v/>
      </c>
      <c r="K1056" s="15">
        <f>IF(Data!S1056&gt;$B$8,Data!S1056,0)</f>
        <v/>
      </c>
    </row>
    <row r="1057">
      <c r="H1057" s="14">
        <f>Data!A1057</f>
        <v/>
      </c>
      <c r="I1057" s="15">
        <f>IF(Data!P1057&gt;$B$8,Data!P1057,0)</f>
        <v/>
      </c>
      <c r="J1057" s="15">
        <f>IF(Data!R1057&gt;$B$8,Data!R1057,0)</f>
        <v/>
      </c>
      <c r="K1057" s="15">
        <f>IF(Data!S1057&gt;$B$8,Data!S1057,0)</f>
        <v/>
      </c>
    </row>
    <row r="1058">
      <c r="H1058" s="14">
        <f>Data!A1058</f>
        <v/>
      </c>
      <c r="I1058" s="15">
        <f>IF(Data!P1058&gt;$B$8,Data!P1058,0)</f>
        <v/>
      </c>
      <c r="J1058" s="15">
        <f>IF(Data!R1058&gt;$B$8,Data!R1058,0)</f>
        <v/>
      </c>
      <c r="K1058" s="15">
        <f>IF(Data!S1058&gt;$B$8,Data!S1058,0)</f>
        <v/>
      </c>
    </row>
    <row r="1059">
      <c r="H1059" s="14">
        <f>Data!A1059</f>
        <v/>
      </c>
      <c r="I1059" s="15">
        <f>IF(Data!P1059&gt;$B$8,Data!P1059,0)</f>
        <v/>
      </c>
      <c r="J1059" s="15">
        <f>IF(Data!R1059&gt;$B$8,Data!R1059,0)</f>
        <v/>
      </c>
      <c r="K1059" s="15">
        <f>IF(Data!S1059&gt;$B$8,Data!S1059,0)</f>
        <v/>
      </c>
    </row>
    <row r="1060">
      <c r="H1060" s="14">
        <f>Data!A1060</f>
        <v/>
      </c>
      <c r="I1060" s="15">
        <f>IF(Data!P1060&gt;$B$8,Data!P1060,0)</f>
        <v/>
      </c>
      <c r="J1060" s="15">
        <f>IF(Data!R1060&gt;$B$8,Data!R1060,0)</f>
        <v/>
      </c>
      <c r="K1060" s="15">
        <f>IF(Data!S1060&gt;$B$8,Data!S1060,0)</f>
        <v/>
      </c>
    </row>
    <row r="1061">
      <c r="H1061" s="14">
        <f>Data!A1061</f>
        <v/>
      </c>
      <c r="I1061" s="15">
        <f>IF(Data!P1061&gt;$B$8,Data!P1061,0)</f>
        <v/>
      </c>
      <c r="J1061" s="15">
        <f>IF(Data!R1061&gt;$B$8,Data!R1061,0)</f>
        <v/>
      </c>
      <c r="K1061" s="15">
        <f>IF(Data!S1061&gt;$B$8,Data!S1061,0)</f>
        <v/>
      </c>
    </row>
    <row r="1062">
      <c r="H1062" s="14">
        <f>Data!A1062</f>
        <v/>
      </c>
      <c r="I1062" s="15">
        <f>IF(Data!P1062&gt;$B$8,Data!P1062,0)</f>
        <v/>
      </c>
      <c r="J1062" s="15">
        <f>IF(Data!R1062&gt;$B$8,Data!R1062,0)</f>
        <v/>
      </c>
      <c r="K1062" s="15">
        <f>IF(Data!S1062&gt;$B$8,Data!S1062,0)</f>
        <v/>
      </c>
    </row>
    <row r="1063">
      <c r="H1063" s="14">
        <f>Data!A1063</f>
        <v/>
      </c>
      <c r="I1063" s="15">
        <f>IF(Data!P1063&gt;$B$8,Data!P1063,0)</f>
        <v/>
      </c>
      <c r="J1063" s="15">
        <f>IF(Data!R1063&gt;$B$8,Data!R1063,0)</f>
        <v/>
      </c>
      <c r="K1063" s="15">
        <f>IF(Data!S1063&gt;$B$8,Data!S1063,0)</f>
        <v/>
      </c>
    </row>
    <row r="1064">
      <c r="H1064" s="14">
        <f>Data!A1064</f>
        <v/>
      </c>
      <c r="I1064" s="15">
        <f>IF(Data!P1064&gt;$B$8,Data!P1064,0)</f>
        <v/>
      </c>
      <c r="J1064" s="15">
        <f>IF(Data!R1064&gt;$B$8,Data!R1064,0)</f>
        <v/>
      </c>
      <c r="K1064" s="15">
        <f>IF(Data!S1064&gt;$B$8,Data!S1064,0)</f>
        <v/>
      </c>
    </row>
    <row r="1065">
      <c r="H1065" s="14">
        <f>Data!A1065</f>
        <v/>
      </c>
      <c r="I1065" s="15">
        <f>IF(Data!P1065&gt;$B$8,Data!P1065,0)</f>
        <v/>
      </c>
      <c r="J1065" s="15">
        <f>IF(Data!R1065&gt;$B$8,Data!R1065,0)</f>
        <v/>
      </c>
      <c r="K1065" s="15">
        <f>IF(Data!S1065&gt;$B$8,Data!S1065,0)</f>
        <v/>
      </c>
    </row>
    <row r="1066">
      <c r="H1066" s="14">
        <f>Data!A1066</f>
        <v/>
      </c>
      <c r="I1066" s="15">
        <f>IF(Data!P1066&gt;$B$8,Data!P1066,0)</f>
        <v/>
      </c>
      <c r="J1066" s="15">
        <f>IF(Data!R1066&gt;$B$8,Data!R1066,0)</f>
        <v/>
      </c>
      <c r="K1066" s="15">
        <f>IF(Data!S1066&gt;$B$8,Data!S1066,0)</f>
        <v/>
      </c>
    </row>
    <row r="1067">
      <c r="H1067" s="14">
        <f>Data!A1067</f>
        <v/>
      </c>
      <c r="I1067" s="15">
        <f>IF(Data!P1067&gt;$B$8,Data!P1067,0)</f>
        <v/>
      </c>
      <c r="J1067" s="15">
        <f>IF(Data!R1067&gt;$B$8,Data!R1067,0)</f>
        <v/>
      </c>
      <c r="K1067" s="15">
        <f>IF(Data!S1067&gt;$B$8,Data!S1067,0)</f>
        <v/>
      </c>
    </row>
    <row r="1068">
      <c r="H1068" s="14">
        <f>Data!A1068</f>
        <v/>
      </c>
      <c r="I1068" s="15">
        <f>IF(Data!P1068&gt;$B$8,Data!P1068,0)</f>
        <v/>
      </c>
      <c r="J1068" s="15">
        <f>IF(Data!R1068&gt;$B$8,Data!R1068,0)</f>
        <v/>
      </c>
      <c r="K1068" s="15">
        <f>IF(Data!S1068&gt;$B$8,Data!S1068,0)</f>
        <v/>
      </c>
    </row>
    <row r="1069">
      <c r="H1069" s="14">
        <f>Data!A1069</f>
        <v/>
      </c>
      <c r="I1069" s="15">
        <f>IF(Data!P1069&gt;$B$8,Data!P1069,0)</f>
        <v/>
      </c>
      <c r="J1069" s="15">
        <f>IF(Data!R1069&gt;$B$8,Data!R1069,0)</f>
        <v/>
      </c>
      <c r="K1069" s="15">
        <f>IF(Data!S1069&gt;$B$8,Data!S1069,0)</f>
        <v/>
      </c>
    </row>
    <row r="1070">
      <c r="H1070" s="14">
        <f>Data!A1070</f>
        <v/>
      </c>
      <c r="I1070" s="15">
        <f>IF(Data!P1070&gt;$B$8,Data!P1070,0)</f>
        <v/>
      </c>
      <c r="J1070" s="15">
        <f>IF(Data!R1070&gt;$B$8,Data!R1070,0)</f>
        <v/>
      </c>
      <c r="K1070" s="15">
        <f>IF(Data!S1070&gt;$B$8,Data!S1070,0)</f>
        <v/>
      </c>
    </row>
    <row r="1071">
      <c r="H1071" s="14">
        <f>Data!A1071</f>
        <v/>
      </c>
      <c r="I1071" s="15">
        <f>IF(Data!P1071&gt;$B$8,Data!P1071,0)</f>
        <v/>
      </c>
      <c r="J1071" s="15">
        <f>IF(Data!R1071&gt;$B$8,Data!R1071,0)</f>
        <v/>
      </c>
      <c r="K1071" s="15">
        <f>IF(Data!S1071&gt;$B$8,Data!S1071,0)</f>
        <v/>
      </c>
    </row>
    <row r="1072">
      <c r="H1072" s="14">
        <f>Data!A1072</f>
        <v/>
      </c>
      <c r="I1072" s="15">
        <f>IF(Data!P1072&gt;$B$8,Data!P1072,0)</f>
        <v/>
      </c>
      <c r="J1072" s="15">
        <f>IF(Data!R1072&gt;$B$8,Data!R1072,0)</f>
        <v/>
      </c>
      <c r="K1072" s="15">
        <f>IF(Data!S1072&gt;$B$8,Data!S1072,0)</f>
        <v/>
      </c>
    </row>
    <row r="1073">
      <c r="H1073" s="14">
        <f>Data!A1073</f>
        <v/>
      </c>
      <c r="I1073" s="15">
        <f>IF(Data!P1073&gt;$B$8,Data!P1073,0)</f>
        <v/>
      </c>
      <c r="J1073" s="15">
        <f>IF(Data!R1073&gt;$B$8,Data!R1073,0)</f>
        <v/>
      </c>
      <c r="K1073" s="15">
        <f>IF(Data!S1073&gt;$B$8,Data!S1073,0)</f>
        <v/>
      </c>
    </row>
    <row r="1074">
      <c r="H1074" s="14">
        <f>Data!A1074</f>
        <v/>
      </c>
      <c r="I1074" s="15">
        <f>IF(Data!P1074&gt;$B$8,Data!P1074,0)</f>
        <v/>
      </c>
      <c r="J1074" s="15">
        <f>IF(Data!R1074&gt;$B$8,Data!R1074,0)</f>
        <v/>
      </c>
      <c r="K1074" s="15">
        <f>IF(Data!S1074&gt;$B$8,Data!S1074,0)</f>
        <v/>
      </c>
    </row>
    <row r="1075">
      <c r="H1075" s="14">
        <f>Data!A1075</f>
        <v/>
      </c>
      <c r="I1075" s="15">
        <f>IF(Data!P1075&gt;$B$8,Data!P1075,0)</f>
        <v/>
      </c>
      <c r="J1075" s="15">
        <f>IF(Data!R1075&gt;$B$8,Data!R1075,0)</f>
        <v/>
      </c>
      <c r="K1075" s="15">
        <f>IF(Data!S1075&gt;$B$8,Data!S1075,0)</f>
        <v/>
      </c>
    </row>
    <row r="1076">
      <c r="H1076" s="14">
        <f>Data!A1076</f>
        <v/>
      </c>
      <c r="I1076" s="15">
        <f>IF(Data!P1076&gt;$B$8,Data!P1076,0)</f>
        <v/>
      </c>
      <c r="J1076" s="15">
        <f>IF(Data!R1076&gt;$B$8,Data!R1076,0)</f>
        <v/>
      </c>
      <c r="K1076" s="15">
        <f>IF(Data!S1076&gt;$B$8,Data!S1076,0)</f>
        <v/>
      </c>
    </row>
    <row r="1077">
      <c r="H1077" s="14">
        <f>Data!A1077</f>
        <v/>
      </c>
      <c r="I1077" s="15">
        <f>IF(Data!P1077&gt;$B$8,Data!P1077,0)</f>
        <v/>
      </c>
      <c r="J1077" s="15">
        <f>IF(Data!R1077&gt;$B$8,Data!R1077,0)</f>
        <v/>
      </c>
      <c r="K1077" s="15">
        <f>IF(Data!S1077&gt;$B$8,Data!S1077,0)</f>
        <v/>
      </c>
    </row>
    <row r="1078">
      <c r="H1078" s="14">
        <f>Data!A1078</f>
        <v/>
      </c>
      <c r="I1078" s="15">
        <f>IF(Data!P1078&gt;$B$8,Data!P1078,0)</f>
        <v/>
      </c>
      <c r="J1078" s="15">
        <f>IF(Data!R1078&gt;$B$8,Data!R1078,0)</f>
        <v/>
      </c>
      <c r="K1078" s="15">
        <f>IF(Data!S1078&gt;$B$8,Data!S1078,0)</f>
        <v/>
      </c>
    </row>
    <row r="1079">
      <c r="H1079" s="14">
        <f>Data!A1079</f>
        <v/>
      </c>
      <c r="I1079" s="15">
        <f>IF(Data!P1079&gt;$B$8,Data!P1079,0)</f>
        <v/>
      </c>
      <c r="J1079" s="15">
        <f>IF(Data!R1079&gt;$B$8,Data!R1079,0)</f>
        <v/>
      </c>
      <c r="K1079" s="15">
        <f>IF(Data!S1079&gt;$B$8,Data!S1079,0)</f>
        <v/>
      </c>
    </row>
    <row r="1080">
      <c r="H1080" s="14">
        <f>Data!A1080</f>
        <v/>
      </c>
      <c r="I1080" s="15">
        <f>IF(Data!P1080&gt;$B$8,Data!P1080,0)</f>
        <v/>
      </c>
      <c r="J1080" s="15">
        <f>IF(Data!R1080&gt;$B$8,Data!R1080,0)</f>
        <v/>
      </c>
      <c r="K1080" s="15">
        <f>IF(Data!S1080&gt;$B$8,Data!S1080,0)</f>
        <v/>
      </c>
    </row>
    <row r="1081">
      <c r="H1081" s="14">
        <f>Data!A1081</f>
        <v/>
      </c>
      <c r="I1081" s="15">
        <f>IF(Data!P1081&gt;$B$8,Data!P1081,0)</f>
        <v/>
      </c>
      <c r="J1081" s="15">
        <f>IF(Data!R1081&gt;$B$8,Data!R1081,0)</f>
        <v/>
      </c>
      <c r="K1081" s="15">
        <f>IF(Data!S1081&gt;$B$8,Data!S1081,0)</f>
        <v/>
      </c>
    </row>
    <row r="1082">
      <c r="H1082" s="14">
        <f>Data!A1082</f>
        <v/>
      </c>
      <c r="I1082" s="15">
        <f>IF(Data!P1082&gt;$B$8,Data!P1082,0)</f>
        <v/>
      </c>
      <c r="J1082" s="15">
        <f>IF(Data!R1082&gt;$B$8,Data!R1082,0)</f>
        <v/>
      </c>
      <c r="K1082" s="15">
        <f>IF(Data!S1082&gt;$B$8,Data!S1082,0)</f>
        <v/>
      </c>
    </row>
    <row r="1083">
      <c r="H1083" s="14">
        <f>Data!A1083</f>
        <v/>
      </c>
      <c r="I1083" s="15">
        <f>IF(Data!P1083&gt;$B$8,Data!P1083,0)</f>
        <v/>
      </c>
      <c r="J1083" s="15">
        <f>IF(Data!R1083&gt;$B$8,Data!R1083,0)</f>
        <v/>
      </c>
      <c r="K1083" s="15">
        <f>IF(Data!S1083&gt;$B$8,Data!S1083,0)</f>
        <v/>
      </c>
    </row>
    <row r="1084">
      <c r="H1084" s="14">
        <f>Data!A1084</f>
        <v/>
      </c>
      <c r="I1084" s="15">
        <f>IF(Data!P1084&gt;$B$8,Data!P1084,0)</f>
        <v/>
      </c>
      <c r="J1084" s="15">
        <f>IF(Data!R1084&gt;$B$8,Data!R1084,0)</f>
        <v/>
      </c>
      <c r="K1084" s="15">
        <f>IF(Data!S1084&gt;$B$8,Data!S1084,0)</f>
        <v/>
      </c>
    </row>
    <row r="1085">
      <c r="H1085" s="14">
        <f>Data!A1085</f>
        <v/>
      </c>
      <c r="I1085" s="15">
        <f>IF(Data!P1085&gt;$B$8,Data!P1085,0)</f>
        <v/>
      </c>
      <c r="J1085" s="15">
        <f>IF(Data!R1085&gt;$B$8,Data!R1085,0)</f>
        <v/>
      </c>
      <c r="K1085" s="15">
        <f>IF(Data!S1085&gt;$B$8,Data!S1085,0)</f>
        <v/>
      </c>
    </row>
    <row r="1086">
      <c r="H1086" s="14">
        <f>Data!A1086</f>
        <v/>
      </c>
      <c r="I1086" s="15">
        <f>IF(Data!P1086&gt;$B$8,Data!P1086,0)</f>
        <v/>
      </c>
      <c r="J1086" s="15">
        <f>IF(Data!R1086&gt;$B$8,Data!R1086,0)</f>
        <v/>
      </c>
      <c r="K1086" s="15">
        <f>IF(Data!S1086&gt;$B$8,Data!S1086,0)</f>
        <v/>
      </c>
    </row>
    <row r="1087">
      <c r="H1087" s="14">
        <f>Data!A1087</f>
        <v/>
      </c>
      <c r="I1087" s="15">
        <f>IF(Data!P1087&gt;$B$8,Data!P1087,0)</f>
        <v/>
      </c>
      <c r="J1087" s="15">
        <f>IF(Data!R1087&gt;$B$8,Data!R1087,0)</f>
        <v/>
      </c>
      <c r="K1087" s="15">
        <f>IF(Data!S1087&gt;$B$8,Data!S1087,0)</f>
        <v/>
      </c>
    </row>
    <row r="1088">
      <c r="H1088" s="14">
        <f>Data!A1088</f>
        <v/>
      </c>
      <c r="I1088" s="15">
        <f>IF(Data!P1088&gt;$B$8,Data!P1088,0)</f>
        <v/>
      </c>
      <c r="J1088" s="15">
        <f>IF(Data!R1088&gt;$B$8,Data!R1088,0)</f>
        <v/>
      </c>
      <c r="K1088" s="15">
        <f>IF(Data!S1088&gt;$B$8,Data!S1088,0)</f>
        <v/>
      </c>
    </row>
    <row r="1089">
      <c r="H1089" s="14">
        <f>Data!A1089</f>
        <v/>
      </c>
      <c r="I1089" s="15">
        <f>IF(Data!P1089&gt;$B$8,Data!P1089,0)</f>
        <v/>
      </c>
      <c r="J1089" s="15">
        <f>IF(Data!R1089&gt;$B$8,Data!R1089,0)</f>
        <v/>
      </c>
      <c r="K1089" s="15">
        <f>IF(Data!S1089&gt;$B$8,Data!S1089,0)</f>
        <v/>
      </c>
    </row>
    <row r="1090">
      <c r="H1090" s="14">
        <f>Data!A1090</f>
        <v/>
      </c>
      <c r="I1090" s="15">
        <f>IF(Data!P1090&gt;$B$8,Data!P1090,0)</f>
        <v/>
      </c>
      <c r="J1090" s="15">
        <f>IF(Data!R1090&gt;$B$8,Data!R1090,0)</f>
        <v/>
      </c>
      <c r="K1090" s="15">
        <f>IF(Data!S1090&gt;$B$8,Data!S1090,0)</f>
        <v/>
      </c>
    </row>
    <row r="1091">
      <c r="H1091" s="14">
        <f>Data!A1091</f>
        <v/>
      </c>
      <c r="I1091" s="15">
        <f>IF(Data!P1091&gt;$B$8,Data!P1091,0)</f>
        <v/>
      </c>
      <c r="J1091" s="15">
        <f>IF(Data!R1091&gt;$B$8,Data!R1091,0)</f>
        <v/>
      </c>
      <c r="K1091" s="15">
        <f>IF(Data!S1091&gt;$B$8,Data!S1091,0)</f>
        <v/>
      </c>
    </row>
    <row r="1092">
      <c r="H1092" s="14">
        <f>Data!A1092</f>
        <v/>
      </c>
      <c r="I1092" s="15">
        <f>IF(Data!P1092&gt;$B$8,Data!P1092,0)</f>
        <v/>
      </c>
      <c r="J1092" s="15">
        <f>IF(Data!R1092&gt;$B$8,Data!R1092,0)</f>
        <v/>
      </c>
      <c r="K1092" s="15">
        <f>IF(Data!S1092&gt;$B$8,Data!S1092,0)</f>
        <v/>
      </c>
    </row>
    <row r="1093">
      <c r="H1093" s="14">
        <f>Data!A1093</f>
        <v/>
      </c>
      <c r="I1093" s="15">
        <f>IF(Data!P1093&gt;$B$8,Data!P1093,0)</f>
        <v/>
      </c>
      <c r="J1093" s="15">
        <f>IF(Data!R1093&gt;$B$8,Data!R1093,0)</f>
        <v/>
      </c>
      <c r="K1093" s="15">
        <f>IF(Data!S1093&gt;$B$8,Data!S1093,0)</f>
        <v/>
      </c>
    </row>
    <row r="1094">
      <c r="H1094" s="14">
        <f>Data!A1094</f>
        <v/>
      </c>
      <c r="I1094" s="15">
        <f>IF(Data!P1094&gt;$B$8,Data!P1094,0)</f>
        <v/>
      </c>
      <c r="J1094" s="15">
        <f>IF(Data!R1094&gt;$B$8,Data!R1094,0)</f>
        <v/>
      </c>
      <c r="K1094" s="15">
        <f>IF(Data!S1094&gt;$B$8,Data!S1094,0)</f>
        <v/>
      </c>
    </row>
    <row r="1095">
      <c r="H1095" s="14">
        <f>Data!A1095</f>
        <v/>
      </c>
      <c r="I1095" s="15">
        <f>IF(Data!P1095&gt;$B$8,Data!P1095,0)</f>
        <v/>
      </c>
      <c r="J1095" s="15">
        <f>IF(Data!R1095&gt;$B$8,Data!R1095,0)</f>
        <v/>
      </c>
      <c r="K1095" s="15">
        <f>IF(Data!S1095&gt;$B$8,Data!S1095,0)</f>
        <v/>
      </c>
    </row>
    <row r="1096">
      <c r="H1096" s="14">
        <f>Data!A1096</f>
        <v/>
      </c>
      <c r="I1096" s="15">
        <f>IF(Data!P1096&gt;$B$8,Data!P1096,0)</f>
        <v/>
      </c>
      <c r="J1096" s="15">
        <f>IF(Data!R1096&gt;$B$8,Data!R1096,0)</f>
        <v/>
      </c>
      <c r="K1096" s="15">
        <f>IF(Data!S1096&gt;$B$8,Data!S1096,0)</f>
        <v/>
      </c>
    </row>
    <row r="1097">
      <c r="H1097" s="14">
        <f>Data!A1097</f>
        <v/>
      </c>
      <c r="I1097" s="15">
        <f>IF(Data!P1097&gt;$B$8,Data!P1097,0)</f>
        <v/>
      </c>
      <c r="J1097" s="15">
        <f>IF(Data!R1097&gt;$B$8,Data!R1097,0)</f>
        <v/>
      </c>
      <c r="K1097" s="15">
        <f>IF(Data!S1097&gt;$B$8,Data!S1097,0)</f>
        <v/>
      </c>
    </row>
    <row r="1098">
      <c r="H1098" s="14">
        <f>Data!A1098</f>
        <v/>
      </c>
      <c r="I1098" s="15">
        <f>IF(Data!P1098&gt;$B$8,Data!P1098,0)</f>
        <v/>
      </c>
      <c r="J1098" s="15">
        <f>IF(Data!R1098&gt;$B$8,Data!R1098,0)</f>
        <v/>
      </c>
      <c r="K1098" s="15">
        <f>IF(Data!S1098&gt;$B$8,Data!S1098,0)</f>
        <v/>
      </c>
    </row>
    <row r="1099">
      <c r="H1099" s="14">
        <f>Data!A1099</f>
        <v/>
      </c>
      <c r="I1099" s="15">
        <f>IF(Data!P1099&gt;$B$8,Data!P1099,0)</f>
        <v/>
      </c>
      <c r="J1099" s="15">
        <f>IF(Data!R1099&gt;$B$8,Data!R1099,0)</f>
        <v/>
      </c>
      <c r="K1099" s="15">
        <f>IF(Data!S1099&gt;$B$8,Data!S1099,0)</f>
        <v/>
      </c>
    </row>
    <row r="1100">
      <c r="H1100" s="14">
        <f>Data!A1100</f>
        <v/>
      </c>
      <c r="I1100" s="15">
        <f>IF(Data!P1100&gt;$B$8,Data!P1100,0)</f>
        <v/>
      </c>
      <c r="J1100" s="15">
        <f>IF(Data!R1100&gt;$B$8,Data!R1100,0)</f>
        <v/>
      </c>
      <c r="K1100" s="15">
        <f>IF(Data!S1100&gt;$B$8,Data!S1100,0)</f>
        <v/>
      </c>
    </row>
    <row r="1101">
      <c r="H1101" s="14">
        <f>Data!A1101</f>
        <v/>
      </c>
      <c r="I1101" s="15">
        <f>IF(Data!P1101&gt;$B$8,Data!P1101,0)</f>
        <v/>
      </c>
      <c r="J1101" s="15">
        <f>IF(Data!R1101&gt;$B$8,Data!R1101,0)</f>
        <v/>
      </c>
      <c r="K1101" s="15">
        <f>IF(Data!S1101&gt;$B$8,Data!S1101,0)</f>
        <v/>
      </c>
    </row>
    <row r="1102">
      <c r="H1102" s="14">
        <f>Data!A1102</f>
        <v/>
      </c>
      <c r="I1102" s="15">
        <f>IF(Data!P1102&gt;$B$8,Data!P1102,0)</f>
        <v/>
      </c>
      <c r="J1102" s="15">
        <f>IF(Data!R1102&gt;$B$8,Data!R1102,0)</f>
        <v/>
      </c>
      <c r="K1102" s="15">
        <f>IF(Data!S1102&gt;$B$8,Data!S1102,0)</f>
        <v/>
      </c>
    </row>
    <row r="1103">
      <c r="H1103" s="14">
        <f>Data!A1103</f>
        <v/>
      </c>
      <c r="I1103" s="15">
        <f>IF(Data!P1103&gt;$B$8,Data!P1103,0)</f>
        <v/>
      </c>
      <c r="J1103" s="15">
        <f>IF(Data!R1103&gt;$B$8,Data!R1103,0)</f>
        <v/>
      </c>
      <c r="K1103" s="15">
        <f>IF(Data!S1103&gt;$B$8,Data!S1103,0)</f>
        <v/>
      </c>
    </row>
    <row r="1104">
      <c r="H1104" s="14">
        <f>Data!A1104</f>
        <v/>
      </c>
      <c r="I1104" s="15">
        <f>IF(Data!P1104&gt;$B$8,Data!P1104,0)</f>
        <v/>
      </c>
      <c r="J1104" s="15">
        <f>IF(Data!R1104&gt;$B$8,Data!R1104,0)</f>
        <v/>
      </c>
      <c r="K1104" s="15">
        <f>IF(Data!S1104&gt;$B$8,Data!S1104,0)</f>
        <v/>
      </c>
    </row>
    <row r="1105">
      <c r="H1105" s="14">
        <f>Data!A1105</f>
        <v/>
      </c>
      <c r="I1105" s="15">
        <f>IF(Data!P1105&gt;$B$8,Data!P1105,0)</f>
        <v/>
      </c>
      <c r="J1105" s="15">
        <f>IF(Data!R1105&gt;$B$8,Data!R1105,0)</f>
        <v/>
      </c>
      <c r="K1105" s="15">
        <f>IF(Data!S1105&gt;$B$8,Data!S1105,0)</f>
        <v/>
      </c>
    </row>
    <row r="1106">
      <c r="H1106" s="14">
        <f>Data!A1106</f>
        <v/>
      </c>
      <c r="I1106" s="15">
        <f>IF(Data!P1106&gt;$B$8,Data!P1106,0)</f>
        <v/>
      </c>
      <c r="J1106" s="15">
        <f>IF(Data!R1106&gt;$B$8,Data!R1106,0)</f>
        <v/>
      </c>
      <c r="K1106" s="15">
        <f>IF(Data!S1106&gt;$B$8,Data!S1106,0)</f>
        <v/>
      </c>
    </row>
    <row r="1107">
      <c r="H1107" s="14">
        <f>Data!A1107</f>
        <v/>
      </c>
      <c r="I1107" s="15">
        <f>IF(Data!P1107&gt;$B$8,Data!P1107,0)</f>
        <v/>
      </c>
      <c r="J1107" s="15">
        <f>IF(Data!R1107&gt;$B$8,Data!R1107,0)</f>
        <v/>
      </c>
      <c r="K1107" s="15">
        <f>IF(Data!S1107&gt;$B$8,Data!S1107,0)</f>
        <v/>
      </c>
    </row>
    <row r="1108">
      <c r="H1108" s="14">
        <f>Data!A1108</f>
        <v/>
      </c>
      <c r="I1108" s="15">
        <f>IF(Data!P1108&gt;$B$8,Data!P1108,0)</f>
        <v/>
      </c>
      <c r="J1108" s="15">
        <f>IF(Data!R1108&gt;$B$8,Data!R1108,0)</f>
        <v/>
      </c>
      <c r="K1108" s="15">
        <f>IF(Data!S1108&gt;$B$8,Data!S1108,0)</f>
        <v/>
      </c>
    </row>
    <row r="1109">
      <c r="H1109" s="14">
        <f>Data!A1109</f>
        <v/>
      </c>
      <c r="I1109" s="15">
        <f>IF(Data!P1109&gt;$B$8,Data!P1109,0)</f>
        <v/>
      </c>
      <c r="J1109" s="15">
        <f>IF(Data!R1109&gt;$B$8,Data!R1109,0)</f>
        <v/>
      </c>
      <c r="K1109" s="15">
        <f>IF(Data!S1109&gt;$B$8,Data!S1109,0)</f>
        <v/>
      </c>
    </row>
    <row r="1110">
      <c r="H1110" s="14">
        <f>Data!A1110</f>
        <v/>
      </c>
      <c r="I1110" s="15">
        <f>IF(Data!P1110&gt;$B$8,Data!P1110,0)</f>
        <v/>
      </c>
      <c r="J1110" s="15">
        <f>IF(Data!R1110&gt;$B$8,Data!R1110,0)</f>
        <v/>
      </c>
      <c r="K1110" s="15">
        <f>IF(Data!S1110&gt;$B$8,Data!S1110,0)</f>
        <v/>
      </c>
    </row>
    <row r="1111">
      <c r="H1111" s="14">
        <f>Data!A1111</f>
        <v/>
      </c>
      <c r="I1111" s="15">
        <f>IF(Data!P1111&gt;$B$8,Data!P1111,0)</f>
        <v/>
      </c>
      <c r="J1111" s="15">
        <f>IF(Data!R1111&gt;$B$8,Data!R1111,0)</f>
        <v/>
      </c>
      <c r="K1111" s="15">
        <f>IF(Data!S1111&gt;$B$8,Data!S1111,0)</f>
        <v/>
      </c>
    </row>
    <row r="1112">
      <c r="H1112" s="14">
        <f>Data!A1112</f>
        <v/>
      </c>
      <c r="I1112" s="15">
        <f>IF(Data!P1112&gt;$B$8,Data!P1112,0)</f>
        <v/>
      </c>
      <c r="J1112" s="15">
        <f>IF(Data!R1112&gt;$B$8,Data!R1112,0)</f>
        <v/>
      </c>
      <c r="K1112" s="15">
        <f>IF(Data!S1112&gt;$B$8,Data!S1112,0)</f>
        <v/>
      </c>
    </row>
    <row r="1113">
      <c r="H1113" s="14">
        <f>Data!A1113</f>
        <v/>
      </c>
      <c r="I1113" s="15">
        <f>IF(Data!P1113&gt;$B$8,Data!P1113,0)</f>
        <v/>
      </c>
      <c r="J1113" s="15">
        <f>IF(Data!R1113&gt;$B$8,Data!R1113,0)</f>
        <v/>
      </c>
      <c r="K1113" s="15">
        <f>IF(Data!S1113&gt;$B$8,Data!S1113,0)</f>
        <v/>
      </c>
    </row>
    <row r="1114">
      <c r="H1114" s="14">
        <f>Data!A1114</f>
        <v/>
      </c>
      <c r="I1114" s="15">
        <f>IF(Data!P1114&gt;$B$8,Data!P1114,0)</f>
        <v/>
      </c>
      <c r="J1114" s="15">
        <f>IF(Data!R1114&gt;$B$8,Data!R1114,0)</f>
        <v/>
      </c>
      <c r="K1114" s="15">
        <f>IF(Data!S1114&gt;$B$8,Data!S1114,0)</f>
        <v/>
      </c>
    </row>
    <row r="1115">
      <c r="H1115" s="14">
        <f>Data!A1115</f>
        <v/>
      </c>
      <c r="I1115" s="15">
        <f>IF(Data!P1115&gt;$B$8,Data!P1115,0)</f>
        <v/>
      </c>
      <c r="J1115" s="15">
        <f>IF(Data!R1115&gt;$B$8,Data!R1115,0)</f>
        <v/>
      </c>
      <c r="K1115" s="15">
        <f>IF(Data!S1115&gt;$B$8,Data!S1115,0)</f>
        <v/>
      </c>
    </row>
    <row r="1116">
      <c r="H1116" s="14">
        <f>Data!A1116</f>
        <v/>
      </c>
      <c r="I1116" s="15">
        <f>IF(Data!P1116&gt;$B$8,Data!P1116,0)</f>
        <v/>
      </c>
      <c r="J1116" s="15">
        <f>IF(Data!R1116&gt;$B$8,Data!R1116,0)</f>
        <v/>
      </c>
      <c r="K1116" s="15">
        <f>IF(Data!S1116&gt;$B$8,Data!S1116,0)</f>
        <v/>
      </c>
    </row>
    <row r="1117">
      <c r="H1117" s="14">
        <f>Data!A1117</f>
        <v/>
      </c>
      <c r="I1117" s="15">
        <f>IF(Data!P1117&gt;$B$8,Data!P1117,0)</f>
        <v/>
      </c>
      <c r="J1117" s="15">
        <f>IF(Data!R1117&gt;$B$8,Data!R1117,0)</f>
        <v/>
      </c>
      <c r="K1117" s="15">
        <f>IF(Data!S1117&gt;$B$8,Data!S1117,0)</f>
        <v/>
      </c>
    </row>
    <row r="1118">
      <c r="H1118" s="14">
        <f>Data!A1118</f>
        <v/>
      </c>
      <c r="I1118" s="15">
        <f>IF(Data!P1118&gt;$B$8,Data!P1118,0)</f>
        <v/>
      </c>
      <c r="J1118" s="15">
        <f>IF(Data!R1118&gt;$B$8,Data!R1118,0)</f>
        <v/>
      </c>
      <c r="K1118" s="15">
        <f>IF(Data!S1118&gt;$B$8,Data!S1118,0)</f>
        <v/>
      </c>
    </row>
    <row r="1119">
      <c r="H1119" s="14">
        <f>Data!A1119</f>
        <v/>
      </c>
      <c r="I1119" s="15">
        <f>IF(Data!P1119&gt;$B$8,Data!P1119,0)</f>
        <v/>
      </c>
      <c r="J1119" s="15">
        <f>IF(Data!R1119&gt;$B$8,Data!R1119,0)</f>
        <v/>
      </c>
      <c r="K1119" s="15">
        <f>IF(Data!S1119&gt;$B$8,Data!S1119,0)</f>
        <v/>
      </c>
    </row>
    <row r="1120">
      <c r="H1120" s="14">
        <f>Data!A1120</f>
        <v/>
      </c>
      <c r="I1120" s="15">
        <f>IF(Data!P1120&gt;$B$8,Data!P1120,0)</f>
        <v/>
      </c>
      <c r="J1120" s="15">
        <f>IF(Data!R1120&gt;$B$8,Data!R1120,0)</f>
        <v/>
      </c>
      <c r="K1120" s="15">
        <f>IF(Data!S1120&gt;$B$8,Data!S1120,0)</f>
        <v/>
      </c>
    </row>
    <row r="1121">
      <c r="H1121" s="14">
        <f>Data!A1121</f>
        <v/>
      </c>
      <c r="I1121" s="15">
        <f>IF(Data!P1121&gt;$B$8,Data!P1121,0)</f>
        <v/>
      </c>
      <c r="J1121" s="15">
        <f>IF(Data!R1121&gt;$B$8,Data!R1121,0)</f>
        <v/>
      </c>
      <c r="K1121" s="15">
        <f>IF(Data!S1121&gt;$B$8,Data!S1121,0)</f>
        <v/>
      </c>
    </row>
    <row r="1122">
      <c r="H1122" s="14">
        <f>Data!A1122</f>
        <v/>
      </c>
      <c r="I1122" s="15">
        <f>IF(Data!P1122&gt;$B$8,Data!P1122,0)</f>
        <v/>
      </c>
      <c r="J1122" s="15">
        <f>IF(Data!R1122&gt;$B$8,Data!R1122,0)</f>
        <v/>
      </c>
      <c r="K1122" s="15">
        <f>IF(Data!S1122&gt;$B$8,Data!S1122,0)</f>
        <v/>
      </c>
    </row>
    <row r="1123">
      <c r="H1123" s="14">
        <f>Data!A1123</f>
        <v/>
      </c>
      <c r="I1123" s="15">
        <f>IF(Data!P1123&gt;$B$8,Data!P1123,0)</f>
        <v/>
      </c>
      <c r="J1123" s="15">
        <f>IF(Data!R1123&gt;$B$8,Data!R1123,0)</f>
        <v/>
      </c>
      <c r="K1123" s="15">
        <f>IF(Data!S1123&gt;$B$8,Data!S1123,0)</f>
        <v/>
      </c>
    </row>
    <row r="1124">
      <c r="H1124" s="14">
        <f>Data!A1124</f>
        <v/>
      </c>
      <c r="I1124" s="15">
        <f>IF(Data!P1124&gt;$B$8,Data!P1124,0)</f>
        <v/>
      </c>
      <c r="J1124" s="15">
        <f>IF(Data!R1124&gt;$B$8,Data!R1124,0)</f>
        <v/>
      </c>
      <c r="K1124" s="15">
        <f>IF(Data!S1124&gt;$B$8,Data!S1124,0)</f>
        <v/>
      </c>
    </row>
    <row r="1125">
      <c r="H1125" s="14">
        <f>Data!A1125</f>
        <v/>
      </c>
      <c r="I1125" s="15">
        <f>IF(Data!P1125&gt;$B$8,Data!P1125,0)</f>
        <v/>
      </c>
      <c r="J1125" s="15">
        <f>IF(Data!R1125&gt;$B$8,Data!R1125,0)</f>
        <v/>
      </c>
      <c r="K1125" s="15">
        <f>IF(Data!S1125&gt;$B$8,Data!S1125,0)</f>
        <v/>
      </c>
    </row>
    <row r="1126">
      <c r="H1126" s="14">
        <f>Data!A1126</f>
        <v/>
      </c>
      <c r="I1126" s="15">
        <f>IF(Data!P1126&gt;$B$8,Data!P1126,0)</f>
        <v/>
      </c>
      <c r="J1126" s="15">
        <f>IF(Data!R1126&gt;$B$8,Data!R1126,0)</f>
        <v/>
      </c>
      <c r="K1126" s="15">
        <f>IF(Data!S1126&gt;$B$8,Data!S1126,0)</f>
        <v/>
      </c>
    </row>
    <row r="1127">
      <c r="H1127" s="14">
        <f>Data!A1127</f>
        <v/>
      </c>
      <c r="I1127" s="15">
        <f>IF(Data!P1127&gt;$B$8,Data!P1127,0)</f>
        <v/>
      </c>
      <c r="J1127" s="15">
        <f>IF(Data!R1127&gt;$B$8,Data!R1127,0)</f>
        <v/>
      </c>
      <c r="K1127" s="15">
        <f>IF(Data!S1127&gt;$B$8,Data!S1127,0)</f>
        <v/>
      </c>
    </row>
    <row r="1128">
      <c r="H1128" s="14">
        <f>Data!A1128</f>
        <v/>
      </c>
      <c r="I1128" s="15">
        <f>IF(Data!P1128&gt;$B$8,Data!P1128,0)</f>
        <v/>
      </c>
      <c r="J1128" s="15">
        <f>IF(Data!R1128&gt;$B$8,Data!R1128,0)</f>
        <v/>
      </c>
      <c r="K1128" s="15">
        <f>IF(Data!S1128&gt;$B$8,Data!S1128,0)</f>
        <v/>
      </c>
    </row>
    <row r="1129">
      <c r="H1129" s="14">
        <f>Data!A1129</f>
        <v/>
      </c>
      <c r="I1129" s="15">
        <f>IF(Data!P1129&gt;$B$8,Data!P1129,0)</f>
        <v/>
      </c>
      <c r="J1129" s="15">
        <f>IF(Data!R1129&gt;$B$8,Data!R1129,0)</f>
        <v/>
      </c>
      <c r="K1129" s="15">
        <f>IF(Data!S1129&gt;$B$8,Data!S1129,0)</f>
        <v/>
      </c>
    </row>
    <row r="1130">
      <c r="H1130" s="14">
        <f>Data!A1130</f>
        <v/>
      </c>
      <c r="I1130" s="15">
        <f>IF(Data!P1130&gt;$B$8,Data!P1130,0)</f>
        <v/>
      </c>
      <c r="J1130" s="15">
        <f>IF(Data!R1130&gt;$B$8,Data!R1130,0)</f>
        <v/>
      </c>
      <c r="K1130" s="15">
        <f>IF(Data!S1130&gt;$B$8,Data!S1130,0)</f>
        <v/>
      </c>
    </row>
    <row r="1131">
      <c r="H1131" s="14">
        <f>Data!A1131</f>
        <v/>
      </c>
      <c r="I1131" s="15">
        <f>IF(Data!P1131&gt;$B$8,Data!P1131,0)</f>
        <v/>
      </c>
      <c r="J1131" s="15">
        <f>IF(Data!R1131&gt;$B$8,Data!R1131,0)</f>
        <v/>
      </c>
      <c r="K1131" s="15">
        <f>IF(Data!S1131&gt;$B$8,Data!S1131,0)</f>
        <v/>
      </c>
    </row>
    <row r="1132">
      <c r="H1132" s="14">
        <f>Data!A1132</f>
        <v/>
      </c>
      <c r="I1132" s="15">
        <f>IF(Data!P1132&gt;$B$8,Data!P1132,0)</f>
        <v/>
      </c>
      <c r="J1132" s="15">
        <f>IF(Data!R1132&gt;$B$8,Data!R1132,0)</f>
        <v/>
      </c>
      <c r="K1132" s="15">
        <f>IF(Data!S1132&gt;$B$8,Data!S1132,0)</f>
        <v/>
      </c>
    </row>
    <row r="1133">
      <c r="H1133" s="14">
        <f>Data!A1133</f>
        <v/>
      </c>
      <c r="I1133" s="15">
        <f>IF(Data!P1133&gt;$B$8,Data!P1133,0)</f>
        <v/>
      </c>
      <c r="J1133" s="15">
        <f>IF(Data!R1133&gt;$B$8,Data!R1133,0)</f>
        <v/>
      </c>
      <c r="K1133" s="15">
        <f>IF(Data!S1133&gt;$B$8,Data!S1133,0)</f>
        <v/>
      </c>
    </row>
    <row r="1134">
      <c r="H1134" s="14">
        <f>Data!A1134</f>
        <v/>
      </c>
      <c r="I1134" s="15">
        <f>IF(Data!P1134&gt;$B$8,Data!P1134,0)</f>
        <v/>
      </c>
      <c r="J1134" s="15">
        <f>IF(Data!R1134&gt;$B$8,Data!R1134,0)</f>
        <v/>
      </c>
      <c r="K1134" s="15">
        <f>IF(Data!S1134&gt;$B$8,Data!S1134,0)</f>
        <v/>
      </c>
    </row>
    <row r="1135">
      <c r="H1135" s="14">
        <f>Data!A1135</f>
        <v/>
      </c>
      <c r="I1135" s="15">
        <f>IF(Data!P1135&gt;$B$8,Data!P1135,0)</f>
        <v/>
      </c>
      <c r="J1135" s="15">
        <f>IF(Data!R1135&gt;$B$8,Data!R1135,0)</f>
        <v/>
      </c>
      <c r="K1135" s="15">
        <f>IF(Data!S1135&gt;$B$8,Data!S1135,0)</f>
        <v/>
      </c>
    </row>
    <row r="1136">
      <c r="H1136" s="14">
        <f>Data!A1136</f>
        <v/>
      </c>
      <c r="I1136" s="15">
        <f>IF(Data!P1136&gt;$B$8,Data!P1136,0)</f>
        <v/>
      </c>
      <c r="J1136" s="15">
        <f>IF(Data!R1136&gt;$B$8,Data!R1136,0)</f>
        <v/>
      </c>
      <c r="K1136" s="15">
        <f>IF(Data!S1136&gt;$B$8,Data!S1136,0)</f>
        <v/>
      </c>
    </row>
    <row r="1137">
      <c r="H1137" s="14">
        <f>Data!A1137</f>
        <v/>
      </c>
      <c r="I1137" s="15">
        <f>IF(Data!P1137&gt;$B$8,Data!P1137,0)</f>
        <v/>
      </c>
      <c r="J1137" s="15">
        <f>IF(Data!R1137&gt;$B$8,Data!R1137,0)</f>
        <v/>
      </c>
      <c r="K1137" s="15">
        <f>IF(Data!S1137&gt;$B$8,Data!S1137,0)</f>
        <v/>
      </c>
    </row>
    <row r="1138">
      <c r="H1138" s="14">
        <f>Data!A1138</f>
        <v/>
      </c>
      <c r="I1138" s="15">
        <f>IF(Data!P1138&gt;$B$8,Data!P1138,0)</f>
        <v/>
      </c>
      <c r="J1138" s="15">
        <f>IF(Data!R1138&gt;$B$8,Data!R1138,0)</f>
        <v/>
      </c>
      <c r="K1138" s="15">
        <f>IF(Data!S1138&gt;$B$8,Data!S1138,0)</f>
        <v/>
      </c>
    </row>
    <row r="1139">
      <c r="H1139" s="14">
        <f>Data!A1139</f>
        <v/>
      </c>
      <c r="I1139" s="15">
        <f>IF(Data!P1139&gt;$B$8,Data!P1139,0)</f>
        <v/>
      </c>
      <c r="J1139" s="15">
        <f>IF(Data!R1139&gt;$B$8,Data!R1139,0)</f>
        <v/>
      </c>
      <c r="K1139" s="15">
        <f>IF(Data!S1139&gt;$B$8,Data!S1139,0)</f>
        <v/>
      </c>
    </row>
    <row r="1140">
      <c r="H1140" s="14">
        <f>Data!A1140</f>
        <v/>
      </c>
      <c r="I1140" s="15">
        <f>IF(Data!P1140&gt;$B$8,Data!P1140,0)</f>
        <v/>
      </c>
      <c r="J1140" s="15">
        <f>IF(Data!R1140&gt;$B$8,Data!R1140,0)</f>
        <v/>
      </c>
      <c r="K1140" s="15">
        <f>IF(Data!S1140&gt;$B$8,Data!S1140,0)</f>
        <v/>
      </c>
    </row>
    <row r="1141">
      <c r="H1141" s="14">
        <f>Data!A1141</f>
        <v/>
      </c>
      <c r="I1141" s="15">
        <f>IF(Data!P1141&gt;$B$8,Data!P1141,0)</f>
        <v/>
      </c>
      <c r="J1141" s="15">
        <f>IF(Data!R1141&gt;$B$8,Data!R1141,0)</f>
        <v/>
      </c>
      <c r="K1141" s="15">
        <f>IF(Data!S1141&gt;$B$8,Data!S1141,0)</f>
        <v/>
      </c>
    </row>
    <row r="1142">
      <c r="H1142" s="14">
        <f>Data!A1142</f>
        <v/>
      </c>
      <c r="I1142" s="15">
        <f>IF(Data!P1142&gt;$B$8,Data!P1142,0)</f>
        <v/>
      </c>
      <c r="J1142" s="15">
        <f>IF(Data!R1142&gt;$B$8,Data!R1142,0)</f>
        <v/>
      </c>
      <c r="K1142" s="15">
        <f>IF(Data!S1142&gt;$B$8,Data!S1142,0)</f>
        <v/>
      </c>
    </row>
    <row r="1143">
      <c r="H1143" s="14">
        <f>Data!A1143</f>
        <v/>
      </c>
      <c r="I1143" s="15">
        <f>IF(Data!P1143&gt;$B$8,Data!P1143,0)</f>
        <v/>
      </c>
      <c r="J1143" s="15">
        <f>IF(Data!R1143&gt;$B$8,Data!R1143,0)</f>
        <v/>
      </c>
      <c r="K1143" s="15">
        <f>IF(Data!S1143&gt;$B$8,Data!S1143,0)</f>
        <v/>
      </c>
    </row>
    <row r="1144">
      <c r="H1144" s="14">
        <f>Data!A1144</f>
        <v/>
      </c>
      <c r="I1144" s="15">
        <f>IF(Data!P1144&gt;$B$8,Data!P1144,0)</f>
        <v/>
      </c>
      <c r="J1144" s="15">
        <f>IF(Data!R1144&gt;$B$8,Data!R1144,0)</f>
        <v/>
      </c>
      <c r="K1144" s="15">
        <f>IF(Data!S1144&gt;$B$8,Data!S1144,0)</f>
        <v/>
      </c>
    </row>
    <row r="1145">
      <c r="H1145" s="14">
        <f>Data!A1145</f>
        <v/>
      </c>
      <c r="I1145" s="15">
        <f>IF(Data!P1145&gt;$B$8,Data!P1145,0)</f>
        <v/>
      </c>
      <c r="J1145" s="15">
        <f>IF(Data!R1145&gt;$B$8,Data!R1145,0)</f>
        <v/>
      </c>
      <c r="K1145" s="15">
        <f>IF(Data!S1145&gt;$B$8,Data!S1145,0)</f>
        <v/>
      </c>
    </row>
    <row r="1146">
      <c r="H1146" s="14">
        <f>Data!A1146</f>
        <v/>
      </c>
      <c r="I1146" s="15">
        <f>IF(Data!P1146&gt;$B$8,Data!P1146,0)</f>
        <v/>
      </c>
      <c r="J1146" s="15">
        <f>IF(Data!R1146&gt;$B$8,Data!R1146,0)</f>
        <v/>
      </c>
      <c r="K1146" s="15">
        <f>IF(Data!S1146&gt;$B$8,Data!S1146,0)</f>
        <v/>
      </c>
    </row>
    <row r="1147">
      <c r="H1147" s="14">
        <f>Data!A1147</f>
        <v/>
      </c>
      <c r="I1147" s="15">
        <f>IF(Data!P1147&gt;$B$8,Data!P1147,0)</f>
        <v/>
      </c>
      <c r="J1147" s="15">
        <f>IF(Data!R1147&gt;$B$8,Data!R1147,0)</f>
        <v/>
      </c>
      <c r="K1147" s="15">
        <f>IF(Data!S1147&gt;$B$8,Data!S1147,0)</f>
        <v/>
      </c>
    </row>
    <row r="1148">
      <c r="H1148" s="14">
        <f>Data!A1148</f>
        <v/>
      </c>
      <c r="I1148" s="15">
        <f>IF(Data!P1148&gt;$B$8,Data!P1148,0)</f>
        <v/>
      </c>
      <c r="J1148" s="15">
        <f>IF(Data!R1148&gt;$B$8,Data!R1148,0)</f>
        <v/>
      </c>
      <c r="K1148" s="15">
        <f>IF(Data!S1148&gt;$B$8,Data!S1148,0)</f>
        <v/>
      </c>
    </row>
    <row r="1149">
      <c r="H1149" s="14">
        <f>Data!A1149</f>
        <v/>
      </c>
      <c r="I1149" s="15">
        <f>IF(Data!P1149&gt;$B$8,Data!P1149,0)</f>
        <v/>
      </c>
      <c r="J1149" s="15">
        <f>IF(Data!R1149&gt;$B$8,Data!R1149,0)</f>
        <v/>
      </c>
      <c r="K1149" s="15">
        <f>IF(Data!S1149&gt;$B$8,Data!S1149,0)</f>
        <v/>
      </c>
    </row>
    <row r="1150">
      <c r="H1150" s="14">
        <f>Data!A1150</f>
        <v/>
      </c>
      <c r="I1150" s="15">
        <f>IF(Data!P1150&gt;$B$8,Data!P1150,0)</f>
        <v/>
      </c>
      <c r="J1150" s="15">
        <f>IF(Data!R1150&gt;$B$8,Data!R1150,0)</f>
        <v/>
      </c>
      <c r="K1150" s="15">
        <f>IF(Data!S1150&gt;$B$8,Data!S1150,0)</f>
        <v/>
      </c>
    </row>
    <row r="1151">
      <c r="H1151" s="14">
        <f>Data!A1151</f>
        <v/>
      </c>
      <c r="I1151" s="15">
        <f>IF(Data!P1151&gt;$B$8,Data!P1151,0)</f>
        <v/>
      </c>
      <c r="J1151" s="15">
        <f>IF(Data!R1151&gt;$B$8,Data!R1151,0)</f>
        <v/>
      </c>
      <c r="K1151" s="15">
        <f>IF(Data!S1151&gt;$B$8,Data!S1151,0)</f>
        <v/>
      </c>
    </row>
    <row r="1152">
      <c r="H1152" s="14">
        <f>Data!A1152</f>
        <v/>
      </c>
      <c r="I1152" s="15">
        <f>IF(Data!P1152&gt;$B$8,Data!P1152,0)</f>
        <v/>
      </c>
      <c r="J1152" s="15">
        <f>IF(Data!R1152&gt;$B$8,Data!R1152,0)</f>
        <v/>
      </c>
      <c r="K1152" s="15">
        <f>IF(Data!S1152&gt;$B$8,Data!S1152,0)</f>
        <v/>
      </c>
    </row>
    <row r="1153">
      <c r="H1153" s="14">
        <f>Data!A1153</f>
        <v/>
      </c>
      <c r="I1153" s="15">
        <f>IF(Data!P1153&gt;$B$8,Data!P1153,0)</f>
        <v/>
      </c>
      <c r="J1153" s="15">
        <f>IF(Data!R1153&gt;$B$8,Data!R1153,0)</f>
        <v/>
      </c>
      <c r="K1153" s="15">
        <f>IF(Data!S1153&gt;$B$8,Data!S1153,0)</f>
        <v/>
      </c>
    </row>
    <row r="1154">
      <c r="H1154" s="14">
        <f>Data!A1154</f>
        <v/>
      </c>
      <c r="I1154" s="15">
        <f>IF(Data!P1154&gt;$B$8,Data!P1154,0)</f>
        <v/>
      </c>
      <c r="J1154" s="15">
        <f>IF(Data!R1154&gt;$B$8,Data!R1154,0)</f>
        <v/>
      </c>
      <c r="K1154" s="15">
        <f>IF(Data!S1154&gt;$B$8,Data!S1154,0)</f>
        <v/>
      </c>
    </row>
    <row r="1155">
      <c r="H1155" s="14">
        <f>Data!A1155</f>
        <v/>
      </c>
      <c r="I1155" s="15">
        <f>IF(Data!P1155&gt;$B$8,Data!P1155,0)</f>
        <v/>
      </c>
      <c r="J1155" s="15">
        <f>IF(Data!R1155&gt;$B$8,Data!R1155,0)</f>
        <v/>
      </c>
      <c r="K1155" s="15">
        <f>IF(Data!S1155&gt;$B$8,Data!S1155,0)</f>
        <v/>
      </c>
    </row>
    <row r="1156">
      <c r="H1156" s="14">
        <f>Data!A1156</f>
        <v/>
      </c>
      <c r="I1156" s="15">
        <f>IF(Data!P1156&gt;$B$8,Data!P1156,0)</f>
        <v/>
      </c>
      <c r="J1156" s="15">
        <f>IF(Data!R1156&gt;$B$8,Data!R1156,0)</f>
        <v/>
      </c>
      <c r="K1156" s="15">
        <f>IF(Data!S1156&gt;$B$8,Data!S1156,0)</f>
        <v/>
      </c>
    </row>
    <row r="1157">
      <c r="H1157" s="14">
        <f>Data!A1157</f>
        <v/>
      </c>
      <c r="I1157" s="15">
        <f>IF(Data!P1157&gt;$B$8,Data!P1157,0)</f>
        <v/>
      </c>
      <c r="J1157" s="15">
        <f>IF(Data!R1157&gt;$B$8,Data!R1157,0)</f>
        <v/>
      </c>
      <c r="K1157" s="15">
        <f>IF(Data!S1157&gt;$B$8,Data!S1157,0)</f>
        <v/>
      </c>
    </row>
    <row r="1158">
      <c r="H1158" s="14">
        <f>Data!A1158</f>
        <v/>
      </c>
      <c r="I1158" s="15">
        <f>IF(Data!P1158&gt;$B$8,Data!P1158,0)</f>
        <v/>
      </c>
      <c r="J1158" s="15">
        <f>IF(Data!R1158&gt;$B$8,Data!R1158,0)</f>
        <v/>
      </c>
      <c r="K1158" s="15">
        <f>IF(Data!S1158&gt;$B$8,Data!S1158,0)</f>
        <v/>
      </c>
    </row>
    <row r="1159">
      <c r="H1159" s="14">
        <f>Data!A1159</f>
        <v/>
      </c>
      <c r="I1159" s="15">
        <f>IF(Data!P1159&gt;$B$8,Data!P1159,0)</f>
        <v/>
      </c>
      <c r="J1159" s="15">
        <f>IF(Data!R1159&gt;$B$8,Data!R1159,0)</f>
        <v/>
      </c>
      <c r="K1159" s="15">
        <f>IF(Data!S1159&gt;$B$8,Data!S1159,0)</f>
        <v/>
      </c>
    </row>
    <row r="1160">
      <c r="H1160" s="14">
        <f>Data!A1160</f>
        <v/>
      </c>
      <c r="I1160" s="15">
        <f>IF(Data!P1160&gt;$B$8,Data!P1160,0)</f>
        <v/>
      </c>
      <c r="J1160" s="15">
        <f>IF(Data!R1160&gt;$B$8,Data!R1160,0)</f>
        <v/>
      </c>
      <c r="K1160" s="15">
        <f>IF(Data!S1160&gt;$B$8,Data!S1160,0)</f>
        <v/>
      </c>
    </row>
    <row r="1161">
      <c r="H1161" s="14">
        <f>Data!A1161</f>
        <v/>
      </c>
      <c r="I1161" s="15">
        <f>IF(Data!P1161&gt;$B$8,Data!P1161,0)</f>
        <v/>
      </c>
      <c r="J1161" s="15">
        <f>IF(Data!R1161&gt;$B$8,Data!R1161,0)</f>
        <v/>
      </c>
      <c r="K1161" s="15">
        <f>IF(Data!S1161&gt;$B$8,Data!S1161,0)</f>
        <v/>
      </c>
    </row>
    <row r="1162">
      <c r="H1162" s="14">
        <f>Data!A1162</f>
        <v/>
      </c>
      <c r="I1162" s="15">
        <f>IF(Data!P1162&gt;$B$8,Data!P1162,0)</f>
        <v/>
      </c>
      <c r="J1162" s="15">
        <f>IF(Data!R1162&gt;$B$8,Data!R1162,0)</f>
        <v/>
      </c>
      <c r="K1162" s="15">
        <f>IF(Data!S1162&gt;$B$8,Data!S1162,0)</f>
        <v/>
      </c>
    </row>
    <row r="1163">
      <c r="H1163" s="14">
        <f>Data!A1163</f>
        <v/>
      </c>
      <c r="I1163" s="15">
        <f>IF(Data!P1163&gt;$B$8,Data!P1163,0)</f>
        <v/>
      </c>
      <c r="J1163" s="15">
        <f>IF(Data!R1163&gt;$B$8,Data!R1163,0)</f>
        <v/>
      </c>
      <c r="K1163" s="15">
        <f>IF(Data!S1163&gt;$B$8,Data!S1163,0)</f>
        <v/>
      </c>
    </row>
    <row r="1164">
      <c r="H1164" s="14">
        <f>Data!A1164</f>
        <v/>
      </c>
      <c r="I1164" s="15">
        <f>IF(Data!P1164&gt;$B$8,Data!P1164,0)</f>
        <v/>
      </c>
      <c r="J1164" s="15">
        <f>IF(Data!R1164&gt;$B$8,Data!R1164,0)</f>
        <v/>
      </c>
      <c r="K1164" s="15">
        <f>IF(Data!S1164&gt;$B$8,Data!S1164,0)</f>
        <v/>
      </c>
    </row>
    <row r="1165">
      <c r="H1165" s="14">
        <f>Data!A1165</f>
        <v/>
      </c>
      <c r="I1165" s="15">
        <f>IF(Data!P1165&gt;$B$8,Data!P1165,0)</f>
        <v/>
      </c>
      <c r="J1165" s="15">
        <f>IF(Data!R1165&gt;$B$8,Data!R1165,0)</f>
        <v/>
      </c>
      <c r="K1165" s="15">
        <f>IF(Data!S1165&gt;$B$8,Data!S1165,0)</f>
        <v/>
      </c>
    </row>
    <row r="1166">
      <c r="H1166" s="14">
        <f>Data!A1166</f>
        <v/>
      </c>
      <c r="I1166" s="15">
        <f>IF(Data!P1166&gt;$B$8,Data!P1166,0)</f>
        <v/>
      </c>
      <c r="J1166" s="15">
        <f>IF(Data!R1166&gt;$B$8,Data!R1166,0)</f>
        <v/>
      </c>
      <c r="K1166" s="15">
        <f>IF(Data!S1166&gt;$B$8,Data!S1166,0)</f>
        <v/>
      </c>
    </row>
    <row r="1167">
      <c r="H1167" s="14">
        <f>Data!A1167</f>
        <v/>
      </c>
      <c r="I1167" s="15">
        <f>IF(Data!P1167&gt;$B$8,Data!P1167,0)</f>
        <v/>
      </c>
      <c r="J1167" s="15">
        <f>IF(Data!R1167&gt;$B$8,Data!R1167,0)</f>
        <v/>
      </c>
      <c r="K1167" s="15">
        <f>IF(Data!S1167&gt;$B$8,Data!S1167,0)</f>
        <v/>
      </c>
    </row>
    <row r="1168">
      <c r="H1168" s="14">
        <f>Data!A1168</f>
        <v/>
      </c>
      <c r="I1168" s="15">
        <f>IF(Data!P1168&gt;$B$8,Data!P1168,0)</f>
        <v/>
      </c>
      <c r="J1168" s="15">
        <f>IF(Data!R1168&gt;$B$8,Data!R1168,0)</f>
        <v/>
      </c>
      <c r="K1168" s="15">
        <f>IF(Data!S1168&gt;$B$8,Data!S1168,0)</f>
        <v/>
      </c>
    </row>
    <row r="1169">
      <c r="H1169" s="14">
        <f>Data!A1169</f>
        <v/>
      </c>
      <c r="I1169" s="15">
        <f>IF(Data!P1169&gt;$B$8,Data!P1169,0)</f>
        <v/>
      </c>
      <c r="J1169" s="15">
        <f>IF(Data!R1169&gt;$B$8,Data!R1169,0)</f>
        <v/>
      </c>
      <c r="K1169" s="15">
        <f>IF(Data!S1169&gt;$B$8,Data!S1169,0)</f>
        <v/>
      </c>
    </row>
    <row r="1170">
      <c r="H1170" s="14">
        <f>Data!A1170</f>
        <v/>
      </c>
      <c r="I1170" s="15">
        <f>IF(Data!P1170&gt;$B$8,Data!P1170,0)</f>
        <v/>
      </c>
      <c r="J1170" s="15">
        <f>IF(Data!R1170&gt;$B$8,Data!R1170,0)</f>
        <v/>
      </c>
      <c r="K1170" s="15">
        <f>IF(Data!S1170&gt;$B$8,Data!S1170,0)</f>
        <v/>
      </c>
    </row>
    <row r="1171">
      <c r="H1171" s="14">
        <f>Data!A1171</f>
        <v/>
      </c>
      <c r="I1171" s="15">
        <f>IF(Data!P1171&gt;$B$8,Data!P1171,0)</f>
        <v/>
      </c>
      <c r="J1171" s="15">
        <f>IF(Data!R1171&gt;$B$8,Data!R1171,0)</f>
        <v/>
      </c>
      <c r="K1171" s="15">
        <f>IF(Data!S1171&gt;$B$8,Data!S1171,0)</f>
        <v/>
      </c>
    </row>
    <row r="1172">
      <c r="H1172" s="14">
        <f>Data!A1172</f>
        <v/>
      </c>
      <c r="I1172" s="15">
        <f>IF(Data!P1172&gt;$B$8,Data!P1172,0)</f>
        <v/>
      </c>
      <c r="J1172" s="15">
        <f>IF(Data!R1172&gt;$B$8,Data!R1172,0)</f>
        <v/>
      </c>
      <c r="K1172" s="15">
        <f>IF(Data!S1172&gt;$B$8,Data!S1172,0)</f>
        <v/>
      </c>
    </row>
    <row r="1173">
      <c r="H1173" s="14">
        <f>Data!A1173</f>
        <v/>
      </c>
      <c r="I1173" s="15">
        <f>IF(Data!P1173&gt;$B$8,Data!P1173,0)</f>
        <v/>
      </c>
      <c r="J1173" s="15">
        <f>IF(Data!R1173&gt;$B$8,Data!R1173,0)</f>
        <v/>
      </c>
      <c r="K1173" s="15">
        <f>IF(Data!S1173&gt;$B$8,Data!S1173,0)</f>
        <v/>
      </c>
    </row>
    <row r="1174">
      <c r="H1174" s="14">
        <f>Data!A1174</f>
        <v/>
      </c>
      <c r="I1174" s="15">
        <f>IF(Data!P1174&gt;$B$8,Data!P1174,0)</f>
        <v/>
      </c>
      <c r="J1174" s="15">
        <f>IF(Data!R1174&gt;$B$8,Data!R1174,0)</f>
        <v/>
      </c>
      <c r="K1174" s="15">
        <f>IF(Data!S1174&gt;$B$8,Data!S1174,0)</f>
        <v/>
      </c>
    </row>
    <row r="1175">
      <c r="H1175" s="14">
        <f>Data!A1175</f>
        <v/>
      </c>
      <c r="I1175" s="15">
        <f>IF(Data!P1175&gt;$B$8,Data!P1175,0)</f>
        <v/>
      </c>
      <c r="J1175" s="15">
        <f>IF(Data!R1175&gt;$B$8,Data!R1175,0)</f>
        <v/>
      </c>
      <c r="K1175" s="15">
        <f>IF(Data!S1175&gt;$B$8,Data!S1175,0)</f>
        <v/>
      </c>
    </row>
    <row r="1176">
      <c r="H1176" s="14">
        <f>Data!A1176</f>
        <v/>
      </c>
      <c r="I1176" s="15">
        <f>IF(Data!P1176&gt;$B$8,Data!P1176,0)</f>
        <v/>
      </c>
      <c r="J1176" s="15">
        <f>IF(Data!R1176&gt;$B$8,Data!R1176,0)</f>
        <v/>
      </c>
      <c r="K1176" s="15">
        <f>IF(Data!S1176&gt;$B$8,Data!S1176,0)</f>
        <v/>
      </c>
    </row>
    <row r="1177">
      <c r="H1177" s="14">
        <f>Data!A1177</f>
        <v/>
      </c>
      <c r="I1177" s="15">
        <f>IF(Data!P1177&gt;$B$8,Data!P1177,0)</f>
        <v/>
      </c>
      <c r="J1177" s="15">
        <f>IF(Data!R1177&gt;$B$8,Data!R1177,0)</f>
        <v/>
      </c>
      <c r="K1177" s="15">
        <f>IF(Data!S1177&gt;$B$8,Data!S1177,0)</f>
        <v/>
      </c>
    </row>
    <row r="1178">
      <c r="H1178" s="14">
        <f>Data!A1178</f>
        <v/>
      </c>
      <c r="I1178" s="15">
        <f>IF(Data!P1178&gt;$B$8,Data!P1178,0)</f>
        <v/>
      </c>
      <c r="J1178" s="15">
        <f>IF(Data!R1178&gt;$B$8,Data!R1178,0)</f>
        <v/>
      </c>
      <c r="K1178" s="15">
        <f>IF(Data!S1178&gt;$B$8,Data!S1178,0)</f>
        <v/>
      </c>
    </row>
    <row r="1179">
      <c r="H1179" s="14">
        <f>Data!A1179</f>
        <v/>
      </c>
      <c r="I1179" s="15">
        <f>IF(Data!P1179&gt;$B$8,Data!P1179,0)</f>
        <v/>
      </c>
      <c r="J1179" s="15">
        <f>IF(Data!R1179&gt;$B$8,Data!R1179,0)</f>
        <v/>
      </c>
      <c r="K1179" s="15">
        <f>IF(Data!S1179&gt;$B$8,Data!S1179,0)</f>
        <v/>
      </c>
    </row>
    <row r="1180">
      <c r="H1180" s="14">
        <f>Data!A1180</f>
        <v/>
      </c>
      <c r="I1180" s="15">
        <f>IF(Data!P1180&gt;$B$8,Data!P1180,0)</f>
        <v/>
      </c>
      <c r="J1180" s="15">
        <f>IF(Data!R1180&gt;$B$8,Data!R1180,0)</f>
        <v/>
      </c>
      <c r="K1180" s="15">
        <f>IF(Data!S1180&gt;$B$8,Data!S1180,0)</f>
        <v/>
      </c>
    </row>
    <row r="1181">
      <c r="H1181" s="14">
        <f>Data!A1181</f>
        <v/>
      </c>
      <c r="I1181" s="15">
        <f>IF(Data!P1181&gt;$B$8,Data!P1181,0)</f>
        <v/>
      </c>
      <c r="J1181" s="15">
        <f>IF(Data!R1181&gt;$B$8,Data!R1181,0)</f>
        <v/>
      </c>
      <c r="K1181" s="15">
        <f>IF(Data!S1181&gt;$B$8,Data!S1181,0)</f>
        <v/>
      </c>
    </row>
    <row r="1182">
      <c r="H1182" s="14">
        <f>Data!A1182</f>
        <v/>
      </c>
      <c r="I1182" s="15">
        <f>IF(Data!P1182&gt;$B$8,Data!P1182,0)</f>
        <v/>
      </c>
      <c r="J1182" s="15">
        <f>IF(Data!R1182&gt;$B$8,Data!R1182,0)</f>
        <v/>
      </c>
      <c r="K1182" s="15">
        <f>IF(Data!S1182&gt;$B$8,Data!S1182,0)</f>
        <v/>
      </c>
    </row>
    <row r="1183">
      <c r="H1183" s="14">
        <f>Data!A1183</f>
        <v/>
      </c>
      <c r="I1183" s="15">
        <f>IF(Data!P1183&gt;$B$8,Data!P1183,0)</f>
        <v/>
      </c>
      <c r="J1183" s="15">
        <f>IF(Data!R1183&gt;$B$8,Data!R1183,0)</f>
        <v/>
      </c>
      <c r="K1183" s="15">
        <f>IF(Data!S1183&gt;$B$8,Data!S1183,0)</f>
        <v/>
      </c>
    </row>
    <row r="1184">
      <c r="H1184" s="14">
        <f>Data!A1184</f>
        <v/>
      </c>
      <c r="I1184" s="15">
        <f>IF(Data!P1184&gt;$B$8,Data!P1184,0)</f>
        <v/>
      </c>
      <c r="J1184" s="15">
        <f>IF(Data!R1184&gt;$B$8,Data!R1184,0)</f>
        <v/>
      </c>
      <c r="K1184" s="15">
        <f>IF(Data!S1184&gt;$B$8,Data!S1184,0)</f>
        <v/>
      </c>
    </row>
    <row r="1185">
      <c r="H1185" s="14">
        <f>Data!A1185</f>
        <v/>
      </c>
      <c r="I1185" s="15">
        <f>IF(Data!P1185&gt;$B$8,Data!P1185,0)</f>
        <v/>
      </c>
      <c r="J1185" s="15">
        <f>IF(Data!R1185&gt;$B$8,Data!R1185,0)</f>
        <v/>
      </c>
      <c r="K1185" s="15">
        <f>IF(Data!S1185&gt;$B$8,Data!S1185,0)</f>
        <v/>
      </c>
    </row>
    <row r="1186">
      <c r="H1186" s="14">
        <f>Data!A1186</f>
        <v/>
      </c>
      <c r="I1186" s="15">
        <f>IF(Data!P1186&gt;$B$8,Data!P1186,0)</f>
        <v/>
      </c>
      <c r="J1186" s="15">
        <f>IF(Data!R1186&gt;$B$8,Data!R1186,0)</f>
        <v/>
      </c>
      <c r="K1186" s="15">
        <f>IF(Data!S1186&gt;$B$8,Data!S1186,0)</f>
        <v/>
      </c>
    </row>
    <row r="1187">
      <c r="H1187" s="14">
        <f>Data!A1187</f>
        <v/>
      </c>
      <c r="I1187" s="15">
        <f>IF(Data!P1187&gt;$B$8,Data!P1187,0)</f>
        <v/>
      </c>
      <c r="J1187" s="15">
        <f>IF(Data!R1187&gt;$B$8,Data!R1187,0)</f>
        <v/>
      </c>
      <c r="K1187" s="15">
        <f>IF(Data!S1187&gt;$B$8,Data!S1187,0)</f>
        <v/>
      </c>
    </row>
    <row r="1188">
      <c r="H1188" s="14">
        <f>Data!A1188</f>
        <v/>
      </c>
      <c r="I1188" s="15">
        <f>IF(Data!P1188&gt;$B$8,Data!P1188,0)</f>
        <v/>
      </c>
      <c r="J1188" s="15">
        <f>IF(Data!R1188&gt;$B$8,Data!R1188,0)</f>
        <v/>
      </c>
      <c r="K1188" s="15">
        <f>IF(Data!S1188&gt;$B$8,Data!S1188,0)</f>
        <v/>
      </c>
    </row>
    <row r="1189">
      <c r="H1189" s="14">
        <f>Data!A1189</f>
        <v/>
      </c>
      <c r="I1189" s="15">
        <f>IF(Data!P1189&gt;$B$8,Data!P1189,0)</f>
        <v/>
      </c>
      <c r="J1189" s="15">
        <f>IF(Data!R1189&gt;$B$8,Data!R1189,0)</f>
        <v/>
      </c>
      <c r="K1189" s="15">
        <f>IF(Data!S1189&gt;$B$8,Data!S1189,0)</f>
        <v/>
      </c>
    </row>
    <row r="1190">
      <c r="H1190" s="14">
        <f>Data!A1190</f>
        <v/>
      </c>
      <c r="I1190" s="15">
        <f>IF(Data!P1190&gt;$B$8,Data!P1190,0)</f>
        <v/>
      </c>
      <c r="J1190" s="15">
        <f>IF(Data!R1190&gt;$B$8,Data!R1190,0)</f>
        <v/>
      </c>
      <c r="K1190" s="15">
        <f>IF(Data!S1190&gt;$B$8,Data!S1190,0)</f>
        <v/>
      </c>
    </row>
    <row r="1191">
      <c r="H1191" s="14">
        <f>Data!A1191</f>
        <v/>
      </c>
      <c r="I1191" s="15">
        <f>IF(Data!P1191&gt;$B$8,Data!P1191,0)</f>
        <v/>
      </c>
      <c r="J1191" s="15">
        <f>IF(Data!R1191&gt;$B$8,Data!R1191,0)</f>
        <v/>
      </c>
      <c r="K1191" s="15">
        <f>IF(Data!S1191&gt;$B$8,Data!S1191,0)</f>
        <v/>
      </c>
    </row>
    <row r="1192">
      <c r="H1192" s="14">
        <f>Data!A1192</f>
        <v/>
      </c>
      <c r="I1192" s="15">
        <f>IF(Data!P1192&gt;$B$8,Data!P1192,0)</f>
        <v/>
      </c>
      <c r="J1192" s="15">
        <f>IF(Data!R1192&gt;$B$8,Data!R1192,0)</f>
        <v/>
      </c>
      <c r="K1192" s="15">
        <f>IF(Data!S1192&gt;$B$8,Data!S1192,0)</f>
        <v/>
      </c>
    </row>
    <row r="1193">
      <c r="H1193" s="14">
        <f>Data!A1193</f>
        <v/>
      </c>
      <c r="I1193" s="15">
        <f>IF(Data!P1193&gt;$B$8,Data!P1193,0)</f>
        <v/>
      </c>
      <c r="J1193" s="15">
        <f>IF(Data!R1193&gt;$B$8,Data!R1193,0)</f>
        <v/>
      </c>
      <c r="K1193" s="15">
        <f>IF(Data!S1193&gt;$B$8,Data!S1193,0)</f>
        <v/>
      </c>
    </row>
    <row r="1194">
      <c r="H1194" s="14">
        <f>Data!A1194</f>
        <v/>
      </c>
      <c r="I1194" s="15">
        <f>IF(Data!P1194&gt;$B$8,Data!P1194,0)</f>
        <v/>
      </c>
      <c r="J1194" s="15">
        <f>IF(Data!R1194&gt;$B$8,Data!R1194,0)</f>
        <v/>
      </c>
      <c r="K1194" s="15">
        <f>IF(Data!S1194&gt;$B$8,Data!S1194,0)</f>
        <v/>
      </c>
    </row>
    <row r="1195">
      <c r="H1195" s="14">
        <f>Data!A1195</f>
        <v/>
      </c>
      <c r="I1195" s="15">
        <f>IF(Data!P1195&gt;$B$8,Data!P1195,0)</f>
        <v/>
      </c>
      <c r="J1195" s="15">
        <f>IF(Data!R1195&gt;$B$8,Data!R1195,0)</f>
        <v/>
      </c>
      <c r="K1195" s="15">
        <f>IF(Data!S1195&gt;$B$8,Data!S1195,0)</f>
        <v/>
      </c>
    </row>
    <row r="1196">
      <c r="H1196" s="14">
        <f>Data!A1196</f>
        <v/>
      </c>
      <c r="I1196" s="15">
        <f>IF(Data!P1196&gt;$B$8,Data!P1196,0)</f>
        <v/>
      </c>
      <c r="J1196" s="15">
        <f>IF(Data!R1196&gt;$B$8,Data!R1196,0)</f>
        <v/>
      </c>
      <c r="K1196" s="15">
        <f>IF(Data!S1196&gt;$B$8,Data!S1196,0)</f>
        <v/>
      </c>
    </row>
    <row r="1197">
      <c r="H1197" s="14">
        <f>Data!A1197</f>
        <v/>
      </c>
      <c r="I1197" s="15">
        <f>IF(Data!P1197&gt;$B$8,Data!P1197,0)</f>
        <v/>
      </c>
      <c r="J1197" s="15">
        <f>IF(Data!R1197&gt;$B$8,Data!R1197,0)</f>
        <v/>
      </c>
      <c r="K1197" s="15">
        <f>IF(Data!S1197&gt;$B$8,Data!S1197,0)</f>
        <v/>
      </c>
    </row>
    <row r="1198">
      <c r="H1198" s="14">
        <f>Data!A1198</f>
        <v/>
      </c>
      <c r="I1198" s="15">
        <f>IF(Data!P1198&gt;$B$8,Data!P1198,0)</f>
        <v/>
      </c>
      <c r="J1198" s="15">
        <f>IF(Data!R1198&gt;$B$8,Data!R1198,0)</f>
        <v/>
      </c>
      <c r="K1198" s="15">
        <f>IF(Data!S1198&gt;$B$8,Data!S1198,0)</f>
        <v/>
      </c>
    </row>
    <row r="1199">
      <c r="H1199" s="14">
        <f>Data!A1199</f>
        <v/>
      </c>
      <c r="I1199" s="15">
        <f>IF(Data!P1199&gt;$B$8,Data!P1199,0)</f>
        <v/>
      </c>
      <c r="J1199" s="15">
        <f>IF(Data!R1199&gt;$B$8,Data!R1199,0)</f>
        <v/>
      </c>
      <c r="K1199" s="15">
        <f>IF(Data!S1199&gt;$B$8,Data!S1199,0)</f>
        <v/>
      </c>
    </row>
    <row r="1200">
      <c r="H1200" s="14">
        <f>Data!A1200</f>
        <v/>
      </c>
      <c r="I1200" s="15">
        <f>IF(Data!P1200&gt;$B$8,Data!P1200,0)</f>
        <v/>
      </c>
      <c r="J1200" s="15">
        <f>IF(Data!R1200&gt;$B$8,Data!R1200,0)</f>
        <v/>
      </c>
      <c r="K1200" s="15">
        <f>IF(Data!S1200&gt;$B$8,Data!S1200,0)</f>
        <v/>
      </c>
    </row>
    <row r="1201">
      <c r="H1201" s="14">
        <f>Data!A1201</f>
        <v/>
      </c>
      <c r="I1201" s="15">
        <f>IF(Data!P1201&gt;$B$8,Data!P1201,0)</f>
        <v/>
      </c>
      <c r="J1201" s="15">
        <f>IF(Data!R1201&gt;$B$8,Data!R1201,0)</f>
        <v/>
      </c>
      <c r="K1201" s="15">
        <f>IF(Data!S1201&gt;$B$8,Data!S1201,0)</f>
        <v/>
      </c>
    </row>
    <row r="1202">
      <c r="H1202" s="14">
        <f>Data!A1202</f>
        <v/>
      </c>
      <c r="I1202" s="15">
        <f>IF(Data!P1202&gt;$B$8,Data!P1202,0)</f>
        <v/>
      </c>
      <c r="J1202" s="15">
        <f>IF(Data!R1202&gt;$B$8,Data!R1202,0)</f>
        <v/>
      </c>
      <c r="K1202" s="15">
        <f>IF(Data!S1202&gt;$B$8,Data!S1202,0)</f>
        <v/>
      </c>
    </row>
    <row r="1203">
      <c r="H1203" s="14">
        <f>Data!A1203</f>
        <v/>
      </c>
      <c r="I1203" s="15">
        <f>IF(Data!P1203&gt;$B$8,Data!P1203,0)</f>
        <v/>
      </c>
      <c r="J1203" s="15">
        <f>IF(Data!R1203&gt;$B$8,Data!R1203,0)</f>
        <v/>
      </c>
      <c r="K1203" s="15">
        <f>IF(Data!S1203&gt;$B$8,Data!S1203,0)</f>
        <v/>
      </c>
    </row>
    <row r="1204">
      <c r="H1204" s="14">
        <f>Data!A1204</f>
        <v/>
      </c>
      <c r="I1204" s="15">
        <f>IF(Data!P1204&gt;$B$8,Data!P1204,0)</f>
        <v/>
      </c>
      <c r="J1204" s="15">
        <f>IF(Data!R1204&gt;$B$8,Data!R1204,0)</f>
        <v/>
      </c>
      <c r="K1204" s="15">
        <f>IF(Data!S1204&gt;$B$8,Data!S1204,0)</f>
        <v/>
      </c>
    </row>
    <row r="1205">
      <c r="H1205" s="14">
        <f>Data!A1205</f>
        <v/>
      </c>
      <c r="I1205" s="15">
        <f>IF(Data!P1205&gt;$B$8,Data!P1205,0)</f>
        <v/>
      </c>
      <c r="J1205" s="15">
        <f>IF(Data!R1205&gt;$B$8,Data!R1205,0)</f>
        <v/>
      </c>
      <c r="K1205" s="15">
        <f>IF(Data!S1205&gt;$B$8,Data!S1205,0)</f>
        <v/>
      </c>
    </row>
    <row r="1206">
      <c r="H1206" s="14">
        <f>Data!A1206</f>
        <v/>
      </c>
      <c r="I1206" s="15">
        <f>IF(Data!P1206&gt;$B$8,Data!P1206,0)</f>
        <v/>
      </c>
      <c r="J1206" s="15">
        <f>IF(Data!R1206&gt;$B$8,Data!R1206,0)</f>
        <v/>
      </c>
      <c r="K1206" s="15">
        <f>IF(Data!S1206&gt;$B$8,Data!S1206,0)</f>
        <v/>
      </c>
    </row>
    <row r="1207">
      <c r="H1207" s="14">
        <f>Data!A1207</f>
        <v/>
      </c>
      <c r="I1207" s="15">
        <f>IF(Data!P1207&gt;$B$8,Data!P1207,0)</f>
        <v/>
      </c>
      <c r="J1207" s="15">
        <f>IF(Data!R1207&gt;$B$8,Data!R1207,0)</f>
        <v/>
      </c>
      <c r="K1207" s="15">
        <f>IF(Data!S1207&gt;$B$8,Data!S1207,0)</f>
        <v/>
      </c>
    </row>
    <row r="1208">
      <c r="H1208" s="14">
        <f>Data!A1208</f>
        <v/>
      </c>
      <c r="I1208" s="15">
        <f>IF(Data!P1208&gt;$B$8,Data!P1208,0)</f>
        <v/>
      </c>
      <c r="J1208" s="15">
        <f>IF(Data!R1208&gt;$B$8,Data!R1208,0)</f>
        <v/>
      </c>
      <c r="K1208" s="15">
        <f>IF(Data!S1208&gt;$B$8,Data!S1208,0)</f>
        <v/>
      </c>
    </row>
    <row r="1209">
      <c r="H1209" s="14">
        <f>Data!A1209</f>
        <v/>
      </c>
      <c r="I1209" s="15">
        <f>IF(Data!P1209&gt;$B$8,Data!P1209,0)</f>
        <v/>
      </c>
      <c r="J1209" s="15">
        <f>IF(Data!R1209&gt;$B$8,Data!R1209,0)</f>
        <v/>
      </c>
      <c r="K1209" s="15">
        <f>IF(Data!S1209&gt;$B$8,Data!S1209,0)</f>
        <v/>
      </c>
    </row>
    <row r="1210">
      <c r="H1210" s="14">
        <f>Data!A1210</f>
        <v/>
      </c>
      <c r="I1210" s="15">
        <f>IF(Data!P1210&gt;$B$8,Data!P1210,0)</f>
        <v/>
      </c>
      <c r="J1210" s="15">
        <f>IF(Data!R1210&gt;$B$8,Data!R1210,0)</f>
        <v/>
      </c>
      <c r="K1210" s="15">
        <f>IF(Data!S1210&gt;$B$8,Data!S1210,0)</f>
        <v/>
      </c>
    </row>
    <row r="1211">
      <c r="H1211" s="14">
        <f>Data!A1211</f>
        <v/>
      </c>
      <c r="I1211" s="15">
        <f>IF(Data!P1211&gt;$B$8,Data!P1211,0)</f>
        <v/>
      </c>
      <c r="J1211" s="15">
        <f>IF(Data!R1211&gt;$B$8,Data!R1211,0)</f>
        <v/>
      </c>
      <c r="K1211" s="15">
        <f>IF(Data!S1211&gt;$B$8,Data!S1211,0)</f>
        <v/>
      </c>
    </row>
    <row r="1212">
      <c r="H1212" s="14">
        <f>Data!A1212</f>
        <v/>
      </c>
      <c r="I1212" s="15">
        <f>IF(Data!P1212&gt;$B$8,Data!P1212,0)</f>
        <v/>
      </c>
      <c r="J1212" s="15">
        <f>IF(Data!R1212&gt;$B$8,Data!R1212,0)</f>
        <v/>
      </c>
      <c r="K1212" s="15">
        <f>IF(Data!S1212&gt;$B$8,Data!S1212,0)</f>
        <v/>
      </c>
    </row>
    <row r="1213">
      <c r="H1213" s="14">
        <f>Data!A1213</f>
        <v/>
      </c>
      <c r="I1213" s="15">
        <f>IF(Data!P1213&gt;$B$8,Data!P1213,0)</f>
        <v/>
      </c>
      <c r="J1213" s="15">
        <f>IF(Data!R1213&gt;$B$8,Data!R1213,0)</f>
        <v/>
      </c>
      <c r="K1213" s="15">
        <f>IF(Data!S1213&gt;$B$8,Data!S1213,0)</f>
        <v/>
      </c>
    </row>
    <row r="1214">
      <c r="H1214" s="14">
        <f>Data!A1214</f>
        <v/>
      </c>
      <c r="I1214" s="15">
        <f>IF(Data!P1214&gt;$B$8,Data!P1214,0)</f>
        <v/>
      </c>
      <c r="J1214" s="15">
        <f>IF(Data!R1214&gt;$B$8,Data!R1214,0)</f>
        <v/>
      </c>
      <c r="K1214" s="15">
        <f>IF(Data!S1214&gt;$B$8,Data!S1214,0)</f>
        <v/>
      </c>
    </row>
    <row r="1215">
      <c r="H1215" s="14">
        <f>Data!A1215</f>
        <v/>
      </c>
      <c r="I1215" s="15">
        <f>IF(Data!P1215&gt;$B$8,Data!P1215,0)</f>
        <v/>
      </c>
      <c r="J1215" s="15">
        <f>IF(Data!R1215&gt;$B$8,Data!R1215,0)</f>
        <v/>
      </c>
      <c r="K1215" s="15">
        <f>IF(Data!S1215&gt;$B$8,Data!S1215,0)</f>
        <v/>
      </c>
    </row>
    <row r="1216">
      <c r="H1216" s="14">
        <f>Data!A1216</f>
        <v/>
      </c>
      <c r="I1216" s="15">
        <f>IF(Data!P1216&gt;$B$8,Data!P1216,0)</f>
        <v/>
      </c>
      <c r="J1216" s="15">
        <f>IF(Data!R1216&gt;$B$8,Data!R1216,0)</f>
        <v/>
      </c>
      <c r="K1216" s="15">
        <f>IF(Data!S1216&gt;$B$8,Data!S1216,0)</f>
        <v/>
      </c>
    </row>
    <row r="1217">
      <c r="H1217" s="14">
        <f>Data!A1217</f>
        <v/>
      </c>
      <c r="I1217" s="15">
        <f>IF(Data!P1217&gt;$B$8,Data!P1217,0)</f>
        <v/>
      </c>
      <c r="J1217" s="15">
        <f>IF(Data!R1217&gt;$B$8,Data!R1217,0)</f>
        <v/>
      </c>
      <c r="K1217" s="15">
        <f>IF(Data!S1217&gt;$B$8,Data!S1217,0)</f>
        <v/>
      </c>
    </row>
    <row r="1218">
      <c r="H1218" s="14">
        <f>Data!A1218</f>
        <v/>
      </c>
      <c r="I1218" s="15">
        <f>IF(Data!P1218&gt;$B$8,Data!P1218,0)</f>
        <v/>
      </c>
      <c r="J1218" s="15">
        <f>IF(Data!R1218&gt;$B$8,Data!R1218,0)</f>
        <v/>
      </c>
      <c r="K1218" s="15">
        <f>IF(Data!S1218&gt;$B$8,Data!S1218,0)</f>
        <v/>
      </c>
    </row>
    <row r="1219">
      <c r="H1219" s="14">
        <f>Data!A1219</f>
        <v/>
      </c>
      <c r="I1219" s="15">
        <f>IF(Data!P1219&gt;$B$8,Data!P1219,0)</f>
        <v/>
      </c>
      <c r="J1219" s="15">
        <f>IF(Data!R1219&gt;$B$8,Data!R1219,0)</f>
        <v/>
      </c>
      <c r="K1219" s="15">
        <f>IF(Data!S1219&gt;$B$8,Data!S1219,0)</f>
        <v/>
      </c>
    </row>
    <row r="1220">
      <c r="H1220" s="14">
        <f>Data!A1220</f>
        <v/>
      </c>
      <c r="I1220" s="15">
        <f>IF(Data!P1220&gt;$B$8,Data!P1220,0)</f>
        <v/>
      </c>
      <c r="J1220" s="15">
        <f>IF(Data!R1220&gt;$B$8,Data!R1220,0)</f>
        <v/>
      </c>
      <c r="K1220" s="15">
        <f>IF(Data!S1220&gt;$B$8,Data!S1220,0)</f>
        <v/>
      </c>
    </row>
    <row r="1221">
      <c r="H1221" s="14">
        <f>Data!A1221</f>
        <v/>
      </c>
      <c r="I1221" s="15">
        <f>IF(Data!P1221&gt;$B$8,Data!P1221,0)</f>
        <v/>
      </c>
      <c r="J1221" s="15">
        <f>IF(Data!R1221&gt;$B$8,Data!R1221,0)</f>
        <v/>
      </c>
      <c r="K1221" s="15">
        <f>IF(Data!S1221&gt;$B$8,Data!S1221,0)</f>
        <v/>
      </c>
    </row>
    <row r="1222">
      <c r="H1222" s="14">
        <f>Data!A1222</f>
        <v/>
      </c>
      <c r="I1222" s="15">
        <f>IF(Data!P1222&gt;$B$8,Data!P1222,0)</f>
        <v/>
      </c>
      <c r="J1222" s="15">
        <f>IF(Data!R1222&gt;$B$8,Data!R1222,0)</f>
        <v/>
      </c>
      <c r="K1222" s="15">
        <f>IF(Data!S1222&gt;$B$8,Data!S1222,0)</f>
        <v/>
      </c>
    </row>
    <row r="1223">
      <c r="H1223" s="14">
        <f>Data!A1223</f>
        <v/>
      </c>
      <c r="I1223" s="15">
        <f>IF(Data!P1223&gt;$B$8,Data!P1223,0)</f>
        <v/>
      </c>
      <c r="J1223" s="15">
        <f>IF(Data!R1223&gt;$B$8,Data!R1223,0)</f>
        <v/>
      </c>
      <c r="K1223" s="15">
        <f>IF(Data!S1223&gt;$B$8,Data!S1223,0)</f>
        <v/>
      </c>
    </row>
    <row r="1224">
      <c r="H1224" s="14">
        <f>Data!A1224</f>
        <v/>
      </c>
      <c r="I1224" s="15">
        <f>IF(Data!P1224&gt;$B$8,Data!P1224,0)</f>
        <v/>
      </c>
      <c r="J1224" s="15">
        <f>IF(Data!R1224&gt;$B$8,Data!R1224,0)</f>
        <v/>
      </c>
      <c r="K1224" s="15">
        <f>IF(Data!S1224&gt;$B$8,Data!S1224,0)</f>
        <v/>
      </c>
    </row>
    <row r="1225">
      <c r="H1225" s="14">
        <f>Data!A1225</f>
        <v/>
      </c>
      <c r="I1225" s="15">
        <f>IF(Data!P1225&gt;$B$8,Data!P1225,0)</f>
        <v/>
      </c>
      <c r="J1225" s="15">
        <f>IF(Data!R1225&gt;$B$8,Data!R1225,0)</f>
        <v/>
      </c>
      <c r="K1225" s="15">
        <f>IF(Data!S1225&gt;$B$8,Data!S1225,0)</f>
        <v/>
      </c>
    </row>
    <row r="1226">
      <c r="H1226" s="14">
        <f>Data!A1226</f>
        <v/>
      </c>
      <c r="I1226" s="15">
        <f>IF(Data!P1226&gt;$B$8,Data!P1226,0)</f>
        <v/>
      </c>
      <c r="J1226" s="15">
        <f>IF(Data!R1226&gt;$B$8,Data!R1226,0)</f>
        <v/>
      </c>
      <c r="K1226" s="15">
        <f>IF(Data!S1226&gt;$B$8,Data!S1226,0)</f>
        <v/>
      </c>
    </row>
    <row r="1227">
      <c r="H1227" s="14">
        <f>Data!A1227</f>
        <v/>
      </c>
      <c r="I1227" s="15">
        <f>IF(Data!P1227&gt;$B$8,Data!P1227,0)</f>
        <v/>
      </c>
      <c r="J1227" s="15">
        <f>IF(Data!R1227&gt;$B$8,Data!R1227,0)</f>
        <v/>
      </c>
      <c r="K1227" s="15">
        <f>IF(Data!S1227&gt;$B$8,Data!S1227,0)</f>
        <v/>
      </c>
    </row>
    <row r="1228">
      <c r="H1228" s="14">
        <f>Data!A1228</f>
        <v/>
      </c>
      <c r="I1228" s="15">
        <f>IF(Data!P1228&gt;$B$8,Data!P1228,0)</f>
        <v/>
      </c>
      <c r="J1228" s="15">
        <f>IF(Data!R1228&gt;$B$8,Data!R1228,0)</f>
        <v/>
      </c>
      <c r="K1228" s="15">
        <f>IF(Data!S1228&gt;$B$8,Data!S1228,0)</f>
        <v/>
      </c>
    </row>
    <row r="1229">
      <c r="H1229" s="14">
        <f>Data!A1229</f>
        <v/>
      </c>
      <c r="I1229" s="15">
        <f>IF(Data!P1229&gt;$B$8,Data!P1229,0)</f>
        <v/>
      </c>
      <c r="J1229" s="15">
        <f>IF(Data!R1229&gt;$B$8,Data!R1229,0)</f>
        <v/>
      </c>
      <c r="K1229" s="15">
        <f>IF(Data!S1229&gt;$B$8,Data!S1229,0)</f>
        <v/>
      </c>
    </row>
    <row r="1230">
      <c r="H1230" s="14">
        <f>Data!A1230</f>
        <v/>
      </c>
      <c r="I1230" s="15">
        <f>IF(Data!P1230&gt;$B$8,Data!P1230,0)</f>
        <v/>
      </c>
      <c r="J1230" s="15">
        <f>IF(Data!R1230&gt;$B$8,Data!R1230,0)</f>
        <v/>
      </c>
      <c r="K1230" s="15">
        <f>IF(Data!S1230&gt;$B$8,Data!S1230,0)</f>
        <v/>
      </c>
    </row>
    <row r="1231">
      <c r="H1231" s="14">
        <f>Data!A1231</f>
        <v/>
      </c>
      <c r="I1231" s="15">
        <f>IF(Data!P1231&gt;$B$8,Data!P1231,0)</f>
        <v/>
      </c>
      <c r="J1231" s="15">
        <f>IF(Data!R1231&gt;$B$8,Data!R1231,0)</f>
        <v/>
      </c>
      <c r="K1231" s="15">
        <f>IF(Data!S1231&gt;$B$8,Data!S1231,0)</f>
        <v/>
      </c>
    </row>
    <row r="1232">
      <c r="H1232" s="14">
        <f>Data!A1232</f>
        <v/>
      </c>
      <c r="I1232" s="15">
        <f>IF(Data!P1232&gt;$B$8,Data!P1232,0)</f>
        <v/>
      </c>
      <c r="J1232" s="15">
        <f>IF(Data!R1232&gt;$B$8,Data!R1232,0)</f>
        <v/>
      </c>
      <c r="K1232" s="15">
        <f>IF(Data!S1232&gt;$B$8,Data!S1232,0)</f>
        <v/>
      </c>
    </row>
    <row r="1233">
      <c r="H1233" s="14">
        <f>Data!A1233</f>
        <v/>
      </c>
      <c r="I1233" s="15">
        <f>IF(Data!P1233&gt;$B$8,Data!P1233,0)</f>
        <v/>
      </c>
      <c r="J1233" s="15">
        <f>IF(Data!R1233&gt;$B$8,Data!R1233,0)</f>
        <v/>
      </c>
      <c r="K1233" s="15">
        <f>IF(Data!S1233&gt;$B$8,Data!S1233,0)</f>
        <v/>
      </c>
    </row>
    <row r="1234">
      <c r="H1234" s="14">
        <f>Data!A1234</f>
        <v/>
      </c>
      <c r="I1234" s="15">
        <f>IF(Data!P1234&gt;$B$8,Data!P1234,0)</f>
        <v/>
      </c>
      <c r="J1234" s="15">
        <f>IF(Data!R1234&gt;$B$8,Data!R1234,0)</f>
        <v/>
      </c>
      <c r="K1234" s="15">
        <f>IF(Data!S1234&gt;$B$8,Data!S1234,0)</f>
        <v/>
      </c>
    </row>
    <row r="1235">
      <c r="H1235" s="14">
        <f>Data!A1235</f>
        <v/>
      </c>
      <c r="I1235" s="15">
        <f>IF(Data!P1235&gt;$B$8,Data!P1235,0)</f>
        <v/>
      </c>
      <c r="J1235" s="15">
        <f>IF(Data!R1235&gt;$B$8,Data!R1235,0)</f>
        <v/>
      </c>
      <c r="K1235" s="15">
        <f>IF(Data!S1235&gt;$B$8,Data!S1235,0)</f>
        <v/>
      </c>
    </row>
    <row r="1236">
      <c r="H1236" s="14">
        <f>Data!A1236</f>
        <v/>
      </c>
      <c r="I1236" s="15">
        <f>IF(Data!P1236&gt;$B$8,Data!P1236,0)</f>
        <v/>
      </c>
      <c r="J1236" s="15">
        <f>IF(Data!R1236&gt;$B$8,Data!R1236,0)</f>
        <v/>
      </c>
      <c r="K1236" s="15">
        <f>IF(Data!S1236&gt;$B$8,Data!S1236,0)</f>
        <v/>
      </c>
    </row>
    <row r="1237">
      <c r="H1237" s="14">
        <f>Data!A1237</f>
        <v/>
      </c>
      <c r="I1237" s="15">
        <f>IF(Data!P1237&gt;$B$8,Data!P1237,0)</f>
        <v/>
      </c>
      <c r="J1237" s="15">
        <f>IF(Data!R1237&gt;$B$8,Data!R1237,0)</f>
        <v/>
      </c>
      <c r="K1237" s="15">
        <f>IF(Data!S1237&gt;$B$8,Data!S1237,0)</f>
        <v/>
      </c>
    </row>
    <row r="1238">
      <c r="H1238" s="14">
        <f>Data!A1238</f>
        <v/>
      </c>
      <c r="I1238" s="15">
        <f>IF(Data!P1238&gt;$B$8,Data!P1238,0)</f>
        <v/>
      </c>
      <c r="J1238" s="15">
        <f>IF(Data!R1238&gt;$B$8,Data!R1238,0)</f>
        <v/>
      </c>
      <c r="K1238" s="15">
        <f>IF(Data!S1238&gt;$B$8,Data!S1238,0)</f>
        <v/>
      </c>
    </row>
    <row r="1239">
      <c r="H1239" s="14">
        <f>Data!A1239</f>
        <v/>
      </c>
      <c r="I1239" s="15">
        <f>IF(Data!P1239&gt;$B$8,Data!P1239,0)</f>
        <v/>
      </c>
      <c r="J1239" s="15">
        <f>IF(Data!R1239&gt;$B$8,Data!R1239,0)</f>
        <v/>
      </c>
      <c r="K1239" s="15">
        <f>IF(Data!S1239&gt;$B$8,Data!S1239,0)</f>
        <v/>
      </c>
    </row>
    <row r="1240">
      <c r="H1240" s="14">
        <f>Data!A1240</f>
        <v/>
      </c>
      <c r="I1240" s="15">
        <f>IF(Data!P1240&gt;$B$8,Data!P1240,0)</f>
        <v/>
      </c>
      <c r="J1240" s="15">
        <f>IF(Data!R1240&gt;$B$8,Data!R1240,0)</f>
        <v/>
      </c>
      <c r="K1240" s="15">
        <f>IF(Data!S1240&gt;$B$8,Data!S1240,0)</f>
        <v/>
      </c>
    </row>
    <row r="1241">
      <c r="H1241" s="14">
        <f>Data!A1241</f>
        <v/>
      </c>
      <c r="I1241" s="15">
        <f>IF(Data!P1241&gt;$B$8,Data!P1241,0)</f>
        <v/>
      </c>
      <c r="J1241" s="15">
        <f>IF(Data!R1241&gt;$B$8,Data!R1241,0)</f>
        <v/>
      </c>
      <c r="K1241" s="15">
        <f>IF(Data!S1241&gt;$B$8,Data!S1241,0)</f>
        <v/>
      </c>
    </row>
    <row r="1242">
      <c r="H1242" s="14">
        <f>Data!A1242</f>
        <v/>
      </c>
      <c r="I1242" s="15">
        <f>IF(Data!P1242&gt;$B$8,Data!P1242,0)</f>
        <v/>
      </c>
      <c r="J1242" s="15">
        <f>IF(Data!R1242&gt;$B$8,Data!R1242,0)</f>
        <v/>
      </c>
      <c r="K1242" s="15">
        <f>IF(Data!S1242&gt;$B$8,Data!S1242,0)</f>
        <v/>
      </c>
    </row>
    <row r="1243">
      <c r="H1243" s="14">
        <f>Data!A1243</f>
        <v/>
      </c>
      <c r="I1243" s="15">
        <f>IF(Data!P1243&gt;$B$8,Data!P1243,0)</f>
        <v/>
      </c>
      <c r="J1243" s="15">
        <f>IF(Data!R1243&gt;$B$8,Data!R1243,0)</f>
        <v/>
      </c>
      <c r="K1243" s="15">
        <f>IF(Data!S1243&gt;$B$8,Data!S1243,0)</f>
        <v/>
      </c>
    </row>
    <row r="1244">
      <c r="H1244" s="14">
        <f>Data!A1244</f>
        <v/>
      </c>
      <c r="I1244" s="15">
        <f>IF(Data!P1244&gt;$B$8,Data!P1244,0)</f>
        <v/>
      </c>
      <c r="J1244" s="15">
        <f>IF(Data!R1244&gt;$B$8,Data!R1244,0)</f>
        <v/>
      </c>
      <c r="K1244" s="15">
        <f>IF(Data!S1244&gt;$B$8,Data!S1244,0)</f>
        <v/>
      </c>
    </row>
    <row r="1245">
      <c r="H1245" s="14">
        <f>Data!A1245</f>
        <v/>
      </c>
      <c r="I1245" s="15">
        <f>IF(Data!P1245&gt;$B$8,Data!P1245,0)</f>
        <v/>
      </c>
      <c r="J1245" s="15">
        <f>IF(Data!R1245&gt;$B$8,Data!R1245,0)</f>
        <v/>
      </c>
      <c r="K1245" s="15">
        <f>IF(Data!S1245&gt;$B$8,Data!S1245,0)</f>
        <v/>
      </c>
    </row>
    <row r="1246">
      <c r="H1246" s="14">
        <f>Data!A1246</f>
        <v/>
      </c>
      <c r="I1246" s="15">
        <f>IF(Data!P1246&gt;$B$8,Data!P1246,0)</f>
        <v/>
      </c>
      <c r="J1246" s="15">
        <f>IF(Data!R1246&gt;$B$8,Data!R1246,0)</f>
        <v/>
      </c>
      <c r="K1246" s="15">
        <f>IF(Data!S1246&gt;$B$8,Data!S1246,0)</f>
        <v/>
      </c>
    </row>
    <row r="1247">
      <c r="H1247" s="14">
        <f>Data!A1247</f>
        <v/>
      </c>
      <c r="I1247" s="15">
        <f>IF(Data!P1247&gt;$B$8,Data!P1247,0)</f>
        <v/>
      </c>
      <c r="J1247" s="15">
        <f>IF(Data!R1247&gt;$B$8,Data!R1247,0)</f>
        <v/>
      </c>
      <c r="K1247" s="15">
        <f>IF(Data!S1247&gt;$B$8,Data!S1247,0)</f>
        <v/>
      </c>
    </row>
    <row r="1248">
      <c r="H1248" s="14">
        <f>Data!A1248</f>
        <v/>
      </c>
      <c r="I1248" s="15">
        <f>IF(Data!P1248&gt;$B$8,Data!P1248,0)</f>
        <v/>
      </c>
      <c r="J1248" s="15">
        <f>IF(Data!R1248&gt;$B$8,Data!R1248,0)</f>
        <v/>
      </c>
      <c r="K1248" s="15">
        <f>IF(Data!S1248&gt;$B$8,Data!S1248,0)</f>
        <v/>
      </c>
    </row>
    <row r="1249">
      <c r="H1249" s="14">
        <f>Data!A1249</f>
        <v/>
      </c>
      <c r="I1249" s="15">
        <f>IF(Data!P1249&gt;$B$8,Data!P1249,0)</f>
        <v/>
      </c>
      <c r="J1249" s="15">
        <f>IF(Data!R1249&gt;$B$8,Data!R1249,0)</f>
        <v/>
      </c>
      <c r="K1249" s="15">
        <f>IF(Data!S1249&gt;$B$8,Data!S1249,0)</f>
        <v/>
      </c>
    </row>
    <row r="1250">
      <c r="H1250" s="14">
        <f>Data!A1250</f>
        <v/>
      </c>
      <c r="I1250" s="15">
        <f>IF(Data!P1250&gt;$B$8,Data!P1250,0)</f>
        <v/>
      </c>
      <c r="J1250" s="15">
        <f>IF(Data!R1250&gt;$B$8,Data!R1250,0)</f>
        <v/>
      </c>
      <c r="K1250" s="15">
        <f>IF(Data!S1250&gt;$B$8,Data!S1250,0)</f>
        <v/>
      </c>
    </row>
    <row r="1251">
      <c r="H1251" s="14">
        <f>Data!A1251</f>
        <v/>
      </c>
      <c r="I1251" s="15">
        <f>IF(Data!P1251&gt;$B$8,Data!P1251,0)</f>
        <v/>
      </c>
      <c r="J1251" s="15">
        <f>IF(Data!R1251&gt;$B$8,Data!R1251,0)</f>
        <v/>
      </c>
      <c r="K1251" s="15">
        <f>IF(Data!S1251&gt;$B$8,Data!S1251,0)</f>
        <v/>
      </c>
    </row>
    <row r="1252">
      <c r="H1252" s="14">
        <f>Data!A1252</f>
        <v/>
      </c>
      <c r="I1252" s="15">
        <f>IF(Data!P1252&gt;$B$8,Data!P1252,0)</f>
        <v/>
      </c>
      <c r="J1252" s="15">
        <f>IF(Data!R1252&gt;$B$8,Data!R1252,0)</f>
        <v/>
      </c>
      <c r="K1252" s="15">
        <f>IF(Data!S1252&gt;$B$8,Data!S1252,0)</f>
        <v/>
      </c>
    </row>
    <row r="1253">
      <c r="H1253" s="14">
        <f>Data!A1253</f>
        <v/>
      </c>
      <c r="I1253" s="15">
        <f>IF(Data!P1253&gt;$B$8,Data!P1253,0)</f>
        <v/>
      </c>
      <c r="J1253" s="15">
        <f>IF(Data!R1253&gt;$B$8,Data!R1253,0)</f>
        <v/>
      </c>
      <c r="K1253" s="15">
        <f>IF(Data!S1253&gt;$B$8,Data!S1253,0)</f>
        <v/>
      </c>
    </row>
    <row r="1254">
      <c r="H1254" s="14">
        <f>Data!A1254</f>
        <v/>
      </c>
      <c r="I1254" s="15">
        <f>IF(Data!P1254&gt;$B$8,Data!P1254,0)</f>
        <v/>
      </c>
      <c r="J1254" s="15">
        <f>IF(Data!R1254&gt;$B$8,Data!R1254,0)</f>
        <v/>
      </c>
      <c r="K1254" s="15">
        <f>IF(Data!S1254&gt;$B$8,Data!S1254,0)</f>
        <v/>
      </c>
    </row>
    <row r="1255">
      <c r="H1255" s="14">
        <f>Data!A1255</f>
        <v/>
      </c>
      <c r="I1255" s="15">
        <f>IF(Data!P1255&gt;$B$8,Data!P1255,0)</f>
        <v/>
      </c>
      <c r="J1255" s="15">
        <f>IF(Data!R1255&gt;$B$8,Data!R1255,0)</f>
        <v/>
      </c>
      <c r="K1255" s="15">
        <f>IF(Data!S1255&gt;$B$8,Data!S1255,0)</f>
        <v/>
      </c>
    </row>
    <row r="1256">
      <c r="H1256" s="14">
        <f>Data!A1256</f>
        <v/>
      </c>
      <c r="I1256" s="15">
        <f>IF(Data!P1256&gt;$B$8,Data!P1256,0)</f>
        <v/>
      </c>
      <c r="J1256" s="15">
        <f>IF(Data!R1256&gt;$B$8,Data!R1256,0)</f>
        <v/>
      </c>
      <c r="K1256" s="15">
        <f>IF(Data!S1256&gt;$B$8,Data!S1256,0)</f>
        <v/>
      </c>
    </row>
    <row r="1257">
      <c r="H1257" s="14">
        <f>Data!A1257</f>
        <v/>
      </c>
      <c r="I1257" s="15">
        <f>IF(Data!P1257&gt;$B$8,Data!P1257,0)</f>
        <v/>
      </c>
      <c r="J1257" s="15">
        <f>IF(Data!R1257&gt;$B$8,Data!R1257,0)</f>
        <v/>
      </c>
      <c r="K1257" s="15">
        <f>IF(Data!S1257&gt;$B$8,Data!S1257,0)</f>
        <v/>
      </c>
    </row>
    <row r="1258">
      <c r="H1258" s="14">
        <f>Data!A1258</f>
        <v/>
      </c>
      <c r="I1258" s="15">
        <f>IF(Data!P1258&gt;$B$8,Data!P1258,0)</f>
        <v/>
      </c>
      <c r="J1258" s="15">
        <f>IF(Data!R1258&gt;$B$8,Data!R1258,0)</f>
        <v/>
      </c>
      <c r="K1258" s="15">
        <f>IF(Data!S1258&gt;$B$8,Data!S1258,0)</f>
        <v/>
      </c>
    </row>
    <row r="1259">
      <c r="H1259" s="14">
        <f>Data!A1259</f>
        <v/>
      </c>
      <c r="I1259" s="15">
        <f>IF(Data!P1259&gt;$B$8,Data!P1259,0)</f>
        <v/>
      </c>
      <c r="J1259" s="15">
        <f>IF(Data!R1259&gt;$B$8,Data!R1259,0)</f>
        <v/>
      </c>
      <c r="K1259" s="15">
        <f>IF(Data!S1259&gt;$B$8,Data!S1259,0)</f>
        <v/>
      </c>
    </row>
    <row r="1260">
      <c r="H1260" s="14">
        <f>Data!A1260</f>
        <v/>
      </c>
      <c r="I1260" s="15">
        <f>IF(Data!P1260&gt;$B$8,Data!P1260,0)</f>
        <v/>
      </c>
      <c r="J1260" s="15">
        <f>IF(Data!R1260&gt;$B$8,Data!R1260,0)</f>
        <v/>
      </c>
      <c r="K1260" s="15">
        <f>IF(Data!S1260&gt;$B$8,Data!S1260,0)</f>
        <v/>
      </c>
    </row>
    <row r="1261">
      <c r="H1261" s="14">
        <f>Data!A1261</f>
        <v/>
      </c>
      <c r="I1261" s="15">
        <f>IF(Data!P1261&gt;$B$8,Data!P1261,0)</f>
        <v/>
      </c>
      <c r="J1261" s="15">
        <f>IF(Data!R1261&gt;$B$8,Data!R1261,0)</f>
        <v/>
      </c>
      <c r="K1261" s="15">
        <f>IF(Data!S1261&gt;$B$8,Data!S1261,0)</f>
        <v/>
      </c>
    </row>
    <row r="1262">
      <c r="H1262" s="14">
        <f>Data!A1262</f>
        <v/>
      </c>
      <c r="I1262" s="15">
        <f>IF(Data!P1262&gt;$B$8,Data!P1262,0)</f>
        <v/>
      </c>
      <c r="J1262" s="15">
        <f>IF(Data!R1262&gt;$B$8,Data!R1262,0)</f>
        <v/>
      </c>
      <c r="K1262" s="15">
        <f>IF(Data!S1262&gt;$B$8,Data!S1262,0)</f>
        <v/>
      </c>
    </row>
    <row r="1263">
      <c r="H1263" s="14">
        <f>Data!A1263</f>
        <v/>
      </c>
      <c r="I1263" s="15">
        <f>IF(Data!P1263&gt;$B$8,Data!P1263,0)</f>
        <v/>
      </c>
      <c r="J1263" s="15">
        <f>IF(Data!R1263&gt;$B$8,Data!R1263,0)</f>
        <v/>
      </c>
      <c r="K1263" s="15">
        <f>IF(Data!S1263&gt;$B$8,Data!S1263,0)</f>
        <v/>
      </c>
    </row>
    <row r="1264">
      <c r="H1264" s="14">
        <f>Data!A1264</f>
        <v/>
      </c>
      <c r="I1264" s="15">
        <f>IF(Data!P1264&gt;$B$8,Data!P1264,0)</f>
        <v/>
      </c>
      <c r="J1264" s="15">
        <f>IF(Data!R1264&gt;$B$8,Data!R1264,0)</f>
        <v/>
      </c>
      <c r="K1264" s="15">
        <f>IF(Data!S1264&gt;$B$8,Data!S1264,0)</f>
        <v/>
      </c>
    </row>
    <row r="1265">
      <c r="H1265" s="14">
        <f>Data!A1265</f>
        <v/>
      </c>
      <c r="I1265" s="15">
        <f>IF(Data!P1265&gt;$B$8,Data!P1265,0)</f>
        <v/>
      </c>
      <c r="J1265" s="15">
        <f>IF(Data!R1265&gt;$B$8,Data!R1265,0)</f>
        <v/>
      </c>
      <c r="K1265" s="15">
        <f>IF(Data!S1265&gt;$B$8,Data!S1265,0)</f>
        <v/>
      </c>
    </row>
    <row r="1266">
      <c r="H1266" s="14">
        <f>Data!A1266</f>
        <v/>
      </c>
      <c r="I1266" s="15">
        <f>IF(Data!P1266&gt;$B$8,Data!P1266,0)</f>
        <v/>
      </c>
      <c r="J1266" s="15">
        <f>IF(Data!R1266&gt;$B$8,Data!R1266,0)</f>
        <v/>
      </c>
      <c r="K1266" s="15">
        <f>IF(Data!S1266&gt;$B$8,Data!S1266,0)</f>
        <v/>
      </c>
    </row>
    <row r="1267">
      <c r="H1267" s="14">
        <f>Data!A1267</f>
        <v/>
      </c>
      <c r="I1267" s="15">
        <f>IF(Data!P1267&gt;$B$8,Data!P1267,0)</f>
        <v/>
      </c>
      <c r="J1267" s="15">
        <f>IF(Data!R1267&gt;$B$8,Data!R1267,0)</f>
        <v/>
      </c>
      <c r="K1267" s="15">
        <f>IF(Data!S1267&gt;$B$8,Data!S1267,0)</f>
        <v/>
      </c>
    </row>
    <row r="1268">
      <c r="H1268" s="14">
        <f>Data!A1268</f>
        <v/>
      </c>
      <c r="I1268" s="15">
        <f>IF(Data!P1268&gt;$B$8,Data!P1268,0)</f>
        <v/>
      </c>
      <c r="J1268" s="15">
        <f>IF(Data!R1268&gt;$B$8,Data!R1268,0)</f>
        <v/>
      </c>
      <c r="K1268" s="15">
        <f>IF(Data!S1268&gt;$B$8,Data!S1268,0)</f>
        <v/>
      </c>
    </row>
    <row r="1269">
      <c r="H1269" s="14">
        <f>Data!A1269</f>
        <v/>
      </c>
      <c r="I1269" s="15">
        <f>IF(Data!P1269&gt;$B$8,Data!P1269,0)</f>
        <v/>
      </c>
      <c r="J1269" s="15">
        <f>IF(Data!R1269&gt;$B$8,Data!R1269,0)</f>
        <v/>
      </c>
      <c r="K1269" s="15">
        <f>IF(Data!S1269&gt;$B$8,Data!S1269,0)</f>
        <v/>
      </c>
    </row>
    <row r="1270">
      <c r="H1270" s="14">
        <f>Data!A1270</f>
        <v/>
      </c>
      <c r="I1270" s="15">
        <f>IF(Data!P1270&gt;$B$8,Data!P1270,0)</f>
        <v/>
      </c>
      <c r="J1270" s="15">
        <f>IF(Data!R1270&gt;$B$8,Data!R1270,0)</f>
        <v/>
      </c>
      <c r="K1270" s="15">
        <f>IF(Data!S1270&gt;$B$8,Data!S1270,0)</f>
        <v/>
      </c>
    </row>
    <row r="1271">
      <c r="H1271" s="14">
        <f>Data!A1271</f>
        <v/>
      </c>
      <c r="I1271" s="15">
        <f>IF(Data!P1271&gt;$B$8,Data!P1271,0)</f>
        <v/>
      </c>
      <c r="J1271" s="15">
        <f>IF(Data!R1271&gt;$B$8,Data!R1271,0)</f>
        <v/>
      </c>
      <c r="K1271" s="15">
        <f>IF(Data!S1271&gt;$B$8,Data!S1271,0)</f>
        <v/>
      </c>
    </row>
    <row r="1272">
      <c r="H1272" s="14">
        <f>Data!A1272</f>
        <v/>
      </c>
      <c r="I1272" s="15">
        <f>IF(Data!P1272&gt;$B$8,Data!P1272,0)</f>
        <v/>
      </c>
      <c r="J1272" s="15">
        <f>IF(Data!R1272&gt;$B$8,Data!R1272,0)</f>
        <v/>
      </c>
      <c r="K1272" s="15">
        <f>IF(Data!S1272&gt;$B$8,Data!S1272,0)</f>
        <v/>
      </c>
    </row>
    <row r="1273">
      <c r="H1273" s="14">
        <f>Data!A1273</f>
        <v/>
      </c>
      <c r="I1273" s="15">
        <f>IF(Data!P1273&gt;$B$8,Data!P1273,0)</f>
        <v/>
      </c>
      <c r="J1273" s="15">
        <f>IF(Data!R1273&gt;$B$8,Data!R1273,0)</f>
        <v/>
      </c>
      <c r="K1273" s="15">
        <f>IF(Data!S1273&gt;$B$8,Data!S1273,0)</f>
        <v/>
      </c>
    </row>
    <row r="1274">
      <c r="H1274" s="14">
        <f>Data!A1274</f>
        <v/>
      </c>
      <c r="I1274" s="15">
        <f>IF(Data!P1274&gt;$B$8,Data!P1274,0)</f>
        <v/>
      </c>
      <c r="J1274" s="15">
        <f>IF(Data!R1274&gt;$B$8,Data!R1274,0)</f>
        <v/>
      </c>
      <c r="K1274" s="15">
        <f>IF(Data!S1274&gt;$B$8,Data!S1274,0)</f>
        <v/>
      </c>
    </row>
    <row r="1275">
      <c r="H1275" s="14">
        <f>Data!A1275</f>
        <v/>
      </c>
      <c r="I1275" s="15">
        <f>IF(Data!P1275&gt;$B$8,Data!P1275,0)</f>
        <v/>
      </c>
      <c r="J1275" s="15">
        <f>IF(Data!R1275&gt;$B$8,Data!R1275,0)</f>
        <v/>
      </c>
      <c r="K1275" s="15">
        <f>IF(Data!S1275&gt;$B$8,Data!S1275,0)</f>
        <v/>
      </c>
    </row>
    <row r="1276">
      <c r="H1276" s="14">
        <f>Data!A1276</f>
        <v/>
      </c>
      <c r="I1276" s="15">
        <f>IF(Data!P1276&gt;$B$8,Data!P1276,0)</f>
        <v/>
      </c>
      <c r="J1276" s="15">
        <f>IF(Data!R1276&gt;$B$8,Data!R1276,0)</f>
        <v/>
      </c>
      <c r="K1276" s="15">
        <f>IF(Data!S1276&gt;$B$8,Data!S1276,0)</f>
        <v/>
      </c>
    </row>
    <row r="1277">
      <c r="H1277" s="14">
        <f>Data!A1277</f>
        <v/>
      </c>
      <c r="I1277" s="15">
        <f>IF(Data!P1277&gt;$B$8,Data!P1277,0)</f>
        <v/>
      </c>
      <c r="J1277" s="15">
        <f>IF(Data!R1277&gt;$B$8,Data!R1277,0)</f>
        <v/>
      </c>
      <c r="K1277" s="15">
        <f>IF(Data!S1277&gt;$B$8,Data!S1277,0)</f>
        <v/>
      </c>
    </row>
    <row r="1278">
      <c r="H1278" s="14">
        <f>Data!A1278</f>
        <v/>
      </c>
      <c r="I1278" s="15">
        <f>IF(Data!P1278&gt;$B$8,Data!P1278,0)</f>
        <v/>
      </c>
      <c r="J1278" s="15">
        <f>IF(Data!R1278&gt;$B$8,Data!R1278,0)</f>
        <v/>
      </c>
      <c r="K1278" s="15">
        <f>IF(Data!S1278&gt;$B$8,Data!S1278,0)</f>
        <v/>
      </c>
    </row>
    <row r="1279">
      <c r="H1279" s="14">
        <f>Data!A1279</f>
        <v/>
      </c>
      <c r="I1279" s="15">
        <f>IF(Data!P1279&gt;$B$8,Data!P1279,0)</f>
        <v/>
      </c>
      <c r="J1279" s="15">
        <f>IF(Data!R1279&gt;$B$8,Data!R1279,0)</f>
        <v/>
      </c>
      <c r="K1279" s="15">
        <f>IF(Data!S1279&gt;$B$8,Data!S1279,0)</f>
        <v/>
      </c>
    </row>
    <row r="1280">
      <c r="H1280" s="14">
        <f>Data!A1280</f>
        <v/>
      </c>
      <c r="I1280" s="15">
        <f>IF(Data!P1280&gt;$B$8,Data!P1280,0)</f>
        <v/>
      </c>
      <c r="J1280" s="15">
        <f>IF(Data!R1280&gt;$B$8,Data!R1280,0)</f>
        <v/>
      </c>
      <c r="K1280" s="15">
        <f>IF(Data!S1280&gt;$B$8,Data!S1280,0)</f>
        <v/>
      </c>
    </row>
    <row r="1281">
      <c r="H1281" s="14">
        <f>Data!A1281</f>
        <v/>
      </c>
      <c r="I1281" s="15">
        <f>IF(Data!P1281&gt;$B$8,Data!P1281,0)</f>
        <v/>
      </c>
      <c r="J1281" s="15">
        <f>IF(Data!R1281&gt;$B$8,Data!R1281,0)</f>
        <v/>
      </c>
      <c r="K1281" s="15">
        <f>IF(Data!S1281&gt;$B$8,Data!S1281,0)</f>
        <v/>
      </c>
    </row>
    <row r="1282">
      <c r="H1282" s="14">
        <f>Data!A1282</f>
        <v/>
      </c>
      <c r="I1282" s="15">
        <f>IF(Data!P1282&gt;$B$8,Data!P1282,0)</f>
        <v/>
      </c>
      <c r="J1282" s="15">
        <f>IF(Data!R1282&gt;$B$8,Data!R1282,0)</f>
        <v/>
      </c>
      <c r="K1282" s="15">
        <f>IF(Data!S1282&gt;$B$8,Data!S1282,0)</f>
        <v/>
      </c>
    </row>
    <row r="1283">
      <c r="H1283" s="14">
        <f>Data!A1283</f>
        <v/>
      </c>
      <c r="I1283" s="15">
        <f>IF(Data!P1283&gt;$B$8,Data!P1283,0)</f>
        <v/>
      </c>
      <c r="J1283" s="15">
        <f>IF(Data!R1283&gt;$B$8,Data!R1283,0)</f>
        <v/>
      </c>
      <c r="K1283" s="15">
        <f>IF(Data!S1283&gt;$B$8,Data!S1283,0)</f>
        <v/>
      </c>
    </row>
    <row r="1284">
      <c r="H1284" s="14">
        <f>Data!A1284</f>
        <v/>
      </c>
      <c r="I1284" s="15">
        <f>IF(Data!P1284&gt;$B$8,Data!P1284,0)</f>
        <v/>
      </c>
      <c r="J1284" s="15">
        <f>IF(Data!R1284&gt;$B$8,Data!R1284,0)</f>
        <v/>
      </c>
      <c r="K1284" s="15">
        <f>IF(Data!S1284&gt;$B$8,Data!S1284,0)</f>
        <v/>
      </c>
    </row>
    <row r="1285">
      <c r="H1285" s="14">
        <f>Data!A1285</f>
        <v/>
      </c>
      <c r="I1285" s="15">
        <f>IF(Data!P1285&gt;$B$8,Data!P1285,0)</f>
        <v/>
      </c>
      <c r="J1285" s="15">
        <f>IF(Data!R1285&gt;$B$8,Data!R1285,0)</f>
        <v/>
      </c>
      <c r="K1285" s="15">
        <f>IF(Data!S1285&gt;$B$8,Data!S1285,0)</f>
        <v/>
      </c>
    </row>
    <row r="1286">
      <c r="H1286" s="14">
        <f>Data!A1286</f>
        <v/>
      </c>
      <c r="I1286" s="15">
        <f>IF(Data!P1286&gt;$B$8,Data!P1286,0)</f>
        <v/>
      </c>
      <c r="J1286" s="15">
        <f>IF(Data!R1286&gt;$B$8,Data!R1286,0)</f>
        <v/>
      </c>
      <c r="K1286" s="15">
        <f>IF(Data!S1286&gt;$B$8,Data!S1286,0)</f>
        <v/>
      </c>
    </row>
    <row r="1287">
      <c r="H1287" s="14">
        <f>Data!A1287</f>
        <v/>
      </c>
      <c r="I1287" s="15">
        <f>IF(Data!P1287&gt;$B$8,Data!P1287,0)</f>
        <v/>
      </c>
      <c r="J1287" s="15">
        <f>IF(Data!R1287&gt;$B$8,Data!R1287,0)</f>
        <v/>
      </c>
      <c r="K1287" s="15">
        <f>IF(Data!S1287&gt;$B$8,Data!S1287,0)</f>
        <v/>
      </c>
    </row>
    <row r="1288">
      <c r="H1288" s="14">
        <f>Data!A1288</f>
        <v/>
      </c>
      <c r="I1288" s="15">
        <f>IF(Data!P1288&gt;$B$8,Data!P1288,0)</f>
        <v/>
      </c>
      <c r="J1288" s="15">
        <f>IF(Data!R1288&gt;$B$8,Data!R1288,0)</f>
        <v/>
      </c>
      <c r="K1288" s="15">
        <f>IF(Data!S1288&gt;$B$8,Data!S1288,0)</f>
        <v/>
      </c>
    </row>
    <row r="1289">
      <c r="H1289" s="14">
        <f>Data!A1289</f>
        <v/>
      </c>
      <c r="I1289" s="15">
        <f>IF(Data!P1289&gt;$B$8,Data!P1289,0)</f>
        <v/>
      </c>
      <c r="J1289" s="15">
        <f>IF(Data!R1289&gt;$B$8,Data!R1289,0)</f>
        <v/>
      </c>
      <c r="K1289" s="15">
        <f>IF(Data!S1289&gt;$B$8,Data!S1289,0)</f>
        <v/>
      </c>
    </row>
    <row r="1290">
      <c r="H1290" s="14">
        <f>Data!A1290</f>
        <v/>
      </c>
      <c r="I1290" s="15">
        <f>IF(Data!P1290&gt;$B$8,Data!P1290,0)</f>
        <v/>
      </c>
      <c r="J1290" s="15">
        <f>IF(Data!R1290&gt;$B$8,Data!R1290,0)</f>
        <v/>
      </c>
      <c r="K1290" s="15">
        <f>IF(Data!S1290&gt;$B$8,Data!S1290,0)</f>
        <v/>
      </c>
    </row>
    <row r="1291">
      <c r="H1291" s="14">
        <f>Data!A1291</f>
        <v/>
      </c>
      <c r="I1291" s="15">
        <f>IF(Data!P1291&gt;$B$8,Data!P1291,0)</f>
        <v/>
      </c>
      <c r="J1291" s="15">
        <f>IF(Data!R1291&gt;$B$8,Data!R1291,0)</f>
        <v/>
      </c>
      <c r="K1291" s="15">
        <f>IF(Data!S1291&gt;$B$8,Data!S1291,0)</f>
        <v/>
      </c>
    </row>
    <row r="1292">
      <c r="H1292" s="14">
        <f>Data!A1292</f>
        <v/>
      </c>
      <c r="I1292" s="15">
        <f>IF(Data!P1292&gt;$B$8,Data!P1292,0)</f>
        <v/>
      </c>
      <c r="J1292" s="15">
        <f>IF(Data!R1292&gt;$B$8,Data!R1292,0)</f>
        <v/>
      </c>
      <c r="K1292" s="15">
        <f>IF(Data!S1292&gt;$B$8,Data!S1292,0)</f>
        <v/>
      </c>
    </row>
    <row r="1293">
      <c r="H1293" s="14">
        <f>Data!A1293</f>
        <v/>
      </c>
      <c r="I1293" s="15">
        <f>IF(Data!P1293&gt;$B$8,Data!P1293,0)</f>
        <v/>
      </c>
      <c r="J1293" s="15">
        <f>IF(Data!R1293&gt;$B$8,Data!R1293,0)</f>
        <v/>
      </c>
      <c r="K1293" s="15">
        <f>IF(Data!S1293&gt;$B$8,Data!S1293,0)</f>
        <v/>
      </c>
    </row>
    <row r="1294">
      <c r="H1294" s="14">
        <f>Data!A1294</f>
        <v/>
      </c>
      <c r="I1294" s="15">
        <f>IF(Data!P1294&gt;$B$8,Data!P1294,0)</f>
        <v/>
      </c>
      <c r="J1294" s="15">
        <f>IF(Data!R1294&gt;$B$8,Data!R1294,0)</f>
        <v/>
      </c>
      <c r="K1294" s="15">
        <f>IF(Data!S1294&gt;$B$8,Data!S1294,0)</f>
        <v/>
      </c>
    </row>
    <row r="1295">
      <c r="H1295" s="14">
        <f>Data!A1295</f>
        <v/>
      </c>
      <c r="I1295" s="15">
        <f>IF(Data!P1295&gt;$B$8,Data!P1295,0)</f>
        <v/>
      </c>
      <c r="J1295" s="15">
        <f>IF(Data!R1295&gt;$B$8,Data!R1295,0)</f>
        <v/>
      </c>
      <c r="K1295" s="15">
        <f>IF(Data!S1295&gt;$B$8,Data!S1295,0)</f>
        <v/>
      </c>
    </row>
    <row r="1296">
      <c r="H1296" s="14">
        <f>Data!A1296</f>
        <v/>
      </c>
      <c r="I1296" s="15">
        <f>IF(Data!P1296&gt;$B$8,Data!P1296,0)</f>
        <v/>
      </c>
      <c r="J1296" s="15">
        <f>IF(Data!R1296&gt;$B$8,Data!R1296,0)</f>
        <v/>
      </c>
      <c r="K1296" s="15">
        <f>IF(Data!S1296&gt;$B$8,Data!S1296,0)</f>
        <v/>
      </c>
    </row>
    <row r="1297">
      <c r="H1297" s="14">
        <f>Data!A1297</f>
        <v/>
      </c>
      <c r="I1297" s="15">
        <f>IF(Data!P1297&gt;$B$8,Data!P1297,0)</f>
        <v/>
      </c>
      <c r="J1297" s="15">
        <f>IF(Data!R1297&gt;$B$8,Data!R1297,0)</f>
        <v/>
      </c>
      <c r="K1297" s="15">
        <f>IF(Data!S1297&gt;$B$8,Data!S1297,0)</f>
        <v/>
      </c>
    </row>
    <row r="1298">
      <c r="H1298" s="14">
        <f>Data!A1298</f>
        <v/>
      </c>
      <c r="I1298" s="15">
        <f>IF(Data!P1298&gt;$B$8,Data!P1298,0)</f>
        <v/>
      </c>
      <c r="J1298" s="15">
        <f>IF(Data!R1298&gt;$B$8,Data!R1298,0)</f>
        <v/>
      </c>
      <c r="K1298" s="15">
        <f>IF(Data!S1298&gt;$B$8,Data!S1298,0)</f>
        <v/>
      </c>
    </row>
    <row r="1299">
      <c r="H1299" s="14">
        <f>Data!A1299</f>
        <v/>
      </c>
      <c r="I1299" s="15">
        <f>IF(Data!P1299&gt;$B$8,Data!P1299,0)</f>
        <v/>
      </c>
      <c r="J1299" s="15">
        <f>IF(Data!R1299&gt;$B$8,Data!R1299,0)</f>
        <v/>
      </c>
      <c r="K1299" s="15">
        <f>IF(Data!S1299&gt;$B$8,Data!S1299,0)</f>
        <v/>
      </c>
    </row>
    <row r="1300">
      <c r="H1300" s="14">
        <f>Data!A1300</f>
        <v/>
      </c>
      <c r="I1300" s="15">
        <f>IF(Data!P1300&gt;$B$8,Data!P1300,0)</f>
        <v/>
      </c>
      <c r="J1300" s="15">
        <f>IF(Data!R1300&gt;$B$8,Data!R1300,0)</f>
        <v/>
      </c>
      <c r="K1300" s="15">
        <f>IF(Data!S1300&gt;$B$8,Data!S1300,0)</f>
        <v/>
      </c>
    </row>
    <row r="1301">
      <c r="H1301" s="14">
        <f>Data!A1301</f>
        <v/>
      </c>
      <c r="I1301" s="15">
        <f>IF(Data!P1301&gt;$B$8,Data!P1301,0)</f>
        <v/>
      </c>
      <c r="J1301" s="15">
        <f>IF(Data!R1301&gt;$B$8,Data!R1301,0)</f>
        <v/>
      </c>
      <c r="K1301" s="15">
        <f>IF(Data!S1301&gt;$B$8,Data!S1301,0)</f>
        <v/>
      </c>
    </row>
    <row r="1302">
      <c r="H1302" s="14">
        <f>Data!A1302</f>
        <v/>
      </c>
      <c r="I1302" s="15">
        <f>IF(Data!P1302&gt;$B$8,Data!P1302,0)</f>
        <v/>
      </c>
      <c r="J1302" s="15">
        <f>IF(Data!R1302&gt;$B$8,Data!R1302,0)</f>
        <v/>
      </c>
      <c r="K1302" s="15">
        <f>IF(Data!S1302&gt;$B$8,Data!S1302,0)</f>
        <v/>
      </c>
    </row>
    <row r="1303">
      <c r="H1303" s="14">
        <f>Data!A1303</f>
        <v/>
      </c>
      <c r="I1303" s="15">
        <f>IF(Data!P1303&gt;$B$8,Data!P1303,0)</f>
        <v/>
      </c>
      <c r="J1303" s="15">
        <f>IF(Data!R1303&gt;$B$8,Data!R1303,0)</f>
        <v/>
      </c>
      <c r="K1303" s="15">
        <f>IF(Data!S1303&gt;$B$8,Data!S1303,0)</f>
        <v/>
      </c>
    </row>
    <row r="1304">
      <c r="H1304" s="14">
        <f>Data!A1304</f>
        <v/>
      </c>
      <c r="I1304" s="15">
        <f>IF(Data!P1304&gt;$B$8,Data!P1304,0)</f>
        <v/>
      </c>
      <c r="J1304" s="15">
        <f>IF(Data!R1304&gt;$B$8,Data!R1304,0)</f>
        <v/>
      </c>
      <c r="K1304" s="15">
        <f>IF(Data!S1304&gt;$B$8,Data!S1304,0)</f>
        <v/>
      </c>
    </row>
    <row r="1305">
      <c r="H1305" s="14">
        <f>Data!A1305</f>
        <v/>
      </c>
      <c r="I1305" s="15">
        <f>IF(Data!P1305&gt;$B$8,Data!P1305,0)</f>
        <v/>
      </c>
      <c r="J1305" s="15">
        <f>IF(Data!R1305&gt;$B$8,Data!R1305,0)</f>
        <v/>
      </c>
      <c r="K1305" s="15">
        <f>IF(Data!S1305&gt;$B$8,Data!S1305,0)</f>
        <v/>
      </c>
    </row>
    <row r="1306">
      <c r="H1306" s="14">
        <f>Data!A1306</f>
        <v/>
      </c>
      <c r="I1306" s="15">
        <f>IF(Data!P1306&gt;$B$8,Data!P1306,0)</f>
        <v/>
      </c>
      <c r="J1306" s="15">
        <f>IF(Data!R1306&gt;$B$8,Data!R1306,0)</f>
        <v/>
      </c>
      <c r="K1306" s="15">
        <f>IF(Data!S1306&gt;$B$8,Data!S1306,0)</f>
        <v/>
      </c>
    </row>
    <row r="1307">
      <c r="H1307" s="14">
        <f>Data!A1307</f>
        <v/>
      </c>
      <c r="I1307" s="15">
        <f>IF(Data!P1307&gt;$B$8,Data!P1307,0)</f>
        <v/>
      </c>
      <c r="J1307" s="15">
        <f>IF(Data!R1307&gt;$B$8,Data!R1307,0)</f>
        <v/>
      </c>
      <c r="K1307" s="15">
        <f>IF(Data!S1307&gt;$B$8,Data!S1307,0)</f>
        <v/>
      </c>
    </row>
    <row r="1308">
      <c r="H1308" s="14">
        <f>Data!A1308</f>
        <v/>
      </c>
      <c r="I1308" s="15">
        <f>IF(Data!P1308&gt;$B$8,Data!P1308,0)</f>
        <v/>
      </c>
      <c r="J1308" s="15">
        <f>IF(Data!R1308&gt;$B$8,Data!R1308,0)</f>
        <v/>
      </c>
      <c r="K1308" s="15">
        <f>IF(Data!S1308&gt;$B$8,Data!S1308,0)</f>
        <v/>
      </c>
    </row>
    <row r="1309">
      <c r="H1309" s="14">
        <f>Data!A1309</f>
        <v/>
      </c>
      <c r="I1309" s="15">
        <f>IF(Data!P1309&gt;$B$8,Data!P1309,0)</f>
        <v/>
      </c>
      <c r="J1309" s="15">
        <f>IF(Data!R1309&gt;$B$8,Data!R1309,0)</f>
        <v/>
      </c>
      <c r="K1309" s="15">
        <f>IF(Data!S1309&gt;$B$8,Data!S1309,0)</f>
        <v/>
      </c>
    </row>
    <row r="1310">
      <c r="H1310" s="14">
        <f>Data!A1310</f>
        <v/>
      </c>
      <c r="I1310" s="15">
        <f>IF(Data!P1310&gt;$B$8,Data!P1310,0)</f>
        <v/>
      </c>
      <c r="J1310" s="15">
        <f>IF(Data!R1310&gt;$B$8,Data!R1310,0)</f>
        <v/>
      </c>
      <c r="K1310" s="15">
        <f>IF(Data!S1310&gt;$B$8,Data!S1310,0)</f>
        <v/>
      </c>
    </row>
    <row r="1311">
      <c r="H1311" s="14">
        <f>Data!A1311</f>
        <v/>
      </c>
      <c r="I1311" s="15">
        <f>IF(Data!P1311&gt;$B$8,Data!P1311,0)</f>
        <v/>
      </c>
      <c r="J1311" s="15">
        <f>IF(Data!R1311&gt;$B$8,Data!R1311,0)</f>
        <v/>
      </c>
      <c r="K1311" s="15">
        <f>IF(Data!S1311&gt;$B$8,Data!S1311,0)</f>
        <v/>
      </c>
    </row>
    <row r="1312">
      <c r="H1312" s="14">
        <f>Data!A1312</f>
        <v/>
      </c>
      <c r="I1312" s="15">
        <f>IF(Data!P1312&gt;$B$8,Data!P1312,0)</f>
        <v/>
      </c>
      <c r="J1312" s="15">
        <f>IF(Data!R1312&gt;$B$8,Data!R1312,0)</f>
        <v/>
      </c>
      <c r="K1312" s="15">
        <f>IF(Data!S1312&gt;$B$8,Data!S1312,0)</f>
        <v/>
      </c>
    </row>
    <row r="1313">
      <c r="H1313" s="14">
        <f>Data!A1313</f>
        <v/>
      </c>
      <c r="I1313" s="15">
        <f>IF(Data!P1313&gt;$B$8,Data!P1313,0)</f>
        <v/>
      </c>
      <c r="J1313" s="15">
        <f>IF(Data!R1313&gt;$B$8,Data!R1313,0)</f>
        <v/>
      </c>
      <c r="K1313" s="15">
        <f>IF(Data!S1313&gt;$B$8,Data!S1313,0)</f>
        <v/>
      </c>
    </row>
    <row r="1314">
      <c r="H1314" s="14">
        <f>Data!A1314</f>
        <v/>
      </c>
      <c r="I1314" s="15">
        <f>IF(Data!P1314&gt;$B$8,Data!P1314,0)</f>
        <v/>
      </c>
      <c r="J1314" s="15">
        <f>IF(Data!R1314&gt;$B$8,Data!R1314,0)</f>
        <v/>
      </c>
      <c r="K1314" s="15">
        <f>IF(Data!S1314&gt;$B$8,Data!S1314,0)</f>
        <v/>
      </c>
    </row>
    <row r="1315">
      <c r="H1315" s="14">
        <f>Data!A1315</f>
        <v/>
      </c>
      <c r="I1315" s="15">
        <f>IF(Data!P1315&gt;$B$8,Data!P1315,0)</f>
        <v/>
      </c>
      <c r="J1315" s="15">
        <f>IF(Data!R1315&gt;$B$8,Data!R1315,0)</f>
        <v/>
      </c>
      <c r="K1315" s="15">
        <f>IF(Data!S1315&gt;$B$8,Data!S1315,0)</f>
        <v/>
      </c>
    </row>
    <row r="1316">
      <c r="H1316" s="14">
        <f>Data!A1316</f>
        <v/>
      </c>
      <c r="I1316" s="15">
        <f>IF(Data!P1316&gt;$B$8,Data!P1316,0)</f>
        <v/>
      </c>
      <c r="J1316" s="15">
        <f>IF(Data!R1316&gt;$B$8,Data!R1316,0)</f>
        <v/>
      </c>
      <c r="K1316" s="15">
        <f>IF(Data!S1316&gt;$B$8,Data!S1316,0)</f>
        <v/>
      </c>
    </row>
    <row r="1317">
      <c r="H1317" s="14">
        <f>Data!A1317</f>
        <v/>
      </c>
      <c r="I1317" s="15">
        <f>IF(Data!P1317&gt;$B$8,Data!P1317,0)</f>
        <v/>
      </c>
      <c r="J1317" s="15">
        <f>IF(Data!R1317&gt;$B$8,Data!R1317,0)</f>
        <v/>
      </c>
      <c r="K1317" s="15">
        <f>IF(Data!S1317&gt;$B$8,Data!S1317,0)</f>
        <v/>
      </c>
    </row>
    <row r="1318">
      <c r="H1318" s="14">
        <f>Data!A1318</f>
        <v/>
      </c>
      <c r="I1318" s="15">
        <f>IF(Data!P1318&gt;$B$8,Data!P1318,0)</f>
        <v/>
      </c>
      <c r="J1318" s="15">
        <f>IF(Data!R1318&gt;$B$8,Data!R1318,0)</f>
        <v/>
      </c>
      <c r="K1318" s="15">
        <f>IF(Data!S1318&gt;$B$8,Data!S1318,0)</f>
        <v/>
      </c>
    </row>
    <row r="1319">
      <c r="H1319" s="14">
        <f>Data!A1319</f>
        <v/>
      </c>
      <c r="I1319" s="15">
        <f>IF(Data!P1319&gt;$B$8,Data!P1319,0)</f>
        <v/>
      </c>
      <c r="J1319" s="15">
        <f>IF(Data!R1319&gt;$B$8,Data!R1319,0)</f>
        <v/>
      </c>
      <c r="K1319" s="15">
        <f>IF(Data!S1319&gt;$B$8,Data!S1319,0)</f>
        <v/>
      </c>
    </row>
    <row r="1320">
      <c r="H1320" s="14">
        <f>Data!A1320</f>
        <v/>
      </c>
      <c r="I1320" s="15">
        <f>IF(Data!P1320&gt;$B$8,Data!P1320,0)</f>
        <v/>
      </c>
      <c r="J1320" s="15">
        <f>IF(Data!R1320&gt;$B$8,Data!R1320,0)</f>
        <v/>
      </c>
      <c r="K1320" s="15">
        <f>IF(Data!S1320&gt;$B$8,Data!S1320,0)</f>
        <v/>
      </c>
    </row>
    <row r="1321">
      <c r="H1321" s="14">
        <f>Data!A1321</f>
        <v/>
      </c>
      <c r="I1321" s="15">
        <f>IF(Data!P1321&gt;$B$8,Data!P1321,0)</f>
        <v/>
      </c>
      <c r="J1321" s="15">
        <f>IF(Data!R1321&gt;$B$8,Data!R1321,0)</f>
        <v/>
      </c>
      <c r="K1321" s="15">
        <f>IF(Data!S1321&gt;$B$8,Data!S1321,0)</f>
        <v/>
      </c>
    </row>
    <row r="1322">
      <c r="H1322" s="14">
        <f>Data!A1322</f>
        <v/>
      </c>
      <c r="I1322" s="15">
        <f>IF(Data!P1322&gt;$B$8,Data!P1322,0)</f>
        <v/>
      </c>
      <c r="J1322" s="15">
        <f>IF(Data!R1322&gt;$B$8,Data!R1322,0)</f>
        <v/>
      </c>
      <c r="K1322" s="15">
        <f>IF(Data!S1322&gt;$B$8,Data!S1322,0)</f>
        <v/>
      </c>
    </row>
    <row r="1323">
      <c r="H1323" s="14">
        <f>Data!A1323</f>
        <v/>
      </c>
      <c r="I1323" s="15">
        <f>IF(Data!P1323&gt;$B$8,Data!P1323,0)</f>
        <v/>
      </c>
      <c r="J1323" s="15">
        <f>IF(Data!R1323&gt;$B$8,Data!R1323,0)</f>
        <v/>
      </c>
      <c r="K1323" s="15">
        <f>IF(Data!S1323&gt;$B$8,Data!S1323,0)</f>
        <v/>
      </c>
    </row>
    <row r="1324">
      <c r="H1324" s="14">
        <f>Data!A1324</f>
        <v/>
      </c>
      <c r="I1324" s="15">
        <f>IF(Data!P1324&gt;$B$8,Data!P1324,0)</f>
        <v/>
      </c>
      <c r="J1324" s="15">
        <f>IF(Data!R1324&gt;$B$8,Data!R1324,0)</f>
        <v/>
      </c>
      <c r="K1324" s="15">
        <f>IF(Data!S1324&gt;$B$8,Data!S1324,0)</f>
        <v/>
      </c>
    </row>
    <row r="1325">
      <c r="H1325" s="14">
        <f>Data!A1325</f>
        <v/>
      </c>
      <c r="I1325" s="15">
        <f>IF(Data!P1325&gt;$B$8,Data!P1325,0)</f>
        <v/>
      </c>
      <c r="J1325" s="15">
        <f>IF(Data!R1325&gt;$B$8,Data!R1325,0)</f>
        <v/>
      </c>
      <c r="K1325" s="15">
        <f>IF(Data!S1325&gt;$B$8,Data!S1325,0)</f>
        <v/>
      </c>
    </row>
    <row r="1326">
      <c r="H1326" s="14">
        <f>Data!A1326</f>
        <v/>
      </c>
      <c r="I1326" s="15">
        <f>IF(Data!P1326&gt;$B$8,Data!P1326,0)</f>
        <v/>
      </c>
      <c r="J1326" s="15">
        <f>IF(Data!R1326&gt;$B$8,Data!R1326,0)</f>
        <v/>
      </c>
      <c r="K1326" s="15">
        <f>IF(Data!S1326&gt;$B$8,Data!S1326,0)</f>
        <v/>
      </c>
    </row>
    <row r="1327">
      <c r="H1327" s="14">
        <f>Data!A1327</f>
        <v/>
      </c>
      <c r="I1327" s="15">
        <f>IF(Data!P1327&gt;$B$8,Data!P1327,0)</f>
        <v/>
      </c>
      <c r="J1327" s="15">
        <f>IF(Data!R1327&gt;$B$8,Data!R1327,0)</f>
        <v/>
      </c>
      <c r="K1327" s="15">
        <f>IF(Data!S1327&gt;$B$8,Data!S1327,0)</f>
        <v/>
      </c>
    </row>
    <row r="1328">
      <c r="H1328" s="14">
        <f>Data!A1328</f>
        <v/>
      </c>
      <c r="I1328" s="15">
        <f>IF(Data!P1328&gt;$B$8,Data!P1328,0)</f>
        <v/>
      </c>
      <c r="J1328" s="15">
        <f>IF(Data!R1328&gt;$B$8,Data!R1328,0)</f>
        <v/>
      </c>
      <c r="K1328" s="15">
        <f>IF(Data!S1328&gt;$B$8,Data!S1328,0)</f>
        <v/>
      </c>
    </row>
    <row r="1329">
      <c r="H1329" s="14">
        <f>Data!A1329</f>
        <v/>
      </c>
      <c r="I1329" s="15">
        <f>IF(Data!P1329&gt;$B$8,Data!P1329,0)</f>
        <v/>
      </c>
      <c r="J1329" s="15">
        <f>IF(Data!R1329&gt;$B$8,Data!R1329,0)</f>
        <v/>
      </c>
      <c r="K1329" s="15">
        <f>IF(Data!S1329&gt;$B$8,Data!S1329,0)</f>
        <v/>
      </c>
    </row>
    <row r="1330">
      <c r="H1330" s="14">
        <f>Data!A1330</f>
        <v/>
      </c>
      <c r="I1330" s="15">
        <f>IF(Data!P1330&gt;$B$8,Data!P1330,0)</f>
        <v/>
      </c>
      <c r="J1330" s="15">
        <f>IF(Data!R1330&gt;$B$8,Data!R1330,0)</f>
        <v/>
      </c>
      <c r="K1330" s="15">
        <f>IF(Data!S1330&gt;$B$8,Data!S1330,0)</f>
        <v/>
      </c>
    </row>
    <row r="1331">
      <c r="H1331" s="14">
        <f>Data!A1331</f>
        <v/>
      </c>
      <c r="I1331" s="15">
        <f>IF(Data!P1331&gt;$B$8,Data!P1331,0)</f>
        <v/>
      </c>
      <c r="J1331" s="15">
        <f>IF(Data!R1331&gt;$B$8,Data!R1331,0)</f>
        <v/>
      </c>
      <c r="K1331" s="15">
        <f>IF(Data!S1331&gt;$B$8,Data!S1331,0)</f>
        <v/>
      </c>
    </row>
    <row r="1332">
      <c r="H1332" s="14">
        <f>Data!A1332</f>
        <v/>
      </c>
      <c r="I1332" s="15">
        <f>IF(Data!P1332&gt;$B$8,Data!P1332,0)</f>
        <v/>
      </c>
      <c r="J1332" s="15">
        <f>IF(Data!R1332&gt;$B$8,Data!R1332,0)</f>
        <v/>
      </c>
      <c r="K1332" s="15">
        <f>IF(Data!S1332&gt;$B$8,Data!S1332,0)</f>
        <v/>
      </c>
    </row>
    <row r="1333">
      <c r="H1333" s="14">
        <f>Data!A1333</f>
        <v/>
      </c>
      <c r="I1333" s="15">
        <f>IF(Data!P1333&gt;$B$8,Data!P1333,0)</f>
        <v/>
      </c>
      <c r="J1333" s="15">
        <f>IF(Data!R1333&gt;$B$8,Data!R1333,0)</f>
        <v/>
      </c>
      <c r="K1333" s="15">
        <f>IF(Data!S1333&gt;$B$8,Data!S1333,0)</f>
        <v/>
      </c>
    </row>
    <row r="1334">
      <c r="H1334" s="14">
        <f>Data!A1334</f>
        <v/>
      </c>
      <c r="I1334" s="15">
        <f>IF(Data!P1334&gt;$B$8,Data!P1334,0)</f>
        <v/>
      </c>
      <c r="J1334" s="15">
        <f>IF(Data!R1334&gt;$B$8,Data!R1334,0)</f>
        <v/>
      </c>
      <c r="K1334" s="15">
        <f>IF(Data!S1334&gt;$B$8,Data!S1334,0)</f>
        <v/>
      </c>
    </row>
    <row r="1335">
      <c r="H1335" s="14">
        <f>Data!A1335</f>
        <v/>
      </c>
      <c r="I1335" s="15">
        <f>IF(Data!P1335&gt;$B$8,Data!P1335,0)</f>
        <v/>
      </c>
      <c r="J1335" s="15">
        <f>IF(Data!R1335&gt;$B$8,Data!R1335,0)</f>
        <v/>
      </c>
      <c r="K1335" s="15">
        <f>IF(Data!S1335&gt;$B$8,Data!S1335,0)</f>
        <v/>
      </c>
    </row>
    <row r="1336">
      <c r="H1336" s="14">
        <f>Data!A1336</f>
        <v/>
      </c>
      <c r="I1336" s="15">
        <f>IF(Data!P1336&gt;$B$8,Data!P1336,0)</f>
        <v/>
      </c>
      <c r="J1336" s="15">
        <f>IF(Data!R1336&gt;$B$8,Data!R1336,0)</f>
        <v/>
      </c>
      <c r="K1336" s="15">
        <f>IF(Data!S1336&gt;$B$8,Data!S1336,0)</f>
        <v/>
      </c>
    </row>
    <row r="1337">
      <c r="H1337" s="14">
        <f>Data!A1337</f>
        <v/>
      </c>
      <c r="I1337" s="15">
        <f>IF(Data!P1337&gt;$B$8,Data!P1337,0)</f>
        <v/>
      </c>
      <c r="J1337" s="15">
        <f>IF(Data!R1337&gt;$B$8,Data!R1337,0)</f>
        <v/>
      </c>
      <c r="K1337" s="15">
        <f>IF(Data!S1337&gt;$B$8,Data!S1337,0)</f>
        <v/>
      </c>
    </row>
    <row r="1338">
      <c r="H1338" s="14">
        <f>Data!A1338</f>
        <v/>
      </c>
      <c r="I1338" s="15">
        <f>IF(Data!P1338&gt;$B$8,Data!P1338,0)</f>
        <v/>
      </c>
      <c r="J1338" s="15">
        <f>IF(Data!R1338&gt;$B$8,Data!R1338,0)</f>
        <v/>
      </c>
      <c r="K1338" s="15">
        <f>IF(Data!S1338&gt;$B$8,Data!S1338,0)</f>
        <v/>
      </c>
    </row>
    <row r="1339">
      <c r="H1339" s="14">
        <f>Data!A1339</f>
        <v/>
      </c>
      <c r="I1339" s="15">
        <f>IF(Data!P1339&gt;$B$8,Data!P1339,0)</f>
        <v/>
      </c>
      <c r="J1339" s="15">
        <f>IF(Data!R1339&gt;$B$8,Data!R1339,0)</f>
        <v/>
      </c>
      <c r="K1339" s="15">
        <f>IF(Data!S1339&gt;$B$8,Data!S1339,0)</f>
        <v/>
      </c>
    </row>
    <row r="1340">
      <c r="H1340" s="14">
        <f>Data!A1340</f>
        <v/>
      </c>
      <c r="I1340" s="15">
        <f>IF(Data!P1340&gt;$B$8,Data!P1340,0)</f>
        <v/>
      </c>
      <c r="J1340" s="15">
        <f>IF(Data!R1340&gt;$B$8,Data!R1340,0)</f>
        <v/>
      </c>
      <c r="K1340" s="15">
        <f>IF(Data!S1340&gt;$B$8,Data!S1340,0)</f>
        <v/>
      </c>
    </row>
    <row r="1341">
      <c r="H1341" s="14">
        <f>Data!A1341</f>
        <v/>
      </c>
      <c r="I1341" s="15">
        <f>IF(Data!P1341&gt;$B$8,Data!P1341,0)</f>
        <v/>
      </c>
      <c r="J1341" s="15">
        <f>IF(Data!R1341&gt;$B$8,Data!R1341,0)</f>
        <v/>
      </c>
      <c r="K1341" s="15">
        <f>IF(Data!S1341&gt;$B$8,Data!S1341,0)</f>
        <v/>
      </c>
    </row>
    <row r="1342">
      <c r="H1342" s="14">
        <f>Data!A1342</f>
        <v/>
      </c>
      <c r="I1342" s="15">
        <f>IF(Data!P1342&gt;$B$8,Data!P1342,0)</f>
        <v/>
      </c>
      <c r="J1342" s="15">
        <f>IF(Data!R1342&gt;$B$8,Data!R1342,0)</f>
        <v/>
      </c>
      <c r="K1342" s="15">
        <f>IF(Data!S1342&gt;$B$8,Data!S1342,0)</f>
        <v/>
      </c>
    </row>
    <row r="1343">
      <c r="H1343" s="14">
        <f>Data!A1343</f>
        <v/>
      </c>
      <c r="I1343" s="15">
        <f>IF(Data!P1343&gt;$B$8,Data!P1343,0)</f>
        <v/>
      </c>
      <c r="J1343" s="15">
        <f>IF(Data!R1343&gt;$B$8,Data!R1343,0)</f>
        <v/>
      </c>
      <c r="K1343" s="15">
        <f>IF(Data!S1343&gt;$B$8,Data!S1343,0)</f>
        <v/>
      </c>
    </row>
    <row r="1344">
      <c r="H1344" s="14">
        <f>Data!A1344</f>
        <v/>
      </c>
      <c r="I1344" s="15">
        <f>IF(Data!P1344&gt;$B$8,Data!P1344,0)</f>
        <v/>
      </c>
      <c r="J1344" s="15">
        <f>IF(Data!R1344&gt;$B$8,Data!R1344,0)</f>
        <v/>
      </c>
      <c r="K1344" s="15">
        <f>IF(Data!S1344&gt;$B$8,Data!S1344,0)</f>
        <v/>
      </c>
    </row>
    <row r="1345">
      <c r="H1345" s="14">
        <f>Data!A1345</f>
        <v/>
      </c>
      <c r="I1345" s="15">
        <f>IF(Data!P1345&gt;$B$8,Data!P1345,0)</f>
        <v/>
      </c>
      <c r="J1345" s="15">
        <f>IF(Data!R1345&gt;$B$8,Data!R1345,0)</f>
        <v/>
      </c>
      <c r="K1345" s="15">
        <f>IF(Data!S1345&gt;$B$8,Data!S1345,0)</f>
        <v/>
      </c>
    </row>
    <row r="1346">
      <c r="H1346" s="14">
        <f>Data!A1346</f>
        <v/>
      </c>
      <c r="I1346" s="15">
        <f>IF(Data!P1346&gt;$B$8,Data!P1346,0)</f>
        <v/>
      </c>
      <c r="J1346" s="15">
        <f>IF(Data!R1346&gt;$B$8,Data!R1346,0)</f>
        <v/>
      </c>
      <c r="K1346" s="15">
        <f>IF(Data!S1346&gt;$B$8,Data!S1346,0)</f>
        <v/>
      </c>
    </row>
    <row r="1347">
      <c r="H1347" s="14">
        <f>Data!A1347</f>
        <v/>
      </c>
      <c r="I1347" s="15">
        <f>IF(Data!P1347&gt;$B$8,Data!P1347,0)</f>
        <v/>
      </c>
      <c r="J1347" s="15">
        <f>IF(Data!R1347&gt;$B$8,Data!R1347,0)</f>
        <v/>
      </c>
      <c r="K1347" s="15">
        <f>IF(Data!S1347&gt;$B$8,Data!S1347,0)</f>
        <v/>
      </c>
    </row>
    <row r="1348">
      <c r="H1348" s="14">
        <f>Data!A1348</f>
        <v/>
      </c>
      <c r="I1348" s="15">
        <f>IF(Data!P1348&gt;$B$8,Data!P1348,0)</f>
        <v/>
      </c>
      <c r="J1348" s="15">
        <f>IF(Data!R1348&gt;$B$8,Data!R1348,0)</f>
        <v/>
      </c>
      <c r="K1348" s="15">
        <f>IF(Data!S1348&gt;$B$8,Data!S1348,0)</f>
        <v/>
      </c>
    </row>
    <row r="1349">
      <c r="H1349" s="14">
        <f>Data!A1349</f>
        <v/>
      </c>
      <c r="I1349" s="15">
        <f>IF(Data!P1349&gt;$B$8,Data!P1349,0)</f>
        <v/>
      </c>
      <c r="J1349" s="15">
        <f>IF(Data!R1349&gt;$B$8,Data!R1349,0)</f>
        <v/>
      </c>
      <c r="K1349" s="15">
        <f>IF(Data!S1349&gt;$B$8,Data!S1349,0)</f>
        <v/>
      </c>
    </row>
    <row r="1350">
      <c r="H1350" s="14">
        <f>Data!A1350</f>
        <v/>
      </c>
      <c r="I1350" s="15">
        <f>IF(Data!P1350&gt;$B$8,Data!P1350,0)</f>
        <v/>
      </c>
      <c r="J1350" s="15">
        <f>IF(Data!R1350&gt;$B$8,Data!R1350,0)</f>
        <v/>
      </c>
      <c r="K1350" s="15">
        <f>IF(Data!S1350&gt;$B$8,Data!S1350,0)</f>
        <v/>
      </c>
    </row>
    <row r="1351">
      <c r="H1351" s="14">
        <f>Data!A1351</f>
        <v/>
      </c>
      <c r="I1351" s="15">
        <f>IF(Data!P1351&gt;$B$8,Data!P1351,0)</f>
        <v/>
      </c>
      <c r="J1351" s="15">
        <f>IF(Data!R1351&gt;$B$8,Data!R1351,0)</f>
        <v/>
      </c>
      <c r="K1351" s="15">
        <f>IF(Data!S1351&gt;$B$8,Data!S1351,0)</f>
        <v/>
      </c>
    </row>
    <row r="1352">
      <c r="H1352" s="14">
        <f>Data!A1352</f>
        <v/>
      </c>
      <c r="I1352" s="15">
        <f>IF(Data!P1352&gt;$B$8,Data!P1352,0)</f>
        <v/>
      </c>
      <c r="J1352" s="15">
        <f>IF(Data!R1352&gt;$B$8,Data!R1352,0)</f>
        <v/>
      </c>
      <c r="K1352" s="15">
        <f>IF(Data!S1352&gt;$B$8,Data!S1352,0)</f>
        <v/>
      </c>
    </row>
    <row r="1353">
      <c r="H1353" s="14">
        <f>Data!A1353</f>
        <v/>
      </c>
      <c r="I1353" s="15">
        <f>IF(Data!P1353&gt;$B$8,Data!P1353,0)</f>
        <v/>
      </c>
      <c r="J1353" s="15">
        <f>IF(Data!R1353&gt;$B$8,Data!R1353,0)</f>
        <v/>
      </c>
      <c r="K1353" s="15">
        <f>IF(Data!S1353&gt;$B$8,Data!S1353,0)</f>
        <v/>
      </c>
    </row>
    <row r="1354">
      <c r="H1354" s="14">
        <f>Data!A1354</f>
        <v/>
      </c>
      <c r="I1354" s="15">
        <f>IF(Data!P1354&gt;$B$8,Data!P1354,0)</f>
        <v/>
      </c>
      <c r="J1354" s="15">
        <f>IF(Data!R1354&gt;$B$8,Data!R1354,0)</f>
        <v/>
      </c>
      <c r="K1354" s="15">
        <f>IF(Data!S1354&gt;$B$8,Data!S1354,0)</f>
        <v/>
      </c>
    </row>
    <row r="1355">
      <c r="H1355" s="14">
        <f>Data!A1355</f>
        <v/>
      </c>
      <c r="I1355" s="15">
        <f>IF(Data!P1355&gt;$B$8,Data!P1355,0)</f>
        <v/>
      </c>
      <c r="J1355" s="15">
        <f>IF(Data!R1355&gt;$B$8,Data!R1355,0)</f>
        <v/>
      </c>
      <c r="K1355" s="15">
        <f>IF(Data!S1355&gt;$B$8,Data!S1355,0)</f>
        <v/>
      </c>
    </row>
    <row r="1356">
      <c r="H1356" s="14">
        <f>Data!A1356</f>
        <v/>
      </c>
      <c r="I1356" s="15">
        <f>IF(Data!P1356&gt;$B$8,Data!P1356,0)</f>
        <v/>
      </c>
      <c r="J1356" s="15">
        <f>IF(Data!R1356&gt;$B$8,Data!R1356,0)</f>
        <v/>
      </c>
      <c r="K1356" s="15">
        <f>IF(Data!S1356&gt;$B$8,Data!S1356,0)</f>
        <v/>
      </c>
    </row>
    <row r="1357">
      <c r="H1357" s="14">
        <f>Data!A1357</f>
        <v/>
      </c>
      <c r="I1357" s="15">
        <f>IF(Data!P1357&gt;$B$8,Data!P1357,0)</f>
        <v/>
      </c>
      <c r="J1357" s="15">
        <f>IF(Data!R1357&gt;$B$8,Data!R1357,0)</f>
        <v/>
      </c>
      <c r="K1357" s="15">
        <f>IF(Data!S1357&gt;$B$8,Data!S1357,0)</f>
        <v/>
      </c>
    </row>
    <row r="1358">
      <c r="H1358" s="14">
        <f>Data!A1358</f>
        <v/>
      </c>
      <c r="I1358" s="15">
        <f>IF(Data!P1358&gt;$B$8,Data!P1358,0)</f>
        <v/>
      </c>
      <c r="J1358" s="15">
        <f>IF(Data!R1358&gt;$B$8,Data!R1358,0)</f>
        <v/>
      </c>
      <c r="K1358" s="15">
        <f>IF(Data!S1358&gt;$B$8,Data!S1358,0)</f>
        <v/>
      </c>
    </row>
    <row r="1359">
      <c r="H1359" s="14">
        <f>Data!A1359</f>
        <v/>
      </c>
      <c r="I1359" s="15">
        <f>IF(Data!P1359&gt;$B$8,Data!P1359,0)</f>
        <v/>
      </c>
      <c r="J1359" s="15">
        <f>IF(Data!R1359&gt;$B$8,Data!R1359,0)</f>
        <v/>
      </c>
      <c r="K1359" s="15">
        <f>IF(Data!S1359&gt;$B$8,Data!S1359,0)</f>
        <v/>
      </c>
    </row>
    <row r="1360">
      <c r="H1360" s="14">
        <f>Data!A1360</f>
        <v/>
      </c>
      <c r="I1360" s="15">
        <f>IF(Data!P1360&gt;$B$8,Data!P1360,0)</f>
        <v/>
      </c>
      <c r="J1360" s="15">
        <f>IF(Data!R1360&gt;$B$8,Data!R1360,0)</f>
        <v/>
      </c>
      <c r="K1360" s="15">
        <f>IF(Data!S1360&gt;$B$8,Data!S1360,0)</f>
        <v/>
      </c>
    </row>
    <row r="1361">
      <c r="H1361" s="14">
        <f>Data!A1361</f>
        <v/>
      </c>
      <c r="I1361" s="15">
        <f>IF(Data!P1361&gt;$B$8,Data!P1361,0)</f>
        <v/>
      </c>
      <c r="J1361" s="15">
        <f>IF(Data!R1361&gt;$B$8,Data!R1361,0)</f>
        <v/>
      </c>
      <c r="K1361" s="15">
        <f>IF(Data!S1361&gt;$B$8,Data!S1361,0)</f>
        <v/>
      </c>
    </row>
    <row r="1362">
      <c r="H1362" s="14">
        <f>Data!A1362</f>
        <v/>
      </c>
      <c r="I1362" s="15">
        <f>IF(Data!P1362&gt;$B$8,Data!P1362,0)</f>
        <v/>
      </c>
      <c r="J1362" s="15">
        <f>IF(Data!R1362&gt;$B$8,Data!R1362,0)</f>
        <v/>
      </c>
      <c r="K1362" s="15">
        <f>IF(Data!S1362&gt;$B$8,Data!S1362,0)</f>
        <v/>
      </c>
    </row>
    <row r="1363">
      <c r="H1363" s="14">
        <f>Data!A1363</f>
        <v/>
      </c>
      <c r="I1363" s="15">
        <f>IF(Data!P1363&gt;$B$8,Data!P1363,0)</f>
        <v/>
      </c>
      <c r="J1363" s="15">
        <f>IF(Data!R1363&gt;$B$8,Data!R1363,0)</f>
        <v/>
      </c>
      <c r="K1363" s="15">
        <f>IF(Data!S1363&gt;$B$8,Data!S1363,0)</f>
        <v/>
      </c>
    </row>
    <row r="1364">
      <c r="H1364" s="14">
        <f>Data!A1364</f>
        <v/>
      </c>
      <c r="I1364" s="15">
        <f>IF(Data!P1364&gt;$B$8,Data!P1364,0)</f>
        <v/>
      </c>
      <c r="J1364" s="15">
        <f>IF(Data!R1364&gt;$B$8,Data!R1364,0)</f>
        <v/>
      </c>
      <c r="K1364" s="15">
        <f>IF(Data!S1364&gt;$B$8,Data!S1364,0)</f>
        <v/>
      </c>
    </row>
    <row r="1365">
      <c r="H1365" s="14">
        <f>Data!A1365</f>
        <v/>
      </c>
      <c r="I1365" s="15">
        <f>IF(Data!P1365&gt;$B$8,Data!P1365,0)</f>
        <v/>
      </c>
      <c r="J1365" s="15">
        <f>IF(Data!R1365&gt;$B$8,Data!R1365,0)</f>
        <v/>
      </c>
      <c r="K1365" s="15">
        <f>IF(Data!S1365&gt;$B$8,Data!S1365,0)</f>
        <v/>
      </c>
    </row>
    <row r="1366">
      <c r="H1366" s="14">
        <f>Data!A1366</f>
        <v/>
      </c>
      <c r="I1366" s="15">
        <f>IF(Data!P1366&gt;$B$8,Data!P1366,0)</f>
        <v/>
      </c>
      <c r="J1366" s="15">
        <f>IF(Data!R1366&gt;$B$8,Data!R1366,0)</f>
        <v/>
      </c>
      <c r="K1366" s="15">
        <f>IF(Data!S1366&gt;$B$8,Data!S1366,0)</f>
        <v/>
      </c>
    </row>
    <row r="1367">
      <c r="H1367" s="14">
        <f>Data!A1367</f>
        <v/>
      </c>
      <c r="I1367" s="15">
        <f>IF(Data!P1367&gt;$B$8,Data!P1367,0)</f>
        <v/>
      </c>
      <c r="J1367" s="15">
        <f>IF(Data!R1367&gt;$B$8,Data!R1367,0)</f>
        <v/>
      </c>
      <c r="K1367" s="15">
        <f>IF(Data!S1367&gt;$B$8,Data!S1367,0)</f>
        <v/>
      </c>
    </row>
    <row r="1368">
      <c r="H1368" s="14">
        <f>Data!A1368</f>
        <v/>
      </c>
      <c r="I1368" s="15">
        <f>IF(Data!P1368&gt;$B$8,Data!P1368,0)</f>
        <v/>
      </c>
      <c r="J1368" s="15">
        <f>IF(Data!R1368&gt;$B$8,Data!R1368,0)</f>
        <v/>
      </c>
      <c r="K1368" s="15">
        <f>IF(Data!S1368&gt;$B$8,Data!S1368,0)</f>
        <v/>
      </c>
    </row>
    <row r="1369">
      <c r="H1369" s="14">
        <f>Data!A1369</f>
        <v/>
      </c>
      <c r="I1369" s="15">
        <f>IF(Data!P1369&gt;$B$8,Data!P1369,0)</f>
        <v/>
      </c>
      <c r="J1369" s="15">
        <f>IF(Data!R1369&gt;$B$8,Data!R1369,0)</f>
        <v/>
      </c>
      <c r="K1369" s="15">
        <f>IF(Data!S1369&gt;$B$8,Data!S1369,0)</f>
        <v/>
      </c>
    </row>
    <row r="1370">
      <c r="H1370" s="14">
        <f>Data!A1370</f>
        <v/>
      </c>
      <c r="I1370" s="15">
        <f>IF(Data!P1370&gt;$B$8,Data!P1370,0)</f>
        <v/>
      </c>
      <c r="J1370" s="15">
        <f>IF(Data!R1370&gt;$B$8,Data!R1370,0)</f>
        <v/>
      </c>
      <c r="K1370" s="15">
        <f>IF(Data!S1370&gt;$B$8,Data!S1370,0)</f>
        <v/>
      </c>
    </row>
    <row r="1371">
      <c r="H1371" s="14">
        <f>Data!A1371</f>
        <v/>
      </c>
      <c r="I1371" s="15">
        <f>IF(Data!P1371&gt;$B$8,Data!P1371,0)</f>
        <v/>
      </c>
      <c r="J1371" s="15">
        <f>IF(Data!R1371&gt;$B$8,Data!R1371,0)</f>
        <v/>
      </c>
      <c r="K1371" s="15">
        <f>IF(Data!S1371&gt;$B$8,Data!S1371,0)</f>
        <v/>
      </c>
    </row>
    <row r="1372">
      <c r="H1372" s="14">
        <f>Data!A1372</f>
        <v/>
      </c>
      <c r="I1372" s="15">
        <f>IF(Data!P1372&gt;$B$8,Data!P1372,0)</f>
        <v/>
      </c>
      <c r="J1372" s="15">
        <f>IF(Data!R1372&gt;$B$8,Data!R1372,0)</f>
        <v/>
      </c>
      <c r="K1372" s="15">
        <f>IF(Data!S1372&gt;$B$8,Data!S1372,0)</f>
        <v/>
      </c>
    </row>
    <row r="1373">
      <c r="H1373" s="14">
        <f>Data!A1373</f>
        <v/>
      </c>
      <c r="I1373" s="15">
        <f>IF(Data!P1373&gt;$B$8,Data!P1373,0)</f>
        <v/>
      </c>
      <c r="J1373" s="15">
        <f>IF(Data!R1373&gt;$B$8,Data!R1373,0)</f>
        <v/>
      </c>
      <c r="K1373" s="15">
        <f>IF(Data!S1373&gt;$B$8,Data!S1373,0)</f>
        <v/>
      </c>
    </row>
    <row r="1374">
      <c r="H1374" s="14">
        <f>Data!A1374</f>
        <v/>
      </c>
      <c r="I1374" s="15">
        <f>IF(Data!P1374&gt;$B$8,Data!P1374,0)</f>
        <v/>
      </c>
      <c r="J1374" s="15">
        <f>IF(Data!R1374&gt;$B$8,Data!R1374,0)</f>
        <v/>
      </c>
      <c r="K1374" s="15">
        <f>IF(Data!S1374&gt;$B$8,Data!S1374,0)</f>
        <v/>
      </c>
    </row>
    <row r="1375">
      <c r="H1375" s="14">
        <f>Data!A1375</f>
        <v/>
      </c>
      <c r="I1375" s="15">
        <f>IF(Data!P1375&gt;$B$8,Data!P1375,0)</f>
        <v/>
      </c>
      <c r="J1375" s="15">
        <f>IF(Data!R1375&gt;$B$8,Data!R1375,0)</f>
        <v/>
      </c>
      <c r="K1375" s="15">
        <f>IF(Data!S1375&gt;$B$8,Data!S1375,0)</f>
        <v/>
      </c>
    </row>
    <row r="1376">
      <c r="H1376" s="14">
        <f>Data!A1376</f>
        <v/>
      </c>
      <c r="I1376" s="15">
        <f>IF(Data!P1376&gt;$B$8,Data!P1376,0)</f>
        <v/>
      </c>
      <c r="J1376" s="15">
        <f>IF(Data!R1376&gt;$B$8,Data!R1376,0)</f>
        <v/>
      </c>
      <c r="K1376" s="15">
        <f>IF(Data!S1376&gt;$B$8,Data!S1376,0)</f>
        <v/>
      </c>
    </row>
    <row r="1377">
      <c r="H1377" s="14">
        <f>Data!A1377</f>
        <v/>
      </c>
      <c r="I1377" s="15">
        <f>IF(Data!P1377&gt;$B$8,Data!P1377,0)</f>
        <v/>
      </c>
      <c r="J1377" s="15">
        <f>IF(Data!R1377&gt;$B$8,Data!R1377,0)</f>
        <v/>
      </c>
      <c r="K1377" s="15">
        <f>IF(Data!S1377&gt;$B$8,Data!S1377,0)</f>
        <v/>
      </c>
    </row>
    <row r="1378">
      <c r="H1378" s="14">
        <f>Data!A1378</f>
        <v/>
      </c>
      <c r="I1378" s="15">
        <f>IF(Data!P1378&gt;$B$8,Data!P1378,0)</f>
        <v/>
      </c>
      <c r="J1378" s="15">
        <f>IF(Data!R1378&gt;$B$8,Data!R1378,0)</f>
        <v/>
      </c>
      <c r="K1378" s="15">
        <f>IF(Data!S1378&gt;$B$8,Data!S1378,0)</f>
        <v/>
      </c>
    </row>
    <row r="1379">
      <c r="H1379" s="14">
        <f>Data!A1379</f>
        <v/>
      </c>
      <c r="I1379" s="15">
        <f>IF(Data!P1379&gt;$B$8,Data!P1379,0)</f>
        <v/>
      </c>
      <c r="J1379" s="15">
        <f>IF(Data!R1379&gt;$B$8,Data!R1379,0)</f>
        <v/>
      </c>
      <c r="K1379" s="15">
        <f>IF(Data!S1379&gt;$B$8,Data!S1379,0)</f>
        <v/>
      </c>
    </row>
    <row r="1380">
      <c r="H1380" s="14">
        <f>Data!A1380</f>
        <v/>
      </c>
      <c r="I1380" s="15">
        <f>IF(Data!P1380&gt;$B$8,Data!P1380,0)</f>
        <v/>
      </c>
      <c r="J1380" s="15">
        <f>IF(Data!R1380&gt;$B$8,Data!R1380,0)</f>
        <v/>
      </c>
      <c r="K1380" s="15">
        <f>IF(Data!S1380&gt;$B$8,Data!S1380,0)</f>
        <v/>
      </c>
    </row>
    <row r="1381">
      <c r="H1381" s="14">
        <f>Data!A1381</f>
        <v/>
      </c>
      <c r="I1381" s="15">
        <f>IF(Data!P1381&gt;$B$8,Data!P1381,0)</f>
        <v/>
      </c>
      <c r="J1381" s="15">
        <f>IF(Data!R1381&gt;$B$8,Data!R1381,0)</f>
        <v/>
      </c>
      <c r="K1381" s="15">
        <f>IF(Data!S1381&gt;$B$8,Data!S1381,0)</f>
        <v/>
      </c>
    </row>
    <row r="1382">
      <c r="H1382" s="14">
        <f>Data!A1382</f>
        <v/>
      </c>
      <c r="I1382" s="15">
        <f>IF(Data!P1382&gt;$B$8,Data!P1382,0)</f>
        <v/>
      </c>
      <c r="J1382" s="15">
        <f>IF(Data!R1382&gt;$B$8,Data!R1382,0)</f>
        <v/>
      </c>
      <c r="K1382" s="15">
        <f>IF(Data!S1382&gt;$B$8,Data!S1382,0)</f>
        <v/>
      </c>
    </row>
    <row r="1383">
      <c r="H1383" s="14">
        <f>Data!A1383</f>
        <v/>
      </c>
      <c r="I1383" s="15">
        <f>IF(Data!P1383&gt;$B$8,Data!P1383,0)</f>
        <v/>
      </c>
      <c r="J1383" s="15">
        <f>IF(Data!R1383&gt;$B$8,Data!R1383,0)</f>
        <v/>
      </c>
      <c r="K1383" s="15">
        <f>IF(Data!S1383&gt;$B$8,Data!S1383,0)</f>
        <v/>
      </c>
    </row>
    <row r="1384">
      <c r="H1384" s="14">
        <f>Data!A1384</f>
        <v/>
      </c>
      <c r="I1384" s="15">
        <f>IF(Data!P1384&gt;$B$8,Data!P1384,0)</f>
        <v/>
      </c>
      <c r="J1384" s="15">
        <f>IF(Data!R1384&gt;$B$8,Data!R1384,0)</f>
        <v/>
      </c>
      <c r="K1384" s="15">
        <f>IF(Data!S1384&gt;$B$8,Data!S1384,0)</f>
        <v/>
      </c>
    </row>
    <row r="1385">
      <c r="H1385" s="14">
        <f>Data!A1385</f>
        <v/>
      </c>
      <c r="I1385" s="15">
        <f>IF(Data!P1385&gt;$B$8,Data!P1385,0)</f>
        <v/>
      </c>
      <c r="J1385" s="15">
        <f>IF(Data!R1385&gt;$B$8,Data!R1385,0)</f>
        <v/>
      </c>
      <c r="K1385" s="15">
        <f>IF(Data!S1385&gt;$B$8,Data!S1385,0)</f>
        <v/>
      </c>
    </row>
    <row r="1386">
      <c r="H1386" s="14">
        <f>Data!A1386</f>
        <v/>
      </c>
      <c r="I1386" s="15">
        <f>IF(Data!P1386&gt;$B$8,Data!P1386,0)</f>
        <v/>
      </c>
      <c r="J1386" s="15">
        <f>IF(Data!R1386&gt;$B$8,Data!R1386,0)</f>
        <v/>
      </c>
      <c r="K1386" s="15">
        <f>IF(Data!S1386&gt;$B$8,Data!S1386,0)</f>
        <v/>
      </c>
    </row>
    <row r="1387">
      <c r="H1387" s="14">
        <f>Data!A1387</f>
        <v/>
      </c>
      <c r="I1387" s="15">
        <f>IF(Data!P1387&gt;$B$8,Data!P1387,0)</f>
        <v/>
      </c>
      <c r="J1387" s="15">
        <f>IF(Data!R1387&gt;$B$8,Data!R1387,0)</f>
        <v/>
      </c>
      <c r="K1387" s="15">
        <f>IF(Data!S1387&gt;$B$8,Data!S1387,0)</f>
        <v/>
      </c>
    </row>
    <row r="1388">
      <c r="H1388" s="14">
        <f>Data!A1388</f>
        <v/>
      </c>
      <c r="I1388" s="15">
        <f>IF(Data!P1388&gt;$B$8,Data!P1388,0)</f>
        <v/>
      </c>
      <c r="J1388" s="15">
        <f>IF(Data!R1388&gt;$B$8,Data!R1388,0)</f>
        <v/>
      </c>
      <c r="K1388" s="15">
        <f>IF(Data!S1388&gt;$B$8,Data!S1388,0)</f>
        <v/>
      </c>
    </row>
    <row r="1389">
      <c r="H1389" s="14">
        <f>Data!A1389</f>
        <v/>
      </c>
      <c r="I1389" s="15">
        <f>IF(Data!P1389&gt;$B$8,Data!P1389,0)</f>
        <v/>
      </c>
      <c r="J1389" s="15">
        <f>IF(Data!R1389&gt;$B$8,Data!R1389,0)</f>
        <v/>
      </c>
      <c r="K1389" s="15">
        <f>IF(Data!S1389&gt;$B$8,Data!S1389,0)</f>
        <v/>
      </c>
    </row>
    <row r="1390">
      <c r="H1390" s="14">
        <f>Data!A1390</f>
        <v/>
      </c>
      <c r="I1390" s="15">
        <f>IF(Data!P1390&gt;$B$8,Data!P1390,0)</f>
        <v/>
      </c>
      <c r="J1390" s="15">
        <f>IF(Data!R1390&gt;$B$8,Data!R1390,0)</f>
        <v/>
      </c>
      <c r="K1390" s="15">
        <f>IF(Data!S1390&gt;$B$8,Data!S1390,0)</f>
        <v/>
      </c>
    </row>
    <row r="1391">
      <c r="H1391" s="14">
        <f>Data!A1391</f>
        <v/>
      </c>
      <c r="I1391" s="15">
        <f>IF(Data!P1391&gt;$B$8,Data!P1391,0)</f>
        <v/>
      </c>
      <c r="J1391" s="15">
        <f>IF(Data!R1391&gt;$B$8,Data!R1391,0)</f>
        <v/>
      </c>
      <c r="K1391" s="15">
        <f>IF(Data!S1391&gt;$B$8,Data!S1391,0)</f>
        <v/>
      </c>
    </row>
    <row r="1392">
      <c r="H1392" s="14">
        <f>Data!A1392</f>
        <v/>
      </c>
      <c r="I1392" s="15">
        <f>IF(Data!P1392&gt;$B$8,Data!P1392,0)</f>
        <v/>
      </c>
      <c r="J1392" s="15">
        <f>IF(Data!R1392&gt;$B$8,Data!R1392,0)</f>
        <v/>
      </c>
      <c r="K1392" s="15">
        <f>IF(Data!S1392&gt;$B$8,Data!S1392,0)</f>
        <v/>
      </c>
    </row>
    <row r="1393">
      <c r="H1393" s="14">
        <f>Data!A1393</f>
        <v/>
      </c>
      <c r="I1393" s="15">
        <f>IF(Data!P1393&gt;$B$8,Data!P1393,0)</f>
        <v/>
      </c>
      <c r="J1393" s="15">
        <f>IF(Data!R1393&gt;$B$8,Data!R1393,0)</f>
        <v/>
      </c>
      <c r="K1393" s="15">
        <f>IF(Data!S1393&gt;$B$8,Data!S1393,0)</f>
        <v/>
      </c>
    </row>
    <row r="1394">
      <c r="H1394" s="14">
        <f>Data!A1394</f>
        <v/>
      </c>
      <c r="I1394" s="15">
        <f>IF(Data!P1394&gt;$B$8,Data!P1394,0)</f>
        <v/>
      </c>
      <c r="J1394" s="15">
        <f>IF(Data!R1394&gt;$B$8,Data!R1394,0)</f>
        <v/>
      </c>
      <c r="K1394" s="15">
        <f>IF(Data!S1394&gt;$B$8,Data!S1394,0)</f>
        <v/>
      </c>
    </row>
    <row r="1395">
      <c r="H1395" s="14">
        <f>Data!A1395</f>
        <v/>
      </c>
      <c r="I1395" s="15">
        <f>IF(Data!P1395&gt;$B$8,Data!P1395,0)</f>
        <v/>
      </c>
      <c r="J1395" s="15">
        <f>IF(Data!R1395&gt;$B$8,Data!R1395,0)</f>
        <v/>
      </c>
      <c r="K1395" s="15">
        <f>IF(Data!S1395&gt;$B$8,Data!S1395,0)</f>
        <v/>
      </c>
    </row>
    <row r="1396">
      <c r="H1396" s="14">
        <f>Data!A1396</f>
        <v/>
      </c>
      <c r="I1396" s="15">
        <f>IF(Data!P1396&gt;$B$8,Data!P1396,0)</f>
        <v/>
      </c>
      <c r="J1396" s="15">
        <f>IF(Data!R1396&gt;$B$8,Data!R1396,0)</f>
        <v/>
      </c>
      <c r="K1396" s="15">
        <f>IF(Data!S1396&gt;$B$8,Data!S1396,0)</f>
        <v/>
      </c>
    </row>
    <row r="1397">
      <c r="H1397" s="14">
        <f>Data!A1397</f>
        <v/>
      </c>
      <c r="I1397" s="15">
        <f>IF(Data!P1397&gt;$B$8,Data!P1397,0)</f>
        <v/>
      </c>
      <c r="J1397" s="15">
        <f>IF(Data!R1397&gt;$B$8,Data!R1397,0)</f>
        <v/>
      </c>
      <c r="K1397" s="15">
        <f>IF(Data!S1397&gt;$B$8,Data!S1397,0)</f>
        <v/>
      </c>
    </row>
    <row r="1398">
      <c r="H1398" s="14">
        <f>Data!A1398</f>
        <v/>
      </c>
      <c r="I1398" s="15">
        <f>IF(Data!P1398&gt;$B$8,Data!P1398,0)</f>
        <v/>
      </c>
      <c r="J1398" s="15">
        <f>IF(Data!R1398&gt;$B$8,Data!R1398,0)</f>
        <v/>
      </c>
      <c r="K1398" s="15">
        <f>IF(Data!S1398&gt;$B$8,Data!S1398,0)</f>
        <v/>
      </c>
    </row>
    <row r="1399">
      <c r="H1399" s="14">
        <f>Data!A1399</f>
        <v/>
      </c>
      <c r="I1399" s="15">
        <f>IF(Data!P1399&gt;$B$8,Data!P1399,0)</f>
        <v/>
      </c>
      <c r="J1399" s="15">
        <f>IF(Data!R1399&gt;$B$8,Data!R1399,0)</f>
        <v/>
      </c>
      <c r="K1399" s="15">
        <f>IF(Data!S1399&gt;$B$8,Data!S1399,0)</f>
        <v/>
      </c>
    </row>
    <row r="1400">
      <c r="H1400" s="14">
        <f>Data!A1400</f>
        <v/>
      </c>
      <c r="I1400" s="15">
        <f>IF(Data!P1400&gt;$B$8,Data!P1400,0)</f>
        <v/>
      </c>
      <c r="J1400" s="15">
        <f>IF(Data!R1400&gt;$B$8,Data!R1400,0)</f>
        <v/>
      </c>
      <c r="K1400" s="15">
        <f>IF(Data!S1400&gt;$B$8,Data!S1400,0)</f>
        <v/>
      </c>
    </row>
    <row r="1401">
      <c r="H1401" s="14">
        <f>Data!A1401</f>
        <v/>
      </c>
      <c r="I1401" s="15">
        <f>IF(Data!P1401&gt;$B$8,Data!P1401,0)</f>
        <v/>
      </c>
      <c r="J1401" s="15">
        <f>IF(Data!R1401&gt;$B$8,Data!R1401,0)</f>
        <v/>
      </c>
      <c r="K1401" s="15">
        <f>IF(Data!S1401&gt;$B$8,Data!S1401,0)</f>
        <v/>
      </c>
    </row>
    <row r="1402">
      <c r="H1402" s="14">
        <f>Data!A1402</f>
        <v/>
      </c>
      <c r="I1402" s="15">
        <f>IF(Data!P1402&gt;$B$8,Data!P1402,0)</f>
        <v/>
      </c>
      <c r="J1402" s="15">
        <f>IF(Data!R1402&gt;$B$8,Data!R1402,0)</f>
        <v/>
      </c>
      <c r="K1402" s="15">
        <f>IF(Data!S1402&gt;$B$8,Data!S1402,0)</f>
        <v/>
      </c>
    </row>
    <row r="1403">
      <c r="H1403" s="14">
        <f>Data!A1403</f>
        <v/>
      </c>
      <c r="I1403" s="15">
        <f>IF(Data!P1403&gt;$B$8,Data!P1403,0)</f>
        <v/>
      </c>
      <c r="J1403" s="15">
        <f>IF(Data!R1403&gt;$B$8,Data!R1403,0)</f>
        <v/>
      </c>
      <c r="K1403" s="15">
        <f>IF(Data!S1403&gt;$B$8,Data!S1403,0)</f>
        <v/>
      </c>
    </row>
    <row r="1404">
      <c r="H1404" s="14">
        <f>Data!A1404</f>
        <v/>
      </c>
      <c r="I1404" s="15">
        <f>IF(Data!P1404&gt;$B$8,Data!P1404,0)</f>
        <v/>
      </c>
      <c r="J1404" s="15">
        <f>IF(Data!R1404&gt;$B$8,Data!R1404,0)</f>
        <v/>
      </c>
      <c r="K1404" s="15">
        <f>IF(Data!S1404&gt;$B$8,Data!S1404,0)</f>
        <v/>
      </c>
    </row>
    <row r="1405">
      <c r="H1405" s="14">
        <f>Data!A1405</f>
        <v/>
      </c>
      <c r="I1405" s="15">
        <f>IF(Data!P1405&gt;$B$8,Data!P1405,0)</f>
        <v/>
      </c>
      <c r="J1405" s="15">
        <f>IF(Data!R1405&gt;$B$8,Data!R1405,0)</f>
        <v/>
      </c>
      <c r="K1405" s="15">
        <f>IF(Data!S1405&gt;$B$8,Data!S1405,0)</f>
        <v/>
      </c>
    </row>
    <row r="1406">
      <c r="H1406" s="14">
        <f>Data!A1406</f>
        <v/>
      </c>
      <c r="I1406" s="15">
        <f>IF(Data!P1406&gt;$B$8,Data!P1406,0)</f>
        <v/>
      </c>
      <c r="J1406" s="15">
        <f>IF(Data!R1406&gt;$B$8,Data!R1406,0)</f>
        <v/>
      </c>
      <c r="K1406" s="15">
        <f>IF(Data!S1406&gt;$B$8,Data!S1406,0)</f>
        <v/>
      </c>
    </row>
    <row r="1407">
      <c r="H1407" s="14">
        <f>Data!A1407</f>
        <v/>
      </c>
      <c r="I1407" s="15">
        <f>IF(Data!P1407&gt;$B$8,Data!P1407,0)</f>
        <v/>
      </c>
      <c r="J1407" s="15">
        <f>IF(Data!R1407&gt;$B$8,Data!R1407,0)</f>
        <v/>
      </c>
      <c r="K1407" s="15">
        <f>IF(Data!S1407&gt;$B$8,Data!S1407,0)</f>
        <v/>
      </c>
    </row>
    <row r="1408">
      <c r="H1408" s="14">
        <f>Data!A1408</f>
        <v/>
      </c>
      <c r="I1408" s="15">
        <f>IF(Data!P1408&gt;$B$8,Data!P1408,0)</f>
        <v/>
      </c>
      <c r="J1408" s="15">
        <f>IF(Data!R1408&gt;$B$8,Data!R1408,0)</f>
        <v/>
      </c>
      <c r="K1408" s="15">
        <f>IF(Data!S1408&gt;$B$8,Data!S1408,0)</f>
        <v/>
      </c>
    </row>
    <row r="1409">
      <c r="H1409" s="14">
        <f>Data!A1409</f>
        <v/>
      </c>
      <c r="I1409" s="15">
        <f>IF(Data!P1409&gt;$B$8,Data!P1409,0)</f>
        <v/>
      </c>
      <c r="J1409" s="15">
        <f>IF(Data!R1409&gt;$B$8,Data!R1409,0)</f>
        <v/>
      </c>
      <c r="K1409" s="15">
        <f>IF(Data!S1409&gt;$B$8,Data!S1409,0)</f>
        <v/>
      </c>
    </row>
    <row r="1410">
      <c r="H1410" s="14">
        <f>Data!A1410</f>
        <v/>
      </c>
      <c r="I1410" s="15">
        <f>IF(Data!P1410&gt;$B$8,Data!P1410,0)</f>
        <v/>
      </c>
      <c r="J1410" s="15">
        <f>IF(Data!R1410&gt;$B$8,Data!R1410,0)</f>
        <v/>
      </c>
      <c r="K1410" s="15">
        <f>IF(Data!S1410&gt;$B$8,Data!S1410,0)</f>
        <v/>
      </c>
    </row>
    <row r="1411">
      <c r="H1411" s="14">
        <f>Data!A1411</f>
        <v/>
      </c>
      <c r="I1411" s="15">
        <f>IF(Data!P1411&gt;$B$8,Data!P1411,0)</f>
        <v/>
      </c>
      <c r="J1411" s="15">
        <f>IF(Data!R1411&gt;$B$8,Data!R1411,0)</f>
        <v/>
      </c>
      <c r="K1411" s="15">
        <f>IF(Data!S1411&gt;$B$8,Data!S1411,0)</f>
        <v/>
      </c>
    </row>
    <row r="1412">
      <c r="H1412" s="14">
        <f>Data!A1412</f>
        <v/>
      </c>
      <c r="I1412" s="15">
        <f>IF(Data!P1412&gt;$B$8,Data!P1412,0)</f>
        <v/>
      </c>
      <c r="J1412" s="15">
        <f>IF(Data!R1412&gt;$B$8,Data!R1412,0)</f>
        <v/>
      </c>
      <c r="K1412" s="15">
        <f>IF(Data!S1412&gt;$B$8,Data!S1412,0)</f>
        <v/>
      </c>
    </row>
    <row r="1413">
      <c r="H1413" s="14">
        <f>Data!A1413</f>
        <v/>
      </c>
      <c r="I1413" s="15">
        <f>IF(Data!P1413&gt;$B$8,Data!P1413,0)</f>
        <v/>
      </c>
      <c r="J1413" s="15">
        <f>IF(Data!R1413&gt;$B$8,Data!R1413,0)</f>
        <v/>
      </c>
      <c r="K1413" s="15">
        <f>IF(Data!S1413&gt;$B$8,Data!S1413,0)</f>
        <v/>
      </c>
    </row>
    <row r="1414">
      <c r="H1414" s="14">
        <f>Data!A1414</f>
        <v/>
      </c>
      <c r="I1414" s="15">
        <f>IF(Data!P1414&gt;$B$8,Data!P1414,0)</f>
        <v/>
      </c>
      <c r="J1414" s="15">
        <f>IF(Data!R1414&gt;$B$8,Data!R1414,0)</f>
        <v/>
      </c>
      <c r="K1414" s="15">
        <f>IF(Data!S1414&gt;$B$8,Data!S1414,0)</f>
        <v/>
      </c>
    </row>
    <row r="1415">
      <c r="H1415" s="14">
        <f>Data!A1415</f>
        <v/>
      </c>
      <c r="I1415" s="15">
        <f>IF(Data!P1415&gt;$B$8,Data!P1415,0)</f>
        <v/>
      </c>
      <c r="J1415" s="15">
        <f>IF(Data!R1415&gt;$B$8,Data!R1415,0)</f>
        <v/>
      </c>
      <c r="K1415" s="15">
        <f>IF(Data!S1415&gt;$B$8,Data!S1415,0)</f>
        <v/>
      </c>
    </row>
    <row r="1416">
      <c r="H1416" s="14">
        <f>Data!A1416</f>
        <v/>
      </c>
      <c r="I1416" s="15">
        <f>IF(Data!P1416&gt;$B$8,Data!P1416,0)</f>
        <v/>
      </c>
      <c r="J1416" s="15">
        <f>IF(Data!R1416&gt;$B$8,Data!R1416,0)</f>
        <v/>
      </c>
      <c r="K1416" s="15">
        <f>IF(Data!S1416&gt;$B$8,Data!S1416,0)</f>
        <v/>
      </c>
    </row>
    <row r="1417">
      <c r="H1417" s="14">
        <f>Data!A1417</f>
        <v/>
      </c>
      <c r="I1417" s="15">
        <f>IF(Data!P1417&gt;$B$8,Data!P1417,0)</f>
        <v/>
      </c>
      <c r="J1417" s="15">
        <f>IF(Data!R1417&gt;$B$8,Data!R1417,0)</f>
        <v/>
      </c>
      <c r="K1417" s="15">
        <f>IF(Data!S1417&gt;$B$8,Data!S1417,0)</f>
        <v/>
      </c>
    </row>
    <row r="1418">
      <c r="H1418" s="14">
        <f>Data!A1418</f>
        <v/>
      </c>
      <c r="I1418" s="15">
        <f>IF(Data!P1418&gt;$B$8,Data!P1418,0)</f>
        <v/>
      </c>
      <c r="J1418" s="15">
        <f>IF(Data!R1418&gt;$B$8,Data!R1418,0)</f>
        <v/>
      </c>
      <c r="K1418" s="15">
        <f>IF(Data!S1418&gt;$B$8,Data!S1418,0)</f>
        <v/>
      </c>
    </row>
    <row r="1419">
      <c r="H1419" s="14">
        <f>Data!A1419</f>
        <v/>
      </c>
      <c r="I1419" s="15">
        <f>IF(Data!P1419&gt;$B$8,Data!P1419,0)</f>
        <v/>
      </c>
      <c r="J1419" s="15">
        <f>IF(Data!R1419&gt;$B$8,Data!R1419,0)</f>
        <v/>
      </c>
      <c r="K1419" s="15">
        <f>IF(Data!S1419&gt;$B$8,Data!S1419,0)</f>
        <v/>
      </c>
    </row>
    <row r="1420">
      <c r="H1420" s="14">
        <f>Data!A1420</f>
        <v/>
      </c>
      <c r="I1420" s="15">
        <f>IF(Data!P1420&gt;$B$8,Data!P1420,0)</f>
        <v/>
      </c>
      <c r="J1420" s="15">
        <f>IF(Data!R1420&gt;$B$8,Data!R1420,0)</f>
        <v/>
      </c>
      <c r="K1420" s="15">
        <f>IF(Data!S1420&gt;$B$8,Data!S1420,0)</f>
        <v/>
      </c>
    </row>
    <row r="1421">
      <c r="H1421" s="14">
        <f>Data!A1421</f>
        <v/>
      </c>
      <c r="I1421" s="15">
        <f>IF(Data!P1421&gt;$B$8,Data!P1421,0)</f>
        <v/>
      </c>
      <c r="J1421" s="15">
        <f>IF(Data!R1421&gt;$B$8,Data!R1421,0)</f>
        <v/>
      </c>
      <c r="K1421" s="15">
        <f>IF(Data!S1421&gt;$B$8,Data!S1421,0)</f>
        <v/>
      </c>
    </row>
    <row r="1422">
      <c r="H1422" s="14">
        <f>Data!A1422</f>
        <v/>
      </c>
      <c r="I1422" s="15">
        <f>IF(Data!P1422&gt;$B$8,Data!P1422,0)</f>
        <v/>
      </c>
      <c r="J1422" s="15">
        <f>IF(Data!R1422&gt;$B$8,Data!R1422,0)</f>
        <v/>
      </c>
      <c r="K1422" s="15">
        <f>IF(Data!S1422&gt;$B$8,Data!S1422,0)</f>
        <v/>
      </c>
    </row>
    <row r="1423">
      <c r="H1423" s="14">
        <f>Data!A1423</f>
        <v/>
      </c>
      <c r="I1423" s="15">
        <f>IF(Data!P1423&gt;$B$8,Data!P1423,0)</f>
        <v/>
      </c>
      <c r="J1423" s="15">
        <f>IF(Data!R1423&gt;$B$8,Data!R1423,0)</f>
        <v/>
      </c>
      <c r="K1423" s="15">
        <f>IF(Data!S1423&gt;$B$8,Data!S1423,0)</f>
        <v/>
      </c>
    </row>
    <row r="1424">
      <c r="H1424" s="14">
        <f>Data!A1424</f>
        <v/>
      </c>
      <c r="I1424" s="15">
        <f>IF(Data!P1424&gt;$B$8,Data!P1424,0)</f>
        <v/>
      </c>
      <c r="J1424" s="15">
        <f>IF(Data!R1424&gt;$B$8,Data!R1424,0)</f>
        <v/>
      </c>
      <c r="K1424" s="15">
        <f>IF(Data!S1424&gt;$B$8,Data!S1424,0)</f>
        <v/>
      </c>
    </row>
    <row r="1425">
      <c r="H1425" s="14">
        <f>Data!A1425</f>
        <v/>
      </c>
      <c r="I1425" s="15">
        <f>IF(Data!P1425&gt;$B$8,Data!P1425,0)</f>
        <v/>
      </c>
      <c r="J1425" s="15">
        <f>IF(Data!R1425&gt;$B$8,Data!R1425,0)</f>
        <v/>
      </c>
      <c r="K1425" s="15">
        <f>IF(Data!S1425&gt;$B$8,Data!S1425,0)</f>
        <v/>
      </c>
    </row>
    <row r="1426">
      <c r="H1426" s="14">
        <f>Data!A1426</f>
        <v/>
      </c>
      <c r="I1426" s="15">
        <f>IF(Data!P1426&gt;$B$8,Data!P1426,0)</f>
        <v/>
      </c>
      <c r="J1426" s="15">
        <f>IF(Data!R1426&gt;$B$8,Data!R1426,0)</f>
        <v/>
      </c>
      <c r="K1426" s="15">
        <f>IF(Data!S1426&gt;$B$8,Data!S1426,0)</f>
        <v/>
      </c>
    </row>
    <row r="1427">
      <c r="H1427" s="14">
        <f>Data!A1427</f>
        <v/>
      </c>
      <c r="I1427" s="15">
        <f>IF(Data!P1427&gt;$B$8,Data!P1427,0)</f>
        <v/>
      </c>
      <c r="J1427" s="15">
        <f>IF(Data!R1427&gt;$B$8,Data!R1427,0)</f>
        <v/>
      </c>
      <c r="K1427" s="15">
        <f>IF(Data!S1427&gt;$B$8,Data!S1427,0)</f>
        <v/>
      </c>
    </row>
    <row r="1428">
      <c r="H1428" s="14">
        <f>Data!A1428</f>
        <v/>
      </c>
      <c r="I1428" s="15">
        <f>IF(Data!P1428&gt;$B$8,Data!P1428,0)</f>
        <v/>
      </c>
      <c r="J1428" s="15">
        <f>IF(Data!R1428&gt;$B$8,Data!R1428,0)</f>
        <v/>
      </c>
      <c r="K1428" s="15">
        <f>IF(Data!S1428&gt;$B$8,Data!S1428,0)</f>
        <v/>
      </c>
    </row>
    <row r="1429">
      <c r="H1429" s="14">
        <f>Data!A1429</f>
        <v/>
      </c>
      <c r="I1429" s="15">
        <f>IF(Data!P1429&gt;$B$8,Data!P1429,0)</f>
        <v/>
      </c>
      <c r="J1429" s="15">
        <f>IF(Data!R1429&gt;$B$8,Data!R1429,0)</f>
        <v/>
      </c>
      <c r="K1429" s="15">
        <f>IF(Data!S1429&gt;$B$8,Data!S1429,0)</f>
        <v/>
      </c>
    </row>
    <row r="1430">
      <c r="H1430" s="14">
        <f>Data!A1430</f>
        <v/>
      </c>
      <c r="I1430" s="15">
        <f>IF(Data!P1430&gt;$B$8,Data!P1430,0)</f>
        <v/>
      </c>
      <c r="J1430" s="15">
        <f>IF(Data!R1430&gt;$B$8,Data!R1430,0)</f>
        <v/>
      </c>
      <c r="K1430" s="15">
        <f>IF(Data!S1430&gt;$B$8,Data!S1430,0)</f>
        <v/>
      </c>
    </row>
    <row r="1431">
      <c r="H1431" s="14">
        <f>Data!A1431</f>
        <v/>
      </c>
      <c r="I1431" s="15">
        <f>IF(Data!P1431&gt;$B$8,Data!P1431,0)</f>
        <v/>
      </c>
      <c r="J1431" s="15">
        <f>IF(Data!R1431&gt;$B$8,Data!R1431,0)</f>
        <v/>
      </c>
      <c r="K1431" s="15">
        <f>IF(Data!S1431&gt;$B$8,Data!S1431,0)</f>
        <v/>
      </c>
    </row>
    <row r="1432">
      <c r="H1432" s="14">
        <f>Data!A1432</f>
        <v/>
      </c>
      <c r="I1432" s="15">
        <f>IF(Data!P1432&gt;$B$8,Data!P1432,0)</f>
        <v/>
      </c>
      <c r="J1432" s="15">
        <f>IF(Data!R1432&gt;$B$8,Data!R1432,0)</f>
        <v/>
      </c>
      <c r="K1432" s="15">
        <f>IF(Data!S1432&gt;$B$8,Data!S1432,0)</f>
        <v/>
      </c>
    </row>
    <row r="1433">
      <c r="H1433" s="14">
        <f>Data!A1433</f>
        <v/>
      </c>
      <c r="I1433" s="15">
        <f>IF(Data!P1433&gt;$B$8,Data!P1433,0)</f>
        <v/>
      </c>
      <c r="J1433" s="15">
        <f>IF(Data!R1433&gt;$B$8,Data!R1433,0)</f>
        <v/>
      </c>
      <c r="K1433" s="15">
        <f>IF(Data!S1433&gt;$B$8,Data!S1433,0)</f>
        <v/>
      </c>
    </row>
    <row r="1434">
      <c r="H1434" s="14">
        <f>Data!A1434</f>
        <v/>
      </c>
      <c r="I1434" s="15">
        <f>IF(Data!P1434&gt;$B$8,Data!P1434,0)</f>
        <v/>
      </c>
      <c r="J1434" s="15">
        <f>IF(Data!R1434&gt;$B$8,Data!R1434,0)</f>
        <v/>
      </c>
      <c r="K1434" s="15">
        <f>IF(Data!S1434&gt;$B$8,Data!S1434,0)</f>
        <v/>
      </c>
    </row>
    <row r="1435">
      <c r="H1435" s="14">
        <f>Data!A1435</f>
        <v/>
      </c>
      <c r="I1435" s="15">
        <f>IF(Data!P1435&gt;$B$8,Data!P1435,0)</f>
        <v/>
      </c>
      <c r="J1435" s="15">
        <f>IF(Data!R1435&gt;$B$8,Data!R1435,0)</f>
        <v/>
      </c>
      <c r="K1435" s="15">
        <f>IF(Data!S1435&gt;$B$8,Data!S1435,0)</f>
        <v/>
      </c>
    </row>
    <row r="1436">
      <c r="H1436" s="14">
        <f>Data!A1436</f>
        <v/>
      </c>
      <c r="I1436" s="15">
        <f>IF(Data!P1436&gt;$B$8,Data!P1436,0)</f>
        <v/>
      </c>
      <c r="J1436" s="15">
        <f>IF(Data!R1436&gt;$B$8,Data!R1436,0)</f>
        <v/>
      </c>
      <c r="K1436" s="15">
        <f>IF(Data!S1436&gt;$B$8,Data!S1436,0)</f>
        <v/>
      </c>
    </row>
    <row r="1437">
      <c r="H1437" s="14">
        <f>Data!A1437</f>
        <v/>
      </c>
      <c r="I1437" s="15">
        <f>IF(Data!P1437&gt;$B$8,Data!P1437,0)</f>
        <v/>
      </c>
      <c r="J1437" s="15">
        <f>IF(Data!R1437&gt;$B$8,Data!R1437,0)</f>
        <v/>
      </c>
      <c r="K1437" s="15">
        <f>IF(Data!S1437&gt;$B$8,Data!S1437,0)</f>
        <v/>
      </c>
    </row>
    <row r="1438">
      <c r="H1438" s="14">
        <f>Data!A1438</f>
        <v/>
      </c>
      <c r="I1438" s="15">
        <f>IF(Data!P1438&gt;$B$8,Data!P1438,0)</f>
        <v/>
      </c>
      <c r="J1438" s="15">
        <f>IF(Data!R1438&gt;$B$8,Data!R1438,0)</f>
        <v/>
      </c>
      <c r="K1438" s="15">
        <f>IF(Data!S1438&gt;$B$8,Data!S1438,0)</f>
        <v/>
      </c>
    </row>
    <row r="1439">
      <c r="H1439" s="14">
        <f>Data!A1439</f>
        <v/>
      </c>
      <c r="I1439" s="15">
        <f>IF(Data!P1439&gt;$B$8,Data!P1439,0)</f>
        <v/>
      </c>
      <c r="J1439" s="15">
        <f>IF(Data!R1439&gt;$B$8,Data!R1439,0)</f>
        <v/>
      </c>
      <c r="K1439" s="15">
        <f>IF(Data!S1439&gt;$B$8,Data!S1439,0)</f>
        <v/>
      </c>
    </row>
    <row r="1440">
      <c r="H1440" s="14">
        <f>Data!A1440</f>
        <v/>
      </c>
      <c r="I1440" s="15">
        <f>IF(Data!P1440&gt;$B$8,Data!P1440,0)</f>
        <v/>
      </c>
      <c r="J1440" s="15">
        <f>IF(Data!R1440&gt;$B$8,Data!R1440,0)</f>
        <v/>
      </c>
      <c r="K1440" s="15">
        <f>IF(Data!S1440&gt;$B$8,Data!S1440,0)</f>
        <v/>
      </c>
    </row>
    <row r="1441">
      <c r="H1441" s="14">
        <f>Data!A1441</f>
        <v/>
      </c>
      <c r="I1441" s="15">
        <f>IF(Data!P1441&gt;$B$8,Data!P1441,0)</f>
        <v/>
      </c>
      <c r="J1441" s="15">
        <f>IF(Data!R1441&gt;$B$8,Data!R1441,0)</f>
        <v/>
      </c>
      <c r="K1441" s="15">
        <f>IF(Data!S1441&gt;$B$8,Data!S1441,0)</f>
        <v/>
      </c>
    </row>
    <row r="1442">
      <c r="H1442" s="14">
        <f>Data!A1442</f>
        <v/>
      </c>
      <c r="I1442" s="15">
        <f>IF(Data!P1442&gt;$B$8,Data!P1442,0)</f>
        <v/>
      </c>
      <c r="J1442" s="15">
        <f>IF(Data!R1442&gt;$B$8,Data!R1442,0)</f>
        <v/>
      </c>
      <c r="K1442" s="15">
        <f>IF(Data!S1442&gt;$B$8,Data!S1442,0)</f>
        <v/>
      </c>
    </row>
    <row r="1443">
      <c r="H1443" s="14">
        <f>Data!A1443</f>
        <v/>
      </c>
      <c r="I1443" s="15">
        <f>IF(Data!P1443&gt;$B$8,Data!P1443,0)</f>
        <v/>
      </c>
      <c r="J1443" s="15">
        <f>IF(Data!R1443&gt;$B$8,Data!R1443,0)</f>
        <v/>
      </c>
      <c r="K1443" s="15">
        <f>IF(Data!S1443&gt;$B$8,Data!S1443,0)</f>
        <v/>
      </c>
    </row>
    <row r="1444">
      <c r="H1444" s="14">
        <f>Data!A1444</f>
        <v/>
      </c>
      <c r="I1444" s="15">
        <f>IF(Data!P1444&gt;$B$8,Data!P1444,0)</f>
        <v/>
      </c>
      <c r="J1444" s="15">
        <f>IF(Data!R1444&gt;$B$8,Data!R1444,0)</f>
        <v/>
      </c>
      <c r="K1444" s="15">
        <f>IF(Data!S1444&gt;$B$8,Data!S1444,0)</f>
        <v/>
      </c>
    </row>
    <row r="1445">
      <c r="H1445" s="14">
        <f>Data!A1445</f>
        <v/>
      </c>
      <c r="I1445" s="15">
        <f>IF(Data!P1445&gt;$B$8,Data!P1445,0)</f>
        <v/>
      </c>
      <c r="J1445" s="15">
        <f>IF(Data!R1445&gt;$B$8,Data!R1445,0)</f>
        <v/>
      </c>
      <c r="K1445" s="15">
        <f>IF(Data!S1445&gt;$B$8,Data!S1445,0)</f>
        <v/>
      </c>
    </row>
    <row r="1446">
      <c r="H1446" s="14">
        <f>Data!A1446</f>
        <v/>
      </c>
      <c r="I1446" s="15">
        <f>IF(Data!P1446&gt;$B$8,Data!P1446,0)</f>
        <v/>
      </c>
      <c r="J1446" s="15">
        <f>IF(Data!R1446&gt;$B$8,Data!R1446,0)</f>
        <v/>
      </c>
      <c r="K1446" s="15">
        <f>IF(Data!S1446&gt;$B$8,Data!S1446,0)</f>
        <v/>
      </c>
    </row>
    <row r="1447">
      <c r="H1447" s="14">
        <f>Data!A1447</f>
        <v/>
      </c>
      <c r="I1447" s="15">
        <f>IF(Data!P1447&gt;$B$8,Data!P1447,0)</f>
        <v/>
      </c>
      <c r="J1447" s="15">
        <f>IF(Data!R1447&gt;$B$8,Data!R1447,0)</f>
        <v/>
      </c>
      <c r="K1447" s="15">
        <f>IF(Data!S1447&gt;$B$8,Data!S1447,0)</f>
        <v/>
      </c>
    </row>
    <row r="1448">
      <c r="H1448" s="14">
        <f>Data!A1448</f>
        <v/>
      </c>
      <c r="I1448" s="15">
        <f>IF(Data!P1448&gt;$B$8,Data!P1448,0)</f>
        <v/>
      </c>
      <c r="J1448" s="15">
        <f>IF(Data!R1448&gt;$B$8,Data!R1448,0)</f>
        <v/>
      </c>
      <c r="K1448" s="15">
        <f>IF(Data!S1448&gt;$B$8,Data!S1448,0)</f>
        <v/>
      </c>
    </row>
    <row r="1449">
      <c r="H1449" s="14">
        <f>Data!A1449</f>
        <v/>
      </c>
      <c r="I1449" s="15">
        <f>IF(Data!P1449&gt;$B$8,Data!P1449,0)</f>
        <v/>
      </c>
      <c r="J1449" s="15">
        <f>IF(Data!R1449&gt;$B$8,Data!R1449,0)</f>
        <v/>
      </c>
      <c r="K1449" s="15">
        <f>IF(Data!S1449&gt;$B$8,Data!S1449,0)</f>
        <v/>
      </c>
    </row>
    <row r="1450">
      <c r="H1450" s="14">
        <f>Data!A1450</f>
        <v/>
      </c>
      <c r="I1450" s="15">
        <f>IF(Data!P1450&gt;$B$8,Data!P1450,0)</f>
        <v/>
      </c>
      <c r="J1450" s="15">
        <f>IF(Data!R1450&gt;$B$8,Data!R1450,0)</f>
        <v/>
      </c>
      <c r="K1450" s="15">
        <f>IF(Data!S1450&gt;$B$8,Data!S1450,0)</f>
        <v/>
      </c>
    </row>
    <row r="1451">
      <c r="H1451" s="14">
        <f>Data!A1451</f>
        <v/>
      </c>
      <c r="I1451" s="15">
        <f>IF(Data!P1451&gt;$B$8,Data!P1451,0)</f>
        <v/>
      </c>
      <c r="J1451" s="15">
        <f>IF(Data!R1451&gt;$B$8,Data!R1451,0)</f>
        <v/>
      </c>
      <c r="K1451" s="15">
        <f>IF(Data!S1451&gt;$B$8,Data!S1451,0)</f>
        <v/>
      </c>
    </row>
    <row r="1452">
      <c r="H1452" s="14">
        <f>Data!A1452</f>
        <v/>
      </c>
      <c r="I1452" s="15">
        <f>IF(Data!P1452&gt;$B$8,Data!P1452,0)</f>
        <v/>
      </c>
      <c r="J1452" s="15">
        <f>IF(Data!R1452&gt;$B$8,Data!R1452,0)</f>
        <v/>
      </c>
      <c r="K1452" s="15">
        <f>IF(Data!S1452&gt;$B$8,Data!S1452,0)</f>
        <v/>
      </c>
    </row>
    <row r="1453">
      <c r="H1453" s="14">
        <f>Data!A1453</f>
        <v/>
      </c>
      <c r="I1453" s="15">
        <f>IF(Data!P1453&gt;$B$8,Data!P1453,0)</f>
        <v/>
      </c>
      <c r="J1453" s="15">
        <f>IF(Data!R1453&gt;$B$8,Data!R1453,0)</f>
        <v/>
      </c>
      <c r="K1453" s="15">
        <f>IF(Data!S1453&gt;$B$8,Data!S1453,0)</f>
        <v/>
      </c>
    </row>
    <row r="1454">
      <c r="H1454" s="14">
        <f>Data!A1454</f>
        <v/>
      </c>
      <c r="I1454" s="15">
        <f>IF(Data!P1454&gt;$B$8,Data!P1454,0)</f>
        <v/>
      </c>
      <c r="J1454" s="15">
        <f>IF(Data!R1454&gt;$B$8,Data!R1454,0)</f>
        <v/>
      </c>
      <c r="K1454" s="15">
        <f>IF(Data!S1454&gt;$B$8,Data!S1454,0)</f>
        <v/>
      </c>
    </row>
    <row r="1455">
      <c r="H1455" s="14">
        <f>Data!A1455</f>
        <v/>
      </c>
      <c r="I1455" s="15">
        <f>IF(Data!P1455&gt;$B$8,Data!P1455,0)</f>
        <v/>
      </c>
      <c r="J1455" s="15">
        <f>IF(Data!R1455&gt;$B$8,Data!R1455,0)</f>
        <v/>
      </c>
      <c r="K1455" s="15">
        <f>IF(Data!S1455&gt;$B$8,Data!S1455,0)</f>
        <v/>
      </c>
    </row>
    <row r="1456">
      <c r="H1456" s="14">
        <f>Data!A1456</f>
        <v/>
      </c>
      <c r="I1456" s="15">
        <f>IF(Data!P1456&gt;$B$8,Data!P1456,0)</f>
        <v/>
      </c>
      <c r="J1456" s="15">
        <f>IF(Data!R1456&gt;$B$8,Data!R1456,0)</f>
        <v/>
      </c>
      <c r="K1456" s="15">
        <f>IF(Data!S1456&gt;$B$8,Data!S1456,0)</f>
        <v/>
      </c>
    </row>
    <row r="1457">
      <c r="H1457" s="14">
        <f>Data!A1457</f>
        <v/>
      </c>
      <c r="I1457" s="15">
        <f>IF(Data!P1457&gt;$B$8,Data!P1457,0)</f>
        <v/>
      </c>
      <c r="J1457" s="15">
        <f>IF(Data!R1457&gt;$B$8,Data!R1457,0)</f>
        <v/>
      </c>
      <c r="K1457" s="15">
        <f>IF(Data!S1457&gt;$B$8,Data!S1457,0)</f>
        <v/>
      </c>
    </row>
    <row r="1458">
      <c r="H1458" s="14">
        <f>Data!A1458</f>
        <v/>
      </c>
      <c r="I1458" s="15">
        <f>IF(Data!P1458&gt;$B$8,Data!P1458,0)</f>
        <v/>
      </c>
      <c r="J1458" s="15">
        <f>IF(Data!R1458&gt;$B$8,Data!R1458,0)</f>
        <v/>
      </c>
      <c r="K1458" s="15">
        <f>IF(Data!S1458&gt;$B$8,Data!S1458,0)</f>
        <v/>
      </c>
    </row>
    <row r="1459">
      <c r="H1459" s="14">
        <f>Data!A1459</f>
        <v/>
      </c>
      <c r="I1459" s="15">
        <f>IF(Data!P1459&gt;$B$8,Data!P1459,0)</f>
        <v/>
      </c>
      <c r="J1459" s="15">
        <f>IF(Data!R1459&gt;$B$8,Data!R1459,0)</f>
        <v/>
      </c>
      <c r="K1459" s="15">
        <f>IF(Data!S1459&gt;$B$8,Data!S1459,0)</f>
        <v/>
      </c>
    </row>
    <row r="1460">
      <c r="H1460" s="14">
        <f>Data!A1460</f>
        <v/>
      </c>
      <c r="I1460" s="15">
        <f>IF(Data!P1460&gt;$B$8,Data!P1460,0)</f>
        <v/>
      </c>
      <c r="J1460" s="15">
        <f>IF(Data!R1460&gt;$B$8,Data!R1460,0)</f>
        <v/>
      </c>
      <c r="K1460" s="15">
        <f>IF(Data!S1460&gt;$B$8,Data!S1460,0)</f>
        <v/>
      </c>
    </row>
    <row r="1461">
      <c r="H1461" s="14">
        <f>Data!A1461</f>
        <v/>
      </c>
      <c r="I1461" s="15">
        <f>IF(Data!P1461&gt;$B$8,Data!P1461,0)</f>
        <v/>
      </c>
      <c r="J1461" s="15">
        <f>IF(Data!R1461&gt;$B$8,Data!R1461,0)</f>
        <v/>
      </c>
      <c r="K1461" s="15">
        <f>IF(Data!S1461&gt;$B$8,Data!S1461,0)</f>
        <v/>
      </c>
    </row>
    <row r="1462">
      <c r="H1462" s="14">
        <f>Data!A1462</f>
        <v/>
      </c>
      <c r="I1462" s="15">
        <f>IF(Data!P1462&gt;$B$8,Data!P1462,0)</f>
        <v/>
      </c>
      <c r="J1462" s="15">
        <f>IF(Data!R1462&gt;$B$8,Data!R1462,0)</f>
        <v/>
      </c>
      <c r="K1462" s="15">
        <f>IF(Data!S1462&gt;$B$8,Data!S1462,0)</f>
        <v/>
      </c>
    </row>
    <row r="1463">
      <c r="H1463" s="14">
        <f>Data!A1463</f>
        <v/>
      </c>
      <c r="I1463" s="15">
        <f>IF(Data!P1463&gt;$B$8,Data!P1463,0)</f>
        <v/>
      </c>
      <c r="J1463" s="15">
        <f>IF(Data!R1463&gt;$B$8,Data!R1463,0)</f>
        <v/>
      </c>
      <c r="K1463" s="15">
        <f>IF(Data!S1463&gt;$B$8,Data!S1463,0)</f>
        <v/>
      </c>
    </row>
    <row r="1464">
      <c r="H1464" s="14">
        <f>Data!A1464</f>
        <v/>
      </c>
      <c r="I1464" s="15">
        <f>IF(Data!P1464&gt;$B$8,Data!P1464,0)</f>
        <v/>
      </c>
      <c r="J1464" s="15">
        <f>IF(Data!R1464&gt;$B$8,Data!R1464,0)</f>
        <v/>
      </c>
      <c r="K1464" s="15">
        <f>IF(Data!S1464&gt;$B$8,Data!S1464,0)</f>
        <v/>
      </c>
    </row>
    <row r="1465">
      <c r="H1465" s="14">
        <f>Data!A1465</f>
        <v/>
      </c>
      <c r="I1465" s="15">
        <f>IF(Data!P1465&gt;$B$8,Data!P1465,0)</f>
        <v/>
      </c>
      <c r="J1465" s="15">
        <f>IF(Data!R1465&gt;$B$8,Data!R1465,0)</f>
        <v/>
      </c>
      <c r="K1465" s="15">
        <f>IF(Data!S1465&gt;$B$8,Data!S1465,0)</f>
        <v/>
      </c>
    </row>
    <row r="1466">
      <c r="H1466" s="14">
        <f>Data!A1466</f>
        <v/>
      </c>
      <c r="I1466" s="15">
        <f>IF(Data!P1466&gt;$B$8,Data!P1466,0)</f>
        <v/>
      </c>
      <c r="J1466" s="15">
        <f>IF(Data!R1466&gt;$B$8,Data!R1466,0)</f>
        <v/>
      </c>
      <c r="K1466" s="15">
        <f>IF(Data!S1466&gt;$B$8,Data!S1466,0)</f>
        <v/>
      </c>
    </row>
    <row r="1467">
      <c r="H1467" s="14">
        <f>Data!A1467</f>
        <v/>
      </c>
      <c r="I1467" s="15">
        <f>IF(Data!P1467&gt;$B$8,Data!P1467,0)</f>
        <v/>
      </c>
      <c r="J1467" s="15">
        <f>IF(Data!R1467&gt;$B$8,Data!R1467,0)</f>
        <v/>
      </c>
      <c r="K1467" s="15">
        <f>IF(Data!S1467&gt;$B$8,Data!S1467,0)</f>
        <v/>
      </c>
    </row>
    <row r="1468">
      <c r="H1468" s="14">
        <f>Data!A1468</f>
        <v/>
      </c>
      <c r="I1468" s="15">
        <f>IF(Data!P1468&gt;$B$8,Data!P1468,0)</f>
        <v/>
      </c>
      <c r="J1468" s="15">
        <f>IF(Data!R1468&gt;$B$8,Data!R1468,0)</f>
        <v/>
      </c>
      <c r="K1468" s="15">
        <f>IF(Data!S1468&gt;$B$8,Data!S1468,0)</f>
        <v/>
      </c>
    </row>
    <row r="1469">
      <c r="H1469" s="14">
        <f>Data!A1469</f>
        <v/>
      </c>
      <c r="I1469" s="15">
        <f>IF(Data!P1469&gt;$B$8,Data!P1469,0)</f>
        <v/>
      </c>
      <c r="J1469" s="15">
        <f>IF(Data!R1469&gt;$B$8,Data!R1469,0)</f>
        <v/>
      </c>
      <c r="K1469" s="15">
        <f>IF(Data!S1469&gt;$B$8,Data!S1469,0)</f>
        <v/>
      </c>
    </row>
    <row r="1470">
      <c r="H1470" s="14">
        <f>Data!A1470</f>
        <v/>
      </c>
      <c r="I1470" s="15">
        <f>IF(Data!P1470&gt;$B$8,Data!P1470,0)</f>
        <v/>
      </c>
      <c r="J1470" s="15">
        <f>IF(Data!R1470&gt;$B$8,Data!R1470,0)</f>
        <v/>
      </c>
      <c r="K1470" s="15">
        <f>IF(Data!S1470&gt;$B$8,Data!S1470,0)</f>
        <v/>
      </c>
    </row>
    <row r="1471">
      <c r="H1471" s="14">
        <f>Data!A1471</f>
        <v/>
      </c>
      <c r="I1471" s="15">
        <f>IF(Data!P1471&gt;$B$8,Data!P1471,0)</f>
        <v/>
      </c>
      <c r="J1471" s="15">
        <f>IF(Data!R1471&gt;$B$8,Data!R1471,0)</f>
        <v/>
      </c>
      <c r="K1471" s="15">
        <f>IF(Data!S1471&gt;$B$8,Data!S1471,0)</f>
        <v/>
      </c>
    </row>
    <row r="1472">
      <c r="H1472" s="14">
        <f>Data!A1472</f>
        <v/>
      </c>
      <c r="I1472" s="15">
        <f>IF(Data!P1472&gt;$B$8,Data!P1472,0)</f>
        <v/>
      </c>
      <c r="J1472" s="15">
        <f>IF(Data!R1472&gt;$B$8,Data!R1472,0)</f>
        <v/>
      </c>
      <c r="K1472" s="15">
        <f>IF(Data!S1472&gt;$B$8,Data!S1472,0)</f>
        <v/>
      </c>
    </row>
    <row r="1473">
      <c r="H1473" s="14">
        <f>Data!A1473</f>
        <v/>
      </c>
      <c r="I1473" s="15">
        <f>IF(Data!P1473&gt;$B$8,Data!P1473,0)</f>
        <v/>
      </c>
      <c r="J1473" s="15">
        <f>IF(Data!R1473&gt;$B$8,Data!R1473,0)</f>
        <v/>
      </c>
      <c r="K1473" s="15">
        <f>IF(Data!S1473&gt;$B$8,Data!S1473,0)</f>
        <v/>
      </c>
    </row>
    <row r="1474">
      <c r="H1474" s="14">
        <f>Data!A1474</f>
        <v/>
      </c>
      <c r="I1474" s="15">
        <f>IF(Data!P1474&gt;$B$8,Data!P1474,0)</f>
        <v/>
      </c>
      <c r="J1474" s="15">
        <f>IF(Data!R1474&gt;$B$8,Data!R1474,0)</f>
        <v/>
      </c>
      <c r="K1474" s="15">
        <f>IF(Data!S1474&gt;$B$8,Data!S1474,0)</f>
        <v/>
      </c>
    </row>
    <row r="1475">
      <c r="H1475" s="14">
        <f>Data!A1475</f>
        <v/>
      </c>
      <c r="I1475" s="15">
        <f>IF(Data!P1475&gt;$B$8,Data!P1475,0)</f>
        <v/>
      </c>
      <c r="J1475" s="15">
        <f>IF(Data!R1475&gt;$B$8,Data!R1475,0)</f>
        <v/>
      </c>
      <c r="K1475" s="15">
        <f>IF(Data!S1475&gt;$B$8,Data!S1475,0)</f>
        <v/>
      </c>
    </row>
    <row r="1476">
      <c r="H1476" s="14">
        <f>Data!A1476</f>
        <v/>
      </c>
      <c r="I1476" s="15">
        <f>IF(Data!P1476&gt;$B$8,Data!P1476,0)</f>
        <v/>
      </c>
      <c r="J1476" s="15">
        <f>IF(Data!R1476&gt;$B$8,Data!R1476,0)</f>
        <v/>
      </c>
      <c r="K1476" s="15">
        <f>IF(Data!S1476&gt;$B$8,Data!S1476,0)</f>
        <v/>
      </c>
    </row>
    <row r="1477">
      <c r="H1477" s="14">
        <f>Data!A1477</f>
        <v/>
      </c>
      <c r="I1477" s="15">
        <f>IF(Data!P1477&gt;$B$8,Data!P1477,0)</f>
        <v/>
      </c>
      <c r="J1477" s="15">
        <f>IF(Data!R1477&gt;$B$8,Data!R1477,0)</f>
        <v/>
      </c>
      <c r="K1477" s="15">
        <f>IF(Data!S1477&gt;$B$8,Data!S1477,0)</f>
        <v/>
      </c>
    </row>
    <row r="1478">
      <c r="H1478" s="14">
        <f>Data!A1478</f>
        <v/>
      </c>
      <c r="I1478" s="15">
        <f>IF(Data!P1478&gt;$B$8,Data!P1478,0)</f>
        <v/>
      </c>
      <c r="J1478" s="15">
        <f>IF(Data!R1478&gt;$B$8,Data!R1478,0)</f>
        <v/>
      </c>
      <c r="K1478" s="15">
        <f>IF(Data!S1478&gt;$B$8,Data!S1478,0)</f>
        <v/>
      </c>
    </row>
    <row r="1479">
      <c r="H1479" s="14">
        <f>Data!A1479</f>
        <v/>
      </c>
      <c r="I1479" s="15">
        <f>IF(Data!P1479&gt;$B$8,Data!P1479,0)</f>
        <v/>
      </c>
      <c r="J1479" s="15">
        <f>IF(Data!R1479&gt;$B$8,Data!R1479,0)</f>
        <v/>
      </c>
      <c r="K1479" s="15">
        <f>IF(Data!S1479&gt;$B$8,Data!S1479,0)</f>
        <v/>
      </c>
    </row>
    <row r="1480">
      <c r="H1480" s="14">
        <f>Data!A1480</f>
        <v/>
      </c>
      <c r="I1480" s="15">
        <f>IF(Data!P1480&gt;$B$8,Data!P1480,0)</f>
        <v/>
      </c>
      <c r="J1480" s="15">
        <f>IF(Data!R1480&gt;$B$8,Data!R1480,0)</f>
        <v/>
      </c>
      <c r="K1480" s="15">
        <f>IF(Data!S1480&gt;$B$8,Data!S1480,0)</f>
        <v/>
      </c>
    </row>
    <row r="1481">
      <c r="H1481" s="14">
        <f>Data!A1481</f>
        <v/>
      </c>
      <c r="I1481" s="15">
        <f>IF(Data!P1481&gt;$B$8,Data!P1481,0)</f>
        <v/>
      </c>
      <c r="J1481" s="15">
        <f>IF(Data!R1481&gt;$B$8,Data!R1481,0)</f>
        <v/>
      </c>
      <c r="K1481" s="15">
        <f>IF(Data!S1481&gt;$B$8,Data!S1481,0)</f>
        <v/>
      </c>
    </row>
    <row r="1482">
      <c r="H1482" s="14">
        <f>Data!A1482</f>
        <v/>
      </c>
      <c r="I1482" s="15">
        <f>IF(Data!P1482&gt;$B$8,Data!P1482,0)</f>
        <v/>
      </c>
      <c r="J1482" s="15">
        <f>IF(Data!R1482&gt;$B$8,Data!R1482,0)</f>
        <v/>
      </c>
      <c r="K1482" s="15">
        <f>IF(Data!S1482&gt;$B$8,Data!S1482,0)</f>
        <v/>
      </c>
    </row>
    <row r="1483">
      <c r="H1483" s="14">
        <f>Data!A1483</f>
        <v/>
      </c>
      <c r="I1483" s="15">
        <f>IF(Data!P1483&gt;$B$8,Data!P1483,0)</f>
        <v/>
      </c>
      <c r="J1483" s="15">
        <f>IF(Data!R1483&gt;$B$8,Data!R1483,0)</f>
        <v/>
      </c>
      <c r="K1483" s="15">
        <f>IF(Data!S1483&gt;$B$8,Data!S1483,0)</f>
        <v/>
      </c>
    </row>
    <row r="1484">
      <c r="H1484" s="14">
        <f>Data!A1484</f>
        <v/>
      </c>
      <c r="I1484" s="15">
        <f>IF(Data!P1484&gt;$B$8,Data!P1484,0)</f>
        <v/>
      </c>
      <c r="J1484" s="15">
        <f>IF(Data!R1484&gt;$B$8,Data!R1484,0)</f>
        <v/>
      </c>
      <c r="K1484" s="15">
        <f>IF(Data!S1484&gt;$B$8,Data!S1484,0)</f>
        <v/>
      </c>
    </row>
    <row r="1485">
      <c r="H1485" s="14">
        <f>Data!A1485</f>
        <v/>
      </c>
      <c r="I1485" s="15">
        <f>IF(Data!P1485&gt;$B$8,Data!P1485,0)</f>
        <v/>
      </c>
      <c r="J1485" s="15">
        <f>IF(Data!R1485&gt;$B$8,Data!R1485,0)</f>
        <v/>
      </c>
      <c r="K1485" s="15">
        <f>IF(Data!S1485&gt;$B$8,Data!S1485,0)</f>
        <v/>
      </c>
    </row>
    <row r="1486">
      <c r="H1486" s="14">
        <f>Data!A1486</f>
        <v/>
      </c>
      <c r="I1486" s="15">
        <f>IF(Data!P1486&gt;$B$8,Data!P1486,0)</f>
        <v/>
      </c>
      <c r="J1486" s="15">
        <f>IF(Data!R1486&gt;$B$8,Data!R1486,0)</f>
        <v/>
      </c>
      <c r="K1486" s="15">
        <f>IF(Data!S1486&gt;$B$8,Data!S1486,0)</f>
        <v/>
      </c>
    </row>
    <row r="1487">
      <c r="H1487" s="14">
        <f>Data!A1487</f>
        <v/>
      </c>
      <c r="I1487" s="15">
        <f>IF(Data!P1487&gt;$B$8,Data!P1487,0)</f>
        <v/>
      </c>
      <c r="J1487" s="15">
        <f>IF(Data!R1487&gt;$B$8,Data!R1487,0)</f>
        <v/>
      </c>
      <c r="K1487" s="15">
        <f>IF(Data!S1487&gt;$B$8,Data!S1487,0)</f>
        <v/>
      </c>
    </row>
    <row r="1488">
      <c r="H1488" s="14">
        <f>Data!A1488</f>
        <v/>
      </c>
      <c r="I1488" s="15">
        <f>IF(Data!P1488&gt;$B$8,Data!P1488,0)</f>
        <v/>
      </c>
      <c r="J1488" s="15">
        <f>IF(Data!R1488&gt;$B$8,Data!R1488,0)</f>
        <v/>
      </c>
      <c r="K1488" s="15">
        <f>IF(Data!S1488&gt;$B$8,Data!S1488,0)</f>
        <v/>
      </c>
    </row>
    <row r="1489">
      <c r="H1489" s="14">
        <f>Data!A1489</f>
        <v/>
      </c>
      <c r="I1489" s="15">
        <f>IF(Data!P1489&gt;$B$8,Data!P1489,0)</f>
        <v/>
      </c>
      <c r="J1489" s="15">
        <f>IF(Data!R1489&gt;$B$8,Data!R1489,0)</f>
        <v/>
      </c>
      <c r="K1489" s="15">
        <f>IF(Data!S1489&gt;$B$8,Data!S1489,0)</f>
        <v/>
      </c>
    </row>
    <row r="1490">
      <c r="H1490" s="14">
        <f>Data!A1490</f>
        <v/>
      </c>
      <c r="I1490" s="15">
        <f>IF(Data!P1490&gt;$B$8,Data!P1490,0)</f>
        <v/>
      </c>
      <c r="J1490" s="15">
        <f>IF(Data!R1490&gt;$B$8,Data!R1490,0)</f>
        <v/>
      </c>
      <c r="K1490" s="15">
        <f>IF(Data!S1490&gt;$B$8,Data!S1490,0)</f>
        <v/>
      </c>
    </row>
    <row r="1491">
      <c r="H1491" s="14">
        <f>Data!A1491</f>
        <v/>
      </c>
      <c r="I1491" s="15">
        <f>IF(Data!P1491&gt;$B$8,Data!P1491,0)</f>
        <v/>
      </c>
      <c r="J1491" s="15">
        <f>IF(Data!R1491&gt;$B$8,Data!R1491,0)</f>
        <v/>
      </c>
      <c r="K1491" s="15">
        <f>IF(Data!S1491&gt;$B$8,Data!S1491,0)</f>
        <v/>
      </c>
    </row>
    <row r="1492">
      <c r="H1492" s="14">
        <f>Data!A1492</f>
        <v/>
      </c>
      <c r="I1492" s="15">
        <f>IF(Data!P1492&gt;$B$8,Data!P1492,0)</f>
        <v/>
      </c>
      <c r="J1492" s="15">
        <f>IF(Data!R1492&gt;$B$8,Data!R1492,0)</f>
        <v/>
      </c>
      <c r="K1492" s="15">
        <f>IF(Data!S1492&gt;$B$8,Data!S1492,0)</f>
        <v/>
      </c>
    </row>
    <row r="1493">
      <c r="H1493" s="14">
        <f>Data!A1493</f>
        <v/>
      </c>
      <c r="I1493" s="15">
        <f>IF(Data!P1493&gt;$B$8,Data!P1493,0)</f>
        <v/>
      </c>
      <c r="J1493" s="15">
        <f>IF(Data!R1493&gt;$B$8,Data!R1493,0)</f>
        <v/>
      </c>
      <c r="K1493" s="15">
        <f>IF(Data!S1493&gt;$B$8,Data!S1493,0)</f>
        <v/>
      </c>
    </row>
    <row r="1494">
      <c r="H1494" s="14">
        <f>Data!A1494</f>
        <v/>
      </c>
      <c r="I1494" s="15">
        <f>IF(Data!P1494&gt;$B$8,Data!P1494,0)</f>
        <v/>
      </c>
      <c r="J1494" s="15">
        <f>IF(Data!R1494&gt;$B$8,Data!R1494,0)</f>
        <v/>
      </c>
      <c r="K1494" s="15">
        <f>IF(Data!S1494&gt;$B$8,Data!S1494,0)</f>
        <v/>
      </c>
    </row>
    <row r="1495">
      <c r="H1495" s="14">
        <f>Data!A1495</f>
        <v/>
      </c>
      <c r="I1495" s="15">
        <f>IF(Data!P1495&gt;$B$8,Data!P1495,0)</f>
        <v/>
      </c>
      <c r="J1495" s="15">
        <f>IF(Data!R1495&gt;$B$8,Data!R1495,0)</f>
        <v/>
      </c>
      <c r="K1495" s="15">
        <f>IF(Data!S1495&gt;$B$8,Data!S1495,0)</f>
        <v/>
      </c>
    </row>
    <row r="1496">
      <c r="H1496" s="14">
        <f>Data!A1496</f>
        <v/>
      </c>
      <c r="I1496" s="15">
        <f>IF(Data!P1496&gt;$B$8,Data!P1496,0)</f>
        <v/>
      </c>
      <c r="J1496" s="15">
        <f>IF(Data!R1496&gt;$B$8,Data!R1496,0)</f>
        <v/>
      </c>
      <c r="K1496" s="15">
        <f>IF(Data!S1496&gt;$B$8,Data!S1496,0)</f>
        <v/>
      </c>
    </row>
    <row r="1497">
      <c r="H1497" s="14">
        <f>Data!A1497</f>
        <v/>
      </c>
      <c r="I1497" s="15">
        <f>IF(Data!P1497&gt;$B$8,Data!P1497,0)</f>
        <v/>
      </c>
      <c r="J1497" s="15">
        <f>IF(Data!R1497&gt;$B$8,Data!R1497,0)</f>
        <v/>
      </c>
      <c r="K1497" s="15">
        <f>IF(Data!S1497&gt;$B$8,Data!S1497,0)</f>
        <v/>
      </c>
    </row>
    <row r="1498">
      <c r="H1498" s="14">
        <f>Data!A1498</f>
        <v/>
      </c>
      <c r="I1498" s="15">
        <f>IF(Data!P1498&gt;$B$8,Data!P1498,0)</f>
        <v/>
      </c>
      <c r="J1498" s="15">
        <f>IF(Data!R1498&gt;$B$8,Data!R1498,0)</f>
        <v/>
      </c>
      <c r="K1498" s="15">
        <f>IF(Data!S1498&gt;$B$8,Data!S1498,0)</f>
        <v/>
      </c>
    </row>
    <row r="1499">
      <c r="H1499" s="14">
        <f>Data!A1499</f>
        <v/>
      </c>
      <c r="I1499" s="15">
        <f>IF(Data!P1499&gt;$B$8,Data!P1499,0)</f>
        <v/>
      </c>
      <c r="J1499" s="15">
        <f>IF(Data!R1499&gt;$B$8,Data!R1499,0)</f>
        <v/>
      </c>
      <c r="K1499" s="15">
        <f>IF(Data!S1499&gt;$B$8,Data!S1499,0)</f>
        <v/>
      </c>
    </row>
    <row r="1500">
      <c r="H1500" s="14">
        <f>Data!A1500</f>
        <v/>
      </c>
      <c r="I1500" s="15">
        <f>IF(Data!P1500&gt;$B$8,Data!P1500,0)</f>
        <v/>
      </c>
      <c r="J1500" s="15">
        <f>IF(Data!R1500&gt;$B$8,Data!R1500,0)</f>
        <v/>
      </c>
      <c r="K1500" s="15">
        <f>IF(Data!S1500&gt;$B$8,Data!S1500,0)</f>
        <v/>
      </c>
    </row>
    <row r="1501">
      <c r="H1501" s="14">
        <f>Data!A1501</f>
        <v/>
      </c>
      <c r="I1501" s="15">
        <f>IF(Data!P1501&gt;$B$8,Data!P1501,0)</f>
        <v/>
      </c>
      <c r="J1501" s="15">
        <f>IF(Data!R1501&gt;$B$8,Data!R1501,0)</f>
        <v/>
      </c>
      <c r="K1501" s="15">
        <f>IF(Data!S1501&gt;$B$8,Data!S1501,0)</f>
        <v/>
      </c>
    </row>
    <row r="1502">
      <c r="H1502" s="14">
        <f>Data!A1502</f>
        <v/>
      </c>
      <c r="I1502" s="15">
        <f>IF(Data!P1502&gt;$B$8,Data!P1502,0)</f>
        <v/>
      </c>
      <c r="J1502" s="15">
        <f>IF(Data!R1502&gt;$B$8,Data!R1502,0)</f>
        <v/>
      </c>
      <c r="K1502" s="15">
        <f>IF(Data!S1502&gt;$B$8,Data!S1502,0)</f>
        <v/>
      </c>
    </row>
    <row r="1503">
      <c r="H1503" s="14">
        <f>Data!A1503</f>
        <v/>
      </c>
      <c r="I1503" s="15">
        <f>IF(Data!P1503&gt;$B$8,Data!P1503,0)</f>
        <v/>
      </c>
      <c r="J1503" s="15">
        <f>IF(Data!R1503&gt;$B$8,Data!R1503,0)</f>
        <v/>
      </c>
      <c r="K1503" s="15">
        <f>IF(Data!S1503&gt;$B$8,Data!S1503,0)</f>
        <v/>
      </c>
    </row>
    <row r="1504">
      <c r="H1504" s="14">
        <f>Data!A1504</f>
        <v/>
      </c>
      <c r="I1504" s="15">
        <f>IF(Data!P1504&gt;$B$8,Data!P1504,0)</f>
        <v/>
      </c>
      <c r="J1504" s="15">
        <f>IF(Data!R1504&gt;$B$8,Data!R1504,0)</f>
        <v/>
      </c>
      <c r="K1504" s="15">
        <f>IF(Data!S1504&gt;$B$8,Data!S1504,0)</f>
        <v/>
      </c>
    </row>
    <row r="1505">
      <c r="H1505" s="14">
        <f>Data!A1505</f>
        <v/>
      </c>
      <c r="I1505" s="15">
        <f>IF(Data!P1505&gt;$B$8,Data!P1505,0)</f>
        <v/>
      </c>
      <c r="J1505" s="15">
        <f>IF(Data!R1505&gt;$B$8,Data!R1505,0)</f>
        <v/>
      </c>
      <c r="K1505" s="15">
        <f>IF(Data!S1505&gt;$B$8,Data!S1505,0)</f>
        <v/>
      </c>
    </row>
    <row r="1506">
      <c r="H1506" s="14">
        <f>Data!A1506</f>
        <v/>
      </c>
      <c r="I1506" s="15">
        <f>IF(Data!P1506&gt;$B$8,Data!P1506,0)</f>
        <v/>
      </c>
      <c r="J1506" s="15">
        <f>IF(Data!R1506&gt;$B$8,Data!R1506,0)</f>
        <v/>
      </c>
      <c r="K1506" s="15">
        <f>IF(Data!S1506&gt;$B$8,Data!S1506,0)</f>
        <v/>
      </c>
    </row>
    <row r="1507">
      <c r="H1507" s="14">
        <f>Data!A1507</f>
        <v/>
      </c>
      <c r="I1507" s="15">
        <f>IF(Data!P1507&gt;$B$8,Data!P1507,0)</f>
        <v/>
      </c>
      <c r="J1507" s="15">
        <f>IF(Data!R1507&gt;$B$8,Data!R1507,0)</f>
        <v/>
      </c>
      <c r="K1507" s="15">
        <f>IF(Data!S1507&gt;$B$8,Data!S1507,0)</f>
        <v/>
      </c>
    </row>
    <row r="1508">
      <c r="H1508" s="14">
        <f>Data!A1508</f>
        <v/>
      </c>
      <c r="I1508" s="15">
        <f>IF(Data!P1508&gt;$B$8,Data!P1508,0)</f>
        <v/>
      </c>
      <c r="J1508" s="15">
        <f>IF(Data!R1508&gt;$B$8,Data!R1508,0)</f>
        <v/>
      </c>
      <c r="K1508" s="15">
        <f>IF(Data!S1508&gt;$B$8,Data!S1508,0)</f>
        <v/>
      </c>
    </row>
    <row r="1509">
      <c r="H1509" s="14">
        <f>Data!A1509</f>
        <v/>
      </c>
      <c r="I1509" s="15">
        <f>IF(Data!P1509&gt;$B$8,Data!P1509,0)</f>
        <v/>
      </c>
      <c r="J1509" s="15">
        <f>IF(Data!R1509&gt;$B$8,Data!R1509,0)</f>
        <v/>
      </c>
      <c r="K1509" s="15">
        <f>IF(Data!S1509&gt;$B$8,Data!S1509,0)</f>
        <v/>
      </c>
    </row>
    <row r="1510">
      <c r="H1510" s="14">
        <f>Data!A1510</f>
        <v/>
      </c>
      <c r="I1510" s="15">
        <f>IF(Data!P1510&gt;$B$8,Data!P1510,0)</f>
        <v/>
      </c>
      <c r="J1510" s="15">
        <f>IF(Data!R1510&gt;$B$8,Data!R1510,0)</f>
        <v/>
      </c>
      <c r="K1510" s="15">
        <f>IF(Data!S1510&gt;$B$8,Data!S1510,0)</f>
        <v/>
      </c>
    </row>
    <row r="1511">
      <c r="H1511" s="14">
        <f>Data!A1511</f>
        <v/>
      </c>
      <c r="I1511" s="15">
        <f>IF(Data!P1511&gt;$B$8,Data!P1511,0)</f>
        <v/>
      </c>
      <c r="J1511" s="15">
        <f>IF(Data!R1511&gt;$B$8,Data!R1511,0)</f>
        <v/>
      </c>
      <c r="K1511" s="15">
        <f>IF(Data!S1511&gt;$B$8,Data!S1511,0)</f>
        <v/>
      </c>
    </row>
    <row r="1512">
      <c r="H1512" s="14">
        <f>Data!A1512</f>
        <v/>
      </c>
      <c r="I1512" s="15">
        <f>IF(Data!P1512&gt;$B$8,Data!P1512,0)</f>
        <v/>
      </c>
      <c r="J1512" s="15">
        <f>IF(Data!R1512&gt;$B$8,Data!R1512,0)</f>
        <v/>
      </c>
      <c r="K1512" s="15">
        <f>IF(Data!S1512&gt;$B$8,Data!S1512,0)</f>
        <v/>
      </c>
    </row>
    <row r="1513">
      <c r="H1513" s="14">
        <f>Data!A1513</f>
        <v/>
      </c>
      <c r="I1513" s="15">
        <f>IF(Data!P1513&gt;$B$8,Data!P1513,0)</f>
        <v/>
      </c>
      <c r="J1513" s="15">
        <f>IF(Data!R1513&gt;$B$8,Data!R1513,0)</f>
        <v/>
      </c>
      <c r="K1513" s="15">
        <f>IF(Data!S1513&gt;$B$8,Data!S1513,0)</f>
        <v/>
      </c>
    </row>
    <row r="1514">
      <c r="H1514" s="14">
        <f>Data!A1514</f>
        <v/>
      </c>
      <c r="I1514" s="15">
        <f>IF(Data!P1514&gt;$B$8,Data!P1514,0)</f>
        <v/>
      </c>
      <c r="J1514" s="15">
        <f>IF(Data!R1514&gt;$B$8,Data!R1514,0)</f>
        <v/>
      </c>
      <c r="K1514" s="15">
        <f>IF(Data!S1514&gt;$B$8,Data!S1514,0)</f>
        <v/>
      </c>
    </row>
    <row r="1515">
      <c r="H1515" s="14">
        <f>Data!A1515</f>
        <v/>
      </c>
      <c r="I1515" s="15">
        <f>IF(Data!P1515&gt;$B$8,Data!P1515,0)</f>
        <v/>
      </c>
      <c r="J1515" s="15">
        <f>IF(Data!R1515&gt;$B$8,Data!R1515,0)</f>
        <v/>
      </c>
      <c r="K1515" s="15">
        <f>IF(Data!S1515&gt;$B$8,Data!S1515,0)</f>
        <v/>
      </c>
    </row>
    <row r="1516">
      <c r="H1516" s="14">
        <f>Data!A1516</f>
        <v/>
      </c>
      <c r="I1516" s="15">
        <f>IF(Data!P1516&gt;$B$8,Data!P1516,0)</f>
        <v/>
      </c>
      <c r="J1516" s="15">
        <f>IF(Data!R1516&gt;$B$8,Data!R1516,0)</f>
        <v/>
      </c>
      <c r="K1516" s="15">
        <f>IF(Data!S1516&gt;$B$8,Data!S1516,0)</f>
        <v/>
      </c>
    </row>
    <row r="1517">
      <c r="H1517" s="14">
        <f>Data!A1517</f>
        <v/>
      </c>
      <c r="I1517" s="15">
        <f>IF(Data!P1517&gt;$B$8,Data!P1517,0)</f>
        <v/>
      </c>
      <c r="J1517" s="15">
        <f>IF(Data!R1517&gt;$B$8,Data!R1517,0)</f>
        <v/>
      </c>
      <c r="K1517" s="15">
        <f>IF(Data!S1517&gt;$B$8,Data!S1517,0)</f>
        <v/>
      </c>
    </row>
    <row r="1518">
      <c r="H1518" s="14">
        <f>Data!A1518</f>
        <v/>
      </c>
      <c r="I1518" s="15">
        <f>IF(Data!P1518&gt;$B$8,Data!P1518,0)</f>
        <v/>
      </c>
      <c r="J1518" s="15">
        <f>IF(Data!R1518&gt;$B$8,Data!R1518,0)</f>
        <v/>
      </c>
      <c r="K1518" s="15">
        <f>IF(Data!S1518&gt;$B$8,Data!S1518,0)</f>
        <v/>
      </c>
    </row>
    <row r="1519">
      <c r="H1519" s="14">
        <f>Data!A1519</f>
        <v/>
      </c>
      <c r="I1519" s="15">
        <f>IF(Data!P1519&gt;$B$8,Data!P1519,0)</f>
        <v/>
      </c>
      <c r="J1519" s="15">
        <f>IF(Data!R1519&gt;$B$8,Data!R1519,0)</f>
        <v/>
      </c>
      <c r="K1519" s="15">
        <f>IF(Data!S1519&gt;$B$8,Data!S1519,0)</f>
        <v/>
      </c>
    </row>
    <row r="1520">
      <c r="H1520" s="14">
        <f>Data!A1520</f>
        <v/>
      </c>
      <c r="I1520" s="15">
        <f>IF(Data!P1520&gt;$B$8,Data!P1520,0)</f>
        <v/>
      </c>
      <c r="J1520" s="15">
        <f>IF(Data!R1520&gt;$B$8,Data!R1520,0)</f>
        <v/>
      </c>
      <c r="K1520" s="15">
        <f>IF(Data!S1520&gt;$B$8,Data!S1520,0)</f>
        <v/>
      </c>
    </row>
    <row r="1521">
      <c r="H1521" s="14">
        <f>Data!A1521</f>
        <v/>
      </c>
      <c r="I1521" s="15">
        <f>IF(Data!P1521&gt;$B$8,Data!P1521,0)</f>
        <v/>
      </c>
      <c r="J1521" s="15">
        <f>IF(Data!R1521&gt;$B$8,Data!R1521,0)</f>
        <v/>
      </c>
      <c r="K1521" s="15">
        <f>IF(Data!S1521&gt;$B$8,Data!S1521,0)</f>
        <v/>
      </c>
    </row>
    <row r="1522">
      <c r="H1522" s="14">
        <f>Data!A1522</f>
        <v/>
      </c>
      <c r="I1522" s="15">
        <f>IF(Data!P1522&gt;$B$8,Data!P1522,0)</f>
        <v/>
      </c>
      <c r="J1522" s="15">
        <f>IF(Data!R1522&gt;$B$8,Data!R1522,0)</f>
        <v/>
      </c>
      <c r="K1522" s="15">
        <f>IF(Data!S1522&gt;$B$8,Data!S1522,0)</f>
        <v/>
      </c>
    </row>
    <row r="1523">
      <c r="H1523" s="14">
        <f>Data!A1523</f>
        <v/>
      </c>
      <c r="I1523" s="15">
        <f>IF(Data!P1523&gt;$B$8,Data!P1523,0)</f>
        <v/>
      </c>
      <c r="J1523" s="15">
        <f>IF(Data!R1523&gt;$B$8,Data!R1523,0)</f>
        <v/>
      </c>
      <c r="K1523" s="15">
        <f>IF(Data!S1523&gt;$B$8,Data!S1523,0)</f>
        <v/>
      </c>
    </row>
    <row r="1524">
      <c r="H1524" s="14">
        <f>Data!A1524</f>
        <v/>
      </c>
      <c r="I1524" s="15">
        <f>IF(Data!P1524&gt;$B$8,Data!P1524,0)</f>
        <v/>
      </c>
      <c r="J1524" s="15">
        <f>IF(Data!R1524&gt;$B$8,Data!R1524,0)</f>
        <v/>
      </c>
      <c r="K1524" s="15">
        <f>IF(Data!S1524&gt;$B$8,Data!S1524,0)</f>
        <v/>
      </c>
    </row>
    <row r="1525">
      <c r="H1525" s="14">
        <f>Data!A1525</f>
        <v/>
      </c>
      <c r="I1525" s="15">
        <f>IF(Data!P1525&gt;$B$8,Data!P1525,0)</f>
        <v/>
      </c>
      <c r="J1525" s="15">
        <f>IF(Data!R1525&gt;$B$8,Data!R1525,0)</f>
        <v/>
      </c>
      <c r="K1525" s="15">
        <f>IF(Data!S1525&gt;$B$8,Data!S1525,0)</f>
        <v/>
      </c>
    </row>
    <row r="1526">
      <c r="H1526" s="14">
        <f>Data!A1526</f>
        <v/>
      </c>
      <c r="I1526" s="15">
        <f>IF(Data!P1526&gt;$B$8,Data!P1526,0)</f>
        <v/>
      </c>
      <c r="J1526" s="15">
        <f>IF(Data!R1526&gt;$B$8,Data!R1526,0)</f>
        <v/>
      </c>
      <c r="K1526" s="15">
        <f>IF(Data!S1526&gt;$B$8,Data!S1526,0)</f>
        <v/>
      </c>
    </row>
    <row r="1527">
      <c r="H1527" s="14">
        <f>Data!A1527</f>
        <v/>
      </c>
      <c r="I1527" s="15">
        <f>IF(Data!P1527&gt;$B$8,Data!P1527,0)</f>
        <v/>
      </c>
      <c r="J1527" s="15">
        <f>IF(Data!R1527&gt;$B$8,Data!R1527,0)</f>
        <v/>
      </c>
      <c r="K1527" s="15">
        <f>IF(Data!S1527&gt;$B$8,Data!S1527,0)</f>
        <v/>
      </c>
    </row>
    <row r="1528">
      <c r="H1528" s="14">
        <f>Data!A1528</f>
        <v/>
      </c>
      <c r="I1528" s="15">
        <f>IF(Data!P1528&gt;$B$8,Data!P1528,0)</f>
        <v/>
      </c>
      <c r="J1528" s="15">
        <f>IF(Data!R1528&gt;$B$8,Data!R1528,0)</f>
        <v/>
      </c>
      <c r="K1528" s="15">
        <f>IF(Data!S1528&gt;$B$8,Data!S1528,0)</f>
        <v/>
      </c>
    </row>
    <row r="1529">
      <c r="H1529" s="14">
        <f>Data!A1529</f>
        <v/>
      </c>
      <c r="I1529" s="15">
        <f>IF(Data!P1529&gt;$B$8,Data!P1529,0)</f>
        <v/>
      </c>
      <c r="J1529" s="15">
        <f>IF(Data!R1529&gt;$B$8,Data!R1529,0)</f>
        <v/>
      </c>
      <c r="K1529" s="15">
        <f>IF(Data!S1529&gt;$B$8,Data!S1529,0)</f>
        <v/>
      </c>
    </row>
    <row r="1530">
      <c r="H1530" s="14">
        <f>Data!A1530</f>
        <v/>
      </c>
      <c r="I1530" s="15">
        <f>IF(Data!P1530&gt;$B$8,Data!P1530,0)</f>
        <v/>
      </c>
      <c r="J1530" s="15">
        <f>IF(Data!R1530&gt;$B$8,Data!R1530,0)</f>
        <v/>
      </c>
      <c r="K1530" s="15">
        <f>IF(Data!S1530&gt;$B$8,Data!S1530,0)</f>
        <v/>
      </c>
    </row>
    <row r="1531">
      <c r="H1531" s="14">
        <f>Data!A1531</f>
        <v/>
      </c>
      <c r="I1531" s="15">
        <f>IF(Data!P1531&gt;$B$8,Data!P1531,0)</f>
        <v/>
      </c>
      <c r="J1531" s="15">
        <f>IF(Data!R1531&gt;$B$8,Data!R1531,0)</f>
        <v/>
      </c>
      <c r="K1531" s="15">
        <f>IF(Data!S1531&gt;$B$8,Data!S1531,0)</f>
        <v/>
      </c>
    </row>
    <row r="1532">
      <c r="H1532" s="14">
        <f>Data!A1532</f>
        <v/>
      </c>
      <c r="I1532" s="15">
        <f>IF(Data!P1532&gt;$B$8,Data!P1532,0)</f>
        <v/>
      </c>
      <c r="J1532" s="15">
        <f>IF(Data!R1532&gt;$B$8,Data!R1532,0)</f>
        <v/>
      </c>
      <c r="K1532" s="15">
        <f>IF(Data!S1532&gt;$B$8,Data!S1532,0)</f>
        <v/>
      </c>
    </row>
    <row r="1533">
      <c r="H1533" s="14">
        <f>Data!A1533</f>
        <v/>
      </c>
      <c r="I1533" s="15">
        <f>IF(Data!P1533&gt;$B$8,Data!P1533,0)</f>
        <v/>
      </c>
      <c r="J1533" s="15">
        <f>IF(Data!R1533&gt;$B$8,Data!R1533,0)</f>
        <v/>
      </c>
      <c r="K1533" s="15">
        <f>IF(Data!S1533&gt;$B$8,Data!S1533,0)</f>
        <v/>
      </c>
    </row>
    <row r="1534">
      <c r="H1534" s="14">
        <f>Data!A1534</f>
        <v/>
      </c>
      <c r="I1534" s="15">
        <f>IF(Data!P1534&gt;$B$8,Data!P1534,0)</f>
        <v/>
      </c>
      <c r="J1534" s="15">
        <f>IF(Data!R1534&gt;$B$8,Data!R1534,0)</f>
        <v/>
      </c>
      <c r="K1534" s="15">
        <f>IF(Data!S1534&gt;$B$8,Data!S1534,0)</f>
        <v/>
      </c>
    </row>
    <row r="1535">
      <c r="H1535" s="14">
        <f>Data!A1535</f>
        <v/>
      </c>
      <c r="I1535" s="15">
        <f>IF(Data!P1535&gt;$B$8,Data!P1535,0)</f>
        <v/>
      </c>
      <c r="J1535" s="15">
        <f>IF(Data!R1535&gt;$B$8,Data!R1535,0)</f>
        <v/>
      </c>
      <c r="K1535" s="15">
        <f>IF(Data!S1535&gt;$B$8,Data!S1535,0)</f>
        <v/>
      </c>
    </row>
    <row r="1536">
      <c r="H1536" s="14">
        <f>Data!A1536</f>
        <v/>
      </c>
      <c r="I1536" s="15">
        <f>IF(Data!P1536&gt;$B$8,Data!P1536,0)</f>
        <v/>
      </c>
      <c r="J1536" s="15">
        <f>IF(Data!R1536&gt;$B$8,Data!R1536,0)</f>
        <v/>
      </c>
      <c r="K1536" s="15">
        <f>IF(Data!S1536&gt;$B$8,Data!S1536,0)</f>
        <v/>
      </c>
    </row>
    <row r="1537">
      <c r="H1537" s="14">
        <f>Data!A1537</f>
        <v/>
      </c>
      <c r="I1537" s="15">
        <f>IF(Data!P1537&gt;$B$8,Data!P1537,0)</f>
        <v/>
      </c>
      <c r="J1537" s="15">
        <f>IF(Data!R1537&gt;$B$8,Data!R1537,0)</f>
        <v/>
      </c>
      <c r="K1537" s="15">
        <f>IF(Data!S1537&gt;$B$8,Data!S1537,0)</f>
        <v/>
      </c>
    </row>
    <row r="1538">
      <c r="H1538" s="14">
        <f>Data!A1538</f>
        <v/>
      </c>
      <c r="I1538" s="15">
        <f>IF(Data!P1538&gt;$B$8,Data!P1538,0)</f>
        <v/>
      </c>
      <c r="J1538" s="15">
        <f>IF(Data!R1538&gt;$B$8,Data!R1538,0)</f>
        <v/>
      </c>
      <c r="K1538" s="15">
        <f>IF(Data!S1538&gt;$B$8,Data!S1538,0)</f>
        <v/>
      </c>
    </row>
    <row r="1539">
      <c r="H1539" s="14">
        <f>Data!A1539</f>
        <v/>
      </c>
      <c r="I1539" s="15">
        <f>IF(Data!P1539&gt;$B$8,Data!P1539,0)</f>
        <v/>
      </c>
      <c r="J1539" s="15">
        <f>IF(Data!R1539&gt;$B$8,Data!R1539,0)</f>
        <v/>
      </c>
      <c r="K1539" s="15">
        <f>IF(Data!S1539&gt;$B$8,Data!S1539,0)</f>
        <v/>
      </c>
    </row>
    <row r="1540">
      <c r="H1540" s="14">
        <f>Data!A1540</f>
        <v/>
      </c>
      <c r="I1540" s="15">
        <f>IF(Data!P1540&gt;$B$8,Data!P1540,0)</f>
        <v/>
      </c>
      <c r="J1540" s="15">
        <f>IF(Data!R1540&gt;$B$8,Data!R1540,0)</f>
        <v/>
      </c>
      <c r="K1540" s="15">
        <f>IF(Data!S1540&gt;$B$8,Data!S1540,0)</f>
        <v/>
      </c>
    </row>
    <row r="1541">
      <c r="H1541" s="14">
        <f>Data!A1541</f>
        <v/>
      </c>
      <c r="I1541" s="15">
        <f>IF(Data!P1541&gt;$B$8,Data!P1541,0)</f>
        <v/>
      </c>
      <c r="J1541" s="15">
        <f>IF(Data!R1541&gt;$B$8,Data!R1541,0)</f>
        <v/>
      </c>
      <c r="K1541" s="15">
        <f>IF(Data!S1541&gt;$B$8,Data!S1541,0)</f>
        <v/>
      </c>
    </row>
    <row r="1542">
      <c r="H1542" s="14">
        <f>Data!A1542</f>
        <v/>
      </c>
      <c r="I1542" s="15">
        <f>IF(Data!P1542&gt;$B$8,Data!P1542,0)</f>
        <v/>
      </c>
      <c r="J1542" s="15">
        <f>IF(Data!R1542&gt;$B$8,Data!R1542,0)</f>
        <v/>
      </c>
      <c r="K1542" s="15">
        <f>IF(Data!S1542&gt;$B$8,Data!S1542,0)</f>
        <v/>
      </c>
    </row>
    <row r="1543">
      <c r="H1543" s="14">
        <f>Data!A1543</f>
        <v/>
      </c>
      <c r="I1543" s="15">
        <f>IF(Data!P1543&gt;$B$8,Data!P1543,0)</f>
        <v/>
      </c>
      <c r="J1543" s="15">
        <f>IF(Data!R1543&gt;$B$8,Data!R1543,0)</f>
        <v/>
      </c>
      <c r="K1543" s="15">
        <f>IF(Data!S1543&gt;$B$8,Data!S1543,0)</f>
        <v/>
      </c>
    </row>
    <row r="1544">
      <c r="H1544" s="14">
        <f>Data!A1544</f>
        <v/>
      </c>
      <c r="I1544" s="15">
        <f>IF(Data!P1544&gt;$B$8,Data!P1544,0)</f>
        <v/>
      </c>
      <c r="J1544" s="15">
        <f>IF(Data!R1544&gt;$B$8,Data!R1544,0)</f>
        <v/>
      </c>
      <c r="K1544" s="15">
        <f>IF(Data!S1544&gt;$B$8,Data!S1544,0)</f>
        <v/>
      </c>
    </row>
    <row r="1545">
      <c r="H1545" s="14">
        <f>Data!A1545</f>
        <v/>
      </c>
      <c r="I1545" s="15">
        <f>IF(Data!P1545&gt;$B$8,Data!P1545,0)</f>
        <v/>
      </c>
      <c r="J1545" s="15">
        <f>IF(Data!R1545&gt;$B$8,Data!R1545,0)</f>
        <v/>
      </c>
      <c r="K1545" s="15">
        <f>IF(Data!S1545&gt;$B$8,Data!S1545,0)</f>
        <v/>
      </c>
    </row>
    <row r="1546">
      <c r="H1546" s="14">
        <f>Data!A1546</f>
        <v/>
      </c>
      <c r="I1546" s="15">
        <f>IF(Data!P1546&gt;$B$8,Data!P1546,0)</f>
        <v/>
      </c>
      <c r="J1546" s="15">
        <f>IF(Data!R1546&gt;$B$8,Data!R1546,0)</f>
        <v/>
      </c>
      <c r="K1546" s="15">
        <f>IF(Data!S1546&gt;$B$8,Data!S1546,0)</f>
        <v/>
      </c>
    </row>
    <row r="1547">
      <c r="H1547" s="14">
        <f>Data!A1547</f>
        <v/>
      </c>
      <c r="I1547" s="15">
        <f>IF(Data!P1547&gt;$B$8,Data!P1547,0)</f>
        <v/>
      </c>
      <c r="J1547" s="15">
        <f>IF(Data!R1547&gt;$B$8,Data!R1547,0)</f>
        <v/>
      </c>
      <c r="K1547" s="15">
        <f>IF(Data!S1547&gt;$B$8,Data!S1547,0)</f>
        <v/>
      </c>
    </row>
    <row r="1548">
      <c r="H1548" s="14">
        <f>Data!A1548</f>
        <v/>
      </c>
      <c r="I1548" s="15">
        <f>IF(Data!P1548&gt;$B$8,Data!P1548,0)</f>
        <v/>
      </c>
      <c r="J1548" s="15">
        <f>IF(Data!R1548&gt;$B$8,Data!R1548,0)</f>
        <v/>
      </c>
      <c r="K1548" s="15">
        <f>IF(Data!S1548&gt;$B$8,Data!S1548,0)</f>
        <v/>
      </c>
    </row>
    <row r="1549">
      <c r="H1549" s="14">
        <f>Data!A1549</f>
        <v/>
      </c>
      <c r="I1549" s="15">
        <f>IF(Data!P1549&gt;$B$8,Data!P1549,0)</f>
        <v/>
      </c>
      <c r="J1549" s="15">
        <f>IF(Data!R1549&gt;$B$8,Data!R1549,0)</f>
        <v/>
      </c>
      <c r="K1549" s="15">
        <f>IF(Data!S1549&gt;$B$8,Data!S1549,0)</f>
        <v/>
      </c>
    </row>
    <row r="1550">
      <c r="H1550" s="14">
        <f>Data!A1550</f>
        <v/>
      </c>
      <c r="I1550" s="15">
        <f>IF(Data!P1550&gt;$B$8,Data!P1550,0)</f>
        <v/>
      </c>
      <c r="J1550" s="15">
        <f>IF(Data!R1550&gt;$B$8,Data!R1550,0)</f>
        <v/>
      </c>
      <c r="K1550" s="15">
        <f>IF(Data!S1550&gt;$B$8,Data!S1550,0)</f>
        <v/>
      </c>
    </row>
    <row r="1551">
      <c r="H1551" s="14">
        <f>Data!A1551</f>
        <v/>
      </c>
      <c r="I1551" s="15">
        <f>IF(Data!P1551&gt;$B$8,Data!P1551,0)</f>
        <v/>
      </c>
      <c r="J1551" s="15">
        <f>IF(Data!R1551&gt;$B$8,Data!R1551,0)</f>
        <v/>
      </c>
      <c r="K1551" s="15">
        <f>IF(Data!S1551&gt;$B$8,Data!S1551,0)</f>
        <v/>
      </c>
    </row>
    <row r="1552">
      <c r="H1552" s="14">
        <f>Data!A1552</f>
        <v/>
      </c>
      <c r="I1552" s="15">
        <f>IF(Data!P1552&gt;$B$8,Data!P1552,0)</f>
        <v/>
      </c>
      <c r="J1552" s="15">
        <f>IF(Data!R1552&gt;$B$8,Data!R1552,0)</f>
        <v/>
      </c>
      <c r="K1552" s="15">
        <f>IF(Data!S1552&gt;$B$8,Data!S1552,0)</f>
        <v/>
      </c>
    </row>
    <row r="1553">
      <c r="H1553" s="14">
        <f>Data!A1553</f>
        <v/>
      </c>
      <c r="I1553" s="15">
        <f>IF(Data!P1553&gt;$B$8,Data!P1553,0)</f>
        <v/>
      </c>
      <c r="J1553" s="15">
        <f>IF(Data!R1553&gt;$B$8,Data!R1553,0)</f>
        <v/>
      </c>
      <c r="K1553" s="15">
        <f>IF(Data!S1553&gt;$B$8,Data!S1553,0)</f>
        <v/>
      </c>
    </row>
    <row r="1554">
      <c r="H1554" s="14">
        <f>Data!A1554</f>
        <v/>
      </c>
      <c r="I1554" s="15">
        <f>IF(Data!P1554&gt;$B$8,Data!P1554,0)</f>
        <v/>
      </c>
      <c r="J1554" s="15">
        <f>IF(Data!R1554&gt;$B$8,Data!R1554,0)</f>
        <v/>
      </c>
      <c r="K1554" s="15">
        <f>IF(Data!S1554&gt;$B$8,Data!S1554,0)</f>
        <v/>
      </c>
    </row>
    <row r="1555">
      <c r="H1555" s="14">
        <f>Data!A1555</f>
        <v/>
      </c>
      <c r="I1555" s="15">
        <f>IF(Data!P1555&gt;$B$8,Data!P1555,0)</f>
        <v/>
      </c>
      <c r="J1555" s="15">
        <f>IF(Data!R1555&gt;$B$8,Data!R1555,0)</f>
        <v/>
      </c>
      <c r="K1555" s="15">
        <f>IF(Data!S1555&gt;$B$8,Data!S1555,0)</f>
        <v/>
      </c>
    </row>
    <row r="1556">
      <c r="H1556" s="14">
        <f>Data!A1556</f>
        <v/>
      </c>
      <c r="I1556" s="15">
        <f>IF(Data!P1556&gt;$B$8,Data!P1556,0)</f>
        <v/>
      </c>
      <c r="J1556" s="15">
        <f>IF(Data!R1556&gt;$B$8,Data!R1556,0)</f>
        <v/>
      </c>
      <c r="K1556" s="15">
        <f>IF(Data!S1556&gt;$B$8,Data!S1556,0)</f>
        <v/>
      </c>
    </row>
    <row r="1557">
      <c r="H1557" s="14">
        <f>Data!A1557</f>
        <v/>
      </c>
      <c r="I1557" s="15">
        <f>IF(Data!P1557&gt;$B$8,Data!P1557,0)</f>
        <v/>
      </c>
      <c r="J1557" s="15">
        <f>IF(Data!R1557&gt;$B$8,Data!R1557,0)</f>
        <v/>
      </c>
      <c r="K1557" s="15">
        <f>IF(Data!S1557&gt;$B$8,Data!S1557,0)</f>
        <v/>
      </c>
    </row>
    <row r="1558">
      <c r="H1558" s="14">
        <f>Data!A1558</f>
        <v/>
      </c>
      <c r="I1558" s="15">
        <f>IF(Data!P1558&gt;$B$8,Data!P1558,0)</f>
        <v/>
      </c>
      <c r="J1558" s="15">
        <f>IF(Data!R1558&gt;$B$8,Data!R1558,0)</f>
        <v/>
      </c>
      <c r="K1558" s="15">
        <f>IF(Data!S1558&gt;$B$8,Data!S1558,0)</f>
        <v/>
      </c>
    </row>
    <row r="1559">
      <c r="H1559" s="14">
        <f>Data!A1559</f>
        <v/>
      </c>
      <c r="I1559" s="15">
        <f>IF(Data!P1559&gt;$B$8,Data!P1559,0)</f>
        <v/>
      </c>
      <c r="J1559" s="15">
        <f>IF(Data!R1559&gt;$B$8,Data!R1559,0)</f>
        <v/>
      </c>
      <c r="K1559" s="15">
        <f>IF(Data!S1559&gt;$B$8,Data!S1559,0)</f>
        <v/>
      </c>
    </row>
    <row r="1560">
      <c r="H1560" s="14">
        <f>Data!A1560</f>
        <v/>
      </c>
      <c r="I1560" s="15">
        <f>IF(Data!P1560&gt;$B$8,Data!P1560,0)</f>
        <v/>
      </c>
      <c r="J1560" s="15">
        <f>IF(Data!R1560&gt;$B$8,Data!R1560,0)</f>
        <v/>
      </c>
      <c r="K1560" s="15">
        <f>IF(Data!S1560&gt;$B$8,Data!S1560,0)</f>
        <v/>
      </c>
    </row>
    <row r="1561">
      <c r="H1561" s="14">
        <f>Data!A1561</f>
        <v/>
      </c>
      <c r="I1561" s="15">
        <f>IF(Data!P1561&gt;$B$8,Data!P1561,0)</f>
        <v/>
      </c>
      <c r="J1561" s="15">
        <f>IF(Data!R1561&gt;$B$8,Data!R1561,0)</f>
        <v/>
      </c>
      <c r="K1561" s="15">
        <f>IF(Data!S1561&gt;$B$8,Data!S1561,0)</f>
        <v/>
      </c>
    </row>
    <row r="1562">
      <c r="H1562" s="14">
        <f>Data!A1562</f>
        <v/>
      </c>
      <c r="I1562" s="15">
        <f>IF(Data!P1562&gt;$B$8,Data!P1562,0)</f>
        <v/>
      </c>
      <c r="J1562" s="15">
        <f>IF(Data!R1562&gt;$B$8,Data!R1562,0)</f>
        <v/>
      </c>
      <c r="K1562" s="15">
        <f>IF(Data!S1562&gt;$B$8,Data!S1562,0)</f>
        <v/>
      </c>
    </row>
    <row r="1563">
      <c r="H1563" s="14">
        <f>Data!A1563</f>
        <v/>
      </c>
      <c r="I1563" s="15">
        <f>IF(Data!P1563&gt;$B$8,Data!P1563,0)</f>
        <v/>
      </c>
      <c r="J1563" s="15">
        <f>IF(Data!R1563&gt;$B$8,Data!R1563,0)</f>
        <v/>
      </c>
      <c r="K1563" s="15">
        <f>IF(Data!S1563&gt;$B$8,Data!S1563,0)</f>
        <v/>
      </c>
    </row>
    <row r="1564">
      <c r="H1564" s="14">
        <f>Data!A1564</f>
        <v/>
      </c>
      <c r="I1564" s="15">
        <f>IF(Data!P1564&gt;$B$8,Data!P1564,0)</f>
        <v/>
      </c>
      <c r="J1564" s="15">
        <f>IF(Data!R1564&gt;$B$8,Data!R1564,0)</f>
        <v/>
      </c>
      <c r="K1564" s="15">
        <f>IF(Data!S1564&gt;$B$8,Data!S1564,0)</f>
        <v/>
      </c>
    </row>
    <row r="1565">
      <c r="H1565" s="14">
        <f>Data!A1565</f>
        <v/>
      </c>
      <c r="I1565" s="15">
        <f>IF(Data!P1565&gt;$B$8,Data!P1565,0)</f>
        <v/>
      </c>
      <c r="J1565" s="15">
        <f>IF(Data!R1565&gt;$B$8,Data!R1565,0)</f>
        <v/>
      </c>
      <c r="K1565" s="15">
        <f>IF(Data!S1565&gt;$B$8,Data!S1565,0)</f>
        <v/>
      </c>
    </row>
    <row r="1566">
      <c r="H1566" s="14">
        <f>Data!A1566</f>
        <v/>
      </c>
      <c r="I1566" s="15">
        <f>IF(Data!P1566&gt;$B$8,Data!P1566,0)</f>
        <v/>
      </c>
      <c r="J1566" s="15">
        <f>IF(Data!R1566&gt;$B$8,Data!R1566,0)</f>
        <v/>
      </c>
      <c r="K1566" s="15">
        <f>IF(Data!S1566&gt;$B$8,Data!S1566,0)</f>
        <v/>
      </c>
    </row>
    <row r="1567">
      <c r="H1567" s="14">
        <f>Data!A1567</f>
        <v/>
      </c>
      <c r="I1567" s="15">
        <f>IF(Data!P1567&gt;$B$8,Data!P1567,0)</f>
        <v/>
      </c>
      <c r="J1567" s="15">
        <f>IF(Data!R1567&gt;$B$8,Data!R1567,0)</f>
        <v/>
      </c>
      <c r="K1567" s="15">
        <f>IF(Data!S1567&gt;$B$8,Data!S1567,0)</f>
        <v/>
      </c>
    </row>
    <row r="1568">
      <c r="H1568" s="14">
        <f>Data!A1568</f>
        <v/>
      </c>
      <c r="I1568" s="15">
        <f>IF(Data!P1568&gt;$B$8,Data!P1568,0)</f>
        <v/>
      </c>
      <c r="J1568" s="15">
        <f>IF(Data!R1568&gt;$B$8,Data!R1568,0)</f>
        <v/>
      </c>
      <c r="K1568" s="15">
        <f>IF(Data!S1568&gt;$B$8,Data!S1568,0)</f>
        <v/>
      </c>
    </row>
    <row r="1569">
      <c r="H1569" s="14">
        <f>Data!A1569</f>
        <v/>
      </c>
      <c r="I1569" s="15">
        <f>IF(Data!P1569&gt;$B$8,Data!P1569,0)</f>
        <v/>
      </c>
      <c r="J1569" s="15">
        <f>IF(Data!R1569&gt;$B$8,Data!R1569,0)</f>
        <v/>
      </c>
      <c r="K1569" s="15">
        <f>IF(Data!S1569&gt;$B$8,Data!S1569,0)</f>
        <v/>
      </c>
    </row>
    <row r="1570">
      <c r="H1570" s="14">
        <f>Data!A1570</f>
        <v/>
      </c>
      <c r="I1570" s="15">
        <f>IF(Data!P1570&gt;$B$8,Data!P1570,0)</f>
        <v/>
      </c>
      <c r="J1570" s="15">
        <f>IF(Data!R1570&gt;$B$8,Data!R1570,0)</f>
        <v/>
      </c>
      <c r="K1570" s="15">
        <f>IF(Data!S1570&gt;$B$8,Data!S1570,0)</f>
        <v/>
      </c>
    </row>
    <row r="1571">
      <c r="H1571" s="14">
        <f>Data!A1571</f>
        <v/>
      </c>
      <c r="I1571" s="15">
        <f>IF(Data!P1571&gt;$B$8,Data!P1571,0)</f>
        <v/>
      </c>
      <c r="J1571" s="15">
        <f>IF(Data!R1571&gt;$B$8,Data!R1571,0)</f>
        <v/>
      </c>
      <c r="K1571" s="15">
        <f>IF(Data!S1571&gt;$B$8,Data!S1571,0)</f>
        <v/>
      </c>
    </row>
    <row r="1572">
      <c r="H1572" s="14">
        <f>Data!A1572</f>
        <v/>
      </c>
      <c r="I1572" s="15">
        <f>IF(Data!P1572&gt;$B$8,Data!P1572,0)</f>
        <v/>
      </c>
      <c r="J1572" s="15">
        <f>IF(Data!R1572&gt;$B$8,Data!R1572,0)</f>
        <v/>
      </c>
      <c r="K1572" s="15">
        <f>IF(Data!S1572&gt;$B$8,Data!S1572,0)</f>
        <v/>
      </c>
    </row>
    <row r="1573">
      <c r="H1573" s="14">
        <f>Data!A1573</f>
        <v/>
      </c>
      <c r="I1573" s="15">
        <f>IF(Data!P1573&gt;$B$8,Data!P1573,0)</f>
        <v/>
      </c>
      <c r="J1573" s="15">
        <f>IF(Data!R1573&gt;$B$8,Data!R1573,0)</f>
        <v/>
      </c>
      <c r="K1573" s="15">
        <f>IF(Data!S1573&gt;$B$8,Data!S1573,0)</f>
        <v/>
      </c>
    </row>
    <row r="1574">
      <c r="H1574" s="14">
        <f>Data!A1574</f>
        <v/>
      </c>
      <c r="I1574" s="15">
        <f>IF(Data!P1574&gt;$B$8,Data!P1574,0)</f>
        <v/>
      </c>
      <c r="J1574" s="15">
        <f>IF(Data!R1574&gt;$B$8,Data!R1574,0)</f>
        <v/>
      </c>
      <c r="K1574" s="15">
        <f>IF(Data!S1574&gt;$B$8,Data!S1574,0)</f>
        <v/>
      </c>
    </row>
    <row r="1575">
      <c r="H1575" s="14">
        <f>Data!A1575</f>
        <v/>
      </c>
      <c r="I1575" s="15">
        <f>IF(Data!P1575&gt;$B$8,Data!P1575,0)</f>
        <v/>
      </c>
      <c r="J1575" s="15">
        <f>IF(Data!R1575&gt;$B$8,Data!R1575,0)</f>
        <v/>
      </c>
      <c r="K1575" s="15">
        <f>IF(Data!S1575&gt;$B$8,Data!S1575,0)</f>
        <v/>
      </c>
    </row>
    <row r="1576">
      <c r="H1576" s="14">
        <f>Data!A1576</f>
        <v/>
      </c>
      <c r="I1576" s="15">
        <f>IF(Data!P1576&gt;$B$8,Data!P1576,0)</f>
        <v/>
      </c>
      <c r="J1576" s="15">
        <f>IF(Data!R1576&gt;$B$8,Data!R1576,0)</f>
        <v/>
      </c>
      <c r="K1576" s="15">
        <f>IF(Data!S1576&gt;$B$8,Data!S1576,0)</f>
        <v/>
      </c>
    </row>
    <row r="1577">
      <c r="H1577" s="14">
        <f>Data!A1577</f>
        <v/>
      </c>
      <c r="I1577" s="15">
        <f>IF(Data!P1577&gt;$B$8,Data!P1577,0)</f>
        <v/>
      </c>
      <c r="J1577" s="15">
        <f>IF(Data!R1577&gt;$B$8,Data!R1577,0)</f>
        <v/>
      </c>
      <c r="K1577" s="15">
        <f>IF(Data!S1577&gt;$B$8,Data!S1577,0)</f>
        <v/>
      </c>
    </row>
    <row r="1578">
      <c r="H1578" s="14">
        <f>Data!A1578</f>
        <v/>
      </c>
      <c r="I1578" s="15">
        <f>IF(Data!P1578&gt;$B$8,Data!P1578,0)</f>
        <v/>
      </c>
      <c r="J1578" s="15">
        <f>IF(Data!R1578&gt;$B$8,Data!R1578,0)</f>
        <v/>
      </c>
      <c r="K1578" s="15">
        <f>IF(Data!S1578&gt;$B$8,Data!S1578,0)</f>
        <v/>
      </c>
    </row>
    <row r="1579">
      <c r="H1579" s="14">
        <f>Data!A1579</f>
        <v/>
      </c>
      <c r="I1579" s="15">
        <f>IF(Data!P1579&gt;$B$8,Data!P1579,0)</f>
        <v/>
      </c>
      <c r="J1579" s="15">
        <f>IF(Data!R1579&gt;$B$8,Data!R1579,0)</f>
        <v/>
      </c>
      <c r="K1579" s="15">
        <f>IF(Data!S1579&gt;$B$8,Data!S1579,0)</f>
        <v/>
      </c>
    </row>
    <row r="1580">
      <c r="H1580" s="14">
        <f>Data!A1580</f>
        <v/>
      </c>
      <c r="I1580" s="15">
        <f>IF(Data!P1580&gt;$B$8,Data!P1580,0)</f>
        <v/>
      </c>
      <c r="J1580" s="15">
        <f>IF(Data!R1580&gt;$B$8,Data!R1580,0)</f>
        <v/>
      </c>
      <c r="K1580" s="15">
        <f>IF(Data!S1580&gt;$B$8,Data!S1580,0)</f>
        <v/>
      </c>
    </row>
    <row r="1581">
      <c r="H1581" s="14">
        <f>Data!A1581</f>
        <v/>
      </c>
      <c r="I1581" s="15">
        <f>IF(Data!P1581&gt;$B$8,Data!P1581,0)</f>
        <v/>
      </c>
      <c r="J1581" s="15">
        <f>IF(Data!R1581&gt;$B$8,Data!R1581,0)</f>
        <v/>
      </c>
      <c r="K1581" s="15">
        <f>IF(Data!S1581&gt;$B$8,Data!S1581,0)</f>
        <v/>
      </c>
    </row>
    <row r="1582">
      <c r="H1582" s="14">
        <f>Data!A1582</f>
        <v/>
      </c>
      <c r="I1582" s="15">
        <f>IF(Data!P1582&gt;$B$8,Data!P1582,0)</f>
        <v/>
      </c>
      <c r="J1582" s="15">
        <f>IF(Data!R1582&gt;$B$8,Data!R1582,0)</f>
        <v/>
      </c>
      <c r="K1582" s="15">
        <f>IF(Data!S1582&gt;$B$8,Data!S1582,0)</f>
        <v/>
      </c>
    </row>
    <row r="1583">
      <c r="H1583" s="14">
        <f>Data!A1583</f>
        <v/>
      </c>
      <c r="I1583" s="15">
        <f>IF(Data!P1583&gt;$B$8,Data!P1583,0)</f>
        <v/>
      </c>
      <c r="J1583" s="15">
        <f>IF(Data!R1583&gt;$B$8,Data!R1583,0)</f>
        <v/>
      </c>
      <c r="K1583" s="15">
        <f>IF(Data!S1583&gt;$B$8,Data!S1583,0)</f>
        <v/>
      </c>
    </row>
    <row r="1584">
      <c r="H1584" s="14">
        <f>Data!A1584</f>
        <v/>
      </c>
      <c r="I1584" s="15">
        <f>IF(Data!P1584&gt;$B$8,Data!P1584,0)</f>
        <v/>
      </c>
      <c r="J1584" s="15">
        <f>IF(Data!R1584&gt;$B$8,Data!R1584,0)</f>
        <v/>
      </c>
      <c r="K1584" s="15">
        <f>IF(Data!S1584&gt;$B$8,Data!S1584,0)</f>
        <v/>
      </c>
    </row>
    <row r="1585">
      <c r="H1585" s="14">
        <f>Data!A1585</f>
        <v/>
      </c>
      <c r="I1585" s="15">
        <f>IF(Data!P1585&gt;$B$8,Data!P1585,0)</f>
        <v/>
      </c>
      <c r="J1585" s="15">
        <f>IF(Data!R1585&gt;$B$8,Data!R1585,0)</f>
        <v/>
      </c>
      <c r="K1585" s="15">
        <f>IF(Data!S1585&gt;$B$8,Data!S1585,0)</f>
        <v/>
      </c>
    </row>
    <row r="1586">
      <c r="H1586" s="14">
        <f>Data!A1586</f>
        <v/>
      </c>
      <c r="I1586" s="15">
        <f>IF(Data!P1586&gt;$B$8,Data!P1586,0)</f>
        <v/>
      </c>
      <c r="J1586" s="15">
        <f>IF(Data!R1586&gt;$B$8,Data!R1586,0)</f>
        <v/>
      </c>
      <c r="K1586" s="15">
        <f>IF(Data!S1586&gt;$B$8,Data!S1586,0)</f>
        <v/>
      </c>
    </row>
    <row r="1587">
      <c r="H1587" s="14">
        <f>Data!A1587</f>
        <v/>
      </c>
      <c r="I1587" s="15">
        <f>IF(Data!P1587&gt;$B$8,Data!P1587,0)</f>
        <v/>
      </c>
      <c r="J1587" s="15">
        <f>IF(Data!R1587&gt;$B$8,Data!R1587,0)</f>
        <v/>
      </c>
      <c r="K1587" s="15">
        <f>IF(Data!S1587&gt;$B$8,Data!S1587,0)</f>
        <v/>
      </c>
    </row>
    <row r="1588">
      <c r="H1588" s="14">
        <f>Data!A1588</f>
        <v/>
      </c>
      <c r="I1588" s="15">
        <f>IF(Data!P1588&gt;$B$8,Data!P1588,0)</f>
        <v/>
      </c>
      <c r="J1588" s="15">
        <f>IF(Data!R1588&gt;$B$8,Data!R1588,0)</f>
        <v/>
      </c>
      <c r="K1588" s="15">
        <f>IF(Data!S1588&gt;$B$8,Data!S1588,0)</f>
        <v/>
      </c>
    </row>
    <row r="1589">
      <c r="H1589" s="14">
        <f>Data!A1589</f>
        <v/>
      </c>
      <c r="I1589" s="15">
        <f>IF(Data!P1589&gt;$B$8,Data!P1589,0)</f>
        <v/>
      </c>
      <c r="J1589" s="15">
        <f>IF(Data!R1589&gt;$B$8,Data!R1589,0)</f>
        <v/>
      </c>
      <c r="K1589" s="15">
        <f>IF(Data!S1589&gt;$B$8,Data!S1589,0)</f>
        <v/>
      </c>
    </row>
    <row r="1590">
      <c r="H1590" s="14">
        <f>Data!A1590</f>
        <v/>
      </c>
      <c r="I1590" s="15">
        <f>IF(Data!P1590&gt;$B$8,Data!P1590,0)</f>
        <v/>
      </c>
      <c r="J1590" s="15">
        <f>IF(Data!R1590&gt;$B$8,Data!R1590,0)</f>
        <v/>
      </c>
      <c r="K1590" s="15">
        <f>IF(Data!S1590&gt;$B$8,Data!S1590,0)</f>
        <v/>
      </c>
    </row>
    <row r="1591">
      <c r="H1591" s="14">
        <f>Data!A1591</f>
        <v/>
      </c>
      <c r="I1591" s="15">
        <f>IF(Data!P1591&gt;$B$8,Data!P1591,0)</f>
        <v/>
      </c>
      <c r="J1591" s="15">
        <f>IF(Data!R1591&gt;$B$8,Data!R1591,0)</f>
        <v/>
      </c>
      <c r="K1591" s="15">
        <f>IF(Data!S1591&gt;$B$8,Data!S1591,0)</f>
        <v/>
      </c>
    </row>
    <row r="1592">
      <c r="H1592" s="14">
        <f>Data!A1592</f>
        <v/>
      </c>
      <c r="I1592" s="15">
        <f>IF(Data!P1592&gt;$B$8,Data!P1592,0)</f>
        <v/>
      </c>
      <c r="J1592" s="15">
        <f>IF(Data!R1592&gt;$B$8,Data!R1592,0)</f>
        <v/>
      </c>
      <c r="K1592" s="15">
        <f>IF(Data!S1592&gt;$B$8,Data!S1592,0)</f>
        <v/>
      </c>
    </row>
    <row r="1593">
      <c r="H1593" s="14">
        <f>Data!A1593</f>
        <v/>
      </c>
      <c r="I1593" s="15">
        <f>IF(Data!P1593&gt;$B$8,Data!P1593,0)</f>
        <v/>
      </c>
      <c r="J1593" s="15">
        <f>IF(Data!R1593&gt;$B$8,Data!R1593,0)</f>
        <v/>
      </c>
      <c r="K1593" s="15">
        <f>IF(Data!S1593&gt;$B$8,Data!S1593,0)</f>
        <v/>
      </c>
    </row>
    <row r="1594">
      <c r="H1594" s="14">
        <f>Data!A1594</f>
        <v/>
      </c>
      <c r="I1594" s="15">
        <f>IF(Data!P1594&gt;$B$8,Data!P1594,0)</f>
        <v/>
      </c>
      <c r="J1594" s="15">
        <f>IF(Data!R1594&gt;$B$8,Data!R1594,0)</f>
        <v/>
      </c>
      <c r="K1594" s="15">
        <f>IF(Data!S1594&gt;$B$8,Data!S1594,0)</f>
        <v/>
      </c>
    </row>
    <row r="1595">
      <c r="H1595" s="14">
        <f>Data!A1595</f>
        <v/>
      </c>
      <c r="I1595" s="15">
        <f>IF(Data!P1595&gt;$B$8,Data!P1595,0)</f>
        <v/>
      </c>
      <c r="J1595" s="15">
        <f>IF(Data!R1595&gt;$B$8,Data!R1595,0)</f>
        <v/>
      </c>
      <c r="K1595" s="15">
        <f>IF(Data!S1595&gt;$B$8,Data!S1595,0)</f>
        <v/>
      </c>
    </row>
    <row r="1596">
      <c r="H1596" s="14">
        <f>Data!A1596</f>
        <v/>
      </c>
      <c r="I1596" s="15">
        <f>IF(Data!P1596&gt;$B$8,Data!P1596,0)</f>
        <v/>
      </c>
      <c r="J1596" s="15">
        <f>IF(Data!R1596&gt;$B$8,Data!R1596,0)</f>
        <v/>
      </c>
      <c r="K1596" s="15">
        <f>IF(Data!S1596&gt;$B$8,Data!S1596,0)</f>
        <v/>
      </c>
    </row>
    <row r="1597">
      <c r="H1597" s="14">
        <f>Data!A1597</f>
        <v/>
      </c>
      <c r="I1597" s="15">
        <f>IF(Data!P1597&gt;$B$8,Data!P1597,0)</f>
        <v/>
      </c>
      <c r="J1597" s="15">
        <f>IF(Data!R1597&gt;$B$8,Data!R1597,0)</f>
        <v/>
      </c>
      <c r="K1597" s="15">
        <f>IF(Data!S1597&gt;$B$8,Data!S1597,0)</f>
        <v/>
      </c>
    </row>
    <row r="1598">
      <c r="H1598" s="14">
        <f>Data!A1598</f>
        <v/>
      </c>
      <c r="I1598" s="15">
        <f>IF(Data!P1598&gt;$B$8,Data!P1598,0)</f>
        <v/>
      </c>
      <c r="J1598" s="15">
        <f>IF(Data!R1598&gt;$B$8,Data!R1598,0)</f>
        <v/>
      </c>
      <c r="K1598" s="15">
        <f>IF(Data!S1598&gt;$B$8,Data!S1598,0)</f>
        <v/>
      </c>
    </row>
    <row r="1599">
      <c r="H1599" s="14">
        <f>Data!A1599</f>
        <v/>
      </c>
      <c r="I1599" s="15">
        <f>IF(Data!P1599&gt;$B$8,Data!P1599,0)</f>
        <v/>
      </c>
      <c r="J1599" s="15">
        <f>IF(Data!R1599&gt;$B$8,Data!R1599,0)</f>
        <v/>
      </c>
      <c r="K1599" s="15">
        <f>IF(Data!S1599&gt;$B$8,Data!S1599,0)</f>
        <v/>
      </c>
    </row>
    <row r="1600">
      <c r="H1600" s="14">
        <f>Data!A1600</f>
        <v/>
      </c>
      <c r="I1600" s="15">
        <f>IF(Data!P1600&gt;$B$8,Data!P1600,0)</f>
        <v/>
      </c>
      <c r="J1600" s="15">
        <f>IF(Data!R1600&gt;$B$8,Data!R1600,0)</f>
        <v/>
      </c>
      <c r="K1600" s="15">
        <f>IF(Data!S1600&gt;$B$8,Data!S1600,0)</f>
        <v/>
      </c>
    </row>
    <row r="1601">
      <c r="H1601" s="14">
        <f>Data!A1601</f>
        <v/>
      </c>
      <c r="I1601" s="15">
        <f>IF(Data!P1601&gt;$B$8,Data!P1601,0)</f>
        <v/>
      </c>
      <c r="J1601" s="15">
        <f>IF(Data!R1601&gt;$B$8,Data!R1601,0)</f>
        <v/>
      </c>
      <c r="K1601" s="15">
        <f>IF(Data!S1601&gt;$B$8,Data!S1601,0)</f>
        <v/>
      </c>
    </row>
    <row r="1602">
      <c r="H1602" s="14">
        <f>Data!A1602</f>
        <v/>
      </c>
      <c r="I1602" s="15">
        <f>IF(Data!P1602&gt;$B$8,Data!P1602,0)</f>
        <v/>
      </c>
      <c r="J1602" s="15">
        <f>IF(Data!R1602&gt;$B$8,Data!R1602,0)</f>
        <v/>
      </c>
      <c r="K1602" s="15">
        <f>IF(Data!S1602&gt;$B$8,Data!S1602,0)</f>
        <v/>
      </c>
    </row>
    <row r="1603">
      <c r="H1603" s="14">
        <f>Data!A1603</f>
        <v/>
      </c>
      <c r="I1603" s="15">
        <f>IF(Data!P1603&gt;$B$8,Data!P1603,0)</f>
        <v/>
      </c>
      <c r="J1603" s="15">
        <f>IF(Data!R1603&gt;$B$8,Data!R1603,0)</f>
        <v/>
      </c>
      <c r="K1603" s="15">
        <f>IF(Data!S1603&gt;$B$8,Data!S1603,0)</f>
        <v/>
      </c>
    </row>
    <row r="1604">
      <c r="H1604" s="14">
        <f>Data!A1604</f>
        <v/>
      </c>
      <c r="I1604" s="15">
        <f>IF(Data!P1604&gt;$B$8,Data!P1604,0)</f>
        <v/>
      </c>
      <c r="J1604" s="15">
        <f>IF(Data!R1604&gt;$B$8,Data!R1604,0)</f>
        <v/>
      </c>
      <c r="K1604" s="15">
        <f>IF(Data!S1604&gt;$B$8,Data!S1604,0)</f>
        <v/>
      </c>
    </row>
    <row r="1605">
      <c r="H1605" s="14">
        <f>Data!A1605</f>
        <v/>
      </c>
      <c r="I1605" s="15">
        <f>IF(Data!P1605&gt;$B$8,Data!P1605,0)</f>
        <v/>
      </c>
      <c r="J1605" s="15">
        <f>IF(Data!R1605&gt;$B$8,Data!R1605,0)</f>
        <v/>
      </c>
      <c r="K1605" s="15">
        <f>IF(Data!S1605&gt;$B$8,Data!S1605,0)</f>
        <v/>
      </c>
    </row>
    <row r="1606">
      <c r="H1606" s="14">
        <f>Data!A1606</f>
        <v/>
      </c>
      <c r="I1606" s="15">
        <f>IF(Data!P1606&gt;$B$8,Data!P1606,0)</f>
        <v/>
      </c>
      <c r="J1606" s="15">
        <f>IF(Data!R1606&gt;$B$8,Data!R1606,0)</f>
        <v/>
      </c>
      <c r="K1606" s="15">
        <f>IF(Data!S1606&gt;$B$8,Data!S1606,0)</f>
        <v/>
      </c>
    </row>
    <row r="1607">
      <c r="H1607" s="14">
        <f>Data!A1607</f>
        <v/>
      </c>
      <c r="I1607" s="15">
        <f>IF(Data!P1607&gt;$B$8,Data!P1607,0)</f>
        <v/>
      </c>
      <c r="J1607" s="15">
        <f>IF(Data!R1607&gt;$B$8,Data!R1607,0)</f>
        <v/>
      </c>
      <c r="K1607" s="15">
        <f>IF(Data!S1607&gt;$B$8,Data!S1607,0)</f>
        <v/>
      </c>
    </row>
    <row r="1608">
      <c r="H1608" s="14">
        <f>Data!A1608</f>
        <v/>
      </c>
      <c r="I1608" s="15">
        <f>IF(Data!P1608&gt;$B$8,Data!P1608,0)</f>
        <v/>
      </c>
      <c r="J1608" s="15">
        <f>IF(Data!R1608&gt;$B$8,Data!R1608,0)</f>
        <v/>
      </c>
      <c r="K1608" s="15">
        <f>IF(Data!S1608&gt;$B$8,Data!S1608,0)</f>
        <v/>
      </c>
    </row>
    <row r="1609">
      <c r="H1609" s="14">
        <f>Data!A1609</f>
        <v/>
      </c>
      <c r="I1609" s="15">
        <f>IF(Data!P1609&gt;$B$8,Data!P1609,0)</f>
        <v/>
      </c>
      <c r="J1609" s="15">
        <f>IF(Data!R1609&gt;$B$8,Data!R1609,0)</f>
        <v/>
      </c>
      <c r="K1609" s="15">
        <f>IF(Data!S1609&gt;$B$8,Data!S1609,0)</f>
        <v/>
      </c>
    </row>
    <row r="1610">
      <c r="H1610" s="14">
        <f>Data!A1610</f>
        <v/>
      </c>
      <c r="I1610" s="15">
        <f>IF(Data!P1610&gt;$B$8,Data!P1610,0)</f>
        <v/>
      </c>
      <c r="J1610" s="15">
        <f>IF(Data!R1610&gt;$B$8,Data!R1610,0)</f>
        <v/>
      </c>
      <c r="K1610" s="15">
        <f>IF(Data!S1610&gt;$B$8,Data!S1610,0)</f>
        <v/>
      </c>
    </row>
    <row r="1611">
      <c r="H1611" s="14">
        <f>Data!A1611</f>
        <v/>
      </c>
      <c r="I1611" s="15">
        <f>IF(Data!P1611&gt;$B$8,Data!P1611,0)</f>
        <v/>
      </c>
      <c r="J1611" s="15">
        <f>IF(Data!R1611&gt;$B$8,Data!R1611,0)</f>
        <v/>
      </c>
      <c r="K1611" s="15">
        <f>IF(Data!S1611&gt;$B$8,Data!S1611,0)</f>
        <v/>
      </c>
    </row>
    <row r="1612">
      <c r="H1612" s="14">
        <f>Data!A1612</f>
        <v/>
      </c>
      <c r="I1612" s="15">
        <f>IF(Data!P1612&gt;$B$8,Data!P1612,0)</f>
        <v/>
      </c>
      <c r="J1612" s="15">
        <f>IF(Data!R1612&gt;$B$8,Data!R1612,0)</f>
        <v/>
      </c>
      <c r="K1612" s="15">
        <f>IF(Data!S1612&gt;$B$8,Data!S1612,0)</f>
        <v/>
      </c>
    </row>
    <row r="1613">
      <c r="H1613" s="14">
        <f>Data!A1613</f>
        <v/>
      </c>
      <c r="I1613" s="15">
        <f>IF(Data!P1613&gt;$B$8,Data!P1613,0)</f>
        <v/>
      </c>
      <c r="J1613" s="15">
        <f>IF(Data!R1613&gt;$B$8,Data!R1613,0)</f>
        <v/>
      </c>
      <c r="K1613" s="15">
        <f>IF(Data!S1613&gt;$B$8,Data!S1613,0)</f>
        <v/>
      </c>
    </row>
    <row r="1614">
      <c r="H1614" s="14">
        <f>Data!A1614</f>
        <v/>
      </c>
      <c r="I1614" s="15">
        <f>IF(Data!P1614&gt;$B$8,Data!P1614,0)</f>
        <v/>
      </c>
      <c r="J1614" s="15">
        <f>IF(Data!R1614&gt;$B$8,Data!R1614,0)</f>
        <v/>
      </c>
      <c r="K1614" s="15">
        <f>IF(Data!S1614&gt;$B$8,Data!S1614,0)</f>
        <v/>
      </c>
    </row>
    <row r="1615">
      <c r="H1615" s="14">
        <f>Data!A1615</f>
        <v/>
      </c>
      <c r="I1615" s="15">
        <f>IF(Data!P1615&gt;$B$8,Data!P1615,0)</f>
        <v/>
      </c>
      <c r="J1615" s="15">
        <f>IF(Data!R1615&gt;$B$8,Data!R1615,0)</f>
        <v/>
      </c>
      <c r="K1615" s="15">
        <f>IF(Data!S1615&gt;$B$8,Data!S1615,0)</f>
        <v/>
      </c>
    </row>
    <row r="1616">
      <c r="H1616" s="14">
        <f>Data!A1616</f>
        <v/>
      </c>
      <c r="I1616" s="15">
        <f>IF(Data!P1616&gt;$B$8,Data!P1616,0)</f>
        <v/>
      </c>
      <c r="J1616" s="15">
        <f>IF(Data!R1616&gt;$B$8,Data!R1616,0)</f>
        <v/>
      </c>
      <c r="K1616" s="15">
        <f>IF(Data!S1616&gt;$B$8,Data!S1616,0)</f>
        <v/>
      </c>
    </row>
    <row r="1617">
      <c r="H1617" s="14">
        <f>Data!A1617</f>
        <v/>
      </c>
      <c r="I1617" s="15">
        <f>IF(Data!P1617&gt;$B$8,Data!P1617,0)</f>
        <v/>
      </c>
      <c r="J1617" s="15">
        <f>IF(Data!R1617&gt;$B$8,Data!R1617,0)</f>
        <v/>
      </c>
      <c r="K1617" s="15">
        <f>IF(Data!S1617&gt;$B$8,Data!S1617,0)</f>
        <v/>
      </c>
    </row>
    <row r="1618">
      <c r="H1618" s="14">
        <f>Data!A1618</f>
        <v/>
      </c>
      <c r="I1618" s="15">
        <f>IF(Data!P1618&gt;$B$8,Data!P1618,0)</f>
        <v/>
      </c>
      <c r="J1618" s="15">
        <f>IF(Data!R1618&gt;$B$8,Data!R1618,0)</f>
        <v/>
      </c>
      <c r="K1618" s="15">
        <f>IF(Data!S1618&gt;$B$8,Data!S1618,0)</f>
        <v/>
      </c>
    </row>
    <row r="1619">
      <c r="H1619" s="14">
        <f>Data!A1619</f>
        <v/>
      </c>
      <c r="I1619" s="15">
        <f>IF(Data!P1619&gt;$B$8,Data!P1619,0)</f>
        <v/>
      </c>
      <c r="J1619" s="15">
        <f>IF(Data!R1619&gt;$B$8,Data!R1619,0)</f>
        <v/>
      </c>
      <c r="K1619" s="15">
        <f>IF(Data!S1619&gt;$B$8,Data!S1619,0)</f>
        <v/>
      </c>
    </row>
    <row r="1620">
      <c r="H1620" s="14">
        <f>Data!A1620</f>
        <v/>
      </c>
      <c r="I1620" s="15">
        <f>IF(Data!P1620&gt;$B$8,Data!P1620,0)</f>
        <v/>
      </c>
      <c r="J1620" s="15">
        <f>IF(Data!R1620&gt;$B$8,Data!R1620,0)</f>
        <v/>
      </c>
      <c r="K1620" s="15">
        <f>IF(Data!S1620&gt;$B$8,Data!S1620,0)</f>
        <v/>
      </c>
    </row>
    <row r="1621">
      <c r="H1621" s="14">
        <f>Data!A1621</f>
        <v/>
      </c>
      <c r="I1621" s="15">
        <f>IF(Data!P1621&gt;$B$8,Data!P1621,0)</f>
        <v/>
      </c>
      <c r="J1621" s="15">
        <f>IF(Data!R1621&gt;$B$8,Data!R1621,0)</f>
        <v/>
      </c>
      <c r="K1621" s="15">
        <f>IF(Data!S1621&gt;$B$8,Data!S1621,0)</f>
        <v/>
      </c>
    </row>
    <row r="1622">
      <c r="H1622" s="14">
        <f>Data!A1622</f>
        <v/>
      </c>
      <c r="I1622" s="15">
        <f>IF(Data!P1622&gt;$B$8,Data!P1622,0)</f>
        <v/>
      </c>
      <c r="J1622" s="15">
        <f>IF(Data!R1622&gt;$B$8,Data!R1622,0)</f>
        <v/>
      </c>
      <c r="K1622" s="15">
        <f>IF(Data!S1622&gt;$B$8,Data!S1622,0)</f>
        <v/>
      </c>
    </row>
    <row r="1623">
      <c r="H1623" s="14">
        <f>Data!A1623</f>
        <v/>
      </c>
      <c r="I1623" s="15">
        <f>IF(Data!P1623&gt;$B$8,Data!P1623,0)</f>
        <v/>
      </c>
      <c r="J1623" s="15">
        <f>IF(Data!R1623&gt;$B$8,Data!R1623,0)</f>
        <v/>
      </c>
      <c r="K1623" s="15">
        <f>IF(Data!S1623&gt;$B$8,Data!S1623,0)</f>
        <v/>
      </c>
    </row>
    <row r="1624">
      <c r="H1624" s="14">
        <f>Data!A1624</f>
        <v/>
      </c>
      <c r="I1624" s="15">
        <f>IF(Data!P1624&gt;$B$8,Data!P1624,0)</f>
        <v/>
      </c>
      <c r="J1624" s="15">
        <f>IF(Data!R1624&gt;$B$8,Data!R1624,0)</f>
        <v/>
      </c>
      <c r="K1624" s="15">
        <f>IF(Data!S1624&gt;$B$8,Data!S1624,0)</f>
        <v/>
      </c>
    </row>
    <row r="1625">
      <c r="H1625" s="14">
        <f>Data!A1625</f>
        <v/>
      </c>
      <c r="I1625" s="15">
        <f>IF(Data!P1625&gt;$B$8,Data!P1625,0)</f>
        <v/>
      </c>
      <c r="J1625" s="15">
        <f>IF(Data!R1625&gt;$B$8,Data!R1625,0)</f>
        <v/>
      </c>
      <c r="K1625" s="15">
        <f>IF(Data!S1625&gt;$B$8,Data!S1625,0)</f>
        <v/>
      </c>
    </row>
    <row r="1626">
      <c r="H1626" s="14">
        <f>Data!A1626</f>
        <v/>
      </c>
      <c r="I1626" s="15">
        <f>IF(Data!P1626&gt;$B$8,Data!P1626,0)</f>
        <v/>
      </c>
      <c r="J1626" s="15">
        <f>IF(Data!R1626&gt;$B$8,Data!R1626,0)</f>
        <v/>
      </c>
      <c r="K1626" s="15">
        <f>IF(Data!S1626&gt;$B$8,Data!S1626,0)</f>
        <v/>
      </c>
    </row>
    <row r="1627">
      <c r="H1627" s="14">
        <f>Data!A1627</f>
        <v/>
      </c>
      <c r="I1627" s="15">
        <f>IF(Data!P1627&gt;$B$8,Data!P1627,0)</f>
        <v/>
      </c>
      <c r="J1627" s="15">
        <f>IF(Data!R1627&gt;$B$8,Data!R1627,0)</f>
        <v/>
      </c>
      <c r="K1627" s="15">
        <f>IF(Data!S1627&gt;$B$8,Data!S1627,0)</f>
        <v/>
      </c>
    </row>
    <row r="1628">
      <c r="H1628" s="14">
        <f>Data!A1628</f>
        <v/>
      </c>
      <c r="I1628" s="15">
        <f>IF(Data!P1628&gt;$B$8,Data!P1628,0)</f>
        <v/>
      </c>
      <c r="J1628" s="15">
        <f>IF(Data!R1628&gt;$B$8,Data!R1628,0)</f>
        <v/>
      </c>
      <c r="K1628" s="15">
        <f>IF(Data!S1628&gt;$B$8,Data!S1628,0)</f>
        <v/>
      </c>
    </row>
    <row r="1629">
      <c r="H1629" s="14">
        <f>Data!A1629</f>
        <v/>
      </c>
      <c r="I1629" s="15">
        <f>IF(Data!P1629&gt;$B$8,Data!P1629,0)</f>
        <v/>
      </c>
      <c r="J1629" s="15">
        <f>IF(Data!R1629&gt;$B$8,Data!R1629,0)</f>
        <v/>
      </c>
      <c r="K1629" s="15">
        <f>IF(Data!S1629&gt;$B$8,Data!S1629,0)</f>
        <v/>
      </c>
    </row>
    <row r="1630">
      <c r="H1630" s="14">
        <f>Data!A1630</f>
        <v/>
      </c>
      <c r="I1630" s="15">
        <f>IF(Data!P1630&gt;$B$8,Data!P1630,0)</f>
        <v/>
      </c>
      <c r="J1630" s="15">
        <f>IF(Data!R1630&gt;$B$8,Data!R1630,0)</f>
        <v/>
      </c>
      <c r="K1630" s="15">
        <f>IF(Data!S1630&gt;$B$8,Data!S1630,0)</f>
        <v/>
      </c>
    </row>
    <row r="1631">
      <c r="H1631" s="14">
        <f>Data!A1631</f>
        <v/>
      </c>
      <c r="I1631" s="15">
        <f>IF(Data!P1631&gt;$B$8,Data!P1631,0)</f>
        <v/>
      </c>
      <c r="J1631" s="15">
        <f>IF(Data!R1631&gt;$B$8,Data!R1631,0)</f>
        <v/>
      </c>
      <c r="K1631" s="15">
        <f>IF(Data!S1631&gt;$B$8,Data!S1631,0)</f>
        <v/>
      </c>
    </row>
    <row r="1632">
      <c r="H1632" s="14">
        <f>Data!A1632</f>
        <v/>
      </c>
      <c r="I1632" s="15">
        <f>IF(Data!P1632&gt;$B$8,Data!P1632,0)</f>
        <v/>
      </c>
      <c r="J1632" s="15">
        <f>IF(Data!R1632&gt;$B$8,Data!R1632,0)</f>
        <v/>
      </c>
      <c r="K1632" s="15">
        <f>IF(Data!S1632&gt;$B$8,Data!S1632,0)</f>
        <v/>
      </c>
    </row>
    <row r="1633">
      <c r="H1633" s="14">
        <f>Data!A1633</f>
        <v/>
      </c>
      <c r="I1633" s="15">
        <f>IF(Data!P1633&gt;$B$8,Data!P1633,0)</f>
        <v/>
      </c>
      <c r="J1633" s="15">
        <f>IF(Data!R1633&gt;$B$8,Data!R1633,0)</f>
        <v/>
      </c>
      <c r="K1633" s="15">
        <f>IF(Data!S1633&gt;$B$8,Data!S1633,0)</f>
        <v/>
      </c>
    </row>
    <row r="1634">
      <c r="H1634" s="14">
        <f>Data!A1634</f>
        <v/>
      </c>
      <c r="I1634" s="15">
        <f>IF(Data!P1634&gt;$B$8,Data!P1634,0)</f>
        <v/>
      </c>
      <c r="J1634" s="15">
        <f>IF(Data!R1634&gt;$B$8,Data!R1634,0)</f>
        <v/>
      </c>
      <c r="K1634" s="15">
        <f>IF(Data!S1634&gt;$B$8,Data!S1634,0)</f>
        <v/>
      </c>
    </row>
    <row r="1635">
      <c r="H1635" s="14">
        <f>Data!A1635</f>
        <v/>
      </c>
      <c r="I1635" s="15">
        <f>IF(Data!P1635&gt;$B$8,Data!P1635,0)</f>
        <v/>
      </c>
      <c r="J1635" s="15">
        <f>IF(Data!R1635&gt;$B$8,Data!R1635,0)</f>
        <v/>
      </c>
      <c r="K1635" s="15">
        <f>IF(Data!S1635&gt;$B$8,Data!S1635,0)</f>
        <v/>
      </c>
    </row>
    <row r="1636">
      <c r="H1636" s="14">
        <f>Data!A1636</f>
        <v/>
      </c>
      <c r="I1636" s="15">
        <f>IF(Data!P1636&gt;$B$8,Data!P1636,0)</f>
        <v/>
      </c>
      <c r="J1636" s="15">
        <f>IF(Data!R1636&gt;$B$8,Data!R1636,0)</f>
        <v/>
      </c>
      <c r="K1636" s="15">
        <f>IF(Data!S1636&gt;$B$8,Data!S1636,0)</f>
        <v/>
      </c>
    </row>
    <row r="1637">
      <c r="H1637" s="14">
        <f>Data!A1637</f>
        <v/>
      </c>
      <c r="I1637" s="15">
        <f>IF(Data!P1637&gt;$B$8,Data!P1637,0)</f>
        <v/>
      </c>
      <c r="J1637" s="15">
        <f>IF(Data!R1637&gt;$B$8,Data!R1637,0)</f>
        <v/>
      </c>
      <c r="K1637" s="15">
        <f>IF(Data!S1637&gt;$B$8,Data!S1637,0)</f>
        <v/>
      </c>
    </row>
    <row r="1638">
      <c r="H1638" s="14">
        <f>Data!A1638</f>
        <v/>
      </c>
      <c r="I1638" s="15">
        <f>IF(Data!P1638&gt;$B$8,Data!P1638,0)</f>
        <v/>
      </c>
      <c r="J1638" s="15">
        <f>IF(Data!R1638&gt;$B$8,Data!R1638,0)</f>
        <v/>
      </c>
      <c r="K1638" s="15">
        <f>IF(Data!S1638&gt;$B$8,Data!S1638,0)</f>
        <v/>
      </c>
    </row>
    <row r="1639">
      <c r="H1639" s="14">
        <f>Data!A1639</f>
        <v/>
      </c>
      <c r="I1639" s="15">
        <f>IF(Data!P1639&gt;$B$8,Data!P1639,0)</f>
        <v/>
      </c>
      <c r="J1639" s="15">
        <f>IF(Data!R1639&gt;$B$8,Data!R1639,0)</f>
        <v/>
      </c>
      <c r="K1639" s="15">
        <f>IF(Data!S1639&gt;$B$8,Data!S1639,0)</f>
        <v/>
      </c>
    </row>
    <row r="1640">
      <c r="H1640" s="14">
        <f>Data!A1640</f>
        <v/>
      </c>
      <c r="I1640" s="15">
        <f>IF(Data!P1640&gt;$B$8,Data!P1640,0)</f>
        <v/>
      </c>
      <c r="J1640" s="15">
        <f>IF(Data!R1640&gt;$B$8,Data!R1640,0)</f>
        <v/>
      </c>
      <c r="K1640" s="15">
        <f>IF(Data!S1640&gt;$B$8,Data!S1640,0)</f>
        <v/>
      </c>
    </row>
    <row r="1641">
      <c r="H1641" s="14">
        <f>Data!A1641</f>
        <v/>
      </c>
      <c r="I1641" s="15">
        <f>IF(Data!P1641&gt;$B$8,Data!P1641,0)</f>
        <v/>
      </c>
      <c r="J1641" s="15">
        <f>IF(Data!R1641&gt;$B$8,Data!R1641,0)</f>
        <v/>
      </c>
      <c r="K1641" s="15">
        <f>IF(Data!S1641&gt;$B$8,Data!S1641,0)</f>
        <v/>
      </c>
    </row>
    <row r="1642">
      <c r="H1642" s="14">
        <f>Data!A1642</f>
        <v/>
      </c>
      <c r="I1642" s="15">
        <f>IF(Data!P1642&gt;$B$8,Data!P1642,0)</f>
        <v/>
      </c>
      <c r="J1642" s="15">
        <f>IF(Data!R1642&gt;$B$8,Data!R1642,0)</f>
        <v/>
      </c>
      <c r="K1642" s="15">
        <f>IF(Data!S1642&gt;$B$8,Data!S1642,0)</f>
        <v/>
      </c>
    </row>
    <row r="1643">
      <c r="H1643" s="14">
        <f>Data!A1643</f>
        <v/>
      </c>
      <c r="I1643" s="15">
        <f>IF(Data!P1643&gt;$B$8,Data!P1643,0)</f>
        <v/>
      </c>
      <c r="J1643" s="15">
        <f>IF(Data!R1643&gt;$B$8,Data!R1643,0)</f>
        <v/>
      </c>
      <c r="K1643" s="15">
        <f>IF(Data!S1643&gt;$B$8,Data!S1643,0)</f>
        <v/>
      </c>
    </row>
    <row r="1644">
      <c r="H1644" s="14">
        <f>Data!A1644</f>
        <v/>
      </c>
      <c r="I1644" s="15">
        <f>IF(Data!P1644&gt;$B$8,Data!P1644,0)</f>
        <v/>
      </c>
      <c r="J1644" s="15">
        <f>IF(Data!R1644&gt;$B$8,Data!R1644,0)</f>
        <v/>
      </c>
      <c r="K1644" s="15">
        <f>IF(Data!S1644&gt;$B$8,Data!S1644,0)</f>
        <v/>
      </c>
    </row>
    <row r="1645">
      <c r="H1645" s="14">
        <f>Data!A1645</f>
        <v/>
      </c>
      <c r="I1645" s="15">
        <f>IF(Data!P1645&gt;$B$8,Data!P1645,0)</f>
        <v/>
      </c>
      <c r="J1645" s="15">
        <f>IF(Data!R1645&gt;$B$8,Data!R1645,0)</f>
        <v/>
      </c>
      <c r="K1645" s="15">
        <f>IF(Data!S1645&gt;$B$8,Data!S1645,0)</f>
        <v/>
      </c>
    </row>
    <row r="1646">
      <c r="H1646" s="14">
        <f>Data!A1646</f>
        <v/>
      </c>
      <c r="I1646" s="15">
        <f>IF(Data!P1646&gt;$B$8,Data!P1646,0)</f>
        <v/>
      </c>
      <c r="J1646" s="15">
        <f>IF(Data!R1646&gt;$B$8,Data!R1646,0)</f>
        <v/>
      </c>
      <c r="K1646" s="15">
        <f>IF(Data!S1646&gt;$B$8,Data!S1646,0)</f>
        <v/>
      </c>
    </row>
    <row r="1647">
      <c r="H1647" s="14">
        <f>Data!A1647</f>
        <v/>
      </c>
      <c r="I1647" s="15">
        <f>IF(Data!P1647&gt;$B$8,Data!P1647,0)</f>
        <v/>
      </c>
      <c r="J1647" s="15">
        <f>IF(Data!R1647&gt;$B$8,Data!R1647,0)</f>
        <v/>
      </c>
      <c r="K1647" s="15">
        <f>IF(Data!S1647&gt;$B$8,Data!S1647,0)</f>
        <v/>
      </c>
    </row>
    <row r="1648">
      <c r="H1648" s="14">
        <f>Data!A1648</f>
        <v/>
      </c>
      <c r="I1648" s="15">
        <f>IF(Data!P1648&gt;$B$8,Data!P1648,0)</f>
        <v/>
      </c>
      <c r="J1648" s="15">
        <f>IF(Data!R1648&gt;$B$8,Data!R1648,0)</f>
        <v/>
      </c>
      <c r="K1648" s="15">
        <f>IF(Data!S1648&gt;$B$8,Data!S1648,0)</f>
        <v/>
      </c>
    </row>
    <row r="1649">
      <c r="H1649" s="14">
        <f>Data!A1649</f>
        <v/>
      </c>
      <c r="I1649" s="15">
        <f>IF(Data!P1649&gt;$B$8,Data!P1649,0)</f>
        <v/>
      </c>
      <c r="J1649" s="15">
        <f>IF(Data!R1649&gt;$B$8,Data!R1649,0)</f>
        <v/>
      </c>
      <c r="K1649" s="15">
        <f>IF(Data!S1649&gt;$B$8,Data!S1649,0)</f>
        <v/>
      </c>
    </row>
    <row r="1650">
      <c r="H1650" s="14">
        <f>Data!A1650</f>
        <v/>
      </c>
      <c r="I1650" s="15">
        <f>IF(Data!P1650&gt;$B$8,Data!P1650,0)</f>
        <v/>
      </c>
      <c r="J1650" s="15">
        <f>IF(Data!R1650&gt;$B$8,Data!R1650,0)</f>
        <v/>
      </c>
      <c r="K1650" s="15">
        <f>IF(Data!S1650&gt;$B$8,Data!S1650,0)</f>
        <v/>
      </c>
    </row>
    <row r="1651">
      <c r="H1651" s="14">
        <f>Data!A1651</f>
        <v/>
      </c>
      <c r="I1651" s="15">
        <f>IF(Data!P1651&gt;$B$8,Data!P1651,0)</f>
        <v/>
      </c>
      <c r="J1651" s="15">
        <f>IF(Data!R1651&gt;$B$8,Data!R1651,0)</f>
        <v/>
      </c>
      <c r="K1651" s="15">
        <f>IF(Data!S1651&gt;$B$8,Data!S1651,0)</f>
        <v/>
      </c>
    </row>
    <row r="1652">
      <c r="H1652" s="14">
        <f>Data!A1652</f>
        <v/>
      </c>
      <c r="I1652" s="15">
        <f>IF(Data!P1652&gt;$B$8,Data!P1652,0)</f>
        <v/>
      </c>
      <c r="J1652" s="15">
        <f>IF(Data!R1652&gt;$B$8,Data!R1652,0)</f>
        <v/>
      </c>
      <c r="K1652" s="15">
        <f>IF(Data!S1652&gt;$B$8,Data!S1652,0)</f>
        <v/>
      </c>
    </row>
    <row r="1653">
      <c r="H1653" s="14">
        <f>Data!A1653</f>
        <v/>
      </c>
      <c r="I1653" s="15">
        <f>IF(Data!P1653&gt;$B$8,Data!P1653,0)</f>
        <v/>
      </c>
      <c r="J1653" s="15">
        <f>IF(Data!R1653&gt;$B$8,Data!R1653,0)</f>
        <v/>
      </c>
      <c r="K1653" s="15">
        <f>IF(Data!S1653&gt;$B$8,Data!S1653,0)</f>
        <v/>
      </c>
    </row>
    <row r="1654">
      <c r="H1654" s="14">
        <f>Data!A1654</f>
        <v/>
      </c>
      <c r="I1654" s="15">
        <f>IF(Data!P1654&gt;$B$8,Data!P1654,0)</f>
        <v/>
      </c>
      <c r="J1654" s="15">
        <f>IF(Data!R1654&gt;$B$8,Data!R1654,0)</f>
        <v/>
      </c>
      <c r="K1654" s="15">
        <f>IF(Data!S1654&gt;$B$8,Data!S1654,0)</f>
        <v/>
      </c>
    </row>
    <row r="1655">
      <c r="H1655" s="14">
        <f>Data!A1655</f>
        <v/>
      </c>
      <c r="I1655" s="15">
        <f>IF(Data!P1655&gt;$B$8,Data!P1655,0)</f>
        <v/>
      </c>
      <c r="J1655" s="15">
        <f>IF(Data!R1655&gt;$B$8,Data!R1655,0)</f>
        <v/>
      </c>
      <c r="K1655" s="15">
        <f>IF(Data!S1655&gt;$B$8,Data!S1655,0)</f>
        <v/>
      </c>
    </row>
    <row r="1656">
      <c r="H1656" s="14">
        <f>Data!A1656</f>
        <v/>
      </c>
      <c r="I1656" s="15">
        <f>IF(Data!P1656&gt;$B$8,Data!P1656,0)</f>
        <v/>
      </c>
      <c r="J1656" s="15">
        <f>IF(Data!R1656&gt;$B$8,Data!R1656,0)</f>
        <v/>
      </c>
      <c r="K1656" s="15">
        <f>IF(Data!S1656&gt;$B$8,Data!S1656,0)</f>
        <v/>
      </c>
    </row>
    <row r="1657">
      <c r="H1657" s="14">
        <f>Data!A1657</f>
        <v/>
      </c>
      <c r="I1657" s="15">
        <f>IF(Data!P1657&gt;$B$8,Data!P1657,0)</f>
        <v/>
      </c>
      <c r="J1657" s="15">
        <f>IF(Data!R1657&gt;$B$8,Data!R1657,0)</f>
        <v/>
      </c>
      <c r="K1657" s="15">
        <f>IF(Data!S1657&gt;$B$8,Data!S1657,0)</f>
        <v/>
      </c>
    </row>
    <row r="1658">
      <c r="H1658" s="14">
        <f>Data!A1658</f>
        <v/>
      </c>
      <c r="I1658" s="15">
        <f>IF(Data!P1658&gt;$B$8,Data!P1658,0)</f>
        <v/>
      </c>
      <c r="J1658" s="15">
        <f>IF(Data!R1658&gt;$B$8,Data!R1658,0)</f>
        <v/>
      </c>
      <c r="K1658" s="15">
        <f>IF(Data!S1658&gt;$B$8,Data!S1658,0)</f>
        <v/>
      </c>
    </row>
    <row r="1659">
      <c r="H1659" s="14">
        <f>Data!A1659</f>
        <v/>
      </c>
      <c r="I1659" s="15">
        <f>IF(Data!P1659&gt;$B$8,Data!P1659,0)</f>
        <v/>
      </c>
      <c r="J1659" s="15">
        <f>IF(Data!R1659&gt;$B$8,Data!R1659,0)</f>
        <v/>
      </c>
      <c r="K1659" s="15">
        <f>IF(Data!S1659&gt;$B$8,Data!S1659,0)</f>
        <v/>
      </c>
    </row>
    <row r="1660">
      <c r="H1660" s="14">
        <f>Data!A1660</f>
        <v/>
      </c>
      <c r="I1660" s="15">
        <f>IF(Data!P1660&gt;$B$8,Data!P1660,0)</f>
        <v/>
      </c>
      <c r="J1660" s="15">
        <f>IF(Data!R1660&gt;$B$8,Data!R1660,0)</f>
        <v/>
      </c>
      <c r="K1660" s="15">
        <f>IF(Data!S1660&gt;$B$8,Data!S1660,0)</f>
        <v/>
      </c>
    </row>
    <row r="1661">
      <c r="H1661" s="14">
        <f>Data!A1661</f>
        <v/>
      </c>
      <c r="I1661" s="15">
        <f>IF(Data!P1661&gt;$B$8,Data!P1661,0)</f>
        <v/>
      </c>
      <c r="J1661" s="15">
        <f>IF(Data!R1661&gt;$B$8,Data!R1661,0)</f>
        <v/>
      </c>
      <c r="K1661" s="15">
        <f>IF(Data!S1661&gt;$B$8,Data!S1661,0)</f>
        <v/>
      </c>
    </row>
    <row r="1662">
      <c r="H1662" s="14">
        <f>Data!A1662</f>
        <v/>
      </c>
      <c r="I1662" s="15">
        <f>IF(Data!P1662&gt;$B$8,Data!P1662,0)</f>
        <v/>
      </c>
      <c r="J1662" s="15">
        <f>IF(Data!R1662&gt;$B$8,Data!R1662,0)</f>
        <v/>
      </c>
      <c r="K1662" s="15">
        <f>IF(Data!S1662&gt;$B$8,Data!S1662,0)</f>
        <v/>
      </c>
    </row>
    <row r="1663">
      <c r="H1663" s="14">
        <f>Data!A1663</f>
        <v/>
      </c>
      <c r="I1663" s="15">
        <f>IF(Data!P1663&gt;$B$8,Data!P1663,0)</f>
        <v/>
      </c>
      <c r="J1663" s="15">
        <f>IF(Data!R1663&gt;$B$8,Data!R1663,0)</f>
        <v/>
      </c>
      <c r="K1663" s="15">
        <f>IF(Data!S1663&gt;$B$8,Data!S1663,0)</f>
        <v/>
      </c>
    </row>
    <row r="1664">
      <c r="H1664" s="14">
        <f>Data!A1664</f>
        <v/>
      </c>
      <c r="I1664" s="15">
        <f>IF(Data!P1664&gt;$B$8,Data!P1664,0)</f>
        <v/>
      </c>
      <c r="J1664" s="15">
        <f>IF(Data!R1664&gt;$B$8,Data!R1664,0)</f>
        <v/>
      </c>
      <c r="K1664" s="15">
        <f>IF(Data!S1664&gt;$B$8,Data!S1664,0)</f>
        <v/>
      </c>
    </row>
    <row r="1665">
      <c r="H1665" s="14">
        <f>Data!A1665</f>
        <v/>
      </c>
      <c r="I1665" s="15">
        <f>IF(Data!P1665&gt;$B$8,Data!P1665,0)</f>
        <v/>
      </c>
      <c r="J1665" s="15">
        <f>IF(Data!R1665&gt;$B$8,Data!R1665,0)</f>
        <v/>
      </c>
      <c r="K1665" s="15">
        <f>IF(Data!S1665&gt;$B$8,Data!S1665,0)</f>
        <v/>
      </c>
    </row>
    <row r="1666">
      <c r="H1666" s="14">
        <f>Data!A1666</f>
        <v/>
      </c>
      <c r="I1666" s="15">
        <f>IF(Data!P1666&gt;$B$8,Data!P1666,0)</f>
        <v/>
      </c>
      <c r="J1666" s="15">
        <f>IF(Data!R1666&gt;$B$8,Data!R1666,0)</f>
        <v/>
      </c>
      <c r="K1666" s="15">
        <f>IF(Data!S1666&gt;$B$8,Data!S1666,0)</f>
        <v/>
      </c>
    </row>
    <row r="1667">
      <c r="H1667" s="14">
        <f>Data!A1667</f>
        <v/>
      </c>
      <c r="I1667" s="15">
        <f>IF(Data!P1667&gt;$B$8,Data!P1667,0)</f>
        <v/>
      </c>
      <c r="J1667" s="15">
        <f>IF(Data!R1667&gt;$B$8,Data!R1667,0)</f>
        <v/>
      </c>
      <c r="K1667" s="15">
        <f>IF(Data!S1667&gt;$B$8,Data!S1667,0)</f>
        <v/>
      </c>
    </row>
    <row r="1668">
      <c r="H1668" s="14">
        <f>Data!A1668</f>
        <v/>
      </c>
      <c r="I1668" s="15">
        <f>IF(Data!P1668&gt;$B$8,Data!P1668,0)</f>
        <v/>
      </c>
      <c r="J1668" s="15">
        <f>IF(Data!R1668&gt;$B$8,Data!R1668,0)</f>
        <v/>
      </c>
      <c r="K1668" s="15">
        <f>IF(Data!S1668&gt;$B$8,Data!S1668,0)</f>
        <v/>
      </c>
    </row>
    <row r="1669">
      <c r="H1669" s="14">
        <f>Data!A1669</f>
        <v/>
      </c>
      <c r="I1669" s="15">
        <f>IF(Data!P1669&gt;$B$8,Data!P1669,0)</f>
        <v/>
      </c>
      <c r="J1669" s="15">
        <f>IF(Data!R1669&gt;$B$8,Data!R1669,0)</f>
        <v/>
      </c>
      <c r="K1669" s="15">
        <f>IF(Data!S1669&gt;$B$8,Data!S1669,0)</f>
        <v/>
      </c>
    </row>
    <row r="1670">
      <c r="H1670" s="14">
        <f>Data!A1670</f>
        <v/>
      </c>
      <c r="I1670" s="15">
        <f>IF(Data!P1670&gt;$B$8,Data!P1670,0)</f>
        <v/>
      </c>
      <c r="J1670" s="15">
        <f>IF(Data!R1670&gt;$B$8,Data!R1670,0)</f>
        <v/>
      </c>
      <c r="K1670" s="15">
        <f>IF(Data!S1670&gt;$B$8,Data!S1670,0)</f>
        <v/>
      </c>
    </row>
    <row r="1671">
      <c r="H1671" s="14">
        <f>Data!A1671</f>
        <v/>
      </c>
      <c r="I1671" s="15">
        <f>IF(Data!P1671&gt;$B$8,Data!P1671,0)</f>
        <v/>
      </c>
      <c r="J1671" s="15">
        <f>IF(Data!R1671&gt;$B$8,Data!R1671,0)</f>
        <v/>
      </c>
      <c r="K1671" s="15">
        <f>IF(Data!S1671&gt;$B$8,Data!S1671,0)</f>
        <v/>
      </c>
    </row>
    <row r="1672">
      <c r="H1672" s="14">
        <f>Data!A1672</f>
        <v/>
      </c>
      <c r="I1672" s="15">
        <f>IF(Data!P1672&gt;$B$8,Data!P1672,0)</f>
        <v/>
      </c>
      <c r="J1672" s="15">
        <f>IF(Data!R1672&gt;$B$8,Data!R1672,0)</f>
        <v/>
      </c>
      <c r="K1672" s="15">
        <f>IF(Data!S1672&gt;$B$8,Data!S1672,0)</f>
        <v/>
      </c>
    </row>
    <row r="1673">
      <c r="H1673" s="14">
        <f>Data!A1673</f>
        <v/>
      </c>
      <c r="I1673" s="15">
        <f>IF(Data!P1673&gt;$B$8,Data!P1673,0)</f>
        <v/>
      </c>
      <c r="J1673" s="15">
        <f>IF(Data!R1673&gt;$B$8,Data!R1673,0)</f>
        <v/>
      </c>
      <c r="K1673" s="15">
        <f>IF(Data!S1673&gt;$B$8,Data!S1673,0)</f>
        <v/>
      </c>
    </row>
    <row r="1674">
      <c r="H1674" s="14">
        <f>Data!A1674</f>
        <v/>
      </c>
      <c r="I1674" s="15">
        <f>IF(Data!P1674&gt;$B$8,Data!P1674,0)</f>
        <v/>
      </c>
      <c r="J1674" s="15">
        <f>IF(Data!R1674&gt;$B$8,Data!R1674,0)</f>
        <v/>
      </c>
      <c r="K1674" s="15">
        <f>IF(Data!S1674&gt;$B$8,Data!S1674,0)</f>
        <v/>
      </c>
    </row>
    <row r="1675">
      <c r="H1675" s="14">
        <f>Data!A1675</f>
        <v/>
      </c>
      <c r="I1675" s="15">
        <f>IF(Data!P1675&gt;$B$8,Data!P1675,0)</f>
        <v/>
      </c>
      <c r="J1675" s="15">
        <f>IF(Data!R1675&gt;$B$8,Data!R1675,0)</f>
        <v/>
      </c>
      <c r="K1675" s="15">
        <f>IF(Data!S1675&gt;$B$8,Data!S1675,0)</f>
        <v/>
      </c>
    </row>
    <row r="1676">
      <c r="H1676" s="14">
        <f>Data!A1676</f>
        <v/>
      </c>
      <c r="I1676" s="15">
        <f>IF(Data!P1676&gt;$B$8,Data!P1676,0)</f>
        <v/>
      </c>
      <c r="J1676" s="15">
        <f>IF(Data!R1676&gt;$B$8,Data!R1676,0)</f>
        <v/>
      </c>
      <c r="K1676" s="15">
        <f>IF(Data!S1676&gt;$B$8,Data!S1676,0)</f>
        <v/>
      </c>
    </row>
    <row r="1677">
      <c r="H1677" s="14">
        <f>Data!A1677</f>
        <v/>
      </c>
      <c r="I1677" s="15">
        <f>IF(Data!P1677&gt;$B$8,Data!P1677,0)</f>
        <v/>
      </c>
      <c r="J1677" s="15">
        <f>IF(Data!R1677&gt;$B$8,Data!R1677,0)</f>
        <v/>
      </c>
      <c r="K1677" s="15">
        <f>IF(Data!S1677&gt;$B$8,Data!S1677,0)</f>
        <v/>
      </c>
    </row>
    <row r="1678">
      <c r="H1678" s="14">
        <f>Data!A1678</f>
        <v/>
      </c>
      <c r="I1678" s="15">
        <f>IF(Data!P1678&gt;$B$8,Data!P1678,0)</f>
        <v/>
      </c>
      <c r="J1678" s="15">
        <f>IF(Data!R1678&gt;$B$8,Data!R1678,0)</f>
        <v/>
      </c>
      <c r="K1678" s="15">
        <f>IF(Data!S1678&gt;$B$8,Data!S1678,0)</f>
        <v/>
      </c>
    </row>
    <row r="1679">
      <c r="H1679" s="14">
        <f>Data!A1679</f>
        <v/>
      </c>
      <c r="I1679" s="15">
        <f>IF(Data!P1679&gt;$B$8,Data!P1679,0)</f>
        <v/>
      </c>
      <c r="J1679" s="15">
        <f>IF(Data!R1679&gt;$B$8,Data!R1679,0)</f>
        <v/>
      </c>
      <c r="K1679" s="15">
        <f>IF(Data!S1679&gt;$B$8,Data!S1679,0)</f>
        <v/>
      </c>
    </row>
    <row r="1680">
      <c r="H1680" s="14">
        <f>Data!A1680</f>
        <v/>
      </c>
      <c r="I1680" s="15">
        <f>IF(Data!P1680&gt;$B$8,Data!P1680,0)</f>
        <v/>
      </c>
      <c r="J1680" s="15">
        <f>IF(Data!R1680&gt;$B$8,Data!R1680,0)</f>
        <v/>
      </c>
      <c r="K1680" s="15">
        <f>IF(Data!S1680&gt;$B$8,Data!S1680,0)</f>
        <v/>
      </c>
    </row>
    <row r="1681">
      <c r="H1681" s="14">
        <f>Data!A1681</f>
        <v/>
      </c>
      <c r="I1681" s="15">
        <f>IF(Data!P1681&gt;$B$8,Data!P1681,0)</f>
        <v/>
      </c>
      <c r="J1681" s="15">
        <f>IF(Data!R1681&gt;$B$8,Data!R1681,0)</f>
        <v/>
      </c>
      <c r="K1681" s="15">
        <f>IF(Data!S1681&gt;$B$8,Data!S1681,0)</f>
        <v/>
      </c>
    </row>
    <row r="1682">
      <c r="H1682" s="14">
        <f>Data!A1682</f>
        <v/>
      </c>
      <c r="I1682" s="15">
        <f>IF(Data!P1682&gt;$B$8,Data!P1682,0)</f>
        <v/>
      </c>
      <c r="J1682" s="15">
        <f>IF(Data!R1682&gt;$B$8,Data!R1682,0)</f>
        <v/>
      </c>
      <c r="K1682" s="15">
        <f>IF(Data!S1682&gt;$B$8,Data!S1682,0)</f>
        <v/>
      </c>
    </row>
    <row r="1683">
      <c r="H1683" s="14">
        <f>Data!A1683</f>
        <v/>
      </c>
      <c r="I1683" s="15">
        <f>IF(Data!P1683&gt;$B$8,Data!P1683,0)</f>
        <v/>
      </c>
      <c r="J1683" s="15">
        <f>IF(Data!R1683&gt;$B$8,Data!R1683,0)</f>
        <v/>
      </c>
      <c r="K1683" s="15">
        <f>IF(Data!S1683&gt;$B$8,Data!S1683,0)</f>
        <v/>
      </c>
    </row>
    <row r="1684">
      <c r="H1684" s="14">
        <f>Data!A1684</f>
        <v/>
      </c>
      <c r="I1684" s="15">
        <f>IF(Data!P1684&gt;$B$8,Data!P1684,0)</f>
        <v/>
      </c>
      <c r="J1684" s="15">
        <f>IF(Data!R1684&gt;$B$8,Data!R1684,0)</f>
        <v/>
      </c>
      <c r="K1684" s="15">
        <f>IF(Data!S1684&gt;$B$8,Data!S1684,0)</f>
        <v/>
      </c>
    </row>
    <row r="1685">
      <c r="H1685" s="14">
        <f>Data!A1685</f>
        <v/>
      </c>
      <c r="I1685" s="15">
        <f>IF(Data!P1685&gt;$B$8,Data!P1685,0)</f>
        <v/>
      </c>
      <c r="J1685" s="15">
        <f>IF(Data!R1685&gt;$B$8,Data!R1685,0)</f>
        <v/>
      </c>
      <c r="K1685" s="15">
        <f>IF(Data!S1685&gt;$B$8,Data!S1685,0)</f>
        <v/>
      </c>
    </row>
    <row r="1686">
      <c r="H1686" s="14">
        <f>Data!A1686</f>
        <v/>
      </c>
      <c r="I1686" s="15">
        <f>IF(Data!P1686&gt;$B$8,Data!P1686,0)</f>
        <v/>
      </c>
      <c r="J1686" s="15">
        <f>IF(Data!R1686&gt;$B$8,Data!R1686,0)</f>
        <v/>
      </c>
      <c r="K1686" s="15">
        <f>IF(Data!S1686&gt;$B$8,Data!S1686,0)</f>
        <v/>
      </c>
    </row>
    <row r="1687">
      <c r="H1687" s="14">
        <f>Data!A1687</f>
        <v/>
      </c>
      <c r="I1687" s="15">
        <f>IF(Data!P1687&gt;$B$8,Data!P1687,0)</f>
        <v/>
      </c>
      <c r="J1687" s="15">
        <f>IF(Data!R1687&gt;$B$8,Data!R1687,0)</f>
        <v/>
      </c>
      <c r="K1687" s="15">
        <f>IF(Data!S1687&gt;$B$8,Data!S1687,0)</f>
        <v/>
      </c>
    </row>
    <row r="1688">
      <c r="H1688" s="14">
        <f>Data!A1688</f>
        <v/>
      </c>
      <c r="I1688" s="15">
        <f>IF(Data!P1688&gt;$B$8,Data!P1688,0)</f>
        <v/>
      </c>
      <c r="J1688" s="15">
        <f>IF(Data!R1688&gt;$B$8,Data!R1688,0)</f>
        <v/>
      </c>
      <c r="K1688" s="15">
        <f>IF(Data!S1688&gt;$B$8,Data!S1688,0)</f>
        <v/>
      </c>
    </row>
    <row r="1689">
      <c r="H1689" s="14">
        <f>Data!A1689</f>
        <v/>
      </c>
      <c r="I1689" s="15">
        <f>IF(Data!P1689&gt;$B$8,Data!P1689,0)</f>
        <v/>
      </c>
      <c r="J1689" s="15">
        <f>IF(Data!R1689&gt;$B$8,Data!R1689,0)</f>
        <v/>
      </c>
      <c r="K1689" s="15">
        <f>IF(Data!S1689&gt;$B$8,Data!S1689,0)</f>
        <v/>
      </c>
    </row>
    <row r="1690">
      <c r="H1690" s="14">
        <f>Data!A1690</f>
        <v/>
      </c>
      <c r="I1690" s="15">
        <f>IF(Data!P1690&gt;$B$8,Data!P1690,0)</f>
        <v/>
      </c>
      <c r="J1690" s="15">
        <f>IF(Data!R1690&gt;$B$8,Data!R1690,0)</f>
        <v/>
      </c>
      <c r="K1690" s="15">
        <f>IF(Data!S1690&gt;$B$8,Data!S1690,0)</f>
        <v/>
      </c>
    </row>
    <row r="1691">
      <c r="H1691" s="14">
        <f>Data!A1691</f>
        <v/>
      </c>
      <c r="I1691" s="15">
        <f>IF(Data!P1691&gt;$B$8,Data!P1691,0)</f>
        <v/>
      </c>
      <c r="J1691" s="15">
        <f>IF(Data!R1691&gt;$B$8,Data!R1691,0)</f>
        <v/>
      </c>
      <c r="K1691" s="15">
        <f>IF(Data!S1691&gt;$B$8,Data!S1691,0)</f>
        <v/>
      </c>
    </row>
    <row r="1692">
      <c r="H1692" s="14">
        <f>Data!A1692</f>
        <v/>
      </c>
      <c r="I1692" s="15">
        <f>IF(Data!P1692&gt;$B$8,Data!P1692,0)</f>
        <v/>
      </c>
      <c r="J1692" s="15">
        <f>IF(Data!R1692&gt;$B$8,Data!R1692,0)</f>
        <v/>
      </c>
      <c r="K1692" s="15">
        <f>IF(Data!S1692&gt;$B$8,Data!S1692,0)</f>
        <v/>
      </c>
    </row>
    <row r="1693">
      <c r="H1693" s="14">
        <f>Data!A1693</f>
        <v/>
      </c>
      <c r="I1693" s="15">
        <f>IF(Data!P1693&gt;$B$8,Data!P1693,0)</f>
        <v/>
      </c>
      <c r="J1693" s="15">
        <f>IF(Data!R1693&gt;$B$8,Data!R1693,0)</f>
        <v/>
      </c>
      <c r="K1693" s="15">
        <f>IF(Data!S1693&gt;$B$8,Data!S1693,0)</f>
        <v/>
      </c>
    </row>
    <row r="1694">
      <c r="H1694" s="14">
        <f>Data!A1694</f>
        <v/>
      </c>
      <c r="I1694" s="15">
        <f>IF(Data!P1694&gt;$B$8,Data!P1694,0)</f>
        <v/>
      </c>
      <c r="J1694" s="15">
        <f>IF(Data!R1694&gt;$B$8,Data!R1694,0)</f>
        <v/>
      </c>
      <c r="K1694" s="15">
        <f>IF(Data!S1694&gt;$B$8,Data!S1694,0)</f>
        <v/>
      </c>
    </row>
    <row r="1695">
      <c r="H1695" s="14">
        <f>Data!A1695</f>
        <v/>
      </c>
      <c r="I1695" s="15">
        <f>IF(Data!P1695&gt;$B$8,Data!P1695,0)</f>
        <v/>
      </c>
      <c r="J1695" s="15">
        <f>IF(Data!R1695&gt;$B$8,Data!R1695,0)</f>
        <v/>
      </c>
      <c r="K1695" s="15">
        <f>IF(Data!S1695&gt;$B$8,Data!S1695,0)</f>
        <v/>
      </c>
    </row>
    <row r="1696">
      <c r="H1696" s="14">
        <f>Data!A1696</f>
        <v/>
      </c>
      <c r="I1696" s="15">
        <f>IF(Data!P1696&gt;$B$8,Data!P1696,0)</f>
        <v/>
      </c>
      <c r="J1696" s="15">
        <f>IF(Data!R1696&gt;$B$8,Data!R1696,0)</f>
        <v/>
      </c>
      <c r="K1696" s="15">
        <f>IF(Data!S1696&gt;$B$8,Data!S1696,0)</f>
        <v/>
      </c>
    </row>
    <row r="1697">
      <c r="H1697" s="14">
        <f>Data!A1697</f>
        <v/>
      </c>
      <c r="I1697" s="15">
        <f>IF(Data!P1697&gt;$B$8,Data!P1697,0)</f>
        <v/>
      </c>
      <c r="J1697" s="15">
        <f>IF(Data!R1697&gt;$B$8,Data!R1697,0)</f>
        <v/>
      </c>
      <c r="K1697" s="15">
        <f>IF(Data!S1697&gt;$B$8,Data!S1697,0)</f>
        <v/>
      </c>
    </row>
    <row r="1698">
      <c r="H1698" s="14">
        <f>Data!A1698</f>
        <v/>
      </c>
      <c r="I1698" s="15">
        <f>IF(Data!P1698&gt;$B$8,Data!P1698,0)</f>
        <v/>
      </c>
      <c r="J1698" s="15">
        <f>IF(Data!R1698&gt;$B$8,Data!R1698,0)</f>
        <v/>
      </c>
      <c r="K1698" s="15">
        <f>IF(Data!S1698&gt;$B$8,Data!S1698,0)</f>
        <v/>
      </c>
    </row>
    <row r="1699">
      <c r="H1699" s="14">
        <f>Data!A1699</f>
        <v/>
      </c>
      <c r="I1699" s="15">
        <f>IF(Data!P1699&gt;$B$8,Data!P1699,0)</f>
        <v/>
      </c>
      <c r="J1699" s="15">
        <f>IF(Data!R1699&gt;$B$8,Data!R1699,0)</f>
        <v/>
      </c>
      <c r="K1699" s="15">
        <f>IF(Data!S1699&gt;$B$8,Data!S1699,0)</f>
        <v/>
      </c>
    </row>
    <row r="1700">
      <c r="H1700" s="14">
        <f>Data!A1700</f>
        <v/>
      </c>
      <c r="I1700" s="15">
        <f>IF(Data!P1700&gt;$B$8,Data!P1700,0)</f>
        <v/>
      </c>
      <c r="J1700" s="15">
        <f>IF(Data!R1700&gt;$B$8,Data!R1700,0)</f>
        <v/>
      </c>
      <c r="K1700" s="15">
        <f>IF(Data!S1700&gt;$B$8,Data!S1700,0)</f>
        <v/>
      </c>
    </row>
    <row r="1701">
      <c r="H1701" s="14">
        <f>Data!A1701</f>
        <v/>
      </c>
      <c r="I1701" s="15">
        <f>IF(Data!P1701&gt;$B$8,Data!P1701,0)</f>
        <v/>
      </c>
      <c r="J1701" s="15">
        <f>IF(Data!R1701&gt;$B$8,Data!R1701,0)</f>
        <v/>
      </c>
      <c r="K1701" s="15">
        <f>IF(Data!S1701&gt;$B$8,Data!S1701,0)</f>
        <v/>
      </c>
    </row>
    <row r="1702">
      <c r="H1702" s="14">
        <f>Data!A1702</f>
        <v/>
      </c>
      <c r="I1702" s="15">
        <f>IF(Data!P1702&gt;$B$8,Data!P1702,0)</f>
        <v/>
      </c>
      <c r="J1702" s="15">
        <f>IF(Data!R1702&gt;$B$8,Data!R1702,0)</f>
        <v/>
      </c>
      <c r="K1702" s="15">
        <f>IF(Data!S1702&gt;$B$8,Data!S1702,0)</f>
        <v/>
      </c>
    </row>
    <row r="1703">
      <c r="H1703" s="14">
        <f>Data!A1703</f>
        <v/>
      </c>
      <c r="I1703" s="15">
        <f>IF(Data!P1703&gt;$B$8,Data!P1703,0)</f>
        <v/>
      </c>
      <c r="J1703" s="15">
        <f>IF(Data!R1703&gt;$B$8,Data!R1703,0)</f>
        <v/>
      </c>
      <c r="K1703" s="15">
        <f>IF(Data!S1703&gt;$B$8,Data!S1703,0)</f>
        <v/>
      </c>
    </row>
    <row r="1704">
      <c r="H1704" s="14">
        <f>Data!A1704</f>
        <v/>
      </c>
      <c r="I1704" s="15">
        <f>IF(Data!P1704&gt;$B$8,Data!P1704,0)</f>
        <v/>
      </c>
      <c r="J1704" s="15">
        <f>IF(Data!R1704&gt;$B$8,Data!R1704,0)</f>
        <v/>
      </c>
      <c r="K1704" s="15">
        <f>IF(Data!S1704&gt;$B$8,Data!S1704,0)</f>
        <v/>
      </c>
    </row>
    <row r="1705">
      <c r="H1705" s="14">
        <f>Data!A1705</f>
        <v/>
      </c>
      <c r="I1705" s="15">
        <f>IF(Data!P1705&gt;$B$8,Data!P1705,0)</f>
        <v/>
      </c>
      <c r="J1705" s="15">
        <f>IF(Data!R1705&gt;$B$8,Data!R1705,0)</f>
        <v/>
      </c>
      <c r="K1705" s="15">
        <f>IF(Data!S1705&gt;$B$8,Data!S1705,0)</f>
        <v/>
      </c>
    </row>
    <row r="1706">
      <c r="H1706" s="14">
        <f>Data!A1706</f>
        <v/>
      </c>
      <c r="I1706" s="15">
        <f>IF(Data!P1706&gt;$B$8,Data!P1706,0)</f>
        <v/>
      </c>
      <c r="J1706" s="15">
        <f>IF(Data!R1706&gt;$B$8,Data!R1706,0)</f>
        <v/>
      </c>
      <c r="K1706" s="15">
        <f>IF(Data!S1706&gt;$B$8,Data!S1706,0)</f>
        <v/>
      </c>
    </row>
    <row r="1707">
      <c r="H1707" s="14">
        <f>Data!A1707</f>
        <v/>
      </c>
      <c r="I1707" s="15">
        <f>IF(Data!P1707&gt;$B$8,Data!P1707,0)</f>
        <v/>
      </c>
      <c r="J1707" s="15">
        <f>IF(Data!R1707&gt;$B$8,Data!R1707,0)</f>
        <v/>
      </c>
      <c r="K1707" s="15">
        <f>IF(Data!S1707&gt;$B$8,Data!S1707,0)</f>
        <v/>
      </c>
    </row>
    <row r="1708">
      <c r="H1708" s="14">
        <f>Data!A1708</f>
        <v/>
      </c>
      <c r="I1708" s="15">
        <f>IF(Data!P1708&gt;$B$8,Data!P1708,0)</f>
        <v/>
      </c>
      <c r="J1708" s="15">
        <f>IF(Data!R1708&gt;$B$8,Data!R1708,0)</f>
        <v/>
      </c>
      <c r="K1708" s="15">
        <f>IF(Data!S1708&gt;$B$8,Data!S1708,0)</f>
        <v/>
      </c>
    </row>
    <row r="1709">
      <c r="H1709" s="14">
        <f>Data!A1709</f>
        <v/>
      </c>
      <c r="I1709" s="15">
        <f>IF(Data!P1709&gt;$B$8,Data!P1709,0)</f>
        <v/>
      </c>
      <c r="J1709" s="15">
        <f>IF(Data!R1709&gt;$B$8,Data!R1709,0)</f>
        <v/>
      </c>
      <c r="K1709" s="15">
        <f>IF(Data!S1709&gt;$B$8,Data!S1709,0)</f>
        <v/>
      </c>
    </row>
    <row r="1710">
      <c r="H1710" s="14">
        <f>Data!A1710</f>
        <v/>
      </c>
      <c r="I1710" s="15">
        <f>IF(Data!P1710&gt;$B$8,Data!P1710,0)</f>
        <v/>
      </c>
      <c r="J1710" s="15">
        <f>IF(Data!R1710&gt;$B$8,Data!R1710,0)</f>
        <v/>
      </c>
      <c r="K1710" s="15">
        <f>IF(Data!S1710&gt;$B$8,Data!S1710,0)</f>
        <v/>
      </c>
    </row>
    <row r="1711">
      <c r="H1711" s="14">
        <f>Data!A1711</f>
        <v/>
      </c>
      <c r="I1711" s="15">
        <f>IF(Data!P1711&gt;$B$8,Data!P1711,0)</f>
        <v/>
      </c>
      <c r="J1711" s="15">
        <f>IF(Data!R1711&gt;$B$8,Data!R1711,0)</f>
        <v/>
      </c>
      <c r="K1711" s="15">
        <f>IF(Data!S1711&gt;$B$8,Data!S1711,0)</f>
        <v/>
      </c>
    </row>
    <row r="1712">
      <c r="H1712" s="14">
        <f>Data!A1712</f>
        <v/>
      </c>
      <c r="I1712" s="15">
        <f>IF(Data!P1712&gt;$B$8,Data!P1712,0)</f>
        <v/>
      </c>
      <c r="J1712" s="15">
        <f>IF(Data!R1712&gt;$B$8,Data!R1712,0)</f>
        <v/>
      </c>
      <c r="K1712" s="15">
        <f>IF(Data!S1712&gt;$B$8,Data!S1712,0)</f>
        <v/>
      </c>
    </row>
    <row r="1713">
      <c r="H1713" s="14">
        <f>Data!A1713</f>
        <v/>
      </c>
      <c r="I1713" s="15">
        <f>IF(Data!P1713&gt;$B$8,Data!P1713,0)</f>
        <v/>
      </c>
      <c r="J1713" s="15">
        <f>IF(Data!R1713&gt;$B$8,Data!R1713,0)</f>
        <v/>
      </c>
      <c r="K1713" s="15">
        <f>IF(Data!S1713&gt;$B$8,Data!S1713,0)</f>
        <v/>
      </c>
    </row>
    <row r="1714">
      <c r="H1714" s="14">
        <f>Data!A1714</f>
        <v/>
      </c>
      <c r="I1714" s="15">
        <f>IF(Data!P1714&gt;$B$8,Data!P1714,0)</f>
        <v/>
      </c>
      <c r="J1714" s="15">
        <f>IF(Data!R1714&gt;$B$8,Data!R1714,0)</f>
        <v/>
      </c>
      <c r="K1714" s="15">
        <f>IF(Data!S1714&gt;$B$8,Data!S1714,0)</f>
        <v/>
      </c>
    </row>
    <row r="1715">
      <c r="H1715" s="14">
        <f>Data!A1715</f>
        <v/>
      </c>
      <c r="I1715" s="15">
        <f>IF(Data!P1715&gt;$B$8,Data!P1715,0)</f>
        <v/>
      </c>
      <c r="J1715" s="15">
        <f>IF(Data!R1715&gt;$B$8,Data!R1715,0)</f>
        <v/>
      </c>
      <c r="K1715" s="15">
        <f>IF(Data!S1715&gt;$B$8,Data!S1715,0)</f>
        <v/>
      </c>
    </row>
    <row r="1716">
      <c r="H1716" s="14">
        <f>Data!A1716</f>
        <v/>
      </c>
      <c r="I1716" s="15">
        <f>IF(Data!P1716&gt;$B$8,Data!P1716,0)</f>
        <v/>
      </c>
      <c r="J1716" s="15">
        <f>IF(Data!R1716&gt;$B$8,Data!R1716,0)</f>
        <v/>
      </c>
      <c r="K1716" s="15">
        <f>IF(Data!S1716&gt;$B$8,Data!S1716,0)</f>
        <v/>
      </c>
    </row>
    <row r="1717">
      <c r="H1717" s="14">
        <f>Data!A1717</f>
        <v/>
      </c>
      <c r="I1717" s="15">
        <f>IF(Data!P1717&gt;$B$8,Data!P1717,0)</f>
        <v/>
      </c>
      <c r="J1717" s="15">
        <f>IF(Data!R1717&gt;$B$8,Data!R1717,0)</f>
        <v/>
      </c>
      <c r="K1717" s="15">
        <f>IF(Data!S1717&gt;$B$8,Data!S1717,0)</f>
        <v/>
      </c>
    </row>
    <row r="1718">
      <c r="H1718" s="14">
        <f>Data!A1718</f>
        <v/>
      </c>
      <c r="I1718" s="15">
        <f>IF(Data!P1718&gt;$B$8,Data!P1718,0)</f>
        <v/>
      </c>
      <c r="J1718" s="15">
        <f>IF(Data!R1718&gt;$B$8,Data!R1718,0)</f>
        <v/>
      </c>
      <c r="K1718" s="15">
        <f>IF(Data!S1718&gt;$B$8,Data!S1718,0)</f>
        <v/>
      </c>
    </row>
    <row r="1719">
      <c r="H1719" s="14">
        <f>Data!A1719</f>
        <v/>
      </c>
      <c r="I1719" s="15">
        <f>IF(Data!P1719&gt;$B$8,Data!P1719,0)</f>
        <v/>
      </c>
      <c r="J1719" s="15">
        <f>IF(Data!R1719&gt;$B$8,Data!R1719,0)</f>
        <v/>
      </c>
      <c r="K1719" s="15">
        <f>IF(Data!S1719&gt;$B$8,Data!S1719,0)</f>
        <v/>
      </c>
    </row>
    <row r="1720">
      <c r="H1720" s="14">
        <f>Data!A1720</f>
        <v/>
      </c>
      <c r="I1720" s="15">
        <f>IF(Data!P1720&gt;$B$8,Data!P1720,0)</f>
        <v/>
      </c>
      <c r="J1720" s="15">
        <f>IF(Data!R1720&gt;$B$8,Data!R1720,0)</f>
        <v/>
      </c>
      <c r="K1720" s="15">
        <f>IF(Data!S1720&gt;$B$8,Data!S1720,0)</f>
        <v/>
      </c>
    </row>
    <row r="1721">
      <c r="H1721" s="14">
        <f>Data!A1721</f>
        <v/>
      </c>
      <c r="I1721" s="15">
        <f>IF(Data!P1721&gt;$B$8,Data!P1721,0)</f>
        <v/>
      </c>
      <c r="J1721" s="15">
        <f>IF(Data!R1721&gt;$B$8,Data!R1721,0)</f>
        <v/>
      </c>
      <c r="K1721" s="15">
        <f>IF(Data!S1721&gt;$B$8,Data!S1721,0)</f>
        <v/>
      </c>
    </row>
    <row r="1722">
      <c r="H1722" s="14">
        <f>Data!A1722</f>
        <v/>
      </c>
      <c r="I1722" s="15">
        <f>IF(Data!P1722&gt;$B$8,Data!P1722,0)</f>
        <v/>
      </c>
      <c r="J1722" s="15">
        <f>IF(Data!R1722&gt;$B$8,Data!R1722,0)</f>
        <v/>
      </c>
      <c r="K1722" s="15">
        <f>IF(Data!S1722&gt;$B$8,Data!S1722,0)</f>
        <v/>
      </c>
    </row>
    <row r="1723">
      <c r="H1723" s="14">
        <f>Data!A1723</f>
        <v/>
      </c>
      <c r="I1723" s="15">
        <f>IF(Data!P1723&gt;$B$8,Data!P1723,0)</f>
        <v/>
      </c>
      <c r="J1723" s="15">
        <f>IF(Data!R1723&gt;$B$8,Data!R1723,0)</f>
        <v/>
      </c>
      <c r="K1723" s="15">
        <f>IF(Data!S1723&gt;$B$8,Data!S1723,0)</f>
        <v/>
      </c>
    </row>
    <row r="1724">
      <c r="H1724" s="14">
        <f>Data!A1724</f>
        <v/>
      </c>
      <c r="I1724" s="15">
        <f>IF(Data!P1724&gt;$B$8,Data!P1724,0)</f>
        <v/>
      </c>
      <c r="J1724" s="15">
        <f>IF(Data!R1724&gt;$B$8,Data!R1724,0)</f>
        <v/>
      </c>
      <c r="K1724" s="15">
        <f>IF(Data!S1724&gt;$B$8,Data!S1724,0)</f>
        <v/>
      </c>
    </row>
    <row r="1725">
      <c r="H1725" s="14">
        <f>Data!A1725</f>
        <v/>
      </c>
      <c r="I1725" s="15">
        <f>IF(Data!P1725&gt;$B$8,Data!P1725,0)</f>
        <v/>
      </c>
      <c r="J1725" s="15">
        <f>IF(Data!R1725&gt;$B$8,Data!R1725,0)</f>
        <v/>
      </c>
      <c r="K1725" s="15">
        <f>IF(Data!S1725&gt;$B$8,Data!S1725,0)</f>
        <v/>
      </c>
    </row>
    <row r="1726">
      <c r="H1726" s="14">
        <f>Data!A1726</f>
        <v/>
      </c>
      <c r="I1726" s="15">
        <f>IF(Data!P1726&gt;$B$8,Data!P1726,0)</f>
        <v/>
      </c>
      <c r="J1726" s="15">
        <f>IF(Data!R1726&gt;$B$8,Data!R1726,0)</f>
        <v/>
      </c>
      <c r="K1726" s="15">
        <f>IF(Data!S1726&gt;$B$8,Data!S1726,0)</f>
        <v/>
      </c>
    </row>
    <row r="1727">
      <c r="H1727" s="14">
        <f>Data!A1727</f>
        <v/>
      </c>
      <c r="I1727" s="15">
        <f>IF(Data!P1727&gt;$B$8,Data!P1727,0)</f>
        <v/>
      </c>
      <c r="J1727" s="15">
        <f>IF(Data!R1727&gt;$B$8,Data!R1727,0)</f>
        <v/>
      </c>
      <c r="K1727" s="15">
        <f>IF(Data!S1727&gt;$B$8,Data!S1727,0)</f>
        <v/>
      </c>
    </row>
    <row r="1728">
      <c r="H1728" s="14">
        <f>Data!A1728</f>
        <v/>
      </c>
      <c r="I1728" s="15">
        <f>IF(Data!P1728&gt;$B$8,Data!P1728,0)</f>
        <v/>
      </c>
      <c r="J1728" s="15">
        <f>IF(Data!R1728&gt;$B$8,Data!R1728,0)</f>
        <v/>
      </c>
      <c r="K1728" s="15">
        <f>IF(Data!S1728&gt;$B$8,Data!S1728,0)</f>
        <v/>
      </c>
    </row>
    <row r="1729">
      <c r="H1729" s="14">
        <f>Data!A1729</f>
        <v/>
      </c>
      <c r="I1729" s="15">
        <f>IF(Data!P1729&gt;$B$8,Data!P1729,0)</f>
        <v/>
      </c>
      <c r="J1729" s="15">
        <f>IF(Data!R1729&gt;$B$8,Data!R1729,0)</f>
        <v/>
      </c>
      <c r="K1729" s="15">
        <f>IF(Data!S1729&gt;$B$8,Data!S1729,0)</f>
        <v/>
      </c>
    </row>
    <row r="1730">
      <c r="H1730" s="14">
        <f>Data!A1730</f>
        <v/>
      </c>
      <c r="I1730" s="15">
        <f>IF(Data!P1730&gt;$B$8,Data!P1730,0)</f>
        <v/>
      </c>
      <c r="J1730" s="15">
        <f>IF(Data!R1730&gt;$B$8,Data!R1730,0)</f>
        <v/>
      </c>
      <c r="K1730" s="15">
        <f>IF(Data!S1730&gt;$B$8,Data!S1730,0)</f>
        <v/>
      </c>
    </row>
    <row r="1731">
      <c r="H1731" s="14">
        <f>Data!A1731</f>
        <v/>
      </c>
      <c r="I1731" s="15">
        <f>IF(Data!P1731&gt;$B$8,Data!P1731,0)</f>
        <v/>
      </c>
      <c r="J1731" s="15">
        <f>IF(Data!R1731&gt;$B$8,Data!R1731,0)</f>
        <v/>
      </c>
      <c r="K1731" s="15">
        <f>IF(Data!S1731&gt;$B$8,Data!S1731,0)</f>
        <v/>
      </c>
    </row>
    <row r="1732">
      <c r="H1732" s="14">
        <f>Data!A1732</f>
        <v/>
      </c>
      <c r="I1732" s="15">
        <f>IF(Data!P1732&gt;$B$8,Data!P1732,0)</f>
        <v/>
      </c>
      <c r="J1732" s="15">
        <f>IF(Data!R1732&gt;$B$8,Data!R1732,0)</f>
        <v/>
      </c>
      <c r="K1732" s="15">
        <f>IF(Data!S1732&gt;$B$8,Data!S1732,0)</f>
        <v/>
      </c>
    </row>
    <row r="1733">
      <c r="H1733" s="14">
        <f>Data!A1733</f>
        <v/>
      </c>
      <c r="I1733" s="15">
        <f>IF(Data!P1733&gt;$B$8,Data!P1733,0)</f>
        <v/>
      </c>
      <c r="J1733" s="15">
        <f>IF(Data!R1733&gt;$B$8,Data!R1733,0)</f>
        <v/>
      </c>
      <c r="K1733" s="15">
        <f>IF(Data!S1733&gt;$B$8,Data!S1733,0)</f>
        <v/>
      </c>
    </row>
    <row r="1734">
      <c r="H1734" s="14">
        <f>Data!A1734</f>
        <v/>
      </c>
      <c r="I1734" s="15">
        <f>IF(Data!P1734&gt;$B$8,Data!P1734,0)</f>
        <v/>
      </c>
      <c r="J1734" s="15">
        <f>IF(Data!R1734&gt;$B$8,Data!R1734,0)</f>
        <v/>
      </c>
      <c r="K1734" s="15">
        <f>IF(Data!S1734&gt;$B$8,Data!S1734,0)</f>
        <v/>
      </c>
    </row>
    <row r="1735">
      <c r="H1735" s="14">
        <f>Data!A1735</f>
        <v/>
      </c>
      <c r="I1735" s="15">
        <f>IF(Data!P1735&gt;$B$8,Data!P1735,0)</f>
        <v/>
      </c>
      <c r="J1735" s="15">
        <f>IF(Data!R1735&gt;$B$8,Data!R1735,0)</f>
        <v/>
      </c>
      <c r="K1735" s="15">
        <f>IF(Data!S1735&gt;$B$8,Data!S1735,0)</f>
        <v/>
      </c>
    </row>
    <row r="1736">
      <c r="H1736" s="14">
        <f>Data!A1736</f>
        <v/>
      </c>
      <c r="I1736" s="15">
        <f>IF(Data!P1736&gt;$B$8,Data!P1736,0)</f>
        <v/>
      </c>
      <c r="J1736" s="15">
        <f>IF(Data!R1736&gt;$B$8,Data!R1736,0)</f>
        <v/>
      </c>
      <c r="K1736" s="15">
        <f>IF(Data!S1736&gt;$B$8,Data!S1736,0)</f>
        <v/>
      </c>
    </row>
    <row r="1737">
      <c r="H1737" s="14">
        <f>Data!A1737</f>
        <v/>
      </c>
      <c r="I1737" s="15">
        <f>IF(Data!P1737&gt;$B$8,Data!P1737,0)</f>
        <v/>
      </c>
      <c r="J1737" s="15">
        <f>IF(Data!R1737&gt;$B$8,Data!R1737,0)</f>
        <v/>
      </c>
      <c r="K1737" s="15">
        <f>IF(Data!S1737&gt;$B$8,Data!S1737,0)</f>
        <v/>
      </c>
    </row>
    <row r="1738">
      <c r="H1738" s="14">
        <f>Data!A1738</f>
        <v/>
      </c>
      <c r="I1738" s="15">
        <f>IF(Data!P1738&gt;$B$8,Data!P1738,0)</f>
        <v/>
      </c>
      <c r="J1738" s="15">
        <f>IF(Data!R1738&gt;$B$8,Data!R1738,0)</f>
        <v/>
      </c>
      <c r="K1738" s="15">
        <f>IF(Data!S1738&gt;$B$8,Data!S1738,0)</f>
        <v/>
      </c>
    </row>
    <row r="1739">
      <c r="H1739" s="14">
        <f>Data!A1739</f>
        <v/>
      </c>
      <c r="I1739" s="15">
        <f>IF(Data!P1739&gt;$B$8,Data!P1739,0)</f>
        <v/>
      </c>
      <c r="J1739" s="15">
        <f>IF(Data!R1739&gt;$B$8,Data!R1739,0)</f>
        <v/>
      </c>
      <c r="K1739" s="15">
        <f>IF(Data!S1739&gt;$B$8,Data!S1739,0)</f>
        <v/>
      </c>
    </row>
    <row r="1740">
      <c r="H1740" s="14">
        <f>Data!A1740</f>
        <v/>
      </c>
      <c r="I1740" s="15">
        <f>IF(Data!P1740&gt;$B$8,Data!P1740,0)</f>
        <v/>
      </c>
      <c r="J1740" s="15">
        <f>IF(Data!R1740&gt;$B$8,Data!R1740,0)</f>
        <v/>
      </c>
      <c r="K1740" s="15">
        <f>IF(Data!S1740&gt;$B$8,Data!S1740,0)</f>
        <v/>
      </c>
    </row>
    <row r="1741">
      <c r="H1741" s="14">
        <f>Data!A1741</f>
        <v/>
      </c>
      <c r="I1741" s="15">
        <f>IF(Data!P1741&gt;$B$8,Data!P1741,0)</f>
        <v/>
      </c>
      <c r="J1741" s="15">
        <f>IF(Data!R1741&gt;$B$8,Data!R1741,0)</f>
        <v/>
      </c>
      <c r="K1741" s="15">
        <f>IF(Data!S1741&gt;$B$8,Data!S1741,0)</f>
        <v/>
      </c>
    </row>
    <row r="1742">
      <c r="H1742" s="14">
        <f>Data!A1742</f>
        <v/>
      </c>
      <c r="I1742" s="15">
        <f>IF(Data!P1742&gt;$B$8,Data!P1742,0)</f>
        <v/>
      </c>
      <c r="J1742" s="15">
        <f>IF(Data!R1742&gt;$B$8,Data!R1742,0)</f>
        <v/>
      </c>
      <c r="K1742" s="15">
        <f>IF(Data!S1742&gt;$B$8,Data!S1742,0)</f>
        <v/>
      </c>
    </row>
    <row r="1743">
      <c r="H1743" s="14">
        <f>Data!A1743</f>
        <v/>
      </c>
      <c r="I1743" s="15">
        <f>IF(Data!P1743&gt;$B$8,Data!P1743,0)</f>
        <v/>
      </c>
      <c r="J1743" s="15">
        <f>IF(Data!R1743&gt;$B$8,Data!R1743,0)</f>
        <v/>
      </c>
      <c r="K1743" s="15">
        <f>IF(Data!S1743&gt;$B$8,Data!S1743,0)</f>
        <v/>
      </c>
    </row>
    <row r="1744">
      <c r="H1744" s="14">
        <f>Data!A1744</f>
        <v/>
      </c>
      <c r="I1744" s="15">
        <f>IF(Data!P1744&gt;$B$8,Data!P1744,0)</f>
        <v/>
      </c>
      <c r="J1744" s="15">
        <f>IF(Data!R1744&gt;$B$8,Data!R1744,0)</f>
        <v/>
      </c>
      <c r="K1744" s="15">
        <f>IF(Data!S1744&gt;$B$8,Data!S1744,0)</f>
        <v/>
      </c>
    </row>
    <row r="1745">
      <c r="H1745" s="14">
        <f>Data!A1745</f>
        <v/>
      </c>
      <c r="I1745" s="15">
        <f>IF(Data!P1745&gt;$B$8,Data!P1745,0)</f>
        <v/>
      </c>
      <c r="J1745" s="15">
        <f>IF(Data!R1745&gt;$B$8,Data!R1745,0)</f>
        <v/>
      </c>
      <c r="K1745" s="15">
        <f>IF(Data!S1745&gt;$B$8,Data!S1745,0)</f>
        <v/>
      </c>
    </row>
    <row r="1746">
      <c r="H1746" s="14">
        <f>Data!A1746</f>
        <v/>
      </c>
      <c r="I1746" s="15">
        <f>IF(Data!P1746&gt;$B$8,Data!P1746,0)</f>
        <v/>
      </c>
      <c r="J1746" s="15">
        <f>IF(Data!R1746&gt;$B$8,Data!R1746,0)</f>
        <v/>
      </c>
      <c r="K1746" s="15">
        <f>IF(Data!S1746&gt;$B$8,Data!S1746,0)</f>
        <v/>
      </c>
    </row>
    <row r="1747">
      <c r="H1747" s="14">
        <f>Data!A1747</f>
        <v/>
      </c>
      <c r="I1747" s="15">
        <f>IF(Data!P1747&gt;$B$8,Data!P1747,0)</f>
        <v/>
      </c>
      <c r="J1747" s="15">
        <f>IF(Data!R1747&gt;$B$8,Data!R1747,0)</f>
        <v/>
      </c>
      <c r="K1747" s="15">
        <f>IF(Data!S1747&gt;$B$8,Data!S1747,0)</f>
        <v/>
      </c>
    </row>
    <row r="1748">
      <c r="H1748" s="14">
        <f>Data!A1748</f>
        <v/>
      </c>
      <c r="I1748" s="15">
        <f>IF(Data!P1748&gt;$B$8,Data!P1748,0)</f>
        <v/>
      </c>
      <c r="J1748" s="15">
        <f>IF(Data!R1748&gt;$B$8,Data!R1748,0)</f>
        <v/>
      </c>
      <c r="K1748" s="15">
        <f>IF(Data!S1748&gt;$B$8,Data!S1748,0)</f>
        <v/>
      </c>
    </row>
    <row r="1749">
      <c r="H1749" s="14">
        <f>Data!A1749</f>
        <v/>
      </c>
      <c r="I1749" s="15">
        <f>IF(Data!P1749&gt;$B$8,Data!P1749,0)</f>
        <v/>
      </c>
      <c r="J1749" s="15">
        <f>IF(Data!R1749&gt;$B$8,Data!R1749,0)</f>
        <v/>
      </c>
      <c r="K1749" s="15">
        <f>IF(Data!S1749&gt;$B$8,Data!S1749,0)</f>
        <v/>
      </c>
    </row>
    <row r="1750">
      <c r="H1750" s="14">
        <f>Data!A1750</f>
        <v/>
      </c>
      <c r="I1750" s="15">
        <f>IF(Data!P1750&gt;$B$8,Data!P1750,0)</f>
        <v/>
      </c>
      <c r="J1750" s="15">
        <f>IF(Data!R1750&gt;$B$8,Data!R1750,0)</f>
        <v/>
      </c>
      <c r="K1750" s="15">
        <f>IF(Data!S1750&gt;$B$8,Data!S1750,0)</f>
        <v/>
      </c>
    </row>
    <row r="1751">
      <c r="H1751" s="14">
        <f>Data!A1751</f>
        <v/>
      </c>
      <c r="I1751" s="15">
        <f>IF(Data!P1751&gt;$B$8,Data!P1751,0)</f>
        <v/>
      </c>
      <c r="J1751" s="15">
        <f>IF(Data!R1751&gt;$B$8,Data!R1751,0)</f>
        <v/>
      </c>
      <c r="K1751" s="15">
        <f>IF(Data!S1751&gt;$B$8,Data!S1751,0)</f>
        <v/>
      </c>
    </row>
    <row r="1752">
      <c r="H1752" s="14">
        <f>Data!A1752</f>
        <v/>
      </c>
      <c r="I1752" s="15">
        <f>IF(Data!P1752&gt;$B$8,Data!P1752,0)</f>
        <v/>
      </c>
      <c r="J1752" s="15">
        <f>IF(Data!R1752&gt;$B$8,Data!R1752,0)</f>
        <v/>
      </c>
      <c r="K1752" s="15">
        <f>IF(Data!S1752&gt;$B$8,Data!S1752,0)</f>
        <v/>
      </c>
    </row>
    <row r="1753">
      <c r="H1753" s="14">
        <f>Data!A1753</f>
        <v/>
      </c>
      <c r="I1753" s="15">
        <f>IF(Data!P1753&gt;$B$8,Data!P1753,0)</f>
        <v/>
      </c>
      <c r="J1753" s="15">
        <f>IF(Data!R1753&gt;$B$8,Data!R1753,0)</f>
        <v/>
      </c>
      <c r="K1753" s="15">
        <f>IF(Data!S1753&gt;$B$8,Data!S1753,0)</f>
        <v/>
      </c>
    </row>
    <row r="1754">
      <c r="H1754" s="14">
        <f>Data!A1754</f>
        <v/>
      </c>
      <c r="I1754" s="15">
        <f>IF(Data!P1754&gt;$B$8,Data!P1754,0)</f>
        <v/>
      </c>
      <c r="J1754" s="15">
        <f>IF(Data!R1754&gt;$B$8,Data!R1754,0)</f>
        <v/>
      </c>
      <c r="K1754" s="15">
        <f>IF(Data!S1754&gt;$B$8,Data!S1754,0)</f>
        <v/>
      </c>
    </row>
    <row r="1755">
      <c r="H1755" s="14">
        <f>Data!A1755</f>
        <v/>
      </c>
      <c r="I1755" s="15">
        <f>IF(Data!P1755&gt;$B$8,Data!P1755,0)</f>
        <v/>
      </c>
      <c r="J1755" s="15">
        <f>IF(Data!R1755&gt;$B$8,Data!R1755,0)</f>
        <v/>
      </c>
      <c r="K1755" s="15">
        <f>IF(Data!S1755&gt;$B$8,Data!S1755,0)</f>
        <v/>
      </c>
    </row>
    <row r="1756">
      <c r="H1756" s="14">
        <f>Data!A1756</f>
        <v/>
      </c>
      <c r="I1756" s="15">
        <f>IF(Data!P1756&gt;$B$8,Data!P1756,0)</f>
        <v/>
      </c>
      <c r="J1756" s="15">
        <f>IF(Data!R1756&gt;$B$8,Data!R1756,0)</f>
        <v/>
      </c>
      <c r="K1756" s="15">
        <f>IF(Data!S1756&gt;$B$8,Data!S1756,0)</f>
        <v/>
      </c>
    </row>
    <row r="1757">
      <c r="H1757" s="14">
        <f>Data!A1757</f>
        <v/>
      </c>
      <c r="I1757" s="15">
        <f>IF(Data!P1757&gt;$B$8,Data!P1757,0)</f>
        <v/>
      </c>
      <c r="J1757" s="15">
        <f>IF(Data!R1757&gt;$B$8,Data!R1757,0)</f>
        <v/>
      </c>
      <c r="K1757" s="15">
        <f>IF(Data!S1757&gt;$B$8,Data!S1757,0)</f>
        <v/>
      </c>
    </row>
    <row r="1758">
      <c r="H1758" s="14">
        <f>Data!A1758</f>
        <v/>
      </c>
      <c r="I1758" s="15">
        <f>IF(Data!P1758&gt;$B$8,Data!P1758,0)</f>
        <v/>
      </c>
      <c r="J1758" s="15">
        <f>IF(Data!R1758&gt;$B$8,Data!R1758,0)</f>
        <v/>
      </c>
      <c r="K1758" s="15">
        <f>IF(Data!S1758&gt;$B$8,Data!S1758,0)</f>
        <v/>
      </c>
    </row>
    <row r="1759">
      <c r="H1759" s="14">
        <f>Data!A1759</f>
        <v/>
      </c>
      <c r="I1759" s="15">
        <f>IF(Data!P1759&gt;$B$8,Data!P1759,0)</f>
        <v/>
      </c>
      <c r="J1759" s="15">
        <f>IF(Data!R1759&gt;$B$8,Data!R1759,0)</f>
        <v/>
      </c>
      <c r="K1759" s="15">
        <f>IF(Data!S1759&gt;$B$8,Data!S1759,0)</f>
        <v/>
      </c>
    </row>
    <row r="1760">
      <c r="H1760" s="14">
        <f>Data!A1760</f>
        <v/>
      </c>
      <c r="I1760" s="15">
        <f>IF(Data!P1760&gt;$B$8,Data!P1760,0)</f>
        <v/>
      </c>
      <c r="J1760" s="15">
        <f>IF(Data!R1760&gt;$B$8,Data!R1760,0)</f>
        <v/>
      </c>
      <c r="K1760" s="15">
        <f>IF(Data!S1760&gt;$B$8,Data!S1760,0)</f>
        <v/>
      </c>
    </row>
    <row r="1761">
      <c r="H1761" s="14">
        <f>Data!A1761</f>
        <v/>
      </c>
      <c r="I1761" s="15">
        <f>IF(Data!P1761&gt;$B$8,Data!P1761,0)</f>
        <v/>
      </c>
      <c r="J1761" s="15">
        <f>IF(Data!R1761&gt;$B$8,Data!R1761,0)</f>
        <v/>
      </c>
      <c r="K1761" s="15">
        <f>IF(Data!S1761&gt;$B$8,Data!S1761,0)</f>
        <v/>
      </c>
    </row>
    <row r="1762">
      <c r="H1762" s="14">
        <f>Data!A1762</f>
        <v/>
      </c>
      <c r="I1762" s="15">
        <f>IF(Data!P1762&gt;$B$8,Data!P1762,0)</f>
        <v/>
      </c>
      <c r="J1762" s="15">
        <f>IF(Data!R1762&gt;$B$8,Data!R1762,0)</f>
        <v/>
      </c>
      <c r="K1762" s="15">
        <f>IF(Data!S1762&gt;$B$8,Data!S1762,0)</f>
        <v/>
      </c>
    </row>
    <row r="1763">
      <c r="H1763" s="14">
        <f>Data!A1763</f>
        <v/>
      </c>
      <c r="I1763" s="15">
        <f>IF(Data!P1763&gt;$B$8,Data!P1763,0)</f>
        <v/>
      </c>
      <c r="J1763" s="15">
        <f>IF(Data!R1763&gt;$B$8,Data!R1763,0)</f>
        <v/>
      </c>
      <c r="K1763" s="15">
        <f>IF(Data!S1763&gt;$B$8,Data!S1763,0)</f>
        <v/>
      </c>
    </row>
    <row r="1764">
      <c r="H1764" s="14">
        <f>Data!A1764</f>
        <v/>
      </c>
      <c r="I1764" s="15">
        <f>IF(Data!P1764&gt;$B$8,Data!P1764,0)</f>
        <v/>
      </c>
      <c r="J1764" s="15">
        <f>IF(Data!R1764&gt;$B$8,Data!R1764,0)</f>
        <v/>
      </c>
      <c r="K1764" s="15">
        <f>IF(Data!S1764&gt;$B$8,Data!S1764,0)</f>
        <v/>
      </c>
    </row>
    <row r="1765">
      <c r="H1765" s="14">
        <f>Data!A1765</f>
        <v/>
      </c>
      <c r="I1765" s="15">
        <f>IF(Data!P1765&gt;$B$8,Data!P1765,0)</f>
        <v/>
      </c>
      <c r="J1765" s="15">
        <f>IF(Data!R1765&gt;$B$8,Data!R1765,0)</f>
        <v/>
      </c>
      <c r="K1765" s="15">
        <f>IF(Data!S1765&gt;$B$8,Data!S1765,0)</f>
        <v/>
      </c>
    </row>
    <row r="1766">
      <c r="H1766" s="14">
        <f>Data!A1766</f>
        <v/>
      </c>
      <c r="I1766" s="15">
        <f>IF(Data!P1766&gt;$B$8,Data!P1766,0)</f>
        <v/>
      </c>
      <c r="J1766" s="15">
        <f>IF(Data!R1766&gt;$B$8,Data!R1766,0)</f>
        <v/>
      </c>
      <c r="K1766" s="15">
        <f>IF(Data!S1766&gt;$B$8,Data!S1766,0)</f>
        <v/>
      </c>
    </row>
    <row r="1767">
      <c r="H1767" s="14">
        <f>Data!A1767</f>
        <v/>
      </c>
      <c r="I1767" s="15">
        <f>IF(Data!P1767&gt;$B$8,Data!P1767,0)</f>
        <v/>
      </c>
      <c r="J1767" s="15">
        <f>IF(Data!R1767&gt;$B$8,Data!R1767,0)</f>
        <v/>
      </c>
      <c r="K1767" s="15">
        <f>IF(Data!S1767&gt;$B$8,Data!S1767,0)</f>
        <v/>
      </c>
    </row>
    <row r="1768">
      <c r="H1768" s="14">
        <f>Data!A1768</f>
        <v/>
      </c>
      <c r="I1768" s="15">
        <f>IF(Data!P1768&gt;$B$8,Data!P1768,0)</f>
        <v/>
      </c>
      <c r="J1768" s="15">
        <f>IF(Data!R1768&gt;$B$8,Data!R1768,0)</f>
        <v/>
      </c>
      <c r="K1768" s="15">
        <f>IF(Data!S1768&gt;$B$8,Data!S1768,0)</f>
        <v/>
      </c>
    </row>
    <row r="1769">
      <c r="H1769" s="14">
        <f>Data!A1769</f>
        <v/>
      </c>
      <c r="I1769" s="15">
        <f>IF(Data!P1769&gt;$B$8,Data!P1769,0)</f>
        <v/>
      </c>
      <c r="J1769" s="15">
        <f>IF(Data!R1769&gt;$B$8,Data!R1769,0)</f>
        <v/>
      </c>
      <c r="K1769" s="15">
        <f>IF(Data!S1769&gt;$B$8,Data!S1769,0)</f>
        <v/>
      </c>
    </row>
    <row r="1770">
      <c r="H1770" s="14">
        <f>Data!A1770</f>
        <v/>
      </c>
      <c r="I1770" s="15">
        <f>IF(Data!P1770&gt;$B$8,Data!P1770,0)</f>
        <v/>
      </c>
      <c r="J1770" s="15">
        <f>IF(Data!R1770&gt;$B$8,Data!R1770,0)</f>
        <v/>
      </c>
      <c r="K1770" s="15">
        <f>IF(Data!S1770&gt;$B$8,Data!S1770,0)</f>
        <v/>
      </c>
    </row>
    <row r="1771">
      <c r="H1771" s="14">
        <f>Data!A1771</f>
        <v/>
      </c>
      <c r="I1771" s="15">
        <f>IF(Data!P1771&gt;$B$8,Data!P1771,0)</f>
        <v/>
      </c>
      <c r="J1771" s="15">
        <f>IF(Data!R1771&gt;$B$8,Data!R1771,0)</f>
        <v/>
      </c>
      <c r="K1771" s="15">
        <f>IF(Data!S1771&gt;$B$8,Data!S1771,0)</f>
        <v/>
      </c>
    </row>
    <row r="1772">
      <c r="H1772" s="14">
        <f>Data!A1772</f>
        <v/>
      </c>
      <c r="I1772" s="15">
        <f>IF(Data!P1772&gt;$B$8,Data!P1772,0)</f>
        <v/>
      </c>
      <c r="J1772" s="15">
        <f>IF(Data!R1772&gt;$B$8,Data!R1772,0)</f>
        <v/>
      </c>
      <c r="K1772" s="15">
        <f>IF(Data!S1772&gt;$B$8,Data!S1772,0)</f>
        <v/>
      </c>
    </row>
    <row r="1773">
      <c r="H1773" s="14">
        <f>Data!A1773</f>
        <v/>
      </c>
      <c r="I1773" s="15">
        <f>IF(Data!P1773&gt;$B$8,Data!P1773,0)</f>
        <v/>
      </c>
      <c r="J1773" s="15">
        <f>IF(Data!R1773&gt;$B$8,Data!R1773,0)</f>
        <v/>
      </c>
      <c r="K1773" s="15">
        <f>IF(Data!S1773&gt;$B$8,Data!S1773,0)</f>
        <v/>
      </c>
    </row>
    <row r="1774">
      <c r="H1774" s="14">
        <f>Data!A1774</f>
        <v/>
      </c>
      <c r="I1774" s="15">
        <f>IF(Data!P1774&gt;$B$8,Data!P1774,0)</f>
        <v/>
      </c>
      <c r="J1774" s="15">
        <f>IF(Data!R1774&gt;$B$8,Data!R1774,0)</f>
        <v/>
      </c>
      <c r="K1774" s="15">
        <f>IF(Data!S1774&gt;$B$8,Data!S1774,0)</f>
        <v/>
      </c>
    </row>
    <row r="1775">
      <c r="H1775" s="14">
        <f>Data!A1775</f>
        <v/>
      </c>
      <c r="I1775" s="15">
        <f>IF(Data!P1775&gt;$B$8,Data!P1775,0)</f>
        <v/>
      </c>
      <c r="J1775" s="15">
        <f>IF(Data!R1775&gt;$B$8,Data!R1775,0)</f>
        <v/>
      </c>
      <c r="K1775" s="15">
        <f>IF(Data!S1775&gt;$B$8,Data!S1775,0)</f>
        <v/>
      </c>
    </row>
    <row r="1776">
      <c r="H1776" s="14">
        <f>Data!A1776</f>
        <v/>
      </c>
      <c r="I1776" s="15">
        <f>IF(Data!P1776&gt;$B$8,Data!P1776,0)</f>
        <v/>
      </c>
      <c r="J1776" s="15">
        <f>IF(Data!R1776&gt;$B$8,Data!R1776,0)</f>
        <v/>
      </c>
      <c r="K1776" s="15">
        <f>IF(Data!S1776&gt;$B$8,Data!S1776,0)</f>
        <v/>
      </c>
    </row>
    <row r="1777">
      <c r="H1777" s="14">
        <f>Data!A1777</f>
        <v/>
      </c>
      <c r="I1777" s="15">
        <f>IF(Data!P1777&gt;$B$8,Data!P1777,0)</f>
        <v/>
      </c>
      <c r="J1777" s="15">
        <f>IF(Data!R1777&gt;$B$8,Data!R1777,0)</f>
        <v/>
      </c>
      <c r="K1777" s="15">
        <f>IF(Data!S1777&gt;$B$8,Data!S1777,0)</f>
        <v/>
      </c>
    </row>
    <row r="1778">
      <c r="H1778" s="14">
        <f>Data!A1778</f>
        <v/>
      </c>
      <c r="I1778" s="15">
        <f>IF(Data!P1778&gt;$B$8,Data!P1778,0)</f>
        <v/>
      </c>
      <c r="J1778" s="15">
        <f>IF(Data!R1778&gt;$B$8,Data!R1778,0)</f>
        <v/>
      </c>
      <c r="K1778" s="15">
        <f>IF(Data!S1778&gt;$B$8,Data!S1778,0)</f>
        <v/>
      </c>
    </row>
    <row r="1779">
      <c r="H1779" s="14">
        <f>Data!A1779</f>
        <v/>
      </c>
      <c r="I1779" s="15">
        <f>IF(Data!P1779&gt;$B$8,Data!P1779,0)</f>
        <v/>
      </c>
      <c r="J1779" s="15">
        <f>IF(Data!R1779&gt;$B$8,Data!R1779,0)</f>
        <v/>
      </c>
      <c r="K1779" s="15">
        <f>IF(Data!S1779&gt;$B$8,Data!S1779,0)</f>
        <v/>
      </c>
    </row>
    <row r="1780">
      <c r="H1780" s="14">
        <f>Data!A1780</f>
        <v/>
      </c>
      <c r="I1780" s="15">
        <f>IF(Data!P1780&gt;$B$8,Data!P1780,0)</f>
        <v/>
      </c>
      <c r="J1780" s="15">
        <f>IF(Data!R1780&gt;$B$8,Data!R1780,0)</f>
        <v/>
      </c>
      <c r="K1780" s="15">
        <f>IF(Data!S1780&gt;$B$8,Data!S1780,0)</f>
        <v/>
      </c>
    </row>
    <row r="1781">
      <c r="H1781" s="14">
        <f>Data!A1781</f>
        <v/>
      </c>
      <c r="I1781" s="15">
        <f>IF(Data!P1781&gt;$B$8,Data!P1781,0)</f>
        <v/>
      </c>
      <c r="J1781" s="15">
        <f>IF(Data!R1781&gt;$B$8,Data!R1781,0)</f>
        <v/>
      </c>
      <c r="K1781" s="15">
        <f>IF(Data!S1781&gt;$B$8,Data!S1781,0)</f>
        <v/>
      </c>
    </row>
    <row r="1782">
      <c r="H1782" s="14">
        <f>Data!A1782</f>
        <v/>
      </c>
      <c r="I1782" s="15">
        <f>IF(Data!P1782&gt;$B$8,Data!P1782,0)</f>
        <v/>
      </c>
      <c r="J1782" s="15">
        <f>IF(Data!R1782&gt;$B$8,Data!R1782,0)</f>
        <v/>
      </c>
      <c r="K1782" s="15">
        <f>IF(Data!S1782&gt;$B$8,Data!S1782,0)</f>
        <v/>
      </c>
    </row>
    <row r="1783">
      <c r="H1783" s="14">
        <f>Data!A1783</f>
        <v/>
      </c>
      <c r="I1783" s="15">
        <f>IF(Data!P1783&gt;$B$8,Data!P1783,0)</f>
        <v/>
      </c>
      <c r="J1783" s="15">
        <f>IF(Data!R1783&gt;$B$8,Data!R1783,0)</f>
        <v/>
      </c>
      <c r="K1783" s="15">
        <f>IF(Data!S1783&gt;$B$8,Data!S1783,0)</f>
        <v/>
      </c>
    </row>
    <row r="1784">
      <c r="H1784" s="14">
        <f>Data!A1784</f>
        <v/>
      </c>
      <c r="I1784" s="15">
        <f>IF(Data!P1784&gt;$B$8,Data!P1784,0)</f>
        <v/>
      </c>
      <c r="J1784" s="15">
        <f>IF(Data!R1784&gt;$B$8,Data!R1784,0)</f>
        <v/>
      </c>
      <c r="K1784" s="15">
        <f>IF(Data!S1784&gt;$B$8,Data!S1784,0)</f>
        <v/>
      </c>
    </row>
    <row r="1785">
      <c r="H1785" s="14">
        <f>Data!A1785</f>
        <v/>
      </c>
      <c r="I1785" s="15">
        <f>IF(Data!P1785&gt;$B$8,Data!P1785,0)</f>
        <v/>
      </c>
      <c r="J1785" s="15">
        <f>IF(Data!R1785&gt;$B$8,Data!R1785,0)</f>
        <v/>
      </c>
      <c r="K1785" s="15">
        <f>IF(Data!S1785&gt;$B$8,Data!S1785,0)</f>
        <v/>
      </c>
    </row>
    <row r="1786">
      <c r="H1786" s="14">
        <f>Data!A1786</f>
        <v/>
      </c>
      <c r="I1786" s="15">
        <f>IF(Data!P1786&gt;$B$8,Data!P1786,0)</f>
        <v/>
      </c>
      <c r="J1786" s="15">
        <f>IF(Data!R1786&gt;$B$8,Data!R1786,0)</f>
        <v/>
      </c>
      <c r="K1786" s="15">
        <f>IF(Data!S1786&gt;$B$8,Data!S1786,0)</f>
        <v/>
      </c>
    </row>
    <row r="1787">
      <c r="H1787" s="14">
        <f>Data!A1787</f>
        <v/>
      </c>
      <c r="I1787" s="15">
        <f>IF(Data!P1787&gt;$B$8,Data!P1787,0)</f>
        <v/>
      </c>
      <c r="J1787" s="15">
        <f>IF(Data!R1787&gt;$B$8,Data!R1787,0)</f>
        <v/>
      </c>
      <c r="K1787" s="15">
        <f>IF(Data!S1787&gt;$B$8,Data!S1787,0)</f>
        <v/>
      </c>
    </row>
    <row r="1788">
      <c r="H1788" s="14">
        <f>Data!A1788</f>
        <v/>
      </c>
      <c r="I1788" s="15">
        <f>IF(Data!P1788&gt;$B$8,Data!P1788,0)</f>
        <v/>
      </c>
      <c r="J1788" s="15">
        <f>IF(Data!R1788&gt;$B$8,Data!R1788,0)</f>
        <v/>
      </c>
      <c r="K1788" s="15">
        <f>IF(Data!S1788&gt;$B$8,Data!S1788,0)</f>
        <v/>
      </c>
    </row>
    <row r="1789">
      <c r="H1789" s="14">
        <f>Data!A1789</f>
        <v/>
      </c>
      <c r="I1789" s="15">
        <f>IF(Data!P1789&gt;$B$8,Data!P1789,0)</f>
        <v/>
      </c>
      <c r="J1789" s="15">
        <f>IF(Data!R1789&gt;$B$8,Data!R1789,0)</f>
        <v/>
      </c>
      <c r="K1789" s="15">
        <f>IF(Data!S1789&gt;$B$8,Data!S1789,0)</f>
        <v/>
      </c>
    </row>
    <row r="1790">
      <c r="H1790" s="14">
        <f>Data!A1790</f>
        <v/>
      </c>
      <c r="I1790" s="15">
        <f>IF(Data!P1790&gt;$B$8,Data!P1790,0)</f>
        <v/>
      </c>
      <c r="J1790" s="15">
        <f>IF(Data!R1790&gt;$B$8,Data!R1790,0)</f>
        <v/>
      </c>
      <c r="K1790" s="15">
        <f>IF(Data!S1790&gt;$B$8,Data!S1790,0)</f>
        <v/>
      </c>
    </row>
    <row r="1791">
      <c r="H1791" s="14">
        <f>Data!A1791</f>
        <v/>
      </c>
      <c r="I1791" s="15">
        <f>IF(Data!P1791&gt;$B$8,Data!P1791,0)</f>
        <v/>
      </c>
      <c r="J1791" s="15">
        <f>IF(Data!R1791&gt;$B$8,Data!R1791,0)</f>
        <v/>
      </c>
      <c r="K1791" s="15">
        <f>IF(Data!S1791&gt;$B$8,Data!S1791,0)</f>
        <v/>
      </c>
    </row>
    <row r="1792">
      <c r="H1792" s="14">
        <f>Data!A1792</f>
        <v/>
      </c>
      <c r="I1792" s="15">
        <f>IF(Data!P1792&gt;$B$8,Data!P1792,0)</f>
        <v/>
      </c>
      <c r="J1792" s="15">
        <f>IF(Data!R1792&gt;$B$8,Data!R1792,0)</f>
        <v/>
      </c>
      <c r="K1792" s="15">
        <f>IF(Data!S1792&gt;$B$8,Data!S1792,0)</f>
        <v/>
      </c>
    </row>
    <row r="1793">
      <c r="H1793" s="14">
        <f>Data!A1793</f>
        <v/>
      </c>
      <c r="I1793" s="15">
        <f>IF(Data!P1793&gt;$B$8,Data!P1793,0)</f>
        <v/>
      </c>
      <c r="J1793" s="15">
        <f>IF(Data!R1793&gt;$B$8,Data!R1793,0)</f>
        <v/>
      </c>
      <c r="K1793" s="15">
        <f>IF(Data!S1793&gt;$B$8,Data!S1793,0)</f>
        <v/>
      </c>
    </row>
    <row r="1794">
      <c r="H1794" s="14">
        <f>Data!A1794</f>
        <v/>
      </c>
      <c r="I1794" s="15">
        <f>IF(Data!P1794&gt;$B$8,Data!P1794,0)</f>
        <v/>
      </c>
      <c r="J1794" s="15">
        <f>IF(Data!R1794&gt;$B$8,Data!R1794,0)</f>
        <v/>
      </c>
      <c r="K1794" s="15">
        <f>IF(Data!S1794&gt;$B$8,Data!S1794,0)</f>
        <v/>
      </c>
    </row>
    <row r="1795">
      <c r="H1795" s="14">
        <f>Data!A1795</f>
        <v/>
      </c>
      <c r="I1795" s="15">
        <f>IF(Data!P1795&gt;$B$8,Data!P1795,0)</f>
        <v/>
      </c>
      <c r="J1795" s="15">
        <f>IF(Data!R1795&gt;$B$8,Data!R1795,0)</f>
        <v/>
      </c>
      <c r="K1795" s="15">
        <f>IF(Data!S1795&gt;$B$8,Data!S1795,0)</f>
        <v/>
      </c>
    </row>
    <row r="1796">
      <c r="H1796" s="14">
        <f>Data!A1796</f>
        <v/>
      </c>
      <c r="I1796" s="15">
        <f>IF(Data!P1796&gt;$B$8,Data!P1796,0)</f>
        <v/>
      </c>
      <c r="J1796" s="15">
        <f>IF(Data!R1796&gt;$B$8,Data!R1796,0)</f>
        <v/>
      </c>
      <c r="K1796" s="15">
        <f>IF(Data!S1796&gt;$B$8,Data!S1796,0)</f>
        <v/>
      </c>
    </row>
    <row r="1797">
      <c r="H1797" s="14">
        <f>Data!A1797</f>
        <v/>
      </c>
      <c r="I1797" s="15">
        <f>IF(Data!P1797&gt;$B$8,Data!P1797,0)</f>
        <v/>
      </c>
      <c r="J1797" s="15">
        <f>IF(Data!R1797&gt;$B$8,Data!R1797,0)</f>
        <v/>
      </c>
      <c r="K1797" s="15">
        <f>IF(Data!S1797&gt;$B$8,Data!S1797,0)</f>
        <v/>
      </c>
    </row>
    <row r="1798">
      <c r="H1798" s="14">
        <f>Data!A1798</f>
        <v/>
      </c>
      <c r="I1798" s="15">
        <f>IF(Data!P1798&gt;$B$8,Data!P1798,0)</f>
        <v/>
      </c>
      <c r="J1798" s="15">
        <f>IF(Data!R1798&gt;$B$8,Data!R1798,0)</f>
        <v/>
      </c>
      <c r="K1798" s="15">
        <f>IF(Data!S1798&gt;$B$8,Data!S1798,0)</f>
        <v/>
      </c>
    </row>
    <row r="1799">
      <c r="H1799" s="14">
        <f>Data!A1799</f>
        <v/>
      </c>
      <c r="I1799" s="15">
        <f>IF(Data!P1799&gt;$B$8,Data!P1799,0)</f>
        <v/>
      </c>
      <c r="J1799" s="15">
        <f>IF(Data!R1799&gt;$B$8,Data!R1799,0)</f>
        <v/>
      </c>
      <c r="K1799" s="15">
        <f>IF(Data!S1799&gt;$B$8,Data!S1799,0)</f>
        <v/>
      </c>
    </row>
    <row r="1800">
      <c r="H1800" s="14">
        <f>Data!A1800</f>
        <v/>
      </c>
      <c r="I1800" s="15">
        <f>IF(Data!P1800&gt;$B$8,Data!P1800,0)</f>
        <v/>
      </c>
      <c r="J1800" s="15">
        <f>IF(Data!R1800&gt;$B$8,Data!R1800,0)</f>
        <v/>
      </c>
      <c r="K1800" s="15">
        <f>IF(Data!S1800&gt;$B$8,Data!S1800,0)</f>
        <v/>
      </c>
    </row>
    <row r="1801">
      <c r="H1801" s="14">
        <f>Data!A1801</f>
        <v/>
      </c>
      <c r="I1801" s="15">
        <f>IF(Data!P1801&gt;$B$8,Data!P1801,0)</f>
        <v/>
      </c>
      <c r="J1801" s="15">
        <f>IF(Data!R1801&gt;$B$8,Data!R1801,0)</f>
        <v/>
      </c>
      <c r="K1801" s="15">
        <f>IF(Data!S1801&gt;$B$8,Data!S1801,0)</f>
        <v/>
      </c>
    </row>
    <row r="1802">
      <c r="H1802" s="14">
        <f>Data!A1802</f>
        <v/>
      </c>
      <c r="I1802" s="15">
        <f>IF(Data!P1802&gt;$B$8,Data!P1802,0)</f>
        <v/>
      </c>
      <c r="J1802" s="15">
        <f>IF(Data!R1802&gt;$B$8,Data!R1802,0)</f>
        <v/>
      </c>
      <c r="K1802" s="15">
        <f>IF(Data!S1802&gt;$B$8,Data!S1802,0)</f>
        <v/>
      </c>
    </row>
    <row r="1803">
      <c r="H1803" s="14">
        <f>Data!A1803</f>
        <v/>
      </c>
      <c r="I1803" s="15">
        <f>IF(Data!P1803&gt;$B$8,Data!P1803,0)</f>
        <v/>
      </c>
      <c r="J1803" s="15">
        <f>IF(Data!R1803&gt;$B$8,Data!R1803,0)</f>
        <v/>
      </c>
      <c r="K1803" s="15">
        <f>IF(Data!S1803&gt;$B$8,Data!S1803,0)</f>
        <v/>
      </c>
    </row>
    <row r="1804">
      <c r="H1804" s="14">
        <f>Data!A1804</f>
        <v/>
      </c>
      <c r="I1804" s="15">
        <f>IF(Data!P1804&gt;$B$8,Data!P1804,0)</f>
        <v/>
      </c>
      <c r="J1804" s="15">
        <f>IF(Data!R1804&gt;$B$8,Data!R1804,0)</f>
        <v/>
      </c>
      <c r="K1804" s="15">
        <f>IF(Data!S1804&gt;$B$8,Data!S1804,0)</f>
        <v/>
      </c>
    </row>
    <row r="1805">
      <c r="H1805" s="14">
        <f>Data!A1805</f>
        <v/>
      </c>
      <c r="I1805" s="15">
        <f>IF(Data!P1805&gt;$B$8,Data!P1805,0)</f>
        <v/>
      </c>
      <c r="J1805" s="15">
        <f>IF(Data!R1805&gt;$B$8,Data!R1805,0)</f>
        <v/>
      </c>
      <c r="K1805" s="15">
        <f>IF(Data!S1805&gt;$B$8,Data!S1805,0)</f>
        <v/>
      </c>
    </row>
    <row r="1806">
      <c r="H1806" s="14">
        <f>Data!A1806</f>
        <v/>
      </c>
      <c r="I1806" s="15">
        <f>IF(Data!P1806&gt;$B$8,Data!P1806,0)</f>
        <v/>
      </c>
      <c r="J1806" s="15">
        <f>IF(Data!R1806&gt;$B$8,Data!R1806,0)</f>
        <v/>
      </c>
      <c r="K1806" s="15">
        <f>IF(Data!S1806&gt;$B$8,Data!S1806,0)</f>
        <v/>
      </c>
    </row>
    <row r="1807">
      <c r="H1807" s="14">
        <f>Data!A1807</f>
        <v/>
      </c>
      <c r="I1807" s="15">
        <f>IF(Data!P1807&gt;$B$8,Data!P1807,0)</f>
        <v/>
      </c>
      <c r="J1807" s="15">
        <f>IF(Data!R1807&gt;$B$8,Data!R1807,0)</f>
        <v/>
      </c>
      <c r="K1807" s="15">
        <f>IF(Data!S1807&gt;$B$8,Data!S1807,0)</f>
        <v/>
      </c>
    </row>
    <row r="1808">
      <c r="H1808" s="14">
        <f>Data!A1808</f>
        <v/>
      </c>
      <c r="I1808" s="15">
        <f>IF(Data!P1808&gt;$B$8,Data!P1808,0)</f>
        <v/>
      </c>
      <c r="J1808" s="15">
        <f>IF(Data!R1808&gt;$B$8,Data!R1808,0)</f>
        <v/>
      </c>
      <c r="K1808" s="15">
        <f>IF(Data!S1808&gt;$B$8,Data!S1808,0)</f>
        <v/>
      </c>
    </row>
    <row r="1809">
      <c r="H1809" s="14">
        <f>Data!A1809</f>
        <v/>
      </c>
      <c r="I1809" s="15">
        <f>IF(Data!P1809&gt;$B$8,Data!P1809,0)</f>
        <v/>
      </c>
      <c r="J1809" s="15">
        <f>IF(Data!R1809&gt;$B$8,Data!R1809,0)</f>
        <v/>
      </c>
      <c r="K1809" s="15">
        <f>IF(Data!S1809&gt;$B$8,Data!S1809,0)</f>
        <v/>
      </c>
    </row>
    <row r="1810">
      <c r="H1810" s="14">
        <f>Data!A1810</f>
        <v/>
      </c>
      <c r="I1810" s="15">
        <f>IF(Data!P1810&gt;$B$8,Data!P1810,0)</f>
        <v/>
      </c>
      <c r="J1810" s="15">
        <f>IF(Data!R1810&gt;$B$8,Data!R1810,0)</f>
        <v/>
      </c>
      <c r="K1810" s="15">
        <f>IF(Data!S1810&gt;$B$8,Data!S1810,0)</f>
        <v/>
      </c>
    </row>
    <row r="1811">
      <c r="H1811" s="14">
        <f>Data!A1811</f>
        <v/>
      </c>
      <c r="I1811" s="15">
        <f>IF(Data!P1811&gt;$B$8,Data!P1811,0)</f>
        <v/>
      </c>
      <c r="J1811" s="15">
        <f>IF(Data!R1811&gt;$B$8,Data!R1811,0)</f>
        <v/>
      </c>
      <c r="K1811" s="15">
        <f>IF(Data!S1811&gt;$B$8,Data!S1811,0)</f>
        <v/>
      </c>
    </row>
    <row r="1812">
      <c r="H1812" s="14">
        <f>Data!A1812</f>
        <v/>
      </c>
      <c r="I1812" s="15">
        <f>IF(Data!P1812&gt;$B$8,Data!P1812,0)</f>
        <v/>
      </c>
      <c r="J1812" s="15">
        <f>IF(Data!R1812&gt;$B$8,Data!R1812,0)</f>
        <v/>
      </c>
      <c r="K1812" s="15">
        <f>IF(Data!S1812&gt;$B$8,Data!S1812,0)</f>
        <v/>
      </c>
    </row>
    <row r="1813">
      <c r="H1813" s="14">
        <f>Data!A1813</f>
        <v/>
      </c>
      <c r="I1813" s="15">
        <f>IF(Data!P1813&gt;$B$8,Data!P1813,0)</f>
        <v/>
      </c>
      <c r="J1813" s="15">
        <f>IF(Data!R1813&gt;$B$8,Data!R1813,0)</f>
        <v/>
      </c>
      <c r="K1813" s="15">
        <f>IF(Data!S1813&gt;$B$8,Data!S1813,0)</f>
        <v/>
      </c>
    </row>
    <row r="1814">
      <c r="H1814" s="14">
        <f>Data!A1814</f>
        <v/>
      </c>
      <c r="I1814" s="15">
        <f>IF(Data!P1814&gt;$B$8,Data!P1814,0)</f>
        <v/>
      </c>
      <c r="J1814" s="15">
        <f>IF(Data!R1814&gt;$B$8,Data!R1814,0)</f>
        <v/>
      </c>
      <c r="K1814" s="15">
        <f>IF(Data!S1814&gt;$B$8,Data!S1814,0)</f>
        <v/>
      </c>
    </row>
    <row r="1815">
      <c r="H1815" s="14">
        <f>Data!A1815</f>
        <v/>
      </c>
      <c r="I1815" s="15">
        <f>IF(Data!P1815&gt;$B$8,Data!P1815,0)</f>
        <v/>
      </c>
      <c r="J1815" s="15">
        <f>IF(Data!R1815&gt;$B$8,Data!R1815,0)</f>
        <v/>
      </c>
      <c r="K1815" s="15">
        <f>IF(Data!S1815&gt;$B$8,Data!S1815,0)</f>
        <v/>
      </c>
    </row>
    <row r="1816">
      <c r="H1816" s="14">
        <f>Data!A1816</f>
        <v/>
      </c>
      <c r="I1816" s="15">
        <f>IF(Data!P1816&gt;$B$8,Data!P1816,0)</f>
        <v/>
      </c>
      <c r="J1816" s="15">
        <f>IF(Data!R1816&gt;$B$8,Data!R1816,0)</f>
        <v/>
      </c>
      <c r="K1816" s="15">
        <f>IF(Data!S1816&gt;$B$8,Data!S1816,0)</f>
        <v/>
      </c>
    </row>
    <row r="1817">
      <c r="H1817" s="14">
        <f>Data!A1817</f>
        <v/>
      </c>
      <c r="I1817" s="15">
        <f>IF(Data!P1817&gt;$B$8,Data!P1817,0)</f>
        <v/>
      </c>
      <c r="J1817" s="15">
        <f>IF(Data!R1817&gt;$B$8,Data!R1817,0)</f>
        <v/>
      </c>
      <c r="K1817" s="15">
        <f>IF(Data!S1817&gt;$B$8,Data!S1817,0)</f>
        <v/>
      </c>
    </row>
    <row r="1818">
      <c r="H1818" s="14">
        <f>Data!A1818</f>
        <v/>
      </c>
      <c r="I1818" s="15">
        <f>IF(Data!P1818&gt;$B$8,Data!P1818,0)</f>
        <v/>
      </c>
      <c r="J1818" s="15">
        <f>IF(Data!R1818&gt;$B$8,Data!R1818,0)</f>
        <v/>
      </c>
      <c r="K1818" s="15">
        <f>IF(Data!S1818&gt;$B$8,Data!S1818,0)</f>
        <v/>
      </c>
    </row>
    <row r="1819">
      <c r="H1819" s="14">
        <f>Data!A1819</f>
        <v/>
      </c>
      <c r="I1819" s="15">
        <f>IF(Data!P1819&gt;$B$8,Data!P1819,0)</f>
        <v/>
      </c>
      <c r="J1819" s="15">
        <f>IF(Data!R1819&gt;$B$8,Data!R1819,0)</f>
        <v/>
      </c>
      <c r="K1819" s="15">
        <f>IF(Data!S1819&gt;$B$8,Data!S1819,0)</f>
        <v/>
      </c>
    </row>
    <row r="1820">
      <c r="H1820" s="14">
        <f>Data!A1820</f>
        <v/>
      </c>
      <c r="I1820" s="15">
        <f>IF(Data!P1820&gt;$B$8,Data!P1820,0)</f>
        <v/>
      </c>
      <c r="J1820" s="15">
        <f>IF(Data!R1820&gt;$B$8,Data!R1820,0)</f>
        <v/>
      </c>
      <c r="K1820" s="15">
        <f>IF(Data!S1820&gt;$B$8,Data!S1820,0)</f>
        <v/>
      </c>
    </row>
    <row r="1821">
      <c r="H1821" s="14">
        <f>Data!A1821</f>
        <v/>
      </c>
      <c r="I1821" s="15">
        <f>IF(Data!P1821&gt;$B$8,Data!P1821,0)</f>
        <v/>
      </c>
      <c r="J1821" s="15">
        <f>IF(Data!R1821&gt;$B$8,Data!R1821,0)</f>
        <v/>
      </c>
      <c r="K1821" s="15">
        <f>IF(Data!S1821&gt;$B$8,Data!S1821,0)</f>
        <v/>
      </c>
    </row>
    <row r="1822">
      <c r="H1822" s="14">
        <f>Data!A1822</f>
        <v/>
      </c>
      <c r="I1822" s="15">
        <f>IF(Data!P1822&gt;$B$8,Data!P1822,0)</f>
        <v/>
      </c>
      <c r="J1822" s="15">
        <f>IF(Data!R1822&gt;$B$8,Data!R1822,0)</f>
        <v/>
      </c>
      <c r="K1822" s="15">
        <f>IF(Data!S1822&gt;$B$8,Data!S1822,0)</f>
        <v/>
      </c>
    </row>
    <row r="1823">
      <c r="H1823" s="14">
        <f>Data!A1823</f>
        <v/>
      </c>
      <c r="I1823" s="15">
        <f>IF(Data!P1823&gt;$B$8,Data!P1823,0)</f>
        <v/>
      </c>
      <c r="J1823" s="15">
        <f>IF(Data!R1823&gt;$B$8,Data!R1823,0)</f>
        <v/>
      </c>
      <c r="K1823" s="15">
        <f>IF(Data!S1823&gt;$B$8,Data!S1823,0)</f>
        <v/>
      </c>
    </row>
    <row r="1824">
      <c r="H1824" s="14">
        <f>Data!A1824</f>
        <v/>
      </c>
      <c r="I1824" s="15">
        <f>IF(Data!P1824&gt;$B$8,Data!P1824,0)</f>
        <v/>
      </c>
      <c r="J1824" s="15">
        <f>IF(Data!R1824&gt;$B$8,Data!R1824,0)</f>
        <v/>
      </c>
      <c r="K1824" s="15">
        <f>IF(Data!S1824&gt;$B$8,Data!S1824,0)</f>
        <v/>
      </c>
    </row>
    <row r="1825">
      <c r="H1825" s="14">
        <f>Data!A1825</f>
        <v/>
      </c>
      <c r="I1825" s="15">
        <f>IF(Data!P1825&gt;$B$8,Data!P1825,0)</f>
        <v/>
      </c>
      <c r="J1825" s="15">
        <f>IF(Data!R1825&gt;$B$8,Data!R1825,0)</f>
        <v/>
      </c>
      <c r="K1825" s="15">
        <f>IF(Data!S1825&gt;$B$8,Data!S1825,0)</f>
        <v/>
      </c>
    </row>
    <row r="1826">
      <c r="H1826" s="14">
        <f>Data!A1826</f>
        <v/>
      </c>
      <c r="I1826" s="15">
        <f>IF(Data!P1826&gt;$B$8,Data!P1826,0)</f>
        <v/>
      </c>
      <c r="J1826" s="15">
        <f>IF(Data!R1826&gt;$B$8,Data!R1826,0)</f>
        <v/>
      </c>
      <c r="K1826" s="15">
        <f>IF(Data!S1826&gt;$B$8,Data!S1826,0)</f>
        <v/>
      </c>
    </row>
    <row r="1827">
      <c r="H1827" s="14">
        <f>Data!A1827</f>
        <v/>
      </c>
      <c r="I1827" s="15">
        <f>IF(Data!P1827&gt;$B$8,Data!P1827,0)</f>
        <v/>
      </c>
      <c r="J1827" s="15">
        <f>IF(Data!R1827&gt;$B$8,Data!R1827,0)</f>
        <v/>
      </c>
      <c r="K1827" s="15">
        <f>IF(Data!S1827&gt;$B$8,Data!S1827,0)</f>
        <v/>
      </c>
    </row>
    <row r="1828">
      <c r="H1828" s="14">
        <f>Data!A1828</f>
        <v/>
      </c>
      <c r="I1828" s="15">
        <f>IF(Data!P1828&gt;$B$8,Data!P1828,0)</f>
        <v/>
      </c>
      <c r="J1828" s="15">
        <f>IF(Data!R1828&gt;$B$8,Data!R1828,0)</f>
        <v/>
      </c>
      <c r="K1828" s="15">
        <f>IF(Data!S1828&gt;$B$8,Data!S1828,0)</f>
        <v/>
      </c>
    </row>
    <row r="1829">
      <c r="H1829" s="14">
        <f>Data!A1829</f>
        <v/>
      </c>
      <c r="I1829" s="15">
        <f>IF(Data!P1829&gt;$B$8,Data!P1829,0)</f>
        <v/>
      </c>
      <c r="J1829" s="15">
        <f>IF(Data!R1829&gt;$B$8,Data!R1829,0)</f>
        <v/>
      </c>
      <c r="K1829" s="15">
        <f>IF(Data!S1829&gt;$B$8,Data!S1829,0)</f>
        <v/>
      </c>
    </row>
    <row r="1830">
      <c r="H1830" s="14">
        <f>Data!A1830</f>
        <v/>
      </c>
      <c r="I1830" s="15">
        <f>IF(Data!P1830&gt;$B$8,Data!P1830,0)</f>
        <v/>
      </c>
      <c r="J1830" s="15">
        <f>IF(Data!R1830&gt;$B$8,Data!R1830,0)</f>
        <v/>
      </c>
      <c r="K1830" s="15">
        <f>IF(Data!S1830&gt;$B$8,Data!S1830,0)</f>
        <v/>
      </c>
    </row>
    <row r="1831">
      <c r="H1831" s="14">
        <f>Data!A1831</f>
        <v/>
      </c>
      <c r="I1831" s="15">
        <f>IF(Data!P1831&gt;$B$8,Data!P1831,0)</f>
        <v/>
      </c>
      <c r="J1831" s="15">
        <f>IF(Data!R1831&gt;$B$8,Data!R1831,0)</f>
        <v/>
      </c>
      <c r="K1831" s="15">
        <f>IF(Data!S1831&gt;$B$8,Data!S1831,0)</f>
        <v/>
      </c>
    </row>
    <row r="1832">
      <c r="H1832" s="14">
        <f>Data!A1832</f>
        <v/>
      </c>
      <c r="I1832" s="15">
        <f>IF(Data!P1832&gt;$B$8,Data!P1832,0)</f>
        <v/>
      </c>
      <c r="J1832" s="15">
        <f>IF(Data!R1832&gt;$B$8,Data!R1832,0)</f>
        <v/>
      </c>
      <c r="K1832" s="15">
        <f>IF(Data!S1832&gt;$B$8,Data!S1832,0)</f>
        <v/>
      </c>
    </row>
    <row r="1833">
      <c r="H1833" s="14">
        <f>Data!A1833</f>
        <v/>
      </c>
      <c r="I1833" s="15">
        <f>IF(Data!P1833&gt;$B$8,Data!P1833,0)</f>
        <v/>
      </c>
      <c r="J1833" s="15">
        <f>IF(Data!R1833&gt;$B$8,Data!R1833,0)</f>
        <v/>
      </c>
      <c r="K1833" s="15">
        <f>IF(Data!S1833&gt;$B$8,Data!S1833,0)</f>
        <v/>
      </c>
    </row>
    <row r="1834">
      <c r="H1834" s="14">
        <f>Data!A1834</f>
        <v/>
      </c>
      <c r="I1834" s="15">
        <f>IF(Data!P1834&gt;$B$8,Data!P1834,0)</f>
        <v/>
      </c>
      <c r="J1834" s="15">
        <f>IF(Data!R1834&gt;$B$8,Data!R1834,0)</f>
        <v/>
      </c>
      <c r="K1834" s="15">
        <f>IF(Data!S1834&gt;$B$8,Data!S1834,0)</f>
        <v/>
      </c>
    </row>
    <row r="1835">
      <c r="H1835" s="14">
        <f>Data!A1835</f>
        <v/>
      </c>
      <c r="I1835" s="15">
        <f>IF(Data!P1835&gt;$B$8,Data!P1835,0)</f>
        <v/>
      </c>
      <c r="J1835" s="15">
        <f>IF(Data!R1835&gt;$B$8,Data!R1835,0)</f>
        <v/>
      </c>
      <c r="K1835" s="15">
        <f>IF(Data!S1835&gt;$B$8,Data!S1835,0)</f>
        <v/>
      </c>
    </row>
    <row r="1836">
      <c r="H1836" s="14">
        <f>Data!A1836</f>
        <v/>
      </c>
      <c r="I1836" s="15">
        <f>IF(Data!P1836&gt;$B$8,Data!P1836,0)</f>
        <v/>
      </c>
      <c r="J1836" s="15">
        <f>IF(Data!R1836&gt;$B$8,Data!R1836,0)</f>
        <v/>
      </c>
      <c r="K1836" s="15">
        <f>IF(Data!S1836&gt;$B$8,Data!S1836,0)</f>
        <v/>
      </c>
    </row>
    <row r="1837">
      <c r="H1837" s="14">
        <f>Data!A1837</f>
        <v/>
      </c>
      <c r="I1837" s="15">
        <f>IF(Data!P1837&gt;$B$8,Data!P1837,0)</f>
        <v/>
      </c>
      <c r="J1837" s="15">
        <f>IF(Data!R1837&gt;$B$8,Data!R1837,0)</f>
        <v/>
      </c>
      <c r="K1837" s="15">
        <f>IF(Data!S1837&gt;$B$8,Data!S1837,0)</f>
        <v/>
      </c>
    </row>
    <row r="1838">
      <c r="H1838" s="14">
        <f>Data!A1838</f>
        <v/>
      </c>
      <c r="I1838" s="15">
        <f>IF(Data!P1838&gt;$B$8,Data!P1838,0)</f>
        <v/>
      </c>
      <c r="J1838" s="15">
        <f>IF(Data!R1838&gt;$B$8,Data!R1838,0)</f>
        <v/>
      </c>
      <c r="K1838" s="15">
        <f>IF(Data!S1838&gt;$B$8,Data!S1838,0)</f>
        <v/>
      </c>
    </row>
    <row r="1839">
      <c r="H1839" s="14">
        <f>Data!A1839</f>
        <v/>
      </c>
      <c r="I1839" s="15">
        <f>IF(Data!P1839&gt;$B$8,Data!P1839,0)</f>
        <v/>
      </c>
      <c r="J1839" s="15">
        <f>IF(Data!R1839&gt;$B$8,Data!R1839,0)</f>
        <v/>
      </c>
      <c r="K1839" s="15">
        <f>IF(Data!S1839&gt;$B$8,Data!S1839,0)</f>
        <v/>
      </c>
    </row>
    <row r="1840">
      <c r="H1840" s="14">
        <f>Data!A1840</f>
        <v/>
      </c>
      <c r="I1840" s="15">
        <f>IF(Data!P1840&gt;$B$8,Data!P1840,0)</f>
        <v/>
      </c>
      <c r="J1840" s="15">
        <f>IF(Data!R1840&gt;$B$8,Data!R1840,0)</f>
        <v/>
      </c>
      <c r="K1840" s="15">
        <f>IF(Data!S1840&gt;$B$8,Data!S1840,0)</f>
        <v/>
      </c>
    </row>
    <row r="1841">
      <c r="H1841" s="14">
        <f>Data!A1841</f>
        <v/>
      </c>
      <c r="I1841" s="15">
        <f>IF(Data!P1841&gt;$B$8,Data!P1841,0)</f>
        <v/>
      </c>
      <c r="J1841" s="15">
        <f>IF(Data!R1841&gt;$B$8,Data!R1841,0)</f>
        <v/>
      </c>
      <c r="K1841" s="15">
        <f>IF(Data!S1841&gt;$B$8,Data!S1841,0)</f>
        <v/>
      </c>
    </row>
    <row r="1842">
      <c r="H1842" s="14">
        <f>Data!A1842</f>
        <v/>
      </c>
      <c r="I1842" s="15">
        <f>IF(Data!P1842&gt;$B$8,Data!P1842,0)</f>
        <v/>
      </c>
      <c r="J1842" s="15">
        <f>IF(Data!R1842&gt;$B$8,Data!R1842,0)</f>
        <v/>
      </c>
      <c r="K1842" s="15">
        <f>IF(Data!S1842&gt;$B$8,Data!S1842,0)</f>
        <v/>
      </c>
    </row>
    <row r="1843">
      <c r="H1843" s="14">
        <f>Data!A1843</f>
        <v/>
      </c>
      <c r="I1843" s="15">
        <f>IF(Data!P1843&gt;$B$8,Data!P1843,0)</f>
        <v/>
      </c>
      <c r="J1843" s="15">
        <f>IF(Data!R1843&gt;$B$8,Data!R1843,0)</f>
        <v/>
      </c>
      <c r="K1843" s="15">
        <f>IF(Data!S1843&gt;$B$8,Data!S1843,0)</f>
        <v/>
      </c>
    </row>
    <row r="1844">
      <c r="H1844" s="14">
        <f>Data!A1844</f>
        <v/>
      </c>
      <c r="I1844" s="15">
        <f>IF(Data!P1844&gt;$B$8,Data!P1844,0)</f>
        <v/>
      </c>
      <c r="J1844" s="15">
        <f>IF(Data!R1844&gt;$B$8,Data!R1844,0)</f>
        <v/>
      </c>
      <c r="K1844" s="15">
        <f>IF(Data!S1844&gt;$B$8,Data!S1844,0)</f>
        <v/>
      </c>
    </row>
    <row r="1845">
      <c r="H1845" s="14">
        <f>Data!A1845</f>
        <v/>
      </c>
      <c r="I1845" s="15">
        <f>IF(Data!P1845&gt;$B$8,Data!P1845,0)</f>
        <v/>
      </c>
      <c r="J1845" s="15">
        <f>IF(Data!R1845&gt;$B$8,Data!R1845,0)</f>
        <v/>
      </c>
      <c r="K1845" s="15">
        <f>IF(Data!S1845&gt;$B$8,Data!S1845,0)</f>
        <v/>
      </c>
    </row>
    <row r="1846">
      <c r="H1846" s="14">
        <f>Data!A1846</f>
        <v/>
      </c>
      <c r="I1846" s="15">
        <f>IF(Data!P1846&gt;$B$8,Data!P1846,0)</f>
        <v/>
      </c>
      <c r="J1846" s="15">
        <f>IF(Data!R1846&gt;$B$8,Data!R1846,0)</f>
        <v/>
      </c>
      <c r="K1846" s="15">
        <f>IF(Data!S1846&gt;$B$8,Data!S1846,0)</f>
        <v/>
      </c>
    </row>
    <row r="1847">
      <c r="H1847" s="14">
        <f>Data!A1847</f>
        <v/>
      </c>
      <c r="I1847" s="15">
        <f>IF(Data!P1847&gt;$B$8,Data!P1847,0)</f>
        <v/>
      </c>
      <c r="J1847" s="15">
        <f>IF(Data!R1847&gt;$B$8,Data!R1847,0)</f>
        <v/>
      </c>
      <c r="K1847" s="15">
        <f>IF(Data!S1847&gt;$B$8,Data!S1847,0)</f>
        <v/>
      </c>
    </row>
    <row r="1848">
      <c r="H1848" s="14">
        <f>Data!A1848</f>
        <v/>
      </c>
      <c r="I1848" s="15">
        <f>IF(Data!P1848&gt;$B$8,Data!P1848,0)</f>
        <v/>
      </c>
      <c r="J1848" s="15">
        <f>IF(Data!R1848&gt;$B$8,Data!R1848,0)</f>
        <v/>
      </c>
      <c r="K1848" s="15">
        <f>IF(Data!S1848&gt;$B$8,Data!S1848,0)</f>
        <v/>
      </c>
    </row>
    <row r="1849">
      <c r="H1849" s="14">
        <f>Data!A1849</f>
        <v/>
      </c>
      <c r="I1849" s="15">
        <f>IF(Data!P1849&gt;$B$8,Data!P1849,0)</f>
        <v/>
      </c>
      <c r="J1849" s="15">
        <f>IF(Data!R1849&gt;$B$8,Data!R1849,0)</f>
        <v/>
      </c>
      <c r="K1849" s="15">
        <f>IF(Data!S1849&gt;$B$8,Data!S1849,0)</f>
        <v/>
      </c>
    </row>
    <row r="1850">
      <c r="H1850" s="14">
        <f>Data!A1850</f>
        <v/>
      </c>
      <c r="I1850" s="15">
        <f>IF(Data!P1850&gt;$B$8,Data!P1850,0)</f>
        <v/>
      </c>
      <c r="J1850" s="15">
        <f>IF(Data!R1850&gt;$B$8,Data!R1850,0)</f>
        <v/>
      </c>
      <c r="K1850" s="15">
        <f>IF(Data!S1850&gt;$B$8,Data!S1850,0)</f>
        <v/>
      </c>
    </row>
    <row r="1851">
      <c r="H1851" s="14">
        <f>Data!A1851</f>
        <v/>
      </c>
      <c r="I1851" s="15">
        <f>IF(Data!P1851&gt;$B$8,Data!P1851,0)</f>
        <v/>
      </c>
      <c r="J1851" s="15">
        <f>IF(Data!R1851&gt;$B$8,Data!R1851,0)</f>
        <v/>
      </c>
      <c r="K1851" s="15">
        <f>IF(Data!S1851&gt;$B$8,Data!S1851,0)</f>
        <v/>
      </c>
    </row>
    <row r="1852">
      <c r="H1852" s="14">
        <f>Data!A1852</f>
        <v/>
      </c>
      <c r="I1852" s="15">
        <f>IF(Data!P1852&gt;$B$8,Data!P1852,0)</f>
        <v/>
      </c>
      <c r="J1852" s="15">
        <f>IF(Data!R1852&gt;$B$8,Data!R1852,0)</f>
        <v/>
      </c>
      <c r="K1852" s="15">
        <f>IF(Data!S1852&gt;$B$8,Data!S1852,0)</f>
        <v/>
      </c>
    </row>
    <row r="1853">
      <c r="H1853" s="14">
        <f>Data!A1853</f>
        <v/>
      </c>
      <c r="I1853" s="15">
        <f>IF(Data!P1853&gt;$B$8,Data!P1853,0)</f>
        <v/>
      </c>
      <c r="J1853" s="15">
        <f>IF(Data!R1853&gt;$B$8,Data!R1853,0)</f>
        <v/>
      </c>
      <c r="K1853" s="15">
        <f>IF(Data!S1853&gt;$B$8,Data!S1853,0)</f>
        <v/>
      </c>
    </row>
    <row r="1854">
      <c r="H1854" s="14">
        <f>Data!A1854</f>
        <v/>
      </c>
      <c r="I1854" s="15">
        <f>IF(Data!P1854&gt;$B$8,Data!P1854,0)</f>
        <v/>
      </c>
      <c r="J1854" s="15">
        <f>IF(Data!R1854&gt;$B$8,Data!R1854,0)</f>
        <v/>
      </c>
      <c r="K1854" s="15">
        <f>IF(Data!S1854&gt;$B$8,Data!S1854,0)</f>
        <v/>
      </c>
    </row>
    <row r="1855">
      <c r="H1855" s="14">
        <f>Data!A1855</f>
        <v/>
      </c>
      <c r="I1855" s="15">
        <f>IF(Data!P1855&gt;$B$8,Data!P1855,0)</f>
        <v/>
      </c>
      <c r="J1855" s="15">
        <f>IF(Data!R1855&gt;$B$8,Data!R1855,0)</f>
        <v/>
      </c>
      <c r="K1855" s="15">
        <f>IF(Data!S1855&gt;$B$8,Data!S1855,0)</f>
        <v/>
      </c>
    </row>
    <row r="1856">
      <c r="H1856" s="14">
        <f>Data!A1856</f>
        <v/>
      </c>
      <c r="I1856" s="15">
        <f>IF(Data!P1856&gt;$B$8,Data!P1856,0)</f>
        <v/>
      </c>
      <c r="J1856" s="15">
        <f>IF(Data!R1856&gt;$B$8,Data!R1856,0)</f>
        <v/>
      </c>
      <c r="K1856" s="15">
        <f>IF(Data!S1856&gt;$B$8,Data!S1856,0)</f>
        <v/>
      </c>
    </row>
    <row r="1857">
      <c r="H1857" s="14">
        <f>Data!A1857</f>
        <v/>
      </c>
      <c r="I1857" s="15">
        <f>IF(Data!P1857&gt;$B$8,Data!P1857,0)</f>
        <v/>
      </c>
      <c r="J1857" s="15">
        <f>IF(Data!R1857&gt;$B$8,Data!R1857,0)</f>
        <v/>
      </c>
      <c r="K1857" s="15">
        <f>IF(Data!S1857&gt;$B$8,Data!S1857,0)</f>
        <v/>
      </c>
    </row>
    <row r="1858">
      <c r="H1858" s="14">
        <f>Data!A1858</f>
        <v/>
      </c>
      <c r="I1858" s="15">
        <f>IF(Data!P1858&gt;$B$8,Data!P1858,0)</f>
        <v/>
      </c>
      <c r="J1858" s="15">
        <f>IF(Data!R1858&gt;$B$8,Data!R1858,0)</f>
        <v/>
      </c>
      <c r="K1858" s="15">
        <f>IF(Data!S1858&gt;$B$8,Data!S1858,0)</f>
        <v/>
      </c>
    </row>
    <row r="1859">
      <c r="H1859" s="14">
        <f>Data!A1859</f>
        <v/>
      </c>
      <c r="I1859" s="15">
        <f>IF(Data!P1859&gt;$B$8,Data!P1859,0)</f>
        <v/>
      </c>
      <c r="J1859" s="15">
        <f>IF(Data!R1859&gt;$B$8,Data!R1859,0)</f>
        <v/>
      </c>
      <c r="K1859" s="15">
        <f>IF(Data!S1859&gt;$B$8,Data!S1859,0)</f>
        <v/>
      </c>
    </row>
    <row r="1860">
      <c r="H1860" s="14">
        <f>Data!A1860</f>
        <v/>
      </c>
      <c r="I1860" s="15">
        <f>IF(Data!P1860&gt;$B$8,Data!P1860,0)</f>
        <v/>
      </c>
      <c r="J1860" s="15">
        <f>IF(Data!R1860&gt;$B$8,Data!R1860,0)</f>
        <v/>
      </c>
      <c r="K1860" s="15">
        <f>IF(Data!S1860&gt;$B$8,Data!S1860,0)</f>
        <v/>
      </c>
    </row>
    <row r="1861">
      <c r="H1861" s="14">
        <f>Data!A1861</f>
        <v/>
      </c>
      <c r="I1861" s="15">
        <f>IF(Data!P1861&gt;$B$8,Data!P1861,0)</f>
        <v/>
      </c>
      <c r="J1861" s="15">
        <f>IF(Data!R1861&gt;$B$8,Data!R1861,0)</f>
        <v/>
      </c>
      <c r="K1861" s="15">
        <f>IF(Data!S1861&gt;$B$8,Data!S1861,0)</f>
        <v/>
      </c>
    </row>
    <row r="1862">
      <c r="H1862" s="14">
        <f>Data!A1862</f>
        <v/>
      </c>
      <c r="I1862" s="15">
        <f>IF(Data!P1862&gt;$B$8,Data!P1862,0)</f>
        <v/>
      </c>
      <c r="J1862" s="15">
        <f>IF(Data!R1862&gt;$B$8,Data!R1862,0)</f>
        <v/>
      </c>
      <c r="K1862" s="15">
        <f>IF(Data!S1862&gt;$B$8,Data!S1862,0)</f>
        <v/>
      </c>
    </row>
    <row r="1863">
      <c r="H1863" s="14">
        <f>Data!A1863</f>
        <v/>
      </c>
      <c r="I1863" s="15">
        <f>IF(Data!P1863&gt;$B$8,Data!P1863,0)</f>
        <v/>
      </c>
      <c r="J1863" s="15">
        <f>IF(Data!R1863&gt;$B$8,Data!R1863,0)</f>
        <v/>
      </c>
      <c r="K1863" s="15">
        <f>IF(Data!S1863&gt;$B$8,Data!S1863,0)</f>
        <v/>
      </c>
    </row>
    <row r="1864">
      <c r="H1864" s="14">
        <f>Data!A1864</f>
        <v/>
      </c>
      <c r="I1864" s="15">
        <f>IF(Data!P1864&gt;$B$8,Data!P1864,0)</f>
        <v/>
      </c>
      <c r="J1864" s="15">
        <f>IF(Data!R1864&gt;$B$8,Data!R1864,0)</f>
        <v/>
      </c>
      <c r="K1864" s="15">
        <f>IF(Data!S1864&gt;$B$8,Data!S1864,0)</f>
        <v/>
      </c>
    </row>
    <row r="1865">
      <c r="H1865" s="14">
        <f>Data!A1865</f>
        <v/>
      </c>
      <c r="I1865" s="15">
        <f>IF(Data!P1865&gt;$B$8,Data!P1865,0)</f>
        <v/>
      </c>
      <c r="J1865" s="15">
        <f>IF(Data!R1865&gt;$B$8,Data!R1865,0)</f>
        <v/>
      </c>
      <c r="K1865" s="15">
        <f>IF(Data!S1865&gt;$B$8,Data!S1865,0)</f>
        <v/>
      </c>
    </row>
    <row r="1866">
      <c r="H1866" s="14">
        <f>Data!A1866</f>
        <v/>
      </c>
      <c r="I1866" s="15">
        <f>IF(Data!P1866&gt;$B$8,Data!P1866,0)</f>
        <v/>
      </c>
      <c r="J1866" s="15">
        <f>IF(Data!R1866&gt;$B$8,Data!R1866,0)</f>
        <v/>
      </c>
      <c r="K1866" s="15">
        <f>IF(Data!S1866&gt;$B$8,Data!S1866,0)</f>
        <v/>
      </c>
    </row>
    <row r="1867">
      <c r="H1867" s="14">
        <f>Data!A1867</f>
        <v/>
      </c>
      <c r="I1867" s="15">
        <f>IF(Data!P1867&gt;$B$8,Data!P1867,0)</f>
        <v/>
      </c>
      <c r="J1867" s="15">
        <f>IF(Data!R1867&gt;$B$8,Data!R1867,0)</f>
        <v/>
      </c>
      <c r="K1867" s="15">
        <f>IF(Data!S1867&gt;$B$8,Data!S1867,0)</f>
        <v/>
      </c>
    </row>
    <row r="1868">
      <c r="H1868" s="14">
        <f>Data!A1868</f>
        <v/>
      </c>
      <c r="I1868" s="15">
        <f>IF(Data!P1868&gt;$B$8,Data!P1868,0)</f>
        <v/>
      </c>
      <c r="J1868" s="15">
        <f>IF(Data!R1868&gt;$B$8,Data!R1868,0)</f>
        <v/>
      </c>
      <c r="K1868" s="15">
        <f>IF(Data!S1868&gt;$B$8,Data!S1868,0)</f>
        <v/>
      </c>
    </row>
    <row r="1869">
      <c r="H1869" s="14">
        <f>Data!A1869</f>
        <v/>
      </c>
      <c r="I1869" s="15">
        <f>IF(Data!P1869&gt;$B$8,Data!P1869,0)</f>
        <v/>
      </c>
      <c r="J1869" s="15">
        <f>IF(Data!R1869&gt;$B$8,Data!R1869,0)</f>
        <v/>
      </c>
      <c r="K1869" s="15">
        <f>IF(Data!S1869&gt;$B$8,Data!S1869,0)</f>
        <v/>
      </c>
    </row>
    <row r="1870">
      <c r="H1870" s="14">
        <f>Data!A1870</f>
        <v/>
      </c>
      <c r="I1870" s="15">
        <f>IF(Data!P1870&gt;$B$8,Data!P1870,0)</f>
        <v/>
      </c>
      <c r="J1870" s="15">
        <f>IF(Data!R1870&gt;$B$8,Data!R1870,0)</f>
        <v/>
      </c>
      <c r="K1870" s="15">
        <f>IF(Data!S1870&gt;$B$8,Data!S1870,0)</f>
        <v/>
      </c>
    </row>
    <row r="1871">
      <c r="H1871" s="14">
        <f>Data!A1871</f>
        <v/>
      </c>
      <c r="I1871" s="15">
        <f>IF(Data!P1871&gt;$B$8,Data!P1871,0)</f>
        <v/>
      </c>
      <c r="J1871" s="15">
        <f>IF(Data!R1871&gt;$B$8,Data!R1871,0)</f>
        <v/>
      </c>
      <c r="K1871" s="15">
        <f>IF(Data!S1871&gt;$B$8,Data!S1871,0)</f>
        <v/>
      </c>
    </row>
    <row r="1872">
      <c r="H1872" s="14">
        <f>Data!A1872</f>
        <v/>
      </c>
      <c r="I1872" s="15">
        <f>IF(Data!P1872&gt;$B$8,Data!P1872,0)</f>
        <v/>
      </c>
      <c r="J1872" s="15">
        <f>IF(Data!R1872&gt;$B$8,Data!R1872,0)</f>
        <v/>
      </c>
      <c r="K1872" s="15">
        <f>IF(Data!S1872&gt;$B$8,Data!S1872,0)</f>
        <v/>
      </c>
    </row>
    <row r="1873">
      <c r="H1873" s="14">
        <f>Data!A1873</f>
        <v/>
      </c>
      <c r="I1873" s="15">
        <f>IF(Data!P1873&gt;$B$8,Data!P1873,0)</f>
        <v/>
      </c>
      <c r="J1873" s="15">
        <f>IF(Data!R1873&gt;$B$8,Data!R1873,0)</f>
        <v/>
      </c>
      <c r="K1873" s="15">
        <f>IF(Data!S1873&gt;$B$8,Data!S1873,0)</f>
        <v/>
      </c>
    </row>
    <row r="1874">
      <c r="H1874" s="14">
        <f>Data!A1874</f>
        <v/>
      </c>
      <c r="I1874" s="15">
        <f>IF(Data!P1874&gt;$B$8,Data!P1874,0)</f>
        <v/>
      </c>
      <c r="J1874" s="15">
        <f>IF(Data!R1874&gt;$B$8,Data!R1874,0)</f>
        <v/>
      </c>
      <c r="K1874" s="15">
        <f>IF(Data!S1874&gt;$B$8,Data!S1874,0)</f>
        <v/>
      </c>
    </row>
    <row r="1875">
      <c r="H1875" s="14">
        <f>Data!A1875</f>
        <v/>
      </c>
      <c r="I1875" s="15">
        <f>IF(Data!P1875&gt;$B$8,Data!P1875,0)</f>
        <v/>
      </c>
      <c r="J1875" s="15">
        <f>IF(Data!R1875&gt;$B$8,Data!R1875,0)</f>
        <v/>
      </c>
      <c r="K1875" s="15">
        <f>IF(Data!S1875&gt;$B$8,Data!S1875,0)</f>
        <v/>
      </c>
    </row>
    <row r="1876">
      <c r="H1876" s="14">
        <f>Data!A1876</f>
        <v/>
      </c>
      <c r="I1876" s="15">
        <f>IF(Data!P1876&gt;$B$8,Data!P1876,0)</f>
        <v/>
      </c>
      <c r="J1876" s="15">
        <f>IF(Data!R1876&gt;$B$8,Data!R1876,0)</f>
        <v/>
      </c>
      <c r="K1876" s="15">
        <f>IF(Data!S1876&gt;$B$8,Data!S1876,0)</f>
        <v/>
      </c>
    </row>
    <row r="1877">
      <c r="H1877" s="14">
        <f>Data!A1877</f>
        <v/>
      </c>
      <c r="I1877" s="15">
        <f>IF(Data!P1877&gt;$B$8,Data!P1877,0)</f>
        <v/>
      </c>
      <c r="J1877" s="15">
        <f>IF(Data!R1877&gt;$B$8,Data!R1877,0)</f>
        <v/>
      </c>
      <c r="K1877" s="15">
        <f>IF(Data!S1877&gt;$B$8,Data!S1877,0)</f>
        <v/>
      </c>
    </row>
    <row r="1878">
      <c r="H1878" s="14">
        <f>Data!A1878</f>
        <v/>
      </c>
      <c r="I1878" s="15">
        <f>IF(Data!P1878&gt;$B$8,Data!P1878,0)</f>
        <v/>
      </c>
      <c r="J1878" s="15">
        <f>IF(Data!R1878&gt;$B$8,Data!R1878,0)</f>
        <v/>
      </c>
      <c r="K1878" s="15">
        <f>IF(Data!S1878&gt;$B$8,Data!S1878,0)</f>
        <v/>
      </c>
    </row>
    <row r="1879">
      <c r="H1879" s="14">
        <f>Data!A1879</f>
        <v/>
      </c>
      <c r="I1879" s="15">
        <f>IF(Data!P1879&gt;$B$8,Data!P1879,0)</f>
        <v/>
      </c>
      <c r="J1879" s="15">
        <f>IF(Data!R1879&gt;$B$8,Data!R1879,0)</f>
        <v/>
      </c>
      <c r="K1879" s="15">
        <f>IF(Data!S1879&gt;$B$8,Data!S1879,0)</f>
        <v/>
      </c>
    </row>
    <row r="1880">
      <c r="H1880" s="14">
        <f>Data!A1880</f>
        <v/>
      </c>
      <c r="I1880" s="15">
        <f>IF(Data!P1880&gt;$B$8,Data!P1880,0)</f>
        <v/>
      </c>
      <c r="J1880" s="15">
        <f>IF(Data!R1880&gt;$B$8,Data!R1880,0)</f>
        <v/>
      </c>
      <c r="K1880" s="15">
        <f>IF(Data!S1880&gt;$B$8,Data!S1880,0)</f>
        <v/>
      </c>
    </row>
    <row r="1881">
      <c r="H1881" s="14">
        <f>Data!A1881</f>
        <v/>
      </c>
      <c r="I1881" s="15">
        <f>IF(Data!P1881&gt;$B$8,Data!P1881,0)</f>
        <v/>
      </c>
      <c r="J1881" s="15">
        <f>IF(Data!R1881&gt;$B$8,Data!R1881,0)</f>
        <v/>
      </c>
      <c r="K1881" s="15">
        <f>IF(Data!S1881&gt;$B$8,Data!S1881,0)</f>
        <v/>
      </c>
    </row>
    <row r="1882">
      <c r="H1882" s="14">
        <f>Data!A1882</f>
        <v/>
      </c>
      <c r="I1882" s="15">
        <f>IF(Data!P1882&gt;$B$8,Data!P1882,0)</f>
        <v/>
      </c>
      <c r="J1882" s="15">
        <f>IF(Data!R1882&gt;$B$8,Data!R1882,0)</f>
        <v/>
      </c>
      <c r="K1882" s="15">
        <f>IF(Data!S1882&gt;$B$8,Data!S1882,0)</f>
        <v/>
      </c>
    </row>
    <row r="1883">
      <c r="H1883" s="14">
        <f>Data!A1883</f>
        <v/>
      </c>
      <c r="I1883" s="15">
        <f>IF(Data!P1883&gt;$B$8,Data!P1883,0)</f>
        <v/>
      </c>
      <c r="J1883" s="15">
        <f>IF(Data!R1883&gt;$B$8,Data!R1883,0)</f>
        <v/>
      </c>
      <c r="K1883" s="15">
        <f>IF(Data!S1883&gt;$B$8,Data!S1883,0)</f>
        <v/>
      </c>
    </row>
    <row r="1884">
      <c r="H1884" s="14">
        <f>Data!A1884</f>
        <v/>
      </c>
      <c r="I1884" s="15">
        <f>IF(Data!P1884&gt;$B$8,Data!P1884,0)</f>
        <v/>
      </c>
      <c r="J1884" s="15">
        <f>IF(Data!R1884&gt;$B$8,Data!R1884,0)</f>
        <v/>
      </c>
      <c r="K1884" s="15">
        <f>IF(Data!S1884&gt;$B$8,Data!S1884,0)</f>
        <v/>
      </c>
    </row>
    <row r="1885">
      <c r="H1885" s="14">
        <f>Data!A1885</f>
        <v/>
      </c>
      <c r="I1885" s="15">
        <f>IF(Data!P1885&gt;$B$8,Data!P1885,0)</f>
        <v/>
      </c>
      <c r="J1885" s="15">
        <f>IF(Data!R1885&gt;$B$8,Data!R1885,0)</f>
        <v/>
      </c>
      <c r="K1885" s="15">
        <f>IF(Data!S1885&gt;$B$8,Data!S1885,0)</f>
        <v/>
      </c>
    </row>
    <row r="1886">
      <c r="H1886" s="14">
        <f>Data!A1886</f>
        <v/>
      </c>
      <c r="I1886" s="15">
        <f>IF(Data!P1886&gt;$B$8,Data!P1886,0)</f>
        <v/>
      </c>
      <c r="J1886" s="15">
        <f>IF(Data!R1886&gt;$B$8,Data!R1886,0)</f>
        <v/>
      </c>
      <c r="K1886" s="15">
        <f>IF(Data!S1886&gt;$B$8,Data!S1886,0)</f>
        <v/>
      </c>
    </row>
    <row r="1887">
      <c r="H1887" s="14">
        <f>Data!A1887</f>
        <v/>
      </c>
      <c r="I1887" s="15">
        <f>IF(Data!P1887&gt;$B$8,Data!P1887,0)</f>
        <v/>
      </c>
      <c r="J1887" s="15">
        <f>IF(Data!R1887&gt;$B$8,Data!R1887,0)</f>
        <v/>
      </c>
      <c r="K1887" s="15">
        <f>IF(Data!S1887&gt;$B$8,Data!S1887,0)</f>
        <v/>
      </c>
    </row>
    <row r="1888">
      <c r="H1888" s="14">
        <f>Data!A1888</f>
        <v/>
      </c>
      <c r="I1888" s="15">
        <f>IF(Data!P1888&gt;$B$8,Data!P1888,0)</f>
        <v/>
      </c>
      <c r="J1888" s="15">
        <f>IF(Data!R1888&gt;$B$8,Data!R1888,0)</f>
        <v/>
      </c>
      <c r="K1888" s="15">
        <f>IF(Data!S1888&gt;$B$8,Data!S1888,0)</f>
        <v/>
      </c>
    </row>
    <row r="1889">
      <c r="H1889" s="14">
        <f>Data!A1889</f>
        <v/>
      </c>
      <c r="I1889" s="15">
        <f>IF(Data!P1889&gt;$B$8,Data!P1889,0)</f>
        <v/>
      </c>
      <c r="J1889" s="15">
        <f>IF(Data!R1889&gt;$B$8,Data!R1889,0)</f>
        <v/>
      </c>
      <c r="K1889" s="15">
        <f>IF(Data!S1889&gt;$B$8,Data!S1889,0)</f>
        <v/>
      </c>
    </row>
    <row r="1890">
      <c r="H1890" s="14">
        <f>Data!A1890</f>
        <v/>
      </c>
      <c r="I1890" s="15">
        <f>IF(Data!P1890&gt;$B$8,Data!P1890,0)</f>
        <v/>
      </c>
      <c r="J1890" s="15">
        <f>IF(Data!R1890&gt;$B$8,Data!R1890,0)</f>
        <v/>
      </c>
      <c r="K1890" s="15">
        <f>IF(Data!S1890&gt;$B$8,Data!S1890,0)</f>
        <v/>
      </c>
    </row>
    <row r="1891">
      <c r="H1891" s="14">
        <f>Data!A1891</f>
        <v/>
      </c>
      <c r="I1891" s="15">
        <f>IF(Data!P1891&gt;$B$8,Data!P1891,0)</f>
        <v/>
      </c>
      <c r="J1891" s="15">
        <f>IF(Data!R1891&gt;$B$8,Data!R1891,0)</f>
        <v/>
      </c>
      <c r="K1891" s="15">
        <f>IF(Data!S1891&gt;$B$8,Data!S1891,0)</f>
        <v/>
      </c>
    </row>
    <row r="1892">
      <c r="H1892" s="14">
        <f>Data!A1892</f>
        <v/>
      </c>
      <c r="I1892" s="15">
        <f>IF(Data!P1892&gt;$B$8,Data!P1892,0)</f>
        <v/>
      </c>
      <c r="J1892" s="15">
        <f>IF(Data!R1892&gt;$B$8,Data!R1892,0)</f>
        <v/>
      </c>
      <c r="K1892" s="15">
        <f>IF(Data!S1892&gt;$B$8,Data!S1892,0)</f>
        <v/>
      </c>
    </row>
    <row r="1893">
      <c r="H1893" s="14">
        <f>Data!A1893</f>
        <v/>
      </c>
      <c r="I1893" s="15">
        <f>IF(Data!P1893&gt;$B$8,Data!P1893,0)</f>
        <v/>
      </c>
      <c r="J1893" s="15">
        <f>IF(Data!R1893&gt;$B$8,Data!R1893,0)</f>
        <v/>
      </c>
      <c r="K1893" s="15">
        <f>IF(Data!S1893&gt;$B$8,Data!S1893,0)</f>
        <v/>
      </c>
    </row>
    <row r="1894">
      <c r="H1894" s="14">
        <f>Data!A1894</f>
        <v/>
      </c>
      <c r="I1894" s="15">
        <f>IF(Data!P1894&gt;$B$8,Data!P1894,0)</f>
        <v/>
      </c>
      <c r="J1894" s="15">
        <f>IF(Data!R1894&gt;$B$8,Data!R1894,0)</f>
        <v/>
      </c>
      <c r="K1894" s="15">
        <f>IF(Data!S1894&gt;$B$8,Data!S1894,0)</f>
        <v/>
      </c>
    </row>
    <row r="1895">
      <c r="H1895" s="14">
        <f>Data!A1895</f>
        <v/>
      </c>
      <c r="I1895" s="15">
        <f>IF(Data!P1895&gt;$B$8,Data!P1895,0)</f>
        <v/>
      </c>
      <c r="J1895" s="15">
        <f>IF(Data!R1895&gt;$B$8,Data!R1895,0)</f>
        <v/>
      </c>
      <c r="K1895" s="15">
        <f>IF(Data!S1895&gt;$B$8,Data!S1895,0)</f>
        <v/>
      </c>
    </row>
    <row r="1896">
      <c r="H1896" s="14">
        <f>Data!A1896</f>
        <v/>
      </c>
      <c r="I1896" s="15">
        <f>IF(Data!P1896&gt;$B$8,Data!P1896,0)</f>
        <v/>
      </c>
      <c r="J1896" s="15">
        <f>IF(Data!R1896&gt;$B$8,Data!R1896,0)</f>
        <v/>
      </c>
      <c r="K1896" s="15">
        <f>IF(Data!S1896&gt;$B$8,Data!S1896,0)</f>
        <v/>
      </c>
    </row>
    <row r="1897">
      <c r="H1897" s="14">
        <f>Data!A1897</f>
        <v/>
      </c>
      <c r="I1897" s="15">
        <f>IF(Data!P1897&gt;$B$8,Data!P1897,0)</f>
        <v/>
      </c>
      <c r="J1897" s="15">
        <f>IF(Data!R1897&gt;$B$8,Data!R1897,0)</f>
        <v/>
      </c>
      <c r="K1897" s="15">
        <f>IF(Data!S1897&gt;$B$8,Data!S1897,0)</f>
        <v/>
      </c>
    </row>
    <row r="1898">
      <c r="H1898" s="14">
        <f>Data!A1898</f>
        <v/>
      </c>
      <c r="I1898" s="15">
        <f>IF(Data!P1898&gt;$B$8,Data!P1898,0)</f>
        <v/>
      </c>
      <c r="J1898" s="15">
        <f>IF(Data!R1898&gt;$B$8,Data!R1898,0)</f>
        <v/>
      </c>
      <c r="K1898" s="15">
        <f>IF(Data!S1898&gt;$B$8,Data!S1898,0)</f>
        <v/>
      </c>
    </row>
    <row r="1899">
      <c r="H1899" s="14">
        <f>Data!A1899</f>
        <v/>
      </c>
      <c r="I1899" s="15">
        <f>IF(Data!P1899&gt;$B$8,Data!P1899,0)</f>
        <v/>
      </c>
      <c r="J1899" s="15">
        <f>IF(Data!R1899&gt;$B$8,Data!R1899,0)</f>
        <v/>
      </c>
      <c r="K1899" s="15">
        <f>IF(Data!S1899&gt;$B$8,Data!S1899,0)</f>
        <v/>
      </c>
    </row>
    <row r="1900">
      <c r="H1900" s="14">
        <f>Data!A1900</f>
        <v/>
      </c>
      <c r="I1900" s="15">
        <f>IF(Data!P1900&gt;$B$8,Data!P1900,0)</f>
        <v/>
      </c>
      <c r="J1900" s="15">
        <f>IF(Data!R1900&gt;$B$8,Data!R1900,0)</f>
        <v/>
      </c>
      <c r="K1900" s="15">
        <f>IF(Data!S1900&gt;$B$8,Data!S1900,0)</f>
        <v/>
      </c>
    </row>
    <row r="1901">
      <c r="H1901" s="14">
        <f>Data!A1901</f>
        <v/>
      </c>
      <c r="I1901" s="15">
        <f>IF(Data!P1901&gt;$B$8,Data!P1901,0)</f>
        <v/>
      </c>
      <c r="J1901" s="15">
        <f>IF(Data!R1901&gt;$B$8,Data!R1901,0)</f>
        <v/>
      </c>
      <c r="K1901" s="15">
        <f>IF(Data!S1901&gt;$B$8,Data!S1901,0)</f>
        <v/>
      </c>
    </row>
    <row r="1902">
      <c r="H1902" s="14">
        <f>Data!A1902</f>
        <v/>
      </c>
      <c r="I1902" s="15">
        <f>IF(Data!P1902&gt;$B$8,Data!P1902,0)</f>
        <v/>
      </c>
      <c r="J1902" s="15">
        <f>IF(Data!R1902&gt;$B$8,Data!R1902,0)</f>
        <v/>
      </c>
      <c r="K1902" s="15">
        <f>IF(Data!S1902&gt;$B$8,Data!S1902,0)</f>
        <v/>
      </c>
    </row>
    <row r="1903">
      <c r="H1903" s="14">
        <f>Data!A1903</f>
        <v/>
      </c>
      <c r="I1903" s="15">
        <f>IF(Data!P1903&gt;$B$8,Data!P1903,0)</f>
        <v/>
      </c>
      <c r="J1903" s="15">
        <f>IF(Data!R1903&gt;$B$8,Data!R1903,0)</f>
        <v/>
      </c>
      <c r="K1903" s="15">
        <f>IF(Data!S1903&gt;$B$8,Data!S1903,0)</f>
        <v/>
      </c>
    </row>
    <row r="1904">
      <c r="H1904" s="14">
        <f>Data!A1904</f>
        <v/>
      </c>
      <c r="I1904" s="15">
        <f>IF(Data!P1904&gt;$B$8,Data!P1904,0)</f>
        <v/>
      </c>
      <c r="J1904" s="15">
        <f>IF(Data!R1904&gt;$B$8,Data!R1904,0)</f>
        <v/>
      </c>
      <c r="K1904" s="15">
        <f>IF(Data!S1904&gt;$B$8,Data!S1904,0)</f>
        <v/>
      </c>
    </row>
    <row r="1905">
      <c r="H1905" s="14">
        <f>Data!A1905</f>
        <v/>
      </c>
      <c r="I1905" s="15">
        <f>IF(Data!P1905&gt;$B$8,Data!P1905,0)</f>
        <v/>
      </c>
      <c r="J1905" s="15">
        <f>IF(Data!R1905&gt;$B$8,Data!R1905,0)</f>
        <v/>
      </c>
      <c r="K1905" s="15">
        <f>IF(Data!S1905&gt;$B$8,Data!S1905,0)</f>
        <v/>
      </c>
    </row>
    <row r="1906">
      <c r="H1906" s="14">
        <f>Data!A1906</f>
        <v/>
      </c>
      <c r="I1906" s="15">
        <f>IF(Data!P1906&gt;$B$8,Data!P1906,0)</f>
        <v/>
      </c>
      <c r="J1906" s="15">
        <f>IF(Data!R1906&gt;$B$8,Data!R1906,0)</f>
        <v/>
      </c>
      <c r="K1906" s="15">
        <f>IF(Data!S1906&gt;$B$8,Data!S1906,0)</f>
        <v/>
      </c>
    </row>
    <row r="1907">
      <c r="H1907" s="14">
        <f>Data!A1907</f>
        <v/>
      </c>
      <c r="I1907" s="15">
        <f>IF(Data!P1907&gt;$B$8,Data!P1907,0)</f>
        <v/>
      </c>
      <c r="J1907" s="15">
        <f>IF(Data!R1907&gt;$B$8,Data!R1907,0)</f>
        <v/>
      </c>
      <c r="K1907" s="15">
        <f>IF(Data!S1907&gt;$B$8,Data!S1907,0)</f>
        <v/>
      </c>
    </row>
    <row r="1908">
      <c r="H1908" s="14">
        <f>Data!A1908</f>
        <v/>
      </c>
      <c r="I1908" s="15">
        <f>IF(Data!P1908&gt;$B$8,Data!P1908,0)</f>
        <v/>
      </c>
      <c r="J1908" s="15">
        <f>IF(Data!R1908&gt;$B$8,Data!R1908,0)</f>
        <v/>
      </c>
      <c r="K1908" s="15">
        <f>IF(Data!S1908&gt;$B$8,Data!S1908,0)</f>
        <v/>
      </c>
    </row>
    <row r="1909">
      <c r="H1909" s="14">
        <f>Data!A1909</f>
        <v/>
      </c>
      <c r="I1909" s="15">
        <f>IF(Data!P1909&gt;$B$8,Data!P1909,0)</f>
        <v/>
      </c>
      <c r="J1909" s="15">
        <f>IF(Data!R1909&gt;$B$8,Data!R1909,0)</f>
        <v/>
      </c>
      <c r="K1909" s="15">
        <f>IF(Data!S1909&gt;$B$8,Data!S1909,0)</f>
        <v/>
      </c>
    </row>
    <row r="1910">
      <c r="H1910" s="14">
        <f>Data!A1910</f>
        <v/>
      </c>
      <c r="I1910" s="15">
        <f>IF(Data!P1910&gt;$B$8,Data!P1910,0)</f>
        <v/>
      </c>
      <c r="J1910" s="15">
        <f>IF(Data!R1910&gt;$B$8,Data!R1910,0)</f>
        <v/>
      </c>
      <c r="K1910" s="15">
        <f>IF(Data!S1910&gt;$B$8,Data!S1910,0)</f>
        <v/>
      </c>
    </row>
    <row r="1911">
      <c r="H1911" s="14">
        <f>Data!A1911</f>
        <v/>
      </c>
      <c r="I1911" s="15">
        <f>IF(Data!P1911&gt;$B$8,Data!P1911,0)</f>
        <v/>
      </c>
      <c r="J1911" s="15">
        <f>IF(Data!R1911&gt;$B$8,Data!R1911,0)</f>
        <v/>
      </c>
      <c r="K1911" s="15">
        <f>IF(Data!S1911&gt;$B$8,Data!S1911,0)</f>
        <v/>
      </c>
    </row>
    <row r="1912">
      <c r="H1912" s="14">
        <f>Data!A1912</f>
        <v/>
      </c>
      <c r="I1912" s="15">
        <f>IF(Data!P1912&gt;$B$8,Data!P1912,0)</f>
        <v/>
      </c>
      <c r="J1912" s="15">
        <f>IF(Data!R1912&gt;$B$8,Data!R1912,0)</f>
        <v/>
      </c>
      <c r="K1912" s="15">
        <f>IF(Data!S1912&gt;$B$8,Data!S1912,0)</f>
        <v/>
      </c>
    </row>
    <row r="1913">
      <c r="H1913" s="14">
        <f>Data!A1913</f>
        <v/>
      </c>
      <c r="I1913" s="15">
        <f>IF(Data!P1913&gt;$B$8,Data!P1913,0)</f>
        <v/>
      </c>
      <c r="J1913" s="15">
        <f>IF(Data!R1913&gt;$B$8,Data!R1913,0)</f>
        <v/>
      </c>
      <c r="K1913" s="15">
        <f>IF(Data!S1913&gt;$B$8,Data!S1913,0)</f>
        <v/>
      </c>
    </row>
    <row r="1914">
      <c r="H1914" s="14">
        <f>Data!A1914</f>
        <v/>
      </c>
      <c r="I1914" s="15">
        <f>IF(Data!P1914&gt;$B$8,Data!P1914,0)</f>
        <v/>
      </c>
      <c r="J1914" s="15">
        <f>IF(Data!R1914&gt;$B$8,Data!R1914,0)</f>
        <v/>
      </c>
      <c r="K1914" s="15">
        <f>IF(Data!S1914&gt;$B$8,Data!S1914,0)</f>
        <v/>
      </c>
    </row>
    <row r="1915">
      <c r="H1915" s="14">
        <f>Data!A1915</f>
        <v/>
      </c>
      <c r="I1915" s="15">
        <f>IF(Data!P1915&gt;$B$8,Data!P1915,0)</f>
        <v/>
      </c>
      <c r="J1915" s="15">
        <f>IF(Data!R1915&gt;$B$8,Data!R1915,0)</f>
        <v/>
      </c>
      <c r="K1915" s="15">
        <f>IF(Data!S1915&gt;$B$8,Data!S1915,0)</f>
        <v/>
      </c>
    </row>
    <row r="1916">
      <c r="H1916" s="14">
        <f>Data!A1916</f>
        <v/>
      </c>
      <c r="I1916" s="15">
        <f>IF(Data!P1916&gt;$B$8,Data!P1916,0)</f>
        <v/>
      </c>
      <c r="J1916" s="15">
        <f>IF(Data!R1916&gt;$B$8,Data!R1916,0)</f>
        <v/>
      </c>
      <c r="K1916" s="15">
        <f>IF(Data!S1916&gt;$B$8,Data!S1916,0)</f>
        <v/>
      </c>
    </row>
    <row r="1917">
      <c r="H1917" s="14">
        <f>Data!A1917</f>
        <v/>
      </c>
      <c r="I1917" s="15">
        <f>IF(Data!P1917&gt;$B$8,Data!P1917,0)</f>
        <v/>
      </c>
      <c r="J1917" s="15">
        <f>IF(Data!R1917&gt;$B$8,Data!R1917,0)</f>
        <v/>
      </c>
      <c r="K1917" s="15">
        <f>IF(Data!S1917&gt;$B$8,Data!S1917,0)</f>
        <v/>
      </c>
    </row>
    <row r="1918">
      <c r="H1918" s="14">
        <f>Data!A1918</f>
        <v/>
      </c>
      <c r="I1918" s="15">
        <f>IF(Data!P1918&gt;$B$8,Data!P1918,0)</f>
        <v/>
      </c>
      <c r="J1918" s="15">
        <f>IF(Data!R1918&gt;$B$8,Data!R1918,0)</f>
        <v/>
      </c>
      <c r="K1918" s="15">
        <f>IF(Data!S1918&gt;$B$8,Data!S1918,0)</f>
        <v/>
      </c>
    </row>
    <row r="1919">
      <c r="H1919" s="14">
        <f>Data!A1919</f>
        <v/>
      </c>
      <c r="I1919" s="15">
        <f>IF(Data!P1919&gt;$B$8,Data!P1919,0)</f>
        <v/>
      </c>
      <c r="J1919" s="15">
        <f>IF(Data!R1919&gt;$B$8,Data!R1919,0)</f>
        <v/>
      </c>
      <c r="K1919" s="15">
        <f>IF(Data!S1919&gt;$B$8,Data!S1919,0)</f>
        <v/>
      </c>
    </row>
    <row r="1920">
      <c r="H1920" s="14">
        <f>Data!A1920</f>
        <v/>
      </c>
      <c r="I1920" s="15">
        <f>IF(Data!P1920&gt;$B$8,Data!P1920,0)</f>
        <v/>
      </c>
      <c r="J1920" s="15">
        <f>IF(Data!R1920&gt;$B$8,Data!R1920,0)</f>
        <v/>
      </c>
      <c r="K1920" s="15">
        <f>IF(Data!S1920&gt;$B$8,Data!S1920,0)</f>
        <v/>
      </c>
    </row>
    <row r="1921">
      <c r="H1921" s="14">
        <f>Data!A1921</f>
        <v/>
      </c>
      <c r="I1921" s="15">
        <f>IF(Data!P1921&gt;$B$8,Data!P1921,0)</f>
        <v/>
      </c>
      <c r="J1921" s="15">
        <f>IF(Data!R1921&gt;$B$8,Data!R1921,0)</f>
        <v/>
      </c>
      <c r="K1921" s="15">
        <f>IF(Data!S1921&gt;$B$8,Data!S1921,0)</f>
        <v/>
      </c>
    </row>
    <row r="1922">
      <c r="H1922" s="14">
        <f>Data!A1922</f>
        <v/>
      </c>
      <c r="I1922" s="15">
        <f>IF(Data!P1922&gt;$B$8,Data!P1922,0)</f>
        <v/>
      </c>
      <c r="J1922" s="15">
        <f>IF(Data!R1922&gt;$B$8,Data!R1922,0)</f>
        <v/>
      </c>
      <c r="K1922" s="15">
        <f>IF(Data!S1922&gt;$B$8,Data!S1922,0)</f>
        <v/>
      </c>
    </row>
    <row r="1923">
      <c r="H1923" s="14">
        <f>Data!A1923</f>
        <v/>
      </c>
      <c r="I1923" s="15">
        <f>IF(Data!P1923&gt;$B$8,Data!P1923,0)</f>
        <v/>
      </c>
      <c r="J1923" s="15">
        <f>IF(Data!R1923&gt;$B$8,Data!R1923,0)</f>
        <v/>
      </c>
      <c r="K1923" s="15">
        <f>IF(Data!S1923&gt;$B$8,Data!S1923,0)</f>
        <v/>
      </c>
    </row>
    <row r="1924">
      <c r="H1924" s="14">
        <f>Data!A1924</f>
        <v/>
      </c>
      <c r="I1924" s="15">
        <f>IF(Data!P1924&gt;$B$8,Data!P1924,0)</f>
        <v/>
      </c>
      <c r="J1924" s="15">
        <f>IF(Data!R1924&gt;$B$8,Data!R1924,0)</f>
        <v/>
      </c>
      <c r="K1924" s="15">
        <f>IF(Data!S1924&gt;$B$8,Data!S1924,0)</f>
        <v/>
      </c>
    </row>
    <row r="1925">
      <c r="H1925" s="14">
        <f>Data!A1925</f>
        <v/>
      </c>
      <c r="I1925" s="15">
        <f>IF(Data!P1925&gt;$B$8,Data!P1925,0)</f>
        <v/>
      </c>
      <c r="J1925" s="15">
        <f>IF(Data!R1925&gt;$B$8,Data!R1925,0)</f>
        <v/>
      </c>
      <c r="K1925" s="15">
        <f>IF(Data!S1925&gt;$B$8,Data!S1925,0)</f>
        <v/>
      </c>
    </row>
    <row r="1926">
      <c r="H1926" s="14">
        <f>Data!A1926</f>
        <v/>
      </c>
      <c r="I1926" s="15">
        <f>IF(Data!P1926&gt;$B$8,Data!P1926,0)</f>
        <v/>
      </c>
      <c r="J1926" s="15">
        <f>IF(Data!R1926&gt;$B$8,Data!R1926,0)</f>
        <v/>
      </c>
      <c r="K1926" s="15">
        <f>IF(Data!S1926&gt;$B$8,Data!S1926,0)</f>
        <v/>
      </c>
    </row>
    <row r="1927">
      <c r="H1927" s="14">
        <f>Data!A1927</f>
        <v/>
      </c>
      <c r="I1927" s="15">
        <f>IF(Data!P1927&gt;$B$8,Data!P1927,0)</f>
        <v/>
      </c>
      <c r="J1927" s="15">
        <f>IF(Data!R1927&gt;$B$8,Data!R1927,0)</f>
        <v/>
      </c>
      <c r="K1927" s="15">
        <f>IF(Data!S1927&gt;$B$8,Data!S1927,0)</f>
        <v/>
      </c>
    </row>
    <row r="1928">
      <c r="H1928" s="14">
        <f>Data!A1928</f>
        <v/>
      </c>
      <c r="I1928" s="15">
        <f>IF(Data!P1928&gt;$B$8,Data!P1928,0)</f>
        <v/>
      </c>
      <c r="J1928" s="15">
        <f>IF(Data!R1928&gt;$B$8,Data!R1928,0)</f>
        <v/>
      </c>
      <c r="K1928" s="15">
        <f>IF(Data!S1928&gt;$B$8,Data!S1928,0)</f>
        <v/>
      </c>
    </row>
    <row r="1929">
      <c r="H1929" s="14">
        <f>Data!A1929</f>
        <v/>
      </c>
      <c r="I1929" s="15">
        <f>IF(Data!P1929&gt;$B$8,Data!P1929,0)</f>
        <v/>
      </c>
      <c r="J1929" s="15">
        <f>IF(Data!R1929&gt;$B$8,Data!R1929,0)</f>
        <v/>
      </c>
      <c r="K1929" s="15">
        <f>IF(Data!S1929&gt;$B$8,Data!S1929,0)</f>
        <v/>
      </c>
    </row>
    <row r="1930">
      <c r="H1930" s="14">
        <f>Data!A1930</f>
        <v/>
      </c>
      <c r="I1930" s="15">
        <f>IF(Data!P1930&gt;$B$8,Data!P1930,0)</f>
        <v/>
      </c>
      <c r="J1930" s="15">
        <f>IF(Data!R1930&gt;$B$8,Data!R1930,0)</f>
        <v/>
      </c>
      <c r="K1930" s="15">
        <f>IF(Data!S1930&gt;$B$8,Data!S1930,0)</f>
        <v/>
      </c>
    </row>
    <row r="1931">
      <c r="H1931" s="14">
        <f>Data!A1931</f>
        <v/>
      </c>
      <c r="I1931" s="15">
        <f>IF(Data!P1931&gt;$B$8,Data!P1931,0)</f>
        <v/>
      </c>
      <c r="J1931" s="15">
        <f>IF(Data!R1931&gt;$B$8,Data!R1931,0)</f>
        <v/>
      </c>
      <c r="K1931" s="15">
        <f>IF(Data!S1931&gt;$B$8,Data!S1931,0)</f>
        <v/>
      </c>
    </row>
    <row r="1932">
      <c r="H1932" s="14">
        <f>Data!A1932</f>
        <v/>
      </c>
      <c r="I1932" s="15">
        <f>IF(Data!P1932&gt;$B$8,Data!P1932,0)</f>
        <v/>
      </c>
      <c r="J1932" s="15">
        <f>IF(Data!R1932&gt;$B$8,Data!R1932,0)</f>
        <v/>
      </c>
      <c r="K1932" s="15">
        <f>IF(Data!S1932&gt;$B$8,Data!S1932,0)</f>
        <v/>
      </c>
    </row>
    <row r="1933">
      <c r="H1933" s="14">
        <f>Data!A1933</f>
        <v/>
      </c>
      <c r="I1933" s="15">
        <f>IF(Data!P1933&gt;$B$8,Data!P1933,0)</f>
        <v/>
      </c>
      <c r="J1933" s="15">
        <f>IF(Data!R1933&gt;$B$8,Data!R1933,0)</f>
        <v/>
      </c>
      <c r="K1933" s="15">
        <f>IF(Data!S1933&gt;$B$8,Data!S1933,0)</f>
        <v/>
      </c>
    </row>
    <row r="1934">
      <c r="H1934" s="14">
        <f>Data!A1934</f>
        <v/>
      </c>
      <c r="I1934" s="15">
        <f>IF(Data!P1934&gt;$B$8,Data!P1934,0)</f>
        <v/>
      </c>
      <c r="J1934" s="15">
        <f>IF(Data!R1934&gt;$B$8,Data!R1934,0)</f>
        <v/>
      </c>
      <c r="K1934" s="15">
        <f>IF(Data!S1934&gt;$B$8,Data!S1934,0)</f>
        <v/>
      </c>
    </row>
    <row r="1935">
      <c r="H1935" s="14">
        <f>Data!A1935</f>
        <v/>
      </c>
      <c r="I1935" s="15">
        <f>IF(Data!P1935&gt;$B$8,Data!P1935,0)</f>
        <v/>
      </c>
      <c r="J1935" s="15">
        <f>IF(Data!R1935&gt;$B$8,Data!R1935,0)</f>
        <v/>
      </c>
      <c r="K1935" s="15">
        <f>IF(Data!S1935&gt;$B$8,Data!S1935,0)</f>
        <v/>
      </c>
    </row>
    <row r="1936">
      <c r="H1936" s="14">
        <f>Data!A1936</f>
        <v/>
      </c>
      <c r="I1936" s="15">
        <f>IF(Data!P1936&gt;$B$8,Data!P1936,0)</f>
        <v/>
      </c>
      <c r="J1936" s="15">
        <f>IF(Data!R1936&gt;$B$8,Data!R1936,0)</f>
        <v/>
      </c>
      <c r="K1936" s="15">
        <f>IF(Data!S1936&gt;$B$8,Data!S1936,0)</f>
        <v/>
      </c>
    </row>
    <row r="1937">
      <c r="H1937" s="14">
        <f>Data!A1937</f>
        <v/>
      </c>
      <c r="I1937" s="15">
        <f>IF(Data!P1937&gt;$B$8,Data!P1937,0)</f>
        <v/>
      </c>
      <c r="J1937" s="15">
        <f>IF(Data!R1937&gt;$B$8,Data!R1937,0)</f>
        <v/>
      </c>
      <c r="K1937" s="15">
        <f>IF(Data!S1937&gt;$B$8,Data!S1937,0)</f>
        <v/>
      </c>
    </row>
    <row r="1938">
      <c r="H1938" s="14">
        <f>Data!A1938</f>
        <v/>
      </c>
      <c r="I1938" s="15">
        <f>IF(Data!P1938&gt;$B$8,Data!P1938,0)</f>
        <v/>
      </c>
      <c r="J1938" s="15">
        <f>IF(Data!R1938&gt;$B$8,Data!R1938,0)</f>
        <v/>
      </c>
      <c r="K1938" s="15">
        <f>IF(Data!S1938&gt;$B$8,Data!S1938,0)</f>
        <v/>
      </c>
    </row>
    <row r="1939">
      <c r="H1939" s="14">
        <f>Data!A1939</f>
        <v/>
      </c>
      <c r="I1939" s="15">
        <f>IF(Data!P1939&gt;$B$8,Data!P1939,0)</f>
        <v/>
      </c>
      <c r="J1939" s="15">
        <f>IF(Data!R1939&gt;$B$8,Data!R1939,0)</f>
        <v/>
      </c>
      <c r="K1939" s="15">
        <f>IF(Data!S1939&gt;$B$8,Data!S1939,0)</f>
        <v/>
      </c>
    </row>
    <row r="1940">
      <c r="H1940" s="14">
        <f>Data!A1940</f>
        <v/>
      </c>
      <c r="I1940" s="15">
        <f>IF(Data!P1940&gt;$B$8,Data!P1940,0)</f>
        <v/>
      </c>
      <c r="J1940" s="15">
        <f>IF(Data!R1940&gt;$B$8,Data!R1940,0)</f>
        <v/>
      </c>
      <c r="K1940" s="15">
        <f>IF(Data!S1940&gt;$B$8,Data!S1940,0)</f>
        <v/>
      </c>
    </row>
    <row r="1941">
      <c r="H1941" s="14">
        <f>Data!A1941</f>
        <v/>
      </c>
      <c r="I1941" s="15">
        <f>IF(Data!P1941&gt;$B$8,Data!P1941,0)</f>
        <v/>
      </c>
      <c r="J1941" s="15">
        <f>IF(Data!R1941&gt;$B$8,Data!R1941,0)</f>
        <v/>
      </c>
      <c r="K1941" s="15">
        <f>IF(Data!S1941&gt;$B$8,Data!S1941,0)</f>
        <v/>
      </c>
    </row>
    <row r="1942">
      <c r="H1942" s="14">
        <f>Data!A1942</f>
        <v/>
      </c>
      <c r="I1942" s="15">
        <f>IF(Data!P1942&gt;$B$8,Data!P1942,0)</f>
        <v/>
      </c>
      <c r="J1942" s="15">
        <f>IF(Data!R1942&gt;$B$8,Data!R1942,0)</f>
        <v/>
      </c>
      <c r="K1942" s="15">
        <f>IF(Data!S1942&gt;$B$8,Data!S1942,0)</f>
        <v/>
      </c>
    </row>
    <row r="1943">
      <c r="H1943" s="14">
        <f>Data!A1943</f>
        <v/>
      </c>
      <c r="I1943" s="15">
        <f>IF(Data!P1943&gt;$B$8,Data!P1943,0)</f>
        <v/>
      </c>
      <c r="J1943" s="15">
        <f>IF(Data!R1943&gt;$B$8,Data!R1943,0)</f>
        <v/>
      </c>
      <c r="K1943" s="15">
        <f>IF(Data!S1943&gt;$B$8,Data!S1943,0)</f>
        <v/>
      </c>
    </row>
    <row r="1944">
      <c r="H1944" s="14">
        <f>Data!A1944</f>
        <v/>
      </c>
      <c r="I1944" s="15">
        <f>IF(Data!P1944&gt;$B$8,Data!P1944,0)</f>
        <v/>
      </c>
      <c r="J1944" s="15">
        <f>IF(Data!R1944&gt;$B$8,Data!R1944,0)</f>
        <v/>
      </c>
      <c r="K1944" s="15">
        <f>IF(Data!S1944&gt;$B$8,Data!S1944,0)</f>
        <v/>
      </c>
    </row>
    <row r="1945">
      <c r="H1945" s="14">
        <f>Data!A1945</f>
        <v/>
      </c>
      <c r="I1945" s="15">
        <f>IF(Data!P1945&gt;$B$8,Data!P1945,0)</f>
        <v/>
      </c>
      <c r="J1945" s="15">
        <f>IF(Data!R1945&gt;$B$8,Data!R1945,0)</f>
        <v/>
      </c>
      <c r="K1945" s="15">
        <f>IF(Data!S1945&gt;$B$8,Data!S1945,0)</f>
        <v/>
      </c>
    </row>
    <row r="1946">
      <c r="H1946" s="14">
        <f>Data!A1946</f>
        <v/>
      </c>
      <c r="I1946" s="15">
        <f>IF(Data!P1946&gt;$B$8,Data!P1946,0)</f>
        <v/>
      </c>
      <c r="J1946" s="15">
        <f>IF(Data!R1946&gt;$B$8,Data!R1946,0)</f>
        <v/>
      </c>
      <c r="K1946" s="15">
        <f>IF(Data!S1946&gt;$B$8,Data!S1946,0)</f>
        <v/>
      </c>
    </row>
    <row r="1947">
      <c r="H1947" s="14">
        <f>Data!A1947</f>
        <v/>
      </c>
      <c r="I1947" s="15">
        <f>IF(Data!P1947&gt;$B$8,Data!P1947,0)</f>
        <v/>
      </c>
      <c r="J1947" s="15">
        <f>IF(Data!R1947&gt;$B$8,Data!R1947,0)</f>
        <v/>
      </c>
      <c r="K1947" s="15">
        <f>IF(Data!S1947&gt;$B$8,Data!S1947,0)</f>
        <v/>
      </c>
    </row>
    <row r="1948">
      <c r="H1948" s="14">
        <f>Data!A1948</f>
        <v/>
      </c>
      <c r="I1948" s="15">
        <f>IF(Data!P1948&gt;$B$8,Data!P1948,0)</f>
        <v/>
      </c>
      <c r="J1948" s="15">
        <f>IF(Data!R1948&gt;$B$8,Data!R1948,0)</f>
        <v/>
      </c>
      <c r="K1948" s="15">
        <f>IF(Data!S1948&gt;$B$8,Data!S1948,0)</f>
        <v/>
      </c>
    </row>
    <row r="1949">
      <c r="H1949" s="14">
        <f>Data!A1949</f>
        <v/>
      </c>
      <c r="I1949" s="15">
        <f>IF(Data!P1949&gt;$B$8,Data!P1949,0)</f>
        <v/>
      </c>
      <c r="J1949" s="15">
        <f>IF(Data!R1949&gt;$B$8,Data!R1949,0)</f>
        <v/>
      </c>
      <c r="K1949" s="15">
        <f>IF(Data!S1949&gt;$B$8,Data!S1949,0)</f>
        <v/>
      </c>
    </row>
    <row r="1950">
      <c r="H1950" s="14">
        <f>Data!A1950</f>
        <v/>
      </c>
      <c r="I1950" s="15">
        <f>IF(Data!P1950&gt;$B$8,Data!P1950,0)</f>
        <v/>
      </c>
      <c r="J1950" s="15">
        <f>IF(Data!R1950&gt;$B$8,Data!R1950,0)</f>
        <v/>
      </c>
      <c r="K1950" s="15">
        <f>IF(Data!S1950&gt;$B$8,Data!S1950,0)</f>
        <v/>
      </c>
    </row>
    <row r="1951">
      <c r="H1951" s="14">
        <f>Data!A1951</f>
        <v/>
      </c>
      <c r="I1951" s="15">
        <f>IF(Data!P1951&gt;$B$8,Data!P1951,0)</f>
        <v/>
      </c>
      <c r="J1951" s="15">
        <f>IF(Data!R1951&gt;$B$8,Data!R1951,0)</f>
        <v/>
      </c>
      <c r="K1951" s="15">
        <f>IF(Data!S1951&gt;$B$8,Data!S1951,0)</f>
        <v/>
      </c>
    </row>
    <row r="1952">
      <c r="H1952" s="14">
        <f>Data!A1952</f>
        <v/>
      </c>
      <c r="I1952" s="15">
        <f>IF(Data!P1952&gt;$B$8,Data!P1952,0)</f>
        <v/>
      </c>
      <c r="J1952" s="15">
        <f>IF(Data!R1952&gt;$B$8,Data!R1952,0)</f>
        <v/>
      </c>
      <c r="K1952" s="15">
        <f>IF(Data!S1952&gt;$B$8,Data!S1952,0)</f>
        <v/>
      </c>
    </row>
    <row r="1953">
      <c r="H1953" s="14">
        <f>Data!A1953</f>
        <v/>
      </c>
      <c r="I1953" s="15">
        <f>IF(Data!P1953&gt;$B$8,Data!P1953,0)</f>
        <v/>
      </c>
      <c r="J1953" s="15">
        <f>IF(Data!R1953&gt;$B$8,Data!R1953,0)</f>
        <v/>
      </c>
      <c r="K1953" s="15">
        <f>IF(Data!S1953&gt;$B$8,Data!S1953,0)</f>
        <v/>
      </c>
    </row>
    <row r="1954">
      <c r="H1954" s="14">
        <f>Data!A1954</f>
        <v/>
      </c>
      <c r="I1954" s="15">
        <f>IF(Data!P1954&gt;$B$8,Data!P1954,0)</f>
        <v/>
      </c>
      <c r="J1954" s="15">
        <f>IF(Data!R1954&gt;$B$8,Data!R1954,0)</f>
        <v/>
      </c>
      <c r="K1954" s="15">
        <f>IF(Data!S1954&gt;$B$8,Data!S1954,0)</f>
        <v/>
      </c>
    </row>
    <row r="1955">
      <c r="H1955" s="14">
        <f>Data!A1955</f>
        <v/>
      </c>
      <c r="I1955" s="15">
        <f>IF(Data!P1955&gt;$B$8,Data!P1955,0)</f>
        <v/>
      </c>
      <c r="J1955" s="15">
        <f>IF(Data!R1955&gt;$B$8,Data!R1955,0)</f>
        <v/>
      </c>
      <c r="K1955" s="15">
        <f>IF(Data!S1955&gt;$B$8,Data!S1955,0)</f>
        <v/>
      </c>
    </row>
    <row r="1956">
      <c r="H1956" s="14">
        <f>Data!A1956</f>
        <v/>
      </c>
      <c r="I1956" s="15">
        <f>IF(Data!P1956&gt;$B$8,Data!P1956,0)</f>
        <v/>
      </c>
      <c r="J1956" s="15">
        <f>IF(Data!R1956&gt;$B$8,Data!R1956,0)</f>
        <v/>
      </c>
      <c r="K1956" s="15">
        <f>IF(Data!S1956&gt;$B$8,Data!S1956,0)</f>
        <v/>
      </c>
    </row>
    <row r="1957">
      <c r="H1957" s="14">
        <f>Data!A1957</f>
        <v/>
      </c>
      <c r="I1957" s="15">
        <f>IF(Data!P1957&gt;$B$8,Data!P1957,0)</f>
        <v/>
      </c>
      <c r="J1957" s="15">
        <f>IF(Data!R1957&gt;$B$8,Data!R1957,0)</f>
        <v/>
      </c>
      <c r="K1957" s="15">
        <f>IF(Data!S1957&gt;$B$8,Data!S1957,0)</f>
        <v/>
      </c>
    </row>
    <row r="1958">
      <c r="H1958" s="14">
        <f>Data!A1958</f>
        <v/>
      </c>
      <c r="I1958" s="15">
        <f>IF(Data!P1958&gt;$B$8,Data!P1958,0)</f>
        <v/>
      </c>
      <c r="J1958" s="15">
        <f>IF(Data!R1958&gt;$B$8,Data!R1958,0)</f>
        <v/>
      </c>
      <c r="K1958" s="15">
        <f>IF(Data!S1958&gt;$B$8,Data!S1958,0)</f>
        <v/>
      </c>
    </row>
    <row r="1959">
      <c r="H1959" s="14">
        <f>Data!A1959</f>
        <v/>
      </c>
      <c r="I1959" s="15">
        <f>IF(Data!P1959&gt;$B$8,Data!P1959,0)</f>
        <v/>
      </c>
      <c r="J1959" s="15">
        <f>IF(Data!R1959&gt;$B$8,Data!R1959,0)</f>
        <v/>
      </c>
      <c r="K1959" s="15">
        <f>IF(Data!S1959&gt;$B$8,Data!S1959,0)</f>
        <v/>
      </c>
    </row>
    <row r="1960">
      <c r="H1960" s="14">
        <f>Data!A1960</f>
        <v/>
      </c>
      <c r="I1960" s="15">
        <f>IF(Data!P1960&gt;$B$8,Data!P1960,0)</f>
        <v/>
      </c>
      <c r="J1960" s="15">
        <f>IF(Data!R1960&gt;$B$8,Data!R1960,0)</f>
        <v/>
      </c>
      <c r="K1960" s="15">
        <f>IF(Data!S1960&gt;$B$8,Data!S1960,0)</f>
        <v/>
      </c>
    </row>
    <row r="1961">
      <c r="H1961" s="14">
        <f>Data!A1961</f>
        <v/>
      </c>
      <c r="I1961" s="15">
        <f>IF(Data!P1961&gt;$B$8,Data!P1961,0)</f>
        <v/>
      </c>
      <c r="J1961" s="15">
        <f>IF(Data!R1961&gt;$B$8,Data!R1961,0)</f>
        <v/>
      </c>
      <c r="K1961" s="15">
        <f>IF(Data!S1961&gt;$B$8,Data!S1961,0)</f>
        <v/>
      </c>
    </row>
    <row r="1962">
      <c r="H1962" s="14">
        <f>Data!A1962</f>
        <v/>
      </c>
      <c r="I1962" s="15">
        <f>IF(Data!P1962&gt;$B$8,Data!P1962,0)</f>
        <v/>
      </c>
      <c r="J1962" s="15">
        <f>IF(Data!R1962&gt;$B$8,Data!R1962,0)</f>
        <v/>
      </c>
      <c r="K1962" s="15">
        <f>IF(Data!S1962&gt;$B$8,Data!S1962,0)</f>
        <v/>
      </c>
    </row>
    <row r="1963">
      <c r="H1963" s="14">
        <f>Data!A1963</f>
        <v/>
      </c>
      <c r="I1963" s="15">
        <f>IF(Data!P1963&gt;$B$8,Data!P1963,0)</f>
        <v/>
      </c>
      <c r="J1963" s="15">
        <f>IF(Data!R1963&gt;$B$8,Data!R1963,0)</f>
        <v/>
      </c>
      <c r="K1963" s="15">
        <f>IF(Data!S1963&gt;$B$8,Data!S1963,0)</f>
        <v/>
      </c>
    </row>
    <row r="1964">
      <c r="H1964" s="14">
        <f>Data!A1964</f>
        <v/>
      </c>
      <c r="I1964" s="15">
        <f>IF(Data!P1964&gt;$B$8,Data!P1964,0)</f>
        <v/>
      </c>
      <c r="J1964" s="15">
        <f>IF(Data!R1964&gt;$B$8,Data!R1964,0)</f>
        <v/>
      </c>
      <c r="K1964" s="15">
        <f>IF(Data!S1964&gt;$B$8,Data!S1964,0)</f>
        <v/>
      </c>
    </row>
    <row r="1965">
      <c r="H1965" s="14">
        <f>Data!A1965</f>
        <v/>
      </c>
      <c r="I1965" s="15">
        <f>IF(Data!P1965&gt;$B$8,Data!P1965,0)</f>
        <v/>
      </c>
      <c r="J1965" s="15">
        <f>IF(Data!R1965&gt;$B$8,Data!R1965,0)</f>
        <v/>
      </c>
      <c r="K1965" s="15">
        <f>IF(Data!S1965&gt;$B$8,Data!S1965,0)</f>
        <v/>
      </c>
    </row>
    <row r="1966">
      <c r="H1966" s="14">
        <f>Data!A1966</f>
        <v/>
      </c>
      <c r="I1966" s="15">
        <f>IF(Data!P1966&gt;$B$8,Data!P1966,0)</f>
        <v/>
      </c>
      <c r="J1966" s="15">
        <f>IF(Data!R1966&gt;$B$8,Data!R1966,0)</f>
        <v/>
      </c>
      <c r="K1966" s="15">
        <f>IF(Data!S1966&gt;$B$8,Data!S1966,0)</f>
        <v/>
      </c>
    </row>
    <row r="1967">
      <c r="H1967" s="14">
        <f>Data!A1967</f>
        <v/>
      </c>
      <c r="I1967" s="15">
        <f>IF(Data!P1967&gt;$B$8,Data!P1967,0)</f>
        <v/>
      </c>
      <c r="J1967" s="15">
        <f>IF(Data!R1967&gt;$B$8,Data!R1967,0)</f>
        <v/>
      </c>
      <c r="K1967" s="15">
        <f>IF(Data!S1967&gt;$B$8,Data!S1967,0)</f>
        <v/>
      </c>
    </row>
    <row r="1968">
      <c r="H1968" s="14">
        <f>Data!A1968</f>
        <v/>
      </c>
      <c r="I1968" s="15">
        <f>IF(Data!P1968&gt;$B$8,Data!P1968,0)</f>
        <v/>
      </c>
      <c r="J1968" s="15">
        <f>IF(Data!R1968&gt;$B$8,Data!R1968,0)</f>
        <v/>
      </c>
      <c r="K1968" s="15">
        <f>IF(Data!S1968&gt;$B$8,Data!S1968,0)</f>
        <v/>
      </c>
    </row>
    <row r="1969">
      <c r="H1969" s="14">
        <f>Data!A1969</f>
        <v/>
      </c>
      <c r="I1969" s="15">
        <f>IF(Data!P1969&gt;$B$8,Data!P1969,0)</f>
        <v/>
      </c>
      <c r="J1969" s="15">
        <f>IF(Data!R1969&gt;$B$8,Data!R1969,0)</f>
        <v/>
      </c>
      <c r="K1969" s="15">
        <f>IF(Data!S1969&gt;$B$8,Data!S1969,0)</f>
        <v/>
      </c>
    </row>
    <row r="1970">
      <c r="H1970" s="14">
        <f>Data!A1970</f>
        <v/>
      </c>
      <c r="I1970" s="15">
        <f>IF(Data!P1970&gt;$B$8,Data!P1970,0)</f>
        <v/>
      </c>
      <c r="J1970" s="15">
        <f>IF(Data!R1970&gt;$B$8,Data!R1970,0)</f>
        <v/>
      </c>
      <c r="K1970" s="15">
        <f>IF(Data!S1970&gt;$B$8,Data!S1970,0)</f>
        <v/>
      </c>
    </row>
    <row r="1971">
      <c r="H1971" s="14">
        <f>Data!A1971</f>
        <v/>
      </c>
      <c r="I1971" s="15">
        <f>IF(Data!P1971&gt;$B$8,Data!P1971,0)</f>
        <v/>
      </c>
      <c r="J1971" s="15">
        <f>IF(Data!R1971&gt;$B$8,Data!R1971,0)</f>
        <v/>
      </c>
      <c r="K1971" s="15">
        <f>IF(Data!S1971&gt;$B$8,Data!S1971,0)</f>
        <v/>
      </c>
    </row>
    <row r="1972">
      <c r="H1972" s="14">
        <f>Data!A1972</f>
        <v/>
      </c>
      <c r="I1972" s="15">
        <f>IF(Data!P1972&gt;$B$8,Data!P1972,0)</f>
        <v/>
      </c>
      <c r="J1972" s="15">
        <f>IF(Data!R1972&gt;$B$8,Data!R1972,0)</f>
        <v/>
      </c>
      <c r="K1972" s="15">
        <f>IF(Data!S1972&gt;$B$8,Data!S1972,0)</f>
        <v/>
      </c>
    </row>
    <row r="1973">
      <c r="H1973" s="14">
        <f>Data!A1973</f>
        <v/>
      </c>
      <c r="I1973" s="15">
        <f>IF(Data!P1973&gt;$B$8,Data!P1973,0)</f>
        <v/>
      </c>
      <c r="J1973" s="15">
        <f>IF(Data!R1973&gt;$B$8,Data!R1973,0)</f>
        <v/>
      </c>
      <c r="K1973" s="15">
        <f>IF(Data!S1973&gt;$B$8,Data!S1973,0)</f>
        <v/>
      </c>
    </row>
    <row r="1974">
      <c r="H1974" s="14">
        <f>Data!A1974</f>
        <v/>
      </c>
      <c r="I1974" s="15">
        <f>IF(Data!P1974&gt;$B$8,Data!P1974,0)</f>
        <v/>
      </c>
      <c r="J1974" s="15">
        <f>IF(Data!R1974&gt;$B$8,Data!R1974,0)</f>
        <v/>
      </c>
      <c r="K1974" s="15">
        <f>IF(Data!S1974&gt;$B$8,Data!S1974,0)</f>
        <v/>
      </c>
    </row>
    <row r="1975">
      <c r="H1975" s="14">
        <f>Data!A1975</f>
        <v/>
      </c>
      <c r="I1975" s="15">
        <f>IF(Data!P1975&gt;$B$8,Data!P1975,0)</f>
        <v/>
      </c>
      <c r="J1975" s="15">
        <f>IF(Data!R1975&gt;$B$8,Data!R1975,0)</f>
        <v/>
      </c>
      <c r="K1975" s="15">
        <f>IF(Data!S1975&gt;$B$8,Data!S1975,0)</f>
        <v/>
      </c>
    </row>
    <row r="1976">
      <c r="H1976" s="14">
        <f>Data!A1976</f>
        <v/>
      </c>
      <c r="I1976" s="15">
        <f>IF(Data!P1976&gt;$B$8,Data!P1976,0)</f>
        <v/>
      </c>
      <c r="J1976" s="15">
        <f>IF(Data!R1976&gt;$B$8,Data!R1976,0)</f>
        <v/>
      </c>
      <c r="K1976" s="15">
        <f>IF(Data!S1976&gt;$B$8,Data!S1976,0)</f>
        <v/>
      </c>
    </row>
    <row r="1977">
      <c r="H1977" s="14">
        <f>Data!A1977</f>
        <v/>
      </c>
      <c r="I1977" s="15">
        <f>IF(Data!P1977&gt;$B$8,Data!P1977,0)</f>
        <v/>
      </c>
      <c r="J1977" s="15">
        <f>IF(Data!R1977&gt;$B$8,Data!R1977,0)</f>
        <v/>
      </c>
      <c r="K1977" s="15">
        <f>IF(Data!S1977&gt;$B$8,Data!S1977,0)</f>
        <v/>
      </c>
    </row>
    <row r="1978">
      <c r="H1978" s="14">
        <f>Data!A1978</f>
        <v/>
      </c>
      <c r="I1978" s="15">
        <f>IF(Data!P1978&gt;$B$8,Data!P1978,0)</f>
        <v/>
      </c>
      <c r="J1978" s="15">
        <f>IF(Data!R1978&gt;$B$8,Data!R1978,0)</f>
        <v/>
      </c>
      <c r="K1978" s="15">
        <f>IF(Data!S1978&gt;$B$8,Data!S1978,0)</f>
        <v/>
      </c>
    </row>
    <row r="1979">
      <c r="H1979" s="14">
        <f>Data!A1979</f>
        <v/>
      </c>
      <c r="I1979" s="15">
        <f>IF(Data!P1979&gt;$B$8,Data!P1979,0)</f>
        <v/>
      </c>
      <c r="J1979" s="15">
        <f>IF(Data!R1979&gt;$B$8,Data!R1979,0)</f>
        <v/>
      </c>
      <c r="K1979" s="15">
        <f>IF(Data!S1979&gt;$B$8,Data!S1979,0)</f>
        <v/>
      </c>
    </row>
    <row r="1980">
      <c r="H1980" s="14">
        <f>Data!A1980</f>
        <v/>
      </c>
      <c r="I1980" s="15">
        <f>IF(Data!P1980&gt;$B$8,Data!P1980,0)</f>
        <v/>
      </c>
      <c r="J1980" s="15">
        <f>IF(Data!R1980&gt;$B$8,Data!R1980,0)</f>
        <v/>
      </c>
      <c r="K1980" s="15">
        <f>IF(Data!S1980&gt;$B$8,Data!S1980,0)</f>
        <v/>
      </c>
    </row>
    <row r="1981">
      <c r="H1981" s="14">
        <f>Data!A1981</f>
        <v/>
      </c>
      <c r="I1981" s="15">
        <f>IF(Data!P1981&gt;$B$8,Data!P1981,0)</f>
        <v/>
      </c>
      <c r="J1981" s="15">
        <f>IF(Data!R1981&gt;$B$8,Data!R1981,0)</f>
        <v/>
      </c>
      <c r="K1981" s="15">
        <f>IF(Data!S1981&gt;$B$8,Data!S1981,0)</f>
        <v/>
      </c>
    </row>
    <row r="1982">
      <c r="H1982" s="14">
        <f>Data!A1982</f>
        <v/>
      </c>
      <c r="I1982" s="15">
        <f>IF(Data!P1982&gt;$B$8,Data!P1982,0)</f>
        <v/>
      </c>
      <c r="J1982" s="15">
        <f>IF(Data!R1982&gt;$B$8,Data!R1982,0)</f>
        <v/>
      </c>
      <c r="K1982" s="15">
        <f>IF(Data!S1982&gt;$B$8,Data!S1982,0)</f>
        <v/>
      </c>
    </row>
    <row r="1983">
      <c r="H1983" s="14">
        <f>Data!A1983</f>
        <v/>
      </c>
      <c r="I1983" s="15">
        <f>IF(Data!P1983&gt;$B$8,Data!P1983,0)</f>
        <v/>
      </c>
      <c r="J1983" s="15">
        <f>IF(Data!R1983&gt;$B$8,Data!R1983,0)</f>
        <v/>
      </c>
      <c r="K1983" s="15">
        <f>IF(Data!S1983&gt;$B$8,Data!S1983,0)</f>
        <v/>
      </c>
    </row>
    <row r="1984">
      <c r="H1984" s="14">
        <f>Data!A1984</f>
        <v/>
      </c>
      <c r="I1984" s="15">
        <f>IF(Data!P1984&gt;$B$8,Data!P1984,0)</f>
        <v/>
      </c>
      <c r="J1984" s="15">
        <f>IF(Data!R1984&gt;$B$8,Data!R1984,0)</f>
        <v/>
      </c>
      <c r="K1984" s="15">
        <f>IF(Data!S1984&gt;$B$8,Data!S1984,0)</f>
        <v/>
      </c>
    </row>
    <row r="1985">
      <c r="H1985" s="14">
        <f>Data!A1985</f>
        <v/>
      </c>
      <c r="I1985" s="15">
        <f>IF(Data!P1985&gt;$B$8,Data!P1985,0)</f>
        <v/>
      </c>
      <c r="J1985" s="15">
        <f>IF(Data!R1985&gt;$B$8,Data!R1985,0)</f>
        <v/>
      </c>
      <c r="K1985" s="15">
        <f>IF(Data!S1985&gt;$B$8,Data!S1985,0)</f>
        <v/>
      </c>
    </row>
    <row r="1986">
      <c r="H1986" s="14">
        <f>Data!A1986</f>
        <v/>
      </c>
      <c r="I1986" s="15">
        <f>IF(Data!P1986&gt;$B$8,Data!P1986,0)</f>
        <v/>
      </c>
      <c r="J1986" s="15">
        <f>IF(Data!R1986&gt;$B$8,Data!R1986,0)</f>
        <v/>
      </c>
      <c r="K1986" s="15">
        <f>IF(Data!S1986&gt;$B$8,Data!S1986,0)</f>
        <v/>
      </c>
    </row>
    <row r="1987">
      <c r="H1987" s="14">
        <f>Data!A1987</f>
        <v/>
      </c>
      <c r="I1987" s="15">
        <f>IF(Data!P1987&gt;$B$8,Data!P1987,0)</f>
        <v/>
      </c>
      <c r="J1987" s="15">
        <f>IF(Data!R1987&gt;$B$8,Data!R1987,0)</f>
        <v/>
      </c>
      <c r="K1987" s="15">
        <f>IF(Data!S1987&gt;$B$8,Data!S1987,0)</f>
        <v/>
      </c>
    </row>
    <row r="1988">
      <c r="H1988" s="14">
        <f>Data!A1988</f>
        <v/>
      </c>
      <c r="I1988" s="15">
        <f>IF(Data!P1988&gt;$B$8,Data!P1988,0)</f>
        <v/>
      </c>
      <c r="J1988" s="15">
        <f>IF(Data!R1988&gt;$B$8,Data!R1988,0)</f>
        <v/>
      </c>
      <c r="K1988" s="15">
        <f>IF(Data!S1988&gt;$B$8,Data!S1988,0)</f>
        <v/>
      </c>
    </row>
    <row r="1989">
      <c r="H1989" s="14">
        <f>Data!A1989</f>
        <v/>
      </c>
      <c r="I1989" s="15">
        <f>IF(Data!P1989&gt;$B$8,Data!P1989,0)</f>
        <v/>
      </c>
      <c r="J1989" s="15">
        <f>IF(Data!R1989&gt;$B$8,Data!R1989,0)</f>
        <v/>
      </c>
      <c r="K1989" s="15">
        <f>IF(Data!S1989&gt;$B$8,Data!S1989,0)</f>
        <v/>
      </c>
    </row>
    <row r="1990">
      <c r="H1990" s="14">
        <f>Data!A1990</f>
        <v/>
      </c>
      <c r="I1990" s="15">
        <f>IF(Data!P1990&gt;$B$8,Data!P1990,0)</f>
        <v/>
      </c>
      <c r="J1990" s="15">
        <f>IF(Data!R1990&gt;$B$8,Data!R1990,0)</f>
        <v/>
      </c>
      <c r="K1990" s="15">
        <f>IF(Data!S1990&gt;$B$8,Data!S1990,0)</f>
        <v/>
      </c>
    </row>
    <row r="1991">
      <c r="H1991" s="14">
        <f>Data!A1991</f>
        <v/>
      </c>
      <c r="I1991" s="15">
        <f>IF(Data!P1991&gt;$B$8,Data!P1991,0)</f>
        <v/>
      </c>
      <c r="J1991" s="15">
        <f>IF(Data!R1991&gt;$B$8,Data!R1991,0)</f>
        <v/>
      </c>
      <c r="K1991" s="15">
        <f>IF(Data!S1991&gt;$B$8,Data!S1991,0)</f>
        <v/>
      </c>
    </row>
    <row r="1992">
      <c r="H1992" s="14">
        <f>Data!A1992</f>
        <v/>
      </c>
      <c r="I1992" s="15">
        <f>IF(Data!P1992&gt;$B$8,Data!P1992,0)</f>
        <v/>
      </c>
      <c r="J1992" s="15">
        <f>IF(Data!R1992&gt;$B$8,Data!R1992,0)</f>
        <v/>
      </c>
      <c r="K1992" s="15">
        <f>IF(Data!S1992&gt;$B$8,Data!S1992,0)</f>
        <v/>
      </c>
    </row>
    <row r="1993">
      <c r="H1993" s="14">
        <f>Data!A1993</f>
        <v/>
      </c>
      <c r="I1993" s="15">
        <f>IF(Data!P1993&gt;$B$8,Data!P1993,0)</f>
        <v/>
      </c>
      <c r="J1993" s="15">
        <f>IF(Data!R1993&gt;$B$8,Data!R1993,0)</f>
        <v/>
      </c>
      <c r="K1993" s="15">
        <f>IF(Data!S1993&gt;$B$8,Data!S1993,0)</f>
        <v/>
      </c>
    </row>
    <row r="1994">
      <c r="H1994" s="14">
        <f>Data!A1994</f>
        <v/>
      </c>
      <c r="I1994" s="15">
        <f>IF(Data!P1994&gt;$B$8,Data!P1994,0)</f>
        <v/>
      </c>
      <c r="J1994" s="15">
        <f>IF(Data!R1994&gt;$B$8,Data!R1994,0)</f>
        <v/>
      </c>
      <c r="K1994" s="15">
        <f>IF(Data!S1994&gt;$B$8,Data!S1994,0)</f>
        <v/>
      </c>
    </row>
    <row r="1995">
      <c r="H1995" s="14">
        <f>Data!A1995</f>
        <v/>
      </c>
      <c r="I1995" s="15">
        <f>IF(Data!P1995&gt;$B$8,Data!P1995,0)</f>
        <v/>
      </c>
      <c r="J1995" s="15">
        <f>IF(Data!R1995&gt;$B$8,Data!R1995,0)</f>
        <v/>
      </c>
      <c r="K1995" s="15">
        <f>IF(Data!S1995&gt;$B$8,Data!S1995,0)</f>
        <v/>
      </c>
    </row>
    <row r="1996">
      <c r="H1996" s="14">
        <f>Data!A1996</f>
        <v/>
      </c>
      <c r="I1996" s="15">
        <f>IF(Data!P1996&gt;$B$8,Data!P1996,0)</f>
        <v/>
      </c>
      <c r="J1996" s="15">
        <f>IF(Data!R1996&gt;$B$8,Data!R1996,0)</f>
        <v/>
      </c>
      <c r="K1996" s="15">
        <f>IF(Data!S1996&gt;$B$8,Data!S1996,0)</f>
        <v/>
      </c>
    </row>
    <row r="1997">
      <c r="H1997" s="14">
        <f>Data!A1997</f>
        <v/>
      </c>
      <c r="I1997" s="15">
        <f>IF(Data!P1997&gt;$B$8,Data!P1997,0)</f>
        <v/>
      </c>
      <c r="J1997" s="15">
        <f>IF(Data!R1997&gt;$B$8,Data!R1997,0)</f>
        <v/>
      </c>
      <c r="K1997" s="15">
        <f>IF(Data!S1997&gt;$B$8,Data!S1997,0)</f>
        <v/>
      </c>
    </row>
    <row r="1998">
      <c r="H1998" s="14">
        <f>Data!A1998</f>
        <v/>
      </c>
      <c r="I1998" s="15">
        <f>IF(Data!P1998&gt;$B$8,Data!P1998,0)</f>
        <v/>
      </c>
      <c r="J1998" s="15">
        <f>IF(Data!R1998&gt;$B$8,Data!R1998,0)</f>
        <v/>
      </c>
      <c r="K1998" s="15">
        <f>IF(Data!S1998&gt;$B$8,Data!S1998,0)</f>
        <v/>
      </c>
    </row>
    <row r="1999">
      <c r="H1999" s="14">
        <f>Data!A1999</f>
        <v/>
      </c>
      <c r="I1999" s="15">
        <f>IF(Data!P1999&gt;$B$8,Data!P1999,0)</f>
        <v/>
      </c>
      <c r="J1999" s="15">
        <f>IF(Data!R1999&gt;$B$8,Data!R1999,0)</f>
        <v/>
      </c>
      <c r="K1999" s="15">
        <f>IF(Data!S1999&gt;$B$8,Data!S1999,0)</f>
        <v/>
      </c>
    </row>
    <row r="2000">
      <c r="H2000" s="14">
        <f>Data!A2000</f>
        <v/>
      </c>
      <c r="I2000" s="15">
        <f>IF(Data!P2000&gt;$B$8,Data!P2000,0)</f>
        <v/>
      </c>
      <c r="J2000" s="15">
        <f>IF(Data!R2000&gt;$B$8,Data!R2000,0)</f>
        <v/>
      </c>
      <c r="K2000" s="15">
        <f>IF(Data!S2000&gt;$B$8,Data!S2000,0)</f>
        <v/>
      </c>
    </row>
    <row r="2001">
      <c r="H2001" s="14">
        <f>Data!A2001</f>
        <v/>
      </c>
      <c r="I2001" s="15">
        <f>IF(Data!P2001&gt;$B$8,Data!P2001,0)</f>
        <v/>
      </c>
      <c r="J2001" s="15">
        <f>IF(Data!R2001&gt;$B$8,Data!R2001,0)</f>
        <v/>
      </c>
      <c r="K2001" s="15">
        <f>IF(Data!S2001&gt;$B$8,Data!S2001,0)</f>
        <v/>
      </c>
    </row>
    <row r="2002">
      <c r="H2002" s="14">
        <f>Data!A2002</f>
        <v/>
      </c>
      <c r="I2002" s="15">
        <f>IF(Data!P2002&gt;$B$8,Data!P2002,0)</f>
        <v/>
      </c>
      <c r="J2002" s="15">
        <f>IF(Data!R2002&gt;$B$8,Data!R2002,0)</f>
        <v/>
      </c>
      <c r="K2002" s="15">
        <f>IF(Data!S2002&gt;$B$8,Data!S2002,0)</f>
        <v/>
      </c>
    </row>
    <row r="2003">
      <c r="H2003" s="14">
        <f>Data!A2003</f>
        <v/>
      </c>
      <c r="I2003" s="15">
        <f>IF(Data!P2003&gt;$B$8,Data!P2003,0)</f>
        <v/>
      </c>
      <c r="J2003" s="15">
        <f>IF(Data!R2003&gt;$B$8,Data!R2003,0)</f>
        <v/>
      </c>
      <c r="K2003" s="15">
        <f>IF(Data!S2003&gt;$B$8,Data!S2003,0)</f>
        <v/>
      </c>
    </row>
    <row r="2004">
      <c r="H2004" s="14">
        <f>Data!A2004</f>
        <v/>
      </c>
      <c r="I2004" s="15">
        <f>IF(Data!P2004&gt;$B$8,Data!P2004,0)</f>
        <v/>
      </c>
      <c r="J2004" s="15">
        <f>IF(Data!R2004&gt;$B$8,Data!R2004,0)</f>
        <v/>
      </c>
      <c r="K2004" s="15">
        <f>IF(Data!S2004&gt;$B$8,Data!S2004,0)</f>
        <v/>
      </c>
    </row>
    <row r="2005">
      <c r="H2005" s="14">
        <f>Data!A2005</f>
        <v/>
      </c>
      <c r="I2005" s="15">
        <f>IF(Data!P2005&gt;$B$8,Data!P2005,0)</f>
        <v/>
      </c>
      <c r="J2005" s="15">
        <f>IF(Data!R2005&gt;$B$8,Data!R2005,0)</f>
        <v/>
      </c>
      <c r="K2005" s="15">
        <f>IF(Data!S2005&gt;$B$8,Data!S2005,0)</f>
        <v/>
      </c>
    </row>
    <row r="2006">
      <c r="H2006" s="14">
        <f>Data!A2006</f>
        <v/>
      </c>
      <c r="I2006" s="15">
        <f>IF(Data!P2006&gt;$B$8,Data!P2006,0)</f>
        <v/>
      </c>
      <c r="J2006" s="15">
        <f>IF(Data!R2006&gt;$B$8,Data!R2006,0)</f>
        <v/>
      </c>
      <c r="K2006" s="15">
        <f>IF(Data!S2006&gt;$B$8,Data!S2006,0)</f>
        <v/>
      </c>
    </row>
    <row r="2007">
      <c r="H2007" s="14">
        <f>Data!A2007</f>
        <v/>
      </c>
      <c r="I2007" s="15">
        <f>IF(Data!P2007&gt;$B$8,Data!P2007,0)</f>
        <v/>
      </c>
      <c r="J2007" s="15">
        <f>IF(Data!R2007&gt;$B$8,Data!R2007,0)</f>
        <v/>
      </c>
      <c r="K2007" s="15">
        <f>IF(Data!S2007&gt;$B$8,Data!S2007,0)</f>
        <v/>
      </c>
    </row>
    <row r="2008">
      <c r="H2008" s="14">
        <f>Data!A2008</f>
        <v/>
      </c>
      <c r="I2008" s="15">
        <f>IF(Data!P2008&gt;$B$8,Data!P2008,0)</f>
        <v/>
      </c>
      <c r="J2008" s="15">
        <f>IF(Data!R2008&gt;$B$8,Data!R2008,0)</f>
        <v/>
      </c>
      <c r="K2008" s="15">
        <f>IF(Data!S2008&gt;$B$8,Data!S2008,0)</f>
        <v/>
      </c>
    </row>
    <row r="2009">
      <c r="H2009" s="14">
        <f>Data!A2009</f>
        <v/>
      </c>
      <c r="I2009" s="15">
        <f>IF(Data!P2009&gt;$B$8,Data!P2009,0)</f>
        <v/>
      </c>
      <c r="J2009" s="15">
        <f>IF(Data!R2009&gt;$B$8,Data!R2009,0)</f>
        <v/>
      </c>
      <c r="K2009" s="15">
        <f>IF(Data!S2009&gt;$B$8,Data!S2009,0)</f>
        <v/>
      </c>
    </row>
    <row r="2010">
      <c r="H2010" s="14">
        <f>Data!A2010</f>
        <v/>
      </c>
      <c r="I2010" s="15">
        <f>IF(Data!P2010&gt;$B$8,Data!P2010,0)</f>
        <v/>
      </c>
      <c r="J2010" s="15">
        <f>IF(Data!R2010&gt;$B$8,Data!R2010,0)</f>
        <v/>
      </c>
      <c r="K2010" s="15">
        <f>IF(Data!S2010&gt;$B$8,Data!S2010,0)</f>
        <v/>
      </c>
    </row>
    <row r="2011">
      <c r="H2011" s="14">
        <f>Data!A2011</f>
        <v/>
      </c>
      <c r="I2011" s="15">
        <f>IF(Data!P2011&gt;$B$8,Data!P2011,0)</f>
        <v/>
      </c>
      <c r="J2011" s="15">
        <f>IF(Data!R2011&gt;$B$8,Data!R2011,0)</f>
        <v/>
      </c>
      <c r="K2011" s="15">
        <f>IF(Data!S2011&gt;$B$8,Data!S2011,0)</f>
        <v/>
      </c>
    </row>
    <row r="2012">
      <c r="H2012" s="14">
        <f>Data!A2012</f>
        <v/>
      </c>
      <c r="I2012" s="15">
        <f>IF(Data!P2012&gt;$B$8,Data!P2012,0)</f>
        <v/>
      </c>
      <c r="J2012" s="15">
        <f>IF(Data!R2012&gt;$B$8,Data!R2012,0)</f>
        <v/>
      </c>
      <c r="K2012" s="15">
        <f>IF(Data!S2012&gt;$B$8,Data!S2012,0)</f>
        <v/>
      </c>
    </row>
    <row r="2013">
      <c r="H2013" s="14">
        <f>Data!A2013</f>
        <v/>
      </c>
      <c r="I2013" s="15">
        <f>IF(Data!P2013&gt;$B$8,Data!P2013,0)</f>
        <v/>
      </c>
      <c r="J2013" s="15">
        <f>IF(Data!R2013&gt;$B$8,Data!R2013,0)</f>
        <v/>
      </c>
      <c r="K2013" s="15">
        <f>IF(Data!S2013&gt;$B$8,Data!S2013,0)</f>
        <v/>
      </c>
    </row>
    <row r="2014">
      <c r="H2014" s="14">
        <f>Data!A2014</f>
        <v/>
      </c>
      <c r="I2014" s="15">
        <f>IF(Data!P2014&gt;$B$8,Data!P2014,0)</f>
        <v/>
      </c>
      <c r="J2014" s="15">
        <f>IF(Data!R2014&gt;$B$8,Data!R2014,0)</f>
        <v/>
      </c>
      <c r="K2014" s="15">
        <f>IF(Data!S2014&gt;$B$8,Data!S2014,0)</f>
        <v/>
      </c>
    </row>
    <row r="2015">
      <c r="H2015" s="14">
        <f>Data!A2015</f>
        <v/>
      </c>
      <c r="I2015" s="15">
        <f>IF(Data!P2015&gt;$B$8,Data!P2015,0)</f>
        <v/>
      </c>
      <c r="J2015" s="15">
        <f>IF(Data!R2015&gt;$B$8,Data!R2015,0)</f>
        <v/>
      </c>
      <c r="K2015" s="15">
        <f>IF(Data!S2015&gt;$B$8,Data!S2015,0)</f>
        <v/>
      </c>
    </row>
    <row r="2016">
      <c r="H2016" s="14">
        <f>Data!A2016</f>
        <v/>
      </c>
      <c r="I2016" s="15">
        <f>IF(Data!P2016&gt;$B$8,Data!P2016,0)</f>
        <v/>
      </c>
      <c r="J2016" s="15">
        <f>IF(Data!R2016&gt;$B$8,Data!R2016,0)</f>
        <v/>
      </c>
      <c r="K2016" s="15">
        <f>IF(Data!S2016&gt;$B$8,Data!S2016,0)</f>
        <v/>
      </c>
    </row>
    <row r="2017">
      <c r="H2017" s="14">
        <f>Data!A2017</f>
        <v/>
      </c>
      <c r="I2017" s="15">
        <f>IF(Data!P2017&gt;$B$8,Data!P2017,0)</f>
        <v/>
      </c>
      <c r="J2017" s="15">
        <f>IF(Data!R2017&gt;$B$8,Data!R2017,0)</f>
        <v/>
      </c>
      <c r="K2017" s="15">
        <f>IF(Data!S2017&gt;$B$8,Data!S2017,0)</f>
        <v/>
      </c>
    </row>
    <row r="2018">
      <c r="H2018" s="14">
        <f>Data!A2018</f>
        <v/>
      </c>
      <c r="I2018" s="15">
        <f>IF(Data!P2018&gt;$B$8,Data!P2018,0)</f>
        <v/>
      </c>
      <c r="J2018" s="15">
        <f>IF(Data!R2018&gt;$B$8,Data!R2018,0)</f>
        <v/>
      </c>
      <c r="K2018" s="15">
        <f>IF(Data!S2018&gt;$B$8,Data!S2018,0)</f>
        <v/>
      </c>
    </row>
    <row r="2019">
      <c r="H2019" s="14">
        <f>Data!A2019</f>
        <v/>
      </c>
      <c r="I2019" s="15">
        <f>IF(Data!P2019&gt;$B$8,Data!P2019,0)</f>
        <v/>
      </c>
      <c r="J2019" s="15">
        <f>IF(Data!R2019&gt;$B$8,Data!R2019,0)</f>
        <v/>
      </c>
      <c r="K2019" s="15">
        <f>IF(Data!S2019&gt;$B$8,Data!S2019,0)</f>
        <v/>
      </c>
    </row>
    <row r="2020">
      <c r="H2020" s="14">
        <f>Data!A2020</f>
        <v/>
      </c>
      <c r="I2020" s="15">
        <f>IF(Data!P2020&gt;$B$8,Data!P2020,0)</f>
        <v/>
      </c>
      <c r="J2020" s="15">
        <f>IF(Data!R2020&gt;$B$8,Data!R2020,0)</f>
        <v/>
      </c>
      <c r="K2020" s="15">
        <f>IF(Data!S2020&gt;$B$8,Data!S2020,0)</f>
        <v/>
      </c>
    </row>
    <row r="2021">
      <c r="H2021" s="14">
        <f>Data!A2021</f>
        <v/>
      </c>
      <c r="I2021" s="15">
        <f>IF(Data!P2021&gt;$B$8,Data!P2021,0)</f>
        <v/>
      </c>
      <c r="J2021" s="15">
        <f>IF(Data!R2021&gt;$B$8,Data!R2021,0)</f>
        <v/>
      </c>
      <c r="K2021" s="15">
        <f>IF(Data!S2021&gt;$B$8,Data!S2021,0)</f>
        <v/>
      </c>
    </row>
    <row r="2022">
      <c r="H2022" s="14">
        <f>Data!A2022</f>
        <v/>
      </c>
      <c r="I2022" s="15">
        <f>IF(Data!P2022&gt;$B$8,Data!P2022,0)</f>
        <v/>
      </c>
      <c r="J2022" s="15">
        <f>IF(Data!R2022&gt;$B$8,Data!R2022,0)</f>
        <v/>
      </c>
      <c r="K2022" s="15">
        <f>IF(Data!S2022&gt;$B$8,Data!S2022,0)</f>
        <v/>
      </c>
    </row>
    <row r="2023">
      <c r="H2023" s="14">
        <f>Data!A2023</f>
        <v/>
      </c>
      <c r="I2023" s="15">
        <f>IF(Data!P2023&gt;$B$8,Data!P2023,0)</f>
        <v/>
      </c>
      <c r="J2023" s="15">
        <f>IF(Data!R2023&gt;$B$8,Data!R2023,0)</f>
        <v/>
      </c>
      <c r="K2023" s="15">
        <f>IF(Data!S2023&gt;$B$8,Data!S2023,0)</f>
        <v/>
      </c>
    </row>
    <row r="2024">
      <c r="H2024" s="14">
        <f>Data!A2024</f>
        <v/>
      </c>
      <c r="I2024" s="15">
        <f>IF(Data!P2024&gt;$B$8,Data!P2024,0)</f>
        <v/>
      </c>
      <c r="J2024" s="15">
        <f>IF(Data!R2024&gt;$B$8,Data!R2024,0)</f>
        <v/>
      </c>
      <c r="K2024" s="15">
        <f>IF(Data!S2024&gt;$B$8,Data!S2024,0)</f>
        <v/>
      </c>
    </row>
    <row r="2025">
      <c r="H2025" s="14">
        <f>Data!A2025</f>
        <v/>
      </c>
      <c r="I2025" s="15">
        <f>IF(Data!P2025&gt;$B$8,Data!P2025,0)</f>
        <v/>
      </c>
      <c r="J2025" s="15">
        <f>IF(Data!R2025&gt;$B$8,Data!R2025,0)</f>
        <v/>
      </c>
      <c r="K2025" s="15">
        <f>IF(Data!S2025&gt;$B$8,Data!S2025,0)</f>
        <v/>
      </c>
    </row>
    <row r="2026">
      <c r="H2026" s="14">
        <f>Data!A2026</f>
        <v/>
      </c>
      <c r="I2026" s="15">
        <f>IF(Data!P2026&gt;$B$8,Data!P2026,0)</f>
        <v/>
      </c>
      <c r="J2026" s="15">
        <f>IF(Data!R2026&gt;$B$8,Data!R2026,0)</f>
        <v/>
      </c>
      <c r="K2026" s="15">
        <f>IF(Data!S2026&gt;$B$8,Data!S2026,0)</f>
        <v/>
      </c>
    </row>
    <row r="2027">
      <c r="H2027" s="14">
        <f>Data!A2027</f>
        <v/>
      </c>
      <c r="I2027" s="15">
        <f>IF(Data!P2027&gt;$B$8,Data!P2027,0)</f>
        <v/>
      </c>
      <c r="J2027" s="15">
        <f>IF(Data!R2027&gt;$B$8,Data!R2027,0)</f>
        <v/>
      </c>
      <c r="K2027" s="15">
        <f>IF(Data!S2027&gt;$B$8,Data!S2027,0)</f>
        <v/>
      </c>
    </row>
    <row r="2028">
      <c r="H2028" s="14">
        <f>Data!A2028</f>
        <v/>
      </c>
      <c r="I2028" s="15">
        <f>IF(Data!P2028&gt;$B$8,Data!P2028,0)</f>
        <v/>
      </c>
      <c r="J2028" s="15">
        <f>IF(Data!R2028&gt;$B$8,Data!R2028,0)</f>
        <v/>
      </c>
      <c r="K2028" s="15">
        <f>IF(Data!S2028&gt;$B$8,Data!S2028,0)</f>
        <v/>
      </c>
    </row>
    <row r="2029">
      <c r="H2029" s="14">
        <f>Data!A2029</f>
        <v/>
      </c>
      <c r="I2029" s="15">
        <f>IF(Data!P2029&gt;$B$8,Data!P2029,0)</f>
        <v/>
      </c>
      <c r="J2029" s="15">
        <f>IF(Data!R2029&gt;$B$8,Data!R2029,0)</f>
        <v/>
      </c>
      <c r="K2029" s="15">
        <f>IF(Data!S2029&gt;$B$8,Data!S2029,0)</f>
        <v/>
      </c>
    </row>
    <row r="2030">
      <c r="H2030" s="14">
        <f>Data!A2030</f>
        <v/>
      </c>
      <c r="I2030" s="15">
        <f>IF(Data!P2030&gt;$B$8,Data!P2030,0)</f>
        <v/>
      </c>
      <c r="J2030" s="15">
        <f>IF(Data!R2030&gt;$B$8,Data!R2030,0)</f>
        <v/>
      </c>
      <c r="K2030" s="15">
        <f>IF(Data!S2030&gt;$B$8,Data!S2030,0)</f>
        <v/>
      </c>
    </row>
    <row r="2031">
      <c r="H2031" s="14">
        <f>Data!A2031</f>
        <v/>
      </c>
      <c r="I2031" s="15">
        <f>IF(Data!P2031&gt;$B$8,Data!P2031,0)</f>
        <v/>
      </c>
      <c r="J2031" s="15">
        <f>IF(Data!R2031&gt;$B$8,Data!R2031,0)</f>
        <v/>
      </c>
      <c r="K2031" s="15">
        <f>IF(Data!S2031&gt;$B$8,Data!S2031,0)</f>
        <v/>
      </c>
    </row>
    <row r="2032">
      <c r="H2032" s="14">
        <f>Data!A2032</f>
        <v/>
      </c>
      <c r="I2032" s="15">
        <f>IF(Data!P2032&gt;$B$8,Data!P2032,0)</f>
        <v/>
      </c>
      <c r="J2032" s="15">
        <f>IF(Data!R2032&gt;$B$8,Data!R2032,0)</f>
        <v/>
      </c>
      <c r="K2032" s="15">
        <f>IF(Data!S2032&gt;$B$8,Data!S2032,0)</f>
        <v/>
      </c>
    </row>
    <row r="2033">
      <c r="H2033" s="14">
        <f>Data!A2033</f>
        <v/>
      </c>
      <c r="I2033" s="15">
        <f>IF(Data!P2033&gt;$B$8,Data!P2033,0)</f>
        <v/>
      </c>
      <c r="J2033" s="15">
        <f>IF(Data!R2033&gt;$B$8,Data!R2033,0)</f>
        <v/>
      </c>
      <c r="K2033" s="15">
        <f>IF(Data!S2033&gt;$B$8,Data!S2033,0)</f>
        <v/>
      </c>
    </row>
    <row r="2034">
      <c r="H2034" s="14">
        <f>Data!A2034</f>
        <v/>
      </c>
      <c r="I2034" s="15">
        <f>IF(Data!P2034&gt;$B$8,Data!P2034,0)</f>
        <v/>
      </c>
      <c r="J2034" s="15">
        <f>IF(Data!R2034&gt;$B$8,Data!R2034,0)</f>
        <v/>
      </c>
      <c r="K2034" s="15">
        <f>IF(Data!S2034&gt;$B$8,Data!S2034,0)</f>
        <v/>
      </c>
    </row>
    <row r="2035">
      <c r="H2035" s="14">
        <f>Data!A2035</f>
        <v/>
      </c>
      <c r="I2035" s="15">
        <f>IF(Data!P2035&gt;$B$8,Data!P2035,0)</f>
        <v/>
      </c>
      <c r="J2035" s="15">
        <f>IF(Data!R2035&gt;$B$8,Data!R2035,0)</f>
        <v/>
      </c>
      <c r="K2035" s="15">
        <f>IF(Data!S2035&gt;$B$8,Data!S2035,0)</f>
        <v/>
      </c>
    </row>
    <row r="2036">
      <c r="H2036" s="14">
        <f>Data!A2036</f>
        <v/>
      </c>
      <c r="I2036" s="15">
        <f>IF(Data!P2036&gt;$B$8,Data!P2036,0)</f>
        <v/>
      </c>
      <c r="J2036" s="15">
        <f>IF(Data!R2036&gt;$B$8,Data!R2036,0)</f>
        <v/>
      </c>
      <c r="K2036" s="15">
        <f>IF(Data!S2036&gt;$B$8,Data!S2036,0)</f>
        <v/>
      </c>
    </row>
    <row r="2037">
      <c r="H2037" s="14">
        <f>Data!A2037</f>
        <v/>
      </c>
      <c r="I2037" s="15">
        <f>IF(Data!P2037&gt;$B$8,Data!P2037,0)</f>
        <v/>
      </c>
      <c r="J2037" s="15">
        <f>IF(Data!R2037&gt;$B$8,Data!R2037,0)</f>
        <v/>
      </c>
      <c r="K2037" s="15">
        <f>IF(Data!S2037&gt;$B$8,Data!S2037,0)</f>
        <v/>
      </c>
    </row>
    <row r="2038">
      <c r="H2038" s="14">
        <f>Data!A2038</f>
        <v/>
      </c>
      <c r="I2038" s="15">
        <f>IF(Data!P2038&gt;$B$8,Data!P2038,0)</f>
        <v/>
      </c>
      <c r="J2038" s="15">
        <f>IF(Data!R2038&gt;$B$8,Data!R2038,0)</f>
        <v/>
      </c>
      <c r="K2038" s="15">
        <f>IF(Data!S2038&gt;$B$8,Data!S2038,0)</f>
        <v/>
      </c>
    </row>
    <row r="2039">
      <c r="H2039" s="14">
        <f>Data!A2039</f>
        <v/>
      </c>
      <c r="I2039" s="15">
        <f>IF(Data!P2039&gt;$B$8,Data!P2039,0)</f>
        <v/>
      </c>
      <c r="J2039" s="15">
        <f>IF(Data!R2039&gt;$B$8,Data!R2039,0)</f>
        <v/>
      </c>
      <c r="K2039" s="15">
        <f>IF(Data!S2039&gt;$B$8,Data!S2039,0)</f>
        <v/>
      </c>
    </row>
    <row r="2040">
      <c r="H2040" s="14">
        <f>Data!A2040</f>
        <v/>
      </c>
      <c r="I2040" s="15">
        <f>IF(Data!P2040&gt;$B$8,Data!P2040,0)</f>
        <v/>
      </c>
      <c r="J2040" s="15">
        <f>IF(Data!R2040&gt;$B$8,Data!R2040,0)</f>
        <v/>
      </c>
      <c r="K2040" s="15">
        <f>IF(Data!S2040&gt;$B$8,Data!S2040,0)</f>
        <v/>
      </c>
    </row>
    <row r="2041">
      <c r="H2041" s="14">
        <f>Data!A2041</f>
        <v/>
      </c>
      <c r="I2041" s="15">
        <f>IF(Data!P2041&gt;$B$8,Data!P2041,0)</f>
        <v/>
      </c>
      <c r="J2041" s="15">
        <f>IF(Data!R2041&gt;$B$8,Data!R2041,0)</f>
        <v/>
      </c>
      <c r="K2041" s="15">
        <f>IF(Data!S2041&gt;$B$8,Data!S2041,0)</f>
        <v/>
      </c>
    </row>
    <row r="2042">
      <c r="H2042" s="14">
        <f>Data!A2042</f>
        <v/>
      </c>
      <c r="I2042" s="15">
        <f>IF(Data!P2042&gt;$B$8,Data!P2042,0)</f>
        <v/>
      </c>
      <c r="J2042" s="15">
        <f>IF(Data!R2042&gt;$B$8,Data!R2042,0)</f>
        <v/>
      </c>
      <c r="K2042" s="15">
        <f>IF(Data!S2042&gt;$B$8,Data!S2042,0)</f>
        <v/>
      </c>
    </row>
    <row r="2043">
      <c r="H2043" s="14">
        <f>Data!A2043</f>
        <v/>
      </c>
      <c r="I2043" s="15">
        <f>IF(Data!P2043&gt;$B$8,Data!P2043,0)</f>
        <v/>
      </c>
      <c r="J2043" s="15">
        <f>IF(Data!R2043&gt;$B$8,Data!R2043,0)</f>
        <v/>
      </c>
      <c r="K2043" s="15">
        <f>IF(Data!S2043&gt;$B$8,Data!S2043,0)</f>
        <v/>
      </c>
    </row>
    <row r="2044">
      <c r="H2044" s="14">
        <f>Data!A2044</f>
        <v/>
      </c>
      <c r="I2044" s="15">
        <f>IF(Data!P2044&gt;$B$8,Data!P2044,0)</f>
        <v/>
      </c>
      <c r="J2044" s="15">
        <f>IF(Data!R2044&gt;$B$8,Data!R2044,0)</f>
        <v/>
      </c>
      <c r="K2044" s="15">
        <f>IF(Data!S2044&gt;$B$8,Data!S2044,0)</f>
        <v/>
      </c>
    </row>
    <row r="2045">
      <c r="H2045" s="14">
        <f>Data!A2045</f>
        <v/>
      </c>
      <c r="I2045" s="15">
        <f>IF(Data!P2045&gt;$B$8,Data!P2045,0)</f>
        <v/>
      </c>
      <c r="J2045" s="15">
        <f>IF(Data!R2045&gt;$B$8,Data!R2045,0)</f>
        <v/>
      </c>
      <c r="K2045" s="15">
        <f>IF(Data!S2045&gt;$B$8,Data!S2045,0)</f>
        <v/>
      </c>
    </row>
    <row r="2046">
      <c r="H2046" s="14">
        <f>Data!A2046</f>
        <v/>
      </c>
      <c r="I2046" s="15">
        <f>IF(Data!P2046&gt;$B$8,Data!P2046,0)</f>
        <v/>
      </c>
      <c r="J2046" s="15">
        <f>IF(Data!R2046&gt;$B$8,Data!R2046,0)</f>
        <v/>
      </c>
      <c r="K2046" s="15">
        <f>IF(Data!S2046&gt;$B$8,Data!S2046,0)</f>
        <v/>
      </c>
    </row>
    <row r="2047">
      <c r="H2047" s="14">
        <f>Data!A2047</f>
        <v/>
      </c>
      <c r="I2047" s="15">
        <f>IF(Data!P2047&gt;$B$8,Data!P2047,0)</f>
        <v/>
      </c>
      <c r="J2047" s="15">
        <f>IF(Data!R2047&gt;$B$8,Data!R2047,0)</f>
        <v/>
      </c>
      <c r="K2047" s="15">
        <f>IF(Data!S2047&gt;$B$8,Data!S2047,0)</f>
        <v/>
      </c>
    </row>
    <row r="2048">
      <c r="H2048" s="14">
        <f>Data!A2048</f>
        <v/>
      </c>
      <c r="I2048" s="15">
        <f>IF(Data!P2048&gt;$B$8,Data!P2048,0)</f>
        <v/>
      </c>
      <c r="J2048" s="15">
        <f>IF(Data!R2048&gt;$B$8,Data!R2048,0)</f>
        <v/>
      </c>
      <c r="K2048" s="15">
        <f>IF(Data!S2048&gt;$B$8,Data!S2048,0)</f>
        <v/>
      </c>
    </row>
    <row r="2049">
      <c r="H2049" s="14">
        <f>Data!A2049</f>
        <v/>
      </c>
      <c r="I2049" s="15">
        <f>IF(Data!P2049&gt;$B$8,Data!P2049,0)</f>
        <v/>
      </c>
      <c r="J2049" s="15">
        <f>IF(Data!R2049&gt;$B$8,Data!R2049,0)</f>
        <v/>
      </c>
      <c r="K2049" s="15">
        <f>IF(Data!S2049&gt;$B$8,Data!S2049,0)</f>
        <v/>
      </c>
    </row>
    <row r="2050">
      <c r="H2050" s="14">
        <f>Data!A2050</f>
        <v/>
      </c>
      <c r="I2050" s="15">
        <f>IF(Data!P2050&gt;$B$8,Data!P2050,0)</f>
        <v/>
      </c>
      <c r="J2050" s="15">
        <f>IF(Data!R2050&gt;$B$8,Data!R2050,0)</f>
        <v/>
      </c>
      <c r="K2050" s="15">
        <f>IF(Data!S2050&gt;$B$8,Data!S2050,0)</f>
        <v/>
      </c>
    </row>
    <row r="2051">
      <c r="H2051" s="14">
        <f>Data!A2051</f>
        <v/>
      </c>
      <c r="I2051" s="15">
        <f>IF(Data!P2051&gt;$B$8,Data!P2051,0)</f>
        <v/>
      </c>
      <c r="J2051" s="15">
        <f>IF(Data!R2051&gt;$B$8,Data!R2051,0)</f>
        <v/>
      </c>
      <c r="K2051" s="15">
        <f>IF(Data!S2051&gt;$B$8,Data!S2051,0)</f>
        <v/>
      </c>
    </row>
    <row r="2052">
      <c r="H2052" s="14">
        <f>Data!A2052</f>
        <v/>
      </c>
      <c r="I2052" s="15">
        <f>IF(Data!P2052&gt;$B$8,Data!P2052,0)</f>
        <v/>
      </c>
      <c r="J2052" s="15">
        <f>IF(Data!R2052&gt;$B$8,Data!R2052,0)</f>
        <v/>
      </c>
      <c r="K2052" s="15">
        <f>IF(Data!S2052&gt;$B$8,Data!S2052,0)</f>
        <v/>
      </c>
    </row>
    <row r="2053">
      <c r="H2053" s="14">
        <f>Data!A2053</f>
        <v/>
      </c>
      <c r="I2053" s="15">
        <f>IF(Data!P2053&gt;$B$8,Data!P2053,0)</f>
        <v/>
      </c>
      <c r="J2053" s="15">
        <f>IF(Data!R2053&gt;$B$8,Data!R2053,0)</f>
        <v/>
      </c>
      <c r="K2053" s="15">
        <f>IF(Data!S2053&gt;$B$8,Data!S2053,0)</f>
        <v/>
      </c>
    </row>
    <row r="2054">
      <c r="H2054" s="14">
        <f>Data!A2054</f>
        <v/>
      </c>
      <c r="I2054" s="15">
        <f>IF(Data!P2054&gt;$B$8,Data!P2054,0)</f>
        <v/>
      </c>
      <c r="J2054" s="15">
        <f>IF(Data!R2054&gt;$B$8,Data!R2054,0)</f>
        <v/>
      </c>
      <c r="K2054" s="15">
        <f>IF(Data!S2054&gt;$B$8,Data!S2054,0)</f>
        <v/>
      </c>
    </row>
    <row r="2055">
      <c r="H2055" s="14">
        <f>Data!A2055</f>
        <v/>
      </c>
      <c r="I2055" s="15">
        <f>IF(Data!P2055&gt;$B$8,Data!P2055,0)</f>
        <v/>
      </c>
      <c r="J2055" s="15">
        <f>IF(Data!R2055&gt;$B$8,Data!R2055,0)</f>
        <v/>
      </c>
      <c r="K2055" s="15">
        <f>IF(Data!S2055&gt;$B$8,Data!S2055,0)</f>
        <v/>
      </c>
    </row>
    <row r="2056">
      <c r="H2056" s="14">
        <f>Data!A2056</f>
        <v/>
      </c>
      <c r="I2056" s="15">
        <f>IF(Data!P2056&gt;$B$8,Data!P2056,0)</f>
        <v/>
      </c>
      <c r="J2056" s="15">
        <f>IF(Data!R2056&gt;$B$8,Data!R2056,0)</f>
        <v/>
      </c>
      <c r="K2056" s="15">
        <f>IF(Data!S2056&gt;$B$8,Data!S2056,0)</f>
        <v/>
      </c>
    </row>
    <row r="2057">
      <c r="H2057" s="14">
        <f>Data!A2057</f>
        <v/>
      </c>
      <c r="I2057" s="15">
        <f>IF(Data!P2057&gt;$B$8,Data!P2057,0)</f>
        <v/>
      </c>
      <c r="J2057" s="15">
        <f>IF(Data!R2057&gt;$B$8,Data!R2057,0)</f>
        <v/>
      </c>
      <c r="K2057" s="15">
        <f>IF(Data!S2057&gt;$B$8,Data!S2057,0)</f>
        <v/>
      </c>
    </row>
    <row r="2058">
      <c r="H2058" s="14">
        <f>Data!A2058</f>
        <v/>
      </c>
      <c r="I2058" s="15">
        <f>IF(Data!P2058&gt;$B$8,Data!P2058,0)</f>
        <v/>
      </c>
      <c r="J2058" s="15">
        <f>IF(Data!R2058&gt;$B$8,Data!R2058,0)</f>
        <v/>
      </c>
      <c r="K2058" s="15">
        <f>IF(Data!S2058&gt;$B$8,Data!S2058,0)</f>
        <v/>
      </c>
    </row>
    <row r="2059">
      <c r="H2059" s="14">
        <f>Data!A2059</f>
        <v/>
      </c>
      <c r="I2059" s="15">
        <f>IF(Data!P2059&gt;$B$8,Data!P2059,0)</f>
        <v/>
      </c>
      <c r="J2059" s="15">
        <f>IF(Data!R2059&gt;$B$8,Data!R2059,0)</f>
        <v/>
      </c>
      <c r="K2059" s="15">
        <f>IF(Data!S2059&gt;$B$8,Data!S2059,0)</f>
        <v/>
      </c>
    </row>
    <row r="2060">
      <c r="H2060" s="14">
        <f>Data!A2060</f>
        <v/>
      </c>
      <c r="I2060" s="15">
        <f>IF(Data!P2060&gt;$B$8,Data!P2060,0)</f>
        <v/>
      </c>
      <c r="J2060" s="15">
        <f>IF(Data!R2060&gt;$B$8,Data!R2060,0)</f>
        <v/>
      </c>
      <c r="K2060" s="15">
        <f>IF(Data!S2060&gt;$B$8,Data!S2060,0)</f>
        <v/>
      </c>
    </row>
    <row r="2061">
      <c r="H2061" s="14">
        <f>Data!A2061</f>
        <v/>
      </c>
      <c r="I2061" s="15">
        <f>IF(Data!P2061&gt;$B$8,Data!P2061,0)</f>
        <v/>
      </c>
      <c r="J2061" s="15">
        <f>IF(Data!R2061&gt;$B$8,Data!R2061,0)</f>
        <v/>
      </c>
      <c r="K2061" s="15">
        <f>IF(Data!S2061&gt;$B$8,Data!S2061,0)</f>
        <v/>
      </c>
    </row>
    <row r="2062">
      <c r="H2062" s="14">
        <f>Data!A2062</f>
        <v/>
      </c>
      <c r="I2062" s="15">
        <f>IF(Data!P2062&gt;$B$8,Data!P2062,0)</f>
        <v/>
      </c>
      <c r="J2062" s="15">
        <f>IF(Data!R2062&gt;$B$8,Data!R2062,0)</f>
        <v/>
      </c>
      <c r="K2062" s="15">
        <f>IF(Data!S2062&gt;$B$8,Data!S2062,0)</f>
        <v/>
      </c>
    </row>
    <row r="2063">
      <c r="H2063" s="14">
        <f>Data!A2063</f>
        <v/>
      </c>
      <c r="I2063" s="15">
        <f>IF(Data!P2063&gt;$B$8,Data!P2063,0)</f>
        <v/>
      </c>
      <c r="J2063" s="15">
        <f>IF(Data!R2063&gt;$B$8,Data!R2063,0)</f>
        <v/>
      </c>
      <c r="K2063" s="15">
        <f>IF(Data!S2063&gt;$B$8,Data!S2063,0)</f>
        <v/>
      </c>
    </row>
    <row r="2064">
      <c r="H2064" s="14">
        <f>Data!A2064</f>
        <v/>
      </c>
      <c r="I2064" s="15">
        <f>IF(Data!P2064&gt;$B$8,Data!P2064,0)</f>
        <v/>
      </c>
      <c r="J2064" s="15">
        <f>IF(Data!R2064&gt;$B$8,Data!R2064,0)</f>
        <v/>
      </c>
      <c r="K2064" s="15">
        <f>IF(Data!S2064&gt;$B$8,Data!S2064,0)</f>
        <v/>
      </c>
    </row>
    <row r="2065">
      <c r="H2065" s="14">
        <f>Data!A2065</f>
        <v/>
      </c>
      <c r="I2065" s="15">
        <f>IF(Data!P2065&gt;$B$8,Data!P2065,0)</f>
        <v/>
      </c>
      <c r="J2065" s="15">
        <f>IF(Data!R2065&gt;$B$8,Data!R2065,0)</f>
        <v/>
      </c>
      <c r="K2065" s="15">
        <f>IF(Data!S2065&gt;$B$8,Data!S2065,0)</f>
        <v/>
      </c>
    </row>
    <row r="2066">
      <c r="H2066" s="14">
        <f>Data!A2066</f>
        <v/>
      </c>
      <c r="I2066" s="15">
        <f>IF(Data!P2066&gt;$B$8,Data!P2066,0)</f>
        <v/>
      </c>
      <c r="J2066" s="15">
        <f>IF(Data!R2066&gt;$B$8,Data!R2066,0)</f>
        <v/>
      </c>
      <c r="K2066" s="15">
        <f>IF(Data!S2066&gt;$B$8,Data!S2066,0)</f>
        <v/>
      </c>
    </row>
    <row r="2067">
      <c r="H2067" s="14">
        <f>Data!A2067</f>
        <v/>
      </c>
      <c r="I2067" s="15">
        <f>IF(Data!P2067&gt;$B$8,Data!P2067,0)</f>
        <v/>
      </c>
      <c r="J2067" s="15">
        <f>IF(Data!R2067&gt;$B$8,Data!R2067,0)</f>
        <v/>
      </c>
      <c r="K2067" s="15">
        <f>IF(Data!S2067&gt;$B$8,Data!S2067,0)</f>
        <v/>
      </c>
    </row>
    <row r="2068">
      <c r="H2068" s="14">
        <f>Data!A2068</f>
        <v/>
      </c>
      <c r="I2068" s="15">
        <f>IF(Data!P2068&gt;$B$8,Data!P2068,0)</f>
        <v/>
      </c>
      <c r="J2068" s="15">
        <f>IF(Data!R2068&gt;$B$8,Data!R2068,0)</f>
        <v/>
      </c>
      <c r="K2068" s="15">
        <f>IF(Data!S2068&gt;$B$8,Data!S2068,0)</f>
        <v/>
      </c>
    </row>
    <row r="2069">
      <c r="H2069" s="14">
        <f>Data!A2069</f>
        <v/>
      </c>
      <c r="I2069" s="15">
        <f>IF(Data!P2069&gt;$B$8,Data!P2069,0)</f>
        <v/>
      </c>
      <c r="J2069" s="15">
        <f>IF(Data!R2069&gt;$B$8,Data!R2069,0)</f>
        <v/>
      </c>
      <c r="K2069" s="15">
        <f>IF(Data!S2069&gt;$B$8,Data!S2069,0)</f>
        <v/>
      </c>
    </row>
    <row r="2070">
      <c r="H2070" s="14">
        <f>Data!A2070</f>
        <v/>
      </c>
      <c r="I2070" s="15">
        <f>IF(Data!P2070&gt;$B$8,Data!P2070,0)</f>
        <v/>
      </c>
      <c r="J2070" s="15">
        <f>IF(Data!R2070&gt;$B$8,Data!R2070,0)</f>
        <v/>
      </c>
      <c r="K2070" s="15">
        <f>IF(Data!S2070&gt;$B$8,Data!S2070,0)</f>
        <v/>
      </c>
    </row>
    <row r="2071">
      <c r="H2071" s="14">
        <f>Data!A2071</f>
        <v/>
      </c>
      <c r="I2071" s="15">
        <f>IF(Data!P2071&gt;$B$8,Data!P2071,0)</f>
        <v/>
      </c>
      <c r="J2071" s="15">
        <f>IF(Data!R2071&gt;$B$8,Data!R2071,0)</f>
        <v/>
      </c>
      <c r="K2071" s="15">
        <f>IF(Data!S2071&gt;$B$8,Data!S2071,0)</f>
        <v/>
      </c>
    </row>
    <row r="2072">
      <c r="H2072" s="14">
        <f>Data!A2072</f>
        <v/>
      </c>
      <c r="I2072" s="15">
        <f>IF(Data!P2072&gt;$B$8,Data!P2072,0)</f>
        <v/>
      </c>
      <c r="J2072" s="15">
        <f>IF(Data!R2072&gt;$B$8,Data!R2072,0)</f>
        <v/>
      </c>
      <c r="K2072" s="15">
        <f>IF(Data!S2072&gt;$B$8,Data!S2072,0)</f>
        <v/>
      </c>
    </row>
    <row r="2073">
      <c r="H2073" s="14">
        <f>Data!A2073</f>
        <v/>
      </c>
      <c r="I2073" s="15">
        <f>IF(Data!P2073&gt;$B$8,Data!P2073,0)</f>
        <v/>
      </c>
      <c r="J2073" s="15">
        <f>IF(Data!R2073&gt;$B$8,Data!R2073,0)</f>
        <v/>
      </c>
      <c r="K2073" s="15">
        <f>IF(Data!S2073&gt;$B$8,Data!S2073,0)</f>
        <v/>
      </c>
    </row>
    <row r="2074">
      <c r="H2074" s="14">
        <f>Data!A2074</f>
        <v/>
      </c>
      <c r="I2074" s="15">
        <f>IF(Data!P2074&gt;$B$8,Data!P2074,0)</f>
        <v/>
      </c>
      <c r="J2074" s="15">
        <f>IF(Data!R2074&gt;$B$8,Data!R2074,0)</f>
        <v/>
      </c>
      <c r="K2074" s="15">
        <f>IF(Data!S2074&gt;$B$8,Data!S2074,0)</f>
        <v/>
      </c>
    </row>
    <row r="2075">
      <c r="H2075" s="14">
        <f>Data!A2075</f>
        <v/>
      </c>
      <c r="I2075" s="15">
        <f>IF(Data!P2075&gt;$B$8,Data!P2075,0)</f>
        <v/>
      </c>
      <c r="J2075" s="15">
        <f>IF(Data!R2075&gt;$B$8,Data!R2075,0)</f>
        <v/>
      </c>
      <c r="K2075" s="15">
        <f>IF(Data!S2075&gt;$B$8,Data!S2075,0)</f>
        <v/>
      </c>
    </row>
    <row r="2076">
      <c r="H2076" s="14">
        <f>Data!A2076</f>
        <v/>
      </c>
      <c r="I2076" s="15">
        <f>IF(Data!P2076&gt;$B$8,Data!P2076,0)</f>
        <v/>
      </c>
      <c r="J2076" s="15">
        <f>IF(Data!R2076&gt;$B$8,Data!R2076,0)</f>
        <v/>
      </c>
      <c r="K2076" s="15">
        <f>IF(Data!S2076&gt;$B$8,Data!S2076,0)</f>
        <v/>
      </c>
    </row>
    <row r="2077">
      <c r="H2077" s="14">
        <f>Data!A2077</f>
        <v/>
      </c>
      <c r="I2077" s="15">
        <f>IF(Data!P2077&gt;$B$8,Data!P2077,0)</f>
        <v/>
      </c>
      <c r="J2077" s="15">
        <f>IF(Data!R2077&gt;$B$8,Data!R2077,0)</f>
        <v/>
      </c>
      <c r="K2077" s="15">
        <f>IF(Data!S2077&gt;$B$8,Data!S2077,0)</f>
        <v/>
      </c>
    </row>
    <row r="2078">
      <c r="H2078" s="14">
        <f>Data!A2078</f>
        <v/>
      </c>
      <c r="I2078" s="15">
        <f>IF(Data!P2078&gt;$B$8,Data!P2078,0)</f>
        <v/>
      </c>
      <c r="J2078" s="15">
        <f>IF(Data!R2078&gt;$B$8,Data!R2078,0)</f>
        <v/>
      </c>
      <c r="K2078" s="15">
        <f>IF(Data!S2078&gt;$B$8,Data!S2078,0)</f>
        <v/>
      </c>
    </row>
    <row r="2079">
      <c r="H2079" s="14">
        <f>Data!A2079</f>
        <v/>
      </c>
      <c r="I2079" s="15">
        <f>IF(Data!P2079&gt;$B$8,Data!P2079,0)</f>
        <v/>
      </c>
      <c r="J2079" s="15">
        <f>IF(Data!R2079&gt;$B$8,Data!R2079,0)</f>
        <v/>
      </c>
      <c r="K2079" s="15">
        <f>IF(Data!S2079&gt;$B$8,Data!S2079,0)</f>
        <v/>
      </c>
    </row>
    <row r="2080">
      <c r="H2080" s="14">
        <f>Data!A2080</f>
        <v/>
      </c>
      <c r="I2080" s="15">
        <f>IF(Data!P2080&gt;$B$8,Data!P2080,0)</f>
        <v/>
      </c>
      <c r="J2080" s="15">
        <f>IF(Data!R2080&gt;$B$8,Data!R2080,0)</f>
        <v/>
      </c>
      <c r="K2080" s="15">
        <f>IF(Data!S2080&gt;$B$8,Data!S2080,0)</f>
        <v/>
      </c>
    </row>
    <row r="2081">
      <c r="H2081" s="14">
        <f>Data!A2081</f>
        <v/>
      </c>
      <c r="I2081" s="15">
        <f>IF(Data!P2081&gt;$B$8,Data!P2081,0)</f>
        <v/>
      </c>
      <c r="J2081" s="15">
        <f>IF(Data!R2081&gt;$B$8,Data!R2081,0)</f>
        <v/>
      </c>
      <c r="K2081" s="15">
        <f>IF(Data!S2081&gt;$B$8,Data!S2081,0)</f>
        <v/>
      </c>
    </row>
    <row r="2082">
      <c r="H2082" s="14">
        <f>Data!A2082</f>
        <v/>
      </c>
      <c r="I2082" s="15">
        <f>IF(Data!P2082&gt;$B$8,Data!P2082,0)</f>
        <v/>
      </c>
      <c r="J2082" s="15">
        <f>IF(Data!R2082&gt;$B$8,Data!R2082,0)</f>
        <v/>
      </c>
      <c r="K2082" s="15">
        <f>IF(Data!S2082&gt;$B$8,Data!S2082,0)</f>
        <v/>
      </c>
    </row>
    <row r="2083">
      <c r="H2083" s="14">
        <f>Data!A2083</f>
        <v/>
      </c>
      <c r="I2083" s="15">
        <f>IF(Data!P2083&gt;$B$8,Data!P2083,0)</f>
        <v/>
      </c>
      <c r="J2083" s="15">
        <f>IF(Data!R2083&gt;$B$8,Data!R2083,0)</f>
        <v/>
      </c>
      <c r="K2083" s="15">
        <f>IF(Data!S2083&gt;$B$8,Data!S2083,0)</f>
        <v/>
      </c>
    </row>
    <row r="2084">
      <c r="H2084" s="14">
        <f>Data!A2084</f>
        <v/>
      </c>
      <c r="I2084" s="15">
        <f>IF(Data!P2084&gt;$B$8,Data!P2084,0)</f>
        <v/>
      </c>
      <c r="J2084" s="15">
        <f>IF(Data!R2084&gt;$B$8,Data!R2084,0)</f>
        <v/>
      </c>
      <c r="K2084" s="15">
        <f>IF(Data!S2084&gt;$B$8,Data!S2084,0)</f>
        <v/>
      </c>
    </row>
    <row r="2085">
      <c r="H2085" s="14">
        <f>Data!A2085</f>
        <v/>
      </c>
      <c r="I2085" s="15">
        <f>IF(Data!P2085&gt;$B$8,Data!P2085,0)</f>
        <v/>
      </c>
      <c r="J2085" s="15">
        <f>IF(Data!R2085&gt;$B$8,Data!R2085,0)</f>
        <v/>
      </c>
      <c r="K2085" s="15">
        <f>IF(Data!S2085&gt;$B$8,Data!S2085,0)</f>
        <v/>
      </c>
    </row>
    <row r="2086">
      <c r="H2086" s="14">
        <f>Data!A2086</f>
        <v/>
      </c>
      <c r="I2086" s="15">
        <f>IF(Data!P2086&gt;$B$8,Data!P2086,0)</f>
        <v/>
      </c>
      <c r="J2086" s="15">
        <f>IF(Data!R2086&gt;$B$8,Data!R2086,0)</f>
        <v/>
      </c>
      <c r="K2086" s="15">
        <f>IF(Data!S2086&gt;$B$8,Data!S2086,0)</f>
        <v/>
      </c>
    </row>
    <row r="2087">
      <c r="H2087" s="14">
        <f>Data!A2087</f>
        <v/>
      </c>
      <c r="I2087" s="15">
        <f>IF(Data!P2087&gt;$B$8,Data!P2087,0)</f>
        <v/>
      </c>
      <c r="J2087" s="15">
        <f>IF(Data!R2087&gt;$B$8,Data!R2087,0)</f>
        <v/>
      </c>
      <c r="K2087" s="15">
        <f>IF(Data!S2087&gt;$B$8,Data!S2087,0)</f>
        <v/>
      </c>
    </row>
    <row r="2088">
      <c r="H2088" s="14">
        <f>Data!A2088</f>
        <v/>
      </c>
      <c r="I2088" s="15">
        <f>IF(Data!P2088&gt;$B$8,Data!P2088,0)</f>
        <v/>
      </c>
      <c r="J2088" s="15">
        <f>IF(Data!R2088&gt;$B$8,Data!R2088,0)</f>
        <v/>
      </c>
      <c r="K2088" s="15">
        <f>IF(Data!S2088&gt;$B$8,Data!S2088,0)</f>
        <v/>
      </c>
    </row>
    <row r="2089">
      <c r="H2089" s="14">
        <f>Data!A2089</f>
        <v/>
      </c>
      <c r="I2089" s="15">
        <f>IF(Data!P2089&gt;$B$8,Data!P2089,0)</f>
        <v/>
      </c>
      <c r="J2089" s="15">
        <f>IF(Data!R2089&gt;$B$8,Data!R2089,0)</f>
        <v/>
      </c>
      <c r="K2089" s="15">
        <f>IF(Data!S2089&gt;$B$8,Data!S2089,0)</f>
        <v/>
      </c>
    </row>
    <row r="2090">
      <c r="H2090" s="14">
        <f>Data!A2090</f>
        <v/>
      </c>
      <c r="I2090" s="15">
        <f>IF(Data!P2090&gt;$B$8,Data!P2090,0)</f>
        <v/>
      </c>
      <c r="J2090" s="15">
        <f>IF(Data!R2090&gt;$B$8,Data!R2090,0)</f>
        <v/>
      </c>
      <c r="K2090" s="15">
        <f>IF(Data!S2090&gt;$B$8,Data!S2090,0)</f>
        <v/>
      </c>
    </row>
    <row r="2091">
      <c r="H2091" s="14">
        <f>Data!A2091</f>
        <v/>
      </c>
      <c r="I2091" s="15">
        <f>IF(Data!P2091&gt;$B$8,Data!P2091,0)</f>
        <v/>
      </c>
      <c r="J2091" s="15">
        <f>IF(Data!R2091&gt;$B$8,Data!R2091,0)</f>
        <v/>
      </c>
      <c r="K2091" s="15">
        <f>IF(Data!S2091&gt;$B$8,Data!S2091,0)</f>
        <v/>
      </c>
    </row>
    <row r="2092">
      <c r="H2092" s="14">
        <f>Data!A2092</f>
        <v/>
      </c>
      <c r="I2092" s="15">
        <f>IF(Data!P2092&gt;$B$8,Data!P2092,0)</f>
        <v/>
      </c>
      <c r="J2092" s="15">
        <f>IF(Data!R2092&gt;$B$8,Data!R2092,0)</f>
        <v/>
      </c>
      <c r="K2092" s="15">
        <f>IF(Data!S2092&gt;$B$8,Data!S2092,0)</f>
        <v/>
      </c>
    </row>
    <row r="2093">
      <c r="H2093" s="14">
        <f>Data!A2093</f>
        <v/>
      </c>
      <c r="I2093" s="15">
        <f>IF(Data!P2093&gt;$B$8,Data!P2093,0)</f>
        <v/>
      </c>
      <c r="J2093" s="15">
        <f>IF(Data!R2093&gt;$B$8,Data!R2093,0)</f>
        <v/>
      </c>
      <c r="K2093" s="15">
        <f>IF(Data!S2093&gt;$B$8,Data!S2093,0)</f>
        <v/>
      </c>
    </row>
    <row r="2094">
      <c r="H2094" s="14">
        <f>Data!A2094</f>
        <v/>
      </c>
      <c r="I2094" s="15">
        <f>IF(Data!P2094&gt;$B$8,Data!P2094,0)</f>
        <v/>
      </c>
      <c r="J2094" s="15">
        <f>IF(Data!R2094&gt;$B$8,Data!R2094,0)</f>
        <v/>
      </c>
      <c r="K2094" s="15">
        <f>IF(Data!S2094&gt;$B$8,Data!S2094,0)</f>
        <v/>
      </c>
    </row>
    <row r="2095">
      <c r="H2095" s="14">
        <f>Data!A2095</f>
        <v/>
      </c>
      <c r="I2095" s="15">
        <f>IF(Data!P2095&gt;$B$8,Data!P2095,0)</f>
        <v/>
      </c>
      <c r="J2095" s="15">
        <f>IF(Data!R2095&gt;$B$8,Data!R2095,0)</f>
        <v/>
      </c>
      <c r="K2095" s="15">
        <f>IF(Data!S2095&gt;$B$8,Data!S2095,0)</f>
        <v/>
      </c>
    </row>
    <row r="2096">
      <c r="H2096" s="14">
        <f>Data!A2096</f>
        <v/>
      </c>
      <c r="I2096" s="15">
        <f>IF(Data!P2096&gt;$B$8,Data!P2096,0)</f>
        <v/>
      </c>
      <c r="J2096" s="15">
        <f>IF(Data!R2096&gt;$B$8,Data!R2096,0)</f>
        <v/>
      </c>
      <c r="K2096" s="15">
        <f>IF(Data!S2096&gt;$B$8,Data!S2096,0)</f>
        <v/>
      </c>
    </row>
    <row r="2097">
      <c r="H2097" s="14">
        <f>Data!A2097</f>
        <v/>
      </c>
      <c r="I2097" s="15">
        <f>IF(Data!P2097&gt;$B$8,Data!P2097,0)</f>
        <v/>
      </c>
      <c r="J2097" s="15">
        <f>IF(Data!R2097&gt;$B$8,Data!R2097,0)</f>
        <v/>
      </c>
      <c r="K2097" s="15">
        <f>IF(Data!S2097&gt;$B$8,Data!S2097,0)</f>
        <v/>
      </c>
    </row>
    <row r="2098">
      <c r="H2098" s="14">
        <f>Data!A2098</f>
        <v/>
      </c>
      <c r="I2098" s="15">
        <f>IF(Data!P2098&gt;$B$8,Data!P2098,0)</f>
        <v/>
      </c>
      <c r="J2098" s="15">
        <f>IF(Data!R2098&gt;$B$8,Data!R2098,0)</f>
        <v/>
      </c>
      <c r="K2098" s="15">
        <f>IF(Data!S2098&gt;$B$8,Data!S2098,0)</f>
        <v/>
      </c>
    </row>
    <row r="2099">
      <c r="H2099" s="14">
        <f>Data!A2099</f>
        <v/>
      </c>
      <c r="I2099" s="15">
        <f>IF(Data!P2099&gt;$B$8,Data!P2099,0)</f>
        <v/>
      </c>
      <c r="J2099" s="15">
        <f>IF(Data!R2099&gt;$B$8,Data!R2099,0)</f>
        <v/>
      </c>
      <c r="K2099" s="15">
        <f>IF(Data!S2099&gt;$B$8,Data!S2099,0)</f>
        <v/>
      </c>
    </row>
    <row r="2100">
      <c r="H2100" s="14">
        <f>Data!A2100</f>
        <v/>
      </c>
      <c r="I2100" s="15">
        <f>IF(Data!P2100&gt;$B$8,Data!P2100,0)</f>
        <v/>
      </c>
      <c r="J2100" s="15">
        <f>IF(Data!R2100&gt;$B$8,Data!R2100,0)</f>
        <v/>
      </c>
      <c r="K2100" s="15">
        <f>IF(Data!S2100&gt;$B$8,Data!S2100,0)</f>
        <v/>
      </c>
    </row>
    <row r="2101">
      <c r="H2101" s="14">
        <f>Data!A2101</f>
        <v/>
      </c>
      <c r="I2101" s="15">
        <f>IF(Data!P2101&gt;$B$8,Data!P2101,0)</f>
        <v/>
      </c>
      <c r="J2101" s="15">
        <f>IF(Data!R2101&gt;$B$8,Data!R2101,0)</f>
        <v/>
      </c>
      <c r="K2101" s="15">
        <f>IF(Data!S2101&gt;$B$8,Data!S2101,0)</f>
        <v/>
      </c>
    </row>
    <row r="2102">
      <c r="H2102" s="14">
        <f>Data!A2102</f>
        <v/>
      </c>
      <c r="I2102" s="15">
        <f>IF(Data!P2102&gt;$B$8,Data!P2102,0)</f>
        <v/>
      </c>
      <c r="J2102" s="15">
        <f>IF(Data!R2102&gt;$B$8,Data!R2102,0)</f>
        <v/>
      </c>
      <c r="K2102" s="15">
        <f>IF(Data!S2102&gt;$B$8,Data!S2102,0)</f>
        <v/>
      </c>
    </row>
    <row r="2103">
      <c r="H2103" s="14">
        <f>Data!A2103</f>
        <v/>
      </c>
      <c r="I2103" s="15">
        <f>IF(Data!P2103&gt;$B$8,Data!P2103,0)</f>
        <v/>
      </c>
      <c r="J2103" s="15">
        <f>IF(Data!R2103&gt;$B$8,Data!R2103,0)</f>
        <v/>
      </c>
      <c r="K2103" s="15">
        <f>IF(Data!S2103&gt;$B$8,Data!S2103,0)</f>
        <v/>
      </c>
    </row>
    <row r="2104">
      <c r="H2104" s="14">
        <f>Data!A2104</f>
        <v/>
      </c>
      <c r="I2104" s="15">
        <f>IF(Data!P2104&gt;$B$8,Data!P2104,0)</f>
        <v/>
      </c>
      <c r="J2104" s="15">
        <f>IF(Data!R2104&gt;$B$8,Data!R2104,0)</f>
        <v/>
      </c>
      <c r="K2104" s="15">
        <f>IF(Data!S2104&gt;$B$8,Data!S2104,0)</f>
        <v/>
      </c>
    </row>
    <row r="2105">
      <c r="H2105" s="14">
        <f>Data!A2105</f>
        <v/>
      </c>
      <c r="I2105" s="15">
        <f>IF(Data!P2105&gt;$B$8,Data!P2105,0)</f>
        <v/>
      </c>
      <c r="J2105" s="15">
        <f>IF(Data!R2105&gt;$B$8,Data!R2105,0)</f>
        <v/>
      </c>
      <c r="K2105" s="15">
        <f>IF(Data!S2105&gt;$B$8,Data!S2105,0)</f>
        <v/>
      </c>
    </row>
    <row r="2106">
      <c r="H2106" s="14">
        <f>Data!A2106</f>
        <v/>
      </c>
      <c r="I2106" s="15">
        <f>IF(Data!P2106&gt;$B$8,Data!P2106,0)</f>
        <v/>
      </c>
      <c r="J2106" s="15">
        <f>IF(Data!R2106&gt;$B$8,Data!R2106,0)</f>
        <v/>
      </c>
      <c r="K2106" s="15">
        <f>IF(Data!S2106&gt;$B$8,Data!S2106,0)</f>
        <v/>
      </c>
    </row>
    <row r="2107">
      <c r="H2107" s="14">
        <f>Data!A2107</f>
        <v/>
      </c>
      <c r="I2107" s="15">
        <f>IF(Data!P2107&gt;$B$8,Data!P2107,0)</f>
        <v/>
      </c>
      <c r="J2107" s="15">
        <f>IF(Data!R2107&gt;$B$8,Data!R2107,0)</f>
        <v/>
      </c>
      <c r="K2107" s="15">
        <f>IF(Data!S2107&gt;$B$8,Data!S2107,0)</f>
        <v/>
      </c>
    </row>
    <row r="2108">
      <c r="H2108" s="14">
        <f>Data!A2108</f>
        <v/>
      </c>
      <c r="I2108" s="15">
        <f>IF(Data!P2108&gt;$B$8,Data!P2108,0)</f>
        <v/>
      </c>
      <c r="J2108" s="15">
        <f>IF(Data!R2108&gt;$B$8,Data!R2108,0)</f>
        <v/>
      </c>
      <c r="K2108" s="15">
        <f>IF(Data!S2108&gt;$B$8,Data!S2108,0)</f>
        <v/>
      </c>
    </row>
    <row r="2109">
      <c r="H2109" s="14">
        <f>Data!A2109</f>
        <v/>
      </c>
      <c r="I2109" s="15">
        <f>IF(Data!P2109&gt;$B$8,Data!P2109,0)</f>
        <v/>
      </c>
      <c r="J2109" s="15">
        <f>IF(Data!R2109&gt;$B$8,Data!R2109,0)</f>
        <v/>
      </c>
      <c r="K2109" s="15">
        <f>IF(Data!S2109&gt;$B$8,Data!S2109,0)</f>
        <v/>
      </c>
    </row>
    <row r="2110">
      <c r="H2110" s="14">
        <f>Data!A2110</f>
        <v/>
      </c>
      <c r="I2110" s="15">
        <f>IF(Data!P2110&gt;$B$8,Data!P2110,0)</f>
        <v/>
      </c>
      <c r="J2110" s="15">
        <f>IF(Data!R2110&gt;$B$8,Data!R2110,0)</f>
        <v/>
      </c>
      <c r="K2110" s="15">
        <f>IF(Data!S2110&gt;$B$8,Data!S2110,0)</f>
        <v/>
      </c>
    </row>
    <row r="2111">
      <c r="H2111" s="14">
        <f>Data!A2111</f>
        <v/>
      </c>
      <c r="I2111" s="15">
        <f>IF(Data!P2111&gt;$B$8,Data!P2111,0)</f>
        <v/>
      </c>
      <c r="J2111" s="15">
        <f>IF(Data!R2111&gt;$B$8,Data!R2111,0)</f>
        <v/>
      </c>
      <c r="K2111" s="15">
        <f>IF(Data!S2111&gt;$B$8,Data!S2111,0)</f>
        <v/>
      </c>
    </row>
    <row r="2112">
      <c r="H2112" s="14">
        <f>Data!A2112</f>
        <v/>
      </c>
      <c r="I2112" s="15">
        <f>IF(Data!P2112&gt;$B$8,Data!P2112,0)</f>
        <v/>
      </c>
      <c r="J2112" s="15">
        <f>IF(Data!R2112&gt;$B$8,Data!R2112,0)</f>
        <v/>
      </c>
      <c r="K2112" s="15">
        <f>IF(Data!S2112&gt;$B$8,Data!S2112,0)</f>
        <v/>
      </c>
    </row>
    <row r="2113">
      <c r="H2113" s="14">
        <f>Data!A2113</f>
        <v/>
      </c>
      <c r="I2113" s="15">
        <f>IF(Data!P2113&gt;$B$8,Data!P2113,0)</f>
        <v/>
      </c>
      <c r="J2113" s="15">
        <f>IF(Data!R2113&gt;$B$8,Data!R2113,0)</f>
        <v/>
      </c>
      <c r="K2113" s="15">
        <f>IF(Data!S2113&gt;$B$8,Data!S2113,0)</f>
        <v/>
      </c>
    </row>
    <row r="2114">
      <c r="H2114" s="14">
        <f>Data!A2114</f>
        <v/>
      </c>
      <c r="I2114" s="15">
        <f>IF(Data!P2114&gt;$B$8,Data!P2114,0)</f>
        <v/>
      </c>
      <c r="J2114" s="15">
        <f>IF(Data!R2114&gt;$B$8,Data!R2114,0)</f>
        <v/>
      </c>
      <c r="K2114" s="15">
        <f>IF(Data!S2114&gt;$B$8,Data!S2114,0)</f>
        <v/>
      </c>
    </row>
    <row r="2115">
      <c r="H2115" s="14">
        <f>Data!A2115</f>
        <v/>
      </c>
      <c r="I2115" s="15">
        <f>IF(Data!P2115&gt;$B$8,Data!P2115,0)</f>
        <v/>
      </c>
      <c r="J2115" s="15">
        <f>IF(Data!R2115&gt;$B$8,Data!R2115,0)</f>
        <v/>
      </c>
      <c r="K2115" s="15">
        <f>IF(Data!S2115&gt;$B$8,Data!S2115,0)</f>
        <v/>
      </c>
    </row>
    <row r="2116">
      <c r="H2116" s="14">
        <f>Data!A2116</f>
        <v/>
      </c>
      <c r="I2116" s="15">
        <f>IF(Data!P2116&gt;$B$8,Data!P2116,0)</f>
        <v/>
      </c>
      <c r="J2116" s="15">
        <f>IF(Data!R2116&gt;$B$8,Data!R2116,0)</f>
        <v/>
      </c>
      <c r="K2116" s="15">
        <f>IF(Data!S2116&gt;$B$8,Data!S2116,0)</f>
        <v/>
      </c>
    </row>
    <row r="2117">
      <c r="H2117" s="14">
        <f>Data!A2117</f>
        <v/>
      </c>
      <c r="I2117" s="15">
        <f>IF(Data!P2117&gt;$B$8,Data!P2117,0)</f>
        <v/>
      </c>
      <c r="J2117" s="15">
        <f>IF(Data!R2117&gt;$B$8,Data!R2117,0)</f>
        <v/>
      </c>
      <c r="K2117" s="15">
        <f>IF(Data!S2117&gt;$B$8,Data!S2117,0)</f>
        <v/>
      </c>
    </row>
    <row r="2118">
      <c r="H2118" s="14">
        <f>Data!A2118</f>
        <v/>
      </c>
      <c r="I2118" s="15">
        <f>IF(Data!P2118&gt;$B$8,Data!P2118,0)</f>
        <v/>
      </c>
      <c r="J2118" s="15">
        <f>IF(Data!R2118&gt;$B$8,Data!R2118,0)</f>
        <v/>
      </c>
      <c r="K2118" s="15">
        <f>IF(Data!S2118&gt;$B$8,Data!S2118,0)</f>
        <v/>
      </c>
    </row>
    <row r="2119">
      <c r="H2119" s="14">
        <f>Data!A2119</f>
        <v/>
      </c>
      <c r="I2119" s="15">
        <f>IF(Data!P2119&gt;$B$8,Data!P2119,0)</f>
        <v/>
      </c>
      <c r="J2119" s="15">
        <f>IF(Data!R2119&gt;$B$8,Data!R2119,0)</f>
        <v/>
      </c>
      <c r="K2119" s="15">
        <f>IF(Data!S2119&gt;$B$8,Data!S2119,0)</f>
        <v/>
      </c>
    </row>
    <row r="2120">
      <c r="H2120" s="14">
        <f>Data!A2120</f>
        <v/>
      </c>
      <c r="I2120" s="15">
        <f>IF(Data!P2120&gt;$B$8,Data!P2120,0)</f>
        <v/>
      </c>
      <c r="J2120" s="15">
        <f>IF(Data!R2120&gt;$B$8,Data!R2120,0)</f>
        <v/>
      </c>
      <c r="K2120" s="15">
        <f>IF(Data!S2120&gt;$B$8,Data!S2120,0)</f>
        <v/>
      </c>
    </row>
    <row r="2121">
      <c r="H2121" s="14">
        <f>Data!A2121</f>
        <v/>
      </c>
      <c r="I2121" s="15">
        <f>IF(Data!P2121&gt;$B$8,Data!P2121,0)</f>
        <v/>
      </c>
      <c r="J2121" s="15">
        <f>IF(Data!R2121&gt;$B$8,Data!R2121,0)</f>
        <v/>
      </c>
      <c r="K2121" s="15">
        <f>IF(Data!S2121&gt;$B$8,Data!S2121,0)</f>
        <v/>
      </c>
    </row>
    <row r="2122">
      <c r="H2122" s="14">
        <f>Data!A2122</f>
        <v/>
      </c>
      <c r="I2122" s="15">
        <f>IF(Data!P2122&gt;$B$8,Data!P2122,0)</f>
        <v/>
      </c>
      <c r="J2122" s="15">
        <f>IF(Data!R2122&gt;$B$8,Data!R2122,0)</f>
        <v/>
      </c>
      <c r="K2122" s="15">
        <f>IF(Data!S2122&gt;$B$8,Data!S2122,0)</f>
        <v/>
      </c>
    </row>
    <row r="2123">
      <c r="H2123" s="14">
        <f>Data!A2123</f>
        <v/>
      </c>
      <c r="I2123" s="15">
        <f>IF(Data!P2123&gt;$B$8,Data!P2123,0)</f>
        <v/>
      </c>
      <c r="J2123" s="15">
        <f>IF(Data!R2123&gt;$B$8,Data!R2123,0)</f>
        <v/>
      </c>
      <c r="K2123" s="15">
        <f>IF(Data!S2123&gt;$B$8,Data!S2123,0)</f>
        <v/>
      </c>
    </row>
    <row r="2124">
      <c r="H2124" s="14">
        <f>Data!A2124</f>
        <v/>
      </c>
      <c r="I2124" s="15">
        <f>IF(Data!P2124&gt;$B$8,Data!P2124,0)</f>
        <v/>
      </c>
      <c r="J2124" s="15">
        <f>IF(Data!R2124&gt;$B$8,Data!R2124,0)</f>
        <v/>
      </c>
      <c r="K2124" s="15">
        <f>IF(Data!S2124&gt;$B$8,Data!S2124,0)</f>
        <v/>
      </c>
    </row>
    <row r="2125">
      <c r="H2125" s="14">
        <f>Data!A2125</f>
        <v/>
      </c>
      <c r="I2125" s="15">
        <f>IF(Data!P2125&gt;$B$8,Data!P2125,0)</f>
        <v/>
      </c>
      <c r="J2125" s="15">
        <f>IF(Data!R2125&gt;$B$8,Data!R2125,0)</f>
        <v/>
      </c>
      <c r="K2125" s="15">
        <f>IF(Data!S2125&gt;$B$8,Data!S2125,0)</f>
        <v/>
      </c>
    </row>
    <row r="2126">
      <c r="H2126" s="14">
        <f>Data!A2126</f>
        <v/>
      </c>
      <c r="I2126" s="15">
        <f>IF(Data!P2126&gt;$B$8,Data!P2126,0)</f>
        <v/>
      </c>
      <c r="J2126" s="15">
        <f>IF(Data!R2126&gt;$B$8,Data!R2126,0)</f>
        <v/>
      </c>
      <c r="K2126" s="15">
        <f>IF(Data!S2126&gt;$B$8,Data!S2126,0)</f>
        <v/>
      </c>
    </row>
    <row r="2127">
      <c r="H2127" s="14">
        <f>Data!A2127</f>
        <v/>
      </c>
      <c r="I2127" s="15">
        <f>IF(Data!P2127&gt;$B$8,Data!P2127,0)</f>
        <v/>
      </c>
      <c r="J2127" s="15">
        <f>IF(Data!R2127&gt;$B$8,Data!R2127,0)</f>
        <v/>
      </c>
      <c r="K2127" s="15">
        <f>IF(Data!S2127&gt;$B$8,Data!S2127,0)</f>
        <v/>
      </c>
    </row>
    <row r="2128">
      <c r="H2128" s="14">
        <f>Data!A2128</f>
        <v/>
      </c>
      <c r="I2128" s="15">
        <f>IF(Data!P2128&gt;$B$8,Data!P2128,0)</f>
        <v/>
      </c>
      <c r="J2128" s="15">
        <f>IF(Data!R2128&gt;$B$8,Data!R2128,0)</f>
        <v/>
      </c>
      <c r="K2128" s="15">
        <f>IF(Data!S2128&gt;$B$8,Data!S2128,0)</f>
        <v/>
      </c>
    </row>
    <row r="2129">
      <c r="H2129" s="14">
        <f>Data!A2129</f>
        <v/>
      </c>
      <c r="I2129" s="15">
        <f>IF(Data!P2129&gt;$B$8,Data!P2129,0)</f>
        <v/>
      </c>
      <c r="J2129" s="15">
        <f>IF(Data!R2129&gt;$B$8,Data!R2129,0)</f>
        <v/>
      </c>
      <c r="K2129" s="15">
        <f>IF(Data!S2129&gt;$B$8,Data!S2129,0)</f>
        <v/>
      </c>
    </row>
    <row r="2130">
      <c r="H2130" s="14">
        <f>Data!A2130</f>
        <v/>
      </c>
      <c r="I2130" s="15">
        <f>IF(Data!P2130&gt;$B$8,Data!P2130,0)</f>
        <v/>
      </c>
      <c r="J2130" s="15">
        <f>IF(Data!R2130&gt;$B$8,Data!R2130,0)</f>
        <v/>
      </c>
      <c r="K2130" s="15">
        <f>IF(Data!S2130&gt;$B$8,Data!S2130,0)</f>
        <v/>
      </c>
    </row>
    <row r="2131">
      <c r="H2131" s="14">
        <f>Data!A2131</f>
        <v/>
      </c>
      <c r="I2131" s="15">
        <f>IF(Data!P2131&gt;$B$8,Data!P2131,0)</f>
        <v/>
      </c>
      <c r="J2131" s="15">
        <f>IF(Data!R2131&gt;$B$8,Data!R2131,0)</f>
        <v/>
      </c>
      <c r="K2131" s="15">
        <f>IF(Data!S2131&gt;$B$8,Data!S2131,0)</f>
        <v/>
      </c>
    </row>
    <row r="2132">
      <c r="H2132" s="14">
        <f>Data!A2132</f>
        <v/>
      </c>
      <c r="I2132" s="15">
        <f>IF(Data!P2132&gt;$B$8,Data!P2132,0)</f>
        <v/>
      </c>
      <c r="J2132" s="15">
        <f>IF(Data!R2132&gt;$B$8,Data!R2132,0)</f>
        <v/>
      </c>
      <c r="K2132" s="15">
        <f>IF(Data!S2132&gt;$B$8,Data!S2132,0)</f>
        <v/>
      </c>
    </row>
    <row r="2133">
      <c r="H2133" s="14">
        <f>Data!A2133</f>
        <v/>
      </c>
      <c r="I2133" s="15">
        <f>IF(Data!P2133&gt;$B$8,Data!P2133,0)</f>
        <v/>
      </c>
      <c r="J2133" s="15">
        <f>IF(Data!R2133&gt;$B$8,Data!R2133,0)</f>
        <v/>
      </c>
      <c r="K2133" s="15">
        <f>IF(Data!S2133&gt;$B$8,Data!S2133,0)</f>
        <v/>
      </c>
    </row>
    <row r="2134">
      <c r="H2134" s="14">
        <f>Data!A2134</f>
        <v/>
      </c>
      <c r="I2134" s="15">
        <f>IF(Data!P2134&gt;$B$8,Data!P2134,0)</f>
        <v/>
      </c>
      <c r="J2134" s="15">
        <f>IF(Data!R2134&gt;$B$8,Data!R2134,0)</f>
        <v/>
      </c>
      <c r="K2134" s="15">
        <f>IF(Data!S2134&gt;$B$8,Data!S2134,0)</f>
        <v/>
      </c>
    </row>
    <row r="2135">
      <c r="H2135" s="14">
        <f>Data!A2135</f>
        <v/>
      </c>
      <c r="I2135" s="15">
        <f>IF(Data!P2135&gt;$B$8,Data!P2135,0)</f>
        <v/>
      </c>
      <c r="J2135" s="15">
        <f>IF(Data!R2135&gt;$B$8,Data!R2135,0)</f>
        <v/>
      </c>
      <c r="K2135" s="15">
        <f>IF(Data!S2135&gt;$B$8,Data!S2135,0)</f>
        <v/>
      </c>
    </row>
    <row r="2136">
      <c r="H2136" s="14">
        <f>Data!A2136</f>
        <v/>
      </c>
      <c r="I2136" s="15">
        <f>IF(Data!P2136&gt;$B$8,Data!P2136,0)</f>
        <v/>
      </c>
      <c r="J2136" s="15">
        <f>IF(Data!R2136&gt;$B$8,Data!R2136,0)</f>
        <v/>
      </c>
      <c r="K2136" s="15">
        <f>IF(Data!S2136&gt;$B$8,Data!S2136,0)</f>
        <v/>
      </c>
    </row>
    <row r="2137">
      <c r="H2137" s="14">
        <f>Data!A2137</f>
        <v/>
      </c>
      <c r="I2137" s="15">
        <f>IF(Data!P2137&gt;$B$8,Data!P2137,0)</f>
        <v/>
      </c>
      <c r="J2137" s="15">
        <f>IF(Data!R2137&gt;$B$8,Data!R2137,0)</f>
        <v/>
      </c>
      <c r="K2137" s="15">
        <f>IF(Data!S2137&gt;$B$8,Data!S2137,0)</f>
        <v/>
      </c>
    </row>
    <row r="2138">
      <c r="H2138" s="14">
        <f>Data!A2138</f>
        <v/>
      </c>
      <c r="I2138" s="15">
        <f>IF(Data!P2138&gt;$B$8,Data!P2138,0)</f>
        <v/>
      </c>
      <c r="J2138" s="15">
        <f>IF(Data!R2138&gt;$B$8,Data!R2138,0)</f>
        <v/>
      </c>
      <c r="K2138" s="15">
        <f>IF(Data!S2138&gt;$B$8,Data!S2138,0)</f>
        <v/>
      </c>
    </row>
    <row r="2139">
      <c r="H2139" s="14">
        <f>Data!A2139</f>
        <v/>
      </c>
      <c r="I2139" s="15">
        <f>IF(Data!P2139&gt;$B$8,Data!P2139,0)</f>
        <v/>
      </c>
      <c r="J2139" s="15">
        <f>IF(Data!R2139&gt;$B$8,Data!R2139,0)</f>
        <v/>
      </c>
      <c r="K2139" s="15">
        <f>IF(Data!S2139&gt;$B$8,Data!S2139,0)</f>
        <v/>
      </c>
    </row>
    <row r="2140">
      <c r="H2140" s="14">
        <f>Data!A2140</f>
        <v/>
      </c>
      <c r="I2140" s="15">
        <f>IF(Data!P2140&gt;$B$8,Data!P2140,0)</f>
        <v/>
      </c>
      <c r="J2140" s="15">
        <f>IF(Data!R2140&gt;$B$8,Data!R2140,0)</f>
        <v/>
      </c>
      <c r="K2140" s="15">
        <f>IF(Data!S2140&gt;$B$8,Data!S2140,0)</f>
        <v/>
      </c>
    </row>
    <row r="2141">
      <c r="H2141" s="14">
        <f>Data!A2141</f>
        <v/>
      </c>
      <c r="I2141" s="15">
        <f>IF(Data!P2141&gt;$B$8,Data!P2141,0)</f>
        <v/>
      </c>
      <c r="J2141" s="15">
        <f>IF(Data!R2141&gt;$B$8,Data!R2141,0)</f>
        <v/>
      </c>
      <c r="K2141" s="15">
        <f>IF(Data!S2141&gt;$B$8,Data!S2141,0)</f>
        <v/>
      </c>
    </row>
    <row r="2142">
      <c r="H2142" s="14">
        <f>Data!A2142</f>
        <v/>
      </c>
      <c r="I2142" s="15">
        <f>IF(Data!P2142&gt;$B$8,Data!P2142,0)</f>
        <v/>
      </c>
      <c r="J2142" s="15">
        <f>IF(Data!R2142&gt;$B$8,Data!R2142,0)</f>
        <v/>
      </c>
      <c r="K2142" s="15">
        <f>IF(Data!S2142&gt;$B$8,Data!S2142,0)</f>
        <v/>
      </c>
    </row>
    <row r="2143">
      <c r="H2143" s="14">
        <f>Data!A2143</f>
        <v/>
      </c>
      <c r="I2143" s="15">
        <f>IF(Data!P2143&gt;$B$8,Data!P2143,0)</f>
        <v/>
      </c>
      <c r="J2143" s="15">
        <f>IF(Data!R2143&gt;$B$8,Data!R2143,0)</f>
        <v/>
      </c>
      <c r="K2143" s="15">
        <f>IF(Data!S2143&gt;$B$8,Data!S2143,0)</f>
        <v/>
      </c>
    </row>
    <row r="2144">
      <c r="H2144" s="14">
        <f>Data!A2144</f>
        <v/>
      </c>
      <c r="I2144" s="15">
        <f>IF(Data!P2144&gt;$B$8,Data!P2144,0)</f>
        <v/>
      </c>
      <c r="J2144" s="15">
        <f>IF(Data!R2144&gt;$B$8,Data!R2144,0)</f>
        <v/>
      </c>
      <c r="K2144" s="15">
        <f>IF(Data!S2144&gt;$B$8,Data!S2144,0)</f>
        <v/>
      </c>
    </row>
    <row r="2145">
      <c r="H2145" s="14">
        <f>Data!A2145</f>
        <v/>
      </c>
      <c r="I2145" s="15">
        <f>IF(Data!P2145&gt;$B$8,Data!P2145,0)</f>
        <v/>
      </c>
      <c r="J2145" s="15">
        <f>IF(Data!R2145&gt;$B$8,Data!R2145,0)</f>
        <v/>
      </c>
      <c r="K2145" s="15">
        <f>IF(Data!S2145&gt;$B$8,Data!S2145,0)</f>
        <v/>
      </c>
    </row>
    <row r="2146">
      <c r="H2146" s="14">
        <f>Data!A2146</f>
        <v/>
      </c>
      <c r="I2146" s="15">
        <f>IF(Data!P2146&gt;$B$8,Data!P2146,0)</f>
        <v/>
      </c>
      <c r="J2146" s="15">
        <f>IF(Data!R2146&gt;$B$8,Data!R2146,0)</f>
        <v/>
      </c>
      <c r="K2146" s="15">
        <f>IF(Data!S2146&gt;$B$8,Data!S2146,0)</f>
        <v/>
      </c>
    </row>
    <row r="2147">
      <c r="H2147" s="14">
        <f>Data!A2147</f>
        <v/>
      </c>
      <c r="I2147" s="15">
        <f>IF(Data!P2147&gt;$B$8,Data!P2147,0)</f>
        <v/>
      </c>
      <c r="J2147" s="15">
        <f>IF(Data!R2147&gt;$B$8,Data!R2147,0)</f>
        <v/>
      </c>
      <c r="K2147" s="15">
        <f>IF(Data!S2147&gt;$B$8,Data!S2147,0)</f>
        <v/>
      </c>
    </row>
    <row r="2148">
      <c r="H2148" s="14">
        <f>Data!A2148</f>
        <v/>
      </c>
      <c r="I2148" s="15">
        <f>IF(Data!P2148&gt;$B$8,Data!P2148,0)</f>
        <v/>
      </c>
      <c r="J2148" s="15">
        <f>IF(Data!R2148&gt;$B$8,Data!R2148,0)</f>
        <v/>
      </c>
      <c r="K2148" s="15">
        <f>IF(Data!S2148&gt;$B$8,Data!S2148,0)</f>
        <v/>
      </c>
    </row>
    <row r="2149">
      <c r="H2149" s="14">
        <f>Data!A2149</f>
        <v/>
      </c>
      <c r="I2149" s="15">
        <f>IF(Data!P2149&gt;$B$8,Data!P2149,0)</f>
        <v/>
      </c>
      <c r="J2149" s="15">
        <f>IF(Data!R2149&gt;$B$8,Data!R2149,0)</f>
        <v/>
      </c>
      <c r="K2149" s="15">
        <f>IF(Data!S2149&gt;$B$8,Data!S2149,0)</f>
        <v/>
      </c>
    </row>
    <row r="2150">
      <c r="H2150" s="14">
        <f>Data!A2150</f>
        <v/>
      </c>
      <c r="I2150" s="15">
        <f>IF(Data!P2150&gt;$B$8,Data!P2150,0)</f>
        <v/>
      </c>
      <c r="J2150" s="15">
        <f>IF(Data!R2150&gt;$B$8,Data!R2150,0)</f>
        <v/>
      </c>
      <c r="K2150" s="15">
        <f>IF(Data!S2150&gt;$B$8,Data!S2150,0)</f>
        <v/>
      </c>
    </row>
    <row r="2151">
      <c r="H2151" s="14">
        <f>Data!A2151</f>
        <v/>
      </c>
      <c r="I2151" s="15">
        <f>IF(Data!P2151&gt;$B$8,Data!P2151,0)</f>
        <v/>
      </c>
      <c r="J2151" s="15">
        <f>IF(Data!R2151&gt;$B$8,Data!R2151,0)</f>
        <v/>
      </c>
      <c r="K2151" s="15">
        <f>IF(Data!S2151&gt;$B$8,Data!S2151,0)</f>
        <v/>
      </c>
    </row>
    <row r="2152">
      <c r="H2152" s="14">
        <f>Data!A2152</f>
        <v/>
      </c>
      <c r="I2152" s="15">
        <f>IF(Data!P2152&gt;$B$8,Data!P2152,0)</f>
        <v/>
      </c>
      <c r="J2152" s="15">
        <f>IF(Data!R2152&gt;$B$8,Data!R2152,0)</f>
        <v/>
      </c>
      <c r="K2152" s="15">
        <f>IF(Data!S2152&gt;$B$8,Data!S2152,0)</f>
        <v/>
      </c>
    </row>
    <row r="2153">
      <c r="H2153" s="14">
        <f>Data!A2153</f>
        <v/>
      </c>
      <c r="I2153" s="15">
        <f>IF(Data!P2153&gt;$B$8,Data!P2153,0)</f>
        <v/>
      </c>
      <c r="J2153" s="15">
        <f>IF(Data!R2153&gt;$B$8,Data!R2153,0)</f>
        <v/>
      </c>
      <c r="K2153" s="15">
        <f>IF(Data!S2153&gt;$B$8,Data!S2153,0)</f>
        <v/>
      </c>
    </row>
    <row r="2154">
      <c r="H2154" s="14">
        <f>Data!A2154</f>
        <v/>
      </c>
      <c r="I2154" s="15">
        <f>IF(Data!P2154&gt;$B$8,Data!P2154,0)</f>
        <v/>
      </c>
      <c r="J2154" s="15">
        <f>IF(Data!R2154&gt;$B$8,Data!R2154,0)</f>
        <v/>
      </c>
      <c r="K2154" s="15">
        <f>IF(Data!S2154&gt;$B$8,Data!S2154,0)</f>
        <v/>
      </c>
    </row>
    <row r="2155">
      <c r="H2155" s="14">
        <f>Data!A2155</f>
        <v/>
      </c>
      <c r="I2155" s="15">
        <f>IF(Data!P2155&gt;$B$8,Data!P2155,0)</f>
        <v/>
      </c>
      <c r="J2155" s="15">
        <f>IF(Data!R2155&gt;$B$8,Data!R2155,0)</f>
        <v/>
      </c>
      <c r="K2155" s="15">
        <f>IF(Data!S2155&gt;$B$8,Data!S2155,0)</f>
        <v/>
      </c>
    </row>
    <row r="2156">
      <c r="H2156" s="14">
        <f>Data!A2156</f>
        <v/>
      </c>
      <c r="I2156" s="15">
        <f>IF(Data!P2156&gt;$B$8,Data!P2156,0)</f>
        <v/>
      </c>
      <c r="J2156" s="15">
        <f>IF(Data!R2156&gt;$B$8,Data!R2156,0)</f>
        <v/>
      </c>
      <c r="K2156" s="15">
        <f>IF(Data!S2156&gt;$B$8,Data!S2156,0)</f>
        <v/>
      </c>
    </row>
    <row r="2157">
      <c r="H2157" s="14">
        <f>Data!A2157</f>
        <v/>
      </c>
      <c r="I2157" s="15">
        <f>IF(Data!P2157&gt;$B$8,Data!P2157,0)</f>
        <v/>
      </c>
      <c r="J2157" s="15">
        <f>IF(Data!R2157&gt;$B$8,Data!R2157,0)</f>
        <v/>
      </c>
      <c r="K2157" s="15">
        <f>IF(Data!S2157&gt;$B$8,Data!S2157,0)</f>
        <v/>
      </c>
    </row>
    <row r="2158">
      <c r="H2158" s="14">
        <f>Data!A2158</f>
        <v/>
      </c>
      <c r="I2158" s="15">
        <f>IF(Data!P2158&gt;$B$8,Data!P2158,0)</f>
        <v/>
      </c>
      <c r="J2158" s="15">
        <f>IF(Data!R2158&gt;$B$8,Data!R2158,0)</f>
        <v/>
      </c>
      <c r="K2158" s="15">
        <f>IF(Data!S2158&gt;$B$8,Data!S2158,0)</f>
        <v/>
      </c>
    </row>
    <row r="2159">
      <c r="H2159" s="14">
        <f>Data!A2159</f>
        <v/>
      </c>
      <c r="I2159" s="15">
        <f>IF(Data!P2159&gt;$B$8,Data!P2159,0)</f>
        <v/>
      </c>
      <c r="J2159" s="15">
        <f>IF(Data!R2159&gt;$B$8,Data!R2159,0)</f>
        <v/>
      </c>
      <c r="K2159" s="15">
        <f>IF(Data!S2159&gt;$B$8,Data!S2159,0)</f>
        <v/>
      </c>
    </row>
    <row r="2160">
      <c r="H2160" s="14">
        <f>Data!A2160</f>
        <v/>
      </c>
      <c r="I2160" s="15">
        <f>IF(Data!P2160&gt;$B$8,Data!P2160,0)</f>
        <v/>
      </c>
      <c r="J2160" s="15">
        <f>IF(Data!R2160&gt;$B$8,Data!R2160,0)</f>
        <v/>
      </c>
      <c r="K2160" s="15">
        <f>IF(Data!S2160&gt;$B$8,Data!S2160,0)</f>
        <v/>
      </c>
    </row>
    <row r="2161">
      <c r="H2161" s="14">
        <f>Data!A2161</f>
        <v/>
      </c>
      <c r="I2161" s="15">
        <f>IF(Data!P2161&gt;$B$8,Data!P2161,0)</f>
        <v/>
      </c>
      <c r="J2161" s="15">
        <f>IF(Data!R2161&gt;$B$8,Data!R2161,0)</f>
        <v/>
      </c>
      <c r="K2161" s="15">
        <f>IF(Data!S2161&gt;$B$8,Data!S2161,0)</f>
        <v/>
      </c>
    </row>
    <row r="2162">
      <c r="H2162" s="14">
        <f>Data!A2162</f>
        <v/>
      </c>
      <c r="I2162" s="15">
        <f>IF(Data!P2162&gt;$B$8,Data!P2162,0)</f>
        <v/>
      </c>
      <c r="J2162" s="15">
        <f>IF(Data!R2162&gt;$B$8,Data!R2162,0)</f>
        <v/>
      </c>
      <c r="K2162" s="15">
        <f>IF(Data!S2162&gt;$B$8,Data!S2162,0)</f>
        <v/>
      </c>
    </row>
    <row r="2163">
      <c r="H2163" s="14">
        <f>Data!A2163</f>
        <v/>
      </c>
      <c r="I2163" s="15">
        <f>IF(Data!P2163&gt;$B$8,Data!P2163,0)</f>
        <v/>
      </c>
      <c r="J2163" s="15">
        <f>IF(Data!R2163&gt;$B$8,Data!R2163,0)</f>
        <v/>
      </c>
      <c r="K2163" s="15">
        <f>IF(Data!S2163&gt;$B$8,Data!S2163,0)</f>
        <v/>
      </c>
    </row>
    <row r="2164">
      <c r="H2164" s="14">
        <f>Data!A2164</f>
        <v/>
      </c>
      <c r="I2164" s="15">
        <f>IF(Data!P2164&gt;$B$8,Data!P2164,0)</f>
        <v/>
      </c>
      <c r="J2164" s="15">
        <f>IF(Data!R2164&gt;$B$8,Data!R2164,0)</f>
        <v/>
      </c>
      <c r="K2164" s="15">
        <f>IF(Data!S2164&gt;$B$8,Data!S2164,0)</f>
        <v/>
      </c>
    </row>
    <row r="2165">
      <c r="H2165" s="14">
        <f>Data!A2165</f>
        <v/>
      </c>
      <c r="I2165" s="15">
        <f>IF(Data!P2165&gt;$B$8,Data!P2165,0)</f>
        <v/>
      </c>
      <c r="J2165" s="15">
        <f>IF(Data!R2165&gt;$B$8,Data!R2165,0)</f>
        <v/>
      </c>
      <c r="K2165" s="15">
        <f>IF(Data!S2165&gt;$B$8,Data!S2165,0)</f>
        <v/>
      </c>
    </row>
    <row r="2166">
      <c r="H2166" s="14">
        <f>Data!A2166</f>
        <v/>
      </c>
      <c r="I2166" s="15">
        <f>IF(Data!P2166&gt;$B$8,Data!P2166,0)</f>
        <v/>
      </c>
      <c r="J2166" s="15">
        <f>IF(Data!R2166&gt;$B$8,Data!R2166,0)</f>
        <v/>
      </c>
      <c r="K2166" s="15">
        <f>IF(Data!S2166&gt;$B$8,Data!S2166,0)</f>
        <v/>
      </c>
    </row>
    <row r="2167">
      <c r="H2167" s="14">
        <f>Data!A2167</f>
        <v/>
      </c>
      <c r="I2167" s="15">
        <f>IF(Data!P2167&gt;$B$8,Data!P2167,0)</f>
        <v/>
      </c>
      <c r="J2167" s="15">
        <f>IF(Data!R2167&gt;$B$8,Data!R2167,0)</f>
        <v/>
      </c>
      <c r="K2167" s="15">
        <f>IF(Data!S2167&gt;$B$8,Data!S2167,0)</f>
        <v/>
      </c>
    </row>
    <row r="2168">
      <c r="H2168" s="14">
        <f>Data!A2168</f>
        <v/>
      </c>
      <c r="I2168" s="15">
        <f>IF(Data!P2168&gt;$B$8,Data!P2168,0)</f>
        <v/>
      </c>
      <c r="J2168" s="15">
        <f>IF(Data!R2168&gt;$B$8,Data!R2168,0)</f>
        <v/>
      </c>
      <c r="K2168" s="15">
        <f>IF(Data!S2168&gt;$B$8,Data!S2168,0)</f>
        <v/>
      </c>
    </row>
    <row r="2169">
      <c r="H2169" s="14">
        <f>Data!A2169</f>
        <v/>
      </c>
      <c r="I2169" s="15">
        <f>IF(Data!P2169&gt;$B$8,Data!P2169,0)</f>
        <v/>
      </c>
      <c r="J2169" s="15">
        <f>IF(Data!R2169&gt;$B$8,Data!R2169,0)</f>
        <v/>
      </c>
      <c r="K2169" s="15">
        <f>IF(Data!S2169&gt;$B$8,Data!S2169,0)</f>
        <v/>
      </c>
    </row>
    <row r="2170">
      <c r="H2170" s="14">
        <f>Data!A2170</f>
        <v/>
      </c>
      <c r="I2170" s="15">
        <f>IF(Data!P2170&gt;$B$8,Data!P2170,0)</f>
        <v/>
      </c>
      <c r="J2170" s="15">
        <f>IF(Data!R2170&gt;$B$8,Data!R2170,0)</f>
        <v/>
      </c>
      <c r="K2170" s="15">
        <f>IF(Data!S2170&gt;$B$8,Data!S2170,0)</f>
        <v/>
      </c>
    </row>
    <row r="2171">
      <c r="H2171" s="14">
        <f>Data!A2171</f>
        <v/>
      </c>
      <c r="I2171" s="15">
        <f>IF(Data!P2171&gt;$B$8,Data!P2171,0)</f>
        <v/>
      </c>
      <c r="J2171" s="15">
        <f>IF(Data!R2171&gt;$B$8,Data!R2171,0)</f>
        <v/>
      </c>
      <c r="K2171" s="15">
        <f>IF(Data!S2171&gt;$B$8,Data!S2171,0)</f>
        <v/>
      </c>
    </row>
    <row r="2172">
      <c r="H2172" s="14">
        <f>Data!A2172</f>
        <v/>
      </c>
      <c r="I2172" s="15">
        <f>IF(Data!P2172&gt;$B$8,Data!P2172,0)</f>
        <v/>
      </c>
      <c r="J2172" s="15">
        <f>IF(Data!R2172&gt;$B$8,Data!R2172,0)</f>
        <v/>
      </c>
      <c r="K2172" s="15">
        <f>IF(Data!S2172&gt;$B$8,Data!S2172,0)</f>
        <v/>
      </c>
    </row>
    <row r="2173">
      <c r="H2173" s="14">
        <f>Data!A2173</f>
        <v/>
      </c>
      <c r="I2173" s="15">
        <f>IF(Data!P2173&gt;$B$8,Data!P2173,0)</f>
        <v/>
      </c>
      <c r="J2173" s="15">
        <f>IF(Data!R2173&gt;$B$8,Data!R2173,0)</f>
        <v/>
      </c>
      <c r="K2173" s="15">
        <f>IF(Data!S2173&gt;$B$8,Data!S2173,0)</f>
        <v/>
      </c>
    </row>
    <row r="2174">
      <c r="H2174" s="14">
        <f>Data!A2174</f>
        <v/>
      </c>
      <c r="I2174" s="15">
        <f>IF(Data!P2174&gt;$B$8,Data!P2174,0)</f>
        <v/>
      </c>
      <c r="J2174" s="15">
        <f>IF(Data!R2174&gt;$B$8,Data!R2174,0)</f>
        <v/>
      </c>
      <c r="K2174" s="15">
        <f>IF(Data!S2174&gt;$B$8,Data!S2174,0)</f>
        <v/>
      </c>
    </row>
    <row r="2175">
      <c r="H2175" s="14">
        <f>Data!A2175</f>
        <v/>
      </c>
      <c r="I2175" s="15">
        <f>IF(Data!P2175&gt;$B$8,Data!P2175,0)</f>
        <v/>
      </c>
      <c r="J2175" s="15">
        <f>IF(Data!R2175&gt;$B$8,Data!R2175,0)</f>
        <v/>
      </c>
      <c r="K2175" s="15">
        <f>IF(Data!S2175&gt;$B$8,Data!S2175,0)</f>
        <v/>
      </c>
    </row>
    <row r="2176">
      <c r="H2176" s="14">
        <f>Data!A2176</f>
        <v/>
      </c>
      <c r="I2176" s="15">
        <f>IF(Data!P2176&gt;$B$8,Data!P2176,0)</f>
        <v/>
      </c>
      <c r="J2176" s="15">
        <f>IF(Data!R2176&gt;$B$8,Data!R2176,0)</f>
        <v/>
      </c>
      <c r="K2176" s="15">
        <f>IF(Data!S2176&gt;$B$8,Data!S2176,0)</f>
        <v/>
      </c>
    </row>
    <row r="2177">
      <c r="H2177" s="14">
        <f>Data!A2177</f>
        <v/>
      </c>
      <c r="I2177" s="15">
        <f>IF(Data!P2177&gt;$B$8,Data!P2177,0)</f>
        <v/>
      </c>
      <c r="J2177" s="15">
        <f>IF(Data!R2177&gt;$B$8,Data!R2177,0)</f>
        <v/>
      </c>
      <c r="K2177" s="15">
        <f>IF(Data!S2177&gt;$B$8,Data!S2177,0)</f>
        <v/>
      </c>
    </row>
    <row r="2178">
      <c r="H2178" s="14">
        <f>Data!A2178</f>
        <v/>
      </c>
      <c r="I2178" s="15">
        <f>IF(Data!P2178&gt;$B$8,Data!P2178,0)</f>
        <v/>
      </c>
      <c r="J2178" s="15">
        <f>IF(Data!R2178&gt;$B$8,Data!R2178,0)</f>
        <v/>
      </c>
      <c r="K2178" s="15">
        <f>IF(Data!S2178&gt;$B$8,Data!S2178,0)</f>
        <v/>
      </c>
    </row>
    <row r="2179">
      <c r="H2179" s="14">
        <f>Data!A2179</f>
        <v/>
      </c>
      <c r="I2179" s="15">
        <f>IF(Data!P2179&gt;$B$8,Data!P2179,0)</f>
        <v/>
      </c>
      <c r="J2179" s="15">
        <f>IF(Data!R2179&gt;$B$8,Data!R2179,0)</f>
        <v/>
      </c>
      <c r="K2179" s="15">
        <f>IF(Data!S2179&gt;$B$8,Data!S2179,0)</f>
        <v/>
      </c>
    </row>
    <row r="2180">
      <c r="H2180" s="14">
        <f>Data!A2180</f>
        <v/>
      </c>
      <c r="I2180" s="15">
        <f>IF(Data!P2180&gt;$B$8,Data!P2180,0)</f>
        <v/>
      </c>
      <c r="J2180" s="15">
        <f>IF(Data!R2180&gt;$B$8,Data!R2180,0)</f>
        <v/>
      </c>
      <c r="K2180" s="15">
        <f>IF(Data!S2180&gt;$B$8,Data!S2180,0)</f>
        <v/>
      </c>
    </row>
    <row r="2181">
      <c r="H2181" s="14">
        <f>Data!A2181</f>
        <v/>
      </c>
      <c r="I2181" s="15">
        <f>IF(Data!P2181&gt;$B$8,Data!P2181,0)</f>
        <v/>
      </c>
      <c r="J2181" s="15">
        <f>IF(Data!R2181&gt;$B$8,Data!R2181,0)</f>
        <v/>
      </c>
      <c r="K2181" s="15">
        <f>IF(Data!S2181&gt;$B$8,Data!S2181,0)</f>
        <v/>
      </c>
    </row>
    <row r="2182">
      <c r="H2182" s="14">
        <f>Data!A2182</f>
        <v/>
      </c>
      <c r="I2182" s="15">
        <f>IF(Data!P2182&gt;$B$8,Data!P2182,0)</f>
        <v/>
      </c>
      <c r="J2182" s="15">
        <f>IF(Data!R2182&gt;$B$8,Data!R2182,0)</f>
        <v/>
      </c>
      <c r="K2182" s="15">
        <f>IF(Data!S2182&gt;$B$8,Data!S2182,0)</f>
        <v/>
      </c>
    </row>
    <row r="2183">
      <c r="H2183" s="14">
        <f>Data!A2183</f>
        <v/>
      </c>
      <c r="I2183" s="15">
        <f>IF(Data!P2183&gt;$B$8,Data!P2183,0)</f>
        <v/>
      </c>
      <c r="J2183" s="15">
        <f>IF(Data!R2183&gt;$B$8,Data!R2183,0)</f>
        <v/>
      </c>
      <c r="K2183" s="15">
        <f>IF(Data!S2183&gt;$B$8,Data!S2183,0)</f>
        <v/>
      </c>
    </row>
    <row r="2184">
      <c r="H2184" s="14">
        <f>Data!A2184</f>
        <v/>
      </c>
      <c r="I2184" s="15">
        <f>IF(Data!P2184&gt;$B$8,Data!P2184,0)</f>
        <v/>
      </c>
      <c r="J2184" s="15">
        <f>IF(Data!R2184&gt;$B$8,Data!R2184,0)</f>
        <v/>
      </c>
      <c r="K2184" s="15">
        <f>IF(Data!S2184&gt;$B$8,Data!S2184,0)</f>
        <v/>
      </c>
    </row>
    <row r="2185">
      <c r="H2185" s="14">
        <f>Data!A2185</f>
        <v/>
      </c>
      <c r="I2185" s="15">
        <f>IF(Data!P2185&gt;$B$8,Data!P2185,0)</f>
        <v/>
      </c>
      <c r="J2185" s="15">
        <f>IF(Data!R2185&gt;$B$8,Data!R2185,0)</f>
        <v/>
      </c>
      <c r="K2185" s="15">
        <f>IF(Data!S2185&gt;$B$8,Data!S2185,0)</f>
        <v/>
      </c>
    </row>
    <row r="2186">
      <c r="H2186" s="14">
        <f>Data!A2186</f>
        <v/>
      </c>
      <c r="I2186" s="15">
        <f>IF(Data!P2186&gt;$B$8,Data!P2186,0)</f>
        <v/>
      </c>
      <c r="J2186" s="15">
        <f>IF(Data!R2186&gt;$B$8,Data!R2186,0)</f>
        <v/>
      </c>
      <c r="K2186" s="15">
        <f>IF(Data!S2186&gt;$B$8,Data!S2186,0)</f>
        <v/>
      </c>
    </row>
    <row r="2187">
      <c r="H2187" s="14">
        <f>Data!A2187</f>
        <v/>
      </c>
      <c r="I2187" s="15">
        <f>IF(Data!P2187&gt;$B$8,Data!P2187,0)</f>
        <v/>
      </c>
      <c r="J2187" s="15">
        <f>IF(Data!R2187&gt;$B$8,Data!R2187,0)</f>
        <v/>
      </c>
      <c r="K2187" s="15">
        <f>IF(Data!S2187&gt;$B$8,Data!S2187,0)</f>
        <v/>
      </c>
    </row>
    <row r="2188">
      <c r="H2188" s="14">
        <f>Data!A2188</f>
        <v/>
      </c>
      <c r="I2188" s="15">
        <f>IF(Data!P2188&gt;$B$8,Data!P2188,0)</f>
        <v/>
      </c>
      <c r="J2188" s="15">
        <f>IF(Data!R2188&gt;$B$8,Data!R2188,0)</f>
        <v/>
      </c>
      <c r="K2188" s="15">
        <f>IF(Data!S2188&gt;$B$8,Data!S2188,0)</f>
        <v/>
      </c>
    </row>
    <row r="2189">
      <c r="H2189" s="14">
        <f>Data!A2189</f>
        <v/>
      </c>
      <c r="I2189" s="15">
        <f>IF(Data!P2189&gt;$B$8,Data!P2189,0)</f>
        <v/>
      </c>
      <c r="J2189" s="15">
        <f>IF(Data!R2189&gt;$B$8,Data!R2189,0)</f>
        <v/>
      </c>
      <c r="K2189" s="15">
        <f>IF(Data!S2189&gt;$B$8,Data!S2189,0)</f>
        <v/>
      </c>
    </row>
    <row r="2190">
      <c r="H2190" s="14">
        <f>Data!A2190</f>
        <v/>
      </c>
      <c r="I2190" s="15">
        <f>IF(Data!P2190&gt;$B$8,Data!P2190,0)</f>
        <v/>
      </c>
      <c r="J2190" s="15">
        <f>IF(Data!R2190&gt;$B$8,Data!R2190,0)</f>
        <v/>
      </c>
      <c r="K2190" s="15">
        <f>IF(Data!S2190&gt;$B$8,Data!S2190,0)</f>
        <v/>
      </c>
    </row>
    <row r="2191">
      <c r="H2191" s="14">
        <f>Data!A2191</f>
        <v/>
      </c>
      <c r="I2191" s="15">
        <f>IF(Data!P2191&gt;$B$8,Data!P2191,0)</f>
        <v/>
      </c>
      <c r="J2191" s="15">
        <f>IF(Data!R2191&gt;$B$8,Data!R2191,0)</f>
        <v/>
      </c>
      <c r="K2191" s="15">
        <f>IF(Data!S2191&gt;$B$8,Data!S2191,0)</f>
        <v/>
      </c>
    </row>
    <row r="2192">
      <c r="H2192" s="14">
        <f>Data!A2192</f>
        <v/>
      </c>
      <c r="I2192" s="15">
        <f>IF(Data!P2192&gt;$B$8,Data!P2192,0)</f>
        <v/>
      </c>
      <c r="J2192" s="15">
        <f>IF(Data!R2192&gt;$B$8,Data!R2192,0)</f>
        <v/>
      </c>
      <c r="K2192" s="15">
        <f>IF(Data!S2192&gt;$B$8,Data!S2192,0)</f>
        <v/>
      </c>
    </row>
    <row r="2193">
      <c r="H2193" s="14">
        <f>Data!A2193</f>
        <v/>
      </c>
      <c r="I2193" s="15">
        <f>IF(Data!P2193&gt;$B$8,Data!P2193,0)</f>
        <v/>
      </c>
      <c r="J2193" s="15">
        <f>IF(Data!R2193&gt;$B$8,Data!R2193,0)</f>
        <v/>
      </c>
      <c r="K2193" s="15">
        <f>IF(Data!S2193&gt;$B$8,Data!S2193,0)</f>
        <v/>
      </c>
    </row>
    <row r="2194">
      <c r="H2194" s="14">
        <f>Data!A2194</f>
        <v/>
      </c>
      <c r="I2194" s="15">
        <f>IF(Data!P2194&gt;$B$8,Data!P2194,0)</f>
        <v/>
      </c>
      <c r="J2194" s="15">
        <f>IF(Data!R2194&gt;$B$8,Data!R2194,0)</f>
        <v/>
      </c>
      <c r="K2194" s="15">
        <f>IF(Data!S2194&gt;$B$8,Data!S2194,0)</f>
        <v/>
      </c>
    </row>
    <row r="2195">
      <c r="H2195" s="14">
        <f>Data!A2195</f>
        <v/>
      </c>
      <c r="I2195" s="15">
        <f>IF(Data!P2195&gt;$B$8,Data!P2195,0)</f>
        <v/>
      </c>
      <c r="J2195" s="15">
        <f>IF(Data!R2195&gt;$B$8,Data!R2195,0)</f>
        <v/>
      </c>
      <c r="K2195" s="15">
        <f>IF(Data!S2195&gt;$B$8,Data!S2195,0)</f>
        <v/>
      </c>
    </row>
    <row r="2196">
      <c r="H2196" s="14">
        <f>Data!A2196</f>
        <v/>
      </c>
      <c r="I2196" s="15">
        <f>IF(Data!P2196&gt;$B$8,Data!P2196,0)</f>
        <v/>
      </c>
      <c r="J2196" s="15">
        <f>IF(Data!R2196&gt;$B$8,Data!R2196,0)</f>
        <v/>
      </c>
      <c r="K2196" s="15">
        <f>IF(Data!S2196&gt;$B$8,Data!S2196,0)</f>
        <v/>
      </c>
    </row>
    <row r="2197">
      <c r="H2197" s="14">
        <f>Data!A2197</f>
        <v/>
      </c>
      <c r="I2197" s="15">
        <f>IF(Data!P2197&gt;$B$8,Data!P2197,0)</f>
        <v/>
      </c>
      <c r="J2197" s="15">
        <f>IF(Data!R2197&gt;$B$8,Data!R2197,0)</f>
        <v/>
      </c>
      <c r="K2197" s="15">
        <f>IF(Data!S2197&gt;$B$8,Data!S2197,0)</f>
        <v/>
      </c>
    </row>
    <row r="2198">
      <c r="H2198" s="14">
        <f>Data!A2198</f>
        <v/>
      </c>
      <c r="I2198" s="15">
        <f>IF(Data!P2198&gt;$B$8,Data!P2198,0)</f>
        <v/>
      </c>
      <c r="J2198" s="15">
        <f>IF(Data!R2198&gt;$B$8,Data!R2198,0)</f>
        <v/>
      </c>
      <c r="K2198" s="15">
        <f>IF(Data!S2198&gt;$B$8,Data!S2198,0)</f>
        <v/>
      </c>
    </row>
    <row r="2199">
      <c r="H2199" s="14">
        <f>Data!A2199</f>
        <v/>
      </c>
      <c r="I2199" s="15">
        <f>IF(Data!P2199&gt;$B$8,Data!P2199,0)</f>
        <v/>
      </c>
      <c r="J2199" s="15">
        <f>IF(Data!R2199&gt;$B$8,Data!R2199,0)</f>
        <v/>
      </c>
      <c r="K2199" s="15">
        <f>IF(Data!S2199&gt;$B$8,Data!S2199,0)</f>
        <v/>
      </c>
    </row>
    <row r="2200">
      <c r="H2200" s="14">
        <f>Data!A2200</f>
        <v/>
      </c>
      <c r="I2200" s="15">
        <f>IF(Data!P2200&gt;$B$8,Data!P2200,0)</f>
        <v/>
      </c>
      <c r="J2200" s="15">
        <f>IF(Data!R2200&gt;$B$8,Data!R2200,0)</f>
        <v/>
      </c>
      <c r="K2200" s="15">
        <f>IF(Data!S2200&gt;$B$8,Data!S2200,0)</f>
        <v/>
      </c>
    </row>
    <row r="2201">
      <c r="H2201" s="14">
        <f>Data!A2201</f>
        <v/>
      </c>
      <c r="I2201" s="15">
        <f>IF(Data!P2201&gt;$B$8,Data!P2201,0)</f>
        <v/>
      </c>
      <c r="J2201" s="15">
        <f>IF(Data!R2201&gt;$B$8,Data!R2201,0)</f>
        <v/>
      </c>
      <c r="K2201" s="15">
        <f>IF(Data!S2201&gt;$B$8,Data!S2201,0)</f>
        <v/>
      </c>
    </row>
    <row r="2202">
      <c r="H2202" s="14">
        <f>Data!A2202</f>
        <v/>
      </c>
      <c r="I2202" s="15">
        <f>IF(Data!P2202&gt;$B$8,Data!P2202,0)</f>
        <v/>
      </c>
      <c r="J2202" s="15">
        <f>IF(Data!R2202&gt;$B$8,Data!R2202,0)</f>
        <v/>
      </c>
      <c r="K2202" s="15">
        <f>IF(Data!S2202&gt;$B$8,Data!S2202,0)</f>
        <v/>
      </c>
    </row>
    <row r="2203">
      <c r="H2203" s="14">
        <f>Data!A2203</f>
        <v/>
      </c>
      <c r="I2203" s="15">
        <f>IF(Data!P2203&gt;$B$8,Data!P2203,0)</f>
        <v/>
      </c>
      <c r="J2203" s="15">
        <f>IF(Data!R2203&gt;$B$8,Data!R2203,0)</f>
        <v/>
      </c>
      <c r="K2203" s="15">
        <f>IF(Data!S2203&gt;$B$8,Data!S2203,0)</f>
        <v/>
      </c>
    </row>
    <row r="2204">
      <c r="H2204" s="14">
        <f>Data!A2204</f>
        <v/>
      </c>
      <c r="I2204" s="15">
        <f>IF(Data!P2204&gt;$B$8,Data!P2204,0)</f>
        <v/>
      </c>
      <c r="J2204" s="15">
        <f>IF(Data!R2204&gt;$B$8,Data!R2204,0)</f>
        <v/>
      </c>
      <c r="K2204" s="15">
        <f>IF(Data!S2204&gt;$B$8,Data!S2204,0)</f>
        <v/>
      </c>
    </row>
    <row r="2205">
      <c r="H2205" s="14">
        <f>Data!A2205</f>
        <v/>
      </c>
      <c r="I2205" s="15">
        <f>IF(Data!P2205&gt;$B$8,Data!P2205,0)</f>
        <v/>
      </c>
      <c r="J2205" s="15">
        <f>IF(Data!R2205&gt;$B$8,Data!R2205,0)</f>
        <v/>
      </c>
      <c r="K2205" s="15">
        <f>IF(Data!S2205&gt;$B$8,Data!S2205,0)</f>
        <v/>
      </c>
    </row>
    <row r="2206">
      <c r="H2206" s="14">
        <f>Data!A2206</f>
        <v/>
      </c>
      <c r="I2206" s="15">
        <f>IF(Data!P2206&gt;$B$8,Data!P2206,0)</f>
        <v/>
      </c>
      <c r="J2206" s="15">
        <f>IF(Data!R2206&gt;$B$8,Data!R2206,0)</f>
        <v/>
      </c>
      <c r="K2206" s="15">
        <f>IF(Data!S2206&gt;$B$8,Data!S2206,0)</f>
        <v/>
      </c>
    </row>
    <row r="2207">
      <c r="H2207" s="14">
        <f>Data!A2207</f>
        <v/>
      </c>
      <c r="I2207" s="15">
        <f>IF(Data!P2207&gt;$B$8,Data!P2207,0)</f>
        <v/>
      </c>
      <c r="J2207" s="15">
        <f>IF(Data!R2207&gt;$B$8,Data!R2207,0)</f>
        <v/>
      </c>
      <c r="K2207" s="15">
        <f>IF(Data!S2207&gt;$B$8,Data!S2207,0)</f>
        <v/>
      </c>
    </row>
    <row r="2208">
      <c r="H2208" s="14">
        <f>Data!A2208</f>
        <v/>
      </c>
      <c r="I2208" s="15">
        <f>IF(Data!P2208&gt;$B$8,Data!P2208,0)</f>
        <v/>
      </c>
      <c r="J2208" s="15">
        <f>IF(Data!R2208&gt;$B$8,Data!R2208,0)</f>
        <v/>
      </c>
      <c r="K2208" s="15">
        <f>IF(Data!S2208&gt;$B$8,Data!S2208,0)</f>
        <v/>
      </c>
    </row>
    <row r="2209">
      <c r="H2209" s="14">
        <f>Data!A2209</f>
        <v/>
      </c>
      <c r="I2209" s="15">
        <f>IF(Data!P2209&gt;$B$8,Data!P2209,0)</f>
        <v/>
      </c>
      <c r="J2209" s="15">
        <f>IF(Data!R2209&gt;$B$8,Data!R2209,0)</f>
        <v/>
      </c>
      <c r="K2209" s="15">
        <f>IF(Data!S2209&gt;$B$8,Data!S2209,0)</f>
        <v/>
      </c>
    </row>
    <row r="2210">
      <c r="H2210" s="14">
        <f>Data!A2210</f>
        <v/>
      </c>
      <c r="I2210" s="15">
        <f>IF(Data!P2210&gt;$B$8,Data!P2210,0)</f>
        <v/>
      </c>
      <c r="J2210" s="15">
        <f>IF(Data!R2210&gt;$B$8,Data!R2210,0)</f>
        <v/>
      </c>
      <c r="K2210" s="15">
        <f>IF(Data!S2210&gt;$B$8,Data!S2210,0)</f>
        <v/>
      </c>
    </row>
    <row r="2211">
      <c r="H2211" s="14">
        <f>Data!A2211</f>
        <v/>
      </c>
      <c r="I2211" s="15">
        <f>IF(Data!P2211&gt;$B$8,Data!P2211,0)</f>
        <v/>
      </c>
      <c r="J2211" s="15">
        <f>IF(Data!R2211&gt;$B$8,Data!R2211,0)</f>
        <v/>
      </c>
      <c r="K2211" s="15">
        <f>IF(Data!S2211&gt;$B$8,Data!S2211,0)</f>
        <v/>
      </c>
    </row>
    <row r="2212">
      <c r="H2212" s="14">
        <f>Data!A2212</f>
        <v/>
      </c>
      <c r="I2212" s="15">
        <f>IF(Data!P2212&gt;$B$8,Data!P2212,0)</f>
        <v/>
      </c>
      <c r="J2212" s="15">
        <f>IF(Data!R2212&gt;$B$8,Data!R2212,0)</f>
        <v/>
      </c>
      <c r="K2212" s="15">
        <f>IF(Data!S2212&gt;$B$8,Data!S2212,0)</f>
        <v/>
      </c>
    </row>
    <row r="2213">
      <c r="H2213" s="14">
        <f>Data!A2213</f>
        <v/>
      </c>
      <c r="I2213" s="15">
        <f>IF(Data!P2213&gt;$B$8,Data!P2213,0)</f>
        <v/>
      </c>
      <c r="J2213" s="15">
        <f>IF(Data!R2213&gt;$B$8,Data!R2213,0)</f>
        <v/>
      </c>
      <c r="K2213" s="15">
        <f>IF(Data!S2213&gt;$B$8,Data!S2213,0)</f>
        <v/>
      </c>
    </row>
    <row r="2214">
      <c r="H2214" s="14">
        <f>Data!A2214</f>
        <v/>
      </c>
      <c r="I2214" s="15">
        <f>IF(Data!P2214&gt;$B$8,Data!P2214,0)</f>
        <v/>
      </c>
      <c r="J2214" s="15">
        <f>IF(Data!R2214&gt;$B$8,Data!R2214,0)</f>
        <v/>
      </c>
      <c r="K2214" s="15">
        <f>IF(Data!S2214&gt;$B$8,Data!S2214,0)</f>
        <v/>
      </c>
    </row>
    <row r="2215">
      <c r="H2215" s="14">
        <f>Data!A2215</f>
        <v/>
      </c>
      <c r="I2215" s="15">
        <f>IF(Data!P2215&gt;$B$8,Data!P2215,0)</f>
        <v/>
      </c>
      <c r="J2215" s="15">
        <f>IF(Data!R2215&gt;$B$8,Data!R2215,0)</f>
        <v/>
      </c>
      <c r="K2215" s="15">
        <f>IF(Data!S2215&gt;$B$8,Data!S2215,0)</f>
        <v/>
      </c>
    </row>
    <row r="2216">
      <c r="H2216" s="14">
        <f>Data!A2216</f>
        <v/>
      </c>
      <c r="I2216" s="15">
        <f>IF(Data!P2216&gt;$B$8,Data!P2216,0)</f>
        <v/>
      </c>
      <c r="J2216" s="15">
        <f>IF(Data!R2216&gt;$B$8,Data!R2216,0)</f>
        <v/>
      </c>
      <c r="K2216" s="15">
        <f>IF(Data!S2216&gt;$B$8,Data!S2216,0)</f>
        <v/>
      </c>
    </row>
    <row r="2217">
      <c r="H2217" s="14">
        <f>Data!A2217</f>
        <v/>
      </c>
      <c r="I2217" s="15">
        <f>IF(Data!P2217&gt;$B$8,Data!P2217,0)</f>
        <v/>
      </c>
      <c r="J2217" s="15">
        <f>IF(Data!R2217&gt;$B$8,Data!R2217,0)</f>
        <v/>
      </c>
      <c r="K2217" s="15">
        <f>IF(Data!S2217&gt;$B$8,Data!S2217,0)</f>
        <v/>
      </c>
    </row>
    <row r="2218">
      <c r="H2218" s="14">
        <f>Data!A2218</f>
        <v/>
      </c>
      <c r="I2218" s="15">
        <f>IF(Data!P2218&gt;$B$8,Data!P2218,0)</f>
        <v/>
      </c>
      <c r="J2218" s="15">
        <f>IF(Data!R2218&gt;$B$8,Data!R2218,0)</f>
        <v/>
      </c>
      <c r="K2218" s="15">
        <f>IF(Data!S2218&gt;$B$8,Data!S2218,0)</f>
        <v/>
      </c>
    </row>
    <row r="2219">
      <c r="H2219" s="14">
        <f>Data!A2219</f>
        <v/>
      </c>
      <c r="I2219" s="15">
        <f>IF(Data!P2219&gt;$B$8,Data!P2219,0)</f>
        <v/>
      </c>
      <c r="J2219" s="15">
        <f>IF(Data!R2219&gt;$B$8,Data!R2219,0)</f>
        <v/>
      </c>
      <c r="K2219" s="15">
        <f>IF(Data!S2219&gt;$B$8,Data!S2219,0)</f>
        <v/>
      </c>
    </row>
    <row r="2220">
      <c r="H2220" s="14">
        <f>Data!A2220</f>
        <v/>
      </c>
      <c r="I2220" s="15">
        <f>IF(Data!P2220&gt;$B$8,Data!P2220,0)</f>
        <v/>
      </c>
      <c r="J2220" s="15">
        <f>IF(Data!R2220&gt;$B$8,Data!R2220,0)</f>
        <v/>
      </c>
      <c r="K2220" s="15">
        <f>IF(Data!S2220&gt;$B$8,Data!S2220,0)</f>
        <v/>
      </c>
    </row>
    <row r="2221">
      <c r="H2221" s="14">
        <f>Data!A2221</f>
        <v/>
      </c>
      <c r="I2221" s="15">
        <f>IF(Data!P2221&gt;$B$8,Data!P2221,0)</f>
        <v/>
      </c>
      <c r="J2221" s="15">
        <f>IF(Data!R2221&gt;$B$8,Data!R2221,0)</f>
        <v/>
      </c>
      <c r="K2221" s="15">
        <f>IF(Data!S2221&gt;$B$8,Data!S2221,0)</f>
        <v/>
      </c>
    </row>
    <row r="2222">
      <c r="H2222" s="14">
        <f>Data!A2222</f>
        <v/>
      </c>
      <c r="I2222" s="15">
        <f>IF(Data!P2222&gt;$B$8,Data!P2222,0)</f>
        <v/>
      </c>
      <c r="J2222" s="15">
        <f>IF(Data!R2222&gt;$B$8,Data!R2222,0)</f>
        <v/>
      </c>
      <c r="K2222" s="15">
        <f>IF(Data!S2222&gt;$B$8,Data!S2222,0)</f>
        <v/>
      </c>
    </row>
    <row r="2223">
      <c r="H2223" s="14">
        <f>Data!A2223</f>
        <v/>
      </c>
      <c r="I2223" s="15">
        <f>IF(Data!P2223&gt;$B$8,Data!P2223,0)</f>
        <v/>
      </c>
      <c r="J2223" s="15">
        <f>IF(Data!R2223&gt;$B$8,Data!R2223,0)</f>
        <v/>
      </c>
      <c r="K2223" s="15">
        <f>IF(Data!S2223&gt;$B$8,Data!S2223,0)</f>
        <v/>
      </c>
    </row>
    <row r="2224">
      <c r="H2224" s="14">
        <f>Data!A2224</f>
        <v/>
      </c>
      <c r="I2224" s="15">
        <f>IF(Data!P2224&gt;$B$8,Data!P2224,0)</f>
        <v/>
      </c>
      <c r="J2224" s="15">
        <f>IF(Data!R2224&gt;$B$8,Data!R2224,0)</f>
        <v/>
      </c>
      <c r="K2224" s="15">
        <f>IF(Data!S2224&gt;$B$8,Data!S2224,0)</f>
        <v/>
      </c>
    </row>
    <row r="2225">
      <c r="H2225" s="14">
        <f>Data!A2225</f>
        <v/>
      </c>
      <c r="I2225" s="15">
        <f>IF(Data!P2225&gt;$B$8,Data!P2225,0)</f>
        <v/>
      </c>
      <c r="J2225" s="15">
        <f>IF(Data!R2225&gt;$B$8,Data!R2225,0)</f>
        <v/>
      </c>
      <c r="K2225" s="15">
        <f>IF(Data!S2225&gt;$B$8,Data!S2225,0)</f>
        <v/>
      </c>
    </row>
    <row r="2226">
      <c r="H2226" s="14">
        <f>Data!A2226</f>
        <v/>
      </c>
      <c r="I2226" s="15">
        <f>IF(Data!P2226&gt;$B$8,Data!P2226,0)</f>
        <v/>
      </c>
      <c r="J2226" s="15">
        <f>IF(Data!R2226&gt;$B$8,Data!R2226,0)</f>
        <v/>
      </c>
      <c r="K2226" s="15">
        <f>IF(Data!S2226&gt;$B$8,Data!S2226,0)</f>
        <v/>
      </c>
    </row>
    <row r="2227">
      <c r="H2227" s="14">
        <f>Data!A2227</f>
        <v/>
      </c>
      <c r="I2227" s="15">
        <f>IF(Data!P2227&gt;$B$8,Data!P2227,0)</f>
        <v/>
      </c>
      <c r="J2227" s="15">
        <f>IF(Data!R2227&gt;$B$8,Data!R2227,0)</f>
        <v/>
      </c>
      <c r="K2227" s="15">
        <f>IF(Data!S2227&gt;$B$8,Data!S2227,0)</f>
        <v/>
      </c>
    </row>
    <row r="2228">
      <c r="H2228" s="14">
        <f>Data!A2228</f>
        <v/>
      </c>
      <c r="I2228" s="15">
        <f>IF(Data!P2228&gt;$B$8,Data!P2228,0)</f>
        <v/>
      </c>
      <c r="J2228" s="15">
        <f>IF(Data!R2228&gt;$B$8,Data!R2228,0)</f>
        <v/>
      </c>
      <c r="K2228" s="15">
        <f>IF(Data!S2228&gt;$B$8,Data!S2228,0)</f>
        <v/>
      </c>
    </row>
    <row r="2229">
      <c r="H2229" s="14">
        <f>Data!A2229</f>
        <v/>
      </c>
      <c r="I2229" s="15">
        <f>IF(Data!P2229&gt;$B$8,Data!P2229,0)</f>
        <v/>
      </c>
      <c r="J2229" s="15">
        <f>IF(Data!R2229&gt;$B$8,Data!R2229,0)</f>
        <v/>
      </c>
      <c r="K2229" s="15">
        <f>IF(Data!S2229&gt;$B$8,Data!S2229,0)</f>
        <v/>
      </c>
    </row>
    <row r="2230">
      <c r="H2230" s="14">
        <f>Data!A2230</f>
        <v/>
      </c>
      <c r="I2230" s="15">
        <f>IF(Data!P2230&gt;$B$8,Data!P2230,0)</f>
        <v/>
      </c>
      <c r="J2230" s="15">
        <f>IF(Data!R2230&gt;$B$8,Data!R2230,0)</f>
        <v/>
      </c>
      <c r="K2230" s="15">
        <f>IF(Data!S2230&gt;$B$8,Data!S2230,0)</f>
        <v/>
      </c>
    </row>
    <row r="2231">
      <c r="H2231" s="14">
        <f>Data!A2231</f>
        <v/>
      </c>
      <c r="I2231" s="15">
        <f>IF(Data!P2231&gt;$B$8,Data!P2231,0)</f>
        <v/>
      </c>
      <c r="J2231" s="15">
        <f>IF(Data!R2231&gt;$B$8,Data!R2231,0)</f>
        <v/>
      </c>
      <c r="K2231" s="15">
        <f>IF(Data!S2231&gt;$B$8,Data!S2231,0)</f>
        <v/>
      </c>
    </row>
    <row r="2232">
      <c r="H2232" s="14">
        <f>Data!A2232</f>
        <v/>
      </c>
      <c r="I2232" s="15">
        <f>IF(Data!P2232&gt;$B$8,Data!P2232,0)</f>
        <v/>
      </c>
      <c r="J2232" s="15">
        <f>IF(Data!R2232&gt;$B$8,Data!R2232,0)</f>
        <v/>
      </c>
      <c r="K2232" s="15">
        <f>IF(Data!S2232&gt;$B$8,Data!S2232,0)</f>
        <v/>
      </c>
    </row>
    <row r="2233">
      <c r="H2233" s="14">
        <f>Data!A2233</f>
        <v/>
      </c>
      <c r="I2233" s="15">
        <f>IF(Data!P2233&gt;$B$8,Data!P2233,0)</f>
        <v/>
      </c>
      <c r="J2233" s="15">
        <f>IF(Data!R2233&gt;$B$8,Data!R2233,0)</f>
        <v/>
      </c>
      <c r="K2233" s="15">
        <f>IF(Data!S2233&gt;$B$8,Data!S2233,0)</f>
        <v/>
      </c>
    </row>
    <row r="2234">
      <c r="H2234" s="14">
        <f>Data!A2234</f>
        <v/>
      </c>
      <c r="I2234" s="15">
        <f>IF(Data!P2234&gt;$B$8,Data!P2234,0)</f>
        <v/>
      </c>
      <c r="J2234" s="15">
        <f>IF(Data!R2234&gt;$B$8,Data!R2234,0)</f>
        <v/>
      </c>
      <c r="K2234" s="15">
        <f>IF(Data!S2234&gt;$B$8,Data!S2234,0)</f>
        <v/>
      </c>
    </row>
    <row r="2235">
      <c r="H2235" s="14">
        <f>Data!A2235</f>
        <v/>
      </c>
      <c r="I2235" s="15">
        <f>IF(Data!P2235&gt;$B$8,Data!P2235,0)</f>
        <v/>
      </c>
      <c r="J2235" s="15">
        <f>IF(Data!R2235&gt;$B$8,Data!R2235,0)</f>
        <v/>
      </c>
      <c r="K2235" s="15">
        <f>IF(Data!S2235&gt;$B$8,Data!S2235,0)</f>
        <v/>
      </c>
    </row>
    <row r="2236">
      <c r="H2236" s="14">
        <f>Data!A2236</f>
        <v/>
      </c>
      <c r="I2236" s="15">
        <f>IF(Data!P2236&gt;$B$8,Data!P2236,0)</f>
        <v/>
      </c>
      <c r="J2236" s="15">
        <f>IF(Data!R2236&gt;$B$8,Data!R2236,0)</f>
        <v/>
      </c>
      <c r="K2236" s="15">
        <f>IF(Data!S2236&gt;$B$8,Data!S2236,0)</f>
        <v/>
      </c>
    </row>
    <row r="2237">
      <c r="H2237" s="14">
        <f>Data!A2237</f>
        <v/>
      </c>
      <c r="I2237" s="15">
        <f>IF(Data!P2237&gt;$B$8,Data!P2237,0)</f>
        <v/>
      </c>
      <c r="J2237" s="15">
        <f>IF(Data!R2237&gt;$B$8,Data!R2237,0)</f>
        <v/>
      </c>
      <c r="K2237" s="15">
        <f>IF(Data!S2237&gt;$B$8,Data!S2237,0)</f>
        <v/>
      </c>
    </row>
    <row r="2238">
      <c r="H2238" s="14">
        <f>Data!A2238</f>
        <v/>
      </c>
      <c r="I2238" s="15">
        <f>IF(Data!P2238&gt;$B$8,Data!P2238,0)</f>
        <v/>
      </c>
      <c r="J2238" s="15">
        <f>IF(Data!R2238&gt;$B$8,Data!R2238,0)</f>
        <v/>
      </c>
      <c r="K2238" s="15">
        <f>IF(Data!S2238&gt;$B$8,Data!S2238,0)</f>
        <v/>
      </c>
    </row>
    <row r="2239">
      <c r="H2239" s="14">
        <f>Data!A2239</f>
        <v/>
      </c>
      <c r="I2239" s="15">
        <f>IF(Data!P2239&gt;$B$8,Data!P2239,0)</f>
        <v/>
      </c>
      <c r="J2239" s="15">
        <f>IF(Data!R2239&gt;$B$8,Data!R2239,0)</f>
        <v/>
      </c>
      <c r="K2239" s="15">
        <f>IF(Data!S2239&gt;$B$8,Data!S2239,0)</f>
        <v/>
      </c>
    </row>
    <row r="2240">
      <c r="H2240" s="14">
        <f>Data!A2240</f>
        <v/>
      </c>
      <c r="I2240" s="15">
        <f>IF(Data!P2240&gt;$B$8,Data!P2240,0)</f>
        <v/>
      </c>
      <c r="J2240" s="15">
        <f>IF(Data!R2240&gt;$B$8,Data!R2240,0)</f>
        <v/>
      </c>
      <c r="K2240" s="15">
        <f>IF(Data!S2240&gt;$B$8,Data!S2240,0)</f>
        <v/>
      </c>
    </row>
    <row r="2241">
      <c r="H2241" s="14">
        <f>Data!A2241</f>
        <v/>
      </c>
      <c r="I2241" s="15">
        <f>IF(Data!P2241&gt;$B$8,Data!P2241,0)</f>
        <v/>
      </c>
      <c r="J2241" s="15">
        <f>IF(Data!R2241&gt;$B$8,Data!R2241,0)</f>
        <v/>
      </c>
      <c r="K2241" s="15">
        <f>IF(Data!S2241&gt;$B$8,Data!S2241,0)</f>
        <v/>
      </c>
    </row>
    <row r="2242">
      <c r="H2242" s="14">
        <f>Data!A2242</f>
        <v/>
      </c>
      <c r="I2242" s="15">
        <f>IF(Data!P2242&gt;$B$8,Data!P2242,0)</f>
        <v/>
      </c>
      <c r="J2242" s="15">
        <f>IF(Data!R2242&gt;$B$8,Data!R2242,0)</f>
        <v/>
      </c>
      <c r="K2242" s="15">
        <f>IF(Data!S2242&gt;$B$8,Data!S2242,0)</f>
        <v/>
      </c>
    </row>
    <row r="2243">
      <c r="H2243" s="14">
        <f>Data!A2243</f>
        <v/>
      </c>
      <c r="I2243" s="15">
        <f>IF(Data!P2243&gt;$B$8,Data!P2243,0)</f>
        <v/>
      </c>
      <c r="J2243" s="15">
        <f>IF(Data!R2243&gt;$B$8,Data!R2243,0)</f>
        <v/>
      </c>
      <c r="K2243" s="15">
        <f>IF(Data!S2243&gt;$B$8,Data!S2243,0)</f>
        <v/>
      </c>
    </row>
    <row r="2244">
      <c r="H2244" s="14">
        <f>Data!A2244</f>
        <v/>
      </c>
      <c r="I2244" s="15">
        <f>IF(Data!P2244&gt;$B$8,Data!P2244,0)</f>
        <v/>
      </c>
      <c r="J2244" s="15">
        <f>IF(Data!R2244&gt;$B$8,Data!R2244,0)</f>
        <v/>
      </c>
      <c r="K2244" s="15">
        <f>IF(Data!S2244&gt;$B$8,Data!S2244,0)</f>
        <v/>
      </c>
    </row>
    <row r="2245">
      <c r="H2245" s="14">
        <f>Data!A2245</f>
        <v/>
      </c>
      <c r="I2245" s="15">
        <f>IF(Data!P2245&gt;$B$8,Data!P2245,0)</f>
        <v/>
      </c>
      <c r="J2245" s="15">
        <f>IF(Data!R2245&gt;$B$8,Data!R2245,0)</f>
        <v/>
      </c>
      <c r="K2245" s="15">
        <f>IF(Data!S2245&gt;$B$8,Data!S2245,0)</f>
        <v/>
      </c>
    </row>
    <row r="2246">
      <c r="H2246" s="14">
        <f>Data!A2246</f>
        <v/>
      </c>
      <c r="I2246" s="15">
        <f>IF(Data!P2246&gt;$B$8,Data!P2246,0)</f>
        <v/>
      </c>
      <c r="J2246" s="15">
        <f>IF(Data!R2246&gt;$B$8,Data!R2246,0)</f>
        <v/>
      </c>
      <c r="K2246" s="15">
        <f>IF(Data!S2246&gt;$B$8,Data!S2246,0)</f>
        <v/>
      </c>
    </row>
    <row r="2247">
      <c r="H2247" s="14">
        <f>Data!A2247</f>
        <v/>
      </c>
      <c r="I2247" s="15">
        <f>IF(Data!P2247&gt;$B$8,Data!P2247,0)</f>
        <v/>
      </c>
      <c r="J2247" s="15">
        <f>IF(Data!R2247&gt;$B$8,Data!R2247,0)</f>
        <v/>
      </c>
      <c r="K2247" s="15">
        <f>IF(Data!S2247&gt;$B$8,Data!S2247,0)</f>
        <v/>
      </c>
    </row>
    <row r="2248">
      <c r="H2248" s="14">
        <f>Data!A2248</f>
        <v/>
      </c>
      <c r="I2248" s="15">
        <f>IF(Data!P2248&gt;$B$8,Data!P2248,0)</f>
        <v/>
      </c>
      <c r="J2248" s="15">
        <f>IF(Data!R2248&gt;$B$8,Data!R2248,0)</f>
        <v/>
      </c>
      <c r="K2248" s="15">
        <f>IF(Data!S2248&gt;$B$8,Data!S2248,0)</f>
        <v/>
      </c>
    </row>
    <row r="2249">
      <c r="H2249" s="14">
        <f>Data!A2249</f>
        <v/>
      </c>
      <c r="I2249" s="15">
        <f>IF(Data!P2249&gt;$B$8,Data!P2249,0)</f>
        <v/>
      </c>
      <c r="J2249" s="15">
        <f>IF(Data!R2249&gt;$B$8,Data!R2249,0)</f>
        <v/>
      </c>
      <c r="K2249" s="15">
        <f>IF(Data!S2249&gt;$B$8,Data!S2249,0)</f>
        <v/>
      </c>
    </row>
    <row r="2250">
      <c r="H2250" s="14">
        <f>Data!A2250</f>
        <v/>
      </c>
      <c r="I2250" s="15">
        <f>IF(Data!P2250&gt;$B$8,Data!P2250,0)</f>
        <v/>
      </c>
      <c r="J2250" s="15">
        <f>IF(Data!R2250&gt;$B$8,Data!R2250,0)</f>
        <v/>
      </c>
      <c r="K2250" s="15">
        <f>IF(Data!S2250&gt;$B$8,Data!S2250,0)</f>
        <v/>
      </c>
    </row>
    <row r="2251">
      <c r="H2251" s="14">
        <f>Data!A2251</f>
        <v/>
      </c>
      <c r="I2251" s="15">
        <f>IF(Data!P2251&gt;$B$8,Data!P2251,0)</f>
        <v/>
      </c>
      <c r="J2251" s="15">
        <f>IF(Data!R2251&gt;$B$8,Data!R2251,0)</f>
        <v/>
      </c>
      <c r="K2251" s="15">
        <f>IF(Data!S2251&gt;$B$8,Data!S2251,0)</f>
        <v/>
      </c>
    </row>
    <row r="2252">
      <c r="H2252" s="14">
        <f>Data!A2252</f>
        <v/>
      </c>
      <c r="I2252" s="15">
        <f>IF(Data!P2252&gt;$B$8,Data!P2252,0)</f>
        <v/>
      </c>
      <c r="J2252" s="15">
        <f>IF(Data!R2252&gt;$B$8,Data!R2252,0)</f>
        <v/>
      </c>
      <c r="K2252" s="15">
        <f>IF(Data!S2252&gt;$B$8,Data!S2252,0)</f>
        <v/>
      </c>
    </row>
    <row r="2253">
      <c r="H2253" s="14">
        <f>Data!A2253</f>
        <v/>
      </c>
      <c r="I2253" s="15">
        <f>IF(Data!P2253&gt;$B$8,Data!P2253,0)</f>
        <v/>
      </c>
      <c r="J2253" s="15">
        <f>IF(Data!R2253&gt;$B$8,Data!R2253,0)</f>
        <v/>
      </c>
      <c r="K2253" s="15">
        <f>IF(Data!S2253&gt;$B$8,Data!S2253,0)</f>
        <v/>
      </c>
    </row>
    <row r="2254">
      <c r="H2254" s="14">
        <f>Data!A2254</f>
        <v/>
      </c>
      <c r="I2254" s="15">
        <f>IF(Data!P2254&gt;$B$8,Data!P2254,0)</f>
        <v/>
      </c>
      <c r="J2254" s="15">
        <f>IF(Data!R2254&gt;$B$8,Data!R2254,0)</f>
        <v/>
      </c>
      <c r="K2254" s="15">
        <f>IF(Data!S2254&gt;$B$8,Data!S2254,0)</f>
        <v/>
      </c>
    </row>
    <row r="2255">
      <c r="H2255" s="14">
        <f>Data!A2255</f>
        <v/>
      </c>
      <c r="I2255" s="15">
        <f>IF(Data!P2255&gt;$B$8,Data!P2255,0)</f>
        <v/>
      </c>
      <c r="J2255" s="15">
        <f>IF(Data!R2255&gt;$B$8,Data!R2255,0)</f>
        <v/>
      </c>
      <c r="K2255" s="15">
        <f>IF(Data!S2255&gt;$B$8,Data!S2255,0)</f>
        <v/>
      </c>
    </row>
    <row r="2256">
      <c r="H2256" s="14">
        <f>Data!A2256</f>
        <v/>
      </c>
      <c r="I2256" s="15">
        <f>IF(Data!P2256&gt;$B$8,Data!P2256,0)</f>
        <v/>
      </c>
      <c r="J2256" s="15">
        <f>IF(Data!R2256&gt;$B$8,Data!R2256,0)</f>
        <v/>
      </c>
      <c r="K2256" s="15">
        <f>IF(Data!S2256&gt;$B$8,Data!S2256,0)</f>
        <v/>
      </c>
    </row>
    <row r="2257">
      <c r="H2257" s="14">
        <f>Data!A2257</f>
        <v/>
      </c>
      <c r="I2257" s="15">
        <f>IF(Data!P2257&gt;$B$8,Data!P2257,0)</f>
        <v/>
      </c>
      <c r="J2257" s="15">
        <f>IF(Data!R2257&gt;$B$8,Data!R2257,0)</f>
        <v/>
      </c>
      <c r="K2257" s="15">
        <f>IF(Data!S2257&gt;$B$8,Data!S2257,0)</f>
        <v/>
      </c>
    </row>
    <row r="2258">
      <c r="H2258" s="14">
        <f>Data!A2258</f>
        <v/>
      </c>
      <c r="I2258" s="15">
        <f>IF(Data!P2258&gt;$B$8,Data!P2258,0)</f>
        <v/>
      </c>
      <c r="J2258" s="15">
        <f>IF(Data!R2258&gt;$B$8,Data!R2258,0)</f>
        <v/>
      </c>
      <c r="K2258" s="15">
        <f>IF(Data!S2258&gt;$B$8,Data!S2258,0)</f>
        <v/>
      </c>
    </row>
    <row r="2259">
      <c r="H2259" s="14">
        <f>Data!A2259</f>
        <v/>
      </c>
      <c r="I2259" s="15">
        <f>IF(Data!P2259&gt;$B$8,Data!P2259,0)</f>
        <v/>
      </c>
      <c r="J2259" s="15">
        <f>IF(Data!R2259&gt;$B$8,Data!R2259,0)</f>
        <v/>
      </c>
      <c r="K2259" s="15">
        <f>IF(Data!S2259&gt;$B$8,Data!S2259,0)</f>
        <v/>
      </c>
    </row>
    <row r="2260">
      <c r="H2260" s="14">
        <f>Data!A2260</f>
        <v/>
      </c>
      <c r="I2260" s="15">
        <f>IF(Data!P2260&gt;$B$8,Data!P2260,0)</f>
        <v/>
      </c>
      <c r="J2260" s="15">
        <f>IF(Data!R2260&gt;$B$8,Data!R2260,0)</f>
        <v/>
      </c>
      <c r="K2260" s="15">
        <f>IF(Data!S2260&gt;$B$8,Data!S2260,0)</f>
        <v/>
      </c>
    </row>
    <row r="2261">
      <c r="H2261" s="14">
        <f>Data!A2261</f>
        <v/>
      </c>
      <c r="I2261" s="15">
        <f>IF(Data!P2261&gt;$B$8,Data!P2261,0)</f>
        <v/>
      </c>
      <c r="J2261" s="15">
        <f>IF(Data!R2261&gt;$B$8,Data!R2261,0)</f>
        <v/>
      </c>
      <c r="K2261" s="15">
        <f>IF(Data!S2261&gt;$B$8,Data!S2261,0)</f>
        <v/>
      </c>
    </row>
    <row r="2262">
      <c r="H2262" s="14">
        <f>Data!A2262</f>
        <v/>
      </c>
      <c r="I2262" s="15">
        <f>IF(Data!P2262&gt;$B$8,Data!P2262,0)</f>
        <v/>
      </c>
      <c r="J2262" s="15">
        <f>IF(Data!R2262&gt;$B$8,Data!R2262,0)</f>
        <v/>
      </c>
      <c r="K2262" s="15">
        <f>IF(Data!S2262&gt;$B$8,Data!S2262,0)</f>
        <v/>
      </c>
    </row>
    <row r="2263">
      <c r="H2263" s="14">
        <f>Data!A2263</f>
        <v/>
      </c>
      <c r="I2263" s="15">
        <f>IF(Data!P2263&gt;$B$8,Data!P2263,0)</f>
        <v/>
      </c>
      <c r="J2263" s="15">
        <f>IF(Data!R2263&gt;$B$8,Data!R2263,0)</f>
        <v/>
      </c>
      <c r="K2263" s="15">
        <f>IF(Data!S2263&gt;$B$8,Data!S2263,0)</f>
        <v/>
      </c>
    </row>
    <row r="2264">
      <c r="H2264" s="14">
        <f>Data!A2264</f>
        <v/>
      </c>
      <c r="I2264" s="15">
        <f>IF(Data!P2264&gt;$B$8,Data!P2264,0)</f>
        <v/>
      </c>
      <c r="J2264" s="15">
        <f>IF(Data!R2264&gt;$B$8,Data!R2264,0)</f>
        <v/>
      </c>
      <c r="K2264" s="15">
        <f>IF(Data!S2264&gt;$B$8,Data!S2264,0)</f>
        <v/>
      </c>
    </row>
    <row r="2265">
      <c r="H2265" s="14">
        <f>Data!A2265</f>
        <v/>
      </c>
      <c r="I2265" s="15">
        <f>IF(Data!P2265&gt;$B$8,Data!P2265,0)</f>
        <v/>
      </c>
      <c r="J2265" s="15">
        <f>IF(Data!R2265&gt;$B$8,Data!R2265,0)</f>
        <v/>
      </c>
      <c r="K2265" s="15">
        <f>IF(Data!S2265&gt;$B$8,Data!S2265,0)</f>
        <v/>
      </c>
    </row>
    <row r="2266">
      <c r="H2266" s="14">
        <f>Data!A2266</f>
        <v/>
      </c>
      <c r="I2266" s="15">
        <f>IF(Data!P2266&gt;$B$8,Data!P2266,0)</f>
        <v/>
      </c>
      <c r="J2266" s="15">
        <f>IF(Data!R2266&gt;$B$8,Data!R2266,0)</f>
        <v/>
      </c>
      <c r="K2266" s="15">
        <f>IF(Data!S2266&gt;$B$8,Data!S2266,0)</f>
        <v/>
      </c>
    </row>
    <row r="2267">
      <c r="H2267" s="14">
        <f>Data!A2267</f>
        <v/>
      </c>
      <c r="I2267" s="15">
        <f>IF(Data!P2267&gt;$B$8,Data!P2267,0)</f>
        <v/>
      </c>
      <c r="J2267" s="15">
        <f>IF(Data!R2267&gt;$B$8,Data!R2267,0)</f>
        <v/>
      </c>
      <c r="K2267" s="15">
        <f>IF(Data!S2267&gt;$B$8,Data!S2267,0)</f>
        <v/>
      </c>
    </row>
    <row r="2268">
      <c r="H2268" s="14">
        <f>Data!A2268</f>
        <v/>
      </c>
      <c r="I2268" s="15">
        <f>IF(Data!P2268&gt;$B$8,Data!P2268,0)</f>
        <v/>
      </c>
      <c r="J2268" s="15">
        <f>IF(Data!R2268&gt;$B$8,Data!R2268,0)</f>
        <v/>
      </c>
      <c r="K2268" s="15">
        <f>IF(Data!S2268&gt;$B$8,Data!S2268,0)</f>
        <v/>
      </c>
    </row>
    <row r="2269">
      <c r="H2269" s="14">
        <f>Data!A2269</f>
        <v/>
      </c>
      <c r="I2269" s="15">
        <f>IF(Data!P2269&gt;$B$8,Data!P2269,0)</f>
        <v/>
      </c>
      <c r="J2269" s="15">
        <f>IF(Data!R2269&gt;$B$8,Data!R2269,0)</f>
        <v/>
      </c>
      <c r="K2269" s="15">
        <f>IF(Data!S2269&gt;$B$8,Data!S2269,0)</f>
        <v/>
      </c>
    </row>
    <row r="2270">
      <c r="H2270" s="14">
        <f>Data!A2270</f>
        <v/>
      </c>
      <c r="I2270" s="15">
        <f>IF(Data!P2270&gt;$B$8,Data!P2270,0)</f>
        <v/>
      </c>
      <c r="J2270" s="15">
        <f>IF(Data!R2270&gt;$B$8,Data!R2270,0)</f>
        <v/>
      </c>
      <c r="K2270" s="15">
        <f>IF(Data!S2270&gt;$B$8,Data!S2270,0)</f>
        <v/>
      </c>
    </row>
    <row r="2271">
      <c r="H2271" s="14">
        <f>Data!A2271</f>
        <v/>
      </c>
      <c r="I2271" s="15">
        <f>IF(Data!P2271&gt;$B$8,Data!P2271,0)</f>
        <v/>
      </c>
      <c r="J2271" s="15">
        <f>IF(Data!R2271&gt;$B$8,Data!R2271,0)</f>
        <v/>
      </c>
      <c r="K2271" s="15">
        <f>IF(Data!S2271&gt;$B$8,Data!S2271,0)</f>
        <v/>
      </c>
    </row>
    <row r="2272">
      <c r="H2272" s="14">
        <f>Data!A2272</f>
        <v/>
      </c>
      <c r="I2272" s="15">
        <f>IF(Data!P2272&gt;$B$8,Data!P2272,0)</f>
        <v/>
      </c>
      <c r="J2272" s="15">
        <f>IF(Data!R2272&gt;$B$8,Data!R2272,0)</f>
        <v/>
      </c>
      <c r="K2272" s="15">
        <f>IF(Data!S2272&gt;$B$8,Data!S2272,0)</f>
        <v/>
      </c>
    </row>
    <row r="2273">
      <c r="H2273" s="14">
        <f>Data!A2273</f>
        <v/>
      </c>
      <c r="I2273" s="15">
        <f>IF(Data!P2273&gt;$B$8,Data!P2273,0)</f>
        <v/>
      </c>
      <c r="J2273" s="15">
        <f>IF(Data!R2273&gt;$B$8,Data!R2273,0)</f>
        <v/>
      </c>
      <c r="K2273" s="15">
        <f>IF(Data!S2273&gt;$B$8,Data!S2273,0)</f>
        <v/>
      </c>
    </row>
    <row r="2274">
      <c r="H2274" s="14">
        <f>Data!A2274</f>
        <v/>
      </c>
      <c r="I2274" s="15">
        <f>IF(Data!P2274&gt;$B$8,Data!P2274,0)</f>
        <v/>
      </c>
      <c r="J2274" s="15">
        <f>IF(Data!R2274&gt;$B$8,Data!R2274,0)</f>
        <v/>
      </c>
      <c r="K2274" s="15">
        <f>IF(Data!S2274&gt;$B$8,Data!S2274,0)</f>
        <v/>
      </c>
    </row>
    <row r="2275">
      <c r="H2275" s="14">
        <f>Data!A2275</f>
        <v/>
      </c>
      <c r="I2275" s="15">
        <f>IF(Data!P2275&gt;$B$8,Data!P2275,0)</f>
        <v/>
      </c>
      <c r="J2275" s="15">
        <f>IF(Data!R2275&gt;$B$8,Data!R2275,0)</f>
        <v/>
      </c>
      <c r="K2275" s="15">
        <f>IF(Data!S2275&gt;$B$8,Data!S2275,0)</f>
        <v/>
      </c>
    </row>
    <row r="2276">
      <c r="H2276" s="14">
        <f>Data!A2276</f>
        <v/>
      </c>
      <c r="I2276" s="15">
        <f>IF(Data!P2276&gt;$B$8,Data!P2276,0)</f>
        <v/>
      </c>
      <c r="J2276" s="15">
        <f>IF(Data!R2276&gt;$B$8,Data!R2276,0)</f>
        <v/>
      </c>
      <c r="K2276" s="15">
        <f>IF(Data!S2276&gt;$B$8,Data!S2276,0)</f>
        <v/>
      </c>
    </row>
    <row r="2277">
      <c r="H2277" s="14">
        <f>Data!A2277</f>
        <v/>
      </c>
      <c r="I2277" s="15">
        <f>IF(Data!P2277&gt;$B$8,Data!P2277,0)</f>
        <v/>
      </c>
      <c r="J2277" s="15">
        <f>IF(Data!R2277&gt;$B$8,Data!R2277,0)</f>
        <v/>
      </c>
      <c r="K2277" s="15">
        <f>IF(Data!S2277&gt;$B$8,Data!S2277,0)</f>
        <v/>
      </c>
    </row>
    <row r="2278">
      <c r="H2278" s="14">
        <f>Data!A2278</f>
        <v/>
      </c>
      <c r="I2278" s="15">
        <f>IF(Data!P2278&gt;$B$8,Data!P2278,0)</f>
        <v/>
      </c>
      <c r="J2278" s="15">
        <f>IF(Data!R2278&gt;$B$8,Data!R2278,0)</f>
        <v/>
      </c>
      <c r="K2278" s="15">
        <f>IF(Data!S2278&gt;$B$8,Data!S2278,0)</f>
        <v/>
      </c>
    </row>
    <row r="2279">
      <c r="H2279" s="14">
        <f>Data!A2279</f>
        <v/>
      </c>
      <c r="I2279" s="15">
        <f>IF(Data!P2279&gt;$B$8,Data!P2279,0)</f>
        <v/>
      </c>
      <c r="J2279" s="15">
        <f>IF(Data!R2279&gt;$B$8,Data!R2279,0)</f>
        <v/>
      </c>
      <c r="K2279" s="15">
        <f>IF(Data!S2279&gt;$B$8,Data!S2279,0)</f>
        <v/>
      </c>
    </row>
    <row r="2280">
      <c r="H2280" s="14">
        <f>Data!A2280</f>
        <v/>
      </c>
      <c r="I2280" s="15">
        <f>IF(Data!P2280&gt;$B$8,Data!P2280,0)</f>
        <v/>
      </c>
      <c r="J2280" s="15">
        <f>IF(Data!R2280&gt;$B$8,Data!R2280,0)</f>
        <v/>
      </c>
      <c r="K2280" s="15">
        <f>IF(Data!S2280&gt;$B$8,Data!S2280,0)</f>
        <v/>
      </c>
    </row>
    <row r="2281">
      <c r="H2281" s="14">
        <f>Data!A2281</f>
        <v/>
      </c>
      <c r="I2281" s="15">
        <f>IF(Data!P2281&gt;$B$8,Data!P2281,0)</f>
        <v/>
      </c>
      <c r="J2281" s="15">
        <f>IF(Data!R2281&gt;$B$8,Data!R2281,0)</f>
        <v/>
      </c>
      <c r="K2281" s="15">
        <f>IF(Data!S2281&gt;$B$8,Data!S2281,0)</f>
        <v/>
      </c>
    </row>
    <row r="2282">
      <c r="H2282" s="14">
        <f>Data!A2282</f>
        <v/>
      </c>
      <c r="I2282" s="15">
        <f>IF(Data!P2282&gt;$B$8,Data!P2282,0)</f>
        <v/>
      </c>
      <c r="J2282" s="15">
        <f>IF(Data!R2282&gt;$B$8,Data!R2282,0)</f>
        <v/>
      </c>
      <c r="K2282" s="15">
        <f>IF(Data!S2282&gt;$B$8,Data!S2282,0)</f>
        <v/>
      </c>
    </row>
    <row r="2283">
      <c r="H2283" s="14">
        <f>Data!A2283</f>
        <v/>
      </c>
      <c r="I2283" s="15">
        <f>IF(Data!P2283&gt;$B$8,Data!P2283,0)</f>
        <v/>
      </c>
      <c r="J2283" s="15">
        <f>IF(Data!R2283&gt;$B$8,Data!R2283,0)</f>
        <v/>
      </c>
      <c r="K2283" s="15">
        <f>IF(Data!S2283&gt;$B$8,Data!S2283,0)</f>
        <v/>
      </c>
    </row>
    <row r="2284">
      <c r="H2284" s="14">
        <f>Data!A2284</f>
        <v/>
      </c>
      <c r="I2284" s="15">
        <f>IF(Data!P2284&gt;$B$8,Data!P2284,0)</f>
        <v/>
      </c>
      <c r="J2284" s="15">
        <f>IF(Data!R2284&gt;$B$8,Data!R2284,0)</f>
        <v/>
      </c>
      <c r="K2284" s="15">
        <f>IF(Data!S2284&gt;$B$8,Data!S2284,0)</f>
        <v/>
      </c>
    </row>
    <row r="2285">
      <c r="H2285" s="14">
        <f>Data!A2285</f>
        <v/>
      </c>
      <c r="I2285" s="15">
        <f>IF(Data!P2285&gt;$B$8,Data!P2285,0)</f>
        <v/>
      </c>
      <c r="J2285" s="15">
        <f>IF(Data!R2285&gt;$B$8,Data!R2285,0)</f>
        <v/>
      </c>
      <c r="K2285" s="15">
        <f>IF(Data!S2285&gt;$B$8,Data!S2285,0)</f>
        <v/>
      </c>
    </row>
    <row r="2286">
      <c r="H2286" s="14">
        <f>Data!A2286</f>
        <v/>
      </c>
      <c r="I2286" s="15">
        <f>IF(Data!P2286&gt;$B$8,Data!P2286,0)</f>
        <v/>
      </c>
      <c r="J2286" s="15">
        <f>IF(Data!R2286&gt;$B$8,Data!R2286,0)</f>
        <v/>
      </c>
      <c r="K2286" s="15">
        <f>IF(Data!S2286&gt;$B$8,Data!S2286,0)</f>
        <v/>
      </c>
    </row>
    <row r="2287">
      <c r="H2287" s="14">
        <f>Data!A2287</f>
        <v/>
      </c>
      <c r="I2287" s="15">
        <f>IF(Data!P2287&gt;$B$8,Data!P2287,0)</f>
        <v/>
      </c>
      <c r="J2287" s="15">
        <f>IF(Data!R2287&gt;$B$8,Data!R2287,0)</f>
        <v/>
      </c>
      <c r="K2287" s="15">
        <f>IF(Data!S2287&gt;$B$8,Data!S2287,0)</f>
        <v/>
      </c>
    </row>
    <row r="2288">
      <c r="H2288" s="14">
        <f>Data!A2288</f>
        <v/>
      </c>
      <c r="I2288" s="15">
        <f>IF(Data!P2288&gt;$B$8,Data!P2288,0)</f>
        <v/>
      </c>
      <c r="J2288" s="15">
        <f>IF(Data!R2288&gt;$B$8,Data!R2288,0)</f>
        <v/>
      </c>
      <c r="K2288" s="15">
        <f>IF(Data!S2288&gt;$B$8,Data!S2288,0)</f>
        <v/>
      </c>
    </row>
    <row r="2289">
      <c r="H2289" s="14">
        <f>Data!A2289</f>
        <v/>
      </c>
      <c r="I2289" s="15">
        <f>IF(Data!P2289&gt;$B$8,Data!P2289,0)</f>
        <v/>
      </c>
      <c r="J2289" s="15">
        <f>IF(Data!R2289&gt;$B$8,Data!R2289,0)</f>
        <v/>
      </c>
      <c r="K2289" s="15">
        <f>IF(Data!S2289&gt;$B$8,Data!S2289,0)</f>
        <v/>
      </c>
    </row>
    <row r="2290">
      <c r="H2290" s="14">
        <f>Data!A2290</f>
        <v/>
      </c>
      <c r="I2290" s="15">
        <f>IF(Data!P2290&gt;$B$8,Data!P2290,0)</f>
        <v/>
      </c>
      <c r="J2290" s="15">
        <f>IF(Data!R2290&gt;$B$8,Data!R2290,0)</f>
        <v/>
      </c>
      <c r="K2290" s="15">
        <f>IF(Data!S2290&gt;$B$8,Data!S2290,0)</f>
        <v/>
      </c>
    </row>
    <row r="2291">
      <c r="H2291" s="14">
        <f>Data!A2291</f>
        <v/>
      </c>
      <c r="I2291" s="15">
        <f>IF(Data!P2291&gt;$B$8,Data!P2291,0)</f>
        <v/>
      </c>
      <c r="J2291" s="15">
        <f>IF(Data!R2291&gt;$B$8,Data!R2291,0)</f>
        <v/>
      </c>
      <c r="K2291" s="15">
        <f>IF(Data!S2291&gt;$B$8,Data!S2291,0)</f>
        <v/>
      </c>
    </row>
    <row r="2292">
      <c r="H2292" s="14">
        <f>Data!A2292</f>
        <v/>
      </c>
      <c r="I2292" s="15">
        <f>IF(Data!P2292&gt;$B$8,Data!P2292,0)</f>
        <v/>
      </c>
      <c r="J2292" s="15">
        <f>IF(Data!R2292&gt;$B$8,Data!R2292,0)</f>
        <v/>
      </c>
      <c r="K2292" s="15">
        <f>IF(Data!S2292&gt;$B$8,Data!S2292,0)</f>
        <v/>
      </c>
    </row>
    <row r="2293">
      <c r="H2293" s="14">
        <f>Data!A2293</f>
        <v/>
      </c>
      <c r="I2293" s="15">
        <f>IF(Data!P2293&gt;$B$8,Data!P2293,0)</f>
        <v/>
      </c>
      <c r="J2293" s="15">
        <f>IF(Data!R2293&gt;$B$8,Data!R2293,0)</f>
        <v/>
      </c>
      <c r="K2293" s="15">
        <f>IF(Data!S2293&gt;$B$8,Data!S2293,0)</f>
        <v/>
      </c>
    </row>
    <row r="2294">
      <c r="H2294" s="14">
        <f>Data!A2294</f>
        <v/>
      </c>
      <c r="I2294" s="15">
        <f>IF(Data!P2294&gt;$B$8,Data!P2294,0)</f>
        <v/>
      </c>
      <c r="J2294" s="15">
        <f>IF(Data!R2294&gt;$B$8,Data!R2294,0)</f>
        <v/>
      </c>
      <c r="K2294" s="15">
        <f>IF(Data!S2294&gt;$B$8,Data!S2294,0)</f>
        <v/>
      </c>
    </row>
    <row r="2295">
      <c r="H2295" s="14">
        <f>Data!A2295</f>
        <v/>
      </c>
      <c r="I2295" s="15">
        <f>IF(Data!P2295&gt;$B$8,Data!P2295,0)</f>
        <v/>
      </c>
      <c r="J2295" s="15">
        <f>IF(Data!R2295&gt;$B$8,Data!R2295,0)</f>
        <v/>
      </c>
      <c r="K2295" s="15">
        <f>IF(Data!S2295&gt;$B$8,Data!S2295,0)</f>
        <v/>
      </c>
    </row>
    <row r="2296">
      <c r="H2296" s="14">
        <f>Data!A2296</f>
        <v/>
      </c>
      <c r="I2296" s="15">
        <f>IF(Data!P2296&gt;$B$8,Data!P2296,0)</f>
        <v/>
      </c>
      <c r="J2296" s="15">
        <f>IF(Data!R2296&gt;$B$8,Data!R2296,0)</f>
        <v/>
      </c>
      <c r="K2296" s="15">
        <f>IF(Data!S2296&gt;$B$8,Data!S2296,0)</f>
        <v/>
      </c>
    </row>
    <row r="2297">
      <c r="H2297" s="14">
        <f>Data!A2297</f>
        <v/>
      </c>
      <c r="I2297" s="15">
        <f>IF(Data!P2297&gt;$B$8,Data!P2297,0)</f>
        <v/>
      </c>
      <c r="J2297" s="15">
        <f>IF(Data!R2297&gt;$B$8,Data!R2297,0)</f>
        <v/>
      </c>
      <c r="K2297" s="15">
        <f>IF(Data!S2297&gt;$B$8,Data!S2297,0)</f>
        <v/>
      </c>
    </row>
    <row r="2298">
      <c r="H2298" s="14">
        <f>Data!A2298</f>
        <v/>
      </c>
      <c r="I2298" s="15">
        <f>IF(Data!P2298&gt;$B$8,Data!P2298,0)</f>
        <v/>
      </c>
      <c r="J2298" s="15">
        <f>IF(Data!R2298&gt;$B$8,Data!R2298,0)</f>
        <v/>
      </c>
      <c r="K2298" s="15">
        <f>IF(Data!S2298&gt;$B$8,Data!S2298,0)</f>
        <v/>
      </c>
    </row>
    <row r="2299">
      <c r="H2299" s="14">
        <f>Data!A2299</f>
        <v/>
      </c>
      <c r="I2299" s="15">
        <f>IF(Data!P2299&gt;$B$8,Data!P2299,0)</f>
        <v/>
      </c>
      <c r="J2299" s="15">
        <f>IF(Data!R2299&gt;$B$8,Data!R2299,0)</f>
        <v/>
      </c>
      <c r="K2299" s="15">
        <f>IF(Data!S2299&gt;$B$8,Data!S2299,0)</f>
        <v/>
      </c>
    </row>
    <row r="2300">
      <c r="H2300" s="14">
        <f>Data!A2300</f>
        <v/>
      </c>
      <c r="I2300" s="15">
        <f>IF(Data!P2300&gt;$B$8,Data!P2300,0)</f>
        <v/>
      </c>
      <c r="J2300" s="15">
        <f>IF(Data!R2300&gt;$B$8,Data!R2300,0)</f>
        <v/>
      </c>
      <c r="K2300" s="15">
        <f>IF(Data!S2300&gt;$B$8,Data!S2300,0)</f>
        <v/>
      </c>
    </row>
    <row r="2301">
      <c r="H2301" s="14">
        <f>Data!A2301</f>
        <v/>
      </c>
      <c r="I2301" s="15">
        <f>IF(Data!P2301&gt;$B$8,Data!P2301,0)</f>
        <v/>
      </c>
      <c r="J2301" s="15">
        <f>IF(Data!R2301&gt;$B$8,Data!R2301,0)</f>
        <v/>
      </c>
      <c r="K2301" s="15">
        <f>IF(Data!S2301&gt;$B$8,Data!S2301,0)</f>
        <v/>
      </c>
    </row>
    <row r="2302">
      <c r="H2302" s="14">
        <f>Data!A2302</f>
        <v/>
      </c>
      <c r="I2302" s="15">
        <f>IF(Data!P2302&gt;$B$8,Data!P2302,0)</f>
        <v/>
      </c>
      <c r="J2302" s="15">
        <f>IF(Data!R2302&gt;$B$8,Data!R2302,0)</f>
        <v/>
      </c>
      <c r="K2302" s="15">
        <f>IF(Data!S2302&gt;$B$8,Data!S2302,0)</f>
        <v/>
      </c>
    </row>
    <row r="2303">
      <c r="H2303" s="14">
        <f>Data!A2303</f>
        <v/>
      </c>
      <c r="I2303" s="15">
        <f>IF(Data!P2303&gt;$B$8,Data!P2303,0)</f>
        <v/>
      </c>
      <c r="J2303" s="15">
        <f>IF(Data!R2303&gt;$B$8,Data!R2303,0)</f>
        <v/>
      </c>
      <c r="K2303" s="15">
        <f>IF(Data!S2303&gt;$B$8,Data!S2303,0)</f>
        <v/>
      </c>
    </row>
    <row r="2304">
      <c r="H2304" s="14">
        <f>Data!A2304</f>
        <v/>
      </c>
      <c r="I2304" s="15">
        <f>IF(Data!P2304&gt;$B$8,Data!P2304,0)</f>
        <v/>
      </c>
      <c r="J2304" s="15">
        <f>IF(Data!R2304&gt;$B$8,Data!R2304,0)</f>
        <v/>
      </c>
      <c r="K2304" s="15">
        <f>IF(Data!S2304&gt;$B$8,Data!S2304,0)</f>
        <v/>
      </c>
    </row>
    <row r="2305">
      <c r="H2305" s="14">
        <f>Data!A2305</f>
        <v/>
      </c>
      <c r="I2305" s="15">
        <f>IF(Data!P2305&gt;$B$8,Data!P2305,0)</f>
        <v/>
      </c>
      <c r="J2305" s="15">
        <f>IF(Data!R2305&gt;$B$8,Data!R2305,0)</f>
        <v/>
      </c>
      <c r="K2305" s="15">
        <f>IF(Data!S2305&gt;$B$8,Data!S2305,0)</f>
        <v/>
      </c>
    </row>
    <row r="2306">
      <c r="H2306" s="14">
        <f>Data!A2306</f>
        <v/>
      </c>
      <c r="I2306" s="15">
        <f>IF(Data!P2306&gt;$B$8,Data!P2306,0)</f>
        <v/>
      </c>
      <c r="J2306" s="15">
        <f>IF(Data!R2306&gt;$B$8,Data!R2306,0)</f>
        <v/>
      </c>
      <c r="K2306" s="15">
        <f>IF(Data!S2306&gt;$B$8,Data!S2306,0)</f>
        <v/>
      </c>
    </row>
    <row r="2307">
      <c r="H2307" s="14">
        <f>Data!A2307</f>
        <v/>
      </c>
      <c r="I2307" s="15">
        <f>IF(Data!P2307&gt;$B$8,Data!P2307,0)</f>
        <v/>
      </c>
      <c r="J2307" s="15">
        <f>IF(Data!R2307&gt;$B$8,Data!R2307,0)</f>
        <v/>
      </c>
      <c r="K2307" s="15">
        <f>IF(Data!S2307&gt;$B$8,Data!S2307,0)</f>
        <v/>
      </c>
    </row>
    <row r="2308">
      <c r="H2308" s="14">
        <f>Data!A2308</f>
        <v/>
      </c>
      <c r="I2308" s="15">
        <f>IF(Data!P2308&gt;$B$8,Data!P2308,0)</f>
        <v/>
      </c>
      <c r="J2308" s="15">
        <f>IF(Data!R2308&gt;$B$8,Data!R2308,0)</f>
        <v/>
      </c>
      <c r="K2308" s="15">
        <f>IF(Data!S2308&gt;$B$8,Data!S2308,0)</f>
        <v/>
      </c>
    </row>
    <row r="2309">
      <c r="H2309" s="14">
        <f>Data!A2309</f>
        <v/>
      </c>
      <c r="I2309" s="15">
        <f>IF(Data!P2309&gt;$B$8,Data!P2309,0)</f>
        <v/>
      </c>
      <c r="J2309" s="15">
        <f>IF(Data!R2309&gt;$B$8,Data!R2309,0)</f>
        <v/>
      </c>
      <c r="K2309" s="15">
        <f>IF(Data!S2309&gt;$B$8,Data!S2309,0)</f>
        <v/>
      </c>
    </row>
    <row r="2310">
      <c r="H2310" s="14">
        <f>Data!A2310</f>
        <v/>
      </c>
      <c r="I2310" s="15">
        <f>IF(Data!P2310&gt;$B$8,Data!P2310,0)</f>
        <v/>
      </c>
      <c r="J2310" s="15">
        <f>IF(Data!R2310&gt;$B$8,Data!R2310,0)</f>
        <v/>
      </c>
      <c r="K2310" s="15">
        <f>IF(Data!S2310&gt;$B$8,Data!S2310,0)</f>
        <v/>
      </c>
    </row>
    <row r="2311">
      <c r="H2311" s="14">
        <f>Data!A2311</f>
        <v/>
      </c>
      <c r="I2311" s="15">
        <f>IF(Data!P2311&gt;$B$8,Data!P2311,0)</f>
        <v/>
      </c>
      <c r="J2311" s="15">
        <f>IF(Data!R2311&gt;$B$8,Data!R2311,0)</f>
        <v/>
      </c>
      <c r="K2311" s="15">
        <f>IF(Data!S2311&gt;$B$8,Data!S2311,0)</f>
        <v/>
      </c>
    </row>
    <row r="2312">
      <c r="H2312" s="14">
        <f>Data!A2312</f>
        <v/>
      </c>
      <c r="I2312" s="15">
        <f>IF(Data!P2312&gt;$B$8,Data!P2312,0)</f>
        <v/>
      </c>
      <c r="J2312" s="15">
        <f>IF(Data!R2312&gt;$B$8,Data!R2312,0)</f>
        <v/>
      </c>
      <c r="K2312" s="15">
        <f>IF(Data!S2312&gt;$B$8,Data!S2312,0)</f>
        <v/>
      </c>
    </row>
    <row r="2313">
      <c r="H2313" s="14">
        <f>Data!A2313</f>
        <v/>
      </c>
      <c r="I2313" s="15">
        <f>IF(Data!P2313&gt;$B$8,Data!P2313,0)</f>
        <v/>
      </c>
      <c r="J2313" s="15">
        <f>IF(Data!R2313&gt;$B$8,Data!R2313,0)</f>
        <v/>
      </c>
      <c r="K2313" s="15">
        <f>IF(Data!S2313&gt;$B$8,Data!S2313,0)</f>
        <v/>
      </c>
    </row>
    <row r="2314">
      <c r="H2314" s="14">
        <f>Data!A2314</f>
        <v/>
      </c>
      <c r="I2314" s="15">
        <f>IF(Data!P2314&gt;$B$8,Data!P2314,0)</f>
        <v/>
      </c>
      <c r="J2314" s="15">
        <f>IF(Data!R2314&gt;$B$8,Data!R2314,0)</f>
        <v/>
      </c>
      <c r="K2314" s="15">
        <f>IF(Data!S2314&gt;$B$8,Data!S2314,0)</f>
        <v/>
      </c>
    </row>
    <row r="2315">
      <c r="H2315" s="14">
        <f>Data!A2315</f>
        <v/>
      </c>
      <c r="I2315" s="15">
        <f>IF(Data!P2315&gt;$B$8,Data!P2315,0)</f>
        <v/>
      </c>
      <c r="J2315" s="15">
        <f>IF(Data!R2315&gt;$B$8,Data!R2315,0)</f>
        <v/>
      </c>
      <c r="K2315" s="15">
        <f>IF(Data!S2315&gt;$B$8,Data!S2315,0)</f>
        <v/>
      </c>
    </row>
    <row r="2316">
      <c r="H2316" s="14">
        <f>Data!A2316</f>
        <v/>
      </c>
      <c r="I2316" s="15">
        <f>IF(Data!P2316&gt;$B$8,Data!P2316,0)</f>
        <v/>
      </c>
      <c r="J2316" s="15">
        <f>IF(Data!R2316&gt;$B$8,Data!R2316,0)</f>
        <v/>
      </c>
      <c r="K2316" s="15">
        <f>IF(Data!S2316&gt;$B$8,Data!S2316,0)</f>
        <v/>
      </c>
    </row>
    <row r="2317">
      <c r="H2317" s="14">
        <f>Data!A2317</f>
        <v/>
      </c>
      <c r="I2317" s="15">
        <f>IF(Data!P2317&gt;$B$8,Data!P2317,0)</f>
        <v/>
      </c>
      <c r="J2317" s="15">
        <f>IF(Data!R2317&gt;$B$8,Data!R2317,0)</f>
        <v/>
      </c>
      <c r="K2317" s="15">
        <f>IF(Data!S2317&gt;$B$8,Data!S2317,0)</f>
        <v/>
      </c>
    </row>
    <row r="2318">
      <c r="H2318" s="14">
        <f>Data!A2318</f>
        <v/>
      </c>
      <c r="I2318" s="15">
        <f>IF(Data!P2318&gt;$B$8,Data!P2318,0)</f>
        <v/>
      </c>
      <c r="J2318" s="15">
        <f>IF(Data!R2318&gt;$B$8,Data!R2318,0)</f>
        <v/>
      </c>
      <c r="K2318" s="15">
        <f>IF(Data!S2318&gt;$B$8,Data!S2318,0)</f>
        <v/>
      </c>
    </row>
    <row r="2319">
      <c r="H2319" s="14">
        <f>Data!A2319</f>
        <v/>
      </c>
      <c r="I2319" s="15">
        <f>IF(Data!P2319&gt;$B$8,Data!P2319,0)</f>
        <v/>
      </c>
      <c r="J2319" s="15">
        <f>IF(Data!R2319&gt;$B$8,Data!R2319,0)</f>
        <v/>
      </c>
      <c r="K2319" s="15">
        <f>IF(Data!S2319&gt;$B$8,Data!S2319,0)</f>
        <v/>
      </c>
    </row>
    <row r="2320">
      <c r="H2320" s="14">
        <f>Data!A2320</f>
        <v/>
      </c>
      <c r="I2320" s="15">
        <f>IF(Data!P2320&gt;$B$8,Data!P2320,0)</f>
        <v/>
      </c>
      <c r="J2320" s="15">
        <f>IF(Data!R2320&gt;$B$8,Data!R2320,0)</f>
        <v/>
      </c>
      <c r="K2320" s="15">
        <f>IF(Data!S2320&gt;$B$8,Data!S2320,0)</f>
        <v/>
      </c>
    </row>
    <row r="2321">
      <c r="H2321" s="14">
        <f>Data!A2321</f>
        <v/>
      </c>
      <c r="I2321" s="15">
        <f>IF(Data!P2321&gt;$B$8,Data!P2321,0)</f>
        <v/>
      </c>
      <c r="J2321" s="15">
        <f>IF(Data!R2321&gt;$B$8,Data!R2321,0)</f>
        <v/>
      </c>
      <c r="K2321" s="15">
        <f>IF(Data!S2321&gt;$B$8,Data!S2321,0)</f>
        <v/>
      </c>
    </row>
    <row r="2322">
      <c r="H2322" s="14">
        <f>Data!A2322</f>
        <v/>
      </c>
      <c r="I2322" s="15">
        <f>IF(Data!P2322&gt;$B$8,Data!P2322,0)</f>
        <v/>
      </c>
      <c r="J2322" s="15">
        <f>IF(Data!R2322&gt;$B$8,Data!R2322,0)</f>
        <v/>
      </c>
      <c r="K2322" s="15">
        <f>IF(Data!S2322&gt;$B$8,Data!S2322,0)</f>
        <v/>
      </c>
    </row>
    <row r="2323">
      <c r="H2323" s="14">
        <f>Data!A2323</f>
        <v/>
      </c>
      <c r="I2323" s="15">
        <f>IF(Data!P2323&gt;$B$8,Data!P2323,0)</f>
        <v/>
      </c>
      <c r="J2323" s="15">
        <f>IF(Data!R2323&gt;$B$8,Data!R2323,0)</f>
        <v/>
      </c>
      <c r="K2323" s="15">
        <f>IF(Data!S2323&gt;$B$8,Data!S2323,0)</f>
        <v/>
      </c>
    </row>
    <row r="2324">
      <c r="H2324" s="14">
        <f>Data!A2324</f>
        <v/>
      </c>
      <c r="I2324" s="15">
        <f>IF(Data!P2324&gt;$B$8,Data!P2324,0)</f>
        <v/>
      </c>
      <c r="J2324" s="15">
        <f>IF(Data!R2324&gt;$B$8,Data!R2324,0)</f>
        <v/>
      </c>
      <c r="K2324" s="15">
        <f>IF(Data!S2324&gt;$B$8,Data!S2324,0)</f>
        <v/>
      </c>
    </row>
    <row r="2325">
      <c r="H2325" s="14">
        <f>Data!A2325</f>
        <v/>
      </c>
      <c r="I2325" s="15">
        <f>IF(Data!P2325&gt;$B$8,Data!P2325,0)</f>
        <v/>
      </c>
      <c r="J2325" s="15">
        <f>IF(Data!R2325&gt;$B$8,Data!R2325,0)</f>
        <v/>
      </c>
      <c r="K2325" s="15">
        <f>IF(Data!S2325&gt;$B$8,Data!S2325,0)</f>
        <v/>
      </c>
    </row>
    <row r="2326">
      <c r="H2326" s="14">
        <f>Data!A2326</f>
        <v/>
      </c>
      <c r="I2326" s="15">
        <f>IF(Data!P2326&gt;$B$8,Data!P2326,0)</f>
        <v/>
      </c>
      <c r="J2326" s="15">
        <f>IF(Data!R2326&gt;$B$8,Data!R2326,0)</f>
        <v/>
      </c>
      <c r="K2326" s="15">
        <f>IF(Data!S2326&gt;$B$8,Data!S2326,0)</f>
        <v/>
      </c>
    </row>
    <row r="2327">
      <c r="H2327" s="14">
        <f>Data!A2327</f>
        <v/>
      </c>
      <c r="I2327" s="15">
        <f>IF(Data!P2327&gt;$B$8,Data!P2327,0)</f>
        <v/>
      </c>
      <c r="J2327" s="15">
        <f>IF(Data!R2327&gt;$B$8,Data!R2327,0)</f>
        <v/>
      </c>
      <c r="K2327" s="15">
        <f>IF(Data!S2327&gt;$B$8,Data!S2327,0)</f>
        <v/>
      </c>
    </row>
    <row r="2328">
      <c r="H2328" s="14">
        <f>Data!A2328</f>
        <v/>
      </c>
      <c r="I2328" s="15">
        <f>IF(Data!P2328&gt;$B$8,Data!P2328,0)</f>
        <v/>
      </c>
      <c r="J2328" s="15">
        <f>IF(Data!R2328&gt;$B$8,Data!R2328,0)</f>
        <v/>
      </c>
      <c r="K2328" s="15">
        <f>IF(Data!S2328&gt;$B$8,Data!S2328,0)</f>
        <v/>
      </c>
    </row>
    <row r="2329">
      <c r="H2329" s="14">
        <f>Data!A2329</f>
        <v/>
      </c>
      <c r="I2329" s="15">
        <f>IF(Data!P2329&gt;$B$8,Data!P2329,0)</f>
        <v/>
      </c>
      <c r="J2329" s="15">
        <f>IF(Data!R2329&gt;$B$8,Data!R2329,0)</f>
        <v/>
      </c>
      <c r="K2329" s="15">
        <f>IF(Data!S2329&gt;$B$8,Data!S2329,0)</f>
        <v/>
      </c>
    </row>
    <row r="2330">
      <c r="H2330" s="14">
        <f>Data!A2330</f>
        <v/>
      </c>
      <c r="I2330" s="15">
        <f>IF(Data!P2330&gt;$B$8,Data!P2330,0)</f>
        <v/>
      </c>
      <c r="J2330" s="15">
        <f>IF(Data!R2330&gt;$B$8,Data!R2330,0)</f>
        <v/>
      </c>
      <c r="K2330" s="15">
        <f>IF(Data!S2330&gt;$B$8,Data!S2330,0)</f>
        <v/>
      </c>
    </row>
    <row r="2331">
      <c r="H2331" s="14">
        <f>Data!A2331</f>
        <v/>
      </c>
      <c r="I2331" s="15">
        <f>IF(Data!P2331&gt;$B$8,Data!P2331,0)</f>
        <v/>
      </c>
      <c r="J2331" s="15">
        <f>IF(Data!R2331&gt;$B$8,Data!R2331,0)</f>
        <v/>
      </c>
      <c r="K2331" s="15">
        <f>IF(Data!S2331&gt;$B$8,Data!S2331,0)</f>
        <v/>
      </c>
    </row>
    <row r="2332">
      <c r="H2332" s="14">
        <f>Data!A2332</f>
        <v/>
      </c>
      <c r="I2332" s="15">
        <f>IF(Data!P2332&gt;$B$8,Data!P2332,0)</f>
        <v/>
      </c>
      <c r="J2332" s="15">
        <f>IF(Data!R2332&gt;$B$8,Data!R2332,0)</f>
        <v/>
      </c>
      <c r="K2332" s="15">
        <f>IF(Data!S2332&gt;$B$8,Data!S2332,0)</f>
        <v/>
      </c>
    </row>
    <row r="2333">
      <c r="H2333" s="14">
        <f>Data!A2333</f>
        <v/>
      </c>
      <c r="I2333" s="15">
        <f>IF(Data!P2333&gt;$B$8,Data!P2333,0)</f>
        <v/>
      </c>
      <c r="J2333" s="15">
        <f>IF(Data!R2333&gt;$B$8,Data!R2333,0)</f>
        <v/>
      </c>
      <c r="K2333" s="15">
        <f>IF(Data!S2333&gt;$B$8,Data!S2333,0)</f>
        <v/>
      </c>
    </row>
    <row r="2334">
      <c r="H2334" s="14">
        <f>Data!A2334</f>
        <v/>
      </c>
      <c r="I2334" s="15">
        <f>IF(Data!P2334&gt;$B$8,Data!P2334,0)</f>
        <v/>
      </c>
      <c r="J2334" s="15">
        <f>IF(Data!R2334&gt;$B$8,Data!R2334,0)</f>
        <v/>
      </c>
      <c r="K2334" s="15">
        <f>IF(Data!S2334&gt;$B$8,Data!S2334,0)</f>
        <v/>
      </c>
    </row>
    <row r="2335">
      <c r="H2335" s="14">
        <f>Data!A2335</f>
        <v/>
      </c>
      <c r="I2335" s="15">
        <f>IF(Data!P2335&gt;$B$8,Data!P2335,0)</f>
        <v/>
      </c>
      <c r="J2335" s="15">
        <f>IF(Data!R2335&gt;$B$8,Data!R2335,0)</f>
        <v/>
      </c>
      <c r="K2335" s="15">
        <f>IF(Data!S2335&gt;$B$8,Data!S2335,0)</f>
        <v/>
      </c>
    </row>
    <row r="2336">
      <c r="H2336" s="14">
        <f>Data!A2336</f>
        <v/>
      </c>
      <c r="I2336" s="15">
        <f>IF(Data!P2336&gt;$B$8,Data!P2336,0)</f>
        <v/>
      </c>
      <c r="J2336" s="15">
        <f>IF(Data!R2336&gt;$B$8,Data!R2336,0)</f>
        <v/>
      </c>
      <c r="K2336" s="15">
        <f>IF(Data!S2336&gt;$B$8,Data!S2336,0)</f>
        <v/>
      </c>
    </row>
    <row r="2337">
      <c r="H2337" s="14">
        <f>Data!A2337</f>
        <v/>
      </c>
      <c r="I2337" s="15">
        <f>IF(Data!P2337&gt;$B$8,Data!P2337,0)</f>
        <v/>
      </c>
      <c r="J2337" s="15">
        <f>IF(Data!R2337&gt;$B$8,Data!R2337,0)</f>
        <v/>
      </c>
      <c r="K2337" s="15">
        <f>IF(Data!S2337&gt;$B$8,Data!S2337,0)</f>
        <v/>
      </c>
    </row>
    <row r="2338">
      <c r="H2338" s="14">
        <f>Data!A2338</f>
        <v/>
      </c>
      <c r="I2338" s="15">
        <f>IF(Data!P2338&gt;$B$8,Data!P2338,0)</f>
        <v/>
      </c>
      <c r="J2338" s="15">
        <f>IF(Data!R2338&gt;$B$8,Data!R2338,0)</f>
        <v/>
      </c>
      <c r="K2338" s="15">
        <f>IF(Data!S2338&gt;$B$8,Data!S2338,0)</f>
        <v/>
      </c>
    </row>
    <row r="2339">
      <c r="H2339" s="14">
        <f>Data!A2339</f>
        <v/>
      </c>
      <c r="I2339" s="15">
        <f>IF(Data!P2339&gt;$B$8,Data!P2339,0)</f>
        <v/>
      </c>
      <c r="J2339" s="15">
        <f>IF(Data!R2339&gt;$B$8,Data!R2339,0)</f>
        <v/>
      </c>
      <c r="K2339" s="15">
        <f>IF(Data!S2339&gt;$B$8,Data!S2339,0)</f>
        <v/>
      </c>
    </row>
    <row r="2340">
      <c r="H2340" s="14">
        <f>Data!A2340</f>
        <v/>
      </c>
      <c r="I2340" s="15">
        <f>IF(Data!P2340&gt;$B$8,Data!P2340,0)</f>
        <v/>
      </c>
      <c r="J2340" s="15">
        <f>IF(Data!R2340&gt;$B$8,Data!R2340,0)</f>
        <v/>
      </c>
      <c r="K2340" s="15">
        <f>IF(Data!S2340&gt;$B$8,Data!S2340,0)</f>
        <v/>
      </c>
    </row>
    <row r="2341">
      <c r="H2341" s="14">
        <f>Data!A2341</f>
        <v/>
      </c>
      <c r="I2341" s="15">
        <f>IF(Data!P2341&gt;$B$8,Data!P2341,0)</f>
        <v/>
      </c>
      <c r="J2341" s="15">
        <f>IF(Data!R2341&gt;$B$8,Data!R2341,0)</f>
        <v/>
      </c>
      <c r="K2341" s="15">
        <f>IF(Data!S2341&gt;$B$8,Data!S2341,0)</f>
        <v/>
      </c>
    </row>
    <row r="2342">
      <c r="H2342" s="14">
        <f>Data!A2342</f>
        <v/>
      </c>
      <c r="I2342" s="15">
        <f>IF(Data!P2342&gt;$B$8,Data!P2342,0)</f>
        <v/>
      </c>
      <c r="J2342" s="15">
        <f>IF(Data!R2342&gt;$B$8,Data!R2342,0)</f>
        <v/>
      </c>
      <c r="K2342" s="15">
        <f>IF(Data!S2342&gt;$B$8,Data!S2342,0)</f>
        <v/>
      </c>
    </row>
    <row r="2343">
      <c r="H2343" s="14">
        <f>Data!A2343</f>
        <v/>
      </c>
      <c r="I2343" s="15">
        <f>IF(Data!P2343&gt;$B$8,Data!P2343,0)</f>
        <v/>
      </c>
      <c r="J2343" s="15">
        <f>IF(Data!R2343&gt;$B$8,Data!R2343,0)</f>
        <v/>
      </c>
      <c r="K2343" s="15">
        <f>IF(Data!S2343&gt;$B$8,Data!S2343,0)</f>
        <v/>
      </c>
    </row>
    <row r="2344">
      <c r="H2344" s="14">
        <f>Data!A2344</f>
        <v/>
      </c>
      <c r="I2344" s="15">
        <f>IF(Data!P2344&gt;$B$8,Data!P2344,0)</f>
        <v/>
      </c>
      <c r="J2344" s="15">
        <f>IF(Data!R2344&gt;$B$8,Data!R2344,0)</f>
        <v/>
      </c>
      <c r="K2344" s="15">
        <f>IF(Data!S2344&gt;$B$8,Data!S2344,0)</f>
        <v/>
      </c>
    </row>
    <row r="2345">
      <c r="H2345" s="14">
        <f>Data!A2345</f>
        <v/>
      </c>
      <c r="I2345" s="15">
        <f>IF(Data!P2345&gt;$B$8,Data!P2345,0)</f>
        <v/>
      </c>
      <c r="J2345" s="15">
        <f>IF(Data!R2345&gt;$B$8,Data!R2345,0)</f>
        <v/>
      </c>
      <c r="K2345" s="15">
        <f>IF(Data!S2345&gt;$B$8,Data!S2345,0)</f>
        <v/>
      </c>
    </row>
    <row r="2346">
      <c r="H2346" s="14">
        <f>Data!A2346</f>
        <v/>
      </c>
      <c r="I2346" s="15">
        <f>IF(Data!P2346&gt;$B$8,Data!P2346,0)</f>
        <v/>
      </c>
      <c r="J2346" s="15">
        <f>IF(Data!R2346&gt;$B$8,Data!R2346,0)</f>
        <v/>
      </c>
      <c r="K2346" s="15">
        <f>IF(Data!S2346&gt;$B$8,Data!S2346,0)</f>
        <v/>
      </c>
    </row>
    <row r="2347">
      <c r="H2347" s="14">
        <f>Data!A2347</f>
        <v/>
      </c>
      <c r="I2347" s="15">
        <f>IF(Data!P2347&gt;$B$8,Data!P2347,0)</f>
        <v/>
      </c>
      <c r="J2347" s="15">
        <f>IF(Data!R2347&gt;$B$8,Data!R2347,0)</f>
        <v/>
      </c>
      <c r="K2347" s="15">
        <f>IF(Data!S2347&gt;$B$8,Data!S2347,0)</f>
        <v/>
      </c>
    </row>
    <row r="2348">
      <c r="H2348" s="14">
        <f>Data!A2348</f>
        <v/>
      </c>
      <c r="I2348" s="15">
        <f>IF(Data!P2348&gt;$B$8,Data!P2348,0)</f>
        <v/>
      </c>
      <c r="J2348" s="15">
        <f>IF(Data!R2348&gt;$B$8,Data!R2348,0)</f>
        <v/>
      </c>
      <c r="K2348" s="15">
        <f>IF(Data!S2348&gt;$B$8,Data!S2348,0)</f>
        <v/>
      </c>
    </row>
    <row r="2349">
      <c r="H2349" s="14">
        <f>Data!A2349</f>
        <v/>
      </c>
      <c r="I2349" s="15">
        <f>IF(Data!P2349&gt;$B$8,Data!P2349,0)</f>
        <v/>
      </c>
      <c r="J2349" s="15">
        <f>IF(Data!R2349&gt;$B$8,Data!R2349,0)</f>
        <v/>
      </c>
      <c r="K2349" s="15">
        <f>IF(Data!S2349&gt;$B$8,Data!S2349,0)</f>
        <v/>
      </c>
    </row>
    <row r="2350">
      <c r="H2350" s="14">
        <f>Data!A2350</f>
        <v/>
      </c>
      <c r="I2350" s="15">
        <f>IF(Data!P2350&gt;$B$8,Data!P2350,0)</f>
        <v/>
      </c>
      <c r="J2350" s="15">
        <f>IF(Data!R2350&gt;$B$8,Data!R2350,0)</f>
        <v/>
      </c>
      <c r="K2350" s="15">
        <f>IF(Data!S2350&gt;$B$8,Data!S2350,0)</f>
        <v/>
      </c>
    </row>
    <row r="2351">
      <c r="H2351" s="14">
        <f>Data!A2351</f>
        <v/>
      </c>
      <c r="I2351" s="15">
        <f>IF(Data!P2351&gt;$B$8,Data!P2351,0)</f>
        <v/>
      </c>
      <c r="J2351" s="15">
        <f>IF(Data!R2351&gt;$B$8,Data!R2351,0)</f>
        <v/>
      </c>
      <c r="K2351" s="15">
        <f>IF(Data!S2351&gt;$B$8,Data!S2351,0)</f>
        <v/>
      </c>
    </row>
    <row r="2352">
      <c r="H2352" s="14">
        <f>Data!A2352</f>
        <v/>
      </c>
      <c r="I2352" s="15">
        <f>IF(Data!P2352&gt;$B$8,Data!P2352,0)</f>
        <v/>
      </c>
      <c r="J2352" s="15">
        <f>IF(Data!R2352&gt;$B$8,Data!R2352,0)</f>
        <v/>
      </c>
      <c r="K2352" s="15">
        <f>IF(Data!S2352&gt;$B$8,Data!S2352,0)</f>
        <v/>
      </c>
    </row>
    <row r="2353">
      <c r="H2353" s="14">
        <f>Data!A2353</f>
        <v/>
      </c>
      <c r="I2353" s="15">
        <f>IF(Data!P2353&gt;$B$8,Data!P2353,0)</f>
        <v/>
      </c>
      <c r="J2353" s="15">
        <f>IF(Data!R2353&gt;$B$8,Data!R2353,0)</f>
        <v/>
      </c>
      <c r="K2353" s="15">
        <f>IF(Data!S2353&gt;$B$8,Data!S2353,0)</f>
        <v/>
      </c>
    </row>
    <row r="2354">
      <c r="H2354" s="14">
        <f>Data!A2354</f>
        <v/>
      </c>
      <c r="I2354" s="15">
        <f>IF(Data!P2354&gt;$B$8,Data!P2354,0)</f>
        <v/>
      </c>
      <c r="J2354" s="15">
        <f>IF(Data!R2354&gt;$B$8,Data!R2354,0)</f>
        <v/>
      </c>
      <c r="K2354" s="15">
        <f>IF(Data!S2354&gt;$B$8,Data!S2354,0)</f>
        <v/>
      </c>
    </row>
    <row r="2355">
      <c r="H2355" s="14">
        <f>Data!A2355</f>
        <v/>
      </c>
      <c r="I2355" s="15">
        <f>IF(Data!P2355&gt;$B$8,Data!P2355,0)</f>
        <v/>
      </c>
      <c r="J2355" s="15">
        <f>IF(Data!R2355&gt;$B$8,Data!R2355,0)</f>
        <v/>
      </c>
      <c r="K2355" s="15">
        <f>IF(Data!S2355&gt;$B$8,Data!S2355,0)</f>
        <v/>
      </c>
    </row>
    <row r="2356">
      <c r="H2356" s="14">
        <f>Data!A2356</f>
        <v/>
      </c>
      <c r="I2356" s="15">
        <f>IF(Data!P2356&gt;$B$8,Data!P2356,0)</f>
        <v/>
      </c>
      <c r="J2356" s="15">
        <f>IF(Data!R2356&gt;$B$8,Data!R2356,0)</f>
        <v/>
      </c>
      <c r="K2356" s="15">
        <f>IF(Data!S2356&gt;$B$8,Data!S2356,0)</f>
        <v/>
      </c>
    </row>
    <row r="2357">
      <c r="H2357" s="14">
        <f>Data!A2357</f>
        <v/>
      </c>
      <c r="I2357" s="15">
        <f>IF(Data!P2357&gt;$B$8,Data!P2357,0)</f>
        <v/>
      </c>
      <c r="J2357" s="15">
        <f>IF(Data!R2357&gt;$B$8,Data!R2357,0)</f>
        <v/>
      </c>
      <c r="K2357" s="15">
        <f>IF(Data!S2357&gt;$B$8,Data!S2357,0)</f>
        <v/>
      </c>
    </row>
    <row r="2358">
      <c r="H2358" s="14">
        <f>Data!A2358</f>
        <v/>
      </c>
      <c r="I2358" s="15">
        <f>IF(Data!P2358&gt;$B$8,Data!P2358,0)</f>
        <v/>
      </c>
      <c r="J2358" s="15">
        <f>IF(Data!R2358&gt;$B$8,Data!R2358,0)</f>
        <v/>
      </c>
      <c r="K2358" s="15">
        <f>IF(Data!S2358&gt;$B$8,Data!S2358,0)</f>
        <v/>
      </c>
    </row>
    <row r="2359">
      <c r="H2359" s="14">
        <f>Data!A2359</f>
        <v/>
      </c>
      <c r="I2359" s="15">
        <f>IF(Data!P2359&gt;$B$8,Data!P2359,0)</f>
        <v/>
      </c>
      <c r="J2359" s="15">
        <f>IF(Data!R2359&gt;$B$8,Data!R2359,0)</f>
        <v/>
      </c>
      <c r="K2359" s="15">
        <f>IF(Data!S2359&gt;$B$8,Data!S2359,0)</f>
        <v/>
      </c>
    </row>
    <row r="2360">
      <c r="H2360" s="14">
        <f>Data!A2360</f>
        <v/>
      </c>
      <c r="I2360" s="15">
        <f>IF(Data!P2360&gt;$B$8,Data!P2360,0)</f>
        <v/>
      </c>
      <c r="J2360" s="15">
        <f>IF(Data!R2360&gt;$B$8,Data!R2360,0)</f>
        <v/>
      </c>
      <c r="K2360" s="15">
        <f>IF(Data!S2360&gt;$B$8,Data!S2360,0)</f>
        <v/>
      </c>
    </row>
    <row r="2361">
      <c r="H2361" s="14">
        <f>Data!A2361</f>
        <v/>
      </c>
      <c r="I2361" s="15">
        <f>IF(Data!P2361&gt;$B$8,Data!P2361,0)</f>
        <v/>
      </c>
      <c r="J2361" s="15">
        <f>IF(Data!R2361&gt;$B$8,Data!R2361,0)</f>
        <v/>
      </c>
      <c r="K2361" s="15">
        <f>IF(Data!S2361&gt;$B$8,Data!S2361,0)</f>
        <v/>
      </c>
    </row>
    <row r="2362">
      <c r="H2362" s="14">
        <f>Data!A2362</f>
        <v/>
      </c>
      <c r="I2362" s="15">
        <f>IF(Data!P2362&gt;$B$8,Data!P2362,0)</f>
        <v/>
      </c>
      <c r="J2362" s="15">
        <f>IF(Data!R2362&gt;$B$8,Data!R2362,0)</f>
        <v/>
      </c>
      <c r="K2362" s="15">
        <f>IF(Data!S2362&gt;$B$8,Data!S2362,0)</f>
        <v/>
      </c>
    </row>
    <row r="2363">
      <c r="H2363" s="14">
        <f>Data!A2363</f>
        <v/>
      </c>
      <c r="I2363" s="15">
        <f>IF(Data!P2363&gt;$B$8,Data!P2363,0)</f>
        <v/>
      </c>
      <c r="J2363" s="15">
        <f>IF(Data!R2363&gt;$B$8,Data!R2363,0)</f>
        <v/>
      </c>
      <c r="K2363" s="15">
        <f>IF(Data!S2363&gt;$B$8,Data!S2363,0)</f>
        <v/>
      </c>
    </row>
    <row r="2364">
      <c r="H2364" s="14">
        <f>Data!A2364</f>
        <v/>
      </c>
      <c r="I2364" s="15">
        <f>IF(Data!P2364&gt;$B$8,Data!P2364,0)</f>
        <v/>
      </c>
      <c r="J2364" s="15">
        <f>IF(Data!R2364&gt;$B$8,Data!R2364,0)</f>
        <v/>
      </c>
      <c r="K2364" s="15">
        <f>IF(Data!S2364&gt;$B$8,Data!S2364,0)</f>
        <v/>
      </c>
    </row>
    <row r="2365">
      <c r="H2365" s="14">
        <f>Data!A2365</f>
        <v/>
      </c>
      <c r="I2365" s="15">
        <f>IF(Data!P2365&gt;$B$8,Data!P2365,0)</f>
        <v/>
      </c>
      <c r="J2365" s="15">
        <f>IF(Data!R2365&gt;$B$8,Data!R2365,0)</f>
        <v/>
      </c>
      <c r="K2365" s="15">
        <f>IF(Data!S2365&gt;$B$8,Data!S2365,0)</f>
        <v/>
      </c>
    </row>
    <row r="2366">
      <c r="H2366" s="14">
        <f>Data!A2366</f>
        <v/>
      </c>
      <c r="I2366" s="15">
        <f>IF(Data!P2366&gt;$B$8,Data!P2366,0)</f>
        <v/>
      </c>
      <c r="J2366" s="15">
        <f>IF(Data!R2366&gt;$B$8,Data!R2366,0)</f>
        <v/>
      </c>
      <c r="K2366" s="15">
        <f>IF(Data!S2366&gt;$B$8,Data!S2366,0)</f>
        <v/>
      </c>
    </row>
    <row r="2367">
      <c r="H2367" s="14">
        <f>Data!A2367</f>
        <v/>
      </c>
      <c r="I2367" s="15">
        <f>IF(Data!P2367&gt;$B$8,Data!P2367,0)</f>
        <v/>
      </c>
      <c r="J2367" s="15">
        <f>IF(Data!R2367&gt;$B$8,Data!R2367,0)</f>
        <v/>
      </c>
      <c r="K2367" s="15">
        <f>IF(Data!S2367&gt;$B$8,Data!S2367,0)</f>
        <v/>
      </c>
    </row>
    <row r="2368">
      <c r="H2368" s="14">
        <f>Data!A2368</f>
        <v/>
      </c>
      <c r="I2368" s="15">
        <f>IF(Data!P2368&gt;$B$8,Data!P2368,0)</f>
        <v/>
      </c>
      <c r="J2368" s="15">
        <f>IF(Data!R2368&gt;$B$8,Data!R2368,0)</f>
        <v/>
      </c>
      <c r="K2368" s="15">
        <f>IF(Data!S2368&gt;$B$8,Data!S2368,0)</f>
        <v/>
      </c>
    </row>
    <row r="2369">
      <c r="H2369" s="14">
        <f>Data!A2369</f>
        <v/>
      </c>
      <c r="I2369" s="15">
        <f>IF(Data!P2369&gt;$B$8,Data!P2369,0)</f>
        <v/>
      </c>
      <c r="J2369" s="15">
        <f>IF(Data!R2369&gt;$B$8,Data!R2369,0)</f>
        <v/>
      </c>
      <c r="K2369" s="15">
        <f>IF(Data!S2369&gt;$B$8,Data!S2369,0)</f>
        <v/>
      </c>
    </row>
    <row r="2370">
      <c r="H2370" s="14">
        <f>Data!A2370</f>
        <v/>
      </c>
      <c r="I2370" s="15">
        <f>IF(Data!P2370&gt;$B$8,Data!P2370,0)</f>
        <v/>
      </c>
      <c r="J2370" s="15">
        <f>IF(Data!R2370&gt;$B$8,Data!R2370,0)</f>
        <v/>
      </c>
      <c r="K2370" s="15">
        <f>IF(Data!S2370&gt;$B$8,Data!S2370,0)</f>
        <v/>
      </c>
    </row>
    <row r="2371">
      <c r="H2371" s="14">
        <f>Data!A2371</f>
        <v/>
      </c>
      <c r="I2371" s="15">
        <f>IF(Data!P2371&gt;$B$8,Data!P2371,0)</f>
        <v/>
      </c>
      <c r="J2371" s="15">
        <f>IF(Data!R2371&gt;$B$8,Data!R2371,0)</f>
        <v/>
      </c>
      <c r="K2371" s="15">
        <f>IF(Data!S2371&gt;$B$8,Data!S2371,0)</f>
        <v/>
      </c>
    </row>
    <row r="2372">
      <c r="H2372" s="14">
        <f>Data!A2372</f>
        <v/>
      </c>
      <c r="I2372" s="15">
        <f>IF(Data!P2372&gt;$B$8,Data!P2372,0)</f>
        <v/>
      </c>
      <c r="J2372" s="15">
        <f>IF(Data!R2372&gt;$B$8,Data!R2372,0)</f>
        <v/>
      </c>
      <c r="K2372" s="15">
        <f>IF(Data!S2372&gt;$B$8,Data!S2372,0)</f>
        <v/>
      </c>
    </row>
    <row r="2373">
      <c r="H2373" s="14">
        <f>Data!A2373</f>
        <v/>
      </c>
      <c r="I2373" s="15">
        <f>IF(Data!P2373&gt;$B$8,Data!P2373,0)</f>
        <v/>
      </c>
      <c r="J2373" s="15">
        <f>IF(Data!R2373&gt;$B$8,Data!R2373,0)</f>
        <v/>
      </c>
      <c r="K2373" s="15">
        <f>IF(Data!S2373&gt;$B$8,Data!S2373,0)</f>
        <v/>
      </c>
    </row>
    <row r="2374">
      <c r="H2374" s="14">
        <f>Data!A2374</f>
        <v/>
      </c>
      <c r="I2374" s="15">
        <f>IF(Data!P2374&gt;$B$8,Data!P2374,0)</f>
        <v/>
      </c>
      <c r="J2374" s="15">
        <f>IF(Data!R2374&gt;$B$8,Data!R2374,0)</f>
        <v/>
      </c>
      <c r="K2374" s="15">
        <f>IF(Data!S2374&gt;$B$8,Data!S2374,0)</f>
        <v/>
      </c>
    </row>
    <row r="2375">
      <c r="H2375" s="14">
        <f>Data!A2375</f>
        <v/>
      </c>
      <c r="I2375" s="15">
        <f>IF(Data!P2375&gt;$B$8,Data!P2375,0)</f>
        <v/>
      </c>
      <c r="J2375" s="15">
        <f>IF(Data!R2375&gt;$B$8,Data!R2375,0)</f>
        <v/>
      </c>
      <c r="K2375" s="15">
        <f>IF(Data!S2375&gt;$B$8,Data!S2375,0)</f>
        <v/>
      </c>
    </row>
    <row r="2376">
      <c r="H2376" s="14">
        <f>Data!A2376</f>
        <v/>
      </c>
      <c r="I2376" s="15">
        <f>IF(Data!P2376&gt;$B$8,Data!P2376,0)</f>
        <v/>
      </c>
      <c r="J2376" s="15">
        <f>IF(Data!R2376&gt;$B$8,Data!R2376,0)</f>
        <v/>
      </c>
      <c r="K2376" s="15">
        <f>IF(Data!S2376&gt;$B$8,Data!S2376,0)</f>
        <v/>
      </c>
    </row>
    <row r="2377">
      <c r="H2377" s="14">
        <f>Data!A2377</f>
        <v/>
      </c>
      <c r="I2377" s="15">
        <f>IF(Data!P2377&gt;$B$8,Data!P2377,0)</f>
        <v/>
      </c>
      <c r="J2377" s="15">
        <f>IF(Data!R2377&gt;$B$8,Data!R2377,0)</f>
        <v/>
      </c>
      <c r="K2377" s="15">
        <f>IF(Data!S2377&gt;$B$8,Data!S2377,0)</f>
        <v/>
      </c>
    </row>
    <row r="2378">
      <c r="H2378" s="14">
        <f>Data!A2378</f>
        <v/>
      </c>
      <c r="I2378" s="15">
        <f>IF(Data!P2378&gt;$B$8,Data!P2378,0)</f>
        <v/>
      </c>
      <c r="J2378" s="15">
        <f>IF(Data!R2378&gt;$B$8,Data!R2378,0)</f>
        <v/>
      </c>
      <c r="K2378" s="15">
        <f>IF(Data!S2378&gt;$B$8,Data!S2378,0)</f>
        <v/>
      </c>
    </row>
    <row r="2379">
      <c r="H2379" s="14">
        <f>Data!A2379</f>
        <v/>
      </c>
      <c r="I2379" s="15">
        <f>IF(Data!P2379&gt;$B$8,Data!P2379,0)</f>
        <v/>
      </c>
      <c r="J2379" s="15">
        <f>IF(Data!R2379&gt;$B$8,Data!R2379,0)</f>
        <v/>
      </c>
      <c r="K2379" s="15">
        <f>IF(Data!S2379&gt;$B$8,Data!S2379,0)</f>
        <v/>
      </c>
    </row>
    <row r="2380">
      <c r="H2380" s="14">
        <f>Data!A2380</f>
        <v/>
      </c>
      <c r="I2380" s="15">
        <f>IF(Data!P2380&gt;$B$8,Data!P2380,0)</f>
        <v/>
      </c>
      <c r="J2380" s="15">
        <f>IF(Data!R2380&gt;$B$8,Data!R2380,0)</f>
        <v/>
      </c>
      <c r="K2380" s="15">
        <f>IF(Data!S2380&gt;$B$8,Data!S2380,0)</f>
        <v/>
      </c>
    </row>
    <row r="2381">
      <c r="H2381" s="14">
        <f>Data!A2381</f>
        <v/>
      </c>
      <c r="I2381" s="15">
        <f>IF(Data!P2381&gt;$B$8,Data!P2381,0)</f>
        <v/>
      </c>
      <c r="J2381" s="15">
        <f>IF(Data!R2381&gt;$B$8,Data!R2381,0)</f>
        <v/>
      </c>
      <c r="K2381" s="15">
        <f>IF(Data!S2381&gt;$B$8,Data!S2381,0)</f>
        <v/>
      </c>
    </row>
    <row r="2382">
      <c r="H2382" s="14">
        <f>Data!A2382</f>
        <v/>
      </c>
      <c r="I2382" s="15">
        <f>IF(Data!P2382&gt;$B$8,Data!P2382,0)</f>
        <v/>
      </c>
      <c r="J2382" s="15">
        <f>IF(Data!R2382&gt;$B$8,Data!R2382,0)</f>
        <v/>
      </c>
      <c r="K2382" s="15">
        <f>IF(Data!S2382&gt;$B$8,Data!S2382,0)</f>
        <v/>
      </c>
    </row>
    <row r="2383">
      <c r="H2383" s="14">
        <f>Data!A2383</f>
        <v/>
      </c>
      <c r="I2383" s="15">
        <f>IF(Data!P2383&gt;$B$8,Data!P2383,0)</f>
        <v/>
      </c>
      <c r="J2383" s="15">
        <f>IF(Data!R2383&gt;$B$8,Data!R2383,0)</f>
        <v/>
      </c>
      <c r="K2383" s="15">
        <f>IF(Data!S2383&gt;$B$8,Data!S2383,0)</f>
        <v/>
      </c>
    </row>
    <row r="2384">
      <c r="H2384" s="14">
        <f>Data!A2384</f>
        <v/>
      </c>
      <c r="I2384" s="15">
        <f>IF(Data!P2384&gt;$B$8,Data!P2384,0)</f>
        <v/>
      </c>
      <c r="J2384" s="15">
        <f>IF(Data!R2384&gt;$B$8,Data!R2384,0)</f>
        <v/>
      </c>
      <c r="K2384" s="15">
        <f>IF(Data!S2384&gt;$B$8,Data!S2384,0)</f>
        <v/>
      </c>
    </row>
    <row r="2385">
      <c r="H2385" s="14">
        <f>Data!A2385</f>
        <v/>
      </c>
      <c r="I2385" s="15">
        <f>IF(Data!P2385&gt;$B$8,Data!P2385,0)</f>
        <v/>
      </c>
      <c r="J2385" s="15">
        <f>IF(Data!R2385&gt;$B$8,Data!R2385,0)</f>
        <v/>
      </c>
      <c r="K2385" s="15">
        <f>IF(Data!S2385&gt;$B$8,Data!S2385,0)</f>
        <v/>
      </c>
    </row>
    <row r="2386">
      <c r="H2386" s="14">
        <f>Data!A2386</f>
        <v/>
      </c>
      <c r="I2386" s="15">
        <f>IF(Data!P2386&gt;$B$8,Data!P2386,0)</f>
        <v/>
      </c>
      <c r="J2386" s="15">
        <f>IF(Data!R2386&gt;$B$8,Data!R2386,0)</f>
        <v/>
      </c>
      <c r="K2386" s="15">
        <f>IF(Data!S2386&gt;$B$8,Data!S2386,0)</f>
        <v/>
      </c>
    </row>
    <row r="2387">
      <c r="H2387" s="14">
        <f>Data!A2387</f>
        <v/>
      </c>
      <c r="I2387" s="15">
        <f>IF(Data!P2387&gt;$B$8,Data!P2387,0)</f>
        <v/>
      </c>
      <c r="J2387" s="15">
        <f>IF(Data!R2387&gt;$B$8,Data!R2387,0)</f>
        <v/>
      </c>
      <c r="K2387" s="15">
        <f>IF(Data!S2387&gt;$B$8,Data!S2387,0)</f>
        <v/>
      </c>
    </row>
    <row r="2388">
      <c r="H2388" s="14">
        <f>Data!A2388</f>
        <v/>
      </c>
      <c r="I2388" s="15">
        <f>IF(Data!P2388&gt;$B$8,Data!P2388,0)</f>
        <v/>
      </c>
      <c r="J2388" s="15">
        <f>IF(Data!R2388&gt;$B$8,Data!R2388,0)</f>
        <v/>
      </c>
      <c r="K2388" s="15">
        <f>IF(Data!S2388&gt;$B$8,Data!S2388,0)</f>
        <v/>
      </c>
    </row>
    <row r="2389">
      <c r="H2389" s="14">
        <f>Data!A2389</f>
        <v/>
      </c>
      <c r="I2389" s="15">
        <f>IF(Data!P2389&gt;$B$8,Data!P2389,0)</f>
        <v/>
      </c>
      <c r="J2389" s="15">
        <f>IF(Data!R2389&gt;$B$8,Data!R2389,0)</f>
        <v/>
      </c>
      <c r="K2389" s="15">
        <f>IF(Data!S2389&gt;$B$8,Data!S2389,0)</f>
        <v/>
      </c>
    </row>
    <row r="2390">
      <c r="H2390" s="14">
        <f>Data!A2390</f>
        <v/>
      </c>
      <c r="I2390" s="15">
        <f>IF(Data!P2390&gt;$B$8,Data!P2390,0)</f>
        <v/>
      </c>
      <c r="J2390" s="15">
        <f>IF(Data!R2390&gt;$B$8,Data!R2390,0)</f>
        <v/>
      </c>
      <c r="K2390" s="15">
        <f>IF(Data!S2390&gt;$B$8,Data!S2390,0)</f>
        <v/>
      </c>
    </row>
    <row r="2391">
      <c r="H2391" s="14">
        <f>Data!A2391</f>
        <v/>
      </c>
      <c r="I2391" s="15">
        <f>IF(Data!P2391&gt;$B$8,Data!P2391,0)</f>
        <v/>
      </c>
      <c r="J2391" s="15">
        <f>IF(Data!R2391&gt;$B$8,Data!R2391,0)</f>
        <v/>
      </c>
      <c r="K2391" s="15">
        <f>IF(Data!S2391&gt;$B$8,Data!S2391,0)</f>
        <v/>
      </c>
    </row>
    <row r="2392">
      <c r="H2392" s="14">
        <f>Data!A2392</f>
        <v/>
      </c>
      <c r="I2392" s="15">
        <f>IF(Data!P2392&gt;$B$8,Data!P2392,0)</f>
        <v/>
      </c>
      <c r="J2392" s="15">
        <f>IF(Data!R2392&gt;$B$8,Data!R2392,0)</f>
        <v/>
      </c>
      <c r="K2392" s="15">
        <f>IF(Data!S2392&gt;$B$8,Data!S2392,0)</f>
        <v/>
      </c>
    </row>
    <row r="2393">
      <c r="H2393" s="14">
        <f>Data!A2393</f>
        <v/>
      </c>
      <c r="I2393" s="15">
        <f>IF(Data!P2393&gt;$B$8,Data!P2393,0)</f>
        <v/>
      </c>
      <c r="J2393" s="15">
        <f>IF(Data!R2393&gt;$B$8,Data!R2393,0)</f>
        <v/>
      </c>
      <c r="K2393" s="15">
        <f>IF(Data!S2393&gt;$B$8,Data!S2393,0)</f>
        <v/>
      </c>
    </row>
    <row r="2394">
      <c r="H2394" s="14">
        <f>Data!A2394</f>
        <v/>
      </c>
      <c r="I2394" s="15">
        <f>IF(Data!P2394&gt;$B$8,Data!P2394,0)</f>
        <v/>
      </c>
      <c r="J2394" s="15">
        <f>IF(Data!R2394&gt;$B$8,Data!R2394,0)</f>
        <v/>
      </c>
      <c r="K2394" s="15">
        <f>IF(Data!S2394&gt;$B$8,Data!S2394,0)</f>
        <v/>
      </c>
    </row>
    <row r="2395">
      <c r="H2395" s="14">
        <f>Data!A2395</f>
        <v/>
      </c>
      <c r="I2395" s="15">
        <f>IF(Data!P2395&gt;$B$8,Data!P2395,0)</f>
        <v/>
      </c>
      <c r="J2395" s="15">
        <f>IF(Data!R2395&gt;$B$8,Data!R2395,0)</f>
        <v/>
      </c>
      <c r="K2395" s="15">
        <f>IF(Data!S2395&gt;$B$8,Data!S2395,0)</f>
        <v/>
      </c>
    </row>
    <row r="2396">
      <c r="H2396" s="14">
        <f>Data!A2396</f>
        <v/>
      </c>
      <c r="I2396" s="15">
        <f>IF(Data!P2396&gt;$B$8,Data!P2396,0)</f>
        <v/>
      </c>
      <c r="J2396" s="15">
        <f>IF(Data!R2396&gt;$B$8,Data!R2396,0)</f>
        <v/>
      </c>
      <c r="K2396" s="15">
        <f>IF(Data!S2396&gt;$B$8,Data!S2396,0)</f>
        <v/>
      </c>
    </row>
    <row r="2397">
      <c r="H2397" s="14">
        <f>Data!A2397</f>
        <v/>
      </c>
      <c r="I2397" s="15">
        <f>IF(Data!P2397&gt;$B$8,Data!P2397,0)</f>
        <v/>
      </c>
      <c r="J2397" s="15">
        <f>IF(Data!R2397&gt;$B$8,Data!R2397,0)</f>
        <v/>
      </c>
      <c r="K2397" s="15">
        <f>IF(Data!S2397&gt;$B$8,Data!S2397,0)</f>
        <v/>
      </c>
    </row>
    <row r="2398">
      <c r="H2398" s="14">
        <f>Data!A2398</f>
        <v/>
      </c>
      <c r="I2398" s="15">
        <f>IF(Data!P2398&gt;$B$8,Data!P2398,0)</f>
        <v/>
      </c>
      <c r="J2398" s="15">
        <f>IF(Data!R2398&gt;$B$8,Data!R2398,0)</f>
        <v/>
      </c>
      <c r="K2398" s="15">
        <f>IF(Data!S2398&gt;$B$8,Data!S2398,0)</f>
        <v/>
      </c>
    </row>
    <row r="2399">
      <c r="H2399" s="14">
        <f>Data!A2399</f>
        <v/>
      </c>
      <c r="I2399" s="15">
        <f>IF(Data!P2399&gt;$B$8,Data!P2399,0)</f>
        <v/>
      </c>
      <c r="J2399" s="15">
        <f>IF(Data!R2399&gt;$B$8,Data!R2399,0)</f>
        <v/>
      </c>
      <c r="K2399" s="15">
        <f>IF(Data!S2399&gt;$B$8,Data!S2399,0)</f>
        <v/>
      </c>
    </row>
    <row r="2400">
      <c r="H2400" s="14">
        <f>Data!A2400</f>
        <v/>
      </c>
      <c r="I2400" s="15">
        <f>IF(Data!P2400&gt;$B$8,Data!P2400,0)</f>
        <v/>
      </c>
      <c r="J2400" s="15">
        <f>IF(Data!R2400&gt;$B$8,Data!R2400,0)</f>
        <v/>
      </c>
      <c r="K2400" s="15">
        <f>IF(Data!S2400&gt;$B$8,Data!S2400,0)</f>
        <v/>
      </c>
    </row>
    <row r="2401">
      <c r="H2401" s="14">
        <f>Data!A2401</f>
        <v/>
      </c>
      <c r="I2401" s="15">
        <f>IF(Data!P2401&gt;$B$8,Data!P2401,0)</f>
        <v/>
      </c>
      <c r="J2401" s="15">
        <f>IF(Data!R2401&gt;$B$8,Data!R2401,0)</f>
        <v/>
      </c>
      <c r="K2401" s="15">
        <f>IF(Data!S2401&gt;$B$8,Data!S2401,0)</f>
        <v/>
      </c>
    </row>
    <row r="2402">
      <c r="H2402" s="14">
        <f>Data!A2402</f>
        <v/>
      </c>
      <c r="I2402" s="15">
        <f>IF(Data!P2402&gt;$B$8,Data!P2402,0)</f>
        <v/>
      </c>
      <c r="J2402" s="15">
        <f>IF(Data!R2402&gt;$B$8,Data!R2402,0)</f>
        <v/>
      </c>
      <c r="K2402" s="15">
        <f>IF(Data!S2402&gt;$B$8,Data!S2402,0)</f>
        <v/>
      </c>
    </row>
    <row r="2403">
      <c r="H2403" s="14">
        <f>Data!A2403</f>
        <v/>
      </c>
      <c r="I2403" s="15">
        <f>IF(Data!P2403&gt;$B$8,Data!P2403,0)</f>
        <v/>
      </c>
      <c r="J2403" s="15">
        <f>IF(Data!R2403&gt;$B$8,Data!R2403,0)</f>
        <v/>
      </c>
      <c r="K2403" s="15">
        <f>IF(Data!S2403&gt;$B$8,Data!S2403,0)</f>
        <v/>
      </c>
    </row>
    <row r="2404">
      <c r="H2404" s="14">
        <f>Data!A2404</f>
        <v/>
      </c>
      <c r="I2404" s="15">
        <f>IF(Data!P2404&gt;$B$8,Data!P2404,0)</f>
        <v/>
      </c>
      <c r="J2404" s="15">
        <f>IF(Data!R2404&gt;$B$8,Data!R2404,0)</f>
        <v/>
      </c>
      <c r="K2404" s="15">
        <f>IF(Data!S2404&gt;$B$8,Data!S2404,0)</f>
        <v/>
      </c>
    </row>
    <row r="2405">
      <c r="H2405" s="14">
        <f>Data!A2405</f>
        <v/>
      </c>
      <c r="I2405" s="15">
        <f>IF(Data!P2405&gt;$B$8,Data!P2405,0)</f>
        <v/>
      </c>
      <c r="J2405" s="15">
        <f>IF(Data!R2405&gt;$B$8,Data!R2405,0)</f>
        <v/>
      </c>
      <c r="K2405" s="15">
        <f>IF(Data!S2405&gt;$B$8,Data!S2405,0)</f>
        <v/>
      </c>
    </row>
    <row r="2406">
      <c r="H2406" s="14">
        <f>Data!A2406</f>
        <v/>
      </c>
      <c r="I2406" s="15">
        <f>IF(Data!P2406&gt;$B$8,Data!P2406,0)</f>
        <v/>
      </c>
      <c r="J2406" s="15">
        <f>IF(Data!R2406&gt;$B$8,Data!R2406,0)</f>
        <v/>
      </c>
      <c r="K2406" s="15">
        <f>IF(Data!S2406&gt;$B$8,Data!S2406,0)</f>
        <v/>
      </c>
    </row>
    <row r="2407">
      <c r="H2407" s="14">
        <f>Data!A2407</f>
        <v/>
      </c>
      <c r="I2407" s="15">
        <f>IF(Data!P2407&gt;$B$8,Data!P2407,0)</f>
        <v/>
      </c>
      <c r="J2407" s="15">
        <f>IF(Data!R2407&gt;$B$8,Data!R2407,0)</f>
        <v/>
      </c>
      <c r="K2407" s="15">
        <f>IF(Data!S2407&gt;$B$8,Data!S2407,0)</f>
        <v/>
      </c>
    </row>
    <row r="2408">
      <c r="H2408" s="14">
        <f>Data!A2408</f>
        <v/>
      </c>
      <c r="I2408" s="15">
        <f>IF(Data!P2408&gt;$B$8,Data!P2408,0)</f>
        <v/>
      </c>
      <c r="J2408" s="15">
        <f>IF(Data!R2408&gt;$B$8,Data!R2408,0)</f>
        <v/>
      </c>
      <c r="K2408" s="15">
        <f>IF(Data!S2408&gt;$B$8,Data!S2408,0)</f>
        <v/>
      </c>
    </row>
    <row r="2409">
      <c r="H2409" s="14">
        <f>Data!A2409</f>
        <v/>
      </c>
      <c r="I2409" s="15">
        <f>IF(Data!P2409&gt;$B$8,Data!P2409,0)</f>
        <v/>
      </c>
      <c r="J2409" s="15">
        <f>IF(Data!R2409&gt;$B$8,Data!R2409,0)</f>
        <v/>
      </c>
      <c r="K2409" s="15">
        <f>IF(Data!S2409&gt;$B$8,Data!S2409,0)</f>
        <v/>
      </c>
    </row>
    <row r="2410">
      <c r="H2410" s="14">
        <f>Data!A2410</f>
        <v/>
      </c>
      <c r="I2410" s="15">
        <f>IF(Data!P2410&gt;$B$8,Data!P2410,0)</f>
        <v/>
      </c>
      <c r="J2410" s="15">
        <f>IF(Data!R2410&gt;$B$8,Data!R2410,0)</f>
        <v/>
      </c>
      <c r="K2410" s="15">
        <f>IF(Data!S2410&gt;$B$8,Data!S2410,0)</f>
        <v/>
      </c>
    </row>
    <row r="2411">
      <c r="H2411" s="14">
        <f>Data!A2411</f>
        <v/>
      </c>
      <c r="I2411" s="15">
        <f>IF(Data!P2411&gt;$B$8,Data!P2411,0)</f>
        <v/>
      </c>
      <c r="J2411" s="15">
        <f>IF(Data!R2411&gt;$B$8,Data!R2411,0)</f>
        <v/>
      </c>
      <c r="K2411" s="15">
        <f>IF(Data!S2411&gt;$B$8,Data!S2411,0)</f>
        <v/>
      </c>
    </row>
    <row r="2412">
      <c r="H2412" s="14">
        <f>Data!A2412</f>
        <v/>
      </c>
      <c r="I2412" s="15">
        <f>IF(Data!P2412&gt;$B$8,Data!P2412,0)</f>
        <v/>
      </c>
      <c r="J2412" s="15">
        <f>IF(Data!R2412&gt;$B$8,Data!R2412,0)</f>
        <v/>
      </c>
      <c r="K2412" s="15">
        <f>IF(Data!S2412&gt;$B$8,Data!S2412,0)</f>
        <v/>
      </c>
    </row>
    <row r="2413">
      <c r="H2413" s="14">
        <f>Data!A2413</f>
        <v/>
      </c>
      <c r="I2413" s="15">
        <f>IF(Data!P2413&gt;$B$8,Data!P2413,0)</f>
        <v/>
      </c>
      <c r="J2413" s="15">
        <f>IF(Data!R2413&gt;$B$8,Data!R2413,0)</f>
        <v/>
      </c>
      <c r="K2413" s="15">
        <f>IF(Data!S2413&gt;$B$8,Data!S2413,0)</f>
        <v/>
      </c>
    </row>
    <row r="2414">
      <c r="H2414" s="14">
        <f>Data!A2414</f>
        <v/>
      </c>
      <c r="I2414" s="15">
        <f>IF(Data!P2414&gt;$B$8,Data!P2414,0)</f>
        <v/>
      </c>
      <c r="J2414" s="15">
        <f>IF(Data!R2414&gt;$B$8,Data!R2414,0)</f>
        <v/>
      </c>
      <c r="K2414" s="15">
        <f>IF(Data!S2414&gt;$B$8,Data!S2414,0)</f>
        <v/>
      </c>
    </row>
    <row r="2415">
      <c r="H2415" s="14">
        <f>Data!A2415</f>
        <v/>
      </c>
      <c r="I2415" s="15">
        <f>IF(Data!P2415&gt;$B$8,Data!P2415,0)</f>
        <v/>
      </c>
      <c r="J2415" s="15">
        <f>IF(Data!R2415&gt;$B$8,Data!R2415,0)</f>
        <v/>
      </c>
      <c r="K2415" s="15">
        <f>IF(Data!S2415&gt;$B$8,Data!S2415,0)</f>
        <v/>
      </c>
    </row>
    <row r="2416">
      <c r="H2416" s="14">
        <f>Data!A2416</f>
        <v/>
      </c>
      <c r="I2416" s="15">
        <f>IF(Data!P2416&gt;$B$8,Data!P2416,0)</f>
        <v/>
      </c>
      <c r="J2416" s="15">
        <f>IF(Data!R2416&gt;$B$8,Data!R2416,0)</f>
        <v/>
      </c>
      <c r="K2416" s="15">
        <f>IF(Data!S2416&gt;$B$8,Data!S2416,0)</f>
        <v/>
      </c>
    </row>
    <row r="2417">
      <c r="H2417" s="14">
        <f>Data!A2417</f>
        <v/>
      </c>
      <c r="I2417" s="15">
        <f>IF(Data!P2417&gt;$B$8,Data!P2417,0)</f>
        <v/>
      </c>
      <c r="J2417" s="15">
        <f>IF(Data!R2417&gt;$B$8,Data!R2417,0)</f>
        <v/>
      </c>
      <c r="K2417" s="15">
        <f>IF(Data!S2417&gt;$B$8,Data!S2417,0)</f>
        <v/>
      </c>
    </row>
    <row r="2418">
      <c r="H2418" s="14">
        <f>Data!A2418</f>
        <v/>
      </c>
      <c r="I2418" s="15">
        <f>IF(Data!P2418&gt;$B$8,Data!P2418,0)</f>
        <v/>
      </c>
      <c r="J2418" s="15">
        <f>IF(Data!R2418&gt;$B$8,Data!R2418,0)</f>
        <v/>
      </c>
      <c r="K2418" s="15">
        <f>IF(Data!S2418&gt;$B$8,Data!S2418,0)</f>
        <v/>
      </c>
    </row>
    <row r="2419">
      <c r="H2419" s="14">
        <f>Data!A2419</f>
        <v/>
      </c>
      <c r="I2419" s="15">
        <f>IF(Data!P2419&gt;$B$8,Data!P2419,0)</f>
        <v/>
      </c>
      <c r="J2419" s="15">
        <f>IF(Data!R2419&gt;$B$8,Data!R2419,0)</f>
        <v/>
      </c>
      <c r="K2419" s="15">
        <f>IF(Data!S2419&gt;$B$8,Data!S2419,0)</f>
        <v/>
      </c>
    </row>
    <row r="2420">
      <c r="H2420" s="14">
        <f>Data!A2420</f>
        <v/>
      </c>
      <c r="I2420" s="15">
        <f>IF(Data!P2420&gt;$B$8,Data!P2420,0)</f>
        <v/>
      </c>
      <c r="J2420" s="15">
        <f>IF(Data!R2420&gt;$B$8,Data!R2420,0)</f>
        <v/>
      </c>
      <c r="K2420" s="15">
        <f>IF(Data!S2420&gt;$B$8,Data!S2420,0)</f>
        <v/>
      </c>
    </row>
    <row r="2421">
      <c r="H2421" s="14">
        <f>Data!A2421</f>
        <v/>
      </c>
      <c r="I2421" s="15">
        <f>IF(Data!P2421&gt;$B$8,Data!P2421,0)</f>
        <v/>
      </c>
      <c r="J2421" s="15">
        <f>IF(Data!R2421&gt;$B$8,Data!R2421,0)</f>
        <v/>
      </c>
      <c r="K2421" s="15">
        <f>IF(Data!S2421&gt;$B$8,Data!S2421,0)</f>
        <v/>
      </c>
    </row>
    <row r="2422">
      <c r="H2422" s="14">
        <f>Data!A2422</f>
        <v/>
      </c>
      <c r="I2422" s="15">
        <f>IF(Data!P2422&gt;$B$8,Data!P2422,0)</f>
        <v/>
      </c>
      <c r="J2422" s="15">
        <f>IF(Data!R2422&gt;$B$8,Data!R2422,0)</f>
        <v/>
      </c>
      <c r="K2422" s="15">
        <f>IF(Data!S2422&gt;$B$8,Data!S2422,0)</f>
        <v/>
      </c>
    </row>
    <row r="2423">
      <c r="H2423" s="14">
        <f>Data!A2423</f>
        <v/>
      </c>
      <c r="I2423" s="15">
        <f>IF(Data!P2423&gt;$B$8,Data!P2423,0)</f>
        <v/>
      </c>
      <c r="J2423" s="15">
        <f>IF(Data!R2423&gt;$B$8,Data!R2423,0)</f>
        <v/>
      </c>
      <c r="K2423" s="15">
        <f>IF(Data!S2423&gt;$B$8,Data!S2423,0)</f>
        <v/>
      </c>
    </row>
    <row r="2424">
      <c r="H2424" s="14">
        <f>Data!A2424</f>
        <v/>
      </c>
      <c r="I2424" s="15">
        <f>IF(Data!P2424&gt;$B$8,Data!P2424,0)</f>
        <v/>
      </c>
      <c r="J2424" s="15">
        <f>IF(Data!R2424&gt;$B$8,Data!R2424,0)</f>
        <v/>
      </c>
      <c r="K2424" s="15">
        <f>IF(Data!S2424&gt;$B$8,Data!S2424,0)</f>
        <v/>
      </c>
    </row>
    <row r="2425">
      <c r="H2425" s="14">
        <f>Data!A2425</f>
        <v/>
      </c>
      <c r="I2425" s="15">
        <f>IF(Data!P2425&gt;$B$8,Data!P2425,0)</f>
        <v/>
      </c>
      <c r="J2425" s="15">
        <f>IF(Data!R2425&gt;$B$8,Data!R2425,0)</f>
        <v/>
      </c>
      <c r="K2425" s="15">
        <f>IF(Data!S2425&gt;$B$8,Data!S2425,0)</f>
        <v/>
      </c>
    </row>
    <row r="2426">
      <c r="H2426" s="14">
        <f>Data!A2426</f>
        <v/>
      </c>
      <c r="I2426" s="15">
        <f>IF(Data!P2426&gt;$B$8,Data!P2426,0)</f>
        <v/>
      </c>
      <c r="J2426" s="15">
        <f>IF(Data!R2426&gt;$B$8,Data!R2426,0)</f>
        <v/>
      </c>
      <c r="K2426" s="15">
        <f>IF(Data!S2426&gt;$B$8,Data!S2426,0)</f>
        <v/>
      </c>
    </row>
    <row r="2427">
      <c r="H2427" s="14">
        <f>Data!A2427</f>
        <v/>
      </c>
      <c r="I2427" s="15">
        <f>IF(Data!P2427&gt;$B$8,Data!P2427,0)</f>
        <v/>
      </c>
      <c r="J2427" s="15">
        <f>IF(Data!R2427&gt;$B$8,Data!R2427,0)</f>
        <v/>
      </c>
      <c r="K2427" s="15">
        <f>IF(Data!S2427&gt;$B$8,Data!S2427,0)</f>
        <v/>
      </c>
    </row>
    <row r="2428">
      <c r="H2428" s="14">
        <f>Data!A2428</f>
        <v/>
      </c>
      <c r="I2428" s="15">
        <f>IF(Data!P2428&gt;$B$8,Data!P2428,0)</f>
        <v/>
      </c>
      <c r="J2428" s="15">
        <f>IF(Data!R2428&gt;$B$8,Data!R2428,0)</f>
        <v/>
      </c>
      <c r="K2428" s="15">
        <f>IF(Data!S2428&gt;$B$8,Data!S2428,0)</f>
        <v/>
      </c>
    </row>
    <row r="2429">
      <c r="H2429" s="14">
        <f>Data!A2429</f>
        <v/>
      </c>
      <c r="I2429" s="15">
        <f>IF(Data!P2429&gt;$B$8,Data!P2429,0)</f>
        <v/>
      </c>
      <c r="J2429" s="15">
        <f>IF(Data!R2429&gt;$B$8,Data!R2429,0)</f>
        <v/>
      </c>
      <c r="K2429" s="15">
        <f>IF(Data!S2429&gt;$B$8,Data!S2429,0)</f>
        <v/>
      </c>
    </row>
    <row r="2430">
      <c r="H2430" s="14">
        <f>Data!A2430</f>
        <v/>
      </c>
      <c r="I2430" s="15">
        <f>IF(Data!P2430&gt;$B$8,Data!P2430,0)</f>
        <v/>
      </c>
      <c r="J2430" s="15">
        <f>IF(Data!R2430&gt;$B$8,Data!R2430,0)</f>
        <v/>
      </c>
      <c r="K2430" s="15">
        <f>IF(Data!S2430&gt;$B$8,Data!S2430,0)</f>
        <v/>
      </c>
    </row>
    <row r="2431">
      <c r="H2431" s="14">
        <f>Data!A2431</f>
        <v/>
      </c>
      <c r="I2431" s="15">
        <f>IF(Data!P2431&gt;$B$8,Data!P2431,0)</f>
        <v/>
      </c>
      <c r="J2431" s="15">
        <f>IF(Data!R2431&gt;$B$8,Data!R2431,0)</f>
        <v/>
      </c>
      <c r="K2431" s="15">
        <f>IF(Data!S2431&gt;$B$8,Data!S2431,0)</f>
        <v/>
      </c>
    </row>
    <row r="2432">
      <c r="H2432" s="14">
        <f>Data!A2432</f>
        <v/>
      </c>
      <c r="I2432" s="15">
        <f>IF(Data!P2432&gt;$B$8,Data!P2432,0)</f>
        <v/>
      </c>
      <c r="J2432" s="15">
        <f>IF(Data!R2432&gt;$B$8,Data!R2432,0)</f>
        <v/>
      </c>
      <c r="K2432" s="15">
        <f>IF(Data!S2432&gt;$B$8,Data!S2432,0)</f>
        <v/>
      </c>
    </row>
    <row r="2433">
      <c r="H2433" s="14">
        <f>Data!A2433</f>
        <v/>
      </c>
      <c r="I2433" s="15">
        <f>IF(Data!P2433&gt;$B$8,Data!P2433,0)</f>
        <v/>
      </c>
      <c r="J2433" s="15">
        <f>IF(Data!R2433&gt;$B$8,Data!R2433,0)</f>
        <v/>
      </c>
      <c r="K2433" s="15">
        <f>IF(Data!S2433&gt;$B$8,Data!S2433,0)</f>
        <v/>
      </c>
    </row>
    <row r="2434">
      <c r="H2434" s="14">
        <f>Data!A2434</f>
        <v/>
      </c>
      <c r="I2434" s="15">
        <f>IF(Data!P2434&gt;$B$8,Data!P2434,0)</f>
        <v/>
      </c>
      <c r="J2434" s="15">
        <f>IF(Data!R2434&gt;$B$8,Data!R2434,0)</f>
        <v/>
      </c>
      <c r="K2434" s="15">
        <f>IF(Data!S2434&gt;$B$8,Data!S2434,0)</f>
        <v/>
      </c>
    </row>
    <row r="2435">
      <c r="H2435" s="14">
        <f>Data!A2435</f>
        <v/>
      </c>
      <c r="I2435" s="15">
        <f>IF(Data!P2435&gt;$B$8,Data!P2435,0)</f>
        <v/>
      </c>
      <c r="J2435" s="15">
        <f>IF(Data!R2435&gt;$B$8,Data!R2435,0)</f>
        <v/>
      </c>
      <c r="K2435" s="15">
        <f>IF(Data!S2435&gt;$B$8,Data!S2435,0)</f>
        <v/>
      </c>
    </row>
    <row r="2436">
      <c r="H2436" s="14">
        <f>Data!A2436</f>
        <v/>
      </c>
      <c r="I2436" s="15">
        <f>IF(Data!P2436&gt;$B$8,Data!P2436,0)</f>
        <v/>
      </c>
      <c r="J2436" s="15">
        <f>IF(Data!R2436&gt;$B$8,Data!R2436,0)</f>
        <v/>
      </c>
      <c r="K2436" s="15">
        <f>IF(Data!S2436&gt;$B$8,Data!S2436,0)</f>
        <v/>
      </c>
    </row>
    <row r="2437">
      <c r="H2437" s="14">
        <f>Data!A2437</f>
        <v/>
      </c>
      <c r="I2437" s="15">
        <f>IF(Data!P2437&gt;$B$8,Data!P2437,0)</f>
        <v/>
      </c>
      <c r="J2437" s="15">
        <f>IF(Data!R2437&gt;$B$8,Data!R2437,0)</f>
        <v/>
      </c>
      <c r="K2437" s="15">
        <f>IF(Data!S2437&gt;$B$8,Data!S2437,0)</f>
        <v/>
      </c>
    </row>
    <row r="2438">
      <c r="H2438" s="14">
        <f>Data!A2438</f>
        <v/>
      </c>
      <c r="I2438" s="15">
        <f>IF(Data!P2438&gt;$B$8,Data!P2438,0)</f>
        <v/>
      </c>
      <c r="J2438" s="15">
        <f>IF(Data!R2438&gt;$B$8,Data!R2438,0)</f>
        <v/>
      </c>
      <c r="K2438" s="15">
        <f>IF(Data!S2438&gt;$B$8,Data!S2438,0)</f>
        <v/>
      </c>
    </row>
    <row r="2439">
      <c r="H2439" s="14">
        <f>Data!A2439</f>
        <v/>
      </c>
      <c r="I2439" s="15">
        <f>IF(Data!P2439&gt;$B$8,Data!P2439,0)</f>
        <v/>
      </c>
      <c r="J2439" s="15">
        <f>IF(Data!R2439&gt;$B$8,Data!R2439,0)</f>
        <v/>
      </c>
      <c r="K2439" s="15">
        <f>IF(Data!S2439&gt;$B$8,Data!S2439,0)</f>
        <v/>
      </c>
    </row>
    <row r="2440">
      <c r="H2440" s="14">
        <f>Data!A2440</f>
        <v/>
      </c>
      <c r="I2440" s="15">
        <f>IF(Data!P2440&gt;$B$8,Data!P2440,0)</f>
        <v/>
      </c>
      <c r="J2440" s="15">
        <f>IF(Data!R2440&gt;$B$8,Data!R2440,0)</f>
        <v/>
      </c>
      <c r="K2440" s="15">
        <f>IF(Data!S2440&gt;$B$8,Data!S2440,0)</f>
        <v/>
      </c>
    </row>
    <row r="2441">
      <c r="H2441" s="14">
        <f>Data!A2441</f>
        <v/>
      </c>
      <c r="I2441" s="15">
        <f>IF(Data!P2441&gt;$B$8,Data!P2441,0)</f>
        <v/>
      </c>
      <c r="J2441" s="15">
        <f>IF(Data!R2441&gt;$B$8,Data!R2441,0)</f>
        <v/>
      </c>
      <c r="K2441" s="15">
        <f>IF(Data!S2441&gt;$B$8,Data!S2441,0)</f>
        <v/>
      </c>
    </row>
  </sheetData>
  <pageMargins left="0.75" right="0.75" top="1" bottom="1" header="0.5" footer="0.5"/>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P2441"/>
  <sheetViews>
    <sheetView workbookViewId="0">
      <pane ySplit="1" topLeftCell="A2" activePane="bottomLeft" state="frozen"/>
      <selection pane="bottomLeft" activeCell="A1" sqref="A1"/>
    </sheetView>
  </sheetViews>
  <sheetFormatPr baseColWidth="8" defaultRowHeight="15"/>
  <cols>
    <col width="46" customWidth="1" min="1" max="1"/>
    <col width="12" customWidth="1" min="2" max="2"/>
    <col width="12" customWidth="1" min="3" max="3"/>
    <col width="18" customWidth="1" min="4" max="4"/>
    <col width="18" customWidth="1" min="5" max="5"/>
    <col width="8"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ht="42" customHeight="1">
      <c r="A1" s="1" t="inlineStr">
        <is>
          <t>Empirical (delta) method: scale the mean (and spread) of the model</t>
        </is>
      </c>
      <c r="H1" s="6" t="inlineStr">
        <is>
          <t>day</t>
        </is>
      </c>
      <c r="I1" s="6" t="inlineStr">
        <is>
          <t>rain val: mean only</t>
        </is>
      </c>
      <c r="J1" s="6" t="inlineStr">
        <is>
          <t>rain val: mean+spread</t>
        </is>
      </c>
      <c r="K1" s="6" t="inlineStr">
        <is>
          <t>rain fut: mean only</t>
        </is>
      </c>
      <c r="L1" s="6" t="inlineStr">
        <is>
          <t>rain fut: mean+spread</t>
        </is>
      </c>
      <c r="M1" s="6" t="inlineStr">
        <is>
          <t>temp val: shift</t>
        </is>
      </c>
      <c r="N1" s="6" t="inlineStr">
        <is>
          <t>temp val: shift+spread</t>
        </is>
      </c>
      <c r="O1" s="6" t="inlineStr">
        <is>
          <t>temp fut: shift</t>
        </is>
      </c>
      <c r="P1" s="6" t="inlineStr">
        <is>
          <t>temp fut: shift+spread</t>
        </is>
      </c>
    </row>
    <row r="2">
      <c r="A2" s="5" t="inlineStr">
        <is>
          <t>Rain (multiplicative, wet days only, after occurrence adjustment): y = (x - m_t)*s_obs/s_mod + m_t*m_obs/m_mod. Temperature (additive): y = (x - m_t)*s_obs/s_mod + m_t + (m_obs - m_mod). m_t = mean of the series being corrected.</t>
        </is>
      </c>
      <c r="H2" s="14">
        <f>Data!A2</f>
        <v/>
      </c>
      <c r="I2" s="9">
        <f>IF(Occurrence!J2&gt;0,Occurrence!J2*$B$6,0)</f>
        <v/>
      </c>
      <c r="J2" s="9">
        <f>IF(Occurrence!J2&gt;0,MAX(0,(Occurrence!J2-$D$4)*$B$7+$D$4*$B$6),0)</f>
        <v/>
      </c>
      <c r="K2" s="9">
        <f>IF(Occurrence!K2&gt;0,Occurrence!K2*$B$6,0)</f>
        <v/>
      </c>
      <c r="L2" s="9">
        <f>IF(Occurrence!K2&gt;0,MAX(0,(Occurrence!K2-$E$4)*$B$7+$E$4*$B$6),0)</f>
        <v/>
      </c>
      <c r="M2" s="9">
        <f>Data!X2+$B$11</f>
        <v/>
      </c>
      <c r="N2" s="9">
        <f>(Data!X2-$D$9)*$B$12+$D$9+$B$11</f>
        <v/>
      </c>
      <c r="O2" s="9">
        <f>Data!Y2+$B$11</f>
        <v/>
      </c>
      <c r="P2" s="9">
        <f>(Data!Y2-$E$9)*$B$12+$E$9+$B$11</f>
        <v/>
      </c>
    </row>
    <row r="3">
      <c r="A3" s="6" t="inlineStr">
        <is>
          <t>Statistic</t>
        </is>
      </c>
      <c r="B3" s="6" t="inlineStr">
        <is>
          <t>Obs cal</t>
        </is>
      </c>
      <c r="C3" s="6" t="inlineStr">
        <is>
          <t>Model cal</t>
        </is>
      </c>
      <c r="D3" s="6" t="inlineStr">
        <is>
          <t>Model val (target)</t>
        </is>
      </c>
      <c r="E3" s="6" t="inlineStr">
        <is>
          <t>Model fut (target)</t>
        </is>
      </c>
      <c r="H3" s="14">
        <f>Data!A3</f>
        <v/>
      </c>
      <c r="I3" s="9">
        <f>IF(Occurrence!J3&gt;0,Occurrence!J3*$B$6,0)</f>
        <v/>
      </c>
      <c r="J3" s="9">
        <f>IF(Occurrence!J3&gt;0,MAX(0,(Occurrence!J3-$D$4)*$B$7+$D$4*$B$6),0)</f>
        <v/>
      </c>
      <c r="K3" s="9">
        <f>IF(Occurrence!K3&gt;0,Occurrence!K3*$B$6,0)</f>
        <v/>
      </c>
      <c r="L3" s="9">
        <f>IF(Occurrence!K3&gt;0,MAX(0,(Occurrence!K3-$E$4)*$B$7+$E$4*$B$6),0)</f>
        <v/>
      </c>
      <c r="M3" s="9">
        <f>Data!X3+$B$11</f>
        <v/>
      </c>
      <c r="N3" s="9">
        <f>(Data!X3-$D$9)*$B$12+$D$9+$B$11</f>
        <v/>
      </c>
      <c r="O3" s="9">
        <f>Data!Y3+$B$11</f>
        <v/>
      </c>
      <c r="P3" s="9">
        <f>(Data!Y3-$E$9)*$B$12+$E$9+$B$11</f>
        <v/>
      </c>
    </row>
    <row r="4">
      <c r="A4" s="7" t="inlineStr">
        <is>
          <t>Rain: wet-day mean (mm)</t>
        </is>
      </c>
      <c r="B4" s="19">
        <f>AVERAGEIFS(Data!$O$2:$O$2441,Data!$O$2:$O$2441,"&gt;0")</f>
        <v/>
      </c>
      <c r="C4" s="19">
        <f>AVERAGEIFS(Occurrence!$I$2:$I$2441,Occurrence!$I$2:$I$2441,"&gt;0")</f>
        <v/>
      </c>
      <c r="D4" s="19">
        <f>AVERAGEIFS(Occurrence!$J$2:$J$2441,Occurrence!$J$2:$J$2441,"&gt;0")</f>
        <v/>
      </c>
      <c r="E4" s="19">
        <f>AVERAGEIFS(Occurrence!$K$2:$K$2441,Occurrence!$K$2:$K$2441,"&gt;0")</f>
        <v/>
      </c>
      <c r="H4" s="14">
        <f>Data!A4</f>
        <v/>
      </c>
      <c r="I4" s="9">
        <f>IF(Occurrence!J4&gt;0,Occurrence!J4*$B$6,0)</f>
        <v/>
      </c>
      <c r="J4" s="9">
        <f>IF(Occurrence!J4&gt;0,MAX(0,(Occurrence!J4-$D$4)*$B$7+$D$4*$B$6),0)</f>
        <v/>
      </c>
      <c r="K4" s="9">
        <f>IF(Occurrence!K4&gt;0,Occurrence!K4*$B$6,0)</f>
        <v/>
      </c>
      <c r="L4" s="9">
        <f>IF(Occurrence!K4&gt;0,MAX(0,(Occurrence!K4-$E$4)*$B$7+$E$4*$B$6),0)</f>
        <v/>
      </c>
      <c r="M4" s="9">
        <f>Data!X4+$B$11</f>
        <v/>
      </c>
      <c r="N4" s="9">
        <f>(Data!X4-$D$9)*$B$12+$D$9+$B$11</f>
        <v/>
      </c>
      <c r="O4" s="9">
        <f>Data!Y4+$B$11</f>
        <v/>
      </c>
      <c r="P4" s="9">
        <f>(Data!Y4-$E$9)*$B$12+$E$9+$B$11</f>
        <v/>
      </c>
    </row>
    <row r="5">
      <c r="A5" s="7" t="inlineStr">
        <is>
          <t>Rain: wet-day standard deviation (mm)</t>
        </is>
      </c>
      <c r="B5" s="19">
        <f>SQRT((SUMPRODUCT((Data!$O$2:$O$2441&gt;0)*Data!$O$2:$O$2441^2)-COUNTIF(Data!$O$2:$O$2441,"&gt;0")*B4^2)/(COUNTIF(Data!$O$2:$O$2441,"&gt;0")-1))</f>
        <v/>
      </c>
      <c r="C5" s="19">
        <f>SQRT((SUMPRODUCT((Occurrence!$I$2:$I$2441&gt;0)*Occurrence!$I$2:$I$2441^2)-COUNTIF(Occurrence!$I$2:$I$2441,"&gt;0")*C4^2)/(COUNTIF(Occurrence!$I$2:$I$2441,"&gt;0")-1))</f>
        <v/>
      </c>
      <c r="D5" s="19">
        <f>SQRT((SUMPRODUCT((Occurrence!$J$2:$J$2441&gt;0)*Occurrence!$J$2:$J$2441^2)-COUNTIF(Occurrence!$J$2:$J$2441,"&gt;0")*D4^2)/(COUNTIF(Occurrence!$J$2:$J$2441,"&gt;0")-1))</f>
        <v/>
      </c>
      <c r="E5" s="19">
        <f>SQRT((SUMPRODUCT((Occurrence!$K$2:$K$2441&gt;0)*Occurrence!$K$2:$K$2441^2)-COUNTIF(Occurrence!$K$2:$K$2441,"&gt;0")*E4^2)/(COUNTIF(Occurrence!$K$2:$K$2441,"&gt;0")-1))</f>
        <v/>
      </c>
      <c r="H5" s="14">
        <f>Data!A5</f>
        <v/>
      </c>
      <c r="I5" s="9">
        <f>IF(Occurrence!J5&gt;0,Occurrence!J5*$B$6,0)</f>
        <v/>
      </c>
      <c r="J5" s="9">
        <f>IF(Occurrence!J5&gt;0,MAX(0,(Occurrence!J5-$D$4)*$B$7+$D$4*$B$6),0)</f>
        <v/>
      </c>
      <c r="K5" s="9">
        <f>IF(Occurrence!K5&gt;0,Occurrence!K5*$B$6,0)</f>
        <v/>
      </c>
      <c r="L5" s="9">
        <f>IF(Occurrence!K5&gt;0,MAX(0,(Occurrence!K5-$E$4)*$B$7+$E$4*$B$6),0)</f>
        <v/>
      </c>
      <c r="M5" s="9">
        <f>Data!X5+$B$11</f>
        <v/>
      </c>
      <c r="N5" s="9">
        <f>(Data!X5-$D$9)*$B$12+$D$9+$B$11</f>
        <v/>
      </c>
      <c r="O5" s="9">
        <f>Data!Y5+$B$11</f>
        <v/>
      </c>
      <c r="P5" s="9">
        <f>(Data!Y5-$E$9)*$B$12+$E$9+$B$11</f>
        <v/>
      </c>
    </row>
    <row r="6">
      <c r="A6" s="7" t="inlineStr">
        <is>
          <t>Rain: mean ratio, obs / model (cal)</t>
        </is>
      </c>
      <c r="B6" s="17">
        <f>B4/C4</f>
        <v/>
      </c>
      <c r="H6" s="14">
        <f>Data!A6</f>
        <v/>
      </c>
      <c r="I6" s="9">
        <f>IF(Occurrence!J6&gt;0,Occurrence!J6*$B$6,0)</f>
        <v/>
      </c>
      <c r="J6" s="9">
        <f>IF(Occurrence!J6&gt;0,MAX(0,(Occurrence!J6-$D$4)*$B$7+$D$4*$B$6),0)</f>
        <v/>
      </c>
      <c r="K6" s="9">
        <f>IF(Occurrence!K6&gt;0,Occurrence!K6*$B$6,0)</f>
        <v/>
      </c>
      <c r="L6" s="9">
        <f>IF(Occurrence!K6&gt;0,MAX(0,(Occurrence!K6-$E$4)*$B$7+$E$4*$B$6),0)</f>
        <v/>
      </c>
      <c r="M6" s="9">
        <f>Data!X6+$B$11</f>
        <v/>
      </c>
      <c r="N6" s="9">
        <f>(Data!X6-$D$9)*$B$12+$D$9+$B$11</f>
        <v/>
      </c>
      <c r="O6" s="9">
        <f>Data!Y6+$B$11</f>
        <v/>
      </c>
      <c r="P6" s="9">
        <f>(Data!Y6-$E$9)*$B$12+$E$9+$B$11</f>
        <v/>
      </c>
    </row>
    <row r="7">
      <c r="A7" s="7" t="inlineStr">
        <is>
          <t>Rain: spread ratio, obs / model (cal)</t>
        </is>
      </c>
      <c r="B7" s="17">
        <f>B5/C5</f>
        <v/>
      </c>
      <c r="H7" s="14">
        <f>Data!A7</f>
        <v/>
      </c>
      <c r="I7" s="9">
        <f>IF(Occurrence!J7&gt;0,Occurrence!J7*$B$6,0)</f>
        <v/>
      </c>
      <c r="J7" s="9">
        <f>IF(Occurrence!J7&gt;0,MAX(0,(Occurrence!J7-$D$4)*$B$7+$D$4*$B$6),0)</f>
        <v/>
      </c>
      <c r="K7" s="9">
        <f>IF(Occurrence!K7&gt;0,Occurrence!K7*$B$6,0)</f>
        <v/>
      </c>
      <c r="L7" s="9">
        <f>IF(Occurrence!K7&gt;0,MAX(0,(Occurrence!K7-$E$4)*$B$7+$E$4*$B$6),0)</f>
        <v/>
      </c>
      <c r="M7" s="9">
        <f>Data!X7+$B$11</f>
        <v/>
      </c>
      <c r="N7" s="9">
        <f>(Data!X7-$D$9)*$B$12+$D$9+$B$11</f>
        <v/>
      </c>
      <c r="O7" s="9">
        <f>Data!Y7+$B$11</f>
        <v/>
      </c>
      <c r="P7" s="9">
        <f>(Data!Y7-$E$9)*$B$12+$E$9+$B$11</f>
        <v/>
      </c>
    </row>
    <row r="8">
      <c r="H8" s="14">
        <f>Data!A8</f>
        <v/>
      </c>
      <c r="I8" s="9">
        <f>IF(Occurrence!J8&gt;0,Occurrence!J8*$B$6,0)</f>
        <v/>
      </c>
      <c r="J8" s="9">
        <f>IF(Occurrence!J8&gt;0,MAX(0,(Occurrence!J8-$D$4)*$B$7+$D$4*$B$6),0)</f>
        <v/>
      </c>
      <c r="K8" s="9">
        <f>IF(Occurrence!K8&gt;0,Occurrence!K8*$B$6,0)</f>
        <v/>
      </c>
      <c r="L8" s="9">
        <f>IF(Occurrence!K8&gt;0,MAX(0,(Occurrence!K8-$E$4)*$B$7+$E$4*$B$6),0)</f>
        <v/>
      </c>
      <c r="M8" s="9">
        <f>Data!X8+$B$11</f>
        <v/>
      </c>
      <c r="N8" s="9">
        <f>(Data!X8-$D$9)*$B$12+$D$9+$B$11</f>
        <v/>
      </c>
      <c r="O8" s="9">
        <f>Data!Y8+$B$11</f>
        <v/>
      </c>
      <c r="P8" s="9">
        <f>(Data!Y8-$E$9)*$B$12+$E$9+$B$11</f>
        <v/>
      </c>
    </row>
    <row r="9">
      <c r="A9" s="7" t="inlineStr">
        <is>
          <t>Temperature: mean (degC)</t>
        </is>
      </c>
      <c r="B9" s="19">
        <f>AVERAGE(Data!$U$2:$U$2441)</f>
        <v/>
      </c>
      <c r="C9" s="19">
        <f>AVERAGE(Data!$V$2:$V$2441)</f>
        <v/>
      </c>
      <c r="D9" s="19">
        <f>AVERAGE(Data!$X$2:$X$2441)</f>
        <v/>
      </c>
      <c r="E9" s="19">
        <f>AVERAGE(Data!$Y$2:$Y$2441)</f>
        <v/>
      </c>
      <c r="H9" s="14">
        <f>Data!A9</f>
        <v/>
      </c>
      <c r="I9" s="9">
        <f>IF(Occurrence!J9&gt;0,Occurrence!J9*$B$6,0)</f>
        <v/>
      </c>
      <c r="J9" s="9">
        <f>IF(Occurrence!J9&gt;0,MAX(0,(Occurrence!J9-$D$4)*$B$7+$D$4*$B$6),0)</f>
        <v/>
      </c>
      <c r="K9" s="9">
        <f>IF(Occurrence!K9&gt;0,Occurrence!K9*$B$6,0)</f>
        <v/>
      </c>
      <c r="L9" s="9">
        <f>IF(Occurrence!K9&gt;0,MAX(0,(Occurrence!K9-$E$4)*$B$7+$E$4*$B$6),0)</f>
        <v/>
      </c>
      <c r="M9" s="9">
        <f>Data!X9+$B$11</f>
        <v/>
      </c>
      <c r="N9" s="9">
        <f>(Data!X9-$D$9)*$B$12+$D$9+$B$11</f>
        <v/>
      </c>
      <c r="O9" s="9">
        <f>Data!Y9+$B$11</f>
        <v/>
      </c>
      <c r="P9" s="9">
        <f>(Data!Y9-$E$9)*$B$12+$E$9+$B$11</f>
        <v/>
      </c>
    </row>
    <row r="10">
      <c r="A10" s="7" t="inlineStr">
        <is>
          <t>Temperature: standard deviation (degC)</t>
        </is>
      </c>
      <c r="B10" s="19">
        <f>_xlfn.STDEV.S(Data!$U$2:$U$2441)</f>
        <v/>
      </c>
      <c r="C10" s="19">
        <f>_xlfn.STDEV.S(Data!$V$2:$V$2441)</f>
        <v/>
      </c>
      <c r="D10" s="19">
        <f>_xlfn.STDEV.S(Data!$X$2:$X$2441)</f>
        <v/>
      </c>
      <c r="E10" s="19">
        <f>_xlfn.STDEV.S(Data!$Y$2:$Y$2441)</f>
        <v/>
      </c>
      <c r="H10" s="14">
        <f>Data!A10</f>
        <v/>
      </c>
      <c r="I10" s="9">
        <f>IF(Occurrence!J10&gt;0,Occurrence!J10*$B$6,0)</f>
        <v/>
      </c>
      <c r="J10" s="9">
        <f>IF(Occurrence!J10&gt;0,MAX(0,(Occurrence!J10-$D$4)*$B$7+$D$4*$B$6),0)</f>
        <v/>
      </c>
      <c r="K10" s="9">
        <f>IF(Occurrence!K10&gt;0,Occurrence!K10*$B$6,0)</f>
        <v/>
      </c>
      <c r="L10" s="9">
        <f>IF(Occurrence!K10&gt;0,MAX(0,(Occurrence!K10-$E$4)*$B$7+$E$4*$B$6),0)</f>
        <v/>
      </c>
      <c r="M10" s="9">
        <f>Data!X10+$B$11</f>
        <v/>
      </c>
      <c r="N10" s="9">
        <f>(Data!X10-$D$9)*$B$12+$D$9+$B$11</f>
        <v/>
      </c>
      <c r="O10" s="9">
        <f>Data!Y10+$B$11</f>
        <v/>
      </c>
      <c r="P10" s="9">
        <f>(Data!Y10-$E$9)*$B$12+$E$9+$B$11</f>
        <v/>
      </c>
    </row>
    <row r="11">
      <c r="A11" s="7" t="inlineStr">
        <is>
          <t>Temperature: shift, obs - model (cal)</t>
        </is>
      </c>
      <c r="B11" s="17">
        <f>B9-C9</f>
        <v/>
      </c>
      <c r="H11" s="14">
        <f>Data!A11</f>
        <v/>
      </c>
      <c r="I11" s="9">
        <f>IF(Occurrence!J11&gt;0,Occurrence!J11*$B$6,0)</f>
        <v/>
      </c>
      <c r="J11" s="9">
        <f>IF(Occurrence!J11&gt;0,MAX(0,(Occurrence!J11-$D$4)*$B$7+$D$4*$B$6),0)</f>
        <v/>
      </c>
      <c r="K11" s="9">
        <f>IF(Occurrence!K11&gt;0,Occurrence!K11*$B$6,0)</f>
        <v/>
      </c>
      <c r="L11" s="9">
        <f>IF(Occurrence!K11&gt;0,MAX(0,(Occurrence!K11-$E$4)*$B$7+$E$4*$B$6),0)</f>
        <v/>
      </c>
      <c r="M11" s="9">
        <f>Data!X11+$B$11</f>
        <v/>
      </c>
      <c r="N11" s="9">
        <f>(Data!X11-$D$9)*$B$12+$D$9+$B$11</f>
        <v/>
      </c>
      <c r="O11" s="9">
        <f>Data!Y11+$B$11</f>
        <v/>
      </c>
      <c r="P11" s="9">
        <f>(Data!Y11-$E$9)*$B$12+$E$9+$B$11</f>
        <v/>
      </c>
    </row>
    <row r="12">
      <c r="A12" s="7" t="inlineStr">
        <is>
          <t>Temperature: spread ratio, obs / model (cal)</t>
        </is>
      </c>
      <c r="B12" s="17">
        <f>B10/C10</f>
        <v/>
      </c>
      <c r="H12" s="14">
        <f>Data!A12</f>
        <v/>
      </c>
      <c r="I12" s="9">
        <f>IF(Occurrence!J12&gt;0,Occurrence!J12*$B$6,0)</f>
        <v/>
      </c>
      <c r="J12" s="9">
        <f>IF(Occurrence!J12&gt;0,MAX(0,(Occurrence!J12-$D$4)*$B$7+$D$4*$B$6),0)</f>
        <v/>
      </c>
      <c r="K12" s="9">
        <f>IF(Occurrence!K12&gt;0,Occurrence!K12*$B$6,0)</f>
        <v/>
      </c>
      <c r="L12" s="9">
        <f>IF(Occurrence!K12&gt;0,MAX(0,(Occurrence!K12-$E$4)*$B$7+$E$4*$B$6),0)</f>
        <v/>
      </c>
      <c r="M12" s="9">
        <f>Data!X12+$B$11</f>
        <v/>
      </c>
      <c r="N12" s="9">
        <f>(Data!X12-$D$9)*$B$12+$D$9+$B$11</f>
        <v/>
      </c>
      <c r="O12" s="9">
        <f>Data!Y12+$B$11</f>
        <v/>
      </c>
      <c r="P12" s="9">
        <f>(Data!Y12-$E$9)*$B$12+$E$9+$B$11</f>
        <v/>
      </c>
    </row>
    <row r="13">
      <c r="H13" s="14">
        <f>Data!A13</f>
        <v/>
      </c>
      <c r="I13" s="9">
        <f>IF(Occurrence!J13&gt;0,Occurrence!J13*$B$6,0)</f>
        <v/>
      </c>
      <c r="J13" s="9">
        <f>IF(Occurrence!J13&gt;0,MAX(0,(Occurrence!J13-$D$4)*$B$7+$D$4*$B$6),0)</f>
        <v/>
      </c>
      <c r="K13" s="9">
        <f>IF(Occurrence!K13&gt;0,Occurrence!K13*$B$6,0)</f>
        <v/>
      </c>
      <c r="L13" s="9">
        <f>IF(Occurrence!K13&gt;0,MAX(0,(Occurrence!K13-$E$4)*$B$7+$E$4*$B$6),0)</f>
        <v/>
      </c>
      <c r="M13" s="9">
        <f>Data!X13+$B$11</f>
        <v/>
      </c>
      <c r="N13" s="9">
        <f>(Data!X13-$D$9)*$B$12+$D$9+$B$11</f>
        <v/>
      </c>
      <c r="O13" s="9">
        <f>Data!Y13+$B$11</f>
        <v/>
      </c>
      <c r="P13" s="9">
        <f>(Data!Y13-$E$9)*$B$12+$E$9+$B$11</f>
        <v/>
      </c>
    </row>
    <row r="14">
      <c r="A14" s="7" t="inlineStr">
        <is>
          <t>Wet days lost to the floor at 0 mm (validation)</t>
        </is>
      </c>
      <c r="B14" s="12">
        <f>COUNTIF(Occurrence!$J$2:$J$2441,"&gt;0")-COUNTIF(Delta!$J$2:$J$2441,"&gt;0")</f>
        <v/>
      </c>
      <c r="H14" s="14">
        <f>Data!A14</f>
        <v/>
      </c>
      <c r="I14" s="9">
        <f>IF(Occurrence!J14&gt;0,Occurrence!J14*$B$6,0)</f>
        <v/>
      </c>
      <c r="J14" s="9">
        <f>IF(Occurrence!J14&gt;0,MAX(0,(Occurrence!J14-$D$4)*$B$7+$D$4*$B$6),0)</f>
        <v/>
      </c>
      <c r="K14" s="9">
        <f>IF(Occurrence!K14&gt;0,Occurrence!K14*$B$6,0)</f>
        <v/>
      </c>
      <c r="L14" s="9">
        <f>IF(Occurrence!K14&gt;0,MAX(0,(Occurrence!K14-$E$4)*$B$7+$E$4*$B$6),0)</f>
        <v/>
      </c>
      <c r="M14" s="9">
        <f>Data!X14+$B$11</f>
        <v/>
      </c>
      <c r="N14" s="9">
        <f>(Data!X14-$D$9)*$B$12+$D$9+$B$11</f>
        <v/>
      </c>
      <c r="O14" s="9">
        <f>Data!Y14+$B$11</f>
        <v/>
      </c>
      <c r="P14" s="9">
        <f>(Data!Y14-$E$9)*$B$12+$E$9+$B$11</f>
        <v/>
      </c>
    </row>
    <row r="15">
      <c r="A15" s="7" t="inlineStr">
        <is>
          <t>Wet days lost to the floor at 0 mm (future)</t>
        </is>
      </c>
      <c r="B15" s="12">
        <f>COUNTIF(Occurrence!$K$2:$K$2441,"&gt;0")-COUNTIF(Delta!$L$2:$L$2441,"&gt;0")</f>
        <v/>
      </c>
      <c r="H15" s="14">
        <f>Data!A15</f>
        <v/>
      </c>
      <c r="I15" s="9">
        <f>IF(Occurrence!J15&gt;0,Occurrence!J15*$B$6,0)</f>
        <v/>
      </c>
      <c r="J15" s="9">
        <f>IF(Occurrence!J15&gt;0,MAX(0,(Occurrence!J15-$D$4)*$B$7+$D$4*$B$6),0)</f>
        <v/>
      </c>
      <c r="K15" s="9">
        <f>IF(Occurrence!K15&gt;0,Occurrence!K15*$B$6,0)</f>
        <v/>
      </c>
      <c r="L15" s="9">
        <f>IF(Occurrence!K15&gt;0,MAX(0,(Occurrence!K15-$E$4)*$B$7+$E$4*$B$6),0)</f>
        <v/>
      </c>
      <c r="M15" s="9">
        <f>Data!X15+$B$11</f>
        <v/>
      </c>
      <c r="N15" s="9">
        <f>(Data!X15-$D$9)*$B$12+$D$9+$B$11</f>
        <v/>
      </c>
      <c r="O15" s="9">
        <f>Data!Y15+$B$11</f>
        <v/>
      </c>
      <c r="P15" s="9">
        <f>(Data!Y15-$E$9)*$B$12+$E$9+$B$11</f>
        <v/>
      </c>
    </row>
    <row r="16">
      <c r="A16" s="5" t="inlineStr">
        <is>
          <t>Mean-and-spread scaling can give NEGATIVE rain for the lightest wet days; the floor at 0 removes them and the wet-day fraction falls.</t>
        </is>
      </c>
      <c r="H16" s="14">
        <f>Data!A16</f>
        <v/>
      </c>
      <c r="I16" s="9">
        <f>IF(Occurrence!J16&gt;0,Occurrence!J16*$B$6,0)</f>
        <v/>
      </c>
      <c r="J16" s="9">
        <f>IF(Occurrence!J16&gt;0,MAX(0,(Occurrence!J16-$D$4)*$B$7+$D$4*$B$6),0)</f>
        <v/>
      </c>
      <c r="K16" s="9">
        <f>IF(Occurrence!K16&gt;0,Occurrence!K16*$B$6,0)</f>
        <v/>
      </c>
      <c r="L16" s="9">
        <f>IF(Occurrence!K16&gt;0,MAX(0,(Occurrence!K16-$E$4)*$B$7+$E$4*$B$6),0)</f>
        <v/>
      </c>
      <c r="M16" s="9">
        <f>Data!X16+$B$11</f>
        <v/>
      </c>
      <c r="N16" s="9">
        <f>(Data!X16-$D$9)*$B$12+$D$9+$B$11</f>
        <v/>
      </c>
      <c r="O16" s="9">
        <f>Data!Y16+$B$11</f>
        <v/>
      </c>
      <c r="P16" s="9">
        <f>(Data!Y16-$E$9)*$B$12+$E$9+$B$11</f>
        <v/>
      </c>
    </row>
    <row r="17">
      <c r="H17" s="14">
        <f>Data!A17</f>
        <v/>
      </c>
      <c r="I17" s="9">
        <f>IF(Occurrence!J17&gt;0,Occurrence!J17*$B$6,0)</f>
        <v/>
      </c>
      <c r="J17" s="9">
        <f>IF(Occurrence!J17&gt;0,MAX(0,(Occurrence!J17-$D$4)*$B$7+$D$4*$B$6),0)</f>
        <v/>
      </c>
      <c r="K17" s="9">
        <f>IF(Occurrence!K17&gt;0,Occurrence!K17*$B$6,0)</f>
        <v/>
      </c>
      <c r="L17" s="9">
        <f>IF(Occurrence!K17&gt;0,MAX(0,(Occurrence!K17-$E$4)*$B$7+$E$4*$B$6),0)</f>
        <v/>
      </c>
      <c r="M17" s="9">
        <f>Data!X17+$B$11</f>
        <v/>
      </c>
      <c r="N17" s="9">
        <f>(Data!X17-$D$9)*$B$12+$D$9+$B$11</f>
        <v/>
      </c>
      <c r="O17" s="9">
        <f>Data!Y17+$B$11</f>
        <v/>
      </c>
      <c r="P17" s="9">
        <f>(Data!Y17-$E$9)*$B$12+$E$9+$B$11</f>
        <v/>
      </c>
    </row>
    <row r="18">
      <c r="A18" s="4" t="inlineStr">
        <is>
          <t>Warning: a ratio of means near zero (illustrative inputs)</t>
        </is>
      </c>
      <c r="H18" s="14">
        <f>Data!A18</f>
        <v/>
      </c>
      <c r="I18" s="9">
        <f>IF(Occurrence!J18&gt;0,Occurrence!J18*$B$6,0)</f>
        <v/>
      </c>
      <c r="J18" s="9">
        <f>IF(Occurrence!J18&gt;0,MAX(0,(Occurrence!J18-$D$4)*$B$7+$D$4*$B$6),0)</f>
        <v/>
      </c>
      <c r="K18" s="9">
        <f>IF(Occurrence!K18&gt;0,Occurrence!K18*$B$6,0)</f>
        <v/>
      </c>
      <c r="L18" s="9">
        <f>IF(Occurrence!K18&gt;0,MAX(0,(Occurrence!K18-$E$4)*$B$7+$E$4*$B$6),0)</f>
        <v/>
      </c>
      <c r="M18" s="9">
        <f>Data!X18+$B$11</f>
        <v/>
      </c>
      <c r="N18" s="9">
        <f>(Data!X18-$D$9)*$B$12+$D$9+$B$11</f>
        <v/>
      </c>
      <c r="O18" s="9">
        <f>Data!Y18+$B$11</f>
        <v/>
      </c>
      <c r="P18" s="9">
        <f>(Data!Y18-$E$9)*$B$12+$E$9+$B$11</f>
        <v/>
      </c>
    </row>
    <row r="19">
      <c r="A19" s="7" t="inlineStr">
        <is>
          <t>Observed dry-season mean (mm/day)</t>
        </is>
      </c>
      <c r="B19" s="18" t="n">
        <v>2</v>
      </c>
      <c r="H19" s="14">
        <f>Data!A19</f>
        <v/>
      </c>
      <c r="I19" s="9">
        <f>IF(Occurrence!J19&gt;0,Occurrence!J19*$B$6,0)</f>
        <v/>
      </c>
      <c r="J19" s="9">
        <f>IF(Occurrence!J19&gt;0,MAX(0,(Occurrence!J19-$D$4)*$B$7+$D$4*$B$6),0)</f>
        <v/>
      </c>
      <c r="K19" s="9">
        <f>IF(Occurrence!K19&gt;0,Occurrence!K19*$B$6,0)</f>
        <v/>
      </c>
      <c r="L19" s="9">
        <f>IF(Occurrence!K19&gt;0,MAX(0,(Occurrence!K19-$E$4)*$B$7+$E$4*$B$6),0)</f>
        <v/>
      </c>
      <c r="M19" s="9">
        <f>Data!X19+$B$11</f>
        <v/>
      </c>
      <c r="N19" s="9">
        <f>(Data!X19-$D$9)*$B$12+$D$9+$B$11</f>
        <v/>
      </c>
      <c r="O19" s="9">
        <f>Data!Y19+$B$11</f>
        <v/>
      </c>
      <c r="P19" s="9">
        <f>(Data!Y19-$E$9)*$B$12+$E$9+$B$11</f>
        <v/>
      </c>
    </row>
    <row r="20">
      <c r="A20" s="7" t="inlineStr">
        <is>
          <t>Model dry-season mean (mm/day)</t>
        </is>
      </c>
      <c r="B20" s="18" t="n">
        <v>0.05</v>
      </c>
      <c r="H20" s="14">
        <f>Data!A20</f>
        <v/>
      </c>
      <c r="I20" s="9">
        <f>IF(Occurrence!J20&gt;0,Occurrence!J20*$B$6,0)</f>
        <v/>
      </c>
      <c r="J20" s="9">
        <f>IF(Occurrence!J20&gt;0,MAX(0,(Occurrence!J20-$D$4)*$B$7+$D$4*$B$6),0)</f>
        <v/>
      </c>
      <c r="K20" s="9">
        <f>IF(Occurrence!K20&gt;0,Occurrence!K20*$B$6,0)</f>
        <v/>
      </c>
      <c r="L20" s="9">
        <f>IF(Occurrence!K20&gt;0,MAX(0,(Occurrence!K20-$E$4)*$B$7+$E$4*$B$6),0)</f>
        <v/>
      </c>
      <c r="M20" s="9">
        <f>Data!X20+$B$11</f>
        <v/>
      </c>
      <c r="N20" s="9">
        <f>(Data!X20-$D$9)*$B$12+$D$9+$B$11</f>
        <v/>
      </c>
      <c r="O20" s="9">
        <f>Data!Y20+$B$11</f>
        <v/>
      </c>
      <c r="P20" s="9">
        <f>(Data!Y20-$E$9)*$B$12+$E$9+$B$11</f>
        <v/>
      </c>
    </row>
    <row r="21">
      <c r="A21" s="7" t="inlineStr">
        <is>
          <t>Multiplicative factor obs / model</t>
        </is>
      </c>
      <c r="B21" s="20">
        <f>B19/B20</f>
        <v/>
      </c>
      <c r="H21" s="14">
        <f>Data!A21</f>
        <v/>
      </c>
      <c r="I21" s="9">
        <f>IF(Occurrence!J21&gt;0,Occurrence!J21*$B$6,0)</f>
        <v/>
      </c>
      <c r="J21" s="9">
        <f>IF(Occurrence!J21&gt;0,MAX(0,(Occurrence!J21-$D$4)*$B$7+$D$4*$B$6),0)</f>
        <v/>
      </c>
      <c r="K21" s="9">
        <f>IF(Occurrence!K21&gt;0,Occurrence!K21*$B$6,0)</f>
        <v/>
      </c>
      <c r="L21" s="9">
        <f>IF(Occurrence!K21&gt;0,MAX(0,(Occurrence!K21-$E$4)*$B$7+$E$4*$B$6),0)</f>
        <v/>
      </c>
      <c r="M21" s="9">
        <f>Data!X21+$B$11</f>
        <v/>
      </c>
      <c r="N21" s="9">
        <f>(Data!X21-$D$9)*$B$12+$D$9+$B$11</f>
        <v/>
      </c>
      <c r="O21" s="9">
        <f>Data!Y21+$B$11</f>
        <v/>
      </c>
      <c r="P21" s="9">
        <f>(Data!Y21-$E$9)*$B$12+$E$9+$B$11</f>
        <v/>
      </c>
    </row>
    <row r="22">
      <c r="A22" s="7" t="inlineStr">
        <is>
          <t>A model day of (mm)</t>
        </is>
      </c>
      <c r="B22" s="18" t="n">
        <v>0.4</v>
      </c>
      <c r="H22" s="14">
        <f>Data!A22</f>
        <v/>
      </c>
      <c r="I22" s="9">
        <f>IF(Occurrence!J22&gt;0,Occurrence!J22*$B$6,0)</f>
        <v/>
      </c>
      <c r="J22" s="9">
        <f>IF(Occurrence!J22&gt;0,MAX(0,(Occurrence!J22-$D$4)*$B$7+$D$4*$B$6),0)</f>
        <v/>
      </c>
      <c r="K22" s="9">
        <f>IF(Occurrence!K22&gt;0,Occurrence!K22*$B$6,0)</f>
        <v/>
      </c>
      <c r="L22" s="9">
        <f>IF(Occurrence!K22&gt;0,MAX(0,(Occurrence!K22-$E$4)*$B$7+$E$4*$B$6),0)</f>
        <v/>
      </c>
      <c r="M22" s="9">
        <f>Data!X22+$B$11</f>
        <v/>
      </c>
      <c r="N22" s="9">
        <f>(Data!X22-$D$9)*$B$12+$D$9+$B$11</f>
        <v/>
      </c>
      <c r="O22" s="9">
        <f>Data!Y22+$B$11</f>
        <v/>
      </c>
      <c r="P22" s="9">
        <f>(Data!Y22-$E$9)*$B$12+$E$9+$B$11</f>
        <v/>
      </c>
    </row>
    <row r="23">
      <c r="A23" s="7" t="inlineStr">
        <is>
          <t>becomes (mm)</t>
        </is>
      </c>
      <c r="B23" s="21">
        <f>B21*B22</f>
        <v/>
      </c>
      <c r="H23" s="14">
        <f>Data!A23</f>
        <v/>
      </c>
      <c r="I23" s="9">
        <f>IF(Occurrence!J23&gt;0,Occurrence!J23*$B$6,0)</f>
        <v/>
      </c>
      <c r="J23" s="9">
        <f>IF(Occurrence!J23&gt;0,MAX(0,(Occurrence!J23-$D$4)*$B$7+$D$4*$B$6),0)</f>
        <v/>
      </c>
      <c r="K23" s="9">
        <f>IF(Occurrence!K23&gt;0,Occurrence!K23*$B$6,0)</f>
        <v/>
      </c>
      <c r="L23" s="9">
        <f>IF(Occurrence!K23&gt;0,MAX(0,(Occurrence!K23-$E$4)*$B$7+$E$4*$B$6),0)</f>
        <v/>
      </c>
      <c r="M23" s="9">
        <f>Data!X23+$B$11</f>
        <v/>
      </c>
      <c r="N23" s="9">
        <f>(Data!X23-$D$9)*$B$12+$D$9+$B$11</f>
        <v/>
      </c>
      <c r="O23" s="9">
        <f>Data!Y23+$B$11</f>
        <v/>
      </c>
      <c r="P23" s="9">
        <f>(Data!Y23-$E$9)*$B$12+$E$9+$B$11</f>
        <v/>
      </c>
    </row>
    <row r="24">
      <c r="A24" s="5" t="inlineStr">
        <is>
          <t>A factor of 40 turns a 0.4 mm model drizzle into 16 mm. Never use a ratio when the model mean is close to zero; use an additive correction or a bounded one.</t>
        </is>
      </c>
      <c r="H24" s="14">
        <f>Data!A24</f>
        <v/>
      </c>
      <c r="I24" s="9">
        <f>IF(Occurrence!J24&gt;0,Occurrence!J24*$B$6,0)</f>
        <v/>
      </c>
      <c r="J24" s="9">
        <f>IF(Occurrence!J24&gt;0,MAX(0,(Occurrence!J24-$D$4)*$B$7+$D$4*$B$6),0)</f>
        <v/>
      </c>
      <c r="K24" s="9">
        <f>IF(Occurrence!K24&gt;0,Occurrence!K24*$B$6,0)</f>
        <v/>
      </c>
      <c r="L24" s="9">
        <f>IF(Occurrence!K24&gt;0,MAX(0,(Occurrence!K24-$E$4)*$B$7+$E$4*$B$6),0)</f>
        <v/>
      </c>
      <c r="M24" s="9">
        <f>Data!X24+$B$11</f>
        <v/>
      </c>
      <c r="N24" s="9">
        <f>(Data!X24-$D$9)*$B$12+$D$9+$B$11</f>
        <v/>
      </c>
      <c r="O24" s="9">
        <f>Data!Y24+$B$11</f>
        <v/>
      </c>
      <c r="P24" s="9">
        <f>(Data!Y24-$E$9)*$B$12+$E$9+$B$11</f>
        <v/>
      </c>
    </row>
    <row r="25">
      <c r="H25" s="14">
        <f>Data!A25</f>
        <v/>
      </c>
      <c r="I25" s="9">
        <f>IF(Occurrence!J25&gt;0,Occurrence!J25*$B$6,0)</f>
        <v/>
      </c>
      <c r="J25" s="9">
        <f>IF(Occurrence!J25&gt;0,MAX(0,(Occurrence!J25-$D$4)*$B$7+$D$4*$B$6),0)</f>
        <v/>
      </c>
      <c r="K25" s="9">
        <f>IF(Occurrence!K25&gt;0,Occurrence!K25*$B$6,0)</f>
        <v/>
      </c>
      <c r="L25" s="9">
        <f>IF(Occurrence!K25&gt;0,MAX(0,(Occurrence!K25-$E$4)*$B$7+$E$4*$B$6),0)</f>
        <v/>
      </c>
      <c r="M25" s="9">
        <f>Data!X25+$B$11</f>
        <v/>
      </c>
      <c r="N25" s="9">
        <f>(Data!X25-$D$9)*$B$12+$D$9+$B$11</f>
        <v/>
      </c>
      <c r="O25" s="9">
        <f>Data!Y25+$B$11</f>
        <v/>
      </c>
      <c r="P25" s="9">
        <f>(Data!Y25-$E$9)*$B$12+$E$9+$B$11</f>
        <v/>
      </c>
    </row>
    <row r="26">
      <c r="H26" s="14">
        <f>Data!A26</f>
        <v/>
      </c>
      <c r="I26" s="9">
        <f>IF(Occurrence!J26&gt;0,Occurrence!J26*$B$6,0)</f>
        <v/>
      </c>
      <c r="J26" s="9">
        <f>IF(Occurrence!J26&gt;0,MAX(0,(Occurrence!J26-$D$4)*$B$7+$D$4*$B$6),0)</f>
        <v/>
      </c>
      <c r="K26" s="9">
        <f>IF(Occurrence!K26&gt;0,Occurrence!K26*$B$6,0)</f>
        <v/>
      </c>
      <c r="L26" s="9">
        <f>IF(Occurrence!K26&gt;0,MAX(0,(Occurrence!K26-$E$4)*$B$7+$E$4*$B$6),0)</f>
        <v/>
      </c>
      <c r="M26" s="9">
        <f>Data!X26+$B$11</f>
        <v/>
      </c>
      <c r="N26" s="9">
        <f>(Data!X26-$D$9)*$B$12+$D$9+$B$11</f>
        <v/>
      </c>
      <c r="O26" s="9">
        <f>Data!Y26+$B$11</f>
        <v/>
      </c>
      <c r="P26" s="9">
        <f>(Data!Y26-$E$9)*$B$12+$E$9+$B$11</f>
        <v/>
      </c>
    </row>
    <row r="27">
      <c r="H27" s="14">
        <f>Data!A27</f>
        <v/>
      </c>
      <c r="I27" s="9">
        <f>IF(Occurrence!J27&gt;0,Occurrence!J27*$B$6,0)</f>
        <v/>
      </c>
      <c r="J27" s="9">
        <f>IF(Occurrence!J27&gt;0,MAX(0,(Occurrence!J27-$D$4)*$B$7+$D$4*$B$6),0)</f>
        <v/>
      </c>
      <c r="K27" s="9">
        <f>IF(Occurrence!K27&gt;0,Occurrence!K27*$B$6,0)</f>
        <v/>
      </c>
      <c r="L27" s="9">
        <f>IF(Occurrence!K27&gt;0,MAX(0,(Occurrence!K27-$E$4)*$B$7+$E$4*$B$6),0)</f>
        <v/>
      </c>
      <c r="M27" s="9">
        <f>Data!X27+$B$11</f>
        <v/>
      </c>
      <c r="N27" s="9">
        <f>(Data!X27-$D$9)*$B$12+$D$9+$B$11</f>
        <v/>
      </c>
      <c r="O27" s="9">
        <f>Data!Y27+$B$11</f>
        <v/>
      </c>
      <c r="P27" s="9">
        <f>(Data!Y27-$E$9)*$B$12+$E$9+$B$11</f>
        <v/>
      </c>
    </row>
    <row r="28">
      <c r="H28" s="14">
        <f>Data!A28</f>
        <v/>
      </c>
      <c r="I28" s="9">
        <f>IF(Occurrence!J28&gt;0,Occurrence!J28*$B$6,0)</f>
        <v/>
      </c>
      <c r="J28" s="9">
        <f>IF(Occurrence!J28&gt;0,MAX(0,(Occurrence!J28-$D$4)*$B$7+$D$4*$B$6),0)</f>
        <v/>
      </c>
      <c r="K28" s="9">
        <f>IF(Occurrence!K28&gt;0,Occurrence!K28*$B$6,0)</f>
        <v/>
      </c>
      <c r="L28" s="9">
        <f>IF(Occurrence!K28&gt;0,MAX(0,(Occurrence!K28-$E$4)*$B$7+$E$4*$B$6),0)</f>
        <v/>
      </c>
      <c r="M28" s="9">
        <f>Data!X28+$B$11</f>
        <v/>
      </c>
      <c r="N28" s="9">
        <f>(Data!X28-$D$9)*$B$12+$D$9+$B$11</f>
        <v/>
      </c>
      <c r="O28" s="9">
        <f>Data!Y28+$B$11</f>
        <v/>
      </c>
      <c r="P28" s="9">
        <f>(Data!Y28-$E$9)*$B$12+$E$9+$B$11</f>
        <v/>
      </c>
    </row>
    <row r="29">
      <c r="H29" s="14">
        <f>Data!A29</f>
        <v/>
      </c>
      <c r="I29" s="9">
        <f>IF(Occurrence!J29&gt;0,Occurrence!J29*$B$6,0)</f>
        <v/>
      </c>
      <c r="J29" s="9">
        <f>IF(Occurrence!J29&gt;0,MAX(0,(Occurrence!J29-$D$4)*$B$7+$D$4*$B$6),0)</f>
        <v/>
      </c>
      <c r="K29" s="9">
        <f>IF(Occurrence!K29&gt;0,Occurrence!K29*$B$6,0)</f>
        <v/>
      </c>
      <c r="L29" s="9">
        <f>IF(Occurrence!K29&gt;0,MAX(0,(Occurrence!K29-$E$4)*$B$7+$E$4*$B$6),0)</f>
        <v/>
      </c>
      <c r="M29" s="9">
        <f>Data!X29+$B$11</f>
        <v/>
      </c>
      <c r="N29" s="9">
        <f>(Data!X29-$D$9)*$B$12+$D$9+$B$11</f>
        <v/>
      </c>
      <c r="O29" s="9">
        <f>Data!Y29+$B$11</f>
        <v/>
      </c>
      <c r="P29" s="9">
        <f>(Data!Y29-$E$9)*$B$12+$E$9+$B$11</f>
        <v/>
      </c>
    </row>
    <row r="30">
      <c r="H30" s="14">
        <f>Data!A30</f>
        <v/>
      </c>
      <c r="I30" s="9">
        <f>IF(Occurrence!J30&gt;0,Occurrence!J30*$B$6,0)</f>
        <v/>
      </c>
      <c r="J30" s="9">
        <f>IF(Occurrence!J30&gt;0,MAX(0,(Occurrence!J30-$D$4)*$B$7+$D$4*$B$6),0)</f>
        <v/>
      </c>
      <c r="K30" s="9">
        <f>IF(Occurrence!K30&gt;0,Occurrence!K30*$B$6,0)</f>
        <v/>
      </c>
      <c r="L30" s="9">
        <f>IF(Occurrence!K30&gt;0,MAX(0,(Occurrence!K30-$E$4)*$B$7+$E$4*$B$6),0)</f>
        <v/>
      </c>
      <c r="M30" s="9">
        <f>Data!X30+$B$11</f>
        <v/>
      </c>
      <c r="N30" s="9">
        <f>(Data!X30-$D$9)*$B$12+$D$9+$B$11</f>
        <v/>
      </c>
      <c r="O30" s="9">
        <f>Data!Y30+$B$11</f>
        <v/>
      </c>
      <c r="P30" s="9">
        <f>(Data!Y30-$E$9)*$B$12+$E$9+$B$11</f>
        <v/>
      </c>
    </row>
    <row r="31">
      <c r="H31" s="14">
        <f>Data!A31</f>
        <v/>
      </c>
      <c r="I31" s="9">
        <f>IF(Occurrence!J31&gt;0,Occurrence!J31*$B$6,0)</f>
        <v/>
      </c>
      <c r="J31" s="9">
        <f>IF(Occurrence!J31&gt;0,MAX(0,(Occurrence!J31-$D$4)*$B$7+$D$4*$B$6),0)</f>
        <v/>
      </c>
      <c r="K31" s="9">
        <f>IF(Occurrence!K31&gt;0,Occurrence!K31*$B$6,0)</f>
        <v/>
      </c>
      <c r="L31" s="9">
        <f>IF(Occurrence!K31&gt;0,MAX(0,(Occurrence!K31-$E$4)*$B$7+$E$4*$B$6),0)</f>
        <v/>
      </c>
      <c r="M31" s="9">
        <f>Data!X31+$B$11</f>
        <v/>
      </c>
      <c r="N31" s="9">
        <f>(Data!X31-$D$9)*$B$12+$D$9+$B$11</f>
        <v/>
      </c>
      <c r="O31" s="9">
        <f>Data!Y31+$B$11</f>
        <v/>
      </c>
      <c r="P31" s="9">
        <f>(Data!Y31-$E$9)*$B$12+$E$9+$B$11</f>
        <v/>
      </c>
    </row>
    <row r="32">
      <c r="H32" s="14">
        <f>Data!A32</f>
        <v/>
      </c>
      <c r="I32" s="9">
        <f>IF(Occurrence!J32&gt;0,Occurrence!J32*$B$6,0)</f>
        <v/>
      </c>
      <c r="J32" s="9">
        <f>IF(Occurrence!J32&gt;0,MAX(0,(Occurrence!J32-$D$4)*$B$7+$D$4*$B$6),0)</f>
        <v/>
      </c>
      <c r="K32" s="9">
        <f>IF(Occurrence!K32&gt;0,Occurrence!K32*$B$6,0)</f>
        <v/>
      </c>
      <c r="L32" s="9">
        <f>IF(Occurrence!K32&gt;0,MAX(0,(Occurrence!K32-$E$4)*$B$7+$E$4*$B$6),0)</f>
        <v/>
      </c>
      <c r="M32" s="9">
        <f>Data!X32+$B$11</f>
        <v/>
      </c>
      <c r="N32" s="9">
        <f>(Data!X32-$D$9)*$B$12+$D$9+$B$11</f>
        <v/>
      </c>
      <c r="O32" s="9">
        <f>Data!Y32+$B$11</f>
        <v/>
      </c>
      <c r="P32" s="9">
        <f>(Data!Y32-$E$9)*$B$12+$E$9+$B$11</f>
        <v/>
      </c>
    </row>
    <row r="33">
      <c r="H33" s="14">
        <f>Data!A33</f>
        <v/>
      </c>
      <c r="I33" s="9">
        <f>IF(Occurrence!J33&gt;0,Occurrence!J33*$B$6,0)</f>
        <v/>
      </c>
      <c r="J33" s="9">
        <f>IF(Occurrence!J33&gt;0,MAX(0,(Occurrence!J33-$D$4)*$B$7+$D$4*$B$6),0)</f>
        <v/>
      </c>
      <c r="K33" s="9">
        <f>IF(Occurrence!K33&gt;0,Occurrence!K33*$B$6,0)</f>
        <v/>
      </c>
      <c r="L33" s="9">
        <f>IF(Occurrence!K33&gt;0,MAX(0,(Occurrence!K33-$E$4)*$B$7+$E$4*$B$6),0)</f>
        <v/>
      </c>
      <c r="M33" s="9">
        <f>Data!X33+$B$11</f>
        <v/>
      </c>
      <c r="N33" s="9">
        <f>(Data!X33-$D$9)*$B$12+$D$9+$B$11</f>
        <v/>
      </c>
      <c r="O33" s="9">
        <f>Data!Y33+$B$11</f>
        <v/>
      </c>
      <c r="P33" s="9">
        <f>(Data!Y33-$E$9)*$B$12+$E$9+$B$11</f>
        <v/>
      </c>
    </row>
    <row r="34">
      <c r="H34" s="14">
        <f>Data!A34</f>
        <v/>
      </c>
      <c r="I34" s="9">
        <f>IF(Occurrence!J34&gt;0,Occurrence!J34*$B$6,0)</f>
        <v/>
      </c>
      <c r="J34" s="9">
        <f>IF(Occurrence!J34&gt;0,MAX(0,(Occurrence!J34-$D$4)*$B$7+$D$4*$B$6),0)</f>
        <v/>
      </c>
      <c r="K34" s="9">
        <f>IF(Occurrence!K34&gt;0,Occurrence!K34*$B$6,0)</f>
        <v/>
      </c>
      <c r="L34" s="9">
        <f>IF(Occurrence!K34&gt;0,MAX(0,(Occurrence!K34-$E$4)*$B$7+$E$4*$B$6),0)</f>
        <v/>
      </c>
      <c r="M34" s="9">
        <f>Data!X34+$B$11</f>
        <v/>
      </c>
      <c r="N34" s="9">
        <f>(Data!X34-$D$9)*$B$12+$D$9+$B$11</f>
        <v/>
      </c>
      <c r="O34" s="9">
        <f>Data!Y34+$B$11</f>
        <v/>
      </c>
      <c r="P34" s="9">
        <f>(Data!Y34-$E$9)*$B$12+$E$9+$B$11</f>
        <v/>
      </c>
    </row>
    <row r="35">
      <c r="H35" s="14">
        <f>Data!A35</f>
        <v/>
      </c>
      <c r="I35" s="9">
        <f>IF(Occurrence!J35&gt;0,Occurrence!J35*$B$6,0)</f>
        <v/>
      </c>
      <c r="J35" s="9">
        <f>IF(Occurrence!J35&gt;0,MAX(0,(Occurrence!J35-$D$4)*$B$7+$D$4*$B$6),0)</f>
        <v/>
      </c>
      <c r="K35" s="9">
        <f>IF(Occurrence!K35&gt;0,Occurrence!K35*$B$6,0)</f>
        <v/>
      </c>
      <c r="L35" s="9">
        <f>IF(Occurrence!K35&gt;0,MAX(0,(Occurrence!K35-$E$4)*$B$7+$E$4*$B$6),0)</f>
        <v/>
      </c>
      <c r="M35" s="9">
        <f>Data!X35+$B$11</f>
        <v/>
      </c>
      <c r="N35" s="9">
        <f>(Data!X35-$D$9)*$B$12+$D$9+$B$11</f>
        <v/>
      </c>
      <c r="O35" s="9">
        <f>Data!Y35+$B$11</f>
        <v/>
      </c>
      <c r="P35" s="9">
        <f>(Data!Y35-$E$9)*$B$12+$E$9+$B$11</f>
        <v/>
      </c>
    </row>
    <row r="36">
      <c r="H36" s="14">
        <f>Data!A36</f>
        <v/>
      </c>
      <c r="I36" s="9">
        <f>IF(Occurrence!J36&gt;0,Occurrence!J36*$B$6,0)</f>
        <v/>
      </c>
      <c r="J36" s="9">
        <f>IF(Occurrence!J36&gt;0,MAX(0,(Occurrence!J36-$D$4)*$B$7+$D$4*$B$6),0)</f>
        <v/>
      </c>
      <c r="K36" s="9">
        <f>IF(Occurrence!K36&gt;0,Occurrence!K36*$B$6,0)</f>
        <v/>
      </c>
      <c r="L36" s="9">
        <f>IF(Occurrence!K36&gt;0,MAX(0,(Occurrence!K36-$E$4)*$B$7+$E$4*$B$6),0)</f>
        <v/>
      </c>
      <c r="M36" s="9">
        <f>Data!X36+$B$11</f>
        <v/>
      </c>
      <c r="N36" s="9">
        <f>(Data!X36-$D$9)*$B$12+$D$9+$B$11</f>
        <v/>
      </c>
      <c r="O36" s="9">
        <f>Data!Y36+$B$11</f>
        <v/>
      </c>
      <c r="P36" s="9">
        <f>(Data!Y36-$E$9)*$B$12+$E$9+$B$11</f>
        <v/>
      </c>
    </row>
    <row r="37">
      <c r="H37" s="14">
        <f>Data!A37</f>
        <v/>
      </c>
      <c r="I37" s="9">
        <f>IF(Occurrence!J37&gt;0,Occurrence!J37*$B$6,0)</f>
        <v/>
      </c>
      <c r="J37" s="9">
        <f>IF(Occurrence!J37&gt;0,MAX(0,(Occurrence!J37-$D$4)*$B$7+$D$4*$B$6),0)</f>
        <v/>
      </c>
      <c r="K37" s="9">
        <f>IF(Occurrence!K37&gt;0,Occurrence!K37*$B$6,0)</f>
        <v/>
      </c>
      <c r="L37" s="9">
        <f>IF(Occurrence!K37&gt;0,MAX(0,(Occurrence!K37-$E$4)*$B$7+$E$4*$B$6),0)</f>
        <v/>
      </c>
      <c r="M37" s="9">
        <f>Data!X37+$B$11</f>
        <v/>
      </c>
      <c r="N37" s="9">
        <f>(Data!X37-$D$9)*$B$12+$D$9+$B$11</f>
        <v/>
      </c>
      <c r="O37" s="9">
        <f>Data!Y37+$B$11</f>
        <v/>
      </c>
      <c r="P37" s="9">
        <f>(Data!Y37-$E$9)*$B$12+$E$9+$B$11</f>
        <v/>
      </c>
    </row>
    <row r="38">
      <c r="H38" s="14">
        <f>Data!A38</f>
        <v/>
      </c>
      <c r="I38" s="9">
        <f>IF(Occurrence!J38&gt;0,Occurrence!J38*$B$6,0)</f>
        <v/>
      </c>
      <c r="J38" s="9">
        <f>IF(Occurrence!J38&gt;0,MAX(0,(Occurrence!J38-$D$4)*$B$7+$D$4*$B$6),0)</f>
        <v/>
      </c>
      <c r="K38" s="9">
        <f>IF(Occurrence!K38&gt;0,Occurrence!K38*$B$6,0)</f>
        <v/>
      </c>
      <c r="L38" s="9">
        <f>IF(Occurrence!K38&gt;0,MAX(0,(Occurrence!K38-$E$4)*$B$7+$E$4*$B$6),0)</f>
        <v/>
      </c>
      <c r="M38" s="9">
        <f>Data!X38+$B$11</f>
        <v/>
      </c>
      <c r="N38" s="9">
        <f>(Data!X38-$D$9)*$B$12+$D$9+$B$11</f>
        <v/>
      </c>
      <c r="O38" s="9">
        <f>Data!Y38+$B$11</f>
        <v/>
      </c>
      <c r="P38" s="9">
        <f>(Data!Y38-$E$9)*$B$12+$E$9+$B$11</f>
        <v/>
      </c>
    </row>
    <row r="39">
      <c r="H39" s="14">
        <f>Data!A39</f>
        <v/>
      </c>
      <c r="I39" s="9">
        <f>IF(Occurrence!J39&gt;0,Occurrence!J39*$B$6,0)</f>
        <v/>
      </c>
      <c r="J39" s="9">
        <f>IF(Occurrence!J39&gt;0,MAX(0,(Occurrence!J39-$D$4)*$B$7+$D$4*$B$6),0)</f>
        <v/>
      </c>
      <c r="K39" s="9">
        <f>IF(Occurrence!K39&gt;0,Occurrence!K39*$B$6,0)</f>
        <v/>
      </c>
      <c r="L39" s="9">
        <f>IF(Occurrence!K39&gt;0,MAX(0,(Occurrence!K39-$E$4)*$B$7+$E$4*$B$6),0)</f>
        <v/>
      </c>
      <c r="M39" s="9">
        <f>Data!X39+$B$11</f>
        <v/>
      </c>
      <c r="N39" s="9">
        <f>(Data!X39-$D$9)*$B$12+$D$9+$B$11</f>
        <v/>
      </c>
      <c r="O39" s="9">
        <f>Data!Y39+$B$11</f>
        <v/>
      </c>
      <c r="P39" s="9">
        <f>(Data!Y39-$E$9)*$B$12+$E$9+$B$11</f>
        <v/>
      </c>
    </row>
    <row r="40">
      <c r="H40" s="14">
        <f>Data!A40</f>
        <v/>
      </c>
      <c r="I40" s="9">
        <f>IF(Occurrence!J40&gt;0,Occurrence!J40*$B$6,0)</f>
        <v/>
      </c>
      <c r="J40" s="9">
        <f>IF(Occurrence!J40&gt;0,MAX(0,(Occurrence!J40-$D$4)*$B$7+$D$4*$B$6),0)</f>
        <v/>
      </c>
      <c r="K40" s="9">
        <f>IF(Occurrence!K40&gt;0,Occurrence!K40*$B$6,0)</f>
        <v/>
      </c>
      <c r="L40" s="9">
        <f>IF(Occurrence!K40&gt;0,MAX(0,(Occurrence!K40-$E$4)*$B$7+$E$4*$B$6),0)</f>
        <v/>
      </c>
      <c r="M40" s="9">
        <f>Data!X40+$B$11</f>
        <v/>
      </c>
      <c r="N40" s="9">
        <f>(Data!X40-$D$9)*$B$12+$D$9+$B$11</f>
        <v/>
      </c>
      <c r="O40" s="9">
        <f>Data!Y40+$B$11</f>
        <v/>
      </c>
      <c r="P40" s="9">
        <f>(Data!Y40-$E$9)*$B$12+$E$9+$B$11</f>
        <v/>
      </c>
    </row>
    <row r="41">
      <c r="H41" s="14">
        <f>Data!A41</f>
        <v/>
      </c>
      <c r="I41" s="9">
        <f>IF(Occurrence!J41&gt;0,Occurrence!J41*$B$6,0)</f>
        <v/>
      </c>
      <c r="J41" s="9">
        <f>IF(Occurrence!J41&gt;0,MAX(0,(Occurrence!J41-$D$4)*$B$7+$D$4*$B$6),0)</f>
        <v/>
      </c>
      <c r="K41" s="9">
        <f>IF(Occurrence!K41&gt;0,Occurrence!K41*$B$6,0)</f>
        <v/>
      </c>
      <c r="L41" s="9">
        <f>IF(Occurrence!K41&gt;0,MAX(0,(Occurrence!K41-$E$4)*$B$7+$E$4*$B$6),0)</f>
        <v/>
      </c>
      <c r="M41" s="9">
        <f>Data!X41+$B$11</f>
        <v/>
      </c>
      <c r="N41" s="9">
        <f>(Data!X41-$D$9)*$B$12+$D$9+$B$11</f>
        <v/>
      </c>
      <c r="O41" s="9">
        <f>Data!Y41+$B$11</f>
        <v/>
      </c>
      <c r="P41" s="9">
        <f>(Data!Y41-$E$9)*$B$12+$E$9+$B$11</f>
        <v/>
      </c>
    </row>
    <row r="42">
      <c r="H42" s="14">
        <f>Data!A42</f>
        <v/>
      </c>
      <c r="I42" s="9">
        <f>IF(Occurrence!J42&gt;0,Occurrence!J42*$B$6,0)</f>
        <v/>
      </c>
      <c r="J42" s="9">
        <f>IF(Occurrence!J42&gt;0,MAX(0,(Occurrence!J42-$D$4)*$B$7+$D$4*$B$6),0)</f>
        <v/>
      </c>
      <c r="K42" s="9">
        <f>IF(Occurrence!K42&gt;0,Occurrence!K42*$B$6,0)</f>
        <v/>
      </c>
      <c r="L42" s="9">
        <f>IF(Occurrence!K42&gt;0,MAX(0,(Occurrence!K42-$E$4)*$B$7+$E$4*$B$6),0)</f>
        <v/>
      </c>
      <c r="M42" s="9">
        <f>Data!X42+$B$11</f>
        <v/>
      </c>
      <c r="N42" s="9">
        <f>(Data!X42-$D$9)*$B$12+$D$9+$B$11</f>
        <v/>
      </c>
      <c r="O42" s="9">
        <f>Data!Y42+$B$11</f>
        <v/>
      </c>
      <c r="P42" s="9">
        <f>(Data!Y42-$E$9)*$B$12+$E$9+$B$11</f>
        <v/>
      </c>
    </row>
    <row r="43">
      <c r="H43" s="14">
        <f>Data!A43</f>
        <v/>
      </c>
      <c r="I43" s="9">
        <f>IF(Occurrence!J43&gt;0,Occurrence!J43*$B$6,0)</f>
        <v/>
      </c>
      <c r="J43" s="9">
        <f>IF(Occurrence!J43&gt;0,MAX(0,(Occurrence!J43-$D$4)*$B$7+$D$4*$B$6),0)</f>
        <v/>
      </c>
      <c r="K43" s="9">
        <f>IF(Occurrence!K43&gt;0,Occurrence!K43*$B$6,0)</f>
        <v/>
      </c>
      <c r="L43" s="9">
        <f>IF(Occurrence!K43&gt;0,MAX(0,(Occurrence!K43-$E$4)*$B$7+$E$4*$B$6),0)</f>
        <v/>
      </c>
      <c r="M43" s="9">
        <f>Data!X43+$B$11</f>
        <v/>
      </c>
      <c r="N43" s="9">
        <f>(Data!X43-$D$9)*$B$12+$D$9+$B$11</f>
        <v/>
      </c>
      <c r="O43" s="9">
        <f>Data!Y43+$B$11</f>
        <v/>
      </c>
      <c r="P43" s="9">
        <f>(Data!Y43-$E$9)*$B$12+$E$9+$B$11</f>
        <v/>
      </c>
    </row>
    <row r="44">
      <c r="H44" s="14">
        <f>Data!A44</f>
        <v/>
      </c>
      <c r="I44" s="9">
        <f>IF(Occurrence!J44&gt;0,Occurrence!J44*$B$6,0)</f>
        <v/>
      </c>
      <c r="J44" s="9">
        <f>IF(Occurrence!J44&gt;0,MAX(0,(Occurrence!J44-$D$4)*$B$7+$D$4*$B$6),0)</f>
        <v/>
      </c>
      <c r="K44" s="9">
        <f>IF(Occurrence!K44&gt;0,Occurrence!K44*$B$6,0)</f>
        <v/>
      </c>
      <c r="L44" s="9">
        <f>IF(Occurrence!K44&gt;0,MAX(0,(Occurrence!K44-$E$4)*$B$7+$E$4*$B$6),0)</f>
        <v/>
      </c>
      <c r="M44" s="9">
        <f>Data!X44+$B$11</f>
        <v/>
      </c>
      <c r="N44" s="9">
        <f>(Data!X44-$D$9)*$B$12+$D$9+$B$11</f>
        <v/>
      </c>
      <c r="O44" s="9">
        <f>Data!Y44+$B$11</f>
        <v/>
      </c>
      <c r="P44" s="9">
        <f>(Data!Y44-$E$9)*$B$12+$E$9+$B$11</f>
        <v/>
      </c>
    </row>
    <row r="45">
      <c r="H45" s="14">
        <f>Data!A45</f>
        <v/>
      </c>
      <c r="I45" s="9">
        <f>IF(Occurrence!J45&gt;0,Occurrence!J45*$B$6,0)</f>
        <v/>
      </c>
      <c r="J45" s="9">
        <f>IF(Occurrence!J45&gt;0,MAX(0,(Occurrence!J45-$D$4)*$B$7+$D$4*$B$6),0)</f>
        <v/>
      </c>
      <c r="K45" s="9">
        <f>IF(Occurrence!K45&gt;0,Occurrence!K45*$B$6,0)</f>
        <v/>
      </c>
      <c r="L45" s="9">
        <f>IF(Occurrence!K45&gt;0,MAX(0,(Occurrence!K45-$E$4)*$B$7+$E$4*$B$6),0)</f>
        <v/>
      </c>
      <c r="M45" s="9">
        <f>Data!X45+$B$11</f>
        <v/>
      </c>
      <c r="N45" s="9">
        <f>(Data!X45-$D$9)*$B$12+$D$9+$B$11</f>
        <v/>
      </c>
      <c r="O45" s="9">
        <f>Data!Y45+$B$11</f>
        <v/>
      </c>
      <c r="P45" s="9">
        <f>(Data!Y45-$E$9)*$B$12+$E$9+$B$11</f>
        <v/>
      </c>
    </row>
    <row r="46">
      <c r="H46" s="14">
        <f>Data!A46</f>
        <v/>
      </c>
      <c r="I46" s="9">
        <f>IF(Occurrence!J46&gt;0,Occurrence!J46*$B$6,0)</f>
        <v/>
      </c>
      <c r="J46" s="9">
        <f>IF(Occurrence!J46&gt;0,MAX(0,(Occurrence!J46-$D$4)*$B$7+$D$4*$B$6),0)</f>
        <v/>
      </c>
      <c r="K46" s="9">
        <f>IF(Occurrence!K46&gt;0,Occurrence!K46*$B$6,0)</f>
        <v/>
      </c>
      <c r="L46" s="9">
        <f>IF(Occurrence!K46&gt;0,MAX(0,(Occurrence!K46-$E$4)*$B$7+$E$4*$B$6),0)</f>
        <v/>
      </c>
      <c r="M46" s="9">
        <f>Data!X46+$B$11</f>
        <v/>
      </c>
      <c r="N46" s="9">
        <f>(Data!X46-$D$9)*$B$12+$D$9+$B$11</f>
        <v/>
      </c>
      <c r="O46" s="9">
        <f>Data!Y46+$B$11</f>
        <v/>
      </c>
      <c r="P46" s="9">
        <f>(Data!Y46-$E$9)*$B$12+$E$9+$B$11</f>
        <v/>
      </c>
    </row>
    <row r="47">
      <c r="H47" s="14">
        <f>Data!A47</f>
        <v/>
      </c>
      <c r="I47" s="9">
        <f>IF(Occurrence!J47&gt;0,Occurrence!J47*$B$6,0)</f>
        <v/>
      </c>
      <c r="J47" s="9">
        <f>IF(Occurrence!J47&gt;0,MAX(0,(Occurrence!J47-$D$4)*$B$7+$D$4*$B$6),0)</f>
        <v/>
      </c>
      <c r="K47" s="9">
        <f>IF(Occurrence!K47&gt;0,Occurrence!K47*$B$6,0)</f>
        <v/>
      </c>
      <c r="L47" s="9">
        <f>IF(Occurrence!K47&gt;0,MAX(0,(Occurrence!K47-$E$4)*$B$7+$E$4*$B$6),0)</f>
        <v/>
      </c>
      <c r="M47" s="9">
        <f>Data!X47+$B$11</f>
        <v/>
      </c>
      <c r="N47" s="9">
        <f>(Data!X47-$D$9)*$B$12+$D$9+$B$11</f>
        <v/>
      </c>
      <c r="O47" s="9">
        <f>Data!Y47+$B$11</f>
        <v/>
      </c>
      <c r="P47" s="9">
        <f>(Data!Y47-$E$9)*$B$12+$E$9+$B$11</f>
        <v/>
      </c>
    </row>
    <row r="48">
      <c r="H48" s="14">
        <f>Data!A48</f>
        <v/>
      </c>
      <c r="I48" s="9">
        <f>IF(Occurrence!J48&gt;0,Occurrence!J48*$B$6,0)</f>
        <v/>
      </c>
      <c r="J48" s="9">
        <f>IF(Occurrence!J48&gt;0,MAX(0,(Occurrence!J48-$D$4)*$B$7+$D$4*$B$6),0)</f>
        <v/>
      </c>
      <c r="K48" s="9">
        <f>IF(Occurrence!K48&gt;0,Occurrence!K48*$B$6,0)</f>
        <v/>
      </c>
      <c r="L48" s="9">
        <f>IF(Occurrence!K48&gt;0,MAX(0,(Occurrence!K48-$E$4)*$B$7+$E$4*$B$6),0)</f>
        <v/>
      </c>
      <c r="M48" s="9">
        <f>Data!X48+$B$11</f>
        <v/>
      </c>
      <c r="N48" s="9">
        <f>(Data!X48-$D$9)*$B$12+$D$9+$B$11</f>
        <v/>
      </c>
      <c r="O48" s="9">
        <f>Data!Y48+$B$11</f>
        <v/>
      </c>
      <c r="P48" s="9">
        <f>(Data!Y48-$E$9)*$B$12+$E$9+$B$11</f>
        <v/>
      </c>
    </row>
    <row r="49">
      <c r="H49" s="14">
        <f>Data!A49</f>
        <v/>
      </c>
      <c r="I49" s="9">
        <f>IF(Occurrence!J49&gt;0,Occurrence!J49*$B$6,0)</f>
        <v/>
      </c>
      <c r="J49" s="9">
        <f>IF(Occurrence!J49&gt;0,MAX(0,(Occurrence!J49-$D$4)*$B$7+$D$4*$B$6),0)</f>
        <v/>
      </c>
      <c r="K49" s="9">
        <f>IF(Occurrence!K49&gt;0,Occurrence!K49*$B$6,0)</f>
        <v/>
      </c>
      <c r="L49" s="9">
        <f>IF(Occurrence!K49&gt;0,MAX(0,(Occurrence!K49-$E$4)*$B$7+$E$4*$B$6),0)</f>
        <v/>
      </c>
      <c r="M49" s="9">
        <f>Data!X49+$B$11</f>
        <v/>
      </c>
      <c r="N49" s="9">
        <f>(Data!X49-$D$9)*$B$12+$D$9+$B$11</f>
        <v/>
      </c>
      <c r="O49" s="9">
        <f>Data!Y49+$B$11</f>
        <v/>
      </c>
      <c r="P49" s="9">
        <f>(Data!Y49-$E$9)*$B$12+$E$9+$B$11</f>
        <v/>
      </c>
    </row>
    <row r="50">
      <c r="H50" s="14">
        <f>Data!A50</f>
        <v/>
      </c>
      <c r="I50" s="9">
        <f>IF(Occurrence!J50&gt;0,Occurrence!J50*$B$6,0)</f>
        <v/>
      </c>
      <c r="J50" s="9">
        <f>IF(Occurrence!J50&gt;0,MAX(0,(Occurrence!J50-$D$4)*$B$7+$D$4*$B$6),0)</f>
        <v/>
      </c>
      <c r="K50" s="9">
        <f>IF(Occurrence!K50&gt;0,Occurrence!K50*$B$6,0)</f>
        <v/>
      </c>
      <c r="L50" s="9">
        <f>IF(Occurrence!K50&gt;0,MAX(0,(Occurrence!K50-$E$4)*$B$7+$E$4*$B$6),0)</f>
        <v/>
      </c>
      <c r="M50" s="9">
        <f>Data!X50+$B$11</f>
        <v/>
      </c>
      <c r="N50" s="9">
        <f>(Data!X50-$D$9)*$B$12+$D$9+$B$11</f>
        <v/>
      </c>
      <c r="O50" s="9">
        <f>Data!Y50+$B$11</f>
        <v/>
      </c>
      <c r="P50" s="9">
        <f>(Data!Y50-$E$9)*$B$12+$E$9+$B$11</f>
        <v/>
      </c>
    </row>
    <row r="51">
      <c r="H51" s="14">
        <f>Data!A51</f>
        <v/>
      </c>
      <c r="I51" s="9">
        <f>IF(Occurrence!J51&gt;0,Occurrence!J51*$B$6,0)</f>
        <v/>
      </c>
      <c r="J51" s="9">
        <f>IF(Occurrence!J51&gt;0,MAX(0,(Occurrence!J51-$D$4)*$B$7+$D$4*$B$6),0)</f>
        <v/>
      </c>
      <c r="K51" s="9">
        <f>IF(Occurrence!K51&gt;0,Occurrence!K51*$B$6,0)</f>
        <v/>
      </c>
      <c r="L51" s="9">
        <f>IF(Occurrence!K51&gt;0,MAX(0,(Occurrence!K51-$E$4)*$B$7+$E$4*$B$6),0)</f>
        <v/>
      </c>
      <c r="M51" s="9">
        <f>Data!X51+$B$11</f>
        <v/>
      </c>
      <c r="N51" s="9">
        <f>(Data!X51-$D$9)*$B$12+$D$9+$B$11</f>
        <v/>
      </c>
      <c r="O51" s="9">
        <f>Data!Y51+$B$11</f>
        <v/>
      </c>
      <c r="P51" s="9">
        <f>(Data!Y51-$E$9)*$B$12+$E$9+$B$11</f>
        <v/>
      </c>
    </row>
    <row r="52">
      <c r="H52" s="14">
        <f>Data!A52</f>
        <v/>
      </c>
      <c r="I52" s="9">
        <f>IF(Occurrence!J52&gt;0,Occurrence!J52*$B$6,0)</f>
        <v/>
      </c>
      <c r="J52" s="9">
        <f>IF(Occurrence!J52&gt;0,MAX(0,(Occurrence!J52-$D$4)*$B$7+$D$4*$B$6),0)</f>
        <v/>
      </c>
      <c r="K52" s="9">
        <f>IF(Occurrence!K52&gt;0,Occurrence!K52*$B$6,0)</f>
        <v/>
      </c>
      <c r="L52" s="9">
        <f>IF(Occurrence!K52&gt;0,MAX(0,(Occurrence!K52-$E$4)*$B$7+$E$4*$B$6),0)</f>
        <v/>
      </c>
      <c r="M52" s="9">
        <f>Data!X52+$B$11</f>
        <v/>
      </c>
      <c r="N52" s="9">
        <f>(Data!X52-$D$9)*$B$12+$D$9+$B$11</f>
        <v/>
      </c>
      <c r="O52" s="9">
        <f>Data!Y52+$B$11</f>
        <v/>
      </c>
      <c r="P52" s="9">
        <f>(Data!Y52-$E$9)*$B$12+$E$9+$B$11</f>
        <v/>
      </c>
    </row>
    <row r="53">
      <c r="H53" s="14">
        <f>Data!A53</f>
        <v/>
      </c>
      <c r="I53" s="9">
        <f>IF(Occurrence!J53&gt;0,Occurrence!J53*$B$6,0)</f>
        <v/>
      </c>
      <c r="J53" s="9">
        <f>IF(Occurrence!J53&gt;0,MAX(0,(Occurrence!J53-$D$4)*$B$7+$D$4*$B$6),0)</f>
        <v/>
      </c>
      <c r="K53" s="9">
        <f>IF(Occurrence!K53&gt;0,Occurrence!K53*$B$6,0)</f>
        <v/>
      </c>
      <c r="L53" s="9">
        <f>IF(Occurrence!K53&gt;0,MAX(0,(Occurrence!K53-$E$4)*$B$7+$E$4*$B$6),0)</f>
        <v/>
      </c>
      <c r="M53" s="9">
        <f>Data!X53+$B$11</f>
        <v/>
      </c>
      <c r="N53" s="9">
        <f>(Data!X53-$D$9)*$B$12+$D$9+$B$11</f>
        <v/>
      </c>
      <c r="O53" s="9">
        <f>Data!Y53+$B$11</f>
        <v/>
      </c>
      <c r="P53" s="9">
        <f>(Data!Y53-$E$9)*$B$12+$E$9+$B$11</f>
        <v/>
      </c>
    </row>
    <row r="54">
      <c r="H54" s="14">
        <f>Data!A54</f>
        <v/>
      </c>
      <c r="I54" s="9">
        <f>IF(Occurrence!J54&gt;0,Occurrence!J54*$B$6,0)</f>
        <v/>
      </c>
      <c r="J54" s="9">
        <f>IF(Occurrence!J54&gt;0,MAX(0,(Occurrence!J54-$D$4)*$B$7+$D$4*$B$6),0)</f>
        <v/>
      </c>
      <c r="K54" s="9">
        <f>IF(Occurrence!K54&gt;0,Occurrence!K54*$B$6,0)</f>
        <v/>
      </c>
      <c r="L54" s="9">
        <f>IF(Occurrence!K54&gt;0,MAX(0,(Occurrence!K54-$E$4)*$B$7+$E$4*$B$6),0)</f>
        <v/>
      </c>
      <c r="M54" s="9">
        <f>Data!X54+$B$11</f>
        <v/>
      </c>
      <c r="N54" s="9">
        <f>(Data!X54-$D$9)*$B$12+$D$9+$B$11</f>
        <v/>
      </c>
      <c r="O54" s="9">
        <f>Data!Y54+$B$11</f>
        <v/>
      </c>
      <c r="P54" s="9">
        <f>(Data!Y54-$E$9)*$B$12+$E$9+$B$11</f>
        <v/>
      </c>
    </row>
    <row r="55">
      <c r="H55" s="14">
        <f>Data!A55</f>
        <v/>
      </c>
      <c r="I55" s="9">
        <f>IF(Occurrence!J55&gt;0,Occurrence!J55*$B$6,0)</f>
        <v/>
      </c>
      <c r="J55" s="9">
        <f>IF(Occurrence!J55&gt;0,MAX(0,(Occurrence!J55-$D$4)*$B$7+$D$4*$B$6),0)</f>
        <v/>
      </c>
      <c r="K55" s="9">
        <f>IF(Occurrence!K55&gt;0,Occurrence!K55*$B$6,0)</f>
        <v/>
      </c>
      <c r="L55" s="9">
        <f>IF(Occurrence!K55&gt;0,MAX(0,(Occurrence!K55-$E$4)*$B$7+$E$4*$B$6),0)</f>
        <v/>
      </c>
      <c r="M55" s="9">
        <f>Data!X55+$B$11</f>
        <v/>
      </c>
      <c r="N55" s="9">
        <f>(Data!X55-$D$9)*$B$12+$D$9+$B$11</f>
        <v/>
      </c>
      <c r="O55" s="9">
        <f>Data!Y55+$B$11</f>
        <v/>
      </c>
      <c r="P55" s="9">
        <f>(Data!Y55-$E$9)*$B$12+$E$9+$B$11</f>
        <v/>
      </c>
    </row>
    <row r="56">
      <c r="H56" s="14">
        <f>Data!A56</f>
        <v/>
      </c>
      <c r="I56" s="9">
        <f>IF(Occurrence!J56&gt;0,Occurrence!J56*$B$6,0)</f>
        <v/>
      </c>
      <c r="J56" s="9">
        <f>IF(Occurrence!J56&gt;0,MAX(0,(Occurrence!J56-$D$4)*$B$7+$D$4*$B$6),0)</f>
        <v/>
      </c>
      <c r="K56" s="9">
        <f>IF(Occurrence!K56&gt;0,Occurrence!K56*$B$6,0)</f>
        <v/>
      </c>
      <c r="L56" s="9">
        <f>IF(Occurrence!K56&gt;0,MAX(0,(Occurrence!K56-$E$4)*$B$7+$E$4*$B$6),0)</f>
        <v/>
      </c>
      <c r="M56" s="9">
        <f>Data!X56+$B$11</f>
        <v/>
      </c>
      <c r="N56" s="9">
        <f>(Data!X56-$D$9)*$B$12+$D$9+$B$11</f>
        <v/>
      </c>
      <c r="O56" s="9">
        <f>Data!Y56+$B$11</f>
        <v/>
      </c>
      <c r="P56" s="9">
        <f>(Data!Y56-$E$9)*$B$12+$E$9+$B$11</f>
        <v/>
      </c>
    </row>
    <row r="57">
      <c r="H57" s="14">
        <f>Data!A57</f>
        <v/>
      </c>
      <c r="I57" s="9">
        <f>IF(Occurrence!J57&gt;0,Occurrence!J57*$B$6,0)</f>
        <v/>
      </c>
      <c r="J57" s="9">
        <f>IF(Occurrence!J57&gt;0,MAX(0,(Occurrence!J57-$D$4)*$B$7+$D$4*$B$6),0)</f>
        <v/>
      </c>
      <c r="K57" s="9">
        <f>IF(Occurrence!K57&gt;0,Occurrence!K57*$B$6,0)</f>
        <v/>
      </c>
      <c r="L57" s="9">
        <f>IF(Occurrence!K57&gt;0,MAX(0,(Occurrence!K57-$E$4)*$B$7+$E$4*$B$6),0)</f>
        <v/>
      </c>
      <c r="M57" s="9">
        <f>Data!X57+$B$11</f>
        <v/>
      </c>
      <c r="N57" s="9">
        <f>(Data!X57-$D$9)*$B$12+$D$9+$B$11</f>
        <v/>
      </c>
      <c r="O57" s="9">
        <f>Data!Y57+$B$11</f>
        <v/>
      </c>
      <c r="P57" s="9">
        <f>(Data!Y57-$E$9)*$B$12+$E$9+$B$11</f>
        <v/>
      </c>
    </row>
    <row r="58">
      <c r="H58" s="14">
        <f>Data!A58</f>
        <v/>
      </c>
      <c r="I58" s="9">
        <f>IF(Occurrence!J58&gt;0,Occurrence!J58*$B$6,0)</f>
        <v/>
      </c>
      <c r="J58" s="9">
        <f>IF(Occurrence!J58&gt;0,MAX(0,(Occurrence!J58-$D$4)*$B$7+$D$4*$B$6),0)</f>
        <v/>
      </c>
      <c r="K58" s="9">
        <f>IF(Occurrence!K58&gt;0,Occurrence!K58*$B$6,0)</f>
        <v/>
      </c>
      <c r="L58" s="9">
        <f>IF(Occurrence!K58&gt;0,MAX(0,(Occurrence!K58-$E$4)*$B$7+$E$4*$B$6),0)</f>
        <v/>
      </c>
      <c r="M58" s="9">
        <f>Data!X58+$B$11</f>
        <v/>
      </c>
      <c r="N58" s="9">
        <f>(Data!X58-$D$9)*$B$12+$D$9+$B$11</f>
        <v/>
      </c>
      <c r="O58" s="9">
        <f>Data!Y58+$B$11</f>
        <v/>
      </c>
      <c r="P58" s="9">
        <f>(Data!Y58-$E$9)*$B$12+$E$9+$B$11</f>
        <v/>
      </c>
    </row>
    <row r="59">
      <c r="H59" s="14">
        <f>Data!A59</f>
        <v/>
      </c>
      <c r="I59" s="9">
        <f>IF(Occurrence!J59&gt;0,Occurrence!J59*$B$6,0)</f>
        <v/>
      </c>
      <c r="J59" s="9">
        <f>IF(Occurrence!J59&gt;0,MAX(0,(Occurrence!J59-$D$4)*$B$7+$D$4*$B$6),0)</f>
        <v/>
      </c>
      <c r="K59" s="9">
        <f>IF(Occurrence!K59&gt;0,Occurrence!K59*$B$6,0)</f>
        <v/>
      </c>
      <c r="L59" s="9">
        <f>IF(Occurrence!K59&gt;0,MAX(0,(Occurrence!K59-$E$4)*$B$7+$E$4*$B$6),0)</f>
        <v/>
      </c>
      <c r="M59" s="9">
        <f>Data!X59+$B$11</f>
        <v/>
      </c>
      <c r="N59" s="9">
        <f>(Data!X59-$D$9)*$B$12+$D$9+$B$11</f>
        <v/>
      </c>
      <c r="O59" s="9">
        <f>Data!Y59+$B$11</f>
        <v/>
      </c>
      <c r="P59" s="9">
        <f>(Data!Y59-$E$9)*$B$12+$E$9+$B$11</f>
        <v/>
      </c>
    </row>
    <row r="60">
      <c r="H60" s="14">
        <f>Data!A60</f>
        <v/>
      </c>
      <c r="I60" s="9">
        <f>IF(Occurrence!J60&gt;0,Occurrence!J60*$B$6,0)</f>
        <v/>
      </c>
      <c r="J60" s="9">
        <f>IF(Occurrence!J60&gt;0,MAX(0,(Occurrence!J60-$D$4)*$B$7+$D$4*$B$6),0)</f>
        <v/>
      </c>
      <c r="K60" s="9">
        <f>IF(Occurrence!K60&gt;0,Occurrence!K60*$B$6,0)</f>
        <v/>
      </c>
      <c r="L60" s="9">
        <f>IF(Occurrence!K60&gt;0,MAX(0,(Occurrence!K60-$E$4)*$B$7+$E$4*$B$6),0)</f>
        <v/>
      </c>
      <c r="M60" s="9">
        <f>Data!X60+$B$11</f>
        <v/>
      </c>
      <c r="N60" s="9">
        <f>(Data!X60-$D$9)*$B$12+$D$9+$B$11</f>
        <v/>
      </c>
      <c r="O60" s="9">
        <f>Data!Y60+$B$11</f>
        <v/>
      </c>
      <c r="P60" s="9">
        <f>(Data!Y60-$E$9)*$B$12+$E$9+$B$11</f>
        <v/>
      </c>
    </row>
    <row r="61">
      <c r="H61" s="14">
        <f>Data!A61</f>
        <v/>
      </c>
      <c r="I61" s="9">
        <f>IF(Occurrence!J61&gt;0,Occurrence!J61*$B$6,0)</f>
        <v/>
      </c>
      <c r="J61" s="9">
        <f>IF(Occurrence!J61&gt;0,MAX(0,(Occurrence!J61-$D$4)*$B$7+$D$4*$B$6),0)</f>
        <v/>
      </c>
      <c r="K61" s="9">
        <f>IF(Occurrence!K61&gt;0,Occurrence!K61*$B$6,0)</f>
        <v/>
      </c>
      <c r="L61" s="9">
        <f>IF(Occurrence!K61&gt;0,MAX(0,(Occurrence!K61-$E$4)*$B$7+$E$4*$B$6),0)</f>
        <v/>
      </c>
      <c r="M61" s="9">
        <f>Data!X61+$B$11</f>
        <v/>
      </c>
      <c r="N61" s="9">
        <f>(Data!X61-$D$9)*$B$12+$D$9+$B$11</f>
        <v/>
      </c>
      <c r="O61" s="9">
        <f>Data!Y61+$B$11</f>
        <v/>
      </c>
      <c r="P61" s="9">
        <f>(Data!Y61-$E$9)*$B$12+$E$9+$B$11</f>
        <v/>
      </c>
    </row>
    <row r="62">
      <c r="H62" s="14">
        <f>Data!A62</f>
        <v/>
      </c>
      <c r="I62" s="9">
        <f>IF(Occurrence!J62&gt;0,Occurrence!J62*$B$6,0)</f>
        <v/>
      </c>
      <c r="J62" s="9">
        <f>IF(Occurrence!J62&gt;0,MAX(0,(Occurrence!J62-$D$4)*$B$7+$D$4*$B$6),0)</f>
        <v/>
      </c>
      <c r="K62" s="9">
        <f>IF(Occurrence!K62&gt;0,Occurrence!K62*$B$6,0)</f>
        <v/>
      </c>
      <c r="L62" s="9">
        <f>IF(Occurrence!K62&gt;0,MAX(0,(Occurrence!K62-$E$4)*$B$7+$E$4*$B$6),0)</f>
        <v/>
      </c>
      <c r="M62" s="9">
        <f>Data!X62+$B$11</f>
        <v/>
      </c>
      <c r="N62" s="9">
        <f>(Data!X62-$D$9)*$B$12+$D$9+$B$11</f>
        <v/>
      </c>
      <c r="O62" s="9">
        <f>Data!Y62+$B$11</f>
        <v/>
      </c>
      <c r="P62" s="9">
        <f>(Data!Y62-$E$9)*$B$12+$E$9+$B$11</f>
        <v/>
      </c>
    </row>
    <row r="63">
      <c r="H63" s="14">
        <f>Data!A63</f>
        <v/>
      </c>
      <c r="I63" s="9">
        <f>IF(Occurrence!J63&gt;0,Occurrence!J63*$B$6,0)</f>
        <v/>
      </c>
      <c r="J63" s="9">
        <f>IF(Occurrence!J63&gt;0,MAX(0,(Occurrence!J63-$D$4)*$B$7+$D$4*$B$6),0)</f>
        <v/>
      </c>
      <c r="K63" s="9">
        <f>IF(Occurrence!K63&gt;0,Occurrence!K63*$B$6,0)</f>
        <v/>
      </c>
      <c r="L63" s="9">
        <f>IF(Occurrence!K63&gt;0,MAX(0,(Occurrence!K63-$E$4)*$B$7+$E$4*$B$6),0)</f>
        <v/>
      </c>
      <c r="M63" s="9">
        <f>Data!X63+$B$11</f>
        <v/>
      </c>
      <c r="N63" s="9">
        <f>(Data!X63-$D$9)*$B$12+$D$9+$B$11</f>
        <v/>
      </c>
      <c r="O63" s="9">
        <f>Data!Y63+$B$11</f>
        <v/>
      </c>
      <c r="P63" s="9">
        <f>(Data!Y63-$E$9)*$B$12+$E$9+$B$11</f>
        <v/>
      </c>
    </row>
    <row r="64">
      <c r="H64" s="14">
        <f>Data!A64</f>
        <v/>
      </c>
      <c r="I64" s="9">
        <f>IF(Occurrence!J64&gt;0,Occurrence!J64*$B$6,0)</f>
        <v/>
      </c>
      <c r="J64" s="9">
        <f>IF(Occurrence!J64&gt;0,MAX(0,(Occurrence!J64-$D$4)*$B$7+$D$4*$B$6),0)</f>
        <v/>
      </c>
      <c r="K64" s="9">
        <f>IF(Occurrence!K64&gt;0,Occurrence!K64*$B$6,0)</f>
        <v/>
      </c>
      <c r="L64" s="9">
        <f>IF(Occurrence!K64&gt;0,MAX(0,(Occurrence!K64-$E$4)*$B$7+$E$4*$B$6),0)</f>
        <v/>
      </c>
      <c r="M64" s="9">
        <f>Data!X64+$B$11</f>
        <v/>
      </c>
      <c r="N64" s="9">
        <f>(Data!X64-$D$9)*$B$12+$D$9+$B$11</f>
        <v/>
      </c>
      <c r="O64" s="9">
        <f>Data!Y64+$B$11</f>
        <v/>
      </c>
      <c r="P64" s="9">
        <f>(Data!Y64-$E$9)*$B$12+$E$9+$B$11</f>
        <v/>
      </c>
    </row>
    <row r="65">
      <c r="H65" s="14">
        <f>Data!A65</f>
        <v/>
      </c>
      <c r="I65" s="9">
        <f>IF(Occurrence!J65&gt;0,Occurrence!J65*$B$6,0)</f>
        <v/>
      </c>
      <c r="J65" s="9">
        <f>IF(Occurrence!J65&gt;0,MAX(0,(Occurrence!J65-$D$4)*$B$7+$D$4*$B$6),0)</f>
        <v/>
      </c>
      <c r="K65" s="9">
        <f>IF(Occurrence!K65&gt;0,Occurrence!K65*$B$6,0)</f>
        <v/>
      </c>
      <c r="L65" s="9">
        <f>IF(Occurrence!K65&gt;0,MAX(0,(Occurrence!K65-$E$4)*$B$7+$E$4*$B$6),0)</f>
        <v/>
      </c>
      <c r="M65" s="9">
        <f>Data!X65+$B$11</f>
        <v/>
      </c>
      <c r="N65" s="9">
        <f>(Data!X65-$D$9)*$B$12+$D$9+$B$11</f>
        <v/>
      </c>
      <c r="O65" s="9">
        <f>Data!Y65+$B$11</f>
        <v/>
      </c>
      <c r="P65" s="9">
        <f>(Data!Y65-$E$9)*$B$12+$E$9+$B$11</f>
        <v/>
      </c>
    </row>
    <row r="66">
      <c r="H66" s="14">
        <f>Data!A66</f>
        <v/>
      </c>
      <c r="I66" s="9">
        <f>IF(Occurrence!J66&gt;0,Occurrence!J66*$B$6,0)</f>
        <v/>
      </c>
      <c r="J66" s="9">
        <f>IF(Occurrence!J66&gt;0,MAX(0,(Occurrence!J66-$D$4)*$B$7+$D$4*$B$6),0)</f>
        <v/>
      </c>
      <c r="K66" s="9">
        <f>IF(Occurrence!K66&gt;0,Occurrence!K66*$B$6,0)</f>
        <v/>
      </c>
      <c r="L66" s="9">
        <f>IF(Occurrence!K66&gt;0,MAX(0,(Occurrence!K66-$E$4)*$B$7+$E$4*$B$6),0)</f>
        <v/>
      </c>
      <c r="M66" s="9">
        <f>Data!X66+$B$11</f>
        <v/>
      </c>
      <c r="N66" s="9">
        <f>(Data!X66-$D$9)*$B$12+$D$9+$B$11</f>
        <v/>
      </c>
      <c r="O66" s="9">
        <f>Data!Y66+$B$11</f>
        <v/>
      </c>
      <c r="P66" s="9">
        <f>(Data!Y66-$E$9)*$B$12+$E$9+$B$11</f>
        <v/>
      </c>
    </row>
    <row r="67">
      <c r="H67" s="14">
        <f>Data!A67</f>
        <v/>
      </c>
      <c r="I67" s="9">
        <f>IF(Occurrence!J67&gt;0,Occurrence!J67*$B$6,0)</f>
        <v/>
      </c>
      <c r="J67" s="9">
        <f>IF(Occurrence!J67&gt;0,MAX(0,(Occurrence!J67-$D$4)*$B$7+$D$4*$B$6),0)</f>
        <v/>
      </c>
      <c r="K67" s="9">
        <f>IF(Occurrence!K67&gt;0,Occurrence!K67*$B$6,0)</f>
        <v/>
      </c>
      <c r="L67" s="9">
        <f>IF(Occurrence!K67&gt;0,MAX(0,(Occurrence!K67-$E$4)*$B$7+$E$4*$B$6),0)</f>
        <v/>
      </c>
      <c r="M67" s="9">
        <f>Data!X67+$B$11</f>
        <v/>
      </c>
      <c r="N67" s="9">
        <f>(Data!X67-$D$9)*$B$12+$D$9+$B$11</f>
        <v/>
      </c>
      <c r="O67" s="9">
        <f>Data!Y67+$B$11</f>
        <v/>
      </c>
      <c r="P67" s="9">
        <f>(Data!Y67-$E$9)*$B$12+$E$9+$B$11</f>
        <v/>
      </c>
    </row>
    <row r="68">
      <c r="H68" s="14">
        <f>Data!A68</f>
        <v/>
      </c>
      <c r="I68" s="9">
        <f>IF(Occurrence!J68&gt;0,Occurrence!J68*$B$6,0)</f>
        <v/>
      </c>
      <c r="J68" s="9">
        <f>IF(Occurrence!J68&gt;0,MAX(0,(Occurrence!J68-$D$4)*$B$7+$D$4*$B$6),0)</f>
        <v/>
      </c>
      <c r="K68" s="9">
        <f>IF(Occurrence!K68&gt;0,Occurrence!K68*$B$6,0)</f>
        <v/>
      </c>
      <c r="L68" s="9">
        <f>IF(Occurrence!K68&gt;0,MAX(0,(Occurrence!K68-$E$4)*$B$7+$E$4*$B$6),0)</f>
        <v/>
      </c>
      <c r="M68" s="9">
        <f>Data!X68+$B$11</f>
        <v/>
      </c>
      <c r="N68" s="9">
        <f>(Data!X68-$D$9)*$B$12+$D$9+$B$11</f>
        <v/>
      </c>
      <c r="O68" s="9">
        <f>Data!Y68+$B$11</f>
        <v/>
      </c>
      <c r="P68" s="9">
        <f>(Data!Y68-$E$9)*$B$12+$E$9+$B$11</f>
        <v/>
      </c>
    </row>
    <row r="69">
      <c r="H69" s="14">
        <f>Data!A69</f>
        <v/>
      </c>
      <c r="I69" s="9">
        <f>IF(Occurrence!J69&gt;0,Occurrence!J69*$B$6,0)</f>
        <v/>
      </c>
      <c r="J69" s="9">
        <f>IF(Occurrence!J69&gt;0,MAX(0,(Occurrence!J69-$D$4)*$B$7+$D$4*$B$6),0)</f>
        <v/>
      </c>
      <c r="K69" s="9">
        <f>IF(Occurrence!K69&gt;0,Occurrence!K69*$B$6,0)</f>
        <v/>
      </c>
      <c r="L69" s="9">
        <f>IF(Occurrence!K69&gt;0,MAX(0,(Occurrence!K69-$E$4)*$B$7+$E$4*$B$6),0)</f>
        <v/>
      </c>
      <c r="M69" s="9">
        <f>Data!X69+$B$11</f>
        <v/>
      </c>
      <c r="N69" s="9">
        <f>(Data!X69-$D$9)*$B$12+$D$9+$B$11</f>
        <v/>
      </c>
      <c r="O69" s="9">
        <f>Data!Y69+$B$11</f>
        <v/>
      </c>
      <c r="P69" s="9">
        <f>(Data!Y69-$E$9)*$B$12+$E$9+$B$11</f>
        <v/>
      </c>
    </row>
    <row r="70">
      <c r="H70" s="14">
        <f>Data!A70</f>
        <v/>
      </c>
      <c r="I70" s="9">
        <f>IF(Occurrence!J70&gt;0,Occurrence!J70*$B$6,0)</f>
        <v/>
      </c>
      <c r="J70" s="9">
        <f>IF(Occurrence!J70&gt;0,MAX(0,(Occurrence!J70-$D$4)*$B$7+$D$4*$B$6),0)</f>
        <v/>
      </c>
      <c r="K70" s="9">
        <f>IF(Occurrence!K70&gt;0,Occurrence!K70*$B$6,0)</f>
        <v/>
      </c>
      <c r="L70" s="9">
        <f>IF(Occurrence!K70&gt;0,MAX(0,(Occurrence!K70-$E$4)*$B$7+$E$4*$B$6),0)</f>
        <v/>
      </c>
      <c r="M70" s="9">
        <f>Data!X70+$B$11</f>
        <v/>
      </c>
      <c r="N70" s="9">
        <f>(Data!X70-$D$9)*$B$12+$D$9+$B$11</f>
        <v/>
      </c>
      <c r="O70" s="9">
        <f>Data!Y70+$B$11</f>
        <v/>
      </c>
      <c r="P70" s="9">
        <f>(Data!Y70-$E$9)*$B$12+$E$9+$B$11</f>
        <v/>
      </c>
    </row>
    <row r="71">
      <c r="H71" s="14">
        <f>Data!A71</f>
        <v/>
      </c>
      <c r="I71" s="9">
        <f>IF(Occurrence!J71&gt;0,Occurrence!J71*$B$6,0)</f>
        <v/>
      </c>
      <c r="J71" s="9">
        <f>IF(Occurrence!J71&gt;0,MAX(0,(Occurrence!J71-$D$4)*$B$7+$D$4*$B$6),0)</f>
        <v/>
      </c>
      <c r="K71" s="9">
        <f>IF(Occurrence!K71&gt;0,Occurrence!K71*$B$6,0)</f>
        <v/>
      </c>
      <c r="L71" s="9">
        <f>IF(Occurrence!K71&gt;0,MAX(0,(Occurrence!K71-$E$4)*$B$7+$E$4*$B$6),0)</f>
        <v/>
      </c>
      <c r="M71" s="9">
        <f>Data!X71+$B$11</f>
        <v/>
      </c>
      <c r="N71" s="9">
        <f>(Data!X71-$D$9)*$B$12+$D$9+$B$11</f>
        <v/>
      </c>
      <c r="O71" s="9">
        <f>Data!Y71+$B$11</f>
        <v/>
      </c>
      <c r="P71" s="9">
        <f>(Data!Y71-$E$9)*$B$12+$E$9+$B$11</f>
        <v/>
      </c>
    </row>
    <row r="72">
      <c r="H72" s="14">
        <f>Data!A72</f>
        <v/>
      </c>
      <c r="I72" s="9">
        <f>IF(Occurrence!J72&gt;0,Occurrence!J72*$B$6,0)</f>
        <v/>
      </c>
      <c r="J72" s="9">
        <f>IF(Occurrence!J72&gt;0,MAX(0,(Occurrence!J72-$D$4)*$B$7+$D$4*$B$6),0)</f>
        <v/>
      </c>
      <c r="K72" s="9">
        <f>IF(Occurrence!K72&gt;0,Occurrence!K72*$B$6,0)</f>
        <v/>
      </c>
      <c r="L72" s="9">
        <f>IF(Occurrence!K72&gt;0,MAX(0,(Occurrence!K72-$E$4)*$B$7+$E$4*$B$6),0)</f>
        <v/>
      </c>
      <c r="M72" s="9">
        <f>Data!X72+$B$11</f>
        <v/>
      </c>
      <c r="N72" s="9">
        <f>(Data!X72-$D$9)*$B$12+$D$9+$B$11</f>
        <v/>
      </c>
      <c r="O72" s="9">
        <f>Data!Y72+$B$11</f>
        <v/>
      </c>
      <c r="P72" s="9">
        <f>(Data!Y72-$E$9)*$B$12+$E$9+$B$11</f>
        <v/>
      </c>
    </row>
    <row r="73">
      <c r="H73" s="14">
        <f>Data!A73</f>
        <v/>
      </c>
      <c r="I73" s="9">
        <f>IF(Occurrence!J73&gt;0,Occurrence!J73*$B$6,0)</f>
        <v/>
      </c>
      <c r="J73" s="9">
        <f>IF(Occurrence!J73&gt;0,MAX(0,(Occurrence!J73-$D$4)*$B$7+$D$4*$B$6),0)</f>
        <v/>
      </c>
      <c r="K73" s="9">
        <f>IF(Occurrence!K73&gt;0,Occurrence!K73*$B$6,0)</f>
        <v/>
      </c>
      <c r="L73" s="9">
        <f>IF(Occurrence!K73&gt;0,MAX(0,(Occurrence!K73-$E$4)*$B$7+$E$4*$B$6),0)</f>
        <v/>
      </c>
      <c r="M73" s="9">
        <f>Data!X73+$B$11</f>
        <v/>
      </c>
      <c r="N73" s="9">
        <f>(Data!X73-$D$9)*$B$12+$D$9+$B$11</f>
        <v/>
      </c>
      <c r="O73" s="9">
        <f>Data!Y73+$B$11</f>
        <v/>
      </c>
      <c r="P73" s="9">
        <f>(Data!Y73-$E$9)*$B$12+$E$9+$B$11</f>
        <v/>
      </c>
    </row>
    <row r="74">
      <c r="H74" s="14">
        <f>Data!A74</f>
        <v/>
      </c>
      <c r="I74" s="9">
        <f>IF(Occurrence!J74&gt;0,Occurrence!J74*$B$6,0)</f>
        <v/>
      </c>
      <c r="J74" s="9">
        <f>IF(Occurrence!J74&gt;0,MAX(0,(Occurrence!J74-$D$4)*$B$7+$D$4*$B$6),0)</f>
        <v/>
      </c>
      <c r="K74" s="9">
        <f>IF(Occurrence!K74&gt;0,Occurrence!K74*$B$6,0)</f>
        <v/>
      </c>
      <c r="L74" s="9">
        <f>IF(Occurrence!K74&gt;0,MAX(0,(Occurrence!K74-$E$4)*$B$7+$E$4*$B$6),0)</f>
        <v/>
      </c>
      <c r="M74" s="9">
        <f>Data!X74+$B$11</f>
        <v/>
      </c>
      <c r="N74" s="9">
        <f>(Data!X74-$D$9)*$B$12+$D$9+$B$11</f>
        <v/>
      </c>
      <c r="O74" s="9">
        <f>Data!Y74+$B$11</f>
        <v/>
      </c>
      <c r="P74" s="9">
        <f>(Data!Y74-$E$9)*$B$12+$E$9+$B$11</f>
        <v/>
      </c>
    </row>
    <row r="75">
      <c r="H75" s="14">
        <f>Data!A75</f>
        <v/>
      </c>
      <c r="I75" s="9">
        <f>IF(Occurrence!J75&gt;0,Occurrence!J75*$B$6,0)</f>
        <v/>
      </c>
      <c r="J75" s="9">
        <f>IF(Occurrence!J75&gt;0,MAX(0,(Occurrence!J75-$D$4)*$B$7+$D$4*$B$6),0)</f>
        <v/>
      </c>
      <c r="K75" s="9">
        <f>IF(Occurrence!K75&gt;0,Occurrence!K75*$B$6,0)</f>
        <v/>
      </c>
      <c r="L75" s="9">
        <f>IF(Occurrence!K75&gt;0,MAX(0,(Occurrence!K75-$E$4)*$B$7+$E$4*$B$6),0)</f>
        <v/>
      </c>
      <c r="M75" s="9">
        <f>Data!X75+$B$11</f>
        <v/>
      </c>
      <c r="N75" s="9">
        <f>(Data!X75-$D$9)*$B$12+$D$9+$B$11</f>
        <v/>
      </c>
      <c r="O75" s="9">
        <f>Data!Y75+$B$11</f>
        <v/>
      </c>
      <c r="P75" s="9">
        <f>(Data!Y75-$E$9)*$B$12+$E$9+$B$11</f>
        <v/>
      </c>
    </row>
    <row r="76">
      <c r="H76" s="14">
        <f>Data!A76</f>
        <v/>
      </c>
      <c r="I76" s="9">
        <f>IF(Occurrence!J76&gt;0,Occurrence!J76*$B$6,0)</f>
        <v/>
      </c>
      <c r="J76" s="9">
        <f>IF(Occurrence!J76&gt;0,MAX(0,(Occurrence!J76-$D$4)*$B$7+$D$4*$B$6),0)</f>
        <v/>
      </c>
      <c r="K76" s="9">
        <f>IF(Occurrence!K76&gt;0,Occurrence!K76*$B$6,0)</f>
        <v/>
      </c>
      <c r="L76" s="9">
        <f>IF(Occurrence!K76&gt;0,MAX(0,(Occurrence!K76-$E$4)*$B$7+$E$4*$B$6),0)</f>
        <v/>
      </c>
      <c r="M76" s="9">
        <f>Data!X76+$B$11</f>
        <v/>
      </c>
      <c r="N76" s="9">
        <f>(Data!X76-$D$9)*$B$12+$D$9+$B$11</f>
        <v/>
      </c>
      <c r="O76" s="9">
        <f>Data!Y76+$B$11</f>
        <v/>
      </c>
      <c r="P76" s="9">
        <f>(Data!Y76-$E$9)*$B$12+$E$9+$B$11</f>
        <v/>
      </c>
    </row>
    <row r="77">
      <c r="H77" s="14">
        <f>Data!A77</f>
        <v/>
      </c>
      <c r="I77" s="9">
        <f>IF(Occurrence!J77&gt;0,Occurrence!J77*$B$6,0)</f>
        <v/>
      </c>
      <c r="J77" s="9">
        <f>IF(Occurrence!J77&gt;0,MAX(0,(Occurrence!J77-$D$4)*$B$7+$D$4*$B$6),0)</f>
        <v/>
      </c>
      <c r="K77" s="9">
        <f>IF(Occurrence!K77&gt;0,Occurrence!K77*$B$6,0)</f>
        <v/>
      </c>
      <c r="L77" s="9">
        <f>IF(Occurrence!K77&gt;0,MAX(0,(Occurrence!K77-$E$4)*$B$7+$E$4*$B$6),0)</f>
        <v/>
      </c>
      <c r="M77" s="9">
        <f>Data!X77+$B$11</f>
        <v/>
      </c>
      <c r="N77" s="9">
        <f>(Data!X77-$D$9)*$B$12+$D$9+$B$11</f>
        <v/>
      </c>
      <c r="O77" s="9">
        <f>Data!Y77+$B$11</f>
        <v/>
      </c>
      <c r="P77" s="9">
        <f>(Data!Y77-$E$9)*$B$12+$E$9+$B$11</f>
        <v/>
      </c>
    </row>
    <row r="78">
      <c r="H78" s="14">
        <f>Data!A78</f>
        <v/>
      </c>
      <c r="I78" s="9">
        <f>IF(Occurrence!J78&gt;0,Occurrence!J78*$B$6,0)</f>
        <v/>
      </c>
      <c r="J78" s="9">
        <f>IF(Occurrence!J78&gt;0,MAX(0,(Occurrence!J78-$D$4)*$B$7+$D$4*$B$6),0)</f>
        <v/>
      </c>
      <c r="K78" s="9">
        <f>IF(Occurrence!K78&gt;0,Occurrence!K78*$B$6,0)</f>
        <v/>
      </c>
      <c r="L78" s="9">
        <f>IF(Occurrence!K78&gt;0,MAX(0,(Occurrence!K78-$E$4)*$B$7+$E$4*$B$6),0)</f>
        <v/>
      </c>
      <c r="M78" s="9">
        <f>Data!X78+$B$11</f>
        <v/>
      </c>
      <c r="N78" s="9">
        <f>(Data!X78-$D$9)*$B$12+$D$9+$B$11</f>
        <v/>
      </c>
      <c r="O78" s="9">
        <f>Data!Y78+$B$11</f>
        <v/>
      </c>
      <c r="P78" s="9">
        <f>(Data!Y78-$E$9)*$B$12+$E$9+$B$11</f>
        <v/>
      </c>
    </row>
    <row r="79">
      <c r="H79" s="14">
        <f>Data!A79</f>
        <v/>
      </c>
      <c r="I79" s="9">
        <f>IF(Occurrence!J79&gt;0,Occurrence!J79*$B$6,0)</f>
        <v/>
      </c>
      <c r="J79" s="9">
        <f>IF(Occurrence!J79&gt;0,MAX(0,(Occurrence!J79-$D$4)*$B$7+$D$4*$B$6),0)</f>
        <v/>
      </c>
      <c r="K79" s="9">
        <f>IF(Occurrence!K79&gt;0,Occurrence!K79*$B$6,0)</f>
        <v/>
      </c>
      <c r="L79" s="9">
        <f>IF(Occurrence!K79&gt;0,MAX(0,(Occurrence!K79-$E$4)*$B$7+$E$4*$B$6),0)</f>
        <v/>
      </c>
      <c r="M79" s="9">
        <f>Data!X79+$B$11</f>
        <v/>
      </c>
      <c r="N79" s="9">
        <f>(Data!X79-$D$9)*$B$12+$D$9+$B$11</f>
        <v/>
      </c>
      <c r="O79" s="9">
        <f>Data!Y79+$B$11</f>
        <v/>
      </c>
      <c r="P79" s="9">
        <f>(Data!Y79-$E$9)*$B$12+$E$9+$B$11</f>
        <v/>
      </c>
    </row>
    <row r="80">
      <c r="H80" s="14">
        <f>Data!A80</f>
        <v/>
      </c>
      <c r="I80" s="9">
        <f>IF(Occurrence!J80&gt;0,Occurrence!J80*$B$6,0)</f>
        <v/>
      </c>
      <c r="J80" s="9">
        <f>IF(Occurrence!J80&gt;0,MAX(0,(Occurrence!J80-$D$4)*$B$7+$D$4*$B$6),0)</f>
        <v/>
      </c>
      <c r="K80" s="9">
        <f>IF(Occurrence!K80&gt;0,Occurrence!K80*$B$6,0)</f>
        <v/>
      </c>
      <c r="L80" s="9">
        <f>IF(Occurrence!K80&gt;0,MAX(0,(Occurrence!K80-$E$4)*$B$7+$E$4*$B$6),0)</f>
        <v/>
      </c>
      <c r="M80" s="9">
        <f>Data!X80+$B$11</f>
        <v/>
      </c>
      <c r="N80" s="9">
        <f>(Data!X80-$D$9)*$B$12+$D$9+$B$11</f>
        <v/>
      </c>
      <c r="O80" s="9">
        <f>Data!Y80+$B$11</f>
        <v/>
      </c>
      <c r="P80" s="9">
        <f>(Data!Y80-$E$9)*$B$12+$E$9+$B$11</f>
        <v/>
      </c>
    </row>
    <row r="81">
      <c r="H81" s="14">
        <f>Data!A81</f>
        <v/>
      </c>
      <c r="I81" s="9">
        <f>IF(Occurrence!J81&gt;0,Occurrence!J81*$B$6,0)</f>
        <v/>
      </c>
      <c r="J81" s="9">
        <f>IF(Occurrence!J81&gt;0,MAX(0,(Occurrence!J81-$D$4)*$B$7+$D$4*$B$6),0)</f>
        <v/>
      </c>
      <c r="K81" s="9">
        <f>IF(Occurrence!K81&gt;0,Occurrence!K81*$B$6,0)</f>
        <v/>
      </c>
      <c r="L81" s="9">
        <f>IF(Occurrence!K81&gt;0,MAX(0,(Occurrence!K81-$E$4)*$B$7+$E$4*$B$6),0)</f>
        <v/>
      </c>
      <c r="M81" s="9">
        <f>Data!X81+$B$11</f>
        <v/>
      </c>
      <c r="N81" s="9">
        <f>(Data!X81-$D$9)*$B$12+$D$9+$B$11</f>
        <v/>
      </c>
      <c r="O81" s="9">
        <f>Data!Y81+$B$11</f>
        <v/>
      </c>
      <c r="P81" s="9">
        <f>(Data!Y81-$E$9)*$B$12+$E$9+$B$11</f>
        <v/>
      </c>
    </row>
    <row r="82">
      <c r="H82" s="14">
        <f>Data!A82</f>
        <v/>
      </c>
      <c r="I82" s="9">
        <f>IF(Occurrence!J82&gt;0,Occurrence!J82*$B$6,0)</f>
        <v/>
      </c>
      <c r="J82" s="9">
        <f>IF(Occurrence!J82&gt;0,MAX(0,(Occurrence!J82-$D$4)*$B$7+$D$4*$B$6),0)</f>
        <v/>
      </c>
      <c r="K82" s="9">
        <f>IF(Occurrence!K82&gt;0,Occurrence!K82*$B$6,0)</f>
        <v/>
      </c>
      <c r="L82" s="9">
        <f>IF(Occurrence!K82&gt;0,MAX(0,(Occurrence!K82-$E$4)*$B$7+$E$4*$B$6),0)</f>
        <v/>
      </c>
      <c r="M82" s="9">
        <f>Data!X82+$B$11</f>
        <v/>
      </c>
      <c r="N82" s="9">
        <f>(Data!X82-$D$9)*$B$12+$D$9+$B$11</f>
        <v/>
      </c>
      <c r="O82" s="9">
        <f>Data!Y82+$B$11</f>
        <v/>
      </c>
      <c r="P82" s="9">
        <f>(Data!Y82-$E$9)*$B$12+$E$9+$B$11</f>
        <v/>
      </c>
    </row>
    <row r="83">
      <c r="H83" s="14">
        <f>Data!A83</f>
        <v/>
      </c>
      <c r="I83" s="9">
        <f>IF(Occurrence!J83&gt;0,Occurrence!J83*$B$6,0)</f>
        <v/>
      </c>
      <c r="J83" s="9">
        <f>IF(Occurrence!J83&gt;0,MAX(0,(Occurrence!J83-$D$4)*$B$7+$D$4*$B$6),0)</f>
        <v/>
      </c>
      <c r="K83" s="9">
        <f>IF(Occurrence!K83&gt;0,Occurrence!K83*$B$6,0)</f>
        <v/>
      </c>
      <c r="L83" s="9">
        <f>IF(Occurrence!K83&gt;0,MAX(0,(Occurrence!K83-$E$4)*$B$7+$E$4*$B$6),0)</f>
        <v/>
      </c>
      <c r="M83" s="9">
        <f>Data!X83+$B$11</f>
        <v/>
      </c>
      <c r="N83" s="9">
        <f>(Data!X83-$D$9)*$B$12+$D$9+$B$11</f>
        <v/>
      </c>
      <c r="O83" s="9">
        <f>Data!Y83+$B$11</f>
        <v/>
      </c>
      <c r="P83" s="9">
        <f>(Data!Y83-$E$9)*$B$12+$E$9+$B$11</f>
        <v/>
      </c>
    </row>
    <row r="84">
      <c r="H84" s="14">
        <f>Data!A84</f>
        <v/>
      </c>
      <c r="I84" s="9">
        <f>IF(Occurrence!J84&gt;0,Occurrence!J84*$B$6,0)</f>
        <v/>
      </c>
      <c r="J84" s="9">
        <f>IF(Occurrence!J84&gt;0,MAX(0,(Occurrence!J84-$D$4)*$B$7+$D$4*$B$6),0)</f>
        <v/>
      </c>
      <c r="K84" s="9">
        <f>IF(Occurrence!K84&gt;0,Occurrence!K84*$B$6,0)</f>
        <v/>
      </c>
      <c r="L84" s="9">
        <f>IF(Occurrence!K84&gt;0,MAX(0,(Occurrence!K84-$E$4)*$B$7+$E$4*$B$6),0)</f>
        <v/>
      </c>
      <c r="M84" s="9">
        <f>Data!X84+$B$11</f>
        <v/>
      </c>
      <c r="N84" s="9">
        <f>(Data!X84-$D$9)*$B$12+$D$9+$B$11</f>
        <v/>
      </c>
      <c r="O84" s="9">
        <f>Data!Y84+$B$11</f>
        <v/>
      </c>
      <c r="P84" s="9">
        <f>(Data!Y84-$E$9)*$B$12+$E$9+$B$11</f>
        <v/>
      </c>
    </row>
    <row r="85">
      <c r="H85" s="14">
        <f>Data!A85</f>
        <v/>
      </c>
      <c r="I85" s="9">
        <f>IF(Occurrence!J85&gt;0,Occurrence!J85*$B$6,0)</f>
        <v/>
      </c>
      <c r="J85" s="9">
        <f>IF(Occurrence!J85&gt;0,MAX(0,(Occurrence!J85-$D$4)*$B$7+$D$4*$B$6),0)</f>
        <v/>
      </c>
      <c r="K85" s="9">
        <f>IF(Occurrence!K85&gt;0,Occurrence!K85*$B$6,0)</f>
        <v/>
      </c>
      <c r="L85" s="9">
        <f>IF(Occurrence!K85&gt;0,MAX(0,(Occurrence!K85-$E$4)*$B$7+$E$4*$B$6),0)</f>
        <v/>
      </c>
      <c r="M85" s="9">
        <f>Data!X85+$B$11</f>
        <v/>
      </c>
      <c r="N85" s="9">
        <f>(Data!X85-$D$9)*$B$12+$D$9+$B$11</f>
        <v/>
      </c>
      <c r="O85" s="9">
        <f>Data!Y85+$B$11</f>
        <v/>
      </c>
      <c r="P85" s="9">
        <f>(Data!Y85-$E$9)*$B$12+$E$9+$B$11</f>
        <v/>
      </c>
    </row>
    <row r="86">
      <c r="H86" s="14">
        <f>Data!A86</f>
        <v/>
      </c>
      <c r="I86" s="9">
        <f>IF(Occurrence!J86&gt;0,Occurrence!J86*$B$6,0)</f>
        <v/>
      </c>
      <c r="J86" s="9">
        <f>IF(Occurrence!J86&gt;0,MAX(0,(Occurrence!J86-$D$4)*$B$7+$D$4*$B$6),0)</f>
        <v/>
      </c>
      <c r="K86" s="9">
        <f>IF(Occurrence!K86&gt;0,Occurrence!K86*$B$6,0)</f>
        <v/>
      </c>
      <c r="L86" s="9">
        <f>IF(Occurrence!K86&gt;0,MAX(0,(Occurrence!K86-$E$4)*$B$7+$E$4*$B$6),0)</f>
        <v/>
      </c>
      <c r="M86" s="9">
        <f>Data!X86+$B$11</f>
        <v/>
      </c>
      <c r="N86" s="9">
        <f>(Data!X86-$D$9)*$B$12+$D$9+$B$11</f>
        <v/>
      </c>
      <c r="O86" s="9">
        <f>Data!Y86+$B$11</f>
        <v/>
      </c>
      <c r="P86" s="9">
        <f>(Data!Y86-$E$9)*$B$12+$E$9+$B$11</f>
        <v/>
      </c>
    </row>
    <row r="87">
      <c r="H87" s="14">
        <f>Data!A87</f>
        <v/>
      </c>
      <c r="I87" s="9">
        <f>IF(Occurrence!J87&gt;0,Occurrence!J87*$B$6,0)</f>
        <v/>
      </c>
      <c r="J87" s="9">
        <f>IF(Occurrence!J87&gt;0,MAX(0,(Occurrence!J87-$D$4)*$B$7+$D$4*$B$6),0)</f>
        <v/>
      </c>
      <c r="K87" s="9">
        <f>IF(Occurrence!K87&gt;0,Occurrence!K87*$B$6,0)</f>
        <v/>
      </c>
      <c r="L87" s="9">
        <f>IF(Occurrence!K87&gt;0,MAX(0,(Occurrence!K87-$E$4)*$B$7+$E$4*$B$6),0)</f>
        <v/>
      </c>
      <c r="M87" s="9">
        <f>Data!X87+$B$11</f>
        <v/>
      </c>
      <c r="N87" s="9">
        <f>(Data!X87-$D$9)*$B$12+$D$9+$B$11</f>
        <v/>
      </c>
      <c r="O87" s="9">
        <f>Data!Y87+$B$11</f>
        <v/>
      </c>
      <c r="P87" s="9">
        <f>(Data!Y87-$E$9)*$B$12+$E$9+$B$11</f>
        <v/>
      </c>
    </row>
    <row r="88">
      <c r="H88" s="14">
        <f>Data!A88</f>
        <v/>
      </c>
      <c r="I88" s="9">
        <f>IF(Occurrence!J88&gt;0,Occurrence!J88*$B$6,0)</f>
        <v/>
      </c>
      <c r="J88" s="9">
        <f>IF(Occurrence!J88&gt;0,MAX(0,(Occurrence!J88-$D$4)*$B$7+$D$4*$B$6),0)</f>
        <v/>
      </c>
      <c r="K88" s="9">
        <f>IF(Occurrence!K88&gt;0,Occurrence!K88*$B$6,0)</f>
        <v/>
      </c>
      <c r="L88" s="9">
        <f>IF(Occurrence!K88&gt;0,MAX(0,(Occurrence!K88-$E$4)*$B$7+$E$4*$B$6),0)</f>
        <v/>
      </c>
      <c r="M88" s="9">
        <f>Data!X88+$B$11</f>
        <v/>
      </c>
      <c r="N88" s="9">
        <f>(Data!X88-$D$9)*$B$12+$D$9+$B$11</f>
        <v/>
      </c>
      <c r="O88" s="9">
        <f>Data!Y88+$B$11</f>
        <v/>
      </c>
      <c r="P88" s="9">
        <f>(Data!Y88-$E$9)*$B$12+$E$9+$B$11</f>
        <v/>
      </c>
    </row>
    <row r="89">
      <c r="H89" s="14">
        <f>Data!A89</f>
        <v/>
      </c>
      <c r="I89" s="9">
        <f>IF(Occurrence!J89&gt;0,Occurrence!J89*$B$6,0)</f>
        <v/>
      </c>
      <c r="J89" s="9">
        <f>IF(Occurrence!J89&gt;0,MAX(0,(Occurrence!J89-$D$4)*$B$7+$D$4*$B$6),0)</f>
        <v/>
      </c>
      <c r="K89" s="9">
        <f>IF(Occurrence!K89&gt;0,Occurrence!K89*$B$6,0)</f>
        <v/>
      </c>
      <c r="L89" s="9">
        <f>IF(Occurrence!K89&gt;0,MAX(0,(Occurrence!K89-$E$4)*$B$7+$E$4*$B$6),0)</f>
        <v/>
      </c>
      <c r="M89" s="9">
        <f>Data!X89+$B$11</f>
        <v/>
      </c>
      <c r="N89" s="9">
        <f>(Data!X89-$D$9)*$B$12+$D$9+$B$11</f>
        <v/>
      </c>
      <c r="O89" s="9">
        <f>Data!Y89+$B$11</f>
        <v/>
      </c>
      <c r="P89" s="9">
        <f>(Data!Y89-$E$9)*$B$12+$E$9+$B$11</f>
        <v/>
      </c>
    </row>
    <row r="90">
      <c r="H90" s="14">
        <f>Data!A90</f>
        <v/>
      </c>
      <c r="I90" s="9">
        <f>IF(Occurrence!J90&gt;0,Occurrence!J90*$B$6,0)</f>
        <v/>
      </c>
      <c r="J90" s="9">
        <f>IF(Occurrence!J90&gt;0,MAX(0,(Occurrence!J90-$D$4)*$B$7+$D$4*$B$6),0)</f>
        <v/>
      </c>
      <c r="K90" s="9">
        <f>IF(Occurrence!K90&gt;0,Occurrence!K90*$B$6,0)</f>
        <v/>
      </c>
      <c r="L90" s="9">
        <f>IF(Occurrence!K90&gt;0,MAX(0,(Occurrence!K90-$E$4)*$B$7+$E$4*$B$6),0)</f>
        <v/>
      </c>
      <c r="M90" s="9">
        <f>Data!X90+$B$11</f>
        <v/>
      </c>
      <c r="N90" s="9">
        <f>(Data!X90-$D$9)*$B$12+$D$9+$B$11</f>
        <v/>
      </c>
      <c r="O90" s="9">
        <f>Data!Y90+$B$11</f>
        <v/>
      </c>
      <c r="P90" s="9">
        <f>(Data!Y90-$E$9)*$B$12+$E$9+$B$11</f>
        <v/>
      </c>
    </row>
    <row r="91">
      <c r="H91" s="14">
        <f>Data!A91</f>
        <v/>
      </c>
      <c r="I91" s="9">
        <f>IF(Occurrence!J91&gt;0,Occurrence!J91*$B$6,0)</f>
        <v/>
      </c>
      <c r="J91" s="9">
        <f>IF(Occurrence!J91&gt;0,MAX(0,(Occurrence!J91-$D$4)*$B$7+$D$4*$B$6),0)</f>
        <v/>
      </c>
      <c r="K91" s="9">
        <f>IF(Occurrence!K91&gt;0,Occurrence!K91*$B$6,0)</f>
        <v/>
      </c>
      <c r="L91" s="9">
        <f>IF(Occurrence!K91&gt;0,MAX(0,(Occurrence!K91-$E$4)*$B$7+$E$4*$B$6),0)</f>
        <v/>
      </c>
      <c r="M91" s="9">
        <f>Data!X91+$B$11</f>
        <v/>
      </c>
      <c r="N91" s="9">
        <f>(Data!X91-$D$9)*$B$12+$D$9+$B$11</f>
        <v/>
      </c>
      <c r="O91" s="9">
        <f>Data!Y91+$B$11</f>
        <v/>
      </c>
      <c r="P91" s="9">
        <f>(Data!Y91-$E$9)*$B$12+$E$9+$B$11</f>
        <v/>
      </c>
    </row>
    <row r="92">
      <c r="H92" s="14">
        <f>Data!A92</f>
        <v/>
      </c>
      <c r="I92" s="9">
        <f>IF(Occurrence!J92&gt;0,Occurrence!J92*$B$6,0)</f>
        <v/>
      </c>
      <c r="J92" s="9">
        <f>IF(Occurrence!J92&gt;0,MAX(0,(Occurrence!J92-$D$4)*$B$7+$D$4*$B$6),0)</f>
        <v/>
      </c>
      <c r="K92" s="9">
        <f>IF(Occurrence!K92&gt;0,Occurrence!K92*$B$6,0)</f>
        <v/>
      </c>
      <c r="L92" s="9">
        <f>IF(Occurrence!K92&gt;0,MAX(0,(Occurrence!K92-$E$4)*$B$7+$E$4*$B$6),0)</f>
        <v/>
      </c>
      <c r="M92" s="9">
        <f>Data!X92+$B$11</f>
        <v/>
      </c>
      <c r="N92" s="9">
        <f>(Data!X92-$D$9)*$B$12+$D$9+$B$11</f>
        <v/>
      </c>
      <c r="O92" s="9">
        <f>Data!Y92+$B$11</f>
        <v/>
      </c>
      <c r="P92" s="9">
        <f>(Data!Y92-$E$9)*$B$12+$E$9+$B$11</f>
        <v/>
      </c>
    </row>
    <row r="93">
      <c r="H93" s="14">
        <f>Data!A93</f>
        <v/>
      </c>
      <c r="I93" s="9">
        <f>IF(Occurrence!J93&gt;0,Occurrence!J93*$B$6,0)</f>
        <v/>
      </c>
      <c r="J93" s="9">
        <f>IF(Occurrence!J93&gt;0,MAX(0,(Occurrence!J93-$D$4)*$B$7+$D$4*$B$6),0)</f>
        <v/>
      </c>
      <c r="K93" s="9">
        <f>IF(Occurrence!K93&gt;0,Occurrence!K93*$B$6,0)</f>
        <v/>
      </c>
      <c r="L93" s="9">
        <f>IF(Occurrence!K93&gt;0,MAX(0,(Occurrence!K93-$E$4)*$B$7+$E$4*$B$6),0)</f>
        <v/>
      </c>
      <c r="M93" s="9">
        <f>Data!X93+$B$11</f>
        <v/>
      </c>
      <c r="N93" s="9">
        <f>(Data!X93-$D$9)*$B$12+$D$9+$B$11</f>
        <v/>
      </c>
      <c r="O93" s="9">
        <f>Data!Y93+$B$11</f>
        <v/>
      </c>
      <c r="P93" s="9">
        <f>(Data!Y93-$E$9)*$B$12+$E$9+$B$11</f>
        <v/>
      </c>
    </row>
    <row r="94">
      <c r="H94" s="14">
        <f>Data!A94</f>
        <v/>
      </c>
      <c r="I94" s="9">
        <f>IF(Occurrence!J94&gt;0,Occurrence!J94*$B$6,0)</f>
        <v/>
      </c>
      <c r="J94" s="9">
        <f>IF(Occurrence!J94&gt;0,MAX(0,(Occurrence!J94-$D$4)*$B$7+$D$4*$B$6),0)</f>
        <v/>
      </c>
      <c r="K94" s="9">
        <f>IF(Occurrence!K94&gt;0,Occurrence!K94*$B$6,0)</f>
        <v/>
      </c>
      <c r="L94" s="9">
        <f>IF(Occurrence!K94&gt;0,MAX(0,(Occurrence!K94-$E$4)*$B$7+$E$4*$B$6),0)</f>
        <v/>
      </c>
      <c r="M94" s="9">
        <f>Data!X94+$B$11</f>
        <v/>
      </c>
      <c r="N94" s="9">
        <f>(Data!X94-$D$9)*$B$12+$D$9+$B$11</f>
        <v/>
      </c>
      <c r="O94" s="9">
        <f>Data!Y94+$B$11</f>
        <v/>
      </c>
      <c r="P94" s="9">
        <f>(Data!Y94-$E$9)*$B$12+$E$9+$B$11</f>
        <v/>
      </c>
    </row>
    <row r="95">
      <c r="H95" s="14">
        <f>Data!A95</f>
        <v/>
      </c>
      <c r="I95" s="9">
        <f>IF(Occurrence!J95&gt;0,Occurrence!J95*$B$6,0)</f>
        <v/>
      </c>
      <c r="J95" s="9">
        <f>IF(Occurrence!J95&gt;0,MAX(0,(Occurrence!J95-$D$4)*$B$7+$D$4*$B$6),0)</f>
        <v/>
      </c>
      <c r="K95" s="9">
        <f>IF(Occurrence!K95&gt;0,Occurrence!K95*$B$6,0)</f>
        <v/>
      </c>
      <c r="L95" s="9">
        <f>IF(Occurrence!K95&gt;0,MAX(0,(Occurrence!K95-$E$4)*$B$7+$E$4*$B$6),0)</f>
        <v/>
      </c>
      <c r="M95" s="9">
        <f>Data!X95+$B$11</f>
        <v/>
      </c>
      <c r="N95" s="9">
        <f>(Data!X95-$D$9)*$B$12+$D$9+$B$11</f>
        <v/>
      </c>
      <c r="O95" s="9">
        <f>Data!Y95+$B$11</f>
        <v/>
      </c>
      <c r="P95" s="9">
        <f>(Data!Y95-$E$9)*$B$12+$E$9+$B$11</f>
        <v/>
      </c>
    </row>
    <row r="96">
      <c r="H96" s="14">
        <f>Data!A96</f>
        <v/>
      </c>
      <c r="I96" s="9">
        <f>IF(Occurrence!J96&gt;0,Occurrence!J96*$B$6,0)</f>
        <v/>
      </c>
      <c r="J96" s="9">
        <f>IF(Occurrence!J96&gt;0,MAX(0,(Occurrence!J96-$D$4)*$B$7+$D$4*$B$6),0)</f>
        <v/>
      </c>
      <c r="K96" s="9">
        <f>IF(Occurrence!K96&gt;0,Occurrence!K96*$B$6,0)</f>
        <v/>
      </c>
      <c r="L96" s="9">
        <f>IF(Occurrence!K96&gt;0,MAX(0,(Occurrence!K96-$E$4)*$B$7+$E$4*$B$6),0)</f>
        <v/>
      </c>
      <c r="M96" s="9">
        <f>Data!X96+$B$11</f>
        <v/>
      </c>
      <c r="N96" s="9">
        <f>(Data!X96-$D$9)*$B$12+$D$9+$B$11</f>
        <v/>
      </c>
      <c r="O96" s="9">
        <f>Data!Y96+$B$11</f>
        <v/>
      </c>
      <c r="P96" s="9">
        <f>(Data!Y96-$E$9)*$B$12+$E$9+$B$11</f>
        <v/>
      </c>
    </row>
    <row r="97">
      <c r="H97" s="14">
        <f>Data!A97</f>
        <v/>
      </c>
      <c r="I97" s="9">
        <f>IF(Occurrence!J97&gt;0,Occurrence!J97*$B$6,0)</f>
        <v/>
      </c>
      <c r="J97" s="9">
        <f>IF(Occurrence!J97&gt;0,MAX(0,(Occurrence!J97-$D$4)*$B$7+$D$4*$B$6),0)</f>
        <v/>
      </c>
      <c r="K97" s="9">
        <f>IF(Occurrence!K97&gt;0,Occurrence!K97*$B$6,0)</f>
        <v/>
      </c>
      <c r="L97" s="9">
        <f>IF(Occurrence!K97&gt;0,MAX(0,(Occurrence!K97-$E$4)*$B$7+$E$4*$B$6),0)</f>
        <v/>
      </c>
      <c r="M97" s="9">
        <f>Data!X97+$B$11</f>
        <v/>
      </c>
      <c r="N97" s="9">
        <f>(Data!X97-$D$9)*$B$12+$D$9+$B$11</f>
        <v/>
      </c>
      <c r="O97" s="9">
        <f>Data!Y97+$B$11</f>
        <v/>
      </c>
      <c r="P97" s="9">
        <f>(Data!Y97-$E$9)*$B$12+$E$9+$B$11</f>
        <v/>
      </c>
    </row>
    <row r="98">
      <c r="H98" s="14">
        <f>Data!A98</f>
        <v/>
      </c>
      <c r="I98" s="9">
        <f>IF(Occurrence!J98&gt;0,Occurrence!J98*$B$6,0)</f>
        <v/>
      </c>
      <c r="J98" s="9">
        <f>IF(Occurrence!J98&gt;0,MAX(0,(Occurrence!J98-$D$4)*$B$7+$D$4*$B$6),0)</f>
        <v/>
      </c>
      <c r="K98" s="9">
        <f>IF(Occurrence!K98&gt;0,Occurrence!K98*$B$6,0)</f>
        <v/>
      </c>
      <c r="L98" s="9">
        <f>IF(Occurrence!K98&gt;0,MAX(0,(Occurrence!K98-$E$4)*$B$7+$E$4*$B$6),0)</f>
        <v/>
      </c>
      <c r="M98" s="9">
        <f>Data!X98+$B$11</f>
        <v/>
      </c>
      <c r="N98" s="9">
        <f>(Data!X98-$D$9)*$B$12+$D$9+$B$11</f>
        <v/>
      </c>
      <c r="O98" s="9">
        <f>Data!Y98+$B$11</f>
        <v/>
      </c>
      <c r="P98" s="9">
        <f>(Data!Y98-$E$9)*$B$12+$E$9+$B$11</f>
        <v/>
      </c>
    </row>
    <row r="99">
      <c r="H99" s="14">
        <f>Data!A99</f>
        <v/>
      </c>
      <c r="I99" s="9">
        <f>IF(Occurrence!J99&gt;0,Occurrence!J99*$B$6,0)</f>
        <v/>
      </c>
      <c r="J99" s="9">
        <f>IF(Occurrence!J99&gt;0,MAX(0,(Occurrence!J99-$D$4)*$B$7+$D$4*$B$6),0)</f>
        <v/>
      </c>
      <c r="K99" s="9">
        <f>IF(Occurrence!K99&gt;0,Occurrence!K99*$B$6,0)</f>
        <v/>
      </c>
      <c r="L99" s="9">
        <f>IF(Occurrence!K99&gt;0,MAX(0,(Occurrence!K99-$E$4)*$B$7+$E$4*$B$6),0)</f>
        <v/>
      </c>
      <c r="M99" s="9">
        <f>Data!X99+$B$11</f>
        <v/>
      </c>
      <c r="N99" s="9">
        <f>(Data!X99-$D$9)*$B$12+$D$9+$B$11</f>
        <v/>
      </c>
      <c r="O99" s="9">
        <f>Data!Y99+$B$11</f>
        <v/>
      </c>
      <c r="P99" s="9">
        <f>(Data!Y99-$E$9)*$B$12+$E$9+$B$11</f>
        <v/>
      </c>
    </row>
    <row r="100">
      <c r="H100" s="14">
        <f>Data!A100</f>
        <v/>
      </c>
      <c r="I100" s="9">
        <f>IF(Occurrence!J100&gt;0,Occurrence!J100*$B$6,0)</f>
        <v/>
      </c>
      <c r="J100" s="9">
        <f>IF(Occurrence!J100&gt;0,MAX(0,(Occurrence!J100-$D$4)*$B$7+$D$4*$B$6),0)</f>
        <v/>
      </c>
      <c r="K100" s="9">
        <f>IF(Occurrence!K100&gt;0,Occurrence!K100*$B$6,0)</f>
        <v/>
      </c>
      <c r="L100" s="9">
        <f>IF(Occurrence!K100&gt;0,MAX(0,(Occurrence!K100-$E$4)*$B$7+$E$4*$B$6),0)</f>
        <v/>
      </c>
      <c r="M100" s="9">
        <f>Data!X100+$B$11</f>
        <v/>
      </c>
      <c r="N100" s="9">
        <f>(Data!X100-$D$9)*$B$12+$D$9+$B$11</f>
        <v/>
      </c>
      <c r="O100" s="9">
        <f>Data!Y100+$B$11</f>
        <v/>
      </c>
      <c r="P100" s="9">
        <f>(Data!Y100-$E$9)*$B$12+$E$9+$B$11</f>
        <v/>
      </c>
    </row>
    <row r="101">
      <c r="H101" s="14">
        <f>Data!A101</f>
        <v/>
      </c>
      <c r="I101" s="9">
        <f>IF(Occurrence!J101&gt;0,Occurrence!J101*$B$6,0)</f>
        <v/>
      </c>
      <c r="J101" s="9">
        <f>IF(Occurrence!J101&gt;0,MAX(0,(Occurrence!J101-$D$4)*$B$7+$D$4*$B$6),0)</f>
        <v/>
      </c>
      <c r="K101" s="9">
        <f>IF(Occurrence!K101&gt;0,Occurrence!K101*$B$6,0)</f>
        <v/>
      </c>
      <c r="L101" s="9">
        <f>IF(Occurrence!K101&gt;0,MAX(0,(Occurrence!K101-$E$4)*$B$7+$E$4*$B$6),0)</f>
        <v/>
      </c>
      <c r="M101" s="9">
        <f>Data!X101+$B$11</f>
        <v/>
      </c>
      <c r="N101" s="9">
        <f>(Data!X101-$D$9)*$B$12+$D$9+$B$11</f>
        <v/>
      </c>
      <c r="O101" s="9">
        <f>Data!Y101+$B$11</f>
        <v/>
      </c>
      <c r="P101" s="9">
        <f>(Data!Y101-$E$9)*$B$12+$E$9+$B$11</f>
        <v/>
      </c>
    </row>
    <row r="102">
      <c r="H102" s="14">
        <f>Data!A102</f>
        <v/>
      </c>
      <c r="I102" s="9">
        <f>IF(Occurrence!J102&gt;0,Occurrence!J102*$B$6,0)</f>
        <v/>
      </c>
      <c r="J102" s="9">
        <f>IF(Occurrence!J102&gt;0,MAX(0,(Occurrence!J102-$D$4)*$B$7+$D$4*$B$6),0)</f>
        <v/>
      </c>
      <c r="K102" s="9">
        <f>IF(Occurrence!K102&gt;0,Occurrence!K102*$B$6,0)</f>
        <v/>
      </c>
      <c r="L102" s="9">
        <f>IF(Occurrence!K102&gt;0,MAX(0,(Occurrence!K102-$E$4)*$B$7+$E$4*$B$6),0)</f>
        <v/>
      </c>
      <c r="M102" s="9">
        <f>Data!X102+$B$11</f>
        <v/>
      </c>
      <c r="N102" s="9">
        <f>(Data!X102-$D$9)*$B$12+$D$9+$B$11</f>
        <v/>
      </c>
      <c r="O102" s="9">
        <f>Data!Y102+$B$11</f>
        <v/>
      </c>
      <c r="P102" s="9">
        <f>(Data!Y102-$E$9)*$B$12+$E$9+$B$11</f>
        <v/>
      </c>
    </row>
    <row r="103">
      <c r="H103" s="14">
        <f>Data!A103</f>
        <v/>
      </c>
      <c r="I103" s="9">
        <f>IF(Occurrence!J103&gt;0,Occurrence!J103*$B$6,0)</f>
        <v/>
      </c>
      <c r="J103" s="9">
        <f>IF(Occurrence!J103&gt;0,MAX(0,(Occurrence!J103-$D$4)*$B$7+$D$4*$B$6),0)</f>
        <v/>
      </c>
      <c r="K103" s="9">
        <f>IF(Occurrence!K103&gt;0,Occurrence!K103*$B$6,0)</f>
        <v/>
      </c>
      <c r="L103" s="9">
        <f>IF(Occurrence!K103&gt;0,MAX(0,(Occurrence!K103-$E$4)*$B$7+$E$4*$B$6),0)</f>
        <v/>
      </c>
      <c r="M103" s="9">
        <f>Data!X103+$B$11</f>
        <v/>
      </c>
      <c r="N103" s="9">
        <f>(Data!X103-$D$9)*$B$12+$D$9+$B$11</f>
        <v/>
      </c>
      <c r="O103" s="9">
        <f>Data!Y103+$B$11</f>
        <v/>
      </c>
      <c r="P103" s="9">
        <f>(Data!Y103-$E$9)*$B$12+$E$9+$B$11</f>
        <v/>
      </c>
    </row>
    <row r="104">
      <c r="H104" s="14">
        <f>Data!A104</f>
        <v/>
      </c>
      <c r="I104" s="9">
        <f>IF(Occurrence!J104&gt;0,Occurrence!J104*$B$6,0)</f>
        <v/>
      </c>
      <c r="J104" s="9">
        <f>IF(Occurrence!J104&gt;0,MAX(0,(Occurrence!J104-$D$4)*$B$7+$D$4*$B$6),0)</f>
        <v/>
      </c>
      <c r="K104" s="9">
        <f>IF(Occurrence!K104&gt;0,Occurrence!K104*$B$6,0)</f>
        <v/>
      </c>
      <c r="L104" s="9">
        <f>IF(Occurrence!K104&gt;0,MAX(0,(Occurrence!K104-$E$4)*$B$7+$E$4*$B$6),0)</f>
        <v/>
      </c>
      <c r="M104" s="9">
        <f>Data!X104+$B$11</f>
        <v/>
      </c>
      <c r="N104" s="9">
        <f>(Data!X104-$D$9)*$B$12+$D$9+$B$11</f>
        <v/>
      </c>
      <c r="O104" s="9">
        <f>Data!Y104+$B$11</f>
        <v/>
      </c>
      <c r="P104" s="9">
        <f>(Data!Y104-$E$9)*$B$12+$E$9+$B$11</f>
        <v/>
      </c>
    </row>
    <row r="105">
      <c r="H105" s="14">
        <f>Data!A105</f>
        <v/>
      </c>
      <c r="I105" s="9">
        <f>IF(Occurrence!J105&gt;0,Occurrence!J105*$B$6,0)</f>
        <v/>
      </c>
      <c r="J105" s="9">
        <f>IF(Occurrence!J105&gt;0,MAX(0,(Occurrence!J105-$D$4)*$B$7+$D$4*$B$6),0)</f>
        <v/>
      </c>
      <c r="K105" s="9">
        <f>IF(Occurrence!K105&gt;0,Occurrence!K105*$B$6,0)</f>
        <v/>
      </c>
      <c r="L105" s="9">
        <f>IF(Occurrence!K105&gt;0,MAX(0,(Occurrence!K105-$E$4)*$B$7+$E$4*$B$6),0)</f>
        <v/>
      </c>
      <c r="M105" s="9">
        <f>Data!X105+$B$11</f>
        <v/>
      </c>
      <c r="N105" s="9">
        <f>(Data!X105-$D$9)*$B$12+$D$9+$B$11</f>
        <v/>
      </c>
      <c r="O105" s="9">
        <f>Data!Y105+$B$11</f>
        <v/>
      </c>
      <c r="P105" s="9">
        <f>(Data!Y105-$E$9)*$B$12+$E$9+$B$11</f>
        <v/>
      </c>
    </row>
    <row r="106">
      <c r="H106" s="14">
        <f>Data!A106</f>
        <v/>
      </c>
      <c r="I106" s="9">
        <f>IF(Occurrence!J106&gt;0,Occurrence!J106*$B$6,0)</f>
        <v/>
      </c>
      <c r="J106" s="9">
        <f>IF(Occurrence!J106&gt;0,MAX(0,(Occurrence!J106-$D$4)*$B$7+$D$4*$B$6),0)</f>
        <v/>
      </c>
      <c r="K106" s="9">
        <f>IF(Occurrence!K106&gt;0,Occurrence!K106*$B$6,0)</f>
        <v/>
      </c>
      <c r="L106" s="9">
        <f>IF(Occurrence!K106&gt;0,MAX(0,(Occurrence!K106-$E$4)*$B$7+$E$4*$B$6),0)</f>
        <v/>
      </c>
      <c r="M106" s="9">
        <f>Data!X106+$B$11</f>
        <v/>
      </c>
      <c r="N106" s="9">
        <f>(Data!X106-$D$9)*$B$12+$D$9+$B$11</f>
        <v/>
      </c>
      <c r="O106" s="9">
        <f>Data!Y106+$B$11</f>
        <v/>
      </c>
      <c r="P106" s="9">
        <f>(Data!Y106-$E$9)*$B$12+$E$9+$B$11</f>
        <v/>
      </c>
    </row>
    <row r="107">
      <c r="H107" s="14">
        <f>Data!A107</f>
        <v/>
      </c>
      <c r="I107" s="9">
        <f>IF(Occurrence!J107&gt;0,Occurrence!J107*$B$6,0)</f>
        <v/>
      </c>
      <c r="J107" s="9">
        <f>IF(Occurrence!J107&gt;0,MAX(0,(Occurrence!J107-$D$4)*$B$7+$D$4*$B$6),0)</f>
        <v/>
      </c>
      <c r="K107" s="9">
        <f>IF(Occurrence!K107&gt;0,Occurrence!K107*$B$6,0)</f>
        <v/>
      </c>
      <c r="L107" s="9">
        <f>IF(Occurrence!K107&gt;0,MAX(0,(Occurrence!K107-$E$4)*$B$7+$E$4*$B$6),0)</f>
        <v/>
      </c>
      <c r="M107" s="9">
        <f>Data!X107+$B$11</f>
        <v/>
      </c>
      <c r="N107" s="9">
        <f>(Data!X107-$D$9)*$B$12+$D$9+$B$11</f>
        <v/>
      </c>
      <c r="O107" s="9">
        <f>Data!Y107+$B$11</f>
        <v/>
      </c>
      <c r="P107" s="9">
        <f>(Data!Y107-$E$9)*$B$12+$E$9+$B$11</f>
        <v/>
      </c>
    </row>
    <row r="108">
      <c r="H108" s="14">
        <f>Data!A108</f>
        <v/>
      </c>
      <c r="I108" s="9">
        <f>IF(Occurrence!J108&gt;0,Occurrence!J108*$B$6,0)</f>
        <v/>
      </c>
      <c r="J108" s="9">
        <f>IF(Occurrence!J108&gt;0,MAX(0,(Occurrence!J108-$D$4)*$B$7+$D$4*$B$6),0)</f>
        <v/>
      </c>
      <c r="K108" s="9">
        <f>IF(Occurrence!K108&gt;0,Occurrence!K108*$B$6,0)</f>
        <v/>
      </c>
      <c r="L108" s="9">
        <f>IF(Occurrence!K108&gt;0,MAX(0,(Occurrence!K108-$E$4)*$B$7+$E$4*$B$6),0)</f>
        <v/>
      </c>
      <c r="M108" s="9">
        <f>Data!X108+$B$11</f>
        <v/>
      </c>
      <c r="N108" s="9">
        <f>(Data!X108-$D$9)*$B$12+$D$9+$B$11</f>
        <v/>
      </c>
      <c r="O108" s="9">
        <f>Data!Y108+$B$11</f>
        <v/>
      </c>
      <c r="P108" s="9">
        <f>(Data!Y108-$E$9)*$B$12+$E$9+$B$11</f>
        <v/>
      </c>
    </row>
    <row r="109">
      <c r="H109" s="14">
        <f>Data!A109</f>
        <v/>
      </c>
      <c r="I109" s="9">
        <f>IF(Occurrence!J109&gt;0,Occurrence!J109*$B$6,0)</f>
        <v/>
      </c>
      <c r="J109" s="9">
        <f>IF(Occurrence!J109&gt;0,MAX(0,(Occurrence!J109-$D$4)*$B$7+$D$4*$B$6),0)</f>
        <v/>
      </c>
      <c r="K109" s="9">
        <f>IF(Occurrence!K109&gt;0,Occurrence!K109*$B$6,0)</f>
        <v/>
      </c>
      <c r="L109" s="9">
        <f>IF(Occurrence!K109&gt;0,MAX(0,(Occurrence!K109-$E$4)*$B$7+$E$4*$B$6),0)</f>
        <v/>
      </c>
      <c r="M109" s="9">
        <f>Data!X109+$B$11</f>
        <v/>
      </c>
      <c r="N109" s="9">
        <f>(Data!X109-$D$9)*$B$12+$D$9+$B$11</f>
        <v/>
      </c>
      <c r="O109" s="9">
        <f>Data!Y109+$B$11</f>
        <v/>
      </c>
      <c r="P109" s="9">
        <f>(Data!Y109-$E$9)*$B$12+$E$9+$B$11</f>
        <v/>
      </c>
    </row>
    <row r="110">
      <c r="H110" s="14">
        <f>Data!A110</f>
        <v/>
      </c>
      <c r="I110" s="9">
        <f>IF(Occurrence!J110&gt;0,Occurrence!J110*$B$6,0)</f>
        <v/>
      </c>
      <c r="J110" s="9">
        <f>IF(Occurrence!J110&gt;0,MAX(0,(Occurrence!J110-$D$4)*$B$7+$D$4*$B$6),0)</f>
        <v/>
      </c>
      <c r="K110" s="9">
        <f>IF(Occurrence!K110&gt;0,Occurrence!K110*$B$6,0)</f>
        <v/>
      </c>
      <c r="L110" s="9">
        <f>IF(Occurrence!K110&gt;0,MAX(0,(Occurrence!K110-$E$4)*$B$7+$E$4*$B$6),0)</f>
        <v/>
      </c>
      <c r="M110" s="9">
        <f>Data!X110+$B$11</f>
        <v/>
      </c>
      <c r="N110" s="9">
        <f>(Data!X110-$D$9)*$B$12+$D$9+$B$11</f>
        <v/>
      </c>
      <c r="O110" s="9">
        <f>Data!Y110+$B$11</f>
        <v/>
      </c>
      <c r="P110" s="9">
        <f>(Data!Y110-$E$9)*$B$12+$E$9+$B$11</f>
        <v/>
      </c>
    </row>
    <row r="111">
      <c r="H111" s="14">
        <f>Data!A111</f>
        <v/>
      </c>
      <c r="I111" s="9">
        <f>IF(Occurrence!J111&gt;0,Occurrence!J111*$B$6,0)</f>
        <v/>
      </c>
      <c r="J111" s="9">
        <f>IF(Occurrence!J111&gt;0,MAX(0,(Occurrence!J111-$D$4)*$B$7+$D$4*$B$6),0)</f>
        <v/>
      </c>
      <c r="K111" s="9">
        <f>IF(Occurrence!K111&gt;0,Occurrence!K111*$B$6,0)</f>
        <v/>
      </c>
      <c r="L111" s="9">
        <f>IF(Occurrence!K111&gt;0,MAX(0,(Occurrence!K111-$E$4)*$B$7+$E$4*$B$6),0)</f>
        <v/>
      </c>
      <c r="M111" s="9">
        <f>Data!X111+$B$11</f>
        <v/>
      </c>
      <c r="N111" s="9">
        <f>(Data!X111-$D$9)*$B$12+$D$9+$B$11</f>
        <v/>
      </c>
      <c r="O111" s="9">
        <f>Data!Y111+$B$11</f>
        <v/>
      </c>
      <c r="P111" s="9">
        <f>(Data!Y111-$E$9)*$B$12+$E$9+$B$11</f>
        <v/>
      </c>
    </row>
    <row r="112">
      <c r="H112" s="14">
        <f>Data!A112</f>
        <v/>
      </c>
      <c r="I112" s="9">
        <f>IF(Occurrence!J112&gt;0,Occurrence!J112*$B$6,0)</f>
        <v/>
      </c>
      <c r="J112" s="9">
        <f>IF(Occurrence!J112&gt;0,MAX(0,(Occurrence!J112-$D$4)*$B$7+$D$4*$B$6),0)</f>
        <v/>
      </c>
      <c r="K112" s="9">
        <f>IF(Occurrence!K112&gt;0,Occurrence!K112*$B$6,0)</f>
        <v/>
      </c>
      <c r="L112" s="9">
        <f>IF(Occurrence!K112&gt;0,MAX(0,(Occurrence!K112-$E$4)*$B$7+$E$4*$B$6),0)</f>
        <v/>
      </c>
      <c r="M112" s="9">
        <f>Data!X112+$B$11</f>
        <v/>
      </c>
      <c r="N112" s="9">
        <f>(Data!X112-$D$9)*$B$12+$D$9+$B$11</f>
        <v/>
      </c>
      <c r="O112" s="9">
        <f>Data!Y112+$B$11</f>
        <v/>
      </c>
      <c r="P112" s="9">
        <f>(Data!Y112-$E$9)*$B$12+$E$9+$B$11</f>
        <v/>
      </c>
    </row>
    <row r="113">
      <c r="H113" s="14">
        <f>Data!A113</f>
        <v/>
      </c>
      <c r="I113" s="9">
        <f>IF(Occurrence!J113&gt;0,Occurrence!J113*$B$6,0)</f>
        <v/>
      </c>
      <c r="J113" s="9">
        <f>IF(Occurrence!J113&gt;0,MAX(0,(Occurrence!J113-$D$4)*$B$7+$D$4*$B$6),0)</f>
        <v/>
      </c>
      <c r="K113" s="9">
        <f>IF(Occurrence!K113&gt;0,Occurrence!K113*$B$6,0)</f>
        <v/>
      </c>
      <c r="L113" s="9">
        <f>IF(Occurrence!K113&gt;0,MAX(0,(Occurrence!K113-$E$4)*$B$7+$E$4*$B$6),0)</f>
        <v/>
      </c>
      <c r="M113" s="9">
        <f>Data!X113+$B$11</f>
        <v/>
      </c>
      <c r="N113" s="9">
        <f>(Data!X113-$D$9)*$B$12+$D$9+$B$11</f>
        <v/>
      </c>
      <c r="O113" s="9">
        <f>Data!Y113+$B$11</f>
        <v/>
      </c>
      <c r="P113" s="9">
        <f>(Data!Y113-$E$9)*$B$12+$E$9+$B$11</f>
        <v/>
      </c>
    </row>
    <row r="114">
      <c r="H114" s="14">
        <f>Data!A114</f>
        <v/>
      </c>
      <c r="I114" s="9">
        <f>IF(Occurrence!J114&gt;0,Occurrence!J114*$B$6,0)</f>
        <v/>
      </c>
      <c r="J114" s="9">
        <f>IF(Occurrence!J114&gt;0,MAX(0,(Occurrence!J114-$D$4)*$B$7+$D$4*$B$6),0)</f>
        <v/>
      </c>
      <c r="K114" s="9">
        <f>IF(Occurrence!K114&gt;0,Occurrence!K114*$B$6,0)</f>
        <v/>
      </c>
      <c r="L114" s="9">
        <f>IF(Occurrence!K114&gt;0,MAX(0,(Occurrence!K114-$E$4)*$B$7+$E$4*$B$6),0)</f>
        <v/>
      </c>
      <c r="M114" s="9">
        <f>Data!X114+$B$11</f>
        <v/>
      </c>
      <c r="N114" s="9">
        <f>(Data!X114-$D$9)*$B$12+$D$9+$B$11</f>
        <v/>
      </c>
      <c r="O114" s="9">
        <f>Data!Y114+$B$11</f>
        <v/>
      </c>
      <c r="P114" s="9">
        <f>(Data!Y114-$E$9)*$B$12+$E$9+$B$11</f>
        <v/>
      </c>
    </row>
    <row r="115">
      <c r="H115" s="14">
        <f>Data!A115</f>
        <v/>
      </c>
      <c r="I115" s="9">
        <f>IF(Occurrence!J115&gt;0,Occurrence!J115*$B$6,0)</f>
        <v/>
      </c>
      <c r="J115" s="9">
        <f>IF(Occurrence!J115&gt;0,MAX(0,(Occurrence!J115-$D$4)*$B$7+$D$4*$B$6),0)</f>
        <v/>
      </c>
      <c r="K115" s="9">
        <f>IF(Occurrence!K115&gt;0,Occurrence!K115*$B$6,0)</f>
        <v/>
      </c>
      <c r="L115" s="9">
        <f>IF(Occurrence!K115&gt;0,MAX(0,(Occurrence!K115-$E$4)*$B$7+$E$4*$B$6),0)</f>
        <v/>
      </c>
      <c r="M115" s="9">
        <f>Data!X115+$B$11</f>
        <v/>
      </c>
      <c r="N115" s="9">
        <f>(Data!X115-$D$9)*$B$12+$D$9+$B$11</f>
        <v/>
      </c>
      <c r="O115" s="9">
        <f>Data!Y115+$B$11</f>
        <v/>
      </c>
      <c r="P115" s="9">
        <f>(Data!Y115-$E$9)*$B$12+$E$9+$B$11</f>
        <v/>
      </c>
    </row>
    <row r="116">
      <c r="H116" s="14">
        <f>Data!A116</f>
        <v/>
      </c>
      <c r="I116" s="9">
        <f>IF(Occurrence!J116&gt;0,Occurrence!J116*$B$6,0)</f>
        <v/>
      </c>
      <c r="J116" s="9">
        <f>IF(Occurrence!J116&gt;0,MAX(0,(Occurrence!J116-$D$4)*$B$7+$D$4*$B$6),0)</f>
        <v/>
      </c>
      <c r="K116" s="9">
        <f>IF(Occurrence!K116&gt;0,Occurrence!K116*$B$6,0)</f>
        <v/>
      </c>
      <c r="L116" s="9">
        <f>IF(Occurrence!K116&gt;0,MAX(0,(Occurrence!K116-$E$4)*$B$7+$E$4*$B$6),0)</f>
        <v/>
      </c>
      <c r="M116" s="9">
        <f>Data!X116+$B$11</f>
        <v/>
      </c>
      <c r="N116" s="9">
        <f>(Data!X116-$D$9)*$B$12+$D$9+$B$11</f>
        <v/>
      </c>
      <c r="O116" s="9">
        <f>Data!Y116+$B$11</f>
        <v/>
      </c>
      <c r="P116" s="9">
        <f>(Data!Y116-$E$9)*$B$12+$E$9+$B$11</f>
        <v/>
      </c>
    </row>
    <row r="117">
      <c r="H117" s="14">
        <f>Data!A117</f>
        <v/>
      </c>
      <c r="I117" s="9">
        <f>IF(Occurrence!J117&gt;0,Occurrence!J117*$B$6,0)</f>
        <v/>
      </c>
      <c r="J117" s="9">
        <f>IF(Occurrence!J117&gt;0,MAX(0,(Occurrence!J117-$D$4)*$B$7+$D$4*$B$6),0)</f>
        <v/>
      </c>
      <c r="K117" s="9">
        <f>IF(Occurrence!K117&gt;0,Occurrence!K117*$B$6,0)</f>
        <v/>
      </c>
      <c r="L117" s="9">
        <f>IF(Occurrence!K117&gt;0,MAX(0,(Occurrence!K117-$E$4)*$B$7+$E$4*$B$6),0)</f>
        <v/>
      </c>
      <c r="M117" s="9">
        <f>Data!X117+$B$11</f>
        <v/>
      </c>
      <c r="N117" s="9">
        <f>(Data!X117-$D$9)*$B$12+$D$9+$B$11</f>
        <v/>
      </c>
      <c r="O117" s="9">
        <f>Data!Y117+$B$11</f>
        <v/>
      </c>
      <c r="P117" s="9">
        <f>(Data!Y117-$E$9)*$B$12+$E$9+$B$11</f>
        <v/>
      </c>
    </row>
    <row r="118">
      <c r="H118" s="14">
        <f>Data!A118</f>
        <v/>
      </c>
      <c r="I118" s="9">
        <f>IF(Occurrence!J118&gt;0,Occurrence!J118*$B$6,0)</f>
        <v/>
      </c>
      <c r="J118" s="9">
        <f>IF(Occurrence!J118&gt;0,MAX(0,(Occurrence!J118-$D$4)*$B$7+$D$4*$B$6),0)</f>
        <v/>
      </c>
      <c r="K118" s="9">
        <f>IF(Occurrence!K118&gt;0,Occurrence!K118*$B$6,0)</f>
        <v/>
      </c>
      <c r="L118" s="9">
        <f>IF(Occurrence!K118&gt;0,MAX(0,(Occurrence!K118-$E$4)*$B$7+$E$4*$B$6),0)</f>
        <v/>
      </c>
      <c r="M118" s="9">
        <f>Data!X118+$B$11</f>
        <v/>
      </c>
      <c r="N118" s="9">
        <f>(Data!X118-$D$9)*$B$12+$D$9+$B$11</f>
        <v/>
      </c>
      <c r="O118" s="9">
        <f>Data!Y118+$B$11</f>
        <v/>
      </c>
      <c r="P118" s="9">
        <f>(Data!Y118-$E$9)*$B$12+$E$9+$B$11</f>
        <v/>
      </c>
    </row>
    <row r="119">
      <c r="H119" s="14">
        <f>Data!A119</f>
        <v/>
      </c>
      <c r="I119" s="9">
        <f>IF(Occurrence!J119&gt;0,Occurrence!J119*$B$6,0)</f>
        <v/>
      </c>
      <c r="J119" s="9">
        <f>IF(Occurrence!J119&gt;0,MAX(0,(Occurrence!J119-$D$4)*$B$7+$D$4*$B$6),0)</f>
        <v/>
      </c>
      <c r="K119" s="9">
        <f>IF(Occurrence!K119&gt;0,Occurrence!K119*$B$6,0)</f>
        <v/>
      </c>
      <c r="L119" s="9">
        <f>IF(Occurrence!K119&gt;0,MAX(0,(Occurrence!K119-$E$4)*$B$7+$E$4*$B$6),0)</f>
        <v/>
      </c>
      <c r="M119" s="9">
        <f>Data!X119+$B$11</f>
        <v/>
      </c>
      <c r="N119" s="9">
        <f>(Data!X119-$D$9)*$B$12+$D$9+$B$11</f>
        <v/>
      </c>
      <c r="O119" s="9">
        <f>Data!Y119+$B$11</f>
        <v/>
      </c>
      <c r="P119" s="9">
        <f>(Data!Y119-$E$9)*$B$12+$E$9+$B$11</f>
        <v/>
      </c>
    </row>
    <row r="120">
      <c r="H120" s="14">
        <f>Data!A120</f>
        <v/>
      </c>
      <c r="I120" s="9">
        <f>IF(Occurrence!J120&gt;0,Occurrence!J120*$B$6,0)</f>
        <v/>
      </c>
      <c r="J120" s="9">
        <f>IF(Occurrence!J120&gt;0,MAX(0,(Occurrence!J120-$D$4)*$B$7+$D$4*$B$6),0)</f>
        <v/>
      </c>
      <c r="K120" s="9">
        <f>IF(Occurrence!K120&gt;0,Occurrence!K120*$B$6,0)</f>
        <v/>
      </c>
      <c r="L120" s="9">
        <f>IF(Occurrence!K120&gt;0,MAX(0,(Occurrence!K120-$E$4)*$B$7+$E$4*$B$6),0)</f>
        <v/>
      </c>
      <c r="M120" s="9">
        <f>Data!X120+$B$11</f>
        <v/>
      </c>
      <c r="N120" s="9">
        <f>(Data!X120-$D$9)*$B$12+$D$9+$B$11</f>
        <v/>
      </c>
      <c r="O120" s="9">
        <f>Data!Y120+$B$11</f>
        <v/>
      </c>
      <c r="P120" s="9">
        <f>(Data!Y120-$E$9)*$B$12+$E$9+$B$11</f>
        <v/>
      </c>
    </row>
    <row r="121">
      <c r="H121" s="14">
        <f>Data!A121</f>
        <v/>
      </c>
      <c r="I121" s="9">
        <f>IF(Occurrence!J121&gt;0,Occurrence!J121*$B$6,0)</f>
        <v/>
      </c>
      <c r="J121" s="9">
        <f>IF(Occurrence!J121&gt;0,MAX(0,(Occurrence!J121-$D$4)*$B$7+$D$4*$B$6),0)</f>
        <v/>
      </c>
      <c r="K121" s="9">
        <f>IF(Occurrence!K121&gt;0,Occurrence!K121*$B$6,0)</f>
        <v/>
      </c>
      <c r="L121" s="9">
        <f>IF(Occurrence!K121&gt;0,MAX(0,(Occurrence!K121-$E$4)*$B$7+$E$4*$B$6),0)</f>
        <v/>
      </c>
      <c r="M121" s="9">
        <f>Data!X121+$B$11</f>
        <v/>
      </c>
      <c r="N121" s="9">
        <f>(Data!X121-$D$9)*$B$12+$D$9+$B$11</f>
        <v/>
      </c>
      <c r="O121" s="9">
        <f>Data!Y121+$B$11</f>
        <v/>
      </c>
      <c r="P121" s="9">
        <f>(Data!Y121-$E$9)*$B$12+$E$9+$B$11</f>
        <v/>
      </c>
    </row>
    <row r="122">
      <c r="H122" s="14">
        <f>Data!A122</f>
        <v/>
      </c>
      <c r="I122" s="9">
        <f>IF(Occurrence!J122&gt;0,Occurrence!J122*$B$6,0)</f>
        <v/>
      </c>
      <c r="J122" s="9">
        <f>IF(Occurrence!J122&gt;0,MAX(0,(Occurrence!J122-$D$4)*$B$7+$D$4*$B$6),0)</f>
        <v/>
      </c>
      <c r="K122" s="9">
        <f>IF(Occurrence!K122&gt;0,Occurrence!K122*$B$6,0)</f>
        <v/>
      </c>
      <c r="L122" s="9">
        <f>IF(Occurrence!K122&gt;0,MAX(0,(Occurrence!K122-$E$4)*$B$7+$E$4*$B$6),0)</f>
        <v/>
      </c>
      <c r="M122" s="9">
        <f>Data!X122+$B$11</f>
        <v/>
      </c>
      <c r="N122" s="9">
        <f>(Data!X122-$D$9)*$B$12+$D$9+$B$11</f>
        <v/>
      </c>
      <c r="O122" s="9">
        <f>Data!Y122+$B$11</f>
        <v/>
      </c>
      <c r="P122" s="9">
        <f>(Data!Y122-$E$9)*$B$12+$E$9+$B$11</f>
        <v/>
      </c>
    </row>
    <row r="123">
      <c r="H123" s="14">
        <f>Data!A123</f>
        <v/>
      </c>
      <c r="I123" s="9">
        <f>IF(Occurrence!J123&gt;0,Occurrence!J123*$B$6,0)</f>
        <v/>
      </c>
      <c r="J123" s="9">
        <f>IF(Occurrence!J123&gt;0,MAX(0,(Occurrence!J123-$D$4)*$B$7+$D$4*$B$6),0)</f>
        <v/>
      </c>
      <c r="K123" s="9">
        <f>IF(Occurrence!K123&gt;0,Occurrence!K123*$B$6,0)</f>
        <v/>
      </c>
      <c r="L123" s="9">
        <f>IF(Occurrence!K123&gt;0,MAX(0,(Occurrence!K123-$E$4)*$B$7+$E$4*$B$6),0)</f>
        <v/>
      </c>
      <c r="M123" s="9">
        <f>Data!X123+$B$11</f>
        <v/>
      </c>
      <c r="N123" s="9">
        <f>(Data!X123-$D$9)*$B$12+$D$9+$B$11</f>
        <v/>
      </c>
      <c r="O123" s="9">
        <f>Data!Y123+$B$11</f>
        <v/>
      </c>
      <c r="P123" s="9">
        <f>(Data!Y123-$E$9)*$B$12+$E$9+$B$11</f>
        <v/>
      </c>
    </row>
    <row r="124">
      <c r="H124" s="14">
        <f>Data!A124</f>
        <v/>
      </c>
      <c r="I124" s="9">
        <f>IF(Occurrence!J124&gt;0,Occurrence!J124*$B$6,0)</f>
        <v/>
      </c>
      <c r="J124" s="9">
        <f>IF(Occurrence!J124&gt;0,MAX(0,(Occurrence!J124-$D$4)*$B$7+$D$4*$B$6),0)</f>
        <v/>
      </c>
      <c r="K124" s="9">
        <f>IF(Occurrence!K124&gt;0,Occurrence!K124*$B$6,0)</f>
        <v/>
      </c>
      <c r="L124" s="9">
        <f>IF(Occurrence!K124&gt;0,MAX(0,(Occurrence!K124-$E$4)*$B$7+$E$4*$B$6),0)</f>
        <v/>
      </c>
      <c r="M124" s="9">
        <f>Data!X124+$B$11</f>
        <v/>
      </c>
      <c r="N124" s="9">
        <f>(Data!X124-$D$9)*$B$12+$D$9+$B$11</f>
        <v/>
      </c>
      <c r="O124" s="9">
        <f>Data!Y124+$B$11</f>
        <v/>
      </c>
      <c r="P124" s="9">
        <f>(Data!Y124-$E$9)*$B$12+$E$9+$B$11</f>
        <v/>
      </c>
    </row>
    <row r="125">
      <c r="H125" s="14">
        <f>Data!A125</f>
        <v/>
      </c>
      <c r="I125" s="9">
        <f>IF(Occurrence!J125&gt;0,Occurrence!J125*$B$6,0)</f>
        <v/>
      </c>
      <c r="J125" s="9">
        <f>IF(Occurrence!J125&gt;0,MAX(0,(Occurrence!J125-$D$4)*$B$7+$D$4*$B$6),0)</f>
        <v/>
      </c>
      <c r="K125" s="9">
        <f>IF(Occurrence!K125&gt;0,Occurrence!K125*$B$6,0)</f>
        <v/>
      </c>
      <c r="L125" s="9">
        <f>IF(Occurrence!K125&gt;0,MAX(0,(Occurrence!K125-$E$4)*$B$7+$E$4*$B$6),0)</f>
        <v/>
      </c>
      <c r="M125" s="9">
        <f>Data!X125+$B$11</f>
        <v/>
      </c>
      <c r="N125" s="9">
        <f>(Data!X125-$D$9)*$B$12+$D$9+$B$11</f>
        <v/>
      </c>
      <c r="O125" s="9">
        <f>Data!Y125+$B$11</f>
        <v/>
      </c>
      <c r="P125" s="9">
        <f>(Data!Y125-$E$9)*$B$12+$E$9+$B$11</f>
        <v/>
      </c>
    </row>
    <row r="126">
      <c r="H126" s="14">
        <f>Data!A126</f>
        <v/>
      </c>
      <c r="I126" s="9">
        <f>IF(Occurrence!J126&gt;0,Occurrence!J126*$B$6,0)</f>
        <v/>
      </c>
      <c r="J126" s="9">
        <f>IF(Occurrence!J126&gt;0,MAX(0,(Occurrence!J126-$D$4)*$B$7+$D$4*$B$6),0)</f>
        <v/>
      </c>
      <c r="K126" s="9">
        <f>IF(Occurrence!K126&gt;0,Occurrence!K126*$B$6,0)</f>
        <v/>
      </c>
      <c r="L126" s="9">
        <f>IF(Occurrence!K126&gt;0,MAX(0,(Occurrence!K126-$E$4)*$B$7+$E$4*$B$6),0)</f>
        <v/>
      </c>
      <c r="M126" s="9">
        <f>Data!X126+$B$11</f>
        <v/>
      </c>
      <c r="N126" s="9">
        <f>(Data!X126-$D$9)*$B$12+$D$9+$B$11</f>
        <v/>
      </c>
      <c r="O126" s="9">
        <f>Data!Y126+$B$11</f>
        <v/>
      </c>
      <c r="P126" s="9">
        <f>(Data!Y126-$E$9)*$B$12+$E$9+$B$11</f>
        <v/>
      </c>
    </row>
    <row r="127">
      <c r="H127" s="14">
        <f>Data!A127</f>
        <v/>
      </c>
      <c r="I127" s="9">
        <f>IF(Occurrence!J127&gt;0,Occurrence!J127*$B$6,0)</f>
        <v/>
      </c>
      <c r="J127" s="9">
        <f>IF(Occurrence!J127&gt;0,MAX(0,(Occurrence!J127-$D$4)*$B$7+$D$4*$B$6),0)</f>
        <v/>
      </c>
      <c r="K127" s="9">
        <f>IF(Occurrence!K127&gt;0,Occurrence!K127*$B$6,0)</f>
        <v/>
      </c>
      <c r="L127" s="9">
        <f>IF(Occurrence!K127&gt;0,MAX(0,(Occurrence!K127-$E$4)*$B$7+$E$4*$B$6),0)</f>
        <v/>
      </c>
      <c r="M127" s="9">
        <f>Data!X127+$B$11</f>
        <v/>
      </c>
      <c r="N127" s="9">
        <f>(Data!X127-$D$9)*$B$12+$D$9+$B$11</f>
        <v/>
      </c>
      <c r="O127" s="9">
        <f>Data!Y127+$B$11</f>
        <v/>
      </c>
      <c r="P127" s="9">
        <f>(Data!Y127-$E$9)*$B$12+$E$9+$B$11</f>
        <v/>
      </c>
    </row>
    <row r="128">
      <c r="H128" s="14">
        <f>Data!A128</f>
        <v/>
      </c>
      <c r="I128" s="9">
        <f>IF(Occurrence!J128&gt;0,Occurrence!J128*$B$6,0)</f>
        <v/>
      </c>
      <c r="J128" s="9">
        <f>IF(Occurrence!J128&gt;0,MAX(0,(Occurrence!J128-$D$4)*$B$7+$D$4*$B$6),0)</f>
        <v/>
      </c>
      <c r="K128" s="9">
        <f>IF(Occurrence!K128&gt;0,Occurrence!K128*$B$6,0)</f>
        <v/>
      </c>
      <c r="L128" s="9">
        <f>IF(Occurrence!K128&gt;0,MAX(0,(Occurrence!K128-$E$4)*$B$7+$E$4*$B$6),0)</f>
        <v/>
      </c>
      <c r="M128" s="9">
        <f>Data!X128+$B$11</f>
        <v/>
      </c>
      <c r="N128" s="9">
        <f>(Data!X128-$D$9)*$B$12+$D$9+$B$11</f>
        <v/>
      </c>
      <c r="O128" s="9">
        <f>Data!Y128+$B$11</f>
        <v/>
      </c>
      <c r="P128" s="9">
        <f>(Data!Y128-$E$9)*$B$12+$E$9+$B$11</f>
        <v/>
      </c>
    </row>
    <row r="129">
      <c r="H129" s="14">
        <f>Data!A129</f>
        <v/>
      </c>
      <c r="I129" s="9">
        <f>IF(Occurrence!J129&gt;0,Occurrence!J129*$B$6,0)</f>
        <v/>
      </c>
      <c r="J129" s="9">
        <f>IF(Occurrence!J129&gt;0,MAX(0,(Occurrence!J129-$D$4)*$B$7+$D$4*$B$6),0)</f>
        <v/>
      </c>
      <c r="K129" s="9">
        <f>IF(Occurrence!K129&gt;0,Occurrence!K129*$B$6,0)</f>
        <v/>
      </c>
      <c r="L129" s="9">
        <f>IF(Occurrence!K129&gt;0,MAX(0,(Occurrence!K129-$E$4)*$B$7+$E$4*$B$6),0)</f>
        <v/>
      </c>
      <c r="M129" s="9">
        <f>Data!X129+$B$11</f>
        <v/>
      </c>
      <c r="N129" s="9">
        <f>(Data!X129-$D$9)*$B$12+$D$9+$B$11</f>
        <v/>
      </c>
      <c r="O129" s="9">
        <f>Data!Y129+$B$11</f>
        <v/>
      </c>
      <c r="P129" s="9">
        <f>(Data!Y129-$E$9)*$B$12+$E$9+$B$11</f>
        <v/>
      </c>
    </row>
    <row r="130">
      <c r="H130" s="14">
        <f>Data!A130</f>
        <v/>
      </c>
      <c r="I130" s="9">
        <f>IF(Occurrence!J130&gt;0,Occurrence!J130*$B$6,0)</f>
        <v/>
      </c>
      <c r="J130" s="9">
        <f>IF(Occurrence!J130&gt;0,MAX(0,(Occurrence!J130-$D$4)*$B$7+$D$4*$B$6),0)</f>
        <v/>
      </c>
      <c r="K130" s="9">
        <f>IF(Occurrence!K130&gt;0,Occurrence!K130*$B$6,0)</f>
        <v/>
      </c>
      <c r="L130" s="9">
        <f>IF(Occurrence!K130&gt;0,MAX(0,(Occurrence!K130-$E$4)*$B$7+$E$4*$B$6),0)</f>
        <v/>
      </c>
      <c r="M130" s="9">
        <f>Data!X130+$B$11</f>
        <v/>
      </c>
      <c r="N130" s="9">
        <f>(Data!X130-$D$9)*$B$12+$D$9+$B$11</f>
        <v/>
      </c>
      <c r="O130" s="9">
        <f>Data!Y130+$B$11</f>
        <v/>
      </c>
      <c r="P130" s="9">
        <f>(Data!Y130-$E$9)*$B$12+$E$9+$B$11</f>
        <v/>
      </c>
    </row>
    <row r="131">
      <c r="H131" s="14">
        <f>Data!A131</f>
        <v/>
      </c>
      <c r="I131" s="9">
        <f>IF(Occurrence!J131&gt;0,Occurrence!J131*$B$6,0)</f>
        <v/>
      </c>
      <c r="J131" s="9">
        <f>IF(Occurrence!J131&gt;0,MAX(0,(Occurrence!J131-$D$4)*$B$7+$D$4*$B$6),0)</f>
        <v/>
      </c>
      <c r="K131" s="9">
        <f>IF(Occurrence!K131&gt;0,Occurrence!K131*$B$6,0)</f>
        <v/>
      </c>
      <c r="L131" s="9">
        <f>IF(Occurrence!K131&gt;0,MAX(0,(Occurrence!K131-$E$4)*$B$7+$E$4*$B$6),0)</f>
        <v/>
      </c>
      <c r="M131" s="9">
        <f>Data!X131+$B$11</f>
        <v/>
      </c>
      <c r="N131" s="9">
        <f>(Data!X131-$D$9)*$B$12+$D$9+$B$11</f>
        <v/>
      </c>
      <c r="O131" s="9">
        <f>Data!Y131+$B$11</f>
        <v/>
      </c>
      <c r="P131" s="9">
        <f>(Data!Y131-$E$9)*$B$12+$E$9+$B$11</f>
        <v/>
      </c>
    </row>
    <row r="132">
      <c r="H132" s="14">
        <f>Data!A132</f>
        <v/>
      </c>
      <c r="I132" s="9">
        <f>IF(Occurrence!J132&gt;0,Occurrence!J132*$B$6,0)</f>
        <v/>
      </c>
      <c r="J132" s="9">
        <f>IF(Occurrence!J132&gt;0,MAX(0,(Occurrence!J132-$D$4)*$B$7+$D$4*$B$6),0)</f>
        <v/>
      </c>
      <c r="K132" s="9">
        <f>IF(Occurrence!K132&gt;0,Occurrence!K132*$B$6,0)</f>
        <v/>
      </c>
      <c r="L132" s="9">
        <f>IF(Occurrence!K132&gt;0,MAX(0,(Occurrence!K132-$E$4)*$B$7+$E$4*$B$6),0)</f>
        <v/>
      </c>
      <c r="M132" s="9">
        <f>Data!X132+$B$11</f>
        <v/>
      </c>
      <c r="N132" s="9">
        <f>(Data!X132-$D$9)*$B$12+$D$9+$B$11</f>
        <v/>
      </c>
      <c r="O132" s="9">
        <f>Data!Y132+$B$11</f>
        <v/>
      </c>
      <c r="P132" s="9">
        <f>(Data!Y132-$E$9)*$B$12+$E$9+$B$11</f>
        <v/>
      </c>
    </row>
    <row r="133">
      <c r="H133" s="14">
        <f>Data!A133</f>
        <v/>
      </c>
      <c r="I133" s="9">
        <f>IF(Occurrence!J133&gt;0,Occurrence!J133*$B$6,0)</f>
        <v/>
      </c>
      <c r="J133" s="9">
        <f>IF(Occurrence!J133&gt;0,MAX(0,(Occurrence!J133-$D$4)*$B$7+$D$4*$B$6),0)</f>
        <v/>
      </c>
      <c r="K133" s="9">
        <f>IF(Occurrence!K133&gt;0,Occurrence!K133*$B$6,0)</f>
        <v/>
      </c>
      <c r="L133" s="9">
        <f>IF(Occurrence!K133&gt;0,MAX(0,(Occurrence!K133-$E$4)*$B$7+$E$4*$B$6),0)</f>
        <v/>
      </c>
      <c r="M133" s="9">
        <f>Data!X133+$B$11</f>
        <v/>
      </c>
      <c r="N133" s="9">
        <f>(Data!X133-$D$9)*$B$12+$D$9+$B$11</f>
        <v/>
      </c>
      <c r="O133" s="9">
        <f>Data!Y133+$B$11</f>
        <v/>
      </c>
      <c r="P133" s="9">
        <f>(Data!Y133-$E$9)*$B$12+$E$9+$B$11</f>
        <v/>
      </c>
    </row>
    <row r="134">
      <c r="H134" s="14">
        <f>Data!A134</f>
        <v/>
      </c>
      <c r="I134" s="9">
        <f>IF(Occurrence!J134&gt;0,Occurrence!J134*$B$6,0)</f>
        <v/>
      </c>
      <c r="J134" s="9">
        <f>IF(Occurrence!J134&gt;0,MAX(0,(Occurrence!J134-$D$4)*$B$7+$D$4*$B$6),0)</f>
        <v/>
      </c>
      <c r="K134" s="9">
        <f>IF(Occurrence!K134&gt;0,Occurrence!K134*$B$6,0)</f>
        <v/>
      </c>
      <c r="L134" s="9">
        <f>IF(Occurrence!K134&gt;0,MAX(0,(Occurrence!K134-$E$4)*$B$7+$E$4*$B$6),0)</f>
        <v/>
      </c>
      <c r="M134" s="9">
        <f>Data!X134+$B$11</f>
        <v/>
      </c>
      <c r="N134" s="9">
        <f>(Data!X134-$D$9)*$B$12+$D$9+$B$11</f>
        <v/>
      </c>
      <c r="O134" s="9">
        <f>Data!Y134+$B$11</f>
        <v/>
      </c>
      <c r="P134" s="9">
        <f>(Data!Y134-$E$9)*$B$12+$E$9+$B$11</f>
        <v/>
      </c>
    </row>
    <row r="135">
      <c r="H135" s="14">
        <f>Data!A135</f>
        <v/>
      </c>
      <c r="I135" s="9">
        <f>IF(Occurrence!J135&gt;0,Occurrence!J135*$B$6,0)</f>
        <v/>
      </c>
      <c r="J135" s="9">
        <f>IF(Occurrence!J135&gt;0,MAX(0,(Occurrence!J135-$D$4)*$B$7+$D$4*$B$6),0)</f>
        <v/>
      </c>
      <c r="K135" s="9">
        <f>IF(Occurrence!K135&gt;0,Occurrence!K135*$B$6,0)</f>
        <v/>
      </c>
      <c r="L135" s="9">
        <f>IF(Occurrence!K135&gt;0,MAX(0,(Occurrence!K135-$E$4)*$B$7+$E$4*$B$6),0)</f>
        <v/>
      </c>
      <c r="M135" s="9">
        <f>Data!X135+$B$11</f>
        <v/>
      </c>
      <c r="N135" s="9">
        <f>(Data!X135-$D$9)*$B$12+$D$9+$B$11</f>
        <v/>
      </c>
      <c r="O135" s="9">
        <f>Data!Y135+$B$11</f>
        <v/>
      </c>
      <c r="P135" s="9">
        <f>(Data!Y135-$E$9)*$B$12+$E$9+$B$11</f>
        <v/>
      </c>
    </row>
    <row r="136">
      <c r="H136" s="14">
        <f>Data!A136</f>
        <v/>
      </c>
      <c r="I136" s="9">
        <f>IF(Occurrence!J136&gt;0,Occurrence!J136*$B$6,0)</f>
        <v/>
      </c>
      <c r="J136" s="9">
        <f>IF(Occurrence!J136&gt;0,MAX(0,(Occurrence!J136-$D$4)*$B$7+$D$4*$B$6),0)</f>
        <v/>
      </c>
      <c r="K136" s="9">
        <f>IF(Occurrence!K136&gt;0,Occurrence!K136*$B$6,0)</f>
        <v/>
      </c>
      <c r="L136" s="9">
        <f>IF(Occurrence!K136&gt;0,MAX(0,(Occurrence!K136-$E$4)*$B$7+$E$4*$B$6),0)</f>
        <v/>
      </c>
      <c r="M136" s="9">
        <f>Data!X136+$B$11</f>
        <v/>
      </c>
      <c r="N136" s="9">
        <f>(Data!X136-$D$9)*$B$12+$D$9+$B$11</f>
        <v/>
      </c>
      <c r="O136" s="9">
        <f>Data!Y136+$B$11</f>
        <v/>
      </c>
      <c r="P136" s="9">
        <f>(Data!Y136-$E$9)*$B$12+$E$9+$B$11</f>
        <v/>
      </c>
    </row>
    <row r="137">
      <c r="H137" s="14">
        <f>Data!A137</f>
        <v/>
      </c>
      <c r="I137" s="9">
        <f>IF(Occurrence!J137&gt;0,Occurrence!J137*$B$6,0)</f>
        <v/>
      </c>
      <c r="J137" s="9">
        <f>IF(Occurrence!J137&gt;0,MAX(0,(Occurrence!J137-$D$4)*$B$7+$D$4*$B$6),0)</f>
        <v/>
      </c>
      <c r="K137" s="9">
        <f>IF(Occurrence!K137&gt;0,Occurrence!K137*$B$6,0)</f>
        <v/>
      </c>
      <c r="L137" s="9">
        <f>IF(Occurrence!K137&gt;0,MAX(0,(Occurrence!K137-$E$4)*$B$7+$E$4*$B$6),0)</f>
        <v/>
      </c>
      <c r="M137" s="9">
        <f>Data!X137+$B$11</f>
        <v/>
      </c>
      <c r="N137" s="9">
        <f>(Data!X137-$D$9)*$B$12+$D$9+$B$11</f>
        <v/>
      </c>
      <c r="O137" s="9">
        <f>Data!Y137+$B$11</f>
        <v/>
      </c>
      <c r="P137" s="9">
        <f>(Data!Y137-$E$9)*$B$12+$E$9+$B$11</f>
        <v/>
      </c>
    </row>
    <row r="138">
      <c r="H138" s="14">
        <f>Data!A138</f>
        <v/>
      </c>
      <c r="I138" s="9">
        <f>IF(Occurrence!J138&gt;0,Occurrence!J138*$B$6,0)</f>
        <v/>
      </c>
      <c r="J138" s="9">
        <f>IF(Occurrence!J138&gt;0,MAX(0,(Occurrence!J138-$D$4)*$B$7+$D$4*$B$6),0)</f>
        <v/>
      </c>
      <c r="K138" s="9">
        <f>IF(Occurrence!K138&gt;0,Occurrence!K138*$B$6,0)</f>
        <v/>
      </c>
      <c r="L138" s="9">
        <f>IF(Occurrence!K138&gt;0,MAX(0,(Occurrence!K138-$E$4)*$B$7+$E$4*$B$6),0)</f>
        <v/>
      </c>
      <c r="M138" s="9">
        <f>Data!X138+$B$11</f>
        <v/>
      </c>
      <c r="N138" s="9">
        <f>(Data!X138-$D$9)*$B$12+$D$9+$B$11</f>
        <v/>
      </c>
      <c r="O138" s="9">
        <f>Data!Y138+$B$11</f>
        <v/>
      </c>
      <c r="P138" s="9">
        <f>(Data!Y138-$E$9)*$B$12+$E$9+$B$11</f>
        <v/>
      </c>
    </row>
    <row r="139">
      <c r="H139" s="14">
        <f>Data!A139</f>
        <v/>
      </c>
      <c r="I139" s="9">
        <f>IF(Occurrence!J139&gt;0,Occurrence!J139*$B$6,0)</f>
        <v/>
      </c>
      <c r="J139" s="9">
        <f>IF(Occurrence!J139&gt;0,MAX(0,(Occurrence!J139-$D$4)*$B$7+$D$4*$B$6),0)</f>
        <v/>
      </c>
      <c r="K139" s="9">
        <f>IF(Occurrence!K139&gt;0,Occurrence!K139*$B$6,0)</f>
        <v/>
      </c>
      <c r="L139" s="9">
        <f>IF(Occurrence!K139&gt;0,MAX(0,(Occurrence!K139-$E$4)*$B$7+$E$4*$B$6),0)</f>
        <v/>
      </c>
      <c r="M139" s="9">
        <f>Data!X139+$B$11</f>
        <v/>
      </c>
      <c r="N139" s="9">
        <f>(Data!X139-$D$9)*$B$12+$D$9+$B$11</f>
        <v/>
      </c>
      <c r="O139" s="9">
        <f>Data!Y139+$B$11</f>
        <v/>
      </c>
      <c r="P139" s="9">
        <f>(Data!Y139-$E$9)*$B$12+$E$9+$B$11</f>
        <v/>
      </c>
    </row>
    <row r="140">
      <c r="H140" s="14">
        <f>Data!A140</f>
        <v/>
      </c>
      <c r="I140" s="9">
        <f>IF(Occurrence!J140&gt;0,Occurrence!J140*$B$6,0)</f>
        <v/>
      </c>
      <c r="J140" s="9">
        <f>IF(Occurrence!J140&gt;0,MAX(0,(Occurrence!J140-$D$4)*$B$7+$D$4*$B$6),0)</f>
        <v/>
      </c>
      <c r="K140" s="9">
        <f>IF(Occurrence!K140&gt;0,Occurrence!K140*$B$6,0)</f>
        <v/>
      </c>
      <c r="L140" s="9">
        <f>IF(Occurrence!K140&gt;0,MAX(0,(Occurrence!K140-$E$4)*$B$7+$E$4*$B$6),0)</f>
        <v/>
      </c>
      <c r="M140" s="9">
        <f>Data!X140+$B$11</f>
        <v/>
      </c>
      <c r="N140" s="9">
        <f>(Data!X140-$D$9)*$B$12+$D$9+$B$11</f>
        <v/>
      </c>
      <c r="O140" s="9">
        <f>Data!Y140+$B$11</f>
        <v/>
      </c>
      <c r="P140" s="9">
        <f>(Data!Y140-$E$9)*$B$12+$E$9+$B$11</f>
        <v/>
      </c>
    </row>
    <row r="141">
      <c r="H141" s="14">
        <f>Data!A141</f>
        <v/>
      </c>
      <c r="I141" s="9">
        <f>IF(Occurrence!J141&gt;0,Occurrence!J141*$B$6,0)</f>
        <v/>
      </c>
      <c r="J141" s="9">
        <f>IF(Occurrence!J141&gt;0,MAX(0,(Occurrence!J141-$D$4)*$B$7+$D$4*$B$6),0)</f>
        <v/>
      </c>
      <c r="K141" s="9">
        <f>IF(Occurrence!K141&gt;0,Occurrence!K141*$B$6,0)</f>
        <v/>
      </c>
      <c r="L141" s="9">
        <f>IF(Occurrence!K141&gt;0,MAX(0,(Occurrence!K141-$E$4)*$B$7+$E$4*$B$6),0)</f>
        <v/>
      </c>
      <c r="M141" s="9">
        <f>Data!X141+$B$11</f>
        <v/>
      </c>
      <c r="N141" s="9">
        <f>(Data!X141-$D$9)*$B$12+$D$9+$B$11</f>
        <v/>
      </c>
      <c r="O141" s="9">
        <f>Data!Y141+$B$11</f>
        <v/>
      </c>
      <c r="P141" s="9">
        <f>(Data!Y141-$E$9)*$B$12+$E$9+$B$11</f>
        <v/>
      </c>
    </row>
    <row r="142">
      <c r="H142" s="14">
        <f>Data!A142</f>
        <v/>
      </c>
      <c r="I142" s="9">
        <f>IF(Occurrence!J142&gt;0,Occurrence!J142*$B$6,0)</f>
        <v/>
      </c>
      <c r="J142" s="9">
        <f>IF(Occurrence!J142&gt;0,MAX(0,(Occurrence!J142-$D$4)*$B$7+$D$4*$B$6),0)</f>
        <v/>
      </c>
      <c r="K142" s="9">
        <f>IF(Occurrence!K142&gt;0,Occurrence!K142*$B$6,0)</f>
        <v/>
      </c>
      <c r="L142" s="9">
        <f>IF(Occurrence!K142&gt;0,MAX(0,(Occurrence!K142-$E$4)*$B$7+$E$4*$B$6),0)</f>
        <v/>
      </c>
      <c r="M142" s="9">
        <f>Data!X142+$B$11</f>
        <v/>
      </c>
      <c r="N142" s="9">
        <f>(Data!X142-$D$9)*$B$12+$D$9+$B$11</f>
        <v/>
      </c>
      <c r="O142" s="9">
        <f>Data!Y142+$B$11</f>
        <v/>
      </c>
      <c r="P142" s="9">
        <f>(Data!Y142-$E$9)*$B$12+$E$9+$B$11</f>
        <v/>
      </c>
    </row>
    <row r="143">
      <c r="H143" s="14">
        <f>Data!A143</f>
        <v/>
      </c>
      <c r="I143" s="9">
        <f>IF(Occurrence!J143&gt;0,Occurrence!J143*$B$6,0)</f>
        <v/>
      </c>
      <c r="J143" s="9">
        <f>IF(Occurrence!J143&gt;0,MAX(0,(Occurrence!J143-$D$4)*$B$7+$D$4*$B$6),0)</f>
        <v/>
      </c>
      <c r="K143" s="9">
        <f>IF(Occurrence!K143&gt;0,Occurrence!K143*$B$6,0)</f>
        <v/>
      </c>
      <c r="L143" s="9">
        <f>IF(Occurrence!K143&gt;0,MAX(0,(Occurrence!K143-$E$4)*$B$7+$E$4*$B$6),0)</f>
        <v/>
      </c>
      <c r="M143" s="9">
        <f>Data!X143+$B$11</f>
        <v/>
      </c>
      <c r="N143" s="9">
        <f>(Data!X143-$D$9)*$B$12+$D$9+$B$11</f>
        <v/>
      </c>
      <c r="O143" s="9">
        <f>Data!Y143+$B$11</f>
        <v/>
      </c>
      <c r="P143" s="9">
        <f>(Data!Y143-$E$9)*$B$12+$E$9+$B$11</f>
        <v/>
      </c>
    </row>
    <row r="144">
      <c r="H144" s="14">
        <f>Data!A144</f>
        <v/>
      </c>
      <c r="I144" s="9">
        <f>IF(Occurrence!J144&gt;0,Occurrence!J144*$B$6,0)</f>
        <v/>
      </c>
      <c r="J144" s="9">
        <f>IF(Occurrence!J144&gt;0,MAX(0,(Occurrence!J144-$D$4)*$B$7+$D$4*$B$6),0)</f>
        <v/>
      </c>
      <c r="K144" s="9">
        <f>IF(Occurrence!K144&gt;0,Occurrence!K144*$B$6,0)</f>
        <v/>
      </c>
      <c r="L144" s="9">
        <f>IF(Occurrence!K144&gt;0,MAX(0,(Occurrence!K144-$E$4)*$B$7+$E$4*$B$6),0)</f>
        <v/>
      </c>
      <c r="M144" s="9">
        <f>Data!X144+$B$11</f>
        <v/>
      </c>
      <c r="N144" s="9">
        <f>(Data!X144-$D$9)*$B$12+$D$9+$B$11</f>
        <v/>
      </c>
      <c r="O144" s="9">
        <f>Data!Y144+$B$11</f>
        <v/>
      </c>
      <c r="P144" s="9">
        <f>(Data!Y144-$E$9)*$B$12+$E$9+$B$11</f>
        <v/>
      </c>
    </row>
    <row r="145">
      <c r="H145" s="14">
        <f>Data!A145</f>
        <v/>
      </c>
      <c r="I145" s="9">
        <f>IF(Occurrence!J145&gt;0,Occurrence!J145*$B$6,0)</f>
        <v/>
      </c>
      <c r="J145" s="9">
        <f>IF(Occurrence!J145&gt;0,MAX(0,(Occurrence!J145-$D$4)*$B$7+$D$4*$B$6),0)</f>
        <v/>
      </c>
      <c r="K145" s="9">
        <f>IF(Occurrence!K145&gt;0,Occurrence!K145*$B$6,0)</f>
        <v/>
      </c>
      <c r="L145" s="9">
        <f>IF(Occurrence!K145&gt;0,MAX(0,(Occurrence!K145-$E$4)*$B$7+$E$4*$B$6),0)</f>
        <v/>
      </c>
      <c r="M145" s="9">
        <f>Data!X145+$B$11</f>
        <v/>
      </c>
      <c r="N145" s="9">
        <f>(Data!X145-$D$9)*$B$12+$D$9+$B$11</f>
        <v/>
      </c>
      <c r="O145" s="9">
        <f>Data!Y145+$B$11</f>
        <v/>
      </c>
      <c r="P145" s="9">
        <f>(Data!Y145-$E$9)*$B$12+$E$9+$B$11</f>
        <v/>
      </c>
    </row>
    <row r="146">
      <c r="H146" s="14">
        <f>Data!A146</f>
        <v/>
      </c>
      <c r="I146" s="9">
        <f>IF(Occurrence!J146&gt;0,Occurrence!J146*$B$6,0)</f>
        <v/>
      </c>
      <c r="J146" s="9">
        <f>IF(Occurrence!J146&gt;0,MAX(0,(Occurrence!J146-$D$4)*$B$7+$D$4*$B$6),0)</f>
        <v/>
      </c>
      <c r="K146" s="9">
        <f>IF(Occurrence!K146&gt;0,Occurrence!K146*$B$6,0)</f>
        <v/>
      </c>
      <c r="L146" s="9">
        <f>IF(Occurrence!K146&gt;0,MAX(0,(Occurrence!K146-$E$4)*$B$7+$E$4*$B$6),0)</f>
        <v/>
      </c>
      <c r="M146" s="9">
        <f>Data!X146+$B$11</f>
        <v/>
      </c>
      <c r="N146" s="9">
        <f>(Data!X146-$D$9)*$B$12+$D$9+$B$11</f>
        <v/>
      </c>
      <c r="O146" s="9">
        <f>Data!Y146+$B$11</f>
        <v/>
      </c>
      <c r="P146" s="9">
        <f>(Data!Y146-$E$9)*$B$12+$E$9+$B$11</f>
        <v/>
      </c>
    </row>
    <row r="147">
      <c r="H147" s="14">
        <f>Data!A147</f>
        <v/>
      </c>
      <c r="I147" s="9">
        <f>IF(Occurrence!J147&gt;0,Occurrence!J147*$B$6,0)</f>
        <v/>
      </c>
      <c r="J147" s="9">
        <f>IF(Occurrence!J147&gt;0,MAX(0,(Occurrence!J147-$D$4)*$B$7+$D$4*$B$6),0)</f>
        <v/>
      </c>
      <c r="K147" s="9">
        <f>IF(Occurrence!K147&gt;0,Occurrence!K147*$B$6,0)</f>
        <v/>
      </c>
      <c r="L147" s="9">
        <f>IF(Occurrence!K147&gt;0,MAX(0,(Occurrence!K147-$E$4)*$B$7+$E$4*$B$6),0)</f>
        <v/>
      </c>
      <c r="M147" s="9">
        <f>Data!X147+$B$11</f>
        <v/>
      </c>
      <c r="N147" s="9">
        <f>(Data!X147-$D$9)*$B$12+$D$9+$B$11</f>
        <v/>
      </c>
      <c r="O147" s="9">
        <f>Data!Y147+$B$11</f>
        <v/>
      </c>
      <c r="P147" s="9">
        <f>(Data!Y147-$E$9)*$B$12+$E$9+$B$11</f>
        <v/>
      </c>
    </row>
    <row r="148">
      <c r="H148" s="14">
        <f>Data!A148</f>
        <v/>
      </c>
      <c r="I148" s="9">
        <f>IF(Occurrence!J148&gt;0,Occurrence!J148*$B$6,0)</f>
        <v/>
      </c>
      <c r="J148" s="9">
        <f>IF(Occurrence!J148&gt;0,MAX(0,(Occurrence!J148-$D$4)*$B$7+$D$4*$B$6),0)</f>
        <v/>
      </c>
      <c r="K148" s="9">
        <f>IF(Occurrence!K148&gt;0,Occurrence!K148*$B$6,0)</f>
        <v/>
      </c>
      <c r="L148" s="9">
        <f>IF(Occurrence!K148&gt;0,MAX(0,(Occurrence!K148-$E$4)*$B$7+$E$4*$B$6),0)</f>
        <v/>
      </c>
      <c r="M148" s="9">
        <f>Data!X148+$B$11</f>
        <v/>
      </c>
      <c r="N148" s="9">
        <f>(Data!X148-$D$9)*$B$12+$D$9+$B$11</f>
        <v/>
      </c>
      <c r="O148" s="9">
        <f>Data!Y148+$B$11</f>
        <v/>
      </c>
      <c r="P148" s="9">
        <f>(Data!Y148-$E$9)*$B$12+$E$9+$B$11</f>
        <v/>
      </c>
    </row>
    <row r="149">
      <c r="H149" s="14">
        <f>Data!A149</f>
        <v/>
      </c>
      <c r="I149" s="9">
        <f>IF(Occurrence!J149&gt;0,Occurrence!J149*$B$6,0)</f>
        <v/>
      </c>
      <c r="J149" s="9">
        <f>IF(Occurrence!J149&gt;0,MAX(0,(Occurrence!J149-$D$4)*$B$7+$D$4*$B$6),0)</f>
        <v/>
      </c>
      <c r="K149" s="9">
        <f>IF(Occurrence!K149&gt;0,Occurrence!K149*$B$6,0)</f>
        <v/>
      </c>
      <c r="L149" s="9">
        <f>IF(Occurrence!K149&gt;0,MAX(0,(Occurrence!K149-$E$4)*$B$7+$E$4*$B$6),0)</f>
        <v/>
      </c>
      <c r="M149" s="9">
        <f>Data!X149+$B$11</f>
        <v/>
      </c>
      <c r="N149" s="9">
        <f>(Data!X149-$D$9)*$B$12+$D$9+$B$11</f>
        <v/>
      </c>
      <c r="O149" s="9">
        <f>Data!Y149+$B$11</f>
        <v/>
      </c>
      <c r="P149" s="9">
        <f>(Data!Y149-$E$9)*$B$12+$E$9+$B$11</f>
        <v/>
      </c>
    </row>
    <row r="150">
      <c r="H150" s="14">
        <f>Data!A150</f>
        <v/>
      </c>
      <c r="I150" s="9">
        <f>IF(Occurrence!J150&gt;0,Occurrence!J150*$B$6,0)</f>
        <v/>
      </c>
      <c r="J150" s="9">
        <f>IF(Occurrence!J150&gt;0,MAX(0,(Occurrence!J150-$D$4)*$B$7+$D$4*$B$6),0)</f>
        <v/>
      </c>
      <c r="K150" s="9">
        <f>IF(Occurrence!K150&gt;0,Occurrence!K150*$B$6,0)</f>
        <v/>
      </c>
      <c r="L150" s="9">
        <f>IF(Occurrence!K150&gt;0,MAX(0,(Occurrence!K150-$E$4)*$B$7+$E$4*$B$6),0)</f>
        <v/>
      </c>
      <c r="M150" s="9">
        <f>Data!X150+$B$11</f>
        <v/>
      </c>
      <c r="N150" s="9">
        <f>(Data!X150-$D$9)*$B$12+$D$9+$B$11</f>
        <v/>
      </c>
      <c r="O150" s="9">
        <f>Data!Y150+$B$11</f>
        <v/>
      </c>
      <c r="P150" s="9">
        <f>(Data!Y150-$E$9)*$B$12+$E$9+$B$11</f>
        <v/>
      </c>
    </row>
    <row r="151">
      <c r="H151" s="14">
        <f>Data!A151</f>
        <v/>
      </c>
      <c r="I151" s="9">
        <f>IF(Occurrence!J151&gt;0,Occurrence!J151*$B$6,0)</f>
        <v/>
      </c>
      <c r="J151" s="9">
        <f>IF(Occurrence!J151&gt;0,MAX(0,(Occurrence!J151-$D$4)*$B$7+$D$4*$B$6),0)</f>
        <v/>
      </c>
      <c r="K151" s="9">
        <f>IF(Occurrence!K151&gt;0,Occurrence!K151*$B$6,0)</f>
        <v/>
      </c>
      <c r="L151" s="9">
        <f>IF(Occurrence!K151&gt;0,MAX(0,(Occurrence!K151-$E$4)*$B$7+$E$4*$B$6),0)</f>
        <v/>
      </c>
      <c r="M151" s="9">
        <f>Data!X151+$B$11</f>
        <v/>
      </c>
      <c r="N151" s="9">
        <f>(Data!X151-$D$9)*$B$12+$D$9+$B$11</f>
        <v/>
      </c>
      <c r="O151" s="9">
        <f>Data!Y151+$B$11</f>
        <v/>
      </c>
      <c r="P151" s="9">
        <f>(Data!Y151-$E$9)*$B$12+$E$9+$B$11</f>
        <v/>
      </c>
    </row>
    <row r="152">
      <c r="H152" s="14">
        <f>Data!A152</f>
        <v/>
      </c>
      <c r="I152" s="9">
        <f>IF(Occurrence!J152&gt;0,Occurrence!J152*$B$6,0)</f>
        <v/>
      </c>
      <c r="J152" s="9">
        <f>IF(Occurrence!J152&gt;0,MAX(0,(Occurrence!J152-$D$4)*$B$7+$D$4*$B$6),0)</f>
        <v/>
      </c>
      <c r="K152" s="9">
        <f>IF(Occurrence!K152&gt;0,Occurrence!K152*$B$6,0)</f>
        <v/>
      </c>
      <c r="L152" s="9">
        <f>IF(Occurrence!K152&gt;0,MAX(0,(Occurrence!K152-$E$4)*$B$7+$E$4*$B$6),0)</f>
        <v/>
      </c>
      <c r="M152" s="9">
        <f>Data!X152+$B$11</f>
        <v/>
      </c>
      <c r="N152" s="9">
        <f>(Data!X152-$D$9)*$B$12+$D$9+$B$11</f>
        <v/>
      </c>
      <c r="O152" s="9">
        <f>Data!Y152+$B$11</f>
        <v/>
      </c>
      <c r="P152" s="9">
        <f>(Data!Y152-$E$9)*$B$12+$E$9+$B$11</f>
        <v/>
      </c>
    </row>
    <row r="153">
      <c r="H153" s="14">
        <f>Data!A153</f>
        <v/>
      </c>
      <c r="I153" s="9">
        <f>IF(Occurrence!J153&gt;0,Occurrence!J153*$B$6,0)</f>
        <v/>
      </c>
      <c r="J153" s="9">
        <f>IF(Occurrence!J153&gt;0,MAX(0,(Occurrence!J153-$D$4)*$B$7+$D$4*$B$6),0)</f>
        <v/>
      </c>
      <c r="K153" s="9">
        <f>IF(Occurrence!K153&gt;0,Occurrence!K153*$B$6,0)</f>
        <v/>
      </c>
      <c r="L153" s="9">
        <f>IF(Occurrence!K153&gt;0,MAX(0,(Occurrence!K153-$E$4)*$B$7+$E$4*$B$6),0)</f>
        <v/>
      </c>
      <c r="M153" s="9">
        <f>Data!X153+$B$11</f>
        <v/>
      </c>
      <c r="N153" s="9">
        <f>(Data!X153-$D$9)*$B$12+$D$9+$B$11</f>
        <v/>
      </c>
      <c r="O153" s="9">
        <f>Data!Y153+$B$11</f>
        <v/>
      </c>
      <c r="P153" s="9">
        <f>(Data!Y153-$E$9)*$B$12+$E$9+$B$11</f>
        <v/>
      </c>
    </row>
    <row r="154">
      <c r="H154" s="14">
        <f>Data!A154</f>
        <v/>
      </c>
      <c r="I154" s="9">
        <f>IF(Occurrence!J154&gt;0,Occurrence!J154*$B$6,0)</f>
        <v/>
      </c>
      <c r="J154" s="9">
        <f>IF(Occurrence!J154&gt;0,MAX(0,(Occurrence!J154-$D$4)*$B$7+$D$4*$B$6),0)</f>
        <v/>
      </c>
      <c r="K154" s="9">
        <f>IF(Occurrence!K154&gt;0,Occurrence!K154*$B$6,0)</f>
        <v/>
      </c>
      <c r="L154" s="9">
        <f>IF(Occurrence!K154&gt;0,MAX(0,(Occurrence!K154-$E$4)*$B$7+$E$4*$B$6),0)</f>
        <v/>
      </c>
      <c r="M154" s="9">
        <f>Data!X154+$B$11</f>
        <v/>
      </c>
      <c r="N154" s="9">
        <f>(Data!X154-$D$9)*$B$12+$D$9+$B$11</f>
        <v/>
      </c>
      <c r="O154" s="9">
        <f>Data!Y154+$B$11</f>
        <v/>
      </c>
      <c r="P154" s="9">
        <f>(Data!Y154-$E$9)*$B$12+$E$9+$B$11</f>
        <v/>
      </c>
    </row>
    <row r="155">
      <c r="H155" s="14">
        <f>Data!A155</f>
        <v/>
      </c>
      <c r="I155" s="9">
        <f>IF(Occurrence!J155&gt;0,Occurrence!J155*$B$6,0)</f>
        <v/>
      </c>
      <c r="J155" s="9">
        <f>IF(Occurrence!J155&gt;0,MAX(0,(Occurrence!J155-$D$4)*$B$7+$D$4*$B$6),0)</f>
        <v/>
      </c>
      <c r="K155" s="9">
        <f>IF(Occurrence!K155&gt;0,Occurrence!K155*$B$6,0)</f>
        <v/>
      </c>
      <c r="L155" s="9">
        <f>IF(Occurrence!K155&gt;0,MAX(0,(Occurrence!K155-$E$4)*$B$7+$E$4*$B$6),0)</f>
        <v/>
      </c>
      <c r="M155" s="9">
        <f>Data!X155+$B$11</f>
        <v/>
      </c>
      <c r="N155" s="9">
        <f>(Data!X155-$D$9)*$B$12+$D$9+$B$11</f>
        <v/>
      </c>
      <c r="O155" s="9">
        <f>Data!Y155+$B$11</f>
        <v/>
      </c>
      <c r="P155" s="9">
        <f>(Data!Y155-$E$9)*$B$12+$E$9+$B$11</f>
        <v/>
      </c>
    </row>
    <row r="156">
      <c r="H156" s="14">
        <f>Data!A156</f>
        <v/>
      </c>
      <c r="I156" s="9">
        <f>IF(Occurrence!J156&gt;0,Occurrence!J156*$B$6,0)</f>
        <v/>
      </c>
      <c r="J156" s="9">
        <f>IF(Occurrence!J156&gt;0,MAX(0,(Occurrence!J156-$D$4)*$B$7+$D$4*$B$6),0)</f>
        <v/>
      </c>
      <c r="K156" s="9">
        <f>IF(Occurrence!K156&gt;0,Occurrence!K156*$B$6,0)</f>
        <v/>
      </c>
      <c r="L156" s="9">
        <f>IF(Occurrence!K156&gt;0,MAX(0,(Occurrence!K156-$E$4)*$B$7+$E$4*$B$6),0)</f>
        <v/>
      </c>
      <c r="M156" s="9">
        <f>Data!X156+$B$11</f>
        <v/>
      </c>
      <c r="N156" s="9">
        <f>(Data!X156-$D$9)*$B$12+$D$9+$B$11</f>
        <v/>
      </c>
      <c r="O156" s="9">
        <f>Data!Y156+$B$11</f>
        <v/>
      </c>
      <c r="P156" s="9">
        <f>(Data!Y156-$E$9)*$B$12+$E$9+$B$11</f>
        <v/>
      </c>
    </row>
    <row r="157">
      <c r="H157" s="14">
        <f>Data!A157</f>
        <v/>
      </c>
      <c r="I157" s="9">
        <f>IF(Occurrence!J157&gt;0,Occurrence!J157*$B$6,0)</f>
        <v/>
      </c>
      <c r="J157" s="9">
        <f>IF(Occurrence!J157&gt;0,MAX(0,(Occurrence!J157-$D$4)*$B$7+$D$4*$B$6),0)</f>
        <v/>
      </c>
      <c r="K157" s="9">
        <f>IF(Occurrence!K157&gt;0,Occurrence!K157*$B$6,0)</f>
        <v/>
      </c>
      <c r="L157" s="9">
        <f>IF(Occurrence!K157&gt;0,MAX(0,(Occurrence!K157-$E$4)*$B$7+$E$4*$B$6),0)</f>
        <v/>
      </c>
      <c r="M157" s="9">
        <f>Data!X157+$B$11</f>
        <v/>
      </c>
      <c r="N157" s="9">
        <f>(Data!X157-$D$9)*$B$12+$D$9+$B$11</f>
        <v/>
      </c>
      <c r="O157" s="9">
        <f>Data!Y157+$B$11</f>
        <v/>
      </c>
      <c r="P157" s="9">
        <f>(Data!Y157-$E$9)*$B$12+$E$9+$B$11</f>
        <v/>
      </c>
    </row>
    <row r="158">
      <c r="H158" s="14">
        <f>Data!A158</f>
        <v/>
      </c>
      <c r="I158" s="9">
        <f>IF(Occurrence!J158&gt;0,Occurrence!J158*$B$6,0)</f>
        <v/>
      </c>
      <c r="J158" s="9">
        <f>IF(Occurrence!J158&gt;0,MAX(0,(Occurrence!J158-$D$4)*$B$7+$D$4*$B$6),0)</f>
        <v/>
      </c>
      <c r="K158" s="9">
        <f>IF(Occurrence!K158&gt;0,Occurrence!K158*$B$6,0)</f>
        <v/>
      </c>
      <c r="L158" s="9">
        <f>IF(Occurrence!K158&gt;0,MAX(0,(Occurrence!K158-$E$4)*$B$7+$E$4*$B$6),0)</f>
        <v/>
      </c>
      <c r="M158" s="9">
        <f>Data!X158+$B$11</f>
        <v/>
      </c>
      <c r="N158" s="9">
        <f>(Data!X158-$D$9)*$B$12+$D$9+$B$11</f>
        <v/>
      </c>
      <c r="O158" s="9">
        <f>Data!Y158+$B$11</f>
        <v/>
      </c>
      <c r="P158" s="9">
        <f>(Data!Y158-$E$9)*$B$12+$E$9+$B$11</f>
        <v/>
      </c>
    </row>
    <row r="159">
      <c r="H159" s="14">
        <f>Data!A159</f>
        <v/>
      </c>
      <c r="I159" s="9">
        <f>IF(Occurrence!J159&gt;0,Occurrence!J159*$B$6,0)</f>
        <v/>
      </c>
      <c r="J159" s="9">
        <f>IF(Occurrence!J159&gt;0,MAX(0,(Occurrence!J159-$D$4)*$B$7+$D$4*$B$6),0)</f>
        <v/>
      </c>
      <c r="K159" s="9">
        <f>IF(Occurrence!K159&gt;0,Occurrence!K159*$B$6,0)</f>
        <v/>
      </c>
      <c r="L159" s="9">
        <f>IF(Occurrence!K159&gt;0,MAX(0,(Occurrence!K159-$E$4)*$B$7+$E$4*$B$6),0)</f>
        <v/>
      </c>
      <c r="M159" s="9">
        <f>Data!X159+$B$11</f>
        <v/>
      </c>
      <c r="N159" s="9">
        <f>(Data!X159-$D$9)*$B$12+$D$9+$B$11</f>
        <v/>
      </c>
      <c r="O159" s="9">
        <f>Data!Y159+$B$11</f>
        <v/>
      </c>
      <c r="P159" s="9">
        <f>(Data!Y159-$E$9)*$B$12+$E$9+$B$11</f>
        <v/>
      </c>
    </row>
    <row r="160">
      <c r="H160" s="14">
        <f>Data!A160</f>
        <v/>
      </c>
      <c r="I160" s="9">
        <f>IF(Occurrence!J160&gt;0,Occurrence!J160*$B$6,0)</f>
        <v/>
      </c>
      <c r="J160" s="9">
        <f>IF(Occurrence!J160&gt;0,MAX(0,(Occurrence!J160-$D$4)*$B$7+$D$4*$B$6),0)</f>
        <v/>
      </c>
      <c r="K160" s="9">
        <f>IF(Occurrence!K160&gt;0,Occurrence!K160*$B$6,0)</f>
        <v/>
      </c>
      <c r="L160" s="9">
        <f>IF(Occurrence!K160&gt;0,MAX(0,(Occurrence!K160-$E$4)*$B$7+$E$4*$B$6),0)</f>
        <v/>
      </c>
      <c r="M160" s="9">
        <f>Data!X160+$B$11</f>
        <v/>
      </c>
      <c r="N160" s="9">
        <f>(Data!X160-$D$9)*$B$12+$D$9+$B$11</f>
        <v/>
      </c>
      <c r="O160" s="9">
        <f>Data!Y160+$B$11</f>
        <v/>
      </c>
      <c r="P160" s="9">
        <f>(Data!Y160-$E$9)*$B$12+$E$9+$B$11</f>
        <v/>
      </c>
    </row>
    <row r="161">
      <c r="H161" s="14">
        <f>Data!A161</f>
        <v/>
      </c>
      <c r="I161" s="9">
        <f>IF(Occurrence!J161&gt;0,Occurrence!J161*$B$6,0)</f>
        <v/>
      </c>
      <c r="J161" s="9">
        <f>IF(Occurrence!J161&gt;0,MAX(0,(Occurrence!J161-$D$4)*$B$7+$D$4*$B$6),0)</f>
        <v/>
      </c>
      <c r="K161" s="9">
        <f>IF(Occurrence!K161&gt;0,Occurrence!K161*$B$6,0)</f>
        <v/>
      </c>
      <c r="L161" s="9">
        <f>IF(Occurrence!K161&gt;0,MAX(0,(Occurrence!K161-$E$4)*$B$7+$E$4*$B$6),0)</f>
        <v/>
      </c>
      <c r="M161" s="9">
        <f>Data!X161+$B$11</f>
        <v/>
      </c>
      <c r="N161" s="9">
        <f>(Data!X161-$D$9)*$B$12+$D$9+$B$11</f>
        <v/>
      </c>
      <c r="O161" s="9">
        <f>Data!Y161+$B$11</f>
        <v/>
      </c>
      <c r="P161" s="9">
        <f>(Data!Y161-$E$9)*$B$12+$E$9+$B$11</f>
        <v/>
      </c>
    </row>
    <row r="162">
      <c r="H162" s="14">
        <f>Data!A162</f>
        <v/>
      </c>
      <c r="I162" s="9">
        <f>IF(Occurrence!J162&gt;0,Occurrence!J162*$B$6,0)</f>
        <v/>
      </c>
      <c r="J162" s="9">
        <f>IF(Occurrence!J162&gt;0,MAX(0,(Occurrence!J162-$D$4)*$B$7+$D$4*$B$6),0)</f>
        <v/>
      </c>
      <c r="K162" s="9">
        <f>IF(Occurrence!K162&gt;0,Occurrence!K162*$B$6,0)</f>
        <v/>
      </c>
      <c r="L162" s="9">
        <f>IF(Occurrence!K162&gt;0,MAX(0,(Occurrence!K162-$E$4)*$B$7+$E$4*$B$6),0)</f>
        <v/>
      </c>
      <c r="M162" s="9">
        <f>Data!X162+$B$11</f>
        <v/>
      </c>
      <c r="N162" s="9">
        <f>(Data!X162-$D$9)*$B$12+$D$9+$B$11</f>
        <v/>
      </c>
      <c r="O162" s="9">
        <f>Data!Y162+$B$11</f>
        <v/>
      </c>
      <c r="P162" s="9">
        <f>(Data!Y162-$E$9)*$B$12+$E$9+$B$11</f>
        <v/>
      </c>
    </row>
    <row r="163">
      <c r="H163" s="14">
        <f>Data!A163</f>
        <v/>
      </c>
      <c r="I163" s="9">
        <f>IF(Occurrence!J163&gt;0,Occurrence!J163*$B$6,0)</f>
        <v/>
      </c>
      <c r="J163" s="9">
        <f>IF(Occurrence!J163&gt;0,MAX(0,(Occurrence!J163-$D$4)*$B$7+$D$4*$B$6),0)</f>
        <v/>
      </c>
      <c r="K163" s="9">
        <f>IF(Occurrence!K163&gt;0,Occurrence!K163*$B$6,0)</f>
        <v/>
      </c>
      <c r="L163" s="9">
        <f>IF(Occurrence!K163&gt;0,MAX(0,(Occurrence!K163-$E$4)*$B$7+$E$4*$B$6),0)</f>
        <v/>
      </c>
      <c r="M163" s="9">
        <f>Data!X163+$B$11</f>
        <v/>
      </c>
      <c r="N163" s="9">
        <f>(Data!X163-$D$9)*$B$12+$D$9+$B$11</f>
        <v/>
      </c>
      <c r="O163" s="9">
        <f>Data!Y163+$B$11</f>
        <v/>
      </c>
      <c r="P163" s="9">
        <f>(Data!Y163-$E$9)*$B$12+$E$9+$B$11</f>
        <v/>
      </c>
    </row>
    <row r="164">
      <c r="H164" s="14">
        <f>Data!A164</f>
        <v/>
      </c>
      <c r="I164" s="9">
        <f>IF(Occurrence!J164&gt;0,Occurrence!J164*$B$6,0)</f>
        <v/>
      </c>
      <c r="J164" s="9">
        <f>IF(Occurrence!J164&gt;0,MAX(0,(Occurrence!J164-$D$4)*$B$7+$D$4*$B$6),0)</f>
        <v/>
      </c>
      <c r="K164" s="9">
        <f>IF(Occurrence!K164&gt;0,Occurrence!K164*$B$6,0)</f>
        <v/>
      </c>
      <c r="L164" s="9">
        <f>IF(Occurrence!K164&gt;0,MAX(0,(Occurrence!K164-$E$4)*$B$7+$E$4*$B$6),0)</f>
        <v/>
      </c>
      <c r="M164" s="9">
        <f>Data!X164+$B$11</f>
        <v/>
      </c>
      <c r="N164" s="9">
        <f>(Data!X164-$D$9)*$B$12+$D$9+$B$11</f>
        <v/>
      </c>
      <c r="O164" s="9">
        <f>Data!Y164+$B$11</f>
        <v/>
      </c>
      <c r="P164" s="9">
        <f>(Data!Y164-$E$9)*$B$12+$E$9+$B$11</f>
        <v/>
      </c>
    </row>
    <row r="165">
      <c r="H165" s="14">
        <f>Data!A165</f>
        <v/>
      </c>
      <c r="I165" s="9">
        <f>IF(Occurrence!J165&gt;0,Occurrence!J165*$B$6,0)</f>
        <v/>
      </c>
      <c r="J165" s="9">
        <f>IF(Occurrence!J165&gt;0,MAX(0,(Occurrence!J165-$D$4)*$B$7+$D$4*$B$6),0)</f>
        <v/>
      </c>
      <c r="K165" s="9">
        <f>IF(Occurrence!K165&gt;0,Occurrence!K165*$B$6,0)</f>
        <v/>
      </c>
      <c r="L165" s="9">
        <f>IF(Occurrence!K165&gt;0,MAX(0,(Occurrence!K165-$E$4)*$B$7+$E$4*$B$6),0)</f>
        <v/>
      </c>
      <c r="M165" s="9">
        <f>Data!X165+$B$11</f>
        <v/>
      </c>
      <c r="N165" s="9">
        <f>(Data!X165-$D$9)*$B$12+$D$9+$B$11</f>
        <v/>
      </c>
      <c r="O165" s="9">
        <f>Data!Y165+$B$11</f>
        <v/>
      </c>
      <c r="P165" s="9">
        <f>(Data!Y165-$E$9)*$B$12+$E$9+$B$11</f>
        <v/>
      </c>
    </row>
    <row r="166">
      <c r="H166" s="14">
        <f>Data!A166</f>
        <v/>
      </c>
      <c r="I166" s="9">
        <f>IF(Occurrence!J166&gt;0,Occurrence!J166*$B$6,0)</f>
        <v/>
      </c>
      <c r="J166" s="9">
        <f>IF(Occurrence!J166&gt;0,MAX(0,(Occurrence!J166-$D$4)*$B$7+$D$4*$B$6),0)</f>
        <v/>
      </c>
      <c r="K166" s="9">
        <f>IF(Occurrence!K166&gt;0,Occurrence!K166*$B$6,0)</f>
        <v/>
      </c>
      <c r="L166" s="9">
        <f>IF(Occurrence!K166&gt;0,MAX(0,(Occurrence!K166-$E$4)*$B$7+$E$4*$B$6),0)</f>
        <v/>
      </c>
      <c r="M166" s="9">
        <f>Data!X166+$B$11</f>
        <v/>
      </c>
      <c r="N166" s="9">
        <f>(Data!X166-$D$9)*$B$12+$D$9+$B$11</f>
        <v/>
      </c>
      <c r="O166" s="9">
        <f>Data!Y166+$B$11</f>
        <v/>
      </c>
      <c r="P166" s="9">
        <f>(Data!Y166-$E$9)*$B$12+$E$9+$B$11</f>
        <v/>
      </c>
    </row>
    <row r="167">
      <c r="H167" s="14">
        <f>Data!A167</f>
        <v/>
      </c>
      <c r="I167" s="9">
        <f>IF(Occurrence!J167&gt;0,Occurrence!J167*$B$6,0)</f>
        <v/>
      </c>
      <c r="J167" s="9">
        <f>IF(Occurrence!J167&gt;0,MAX(0,(Occurrence!J167-$D$4)*$B$7+$D$4*$B$6),0)</f>
        <v/>
      </c>
      <c r="K167" s="9">
        <f>IF(Occurrence!K167&gt;0,Occurrence!K167*$B$6,0)</f>
        <v/>
      </c>
      <c r="L167" s="9">
        <f>IF(Occurrence!K167&gt;0,MAX(0,(Occurrence!K167-$E$4)*$B$7+$E$4*$B$6),0)</f>
        <v/>
      </c>
      <c r="M167" s="9">
        <f>Data!X167+$B$11</f>
        <v/>
      </c>
      <c r="N167" s="9">
        <f>(Data!X167-$D$9)*$B$12+$D$9+$B$11</f>
        <v/>
      </c>
      <c r="O167" s="9">
        <f>Data!Y167+$B$11</f>
        <v/>
      </c>
      <c r="P167" s="9">
        <f>(Data!Y167-$E$9)*$B$12+$E$9+$B$11</f>
        <v/>
      </c>
    </row>
    <row r="168">
      <c r="H168" s="14">
        <f>Data!A168</f>
        <v/>
      </c>
      <c r="I168" s="9">
        <f>IF(Occurrence!J168&gt;0,Occurrence!J168*$B$6,0)</f>
        <v/>
      </c>
      <c r="J168" s="9">
        <f>IF(Occurrence!J168&gt;0,MAX(0,(Occurrence!J168-$D$4)*$B$7+$D$4*$B$6),0)</f>
        <v/>
      </c>
      <c r="K168" s="9">
        <f>IF(Occurrence!K168&gt;0,Occurrence!K168*$B$6,0)</f>
        <v/>
      </c>
      <c r="L168" s="9">
        <f>IF(Occurrence!K168&gt;0,MAX(0,(Occurrence!K168-$E$4)*$B$7+$E$4*$B$6),0)</f>
        <v/>
      </c>
      <c r="M168" s="9">
        <f>Data!X168+$B$11</f>
        <v/>
      </c>
      <c r="N168" s="9">
        <f>(Data!X168-$D$9)*$B$12+$D$9+$B$11</f>
        <v/>
      </c>
      <c r="O168" s="9">
        <f>Data!Y168+$B$11</f>
        <v/>
      </c>
      <c r="P168" s="9">
        <f>(Data!Y168-$E$9)*$B$12+$E$9+$B$11</f>
        <v/>
      </c>
    </row>
    <row r="169">
      <c r="H169" s="14">
        <f>Data!A169</f>
        <v/>
      </c>
      <c r="I169" s="9">
        <f>IF(Occurrence!J169&gt;0,Occurrence!J169*$B$6,0)</f>
        <v/>
      </c>
      <c r="J169" s="9">
        <f>IF(Occurrence!J169&gt;0,MAX(0,(Occurrence!J169-$D$4)*$B$7+$D$4*$B$6),0)</f>
        <v/>
      </c>
      <c r="K169" s="9">
        <f>IF(Occurrence!K169&gt;0,Occurrence!K169*$B$6,0)</f>
        <v/>
      </c>
      <c r="L169" s="9">
        <f>IF(Occurrence!K169&gt;0,MAX(0,(Occurrence!K169-$E$4)*$B$7+$E$4*$B$6),0)</f>
        <v/>
      </c>
      <c r="M169" s="9">
        <f>Data!X169+$B$11</f>
        <v/>
      </c>
      <c r="N169" s="9">
        <f>(Data!X169-$D$9)*$B$12+$D$9+$B$11</f>
        <v/>
      </c>
      <c r="O169" s="9">
        <f>Data!Y169+$B$11</f>
        <v/>
      </c>
      <c r="P169" s="9">
        <f>(Data!Y169-$E$9)*$B$12+$E$9+$B$11</f>
        <v/>
      </c>
    </row>
    <row r="170">
      <c r="H170" s="14">
        <f>Data!A170</f>
        <v/>
      </c>
      <c r="I170" s="9">
        <f>IF(Occurrence!J170&gt;0,Occurrence!J170*$B$6,0)</f>
        <v/>
      </c>
      <c r="J170" s="9">
        <f>IF(Occurrence!J170&gt;0,MAX(0,(Occurrence!J170-$D$4)*$B$7+$D$4*$B$6),0)</f>
        <v/>
      </c>
      <c r="K170" s="9">
        <f>IF(Occurrence!K170&gt;0,Occurrence!K170*$B$6,0)</f>
        <v/>
      </c>
      <c r="L170" s="9">
        <f>IF(Occurrence!K170&gt;0,MAX(0,(Occurrence!K170-$E$4)*$B$7+$E$4*$B$6),0)</f>
        <v/>
      </c>
      <c r="M170" s="9">
        <f>Data!X170+$B$11</f>
        <v/>
      </c>
      <c r="N170" s="9">
        <f>(Data!X170-$D$9)*$B$12+$D$9+$B$11</f>
        <v/>
      </c>
      <c r="O170" s="9">
        <f>Data!Y170+$B$11</f>
        <v/>
      </c>
      <c r="P170" s="9">
        <f>(Data!Y170-$E$9)*$B$12+$E$9+$B$11</f>
        <v/>
      </c>
    </row>
    <row r="171">
      <c r="H171" s="14">
        <f>Data!A171</f>
        <v/>
      </c>
      <c r="I171" s="9">
        <f>IF(Occurrence!J171&gt;0,Occurrence!J171*$B$6,0)</f>
        <v/>
      </c>
      <c r="J171" s="9">
        <f>IF(Occurrence!J171&gt;0,MAX(0,(Occurrence!J171-$D$4)*$B$7+$D$4*$B$6),0)</f>
        <v/>
      </c>
      <c r="K171" s="9">
        <f>IF(Occurrence!K171&gt;0,Occurrence!K171*$B$6,0)</f>
        <v/>
      </c>
      <c r="L171" s="9">
        <f>IF(Occurrence!K171&gt;0,MAX(0,(Occurrence!K171-$E$4)*$B$7+$E$4*$B$6),0)</f>
        <v/>
      </c>
      <c r="M171" s="9">
        <f>Data!X171+$B$11</f>
        <v/>
      </c>
      <c r="N171" s="9">
        <f>(Data!X171-$D$9)*$B$12+$D$9+$B$11</f>
        <v/>
      </c>
      <c r="O171" s="9">
        <f>Data!Y171+$B$11</f>
        <v/>
      </c>
      <c r="P171" s="9">
        <f>(Data!Y171-$E$9)*$B$12+$E$9+$B$11</f>
        <v/>
      </c>
    </row>
    <row r="172">
      <c r="H172" s="14">
        <f>Data!A172</f>
        <v/>
      </c>
      <c r="I172" s="9">
        <f>IF(Occurrence!J172&gt;0,Occurrence!J172*$B$6,0)</f>
        <v/>
      </c>
      <c r="J172" s="9">
        <f>IF(Occurrence!J172&gt;0,MAX(0,(Occurrence!J172-$D$4)*$B$7+$D$4*$B$6),0)</f>
        <v/>
      </c>
      <c r="K172" s="9">
        <f>IF(Occurrence!K172&gt;0,Occurrence!K172*$B$6,0)</f>
        <v/>
      </c>
      <c r="L172" s="9">
        <f>IF(Occurrence!K172&gt;0,MAX(0,(Occurrence!K172-$E$4)*$B$7+$E$4*$B$6),0)</f>
        <v/>
      </c>
      <c r="M172" s="9">
        <f>Data!X172+$B$11</f>
        <v/>
      </c>
      <c r="N172" s="9">
        <f>(Data!X172-$D$9)*$B$12+$D$9+$B$11</f>
        <v/>
      </c>
      <c r="O172" s="9">
        <f>Data!Y172+$B$11</f>
        <v/>
      </c>
      <c r="P172" s="9">
        <f>(Data!Y172-$E$9)*$B$12+$E$9+$B$11</f>
        <v/>
      </c>
    </row>
    <row r="173">
      <c r="H173" s="14">
        <f>Data!A173</f>
        <v/>
      </c>
      <c r="I173" s="9">
        <f>IF(Occurrence!J173&gt;0,Occurrence!J173*$B$6,0)</f>
        <v/>
      </c>
      <c r="J173" s="9">
        <f>IF(Occurrence!J173&gt;0,MAX(0,(Occurrence!J173-$D$4)*$B$7+$D$4*$B$6),0)</f>
        <v/>
      </c>
      <c r="K173" s="9">
        <f>IF(Occurrence!K173&gt;0,Occurrence!K173*$B$6,0)</f>
        <v/>
      </c>
      <c r="L173" s="9">
        <f>IF(Occurrence!K173&gt;0,MAX(0,(Occurrence!K173-$E$4)*$B$7+$E$4*$B$6),0)</f>
        <v/>
      </c>
      <c r="M173" s="9">
        <f>Data!X173+$B$11</f>
        <v/>
      </c>
      <c r="N173" s="9">
        <f>(Data!X173-$D$9)*$B$12+$D$9+$B$11</f>
        <v/>
      </c>
      <c r="O173" s="9">
        <f>Data!Y173+$B$11</f>
        <v/>
      </c>
      <c r="P173" s="9">
        <f>(Data!Y173-$E$9)*$B$12+$E$9+$B$11</f>
        <v/>
      </c>
    </row>
    <row r="174">
      <c r="H174" s="14">
        <f>Data!A174</f>
        <v/>
      </c>
      <c r="I174" s="9">
        <f>IF(Occurrence!J174&gt;0,Occurrence!J174*$B$6,0)</f>
        <v/>
      </c>
      <c r="J174" s="9">
        <f>IF(Occurrence!J174&gt;0,MAX(0,(Occurrence!J174-$D$4)*$B$7+$D$4*$B$6),0)</f>
        <v/>
      </c>
      <c r="K174" s="9">
        <f>IF(Occurrence!K174&gt;0,Occurrence!K174*$B$6,0)</f>
        <v/>
      </c>
      <c r="L174" s="9">
        <f>IF(Occurrence!K174&gt;0,MAX(0,(Occurrence!K174-$E$4)*$B$7+$E$4*$B$6),0)</f>
        <v/>
      </c>
      <c r="M174" s="9">
        <f>Data!X174+$B$11</f>
        <v/>
      </c>
      <c r="N174" s="9">
        <f>(Data!X174-$D$9)*$B$12+$D$9+$B$11</f>
        <v/>
      </c>
      <c r="O174" s="9">
        <f>Data!Y174+$B$11</f>
        <v/>
      </c>
      <c r="P174" s="9">
        <f>(Data!Y174-$E$9)*$B$12+$E$9+$B$11</f>
        <v/>
      </c>
    </row>
    <row r="175">
      <c r="H175" s="14">
        <f>Data!A175</f>
        <v/>
      </c>
      <c r="I175" s="9">
        <f>IF(Occurrence!J175&gt;0,Occurrence!J175*$B$6,0)</f>
        <v/>
      </c>
      <c r="J175" s="9">
        <f>IF(Occurrence!J175&gt;0,MAX(0,(Occurrence!J175-$D$4)*$B$7+$D$4*$B$6),0)</f>
        <v/>
      </c>
      <c r="K175" s="9">
        <f>IF(Occurrence!K175&gt;0,Occurrence!K175*$B$6,0)</f>
        <v/>
      </c>
      <c r="L175" s="9">
        <f>IF(Occurrence!K175&gt;0,MAX(0,(Occurrence!K175-$E$4)*$B$7+$E$4*$B$6),0)</f>
        <v/>
      </c>
      <c r="M175" s="9">
        <f>Data!X175+$B$11</f>
        <v/>
      </c>
      <c r="N175" s="9">
        <f>(Data!X175-$D$9)*$B$12+$D$9+$B$11</f>
        <v/>
      </c>
      <c r="O175" s="9">
        <f>Data!Y175+$B$11</f>
        <v/>
      </c>
      <c r="P175" s="9">
        <f>(Data!Y175-$E$9)*$B$12+$E$9+$B$11</f>
        <v/>
      </c>
    </row>
    <row r="176">
      <c r="H176" s="14">
        <f>Data!A176</f>
        <v/>
      </c>
      <c r="I176" s="9">
        <f>IF(Occurrence!J176&gt;0,Occurrence!J176*$B$6,0)</f>
        <v/>
      </c>
      <c r="J176" s="9">
        <f>IF(Occurrence!J176&gt;0,MAX(0,(Occurrence!J176-$D$4)*$B$7+$D$4*$B$6),0)</f>
        <v/>
      </c>
      <c r="K176" s="9">
        <f>IF(Occurrence!K176&gt;0,Occurrence!K176*$B$6,0)</f>
        <v/>
      </c>
      <c r="L176" s="9">
        <f>IF(Occurrence!K176&gt;0,MAX(0,(Occurrence!K176-$E$4)*$B$7+$E$4*$B$6),0)</f>
        <v/>
      </c>
      <c r="M176" s="9">
        <f>Data!X176+$B$11</f>
        <v/>
      </c>
      <c r="N176" s="9">
        <f>(Data!X176-$D$9)*$B$12+$D$9+$B$11</f>
        <v/>
      </c>
      <c r="O176" s="9">
        <f>Data!Y176+$B$11</f>
        <v/>
      </c>
      <c r="P176" s="9">
        <f>(Data!Y176-$E$9)*$B$12+$E$9+$B$11</f>
        <v/>
      </c>
    </row>
    <row r="177">
      <c r="H177" s="14">
        <f>Data!A177</f>
        <v/>
      </c>
      <c r="I177" s="9">
        <f>IF(Occurrence!J177&gt;0,Occurrence!J177*$B$6,0)</f>
        <v/>
      </c>
      <c r="J177" s="9">
        <f>IF(Occurrence!J177&gt;0,MAX(0,(Occurrence!J177-$D$4)*$B$7+$D$4*$B$6),0)</f>
        <v/>
      </c>
      <c r="K177" s="9">
        <f>IF(Occurrence!K177&gt;0,Occurrence!K177*$B$6,0)</f>
        <v/>
      </c>
      <c r="L177" s="9">
        <f>IF(Occurrence!K177&gt;0,MAX(0,(Occurrence!K177-$E$4)*$B$7+$E$4*$B$6),0)</f>
        <v/>
      </c>
      <c r="M177" s="9">
        <f>Data!X177+$B$11</f>
        <v/>
      </c>
      <c r="N177" s="9">
        <f>(Data!X177-$D$9)*$B$12+$D$9+$B$11</f>
        <v/>
      </c>
      <c r="O177" s="9">
        <f>Data!Y177+$B$11</f>
        <v/>
      </c>
      <c r="P177" s="9">
        <f>(Data!Y177-$E$9)*$B$12+$E$9+$B$11</f>
        <v/>
      </c>
    </row>
    <row r="178">
      <c r="H178" s="14">
        <f>Data!A178</f>
        <v/>
      </c>
      <c r="I178" s="9">
        <f>IF(Occurrence!J178&gt;0,Occurrence!J178*$B$6,0)</f>
        <v/>
      </c>
      <c r="J178" s="9">
        <f>IF(Occurrence!J178&gt;0,MAX(0,(Occurrence!J178-$D$4)*$B$7+$D$4*$B$6),0)</f>
        <v/>
      </c>
      <c r="K178" s="9">
        <f>IF(Occurrence!K178&gt;0,Occurrence!K178*$B$6,0)</f>
        <v/>
      </c>
      <c r="L178" s="9">
        <f>IF(Occurrence!K178&gt;0,MAX(0,(Occurrence!K178-$E$4)*$B$7+$E$4*$B$6),0)</f>
        <v/>
      </c>
      <c r="M178" s="9">
        <f>Data!X178+$B$11</f>
        <v/>
      </c>
      <c r="N178" s="9">
        <f>(Data!X178-$D$9)*$B$12+$D$9+$B$11</f>
        <v/>
      </c>
      <c r="O178" s="9">
        <f>Data!Y178+$B$11</f>
        <v/>
      </c>
      <c r="P178" s="9">
        <f>(Data!Y178-$E$9)*$B$12+$E$9+$B$11</f>
        <v/>
      </c>
    </row>
    <row r="179">
      <c r="H179" s="14">
        <f>Data!A179</f>
        <v/>
      </c>
      <c r="I179" s="9">
        <f>IF(Occurrence!J179&gt;0,Occurrence!J179*$B$6,0)</f>
        <v/>
      </c>
      <c r="J179" s="9">
        <f>IF(Occurrence!J179&gt;0,MAX(0,(Occurrence!J179-$D$4)*$B$7+$D$4*$B$6),0)</f>
        <v/>
      </c>
      <c r="K179" s="9">
        <f>IF(Occurrence!K179&gt;0,Occurrence!K179*$B$6,0)</f>
        <v/>
      </c>
      <c r="L179" s="9">
        <f>IF(Occurrence!K179&gt;0,MAX(0,(Occurrence!K179-$E$4)*$B$7+$E$4*$B$6),0)</f>
        <v/>
      </c>
      <c r="M179" s="9">
        <f>Data!X179+$B$11</f>
        <v/>
      </c>
      <c r="N179" s="9">
        <f>(Data!X179-$D$9)*$B$12+$D$9+$B$11</f>
        <v/>
      </c>
      <c r="O179" s="9">
        <f>Data!Y179+$B$11</f>
        <v/>
      </c>
      <c r="P179" s="9">
        <f>(Data!Y179-$E$9)*$B$12+$E$9+$B$11</f>
        <v/>
      </c>
    </row>
    <row r="180">
      <c r="H180" s="14">
        <f>Data!A180</f>
        <v/>
      </c>
      <c r="I180" s="9">
        <f>IF(Occurrence!J180&gt;0,Occurrence!J180*$B$6,0)</f>
        <v/>
      </c>
      <c r="J180" s="9">
        <f>IF(Occurrence!J180&gt;0,MAX(0,(Occurrence!J180-$D$4)*$B$7+$D$4*$B$6),0)</f>
        <v/>
      </c>
      <c r="K180" s="9">
        <f>IF(Occurrence!K180&gt;0,Occurrence!K180*$B$6,0)</f>
        <v/>
      </c>
      <c r="L180" s="9">
        <f>IF(Occurrence!K180&gt;0,MAX(0,(Occurrence!K180-$E$4)*$B$7+$E$4*$B$6),0)</f>
        <v/>
      </c>
      <c r="M180" s="9">
        <f>Data!X180+$B$11</f>
        <v/>
      </c>
      <c r="N180" s="9">
        <f>(Data!X180-$D$9)*$B$12+$D$9+$B$11</f>
        <v/>
      </c>
      <c r="O180" s="9">
        <f>Data!Y180+$B$11</f>
        <v/>
      </c>
      <c r="P180" s="9">
        <f>(Data!Y180-$E$9)*$B$12+$E$9+$B$11</f>
        <v/>
      </c>
    </row>
    <row r="181">
      <c r="H181" s="14">
        <f>Data!A181</f>
        <v/>
      </c>
      <c r="I181" s="9">
        <f>IF(Occurrence!J181&gt;0,Occurrence!J181*$B$6,0)</f>
        <v/>
      </c>
      <c r="J181" s="9">
        <f>IF(Occurrence!J181&gt;0,MAX(0,(Occurrence!J181-$D$4)*$B$7+$D$4*$B$6),0)</f>
        <v/>
      </c>
      <c r="K181" s="9">
        <f>IF(Occurrence!K181&gt;0,Occurrence!K181*$B$6,0)</f>
        <v/>
      </c>
      <c r="L181" s="9">
        <f>IF(Occurrence!K181&gt;0,MAX(0,(Occurrence!K181-$E$4)*$B$7+$E$4*$B$6),0)</f>
        <v/>
      </c>
      <c r="M181" s="9">
        <f>Data!X181+$B$11</f>
        <v/>
      </c>
      <c r="N181" s="9">
        <f>(Data!X181-$D$9)*$B$12+$D$9+$B$11</f>
        <v/>
      </c>
      <c r="O181" s="9">
        <f>Data!Y181+$B$11</f>
        <v/>
      </c>
      <c r="P181" s="9">
        <f>(Data!Y181-$E$9)*$B$12+$E$9+$B$11</f>
        <v/>
      </c>
    </row>
    <row r="182">
      <c r="H182" s="14">
        <f>Data!A182</f>
        <v/>
      </c>
      <c r="I182" s="9">
        <f>IF(Occurrence!J182&gt;0,Occurrence!J182*$B$6,0)</f>
        <v/>
      </c>
      <c r="J182" s="9">
        <f>IF(Occurrence!J182&gt;0,MAX(0,(Occurrence!J182-$D$4)*$B$7+$D$4*$B$6),0)</f>
        <v/>
      </c>
      <c r="K182" s="9">
        <f>IF(Occurrence!K182&gt;0,Occurrence!K182*$B$6,0)</f>
        <v/>
      </c>
      <c r="L182" s="9">
        <f>IF(Occurrence!K182&gt;0,MAX(0,(Occurrence!K182-$E$4)*$B$7+$E$4*$B$6),0)</f>
        <v/>
      </c>
      <c r="M182" s="9">
        <f>Data!X182+$B$11</f>
        <v/>
      </c>
      <c r="N182" s="9">
        <f>(Data!X182-$D$9)*$B$12+$D$9+$B$11</f>
        <v/>
      </c>
      <c r="O182" s="9">
        <f>Data!Y182+$B$11</f>
        <v/>
      </c>
      <c r="P182" s="9">
        <f>(Data!Y182-$E$9)*$B$12+$E$9+$B$11</f>
        <v/>
      </c>
    </row>
    <row r="183">
      <c r="H183" s="14">
        <f>Data!A183</f>
        <v/>
      </c>
      <c r="I183" s="9">
        <f>IF(Occurrence!J183&gt;0,Occurrence!J183*$B$6,0)</f>
        <v/>
      </c>
      <c r="J183" s="9">
        <f>IF(Occurrence!J183&gt;0,MAX(0,(Occurrence!J183-$D$4)*$B$7+$D$4*$B$6),0)</f>
        <v/>
      </c>
      <c r="K183" s="9">
        <f>IF(Occurrence!K183&gt;0,Occurrence!K183*$B$6,0)</f>
        <v/>
      </c>
      <c r="L183" s="9">
        <f>IF(Occurrence!K183&gt;0,MAX(0,(Occurrence!K183-$E$4)*$B$7+$E$4*$B$6),0)</f>
        <v/>
      </c>
      <c r="M183" s="9">
        <f>Data!X183+$B$11</f>
        <v/>
      </c>
      <c r="N183" s="9">
        <f>(Data!X183-$D$9)*$B$12+$D$9+$B$11</f>
        <v/>
      </c>
      <c r="O183" s="9">
        <f>Data!Y183+$B$11</f>
        <v/>
      </c>
      <c r="P183" s="9">
        <f>(Data!Y183-$E$9)*$B$12+$E$9+$B$11</f>
        <v/>
      </c>
    </row>
    <row r="184">
      <c r="H184" s="14">
        <f>Data!A184</f>
        <v/>
      </c>
      <c r="I184" s="9">
        <f>IF(Occurrence!J184&gt;0,Occurrence!J184*$B$6,0)</f>
        <v/>
      </c>
      <c r="J184" s="9">
        <f>IF(Occurrence!J184&gt;0,MAX(0,(Occurrence!J184-$D$4)*$B$7+$D$4*$B$6),0)</f>
        <v/>
      </c>
      <c r="K184" s="9">
        <f>IF(Occurrence!K184&gt;0,Occurrence!K184*$B$6,0)</f>
        <v/>
      </c>
      <c r="L184" s="9">
        <f>IF(Occurrence!K184&gt;0,MAX(0,(Occurrence!K184-$E$4)*$B$7+$E$4*$B$6),0)</f>
        <v/>
      </c>
      <c r="M184" s="9">
        <f>Data!X184+$B$11</f>
        <v/>
      </c>
      <c r="N184" s="9">
        <f>(Data!X184-$D$9)*$B$12+$D$9+$B$11</f>
        <v/>
      </c>
      <c r="O184" s="9">
        <f>Data!Y184+$B$11</f>
        <v/>
      </c>
      <c r="P184" s="9">
        <f>(Data!Y184-$E$9)*$B$12+$E$9+$B$11</f>
        <v/>
      </c>
    </row>
    <row r="185">
      <c r="H185" s="14">
        <f>Data!A185</f>
        <v/>
      </c>
      <c r="I185" s="9">
        <f>IF(Occurrence!J185&gt;0,Occurrence!J185*$B$6,0)</f>
        <v/>
      </c>
      <c r="J185" s="9">
        <f>IF(Occurrence!J185&gt;0,MAX(0,(Occurrence!J185-$D$4)*$B$7+$D$4*$B$6),0)</f>
        <v/>
      </c>
      <c r="K185" s="9">
        <f>IF(Occurrence!K185&gt;0,Occurrence!K185*$B$6,0)</f>
        <v/>
      </c>
      <c r="L185" s="9">
        <f>IF(Occurrence!K185&gt;0,MAX(0,(Occurrence!K185-$E$4)*$B$7+$E$4*$B$6),0)</f>
        <v/>
      </c>
      <c r="M185" s="9">
        <f>Data!X185+$B$11</f>
        <v/>
      </c>
      <c r="N185" s="9">
        <f>(Data!X185-$D$9)*$B$12+$D$9+$B$11</f>
        <v/>
      </c>
      <c r="O185" s="9">
        <f>Data!Y185+$B$11</f>
        <v/>
      </c>
      <c r="P185" s="9">
        <f>(Data!Y185-$E$9)*$B$12+$E$9+$B$11</f>
        <v/>
      </c>
    </row>
    <row r="186">
      <c r="H186" s="14">
        <f>Data!A186</f>
        <v/>
      </c>
      <c r="I186" s="9">
        <f>IF(Occurrence!J186&gt;0,Occurrence!J186*$B$6,0)</f>
        <v/>
      </c>
      <c r="J186" s="9">
        <f>IF(Occurrence!J186&gt;0,MAX(0,(Occurrence!J186-$D$4)*$B$7+$D$4*$B$6),0)</f>
        <v/>
      </c>
      <c r="K186" s="9">
        <f>IF(Occurrence!K186&gt;0,Occurrence!K186*$B$6,0)</f>
        <v/>
      </c>
      <c r="L186" s="9">
        <f>IF(Occurrence!K186&gt;0,MAX(0,(Occurrence!K186-$E$4)*$B$7+$E$4*$B$6),0)</f>
        <v/>
      </c>
      <c r="M186" s="9">
        <f>Data!X186+$B$11</f>
        <v/>
      </c>
      <c r="N186" s="9">
        <f>(Data!X186-$D$9)*$B$12+$D$9+$B$11</f>
        <v/>
      </c>
      <c r="O186" s="9">
        <f>Data!Y186+$B$11</f>
        <v/>
      </c>
      <c r="P186" s="9">
        <f>(Data!Y186-$E$9)*$B$12+$E$9+$B$11</f>
        <v/>
      </c>
    </row>
    <row r="187">
      <c r="H187" s="14">
        <f>Data!A187</f>
        <v/>
      </c>
      <c r="I187" s="9">
        <f>IF(Occurrence!J187&gt;0,Occurrence!J187*$B$6,0)</f>
        <v/>
      </c>
      <c r="J187" s="9">
        <f>IF(Occurrence!J187&gt;0,MAX(0,(Occurrence!J187-$D$4)*$B$7+$D$4*$B$6),0)</f>
        <v/>
      </c>
      <c r="K187" s="9">
        <f>IF(Occurrence!K187&gt;0,Occurrence!K187*$B$6,0)</f>
        <v/>
      </c>
      <c r="L187" s="9">
        <f>IF(Occurrence!K187&gt;0,MAX(0,(Occurrence!K187-$E$4)*$B$7+$E$4*$B$6),0)</f>
        <v/>
      </c>
      <c r="M187" s="9">
        <f>Data!X187+$B$11</f>
        <v/>
      </c>
      <c r="N187" s="9">
        <f>(Data!X187-$D$9)*$B$12+$D$9+$B$11</f>
        <v/>
      </c>
      <c r="O187" s="9">
        <f>Data!Y187+$B$11</f>
        <v/>
      </c>
      <c r="P187" s="9">
        <f>(Data!Y187-$E$9)*$B$12+$E$9+$B$11</f>
        <v/>
      </c>
    </row>
    <row r="188">
      <c r="H188" s="14">
        <f>Data!A188</f>
        <v/>
      </c>
      <c r="I188" s="9">
        <f>IF(Occurrence!J188&gt;0,Occurrence!J188*$B$6,0)</f>
        <v/>
      </c>
      <c r="J188" s="9">
        <f>IF(Occurrence!J188&gt;0,MAX(0,(Occurrence!J188-$D$4)*$B$7+$D$4*$B$6),0)</f>
        <v/>
      </c>
      <c r="K188" s="9">
        <f>IF(Occurrence!K188&gt;0,Occurrence!K188*$B$6,0)</f>
        <v/>
      </c>
      <c r="L188" s="9">
        <f>IF(Occurrence!K188&gt;0,MAX(0,(Occurrence!K188-$E$4)*$B$7+$E$4*$B$6),0)</f>
        <v/>
      </c>
      <c r="M188" s="9">
        <f>Data!X188+$B$11</f>
        <v/>
      </c>
      <c r="N188" s="9">
        <f>(Data!X188-$D$9)*$B$12+$D$9+$B$11</f>
        <v/>
      </c>
      <c r="O188" s="9">
        <f>Data!Y188+$B$11</f>
        <v/>
      </c>
      <c r="P188" s="9">
        <f>(Data!Y188-$E$9)*$B$12+$E$9+$B$11</f>
        <v/>
      </c>
    </row>
    <row r="189">
      <c r="H189" s="14">
        <f>Data!A189</f>
        <v/>
      </c>
      <c r="I189" s="9">
        <f>IF(Occurrence!J189&gt;0,Occurrence!J189*$B$6,0)</f>
        <v/>
      </c>
      <c r="J189" s="9">
        <f>IF(Occurrence!J189&gt;0,MAX(0,(Occurrence!J189-$D$4)*$B$7+$D$4*$B$6),0)</f>
        <v/>
      </c>
      <c r="K189" s="9">
        <f>IF(Occurrence!K189&gt;0,Occurrence!K189*$B$6,0)</f>
        <v/>
      </c>
      <c r="L189" s="9">
        <f>IF(Occurrence!K189&gt;0,MAX(0,(Occurrence!K189-$E$4)*$B$7+$E$4*$B$6),0)</f>
        <v/>
      </c>
      <c r="M189" s="9">
        <f>Data!X189+$B$11</f>
        <v/>
      </c>
      <c r="N189" s="9">
        <f>(Data!X189-$D$9)*$B$12+$D$9+$B$11</f>
        <v/>
      </c>
      <c r="O189" s="9">
        <f>Data!Y189+$B$11</f>
        <v/>
      </c>
      <c r="P189" s="9">
        <f>(Data!Y189-$E$9)*$B$12+$E$9+$B$11</f>
        <v/>
      </c>
    </row>
    <row r="190">
      <c r="H190" s="14">
        <f>Data!A190</f>
        <v/>
      </c>
      <c r="I190" s="9">
        <f>IF(Occurrence!J190&gt;0,Occurrence!J190*$B$6,0)</f>
        <v/>
      </c>
      <c r="J190" s="9">
        <f>IF(Occurrence!J190&gt;0,MAX(0,(Occurrence!J190-$D$4)*$B$7+$D$4*$B$6),0)</f>
        <v/>
      </c>
      <c r="K190" s="9">
        <f>IF(Occurrence!K190&gt;0,Occurrence!K190*$B$6,0)</f>
        <v/>
      </c>
      <c r="L190" s="9">
        <f>IF(Occurrence!K190&gt;0,MAX(0,(Occurrence!K190-$E$4)*$B$7+$E$4*$B$6),0)</f>
        <v/>
      </c>
      <c r="M190" s="9">
        <f>Data!X190+$B$11</f>
        <v/>
      </c>
      <c r="N190" s="9">
        <f>(Data!X190-$D$9)*$B$12+$D$9+$B$11</f>
        <v/>
      </c>
      <c r="O190" s="9">
        <f>Data!Y190+$B$11</f>
        <v/>
      </c>
      <c r="P190" s="9">
        <f>(Data!Y190-$E$9)*$B$12+$E$9+$B$11</f>
        <v/>
      </c>
    </row>
    <row r="191">
      <c r="H191" s="14">
        <f>Data!A191</f>
        <v/>
      </c>
      <c r="I191" s="9">
        <f>IF(Occurrence!J191&gt;0,Occurrence!J191*$B$6,0)</f>
        <v/>
      </c>
      <c r="J191" s="9">
        <f>IF(Occurrence!J191&gt;0,MAX(0,(Occurrence!J191-$D$4)*$B$7+$D$4*$B$6),0)</f>
        <v/>
      </c>
      <c r="K191" s="9">
        <f>IF(Occurrence!K191&gt;0,Occurrence!K191*$B$6,0)</f>
        <v/>
      </c>
      <c r="L191" s="9">
        <f>IF(Occurrence!K191&gt;0,MAX(0,(Occurrence!K191-$E$4)*$B$7+$E$4*$B$6),0)</f>
        <v/>
      </c>
      <c r="M191" s="9">
        <f>Data!X191+$B$11</f>
        <v/>
      </c>
      <c r="N191" s="9">
        <f>(Data!X191-$D$9)*$B$12+$D$9+$B$11</f>
        <v/>
      </c>
      <c r="O191" s="9">
        <f>Data!Y191+$B$11</f>
        <v/>
      </c>
      <c r="P191" s="9">
        <f>(Data!Y191-$E$9)*$B$12+$E$9+$B$11</f>
        <v/>
      </c>
    </row>
    <row r="192">
      <c r="H192" s="14">
        <f>Data!A192</f>
        <v/>
      </c>
      <c r="I192" s="9">
        <f>IF(Occurrence!J192&gt;0,Occurrence!J192*$B$6,0)</f>
        <v/>
      </c>
      <c r="J192" s="9">
        <f>IF(Occurrence!J192&gt;0,MAX(0,(Occurrence!J192-$D$4)*$B$7+$D$4*$B$6),0)</f>
        <v/>
      </c>
      <c r="K192" s="9">
        <f>IF(Occurrence!K192&gt;0,Occurrence!K192*$B$6,0)</f>
        <v/>
      </c>
      <c r="L192" s="9">
        <f>IF(Occurrence!K192&gt;0,MAX(0,(Occurrence!K192-$E$4)*$B$7+$E$4*$B$6),0)</f>
        <v/>
      </c>
      <c r="M192" s="9">
        <f>Data!X192+$B$11</f>
        <v/>
      </c>
      <c r="N192" s="9">
        <f>(Data!X192-$D$9)*$B$12+$D$9+$B$11</f>
        <v/>
      </c>
      <c r="O192" s="9">
        <f>Data!Y192+$B$11</f>
        <v/>
      </c>
      <c r="P192" s="9">
        <f>(Data!Y192-$E$9)*$B$12+$E$9+$B$11</f>
        <v/>
      </c>
    </row>
    <row r="193">
      <c r="H193" s="14">
        <f>Data!A193</f>
        <v/>
      </c>
      <c r="I193" s="9">
        <f>IF(Occurrence!J193&gt;0,Occurrence!J193*$B$6,0)</f>
        <v/>
      </c>
      <c r="J193" s="9">
        <f>IF(Occurrence!J193&gt;0,MAX(0,(Occurrence!J193-$D$4)*$B$7+$D$4*$B$6),0)</f>
        <v/>
      </c>
      <c r="K193" s="9">
        <f>IF(Occurrence!K193&gt;0,Occurrence!K193*$B$6,0)</f>
        <v/>
      </c>
      <c r="L193" s="9">
        <f>IF(Occurrence!K193&gt;0,MAX(0,(Occurrence!K193-$E$4)*$B$7+$E$4*$B$6),0)</f>
        <v/>
      </c>
      <c r="M193" s="9">
        <f>Data!X193+$B$11</f>
        <v/>
      </c>
      <c r="N193" s="9">
        <f>(Data!X193-$D$9)*$B$12+$D$9+$B$11</f>
        <v/>
      </c>
      <c r="O193" s="9">
        <f>Data!Y193+$B$11</f>
        <v/>
      </c>
      <c r="P193" s="9">
        <f>(Data!Y193-$E$9)*$B$12+$E$9+$B$11</f>
        <v/>
      </c>
    </row>
    <row r="194">
      <c r="H194" s="14">
        <f>Data!A194</f>
        <v/>
      </c>
      <c r="I194" s="9">
        <f>IF(Occurrence!J194&gt;0,Occurrence!J194*$B$6,0)</f>
        <v/>
      </c>
      <c r="J194" s="9">
        <f>IF(Occurrence!J194&gt;0,MAX(0,(Occurrence!J194-$D$4)*$B$7+$D$4*$B$6),0)</f>
        <v/>
      </c>
      <c r="K194" s="9">
        <f>IF(Occurrence!K194&gt;0,Occurrence!K194*$B$6,0)</f>
        <v/>
      </c>
      <c r="L194" s="9">
        <f>IF(Occurrence!K194&gt;0,MAX(0,(Occurrence!K194-$E$4)*$B$7+$E$4*$B$6),0)</f>
        <v/>
      </c>
      <c r="M194" s="9">
        <f>Data!X194+$B$11</f>
        <v/>
      </c>
      <c r="N194" s="9">
        <f>(Data!X194-$D$9)*$B$12+$D$9+$B$11</f>
        <v/>
      </c>
      <c r="O194" s="9">
        <f>Data!Y194+$B$11</f>
        <v/>
      </c>
      <c r="P194" s="9">
        <f>(Data!Y194-$E$9)*$B$12+$E$9+$B$11</f>
        <v/>
      </c>
    </row>
    <row r="195">
      <c r="H195" s="14">
        <f>Data!A195</f>
        <v/>
      </c>
      <c r="I195" s="9">
        <f>IF(Occurrence!J195&gt;0,Occurrence!J195*$B$6,0)</f>
        <v/>
      </c>
      <c r="J195" s="9">
        <f>IF(Occurrence!J195&gt;0,MAX(0,(Occurrence!J195-$D$4)*$B$7+$D$4*$B$6),0)</f>
        <v/>
      </c>
      <c r="K195" s="9">
        <f>IF(Occurrence!K195&gt;0,Occurrence!K195*$B$6,0)</f>
        <v/>
      </c>
      <c r="L195" s="9">
        <f>IF(Occurrence!K195&gt;0,MAX(0,(Occurrence!K195-$E$4)*$B$7+$E$4*$B$6),0)</f>
        <v/>
      </c>
      <c r="M195" s="9">
        <f>Data!X195+$B$11</f>
        <v/>
      </c>
      <c r="N195" s="9">
        <f>(Data!X195-$D$9)*$B$12+$D$9+$B$11</f>
        <v/>
      </c>
      <c r="O195" s="9">
        <f>Data!Y195+$B$11</f>
        <v/>
      </c>
      <c r="P195" s="9">
        <f>(Data!Y195-$E$9)*$B$12+$E$9+$B$11</f>
        <v/>
      </c>
    </row>
    <row r="196">
      <c r="H196" s="14">
        <f>Data!A196</f>
        <v/>
      </c>
      <c r="I196" s="9">
        <f>IF(Occurrence!J196&gt;0,Occurrence!J196*$B$6,0)</f>
        <v/>
      </c>
      <c r="J196" s="9">
        <f>IF(Occurrence!J196&gt;0,MAX(0,(Occurrence!J196-$D$4)*$B$7+$D$4*$B$6),0)</f>
        <v/>
      </c>
      <c r="K196" s="9">
        <f>IF(Occurrence!K196&gt;0,Occurrence!K196*$B$6,0)</f>
        <v/>
      </c>
      <c r="L196" s="9">
        <f>IF(Occurrence!K196&gt;0,MAX(0,(Occurrence!K196-$E$4)*$B$7+$E$4*$B$6),0)</f>
        <v/>
      </c>
      <c r="M196" s="9">
        <f>Data!X196+$B$11</f>
        <v/>
      </c>
      <c r="N196" s="9">
        <f>(Data!X196-$D$9)*$B$12+$D$9+$B$11</f>
        <v/>
      </c>
      <c r="O196" s="9">
        <f>Data!Y196+$B$11</f>
        <v/>
      </c>
      <c r="P196" s="9">
        <f>(Data!Y196-$E$9)*$B$12+$E$9+$B$11</f>
        <v/>
      </c>
    </row>
    <row r="197">
      <c r="H197" s="14">
        <f>Data!A197</f>
        <v/>
      </c>
      <c r="I197" s="9">
        <f>IF(Occurrence!J197&gt;0,Occurrence!J197*$B$6,0)</f>
        <v/>
      </c>
      <c r="J197" s="9">
        <f>IF(Occurrence!J197&gt;0,MAX(0,(Occurrence!J197-$D$4)*$B$7+$D$4*$B$6),0)</f>
        <v/>
      </c>
      <c r="K197" s="9">
        <f>IF(Occurrence!K197&gt;0,Occurrence!K197*$B$6,0)</f>
        <v/>
      </c>
      <c r="L197" s="9">
        <f>IF(Occurrence!K197&gt;0,MAX(0,(Occurrence!K197-$E$4)*$B$7+$E$4*$B$6),0)</f>
        <v/>
      </c>
      <c r="M197" s="9">
        <f>Data!X197+$B$11</f>
        <v/>
      </c>
      <c r="N197" s="9">
        <f>(Data!X197-$D$9)*$B$12+$D$9+$B$11</f>
        <v/>
      </c>
      <c r="O197" s="9">
        <f>Data!Y197+$B$11</f>
        <v/>
      </c>
      <c r="P197" s="9">
        <f>(Data!Y197-$E$9)*$B$12+$E$9+$B$11</f>
        <v/>
      </c>
    </row>
    <row r="198">
      <c r="H198" s="14">
        <f>Data!A198</f>
        <v/>
      </c>
      <c r="I198" s="9">
        <f>IF(Occurrence!J198&gt;0,Occurrence!J198*$B$6,0)</f>
        <v/>
      </c>
      <c r="J198" s="9">
        <f>IF(Occurrence!J198&gt;0,MAX(0,(Occurrence!J198-$D$4)*$B$7+$D$4*$B$6),0)</f>
        <v/>
      </c>
      <c r="K198" s="9">
        <f>IF(Occurrence!K198&gt;0,Occurrence!K198*$B$6,0)</f>
        <v/>
      </c>
      <c r="L198" s="9">
        <f>IF(Occurrence!K198&gt;0,MAX(0,(Occurrence!K198-$E$4)*$B$7+$E$4*$B$6),0)</f>
        <v/>
      </c>
      <c r="M198" s="9">
        <f>Data!X198+$B$11</f>
        <v/>
      </c>
      <c r="N198" s="9">
        <f>(Data!X198-$D$9)*$B$12+$D$9+$B$11</f>
        <v/>
      </c>
      <c r="O198" s="9">
        <f>Data!Y198+$B$11</f>
        <v/>
      </c>
      <c r="P198" s="9">
        <f>(Data!Y198-$E$9)*$B$12+$E$9+$B$11</f>
        <v/>
      </c>
    </row>
    <row r="199">
      <c r="H199" s="14">
        <f>Data!A199</f>
        <v/>
      </c>
      <c r="I199" s="9">
        <f>IF(Occurrence!J199&gt;0,Occurrence!J199*$B$6,0)</f>
        <v/>
      </c>
      <c r="J199" s="9">
        <f>IF(Occurrence!J199&gt;0,MAX(0,(Occurrence!J199-$D$4)*$B$7+$D$4*$B$6),0)</f>
        <v/>
      </c>
      <c r="K199" s="9">
        <f>IF(Occurrence!K199&gt;0,Occurrence!K199*$B$6,0)</f>
        <v/>
      </c>
      <c r="L199" s="9">
        <f>IF(Occurrence!K199&gt;0,MAX(0,(Occurrence!K199-$E$4)*$B$7+$E$4*$B$6),0)</f>
        <v/>
      </c>
      <c r="M199" s="9">
        <f>Data!X199+$B$11</f>
        <v/>
      </c>
      <c r="N199" s="9">
        <f>(Data!X199-$D$9)*$B$12+$D$9+$B$11</f>
        <v/>
      </c>
      <c r="O199" s="9">
        <f>Data!Y199+$B$11</f>
        <v/>
      </c>
      <c r="P199" s="9">
        <f>(Data!Y199-$E$9)*$B$12+$E$9+$B$11</f>
        <v/>
      </c>
    </row>
    <row r="200">
      <c r="H200" s="14">
        <f>Data!A200</f>
        <v/>
      </c>
      <c r="I200" s="9">
        <f>IF(Occurrence!J200&gt;0,Occurrence!J200*$B$6,0)</f>
        <v/>
      </c>
      <c r="J200" s="9">
        <f>IF(Occurrence!J200&gt;0,MAX(0,(Occurrence!J200-$D$4)*$B$7+$D$4*$B$6),0)</f>
        <v/>
      </c>
      <c r="K200" s="9">
        <f>IF(Occurrence!K200&gt;0,Occurrence!K200*$B$6,0)</f>
        <v/>
      </c>
      <c r="L200" s="9">
        <f>IF(Occurrence!K200&gt;0,MAX(0,(Occurrence!K200-$E$4)*$B$7+$E$4*$B$6),0)</f>
        <v/>
      </c>
      <c r="M200" s="9">
        <f>Data!X200+$B$11</f>
        <v/>
      </c>
      <c r="N200" s="9">
        <f>(Data!X200-$D$9)*$B$12+$D$9+$B$11</f>
        <v/>
      </c>
      <c r="O200" s="9">
        <f>Data!Y200+$B$11</f>
        <v/>
      </c>
      <c r="P200" s="9">
        <f>(Data!Y200-$E$9)*$B$12+$E$9+$B$11</f>
        <v/>
      </c>
    </row>
    <row r="201">
      <c r="H201" s="14">
        <f>Data!A201</f>
        <v/>
      </c>
      <c r="I201" s="9">
        <f>IF(Occurrence!J201&gt;0,Occurrence!J201*$B$6,0)</f>
        <v/>
      </c>
      <c r="J201" s="9">
        <f>IF(Occurrence!J201&gt;0,MAX(0,(Occurrence!J201-$D$4)*$B$7+$D$4*$B$6),0)</f>
        <v/>
      </c>
      <c r="K201" s="9">
        <f>IF(Occurrence!K201&gt;0,Occurrence!K201*$B$6,0)</f>
        <v/>
      </c>
      <c r="L201" s="9">
        <f>IF(Occurrence!K201&gt;0,MAX(0,(Occurrence!K201-$E$4)*$B$7+$E$4*$B$6),0)</f>
        <v/>
      </c>
      <c r="M201" s="9">
        <f>Data!X201+$B$11</f>
        <v/>
      </c>
      <c r="N201" s="9">
        <f>(Data!X201-$D$9)*$B$12+$D$9+$B$11</f>
        <v/>
      </c>
      <c r="O201" s="9">
        <f>Data!Y201+$B$11</f>
        <v/>
      </c>
      <c r="P201" s="9">
        <f>(Data!Y201-$E$9)*$B$12+$E$9+$B$11</f>
        <v/>
      </c>
    </row>
    <row r="202">
      <c r="H202" s="14">
        <f>Data!A202</f>
        <v/>
      </c>
      <c r="I202" s="9">
        <f>IF(Occurrence!J202&gt;0,Occurrence!J202*$B$6,0)</f>
        <v/>
      </c>
      <c r="J202" s="9">
        <f>IF(Occurrence!J202&gt;0,MAX(0,(Occurrence!J202-$D$4)*$B$7+$D$4*$B$6),0)</f>
        <v/>
      </c>
      <c r="K202" s="9">
        <f>IF(Occurrence!K202&gt;0,Occurrence!K202*$B$6,0)</f>
        <v/>
      </c>
      <c r="L202" s="9">
        <f>IF(Occurrence!K202&gt;0,MAX(0,(Occurrence!K202-$E$4)*$B$7+$E$4*$B$6),0)</f>
        <v/>
      </c>
      <c r="M202" s="9">
        <f>Data!X202+$B$11</f>
        <v/>
      </c>
      <c r="N202" s="9">
        <f>(Data!X202-$D$9)*$B$12+$D$9+$B$11</f>
        <v/>
      </c>
      <c r="O202" s="9">
        <f>Data!Y202+$B$11</f>
        <v/>
      </c>
      <c r="P202" s="9">
        <f>(Data!Y202-$E$9)*$B$12+$E$9+$B$11</f>
        <v/>
      </c>
    </row>
    <row r="203">
      <c r="H203" s="14">
        <f>Data!A203</f>
        <v/>
      </c>
      <c r="I203" s="9">
        <f>IF(Occurrence!J203&gt;0,Occurrence!J203*$B$6,0)</f>
        <v/>
      </c>
      <c r="J203" s="9">
        <f>IF(Occurrence!J203&gt;0,MAX(0,(Occurrence!J203-$D$4)*$B$7+$D$4*$B$6),0)</f>
        <v/>
      </c>
      <c r="K203" s="9">
        <f>IF(Occurrence!K203&gt;0,Occurrence!K203*$B$6,0)</f>
        <v/>
      </c>
      <c r="L203" s="9">
        <f>IF(Occurrence!K203&gt;0,MAX(0,(Occurrence!K203-$E$4)*$B$7+$E$4*$B$6),0)</f>
        <v/>
      </c>
      <c r="M203" s="9">
        <f>Data!X203+$B$11</f>
        <v/>
      </c>
      <c r="N203" s="9">
        <f>(Data!X203-$D$9)*$B$12+$D$9+$B$11</f>
        <v/>
      </c>
      <c r="O203" s="9">
        <f>Data!Y203+$B$11</f>
        <v/>
      </c>
      <c r="P203" s="9">
        <f>(Data!Y203-$E$9)*$B$12+$E$9+$B$11</f>
        <v/>
      </c>
    </row>
    <row r="204">
      <c r="H204" s="14">
        <f>Data!A204</f>
        <v/>
      </c>
      <c r="I204" s="9">
        <f>IF(Occurrence!J204&gt;0,Occurrence!J204*$B$6,0)</f>
        <v/>
      </c>
      <c r="J204" s="9">
        <f>IF(Occurrence!J204&gt;0,MAX(0,(Occurrence!J204-$D$4)*$B$7+$D$4*$B$6),0)</f>
        <v/>
      </c>
      <c r="K204" s="9">
        <f>IF(Occurrence!K204&gt;0,Occurrence!K204*$B$6,0)</f>
        <v/>
      </c>
      <c r="L204" s="9">
        <f>IF(Occurrence!K204&gt;0,MAX(0,(Occurrence!K204-$E$4)*$B$7+$E$4*$B$6),0)</f>
        <v/>
      </c>
      <c r="M204" s="9">
        <f>Data!X204+$B$11</f>
        <v/>
      </c>
      <c r="N204" s="9">
        <f>(Data!X204-$D$9)*$B$12+$D$9+$B$11</f>
        <v/>
      </c>
      <c r="O204" s="9">
        <f>Data!Y204+$B$11</f>
        <v/>
      </c>
      <c r="P204" s="9">
        <f>(Data!Y204-$E$9)*$B$12+$E$9+$B$11</f>
        <v/>
      </c>
    </row>
    <row r="205">
      <c r="H205" s="14">
        <f>Data!A205</f>
        <v/>
      </c>
      <c r="I205" s="9">
        <f>IF(Occurrence!J205&gt;0,Occurrence!J205*$B$6,0)</f>
        <v/>
      </c>
      <c r="J205" s="9">
        <f>IF(Occurrence!J205&gt;0,MAX(0,(Occurrence!J205-$D$4)*$B$7+$D$4*$B$6),0)</f>
        <v/>
      </c>
      <c r="K205" s="9">
        <f>IF(Occurrence!K205&gt;0,Occurrence!K205*$B$6,0)</f>
        <v/>
      </c>
      <c r="L205" s="9">
        <f>IF(Occurrence!K205&gt;0,MAX(0,(Occurrence!K205-$E$4)*$B$7+$E$4*$B$6),0)</f>
        <v/>
      </c>
      <c r="M205" s="9">
        <f>Data!X205+$B$11</f>
        <v/>
      </c>
      <c r="N205" s="9">
        <f>(Data!X205-$D$9)*$B$12+$D$9+$B$11</f>
        <v/>
      </c>
      <c r="O205" s="9">
        <f>Data!Y205+$B$11</f>
        <v/>
      </c>
      <c r="P205" s="9">
        <f>(Data!Y205-$E$9)*$B$12+$E$9+$B$11</f>
        <v/>
      </c>
    </row>
    <row r="206">
      <c r="H206" s="14">
        <f>Data!A206</f>
        <v/>
      </c>
      <c r="I206" s="9">
        <f>IF(Occurrence!J206&gt;0,Occurrence!J206*$B$6,0)</f>
        <v/>
      </c>
      <c r="J206" s="9">
        <f>IF(Occurrence!J206&gt;0,MAX(0,(Occurrence!J206-$D$4)*$B$7+$D$4*$B$6),0)</f>
        <v/>
      </c>
      <c r="K206" s="9">
        <f>IF(Occurrence!K206&gt;0,Occurrence!K206*$B$6,0)</f>
        <v/>
      </c>
      <c r="L206" s="9">
        <f>IF(Occurrence!K206&gt;0,MAX(0,(Occurrence!K206-$E$4)*$B$7+$E$4*$B$6),0)</f>
        <v/>
      </c>
      <c r="M206" s="9">
        <f>Data!X206+$B$11</f>
        <v/>
      </c>
      <c r="N206" s="9">
        <f>(Data!X206-$D$9)*$B$12+$D$9+$B$11</f>
        <v/>
      </c>
      <c r="O206" s="9">
        <f>Data!Y206+$B$11</f>
        <v/>
      </c>
      <c r="P206" s="9">
        <f>(Data!Y206-$E$9)*$B$12+$E$9+$B$11</f>
        <v/>
      </c>
    </row>
    <row r="207">
      <c r="H207" s="14">
        <f>Data!A207</f>
        <v/>
      </c>
      <c r="I207" s="9">
        <f>IF(Occurrence!J207&gt;0,Occurrence!J207*$B$6,0)</f>
        <v/>
      </c>
      <c r="J207" s="9">
        <f>IF(Occurrence!J207&gt;0,MAX(0,(Occurrence!J207-$D$4)*$B$7+$D$4*$B$6),0)</f>
        <v/>
      </c>
      <c r="K207" s="9">
        <f>IF(Occurrence!K207&gt;0,Occurrence!K207*$B$6,0)</f>
        <v/>
      </c>
      <c r="L207" s="9">
        <f>IF(Occurrence!K207&gt;0,MAX(0,(Occurrence!K207-$E$4)*$B$7+$E$4*$B$6),0)</f>
        <v/>
      </c>
      <c r="M207" s="9">
        <f>Data!X207+$B$11</f>
        <v/>
      </c>
      <c r="N207" s="9">
        <f>(Data!X207-$D$9)*$B$12+$D$9+$B$11</f>
        <v/>
      </c>
      <c r="O207" s="9">
        <f>Data!Y207+$B$11</f>
        <v/>
      </c>
      <c r="P207" s="9">
        <f>(Data!Y207-$E$9)*$B$12+$E$9+$B$11</f>
        <v/>
      </c>
    </row>
    <row r="208">
      <c r="H208" s="14">
        <f>Data!A208</f>
        <v/>
      </c>
      <c r="I208" s="9">
        <f>IF(Occurrence!J208&gt;0,Occurrence!J208*$B$6,0)</f>
        <v/>
      </c>
      <c r="J208" s="9">
        <f>IF(Occurrence!J208&gt;0,MAX(0,(Occurrence!J208-$D$4)*$B$7+$D$4*$B$6),0)</f>
        <v/>
      </c>
      <c r="K208" s="9">
        <f>IF(Occurrence!K208&gt;0,Occurrence!K208*$B$6,0)</f>
        <v/>
      </c>
      <c r="L208" s="9">
        <f>IF(Occurrence!K208&gt;0,MAX(0,(Occurrence!K208-$E$4)*$B$7+$E$4*$B$6),0)</f>
        <v/>
      </c>
      <c r="M208" s="9">
        <f>Data!X208+$B$11</f>
        <v/>
      </c>
      <c r="N208" s="9">
        <f>(Data!X208-$D$9)*$B$12+$D$9+$B$11</f>
        <v/>
      </c>
      <c r="O208" s="9">
        <f>Data!Y208+$B$11</f>
        <v/>
      </c>
      <c r="P208" s="9">
        <f>(Data!Y208-$E$9)*$B$12+$E$9+$B$11</f>
        <v/>
      </c>
    </row>
    <row r="209">
      <c r="H209" s="14">
        <f>Data!A209</f>
        <v/>
      </c>
      <c r="I209" s="9">
        <f>IF(Occurrence!J209&gt;0,Occurrence!J209*$B$6,0)</f>
        <v/>
      </c>
      <c r="J209" s="9">
        <f>IF(Occurrence!J209&gt;0,MAX(0,(Occurrence!J209-$D$4)*$B$7+$D$4*$B$6),0)</f>
        <v/>
      </c>
      <c r="K209" s="9">
        <f>IF(Occurrence!K209&gt;0,Occurrence!K209*$B$6,0)</f>
        <v/>
      </c>
      <c r="L209" s="9">
        <f>IF(Occurrence!K209&gt;0,MAX(0,(Occurrence!K209-$E$4)*$B$7+$E$4*$B$6),0)</f>
        <v/>
      </c>
      <c r="M209" s="9">
        <f>Data!X209+$B$11</f>
        <v/>
      </c>
      <c r="N209" s="9">
        <f>(Data!X209-$D$9)*$B$12+$D$9+$B$11</f>
        <v/>
      </c>
      <c r="O209" s="9">
        <f>Data!Y209+$B$11</f>
        <v/>
      </c>
      <c r="P209" s="9">
        <f>(Data!Y209-$E$9)*$B$12+$E$9+$B$11</f>
        <v/>
      </c>
    </row>
    <row r="210">
      <c r="H210" s="14">
        <f>Data!A210</f>
        <v/>
      </c>
      <c r="I210" s="9">
        <f>IF(Occurrence!J210&gt;0,Occurrence!J210*$B$6,0)</f>
        <v/>
      </c>
      <c r="J210" s="9">
        <f>IF(Occurrence!J210&gt;0,MAX(0,(Occurrence!J210-$D$4)*$B$7+$D$4*$B$6),0)</f>
        <v/>
      </c>
      <c r="K210" s="9">
        <f>IF(Occurrence!K210&gt;0,Occurrence!K210*$B$6,0)</f>
        <v/>
      </c>
      <c r="L210" s="9">
        <f>IF(Occurrence!K210&gt;0,MAX(0,(Occurrence!K210-$E$4)*$B$7+$E$4*$B$6),0)</f>
        <v/>
      </c>
      <c r="M210" s="9">
        <f>Data!X210+$B$11</f>
        <v/>
      </c>
      <c r="N210" s="9">
        <f>(Data!X210-$D$9)*$B$12+$D$9+$B$11</f>
        <v/>
      </c>
      <c r="O210" s="9">
        <f>Data!Y210+$B$11</f>
        <v/>
      </c>
      <c r="P210" s="9">
        <f>(Data!Y210-$E$9)*$B$12+$E$9+$B$11</f>
        <v/>
      </c>
    </row>
    <row r="211">
      <c r="H211" s="14">
        <f>Data!A211</f>
        <v/>
      </c>
      <c r="I211" s="9">
        <f>IF(Occurrence!J211&gt;0,Occurrence!J211*$B$6,0)</f>
        <v/>
      </c>
      <c r="J211" s="9">
        <f>IF(Occurrence!J211&gt;0,MAX(0,(Occurrence!J211-$D$4)*$B$7+$D$4*$B$6),0)</f>
        <v/>
      </c>
      <c r="K211" s="9">
        <f>IF(Occurrence!K211&gt;0,Occurrence!K211*$B$6,0)</f>
        <v/>
      </c>
      <c r="L211" s="9">
        <f>IF(Occurrence!K211&gt;0,MAX(0,(Occurrence!K211-$E$4)*$B$7+$E$4*$B$6),0)</f>
        <v/>
      </c>
      <c r="M211" s="9">
        <f>Data!X211+$B$11</f>
        <v/>
      </c>
      <c r="N211" s="9">
        <f>(Data!X211-$D$9)*$B$12+$D$9+$B$11</f>
        <v/>
      </c>
      <c r="O211" s="9">
        <f>Data!Y211+$B$11</f>
        <v/>
      </c>
      <c r="P211" s="9">
        <f>(Data!Y211-$E$9)*$B$12+$E$9+$B$11</f>
        <v/>
      </c>
    </row>
    <row r="212">
      <c r="H212" s="14">
        <f>Data!A212</f>
        <v/>
      </c>
      <c r="I212" s="9">
        <f>IF(Occurrence!J212&gt;0,Occurrence!J212*$B$6,0)</f>
        <v/>
      </c>
      <c r="J212" s="9">
        <f>IF(Occurrence!J212&gt;0,MAX(0,(Occurrence!J212-$D$4)*$B$7+$D$4*$B$6),0)</f>
        <v/>
      </c>
      <c r="K212" s="9">
        <f>IF(Occurrence!K212&gt;0,Occurrence!K212*$B$6,0)</f>
        <v/>
      </c>
      <c r="L212" s="9">
        <f>IF(Occurrence!K212&gt;0,MAX(0,(Occurrence!K212-$E$4)*$B$7+$E$4*$B$6),0)</f>
        <v/>
      </c>
      <c r="M212" s="9">
        <f>Data!X212+$B$11</f>
        <v/>
      </c>
      <c r="N212" s="9">
        <f>(Data!X212-$D$9)*$B$12+$D$9+$B$11</f>
        <v/>
      </c>
      <c r="O212" s="9">
        <f>Data!Y212+$B$11</f>
        <v/>
      </c>
      <c r="P212" s="9">
        <f>(Data!Y212-$E$9)*$B$12+$E$9+$B$11</f>
        <v/>
      </c>
    </row>
    <row r="213">
      <c r="H213" s="14">
        <f>Data!A213</f>
        <v/>
      </c>
      <c r="I213" s="9">
        <f>IF(Occurrence!J213&gt;0,Occurrence!J213*$B$6,0)</f>
        <v/>
      </c>
      <c r="J213" s="9">
        <f>IF(Occurrence!J213&gt;0,MAX(0,(Occurrence!J213-$D$4)*$B$7+$D$4*$B$6),0)</f>
        <v/>
      </c>
      <c r="K213" s="9">
        <f>IF(Occurrence!K213&gt;0,Occurrence!K213*$B$6,0)</f>
        <v/>
      </c>
      <c r="L213" s="9">
        <f>IF(Occurrence!K213&gt;0,MAX(0,(Occurrence!K213-$E$4)*$B$7+$E$4*$B$6),0)</f>
        <v/>
      </c>
      <c r="M213" s="9">
        <f>Data!X213+$B$11</f>
        <v/>
      </c>
      <c r="N213" s="9">
        <f>(Data!X213-$D$9)*$B$12+$D$9+$B$11</f>
        <v/>
      </c>
      <c r="O213" s="9">
        <f>Data!Y213+$B$11</f>
        <v/>
      </c>
      <c r="P213" s="9">
        <f>(Data!Y213-$E$9)*$B$12+$E$9+$B$11</f>
        <v/>
      </c>
    </row>
    <row r="214">
      <c r="H214" s="14">
        <f>Data!A214</f>
        <v/>
      </c>
      <c r="I214" s="9">
        <f>IF(Occurrence!J214&gt;0,Occurrence!J214*$B$6,0)</f>
        <v/>
      </c>
      <c r="J214" s="9">
        <f>IF(Occurrence!J214&gt;0,MAX(0,(Occurrence!J214-$D$4)*$B$7+$D$4*$B$6),0)</f>
        <v/>
      </c>
      <c r="K214" s="9">
        <f>IF(Occurrence!K214&gt;0,Occurrence!K214*$B$6,0)</f>
        <v/>
      </c>
      <c r="L214" s="9">
        <f>IF(Occurrence!K214&gt;0,MAX(0,(Occurrence!K214-$E$4)*$B$7+$E$4*$B$6),0)</f>
        <v/>
      </c>
      <c r="M214" s="9">
        <f>Data!X214+$B$11</f>
        <v/>
      </c>
      <c r="N214" s="9">
        <f>(Data!X214-$D$9)*$B$12+$D$9+$B$11</f>
        <v/>
      </c>
      <c r="O214" s="9">
        <f>Data!Y214+$B$11</f>
        <v/>
      </c>
      <c r="P214" s="9">
        <f>(Data!Y214-$E$9)*$B$12+$E$9+$B$11</f>
        <v/>
      </c>
    </row>
    <row r="215">
      <c r="H215" s="14">
        <f>Data!A215</f>
        <v/>
      </c>
      <c r="I215" s="9">
        <f>IF(Occurrence!J215&gt;0,Occurrence!J215*$B$6,0)</f>
        <v/>
      </c>
      <c r="J215" s="9">
        <f>IF(Occurrence!J215&gt;0,MAX(0,(Occurrence!J215-$D$4)*$B$7+$D$4*$B$6),0)</f>
        <v/>
      </c>
      <c r="K215" s="9">
        <f>IF(Occurrence!K215&gt;0,Occurrence!K215*$B$6,0)</f>
        <v/>
      </c>
      <c r="L215" s="9">
        <f>IF(Occurrence!K215&gt;0,MAX(0,(Occurrence!K215-$E$4)*$B$7+$E$4*$B$6),0)</f>
        <v/>
      </c>
      <c r="M215" s="9">
        <f>Data!X215+$B$11</f>
        <v/>
      </c>
      <c r="N215" s="9">
        <f>(Data!X215-$D$9)*$B$12+$D$9+$B$11</f>
        <v/>
      </c>
      <c r="O215" s="9">
        <f>Data!Y215+$B$11</f>
        <v/>
      </c>
      <c r="P215" s="9">
        <f>(Data!Y215-$E$9)*$B$12+$E$9+$B$11</f>
        <v/>
      </c>
    </row>
    <row r="216">
      <c r="H216" s="14">
        <f>Data!A216</f>
        <v/>
      </c>
      <c r="I216" s="9">
        <f>IF(Occurrence!J216&gt;0,Occurrence!J216*$B$6,0)</f>
        <v/>
      </c>
      <c r="J216" s="9">
        <f>IF(Occurrence!J216&gt;0,MAX(0,(Occurrence!J216-$D$4)*$B$7+$D$4*$B$6),0)</f>
        <v/>
      </c>
      <c r="K216" s="9">
        <f>IF(Occurrence!K216&gt;0,Occurrence!K216*$B$6,0)</f>
        <v/>
      </c>
      <c r="L216" s="9">
        <f>IF(Occurrence!K216&gt;0,MAX(0,(Occurrence!K216-$E$4)*$B$7+$E$4*$B$6),0)</f>
        <v/>
      </c>
      <c r="M216" s="9">
        <f>Data!X216+$B$11</f>
        <v/>
      </c>
      <c r="N216" s="9">
        <f>(Data!X216-$D$9)*$B$12+$D$9+$B$11</f>
        <v/>
      </c>
      <c r="O216" s="9">
        <f>Data!Y216+$B$11</f>
        <v/>
      </c>
      <c r="P216" s="9">
        <f>(Data!Y216-$E$9)*$B$12+$E$9+$B$11</f>
        <v/>
      </c>
    </row>
    <row r="217">
      <c r="H217" s="14">
        <f>Data!A217</f>
        <v/>
      </c>
      <c r="I217" s="9">
        <f>IF(Occurrence!J217&gt;0,Occurrence!J217*$B$6,0)</f>
        <v/>
      </c>
      <c r="J217" s="9">
        <f>IF(Occurrence!J217&gt;0,MAX(0,(Occurrence!J217-$D$4)*$B$7+$D$4*$B$6),0)</f>
        <v/>
      </c>
      <c r="K217" s="9">
        <f>IF(Occurrence!K217&gt;0,Occurrence!K217*$B$6,0)</f>
        <v/>
      </c>
      <c r="L217" s="9">
        <f>IF(Occurrence!K217&gt;0,MAX(0,(Occurrence!K217-$E$4)*$B$7+$E$4*$B$6),0)</f>
        <v/>
      </c>
      <c r="M217" s="9">
        <f>Data!X217+$B$11</f>
        <v/>
      </c>
      <c r="N217" s="9">
        <f>(Data!X217-$D$9)*$B$12+$D$9+$B$11</f>
        <v/>
      </c>
      <c r="O217" s="9">
        <f>Data!Y217+$B$11</f>
        <v/>
      </c>
      <c r="P217" s="9">
        <f>(Data!Y217-$E$9)*$B$12+$E$9+$B$11</f>
        <v/>
      </c>
    </row>
    <row r="218">
      <c r="H218" s="14">
        <f>Data!A218</f>
        <v/>
      </c>
      <c r="I218" s="9">
        <f>IF(Occurrence!J218&gt;0,Occurrence!J218*$B$6,0)</f>
        <v/>
      </c>
      <c r="J218" s="9">
        <f>IF(Occurrence!J218&gt;0,MAX(0,(Occurrence!J218-$D$4)*$B$7+$D$4*$B$6),0)</f>
        <v/>
      </c>
      <c r="K218" s="9">
        <f>IF(Occurrence!K218&gt;0,Occurrence!K218*$B$6,0)</f>
        <v/>
      </c>
      <c r="L218" s="9">
        <f>IF(Occurrence!K218&gt;0,MAX(0,(Occurrence!K218-$E$4)*$B$7+$E$4*$B$6),0)</f>
        <v/>
      </c>
      <c r="M218" s="9">
        <f>Data!X218+$B$11</f>
        <v/>
      </c>
      <c r="N218" s="9">
        <f>(Data!X218-$D$9)*$B$12+$D$9+$B$11</f>
        <v/>
      </c>
      <c r="O218" s="9">
        <f>Data!Y218+$B$11</f>
        <v/>
      </c>
      <c r="P218" s="9">
        <f>(Data!Y218-$E$9)*$B$12+$E$9+$B$11</f>
        <v/>
      </c>
    </row>
    <row r="219">
      <c r="H219" s="14">
        <f>Data!A219</f>
        <v/>
      </c>
      <c r="I219" s="9">
        <f>IF(Occurrence!J219&gt;0,Occurrence!J219*$B$6,0)</f>
        <v/>
      </c>
      <c r="J219" s="9">
        <f>IF(Occurrence!J219&gt;0,MAX(0,(Occurrence!J219-$D$4)*$B$7+$D$4*$B$6),0)</f>
        <v/>
      </c>
      <c r="K219" s="9">
        <f>IF(Occurrence!K219&gt;0,Occurrence!K219*$B$6,0)</f>
        <v/>
      </c>
      <c r="L219" s="9">
        <f>IF(Occurrence!K219&gt;0,MAX(0,(Occurrence!K219-$E$4)*$B$7+$E$4*$B$6),0)</f>
        <v/>
      </c>
      <c r="M219" s="9">
        <f>Data!X219+$B$11</f>
        <v/>
      </c>
      <c r="N219" s="9">
        <f>(Data!X219-$D$9)*$B$12+$D$9+$B$11</f>
        <v/>
      </c>
      <c r="O219" s="9">
        <f>Data!Y219+$B$11</f>
        <v/>
      </c>
      <c r="P219" s="9">
        <f>(Data!Y219-$E$9)*$B$12+$E$9+$B$11</f>
        <v/>
      </c>
    </row>
    <row r="220">
      <c r="H220" s="14">
        <f>Data!A220</f>
        <v/>
      </c>
      <c r="I220" s="9">
        <f>IF(Occurrence!J220&gt;0,Occurrence!J220*$B$6,0)</f>
        <v/>
      </c>
      <c r="J220" s="9">
        <f>IF(Occurrence!J220&gt;0,MAX(0,(Occurrence!J220-$D$4)*$B$7+$D$4*$B$6),0)</f>
        <v/>
      </c>
      <c r="K220" s="9">
        <f>IF(Occurrence!K220&gt;0,Occurrence!K220*$B$6,0)</f>
        <v/>
      </c>
      <c r="L220" s="9">
        <f>IF(Occurrence!K220&gt;0,MAX(0,(Occurrence!K220-$E$4)*$B$7+$E$4*$B$6),0)</f>
        <v/>
      </c>
      <c r="M220" s="9">
        <f>Data!X220+$B$11</f>
        <v/>
      </c>
      <c r="N220" s="9">
        <f>(Data!X220-$D$9)*$B$12+$D$9+$B$11</f>
        <v/>
      </c>
      <c r="O220" s="9">
        <f>Data!Y220+$B$11</f>
        <v/>
      </c>
      <c r="P220" s="9">
        <f>(Data!Y220-$E$9)*$B$12+$E$9+$B$11</f>
        <v/>
      </c>
    </row>
    <row r="221">
      <c r="H221" s="14">
        <f>Data!A221</f>
        <v/>
      </c>
      <c r="I221" s="9">
        <f>IF(Occurrence!J221&gt;0,Occurrence!J221*$B$6,0)</f>
        <v/>
      </c>
      <c r="J221" s="9">
        <f>IF(Occurrence!J221&gt;0,MAX(0,(Occurrence!J221-$D$4)*$B$7+$D$4*$B$6),0)</f>
        <v/>
      </c>
      <c r="K221" s="9">
        <f>IF(Occurrence!K221&gt;0,Occurrence!K221*$B$6,0)</f>
        <v/>
      </c>
      <c r="L221" s="9">
        <f>IF(Occurrence!K221&gt;0,MAX(0,(Occurrence!K221-$E$4)*$B$7+$E$4*$B$6),0)</f>
        <v/>
      </c>
      <c r="M221" s="9">
        <f>Data!X221+$B$11</f>
        <v/>
      </c>
      <c r="N221" s="9">
        <f>(Data!X221-$D$9)*$B$12+$D$9+$B$11</f>
        <v/>
      </c>
      <c r="O221" s="9">
        <f>Data!Y221+$B$11</f>
        <v/>
      </c>
      <c r="P221" s="9">
        <f>(Data!Y221-$E$9)*$B$12+$E$9+$B$11</f>
        <v/>
      </c>
    </row>
    <row r="222">
      <c r="H222" s="14">
        <f>Data!A222</f>
        <v/>
      </c>
      <c r="I222" s="9">
        <f>IF(Occurrence!J222&gt;0,Occurrence!J222*$B$6,0)</f>
        <v/>
      </c>
      <c r="J222" s="9">
        <f>IF(Occurrence!J222&gt;0,MAX(0,(Occurrence!J222-$D$4)*$B$7+$D$4*$B$6),0)</f>
        <v/>
      </c>
      <c r="K222" s="9">
        <f>IF(Occurrence!K222&gt;0,Occurrence!K222*$B$6,0)</f>
        <v/>
      </c>
      <c r="L222" s="9">
        <f>IF(Occurrence!K222&gt;0,MAX(0,(Occurrence!K222-$E$4)*$B$7+$E$4*$B$6),0)</f>
        <v/>
      </c>
      <c r="M222" s="9">
        <f>Data!X222+$B$11</f>
        <v/>
      </c>
      <c r="N222" s="9">
        <f>(Data!X222-$D$9)*$B$12+$D$9+$B$11</f>
        <v/>
      </c>
      <c r="O222" s="9">
        <f>Data!Y222+$B$11</f>
        <v/>
      </c>
      <c r="P222" s="9">
        <f>(Data!Y222-$E$9)*$B$12+$E$9+$B$11</f>
        <v/>
      </c>
    </row>
    <row r="223">
      <c r="H223" s="14">
        <f>Data!A223</f>
        <v/>
      </c>
      <c r="I223" s="9">
        <f>IF(Occurrence!J223&gt;0,Occurrence!J223*$B$6,0)</f>
        <v/>
      </c>
      <c r="J223" s="9">
        <f>IF(Occurrence!J223&gt;0,MAX(0,(Occurrence!J223-$D$4)*$B$7+$D$4*$B$6),0)</f>
        <v/>
      </c>
      <c r="K223" s="9">
        <f>IF(Occurrence!K223&gt;0,Occurrence!K223*$B$6,0)</f>
        <v/>
      </c>
      <c r="L223" s="9">
        <f>IF(Occurrence!K223&gt;0,MAX(0,(Occurrence!K223-$E$4)*$B$7+$E$4*$B$6),0)</f>
        <v/>
      </c>
      <c r="M223" s="9">
        <f>Data!X223+$B$11</f>
        <v/>
      </c>
      <c r="N223" s="9">
        <f>(Data!X223-$D$9)*$B$12+$D$9+$B$11</f>
        <v/>
      </c>
      <c r="O223" s="9">
        <f>Data!Y223+$B$11</f>
        <v/>
      </c>
      <c r="P223" s="9">
        <f>(Data!Y223-$E$9)*$B$12+$E$9+$B$11</f>
        <v/>
      </c>
    </row>
    <row r="224">
      <c r="H224" s="14">
        <f>Data!A224</f>
        <v/>
      </c>
      <c r="I224" s="9">
        <f>IF(Occurrence!J224&gt;0,Occurrence!J224*$B$6,0)</f>
        <v/>
      </c>
      <c r="J224" s="9">
        <f>IF(Occurrence!J224&gt;0,MAX(0,(Occurrence!J224-$D$4)*$B$7+$D$4*$B$6),0)</f>
        <v/>
      </c>
      <c r="K224" s="9">
        <f>IF(Occurrence!K224&gt;0,Occurrence!K224*$B$6,0)</f>
        <v/>
      </c>
      <c r="L224" s="9">
        <f>IF(Occurrence!K224&gt;0,MAX(0,(Occurrence!K224-$E$4)*$B$7+$E$4*$B$6),0)</f>
        <v/>
      </c>
      <c r="M224" s="9">
        <f>Data!X224+$B$11</f>
        <v/>
      </c>
      <c r="N224" s="9">
        <f>(Data!X224-$D$9)*$B$12+$D$9+$B$11</f>
        <v/>
      </c>
      <c r="O224" s="9">
        <f>Data!Y224+$B$11</f>
        <v/>
      </c>
      <c r="P224" s="9">
        <f>(Data!Y224-$E$9)*$B$12+$E$9+$B$11</f>
        <v/>
      </c>
    </row>
    <row r="225">
      <c r="H225" s="14">
        <f>Data!A225</f>
        <v/>
      </c>
      <c r="I225" s="9">
        <f>IF(Occurrence!J225&gt;0,Occurrence!J225*$B$6,0)</f>
        <v/>
      </c>
      <c r="J225" s="9">
        <f>IF(Occurrence!J225&gt;0,MAX(0,(Occurrence!J225-$D$4)*$B$7+$D$4*$B$6),0)</f>
        <v/>
      </c>
      <c r="K225" s="9">
        <f>IF(Occurrence!K225&gt;0,Occurrence!K225*$B$6,0)</f>
        <v/>
      </c>
      <c r="L225" s="9">
        <f>IF(Occurrence!K225&gt;0,MAX(0,(Occurrence!K225-$E$4)*$B$7+$E$4*$B$6),0)</f>
        <v/>
      </c>
      <c r="M225" s="9">
        <f>Data!X225+$B$11</f>
        <v/>
      </c>
      <c r="N225" s="9">
        <f>(Data!X225-$D$9)*$B$12+$D$9+$B$11</f>
        <v/>
      </c>
      <c r="O225" s="9">
        <f>Data!Y225+$B$11</f>
        <v/>
      </c>
      <c r="P225" s="9">
        <f>(Data!Y225-$E$9)*$B$12+$E$9+$B$11</f>
        <v/>
      </c>
    </row>
    <row r="226">
      <c r="H226" s="14">
        <f>Data!A226</f>
        <v/>
      </c>
      <c r="I226" s="9">
        <f>IF(Occurrence!J226&gt;0,Occurrence!J226*$B$6,0)</f>
        <v/>
      </c>
      <c r="J226" s="9">
        <f>IF(Occurrence!J226&gt;0,MAX(0,(Occurrence!J226-$D$4)*$B$7+$D$4*$B$6),0)</f>
        <v/>
      </c>
      <c r="K226" s="9">
        <f>IF(Occurrence!K226&gt;0,Occurrence!K226*$B$6,0)</f>
        <v/>
      </c>
      <c r="L226" s="9">
        <f>IF(Occurrence!K226&gt;0,MAX(0,(Occurrence!K226-$E$4)*$B$7+$E$4*$B$6),0)</f>
        <v/>
      </c>
      <c r="M226" s="9">
        <f>Data!X226+$B$11</f>
        <v/>
      </c>
      <c r="N226" s="9">
        <f>(Data!X226-$D$9)*$B$12+$D$9+$B$11</f>
        <v/>
      </c>
      <c r="O226" s="9">
        <f>Data!Y226+$B$11</f>
        <v/>
      </c>
      <c r="P226" s="9">
        <f>(Data!Y226-$E$9)*$B$12+$E$9+$B$11</f>
        <v/>
      </c>
    </row>
    <row r="227">
      <c r="H227" s="14">
        <f>Data!A227</f>
        <v/>
      </c>
      <c r="I227" s="9">
        <f>IF(Occurrence!J227&gt;0,Occurrence!J227*$B$6,0)</f>
        <v/>
      </c>
      <c r="J227" s="9">
        <f>IF(Occurrence!J227&gt;0,MAX(0,(Occurrence!J227-$D$4)*$B$7+$D$4*$B$6),0)</f>
        <v/>
      </c>
      <c r="K227" s="9">
        <f>IF(Occurrence!K227&gt;0,Occurrence!K227*$B$6,0)</f>
        <v/>
      </c>
      <c r="L227" s="9">
        <f>IF(Occurrence!K227&gt;0,MAX(0,(Occurrence!K227-$E$4)*$B$7+$E$4*$B$6),0)</f>
        <v/>
      </c>
      <c r="M227" s="9">
        <f>Data!X227+$B$11</f>
        <v/>
      </c>
      <c r="N227" s="9">
        <f>(Data!X227-$D$9)*$B$12+$D$9+$B$11</f>
        <v/>
      </c>
      <c r="O227" s="9">
        <f>Data!Y227+$B$11</f>
        <v/>
      </c>
      <c r="P227" s="9">
        <f>(Data!Y227-$E$9)*$B$12+$E$9+$B$11</f>
        <v/>
      </c>
    </row>
    <row r="228">
      <c r="H228" s="14">
        <f>Data!A228</f>
        <v/>
      </c>
      <c r="I228" s="9">
        <f>IF(Occurrence!J228&gt;0,Occurrence!J228*$B$6,0)</f>
        <v/>
      </c>
      <c r="J228" s="9">
        <f>IF(Occurrence!J228&gt;0,MAX(0,(Occurrence!J228-$D$4)*$B$7+$D$4*$B$6),0)</f>
        <v/>
      </c>
      <c r="K228" s="9">
        <f>IF(Occurrence!K228&gt;0,Occurrence!K228*$B$6,0)</f>
        <v/>
      </c>
      <c r="L228" s="9">
        <f>IF(Occurrence!K228&gt;0,MAX(0,(Occurrence!K228-$E$4)*$B$7+$E$4*$B$6),0)</f>
        <v/>
      </c>
      <c r="M228" s="9">
        <f>Data!X228+$B$11</f>
        <v/>
      </c>
      <c r="N228" s="9">
        <f>(Data!X228-$D$9)*$B$12+$D$9+$B$11</f>
        <v/>
      </c>
      <c r="O228" s="9">
        <f>Data!Y228+$B$11</f>
        <v/>
      </c>
      <c r="P228" s="9">
        <f>(Data!Y228-$E$9)*$B$12+$E$9+$B$11</f>
        <v/>
      </c>
    </row>
    <row r="229">
      <c r="H229" s="14">
        <f>Data!A229</f>
        <v/>
      </c>
      <c r="I229" s="9">
        <f>IF(Occurrence!J229&gt;0,Occurrence!J229*$B$6,0)</f>
        <v/>
      </c>
      <c r="J229" s="9">
        <f>IF(Occurrence!J229&gt;0,MAX(0,(Occurrence!J229-$D$4)*$B$7+$D$4*$B$6),0)</f>
        <v/>
      </c>
      <c r="K229" s="9">
        <f>IF(Occurrence!K229&gt;0,Occurrence!K229*$B$6,0)</f>
        <v/>
      </c>
      <c r="L229" s="9">
        <f>IF(Occurrence!K229&gt;0,MAX(0,(Occurrence!K229-$E$4)*$B$7+$E$4*$B$6),0)</f>
        <v/>
      </c>
      <c r="M229" s="9">
        <f>Data!X229+$B$11</f>
        <v/>
      </c>
      <c r="N229" s="9">
        <f>(Data!X229-$D$9)*$B$12+$D$9+$B$11</f>
        <v/>
      </c>
      <c r="O229" s="9">
        <f>Data!Y229+$B$11</f>
        <v/>
      </c>
      <c r="P229" s="9">
        <f>(Data!Y229-$E$9)*$B$12+$E$9+$B$11</f>
        <v/>
      </c>
    </row>
    <row r="230">
      <c r="H230" s="14">
        <f>Data!A230</f>
        <v/>
      </c>
      <c r="I230" s="9">
        <f>IF(Occurrence!J230&gt;0,Occurrence!J230*$B$6,0)</f>
        <v/>
      </c>
      <c r="J230" s="9">
        <f>IF(Occurrence!J230&gt;0,MAX(0,(Occurrence!J230-$D$4)*$B$7+$D$4*$B$6),0)</f>
        <v/>
      </c>
      <c r="K230" s="9">
        <f>IF(Occurrence!K230&gt;0,Occurrence!K230*$B$6,0)</f>
        <v/>
      </c>
      <c r="L230" s="9">
        <f>IF(Occurrence!K230&gt;0,MAX(0,(Occurrence!K230-$E$4)*$B$7+$E$4*$B$6),0)</f>
        <v/>
      </c>
      <c r="M230" s="9">
        <f>Data!X230+$B$11</f>
        <v/>
      </c>
      <c r="N230" s="9">
        <f>(Data!X230-$D$9)*$B$12+$D$9+$B$11</f>
        <v/>
      </c>
      <c r="O230" s="9">
        <f>Data!Y230+$B$11</f>
        <v/>
      </c>
      <c r="P230" s="9">
        <f>(Data!Y230-$E$9)*$B$12+$E$9+$B$11</f>
        <v/>
      </c>
    </row>
    <row r="231">
      <c r="H231" s="14">
        <f>Data!A231</f>
        <v/>
      </c>
      <c r="I231" s="9">
        <f>IF(Occurrence!J231&gt;0,Occurrence!J231*$B$6,0)</f>
        <v/>
      </c>
      <c r="J231" s="9">
        <f>IF(Occurrence!J231&gt;0,MAX(0,(Occurrence!J231-$D$4)*$B$7+$D$4*$B$6),0)</f>
        <v/>
      </c>
      <c r="K231" s="9">
        <f>IF(Occurrence!K231&gt;0,Occurrence!K231*$B$6,0)</f>
        <v/>
      </c>
      <c r="L231" s="9">
        <f>IF(Occurrence!K231&gt;0,MAX(0,(Occurrence!K231-$E$4)*$B$7+$E$4*$B$6),0)</f>
        <v/>
      </c>
      <c r="M231" s="9">
        <f>Data!X231+$B$11</f>
        <v/>
      </c>
      <c r="N231" s="9">
        <f>(Data!X231-$D$9)*$B$12+$D$9+$B$11</f>
        <v/>
      </c>
      <c r="O231" s="9">
        <f>Data!Y231+$B$11</f>
        <v/>
      </c>
      <c r="P231" s="9">
        <f>(Data!Y231-$E$9)*$B$12+$E$9+$B$11</f>
        <v/>
      </c>
    </row>
    <row r="232">
      <c r="H232" s="14">
        <f>Data!A232</f>
        <v/>
      </c>
      <c r="I232" s="9">
        <f>IF(Occurrence!J232&gt;0,Occurrence!J232*$B$6,0)</f>
        <v/>
      </c>
      <c r="J232" s="9">
        <f>IF(Occurrence!J232&gt;0,MAX(0,(Occurrence!J232-$D$4)*$B$7+$D$4*$B$6),0)</f>
        <v/>
      </c>
      <c r="K232" s="9">
        <f>IF(Occurrence!K232&gt;0,Occurrence!K232*$B$6,0)</f>
        <v/>
      </c>
      <c r="L232" s="9">
        <f>IF(Occurrence!K232&gt;0,MAX(0,(Occurrence!K232-$E$4)*$B$7+$E$4*$B$6),0)</f>
        <v/>
      </c>
      <c r="M232" s="9">
        <f>Data!X232+$B$11</f>
        <v/>
      </c>
      <c r="N232" s="9">
        <f>(Data!X232-$D$9)*$B$12+$D$9+$B$11</f>
        <v/>
      </c>
      <c r="O232" s="9">
        <f>Data!Y232+$B$11</f>
        <v/>
      </c>
      <c r="P232" s="9">
        <f>(Data!Y232-$E$9)*$B$12+$E$9+$B$11</f>
        <v/>
      </c>
    </row>
    <row r="233">
      <c r="H233" s="14">
        <f>Data!A233</f>
        <v/>
      </c>
      <c r="I233" s="9">
        <f>IF(Occurrence!J233&gt;0,Occurrence!J233*$B$6,0)</f>
        <v/>
      </c>
      <c r="J233" s="9">
        <f>IF(Occurrence!J233&gt;0,MAX(0,(Occurrence!J233-$D$4)*$B$7+$D$4*$B$6),0)</f>
        <v/>
      </c>
      <c r="K233" s="9">
        <f>IF(Occurrence!K233&gt;0,Occurrence!K233*$B$6,0)</f>
        <v/>
      </c>
      <c r="L233" s="9">
        <f>IF(Occurrence!K233&gt;0,MAX(0,(Occurrence!K233-$E$4)*$B$7+$E$4*$B$6),0)</f>
        <v/>
      </c>
      <c r="M233" s="9">
        <f>Data!X233+$B$11</f>
        <v/>
      </c>
      <c r="N233" s="9">
        <f>(Data!X233-$D$9)*$B$12+$D$9+$B$11</f>
        <v/>
      </c>
      <c r="O233" s="9">
        <f>Data!Y233+$B$11</f>
        <v/>
      </c>
      <c r="P233" s="9">
        <f>(Data!Y233-$E$9)*$B$12+$E$9+$B$11</f>
        <v/>
      </c>
    </row>
    <row r="234">
      <c r="H234" s="14">
        <f>Data!A234</f>
        <v/>
      </c>
      <c r="I234" s="9">
        <f>IF(Occurrence!J234&gt;0,Occurrence!J234*$B$6,0)</f>
        <v/>
      </c>
      <c r="J234" s="9">
        <f>IF(Occurrence!J234&gt;0,MAX(0,(Occurrence!J234-$D$4)*$B$7+$D$4*$B$6),0)</f>
        <v/>
      </c>
      <c r="K234" s="9">
        <f>IF(Occurrence!K234&gt;0,Occurrence!K234*$B$6,0)</f>
        <v/>
      </c>
      <c r="L234" s="9">
        <f>IF(Occurrence!K234&gt;0,MAX(0,(Occurrence!K234-$E$4)*$B$7+$E$4*$B$6),0)</f>
        <v/>
      </c>
      <c r="M234" s="9">
        <f>Data!X234+$B$11</f>
        <v/>
      </c>
      <c r="N234" s="9">
        <f>(Data!X234-$D$9)*$B$12+$D$9+$B$11</f>
        <v/>
      </c>
      <c r="O234" s="9">
        <f>Data!Y234+$B$11</f>
        <v/>
      </c>
      <c r="P234" s="9">
        <f>(Data!Y234-$E$9)*$B$12+$E$9+$B$11</f>
        <v/>
      </c>
    </row>
    <row r="235">
      <c r="H235" s="14">
        <f>Data!A235</f>
        <v/>
      </c>
      <c r="I235" s="9">
        <f>IF(Occurrence!J235&gt;0,Occurrence!J235*$B$6,0)</f>
        <v/>
      </c>
      <c r="J235" s="9">
        <f>IF(Occurrence!J235&gt;0,MAX(0,(Occurrence!J235-$D$4)*$B$7+$D$4*$B$6),0)</f>
        <v/>
      </c>
      <c r="K235" s="9">
        <f>IF(Occurrence!K235&gt;0,Occurrence!K235*$B$6,0)</f>
        <v/>
      </c>
      <c r="L235" s="9">
        <f>IF(Occurrence!K235&gt;0,MAX(0,(Occurrence!K235-$E$4)*$B$7+$E$4*$B$6),0)</f>
        <v/>
      </c>
      <c r="M235" s="9">
        <f>Data!X235+$B$11</f>
        <v/>
      </c>
      <c r="N235" s="9">
        <f>(Data!X235-$D$9)*$B$12+$D$9+$B$11</f>
        <v/>
      </c>
      <c r="O235" s="9">
        <f>Data!Y235+$B$11</f>
        <v/>
      </c>
      <c r="P235" s="9">
        <f>(Data!Y235-$E$9)*$B$12+$E$9+$B$11</f>
        <v/>
      </c>
    </row>
    <row r="236">
      <c r="H236" s="14">
        <f>Data!A236</f>
        <v/>
      </c>
      <c r="I236" s="9">
        <f>IF(Occurrence!J236&gt;0,Occurrence!J236*$B$6,0)</f>
        <v/>
      </c>
      <c r="J236" s="9">
        <f>IF(Occurrence!J236&gt;0,MAX(0,(Occurrence!J236-$D$4)*$B$7+$D$4*$B$6),0)</f>
        <v/>
      </c>
      <c r="K236" s="9">
        <f>IF(Occurrence!K236&gt;0,Occurrence!K236*$B$6,0)</f>
        <v/>
      </c>
      <c r="L236" s="9">
        <f>IF(Occurrence!K236&gt;0,MAX(0,(Occurrence!K236-$E$4)*$B$7+$E$4*$B$6),0)</f>
        <v/>
      </c>
      <c r="M236" s="9">
        <f>Data!X236+$B$11</f>
        <v/>
      </c>
      <c r="N236" s="9">
        <f>(Data!X236-$D$9)*$B$12+$D$9+$B$11</f>
        <v/>
      </c>
      <c r="O236" s="9">
        <f>Data!Y236+$B$11</f>
        <v/>
      </c>
      <c r="P236" s="9">
        <f>(Data!Y236-$E$9)*$B$12+$E$9+$B$11</f>
        <v/>
      </c>
    </row>
    <row r="237">
      <c r="H237" s="14">
        <f>Data!A237</f>
        <v/>
      </c>
      <c r="I237" s="9">
        <f>IF(Occurrence!J237&gt;0,Occurrence!J237*$B$6,0)</f>
        <v/>
      </c>
      <c r="J237" s="9">
        <f>IF(Occurrence!J237&gt;0,MAX(0,(Occurrence!J237-$D$4)*$B$7+$D$4*$B$6),0)</f>
        <v/>
      </c>
      <c r="K237" s="9">
        <f>IF(Occurrence!K237&gt;0,Occurrence!K237*$B$6,0)</f>
        <v/>
      </c>
      <c r="L237" s="9">
        <f>IF(Occurrence!K237&gt;0,MAX(0,(Occurrence!K237-$E$4)*$B$7+$E$4*$B$6),0)</f>
        <v/>
      </c>
      <c r="M237" s="9">
        <f>Data!X237+$B$11</f>
        <v/>
      </c>
      <c r="N237" s="9">
        <f>(Data!X237-$D$9)*$B$12+$D$9+$B$11</f>
        <v/>
      </c>
      <c r="O237" s="9">
        <f>Data!Y237+$B$11</f>
        <v/>
      </c>
      <c r="P237" s="9">
        <f>(Data!Y237-$E$9)*$B$12+$E$9+$B$11</f>
        <v/>
      </c>
    </row>
    <row r="238">
      <c r="H238" s="14">
        <f>Data!A238</f>
        <v/>
      </c>
      <c r="I238" s="9">
        <f>IF(Occurrence!J238&gt;0,Occurrence!J238*$B$6,0)</f>
        <v/>
      </c>
      <c r="J238" s="9">
        <f>IF(Occurrence!J238&gt;0,MAX(0,(Occurrence!J238-$D$4)*$B$7+$D$4*$B$6),0)</f>
        <v/>
      </c>
      <c r="K238" s="9">
        <f>IF(Occurrence!K238&gt;0,Occurrence!K238*$B$6,0)</f>
        <v/>
      </c>
      <c r="L238" s="9">
        <f>IF(Occurrence!K238&gt;0,MAX(0,(Occurrence!K238-$E$4)*$B$7+$E$4*$B$6),0)</f>
        <v/>
      </c>
      <c r="M238" s="9">
        <f>Data!X238+$B$11</f>
        <v/>
      </c>
      <c r="N238" s="9">
        <f>(Data!X238-$D$9)*$B$12+$D$9+$B$11</f>
        <v/>
      </c>
      <c r="O238" s="9">
        <f>Data!Y238+$B$11</f>
        <v/>
      </c>
      <c r="P238" s="9">
        <f>(Data!Y238-$E$9)*$B$12+$E$9+$B$11</f>
        <v/>
      </c>
    </row>
    <row r="239">
      <c r="H239" s="14">
        <f>Data!A239</f>
        <v/>
      </c>
      <c r="I239" s="9">
        <f>IF(Occurrence!J239&gt;0,Occurrence!J239*$B$6,0)</f>
        <v/>
      </c>
      <c r="J239" s="9">
        <f>IF(Occurrence!J239&gt;0,MAX(0,(Occurrence!J239-$D$4)*$B$7+$D$4*$B$6),0)</f>
        <v/>
      </c>
      <c r="K239" s="9">
        <f>IF(Occurrence!K239&gt;0,Occurrence!K239*$B$6,0)</f>
        <v/>
      </c>
      <c r="L239" s="9">
        <f>IF(Occurrence!K239&gt;0,MAX(0,(Occurrence!K239-$E$4)*$B$7+$E$4*$B$6),0)</f>
        <v/>
      </c>
      <c r="M239" s="9">
        <f>Data!X239+$B$11</f>
        <v/>
      </c>
      <c r="N239" s="9">
        <f>(Data!X239-$D$9)*$B$12+$D$9+$B$11</f>
        <v/>
      </c>
      <c r="O239" s="9">
        <f>Data!Y239+$B$11</f>
        <v/>
      </c>
      <c r="P239" s="9">
        <f>(Data!Y239-$E$9)*$B$12+$E$9+$B$11</f>
        <v/>
      </c>
    </row>
    <row r="240">
      <c r="H240" s="14">
        <f>Data!A240</f>
        <v/>
      </c>
      <c r="I240" s="9">
        <f>IF(Occurrence!J240&gt;0,Occurrence!J240*$B$6,0)</f>
        <v/>
      </c>
      <c r="J240" s="9">
        <f>IF(Occurrence!J240&gt;0,MAX(0,(Occurrence!J240-$D$4)*$B$7+$D$4*$B$6),0)</f>
        <v/>
      </c>
      <c r="K240" s="9">
        <f>IF(Occurrence!K240&gt;0,Occurrence!K240*$B$6,0)</f>
        <v/>
      </c>
      <c r="L240" s="9">
        <f>IF(Occurrence!K240&gt;0,MAX(0,(Occurrence!K240-$E$4)*$B$7+$E$4*$B$6),0)</f>
        <v/>
      </c>
      <c r="M240" s="9">
        <f>Data!X240+$B$11</f>
        <v/>
      </c>
      <c r="N240" s="9">
        <f>(Data!X240-$D$9)*$B$12+$D$9+$B$11</f>
        <v/>
      </c>
      <c r="O240" s="9">
        <f>Data!Y240+$B$11</f>
        <v/>
      </c>
      <c r="P240" s="9">
        <f>(Data!Y240-$E$9)*$B$12+$E$9+$B$11</f>
        <v/>
      </c>
    </row>
    <row r="241">
      <c r="H241" s="14">
        <f>Data!A241</f>
        <v/>
      </c>
      <c r="I241" s="9">
        <f>IF(Occurrence!J241&gt;0,Occurrence!J241*$B$6,0)</f>
        <v/>
      </c>
      <c r="J241" s="9">
        <f>IF(Occurrence!J241&gt;0,MAX(0,(Occurrence!J241-$D$4)*$B$7+$D$4*$B$6),0)</f>
        <v/>
      </c>
      <c r="K241" s="9">
        <f>IF(Occurrence!K241&gt;0,Occurrence!K241*$B$6,0)</f>
        <v/>
      </c>
      <c r="L241" s="9">
        <f>IF(Occurrence!K241&gt;0,MAX(0,(Occurrence!K241-$E$4)*$B$7+$E$4*$B$6),0)</f>
        <v/>
      </c>
      <c r="M241" s="9">
        <f>Data!X241+$B$11</f>
        <v/>
      </c>
      <c r="N241" s="9">
        <f>(Data!X241-$D$9)*$B$12+$D$9+$B$11</f>
        <v/>
      </c>
      <c r="O241" s="9">
        <f>Data!Y241+$B$11</f>
        <v/>
      </c>
      <c r="P241" s="9">
        <f>(Data!Y241-$E$9)*$B$12+$E$9+$B$11</f>
        <v/>
      </c>
    </row>
    <row r="242">
      <c r="H242" s="14">
        <f>Data!A242</f>
        <v/>
      </c>
      <c r="I242" s="9">
        <f>IF(Occurrence!J242&gt;0,Occurrence!J242*$B$6,0)</f>
        <v/>
      </c>
      <c r="J242" s="9">
        <f>IF(Occurrence!J242&gt;0,MAX(0,(Occurrence!J242-$D$4)*$B$7+$D$4*$B$6),0)</f>
        <v/>
      </c>
      <c r="K242" s="9">
        <f>IF(Occurrence!K242&gt;0,Occurrence!K242*$B$6,0)</f>
        <v/>
      </c>
      <c r="L242" s="9">
        <f>IF(Occurrence!K242&gt;0,MAX(0,(Occurrence!K242-$E$4)*$B$7+$E$4*$B$6),0)</f>
        <v/>
      </c>
      <c r="M242" s="9">
        <f>Data!X242+$B$11</f>
        <v/>
      </c>
      <c r="N242" s="9">
        <f>(Data!X242-$D$9)*$B$12+$D$9+$B$11</f>
        <v/>
      </c>
      <c r="O242" s="9">
        <f>Data!Y242+$B$11</f>
        <v/>
      </c>
      <c r="P242" s="9">
        <f>(Data!Y242-$E$9)*$B$12+$E$9+$B$11</f>
        <v/>
      </c>
    </row>
    <row r="243">
      <c r="H243" s="14">
        <f>Data!A243</f>
        <v/>
      </c>
      <c r="I243" s="9">
        <f>IF(Occurrence!J243&gt;0,Occurrence!J243*$B$6,0)</f>
        <v/>
      </c>
      <c r="J243" s="9">
        <f>IF(Occurrence!J243&gt;0,MAX(0,(Occurrence!J243-$D$4)*$B$7+$D$4*$B$6),0)</f>
        <v/>
      </c>
      <c r="K243" s="9">
        <f>IF(Occurrence!K243&gt;0,Occurrence!K243*$B$6,0)</f>
        <v/>
      </c>
      <c r="L243" s="9">
        <f>IF(Occurrence!K243&gt;0,MAX(0,(Occurrence!K243-$E$4)*$B$7+$E$4*$B$6),0)</f>
        <v/>
      </c>
      <c r="M243" s="9">
        <f>Data!X243+$B$11</f>
        <v/>
      </c>
      <c r="N243" s="9">
        <f>(Data!X243-$D$9)*$B$12+$D$9+$B$11</f>
        <v/>
      </c>
      <c r="O243" s="9">
        <f>Data!Y243+$B$11</f>
        <v/>
      </c>
      <c r="P243" s="9">
        <f>(Data!Y243-$E$9)*$B$12+$E$9+$B$11</f>
        <v/>
      </c>
    </row>
    <row r="244">
      <c r="H244" s="14">
        <f>Data!A244</f>
        <v/>
      </c>
      <c r="I244" s="9">
        <f>IF(Occurrence!J244&gt;0,Occurrence!J244*$B$6,0)</f>
        <v/>
      </c>
      <c r="J244" s="9">
        <f>IF(Occurrence!J244&gt;0,MAX(0,(Occurrence!J244-$D$4)*$B$7+$D$4*$B$6),0)</f>
        <v/>
      </c>
      <c r="K244" s="9">
        <f>IF(Occurrence!K244&gt;0,Occurrence!K244*$B$6,0)</f>
        <v/>
      </c>
      <c r="L244" s="9">
        <f>IF(Occurrence!K244&gt;0,MAX(0,(Occurrence!K244-$E$4)*$B$7+$E$4*$B$6),0)</f>
        <v/>
      </c>
      <c r="M244" s="9">
        <f>Data!X244+$B$11</f>
        <v/>
      </c>
      <c r="N244" s="9">
        <f>(Data!X244-$D$9)*$B$12+$D$9+$B$11</f>
        <v/>
      </c>
      <c r="O244" s="9">
        <f>Data!Y244+$B$11</f>
        <v/>
      </c>
      <c r="P244" s="9">
        <f>(Data!Y244-$E$9)*$B$12+$E$9+$B$11</f>
        <v/>
      </c>
    </row>
    <row r="245">
      <c r="H245" s="14">
        <f>Data!A245</f>
        <v/>
      </c>
      <c r="I245" s="9">
        <f>IF(Occurrence!J245&gt;0,Occurrence!J245*$B$6,0)</f>
        <v/>
      </c>
      <c r="J245" s="9">
        <f>IF(Occurrence!J245&gt;0,MAX(0,(Occurrence!J245-$D$4)*$B$7+$D$4*$B$6),0)</f>
        <v/>
      </c>
      <c r="K245" s="9">
        <f>IF(Occurrence!K245&gt;0,Occurrence!K245*$B$6,0)</f>
        <v/>
      </c>
      <c r="L245" s="9">
        <f>IF(Occurrence!K245&gt;0,MAX(0,(Occurrence!K245-$E$4)*$B$7+$E$4*$B$6),0)</f>
        <v/>
      </c>
      <c r="M245" s="9">
        <f>Data!X245+$B$11</f>
        <v/>
      </c>
      <c r="N245" s="9">
        <f>(Data!X245-$D$9)*$B$12+$D$9+$B$11</f>
        <v/>
      </c>
      <c r="O245" s="9">
        <f>Data!Y245+$B$11</f>
        <v/>
      </c>
      <c r="P245" s="9">
        <f>(Data!Y245-$E$9)*$B$12+$E$9+$B$11</f>
        <v/>
      </c>
    </row>
    <row r="246">
      <c r="H246" s="14">
        <f>Data!A246</f>
        <v/>
      </c>
      <c r="I246" s="9">
        <f>IF(Occurrence!J246&gt;0,Occurrence!J246*$B$6,0)</f>
        <v/>
      </c>
      <c r="J246" s="9">
        <f>IF(Occurrence!J246&gt;0,MAX(0,(Occurrence!J246-$D$4)*$B$7+$D$4*$B$6),0)</f>
        <v/>
      </c>
      <c r="K246" s="9">
        <f>IF(Occurrence!K246&gt;0,Occurrence!K246*$B$6,0)</f>
        <v/>
      </c>
      <c r="L246" s="9">
        <f>IF(Occurrence!K246&gt;0,MAX(0,(Occurrence!K246-$E$4)*$B$7+$E$4*$B$6),0)</f>
        <v/>
      </c>
      <c r="M246" s="9">
        <f>Data!X246+$B$11</f>
        <v/>
      </c>
      <c r="N246" s="9">
        <f>(Data!X246-$D$9)*$B$12+$D$9+$B$11</f>
        <v/>
      </c>
      <c r="O246" s="9">
        <f>Data!Y246+$B$11</f>
        <v/>
      </c>
      <c r="P246" s="9">
        <f>(Data!Y246-$E$9)*$B$12+$E$9+$B$11</f>
        <v/>
      </c>
    </row>
    <row r="247">
      <c r="H247" s="14">
        <f>Data!A247</f>
        <v/>
      </c>
      <c r="I247" s="9">
        <f>IF(Occurrence!J247&gt;0,Occurrence!J247*$B$6,0)</f>
        <v/>
      </c>
      <c r="J247" s="9">
        <f>IF(Occurrence!J247&gt;0,MAX(0,(Occurrence!J247-$D$4)*$B$7+$D$4*$B$6),0)</f>
        <v/>
      </c>
      <c r="K247" s="9">
        <f>IF(Occurrence!K247&gt;0,Occurrence!K247*$B$6,0)</f>
        <v/>
      </c>
      <c r="L247" s="9">
        <f>IF(Occurrence!K247&gt;0,MAX(0,(Occurrence!K247-$E$4)*$B$7+$E$4*$B$6),0)</f>
        <v/>
      </c>
      <c r="M247" s="9">
        <f>Data!X247+$B$11</f>
        <v/>
      </c>
      <c r="N247" s="9">
        <f>(Data!X247-$D$9)*$B$12+$D$9+$B$11</f>
        <v/>
      </c>
      <c r="O247" s="9">
        <f>Data!Y247+$B$11</f>
        <v/>
      </c>
      <c r="P247" s="9">
        <f>(Data!Y247-$E$9)*$B$12+$E$9+$B$11</f>
        <v/>
      </c>
    </row>
    <row r="248">
      <c r="H248" s="14">
        <f>Data!A248</f>
        <v/>
      </c>
      <c r="I248" s="9">
        <f>IF(Occurrence!J248&gt;0,Occurrence!J248*$B$6,0)</f>
        <v/>
      </c>
      <c r="J248" s="9">
        <f>IF(Occurrence!J248&gt;0,MAX(0,(Occurrence!J248-$D$4)*$B$7+$D$4*$B$6),0)</f>
        <v/>
      </c>
      <c r="K248" s="9">
        <f>IF(Occurrence!K248&gt;0,Occurrence!K248*$B$6,0)</f>
        <v/>
      </c>
      <c r="L248" s="9">
        <f>IF(Occurrence!K248&gt;0,MAX(0,(Occurrence!K248-$E$4)*$B$7+$E$4*$B$6),0)</f>
        <v/>
      </c>
      <c r="M248" s="9">
        <f>Data!X248+$B$11</f>
        <v/>
      </c>
      <c r="N248" s="9">
        <f>(Data!X248-$D$9)*$B$12+$D$9+$B$11</f>
        <v/>
      </c>
      <c r="O248" s="9">
        <f>Data!Y248+$B$11</f>
        <v/>
      </c>
      <c r="P248" s="9">
        <f>(Data!Y248-$E$9)*$B$12+$E$9+$B$11</f>
        <v/>
      </c>
    </row>
    <row r="249">
      <c r="H249" s="14">
        <f>Data!A249</f>
        <v/>
      </c>
      <c r="I249" s="9">
        <f>IF(Occurrence!J249&gt;0,Occurrence!J249*$B$6,0)</f>
        <v/>
      </c>
      <c r="J249" s="9">
        <f>IF(Occurrence!J249&gt;0,MAX(0,(Occurrence!J249-$D$4)*$B$7+$D$4*$B$6),0)</f>
        <v/>
      </c>
      <c r="K249" s="9">
        <f>IF(Occurrence!K249&gt;0,Occurrence!K249*$B$6,0)</f>
        <v/>
      </c>
      <c r="L249" s="9">
        <f>IF(Occurrence!K249&gt;0,MAX(0,(Occurrence!K249-$E$4)*$B$7+$E$4*$B$6),0)</f>
        <v/>
      </c>
      <c r="M249" s="9">
        <f>Data!X249+$B$11</f>
        <v/>
      </c>
      <c r="N249" s="9">
        <f>(Data!X249-$D$9)*$B$12+$D$9+$B$11</f>
        <v/>
      </c>
      <c r="O249" s="9">
        <f>Data!Y249+$B$11</f>
        <v/>
      </c>
      <c r="P249" s="9">
        <f>(Data!Y249-$E$9)*$B$12+$E$9+$B$11</f>
        <v/>
      </c>
    </row>
    <row r="250">
      <c r="H250" s="14">
        <f>Data!A250</f>
        <v/>
      </c>
      <c r="I250" s="9">
        <f>IF(Occurrence!J250&gt;0,Occurrence!J250*$B$6,0)</f>
        <v/>
      </c>
      <c r="J250" s="9">
        <f>IF(Occurrence!J250&gt;0,MAX(0,(Occurrence!J250-$D$4)*$B$7+$D$4*$B$6),0)</f>
        <v/>
      </c>
      <c r="K250" s="9">
        <f>IF(Occurrence!K250&gt;0,Occurrence!K250*$B$6,0)</f>
        <v/>
      </c>
      <c r="L250" s="9">
        <f>IF(Occurrence!K250&gt;0,MAX(0,(Occurrence!K250-$E$4)*$B$7+$E$4*$B$6),0)</f>
        <v/>
      </c>
      <c r="M250" s="9">
        <f>Data!X250+$B$11</f>
        <v/>
      </c>
      <c r="N250" s="9">
        <f>(Data!X250-$D$9)*$B$12+$D$9+$B$11</f>
        <v/>
      </c>
      <c r="O250" s="9">
        <f>Data!Y250+$B$11</f>
        <v/>
      </c>
      <c r="P250" s="9">
        <f>(Data!Y250-$E$9)*$B$12+$E$9+$B$11</f>
        <v/>
      </c>
    </row>
    <row r="251">
      <c r="H251" s="14">
        <f>Data!A251</f>
        <v/>
      </c>
      <c r="I251" s="9">
        <f>IF(Occurrence!J251&gt;0,Occurrence!J251*$B$6,0)</f>
        <v/>
      </c>
      <c r="J251" s="9">
        <f>IF(Occurrence!J251&gt;0,MAX(0,(Occurrence!J251-$D$4)*$B$7+$D$4*$B$6),0)</f>
        <v/>
      </c>
      <c r="K251" s="9">
        <f>IF(Occurrence!K251&gt;0,Occurrence!K251*$B$6,0)</f>
        <v/>
      </c>
      <c r="L251" s="9">
        <f>IF(Occurrence!K251&gt;0,MAX(0,(Occurrence!K251-$E$4)*$B$7+$E$4*$B$6),0)</f>
        <v/>
      </c>
      <c r="M251" s="9">
        <f>Data!X251+$B$11</f>
        <v/>
      </c>
      <c r="N251" s="9">
        <f>(Data!X251-$D$9)*$B$12+$D$9+$B$11</f>
        <v/>
      </c>
      <c r="O251" s="9">
        <f>Data!Y251+$B$11</f>
        <v/>
      </c>
      <c r="P251" s="9">
        <f>(Data!Y251-$E$9)*$B$12+$E$9+$B$11</f>
        <v/>
      </c>
    </row>
    <row r="252">
      <c r="H252" s="14">
        <f>Data!A252</f>
        <v/>
      </c>
      <c r="I252" s="9">
        <f>IF(Occurrence!J252&gt;0,Occurrence!J252*$B$6,0)</f>
        <v/>
      </c>
      <c r="J252" s="9">
        <f>IF(Occurrence!J252&gt;0,MAX(0,(Occurrence!J252-$D$4)*$B$7+$D$4*$B$6),0)</f>
        <v/>
      </c>
      <c r="K252" s="9">
        <f>IF(Occurrence!K252&gt;0,Occurrence!K252*$B$6,0)</f>
        <v/>
      </c>
      <c r="L252" s="9">
        <f>IF(Occurrence!K252&gt;0,MAX(0,(Occurrence!K252-$E$4)*$B$7+$E$4*$B$6),0)</f>
        <v/>
      </c>
      <c r="M252" s="9">
        <f>Data!X252+$B$11</f>
        <v/>
      </c>
      <c r="N252" s="9">
        <f>(Data!X252-$D$9)*$B$12+$D$9+$B$11</f>
        <v/>
      </c>
      <c r="O252" s="9">
        <f>Data!Y252+$B$11</f>
        <v/>
      </c>
      <c r="P252" s="9">
        <f>(Data!Y252-$E$9)*$B$12+$E$9+$B$11</f>
        <v/>
      </c>
    </row>
    <row r="253">
      <c r="H253" s="14">
        <f>Data!A253</f>
        <v/>
      </c>
      <c r="I253" s="9">
        <f>IF(Occurrence!J253&gt;0,Occurrence!J253*$B$6,0)</f>
        <v/>
      </c>
      <c r="J253" s="9">
        <f>IF(Occurrence!J253&gt;0,MAX(0,(Occurrence!J253-$D$4)*$B$7+$D$4*$B$6),0)</f>
        <v/>
      </c>
      <c r="K253" s="9">
        <f>IF(Occurrence!K253&gt;0,Occurrence!K253*$B$6,0)</f>
        <v/>
      </c>
      <c r="L253" s="9">
        <f>IF(Occurrence!K253&gt;0,MAX(0,(Occurrence!K253-$E$4)*$B$7+$E$4*$B$6),0)</f>
        <v/>
      </c>
      <c r="M253" s="9">
        <f>Data!X253+$B$11</f>
        <v/>
      </c>
      <c r="N253" s="9">
        <f>(Data!X253-$D$9)*$B$12+$D$9+$B$11</f>
        <v/>
      </c>
      <c r="O253" s="9">
        <f>Data!Y253+$B$11</f>
        <v/>
      </c>
      <c r="P253" s="9">
        <f>(Data!Y253-$E$9)*$B$12+$E$9+$B$11</f>
        <v/>
      </c>
    </row>
    <row r="254">
      <c r="H254" s="14">
        <f>Data!A254</f>
        <v/>
      </c>
      <c r="I254" s="9">
        <f>IF(Occurrence!J254&gt;0,Occurrence!J254*$B$6,0)</f>
        <v/>
      </c>
      <c r="J254" s="9">
        <f>IF(Occurrence!J254&gt;0,MAX(0,(Occurrence!J254-$D$4)*$B$7+$D$4*$B$6),0)</f>
        <v/>
      </c>
      <c r="K254" s="9">
        <f>IF(Occurrence!K254&gt;0,Occurrence!K254*$B$6,0)</f>
        <v/>
      </c>
      <c r="L254" s="9">
        <f>IF(Occurrence!K254&gt;0,MAX(0,(Occurrence!K254-$E$4)*$B$7+$E$4*$B$6),0)</f>
        <v/>
      </c>
      <c r="M254" s="9">
        <f>Data!X254+$B$11</f>
        <v/>
      </c>
      <c r="N254" s="9">
        <f>(Data!X254-$D$9)*$B$12+$D$9+$B$11</f>
        <v/>
      </c>
      <c r="O254" s="9">
        <f>Data!Y254+$B$11</f>
        <v/>
      </c>
      <c r="P254" s="9">
        <f>(Data!Y254-$E$9)*$B$12+$E$9+$B$11</f>
        <v/>
      </c>
    </row>
    <row r="255">
      <c r="H255" s="14">
        <f>Data!A255</f>
        <v/>
      </c>
      <c r="I255" s="9">
        <f>IF(Occurrence!J255&gt;0,Occurrence!J255*$B$6,0)</f>
        <v/>
      </c>
      <c r="J255" s="9">
        <f>IF(Occurrence!J255&gt;0,MAX(0,(Occurrence!J255-$D$4)*$B$7+$D$4*$B$6),0)</f>
        <v/>
      </c>
      <c r="K255" s="9">
        <f>IF(Occurrence!K255&gt;0,Occurrence!K255*$B$6,0)</f>
        <v/>
      </c>
      <c r="L255" s="9">
        <f>IF(Occurrence!K255&gt;0,MAX(0,(Occurrence!K255-$E$4)*$B$7+$E$4*$B$6),0)</f>
        <v/>
      </c>
      <c r="M255" s="9">
        <f>Data!X255+$B$11</f>
        <v/>
      </c>
      <c r="N255" s="9">
        <f>(Data!X255-$D$9)*$B$12+$D$9+$B$11</f>
        <v/>
      </c>
      <c r="O255" s="9">
        <f>Data!Y255+$B$11</f>
        <v/>
      </c>
      <c r="P255" s="9">
        <f>(Data!Y255-$E$9)*$B$12+$E$9+$B$11</f>
        <v/>
      </c>
    </row>
    <row r="256">
      <c r="H256" s="14">
        <f>Data!A256</f>
        <v/>
      </c>
      <c r="I256" s="9">
        <f>IF(Occurrence!J256&gt;0,Occurrence!J256*$B$6,0)</f>
        <v/>
      </c>
      <c r="J256" s="9">
        <f>IF(Occurrence!J256&gt;0,MAX(0,(Occurrence!J256-$D$4)*$B$7+$D$4*$B$6),0)</f>
        <v/>
      </c>
      <c r="K256" s="9">
        <f>IF(Occurrence!K256&gt;0,Occurrence!K256*$B$6,0)</f>
        <v/>
      </c>
      <c r="L256" s="9">
        <f>IF(Occurrence!K256&gt;0,MAX(0,(Occurrence!K256-$E$4)*$B$7+$E$4*$B$6),0)</f>
        <v/>
      </c>
      <c r="M256" s="9">
        <f>Data!X256+$B$11</f>
        <v/>
      </c>
      <c r="N256" s="9">
        <f>(Data!X256-$D$9)*$B$12+$D$9+$B$11</f>
        <v/>
      </c>
      <c r="O256" s="9">
        <f>Data!Y256+$B$11</f>
        <v/>
      </c>
      <c r="P256" s="9">
        <f>(Data!Y256-$E$9)*$B$12+$E$9+$B$11</f>
        <v/>
      </c>
    </row>
    <row r="257">
      <c r="H257" s="14">
        <f>Data!A257</f>
        <v/>
      </c>
      <c r="I257" s="9">
        <f>IF(Occurrence!J257&gt;0,Occurrence!J257*$B$6,0)</f>
        <v/>
      </c>
      <c r="J257" s="9">
        <f>IF(Occurrence!J257&gt;0,MAX(0,(Occurrence!J257-$D$4)*$B$7+$D$4*$B$6),0)</f>
        <v/>
      </c>
      <c r="K257" s="9">
        <f>IF(Occurrence!K257&gt;0,Occurrence!K257*$B$6,0)</f>
        <v/>
      </c>
      <c r="L257" s="9">
        <f>IF(Occurrence!K257&gt;0,MAX(0,(Occurrence!K257-$E$4)*$B$7+$E$4*$B$6),0)</f>
        <v/>
      </c>
      <c r="M257" s="9">
        <f>Data!X257+$B$11</f>
        <v/>
      </c>
      <c r="N257" s="9">
        <f>(Data!X257-$D$9)*$B$12+$D$9+$B$11</f>
        <v/>
      </c>
      <c r="O257" s="9">
        <f>Data!Y257+$B$11</f>
        <v/>
      </c>
      <c r="P257" s="9">
        <f>(Data!Y257-$E$9)*$B$12+$E$9+$B$11</f>
        <v/>
      </c>
    </row>
    <row r="258">
      <c r="H258" s="14">
        <f>Data!A258</f>
        <v/>
      </c>
      <c r="I258" s="9">
        <f>IF(Occurrence!J258&gt;0,Occurrence!J258*$B$6,0)</f>
        <v/>
      </c>
      <c r="J258" s="9">
        <f>IF(Occurrence!J258&gt;0,MAX(0,(Occurrence!J258-$D$4)*$B$7+$D$4*$B$6),0)</f>
        <v/>
      </c>
      <c r="K258" s="9">
        <f>IF(Occurrence!K258&gt;0,Occurrence!K258*$B$6,0)</f>
        <v/>
      </c>
      <c r="L258" s="9">
        <f>IF(Occurrence!K258&gt;0,MAX(0,(Occurrence!K258-$E$4)*$B$7+$E$4*$B$6),0)</f>
        <v/>
      </c>
      <c r="M258" s="9">
        <f>Data!X258+$B$11</f>
        <v/>
      </c>
      <c r="N258" s="9">
        <f>(Data!X258-$D$9)*$B$12+$D$9+$B$11</f>
        <v/>
      </c>
      <c r="O258" s="9">
        <f>Data!Y258+$B$11</f>
        <v/>
      </c>
      <c r="P258" s="9">
        <f>(Data!Y258-$E$9)*$B$12+$E$9+$B$11</f>
        <v/>
      </c>
    </row>
    <row r="259">
      <c r="H259" s="14">
        <f>Data!A259</f>
        <v/>
      </c>
      <c r="I259" s="9">
        <f>IF(Occurrence!J259&gt;0,Occurrence!J259*$B$6,0)</f>
        <v/>
      </c>
      <c r="J259" s="9">
        <f>IF(Occurrence!J259&gt;0,MAX(0,(Occurrence!J259-$D$4)*$B$7+$D$4*$B$6),0)</f>
        <v/>
      </c>
      <c r="K259" s="9">
        <f>IF(Occurrence!K259&gt;0,Occurrence!K259*$B$6,0)</f>
        <v/>
      </c>
      <c r="L259" s="9">
        <f>IF(Occurrence!K259&gt;0,MAX(0,(Occurrence!K259-$E$4)*$B$7+$E$4*$B$6),0)</f>
        <v/>
      </c>
      <c r="M259" s="9">
        <f>Data!X259+$B$11</f>
        <v/>
      </c>
      <c r="N259" s="9">
        <f>(Data!X259-$D$9)*$B$12+$D$9+$B$11</f>
        <v/>
      </c>
      <c r="O259" s="9">
        <f>Data!Y259+$B$11</f>
        <v/>
      </c>
      <c r="P259" s="9">
        <f>(Data!Y259-$E$9)*$B$12+$E$9+$B$11</f>
        <v/>
      </c>
    </row>
    <row r="260">
      <c r="H260" s="14">
        <f>Data!A260</f>
        <v/>
      </c>
      <c r="I260" s="9">
        <f>IF(Occurrence!J260&gt;0,Occurrence!J260*$B$6,0)</f>
        <v/>
      </c>
      <c r="J260" s="9">
        <f>IF(Occurrence!J260&gt;0,MAX(0,(Occurrence!J260-$D$4)*$B$7+$D$4*$B$6),0)</f>
        <v/>
      </c>
      <c r="K260" s="9">
        <f>IF(Occurrence!K260&gt;0,Occurrence!K260*$B$6,0)</f>
        <v/>
      </c>
      <c r="L260" s="9">
        <f>IF(Occurrence!K260&gt;0,MAX(0,(Occurrence!K260-$E$4)*$B$7+$E$4*$B$6),0)</f>
        <v/>
      </c>
      <c r="M260" s="9">
        <f>Data!X260+$B$11</f>
        <v/>
      </c>
      <c r="N260" s="9">
        <f>(Data!X260-$D$9)*$B$12+$D$9+$B$11</f>
        <v/>
      </c>
      <c r="O260" s="9">
        <f>Data!Y260+$B$11</f>
        <v/>
      </c>
      <c r="P260" s="9">
        <f>(Data!Y260-$E$9)*$B$12+$E$9+$B$11</f>
        <v/>
      </c>
    </row>
    <row r="261">
      <c r="H261" s="14">
        <f>Data!A261</f>
        <v/>
      </c>
      <c r="I261" s="9">
        <f>IF(Occurrence!J261&gt;0,Occurrence!J261*$B$6,0)</f>
        <v/>
      </c>
      <c r="J261" s="9">
        <f>IF(Occurrence!J261&gt;0,MAX(0,(Occurrence!J261-$D$4)*$B$7+$D$4*$B$6),0)</f>
        <v/>
      </c>
      <c r="K261" s="9">
        <f>IF(Occurrence!K261&gt;0,Occurrence!K261*$B$6,0)</f>
        <v/>
      </c>
      <c r="L261" s="9">
        <f>IF(Occurrence!K261&gt;0,MAX(0,(Occurrence!K261-$E$4)*$B$7+$E$4*$B$6),0)</f>
        <v/>
      </c>
      <c r="M261" s="9">
        <f>Data!X261+$B$11</f>
        <v/>
      </c>
      <c r="N261" s="9">
        <f>(Data!X261-$D$9)*$B$12+$D$9+$B$11</f>
        <v/>
      </c>
      <c r="O261" s="9">
        <f>Data!Y261+$B$11</f>
        <v/>
      </c>
      <c r="P261" s="9">
        <f>(Data!Y261-$E$9)*$B$12+$E$9+$B$11</f>
        <v/>
      </c>
    </row>
    <row r="262">
      <c r="H262" s="14">
        <f>Data!A262</f>
        <v/>
      </c>
      <c r="I262" s="9">
        <f>IF(Occurrence!J262&gt;0,Occurrence!J262*$B$6,0)</f>
        <v/>
      </c>
      <c r="J262" s="9">
        <f>IF(Occurrence!J262&gt;0,MAX(0,(Occurrence!J262-$D$4)*$B$7+$D$4*$B$6),0)</f>
        <v/>
      </c>
      <c r="K262" s="9">
        <f>IF(Occurrence!K262&gt;0,Occurrence!K262*$B$6,0)</f>
        <v/>
      </c>
      <c r="L262" s="9">
        <f>IF(Occurrence!K262&gt;0,MAX(0,(Occurrence!K262-$E$4)*$B$7+$E$4*$B$6),0)</f>
        <v/>
      </c>
      <c r="M262" s="9">
        <f>Data!X262+$B$11</f>
        <v/>
      </c>
      <c r="N262" s="9">
        <f>(Data!X262-$D$9)*$B$12+$D$9+$B$11</f>
        <v/>
      </c>
      <c r="O262" s="9">
        <f>Data!Y262+$B$11</f>
        <v/>
      </c>
      <c r="P262" s="9">
        <f>(Data!Y262-$E$9)*$B$12+$E$9+$B$11</f>
        <v/>
      </c>
    </row>
    <row r="263">
      <c r="H263" s="14">
        <f>Data!A263</f>
        <v/>
      </c>
      <c r="I263" s="9">
        <f>IF(Occurrence!J263&gt;0,Occurrence!J263*$B$6,0)</f>
        <v/>
      </c>
      <c r="J263" s="9">
        <f>IF(Occurrence!J263&gt;0,MAX(0,(Occurrence!J263-$D$4)*$B$7+$D$4*$B$6),0)</f>
        <v/>
      </c>
      <c r="K263" s="9">
        <f>IF(Occurrence!K263&gt;0,Occurrence!K263*$B$6,0)</f>
        <v/>
      </c>
      <c r="L263" s="9">
        <f>IF(Occurrence!K263&gt;0,MAX(0,(Occurrence!K263-$E$4)*$B$7+$E$4*$B$6),0)</f>
        <v/>
      </c>
      <c r="M263" s="9">
        <f>Data!X263+$B$11</f>
        <v/>
      </c>
      <c r="N263" s="9">
        <f>(Data!X263-$D$9)*$B$12+$D$9+$B$11</f>
        <v/>
      </c>
      <c r="O263" s="9">
        <f>Data!Y263+$B$11</f>
        <v/>
      </c>
      <c r="P263" s="9">
        <f>(Data!Y263-$E$9)*$B$12+$E$9+$B$11</f>
        <v/>
      </c>
    </row>
    <row r="264">
      <c r="H264" s="14">
        <f>Data!A264</f>
        <v/>
      </c>
      <c r="I264" s="9">
        <f>IF(Occurrence!J264&gt;0,Occurrence!J264*$B$6,0)</f>
        <v/>
      </c>
      <c r="J264" s="9">
        <f>IF(Occurrence!J264&gt;0,MAX(0,(Occurrence!J264-$D$4)*$B$7+$D$4*$B$6),0)</f>
        <v/>
      </c>
      <c r="K264" s="9">
        <f>IF(Occurrence!K264&gt;0,Occurrence!K264*$B$6,0)</f>
        <v/>
      </c>
      <c r="L264" s="9">
        <f>IF(Occurrence!K264&gt;0,MAX(0,(Occurrence!K264-$E$4)*$B$7+$E$4*$B$6),0)</f>
        <v/>
      </c>
      <c r="M264" s="9">
        <f>Data!X264+$B$11</f>
        <v/>
      </c>
      <c r="N264" s="9">
        <f>(Data!X264-$D$9)*$B$12+$D$9+$B$11</f>
        <v/>
      </c>
      <c r="O264" s="9">
        <f>Data!Y264+$B$11</f>
        <v/>
      </c>
      <c r="P264" s="9">
        <f>(Data!Y264-$E$9)*$B$12+$E$9+$B$11</f>
        <v/>
      </c>
    </row>
    <row r="265">
      <c r="H265" s="14">
        <f>Data!A265</f>
        <v/>
      </c>
      <c r="I265" s="9">
        <f>IF(Occurrence!J265&gt;0,Occurrence!J265*$B$6,0)</f>
        <v/>
      </c>
      <c r="J265" s="9">
        <f>IF(Occurrence!J265&gt;0,MAX(0,(Occurrence!J265-$D$4)*$B$7+$D$4*$B$6),0)</f>
        <v/>
      </c>
      <c r="K265" s="9">
        <f>IF(Occurrence!K265&gt;0,Occurrence!K265*$B$6,0)</f>
        <v/>
      </c>
      <c r="L265" s="9">
        <f>IF(Occurrence!K265&gt;0,MAX(0,(Occurrence!K265-$E$4)*$B$7+$E$4*$B$6),0)</f>
        <v/>
      </c>
      <c r="M265" s="9">
        <f>Data!X265+$B$11</f>
        <v/>
      </c>
      <c r="N265" s="9">
        <f>(Data!X265-$D$9)*$B$12+$D$9+$B$11</f>
        <v/>
      </c>
      <c r="O265" s="9">
        <f>Data!Y265+$B$11</f>
        <v/>
      </c>
      <c r="P265" s="9">
        <f>(Data!Y265-$E$9)*$B$12+$E$9+$B$11</f>
        <v/>
      </c>
    </row>
    <row r="266">
      <c r="H266" s="14">
        <f>Data!A266</f>
        <v/>
      </c>
      <c r="I266" s="9">
        <f>IF(Occurrence!J266&gt;0,Occurrence!J266*$B$6,0)</f>
        <v/>
      </c>
      <c r="J266" s="9">
        <f>IF(Occurrence!J266&gt;0,MAX(0,(Occurrence!J266-$D$4)*$B$7+$D$4*$B$6),0)</f>
        <v/>
      </c>
      <c r="K266" s="9">
        <f>IF(Occurrence!K266&gt;0,Occurrence!K266*$B$6,0)</f>
        <v/>
      </c>
      <c r="L266" s="9">
        <f>IF(Occurrence!K266&gt;0,MAX(0,(Occurrence!K266-$E$4)*$B$7+$E$4*$B$6),0)</f>
        <v/>
      </c>
      <c r="M266" s="9">
        <f>Data!X266+$B$11</f>
        <v/>
      </c>
      <c r="N266" s="9">
        <f>(Data!X266-$D$9)*$B$12+$D$9+$B$11</f>
        <v/>
      </c>
      <c r="O266" s="9">
        <f>Data!Y266+$B$11</f>
        <v/>
      </c>
      <c r="P266" s="9">
        <f>(Data!Y266-$E$9)*$B$12+$E$9+$B$11</f>
        <v/>
      </c>
    </row>
    <row r="267">
      <c r="H267" s="14">
        <f>Data!A267</f>
        <v/>
      </c>
      <c r="I267" s="9">
        <f>IF(Occurrence!J267&gt;0,Occurrence!J267*$B$6,0)</f>
        <v/>
      </c>
      <c r="J267" s="9">
        <f>IF(Occurrence!J267&gt;0,MAX(0,(Occurrence!J267-$D$4)*$B$7+$D$4*$B$6),0)</f>
        <v/>
      </c>
      <c r="K267" s="9">
        <f>IF(Occurrence!K267&gt;0,Occurrence!K267*$B$6,0)</f>
        <v/>
      </c>
      <c r="L267" s="9">
        <f>IF(Occurrence!K267&gt;0,MAX(0,(Occurrence!K267-$E$4)*$B$7+$E$4*$B$6),0)</f>
        <v/>
      </c>
      <c r="M267" s="9">
        <f>Data!X267+$B$11</f>
        <v/>
      </c>
      <c r="N267" s="9">
        <f>(Data!X267-$D$9)*$B$12+$D$9+$B$11</f>
        <v/>
      </c>
      <c r="O267" s="9">
        <f>Data!Y267+$B$11</f>
        <v/>
      </c>
      <c r="P267" s="9">
        <f>(Data!Y267-$E$9)*$B$12+$E$9+$B$11</f>
        <v/>
      </c>
    </row>
    <row r="268">
      <c r="H268" s="14">
        <f>Data!A268</f>
        <v/>
      </c>
      <c r="I268" s="9">
        <f>IF(Occurrence!J268&gt;0,Occurrence!J268*$B$6,0)</f>
        <v/>
      </c>
      <c r="J268" s="9">
        <f>IF(Occurrence!J268&gt;0,MAX(0,(Occurrence!J268-$D$4)*$B$7+$D$4*$B$6),0)</f>
        <v/>
      </c>
      <c r="K268" s="9">
        <f>IF(Occurrence!K268&gt;0,Occurrence!K268*$B$6,0)</f>
        <v/>
      </c>
      <c r="L268" s="9">
        <f>IF(Occurrence!K268&gt;0,MAX(0,(Occurrence!K268-$E$4)*$B$7+$E$4*$B$6),0)</f>
        <v/>
      </c>
      <c r="M268" s="9">
        <f>Data!X268+$B$11</f>
        <v/>
      </c>
      <c r="N268" s="9">
        <f>(Data!X268-$D$9)*$B$12+$D$9+$B$11</f>
        <v/>
      </c>
      <c r="O268" s="9">
        <f>Data!Y268+$B$11</f>
        <v/>
      </c>
      <c r="P268" s="9">
        <f>(Data!Y268-$E$9)*$B$12+$E$9+$B$11</f>
        <v/>
      </c>
    </row>
    <row r="269">
      <c r="H269" s="14">
        <f>Data!A269</f>
        <v/>
      </c>
      <c r="I269" s="9">
        <f>IF(Occurrence!J269&gt;0,Occurrence!J269*$B$6,0)</f>
        <v/>
      </c>
      <c r="J269" s="9">
        <f>IF(Occurrence!J269&gt;0,MAX(0,(Occurrence!J269-$D$4)*$B$7+$D$4*$B$6),0)</f>
        <v/>
      </c>
      <c r="K269" s="9">
        <f>IF(Occurrence!K269&gt;0,Occurrence!K269*$B$6,0)</f>
        <v/>
      </c>
      <c r="L269" s="9">
        <f>IF(Occurrence!K269&gt;0,MAX(0,(Occurrence!K269-$E$4)*$B$7+$E$4*$B$6),0)</f>
        <v/>
      </c>
      <c r="M269" s="9">
        <f>Data!X269+$B$11</f>
        <v/>
      </c>
      <c r="N269" s="9">
        <f>(Data!X269-$D$9)*$B$12+$D$9+$B$11</f>
        <v/>
      </c>
      <c r="O269" s="9">
        <f>Data!Y269+$B$11</f>
        <v/>
      </c>
      <c r="P269" s="9">
        <f>(Data!Y269-$E$9)*$B$12+$E$9+$B$11</f>
        <v/>
      </c>
    </row>
    <row r="270">
      <c r="H270" s="14">
        <f>Data!A270</f>
        <v/>
      </c>
      <c r="I270" s="9">
        <f>IF(Occurrence!J270&gt;0,Occurrence!J270*$B$6,0)</f>
        <v/>
      </c>
      <c r="J270" s="9">
        <f>IF(Occurrence!J270&gt;0,MAX(0,(Occurrence!J270-$D$4)*$B$7+$D$4*$B$6),0)</f>
        <v/>
      </c>
      <c r="K270" s="9">
        <f>IF(Occurrence!K270&gt;0,Occurrence!K270*$B$6,0)</f>
        <v/>
      </c>
      <c r="L270" s="9">
        <f>IF(Occurrence!K270&gt;0,MAX(0,(Occurrence!K270-$E$4)*$B$7+$E$4*$B$6),0)</f>
        <v/>
      </c>
      <c r="M270" s="9">
        <f>Data!X270+$B$11</f>
        <v/>
      </c>
      <c r="N270" s="9">
        <f>(Data!X270-$D$9)*$B$12+$D$9+$B$11</f>
        <v/>
      </c>
      <c r="O270" s="9">
        <f>Data!Y270+$B$11</f>
        <v/>
      </c>
      <c r="P270" s="9">
        <f>(Data!Y270-$E$9)*$B$12+$E$9+$B$11</f>
        <v/>
      </c>
    </row>
    <row r="271">
      <c r="H271" s="14">
        <f>Data!A271</f>
        <v/>
      </c>
      <c r="I271" s="9">
        <f>IF(Occurrence!J271&gt;0,Occurrence!J271*$B$6,0)</f>
        <v/>
      </c>
      <c r="J271" s="9">
        <f>IF(Occurrence!J271&gt;0,MAX(0,(Occurrence!J271-$D$4)*$B$7+$D$4*$B$6),0)</f>
        <v/>
      </c>
      <c r="K271" s="9">
        <f>IF(Occurrence!K271&gt;0,Occurrence!K271*$B$6,0)</f>
        <v/>
      </c>
      <c r="L271" s="9">
        <f>IF(Occurrence!K271&gt;0,MAX(0,(Occurrence!K271-$E$4)*$B$7+$E$4*$B$6),0)</f>
        <v/>
      </c>
      <c r="M271" s="9">
        <f>Data!X271+$B$11</f>
        <v/>
      </c>
      <c r="N271" s="9">
        <f>(Data!X271-$D$9)*$B$12+$D$9+$B$11</f>
        <v/>
      </c>
      <c r="O271" s="9">
        <f>Data!Y271+$B$11</f>
        <v/>
      </c>
      <c r="P271" s="9">
        <f>(Data!Y271-$E$9)*$B$12+$E$9+$B$11</f>
        <v/>
      </c>
    </row>
    <row r="272">
      <c r="H272" s="14">
        <f>Data!A272</f>
        <v/>
      </c>
      <c r="I272" s="9">
        <f>IF(Occurrence!J272&gt;0,Occurrence!J272*$B$6,0)</f>
        <v/>
      </c>
      <c r="J272" s="9">
        <f>IF(Occurrence!J272&gt;0,MAX(0,(Occurrence!J272-$D$4)*$B$7+$D$4*$B$6),0)</f>
        <v/>
      </c>
      <c r="K272" s="9">
        <f>IF(Occurrence!K272&gt;0,Occurrence!K272*$B$6,0)</f>
        <v/>
      </c>
      <c r="L272" s="9">
        <f>IF(Occurrence!K272&gt;0,MAX(0,(Occurrence!K272-$E$4)*$B$7+$E$4*$B$6),0)</f>
        <v/>
      </c>
      <c r="M272" s="9">
        <f>Data!X272+$B$11</f>
        <v/>
      </c>
      <c r="N272" s="9">
        <f>(Data!X272-$D$9)*$B$12+$D$9+$B$11</f>
        <v/>
      </c>
      <c r="O272" s="9">
        <f>Data!Y272+$B$11</f>
        <v/>
      </c>
      <c r="P272" s="9">
        <f>(Data!Y272-$E$9)*$B$12+$E$9+$B$11</f>
        <v/>
      </c>
    </row>
    <row r="273">
      <c r="H273" s="14">
        <f>Data!A273</f>
        <v/>
      </c>
      <c r="I273" s="9">
        <f>IF(Occurrence!J273&gt;0,Occurrence!J273*$B$6,0)</f>
        <v/>
      </c>
      <c r="J273" s="9">
        <f>IF(Occurrence!J273&gt;0,MAX(0,(Occurrence!J273-$D$4)*$B$7+$D$4*$B$6),0)</f>
        <v/>
      </c>
      <c r="K273" s="9">
        <f>IF(Occurrence!K273&gt;0,Occurrence!K273*$B$6,0)</f>
        <v/>
      </c>
      <c r="L273" s="9">
        <f>IF(Occurrence!K273&gt;0,MAX(0,(Occurrence!K273-$E$4)*$B$7+$E$4*$B$6),0)</f>
        <v/>
      </c>
      <c r="M273" s="9">
        <f>Data!X273+$B$11</f>
        <v/>
      </c>
      <c r="N273" s="9">
        <f>(Data!X273-$D$9)*$B$12+$D$9+$B$11</f>
        <v/>
      </c>
      <c r="O273" s="9">
        <f>Data!Y273+$B$11</f>
        <v/>
      </c>
      <c r="P273" s="9">
        <f>(Data!Y273-$E$9)*$B$12+$E$9+$B$11</f>
        <v/>
      </c>
    </row>
    <row r="274">
      <c r="H274" s="14">
        <f>Data!A274</f>
        <v/>
      </c>
      <c r="I274" s="9">
        <f>IF(Occurrence!J274&gt;0,Occurrence!J274*$B$6,0)</f>
        <v/>
      </c>
      <c r="J274" s="9">
        <f>IF(Occurrence!J274&gt;0,MAX(0,(Occurrence!J274-$D$4)*$B$7+$D$4*$B$6),0)</f>
        <v/>
      </c>
      <c r="K274" s="9">
        <f>IF(Occurrence!K274&gt;0,Occurrence!K274*$B$6,0)</f>
        <v/>
      </c>
      <c r="L274" s="9">
        <f>IF(Occurrence!K274&gt;0,MAX(0,(Occurrence!K274-$E$4)*$B$7+$E$4*$B$6),0)</f>
        <v/>
      </c>
      <c r="M274" s="9">
        <f>Data!X274+$B$11</f>
        <v/>
      </c>
      <c r="N274" s="9">
        <f>(Data!X274-$D$9)*$B$12+$D$9+$B$11</f>
        <v/>
      </c>
      <c r="O274" s="9">
        <f>Data!Y274+$B$11</f>
        <v/>
      </c>
      <c r="P274" s="9">
        <f>(Data!Y274-$E$9)*$B$12+$E$9+$B$11</f>
        <v/>
      </c>
    </row>
    <row r="275">
      <c r="H275" s="14">
        <f>Data!A275</f>
        <v/>
      </c>
      <c r="I275" s="9">
        <f>IF(Occurrence!J275&gt;0,Occurrence!J275*$B$6,0)</f>
        <v/>
      </c>
      <c r="J275" s="9">
        <f>IF(Occurrence!J275&gt;0,MAX(0,(Occurrence!J275-$D$4)*$B$7+$D$4*$B$6),0)</f>
        <v/>
      </c>
      <c r="K275" s="9">
        <f>IF(Occurrence!K275&gt;0,Occurrence!K275*$B$6,0)</f>
        <v/>
      </c>
      <c r="L275" s="9">
        <f>IF(Occurrence!K275&gt;0,MAX(0,(Occurrence!K275-$E$4)*$B$7+$E$4*$B$6),0)</f>
        <v/>
      </c>
      <c r="M275" s="9">
        <f>Data!X275+$B$11</f>
        <v/>
      </c>
      <c r="N275" s="9">
        <f>(Data!X275-$D$9)*$B$12+$D$9+$B$11</f>
        <v/>
      </c>
      <c r="O275" s="9">
        <f>Data!Y275+$B$11</f>
        <v/>
      </c>
      <c r="P275" s="9">
        <f>(Data!Y275-$E$9)*$B$12+$E$9+$B$11</f>
        <v/>
      </c>
    </row>
    <row r="276">
      <c r="H276" s="14">
        <f>Data!A276</f>
        <v/>
      </c>
      <c r="I276" s="9">
        <f>IF(Occurrence!J276&gt;0,Occurrence!J276*$B$6,0)</f>
        <v/>
      </c>
      <c r="J276" s="9">
        <f>IF(Occurrence!J276&gt;0,MAX(0,(Occurrence!J276-$D$4)*$B$7+$D$4*$B$6),0)</f>
        <v/>
      </c>
      <c r="K276" s="9">
        <f>IF(Occurrence!K276&gt;0,Occurrence!K276*$B$6,0)</f>
        <v/>
      </c>
      <c r="L276" s="9">
        <f>IF(Occurrence!K276&gt;0,MAX(0,(Occurrence!K276-$E$4)*$B$7+$E$4*$B$6),0)</f>
        <v/>
      </c>
      <c r="M276" s="9">
        <f>Data!X276+$B$11</f>
        <v/>
      </c>
      <c r="N276" s="9">
        <f>(Data!X276-$D$9)*$B$12+$D$9+$B$11</f>
        <v/>
      </c>
      <c r="O276" s="9">
        <f>Data!Y276+$B$11</f>
        <v/>
      </c>
      <c r="P276" s="9">
        <f>(Data!Y276-$E$9)*$B$12+$E$9+$B$11</f>
        <v/>
      </c>
    </row>
    <row r="277">
      <c r="H277" s="14">
        <f>Data!A277</f>
        <v/>
      </c>
      <c r="I277" s="9">
        <f>IF(Occurrence!J277&gt;0,Occurrence!J277*$B$6,0)</f>
        <v/>
      </c>
      <c r="J277" s="9">
        <f>IF(Occurrence!J277&gt;0,MAX(0,(Occurrence!J277-$D$4)*$B$7+$D$4*$B$6),0)</f>
        <v/>
      </c>
      <c r="K277" s="9">
        <f>IF(Occurrence!K277&gt;0,Occurrence!K277*$B$6,0)</f>
        <v/>
      </c>
      <c r="L277" s="9">
        <f>IF(Occurrence!K277&gt;0,MAX(0,(Occurrence!K277-$E$4)*$B$7+$E$4*$B$6),0)</f>
        <v/>
      </c>
      <c r="M277" s="9">
        <f>Data!X277+$B$11</f>
        <v/>
      </c>
      <c r="N277" s="9">
        <f>(Data!X277-$D$9)*$B$12+$D$9+$B$11</f>
        <v/>
      </c>
      <c r="O277" s="9">
        <f>Data!Y277+$B$11</f>
        <v/>
      </c>
      <c r="P277" s="9">
        <f>(Data!Y277-$E$9)*$B$12+$E$9+$B$11</f>
        <v/>
      </c>
    </row>
    <row r="278">
      <c r="H278" s="14">
        <f>Data!A278</f>
        <v/>
      </c>
      <c r="I278" s="9">
        <f>IF(Occurrence!J278&gt;0,Occurrence!J278*$B$6,0)</f>
        <v/>
      </c>
      <c r="J278" s="9">
        <f>IF(Occurrence!J278&gt;0,MAX(0,(Occurrence!J278-$D$4)*$B$7+$D$4*$B$6),0)</f>
        <v/>
      </c>
      <c r="K278" s="9">
        <f>IF(Occurrence!K278&gt;0,Occurrence!K278*$B$6,0)</f>
        <v/>
      </c>
      <c r="L278" s="9">
        <f>IF(Occurrence!K278&gt;0,MAX(0,(Occurrence!K278-$E$4)*$B$7+$E$4*$B$6),0)</f>
        <v/>
      </c>
      <c r="M278" s="9">
        <f>Data!X278+$B$11</f>
        <v/>
      </c>
      <c r="N278" s="9">
        <f>(Data!X278-$D$9)*$B$12+$D$9+$B$11</f>
        <v/>
      </c>
      <c r="O278" s="9">
        <f>Data!Y278+$B$11</f>
        <v/>
      </c>
      <c r="P278" s="9">
        <f>(Data!Y278-$E$9)*$B$12+$E$9+$B$11</f>
        <v/>
      </c>
    </row>
    <row r="279">
      <c r="H279" s="14">
        <f>Data!A279</f>
        <v/>
      </c>
      <c r="I279" s="9">
        <f>IF(Occurrence!J279&gt;0,Occurrence!J279*$B$6,0)</f>
        <v/>
      </c>
      <c r="J279" s="9">
        <f>IF(Occurrence!J279&gt;0,MAX(0,(Occurrence!J279-$D$4)*$B$7+$D$4*$B$6),0)</f>
        <v/>
      </c>
      <c r="K279" s="9">
        <f>IF(Occurrence!K279&gt;0,Occurrence!K279*$B$6,0)</f>
        <v/>
      </c>
      <c r="L279" s="9">
        <f>IF(Occurrence!K279&gt;0,MAX(0,(Occurrence!K279-$E$4)*$B$7+$E$4*$B$6),0)</f>
        <v/>
      </c>
      <c r="M279" s="9">
        <f>Data!X279+$B$11</f>
        <v/>
      </c>
      <c r="N279" s="9">
        <f>(Data!X279-$D$9)*$B$12+$D$9+$B$11</f>
        <v/>
      </c>
      <c r="O279" s="9">
        <f>Data!Y279+$B$11</f>
        <v/>
      </c>
      <c r="P279" s="9">
        <f>(Data!Y279-$E$9)*$B$12+$E$9+$B$11</f>
        <v/>
      </c>
    </row>
    <row r="280">
      <c r="H280" s="14">
        <f>Data!A280</f>
        <v/>
      </c>
      <c r="I280" s="9">
        <f>IF(Occurrence!J280&gt;0,Occurrence!J280*$B$6,0)</f>
        <v/>
      </c>
      <c r="J280" s="9">
        <f>IF(Occurrence!J280&gt;0,MAX(0,(Occurrence!J280-$D$4)*$B$7+$D$4*$B$6),0)</f>
        <v/>
      </c>
      <c r="K280" s="9">
        <f>IF(Occurrence!K280&gt;0,Occurrence!K280*$B$6,0)</f>
        <v/>
      </c>
      <c r="L280" s="9">
        <f>IF(Occurrence!K280&gt;0,MAX(0,(Occurrence!K280-$E$4)*$B$7+$E$4*$B$6),0)</f>
        <v/>
      </c>
      <c r="M280" s="9">
        <f>Data!X280+$B$11</f>
        <v/>
      </c>
      <c r="N280" s="9">
        <f>(Data!X280-$D$9)*$B$12+$D$9+$B$11</f>
        <v/>
      </c>
      <c r="O280" s="9">
        <f>Data!Y280+$B$11</f>
        <v/>
      </c>
      <c r="P280" s="9">
        <f>(Data!Y280-$E$9)*$B$12+$E$9+$B$11</f>
        <v/>
      </c>
    </row>
    <row r="281">
      <c r="H281" s="14">
        <f>Data!A281</f>
        <v/>
      </c>
      <c r="I281" s="9">
        <f>IF(Occurrence!J281&gt;0,Occurrence!J281*$B$6,0)</f>
        <v/>
      </c>
      <c r="J281" s="9">
        <f>IF(Occurrence!J281&gt;0,MAX(0,(Occurrence!J281-$D$4)*$B$7+$D$4*$B$6),0)</f>
        <v/>
      </c>
      <c r="K281" s="9">
        <f>IF(Occurrence!K281&gt;0,Occurrence!K281*$B$6,0)</f>
        <v/>
      </c>
      <c r="L281" s="9">
        <f>IF(Occurrence!K281&gt;0,MAX(0,(Occurrence!K281-$E$4)*$B$7+$E$4*$B$6),0)</f>
        <v/>
      </c>
      <c r="M281" s="9">
        <f>Data!X281+$B$11</f>
        <v/>
      </c>
      <c r="N281" s="9">
        <f>(Data!X281-$D$9)*$B$12+$D$9+$B$11</f>
        <v/>
      </c>
      <c r="O281" s="9">
        <f>Data!Y281+$B$11</f>
        <v/>
      </c>
      <c r="P281" s="9">
        <f>(Data!Y281-$E$9)*$B$12+$E$9+$B$11</f>
        <v/>
      </c>
    </row>
    <row r="282">
      <c r="H282" s="14">
        <f>Data!A282</f>
        <v/>
      </c>
      <c r="I282" s="9">
        <f>IF(Occurrence!J282&gt;0,Occurrence!J282*$B$6,0)</f>
        <v/>
      </c>
      <c r="J282" s="9">
        <f>IF(Occurrence!J282&gt;0,MAX(0,(Occurrence!J282-$D$4)*$B$7+$D$4*$B$6),0)</f>
        <v/>
      </c>
      <c r="K282" s="9">
        <f>IF(Occurrence!K282&gt;0,Occurrence!K282*$B$6,0)</f>
        <v/>
      </c>
      <c r="L282" s="9">
        <f>IF(Occurrence!K282&gt;0,MAX(0,(Occurrence!K282-$E$4)*$B$7+$E$4*$B$6),0)</f>
        <v/>
      </c>
      <c r="M282" s="9">
        <f>Data!X282+$B$11</f>
        <v/>
      </c>
      <c r="N282" s="9">
        <f>(Data!X282-$D$9)*$B$12+$D$9+$B$11</f>
        <v/>
      </c>
      <c r="O282" s="9">
        <f>Data!Y282+$B$11</f>
        <v/>
      </c>
      <c r="P282" s="9">
        <f>(Data!Y282-$E$9)*$B$12+$E$9+$B$11</f>
        <v/>
      </c>
    </row>
    <row r="283">
      <c r="H283" s="14">
        <f>Data!A283</f>
        <v/>
      </c>
      <c r="I283" s="9">
        <f>IF(Occurrence!J283&gt;0,Occurrence!J283*$B$6,0)</f>
        <v/>
      </c>
      <c r="J283" s="9">
        <f>IF(Occurrence!J283&gt;0,MAX(0,(Occurrence!J283-$D$4)*$B$7+$D$4*$B$6),0)</f>
        <v/>
      </c>
      <c r="K283" s="9">
        <f>IF(Occurrence!K283&gt;0,Occurrence!K283*$B$6,0)</f>
        <v/>
      </c>
      <c r="L283" s="9">
        <f>IF(Occurrence!K283&gt;0,MAX(0,(Occurrence!K283-$E$4)*$B$7+$E$4*$B$6),0)</f>
        <v/>
      </c>
      <c r="M283" s="9">
        <f>Data!X283+$B$11</f>
        <v/>
      </c>
      <c r="N283" s="9">
        <f>(Data!X283-$D$9)*$B$12+$D$9+$B$11</f>
        <v/>
      </c>
      <c r="O283" s="9">
        <f>Data!Y283+$B$11</f>
        <v/>
      </c>
      <c r="P283" s="9">
        <f>(Data!Y283-$E$9)*$B$12+$E$9+$B$11</f>
        <v/>
      </c>
    </row>
    <row r="284">
      <c r="H284" s="14">
        <f>Data!A284</f>
        <v/>
      </c>
      <c r="I284" s="9">
        <f>IF(Occurrence!J284&gt;0,Occurrence!J284*$B$6,0)</f>
        <v/>
      </c>
      <c r="J284" s="9">
        <f>IF(Occurrence!J284&gt;0,MAX(0,(Occurrence!J284-$D$4)*$B$7+$D$4*$B$6),0)</f>
        <v/>
      </c>
      <c r="K284" s="9">
        <f>IF(Occurrence!K284&gt;0,Occurrence!K284*$B$6,0)</f>
        <v/>
      </c>
      <c r="L284" s="9">
        <f>IF(Occurrence!K284&gt;0,MAX(0,(Occurrence!K284-$E$4)*$B$7+$E$4*$B$6),0)</f>
        <v/>
      </c>
      <c r="M284" s="9">
        <f>Data!X284+$B$11</f>
        <v/>
      </c>
      <c r="N284" s="9">
        <f>(Data!X284-$D$9)*$B$12+$D$9+$B$11</f>
        <v/>
      </c>
      <c r="O284" s="9">
        <f>Data!Y284+$B$11</f>
        <v/>
      </c>
      <c r="P284" s="9">
        <f>(Data!Y284-$E$9)*$B$12+$E$9+$B$11</f>
        <v/>
      </c>
    </row>
    <row r="285">
      <c r="H285" s="14">
        <f>Data!A285</f>
        <v/>
      </c>
      <c r="I285" s="9">
        <f>IF(Occurrence!J285&gt;0,Occurrence!J285*$B$6,0)</f>
        <v/>
      </c>
      <c r="J285" s="9">
        <f>IF(Occurrence!J285&gt;0,MAX(0,(Occurrence!J285-$D$4)*$B$7+$D$4*$B$6),0)</f>
        <v/>
      </c>
      <c r="K285" s="9">
        <f>IF(Occurrence!K285&gt;0,Occurrence!K285*$B$6,0)</f>
        <v/>
      </c>
      <c r="L285" s="9">
        <f>IF(Occurrence!K285&gt;0,MAX(0,(Occurrence!K285-$E$4)*$B$7+$E$4*$B$6),0)</f>
        <v/>
      </c>
      <c r="M285" s="9">
        <f>Data!X285+$B$11</f>
        <v/>
      </c>
      <c r="N285" s="9">
        <f>(Data!X285-$D$9)*$B$12+$D$9+$B$11</f>
        <v/>
      </c>
      <c r="O285" s="9">
        <f>Data!Y285+$B$11</f>
        <v/>
      </c>
      <c r="P285" s="9">
        <f>(Data!Y285-$E$9)*$B$12+$E$9+$B$11</f>
        <v/>
      </c>
    </row>
    <row r="286">
      <c r="H286" s="14">
        <f>Data!A286</f>
        <v/>
      </c>
      <c r="I286" s="9">
        <f>IF(Occurrence!J286&gt;0,Occurrence!J286*$B$6,0)</f>
        <v/>
      </c>
      <c r="J286" s="9">
        <f>IF(Occurrence!J286&gt;0,MAX(0,(Occurrence!J286-$D$4)*$B$7+$D$4*$B$6),0)</f>
        <v/>
      </c>
      <c r="K286" s="9">
        <f>IF(Occurrence!K286&gt;0,Occurrence!K286*$B$6,0)</f>
        <v/>
      </c>
      <c r="L286" s="9">
        <f>IF(Occurrence!K286&gt;0,MAX(0,(Occurrence!K286-$E$4)*$B$7+$E$4*$B$6),0)</f>
        <v/>
      </c>
      <c r="M286" s="9">
        <f>Data!X286+$B$11</f>
        <v/>
      </c>
      <c r="N286" s="9">
        <f>(Data!X286-$D$9)*$B$12+$D$9+$B$11</f>
        <v/>
      </c>
      <c r="O286" s="9">
        <f>Data!Y286+$B$11</f>
        <v/>
      </c>
      <c r="P286" s="9">
        <f>(Data!Y286-$E$9)*$B$12+$E$9+$B$11</f>
        <v/>
      </c>
    </row>
    <row r="287">
      <c r="H287" s="14">
        <f>Data!A287</f>
        <v/>
      </c>
      <c r="I287" s="9">
        <f>IF(Occurrence!J287&gt;0,Occurrence!J287*$B$6,0)</f>
        <v/>
      </c>
      <c r="J287" s="9">
        <f>IF(Occurrence!J287&gt;0,MAX(0,(Occurrence!J287-$D$4)*$B$7+$D$4*$B$6),0)</f>
        <v/>
      </c>
      <c r="K287" s="9">
        <f>IF(Occurrence!K287&gt;0,Occurrence!K287*$B$6,0)</f>
        <v/>
      </c>
      <c r="L287" s="9">
        <f>IF(Occurrence!K287&gt;0,MAX(0,(Occurrence!K287-$E$4)*$B$7+$E$4*$B$6),0)</f>
        <v/>
      </c>
      <c r="M287" s="9">
        <f>Data!X287+$B$11</f>
        <v/>
      </c>
      <c r="N287" s="9">
        <f>(Data!X287-$D$9)*$B$12+$D$9+$B$11</f>
        <v/>
      </c>
      <c r="O287" s="9">
        <f>Data!Y287+$B$11</f>
        <v/>
      </c>
      <c r="P287" s="9">
        <f>(Data!Y287-$E$9)*$B$12+$E$9+$B$11</f>
        <v/>
      </c>
    </row>
    <row r="288">
      <c r="H288" s="14">
        <f>Data!A288</f>
        <v/>
      </c>
      <c r="I288" s="9">
        <f>IF(Occurrence!J288&gt;0,Occurrence!J288*$B$6,0)</f>
        <v/>
      </c>
      <c r="J288" s="9">
        <f>IF(Occurrence!J288&gt;0,MAX(0,(Occurrence!J288-$D$4)*$B$7+$D$4*$B$6),0)</f>
        <v/>
      </c>
      <c r="K288" s="9">
        <f>IF(Occurrence!K288&gt;0,Occurrence!K288*$B$6,0)</f>
        <v/>
      </c>
      <c r="L288" s="9">
        <f>IF(Occurrence!K288&gt;0,MAX(0,(Occurrence!K288-$E$4)*$B$7+$E$4*$B$6),0)</f>
        <v/>
      </c>
      <c r="M288" s="9">
        <f>Data!X288+$B$11</f>
        <v/>
      </c>
      <c r="N288" s="9">
        <f>(Data!X288-$D$9)*$B$12+$D$9+$B$11</f>
        <v/>
      </c>
      <c r="O288" s="9">
        <f>Data!Y288+$B$11</f>
        <v/>
      </c>
      <c r="P288" s="9">
        <f>(Data!Y288-$E$9)*$B$12+$E$9+$B$11</f>
        <v/>
      </c>
    </row>
    <row r="289">
      <c r="H289" s="14">
        <f>Data!A289</f>
        <v/>
      </c>
      <c r="I289" s="9">
        <f>IF(Occurrence!J289&gt;0,Occurrence!J289*$B$6,0)</f>
        <v/>
      </c>
      <c r="J289" s="9">
        <f>IF(Occurrence!J289&gt;0,MAX(0,(Occurrence!J289-$D$4)*$B$7+$D$4*$B$6),0)</f>
        <v/>
      </c>
      <c r="K289" s="9">
        <f>IF(Occurrence!K289&gt;0,Occurrence!K289*$B$6,0)</f>
        <v/>
      </c>
      <c r="L289" s="9">
        <f>IF(Occurrence!K289&gt;0,MAX(0,(Occurrence!K289-$E$4)*$B$7+$E$4*$B$6),0)</f>
        <v/>
      </c>
      <c r="M289" s="9">
        <f>Data!X289+$B$11</f>
        <v/>
      </c>
      <c r="N289" s="9">
        <f>(Data!X289-$D$9)*$B$12+$D$9+$B$11</f>
        <v/>
      </c>
      <c r="O289" s="9">
        <f>Data!Y289+$B$11</f>
        <v/>
      </c>
      <c r="P289" s="9">
        <f>(Data!Y289-$E$9)*$B$12+$E$9+$B$11</f>
        <v/>
      </c>
    </row>
    <row r="290">
      <c r="H290" s="14">
        <f>Data!A290</f>
        <v/>
      </c>
      <c r="I290" s="9">
        <f>IF(Occurrence!J290&gt;0,Occurrence!J290*$B$6,0)</f>
        <v/>
      </c>
      <c r="J290" s="9">
        <f>IF(Occurrence!J290&gt;0,MAX(0,(Occurrence!J290-$D$4)*$B$7+$D$4*$B$6),0)</f>
        <v/>
      </c>
      <c r="K290" s="9">
        <f>IF(Occurrence!K290&gt;0,Occurrence!K290*$B$6,0)</f>
        <v/>
      </c>
      <c r="L290" s="9">
        <f>IF(Occurrence!K290&gt;0,MAX(0,(Occurrence!K290-$E$4)*$B$7+$E$4*$B$6),0)</f>
        <v/>
      </c>
      <c r="M290" s="9">
        <f>Data!X290+$B$11</f>
        <v/>
      </c>
      <c r="N290" s="9">
        <f>(Data!X290-$D$9)*$B$12+$D$9+$B$11</f>
        <v/>
      </c>
      <c r="O290" s="9">
        <f>Data!Y290+$B$11</f>
        <v/>
      </c>
      <c r="P290" s="9">
        <f>(Data!Y290-$E$9)*$B$12+$E$9+$B$11</f>
        <v/>
      </c>
    </row>
    <row r="291">
      <c r="H291" s="14">
        <f>Data!A291</f>
        <v/>
      </c>
      <c r="I291" s="9">
        <f>IF(Occurrence!J291&gt;0,Occurrence!J291*$B$6,0)</f>
        <v/>
      </c>
      <c r="J291" s="9">
        <f>IF(Occurrence!J291&gt;0,MAX(0,(Occurrence!J291-$D$4)*$B$7+$D$4*$B$6),0)</f>
        <v/>
      </c>
      <c r="K291" s="9">
        <f>IF(Occurrence!K291&gt;0,Occurrence!K291*$B$6,0)</f>
        <v/>
      </c>
      <c r="L291" s="9">
        <f>IF(Occurrence!K291&gt;0,MAX(0,(Occurrence!K291-$E$4)*$B$7+$E$4*$B$6),0)</f>
        <v/>
      </c>
      <c r="M291" s="9">
        <f>Data!X291+$B$11</f>
        <v/>
      </c>
      <c r="N291" s="9">
        <f>(Data!X291-$D$9)*$B$12+$D$9+$B$11</f>
        <v/>
      </c>
      <c r="O291" s="9">
        <f>Data!Y291+$B$11</f>
        <v/>
      </c>
      <c r="P291" s="9">
        <f>(Data!Y291-$E$9)*$B$12+$E$9+$B$11</f>
        <v/>
      </c>
    </row>
    <row r="292">
      <c r="H292" s="14">
        <f>Data!A292</f>
        <v/>
      </c>
      <c r="I292" s="9">
        <f>IF(Occurrence!J292&gt;0,Occurrence!J292*$B$6,0)</f>
        <v/>
      </c>
      <c r="J292" s="9">
        <f>IF(Occurrence!J292&gt;0,MAX(0,(Occurrence!J292-$D$4)*$B$7+$D$4*$B$6),0)</f>
        <v/>
      </c>
      <c r="K292" s="9">
        <f>IF(Occurrence!K292&gt;0,Occurrence!K292*$B$6,0)</f>
        <v/>
      </c>
      <c r="L292" s="9">
        <f>IF(Occurrence!K292&gt;0,MAX(0,(Occurrence!K292-$E$4)*$B$7+$E$4*$B$6),0)</f>
        <v/>
      </c>
      <c r="M292" s="9">
        <f>Data!X292+$B$11</f>
        <v/>
      </c>
      <c r="N292" s="9">
        <f>(Data!X292-$D$9)*$B$12+$D$9+$B$11</f>
        <v/>
      </c>
      <c r="O292" s="9">
        <f>Data!Y292+$B$11</f>
        <v/>
      </c>
      <c r="P292" s="9">
        <f>(Data!Y292-$E$9)*$B$12+$E$9+$B$11</f>
        <v/>
      </c>
    </row>
    <row r="293">
      <c r="H293" s="14">
        <f>Data!A293</f>
        <v/>
      </c>
      <c r="I293" s="9">
        <f>IF(Occurrence!J293&gt;0,Occurrence!J293*$B$6,0)</f>
        <v/>
      </c>
      <c r="J293" s="9">
        <f>IF(Occurrence!J293&gt;0,MAX(0,(Occurrence!J293-$D$4)*$B$7+$D$4*$B$6),0)</f>
        <v/>
      </c>
      <c r="K293" s="9">
        <f>IF(Occurrence!K293&gt;0,Occurrence!K293*$B$6,0)</f>
        <v/>
      </c>
      <c r="L293" s="9">
        <f>IF(Occurrence!K293&gt;0,MAX(0,(Occurrence!K293-$E$4)*$B$7+$E$4*$B$6),0)</f>
        <v/>
      </c>
      <c r="M293" s="9">
        <f>Data!X293+$B$11</f>
        <v/>
      </c>
      <c r="N293" s="9">
        <f>(Data!X293-$D$9)*$B$12+$D$9+$B$11</f>
        <v/>
      </c>
      <c r="O293" s="9">
        <f>Data!Y293+$B$11</f>
        <v/>
      </c>
      <c r="P293" s="9">
        <f>(Data!Y293-$E$9)*$B$12+$E$9+$B$11</f>
        <v/>
      </c>
    </row>
    <row r="294">
      <c r="H294" s="14">
        <f>Data!A294</f>
        <v/>
      </c>
      <c r="I294" s="9">
        <f>IF(Occurrence!J294&gt;0,Occurrence!J294*$B$6,0)</f>
        <v/>
      </c>
      <c r="J294" s="9">
        <f>IF(Occurrence!J294&gt;0,MAX(0,(Occurrence!J294-$D$4)*$B$7+$D$4*$B$6),0)</f>
        <v/>
      </c>
      <c r="K294" s="9">
        <f>IF(Occurrence!K294&gt;0,Occurrence!K294*$B$6,0)</f>
        <v/>
      </c>
      <c r="L294" s="9">
        <f>IF(Occurrence!K294&gt;0,MAX(0,(Occurrence!K294-$E$4)*$B$7+$E$4*$B$6),0)</f>
        <v/>
      </c>
      <c r="M294" s="9">
        <f>Data!X294+$B$11</f>
        <v/>
      </c>
      <c r="N294" s="9">
        <f>(Data!X294-$D$9)*$B$12+$D$9+$B$11</f>
        <v/>
      </c>
      <c r="O294" s="9">
        <f>Data!Y294+$B$11</f>
        <v/>
      </c>
      <c r="P294" s="9">
        <f>(Data!Y294-$E$9)*$B$12+$E$9+$B$11</f>
        <v/>
      </c>
    </row>
    <row r="295">
      <c r="H295" s="14">
        <f>Data!A295</f>
        <v/>
      </c>
      <c r="I295" s="9">
        <f>IF(Occurrence!J295&gt;0,Occurrence!J295*$B$6,0)</f>
        <v/>
      </c>
      <c r="J295" s="9">
        <f>IF(Occurrence!J295&gt;0,MAX(0,(Occurrence!J295-$D$4)*$B$7+$D$4*$B$6),0)</f>
        <v/>
      </c>
      <c r="K295" s="9">
        <f>IF(Occurrence!K295&gt;0,Occurrence!K295*$B$6,0)</f>
        <v/>
      </c>
      <c r="L295" s="9">
        <f>IF(Occurrence!K295&gt;0,MAX(0,(Occurrence!K295-$E$4)*$B$7+$E$4*$B$6),0)</f>
        <v/>
      </c>
      <c r="M295" s="9">
        <f>Data!X295+$B$11</f>
        <v/>
      </c>
      <c r="N295" s="9">
        <f>(Data!X295-$D$9)*$B$12+$D$9+$B$11</f>
        <v/>
      </c>
      <c r="O295" s="9">
        <f>Data!Y295+$B$11</f>
        <v/>
      </c>
      <c r="P295" s="9">
        <f>(Data!Y295-$E$9)*$B$12+$E$9+$B$11</f>
        <v/>
      </c>
    </row>
    <row r="296">
      <c r="H296" s="14">
        <f>Data!A296</f>
        <v/>
      </c>
      <c r="I296" s="9">
        <f>IF(Occurrence!J296&gt;0,Occurrence!J296*$B$6,0)</f>
        <v/>
      </c>
      <c r="J296" s="9">
        <f>IF(Occurrence!J296&gt;0,MAX(0,(Occurrence!J296-$D$4)*$B$7+$D$4*$B$6),0)</f>
        <v/>
      </c>
      <c r="K296" s="9">
        <f>IF(Occurrence!K296&gt;0,Occurrence!K296*$B$6,0)</f>
        <v/>
      </c>
      <c r="L296" s="9">
        <f>IF(Occurrence!K296&gt;0,MAX(0,(Occurrence!K296-$E$4)*$B$7+$E$4*$B$6),0)</f>
        <v/>
      </c>
      <c r="M296" s="9">
        <f>Data!X296+$B$11</f>
        <v/>
      </c>
      <c r="N296" s="9">
        <f>(Data!X296-$D$9)*$B$12+$D$9+$B$11</f>
        <v/>
      </c>
      <c r="O296" s="9">
        <f>Data!Y296+$B$11</f>
        <v/>
      </c>
      <c r="P296" s="9">
        <f>(Data!Y296-$E$9)*$B$12+$E$9+$B$11</f>
        <v/>
      </c>
    </row>
    <row r="297">
      <c r="H297" s="14">
        <f>Data!A297</f>
        <v/>
      </c>
      <c r="I297" s="9">
        <f>IF(Occurrence!J297&gt;0,Occurrence!J297*$B$6,0)</f>
        <v/>
      </c>
      <c r="J297" s="9">
        <f>IF(Occurrence!J297&gt;0,MAX(0,(Occurrence!J297-$D$4)*$B$7+$D$4*$B$6),0)</f>
        <v/>
      </c>
      <c r="K297" s="9">
        <f>IF(Occurrence!K297&gt;0,Occurrence!K297*$B$6,0)</f>
        <v/>
      </c>
      <c r="L297" s="9">
        <f>IF(Occurrence!K297&gt;0,MAX(0,(Occurrence!K297-$E$4)*$B$7+$E$4*$B$6),0)</f>
        <v/>
      </c>
      <c r="M297" s="9">
        <f>Data!X297+$B$11</f>
        <v/>
      </c>
      <c r="N297" s="9">
        <f>(Data!X297-$D$9)*$B$12+$D$9+$B$11</f>
        <v/>
      </c>
      <c r="O297" s="9">
        <f>Data!Y297+$B$11</f>
        <v/>
      </c>
      <c r="P297" s="9">
        <f>(Data!Y297-$E$9)*$B$12+$E$9+$B$11</f>
        <v/>
      </c>
    </row>
    <row r="298">
      <c r="H298" s="14">
        <f>Data!A298</f>
        <v/>
      </c>
      <c r="I298" s="9">
        <f>IF(Occurrence!J298&gt;0,Occurrence!J298*$B$6,0)</f>
        <v/>
      </c>
      <c r="J298" s="9">
        <f>IF(Occurrence!J298&gt;0,MAX(0,(Occurrence!J298-$D$4)*$B$7+$D$4*$B$6),0)</f>
        <v/>
      </c>
      <c r="K298" s="9">
        <f>IF(Occurrence!K298&gt;0,Occurrence!K298*$B$6,0)</f>
        <v/>
      </c>
      <c r="L298" s="9">
        <f>IF(Occurrence!K298&gt;0,MAX(0,(Occurrence!K298-$E$4)*$B$7+$E$4*$B$6),0)</f>
        <v/>
      </c>
      <c r="M298" s="9">
        <f>Data!X298+$B$11</f>
        <v/>
      </c>
      <c r="N298" s="9">
        <f>(Data!X298-$D$9)*$B$12+$D$9+$B$11</f>
        <v/>
      </c>
      <c r="O298" s="9">
        <f>Data!Y298+$B$11</f>
        <v/>
      </c>
      <c r="P298" s="9">
        <f>(Data!Y298-$E$9)*$B$12+$E$9+$B$11</f>
        <v/>
      </c>
    </row>
    <row r="299">
      <c r="H299" s="14">
        <f>Data!A299</f>
        <v/>
      </c>
      <c r="I299" s="9">
        <f>IF(Occurrence!J299&gt;0,Occurrence!J299*$B$6,0)</f>
        <v/>
      </c>
      <c r="J299" s="9">
        <f>IF(Occurrence!J299&gt;0,MAX(0,(Occurrence!J299-$D$4)*$B$7+$D$4*$B$6),0)</f>
        <v/>
      </c>
      <c r="K299" s="9">
        <f>IF(Occurrence!K299&gt;0,Occurrence!K299*$B$6,0)</f>
        <v/>
      </c>
      <c r="L299" s="9">
        <f>IF(Occurrence!K299&gt;0,MAX(0,(Occurrence!K299-$E$4)*$B$7+$E$4*$B$6),0)</f>
        <v/>
      </c>
      <c r="M299" s="9">
        <f>Data!X299+$B$11</f>
        <v/>
      </c>
      <c r="N299" s="9">
        <f>(Data!X299-$D$9)*$B$12+$D$9+$B$11</f>
        <v/>
      </c>
      <c r="O299" s="9">
        <f>Data!Y299+$B$11</f>
        <v/>
      </c>
      <c r="P299" s="9">
        <f>(Data!Y299-$E$9)*$B$12+$E$9+$B$11</f>
        <v/>
      </c>
    </row>
    <row r="300">
      <c r="H300" s="14">
        <f>Data!A300</f>
        <v/>
      </c>
      <c r="I300" s="9">
        <f>IF(Occurrence!J300&gt;0,Occurrence!J300*$B$6,0)</f>
        <v/>
      </c>
      <c r="J300" s="9">
        <f>IF(Occurrence!J300&gt;0,MAX(0,(Occurrence!J300-$D$4)*$B$7+$D$4*$B$6),0)</f>
        <v/>
      </c>
      <c r="K300" s="9">
        <f>IF(Occurrence!K300&gt;0,Occurrence!K300*$B$6,0)</f>
        <v/>
      </c>
      <c r="L300" s="9">
        <f>IF(Occurrence!K300&gt;0,MAX(0,(Occurrence!K300-$E$4)*$B$7+$E$4*$B$6),0)</f>
        <v/>
      </c>
      <c r="M300" s="9">
        <f>Data!X300+$B$11</f>
        <v/>
      </c>
      <c r="N300" s="9">
        <f>(Data!X300-$D$9)*$B$12+$D$9+$B$11</f>
        <v/>
      </c>
      <c r="O300" s="9">
        <f>Data!Y300+$B$11</f>
        <v/>
      </c>
      <c r="P300" s="9">
        <f>(Data!Y300-$E$9)*$B$12+$E$9+$B$11</f>
        <v/>
      </c>
    </row>
    <row r="301">
      <c r="H301" s="14">
        <f>Data!A301</f>
        <v/>
      </c>
      <c r="I301" s="9">
        <f>IF(Occurrence!J301&gt;0,Occurrence!J301*$B$6,0)</f>
        <v/>
      </c>
      <c r="J301" s="9">
        <f>IF(Occurrence!J301&gt;0,MAX(0,(Occurrence!J301-$D$4)*$B$7+$D$4*$B$6),0)</f>
        <v/>
      </c>
      <c r="K301" s="9">
        <f>IF(Occurrence!K301&gt;0,Occurrence!K301*$B$6,0)</f>
        <v/>
      </c>
      <c r="L301" s="9">
        <f>IF(Occurrence!K301&gt;0,MAX(0,(Occurrence!K301-$E$4)*$B$7+$E$4*$B$6),0)</f>
        <v/>
      </c>
      <c r="M301" s="9">
        <f>Data!X301+$B$11</f>
        <v/>
      </c>
      <c r="N301" s="9">
        <f>(Data!X301-$D$9)*$B$12+$D$9+$B$11</f>
        <v/>
      </c>
      <c r="O301" s="9">
        <f>Data!Y301+$B$11</f>
        <v/>
      </c>
      <c r="P301" s="9">
        <f>(Data!Y301-$E$9)*$B$12+$E$9+$B$11</f>
        <v/>
      </c>
    </row>
    <row r="302">
      <c r="H302" s="14">
        <f>Data!A302</f>
        <v/>
      </c>
      <c r="I302" s="9">
        <f>IF(Occurrence!J302&gt;0,Occurrence!J302*$B$6,0)</f>
        <v/>
      </c>
      <c r="J302" s="9">
        <f>IF(Occurrence!J302&gt;0,MAX(0,(Occurrence!J302-$D$4)*$B$7+$D$4*$B$6),0)</f>
        <v/>
      </c>
      <c r="K302" s="9">
        <f>IF(Occurrence!K302&gt;0,Occurrence!K302*$B$6,0)</f>
        <v/>
      </c>
      <c r="L302" s="9">
        <f>IF(Occurrence!K302&gt;0,MAX(0,(Occurrence!K302-$E$4)*$B$7+$E$4*$B$6),0)</f>
        <v/>
      </c>
      <c r="M302" s="9">
        <f>Data!X302+$B$11</f>
        <v/>
      </c>
      <c r="N302" s="9">
        <f>(Data!X302-$D$9)*$B$12+$D$9+$B$11</f>
        <v/>
      </c>
      <c r="O302" s="9">
        <f>Data!Y302+$B$11</f>
        <v/>
      </c>
      <c r="P302" s="9">
        <f>(Data!Y302-$E$9)*$B$12+$E$9+$B$11</f>
        <v/>
      </c>
    </row>
    <row r="303">
      <c r="H303" s="14">
        <f>Data!A303</f>
        <v/>
      </c>
      <c r="I303" s="9">
        <f>IF(Occurrence!J303&gt;0,Occurrence!J303*$B$6,0)</f>
        <v/>
      </c>
      <c r="J303" s="9">
        <f>IF(Occurrence!J303&gt;0,MAX(0,(Occurrence!J303-$D$4)*$B$7+$D$4*$B$6),0)</f>
        <v/>
      </c>
      <c r="K303" s="9">
        <f>IF(Occurrence!K303&gt;0,Occurrence!K303*$B$6,0)</f>
        <v/>
      </c>
      <c r="L303" s="9">
        <f>IF(Occurrence!K303&gt;0,MAX(0,(Occurrence!K303-$E$4)*$B$7+$E$4*$B$6),0)</f>
        <v/>
      </c>
      <c r="M303" s="9">
        <f>Data!X303+$B$11</f>
        <v/>
      </c>
      <c r="N303" s="9">
        <f>(Data!X303-$D$9)*$B$12+$D$9+$B$11</f>
        <v/>
      </c>
      <c r="O303" s="9">
        <f>Data!Y303+$B$11</f>
        <v/>
      </c>
      <c r="P303" s="9">
        <f>(Data!Y303-$E$9)*$B$12+$E$9+$B$11</f>
        <v/>
      </c>
    </row>
    <row r="304">
      <c r="H304" s="14">
        <f>Data!A304</f>
        <v/>
      </c>
      <c r="I304" s="9">
        <f>IF(Occurrence!J304&gt;0,Occurrence!J304*$B$6,0)</f>
        <v/>
      </c>
      <c r="J304" s="9">
        <f>IF(Occurrence!J304&gt;0,MAX(0,(Occurrence!J304-$D$4)*$B$7+$D$4*$B$6),0)</f>
        <v/>
      </c>
      <c r="K304" s="9">
        <f>IF(Occurrence!K304&gt;0,Occurrence!K304*$B$6,0)</f>
        <v/>
      </c>
      <c r="L304" s="9">
        <f>IF(Occurrence!K304&gt;0,MAX(0,(Occurrence!K304-$E$4)*$B$7+$E$4*$B$6),0)</f>
        <v/>
      </c>
      <c r="M304" s="9">
        <f>Data!X304+$B$11</f>
        <v/>
      </c>
      <c r="N304" s="9">
        <f>(Data!X304-$D$9)*$B$12+$D$9+$B$11</f>
        <v/>
      </c>
      <c r="O304" s="9">
        <f>Data!Y304+$B$11</f>
        <v/>
      </c>
      <c r="P304" s="9">
        <f>(Data!Y304-$E$9)*$B$12+$E$9+$B$11</f>
        <v/>
      </c>
    </row>
    <row r="305">
      <c r="H305" s="14">
        <f>Data!A305</f>
        <v/>
      </c>
      <c r="I305" s="9">
        <f>IF(Occurrence!J305&gt;0,Occurrence!J305*$B$6,0)</f>
        <v/>
      </c>
      <c r="J305" s="9">
        <f>IF(Occurrence!J305&gt;0,MAX(0,(Occurrence!J305-$D$4)*$B$7+$D$4*$B$6),0)</f>
        <v/>
      </c>
      <c r="K305" s="9">
        <f>IF(Occurrence!K305&gt;0,Occurrence!K305*$B$6,0)</f>
        <v/>
      </c>
      <c r="L305" s="9">
        <f>IF(Occurrence!K305&gt;0,MAX(0,(Occurrence!K305-$E$4)*$B$7+$E$4*$B$6),0)</f>
        <v/>
      </c>
      <c r="M305" s="9">
        <f>Data!X305+$B$11</f>
        <v/>
      </c>
      <c r="N305" s="9">
        <f>(Data!X305-$D$9)*$B$12+$D$9+$B$11</f>
        <v/>
      </c>
      <c r="O305" s="9">
        <f>Data!Y305+$B$11</f>
        <v/>
      </c>
      <c r="P305" s="9">
        <f>(Data!Y305-$E$9)*$B$12+$E$9+$B$11</f>
        <v/>
      </c>
    </row>
    <row r="306">
      <c r="H306" s="14">
        <f>Data!A306</f>
        <v/>
      </c>
      <c r="I306" s="9">
        <f>IF(Occurrence!J306&gt;0,Occurrence!J306*$B$6,0)</f>
        <v/>
      </c>
      <c r="J306" s="9">
        <f>IF(Occurrence!J306&gt;0,MAX(0,(Occurrence!J306-$D$4)*$B$7+$D$4*$B$6),0)</f>
        <v/>
      </c>
      <c r="K306" s="9">
        <f>IF(Occurrence!K306&gt;0,Occurrence!K306*$B$6,0)</f>
        <v/>
      </c>
      <c r="L306" s="9">
        <f>IF(Occurrence!K306&gt;0,MAX(0,(Occurrence!K306-$E$4)*$B$7+$E$4*$B$6),0)</f>
        <v/>
      </c>
      <c r="M306" s="9">
        <f>Data!X306+$B$11</f>
        <v/>
      </c>
      <c r="N306" s="9">
        <f>(Data!X306-$D$9)*$B$12+$D$9+$B$11</f>
        <v/>
      </c>
      <c r="O306" s="9">
        <f>Data!Y306+$B$11</f>
        <v/>
      </c>
      <c r="P306" s="9">
        <f>(Data!Y306-$E$9)*$B$12+$E$9+$B$11</f>
        <v/>
      </c>
    </row>
    <row r="307">
      <c r="H307" s="14">
        <f>Data!A307</f>
        <v/>
      </c>
      <c r="I307" s="9">
        <f>IF(Occurrence!J307&gt;0,Occurrence!J307*$B$6,0)</f>
        <v/>
      </c>
      <c r="J307" s="9">
        <f>IF(Occurrence!J307&gt;0,MAX(0,(Occurrence!J307-$D$4)*$B$7+$D$4*$B$6),0)</f>
        <v/>
      </c>
      <c r="K307" s="9">
        <f>IF(Occurrence!K307&gt;0,Occurrence!K307*$B$6,0)</f>
        <v/>
      </c>
      <c r="L307" s="9">
        <f>IF(Occurrence!K307&gt;0,MAX(0,(Occurrence!K307-$E$4)*$B$7+$E$4*$B$6),0)</f>
        <v/>
      </c>
      <c r="M307" s="9">
        <f>Data!X307+$B$11</f>
        <v/>
      </c>
      <c r="N307" s="9">
        <f>(Data!X307-$D$9)*$B$12+$D$9+$B$11</f>
        <v/>
      </c>
      <c r="O307" s="9">
        <f>Data!Y307+$B$11</f>
        <v/>
      </c>
      <c r="P307" s="9">
        <f>(Data!Y307-$E$9)*$B$12+$E$9+$B$11</f>
        <v/>
      </c>
    </row>
    <row r="308">
      <c r="H308" s="14">
        <f>Data!A308</f>
        <v/>
      </c>
      <c r="I308" s="9">
        <f>IF(Occurrence!J308&gt;0,Occurrence!J308*$B$6,0)</f>
        <v/>
      </c>
      <c r="J308" s="9">
        <f>IF(Occurrence!J308&gt;0,MAX(0,(Occurrence!J308-$D$4)*$B$7+$D$4*$B$6),0)</f>
        <v/>
      </c>
      <c r="K308" s="9">
        <f>IF(Occurrence!K308&gt;0,Occurrence!K308*$B$6,0)</f>
        <v/>
      </c>
      <c r="L308" s="9">
        <f>IF(Occurrence!K308&gt;0,MAX(0,(Occurrence!K308-$E$4)*$B$7+$E$4*$B$6),0)</f>
        <v/>
      </c>
      <c r="M308" s="9">
        <f>Data!X308+$B$11</f>
        <v/>
      </c>
      <c r="N308" s="9">
        <f>(Data!X308-$D$9)*$B$12+$D$9+$B$11</f>
        <v/>
      </c>
      <c r="O308" s="9">
        <f>Data!Y308+$B$11</f>
        <v/>
      </c>
      <c r="P308" s="9">
        <f>(Data!Y308-$E$9)*$B$12+$E$9+$B$11</f>
        <v/>
      </c>
    </row>
    <row r="309">
      <c r="H309" s="14">
        <f>Data!A309</f>
        <v/>
      </c>
      <c r="I309" s="9">
        <f>IF(Occurrence!J309&gt;0,Occurrence!J309*$B$6,0)</f>
        <v/>
      </c>
      <c r="J309" s="9">
        <f>IF(Occurrence!J309&gt;0,MAX(0,(Occurrence!J309-$D$4)*$B$7+$D$4*$B$6),0)</f>
        <v/>
      </c>
      <c r="K309" s="9">
        <f>IF(Occurrence!K309&gt;0,Occurrence!K309*$B$6,0)</f>
        <v/>
      </c>
      <c r="L309" s="9">
        <f>IF(Occurrence!K309&gt;0,MAX(0,(Occurrence!K309-$E$4)*$B$7+$E$4*$B$6),0)</f>
        <v/>
      </c>
      <c r="M309" s="9">
        <f>Data!X309+$B$11</f>
        <v/>
      </c>
      <c r="N309" s="9">
        <f>(Data!X309-$D$9)*$B$12+$D$9+$B$11</f>
        <v/>
      </c>
      <c r="O309" s="9">
        <f>Data!Y309+$B$11</f>
        <v/>
      </c>
      <c r="P309" s="9">
        <f>(Data!Y309-$E$9)*$B$12+$E$9+$B$11</f>
        <v/>
      </c>
    </row>
    <row r="310">
      <c r="H310" s="14">
        <f>Data!A310</f>
        <v/>
      </c>
      <c r="I310" s="9">
        <f>IF(Occurrence!J310&gt;0,Occurrence!J310*$B$6,0)</f>
        <v/>
      </c>
      <c r="J310" s="9">
        <f>IF(Occurrence!J310&gt;0,MAX(0,(Occurrence!J310-$D$4)*$B$7+$D$4*$B$6),0)</f>
        <v/>
      </c>
      <c r="K310" s="9">
        <f>IF(Occurrence!K310&gt;0,Occurrence!K310*$B$6,0)</f>
        <v/>
      </c>
      <c r="L310" s="9">
        <f>IF(Occurrence!K310&gt;0,MAX(0,(Occurrence!K310-$E$4)*$B$7+$E$4*$B$6),0)</f>
        <v/>
      </c>
      <c r="M310" s="9">
        <f>Data!X310+$B$11</f>
        <v/>
      </c>
      <c r="N310" s="9">
        <f>(Data!X310-$D$9)*$B$12+$D$9+$B$11</f>
        <v/>
      </c>
      <c r="O310" s="9">
        <f>Data!Y310+$B$11</f>
        <v/>
      </c>
      <c r="P310" s="9">
        <f>(Data!Y310-$E$9)*$B$12+$E$9+$B$11</f>
        <v/>
      </c>
    </row>
    <row r="311">
      <c r="H311" s="14">
        <f>Data!A311</f>
        <v/>
      </c>
      <c r="I311" s="9">
        <f>IF(Occurrence!J311&gt;0,Occurrence!J311*$B$6,0)</f>
        <v/>
      </c>
      <c r="J311" s="9">
        <f>IF(Occurrence!J311&gt;0,MAX(0,(Occurrence!J311-$D$4)*$B$7+$D$4*$B$6),0)</f>
        <v/>
      </c>
      <c r="K311" s="9">
        <f>IF(Occurrence!K311&gt;0,Occurrence!K311*$B$6,0)</f>
        <v/>
      </c>
      <c r="L311" s="9">
        <f>IF(Occurrence!K311&gt;0,MAX(0,(Occurrence!K311-$E$4)*$B$7+$E$4*$B$6),0)</f>
        <v/>
      </c>
      <c r="M311" s="9">
        <f>Data!X311+$B$11</f>
        <v/>
      </c>
      <c r="N311" s="9">
        <f>(Data!X311-$D$9)*$B$12+$D$9+$B$11</f>
        <v/>
      </c>
      <c r="O311" s="9">
        <f>Data!Y311+$B$11</f>
        <v/>
      </c>
      <c r="P311" s="9">
        <f>(Data!Y311-$E$9)*$B$12+$E$9+$B$11</f>
        <v/>
      </c>
    </row>
    <row r="312">
      <c r="H312" s="14">
        <f>Data!A312</f>
        <v/>
      </c>
      <c r="I312" s="9">
        <f>IF(Occurrence!J312&gt;0,Occurrence!J312*$B$6,0)</f>
        <v/>
      </c>
      <c r="J312" s="9">
        <f>IF(Occurrence!J312&gt;0,MAX(0,(Occurrence!J312-$D$4)*$B$7+$D$4*$B$6),0)</f>
        <v/>
      </c>
      <c r="K312" s="9">
        <f>IF(Occurrence!K312&gt;0,Occurrence!K312*$B$6,0)</f>
        <v/>
      </c>
      <c r="L312" s="9">
        <f>IF(Occurrence!K312&gt;0,MAX(0,(Occurrence!K312-$E$4)*$B$7+$E$4*$B$6),0)</f>
        <v/>
      </c>
      <c r="M312" s="9">
        <f>Data!X312+$B$11</f>
        <v/>
      </c>
      <c r="N312" s="9">
        <f>(Data!X312-$D$9)*$B$12+$D$9+$B$11</f>
        <v/>
      </c>
      <c r="O312" s="9">
        <f>Data!Y312+$B$11</f>
        <v/>
      </c>
      <c r="P312" s="9">
        <f>(Data!Y312-$E$9)*$B$12+$E$9+$B$11</f>
        <v/>
      </c>
    </row>
    <row r="313">
      <c r="H313" s="14">
        <f>Data!A313</f>
        <v/>
      </c>
      <c r="I313" s="9">
        <f>IF(Occurrence!J313&gt;0,Occurrence!J313*$B$6,0)</f>
        <v/>
      </c>
      <c r="J313" s="9">
        <f>IF(Occurrence!J313&gt;0,MAX(0,(Occurrence!J313-$D$4)*$B$7+$D$4*$B$6),0)</f>
        <v/>
      </c>
      <c r="K313" s="9">
        <f>IF(Occurrence!K313&gt;0,Occurrence!K313*$B$6,0)</f>
        <v/>
      </c>
      <c r="L313" s="9">
        <f>IF(Occurrence!K313&gt;0,MAX(0,(Occurrence!K313-$E$4)*$B$7+$E$4*$B$6),0)</f>
        <v/>
      </c>
      <c r="M313" s="9">
        <f>Data!X313+$B$11</f>
        <v/>
      </c>
      <c r="N313" s="9">
        <f>(Data!X313-$D$9)*$B$12+$D$9+$B$11</f>
        <v/>
      </c>
      <c r="O313" s="9">
        <f>Data!Y313+$B$11</f>
        <v/>
      </c>
      <c r="P313" s="9">
        <f>(Data!Y313-$E$9)*$B$12+$E$9+$B$11</f>
        <v/>
      </c>
    </row>
    <row r="314">
      <c r="H314" s="14">
        <f>Data!A314</f>
        <v/>
      </c>
      <c r="I314" s="9">
        <f>IF(Occurrence!J314&gt;0,Occurrence!J314*$B$6,0)</f>
        <v/>
      </c>
      <c r="J314" s="9">
        <f>IF(Occurrence!J314&gt;0,MAX(0,(Occurrence!J314-$D$4)*$B$7+$D$4*$B$6),0)</f>
        <v/>
      </c>
      <c r="K314" s="9">
        <f>IF(Occurrence!K314&gt;0,Occurrence!K314*$B$6,0)</f>
        <v/>
      </c>
      <c r="L314" s="9">
        <f>IF(Occurrence!K314&gt;0,MAX(0,(Occurrence!K314-$E$4)*$B$7+$E$4*$B$6),0)</f>
        <v/>
      </c>
      <c r="M314" s="9">
        <f>Data!X314+$B$11</f>
        <v/>
      </c>
      <c r="N314" s="9">
        <f>(Data!X314-$D$9)*$B$12+$D$9+$B$11</f>
        <v/>
      </c>
      <c r="O314" s="9">
        <f>Data!Y314+$B$11</f>
        <v/>
      </c>
      <c r="P314" s="9">
        <f>(Data!Y314-$E$9)*$B$12+$E$9+$B$11</f>
        <v/>
      </c>
    </row>
    <row r="315">
      <c r="H315" s="14">
        <f>Data!A315</f>
        <v/>
      </c>
      <c r="I315" s="9">
        <f>IF(Occurrence!J315&gt;0,Occurrence!J315*$B$6,0)</f>
        <v/>
      </c>
      <c r="J315" s="9">
        <f>IF(Occurrence!J315&gt;0,MAX(0,(Occurrence!J315-$D$4)*$B$7+$D$4*$B$6),0)</f>
        <v/>
      </c>
      <c r="K315" s="9">
        <f>IF(Occurrence!K315&gt;0,Occurrence!K315*$B$6,0)</f>
        <v/>
      </c>
      <c r="L315" s="9">
        <f>IF(Occurrence!K315&gt;0,MAX(0,(Occurrence!K315-$E$4)*$B$7+$E$4*$B$6),0)</f>
        <v/>
      </c>
      <c r="M315" s="9">
        <f>Data!X315+$B$11</f>
        <v/>
      </c>
      <c r="N315" s="9">
        <f>(Data!X315-$D$9)*$B$12+$D$9+$B$11</f>
        <v/>
      </c>
      <c r="O315" s="9">
        <f>Data!Y315+$B$11</f>
        <v/>
      </c>
      <c r="P315" s="9">
        <f>(Data!Y315-$E$9)*$B$12+$E$9+$B$11</f>
        <v/>
      </c>
    </row>
    <row r="316">
      <c r="H316" s="14">
        <f>Data!A316</f>
        <v/>
      </c>
      <c r="I316" s="9">
        <f>IF(Occurrence!J316&gt;0,Occurrence!J316*$B$6,0)</f>
        <v/>
      </c>
      <c r="J316" s="9">
        <f>IF(Occurrence!J316&gt;0,MAX(0,(Occurrence!J316-$D$4)*$B$7+$D$4*$B$6),0)</f>
        <v/>
      </c>
      <c r="K316" s="9">
        <f>IF(Occurrence!K316&gt;0,Occurrence!K316*$B$6,0)</f>
        <v/>
      </c>
      <c r="L316" s="9">
        <f>IF(Occurrence!K316&gt;0,MAX(0,(Occurrence!K316-$E$4)*$B$7+$E$4*$B$6),0)</f>
        <v/>
      </c>
      <c r="M316" s="9">
        <f>Data!X316+$B$11</f>
        <v/>
      </c>
      <c r="N316" s="9">
        <f>(Data!X316-$D$9)*$B$12+$D$9+$B$11</f>
        <v/>
      </c>
      <c r="O316" s="9">
        <f>Data!Y316+$B$11</f>
        <v/>
      </c>
      <c r="P316" s="9">
        <f>(Data!Y316-$E$9)*$B$12+$E$9+$B$11</f>
        <v/>
      </c>
    </row>
    <row r="317">
      <c r="H317" s="14">
        <f>Data!A317</f>
        <v/>
      </c>
      <c r="I317" s="9">
        <f>IF(Occurrence!J317&gt;0,Occurrence!J317*$B$6,0)</f>
        <v/>
      </c>
      <c r="J317" s="9">
        <f>IF(Occurrence!J317&gt;0,MAX(0,(Occurrence!J317-$D$4)*$B$7+$D$4*$B$6),0)</f>
        <v/>
      </c>
      <c r="K317" s="9">
        <f>IF(Occurrence!K317&gt;0,Occurrence!K317*$B$6,0)</f>
        <v/>
      </c>
      <c r="L317" s="9">
        <f>IF(Occurrence!K317&gt;0,MAX(0,(Occurrence!K317-$E$4)*$B$7+$E$4*$B$6),0)</f>
        <v/>
      </c>
      <c r="M317" s="9">
        <f>Data!X317+$B$11</f>
        <v/>
      </c>
      <c r="N317" s="9">
        <f>(Data!X317-$D$9)*$B$12+$D$9+$B$11</f>
        <v/>
      </c>
      <c r="O317" s="9">
        <f>Data!Y317+$B$11</f>
        <v/>
      </c>
      <c r="P317" s="9">
        <f>(Data!Y317-$E$9)*$B$12+$E$9+$B$11</f>
        <v/>
      </c>
    </row>
    <row r="318">
      <c r="H318" s="14">
        <f>Data!A318</f>
        <v/>
      </c>
      <c r="I318" s="9">
        <f>IF(Occurrence!J318&gt;0,Occurrence!J318*$B$6,0)</f>
        <v/>
      </c>
      <c r="J318" s="9">
        <f>IF(Occurrence!J318&gt;0,MAX(0,(Occurrence!J318-$D$4)*$B$7+$D$4*$B$6),0)</f>
        <v/>
      </c>
      <c r="K318" s="9">
        <f>IF(Occurrence!K318&gt;0,Occurrence!K318*$B$6,0)</f>
        <v/>
      </c>
      <c r="L318" s="9">
        <f>IF(Occurrence!K318&gt;0,MAX(0,(Occurrence!K318-$E$4)*$B$7+$E$4*$B$6),0)</f>
        <v/>
      </c>
      <c r="M318" s="9">
        <f>Data!X318+$B$11</f>
        <v/>
      </c>
      <c r="N318" s="9">
        <f>(Data!X318-$D$9)*$B$12+$D$9+$B$11</f>
        <v/>
      </c>
      <c r="O318" s="9">
        <f>Data!Y318+$B$11</f>
        <v/>
      </c>
      <c r="P318" s="9">
        <f>(Data!Y318-$E$9)*$B$12+$E$9+$B$11</f>
        <v/>
      </c>
    </row>
    <row r="319">
      <c r="H319" s="14">
        <f>Data!A319</f>
        <v/>
      </c>
      <c r="I319" s="9">
        <f>IF(Occurrence!J319&gt;0,Occurrence!J319*$B$6,0)</f>
        <v/>
      </c>
      <c r="J319" s="9">
        <f>IF(Occurrence!J319&gt;0,MAX(0,(Occurrence!J319-$D$4)*$B$7+$D$4*$B$6),0)</f>
        <v/>
      </c>
      <c r="K319" s="9">
        <f>IF(Occurrence!K319&gt;0,Occurrence!K319*$B$6,0)</f>
        <v/>
      </c>
      <c r="L319" s="9">
        <f>IF(Occurrence!K319&gt;0,MAX(0,(Occurrence!K319-$E$4)*$B$7+$E$4*$B$6),0)</f>
        <v/>
      </c>
      <c r="M319" s="9">
        <f>Data!X319+$B$11</f>
        <v/>
      </c>
      <c r="N319" s="9">
        <f>(Data!X319-$D$9)*$B$12+$D$9+$B$11</f>
        <v/>
      </c>
      <c r="O319" s="9">
        <f>Data!Y319+$B$11</f>
        <v/>
      </c>
      <c r="P319" s="9">
        <f>(Data!Y319-$E$9)*$B$12+$E$9+$B$11</f>
        <v/>
      </c>
    </row>
    <row r="320">
      <c r="H320" s="14">
        <f>Data!A320</f>
        <v/>
      </c>
      <c r="I320" s="9">
        <f>IF(Occurrence!J320&gt;0,Occurrence!J320*$B$6,0)</f>
        <v/>
      </c>
      <c r="J320" s="9">
        <f>IF(Occurrence!J320&gt;0,MAX(0,(Occurrence!J320-$D$4)*$B$7+$D$4*$B$6),0)</f>
        <v/>
      </c>
      <c r="K320" s="9">
        <f>IF(Occurrence!K320&gt;0,Occurrence!K320*$B$6,0)</f>
        <v/>
      </c>
      <c r="L320" s="9">
        <f>IF(Occurrence!K320&gt;0,MAX(0,(Occurrence!K320-$E$4)*$B$7+$E$4*$B$6),0)</f>
        <v/>
      </c>
      <c r="M320" s="9">
        <f>Data!X320+$B$11</f>
        <v/>
      </c>
      <c r="N320" s="9">
        <f>(Data!X320-$D$9)*$B$12+$D$9+$B$11</f>
        <v/>
      </c>
      <c r="O320" s="9">
        <f>Data!Y320+$B$11</f>
        <v/>
      </c>
      <c r="P320" s="9">
        <f>(Data!Y320-$E$9)*$B$12+$E$9+$B$11</f>
        <v/>
      </c>
    </row>
    <row r="321">
      <c r="H321" s="14">
        <f>Data!A321</f>
        <v/>
      </c>
      <c r="I321" s="9">
        <f>IF(Occurrence!J321&gt;0,Occurrence!J321*$B$6,0)</f>
        <v/>
      </c>
      <c r="J321" s="9">
        <f>IF(Occurrence!J321&gt;0,MAX(0,(Occurrence!J321-$D$4)*$B$7+$D$4*$B$6),0)</f>
        <v/>
      </c>
      <c r="K321" s="9">
        <f>IF(Occurrence!K321&gt;0,Occurrence!K321*$B$6,0)</f>
        <v/>
      </c>
      <c r="L321" s="9">
        <f>IF(Occurrence!K321&gt;0,MAX(0,(Occurrence!K321-$E$4)*$B$7+$E$4*$B$6),0)</f>
        <v/>
      </c>
      <c r="M321" s="9">
        <f>Data!X321+$B$11</f>
        <v/>
      </c>
      <c r="N321" s="9">
        <f>(Data!X321-$D$9)*$B$12+$D$9+$B$11</f>
        <v/>
      </c>
      <c r="O321" s="9">
        <f>Data!Y321+$B$11</f>
        <v/>
      </c>
      <c r="P321" s="9">
        <f>(Data!Y321-$E$9)*$B$12+$E$9+$B$11</f>
        <v/>
      </c>
    </row>
    <row r="322">
      <c r="H322" s="14">
        <f>Data!A322</f>
        <v/>
      </c>
      <c r="I322" s="9">
        <f>IF(Occurrence!J322&gt;0,Occurrence!J322*$B$6,0)</f>
        <v/>
      </c>
      <c r="J322" s="9">
        <f>IF(Occurrence!J322&gt;0,MAX(0,(Occurrence!J322-$D$4)*$B$7+$D$4*$B$6),0)</f>
        <v/>
      </c>
      <c r="K322" s="9">
        <f>IF(Occurrence!K322&gt;0,Occurrence!K322*$B$6,0)</f>
        <v/>
      </c>
      <c r="L322" s="9">
        <f>IF(Occurrence!K322&gt;0,MAX(0,(Occurrence!K322-$E$4)*$B$7+$E$4*$B$6),0)</f>
        <v/>
      </c>
      <c r="M322" s="9">
        <f>Data!X322+$B$11</f>
        <v/>
      </c>
      <c r="N322" s="9">
        <f>(Data!X322-$D$9)*$B$12+$D$9+$B$11</f>
        <v/>
      </c>
      <c r="O322" s="9">
        <f>Data!Y322+$B$11</f>
        <v/>
      </c>
      <c r="P322" s="9">
        <f>(Data!Y322-$E$9)*$B$12+$E$9+$B$11</f>
        <v/>
      </c>
    </row>
    <row r="323">
      <c r="H323" s="14">
        <f>Data!A323</f>
        <v/>
      </c>
      <c r="I323" s="9">
        <f>IF(Occurrence!J323&gt;0,Occurrence!J323*$B$6,0)</f>
        <v/>
      </c>
      <c r="J323" s="9">
        <f>IF(Occurrence!J323&gt;0,MAX(0,(Occurrence!J323-$D$4)*$B$7+$D$4*$B$6),0)</f>
        <v/>
      </c>
      <c r="K323" s="9">
        <f>IF(Occurrence!K323&gt;0,Occurrence!K323*$B$6,0)</f>
        <v/>
      </c>
      <c r="L323" s="9">
        <f>IF(Occurrence!K323&gt;0,MAX(0,(Occurrence!K323-$E$4)*$B$7+$E$4*$B$6),0)</f>
        <v/>
      </c>
      <c r="M323" s="9">
        <f>Data!X323+$B$11</f>
        <v/>
      </c>
      <c r="N323" s="9">
        <f>(Data!X323-$D$9)*$B$12+$D$9+$B$11</f>
        <v/>
      </c>
      <c r="O323" s="9">
        <f>Data!Y323+$B$11</f>
        <v/>
      </c>
      <c r="P323" s="9">
        <f>(Data!Y323-$E$9)*$B$12+$E$9+$B$11</f>
        <v/>
      </c>
    </row>
    <row r="324">
      <c r="H324" s="14">
        <f>Data!A324</f>
        <v/>
      </c>
      <c r="I324" s="9">
        <f>IF(Occurrence!J324&gt;0,Occurrence!J324*$B$6,0)</f>
        <v/>
      </c>
      <c r="J324" s="9">
        <f>IF(Occurrence!J324&gt;0,MAX(0,(Occurrence!J324-$D$4)*$B$7+$D$4*$B$6),0)</f>
        <v/>
      </c>
      <c r="K324" s="9">
        <f>IF(Occurrence!K324&gt;0,Occurrence!K324*$B$6,0)</f>
        <v/>
      </c>
      <c r="L324" s="9">
        <f>IF(Occurrence!K324&gt;0,MAX(0,(Occurrence!K324-$E$4)*$B$7+$E$4*$B$6),0)</f>
        <v/>
      </c>
      <c r="M324" s="9">
        <f>Data!X324+$B$11</f>
        <v/>
      </c>
      <c r="N324" s="9">
        <f>(Data!X324-$D$9)*$B$12+$D$9+$B$11</f>
        <v/>
      </c>
      <c r="O324" s="9">
        <f>Data!Y324+$B$11</f>
        <v/>
      </c>
      <c r="P324" s="9">
        <f>(Data!Y324-$E$9)*$B$12+$E$9+$B$11</f>
        <v/>
      </c>
    </row>
    <row r="325">
      <c r="H325" s="14">
        <f>Data!A325</f>
        <v/>
      </c>
      <c r="I325" s="9">
        <f>IF(Occurrence!J325&gt;0,Occurrence!J325*$B$6,0)</f>
        <v/>
      </c>
      <c r="J325" s="9">
        <f>IF(Occurrence!J325&gt;0,MAX(0,(Occurrence!J325-$D$4)*$B$7+$D$4*$B$6),0)</f>
        <v/>
      </c>
      <c r="K325" s="9">
        <f>IF(Occurrence!K325&gt;0,Occurrence!K325*$B$6,0)</f>
        <v/>
      </c>
      <c r="L325" s="9">
        <f>IF(Occurrence!K325&gt;0,MAX(0,(Occurrence!K325-$E$4)*$B$7+$E$4*$B$6),0)</f>
        <v/>
      </c>
      <c r="M325" s="9">
        <f>Data!X325+$B$11</f>
        <v/>
      </c>
      <c r="N325" s="9">
        <f>(Data!X325-$D$9)*$B$12+$D$9+$B$11</f>
        <v/>
      </c>
      <c r="O325" s="9">
        <f>Data!Y325+$B$11</f>
        <v/>
      </c>
      <c r="P325" s="9">
        <f>(Data!Y325-$E$9)*$B$12+$E$9+$B$11</f>
        <v/>
      </c>
    </row>
    <row r="326">
      <c r="H326" s="14">
        <f>Data!A326</f>
        <v/>
      </c>
      <c r="I326" s="9">
        <f>IF(Occurrence!J326&gt;0,Occurrence!J326*$B$6,0)</f>
        <v/>
      </c>
      <c r="J326" s="9">
        <f>IF(Occurrence!J326&gt;0,MAX(0,(Occurrence!J326-$D$4)*$B$7+$D$4*$B$6),0)</f>
        <v/>
      </c>
      <c r="K326" s="9">
        <f>IF(Occurrence!K326&gt;0,Occurrence!K326*$B$6,0)</f>
        <v/>
      </c>
      <c r="L326" s="9">
        <f>IF(Occurrence!K326&gt;0,MAX(0,(Occurrence!K326-$E$4)*$B$7+$E$4*$B$6),0)</f>
        <v/>
      </c>
      <c r="M326" s="9">
        <f>Data!X326+$B$11</f>
        <v/>
      </c>
      <c r="N326" s="9">
        <f>(Data!X326-$D$9)*$B$12+$D$9+$B$11</f>
        <v/>
      </c>
      <c r="O326" s="9">
        <f>Data!Y326+$B$11</f>
        <v/>
      </c>
      <c r="P326" s="9">
        <f>(Data!Y326-$E$9)*$B$12+$E$9+$B$11</f>
        <v/>
      </c>
    </row>
    <row r="327">
      <c r="H327" s="14">
        <f>Data!A327</f>
        <v/>
      </c>
      <c r="I327" s="9">
        <f>IF(Occurrence!J327&gt;0,Occurrence!J327*$B$6,0)</f>
        <v/>
      </c>
      <c r="J327" s="9">
        <f>IF(Occurrence!J327&gt;0,MAX(0,(Occurrence!J327-$D$4)*$B$7+$D$4*$B$6),0)</f>
        <v/>
      </c>
      <c r="K327" s="9">
        <f>IF(Occurrence!K327&gt;0,Occurrence!K327*$B$6,0)</f>
        <v/>
      </c>
      <c r="L327" s="9">
        <f>IF(Occurrence!K327&gt;0,MAX(0,(Occurrence!K327-$E$4)*$B$7+$E$4*$B$6),0)</f>
        <v/>
      </c>
      <c r="M327" s="9">
        <f>Data!X327+$B$11</f>
        <v/>
      </c>
      <c r="N327" s="9">
        <f>(Data!X327-$D$9)*$B$12+$D$9+$B$11</f>
        <v/>
      </c>
      <c r="O327" s="9">
        <f>Data!Y327+$B$11</f>
        <v/>
      </c>
      <c r="P327" s="9">
        <f>(Data!Y327-$E$9)*$B$12+$E$9+$B$11</f>
        <v/>
      </c>
    </row>
    <row r="328">
      <c r="H328" s="14">
        <f>Data!A328</f>
        <v/>
      </c>
      <c r="I328" s="9">
        <f>IF(Occurrence!J328&gt;0,Occurrence!J328*$B$6,0)</f>
        <v/>
      </c>
      <c r="J328" s="9">
        <f>IF(Occurrence!J328&gt;0,MAX(0,(Occurrence!J328-$D$4)*$B$7+$D$4*$B$6),0)</f>
        <v/>
      </c>
      <c r="K328" s="9">
        <f>IF(Occurrence!K328&gt;0,Occurrence!K328*$B$6,0)</f>
        <v/>
      </c>
      <c r="L328" s="9">
        <f>IF(Occurrence!K328&gt;0,MAX(0,(Occurrence!K328-$E$4)*$B$7+$E$4*$B$6),0)</f>
        <v/>
      </c>
      <c r="M328" s="9">
        <f>Data!X328+$B$11</f>
        <v/>
      </c>
      <c r="N328" s="9">
        <f>(Data!X328-$D$9)*$B$12+$D$9+$B$11</f>
        <v/>
      </c>
      <c r="O328" s="9">
        <f>Data!Y328+$B$11</f>
        <v/>
      </c>
      <c r="P328" s="9">
        <f>(Data!Y328-$E$9)*$B$12+$E$9+$B$11</f>
        <v/>
      </c>
    </row>
    <row r="329">
      <c r="H329" s="14">
        <f>Data!A329</f>
        <v/>
      </c>
      <c r="I329" s="9">
        <f>IF(Occurrence!J329&gt;0,Occurrence!J329*$B$6,0)</f>
        <v/>
      </c>
      <c r="J329" s="9">
        <f>IF(Occurrence!J329&gt;0,MAX(0,(Occurrence!J329-$D$4)*$B$7+$D$4*$B$6),0)</f>
        <v/>
      </c>
      <c r="K329" s="9">
        <f>IF(Occurrence!K329&gt;0,Occurrence!K329*$B$6,0)</f>
        <v/>
      </c>
      <c r="L329" s="9">
        <f>IF(Occurrence!K329&gt;0,MAX(0,(Occurrence!K329-$E$4)*$B$7+$E$4*$B$6),0)</f>
        <v/>
      </c>
      <c r="M329" s="9">
        <f>Data!X329+$B$11</f>
        <v/>
      </c>
      <c r="N329" s="9">
        <f>(Data!X329-$D$9)*$B$12+$D$9+$B$11</f>
        <v/>
      </c>
      <c r="O329" s="9">
        <f>Data!Y329+$B$11</f>
        <v/>
      </c>
      <c r="P329" s="9">
        <f>(Data!Y329-$E$9)*$B$12+$E$9+$B$11</f>
        <v/>
      </c>
    </row>
    <row r="330">
      <c r="H330" s="14">
        <f>Data!A330</f>
        <v/>
      </c>
      <c r="I330" s="9">
        <f>IF(Occurrence!J330&gt;0,Occurrence!J330*$B$6,0)</f>
        <v/>
      </c>
      <c r="J330" s="9">
        <f>IF(Occurrence!J330&gt;0,MAX(0,(Occurrence!J330-$D$4)*$B$7+$D$4*$B$6),0)</f>
        <v/>
      </c>
      <c r="K330" s="9">
        <f>IF(Occurrence!K330&gt;0,Occurrence!K330*$B$6,0)</f>
        <v/>
      </c>
      <c r="L330" s="9">
        <f>IF(Occurrence!K330&gt;0,MAX(0,(Occurrence!K330-$E$4)*$B$7+$E$4*$B$6),0)</f>
        <v/>
      </c>
      <c r="M330" s="9">
        <f>Data!X330+$B$11</f>
        <v/>
      </c>
      <c r="N330" s="9">
        <f>(Data!X330-$D$9)*$B$12+$D$9+$B$11</f>
        <v/>
      </c>
      <c r="O330" s="9">
        <f>Data!Y330+$B$11</f>
        <v/>
      </c>
      <c r="P330" s="9">
        <f>(Data!Y330-$E$9)*$B$12+$E$9+$B$11</f>
        <v/>
      </c>
    </row>
    <row r="331">
      <c r="H331" s="14">
        <f>Data!A331</f>
        <v/>
      </c>
      <c r="I331" s="9">
        <f>IF(Occurrence!J331&gt;0,Occurrence!J331*$B$6,0)</f>
        <v/>
      </c>
      <c r="J331" s="9">
        <f>IF(Occurrence!J331&gt;0,MAX(0,(Occurrence!J331-$D$4)*$B$7+$D$4*$B$6),0)</f>
        <v/>
      </c>
      <c r="K331" s="9">
        <f>IF(Occurrence!K331&gt;0,Occurrence!K331*$B$6,0)</f>
        <v/>
      </c>
      <c r="L331" s="9">
        <f>IF(Occurrence!K331&gt;0,MAX(0,(Occurrence!K331-$E$4)*$B$7+$E$4*$B$6),0)</f>
        <v/>
      </c>
      <c r="M331" s="9">
        <f>Data!X331+$B$11</f>
        <v/>
      </c>
      <c r="N331" s="9">
        <f>(Data!X331-$D$9)*$B$12+$D$9+$B$11</f>
        <v/>
      </c>
      <c r="O331" s="9">
        <f>Data!Y331+$B$11</f>
        <v/>
      </c>
      <c r="P331" s="9">
        <f>(Data!Y331-$E$9)*$B$12+$E$9+$B$11</f>
        <v/>
      </c>
    </row>
    <row r="332">
      <c r="H332" s="14">
        <f>Data!A332</f>
        <v/>
      </c>
      <c r="I332" s="9">
        <f>IF(Occurrence!J332&gt;0,Occurrence!J332*$B$6,0)</f>
        <v/>
      </c>
      <c r="J332" s="9">
        <f>IF(Occurrence!J332&gt;0,MAX(0,(Occurrence!J332-$D$4)*$B$7+$D$4*$B$6),0)</f>
        <v/>
      </c>
      <c r="K332" s="9">
        <f>IF(Occurrence!K332&gt;0,Occurrence!K332*$B$6,0)</f>
        <v/>
      </c>
      <c r="L332" s="9">
        <f>IF(Occurrence!K332&gt;0,MAX(0,(Occurrence!K332-$E$4)*$B$7+$E$4*$B$6),0)</f>
        <v/>
      </c>
      <c r="M332" s="9">
        <f>Data!X332+$B$11</f>
        <v/>
      </c>
      <c r="N332" s="9">
        <f>(Data!X332-$D$9)*$B$12+$D$9+$B$11</f>
        <v/>
      </c>
      <c r="O332" s="9">
        <f>Data!Y332+$B$11</f>
        <v/>
      </c>
      <c r="P332" s="9">
        <f>(Data!Y332-$E$9)*$B$12+$E$9+$B$11</f>
        <v/>
      </c>
    </row>
    <row r="333">
      <c r="H333" s="14">
        <f>Data!A333</f>
        <v/>
      </c>
      <c r="I333" s="9">
        <f>IF(Occurrence!J333&gt;0,Occurrence!J333*$B$6,0)</f>
        <v/>
      </c>
      <c r="J333" s="9">
        <f>IF(Occurrence!J333&gt;0,MAX(0,(Occurrence!J333-$D$4)*$B$7+$D$4*$B$6),0)</f>
        <v/>
      </c>
      <c r="K333" s="9">
        <f>IF(Occurrence!K333&gt;0,Occurrence!K333*$B$6,0)</f>
        <v/>
      </c>
      <c r="L333" s="9">
        <f>IF(Occurrence!K333&gt;0,MAX(0,(Occurrence!K333-$E$4)*$B$7+$E$4*$B$6),0)</f>
        <v/>
      </c>
      <c r="M333" s="9">
        <f>Data!X333+$B$11</f>
        <v/>
      </c>
      <c r="N333" s="9">
        <f>(Data!X333-$D$9)*$B$12+$D$9+$B$11</f>
        <v/>
      </c>
      <c r="O333" s="9">
        <f>Data!Y333+$B$11</f>
        <v/>
      </c>
      <c r="P333" s="9">
        <f>(Data!Y333-$E$9)*$B$12+$E$9+$B$11</f>
        <v/>
      </c>
    </row>
    <row r="334">
      <c r="H334" s="14">
        <f>Data!A334</f>
        <v/>
      </c>
      <c r="I334" s="9">
        <f>IF(Occurrence!J334&gt;0,Occurrence!J334*$B$6,0)</f>
        <v/>
      </c>
      <c r="J334" s="9">
        <f>IF(Occurrence!J334&gt;0,MAX(0,(Occurrence!J334-$D$4)*$B$7+$D$4*$B$6),0)</f>
        <v/>
      </c>
      <c r="K334" s="9">
        <f>IF(Occurrence!K334&gt;0,Occurrence!K334*$B$6,0)</f>
        <v/>
      </c>
      <c r="L334" s="9">
        <f>IF(Occurrence!K334&gt;0,MAX(0,(Occurrence!K334-$E$4)*$B$7+$E$4*$B$6),0)</f>
        <v/>
      </c>
      <c r="M334" s="9">
        <f>Data!X334+$B$11</f>
        <v/>
      </c>
      <c r="N334" s="9">
        <f>(Data!X334-$D$9)*$B$12+$D$9+$B$11</f>
        <v/>
      </c>
      <c r="O334" s="9">
        <f>Data!Y334+$B$11</f>
        <v/>
      </c>
      <c r="P334" s="9">
        <f>(Data!Y334-$E$9)*$B$12+$E$9+$B$11</f>
        <v/>
      </c>
    </row>
    <row r="335">
      <c r="H335" s="14">
        <f>Data!A335</f>
        <v/>
      </c>
      <c r="I335" s="9">
        <f>IF(Occurrence!J335&gt;0,Occurrence!J335*$B$6,0)</f>
        <v/>
      </c>
      <c r="J335" s="9">
        <f>IF(Occurrence!J335&gt;0,MAX(0,(Occurrence!J335-$D$4)*$B$7+$D$4*$B$6),0)</f>
        <v/>
      </c>
      <c r="K335" s="9">
        <f>IF(Occurrence!K335&gt;0,Occurrence!K335*$B$6,0)</f>
        <v/>
      </c>
      <c r="L335" s="9">
        <f>IF(Occurrence!K335&gt;0,MAX(0,(Occurrence!K335-$E$4)*$B$7+$E$4*$B$6),0)</f>
        <v/>
      </c>
      <c r="M335" s="9">
        <f>Data!X335+$B$11</f>
        <v/>
      </c>
      <c r="N335" s="9">
        <f>(Data!X335-$D$9)*$B$12+$D$9+$B$11</f>
        <v/>
      </c>
      <c r="O335" s="9">
        <f>Data!Y335+$B$11</f>
        <v/>
      </c>
      <c r="P335" s="9">
        <f>(Data!Y335-$E$9)*$B$12+$E$9+$B$11</f>
        <v/>
      </c>
    </row>
    <row r="336">
      <c r="H336" s="14">
        <f>Data!A336</f>
        <v/>
      </c>
      <c r="I336" s="9">
        <f>IF(Occurrence!J336&gt;0,Occurrence!J336*$B$6,0)</f>
        <v/>
      </c>
      <c r="J336" s="9">
        <f>IF(Occurrence!J336&gt;0,MAX(0,(Occurrence!J336-$D$4)*$B$7+$D$4*$B$6),0)</f>
        <v/>
      </c>
      <c r="K336" s="9">
        <f>IF(Occurrence!K336&gt;0,Occurrence!K336*$B$6,0)</f>
        <v/>
      </c>
      <c r="L336" s="9">
        <f>IF(Occurrence!K336&gt;0,MAX(0,(Occurrence!K336-$E$4)*$B$7+$E$4*$B$6),0)</f>
        <v/>
      </c>
      <c r="M336" s="9">
        <f>Data!X336+$B$11</f>
        <v/>
      </c>
      <c r="N336" s="9">
        <f>(Data!X336-$D$9)*$B$12+$D$9+$B$11</f>
        <v/>
      </c>
      <c r="O336" s="9">
        <f>Data!Y336+$B$11</f>
        <v/>
      </c>
      <c r="P336" s="9">
        <f>(Data!Y336-$E$9)*$B$12+$E$9+$B$11</f>
        <v/>
      </c>
    </row>
    <row r="337">
      <c r="H337" s="14">
        <f>Data!A337</f>
        <v/>
      </c>
      <c r="I337" s="9">
        <f>IF(Occurrence!J337&gt;0,Occurrence!J337*$B$6,0)</f>
        <v/>
      </c>
      <c r="J337" s="9">
        <f>IF(Occurrence!J337&gt;0,MAX(0,(Occurrence!J337-$D$4)*$B$7+$D$4*$B$6),0)</f>
        <v/>
      </c>
      <c r="K337" s="9">
        <f>IF(Occurrence!K337&gt;0,Occurrence!K337*$B$6,0)</f>
        <v/>
      </c>
      <c r="L337" s="9">
        <f>IF(Occurrence!K337&gt;0,MAX(0,(Occurrence!K337-$E$4)*$B$7+$E$4*$B$6),0)</f>
        <v/>
      </c>
      <c r="M337" s="9">
        <f>Data!X337+$B$11</f>
        <v/>
      </c>
      <c r="N337" s="9">
        <f>(Data!X337-$D$9)*$B$12+$D$9+$B$11</f>
        <v/>
      </c>
      <c r="O337" s="9">
        <f>Data!Y337+$B$11</f>
        <v/>
      </c>
      <c r="P337" s="9">
        <f>(Data!Y337-$E$9)*$B$12+$E$9+$B$11</f>
        <v/>
      </c>
    </row>
    <row r="338">
      <c r="H338" s="14">
        <f>Data!A338</f>
        <v/>
      </c>
      <c r="I338" s="9">
        <f>IF(Occurrence!J338&gt;0,Occurrence!J338*$B$6,0)</f>
        <v/>
      </c>
      <c r="J338" s="9">
        <f>IF(Occurrence!J338&gt;0,MAX(0,(Occurrence!J338-$D$4)*$B$7+$D$4*$B$6),0)</f>
        <v/>
      </c>
      <c r="K338" s="9">
        <f>IF(Occurrence!K338&gt;0,Occurrence!K338*$B$6,0)</f>
        <v/>
      </c>
      <c r="L338" s="9">
        <f>IF(Occurrence!K338&gt;0,MAX(0,(Occurrence!K338-$E$4)*$B$7+$E$4*$B$6),0)</f>
        <v/>
      </c>
      <c r="M338" s="9">
        <f>Data!X338+$B$11</f>
        <v/>
      </c>
      <c r="N338" s="9">
        <f>(Data!X338-$D$9)*$B$12+$D$9+$B$11</f>
        <v/>
      </c>
      <c r="O338" s="9">
        <f>Data!Y338+$B$11</f>
        <v/>
      </c>
      <c r="P338" s="9">
        <f>(Data!Y338-$E$9)*$B$12+$E$9+$B$11</f>
        <v/>
      </c>
    </row>
    <row r="339">
      <c r="H339" s="14">
        <f>Data!A339</f>
        <v/>
      </c>
      <c r="I339" s="9">
        <f>IF(Occurrence!J339&gt;0,Occurrence!J339*$B$6,0)</f>
        <v/>
      </c>
      <c r="J339" s="9">
        <f>IF(Occurrence!J339&gt;0,MAX(0,(Occurrence!J339-$D$4)*$B$7+$D$4*$B$6),0)</f>
        <v/>
      </c>
      <c r="K339" s="9">
        <f>IF(Occurrence!K339&gt;0,Occurrence!K339*$B$6,0)</f>
        <v/>
      </c>
      <c r="L339" s="9">
        <f>IF(Occurrence!K339&gt;0,MAX(0,(Occurrence!K339-$E$4)*$B$7+$E$4*$B$6),0)</f>
        <v/>
      </c>
      <c r="M339" s="9">
        <f>Data!X339+$B$11</f>
        <v/>
      </c>
      <c r="N339" s="9">
        <f>(Data!X339-$D$9)*$B$12+$D$9+$B$11</f>
        <v/>
      </c>
      <c r="O339" s="9">
        <f>Data!Y339+$B$11</f>
        <v/>
      </c>
      <c r="P339" s="9">
        <f>(Data!Y339-$E$9)*$B$12+$E$9+$B$11</f>
        <v/>
      </c>
    </row>
    <row r="340">
      <c r="H340" s="14">
        <f>Data!A340</f>
        <v/>
      </c>
      <c r="I340" s="9">
        <f>IF(Occurrence!J340&gt;0,Occurrence!J340*$B$6,0)</f>
        <v/>
      </c>
      <c r="J340" s="9">
        <f>IF(Occurrence!J340&gt;0,MAX(0,(Occurrence!J340-$D$4)*$B$7+$D$4*$B$6),0)</f>
        <v/>
      </c>
      <c r="K340" s="9">
        <f>IF(Occurrence!K340&gt;0,Occurrence!K340*$B$6,0)</f>
        <v/>
      </c>
      <c r="L340" s="9">
        <f>IF(Occurrence!K340&gt;0,MAX(0,(Occurrence!K340-$E$4)*$B$7+$E$4*$B$6),0)</f>
        <v/>
      </c>
      <c r="M340" s="9">
        <f>Data!X340+$B$11</f>
        <v/>
      </c>
      <c r="N340" s="9">
        <f>(Data!X340-$D$9)*$B$12+$D$9+$B$11</f>
        <v/>
      </c>
      <c r="O340" s="9">
        <f>Data!Y340+$B$11</f>
        <v/>
      </c>
      <c r="P340" s="9">
        <f>(Data!Y340-$E$9)*$B$12+$E$9+$B$11</f>
        <v/>
      </c>
    </row>
    <row r="341">
      <c r="H341" s="14">
        <f>Data!A341</f>
        <v/>
      </c>
      <c r="I341" s="9">
        <f>IF(Occurrence!J341&gt;0,Occurrence!J341*$B$6,0)</f>
        <v/>
      </c>
      <c r="J341" s="9">
        <f>IF(Occurrence!J341&gt;0,MAX(0,(Occurrence!J341-$D$4)*$B$7+$D$4*$B$6),0)</f>
        <v/>
      </c>
      <c r="K341" s="9">
        <f>IF(Occurrence!K341&gt;0,Occurrence!K341*$B$6,0)</f>
        <v/>
      </c>
      <c r="L341" s="9">
        <f>IF(Occurrence!K341&gt;0,MAX(0,(Occurrence!K341-$E$4)*$B$7+$E$4*$B$6),0)</f>
        <v/>
      </c>
      <c r="M341" s="9">
        <f>Data!X341+$B$11</f>
        <v/>
      </c>
      <c r="N341" s="9">
        <f>(Data!X341-$D$9)*$B$12+$D$9+$B$11</f>
        <v/>
      </c>
      <c r="O341" s="9">
        <f>Data!Y341+$B$11</f>
        <v/>
      </c>
      <c r="P341" s="9">
        <f>(Data!Y341-$E$9)*$B$12+$E$9+$B$11</f>
        <v/>
      </c>
    </row>
    <row r="342">
      <c r="H342" s="14">
        <f>Data!A342</f>
        <v/>
      </c>
      <c r="I342" s="9">
        <f>IF(Occurrence!J342&gt;0,Occurrence!J342*$B$6,0)</f>
        <v/>
      </c>
      <c r="J342" s="9">
        <f>IF(Occurrence!J342&gt;0,MAX(0,(Occurrence!J342-$D$4)*$B$7+$D$4*$B$6),0)</f>
        <v/>
      </c>
      <c r="K342" s="9">
        <f>IF(Occurrence!K342&gt;0,Occurrence!K342*$B$6,0)</f>
        <v/>
      </c>
      <c r="L342" s="9">
        <f>IF(Occurrence!K342&gt;0,MAX(0,(Occurrence!K342-$E$4)*$B$7+$E$4*$B$6),0)</f>
        <v/>
      </c>
      <c r="M342" s="9">
        <f>Data!X342+$B$11</f>
        <v/>
      </c>
      <c r="N342" s="9">
        <f>(Data!X342-$D$9)*$B$12+$D$9+$B$11</f>
        <v/>
      </c>
      <c r="O342" s="9">
        <f>Data!Y342+$B$11</f>
        <v/>
      </c>
      <c r="P342" s="9">
        <f>(Data!Y342-$E$9)*$B$12+$E$9+$B$11</f>
        <v/>
      </c>
    </row>
    <row r="343">
      <c r="H343" s="14">
        <f>Data!A343</f>
        <v/>
      </c>
      <c r="I343" s="9">
        <f>IF(Occurrence!J343&gt;0,Occurrence!J343*$B$6,0)</f>
        <v/>
      </c>
      <c r="J343" s="9">
        <f>IF(Occurrence!J343&gt;0,MAX(0,(Occurrence!J343-$D$4)*$B$7+$D$4*$B$6),0)</f>
        <v/>
      </c>
      <c r="K343" s="9">
        <f>IF(Occurrence!K343&gt;0,Occurrence!K343*$B$6,0)</f>
        <v/>
      </c>
      <c r="L343" s="9">
        <f>IF(Occurrence!K343&gt;0,MAX(0,(Occurrence!K343-$E$4)*$B$7+$E$4*$B$6),0)</f>
        <v/>
      </c>
      <c r="M343" s="9">
        <f>Data!X343+$B$11</f>
        <v/>
      </c>
      <c r="N343" s="9">
        <f>(Data!X343-$D$9)*$B$12+$D$9+$B$11</f>
        <v/>
      </c>
      <c r="O343" s="9">
        <f>Data!Y343+$B$11</f>
        <v/>
      </c>
      <c r="P343" s="9">
        <f>(Data!Y343-$E$9)*$B$12+$E$9+$B$11</f>
        <v/>
      </c>
    </row>
    <row r="344">
      <c r="H344" s="14">
        <f>Data!A344</f>
        <v/>
      </c>
      <c r="I344" s="9">
        <f>IF(Occurrence!J344&gt;0,Occurrence!J344*$B$6,0)</f>
        <v/>
      </c>
      <c r="J344" s="9">
        <f>IF(Occurrence!J344&gt;0,MAX(0,(Occurrence!J344-$D$4)*$B$7+$D$4*$B$6),0)</f>
        <v/>
      </c>
      <c r="K344" s="9">
        <f>IF(Occurrence!K344&gt;0,Occurrence!K344*$B$6,0)</f>
        <v/>
      </c>
      <c r="L344" s="9">
        <f>IF(Occurrence!K344&gt;0,MAX(0,(Occurrence!K344-$E$4)*$B$7+$E$4*$B$6),0)</f>
        <v/>
      </c>
      <c r="M344" s="9">
        <f>Data!X344+$B$11</f>
        <v/>
      </c>
      <c r="N344" s="9">
        <f>(Data!X344-$D$9)*$B$12+$D$9+$B$11</f>
        <v/>
      </c>
      <c r="O344" s="9">
        <f>Data!Y344+$B$11</f>
        <v/>
      </c>
      <c r="P344" s="9">
        <f>(Data!Y344-$E$9)*$B$12+$E$9+$B$11</f>
        <v/>
      </c>
    </row>
    <row r="345">
      <c r="H345" s="14">
        <f>Data!A345</f>
        <v/>
      </c>
      <c r="I345" s="9">
        <f>IF(Occurrence!J345&gt;0,Occurrence!J345*$B$6,0)</f>
        <v/>
      </c>
      <c r="J345" s="9">
        <f>IF(Occurrence!J345&gt;0,MAX(0,(Occurrence!J345-$D$4)*$B$7+$D$4*$B$6),0)</f>
        <v/>
      </c>
      <c r="K345" s="9">
        <f>IF(Occurrence!K345&gt;0,Occurrence!K345*$B$6,0)</f>
        <v/>
      </c>
      <c r="L345" s="9">
        <f>IF(Occurrence!K345&gt;0,MAX(0,(Occurrence!K345-$E$4)*$B$7+$E$4*$B$6),0)</f>
        <v/>
      </c>
      <c r="M345" s="9">
        <f>Data!X345+$B$11</f>
        <v/>
      </c>
      <c r="N345" s="9">
        <f>(Data!X345-$D$9)*$B$12+$D$9+$B$11</f>
        <v/>
      </c>
      <c r="O345" s="9">
        <f>Data!Y345+$B$11</f>
        <v/>
      </c>
      <c r="P345" s="9">
        <f>(Data!Y345-$E$9)*$B$12+$E$9+$B$11</f>
        <v/>
      </c>
    </row>
    <row r="346">
      <c r="H346" s="14">
        <f>Data!A346</f>
        <v/>
      </c>
      <c r="I346" s="9">
        <f>IF(Occurrence!J346&gt;0,Occurrence!J346*$B$6,0)</f>
        <v/>
      </c>
      <c r="J346" s="9">
        <f>IF(Occurrence!J346&gt;0,MAX(0,(Occurrence!J346-$D$4)*$B$7+$D$4*$B$6),0)</f>
        <v/>
      </c>
      <c r="K346" s="9">
        <f>IF(Occurrence!K346&gt;0,Occurrence!K346*$B$6,0)</f>
        <v/>
      </c>
      <c r="L346" s="9">
        <f>IF(Occurrence!K346&gt;0,MAX(0,(Occurrence!K346-$E$4)*$B$7+$E$4*$B$6),0)</f>
        <v/>
      </c>
      <c r="M346" s="9">
        <f>Data!X346+$B$11</f>
        <v/>
      </c>
      <c r="N346" s="9">
        <f>(Data!X346-$D$9)*$B$12+$D$9+$B$11</f>
        <v/>
      </c>
      <c r="O346" s="9">
        <f>Data!Y346+$B$11</f>
        <v/>
      </c>
      <c r="P346" s="9">
        <f>(Data!Y346-$E$9)*$B$12+$E$9+$B$11</f>
        <v/>
      </c>
    </row>
    <row r="347">
      <c r="H347" s="14">
        <f>Data!A347</f>
        <v/>
      </c>
      <c r="I347" s="9">
        <f>IF(Occurrence!J347&gt;0,Occurrence!J347*$B$6,0)</f>
        <v/>
      </c>
      <c r="J347" s="9">
        <f>IF(Occurrence!J347&gt;0,MAX(0,(Occurrence!J347-$D$4)*$B$7+$D$4*$B$6),0)</f>
        <v/>
      </c>
      <c r="K347" s="9">
        <f>IF(Occurrence!K347&gt;0,Occurrence!K347*$B$6,0)</f>
        <v/>
      </c>
      <c r="L347" s="9">
        <f>IF(Occurrence!K347&gt;0,MAX(0,(Occurrence!K347-$E$4)*$B$7+$E$4*$B$6),0)</f>
        <v/>
      </c>
      <c r="M347" s="9">
        <f>Data!X347+$B$11</f>
        <v/>
      </c>
      <c r="N347" s="9">
        <f>(Data!X347-$D$9)*$B$12+$D$9+$B$11</f>
        <v/>
      </c>
      <c r="O347" s="9">
        <f>Data!Y347+$B$11</f>
        <v/>
      </c>
      <c r="P347" s="9">
        <f>(Data!Y347-$E$9)*$B$12+$E$9+$B$11</f>
        <v/>
      </c>
    </row>
    <row r="348">
      <c r="H348" s="14">
        <f>Data!A348</f>
        <v/>
      </c>
      <c r="I348" s="9">
        <f>IF(Occurrence!J348&gt;0,Occurrence!J348*$B$6,0)</f>
        <v/>
      </c>
      <c r="J348" s="9">
        <f>IF(Occurrence!J348&gt;0,MAX(0,(Occurrence!J348-$D$4)*$B$7+$D$4*$B$6),0)</f>
        <v/>
      </c>
      <c r="K348" s="9">
        <f>IF(Occurrence!K348&gt;0,Occurrence!K348*$B$6,0)</f>
        <v/>
      </c>
      <c r="L348" s="9">
        <f>IF(Occurrence!K348&gt;0,MAX(0,(Occurrence!K348-$E$4)*$B$7+$E$4*$B$6),0)</f>
        <v/>
      </c>
      <c r="M348" s="9">
        <f>Data!X348+$B$11</f>
        <v/>
      </c>
      <c r="N348" s="9">
        <f>(Data!X348-$D$9)*$B$12+$D$9+$B$11</f>
        <v/>
      </c>
      <c r="O348" s="9">
        <f>Data!Y348+$B$11</f>
        <v/>
      </c>
      <c r="P348" s="9">
        <f>(Data!Y348-$E$9)*$B$12+$E$9+$B$11</f>
        <v/>
      </c>
    </row>
    <row r="349">
      <c r="H349" s="14">
        <f>Data!A349</f>
        <v/>
      </c>
      <c r="I349" s="9">
        <f>IF(Occurrence!J349&gt;0,Occurrence!J349*$B$6,0)</f>
        <v/>
      </c>
      <c r="J349" s="9">
        <f>IF(Occurrence!J349&gt;0,MAX(0,(Occurrence!J349-$D$4)*$B$7+$D$4*$B$6),0)</f>
        <v/>
      </c>
      <c r="K349" s="9">
        <f>IF(Occurrence!K349&gt;0,Occurrence!K349*$B$6,0)</f>
        <v/>
      </c>
      <c r="L349" s="9">
        <f>IF(Occurrence!K349&gt;0,MAX(0,(Occurrence!K349-$E$4)*$B$7+$E$4*$B$6),0)</f>
        <v/>
      </c>
      <c r="M349" s="9">
        <f>Data!X349+$B$11</f>
        <v/>
      </c>
      <c r="N349" s="9">
        <f>(Data!X349-$D$9)*$B$12+$D$9+$B$11</f>
        <v/>
      </c>
      <c r="O349" s="9">
        <f>Data!Y349+$B$11</f>
        <v/>
      </c>
      <c r="P349" s="9">
        <f>(Data!Y349-$E$9)*$B$12+$E$9+$B$11</f>
        <v/>
      </c>
    </row>
    <row r="350">
      <c r="H350" s="14">
        <f>Data!A350</f>
        <v/>
      </c>
      <c r="I350" s="9">
        <f>IF(Occurrence!J350&gt;0,Occurrence!J350*$B$6,0)</f>
        <v/>
      </c>
      <c r="J350" s="9">
        <f>IF(Occurrence!J350&gt;0,MAX(0,(Occurrence!J350-$D$4)*$B$7+$D$4*$B$6),0)</f>
        <v/>
      </c>
      <c r="K350" s="9">
        <f>IF(Occurrence!K350&gt;0,Occurrence!K350*$B$6,0)</f>
        <v/>
      </c>
      <c r="L350" s="9">
        <f>IF(Occurrence!K350&gt;0,MAX(0,(Occurrence!K350-$E$4)*$B$7+$E$4*$B$6),0)</f>
        <v/>
      </c>
      <c r="M350" s="9">
        <f>Data!X350+$B$11</f>
        <v/>
      </c>
      <c r="N350" s="9">
        <f>(Data!X350-$D$9)*$B$12+$D$9+$B$11</f>
        <v/>
      </c>
      <c r="O350" s="9">
        <f>Data!Y350+$B$11</f>
        <v/>
      </c>
      <c r="P350" s="9">
        <f>(Data!Y350-$E$9)*$B$12+$E$9+$B$11</f>
        <v/>
      </c>
    </row>
    <row r="351">
      <c r="H351" s="14">
        <f>Data!A351</f>
        <v/>
      </c>
      <c r="I351" s="9">
        <f>IF(Occurrence!J351&gt;0,Occurrence!J351*$B$6,0)</f>
        <v/>
      </c>
      <c r="J351" s="9">
        <f>IF(Occurrence!J351&gt;0,MAX(0,(Occurrence!J351-$D$4)*$B$7+$D$4*$B$6),0)</f>
        <v/>
      </c>
      <c r="K351" s="9">
        <f>IF(Occurrence!K351&gt;0,Occurrence!K351*$B$6,0)</f>
        <v/>
      </c>
      <c r="L351" s="9">
        <f>IF(Occurrence!K351&gt;0,MAX(0,(Occurrence!K351-$E$4)*$B$7+$E$4*$B$6),0)</f>
        <v/>
      </c>
      <c r="M351" s="9">
        <f>Data!X351+$B$11</f>
        <v/>
      </c>
      <c r="N351" s="9">
        <f>(Data!X351-$D$9)*$B$12+$D$9+$B$11</f>
        <v/>
      </c>
      <c r="O351" s="9">
        <f>Data!Y351+$B$11</f>
        <v/>
      </c>
      <c r="P351" s="9">
        <f>(Data!Y351-$E$9)*$B$12+$E$9+$B$11</f>
        <v/>
      </c>
    </row>
    <row r="352">
      <c r="H352" s="14">
        <f>Data!A352</f>
        <v/>
      </c>
      <c r="I352" s="9">
        <f>IF(Occurrence!J352&gt;0,Occurrence!J352*$B$6,0)</f>
        <v/>
      </c>
      <c r="J352" s="9">
        <f>IF(Occurrence!J352&gt;0,MAX(0,(Occurrence!J352-$D$4)*$B$7+$D$4*$B$6),0)</f>
        <v/>
      </c>
      <c r="K352" s="9">
        <f>IF(Occurrence!K352&gt;0,Occurrence!K352*$B$6,0)</f>
        <v/>
      </c>
      <c r="L352" s="9">
        <f>IF(Occurrence!K352&gt;0,MAX(0,(Occurrence!K352-$E$4)*$B$7+$E$4*$B$6),0)</f>
        <v/>
      </c>
      <c r="M352" s="9">
        <f>Data!X352+$B$11</f>
        <v/>
      </c>
      <c r="N352" s="9">
        <f>(Data!X352-$D$9)*$B$12+$D$9+$B$11</f>
        <v/>
      </c>
      <c r="O352" s="9">
        <f>Data!Y352+$B$11</f>
        <v/>
      </c>
      <c r="P352" s="9">
        <f>(Data!Y352-$E$9)*$B$12+$E$9+$B$11</f>
        <v/>
      </c>
    </row>
    <row r="353">
      <c r="H353" s="14">
        <f>Data!A353</f>
        <v/>
      </c>
      <c r="I353" s="9">
        <f>IF(Occurrence!J353&gt;0,Occurrence!J353*$B$6,0)</f>
        <v/>
      </c>
      <c r="J353" s="9">
        <f>IF(Occurrence!J353&gt;0,MAX(0,(Occurrence!J353-$D$4)*$B$7+$D$4*$B$6),0)</f>
        <v/>
      </c>
      <c r="K353" s="9">
        <f>IF(Occurrence!K353&gt;0,Occurrence!K353*$B$6,0)</f>
        <v/>
      </c>
      <c r="L353" s="9">
        <f>IF(Occurrence!K353&gt;0,MAX(0,(Occurrence!K353-$E$4)*$B$7+$E$4*$B$6),0)</f>
        <v/>
      </c>
      <c r="M353" s="9">
        <f>Data!X353+$B$11</f>
        <v/>
      </c>
      <c r="N353" s="9">
        <f>(Data!X353-$D$9)*$B$12+$D$9+$B$11</f>
        <v/>
      </c>
      <c r="O353" s="9">
        <f>Data!Y353+$B$11</f>
        <v/>
      </c>
      <c r="P353" s="9">
        <f>(Data!Y353-$E$9)*$B$12+$E$9+$B$11</f>
        <v/>
      </c>
    </row>
    <row r="354">
      <c r="H354" s="14">
        <f>Data!A354</f>
        <v/>
      </c>
      <c r="I354" s="9">
        <f>IF(Occurrence!J354&gt;0,Occurrence!J354*$B$6,0)</f>
        <v/>
      </c>
      <c r="J354" s="9">
        <f>IF(Occurrence!J354&gt;0,MAX(0,(Occurrence!J354-$D$4)*$B$7+$D$4*$B$6),0)</f>
        <v/>
      </c>
      <c r="K354" s="9">
        <f>IF(Occurrence!K354&gt;0,Occurrence!K354*$B$6,0)</f>
        <v/>
      </c>
      <c r="L354" s="9">
        <f>IF(Occurrence!K354&gt;0,MAX(0,(Occurrence!K354-$E$4)*$B$7+$E$4*$B$6),0)</f>
        <v/>
      </c>
      <c r="M354" s="9">
        <f>Data!X354+$B$11</f>
        <v/>
      </c>
      <c r="N354" s="9">
        <f>(Data!X354-$D$9)*$B$12+$D$9+$B$11</f>
        <v/>
      </c>
      <c r="O354" s="9">
        <f>Data!Y354+$B$11</f>
        <v/>
      </c>
      <c r="P354" s="9">
        <f>(Data!Y354-$E$9)*$B$12+$E$9+$B$11</f>
        <v/>
      </c>
    </row>
    <row r="355">
      <c r="H355" s="14">
        <f>Data!A355</f>
        <v/>
      </c>
      <c r="I355" s="9">
        <f>IF(Occurrence!J355&gt;0,Occurrence!J355*$B$6,0)</f>
        <v/>
      </c>
      <c r="J355" s="9">
        <f>IF(Occurrence!J355&gt;0,MAX(0,(Occurrence!J355-$D$4)*$B$7+$D$4*$B$6),0)</f>
        <v/>
      </c>
      <c r="K355" s="9">
        <f>IF(Occurrence!K355&gt;0,Occurrence!K355*$B$6,0)</f>
        <v/>
      </c>
      <c r="L355" s="9">
        <f>IF(Occurrence!K355&gt;0,MAX(0,(Occurrence!K355-$E$4)*$B$7+$E$4*$B$6),0)</f>
        <v/>
      </c>
      <c r="M355" s="9">
        <f>Data!X355+$B$11</f>
        <v/>
      </c>
      <c r="N355" s="9">
        <f>(Data!X355-$D$9)*$B$12+$D$9+$B$11</f>
        <v/>
      </c>
      <c r="O355" s="9">
        <f>Data!Y355+$B$11</f>
        <v/>
      </c>
      <c r="P355" s="9">
        <f>(Data!Y355-$E$9)*$B$12+$E$9+$B$11</f>
        <v/>
      </c>
    </row>
    <row r="356">
      <c r="H356" s="14">
        <f>Data!A356</f>
        <v/>
      </c>
      <c r="I356" s="9">
        <f>IF(Occurrence!J356&gt;0,Occurrence!J356*$B$6,0)</f>
        <v/>
      </c>
      <c r="J356" s="9">
        <f>IF(Occurrence!J356&gt;0,MAX(0,(Occurrence!J356-$D$4)*$B$7+$D$4*$B$6),0)</f>
        <v/>
      </c>
      <c r="K356" s="9">
        <f>IF(Occurrence!K356&gt;0,Occurrence!K356*$B$6,0)</f>
        <v/>
      </c>
      <c r="L356" s="9">
        <f>IF(Occurrence!K356&gt;0,MAX(0,(Occurrence!K356-$E$4)*$B$7+$E$4*$B$6),0)</f>
        <v/>
      </c>
      <c r="M356" s="9">
        <f>Data!X356+$B$11</f>
        <v/>
      </c>
      <c r="N356" s="9">
        <f>(Data!X356-$D$9)*$B$12+$D$9+$B$11</f>
        <v/>
      </c>
      <c r="O356" s="9">
        <f>Data!Y356+$B$11</f>
        <v/>
      </c>
      <c r="P356" s="9">
        <f>(Data!Y356-$E$9)*$B$12+$E$9+$B$11</f>
        <v/>
      </c>
    </row>
    <row r="357">
      <c r="H357" s="14">
        <f>Data!A357</f>
        <v/>
      </c>
      <c r="I357" s="9">
        <f>IF(Occurrence!J357&gt;0,Occurrence!J357*$B$6,0)</f>
        <v/>
      </c>
      <c r="J357" s="9">
        <f>IF(Occurrence!J357&gt;0,MAX(0,(Occurrence!J357-$D$4)*$B$7+$D$4*$B$6),0)</f>
        <v/>
      </c>
      <c r="K357" s="9">
        <f>IF(Occurrence!K357&gt;0,Occurrence!K357*$B$6,0)</f>
        <v/>
      </c>
      <c r="L357" s="9">
        <f>IF(Occurrence!K357&gt;0,MAX(0,(Occurrence!K357-$E$4)*$B$7+$E$4*$B$6),0)</f>
        <v/>
      </c>
      <c r="M357" s="9">
        <f>Data!X357+$B$11</f>
        <v/>
      </c>
      <c r="N357" s="9">
        <f>(Data!X357-$D$9)*$B$12+$D$9+$B$11</f>
        <v/>
      </c>
      <c r="O357" s="9">
        <f>Data!Y357+$B$11</f>
        <v/>
      </c>
      <c r="P357" s="9">
        <f>(Data!Y357-$E$9)*$B$12+$E$9+$B$11</f>
        <v/>
      </c>
    </row>
    <row r="358">
      <c r="H358" s="14">
        <f>Data!A358</f>
        <v/>
      </c>
      <c r="I358" s="9">
        <f>IF(Occurrence!J358&gt;0,Occurrence!J358*$B$6,0)</f>
        <v/>
      </c>
      <c r="J358" s="9">
        <f>IF(Occurrence!J358&gt;0,MAX(0,(Occurrence!J358-$D$4)*$B$7+$D$4*$B$6),0)</f>
        <v/>
      </c>
      <c r="K358" s="9">
        <f>IF(Occurrence!K358&gt;0,Occurrence!K358*$B$6,0)</f>
        <v/>
      </c>
      <c r="L358" s="9">
        <f>IF(Occurrence!K358&gt;0,MAX(0,(Occurrence!K358-$E$4)*$B$7+$E$4*$B$6),0)</f>
        <v/>
      </c>
      <c r="M358" s="9">
        <f>Data!X358+$B$11</f>
        <v/>
      </c>
      <c r="N358" s="9">
        <f>(Data!X358-$D$9)*$B$12+$D$9+$B$11</f>
        <v/>
      </c>
      <c r="O358" s="9">
        <f>Data!Y358+$B$11</f>
        <v/>
      </c>
      <c r="P358" s="9">
        <f>(Data!Y358-$E$9)*$B$12+$E$9+$B$11</f>
        <v/>
      </c>
    </row>
    <row r="359">
      <c r="H359" s="14">
        <f>Data!A359</f>
        <v/>
      </c>
      <c r="I359" s="9">
        <f>IF(Occurrence!J359&gt;0,Occurrence!J359*$B$6,0)</f>
        <v/>
      </c>
      <c r="J359" s="9">
        <f>IF(Occurrence!J359&gt;0,MAX(0,(Occurrence!J359-$D$4)*$B$7+$D$4*$B$6),0)</f>
        <v/>
      </c>
      <c r="K359" s="9">
        <f>IF(Occurrence!K359&gt;0,Occurrence!K359*$B$6,0)</f>
        <v/>
      </c>
      <c r="L359" s="9">
        <f>IF(Occurrence!K359&gt;0,MAX(0,(Occurrence!K359-$E$4)*$B$7+$E$4*$B$6),0)</f>
        <v/>
      </c>
      <c r="M359" s="9">
        <f>Data!X359+$B$11</f>
        <v/>
      </c>
      <c r="N359" s="9">
        <f>(Data!X359-$D$9)*$B$12+$D$9+$B$11</f>
        <v/>
      </c>
      <c r="O359" s="9">
        <f>Data!Y359+$B$11</f>
        <v/>
      </c>
      <c r="P359" s="9">
        <f>(Data!Y359-$E$9)*$B$12+$E$9+$B$11</f>
        <v/>
      </c>
    </row>
    <row r="360">
      <c r="H360" s="14">
        <f>Data!A360</f>
        <v/>
      </c>
      <c r="I360" s="9">
        <f>IF(Occurrence!J360&gt;0,Occurrence!J360*$B$6,0)</f>
        <v/>
      </c>
      <c r="J360" s="9">
        <f>IF(Occurrence!J360&gt;0,MAX(0,(Occurrence!J360-$D$4)*$B$7+$D$4*$B$6),0)</f>
        <v/>
      </c>
      <c r="K360" s="9">
        <f>IF(Occurrence!K360&gt;0,Occurrence!K360*$B$6,0)</f>
        <v/>
      </c>
      <c r="L360" s="9">
        <f>IF(Occurrence!K360&gt;0,MAX(0,(Occurrence!K360-$E$4)*$B$7+$E$4*$B$6),0)</f>
        <v/>
      </c>
      <c r="M360" s="9">
        <f>Data!X360+$B$11</f>
        <v/>
      </c>
      <c r="N360" s="9">
        <f>(Data!X360-$D$9)*$B$12+$D$9+$B$11</f>
        <v/>
      </c>
      <c r="O360" s="9">
        <f>Data!Y360+$B$11</f>
        <v/>
      </c>
      <c r="P360" s="9">
        <f>(Data!Y360-$E$9)*$B$12+$E$9+$B$11</f>
        <v/>
      </c>
    </row>
    <row r="361">
      <c r="H361" s="14">
        <f>Data!A361</f>
        <v/>
      </c>
      <c r="I361" s="9">
        <f>IF(Occurrence!J361&gt;0,Occurrence!J361*$B$6,0)</f>
        <v/>
      </c>
      <c r="J361" s="9">
        <f>IF(Occurrence!J361&gt;0,MAX(0,(Occurrence!J361-$D$4)*$B$7+$D$4*$B$6),0)</f>
        <v/>
      </c>
      <c r="K361" s="9">
        <f>IF(Occurrence!K361&gt;0,Occurrence!K361*$B$6,0)</f>
        <v/>
      </c>
      <c r="L361" s="9">
        <f>IF(Occurrence!K361&gt;0,MAX(0,(Occurrence!K361-$E$4)*$B$7+$E$4*$B$6),0)</f>
        <v/>
      </c>
      <c r="M361" s="9">
        <f>Data!X361+$B$11</f>
        <v/>
      </c>
      <c r="N361" s="9">
        <f>(Data!X361-$D$9)*$B$12+$D$9+$B$11</f>
        <v/>
      </c>
      <c r="O361" s="9">
        <f>Data!Y361+$B$11</f>
        <v/>
      </c>
      <c r="P361" s="9">
        <f>(Data!Y361-$E$9)*$B$12+$E$9+$B$11</f>
        <v/>
      </c>
    </row>
    <row r="362">
      <c r="H362" s="14">
        <f>Data!A362</f>
        <v/>
      </c>
      <c r="I362" s="9">
        <f>IF(Occurrence!J362&gt;0,Occurrence!J362*$B$6,0)</f>
        <v/>
      </c>
      <c r="J362" s="9">
        <f>IF(Occurrence!J362&gt;0,MAX(0,(Occurrence!J362-$D$4)*$B$7+$D$4*$B$6),0)</f>
        <v/>
      </c>
      <c r="K362" s="9">
        <f>IF(Occurrence!K362&gt;0,Occurrence!K362*$B$6,0)</f>
        <v/>
      </c>
      <c r="L362" s="9">
        <f>IF(Occurrence!K362&gt;0,MAX(0,(Occurrence!K362-$E$4)*$B$7+$E$4*$B$6),0)</f>
        <v/>
      </c>
      <c r="M362" s="9">
        <f>Data!X362+$B$11</f>
        <v/>
      </c>
      <c r="N362" s="9">
        <f>(Data!X362-$D$9)*$B$12+$D$9+$B$11</f>
        <v/>
      </c>
      <c r="O362" s="9">
        <f>Data!Y362+$B$11</f>
        <v/>
      </c>
      <c r="P362" s="9">
        <f>(Data!Y362-$E$9)*$B$12+$E$9+$B$11</f>
        <v/>
      </c>
    </row>
    <row r="363">
      <c r="H363" s="14">
        <f>Data!A363</f>
        <v/>
      </c>
      <c r="I363" s="9">
        <f>IF(Occurrence!J363&gt;0,Occurrence!J363*$B$6,0)</f>
        <v/>
      </c>
      <c r="J363" s="9">
        <f>IF(Occurrence!J363&gt;0,MAX(0,(Occurrence!J363-$D$4)*$B$7+$D$4*$B$6),0)</f>
        <v/>
      </c>
      <c r="K363" s="9">
        <f>IF(Occurrence!K363&gt;0,Occurrence!K363*$B$6,0)</f>
        <v/>
      </c>
      <c r="L363" s="9">
        <f>IF(Occurrence!K363&gt;0,MAX(0,(Occurrence!K363-$E$4)*$B$7+$E$4*$B$6),0)</f>
        <v/>
      </c>
      <c r="M363" s="9">
        <f>Data!X363+$B$11</f>
        <v/>
      </c>
      <c r="N363" s="9">
        <f>(Data!X363-$D$9)*$B$12+$D$9+$B$11</f>
        <v/>
      </c>
      <c r="O363" s="9">
        <f>Data!Y363+$B$11</f>
        <v/>
      </c>
      <c r="P363" s="9">
        <f>(Data!Y363-$E$9)*$B$12+$E$9+$B$11</f>
        <v/>
      </c>
    </row>
    <row r="364">
      <c r="H364" s="14">
        <f>Data!A364</f>
        <v/>
      </c>
      <c r="I364" s="9">
        <f>IF(Occurrence!J364&gt;0,Occurrence!J364*$B$6,0)</f>
        <v/>
      </c>
      <c r="J364" s="9">
        <f>IF(Occurrence!J364&gt;0,MAX(0,(Occurrence!J364-$D$4)*$B$7+$D$4*$B$6),0)</f>
        <v/>
      </c>
      <c r="K364" s="9">
        <f>IF(Occurrence!K364&gt;0,Occurrence!K364*$B$6,0)</f>
        <v/>
      </c>
      <c r="L364" s="9">
        <f>IF(Occurrence!K364&gt;0,MAX(0,(Occurrence!K364-$E$4)*$B$7+$E$4*$B$6),0)</f>
        <v/>
      </c>
      <c r="M364" s="9">
        <f>Data!X364+$B$11</f>
        <v/>
      </c>
      <c r="N364" s="9">
        <f>(Data!X364-$D$9)*$B$12+$D$9+$B$11</f>
        <v/>
      </c>
      <c r="O364" s="9">
        <f>Data!Y364+$B$11</f>
        <v/>
      </c>
      <c r="P364" s="9">
        <f>(Data!Y364-$E$9)*$B$12+$E$9+$B$11</f>
        <v/>
      </c>
    </row>
    <row r="365">
      <c r="H365" s="14">
        <f>Data!A365</f>
        <v/>
      </c>
      <c r="I365" s="9">
        <f>IF(Occurrence!J365&gt;0,Occurrence!J365*$B$6,0)</f>
        <v/>
      </c>
      <c r="J365" s="9">
        <f>IF(Occurrence!J365&gt;0,MAX(0,(Occurrence!J365-$D$4)*$B$7+$D$4*$B$6),0)</f>
        <v/>
      </c>
      <c r="K365" s="9">
        <f>IF(Occurrence!K365&gt;0,Occurrence!K365*$B$6,0)</f>
        <v/>
      </c>
      <c r="L365" s="9">
        <f>IF(Occurrence!K365&gt;0,MAX(0,(Occurrence!K365-$E$4)*$B$7+$E$4*$B$6),0)</f>
        <v/>
      </c>
      <c r="M365" s="9">
        <f>Data!X365+$B$11</f>
        <v/>
      </c>
      <c r="N365" s="9">
        <f>(Data!X365-$D$9)*$B$12+$D$9+$B$11</f>
        <v/>
      </c>
      <c r="O365" s="9">
        <f>Data!Y365+$B$11</f>
        <v/>
      </c>
      <c r="P365" s="9">
        <f>(Data!Y365-$E$9)*$B$12+$E$9+$B$11</f>
        <v/>
      </c>
    </row>
    <row r="366">
      <c r="H366" s="14">
        <f>Data!A366</f>
        <v/>
      </c>
      <c r="I366" s="9">
        <f>IF(Occurrence!J366&gt;0,Occurrence!J366*$B$6,0)</f>
        <v/>
      </c>
      <c r="J366" s="9">
        <f>IF(Occurrence!J366&gt;0,MAX(0,(Occurrence!J366-$D$4)*$B$7+$D$4*$B$6),0)</f>
        <v/>
      </c>
      <c r="K366" s="9">
        <f>IF(Occurrence!K366&gt;0,Occurrence!K366*$B$6,0)</f>
        <v/>
      </c>
      <c r="L366" s="9">
        <f>IF(Occurrence!K366&gt;0,MAX(0,(Occurrence!K366-$E$4)*$B$7+$E$4*$B$6),0)</f>
        <v/>
      </c>
      <c r="M366" s="9">
        <f>Data!X366+$B$11</f>
        <v/>
      </c>
      <c r="N366" s="9">
        <f>(Data!X366-$D$9)*$B$12+$D$9+$B$11</f>
        <v/>
      </c>
      <c r="O366" s="9">
        <f>Data!Y366+$B$11</f>
        <v/>
      </c>
      <c r="P366" s="9">
        <f>(Data!Y366-$E$9)*$B$12+$E$9+$B$11</f>
        <v/>
      </c>
    </row>
    <row r="367">
      <c r="H367" s="14">
        <f>Data!A367</f>
        <v/>
      </c>
      <c r="I367" s="9">
        <f>IF(Occurrence!J367&gt;0,Occurrence!J367*$B$6,0)</f>
        <v/>
      </c>
      <c r="J367" s="9">
        <f>IF(Occurrence!J367&gt;0,MAX(0,(Occurrence!J367-$D$4)*$B$7+$D$4*$B$6),0)</f>
        <v/>
      </c>
      <c r="K367" s="9">
        <f>IF(Occurrence!K367&gt;0,Occurrence!K367*$B$6,0)</f>
        <v/>
      </c>
      <c r="L367" s="9">
        <f>IF(Occurrence!K367&gt;0,MAX(0,(Occurrence!K367-$E$4)*$B$7+$E$4*$B$6),0)</f>
        <v/>
      </c>
      <c r="M367" s="9">
        <f>Data!X367+$B$11</f>
        <v/>
      </c>
      <c r="N367" s="9">
        <f>(Data!X367-$D$9)*$B$12+$D$9+$B$11</f>
        <v/>
      </c>
      <c r="O367" s="9">
        <f>Data!Y367+$B$11</f>
        <v/>
      </c>
      <c r="P367" s="9">
        <f>(Data!Y367-$E$9)*$B$12+$E$9+$B$11</f>
        <v/>
      </c>
    </row>
    <row r="368">
      <c r="H368" s="14">
        <f>Data!A368</f>
        <v/>
      </c>
      <c r="I368" s="9">
        <f>IF(Occurrence!J368&gt;0,Occurrence!J368*$B$6,0)</f>
        <v/>
      </c>
      <c r="J368" s="9">
        <f>IF(Occurrence!J368&gt;0,MAX(0,(Occurrence!J368-$D$4)*$B$7+$D$4*$B$6),0)</f>
        <v/>
      </c>
      <c r="K368" s="9">
        <f>IF(Occurrence!K368&gt;0,Occurrence!K368*$B$6,0)</f>
        <v/>
      </c>
      <c r="L368" s="9">
        <f>IF(Occurrence!K368&gt;0,MAX(0,(Occurrence!K368-$E$4)*$B$7+$E$4*$B$6),0)</f>
        <v/>
      </c>
      <c r="M368" s="9">
        <f>Data!X368+$B$11</f>
        <v/>
      </c>
      <c r="N368" s="9">
        <f>(Data!X368-$D$9)*$B$12+$D$9+$B$11</f>
        <v/>
      </c>
      <c r="O368" s="9">
        <f>Data!Y368+$B$11</f>
        <v/>
      </c>
      <c r="P368" s="9">
        <f>(Data!Y368-$E$9)*$B$12+$E$9+$B$11</f>
        <v/>
      </c>
    </row>
    <row r="369">
      <c r="H369" s="14">
        <f>Data!A369</f>
        <v/>
      </c>
      <c r="I369" s="9">
        <f>IF(Occurrence!J369&gt;0,Occurrence!J369*$B$6,0)</f>
        <v/>
      </c>
      <c r="J369" s="9">
        <f>IF(Occurrence!J369&gt;0,MAX(0,(Occurrence!J369-$D$4)*$B$7+$D$4*$B$6),0)</f>
        <v/>
      </c>
      <c r="K369" s="9">
        <f>IF(Occurrence!K369&gt;0,Occurrence!K369*$B$6,0)</f>
        <v/>
      </c>
      <c r="L369" s="9">
        <f>IF(Occurrence!K369&gt;0,MAX(0,(Occurrence!K369-$E$4)*$B$7+$E$4*$B$6),0)</f>
        <v/>
      </c>
      <c r="M369" s="9">
        <f>Data!X369+$B$11</f>
        <v/>
      </c>
      <c r="N369" s="9">
        <f>(Data!X369-$D$9)*$B$12+$D$9+$B$11</f>
        <v/>
      </c>
      <c r="O369" s="9">
        <f>Data!Y369+$B$11</f>
        <v/>
      </c>
      <c r="P369" s="9">
        <f>(Data!Y369-$E$9)*$B$12+$E$9+$B$11</f>
        <v/>
      </c>
    </row>
    <row r="370">
      <c r="H370" s="14">
        <f>Data!A370</f>
        <v/>
      </c>
      <c r="I370" s="9">
        <f>IF(Occurrence!J370&gt;0,Occurrence!J370*$B$6,0)</f>
        <v/>
      </c>
      <c r="J370" s="9">
        <f>IF(Occurrence!J370&gt;0,MAX(0,(Occurrence!J370-$D$4)*$B$7+$D$4*$B$6),0)</f>
        <v/>
      </c>
      <c r="K370" s="9">
        <f>IF(Occurrence!K370&gt;0,Occurrence!K370*$B$6,0)</f>
        <v/>
      </c>
      <c r="L370" s="9">
        <f>IF(Occurrence!K370&gt;0,MAX(0,(Occurrence!K370-$E$4)*$B$7+$E$4*$B$6),0)</f>
        <v/>
      </c>
      <c r="M370" s="9">
        <f>Data!X370+$B$11</f>
        <v/>
      </c>
      <c r="N370" s="9">
        <f>(Data!X370-$D$9)*$B$12+$D$9+$B$11</f>
        <v/>
      </c>
      <c r="O370" s="9">
        <f>Data!Y370+$B$11</f>
        <v/>
      </c>
      <c r="P370" s="9">
        <f>(Data!Y370-$E$9)*$B$12+$E$9+$B$11</f>
        <v/>
      </c>
    </row>
    <row r="371">
      <c r="H371" s="14">
        <f>Data!A371</f>
        <v/>
      </c>
      <c r="I371" s="9">
        <f>IF(Occurrence!J371&gt;0,Occurrence!J371*$B$6,0)</f>
        <v/>
      </c>
      <c r="J371" s="9">
        <f>IF(Occurrence!J371&gt;0,MAX(0,(Occurrence!J371-$D$4)*$B$7+$D$4*$B$6),0)</f>
        <v/>
      </c>
      <c r="K371" s="9">
        <f>IF(Occurrence!K371&gt;0,Occurrence!K371*$B$6,0)</f>
        <v/>
      </c>
      <c r="L371" s="9">
        <f>IF(Occurrence!K371&gt;0,MAX(0,(Occurrence!K371-$E$4)*$B$7+$E$4*$B$6),0)</f>
        <v/>
      </c>
      <c r="M371" s="9">
        <f>Data!X371+$B$11</f>
        <v/>
      </c>
      <c r="N371" s="9">
        <f>(Data!X371-$D$9)*$B$12+$D$9+$B$11</f>
        <v/>
      </c>
      <c r="O371" s="9">
        <f>Data!Y371+$B$11</f>
        <v/>
      </c>
      <c r="P371" s="9">
        <f>(Data!Y371-$E$9)*$B$12+$E$9+$B$11</f>
        <v/>
      </c>
    </row>
    <row r="372">
      <c r="H372" s="14">
        <f>Data!A372</f>
        <v/>
      </c>
      <c r="I372" s="9">
        <f>IF(Occurrence!J372&gt;0,Occurrence!J372*$B$6,0)</f>
        <v/>
      </c>
      <c r="J372" s="9">
        <f>IF(Occurrence!J372&gt;0,MAX(0,(Occurrence!J372-$D$4)*$B$7+$D$4*$B$6),0)</f>
        <v/>
      </c>
      <c r="K372" s="9">
        <f>IF(Occurrence!K372&gt;0,Occurrence!K372*$B$6,0)</f>
        <v/>
      </c>
      <c r="L372" s="9">
        <f>IF(Occurrence!K372&gt;0,MAX(0,(Occurrence!K372-$E$4)*$B$7+$E$4*$B$6),0)</f>
        <v/>
      </c>
      <c r="M372" s="9">
        <f>Data!X372+$B$11</f>
        <v/>
      </c>
      <c r="N372" s="9">
        <f>(Data!X372-$D$9)*$B$12+$D$9+$B$11</f>
        <v/>
      </c>
      <c r="O372" s="9">
        <f>Data!Y372+$B$11</f>
        <v/>
      </c>
      <c r="P372" s="9">
        <f>(Data!Y372-$E$9)*$B$12+$E$9+$B$11</f>
        <v/>
      </c>
    </row>
    <row r="373">
      <c r="H373" s="14">
        <f>Data!A373</f>
        <v/>
      </c>
      <c r="I373" s="9">
        <f>IF(Occurrence!J373&gt;0,Occurrence!J373*$B$6,0)</f>
        <v/>
      </c>
      <c r="J373" s="9">
        <f>IF(Occurrence!J373&gt;0,MAX(0,(Occurrence!J373-$D$4)*$B$7+$D$4*$B$6),0)</f>
        <v/>
      </c>
      <c r="K373" s="9">
        <f>IF(Occurrence!K373&gt;0,Occurrence!K373*$B$6,0)</f>
        <v/>
      </c>
      <c r="L373" s="9">
        <f>IF(Occurrence!K373&gt;0,MAX(0,(Occurrence!K373-$E$4)*$B$7+$E$4*$B$6),0)</f>
        <v/>
      </c>
      <c r="M373" s="9">
        <f>Data!X373+$B$11</f>
        <v/>
      </c>
      <c r="N373" s="9">
        <f>(Data!X373-$D$9)*$B$12+$D$9+$B$11</f>
        <v/>
      </c>
      <c r="O373" s="9">
        <f>Data!Y373+$B$11</f>
        <v/>
      </c>
      <c r="P373" s="9">
        <f>(Data!Y373-$E$9)*$B$12+$E$9+$B$11</f>
        <v/>
      </c>
    </row>
    <row r="374">
      <c r="H374" s="14">
        <f>Data!A374</f>
        <v/>
      </c>
      <c r="I374" s="9">
        <f>IF(Occurrence!J374&gt;0,Occurrence!J374*$B$6,0)</f>
        <v/>
      </c>
      <c r="J374" s="9">
        <f>IF(Occurrence!J374&gt;0,MAX(0,(Occurrence!J374-$D$4)*$B$7+$D$4*$B$6),0)</f>
        <v/>
      </c>
      <c r="K374" s="9">
        <f>IF(Occurrence!K374&gt;0,Occurrence!K374*$B$6,0)</f>
        <v/>
      </c>
      <c r="L374" s="9">
        <f>IF(Occurrence!K374&gt;0,MAX(0,(Occurrence!K374-$E$4)*$B$7+$E$4*$B$6),0)</f>
        <v/>
      </c>
      <c r="M374" s="9">
        <f>Data!X374+$B$11</f>
        <v/>
      </c>
      <c r="N374" s="9">
        <f>(Data!X374-$D$9)*$B$12+$D$9+$B$11</f>
        <v/>
      </c>
      <c r="O374" s="9">
        <f>Data!Y374+$B$11</f>
        <v/>
      </c>
      <c r="P374" s="9">
        <f>(Data!Y374-$E$9)*$B$12+$E$9+$B$11</f>
        <v/>
      </c>
    </row>
    <row r="375">
      <c r="H375" s="14">
        <f>Data!A375</f>
        <v/>
      </c>
      <c r="I375" s="9">
        <f>IF(Occurrence!J375&gt;0,Occurrence!J375*$B$6,0)</f>
        <v/>
      </c>
      <c r="J375" s="9">
        <f>IF(Occurrence!J375&gt;0,MAX(0,(Occurrence!J375-$D$4)*$B$7+$D$4*$B$6),0)</f>
        <v/>
      </c>
      <c r="K375" s="9">
        <f>IF(Occurrence!K375&gt;0,Occurrence!K375*$B$6,0)</f>
        <v/>
      </c>
      <c r="L375" s="9">
        <f>IF(Occurrence!K375&gt;0,MAX(0,(Occurrence!K375-$E$4)*$B$7+$E$4*$B$6),0)</f>
        <v/>
      </c>
      <c r="M375" s="9">
        <f>Data!X375+$B$11</f>
        <v/>
      </c>
      <c r="N375" s="9">
        <f>(Data!X375-$D$9)*$B$12+$D$9+$B$11</f>
        <v/>
      </c>
      <c r="O375" s="9">
        <f>Data!Y375+$B$11</f>
        <v/>
      </c>
      <c r="P375" s="9">
        <f>(Data!Y375-$E$9)*$B$12+$E$9+$B$11</f>
        <v/>
      </c>
    </row>
    <row r="376">
      <c r="H376" s="14">
        <f>Data!A376</f>
        <v/>
      </c>
      <c r="I376" s="9">
        <f>IF(Occurrence!J376&gt;0,Occurrence!J376*$B$6,0)</f>
        <v/>
      </c>
      <c r="J376" s="9">
        <f>IF(Occurrence!J376&gt;0,MAX(0,(Occurrence!J376-$D$4)*$B$7+$D$4*$B$6),0)</f>
        <v/>
      </c>
      <c r="K376" s="9">
        <f>IF(Occurrence!K376&gt;0,Occurrence!K376*$B$6,0)</f>
        <v/>
      </c>
      <c r="L376" s="9">
        <f>IF(Occurrence!K376&gt;0,MAX(0,(Occurrence!K376-$E$4)*$B$7+$E$4*$B$6),0)</f>
        <v/>
      </c>
      <c r="M376" s="9">
        <f>Data!X376+$B$11</f>
        <v/>
      </c>
      <c r="N376" s="9">
        <f>(Data!X376-$D$9)*$B$12+$D$9+$B$11</f>
        <v/>
      </c>
      <c r="O376" s="9">
        <f>Data!Y376+$B$11</f>
        <v/>
      </c>
      <c r="P376" s="9">
        <f>(Data!Y376-$E$9)*$B$12+$E$9+$B$11</f>
        <v/>
      </c>
    </row>
    <row r="377">
      <c r="H377" s="14">
        <f>Data!A377</f>
        <v/>
      </c>
      <c r="I377" s="9">
        <f>IF(Occurrence!J377&gt;0,Occurrence!J377*$B$6,0)</f>
        <v/>
      </c>
      <c r="J377" s="9">
        <f>IF(Occurrence!J377&gt;0,MAX(0,(Occurrence!J377-$D$4)*$B$7+$D$4*$B$6),0)</f>
        <v/>
      </c>
      <c r="K377" s="9">
        <f>IF(Occurrence!K377&gt;0,Occurrence!K377*$B$6,0)</f>
        <v/>
      </c>
      <c r="L377" s="9">
        <f>IF(Occurrence!K377&gt;0,MAX(0,(Occurrence!K377-$E$4)*$B$7+$E$4*$B$6),0)</f>
        <v/>
      </c>
      <c r="M377" s="9">
        <f>Data!X377+$B$11</f>
        <v/>
      </c>
      <c r="N377" s="9">
        <f>(Data!X377-$D$9)*$B$12+$D$9+$B$11</f>
        <v/>
      </c>
      <c r="O377" s="9">
        <f>Data!Y377+$B$11</f>
        <v/>
      </c>
      <c r="P377" s="9">
        <f>(Data!Y377-$E$9)*$B$12+$E$9+$B$11</f>
        <v/>
      </c>
    </row>
    <row r="378">
      <c r="H378" s="14">
        <f>Data!A378</f>
        <v/>
      </c>
      <c r="I378" s="9">
        <f>IF(Occurrence!J378&gt;0,Occurrence!J378*$B$6,0)</f>
        <v/>
      </c>
      <c r="J378" s="9">
        <f>IF(Occurrence!J378&gt;0,MAX(0,(Occurrence!J378-$D$4)*$B$7+$D$4*$B$6),0)</f>
        <v/>
      </c>
      <c r="K378" s="9">
        <f>IF(Occurrence!K378&gt;0,Occurrence!K378*$B$6,0)</f>
        <v/>
      </c>
      <c r="L378" s="9">
        <f>IF(Occurrence!K378&gt;0,MAX(0,(Occurrence!K378-$E$4)*$B$7+$E$4*$B$6),0)</f>
        <v/>
      </c>
      <c r="M378" s="9">
        <f>Data!X378+$B$11</f>
        <v/>
      </c>
      <c r="N378" s="9">
        <f>(Data!X378-$D$9)*$B$12+$D$9+$B$11</f>
        <v/>
      </c>
      <c r="O378" s="9">
        <f>Data!Y378+$B$11</f>
        <v/>
      </c>
      <c r="P378" s="9">
        <f>(Data!Y378-$E$9)*$B$12+$E$9+$B$11</f>
        <v/>
      </c>
    </row>
    <row r="379">
      <c r="H379" s="14">
        <f>Data!A379</f>
        <v/>
      </c>
      <c r="I379" s="9">
        <f>IF(Occurrence!J379&gt;0,Occurrence!J379*$B$6,0)</f>
        <v/>
      </c>
      <c r="J379" s="9">
        <f>IF(Occurrence!J379&gt;0,MAX(0,(Occurrence!J379-$D$4)*$B$7+$D$4*$B$6),0)</f>
        <v/>
      </c>
      <c r="K379" s="9">
        <f>IF(Occurrence!K379&gt;0,Occurrence!K379*$B$6,0)</f>
        <v/>
      </c>
      <c r="L379" s="9">
        <f>IF(Occurrence!K379&gt;0,MAX(0,(Occurrence!K379-$E$4)*$B$7+$E$4*$B$6),0)</f>
        <v/>
      </c>
      <c r="M379" s="9">
        <f>Data!X379+$B$11</f>
        <v/>
      </c>
      <c r="N379" s="9">
        <f>(Data!X379-$D$9)*$B$12+$D$9+$B$11</f>
        <v/>
      </c>
      <c r="O379" s="9">
        <f>Data!Y379+$B$11</f>
        <v/>
      </c>
      <c r="P379" s="9">
        <f>(Data!Y379-$E$9)*$B$12+$E$9+$B$11</f>
        <v/>
      </c>
    </row>
    <row r="380">
      <c r="H380" s="14">
        <f>Data!A380</f>
        <v/>
      </c>
      <c r="I380" s="9">
        <f>IF(Occurrence!J380&gt;0,Occurrence!J380*$B$6,0)</f>
        <v/>
      </c>
      <c r="J380" s="9">
        <f>IF(Occurrence!J380&gt;0,MAX(0,(Occurrence!J380-$D$4)*$B$7+$D$4*$B$6),0)</f>
        <v/>
      </c>
      <c r="K380" s="9">
        <f>IF(Occurrence!K380&gt;0,Occurrence!K380*$B$6,0)</f>
        <v/>
      </c>
      <c r="L380" s="9">
        <f>IF(Occurrence!K380&gt;0,MAX(0,(Occurrence!K380-$E$4)*$B$7+$E$4*$B$6),0)</f>
        <v/>
      </c>
      <c r="M380" s="9">
        <f>Data!X380+$B$11</f>
        <v/>
      </c>
      <c r="N380" s="9">
        <f>(Data!X380-$D$9)*$B$12+$D$9+$B$11</f>
        <v/>
      </c>
      <c r="O380" s="9">
        <f>Data!Y380+$B$11</f>
        <v/>
      </c>
      <c r="P380" s="9">
        <f>(Data!Y380-$E$9)*$B$12+$E$9+$B$11</f>
        <v/>
      </c>
    </row>
    <row r="381">
      <c r="H381" s="14">
        <f>Data!A381</f>
        <v/>
      </c>
      <c r="I381" s="9">
        <f>IF(Occurrence!J381&gt;0,Occurrence!J381*$B$6,0)</f>
        <v/>
      </c>
      <c r="J381" s="9">
        <f>IF(Occurrence!J381&gt;0,MAX(0,(Occurrence!J381-$D$4)*$B$7+$D$4*$B$6),0)</f>
        <v/>
      </c>
      <c r="K381" s="9">
        <f>IF(Occurrence!K381&gt;0,Occurrence!K381*$B$6,0)</f>
        <v/>
      </c>
      <c r="L381" s="9">
        <f>IF(Occurrence!K381&gt;0,MAX(0,(Occurrence!K381-$E$4)*$B$7+$E$4*$B$6),0)</f>
        <v/>
      </c>
      <c r="M381" s="9">
        <f>Data!X381+$B$11</f>
        <v/>
      </c>
      <c r="N381" s="9">
        <f>(Data!X381-$D$9)*$B$12+$D$9+$B$11</f>
        <v/>
      </c>
      <c r="O381" s="9">
        <f>Data!Y381+$B$11</f>
        <v/>
      </c>
      <c r="P381" s="9">
        <f>(Data!Y381-$E$9)*$B$12+$E$9+$B$11</f>
        <v/>
      </c>
    </row>
    <row r="382">
      <c r="H382" s="14">
        <f>Data!A382</f>
        <v/>
      </c>
      <c r="I382" s="9">
        <f>IF(Occurrence!J382&gt;0,Occurrence!J382*$B$6,0)</f>
        <v/>
      </c>
      <c r="J382" s="9">
        <f>IF(Occurrence!J382&gt;0,MAX(0,(Occurrence!J382-$D$4)*$B$7+$D$4*$B$6),0)</f>
        <v/>
      </c>
      <c r="K382" s="9">
        <f>IF(Occurrence!K382&gt;0,Occurrence!K382*$B$6,0)</f>
        <v/>
      </c>
      <c r="L382" s="9">
        <f>IF(Occurrence!K382&gt;0,MAX(0,(Occurrence!K382-$E$4)*$B$7+$E$4*$B$6),0)</f>
        <v/>
      </c>
      <c r="M382" s="9">
        <f>Data!X382+$B$11</f>
        <v/>
      </c>
      <c r="N382" s="9">
        <f>(Data!X382-$D$9)*$B$12+$D$9+$B$11</f>
        <v/>
      </c>
      <c r="O382" s="9">
        <f>Data!Y382+$B$11</f>
        <v/>
      </c>
      <c r="P382" s="9">
        <f>(Data!Y382-$E$9)*$B$12+$E$9+$B$11</f>
        <v/>
      </c>
    </row>
    <row r="383">
      <c r="H383" s="14">
        <f>Data!A383</f>
        <v/>
      </c>
      <c r="I383" s="9">
        <f>IF(Occurrence!J383&gt;0,Occurrence!J383*$B$6,0)</f>
        <v/>
      </c>
      <c r="J383" s="9">
        <f>IF(Occurrence!J383&gt;0,MAX(0,(Occurrence!J383-$D$4)*$B$7+$D$4*$B$6),0)</f>
        <v/>
      </c>
      <c r="K383" s="9">
        <f>IF(Occurrence!K383&gt;0,Occurrence!K383*$B$6,0)</f>
        <v/>
      </c>
      <c r="L383" s="9">
        <f>IF(Occurrence!K383&gt;0,MAX(0,(Occurrence!K383-$E$4)*$B$7+$E$4*$B$6),0)</f>
        <v/>
      </c>
      <c r="M383" s="9">
        <f>Data!X383+$B$11</f>
        <v/>
      </c>
      <c r="N383" s="9">
        <f>(Data!X383-$D$9)*$B$12+$D$9+$B$11</f>
        <v/>
      </c>
      <c r="O383" s="9">
        <f>Data!Y383+$B$11</f>
        <v/>
      </c>
      <c r="P383" s="9">
        <f>(Data!Y383-$E$9)*$B$12+$E$9+$B$11</f>
        <v/>
      </c>
    </row>
    <row r="384">
      <c r="H384" s="14">
        <f>Data!A384</f>
        <v/>
      </c>
      <c r="I384" s="9">
        <f>IF(Occurrence!J384&gt;0,Occurrence!J384*$B$6,0)</f>
        <v/>
      </c>
      <c r="J384" s="9">
        <f>IF(Occurrence!J384&gt;0,MAX(0,(Occurrence!J384-$D$4)*$B$7+$D$4*$B$6),0)</f>
        <v/>
      </c>
      <c r="K384" s="9">
        <f>IF(Occurrence!K384&gt;0,Occurrence!K384*$B$6,0)</f>
        <v/>
      </c>
      <c r="L384" s="9">
        <f>IF(Occurrence!K384&gt;0,MAX(0,(Occurrence!K384-$E$4)*$B$7+$E$4*$B$6),0)</f>
        <v/>
      </c>
      <c r="M384" s="9">
        <f>Data!X384+$B$11</f>
        <v/>
      </c>
      <c r="N384" s="9">
        <f>(Data!X384-$D$9)*$B$12+$D$9+$B$11</f>
        <v/>
      </c>
      <c r="O384" s="9">
        <f>Data!Y384+$B$11</f>
        <v/>
      </c>
      <c r="P384" s="9">
        <f>(Data!Y384-$E$9)*$B$12+$E$9+$B$11</f>
        <v/>
      </c>
    </row>
    <row r="385">
      <c r="H385" s="14">
        <f>Data!A385</f>
        <v/>
      </c>
      <c r="I385" s="9">
        <f>IF(Occurrence!J385&gt;0,Occurrence!J385*$B$6,0)</f>
        <v/>
      </c>
      <c r="J385" s="9">
        <f>IF(Occurrence!J385&gt;0,MAX(0,(Occurrence!J385-$D$4)*$B$7+$D$4*$B$6),0)</f>
        <v/>
      </c>
      <c r="K385" s="9">
        <f>IF(Occurrence!K385&gt;0,Occurrence!K385*$B$6,0)</f>
        <v/>
      </c>
      <c r="L385" s="9">
        <f>IF(Occurrence!K385&gt;0,MAX(0,(Occurrence!K385-$E$4)*$B$7+$E$4*$B$6),0)</f>
        <v/>
      </c>
      <c r="M385" s="9">
        <f>Data!X385+$B$11</f>
        <v/>
      </c>
      <c r="N385" s="9">
        <f>(Data!X385-$D$9)*$B$12+$D$9+$B$11</f>
        <v/>
      </c>
      <c r="O385" s="9">
        <f>Data!Y385+$B$11</f>
        <v/>
      </c>
      <c r="P385" s="9">
        <f>(Data!Y385-$E$9)*$B$12+$E$9+$B$11</f>
        <v/>
      </c>
    </row>
    <row r="386">
      <c r="H386" s="14">
        <f>Data!A386</f>
        <v/>
      </c>
      <c r="I386" s="9">
        <f>IF(Occurrence!J386&gt;0,Occurrence!J386*$B$6,0)</f>
        <v/>
      </c>
      <c r="J386" s="9">
        <f>IF(Occurrence!J386&gt;0,MAX(0,(Occurrence!J386-$D$4)*$B$7+$D$4*$B$6),0)</f>
        <v/>
      </c>
      <c r="K386" s="9">
        <f>IF(Occurrence!K386&gt;0,Occurrence!K386*$B$6,0)</f>
        <v/>
      </c>
      <c r="L386" s="9">
        <f>IF(Occurrence!K386&gt;0,MAX(0,(Occurrence!K386-$E$4)*$B$7+$E$4*$B$6),0)</f>
        <v/>
      </c>
      <c r="M386" s="9">
        <f>Data!X386+$B$11</f>
        <v/>
      </c>
      <c r="N386" s="9">
        <f>(Data!X386-$D$9)*$B$12+$D$9+$B$11</f>
        <v/>
      </c>
      <c r="O386" s="9">
        <f>Data!Y386+$B$11</f>
        <v/>
      </c>
      <c r="P386" s="9">
        <f>(Data!Y386-$E$9)*$B$12+$E$9+$B$11</f>
        <v/>
      </c>
    </row>
    <row r="387">
      <c r="H387" s="14">
        <f>Data!A387</f>
        <v/>
      </c>
      <c r="I387" s="9">
        <f>IF(Occurrence!J387&gt;0,Occurrence!J387*$B$6,0)</f>
        <v/>
      </c>
      <c r="J387" s="9">
        <f>IF(Occurrence!J387&gt;0,MAX(0,(Occurrence!J387-$D$4)*$B$7+$D$4*$B$6),0)</f>
        <v/>
      </c>
      <c r="K387" s="9">
        <f>IF(Occurrence!K387&gt;0,Occurrence!K387*$B$6,0)</f>
        <v/>
      </c>
      <c r="L387" s="9">
        <f>IF(Occurrence!K387&gt;0,MAX(0,(Occurrence!K387-$E$4)*$B$7+$E$4*$B$6),0)</f>
        <v/>
      </c>
      <c r="M387" s="9">
        <f>Data!X387+$B$11</f>
        <v/>
      </c>
      <c r="N387" s="9">
        <f>(Data!X387-$D$9)*$B$12+$D$9+$B$11</f>
        <v/>
      </c>
      <c r="O387" s="9">
        <f>Data!Y387+$B$11</f>
        <v/>
      </c>
      <c r="P387" s="9">
        <f>(Data!Y387-$E$9)*$B$12+$E$9+$B$11</f>
        <v/>
      </c>
    </row>
    <row r="388">
      <c r="H388" s="14">
        <f>Data!A388</f>
        <v/>
      </c>
      <c r="I388" s="9">
        <f>IF(Occurrence!J388&gt;0,Occurrence!J388*$B$6,0)</f>
        <v/>
      </c>
      <c r="J388" s="9">
        <f>IF(Occurrence!J388&gt;0,MAX(0,(Occurrence!J388-$D$4)*$B$7+$D$4*$B$6),0)</f>
        <v/>
      </c>
      <c r="K388" s="9">
        <f>IF(Occurrence!K388&gt;0,Occurrence!K388*$B$6,0)</f>
        <v/>
      </c>
      <c r="L388" s="9">
        <f>IF(Occurrence!K388&gt;0,MAX(0,(Occurrence!K388-$E$4)*$B$7+$E$4*$B$6),0)</f>
        <v/>
      </c>
      <c r="M388" s="9">
        <f>Data!X388+$B$11</f>
        <v/>
      </c>
      <c r="N388" s="9">
        <f>(Data!X388-$D$9)*$B$12+$D$9+$B$11</f>
        <v/>
      </c>
      <c r="O388" s="9">
        <f>Data!Y388+$B$11</f>
        <v/>
      </c>
      <c r="P388" s="9">
        <f>(Data!Y388-$E$9)*$B$12+$E$9+$B$11</f>
        <v/>
      </c>
    </row>
    <row r="389">
      <c r="H389" s="14">
        <f>Data!A389</f>
        <v/>
      </c>
      <c r="I389" s="9">
        <f>IF(Occurrence!J389&gt;0,Occurrence!J389*$B$6,0)</f>
        <v/>
      </c>
      <c r="J389" s="9">
        <f>IF(Occurrence!J389&gt;0,MAX(0,(Occurrence!J389-$D$4)*$B$7+$D$4*$B$6),0)</f>
        <v/>
      </c>
      <c r="K389" s="9">
        <f>IF(Occurrence!K389&gt;0,Occurrence!K389*$B$6,0)</f>
        <v/>
      </c>
      <c r="L389" s="9">
        <f>IF(Occurrence!K389&gt;0,MAX(0,(Occurrence!K389-$E$4)*$B$7+$E$4*$B$6),0)</f>
        <v/>
      </c>
      <c r="M389" s="9">
        <f>Data!X389+$B$11</f>
        <v/>
      </c>
      <c r="N389" s="9">
        <f>(Data!X389-$D$9)*$B$12+$D$9+$B$11</f>
        <v/>
      </c>
      <c r="O389" s="9">
        <f>Data!Y389+$B$11</f>
        <v/>
      </c>
      <c r="P389" s="9">
        <f>(Data!Y389-$E$9)*$B$12+$E$9+$B$11</f>
        <v/>
      </c>
    </row>
    <row r="390">
      <c r="H390" s="14">
        <f>Data!A390</f>
        <v/>
      </c>
      <c r="I390" s="9">
        <f>IF(Occurrence!J390&gt;0,Occurrence!J390*$B$6,0)</f>
        <v/>
      </c>
      <c r="J390" s="9">
        <f>IF(Occurrence!J390&gt;0,MAX(0,(Occurrence!J390-$D$4)*$B$7+$D$4*$B$6),0)</f>
        <v/>
      </c>
      <c r="K390" s="9">
        <f>IF(Occurrence!K390&gt;0,Occurrence!K390*$B$6,0)</f>
        <v/>
      </c>
      <c r="L390" s="9">
        <f>IF(Occurrence!K390&gt;0,MAX(0,(Occurrence!K390-$E$4)*$B$7+$E$4*$B$6),0)</f>
        <v/>
      </c>
      <c r="M390" s="9">
        <f>Data!X390+$B$11</f>
        <v/>
      </c>
      <c r="N390" s="9">
        <f>(Data!X390-$D$9)*$B$12+$D$9+$B$11</f>
        <v/>
      </c>
      <c r="O390" s="9">
        <f>Data!Y390+$B$11</f>
        <v/>
      </c>
      <c r="P390" s="9">
        <f>(Data!Y390-$E$9)*$B$12+$E$9+$B$11</f>
        <v/>
      </c>
    </row>
    <row r="391">
      <c r="H391" s="14">
        <f>Data!A391</f>
        <v/>
      </c>
      <c r="I391" s="9">
        <f>IF(Occurrence!J391&gt;0,Occurrence!J391*$B$6,0)</f>
        <v/>
      </c>
      <c r="J391" s="9">
        <f>IF(Occurrence!J391&gt;0,MAX(0,(Occurrence!J391-$D$4)*$B$7+$D$4*$B$6),0)</f>
        <v/>
      </c>
      <c r="K391" s="9">
        <f>IF(Occurrence!K391&gt;0,Occurrence!K391*$B$6,0)</f>
        <v/>
      </c>
      <c r="L391" s="9">
        <f>IF(Occurrence!K391&gt;0,MAX(0,(Occurrence!K391-$E$4)*$B$7+$E$4*$B$6),0)</f>
        <v/>
      </c>
      <c r="M391" s="9">
        <f>Data!X391+$B$11</f>
        <v/>
      </c>
      <c r="N391" s="9">
        <f>(Data!X391-$D$9)*$B$12+$D$9+$B$11</f>
        <v/>
      </c>
      <c r="O391" s="9">
        <f>Data!Y391+$B$11</f>
        <v/>
      </c>
      <c r="P391" s="9">
        <f>(Data!Y391-$E$9)*$B$12+$E$9+$B$11</f>
        <v/>
      </c>
    </row>
    <row r="392">
      <c r="H392" s="14">
        <f>Data!A392</f>
        <v/>
      </c>
      <c r="I392" s="9">
        <f>IF(Occurrence!J392&gt;0,Occurrence!J392*$B$6,0)</f>
        <v/>
      </c>
      <c r="J392" s="9">
        <f>IF(Occurrence!J392&gt;0,MAX(0,(Occurrence!J392-$D$4)*$B$7+$D$4*$B$6),0)</f>
        <v/>
      </c>
      <c r="K392" s="9">
        <f>IF(Occurrence!K392&gt;0,Occurrence!K392*$B$6,0)</f>
        <v/>
      </c>
      <c r="L392" s="9">
        <f>IF(Occurrence!K392&gt;0,MAX(0,(Occurrence!K392-$E$4)*$B$7+$E$4*$B$6),0)</f>
        <v/>
      </c>
      <c r="M392" s="9">
        <f>Data!X392+$B$11</f>
        <v/>
      </c>
      <c r="N392" s="9">
        <f>(Data!X392-$D$9)*$B$12+$D$9+$B$11</f>
        <v/>
      </c>
      <c r="O392" s="9">
        <f>Data!Y392+$B$11</f>
        <v/>
      </c>
      <c r="P392" s="9">
        <f>(Data!Y392-$E$9)*$B$12+$E$9+$B$11</f>
        <v/>
      </c>
    </row>
    <row r="393">
      <c r="H393" s="14">
        <f>Data!A393</f>
        <v/>
      </c>
      <c r="I393" s="9">
        <f>IF(Occurrence!J393&gt;0,Occurrence!J393*$B$6,0)</f>
        <v/>
      </c>
      <c r="J393" s="9">
        <f>IF(Occurrence!J393&gt;0,MAX(0,(Occurrence!J393-$D$4)*$B$7+$D$4*$B$6),0)</f>
        <v/>
      </c>
      <c r="K393" s="9">
        <f>IF(Occurrence!K393&gt;0,Occurrence!K393*$B$6,0)</f>
        <v/>
      </c>
      <c r="L393" s="9">
        <f>IF(Occurrence!K393&gt;0,MAX(0,(Occurrence!K393-$E$4)*$B$7+$E$4*$B$6),0)</f>
        <v/>
      </c>
      <c r="M393" s="9">
        <f>Data!X393+$B$11</f>
        <v/>
      </c>
      <c r="N393" s="9">
        <f>(Data!X393-$D$9)*$B$12+$D$9+$B$11</f>
        <v/>
      </c>
      <c r="O393" s="9">
        <f>Data!Y393+$B$11</f>
        <v/>
      </c>
      <c r="P393" s="9">
        <f>(Data!Y393-$E$9)*$B$12+$E$9+$B$11</f>
        <v/>
      </c>
    </row>
    <row r="394">
      <c r="H394" s="14">
        <f>Data!A394</f>
        <v/>
      </c>
      <c r="I394" s="9">
        <f>IF(Occurrence!J394&gt;0,Occurrence!J394*$B$6,0)</f>
        <v/>
      </c>
      <c r="J394" s="9">
        <f>IF(Occurrence!J394&gt;0,MAX(0,(Occurrence!J394-$D$4)*$B$7+$D$4*$B$6),0)</f>
        <v/>
      </c>
      <c r="K394" s="9">
        <f>IF(Occurrence!K394&gt;0,Occurrence!K394*$B$6,0)</f>
        <v/>
      </c>
      <c r="L394" s="9">
        <f>IF(Occurrence!K394&gt;0,MAX(0,(Occurrence!K394-$E$4)*$B$7+$E$4*$B$6),0)</f>
        <v/>
      </c>
      <c r="M394" s="9">
        <f>Data!X394+$B$11</f>
        <v/>
      </c>
      <c r="N394" s="9">
        <f>(Data!X394-$D$9)*$B$12+$D$9+$B$11</f>
        <v/>
      </c>
      <c r="O394" s="9">
        <f>Data!Y394+$B$11</f>
        <v/>
      </c>
      <c r="P394" s="9">
        <f>(Data!Y394-$E$9)*$B$12+$E$9+$B$11</f>
        <v/>
      </c>
    </row>
    <row r="395">
      <c r="H395" s="14">
        <f>Data!A395</f>
        <v/>
      </c>
      <c r="I395" s="9">
        <f>IF(Occurrence!J395&gt;0,Occurrence!J395*$B$6,0)</f>
        <v/>
      </c>
      <c r="J395" s="9">
        <f>IF(Occurrence!J395&gt;0,MAX(0,(Occurrence!J395-$D$4)*$B$7+$D$4*$B$6),0)</f>
        <v/>
      </c>
      <c r="K395" s="9">
        <f>IF(Occurrence!K395&gt;0,Occurrence!K395*$B$6,0)</f>
        <v/>
      </c>
      <c r="L395" s="9">
        <f>IF(Occurrence!K395&gt;0,MAX(0,(Occurrence!K395-$E$4)*$B$7+$E$4*$B$6),0)</f>
        <v/>
      </c>
      <c r="M395" s="9">
        <f>Data!X395+$B$11</f>
        <v/>
      </c>
      <c r="N395" s="9">
        <f>(Data!X395-$D$9)*$B$12+$D$9+$B$11</f>
        <v/>
      </c>
      <c r="O395" s="9">
        <f>Data!Y395+$B$11</f>
        <v/>
      </c>
      <c r="P395" s="9">
        <f>(Data!Y395-$E$9)*$B$12+$E$9+$B$11</f>
        <v/>
      </c>
    </row>
    <row r="396">
      <c r="H396" s="14">
        <f>Data!A396</f>
        <v/>
      </c>
      <c r="I396" s="9">
        <f>IF(Occurrence!J396&gt;0,Occurrence!J396*$B$6,0)</f>
        <v/>
      </c>
      <c r="J396" s="9">
        <f>IF(Occurrence!J396&gt;0,MAX(0,(Occurrence!J396-$D$4)*$B$7+$D$4*$B$6),0)</f>
        <v/>
      </c>
      <c r="K396" s="9">
        <f>IF(Occurrence!K396&gt;0,Occurrence!K396*$B$6,0)</f>
        <v/>
      </c>
      <c r="L396" s="9">
        <f>IF(Occurrence!K396&gt;0,MAX(0,(Occurrence!K396-$E$4)*$B$7+$E$4*$B$6),0)</f>
        <v/>
      </c>
      <c r="M396" s="9">
        <f>Data!X396+$B$11</f>
        <v/>
      </c>
      <c r="N396" s="9">
        <f>(Data!X396-$D$9)*$B$12+$D$9+$B$11</f>
        <v/>
      </c>
      <c r="O396" s="9">
        <f>Data!Y396+$B$11</f>
        <v/>
      </c>
      <c r="P396" s="9">
        <f>(Data!Y396-$E$9)*$B$12+$E$9+$B$11</f>
        <v/>
      </c>
    </row>
    <row r="397">
      <c r="H397" s="14">
        <f>Data!A397</f>
        <v/>
      </c>
      <c r="I397" s="9">
        <f>IF(Occurrence!J397&gt;0,Occurrence!J397*$B$6,0)</f>
        <v/>
      </c>
      <c r="J397" s="9">
        <f>IF(Occurrence!J397&gt;0,MAX(0,(Occurrence!J397-$D$4)*$B$7+$D$4*$B$6),0)</f>
        <v/>
      </c>
      <c r="K397" s="9">
        <f>IF(Occurrence!K397&gt;0,Occurrence!K397*$B$6,0)</f>
        <v/>
      </c>
      <c r="L397" s="9">
        <f>IF(Occurrence!K397&gt;0,MAX(0,(Occurrence!K397-$E$4)*$B$7+$E$4*$B$6),0)</f>
        <v/>
      </c>
      <c r="M397" s="9">
        <f>Data!X397+$B$11</f>
        <v/>
      </c>
      <c r="N397" s="9">
        <f>(Data!X397-$D$9)*$B$12+$D$9+$B$11</f>
        <v/>
      </c>
      <c r="O397" s="9">
        <f>Data!Y397+$B$11</f>
        <v/>
      </c>
      <c r="P397" s="9">
        <f>(Data!Y397-$E$9)*$B$12+$E$9+$B$11</f>
        <v/>
      </c>
    </row>
    <row r="398">
      <c r="H398" s="14">
        <f>Data!A398</f>
        <v/>
      </c>
      <c r="I398" s="9">
        <f>IF(Occurrence!J398&gt;0,Occurrence!J398*$B$6,0)</f>
        <v/>
      </c>
      <c r="J398" s="9">
        <f>IF(Occurrence!J398&gt;0,MAX(0,(Occurrence!J398-$D$4)*$B$7+$D$4*$B$6),0)</f>
        <v/>
      </c>
      <c r="K398" s="9">
        <f>IF(Occurrence!K398&gt;0,Occurrence!K398*$B$6,0)</f>
        <v/>
      </c>
      <c r="L398" s="9">
        <f>IF(Occurrence!K398&gt;0,MAX(0,(Occurrence!K398-$E$4)*$B$7+$E$4*$B$6),0)</f>
        <v/>
      </c>
      <c r="M398" s="9">
        <f>Data!X398+$B$11</f>
        <v/>
      </c>
      <c r="N398" s="9">
        <f>(Data!X398-$D$9)*$B$12+$D$9+$B$11</f>
        <v/>
      </c>
      <c r="O398" s="9">
        <f>Data!Y398+$B$11</f>
        <v/>
      </c>
      <c r="P398" s="9">
        <f>(Data!Y398-$E$9)*$B$12+$E$9+$B$11</f>
        <v/>
      </c>
    </row>
    <row r="399">
      <c r="H399" s="14">
        <f>Data!A399</f>
        <v/>
      </c>
      <c r="I399" s="9">
        <f>IF(Occurrence!J399&gt;0,Occurrence!J399*$B$6,0)</f>
        <v/>
      </c>
      <c r="J399" s="9">
        <f>IF(Occurrence!J399&gt;0,MAX(0,(Occurrence!J399-$D$4)*$B$7+$D$4*$B$6),0)</f>
        <v/>
      </c>
      <c r="K399" s="9">
        <f>IF(Occurrence!K399&gt;0,Occurrence!K399*$B$6,0)</f>
        <v/>
      </c>
      <c r="L399" s="9">
        <f>IF(Occurrence!K399&gt;0,MAX(0,(Occurrence!K399-$E$4)*$B$7+$E$4*$B$6),0)</f>
        <v/>
      </c>
      <c r="M399" s="9">
        <f>Data!X399+$B$11</f>
        <v/>
      </c>
      <c r="N399" s="9">
        <f>(Data!X399-$D$9)*$B$12+$D$9+$B$11</f>
        <v/>
      </c>
      <c r="O399" s="9">
        <f>Data!Y399+$B$11</f>
        <v/>
      </c>
      <c r="P399" s="9">
        <f>(Data!Y399-$E$9)*$B$12+$E$9+$B$11</f>
        <v/>
      </c>
    </row>
    <row r="400">
      <c r="H400" s="14">
        <f>Data!A400</f>
        <v/>
      </c>
      <c r="I400" s="9">
        <f>IF(Occurrence!J400&gt;0,Occurrence!J400*$B$6,0)</f>
        <v/>
      </c>
      <c r="J400" s="9">
        <f>IF(Occurrence!J400&gt;0,MAX(0,(Occurrence!J400-$D$4)*$B$7+$D$4*$B$6),0)</f>
        <v/>
      </c>
      <c r="K400" s="9">
        <f>IF(Occurrence!K400&gt;0,Occurrence!K400*$B$6,0)</f>
        <v/>
      </c>
      <c r="L400" s="9">
        <f>IF(Occurrence!K400&gt;0,MAX(0,(Occurrence!K400-$E$4)*$B$7+$E$4*$B$6),0)</f>
        <v/>
      </c>
      <c r="M400" s="9">
        <f>Data!X400+$B$11</f>
        <v/>
      </c>
      <c r="N400" s="9">
        <f>(Data!X400-$D$9)*$B$12+$D$9+$B$11</f>
        <v/>
      </c>
      <c r="O400" s="9">
        <f>Data!Y400+$B$11</f>
        <v/>
      </c>
      <c r="P400" s="9">
        <f>(Data!Y400-$E$9)*$B$12+$E$9+$B$11</f>
        <v/>
      </c>
    </row>
    <row r="401">
      <c r="H401" s="14">
        <f>Data!A401</f>
        <v/>
      </c>
      <c r="I401" s="9">
        <f>IF(Occurrence!J401&gt;0,Occurrence!J401*$B$6,0)</f>
        <v/>
      </c>
      <c r="J401" s="9">
        <f>IF(Occurrence!J401&gt;0,MAX(0,(Occurrence!J401-$D$4)*$B$7+$D$4*$B$6),0)</f>
        <v/>
      </c>
      <c r="K401" s="9">
        <f>IF(Occurrence!K401&gt;0,Occurrence!K401*$B$6,0)</f>
        <v/>
      </c>
      <c r="L401" s="9">
        <f>IF(Occurrence!K401&gt;0,MAX(0,(Occurrence!K401-$E$4)*$B$7+$E$4*$B$6),0)</f>
        <v/>
      </c>
      <c r="M401" s="9">
        <f>Data!X401+$B$11</f>
        <v/>
      </c>
      <c r="N401" s="9">
        <f>(Data!X401-$D$9)*$B$12+$D$9+$B$11</f>
        <v/>
      </c>
      <c r="O401" s="9">
        <f>Data!Y401+$B$11</f>
        <v/>
      </c>
      <c r="P401" s="9">
        <f>(Data!Y401-$E$9)*$B$12+$E$9+$B$11</f>
        <v/>
      </c>
    </row>
    <row r="402">
      <c r="H402" s="14">
        <f>Data!A402</f>
        <v/>
      </c>
      <c r="I402" s="9">
        <f>IF(Occurrence!J402&gt;0,Occurrence!J402*$B$6,0)</f>
        <v/>
      </c>
      <c r="J402" s="9">
        <f>IF(Occurrence!J402&gt;0,MAX(0,(Occurrence!J402-$D$4)*$B$7+$D$4*$B$6),0)</f>
        <v/>
      </c>
      <c r="K402" s="9">
        <f>IF(Occurrence!K402&gt;0,Occurrence!K402*$B$6,0)</f>
        <v/>
      </c>
      <c r="L402" s="9">
        <f>IF(Occurrence!K402&gt;0,MAX(0,(Occurrence!K402-$E$4)*$B$7+$E$4*$B$6),0)</f>
        <v/>
      </c>
      <c r="M402" s="9">
        <f>Data!X402+$B$11</f>
        <v/>
      </c>
      <c r="N402" s="9">
        <f>(Data!X402-$D$9)*$B$12+$D$9+$B$11</f>
        <v/>
      </c>
      <c r="O402" s="9">
        <f>Data!Y402+$B$11</f>
        <v/>
      </c>
      <c r="P402" s="9">
        <f>(Data!Y402-$E$9)*$B$12+$E$9+$B$11</f>
        <v/>
      </c>
    </row>
    <row r="403">
      <c r="H403" s="14">
        <f>Data!A403</f>
        <v/>
      </c>
      <c r="I403" s="9">
        <f>IF(Occurrence!J403&gt;0,Occurrence!J403*$B$6,0)</f>
        <v/>
      </c>
      <c r="J403" s="9">
        <f>IF(Occurrence!J403&gt;0,MAX(0,(Occurrence!J403-$D$4)*$B$7+$D$4*$B$6),0)</f>
        <v/>
      </c>
      <c r="K403" s="9">
        <f>IF(Occurrence!K403&gt;0,Occurrence!K403*$B$6,0)</f>
        <v/>
      </c>
      <c r="L403" s="9">
        <f>IF(Occurrence!K403&gt;0,MAX(0,(Occurrence!K403-$E$4)*$B$7+$E$4*$B$6),0)</f>
        <v/>
      </c>
      <c r="M403" s="9">
        <f>Data!X403+$B$11</f>
        <v/>
      </c>
      <c r="N403" s="9">
        <f>(Data!X403-$D$9)*$B$12+$D$9+$B$11</f>
        <v/>
      </c>
      <c r="O403" s="9">
        <f>Data!Y403+$B$11</f>
        <v/>
      </c>
      <c r="P403" s="9">
        <f>(Data!Y403-$E$9)*$B$12+$E$9+$B$11</f>
        <v/>
      </c>
    </row>
    <row r="404">
      <c r="H404" s="14">
        <f>Data!A404</f>
        <v/>
      </c>
      <c r="I404" s="9">
        <f>IF(Occurrence!J404&gt;0,Occurrence!J404*$B$6,0)</f>
        <v/>
      </c>
      <c r="J404" s="9">
        <f>IF(Occurrence!J404&gt;0,MAX(0,(Occurrence!J404-$D$4)*$B$7+$D$4*$B$6),0)</f>
        <v/>
      </c>
      <c r="K404" s="9">
        <f>IF(Occurrence!K404&gt;0,Occurrence!K404*$B$6,0)</f>
        <v/>
      </c>
      <c r="L404" s="9">
        <f>IF(Occurrence!K404&gt;0,MAX(0,(Occurrence!K404-$E$4)*$B$7+$E$4*$B$6),0)</f>
        <v/>
      </c>
      <c r="M404" s="9">
        <f>Data!X404+$B$11</f>
        <v/>
      </c>
      <c r="N404" s="9">
        <f>(Data!X404-$D$9)*$B$12+$D$9+$B$11</f>
        <v/>
      </c>
      <c r="O404" s="9">
        <f>Data!Y404+$B$11</f>
        <v/>
      </c>
      <c r="P404" s="9">
        <f>(Data!Y404-$E$9)*$B$12+$E$9+$B$11</f>
        <v/>
      </c>
    </row>
    <row r="405">
      <c r="H405" s="14">
        <f>Data!A405</f>
        <v/>
      </c>
      <c r="I405" s="9">
        <f>IF(Occurrence!J405&gt;0,Occurrence!J405*$B$6,0)</f>
        <v/>
      </c>
      <c r="J405" s="9">
        <f>IF(Occurrence!J405&gt;0,MAX(0,(Occurrence!J405-$D$4)*$B$7+$D$4*$B$6),0)</f>
        <v/>
      </c>
      <c r="K405" s="9">
        <f>IF(Occurrence!K405&gt;0,Occurrence!K405*$B$6,0)</f>
        <v/>
      </c>
      <c r="L405" s="9">
        <f>IF(Occurrence!K405&gt;0,MAX(0,(Occurrence!K405-$E$4)*$B$7+$E$4*$B$6),0)</f>
        <v/>
      </c>
      <c r="M405" s="9">
        <f>Data!X405+$B$11</f>
        <v/>
      </c>
      <c r="N405" s="9">
        <f>(Data!X405-$D$9)*$B$12+$D$9+$B$11</f>
        <v/>
      </c>
      <c r="O405" s="9">
        <f>Data!Y405+$B$11</f>
        <v/>
      </c>
      <c r="P405" s="9">
        <f>(Data!Y405-$E$9)*$B$12+$E$9+$B$11</f>
        <v/>
      </c>
    </row>
    <row r="406">
      <c r="H406" s="14">
        <f>Data!A406</f>
        <v/>
      </c>
      <c r="I406" s="9">
        <f>IF(Occurrence!J406&gt;0,Occurrence!J406*$B$6,0)</f>
        <v/>
      </c>
      <c r="J406" s="9">
        <f>IF(Occurrence!J406&gt;0,MAX(0,(Occurrence!J406-$D$4)*$B$7+$D$4*$B$6),0)</f>
        <v/>
      </c>
      <c r="K406" s="9">
        <f>IF(Occurrence!K406&gt;0,Occurrence!K406*$B$6,0)</f>
        <v/>
      </c>
      <c r="L406" s="9">
        <f>IF(Occurrence!K406&gt;0,MAX(0,(Occurrence!K406-$E$4)*$B$7+$E$4*$B$6),0)</f>
        <v/>
      </c>
      <c r="M406" s="9">
        <f>Data!X406+$B$11</f>
        <v/>
      </c>
      <c r="N406" s="9">
        <f>(Data!X406-$D$9)*$B$12+$D$9+$B$11</f>
        <v/>
      </c>
      <c r="O406" s="9">
        <f>Data!Y406+$B$11</f>
        <v/>
      </c>
      <c r="P406" s="9">
        <f>(Data!Y406-$E$9)*$B$12+$E$9+$B$11</f>
        <v/>
      </c>
    </row>
    <row r="407">
      <c r="H407" s="14">
        <f>Data!A407</f>
        <v/>
      </c>
      <c r="I407" s="9">
        <f>IF(Occurrence!J407&gt;0,Occurrence!J407*$B$6,0)</f>
        <v/>
      </c>
      <c r="J407" s="9">
        <f>IF(Occurrence!J407&gt;0,MAX(0,(Occurrence!J407-$D$4)*$B$7+$D$4*$B$6),0)</f>
        <v/>
      </c>
      <c r="K407" s="9">
        <f>IF(Occurrence!K407&gt;0,Occurrence!K407*$B$6,0)</f>
        <v/>
      </c>
      <c r="L407" s="9">
        <f>IF(Occurrence!K407&gt;0,MAX(0,(Occurrence!K407-$E$4)*$B$7+$E$4*$B$6),0)</f>
        <v/>
      </c>
      <c r="M407" s="9">
        <f>Data!X407+$B$11</f>
        <v/>
      </c>
      <c r="N407" s="9">
        <f>(Data!X407-$D$9)*$B$12+$D$9+$B$11</f>
        <v/>
      </c>
      <c r="O407" s="9">
        <f>Data!Y407+$B$11</f>
        <v/>
      </c>
      <c r="P407" s="9">
        <f>(Data!Y407-$E$9)*$B$12+$E$9+$B$11</f>
        <v/>
      </c>
    </row>
    <row r="408">
      <c r="H408" s="14">
        <f>Data!A408</f>
        <v/>
      </c>
      <c r="I408" s="9">
        <f>IF(Occurrence!J408&gt;0,Occurrence!J408*$B$6,0)</f>
        <v/>
      </c>
      <c r="J408" s="9">
        <f>IF(Occurrence!J408&gt;0,MAX(0,(Occurrence!J408-$D$4)*$B$7+$D$4*$B$6),0)</f>
        <v/>
      </c>
      <c r="K408" s="9">
        <f>IF(Occurrence!K408&gt;0,Occurrence!K408*$B$6,0)</f>
        <v/>
      </c>
      <c r="L408" s="9">
        <f>IF(Occurrence!K408&gt;0,MAX(0,(Occurrence!K408-$E$4)*$B$7+$E$4*$B$6),0)</f>
        <v/>
      </c>
      <c r="M408" s="9">
        <f>Data!X408+$B$11</f>
        <v/>
      </c>
      <c r="N408" s="9">
        <f>(Data!X408-$D$9)*$B$12+$D$9+$B$11</f>
        <v/>
      </c>
      <c r="O408" s="9">
        <f>Data!Y408+$B$11</f>
        <v/>
      </c>
      <c r="P408" s="9">
        <f>(Data!Y408-$E$9)*$B$12+$E$9+$B$11</f>
        <v/>
      </c>
    </row>
    <row r="409">
      <c r="H409" s="14">
        <f>Data!A409</f>
        <v/>
      </c>
      <c r="I409" s="9">
        <f>IF(Occurrence!J409&gt;0,Occurrence!J409*$B$6,0)</f>
        <v/>
      </c>
      <c r="J409" s="9">
        <f>IF(Occurrence!J409&gt;0,MAX(0,(Occurrence!J409-$D$4)*$B$7+$D$4*$B$6),0)</f>
        <v/>
      </c>
      <c r="K409" s="9">
        <f>IF(Occurrence!K409&gt;0,Occurrence!K409*$B$6,0)</f>
        <v/>
      </c>
      <c r="L409" s="9">
        <f>IF(Occurrence!K409&gt;0,MAX(0,(Occurrence!K409-$E$4)*$B$7+$E$4*$B$6),0)</f>
        <v/>
      </c>
      <c r="M409" s="9">
        <f>Data!X409+$B$11</f>
        <v/>
      </c>
      <c r="N409" s="9">
        <f>(Data!X409-$D$9)*$B$12+$D$9+$B$11</f>
        <v/>
      </c>
      <c r="O409" s="9">
        <f>Data!Y409+$B$11</f>
        <v/>
      </c>
      <c r="P409" s="9">
        <f>(Data!Y409-$E$9)*$B$12+$E$9+$B$11</f>
        <v/>
      </c>
    </row>
    <row r="410">
      <c r="H410" s="14">
        <f>Data!A410</f>
        <v/>
      </c>
      <c r="I410" s="9">
        <f>IF(Occurrence!J410&gt;0,Occurrence!J410*$B$6,0)</f>
        <v/>
      </c>
      <c r="J410" s="9">
        <f>IF(Occurrence!J410&gt;0,MAX(0,(Occurrence!J410-$D$4)*$B$7+$D$4*$B$6),0)</f>
        <v/>
      </c>
      <c r="K410" s="9">
        <f>IF(Occurrence!K410&gt;0,Occurrence!K410*$B$6,0)</f>
        <v/>
      </c>
      <c r="L410" s="9">
        <f>IF(Occurrence!K410&gt;0,MAX(0,(Occurrence!K410-$E$4)*$B$7+$E$4*$B$6),0)</f>
        <v/>
      </c>
      <c r="M410" s="9">
        <f>Data!X410+$B$11</f>
        <v/>
      </c>
      <c r="N410" s="9">
        <f>(Data!X410-$D$9)*$B$12+$D$9+$B$11</f>
        <v/>
      </c>
      <c r="O410" s="9">
        <f>Data!Y410+$B$11</f>
        <v/>
      </c>
      <c r="P410" s="9">
        <f>(Data!Y410-$E$9)*$B$12+$E$9+$B$11</f>
        <v/>
      </c>
    </row>
    <row r="411">
      <c r="H411" s="14">
        <f>Data!A411</f>
        <v/>
      </c>
      <c r="I411" s="9">
        <f>IF(Occurrence!J411&gt;0,Occurrence!J411*$B$6,0)</f>
        <v/>
      </c>
      <c r="J411" s="9">
        <f>IF(Occurrence!J411&gt;0,MAX(0,(Occurrence!J411-$D$4)*$B$7+$D$4*$B$6),0)</f>
        <v/>
      </c>
      <c r="K411" s="9">
        <f>IF(Occurrence!K411&gt;0,Occurrence!K411*$B$6,0)</f>
        <v/>
      </c>
      <c r="L411" s="9">
        <f>IF(Occurrence!K411&gt;0,MAX(0,(Occurrence!K411-$E$4)*$B$7+$E$4*$B$6),0)</f>
        <v/>
      </c>
      <c r="M411" s="9">
        <f>Data!X411+$B$11</f>
        <v/>
      </c>
      <c r="N411" s="9">
        <f>(Data!X411-$D$9)*$B$12+$D$9+$B$11</f>
        <v/>
      </c>
      <c r="O411" s="9">
        <f>Data!Y411+$B$11</f>
        <v/>
      </c>
      <c r="P411" s="9">
        <f>(Data!Y411-$E$9)*$B$12+$E$9+$B$11</f>
        <v/>
      </c>
    </row>
    <row r="412">
      <c r="H412" s="14">
        <f>Data!A412</f>
        <v/>
      </c>
      <c r="I412" s="9">
        <f>IF(Occurrence!J412&gt;0,Occurrence!J412*$B$6,0)</f>
        <v/>
      </c>
      <c r="J412" s="9">
        <f>IF(Occurrence!J412&gt;0,MAX(0,(Occurrence!J412-$D$4)*$B$7+$D$4*$B$6),0)</f>
        <v/>
      </c>
      <c r="K412" s="9">
        <f>IF(Occurrence!K412&gt;0,Occurrence!K412*$B$6,0)</f>
        <v/>
      </c>
      <c r="L412" s="9">
        <f>IF(Occurrence!K412&gt;0,MAX(0,(Occurrence!K412-$E$4)*$B$7+$E$4*$B$6),0)</f>
        <v/>
      </c>
      <c r="M412" s="9">
        <f>Data!X412+$B$11</f>
        <v/>
      </c>
      <c r="N412" s="9">
        <f>(Data!X412-$D$9)*$B$12+$D$9+$B$11</f>
        <v/>
      </c>
      <c r="O412" s="9">
        <f>Data!Y412+$B$11</f>
        <v/>
      </c>
      <c r="P412" s="9">
        <f>(Data!Y412-$E$9)*$B$12+$E$9+$B$11</f>
        <v/>
      </c>
    </row>
    <row r="413">
      <c r="H413" s="14">
        <f>Data!A413</f>
        <v/>
      </c>
      <c r="I413" s="9">
        <f>IF(Occurrence!J413&gt;0,Occurrence!J413*$B$6,0)</f>
        <v/>
      </c>
      <c r="J413" s="9">
        <f>IF(Occurrence!J413&gt;0,MAX(0,(Occurrence!J413-$D$4)*$B$7+$D$4*$B$6),0)</f>
        <v/>
      </c>
      <c r="K413" s="9">
        <f>IF(Occurrence!K413&gt;0,Occurrence!K413*$B$6,0)</f>
        <v/>
      </c>
      <c r="L413" s="9">
        <f>IF(Occurrence!K413&gt;0,MAX(0,(Occurrence!K413-$E$4)*$B$7+$E$4*$B$6),0)</f>
        <v/>
      </c>
      <c r="M413" s="9">
        <f>Data!X413+$B$11</f>
        <v/>
      </c>
      <c r="N413" s="9">
        <f>(Data!X413-$D$9)*$B$12+$D$9+$B$11</f>
        <v/>
      </c>
      <c r="O413" s="9">
        <f>Data!Y413+$B$11</f>
        <v/>
      </c>
      <c r="P413" s="9">
        <f>(Data!Y413-$E$9)*$B$12+$E$9+$B$11</f>
        <v/>
      </c>
    </row>
    <row r="414">
      <c r="H414" s="14">
        <f>Data!A414</f>
        <v/>
      </c>
      <c r="I414" s="9">
        <f>IF(Occurrence!J414&gt;0,Occurrence!J414*$B$6,0)</f>
        <v/>
      </c>
      <c r="J414" s="9">
        <f>IF(Occurrence!J414&gt;0,MAX(0,(Occurrence!J414-$D$4)*$B$7+$D$4*$B$6),0)</f>
        <v/>
      </c>
      <c r="K414" s="9">
        <f>IF(Occurrence!K414&gt;0,Occurrence!K414*$B$6,0)</f>
        <v/>
      </c>
      <c r="L414" s="9">
        <f>IF(Occurrence!K414&gt;0,MAX(0,(Occurrence!K414-$E$4)*$B$7+$E$4*$B$6),0)</f>
        <v/>
      </c>
      <c r="M414" s="9">
        <f>Data!X414+$B$11</f>
        <v/>
      </c>
      <c r="N414" s="9">
        <f>(Data!X414-$D$9)*$B$12+$D$9+$B$11</f>
        <v/>
      </c>
      <c r="O414" s="9">
        <f>Data!Y414+$B$11</f>
        <v/>
      </c>
      <c r="P414" s="9">
        <f>(Data!Y414-$E$9)*$B$12+$E$9+$B$11</f>
        <v/>
      </c>
    </row>
    <row r="415">
      <c r="H415" s="14">
        <f>Data!A415</f>
        <v/>
      </c>
      <c r="I415" s="9">
        <f>IF(Occurrence!J415&gt;0,Occurrence!J415*$B$6,0)</f>
        <v/>
      </c>
      <c r="J415" s="9">
        <f>IF(Occurrence!J415&gt;0,MAX(0,(Occurrence!J415-$D$4)*$B$7+$D$4*$B$6),0)</f>
        <v/>
      </c>
      <c r="K415" s="9">
        <f>IF(Occurrence!K415&gt;0,Occurrence!K415*$B$6,0)</f>
        <v/>
      </c>
      <c r="L415" s="9">
        <f>IF(Occurrence!K415&gt;0,MAX(0,(Occurrence!K415-$E$4)*$B$7+$E$4*$B$6),0)</f>
        <v/>
      </c>
      <c r="M415" s="9">
        <f>Data!X415+$B$11</f>
        <v/>
      </c>
      <c r="N415" s="9">
        <f>(Data!X415-$D$9)*$B$12+$D$9+$B$11</f>
        <v/>
      </c>
      <c r="O415" s="9">
        <f>Data!Y415+$B$11</f>
        <v/>
      </c>
      <c r="P415" s="9">
        <f>(Data!Y415-$E$9)*$B$12+$E$9+$B$11</f>
        <v/>
      </c>
    </row>
    <row r="416">
      <c r="H416" s="14">
        <f>Data!A416</f>
        <v/>
      </c>
      <c r="I416" s="9">
        <f>IF(Occurrence!J416&gt;0,Occurrence!J416*$B$6,0)</f>
        <v/>
      </c>
      <c r="J416" s="9">
        <f>IF(Occurrence!J416&gt;0,MAX(0,(Occurrence!J416-$D$4)*$B$7+$D$4*$B$6),0)</f>
        <v/>
      </c>
      <c r="K416" s="9">
        <f>IF(Occurrence!K416&gt;0,Occurrence!K416*$B$6,0)</f>
        <v/>
      </c>
      <c r="L416" s="9">
        <f>IF(Occurrence!K416&gt;0,MAX(0,(Occurrence!K416-$E$4)*$B$7+$E$4*$B$6),0)</f>
        <v/>
      </c>
      <c r="M416" s="9">
        <f>Data!X416+$B$11</f>
        <v/>
      </c>
      <c r="N416" s="9">
        <f>(Data!X416-$D$9)*$B$12+$D$9+$B$11</f>
        <v/>
      </c>
      <c r="O416" s="9">
        <f>Data!Y416+$B$11</f>
        <v/>
      </c>
      <c r="P416" s="9">
        <f>(Data!Y416-$E$9)*$B$12+$E$9+$B$11</f>
        <v/>
      </c>
    </row>
    <row r="417">
      <c r="H417" s="14">
        <f>Data!A417</f>
        <v/>
      </c>
      <c r="I417" s="9">
        <f>IF(Occurrence!J417&gt;0,Occurrence!J417*$B$6,0)</f>
        <v/>
      </c>
      <c r="J417" s="9">
        <f>IF(Occurrence!J417&gt;0,MAX(0,(Occurrence!J417-$D$4)*$B$7+$D$4*$B$6),0)</f>
        <v/>
      </c>
      <c r="K417" s="9">
        <f>IF(Occurrence!K417&gt;0,Occurrence!K417*$B$6,0)</f>
        <v/>
      </c>
      <c r="L417" s="9">
        <f>IF(Occurrence!K417&gt;0,MAX(0,(Occurrence!K417-$E$4)*$B$7+$E$4*$B$6),0)</f>
        <v/>
      </c>
      <c r="M417" s="9">
        <f>Data!X417+$B$11</f>
        <v/>
      </c>
      <c r="N417" s="9">
        <f>(Data!X417-$D$9)*$B$12+$D$9+$B$11</f>
        <v/>
      </c>
      <c r="O417" s="9">
        <f>Data!Y417+$B$11</f>
        <v/>
      </c>
      <c r="P417" s="9">
        <f>(Data!Y417-$E$9)*$B$12+$E$9+$B$11</f>
        <v/>
      </c>
    </row>
    <row r="418">
      <c r="H418" s="14">
        <f>Data!A418</f>
        <v/>
      </c>
      <c r="I418" s="9">
        <f>IF(Occurrence!J418&gt;0,Occurrence!J418*$B$6,0)</f>
        <v/>
      </c>
      <c r="J418" s="9">
        <f>IF(Occurrence!J418&gt;0,MAX(0,(Occurrence!J418-$D$4)*$B$7+$D$4*$B$6),0)</f>
        <v/>
      </c>
      <c r="K418" s="9">
        <f>IF(Occurrence!K418&gt;0,Occurrence!K418*$B$6,0)</f>
        <v/>
      </c>
      <c r="L418" s="9">
        <f>IF(Occurrence!K418&gt;0,MAX(0,(Occurrence!K418-$E$4)*$B$7+$E$4*$B$6),0)</f>
        <v/>
      </c>
      <c r="M418" s="9">
        <f>Data!X418+$B$11</f>
        <v/>
      </c>
      <c r="N418" s="9">
        <f>(Data!X418-$D$9)*$B$12+$D$9+$B$11</f>
        <v/>
      </c>
      <c r="O418" s="9">
        <f>Data!Y418+$B$11</f>
        <v/>
      </c>
      <c r="P418" s="9">
        <f>(Data!Y418-$E$9)*$B$12+$E$9+$B$11</f>
        <v/>
      </c>
    </row>
    <row r="419">
      <c r="H419" s="14">
        <f>Data!A419</f>
        <v/>
      </c>
      <c r="I419" s="9">
        <f>IF(Occurrence!J419&gt;0,Occurrence!J419*$B$6,0)</f>
        <v/>
      </c>
      <c r="J419" s="9">
        <f>IF(Occurrence!J419&gt;0,MAX(0,(Occurrence!J419-$D$4)*$B$7+$D$4*$B$6),0)</f>
        <v/>
      </c>
      <c r="K419" s="9">
        <f>IF(Occurrence!K419&gt;0,Occurrence!K419*$B$6,0)</f>
        <v/>
      </c>
      <c r="L419" s="9">
        <f>IF(Occurrence!K419&gt;0,MAX(0,(Occurrence!K419-$E$4)*$B$7+$E$4*$B$6),0)</f>
        <v/>
      </c>
      <c r="M419" s="9">
        <f>Data!X419+$B$11</f>
        <v/>
      </c>
      <c r="N419" s="9">
        <f>(Data!X419-$D$9)*$B$12+$D$9+$B$11</f>
        <v/>
      </c>
      <c r="O419" s="9">
        <f>Data!Y419+$B$11</f>
        <v/>
      </c>
      <c r="P419" s="9">
        <f>(Data!Y419-$E$9)*$B$12+$E$9+$B$11</f>
        <v/>
      </c>
    </row>
    <row r="420">
      <c r="H420" s="14">
        <f>Data!A420</f>
        <v/>
      </c>
      <c r="I420" s="9">
        <f>IF(Occurrence!J420&gt;0,Occurrence!J420*$B$6,0)</f>
        <v/>
      </c>
      <c r="J420" s="9">
        <f>IF(Occurrence!J420&gt;0,MAX(0,(Occurrence!J420-$D$4)*$B$7+$D$4*$B$6),0)</f>
        <v/>
      </c>
      <c r="K420" s="9">
        <f>IF(Occurrence!K420&gt;0,Occurrence!K420*$B$6,0)</f>
        <v/>
      </c>
      <c r="L420" s="9">
        <f>IF(Occurrence!K420&gt;0,MAX(0,(Occurrence!K420-$E$4)*$B$7+$E$4*$B$6),0)</f>
        <v/>
      </c>
      <c r="M420" s="9">
        <f>Data!X420+$B$11</f>
        <v/>
      </c>
      <c r="N420" s="9">
        <f>(Data!X420-$D$9)*$B$12+$D$9+$B$11</f>
        <v/>
      </c>
      <c r="O420" s="9">
        <f>Data!Y420+$B$11</f>
        <v/>
      </c>
      <c r="P420" s="9">
        <f>(Data!Y420-$E$9)*$B$12+$E$9+$B$11</f>
        <v/>
      </c>
    </row>
    <row r="421">
      <c r="H421" s="14">
        <f>Data!A421</f>
        <v/>
      </c>
      <c r="I421" s="9">
        <f>IF(Occurrence!J421&gt;0,Occurrence!J421*$B$6,0)</f>
        <v/>
      </c>
      <c r="J421" s="9">
        <f>IF(Occurrence!J421&gt;0,MAX(0,(Occurrence!J421-$D$4)*$B$7+$D$4*$B$6),0)</f>
        <v/>
      </c>
      <c r="K421" s="9">
        <f>IF(Occurrence!K421&gt;0,Occurrence!K421*$B$6,0)</f>
        <v/>
      </c>
      <c r="L421" s="9">
        <f>IF(Occurrence!K421&gt;0,MAX(0,(Occurrence!K421-$E$4)*$B$7+$E$4*$B$6),0)</f>
        <v/>
      </c>
      <c r="M421" s="9">
        <f>Data!X421+$B$11</f>
        <v/>
      </c>
      <c r="N421" s="9">
        <f>(Data!X421-$D$9)*$B$12+$D$9+$B$11</f>
        <v/>
      </c>
      <c r="O421" s="9">
        <f>Data!Y421+$B$11</f>
        <v/>
      </c>
      <c r="P421" s="9">
        <f>(Data!Y421-$E$9)*$B$12+$E$9+$B$11</f>
        <v/>
      </c>
    </row>
    <row r="422">
      <c r="H422" s="14">
        <f>Data!A422</f>
        <v/>
      </c>
      <c r="I422" s="9">
        <f>IF(Occurrence!J422&gt;0,Occurrence!J422*$B$6,0)</f>
        <v/>
      </c>
      <c r="J422" s="9">
        <f>IF(Occurrence!J422&gt;0,MAX(0,(Occurrence!J422-$D$4)*$B$7+$D$4*$B$6),0)</f>
        <v/>
      </c>
      <c r="K422" s="9">
        <f>IF(Occurrence!K422&gt;0,Occurrence!K422*$B$6,0)</f>
        <v/>
      </c>
      <c r="L422" s="9">
        <f>IF(Occurrence!K422&gt;0,MAX(0,(Occurrence!K422-$E$4)*$B$7+$E$4*$B$6),0)</f>
        <v/>
      </c>
      <c r="M422" s="9">
        <f>Data!X422+$B$11</f>
        <v/>
      </c>
      <c r="N422" s="9">
        <f>(Data!X422-$D$9)*$B$12+$D$9+$B$11</f>
        <v/>
      </c>
      <c r="O422" s="9">
        <f>Data!Y422+$B$11</f>
        <v/>
      </c>
      <c r="P422" s="9">
        <f>(Data!Y422-$E$9)*$B$12+$E$9+$B$11</f>
        <v/>
      </c>
    </row>
    <row r="423">
      <c r="H423" s="14">
        <f>Data!A423</f>
        <v/>
      </c>
      <c r="I423" s="9">
        <f>IF(Occurrence!J423&gt;0,Occurrence!J423*$B$6,0)</f>
        <v/>
      </c>
      <c r="J423" s="9">
        <f>IF(Occurrence!J423&gt;0,MAX(0,(Occurrence!J423-$D$4)*$B$7+$D$4*$B$6),0)</f>
        <v/>
      </c>
      <c r="K423" s="9">
        <f>IF(Occurrence!K423&gt;0,Occurrence!K423*$B$6,0)</f>
        <v/>
      </c>
      <c r="L423" s="9">
        <f>IF(Occurrence!K423&gt;0,MAX(0,(Occurrence!K423-$E$4)*$B$7+$E$4*$B$6),0)</f>
        <v/>
      </c>
      <c r="M423" s="9">
        <f>Data!X423+$B$11</f>
        <v/>
      </c>
      <c r="N423" s="9">
        <f>(Data!X423-$D$9)*$B$12+$D$9+$B$11</f>
        <v/>
      </c>
      <c r="O423" s="9">
        <f>Data!Y423+$B$11</f>
        <v/>
      </c>
      <c r="P423" s="9">
        <f>(Data!Y423-$E$9)*$B$12+$E$9+$B$11</f>
        <v/>
      </c>
    </row>
    <row r="424">
      <c r="H424" s="14">
        <f>Data!A424</f>
        <v/>
      </c>
      <c r="I424" s="9">
        <f>IF(Occurrence!J424&gt;0,Occurrence!J424*$B$6,0)</f>
        <v/>
      </c>
      <c r="J424" s="9">
        <f>IF(Occurrence!J424&gt;0,MAX(0,(Occurrence!J424-$D$4)*$B$7+$D$4*$B$6),0)</f>
        <v/>
      </c>
      <c r="K424" s="9">
        <f>IF(Occurrence!K424&gt;0,Occurrence!K424*$B$6,0)</f>
        <v/>
      </c>
      <c r="L424" s="9">
        <f>IF(Occurrence!K424&gt;0,MAX(0,(Occurrence!K424-$E$4)*$B$7+$E$4*$B$6),0)</f>
        <v/>
      </c>
      <c r="M424" s="9">
        <f>Data!X424+$B$11</f>
        <v/>
      </c>
      <c r="N424" s="9">
        <f>(Data!X424-$D$9)*$B$12+$D$9+$B$11</f>
        <v/>
      </c>
      <c r="O424" s="9">
        <f>Data!Y424+$B$11</f>
        <v/>
      </c>
      <c r="P424" s="9">
        <f>(Data!Y424-$E$9)*$B$12+$E$9+$B$11</f>
        <v/>
      </c>
    </row>
    <row r="425">
      <c r="H425" s="14">
        <f>Data!A425</f>
        <v/>
      </c>
      <c r="I425" s="9">
        <f>IF(Occurrence!J425&gt;0,Occurrence!J425*$B$6,0)</f>
        <v/>
      </c>
      <c r="J425" s="9">
        <f>IF(Occurrence!J425&gt;0,MAX(0,(Occurrence!J425-$D$4)*$B$7+$D$4*$B$6),0)</f>
        <v/>
      </c>
      <c r="K425" s="9">
        <f>IF(Occurrence!K425&gt;0,Occurrence!K425*$B$6,0)</f>
        <v/>
      </c>
      <c r="L425" s="9">
        <f>IF(Occurrence!K425&gt;0,MAX(0,(Occurrence!K425-$E$4)*$B$7+$E$4*$B$6),0)</f>
        <v/>
      </c>
      <c r="M425" s="9">
        <f>Data!X425+$B$11</f>
        <v/>
      </c>
      <c r="N425" s="9">
        <f>(Data!X425-$D$9)*$B$12+$D$9+$B$11</f>
        <v/>
      </c>
      <c r="O425" s="9">
        <f>Data!Y425+$B$11</f>
        <v/>
      </c>
      <c r="P425" s="9">
        <f>(Data!Y425-$E$9)*$B$12+$E$9+$B$11</f>
        <v/>
      </c>
    </row>
    <row r="426">
      <c r="H426" s="14">
        <f>Data!A426</f>
        <v/>
      </c>
      <c r="I426" s="9">
        <f>IF(Occurrence!J426&gt;0,Occurrence!J426*$B$6,0)</f>
        <v/>
      </c>
      <c r="J426" s="9">
        <f>IF(Occurrence!J426&gt;0,MAX(0,(Occurrence!J426-$D$4)*$B$7+$D$4*$B$6),0)</f>
        <v/>
      </c>
      <c r="K426" s="9">
        <f>IF(Occurrence!K426&gt;0,Occurrence!K426*$B$6,0)</f>
        <v/>
      </c>
      <c r="L426" s="9">
        <f>IF(Occurrence!K426&gt;0,MAX(0,(Occurrence!K426-$E$4)*$B$7+$E$4*$B$6),0)</f>
        <v/>
      </c>
      <c r="M426" s="9">
        <f>Data!X426+$B$11</f>
        <v/>
      </c>
      <c r="N426" s="9">
        <f>(Data!X426-$D$9)*$B$12+$D$9+$B$11</f>
        <v/>
      </c>
      <c r="O426" s="9">
        <f>Data!Y426+$B$11</f>
        <v/>
      </c>
      <c r="P426" s="9">
        <f>(Data!Y426-$E$9)*$B$12+$E$9+$B$11</f>
        <v/>
      </c>
    </row>
    <row r="427">
      <c r="H427" s="14">
        <f>Data!A427</f>
        <v/>
      </c>
      <c r="I427" s="9">
        <f>IF(Occurrence!J427&gt;0,Occurrence!J427*$B$6,0)</f>
        <v/>
      </c>
      <c r="J427" s="9">
        <f>IF(Occurrence!J427&gt;0,MAX(0,(Occurrence!J427-$D$4)*$B$7+$D$4*$B$6),0)</f>
        <v/>
      </c>
      <c r="K427" s="9">
        <f>IF(Occurrence!K427&gt;0,Occurrence!K427*$B$6,0)</f>
        <v/>
      </c>
      <c r="L427" s="9">
        <f>IF(Occurrence!K427&gt;0,MAX(0,(Occurrence!K427-$E$4)*$B$7+$E$4*$B$6),0)</f>
        <v/>
      </c>
      <c r="M427" s="9">
        <f>Data!X427+$B$11</f>
        <v/>
      </c>
      <c r="N427" s="9">
        <f>(Data!X427-$D$9)*$B$12+$D$9+$B$11</f>
        <v/>
      </c>
      <c r="O427" s="9">
        <f>Data!Y427+$B$11</f>
        <v/>
      </c>
      <c r="P427" s="9">
        <f>(Data!Y427-$E$9)*$B$12+$E$9+$B$11</f>
        <v/>
      </c>
    </row>
    <row r="428">
      <c r="H428" s="14">
        <f>Data!A428</f>
        <v/>
      </c>
      <c r="I428" s="9">
        <f>IF(Occurrence!J428&gt;0,Occurrence!J428*$B$6,0)</f>
        <v/>
      </c>
      <c r="J428" s="9">
        <f>IF(Occurrence!J428&gt;0,MAX(0,(Occurrence!J428-$D$4)*$B$7+$D$4*$B$6),0)</f>
        <v/>
      </c>
      <c r="K428" s="9">
        <f>IF(Occurrence!K428&gt;0,Occurrence!K428*$B$6,0)</f>
        <v/>
      </c>
      <c r="L428" s="9">
        <f>IF(Occurrence!K428&gt;0,MAX(0,(Occurrence!K428-$E$4)*$B$7+$E$4*$B$6),0)</f>
        <v/>
      </c>
      <c r="M428" s="9">
        <f>Data!X428+$B$11</f>
        <v/>
      </c>
      <c r="N428" s="9">
        <f>(Data!X428-$D$9)*$B$12+$D$9+$B$11</f>
        <v/>
      </c>
      <c r="O428" s="9">
        <f>Data!Y428+$B$11</f>
        <v/>
      </c>
      <c r="P428" s="9">
        <f>(Data!Y428-$E$9)*$B$12+$E$9+$B$11</f>
        <v/>
      </c>
    </row>
    <row r="429">
      <c r="H429" s="14">
        <f>Data!A429</f>
        <v/>
      </c>
      <c r="I429" s="9">
        <f>IF(Occurrence!J429&gt;0,Occurrence!J429*$B$6,0)</f>
        <v/>
      </c>
      <c r="J429" s="9">
        <f>IF(Occurrence!J429&gt;0,MAX(0,(Occurrence!J429-$D$4)*$B$7+$D$4*$B$6),0)</f>
        <v/>
      </c>
      <c r="K429" s="9">
        <f>IF(Occurrence!K429&gt;0,Occurrence!K429*$B$6,0)</f>
        <v/>
      </c>
      <c r="L429" s="9">
        <f>IF(Occurrence!K429&gt;0,MAX(0,(Occurrence!K429-$E$4)*$B$7+$E$4*$B$6),0)</f>
        <v/>
      </c>
      <c r="M429" s="9">
        <f>Data!X429+$B$11</f>
        <v/>
      </c>
      <c r="N429" s="9">
        <f>(Data!X429-$D$9)*$B$12+$D$9+$B$11</f>
        <v/>
      </c>
      <c r="O429" s="9">
        <f>Data!Y429+$B$11</f>
        <v/>
      </c>
      <c r="P429" s="9">
        <f>(Data!Y429-$E$9)*$B$12+$E$9+$B$11</f>
        <v/>
      </c>
    </row>
    <row r="430">
      <c r="H430" s="14">
        <f>Data!A430</f>
        <v/>
      </c>
      <c r="I430" s="9">
        <f>IF(Occurrence!J430&gt;0,Occurrence!J430*$B$6,0)</f>
        <v/>
      </c>
      <c r="J430" s="9">
        <f>IF(Occurrence!J430&gt;0,MAX(0,(Occurrence!J430-$D$4)*$B$7+$D$4*$B$6),0)</f>
        <v/>
      </c>
      <c r="K430" s="9">
        <f>IF(Occurrence!K430&gt;0,Occurrence!K430*$B$6,0)</f>
        <v/>
      </c>
      <c r="L430" s="9">
        <f>IF(Occurrence!K430&gt;0,MAX(0,(Occurrence!K430-$E$4)*$B$7+$E$4*$B$6),0)</f>
        <v/>
      </c>
      <c r="M430" s="9">
        <f>Data!X430+$B$11</f>
        <v/>
      </c>
      <c r="N430" s="9">
        <f>(Data!X430-$D$9)*$B$12+$D$9+$B$11</f>
        <v/>
      </c>
      <c r="O430" s="9">
        <f>Data!Y430+$B$11</f>
        <v/>
      </c>
      <c r="P430" s="9">
        <f>(Data!Y430-$E$9)*$B$12+$E$9+$B$11</f>
        <v/>
      </c>
    </row>
    <row r="431">
      <c r="H431" s="14">
        <f>Data!A431</f>
        <v/>
      </c>
      <c r="I431" s="9">
        <f>IF(Occurrence!J431&gt;0,Occurrence!J431*$B$6,0)</f>
        <v/>
      </c>
      <c r="J431" s="9">
        <f>IF(Occurrence!J431&gt;0,MAX(0,(Occurrence!J431-$D$4)*$B$7+$D$4*$B$6),0)</f>
        <v/>
      </c>
      <c r="K431" s="9">
        <f>IF(Occurrence!K431&gt;0,Occurrence!K431*$B$6,0)</f>
        <v/>
      </c>
      <c r="L431" s="9">
        <f>IF(Occurrence!K431&gt;0,MAX(0,(Occurrence!K431-$E$4)*$B$7+$E$4*$B$6),0)</f>
        <v/>
      </c>
      <c r="M431" s="9">
        <f>Data!X431+$B$11</f>
        <v/>
      </c>
      <c r="N431" s="9">
        <f>(Data!X431-$D$9)*$B$12+$D$9+$B$11</f>
        <v/>
      </c>
      <c r="O431" s="9">
        <f>Data!Y431+$B$11</f>
        <v/>
      </c>
      <c r="P431" s="9">
        <f>(Data!Y431-$E$9)*$B$12+$E$9+$B$11</f>
        <v/>
      </c>
    </row>
    <row r="432">
      <c r="H432" s="14">
        <f>Data!A432</f>
        <v/>
      </c>
      <c r="I432" s="9">
        <f>IF(Occurrence!J432&gt;0,Occurrence!J432*$B$6,0)</f>
        <v/>
      </c>
      <c r="J432" s="9">
        <f>IF(Occurrence!J432&gt;0,MAX(0,(Occurrence!J432-$D$4)*$B$7+$D$4*$B$6),0)</f>
        <v/>
      </c>
      <c r="K432" s="9">
        <f>IF(Occurrence!K432&gt;0,Occurrence!K432*$B$6,0)</f>
        <v/>
      </c>
      <c r="L432" s="9">
        <f>IF(Occurrence!K432&gt;0,MAX(0,(Occurrence!K432-$E$4)*$B$7+$E$4*$B$6),0)</f>
        <v/>
      </c>
      <c r="M432" s="9">
        <f>Data!X432+$B$11</f>
        <v/>
      </c>
      <c r="N432" s="9">
        <f>(Data!X432-$D$9)*$B$12+$D$9+$B$11</f>
        <v/>
      </c>
      <c r="O432" s="9">
        <f>Data!Y432+$B$11</f>
        <v/>
      </c>
      <c r="P432" s="9">
        <f>(Data!Y432-$E$9)*$B$12+$E$9+$B$11</f>
        <v/>
      </c>
    </row>
    <row r="433">
      <c r="H433" s="14">
        <f>Data!A433</f>
        <v/>
      </c>
      <c r="I433" s="9">
        <f>IF(Occurrence!J433&gt;0,Occurrence!J433*$B$6,0)</f>
        <v/>
      </c>
      <c r="J433" s="9">
        <f>IF(Occurrence!J433&gt;0,MAX(0,(Occurrence!J433-$D$4)*$B$7+$D$4*$B$6),0)</f>
        <v/>
      </c>
      <c r="K433" s="9">
        <f>IF(Occurrence!K433&gt;0,Occurrence!K433*$B$6,0)</f>
        <v/>
      </c>
      <c r="L433" s="9">
        <f>IF(Occurrence!K433&gt;0,MAX(0,(Occurrence!K433-$E$4)*$B$7+$E$4*$B$6),0)</f>
        <v/>
      </c>
      <c r="M433" s="9">
        <f>Data!X433+$B$11</f>
        <v/>
      </c>
      <c r="N433" s="9">
        <f>(Data!X433-$D$9)*$B$12+$D$9+$B$11</f>
        <v/>
      </c>
      <c r="O433" s="9">
        <f>Data!Y433+$B$11</f>
        <v/>
      </c>
      <c r="P433" s="9">
        <f>(Data!Y433-$E$9)*$B$12+$E$9+$B$11</f>
        <v/>
      </c>
    </row>
    <row r="434">
      <c r="H434" s="14">
        <f>Data!A434</f>
        <v/>
      </c>
      <c r="I434" s="9">
        <f>IF(Occurrence!J434&gt;0,Occurrence!J434*$B$6,0)</f>
        <v/>
      </c>
      <c r="J434" s="9">
        <f>IF(Occurrence!J434&gt;0,MAX(0,(Occurrence!J434-$D$4)*$B$7+$D$4*$B$6),0)</f>
        <v/>
      </c>
      <c r="K434" s="9">
        <f>IF(Occurrence!K434&gt;0,Occurrence!K434*$B$6,0)</f>
        <v/>
      </c>
      <c r="L434" s="9">
        <f>IF(Occurrence!K434&gt;0,MAX(0,(Occurrence!K434-$E$4)*$B$7+$E$4*$B$6),0)</f>
        <v/>
      </c>
      <c r="M434" s="9">
        <f>Data!X434+$B$11</f>
        <v/>
      </c>
      <c r="N434" s="9">
        <f>(Data!X434-$D$9)*$B$12+$D$9+$B$11</f>
        <v/>
      </c>
      <c r="O434" s="9">
        <f>Data!Y434+$B$11</f>
        <v/>
      </c>
      <c r="P434" s="9">
        <f>(Data!Y434-$E$9)*$B$12+$E$9+$B$11</f>
        <v/>
      </c>
    </row>
    <row r="435">
      <c r="H435" s="14">
        <f>Data!A435</f>
        <v/>
      </c>
      <c r="I435" s="9">
        <f>IF(Occurrence!J435&gt;0,Occurrence!J435*$B$6,0)</f>
        <v/>
      </c>
      <c r="J435" s="9">
        <f>IF(Occurrence!J435&gt;0,MAX(0,(Occurrence!J435-$D$4)*$B$7+$D$4*$B$6),0)</f>
        <v/>
      </c>
      <c r="K435" s="9">
        <f>IF(Occurrence!K435&gt;0,Occurrence!K435*$B$6,0)</f>
        <v/>
      </c>
      <c r="L435" s="9">
        <f>IF(Occurrence!K435&gt;0,MAX(0,(Occurrence!K435-$E$4)*$B$7+$E$4*$B$6),0)</f>
        <v/>
      </c>
      <c r="M435" s="9">
        <f>Data!X435+$B$11</f>
        <v/>
      </c>
      <c r="N435" s="9">
        <f>(Data!X435-$D$9)*$B$12+$D$9+$B$11</f>
        <v/>
      </c>
      <c r="O435" s="9">
        <f>Data!Y435+$B$11</f>
        <v/>
      </c>
      <c r="P435" s="9">
        <f>(Data!Y435-$E$9)*$B$12+$E$9+$B$11</f>
        <v/>
      </c>
    </row>
    <row r="436">
      <c r="H436" s="14">
        <f>Data!A436</f>
        <v/>
      </c>
      <c r="I436" s="9">
        <f>IF(Occurrence!J436&gt;0,Occurrence!J436*$B$6,0)</f>
        <v/>
      </c>
      <c r="J436" s="9">
        <f>IF(Occurrence!J436&gt;0,MAX(0,(Occurrence!J436-$D$4)*$B$7+$D$4*$B$6),0)</f>
        <v/>
      </c>
      <c r="K436" s="9">
        <f>IF(Occurrence!K436&gt;0,Occurrence!K436*$B$6,0)</f>
        <v/>
      </c>
      <c r="L436" s="9">
        <f>IF(Occurrence!K436&gt;0,MAX(0,(Occurrence!K436-$E$4)*$B$7+$E$4*$B$6),0)</f>
        <v/>
      </c>
      <c r="M436" s="9">
        <f>Data!X436+$B$11</f>
        <v/>
      </c>
      <c r="N436" s="9">
        <f>(Data!X436-$D$9)*$B$12+$D$9+$B$11</f>
        <v/>
      </c>
      <c r="O436" s="9">
        <f>Data!Y436+$B$11</f>
        <v/>
      </c>
      <c r="P436" s="9">
        <f>(Data!Y436-$E$9)*$B$12+$E$9+$B$11</f>
        <v/>
      </c>
    </row>
    <row r="437">
      <c r="H437" s="14">
        <f>Data!A437</f>
        <v/>
      </c>
      <c r="I437" s="9">
        <f>IF(Occurrence!J437&gt;0,Occurrence!J437*$B$6,0)</f>
        <v/>
      </c>
      <c r="J437" s="9">
        <f>IF(Occurrence!J437&gt;0,MAX(0,(Occurrence!J437-$D$4)*$B$7+$D$4*$B$6),0)</f>
        <v/>
      </c>
      <c r="K437" s="9">
        <f>IF(Occurrence!K437&gt;0,Occurrence!K437*$B$6,0)</f>
        <v/>
      </c>
      <c r="L437" s="9">
        <f>IF(Occurrence!K437&gt;0,MAX(0,(Occurrence!K437-$E$4)*$B$7+$E$4*$B$6),0)</f>
        <v/>
      </c>
      <c r="M437" s="9">
        <f>Data!X437+$B$11</f>
        <v/>
      </c>
      <c r="N437" s="9">
        <f>(Data!X437-$D$9)*$B$12+$D$9+$B$11</f>
        <v/>
      </c>
      <c r="O437" s="9">
        <f>Data!Y437+$B$11</f>
        <v/>
      </c>
      <c r="P437" s="9">
        <f>(Data!Y437-$E$9)*$B$12+$E$9+$B$11</f>
        <v/>
      </c>
    </row>
    <row r="438">
      <c r="H438" s="14">
        <f>Data!A438</f>
        <v/>
      </c>
      <c r="I438" s="9">
        <f>IF(Occurrence!J438&gt;0,Occurrence!J438*$B$6,0)</f>
        <v/>
      </c>
      <c r="J438" s="9">
        <f>IF(Occurrence!J438&gt;0,MAX(0,(Occurrence!J438-$D$4)*$B$7+$D$4*$B$6),0)</f>
        <v/>
      </c>
      <c r="K438" s="9">
        <f>IF(Occurrence!K438&gt;0,Occurrence!K438*$B$6,0)</f>
        <v/>
      </c>
      <c r="L438" s="9">
        <f>IF(Occurrence!K438&gt;0,MAX(0,(Occurrence!K438-$E$4)*$B$7+$E$4*$B$6),0)</f>
        <v/>
      </c>
      <c r="M438" s="9">
        <f>Data!X438+$B$11</f>
        <v/>
      </c>
      <c r="N438" s="9">
        <f>(Data!X438-$D$9)*$B$12+$D$9+$B$11</f>
        <v/>
      </c>
      <c r="O438" s="9">
        <f>Data!Y438+$B$11</f>
        <v/>
      </c>
      <c r="P438" s="9">
        <f>(Data!Y438-$E$9)*$B$12+$E$9+$B$11</f>
        <v/>
      </c>
    </row>
    <row r="439">
      <c r="H439" s="14">
        <f>Data!A439</f>
        <v/>
      </c>
      <c r="I439" s="9">
        <f>IF(Occurrence!J439&gt;0,Occurrence!J439*$B$6,0)</f>
        <v/>
      </c>
      <c r="J439" s="9">
        <f>IF(Occurrence!J439&gt;0,MAX(0,(Occurrence!J439-$D$4)*$B$7+$D$4*$B$6),0)</f>
        <v/>
      </c>
      <c r="K439" s="9">
        <f>IF(Occurrence!K439&gt;0,Occurrence!K439*$B$6,0)</f>
        <v/>
      </c>
      <c r="L439" s="9">
        <f>IF(Occurrence!K439&gt;0,MAX(0,(Occurrence!K439-$E$4)*$B$7+$E$4*$B$6),0)</f>
        <v/>
      </c>
      <c r="M439" s="9">
        <f>Data!X439+$B$11</f>
        <v/>
      </c>
      <c r="N439" s="9">
        <f>(Data!X439-$D$9)*$B$12+$D$9+$B$11</f>
        <v/>
      </c>
      <c r="O439" s="9">
        <f>Data!Y439+$B$11</f>
        <v/>
      </c>
      <c r="P439" s="9">
        <f>(Data!Y439-$E$9)*$B$12+$E$9+$B$11</f>
        <v/>
      </c>
    </row>
    <row r="440">
      <c r="H440" s="14">
        <f>Data!A440</f>
        <v/>
      </c>
      <c r="I440" s="9">
        <f>IF(Occurrence!J440&gt;0,Occurrence!J440*$B$6,0)</f>
        <v/>
      </c>
      <c r="J440" s="9">
        <f>IF(Occurrence!J440&gt;0,MAX(0,(Occurrence!J440-$D$4)*$B$7+$D$4*$B$6),0)</f>
        <v/>
      </c>
      <c r="K440" s="9">
        <f>IF(Occurrence!K440&gt;0,Occurrence!K440*$B$6,0)</f>
        <v/>
      </c>
      <c r="L440" s="9">
        <f>IF(Occurrence!K440&gt;0,MAX(0,(Occurrence!K440-$E$4)*$B$7+$E$4*$B$6),0)</f>
        <v/>
      </c>
      <c r="M440" s="9">
        <f>Data!X440+$B$11</f>
        <v/>
      </c>
      <c r="N440" s="9">
        <f>(Data!X440-$D$9)*$B$12+$D$9+$B$11</f>
        <v/>
      </c>
      <c r="O440" s="9">
        <f>Data!Y440+$B$11</f>
        <v/>
      </c>
      <c r="P440" s="9">
        <f>(Data!Y440-$E$9)*$B$12+$E$9+$B$11</f>
        <v/>
      </c>
    </row>
    <row r="441">
      <c r="H441" s="14">
        <f>Data!A441</f>
        <v/>
      </c>
      <c r="I441" s="9">
        <f>IF(Occurrence!J441&gt;0,Occurrence!J441*$B$6,0)</f>
        <v/>
      </c>
      <c r="J441" s="9">
        <f>IF(Occurrence!J441&gt;0,MAX(0,(Occurrence!J441-$D$4)*$B$7+$D$4*$B$6),0)</f>
        <v/>
      </c>
      <c r="K441" s="9">
        <f>IF(Occurrence!K441&gt;0,Occurrence!K441*$B$6,0)</f>
        <v/>
      </c>
      <c r="L441" s="9">
        <f>IF(Occurrence!K441&gt;0,MAX(0,(Occurrence!K441-$E$4)*$B$7+$E$4*$B$6),0)</f>
        <v/>
      </c>
      <c r="M441" s="9">
        <f>Data!X441+$B$11</f>
        <v/>
      </c>
      <c r="N441" s="9">
        <f>(Data!X441-$D$9)*$B$12+$D$9+$B$11</f>
        <v/>
      </c>
      <c r="O441" s="9">
        <f>Data!Y441+$B$11</f>
        <v/>
      </c>
      <c r="P441" s="9">
        <f>(Data!Y441-$E$9)*$B$12+$E$9+$B$11</f>
        <v/>
      </c>
    </row>
    <row r="442">
      <c r="H442" s="14">
        <f>Data!A442</f>
        <v/>
      </c>
      <c r="I442" s="9">
        <f>IF(Occurrence!J442&gt;0,Occurrence!J442*$B$6,0)</f>
        <v/>
      </c>
      <c r="J442" s="9">
        <f>IF(Occurrence!J442&gt;0,MAX(0,(Occurrence!J442-$D$4)*$B$7+$D$4*$B$6),0)</f>
        <v/>
      </c>
      <c r="K442" s="9">
        <f>IF(Occurrence!K442&gt;0,Occurrence!K442*$B$6,0)</f>
        <v/>
      </c>
      <c r="L442" s="9">
        <f>IF(Occurrence!K442&gt;0,MAX(0,(Occurrence!K442-$E$4)*$B$7+$E$4*$B$6),0)</f>
        <v/>
      </c>
      <c r="M442" s="9">
        <f>Data!X442+$B$11</f>
        <v/>
      </c>
      <c r="N442" s="9">
        <f>(Data!X442-$D$9)*$B$12+$D$9+$B$11</f>
        <v/>
      </c>
      <c r="O442" s="9">
        <f>Data!Y442+$B$11</f>
        <v/>
      </c>
      <c r="P442" s="9">
        <f>(Data!Y442-$E$9)*$B$12+$E$9+$B$11</f>
        <v/>
      </c>
    </row>
    <row r="443">
      <c r="H443" s="14">
        <f>Data!A443</f>
        <v/>
      </c>
      <c r="I443" s="9">
        <f>IF(Occurrence!J443&gt;0,Occurrence!J443*$B$6,0)</f>
        <v/>
      </c>
      <c r="J443" s="9">
        <f>IF(Occurrence!J443&gt;0,MAX(0,(Occurrence!J443-$D$4)*$B$7+$D$4*$B$6),0)</f>
        <v/>
      </c>
      <c r="K443" s="9">
        <f>IF(Occurrence!K443&gt;0,Occurrence!K443*$B$6,0)</f>
        <v/>
      </c>
      <c r="L443" s="9">
        <f>IF(Occurrence!K443&gt;0,MAX(0,(Occurrence!K443-$E$4)*$B$7+$E$4*$B$6),0)</f>
        <v/>
      </c>
      <c r="M443" s="9">
        <f>Data!X443+$B$11</f>
        <v/>
      </c>
      <c r="N443" s="9">
        <f>(Data!X443-$D$9)*$B$12+$D$9+$B$11</f>
        <v/>
      </c>
      <c r="O443" s="9">
        <f>Data!Y443+$B$11</f>
        <v/>
      </c>
      <c r="P443" s="9">
        <f>(Data!Y443-$E$9)*$B$12+$E$9+$B$11</f>
        <v/>
      </c>
    </row>
    <row r="444">
      <c r="H444" s="14">
        <f>Data!A444</f>
        <v/>
      </c>
      <c r="I444" s="9">
        <f>IF(Occurrence!J444&gt;0,Occurrence!J444*$B$6,0)</f>
        <v/>
      </c>
      <c r="J444" s="9">
        <f>IF(Occurrence!J444&gt;0,MAX(0,(Occurrence!J444-$D$4)*$B$7+$D$4*$B$6),0)</f>
        <v/>
      </c>
      <c r="K444" s="9">
        <f>IF(Occurrence!K444&gt;0,Occurrence!K444*$B$6,0)</f>
        <v/>
      </c>
      <c r="L444" s="9">
        <f>IF(Occurrence!K444&gt;0,MAX(0,(Occurrence!K444-$E$4)*$B$7+$E$4*$B$6),0)</f>
        <v/>
      </c>
      <c r="M444" s="9">
        <f>Data!X444+$B$11</f>
        <v/>
      </c>
      <c r="N444" s="9">
        <f>(Data!X444-$D$9)*$B$12+$D$9+$B$11</f>
        <v/>
      </c>
      <c r="O444" s="9">
        <f>Data!Y444+$B$11</f>
        <v/>
      </c>
      <c r="P444" s="9">
        <f>(Data!Y444-$E$9)*$B$12+$E$9+$B$11</f>
        <v/>
      </c>
    </row>
    <row r="445">
      <c r="H445" s="14">
        <f>Data!A445</f>
        <v/>
      </c>
      <c r="I445" s="9">
        <f>IF(Occurrence!J445&gt;0,Occurrence!J445*$B$6,0)</f>
        <v/>
      </c>
      <c r="J445" s="9">
        <f>IF(Occurrence!J445&gt;0,MAX(0,(Occurrence!J445-$D$4)*$B$7+$D$4*$B$6),0)</f>
        <v/>
      </c>
      <c r="K445" s="9">
        <f>IF(Occurrence!K445&gt;0,Occurrence!K445*$B$6,0)</f>
        <v/>
      </c>
      <c r="L445" s="9">
        <f>IF(Occurrence!K445&gt;0,MAX(0,(Occurrence!K445-$E$4)*$B$7+$E$4*$B$6),0)</f>
        <v/>
      </c>
      <c r="M445" s="9">
        <f>Data!X445+$B$11</f>
        <v/>
      </c>
      <c r="N445" s="9">
        <f>(Data!X445-$D$9)*$B$12+$D$9+$B$11</f>
        <v/>
      </c>
      <c r="O445" s="9">
        <f>Data!Y445+$B$11</f>
        <v/>
      </c>
      <c r="P445" s="9">
        <f>(Data!Y445-$E$9)*$B$12+$E$9+$B$11</f>
        <v/>
      </c>
    </row>
    <row r="446">
      <c r="H446" s="14">
        <f>Data!A446</f>
        <v/>
      </c>
      <c r="I446" s="9">
        <f>IF(Occurrence!J446&gt;0,Occurrence!J446*$B$6,0)</f>
        <v/>
      </c>
      <c r="J446" s="9">
        <f>IF(Occurrence!J446&gt;0,MAX(0,(Occurrence!J446-$D$4)*$B$7+$D$4*$B$6),0)</f>
        <v/>
      </c>
      <c r="K446" s="9">
        <f>IF(Occurrence!K446&gt;0,Occurrence!K446*$B$6,0)</f>
        <v/>
      </c>
      <c r="L446" s="9">
        <f>IF(Occurrence!K446&gt;0,MAX(0,(Occurrence!K446-$E$4)*$B$7+$E$4*$B$6),0)</f>
        <v/>
      </c>
      <c r="M446" s="9">
        <f>Data!X446+$B$11</f>
        <v/>
      </c>
      <c r="N446" s="9">
        <f>(Data!X446-$D$9)*$B$12+$D$9+$B$11</f>
        <v/>
      </c>
      <c r="O446" s="9">
        <f>Data!Y446+$B$11</f>
        <v/>
      </c>
      <c r="P446" s="9">
        <f>(Data!Y446-$E$9)*$B$12+$E$9+$B$11</f>
        <v/>
      </c>
    </row>
    <row r="447">
      <c r="H447" s="14">
        <f>Data!A447</f>
        <v/>
      </c>
      <c r="I447" s="9">
        <f>IF(Occurrence!J447&gt;0,Occurrence!J447*$B$6,0)</f>
        <v/>
      </c>
      <c r="J447" s="9">
        <f>IF(Occurrence!J447&gt;0,MAX(0,(Occurrence!J447-$D$4)*$B$7+$D$4*$B$6),0)</f>
        <v/>
      </c>
      <c r="K447" s="9">
        <f>IF(Occurrence!K447&gt;0,Occurrence!K447*$B$6,0)</f>
        <v/>
      </c>
      <c r="L447" s="9">
        <f>IF(Occurrence!K447&gt;0,MAX(0,(Occurrence!K447-$E$4)*$B$7+$E$4*$B$6),0)</f>
        <v/>
      </c>
      <c r="M447" s="9">
        <f>Data!X447+$B$11</f>
        <v/>
      </c>
      <c r="N447" s="9">
        <f>(Data!X447-$D$9)*$B$12+$D$9+$B$11</f>
        <v/>
      </c>
      <c r="O447" s="9">
        <f>Data!Y447+$B$11</f>
        <v/>
      </c>
      <c r="P447" s="9">
        <f>(Data!Y447-$E$9)*$B$12+$E$9+$B$11</f>
        <v/>
      </c>
    </row>
    <row r="448">
      <c r="H448" s="14">
        <f>Data!A448</f>
        <v/>
      </c>
      <c r="I448" s="9">
        <f>IF(Occurrence!J448&gt;0,Occurrence!J448*$B$6,0)</f>
        <v/>
      </c>
      <c r="J448" s="9">
        <f>IF(Occurrence!J448&gt;0,MAX(0,(Occurrence!J448-$D$4)*$B$7+$D$4*$B$6),0)</f>
        <v/>
      </c>
      <c r="K448" s="9">
        <f>IF(Occurrence!K448&gt;0,Occurrence!K448*$B$6,0)</f>
        <v/>
      </c>
      <c r="L448" s="9">
        <f>IF(Occurrence!K448&gt;0,MAX(0,(Occurrence!K448-$E$4)*$B$7+$E$4*$B$6),0)</f>
        <v/>
      </c>
      <c r="M448" s="9">
        <f>Data!X448+$B$11</f>
        <v/>
      </c>
      <c r="N448" s="9">
        <f>(Data!X448-$D$9)*$B$12+$D$9+$B$11</f>
        <v/>
      </c>
      <c r="O448" s="9">
        <f>Data!Y448+$B$11</f>
        <v/>
      </c>
      <c r="P448" s="9">
        <f>(Data!Y448-$E$9)*$B$12+$E$9+$B$11</f>
        <v/>
      </c>
    </row>
    <row r="449">
      <c r="H449" s="14">
        <f>Data!A449</f>
        <v/>
      </c>
      <c r="I449" s="9">
        <f>IF(Occurrence!J449&gt;0,Occurrence!J449*$B$6,0)</f>
        <v/>
      </c>
      <c r="J449" s="9">
        <f>IF(Occurrence!J449&gt;0,MAX(0,(Occurrence!J449-$D$4)*$B$7+$D$4*$B$6),0)</f>
        <v/>
      </c>
      <c r="K449" s="9">
        <f>IF(Occurrence!K449&gt;0,Occurrence!K449*$B$6,0)</f>
        <v/>
      </c>
      <c r="L449" s="9">
        <f>IF(Occurrence!K449&gt;0,MAX(0,(Occurrence!K449-$E$4)*$B$7+$E$4*$B$6),0)</f>
        <v/>
      </c>
      <c r="M449" s="9">
        <f>Data!X449+$B$11</f>
        <v/>
      </c>
      <c r="N449" s="9">
        <f>(Data!X449-$D$9)*$B$12+$D$9+$B$11</f>
        <v/>
      </c>
      <c r="O449" s="9">
        <f>Data!Y449+$B$11</f>
        <v/>
      </c>
      <c r="P449" s="9">
        <f>(Data!Y449-$E$9)*$B$12+$E$9+$B$11</f>
        <v/>
      </c>
    </row>
    <row r="450">
      <c r="H450" s="14">
        <f>Data!A450</f>
        <v/>
      </c>
      <c r="I450" s="9">
        <f>IF(Occurrence!J450&gt;0,Occurrence!J450*$B$6,0)</f>
        <v/>
      </c>
      <c r="J450" s="9">
        <f>IF(Occurrence!J450&gt;0,MAX(0,(Occurrence!J450-$D$4)*$B$7+$D$4*$B$6),0)</f>
        <v/>
      </c>
      <c r="K450" s="9">
        <f>IF(Occurrence!K450&gt;0,Occurrence!K450*$B$6,0)</f>
        <v/>
      </c>
      <c r="L450" s="9">
        <f>IF(Occurrence!K450&gt;0,MAX(0,(Occurrence!K450-$E$4)*$B$7+$E$4*$B$6),0)</f>
        <v/>
      </c>
      <c r="M450" s="9">
        <f>Data!X450+$B$11</f>
        <v/>
      </c>
      <c r="N450" s="9">
        <f>(Data!X450-$D$9)*$B$12+$D$9+$B$11</f>
        <v/>
      </c>
      <c r="O450" s="9">
        <f>Data!Y450+$B$11</f>
        <v/>
      </c>
      <c r="P450" s="9">
        <f>(Data!Y450-$E$9)*$B$12+$E$9+$B$11</f>
        <v/>
      </c>
    </row>
    <row r="451">
      <c r="H451" s="14">
        <f>Data!A451</f>
        <v/>
      </c>
      <c r="I451" s="9">
        <f>IF(Occurrence!J451&gt;0,Occurrence!J451*$B$6,0)</f>
        <v/>
      </c>
      <c r="J451" s="9">
        <f>IF(Occurrence!J451&gt;0,MAX(0,(Occurrence!J451-$D$4)*$B$7+$D$4*$B$6),0)</f>
        <v/>
      </c>
      <c r="K451" s="9">
        <f>IF(Occurrence!K451&gt;0,Occurrence!K451*$B$6,0)</f>
        <v/>
      </c>
      <c r="L451" s="9">
        <f>IF(Occurrence!K451&gt;0,MAX(0,(Occurrence!K451-$E$4)*$B$7+$E$4*$B$6),0)</f>
        <v/>
      </c>
      <c r="M451" s="9">
        <f>Data!X451+$B$11</f>
        <v/>
      </c>
      <c r="N451" s="9">
        <f>(Data!X451-$D$9)*$B$12+$D$9+$B$11</f>
        <v/>
      </c>
      <c r="O451" s="9">
        <f>Data!Y451+$B$11</f>
        <v/>
      </c>
      <c r="P451" s="9">
        <f>(Data!Y451-$E$9)*$B$12+$E$9+$B$11</f>
        <v/>
      </c>
    </row>
    <row r="452">
      <c r="H452" s="14">
        <f>Data!A452</f>
        <v/>
      </c>
      <c r="I452" s="9">
        <f>IF(Occurrence!J452&gt;0,Occurrence!J452*$B$6,0)</f>
        <v/>
      </c>
      <c r="J452" s="9">
        <f>IF(Occurrence!J452&gt;0,MAX(0,(Occurrence!J452-$D$4)*$B$7+$D$4*$B$6),0)</f>
        <v/>
      </c>
      <c r="K452" s="9">
        <f>IF(Occurrence!K452&gt;0,Occurrence!K452*$B$6,0)</f>
        <v/>
      </c>
      <c r="L452" s="9">
        <f>IF(Occurrence!K452&gt;0,MAX(0,(Occurrence!K452-$E$4)*$B$7+$E$4*$B$6),0)</f>
        <v/>
      </c>
      <c r="M452" s="9">
        <f>Data!X452+$B$11</f>
        <v/>
      </c>
      <c r="N452" s="9">
        <f>(Data!X452-$D$9)*$B$12+$D$9+$B$11</f>
        <v/>
      </c>
      <c r="O452" s="9">
        <f>Data!Y452+$B$11</f>
        <v/>
      </c>
      <c r="P452" s="9">
        <f>(Data!Y452-$E$9)*$B$12+$E$9+$B$11</f>
        <v/>
      </c>
    </row>
    <row r="453">
      <c r="H453" s="14">
        <f>Data!A453</f>
        <v/>
      </c>
      <c r="I453" s="9">
        <f>IF(Occurrence!J453&gt;0,Occurrence!J453*$B$6,0)</f>
        <v/>
      </c>
      <c r="J453" s="9">
        <f>IF(Occurrence!J453&gt;0,MAX(0,(Occurrence!J453-$D$4)*$B$7+$D$4*$B$6),0)</f>
        <v/>
      </c>
      <c r="K453" s="9">
        <f>IF(Occurrence!K453&gt;0,Occurrence!K453*$B$6,0)</f>
        <v/>
      </c>
      <c r="L453" s="9">
        <f>IF(Occurrence!K453&gt;0,MAX(0,(Occurrence!K453-$E$4)*$B$7+$E$4*$B$6),0)</f>
        <v/>
      </c>
      <c r="M453" s="9">
        <f>Data!X453+$B$11</f>
        <v/>
      </c>
      <c r="N453" s="9">
        <f>(Data!X453-$D$9)*$B$12+$D$9+$B$11</f>
        <v/>
      </c>
      <c r="O453" s="9">
        <f>Data!Y453+$B$11</f>
        <v/>
      </c>
      <c r="P453" s="9">
        <f>(Data!Y453-$E$9)*$B$12+$E$9+$B$11</f>
        <v/>
      </c>
    </row>
    <row r="454">
      <c r="H454" s="14">
        <f>Data!A454</f>
        <v/>
      </c>
      <c r="I454" s="9">
        <f>IF(Occurrence!J454&gt;0,Occurrence!J454*$B$6,0)</f>
        <v/>
      </c>
      <c r="J454" s="9">
        <f>IF(Occurrence!J454&gt;0,MAX(0,(Occurrence!J454-$D$4)*$B$7+$D$4*$B$6),0)</f>
        <v/>
      </c>
      <c r="K454" s="9">
        <f>IF(Occurrence!K454&gt;0,Occurrence!K454*$B$6,0)</f>
        <v/>
      </c>
      <c r="L454" s="9">
        <f>IF(Occurrence!K454&gt;0,MAX(0,(Occurrence!K454-$E$4)*$B$7+$E$4*$B$6),0)</f>
        <v/>
      </c>
      <c r="M454" s="9">
        <f>Data!X454+$B$11</f>
        <v/>
      </c>
      <c r="N454" s="9">
        <f>(Data!X454-$D$9)*$B$12+$D$9+$B$11</f>
        <v/>
      </c>
      <c r="O454" s="9">
        <f>Data!Y454+$B$11</f>
        <v/>
      </c>
      <c r="P454" s="9">
        <f>(Data!Y454-$E$9)*$B$12+$E$9+$B$11</f>
        <v/>
      </c>
    </row>
    <row r="455">
      <c r="H455" s="14">
        <f>Data!A455</f>
        <v/>
      </c>
      <c r="I455" s="9">
        <f>IF(Occurrence!J455&gt;0,Occurrence!J455*$B$6,0)</f>
        <v/>
      </c>
      <c r="J455" s="9">
        <f>IF(Occurrence!J455&gt;0,MAX(0,(Occurrence!J455-$D$4)*$B$7+$D$4*$B$6),0)</f>
        <v/>
      </c>
      <c r="K455" s="9">
        <f>IF(Occurrence!K455&gt;0,Occurrence!K455*$B$6,0)</f>
        <v/>
      </c>
      <c r="L455" s="9">
        <f>IF(Occurrence!K455&gt;0,MAX(0,(Occurrence!K455-$E$4)*$B$7+$E$4*$B$6),0)</f>
        <v/>
      </c>
      <c r="M455" s="9">
        <f>Data!X455+$B$11</f>
        <v/>
      </c>
      <c r="N455" s="9">
        <f>(Data!X455-$D$9)*$B$12+$D$9+$B$11</f>
        <v/>
      </c>
      <c r="O455" s="9">
        <f>Data!Y455+$B$11</f>
        <v/>
      </c>
      <c r="P455" s="9">
        <f>(Data!Y455-$E$9)*$B$12+$E$9+$B$11</f>
        <v/>
      </c>
    </row>
    <row r="456">
      <c r="H456" s="14">
        <f>Data!A456</f>
        <v/>
      </c>
      <c r="I456" s="9">
        <f>IF(Occurrence!J456&gt;0,Occurrence!J456*$B$6,0)</f>
        <v/>
      </c>
      <c r="J456" s="9">
        <f>IF(Occurrence!J456&gt;0,MAX(0,(Occurrence!J456-$D$4)*$B$7+$D$4*$B$6),0)</f>
        <v/>
      </c>
      <c r="K456" s="9">
        <f>IF(Occurrence!K456&gt;0,Occurrence!K456*$B$6,0)</f>
        <v/>
      </c>
      <c r="L456" s="9">
        <f>IF(Occurrence!K456&gt;0,MAX(0,(Occurrence!K456-$E$4)*$B$7+$E$4*$B$6),0)</f>
        <v/>
      </c>
      <c r="M456" s="9">
        <f>Data!X456+$B$11</f>
        <v/>
      </c>
      <c r="N456" s="9">
        <f>(Data!X456-$D$9)*$B$12+$D$9+$B$11</f>
        <v/>
      </c>
      <c r="O456" s="9">
        <f>Data!Y456+$B$11</f>
        <v/>
      </c>
      <c r="P456" s="9">
        <f>(Data!Y456-$E$9)*$B$12+$E$9+$B$11</f>
        <v/>
      </c>
    </row>
    <row r="457">
      <c r="H457" s="14">
        <f>Data!A457</f>
        <v/>
      </c>
      <c r="I457" s="9">
        <f>IF(Occurrence!J457&gt;0,Occurrence!J457*$B$6,0)</f>
        <v/>
      </c>
      <c r="J457" s="9">
        <f>IF(Occurrence!J457&gt;0,MAX(0,(Occurrence!J457-$D$4)*$B$7+$D$4*$B$6),0)</f>
        <v/>
      </c>
      <c r="K457" s="9">
        <f>IF(Occurrence!K457&gt;0,Occurrence!K457*$B$6,0)</f>
        <v/>
      </c>
      <c r="L457" s="9">
        <f>IF(Occurrence!K457&gt;0,MAX(0,(Occurrence!K457-$E$4)*$B$7+$E$4*$B$6),0)</f>
        <v/>
      </c>
      <c r="M457" s="9">
        <f>Data!X457+$B$11</f>
        <v/>
      </c>
      <c r="N457" s="9">
        <f>(Data!X457-$D$9)*$B$12+$D$9+$B$11</f>
        <v/>
      </c>
      <c r="O457" s="9">
        <f>Data!Y457+$B$11</f>
        <v/>
      </c>
      <c r="P457" s="9">
        <f>(Data!Y457-$E$9)*$B$12+$E$9+$B$11</f>
        <v/>
      </c>
    </row>
    <row r="458">
      <c r="H458" s="14">
        <f>Data!A458</f>
        <v/>
      </c>
      <c r="I458" s="9">
        <f>IF(Occurrence!J458&gt;0,Occurrence!J458*$B$6,0)</f>
        <v/>
      </c>
      <c r="J458" s="9">
        <f>IF(Occurrence!J458&gt;0,MAX(0,(Occurrence!J458-$D$4)*$B$7+$D$4*$B$6),0)</f>
        <v/>
      </c>
      <c r="K458" s="9">
        <f>IF(Occurrence!K458&gt;0,Occurrence!K458*$B$6,0)</f>
        <v/>
      </c>
      <c r="L458" s="9">
        <f>IF(Occurrence!K458&gt;0,MAX(0,(Occurrence!K458-$E$4)*$B$7+$E$4*$B$6),0)</f>
        <v/>
      </c>
      <c r="M458" s="9">
        <f>Data!X458+$B$11</f>
        <v/>
      </c>
      <c r="N458" s="9">
        <f>(Data!X458-$D$9)*$B$12+$D$9+$B$11</f>
        <v/>
      </c>
      <c r="O458" s="9">
        <f>Data!Y458+$B$11</f>
        <v/>
      </c>
      <c r="P458" s="9">
        <f>(Data!Y458-$E$9)*$B$12+$E$9+$B$11</f>
        <v/>
      </c>
    </row>
    <row r="459">
      <c r="H459" s="14">
        <f>Data!A459</f>
        <v/>
      </c>
      <c r="I459" s="9">
        <f>IF(Occurrence!J459&gt;0,Occurrence!J459*$B$6,0)</f>
        <v/>
      </c>
      <c r="J459" s="9">
        <f>IF(Occurrence!J459&gt;0,MAX(0,(Occurrence!J459-$D$4)*$B$7+$D$4*$B$6),0)</f>
        <v/>
      </c>
      <c r="K459" s="9">
        <f>IF(Occurrence!K459&gt;0,Occurrence!K459*$B$6,0)</f>
        <v/>
      </c>
      <c r="L459" s="9">
        <f>IF(Occurrence!K459&gt;0,MAX(0,(Occurrence!K459-$E$4)*$B$7+$E$4*$B$6),0)</f>
        <v/>
      </c>
      <c r="M459" s="9">
        <f>Data!X459+$B$11</f>
        <v/>
      </c>
      <c r="N459" s="9">
        <f>(Data!X459-$D$9)*$B$12+$D$9+$B$11</f>
        <v/>
      </c>
      <c r="O459" s="9">
        <f>Data!Y459+$B$11</f>
        <v/>
      </c>
      <c r="P459" s="9">
        <f>(Data!Y459-$E$9)*$B$12+$E$9+$B$11</f>
        <v/>
      </c>
    </row>
    <row r="460">
      <c r="H460" s="14">
        <f>Data!A460</f>
        <v/>
      </c>
      <c r="I460" s="9">
        <f>IF(Occurrence!J460&gt;0,Occurrence!J460*$B$6,0)</f>
        <v/>
      </c>
      <c r="J460" s="9">
        <f>IF(Occurrence!J460&gt;0,MAX(0,(Occurrence!J460-$D$4)*$B$7+$D$4*$B$6),0)</f>
        <v/>
      </c>
      <c r="K460" s="9">
        <f>IF(Occurrence!K460&gt;0,Occurrence!K460*$B$6,0)</f>
        <v/>
      </c>
      <c r="L460" s="9">
        <f>IF(Occurrence!K460&gt;0,MAX(0,(Occurrence!K460-$E$4)*$B$7+$E$4*$B$6),0)</f>
        <v/>
      </c>
      <c r="M460" s="9">
        <f>Data!X460+$B$11</f>
        <v/>
      </c>
      <c r="N460" s="9">
        <f>(Data!X460-$D$9)*$B$12+$D$9+$B$11</f>
        <v/>
      </c>
      <c r="O460" s="9">
        <f>Data!Y460+$B$11</f>
        <v/>
      </c>
      <c r="P460" s="9">
        <f>(Data!Y460-$E$9)*$B$12+$E$9+$B$11</f>
        <v/>
      </c>
    </row>
    <row r="461">
      <c r="H461" s="14">
        <f>Data!A461</f>
        <v/>
      </c>
      <c r="I461" s="9">
        <f>IF(Occurrence!J461&gt;0,Occurrence!J461*$B$6,0)</f>
        <v/>
      </c>
      <c r="J461" s="9">
        <f>IF(Occurrence!J461&gt;0,MAX(0,(Occurrence!J461-$D$4)*$B$7+$D$4*$B$6),0)</f>
        <v/>
      </c>
      <c r="K461" s="9">
        <f>IF(Occurrence!K461&gt;0,Occurrence!K461*$B$6,0)</f>
        <v/>
      </c>
      <c r="L461" s="9">
        <f>IF(Occurrence!K461&gt;0,MAX(0,(Occurrence!K461-$E$4)*$B$7+$E$4*$B$6),0)</f>
        <v/>
      </c>
      <c r="M461" s="9">
        <f>Data!X461+$B$11</f>
        <v/>
      </c>
      <c r="N461" s="9">
        <f>(Data!X461-$D$9)*$B$12+$D$9+$B$11</f>
        <v/>
      </c>
      <c r="O461" s="9">
        <f>Data!Y461+$B$11</f>
        <v/>
      </c>
      <c r="P461" s="9">
        <f>(Data!Y461-$E$9)*$B$12+$E$9+$B$11</f>
        <v/>
      </c>
    </row>
    <row r="462">
      <c r="H462" s="14">
        <f>Data!A462</f>
        <v/>
      </c>
      <c r="I462" s="9">
        <f>IF(Occurrence!J462&gt;0,Occurrence!J462*$B$6,0)</f>
        <v/>
      </c>
      <c r="J462" s="9">
        <f>IF(Occurrence!J462&gt;0,MAX(0,(Occurrence!J462-$D$4)*$B$7+$D$4*$B$6),0)</f>
        <v/>
      </c>
      <c r="K462" s="9">
        <f>IF(Occurrence!K462&gt;0,Occurrence!K462*$B$6,0)</f>
        <v/>
      </c>
      <c r="L462" s="9">
        <f>IF(Occurrence!K462&gt;0,MAX(0,(Occurrence!K462-$E$4)*$B$7+$E$4*$B$6),0)</f>
        <v/>
      </c>
      <c r="M462" s="9">
        <f>Data!X462+$B$11</f>
        <v/>
      </c>
      <c r="N462" s="9">
        <f>(Data!X462-$D$9)*$B$12+$D$9+$B$11</f>
        <v/>
      </c>
      <c r="O462" s="9">
        <f>Data!Y462+$B$11</f>
        <v/>
      </c>
      <c r="P462" s="9">
        <f>(Data!Y462-$E$9)*$B$12+$E$9+$B$11</f>
        <v/>
      </c>
    </row>
    <row r="463">
      <c r="H463" s="14">
        <f>Data!A463</f>
        <v/>
      </c>
      <c r="I463" s="9">
        <f>IF(Occurrence!J463&gt;0,Occurrence!J463*$B$6,0)</f>
        <v/>
      </c>
      <c r="J463" s="9">
        <f>IF(Occurrence!J463&gt;0,MAX(0,(Occurrence!J463-$D$4)*$B$7+$D$4*$B$6),0)</f>
        <v/>
      </c>
      <c r="K463" s="9">
        <f>IF(Occurrence!K463&gt;0,Occurrence!K463*$B$6,0)</f>
        <v/>
      </c>
      <c r="L463" s="9">
        <f>IF(Occurrence!K463&gt;0,MAX(0,(Occurrence!K463-$E$4)*$B$7+$E$4*$B$6),0)</f>
        <v/>
      </c>
      <c r="M463" s="9">
        <f>Data!X463+$B$11</f>
        <v/>
      </c>
      <c r="N463" s="9">
        <f>(Data!X463-$D$9)*$B$12+$D$9+$B$11</f>
        <v/>
      </c>
      <c r="O463" s="9">
        <f>Data!Y463+$B$11</f>
        <v/>
      </c>
      <c r="P463" s="9">
        <f>(Data!Y463-$E$9)*$B$12+$E$9+$B$11</f>
        <v/>
      </c>
    </row>
    <row r="464">
      <c r="H464" s="14">
        <f>Data!A464</f>
        <v/>
      </c>
      <c r="I464" s="9">
        <f>IF(Occurrence!J464&gt;0,Occurrence!J464*$B$6,0)</f>
        <v/>
      </c>
      <c r="J464" s="9">
        <f>IF(Occurrence!J464&gt;0,MAX(0,(Occurrence!J464-$D$4)*$B$7+$D$4*$B$6),0)</f>
        <v/>
      </c>
      <c r="K464" s="9">
        <f>IF(Occurrence!K464&gt;0,Occurrence!K464*$B$6,0)</f>
        <v/>
      </c>
      <c r="L464" s="9">
        <f>IF(Occurrence!K464&gt;0,MAX(0,(Occurrence!K464-$E$4)*$B$7+$E$4*$B$6),0)</f>
        <v/>
      </c>
      <c r="M464" s="9">
        <f>Data!X464+$B$11</f>
        <v/>
      </c>
      <c r="N464" s="9">
        <f>(Data!X464-$D$9)*$B$12+$D$9+$B$11</f>
        <v/>
      </c>
      <c r="O464" s="9">
        <f>Data!Y464+$B$11</f>
        <v/>
      </c>
      <c r="P464" s="9">
        <f>(Data!Y464-$E$9)*$B$12+$E$9+$B$11</f>
        <v/>
      </c>
    </row>
    <row r="465">
      <c r="H465" s="14">
        <f>Data!A465</f>
        <v/>
      </c>
      <c r="I465" s="9">
        <f>IF(Occurrence!J465&gt;0,Occurrence!J465*$B$6,0)</f>
        <v/>
      </c>
      <c r="J465" s="9">
        <f>IF(Occurrence!J465&gt;0,MAX(0,(Occurrence!J465-$D$4)*$B$7+$D$4*$B$6),0)</f>
        <v/>
      </c>
      <c r="K465" s="9">
        <f>IF(Occurrence!K465&gt;0,Occurrence!K465*$B$6,0)</f>
        <v/>
      </c>
      <c r="L465" s="9">
        <f>IF(Occurrence!K465&gt;0,MAX(0,(Occurrence!K465-$E$4)*$B$7+$E$4*$B$6),0)</f>
        <v/>
      </c>
      <c r="M465" s="9">
        <f>Data!X465+$B$11</f>
        <v/>
      </c>
      <c r="N465" s="9">
        <f>(Data!X465-$D$9)*$B$12+$D$9+$B$11</f>
        <v/>
      </c>
      <c r="O465" s="9">
        <f>Data!Y465+$B$11</f>
        <v/>
      </c>
      <c r="P465" s="9">
        <f>(Data!Y465-$E$9)*$B$12+$E$9+$B$11</f>
        <v/>
      </c>
    </row>
    <row r="466">
      <c r="H466" s="14">
        <f>Data!A466</f>
        <v/>
      </c>
      <c r="I466" s="9">
        <f>IF(Occurrence!J466&gt;0,Occurrence!J466*$B$6,0)</f>
        <v/>
      </c>
      <c r="J466" s="9">
        <f>IF(Occurrence!J466&gt;0,MAX(0,(Occurrence!J466-$D$4)*$B$7+$D$4*$B$6),0)</f>
        <v/>
      </c>
      <c r="K466" s="9">
        <f>IF(Occurrence!K466&gt;0,Occurrence!K466*$B$6,0)</f>
        <v/>
      </c>
      <c r="L466" s="9">
        <f>IF(Occurrence!K466&gt;0,MAX(0,(Occurrence!K466-$E$4)*$B$7+$E$4*$B$6),0)</f>
        <v/>
      </c>
      <c r="M466" s="9">
        <f>Data!X466+$B$11</f>
        <v/>
      </c>
      <c r="N466" s="9">
        <f>(Data!X466-$D$9)*$B$12+$D$9+$B$11</f>
        <v/>
      </c>
      <c r="O466" s="9">
        <f>Data!Y466+$B$11</f>
        <v/>
      </c>
      <c r="P466" s="9">
        <f>(Data!Y466-$E$9)*$B$12+$E$9+$B$11</f>
        <v/>
      </c>
    </row>
    <row r="467">
      <c r="H467" s="14">
        <f>Data!A467</f>
        <v/>
      </c>
      <c r="I467" s="9">
        <f>IF(Occurrence!J467&gt;0,Occurrence!J467*$B$6,0)</f>
        <v/>
      </c>
      <c r="J467" s="9">
        <f>IF(Occurrence!J467&gt;0,MAX(0,(Occurrence!J467-$D$4)*$B$7+$D$4*$B$6),0)</f>
        <v/>
      </c>
      <c r="K467" s="9">
        <f>IF(Occurrence!K467&gt;0,Occurrence!K467*$B$6,0)</f>
        <v/>
      </c>
      <c r="L467" s="9">
        <f>IF(Occurrence!K467&gt;0,MAX(0,(Occurrence!K467-$E$4)*$B$7+$E$4*$B$6),0)</f>
        <v/>
      </c>
      <c r="M467" s="9">
        <f>Data!X467+$B$11</f>
        <v/>
      </c>
      <c r="N467" s="9">
        <f>(Data!X467-$D$9)*$B$12+$D$9+$B$11</f>
        <v/>
      </c>
      <c r="O467" s="9">
        <f>Data!Y467+$B$11</f>
        <v/>
      </c>
      <c r="P467" s="9">
        <f>(Data!Y467-$E$9)*$B$12+$E$9+$B$11</f>
        <v/>
      </c>
    </row>
    <row r="468">
      <c r="H468" s="14">
        <f>Data!A468</f>
        <v/>
      </c>
      <c r="I468" s="9">
        <f>IF(Occurrence!J468&gt;0,Occurrence!J468*$B$6,0)</f>
        <v/>
      </c>
      <c r="J468" s="9">
        <f>IF(Occurrence!J468&gt;0,MAX(0,(Occurrence!J468-$D$4)*$B$7+$D$4*$B$6),0)</f>
        <v/>
      </c>
      <c r="K468" s="9">
        <f>IF(Occurrence!K468&gt;0,Occurrence!K468*$B$6,0)</f>
        <v/>
      </c>
      <c r="L468" s="9">
        <f>IF(Occurrence!K468&gt;0,MAX(0,(Occurrence!K468-$E$4)*$B$7+$E$4*$B$6),0)</f>
        <v/>
      </c>
      <c r="M468" s="9">
        <f>Data!X468+$B$11</f>
        <v/>
      </c>
      <c r="N468" s="9">
        <f>(Data!X468-$D$9)*$B$12+$D$9+$B$11</f>
        <v/>
      </c>
      <c r="O468" s="9">
        <f>Data!Y468+$B$11</f>
        <v/>
      </c>
      <c r="P468" s="9">
        <f>(Data!Y468-$E$9)*$B$12+$E$9+$B$11</f>
        <v/>
      </c>
    </row>
    <row r="469">
      <c r="H469" s="14">
        <f>Data!A469</f>
        <v/>
      </c>
      <c r="I469" s="9">
        <f>IF(Occurrence!J469&gt;0,Occurrence!J469*$B$6,0)</f>
        <v/>
      </c>
      <c r="J469" s="9">
        <f>IF(Occurrence!J469&gt;0,MAX(0,(Occurrence!J469-$D$4)*$B$7+$D$4*$B$6),0)</f>
        <v/>
      </c>
      <c r="K469" s="9">
        <f>IF(Occurrence!K469&gt;0,Occurrence!K469*$B$6,0)</f>
        <v/>
      </c>
      <c r="L469" s="9">
        <f>IF(Occurrence!K469&gt;0,MAX(0,(Occurrence!K469-$E$4)*$B$7+$E$4*$B$6),0)</f>
        <v/>
      </c>
      <c r="M469" s="9">
        <f>Data!X469+$B$11</f>
        <v/>
      </c>
      <c r="N469" s="9">
        <f>(Data!X469-$D$9)*$B$12+$D$9+$B$11</f>
        <v/>
      </c>
      <c r="O469" s="9">
        <f>Data!Y469+$B$11</f>
        <v/>
      </c>
      <c r="P469" s="9">
        <f>(Data!Y469-$E$9)*$B$12+$E$9+$B$11</f>
        <v/>
      </c>
    </row>
    <row r="470">
      <c r="H470" s="14">
        <f>Data!A470</f>
        <v/>
      </c>
      <c r="I470" s="9">
        <f>IF(Occurrence!J470&gt;0,Occurrence!J470*$B$6,0)</f>
        <v/>
      </c>
      <c r="J470" s="9">
        <f>IF(Occurrence!J470&gt;0,MAX(0,(Occurrence!J470-$D$4)*$B$7+$D$4*$B$6),0)</f>
        <v/>
      </c>
      <c r="K470" s="9">
        <f>IF(Occurrence!K470&gt;0,Occurrence!K470*$B$6,0)</f>
        <v/>
      </c>
      <c r="L470" s="9">
        <f>IF(Occurrence!K470&gt;0,MAX(0,(Occurrence!K470-$E$4)*$B$7+$E$4*$B$6),0)</f>
        <v/>
      </c>
      <c r="M470" s="9">
        <f>Data!X470+$B$11</f>
        <v/>
      </c>
      <c r="N470" s="9">
        <f>(Data!X470-$D$9)*$B$12+$D$9+$B$11</f>
        <v/>
      </c>
      <c r="O470" s="9">
        <f>Data!Y470+$B$11</f>
        <v/>
      </c>
      <c r="P470" s="9">
        <f>(Data!Y470-$E$9)*$B$12+$E$9+$B$11</f>
        <v/>
      </c>
    </row>
    <row r="471">
      <c r="H471" s="14">
        <f>Data!A471</f>
        <v/>
      </c>
      <c r="I471" s="9">
        <f>IF(Occurrence!J471&gt;0,Occurrence!J471*$B$6,0)</f>
        <v/>
      </c>
      <c r="J471" s="9">
        <f>IF(Occurrence!J471&gt;0,MAX(0,(Occurrence!J471-$D$4)*$B$7+$D$4*$B$6),0)</f>
        <v/>
      </c>
      <c r="K471" s="9">
        <f>IF(Occurrence!K471&gt;0,Occurrence!K471*$B$6,0)</f>
        <v/>
      </c>
      <c r="L471" s="9">
        <f>IF(Occurrence!K471&gt;0,MAX(0,(Occurrence!K471-$E$4)*$B$7+$E$4*$B$6),0)</f>
        <v/>
      </c>
      <c r="M471" s="9">
        <f>Data!X471+$B$11</f>
        <v/>
      </c>
      <c r="N471" s="9">
        <f>(Data!X471-$D$9)*$B$12+$D$9+$B$11</f>
        <v/>
      </c>
      <c r="O471" s="9">
        <f>Data!Y471+$B$11</f>
        <v/>
      </c>
      <c r="P471" s="9">
        <f>(Data!Y471-$E$9)*$B$12+$E$9+$B$11</f>
        <v/>
      </c>
    </row>
    <row r="472">
      <c r="H472" s="14">
        <f>Data!A472</f>
        <v/>
      </c>
      <c r="I472" s="9">
        <f>IF(Occurrence!J472&gt;0,Occurrence!J472*$B$6,0)</f>
        <v/>
      </c>
      <c r="J472" s="9">
        <f>IF(Occurrence!J472&gt;0,MAX(0,(Occurrence!J472-$D$4)*$B$7+$D$4*$B$6),0)</f>
        <v/>
      </c>
      <c r="K472" s="9">
        <f>IF(Occurrence!K472&gt;0,Occurrence!K472*$B$6,0)</f>
        <v/>
      </c>
      <c r="L472" s="9">
        <f>IF(Occurrence!K472&gt;0,MAX(0,(Occurrence!K472-$E$4)*$B$7+$E$4*$B$6),0)</f>
        <v/>
      </c>
      <c r="M472" s="9">
        <f>Data!X472+$B$11</f>
        <v/>
      </c>
      <c r="N472" s="9">
        <f>(Data!X472-$D$9)*$B$12+$D$9+$B$11</f>
        <v/>
      </c>
      <c r="O472" s="9">
        <f>Data!Y472+$B$11</f>
        <v/>
      </c>
      <c r="P472" s="9">
        <f>(Data!Y472-$E$9)*$B$12+$E$9+$B$11</f>
        <v/>
      </c>
    </row>
    <row r="473">
      <c r="H473" s="14">
        <f>Data!A473</f>
        <v/>
      </c>
      <c r="I473" s="9">
        <f>IF(Occurrence!J473&gt;0,Occurrence!J473*$B$6,0)</f>
        <v/>
      </c>
      <c r="J473" s="9">
        <f>IF(Occurrence!J473&gt;0,MAX(0,(Occurrence!J473-$D$4)*$B$7+$D$4*$B$6),0)</f>
        <v/>
      </c>
      <c r="K473" s="9">
        <f>IF(Occurrence!K473&gt;0,Occurrence!K473*$B$6,0)</f>
        <v/>
      </c>
      <c r="L473" s="9">
        <f>IF(Occurrence!K473&gt;0,MAX(0,(Occurrence!K473-$E$4)*$B$7+$E$4*$B$6),0)</f>
        <v/>
      </c>
      <c r="M473" s="9">
        <f>Data!X473+$B$11</f>
        <v/>
      </c>
      <c r="N473" s="9">
        <f>(Data!X473-$D$9)*$B$12+$D$9+$B$11</f>
        <v/>
      </c>
      <c r="O473" s="9">
        <f>Data!Y473+$B$11</f>
        <v/>
      </c>
      <c r="P473" s="9">
        <f>(Data!Y473-$E$9)*$B$12+$E$9+$B$11</f>
        <v/>
      </c>
    </row>
    <row r="474">
      <c r="H474" s="14">
        <f>Data!A474</f>
        <v/>
      </c>
      <c r="I474" s="9">
        <f>IF(Occurrence!J474&gt;0,Occurrence!J474*$B$6,0)</f>
        <v/>
      </c>
      <c r="J474" s="9">
        <f>IF(Occurrence!J474&gt;0,MAX(0,(Occurrence!J474-$D$4)*$B$7+$D$4*$B$6),0)</f>
        <v/>
      </c>
      <c r="K474" s="9">
        <f>IF(Occurrence!K474&gt;0,Occurrence!K474*$B$6,0)</f>
        <v/>
      </c>
      <c r="L474" s="9">
        <f>IF(Occurrence!K474&gt;0,MAX(0,(Occurrence!K474-$E$4)*$B$7+$E$4*$B$6),0)</f>
        <v/>
      </c>
      <c r="M474" s="9">
        <f>Data!X474+$B$11</f>
        <v/>
      </c>
      <c r="N474" s="9">
        <f>(Data!X474-$D$9)*$B$12+$D$9+$B$11</f>
        <v/>
      </c>
      <c r="O474" s="9">
        <f>Data!Y474+$B$11</f>
        <v/>
      </c>
      <c r="P474" s="9">
        <f>(Data!Y474-$E$9)*$B$12+$E$9+$B$11</f>
        <v/>
      </c>
    </row>
    <row r="475">
      <c r="H475" s="14">
        <f>Data!A475</f>
        <v/>
      </c>
      <c r="I475" s="9">
        <f>IF(Occurrence!J475&gt;0,Occurrence!J475*$B$6,0)</f>
        <v/>
      </c>
      <c r="J475" s="9">
        <f>IF(Occurrence!J475&gt;0,MAX(0,(Occurrence!J475-$D$4)*$B$7+$D$4*$B$6),0)</f>
        <v/>
      </c>
      <c r="K475" s="9">
        <f>IF(Occurrence!K475&gt;0,Occurrence!K475*$B$6,0)</f>
        <v/>
      </c>
      <c r="L475" s="9">
        <f>IF(Occurrence!K475&gt;0,MAX(0,(Occurrence!K475-$E$4)*$B$7+$E$4*$B$6),0)</f>
        <v/>
      </c>
      <c r="M475" s="9">
        <f>Data!X475+$B$11</f>
        <v/>
      </c>
      <c r="N475" s="9">
        <f>(Data!X475-$D$9)*$B$12+$D$9+$B$11</f>
        <v/>
      </c>
      <c r="O475" s="9">
        <f>Data!Y475+$B$11</f>
        <v/>
      </c>
      <c r="P475" s="9">
        <f>(Data!Y475-$E$9)*$B$12+$E$9+$B$11</f>
        <v/>
      </c>
    </row>
    <row r="476">
      <c r="H476" s="14">
        <f>Data!A476</f>
        <v/>
      </c>
      <c r="I476" s="9">
        <f>IF(Occurrence!J476&gt;0,Occurrence!J476*$B$6,0)</f>
        <v/>
      </c>
      <c r="J476" s="9">
        <f>IF(Occurrence!J476&gt;0,MAX(0,(Occurrence!J476-$D$4)*$B$7+$D$4*$B$6),0)</f>
        <v/>
      </c>
      <c r="K476" s="9">
        <f>IF(Occurrence!K476&gt;0,Occurrence!K476*$B$6,0)</f>
        <v/>
      </c>
      <c r="L476" s="9">
        <f>IF(Occurrence!K476&gt;0,MAX(0,(Occurrence!K476-$E$4)*$B$7+$E$4*$B$6),0)</f>
        <v/>
      </c>
      <c r="M476" s="9">
        <f>Data!X476+$B$11</f>
        <v/>
      </c>
      <c r="N476" s="9">
        <f>(Data!X476-$D$9)*$B$12+$D$9+$B$11</f>
        <v/>
      </c>
      <c r="O476" s="9">
        <f>Data!Y476+$B$11</f>
        <v/>
      </c>
      <c r="P476" s="9">
        <f>(Data!Y476-$E$9)*$B$12+$E$9+$B$11</f>
        <v/>
      </c>
    </row>
    <row r="477">
      <c r="H477" s="14">
        <f>Data!A477</f>
        <v/>
      </c>
      <c r="I477" s="9">
        <f>IF(Occurrence!J477&gt;0,Occurrence!J477*$B$6,0)</f>
        <v/>
      </c>
      <c r="J477" s="9">
        <f>IF(Occurrence!J477&gt;0,MAX(0,(Occurrence!J477-$D$4)*$B$7+$D$4*$B$6),0)</f>
        <v/>
      </c>
      <c r="K477" s="9">
        <f>IF(Occurrence!K477&gt;0,Occurrence!K477*$B$6,0)</f>
        <v/>
      </c>
      <c r="L477" s="9">
        <f>IF(Occurrence!K477&gt;0,MAX(0,(Occurrence!K477-$E$4)*$B$7+$E$4*$B$6),0)</f>
        <v/>
      </c>
      <c r="M477" s="9">
        <f>Data!X477+$B$11</f>
        <v/>
      </c>
      <c r="N477" s="9">
        <f>(Data!X477-$D$9)*$B$12+$D$9+$B$11</f>
        <v/>
      </c>
      <c r="O477" s="9">
        <f>Data!Y477+$B$11</f>
        <v/>
      </c>
      <c r="P477" s="9">
        <f>(Data!Y477-$E$9)*$B$12+$E$9+$B$11</f>
        <v/>
      </c>
    </row>
    <row r="478">
      <c r="H478" s="14">
        <f>Data!A478</f>
        <v/>
      </c>
      <c r="I478" s="9">
        <f>IF(Occurrence!J478&gt;0,Occurrence!J478*$B$6,0)</f>
        <v/>
      </c>
      <c r="J478" s="9">
        <f>IF(Occurrence!J478&gt;0,MAX(0,(Occurrence!J478-$D$4)*$B$7+$D$4*$B$6),0)</f>
        <v/>
      </c>
      <c r="K478" s="9">
        <f>IF(Occurrence!K478&gt;0,Occurrence!K478*$B$6,0)</f>
        <v/>
      </c>
      <c r="L478" s="9">
        <f>IF(Occurrence!K478&gt;0,MAX(0,(Occurrence!K478-$E$4)*$B$7+$E$4*$B$6),0)</f>
        <v/>
      </c>
      <c r="M478" s="9">
        <f>Data!X478+$B$11</f>
        <v/>
      </c>
      <c r="N478" s="9">
        <f>(Data!X478-$D$9)*$B$12+$D$9+$B$11</f>
        <v/>
      </c>
      <c r="O478" s="9">
        <f>Data!Y478+$B$11</f>
        <v/>
      </c>
      <c r="P478" s="9">
        <f>(Data!Y478-$E$9)*$B$12+$E$9+$B$11</f>
        <v/>
      </c>
    </row>
    <row r="479">
      <c r="H479" s="14">
        <f>Data!A479</f>
        <v/>
      </c>
      <c r="I479" s="9">
        <f>IF(Occurrence!J479&gt;0,Occurrence!J479*$B$6,0)</f>
        <v/>
      </c>
      <c r="J479" s="9">
        <f>IF(Occurrence!J479&gt;0,MAX(0,(Occurrence!J479-$D$4)*$B$7+$D$4*$B$6),0)</f>
        <v/>
      </c>
      <c r="K479" s="9">
        <f>IF(Occurrence!K479&gt;0,Occurrence!K479*$B$6,0)</f>
        <v/>
      </c>
      <c r="L479" s="9">
        <f>IF(Occurrence!K479&gt;0,MAX(0,(Occurrence!K479-$E$4)*$B$7+$E$4*$B$6),0)</f>
        <v/>
      </c>
      <c r="M479" s="9">
        <f>Data!X479+$B$11</f>
        <v/>
      </c>
      <c r="N479" s="9">
        <f>(Data!X479-$D$9)*$B$12+$D$9+$B$11</f>
        <v/>
      </c>
      <c r="O479" s="9">
        <f>Data!Y479+$B$11</f>
        <v/>
      </c>
      <c r="P479" s="9">
        <f>(Data!Y479-$E$9)*$B$12+$E$9+$B$11</f>
        <v/>
      </c>
    </row>
    <row r="480">
      <c r="H480" s="14">
        <f>Data!A480</f>
        <v/>
      </c>
      <c r="I480" s="9">
        <f>IF(Occurrence!J480&gt;0,Occurrence!J480*$B$6,0)</f>
        <v/>
      </c>
      <c r="J480" s="9">
        <f>IF(Occurrence!J480&gt;0,MAX(0,(Occurrence!J480-$D$4)*$B$7+$D$4*$B$6),0)</f>
        <v/>
      </c>
      <c r="K480" s="9">
        <f>IF(Occurrence!K480&gt;0,Occurrence!K480*$B$6,0)</f>
        <v/>
      </c>
      <c r="L480" s="9">
        <f>IF(Occurrence!K480&gt;0,MAX(0,(Occurrence!K480-$E$4)*$B$7+$E$4*$B$6),0)</f>
        <v/>
      </c>
      <c r="M480" s="9">
        <f>Data!X480+$B$11</f>
        <v/>
      </c>
      <c r="N480" s="9">
        <f>(Data!X480-$D$9)*$B$12+$D$9+$B$11</f>
        <v/>
      </c>
      <c r="O480" s="9">
        <f>Data!Y480+$B$11</f>
        <v/>
      </c>
      <c r="P480" s="9">
        <f>(Data!Y480-$E$9)*$B$12+$E$9+$B$11</f>
        <v/>
      </c>
    </row>
    <row r="481">
      <c r="H481" s="14">
        <f>Data!A481</f>
        <v/>
      </c>
      <c r="I481" s="9">
        <f>IF(Occurrence!J481&gt;0,Occurrence!J481*$B$6,0)</f>
        <v/>
      </c>
      <c r="J481" s="9">
        <f>IF(Occurrence!J481&gt;0,MAX(0,(Occurrence!J481-$D$4)*$B$7+$D$4*$B$6),0)</f>
        <v/>
      </c>
      <c r="K481" s="9">
        <f>IF(Occurrence!K481&gt;0,Occurrence!K481*$B$6,0)</f>
        <v/>
      </c>
      <c r="L481" s="9">
        <f>IF(Occurrence!K481&gt;0,MAX(0,(Occurrence!K481-$E$4)*$B$7+$E$4*$B$6),0)</f>
        <v/>
      </c>
      <c r="M481" s="9">
        <f>Data!X481+$B$11</f>
        <v/>
      </c>
      <c r="N481" s="9">
        <f>(Data!X481-$D$9)*$B$12+$D$9+$B$11</f>
        <v/>
      </c>
      <c r="O481" s="9">
        <f>Data!Y481+$B$11</f>
        <v/>
      </c>
      <c r="P481" s="9">
        <f>(Data!Y481-$E$9)*$B$12+$E$9+$B$11</f>
        <v/>
      </c>
    </row>
    <row r="482">
      <c r="H482" s="14">
        <f>Data!A482</f>
        <v/>
      </c>
      <c r="I482" s="9">
        <f>IF(Occurrence!J482&gt;0,Occurrence!J482*$B$6,0)</f>
        <v/>
      </c>
      <c r="J482" s="9">
        <f>IF(Occurrence!J482&gt;0,MAX(0,(Occurrence!J482-$D$4)*$B$7+$D$4*$B$6),0)</f>
        <v/>
      </c>
      <c r="K482" s="9">
        <f>IF(Occurrence!K482&gt;0,Occurrence!K482*$B$6,0)</f>
        <v/>
      </c>
      <c r="L482" s="9">
        <f>IF(Occurrence!K482&gt;0,MAX(0,(Occurrence!K482-$E$4)*$B$7+$E$4*$B$6),0)</f>
        <v/>
      </c>
      <c r="M482" s="9">
        <f>Data!X482+$B$11</f>
        <v/>
      </c>
      <c r="N482" s="9">
        <f>(Data!X482-$D$9)*$B$12+$D$9+$B$11</f>
        <v/>
      </c>
      <c r="O482" s="9">
        <f>Data!Y482+$B$11</f>
        <v/>
      </c>
      <c r="P482" s="9">
        <f>(Data!Y482-$E$9)*$B$12+$E$9+$B$11</f>
        <v/>
      </c>
    </row>
    <row r="483">
      <c r="H483" s="14">
        <f>Data!A483</f>
        <v/>
      </c>
      <c r="I483" s="9">
        <f>IF(Occurrence!J483&gt;0,Occurrence!J483*$B$6,0)</f>
        <v/>
      </c>
      <c r="J483" s="9">
        <f>IF(Occurrence!J483&gt;0,MAX(0,(Occurrence!J483-$D$4)*$B$7+$D$4*$B$6),0)</f>
        <v/>
      </c>
      <c r="K483" s="9">
        <f>IF(Occurrence!K483&gt;0,Occurrence!K483*$B$6,0)</f>
        <v/>
      </c>
      <c r="L483" s="9">
        <f>IF(Occurrence!K483&gt;0,MAX(0,(Occurrence!K483-$E$4)*$B$7+$E$4*$B$6),0)</f>
        <v/>
      </c>
      <c r="M483" s="9">
        <f>Data!X483+$B$11</f>
        <v/>
      </c>
      <c r="N483" s="9">
        <f>(Data!X483-$D$9)*$B$12+$D$9+$B$11</f>
        <v/>
      </c>
      <c r="O483" s="9">
        <f>Data!Y483+$B$11</f>
        <v/>
      </c>
      <c r="P483" s="9">
        <f>(Data!Y483-$E$9)*$B$12+$E$9+$B$11</f>
        <v/>
      </c>
    </row>
    <row r="484">
      <c r="H484" s="14">
        <f>Data!A484</f>
        <v/>
      </c>
      <c r="I484" s="9">
        <f>IF(Occurrence!J484&gt;0,Occurrence!J484*$B$6,0)</f>
        <v/>
      </c>
      <c r="J484" s="9">
        <f>IF(Occurrence!J484&gt;0,MAX(0,(Occurrence!J484-$D$4)*$B$7+$D$4*$B$6),0)</f>
        <v/>
      </c>
      <c r="K484" s="9">
        <f>IF(Occurrence!K484&gt;0,Occurrence!K484*$B$6,0)</f>
        <v/>
      </c>
      <c r="L484" s="9">
        <f>IF(Occurrence!K484&gt;0,MAX(0,(Occurrence!K484-$E$4)*$B$7+$E$4*$B$6),0)</f>
        <v/>
      </c>
      <c r="M484" s="9">
        <f>Data!X484+$B$11</f>
        <v/>
      </c>
      <c r="N484" s="9">
        <f>(Data!X484-$D$9)*$B$12+$D$9+$B$11</f>
        <v/>
      </c>
      <c r="O484" s="9">
        <f>Data!Y484+$B$11</f>
        <v/>
      </c>
      <c r="P484" s="9">
        <f>(Data!Y484-$E$9)*$B$12+$E$9+$B$11</f>
        <v/>
      </c>
    </row>
    <row r="485">
      <c r="H485" s="14">
        <f>Data!A485</f>
        <v/>
      </c>
      <c r="I485" s="9">
        <f>IF(Occurrence!J485&gt;0,Occurrence!J485*$B$6,0)</f>
        <v/>
      </c>
      <c r="J485" s="9">
        <f>IF(Occurrence!J485&gt;0,MAX(0,(Occurrence!J485-$D$4)*$B$7+$D$4*$B$6),0)</f>
        <v/>
      </c>
      <c r="K485" s="9">
        <f>IF(Occurrence!K485&gt;0,Occurrence!K485*$B$6,0)</f>
        <v/>
      </c>
      <c r="L485" s="9">
        <f>IF(Occurrence!K485&gt;0,MAX(0,(Occurrence!K485-$E$4)*$B$7+$E$4*$B$6),0)</f>
        <v/>
      </c>
      <c r="M485" s="9">
        <f>Data!X485+$B$11</f>
        <v/>
      </c>
      <c r="N485" s="9">
        <f>(Data!X485-$D$9)*$B$12+$D$9+$B$11</f>
        <v/>
      </c>
      <c r="O485" s="9">
        <f>Data!Y485+$B$11</f>
        <v/>
      </c>
      <c r="P485" s="9">
        <f>(Data!Y485-$E$9)*$B$12+$E$9+$B$11</f>
        <v/>
      </c>
    </row>
    <row r="486">
      <c r="H486" s="14">
        <f>Data!A486</f>
        <v/>
      </c>
      <c r="I486" s="9">
        <f>IF(Occurrence!J486&gt;0,Occurrence!J486*$B$6,0)</f>
        <v/>
      </c>
      <c r="J486" s="9">
        <f>IF(Occurrence!J486&gt;0,MAX(0,(Occurrence!J486-$D$4)*$B$7+$D$4*$B$6),0)</f>
        <v/>
      </c>
      <c r="K486" s="9">
        <f>IF(Occurrence!K486&gt;0,Occurrence!K486*$B$6,0)</f>
        <v/>
      </c>
      <c r="L486" s="9">
        <f>IF(Occurrence!K486&gt;0,MAX(0,(Occurrence!K486-$E$4)*$B$7+$E$4*$B$6),0)</f>
        <v/>
      </c>
      <c r="M486" s="9">
        <f>Data!X486+$B$11</f>
        <v/>
      </c>
      <c r="N486" s="9">
        <f>(Data!X486-$D$9)*$B$12+$D$9+$B$11</f>
        <v/>
      </c>
      <c r="O486" s="9">
        <f>Data!Y486+$B$11</f>
        <v/>
      </c>
      <c r="P486" s="9">
        <f>(Data!Y486-$E$9)*$B$12+$E$9+$B$11</f>
        <v/>
      </c>
    </row>
    <row r="487">
      <c r="H487" s="14">
        <f>Data!A487</f>
        <v/>
      </c>
      <c r="I487" s="9">
        <f>IF(Occurrence!J487&gt;0,Occurrence!J487*$B$6,0)</f>
        <v/>
      </c>
      <c r="J487" s="9">
        <f>IF(Occurrence!J487&gt;0,MAX(0,(Occurrence!J487-$D$4)*$B$7+$D$4*$B$6),0)</f>
        <v/>
      </c>
      <c r="K487" s="9">
        <f>IF(Occurrence!K487&gt;0,Occurrence!K487*$B$6,0)</f>
        <v/>
      </c>
      <c r="L487" s="9">
        <f>IF(Occurrence!K487&gt;0,MAX(0,(Occurrence!K487-$E$4)*$B$7+$E$4*$B$6),0)</f>
        <v/>
      </c>
      <c r="M487" s="9">
        <f>Data!X487+$B$11</f>
        <v/>
      </c>
      <c r="N487" s="9">
        <f>(Data!X487-$D$9)*$B$12+$D$9+$B$11</f>
        <v/>
      </c>
      <c r="O487" s="9">
        <f>Data!Y487+$B$11</f>
        <v/>
      </c>
      <c r="P487" s="9">
        <f>(Data!Y487-$E$9)*$B$12+$E$9+$B$11</f>
        <v/>
      </c>
    </row>
    <row r="488">
      <c r="H488" s="14">
        <f>Data!A488</f>
        <v/>
      </c>
      <c r="I488" s="9">
        <f>IF(Occurrence!J488&gt;0,Occurrence!J488*$B$6,0)</f>
        <v/>
      </c>
      <c r="J488" s="9">
        <f>IF(Occurrence!J488&gt;0,MAX(0,(Occurrence!J488-$D$4)*$B$7+$D$4*$B$6),0)</f>
        <v/>
      </c>
      <c r="K488" s="9">
        <f>IF(Occurrence!K488&gt;0,Occurrence!K488*$B$6,0)</f>
        <v/>
      </c>
      <c r="L488" s="9">
        <f>IF(Occurrence!K488&gt;0,MAX(0,(Occurrence!K488-$E$4)*$B$7+$E$4*$B$6),0)</f>
        <v/>
      </c>
      <c r="M488" s="9">
        <f>Data!X488+$B$11</f>
        <v/>
      </c>
      <c r="N488" s="9">
        <f>(Data!X488-$D$9)*$B$12+$D$9+$B$11</f>
        <v/>
      </c>
      <c r="O488" s="9">
        <f>Data!Y488+$B$11</f>
        <v/>
      </c>
      <c r="P488" s="9">
        <f>(Data!Y488-$E$9)*$B$12+$E$9+$B$11</f>
        <v/>
      </c>
    </row>
    <row r="489">
      <c r="H489" s="14">
        <f>Data!A489</f>
        <v/>
      </c>
      <c r="I489" s="9">
        <f>IF(Occurrence!J489&gt;0,Occurrence!J489*$B$6,0)</f>
        <v/>
      </c>
      <c r="J489" s="9">
        <f>IF(Occurrence!J489&gt;0,MAX(0,(Occurrence!J489-$D$4)*$B$7+$D$4*$B$6),0)</f>
        <v/>
      </c>
      <c r="K489" s="9">
        <f>IF(Occurrence!K489&gt;0,Occurrence!K489*$B$6,0)</f>
        <v/>
      </c>
      <c r="L489" s="9">
        <f>IF(Occurrence!K489&gt;0,MAX(0,(Occurrence!K489-$E$4)*$B$7+$E$4*$B$6),0)</f>
        <v/>
      </c>
      <c r="M489" s="9">
        <f>Data!X489+$B$11</f>
        <v/>
      </c>
      <c r="N489" s="9">
        <f>(Data!X489-$D$9)*$B$12+$D$9+$B$11</f>
        <v/>
      </c>
      <c r="O489" s="9">
        <f>Data!Y489+$B$11</f>
        <v/>
      </c>
      <c r="P489" s="9">
        <f>(Data!Y489-$E$9)*$B$12+$E$9+$B$11</f>
        <v/>
      </c>
    </row>
    <row r="490">
      <c r="H490" s="14">
        <f>Data!A490</f>
        <v/>
      </c>
      <c r="I490" s="9">
        <f>IF(Occurrence!J490&gt;0,Occurrence!J490*$B$6,0)</f>
        <v/>
      </c>
      <c r="J490" s="9">
        <f>IF(Occurrence!J490&gt;0,MAX(0,(Occurrence!J490-$D$4)*$B$7+$D$4*$B$6),0)</f>
        <v/>
      </c>
      <c r="K490" s="9">
        <f>IF(Occurrence!K490&gt;0,Occurrence!K490*$B$6,0)</f>
        <v/>
      </c>
      <c r="L490" s="9">
        <f>IF(Occurrence!K490&gt;0,MAX(0,(Occurrence!K490-$E$4)*$B$7+$E$4*$B$6),0)</f>
        <v/>
      </c>
      <c r="M490" s="9">
        <f>Data!X490+$B$11</f>
        <v/>
      </c>
      <c r="N490" s="9">
        <f>(Data!X490-$D$9)*$B$12+$D$9+$B$11</f>
        <v/>
      </c>
      <c r="O490" s="9">
        <f>Data!Y490+$B$11</f>
        <v/>
      </c>
      <c r="P490" s="9">
        <f>(Data!Y490-$E$9)*$B$12+$E$9+$B$11</f>
        <v/>
      </c>
    </row>
    <row r="491">
      <c r="H491" s="14">
        <f>Data!A491</f>
        <v/>
      </c>
      <c r="I491" s="9">
        <f>IF(Occurrence!J491&gt;0,Occurrence!J491*$B$6,0)</f>
        <v/>
      </c>
      <c r="J491" s="9">
        <f>IF(Occurrence!J491&gt;0,MAX(0,(Occurrence!J491-$D$4)*$B$7+$D$4*$B$6),0)</f>
        <v/>
      </c>
      <c r="K491" s="9">
        <f>IF(Occurrence!K491&gt;0,Occurrence!K491*$B$6,0)</f>
        <v/>
      </c>
      <c r="L491" s="9">
        <f>IF(Occurrence!K491&gt;0,MAX(0,(Occurrence!K491-$E$4)*$B$7+$E$4*$B$6),0)</f>
        <v/>
      </c>
      <c r="M491" s="9">
        <f>Data!X491+$B$11</f>
        <v/>
      </c>
      <c r="N491" s="9">
        <f>(Data!X491-$D$9)*$B$12+$D$9+$B$11</f>
        <v/>
      </c>
      <c r="O491" s="9">
        <f>Data!Y491+$B$11</f>
        <v/>
      </c>
      <c r="P491" s="9">
        <f>(Data!Y491-$E$9)*$B$12+$E$9+$B$11</f>
        <v/>
      </c>
    </row>
    <row r="492">
      <c r="H492" s="14">
        <f>Data!A492</f>
        <v/>
      </c>
      <c r="I492" s="9">
        <f>IF(Occurrence!J492&gt;0,Occurrence!J492*$B$6,0)</f>
        <v/>
      </c>
      <c r="J492" s="9">
        <f>IF(Occurrence!J492&gt;0,MAX(0,(Occurrence!J492-$D$4)*$B$7+$D$4*$B$6),0)</f>
        <v/>
      </c>
      <c r="K492" s="9">
        <f>IF(Occurrence!K492&gt;0,Occurrence!K492*$B$6,0)</f>
        <v/>
      </c>
      <c r="L492" s="9">
        <f>IF(Occurrence!K492&gt;0,MAX(0,(Occurrence!K492-$E$4)*$B$7+$E$4*$B$6),0)</f>
        <v/>
      </c>
      <c r="M492" s="9">
        <f>Data!X492+$B$11</f>
        <v/>
      </c>
      <c r="N492" s="9">
        <f>(Data!X492-$D$9)*$B$12+$D$9+$B$11</f>
        <v/>
      </c>
      <c r="O492" s="9">
        <f>Data!Y492+$B$11</f>
        <v/>
      </c>
      <c r="P492" s="9">
        <f>(Data!Y492-$E$9)*$B$12+$E$9+$B$11</f>
        <v/>
      </c>
    </row>
    <row r="493">
      <c r="H493" s="14">
        <f>Data!A493</f>
        <v/>
      </c>
      <c r="I493" s="9">
        <f>IF(Occurrence!J493&gt;0,Occurrence!J493*$B$6,0)</f>
        <v/>
      </c>
      <c r="J493" s="9">
        <f>IF(Occurrence!J493&gt;0,MAX(0,(Occurrence!J493-$D$4)*$B$7+$D$4*$B$6),0)</f>
        <v/>
      </c>
      <c r="K493" s="9">
        <f>IF(Occurrence!K493&gt;0,Occurrence!K493*$B$6,0)</f>
        <v/>
      </c>
      <c r="L493" s="9">
        <f>IF(Occurrence!K493&gt;0,MAX(0,(Occurrence!K493-$E$4)*$B$7+$E$4*$B$6),0)</f>
        <v/>
      </c>
      <c r="M493" s="9">
        <f>Data!X493+$B$11</f>
        <v/>
      </c>
      <c r="N493" s="9">
        <f>(Data!X493-$D$9)*$B$12+$D$9+$B$11</f>
        <v/>
      </c>
      <c r="O493" s="9">
        <f>Data!Y493+$B$11</f>
        <v/>
      </c>
      <c r="P493" s="9">
        <f>(Data!Y493-$E$9)*$B$12+$E$9+$B$11</f>
        <v/>
      </c>
    </row>
    <row r="494">
      <c r="H494" s="14">
        <f>Data!A494</f>
        <v/>
      </c>
      <c r="I494" s="9">
        <f>IF(Occurrence!J494&gt;0,Occurrence!J494*$B$6,0)</f>
        <v/>
      </c>
      <c r="J494" s="9">
        <f>IF(Occurrence!J494&gt;0,MAX(0,(Occurrence!J494-$D$4)*$B$7+$D$4*$B$6),0)</f>
        <v/>
      </c>
      <c r="K494" s="9">
        <f>IF(Occurrence!K494&gt;0,Occurrence!K494*$B$6,0)</f>
        <v/>
      </c>
      <c r="L494" s="9">
        <f>IF(Occurrence!K494&gt;0,MAX(0,(Occurrence!K494-$E$4)*$B$7+$E$4*$B$6),0)</f>
        <v/>
      </c>
      <c r="M494" s="9">
        <f>Data!X494+$B$11</f>
        <v/>
      </c>
      <c r="N494" s="9">
        <f>(Data!X494-$D$9)*$B$12+$D$9+$B$11</f>
        <v/>
      </c>
      <c r="O494" s="9">
        <f>Data!Y494+$B$11</f>
        <v/>
      </c>
      <c r="P494" s="9">
        <f>(Data!Y494-$E$9)*$B$12+$E$9+$B$11</f>
        <v/>
      </c>
    </row>
    <row r="495">
      <c r="H495" s="14">
        <f>Data!A495</f>
        <v/>
      </c>
      <c r="I495" s="9">
        <f>IF(Occurrence!J495&gt;0,Occurrence!J495*$B$6,0)</f>
        <v/>
      </c>
      <c r="J495" s="9">
        <f>IF(Occurrence!J495&gt;0,MAX(0,(Occurrence!J495-$D$4)*$B$7+$D$4*$B$6),0)</f>
        <v/>
      </c>
      <c r="K495" s="9">
        <f>IF(Occurrence!K495&gt;0,Occurrence!K495*$B$6,0)</f>
        <v/>
      </c>
      <c r="L495" s="9">
        <f>IF(Occurrence!K495&gt;0,MAX(0,(Occurrence!K495-$E$4)*$B$7+$E$4*$B$6),0)</f>
        <v/>
      </c>
      <c r="M495" s="9">
        <f>Data!X495+$B$11</f>
        <v/>
      </c>
      <c r="N495" s="9">
        <f>(Data!X495-$D$9)*$B$12+$D$9+$B$11</f>
        <v/>
      </c>
      <c r="O495" s="9">
        <f>Data!Y495+$B$11</f>
        <v/>
      </c>
      <c r="P495" s="9">
        <f>(Data!Y495-$E$9)*$B$12+$E$9+$B$11</f>
        <v/>
      </c>
    </row>
    <row r="496">
      <c r="H496" s="14">
        <f>Data!A496</f>
        <v/>
      </c>
      <c r="I496" s="9">
        <f>IF(Occurrence!J496&gt;0,Occurrence!J496*$B$6,0)</f>
        <v/>
      </c>
      <c r="J496" s="9">
        <f>IF(Occurrence!J496&gt;0,MAX(0,(Occurrence!J496-$D$4)*$B$7+$D$4*$B$6),0)</f>
        <v/>
      </c>
      <c r="K496" s="9">
        <f>IF(Occurrence!K496&gt;0,Occurrence!K496*$B$6,0)</f>
        <v/>
      </c>
      <c r="L496" s="9">
        <f>IF(Occurrence!K496&gt;0,MAX(0,(Occurrence!K496-$E$4)*$B$7+$E$4*$B$6),0)</f>
        <v/>
      </c>
      <c r="M496" s="9">
        <f>Data!X496+$B$11</f>
        <v/>
      </c>
      <c r="N496" s="9">
        <f>(Data!X496-$D$9)*$B$12+$D$9+$B$11</f>
        <v/>
      </c>
      <c r="O496" s="9">
        <f>Data!Y496+$B$11</f>
        <v/>
      </c>
      <c r="P496" s="9">
        <f>(Data!Y496-$E$9)*$B$12+$E$9+$B$11</f>
        <v/>
      </c>
    </row>
    <row r="497">
      <c r="H497" s="14">
        <f>Data!A497</f>
        <v/>
      </c>
      <c r="I497" s="9">
        <f>IF(Occurrence!J497&gt;0,Occurrence!J497*$B$6,0)</f>
        <v/>
      </c>
      <c r="J497" s="9">
        <f>IF(Occurrence!J497&gt;0,MAX(0,(Occurrence!J497-$D$4)*$B$7+$D$4*$B$6),0)</f>
        <v/>
      </c>
      <c r="K497" s="9">
        <f>IF(Occurrence!K497&gt;0,Occurrence!K497*$B$6,0)</f>
        <v/>
      </c>
      <c r="L497" s="9">
        <f>IF(Occurrence!K497&gt;0,MAX(0,(Occurrence!K497-$E$4)*$B$7+$E$4*$B$6),0)</f>
        <v/>
      </c>
      <c r="M497" s="9">
        <f>Data!X497+$B$11</f>
        <v/>
      </c>
      <c r="N497" s="9">
        <f>(Data!X497-$D$9)*$B$12+$D$9+$B$11</f>
        <v/>
      </c>
      <c r="O497" s="9">
        <f>Data!Y497+$B$11</f>
        <v/>
      </c>
      <c r="P497" s="9">
        <f>(Data!Y497-$E$9)*$B$12+$E$9+$B$11</f>
        <v/>
      </c>
    </row>
    <row r="498">
      <c r="H498" s="14">
        <f>Data!A498</f>
        <v/>
      </c>
      <c r="I498" s="9">
        <f>IF(Occurrence!J498&gt;0,Occurrence!J498*$B$6,0)</f>
        <v/>
      </c>
      <c r="J498" s="9">
        <f>IF(Occurrence!J498&gt;0,MAX(0,(Occurrence!J498-$D$4)*$B$7+$D$4*$B$6),0)</f>
        <v/>
      </c>
      <c r="K498" s="9">
        <f>IF(Occurrence!K498&gt;0,Occurrence!K498*$B$6,0)</f>
        <v/>
      </c>
      <c r="L498" s="9">
        <f>IF(Occurrence!K498&gt;0,MAX(0,(Occurrence!K498-$E$4)*$B$7+$E$4*$B$6),0)</f>
        <v/>
      </c>
      <c r="M498" s="9">
        <f>Data!X498+$B$11</f>
        <v/>
      </c>
      <c r="N498" s="9">
        <f>(Data!X498-$D$9)*$B$12+$D$9+$B$11</f>
        <v/>
      </c>
      <c r="O498" s="9">
        <f>Data!Y498+$B$11</f>
        <v/>
      </c>
      <c r="P498" s="9">
        <f>(Data!Y498-$E$9)*$B$12+$E$9+$B$11</f>
        <v/>
      </c>
    </row>
    <row r="499">
      <c r="H499" s="14">
        <f>Data!A499</f>
        <v/>
      </c>
      <c r="I499" s="9">
        <f>IF(Occurrence!J499&gt;0,Occurrence!J499*$B$6,0)</f>
        <v/>
      </c>
      <c r="J499" s="9">
        <f>IF(Occurrence!J499&gt;0,MAX(0,(Occurrence!J499-$D$4)*$B$7+$D$4*$B$6),0)</f>
        <v/>
      </c>
      <c r="K499" s="9">
        <f>IF(Occurrence!K499&gt;0,Occurrence!K499*$B$6,0)</f>
        <v/>
      </c>
      <c r="L499" s="9">
        <f>IF(Occurrence!K499&gt;0,MAX(0,(Occurrence!K499-$E$4)*$B$7+$E$4*$B$6),0)</f>
        <v/>
      </c>
      <c r="M499" s="9">
        <f>Data!X499+$B$11</f>
        <v/>
      </c>
      <c r="N499" s="9">
        <f>(Data!X499-$D$9)*$B$12+$D$9+$B$11</f>
        <v/>
      </c>
      <c r="O499" s="9">
        <f>Data!Y499+$B$11</f>
        <v/>
      </c>
      <c r="P499" s="9">
        <f>(Data!Y499-$E$9)*$B$12+$E$9+$B$11</f>
        <v/>
      </c>
    </row>
    <row r="500">
      <c r="H500" s="14">
        <f>Data!A500</f>
        <v/>
      </c>
      <c r="I500" s="9">
        <f>IF(Occurrence!J500&gt;0,Occurrence!J500*$B$6,0)</f>
        <v/>
      </c>
      <c r="J500" s="9">
        <f>IF(Occurrence!J500&gt;0,MAX(0,(Occurrence!J500-$D$4)*$B$7+$D$4*$B$6),0)</f>
        <v/>
      </c>
      <c r="K500" s="9">
        <f>IF(Occurrence!K500&gt;0,Occurrence!K500*$B$6,0)</f>
        <v/>
      </c>
      <c r="L500" s="9">
        <f>IF(Occurrence!K500&gt;0,MAX(0,(Occurrence!K500-$E$4)*$B$7+$E$4*$B$6),0)</f>
        <v/>
      </c>
      <c r="M500" s="9">
        <f>Data!X500+$B$11</f>
        <v/>
      </c>
      <c r="N500" s="9">
        <f>(Data!X500-$D$9)*$B$12+$D$9+$B$11</f>
        <v/>
      </c>
      <c r="O500" s="9">
        <f>Data!Y500+$B$11</f>
        <v/>
      </c>
      <c r="P500" s="9">
        <f>(Data!Y500-$E$9)*$B$12+$E$9+$B$11</f>
        <v/>
      </c>
    </row>
    <row r="501">
      <c r="H501" s="14">
        <f>Data!A501</f>
        <v/>
      </c>
      <c r="I501" s="9">
        <f>IF(Occurrence!J501&gt;0,Occurrence!J501*$B$6,0)</f>
        <v/>
      </c>
      <c r="J501" s="9">
        <f>IF(Occurrence!J501&gt;0,MAX(0,(Occurrence!J501-$D$4)*$B$7+$D$4*$B$6),0)</f>
        <v/>
      </c>
      <c r="K501" s="9">
        <f>IF(Occurrence!K501&gt;0,Occurrence!K501*$B$6,0)</f>
        <v/>
      </c>
      <c r="L501" s="9">
        <f>IF(Occurrence!K501&gt;0,MAX(0,(Occurrence!K501-$E$4)*$B$7+$E$4*$B$6),0)</f>
        <v/>
      </c>
      <c r="M501" s="9">
        <f>Data!X501+$B$11</f>
        <v/>
      </c>
      <c r="N501" s="9">
        <f>(Data!X501-$D$9)*$B$12+$D$9+$B$11</f>
        <v/>
      </c>
      <c r="O501" s="9">
        <f>Data!Y501+$B$11</f>
        <v/>
      </c>
      <c r="P501" s="9">
        <f>(Data!Y501-$E$9)*$B$12+$E$9+$B$11</f>
        <v/>
      </c>
    </row>
    <row r="502">
      <c r="H502" s="14">
        <f>Data!A502</f>
        <v/>
      </c>
      <c r="I502" s="9">
        <f>IF(Occurrence!J502&gt;0,Occurrence!J502*$B$6,0)</f>
        <v/>
      </c>
      <c r="J502" s="9">
        <f>IF(Occurrence!J502&gt;0,MAX(0,(Occurrence!J502-$D$4)*$B$7+$D$4*$B$6),0)</f>
        <v/>
      </c>
      <c r="K502" s="9">
        <f>IF(Occurrence!K502&gt;0,Occurrence!K502*$B$6,0)</f>
        <v/>
      </c>
      <c r="L502" s="9">
        <f>IF(Occurrence!K502&gt;0,MAX(0,(Occurrence!K502-$E$4)*$B$7+$E$4*$B$6),0)</f>
        <v/>
      </c>
      <c r="M502" s="9">
        <f>Data!X502+$B$11</f>
        <v/>
      </c>
      <c r="N502" s="9">
        <f>(Data!X502-$D$9)*$B$12+$D$9+$B$11</f>
        <v/>
      </c>
      <c r="O502" s="9">
        <f>Data!Y502+$B$11</f>
        <v/>
      </c>
      <c r="P502" s="9">
        <f>(Data!Y502-$E$9)*$B$12+$E$9+$B$11</f>
        <v/>
      </c>
    </row>
    <row r="503">
      <c r="H503" s="14">
        <f>Data!A503</f>
        <v/>
      </c>
      <c r="I503" s="9">
        <f>IF(Occurrence!J503&gt;0,Occurrence!J503*$B$6,0)</f>
        <v/>
      </c>
      <c r="J503" s="9">
        <f>IF(Occurrence!J503&gt;0,MAX(0,(Occurrence!J503-$D$4)*$B$7+$D$4*$B$6),0)</f>
        <v/>
      </c>
      <c r="K503" s="9">
        <f>IF(Occurrence!K503&gt;0,Occurrence!K503*$B$6,0)</f>
        <v/>
      </c>
      <c r="L503" s="9">
        <f>IF(Occurrence!K503&gt;0,MAX(0,(Occurrence!K503-$E$4)*$B$7+$E$4*$B$6),0)</f>
        <v/>
      </c>
      <c r="M503" s="9">
        <f>Data!X503+$B$11</f>
        <v/>
      </c>
      <c r="N503" s="9">
        <f>(Data!X503-$D$9)*$B$12+$D$9+$B$11</f>
        <v/>
      </c>
      <c r="O503" s="9">
        <f>Data!Y503+$B$11</f>
        <v/>
      </c>
      <c r="P503" s="9">
        <f>(Data!Y503-$E$9)*$B$12+$E$9+$B$11</f>
        <v/>
      </c>
    </row>
    <row r="504">
      <c r="H504" s="14">
        <f>Data!A504</f>
        <v/>
      </c>
      <c r="I504" s="9">
        <f>IF(Occurrence!J504&gt;0,Occurrence!J504*$B$6,0)</f>
        <v/>
      </c>
      <c r="J504" s="9">
        <f>IF(Occurrence!J504&gt;0,MAX(0,(Occurrence!J504-$D$4)*$B$7+$D$4*$B$6),0)</f>
        <v/>
      </c>
      <c r="K504" s="9">
        <f>IF(Occurrence!K504&gt;0,Occurrence!K504*$B$6,0)</f>
        <v/>
      </c>
      <c r="L504" s="9">
        <f>IF(Occurrence!K504&gt;0,MAX(0,(Occurrence!K504-$E$4)*$B$7+$E$4*$B$6),0)</f>
        <v/>
      </c>
      <c r="M504" s="9">
        <f>Data!X504+$B$11</f>
        <v/>
      </c>
      <c r="N504" s="9">
        <f>(Data!X504-$D$9)*$B$12+$D$9+$B$11</f>
        <v/>
      </c>
      <c r="O504" s="9">
        <f>Data!Y504+$B$11</f>
        <v/>
      </c>
      <c r="P504" s="9">
        <f>(Data!Y504-$E$9)*$B$12+$E$9+$B$11</f>
        <v/>
      </c>
    </row>
    <row r="505">
      <c r="H505" s="14">
        <f>Data!A505</f>
        <v/>
      </c>
      <c r="I505" s="9">
        <f>IF(Occurrence!J505&gt;0,Occurrence!J505*$B$6,0)</f>
        <v/>
      </c>
      <c r="J505" s="9">
        <f>IF(Occurrence!J505&gt;0,MAX(0,(Occurrence!J505-$D$4)*$B$7+$D$4*$B$6),0)</f>
        <v/>
      </c>
      <c r="K505" s="9">
        <f>IF(Occurrence!K505&gt;0,Occurrence!K505*$B$6,0)</f>
        <v/>
      </c>
      <c r="L505" s="9">
        <f>IF(Occurrence!K505&gt;0,MAX(0,(Occurrence!K505-$E$4)*$B$7+$E$4*$B$6),0)</f>
        <v/>
      </c>
      <c r="M505" s="9">
        <f>Data!X505+$B$11</f>
        <v/>
      </c>
      <c r="N505" s="9">
        <f>(Data!X505-$D$9)*$B$12+$D$9+$B$11</f>
        <v/>
      </c>
      <c r="O505" s="9">
        <f>Data!Y505+$B$11</f>
        <v/>
      </c>
      <c r="P505" s="9">
        <f>(Data!Y505-$E$9)*$B$12+$E$9+$B$11</f>
        <v/>
      </c>
    </row>
    <row r="506">
      <c r="H506" s="14">
        <f>Data!A506</f>
        <v/>
      </c>
      <c r="I506" s="9">
        <f>IF(Occurrence!J506&gt;0,Occurrence!J506*$B$6,0)</f>
        <v/>
      </c>
      <c r="J506" s="9">
        <f>IF(Occurrence!J506&gt;0,MAX(0,(Occurrence!J506-$D$4)*$B$7+$D$4*$B$6),0)</f>
        <v/>
      </c>
      <c r="K506" s="9">
        <f>IF(Occurrence!K506&gt;0,Occurrence!K506*$B$6,0)</f>
        <v/>
      </c>
      <c r="L506" s="9">
        <f>IF(Occurrence!K506&gt;0,MAX(0,(Occurrence!K506-$E$4)*$B$7+$E$4*$B$6),0)</f>
        <v/>
      </c>
      <c r="M506" s="9">
        <f>Data!X506+$B$11</f>
        <v/>
      </c>
      <c r="N506" s="9">
        <f>(Data!X506-$D$9)*$B$12+$D$9+$B$11</f>
        <v/>
      </c>
      <c r="O506" s="9">
        <f>Data!Y506+$B$11</f>
        <v/>
      </c>
      <c r="P506" s="9">
        <f>(Data!Y506-$E$9)*$B$12+$E$9+$B$11</f>
        <v/>
      </c>
    </row>
    <row r="507">
      <c r="H507" s="14">
        <f>Data!A507</f>
        <v/>
      </c>
      <c r="I507" s="9">
        <f>IF(Occurrence!J507&gt;0,Occurrence!J507*$B$6,0)</f>
        <v/>
      </c>
      <c r="J507" s="9">
        <f>IF(Occurrence!J507&gt;0,MAX(0,(Occurrence!J507-$D$4)*$B$7+$D$4*$B$6),0)</f>
        <v/>
      </c>
      <c r="K507" s="9">
        <f>IF(Occurrence!K507&gt;0,Occurrence!K507*$B$6,0)</f>
        <v/>
      </c>
      <c r="L507" s="9">
        <f>IF(Occurrence!K507&gt;0,MAX(0,(Occurrence!K507-$E$4)*$B$7+$E$4*$B$6),0)</f>
        <v/>
      </c>
      <c r="M507" s="9">
        <f>Data!X507+$B$11</f>
        <v/>
      </c>
      <c r="N507" s="9">
        <f>(Data!X507-$D$9)*$B$12+$D$9+$B$11</f>
        <v/>
      </c>
      <c r="O507" s="9">
        <f>Data!Y507+$B$11</f>
        <v/>
      </c>
      <c r="P507" s="9">
        <f>(Data!Y507-$E$9)*$B$12+$E$9+$B$11</f>
        <v/>
      </c>
    </row>
    <row r="508">
      <c r="H508" s="14">
        <f>Data!A508</f>
        <v/>
      </c>
      <c r="I508" s="9">
        <f>IF(Occurrence!J508&gt;0,Occurrence!J508*$B$6,0)</f>
        <v/>
      </c>
      <c r="J508" s="9">
        <f>IF(Occurrence!J508&gt;0,MAX(0,(Occurrence!J508-$D$4)*$B$7+$D$4*$B$6),0)</f>
        <v/>
      </c>
      <c r="K508" s="9">
        <f>IF(Occurrence!K508&gt;0,Occurrence!K508*$B$6,0)</f>
        <v/>
      </c>
      <c r="L508" s="9">
        <f>IF(Occurrence!K508&gt;0,MAX(0,(Occurrence!K508-$E$4)*$B$7+$E$4*$B$6),0)</f>
        <v/>
      </c>
      <c r="M508" s="9">
        <f>Data!X508+$B$11</f>
        <v/>
      </c>
      <c r="N508" s="9">
        <f>(Data!X508-$D$9)*$B$12+$D$9+$B$11</f>
        <v/>
      </c>
      <c r="O508" s="9">
        <f>Data!Y508+$B$11</f>
        <v/>
      </c>
      <c r="P508" s="9">
        <f>(Data!Y508-$E$9)*$B$12+$E$9+$B$11</f>
        <v/>
      </c>
    </row>
    <row r="509">
      <c r="H509" s="14">
        <f>Data!A509</f>
        <v/>
      </c>
      <c r="I509" s="9">
        <f>IF(Occurrence!J509&gt;0,Occurrence!J509*$B$6,0)</f>
        <v/>
      </c>
      <c r="J509" s="9">
        <f>IF(Occurrence!J509&gt;0,MAX(0,(Occurrence!J509-$D$4)*$B$7+$D$4*$B$6),0)</f>
        <v/>
      </c>
      <c r="K509" s="9">
        <f>IF(Occurrence!K509&gt;0,Occurrence!K509*$B$6,0)</f>
        <v/>
      </c>
      <c r="L509" s="9">
        <f>IF(Occurrence!K509&gt;0,MAX(0,(Occurrence!K509-$E$4)*$B$7+$E$4*$B$6),0)</f>
        <v/>
      </c>
      <c r="M509" s="9">
        <f>Data!X509+$B$11</f>
        <v/>
      </c>
      <c r="N509" s="9">
        <f>(Data!X509-$D$9)*$B$12+$D$9+$B$11</f>
        <v/>
      </c>
      <c r="O509" s="9">
        <f>Data!Y509+$B$11</f>
        <v/>
      </c>
      <c r="P509" s="9">
        <f>(Data!Y509-$E$9)*$B$12+$E$9+$B$11</f>
        <v/>
      </c>
    </row>
    <row r="510">
      <c r="H510" s="14">
        <f>Data!A510</f>
        <v/>
      </c>
      <c r="I510" s="9">
        <f>IF(Occurrence!J510&gt;0,Occurrence!J510*$B$6,0)</f>
        <v/>
      </c>
      <c r="J510" s="9">
        <f>IF(Occurrence!J510&gt;0,MAX(0,(Occurrence!J510-$D$4)*$B$7+$D$4*$B$6),0)</f>
        <v/>
      </c>
      <c r="K510" s="9">
        <f>IF(Occurrence!K510&gt;0,Occurrence!K510*$B$6,0)</f>
        <v/>
      </c>
      <c r="L510" s="9">
        <f>IF(Occurrence!K510&gt;0,MAX(0,(Occurrence!K510-$E$4)*$B$7+$E$4*$B$6),0)</f>
        <v/>
      </c>
      <c r="M510" s="9">
        <f>Data!X510+$B$11</f>
        <v/>
      </c>
      <c r="N510" s="9">
        <f>(Data!X510-$D$9)*$B$12+$D$9+$B$11</f>
        <v/>
      </c>
      <c r="O510" s="9">
        <f>Data!Y510+$B$11</f>
        <v/>
      </c>
      <c r="P510" s="9">
        <f>(Data!Y510-$E$9)*$B$12+$E$9+$B$11</f>
        <v/>
      </c>
    </row>
    <row r="511">
      <c r="H511" s="14">
        <f>Data!A511</f>
        <v/>
      </c>
      <c r="I511" s="9">
        <f>IF(Occurrence!J511&gt;0,Occurrence!J511*$B$6,0)</f>
        <v/>
      </c>
      <c r="J511" s="9">
        <f>IF(Occurrence!J511&gt;0,MAX(0,(Occurrence!J511-$D$4)*$B$7+$D$4*$B$6),0)</f>
        <v/>
      </c>
      <c r="K511" s="9">
        <f>IF(Occurrence!K511&gt;0,Occurrence!K511*$B$6,0)</f>
        <v/>
      </c>
      <c r="L511" s="9">
        <f>IF(Occurrence!K511&gt;0,MAX(0,(Occurrence!K511-$E$4)*$B$7+$E$4*$B$6),0)</f>
        <v/>
      </c>
      <c r="M511" s="9">
        <f>Data!X511+$B$11</f>
        <v/>
      </c>
      <c r="N511" s="9">
        <f>(Data!X511-$D$9)*$B$12+$D$9+$B$11</f>
        <v/>
      </c>
      <c r="O511" s="9">
        <f>Data!Y511+$B$11</f>
        <v/>
      </c>
      <c r="P511" s="9">
        <f>(Data!Y511-$E$9)*$B$12+$E$9+$B$11</f>
        <v/>
      </c>
    </row>
    <row r="512">
      <c r="H512" s="14">
        <f>Data!A512</f>
        <v/>
      </c>
      <c r="I512" s="9">
        <f>IF(Occurrence!J512&gt;0,Occurrence!J512*$B$6,0)</f>
        <v/>
      </c>
      <c r="J512" s="9">
        <f>IF(Occurrence!J512&gt;0,MAX(0,(Occurrence!J512-$D$4)*$B$7+$D$4*$B$6),0)</f>
        <v/>
      </c>
      <c r="K512" s="9">
        <f>IF(Occurrence!K512&gt;0,Occurrence!K512*$B$6,0)</f>
        <v/>
      </c>
      <c r="L512" s="9">
        <f>IF(Occurrence!K512&gt;0,MAX(0,(Occurrence!K512-$E$4)*$B$7+$E$4*$B$6),0)</f>
        <v/>
      </c>
      <c r="M512" s="9">
        <f>Data!X512+$B$11</f>
        <v/>
      </c>
      <c r="N512" s="9">
        <f>(Data!X512-$D$9)*$B$12+$D$9+$B$11</f>
        <v/>
      </c>
      <c r="O512" s="9">
        <f>Data!Y512+$B$11</f>
        <v/>
      </c>
      <c r="P512" s="9">
        <f>(Data!Y512-$E$9)*$B$12+$E$9+$B$11</f>
        <v/>
      </c>
    </row>
    <row r="513">
      <c r="H513" s="14">
        <f>Data!A513</f>
        <v/>
      </c>
      <c r="I513" s="9">
        <f>IF(Occurrence!J513&gt;0,Occurrence!J513*$B$6,0)</f>
        <v/>
      </c>
      <c r="J513" s="9">
        <f>IF(Occurrence!J513&gt;0,MAX(0,(Occurrence!J513-$D$4)*$B$7+$D$4*$B$6),0)</f>
        <v/>
      </c>
      <c r="K513" s="9">
        <f>IF(Occurrence!K513&gt;0,Occurrence!K513*$B$6,0)</f>
        <v/>
      </c>
      <c r="L513" s="9">
        <f>IF(Occurrence!K513&gt;0,MAX(0,(Occurrence!K513-$E$4)*$B$7+$E$4*$B$6),0)</f>
        <v/>
      </c>
      <c r="M513" s="9">
        <f>Data!X513+$B$11</f>
        <v/>
      </c>
      <c r="N513" s="9">
        <f>(Data!X513-$D$9)*$B$12+$D$9+$B$11</f>
        <v/>
      </c>
      <c r="O513" s="9">
        <f>Data!Y513+$B$11</f>
        <v/>
      </c>
      <c r="P513" s="9">
        <f>(Data!Y513-$E$9)*$B$12+$E$9+$B$11</f>
        <v/>
      </c>
    </row>
    <row r="514">
      <c r="H514" s="14">
        <f>Data!A514</f>
        <v/>
      </c>
      <c r="I514" s="9">
        <f>IF(Occurrence!J514&gt;0,Occurrence!J514*$B$6,0)</f>
        <v/>
      </c>
      <c r="J514" s="9">
        <f>IF(Occurrence!J514&gt;0,MAX(0,(Occurrence!J514-$D$4)*$B$7+$D$4*$B$6),0)</f>
        <v/>
      </c>
      <c r="K514" s="9">
        <f>IF(Occurrence!K514&gt;0,Occurrence!K514*$B$6,0)</f>
        <v/>
      </c>
      <c r="L514" s="9">
        <f>IF(Occurrence!K514&gt;0,MAX(0,(Occurrence!K514-$E$4)*$B$7+$E$4*$B$6),0)</f>
        <v/>
      </c>
      <c r="M514" s="9">
        <f>Data!X514+$B$11</f>
        <v/>
      </c>
      <c r="N514" s="9">
        <f>(Data!X514-$D$9)*$B$12+$D$9+$B$11</f>
        <v/>
      </c>
      <c r="O514" s="9">
        <f>Data!Y514+$B$11</f>
        <v/>
      </c>
      <c r="P514" s="9">
        <f>(Data!Y514-$E$9)*$B$12+$E$9+$B$11</f>
        <v/>
      </c>
    </row>
    <row r="515">
      <c r="H515" s="14">
        <f>Data!A515</f>
        <v/>
      </c>
      <c r="I515" s="9">
        <f>IF(Occurrence!J515&gt;0,Occurrence!J515*$B$6,0)</f>
        <v/>
      </c>
      <c r="J515" s="9">
        <f>IF(Occurrence!J515&gt;0,MAX(0,(Occurrence!J515-$D$4)*$B$7+$D$4*$B$6),0)</f>
        <v/>
      </c>
      <c r="K515" s="9">
        <f>IF(Occurrence!K515&gt;0,Occurrence!K515*$B$6,0)</f>
        <v/>
      </c>
      <c r="L515" s="9">
        <f>IF(Occurrence!K515&gt;0,MAX(0,(Occurrence!K515-$E$4)*$B$7+$E$4*$B$6),0)</f>
        <v/>
      </c>
      <c r="M515" s="9">
        <f>Data!X515+$B$11</f>
        <v/>
      </c>
      <c r="N515" s="9">
        <f>(Data!X515-$D$9)*$B$12+$D$9+$B$11</f>
        <v/>
      </c>
      <c r="O515" s="9">
        <f>Data!Y515+$B$11</f>
        <v/>
      </c>
      <c r="P515" s="9">
        <f>(Data!Y515-$E$9)*$B$12+$E$9+$B$11</f>
        <v/>
      </c>
    </row>
    <row r="516">
      <c r="H516" s="14">
        <f>Data!A516</f>
        <v/>
      </c>
      <c r="I516" s="9">
        <f>IF(Occurrence!J516&gt;0,Occurrence!J516*$B$6,0)</f>
        <v/>
      </c>
      <c r="J516" s="9">
        <f>IF(Occurrence!J516&gt;0,MAX(0,(Occurrence!J516-$D$4)*$B$7+$D$4*$B$6),0)</f>
        <v/>
      </c>
      <c r="K516" s="9">
        <f>IF(Occurrence!K516&gt;0,Occurrence!K516*$B$6,0)</f>
        <v/>
      </c>
      <c r="L516" s="9">
        <f>IF(Occurrence!K516&gt;0,MAX(0,(Occurrence!K516-$E$4)*$B$7+$E$4*$B$6),0)</f>
        <v/>
      </c>
      <c r="M516" s="9">
        <f>Data!X516+$B$11</f>
        <v/>
      </c>
      <c r="N516" s="9">
        <f>(Data!X516-$D$9)*$B$12+$D$9+$B$11</f>
        <v/>
      </c>
      <c r="O516" s="9">
        <f>Data!Y516+$B$11</f>
        <v/>
      </c>
      <c r="P516" s="9">
        <f>(Data!Y516-$E$9)*$B$12+$E$9+$B$11</f>
        <v/>
      </c>
    </row>
    <row r="517">
      <c r="H517" s="14">
        <f>Data!A517</f>
        <v/>
      </c>
      <c r="I517" s="9">
        <f>IF(Occurrence!J517&gt;0,Occurrence!J517*$B$6,0)</f>
        <v/>
      </c>
      <c r="J517" s="9">
        <f>IF(Occurrence!J517&gt;0,MAX(0,(Occurrence!J517-$D$4)*$B$7+$D$4*$B$6),0)</f>
        <v/>
      </c>
      <c r="K517" s="9">
        <f>IF(Occurrence!K517&gt;0,Occurrence!K517*$B$6,0)</f>
        <v/>
      </c>
      <c r="L517" s="9">
        <f>IF(Occurrence!K517&gt;0,MAX(0,(Occurrence!K517-$E$4)*$B$7+$E$4*$B$6),0)</f>
        <v/>
      </c>
      <c r="M517" s="9">
        <f>Data!X517+$B$11</f>
        <v/>
      </c>
      <c r="N517" s="9">
        <f>(Data!X517-$D$9)*$B$12+$D$9+$B$11</f>
        <v/>
      </c>
      <c r="O517" s="9">
        <f>Data!Y517+$B$11</f>
        <v/>
      </c>
      <c r="P517" s="9">
        <f>(Data!Y517-$E$9)*$B$12+$E$9+$B$11</f>
        <v/>
      </c>
    </row>
    <row r="518">
      <c r="H518" s="14">
        <f>Data!A518</f>
        <v/>
      </c>
      <c r="I518" s="9">
        <f>IF(Occurrence!J518&gt;0,Occurrence!J518*$B$6,0)</f>
        <v/>
      </c>
      <c r="J518" s="9">
        <f>IF(Occurrence!J518&gt;0,MAX(0,(Occurrence!J518-$D$4)*$B$7+$D$4*$B$6),0)</f>
        <v/>
      </c>
      <c r="K518" s="9">
        <f>IF(Occurrence!K518&gt;0,Occurrence!K518*$B$6,0)</f>
        <v/>
      </c>
      <c r="L518" s="9">
        <f>IF(Occurrence!K518&gt;0,MAX(0,(Occurrence!K518-$E$4)*$B$7+$E$4*$B$6),0)</f>
        <v/>
      </c>
      <c r="M518" s="9">
        <f>Data!X518+$B$11</f>
        <v/>
      </c>
      <c r="N518" s="9">
        <f>(Data!X518-$D$9)*$B$12+$D$9+$B$11</f>
        <v/>
      </c>
      <c r="O518" s="9">
        <f>Data!Y518+$B$11</f>
        <v/>
      </c>
      <c r="P518" s="9">
        <f>(Data!Y518-$E$9)*$B$12+$E$9+$B$11</f>
        <v/>
      </c>
    </row>
    <row r="519">
      <c r="H519" s="14">
        <f>Data!A519</f>
        <v/>
      </c>
      <c r="I519" s="9">
        <f>IF(Occurrence!J519&gt;0,Occurrence!J519*$B$6,0)</f>
        <v/>
      </c>
      <c r="J519" s="9">
        <f>IF(Occurrence!J519&gt;0,MAX(0,(Occurrence!J519-$D$4)*$B$7+$D$4*$B$6),0)</f>
        <v/>
      </c>
      <c r="K519" s="9">
        <f>IF(Occurrence!K519&gt;0,Occurrence!K519*$B$6,0)</f>
        <v/>
      </c>
      <c r="L519" s="9">
        <f>IF(Occurrence!K519&gt;0,MAX(0,(Occurrence!K519-$E$4)*$B$7+$E$4*$B$6),0)</f>
        <v/>
      </c>
      <c r="M519" s="9">
        <f>Data!X519+$B$11</f>
        <v/>
      </c>
      <c r="N519" s="9">
        <f>(Data!X519-$D$9)*$B$12+$D$9+$B$11</f>
        <v/>
      </c>
      <c r="O519" s="9">
        <f>Data!Y519+$B$11</f>
        <v/>
      </c>
      <c r="P519" s="9">
        <f>(Data!Y519-$E$9)*$B$12+$E$9+$B$11</f>
        <v/>
      </c>
    </row>
    <row r="520">
      <c r="H520" s="14">
        <f>Data!A520</f>
        <v/>
      </c>
      <c r="I520" s="9">
        <f>IF(Occurrence!J520&gt;0,Occurrence!J520*$B$6,0)</f>
        <v/>
      </c>
      <c r="J520" s="9">
        <f>IF(Occurrence!J520&gt;0,MAX(0,(Occurrence!J520-$D$4)*$B$7+$D$4*$B$6),0)</f>
        <v/>
      </c>
      <c r="K520" s="9">
        <f>IF(Occurrence!K520&gt;0,Occurrence!K520*$B$6,0)</f>
        <v/>
      </c>
      <c r="L520" s="9">
        <f>IF(Occurrence!K520&gt;0,MAX(0,(Occurrence!K520-$E$4)*$B$7+$E$4*$B$6),0)</f>
        <v/>
      </c>
      <c r="M520" s="9">
        <f>Data!X520+$B$11</f>
        <v/>
      </c>
      <c r="N520" s="9">
        <f>(Data!X520-$D$9)*$B$12+$D$9+$B$11</f>
        <v/>
      </c>
      <c r="O520" s="9">
        <f>Data!Y520+$B$11</f>
        <v/>
      </c>
      <c r="P520" s="9">
        <f>(Data!Y520-$E$9)*$B$12+$E$9+$B$11</f>
        <v/>
      </c>
    </row>
    <row r="521">
      <c r="H521" s="14">
        <f>Data!A521</f>
        <v/>
      </c>
      <c r="I521" s="9">
        <f>IF(Occurrence!J521&gt;0,Occurrence!J521*$B$6,0)</f>
        <v/>
      </c>
      <c r="J521" s="9">
        <f>IF(Occurrence!J521&gt;0,MAX(0,(Occurrence!J521-$D$4)*$B$7+$D$4*$B$6),0)</f>
        <v/>
      </c>
      <c r="K521" s="9">
        <f>IF(Occurrence!K521&gt;0,Occurrence!K521*$B$6,0)</f>
        <v/>
      </c>
      <c r="L521" s="9">
        <f>IF(Occurrence!K521&gt;0,MAX(0,(Occurrence!K521-$E$4)*$B$7+$E$4*$B$6),0)</f>
        <v/>
      </c>
      <c r="M521" s="9">
        <f>Data!X521+$B$11</f>
        <v/>
      </c>
      <c r="N521" s="9">
        <f>(Data!X521-$D$9)*$B$12+$D$9+$B$11</f>
        <v/>
      </c>
      <c r="O521" s="9">
        <f>Data!Y521+$B$11</f>
        <v/>
      </c>
      <c r="P521" s="9">
        <f>(Data!Y521-$E$9)*$B$12+$E$9+$B$11</f>
        <v/>
      </c>
    </row>
    <row r="522">
      <c r="H522" s="14">
        <f>Data!A522</f>
        <v/>
      </c>
      <c r="I522" s="9">
        <f>IF(Occurrence!J522&gt;0,Occurrence!J522*$B$6,0)</f>
        <v/>
      </c>
      <c r="J522" s="9">
        <f>IF(Occurrence!J522&gt;0,MAX(0,(Occurrence!J522-$D$4)*$B$7+$D$4*$B$6),0)</f>
        <v/>
      </c>
      <c r="K522" s="9">
        <f>IF(Occurrence!K522&gt;0,Occurrence!K522*$B$6,0)</f>
        <v/>
      </c>
      <c r="L522" s="9">
        <f>IF(Occurrence!K522&gt;0,MAX(0,(Occurrence!K522-$E$4)*$B$7+$E$4*$B$6),0)</f>
        <v/>
      </c>
      <c r="M522" s="9">
        <f>Data!X522+$B$11</f>
        <v/>
      </c>
      <c r="N522" s="9">
        <f>(Data!X522-$D$9)*$B$12+$D$9+$B$11</f>
        <v/>
      </c>
      <c r="O522" s="9">
        <f>Data!Y522+$B$11</f>
        <v/>
      </c>
      <c r="P522" s="9">
        <f>(Data!Y522-$E$9)*$B$12+$E$9+$B$11</f>
        <v/>
      </c>
    </row>
    <row r="523">
      <c r="H523" s="14">
        <f>Data!A523</f>
        <v/>
      </c>
      <c r="I523" s="9">
        <f>IF(Occurrence!J523&gt;0,Occurrence!J523*$B$6,0)</f>
        <v/>
      </c>
      <c r="J523" s="9">
        <f>IF(Occurrence!J523&gt;0,MAX(0,(Occurrence!J523-$D$4)*$B$7+$D$4*$B$6),0)</f>
        <v/>
      </c>
      <c r="K523" s="9">
        <f>IF(Occurrence!K523&gt;0,Occurrence!K523*$B$6,0)</f>
        <v/>
      </c>
      <c r="L523" s="9">
        <f>IF(Occurrence!K523&gt;0,MAX(0,(Occurrence!K523-$E$4)*$B$7+$E$4*$B$6),0)</f>
        <v/>
      </c>
      <c r="M523" s="9">
        <f>Data!X523+$B$11</f>
        <v/>
      </c>
      <c r="N523" s="9">
        <f>(Data!X523-$D$9)*$B$12+$D$9+$B$11</f>
        <v/>
      </c>
      <c r="O523" s="9">
        <f>Data!Y523+$B$11</f>
        <v/>
      </c>
      <c r="P523" s="9">
        <f>(Data!Y523-$E$9)*$B$12+$E$9+$B$11</f>
        <v/>
      </c>
    </row>
    <row r="524">
      <c r="H524" s="14">
        <f>Data!A524</f>
        <v/>
      </c>
      <c r="I524" s="9">
        <f>IF(Occurrence!J524&gt;0,Occurrence!J524*$B$6,0)</f>
        <v/>
      </c>
      <c r="J524" s="9">
        <f>IF(Occurrence!J524&gt;0,MAX(0,(Occurrence!J524-$D$4)*$B$7+$D$4*$B$6),0)</f>
        <v/>
      </c>
      <c r="K524" s="9">
        <f>IF(Occurrence!K524&gt;0,Occurrence!K524*$B$6,0)</f>
        <v/>
      </c>
      <c r="L524" s="9">
        <f>IF(Occurrence!K524&gt;0,MAX(0,(Occurrence!K524-$E$4)*$B$7+$E$4*$B$6),0)</f>
        <v/>
      </c>
      <c r="M524" s="9">
        <f>Data!X524+$B$11</f>
        <v/>
      </c>
      <c r="N524" s="9">
        <f>(Data!X524-$D$9)*$B$12+$D$9+$B$11</f>
        <v/>
      </c>
      <c r="O524" s="9">
        <f>Data!Y524+$B$11</f>
        <v/>
      </c>
      <c r="P524" s="9">
        <f>(Data!Y524-$E$9)*$B$12+$E$9+$B$11</f>
        <v/>
      </c>
    </row>
    <row r="525">
      <c r="H525" s="14">
        <f>Data!A525</f>
        <v/>
      </c>
      <c r="I525" s="9">
        <f>IF(Occurrence!J525&gt;0,Occurrence!J525*$B$6,0)</f>
        <v/>
      </c>
      <c r="J525" s="9">
        <f>IF(Occurrence!J525&gt;0,MAX(0,(Occurrence!J525-$D$4)*$B$7+$D$4*$B$6),0)</f>
        <v/>
      </c>
      <c r="K525" s="9">
        <f>IF(Occurrence!K525&gt;0,Occurrence!K525*$B$6,0)</f>
        <v/>
      </c>
      <c r="L525" s="9">
        <f>IF(Occurrence!K525&gt;0,MAX(0,(Occurrence!K525-$E$4)*$B$7+$E$4*$B$6),0)</f>
        <v/>
      </c>
      <c r="M525" s="9">
        <f>Data!X525+$B$11</f>
        <v/>
      </c>
      <c r="N525" s="9">
        <f>(Data!X525-$D$9)*$B$12+$D$9+$B$11</f>
        <v/>
      </c>
      <c r="O525" s="9">
        <f>Data!Y525+$B$11</f>
        <v/>
      </c>
      <c r="P525" s="9">
        <f>(Data!Y525-$E$9)*$B$12+$E$9+$B$11</f>
        <v/>
      </c>
    </row>
    <row r="526">
      <c r="H526" s="14">
        <f>Data!A526</f>
        <v/>
      </c>
      <c r="I526" s="9">
        <f>IF(Occurrence!J526&gt;0,Occurrence!J526*$B$6,0)</f>
        <v/>
      </c>
      <c r="J526" s="9">
        <f>IF(Occurrence!J526&gt;0,MAX(0,(Occurrence!J526-$D$4)*$B$7+$D$4*$B$6),0)</f>
        <v/>
      </c>
      <c r="K526" s="9">
        <f>IF(Occurrence!K526&gt;0,Occurrence!K526*$B$6,0)</f>
        <v/>
      </c>
      <c r="L526" s="9">
        <f>IF(Occurrence!K526&gt;0,MAX(0,(Occurrence!K526-$E$4)*$B$7+$E$4*$B$6),0)</f>
        <v/>
      </c>
      <c r="M526" s="9">
        <f>Data!X526+$B$11</f>
        <v/>
      </c>
      <c r="N526" s="9">
        <f>(Data!X526-$D$9)*$B$12+$D$9+$B$11</f>
        <v/>
      </c>
      <c r="O526" s="9">
        <f>Data!Y526+$B$11</f>
        <v/>
      </c>
      <c r="P526" s="9">
        <f>(Data!Y526-$E$9)*$B$12+$E$9+$B$11</f>
        <v/>
      </c>
    </row>
    <row r="527">
      <c r="H527" s="14">
        <f>Data!A527</f>
        <v/>
      </c>
      <c r="I527" s="9">
        <f>IF(Occurrence!J527&gt;0,Occurrence!J527*$B$6,0)</f>
        <v/>
      </c>
      <c r="J527" s="9">
        <f>IF(Occurrence!J527&gt;0,MAX(0,(Occurrence!J527-$D$4)*$B$7+$D$4*$B$6),0)</f>
        <v/>
      </c>
      <c r="K527" s="9">
        <f>IF(Occurrence!K527&gt;0,Occurrence!K527*$B$6,0)</f>
        <v/>
      </c>
      <c r="L527" s="9">
        <f>IF(Occurrence!K527&gt;0,MAX(0,(Occurrence!K527-$E$4)*$B$7+$E$4*$B$6),0)</f>
        <v/>
      </c>
      <c r="M527" s="9">
        <f>Data!X527+$B$11</f>
        <v/>
      </c>
      <c r="N527" s="9">
        <f>(Data!X527-$D$9)*$B$12+$D$9+$B$11</f>
        <v/>
      </c>
      <c r="O527" s="9">
        <f>Data!Y527+$B$11</f>
        <v/>
      </c>
      <c r="P527" s="9">
        <f>(Data!Y527-$E$9)*$B$12+$E$9+$B$11</f>
        <v/>
      </c>
    </row>
    <row r="528">
      <c r="H528" s="14">
        <f>Data!A528</f>
        <v/>
      </c>
      <c r="I528" s="9">
        <f>IF(Occurrence!J528&gt;0,Occurrence!J528*$B$6,0)</f>
        <v/>
      </c>
      <c r="J528" s="9">
        <f>IF(Occurrence!J528&gt;0,MAX(0,(Occurrence!J528-$D$4)*$B$7+$D$4*$B$6),0)</f>
        <v/>
      </c>
      <c r="K528" s="9">
        <f>IF(Occurrence!K528&gt;0,Occurrence!K528*$B$6,0)</f>
        <v/>
      </c>
      <c r="L528" s="9">
        <f>IF(Occurrence!K528&gt;0,MAX(0,(Occurrence!K528-$E$4)*$B$7+$E$4*$B$6),0)</f>
        <v/>
      </c>
      <c r="M528" s="9">
        <f>Data!X528+$B$11</f>
        <v/>
      </c>
      <c r="N528" s="9">
        <f>(Data!X528-$D$9)*$B$12+$D$9+$B$11</f>
        <v/>
      </c>
      <c r="O528" s="9">
        <f>Data!Y528+$B$11</f>
        <v/>
      </c>
      <c r="P528" s="9">
        <f>(Data!Y528-$E$9)*$B$12+$E$9+$B$11</f>
        <v/>
      </c>
    </row>
    <row r="529">
      <c r="H529" s="14">
        <f>Data!A529</f>
        <v/>
      </c>
      <c r="I529" s="9">
        <f>IF(Occurrence!J529&gt;0,Occurrence!J529*$B$6,0)</f>
        <v/>
      </c>
      <c r="J529" s="9">
        <f>IF(Occurrence!J529&gt;0,MAX(0,(Occurrence!J529-$D$4)*$B$7+$D$4*$B$6),0)</f>
        <v/>
      </c>
      <c r="K529" s="9">
        <f>IF(Occurrence!K529&gt;0,Occurrence!K529*$B$6,0)</f>
        <v/>
      </c>
      <c r="L529" s="9">
        <f>IF(Occurrence!K529&gt;0,MAX(0,(Occurrence!K529-$E$4)*$B$7+$E$4*$B$6),0)</f>
        <v/>
      </c>
      <c r="M529" s="9">
        <f>Data!X529+$B$11</f>
        <v/>
      </c>
      <c r="N529" s="9">
        <f>(Data!X529-$D$9)*$B$12+$D$9+$B$11</f>
        <v/>
      </c>
      <c r="O529" s="9">
        <f>Data!Y529+$B$11</f>
        <v/>
      </c>
      <c r="P529" s="9">
        <f>(Data!Y529-$E$9)*$B$12+$E$9+$B$11</f>
        <v/>
      </c>
    </row>
    <row r="530">
      <c r="H530" s="14">
        <f>Data!A530</f>
        <v/>
      </c>
      <c r="I530" s="9">
        <f>IF(Occurrence!J530&gt;0,Occurrence!J530*$B$6,0)</f>
        <v/>
      </c>
      <c r="J530" s="9">
        <f>IF(Occurrence!J530&gt;0,MAX(0,(Occurrence!J530-$D$4)*$B$7+$D$4*$B$6),0)</f>
        <v/>
      </c>
      <c r="K530" s="9">
        <f>IF(Occurrence!K530&gt;0,Occurrence!K530*$B$6,0)</f>
        <v/>
      </c>
      <c r="L530" s="9">
        <f>IF(Occurrence!K530&gt;0,MAX(0,(Occurrence!K530-$E$4)*$B$7+$E$4*$B$6),0)</f>
        <v/>
      </c>
      <c r="M530" s="9">
        <f>Data!X530+$B$11</f>
        <v/>
      </c>
      <c r="N530" s="9">
        <f>(Data!X530-$D$9)*$B$12+$D$9+$B$11</f>
        <v/>
      </c>
      <c r="O530" s="9">
        <f>Data!Y530+$B$11</f>
        <v/>
      </c>
      <c r="P530" s="9">
        <f>(Data!Y530-$E$9)*$B$12+$E$9+$B$11</f>
        <v/>
      </c>
    </row>
    <row r="531">
      <c r="H531" s="14">
        <f>Data!A531</f>
        <v/>
      </c>
      <c r="I531" s="9">
        <f>IF(Occurrence!J531&gt;0,Occurrence!J531*$B$6,0)</f>
        <v/>
      </c>
      <c r="J531" s="9">
        <f>IF(Occurrence!J531&gt;0,MAX(0,(Occurrence!J531-$D$4)*$B$7+$D$4*$B$6),0)</f>
        <v/>
      </c>
      <c r="K531" s="9">
        <f>IF(Occurrence!K531&gt;0,Occurrence!K531*$B$6,0)</f>
        <v/>
      </c>
      <c r="L531" s="9">
        <f>IF(Occurrence!K531&gt;0,MAX(0,(Occurrence!K531-$E$4)*$B$7+$E$4*$B$6),0)</f>
        <v/>
      </c>
      <c r="M531" s="9">
        <f>Data!X531+$B$11</f>
        <v/>
      </c>
      <c r="N531" s="9">
        <f>(Data!X531-$D$9)*$B$12+$D$9+$B$11</f>
        <v/>
      </c>
      <c r="O531" s="9">
        <f>Data!Y531+$B$11</f>
        <v/>
      </c>
      <c r="P531" s="9">
        <f>(Data!Y531-$E$9)*$B$12+$E$9+$B$11</f>
        <v/>
      </c>
    </row>
    <row r="532">
      <c r="H532" s="14">
        <f>Data!A532</f>
        <v/>
      </c>
      <c r="I532" s="9">
        <f>IF(Occurrence!J532&gt;0,Occurrence!J532*$B$6,0)</f>
        <v/>
      </c>
      <c r="J532" s="9">
        <f>IF(Occurrence!J532&gt;0,MAX(0,(Occurrence!J532-$D$4)*$B$7+$D$4*$B$6),0)</f>
        <v/>
      </c>
      <c r="K532" s="9">
        <f>IF(Occurrence!K532&gt;0,Occurrence!K532*$B$6,0)</f>
        <v/>
      </c>
      <c r="L532" s="9">
        <f>IF(Occurrence!K532&gt;0,MAX(0,(Occurrence!K532-$E$4)*$B$7+$E$4*$B$6),0)</f>
        <v/>
      </c>
      <c r="M532" s="9">
        <f>Data!X532+$B$11</f>
        <v/>
      </c>
      <c r="N532" s="9">
        <f>(Data!X532-$D$9)*$B$12+$D$9+$B$11</f>
        <v/>
      </c>
      <c r="O532" s="9">
        <f>Data!Y532+$B$11</f>
        <v/>
      </c>
      <c r="P532" s="9">
        <f>(Data!Y532-$E$9)*$B$12+$E$9+$B$11</f>
        <v/>
      </c>
    </row>
    <row r="533">
      <c r="H533" s="14">
        <f>Data!A533</f>
        <v/>
      </c>
      <c r="I533" s="9">
        <f>IF(Occurrence!J533&gt;0,Occurrence!J533*$B$6,0)</f>
        <v/>
      </c>
      <c r="J533" s="9">
        <f>IF(Occurrence!J533&gt;0,MAX(0,(Occurrence!J533-$D$4)*$B$7+$D$4*$B$6),0)</f>
        <v/>
      </c>
      <c r="K533" s="9">
        <f>IF(Occurrence!K533&gt;0,Occurrence!K533*$B$6,0)</f>
        <v/>
      </c>
      <c r="L533" s="9">
        <f>IF(Occurrence!K533&gt;0,MAX(0,(Occurrence!K533-$E$4)*$B$7+$E$4*$B$6),0)</f>
        <v/>
      </c>
      <c r="M533" s="9">
        <f>Data!X533+$B$11</f>
        <v/>
      </c>
      <c r="N533" s="9">
        <f>(Data!X533-$D$9)*$B$12+$D$9+$B$11</f>
        <v/>
      </c>
      <c r="O533" s="9">
        <f>Data!Y533+$B$11</f>
        <v/>
      </c>
      <c r="P533" s="9">
        <f>(Data!Y533-$E$9)*$B$12+$E$9+$B$11</f>
        <v/>
      </c>
    </row>
    <row r="534">
      <c r="H534" s="14">
        <f>Data!A534</f>
        <v/>
      </c>
      <c r="I534" s="9">
        <f>IF(Occurrence!J534&gt;0,Occurrence!J534*$B$6,0)</f>
        <v/>
      </c>
      <c r="J534" s="9">
        <f>IF(Occurrence!J534&gt;0,MAX(0,(Occurrence!J534-$D$4)*$B$7+$D$4*$B$6),0)</f>
        <v/>
      </c>
      <c r="K534" s="9">
        <f>IF(Occurrence!K534&gt;0,Occurrence!K534*$B$6,0)</f>
        <v/>
      </c>
      <c r="L534" s="9">
        <f>IF(Occurrence!K534&gt;0,MAX(0,(Occurrence!K534-$E$4)*$B$7+$E$4*$B$6),0)</f>
        <v/>
      </c>
      <c r="M534" s="9">
        <f>Data!X534+$B$11</f>
        <v/>
      </c>
      <c r="N534" s="9">
        <f>(Data!X534-$D$9)*$B$12+$D$9+$B$11</f>
        <v/>
      </c>
      <c r="O534" s="9">
        <f>Data!Y534+$B$11</f>
        <v/>
      </c>
      <c r="P534" s="9">
        <f>(Data!Y534-$E$9)*$B$12+$E$9+$B$11</f>
        <v/>
      </c>
    </row>
    <row r="535">
      <c r="H535" s="14">
        <f>Data!A535</f>
        <v/>
      </c>
      <c r="I535" s="9">
        <f>IF(Occurrence!J535&gt;0,Occurrence!J535*$B$6,0)</f>
        <v/>
      </c>
      <c r="J535" s="9">
        <f>IF(Occurrence!J535&gt;0,MAX(0,(Occurrence!J535-$D$4)*$B$7+$D$4*$B$6),0)</f>
        <v/>
      </c>
      <c r="K535" s="9">
        <f>IF(Occurrence!K535&gt;0,Occurrence!K535*$B$6,0)</f>
        <v/>
      </c>
      <c r="L535" s="9">
        <f>IF(Occurrence!K535&gt;0,MAX(0,(Occurrence!K535-$E$4)*$B$7+$E$4*$B$6),0)</f>
        <v/>
      </c>
      <c r="M535" s="9">
        <f>Data!X535+$B$11</f>
        <v/>
      </c>
      <c r="N535" s="9">
        <f>(Data!X535-$D$9)*$B$12+$D$9+$B$11</f>
        <v/>
      </c>
      <c r="O535" s="9">
        <f>Data!Y535+$B$11</f>
        <v/>
      </c>
      <c r="P535" s="9">
        <f>(Data!Y535-$E$9)*$B$12+$E$9+$B$11</f>
        <v/>
      </c>
    </row>
    <row r="536">
      <c r="H536" s="14">
        <f>Data!A536</f>
        <v/>
      </c>
      <c r="I536" s="9">
        <f>IF(Occurrence!J536&gt;0,Occurrence!J536*$B$6,0)</f>
        <v/>
      </c>
      <c r="J536" s="9">
        <f>IF(Occurrence!J536&gt;0,MAX(0,(Occurrence!J536-$D$4)*$B$7+$D$4*$B$6),0)</f>
        <v/>
      </c>
      <c r="K536" s="9">
        <f>IF(Occurrence!K536&gt;0,Occurrence!K536*$B$6,0)</f>
        <v/>
      </c>
      <c r="L536" s="9">
        <f>IF(Occurrence!K536&gt;0,MAX(0,(Occurrence!K536-$E$4)*$B$7+$E$4*$B$6),0)</f>
        <v/>
      </c>
      <c r="M536" s="9">
        <f>Data!X536+$B$11</f>
        <v/>
      </c>
      <c r="N536" s="9">
        <f>(Data!X536-$D$9)*$B$12+$D$9+$B$11</f>
        <v/>
      </c>
      <c r="O536" s="9">
        <f>Data!Y536+$B$11</f>
        <v/>
      </c>
      <c r="P536" s="9">
        <f>(Data!Y536-$E$9)*$B$12+$E$9+$B$11</f>
        <v/>
      </c>
    </row>
    <row r="537">
      <c r="H537" s="14">
        <f>Data!A537</f>
        <v/>
      </c>
      <c r="I537" s="9">
        <f>IF(Occurrence!J537&gt;0,Occurrence!J537*$B$6,0)</f>
        <v/>
      </c>
      <c r="J537" s="9">
        <f>IF(Occurrence!J537&gt;0,MAX(0,(Occurrence!J537-$D$4)*$B$7+$D$4*$B$6),0)</f>
        <v/>
      </c>
      <c r="K537" s="9">
        <f>IF(Occurrence!K537&gt;0,Occurrence!K537*$B$6,0)</f>
        <v/>
      </c>
      <c r="L537" s="9">
        <f>IF(Occurrence!K537&gt;0,MAX(0,(Occurrence!K537-$E$4)*$B$7+$E$4*$B$6),0)</f>
        <v/>
      </c>
      <c r="M537" s="9">
        <f>Data!X537+$B$11</f>
        <v/>
      </c>
      <c r="N537" s="9">
        <f>(Data!X537-$D$9)*$B$12+$D$9+$B$11</f>
        <v/>
      </c>
      <c r="O537" s="9">
        <f>Data!Y537+$B$11</f>
        <v/>
      </c>
      <c r="P537" s="9">
        <f>(Data!Y537-$E$9)*$B$12+$E$9+$B$11</f>
        <v/>
      </c>
    </row>
    <row r="538">
      <c r="H538" s="14">
        <f>Data!A538</f>
        <v/>
      </c>
      <c r="I538" s="9">
        <f>IF(Occurrence!J538&gt;0,Occurrence!J538*$B$6,0)</f>
        <v/>
      </c>
      <c r="J538" s="9">
        <f>IF(Occurrence!J538&gt;0,MAX(0,(Occurrence!J538-$D$4)*$B$7+$D$4*$B$6),0)</f>
        <v/>
      </c>
      <c r="K538" s="9">
        <f>IF(Occurrence!K538&gt;0,Occurrence!K538*$B$6,0)</f>
        <v/>
      </c>
      <c r="L538" s="9">
        <f>IF(Occurrence!K538&gt;0,MAX(0,(Occurrence!K538-$E$4)*$B$7+$E$4*$B$6),0)</f>
        <v/>
      </c>
      <c r="M538" s="9">
        <f>Data!X538+$B$11</f>
        <v/>
      </c>
      <c r="N538" s="9">
        <f>(Data!X538-$D$9)*$B$12+$D$9+$B$11</f>
        <v/>
      </c>
      <c r="O538" s="9">
        <f>Data!Y538+$B$11</f>
        <v/>
      </c>
      <c r="P538" s="9">
        <f>(Data!Y538-$E$9)*$B$12+$E$9+$B$11</f>
        <v/>
      </c>
    </row>
    <row r="539">
      <c r="H539" s="14">
        <f>Data!A539</f>
        <v/>
      </c>
      <c r="I539" s="9">
        <f>IF(Occurrence!J539&gt;0,Occurrence!J539*$B$6,0)</f>
        <v/>
      </c>
      <c r="J539" s="9">
        <f>IF(Occurrence!J539&gt;0,MAX(0,(Occurrence!J539-$D$4)*$B$7+$D$4*$B$6),0)</f>
        <v/>
      </c>
      <c r="K539" s="9">
        <f>IF(Occurrence!K539&gt;0,Occurrence!K539*$B$6,0)</f>
        <v/>
      </c>
      <c r="L539" s="9">
        <f>IF(Occurrence!K539&gt;0,MAX(0,(Occurrence!K539-$E$4)*$B$7+$E$4*$B$6),0)</f>
        <v/>
      </c>
      <c r="M539" s="9">
        <f>Data!X539+$B$11</f>
        <v/>
      </c>
      <c r="N539" s="9">
        <f>(Data!X539-$D$9)*$B$12+$D$9+$B$11</f>
        <v/>
      </c>
      <c r="O539" s="9">
        <f>Data!Y539+$B$11</f>
        <v/>
      </c>
      <c r="P539" s="9">
        <f>(Data!Y539-$E$9)*$B$12+$E$9+$B$11</f>
        <v/>
      </c>
    </row>
    <row r="540">
      <c r="H540" s="14">
        <f>Data!A540</f>
        <v/>
      </c>
      <c r="I540" s="9">
        <f>IF(Occurrence!J540&gt;0,Occurrence!J540*$B$6,0)</f>
        <v/>
      </c>
      <c r="J540" s="9">
        <f>IF(Occurrence!J540&gt;0,MAX(0,(Occurrence!J540-$D$4)*$B$7+$D$4*$B$6),0)</f>
        <v/>
      </c>
      <c r="K540" s="9">
        <f>IF(Occurrence!K540&gt;0,Occurrence!K540*$B$6,0)</f>
        <v/>
      </c>
      <c r="L540" s="9">
        <f>IF(Occurrence!K540&gt;0,MAX(0,(Occurrence!K540-$E$4)*$B$7+$E$4*$B$6),0)</f>
        <v/>
      </c>
      <c r="M540" s="9">
        <f>Data!X540+$B$11</f>
        <v/>
      </c>
      <c r="N540" s="9">
        <f>(Data!X540-$D$9)*$B$12+$D$9+$B$11</f>
        <v/>
      </c>
      <c r="O540" s="9">
        <f>Data!Y540+$B$11</f>
        <v/>
      </c>
      <c r="P540" s="9">
        <f>(Data!Y540-$E$9)*$B$12+$E$9+$B$11</f>
        <v/>
      </c>
    </row>
    <row r="541">
      <c r="H541" s="14">
        <f>Data!A541</f>
        <v/>
      </c>
      <c r="I541" s="9">
        <f>IF(Occurrence!J541&gt;0,Occurrence!J541*$B$6,0)</f>
        <v/>
      </c>
      <c r="J541" s="9">
        <f>IF(Occurrence!J541&gt;0,MAX(0,(Occurrence!J541-$D$4)*$B$7+$D$4*$B$6),0)</f>
        <v/>
      </c>
      <c r="K541" s="9">
        <f>IF(Occurrence!K541&gt;0,Occurrence!K541*$B$6,0)</f>
        <v/>
      </c>
      <c r="L541" s="9">
        <f>IF(Occurrence!K541&gt;0,MAX(0,(Occurrence!K541-$E$4)*$B$7+$E$4*$B$6),0)</f>
        <v/>
      </c>
      <c r="M541" s="9">
        <f>Data!X541+$B$11</f>
        <v/>
      </c>
      <c r="N541" s="9">
        <f>(Data!X541-$D$9)*$B$12+$D$9+$B$11</f>
        <v/>
      </c>
      <c r="O541" s="9">
        <f>Data!Y541+$B$11</f>
        <v/>
      </c>
      <c r="P541" s="9">
        <f>(Data!Y541-$E$9)*$B$12+$E$9+$B$11</f>
        <v/>
      </c>
    </row>
    <row r="542">
      <c r="H542" s="14">
        <f>Data!A542</f>
        <v/>
      </c>
      <c r="I542" s="9">
        <f>IF(Occurrence!J542&gt;0,Occurrence!J542*$B$6,0)</f>
        <v/>
      </c>
      <c r="J542" s="9">
        <f>IF(Occurrence!J542&gt;0,MAX(0,(Occurrence!J542-$D$4)*$B$7+$D$4*$B$6),0)</f>
        <v/>
      </c>
      <c r="K542" s="9">
        <f>IF(Occurrence!K542&gt;0,Occurrence!K542*$B$6,0)</f>
        <v/>
      </c>
      <c r="L542" s="9">
        <f>IF(Occurrence!K542&gt;0,MAX(0,(Occurrence!K542-$E$4)*$B$7+$E$4*$B$6),0)</f>
        <v/>
      </c>
      <c r="M542" s="9">
        <f>Data!X542+$B$11</f>
        <v/>
      </c>
      <c r="N542" s="9">
        <f>(Data!X542-$D$9)*$B$12+$D$9+$B$11</f>
        <v/>
      </c>
      <c r="O542" s="9">
        <f>Data!Y542+$B$11</f>
        <v/>
      </c>
      <c r="P542" s="9">
        <f>(Data!Y542-$E$9)*$B$12+$E$9+$B$11</f>
        <v/>
      </c>
    </row>
    <row r="543">
      <c r="H543" s="14">
        <f>Data!A543</f>
        <v/>
      </c>
      <c r="I543" s="9">
        <f>IF(Occurrence!J543&gt;0,Occurrence!J543*$B$6,0)</f>
        <v/>
      </c>
      <c r="J543" s="9">
        <f>IF(Occurrence!J543&gt;0,MAX(0,(Occurrence!J543-$D$4)*$B$7+$D$4*$B$6),0)</f>
        <v/>
      </c>
      <c r="K543" s="9">
        <f>IF(Occurrence!K543&gt;0,Occurrence!K543*$B$6,0)</f>
        <v/>
      </c>
      <c r="L543" s="9">
        <f>IF(Occurrence!K543&gt;0,MAX(0,(Occurrence!K543-$E$4)*$B$7+$E$4*$B$6),0)</f>
        <v/>
      </c>
      <c r="M543" s="9">
        <f>Data!X543+$B$11</f>
        <v/>
      </c>
      <c r="N543" s="9">
        <f>(Data!X543-$D$9)*$B$12+$D$9+$B$11</f>
        <v/>
      </c>
      <c r="O543" s="9">
        <f>Data!Y543+$B$11</f>
        <v/>
      </c>
      <c r="P543" s="9">
        <f>(Data!Y543-$E$9)*$B$12+$E$9+$B$11</f>
        <v/>
      </c>
    </row>
    <row r="544">
      <c r="H544" s="14">
        <f>Data!A544</f>
        <v/>
      </c>
      <c r="I544" s="9">
        <f>IF(Occurrence!J544&gt;0,Occurrence!J544*$B$6,0)</f>
        <v/>
      </c>
      <c r="J544" s="9">
        <f>IF(Occurrence!J544&gt;0,MAX(0,(Occurrence!J544-$D$4)*$B$7+$D$4*$B$6),0)</f>
        <v/>
      </c>
      <c r="K544" s="9">
        <f>IF(Occurrence!K544&gt;0,Occurrence!K544*$B$6,0)</f>
        <v/>
      </c>
      <c r="L544" s="9">
        <f>IF(Occurrence!K544&gt;0,MAX(0,(Occurrence!K544-$E$4)*$B$7+$E$4*$B$6),0)</f>
        <v/>
      </c>
      <c r="M544" s="9">
        <f>Data!X544+$B$11</f>
        <v/>
      </c>
      <c r="N544" s="9">
        <f>(Data!X544-$D$9)*$B$12+$D$9+$B$11</f>
        <v/>
      </c>
      <c r="O544" s="9">
        <f>Data!Y544+$B$11</f>
        <v/>
      </c>
      <c r="P544" s="9">
        <f>(Data!Y544-$E$9)*$B$12+$E$9+$B$11</f>
        <v/>
      </c>
    </row>
    <row r="545">
      <c r="H545" s="14">
        <f>Data!A545</f>
        <v/>
      </c>
      <c r="I545" s="9">
        <f>IF(Occurrence!J545&gt;0,Occurrence!J545*$B$6,0)</f>
        <v/>
      </c>
      <c r="J545" s="9">
        <f>IF(Occurrence!J545&gt;0,MAX(0,(Occurrence!J545-$D$4)*$B$7+$D$4*$B$6),0)</f>
        <v/>
      </c>
      <c r="K545" s="9">
        <f>IF(Occurrence!K545&gt;0,Occurrence!K545*$B$6,0)</f>
        <v/>
      </c>
      <c r="L545" s="9">
        <f>IF(Occurrence!K545&gt;0,MAX(0,(Occurrence!K545-$E$4)*$B$7+$E$4*$B$6),0)</f>
        <v/>
      </c>
      <c r="M545" s="9">
        <f>Data!X545+$B$11</f>
        <v/>
      </c>
      <c r="N545" s="9">
        <f>(Data!X545-$D$9)*$B$12+$D$9+$B$11</f>
        <v/>
      </c>
      <c r="O545" s="9">
        <f>Data!Y545+$B$11</f>
        <v/>
      </c>
      <c r="P545" s="9">
        <f>(Data!Y545-$E$9)*$B$12+$E$9+$B$11</f>
        <v/>
      </c>
    </row>
    <row r="546">
      <c r="H546" s="14">
        <f>Data!A546</f>
        <v/>
      </c>
      <c r="I546" s="9">
        <f>IF(Occurrence!J546&gt;0,Occurrence!J546*$B$6,0)</f>
        <v/>
      </c>
      <c r="J546" s="9">
        <f>IF(Occurrence!J546&gt;0,MAX(0,(Occurrence!J546-$D$4)*$B$7+$D$4*$B$6),0)</f>
        <v/>
      </c>
      <c r="K546" s="9">
        <f>IF(Occurrence!K546&gt;0,Occurrence!K546*$B$6,0)</f>
        <v/>
      </c>
      <c r="L546" s="9">
        <f>IF(Occurrence!K546&gt;0,MAX(0,(Occurrence!K546-$E$4)*$B$7+$E$4*$B$6),0)</f>
        <v/>
      </c>
      <c r="M546" s="9">
        <f>Data!X546+$B$11</f>
        <v/>
      </c>
      <c r="N546" s="9">
        <f>(Data!X546-$D$9)*$B$12+$D$9+$B$11</f>
        <v/>
      </c>
      <c r="O546" s="9">
        <f>Data!Y546+$B$11</f>
        <v/>
      </c>
      <c r="P546" s="9">
        <f>(Data!Y546-$E$9)*$B$12+$E$9+$B$11</f>
        <v/>
      </c>
    </row>
    <row r="547">
      <c r="H547" s="14">
        <f>Data!A547</f>
        <v/>
      </c>
      <c r="I547" s="9">
        <f>IF(Occurrence!J547&gt;0,Occurrence!J547*$B$6,0)</f>
        <v/>
      </c>
      <c r="J547" s="9">
        <f>IF(Occurrence!J547&gt;0,MAX(0,(Occurrence!J547-$D$4)*$B$7+$D$4*$B$6),0)</f>
        <v/>
      </c>
      <c r="K547" s="9">
        <f>IF(Occurrence!K547&gt;0,Occurrence!K547*$B$6,0)</f>
        <v/>
      </c>
      <c r="L547" s="9">
        <f>IF(Occurrence!K547&gt;0,MAX(0,(Occurrence!K547-$E$4)*$B$7+$E$4*$B$6),0)</f>
        <v/>
      </c>
      <c r="M547" s="9">
        <f>Data!X547+$B$11</f>
        <v/>
      </c>
      <c r="N547" s="9">
        <f>(Data!X547-$D$9)*$B$12+$D$9+$B$11</f>
        <v/>
      </c>
      <c r="O547" s="9">
        <f>Data!Y547+$B$11</f>
        <v/>
      </c>
      <c r="P547" s="9">
        <f>(Data!Y547-$E$9)*$B$12+$E$9+$B$11</f>
        <v/>
      </c>
    </row>
    <row r="548">
      <c r="H548" s="14">
        <f>Data!A548</f>
        <v/>
      </c>
      <c r="I548" s="9">
        <f>IF(Occurrence!J548&gt;0,Occurrence!J548*$B$6,0)</f>
        <v/>
      </c>
      <c r="J548" s="9">
        <f>IF(Occurrence!J548&gt;0,MAX(0,(Occurrence!J548-$D$4)*$B$7+$D$4*$B$6),0)</f>
        <v/>
      </c>
      <c r="K548" s="9">
        <f>IF(Occurrence!K548&gt;0,Occurrence!K548*$B$6,0)</f>
        <v/>
      </c>
      <c r="L548" s="9">
        <f>IF(Occurrence!K548&gt;0,MAX(0,(Occurrence!K548-$E$4)*$B$7+$E$4*$B$6),0)</f>
        <v/>
      </c>
      <c r="M548" s="9">
        <f>Data!X548+$B$11</f>
        <v/>
      </c>
      <c r="N548" s="9">
        <f>(Data!X548-$D$9)*$B$12+$D$9+$B$11</f>
        <v/>
      </c>
      <c r="O548" s="9">
        <f>Data!Y548+$B$11</f>
        <v/>
      </c>
      <c r="P548" s="9">
        <f>(Data!Y548-$E$9)*$B$12+$E$9+$B$11</f>
        <v/>
      </c>
    </row>
    <row r="549">
      <c r="H549" s="14">
        <f>Data!A549</f>
        <v/>
      </c>
      <c r="I549" s="9">
        <f>IF(Occurrence!J549&gt;0,Occurrence!J549*$B$6,0)</f>
        <v/>
      </c>
      <c r="J549" s="9">
        <f>IF(Occurrence!J549&gt;0,MAX(0,(Occurrence!J549-$D$4)*$B$7+$D$4*$B$6),0)</f>
        <v/>
      </c>
      <c r="K549" s="9">
        <f>IF(Occurrence!K549&gt;0,Occurrence!K549*$B$6,0)</f>
        <v/>
      </c>
      <c r="L549" s="9">
        <f>IF(Occurrence!K549&gt;0,MAX(0,(Occurrence!K549-$E$4)*$B$7+$E$4*$B$6),0)</f>
        <v/>
      </c>
      <c r="M549" s="9">
        <f>Data!X549+$B$11</f>
        <v/>
      </c>
      <c r="N549" s="9">
        <f>(Data!X549-$D$9)*$B$12+$D$9+$B$11</f>
        <v/>
      </c>
      <c r="O549" s="9">
        <f>Data!Y549+$B$11</f>
        <v/>
      </c>
      <c r="P549" s="9">
        <f>(Data!Y549-$E$9)*$B$12+$E$9+$B$11</f>
        <v/>
      </c>
    </row>
    <row r="550">
      <c r="H550" s="14">
        <f>Data!A550</f>
        <v/>
      </c>
      <c r="I550" s="9">
        <f>IF(Occurrence!J550&gt;0,Occurrence!J550*$B$6,0)</f>
        <v/>
      </c>
      <c r="J550" s="9">
        <f>IF(Occurrence!J550&gt;0,MAX(0,(Occurrence!J550-$D$4)*$B$7+$D$4*$B$6),0)</f>
        <v/>
      </c>
      <c r="K550" s="9">
        <f>IF(Occurrence!K550&gt;0,Occurrence!K550*$B$6,0)</f>
        <v/>
      </c>
      <c r="L550" s="9">
        <f>IF(Occurrence!K550&gt;0,MAX(0,(Occurrence!K550-$E$4)*$B$7+$E$4*$B$6),0)</f>
        <v/>
      </c>
      <c r="M550" s="9">
        <f>Data!X550+$B$11</f>
        <v/>
      </c>
      <c r="N550" s="9">
        <f>(Data!X550-$D$9)*$B$12+$D$9+$B$11</f>
        <v/>
      </c>
      <c r="O550" s="9">
        <f>Data!Y550+$B$11</f>
        <v/>
      </c>
      <c r="P550" s="9">
        <f>(Data!Y550-$E$9)*$B$12+$E$9+$B$11</f>
        <v/>
      </c>
    </row>
    <row r="551">
      <c r="H551" s="14">
        <f>Data!A551</f>
        <v/>
      </c>
      <c r="I551" s="9">
        <f>IF(Occurrence!J551&gt;0,Occurrence!J551*$B$6,0)</f>
        <v/>
      </c>
      <c r="J551" s="9">
        <f>IF(Occurrence!J551&gt;0,MAX(0,(Occurrence!J551-$D$4)*$B$7+$D$4*$B$6),0)</f>
        <v/>
      </c>
      <c r="K551" s="9">
        <f>IF(Occurrence!K551&gt;0,Occurrence!K551*$B$6,0)</f>
        <v/>
      </c>
      <c r="L551" s="9">
        <f>IF(Occurrence!K551&gt;0,MAX(0,(Occurrence!K551-$E$4)*$B$7+$E$4*$B$6),0)</f>
        <v/>
      </c>
      <c r="M551" s="9">
        <f>Data!X551+$B$11</f>
        <v/>
      </c>
      <c r="N551" s="9">
        <f>(Data!X551-$D$9)*$B$12+$D$9+$B$11</f>
        <v/>
      </c>
      <c r="O551" s="9">
        <f>Data!Y551+$B$11</f>
        <v/>
      </c>
      <c r="P551" s="9">
        <f>(Data!Y551-$E$9)*$B$12+$E$9+$B$11</f>
        <v/>
      </c>
    </row>
    <row r="552">
      <c r="H552" s="14">
        <f>Data!A552</f>
        <v/>
      </c>
      <c r="I552" s="9">
        <f>IF(Occurrence!J552&gt;0,Occurrence!J552*$B$6,0)</f>
        <v/>
      </c>
      <c r="J552" s="9">
        <f>IF(Occurrence!J552&gt;0,MAX(0,(Occurrence!J552-$D$4)*$B$7+$D$4*$B$6),0)</f>
        <v/>
      </c>
      <c r="K552" s="9">
        <f>IF(Occurrence!K552&gt;0,Occurrence!K552*$B$6,0)</f>
        <v/>
      </c>
      <c r="L552" s="9">
        <f>IF(Occurrence!K552&gt;0,MAX(0,(Occurrence!K552-$E$4)*$B$7+$E$4*$B$6),0)</f>
        <v/>
      </c>
      <c r="M552" s="9">
        <f>Data!X552+$B$11</f>
        <v/>
      </c>
      <c r="N552" s="9">
        <f>(Data!X552-$D$9)*$B$12+$D$9+$B$11</f>
        <v/>
      </c>
      <c r="O552" s="9">
        <f>Data!Y552+$B$11</f>
        <v/>
      </c>
      <c r="P552" s="9">
        <f>(Data!Y552-$E$9)*$B$12+$E$9+$B$11</f>
        <v/>
      </c>
    </row>
    <row r="553">
      <c r="H553" s="14">
        <f>Data!A553</f>
        <v/>
      </c>
      <c r="I553" s="9">
        <f>IF(Occurrence!J553&gt;0,Occurrence!J553*$B$6,0)</f>
        <v/>
      </c>
      <c r="J553" s="9">
        <f>IF(Occurrence!J553&gt;0,MAX(0,(Occurrence!J553-$D$4)*$B$7+$D$4*$B$6),0)</f>
        <v/>
      </c>
      <c r="K553" s="9">
        <f>IF(Occurrence!K553&gt;0,Occurrence!K553*$B$6,0)</f>
        <v/>
      </c>
      <c r="L553" s="9">
        <f>IF(Occurrence!K553&gt;0,MAX(0,(Occurrence!K553-$E$4)*$B$7+$E$4*$B$6),0)</f>
        <v/>
      </c>
      <c r="M553" s="9">
        <f>Data!X553+$B$11</f>
        <v/>
      </c>
      <c r="N553" s="9">
        <f>(Data!X553-$D$9)*$B$12+$D$9+$B$11</f>
        <v/>
      </c>
      <c r="O553" s="9">
        <f>Data!Y553+$B$11</f>
        <v/>
      </c>
      <c r="P553" s="9">
        <f>(Data!Y553-$E$9)*$B$12+$E$9+$B$11</f>
        <v/>
      </c>
    </row>
    <row r="554">
      <c r="H554" s="14">
        <f>Data!A554</f>
        <v/>
      </c>
      <c r="I554" s="9">
        <f>IF(Occurrence!J554&gt;0,Occurrence!J554*$B$6,0)</f>
        <v/>
      </c>
      <c r="J554" s="9">
        <f>IF(Occurrence!J554&gt;0,MAX(0,(Occurrence!J554-$D$4)*$B$7+$D$4*$B$6),0)</f>
        <v/>
      </c>
      <c r="K554" s="9">
        <f>IF(Occurrence!K554&gt;0,Occurrence!K554*$B$6,0)</f>
        <v/>
      </c>
      <c r="L554" s="9">
        <f>IF(Occurrence!K554&gt;0,MAX(0,(Occurrence!K554-$E$4)*$B$7+$E$4*$B$6),0)</f>
        <v/>
      </c>
      <c r="M554" s="9">
        <f>Data!X554+$B$11</f>
        <v/>
      </c>
      <c r="N554" s="9">
        <f>(Data!X554-$D$9)*$B$12+$D$9+$B$11</f>
        <v/>
      </c>
      <c r="O554" s="9">
        <f>Data!Y554+$B$11</f>
        <v/>
      </c>
      <c r="P554" s="9">
        <f>(Data!Y554-$E$9)*$B$12+$E$9+$B$11</f>
        <v/>
      </c>
    </row>
    <row r="555">
      <c r="H555" s="14">
        <f>Data!A555</f>
        <v/>
      </c>
      <c r="I555" s="9">
        <f>IF(Occurrence!J555&gt;0,Occurrence!J555*$B$6,0)</f>
        <v/>
      </c>
      <c r="J555" s="9">
        <f>IF(Occurrence!J555&gt;0,MAX(0,(Occurrence!J555-$D$4)*$B$7+$D$4*$B$6),0)</f>
        <v/>
      </c>
      <c r="K555" s="9">
        <f>IF(Occurrence!K555&gt;0,Occurrence!K555*$B$6,0)</f>
        <v/>
      </c>
      <c r="L555" s="9">
        <f>IF(Occurrence!K555&gt;0,MAX(0,(Occurrence!K555-$E$4)*$B$7+$E$4*$B$6),0)</f>
        <v/>
      </c>
      <c r="M555" s="9">
        <f>Data!X555+$B$11</f>
        <v/>
      </c>
      <c r="N555" s="9">
        <f>(Data!X555-$D$9)*$B$12+$D$9+$B$11</f>
        <v/>
      </c>
      <c r="O555" s="9">
        <f>Data!Y555+$B$11</f>
        <v/>
      </c>
      <c r="P555" s="9">
        <f>(Data!Y555-$E$9)*$B$12+$E$9+$B$11</f>
        <v/>
      </c>
    </row>
    <row r="556">
      <c r="H556" s="14">
        <f>Data!A556</f>
        <v/>
      </c>
      <c r="I556" s="9">
        <f>IF(Occurrence!J556&gt;0,Occurrence!J556*$B$6,0)</f>
        <v/>
      </c>
      <c r="J556" s="9">
        <f>IF(Occurrence!J556&gt;0,MAX(0,(Occurrence!J556-$D$4)*$B$7+$D$4*$B$6),0)</f>
        <v/>
      </c>
      <c r="K556" s="9">
        <f>IF(Occurrence!K556&gt;0,Occurrence!K556*$B$6,0)</f>
        <v/>
      </c>
      <c r="L556" s="9">
        <f>IF(Occurrence!K556&gt;0,MAX(0,(Occurrence!K556-$E$4)*$B$7+$E$4*$B$6),0)</f>
        <v/>
      </c>
      <c r="M556" s="9">
        <f>Data!X556+$B$11</f>
        <v/>
      </c>
      <c r="N556" s="9">
        <f>(Data!X556-$D$9)*$B$12+$D$9+$B$11</f>
        <v/>
      </c>
      <c r="O556" s="9">
        <f>Data!Y556+$B$11</f>
        <v/>
      </c>
      <c r="P556" s="9">
        <f>(Data!Y556-$E$9)*$B$12+$E$9+$B$11</f>
        <v/>
      </c>
    </row>
    <row r="557">
      <c r="H557" s="14">
        <f>Data!A557</f>
        <v/>
      </c>
      <c r="I557" s="9">
        <f>IF(Occurrence!J557&gt;0,Occurrence!J557*$B$6,0)</f>
        <v/>
      </c>
      <c r="J557" s="9">
        <f>IF(Occurrence!J557&gt;0,MAX(0,(Occurrence!J557-$D$4)*$B$7+$D$4*$B$6),0)</f>
        <v/>
      </c>
      <c r="K557" s="9">
        <f>IF(Occurrence!K557&gt;0,Occurrence!K557*$B$6,0)</f>
        <v/>
      </c>
      <c r="L557" s="9">
        <f>IF(Occurrence!K557&gt;0,MAX(0,(Occurrence!K557-$E$4)*$B$7+$E$4*$B$6),0)</f>
        <v/>
      </c>
      <c r="M557" s="9">
        <f>Data!X557+$B$11</f>
        <v/>
      </c>
      <c r="N557" s="9">
        <f>(Data!X557-$D$9)*$B$12+$D$9+$B$11</f>
        <v/>
      </c>
      <c r="O557" s="9">
        <f>Data!Y557+$B$11</f>
        <v/>
      </c>
      <c r="P557" s="9">
        <f>(Data!Y557-$E$9)*$B$12+$E$9+$B$11</f>
        <v/>
      </c>
    </row>
    <row r="558">
      <c r="H558" s="14">
        <f>Data!A558</f>
        <v/>
      </c>
      <c r="I558" s="9">
        <f>IF(Occurrence!J558&gt;0,Occurrence!J558*$B$6,0)</f>
        <v/>
      </c>
      <c r="J558" s="9">
        <f>IF(Occurrence!J558&gt;0,MAX(0,(Occurrence!J558-$D$4)*$B$7+$D$4*$B$6),0)</f>
        <v/>
      </c>
      <c r="K558" s="9">
        <f>IF(Occurrence!K558&gt;0,Occurrence!K558*$B$6,0)</f>
        <v/>
      </c>
      <c r="L558" s="9">
        <f>IF(Occurrence!K558&gt;0,MAX(0,(Occurrence!K558-$E$4)*$B$7+$E$4*$B$6),0)</f>
        <v/>
      </c>
      <c r="M558" s="9">
        <f>Data!X558+$B$11</f>
        <v/>
      </c>
      <c r="N558" s="9">
        <f>(Data!X558-$D$9)*$B$12+$D$9+$B$11</f>
        <v/>
      </c>
      <c r="O558" s="9">
        <f>Data!Y558+$B$11</f>
        <v/>
      </c>
      <c r="P558" s="9">
        <f>(Data!Y558-$E$9)*$B$12+$E$9+$B$11</f>
        <v/>
      </c>
    </row>
    <row r="559">
      <c r="H559" s="14">
        <f>Data!A559</f>
        <v/>
      </c>
      <c r="I559" s="9">
        <f>IF(Occurrence!J559&gt;0,Occurrence!J559*$B$6,0)</f>
        <v/>
      </c>
      <c r="J559" s="9">
        <f>IF(Occurrence!J559&gt;0,MAX(0,(Occurrence!J559-$D$4)*$B$7+$D$4*$B$6),0)</f>
        <v/>
      </c>
      <c r="K559" s="9">
        <f>IF(Occurrence!K559&gt;0,Occurrence!K559*$B$6,0)</f>
        <v/>
      </c>
      <c r="L559" s="9">
        <f>IF(Occurrence!K559&gt;0,MAX(0,(Occurrence!K559-$E$4)*$B$7+$E$4*$B$6),0)</f>
        <v/>
      </c>
      <c r="M559" s="9">
        <f>Data!X559+$B$11</f>
        <v/>
      </c>
      <c r="N559" s="9">
        <f>(Data!X559-$D$9)*$B$12+$D$9+$B$11</f>
        <v/>
      </c>
      <c r="O559" s="9">
        <f>Data!Y559+$B$11</f>
        <v/>
      </c>
      <c r="P559" s="9">
        <f>(Data!Y559-$E$9)*$B$12+$E$9+$B$11</f>
        <v/>
      </c>
    </row>
    <row r="560">
      <c r="H560" s="14">
        <f>Data!A560</f>
        <v/>
      </c>
      <c r="I560" s="9">
        <f>IF(Occurrence!J560&gt;0,Occurrence!J560*$B$6,0)</f>
        <v/>
      </c>
      <c r="J560" s="9">
        <f>IF(Occurrence!J560&gt;0,MAX(0,(Occurrence!J560-$D$4)*$B$7+$D$4*$B$6),0)</f>
        <v/>
      </c>
      <c r="K560" s="9">
        <f>IF(Occurrence!K560&gt;0,Occurrence!K560*$B$6,0)</f>
        <v/>
      </c>
      <c r="L560" s="9">
        <f>IF(Occurrence!K560&gt;0,MAX(0,(Occurrence!K560-$E$4)*$B$7+$E$4*$B$6),0)</f>
        <v/>
      </c>
      <c r="M560" s="9">
        <f>Data!X560+$B$11</f>
        <v/>
      </c>
      <c r="N560" s="9">
        <f>(Data!X560-$D$9)*$B$12+$D$9+$B$11</f>
        <v/>
      </c>
      <c r="O560" s="9">
        <f>Data!Y560+$B$11</f>
        <v/>
      </c>
      <c r="P560" s="9">
        <f>(Data!Y560-$E$9)*$B$12+$E$9+$B$11</f>
        <v/>
      </c>
    </row>
    <row r="561">
      <c r="H561" s="14">
        <f>Data!A561</f>
        <v/>
      </c>
      <c r="I561" s="9">
        <f>IF(Occurrence!J561&gt;0,Occurrence!J561*$B$6,0)</f>
        <v/>
      </c>
      <c r="J561" s="9">
        <f>IF(Occurrence!J561&gt;0,MAX(0,(Occurrence!J561-$D$4)*$B$7+$D$4*$B$6),0)</f>
        <v/>
      </c>
      <c r="K561" s="9">
        <f>IF(Occurrence!K561&gt;0,Occurrence!K561*$B$6,0)</f>
        <v/>
      </c>
      <c r="L561" s="9">
        <f>IF(Occurrence!K561&gt;0,MAX(0,(Occurrence!K561-$E$4)*$B$7+$E$4*$B$6),0)</f>
        <v/>
      </c>
      <c r="M561" s="9">
        <f>Data!X561+$B$11</f>
        <v/>
      </c>
      <c r="N561" s="9">
        <f>(Data!X561-$D$9)*$B$12+$D$9+$B$11</f>
        <v/>
      </c>
      <c r="O561" s="9">
        <f>Data!Y561+$B$11</f>
        <v/>
      </c>
      <c r="P561" s="9">
        <f>(Data!Y561-$E$9)*$B$12+$E$9+$B$11</f>
        <v/>
      </c>
    </row>
    <row r="562">
      <c r="H562" s="14">
        <f>Data!A562</f>
        <v/>
      </c>
      <c r="I562" s="9">
        <f>IF(Occurrence!J562&gt;0,Occurrence!J562*$B$6,0)</f>
        <v/>
      </c>
      <c r="J562" s="9">
        <f>IF(Occurrence!J562&gt;0,MAX(0,(Occurrence!J562-$D$4)*$B$7+$D$4*$B$6),0)</f>
        <v/>
      </c>
      <c r="K562" s="9">
        <f>IF(Occurrence!K562&gt;0,Occurrence!K562*$B$6,0)</f>
        <v/>
      </c>
      <c r="L562" s="9">
        <f>IF(Occurrence!K562&gt;0,MAX(0,(Occurrence!K562-$E$4)*$B$7+$E$4*$B$6),0)</f>
        <v/>
      </c>
      <c r="M562" s="9">
        <f>Data!X562+$B$11</f>
        <v/>
      </c>
      <c r="N562" s="9">
        <f>(Data!X562-$D$9)*$B$12+$D$9+$B$11</f>
        <v/>
      </c>
      <c r="O562" s="9">
        <f>Data!Y562+$B$11</f>
        <v/>
      </c>
      <c r="P562" s="9">
        <f>(Data!Y562-$E$9)*$B$12+$E$9+$B$11</f>
        <v/>
      </c>
    </row>
    <row r="563">
      <c r="H563" s="14">
        <f>Data!A563</f>
        <v/>
      </c>
      <c r="I563" s="9">
        <f>IF(Occurrence!J563&gt;0,Occurrence!J563*$B$6,0)</f>
        <v/>
      </c>
      <c r="J563" s="9">
        <f>IF(Occurrence!J563&gt;0,MAX(0,(Occurrence!J563-$D$4)*$B$7+$D$4*$B$6),0)</f>
        <v/>
      </c>
      <c r="K563" s="9">
        <f>IF(Occurrence!K563&gt;0,Occurrence!K563*$B$6,0)</f>
        <v/>
      </c>
      <c r="L563" s="9">
        <f>IF(Occurrence!K563&gt;0,MAX(0,(Occurrence!K563-$E$4)*$B$7+$E$4*$B$6),0)</f>
        <v/>
      </c>
      <c r="M563" s="9">
        <f>Data!X563+$B$11</f>
        <v/>
      </c>
      <c r="N563" s="9">
        <f>(Data!X563-$D$9)*$B$12+$D$9+$B$11</f>
        <v/>
      </c>
      <c r="O563" s="9">
        <f>Data!Y563+$B$11</f>
        <v/>
      </c>
      <c r="P563" s="9">
        <f>(Data!Y563-$E$9)*$B$12+$E$9+$B$11</f>
        <v/>
      </c>
    </row>
    <row r="564">
      <c r="H564" s="14">
        <f>Data!A564</f>
        <v/>
      </c>
      <c r="I564" s="9">
        <f>IF(Occurrence!J564&gt;0,Occurrence!J564*$B$6,0)</f>
        <v/>
      </c>
      <c r="J564" s="9">
        <f>IF(Occurrence!J564&gt;0,MAX(0,(Occurrence!J564-$D$4)*$B$7+$D$4*$B$6),0)</f>
        <v/>
      </c>
      <c r="K564" s="9">
        <f>IF(Occurrence!K564&gt;0,Occurrence!K564*$B$6,0)</f>
        <v/>
      </c>
      <c r="L564" s="9">
        <f>IF(Occurrence!K564&gt;0,MAX(0,(Occurrence!K564-$E$4)*$B$7+$E$4*$B$6),0)</f>
        <v/>
      </c>
      <c r="M564" s="9">
        <f>Data!X564+$B$11</f>
        <v/>
      </c>
      <c r="N564" s="9">
        <f>(Data!X564-$D$9)*$B$12+$D$9+$B$11</f>
        <v/>
      </c>
      <c r="O564" s="9">
        <f>Data!Y564+$B$11</f>
        <v/>
      </c>
      <c r="P564" s="9">
        <f>(Data!Y564-$E$9)*$B$12+$E$9+$B$11</f>
        <v/>
      </c>
    </row>
    <row r="565">
      <c r="H565" s="14">
        <f>Data!A565</f>
        <v/>
      </c>
      <c r="I565" s="9">
        <f>IF(Occurrence!J565&gt;0,Occurrence!J565*$B$6,0)</f>
        <v/>
      </c>
      <c r="J565" s="9">
        <f>IF(Occurrence!J565&gt;0,MAX(0,(Occurrence!J565-$D$4)*$B$7+$D$4*$B$6),0)</f>
        <v/>
      </c>
      <c r="K565" s="9">
        <f>IF(Occurrence!K565&gt;0,Occurrence!K565*$B$6,0)</f>
        <v/>
      </c>
      <c r="L565" s="9">
        <f>IF(Occurrence!K565&gt;0,MAX(0,(Occurrence!K565-$E$4)*$B$7+$E$4*$B$6),0)</f>
        <v/>
      </c>
      <c r="M565" s="9">
        <f>Data!X565+$B$11</f>
        <v/>
      </c>
      <c r="N565" s="9">
        <f>(Data!X565-$D$9)*$B$12+$D$9+$B$11</f>
        <v/>
      </c>
      <c r="O565" s="9">
        <f>Data!Y565+$B$11</f>
        <v/>
      </c>
      <c r="P565" s="9">
        <f>(Data!Y565-$E$9)*$B$12+$E$9+$B$11</f>
        <v/>
      </c>
    </row>
    <row r="566">
      <c r="H566" s="14">
        <f>Data!A566</f>
        <v/>
      </c>
      <c r="I566" s="9">
        <f>IF(Occurrence!J566&gt;0,Occurrence!J566*$B$6,0)</f>
        <v/>
      </c>
      <c r="J566" s="9">
        <f>IF(Occurrence!J566&gt;0,MAX(0,(Occurrence!J566-$D$4)*$B$7+$D$4*$B$6),0)</f>
        <v/>
      </c>
      <c r="K566" s="9">
        <f>IF(Occurrence!K566&gt;0,Occurrence!K566*$B$6,0)</f>
        <v/>
      </c>
      <c r="L566" s="9">
        <f>IF(Occurrence!K566&gt;0,MAX(0,(Occurrence!K566-$E$4)*$B$7+$E$4*$B$6),0)</f>
        <v/>
      </c>
      <c r="M566" s="9">
        <f>Data!X566+$B$11</f>
        <v/>
      </c>
      <c r="N566" s="9">
        <f>(Data!X566-$D$9)*$B$12+$D$9+$B$11</f>
        <v/>
      </c>
      <c r="O566" s="9">
        <f>Data!Y566+$B$11</f>
        <v/>
      </c>
      <c r="P566" s="9">
        <f>(Data!Y566-$E$9)*$B$12+$E$9+$B$11</f>
        <v/>
      </c>
    </row>
    <row r="567">
      <c r="H567" s="14">
        <f>Data!A567</f>
        <v/>
      </c>
      <c r="I567" s="9">
        <f>IF(Occurrence!J567&gt;0,Occurrence!J567*$B$6,0)</f>
        <v/>
      </c>
      <c r="J567" s="9">
        <f>IF(Occurrence!J567&gt;0,MAX(0,(Occurrence!J567-$D$4)*$B$7+$D$4*$B$6),0)</f>
        <v/>
      </c>
      <c r="K567" s="9">
        <f>IF(Occurrence!K567&gt;0,Occurrence!K567*$B$6,0)</f>
        <v/>
      </c>
      <c r="L567" s="9">
        <f>IF(Occurrence!K567&gt;0,MAX(0,(Occurrence!K567-$E$4)*$B$7+$E$4*$B$6),0)</f>
        <v/>
      </c>
      <c r="M567" s="9">
        <f>Data!X567+$B$11</f>
        <v/>
      </c>
      <c r="N567" s="9">
        <f>(Data!X567-$D$9)*$B$12+$D$9+$B$11</f>
        <v/>
      </c>
      <c r="O567" s="9">
        <f>Data!Y567+$B$11</f>
        <v/>
      </c>
      <c r="P567" s="9">
        <f>(Data!Y567-$E$9)*$B$12+$E$9+$B$11</f>
        <v/>
      </c>
    </row>
    <row r="568">
      <c r="H568" s="14">
        <f>Data!A568</f>
        <v/>
      </c>
      <c r="I568" s="9">
        <f>IF(Occurrence!J568&gt;0,Occurrence!J568*$B$6,0)</f>
        <v/>
      </c>
      <c r="J568" s="9">
        <f>IF(Occurrence!J568&gt;0,MAX(0,(Occurrence!J568-$D$4)*$B$7+$D$4*$B$6),0)</f>
        <v/>
      </c>
      <c r="K568" s="9">
        <f>IF(Occurrence!K568&gt;0,Occurrence!K568*$B$6,0)</f>
        <v/>
      </c>
      <c r="L568" s="9">
        <f>IF(Occurrence!K568&gt;0,MAX(0,(Occurrence!K568-$E$4)*$B$7+$E$4*$B$6),0)</f>
        <v/>
      </c>
      <c r="M568" s="9">
        <f>Data!X568+$B$11</f>
        <v/>
      </c>
      <c r="N568" s="9">
        <f>(Data!X568-$D$9)*$B$12+$D$9+$B$11</f>
        <v/>
      </c>
      <c r="O568" s="9">
        <f>Data!Y568+$B$11</f>
        <v/>
      </c>
      <c r="P568" s="9">
        <f>(Data!Y568-$E$9)*$B$12+$E$9+$B$11</f>
        <v/>
      </c>
    </row>
    <row r="569">
      <c r="H569" s="14">
        <f>Data!A569</f>
        <v/>
      </c>
      <c r="I569" s="9">
        <f>IF(Occurrence!J569&gt;0,Occurrence!J569*$B$6,0)</f>
        <v/>
      </c>
      <c r="J569" s="9">
        <f>IF(Occurrence!J569&gt;0,MAX(0,(Occurrence!J569-$D$4)*$B$7+$D$4*$B$6),0)</f>
        <v/>
      </c>
      <c r="K569" s="9">
        <f>IF(Occurrence!K569&gt;0,Occurrence!K569*$B$6,0)</f>
        <v/>
      </c>
      <c r="L569" s="9">
        <f>IF(Occurrence!K569&gt;0,MAX(0,(Occurrence!K569-$E$4)*$B$7+$E$4*$B$6),0)</f>
        <v/>
      </c>
      <c r="M569" s="9">
        <f>Data!X569+$B$11</f>
        <v/>
      </c>
      <c r="N569" s="9">
        <f>(Data!X569-$D$9)*$B$12+$D$9+$B$11</f>
        <v/>
      </c>
      <c r="O569" s="9">
        <f>Data!Y569+$B$11</f>
        <v/>
      </c>
      <c r="P569" s="9">
        <f>(Data!Y569-$E$9)*$B$12+$E$9+$B$11</f>
        <v/>
      </c>
    </row>
    <row r="570">
      <c r="H570" s="14">
        <f>Data!A570</f>
        <v/>
      </c>
      <c r="I570" s="9">
        <f>IF(Occurrence!J570&gt;0,Occurrence!J570*$B$6,0)</f>
        <v/>
      </c>
      <c r="J570" s="9">
        <f>IF(Occurrence!J570&gt;0,MAX(0,(Occurrence!J570-$D$4)*$B$7+$D$4*$B$6),0)</f>
        <v/>
      </c>
      <c r="K570" s="9">
        <f>IF(Occurrence!K570&gt;0,Occurrence!K570*$B$6,0)</f>
        <v/>
      </c>
      <c r="L570" s="9">
        <f>IF(Occurrence!K570&gt;0,MAX(0,(Occurrence!K570-$E$4)*$B$7+$E$4*$B$6),0)</f>
        <v/>
      </c>
      <c r="M570" s="9">
        <f>Data!X570+$B$11</f>
        <v/>
      </c>
      <c r="N570" s="9">
        <f>(Data!X570-$D$9)*$B$12+$D$9+$B$11</f>
        <v/>
      </c>
      <c r="O570" s="9">
        <f>Data!Y570+$B$11</f>
        <v/>
      </c>
      <c r="P570" s="9">
        <f>(Data!Y570-$E$9)*$B$12+$E$9+$B$11</f>
        <v/>
      </c>
    </row>
    <row r="571">
      <c r="H571" s="14">
        <f>Data!A571</f>
        <v/>
      </c>
      <c r="I571" s="9">
        <f>IF(Occurrence!J571&gt;0,Occurrence!J571*$B$6,0)</f>
        <v/>
      </c>
      <c r="J571" s="9">
        <f>IF(Occurrence!J571&gt;0,MAX(0,(Occurrence!J571-$D$4)*$B$7+$D$4*$B$6),0)</f>
        <v/>
      </c>
      <c r="K571" s="9">
        <f>IF(Occurrence!K571&gt;0,Occurrence!K571*$B$6,0)</f>
        <v/>
      </c>
      <c r="L571" s="9">
        <f>IF(Occurrence!K571&gt;0,MAX(0,(Occurrence!K571-$E$4)*$B$7+$E$4*$B$6),0)</f>
        <v/>
      </c>
      <c r="M571" s="9">
        <f>Data!X571+$B$11</f>
        <v/>
      </c>
      <c r="N571" s="9">
        <f>(Data!X571-$D$9)*$B$12+$D$9+$B$11</f>
        <v/>
      </c>
      <c r="O571" s="9">
        <f>Data!Y571+$B$11</f>
        <v/>
      </c>
      <c r="P571" s="9">
        <f>(Data!Y571-$E$9)*$B$12+$E$9+$B$11</f>
        <v/>
      </c>
    </row>
    <row r="572">
      <c r="H572" s="14">
        <f>Data!A572</f>
        <v/>
      </c>
      <c r="I572" s="9">
        <f>IF(Occurrence!J572&gt;0,Occurrence!J572*$B$6,0)</f>
        <v/>
      </c>
      <c r="J572" s="9">
        <f>IF(Occurrence!J572&gt;0,MAX(0,(Occurrence!J572-$D$4)*$B$7+$D$4*$B$6),0)</f>
        <v/>
      </c>
      <c r="K572" s="9">
        <f>IF(Occurrence!K572&gt;0,Occurrence!K572*$B$6,0)</f>
        <v/>
      </c>
      <c r="L572" s="9">
        <f>IF(Occurrence!K572&gt;0,MAX(0,(Occurrence!K572-$E$4)*$B$7+$E$4*$B$6),0)</f>
        <v/>
      </c>
      <c r="M572" s="9">
        <f>Data!X572+$B$11</f>
        <v/>
      </c>
      <c r="N572" s="9">
        <f>(Data!X572-$D$9)*$B$12+$D$9+$B$11</f>
        <v/>
      </c>
      <c r="O572" s="9">
        <f>Data!Y572+$B$11</f>
        <v/>
      </c>
      <c r="P572" s="9">
        <f>(Data!Y572-$E$9)*$B$12+$E$9+$B$11</f>
        <v/>
      </c>
    </row>
    <row r="573">
      <c r="H573" s="14">
        <f>Data!A573</f>
        <v/>
      </c>
      <c r="I573" s="9">
        <f>IF(Occurrence!J573&gt;0,Occurrence!J573*$B$6,0)</f>
        <v/>
      </c>
      <c r="J573" s="9">
        <f>IF(Occurrence!J573&gt;0,MAX(0,(Occurrence!J573-$D$4)*$B$7+$D$4*$B$6),0)</f>
        <v/>
      </c>
      <c r="K573" s="9">
        <f>IF(Occurrence!K573&gt;0,Occurrence!K573*$B$6,0)</f>
        <v/>
      </c>
      <c r="L573" s="9">
        <f>IF(Occurrence!K573&gt;0,MAX(0,(Occurrence!K573-$E$4)*$B$7+$E$4*$B$6),0)</f>
        <v/>
      </c>
      <c r="M573" s="9">
        <f>Data!X573+$B$11</f>
        <v/>
      </c>
      <c r="N573" s="9">
        <f>(Data!X573-$D$9)*$B$12+$D$9+$B$11</f>
        <v/>
      </c>
      <c r="O573" s="9">
        <f>Data!Y573+$B$11</f>
        <v/>
      </c>
      <c r="P573" s="9">
        <f>(Data!Y573-$E$9)*$B$12+$E$9+$B$11</f>
        <v/>
      </c>
    </row>
    <row r="574">
      <c r="H574" s="14">
        <f>Data!A574</f>
        <v/>
      </c>
      <c r="I574" s="9">
        <f>IF(Occurrence!J574&gt;0,Occurrence!J574*$B$6,0)</f>
        <v/>
      </c>
      <c r="J574" s="9">
        <f>IF(Occurrence!J574&gt;0,MAX(0,(Occurrence!J574-$D$4)*$B$7+$D$4*$B$6),0)</f>
        <v/>
      </c>
      <c r="K574" s="9">
        <f>IF(Occurrence!K574&gt;0,Occurrence!K574*$B$6,0)</f>
        <v/>
      </c>
      <c r="L574" s="9">
        <f>IF(Occurrence!K574&gt;0,MAX(0,(Occurrence!K574-$E$4)*$B$7+$E$4*$B$6),0)</f>
        <v/>
      </c>
      <c r="M574" s="9">
        <f>Data!X574+$B$11</f>
        <v/>
      </c>
      <c r="N574" s="9">
        <f>(Data!X574-$D$9)*$B$12+$D$9+$B$11</f>
        <v/>
      </c>
      <c r="O574" s="9">
        <f>Data!Y574+$B$11</f>
        <v/>
      </c>
      <c r="P574" s="9">
        <f>(Data!Y574-$E$9)*$B$12+$E$9+$B$11</f>
        <v/>
      </c>
    </row>
    <row r="575">
      <c r="H575" s="14">
        <f>Data!A575</f>
        <v/>
      </c>
      <c r="I575" s="9">
        <f>IF(Occurrence!J575&gt;0,Occurrence!J575*$B$6,0)</f>
        <v/>
      </c>
      <c r="J575" s="9">
        <f>IF(Occurrence!J575&gt;0,MAX(0,(Occurrence!J575-$D$4)*$B$7+$D$4*$B$6),0)</f>
        <v/>
      </c>
      <c r="K575" s="9">
        <f>IF(Occurrence!K575&gt;0,Occurrence!K575*$B$6,0)</f>
        <v/>
      </c>
      <c r="L575" s="9">
        <f>IF(Occurrence!K575&gt;0,MAX(0,(Occurrence!K575-$E$4)*$B$7+$E$4*$B$6),0)</f>
        <v/>
      </c>
      <c r="M575" s="9">
        <f>Data!X575+$B$11</f>
        <v/>
      </c>
      <c r="N575" s="9">
        <f>(Data!X575-$D$9)*$B$12+$D$9+$B$11</f>
        <v/>
      </c>
      <c r="O575" s="9">
        <f>Data!Y575+$B$11</f>
        <v/>
      </c>
      <c r="P575" s="9">
        <f>(Data!Y575-$E$9)*$B$12+$E$9+$B$11</f>
        <v/>
      </c>
    </row>
    <row r="576">
      <c r="H576" s="14">
        <f>Data!A576</f>
        <v/>
      </c>
      <c r="I576" s="9">
        <f>IF(Occurrence!J576&gt;0,Occurrence!J576*$B$6,0)</f>
        <v/>
      </c>
      <c r="J576" s="9">
        <f>IF(Occurrence!J576&gt;0,MAX(0,(Occurrence!J576-$D$4)*$B$7+$D$4*$B$6),0)</f>
        <v/>
      </c>
      <c r="K576" s="9">
        <f>IF(Occurrence!K576&gt;0,Occurrence!K576*$B$6,0)</f>
        <v/>
      </c>
      <c r="L576" s="9">
        <f>IF(Occurrence!K576&gt;0,MAX(0,(Occurrence!K576-$E$4)*$B$7+$E$4*$B$6),0)</f>
        <v/>
      </c>
      <c r="M576" s="9">
        <f>Data!X576+$B$11</f>
        <v/>
      </c>
      <c r="N576" s="9">
        <f>(Data!X576-$D$9)*$B$12+$D$9+$B$11</f>
        <v/>
      </c>
      <c r="O576" s="9">
        <f>Data!Y576+$B$11</f>
        <v/>
      </c>
      <c r="P576" s="9">
        <f>(Data!Y576-$E$9)*$B$12+$E$9+$B$11</f>
        <v/>
      </c>
    </row>
    <row r="577">
      <c r="H577" s="14">
        <f>Data!A577</f>
        <v/>
      </c>
      <c r="I577" s="9">
        <f>IF(Occurrence!J577&gt;0,Occurrence!J577*$B$6,0)</f>
        <v/>
      </c>
      <c r="J577" s="9">
        <f>IF(Occurrence!J577&gt;0,MAX(0,(Occurrence!J577-$D$4)*$B$7+$D$4*$B$6),0)</f>
        <v/>
      </c>
      <c r="K577" s="9">
        <f>IF(Occurrence!K577&gt;0,Occurrence!K577*$B$6,0)</f>
        <v/>
      </c>
      <c r="L577" s="9">
        <f>IF(Occurrence!K577&gt;0,MAX(0,(Occurrence!K577-$E$4)*$B$7+$E$4*$B$6),0)</f>
        <v/>
      </c>
      <c r="M577" s="9">
        <f>Data!X577+$B$11</f>
        <v/>
      </c>
      <c r="N577" s="9">
        <f>(Data!X577-$D$9)*$B$12+$D$9+$B$11</f>
        <v/>
      </c>
      <c r="O577" s="9">
        <f>Data!Y577+$B$11</f>
        <v/>
      </c>
      <c r="P577" s="9">
        <f>(Data!Y577-$E$9)*$B$12+$E$9+$B$11</f>
        <v/>
      </c>
    </row>
    <row r="578">
      <c r="H578" s="14">
        <f>Data!A578</f>
        <v/>
      </c>
      <c r="I578" s="9">
        <f>IF(Occurrence!J578&gt;0,Occurrence!J578*$B$6,0)</f>
        <v/>
      </c>
      <c r="J578" s="9">
        <f>IF(Occurrence!J578&gt;0,MAX(0,(Occurrence!J578-$D$4)*$B$7+$D$4*$B$6),0)</f>
        <v/>
      </c>
      <c r="K578" s="9">
        <f>IF(Occurrence!K578&gt;0,Occurrence!K578*$B$6,0)</f>
        <v/>
      </c>
      <c r="L578" s="9">
        <f>IF(Occurrence!K578&gt;0,MAX(0,(Occurrence!K578-$E$4)*$B$7+$E$4*$B$6),0)</f>
        <v/>
      </c>
      <c r="M578" s="9">
        <f>Data!X578+$B$11</f>
        <v/>
      </c>
      <c r="N578" s="9">
        <f>(Data!X578-$D$9)*$B$12+$D$9+$B$11</f>
        <v/>
      </c>
      <c r="O578" s="9">
        <f>Data!Y578+$B$11</f>
        <v/>
      </c>
      <c r="P578" s="9">
        <f>(Data!Y578-$E$9)*$B$12+$E$9+$B$11</f>
        <v/>
      </c>
    </row>
    <row r="579">
      <c r="H579" s="14">
        <f>Data!A579</f>
        <v/>
      </c>
      <c r="I579" s="9">
        <f>IF(Occurrence!J579&gt;0,Occurrence!J579*$B$6,0)</f>
        <v/>
      </c>
      <c r="J579" s="9">
        <f>IF(Occurrence!J579&gt;0,MAX(0,(Occurrence!J579-$D$4)*$B$7+$D$4*$B$6),0)</f>
        <v/>
      </c>
      <c r="K579" s="9">
        <f>IF(Occurrence!K579&gt;0,Occurrence!K579*$B$6,0)</f>
        <v/>
      </c>
      <c r="L579" s="9">
        <f>IF(Occurrence!K579&gt;0,MAX(0,(Occurrence!K579-$E$4)*$B$7+$E$4*$B$6),0)</f>
        <v/>
      </c>
      <c r="M579" s="9">
        <f>Data!X579+$B$11</f>
        <v/>
      </c>
      <c r="N579" s="9">
        <f>(Data!X579-$D$9)*$B$12+$D$9+$B$11</f>
        <v/>
      </c>
      <c r="O579" s="9">
        <f>Data!Y579+$B$11</f>
        <v/>
      </c>
      <c r="P579" s="9">
        <f>(Data!Y579-$E$9)*$B$12+$E$9+$B$11</f>
        <v/>
      </c>
    </row>
    <row r="580">
      <c r="H580" s="14">
        <f>Data!A580</f>
        <v/>
      </c>
      <c r="I580" s="9">
        <f>IF(Occurrence!J580&gt;0,Occurrence!J580*$B$6,0)</f>
        <v/>
      </c>
      <c r="J580" s="9">
        <f>IF(Occurrence!J580&gt;0,MAX(0,(Occurrence!J580-$D$4)*$B$7+$D$4*$B$6),0)</f>
        <v/>
      </c>
      <c r="K580" s="9">
        <f>IF(Occurrence!K580&gt;0,Occurrence!K580*$B$6,0)</f>
        <v/>
      </c>
      <c r="L580" s="9">
        <f>IF(Occurrence!K580&gt;0,MAX(0,(Occurrence!K580-$E$4)*$B$7+$E$4*$B$6),0)</f>
        <v/>
      </c>
      <c r="M580" s="9">
        <f>Data!X580+$B$11</f>
        <v/>
      </c>
      <c r="N580" s="9">
        <f>(Data!X580-$D$9)*$B$12+$D$9+$B$11</f>
        <v/>
      </c>
      <c r="O580" s="9">
        <f>Data!Y580+$B$11</f>
        <v/>
      </c>
      <c r="P580" s="9">
        <f>(Data!Y580-$E$9)*$B$12+$E$9+$B$11</f>
        <v/>
      </c>
    </row>
    <row r="581">
      <c r="H581" s="14">
        <f>Data!A581</f>
        <v/>
      </c>
      <c r="I581" s="9">
        <f>IF(Occurrence!J581&gt;0,Occurrence!J581*$B$6,0)</f>
        <v/>
      </c>
      <c r="J581" s="9">
        <f>IF(Occurrence!J581&gt;0,MAX(0,(Occurrence!J581-$D$4)*$B$7+$D$4*$B$6),0)</f>
        <v/>
      </c>
      <c r="K581" s="9">
        <f>IF(Occurrence!K581&gt;0,Occurrence!K581*$B$6,0)</f>
        <v/>
      </c>
      <c r="L581" s="9">
        <f>IF(Occurrence!K581&gt;0,MAX(0,(Occurrence!K581-$E$4)*$B$7+$E$4*$B$6),0)</f>
        <v/>
      </c>
      <c r="M581" s="9">
        <f>Data!X581+$B$11</f>
        <v/>
      </c>
      <c r="N581" s="9">
        <f>(Data!X581-$D$9)*$B$12+$D$9+$B$11</f>
        <v/>
      </c>
      <c r="O581" s="9">
        <f>Data!Y581+$B$11</f>
        <v/>
      </c>
      <c r="P581" s="9">
        <f>(Data!Y581-$E$9)*$B$12+$E$9+$B$11</f>
        <v/>
      </c>
    </row>
    <row r="582">
      <c r="H582" s="14">
        <f>Data!A582</f>
        <v/>
      </c>
      <c r="I582" s="9">
        <f>IF(Occurrence!J582&gt;0,Occurrence!J582*$B$6,0)</f>
        <v/>
      </c>
      <c r="J582" s="9">
        <f>IF(Occurrence!J582&gt;0,MAX(0,(Occurrence!J582-$D$4)*$B$7+$D$4*$B$6),0)</f>
        <v/>
      </c>
      <c r="K582" s="9">
        <f>IF(Occurrence!K582&gt;0,Occurrence!K582*$B$6,0)</f>
        <v/>
      </c>
      <c r="L582" s="9">
        <f>IF(Occurrence!K582&gt;0,MAX(0,(Occurrence!K582-$E$4)*$B$7+$E$4*$B$6),0)</f>
        <v/>
      </c>
      <c r="M582" s="9">
        <f>Data!X582+$B$11</f>
        <v/>
      </c>
      <c r="N582" s="9">
        <f>(Data!X582-$D$9)*$B$12+$D$9+$B$11</f>
        <v/>
      </c>
      <c r="O582" s="9">
        <f>Data!Y582+$B$11</f>
        <v/>
      </c>
      <c r="P582" s="9">
        <f>(Data!Y582-$E$9)*$B$12+$E$9+$B$11</f>
        <v/>
      </c>
    </row>
    <row r="583">
      <c r="H583" s="14">
        <f>Data!A583</f>
        <v/>
      </c>
      <c r="I583" s="9">
        <f>IF(Occurrence!J583&gt;0,Occurrence!J583*$B$6,0)</f>
        <v/>
      </c>
      <c r="J583" s="9">
        <f>IF(Occurrence!J583&gt;0,MAX(0,(Occurrence!J583-$D$4)*$B$7+$D$4*$B$6),0)</f>
        <v/>
      </c>
      <c r="K583" s="9">
        <f>IF(Occurrence!K583&gt;0,Occurrence!K583*$B$6,0)</f>
        <v/>
      </c>
      <c r="L583" s="9">
        <f>IF(Occurrence!K583&gt;0,MAX(0,(Occurrence!K583-$E$4)*$B$7+$E$4*$B$6),0)</f>
        <v/>
      </c>
      <c r="M583" s="9">
        <f>Data!X583+$B$11</f>
        <v/>
      </c>
      <c r="N583" s="9">
        <f>(Data!X583-$D$9)*$B$12+$D$9+$B$11</f>
        <v/>
      </c>
      <c r="O583" s="9">
        <f>Data!Y583+$B$11</f>
        <v/>
      </c>
      <c r="P583" s="9">
        <f>(Data!Y583-$E$9)*$B$12+$E$9+$B$11</f>
        <v/>
      </c>
    </row>
    <row r="584">
      <c r="H584" s="14">
        <f>Data!A584</f>
        <v/>
      </c>
      <c r="I584" s="9">
        <f>IF(Occurrence!J584&gt;0,Occurrence!J584*$B$6,0)</f>
        <v/>
      </c>
      <c r="J584" s="9">
        <f>IF(Occurrence!J584&gt;0,MAX(0,(Occurrence!J584-$D$4)*$B$7+$D$4*$B$6),0)</f>
        <v/>
      </c>
      <c r="K584" s="9">
        <f>IF(Occurrence!K584&gt;0,Occurrence!K584*$B$6,0)</f>
        <v/>
      </c>
      <c r="L584" s="9">
        <f>IF(Occurrence!K584&gt;0,MAX(0,(Occurrence!K584-$E$4)*$B$7+$E$4*$B$6),0)</f>
        <v/>
      </c>
      <c r="M584" s="9">
        <f>Data!X584+$B$11</f>
        <v/>
      </c>
      <c r="N584" s="9">
        <f>(Data!X584-$D$9)*$B$12+$D$9+$B$11</f>
        <v/>
      </c>
      <c r="O584" s="9">
        <f>Data!Y584+$B$11</f>
        <v/>
      </c>
      <c r="P584" s="9">
        <f>(Data!Y584-$E$9)*$B$12+$E$9+$B$11</f>
        <v/>
      </c>
    </row>
    <row r="585">
      <c r="H585" s="14">
        <f>Data!A585</f>
        <v/>
      </c>
      <c r="I585" s="9">
        <f>IF(Occurrence!J585&gt;0,Occurrence!J585*$B$6,0)</f>
        <v/>
      </c>
      <c r="J585" s="9">
        <f>IF(Occurrence!J585&gt;0,MAX(0,(Occurrence!J585-$D$4)*$B$7+$D$4*$B$6),0)</f>
        <v/>
      </c>
      <c r="K585" s="9">
        <f>IF(Occurrence!K585&gt;0,Occurrence!K585*$B$6,0)</f>
        <v/>
      </c>
      <c r="L585" s="9">
        <f>IF(Occurrence!K585&gt;0,MAX(0,(Occurrence!K585-$E$4)*$B$7+$E$4*$B$6),0)</f>
        <v/>
      </c>
      <c r="M585" s="9">
        <f>Data!X585+$B$11</f>
        <v/>
      </c>
      <c r="N585" s="9">
        <f>(Data!X585-$D$9)*$B$12+$D$9+$B$11</f>
        <v/>
      </c>
      <c r="O585" s="9">
        <f>Data!Y585+$B$11</f>
        <v/>
      </c>
      <c r="P585" s="9">
        <f>(Data!Y585-$E$9)*$B$12+$E$9+$B$11</f>
        <v/>
      </c>
    </row>
    <row r="586">
      <c r="H586" s="14">
        <f>Data!A586</f>
        <v/>
      </c>
      <c r="I586" s="9">
        <f>IF(Occurrence!J586&gt;0,Occurrence!J586*$B$6,0)</f>
        <v/>
      </c>
      <c r="J586" s="9">
        <f>IF(Occurrence!J586&gt;0,MAX(0,(Occurrence!J586-$D$4)*$B$7+$D$4*$B$6),0)</f>
        <v/>
      </c>
      <c r="K586" s="9">
        <f>IF(Occurrence!K586&gt;0,Occurrence!K586*$B$6,0)</f>
        <v/>
      </c>
      <c r="L586" s="9">
        <f>IF(Occurrence!K586&gt;0,MAX(0,(Occurrence!K586-$E$4)*$B$7+$E$4*$B$6),0)</f>
        <v/>
      </c>
      <c r="M586" s="9">
        <f>Data!X586+$B$11</f>
        <v/>
      </c>
      <c r="N586" s="9">
        <f>(Data!X586-$D$9)*$B$12+$D$9+$B$11</f>
        <v/>
      </c>
      <c r="O586" s="9">
        <f>Data!Y586+$B$11</f>
        <v/>
      </c>
      <c r="P586" s="9">
        <f>(Data!Y586-$E$9)*$B$12+$E$9+$B$11</f>
        <v/>
      </c>
    </row>
    <row r="587">
      <c r="H587" s="14">
        <f>Data!A587</f>
        <v/>
      </c>
      <c r="I587" s="9">
        <f>IF(Occurrence!J587&gt;0,Occurrence!J587*$B$6,0)</f>
        <v/>
      </c>
      <c r="J587" s="9">
        <f>IF(Occurrence!J587&gt;0,MAX(0,(Occurrence!J587-$D$4)*$B$7+$D$4*$B$6),0)</f>
        <v/>
      </c>
      <c r="K587" s="9">
        <f>IF(Occurrence!K587&gt;0,Occurrence!K587*$B$6,0)</f>
        <v/>
      </c>
      <c r="L587" s="9">
        <f>IF(Occurrence!K587&gt;0,MAX(0,(Occurrence!K587-$E$4)*$B$7+$E$4*$B$6),0)</f>
        <v/>
      </c>
      <c r="M587" s="9">
        <f>Data!X587+$B$11</f>
        <v/>
      </c>
      <c r="N587" s="9">
        <f>(Data!X587-$D$9)*$B$12+$D$9+$B$11</f>
        <v/>
      </c>
      <c r="O587" s="9">
        <f>Data!Y587+$B$11</f>
        <v/>
      </c>
      <c r="P587" s="9">
        <f>(Data!Y587-$E$9)*$B$12+$E$9+$B$11</f>
        <v/>
      </c>
    </row>
    <row r="588">
      <c r="H588" s="14">
        <f>Data!A588</f>
        <v/>
      </c>
      <c r="I588" s="9">
        <f>IF(Occurrence!J588&gt;0,Occurrence!J588*$B$6,0)</f>
        <v/>
      </c>
      <c r="J588" s="9">
        <f>IF(Occurrence!J588&gt;0,MAX(0,(Occurrence!J588-$D$4)*$B$7+$D$4*$B$6),0)</f>
        <v/>
      </c>
      <c r="K588" s="9">
        <f>IF(Occurrence!K588&gt;0,Occurrence!K588*$B$6,0)</f>
        <v/>
      </c>
      <c r="L588" s="9">
        <f>IF(Occurrence!K588&gt;0,MAX(0,(Occurrence!K588-$E$4)*$B$7+$E$4*$B$6),0)</f>
        <v/>
      </c>
      <c r="M588" s="9">
        <f>Data!X588+$B$11</f>
        <v/>
      </c>
      <c r="N588" s="9">
        <f>(Data!X588-$D$9)*$B$12+$D$9+$B$11</f>
        <v/>
      </c>
      <c r="O588" s="9">
        <f>Data!Y588+$B$11</f>
        <v/>
      </c>
      <c r="P588" s="9">
        <f>(Data!Y588-$E$9)*$B$12+$E$9+$B$11</f>
        <v/>
      </c>
    </row>
    <row r="589">
      <c r="H589" s="14">
        <f>Data!A589</f>
        <v/>
      </c>
      <c r="I589" s="9">
        <f>IF(Occurrence!J589&gt;0,Occurrence!J589*$B$6,0)</f>
        <v/>
      </c>
      <c r="J589" s="9">
        <f>IF(Occurrence!J589&gt;0,MAX(0,(Occurrence!J589-$D$4)*$B$7+$D$4*$B$6),0)</f>
        <v/>
      </c>
      <c r="K589" s="9">
        <f>IF(Occurrence!K589&gt;0,Occurrence!K589*$B$6,0)</f>
        <v/>
      </c>
      <c r="L589" s="9">
        <f>IF(Occurrence!K589&gt;0,MAX(0,(Occurrence!K589-$E$4)*$B$7+$E$4*$B$6),0)</f>
        <v/>
      </c>
      <c r="M589" s="9">
        <f>Data!X589+$B$11</f>
        <v/>
      </c>
      <c r="N589" s="9">
        <f>(Data!X589-$D$9)*$B$12+$D$9+$B$11</f>
        <v/>
      </c>
      <c r="O589" s="9">
        <f>Data!Y589+$B$11</f>
        <v/>
      </c>
      <c r="P589" s="9">
        <f>(Data!Y589-$E$9)*$B$12+$E$9+$B$11</f>
        <v/>
      </c>
    </row>
    <row r="590">
      <c r="H590" s="14">
        <f>Data!A590</f>
        <v/>
      </c>
      <c r="I590" s="9">
        <f>IF(Occurrence!J590&gt;0,Occurrence!J590*$B$6,0)</f>
        <v/>
      </c>
      <c r="J590" s="9">
        <f>IF(Occurrence!J590&gt;0,MAX(0,(Occurrence!J590-$D$4)*$B$7+$D$4*$B$6),0)</f>
        <v/>
      </c>
      <c r="K590" s="9">
        <f>IF(Occurrence!K590&gt;0,Occurrence!K590*$B$6,0)</f>
        <v/>
      </c>
      <c r="L590" s="9">
        <f>IF(Occurrence!K590&gt;0,MAX(0,(Occurrence!K590-$E$4)*$B$7+$E$4*$B$6),0)</f>
        <v/>
      </c>
      <c r="M590" s="9">
        <f>Data!X590+$B$11</f>
        <v/>
      </c>
      <c r="N590" s="9">
        <f>(Data!X590-$D$9)*$B$12+$D$9+$B$11</f>
        <v/>
      </c>
      <c r="O590" s="9">
        <f>Data!Y590+$B$11</f>
        <v/>
      </c>
      <c r="P590" s="9">
        <f>(Data!Y590-$E$9)*$B$12+$E$9+$B$11</f>
        <v/>
      </c>
    </row>
    <row r="591">
      <c r="H591" s="14">
        <f>Data!A591</f>
        <v/>
      </c>
      <c r="I591" s="9">
        <f>IF(Occurrence!J591&gt;0,Occurrence!J591*$B$6,0)</f>
        <v/>
      </c>
      <c r="J591" s="9">
        <f>IF(Occurrence!J591&gt;0,MAX(0,(Occurrence!J591-$D$4)*$B$7+$D$4*$B$6),0)</f>
        <v/>
      </c>
      <c r="K591" s="9">
        <f>IF(Occurrence!K591&gt;0,Occurrence!K591*$B$6,0)</f>
        <v/>
      </c>
      <c r="L591" s="9">
        <f>IF(Occurrence!K591&gt;0,MAX(0,(Occurrence!K591-$E$4)*$B$7+$E$4*$B$6),0)</f>
        <v/>
      </c>
      <c r="M591" s="9">
        <f>Data!X591+$B$11</f>
        <v/>
      </c>
      <c r="N591" s="9">
        <f>(Data!X591-$D$9)*$B$12+$D$9+$B$11</f>
        <v/>
      </c>
      <c r="O591" s="9">
        <f>Data!Y591+$B$11</f>
        <v/>
      </c>
      <c r="P591" s="9">
        <f>(Data!Y591-$E$9)*$B$12+$E$9+$B$11</f>
        <v/>
      </c>
    </row>
    <row r="592">
      <c r="H592" s="14">
        <f>Data!A592</f>
        <v/>
      </c>
      <c r="I592" s="9">
        <f>IF(Occurrence!J592&gt;0,Occurrence!J592*$B$6,0)</f>
        <v/>
      </c>
      <c r="J592" s="9">
        <f>IF(Occurrence!J592&gt;0,MAX(0,(Occurrence!J592-$D$4)*$B$7+$D$4*$B$6),0)</f>
        <v/>
      </c>
      <c r="K592" s="9">
        <f>IF(Occurrence!K592&gt;0,Occurrence!K592*$B$6,0)</f>
        <v/>
      </c>
      <c r="L592" s="9">
        <f>IF(Occurrence!K592&gt;0,MAX(0,(Occurrence!K592-$E$4)*$B$7+$E$4*$B$6),0)</f>
        <v/>
      </c>
      <c r="M592" s="9">
        <f>Data!X592+$B$11</f>
        <v/>
      </c>
      <c r="N592" s="9">
        <f>(Data!X592-$D$9)*$B$12+$D$9+$B$11</f>
        <v/>
      </c>
      <c r="O592" s="9">
        <f>Data!Y592+$B$11</f>
        <v/>
      </c>
      <c r="P592" s="9">
        <f>(Data!Y592-$E$9)*$B$12+$E$9+$B$11</f>
        <v/>
      </c>
    </row>
    <row r="593">
      <c r="H593" s="14">
        <f>Data!A593</f>
        <v/>
      </c>
      <c r="I593" s="9">
        <f>IF(Occurrence!J593&gt;0,Occurrence!J593*$B$6,0)</f>
        <v/>
      </c>
      <c r="J593" s="9">
        <f>IF(Occurrence!J593&gt;0,MAX(0,(Occurrence!J593-$D$4)*$B$7+$D$4*$B$6),0)</f>
        <v/>
      </c>
      <c r="K593" s="9">
        <f>IF(Occurrence!K593&gt;0,Occurrence!K593*$B$6,0)</f>
        <v/>
      </c>
      <c r="L593" s="9">
        <f>IF(Occurrence!K593&gt;0,MAX(0,(Occurrence!K593-$E$4)*$B$7+$E$4*$B$6),0)</f>
        <v/>
      </c>
      <c r="M593" s="9">
        <f>Data!X593+$B$11</f>
        <v/>
      </c>
      <c r="N593" s="9">
        <f>(Data!X593-$D$9)*$B$12+$D$9+$B$11</f>
        <v/>
      </c>
      <c r="O593" s="9">
        <f>Data!Y593+$B$11</f>
        <v/>
      </c>
      <c r="P593" s="9">
        <f>(Data!Y593-$E$9)*$B$12+$E$9+$B$11</f>
        <v/>
      </c>
    </row>
    <row r="594">
      <c r="H594" s="14">
        <f>Data!A594</f>
        <v/>
      </c>
      <c r="I594" s="9">
        <f>IF(Occurrence!J594&gt;0,Occurrence!J594*$B$6,0)</f>
        <v/>
      </c>
      <c r="J594" s="9">
        <f>IF(Occurrence!J594&gt;0,MAX(0,(Occurrence!J594-$D$4)*$B$7+$D$4*$B$6),0)</f>
        <v/>
      </c>
      <c r="K594" s="9">
        <f>IF(Occurrence!K594&gt;0,Occurrence!K594*$B$6,0)</f>
        <v/>
      </c>
      <c r="L594" s="9">
        <f>IF(Occurrence!K594&gt;0,MAX(0,(Occurrence!K594-$E$4)*$B$7+$E$4*$B$6),0)</f>
        <v/>
      </c>
      <c r="M594" s="9">
        <f>Data!X594+$B$11</f>
        <v/>
      </c>
      <c r="N594" s="9">
        <f>(Data!X594-$D$9)*$B$12+$D$9+$B$11</f>
        <v/>
      </c>
      <c r="O594" s="9">
        <f>Data!Y594+$B$11</f>
        <v/>
      </c>
      <c r="P594" s="9">
        <f>(Data!Y594-$E$9)*$B$12+$E$9+$B$11</f>
        <v/>
      </c>
    </row>
    <row r="595">
      <c r="H595" s="14">
        <f>Data!A595</f>
        <v/>
      </c>
      <c r="I595" s="9">
        <f>IF(Occurrence!J595&gt;0,Occurrence!J595*$B$6,0)</f>
        <v/>
      </c>
      <c r="J595" s="9">
        <f>IF(Occurrence!J595&gt;0,MAX(0,(Occurrence!J595-$D$4)*$B$7+$D$4*$B$6),0)</f>
        <v/>
      </c>
      <c r="K595" s="9">
        <f>IF(Occurrence!K595&gt;0,Occurrence!K595*$B$6,0)</f>
        <v/>
      </c>
      <c r="L595" s="9">
        <f>IF(Occurrence!K595&gt;0,MAX(0,(Occurrence!K595-$E$4)*$B$7+$E$4*$B$6),0)</f>
        <v/>
      </c>
      <c r="M595" s="9">
        <f>Data!X595+$B$11</f>
        <v/>
      </c>
      <c r="N595" s="9">
        <f>(Data!X595-$D$9)*$B$12+$D$9+$B$11</f>
        <v/>
      </c>
      <c r="O595" s="9">
        <f>Data!Y595+$B$11</f>
        <v/>
      </c>
      <c r="P595" s="9">
        <f>(Data!Y595-$E$9)*$B$12+$E$9+$B$11</f>
        <v/>
      </c>
    </row>
    <row r="596">
      <c r="H596" s="14">
        <f>Data!A596</f>
        <v/>
      </c>
      <c r="I596" s="9">
        <f>IF(Occurrence!J596&gt;0,Occurrence!J596*$B$6,0)</f>
        <v/>
      </c>
      <c r="J596" s="9">
        <f>IF(Occurrence!J596&gt;0,MAX(0,(Occurrence!J596-$D$4)*$B$7+$D$4*$B$6),0)</f>
        <v/>
      </c>
      <c r="K596" s="9">
        <f>IF(Occurrence!K596&gt;0,Occurrence!K596*$B$6,0)</f>
        <v/>
      </c>
      <c r="L596" s="9">
        <f>IF(Occurrence!K596&gt;0,MAX(0,(Occurrence!K596-$E$4)*$B$7+$E$4*$B$6),0)</f>
        <v/>
      </c>
      <c r="M596" s="9">
        <f>Data!X596+$B$11</f>
        <v/>
      </c>
      <c r="N596" s="9">
        <f>(Data!X596-$D$9)*$B$12+$D$9+$B$11</f>
        <v/>
      </c>
      <c r="O596" s="9">
        <f>Data!Y596+$B$11</f>
        <v/>
      </c>
      <c r="P596" s="9">
        <f>(Data!Y596-$E$9)*$B$12+$E$9+$B$11</f>
        <v/>
      </c>
    </row>
    <row r="597">
      <c r="H597" s="14">
        <f>Data!A597</f>
        <v/>
      </c>
      <c r="I597" s="9">
        <f>IF(Occurrence!J597&gt;0,Occurrence!J597*$B$6,0)</f>
        <v/>
      </c>
      <c r="J597" s="9">
        <f>IF(Occurrence!J597&gt;0,MAX(0,(Occurrence!J597-$D$4)*$B$7+$D$4*$B$6),0)</f>
        <v/>
      </c>
      <c r="K597" s="9">
        <f>IF(Occurrence!K597&gt;0,Occurrence!K597*$B$6,0)</f>
        <v/>
      </c>
      <c r="L597" s="9">
        <f>IF(Occurrence!K597&gt;0,MAX(0,(Occurrence!K597-$E$4)*$B$7+$E$4*$B$6),0)</f>
        <v/>
      </c>
      <c r="M597" s="9">
        <f>Data!X597+$B$11</f>
        <v/>
      </c>
      <c r="N597" s="9">
        <f>(Data!X597-$D$9)*$B$12+$D$9+$B$11</f>
        <v/>
      </c>
      <c r="O597" s="9">
        <f>Data!Y597+$B$11</f>
        <v/>
      </c>
      <c r="P597" s="9">
        <f>(Data!Y597-$E$9)*$B$12+$E$9+$B$11</f>
        <v/>
      </c>
    </row>
    <row r="598">
      <c r="H598" s="14">
        <f>Data!A598</f>
        <v/>
      </c>
      <c r="I598" s="9">
        <f>IF(Occurrence!J598&gt;0,Occurrence!J598*$B$6,0)</f>
        <v/>
      </c>
      <c r="J598" s="9">
        <f>IF(Occurrence!J598&gt;0,MAX(0,(Occurrence!J598-$D$4)*$B$7+$D$4*$B$6),0)</f>
        <v/>
      </c>
      <c r="K598" s="9">
        <f>IF(Occurrence!K598&gt;0,Occurrence!K598*$B$6,0)</f>
        <v/>
      </c>
      <c r="L598" s="9">
        <f>IF(Occurrence!K598&gt;0,MAX(0,(Occurrence!K598-$E$4)*$B$7+$E$4*$B$6),0)</f>
        <v/>
      </c>
      <c r="M598" s="9">
        <f>Data!X598+$B$11</f>
        <v/>
      </c>
      <c r="N598" s="9">
        <f>(Data!X598-$D$9)*$B$12+$D$9+$B$11</f>
        <v/>
      </c>
      <c r="O598" s="9">
        <f>Data!Y598+$B$11</f>
        <v/>
      </c>
      <c r="P598" s="9">
        <f>(Data!Y598-$E$9)*$B$12+$E$9+$B$11</f>
        <v/>
      </c>
    </row>
    <row r="599">
      <c r="H599" s="14">
        <f>Data!A599</f>
        <v/>
      </c>
      <c r="I599" s="9">
        <f>IF(Occurrence!J599&gt;0,Occurrence!J599*$B$6,0)</f>
        <v/>
      </c>
      <c r="J599" s="9">
        <f>IF(Occurrence!J599&gt;0,MAX(0,(Occurrence!J599-$D$4)*$B$7+$D$4*$B$6),0)</f>
        <v/>
      </c>
      <c r="K599" s="9">
        <f>IF(Occurrence!K599&gt;0,Occurrence!K599*$B$6,0)</f>
        <v/>
      </c>
      <c r="L599" s="9">
        <f>IF(Occurrence!K599&gt;0,MAX(0,(Occurrence!K599-$E$4)*$B$7+$E$4*$B$6),0)</f>
        <v/>
      </c>
      <c r="M599" s="9">
        <f>Data!X599+$B$11</f>
        <v/>
      </c>
      <c r="N599" s="9">
        <f>(Data!X599-$D$9)*$B$12+$D$9+$B$11</f>
        <v/>
      </c>
      <c r="O599" s="9">
        <f>Data!Y599+$B$11</f>
        <v/>
      </c>
      <c r="P599" s="9">
        <f>(Data!Y599-$E$9)*$B$12+$E$9+$B$11</f>
        <v/>
      </c>
    </row>
    <row r="600">
      <c r="H600" s="14">
        <f>Data!A600</f>
        <v/>
      </c>
      <c r="I600" s="9">
        <f>IF(Occurrence!J600&gt;0,Occurrence!J600*$B$6,0)</f>
        <v/>
      </c>
      <c r="J600" s="9">
        <f>IF(Occurrence!J600&gt;0,MAX(0,(Occurrence!J600-$D$4)*$B$7+$D$4*$B$6),0)</f>
        <v/>
      </c>
      <c r="K600" s="9">
        <f>IF(Occurrence!K600&gt;0,Occurrence!K600*$B$6,0)</f>
        <v/>
      </c>
      <c r="L600" s="9">
        <f>IF(Occurrence!K600&gt;0,MAX(0,(Occurrence!K600-$E$4)*$B$7+$E$4*$B$6),0)</f>
        <v/>
      </c>
      <c r="M600" s="9">
        <f>Data!X600+$B$11</f>
        <v/>
      </c>
      <c r="N600" s="9">
        <f>(Data!X600-$D$9)*$B$12+$D$9+$B$11</f>
        <v/>
      </c>
      <c r="O600" s="9">
        <f>Data!Y600+$B$11</f>
        <v/>
      </c>
      <c r="P600" s="9">
        <f>(Data!Y600-$E$9)*$B$12+$E$9+$B$11</f>
        <v/>
      </c>
    </row>
    <row r="601">
      <c r="H601" s="14">
        <f>Data!A601</f>
        <v/>
      </c>
      <c r="I601" s="9">
        <f>IF(Occurrence!J601&gt;0,Occurrence!J601*$B$6,0)</f>
        <v/>
      </c>
      <c r="J601" s="9">
        <f>IF(Occurrence!J601&gt;0,MAX(0,(Occurrence!J601-$D$4)*$B$7+$D$4*$B$6),0)</f>
        <v/>
      </c>
      <c r="K601" s="9">
        <f>IF(Occurrence!K601&gt;0,Occurrence!K601*$B$6,0)</f>
        <v/>
      </c>
      <c r="L601" s="9">
        <f>IF(Occurrence!K601&gt;0,MAX(0,(Occurrence!K601-$E$4)*$B$7+$E$4*$B$6),0)</f>
        <v/>
      </c>
      <c r="M601" s="9">
        <f>Data!X601+$B$11</f>
        <v/>
      </c>
      <c r="N601" s="9">
        <f>(Data!X601-$D$9)*$B$12+$D$9+$B$11</f>
        <v/>
      </c>
      <c r="O601" s="9">
        <f>Data!Y601+$B$11</f>
        <v/>
      </c>
      <c r="P601" s="9">
        <f>(Data!Y601-$E$9)*$B$12+$E$9+$B$11</f>
        <v/>
      </c>
    </row>
    <row r="602">
      <c r="H602" s="14">
        <f>Data!A602</f>
        <v/>
      </c>
      <c r="I602" s="9">
        <f>IF(Occurrence!J602&gt;0,Occurrence!J602*$B$6,0)</f>
        <v/>
      </c>
      <c r="J602" s="9">
        <f>IF(Occurrence!J602&gt;0,MAX(0,(Occurrence!J602-$D$4)*$B$7+$D$4*$B$6),0)</f>
        <v/>
      </c>
      <c r="K602" s="9">
        <f>IF(Occurrence!K602&gt;0,Occurrence!K602*$B$6,0)</f>
        <v/>
      </c>
      <c r="L602" s="9">
        <f>IF(Occurrence!K602&gt;0,MAX(0,(Occurrence!K602-$E$4)*$B$7+$E$4*$B$6),0)</f>
        <v/>
      </c>
      <c r="M602" s="9">
        <f>Data!X602+$B$11</f>
        <v/>
      </c>
      <c r="N602" s="9">
        <f>(Data!X602-$D$9)*$B$12+$D$9+$B$11</f>
        <v/>
      </c>
      <c r="O602" s="9">
        <f>Data!Y602+$B$11</f>
        <v/>
      </c>
      <c r="P602" s="9">
        <f>(Data!Y602-$E$9)*$B$12+$E$9+$B$11</f>
        <v/>
      </c>
    </row>
    <row r="603">
      <c r="H603" s="14">
        <f>Data!A603</f>
        <v/>
      </c>
      <c r="I603" s="9">
        <f>IF(Occurrence!J603&gt;0,Occurrence!J603*$B$6,0)</f>
        <v/>
      </c>
      <c r="J603" s="9">
        <f>IF(Occurrence!J603&gt;0,MAX(0,(Occurrence!J603-$D$4)*$B$7+$D$4*$B$6),0)</f>
        <v/>
      </c>
      <c r="K603" s="9">
        <f>IF(Occurrence!K603&gt;0,Occurrence!K603*$B$6,0)</f>
        <v/>
      </c>
      <c r="L603" s="9">
        <f>IF(Occurrence!K603&gt;0,MAX(0,(Occurrence!K603-$E$4)*$B$7+$E$4*$B$6),0)</f>
        <v/>
      </c>
      <c r="M603" s="9">
        <f>Data!X603+$B$11</f>
        <v/>
      </c>
      <c r="N603" s="9">
        <f>(Data!X603-$D$9)*$B$12+$D$9+$B$11</f>
        <v/>
      </c>
      <c r="O603" s="9">
        <f>Data!Y603+$B$11</f>
        <v/>
      </c>
      <c r="P603" s="9">
        <f>(Data!Y603-$E$9)*$B$12+$E$9+$B$11</f>
        <v/>
      </c>
    </row>
    <row r="604">
      <c r="H604" s="14">
        <f>Data!A604</f>
        <v/>
      </c>
      <c r="I604" s="9">
        <f>IF(Occurrence!J604&gt;0,Occurrence!J604*$B$6,0)</f>
        <v/>
      </c>
      <c r="J604" s="9">
        <f>IF(Occurrence!J604&gt;0,MAX(0,(Occurrence!J604-$D$4)*$B$7+$D$4*$B$6),0)</f>
        <v/>
      </c>
      <c r="K604" s="9">
        <f>IF(Occurrence!K604&gt;0,Occurrence!K604*$B$6,0)</f>
        <v/>
      </c>
      <c r="L604" s="9">
        <f>IF(Occurrence!K604&gt;0,MAX(0,(Occurrence!K604-$E$4)*$B$7+$E$4*$B$6),0)</f>
        <v/>
      </c>
      <c r="M604" s="9">
        <f>Data!X604+$B$11</f>
        <v/>
      </c>
      <c r="N604" s="9">
        <f>(Data!X604-$D$9)*$B$12+$D$9+$B$11</f>
        <v/>
      </c>
      <c r="O604" s="9">
        <f>Data!Y604+$B$11</f>
        <v/>
      </c>
      <c r="P604" s="9">
        <f>(Data!Y604-$E$9)*$B$12+$E$9+$B$11</f>
        <v/>
      </c>
    </row>
    <row r="605">
      <c r="H605" s="14">
        <f>Data!A605</f>
        <v/>
      </c>
      <c r="I605" s="9">
        <f>IF(Occurrence!J605&gt;0,Occurrence!J605*$B$6,0)</f>
        <v/>
      </c>
      <c r="J605" s="9">
        <f>IF(Occurrence!J605&gt;0,MAX(0,(Occurrence!J605-$D$4)*$B$7+$D$4*$B$6),0)</f>
        <v/>
      </c>
      <c r="K605" s="9">
        <f>IF(Occurrence!K605&gt;0,Occurrence!K605*$B$6,0)</f>
        <v/>
      </c>
      <c r="L605" s="9">
        <f>IF(Occurrence!K605&gt;0,MAX(0,(Occurrence!K605-$E$4)*$B$7+$E$4*$B$6),0)</f>
        <v/>
      </c>
      <c r="M605" s="9">
        <f>Data!X605+$B$11</f>
        <v/>
      </c>
      <c r="N605" s="9">
        <f>(Data!X605-$D$9)*$B$12+$D$9+$B$11</f>
        <v/>
      </c>
      <c r="O605" s="9">
        <f>Data!Y605+$B$11</f>
        <v/>
      </c>
      <c r="P605" s="9">
        <f>(Data!Y605-$E$9)*$B$12+$E$9+$B$11</f>
        <v/>
      </c>
    </row>
    <row r="606">
      <c r="H606" s="14">
        <f>Data!A606</f>
        <v/>
      </c>
      <c r="I606" s="9">
        <f>IF(Occurrence!J606&gt;0,Occurrence!J606*$B$6,0)</f>
        <v/>
      </c>
      <c r="J606" s="9">
        <f>IF(Occurrence!J606&gt;0,MAX(0,(Occurrence!J606-$D$4)*$B$7+$D$4*$B$6),0)</f>
        <v/>
      </c>
      <c r="K606" s="9">
        <f>IF(Occurrence!K606&gt;0,Occurrence!K606*$B$6,0)</f>
        <v/>
      </c>
      <c r="L606" s="9">
        <f>IF(Occurrence!K606&gt;0,MAX(0,(Occurrence!K606-$E$4)*$B$7+$E$4*$B$6),0)</f>
        <v/>
      </c>
      <c r="M606" s="9">
        <f>Data!X606+$B$11</f>
        <v/>
      </c>
      <c r="N606" s="9">
        <f>(Data!X606-$D$9)*$B$12+$D$9+$B$11</f>
        <v/>
      </c>
      <c r="O606" s="9">
        <f>Data!Y606+$B$11</f>
        <v/>
      </c>
      <c r="P606" s="9">
        <f>(Data!Y606-$E$9)*$B$12+$E$9+$B$11</f>
        <v/>
      </c>
    </row>
    <row r="607">
      <c r="H607" s="14">
        <f>Data!A607</f>
        <v/>
      </c>
      <c r="I607" s="9">
        <f>IF(Occurrence!J607&gt;0,Occurrence!J607*$B$6,0)</f>
        <v/>
      </c>
      <c r="J607" s="9">
        <f>IF(Occurrence!J607&gt;0,MAX(0,(Occurrence!J607-$D$4)*$B$7+$D$4*$B$6),0)</f>
        <v/>
      </c>
      <c r="K607" s="9">
        <f>IF(Occurrence!K607&gt;0,Occurrence!K607*$B$6,0)</f>
        <v/>
      </c>
      <c r="L607" s="9">
        <f>IF(Occurrence!K607&gt;0,MAX(0,(Occurrence!K607-$E$4)*$B$7+$E$4*$B$6),0)</f>
        <v/>
      </c>
      <c r="M607" s="9">
        <f>Data!X607+$B$11</f>
        <v/>
      </c>
      <c r="N607" s="9">
        <f>(Data!X607-$D$9)*$B$12+$D$9+$B$11</f>
        <v/>
      </c>
      <c r="O607" s="9">
        <f>Data!Y607+$B$11</f>
        <v/>
      </c>
      <c r="P607" s="9">
        <f>(Data!Y607-$E$9)*$B$12+$E$9+$B$11</f>
        <v/>
      </c>
    </row>
    <row r="608">
      <c r="H608" s="14">
        <f>Data!A608</f>
        <v/>
      </c>
      <c r="I608" s="9">
        <f>IF(Occurrence!J608&gt;0,Occurrence!J608*$B$6,0)</f>
        <v/>
      </c>
      <c r="J608" s="9">
        <f>IF(Occurrence!J608&gt;0,MAX(0,(Occurrence!J608-$D$4)*$B$7+$D$4*$B$6),0)</f>
        <v/>
      </c>
      <c r="K608" s="9">
        <f>IF(Occurrence!K608&gt;0,Occurrence!K608*$B$6,0)</f>
        <v/>
      </c>
      <c r="L608" s="9">
        <f>IF(Occurrence!K608&gt;0,MAX(0,(Occurrence!K608-$E$4)*$B$7+$E$4*$B$6),0)</f>
        <v/>
      </c>
      <c r="M608" s="9">
        <f>Data!X608+$B$11</f>
        <v/>
      </c>
      <c r="N608" s="9">
        <f>(Data!X608-$D$9)*$B$12+$D$9+$B$11</f>
        <v/>
      </c>
      <c r="O608" s="9">
        <f>Data!Y608+$B$11</f>
        <v/>
      </c>
      <c r="P608" s="9">
        <f>(Data!Y608-$E$9)*$B$12+$E$9+$B$11</f>
        <v/>
      </c>
    </row>
    <row r="609">
      <c r="H609" s="14">
        <f>Data!A609</f>
        <v/>
      </c>
      <c r="I609" s="9">
        <f>IF(Occurrence!J609&gt;0,Occurrence!J609*$B$6,0)</f>
        <v/>
      </c>
      <c r="J609" s="9">
        <f>IF(Occurrence!J609&gt;0,MAX(0,(Occurrence!J609-$D$4)*$B$7+$D$4*$B$6),0)</f>
        <v/>
      </c>
      <c r="K609" s="9">
        <f>IF(Occurrence!K609&gt;0,Occurrence!K609*$B$6,0)</f>
        <v/>
      </c>
      <c r="L609" s="9">
        <f>IF(Occurrence!K609&gt;0,MAX(0,(Occurrence!K609-$E$4)*$B$7+$E$4*$B$6),0)</f>
        <v/>
      </c>
      <c r="M609" s="9">
        <f>Data!X609+$B$11</f>
        <v/>
      </c>
      <c r="N609" s="9">
        <f>(Data!X609-$D$9)*$B$12+$D$9+$B$11</f>
        <v/>
      </c>
      <c r="O609" s="9">
        <f>Data!Y609+$B$11</f>
        <v/>
      </c>
      <c r="P609" s="9">
        <f>(Data!Y609-$E$9)*$B$12+$E$9+$B$11</f>
        <v/>
      </c>
    </row>
    <row r="610">
      <c r="H610" s="14">
        <f>Data!A610</f>
        <v/>
      </c>
      <c r="I610" s="9">
        <f>IF(Occurrence!J610&gt;0,Occurrence!J610*$B$6,0)</f>
        <v/>
      </c>
      <c r="J610" s="9">
        <f>IF(Occurrence!J610&gt;0,MAX(0,(Occurrence!J610-$D$4)*$B$7+$D$4*$B$6),0)</f>
        <v/>
      </c>
      <c r="K610" s="9">
        <f>IF(Occurrence!K610&gt;0,Occurrence!K610*$B$6,0)</f>
        <v/>
      </c>
      <c r="L610" s="9">
        <f>IF(Occurrence!K610&gt;0,MAX(0,(Occurrence!K610-$E$4)*$B$7+$E$4*$B$6),0)</f>
        <v/>
      </c>
      <c r="M610" s="9">
        <f>Data!X610+$B$11</f>
        <v/>
      </c>
      <c r="N610" s="9">
        <f>(Data!X610-$D$9)*$B$12+$D$9+$B$11</f>
        <v/>
      </c>
      <c r="O610" s="9">
        <f>Data!Y610+$B$11</f>
        <v/>
      </c>
      <c r="P610" s="9">
        <f>(Data!Y610-$E$9)*$B$12+$E$9+$B$11</f>
        <v/>
      </c>
    </row>
    <row r="611">
      <c r="H611" s="14">
        <f>Data!A611</f>
        <v/>
      </c>
      <c r="I611" s="9">
        <f>IF(Occurrence!J611&gt;0,Occurrence!J611*$B$6,0)</f>
        <v/>
      </c>
      <c r="J611" s="9">
        <f>IF(Occurrence!J611&gt;0,MAX(0,(Occurrence!J611-$D$4)*$B$7+$D$4*$B$6),0)</f>
        <v/>
      </c>
      <c r="K611" s="9">
        <f>IF(Occurrence!K611&gt;0,Occurrence!K611*$B$6,0)</f>
        <v/>
      </c>
      <c r="L611" s="9">
        <f>IF(Occurrence!K611&gt;0,MAX(0,(Occurrence!K611-$E$4)*$B$7+$E$4*$B$6),0)</f>
        <v/>
      </c>
      <c r="M611" s="9">
        <f>Data!X611+$B$11</f>
        <v/>
      </c>
      <c r="N611" s="9">
        <f>(Data!X611-$D$9)*$B$12+$D$9+$B$11</f>
        <v/>
      </c>
      <c r="O611" s="9">
        <f>Data!Y611+$B$11</f>
        <v/>
      </c>
      <c r="P611" s="9">
        <f>(Data!Y611-$E$9)*$B$12+$E$9+$B$11</f>
        <v/>
      </c>
    </row>
    <row r="612">
      <c r="H612" s="14">
        <f>Data!A612</f>
        <v/>
      </c>
      <c r="I612" s="9">
        <f>IF(Occurrence!J612&gt;0,Occurrence!J612*$B$6,0)</f>
        <v/>
      </c>
      <c r="J612" s="9">
        <f>IF(Occurrence!J612&gt;0,MAX(0,(Occurrence!J612-$D$4)*$B$7+$D$4*$B$6),0)</f>
        <v/>
      </c>
      <c r="K612" s="9">
        <f>IF(Occurrence!K612&gt;0,Occurrence!K612*$B$6,0)</f>
        <v/>
      </c>
      <c r="L612" s="9">
        <f>IF(Occurrence!K612&gt;0,MAX(0,(Occurrence!K612-$E$4)*$B$7+$E$4*$B$6),0)</f>
        <v/>
      </c>
      <c r="M612" s="9">
        <f>Data!X612+$B$11</f>
        <v/>
      </c>
      <c r="N612" s="9">
        <f>(Data!X612-$D$9)*$B$12+$D$9+$B$11</f>
        <v/>
      </c>
      <c r="O612" s="9">
        <f>Data!Y612+$B$11</f>
        <v/>
      </c>
      <c r="P612" s="9">
        <f>(Data!Y612-$E$9)*$B$12+$E$9+$B$11</f>
        <v/>
      </c>
    </row>
    <row r="613">
      <c r="H613" s="14">
        <f>Data!A613</f>
        <v/>
      </c>
      <c r="I613" s="9">
        <f>IF(Occurrence!J613&gt;0,Occurrence!J613*$B$6,0)</f>
        <v/>
      </c>
      <c r="J613" s="9">
        <f>IF(Occurrence!J613&gt;0,MAX(0,(Occurrence!J613-$D$4)*$B$7+$D$4*$B$6),0)</f>
        <v/>
      </c>
      <c r="K613" s="9">
        <f>IF(Occurrence!K613&gt;0,Occurrence!K613*$B$6,0)</f>
        <v/>
      </c>
      <c r="L613" s="9">
        <f>IF(Occurrence!K613&gt;0,MAX(0,(Occurrence!K613-$E$4)*$B$7+$E$4*$B$6),0)</f>
        <v/>
      </c>
      <c r="M613" s="9">
        <f>Data!X613+$B$11</f>
        <v/>
      </c>
      <c r="N613" s="9">
        <f>(Data!X613-$D$9)*$B$12+$D$9+$B$11</f>
        <v/>
      </c>
      <c r="O613" s="9">
        <f>Data!Y613+$B$11</f>
        <v/>
      </c>
      <c r="P613" s="9">
        <f>(Data!Y613-$E$9)*$B$12+$E$9+$B$11</f>
        <v/>
      </c>
    </row>
    <row r="614">
      <c r="H614" s="14">
        <f>Data!A614</f>
        <v/>
      </c>
      <c r="I614" s="9">
        <f>IF(Occurrence!J614&gt;0,Occurrence!J614*$B$6,0)</f>
        <v/>
      </c>
      <c r="J614" s="9">
        <f>IF(Occurrence!J614&gt;0,MAX(0,(Occurrence!J614-$D$4)*$B$7+$D$4*$B$6),0)</f>
        <v/>
      </c>
      <c r="K614" s="9">
        <f>IF(Occurrence!K614&gt;0,Occurrence!K614*$B$6,0)</f>
        <v/>
      </c>
      <c r="L614" s="9">
        <f>IF(Occurrence!K614&gt;0,MAX(0,(Occurrence!K614-$E$4)*$B$7+$E$4*$B$6),0)</f>
        <v/>
      </c>
      <c r="M614" s="9">
        <f>Data!X614+$B$11</f>
        <v/>
      </c>
      <c r="N614" s="9">
        <f>(Data!X614-$D$9)*$B$12+$D$9+$B$11</f>
        <v/>
      </c>
      <c r="O614" s="9">
        <f>Data!Y614+$B$11</f>
        <v/>
      </c>
      <c r="P614" s="9">
        <f>(Data!Y614-$E$9)*$B$12+$E$9+$B$11</f>
        <v/>
      </c>
    </row>
    <row r="615">
      <c r="H615" s="14">
        <f>Data!A615</f>
        <v/>
      </c>
      <c r="I615" s="9">
        <f>IF(Occurrence!J615&gt;0,Occurrence!J615*$B$6,0)</f>
        <v/>
      </c>
      <c r="J615" s="9">
        <f>IF(Occurrence!J615&gt;0,MAX(0,(Occurrence!J615-$D$4)*$B$7+$D$4*$B$6),0)</f>
        <v/>
      </c>
      <c r="K615" s="9">
        <f>IF(Occurrence!K615&gt;0,Occurrence!K615*$B$6,0)</f>
        <v/>
      </c>
      <c r="L615" s="9">
        <f>IF(Occurrence!K615&gt;0,MAX(0,(Occurrence!K615-$E$4)*$B$7+$E$4*$B$6),0)</f>
        <v/>
      </c>
      <c r="M615" s="9">
        <f>Data!X615+$B$11</f>
        <v/>
      </c>
      <c r="N615" s="9">
        <f>(Data!X615-$D$9)*$B$12+$D$9+$B$11</f>
        <v/>
      </c>
      <c r="O615" s="9">
        <f>Data!Y615+$B$11</f>
        <v/>
      </c>
      <c r="P615" s="9">
        <f>(Data!Y615-$E$9)*$B$12+$E$9+$B$11</f>
        <v/>
      </c>
    </row>
    <row r="616">
      <c r="H616" s="14">
        <f>Data!A616</f>
        <v/>
      </c>
      <c r="I616" s="9">
        <f>IF(Occurrence!J616&gt;0,Occurrence!J616*$B$6,0)</f>
        <v/>
      </c>
      <c r="J616" s="9">
        <f>IF(Occurrence!J616&gt;0,MAX(0,(Occurrence!J616-$D$4)*$B$7+$D$4*$B$6),0)</f>
        <v/>
      </c>
      <c r="K616" s="9">
        <f>IF(Occurrence!K616&gt;0,Occurrence!K616*$B$6,0)</f>
        <v/>
      </c>
      <c r="L616" s="9">
        <f>IF(Occurrence!K616&gt;0,MAX(0,(Occurrence!K616-$E$4)*$B$7+$E$4*$B$6),0)</f>
        <v/>
      </c>
      <c r="M616" s="9">
        <f>Data!X616+$B$11</f>
        <v/>
      </c>
      <c r="N616" s="9">
        <f>(Data!X616-$D$9)*$B$12+$D$9+$B$11</f>
        <v/>
      </c>
      <c r="O616" s="9">
        <f>Data!Y616+$B$11</f>
        <v/>
      </c>
      <c r="P616" s="9">
        <f>(Data!Y616-$E$9)*$B$12+$E$9+$B$11</f>
        <v/>
      </c>
    </row>
    <row r="617">
      <c r="H617" s="14">
        <f>Data!A617</f>
        <v/>
      </c>
      <c r="I617" s="9">
        <f>IF(Occurrence!J617&gt;0,Occurrence!J617*$B$6,0)</f>
        <v/>
      </c>
      <c r="J617" s="9">
        <f>IF(Occurrence!J617&gt;0,MAX(0,(Occurrence!J617-$D$4)*$B$7+$D$4*$B$6),0)</f>
        <v/>
      </c>
      <c r="K617" s="9">
        <f>IF(Occurrence!K617&gt;0,Occurrence!K617*$B$6,0)</f>
        <v/>
      </c>
      <c r="L617" s="9">
        <f>IF(Occurrence!K617&gt;0,MAX(0,(Occurrence!K617-$E$4)*$B$7+$E$4*$B$6),0)</f>
        <v/>
      </c>
      <c r="M617" s="9">
        <f>Data!X617+$B$11</f>
        <v/>
      </c>
      <c r="N617" s="9">
        <f>(Data!X617-$D$9)*$B$12+$D$9+$B$11</f>
        <v/>
      </c>
      <c r="O617" s="9">
        <f>Data!Y617+$B$11</f>
        <v/>
      </c>
      <c r="P617" s="9">
        <f>(Data!Y617-$E$9)*$B$12+$E$9+$B$11</f>
        <v/>
      </c>
    </row>
    <row r="618">
      <c r="H618" s="14">
        <f>Data!A618</f>
        <v/>
      </c>
      <c r="I618" s="9">
        <f>IF(Occurrence!J618&gt;0,Occurrence!J618*$B$6,0)</f>
        <v/>
      </c>
      <c r="J618" s="9">
        <f>IF(Occurrence!J618&gt;0,MAX(0,(Occurrence!J618-$D$4)*$B$7+$D$4*$B$6),0)</f>
        <v/>
      </c>
      <c r="K618" s="9">
        <f>IF(Occurrence!K618&gt;0,Occurrence!K618*$B$6,0)</f>
        <v/>
      </c>
      <c r="L618" s="9">
        <f>IF(Occurrence!K618&gt;0,MAX(0,(Occurrence!K618-$E$4)*$B$7+$E$4*$B$6),0)</f>
        <v/>
      </c>
      <c r="M618" s="9">
        <f>Data!X618+$B$11</f>
        <v/>
      </c>
      <c r="N618" s="9">
        <f>(Data!X618-$D$9)*$B$12+$D$9+$B$11</f>
        <v/>
      </c>
      <c r="O618" s="9">
        <f>Data!Y618+$B$11</f>
        <v/>
      </c>
      <c r="P618" s="9">
        <f>(Data!Y618-$E$9)*$B$12+$E$9+$B$11</f>
        <v/>
      </c>
    </row>
    <row r="619">
      <c r="H619" s="14">
        <f>Data!A619</f>
        <v/>
      </c>
      <c r="I619" s="9">
        <f>IF(Occurrence!J619&gt;0,Occurrence!J619*$B$6,0)</f>
        <v/>
      </c>
      <c r="J619" s="9">
        <f>IF(Occurrence!J619&gt;0,MAX(0,(Occurrence!J619-$D$4)*$B$7+$D$4*$B$6),0)</f>
        <v/>
      </c>
      <c r="K619" s="9">
        <f>IF(Occurrence!K619&gt;0,Occurrence!K619*$B$6,0)</f>
        <v/>
      </c>
      <c r="L619" s="9">
        <f>IF(Occurrence!K619&gt;0,MAX(0,(Occurrence!K619-$E$4)*$B$7+$E$4*$B$6),0)</f>
        <v/>
      </c>
      <c r="M619" s="9">
        <f>Data!X619+$B$11</f>
        <v/>
      </c>
      <c r="N619" s="9">
        <f>(Data!X619-$D$9)*$B$12+$D$9+$B$11</f>
        <v/>
      </c>
      <c r="O619" s="9">
        <f>Data!Y619+$B$11</f>
        <v/>
      </c>
      <c r="P619" s="9">
        <f>(Data!Y619-$E$9)*$B$12+$E$9+$B$11</f>
        <v/>
      </c>
    </row>
    <row r="620">
      <c r="H620" s="14">
        <f>Data!A620</f>
        <v/>
      </c>
      <c r="I620" s="9">
        <f>IF(Occurrence!J620&gt;0,Occurrence!J620*$B$6,0)</f>
        <v/>
      </c>
      <c r="J620" s="9">
        <f>IF(Occurrence!J620&gt;0,MAX(0,(Occurrence!J620-$D$4)*$B$7+$D$4*$B$6),0)</f>
        <v/>
      </c>
      <c r="K620" s="9">
        <f>IF(Occurrence!K620&gt;0,Occurrence!K620*$B$6,0)</f>
        <v/>
      </c>
      <c r="L620" s="9">
        <f>IF(Occurrence!K620&gt;0,MAX(0,(Occurrence!K620-$E$4)*$B$7+$E$4*$B$6),0)</f>
        <v/>
      </c>
      <c r="M620" s="9">
        <f>Data!X620+$B$11</f>
        <v/>
      </c>
      <c r="N620" s="9">
        <f>(Data!X620-$D$9)*$B$12+$D$9+$B$11</f>
        <v/>
      </c>
      <c r="O620" s="9">
        <f>Data!Y620+$B$11</f>
        <v/>
      </c>
      <c r="P620" s="9">
        <f>(Data!Y620-$E$9)*$B$12+$E$9+$B$11</f>
        <v/>
      </c>
    </row>
    <row r="621">
      <c r="H621" s="14">
        <f>Data!A621</f>
        <v/>
      </c>
      <c r="I621" s="9">
        <f>IF(Occurrence!J621&gt;0,Occurrence!J621*$B$6,0)</f>
        <v/>
      </c>
      <c r="J621" s="9">
        <f>IF(Occurrence!J621&gt;0,MAX(0,(Occurrence!J621-$D$4)*$B$7+$D$4*$B$6),0)</f>
        <v/>
      </c>
      <c r="K621" s="9">
        <f>IF(Occurrence!K621&gt;0,Occurrence!K621*$B$6,0)</f>
        <v/>
      </c>
      <c r="L621" s="9">
        <f>IF(Occurrence!K621&gt;0,MAX(0,(Occurrence!K621-$E$4)*$B$7+$E$4*$B$6),0)</f>
        <v/>
      </c>
      <c r="M621" s="9">
        <f>Data!X621+$B$11</f>
        <v/>
      </c>
      <c r="N621" s="9">
        <f>(Data!X621-$D$9)*$B$12+$D$9+$B$11</f>
        <v/>
      </c>
      <c r="O621" s="9">
        <f>Data!Y621+$B$11</f>
        <v/>
      </c>
      <c r="P621" s="9">
        <f>(Data!Y621-$E$9)*$B$12+$E$9+$B$11</f>
        <v/>
      </c>
    </row>
    <row r="622">
      <c r="H622" s="14">
        <f>Data!A622</f>
        <v/>
      </c>
      <c r="I622" s="9">
        <f>IF(Occurrence!J622&gt;0,Occurrence!J622*$B$6,0)</f>
        <v/>
      </c>
      <c r="J622" s="9">
        <f>IF(Occurrence!J622&gt;0,MAX(0,(Occurrence!J622-$D$4)*$B$7+$D$4*$B$6),0)</f>
        <v/>
      </c>
      <c r="K622" s="9">
        <f>IF(Occurrence!K622&gt;0,Occurrence!K622*$B$6,0)</f>
        <v/>
      </c>
      <c r="L622" s="9">
        <f>IF(Occurrence!K622&gt;0,MAX(0,(Occurrence!K622-$E$4)*$B$7+$E$4*$B$6),0)</f>
        <v/>
      </c>
      <c r="M622" s="9">
        <f>Data!X622+$B$11</f>
        <v/>
      </c>
      <c r="N622" s="9">
        <f>(Data!X622-$D$9)*$B$12+$D$9+$B$11</f>
        <v/>
      </c>
      <c r="O622" s="9">
        <f>Data!Y622+$B$11</f>
        <v/>
      </c>
      <c r="P622" s="9">
        <f>(Data!Y622-$E$9)*$B$12+$E$9+$B$11</f>
        <v/>
      </c>
    </row>
    <row r="623">
      <c r="H623" s="14">
        <f>Data!A623</f>
        <v/>
      </c>
      <c r="I623" s="9">
        <f>IF(Occurrence!J623&gt;0,Occurrence!J623*$B$6,0)</f>
        <v/>
      </c>
      <c r="J623" s="9">
        <f>IF(Occurrence!J623&gt;0,MAX(0,(Occurrence!J623-$D$4)*$B$7+$D$4*$B$6),0)</f>
        <v/>
      </c>
      <c r="K623" s="9">
        <f>IF(Occurrence!K623&gt;0,Occurrence!K623*$B$6,0)</f>
        <v/>
      </c>
      <c r="L623" s="9">
        <f>IF(Occurrence!K623&gt;0,MAX(0,(Occurrence!K623-$E$4)*$B$7+$E$4*$B$6),0)</f>
        <v/>
      </c>
      <c r="M623" s="9">
        <f>Data!X623+$B$11</f>
        <v/>
      </c>
      <c r="N623" s="9">
        <f>(Data!X623-$D$9)*$B$12+$D$9+$B$11</f>
        <v/>
      </c>
      <c r="O623" s="9">
        <f>Data!Y623+$B$11</f>
        <v/>
      </c>
      <c r="P623" s="9">
        <f>(Data!Y623-$E$9)*$B$12+$E$9+$B$11</f>
        <v/>
      </c>
    </row>
    <row r="624">
      <c r="H624" s="14">
        <f>Data!A624</f>
        <v/>
      </c>
      <c r="I624" s="9">
        <f>IF(Occurrence!J624&gt;0,Occurrence!J624*$B$6,0)</f>
        <v/>
      </c>
      <c r="J624" s="9">
        <f>IF(Occurrence!J624&gt;0,MAX(0,(Occurrence!J624-$D$4)*$B$7+$D$4*$B$6),0)</f>
        <v/>
      </c>
      <c r="K624" s="9">
        <f>IF(Occurrence!K624&gt;0,Occurrence!K624*$B$6,0)</f>
        <v/>
      </c>
      <c r="L624" s="9">
        <f>IF(Occurrence!K624&gt;0,MAX(0,(Occurrence!K624-$E$4)*$B$7+$E$4*$B$6),0)</f>
        <v/>
      </c>
      <c r="M624" s="9">
        <f>Data!X624+$B$11</f>
        <v/>
      </c>
      <c r="N624" s="9">
        <f>(Data!X624-$D$9)*$B$12+$D$9+$B$11</f>
        <v/>
      </c>
      <c r="O624" s="9">
        <f>Data!Y624+$B$11</f>
        <v/>
      </c>
      <c r="P624" s="9">
        <f>(Data!Y624-$E$9)*$B$12+$E$9+$B$11</f>
        <v/>
      </c>
    </row>
    <row r="625">
      <c r="H625" s="14">
        <f>Data!A625</f>
        <v/>
      </c>
      <c r="I625" s="9">
        <f>IF(Occurrence!J625&gt;0,Occurrence!J625*$B$6,0)</f>
        <v/>
      </c>
      <c r="J625" s="9">
        <f>IF(Occurrence!J625&gt;0,MAX(0,(Occurrence!J625-$D$4)*$B$7+$D$4*$B$6),0)</f>
        <v/>
      </c>
      <c r="K625" s="9">
        <f>IF(Occurrence!K625&gt;0,Occurrence!K625*$B$6,0)</f>
        <v/>
      </c>
      <c r="L625" s="9">
        <f>IF(Occurrence!K625&gt;0,MAX(0,(Occurrence!K625-$E$4)*$B$7+$E$4*$B$6),0)</f>
        <v/>
      </c>
      <c r="M625" s="9">
        <f>Data!X625+$B$11</f>
        <v/>
      </c>
      <c r="N625" s="9">
        <f>(Data!X625-$D$9)*$B$12+$D$9+$B$11</f>
        <v/>
      </c>
      <c r="O625" s="9">
        <f>Data!Y625+$B$11</f>
        <v/>
      </c>
      <c r="P625" s="9">
        <f>(Data!Y625-$E$9)*$B$12+$E$9+$B$11</f>
        <v/>
      </c>
    </row>
    <row r="626">
      <c r="H626" s="14">
        <f>Data!A626</f>
        <v/>
      </c>
      <c r="I626" s="9">
        <f>IF(Occurrence!J626&gt;0,Occurrence!J626*$B$6,0)</f>
        <v/>
      </c>
      <c r="J626" s="9">
        <f>IF(Occurrence!J626&gt;0,MAX(0,(Occurrence!J626-$D$4)*$B$7+$D$4*$B$6),0)</f>
        <v/>
      </c>
      <c r="K626" s="9">
        <f>IF(Occurrence!K626&gt;0,Occurrence!K626*$B$6,0)</f>
        <v/>
      </c>
      <c r="L626" s="9">
        <f>IF(Occurrence!K626&gt;0,MAX(0,(Occurrence!K626-$E$4)*$B$7+$E$4*$B$6),0)</f>
        <v/>
      </c>
      <c r="M626" s="9">
        <f>Data!X626+$B$11</f>
        <v/>
      </c>
      <c r="N626" s="9">
        <f>(Data!X626-$D$9)*$B$12+$D$9+$B$11</f>
        <v/>
      </c>
      <c r="O626" s="9">
        <f>Data!Y626+$B$11</f>
        <v/>
      </c>
      <c r="P626" s="9">
        <f>(Data!Y626-$E$9)*$B$12+$E$9+$B$11</f>
        <v/>
      </c>
    </row>
    <row r="627">
      <c r="H627" s="14">
        <f>Data!A627</f>
        <v/>
      </c>
      <c r="I627" s="9">
        <f>IF(Occurrence!J627&gt;0,Occurrence!J627*$B$6,0)</f>
        <v/>
      </c>
      <c r="J627" s="9">
        <f>IF(Occurrence!J627&gt;0,MAX(0,(Occurrence!J627-$D$4)*$B$7+$D$4*$B$6),0)</f>
        <v/>
      </c>
      <c r="K627" s="9">
        <f>IF(Occurrence!K627&gt;0,Occurrence!K627*$B$6,0)</f>
        <v/>
      </c>
      <c r="L627" s="9">
        <f>IF(Occurrence!K627&gt;0,MAX(0,(Occurrence!K627-$E$4)*$B$7+$E$4*$B$6),0)</f>
        <v/>
      </c>
      <c r="M627" s="9">
        <f>Data!X627+$B$11</f>
        <v/>
      </c>
      <c r="N627" s="9">
        <f>(Data!X627-$D$9)*$B$12+$D$9+$B$11</f>
        <v/>
      </c>
      <c r="O627" s="9">
        <f>Data!Y627+$B$11</f>
        <v/>
      </c>
      <c r="P627" s="9">
        <f>(Data!Y627-$E$9)*$B$12+$E$9+$B$11</f>
        <v/>
      </c>
    </row>
    <row r="628">
      <c r="H628" s="14">
        <f>Data!A628</f>
        <v/>
      </c>
      <c r="I628" s="9">
        <f>IF(Occurrence!J628&gt;0,Occurrence!J628*$B$6,0)</f>
        <v/>
      </c>
      <c r="J628" s="9">
        <f>IF(Occurrence!J628&gt;0,MAX(0,(Occurrence!J628-$D$4)*$B$7+$D$4*$B$6),0)</f>
        <v/>
      </c>
      <c r="K628" s="9">
        <f>IF(Occurrence!K628&gt;0,Occurrence!K628*$B$6,0)</f>
        <v/>
      </c>
      <c r="L628" s="9">
        <f>IF(Occurrence!K628&gt;0,MAX(0,(Occurrence!K628-$E$4)*$B$7+$E$4*$B$6),0)</f>
        <v/>
      </c>
      <c r="M628" s="9">
        <f>Data!X628+$B$11</f>
        <v/>
      </c>
      <c r="N628" s="9">
        <f>(Data!X628-$D$9)*$B$12+$D$9+$B$11</f>
        <v/>
      </c>
      <c r="O628" s="9">
        <f>Data!Y628+$B$11</f>
        <v/>
      </c>
      <c r="P628" s="9">
        <f>(Data!Y628-$E$9)*$B$12+$E$9+$B$11</f>
        <v/>
      </c>
    </row>
    <row r="629">
      <c r="H629" s="14">
        <f>Data!A629</f>
        <v/>
      </c>
      <c r="I629" s="9">
        <f>IF(Occurrence!J629&gt;0,Occurrence!J629*$B$6,0)</f>
        <v/>
      </c>
      <c r="J629" s="9">
        <f>IF(Occurrence!J629&gt;0,MAX(0,(Occurrence!J629-$D$4)*$B$7+$D$4*$B$6),0)</f>
        <v/>
      </c>
      <c r="K629" s="9">
        <f>IF(Occurrence!K629&gt;0,Occurrence!K629*$B$6,0)</f>
        <v/>
      </c>
      <c r="L629" s="9">
        <f>IF(Occurrence!K629&gt;0,MAX(0,(Occurrence!K629-$E$4)*$B$7+$E$4*$B$6),0)</f>
        <v/>
      </c>
      <c r="M629" s="9">
        <f>Data!X629+$B$11</f>
        <v/>
      </c>
      <c r="N629" s="9">
        <f>(Data!X629-$D$9)*$B$12+$D$9+$B$11</f>
        <v/>
      </c>
      <c r="O629" s="9">
        <f>Data!Y629+$B$11</f>
        <v/>
      </c>
      <c r="P629" s="9">
        <f>(Data!Y629-$E$9)*$B$12+$E$9+$B$11</f>
        <v/>
      </c>
    </row>
    <row r="630">
      <c r="H630" s="14">
        <f>Data!A630</f>
        <v/>
      </c>
      <c r="I630" s="9">
        <f>IF(Occurrence!J630&gt;0,Occurrence!J630*$B$6,0)</f>
        <v/>
      </c>
      <c r="J630" s="9">
        <f>IF(Occurrence!J630&gt;0,MAX(0,(Occurrence!J630-$D$4)*$B$7+$D$4*$B$6),0)</f>
        <v/>
      </c>
      <c r="K630" s="9">
        <f>IF(Occurrence!K630&gt;0,Occurrence!K630*$B$6,0)</f>
        <v/>
      </c>
      <c r="L630" s="9">
        <f>IF(Occurrence!K630&gt;0,MAX(0,(Occurrence!K630-$E$4)*$B$7+$E$4*$B$6),0)</f>
        <v/>
      </c>
      <c r="M630" s="9">
        <f>Data!X630+$B$11</f>
        <v/>
      </c>
      <c r="N630" s="9">
        <f>(Data!X630-$D$9)*$B$12+$D$9+$B$11</f>
        <v/>
      </c>
      <c r="O630" s="9">
        <f>Data!Y630+$B$11</f>
        <v/>
      </c>
      <c r="P630" s="9">
        <f>(Data!Y630-$E$9)*$B$12+$E$9+$B$11</f>
        <v/>
      </c>
    </row>
    <row r="631">
      <c r="H631" s="14">
        <f>Data!A631</f>
        <v/>
      </c>
      <c r="I631" s="9">
        <f>IF(Occurrence!J631&gt;0,Occurrence!J631*$B$6,0)</f>
        <v/>
      </c>
      <c r="J631" s="9">
        <f>IF(Occurrence!J631&gt;0,MAX(0,(Occurrence!J631-$D$4)*$B$7+$D$4*$B$6),0)</f>
        <v/>
      </c>
      <c r="K631" s="9">
        <f>IF(Occurrence!K631&gt;0,Occurrence!K631*$B$6,0)</f>
        <v/>
      </c>
      <c r="L631" s="9">
        <f>IF(Occurrence!K631&gt;0,MAX(0,(Occurrence!K631-$E$4)*$B$7+$E$4*$B$6),0)</f>
        <v/>
      </c>
      <c r="M631" s="9">
        <f>Data!X631+$B$11</f>
        <v/>
      </c>
      <c r="N631" s="9">
        <f>(Data!X631-$D$9)*$B$12+$D$9+$B$11</f>
        <v/>
      </c>
      <c r="O631" s="9">
        <f>Data!Y631+$B$11</f>
        <v/>
      </c>
      <c r="P631" s="9">
        <f>(Data!Y631-$E$9)*$B$12+$E$9+$B$11</f>
        <v/>
      </c>
    </row>
    <row r="632">
      <c r="H632" s="14">
        <f>Data!A632</f>
        <v/>
      </c>
      <c r="I632" s="9">
        <f>IF(Occurrence!J632&gt;0,Occurrence!J632*$B$6,0)</f>
        <v/>
      </c>
      <c r="J632" s="9">
        <f>IF(Occurrence!J632&gt;0,MAX(0,(Occurrence!J632-$D$4)*$B$7+$D$4*$B$6),0)</f>
        <v/>
      </c>
      <c r="K632" s="9">
        <f>IF(Occurrence!K632&gt;0,Occurrence!K632*$B$6,0)</f>
        <v/>
      </c>
      <c r="L632" s="9">
        <f>IF(Occurrence!K632&gt;0,MAX(0,(Occurrence!K632-$E$4)*$B$7+$E$4*$B$6),0)</f>
        <v/>
      </c>
      <c r="M632" s="9">
        <f>Data!X632+$B$11</f>
        <v/>
      </c>
      <c r="N632" s="9">
        <f>(Data!X632-$D$9)*$B$12+$D$9+$B$11</f>
        <v/>
      </c>
      <c r="O632" s="9">
        <f>Data!Y632+$B$11</f>
        <v/>
      </c>
      <c r="P632" s="9">
        <f>(Data!Y632-$E$9)*$B$12+$E$9+$B$11</f>
        <v/>
      </c>
    </row>
    <row r="633">
      <c r="H633" s="14">
        <f>Data!A633</f>
        <v/>
      </c>
      <c r="I633" s="9">
        <f>IF(Occurrence!J633&gt;0,Occurrence!J633*$B$6,0)</f>
        <v/>
      </c>
      <c r="J633" s="9">
        <f>IF(Occurrence!J633&gt;0,MAX(0,(Occurrence!J633-$D$4)*$B$7+$D$4*$B$6),0)</f>
        <v/>
      </c>
      <c r="K633" s="9">
        <f>IF(Occurrence!K633&gt;0,Occurrence!K633*$B$6,0)</f>
        <v/>
      </c>
      <c r="L633" s="9">
        <f>IF(Occurrence!K633&gt;0,MAX(0,(Occurrence!K633-$E$4)*$B$7+$E$4*$B$6),0)</f>
        <v/>
      </c>
      <c r="M633" s="9">
        <f>Data!X633+$B$11</f>
        <v/>
      </c>
      <c r="N633" s="9">
        <f>(Data!X633-$D$9)*$B$12+$D$9+$B$11</f>
        <v/>
      </c>
      <c r="O633" s="9">
        <f>Data!Y633+$B$11</f>
        <v/>
      </c>
      <c r="P633" s="9">
        <f>(Data!Y633-$E$9)*$B$12+$E$9+$B$11</f>
        <v/>
      </c>
    </row>
    <row r="634">
      <c r="H634" s="14">
        <f>Data!A634</f>
        <v/>
      </c>
      <c r="I634" s="9">
        <f>IF(Occurrence!J634&gt;0,Occurrence!J634*$B$6,0)</f>
        <v/>
      </c>
      <c r="J634" s="9">
        <f>IF(Occurrence!J634&gt;0,MAX(0,(Occurrence!J634-$D$4)*$B$7+$D$4*$B$6),0)</f>
        <v/>
      </c>
      <c r="K634" s="9">
        <f>IF(Occurrence!K634&gt;0,Occurrence!K634*$B$6,0)</f>
        <v/>
      </c>
      <c r="L634" s="9">
        <f>IF(Occurrence!K634&gt;0,MAX(0,(Occurrence!K634-$E$4)*$B$7+$E$4*$B$6),0)</f>
        <v/>
      </c>
      <c r="M634" s="9">
        <f>Data!X634+$B$11</f>
        <v/>
      </c>
      <c r="N634" s="9">
        <f>(Data!X634-$D$9)*$B$12+$D$9+$B$11</f>
        <v/>
      </c>
      <c r="O634" s="9">
        <f>Data!Y634+$B$11</f>
        <v/>
      </c>
      <c r="P634" s="9">
        <f>(Data!Y634-$E$9)*$B$12+$E$9+$B$11</f>
        <v/>
      </c>
    </row>
    <row r="635">
      <c r="H635" s="14">
        <f>Data!A635</f>
        <v/>
      </c>
      <c r="I635" s="9">
        <f>IF(Occurrence!J635&gt;0,Occurrence!J635*$B$6,0)</f>
        <v/>
      </c>
      <c r="J635" s="9">
        <f>IF(Occurrence!J635&gt;0,MAX(0,(Occurrence!J635-$D$4)*$B$7+$D$4*$B$6),0)</f>
        <v/>
      </c>
      <c r="K635" s="9">
        <f>IF(Occurrence!K635&gt;0,Occurrence!K635*$B$6,0)</f>
        <v/>
      </c>
      <c r="L635" s="9">
        <f>IF(Occurrence!K635&gt;0,MAX(0,(Occurrence!K635-$E$4)*$B$7+$E$4*$B$6),0)</f>
        <v/>
      </c>
      <c r="M635" s="9">
        <f>Data!X635+$B$11</f>
        <v/>
      </c>
      <c r="N635" s="9">
        <f>(Data!X635-$D$9)*$B$12+$D$9+$B$11</f>
        <v/>
      </c>
      <c r="O635" s="9">
        <f>Data!Y635+$B$11</f>
        <v/>
      </c>
      <c r="P635" s="9">
        <f>(Data!Y635-$E$9)*$B$12+$E$9+$B$11</f>
        <v/>
      </c>
    </row>
    <row r="636">
      <c r="H636" s="14">
        <f>Data!A636</f>
        <v/>
      </c>
      <c r="I636" s="9">
        <f>IF(Occurrence!J636&gt;0,Occurrence!J636*$B$6,0)</f>
        <v/>
      </c>
      <c r="J636" s="9">
        <f>IF(Occurrence!J636&gt;0,MAX(0,(Occurrence!J636-$D$4)*$B$7+$D$4*$B$6),0)</f>
        <v/>
      </c>
      <c r="K636" s="9">
        <f>IF(Occurrence!K636&gt;0,Occurrence!K636*$B$6,0)</f>
        <v/>
      </c>
      <c r="L636" s="9">
        <f>IF(Occurrence!K636&gt;0,MAX(0,(Occurrence!K636-$E$4)*$B$7+$E$4*$B$6),0)</f>
        <v/>
      </c>
      <c r="M636" s="9">
        <f>Data!X636+$B$11</f>
        <v/>
      </c>
      <c r="N636" s="9">
        <f>(Data!X636-$D$9)*$B$12+$D$9+$B$11</f>
        <v/>
      </c>
      <c r="O636" s="9">
        <f>Data!Y636+$B$11</f>
        <v/>
      </c>
      <c r="P636" s="9">
        <f>(Data!Y636-$E$9)*$B$12+$E$9+$B$11</f>
        <v/>
      </c>
    </row>
    <row r="637">
      <c r="H637" s="14">
        <f>Data!A637</f>
        <v/>
      </c>
      <c r="I637" s="9">
        <f>IF(Occurrence!J637&gt;0,Occurrence!J637*$B$6,0)</f>
        <v/>
      </c>
      <c r="J637" s="9">
        <f>IF(Occurrence!J637&gt;0,MAX(0,(Occurrence!J637-$D$4)*$B$7+$D$4*$B$6),0)</f>
        <v/>
      </c>
      <c r="K637" s="9">
        <f>IF(Occurrence!K637&gt;0,Occurrence!K637*$B$6,0)</f>
        <v/>
      </c>
      <c r="L637" s="9">
        <f>IF(Occurrence!K637&gt;0,MAX(0,(Occurrence!K637-$E$4)*$B$7+$E$4*$B$6),0)</f>
        <v/>
      </c>
      <c r="M637" s="9">
        <f>Data!X637+$B$11</f>
        <v/>
      </c>
      <c r="N637" s="9">
        <f>(Data!X637-$D$9)*$B$12+$D$9+$B$11</f>
        <v/>
      </c>
      <c r="O637" s="9">
        <f>Data!Y637+$B$11</f>
        <v/>
      </c>
      <c r="P637" s="9">
        <f>(Data!Y637-$E$9)*$B$12+$E$9+$B$11</f>
        <v/>
      </c>
    </row>
    <row r="638">
      <c r="H638" s="14">
        <f>Data!A638</f>
        <v/>
      </c>
      <c r="I638" s="9">
        <f>IF(Occurrence!J638&gt;0,Occurrence!J638*$B$6,0)</f>
        <v/>
      </c>
      <c r="J638" s="9">
        <f>IF(Occurrence!J638&gt;0,MAX(0,(Occurrence!J638-$D$4)*$B$7+$D$4*$B$6),0)</f>
        <v/>
      </c>
      <c r="K638" s="9">
        <f>IF(Occurrence!K638&gt;0,Occurrence!K638*$B$6,0)</f>
        <v/>
      </c>
      <c r="L638" s="9">
        <f>IF(Occurrence!K638&gt;0,MAX(0,(Occurrence!K638-$E$4)*$B$7+$E$4*$B$6),0)</f>
        <v/>
      </c>
      <c r="M638" s="9">
        <f>Data!X638+$B$11</f>
        <v/>
      </c>
      <c r="N638" s="9">
        <f>(Data!X638-$D$9)*$B$12+$D$9+$B$11</f>
        <v/>
      </c>
      <c r="O638" s="9">
        <f>Data!Y638+$B$11</f>
        <v/>
      </c>
      <c r="P638" s="9">
        <f>(Data!Y638-$E$9)*$B$12+$E$9+$B$11</f>
        <v/>
      </c>
    </row>
    <row r="639">
      <c r="H639" s="14">
        <f>Data!A639</f>
        <v/>
      </c>
      <c r="I639" s="9">
        <f>IF(Occurrence!J639&gt;0,Occurrence!J639*$B$6,0)</f>
        <v/>
      </c>
      <c r="J639" s="9">
        <f>IF(Occurrence!J639&gt;0,MAX(0,(Occurrence!J639-$D$4)*$B$7+$D$4*$B$6),0)</f>
        <v/>
      </c>
      <c r="K639" s="9">
        <f>IF(Occurrence!K639&gt;0,Occurrence!K639*$B$6,0)</f>
        <v/>
      </c>
      <c r="L639" s="9">
        <f>IF(Occurrence!K639&gt;0,MAX(0,(Occurrence!K639-$E$4)*$B$7+$E$4*$B$6),0)</f>
        <v/>
      </c>
      <c r="M639" s="9">
        <f>Data!X639+$B$11</f>
        <v/>
      </c>
      <c r="N639" s="9">
        <f>(Data!X639-$D$9)*$B$12+$D$9+$B$11</f>
        <v/>
      </c>
      <c r="O639" s="9">
        <f>Data!Y639+$B$11</f>
        <v/>
      </c>
      <c r="P639" s="9">
        <f>(Data!Y639-$E$9)*$B$12+$E$9+$B$11</f>
        <v/>
      </c>
    </row>
    <row r="640">
      <c r="H640" s="14">
        <f>Data!A640</f>
        <v/>
      </c>
      <c r="I640" s="9">
        <f>IF(Occurrence!J640&gt;0,Occurrence!J640*$B$6,0)</f>
        <v/>
      </c>
      <c r="J640" s="9">
        <f>IF(Occurrence!J640&gt;0,MAX(0,(Occurrence!J640-$D$4)*$B$7+$D$4*$B$6),0)</f>
        <v/>
      </c>
      <c r="K640" s="9">
        <f>IF(Occurrence!K640&gt;0,Occurrence!K640*$B$6,0)</f>
        <v/>
      </c>
      <c r="L640" s="9">
        <f>IF(Occurrence!K640&gt;0,MAX(0,(Occurrence!K640-$E$4)*$B$7+$E$4*$B$6),0)</f>
        <v/>
      </c>
      <c r="M640" s="9">
        <f>Data!X640+$B$11</f>
        <v/>
      </c>
      <c r="N640" s="9">
        <f>(Data!X640-$D$9)*$B$12+$D$9+$B$11</f>
        <v/>
      </c>
      <c r="O640" s="9">
        <f>Data!Y640+$B$11</f>
        <v/>
      </c>
      <c r="P640" s="9">
        <f>(Data!Y640-$E$9)*$B$12+$E$9+$B$11</f>
        <v/>
      </c>
    </row>
    <row r="641">
      <c r="H641" s="14">
        <f>Data!A641</f>
        <v/>
      </c>
      <c r="I641" s="9">
        <f>IF(Occurrence!J641&gt;0,Occurrence!J641*$B$6,0)</f>
        <v/>
      </c>
      <c r="J641" s="9">
        <f>IF(Occurrence!J641&gt;0,MAX(0,(Occurrence!J641-$D$4)*$B$7+$D$4*$B$6),0)</f>
        <v/>
      </c>
      <c r="K641" s="9">
        <f>IF(Occurrence!K641&gt;0,Occurrence!K641*$B$6,0)</f>
        <v/>
      </c>
      <c r="L641" s="9">
        <f>IF(Occurrence!K641&gt;0,MAX(0,(Occurrence!K641-$E$4)*$B$7+$E$4*$B$6),0)</f>
        <v/>
      </c>
      <c r="M641" s="9">
        <f>Data!X641+$B$11</f>
        <v/>
      </c>
      <c r="N641" s="9">
        <f>(Data!X641-$D$9)*$B$12+$D$9+$B$11</f>
        <v/>
      </c>
      <c r="O641" s="9">
        <f>Data!Y641+$B$11</f>
        <v/>
      </c>
      <c r="P641" s="9">
        <f>(Data!Y641-$E$9)*$B$12+$E$9+$B$11</f>
        <v/>
      </c>
    </row>
    <row r="642">
      <c r="H642" s="14">
        <f>Data!A642</f>
        <v/>
      </c>
      <c r="I642" s="9">
        <f>IF(Occurrence!J642&gt;0,Occurrence!J642*$B$6,0)</f>
        <v/>
      </c>
      <c r="J642" s="9">
        <f>IF(Occurrence!J642&gt;0,MAX(0,(Occurrence!J642-$D$4)*$B$7+$D$4*$B$6),0)</f>
        <v/>
      </c>
      <c r="K642" s="9">
        <f>IF(Occurrence!K642&gt;0,Occurrence!K642*$B$6,0)</f>
        <v/>
      </c>
      <c r="L642" s="9">
        <f>IF(Occurrence!K642&gt;0,MAX(0,(Occurrence!K642-$E$4)*$B$7+$E$4*$B$6),0)</f>
        <v/>
      </c>
      <c r="M642" s="9">
        <f>Data!X642+$B$11</f>
        <v/>
      </c>
      <c r="N642" s="9">
        <f>(Data!X642-$D$9)*$B$12+$D$9+$B$11</f>
        <v/>
      </c>
      <c r="O642" s="9">
        <f>Data!Y642+$B$11</f>
        <v/>
      </c>
      <c r="P642" s="9">
        <f>(Data!Y642-$E$9)*$B$12+$E$9+$B$11</f>
        <v/>
      </c>
    </row>
    <row r="643">
      <c r="H643" s="14">
        <f>Data!A643</f>
        <v/>
      </c>
      <c r="I643" s="9">
        <f>IF(Occurrence!J643&gt;0,Occurrence!J643*$B$6,0)</f>
        <v/>
      </c>
      <c r="J643" s="9">
        <f>IF(Occurrence!J643&gt;0,MAX(0,(Occurrence!J643-$D$4)*$B$7+$D$4*$B$6),0)</f>
        <v/>
      </c>
      <c r="K643" s="9">
        <f>IF(Occurrence!K643&gt;0,Occurrence!K643*$B$6,0)</f>
        <v/>
      </c>
      <c r="L643" s="9">
        <f>IF(Occurrence!K643&gt;0,MAX(0,(Occurrence!K643-$E$4)*$B$7+$E$4*$B$6),0)</f>
        <v/>
      </c>
      <c r="M643" s="9">
        <f>Data!X643+$B$11</f>
        <v/>
      </c>
      <c r="N643" s="9">
        <f>(Data!X643-$D$9)*$B$12+$D$9+$B$11</f>
        <v/>
      </c>
      <c r="O643" s="9">
        <f>Data!Y643+$B$11</f>
        <v/>
      </c>
      <c r="P643" s="9">
        <f>(Data!Y643-$E$9)*$B$12+$E$9+$B$11</f>
        <v/>
      </c>
    </row>
    <row r="644">
      <c r="H644" s="14">
        <f>Data!A644</f>
        <v/>
      </c>
      <c r="I644" s="9">
        <f>IF(Occurrence!J644&gt;0,Occurrence!J644*$B$6,0)</f>
        <v/>
      </c>
      <c r="J644" s="9">
        <f>IF(Occurrence!J644&gt;0,MAX(0,(Occurrence!J644-$D$4)*$B$7+$D$4*$B$6),0)</f>
        <v/>
      </c>
      <c r="K644" s="9">
        <f>IF(Occurrence!K644&gt;0,Occurrence!K644*$B$6,0)</f>
        <v/>
      </c>
      <c r="L644" s="9">
        <f>IF(Occurrence!K644&gt;0,MAX(0,(Occurrence!K644-$E$4)*$B$7+$E$4*$B$6),0)</f>
        <v/>
      </c>
      <c r="M644" s="9">
        <f>Data!X644+$B$11</f>
        <v/>
      </c>
      <c r="N644" s="9">
        <f>(Data!X644-$D$9)*$B$12+$D$9+$B$11</f>
        <v/>
      </c>
      <c r="O644" s="9">
        <f>Data!Y644+$B$11</f>
        <v/>
      </c>
      <c r="P644" s="9">
        <f>(Data!Y644-$E$9)*$B$12+$E$9+$B$11</f>
        <v/>
      </c>
    </row>
    <row r="645">
      <c r="H645" s="14">
        <f>Data!A645</f>
        <v/>
      </c>
      <c r="I645" s="9">
        <f>IF(Occurrence!J645&gt;0,Occurrence!J645*$B$6,0)</f>
        <v/>
      </c>
      <c r="J645" s="9">
        <f>IF(Occurrence!J645&gt;0,MAX(0,(Occurrence!J645-$D$4)*$B$7+$D$4*$B$6),0)</f>
        <v/>
      </c>
      <c r="K645" s="9">
        <f>IF(Occurrence!K645&gt;0,Occurrence!K645*$B$6,0)</f>
        <v/>
      </c>
      <c r="L645" s="9">
        <f>IF(Occurrence!K645&gt;0,MAX(0,(Occurrence!K645-$E$4)*$B$7+$E$4*$B$6),0)</f>
        <v/>
      </c>
      <c r="M645" s="9">
        <f>Data!X645+$B$11</f>
        <v/>
      </c>
      <c r="N645" s="9">
        <f>(Data!X645-$D$9)*$B$12+$D$9+$B$11</f>
        <v/>
      </c>
      <c r="O645" s="9">
        <f>Data!Y645+$B$11</f>
        <v/>
      </c>
      <c r="P645" s="9">
        <f>(Data!Y645-$E$9)*$B$12+$E$9+$B$11</f>
        <v/>
      </c>
    </row>
    <row r="646">
      <c r="H646" s="14">
        <f>Data!A646</f>
        <v/>
      </c>
      <c r="I646" s="9">
        <f>IF(Occurrence!J646&gt;0,Occurrence!J646*$B$6,0)</f>
        <v/>
      </c>
      <c r="J646" s="9">
        <f>IF(Occurrence!J646&gt;0,MAX(0,(Occurrence!J646-$D$4)*$B$7+$D$4*$B$6),0)</f>
        <v/>
      </c>
      <c r="K646" s="9">
        <f>IF(Occurrence!K646&gt;0,Occurrence!K646*$B$6,0)</f>
        <v/>
      </c>
      <c r="L646" s="9">
        <f>IF(Occurrence!K646&gt;0,MAX(0,(Occurrence!K646-$E$4)*$B$7+$E$4*$B$6),0)</f>
        <v/>
      </c>
      <c r="M646" s="9">
        <f>Data!X646+$B$11</f>
        <v/>
      </c>
      <c r="N646" s="9">
        <f>(Data!X646-$D$9)*$B$12+$D$9+$B$11</f>
        <v/>
      </c>
      <c r="O646" s="9">
        <f>Data!Y646+$B$11</f>
        <v/>
      </c>
      <c r="P646" s="9">
        <f>(Data!Y646-$E$9)*$B$12+$E$9+$B$11</f>
        <v/>
      </c>
    </row>
    <row r="647">
      <c r="H647" s="14">
        <f>Data!A647</f>
        <v/>
      </c>
      <c r="I647" s="9">
        <f>IF(Occurrence!J647&gt;0,Occurrence!J647*$B$6,0)</f>
        <v/>
      </c>
      <c r="J647" s="9">
        <f>IF(Occurrence!J647&gt;0,MAX(0,(Occurrence!J647-$D$4)*$B$7+$D$4*$B$6),0)</f>
        <v/>
      </c>
      <c r="K647" s="9">
        <f>IF(Occurrence!K647&gt;0,Occurrence!K647*$B$6,0)</f>
        <v/>
      </c>
      <c r="L647" s="9">
        <f>IF(Occurrence!K647&gt;0,MAX(0,(Occurrence!K647-$E$4)*$B$7+$E$4*$B$6),0)</f>
        <v/>
      </c>
      <c r="M647" s="9">
        <f>Data!X647+$B$11</f>
        <v/>
      </c>
      <c r="N647" s="9">
        <f>(Data!X647-$D$9)*$B$12+$D$9+$B$11</f>
        <v/>
      </c>
      <c r="O647" s="9">
        <f>Data!Y647+$B$11</f>
        <v/>
      </c>
      <c r="P647" s="9">
        <f>(Data!Y647-$E$9)*$B$12+$E$9+$B$11</f>
        <v/>
      </c>
    </row>
    <row r="648">
      <c r="H648" s="14">
        <f>Data!A648</f>
        <v/>
      </c>
      <c r="I648" s="9">
        <f>IF(Occurrence!J648&gt;0,Occurrence!J648*$B$6,0)</f>
        <v/>
      </c>
      <c r="J648" s="9">
        <f>IF(Occurrence!J648&gt;0,MAX(0,(Occurrence!J648-$D$4)*$B$7+$D$4*$B$6),0)</f>
        <v/>
      </c>
      <c r="K648" s="9">
        <f>IF(Occurrence!K648&gt;0,Occurrence!K648*$B$6,0)</f>
        <v/>
      </c>
      <c r="L648" s="9">
        <f>IF(Occurrence!K648&gt;0,MAX(0,(Occurrence!K648-$E$4)*$B$7+$E$4*$B$6),0)</f>
        <v/>
      </c>
      <c r="M648" s="9">
        <f>Data!X648+$B$11</f>
        <v/>
      </c>
      <c r="N648" s="9">
        <f>(Data!X648-$D$9)*$B$12+$D$9+$B$11</f>
        <v/>
      </c>
      <c r="O648" s="9">
        <f>Data!Y648+$B$11</f>
        <v/>
      </c>
      <c r="P648" s="9">
        <f>(Data!Y648-$E$9)*$B$12+$E$9+$B$11</f>
        <v/>
      </c>
    </row>
    <row r="649">
      <c r="H649" s="14">
        <f>Data!A649</f>
        <v/>
      </c>
      <c r="I649" s="9">
        <f>IF(Occurrence!J649&gt;0,Occurrence!J649*$B$6,0)</f>
        <v/>
      </c>
      <c r="J649" s="9">
        <f>IF(Occurrence!J649&gt;0,MAX(0,(Occurrence!J649-$D$4)*$B$7+$D$4*$B$6),0)</f>
        <v/>
      </c>
      <c r="K649" s="9">
        <f>IF(Occurrence!K649&gt;0,Occurrence!K649*$B$6,0)</f>
        <v/>
      </c>
      <c r="L649" s="9">
        <f>IF(Occurrence!K649&gt;0,MAX(0,(Occurrence!K649-$E$4)*$B$7+$E$4*$B$6),0)</f>
        <v/>
      </c>
      <c r="M649" s="9">
        <f>Data!X649+$B$11</f>
        <v/>
      </c>
      <c r="N649" s="9">
        <f>(Data!X649-$D$9)*$B$12+$D$9+$B$11</f>
        <v/>
      </c>
      <c r="O649" s="9">
        <f>Data!Y649+$B$11</f>
        <v/>
      </c>
      <c r="P649" s="9">
        <f>(Data!Y649-$E$9)*$B$12+$E$9+$B$11</f>
        <v/>
      </c>
    </row>
    <row r="650">
      <c r="H650" s="14">
        <f>Data!A650</f>
        <v/>
      </c>
      <c r="I650" s="9">
        <f>IF(Occurrence!J650&gt;0,Occurrence!J650*$B$6,0)</f>
        <v/>
      </c>
      <c r="J650" s="9">
        <f>IF(Occurrence!J650&gt;0,MAX(0,(Occurrence!J650-$D$4)*$B$7+$D$4*$B$6),0)</f>
        <v/>
      </c>
      <c r="K650" s="9">
        <f>IF(Occurrence!K650&gt;0,Occurrence!K650*$B$6,0)</f>
        <v/>
      </c>
      <c r="L650" s="9">
        <f>IF(Occurrence!K650&gt;0,MAX(0,(Occurrence!K650-$E$4)*$B$7+$E$4*$B$6),0)</f>
        <v/>
      </c>
      <c r="M650" s="9">
        <f>Data!X650+$B$11</f>
        <v/>
      </c>
      <c r="N650" s="9">
        <f>(Data!X650-$D$9)*$B$12+$D$9+$B$11</f>
        <v/>
      </c>
      <c r="O650" s="9">
        <f>Data!Y650+$B$11</f>
        <v/>
      </c>
      <c r="P650" s="9">
        <f>(Data!Y650-$E$9)*$B$12+$E$9+$B$11</f>
        <v/>
      </c>
    </row>
    <row r="651">
      <c r="H651" s="14">
        <f>Data!A651</f>
        <v/>
      </c>
      <c r="I651" s="9">
        <f>IF(Occurrence!J651&gt;0,Occurrence!J651*$B$6,0)</f>
        <v/>
      </c>
      <c r="J651" s="9">
        <f>IF(Occurrence!J651&gt;0,MAX(0,(Occurrence!J651-$D$4)*$B$7+$D$4*$B$6),0)</f>
        <v/>
      </c>
      <c r="K651" s="9">
        <f>IF(Occurrence!K651&gt;0,Occurrence!K651*$B$6,0)</f>
        <v/>
      </c>
      <c r="L651" s="9">
        <f>IF(Occurrence!K651&gt;0,MAX(0,(Occurrence!K651-$E$4)*$B$7+$E$4*$B$6),0)</f>
        <v/>
      </c>
      <c r="M651" s="9">
        <f>Data!X651+$B$11</f>
        <v/>
      </c>
      <c r="N651" s="9">
        <f>(Data!X651-$D$9)*$B$12+$D$9+$B$11</f>
        <v/>
      </c>
      <c r="O651" s="9">
        <f>Data!Y651+$B$11</f>
        <v/>
      </c>
      <c r="P651" s="9">
        <f>(Data!Y651-$E$9)*$B$12+$E$9+$B$11</f>
        <v/>
      </c>
    </row>
    <row r="652">
      <c r="H652" s="14">
        <f>Data!A652</f>
        <v/>
      </c>
      <c r="I652" s="9">
        <f>IF(Occurrence!J652&gt;0,Occurrence!J652*$B$6,0)</f>
        <v/>
      </c>
      <c r="J652" s="9">
        <f>IF(Occurrence!J652&gt;0,MAX(0,(Occurrence!J652-$D$4)*$B$7+$D$4*$B$6),0)</f>
        <v/>
      </c>
      <c r="K652" s="9">
        <f>IF(Occurrence!K652&gt;0,Occurrence!K652*$B$6,0)</f>
        <v/>
      </c>
      <c r="L652" s="9">
        <f>IF(Occurrence!K652&gt;0,MAX(0,(Occurrence!K652-$E$4)*$B$7+$E$4*$B$6),0)</f>
        <v/>
      </c>
      <c r="M652" s="9">
        <f>Data!X652+$B$11</f>
        <v/>
      </c>
      <c r="N652" s="9">
        <f>(Data!X652-$D$9)*$B$12+$D$9+$B$11</f>
        <v/>
      </c>
      <c r="O652" s="9">
        <f>Data!Y652+$B$11</f>
        <v/>
      </c>
      <c r="P652" s="9">
        <f>(Data!Y652-$E$9)*$B$12+$E$9+$B$11</f>
        <v/>
      </c>
    </row>
    <row r="653">
      <c r="H653" s="14">
        <f>Data!A653</f>
        <v/>
      </c>
      <c r="I653" s="9">
        <f>IF(Occurrence!J653&gt;0,Occurrence!J653*$B$6,0)</f>
        <v/>
      </c>
      <c r="J653" s="9">
        <f>IF(Occurrence!J653&gt;0,MAX(0,(Occurrence!J653-$D$4)*$B$7+$D$4*$B$6),0)</f>
        <v/>
      </c>
      <c r="K653" s="9">
        <f>IF(Occurrence!K653&gt;0,Occurrence!K653*$B$6,0)</f>
        <v/>
      </c>
      <c r="L653" s="9">
        <f>IF(Occurrence!K653&gt;0,MAX(0,(Occurrence!K653-$E$4)*$B$7+$E$4*$B$6),0)</f>
        <v/>
      </c>
      <c r="M653" s="9">
        <f>Data!X653+$B$11</f>
        <v/>
      </c>
      <c r="N653" s="9">
        <f>(Data!X653-$D$9)*$B$12+$D$9+$B$11</f>
        <v/>
      </c>
      <c r="O653" s="9">
        <f>Data!Y653+$B$11</f>
        <v/>
      </c>
      <c r="P653" s="9">
        <f>(Data!Y653-$E$9)*$B$12+$E$9+$B$11</f>
        <v/>
      </c>
    </row>
    <row r="654">
      <c r="H654" s="14">
        <f>Data!A654</f>
        <v/>
      </c>
      <c r="I654" s="9">
        <f>IF(Occurrence!J654&gt;0,Occurrence!J654*$B$6,0)</f>
        <v/>
      </c>
      <c r="J654" s="9">
        <f>IF(Occurrence!J654&gt;0,MAX(0,(Occurrence!J654-$D$4)*$B$7+$D$4*$B$6),0)</f>
        <v/>
      </c>
      <c r="K654" s="9">
        <f>IF(Occurrence!K654&gt;0,Occurrence!K654*$B$6,0)</f>
        <v/>
      </c>
      <c r="L654" s="9">
        <f>IF(Occurrence!K654&gt;0,MAX(0,(Occurrence!K654-$E$4)*$B$7+$E$4*$B$6),0)</f>
        <v/>
      </c>
      <c r="M654" s="9">
        <f>Data!X654+$B$11</f>
        <v/>
      </c>
      <c r="N654" s="9">
        <f>(Data!X654-$D$9)*$B$12+$D$9+$B$11</f>
        <v/>
      </c>
      <c r="O654" s="9">
        <f>Data!Y654+$B$11</f>
        <v/>
      </c>
      <c r="P654" s="9">
        <f>(Data!Y654-$E$9)*$B$12+$E$9+$B$11</f>
        <v/>
      </c>
    </row>
    <row r="655">
      <c r="H655" s="14">
        <f>Data!A655</f>
        <v/>
      </c>
      <c r="I655" s="9">
        <f>IF(Occurrence!J655&gt;0,Occurrence!J655*$B$6,0)</f>
        <v/>
      </c>
      <c r="J655" s="9">
        <f>IF(Occurrence!J655&gt;0,MAX(0,(Occurrence!J655-$D$4)*$B$7+$D$4*$B$6),0)</f>
        <v/>
      </c>
      <c r="K655" s="9">
        <f>IF(Occurrence!K655&gt;0,Occurrence!K655*$B$6,0)</f>
        <v/>
      </c>
      <c r="L655" s="9">
        <f>IF(Occurrence!K655&gt;0,MAX(0,(Occurrence!K655-$E$4)*$B$7+$E$4*$B$6),0)</f>
        <v/>
      </c>
      <c r="M655" s="9">
        <f>Data!X655+$B$11</f>
        <v/>
      </c>
      <c r="N655" s="9">
        <f>(Data!X655-$D$9)*$B$12+$D$9+$B$11</f>
        <v/>
      </c>
      <c r="O655" s="9">
        <f>Data!Y655+$B$11</f>
        <v/>
      </c>
      <c r="P655" s="9">
        <f>(Data!Y655-$E$9)*$B$12+$E$9+$B$11</f>
        <v/>
      </c>
    </row>
    <row r="656">
      <c r="H656" s="14">
        <f>Data!A656</f>
        <v/>
      </c>
      <c r="I656" s="9">
        <f>IF(Occurrence!J656&gt;0,Occurrence!J656*$B$6,0)</f>
        <v/>
      </c>
      <c r="J656" s="9">
        <f>IF(Occurrence!J656&gt;0,MAX(0,(Occurrence!J656-$D$4)*$B$7+$D$4*$B$6),0)</f>
        <v/>
      </c>
      <c r="K656" s="9">
        <f>IF(Occurrence!K656&gt;0,Occurrence!K656*$B$6,0)</f>
        <v/>
      </c>
      <c r="L656" s="9">
        <f>IF(Occurrence!K656&gt;0,MAX(0,(Occurrence!K656-$E$4)*$B$7+$E$4*$B$6),0)</f>
        <v/>
      </c>
      <c r="M656" s="9">
        <f>Data!X656+$B$11</f>
        <v/>
      </c>
      <c r="N656" s="9">
        <f>(Data!X656-$D$9)*$B$12+$D$9+$B$11</f>
        <v/>
      </c>
      <c r="O656" s="9">
        <f>Data!Y656+$B$11</f>
        <v/>
      </c>
      <c r="P656" s="9">
        <f>(Data!Y656-$E$9)*$B$12+$E$9+$B$11</f>
        <v/>
      </c>
    </row>
    <row r="657">
      <c r="H657" s="14">
        <f>Data!A657</f>
        <v/>
      </c>
      <c r="I657" s="9">
        <f>IF(Occurrence!J657&gt;0,Occurrence!J657*$B$6,0)</f>
        <v/>
      </c>
      <c r="J657" s="9">
        <f>IF(Occurrence!J657&gt;0,MAX(0,(Occurrence!J657-$D$4)*$B$7+$D$4*$B$6),0)</f>
        <v/>
      </c>
      <c r="K657" s="9">
        <f>IF(Occurrence!K657&gt;0,Occurrence!K657*$B$6,0)</f>
        <v/>
      </c>
      <c r="L657" s="9">
        <f>IF(Occurrence!K657&gt;0,MAX(0,(Occurrence!K657-$E$4)*$B$7+$E$4*$B$6),0)</f>
        <v/>
      </c>
      <c r="M657" s="9">
        <f>Data!X657+$B$11</f>
        <v/>
      </c>
      <c r="N657" s="9">
        <f>(Data!X657-$D$9)*$B$12+$D$9+$B$11</f>
        <v/>
      </c>
      <c r="O657" s="9">
        <f>Data!Y657+$B$11</f>
        <v/>
      </c>
      <c r="P657" s="9">
        <f>(Data!Y657-$E$9)*$B$12+$E$9+$B$11</f>
        <v/>
      </c>
    </row>
    <row r="658">
      <c r="H658" s="14">
        <f>Data!A658</f>
        <v/>
      </c>
      <c r="I658" s="9">
        <f>IF(Occurrence!J658&gt;0,Occurrence!J658*$B$6,0)</f>
        <v/>
      </c>
      <c r="J658" s="9">
        <f>IF(Occurrence!J658&gt;0,MAX(0,(Occurrence!J658-$D$4)*$B$7+$D$4*$B$6),0)</f>
        <v/>
      </c>
      <c r="K658" s="9">
        <f>IF(Occurrence!K658&gt;0,Occurrence!K658*$B$6,0)</f>
        <v/>
      </c>
      <c r="L658" s="9">
        <f>IF(Occurrence!K658&gt;0,MAX(0,(Occurrence!K658-$E$4)*$B$7+$E$4*$B$6),0)</f>
        <v/>
      </c>
      <c r="M658" s="9">
        <f>Data!X658+$B$11</f>
        <v/>
      </c>
      <c r="N658" s="9">
        <f>(Data!X658-$D$9)*$B$12+$D$9+$B$11</f>
        <v/>
      </c>
      <c r="O658" s="9">
        <f>Data!Y658+$B$11</f>
        <v/>
      </c>
      <c r="P658" s="9">
        <f>(Data!Y658-$E$9)*$B$12+$E$9+$B$11</f>
        <v/>
      </c>
    </row>
    <row r="659">
      <c r="H659" s="14">
        <f>Data!A659</f>
        <v/>
      </c>
      <c r="I659" s="9">
        <f>IF(Occurrence!J659&gt;0,Occurrence!J659*$B$6,0)</f>
        <v/>
      </c>
      <c r="J659" s="9">
        <f>IF(Occurrence!J659&gt;0,MAX(0,(Occurrence!J659-$D$4)*$B$7+$D$4*$B$6),0)</f>
        <v/>
      </c>
      <c r="K659" s="9">
        <f>IF(Occurrence!K659&gt;0,Occurrence!K659*$B$6,0)</f>
        <v/>
      </c>
      <c r="L659" s="9">
        <f>IF(Occurrence!K659&gt;0,MAX(0,(Occurrence!K659-$E$4)*$B$7+$E$4*$B$6),0)</f>
        <v/>
      </c>
      <c r="M659" s="9">
        <f>Data!X659+$B$11</f>
        <v/>
      </c>
      <c r="N659" s="9">
        <f>(Data!X659-$D$9)*$B$12+$D$9+$B$11</f>
        <v/>
      </c>
      <c r="O659" s="9">
        <f>Data!Y659+$B$11</f>
        <v/>
      </c>
      <c r="P659" s="9">
        <f>(Data!Y659-$E$9)*$B$12+$E$9+$B$11</f>
        <v/>
      </c>
    </row>
    <row r="660">
      <c r="H660" s="14">
        <f>Data!A660</f>
        <v/>
      </c>
      <c r="I660" s="9">
        <f>IF(Occurrence!J660&gt;0,Occurrence!J660*$B$6,0)</f>
        <v/>
      </c>
      <c r="J660" s="9">
        <f>IF(Occurrence!J660&gt;0,MAX(0,(Occurrence!J660-$D$4)*$B$7+$D$4*$B$6),0)</f>
        <v/>
      </c>
      <c r="K660" s="9">
        <f>IF(Occurrence!K660&gt;0,Occurrence!K660*$B$6,0)</f>
        <v/>
      </c>
      <c r="L660" s="9">
        <f>IF(Occurrence!K660&gt;0,MAX(0,(Occurrence!K660-$E$4)*$B$7+$E$4*$B$6),0)</f>
        <v/>
      </c>
      <c r="M660" s="9">
        <f>Data!X660+$B$11</f>
        <v/>
      </c>
      <c r="N660" s="9">
        <f>(Data!X660-$D$9)*$B$12+$D$9+$B$11</f>
        <v/>
      </c>
      <c r="O660" s="9">
        <f>Data!Y660+$B$11</f>
        <v/>
      </c>
      <c r="P660" s="9">
        <f>(Data!Y660-$E$9)*$B$12+$E$9+$B$11</f>
        <v/>
      </c>
    </row>
    <row r="661">
      <c r="H661" s="14">
        <f>Data!A661</f>
        <v/>
      </c>
      <c r="I661" s="9">
        <f>IF(Occurrence!J661&gt;0,Occurrence!J661*$B$6,0)</f>
        <v/>
      </c>
      <c r="J661" s="9">
        <f>IF(Occurrence!J661&gt;0,MAX(0,(Occurrence!J661-$D$4)*$B$7+$D$4*$B$6),0)</f>
        <v/>
      </c>
      <c r="K661" s="9">
        <f>IF(Occurrence!K661&gt;0,Occurrence!K661*$B$6,0)</f>
        <v/>
      </c>
      <c r="L661" s="9">
        <f>IF(Occurrence!K661&gt;0,MAX(0,(Occurrence!K661-$E$4)*$B$7+$E$4*$B$6),0)</f>
        <v/>
      </c>
      <c r="M661" s="9">
        <f>Data!X661+$B$11</f>
        <v/>
      </c>
      <c r="N661" s="9">
        <f>(Data!X661-$D$9)*$B$12+$D$9+$B$11</f>
        <v/>
      </c>
      <c r="O661" s="9">
        <f>Data!Y661+$B$11</f>
        <v/>
      </c>
      <c r="P661" s="9">
        <f>(Data!Y661-$E$9)*$B$12+$E$9+$B$11</f>
        <v/>
      </c>
    </row>
    <row r="662">
      <c r="H662" s="14">
        <f>Data!A662</f>
        <v/>
      </c>
      <c r="I662" s="9">
        <f>IF(Occurrence!J662&gt;0,Occurrence!J662*$B$6,0)</f>
        <v/>
      </c>
      <c r="J662" s="9">
        <f>IF(Occurrence!J662&gt;0,MAX(0,(Occurrence!J662-$D$4)*$B$7+$D$4*$B$6),0)</f>
        <v/>
      </c>
      <c r="K662" s="9">
        <f>IF(Occurrence!K662&gt;0,Occurrence!K662*$B$6,0)</f>
        <v/>
      </c>
      <c r="L662" s="9">
        <f>IF(Occurrence!K662&gt;0,MAX(0,(Occurrence!K662-$E$4)*$B$7+$E$4*$B$6),0)</f>
        <v/>
      </c>
      <c r="M662" s="9">
        <f>Data!X662+$B$11</f>
        <v/>
      </c>
      <c r="N662" s="9">
        <f>(Data!X662-$D$9)*$B$12+$D$9+$B$11</f>
        <v/>
      </c>
      <c r="O662" s="9">
        <f>Data!Y662+$B$11</f>
        <v/>
      </c>
      <c r="P662" s="9">
        <f>(Data!Y662-$E$9)*$B$12+$E$9+$B$11</f>
        <v/>
      </c>
    </row>
    <row r="663">
      <c r="H663" s="14">
        <f>Data!A663</f>
        <v/>
      </c>
      <c r="I663" s="9">
        <f>IF(Occurrence!J663&gt;0,Occurrence!J663*$B$6,0)</f>
        <v/>
      </c>
      <c r="J663" s="9">
        <f>IF(Occurrence!J663&gt;0,MAX(0,(Occurrence!J663-$D$4)*$B$7+$D$4*$B$6),0)</f>
        <v/>
      </c>
      <c r="K663" s="9">
        <f>IF(Occurrence!K663&gt;0,Occurrence!K663*$B$6,0)</f>
        <v/>
      </c>
      <c r="L663" s="9">
        <f>IF(Occurrence!K663&gt;0,MAX(0,(Occurrence!K663-$E$4)*$B$7+$E$4*$B$6),0)</f>
        <v/>
      </c>
      <c r="M663" s="9">
        <f>Data!X663+$B$11</f>
        <v/>
      </c>
      <c r="N663" s="9">
        <f>(Data!X663-$D$9)*$B$12+$D$9+$B$11</f>
        <v/>
      </c>
      <c r="O663" s="9">
        <f>Data!Y663+$B$11</f>
        <v/>
      </c>
      <c r="P663" s="9">
        <f>(Data!Y663-$E$9)*$B$12+$E$9+$B$11</f>
        <v/>
      </c>
    </row>
    <row r="664">
      <c r="H664" s="14">
        <f>Data!A664</f>
        <v/>
      </c>
      <c r="I664" s="9">
        <f>IF(Occurrence!J664&gt;0,Occurrence!J664*$B$6,0)</f>
        <v/>
      </c>
      <c r="J664" s="9">
        <f>IF(Occurrence!J664&gt;0,MAX(0,(Occurrence!J664-$D$4)*$B$7+$D$4*$B$6),0)</f>
        <v/>
      </c>
      <c r="K664" s="9">
        <f>IF(Occurrence!K664&gt;0,Occurrence!K664*$B$6,0)</f>
        <v/>
      </c>
      <c r="L664" s="9">
        <f>IF(Occurrence!K664&gt;0,MAX(0,(Occurrence!K664-$E$4)*$B$7+$E$4*$B$6),0)</f>
        <v/>
      </c>
      <c r="M664" s="9">
        <f>Data!X664+$B$11</f>
        <v/>
      </c>
      <c r="N664" s="9">
        <f>(Data!X664-$D$9)*$B$12+$D$9+$B$11</f>
        <v/>
      </c>
      <c r="O664" s="9">
        <f>Data!Y664+$B$11</f>
        <v/>
      </c>
      <c r="P664" s="9">
        <f>(Data!Y664-$E$9)*$B$12+$E$9+$B$11</f>
        <v/>
      </c>
    </row>
    <row r="665">
      <c r="H665" s="14">
        <f>Data!A665</f>
        <v/>
      </c>
      <c r="I665" s="9">
        <f>IF(Occurrence!J665&gt;0,Occurrence!J665*$B$6,0)</f>
        <v/>
      </c>
      <c r="J665" s="9">
        <f>IF(Occurrence!J665&gt;0,MAX(0,(Occurrence!J665-$D$4)*$B$7+$D$4*$B$6),0)</f>
        <v/>
      </c>
      <c r="K665" s="9">
        <f>IF(Occurrence!K665&gt;0,Occurrence!K665*$B$6,0)</f>
        <v/>
      </c>
      <c r="L665" s="9">
        <f>IF(Occurrence!K665&gt;0,MAX(0,(Occurrence!K665-$E$4)*$B$7+$E$4*$B$6),0)</f>
        <v/>
      </c>
      <c r="M665" s="9">
        <f>Data!X665+$B$11</f>
        <v/>
      </c>
      <c r="N665" s="9">
        <f>(Data!X665-$D$9)*$B$12+$D$9+$B$11</f>
        <v/>
      </c>
      <c r="O665" s="9">
        <f>Data!Y665+$B$11</f>
        <v/>
      </c>
      <c r="P665" s="9">
        <f>(Data!Y665-$E$9)*$B$12+$E$9+$B$11</f>
        <v/>
      </c>
    </row>
    <row r="666">
      <c r="H666" s="14">
        <f>Data!A666</f>
        <v/>
      </c>
      <c r="I666" s="9">
        <f>IF(Occurrence!J666&gt;0,Occurrence!J666*$B$6,0)</f>
        <v/>
      </c>
      <c r="J666" s="9">
        <f>IF(Occurrence!J666&gt;0,MAX(0,(Occurrence!J666-$D$4)*$B$7+$D$4*$B$6),0)</f>
        <v/>
      </c>
      <c r="K666" s="9">
        <f>IF(Occurrence!K666&gt;0,Occurrence!K666*$B$6,0)</f>
        <v/>
      </c>
      <c r="L666" s="9">
        <f>IF(Occurrence!K666&gt;0,MAX(0,(Occurrence!K666-$E$4)*$B$7+$E$4*$B$6),0)</f>
        <v/>
      </c>
      <c r="M666" s="9">
        <f>Data!X666+$B$11</f>
        <v/>
      </c>
      <c r="N666" s="9">
        <f>(Data!X666-$D$9)*$B$12+$D$9+$B$11</f>
        <v/>
      </c>
      <c r="O666" s="9">
        <f>Data!Y666+$B$11</f>
        <v/>
      </c>
      <c r="P666" s="9">
        <f>(Data!Y666-$E$9)*$B$12+$E$9+$B$11</f>
        <v/>
      </c>
    </row>
    <row r="667">
      <c r="H667" s="14">
        <f>Data!A667</f>
        <v/>
      </c>
      <c r="I667" s="9">
        <f>IF(Occurrence!J667&gt;0,Occurrence!J667*$B$6,0)</f>
        <v/>
      </c>
      <c r="J667" s="9">
        <f>IF(Occurrence!J667&gt;0,MAX(0,(Occurrence!J667-$D$4)*$B$7+$D$4*$B$6),0)</f>
        <v/>
      </c>
      <c r="K667" s="9">
        <f>IF(Occurrence!K667&gt;0,Occurrence!K667*$B$6,0)</f>
        <v/>
      </c>
      <c r="L667" s="9">
        <f>IF(Occurrence!K667&gt;0,MAX(0,(Occurrence!K667-$E$4)*$B$7+$E$4*$B$6),0)</f>
        <v/>
      </c>
      <c r="M667" s="9">
        <f>Data!X667+$B$11</f>
        <v/>
      </c>
      <c r="N667" s="9">
        <f>(Data!X667-$D$9)*$B$12+$D$9+$B$11</f>
        <v/>
      </c>
      <c r="O667" s="9">
        <f>Data!Y667+$B$11</f>
        <v/>
      </c>
      <c r="P667" s="9">
        <f>(Data!Y667-$E$9)*$B$12+$E$9+$B$11</f>
        <v/>
      </c>
    </row>
    <row r="668">
      <c r="H668" s="14">
        <f>Data!A668</f>
        <v/>
      </c>
      <c r="I668" s="9">
        <f>IF(Occurrence!J668&gt;0,Occurrence!J668*$B$6,0)</f>
        <v/>
      </c>
      <c r="J668" s="9">
        <f>IF(Occurrence!J668&gt;0,MAX(0,(Occurrence!J668-$D$4)*$B$7+$D$4*$B$6),0)</f>
        <v/>
      </c>
      <c r="K668" s="9">
        <f>IF(Occurrence!K668&gt;0,Occurrence!K668*$B$6,0)</f>
        <v/>
      </c>
      <c r="L668" s="9">
        <f>IF(Occurrence!K668&gt;0,MAX(0,(Occurrence!K668-$E$4)*$B$7+$E$4*$B$6),0)</f>
        <v/>
      </c>
      <c r="M668" s="9">
        <f>Data!X668+$B$11</f>
        <v/>
      </c>
      <c r="N668" s="9">
        <f>(Data!X668-$D$9)*$B$12+$D$9+$B$11</f>
        <v/>
      </c>
      <c r="O668" s="9">
        <f>Data!Y668+$B$11</f>
        <v/>
      </c>
      <c r="P668" s="9">
        <f>(Data!Y668-$E$9)*$B$12+$E$9+$B$11</f>
        <v/>
      </c>
    </row>
    <row r="669">
      <c r="H669" s="14">
        <f>Data!A669</f>
        <v/>
      </c>
      <c r="I669" s="9">
        <f>IF(Occurrence!J669&gt;0,Occurrence!J669*$B$6,0)</f>
        <v/>
      </c>
      <c r="J669" s="9">
        <f>IF(Occurrence!J669&gt;0,MAX(0,(Occurrence!J669-$D$4)*$B$7+$D$4*$B$6),0)</f>
        <v/>
      </c>
      <c r="K669" s="9">
        <f>IF(Occurrence!K669&gt;0,Occurrence!K669*$B$6,0)</f>
        <v/>
      </c>
      <c r="L669" s="9">
        <f>IF(Occurrence!K669&gt;0,MAX(0,(Occurrence!K669-$E$4)*$B$7+$E$4*$B$6),0)</f>
        <v/>
      </c>
      <c r="M669" s="9">
        <f>Data!X669+$B$11</f>
        <v/>
      </c>
      <c r="N669" s="9">
        <f>(Data!X669-$D$9)*$B$12+$D$9+$B$11</f>
        <v/>
      </c>
      <c r="O669" s="9">
        <f>Data!Y669+$B$11</f>
        <v/>
      </c>
      <c r="P669" s="9">
        <f>(Data!Y669-$E$9)*$B$12+$E$9+$B$11</f>
        <v/>
      </c>
    </row>
    <row r="670">
      <c r="H670" s="14">
        <f>Data!A670</f>
        <v/>
      </c>
      <c r="I670" s="9">
        <f>IF(Occurrence!J670&gt;0,Occurrence!J670*$B$6,0)</f>
        <v/>
      </c>
      <c r="J670" s="9">
        <f>IF(Occurrence!J670&gt;0,MAX(0,(Occurrence!J670-$D$4)*$B$7+$D$4*$B$6),0)</f>
        <v/>
      </c>
      <c r="K670" s="9">
        <f>IF(Occurrence!K670&gt;0,Occurrence!K670*$B$6,0)</f>
        <v/>
      </c>
      <c r="L670" s="9">
        <f>IF(Occurrence!K670&gt;0,MAX(0,(Occurrence!K670-$E$4)*$B$7+$E$4*$B$6),0)</f>
        <v/>
      </c>
      <c r="M670" s="9">
        <f>Data!X670+$B$11</f>
        <v/>
      </c>
      <c r="N670" s="9">
        <f>(Data!X670-$D$9)*$B$12+$D$9+$B$11</f>
        <v/>
      </c>
      <c r="O670" s="9">
        <f>Data!Y670+$B$11</f>
        <v/>
      </c>
      <c r="P670" s="9">
        <f>(Data!Y670-$E$9)*$B$12+$E$9+$B$11</f>
        <v/>
      </c>
    </row>
    <row r="671">
      <c r="H671" s="14">
        <f>Data!A671</f>
        <v/>
      </c>
      <c r="I671" s="9">
        <f>IF(Occurrence!J671&gt;0,Occurrence!J671*$B$6,0)</f>
        <v/>
      </c>
      <c r="J671" s="9">
        <f>IF(Occurrence!J671&gt;0,MAX(0,(Occurrence!J671-$D$4)*$B$7+$D$4*$B$6),0)</f>
        <v/>
      </c>
      <c r="K671" s="9">
        <f>IF(Occurrence!K671&gt;0,Occurrence!K671*$B$6,0)</f>
        <v/>
      </c>
      <c r="L671" s="9">
        <f>IF(Occurrence!K671&gt;0,MAX(0,(Occurrence!K671-$E$4)*$B$7+$E$4*$B$6),0)</f>
        <v/>
      </c>
      <c r="M671" s="9">
        <f>Data!X671+$B$11</f>
        <v/>
      </c>
      <c r="N671" s="9">
        <f>(Data!X671-$D$9)*$B$12+$D$9+$B$11</f>
        <v/>
      </c>
      <c r="O671" s="9">
        <f>Data!Y671+$B$11</f>
        <v/>
      </c>
      <c r="P671" s="9">
        <f>(Data!Y671-$E$9)*$B$12+$E$9+$B$11</f>
        <v/>
      </c>
    </row>
    <row r="672">
      <c r="H672" s="14">
        <f>Data!A672</f>
        <v/>
      </c>
      <c r="I672" s="9">
        <f>IF(Occurrence!J672&gt;0,Occurrence!J672*$B$6,0)</f>
        <v/>
      </c>
      <c r="J672" s="9">
        <f>IF(Occurrence!J672&gt;0,MAX(0,(Occurrence!J672-$D$4)*$B$7+$D$4*$B$6),0)</f>
        <v/>
      </c>
      <c r="K672" s="9">
        <f>IF(Occurrence!K672&gt;0,Occurrence!K672*$B$6,0)</f>
        <v/>
      </c>
      <c r="L672" s="9">
        <f>IF(Occurrence!K672&gt;0,MAX(0,(Occurrence!K672-$E$4)*$B$7+$E$4*$B$6),0)</f>
        <v/>
      </c>
      <c r="M672" s="9">
        <f>Data!X672+$B$11</f>
        <v/>
      </c>
      <c r="N672" s="9">
        <f>(Data!X672-$D$9)*$B$12+$D$9+$B$11</f>
        <v/>
      </c>
      <c r="O672" s="9">
        <f>Data!Y672+$B$11</f>
        <v/>
      </c>
      <c r="P672" s="9">
        <f>(Data!Y672-$E$9)*$B$12+$E$9+$B$11</f>
        <v/>
      </c>
    </row>
    <row r="673">
      <c r="H673" s="14">
        <f>Data!A673</f>
        <v/>
      </c>
      <c r="I673" s="9">
        <f>IF(Occurrence!J673&gt;0,Occurrence!J673*$B$6,0)</f>
        <v/>
      </c>
      <c r="J673" s="9">
        <f>IF(Occurrence!J673&gt;0,MAX(0,(Occurrence!J673-$D$4)*$B$7+$D$4*$B$6),0)</f>
        <v/>
      </c>
      <c r="K673" s="9">
        <f>IF(Occurrence!K673&gt;0,Occurrence!K673*$B$6,0)</f>
        <v/>
      </c>
      <c r="L673" s="9">
        <f>IF(Occurrence!K673&gt;0,MAX(0,(Occurrence!K673-$E$4)*$B$7+$E$4*$B$6),0)</f>
        <v/>
      </c>
      <c r="M673" s="9">
        <f>Data!X673+$B$11</f>
        <v/>
      </c>
      <c r="N673" s="9">
        <f>(Data!X673-$D$9)*$B$12+$D$9+$B$11</f>
        <v/>
      </c>
      <c r="O673" s="9">
        <f>Data!Y673+$B$11</f>
        <v/>
      </c>
      <c r="P673" s="9">
        <f>(Data!Y673-$E$9)*$B$12+$E$9+$B$11</f>
        <v/>
      </c>
    </row>
    <row r="674">
      <c r="H674" s="14">
        <f>Data!A674</f>
        <v/>
      </c>
      <c r="I674" s="9">
        <f>IF(Occurrence!J674&gt;0,Occurrence!J674*$B$6,0)</f>
        <v/>
      </c>
      <c r="J674" s="9">
        <f>IF(Occurrence!J674&gt;0,MAX(0,(Occurrence!J674-$D$4)*$B$7+$D$4*$B$6),0)</f>
        <v/>
      </c>
      <c r="K674" s="9">
        <f>IF(Occurrence!K674&gt;0,Occurrence!K674*$B$6,0)</f>
        <v/>
      </c>
      <c r="L674" s="9">
        <f>IF(Occurrence!K674&gt;0,MAX(0,(Occurrence!K674-$E$4)*$B$7+$E$4*$B$6),0)</f>
        <v/>
      </c>
      <c r="M674" s="9">
        <f>Data!X674+$B$11</f>
        <v/>
      </c>
      <c r="N674" s="9">
        <f>(Data!X674-$D$9)*$B$12+$D$9+$B$11</f>
        <v/>
      </c>
      <c r="O674" s="9">
        <f>Data!Y674+$B$11</f>
        <v/>
      </c>
      <c r="P674" s="9">
        <f>(Data!Y674-$E$9)*$B$12+$E$9+$B$11</f>
        <v/>
      </c>
    </row>
    <row r="675">
      <c r="H675" s="14">
        <f>Data!A675</f>
        <v/>
      </c>
      <c r="I675" s="9">
        <f>IF(Occurrence!J675&gt;0,Occurrence!J675*$B$6,0)</f>
        <v/>
      </c>
      <c r="J675" s="9">
        <f>IF(Occurrence!J675&gt;0,MAX(0,(Occurrence!J675-$D$4)*$B$7+$D$4*$B$6),0)</f>
        <v/>
      </c>
      <c r="K675" s="9">
        <f>IF(Occurrence!K675&gt;0,Occurrence!K675*$B$6,0)</f>
        <v/>
      </c>
      <c r="L675" s="9">
        <f>IF(Occurrence!K675&gt;0,MAX(0,(Occurrence!K675-$E$4)*$B$7+$E$4*$B$6),0)</f>
        <v/>
      </c>
      <c r="M675" s="9">
        <f>Data!X675+$B$11</f>
        <v/>
      </c>
      <c r="N675" s="9">
        <f>(Data!X675-$D$9)*$B$12+$D$9+$B$11</f>
        <v/>
      </c>
      <c r="O675" s="9">
        <f>Data!Y675+$B$11</f>
        <v/>
      </c>
      <c r="P675" s="9">
        <f>(Data!Y675-$E$9)*$B$12+$E$9+$B$11</f>
        <v/>
      </c>
    </row>
    <row r="676">
      <c r="H676" s="14">
        <f>Data!A676</f>
        <v/>
      </c>
      <c r="I676" s="9">
        <f>IF(Occurrence!J676&gt;0,Occurrence!J676*$B$6,0)</f>
        <v/>
      </c>
      <c r="J676" s="9">
        <f>IF(Occurrence!J676&gt;0,MAX(0,(Occurrence!J676-$D$4)*$B$7+$D$4*$B$6),0)</f>
        <v/>
      </c>
      <c r="K676" s="9">
        <f>IF(Occurrence!K676&gt;0,Occurrence!K676*$B$6,0)</f>
        <v/>
      </c>
      <c r="L676" s="9">
        <f>IF(Occurrence!K676&gt;0,MAX(0,(Occurrence!K676-$E$4)*$B$7+$E$4*$B$6),0)</f>
        <v/>
      </c>
      <c r="M676" s="9">
        <f>Data!X676+$B$11</f>
        <v/>
      </c>
      <c r="N676" s="9">
        <f>(Data!X676-$D$9)*$B$12+$D$9+$B$11</f>
        <v/>
      </c>
      <c r="O676" s="9">
        <f>Data!Y676+$B$11</f>
        <v/>
      </c>
      <c r="P676" s="9">
        <f>(Data!Y676-$E$9)*$B$12+$E$9+$B$11</f>
        <v/>
      </c>
    </row>
    <row r="677">
      <c r="H677" s="14">
        <f>Data!A677</f>
        <v/>
      </c>
      <c r="I677" s="9">
        <f>IF(Occurrence!J677&gt;0,Occurrence!J677*$B$6,0)</f>
        <v/>
      </c>
      <c r="J677" s="9">
        <f>IF(Occurrence!J677&gt;0,MAX(0,(Occurrence!J677-$D$4)*$B$7+$D$4*$B$6),0)</f>
        <v/>
      </c>
      <c r="K677" s="9">
        <f>IF(Occurrence!K677&gt;0,Occurrence!K677*$B$6,0)</f>
        <v/>
      </c>
      <c r="L677" s="9">
        <f>IF(Occurrence!K677&gt;0,MAX(0,(Occurrence!K677-$E$4)*$B$7+$E$4*$B$6),0)</f>
        <v/>
      </c>
      <c r="M677" s="9">
        <f>Data!X677+$B$11</f>
        <v/>
      </c>
      <c r="N677" s="9">
        <f>(Data!X677-$D$9)*$B$12+$D$9+$B$11</f>
        <v/>
      </c>
      <c r="O677" s="9">
        <f>Data!Y677+$B$11</f>
        <v/>
      </c>
      <c r="P677" s="9">
        <f>(Data!Y677-$E$9)*$B$12+$E$9+$B$11</f>
        <v/>
      </c>
    </row>
    <row r="678">
      <c r="H678" s="14">
        <f>Data!A678</f>
        <v/>
      </c>
      <c r="I678" s="9">
        <f>IF(Occurrence!J678&gt;0,Occurrence!J678*$B$6,0)</f>
        <v/>
      </c>
      <c r="J678" s="9">
        <f>IF(Occurrence!J678&gt;0,MAX(0,(Occurrence!J678-$D$4)*$B$7+$D$4*$B$6),0)</f>
        <v/>
      </c>
      <c r="K678" s="9">
        <f>IF(Occurrence!K678&gt;0,Occurrence!K678*$B$6,0)</f>
        <v/>
      </c>
      <c r="L678" s="9">
        <f>IF(Occurrence!K678&gt;0,MAX(0,(Occurrence!K678-$E$4)*$B$7+$E$4*$B$6),0)</f>
        <v/>
      </c>
      <c r="M678" s="9">
        <f>Data!X678+$B$11</f>
        <v/>
      </c>
      <c r="N678" s="9">
        <f>(Data!X678-$D$9)*$B$12+$D$9+$B$11</f>
        <v/>
      </c>
      <c r="O678" s="9">
        <f>Data!Y678+$B$11</f>
        <v/>
      </c>
      <c r="P678" s="9">
        <f>(Data!Y678-$E$9)*$B$12+$E$9+$B$11</f>
        <v/>
      </c>
    </row>
    <row r="679">
      <c r="H679" s="14">
        <f>Data!A679</f>
        <v/>
      </c>
      <c r="I679" s="9">
        <f>IF(Occurrence!J679&gt;0,Occurrence!J679*$B$6,0)</f>
        <v/>
      </c>
      <c r="J679" s="9">
        <f>IF(Occurrence!J679&gt;0,MAX(0,(Occurrence!J679-$D$4)*$B$7+$D$4*$B$6),0)</f>
        <v/>
      </c>
      <c r="K679" s="9">
        <f>IF(Occurrence!K679&gt;0,Occurrence!K679*$B$6,0)</f>
        <v/>
      </c>
      <c r="L679" s="9">
        <f>IF(Occurrence!K679&gt;0,MAX(0,(Occurrence!K679-$E$4)*$B$7+$E$4*$B$6),0)</f>
        <v/>
      </c>
      <c r="M679" s="9">
        <f>Data!X679+$B$11</f>
        <v/>
      </c>
      <c r="N679" s="9">
        <f>(Data!X679-$D$9)*$B$12+$D$9+$B$11</f>
        <v/>
      </c>
      <c r="O679" s="9">
        <f>Data!Y679+$B$11</f>
        <v/>
      </c>
      <c r="P679" s="9">
        <f>(Data!Y679-$E$9)*$B$12+$E$9+$B$11</f>
        <v/>
      </c>
    </row>
    <row r="680">
      <c r="H680" s="14">
        <f>Data!A680</f>
        <v/>
      </c>
      <c r="I680" s="9">
        <f>IF(Occurrence!J680&gt;0,Occurrence!J680*$B$6,0)</f>
        <v/>
      </c>
      <c r="J680" s="9">
        <f>IF(Occurrence!J680&gt;0,MAX(0,(Occurrence!J680-$D$4)*$B$7+$D$4*$B$6),0)</f>
        <v/>
      </c>
      <c r="K680" s="9">
        <f>IF(Occurrence!K680&gt;0,Occurrence!K680*$B$6,0)</f>
        <v/>
      </c>
      <c r="L680" s="9">
        <f>IF(Occurrence!K680&gt;0,MAX(0,(Occurrence!K680-$E$4)*$B$7+$E$4*$B$6),0)</f>
        <v/>
      </c>
      <c r="M680" s="9">
        <f>Data!X680+$B$11</f>
        <v/>
      </c>
      <c r="N680" s="9">
        <f>(Data!X680-$D$9)*$B$12+$D$9+$B$11</f>
        <v/>
      </c>
      <c r="O680" s="9">
        <f>Data!Y680+$B$11</f>
        <v/>
      </c>
      <c r="P680" s="9">
        <f>(Data!Y680-$E$9)*$B$12+$E$9+$B$11</f>
        <v/>
      </c>
    </row>
    <row r="681">
      <c r="H681" s="14">
        <f>Data!A681</f>
        <v/>
      </c>
      <c r="I681" s="9">
        <f>IF(Occurrence!J681&gt;0,Occurrence!J681*$B$6,0)</f>
        <v/>
      </c>
      <c r="J681" s="9">
        <f>IF(Occurrence!J681&gt;0,MAX(0,(Occurrence!J681-$D$4)*$B$7+$D$4*$B$6),0)</f>
        <v/>
      </c>
      <c r="K681" s="9">
        <f>IF(Occurrence!K681&gt;0,Occurrence!K681*$B$6,0)</f>
        <v/>
      </c>
      <c r="L681" s="9">
        <f>IF(Occurrence!K681&gt;0,MAX(0,(Occurrence!K681-$E$4)*$B$7+$E$4*$B$6),0)</f>
        <v/>
      </c>
      <c r="M681" s="9">
        <f>Data!X681+$B$11</f>
        <v/>
      </c>
      <c r="N681" s="9">
        <f>(Data!X681-$D$9)*$B$12+$D$9+$B$11</f>
        <v/>
      </c>
      <c r="O681" s="9">
        <f>Data!Y681+$B$11</f>
        <v/>
      </c>
      <c r="P681" s="9">
        <f>(Data!Y681-$E$9)*$B$12+$E$9+$B$11</f>
        <v/>
      </c>
    </row>
    <row r="682">
      <c r="H682" s="14">
        <f>Data!A682</f>
        <v/>
      </c>
      <c r="I682" s="9">
        <f>IF(Occurrence!J682&gt;0,Occurrence!J682*$B$6,0)</f>
        <v/>
      </c>
      <c r="J682" s="9">
        <f>IF(Occurrence!J682&gt;0,MAX(0,(Occurrence!J682-$D$4)*$B$7+$D$4*$B$6),0)</f>
        <v/>
      </c>
      <c r="K682" s="9">
        <f>IF(Occurrence!K682&gt;0,Occurrence!K682*$B$6,0)</f>
        <v/>
      </c>
      <c r="L682" s="9">
        <f>IF(Occurrence!K682&gt;0,MAX(0,(Occurrence!K682-$E$4)*$B$7+$E$4*$B$6),0)</f>
        <v/>
      </c>
      <c r="M682" s="9">
        <f>Data!X682+$B$11</f>
        <v/>
      </c>
      <c r="N682" s="9">
        <f>(Data!X682-$D$9)*$B$12+$D$9+$B$11</f>
        <v/>
      </c>
      <c r="O682" s="9">
        <f>Data!Y682+$B$11</f>
        <v/>
      </c>
      <c r="P682" s="9">
        <f>(Data!Y682-$E$9)*$B$12+$E$9+$B$11</f>
        <v/>
      </c>
    </row>
    <row r="683">
      <c r="H683" s="14">
        <f>Data!A683</f>
        <v/>
      </c>
      <c r="I683" s="9">
        <f>IF(Occurrence!J683&gt;0,Occurrence!J683*$B$6,0)</f>
        <v/>
      </c>
      <c r="J683" s="9">
        <f>IF(Occurrence!J683&gt;0,MAX(0,(Occurrence!J683-$D$4)*$B$7+$D$4*$B$6),0)</f>
        <v/>
      </c>
      <c r="K683" s="9">
        <f>IF(Occurrence!K683&gt;0,Occurrence!K683*$B$6,0)</f>
        <v/>
      </c>
      <c r="L683" s="9">
        <f>IF(Occurrence!K683&gt;0,MAX(0,(Occurrence!K683-$E$4)*$B$7+$E$4*$B$6),0)</f>
        <v/>
      </c>
      <c r="M683" s="9">
        <f>Data!X683+$B$11</f>
        <v/>
      </c>
      <c r="N683" s="9">
        <f>(Data!X683-$D$9)*$B$12+$D$9+$B$11</f>
        <v/>
      </c>
      <c r="O683" s="9">
        <f>Data!Y683+$B$11</f>
        <v/>
      </c>
      <c r="P683" s="9">
        <f>(Data!Y683-$E$9)*$B$12+$E$9+$B$11</f>
        <v/>
      </c>
    </row>
    <row r="684">
      <c r="H684" s="14">
        <f>Data!A684</f>
        <v/>
      </c>
      <c r="I684" s="9">
        <f>IF(Occurrence!J684&gt;0,Occurrence!J684*$B$6,0)</f>
        <v/>
      </c>
      <c r="J684" s="9">
        <f>IF(Occurrence!J684&gt;0,MAX(0,(Occurrence!J684-$D$4)*$B$7+$D$4*$B$6),0)</f>
        <v/>
      </c>
      <c r="K684" s="9">
        <f>IF(Occurrence!K684&gt;0,Occurrence!K684*$B$6,0)</f>
        <v/>
      </c>
      <c r="L684" s="9">
        <f>IF(Occurrence!K684&gt;0,MAX(0,(Occurrence!K684-$E$4)*$B$7+$E$4*$B$6),0)</f>
        <v/>
      </c>
      <c r="M684" s="9">
        <f>Data!X684+$B$11</f>
        <v/>
      </c>
      <c r="N684" s="9">
        <f>(Data!X684-$D$9)*$B$12+$D$9+$B$11</f>
        <v/>
      </c>
      <c r="O684" s="9">
        <f>Data!Y684+$B$11</f>
        <v/>
      </c>
      <c r="P684" s="9">
        <f>(Data!Y684-$E$9)*$B$12+$E$9+$B$11</f>
        <v/>
      </c>
    </row>
    <row r="685">
      <c r="H685" s="14">
        <f>Data!A685</f>
        <v/>
      </c>
      <c r="I685" s="9">
        <f>IF(Occurrence!J685&gt;0,Occurrence!J685*$B$6,0)</f>
        <v/>
      </c>
      <c r="J685" s="9">
        <f>IF(Occurrence!J685&gt;0,MAX(0,(Occurrence!J685-$D$4)*$B$7+$D$4*$B$6),0)</f>
        <v/>
      </c>
      <c r="K685" s="9">
        <f>IF(Occurrence!K685&gt;0,Occurrence!K685*$B$6,0)</f>
        <v/>
      </c>
      <c r="L685" s="9">
        <f>IF(Occurrence!K685&gt;0,MAX(0,(Occurrence!K685-$E$4)*$B$7+$E$4*$B$6),0)</f>
        <v/>
      </c>
      <c r="M685" s="9">
        <f>Data!X685+$B$11</f>
        <v/>
      </c>
      <c r="N685" s="9">
        <f>(Data!X685-$D$9)*$B$12+$D$9+$B$11</f>
        <v/>
      </c>
      <c r="O685" s="9">
        <f>Data!Y685+$B$11</f>
        <v/>
      </c>
      <c r="P685" s="9">
        <f>(Data!Y685-$E$9)*$B$12+$E$9+$B$11</f>
        <v/>
      </c>
    </row>
    <row r="686">
      <c r="H686" s="14">
        <f>Data!A686</f>
        <v/>
      </c>
      <c r="I686" s="9">
        <f>IF(Occurrence!J686&gt;0,Occurrence!J686*$B$6,0)</f>
        <v/>
      </c>
      <c r="J686" s="9">
        <f>IF(Occurrence!J686&gt;0,MAX(0,(Occurrence!J686-$D$4)*$B$7+$D$4*$B$6),0)</f>
        <v/>
      </c>
      <c r="K686" s="9">
        <f>IF(Occurrence!K686&gt;0,Occurrence!K686*$B$6,0)</f>
        <v/>
      </c>
      <c r="L686" s="9">
        <f>IF(Occurrence!K686&gt;0,MAX(0,(Occurrence!K686-$E$4)*$B$7+$E$4*$B$6),0)</f>
        <v/>
      </c>
      <c r="M686" s="9">
        <f>Data!X686+$B$11</f>
        <v/>
      </c>
      <c r="N686" s="9">
        <f>(Data!X686-$D$9)*$B$12+$D$9+$B$11</f>
        <v/>
      </c>
      <c r="O686" s="9">
        <f>Data!Y686+$B$11</f>
        <v/>
      </c>
      <c r="P686" s="9">
        <f>(Data!Y686-$E$9)*$B$12+$E$9+$B$11</f>
        <v/>
      </c>
    </row>
    <row r="687">
      <c r="H687" s="14">
        <f>Data!A687</f>
        <v/>
      </c>
      <c r="I687" s="9">
        <f>IF(Occurrence!J687&gt;0,Occurrence!J687*$B$6,0)</f>
        <v/>
      </c>
      <c r="J687" s="9">
        <f>IF(Occurrence!J687&gt;0,MAX(0,(Occurrence!J687-$D$4)*$B$7+$D$4*$B$6),0)</f>
        <v/>
      </c>
      <c r="K687" s="9">
        <f>IF(Occurrence!K687&gt;0,Occurrence!K687*$B$6,0)</f>
        <v/>
      </c>
      <c r="L687" s="9">
        <f>IF(Occurrence!K687&gt;0,MAX(0,(Occurrence!K687-$E$4)*$B$7+$E$4*$B$6),0)</f>
        <v/>
      </c>
      <c r="M687" s="9">
        <f>Data!X687+$B$11</f>
        <v/>
      </c>
      <c r="N687" s="9">
        <f>(Data!X687-$D$9)*$B$12+$D$9+$B$11</f>
        <v/>
      </c>
      <c r="O687" s="9">
        <f>Data!Y687+$B$11</f>
        <v/>
      </c>
      <c r="P687" s="9">
        <f>(Data!Y687-$E$9)*$B$12+$E$9+$B$11</f>
        <v/>
      </c>
    </row>
    <row r="688">
      <c r="H688" s="14">
        <f>Data!A688</f>
        <v/>
      </c>
      <c r="I688" s="9">
        <f>IF(Occurrence!J688&gt;0,Occurrence!J688*$B$6,0)</f>
        <v/>
      </c>
      <c r="J688" s="9">
        <f>IF(Occurrence!J688&gt;0,MAX(0,(Occurrence!J688-$D$4)*$B$7+$D$4*$B$6),0)</f>
        <v/>
      </c>
      <c r="K688" s="9">
        <f>IF(Occurrence!K688&gt;0,Occurrence!K688*$B$6,0)</f>
        <v/>
      </c>
      <c r="L688" s="9">
        <f>IF(Occurrence!K688&gt;0,MAX(0,(Occurrence!K688-$E$4)*$B$7+$E$4*$B$6),0)</f>
        <v/>
      </c>
      <c r="M688" s="9">
        <f>Data!X688+$B$11</f>
        <v/>
      </c>
      <c r="N688" s="9">
        <f>(Data!X688-$D$9)*$B$12+$D$9+$B$11</f>
        <v/>
      </c>
      <c r="O688" s="9">
        <f>Data!Y688+$B$11</f>
        <v/>
      </c>
      <c r="P688" s="9">
        <f>(Data!Y688-$E$9)*$B$12+$E$9+$B$11</f>
        <v/>
      </c>
    </row>
    <row r="689">
      <c r="H689" s="14">
        <f>Data!A689</f>
        <v/>
      </c>
      <c r="I689" s="9">
        <f>IF(Occurrence!J689&gt;0,Occurrence!J689*$B$6,0)</f>
        <v/>
      </c>
      <c r="J689" s="9">
        <f>IF(Occurrence!J689&gt;0,MAX(0,(Occurrence!J689-$D$4)*$B$7+$D$4*$B$6),0)</f>
        <v/>
      </c>
      <c r="K689" s="9">
        <f>IF(Occurrence!K689&gt;0,Occurrence!K689*$B$6,0)</f>
        <v/>
      </c>
      <c r="L689" s="9">
        <f>IF(Occurrence!K689&gt;0,MAX(0,(Occurrence!K689-$E$4)*$B$7+$E$4*$B$6),0)</f>
        <v/>
      </c>
      <c r="M689" s="9">
        <f>Data!X689+$B$11</f>
        <v/>
      </c>
      <c r="N689" s="9">
        <f>(Data!X689-$D$9)*$B$12+$D$9+$B$11</f>
        <v/>
      </c>
      <c r="O689" s="9">
        <f>Data!Y689+$B$11</f>
        <v/>
      </c>
      <c r="P689" s="9">
        <f>(Data!Y689-$E$9)*$B$12+$E$9+$B$11</f>
        <v/>
      </c>
    </row>
    <row r="690">
      <c r="H690" s="14">
        <f>Data!A690</f>
        <v/>
      </c>
      <c r="I690" s="9">
        <f>IF(Occurrence!J690&gt;0,Occurrence!J690*$B$6,0)</f>
        <v/>
      </c>
      <c r="J690" s="9">
        <f>IF(Occurrence!J690&gt;0,MAX(0,(Occurrence!J690-$D$4)*$B$7+$D$4*$B$6),0)</f>
        <v/>
      </c>
      <c r="K690" s="9">
        <f>IF(Occurrence!K690&gt;0,Occurrence!K690*$B$6,0)</f>
        <v/>
      </c>
      <c r="L690" s="9">
        <f>IF(Occurrence!K690&gt;0,MAX(0,(Occurrence!K690-$E$4)*$B$7+$E$4*$B$6),0)</f>
        <v/>
      </c>
      <c r="M690" s="9">
        <f>Data!X690+$B$11</f>
        <v/>
      </c>
      <c r="N690" s="9">
        <f>(Data!X690-$D$9)*$B$12+$D$9+$B$11</f>
        <v/>
      </c>
      <c r="O690" s="9">
        <f>Data!Y690+$B$11</f>
        <v/>
      </c>
      <c r="P690" s="9">
        <f>(Data!Y690-$E$9)*$B$12+$E$9+$B$11</f>
        <v/>
      </c>
    </row>
    <row r="691">
      <c r="H691" s="14">
        <f>Data!A691</f>
        <v/>
      </c>
      <c r="I691" s="9">
        <f>IF(Occurrence!J691&gt;0,Occurrence!J691*$B$6,0)</f>
        <v/>
      </c>
      <c r="J691" s="9">
        <f>IF(Occurrence!J691&gt;0,MAX(0,(Occurrence!J691-$D$4)*$B$7+$D$4*$B$6),0)</f>
        <v/>
      </c>
      <c r="K691" s="9">
        <f>IF(Occurrence!K691&gt;0,Occurrence!K691*$B$6,0)</f>
        <v/>
      </c>
      <c r="L691" s="9">
        <f>IF(Occurrence!K691&gt;0,MAX(0,(Occurrence!K691-$E$4)*$B$7+$E$4*$B$6),0)</f>
        <v/>
      </c>
      <c r="M691" s="9">
        <f>Data!X691+$B$11</f>
        <v/>
      </c>
      <c r="N691" s="9">
        <f>(Data!X691-$D$9)*$B$12+$D$9+$B$11</f>
        <v/>
      </c>
      <c r="O691" s="9">
        <f>Data!Y691+$B$11</f>
        <v/>
      </c>
      <c r="P691" s="9">
        <f>(Data!Y691-$E$9)*$B$12+$E$9+$B$11</f>
        <v/>
      </c>
    </row>
    <row r="692">
      <c r="H692" s="14">
        <f>Data!A692</f>
        <v/>
      </c>
      <c r="I692" s="9">
        <f>IF(Occurrence!J692&gt;0,Occurrence!J692*$B$6,0)</f>
        <v/>
      </c>
      <c r="J692" s="9">
        <f>IF(Occurrence!J692&gt;0,MAX(0,(Occurrence!J692-$D$4)*$B$7+$D$4*$B$6),0)</f>
        <v/>
      </c>
      <c r="K692" s="9">
        <f>IF(Occurrence!K692&gt;0,Occurrence!K692*$B$6,0)</f>
        <v/>
      </c>
      <c r="L692" s="9">
        <f>IF(Occurrence!K692&gt;0,MAX(0,(Occurrence!K692-$E$4)*$B$7+$E$4*$B$6),0)</f>
        <v/>
      </c>
      <c r="M692" s="9">
        <f>Data!X692+$B$11</f>
        <v/>
      </c>
      <c r="N692" s="9">
        <f>(Data!X692-$D$9)*$B$12+$D$9+$B$11</f>
        <v/>
      </c>
      <c r="O692" s="9">
        <f>Data!Y692+$B$11</f>
        <v/>
      </c>
      <c r="P692" s="9">
        <f>(Data!Y692-$E$9)*$B$12+$E$9+$B$11</f>
        <v/>
      </c>
    </row>
    <row r="693">
      <c r="H693" s="14">
        <f>Data!A693</f>
        <v/>
      </c>
      <c r="I693" s="9">
        <f>IF(Occurrence!J693&gt;0,Occurrence!J693*$B$6,0)</f>
        <v/>
      </c>
      <c r="J693" s="9">
        <f>IF(Occurrence!J693&gt;0,MAX(0,(Occurrence!J693-$D$4)*$B$7+$D$4*$B$6),0)</f>
        <v/>
      </c>
      <c r="K693" s="9">
        <f>IF(Occurrence!K693&gt;0,Occurrence!K693*$B$6,0)</f>
        <v/>
      </c>
      <c r="L693" s="9">
        <f>IF(Occurrence!K693&gt;0,MAX(0,(Occurrence!K693-$E$4)*$B$7+$E$4*$B$6),0)</f>
        <v/>
      </c>
      <c r="M693" s="9">
        <f>Data!X693+$B$11</f>
        <v/>
      </c>
      <c r="N693" s="9">
        <f>(Data!X693-$D$9)*$B$12+$D$9+$B$11</f>
        <v/>
      </c>
      <c r="O693" s="9">
        <f>Data!Y693+$B$11</f>
        <v/>
      </c>
      <c r="P693" s="9">
        <f>(Data!Y693-$E$9)*$B$12+$E$9+$B$11</f>
        <v/>
      </c>
    </row>
    <row r="694">
      <c r="H694" s="14">
        <f>Data!A694</f>
        <v/>
      </c>
      <c r="I694" s="9">
        <f>IF(Occurrence!J694&gt;0,Occurrence!J694*$B$6,0)</f>
        <v/>
      </c>
      <c r="J694" s="9">
        <f>IF(Occurrence!J694&gt;0,MAX(0,(Occurrence!J694-$D$4)*$B$7+$D$4*$B$6),0)</f>
        <v/>
      </c>
      <c r="K694" s="9">
        <f>IF(Occurrence!K694&gt;0,Occurrence!K694*$B$6,0)</f>
        <v/>
      </c>
      <c r="L694" s="9">
        <f>IF(Occurrence!K694&gt;0,MAX(0,(Occurrence!K694-$E$4)*$B$7+$E$4*$B$6),0)</f>
        <v/>
      </c>
      <c r="M694" s="9">
        <f>Data!X694+$B$11</f>
        <v/>
      </c>
      <c r="N694" s="9">
        <f>(Data!X694-$D$9)*$B$12+$D$9+$B$11</f>
        <v/>
      </c>
      <c r="O694" s="9">
        <f>Data!Y694+$B$11</f>
        <v/>
      </c>
      <c r="P694" s="9">
        <f>(Data!Y694-$E$9)*$B$12+$E$9+$B$11</f>
        <v/>
      </c>
    </row>
    <row r="695">
      <c r="H695" s="14">
        <f>Data!A695</f>
        <v/>
      </c>
      <c r="I695" s="9">
        <f>IF(Occurrence!J695&gt;0,Occurrence!J695*$B$6,0)</f>
        <v/>
      </c>
      <c r="J695" s="9">
        <f>IF(Occurrence!J695&gt;0,MAX(0,(Occurrence!J695-$D$4)*$B$7+$D$4*$B$6),0)</f>
        <v/>
      </c>
      <c r="K695" s="9">
        <f>IF(Occurrence!K695&gt;0,Occurrence!K695*$B$6,0)</f>
        <v/>
      </c>
      <c r="L695" s="9">
        <f>IF(Occurrence!K695&gt;0,MAX(0,(Occurrence!K695-$E$4)*$B$7+$E$4*$B$6),0)</f>
        <v/>
      </c>
      <c r="M695" s="9">
        <f>Data!X695+$B$11</f>
        <v/>
      </c>
      <c r="N695" s="9">
        <f>(Data!X695-$D$9)*$B$12+$D$9+$B$11</f>
        <v/>
      </c>
      <c r="O695" s="9">
        <f>Data!Y695+$B$11</f>
        <v/>
      </c>
      <c r="P695" s="9">
        <f>(Data!Y695-$E$9)*$B$12+$E$9+$B$11</f>
        <v/>
      </c>
    </row>
    <row r="696">
      <c r="H696" s="14">
        <f>Data!A696</f>
        <v/>
      </c>
      <c r="I696" s="9">
        <f>IF(Occurrence!J696&gt;0,Occurrence!J696*$B$6,0)</f>
        <v/>
      </c>
      <c r="J696" s="9">
        <f>IF(Occurrence!J696&gt;0,MAX(0,(Occurrence!J696-$D$4)*$B$7+$D$4*$B$6),0)</f>
        <v/>
      </c>
      <c r="K696" s="9">
        <f>IF(Occurrence!K696&gt;0,Occurrence!K696*$B$6,0)</f>
        <v/>
      </c>
      <c r="L696" s="9">
        <f>IF(Occurrence!K696&gt;0,MAX(0,(Occurrence!K696-$E$4)*$B$7+$E$4*$B$6),0)</f>
        <v/>
      </c>
      <c r="M696" s="9">
        <f>Data!X696+$B$11</f>
        <v/>
      </c>
      <c r="N696" s="9">
        <f>(Data!X696-$D$9)*$B$12+$D$9+$B$11</f>
        <v/>
      </c>
      <c r="O696" s="9">
        <f>Data!Y696+$B$11</f>
        <v/>
      </c>
      <c r="P696" s="9">
        <f>(Data!Y696-$E$9)*$B$12+$E$9+$B$11</f>
        <v/>
      </c>
    </row>
    <row r="697">
      <c r="H697" s="14">
        <f>Data!A697</f>
        <v/>
      </c>
      <c r="I697" s="9">
        <f>IF(Occurrence!J697&gt;0,Occurrence!J697*$B$6,0)</f>
        <v/>
      </c>
      <c r="J697" s="9">
        <f>IF(Occurrence!J697&gt;0,MAX(0,(Occurrence!J697-$D$4)*$B$7+$D$4*$B$6),0)</f>
        <v/>
      </c>
      <c r="K697" s="9">
        <f>IF(Occurrence!K697&gt;0,Occurrence!K697*$B$6,0)</f>
        <v/>
      </c>
      <c r="L697" s="9">
        <f>IF(Occurrence!K697&gt;0,MAX(0,(Occurrence!K697-$E$4)*$B$7+$E$4*$B$6),0)</f>
        <v/>
      </c>
      <c r="M697" s="9">
        <f>Data!X697+$B$11</f>
        <v/>
      </c>
      <c r="N697" s="9">
        <f>(Data!X697-$D$9)*$B$12+$D$9+$B$11</f>
        <v/>
      </c>
      <c r="O697" s="9">
        <f>Data!Y697+$B$11</f>
        <v/>
      </c>
      <c r="P697" s="9">
        <f>(Data!Y697-$E$9)*$B$12+$E$9+$B$11</f>
        <v/>
      </c>
    </row>
    <row r="698">
      <c r="H698" s="14">
        <f>Data!A698</f>
        <v/>
      </c>
      <c r="I698" s="9">
        <f>IF(Occurrence!J698&gt;0,Occurrence!J698*$B$6,0)</f>
        <v/>
      </c>
      <c r="J698" s="9">
        <f>IF(Occurrence!J698&gt;0,MAX(0,(Occurrence!J698-$D$4)*$B$7+$D$4*$B$6),0)</f>
        <v/>
      </c>
      <c r="K698" s="9">
        <f>IF(Occurrence!K698&gt;0,Occurrence!K698*$B$6,0)</f>
        <v/>
      </c>
      <c r="L698" s="9">
        <f>IF(Occurrence!K698&gt;0,MAX(0,(Occurrence!K698-$E$4)*$B$7+$E$4*$B$6),0)</f>
        <v/>
      </c>
      <c r="M698" s="9">
        <f>Data!X698+$B$11</f>
        <v/>
      </c>
      <c r="N698" s="9">
        <f>(Data!X698-$D$9)*$B$12+$D$9+$B$11</f>
        <v/>
      </c>
      <c r="O698" s="9">
        <f>Data!Y698+$B$11</f>
        <v/>
      </c>
      <c r="P698" s="9">
        <f>(Data!Y698-$E$9)*$B$12+$E$9+$B$11</f>
        <v/>
      </c>
    </row>
    <row r="699">
      <c r="H699" s="14">
        <f>Data!A699</f>
        <v/>
      </c>
      <c r="I699" s="9">
        <f>IF(Occurrence!J699&gt;0,Occurrence!J699*$B$6,0)</f>
        <v/>
      </c>
      <c r="J699" s="9">
        <f>IF(Occurrence!J699&gt;0,MAX(0,(Occurrence!J699-$D$4)*$B$7+$D$4*$B$6),0)</f>
        <v/>
      </c>
      <c r="K699" s="9">
        <f>IF(Occurrence!K699&gt;0,Occurrence!K699*$B$6,0)</f>
        <v/>
      </c>
      <c r="L699" s="9">
        <f>IF(Occurrence!K699&gt;0,MAX(0,(Occurrence!K699-$E$4)*$B$7+$E$4*$B$6),0)</f>
        <v/>
      </c>
      <c r="M699" s="9">
        <f>Data!X699+$B$11</f>
        <v/>
      </c>
      <c r="N699" s="9">
        <f>(Data!X699-$D$9)*$B$12+$D$9+$B$11</f>
        <v/>
      </c>
      <c r="O699" s="9">
        <f>Data!Y699+$B$11</f>
        <v/>
      </c>
      <c r="P699" s="9">
        <f>(Data!Y699-$E$9)*$B$12+$E$9+$B$11</f>
        <v/>
      </c>
    </row>
    <row r="700">
      <c r="H700" s="14">
        <f>Data!A700</f>
        <v/>
      </c>
      <c r="I700" s="9">
        <f>IF(Occurrence!J700&gt;0,Occurrence!J700*$B$6,0)</f>
        <v/>
      </c>
      <c r="J700" s="9">
        <f>IF(Occurrence!J700&gt;0,MAX(0,(Occurrence!J700-$D$4)*$B$7+$D$4*$B$6),0)</f>
        <v/>
      </c>
      <c r="K700" s="9">
        <f>IF(Occurrence!K700&gt;0,Occurrence!K700*$B$6,0)</f>
        <v/>
      </c>
      <c r="L700" s="9">
        <f>IF(Occurrence!K700&gt;0,MAX(0,(Occurrence!K700-$E$4)*$B$7+$E$4*$B$6),0)</f>
        <v/>
      </c>
      <c r="M700" s="9">
        <f>Data!X700+$B$11</f>
        <v/>
      </c>
      <c r="N700" s="9">
        <f>(Data!X700-$D$9)*$B$12+$D$9+$B$11</f>
        <v/>
      </c>
      <c r="O700" s="9">
        <f>Data!Y700+$B$11</f>
        <v/>
      </c>
      <c r="P700" s="9">
        <f>(Data!Y700-$E$9)*$B$12+$E$9+$B$11</f>
        <v/>
      </c>
    </row>
    <row r="701">
      <c r="H701" s="14">
        <f>Data!A701</f>
        <v/>
      </c>
      <c r="I701" s="9">
        <f>IF(Occurrence!J701&gt;0,Occurrence!J701*$B$6,0)</f>
        <v/>
      </c>
      <c r="J701" s="9">
        <f>IF(Occurrence!J701&gt;0,MAX(0,(Occurrence!J701-$D$4)*$B$7+$D$4*$B$6),0)</f>
        <v/>
      </c>
      <c r="K701" s="9">
        <f>IF(Occurrence!K701&gt;0,Occurrence!K701*$B$6,0)</f>
        <v/>
      </c>
      <c r="L701" s="9">
        <f>IF(Occurrence!K701&gt;0,MAX(0,(Occurrence!K701-$E$4)*$B$7+$E$4*$B$6),0)</f>
        <v/>
      </c>
      <c r="M701" s="9">
        <f>Data!X701+$B$11</f>
        <v/>
      </c>
      <c r="N701" s="9">
        <f>(Data!X701-$D$9)*$B$12+$D$9+$B$11</f>
        <v/>
      </c>
      <c r="O701" s="9">
        <f>Data!Y701+$B$11</f>
        <v/>
      </c>
      <c r="P701" s="9">
        <f>(Data!Y701-$E$9)*$B$12+$E$9+$B$11</f>
        <v/>
      </c>
    </row>
    <row r="702">
      <c r="H702" s="14">
        <f>Data!A702</f>
        <v/>
      </c>
      <c r="I702" s="9">
        <f>IF(Occurrence!J702&gt;0,Occurrence!J702*$B$6,0)</f>
        <v/>
      </c>
      <c r="J702" s="9">
        <f>IF(Occurrence!J702&gt;0,MAX(0,(Occurrence!J702-$D$4)*$B$7+$D$4*$B$6),0)</f>
        <v/>
      </c>
      <c r="K702" s="9">
        <f>IF(Occurrence!K702&gt;0,Occurrence!K702*$B$6,0)</f>
        <v/>
      </c>
      <c r="L702" s="9">
        <f>IF(Occurrence!K702&gt;0,MAX(0,(Occurrence!K702-$E$4)*$B$7+$E$4*$B$6),0)</f>
        <v/>
      </c>
      <c r="M702" s="9">
        <f>Data!X702+$B$11</f>
        <v/>
      </c>
      <c r="N702" s="9">
        <f>(Data!X702-$D$9)*$B$12+$D$9+$B$11</f>
        <v/>
      </c>
      <c r="O702" s="9">
        <f>Data!Y702+$B$11</f>
        <v/>
      </c>
      <c r="P702" s="9">
        <f>(Data!Y702-$E$9)*$B$12+$E$9+$B$11</f>
        <v/>
      </c>
    </row>
    <row r="703">
      <c r="H703" s="14">
        <f>Data!A703</f>
        <v/>
      </c>
      <c r="I703" s="9">
        <f>IF(Occurrence!J703&gt;0,Occurrence!J703*$B$6,0)</f>
        <v/>
      </c>
      <c r="J703" s="9">
        <f>IF(Occurrence!J703&gt;0,MAX(0,(Occurrence!J703-$D$4)*$B$7+$D$4*$B$6),0)</f>
        <v/>
      </c>
      <c r="K703" s="9">
        <f>IF(Occurrence!K703&gt;0,Occurrence!K703*$B$6,0)</f>
        <v/>
      </c>
      <c r="L703" s="9">
        <f>IF(Occurrence!K703&gt;0,MAX(0,(Occurrence!K703-$E$4)*$B$7+$E$4*$B$6),0)</f>
        <v/>
      </c>
      <c r="M703" s="9">
        <f>Data!X703+$B$11</f>
        <v/>
      </c>
      <c r="N703" s="9">
        <f>(Data!X703-$D$9)*$B$12+$D$9+$B$11</f>
        <v/>
      </c>
      <c r="O703" s="9">
        <f>Data!Y703+$B$11</f>
        <v/>
      </c>
      <c r="P703" s="9">
        <f>(Data!Y703-$E$9)*$B$12+$E$9+$B$11</f>
        <v/>
      </c>
    </row>
    <row r="704">
      <c r="H704" s="14">
        <f>Data!A704</f>
        <v/>
      </c>
      <c r="I704" s="9">
        <f>IF(Occurrence!J704&gt;0,Occurrence!J704*$B$6,0)</f>
        <v/>
      </c>
      <c r="J704" s="9">
        <f>IF(Occurrence!J704&gt;0,MAX(0,(Occurrence!J704-$D$4)*$B$7+$D$4*$B$6),0)</f>
        <v/>
      </c>
      <c r="K704" s="9">
        <f>IF(Occurrence!K704&gt;0,Occurrence!K704*$B$6,0)</f>
        <v/>
      </c>
      <c r="L704" s="9">
        <f>IF(Occurrence!K704&gt;0,MAX(0,(Occurrence!K704-$E$4)*$B$7+$E$4*$B$6),0)</f>
        <v/>
      </c>
      <c r="M704" s="9">
        <f>Data!X704+$B$11</f>
        <v/>
      </c>
      <c r="N704" s="9">
        <f>(Data!X704-$D$9)*$B$12+$D$9+$B$11</f>
        <v/>
      </c>
      <c r="O704" s="9">
        <f>Data!Y704+$B$11</f>
        <v/>
      </c>
      <c r="P704" s="9">
        <f>(Data!Y704-$E$9)*$B$12+$E$9+$B$11</f>
        <v/>
      </c>
    </row>
    <row r="705">
      <c r="H705" s="14">
        <f>Data!A705</f>
        <v/>
      </c>
      <c r="I705" s="9">
        <f>IF(Occurrence!J705&gt;0,Occurrence!J705*$B$6,0)</f>
        <v/>
      </c>
      <c r="J705" s="9">
        <f>IF(Occurrence!J705&gt;0,MAX(0,(Occurrence!J705-$D$4)*$B$7+$D$4*$B$6),0)</f>
        <v/>
      </c>
      <c r="K705" s="9">
        <f>IF(Occurrence!K705&gt;0,Occurrence!K705*$B$6,0)</f>
        <v/>
      </c>
      <c r="L705" s="9">
        <f>IF(Occurrence!K705&gt;0,MAX(0,(Occurrence!K705-$E$4)*$B$7+$E$4*$B$6),0)</f>
        <v/>
      </c>
      <c r="M705" s="9">
        <f>Data!X705+$B$11</f>
        <v/>
      </c>
      <c r="N705" s="9">
        <f>(Data!X705-$D$9)*$B$12+$D$9+$B$11</f>
        <v/>
      </c>
      <c r="O705" s="9">
        <f>Data!Y705+$B$11</f>
        <v/>
      </c>
      <c r="P705" s="9">
        <f>(Data!Y705-$E$9)*$B$12+$E$9+$B$11</f>
        <v/>
      </c>
    </row>
    <row r="706">
      <c r="H706" s="14">
        <f>Data!A706</f>
        <v/>
      </c>
      <c r="I706" s="9">
        <f>IF(Occurrence!J706&gt;0,Occurrence!J706*$B$6,0)</f>
        <v/>
      </c>
      <c r="J706" s="9">
        <f>IF(Occurrence!J706&gt;0,MAX(0,(Occurrence!J706-$D$4)*$B$7+$D$4*$B$6),0)</f>
        <v/>
      </c>
      <c r="K706" s="9">
        <f>IF(Occurrence!K706&gt;0,Occurrence!K706*$B$6,0)</f>
        <v/>
      </c>
      <c r="L706" s="9">
        <f>IF(Occurrence!K706&gt;0,MAX(0,(Occurrence!K706-$E$4)*$B$7+$E$4*$B$6),0)</f>
        <v/>
      </c>
      <c r="M706" s="9">
        <f>Data!X706+$B$11</f>
        <v/>
      </c>
      <c r="N706" s="9">
        <f>(Data!X706-$D$9)*$B$12+$D$9+$B$11</f>
        <v/>
      </c>
      <c r="O706" s="9">
        <f>Data!Y706+$B$11</f>
        <v/>
      </c>
      <c r="P706" s="9">
        <f>(Data!Y706-$E$9)*$B$12+$E$9+$B$11</f>
        <v/>
      </c>
    </row>
    <row r="707">
      <c r="H707" s="14">
        <f>Data!A707</f>
        <v/>
      </c>
      <c r="I707" s="9">
        <f>IF(Occurrence!J707&gt;0,Occurrence!J707*$B$6,0)</f>
        <v/>
      </c>
      <c r="J707" s="9">
        <f>IF(Occurrence!J707&gt;0,MAX(0,(Occurrence!J707-$D$4)*$B$7+$D$4*$B$6),0)</f>
        <v/>
      </c>
      <c r="K707" s="9">
        <f>IF(Occurrence!K707&gt;0,Occurrence!K707*$B$6,0)</f>
        <v/>
      </c>
      <c r="L707" s="9">
        <f>IF(Occurrence!K707&gt;0,MAX(0,(Occurrence!K707-$E$4)*$B$7+$E$4*$B$6),0)</f>
        <v/>
      </c>
      <c r="M707" s="9">
        <f>Data!X707+$B$11</f>
        <v/>
      </c>
      <c r="N707" s="9">
        <f>(Data!X707-$D$9)*$B$12+$D$9+$B$11</f>
        <v/>
      </c>
      <c r="O707" s="9">
        <f>Data!Y707+$B$11</f>
        <v/>
      </c>
      <c r="P707" s="9">
        <f>(Data!Y707-$E$9)*$B$12+$E$9+$B$11</f>
        <v/>
      </c>
    </row>
    <row r="708">
      <c r="H708" s="14">
        <f>Data!A708</f>
        <v/>
      </c>
      <c r="I708" s="9">
        <f>IF(Occurrence!J708&gt;0,Occurrence!J708*$B$6,0)</f>
        <v/>
      </c>
      <c r="J708" s="9">
        <f>IF(Occurrence!J708&gt;0,MAX(0,(Occurrence!J708-$D$4)*$B$7+$D$4*$B$6),0)</f>
        <v/>
      </c>
      <c r="K708" s="9">
        <f>IF(Occurrence!K708&gt;0,Occurrence!K708*$B$6,0)</f>
        <v/>
      </c>
      <c r="L708" s="9">
        <f>IF(Occurrence!K708&gt;0,MAX(0,(Occurrence!K708-$E$4)*$B$7+$E$4*$B$6),0)</f>
        <v/>
      </c>
      <c r="M708" s="9">
        <f>Data!X708+$B$11</f>
        <v/>
      </c>
      <c r="N708" s="9">
        <f>(Data!X708-$D$9)*$B$12+$D$9+$B$11</f>
        <v/>
      </c>
      <c r="O708" s="9">
        <f>Data!Y708+$B$11</f>
        <v/>
      </c>
      <c r="P708" s="9">
        <f>(Data!Y708-$E$9)*$B$12+$E$9+$B$11</f>
        <v/>
      </c>
    </row>
    <row r="709">
      <c r="H709" s="14">
        <f>Data!A709</f>
        <v/>
      </c>
      <c r="I709" s="9">
        <f>IF(Occurrence!J709&gt;0,Occurrence!J709*$B$6,0)</f>
        <v/>
      </c>
      <c r="J709" s="9">
        <f>IF(Occurrence!J709&gt;0,MAX(0,(Occurrence!J709-$D$4)*$B$7+$D$4*$B$6),0)</f>
        <v/>
      </c>
      <c r="K709" s="9">
        <f>IF(Occurrence!K709&gt;0,Occurrence!K709*$B$6,0)</f>
        <v/>
      </c>
      <c r="L709" s="9">
        <f>IF(Occurrence!K709&gt;0,MAX(0,(Occurrence!K709-$E$4)*$B$7+$E$4*$B$6),0)</f>
        <v/>
      </c>
      <c r="M709" s="9">
        <f>Data!X709+$B$11</f>
        <v/>
      </c>
      <c r="N709" s="9">
        <f>(Data!X709-$D$9)*$B$12+$D$9+$B$11</f>
        <v/>
      </c>
      <c r="O709" s="9">
        <f>Data!Y709+$B$11</f>
        <v/>
      </c>
      <c r="P709" s="9">
        <f>(Data!Y709-$E$9)*$B$12+$E$9+$B$11</f>
        <v/>
      </c>
    </row>
    <row r="710">
      <c r="H710" s="14">
        <f>Data!A710</f>
        <v/>
      </c>
      <c r="I710" s="9">
        <f>IF(Occurrence!J710&gt;0,Occurrence!J710*$B$6,0)</f>
        <v/>
      </c>
      <c r="J710" s="9">
        <f>IF(Occurrence!J710&gt;0,MAX(0,(Occurrence!J710-$D$4)*$B$7+$D$4*$B$6),0)</f>
        <v/>
      </c>
      <c r="K710" s="9">
        <f>IF(Occurrence!K710&gt;0,Occurrence!K710*$B$6,0)</f>
        <v/>
      </c>
      <c r="L710" s="9">
        <f>IF(Occurrence!K710&gt;0,MAX(0,(Occurrence!K710-$E$4)*$B$7+$E$4*$B$6),0)</f>
        <v/>
      </c>
      <c r="M710" s="9">
        <f>Data!X710+$B$11</f>
        <v/>
      </c>
      <c r="N710" s="9">
        <f>(Data!X710-$D$9)*$B$12+$D$9+$B$11</f>
        <v/>
      </c>
      <c r="O710" s="9">
        <f>Data!Y710+$B$11</f>
        <v/>
      </c>
      <c r="P710" s="9">
        <f>(Data!Y710-$E$9)*$B$12+$E$9+$B$11</f>
        <v/>
      </c>
    </row>
    <row r="711">
      <c r="H711" s="14">
        <f>Data!A711</f>
        <v/>
      </c>
      <c r="I711" s="9">
        <f>IF(Occurrence!J711&gt;0,Occurrence!J711*$B$6,0)</f>
        <v/>
      </c>
      <c r="J711" s="9">
        <f>IF(Occurrence!J711&gt;0,MAX(0,(Occurrence!J711-$D$4)*$B$7+$D$4*$B$6),0)</f>
        <v/>
      </c>
      <c r="K711" s="9">
        <f>IF(Occurrence!K711&gt;0,Occurrence!K711*$B$6,0)</f>
        <v/>
      </c>
      <c r="L711" s="9">
        <f>IF(Occurrence!K711&gt;0,MAX(0,(Occurrence!K711-$E$4)*$B$7+$E$4*$B$6),0)</f>
        <v/>
      </c>
      <c r="M711" s="9">
        <f>Data!X711+$B$11</f>
        <v/>
      </c>
      <c r="N711" s="9">
        <f>(Data!X711-$D$9)*$B$12+$D$9+$B$11</f>
        <v/>
      </c>
      <c r="O711" s="9">
        <f>Data!Y711+$B$11</f>
        <v/>
      </c>
      <c r="P711" s="9">
        <f>(Data!Y711-$E$9)*$B$12+$E$9+$B$11</f>
        <v/>
      </c>
    </row>
    <row r="712">
      <c r="H712" s="14">
        <f>Data!A712</f>
        <v/>
      </c>
      <c r="I712" s="9">
        <f>IF(Occurrence!J712&gt;0,Occurrence!J712*$B$6,0)</f>
        <v/>
      </c>
      <c r="J712" s="9">
        <f>IF(Occurrence!J712&gt;0,MAX(0,(Occurrence!J712-$D$4)*$B$7+$D$4*$B$6),0)</f>
        <v/>
      </c>
      <c r="K712" s="9">
        <f>IF(Occurrence!K712&gt;0,Occurrence!K712*$B$6,0)</f>
        <v/>
      </c>
      <c r="L712" s="9">
        <f>IF(Occurrence!K712&gt;0,MAX(0,(Occurrence!K712-$E$4)*$B$7+$E$4*$B$6),0)</f>
        <v/>
      </c>
      <c r="M712" s="9">
        <f>Data!X712+$B$11</f>
        <v/>
      </c>
      <c r="N712" s="9">
        <f>(Data!X712-$D$9)*$B$12+$D$9+$B$11</f>
        <v/>
      </c>
      <c r="O712" s="9">
        <f>Data!Y712+$B$11</f>
        <v/>
      </c>
      <c r="P712" s="9">
        <f>(Data!Y712-$E$9)*$B$12+$E$9+$B$11</f>
        <v/>
      </c>
    </row>
    <row r="713">
      <c r="H713" s="14">
        <f>Data!A713</f>
        <v/>
      </c>
      <c r="I713" s="9">
        <f>IF(Occurrence!J713&gt;0,Occurrence!J713*$B$6,0)</f>
        <v/>
      </c>
      <c r="J713" s="9">
        <f>IF(Occurrence!J713&gt;0,MAX(0,(Occurrence!J713-$D$4)*$B$7+$D$4*$B$6),0)</f>
        <v/>
      </c>
      <c r="K713" s="9">
        <f>IF(Occurrence!K713&gt;0,Occurrence!K713*$B$6,0)</f>
        <v/>
      </c>
      <c r="L713" s="9">
        <f>IF(Occurrence!K713&gt;0,MAX(0,(Occurrence!K713-$E$4)*$B$7+$E$4*$B$6),0)</f>
        <v/>
      </c>
      <c r="M713" s="9">
        <f>Data!X713+$B$11</f>
        <v/>
      </c>
      <c r="N713" s="9">
        <f>(Data!X713-$D$9)*$B$12+$D$9+$B$11</f>
        <v/>
      </c>
      <c r="O713" s="9">
        <f>Data!Y713+$B$11</f>
        <v/>
      </c>
      <c r="P713" s="9">
        <f>(Data!Y713-$E$9)*$B$12+$E$9+$B$11</f>
        <v/>
      </c>
    </row>
    <row r="714">
      <c r="H714" s="14">
        <f>Data!A714</f>
        <v/>
      </c>
      <c r="I714" s="9">
        <f>IF(Occurrence!J714&gt;0,Occurrence!J714*$B$6,0)</f>
        <v/>
      </c>
      <c r="J714" s="9">
        <f>IF(Occurrence!J714&gt;0,MAX(0,(Occurrence!J714-$D$4)*$B$7+$D$4*$B$6),0)</f>
        <v/>
      </c>
      <c r="K714" s="9">
        <f>IF(Occurrence!K714&gt;0,Occurrence!K714*$B$6,0)</f>
        <v/>
      </c>
      <c r="L714" s="9">
        <f>IF(Occurrence!K714&gt;0,MAX(0,(Occurrence!K714-$E$4)*$B$7+$E$4*$B$6),0)</f>
        <v/>
      </c>
      <c r="M714" s="9">
        <f>Data!X714+$B$11</f>
        <v/>
      </c>
      <c r="N714" s="9">
        <f>(Data!X714-$D$9)*$B$12+$D$9+$B$11</f>
        <v/>
      </c>
      <c r="O714" s="9">
        <f>Data!Y714+$B$11</f>
        <v/>
      </c>
      <c r="P714" s="9">
        <f>(Data!Y714-$E$9)*$B$12+$E$9+$B$11</f>
        <v/>
      </c>
    </row>
    <row r="715">
      <c r="H715" s="14">
        <f>Data!A715</f>
        <v/>
      </c>
      <c r="I715" s="9">
        <f>IF(Occurrence!J715&gt;0,Occurrence!J715*$B$6,0)</f>
        <v/>
      </c>
      <c r="J715" s="9">
        <f>IF(Occurrence!J715&gt;0,MAX(0,(Occurrence!J715-$D$4)*$B$7+$D$4*$B$6),0)</f>
        <v/>
      </c>
      <c r="K715" s="9">
        <f>IF(Occurrence!K715&gt;0,Occurrence!K715*$B$6,0)</f>
        <v/>
      </c>
      <c r="L715" s="9">
        <f>IF(Occurrence!K715&gt;0,MAX(0,(Occurrence!K715-$E$4)*$B$7+$E$4*$B$6),0)</f>
        <v/>
      </c>
      <c r="M715" s="9">
        <f>Data!X715+$B$11</f>
        <v/>
      </c>
      <c r="N715" s="9">
        <f>(Data!X715-$D$9)*$B$12+$D$9+$B$11</f>
        <v/>
      </c>
      <c r="O715" s="9">
        <f>Data!Y715+$B$11</f>
        <v/>
      </c>
      <c r="P715" s="9">
        <f>(Data!Y715-$E$9)*$B$12+$E$9+$B$11</f>
        <v/>
      </c>
    </row>
    <row r="716">
      <c r="H716" s="14">
        <f>Data!A716</f>
        <v/>
      </c>
      <c r="I716" s="9">
        <f>IF(Occurrence!J716&gt;0,Occurrence!J716*$B$6,0)</f>
        <v/>
      </c>
      <c r="J716" s="9">
        <f>IF(Occurrence!J716&gt;0,MAX(0,(Occurrence!J716-$D$4)*$B$7+$D$4*$B$6),0)</f>
        <v/>
      </c>
      <c r="K716" s="9">
        <f>IF(Occurrence!K716&gt;0,Occurrence!K716*$B$6,0)</f>
        <v/>
      </c>
      <c r="L716" s="9">
        <f>IF(Occurrence!K716&gt;0,MAX(0,(Occurrence!K716-$E$4)*$B$7+$E$4*$B$6),0)</f>
        <v/>
      </c>
      <c r="M716" s="9">
        <f>Data!X716+$B$11</f>
        <v/>
      </c>
      <c r="N716" s="9">
        <f>(Data!X716-$D$9)*$B$12+$D$9+$B$11</f>
        <v/>
      </c>
      <c r="O716" s="9">
        <f>Data!Y716+$B$11</f>
        <v/>
      </c>
      <c r="P716" s="9">
        <f>(Data!Y716-$E$9)*$B$12+$E$9+$B$11</f>
        <v/>
      </c>
    </row>
    <row r="717">
      <c r="H717" s="14">
        <f>Data!A717</f>
        <v/>
      </c>
      <c r="I717" s="9">
        <f>IF(Occurrence!J717&gt;0,Occurrence!J717*$B$6,0)</f>
        <v/>
      </c>
      <c r="J717" s="9">
        <f>IF(Occurrence!J717&gt;0,MAX(0,(Occurrence!J717-$D$4)*$B$7+$D$4*$B$6),0)</f>
        <v/>
      </c>
      <c r="K717" s="9">
        <f>IF(Occurrence!K717&gt;0,Occurrence!K717*$B$6,0)</f>
        <v/>
      </c>
      <c r="L717" s="9">
        <f>IF(Occurrence!K717&gt;0,MAX(0,(Occurrence!K717-$E$4)*$B$7+$E$4*$B$6),0)</f>
        <v/>
      </c>
      <c r="M717" s="9">
        <f>Data!X717+$B$11</f>
        <v/>
      </c>
      <c r="N717" s="9">
        <f>(Data!X717-$D$9)*$B$12+$D$9+$B$11</f>
        <v/>
      </c>
      <c r="O717" s="9">
        <f>Data!Y717+$B$11</f>
        <v/>
      </c>
      <c r="P717" s="9">
        <f>(Data!Y717-$E$9)*$B$12+$E$9+$B$11</f>
        <v/>
      </c>
    </row>
    <row r="718">
      <c r="H718" s="14">
        <f>Data!A718</f>
        <v/>
      </c>
      <c r="I718" s="9">
        <f>IF(Occurrence!J718&gt;0,Occurrence!J718*$B$6,0)</f>
        <v/>
      </c>
      <c r="J718" s="9">
        <f>IF(Occurrence!J718&gt;0,MAX(0,(Occurrence!J718-$D$4)*$B$7+$D$4*$B$6),0)</f>
        <v/>
      </c>
      <c r="K718" s="9">
        <f>IF(Occurrence!K718&gt;0,Occurrence!K718*$B$6,0)</f>
        <v/>
      </c>
      <c r="L718" s="9">
        <f>IF(Occurrence!K718&gt;0,MAX(0,(Occurrence!K718-$E$4)*$B$7+$E$4*$B$6),0)</f>
        <v/>
      </c>
      <c r="M718" s="9">
        <f>Data!X718+$B$11</f>
        <v/>
      </c>
      <c r="N718" s="9">
        <f>(Data!X718-$D$9)*$B$12+$D$9+$B$11</f>
        <v/>
      </c>
      <c r="O718" s="9">
        <f>Data!Y718+$B$11</f>
        <v/>
      </c>
      <c r="P718" s="9">
        <f>(Data!Y718-$E$9)*$B$12+$E$9+$B$11</f>
        <v/>
      </c>
    </row>
    <row r="719">
      <c r="H719" s="14">
        <f>Data!A719</f>
        <v/>
      </c>
      <c r="I719" s="9">
        <f>IF(Occurrence!J719&gt;0,Occurrence!J719*$B$6,0)</f>
        <v/>
      </c>
      <c r="J719" s="9">
        <f>IF(Occurrence!J719&gt;0,MAX(0,(Occurrence!J719-$D$4)*$B$7+$D$4*$B$6),0)</f>
        <v/>
      </c>
      <c r="K719" s="9">
        <f>IF(Occurrence!K719&gt;0,Occurrence!K719*$B$6,0)</f>
        <v/>
      </c>
      <c r="L719" s="9">
        <f>IF(Occurrence!K719&gt;0,MAX(0,(Occurrence!K719-$E$4)*$B$7+$E$4*$B$6),0)</f>
        <v/>
      </c>
      <c r="M719" s="9">
        <f>Data!X719+$B$11</f>
        <v/>
      </c>
      <c r="N719" s="9">
        <f>(Data!X719-$D$9)*$B$12+$D$9+$B$11</f>
        <v/>
      </c>
      <c r="O719" s="9">
        <f>Data!Y719+$B$11</f>
        <v/>
      </c>
      <c r="P719" s="9">
        <f>(Data!Y719-$E$9)*$B$12+$E$9+$B$11</f>
        <v/>
      </c>
    </row>
    <row r="720">
      <c r="H720" s="14">
        <f>Data!A720</f>
        <v/>
      </c>
      <c r="I720" s="9">
        <f>IF(Occurrence!J720&gt;0,Occurrence!J720*$B$6,0)</f>
        <v/>
      </c>
      <c r="J720" s="9">
        <f>IF(Occurrence!J720&gt;0,MAX(0,(Occurrence!J720-$D$4)*$B$7+$D$4*$B$6),0)</f>
        <v/>
      </c>
      <c r="K720" s="9">
        <f>IF(Occurrence!K720&gt;0,Occurrence!K720*$B$6,0)</f>
        <v/>
      </c>
      <c r="L720" s="9">
        <f>IF(Occurrence!K720&gt;0,MAX(0,(Occurrence!K720-$E$4)*$B$7+$E$4*$B$6),0)</f>
        <v/>
      </c>
      <c r="M720" s="9">
        <f>Data!X720+$B$11</f>
        <v/>
      </c>
      <c r="N720" s="9">
        <f>(Data!X720-$D$9)*$B$12+$D$9+$B$11</f>
        <v/>
      </c>
      <c r="O720" s="9">
        <f>Data!Y720+$B$11</f>
        <v/>
      </c>
      <c r="P720" s="9">
        <f>(Data!Y720-$E$9)*$B$12+$E$9+$B$11</f>
        <v/>
      </c>
    </row>
    <row r="721">
      <c r="H721" s="14">
        <f>Data!A721</f>
        <v/>
      </c>
      <c r="I721" s="9">
        <f>IF(Occurrence!J721&gt;0,Occurrence!J721*$B$6,0)</f>
        <v/>
      </c>
      <c r="J721" s="9">
        <f>IF(Occurrence!J721&gt;0,MAX(0,(Occurrence!J721-$D$4)*$B$7+$D$4*$B$6),0)</f>
        <v/>
      </c>
      <c r="K721" s="9">
        <f>IF(Occurrence!K721&gt;0,Occurrence!K721*$B$6,0)</f>
        <v/>
      </c>
      <c r="L721" s="9">
        <f>IF(Occurrence!K721&gt;0,MAX(0,(Occurrence!K721-$E$4)*$B$7+$E$4*$B$6),0)</f>
        <v/>
      </c>
      <c r="M721" s="9">
        <f>Data!X721+$B$11</f>
        <v/>
      </c>
      <c r="N721" s="9">
        <f>(Data!X721-$D$9)*$B$12+$D$9+$B$11</f>
        <v/>
      </c>
      <c r="O721" s="9">
        <f>Data!Y721+$B$11</f>
        <v/>
      </c>
      <c r="P721" s="9">
        <f>(Data!Y721-$E$9)*$B$12+$E$9+$B$11</f>
        <v/>
      </c>
    </row>
    <row r="722">
      <c r="H722" s="14">
        <f>Data!A722</f>
        <v/>
      </c>
      <c r="I722" s="9">
        <f>IF(Occurrence!J722&gt;0,Occurrence!J722*$B$6,0)</f>
        <v/>
      </c>
      <c r="J722" s="9">
        <f>IF(Occurrence!J722&gt;0,MAX(0,(Occurrence!J722-$D$4)*$B$7+$D$4*$B$6),0)</f>
        <v/>
      </c>
      <c r="K722" s="9">
        <f>IF(Occurrence!K722&gt;0,Occurrence!K722*$B$6,0)</f>
        <v/>
      </c>
      <c r="L722" s="9">
        <f>IF(Occurrence!K722&gt;0,MAX(0,(Occurrence!K722-$E$4)*$B$7+$E$4*$B$6),0)</f>
        <v/>
      </c>
      <c r="M722" s="9">
        <f>Data!X722+$B$11</f>
        <v/>
      </c>
      <c r="N722" s="9">
        <f>(Data!X722-$D$9)*$B$12+$D$9+$B$11</f>
        <v/>
      </c>
      <c r="O722" s="9">
        <f>Data!Y722+$B$11</f>
        <v/>
      </c>
      <c r="P722" s="9">
        <f>(Data!Y722-$E$9)*$B$12+$E$9+$B$11</f>
        <v/>
      </c>
    </row>
    <row r="723">
      <c r="H723" s="14">
        <f>Data!A723</f>
        <v/>
      </c>
      <c r="I723" s="9">
        <f>IF(Occurrence!J723&gt;0,Occurrence!J723*$B$6,0)</f>
        <v/>
      </c>
      <c r="J723" s="9">
        <f>IF(Occurrence!J723&gt;0,MAX(0,(Occurrence!J723-$D$4)*$B$7+$D$4*$B$6),0)</f>
        <v/>
      </c>
      <c r="K723" s="9">
        <f>IF(Occurrence!K723&gt;0,Occurrence!K723*$B$6,0)</f>
        <v/>
      </c>
      <c r="L723" s="9">
        <f>IF(Occurrence!K723&gt;0,MAX(0,(Occurrence!K723-$E$4)*$B$7+$E$4*$B$6),0)</f>
        <v/>
      </c>
      <c r="M723" s="9">
        <f>Data!X723+$B$11</f>
        <v/>
      </c>
      <c r="N723" s="9">
        <f>(Data!X723-$D$9)*$B$12+$D$9+$B$11</f>
        <v/>
      </c>
      <c r="O723" s="9">
        <f>Data!Y723+$B$11</f>
        <v/>
      </c>
      <c r="P723" s="9">
        <f>(Data!Y723-$E$9)*$B$12+$E$9+$B$11</f>
        <v/>
      </c>
    </row>
    <row r="724">
      <c r="H724" s="14">
        <f>Data!A724</f>
        <v/>
      </c>
      <c r="I724" s="9">
        <f>IF(Occurrence!J724&gt;0,Occurrence!J724*$B$6,0)</f>
        <v/>
      </c>
      <c r="J724" s="9">
        <f>IF(Occurrence!J724&gt;0,MAX(0,(Occurrence!J724-$D$4)*$B$7+$D$4*$B$6),0)</f>
        <v/>
      </c>
      <c r="K724" s="9">
        <f>IF(Occurrence!K724&gt;0,Occurrence!K724*$B$6,0)</f>
        <v/>
      </c>
      <c r="L724" s="9">
        <f>IF(Occurrence!K724&gt;0,MAX(0,(Occurrence!K724-$E$4)*$B$7+$E$4*$B$6),0)</f>
        <v/>
      </c>
      <c r="M724" s="9">
        <f>Data!X724+$B$11</f>
        <v/>
      </c>
      <c r="N724" s="9">
        <f>(Data!X724-$D$9)*$B$12+$D$9+$B$11</f>
        <v/>
      </c>
      <c r="O724" s="9">
        <f>Data!Y724+$B$11</f>
        <v/>
      </c>
      <c r="P724" s="9">
        <f>(Data!Y724-$E$9)*$B$12+$E$9+$B$11</f>
        <v/>
      </c>
    </row>
    <row r="725">
      <c r="H725" s="14">
        <f>Data!A725</f>
        <v/>
      </c>
      <c r="I725" s="9">
        <f>IF(Occurrence!J725&gt;0,Occurrence!J725*$B$6,0)</f>
        <v/>
      </c>
      <c r="J725" s="9">
        <f>IF(Occurrence!J725&gt;0,MAX(0,(Occurrence!J725-$D$4)*$B$7+$D$4*$B$6),0)</f>
        <v/>
      </c>
      <c r="K725" s="9">
        <f>IF(Occurrence!K725&gt;0,Occurrence!K725*$B$6,0)</f>
        <v/>
      </c>
      <c r="L725" s="9">
        <f>IF(Occurrence!K725&gt;0,MAX(0,(Occurrence!K725-$E$4)*$B$7+$E$4*$B$6),0)</f>
        <v/>
      </c>
      <c r="M725" s="9">
        <f>Data!X725+$B$11</f>
        <v/>
      </c>
      <c r="N725" s="9">
        <f>(Data!X725-$D$9)*$B$12+$D$9+$B$11</f>
        <v/>
      </c>
      <c r="O725" s="9">
        <f>Data!Y725+$B$11</f>
        <v/>
      </c>
      <c r="P725" s="9">
        <f>(Data!Y725-$E$9)*$B$12+$E$9+$B$11</f>
        <v/>
      </c>
    </row>
    <row r="726">
      <c r="H726" s="14">
        <f>Data!A726</f>
        <v/>
      </c>
      <c r="I726" s="9">
        <f>IF(Occurrence!J726&gt;0,Occurrence!J726*$B$6,0)</f>
        <v/>
      </c>
      <c r="J726" s="9">
        <f>IF(Occurrence!J726&gt;0,MAX(0,(Occurrence!J726-$D$4)*$B$7+$D$4*$B$6),0)</f>
        <v/>
      </c>
      <c r="K726" s="9">
        <f>IF(Occurrence!K726&gt;0,Occurrence!K726*$B$6,0)</f>
        <v/>
      </c>
      <c r="L726" s="9">
        <f>IF(Occurrence!K726&gt;0,MAX(0,(Occurrence!K726-$E$4)*$B$7+$E$4*$B$6),0)</f>
        <v/>
      </c>
      <c r="M726" s="9">
        <f>Data!X726+$B$11</f>
        <v/>
      </c>
      <c r="N726" s="9">
        <f>(Data!X726-$D$9)*$B$12+$D$9+$B$11</f>
        <v/>
      </c>
      <c r="O726" s="9">
        <f>Data!Y726+$B$11</f>
        <v/>
      </c>
      <c r="P726" s="9">
        <f>(Data!Y726-$E$9)*$B$12+$E$9+$B$11</f>
        <v/>
      </c>
    </row>
    <row r="727">
      <c r="H727" s="14">
        <f>Data!A727</f>
        <v/>
      </c>
      <c r="I727" s="9">
        <f>IF(Occurrence!J727&gt;0,Occurrence!J727*$B$6,0)</f>
        <v/>
      </c>
      <c r="J727" s="9">
        <f>IF(Occurrence!J727&gt;0,MAX(0,(Occurrence!J727-$D$4)*$B$7+$D$4*$B$6),0)</f>
        <v/>
      </c>
      <c r="K727" s="9">
        <f>IF(Occurrence!K727&gt;0,Occurrence!K727*$B$6,0)</f>
        <v/>
      </c>
      <c r="L727" s="9">
        <f>IF(Occurrence!K727&gt;0,MAX(0,(Occurrence!K727-$E$4)*$B$7+$E$4*$B$6),0)</f>
        <v/>
      </c>
      <c r="M727" s="9">
        <f>Data!X727+$B$11</f>
        <v/>
      </c>
      <c r="N727" s="9">
        <f>(Data!X727-$D$9)*$B$12+$D$9+$B$11</f>
        <v/>
      </c>
      <c r="O727" s="9">
        <f>Data!Y727+$B$11</f>
        <v/>
      </c>
      <c r="P727" s="9">
        <f>(Data!Y727-$E$9)*$B$12+$E$9+$B$11</f>
        <v/>
      </c>
    </row>
    <row r="728">
      <c r="H728" s="14">
        <f>Data!A728</f>
        <v/>
      </c>
      <c r="I728" s="9">
        <f>IF(Occurrence!J728&gt;0,Occurrence!J728*$B$6,0)</f>
        <v/>
      </c>
      <c r="J728" s="9">
        <f>IF(Occurrence!J728&gt;0,MAX(0,(Occurrence!J728-$D$4)*$B$7+$D$4*$B$6),0)</f>
        <v/>
      </c>
      <c r="K728" s="9">
        <f>IF(Occurrence!K728&gt;0,Occurrence!K728*$B$6,0)</f>
        <v/>
      </c>
      <c r="L728" s="9">
        <f>IF(Occurrence!K728&gt;0,MAX(0,(Occurrence!K728-$E$4)*$B$7+$E$4*$B$6),0)</f>
        <v/>
      </c>
      <c r="M728" s="9">
        <f>Data!X728+$B$11</f>
        <v/>
      </c>
      <c r="N728" s="9">
        <f>(Data!X728-$D$9)*$B$12+$D$9+$B$11</f>
        <v/>
      </c>
      <c r="O728" s="9">
        <f>Data!Y728+$B$11</f>
        <v/>
      </c>
      <c r="P728" s="9">
        <f>(Data!Y728-$E$9)*$B$12+$E$9+$B$11</f>
        <v/>
      </c>
    </row>
    <row r="729">
      <c r="H729" s="14">
        <f>Data!A729</f>
        <v/>
      </c>
      <c r="I729" s="9">
        <f>IF(Occurrence!J729&gt;0,Occurrence!J729*$B$6,0)</f>
        <v/>
      </c>
      <c r="J729" s="9">
        <f>IF(Occurrence!J729&gt;0,MAX(0,(Occurrence!J729-$D$4)*$B$7+$D$4*$B$6),0)</f>
        <v/>
      </c>
      <c r="K729" s="9">
        <f>IF(Occurrence!K729&gt;0,Occurrence!K729*$B$6,0)</f>
        <v/>
      </c>
      <c r="L729" s="9">
        <f>IF(Occurrence!K729&gt;0,MAX(0,(Occurrence!K729-$E$4)*$B$7+$E$4*$B$6),0)</f>
        <v/>
      </c>
      <c r="M729" s="9">
        <f>Data!X729+$B$11</f>
        <v/>
      </c>
      <c r="N729" s="9">
        <f>(Data!X729-$D$9)*$B$12+$D$9+$B$11</f>
        <v/>
      </c>
      <c r="O729" s="9">
        <f>Data!Y729+$B$11</f>
        <v/>
      </c>
      <c r="P729" s="9">
        <f>(Data!Y729-$E$9)*$B$12+$E$9+$B$11</f>
        <v/>
      </c>
    </row>
    <row r="730">
      <c r="H730" s="14">
        <f>Data!A730</f>
        <v/>
      </c>
      <c r="I730" s="9">
        <f>IF(Occurrence!J730&gt;0,Occurrence!J730*$B$6,0)</f>
        <v/>
      </c>
      <c r="J730" s="9">
        <f>IF(Occurrence!J730&gt;0,MAX(0,(Occurrence!J730-$D$4)*$B$7+$D$4*$B$6),0)</f>
        <v/>
      </c>
      <c r="K730" s="9">
        <f>IF(Occurrence!K730&gt;0,Occurrence!K730*$B$6,0)</f>
        <v/>
      </c>
      <c r="L730" s="9">
        <f>IF(Occurrence!K730&gt;0,MAX(0,(Occurrence!K730-$E$4)*$B$7+$E$4*$B$6),0)</f>
        <v/>
      </c>
      <c r="M730" s="9">
        <f>Data!X730+$B$11</f>
        <v/>
      </c>
      <c r="N730" s="9">
        <f>(Data!X730-$D$9)*$B$12+$D$9+$B$11</f>
        <v/>
      </c>
      <c r="O730" s="9">
        <f>Data!Y730+$B$11</f>
        <v/>
      </c>
      <c r="P730" s="9">
        <f>(Data!Y730-$E$9)*$B$12+$E$9+$B$11</f>
        <v/>
      </c>
    </row>
    <row r="731">
      <c r="H731" s="14">
        <f>Data!A731</f>
        <v/>
      </c>
      <c r="I731" s="9">
        <f>IF(Occurrence!J731&gt;0,Occurrence!J731*$B$6,0)</f>
        <v/>
      </c>
      <c r="J731" s="9">
        <f>IF(Occurrence!J731&gt;0,MAX(0,(Occurrence!J731-$D$4)*$B$7+$D$4*$B$6),0)</f>
        <v/>
      </c>
      <c r="K731" s="9">
        <f>IF(Occurrence!K731&gt;0,Occurrence!K731*$B$6,0)</f>
        <v/>
      </c>
      <c r="L731" s="9">
        <f>IF(Occurrence!K731&gt;0,MAX(0,(Occurrence!K731-$E$4)*$B$7+$E$4*$B$6),0)</f>
        <v/>
      </c>
      <c r="M731" s="9">
        <f>Data!X731+$B$11</f>
        <v/>
      </c>
      <c r="N731" s="9">
        <f>(Data!X731-$D$9)*$B$12+$D$9+$B$11</f>
        <v/>
      </c>
      <c r="O731" s="9">
        <f>Data!Y731+$B$11</f>
        <v/>
      </c>
      <c r="P731" s="9">
        <f>(Data!Y731-$E$9)*$B$12+$E$9+$B$11</f>
        <v/>
      </c>
    </row>
    <row r="732">
      <c r="H732" s="14">
        <f>Data!A732</f>
        <v/>
      </c>
      <c r="I732" s="9">
        <f>IF(Occurrence!J732&gt;0,Occurrence!J732*$B$6,0)</f>
        <v/>
      </c>
      <c r="J732" s="9">
        <f>IF(Occurrence!J732&gt;0,MAX(0,(Occurrence!J732-$D$4)*$B$7+$D$4*$B$6),0)</f>
        <v/>
      </c>
      <c r="K732" s="9">
        <f>IF(Occurrence!K732&gt;0,Occurrence!K732*$B$6,0)</f>
        <v/>
      </c>
      <c r="L732" s="9">
        <f>IF(Occurrence!K732&gt;0,MAX(0,(Occurrence!K732-$E$4)*$B$7+$E$4*$B$6),0)</f>
        <v/>
      </c>
      <c r="M732" s="9">
        <f>Data!X732+$B$11</f>
        <v/>
      </c>
      <c r="N732" s="9">
        <f>(Data!X732-$D$9)*$B$12+$D$9+$B$11</f>
        <v/>
      </c>
      <c r="O732" s="9">
        <f>Data!Y732+$B$11</f>
        <v/>
      </c>
      <c r="P732" s="9">
        <f>(Data!Y732-$E$9)*$B$12+$E$9+$B$11</f>
        <v/>
      </c>
    </row>
    <row r="733">
      <c r="H733" s="14">
        <f>Data!A733</f>
        <v/>
      </c>
      <c r="I733" s="9">
        <f>IF(Occurrence!J733&gt;0,Occurrence!J733*$B$6,0)</f>
        <v/>
      </c>
      <c r="J733" s="9">
        <f>IF(Occurrence!J733&gt;0,MAX(0,(Occurrence!J733-$D$4)*$B$7+$D$4*$B$6),0)</f>
        <v/>
      </c>
      <c r="K733" s="9">
        <f>IF(Occurrence!K733&gt;0,Occurrence!K733*$B$6,0)</f>
        <v/>
      </c>
      <c r="L733" s="9">
        <f>IF(Occurrence!K733&gt;0,MAX(0,(Occurrence!K733-$E$4)*$B$7+$E$4*$B$6),0)</f>
        <v/>
      </c>
      <c r="M733" s="9">
        <f>Data!X733+$B$11</f>
        <v/>
      </c>
      <c r="N733" s="9">
        <f>(Data!X733-$D$9)*$B$12+$D$9+$B$11</f>
        <v/>
      </c>
      <c r="O733" s="9">
        <f>Data!Y733+$B$11</f>
        <v/>
      </c>
      <c r="P733" s="9">
        <f>(Data!Y733-$E$9)*$B$12+$E$9+$B$11</f>
        <v/>
      </c>
    </row>
    <row r="734">
      <c r="H734" s="14">
        <f>Data!A734</f>
        <v/>
      </c>
      <c r="I734" s="9">
        <f>IF(Occurrence!J734&gt;0,Occurrence!J734*$B$6,0)</f>
        <v/>
      </c>
      <c r="J734" s="9">
        <f>IF(Occurrence!J734&gt;0,MAX(0,(Occurrence!J734-$D$4)*$B$7+$D$4*$B$6),0)</f>
        <v/>
      </c>
      <c r="K734" s="9">
        <f>IF(Occurrence!K734&gt;0,Occurrence!K734*$B$6,0)</f>
        <v/>
      </c>
      <c r="L734" s="9">
        <f>IF(Occurrence!K734&gt;0,MAX(0,(Occurrence!K734-$E$4)*$B$7+$E$4*$B$6),0)</f>
        <v/>
      </c>
      <c r="M734" s="9">
        <f>Data!X734+$B$11</f>
        <v/>
      </c>
      <c r="N734" s="9">
        <f>(Data!X734-$D$9)*$B$12+$D$9+$B$11</f>
        <v/>
      </c>
      <c r="O734" s="9">
        <f>Data!Y734+$B$11</f>
        <v/>
      </c>
      <c r="P734" s="9">
        <f>(Data!Y734-$E$9)*$B$12+$E$9+$B$11</f>
        <v/>
      </c>
    </row>
    <row r="735">
      <c r="H735" s="14">
        <f>Data!A735</f>
        <v/>
      </c>
      <c r="I735" s="9">
        <f>IF(Occurrence!J735&gt;0,Occurrence!J735*$B$6,0)</f>
        <v/>
      </c>
      <c r="J735" s="9">
        <f>IF(Occurrence!J735&gt;0,MAX(0,(Occurrence!J735-$D$4)*$B$7+$D$4*$B$6),0)</f>
        <v/>
      </c>
      <c r="K735" s="9">
        <f>IF(Occurrence!K735&gt;0,Occurrence!K735*$B$6,0)</f>
        <v/>
      </c>
      <c r="L735" s="9">
        <f>IF(Occurrence!K735&gt;0,MAX(0,(Occurrence!K735-$E$4)*$B$7+$E$4*$B$6),0)</f>
        <v/>
      </c>
      <c r="M735" s="9">
        <f>Data!X735+$B$11</f>
        <v/>
      </c>
      <c r="N735" s="9">
        <f>(Data!X735-$D$9)*$B$12+$D$9+$B$11</f>
        <v/>
      </c>
      <c r="O735" s="9">
        <f>Data!Y735+$B$11</f>
        <v/>
      </c>
      <c r="P735" s="9">
        <f>(Data!Y735-$E$9)*$B$12+$E$9+$B$11</f>
        <v/>
      </c>
    </row>
    <row r="736">
      <c r="H736" s="14">
        <f>Data!A736</f>
        <v/>
      </c>
      <c r="I736" s="9">
        <f>IF(Occurrence!J736&gt;0,Occurrence!J736*$B$6,0)</f>
        <v/>
      </c>
      <c r="J736" s="9">
        <f>IF(Occurrence!J736&gt;0,MAX(0,(Occurrence!J736-$D$4)*$B$7+$D$4*$B$6),0)</f>
        <v/>
      </c>
      <c r="K736" s="9">
        <f>IF(Occurrence!K736&gt;0,Occurrence!K736*$B$6,0)</f>
        <v/>
      </c>
      <c r="L736" s="9">
        <f>IF(Occurrence!K736&gt;0,MAX(0,(Occurrence!K736-$E$4)*$B$7+$E$4*$B$6),0)</f>
        <v/>
      </c>
      <c r="M736" s="9">
        <f>Data!X736+$B$11</f>
        <v/>
      </c>
      <c r="N736" s="9">
        <f>(Data!X736-$D$9)*$B$12+$D$9+$B$11</f>
        <v/>
      </c>
      <c r="O736" s="9">
        <f>Data!Y736+$B$11</f>
        <v/>
      </c>
      <c r="P736" s="9">
        <f>(Data!Y736-$E$9)*$B$12+$E$9+$B$11</f>
        <v/>
      </c>
    </row>
    <row r="737">
      <c r="H737" s="14">
        <f>Data!A737</f>
        <v/>
      </c>
      <c r="I737" s="9">
        <f>IF(Occurrence!J737&gt;0,Occurrence!J737*$B$6,0)</f>
        <v/>
      </c>
      <c r="J737" s="9">
        <f>IF(Occurrence!J737&gt;0,MAX(0,(Occurrence!J737-$D$4)*$B$7+$D$4*$B$6),0)</f>
        <v/>
      </c>
      <c r="K737" s="9">
        <f>IF(Occurrence!K737&gt;0,Occurrence!K737*$B$6,0)</f>
        <v/>
      </c>
      <c r="L737" s="9">
        <f>IF(Occurrence!K737&gt;0,MAX(0,(Occurrence!K737-$E$4)*$B$7+$E$4*$B$6),0)</f>
        <v/>
      </c>
      <c r="M737" s="9">
        <f>Data!X737+$B$11</f>
        <v/>
      </c>
      <c r="N737" s="9">
        <f>(Data!X737-$D$9)*$B$12+$D$9+$B$11</f>
        <v/>
      </c>
      <c r="O737" s="9">
        <f>Data!Y737+$B$11</f>
        <v/>
      </c>
      <c r="P737" s="9">
        <f>(Data!Y737-$E$9)*$B$12+$E$9+$B$11</f>
        <v/>
      </c>
    </row>
    <row r="738">
      <c r="H738" s="14">
        <f>Data!A738</f>
        <v/>
      </c>
      <c r="I738" s="9">
        <f>IF(Occurrence!J738&gt;0,Occurrence!J738*$B$6,0)</f>
        <v/>
      </c>
      <c r="J738" s="9">
        <f>IF(Occurrence!J738&gt;0,MAX(0,(Occurrence!J738-$D$4)*$B$7+$D$4*$B$6),0)</f>
        <v/>
      </c>
      <c r="K738" s="9">
        <f>IF(Occurrence!K738&gt;0,Occurrence!K738*$B$6,0)</f>
        <v/>
      </c>
      <c r="L738" s="9">
        <f>IF(Occurrence!K738&gt;0,MAX(0,(Occurrence!K738-$E$4)*$B$7+$E$4*$B$6),0)</f>
        <v/>
      </c>
      <c r="M738" s="9">
        <f>Data!X738+$B$11</f>
        <v/>
      </c>
      <c r="N738" s="9">
        <f>(Data!X738-$D$9)*$B$12+$D$9+$B$11</f>
        <v/>
      </c>
      <c r="O738" s="9">
        <f>Data!Y738+$B$11</f>
        <v/>
      </c>
      <c r="P738" s="9">
        <f>(Data!Y738-$E$9)*$B$12+$E$9+$B$11</f>
        <v/>
      </c>
    </row>
    <row r="739">
      <c r="H739" s="14">
        <f>Data!A739</f>
        <v/>
      </c>
      <c r="I739" s="9">
        <f>IF(Occurrence!J739&gt;0,Occurrence!J739*$B$6,0)</f>
        <v/>
      </c>
      <c r="J739" s="9">
        <f>IF(Occurrence!J739&gt;0,MAX(0,(Occurrence!J739-$D$4)*$B$7+$D$4*$B$6),0)</f>
        <v/>
      </c>
      <c r="K739" s="9">
        <f>IF(Occurrence!K739&gt;0,Occurrence!K739*$B$6,0)</f>
        <v/>
      </c>
      <c r="L739" s="9">
        <f>IF(Occurrence!K739&gt;0,MAX(0,(Occurrence!K739-$E$4)*$B$7+$E$4*$B$6),0)</f>
        <v/>
      </c>
      <c r="M739" s="9">
        <f>Data!X739+$B$11</f>
        <v/>
      </c>
      <c r="N739" s="9">
        <f>(Data!X739-$D$9)*$B$12+$D$9+$B$11</f>
        <v/>
      </c>
      <c r="O739" s="9">
        <f>Data!Y739+$B$11</f>
        <v/>
      </c>
      <c r="P739" s="9">
        <f>(Data!Y739-$E$9)*$B$12+$E$9+$B$11</f>
        <v/>
      </c>
    </row>
    <row r="740">
      <c r="H740" s="14">
        <f>Data!A740</f>
        <v/>
      </c>
      <c r="I740" s="9">
        <f>IF(Occurrence!J740&gt;0,Occurrence!J740*$B$6,0)</f>
        <v/>
      </c>
      <c r="J740" s="9">
        <f>IF(Occurrence!J740&gt;0,MAX(0,(Occurrence!J740-$D$4)*$B$7+$D$4*$B$6),0)</f>
        <v/>
      </c>
      <c r="K740" s="9">
        <f>IF(Occurrence!K740&gt;0,Occurrence!K740*$B$6,0)</f>
        <v/>
      </c>
      <c r="L740" s="9">
        <f>IF(Occurrence!K740&gt;0,MAX(0,(Occurrence!K740-$E$4)*$B$7+$E$4*$B$6),0)</f>
        <v/>
      </c>
      <c r="M740" s="9">
        <f>Data!X740+$B$11</f>
        <v/>
      </c>
      <c r="N740" s="9">
        <f>(Data!X740-$D$9)*$B$12+$D$9+$B$11</f>
        <v/>
      </c>
      <c r="O740" s="9">
        <f>Data!Y740+$B$11</f>
        <v/>
      </c>
      <c r="P740" s="9">
        <f>(Data!Y740-$E$9)*$B$12+$E$9+$B$11</f>
        <v/>
      </c>
    </row>
    <row r="741">
      <c r="H741" s="14">
        <f>Data!A741</f>
        <v/>
      </c>
      <c r="I741" s="9">
        <f>IF(Occurrence!J741&gt;0,Occurrence!J741*$B$6,0)</f>
        <v/>
      </c>
      <c r="J741" s="9">
        <f>IF(Occurrence!J741&gt;0,MAX(0,(Occurrence!J741-$D$4)*$B$7+$D$4*$B$6),0)</f>
        <v/>
      </c>
      <c r="K741" s="9">
        <f>IF(Occurrence!K741&gt;0,Occurrence!K741*$B$6,0)</f>
        <v/>
      </c>
      <c r="L741" s="9">
        <f>IF(Occurrence!K741&gt;0,MAX(0,(Occurrence!K741-$E$4)*$B$7+$E$4*$B$6),0)</f>
        <v/>
      </c>
      <c r="M741" s="9">
        <f>Data!X741+$B$11</f>
        <v/>
      </c>
      <c r="N741" s="9">
        <f>(Data!X741-$D$9)*$B$12+$D$9+$B$11</f>
        <v/>
      </c>
      <c r="O741" s="9">
        <f>Data!Y741+$B$11</f>
        <v/>
      </c>
      <c r="P741" s="9">
        <f>(Data!Y741-$E$9)*$B$12+$E$9+$B$11</f>
        <v/>
      </c>
    </row>
    <row r="742">
      <c r="H742" s="14">
        <f>Data!A742</f>
        <v/>
      </c>
      <c r="I742" s="9">
        <f>IF(Occurrence!J742&gt;0,Occurrence!J742*$B$6,0)</f>
        <v/>
      </c>
      <c r="J742" s="9">
        <f>IF(Occurrence!J742&gt;0,MAX(0,(Occurrence!J742-$D$4)*$B$7+$D$4*$B$6),0)</f>
        <v/>
      </c>
      <c r="K742" s="9">
        <f>IF(Occurrence!K742&gt;0,Occurrence!K742*$B$6,0)</f>
        <v/>
      </c>
      <c r="L742" s="9">
        <f>IF(Occurrence!K742&gt;0,MAX(0,(Occurrence!K742-$E$4)*$B$7+$E$4*$B$6),0)</f>
        <v/>
      </c>
      <c r="M742" s="9">
        <f>Data!X742+$B$11</f>
        <v/>
      </c>
      <c r="N742" s="9">
        <f>(Data!X742-$D$9)*$B$12+$D$9+$B$11</f>
        <v/>
      </c>
      <c r="O742" s="9">
        <f>Data!Y742+$B$11</f>
        <v/>
      </c>
      <c r="P742" s="9">
        <f>(Data!Y742-$E$9)*$B$12+$E$9+$B$11</f>
        <v/>
      </c>
    </row>
    <row r="743">
      <c r="H743" s="14">
        <f>Data!A743</f>
        <v/>
      </c>
      <c r="I743" s="9">
        <f>IF(Occurrence!J743&gt;0,Occurrence!J743*$B$6,0)</f>
        <v/>
      </c>
      <c r="J743" s="9">
        <f>IF(Occurrence!J743&gt;0,MAX(0,(Occurrence!J743-$D$4)*$B$7+$D$4*$B$6),0)</f>
        <v/>
      </c>
      <c r="K743" s="9">
        <f>IF(Occurrence!K743&gt;0,Occurrence!K743*$B$6,0)</f>
        <v/>
      </c>
      <c r="L743" s="9">
        <f>IF(Occurrence!K743&gt;0,MAX(0,(Occurrence!K743-$E$4)*$B$7+$E$4*$B$6),0)</f>
        <v/>
      </c>
      <c r="M743" s="9">
        <f>Data!X743+$B$11</f>
        <v/>
      </c>
      <c r="N743" s="9">
        <f>(Data!X743-$D$9)*$B$12+$D$9+$B$11</f>
        <v/>
      </c>
      <c r="O743" s="9">
        <f>Data!Y743+$B$11</f>
        <v/>
      </c>
      <c r="P743" s="9">
        <f>(Data!Y743-$E$9)*$B$12+$E$9+$B$11</f>
        <v/>
      </c>
    </row>
    <row r="744">
      <c r="H744" s="14">
        <f>Data!A744</f>
        <v/>
      </c>
      <c r="I744" s="9">
        <f>IF(Occurrence!J744&gt;0,Occurrence!J744*$B$6,0)</f>
        <v/>
      </c>
      <c r="J744" s="9">
        <f>IF(Occurrence!J744&gt;0,MAX(0,(Occurrence!J744-$D$4)*$B$7+$D$4*$B$6),0)</f>
        <v/>
      </c>
      <c r="K744" s="9">
        <f>IF(Occurrence!K744&gt;0,Occurrence!K744*$B$6,0)</f>
        <v/>
      </c>
      <c r="L744" s="9">
        <f>IF(Occurrence!K744&gt;0,MAX(0,(Occurrence!K744-$E$4)*$B$7+$E$4*$B$6),0)</f>
        <v/>
      </c>
      <c r="M744" s="9">
        <f>Data!X744+$B$11</f>
        <v/>
      </c>
      <c r="N744" s="9">
        <f>(Data!X744-$D$9)*$B$12+$D$9+$B$11</f>
        <v/>
      </c>
      <c r="O744" s="9">
        <f>Data!Y744+$B$11</f>
        <v/>
      </c>
      <c r="P744" s="9">
        <f>(Data!Y744-$E$9)*$B$12+$E$9+$B$11</f>
        <v/>
      </c>
    </row>
    <row r="745">
      <c r="H745" s="14">
        <f>Data!A745</f>
        <v/>
      </c>
      <c r="I745" s="9">
        <f>IF(Occurrence!J745&gt;0,Occurrence!J745*$B$6,0)</f>
        <v/>
      </c>
      <c r="J745" s="9">
        <f>IF(Occurrence!J745&gt;0,MAX(0,(Occurrence!J745-$D$4)*$B$7+$D$4*$B$6),0)</f>
        <v/>
      </c>
      <c r="K745" s="9">
        <f>IF(Occurrence!K745&gt;0,Occurrence!K745*$B$6,0)</f>
        <v/>
      </c>
      <c r="L745" s="9">
        <f>IF(Occurrence!K745&gt;0,MAX(0,(Occurrence!K745-$E$4)*$B$7+$E$4*$B$6),0)</f>
        <v/>
      </c>
      <c r="M745" s="9">
        <f>Data!X745+$B$11</f>
        <v/>
      </c>
      <c r="N745" s="9">
        <f>(Data!X745-$D$9)*$B$12+$D$9+$B$11</f>
        <v/>
      </c>
      <c r="O745" s="9">
        <f>Data!Y745+$B$11</f>
        <v/>
      </c>
      <c r="P745" s="9">
        <f>(Data!Y745-$E$9)*$B$12+$E$9+$B$11</f>
        <v/>
      </c>
    </row>
    <row r="746">
      <c r="H746" s="14">
        <f>Data!A746</f>
        <v/>
      </c>
      <c r="I746" s="9">
        <f>IF(Occurrence!J746&gt;0,Occurrence!J746*$B$6,0)</f>
        <v/>
      </c>
      <c r="J746" s="9">
        <f>IF(Occurrence!J746&gt;0,MAX(0,(Occurrence!J746-$D$4)*$B$7+$D$4*$B$6),0)</f>
        <v/>
      </c>
      <c r="K746" s="9">
        <f>IF(Occurrence!K746&gt;0,Occurrence!K746*$B$6,0)</f>
        <v/>
      </c>
      <c r="L746" s="9">
        <f>IF(Occurrence!K746&gt;0,MAX(0,(Occurrence!K746-$E$4)*$B$7+$E$4*$B$6),0)</f>
        <v/>
      </c>
      <c r="M746" s="9">
        <f>Data!X746+$B$11</f>
        <v/>
      </c>
      <c r="N746" s="9">
        <f>(Data!X746-$D$9)*$B$12+$D$9+$B$11</f>
        <v/>
      </c>
      <c r="O746" s="9">
        <f>Data!Y746+$B$11</f>
        <v/>
      </c>
      <c r="P746" s="9">
        <f>(Data!Y746-$E$9)*$B$12+$E$9+$B$11</f>
        <v/>
      </c>
    </row>
    <row r="747">
      <c r="H747" s="14">
        <f>Data!A747</f>
        <v/>
      </c>
      <c r="I747" s="9">
        <f>IF(Occurrence!J747&gt;0,Occurrence!J747*$B$6,0)</f>
        <v/>
      </c>
      <c r="J747" s="9">
        <f>IF(Occurrence!J747&gt;0,MAX(0,(Occurrence!J747-$D$4)*$B$7+$D$4*$B$6),0)</f>
        <v/>
      </c>
      <c r="K747" s="9">
        <f>IF(Occurrence!K747&gt;0,Occurrence!K747*$B$6,0)</f>
        <v/>
      </c>
      <c r="L747" s="9">
        <f>IF(Occurrence!K747&gt;0,MAX(0,(Occurrence!K747-$E$4)*$B$7+$E$4*$B$6),0)</f>
        <v/>
      </c>
      <c r="M747" s="9">
        <f>Data!X747+$B$11</f>
        <v/>
      </c>
      <c r="N747" s="9">
        <f>(Data!X747-$D$9)*$B$12+$D$9+$B$11</f>
        <v/>
      </c>
      <c r="O747" s="9">
        <f>Data!Y747+$B$11</f>
        <v/>
      </c>
      <c r="P747" s="9">
        <f>(Data!Y747-$E$9)*$B$12+$E$9+$B$11</f>
        <v/>
      </c>
    </row>
    <row r="748">
      <c r="H748" s="14">
        <f>Data!A748</f>
        <v/>
      </c>
      <c r="I748" s="9">
        <f>IF(Occurrence!J748&gt;0,Occurrence!J748*$B$6,0)</f>
        <v/>
      </c>
      <c r="J748" s="9">
        <f>IF(Occurrence!J748&gt;0,MAX(0,(Occurrence!J748-$D$4)*$B$7+$D$4*$B$6),0)</f>
        <v/>
      </c>
      <c r="K748" s="9">
        <f>IF(Occurrence!K748&gt;0,Occurrence!K748*$B$6,0)</f>
        <v/>
      </c>
      <c r="L748" s="9">
        <f>IF(Occurrence!K748&gt;0,MAX(0,(Occurrence!K748-$E$4)*$B$7+$E$4*$B$6),0)</f>
        <v/>
      </c>
      <c r="M748" s="9">
        <f>Data!X748+$B$11</f>
        <v/>
      </c>
      <c r="N748" s="9">
        <f>(Data!X748-$D$9)*$B$12+$D$9+$B$11</f>
        <v/>
      </c>
      <c r="O748" s="9">
        <f>Data!Y748+$B$11</f>
        <v/>
      </c>
      <c r="P748" s="9">
        <f>(Data!Y748-$E$9)*$B$12+$E$9+$B$11</f>
        <v/>
      </c>
    </row>
    <row r="749">
      <c r="H749" s="14">
        <f>Data!A749</f>
        <v/>
      </c>
      <c r="I749" s="9">
        <f>IF(Occurrence!J749&gt;0,Occurrence!J749*$B$6,0)</f>
        <v/>
      </c>
      <c r="J749" s="9">
        <f>IF(Occurrence!J749&gt;0,MAX(0,(Occurrence!J749-$D$4)*$B$7+$D$4*$B$6),0)</f>
        <v/>
      </c>
      <c r="K749" s="9">
        <f>IF(Occurrence!K749&gt;0,Occurrence!K749*$B$6,0)</f>
        <v/>
      </c>
      <c r="L749" s="9">
        <f>IF(Occurrence!K749&gt;0,MAX(0,(Occurrence!K749-$E$4)*$B$7+$E$4*$B$6),0)</f>
        <v/>
      </c>
      <c r="M749" s="9">
        <f>Data!X749+$B$11</f>
        <v/>
      </c>
      <c r="N749" s="9">
        <f>(Data!X749-$D$9)*$B$12+$D$9+$B$11</f>
        <v/>
      </c>
      <c r="O749" s="9">
        <f>Data!Y749+$B$11</f>
        <v/>
      </c>
      <c r="P749" s="9">
        <f>(Data!Y749-$E$9)*$B$12+$E$9+$B$11</f>
        <v/>
      </c>
    </row>
    <row r="750">
      <c r="H750" s="14">
        <f>Data!A750</f>
        <v/>
      </c>
      <c r="I750" s="9">
        <f>IF(Occurrence!J750&gt;0,Occurrence!J750*$B$6,0)</f>
        <v/>
      </c>
      <c r="J750" s="9">
        <f>IF(Occurrence!J750&gt;0,MAX(0,(Occurrence!J750-$D$4)*$B$7+$D$4*$B$6),0)</f>
        <v/>
      </c>
      <c r="K750" s="9">
        <f>IF(Occurrence!K750&gt;0,Occurrence!K750*$B$6,0)</f>
        <v/>
      </c>
      <c r="L750" s="9">
        <f>IF(Occurrence!K750&gt;0,MAX(0,(Occurrence!K750-$E$4)*$B$7+$E$4*$B$6),0)</f>
        <v/>
      </c>
      <c r="M750" s="9">
        <f>Data!X750+$B$11</f>
        <v/>
      </c>
      <c r="N750" s="9">
        <f>(Data!X750-$D$9)*$B$12+$D$9+$B$11</f>
        <v/>
      </c>
      <c r="O750" s="9">
        <f>Data!Y750+$B$11</f>
        <v/>
      </c>
      <c r="P750" s="9">
        <f>(Data!Y750-$E$9)*$B$12+$E$9+$B$11</f>
        <v/>
      </c>
    </row>
    <row r="751">
      <c r="H751" s="14">
        <f>Data!A751</f>
        <v/>
      </c>
      <c r="I751" s="9">
        <f>IF(Occurrence!J751&gt;0,Occurrence!J751*$B$6,0)</f>
        <v/>
      </c>
      <c r="J751" s="9">
        <f>IF(Occurrence!J751&gt;0,MAX(0,(Occurrence!J751-$D$4)*$B$7+$D$4*$B$6),0)</f>
        <v/>
      </c>
      <c r="K751" s="9">
        <f>IF(Occurrence!K751&gt;0,Occurrence!K751*$B$6,0)</f>
        <v/>
      </c>
      <c r="L751" s="9">
        <f>IF(Occurrence!K751&gt;0,MAX(0,(Occurrence!K751-$E$4)*$B$7+$E$4*$B$6),0)</f>
        <v/>
      </c>
      <c r="M751" s="9">
        <f>Data!X751+$B$11</f>
        <v/>
      </c>
      <c r="N751" s="9">
        <f>(Data!X751-$D$9)*$B$12+$D$9+$B$11</f>
        <v/>
      </c>
      <c r="O751" s="9">
        <f>Data!Y751+$B$11</f>
        <v/>
      </c>
      <c r="P751" s="9">
        <f>(Data!Y751-$E$9)*$B$12+$E$9+$B$11</f>
        <v/>
      </c>
    </row>
    <row r="752">
      <c r="H752" s="14">
        <f>Data!A752</f>
        <v/>
      </c>
      <c r="I752" s="9">
        <f>IF(Occurrence!J752&gt;0,Occurrence!J752*$B$6,0)</f>
        <v/>
      </c>
      <c r="J752" s="9">
        <f>IF(Occurrence!J752&gt;0,MAX(0,(Occurrence!J752-$D$4)*$B$7+$D$4*$B$6),0)</f>
        <v/>
      </c>
      <c r="K752" s="9">
        <f>IF(Occurrence!K752&gt;0,Occurrence!K752*$B$6,0)</f>
        <v/>
      </c>
      <c r="L752" s="9">
        <f>IF(Occurrence!K752&gt;0,MAX(0,(Occurrence!K752-$E$4)*$B$7+$E$4*$B$6),0)</f>
        <v/>
      </c>
      <c r="M752" s="9">
        <f>Data!X752+$B$11</f>
        <v/>
      </c>
      <c r="N752" s="9">
        <f>(Data!X752-$D$9)*$B$12+$D$9+$B$11</f>
        <v/>
      </c>
      <c r="O752" s="9">
        <f>Data!Y752+$B$11</f>
        <v/>
      </c>
      <c r="P752" s="9">
        <f>(Data!Y752-$E$9)*$B$12+$E$9+$B$11</f>
        <v/>
      </c>
    </row>
    <row r="753">
      <c r="H753" s="14">
        <f>Data!A753</f>
        <v/>
      </c>
      <c r="I753" s="9">
        <f>IF(Occurrence!J753&gt;0,Occurrence!J753*$B$6,0)</f>
        <v/>
      </c>
      <c r="J753" s="9">
        <f>IF(Occurrence!J753&gt;0,MAX(0,(Occurrence!J753-$D$4)*$B$7+$D$4*$B$6),0)</f>
        <v/>
      </c>
      <c r="K753" s="9">
        <f>IF(Occurrence!K753&gt;0,Occurrence!K753*$B$6,0)</f>
        <v/>
      </c>
      <c r="L753" s="9">
        <f>IF(Occurrence!K753&gt;0,MAX(0,(Occurrence!K753-$E$4)*$B$7+$E$4*$B$6),0)</f>
        <v/>
      </c>
      <c r="M753" s="9">
        <f>Data!X753+$B$11</f>
        <v/>
      </c>
      <c r="N753" s="9">
        <f>(Data!X753-$D$9)*$B$12+$D$9+$B$11</f>
        <v/>
      </c>
      <c r="O753" s="9">
        <f>Data!Y753+$B$11</f>
        <v/>
      </c>
      <c r="P753" s="9">
        <f>(Data!Y753-$E$9)*$B$12+$E$9+$B$11</f>
        <v/>
      </c>
    </row>
    <row r="754">
      <c r="H754" s="14">
        <f>Data!A754</f>
        <v/>
      </c>
      <c r="I754" s="9">
        <f>IF(Occurrence!J754&gt;0,Occurrence!J754*$B$6,0)</f>
        <v/>
      </c>
      <c r="J754" s="9">
        <f>IF(Occurrence!J754&gt;0,MAX(0,(Occurrence!J754-$D$4)*$B$7+$D$4*$B$6),0)</f>
        <v/>
      </c>
      <c r="K754" s="9">
        <f>IF(Occurrence!K754&gt;0,Occurrence!K754*$B$6,0)</f>
        <v/>
      </c>
      <c r="L754" s="9">
        <f>IF(Occurrence!K754&gt;0,MAX(0,(Occurrence!K754-$E$4)*$B$7+$E$4*$B$6),0)</f>
        <v/>
      </c>
      <c r="M754" s="9">
        <f>Data!X754+$B$11</f>
        <v/>
      </c>
      <c r="N754" s="9">
        <f>(Data!X754-$D$9)*$B$12+$D$9+$B$11</f>
        <v/>
      </c>
      <c r="O754" s="9">
        <f>Data!Y754+$B$11</f>
        <v/>
      </c>
      <c r="P754" s="9">
        <f>(Data!Y754-$E$9)*$B$12+$E$9+$B$11</f>
        <v/>
      </c>
    </row>
    <row r="755">
      <c r="H755" s="14">
        <f>Data!A755</f>
        <v/>
      </c>
      <c r="I755" s="9">
        <f>IF(Occurrence!J755&gt;0,Occurrence!J755*$B$6,0)</f>
        <v/>
      </c>
      <c r="J755" s="9">
        <f>IF(Occurrence!J755&gt;0,MAX(0,(Occurrence!J755-$D$4)*$B$7+$D$4*$B$6),0)</f>
        <v/>
      </c>
      <c r="K755" s="9">
        <f>IF(Occurrence!K755&gt;0,Occurrence!K755*$B$6,0)</f>
        <v/>
      </c>
      <c r="L755" s="9">
        <f>IF(Occurrence!K755&gt;0,MAX(0,(Occurrence!K755-$E$4)*$B$7+$E$4*$B$6),0)</f>
        <v/>
      </c>
      <c r="M755" s="9">
        <f>Data!X755+$B$11</f>
        <v/>
      </c>
      <c r="N755" s="9">
        <f>(Data!X755-$D$9)*$B$12+$D$9+$B$11</f>
        <v/>
      </c>
      <c r="O755" s="9">
        <f>Data!Y755+$B$11</f>
        <v/>
      </c>
      <c r="P755" s="9">
        <f>(Data!Y755-$E$9)*$B$12+$E$9+$B$11</f>
        <v/>
      </c>
    </row>
    <row r="756">
      <c r="H756" s="14">
        <f>Data!A756</f>
        <v/>
      </c>
      <c r="I756" s="9">
        <f>IF(Occurrence!J756&gt;0,Occurrence!J756*$B$6,0)</f>
        <v/>
      </c>
      <c r="J756" s="9">
        <f>IF(Occurrence!J756&gt;0,MAX(0,(Occurrence!J756-$D$4)*$B$7+$D$4*$B$6),0)</f>
        <v/>
      </c>
      <c r="K756" s="9">
        <f>IF(Occurrence!K756&gt;0,Occurrence!K756*$B$6,0)</f>
        <v/>
      </c>
      <c r="L756" s="9">
        <f>IF(Occurrence!K756&gt;0,MAX(0,(Occurrence!K756-$E$4)*$B$7+$E$4*$B$6),0)</f>
        <v/>
      </c>
      <c r="M756" s="9">
        <f>Data!X756+$B$11</f>
        <v/>
      </c>
      <c r="N756" s="9">
        <f>(Data!X756-$D$9)*$B$12+$D$9+$B$11</f>
        <v/>
      </c>
      <c r="O756" s="9">
        <f>Data!Y756+$B$11</f>
        <v/>
      </c>
      <c r="P756" s="9">
        <f>(Data!Y756-$E$9)*$B$12+$E$9+$B$11</f>
        <v/>
      </c>
    </row>
    <row r="757">
      <c r="H757" s="14">
        <f>Data!A757</f>
        <v/>
      </c>
      <c r="I757" s="9">
        <f>IF(Occurrence!J757&gt;0,Occurrence!J757*$B$6,0)</f>
        <v/>
      </c>
      <c r="J757" s="9">
        <f>IF(Occurrence!J757&gt;0,MAX(0,(Occurrence!J757-$D$4)*$B$7+$D$4*$B$6),0)</f>
        <v/>
      </c>
      <c r="K757" s="9">
        <f>IF(Occurrence!K757&gt;0,Occurrence!K757*$B$6,0)</f>
        <v/>
      </c>
      <c r="L757" s="9">
        <f>IF(Occurrence!K757&gt;0,MAX(0,(Occurrence!K757-$E$4)*$B$7+$E$4*$B$6),0)</f>
        <v/>
      </c>
      <c r="M757" s="9">
        <f>Data!X757+$B$11</f>
        <v/>
      </c>
      <c r="N757" s="9">
        <f>(Data!X757-$D$9)*$B$12+$D$9+$B$11</f>
        <v/>
      </c>
      <c r="O757" s="9">
        <f>Data!Y757+$B$11</f>
        <v/>
      </c>
      <c r="P757" s="9">
        <f>(Data!Y757-$E$9)*$B$12+$E$9+$B$11</f>
        <v/>
      </c>
    </row>
    <row r="758">
      <c r="H758" s="14">
        <f>Data!A758</f>
        <v/>
      </c>
      <c r="I758" s="9">
        <f>IF(Occurrence!J758&gt;0,Occurrence!J758*$B$6,0)</f>
        <v/>
      </c>
      <c r="J758" s="9">
        <f>IF(Occurrence!J758&gt;0,MAX(0,(Occurrence!J758-$D$4)*$B$7+$D$4*$B$6),0)</f>
        <v/>
      </c>
      <c r="K758" s="9">
        <f>IF(Occurrence!K758&gt;0,Occurrence!K758*$B$6,0)</f>
        <v/>
      </c>
      <c r="L758" s="9">
        <f>IF(Occurrence!K758&gt;0,MAX(0,(Occurrence!K758-$E$4)*$B$7+$E$4*$B$6),0)</f>
        <v/>
      </c>
      <c r="M758" s="9">
        <f>Data!X758+$B$11</f>
        <v/>
      </c>
      <c r="N758" s="9">
        <f>(Data!X758-$D$9)*$B$12+$D$9+$B$11</f>
        <v/>
      </c>
      <c r="O758" s="9">
        <f>Data!Y758+$B$11</f>
        <v/>
      </c>
      <c r="P758" s="9">
        <f>(Data!Y758-$E$9)*$B$12+$E$9+$B$11</f>
        <v/>
      </c>
    </row>
    <row r="759">
      <c r="H759" s="14">
        <f>Data!A759</f>
        <v/>
      </c>
      <c r="I759" s="9">
        <f>IF(Occurrence!J759&gt;0,Occurrence!J759*$B$6,0)</f>
        <v/>
      </c>
      <c r="J759" s="9">
        <f>IF(Occurrence!J759&gt;0,MAX(0,(Occurrence!J759-$D$4)*$B$7+$D$4*$B$6),0)</f>
        <v/>
      </c>
      <c r="K759" s="9">
        <f>IF(Occurrence!K759&gt;0,Occurrence!K759*$B$6,0)</f>
        <v/>
      </c>
      <c r="L759" s="9">
        <f>IF(Occurrence!K759&gt;0,MAX(0,(Occurrence!K759-$E$4)*$B$7+$E$4*$B$6),0)</f>
        <v/>
      </c>
      <c r="M759" s="9">
        <f>Data!X759+$B$11</f>
        <v/>
      </c>
      <c r="N759" s="9">
        <f>(Data!X759-$D$9)*$B$12+$D$9+$B$11</f>
        <v/>
      </c>
      <c r="O759" s="9">
        <f>Data!Y759+$B$11</f>
        <v/>
      </c>
      <c r="P759" s="9">
        <f>(Data!Y759-$E$9)*$B$12+$E$9+$B$11</f>
        <v/>
      </c>
    </row>
    <row r="760">
      <c r="H760" s="14">
        <f>Data!A760</f>
        <v/>
      </c>
      <c r="I760" s="9">
        <f>IF(Occurrence!J760&gt;0,Occurrence!J760*$B$6,0)</f>
        <v/>
      </c>
      <c r="J760" s="9">
        <f>IF(Occurrence!J760&gt;0,MAX(0,(Occurrence!J760-$D$4)*$B$7+$D$4*$B$6),0)</f>
        <v/>
      </c>
      <c r="K760" s="9">
        <f>IF(Occurrence!K760&gt;0,Occurrence!K760*$B$6,0)</f>
        <v/>
      </c>
      <c r="L760" s="9">
        <f>IF(Occurrence!K760&gt;0,MAX(0,(Occurrence!K760-$E$4)*$B$7+$E$4*$B$6),0)</f>
        <v/>
      </c>
      <c r="M760" s="9">
        <f>Data!X760+$B$11</f>
        <v/>
      </c>
      <c r="N760" s="9">
        <f>(Data!X760-$D$9)*$B$12+$D$9+$B$11</f>
        <v/>
      </c>
      <c r="O760" s="9">
        <f>Data!Y760+$B$11</f>
        <v/>
      </c>
      <c r="P760" s="9">
        <f>(Data!Y760-$E$9)*$B$12+$E$9+$B$11</f>
        <v/>
      </c>
    </row>
    <row r="761">
      <c r="H761" s="14">
        <f>Data!A761</f>
        <v/>
      </c>
      <c r="I761" s="9">
        <f>IF(Occurrence!J761&gt;0,Occurrence!J761*$B$6,0)</f>
        <v/>
      </c>
      <c r="J761" s="9">
        <f>IF(Occurrence!J761&gt;0,MAX(0,(Occurrence!J761-$D$4)*$B$7+$D$4*$B$6),0)</f>
        <v/>
      </c>
      <c r="K761" s="9">
        <f>IF(Occurrence!K761&gt;0,Occurrence!K761*$B$6,0)</f>
        <v/>
      </c>
      <c r="L761" s="9">
        <f>IF(Occurrence!K761&gt;0,MAX(0,(Occurrence!K761-$E$4)*$B$7+$E$4*$B$6),0)</f>
        <v/>
      </c>
      <c r="M761" s="9">
        <f>Data!X761+$B$11</f>
        <v/>
      </c>
      <c r="N761" s="9">
        <f>(Data!X761-$D$9)*$B$12+$D$9+$B$11</f>
        <v/>
      </c>
      <c r="O761" s="9">
        <f>Data!Y761+$B$11</f>
        <v/>
      </c>
      <c r="P761" s="9">
        <f>(Data!Y761-$E$9)*$B$12+$E$9+$B$11</f>
        <v/>
      </c>
    </row>
    <row r="762">
      <c r="H762" s="14">
        <f>Data!A762</f>
        <v/>
      </c>
      <c r="I762" s="9">
        <f>IF(Occurrence!J762&gt;0,Occurrence!J762*$B$6,0)</f>
        <v/>
      </c>
      <c r="J762" s="9">
        <f>IF(Occurrence!J762&gt;0,MAX(0,(Occurrence!J762-$D$4)*$B$7+$D$4*$B$6),0)</f>
        <v/>
      </c>
      <c r="K762" s="9">
        <f>IF(Occurrence!K762&gt;0,Occurrence!K762*$B$6,0)</f>
        <v/>
      </c>
      <c r="L762" s="9">
        <f>IF(Occurrence!K762&gt;0,MAX(0,(Occurrence!K762-$E$4)*$B$7+$E$4*$B$6),0)</f>
        <v/>
      </c>
      <c r="M762" s="9">
        <f>Data!X762+$B$11</f>
        <v/>
      </c>
      <c r="N762" s="9">
        <f>(Data!X762-$D$9)*$B$12+$D$9+$B$11</f>
        <v/>
      </c>
      <c r="O762" s="9">
        <f>Data!Y762+$B$11</f>
        <v/>
      </c>
      <c r="P762" s="9">
        <f>(Data!Y762-$E$9)*$B$12+$E$9+$B$11</f>
        <v/>
      </c>
    </row>
    <row r="763">
      <c r="H763" s="14">
        <f>Data!A763</f>
        <v/>
      </c>
      <c r="I763" s="9">
        <f>IF(Occurrence!J763&gt;0,Occurrence!J763*$B$6,0)</f>
        <v/>
      </c>
      <c r="J763" s="9">
        <f>IF(Occurrence!J763&gt;0,MAX(0,(Occurrence!J763-$D$4)*$B$7+$D$4*$B$6),0)</f>
        <v/>
      </c>
      <c r="K763" s="9">
        <f>IF(Occurrence!K763&gt;0,Occurrence!K763*$B$6,0)</f>
        <v/>
      </c>
      <c r="L763" s="9">
        <f>IF(Occurrence!K763&gt;0,MAX(0,(Occurrence!K763-$E$4)*$B$7+$E$4*$B$6),0)</f>
        <v/>
      </c>
      <c r="M763" s="9">
        <f>Data!X763+$B$11</f>
        <v/>
      </c>
      <c r="N763" s="9">
        <f>(Data!X763-$D$9)*$B$12+$D$9+$B$11</f>
        <v/>
      </c>
      <c r="O763" s="9">
        <f>Data!Y763+$B$11</f>
        <v/>
      </c>
      <c r="P763" s="9">
        <f>(Data!Y763-$E$9)*$B$12+$E$9+$B$11</f>
        <v/>
      </c>
    </row>
    <row r="764">
      <c r="H764" s="14">
        <f>Data!A764</f>
        <v/>
      </c>
      <c r="I764" s="9">
        <f>IF(Occurrence!J764&gt;0,Occurrence!J764*$B$6,0)</f>
        <v/>
      </c>
      <c r="J764" s="9">
        <f>IF(Occurrence!J764&gt;0,MAX(0,(Occurrence!J764-$D$4)*$B$7+$D$4*$B$6),0)</f>
        <v/>
      </c>
      <c r="K764" s="9">
        <f>IF(Occurrence!K764&gt;0,Occurrence!K764*$B$6,0)</f>
        <v/>
      </c>
      <c r="L764" s="9">
        <f>IF(Occurrence!K764&gt;0,MAX(0,(Occurrence!K764-$E$4)*$B$7+$E$4*$B$6),0)</f>
        <v/>
      </c>
      <c r="M764" s="9">
        <f>Data!X764+$B$11</f>
        <v/>
      </c>
      <c r="N764" s="9">
        <f>(Data!X764-$D$9)*$B$12+$D$9+$B$11</f>
        <v/>
      </c>
      <c r="O764" s="9">
        <f>Data!Y764+$B$11</f>
        <v/>
      </c>
      <c r="P764" s="9">
        <f>(Data!Y764-$E$9)*$B$12+$E$9+$B$11</f>
        <v/>
      </c>
    </row>
    <row r="765">
      <c r="H765" s="14">
        <f>Data!A765</f>
        <v/>
      </c>
      <c r="I765" s="9">
        <f>IF(Occurrence!J765&gt;0,Occurrence!J765*$B$6,0)</f>
        <v/>
      </c>
      <c r="J765" s="9">
        <f>IF(Occurrence!J765&gt;0,MAX(0,(Occurrence!J765-$D$4)*$B$7+$D$4*$B$6),0)</f>
        <v/>
      </c>
      <c r="K765" s="9">
        <f>IF(Occurrence!K765&gt;0,Occurrence!K765*$B$6,0)</f>
        <v/>
      </c>
      <c r="L765" s="9">
        <f>IF(Occurrence!K765&gt;0,MAX(0,(Occurrence!K765-$E$4)*$B$7+$E$4*$B$6),0)</f>
        <v/>
      </c>
      <c r="M765" s="9">
        <f>Data!X765+$B$11</f>
        <v/>
      </c>
      <c r="N765" s="9">
        <f>(Data!X765-$D$9)*$B$12+$D$9+$B$11</f>
        <v/>
      </c>
      <c r="O765" s="9">
        <f>Data!Y765+$B$11</f>
        <v/>
      </c>
      <c r="P765" s="9">
        <f>(Data!Y765-$E$9)*$B$12+$E$9+$B$11</f>
        <v/>
      </c>
    </row>
    <row r="766">
      <c r="H766" s="14">
        <f>Data!A766</f>
        <v/>
      </c>
      <c r="I766" s="9">
        <f>IF(Occurrence!J766&gt;0,Occurrence!J766*$B$6,0)</f>
        <v/>
      </c>
      <c r="J766" s="9">
        <f>IF(Occurrence!J766&gt;0,MAX(0,(Occurrence!J766-$D$4)*$B$7+$D$4*$B$6),0)</f>
        <v/>
      </c>
      <c r="K766" s="9">
        <f>IF(Occurrence!K766&gt;0,Occurrence!K766*$B$6,0)</f>
        <v/>
      </c>
      <c r="L766" s="9">
        <f>IF(Occurrence!K766&gt;0,MAX(0,(Occurrence!K766-$E$4)*$B$7+$E$4*$B$6),0)</f>
        <v/>
      </c>
      <c r="M766" s="9">
        <f>Data!X766+$B$11</f>
        <v/>
      </c>
      <c r="N766" s="9">
        <f>(Data!X766-$D$9)*$B$12+$D$9+$B$11</f>
        <v/>
      </c>
      <c r="O766" s="9">
        <f>Data!Y766+$B$11</f>
        <v/>
      </c>
      <c r="P766" s="9">
        <f>(Data!Y766-$E$9)*$B$12+$E$9+$B$11</f>
        <v/>
      </c>
    </row>
    <row r="767">
      <c r="H767" s="14">
        <f>Data!A767</f>
        <v/>
      </c>
      <c r="I767" s="9">
        <f>IF(Occurrence!J767&gt;0,Occurrence!J767*$B$6,0)</f>
        <v/>
      </c>
      <c r="J767" s="9">
        <f>IF(Occurrence!J767&gt;0,MAX(0,(Occurrence!J767-$D$4)*$B$7+$D$4*$B$6),0)</f>
        <v/>
      </c>
      <c r="K767" s="9">
        <f>IF(Occurrence!K767&gt;0,Occurrence!K767*$B$6,0)</f>
        <v/>
      </c>
      <c r="L767" s="9">
        <f>IF(Occurrence!K767&gt;0,MAX(0,(Occurrence!K767-$E$4)*$B$7+$E$4*$B$6),0)</f>
        <v/>
      </c>
      <c r="M767" s="9">
        <f>Data!X767+$B$11</f>
        <v/>
      </c>
      <c r="N767" s="9">
        <f>(Data!X767-$D$9)*$B$12+$D$9+$B$11</f>
        <v/>
      </c>
      <c r="O767" s="9">
        <f>Data!Y767+$B$11</f>
        <v/>
      </c>
      <c r="P767" s="9">
        <f>(Data!Y767-$E$9)*$B$12+$E$9+$B$11</f>
        <v/>
      </c>
    </row>
    <row r="768">
      <c r="H768" s="14">
        <f>Data!A768</f>
        <v/>
      </c>
      <c r="I768" s="9">
        <f>IF(Occurrence!J768&gt;0,Occurrence!J768*$B$6,0)</f>
        <v/>
      </c>
      <c r="J768" s="9">
        <f>IF(Occurrence!J768&gt;0,MAX(0,(Occurrence!J768-$D$4)*$B$7+$D$4*$B$6),0)</f>
        <v/>
      </c>
      <c r="K768" s="9">
        <f>IF(Occurrence!K768&gt;0,Occurrence!K768*$B$6,0)</f>
        <v/>
      </c>
      <c r="L768" s="9">
        <f>IF(Occurrence!K768&gt;0,MAX(0,(Occurrence!K768-$E$4)*$B$7+$E$4*$B$6),0)</f>
        <v/>
      </c>
      <c r="M768" s="9">
        <f>Data!X768+$B$11</f>
        <v/>
      </c>
      <c r="N768" s="9">
        <f>(Data!X768-$D$9)*$B$12+$D$9+$B$11</f>
        <v/>
      </c>
      <c r="O768" s="9">
        <f>Data!Y768+$B$11</f>
        <v/>
      </c>
      <c r="P768" s="9">
        <f>(Data!Y768-$E$9)*$B$12+$E$9+$B$11</f>
        <v/>
      </c>
    </row>
    <row r="769">
      <c r="H769" s="14">
        <f>Data!A769</f>
        <v/>
      </c>
      <c r="I769" s="9">
        <f>IF(Occurrence!J769&gt;0,Occurrence!J769*$B$6,0)</f>
        <v/>
      </c>
      <c r="J769" s="9">
        <f>IF(Occurrence!J769&gt;0,MAX(0,(Occurrence!J769-$D$4)*$B$7+$D$4*$B$6),0)</f>
        <v/>
      </c>
      <c r="K769" s="9">
        <f>IF(Occurrence!K769&gt;0,Occurrence!K769*$B$6,0)</f>
        <v/>
      </c>
      <c r="L769" s="9">
        <f>IF(Occurrence!K769&gt;0,MAX(0,(Occurrence!K769-$E$4)*$B$7+$E$4*$B$6),0)</f>
        <v/>
      </c>
      <c r="M769" s="9">
        <f>Data!X769+$B$11</f>
        <v/>
      </c>
      <c r="N769" s="9">
        <f>(Data!X769-$D$9)*$B$12+$D$9+$B$11</f>
        <v/>
      </c>
      <c r="O769" s="9">
        <f>Data!Y769+$B$11</f>
        <v/>
      </c>
      <c r="P769" s="9">
        <f>(Data!Y769-$E$9)*$B$12+$E$9+$B$11</f>
        <v/>
      </c>
    </row>
    <row r="770">
      <c r="H770" s="14">
        <f>Data!A770</f>
        <v/>
      </c>
      <c r="I770" s="9">
        <f>IF(Occurrence!J770&gt;0,Occurrence!J770*$B$6,0)</f>
        <v/>
      </c>
      <c r="J770" s="9">
        <f>IF(Occurrence!J770&gt;0,MAX(0,(Occurrence!J770-$D$4)*$B$7+$D$4*$B$6),0)</f>
        <v/>
      </c>
      <c r="K770" s="9">
        <f>IF(Occurrence!K770&gt;0,Occurrence!K770*$B$6,0)</f>
        <v/>
      </c>
      <c r="L770" s="9">
        <f>IF(Occurrence!K770&gt;0,MAX(0,(Occurrence!K770-$E$4)*$B$7+$E$4*$B$6),0)</f>
        <v/>
      </c>
      <c r="M770" s="9">
        <f>Data!X770+$B$11</f>
        <v/>
      </c>
      <c r="N770" s="9">
        <f>(Data!X770-$D$9)*$B$12+$D$9+$B$11</f>
        <v/>
      </c>
      <c r="O770" s="9">
        <f>Data!Y770+$B$11</f>
        <v/>
      </c>
      <c r="P770" s="9">
        <f>(Data!Y770-$E$9)*$B$12+$E$9+$B$11</f>
        <v/>
      </c>
    </row>
    <row r="771">
      <c r="H771" s="14">
        <f>Data!A771</f>
        <v/>
      </c>
      <c r="I771" s="9">
        <f>IF(Occurrence!J771&gt;0,Occurrence!J771*$B$6,0)</f>
        <v/>
      </c>
      <c r="J771" s="9">
        <f>IF(Occurrence!J771&gt;0,MAX(0,(Occurrence!J771-$D$4)*$B$7+$D$4*$B$6),0)</f>
        <v/>
      </c>
      <c r="K771" s="9">
        <f>IF(Occurrence!K771&gt;0,Occurrence!K771*$B$6,0)</f>
        <v/>
      </c>
      <c r="L771" s="9">
        <f>IF(Occurrence!K771&gt;0,MAX(0,(Occurrence!K771-$E$4)*$B$7+$E$4*$B$6),0)</f>
        <v/>
      </c>
      <c r="M771" s="9">
        <f>Data!X771+$B$11</f>
        <v/>
      </c>
      <c r="N771" s="9">
        <f>(Data!X771-$D$9)*$B$12+$D$9+$B$11</f>
        <v/>
      </c>
      <c r="O771" s="9">
        <f>Data!Y771+$B$11</f>
        <v/>
      </c>
      <c r="P771" s="9">
        <f>(Data!Y771-$E$9)*$B$12+$E$9+$B$11</f>
        <v/>
      </c>
    </row>
    <row r="772">
      <c r="H772" s="14">
        <f>Data!A772</f>
        <v/>
      </c>
      <c r="I772" s="9">
        <f>IF(Occurrence!J772&gt;0,Occurrence!J772*$B$6,0)</f>
        <v/>
      </c>
      <c r="J772" s="9">
        <f>IF(Occurrence!J772&gt;0,MAX(0,(Occurrence!J772-$D$4)*$B$7+$D$4*$B$6),0)</f>
        <v/>
      </c>
      <c r="K772" s="9">
        <f>IF(Occurrence!K772&gt;0,Occurrence!K772*$B$6,0)</f>
        <v/>
      </c>
      <c r="L772" s="9">
        <f>IF(Occurrence!K772&gt;0,MAX(0,(Occurrence!K772-$E$4)*$B$7+$E$4*$B$6),0)</f>
        <v/>
      </c>
      <c r="M772" s="9">
        <f>Data!X772+$B$11</f>
        <v/>
      </c>
      <c r="N772" s="9">
        <f>(Data!X772-$D$9)*$B$12+$D$9+$B$11</f>
        <v/>
      </c>
      <c r="O772" s="9">
        <f>Data!Y772+$B$11</f>
        <v/>
      </c>
      <c r="P772" s="9">
        <f>(Data!Y772-$E$9)*$B$12+$E$9+$B$11</f>
        <v/>
      </c>
    </row>
    <row r="773">
      <c r="H773" s="14">
        <f>Data!A773</f>
        <v/>
      </c>
      <c r="I773" s="9">
        <f>IF(Occurrence!J773&gt;0,Occurrence!J773*$B$6,0)</f>
        <v/>
      </c>
      <c r="J773" s="9">
        <f>IF(Occurrence!J773&gt;0,MAX(0,(Occurrence!J773-$D$4)*$B$7+$D$4*$B$6),0)</f>
        <v/>
      </c>
      <c r="K773" s="9">
        <f>IF(Occurrence!K773&gt;0,Occurrence!K773*$B$6,0)</f>
        <v/>
      </c>
      <c r="L773" s="9">
        <f>IF(Occurrence!K773&gt;0,MAX(0,(Occurrence!K773-$E$4)*$B$7+$E$4*$B$6),0)</f>
        <v/>
      </c>
      <c r="M773" s="9">
        <f>Data!X773+$B$11</f>
        <v/>
      </c>
      <c r="N773" s="9">
        <f>(Data!X773-$D$9)*$B$12+$D$9+$B$11</f>
        <v/>
      </c>
      <c r="O773" s="9">
        <f>Data!Y773+$B$11</f>
        <v/>
      </c>
      <c r="P773" s="9">
        <f>(Data!Y773-$E$9)*$B$12+$E$9+$B$11</f>
        <v/>
      </c>
    </row>
    <row r="774">
      <c r="H774" s="14">
        <f>Data!A774</f>
        <v/>
      </c>
      <c r="I774" s="9">
        <f>IF(Occurrence!J774&gt;0,Occurrence!J774*$B$6,0)</f>
        <v/>
      </c>
      <c r="J774" s="9">
        <f>IF(Occurrence!J774&gt;0,MAX(0,(Occurrence!J774-$D$4)*$B$7+$D$4*$B$6),0)</f>
        <v/>
      </c>
      <c r="K774" s="9">
        <f>IF(Occurrence!K774&gt;0,Occurrence!K774*$B$6,0)</f>
        <v/>
      </c>
      <c r="L774" s="9">
        <f>IF(Occurrence!K774&gt;0,MAX(0,(Occurrence!K774-$E$4)*$B$7+$E$4*$B$6),0)</f>
        <v/>
      </c>
      <c r="M774" s="9">
        <f>Data!X774+$B$11</f>
        <v/>
      </c>
      <c r="N774" s="9">
        <f>(Data!X774-$D$9)*$B$12+$D$9+$B$11</f>
        <v/>
      </c>
      <c r="O774" s="9">
        <f>Data!Y774+$B$11</f>
        <v/>
      </c>
      <c r="P774" s="9">
        <f>(Data!Y774-$E$9)*$B$12+$E$9+$B$11</f>
        <v/>
      </c>
    </row>
    <row r="775">
      <c r="H775" s="14">
        <f>Data!A775</f>
        <v/>
      </c>
      <c r="I775" s="9">
        <f>IF(Occurrence!J775&gt;0,Occurrence!J775*$B$6,0)</f>
        <v/>
      </c>
      <c r="J775" s="9">
        <f>IF(Occurrence!J775&gt;0,MAX(0,(Occurrence!J775-$D$4)*$B$7+$D$4*$B$6),0)</f>
        <v/>
      </c>
      <c r="K775" s="9">
        <f>IF(Occurrence!K775&gt;0,Occurrence!K775*$B$6,0)</f>
        <v/>
      </c>
      <c r="L775" s="9">
        <f>IF(Occurrence!K775&gt;0,MAX(0,(Occurrence!K775-$E$4)*$B$7+$E$4*$B$6),0)</f>
        <v/>
      </c>
      <c r="M775" s="9">
        <f>Data!X775+$B$11</f>
        <v/>
      </c>
      <c r="N775" s="9">
        <f>(Data!X775-$D$9)*$B$12+$D$9+$B$11</f>
        <v/>
      </c>
      <c r="O775" s="9">
        <f>Data!Y775+$B$11</f>
        <v/>
      </c>
      <c r="P775" s="9">
        <f>(Data!Y775-$E$9)*$B$12+$E$9+$B$11</f>
        <v/>
      </c>
    </row>
    <row r="776">
      <c r="H776" s="14">
        <f>Data!A776</f>
        <v/>
      </c>
      <c r="I776" s="9">
        <f>IF(Occurrence!J776&gt;0,Occurrence!J776*$B$6,0)</f>
        <v/>
      </c>
      <c r="J776" s="9">
        <f>IF(Occurrence!J776&gt;0,MAX(0,(Occurrence!J776-$D$4)*$B$7+$D$4*$B$6),0)</f>
        <v/>
      </c>
      <c r="K776" s="9">
        <f>IF(Occurrence!K776&gt;0,Occurrence!K776*$B$6,0)</f>
        <v/>
      </c>
      <c r="L776" s="9">
        <f>IF(Occurrence!K776&gt;0,MAX(0,(Occurrence!K776-$E$4)*$B$7+$E$4*$B$6),0)</f>
        <v/>
      </c>
      <c r="M776" s="9">
        <f>Data!X776+$B$11</f>
        <v/>
      </c>
      <c r="N776" s="9">
        <f>(Data!X776-$D$9)*$B$12+$D$9+$B$11</f>
        <v/>
      </c>
      <c r="O776" s="9">
        <f>Data!Y776+$B$11</f>
        <v/>
      </c>
      <c r="P776" s="9">
        <f>(Data!Y776-$E$9)*$B$12+$E$9+$B$11</f>
        <v/>
      </c>
    </row>
    <row r="777">
      <c r="H777" s="14">
        <f>Data!A777</f>
        <v/>
      </c>
      <c r="I777" s="9">
        <f>IF(Occurrence!J777&gt;0,Occurrence!J777*$B$6,0)</f>
        <v/>
      </c>
      <c r="J777" s="9">
        <f>IF(Occurrence!J777&gt;0,MAX(0,(Occurrence!J777-$D$4)*$B$7+$D$4*$B$6),0)</f>
        <v/>
      </c>
      <c r="K777" s="9">
        <f>IF(Occurrence!K777&gt;0,Occurrence!K777*$B$6,0)</f>
        <v/>
      </c>
      <c r="L777" s="9">
        <f>IF(Occurrence!K777&gt;0,MAX(0,(Occurrence!K777-$E$4)*$B$7+$E$4*$B$6),0)</f>
        <v/>
      </c>
      <c r="M777" s="9">
        <f>Data!X777+$B$11</f>
        <v/>
      </c>
      <c r="N777" s="9">
        <f>(Data!X777-$D$9)*$B$12+$D$9+$B$11</f>
        <v/>
      </c>
      <c r="O777" s="9">
        <f>Data!Y777+$B$11</f>
        <v/>
      </c>
      <c r="P777" s="9">
        <f>(Data!Y777-$E$9)*$B$12+$E$9+$B$11</f>
        <v/>
      </c>
    </row>
    <row r="778">
      <c r="H778" s="14">
        <f>Data!A778</f>
        <v/>
      </c>
      <c r="I778" s="9">
        <f>IF(Occurrence!J778&gt;0,Occurrence!J778*$B$6,0)</f>
        <v/>
      </c>
      <c r="J778" s="9">
        <f>IF(Occurrence!J778&gt;0,MAX(0,(Occurrence!J778-$D$4)*$B$7+$D$4*$B$6),0)</f>
        <v/>
      </c>
      <c r="K778" s="9">
        <f>IF(Occurrence!K778&gt;0,Occurrence!K778*$B$6,0)</f>
        <v/>
      </c>
      <c r="L778" s="9">
        <f>IF(Occurrence!K778&gt;0,MAX(0,(Occurrence!K778-$E$4)*$B$7+$E$4*$B$6),0)</f>
        <v/>
      </c>
      <c r="M778" s="9">
        <f>Data!X778+$B$11</f>
        <v/>
      </c>
      <c r="N778" s="9">
        <f>(Data!X778-$D$9)*$B$12+$D$9+$B$11</f>
        <v/>
      </c>
      <c r="O778" s="9">
        <f>Data!Y778+$B$11</f>
        <v/>
      </c>
      <c r="P778" s="9">
        <f>(Data!Y778-$E$9)*$B$12+$E$9+$B$11</f>
        <v/>
      </c>
    </row>
    <row r="779">
      <c r="H779" s="14">
        <f>Data!A779</f>
        <v/>
      </c>
      <c r="I779" s="9">
        <f>IF(Occurrence!J779&gt;0,Occurrence!J779*$B$6,0)</f>
        <v/>
      </c>
      <c r="J779" s="9">
        <f>IF(Occurrence!J779&gt;0,MAX(0,(Occurrence!J779-$D$4)*$B$7+$D$4*$B$6),0)</f>
        <v/>
      </c>
      <c r="K779" s="9">
        <f>IF(Occurrence!K779&gt;0,Occurrence!K779*$B$6,0)</f>
        <v/>
      </c>
      <c r="L779" s="9">
        <f>IF(Occurrence!K779&gt;0,MAX(0,(Occurrence!K779-$E$4)*$B$7+$E$4*$B$6),0)</f>
        <v/>
      </c>
      <c r="M779" s="9">
        <f>Data!X779+$B$11</f>
        <v/>
      </c>
      <c r="N779" s="9">
        <f>(Data!X779-$D$9)*$B$12+$D$9+$B$11</f>
        <v/>
      </c>
      <c r="O779" s="9">
        <f>Data!Y779+$B$11</f>
        <v/>
      </c>
      <c r="P779" s="9">
        <f>(Data!Y779-$E$9)*$B$12+$E$9+$B$11</f>
        <v/>
      </c>
    </row>
    <row r="780">
      <c r="H780" s="14">
        <f>Data!A780</f>
        <v/>
      </c>
      <c r="I780" s="9">
        <f>IF(Occurrence!J780&gt;0,Occurrence!J780*$B$6,0)</f>
        <v/>
      </c>
      <c r="J780" s="9">
        <f>IF(Occurrence!J780&gt;0,MAX(0,(Occurrence!J780-$D$4)*$B$7+$D$4*$B$6),0)</f>
        <v/>
      </c>
      <c r="K780" s="9">
        <f>IF(Occurrence!K780&gt;0,Occurrence!K780*$B$6,0)</f>
        <v/>
      </c>
      <c r="L780" s="9">
        <f>IF(Occurrence!K780&gt;0,MAX(0,(Occurrence!K780-$E$4)*$B$7+$E$4*$B$6),0)</f>
        <v/>
      </c>
      <c r="M780" s="9">
        <f>Data!X780+$B$11</f>
        <v/>
      </c>
      <c r="N780" s="9">
        <f>(Data!X780-$D$9)*$B$12+$D$9+$B$11</f>
        <v/>
      </c>
      <c r="O780" s="9">
        <f>Data!Y780+$B$11</f>
        <v/>
      </c>
      <c r="P780" s="9">
        <f>(Data!Y780-$E$9)*$B$12+$E$9+$B$11</f>
        <v/>
      </c>
    </row>
    <row r="781">
      <c r="H781" s="14">
        <f>Data!A781</f>
        <v/>
      </c>
      <c r="I781" s="9">
        <f>IF(Occurrence!J781&gt;0,Occurrence!J781*$B$6,0)</f>
        <v/>
      </c>
      <c r="J781" s="9">
        <f>IF(Occurrence!J781&gt;0,MAX(0,(Occurrence!J781-$D$4)*$B$7+$D$4*$B$6),0)</f>
        <v/>
      </c>
      <c r="K781" s="9">
        <f>IF(Occurrence!K781&gt;0,Occurrence!K781*$B$6,0)</f>
        <v/>
      </c>
      <c r="L781" s="9">
        <f>IF(Occurrence!K781&gt;0,MAX(0,(Occurrence!K781-$E$4)*$B$7+$E$4*$B$6),0)</f>
        <v/>
      </c>
      <c r="M781" s="9">
        <f>Data!X781+$B$11</f>
        <v/>
      </c>
      <c r="N781" s="9">
        <f>(Data!X781-$D$9)*$B$12+$D$9+$B$11</f>
        <v/>
      </c>
      <c r="O781" s="9">
        <f>Data!Y781+$B$11</f>
        <v/>
      </c>
      <c r="P781" s="9">
        <f>(Data!Y781-$E$9)*$B$12+$E$9+$B$11</f>
        <v/>
      </c>
    </row>
    <row r="782">
      <c r="H782" s="14">
        <f>Data!A782</f>
        <v/>
      </c>
      <c r="I782" s="9">
        <f>IF(Occurrence!J782&gt;0,Occurrence!J782*$B$6,0)</f>
        <v/>
      </c>
      <c r="J782" s="9">
        <f>IF(Occurrence!J782&gt;0,MAX(0,(Occurrence!J782-$D$4)*$B$7+$D$4*$B$6),0)</f>
        <v/>
      </c>
      <c r="K782" s="9">
        <f>IF(Occurrence!K782&gt;0,Occurrence!K782*$B$6,0)</f>
        <v/>
      </c>
      <c r="L782" s="9">
        <f>IF(Occurrence!K782&gt;0,MAX(0,(Occurrence!K782-$E$4)*$B$7+$E$4*$B$6),0)</f>
        <v/>
      </c>
      <c r="M782" s="9">
        <f>Data!X782+$B$11</f>
        <v/>
      </c>
      <c r="N782" s="9">
        <f>(Data!X782-$D$9)*$B$12+$D$9+$B$11</f>
        <v/>
      </c>
      <c r="O782" s="9">
        <f>Data!Y782+$B$11</f>
        <v/>
      </c>
      <c r="P782" s="9">
        <f>(Data!Y782-$E$9)*$B$12+$E$9+$B$11</f>
        <v/>
      </c>
    </row>
    <row r="783">
      <c r="H783" s="14">
        <f>Data!A783</f>
        <v/>
      </c>
      <c r="I783" s="9">
        <f>IF(Occurrence!J783&gt;0,Occurrence!J783*$B$6,0)</f>
        <v/>
      </c>
      <c r="J783" s="9">
        <f>IF(Occurrence!J783&gt;0,MAX(0,(Occurrence!J783-$D$4)*$B$7+$D$4*$B$6),0)</f>
        <v/>
      </c>
      <c r="K783" s="9">
        <f>IF(Occurrence!K783&gt;0,Occurrence!K783*$B$6,0)</f>
        <v/>
      </c>
      <c r="L783" s="9">
        <f>IF(Occurrence!K783&gt;0,MAX(0,(Occurrence!K783-$E$4)*$B$7+$E$4*$B$6),0)</f>
        <v/>
      </c>
      <c r="M783" s="9">
        <f>Data!X783+$B$11</f>
        <v/>
      </c>
      <c r="N783" s="9">
        <f>(Data!X783-$D$9)*$B$12+$D$9+$B$11</f>
        <v/>
      </c>
      <c r="O783" s="9">
        <f>Data!Y783+$B$11</f>
        <v/>
      </c>
      <c r="P783" s="9">
        <f>(Data!Y783-$E$9)*$B$12+$E$9+$B$11</f>
        <v/>
      </c>
    </row>
    <row r="784">
      <c r="H784" s="14">
        <f>Data!A784</f>
        <v/>
      </c>
      <c r="I784" s="9">
        <f>IF(Occurrence!J784&gt;0,Occurrence!J784*$B$6,0)</f>
        <v/>
      </c>
      <c r="J784" s="9">
        <f>IF(Occurrence!J784&gt;0,MAX(0,(Occurrence!J784-$D$4)*$B$7+$D$4*$B$6),0)</f>
        <v/>
      </c>
      <c r="K784" s="9">
        <f>IF(Occurrence!K784&gt;0,Occurrence!K784*$B$6,0)</f>
        <v/>
      </c>
      <c r="L784" s="9">
        <f>IF(Occurrence!K784&gt;0,MAX(0,(Occurrence!K784-$E$4)*$B$7+$E$4*$B$6),0)</f>
        <v/>
      </c>
      <c r="M784" s="9">
        <f>Data!X784+$B$11</f>
        <v/>
      </c>
      <c r="N784" s="9">
        <f>(Data!X784-$D$9)*$B$12+$D$9+$B$11</f>
        <v/>
      </c>
      <c r="O784" s="9">
        <f>Data!Y784+$B$11</f>
        <v/>
      </c>
      <c r="P784" s="9">
        <f>(Data!Y784-$E$9)*$B$12+$E$9+$B$11</f>
        <v/>
      </c>
    </row>
    <row r="785">
      <c r="H785" s="14">
        <f>Data!A785</f>
        <v/>
      </c>
      <c r="I785" s="9">
        <f>IF(Occurrence!J785&gt;0,Occurrence!J785*$B$6,0)</f>
        <v/>
      </c>
      <c r="J785" s="9">
        <f>IF(Occurrence!J785&gt;0,MAX(0,(Occurrence!J785-$D$4)*$B$7+$D$4*$B$6),0)</f>
        <v/>
      </c>
      <c r="K785" s="9">
        <f>IF(Occurrence!K785&gt;0,Occurrence!K785*$B$6,0)</f>
        <v/>
      </c>
      <c r="L785" s="9">
        <f>IF(Occurrence!K785&gt;0,MAX(0,(Occurrence!K785-$E$4)*$B$7+$E$4*$B$6),0)</f>
        <v/>
      </c>
      <c r="M785" s="9">
        <f>Data!X785+$B$11</f>
        <v/>
      </c>
      <c r="N785" s="9">
        <f>(Data!X785-$D$9)*$B$12+$D$9+$B$11</f>
        <v/>
      </c>
      <c r="O785" s="9">
        <f>Data!Y785+$B$11</f>
        <v/>
      </c>
      <c r="P785" s="9">
        <f>(Data!Y785-$E$9)*$B$12+$E$9+$B$11</f>
        <v/>
      </c>
    </row>
    <row r="786">
      <c r="H786" s="14">
        <f>Data!A786</f>
        <v/>
      </c>
      <c r="I786" s="9">
        <f>IF(Occurrence!J786&gt;0,Occurrence!J786*$B$6,0)</f>
        <v/>
      </c>
      <c r="J786" s="9">
        <f>IF(Occurrence!J786&gt;0,MAX(0,(Occurrence!J786-$D$4)*$B$7+$D$4*$B$6),0)</f>
        <v/>
      </c>
      <c r="K786" s="9">
        <f>IF(Occurrence!K786&gt;0,Occurrence!K786*$B$6,0)</f>
        <v/>
      </c>
      <c r="L786" s="9">
        <f>IF(Occurrence!K786&gt;0,MAX(0,(Occurrence!K786-$E$4)*$B$7+$E$4*$B$6),0)</f>
        <v/>
      </c>
      <c r="M786" s="9">
        <f>Data!X786+$B$11</f>
        <v/>
      </c>
      <c r="N786" s="9">
        <f>(Data!X786-$D$9)*$B$12+$D$9+$B$11</f>
        <v/>
      </c>
      <c r="O786" s="9">
        <f>Data!Y786+$B$11</f>
        <v/>
      </c>
      <c r="P786" s="9">
        <f>(Data!Y786-$E$9)*$B$12+$E$9+$B$11</f>
        <v/>
      </c>
    </row>
    <row r="787">
      <c r="H787" s="14">
        <f>Data!A787</f>
        <v/>
      </c>
      <c r="I787" s="9">
        <f>IF(Occurrence!J787&gt;0,Occurrence!J787*$B$6,0)</f>
        <v/>
      </c>
      <c r="J787" s="9">
        <f>IF(Occurrence!J787&gt;0,MAX(0,(Occurrence!J787-$D$4)*$B$7+$D$4*$B$6),0)</f>
        <v/>
      </c>
      <c r="K787" s="9">
        <f>IF(Occurrence!K787&gt;0,Occurrence!K787*$B$6,0)</f>
        <v/>
      </c>
      <c r="L787" s="9">
        <f>IF(Occurrence!K787&gt;0,MAX(0,(Occurrence!K787-$E$4)*$B$7+$E$4*$B$6),0)</f>
        <v/>
      </c>
      <c r="M787" s="9">
        <f>Data!X787+$B$11</f>
        <v/>
      </c>
      <c r="N787" s="9">
        <f>(Data!X787-$D$9)*$B$12+$D$9+$B$11</f>
        <v/>
      </c>
      <c r="O787" s="9">
        <f>Data!Y787+$B$11</f>
        <v/>
      </c>
      <c r="P787" s="9">
        <f>(Data!Y787-$E$9)*$B$12+$E$9+$B$11</f>
        <v/>
      </c>
    </row>
    <row r="788">
      <c r="H788" s="14">
        <f>Data!A788</f>
        <v/>
      </c>
      <c r="I788" s="9">
        <f>IF(Occurrence!J788&gt;0,Occurrence!J788*$B$6,0)</f>
        <v/>
      </c>
      <c r="J788" s="9">
        <f>IF(Occurrence!J788&gt;0,MAX(0,(Occurrence!J788-$D$4)*$B$7+$D$4*$B$6),0)</f>
        <v/>
      </c>
      <c r="K788" s="9">
        <f>IF(Occurrence!K788&gt;0,Occurrence!K788*$B$6,0)</f>
        <v/>
      </c>
      <c r="L788" s="9">
        <f>IF(Occurrence!K788&gt;0,MAX(0,(Occurrence!K788-$E$4)*$B$7+$E$4*$B$6),0)</f>
        <v/>
      </c>
      <c r="M788" s="9">
        <f>Data!X788+$B$11</f>
        <v/>
      </c>
      <c r="N788" s="9">
        <f>(Data!X788-$D$9)*$B$12+$D$9+$B$11</f>
        <v/>
      </c>
      <c r="O788" s="9">
        <f>Data!Y788+$B$11</f>
        <v/>
      </c>
      <c r="P788" s="9">
        <f>(Data!Y788-$E$9)*$B$12+$E$9+$B$11</f>
        <v/>
      </c>
    </row>
    <row r="789">
      <c r="H789" s="14">
        <f>Data!A789</f>
        <v/>
      </c>
      <c r="I789" s="9">
        <f>IF(Occurrence!J789&gt;0,Occurrence!J789*$B$6,0)</f>
        <v/>
      </c>
      <c r="J789" s="9">
        <f>IF(Occurrence!J789&gt;0,MAX(0,(Occurrence!J789-$D$4)*$B$7+$D$4*$B$6),0)</f>
        <v/>
      </c>
      <c r="K789" s="9">
        <f>IF(Occurrence!K789&gt;0,Occurrence!K789*$B$6,0)</f>
        <v/>
      </c>
      <c r="L789" s="9">
        <f>IF(Occurrence!K789&gt;0,MAX(0,(Occurrence!K789-$E$4)*$B$7+$E$4*$B$6),0)</f>
        <v/>
      </c>
      <c r="M789" s="9">
        <f>Data!X789+$B$11</f>
        <v/>
      </c>
      <c r="N789" s="9">
        <f>(Data!X789-$D$9)*$B$12+$D$9+$B$11</f>
        <v/>
      </c>
      <c r="O789" s="9">
        <f>Data!Y789+$B$11</f>
        <v/>
      </c>
      <c r="P789" s="9">
        <f>(Data!Y789-$E$9)*$B$12+$E$9+$B$11</f>
        <v/>
      </c>
    </row>
    <row r="790">
      <c r="H790" s="14">
        <f>Data!A790</f>
        <v/>
      </c>
      <c r="I790" s="9">
        <f>IF(Occurrence!J790&gt;0,Occurrence!J790*$B$6,0)</f>
        <v/>
      </c>
      <c r="J790" s="9">
        <f>IF(Occurrence!J790&gt;0,MAX(0,(Occurrence!J790-$D$4)*$B$7+$D$4*$B$6),0)</f>
        <v/>
      </c>
      <c r="K790" s="9">
        <f>IF(Occurrence!K790&gt;0,Occurrence!K790*$B$6,0)</f>
        <v/>
      </c>
      <c r="L790" s="9">
        <f>IF(Occurrence!K790&gt;0,MAX(0,(Occurrence!K790-$E$4)*$B$7+$E$4*$B$6),0)</f>
        <v/>
      </c>
      <c r="M790" s="9">
        <f>Data!X790+$B$11</f>
        <v/>
      </c>
      <c r="N790" s="9">
        <f>(Data!X790-$D$9)*$B$12+$D$9+$B$11</f>
        <v/>
      </c>
      <c r="O790" s="9">
        <f>Data!Y790+$B$11</f>
        <v/>
      </c>
      <c r="P790" s="9">
        <f>(Data!Y790-$E$9)*$B$12+$E$9+$B$11</f>
        <v/>
      </c>
    </row>
    <row r="791">
      <c r="H791" s="14">
        <f>Data!A791</f>
        <v/>
      </c>
      <c r="I791" s="9">
        <f>IF(Occurrence!J791&gt;0,Occurrence!J791*$B$6,0)</f>
        <v/>
      </c>
      <c r="J791" s="9">
        <f>IF(Occurrence!J791&gt;0,MAX(0,(Occurrence!J791-$D$4)*$B$7+$D$4*$B$6),0)</f>
        <v/>
      </c>
      <c r="K791" s="9">
        <f>IF(Occurrence!K791&gt;0,Occurrence!K791*$B$6,0)</f>
        <v/>
      </c>
      <c r="L791" s="9">
        <f>IF(Occurrence!K791&gt;0,MAX(0,(Occurrence!K791-$E$4)*$B$7+$E$4*$B$6),0)</f>
        <v/>
      </c>
      <c r="M791" s="9">
        <f>Data!X791+$B$11</f>
        <v/>
      </c>
      <c r="N791" s="9">
        <f>(Data!X791-$D$9)*$B$12+$D$9+$B$11</f>
        <v/>
      </c>
      <c r="O791" s="9">
        <f>Data!Y791+$B$11</f>
        <v/>
      </c>
      <c r="P791" s="9">
        <f>(Data!Y791-$E$9)*$B$12+$E$9+$B$11</f>
        <v/>
      </c>
    </row>
    <row r="792">
      <c r="H792" s="14">
        <f>Data!A792</f>
        <v/>
      </c>
      <c r="I792" s="9">
        <f>IF(Occurrence!J792&gt;0,Occurrence!J792*$B$6,0)</f>
        <v/>
      </c>
      <c r="J792" s="9">
        <f>IF(Occurrence!J792&gt;0,MAX(0,(Occurrence!J792-$D$4)*$B$7+$D$4*$B$6),0)</f>
        <v/>
      </c>
      <c r="K792" s="9">
        <f>IF(Occurrence!K792&gt;0,Occurrence!K792*$B$6,0)</f>
        <v/>
      </c>
      <c r="L792" s="9">
        <f>IF(Occurrence!K792&gt;0,MAX(0,(Occurrence!K792-$E$4)*$B$7+$E$4*$B$6),0)</f>
        <v/>
      </c>
      <c r="M792" s="9">
        <f>Data!X792+$B$11</f>
        <v/>
      </c>
      <c r="N792" s="9">
        <f>(Data!X792-$D$9)*$B$12+$D$9+$B$11</f>
        <v/>
      </c>
      <c r="O792" s="9">
        <f>Data!Y792+$B$11</f>
        <v/>
      </c>
      <c r="P792" s="9">
        <f>(Data!Y792-$E$9)*$B$12+$E$9+$B$11</f>
        <v/>
      </c>
    </row>
    <row r="793">
      <c r="H793" s="14">
        <f>Data!A793</f>
        <v/>
      </c>
      <c r="I793" s="9">
        <f>IF(Occurrence!J793&gt;0,Occurrence!J793*$B$6,0)</f>
        <v/>
      </c>
      <c r="J793" s="9">
        <f>IF(Occurrence!J793&gt;0,MAX(0,(Occurrence!J793-$D$4)*$B$7+$D$4*$B$6),0)</f>
        <v/>
      </c>
      <c r="K793" s="9">
        <f>IF(Occurrence!K793&gt;0,Occurrence!K793*$B$6,0)</f>
        <v/>
      </c>
      <c r="L793" s="9">
        <f>IF(Occurrence!K793&gt;0,MAX(0,(Occurrence!K793-$E$4)*$B$7+$E$4*$B$6),0)</f>
        <v/>
      </c>
      <c r="M793" s="9">
        <f>Data!X793+$B$11</f>
        <v/>
      </c>
      <c r="N793" s="9">
        <f>(Data!X793-$D$9)*$B$12+$D$9+$B$11</f>
        <v/>
      </c>
      <c r="O793" s="9">
        <f>Data!Y793+$B$11</f>
        <v/>
      </c>
      <c r="P793" s="9">
        <f>(Data!Y793-$E$9)*$B$12+$E$9+$B$11</f>
        <v/>
      </c>
    </row>
    <row r="794">
      <c r="H794" s="14">
        <f>Data!A794</f>
        <v/>
      </c>
      <c r="I794" s="9">
        <f>IF(Occurrence!J794&gt;0,Occurrence!J794*$B$6,0)</f>
        <v/>
      </c>
      <c r="J794" s="9">
        <f>IF(Occurrence!J794&gt;0,MAX(0,(Occurrence!J794-$D$4)*$B$7+$D$4*$B$6),0)</f>
        <v/>
      </c>
      <c r="K794" s="9">
        <f>IF(Occurrence!K794&gt;0,Occurrence!K794*$B$6,0)</f>
        <v/>
      </c>
      <c r="L794" s="9">
        <f>IF(Occurrence!K794&gt;0,MAX(0,(Occurrence!K794-$E$4)*$B$7+$E$4*$B$6),0)</f>
        <v/>
      </c>
      <c r="M794" s="9">
        <f>Data!X794+$B$11</f>
        <v/>
      </c>
      <c r="N794" s="9">
        <f>(Data!X794-$D$9)*$B$12+$D$9+$B$11</f>
        <v/>
      </c>
      <c r="O794" s="9">
        <f>Data!Y794+$B$11</f>
        <v/>
      </c>
      <c r="P794" s="9">
        <f>(Data!Y794-$E$9)*$B$12+$E$9+$B$11</f>
        <v/>
      </c>
    </row>
    <row r="795">
      <c r="H795" s="14">
        <f>Data!A795</f>
        <v/>
      </c>
      <c r="I795" s="9">
        <f>IF(Occurrence!J795&gt;0,Occurrence!J795*$B$6,0)</f>
        <v/>
      </c>
      <c r="J795" s="9">
        <f>IF(Occurrence!J795&gt;0,MAX(0,(Occurrence!J795-$D$4)*$B$7+$D$4*$B$6),0)</f>
        <v/>
      </c>
      <c r="K795" s="9">
        <f>IF(Occurrence!K795&gt;0,Occurrence!K795*$B$6,0)</f>
        <v/>
      </c>
      <c r="L795" s="9">
        <f>IF(Occurrence!K795&gt;0,MAX(0,(Occurrence!K795-$E$4)*$B$7+$E$4*$B$6),0)</f>
        <v/>
      </c>
      <c r="M795" s="9">
        <f>Data!X795+$B$11</f>
        <v/>
      </c>
      <c r="N795" s="9">
        <f>(Data!X795-$D$9)*$B$12+$D$9+$B$11</f>
        <v/>
      </c>
      <c r="O795" s="9">
        <f>Data!Y795+$B$11</f>
        <v/>
      </c>
      <c r="P795" s="9">
        <f>(Data!Y795-$E$9)*$B$12+$E$9+$B$11</f>
        <v/>
      </c>
    </row>
    <row r="796">
      <c r="H796" s="14">
        <f>Data!A796</f>
        <v/>
      </c>
      <c r="I796" s="9">
        <f>IF(Occurrence!J796&gt;0,Occurrence!J796*$B$6,0)</f>
        <v/>
      </c>
      <c r="J796" s="9">
        <f>IF(Occurrence!J796&gt;0,MAX(0,(Occurrence!J796-$D$4)*$B$7+$D$4*$B$6),0)</f>
        <v/>
      </c>
      <c r="K796" s="9">
        <f>IF(Occurrence!K796&gt;0,Occurrence!K796*$B$6,0)</f>
        <v/>
      </c>
      <c r="L796" s="9">
        <f>IF(Occurrence!K796&gt;0,MAX(0,(Occurrence!K796-$E$4)*$B$7+$E$4*$B$6),0)</f>
        <v/>
      </c>
      <c r="M796" s="9">
        <f>Data!X796+$B$11</f>
        <v/>
      </c>
      <c r="N796" s="9">
        <f>(Data!X796-$D$9)*$B$12+$D$9+$B$11</f>
        <v/>
      </c>
      <c r="O796" s="9">
        <f>Data!Y796+$B$11</f>
        <v/>
      </c>
      <c r="P796" s="9">
        <f>(Data!Y796-$E$9)*$B$12+$E$9+$B$11</f>
        <v/>
      </c>
    </row>
    <row r="797">
      <c r="H797" s="14">
        <f>Data!A797</f>
        <v/>
      </c>
      <c r="I797" s="9">
        <f>IF(Occurrence!J797&gt;0,Occurrence!J797*$B$6,0)</f>
        <v/>
      </c>
      <c r="J797" s="9">
        <f>IF(Occurrence!J797&gt;0,MAX(0,(Occurrence!J797-$D$4)*$B$7+$D$4*$B$6),0)</f>
        <v/>
      </c>
      <c r="K797" s="9">
        <f>IF(Occurrence!K797&gt;0,Occurrence!K797*$B$6,0)</f>
        <v/>
      </c>
      <c r="L797" s="9">
        <f>IF(Occurrence!K797&gt;0,MAX(0,(Occurrence!K797-$E$4)*$B$7+$E$4*$B$6),0)</f>
        <v/>
      </c>
      <c r="M797" s="9">
        <f>Data!X797+$B$11</f>
        <v/>
      </c>
      <c r="N797" s="9">
        <f>(Data!X797-$D$9)*$B$12+$D$9+$B$11</f>
        <v/>
      </c>
      <c r="O797" s="9">
        <f>Data!Y797+$B$11</f>
        <v/>
      </c>
      <c r="P797" s="9">
        <f>(Data!Y797-$E$9)*$B$12+$E$9+$B$11</f>
        <v/>
      </c>
    </row>
    <row r="798">
      <c r="H798" s="14">
        <f>Data!A798</f>
        <v/>
      </c>
      <c r="I798" s="9">
        <f>IF(Occurrence!J798&gt;0,Occurrence!J798*$B$6,0)</f>
        <v/>
      </c>
      <c r="J798" s="9">
        <f>IF(Occurrence!J798&gt;0,MAX(0,(Occurrence!J798-$D$4)*$B$7+$D$4*$B$6),0)</f>
        <v/>
      </c>
      <c r="K798" s="9">
        <f>IF(Occurrence!K798&gt;0,Occurrence!K798*$B$6,0)</f>
        <v/>
      </c>
      <c r="L798" s="9">
        <f>IF(Occurrence!K798&gt;0,MAX(0,(Occurrence!K798-$E$4)*$B$7+$E$4*$B$6),0)</f>
        <v/>
      </c>
      <c r="M798" s="9">
        <f>Data!X798+$B$11</f>
        <v/>
      </c>
      <c r="N798" s="9">
        <f>(Data!X798-$D$9)*$B$12+$D$9+$B$11</f>
        <v/>
      </c>
      <c r="O798" s="9">
        <f>Data!Y798+$B$11</f>
        <v/>
      </c>
      <c r="P798" s="9">
        <f>(Data!Y798-$E$9)*$B$12+$E$9+$B$11</f>
        <v/>
      </c>
    </row>
    <row r="799">
      <c r="H799" s="14">
        <f>Data!A799</f>
        <v/>
      </c>
      <c r="I799" s="9">
        <f>IF(Occurrence!J799&gt;0,Occurrence!J799*$B$6,0)</f>
        <v/>
      </c>
      <c r="J799" s="9">
        <f>IF(Occurrence!J799&gt;0,MAX(0,(Occurrence!J799-$D$4)*$B$7+$D$4*$B$6),0)</f>
        <v/>
      </c>
      <c r="K799" s="9">
        <f>IF(Occurrence!K799&gt;0,Occurrence!K799*$B$6,0)</f>
        <v/>
      </c>
      <c r="L799" s="9">
        <f>IF(Occurrence!K799&gt;0,MAX(0,(Occurrence!K799-$E$4)*$B$7+$E$4*$B$6),0)</f>
        <v/>
      </c>
      <c r="M799" s="9">
        <f>Data!X799+$B$11</f>
        <v/>
      </c>
      <c r="N799" s="9">
        <f>(Data!X799-$D$9)*$B$12+$D$9+$B$11</f>
        <v/>
      </c>
      <c r="O799" s="9">
        <f>Data!Y799+$B$11</f>
        <v/>
      </c>
      <c r="P799" s="9">
        <f>(Data!Y799-$E$9)*$B$12+$E$9+$B$11</f>
        <v/>
      </c>
    </row>
    <row r="800">
      <c r="H800" s="14">
        <f>Data!A800</f>
        <v/>
      </c>
      <c r="I800" s="9">
        <f>IF(Occurrence!J800&gt;0,Occurrence!J800*$B$6,0)</f>
        <v/>
      </c>
      <c r="J800" s="9">
        <f>IF(Occurrence!J800&gt;0,MAX(0,(Occurrence!J800-$D$4)*$B$7+$D$4*$B$6),0)</f>
        <v/>
      </c>
      <c r="K800" s="9">
        <f>IF(Occurrence!K800&gt;0,Occurrence!K800*$B$6,0)</f>
        <v/>
      </c>
      <c r="L800" s="9">
        <f>IF(Occurrence!K800&gt;0,MAX(0,(Occurrence!K800-$E$4)*$B$7+$E$4*$B$6),0)</f>
        <v/>
      </c>
      <c r="M800" s="9">
        <f>Data!X800+$B$11</f>
        <v/>
      </c>
      <c r="N800" s="9">
        <f>(Data!X800-$D$9)*$B$12+$D$9+$B$11</f>
        <v/>
      </c>
      <c r="O800" s="9">
        <f>Data!Y800+$B$11</f>
        <v/>
      </c>
      <c r="P800" s="9">
        <f>(Data!Y800-$E$9)*$B$12+$E$9+$B$11</f>
        <v/>
      </c>
    </row>
    <row r="801">
      <c r="H801" s="14">
        <f>Data!A801</f>
        <v/>
      </c>
      <c r="I801" s="9">
        <f>IF(Occurrence!J801&gt;0,Occurrence!J801*$B$6,0)</f>
        <v/>
      </c>
      <c r="J801" s="9">
        <f>IF(Occurrence!J801&gt;0,MAX(0,(Occurrence!J801-$D$4)*$B$7+$D$4*$B$6),0)</f>
        <v/>
      </c>
      <c r="K801" s="9">
        <f>IF(Occurrence!K801&gt;0,Occurrence!K801*$B$6,0)</f>
        <v/>
      </c>
      <c r="L801" s="9">
        <f>IF(Occurrence!K801&gt;0,MAX(0,(Occurrence!K801-$E$4)*$B$7+$E$4*$B$6),0)</f>
        <v/>
      </c>
      <c r="M801" s="9">
        <f>Data!X801+$B$11</f>
        <v/>
      </c>
      <c r="N801" s="9">
        <f>(Data!X801-$D$9)*$B$12+$D$9+$B$11</f>
        <v/>
      </c>
      <c r="O801" s="9">
        <f>Data!Y801+$B$11</f>
        <v/>
      </c>
      <c r="P801" s="9">
        <f>(Data!Y801-$E$9)*$B$12+$E$9+$B$11</f>
        <v/>
      </c>
    </row>
    <row r="802">
      <c r="H802" s="14">
        <f>Data!A802</f>
        <v/>
      </c>
      <c r="I802" s="9">
        <f>IF(Occurrence!J802&gt;0,Occurrence!J802*$B$6,0)</f>
        <v/>
      </c>
      <c r="J802" s="9">
        <f>IF(Occurrence!J802&gt;0,MAX(0,(Occurrence!J802-$D$4)*$B$7+$D$4*$B$6),0)</f>
        <v/>
      </c>
      <c r="K802" s="9">
        <f>IF(Occurrence!K802&gt;0,Occurrence!K802*$B$6,0)</f>
        <v/>
      </c>
      <c r="L802" s="9">
        <f>IF(Occurrence!K802&gt;0,MAX(0,(Occurrence!K802-$E$4)*$B$7+$E$4*$B$6),0)</f>
        <v/>
      </c>
      <c r="M802" s="9">
        <f>Data!X802+$B$11</f>
        <v/>
      </c>
      <c r="N802" s="9">
        <f>(Data!X802-$D$9)*$B$12+$D$9+$B$11</f>
        <v/>
      </c>
      <c r="O802" s="9">
        <f>Data!Y802+$B$11</f>
        <v/>
      </c>
      <c r="P802" s="9">
        <f>(Data!Y802-$E$9)*$B$12+$E$9+$B$11</f>
        <v/>
      </c>
    </row>
    <row r="803">
      <c r="H803" s="14">
        <f>Data!A803</f>
        <v/>
      </c>
      <c r="I803" s="9">
        <f>IF(Occurrence!J803&gt;0,Occurrence!J803*$B$6,0)</f>
        <v/>
      </c>
      <c r="J803" s="9">
        <f>IF(Occurrence!J803&gt;0,MAX(0,(Occurrence!J803-$D$4)*$B$7+$D$4*$B$6),0)</f>
        <v/>
      </c>
      <c r="K803" s="9">
        <f>IF(Occurrence!K803&gt;0,Occurrence!K803*$B$6,0)</f>
        <v/>
      </c>
      <c r="L803" s="9">
        <f>IF(Occurrence!K803&gt;0,MAX(0,(Occurrence!K803-$E$4)*$B$7+$E$4*$B$6),0)</f>
        <v/>
      </c>
      <c r="M803" s="9">
        <f>Data!X803+$B$11</f>
        <v/>
      </c>
      <c r="N803" s="9">
        <f>(Data!X803-$D$9)*$B$12+$D$9+$B$11</f>
        <v/>
      </c>
      <c r="O803" s="9">
        <f>Data!Y803+$B$11</f>
        <v/>
      </c>
      <c r="P803" s="9">
        <f>(Data!Y803-$E$9)*$B$12+$E$9+$B$11</f>
        <v/>
      </c>
    </row>
    <row r="804">
      <c r="H804" s="14">
        <f>Data!A804</f>
        <v/>
      </c>
      <c r="I804" s="9">
        <f>IF(Occurrence!J804&gt;0,Occurrence!J804*$B$6,0)</f>
        <v/>
      </c>
      <c r="J804" s="9">
        <f>IF(Occurrence!J804&gt;0,MAX(0,(Occurrence!J804-$D$4)*$B$7+$D$4*$B$6),0)</f>
        <v/>
      </c>
      <c r="K804" s="9">
        <f>IF(Occurrence!K804&gt;0,Occurrence!K804*$B$6,0)</f>
        <v/>
      </c>
      <c r="L804" s="9">
        <f>IF(Occurrence!K804&gt;0,MAX(0,(Occurrence!K804-$E$4)*$B$7+$E$4*$B$6),0)</f>
        <v/>
      </c>
      <c r="M804" s="9">
        <f>Data!X804+$B$11</f>
        <v/>
      </c>
      <c r="N804" s="9">
        <f>(Data!X804-$D$9)*$B$12+$D$9+$B$11</f>
        <v/>
      </c>
      <c r="O804" s="9">
        <f>Data!Y804+$B$11</f>
        <v/>
      </c>
      <c r="P804" s="9">
        <f>(Data!Y804-$E$9)*$B$12+$E$9+$B$11</f>
        <v/>
      </c>
    </row>
    <row r="805">
      <c r="H805" s="14">
        <f>Data!A805</f>
        <v/>
      </c>
      <c r="I805" s="9">
        <f>IF(Occurrence!J805&gt;0,Occurrence!J805*$B$6,0)</f>
        <v/>
      </c>
      <c r="J805" s="9">
        <f>IF(Occurrence!J805&gt;0,MAX(0,(Occurrence!J805-$D$4)*$B$7+$D$4*$B$6),0)</f>
        <v/>
      </c>
      <c r="K805" s="9">
        <f>IF(Occurrence!K805&gt;0,Occurrence!K805*$B$6,0)</f>
        <v/>
      </c>
      <c r="L805" s="9">
        <f>IF(Occurrence!K805&gt;0,MAX(0,(Occurrence!K805-$E$4)*$B$7+$E$4*$B$6),0)</f>
        <v/>
      </c>
      <c r="M805" s="9">
        <f>Data!X805+$B$11</f>
        <v/>
      </c>
      <c r="N805" s="9">
        <f>(Data!X805-$D$9)*$B$12+$D$9+$B$11</f>
        <v/>
      </c>
      <c r="O805" s="9">
        <f>Data!Y805+$B$11</f>
        <v/>
      </c>
      <c r="P805" s="9">
        <f>(Data!Y805-$E$9)*$B$12+$E$9+$B$11</f>
        <v/>
      </c>
    </row>
    <row r="806">
      <c r="H806" s="14">
        <f>Data!A806</f>
        <v/>
      </c>
      <c r="I806" s="9">
        <f>IF(Occurrence!J806&gt;0,Occurrence!J806*$B$6,0)</f>
        <v/>
      </c>
      <c r="J806" s="9">
        <f>IF(Occurrence!J806&gt;0,MAX(0,(Occurrence!J806-$D$4)*$B$7+$D$4*$B$6),0)</f>
        <v/>
      </c>
      <c r="K806" s="9">
        <f>IF(Occurrence!K806&gt;0,Occurrence!K806*$B$6,0)</f>
        <v/>
      </c>
      <c r="L806" s="9">
        <f>IF(Occurrence!K806&gt;0,MAX(0,(Occurrence!K806-$E$4)*$B$7+$E$4*$B$6),0)</f>
        <v/>
      </c>
      <c r="M806" s="9">
        <f>Data!X806+$B$11</f>
        <v/>
      </c>
      <c r="N806" s="9">
        <f>(Data!X806-$D$9)*$B$12+$D$9+$B$11</f>
        <v/>
      </c>
      <c r="O806" s="9">
        <f>Data!Y806+$B$11</f>
        <v/>
      </c>
      <c r="P806" s="9">
        <f>(Data!Y806-$E$9)*$B$12+$E$9+$B$11</f>
        <v/>
      </c>
    </row>
    <row r="807">
      <c r="H807" s="14">
        <f>Data!A807</f>
        <v/>
      </c>
      <c r="I807" s="9">
        <f>IF(Occurrence!J807&gt;0,Occurrence!J807*$B$6,0)</f>
        <v/>
      </c>
      <c r="J807" s="9">
        <f>IF(Occurrence!J807&gt;0,MAX(0,(Occurrence!J807-$D$4)*$B$7+$D$4*$B$6),0)</f>
        <v/>
      </c>
      <c r="K807" s="9">
        <f>IF(Occurrence!K807&gt;0,Occurrence!K807*$B$6,0)</f>
        <v/>
      </c>
      <c r="L807" s="9">
        <f>IF(Occurrence!K807&gt;0,MAX(0,(Occurrence!K807-$E$4)*$B$7+$E$4*$B$6),0)</f>
        <v/>
      </c>
      <c r="M807" s="9">
        <f>Data!X807+$B$11</f>
        <v/>
      </c>
      <c r="N807" s="9">
        <f>(Data!X807-$D$9)*$B$12+$D$9+$B$11</f>
        <v/>
      </c>
      <c r="O807" s="9">
        <f>Data!Y807+$B$11</f>
        <v/>
      </c>
      <c r="P807" s="9">
        <f>(Data!Y807-$E$9)*$B$12+$E$9+$B$11</f>
        <v/>
      </c>
    </row>
    <row r="808">
      <c r="H808" s="14">
        <f>Data!A808</f>
        <v/>
      </c>
      <c r="I808" s="9">
        <f>IF(Occurrence!J808&gt;0,Occurrence!J808*$B$6,0)</f>
        <v/>
      </c>
      <c r="J808" s="9">
        <f>IF(Occurrence!J808&gt;0,MAX(0,(Occurrence!J808-$D$4)*$B$7+$D$4*$B$6),0)</f>
        <v/>
      </c>
      <c r="K808" s="9">
        <f>IF(Occurrence!K808&gt;0,Occurrence!K808*$B$6,0)</f>
        <v/>
      </c>
      <c r="L808" s="9">
        <f>IF(Occurrence!K808&gt;0,MAX(0,(Occurrence!K808-$E$4)*$B$7+$E$4*$B$6),0)</f>
        <v/>
      </c>
      <c r="M808" s="9">
        <f>Data!X808+$B$11</f>
        <v/>
      </c>
      <c r="N808" s="9">
        <f>(Data!X808-$D$9)*$B$12+$D$9+$B$11</f>
        <v/>
      </c>
      <c r="O808" s="9">
        <f>Data!Y808+$B$11</f>
        <v/>
      </c>
      <c r="P808" s="9">
        <f>(Data!Y808-$E$9)*$B$12+$E$9+$B$11</f>
        <v/>
      </c>
    </row>
    <row r="809">
      <c r="H809" s="14">
        <f>Data!A809</f>
        <v/>
      </c>
      <c r="I809" s="9">
        <f>IF(Occurrence!J809&gt;0,Occurrence!J809*$B$6,0)</f>
        <v/>
      </c>
      <c r="J809" s="9">
        <f>IF(Occurrence!J809&gt;0,MAX(0,(Occurrence!J809-$D$4)*$B$7+$D$4*$B$6),0)</f>
        <v/>
      </c>
      <c r="K809" s="9">
        <f>IF(Occurrence!K809&gt;0,Occurrence!K809*$B$6,0)</f>
        <v/>
      </c>
      <c r="L809" s="9">
        <f>IF(Occurrence!K809&gt;0,MAX(0,(Occurrence!K809-$E$4)*$B$7+$E$4*$B$6),0)</f>
        <v/>
      </c>
      <c r="M809" s="9">
        <f>Data!X809+$B$11</f>
        <v/>
      </c>
      <c r="N809" s="9">
        <f>(Data!X809-$D$9)*$B$12+$D$9+$B$11</f>
        <v/>
      </c>
      <c r="O809" s="9">
        <f>Data!Y809+$B$11</f>
        <v/>
      </c>
      <c r="P809" s="9">
        <f>(Data!Y809-$E$9)*$B$12+$E$9+$B$11</f>
        <v/>
      </c>
    </row>
    <row r="810">
      <c r="H810" s="14">
        <f>Data!A810</f>
        <v/>
      </c>
      <c r="I810" s="9">
        <f>IF(Occurrence!J810&gt;0,Occurrence!J810*$B$6,0)</f>
        <v/>
      </c>
      <c r="J810" s="9">
        <f>IF(Occurrence!J810&gt;0,MAX(0,(Occurrence!J810-$D$4)*$B$7+$D$4*$B$6),0)</f>
        <v/>
      </c>
      <c r="K810" s="9">
        <f>IF(Occurrence!K810&gt;0,Occurrence!K810*$B$6,0)</f>
        <v/>
      </c>
      <c r="L810" s="9">
        <f>IF(Occurrence!K810&gt;0,MAX(0,(Occurrence!K810-$E$4)*$B$7+$E$4*$B$6),0)</f>
        <v/>
      </c>
      <c r="M810" s="9">
        <f>Data!X810+$B$11</f>
        <v/>
      </c>
      <c r="N810" s="9">
        <f>(Data!X810-$D$9)*$B$12+$D$9+$B$11</f>
        <v/>
      </c>
      <c r="O810" s="9">
        <f>Data!Y810+$B$11</f>
        <v/>
      </c>
      <c r="P810" s="9">
        <f>(Data!Y810-$E$9)*$B$12+$E$9+$B$11</f>
        <v/>
      </c>
    </row>
    <row r="811">
      <c r="H811" s="14">
        <f>Data!A811</f>
        <v/>
      </c>
      <c r="I811" s="9">
        <f>IF(Occurrence!J811&gt;0,Occurrence!J811*$B$6,0)</f>
        <v/>
      </c>
      <c r="J811" s="9">
        <f>IF(Occurrence!J811&gt;0,MAX(0,(Occurrence!J811-$D$4)*$B$7+$D$4*$B$6),0)</f>
        <v/>
      </c>
      <c r="K811" s="9">
        <f>IF(Occurrence!K811&gt;0,Occurrence!K811*$B$6,0)</f>
        <v/>
      </c>
      <c r="L811" s="9">
        <f>IF(Occurrence!K811&gt;0,MAX(0,(Occurrence!K811-$E$4)*$B$7+$E$4*$B$6),0)</f>
        <v/>
      </c>
      <c r="M811" s="9">
        <f>Data!X811+$B$11</f>
        <v/>
      </c>
      <c r="N811" s="9">
        <f>(Data!X811-$D$9)*$B$12+$D$9+$B$11</f>
        <v/>
      </c>
      <c r="O811" s="9">
        <f>Data!Y811+$B$11</f>
        <v/>
      </c>
      <c r="P811" s="9">
        <f>(Data!Y811-$E$9)*$B$12+$E$9+$B$11</f>
        <v/>
      </c>
    </row>
    <row r="812">
      <c r="H812" s="14">
        <f>Data!A812</f>
        <v/>
      </c>
      <c r="I812" s="9">
        <f>IF(Occurrence!J812&gt;0,Occurrence!J812*$B$6,0)</f>
        <v/>
      </c>
      <c r="J812" s="9">
        <f>IF(Occurrence!J812&gt;0,MAX(0,(Occurrence!J812-$D$4)*$B$7+$D$4*$B$6),0)</f>
        <v/>
      </c>
      <c r="K812" s="9">
        <f>IF(Occurrence!K812&gt;0,Occurrence!K812*$B$6,0)</f>
        <v/>
      </c>
      <c r="L812" s="9">
        <f>IF(Occurrence!K812&gt;0,MAX(0,(Occurrence!K812-$E$4)*$B$7+$E$4*$B$6),0)</f>
        <v/>
      </c>
      <c r="M812" s="9">
        <f>Data!X812+$B$11</f>
        <v/>
      </c>
      <c r="N812" s="9">
        <f>(Data!X812-$D$9)*$B$12+$D$9+$B$11</f>
        <v/>
      </c>
      <c r="O812" s="9">
        <f>Data!Y812+$B$11</f>
        <v/>
      </c>
      <c r="P812" s="9">
        <f>(Data!Y812-$E$9)*$B$12+$E$9+$B$11</f>
        <v/>
      </c>
    </row>
    <row r="813">
      <c r="H813" s="14">
        <f>Data!A813</f>
        <v/>
      </c>
      <c r="I813" s="9">
        <f>IF(Occurrence!J813&gt;0,Occurrence!J813*$B$6,0)</f>
        <v/>
      </c>
      <c r="J813" s="9">
        <f>IF(Occurrence!J813&gt;0,MAX(0,(Occurrence!J813-$D$4)*$B$7+$D$4*$B$6),0)</f>
        <v/>
      </c>
      <c r="K813" s="9">
        <f>IF(Occurrence!K813&gt;0,Occurrence!K813*$B$6,0)</f>
        <v/>
      </c>
      <c r="L813" s="9">
        <f>IF(Occurrence!K813&gt;0,MAX(0,(Occurrence!K813-$E$4)*$B$7+$E$4*$B$6),0)</f>
        <v/>
      </c>
      <c r="M813" s="9">
        <f>Data!X813+$B$11</f>
        <v/>
      </c>
      <c r="N813" s="9">
        <f>(Data!X813-$D$9)*$B$12+$D$9+$B$11</f>
        <v/>
      </c>
      <c r="O813" s="9">
        <f>Data!Y813+$B$11</f>
        <v/>
      </c>
      <c r="P813" s="9">
        <f>(Data!Y813-$E$9)*$B$12+$E$9+$B$11</f>
        <v/>
      </c>
    </row>
    <row r="814">
      <c r="H814" s="14">
        <f>Data!A814</f>
        <v/>
      </c>
      <c r="I814" s="9">
        <f>IF(Occurrence!J814&gt;0,Occurrence!J814*$B$6,0)</f>
        <v/>
      </c>
      <c r="J814" s="9">
        <f>IF(Occurrence!J814&gt;0,MAX(0,(Occurrence!J814-$D$4)*$B$7+$D$4*$B$6),0)</f>
        <v/>
      </c>
      <c r="K814" s="9">
        <f>IF(Occurrence!K814&gt;0,Occurrence!K814*$B$6,0)</f>
        <v/>
      </c>
      <c r="L814" s="9">
        <f>IF(Occurrence!K814&gt;0,MAX(0,(Occurrence!K814-$E$4)*$B$7+$E$4*$B$6),0)</f>
        <v/>
      </c>
      <c r="M814" s="9">
        <f>Data!X814+$B$11</f>
        <v/>
      </c>
      <c r="N814" s="9">
        <f>(Data!X814-$D$9)*$B$12+$D$9+$B$11</f>
        <v/>
      </c>
      <c r="O814" s="9">
        <f>Data!Y814+$B$11</f>
        <v/>
      </c>
      <c r="P814" s="9">
        <f>(Data!Y814-$E$9)*$B$12+$E$9+$B$11</f>
        <v/>
      </c>
    </row>
    <row r="815">
      <c r="H815" s="14">
        <f>Data!A815</f>
        <v/>
      </c>
      <c r="I815" s="9">
        <f>IF(Occurrence!J815&gt;0,Occurrence!J815*$B$6,0)</f>
        <v/>
      </c>
      <c r="J815" s="9">
        <f>IF(Occurrence!J815&gt;0,MAX(0,(Occurrence!J815-$D$4)*$B$7+$D$4*$B$6),0)</f>
        <v/>
      </c>
      <c r="K815" s="9">
        <f>IF(Occurrence!K815&gt;0,Occurrence!K815*$B$6,0)</f>
        <v/>
      </c>
      <c r="L815" s="9">
        <f>IF(Occurrence!K815&gt;0,MAX(0,(Occurrence!K815-$E$4)*$B$7+$E$4*$B$6),0)</f>
        <v/>
      </c>
      <c r="M815" s="9">
        <f>Data!X815+$B$11</f>
        <v/>
      </c>
      <c r="N815" s="9">
        <f>(Data!X815-$D$9)*$B$12+$D$9+$B$11</f>
        <v/>
      </c>
      <c r="O815" s="9">
        <f>Data!Y815+$B$11</f>
        <v/>
      </c>
      <c r="P815" s="9">
        <f>(Data!Y815-$E$9)*$B$12+$E$9+$B$11</f>
        <v/>
      </c>
    </row>
    <row r="816">
      <c r="H816" s="14">
        <f>Data!A816</f>
        <v/>
      </c>
      <c r="I816" s="9">
        <f>IF(Occurrence!J816&gt;0,Occurrence!J816*$B$6,0)</f>
        <v/>
      </c>
      <c r="J816" s="9">
        <f>IF(Occurrence!J816&gt;0,MAX(0,(Occurrence!J816-$D$4)*$B$7+$D$4*$B$6),0)</f>
        <v/>
      </c>
      <c r="K816" s="9">
        <f>IF(Occurrence!K816&gt;0,Occurrence!K816*$B$6,0)</f>
        <v/>
      </c>
      <c r="L816" s="9">
        <f>IF(Occurrence!K816&gt;0,MAX(0,(Occurrence!K816-$E$4)*$B$7+$E$4*$B$6),0)</f>
        <v/>
      </c>
      <c r="M816" s="9">
        <f>Data!X816+$B$11</f>
        <v/>
      </c>
      <c r="N816" s="9">
        <f>(Data!X816-$D$9)*$B$12+$D$9+$B$11</f>
        <v/>
      </c>
      <c r="O816" s="9">
        <f>Data!Y816+$B$11</f>
        <v/>
      </c>
      <c r="P816" s="9">
        <f>(Data!Y816-$E$9)*$B$12+$E$9+$B$11</f>
        <v/>
      </c>
    </row>
    <row r="817">
      <c r="H817" s="14">
        <f>Data!A817</f>
        <v/>
      </c>
      <c r="I817" s="9">
        <f>IF(Occurrence!J817&gt;0,Occurrence!J817*$B$6,0)</f>
        <v/>
      </c>
      <c r="J817" s="9">
        <f>IF(Occurrence!J817&gt;0,MAX(0,(Occurrence!J817-$D$4)*$B$7+$D$4*$B$6),0)</f>
        <v/>
      </c>
      <c r="K817" s="9">
        <f>IF(Occurrence!K817&gt;0,Occurrence!K817*$B$6,0)</f>
        <v/>
      </c>
      <c r="L817" s="9">
        <f>IF(Occurrence!K817&gt;0,MAX(0,(Occurrence!K817-$E$4)*$B$7+$E$4*$B$6),0)</f>
        <v/>
      </c>
      <c r="M817" s="9">
        <f>Data!X817+$B$11</f>
        <v/>
      </c>
      <c r="N817" s="9">
        <f>(Data!X817-$D$9)*$B$12+$D$9+$B$11</f>
        <v/>
      </c>
      <c r="O817" s="9">
        <f>Data!Y817+$B$11</f>
        <v/>
      </c>
      <c r="P817" s="9">
        <f>(Data!Y817-$E$9)*$B$12+$E$9+$B$11</f>
        <v/>
      </c>
    </row>
    <row r="818">
      <c r="H818" s="14">
        <f>Data!A818</f>
        <v/>
      </c>
      <c r="I818" s="9">
        <f>IF(Occurrence!J818&gt;0,Occurrence!J818*$B$6,0)</f>
        <v/>
      </c>
      <c r="J818" s="9">
        <f>IF(Occurrence!J818&gt;0,MAX(0,(Occurrence!J818-$D$4)*$B$7+$D$4*$B$6),0)</f>
        <v/>
      </c>
      <c r="K818" s="9">
        <f>IF(Occurrence!K818&gt;0,Occurrence!K818*$B$6,0)</f>
        <v/>
      </c>
      <c r="L818" s="9">
        <f>IF(Occurrence!K818&gt;0,MAX(0,(Occurrence!K818-$E$4)*$B$7+$E$4*$B$6),0)</f>
        <v/>
      </c>
      <c r="M818" s="9">
        <f>Data!X818+$B$11</f>
        <v/>
      </c>
      <c r="N818" s="9">
        <f>(Data!X818-$D$9)*$B$12+$D$9+$B$11</f>
        <v/>
      </c>
      <c r="O818" s="9">
        <f>Data!Y818+$B$11</f>
        <v/>
      </c>
      <c r="P818" s="9">
        <f>(Data!Y818-$E$9)*$B$12+$E$9+$B$11</f>
        <v/>
      </c>
    </row>
    <row r="819">
      <c r="H819" s="14">
        <f>Data!A819</f>
        <v/>
      </c>
      <c r="I819" s="9">
        <f>IF(Occurrence!J819&gt;0,Occurrence!J819*$B$6,0)</f>
        <v/>
      </c>
      <c r="J819" s="9">
        <f>IF(Occurrence!J819&gt;0,MAX(0,(Occurrence!J819-$D$4)*$B$7+$D$4*$B$6),0)</f>
        <v/>
      </c>
      <c r="K819" s="9">
        <f>IF(Occurrence!K819&gt;0,Occurrence!K819*$B$6,0)</f>
        <v/>
      </c>
      <c r="L819" s="9">
        <f>IF(Occurrence!K819&gt;0,MAX(0,(Occurrence!K819-$E$4)*$B$7+$E$4*$B$6),0)</f>
        <v/>
      </c>
      <c r="M819" s="9">
        <f>Data!X819+$B$11</f>
        <v/>
      </c>
      <c r="N819" s="9">
        <f>(Data!X819-$D$9)*$B$12+$D$9+$B$11</f>
        <v/>
      </c>
      <c r="O819" s="9">
        <f>Data!Y819+$B$11</f>
        <v/>
      </c>
      <c r="P819" s="9">
        <f>(Data!Y819-$E$9)*$B$12+$E$9+$B$11</f>
        <v/>
      </c>
    </row>
    <row r="820">
      <c r="H820" s="14">
        <f>Data!A820</f>
        <v/>
      </c>
      <c r="I820" s="9">
        <f>IF(Occurrence!J820&gt;0,Occurrence!J820*$B$6,0)</f>
        <v/>
      </c>
      <c r="J820" s="9">
        <f>IF(Occurrence!J820&gt;0,MAX(0,(Occurrence!J820-$D$4)*$B$7+$D$4*$B$6),0)</f>
        <v/>
      </c>
      <c r="K820" s="9">
        <f>IF(Occurrence!K820&gt;0,Occurrence!K820*$B$6,0)</f>
        <v/>
      </c>
      <c r="L820" s="9">
        <f>IF(Occurrence!K820&gt;0,MAX(0,(Occurrence!K820-$E$4)*$B$7+$E$4*$B$6),0)</f>
        <v/>
      </c>
      <c r="M820" s="9">
        <f>Data!X820+$B$11</f>
        <v/>
      </c>
      <c r="N820" s="9">
        <f>(Data!X820-$D$9)*$B$12+$D$9+$B$11</f>
        <v/>
      </c>
      <c r="O820" s="9">
        <f>Data!Y820+$B$11</f>
        <v/>
      </c>
      <c r="P820" s="9">
        <f>(Data!Y820-$E$9)*$B$12+$E$9+$B$11</f>
        <v/>
      </c>
    </row>
    <row r="821">
      <c r="H821" s="14">
        <f>Data!A821</f>
        <v/>
      </c>
      <c r="I821" s="9">
        <f>IF(Occurrence!J821&gt;0,Occurrence!J821*$B$6,0)</f>
        <v/>
      </c>
      <c r="J821" s="9">
        <f>IF(Occurrence!J821&gt;0,MAX(0,(Occurrence!J821-$D$4)*$B$7+$D$4*$B$6),0)</f>
        <v/>
      </c>
      <c r="K821" s="9">
        <f>IF(Occurrence!K821&gt;0,Occurrence!K821*$B$6,0)</f>
        <v/>
      </c>
      <c r="L821" s="9">
        <f>IF(Occurrence!K821&gt;0,MAX(0,(Occurrence!K821-$E$4)*$B$7+$E$4*$B$6),0)</f>
        <v/>
      </c>
      <c r="M821" s="9">
        <f>Data!X821+$B$11</f>
        <v/>
      </c>
      <c r="N821" s="9">
        <f>(Data!X821-$D$9)*$B$12+$D$9+$B$11</f>
        <v/>
      </c>
      <c r="O821" s="9">
        <f>Data!Y821+$B$11</f>
        <v/>
      </c>
      <c r="P821" s="9">
        <f>(Data!Y821-$E$9)*$B$12+$E$9+$B$11</f>
        <v/>
      </c>
    </row>
    <row r="822">
      <c r="H822" s="14">
        <f>Data!A822</f>
        <v/>
      </c>
      <c r="I822" s="9">
        <f>IF(Occurrence!J822&gt;0,Occurrence!J822*$B$6,0)</f>
        <v/>
      </c>
      <c r="J822" s="9">
        <f>IF(Occurrence!J822&gt;0,MAX(0,(Occurrence!J822-$D$4)*$B$7+$D$4*$B$6),0)</f>
        <v/>
      </c>
      <c r="K822" s="9">
        <f>IF(Occurrence!K822&gt;0,Occurrence!K822*$B$6,0)</f>
        <v/>
      </c>
      <c r="L822" s="9">
        <f>IF(Occurrence!K822&gt;0,MAX(0,(Occurrence!K822-$E$4)*$B$7+$E$4*$B$6),0)</f>
        <v/>
      </c>
      <c r="M822" s="9">
        <f>Data!X822+$B$11</f>
        <v/>
      </c>
      <c r="N822" s="9">
        <f>(Data!X822-$D$9)*$B$12+$D$9+$B$11</f>
        <v/>
      </c>
      <c r="O822" s="9">
        <f>Data!Y822+$B$11</f>
        <v/>
      </c>
      <c r="P822" s="9">
        <f>(Data!Y822-$E$9)*$B$12+$E$9+$B$11</f>
        <v/>
      </c>
    </row>
    <row r="823">
      <c r="H823" s="14">
        <f>Data!A823</f>
        <v/>
      </c>
      <c r="I823" s="9">
        <f>IF(Occurrence!J823&gt;0,Occurrence!J823*$B$6,0)</f>
        <v/>
      </c>
      <c r="J823" s="9">
        <f>IF(Occurrence!J823&gt;0,MAX(0,(Occurrence!J823-$D$4)*$B$7+$D$4*$B$6),0)</f>
        <v/>
      </c>
      <c r="K823" s="9">
        <f>IF(Occurrence!K823&gt;0,Occurrence!K823*$B$6,0)</f>
        <v/>
      </c>
      <c r="L823" s="9">
        <f>IF(Occurrence!K823&gt;0,MAX(0,(Occurrence!K823-$E$4)*$B$7+$E$4*$B$6),0)</f>
        <v/>
      </c>
      <c r="M823" s="9">
        <f>Data!X823+$B$11</f>
        <v/>
      </c>
      <c r="N823" s="9">
        <f>(Data!X823-$D$9)*$B$12+$D$9+$B$11</f>
        <v/>
      </c>
      <c r="O823" s="9">
        <f>Data!Y823+$B$11</f>
        <v/>
      </c>
      <c r="P823" s="9">
        <f>(Data!Y823-$E$9)*$B$12+$E$9+$B$11</f>
        <v/>
      </c>
    </row>
    <row r="824">
      <c r="H824" s="14">
        <f>Data!A824</f>
        <v/>
      </c>
      <c r="I824" s="9">
        <f>IF(Occurrence!J824&gt;0,Occurrence!J824*$B$6,0)</f>
        <v/>
      </c>
      <c r="J824" s="9">
        <f>IF(Occurrence!J824&gt;0,MAX(0,(Occurrence!J824-$D$4)*$B$7+$D$4*$B$6),0)</f>
        <v/>
      </c>
      <c r="K824" s="9">
        <f>IF(Occurrence!K824&gt;0,Occurrence!K824*$B$6,0)</f>
        <v/>
      </c>
      <c r="L824" s="9">
        <f>IF(Occurrence!K824&gt;0,MAX(0,(Occurrence!K824-$E$4)*$B$7+$E$4*$B$6),0)</f>
        <v/>
      </c>
      <c r="M824" s="9">
        <f>Data!X824+$B$11</f>
        <v/>
      </c>
      <c r="N824" s="9">
        <f>(Data!X824-$D$9)*$B$12+$D$9+$B$11</f>
        <v/>
      </c>
      <c r="O824" s="9">
        <f>Data!Y824+$B$11</f>
        <v/>
      </c>
      <c r="P824" s="9">
        <f>(Data!Y824-$E$9)*$B$12+$E$9+$B$11</f>
        <v/>
      </c>
    </row>
    <row r="825">
      <c r="H825" s="14">
        <f>Data!A825</f>
        <v/>
      </c>
      <c r="I825" s="9">
        <f>IF(Occurrence!J825&gt;0,Occurrence!J825*$B$6,0)</f>
        <v/>
      </c>
      <c r="J825" s="9">
        <f>IF(Occurrence!J825&gt;0,MAX(0,(Occurrence!J825-$D$4)*$B$7+$D$4*$B$6),0)</f>
        <v/>
      </c>
      <c r="K825" s="9">
        <f>IF(Occurrence!K825&gt;0,Occurrence!K825*$B$6,0)</f>
        <v/>
      </c>
      <c r="L825" s="9">
        <f>IF(Occurrence!K825&gt;0,MAX(0,(Occurrence!K825-$E$4)*$B$7+$E$4*$B$6),0)</f>
        <v/>
      </c>
      <c r="M825" s="9">
        <f>Data!X825+$B$11</f>
        <v/>
      </c>
      <c r="N825" s="9">
        <f>(Data!X825-$D$9)*$B$12+$D$9+$B$11</f>
        <v/>
      </c>
      <c r="O825" s="9">
        <f>Data!Y825+$B$11</f>
        <v/>
      </c>
      <c r="P825" s="9">
        <f>(Data!Y825-$E$9)*$B$12+$E$9+$B$11</f>
        <v/>
      </c>
    </row>
    <row r="826">
      <c r="H826" s="14">
        <f>Data!A826</f>
        <v/>
      </c>
      <c r="I826" s="9">
        <f>IF(Occurrence!J826&gt;0,Occurrence!J826*$B$6,0)</f>
        <v/>
      </c>
      <c r="J826" s="9">
        <f>IF(Occurrence!J826&gt;0,MAX(0,(Occurrence!J826-$D$4)*$B$7+$D$4*$B$6),0)</f>
        <v/>
      </c>
      <c r="K826" s="9">
        <f>IF(Occurrence!K826&gt;0,Occurrence!K826*$B$6,0)</f>
        <v/>
      </c>
      <c r="L826" s="9">
        <f>IF(Occurrence!K826&gt;0,MAX(0,(Occurrence!K826-$E$4)*$B$7+$E$4*$B$6),0)</f>
        <v/>
      </c>
      <c r="M826" s="9">
        <f>Data!X826+$B$11</f>
        <v/>
      </c>
      <c r="N826" s="9">
        <f>(Data!X826-$D$9)*$B$12+$D$9+$B$11</f>
        <v/>
      </c>
      <c r="O826" s="9">
        <f>Data!Y826+$B$11</f>
        <v/>
      </c>
      <c r="P826" s="9">
        <f>(Data!Y826-$E$9)*$B$12+$E$9+$B$11</f>
        <v/>
      </c>
    </row>
    <row r="827">
      <c r="H827" s="14">
        <f>Data!A827</f>
        <v/>
      </c>
      <c r="I827" s="9">
        <f>IF(Occurrence!J827&gt;0,Occurrence!J827*$B$6,0)</f>
        <v/>
      </c>
      <c r="J827" s="9">
        <f>IF(Occurrence!J827&gt;0,MAX(0,(Occurrence!J827-$D$4)*$B$7+$D$4*$B$6),0)</f>
        <v/>
      </c>
      <c r="K827" s="9">
        <f>IF(Occurrence!K827&gt;0,Occurrence!K827*$B$6,0)</f>
        <v/>
      </c>
      <c r="L827" s="9">
        <f>IF(Occurrence!K827&gt;0,MAX(0,(Occurrence!K827-$E$4)*$B$7+$E$4*$B$6),0)</f>
        <v/>
      </c>
      <c r="M827" s="9">
        <f>Data!X827+$B$11</f>
        <v/>
      </c>
      <c r="N827" s="9">
        <f>(Data!X827-$D$9)*$B$12+$D$9+$B$11</f>
        <v/>
      </c>
      <c r="O827" s="9">
        <f>Data!Y827+$B$11</f>
        <v/>
      </c>
      <c r="P827" s="9">
        <f>(Data!Y827-$E$9)*$B$12+$E$9+$B$11</f>
        <v/>
      </c>
    </row>
    <row r="828">
      <c r="H828" s="14">
        <f>Data!A828</f>
        <v/>
      </c>
      <c r="I828" s="9">
        <f>IF(Occurrence!J828&gt;0,Occurrence!J828*$B$6,0)</f>
        <v/>
      </c>
      <c r="J828" s="9">
        <f>IF(Occurrence!J828&gt;0,MAX(0,(Occurrence!J828-$D$4)*$B$7+$D$4*$B$6),0)</f>
        <v/>
      </c>
      <c r="K828" s="9">
        <f>IF(Occurrence!K828&gt;0,Occurrence!K828*$B$6,0)</f>
        <v/>
      </c>
      <c r="L828" s="9">
        <f>IF(Occurrence!K828&gt;0,MAX(0,(Occurrence!K828-$E$4)*$B$7+$E$4*$B$6),0)</f>
        <v/>
      </c>
      <c r="M828" s="9">
        <f>Data!X828+$B$11</f>
        <v/>
      </c>
      <c r="N828" s="9">
        <f>(Data!X828-$D$9)*$B$12+$D$9+$B$11</f>
        <v/>
      </c>
      <c r="O828" s="9">
        <f>Data!Y828+$B$11</f>
        <v/>
      </c>
      <c r="P828" s="9">
        <f>(Data!Y828-$E$9)*$B$12+$E$9+$B$11</f>
        <v/>
      </c>
    </row>
    <row r="829">
      <c r="H829" s="14">
        <f>Data!A829</f>
        <v/>
      </c>
      <c r="I829" s="9">
        <f>IF(Occurrence!J829&gt;0,Occurrence!J829*$B$6,0)</f>
        <v/>
      </c>
      <c r="J829" s="9">
        <f>IF(Occurrence!J829&gt;0,MAX(0,(Occurrence!J829-$D$4)*$B$7+$D$4*$B$6),0)</f>
        <v/>
      </c>
      <c r="K829" s="9">
        <f>IF(Occurrence!K829&gt;0,Occurrence!K829*$B$6,0)</f>
        <v/>
      </c>
      <c r="L829" s="9">
        <f>IF(Occurrence!K829&gt;0,MAX(0,(Occurrence!K829-$E$4)*$B$7+$E$4*$B$6),0)</f>
        <v/>
      </c>
      <c r="M829" s="9">
        <f>Data!X829+$B$11</f>
        <v/>
      </c>
      <c r="N829" s="9">
        <f>(Data!X829-$D$9)*$B$12+$D$9+$B$11</f>
        <v/>
      </c>
      <c r="O829" s="9">
        <f>Data!Y829+$B$11</f>
        <v/>
      </c>
      <c r="P829" s="9">
        <f>(Data!Y829-$E$9)*$B$12+$E$9+$B$11</f>
        <v/>
      </c>
    </row>
    <row r="830">
      <c r="H830" s="14">
        <f>Data!A830</f>
        <v/>
      </c>
      <c r="I830" s="9">
        <f>IF(Occurrence!J830&gt;0,Occurrence!J830*$B$6,0)</f>
        <v/>
      </c>
      <c r="J830" s="9">
        <f>IF(Occurrence!J830&gt;0,MAX(0,(Occurrence!J830-$D$4)*$B$7+$D$4*$B$6),0)</f>
        <v/>
      </c>
      <c r="K830" s="9">
        <f>IF(Occurrence!K830&gt;0,Occurrence!K830*$B$6,0)</f>
        <v/>
      </c>
      <c r="L830" s="9">
        <f>IF(Occurrence!K830&gt;0,MAX(0,(Occurrence!K830-$E$4)*$B$7+$E$4*$B$6),0)</f>
        <v/>
      </c>
      <c r="M830" s="9">
        <f>Data!X830+$B$11</f>
        <v/>
      </c>
      <c r="N830" s="9">
        <f>(Data!X830-$D$9)*$B$12+$D$9+$B$11</f>
        <v/>
      </c>
      <c r="O830" s="9">
        <f>Data!Y830+$B$11</f>
        <v/>
      </c>
      <c r="P830" s="9">
        <f>(Data!Y830-$E$9)*$B$12+$E$9+$B$11</f>
        <v/>
      </c>
    </row>
    <row r="831">
      <c r="H831" s="14">
        <f>Data!A831</f>
        <v/>
      </c>
      <c r="I831" s="9">
        <f>IF(Occurrence!J831&gt;0,Occurrence!J831*$B$6,0)</f>
        <v/>
      </c>
      <c r="J831" s="9">
        <f>IF(Occurrence!J831&gt;0,MAX(0,(Occurrence!J831-$D$4)*$B$7+$D$4*$B$6),0)</f>
        <v/>
      </c>
      <c r="K831" s="9">
        <f>IF(Occurrence!K831&gt;0,Occurrence!K831*$B$6,0)</f>
        <v/>
      </c>
      <c r="L831" s="9">
        <f>IF(Occurrence!K831&gt;0,MAX(0,(Occurrence!K831-$E$4)*$B$7+$E$4*$B$6),0)</f>
        <v/>
      </c>
      <c r="M831" s="9">
        <f>Data!X831+$B$11</f>
        <v/>
      </c>
      <c r="N831" s="9">
        <f>(Data!X831-$D$9)*$B$12+$D$9+$B$11</f>
        <v/>
      </c>
      <c r="O831" s="9">
        <f>Data!Y831+$B$11</f>
        <v/>
      </c>
      <c r="P831" s="9">
        <f>(Data!Y831-$E$9)*$B$12+$E$9+$B$11</f>
        <v/>
      </c>
    </row>
    <row r="832">
      <c r="H832" s="14">
        <f>Data!A832</f>
        <v/>
      </c>
      <c r="I832" s="9">
        <f>IF(Occurrence!J832&gt;0,Occurrence!J832*$B$6,0)</f>
        <v/>
      </c>
      <c r="J832" s="9">
        <f>IF(Occurrence!J832&gt;0,MAX(0,(Occurrence!J832-$D$4)*$B$7+$D$4*$B$6),0)</f>
        <v/>
      </c>
      <c r="K832" s="9">
        <f>IF(Occurrence!K832&gt;0,Occurrence!K832*$B$6,0)</f>
        <v/>
      </c>
      <c r="L832" s="9">
        <f>IF(Occurrence!K832&gt;0,MAX(0,(Occurrence!K832-$E$4)*$B$7+$E$4*$B$6),0)</f>
        <v/>
      </c>
      <c r="M832" s="9">
        <f>Data!X832+$B$11</f>
        <v/>
      </c>
      <c r="N832" s="9">
        <f>(Data!X832-$D$9)*$B$12+$D$9+$B$11</f>
        <v/>
      </c>
      <c r="O832" s="9">
        <f>Data!Y832+$B$11</f>
        <v/>
      </c>
      <c r="P832" s="9">
        <f>(Data!Y832-$E$9)*$B$12+$E$9+$B$11</f>
        <v/>
      </c>
    </row>
    <row r="833">
      <c r="H833" s="14">
        <f>Data!A833</f>
        <v/>
      </c>
      <c r="I833" s="9">
        <f>IF(Occurrence!J833&gt;0,Occurrence!J833*$B$6,0)</f>
        <v/>
      </c>
      <c r="J833" s="9">
        <f>IF(Occurrence!J833&gt;0,MAX(0,(Occurrence!J833-$D$4)*$B$7+$D$4*$B$6),0)</f>
        <v/>
      </c>
      <c r="K833" s="9">
        <f>IF(Occurrence!K833&gt;0,Occurrence!K833*$B$6,0)</f>
        <v/>
      </c>
      <c r="L833" s="9">
        <f>IF(Occurrence!K833&gt;0,MAX(0,(Occurrence!K833-$E$4)*$B$7+$E$4*$B$6),0)</f>
        <v/>
      </c>
      <c r="M833" s="9">
        <f>Data!X833+$B$11</f>
        <v/>
      </c>
      <c r="N833" s="9">
        <f>(Data!X833-$D$9)*$B$12+$D$9+$B$11</f>
        <v/>
      </c>
      <c r="O833" s="9">
        <f>Data!Y833+$B$11</f>
        <v/>
      </c>
      <c r="P833" s="9">
        <f>(Data!Y833-$E$9)*$B$12+$E$9+$B$11</f>
        <v/>
      </c>
    </row>
    <row r="834">
      <c r="H834" s="14">
        <f>Data!A834</f>
        <v/>
      </c>
      <c r="I834" s="9">
        <f>IF(Occurrence!J834&gt;0,Occurrence!J834*$B$6,0)</f>
        <v/>
      </c>
      <c r="J834" s="9">
        <f>IF(Occurrence!J834&gt;0,MAX(0,(Occurrence!J834-$D$4)*$B$7+$D$4*$B$6),0)</f>
        <v/>
      </c>
      <c r="K834" s="9">
        <f>IF(Occurrence!K834&gt;0,Occurrence!K834*$B$6,0)</f>
        <v/>
      </c>
      <c r="L834" s="9">
        <f>IF(Occurrence!K834&gt;0,MAX(0,(Occurrence!K834-$E$4)*$B$7+$E$4*$B$6),0)</f>
        <v/>
      </c>
      <c r="M834" s="9">
        <f>Data!X834+$B$11</f>
        <v/>
      </c>
      <c r="N834" s="9">
        <f>(Data!X834-$D$9)*$B$12+$D$9+$B$11</f>
        <v/>
      </c>
      <c r="O834" s="9">
        <f>Data!Y834+$B$11</f>
        <v/>
      </c>
      <c r="P834" s="9">
        <f>(Data!Y834-$E$9)*$B$12+$E$9+$B$11</f>
        <v/>
      </c>
    </row>
    <row r="835">
      <c r="H835" s="14">
        <f>Data!A835</f>
        <v/>
      </c>
      <c r="I835" s="9">
        <f>IF(Occurrence!J835&gt;0,Occurrence!J835*$B$6,0)</f>
        <v/>
      </c>
      <c r="J835" s="9">
        <f>IF(Occurrence!J835&gt;0,MAX(0,(Occurrence!J835-$D$4)*$B$7+$D$4*$B$6),0)</f>
        <v/>
      </c>
      <c r="K835" s="9">
        <f>IF(Occurrence!K835&gt;0,Occurrence!K835*$B$6,0)</f>
        <v/>
      </c>
      <c r="L835" s="9">
        <f>IF(Occurrence!K835&gt;0,MAX(0,(Occurrence!K835-$E$4)*$B$7+$E$4*$B$6),0)</f>
        <v/>
      </c>
      <c r="M835" s="9">
        <f>Data!X835+$B$11</f>
        <v/>
      </c>
      <c r="N835" s="9">
        <f>(Data!X835-$D$9)*$B$12+$D$9+$B$11</f>
        <v/>
      </c>
      <c r="O835" s="9">
        <f>Data!Y835+$B$11</f>
        <v/>
      </c>
      <c r="P835" s="9">
        <f>(Data!Y835-$E$9)*$B$12+$E$9+$B$11</f>
        <v/>
      </c>
    </row>
    <row r="836">
      <c r="H836" s="14">
        <f>Data!A836</f>
        <v/>
      </c>
      <c r="I836" s="9">
        <f>IF(Occurrence!J836&gt;0,Occurrence!J836*$B$6,0)</f>
        <v/>
      </c>
      <c r="J836" s="9">
        <f>IF(Occurrence!J836&gt;0,MAX(0,(Occurrence!J836-$D$4)*$B$7+$D$4*$B$6),0)</f>
        <v/>
      </c>
      <c r="K836" s="9">
        <f>IF(Occurrence!K836&gt;0,Occurrence!K836*$B$6,0)</f>
        <v/>
      </c>
      <c r="L836" s="9">
        <f>IF(Occurrence!K836&gt;0,MAX(0,(Occurrence!K836-$E$4)*$B$7+$E$4*$B$6),0)</f>
        <v/>
      </c>
      <c r="M836" s="9">
        <f>Data!X836+$B$11</f>
        <v/>
      </c>
      <c r="N836" s="9">
        <f>(Data!X836-$D$9)*$B$12+$D$9+$B$11</f>
        <v/>
      </c>
      <c r="O836" s="9">
        <f>Data!Y836+$B$11</f>
        <v/>
      </c>
      <c r="P836" s="9">
        <f>(Data!Y836-$E$9)*$B$12+$E$9+$B$11</f>
        <v/>
      </c>
    </row>
    <row r="837">
      <c r="H837" s="14">
        <f>Data!A837</f>
        <v/>
      </c>
      <c r="I837" s="9">
        <f>IF(Occurrence!J837&gt;0,Occurrence!J837*$B$6,0)</f>
        <v/>
      </c>
      <c r="J837" s="9">
        <f>IF(Occurrence!J837&gt;0,MAX(0,(Occurrence!J837-$D$4)*$B$7+$D$4*$B$6),0)</f>
        <v/>
      </c>
      <c r="K837" s="9">
        <f>IF(Occurrence!K837&gt;0,Occurrence!K837*$B$6,0)</f>
        <v/>
      </c>
      <c r="L837" s="9">
        <f>IF(Occurrence!K837&gt;0,MAX(0,(Occurrence!K837-$E$4)*$B$7+$E$4*$B$6),0)</f>
        <v/>
      </c>
      <c r="M837" s="9">
        <f>Data!X837+$B$11</f>
        <v/>
      </c>
      <c r="N837" s="9">
        <f>(Data!X837-$D$9)*$B$12+$D$9+$B$11</f>
        <v/>
      </c>
      <c r="O837" s="9">
        <f>Data!Y837+$B$11</f>
        <v/>
      </c>
      <c r="P837" s="9">
        <f>(Data!Y837-$E$9)*$B$12+$E$9+$B$11</f>
        <v/>
      </c>
    </row>
    <row r="838">
      <c r="H838" s="14">
        <f>Data!A838</f>
        <v/>
      </c>
      <c r="I838" s="9">
        <f>IF(Occurrence!J838&gt;0,Occurrence!J838*$B$6,0)</f>
        <v/>
      </c>
      <c r="J838" s="9">
        <f>IF(Occurrence!J838&gt;0,MAX(0,(Occurrence!J838-$D$4)*$B$7+$D$4*$B$6),0)</f>
        <v/>
      </c>
      <c r="K838" s="9">
        <f>IF(Occurrence!K838&gt;0,Occurrence!K838*$B$6,0)</f>
        <v/>
      </c>
      <c r="L838" s="9">
        <f>IF(Occurrence!K838&gt;0,MAX(0,(Occurrence!K838-$E$4)*$B$7+$E$4*$B$6),0)</f>
        <v/>
      </c>
      <c r="M838" s="9">
        <f>Data!X838+$B$11</f>
        <v/>
      </c>
      <c r="N838" s="9">
        <f>(Data!X838-$D$9)*$B$12+$D$9+$B$11</f>
        <v/>
      </c>
      <c r="O838" s="9">
        <f>Data!Y838+$B$11</f>
        <v/>
      </c>
      <c r="P838" s="9">
        <f>(Data!Y838-$E$9)*$B$12+$E$9+$B$11</f>
        <v/>
      </c>
    </row>
    <row r="839">
      <c r="H839" s="14">
        <f>Data!A839</f>
        <v/>
      </c>
      <c r="I839" s="9">
        <f>IF(Occurrence!J839&gt;0,Occurrence!J839*$B$6,0)</f>
        <v/>
      </c>
      <c r="J839" s="9">
        <f>IF(Occurrence!J839&gt;0,MAX(0,(Occurrence!J839-$D$4)*$B$7+$D$4*$B$6),0)</f>
        <v/>
      </c>
      <c r="K839" s="9">
        <f>IF(Occurrence!K839&gt;0,Occurrence!K839*$B$6,0)</f>
        <v/>
      </c>
      <c r="L839" s="9">
        <f>IF(Occurrence!K839&gt;0,MAX(0,(Occurrence!K839-$E$4)*$B$7+$E$4*$B$6),0)</f>
        <v/>
      </c>
      <c r="M839" s="9">
        <f>Data!X839+$B$11</f>
        <v/>
      </c>
      <c r="N839" s="9">
        <f>(Data!X839-$D$9)*$B$12+$D$9+$B$11</f>
        <v/>
      </c>
      <c r="O839" s="9">
        <f>Data!Y839+$B$11</f>
        <v/>
      </c>
      <c r="P839" s="9">
        <f>(Data!Y839-$E$9)*$B$12+$E$9+$B$11</f>
        <v/>
      </c>
    </row>
    <row r="840">
      <c r="H840" s="14">
        <f>Data!A840</f>
        <v/>
      </c>
      <c r="I840" s="9">
        <f>IF(Occurrence!J840&gt;0,Occurrence!J840*$B$6,0)</f>
        <v/>
      </c>
      <c r="J840" s="9">
        <f>IF(Occurrence!J840&gt;0,MAX(0,(Occurrence!J840-$D$4)*$B$7+$D$4*$B$6),0)</f>
        <v/>
      </c>
      <c r="K840" s="9">
        <f>IF(Occurrence!K840&gt;0,Occurrence!K840*$B$6,0)</f>
        <v/>
      </c>
      <c r="L840" s="9">
        <f>IF(Occurrence!K840&gt;0,MAX(0,(Occurrence!K840-$E$4)*$B$7+$E$4*$B$6),0)</f>
        <v/>
      </c>
      <c r="M840" s="9">
        <f>Data!X840+$B$11</f>
        <v/>
      </c>
      <c r="N840" s="9">
        <f>(Data!X840-$D$9)*$B$12+$D$9+$B$11</f>
        <v/>
      </c>
      <c r="O840" s="9">
        <f>Data!Y840+$B$11</f>
        <v/>
      </c>
      <c r="P840" s="9">
        <f>(Data!Y840-$E$9)*$B$12+$E$9+$B$11</f>
        <v/>
      </c>
    </row>
    <row r="841">
      <c r="H841" s="14">
        <f>Data!A841</f>
        <v/>
      </c>
      <c r="I841" s="9">
        <f>IF(Occurrence!J841&gt;0,Occurrence!J841*$B$6,0)</f>
        <v/>
      </c>
      <c r="J841" s="9">
        <f>IF(Occurrence!J841&gt;0,MAX(0,(Occurrence!J841-$D$4)*$B$7+$D$4*$B$6),0)</f>
        <v/>
      </c>
      <c r="K841" s="9">
        <f>IF(Occurrence!K841&gt;0,Occurrence!K841*$B$6,0)</f>
        <v/>
      </c>
      <c r="L841" s="9">
        <f>IF(Occurrence!K841&gt;0,MAX(0,(Occurrence!K841-$E$4)*$B$7+$E$4*$B$6),0)</f>
        <v/>
      </c>
      <c r="M841" s="9">
        <f>Data!X841+$B$11</f>
        <v/>
      </c>
      <c r="N841" s="9">
        <f>(Data!X841-$D$9)*$B$12+$D$9+$B$11</f>
        <v/>
      </c>
      <c r="O841" s="9">
        <f>Data!Y841+$B$11</f>
        <v/>
      </c>
      <c r="P841" s="9">
        <f>(Data!Y841-$E$9)*$B$12+$E$9+$B$11</f>
        <v/>
      </c>
    </row>
    <row r="842">
      <c r="H842" s="14">
        <f>Data!A842</f>
        <v/>
      </c>
      <c r="I842" s="9">
        <f>IF(Occurrence!J842&gt;0,Occurrence!J842*$B$6,0)</f>
        <v/>
      </c>
      <c r="J842" s="9">
        <f>IF(Occurrence!J842&gt;0,MAX(0,(Occurrence!J842-$D$4)*$B$7+$D$4*$B$6),0)</f>
        <v/>
      </c>
      <c r="K842" s="9">
        <f>IF(Occurrence!K842&gt;0,Occurrence!K842*$B$6,0)</f>
        <v/>
      </c>
      <c r="L842" s="9">
        <f>IF(Occurrence!K842&gt;0,MAX(0,(Occurrence!K842-$E$4)*$B$7+$E$4*$B$6),0)</f>
        <v/>
      </c>
      <c r="M842" s="9">
        <f>Data!X842+$B$11</f>
        <v/>
      </c>
      <c r="N842" s="9">
        <f>(Data!X842-$D$9)*$B$12+$D$9+$B$11</f>
        <v/>
      </c>
      <c r="O842" s="9">
        <f>Data!Y842+$B$11</f>
        <v/>
      </c>
      <c r="P842" s="9">
        <f>(Data!Y842-$E$9)*$B$12+$E$9+$B$11</f>
        <v/>
      </c>
    </row>
    <row r="843">
      <c r="H843" s="14">
        <f>Data!A843</f>
        <v/>
      </c>
      <c r="I843" s="9">
        <f>IF(Occurrence!J843&gt;0,Occurrence!J843*$B$6,0)</f>
        <v/>
      </c>
      <c r="J843" s="9">
        <f>IF(Occurrence!J843&gt;0,MAX(0,(Occurrence!J843-$D$4)*$B$7+$D$4*$B$6),0)</f>
        <v/>
      </c>
      <c r="K843" s="9">
        <f>IF(Occurrence!K843&gt;0,Occurrence!K843*$B$6,0)</f>
        <v/>
      </c>
      <c r="L843" s="9">
        <f>IF(Occurrence!K843&gt;0,MAX(0,(Occurrence!K843-$E$4)*$B$7+$E$4*$B$6),0)</f>
        <v/>
      </c>
      <c r="M843" s="9">
        <f>Data!X843+$B$11</f>
        <v/>
      </c>
      <c r="N843" s="9">
        <f>(Data!X843-$D$9)*$B$12+$D$9+$B$11</f>
        <v/>
      </c>
      <c r="O843" s="9">
        <f>Data!Y843+$B$11</f>
        <v/>
      </c>
      <c r="P843" s="9">
        <f>(Data!Y843-$E$9)*$B$12+$E$9+$B$11</f>
        <v/>
      </c>
    </row>
    <row r="844">
      <c r="H844" s="14">
        <f>Data!A844</f>
        <v/>
      </c>
      <c r="I844" s="9">
        <f>IF(Occurrence!J844&gt;0,Occurrence!J844*$B$6,0)</f>
        <v/>
      </c>
      <c r="J844" s="9">
        <f>IF(Occurrence!J844&gt;0,MAX(0,(Occurrence!J844-$D$4)*$B$7+$D$4*$B$6),0)</f>
        <v/>
      </c>
      <c r="K844" s="9">
        <f>IF(Occurrence!K844&gt;0,Occurrence!K844*$B$6,0)</f>
        <v/>
      </c>
      <c r="L844" s="9">
        <f>IF(Occurrence!K844&gt;0,MAX(0,(Occurrence!K844-$E$4)*$B$7+$E$4*$B$6),0)</f>
        <v/>
      </c>
      <c r="M844" s="9">
        <f>Data!X844+$B$11</f>
        <v/>
      </c>
      <c r="N844" s="9">
        <f>(Data!X844-$D$9)*$B$12+$D$9+$B$11</f>
        <v/>
      </c>
      <c r="O844" s="9">
        <f>Data!Y844+$B$11</f>
        <v/>
      </c>
      <c r="P844" s="9">
        <f>(Data!Y844-$E$9)*$B$12+$E$9+$B$11</f>
        <v/>
      </c>
    </row>
    <row r="845">
      <c r="H845" s="14">
        <f>Data!A845</f>
        <v/>
      </c>
      <c r="I845" s="9">
        <f>IF(Occurrence!J845&gt;0,Occurrence!J845*$B$6,0)</f>
        <v/>
      </c>
      <c r="J845" s="9">
        <f>IF(Occurrence!J845&gt;0,MAX(0,(Occurrence!J845-$D$4)*$B$7+$D$4*$B$6),0)</f>
        <v/>
      </c>
      <c r="K845" s="9">
        <f>IF(Occurrence!K845&gt;0,Occurrence!K845*$B$6,0)</f>
        <v/>
      </c>
      <c r="L845" s="9">
        <f>IF(Occurrence!K845&gt;0,MAX(0,(Occurrence!K845-$E$4)*$B$7+$E$4*$B$6),0)</f>
        <v/>
      </c>
      <c r="M845" s="9">
        <f>Data!X845+$B$11</f>
        <v/>
      </c>
      <c r="N845" s="9">
        <f>(Data!X845-$D$9)*$B$12+$D$9+$B$11</f>
        <v/>
      </c>
      <c r="O845" s="9">
        <f>Data!Y845+$B$11</f>
        <v/>
      </c>
      <c r="P845" s="9">
        <f>(Data!Y845-$E$9)*$B$12+$E$9+$B$11</f>
        <v/>
      </c>
    </row>
    <row r="846">
      <c r="H846" s="14">
        <f>Data!A846</f>
        <v/>
      </c>
      <c r="I846" s="9">
        <f>IF(Occurrence!J846&gt;0,Occurrence!J846*$B$6,0)</f>
        <v/>
      </c>
      <c r="J846" s="9">
        <f>IF(Occurrence!J846&gt;0,MAX(0,(Occurrence!J846-$D$4)*$B$7+$D$4*$B$6),0)</f>
        <v/>
      </c>
      <c r="K846" s="9">
        <f>IF(Occurrence!K846&gt;0,Occurrence!K846*$B$6,0)</f>
        <v/>
      </c>
      <c r="L846" s="9">
        <f>IF(Occurrence!K846&gt;0,MAX(0,(Occurrence!K846-$E$4)*$B$7+$E$4*$B$6),0)</f>
        <v/>
      </c>
      <c r="M846" s="9">
        <f>Data!X846+$B$11</f>
        <v/>
      </c>
      <c r="N846" s="9">
        <f>(Data!X846-$D$9)*$B$12+$D$9+$B$11</f>
        <v/>
      </c>
      <c r="O846" s="9">
        <f>Data!Y846+$B$11</f>
        <v/>
      </c>
      <c r="P846" s="9">
        <f>(Data!Y846-$E$9)*$B$12+$E$9+$B$11</f>
        <v/>
      </c>
    </row>
    <row r="847">
      <c r="H847" s="14">
        <f>Data!A847</f>
        <v/>
      </c>
      <c r="I847" s="9">
        <f>IF(Occurrence!J847&gt;0,Occurrence!J847*$B$6,0)</f>
        <v/>
      </c>
      <c r="J847" s="9">
        <f>IF(Occurrence!J847&gt;0,MAX(0,(Occurrence!J847-$D$4)*$B$7+$D$4*$B$6),0)</f>
        <v/>
      </c>
      <c r="K847" s="9">
        <f>IF(Occurrence!K847&gt;0,Occurrence!K847*$B$6,0)</f>
        <v/>
      </c>
      <c r="L847" s="9">
        <f>IF(Occurrence!K847&gt;0,MAX(0,(Occurrence!K847-$E$4)*$B$7+$E$4*$B$6),0)</f>
        <v/>
      </c>
      <c r="M847" s="9">
        <f>Data!X847+$B$11</f>
        <v/>
      </c>
      <c r="N847" s="9">
        <f>(Data!X847-$D$9)*$B$12+$D$9+$B$11</f>
        <v/>
      </c>
      <c r="O847" s="9">
        <f>Data!Y847+$B$11</f>
        <v/>
      </c>
      <c r="P847" s="9">
        <f>(Data!Y847-$E$9)*$B$12+$E$9+$B$11</f>
        <v/>
      </c>
    </row>
    <row r="848">
      <c r="H848" s="14">
        <f>Data!A848</f>
        <v/>
      </c>
      <c r="I848" s="9">
        <f>IF(Occurrence!J848&gt;0,Occurrence!J848*$B$6,0)</f>
        <v/>
      </c>
      <c r="J848" s="9">
        <f>IF(Occurrence!J848&gt;0,MAX(0,(Occurrence!J848-$D$4)*$B$7+$D$4*$B$6),0)</f>
        <v/>
      </c>
      <c r="K848" s="9">
        <f>IF(Occurrence!K848&gt;0,Occurrence!K848*$B$6,0)</f>
        <v/>
      </c>
      <c r="L848" s="9">
        <f>IF(Occurrence!K848&gt;0,MAX(0,(Occurrence!K848-$E$4)*$B$7+$E$4*$B$6),0)</f>
        <v/>
      </c>
      <c r="M848" s="9">
        <f>Data!X848+$B$11</f>
        <v/>
      </c>
      <c r="N848" s="9">
        <f>(Data!X848-$D$9)*$B$12+$D$9+$B$11</f>
        <v/>
      </c>
      <c r="O848" s="9">
        <f>Data!Y848+$B$11</f>
        <v/>
      </c>
      <c r="P848" s="9">
        <f>(Data!Y848-$E$9)*$B$12+$E$9+$B$11</f>
        <v/>
      </c>
    </row>
    <row r="849">
      <c r="H849" s="14">
        <f>Data!A849</f>
        <v/>
      </c>
      <c r="I849" s="9">
        <f>IF(Occurrence!J849&gt;0,Occurrence!J849*$B$6,0)</f>
        <v/>
      </c>
      <c r="J849" s="9">
        <f>IF(Occurrence!J849&gt;0,MAX(0,(Occurrence!J849-$D$4)*$B$7+$D$4*$B$6),0)</f>
        <v/>
      </c>
      <c r="K849" s="9">
        <f>IF(Occurrence!K849&gt;0,Occurrence!K849*$B$6,0)</f>
        <v/>
      </c>
      <c r="L849" s="9">
        <f>IF(Occurrence!K849&gt;0,MAX(0,(Occurrence!K849-$E$4)*$B$7+$E$4*$B$6),0)</f>
        <v/>
      </c>
      <c r="M849" s="9">
        <f>Data!X849+$B$11</f>
        <v/>
      </c>
      <c r="N849" s="9">
        <f>(Data!X849-$D$9)*$B$12+$D$9+$B$11</f>
        <v/>
      </c>
      <c r="O849" s="9">
        <f>Data!Y849+$B$11</f>
        <v/>
      </c>
      <c r="P849" s="9">
        <f>(Data!Y849-$E$9)*$B$12+$E$9+$B$11</f>
        <v/>
      </c>
    </row>
    <row r="850">
      <c r="H850" s="14">
        <f>Data!A850</f>
        <v/>
      </c>
      <c r="I850" s="9">
        <f>IF(Occurrence!J850&gt;0,Occurrence!J850*$B$6,0)</f>
        <v/>
      </c>
      <c r="J850" s="9">
        <f>IF(Occurrence!J850&gt;0,MAX(0,(Occurrence!J850-$D$4)*$B$7+$D$4*$B$6),0)</f>
        <v/>
      </c>
      <c r="K850" s="9">
        <f>IF(Occurrence!K850&gt;0,Occurrence!K850*$B$6,0)</f>
        <v/>
      </c>
      <c r="L850" s="9">
        <f>IF(Occurrence!K850&gt;0,MAX(0,(Occurrence!K850-$E$4)*$B$7+$E$4*$B$6),0)</f>
        <v/>
      </c>
      <c r="M850" s="9">
        <f>Data!X850+$B$11</f>
        <v/>
      </c>
      <c r="N850" s="9">
        <f>(Data!X850-$D$9)*$B$12+$D$9+$B$11</f>
        <v/>
      </c>
      <c r="O850" s="9">
        <f>Data!Y850+$B$11</f>
        <v/>
      </c>
      <c r="P850" s="9">
        <f>(Data!Y850-$E$9)*$B$12+$E$9+$B$11</f>
        <v/>
      </c>
    </row>
    <row r="851">
      <c r="H851" s="14">
        <f>Data!A851</f>
        <v/>
      </c>
      <c r="I851" s="9">
        <f>IF(Occurrence!J851&gt;0,Occurrence!J851*$B$6,0)</f>
        <v/>
      </c>
      <c r="J851" s="9">
        <f>IF(Occurrence!J851&gt;0,MAX(0,(Occurrence!J851-$D$4)*$B$7+$D$4*$B$6),0)</f>
        <v/>
      </c>
      <c r="K851" s="9">
        <f>IF(Occurrence!K851&gt;0,Occurrence!K851*$B$6,0)</f>
        <v/>
      </c>
      <c r="L851" s="9">
        <f>IF(Occurrence!K851&gt;0,MAX(0,(Occurrence!K851-$E$4)*$B$7+$E$4*$B$6),0)</f>
        <v/>
      </c>
      <c r="M851" s="9">
        <f>Data!X851+$B$11</f>
        <v/>
      </c>
      <c r="N851" s="9">
        <f>(Data!X851-$D$9)*$B$12+$D$9+$B$11</f>
        <v/>
      </c>
      <c r="O851" s="9">
        <f>Data!Y851+$B$11</f>
        <v/>
      </c>
      <c r="P851" s="9">
        <f>(Data!Y851-$E$9)*$B$12+$E$9+$B$11</f>
        <v/>
      </c>
    </row>
    <row r="852">
      <c r="H852" s="14">
        <f>Data!A852</f>
        <v/>
      </c>
      <c r="I852" s="9">
        <f>IF(Occurrence!J852&gt;0,Occurrence!J852*$B$6,0)</f>
        <v/>
      </c>
      <c r="J852" s="9">
        <f>IF(Occurrence!J852&gt;0,MAX(0,(Occurrence!J852-$D$4)*$B$7+$D$4*$B$6),0)</f>
        <v/>
      </c>
      <c r="K852" s="9">
        <f>IF(Occurrence!K852&gt;0,Occurrence!K852*$B$6,0)</f>
        <v/>
      </c>
      <c r="L852" s="9">
        <f>IF(Occurrence!K852&gt;0,MAX(0,(Occurrence!K852-$E$4)*$B$7+$E$4*$B$6),0)</f>
        <v/>
      </c>
      <c r="M852" s="9">
        <f>Data!X852+$B$11</f>
        <v/>
      </c>
      <c r="N852" s="9">
        <f>(Data!X852-$D$9)*$B$12+$D$9+$B$11</f>
        <v/>
      </c>
      <c r="O852" s="9">
        <f>Data!Y852+$B$11</f>
        <v/>
      </c>
      <c r="P852" s="9">
        <f>(Data!Y852-$E$9)*$B$12+$E$9+$B$11</f>
        <v/>
      </c>
    </row>
    <row r="853">
      <c r="H853" s="14">
        <f>Data!A853</f>
        <v/>
      </c>
      <c r="I853" s="9">
        <f>IF(Occurrence!J853&gt;0,Occurrence!J853*$B$6,0)</f>
        <v/>
      </c>
      <c r="J853" s="9">
        <f>IF(Occurrence!J853&gt;0,MAX(0,(Occurrence!J853-$D$4)*$B$7+$D$4*$B$6),0)</f>
        <v/>
      </c>
      <c r="K853" s="9">
        <f>IF(Occurrence!K853&gt;0,Occurrence!K853*$B$6,0)</f>
        <v/>
      </c>
      <c r="L853" s="9">
        <f>IF(Occurrence!K853&gt;0,MAX(0,(Occurrence!K853-$E$4)*$B$7+$E$4*$B$6),0)</f>
        <v/>
      </c>
      <c r="M853" s="9">
        <f>Data!X853+$B$11</f>
        <v/>
      </c>
      <c r="N853" s="9">
        <f>(Data!X853-$D$9)*$B$12+$D$9+$B$11</f>
        <v/>
      </c>
      <c r="O853" s="9">
        <f>Data!Y853+$B$11</f>
        <v/>
      </c>
      <c r="P853" s="9">
        <f>(Data!Y853-$E$9)*$B$12+$E$9+$B$11</f>
        <v/>
      </c>
    </row>
    <row r="854">
      <c r="H854" s="14">
        <f>Data!A854</f>
        <v/>
      </c>
      <c r="I854" s="9">
        <f>IF(Occurrence!J854&gt;0,Occurrence!J854*$B$6,0)</f>
        <v/>
      </c>
      <c r="J854" s="9">
        <f>IF(Occurrence!J854&gt;0,MAX(0,(Occurrence!J854-$D$4)*$B$7+$D$4*$B$6),0)</f>
        <v/>
      </c>
      <c r="K854" s="9">
        <f>IF(Occurrence!K854&gt;0,Occurrence!K854*$B$6,0)</f>
        <v/>
      </c>
      <c r="L854" s="9">
        <f>IF(Occurrence!K854&gt;0,MAX(0,(Occurrence!K854-$E$4)*$B$7+$E$4*$B$6),0)</f>
        <v/>
      </c>
      <c r="M854" s="9">
        <f>Data!X854+$B$11</f>
        <v/>
      </c>
      <c r="N854" s="9">
        <f>(Data!X854-$D$9)*$B$12+$D$9+$B$11</f>
        <v/>
      </c>
      <c r="O854" s="9">
        <f>Data!Y854+$B$11</f>
        <v/>
      </c>
      <c r="P854" s="9">
        <f>(Data!Y854-$E$9)*$B$12+$E$9+$B$11</f>
        <v/>
      </c>
    </row>
    <row r="855">
      <c r="H855" s="14">
        <f>Data!A855</f>
        <v/>
      </c>
      <c r="I855" s="9">
        <f>IF(Occurrence!J855&gt;0,Occurrence!J855*$B$6,0)</f>
        <v/>
      </c>
      <c r="J855" s="9">
        <f>IF(Occurrence!J855&gt;0,MAX(0,(Occurrence!J855-$D$4)*$B$7+$D$4*$B$6),0)</f>
        <v/>
      </c>
      <c r="K855" s="9">
        <f>IF(Occurrence!K855&gt;0,Occurrence!K855*$B$6,0)</f>
        <v/>
      </c>
      <c r="L855" s="9">
        <f>IF(Occurrence!K855&gt;0,MAX(0,(Occurrence!K855-$E$4)*$B$7+$E$4*$B$6),0)</f>
        <v/>
      </c>
      <c r="M855" s="9">
        <f>Data!X855+$B$11</f>
        <v/>
      </c>
      <c r="N855" s="9">
        <f>(Data!X855-$D$9)*$B$12+$D$9+$B$11</f>
        <v/>
      </c>
      <c r="O855" s="9">
        <f>Data!Y855+$B$11</f>
        <v/>
      </c>
      <c r="P855" s="9">
        <f>(Data!Y855-$E$9)*$B$12+$E$9+$B$11</f>
        <v/>
      </c>
    </row>
    <row r="856">
      <c r="H856" s="14">
        <f>Data!A856</f>
        <v/>
      </c>
      <c r="I856" s="9">
        <f>IF(Occurrence!J856&gt;0,Occurrence!J856*$B$6,0)</f>
        <v/>
      </c>
      <c r="J856" s="9">
        <f>IF(Occurrence!J856&gt;0,MAX(0,(Occurrence!J856-$D$4)*$B$7+$D$4*$B$6),0)</f>
        <v/>
      </c>
      <c r="K856" s="9">
        <f>IF(Occurrence!K856&gt;0,Occurrence!K856*$B$6,0)</f>
        <v/>
      </c>
      <c r="L856" s="9">
        <f>IF(Occurrence!K856&gt;0,MAX(0,(Occurrence!K856-$E$4)*$B$7+$E$4*$B$6),0)</f>
        <v/>
      </c>
      <c r="M856" s="9">
        <f>Data!X856+$B$11</f>
        <v/>
      </c>
      <c r="N856" s="9">
        <f>(Data!X856-$D$9)*$B$12+$D$9+$B$11</f>
        <v/>
      </c>
      <c r="O856" s="9">
        <f>Data!Y856+$B$11</f>
        <v/>
      </c>
      <c r="P856" s="9">
        <f>(Data!Y856-$E$9)*$B$12+$E$9+$B$11</f>
        <v/>
      </c>
    </row>
    <row r="857">
      <c r="H857" s="14">
        <f>Data!A857</f>
        <v/>
      </c>
      <c r="I857" s="9">
        <f>IF(Occurrence!J857&gt;0,Occurrence!J857*$B$6,0)</f>
        <v/>
      </c>
      <c r="J857" s="9">
        <f>IF(Occurrence!J857&gt;0,MAX(0,(Occurrence!J857-$D$4)*$B$7+$D$4*$B$6),0)</f>
        <v/>
      </c>
      <c r="K857" s="9">
        <f>IF(Occurrence!K857&gt;0,Occurrence!K857*$B$6,0)</f>
        <v/>
      </c>
      <c r="L857" s="9">
        <f>IF(Occurrence!K857&gt;0,MAX(0,(Occurrence!K857-$E$4)*$B$7+$E$4*$B$6),0)</f>
        <v/>
      </c>
      <c r="M857" s="9">
        <f>Data!X857+$B$11</f>
        <v/>
      </c>
      <c r="N857" s="9">
        <f>(Data!X857-$D$9)*$B$12+$D$9+$B$11</f>
        <v/>
      </c>
      <c r="O857" s="9">
        <f>Data!Y857+$B$11</f>
        <v/>
      </c>
      <c r="P857" s="9">
        <f>(Data!Y857-$E$9)*$B$12+$E$9+$B$11</f>
        <v/>
      </c>
    </row>
    <row r="858">
      <c r="H858" s="14">
        <f>Data!A858</f>
        <v/>
      </c>
      <c r="I858" s="9">
        <f>IF(Occurrence!J858&gt;0,Occurrence!J858*$B$6,0)</f>
        <v/>
      </c>
      <c r="J858" s="9">
        <f>IF(Occurrence!J858&gt;0,MAX(0,(Occurrence!J858-$D$4)*$B$7+$D$4*$B$6),0)</f>
        <v/>
      </c>
      <c r="K858" s="9">
        <f>IF(Occurrence!K858&gt;0,Occurrence!K858*$B$6,0)</f>
        <v/>
      </c>
      <c r="L858" s="9">
        <f>IF(Occurrence!K858&gt;0,MAX(0,(Occurrence!K858-$E$4)*$B$7+$E$4*$B$6),0)</f>
        <v/>
      </c>
      <c r="M858" s="9">
        <f>Data!X858+$B$11</f>
        <v/>
      </c>
      <c r="N858" s="9">
        <f>(Data!X858-$D$9)*$B$12+$D$9+$B$11</f>
        <v/>
      </c>
      <c r="O858" s="9">
        <f>Data!Y858+$B$11</f>
        <v/>
      </c>
      <c r="P858" s="9">
        <f>(Data!Y858-$E$9)*$B$12+$E$9+$B$11</f>
        <v/>
      </c>
    </row>
    <row r="859">
      <c r="H859" s="14">
        <f>Data!A859</f>
        <v/>
      </c>
      <c r="I859" s="9">
        <f>IF(Occurrence!J859&gt;0,Occurrence!J859*$B$6,0)</f>
        <v/>
      </c>
      <c r="J859" s="9">
        <f>IF(Occurrence!J859&gt;0,MAX(0,(Occurrence!J859-$D$4)*$B$7+$D$4*$B$6),0)</f>
        <v/>
      </c>
      <c r="K859" s="9">
        <f>IF(Occurrence!K859&gt;0,Occurrence!K859*$B$6,0)</f>
        <v/>
      </c>
      <c r="L859" s="9">
        <f>IF(Occurrence!K859&gt;0,MAX(0,(Occurrence!K859-$E$4)*$B$7+$E$4*$B$6),0)</f>
        <v/>
      </c>
      <c r="M859" s="9">
        <f>Data!X859+$B$11</f>
        <v/>
      </c>
      <c r="N859" s="9">
        <f>(Data!X859-$D$9)*$B$12+$D$9+$B$11</f>
        <v/>
      </c>
      <c r="O859" s="9">
        <f>Data!Y859+$B$11</f>
        <v/>
      </c>
      <c r="P859" s="9">
        <f>(Data!Y859-$E$9)*$B$12+$E$9+$B$11</f>
        <v/>
      </c>
    </row>
    <row r="860">
      <c r="H860" s="14">
        <f>Data!A860</f>
        <v/>
      </c>
      <c r="I860" s="9">
        <f>IF(Occurrence!J860&gt;0,Occurrence!J860*$B$6,0)</f>
        <v/>
      </c>
      <c r="J860" s="9">
        <f>IF(Occurrence!J860&gt;0,MAX(0,(Occurrence!J860-$D$4)*$B$7+$D$4*$B$6),0)</f>
        <v/>
      </c>
      <c r="K860" s="9">
        <f>IF(Occurrence!K860&gt;0,Occurrence!K860*$B$6,0)</f>
        <v/>
      </c>
      <c r="L860" s="9">
        <f>IF(Occurrence!K860&gt;0,MAX(0,(Occurrence!K860-$E$4)*$B$7+$E$4*$B$6),0)</f>
        <v/>
      </c>
      <c r="M860" s="9">
        <f>Data!X860+$B$11</f>
        <v/>
      </c>
      <c r="N860" s="9">
        <f>(Data!X860-$D$9)*$B$12+$D$9+$B$11</f>
        <v/>
      </c>
      <c r="O860" s="9">
        <f>Data!Y860+$B$11</f>
        <v/>
      </c>
      <c r="P860" s="9">
        <f>(Data!Y860-$E$9)*$B$12+$E$9+$B$11</f>
        <v/>
      </c>
    </row>
    <row r="861">
      <c r="H861" s="14">
        <f>Data!A861</f>
        <v/>
      </c>
      <c r="I861" s="9">
        <f>IF(Occurrence!J861&gt;0,Occurrence!J861*$B$6,0)</f>
        <v/>
      </c>
      <c r="J861" s="9">
        <f>IF(Occurrence!J861&gt;0,MAX(0,(Occurrence!J861-$D$4)*$B$7+$D$4*$B$6),0)</f>
        <v/>
      </c>
      <c r="K861" s="9">
        <f>IF(Occurrence!K861&gt;0,Occurrence!K861*$B$6,0)</f>
        <v/>
      </c>
      <c r="L861" s="9">
        <f>IF(Occurrence!K861&gt;0,MAX(0,(Occurrence!K861-$E$4)*$B$7+$E$4*$B$6),0)</f>
        <v/>
      </c>
      <c r="M861" s="9">
        <f>Data!X861+$B$11</f>
        <v/>
      </c>
      <c r="N861" s="9">
        <f>(Data!X861-$D$9)*$B$12+$D$9+$B$11</f>
        <v/>
      </c>
      <c r="O861" s="9">
        <f>Data!Y861+$B$11</f>
        <v/>
      </c>
      <c r="P861" s="9">
        <f>(Data!Y861-$E$9)*$B$12+$E$9+$B$11</f>
        <v/>
      </c>
    </row>
    <row r="862">
      <c r="H862" s="14">
        <f>Data!A862</f>
        <v/>
      </c>
      <c r="I862" s="9">
        <f>IF(Occurrence!J862&gt;0,Occurrence!J862*$B$6,0)</f>
        <v/>
      </c>
      <c r="J862" s="9">
        <f>IF(Occurrence!J862&gt;0,MAX(0,(Occurrence!J862-$D$4)*$B$7+$D$4*$B$6),0)</f>
        <v/>
      </c>
      <c r="K862" s="9">
        <f>IF(Occurrence!K862&gt;0,Occurrence!K862*$B$6,0)</f>
        <v/>
      </c>
      <c r="L862" s="9">
        <f>IF(Occurrence!K862&gt;0,MAX(0,(Occurrence!K862-$E$4)*$B$7+$E$4*$B$6),0)</f>
        <v/>
      </c>
      <c r="M862" s="9">
        <f>Data!X862+$B$11</f>
        <v/>
      </c>
      <c r="N862" s="9">
        <f>(Data!X862-$D$9)*$B$12+$D$9+$B$11</f>
        <v/>
      </c>
      <c r="O862" s="9">
        <f>Data!Y862+$B$11</f>
        <v/>
      </c>
      <c r="P862" s="9">
        <f>(Data!Y862-$E$9)*$B$12+$E$9+$B$11</f>
        <v/>
      </c>
    </row>
    <row r="863">
      <c r="H863" s="14">
        <f>Data!A863</f>
        <v/>
      </c>
      <c r="I863" s="9">
        <f>IF(Occurrence!J863&gt;0,Occurrence!J863*$B$6,0)</f>
        <v/>
      </c>
      <c r="J863" s="9">
        <f>IF(Occurrence!J863&gt;0,MAX(0,(Occurrence!J863-$D$4)*$B$7+$D$4*$B$6),0)</f>
        <v/>
      </c>
      <c r="K863" s="9">
        <f>IF(Occurrence!K863&gt;0,Occurrence!K863*$B$6,0)</f>
        <v/>
      </c>
      <c r="L863" s="9">
        <f>IF(Occurrence!K863&gt;0,MAX(0,(Occurrence!K863-$E$4)*$B$7+$E$4*$B$6),0)</f>
        <v/>
      </c>
      <c r="M863" s="9">
        <f>Data!X863+$B$11</f>
        <v/>
      </c>
      <c r="N863" s="9">
        <f>(Data!X863-$D$9)*$B$12+$D$9+$B$11</f>
        <v/>
      </c>
      <c r="O863" s="9">
        <f>Data!Y863+$B$11</f>
        <v/>
      </c>
      <c r="P863" s="9">
        <f>(Data!Y863-$E$9)*$B$12+$E$9+$B$11</f>
        <v/>
      </c>
    </row>
    <row r="864">
      <c r="H864" s="14">
        <f>Data!A864</f>
        <v/>
      </c>
      <c r="I864" s="9">
        <f>IF(Occurrence!J864&gt;0,Occurrence!J864*$B$6,0)</f>
        <v/>
      </c>
      <c r="J864" s="9">
        <f>IF(Occurrence!J864&gt;0,MAX(0,(Occurrence!J864-$D$4)*$B$7+$D$4*$B$6),0)</f>
        <v/>
      </c>
      <c r="K864" s="9">
        <f>IF(Occurrence!K864&gt;0,Occurrence!K864*$B$6,0)</f>
        <v/>
      </c>
      <c r="L864" s="9">
        <f>IF(Occurrence!K864&gt;0,MAX(0,(Occurrence!K864-$E$4)*$B$7+$E$4*$B$6),0)</f>
        <v/>
      </c>
      <c r="M864" s="9">
        <f>Data!X864+$B$11</f>
        <v/>
      </c>
      <c r="N864" s="9">
        <f>(Data!X864-$D$9)*$B$12+$D$9+$B$11</f>
        <v/>
      </c>
      <c r="O864" s="9">
        <f>Data!Y864+$B$11</f>
        <v/>
      </c>
      <c r="P864" s="9">
        <f>(Data!Y864-$E$9)*$B$12+$E$9+$B$11</f>
        <v/>
      </c>
    </row>
    <row r="865">
      <c r="H865" s="14">
        <f>Data!A865</f>
        <v/>
      </c>
      <c r="I865" s="9">
        <f>IF(Occurrence!J865&gt;0,Occurrence!J865*$B$6,0)</f>
        <v/>
      </c>
      <c r="J865" s="9">
        <f>IF(Occurrence!J865&gt;0,MAX(0,(Occurrence!J865-$D$4)*$B$7+$D$4*$B$6),0)</f>
        <v/>
      </c>
      <c r="K865" s="9">
        <f>IF(Occurrence!K865&gt;0,Occurrence!K865*$B$6,0)</f>
        <v/>
      </c>
      <c r="L865" s="9">
        <f>IF(Occurrence!K865&gt;0,MAX(0,(Occurrence!K865-$E$4)*$B$7+$E$4*$B$6),0)</f>
        <v/>
      </c>
      <c r="M865" s="9">
        <f>Data!X865+$B$11</f>
        <v/>
      </c>
      <c r="N865" s="9">
        <f>(Data!X865-$D$9)*$B$12+$D$9+$B$11</f>
        <v/>
      </c>
      <c r="O865" s="9">
        <f>Data!Y865+$B$11</f>
        <v/>
      </c>
      <c r="P865" s="9">
        <f>(Data!Y865-$E$9)*$B$12+$E$9+$B$11</f>
        <v/>
      </c>
    </row>
    <row r="866">
      <c r="H866" s="14">
        <f>Data!A866</f>
        <v/>
      </c>
      <c r="I866" s="9">
        <f>IF(Occurrence!J866&gt;0,Occurrence!J866*$B$6,0)</f>
        <v/>
      </c>
      <c r="J866" s="9">
        <f>IF(Occurrence!J866&gt;0,MAX(0,(Occurrence!J866-$D$4)*$B$7+$D$4*$B$6),0)</f>
        <v/>
      </c>
      <c r="K866" s="9">
        <f>IF(Occurrence!K866&gt;0,Occurrence!K866*$B$6,0)</f>
        <v/>
      </c>
      <c r="L866" s="9">
        <f>IF(Occurrence!K866&gt;0,MAX(0,(Occurrence!K866-$E$4)*$B$7+$E$4*$B$6),0)</f>
        <v/>
      </c>
      <c r="M866" s="9">
        <f>Data!X866+$B$11</f>
        <v/>
      </c>
      <c r="N866" s="9">
        <f>(Data!X866-$D$9)*$B$12+$D$9+$B$11</f>
        <v/>
      </c>
      <c r="O866" s="9">
        <f>Data!Y866+$B$11</f>
        <v/>
      </c>
      <c r="P866" s="9">
        <f>(Data!Y866-$E$9)*$B$12+$E$9+$B$11</f>
        <v/>
      </c>
    </row>
    <row r="867">
      <c r="H867" s="14">
        <f>Data!A867</f>
        <v/>
      </c>
      <c r="I867" s="9">
        <f>IF(Occurrence!J867&gt;0,Occurrence!J867*$B$6,0)</f>
        <v/>
      </c>
      <c r="J867" s="9">
        <f>IF(Occurrence!J867&gt;0,MAX(0,(Occurrence!J867-$D$4)*$B$7+$D$4*$B$6),0)</f>
        <v/>
      </c>
      <c r="K867" s="9">
        <f>IF(Occurrence!K867&gt;0,Occurrence!K867*$B$6,0)</f>
        <v/>
      </c>
      <c r="L867" s="9">
        <f>IF(Occurrence!K867&gt;0,MAX(0,(Occurrence!K867-$E$4)*$B$7+$E$4*$B$6),0)</f>
        <v/>
      </c>
      <c r="M867" s="9">
        <f>Data!X867+$B$11</f>
        <v/>
      </c>
      <c r="N867" s="9">
        <f>(Data!X867-$D$9)*$B$12+$D$9+$B$11</f>
        <v/>
      </c>
      <c r="O867" s="9">
        <f>Data!Y867+$B$11</f>
        <v/>
      </c>
      <c r="P867" s="9">
        <f>(Data!Y867-$E$9)*$B$12+$E$9+$B$11</f>
        <v/>
      </c>
    </row>
    <row r="868">
      <c r="H868" s="14">
        <f>Data!A868</f>
        <v/>
      </c>
      <c r="I868" s="9">
        <f>IF(Occurrence!J868&gt;0,Occurrence!J868*$B$6,0)</f>
        <v/>
      </c>
      <c r="J868" s="9">
        <f>IF(Occurrence!J868&gt;0,MAX(0,(Occurrence!J868-$D$4)*$B$7+$D$4*$B$6),0)</f>
        <v/>
      </c>
      <c r="K868" s="9">
        <f>IF(Occurrence!K868&gt;0,Occurrence!K868*$B$6,0)</f>
        <v/>
      </c>
      <c r="L868" s="9">
        <f>IF(Occurrence!K868&gt;0,MAX(0,(Occurrence!K868-$E$4)*$B$7+$E$4*$B$6),0)</f>
        <v/>
      </c>
      <c r="M868" s="9">
        <f>Data!X868+$B$11</f>
        <v/>
      </c>
      <c r="N868" s="9">
        <f>(Data!X868-$D$9)*$B$12+$D$9+$B$11</f>
        <v/>
      </c>
      <c r="O868" s="9">
        <f>Data!Y868+$B$11</f>
        <v/>
      </c>
      <c r="P868" s="9">
        <f>(Data!Y868-$E$9)*$B$12+$E$9+$B$11</f>
        <v/>
      </c>
    </row>
    <row r="869">
      <c r="H869" s="14">
        <f>Data!A869</f>
        <v/>
      </c>
      <c r="I869" s="9">
        <f>IF(Occurrence!J869&gt;0,Occurrence!J869*$B$6,0)</f>
        <v/>
      </c>
      <c r="J869" s="9">
        <f>IF(Occurrence!J869&gt;0,MAX(0,(Occurrence!J869-$D$4)*$B$7+$D$4*$B$6),0)</f>
        <v/>
      </c>
      <c r="K869" s="9">
        <f>IF(Occurrence!K869&gt;0,Occurrence!K869*$B$6,0)</f>
        <v/>
      </c>
      <c r="L869" s="9">
        <f>IF(Occurrence!K869&gt;0,MAX(0,(Occurrence!K869-$E$4)*$B$7+$E$4*$B$6),0)</f>
        <v/>
      </c>
      <c r="M869" s="9">
        <f>Data!X869+$B$11</f>
        <v/>
      </c>
      <c r="N869" s="9">
        <f>(Data!X869-$D$9)*$B$12+$D$9+$B$11</f>
        <v/>
      </c>
      <c r="O869" s="9">
        <f>Data!Y869+$B$11</f>
        <v/>
      </c>
      <c r="P869" s="9">
        <f>(Data!Y869-$E$9)*$B$12+$E$9+$B$11</f>
        <v/>
      </c>
    </row>
    <row r="870">
      <c r="H870" s="14">
        <f>Data!A870</f>
        <v/>
      </c>
      <c r="I870" s="9">
        <f>IF(Occurrence!J870&gt;0,Occurrence!J870*$B$6,0)</f>
        <v/>
      </c>
      <c r="J870" s="9">
        <f>IF(Occurrence!J870&gt;0,MAX(0,(Occurrence!J870-$D$4)*$B$7+$D$4*$B$6),0)</f>
        <v/>
      </c>
      <c r="K870" s="9">
        <f>IF(Occurrence!K870&gt;0,Occurrence!K870*$B$6,0)</f>
        <v/>
      </c>
      <c r="L870" s="9">
        <f>IF(Occurrence!K870&gt;0,MAX(0,(Occurrence!K870-$E$4)*$B$7+$E$4*$B$6),0)</f>
        <v/>
      </c>
      <c r="M870" s="9">
        <f>Data!X870+$B$11</f>
        <v/>
      </c>
      <c r="N870" s="9">
        <f>(Data!X870-$D$9)*$B$12+$D$9+$B$11</f>
        <v/>
      </c>
      <c r="O870" s="9">
        <f>Data!Y870+$B$11</f>
        <v/>
      </c>
      <c r="P870" s="9">
        <f>(Data!Y870-$E$9)*$B$12+$E$9+$B$11</f>
        <v/>
      </c>
    </row>
    <row r="871">
      <c r="H871" s="14">
        <f>Data!A871</f>
        <v/>
      </c>
      <c r="I871" s="9">
        <f>IF(Occurrence!J871&gt;0,Occurrence!J871*$B$6,0)</f>
        <v/>
      </c>
      <c r="J871" s="9">
        <f>IF(Occurrence!J871&gt;0,MAX(0,(Occurrence!J871-$D$4)*$B$7+$D$4*$B$6),0)</f>
        <v/>
      </c>
      <c r="K871" s="9">
        <f>IF(Occurrence!K871&gt;0,Occurrence!K871*$B$6,0)</f>
        <v/>
      </c>
      <c r="L871" s="9">
        <f>IF(Occurrence!K871&gt;0,MAX(0,(Occurrence!K871-$E$4)*$B$7+$E$4*$B$6),0)</f>
        <v/>
      </c>
      <c r="M871" s="9">
        <f>Data!X871+$B$11</f>
        <v/>
      </c>
      <c r="N871" s="9">
        <f>(Data!X871-$D$9)*$B$12+$D$9+$B$11</f>
        <v/>
      </c>
      <c r="O871" s="9">
        <f>Data!Y871+$B$11</f>
        <v/>
      </c>
      <c r="P871" s="9">
        <f>(Data!Y871-$E$9)*$B$12+$E$9+$B$11</f>
        <v/>
      </c>
    </row>
    <row r="872">
      <c r="H872" s="14">
        <f>Data!A872</f>
        <v/>
      </c>
      <c r="I872" s="9">
        <f>IF(Occurrence!J872&gt;0,Occurrence!J872*$B$6,0)</f>
        <v/>
      </c>
      <c r="J872" s="9">
        <f>IF(Occurrence!J872&gt;0,MAX(0,(Occurrence!J872-$D$4)*$B$7+$D$4*$B$6),0)</f>
        <v/>
      </c>
      <c r="K872" s="9">
        <f>IF(Occurrence!K872&gt;0,Occurrence!K872*$B$6,0)</f>
        <v/>
      </c>
      <c r="L872" s="9">
        <f>IF(Occurrence!K872&gt;0,MAX(0,(Occurrence!K872-$E$4)*$B$7+$E$4*$B$6),0)</f>
        <v/>
      </c>
      <c r="M872" s="9">
        <f>Data!X872+$B$11</f>
        <v/>
      </c>
      <c r="N872" s="9">
        <f>(Data!X872-$D$9)*$B$12+$D$9+$B$11</f>
        <v/>
      </c>
      <c r="O872" s="9">
        <f>Data!Y872+$B$11</f>
        <v/>
      </c>
      <c r="P872" s="9">
        <f>(Data!Y872-$E$9)*$B$12+$E$9+$B$11</f>
        <v/>
      </c>
    </row>
    <row r="873">
      <c r="H873" s="14">
        <f>Data!A873</f>
        <v/>
      </c>
      <c r="I873" s="9">
        <f>IF(Occurrence!J873&gt;0,Occurrence!J873*$B$6,0)</f>
        <v/>
      </c>
      <c r="J873" s="9">
        <f>IF(Occurrence!J873&gt;0,MAX(0,(Occurrence!J873-$D$4)*$B$7+$D$4*$B$6),0)</f>
        <v/>
      </c>
      <c r="K873" s="9">
        <f>IF(Occurrence!K873&gt;0,Occurrence!K873*$B$6,0)</f>
        <v/>
      </c>
      <c r="L873" s="9">
        <f>IF(Occurrence!K873&gt;0,MAX(0,(Occurrence!K873-$E$4)*$B$7+$E$4*$B$6),0)</f>
        <v/>
      </c>
      <c r="M873" s="9">
        <f>Data!X873+$B$11</f>
        <v/>
      </c>
      <c r="N873" s="9">
        <f>(Data!X873-$D$9)*$B$12+$D$9+$B$11</f>
        <v/>
      </c>
      <c r="O873" s="9">
        <f>Data!Y873+$B$11</f>
        <v/>
      </c>
      <c r="P873" s="9">
        <f>(Data!Y873-$E$9)*$B$12+$E$9+$B$11</f>
        <v/>
      </c>
    </row>
    <row r="874">
      <c r="H874" s="14">
        <f>Data!A874</f>
        <v/>
      </c>
      <c r="I874" s="9">
        <f>IF(Occurrence!J874&gt;0,Occurrence!J874*$B$6,0)</f>
        <v/>
      </c>
      <c r="J874" s="9">
        <f>IF(Occurrence!J874&gt;0,MAX(0,(Occurrence!J874-$D$4)*$B$7+$D$4*$B$6),0)</f>
        <v/>
      </c>
      <c r="K874" s="9">
        <f>IF(Occurrence!K874&gt;0,Occurrence!K874*$B$6,0)</f>
        <v/>
      </c>
      <c r="L874" s="9">
        <f>IF(Occurrence!K874&gt;0,MAX(0,(Occurrence!K874-$E$4)*$B$7+$E$4*$B$6),0)</f>
        <v/>
      </c>
      <c r="M874" s="9">
        <f>Data!X874+$B$11</f>
        <v/>
      </c>
      <c r="N874" s="9">
        <f>(Data!X874-$D$9)*$B$12+$D$9+$B$11</f>
        <v/>
      </c>
      <c r="O874" s="9">
        <f>Data!Y874+$B$11</f>
        <v/>
      </c>
      <c r="P874" s="9">
        <f>(Data!Y874-$E$9)*$B$12+$E$9+$B$11</f>
        <v/>
      </c>
    </row>
    <row r="875">
      <c r="H875" s="14">
        <f>Data!A875</f>
        <v/>
      </c>
      <c r="I875" s="9">
        <f>IF(Occurrence!J875&gt;0,Occurrence!J875*$B$6,0)</f>
        <v/>
      </c>
      <c r="J875" s="9">
        <f>IF(Occurrence!J875&gt;0,MAX(0,(Occurrence!J875-$D$4)*$B$7+$D$4*$B$6),0)</f>
        <v/>
      </c>
      <c r="K875" s="9">
        <f>IF(Occurrence!K875&gt;0,Occurrence!K875*$B$6,0)</f>
        <v/>
      </c>
      <c r="L875" s="9">
        <f>IF(Occurrence!K875&gt;0,MAX(0,(Occurrence!K875-$E$4)*$B$7+$E$4*$B$6),0)</f>
        <v/>
      </c>
      <c r="M875" s="9">
        <f>Data!X875+$B$11</f>
        <v/>
      </c>
      <c r="N875" s="9">
        <f>(Data!X875-$D$9)*$B$12+$D$9+$B$11</f>
        <v/>
      </c>
      <c r="O875" s="9">
        <f>Data!Y875+$B$11</f>
        <v/>
      </c>
      <c r="P875" s="9">
        <f>(Data!Y875-$E$9)*$B$12+$E$9+$B$11</f>
        <v/>
      </c>
    </row>
    <row r="876">
      <c r="H876" s="14">
        <f>Data!A876</f>
        <v/>
      </c>
      <c r="I876" s="9">
        <f>IF(Occurrence!J876&gt;0,Occurrence!J876*$B$6,0)</f>
        <v/>
      </c>
      <c r="J876" s="9">
        <f>IF(Occurrence!J876&gt;0,MAX(0,(Occurrence!J876-$D$4)*$B$7+$D$4*$B$6),0)</f>
        <v/>
      </c>
      <c r="K876" s="9">
        <f>IF(Occurrence!K876&gt;0,Occurrence!K876*$B$6,0)</f>
        <v/>
      </c>
      <c r="L876" s="9">
        <f>IF(Occurrence!K876&gt;0,MAX(0,(Occurrence!K876-$E$4)*$B$7+$E$4*$B$6),0)</f>
        <v/>
      </c>
      <c r="M876" s="9">
        <f>Data!X876+$B$11</f>
        <v/>
      </c>
      <c r="N876" s="9">
        <f>(Data!X876-$D$9)*$B$12+$D$9+$B$11</f>
        <v/>
      </c>
      <c r="O876" s="9">
        <f>Data!Y876+$B$11</f>
        <v/>
      </c>
      <c r="P876" s="9">
        <f>(Data!Y876-$E$9)*$B$12+$E$9+$B$11</f>
        <v/>
      </c>
    </row>
    <row r="877">
      <c r="H877" s="14">
        <f>Data!A877</f>
        <v/>
      </c>
      <c r="I877" s="9">
        <f>IF(Occurrence!J877&gt;0,Occurrence!J877*$B$6,0)</f>
        <v/>
      </c>
      <c r="J877" s="9">
        <f>IF(Occurrence!J877&gt;0,MAX(0,(Occurrence!J877-$D$4)*$B$7+$D$4*$B$6),0)</f>
        <v/>
      </c>
      <c r="K877" s="9">
        <f>IF(Occurrence!K877&gt;0,Occurrence!K877*$B$6,0)</f>
        <v/>
      </c>
      <c r="L877" s="9">
        <f>IF(Occurrence!K877&gt;0,MAX(0,(Occurrence!K877-$E$4)*$B$7+$E$4*$B$6),0)</f>
        <v/>
      </c>
      <c r="M877" s="9">
        <f>Data!X877+$B$11</f>
        <v/>
      </c>
      <c r="N877" s="9">
        <f>(Data!X877-$D$9)*$B$12+$D$9+$B$11</f>
        <v/>
      </c>
      <c r="O877" s="9">
        <f>Data!Y877+$B$11</f>
        <v/>
      </c>
      <c r="P877" s="9">
        <f>(Data!Y877-$E$9)*$B$12+$E$9+$B$11</f>
        <v/>
      </c>
    </row>
    <row r="878">
      <c r="H878" s="14">
        <f>Data!A878</f>
        <v/>
      </c>
      <c r="I878" s="9">
        <f>IF(Occurrence!J878&gt;0,Occurrence!J878*$B$6,0)</f>
        <v/>
      </c>
      <c r="J878" s="9">
        <f>IF(Occurrence!J878&gt;0,MAX(0,(Occurrence!J878-$D$4)*$B$7+$D$4*$B$6),0)</f>
        <v/>
      </c>
      <c r="K878" s="9">
        <f>IF(Occurrence!K878&gt;0,Occurrence!K878*$B$6,0)</f>
        <v/>
      </c>
      <c r="L878" s="9">
        <f>IF(Occurrence!K878&gt;0,MAX(0,(Occurrence!K878-$E$4)*$B$7+$E$4*$B$6),0)</f>
        <v/>
      </c>
      <c r="M878" s="9">
        <f>Data!X878+$B$11</f>
        <v/>
      </c>
      <c r="N878" s="9">
        <f>(Data!X878-$D$9)*$B$12+$D$9+$B$11</f>
        <v/>
      </c>
      <c r="O878" s="9">
        <f>Data!Y878+$B$11</f>
        <v/>
      </c>
      <c r="P878" s="9">
        <f>(Data!Y878-$E$9)*$B$12+$E$9+$B$11</f>
        <v/>
      </c>
    </row>
    <row r="879">
      <c r="H879" s="14">
        <f>Data!A879</f>
        <v/>
      </c>
      <c r="I879" s="9">
        <f>IF(Occurrence!J879&gt;0,Occurrence!J879*$B$6,0)</f>
        <v/>
      </c>
      <c r="J879" s="9">
        <f>IF(Occurrence!J879&gt;0,MAX(0,(Occurrence!J879-$D$4)*$B$7+$D$4*$B$6),0)</f>
        <v/>
      </c>
      <c r="K879" s="9">
        <f>IF(Occurrence!K879&gt;0,Occurrence!K879*$B$6,0)</f>
        <v/>
      </c>
      <c r="L879" s="9">
        <f>IF(Occurrence!K879&gt;0,MAX(0,(Occurrence!K879-$E$4)*$B$7+$E$4*$B$6),0)</f>
        <v/>
      </c>
      <c r="M879" s="9">
        <f>Data!X879+$B$11</f>
        <v/>
      </c>
      <c r="N879" s="9">
        <f>(Data!X879-$D$9)*$B$12+$D$9+$B$11</f>
        <v/>
      </c>
      <c r="O879" s="9">
        <f>Data!Y879+$B$11</f>
        <v/>
      </c>
      <c r="P879" s="9">
        <f>(Data!Y879-$E$9)*$B$12+$E$9+$B$11</f>
        <v/>
      </c>
    </row>
    <row r="880">
      <c r="H880" s="14">
        <f>Data!A880</f>
        <v/>
      </c>
      <c r="I880" s="9">
        <f>IF(Occurrence!J880&gt;0,Occurrence!J880*$B$6,0)</f>
        <v/>
      </c>
      <c r="J880" s="9">
        <f>IF(Occurrence!J880&gt;0,MAX(0,(Occurrence!J880-$D$4)*$B$7+$D$4*$B$6),0)</f>
        <v/>
      </c>
      <c r="K880" s="9">
        <f>IF(Occurrence!K880&gt;0,Occurrence!K880*$B$6,0)</f>
        <v/>
      </c>
      <c r="L880" s="9">
        <f>IF(Occurrence!K880&gt;0,MAX(0,(Occurrence!K880-$E$4)*$B$7+$E$4*$B$6),0)</f>
        <v/>
      </c>
      <c r="M880" s="9">
        <f>Data!X880+$B$11</f>
        <v/>
      </c>
      <c r="N880" s="9">
        <f>(Data!X880-$D$9)*$B$12+$D$9+$B$11</f>
        <v/>
      </c>
      <c r="O880" s="9">
        <f>Data!Y880+$B$11</f>
        <v/>
      </c>
      <c r="P880" s="9">
        <f>(Data!Y880-$E$9)*$B$12+$E$9+$B$11</f>
        <v/>
      </c>
    </row>
    <row r="881">
      <c r="H881" s="14">
        <f>Data!A881</f>
        <v/>
      </c>
      <c r="I881" s="9">
        <f>IF(Occurrence!J881&gt;0,Occurrence!J881*$B$6,0)</f>
        <v/>
      </c>
      <c r="J881" s="9">
        <f>IF(Occurrence!J881&gt;0,MAX(0,(Occurrence!J881-$D$4)*$B$7+$D$4*$B$6),0)</f>
        <v/>
      </c>
      <c r="K881" s="9">
        <f>IF(Occurrence!K881&gt;0,Occurrence!K881*$B$6,0)</f>
        <v/>
      </c>
      <c r="L881" s="9">
        <f>IF(Occurrence!K881&gt;0,MAX(0,(Occurrence!K881-$E$4)*$B$7+$E$4*$B$6),0)</f>
        <v/>
      </c>
      <c r="M881" s="9">
        <f>Data!X881+$B$11</f>
        <v/>
      </c>
      <c r="N881" s="9">
        <f>(Data!X881-$D$9)*$B$12+$D$9+$B$11</f>
        <v/>
      </c>
      <c r="O881" s="9">
        <f>Data!Y881+$B$11</f>
        <v/>
      </c>
      <c r="P881" s="9">
        <f>(Data!Y881-$E$9)*$B$12+$E$9+$B$11</f>
        <v/>
      </c>
    </row>
    <row r="882">
      <c r="H882" s="14">
        <f>Data!A882</f>
        <v/>
      </c>
      <c r="I882" s="9">
        <f>IF(Occurrence!J882&gt;0,Occurrence!J882*$B$6,0)</f>
        <v/>
      </c>
      <c r="J882" s="9">
        <f>IF(Occurrence!J882&gt;0,MAX(0,(Occurrence!J882-$D$4)*$B$7+$D$4*$B$6),0)</f>
        <v/>
      </c>
      <c r="K882" s="9">
        <f>IF(Occurrence!K882&gt;0,Occurrence!K882*$B$6,0)</f>
        <v/>
      </c>
      <c r="L882" s="9">
        <f>IF(Occurrence!K882&gt;0,MAX(0,(Occurrence!K882-$E$4)*$B$7+$E$4*$B$6),0)</f>
        <v/>
      </c>
      <c r="M882" s="9">
        <f>Data!X882+$B$11</f>
        <v/>
      </c>
      <c r="N882" s="9">
        <f>(Data!X882-$D$9)*$B$12+$D$9+$B$11</f>
        <v/>
      </c>
      <c r="O882" s="9">
        <f>Data!Y882+$B$11</f>
        <v/>
      </c>
      <c r="P882" s="9">
        <f>(Data!Y882-$E$9)*$B$12+$E$9+$B$11</f>
        <v/>
      </c>
    </row>
    <row r="883">
      <c r="H883" s="14">
        <f>Data!A883</f>
        <v/>
      </c>
      <c r="I883" s="9">
        <f>IF(Occurrence!J883&gt;0,Occurrence!J883*$B$6,0)</f>
        <v/>
      </c>
      <c r="J883" s="9">
        <f>IF(Occurrence!J883&gt;0,MAX(0,(Occurrence!J883-$D$4)*$B$7+$D$4*$B$6),0)</f>
        <v/>
      </c>
      <c r="K883" s="9">
        <f>IF(Occurrence!K883&gt;0,Occurrence!K883*$B$6,0)</f>
        <v/>
      </c>
      <c r="L883" s="9">
        <f>IF(Occurrence!K883&gt;0,MAX(0,(Occurrence!K883-$E$4)*$B$7+$E$4*$B$6),0)</f>
        <v/>
      </c>
      <c r="M883" s="9">
        <f>Data!X883+$B$11</f>
        <v/>
      </c>
      <c r="N883" s="9">
        <f>(Data!X883-$D$9)*$B$12+$D$9+$B$11</f>
        <v/>
      </c>
      <c r="O883" s="9">
        <f>Data!Y883+$B$11</f>
        <v/>
      </c>
      <c r="P883" s="9">
        <f>(Data!Y883-$E$9)*$B$12+$E$9+$B$11</f>
        <v/>
      </c>
    </row>
    <row r="884">
      <c r="H884" s="14">
        <f>Data!A884</f>
        <v/>
      </c>
      <c r="I884" s="9">
        <f>IF(Occurrence!J884&gt;0,Occurrence!J884*$B$6,0)</f>
        <v/>
      </c>
      <c r="J884" s="9">
        <f>IF(Occurrence!J884&gt;0,MAX(0,(Occurrence!J884-$D$4)*$B$7+$D$4*$B$6),0)</f>
        <v/>
      </c>
      <c r="K884" s="9">
        <f>IF(Occurrence!K884&gt;0,Occurrence!K884*$B$6,0)</f>
        <v/>
      </c>
      <c r="L884" s="9">
        <f>IF(Occurrence!K884&gt;0,MAX(0,(Occurrence!K884-$E$4)*$B$7+$E$4*$B$6),0)</f>
        <v/>
      </c>
      <c r="M884" s="9">
        <f>Data!X884+$B$11</f>
        <v/>
      </c>
      <c r="N884" s="9">
        <f>(Data!X884-$D$9)*$B$12+$D$9+$B$11</f>
        <v/>
      </c>
      <c r="O884" s="9">
        <f>Data!Y884+$B$11</f>
        <v/>
      </c>
      <c r="P884" s="9">
        <f>(Data!Y884-$E$9)*$B$12+$E$9+$B$11</f>
        <v/>
      </c>
    </row>
    <row r="885">
      <c r="H885" s="14">
        <f>Data!A885</f>
        <v/>
      </c>
      <c r="I885" s="9">
        <f>IF(Occurrence!J885&gt;0,Occurrence!J885*$B$6,0)</f>
        <v/>
      </c>
      <c r="J885" s="9">
        <f>IF(Occurrence!J885&gt;0,MAX(0,(Occurrence!J885-$D$4)*$B$7+$D$4*$B$6),0)</f>
        <v/>
      </c>
      <c r="K885" s="9">
        <f>IF(Occurrence!K885&gt;0,Occurrence!K885*$B$6,0)</f>
        <v/>
      </c>
      <c r="L885" s="9">
        <f>IF(Occurrence!K885&gt;0,MAX(0,(Occurrence!K885-$E$4)*$B$7+$E$4*$B$6),0)</f>
        <v/>
      </c>
      <c r="M885" s="9">
        <f>Data!X885+$B$11</f>
        <v/>
      </c>
      <c r="N885" s="9">
        <f>(Data!X885-$D$9)*$B$12+$D$9+$B$11</f>
        <v/>
      </c>
      <c r="O885" s="9">
        <f>Data!Y885+$B$11</f>
        <v/>
      </c>
      <c r="P885" s="9">
        <f>(Data!Y885-$E$9)*$B$12+$E$9+$B$11</f>
        <v/>
      </c>
    </row>
    <row r="886">
      <c r="H886" s="14">
        <f>Data!A886</f>
        <v/>
      </c>
      <c r="I886" s="9">
        <f>IF(Occurrence!J886&gt;0,Occurrence!J886*$B$6,0)</f>
        <v/>
      </c>
      <c r="J886" s="9">
        <f>IF(Occurrence!J886&gt;0,MAX(0,(Occurrence!J886-$D$4)*$B$7+$D$4*$B$6),0)</f>
        <v/>
      </c>
      <c r="K886" s="9">
        <f>IF(Occurrence!K886&gt;0,Occurrence!K886*$B$6,0)</f>
        <v/>
      </c>
      <c r="L886" s="9">
        <f>IF(Occurrence!K886&gt;0,MAX(0,(Occurrence!K886-$E$4)*$B$7+$E$4*$B$6),0)</f>
        <v/>
      </c>
      <c r="M886" s="9">
        <f>Data!X886+$B$11</f>
        <v/>
      </c>
      <c r="N886" s="9">
        <f>(Data!X886-$D$9)*$B$12+$D$9+$B$11</f>
        <v/>
      </c>
      <c r="O886" s="9">
        <f>Data!Y886+$B$11</f>
        <v/>
      </c>
      <c r="P886" s="9">
        <f>(Data!Y886-$E$9)*$B$12+$E$9+$B$11</f>
        <v/>
      </c>
    </row>
    <row r="887">
      <c r="H887" s="14">
        <f>Data!A887</f>
        <v/>
      </c>
      <c r="I887" s="9">
        <f>IF(Occurrence!J887&gt;0,Occurrence!J887*$B$6,0)</f>
        <v/>
      </c>
      <c r="J887" s="9">
        <f>IF(Occurrence!J887&gt;0,MAX(0,(Occurrence!J887-$D$4)*$B$7+$D$4*$B$6),0)</f>
        <v/>
      </c>
      <c r="K887" s="9">
        <f>IF(Occurrence!K887&gt;0,Occurrence!K887*$B$6,0)</f>
        <v/>
      </c>
      <c r="L887" s="9">
        <f>IF(Occurrence!K887&gt;0,MAX(0,(Occurrence!K887-$E$4)*$B$7+$E$4*$B$6),0)</f>
        <v/>
      </c>
      <c r="M887" s="9">
        <f>Data!X887+$B$11</f>
        <v/>
      </c>
      <c r="N887" s="9">
        <f>(Data!X887-$D$9)*$B$12+$D$9+$B$11</f>
        <v/>
      </c>
      <c r="O887" s="9">
        <f>Data!Y887+$B$11</f>
        <v/>
      </c>
      <c r="P887" s="9">
        <f>(Data!Y887-$E$9)*$B$12+$E$9+$B$11</f>
        <v/>
      </c>
    </row>
    <row r="888">
      <c r="H888" s="14">
        <f>Data!A888</f>
        <v/>
      </c>
      <c r="I888" s="9">
        <f>IF(Occurrence!J888&gt;0,Occurrence!J888*$B$6,0)</f>
        <v/>
      </c>
      <c r="J888" s="9">
        <f>IF(Occurrence!J888&gt;0,MAX(0,(Occurrence!J888-$D$4)*$B$7+$D$4*$B$6),0)</f>
        <v/>
      </c>
      <c r="K888" s="9">
        <f>IF(Occurrence!K888&gt;0,Occurrence!K888*$B$6,0)</f>
        <v/>
      </c>
      <c r="L888" s="9">
        <f>IF(Occurrence!K888&gt;0,MAX(0,(Occurrence!K888-$E$4)*$B$7+$E$4*$B$6),0)</f>
        <v/>
      </c>
      <c r="M888" s="9">
        <f>Data!X888+$B$11</f>
        <v/>
      </c>
      <c r="N888" s="9">
        <f>(Data!X888-$D$9)*$B$12+$D$9+$B$11</f>
        <v/>
      </c>
      <c r="O888" s="9">
        <f>Data!Y888+$B$11</f>
        <v/>
      </c>
      <c r="P888" s="9">
        <f>(Data!Y888-$E$9)*$B$12+$E$9+$B$11</f>
        <v/>
      </c>
    </row>
    <row r="889">
      <c r="H889" s="14">
        <f>Data!A889</f>
        <v/>
      </c>
      <c r="I889" s="9">
        <f>IF(Occurrence!J889&gt;0,Occurrence!J889*$B$6,0)</f>
        <v/>
      </c>
      <c r="J889" s="9">
        <f>IF(Occurrence!J889&gt;0,MAX(0,(Occurrence!J889-$D$4)*$B$7+$D$4*$B$6),0)</f>
        <v/>
      </c>
      <c r="K889" s="9">
        <f>IF(Occurrence!K889&gt;0,Occurrence!K889*$B$6,0)</f>
        <v/>
      </c>
      <c r="L889" s="9">
        <f>IF(Occurrence!K889&gt;0,MAX(0,(Occurrence!K889-$E$4)*$B$7+$E$4*$B$6),0)</f>
        <v/>
      </c>
      <c r="M889" s="9">
        <f>Data!X889+$B$11</f>
        <v/>
      </c>
      <c r="N889" s="9">
        <f>(Data!X889-$D$9)*$B$12+$D$9+$B$11</f>
        <v/>
      </c>
      <c r="O889" s="9">
        <f>Data!Y889+$B$11</f>
        <v/>
      </c>
      <c r="P889" s="9">
        <f>(Data!Y889-$E$9)*$B$12+$E$9+$B$11</f>
        <v/>
      </c>
    </row>
    <row r="890">
      <c r="H890" s="14">
        <f>Data!A890</f>
        <v/>
      </c>
      <c r="I890" s="9">
        <f>IF(Occurrence!J890&gt;0,Occurrence!J890*$B$6,0)</f>
        <v/>
      </c>
      <c r="J890" s="9">
        <f>IF(Occurrence!J890&gt;0,MAX(0,(Occurrence!J890-$D$4)*$B$7+$D$4*$B$6),0)</f>
        <v/>
      </c>
      <c r="K890" s="9">
        <f>IF(Occurrence!K890&gt;0,Occurrence!K890*$B$6,0)</f>
        <v/>
      </c>
      <c r="L890" s="9">
        <f>IF(Occurrence!K890&gt;0,MAX(0,(Occurrence!K890-$E$4)*$B$7+$E$4*$B$6),0)</f>
        <v/>
      </c>
      <c r="M890" s="9">
        <f>Data!X890+$B$11</f>
        <v/>
      </c>
      <c r="N890" s="9">
        <f>(Data!X890-$D$9)*$B$12+$D$9+$B$11</f>
        <v/>
      </c>
      <c r="O890" s="9">
        <f>Data!Y890+$B$11</f>
        <v/>
      </c>
      <c r="P890" s="9">
        <f>(Data!Y890-$E$9)*$B$12+$E$9+$B$11</f>
        <v/>
      </c>
    </row>
    <row r="891">
      <c r="H891" s="14">
        <f>Data!A891</f>
        <v/>
      </c>
      <c r="I891" s="9">
        <f>IF(Occurrence!J891&gt;0,Occurrence!J891*$B$6,0)</f>
        <v/>
      </c>
      <c r="J891" s="9">
        <f>IF(Occurrence!J891&gt;0,MAX(0,(Occurrence!J891-$D$4)*$B$7+$D$4*$B$6),0)</f>
        <v/>
      </c>
      <c r="K891" s="9">
        <f>IF(Occurrence!K891&gt;0,Occurrence!K891*$B$6,0)</f>
        <v/>
      </c>
      <c r="L891" s="9">
        <f>IF(Occurrence!K891&gt;0,MAX(0,(Occurrence!K891-$E$4)*$B$7+$E$4*$B$6),0)</f>
        <v/>
      </c>
      <c r="M891" s="9">
        <f>Data!X891+$B$11</f>
        <v/>
      </c>
      <c r="N891" s="9">
        <f>(Data!X891-$D$9)*$B$12+$D$9+$B$11</f>
        <v/>
      </c>
      <c r="O891" s="9">
        <f>Data!Y891+$B$11</f>
        <v/>
      </c>
      <c r="P891" s="9">
        <f>(Data!Y891-$E$9)*$B$12+$E$9+$B$11</f>
        <v/>
      </c>
    </row>
    <row r="892">
      <c r="H892" s="14">
        <f>Data!A892</f>
        <v/>
      </c>
      <c r="I892" s="9">
        <f>IF(Occurrence!J892&gt;0,Occurrence!J892*$B$6,0)</f>
        <v/>
      </c>
      <c r="J892" s="9">
        <f>IF(Occurrence!J892&gt;0,MAX(0,(Occurrence!J892-$D$4)*$B$7+$D$4*$B$6),0)</f>
        <v/>
      </c>
      <c r="K892" s="9">
        <f>IF(Occurrence!K892&gt;0,Occurrence!K892*$B$6,0)</f>
        <v/>
      </c>
      <c r="L892" s="9">
        <f>IF(Occurrence!K892&gt;0,MAX(0,(Occurrence!K892-$E$4)*$B$7+$E$4*$B$6),0)</f>
        <v/>
      </c>
      <c r="M892" s="9">
        <f>Data!X892+$B$11</f>
        <v/>
      </c>
      <c r="N892" s="9">
        <f>(Data!X892-$D$9)*$B$12+$D$9+$B$11</f>
        <v/>
      </c>
      <c r="O892" s="9">
        <f>Data!Y892+$B$11</f>
        <v/>
      </c>
      <c r="P892" s="9">
        <f>(Data!Y892-$E$9)*$B$12+$E$9+$B$11</f>
        <v/>
      </c>
    </row>
    <row r="893">
      <c r="H893" s="14">
        <f>Data!A893</f>
        <v/>
      </c>
      <c r="I893" s="9">
        <f>IF(Occurrence!J893&gt;0,Occurrence!J893*$B$6,0)</f>
        <v/>
      </c>
      <c r="J893" s="9">
        <f>IF(Occurrence!J893&gt;0,MAX(0,(Occurrence!J893-$D$4)*$B$7+$D$4*$B$6),0)</f>
        <v/>
      </c>
      <c r="K893" s="9">
        <f>IF(Occurrence!K893&gt;0,Occurrence!K893*$B$6,0)</f>
        <v/>
      </c>
      <c r="L893" s="9">
        <f>IF(Occurrence!K893&gt;0,MAX(0,(Occurrence!K893-$E$4)*$B$7+$E$4*$B$6),0)</f>
        <v/>
      </c>
      <c r="M893" s="9">
        <f>Data!X893+$B$11</f>
        <v/>
      </c>
      <c r="N893" s="9">
        <f>(Data!X893-$D$9)*$B$12+$D$9+$B$11</f>
        <v/>
      </c>
      <c r="O893" s="9">
        <f>Data!Y893+$B$11</f>
        <v/>
      </c>
      <c r="P893" s="9">
        <f>(Data!Y893-$E$9)*$B$12+$E$9+$B$11</f>
        <v/>
      </c>
    </row>
    <row r="894">
      <c r="H894" s="14">
        <f>Data!A894</f>
        <v/>
      </c>
      <c r="I894" s="9">
        <f>IF(Occurrence!J894&gt;0,Occurrence!J894*$B$6,0)</f>
        <v/>
      </c>
      <c r="J894" s="9">
        <f>IF(Occurrence!J894&gt;0,MAX(0,(Occurrence!J894-$D$4)*$B$7+$D$4*$B$6),0)</f>
        <v/>
      </c>
      <c r="K894" s="9">
        <f>IF(Occurrence!K894&gt;0,Occurrence!K894*$B$6,0)</f>
        <v/>
      </c>
      <c r="L894" s="9">
        <f>IF(Occurrence!K894&gt;0,MAX(0,(Occurrence!K894-$E$4)*$B$7+$E$4*$B$6),0)</f>
        <v/>
      </c>
      <c r="M894" s="9">
        <f>Data!X894+$B$11</f>
        <v/>
      </c>
      <c r="N894" s="9">
        <f>(Data!X894-$D$9)*$B$12+$D$9+$B$11</f>
        <v/>
      </c>
      <c r="O894" s="9">
        <f>Data!Y894+$B$11</f>
        <v/>
      </c>
      <c r="P894" s="9">
        <f>(Data!Y894-$E$9)*$B$12+$E$9+$B$11</f>
        <v/>
      </c>
    </row>
    <row r="895">
      <c r="H895" s="14">
        <f>Data!A895</f>
        <v/>
      </c>
      <c r="I895" s="9">
        <f>IF(Occurrence!J895&gt;0,Occurrence!J895*$B$6,0)</f>
        <v/>
      </c>
      <c r="J895" s="9">
        <f>IF(Occurrence!J895&gt;0,MAX(0,(Occurrence!J895-$D$4)*$B$7+$D$4*$B$6),0)</f>
        <v/>
      </c>
      <c r="K895" s="9">
        <f>IF(Occurrence!K895&gt;0,Occurrence!K895*$B$6,0)</f>
        <v/>
      </c>
      <c r="L895" s="9">
        <f>IF(Occurrence!K895&gt;0,MAX(0,(Occurrence!K895-$E$4)*$B$7+$E$4*$B$6),0)</f>
        <v/>
      </c>
      <c r="M895" s="9">
        <f>Data!X895+$B$11</f>
        <v/>
      </c>
      <c r="N895" s="9">
        <f>(Data!X895-$D$9)*$B$12+$D$9+$B$11</f>
        <v/>
      </c>
      <c r="O895" s="9">
        <f>Data!Y895+$B$11</f>
        <v/>
      </c>
      <c r="P895" s="9">
        <f>(Data!Y895-$E$9)*$B$12+$E$9+$B$11</f>
        <v/>
      </c>
    </row>
    <row r="896">
      <c r="H896" s="14">
        <f>Data!A896</f>
        <v/>
      </c>
      <c r="I896" s="9">
        <f>IF(Occurrence!J896&gt;0,Occurrence!J896*$B$6,0)</f>
        <v/>
      </c>
      <c r="J896" s="9">
        <f>IF(Occurrence!J896&gt;0,MAX(0,(Occurrence!J896-$D$4)*$B$7+$D$4*$B$6),0)</f>
        <v/>
      </c>
      <c r="K896" s="9">
        <f>IF(Occurrence!K896&gt;0,Occurrence!K896*$B$6,0)</f>
        <v/>
      </c>
      <c r="L896" s="9">
        <f>IF(Occurrence!K896&gt;0,MAX(0,(Occurrence!K896-$E$4)*$B$7+$E$4*$B$6),0)</f>
        <v/>
      </c>
      <c r="M896" s="9">
        <f>Data!X896+$B$11</f>
        <v/>
      </c>
      <c r="N896" s="9">
        <f>(Data!X896-$D$9)*$B$12+$D$9+$B$11</f>
        <v/>
      </c>
      <c r="O896" s="9">
        <f>Data!Y896+$B$11</f>
        <v/>
      </c>
      <c r="P896" s="9">
        <f>(Data!Y896-$E$9)*$B$12+$E$9+$B$11</f>
        <v/>
      </c>
    </row>
    <row r="897">
      <c r="H897" s="14">
        <f>Data!A897</f>
        <v/>
      </c>
      <c r="I897" s="9">
        <f>IF(Occurrence!J897&gt;0,Occurrence!J897*$B$6,0)</f>
        <v/>
      </c>
      <c r="J897" s="9">
        <f>IF(Occurrence!J897&gt;0,MAX(0,(Occurrence!J897-$D$4)*$B$7+$D$4*$B$6),0)</f>
        <v/>
      </c>
      <c r="K897" s="9">
        <f>IF(Occurrence!K897&gt;0,Occurrence!K897*$B$6,0)</f>
        <v/>
      </c>
      <c r="L897" s="9">
        <f>IF(Occurrence!K897&gt;0,MAX(0,(Occurrence!K897-$E$4)*$B$7+$E$4*$B$6),0)</f>
        <v/>
      </c>
      <c r="M897" s="9">
        <f>Data!X897+$B$11</f>
        <v/>
      </c>
      <c r="N897" s="9">
        <f>(Data!X897-$D$9)*$B$12+$D$9+$B$11</f>
        <v/>
      </c>
      <c r="O897" s="9">
        <f>Data!Y897+$B$11</f>
        <v/>
      </c>
      <c r="P897" s="9">
        <f>(Data!Y897-$E$9)*$B$12+$E$9+$B$11</f>
        <v/>
      </c>
    </row>
    <row r="898">
      <c r="H898" s="14">
        <f>Data!A898</f>
        <v/>
      </c>
      <c r="I898" s="9">
        <f>IF(Occurrence!J898&gt;0,Occurrence!J898*$B$6,0)</f>
        <v/>
      </c>
      <c r="J898" s="9">
        <f>IF(Occurrence!J898&gt;0,MAX(0,(Occurrence!J898-$D$4)*$B$7+$D$4*$B$6),0)</f>
        <v/>
      </c>
      <c r="K898" s="9">
        <f>IF(Occurrence!K898&gt;0,Occurrence!K898*$B$6,0)</f>
        <v/>
      </c>
      <c r="L898" s="9">
        <f>IF(Occurrence!K898&gt;0,MAX(0,(Occurrence!K898-$E$4)*$B$7+$E$4*$B$6),0)</f>
        <v/>
      </c>
      <c r="M898" s="9">
        <f>Data!X898+$B$11</f>
        <v/>
      </c>
      <c r="N898" s="9">
        <f>(Data!X898-$D$9)*$B$12+$D$9+$B$11</f>
        <v/>
      </c>
      <c r="O898" s="9">
        <f>Data!Y898+$B$11</f>
        <v/>
      </c>
      <c r="P898" s="9">
        <f>(Data!Y898-$E$9)*$B$12+$E$9+$B$11</f>
        <v/>
      </c>
    </row>
    <row r="899">
      <c r="H899" s="14">
        <f>Data!A899</f>
        <v/>
      </c>
      <c r="I899" s="9">
        <f>IF(Occurrence!J899&gt;0,Occurrence!J899*$B$6,0)</f>
        <v/>
      </c>
      <c r="J899" s="9">
        <f>IF(Occurrence!J899&gt;0,MAX(0,(Occurrence!J899-$D$4)*$B$7+$D$4*$B$6),0)</f>
        <v/>
      </c>
      <c r="K899" s="9">
        <f>IF(Occurrence!K899&gt;0,Occurrence!K899*$B$6,0)</f>
        <v/>
      </c>
      <c r="L899" s="9">
        <f>IF(Occurrence!K899&gt;0,MAX(0,(Occurrence!K899-$E$4)*$B$7+$E$4*$B$6),0)</f>
        <v/>
      </c>
      <c r="M899" s="9">
        <f>Data!X899+$B$11</f>
        <v/>
      </c>
      <c r="N899" s="9">
        <f>(Data!X899-$D$9)*$B$12+$D$9+$B$11</f>
        <v/>
      </c>
      <c r="O899" s="9">
        <f>Data!Y899+$B$11</f>
        <v/>
      </c>
      <c r="P899" s="9">
        <f>(Data!Y899-$E$9)*$B$12+$E$9+$B$11</f>
        <v/>
      </c>
    </row>
    <row r="900">
      <c r="H900" s="14">
        <f>Data!A900</f>
        <v/>
      </c>
      <c r="I900" s="9">
        <f>IF(Occurrence!J900&gt;0,Occurrence!J900*$B$6,0)</f>
        <v/>
      </c>
      <c r="J900" s="9">
        <f>IF(Occurrence!J900&gt;0,MAX(0,(Occurrence!J900-$D$4)*$B$7+$D$4*$B$6),0)</f>
        <v/>
      </c>
      <c r="K900" s="9">
        <f>IF(Occurrence!K900&gt;0,Occurrence!K900*$B$6,0)</f>
        <v/>
      </c>
      <c r="L900" s="9">
        <f>IF(Occurrence!K900&gt;0,MAX(0,(Occurrence!K900-$E$4)*$B$7+$E$4*$B$6),0)</f>
        <v/>
      </c>
      <c r="M900" s="9">
        <f>Data!X900+$B$11</f>
        <v/>
      </c>
      <c r="N900" s="9">
        <f>(Data!X900-$D$9)*$B$12+$D$9+$B$11</f>
        <v/>
      </c>
      <c r="O900" s="9">
        <f>Data!Y900+$B$11</f>
        <v/>
      </c>
      <c r="P900" s="9">
        <f>(Data!Y900-$E$9)*$B$12+$E$9+$B$11</f>
        <v/>
      </c>
    </row>
    <row r="901">
      <c r="H901" s="14">
        <f>Data!A901</f>
        <v/>
      </c>
      <c r="I901" s="9">
        <f>IF(Occurrence!J901&gt;0,Occurrence!J901*$B$6,0)</f>
        <v/>
      </c>
      <c r="J901" s="9">
        <f>IF(Occurrence!J901&gt;0,MAX(0,(Occurrence!J901-$D$4)*$B$7+$D$4*$B$6),0)</f>
        <v/>
      </c>
      <c r="K901" s="9">
        <f>IF(Occurrence!K901&gt;0,Occurrence!K901*$B$6,0)</f>
        <v/>
      </c>
      <c r="L901" s="9">
        <f>IF(Occurrence!K901&gt;0,MAX(0,(Occurrence!K901-$E$4)*$B$7+$E$4*$B$6),0)</f>
        <v/>
      </c>
      <c r="M901" s="9">
        <f>Data!X901+$B$11</f>
        <v/>
      </c>
      <c r="N901" s="9">
        <f>(Data!X901-$D$9)*$B$12+$D$9+$B$11</f>
        <v/>
      </c>
      <c r="O901" s="9">
        <f>Data!Y901+$B$11</f>
        <v/>
      </c>
      <c r="P901" s="9">
        <f>(Data!Y901-$E$9)*$B$12+$E$9+$B$11</f>
        <v/>
      </c>
    </row>
    <row r="902">
      <c r="H902" s="14">
        <f>Data!A902</f>
        <v/>
      </c>
      <c r="I902" s="9">
        <f>IF(Occurrence!J902&gt;0,Occurrence!J902*$B$6,0)</f>
        <v/>
      </c>
      <c r="J902" s="9">
        <f>IF(Occurrence!J902&gt;0,MAX(0,(Occurrence!J902-$D$4)*$B$7+$D$4*$B$6),0)</f>
        <v/>
      </c>
      <c r="K902" s="9">
        <f>IF(Occurrence!K902&gt;0,Occurrence!K902*$B$6,0)</f>
        <v/>
      </c>
      <c r="L902" s="9">
        <f>IF(Occurrence!K902&gt;0,MAX(0,(Occurrence!K902-$E$4)*$B$7+$E$4*$B$6),0)</f>
        <v/>
      </c>
      <c r="M902" s="9">
        <f>Data!X902+$B$11</f>
        <v/>
      </c>
      <c r="N902" s="9">
        <f>(Data!X902-$D$9)*$B$12+$D$9+$B$11</f>
        <v/>
      </c>
      <c r="O902" s="9">
        <f>Data!Y902+$B$11</f>
        <v/>
      </c>
      <c r="P902" s="9">
        <f>(Data!Y902-$E$9)*$B$12+$E$9+$B$11</f>
        <v/>
      </c>
    </row>
    <row r="903">
      <c r="H903" s="14">
        <f>Data!A903</f>
        <v/>
      </c>
      <c r="I903" s="9">
        <f>IF(Occurrence!J903&gt;0,Occurrence!J903*$B$6,0)</f>
        <v/>
      </c>
      <c r="J903" s="9">
        <f>IF(Occurrence!J903&gt;0,MAX(0,(Occurrence!J903-$D$4)*$B$7+$D$4*$B$6),0)</f>
        <v/>
      </c>
      <c r="K903" s="9">
        <f>IF(Occurrence!K903&gt;0,Occurrence!K903*$B$6,0)</f>
        <v/>
      </c>
      <c r="L903" s="9">
        <f>IF(Occurrence!K903&gt;0,MAX(0,(Occurrence!K903-$E$4)*$B$7+$E$4*$B$6),0)</f>
        <v/>
      </c>
      <c r="M903" s="9">
        <f>Data!X903+$B$11</f>
        <v/>
      </c>
      <c r="N903" s="9">
        <f>(Data!X903-$D$9)*$B$12+$D$9+$B$11</f>
        <v/>
      </c>
      <c r="O903" s="9">
        <f>Data!Y903+$B$11</f>
        <v/>
      </c>
      <c r="P903" s="9">
        <f>(Data!Y903-$E$9)*$B$12+$E$9+$B$11</f>
        <v/>
      </c>
    </row>
    <row r="904">
      <c r="H904" s="14">
        <f>Data!A904</f>
        <v/>
      </c>
      <c r="I904" s="9">
        <f>IF(Occurrence!J904&gt;0,Occurrence!J904*$B$6,0)</f>
        <v/>
      </c>
      <c r="J904" s="9">
        <f>IF(Occurrence!J904&gt;0,MAX(0,(Occurrence!J904-$D$4)*$B$7+$D$4*$B$6),0)</f>
        <v/>
      </c>
      <c r="K904" s="9">
        <f>IF(Occurrence!K904&gt;0,Occurrence!K904*$B$6,0)</f>
        <v/>
      </c>
      <c r="L904" s="9">
        <f>IF(Occurrence!K904&gt;0,MAX(0,(Occurrence!K904-$E$4)*$B$7+$E$4*$B$6),0)</f>
        <v/>
      </c>
      <c r="M904" s="9">
        <f>Data!X904+$B$11</f>
        <v/>
      </c>
      <c r="N904" s="9">
        <f>(Data!X904-$D$9)*$B$12+$D$9+$B$11</f>
        <v/>
      </c>
      <c r="O904" s="9">
        <f>Data!Y904+$B$11</f>
        <v/>
      </c>
      <c r="P904" s="9">
        <f>(Data!Y904-$E$9)*$B$12+$E$9+$B$11</f>
        <v/>
      </c>
    </row>
    <row r="905">
      <c r="H905" s="14">
        <f>Data!A905</f>
        <v/>
      </c>
      <c r="I905" s="9">
        <f>IF(Occurrence!J905&gt;0,Occurrence!J905*$B$6,0)</f>
        <v/>
      </c>
      <c r="J905" s="9">
        <f>IF(Occurrence!J905&gt;0,MAX(0,(Occurrence!J905-$D$4)*$B$7+$D$4*$B$6),0)</f>
        <v/>
      </c>
      <c r="K905" s="9">
        <f>IF(Occurrence!K905&gt;0,Occurrence!K905*$B$6,0)</f>
        <v/>
      </c>
      <c r="L905" s="9">
        <f>IF(Occurrence!K905&gt;0,MAX(0,(Occurrence!K905-$E$4)*$B$7+$E$4*$B$6),0)</f>
        <v/>
      </c>
      <c r="M905" s="9">
        <f>Data!X905+$B$11</f>
        <v/>
      </c>
      <c r="N905" s="9">
        <f>(Data!X905-$D$9)*$B$12+$D$9+$B$11</f>
        <v/>
      </c>
      <c r="O905" s="9">
        <f>Data!Y905+$B$11</f>
        <v/>
      </c>
      <c r="P905" s="9">
        <f>(Data!Y905-$E$9)*$B$12+$E$9+$B$11</f>
        <v/>
      </c>
    </row>
    <row r="906">
      <c r="H906" s="14">
        <f>Data!A906</f>
        <v/>
      </c>
      <c r="I906" s="9">
        <f>IF(Occurrence!J906&gt;0,Occurrence!J906*$B$6,0)</f>
        <v/>
      </c>
      <c r="J906" s="9">
        <f>IF(Occurrence!J906&gt;0,MAX(0,(Occurrence!J906-$D$4)*$B$7+$D$4*$B$6),0)</f>
        <v/>
      </c>
      <c r="K906" s="9">
        <f>IF(Occurrence!K906&gt;0,Occurrence!K906*$B$6,0)</f>
        <v/>
      </c>
      <c r="L906" s="9">
        <f>IF(Occurrence!K906&gt;0,MAX(0,(Occurrence!K906-$E$4)*$B$7+$E$4*$B$6),0)</f>
        <v/>
      </c>
      <c r="M906" s="9">
        <f>Data!X906+$B$11</f>
        <v/>
      </c>
      <c r="N906" s="9">
        <f>(Data!X906-$D$9)*$B$12+$D$9+$B$11</f>
        <v/>
      </c>
      <c r="O906" s="9">
        <f>Data!Y906+$B$11</f>
        <v/>
      </c>
      <c r="P906" s="9">
        <f>(Data!Y906-$E$9)*$B$12+$E$9+$B$11</f>
        <v/>
      </c>
    </row>
    <row r="907">
      <c r="H907" s="14">
        <f>Data!A907</f>
        <v/>
      </c>
      <c r="I907" s="9">
        <f>IF(Occurrence!J907&gt;0,Occurrence!J907*$B$6,0)</f>
        <v/>
      </c>
      <c r="J907" s="9">
        <f>IF(Occurrence!J907&gt;0,MAX(0,(Occurrence!J907-$D$4)*$B$7+$D$4*$B$6),0)</f>
        <v/>
      </c>
      <c r="K907" s="9">
        <f>IF(Occurrence!K907&gt;0,Occurrence!K907*$B$6,0)</f>
        <v/>
      </c>
      <c r="L907" s="9">
        <f>IF(Occurrence!K907&gt;0,MAX(0,(Occurrence!K907-$E$4)*$B$7+$E$4*$B$6),0)</f>
        <v/>
      </c>
      <c r="M907" s="9">
        <f>Data!X907+$B$11</f>
        <v/>
      </c>
      <c r="N907" s="9">
        <f>(Data!X907-$D$9)*$B$12+$D$9+$B$11</f>
        <v/>
      </c>
      <c r="O907" s="9">
        <f>Data!Y907+$B$11</f>
        <v/>
      </c>
      <c r="P907" s="9">
        <f>(Data!Y907-$E$9)*$B$12+$E$9+$B$11</f>
        <v/>
      </c>
    </row>
    <row r="908">
      <c r="H908" s="14">
        <f>Data!A908</f>
        <v/>
      </c>
      <c r="I908" s="9">
        <f>IF(Occurrence!J908&gt;0,Occurrence!J908*$B$6,0)</f>
        <v/>
      </c>
      <c r="J908" s="9">
        <f>IF(Occurrence!J908&gt;0,MAX(0,(Occurrence!J908-$D$4)*$B$7+$D$4*$B$6),0)</f>
        <v/>
      </c>
      <c r="K908" s="9">
        <f>IF(Occurrence!K908&gt;0,Occurrence!K908*$B$6,0)</f>
        <v/>
      </c>
      <c r="L908" s="9">
        <f>IF(Occurrence!K908&gt;0,MAX(0,(Occurrence!K908-$E$4)*$B$7+$E$4*$B$6),0)</f>
        <v/>
      </c>
      <c r="M908" s="9">
        <f>Data!X908+$B$11</f>
        <v/>
      </c>
      <c r="N908" s="9">
        <f>(Data!X908-$D$9)*$B$12+$D$9+$B$11</f>
        <v/>
      </c>
      <c r="O908" s="9">
        <f>Data!Y908+$B$11</f>
        <v/>
      </c>
      <c r="P908" s="9">
        <f>(Data!Y908-$E$9)*$B$12+$E$9+$B$11</f>
        <v/>
      </c>
    </row>
    <row r="909">
      <c r="H909" s="14">
        <f>Data!A909</f>
        <v/>
      </c>
      <c r="I909" s="9">
        <f>IF(Occurrence!J909&gt;0,Occurrence!J909*$B$6,0)</f>
        <v/>
      </c>
      <c r="J909" s="9">
        <f>IF(Occurrence!J909&gt;0,MAX(0,(Occurrence!J909-$D$4)*$B$7+$D$4*$B$6),0)</f>
        <v/>
      </c>
      <c r="K909" s="9">
        <f>IF(Occurrence!K909&gt;0,Occurrence!K909*$B$6,0)</f>
        <v/>
      </c>
      <c r="L909" s="9">
        <f>IF(Occurrence!K909&gt;0,MAX(0,(Occurrence!K909-$E$4)*$B$7+$E$4*$B$6),0)</f>
        <v/>
      </c>
      <c r="M909" s="9">
        <f>Data!X909+$B$11</f>
        <v/>
      </c>
      <c r="N909" s="9">
        <f>(Data!X909-$D$9)*$B$12+$D$9+$B$11</f>
        <v/>
      </c>
      <c r="O909" s="9">
        <f>Data!Y909+$B$11</f>
        <v/>
      </c>
      <c r="P909" s="9">
        <f>(Data!Y909-$E$9)*$B$12+$E$9+$B$11</f>
        <v/>
      </c>
    </row>
    <row r="910">
      <c r="H910" s="14">
        <f>Data!A910</f>
        <v/>
      </c>
      <c r="I910" s="9">
        <f>IF(Occurrence!J910&gt;0,Occurrence!J910*$B$6,0)</f>
        <v/>
      </c>
      <c r="J910" s="9">
        <f>IF(Occurrence!J910&gt;0,MAX(0,(Occurrence!J910-$D$4)*$B$7+$D$4*$B$6),0)</f>
        <v/>
      </c>
      <c r="K910" s="9">
        <f>IF(Occurrence!K910&gt;0,Occurrence!K910*$B$6,0)</f>
        <v/>
      </c>
      <c r="L910" s="9">
        <f>IF(Occurrence!K910&gt;0,MAX(0,(Occurrence!K910-$E$4)*$B$7+$E$4*$B$6),0)</f>
        <v/>
      </c>
      <c r="M910" s="9">
        <f>Data!X910+$B$11</f>
        <v/>
      </c>
      <c r="N910" s="9">
        <f>(Data!X910-$D$9)*$B$12+$D$9+$B$11</f>
        <v/>
      </c>
      <c r="O910" s="9">
        <f>Data!Y910+$B$11</f>
        <v/>
      </c>
      <c r="P910" s="9">
        <f>(Data!Y910-$E$9)*$B$12+$E$9+$B$11</f>
        <v/>
      </c>
    </row>
    <row r="911">
      <c r="H911" s="14">
        <f>Data!A911</f>
        <v/>
      </c>
      <c r="I911" s="9">
        <f>IF(Occurrence!J911&gt;0,Occurrence!J911*$B$6,0)</f>
        <v/>
      </c>
      <c r="J911" s="9">
        <f>IF(Occurrence!J911&gt;0,MAX(0,(Occurrence!J911-$D$4)*$B$7+$D$4*$B$6),0)</f>
        <v/>
      </c>
      <c r="K911" s="9">
        <f>IF(Occurrence!K911&gt;0,Occurrence!K911*$B$6,0)</f>
        <v/>
      </c>
      <c r="L911" s="9">
        <f>IF(Occurrence!K911&gt;0,MAX(0,(Occurrence!K911-$E$4)*$B$7+$E$4*$B$6),0)</f>
        <v/>
      </c>
      <c r="M911" s="9">
        <f>Data!X911+$B$11</f>
        <v/>
      </c>
      <c r="N911" s="9">
        <f>(Data!X911-$D$9)*$B$12+$D$9+$B$11</f>
        <v/>
      </c>
      <c r="O911" s="9">
        <f>Data!Y911+$B$11</f>
        <v/>
      </c>
      <c r="P911" s="9">
        <f>(Data!Y911-$E$9)*$B$12+$E$9+$B$11</f>
        <v/>
      </c>
    </row>
    <row r="912">
      <c r="H912" s="14">
        <f>Data!A912</f>
        <v/>
      </c>
      <c r="I912" s="9">
        <f>IF(Occurrence!J912&gt;0,Occurrence!J912*$B$6,0)</f>
        <v/>
      </c>
      <c r="J912" s="9">
        <f>IF(Occurrence!J912&gt;0,MAX(0,(Occurrence!J912-$D$4)*$B$7+$D$4*$B$6),0)</f>
        <v/>
      </c>
      <c r="K912" s="9">
        <f>IF(Occurrence!K912&gt;0,Occurrence!K912*$B$6,0)</f>
        <v/>
      </c>
      <c r="L912" s="9">
        <f>IF(Occurrence!K912&gt;0,MAX(0,(Occurrence!K912-$E$4)*$B$7+$E$4*$B$6),0)</f>
        <v/>
      </c>
      <c r="M912" s="9">
        <f>Data!X912+$B$11</f>
        <v/>
      </c>
      <c r="N912" s="9">
        <f>(Data!X912-$D$9)*$B$12+$D$9+$B$11</f>
        <v/>
      </c>
      <c r="O912" s="9">
        <f>Data!Y912+$B$11</f>
        <v/>
      </c>
      <c r="P912" s="9">
        <f>(Data!Y912-$E$9)*$B$12+$E$9+$B$11</f>
        <v/>
      </c>
    </row>
    <row r="913">
      <c r="H913" s="14">
        <f>Data!A913</f>
        <v/>
      </c>
      <c r="I913" s="9">
        <f>IF(Occurrence!J913&gt;0,Occurrence!J913*$B$6,0)</f>
        <v/>
      </c>
      <c r="J913" s="9">
        <f>IF(Occurrence!J913&gt;0,MAX(0,(Occurrence!J913-$D$4)*$B$7+$D$4*$B$6),0)</f>
        <v/>
      </c>
      <c r="K913" s="9">
        <f>IF(Occurrence!K913&gt;0,Occurrence!K913*$B$6,0)</f>
        <v/>
      </c>
      <c r="L913" s="9">
        <f>IF(Occurrence!K913&gt;0,MAX(0,(Occurrence!K913-$E$4)*$B$7+$E$4*$B$6),0)</f>
        <v/>
      </c>
      <c r="M913" s="9">
        <f>Data!X913+$B$11</f>
        <v/>
      </c>
      <c r="N913" s="9">
        <f>(Data!X913-$D$9)*$B$12+$D$9+$B$11</f>
        <v/>
      </c>
      <c r="O913" s="9">
        <f>Data!Y913+$B$11</f>
        <v/>
      </c>
      <c r="P913" s="9">
        <f>(Data!Y913-$E$9)*$B$12+$E$9+$B$11</f>
        <v/>
      </c>
    </row>
    <row r="914">
      <c r="H914" s="14">
        <f>Data!A914</f>
        <v/>
      </c>
      <c r="I914" s="9">
        <f>IF(Occurrence!J914&gt;0,Occurrence!J914*$B$6,0)</f>
        <v/>
      </c>
      <c r="J914" s="9">
        <f>IF(Occurrence!J914&gt;0,MAX(0,(Occurrence!J914-$D$4)*$B$7+$D$4*$B$6),0)</f>
        <v/>
      </c>
      <c r="K914" s="9">
        <f>IF(Occurrence!K914&gt;0,Occurrence!K914*$B$6,0)</f>
        <v/>
      </c>
      <c r="L914" s="9">
        <f>IF(Occurrence!K914&gt;0,MAX(0,(Occurrence!K914-$E$4)*$B$7+$E$4*$B$6),0)</f>
        <v/>
      </c>
      <c r="M914" s="9">
        <f>Data!X914+$B$11</f>
        <v/>
      </c>
      <c r="N914" s="9">
        <f>(Data!X914-$D$9)*$B$12+$D$9+$B$11</f>
        <v/>
      </c>
      <c r="O914" s="9">
        <f>Data!Y914+$B$11</f>
        <v/>
      </c>
      <c r="P914" s="9">
        <f>(Data!Y914-$E$9)*$B$12+$E$9+$B$11</f>
        <v/>
      </c>
    </row>
    <row r="915">
      <c r="H915" s="14">
        <f>Data!A915</f>
        <v/>
      </c>
      <c r="I915" s="9">
        <f>IF(Occurrence!J915&gt;0,Occurrence!J915*$B$6,0)</f>
        <v/>
      </c>
      <c r="J915" s="9">
        <f>IF(Occurrence!J915&gt;0,MAX(0,(Occurrence!J915-$D$4)*$B$7+$D$4*$B$6),0)</f>
        <v/>
      </c>
      <c r="K915" s="9">
        <f>IF(Occurrence!K915&gt;0,Occurrence!K915*$B$6,0)</f>
        <v/>
      </c>
      <c r="L915" s="9">
        <f>IF(Occurrence!K915&gt;0,MAX(0,(Occurrence!K915-$E$4)*$B$7+$E$4*$B$6),0)</f>
        <v/>
      </c>
      <c r="M915" s="9">
        <f>Data!X915+$B$11</f>
        <v/>
      </c>
      <c r="N915" s="9">
        <f>(Data!X915-$D$9)*$B$12+$D$9+$B$11</f>
        <v/>
      </c>
      <c r="O915" s="9">
        <f>Data!Y915+$B$11</f>
        <v/>
      </c>
      <c r="P915" s="9">
        <f>(Data!Y915-$E$9)*$B$12+$E$9+$B$11</f>
        <v/>
      </c>
    </row>
    <row r="916">
      <c r="H916" s="14">
        <f>Data!A916</f>
        <v/>
      </c>
      <c r="I916" s="9">
        <f>IF(Occurrence!J916&gt;0,Occurrence!J916*$B$6,0)</f>
        <v/>
      </c>
      <c r="J916" s="9">
        <f>IF(Occurrence!J916&gt;0,MAX(0,(Occurrence!J916-$D$4)*$B$7+$D$4*$B$6),0)</f>
        <v/>
      </c>
      <c r="K916" s="9">
        <f>IF(Occurrence!K916&gt;0,Occurrence!K916*$B$6,0)</f>
        <v/>
      </c>
      <c r="L916" s="9">
        <f>IF(Occurrence!K916&gt;0,MAX(0,(Occurrence!K916-$E$4)*$B$7+$E$4*$B$6),0)</f>
        <v/>
      </c>
      <c r="M916" s="9">
        <f>Data!X916+$B$11</f>
        <v/>
      </c>
      <c r="N916" s="9">
        <f>(Data!X916-$D$9)*$B$12+$D$9+$B$11</f>
        <v/>
      </c>
      <c r="O916" s="9">
        <f>Data!Y916+$B$11</f>
        <v/>
      </c>
      <c r="P916" s="9">
        <f>(Data!Y916-$E$9)*$B$12+$E$9+$B$11</f>
        <v/>
      </c>
    </row>
    <row r="917">
      <c r="H917" s="14">
        <f>Data!A917</f>
        <v/>
      </c>
      <c r="I917" s="9">
        <f>IF(Occurrence!J917&gt;0,Occurrence!J917*$B$6,0)</f>
        <v/>
      </c>
      <c r="J917" s="9">
        <f>IF(Occurrence!J917&gt;0,MAX(0,(Occurrence!J917-$D$4)*$B$7+$D$4*$B$6),0)</f>
        <v/>
      </c>
      <c r="K917" s="9">
        <f>IF(Occurrence!K917&gt;0,Occurrence!K917*$B$6,0)</f>
        <v/>
      </c>
      <c r="L917" s="9">
        <f>IF(Occurrence!K917&gt;0,MAX(0,(Occurrence!K917-$E$4)*$B$7+$E$4*$B$6),0)</f>
        <v/>
      </c>
      <c r="M917" s="9">
        <f>Data!X917+$B$11</f>
        <v/>
      </c>
      <c r="N917" s="9">
        <f>(Data!X917-$D$9)*$B$12+$D$9+$B$11</f>
        <v/>
      </c>
      <c r="O917" s="9">
        <f>Data!Y917+$B$11</f>
        <v/>
      </c>
      <c r="P917" s="9">
        <f>(Data!Y917-$E$9)*$B$12+$E$9+$B$11</f>
        <v/>
      </c>
    </row>
    <row r="918">
      <c r="H918" s="14">
        <f>Data!A918</f>
        <v/>
      </c>
      <c r="I918" s="9">
        <f>IF(Occurrence!J918&gt;0,Occurrence!J918*$B$6,0)</f>
        <v/>
      </c>
      <c r="J918" s="9">
        <f>IF(Occurrence!J918&gt;0,MAX(0,(Occurrence!J918-$D$4)*$B$7+$D$4*$B$6),0)</f>
        <v/>
      </c>
      <c r="K918" s="9">
        <f>IF(Occurrence!K918&gt;0,Occurrence!K918*$B$6,0)</f>
        <v/>
      </c>
      <c r="L918" s="9">
        <f>IF(Occurrence!K918&gt;0,MAX(0,(Occurrence!K918-$E$4)*$B$7+$E$4*$B$6),0)</f>
        <v/>
      </c>
      <c r="M918" s="9">
        <f>Data!X918+$B$11</f>
        <v/>
      </c>
      <c r="N918" s="9">
        <f>(Data!X918-$D$9)*$B$12+$D$9+$B$11</f>
        <v/>
      </c>
      <c r="O918" s="9">
        <f>Data!Y918+$B$11</f>
        <v/>
      </c>
      <c r="P918" s="9">
        <f>(Data!Y918-$E$9)*$B$12+$E$9+$B$11</f>
        <v/>
      </c>
    </row>
    <row r="919">
      <c r="H919" s="14">
        <f>Data!A919</f>
        <v/>
      </c>
      <c r="I919" s="9">
        <f>IF(Occurrence!J919&gt;0,Occurrence!J919*$B$6,0)</f>
        <v/>
      </c>
      <c r="J919" s="9">
        <f>IF(Occurrence!J919&gt;0,MAX(0,(Occurrence!J919-$D$4)*$B$7+$D$4*$B$6),0)</f>
        <v/>
      </c>
      <c r="K919" s="9">
        <f>IF(Occurrence!K919&gt;0,Occurrence!K919*$B$6,0)</f>
        <v/>
      </c>
      <c r="L919" s="9">
        <f>IF(Occurrence!K919&gt;0,MAX(0,(Occurrence!K919-$E$4)*$B$7+$E$4*$B$6),0)</f>
        <v/>
      </c>
      <c r="M919" s="9">
        <f>Data!X919+$B$11</f>
        <v/>
      </c>
      <c r="N919" s="9">
        <f>(Data!X919-$D$9)*$B$12+$D$9+$B$11</f>
        <v/>
      </c>
      <c r="O919" s="9">
        <f>Data!Y919+$B$11</f>
        <v/>
      </c>
      <c r="P919" s="9">
        <f>(Data!Y919-$E$9)*$B$12+$E$9+$B$11</f>
        <v/>
      </c>
    </row>
    <row r="920">
      <c r="H920" s="14">
        <f>Data!A920</f>
        <v/>
      </c>
      <c r="I920" s="9">
        <f>IF(Occurrence!J920&gt;0,Occurrence!J920*$B$6,0)</f>
        <v/>
      </c>
      <c r="J920" s="9">
        <f>IF(Occurrence!J920&gt;0,MAX(0,(Occurrence!J920-$D$4)*$B$7+$D$4*$B$6),0)</f>
        <v/>
      </c>
      <c r="K920" s="9">
        <f>IF(Occurrence!K920&gt;0,Occurrence!K920*$B$6,0)</f>
        <v/>
      </c>
      <c r="L920" s="9">
        <f>IF(Occurrence!K920&gt;0,MAX(0,(Occurrence!K920-$E$4)*$B$7+$E$4*$B$6),0)</f>
        <v/>
      </c>
      <c r="M920" s="9">
        <f>Data!X920+$B$11</f>
        <v/>
      </c>
      <c r="N920" s="9">
        <f>(Data!X920-$D$9)*$B$12+$D$9+$B$11</f>
        <v/>
      </c>
      <c r="O920" s="9">
        <f>Data!Y920+$B$11</f>
        <v/>
      </c>
      <c r="P920" s="9">
        <f>(Data!Y920-$E$9)*$B$12+$E$9+$B$11</f>
        <v/>
      </c>
    </row>
    <row r="921">
      <c r="H921" s="14">
        <f>Data!A921</f>
        <v/>
      </c>
      <c r="I921" s="9">
        <f>IF(Occurrence!J921&gt;0,Occurrence!J921*$B$6,0)</f>
        <v/>
      </c>
      <c r="J921" s="9">
        <f>IF(Occurrence!J921&gt;0,MAX(0,(Occurrence!J921-$D$4)*$B$7+$D$4*$B$6),0)</f>
        <v/>
      </c>
      <c r="K921" s="9">
        <f>IF(Occurrence!K921&gt;0,Occurrence!K921*$B$6,0)</f>
        <v/>
      </c>
      <c r="L921" s="9">
        <f>IF(Occurrence!K921&gt;0,MAX(0,(Occurrence!K921-$E$4)*$B$7+$E$4*$B$6),0)</f>
        <v/>
      </c>
      <c r="M921" s="9">
        <f>Data!X921+$B$11</f>
        <v/>
      </c>
      <c r="N921" s="9">
        <f>(Data!X921-$D$9)*$B$12+$D$9+$B$11</f>
        <v/>
      </c>
      <c r="O921" s="9">
        <f>Data!Y921+$B$11</f>
        <v/>
      </c>
      <c r="P921" s="9">
        <f>(Data!Y921-$E$9)*$B$12+$E$9+$B$11</f>
        <v/>
      </c>
    </row>
    <row r="922">
      <c r="H922" s="14">
        <f>Data!A922</f>
        <v/>
      </c>
      <c r="I922" s="9">
        <f>IF(Occurrence!J922&gt;0,Occurrence!J922*$B$6,0)</f>
        <v/>
      </c>
      <c r="J922" s="9">
        <f>IF(Occurrence!J922&gt;0,MAX(0,(Occurrence!J922-$D$4)*$B$7+$D$4*$B$6),0)</f>
        <v/>
      </c>
      <c r="K922" s="9">
        <f>IF(Occurrence!K922&gt;0,Occurrence!K922*$B$6,0)</f>
        <v/>
      </c>
      <c r="L922" s="9">
        <f>IF(Occurrence!K922&gt;0,MAX(0,(Occurrence!K922-$E$4)*$B$7+$E$4*$B$6),0)</f>
        <v/>
      </c>
      <c r="M922" s="9">
        <f>Data!X922+$B$11</f>
        <v/>
      </c>
      <c r="N922" s="9">
        <f>(Data!X922-$D$9)*$B$12+$D$9+$B$11</f>
        <v/>
      </c>
      <c r="O922" s="9">
        <f>Data!Y922+$B$11</f>
        <v/>
      </c>
      <c r="P922" s="9">
        <f>(Data!Y922-$E$9)*$B$12+$E$9+$B$11</f>
        <v/>
      </c>
    </row>
    <row r="923">
      <c r="H923" s="14">
        <f>Data!A923</f>
        <v/>
      </c>
      <c r="I923" s="9">
        <f>IF(Occurrence!J923&gt;0,Occurrence!J923*$B$6,0)</f>
        <v/>
      </c>
      <c r="J923" s="9">
        <f>IF(Occurrence!J923&gt;0,MAX(0,(Occurrence!J923-$D$4)*$B$7+$D$4*$B$6),0)</f>
        <v/>
      </c>
      <c r="K923" s="9">
        <f>IF(Occurrence!K923&gt;0,Occurrence!K923*$B$6,0)</f>
        <v/>
      </c>
      <c r="L923" s="9">
        <f>IF(Occurrence!K923&gt;0,MAX(0,(Occurrence!K923-$E$4)*$B$7+$E$4*$B$6),0)</f>
        <v/>
      </c>
      <c r="M923" s="9">
        <f>Data!X923+$B$11</f>
        <v/>
      </c>
      <c r="N923" s="9">
        <f>(Data!X923-$D$9)*$B$12+$D$9+$B$11</f>
        <v/>
      </c>
      <c r="O923" s="9">
        <f>Data!Y923+$B$11</f>
        <v/>
      </c>
      <c r="P923" s="9">
        <f>(Data!Y923-$E$9)*$B$12+$E$9+$B$11</f>
        <v/>
      </c>
    </row>
    <row r="924">
      <c r="H924" s="14">
        <f>Data!A924</f>
        <v/>
      </c>
      <c r="I924" s="9">
        <f>IF(Occurrence!J924&gt;0,Occurrence!J924*$B$6,0)</f>
        <v/>
      </c>
      <c r="J924" s="9">
        <f>IF(Occurrence!J924&gt;0,MAX(0,(Occurrence!J924-$D$4)*$B$7+$D$4*$B$6),0)</f>
        <v/>
      </c>
      <c r="K924" s="9">
        <f>IF(Occurrence!K924&gt;0,Occurrence!K924*$B$6,0)</f>
        <v/>
      </c>
      <c r="L924" s="9">
        <f>IF(Occurrence!K924&gt;0,MAX(0,(Occurrence!K924-$E$4)*$B$7+$E$4*$B$6),0)</f>
        <v/>
      </c>
      <c r="M924" s="9">
        <f>Data!X924+$B$11</f>
        <v/>
      </c>
      <c r="N924" s="9">
        <f>(Data!X924-$D$9)*$B$12+$D$9+$B$11</f>
        <v/>
      </c>
      <c r="O924" s="9">
        <f>Data!Y924+$B$11</f>
        <v/>
      </c>
      <c r="P924" s="9">
        <f>(Data!Y924-$E$9)*$B$12+$E$9+$B$11</f>
        <v/>
      </c>
    </row>
    <row r="925">
      <c r="H925" s="14">
        <f>Data!A925</f>
        <v/>
      </c>
      <c r="I925" s="9">
        <f>IF(Occurrence!J925&gt;0,Occurrence!J925*$B$6,0)</f>
        <v/>
      </c>
      <c r="J925" s="9">
        <f>IF(Occurrence!J925&gt;0,MAX(0,(Occurrence!J925-$D$4)*$B$7+$D$4*$B$6),0)</f>
        <v/>
      </c>
      <c r="K925" s="9">
        <f>IF(Occurrence!K925&gt;0,Occurrence!K925*$B$6,0)</f>
        <v/>
      </c>
      <c r="L925" s="9">
        <f>IF(Occurrence!K925&gt;0,MAX(0,(Occurrence!K925-$E$4)*$B$7+$E$4*$B$6),0)</f>
        <v/>
      </c>
      <c r="M925" s="9">
        <f>Data!X925+$B$11</f>
        <v/>
      </c>
      <c r="N925" s="9">
        <f>(Data!X925-$D$9)*$B$12+$D$9+$B$11</f>
        <v/>
      </c>
      <c r="O925" s="9">
        <f>Data!Y925+$B$11</f>
        <v/>
      </c>
      <c r="P925" s="9">
        <f>(Data!Y925-$E$9)*$B$12+$E$9+$B$11</f>
        <v/>
      </c>
    </row>
    <row r="926">
      <c r="H926" s="14">
        <f>Data!A926</f>
        <v/>
      </c>
      <c r="I926" s="9">
        <f>IF(Occurrence!J926&gt;0,Occurrence!J926*$B$6,0)</f>
        <v/>
      </c>
      <c r="J926" s="9">
        <f>IF(Occurrence!J926&gt;0,MAX(0,(Occurrence!J926-$D$4)*$B$7+$D$4*$B$6),0)</f>
        <v/>
      </c>
      <c r="K926" s="9">
        <f>IF(Occurrence!K926&gt;0,Occurrence!K926*$B$6,0)</f>
        <v/>
      </c>
      <c r="L926" s="9">
        <f>IF(Occurrence!K926&gt;0,MAX(0,(Occurrence!K926-$E$4)*$B$7+$E$4*$B$6),0)</f>
        <v/>
      </c>
      <c r="M926" s="9">
        <f>Data!X926+$B$11</f>
        <v/>
      </c>
      <c r="N926" s="9">
        <f>(Data!X926-$D$9)*$B$12+$D$9+$B$11</f>
        <v/>
      </c>
      <c r="O926" s="9">
        <f>Data!Y926+$B$11</f>
        <v/>
      </c>
      <c r="P926" s="9">
        <f>(Data!Y926-$E$9)*$B$12+$E$9+$B$11</f>
        <v/>
      </c>
    </row>
    <row r="927">
      <c r="H927" s="14">
        <f>Data!A927</f>
        <v/>
      </c>
      <c r="I927" s="9">
        <f>IF(Occurrence!J927&gt;0,Occurrence!J927*$B$6,0)</f>
        <v/>
      </c>
      <c r="J927" s="9">
        <f>IF(Occurrence!J927&gt;0,MAX(0,(Occurrence!J927-$D$4)*$B$7+$D$4*$B$6),0)</f>
        <v/>
      </c>
      <c r="K927" s="9">
        <f>IF(Occurrence!K927&gt;0,Occurrence!K927*$B$6,0)</f>
        <v/>
      </c>
      <c r="L927" s="9">
        <f>IF(Occurrence!K927&gt;0,MAX(0,(Occurrence!K927-$E$4)*$B$7+$E$4*$B$6),0)</f>
        <v/>
      </c>
      <c r="M927" s="9">
        <f>Data!X927+$B$11</f>
        <v/>
      </c>
      <c r="N927" s="9">
        <f>(Data!X927-$D$9)*$B$12+$D$9+$B$11</f>
        <v/>
      </c>
      <c r="O927" s="9">
        <f>Data!Y927+$B$11</f>
        <v/>
      </c>
      <c r="P927" s="9">
        <f>(Data!Y927-$E$9)*$B$12+$E$9+$B$11</f>
        <v/>
      </c>
    </row>
    <row r="928">
      <c r="H928" s="14">
        <f>Data!A928</f>
        <v/>
      </c>
      <c r="I928" s="9">
        <f>IF(Occurrence!J928&gt;0,Occurrence!J928*$B$6,0)</f>
        <v/>
      </c>
      <c r="J928" s="9">
        <f>IF(Occurrence!J928&gt;0,MAX(0,(Occurrence!J928-$D$4)*$B$7+$D$4*$B$6),0)</f>
        <v/>
      </c>
      <c r="K928" s="9">
        <f>IF(Occurrence!K928&gt;0,Occurrence!K928*$B$6,0)</f>
        <v/>
      </c>
      <c r="L928" s="9">
        <f>IF(Occurrence!K928&gt;0,MAX(0,(Occurrence!K928-$E$4)*$B$7+$E$4*$B$6),0)</f>
        <v/>
      </c>
      <c r="M928" s="9">
        <f>Data!X928+$B$11</f>
        <v/>
      </c>
      <c r="N928" s="9">
        <f>(Data!X928-$D$9)*$B$12+$D$9+$B$11</f>
        <v/>
      </c>
      <c r="O928" s="9">
        <f>Data!Y928+$B$11</f>
        <v/>
      </c>
      <c r="P928" s="9">
        <f>(Data!Y928-$E$9)*$B$12+$E$9+$B$11</f>
        <v/>
      </c>
    </row>
    <row r="929">
      <c r="H929" s="14">
        <f>Data!A929</f>
        <v/>
      </c>
      <c r="I929" s="9">
        <f>IF(Occurrence!J929&gt;0,Occurrence!J929*$B$6,0)</f>
        <v/>
      </c>
      <c r="J929" s="9">
        <f>IF(Occurrence!J929&gt;0,MAX(0,(Occurrence!J929-$D$4)*$B$7+$D$4*$B$6),0)</f>
        <v/>
      </c>
      <c r="K929" s="9">
        <f>IF(Occurrence!K929&gt;0,Occurrence!K929*$B$6,0)</f>
        <v/>
      </c>
      <c r="L929" s="9">
        <f>IF(Occurrence!K929&gt;0,MAX(0,(Occurrence!K929-$E$4)*$B$7+$E$4*$B$6),0)</f>
        <v/>
      </c>
      <c r="M929" s="9">
        <f>Data!X929+$B$11</f>
        <v/>
      </c>
      <c r="N929" s="9">
        <f>(Data!X929-$D$9)*$B$12+$D$9+$B$11</f>
        <v/>
      </c>
      <c r="O929" s="9">
        <f>Data!Y929+$B$11</f>
        <v/>
      </c>
      <c r="P929" s="9">
        <f>(Data!Y929-$E$9)*$B$12+$E$9+$B$11</f>
        <v/>
      </c>
    </row>
    <row r="930">
      <c r="H930" s="14">
        <f>Data!A930</f>
        <v/>
      </c>
      <c r="I930" s="9">
        <f>IF(Occurrence!J930&gt;0,Occurrence!J930*$B$6,0)</f>
        <v/>
      </c>
      <c r="J930" s="9">
        <f>IF(Occurrence!J930&gt;0,MAX(0,(Occurrence!J930-$D$4)*$B$7+$D$4*$B$6),0)</f>
        <v/>
      </c>
      <c r="K930" s="9">
        <f>IF(Occurrence!K930&gt;0,Occurrence!K930*$B$6,0)</f>
        <v/>
      </c>
      <c r="L930" s="9">
        <f>IF(Occurrence!K930&gt;0,MAX(0,(Occurrence!K930-$E$4)*$B$7+$E$4*$B$6),0)</f>
        <v/>
      </c>
      <c r="M930" s="9">
        <f>Data!X930+$B$11</f>
        <v/>
      </c>
      <c r="N930" s="9">
        <f>(Data!X930-$D$9)*$B$12+$D$9+$B$11</f>
        <v/>
      </c>
      <c r="O930" s="9">
        <f>Data!Y930+$B$11</f>
        <v/>
      </c>
      <c r="P930" s="9">
        <f>(Data!Y930-$E$9)*$B$12+$E$9+$B$11</f>
        <v/>
      </c>
    </row>
    <row r="931">
      <c r="H931" s="14">
        <f>Data!A931</f>
        <v/>
      </c>
      <c r="I931" s="9">
        <f>IF(Occurrence!J931&gt;0,Occurrence!J931*$B$6,0)</f>
        <v/>
      </c>
      <c r="J931" s="9">
        <f>IF(Occurrence!J931&gt;0,MAX(0,(Occurrence!J931-$D$4)*$B$7+$D$4*$B$6),0)</f>
        <v/>
      </c>
      <c r="K931" s="9">
        <f>IF(Occurrence!K931&gt;0,Occurrence!K931*$B$6,0)</f>
        <v/>
      </c>
      <c r="L931" s="9">
        <f>IF(Occurrence!K931&gt;0,MAX(0,(Occurrence!K931-$E$4)*$B$7+$E$4*$B$6),0)</f>
        <v/>
      </c>
      <c r="M931" s="9">
        <f>Data!X931+$B$11</f>
        <v/>
      </c>
      <c r="N931" s="9">
        <f>(Data!X931-$D$9)*$B$12+$D$9+$B$11</f>
        <v/>
      </c>
      <c r="O931" s="9">
        <f>Data!Y931+$B$11</f>
        <v/>
      </c>
      <c r="P931" s="9">
        <f>(Data!Y931-$E$9)*$B$12+$E$9+$B$11</f>
        <v/>
      </c>
    </row>
    <row r="932">
      <c r="H932" s="14">
        <f>Data!A932</f>
        <v/>
      </c>
      <c r="I932" s="9">
        <f>IF(Occurrence!J932&gt;0,Occurrence!J932*$B$6,0)</f>
        <v/>
      </c>
      <c r="J932" s="9">
        <f>IF(Occurrence!J932&gt;0,MAX(0,(Occurrence!J932-$D$4)*$B$7+$D$4*$B$6),0)</f>
        <v/>
      </c>
      <c r="K932" s="9">
        <f>IF(Occurrence!K932&gt;0,Occurrence!K932*$B$6,0)</f>
        <v/>
      </c>
      <c r="L932" s="9">
        <f>IF(Occurrence!K932&gt;0,MAX(0,(Occurrence!K932-$E$4)*$B$7+$E$4*$B$6),0)</f>
        <v/>
      </c>
      <c r="M932" s="9">
        <f>Data!X932+$B$11</f>
        <v/>
      </c>
      <c r="N932" s="9">
        <f>(Data!X932-$D$9)*$B$12+$D$9+$B$11</f>
        <v/>
      </c>
      <c r="O932" s="9">
        <f>Data!Y932+$B$11</f>
        <v/>
      </c>
      <c r="P932" s="9">
        <f>(Data!Y932-$E$9)*$B$12+$E$9+$B$11</f>
        <v/>
      </c>
    </row>
    <row r="933">
      <c r="H933" s="14">
        <f>Data!A933</f>
        <v/>
      </c>
      <c r="I933" s="9">
        <f>IF(Occurrence!J933&gt;0,Occurrence!J933*$B$6,0)</f>
        <v/>
      </c>
      <c r="J933" s="9">
        <f>IF(Occurrence!J933&gt;0,MAX(0,(Occurrence!J933-$D$4)*$B$7+$D$4*$B$6),0)</f>
        <v/>
      </c>
      <c r="K933" s="9">
        <f>IF(Occurrence!K933&gt;0,Occurrence!K933*$B$6,0)</f>
        <v/>
      </c>
      <c r="L933" s="9">
        <f>IF(Occurrence!K933&gt;0,MAX(0,(Occurrence!K933-$E$4)*$B$7+$E$4*$B$6),0)</f>
        <v/>
      </c>
      <c r="M933" s="9">
        <f>Data!X933+$B$11</f>
        <v/>
      </c>
      <c r="N933" s="9">
        <f>(Data!X933-$D$9)*$B$12+$D$9+$B$11</f>
        <v/>
      </c>
      <c r="O933" s="9">
        <f>Data!Y933+$B$11</f>
        <v/>
      </c>
      <c r="P933" s="9">
        <f>(Data!Y933-$E$9)*$B$12+$E$9+$B$11</f>
        <v/>
      </c>
    </row>
    <row r="934">
      <c r="H934" s="14">
        <f>Data!A934</f>
        <v/>
      </c>
      <c r="I934" s="9">
        <f>IF(Occurrence!J934&gt;0,Occurrence!J934*$B$6,0)</f>
        <v/>
      </c>
      <c r="J934" s="9">
        <f>IF(Occurrence!J934&gt;0,MAX(0,(Occurrence!J934-$D$4)*$B$7+$D$4*$B$6),0)</f>
        <v/>
      </c>
      <c r="K934" s="9">
        <f>IF(Occurrence!K934&gt;0,Occurrence!K934*$B$6,0)</f>
        <v/>
      </c>
      <c r="L934" s="9">
        <f>IF(Occurrence!K934&gt;0,MAX(0,(Occurrence!K934-$E$4)*$B$7+$E$4*$B$6),0)</f>
        <v/>
      </c>
      <c r="M934" s="9">
        <f>Data!X934+$B$11</f>
        <v/>
      </c>
      <c r="N934" s="9">
        <f>(Data!X934-$D$9)*$B$12+$D$9+$B$11</f>
        <v/>
      </c>
      <c r="O934" s="9">
        <f>Data!Y934+$B$11</f>
        <v/>
      </c>
      <c r="P934" s="9">
        <f>(Data!Y934-$E$9)*$B$12+$E$9+$B$11</f>
        <v/>
      </c>
    </row>
    <row r="935">
      <c r="H935" s="14">
        <f>Data!A935</f>
        <v/>
      </c>
      <c r="I935" s="9">
        <f>IF(Occurrence!J935&gt;0,Occurrence!J935*$B$6,0)</f>
        <v/>
      </c>
      <c r="J935" s="9">
        <f>IF(Occurrence!J935&gt;0,MAX(0,(Occurrence!J935-$D$4)*$B$7+$D$4*$B$6),0)</f>
        <v/>
      </c>
      <c r="K935" s="9">
        <f>IF(Occurrence!K935&gt;0,Occurrence!K935*$B$6,0)</f>
        <v/>
      </c>
      <c r="L935" s="9">
        <f>IF(Occurrence!K935&gt;0,MAX(0,(Occurrence!K935-$E$4)*$B$7+$E$4*$B$6),0)</f>
        <v/>
      </c>
      <c r="M935" s="9">
        <f>Data!X935+$B$11</f>
        <v/>
      </c>
      <c r="N935" s="9">
        <f>(Data!X935-$D$9)*$B$12+$D$9+$B$11</f>
        <v/>
      </c>
      <c r="O935" s="9">
        <f>Data!Y935+$B$11</f>
        <v/>
      </c>
      <c r="P935" s="9">
        <f>(Data!Y935-$E$9)*$B$12+$E$9+$B$11</f>
        <v/>
      </c>
    </row>
    <row r="936">
      <c r="H936" s="14">
        <f>Data!A936</f>
        <v/>
      </c>
      <c r="I936" s="9">
        <f>IF(Occurrence!J936&gt;0,Occurrence!J936*$B$6,0)</f>
        <v/>
      </c>
      <c r="J936" s="9">
        <f>IF(Occurrence!J936&gt;0,MAX(0,(Occurrence!J936-$D$4)*$B$7+$D$4*$B$6),0)</f>
        <v/>
      </c>
      <c r="K936" s="9">
        <f>IF(Occurrence!K936&gt;0,Occurrence!K936*$B$6,0)</f>
        <v/>
      </c>
      <c r="L936" s="9">
        <f>IF(Occurrence!K936&gt;0,MAX(0,(Occurrence!K936-$E$4)*$B$7+$E$4*$B$6),0)</f>
        <v/>
      </c>
      <c r="M936" s="9">
        <f>Data!X936+$B$11</f>
        <v/>
      </c>
      <c r="N936" s="9">
        <f>(Data!X936-$D$9)*$B$12+$D$9+$B$11</f>
        <v/>
      </c>
      <c r="O936" s="9">
        <f>Data!Y936+$B$11</f>
        <v/>
      </c>
      <c r="P936" s="9">
        <f>(Data!Y936-$E$9)*$B$12+$E$9+$B$11</f>
        <v/>
      </c>
    </row>
    <row r="937">
      <c r="H937" s="14">
        <f>Data!A937</f>
        <v/>
      </c>
      <c r="I937" s="9">
        <f>IF(Occurrence!J937&gt;0,Occurrence!J937*$B$6,0)</f>
        <v/>
      </c>
      <c r="J937" s="9">
        <f>IF(Occurrence!J937&gt;0,MAX(0,(Occurrence!J937-$D$4)*$B$7+$D$4*$B$6),0)</f>
        <v/>
      </c>
      <c r="K937" s="9">
        <f>IF(Occurrence!K937&gt;0,Occurrence!K937*$B$6,0)</f>
        <v/>
      </c>
      <c r="L937" s="9">
        <f>IF(Occurrence!K937&gt;0,MAX(0,(Occurrence!K937-$E$4)*$B$7+$E$4*$B$6),0)</f>
        <v/>
      </c>
      <c r="M937" s="9">
        <f>Data!X937+$B$11</f>
        <v/>
      </c>
      <c r="N937" s="9">
        <f>(Data!X937-$D$9)*$B$12+$D$9+$B$11</f>
        <v/>
      </c>
      <c r="O937" s="9">
        <f>Data!Y937+$B$11</f>
        <v/>
      </c>
      <c r="P937" s="9">
        <f>(Data!Y937-$E$9)*$B$12+$E$9+$B$11</f>
        <v/>
      </c>
    </row>
    <row r="938">
      <c r="H938" s="14">
        <f>Data!A938</f>
        <v/>
      </c>
      <c r="I938" s="9">
        <f>IF(Occurrence!J938&gt;0,Occurrence!J938*$B$6,0)</f>
        <v/>
      </c>
      <c r="J938" s="9">
        <f>IF(Occurrence!J938&gt;0,MAX(0,(Occurrence!J938-$D$4)*$B$7+$D$4*$B$6),0)</f>
        <v/>
      </c>
      <c r="K938" s="9">
        <f>IF(Occurrence!K938&gt;0,Occurrence!K938*$B$6,0)</f>
        <v/>
      </c>
      <c r="L938" s="9">
        <f>IF(Occurrence!K938&gt;0,MAX(0,(Occurrence!K938-$E$4)*$B$7+$E$4*$B$6),0)</f>
        <v/>
      </c>
      <c r="M938" s="9">
        <f>Data!X938+$B$11</f>
        <v/>
      </c>
      <c r="N938" s="9">
        <f>(Data!X938-$D$9)*$B$12+$D$9+$B$11</f>
        <v/>
      </c>
      <c r="O938" s="9">
        <f>Data!Y938+$B$11</f>
        <v/>
      </c>
      <c r="P938" s="9">
        <f>(Data!Y938-$E$9)*$B$12+$E$9+$B$11</f>
        <v/>
      </c>
    </row>
    <row r="939">
      <c r="H939" s="14">
        <f>Data!A939</f>
        <v/>
      </c>
      <c r="I939" s="9">
        <f>IF(Occurrence!J939&gt;0,Occurrence!J939*$B$6,0)</f>
        <v/>
      </c>
      <c r="J939" s="9">
        <f>IF(Occurrence!J939&gt;0,MAX(0,(Occurrence!J939-$D$4)*$B$7+$D$4*$B$6),0)</f>
        <v/>
      </c>
      <c r="K939" s="9">
        <f>IF(Occurrence!K939&gt;0,Occurrence!K939*$B$6,0)</f>
        <v/>
      </c>
      <c r="L939" s="9">
        <f>IF(Occurrence!K939&gt;0,MAX(0,(Occurrence!K939-$E$4)*$B$7+$E$4*$B$6),0)</f>
        <v/>
      </c>
      <c r="M939" s="9">
        <f>Data!X939+$B$11</f>
        <v/>
      </c>
      <c r="N939" s="9">
        <f>(Data!X939-$D$9)*$B$12+$D$9+$B$11</f>
        <v/>
      </c>
      <c r="O939" s="9">
        <f>Data!Y939+$B$11</f>
        <v/>
      </c>
      <c r="P939" s="9">
        <f>(Data!Y939-$E$9)*$B$12+$E$9+$B$11</f>
        <v/>
      </c>
    </row>
    <row r="940">
      <c r="H940" s="14">
        <f>Data!A940</f>
        <v/>
      </c>
      <c r="I940" s="9">
        <f>IF(Occurrence!J940&gt;0,Occurrence!J940*$B$6,0)</f>
        <v/>
      </c>
      <c r="J940" s="9">
        <f>IF(Occurrence!J940&gt;0,MAX(0,(Occurrence!J940-$D$4)*$B$7+$D$4*$B$6),0)</f>
        <v/>
      </c>
      <c r="K940" s="9">
        <f>IF(Occurrence!K940&gt;0,Occurrence!K940*$B$6,0)</f>
        <v/>
      </c>
      <c r="L940" s="9">
        <f>IF(Occurrence!K940&gt;0,MAX(0,(Occurrence!K940-$E$4)*$B$7+$E$4*$B$6),0)</f>
        <v/>
      </c>
      <c r="M940" s="9">
        <f>Data!X940+$B$11</f>
        <v/>
      </c>
      <c r="N940" s="9">
        <f>(Data!X940-$D$9)*$B$12+$D$9+$B$11</f>
        <v/>
      </c>
      <c r="O940" s="9">
        <f>Data!Y940+$B$11</f>
        <v/>
      </c>
      <c r="P940" s="9">
        <f>(Data!Y940-$E$9)*$B$12+$E$9+$B$11</f>
        <v/>
      </c>
    </row>
    <row r="941">
      <c r="H941" s="14">
        <f>Data!A941</f>
        <v/>
      </c>
      <c r="I941" s="9">
        <f>IF(Occurrence!J941&gt;0,Occurrence!J941*$B$6,0)</f>
        <v/>
      </c>
      <c r="J941" s="9">
        <f>IF(Occurrence!J941&gt;0,MAX(0,(Occurrence!J941-$D$4)*$B$7+$D$4*$B$6),0)</f>
        <v/>
      </c>
      <c r="K941" s="9">
        <f>IF(Occurrence!K941&gt;0,Occurrence!K941*$B$6,0)</f>
        <v/>
      </c>
      <c r="L941" s="9">
        <f>IF(Occurrence!K941&gt;0,MAX(0,(Occurrence!K941-$E$4)*$B$7+$E$4*$B$6),0)</f>
        <v/>
      </c>
      <c r="M941" s="9">
        <f>Data!X941+$B$11</f>
        <v/>
      </c>
      <c r="N941" s="9">
        <f>(Data!X941-$D$9)*$B$12+$D$9+$B$11</f>
        <v/>
      </c>
      <c r="O941" s="9">
        <f>Data!Y941+$B$11</f>
        <v/>
      </c>
      <c r="P941" s="9">
        <f>(Data!Y941-$E$9)*$B$12+$E$9+$B$11</f>
        <v/>
      </c>
    </row>
    <row r="942">
      <c r="H942" s="14">
        <f>Data!A942</f>
        <v/>
      </c>
      <c r="I942" s="9">
        <f>IF(Occurrence!J942&gt;0,Occurrence!J942*$B$6,0)</f>
        <v/>
      </c>
      <c r="J942" s="9">
        <f>IF(Occurrence!J942&gt;0,MAX(0,(Occurrence!J942-$D$4)*$B$7+$D$4*$B$6),0)</f>
        <v/>
      </c>
      <c r="K942" s="9">
        <f>IF(Occurrence!K942&gt;0,Occurrence!K942*$B$6,0)</f>
        <v/>
      </c>
      <c r="L942" s="9">
        <f>IF(Occurrence!K942&gt;0,MAX(0,(Occurrence!K942-$E$4)*$B$7+$E$4*$B$6),0)</f>
        <v/>
      </c>
      <c r="M942" s="9">
        <f>Data!X942+$B$11</f>
        <v/>
      </c>
      <c r="N942" s="9">
        <f>(Data!X942-$D$9)*$B$12+$D$9+$B$11</f>
        <v/>
      </c>
      <c r="O942" s="9">
        <f>Data!Y942+$B$11</f>
        <v/>
      </c>
      <c r="P942" s="9">
        <f>(Data!Y942-$E$9)*$B$12+$E$9+$B$11</f>
        <v/>
      </c>
    </row>
    <row r="943">
      <c r="H943" s="14">
        <f>Data!A943</f>
        <v/>
      </c>
      <c r="I943" s="9">
        <f>IF(Occurrence!J943&gt;0,Occurrence!J943*$B$6,0)</f>
        <v/>
      </c>
      <c r="J943" s="9">
        <f>IF(Occurrence!J943&gt;0,MAX(0,(Occurrence!J943-$D$4)*$B$7+$D$4*$B$6),0)</f>
        <v/>
      </c>
      <c r="K943" s="9">
        <f>IF(Occurrence!K943&gt;0,Occurrence!K943*$B$6,0)</f>
        <v/>
      </c>
      <c r="L943" s="9">
        <f>IF(Occurrence!K943&gt;0,MAX(0,(Occurrence!K943-$E$4)*$B$7+$E$4*$B$6),0)</f>
        <v/>
      </c>
      <c r="M943" s="9">
        <f>Data!X943+$B$11</f>
        <v/>
      </c>
      <c r="N943" s="9">
        <f>(Data!X943-$D$9)*$B$12+$D$9+$B$11</f>
        <v/>
      </c>
      <c r="O943" s="9">
        <f>Data!Y943+$B$11</f>
        <v/>
      </c>
      <c r="P943" s="9">
        <f>(Data!Y943-$E$9)*$B$12+$E$9+$B$11</f>
        <v/>
      </c>
    </row>
    <row r="944">
      <c r="H944" s="14">
        <f>Data!A944</f>
        <v/>
      </c>
      <c r="I944" s="9">
        <f>IF(Occurrence!J944&gt;0,Occurrence!J944*$B$6,0)</f>
        <v/>
      </c>
      <c r="J944" s="9">
        <f>IF(Occurrence!J944&gt;0,MAX(0,(Occurrence!J944-$D$4)*$B$7+$D$4*$B$6),0)</f>
        <v/>
      </c>
      <c r="K944" s="9">
        <f>IF(Occurrence!K944&gt;0,Occurrence!K944*$B$6,0)</f>
        <v/>
      </c>
      <c r="L944" s="9">
        <f>IF(Occurrence!K944&gt;0,MAX(0,(Occurrence!K944-$E$4)*$B$7+$E$4*$B$6),0)</f>
        <v/>
      </c>
      <c r="M944" s="9">
        <f>Data!X944+$B$11</f>
        <v/>
      </c>
      <c r="N944" s="9">
        <f>(Data!X944-$D$9)*$B$12+$D$9+$B$11</f>
        <v/>
      </c>
      <c r="O944" s="9">
        <f>Data!Y944+$B$11</f>
        <v/>
      </c>
      <c r="P944" s="9">
        <f>(Data!Y944-$E$9)*$B$12+$E$9+$B$11</f>
        <v/>
      </c>
    </row>
    <row r="945">
      <c r="H945" s="14">
        <f>Data!A945</f>
        <v/>
      </c>
      <c r="I945" s="9">
        <f>IF(Occurrence!J945&gt;0,Occurrence!J945*$B$6,0)</f>
        <v/>
      </c>
      <c r="J945" s="9">
        <f>IF(Occurrence!J945&gt;0,MAX(0,(Occurrence!J945-$D$4)*$B$7+$D$4*$B$6),0)</f>
        <v/>
      </c>
      <c r="K945" s="9">
        <f>IF(Occurrence!K945&gt;0,Occurrence!K945*$B$6,0)</f>
        <v/>
      </c>
      <c r="L945" s="9">
        <f>IF(Occurrence!K945&gt;0,MAX(0,(Occurrence!K945-$E$4)*$B$7+$E$4*$B$6),0)</f>
        <v/>
      </c>
      <c r="M945" s="9">
        <f>Data!X945+$B$11</f>
        <v/>
      </c>
      <c r="N945" s="9">
        <f>(Data!X945-$D$9)*$B$12+$D$9+$B$11</f>
        <v/>
      </c>
      <c r="O945" s="9">
        <f>Data!Y945+$B$11</f>
        <v/>
      </c>
      <c r="P945" s="9">
        <f>(Data!Y945-$E$9)*$B$12+$E$9+$B$11</f>
        <v/>
      </c>
    </row>
    <row r="946">
      <c r="H946" s="14">
        <f>Data!A946</f>
        <v/>
      </c>
      <c r="I946" s="9">
        <f>IF(Occurrence!J946&gt;0,Occurrence!J946*$B$6,0)</f>
        <v/>
      </c>
      <c r="J946" s="9">
        <f>IF(Occurrence!J946&gt;0,MAX(0,(Occurrence!J946-$D$4)*$B$7+$D$4*$B$6),0)</f>
        <v/>
      </c>
      <c r="K946" s="9">
        <f>IF(Occurrence!K946&gt;0,Occurrence!K946*$B$6,0)</f>
        <v/>
      </c>
      <c r="L946" s="9">
        <f>IF(Occurrence!K946&gt;0,MAX(0,(Occurrence!K946-$E$4)*$B$7+$E$4*$B$6),0)</f>
        <v/>
      </c>
      <c r="M946" s="9">
        <f>Data!X946+$B$11</f>
        <v/>
      </c>
      <c r="N946" s="9">
        <f>(Data!X946-$D$9)*$B$12+$D$9+$B$11</f>
        <v/>
      </c>
      <c r="O946" s="9">
        <f>Data!Y946+$B$11</f>
        <v/>
      </c>
      <c r="P946" s="9">
        <f>(Data!Y946-$E$9)*$B$12+$E$9+$B$11</f>
        <v/>
      </c>
    </row>
    <row r="947">
      <c r="H947" s="14">
        <f>Data!A947</f>
        <v/>
      </c>
      <c r="I947" s="9">
        <f>IF(Occurrence!J947&gt;0,Occurrence!J947*$B$6,0)</f>
        <v/>
      </c>
      <c r="J947" s="9">
        <f>IF(Occurrence!J947&gt;0,MAX(0,(Occurrence!J947-$D$4)*$B$7+$D$4*$B$6),0)</f>
        <v/>
      </c>
      <c r="K947" s="9">
        <f>IF(Occurrence!K947&gt;0,Occurrence!K947*$B$6,0)</f>
        <v/>
      </c>
      <c r="L947" s="9">
        <f>IF(Occurrence!K947&gt;0,MAX(0,(Occurrence!K947-$E$4)*$B$7+$E$4*$B$6),0)</f>
        <v/>
      </c>
      <c r="M947" s="9">
        <f>Data!X947+$B$11</f>
        <v/>
      </c>
      <c r="N947" s="9">
        <f>(Data!X947-$D$9)*$B$12+$D$9+$B$11</f>
        <v/>
      </c>
      <c r="O947" s="9">
        <f>Data!Y947+$B$11</f>
        <v/>
      </c>
      <c r="P947" s="9">
        <f>(Data!Y947-$E$9)*$B$12+$E$9+$B$11</f>
        <v/>
      </c>
    </row>
    <row r="948">
      <c r="H948" s="14">
        <f>Data!A948</f>
        <v/>
      </c>
      <c r="I948" s="9">
        <f>IF(Occurrence!J948&gt;0,Occurrence!J948*$B$6,0)</f>
        <v/>
      </c>
      <c r="J948" s="9">
        <f>IF(Occurrence!J948&gt;0,MAX(0,(Occurrence!J948-$D$4)*$B$7+$D$4*$B$6),0)</f>
        <v/>
      </c>
      <c r="K948" s="9">
        <f>IF(Occurrence!K948&gt;0,Occurrence!K948*$B$6,0)</f>
        <v/>
      </c>
      <c r="L948" s="9">
        <f>IF(Occurrence!K948&gt;0,MAX(0,(Occurrence!K948-$E$4)*$B$7+$E$4*$B$6),0)</f>
        <v/>
      </c>
      <c r="M948" s="9">
        <f>Data!X948+$B$11</f>
        <v/>
      </c>
      <c r="N948" s="9">
        <f>(Data!X948-$D$9)*$B$12+$D$9+$B$11</f>
        <v/>
      </c>
      <c r="O948" s="9">
        <f>Data!Y948+$B$11</f>
        <v/>
      </c>
      <c r="P948" s="9">
        <f>(Data!Y948-$E$9)*$B$12+$E$9+$B$11</f>
        <v/>
      </c>
    </row>
    <row r="949">
      <c r="H949" s="14">
        <f>Data!A949</f>
        <v/>
      </c>
      <c r="I949" s="9">
        <f>IF(Occurrence!J949&gt;0,Occurrence!J949*$B$6,0)</f>
        <v/>
      </c>
      <c r="J949" s="9">
        <f>IF(Occurrence!J949&gt;0,MAX(0,(Occurrence!J949-$D$4)*$B$7+$D$4*$B$6),0)</f>
        <v/>
      </c>
      <c r="K949" s="9">
        <f>IF(Occurrence!K949&gt;0,Occurrence!K949*$B$6,0)</f>
        <v/>
      </c>
      <c r="L949" s="9">
        <f>IF(Occurrence!K949&gt;0,MAX(0,(Occurrence!K949-$E$4)*$B$7+$E$4*$B$6),0)</f>
        <v/>
      </c>
      <c r="M949" s="9">
        <f>Data!X949+$B$11</f>
        <v/>
      </c>
      <c r="N949" s="9">
        <f>(Data!X949-$D$9)*$B$12+$D$9+$B$11</f>
        <v/>
      </c>
      <c r="O949" s="9">
        <f>Data!Y949+$B$11</f>
        <v/>
      </c>
      <c r="P949" s="9">
        <f>(Data!Y949-$E$9)*$B$12+$E$9+$B$11</f>
        <v/>
      </c>
    </row>
    <row r="950">
      <c r="H950" s="14">
        <f>Data!A950</f>
        <v/>
      </c>
      <c r="I950" s="9">
        <f>IF(Occurrence!J950&gt;0,Occurrence!J950*$B$6,0)</f>
        <v/>
      </c>
      <c r="J950" s="9">
        <f>IF(Occurrence!J950&gt;0,MAX(0,(Occurrence!J950-$D$4)*$B$7+$D$4*$B$6),0)</f>
        <v/>
      </c>
      <c r="K950" s="9">
        <f>IF(Occurrence!K950&gt;0,Occurrence!K950*$B$6,0)</f>
        <v/>
      </c>
      <c r="L950" s="9">
        <f>IF(Occurrence!K950&gt;0,MAX(0,(Occurrence!K950-$E$4)*$B$7+$E$4*$B$6),0)</f>
        <v/>
      </c>
      <c r="M950" s="9">
        <f>Data!X950+$B$11</f>
        <v/>
      </c>
      <c r="N950" s="9">
        <f>(Data!X950-$D$9)*$B$12+$D$9+$B$11</f>
        <v/>
      </c>
      <c r="O950" s="9">
        <f>Data!Y950+$B$11</f>
        <v/>
      </c>
      <c r="P950" s="9">
        <f>(Data!Y950-$E$9)*$B$12+$E$9+$B$11</f>
        <v/>
      </c>
    </row>
    <row r="951">
      <c r="H951" s="14">
        <f>Data!A951</f>
        <v/>
      </c>
      <c r="I951" s="9">
        <f>IF(Occurrence!J951&gt;0,Occurrence!J951*$B$6,0)</f>
        <v/>
      </c>
      <c r="J951" s="9">
        <f>IF(Occurrence!J951&gt;0,MAX(0,(Occurrence!J951-$D$4)*$B$7+$D$4*$B$6),0)</f>
        <v/>
      </c>
      <c r="K951" s="9">
        <f>IF(Occurrence!K951&gt;0,Occurrence!K951*$B$6,0)</f>
        <v/>
      </c>
      <c r="L951" s="9">
        <f>IF(Occurrence!K951&gt;0,MAX(0,(Occurrence!K951-$E$4)*$B$7+$E$4*$B$6),0)</f>
        <v/>
      </c>
      <c r="M951" s="9">
        <f>Data!X951+$B$11</f>
        <v/>
      </c>
      <c r="N951" s="9">
        <f>(Data!X951-$D$9)*$B$12+$D$9+$B$11</f>
        <v/>
      </c>
      <c r="O951" s="9">
        <f>Data!Y951+$B$11</f>
        <v/>
      </c>
      <c r="P951" s="9">
        <f>(Data!Y951-$E$9)*$B$12+$E$9+$B$11</f>
        <v/>
      </c>
    </row>
    <row r="952">
      <c r="H952" s="14">
        <f>Data!A952</f>
        <v/>
      </c>
      <c r="I952" s="9">
        <f>IF(Occurrence!J952&gt;0,Occurrence!J952*$B$6,0)</f>
        <v/>
      </c>
      <c r="J952" s="9">
        <f>IF(Occurrence!J952&gt;0,MAX(0,(Occurrence!J952-$D$4)*$B$7+$D$4*$B$6),0)</f>
        <v/>
      </c>
      <c r="K952" s="9">
        <f>IF(Occurrence!K952&gt;0,Occurrence!K952*$B$6,0)</f>
        <v/>
      </c>
      <c r="L952" s="9">
        <f>IF(Occurrence!K952&gt;0,MAX(0,(Occurrence!K952-$E$4)*$B$7+$E$4*$B$6),0)</f>
        <v/>
      </c>
      <c r="M952" s="9">
        <f>Data!X952+$B$11</f>
        <v/>
      </c>
      <c r="N952" s="9">
        <f>(Data!X952-$D$9)*$B$12+$D$9+$B$11</f>
        <v/>
      </c>
      <c r="O952" s="9">
        <f>Data!Y952+$B$11</f>
        <v/>
      </c>
      <c r="P952" s="9">
        <f>(Data!Y952-$E$9)*$B$12+$E$9+$B$11</f>
        <v/>
      </c>
    </row>
    <row r="953">
      <c r="H953" s="14">
        <f>Data!A953</f>
        <v/>
      </c>
      <c r="I953" s="9">
        <f>IF(Occurrence!J953&gt;0,Occurrence!J953*$B$6,0)</f>
        <v/>
      </c>
      <c r="J953" s="9">
        <f>IF(Occurrence!J953&gt;0,MAX(0,(Occurrence!J953-$D$4)*$B$7+$D$4*$B$6),0)</f>
        <v/>
      </c>
      <c r="K953" s="9">
        <f>IF(Occurrence!K953&gt;0,Occurrence!K953*$B$6,0)</f>
        <v/>
      </c>
      <c r="L953" s="9">
        <f>IF(Occurrence!K953&gt;0,MAX(0,(Occurrence!K953-$E$4)*$B$7+$E$4*$B$6),0)</f>
        <v/>
      </c>
      <c r="M953" s="9">
        <f>Data!X953+$B$11</f>
        <v/>
      </c>
      <c r="N953" s="9">
        <f>(Data!X953-$D$9)*$B$12+$D$9+$B$11</f>
        <v/>
      </c>
      <c r="O953" s="9">
        <f>Data!Y953+$B$11</f>
        <v/>
      </c>
      <c r="P953" s="9">
        <f>(Data!Y953-$E$9)*$B$12+$E$9+$B$11</f>
        <v/>
      </c>
    </row>
    <row r="954">
      <c r="H954" s="14">
        <f>Data!A954</f>
        <v/>
      </c>
      <c r="I954" s="9">
        <f>IF(Occurrence!J954&gt;0,Occurrence!J954*$B$6,0)</f>
        <v/>
      </c>
      <c r="J954" s="9">
        <f>IF(Occurrence!J954&gt;0,MAX(0,(Occurrence!J954-$D$4)*$B$7+$D$4*$B$6),0)</f>
        <v/>
      </c>
      <c r="K954" s="9">
        <f>IF(Occurrence!K954&gt;0,Occurrence!K954*$B$6,0)</f>
        <v/>
      </c>
      <c r="L954" s="9">
        <f>IF(Occurrence!K954&gt;0,MAX(0,(Occurrence!K954-$E$4)*$B$7+$E$4*$B$6),0)</f>
        <v/>
      </c>
      <c r="M954" s="9">
        <f>Data!X954+$B$11</f>
        <v/>
      </c>
      <c r="N954" s="9">
        <f>(Data!X954-$D$9)*$B$12+$D$9+$B$11</f>
        <v/>
      </c>
      <c r="O954" s="9">
        <f>Data!Y954+$B$11</f>
        <v/>
      </c>
      <c r="P954" s="9">
        <f>(Data!Y954-$E$9)*$B$12+$E$9+$B$11</f>
        <v/>
      </c>
    </row>
    <row r="955">
      <c r="H955" s="14">
        <f>Data!A955</f>
        <v/>
      </c>
      <c r="I955" s="9">
        <f>IF(Occurrence!J955&gt;0,Occurrence!J955*$B$6,0)</f>
        <v/>
      </c>
      <c r="J955" s="9">
        <f>IF(Occurrence!J955&gt;0,MAX(0,(Occurrence!J955-$D$4)*$B$7+$D$4*$B$6),0)</f>
        <v/>
      </c>
      <c r="K955" s="9">
        <f>IF(Occurrence!K955&gt;0,Occurrence!K955*$B$6,0)</f>
        <v/>
      </c>
      <c r="L955" s="9">
        <f>IF(Occurrence!K955&gt;0,MAX(0,(Occurrence!K955-$E$4)*$B$7+$E$4*$B$6),0)</f>
        <v/>
      </c>
      <c r="M955" s="9">
        <f>Data!X955+$B$11</f>
        <v/>
      </c>
      <c r="N955" s="9">
        <f>(Data!X955-$D$9)*$B$12+$D$9+$B$11</f>
        <v/>
      </c>
      <c r="O955" s="9">
        <f>Data!Y955+$B$11</f>
        <v/>
      </c>
      <c r="P955" s="9">
        <f>(Data!Y955-$E$9)*$B$12+$E$9+$B$11</f>
        <v/>
      </c>
    </row>
    <row r="956">
      <c r="H956" s="14">
        <f>Data!A956</f>
        <v/>
      </c>
      <c r="I956" s="9">
        <f>IF(Occurrence!J956&gt;0,Occurrence!J956*$B$6,0)</f>
        <v/>
      </c>
      <c r="J956" s="9">
        <f>IF(Occurrence!J956&gt;0,MAX(0,(Occurrence!J956-$D$4)*$B$7+$D$4*$B$6),0)</f>
        <v/>
      </c>
      <c r="K956" s="9">
        <f>IF(Occurrence!K956&gt;0,Occurrence!K956*$B$6,0)</f>
        <v/>
      </c>
      <c r="L956" s="9">
        <f>IF(Occurrence!K956&gt;0,MAX(0,(Occurrence!K956-$E$4)*$B$7+$E$4*$B$6),0)</f>
        <v/>
      </c>
      <c r="M956" s="9">
        <f>Data!X956+$B$11</f>
        <v/>
      </c>
      <c r="N956" s="9">
        <f>(Data!X956-$D$9)*$B$12+$D$9+$B$11</f>
        <v/>
      </c>
      <c r="O956" s="9">
        <f>Data!Y956+$B$11</f>
        <v/>
      </c>
      <c r="P956" s="9">
        <f>(Data!Y956-$E$9)*$B$12+$E$9+$B$11</f>
        <v/>
      </c>
    </row>
    <row r="957">
      <c r="H957" s="14">
        <f>Data!A957</f>
        <v/>
      </c>
      <c r="I957" s="9">
        <f>IF(Occurrence!J957&gt;0,Occurrence!J957*$B$6,0)</f>
        <v/>
      </c>
      <c r="J957" s="9">
        <f>IF(Occurrence!J957&gt;0,MAX(0,(Occurrence!J957-$D$4)*$B$7+$D$4*$B$6),0)</f>
        <v/>
      </c>
      <c r="K957" s="9">
        <f>IF(Occurrence!K957&gt;0,Occurrence!K957*$B$6,0)</f>
        <v/>
      </c>
      <c r="L957" s="9">
        <f>IF(Occurrence!K957&gt;0,MAX(0,(Occurrence!K957-$E$4)*$B$7+$E$4*$B$6),0)</f>
        <v/>
      </c>
      <c r="M957" s="9">
        <f>Data!X957+$B$11</f>
        <v/>
      </c>
      <c r="N957" s="9">
        <f>(Data!X957-$D$9)*$B$12+$D$9+$B$11</f>
        <v/>
      </c>
      <c r="O957" s="9">
        <f>Data!Y957+$B$11</f>
        <v/>
      </c>
      <c r="P957" s="9">
        <f>(Data!Y957-$E$9)*$B$12+$E$9+$B$11</f>
        <v/>
      </c>
    </row>
    <row r="958">
      <c r="H958" s="14">
        <f>Data!A958</f>
        <v/>
      </c>
      <c r="I958" s="9">
        <f>IF(Occurrence!J958&gt;0,Occurrence!J958*$B$6,0)</f>
        <v/>
      </c>
      <c r="J958" s="9">
        <f>IF(Occurrence!J958&gt;0,MAX(0,(Occurrence!J958-$D$4)*$B$7+$D$4*$B$6),0)</f>
        <v/>
      </c>
      <c r="K958" s="9">
        <f>IF(Occurrence!K958&gt;0,Occurrence!K958*$B$6,0)</f>
        <v/>
      </c>
      <c r="L958" s="9">
        <f>IF(Occurrence!K958&gt;0,MAX(0,(Occurrence!K958-$E$4)*$B$7+$E$4*$B$6),0)</f>
        <v/>
      </c>
      <c r="M958" s="9">
        <f>Data!X958+$B$11</f>
        <v/>
      </c>
      <c r="N958" s="9">
        <f>(Data!X958-$D$9)*$B$12+$D$9+$B$11</f>
        <v/>
      </c>
      <c r="O958" s="9">
        <f>Data!Y958+$B$11</f>
        <v/>
      </c>
      <c r="P958" s="9">
        <f>(Data!Y958-$E$9)*$B$12+$E$9+$B$11</f>
        <v/>
      </c>
    </row>
    <row r="959">
      <c r="H959" s="14">
        <f>Data!A959</f>
        <v/>
      </c>
      <c r="I959" s="9">
        <f>IF(Occurrence!J959&gt;0,Occurrence!J959*$B$6,0)</f>
        <v/>
      </c>
      <c r="J959" s="9">
        <f>IF(Occurrence!J959&gt;0,MAX(0,(Occurrence!J959-$D$4)*$B$7+$D$4*$B$6),0)</f>
        <v/>
      </c>
      <c r="K959" s="9">
        <f>IF(Occurrence!K959&gt;0,Occurrence!K959*$B$6,0)</f>
        <v/>
      </c>
      <c r="L959" s="9">
        <f>IF(Occurrence!K959&gt;0,MAX(0,(Occurrence!K959-$E$4)*$B$7+$E$4*$B$6),0)</f>
        <v/>
      </c>
      <c r="M959" s="9">
        <f>Data!X959+$B$11</f>
        <v/>
      </c>
      <c r="N959" s="9">
        <f>(Data!X959-$D$9)*$B$12+$D$9+$B$11</f>
        <v/>
      </c>
      <c r="O959" s="9">
        <f>Data!Y959+$B$11</f>
        <v/>
      </c>
      <c r="P959" s="9">
        <f>(Data!Y959-$E$9)*$B$12+$E$9+$B$11</f>
        <v/>
      </c>
    </row>
    <row r="960">
      <c r="H960" s="14">
        <f>Data!A960</f>
        <v/>
      </c>
      <c r="I960" s="9">
        <f>IF(Occurrence!J960&gt;0,Occurrence!J960*$B$6,0)</f>
        <v/>
      </c>
      <c r="J960" s="9">
        <f>IF(Occurrence!J960&gt;0,MAX(0,(Occurrence!J960-$D$4)*$B$7+$D$4*$B$6),0)</f>
        <v/>
      </c>
      <c r="K960" s="9">
        <f>IF(Occurrence!K960&gt;0,Occurrence!K960*$B$6,0)</f>
        <v/>
      </c>
      <c r="L960" s="9">
        <f>IF(Occurrence!K960&gt;0,MAX(0,(Occurrence!K960-$E$4)*$B$7+$E$4*$B$6),0)</f>
        <v/>
      </c>
      <c r="M960" s="9">
        <f>Data!X960+$B$11</f>
        <v/>
      </c>
      <c r="N960" s="9">
        <f>(Data!X960-$D$9)*$B$12+$D$9+$B$11</f>
        <v/>
      </c>
      <c r="O960" s="9">
        <f>Data!Y960+$B$11</f>
        <v/>
      </c>
      <c r="P960" s="9">
        <f>(Data!Y960-$E$9)*$B$12+$E$9+$B$11</f>
        <v/>
      </c>
    </row>
    <row r="961">
      <c r="H961" s="14">
        <f>Data!A961</f>
        <v/>
      </c>
      <c r="I961" s="9">
        <f>IF(Occurrence!J961&gt;0,Occurrence!J961*$B$6,0)</f>
        <v/>
      </c>
      <c r="J961" s="9">
        <f>IF(Occurrence!J961&gt;0,MAX(0,(Occurrence!J961-$D$4)*$B$7+$D$4*$B$6),0)</f>
        <v/>
      </c>
      <c r="K961" s="9">
        <f>IF(Occurrence!K961&gt;0,Occurrence!K961*$B$6,0)</f>
        <v/>
      </c>
      <c r="L961" s="9">
        <f>IF(Occurrence!K961&gt;0,MAX(0,(Occurrence!K961-$E$4)*$B$7+$E$4*$B$6),0)</f>
        <v/>
      </c>
      <c r="M961" s="9">
        <f>Data!X961+$B$11</f>
        <v/>
      </c>
      <c r="N961" s="9">
        <f>(Data!X961-$D$9)*$B$12+$D$9+$B$11</f>
        <v/>
      </c>
      <c r="O961" s="9">
        <f>Data!Y961+$B$11</f>
        <v/>
      </c>
      <c r="P961" s="9">
        <f>(Data!Y961-$E$9)*$B$12+$E$9+$B$11</f>
        <v/>
      </c>
    </row>
    <row r="962">
      <c r="H962" s="14">
        <f>Data!A962</f>
        <v/>
      </c>
      <c r="I962" s="9">
        <f>IF(Occurrence!J962&gt;0,Occurrence!J962*$B$6,0)</f>
        <v/>
      </c>
      <c r="J962" s="9">
        <f>IF(Occurrence!J962&gt;0,MAX(0,(Occurrence!J962-$D$4)*$B$7+$D$4*$B$6),0)</f>
        <v/>
      </c>
      <c r="K962" s="9">
        <f>IF(Occurrence!K962&gt;0,Occurrence!K962*$B$6,0)</f>
        <v/>
      </c>
      <c r="L962" s="9">
        <f>IF(Occurrence!K962&gt;0,MAX(0,(Occurrence!K962-$E$4)*$B$7+$E$4*$B$6),0)</f>
        <v/>
      </c>
      <c r="M962" s="9">
        <f>Data!X962+$B$11</f>
        <v/>
      </c>
      <c r="N962" s="9">
        <f>(Data!X962-$D$9)*$B$12+$D$9+$B$11</f>
        <v/>
      </c>
      <c r="O962" s="9">
        <f>Data!Y962+$B$11</f>
        <v/>
      </c>
      <c r="P962" s="9">
        <f>(Data!Y962-$E$9)*$B$12+$E$9+$B$11</f>
        <v/>
      </c>
    </row>
    <row r="963">
      <c r="H963" s="14">
        <f>Data!A963</f>
        <v/>
      </c>
      <c r="I963" s="9">
        <f>IF(Occurrence!J963&gt;0,Occurrence!J963*$B$6,0)</f>
        <v/>
      </c>
      <c r="J963" s="9">
        <f>IF(Occurrence!J963&gt;0,MAX(0,(Occurrence!J963-$D$4)*$B$7+$D$4*$B$6),0)</f>
        <v/>
      </c>
      <c r="K963" s="9">
        <f>IF(Occurrence!K963&gt;0,Occurrence!K963*$B$6,0)</f>
        <v/>
      </c>
      <c r="L963" s="9">
        <f>IF(Occurrence!K963&gt;0,MAX(0,(Occurrence!K963-$E$4)*$B$7+$E$4*$B$6),0)</f>
        <v/>
      </c>
      <c r="M963" s="9">
        <f>Data!X963+$B$11</f>
        <v/>
      </c>
      <c r="N963" s="9">
        <f>(Data!X963-$D$9)*$B$12+$D$9+$B$11</f>
        <v/>
      </c>
      <c r="O963" s="9">
        <f>Data!Y963+$B$11</f>
        <v/>
      </c>
      <c r="P963" s="9">
        <f>(Data!Y963-$E$9)*$B$12+$E$9+$B$11</f>
        <v/>
      </c>
    </row>
    <row r="964">
      <c r="H964" s="14">
        <f>Data!A964</f>
        <v/>
      </c>
      <c r="I964" s="9">
        <f>IF(Occurrence!J964&gt;0,Occurrence!J964*$B$6,0)</f>
        <v/>
      </c>
      <c r="J964" s="9">
        <f>IF(Occurrence!J964&gt;0,MAX(0,(Occurrence!J964-$D$4)*$B$7+$D$4*$B$6),0)</f>
        <v/>
      </c>
      <c r="K964" s="9">
        <f>IF(Occurrence!K964&gt;0,Occurrence!K964*$B$6,0)</f>
        <v/>
      </c>
      <c r="L964" s="9">
        <f>IF(Occurrence!K964&gt;0,MAX(0,(Occurrence!K964-$E$4)*$B$7+$E$4*$B$6),0)</f>
        <v/>
      </c>
      <c r="M964" s="9">
        <f>Data!X964+$B$11</f>
        <v/>
      </c>
      <c r="N964" s="9">
        <f>(Data!X964-$D$9)*$B$12+$D$9+$B$11</f>
        <v/>
      </c>
      <c r="O964" s="9">
        <f>Data!Y964+$B$11</f>
        <v/>
      </c>
      <c r="P964" s="9">
        <f>(Data!Y964-$E$9)*$B$12+$E$9+$B$11</f>
        <v/>
      </c>
    </row>
    <row r="965">
      <c r="H965" s="14">
        <f>Data!A965</f>
        <v/>
      </c>
      <c r="I965" s="9">
        <f>IF(Occurrence!J965&gt;0,Occurrence!J965*$B$6,0)</f>
        <v/>
      </c>
      <c r="J965" s="9">
        <f>IF(Occurrence!J965&gt;0,MAX(0,(Occurrence!J965-$D$4)*$B$7+$D$4*$B$6),0)</f>
        <v/>
      </c>
      <c r="K965" s="9">
        <f>IF(Occurrence!K965&gt;0,Occurrence!K965*$B$6,0)</f>
        <v/>
      </c>
      <c r="L965" s="9">
        <f>IF(Occurrence!K965&gt;0,MAX(0,(Occurrence!K965-$E$4)*$B$7+$E$4*$B$6),0)</f>
        <v/>
      </c>
      <c r="M965" s="9">
        <f>Data!X965+$B$11</f>
        <v/>
      </c>
      <c r="N965" s="9">
        <f>(Data!X965-$D$9)*$B$12+$D$9+$B$11</f>
        <v/>
      </c>
      <c r="O965" s="9">
        <f>Data!Y965+$B$11</f>
        <v/>
      </c>
      <c r="P965" s="9">
        <f>(Data!Y965-$E$9)*$B$12+$E$9+$B$11</f>
        <v/>
      </c>
    </row>
    <row r="966">
      <c r="H966" s="14">
        <f>Data!A966</f>
        <v/>
      </c>
      <c r="I966" s="9">
        <f>IF(Occurrence!J966&gt;0,Occurrence!J966*$B$6,0)</f>
        <v/>
      </c>
      <c r="J966" s="9">
        <f>IF(Occurrence!J966&gt;0,MAX(0,(Occurrence!J966-$D$4)*$B$7+$D$4*$B$6),0)</f>
        <v/>
      </c>
      <c r="K966" s="9">
        <f>IF(Occurrence!K966&gt;0,Occurrence!K966*$B$6,0)</f>
        <v/>
      </c>
      <c r="L966" s="9">
        <f>IF(Occurrence!K966&gt;0,MAX(0,(Occurrence!K966-$E$4)*$B$7+$E$4*$B$6),0)</f>
        <v/>
      </c>
      <c r="M966" s="9">
        <f>Data!X966+$B$11</f>
        <v/>
      </c>
      <c r="N966" s="9">
        <f>(Data!X966-$D$9)*$B$12+$D$9+$B$11</f>
        <v/>
      </c>
      <c r="O966" s="9">
        <f>Data!Y966+$B$11</f>
        <v/>
      </c>
      <c r="P966" s="9">
        <f>(Data!Y966-$E$9)*$B$12+$E$9+$B$11</f>
        <v/>
      </c>
    </row>
    <row r="967">
      <c r="H967" s="14">
        <f>Data!A967</f>
        <v/>
      </c>
      <c r="I967" s="9">
        <f>IF(Occurrence!J967&gt;0,Occurrence!J967*$B$6,0)</f>
        <v/>
      </c>
      <c r="J967" s="9">
        <f>IF(Occurrence!J967&gt;0,MAX(0,(Occurrence!J967-$D$4)*$B$7+$D$4*$B$6),0)</f>
        <v/>
      </c>
      <c r="K967" s="9">
        <f>IF(Occurrence!K967&gt;0,Occurrence!K967*$B$6,0)</f>
        <v/>
      </c>
      <c r="L967" s="9">
        <f>IF(Occurrence!K967&gt;0,MAX(0,(Occurrence!K967-$E$4)*$B$7+$E$4*$B$6),0)</f>
        <v/>
      </c>
      <c r="M967" s="9">
        <f>Data!X967+$B$11</f>
        <v/>
      </c>
      <c r="N967" s="9">
        <f>(Data!X967-$D$9)*$B$12+$D$9+$B$11</f>
        <v/>
      </c>
      <c r="O967" s="9">
        <f>Data!Y967+$B$11</f>
        <v/>
      </c>
      <c r="P967" s="9">
        <f>(Data!Y967-$E$9)*$B$12+$E$9+$B$11</f>
        <v/>
      </c>
    </row>
    <row r="968">
      <c r="H968" s="14">
        <f>Data!A968</f>
        <v/>
      </c>
      <c r="I968" s="9">
        <f>IF(Occurrence!J968&gt;0,Occurrence!J968*$B$6,0)</f>
        <v/>
      </c>
      <c r="J968" s="9">
        <f>IF(Occurrence!J968&gt;0,MAX(0,(Occurrence!J968-$D$4)*$B$7+$D$4*$B$6),0)</f>
        <v/>
      </c>
      <c r="K968" s="9">
        <f>IF(Occurrence!K968&gt;0,Occurrence!K968*$B$6,0)</f>
        <v/>
      </c>
      <c r="L968" s="9">
        <f>IF(Occurrence!K968&gt;0,MAX(0,(Occurrence!K968-$E$4)*$B$7+$E$4*$B$6),0)</f>
        <v/>
      </c>
      <c r="M968" s="9">
        <f>Data!X968+$B$11</f>
        <v/>
      </c>
      <c r="N968" s="9">
        <f>(Data!X968-$D$9)*$B$12+$D$9+$B$11</f>
        <v/>
      </c>
      <c r="O968" s="9">
        <f>Data!Y968+$B$11</f>
        <v/>
      </c>
      <c r="P968" s="9">
        <f>(Data!Y968-$E$9)*$B$12+$E$9+$B$11</f>
        <v/>
      </c>
    </row>
    <row r="969">
      <c r="H969" s="14">
        <f>Data!A969</f>
        <v/>
      </c>
      <c r="I969" s="9">
        <f>IF(Occurrence!J969&gt;0,Occurrence!J969*$B$6,0)</f>
        <v/>
      </c>
      <c r="J969" s="9">
        <f>IF(Occurrence!J969&gt;0,MAX(0,(Occurrence!J969-$D$4)*$B$7+$D$4*$B$6),0)</f>
        <v/>
      </c>
      <c r="K969" s="9">
        <f>IF(Occurrence!K969&gt;0,Occurrence!K969*$B$6,0)</f>
        <v/>
      </c>
      <c r="L969" s="9">
        <f>IF(Occurrence!K969&gt;0,MAX(0,(Occurrence!K969-$E$4)*$B$7+$E$4*$B$6),0)</f>
        <v/>
      </c>
      <c r="M969" s="9">
        <f>Data!X969+$B$11</f>
        <v/>
      </c>
      <c r="N969" s="9">
        <f>(Data!X969-$D$9)*$B$12+$D$9+$B$11</f>
        <v/>
      </c>
      <c r="O969" s="9">
        <f>Data!Y969+$B$11</f>
        <v/>
      </c>
      <c r="P969" s="9">
        <f>(Data!Y969-$E$9)*$B$12+$E$9+$B$11</f>
        <v/>
      </c>
    </row>
    <row r="970">
      <c r="H970" s="14">
        <f>Data!A970</f>
        <v/>
      </c>
      <c r="I970" s="9">
        <f>IF(Occurrence!J970&gt;0,Occurrence!J970*$B$6,0)</f>
        <v/>
      </c>
      <c r="J970" s="9">
        <f>IF(Occurrence!J970&gt;0,MAX(0,(Occurrence!J970-$D$4)*$B$7+$D$4*$B$6),0)</f>
        <v/>
      </c>
      <c r="K970" s="9">
        <f>IF(Occurrence!K970&gt;0,Occurrence!K970*$B$6,0)</f>
        <v/>
      </c>
      <c r="L970" s="9">
        <f>IF(Occurrence!K970&gt;0,MAX(0,(Occurrence!K970-$E$4)*$B$7+$E$4*$B$6),0)</f>
        <v/>
      </c>
      <c r="M970" s="9">
        <f>Data!X970+$B$11</f>
        <v/>
      </c>
      <c r="N970" s="9">
        <f>(Data!X970-$D$9)*$B$12+$D$9+$B$11</f>
        <v/>
      </c>
      <c r="O970" s="9">
        <f>Data!Y970+$B$11</f>
        <v/>
      </c>
      <c r="P970" s="9">
        <f>(Data!Y970-$E$9)*$B$12+$E$9+$B$11</f>
        <v/>
      </c>
    </row>
    <row r="971">
      <c r="H971" s="14">
        <f>Data!A971</f>
        <v/>
      </c>
      <c r="I971" s="9">
        <f>IF(Occurrence!J971&gt;0,Occurrence!J971*$B$6,0)</f>
        <v/>
      </c>
      <c r="J971" s="9">
        <f>IF(Occurrence!J971&gt;0,MAX(0,(Occurrence!J971-$D$4)*$B$7+$D$4*$B$6),0)</f>
        <v/>
      </c>
      <c r="K971" s="9">
        <f>IF(Occurrence!K971&gt;0,Occurrence!K971*$B$6,0)</f>
        <v/>
      </c>
      <c r="L971" s="9">
        <f>IF(Occurrence!K971&gt;0,MAX(0,(Occurrence!K971-$E$4)*$B$7+$E$4*$B$6),0)</f>
        <v/>
      </c>
      <c r="M971" s="9">
        <f>Data!X971+$B$11</f>
        <v/>
      </c>
      <c r="N971" s="9">
        <f>(Data!X971-$D$9)*$B$12+$D$9+$B$11</f>
        <v/>
      </c>
      <c r="O971" s="9">
        <f>Data!Y971+$B$11</f>
        <v/>
      </c>
      <c r="P971" s="9">
        <f>(Data!Y971-$E$9)*$B$12+$E$9+$B$11</f>
        <v/>
      </c>
    </row>
    <row r="972">
      <c r="H972" s="14">
        <f>Data!A972</f>
        <v/>
      </c>
      <c r="I972" s="9">
        <f>IF(Occurrence!J972&gt;0,Occurrence!J972*$B$6,0)</f>
        <v/>
      </c>
      <c r="J972" s="9">
        <f>IF(Occurrence!J972&gt;0,MAX(0,(Occurrence!J972-$D$4)*$B$7+$D$4*$B$6),0)</f>
        <v/>
      </c>
      <c r="K972" s="9">
        <f>IF(Occurrence!K972&gt;0,Occurrence!K972*$B$6,0)</f>
        <v/>
      </c>
      <c r="L972" s="9">
        <f>IF(Occurrence!K972&gt;0,MAX(0,(Occurrence!K972-$E$4)*$B$7+$E$4*$B$6),0)</f>
        <v/>
      </c>
      <c r="M972" s="9">
        <f>Data!X972+$B$11</f>
        <v/>
      </c>
      <c r="N972" s="9">
        <f>(Data!X972-$D$9)*$B$12+$D$9+$B$11</f>
        <v/>
      </c>
      <c r="O972" s="9">
        <f>Data!Y972+$B$11</f>
        <v/>
      </c>
      <c r="P972" s="9">
        <f>(Data!Y972-$E$9)*$B$12+$E$9+$B$11</f>
        <v/>
      </c>
    </row>
    <row r="973">
      <c r="H973" s="14">
        <f>Data!A973</f>
        <v/>
      </c>
      <c r="I973" s="9">
        <f>IF(Occurrence!J973&gt;0,Occurrence!J973*$B$6,0)</f>
        <v/>
      </c>
      <c r="J973" s="9">
        <f>IF(Occurrence!J973&gt;0,MAX(0,(Occurrence!J973-$D$4)*$B$7+$D$4*$B$6),0)</f>
        <v/>
      </c>
      <c r="K973" s="9">
        <f>IF(Occurrence!K973&gt;0,Occurrence!K973*$B$6,0)</f>
        <v/>
      </c>
      <c r="L973" s="9">
        <f>IF(Occurrence!K973&gt;0,MAX(0,(Occurrence!K973-$E$4)*$B$7+$E$4*$B$6),0)</f>
        <v/>
      </c>
      <c r="M973" s="9">
        <f>Data!X973+$B$11</f>
        <v/>
      </c>
      <c r="N973" s="9">
        <f>(Data!X973-$D$9)*$B$12+$D$9+$B$11</f>
        <v/>
      </c>
      <c r="O973" s="9">
        <f>Data!Y973+$B$11</f>
        <v/>
      </c>
      <c r="P973" s="9">
        <f>(Data!Y973-$E$9)*$B$12+$E$9+$B$11</f>
        <v/>
      </c>
    </row>
    <row r="974">
      <c r="H974" s="14">
        <f>Data!A974</f>
        <v/>
      </c>
      <c r="I974" s="9">
        <f>IF(Occurrence!J974&gt;0,Occurrence!J974*$B$6,0)</f>
        <v/>
      </c>
      <c r="J974" s="9">
        <f>IF(Occurrence!J974&gt;0,MAX(0,(Occurrence!J974-$D$4)*$B$7+$D$4*$B$6),0)</f>
        <v/>
      </c>
      <c r="K974" s="9">
        <f>IF(Occurrence!K974&gt;0,Occurrence!K974*$B$6,0)</f>
        <v/>
      </c>
      <c r="L974" s="9">
        <f>IF(Occurrence!K974&gt;0,MAX(0,(Occurrence!K974-$E$4)*$B$7+$E$4*$B$6),0)</f>
        <v/>
      </c>
      <c r="M974" s="9">
        <f>Data!X974+$B$11</f>
        <v/>
      </c>
      <c r="N974" s="9">
        <f>(Data!X974-$D$9)*$B$12+$D$9+$B$11</f>
        <v/>
      </c>
      <c r="O974" s="9">
        <f>Data!Y974+$B$11</f>
        <v/>
      </c>
      <c r="P974" s="9">
        <f>(Data!Y974-$E$9)*$B$12+$E$9+$B$11</f>
        <v/>
      </c>
    </row>
    <row r="975">
      <c r="H975" s="14">
        <f>Data!A975</f>
        <v/>
      </c>
      <c r="I975" s="9">
        <f>IF(Occurrence!J975&gt;0,Occurrence!J975*$B$6,0)</f>
        <v/>
      </c>
      <c r="J975" s="9">
        <f>IF(Occurrence!J975&gt;0,MAX(0,(Occurrence!J975-$D$4)*$B$7+$D$4*$B$6),0)</f>
        <v/>
      </c>
      <c r="K975" s="9">
        <f>IF(Occurrence!K975&gt;0,Occurrence!K975*$B$6,0)</f>
        <v/>
      </c>
      <c r="L975" s="9">
        <f>IF(Occurrence!K975&gt;0,MAX(0,(Occurrence!K975-$E$4)*$B$7+$E$4*$B$6),0)</f>
        <v/>
      </c>
      <c r="M975" s="9">
        <f>Data!X975+$B$11</f>
        <v/>
      </c>
      <c r="N975" s="9">
        <f>(Data!X975-$D$9)*$B$12+$D$9+$B$11</f>
        <v/>
      </c>
      <c r="O975" s="9">
        <f>Data!Y975+$B$11</f>
        <v/>
      </c>
      <c r="P975" s="9">
        <f>(Data!Y975-$E$9)*$B$12+$E$9+$B$11</f>
        <v/>
      </c>
    </row>
    <row r="976">
      <c r="H976" s="14">
        <f>Data!A976</f>
        <v/>
      </c>
      <c r="I976" s="9">
        <f>IF(Occurrence!J976&gt;0,Occurrence!J976*$B$6,0)</f>
        <v/>
      </c>
      <c r="J976" s="9">
        <f>IF(Occurrence!J976&gt;0,MAX(0,(Occurrence!J976-$D$4)*$B$7+$D$4*$B$6),0)</f>
        <v/>
      </c>
      <c r="K976" s="9">
        <f>IF(Occurrence!K976&gt;0,Occurrence!K976*$B$6,0)</f>
        <v/>
      </c>
      <c r="L976" s="9">
        <f>IF(Occurrence!K976&gt;0,MAX(0,(Occurrence!K976-$E$4)*$B$7+$E$4*$B$6),0)</f>
        <v/>
      </c>
      <c r="M976" s="9">
        <f>Data!X976+$B$11</f>
        <v/>
      </c>
      <c r="N976" s="9">
        <f>(Data!X976-$D$9)*$B$12+$D$9+$B$11</f>
        <v/>
      </c>
      <c r="O976" s="9">
        <f>Data!Y976+$B$11</f>
        <v/>
      </c>
      <c r="P976" s="9">
        <f>(Data!Y976-$E$9)*$B$12+$E$9+$B$11</f>
        <v/>
      </c>
    </row>
    <row r="977">
      <c r="H977" s="14">
        <f>Data!A977</f>
        <v/>
      </c>
      <c r="I977" s="9">
        <f>IF(Occurrence!J977&gt;0,Occurrence!J977*$B$6,0)</f>
        <v/>
      </c>
      <c r="J977" s="9">
        <f>IF(Occurrence!J977&gt;0,MAX(0,(Occurrence!J977-$D$4)*$B$7+$D$4*$B$6),0)</f>
        <v/>
      </c>
      <c r="K977" s="9">
        <f>IF(Occurrence!K977&gt;0,Occurrence!K977*$B$6,0)</f>
        <v/>
      </c>
      <c r="L977" s="9">
        <f>IF(Occurrence!K977&gt;0,MAX(0,(Occurrence!K977-$E$4)*$B$7+$E$4*$B$6),0)</f>
        <v/>
      </c>
      <c r="M977" s="9">
        <f>Data!X977+$B$11</f>
        <v/>
      </c>
      <c r="N977" s="9">
        <f>(Data!X977-$D$9)*$B$12+$D$9+$B$11</f>
        <v/>
      </c>
      <c r="O977" s="9">
        <f>Data!Y977+$B$11</f>
        <v/>
      </c>
      <c r="P977" s="9">
        <f>(Data!Y977-$E$9)*$B$12+$E$9+$B$11</f>
        <v/>
      </c>
    </row>
    <row r="978">
      <c r="H978" s="14">
        <f>Data!A978</f>
        <v/>
      </c>
      <c r="I978" s="9">
        <f>IF(Occurrence!J978&gt;0,Occurrence!J978*$B$6,0)</f>
        <v/>
      </c>
      <c r="J978" s="9">
        <f>IF(Occurrence!J978&gt;0,MAX(0,(Occurrence!J978-$D$4)*$B$7+$D$4*$B$6),0)</f>
        <v/>
      </c>
      <c r="K978" s="9">
        <f>IF(Occurrence!K978&gt;0,Occurrence!K978*$B$6,0)</f>
        <v/>
      </c>
      <c r="L978" s="9">
        <f>IF(Occurrence!K978&gt;0,MAX(0,(Occurrence!K978-$E$4)*$B$7+$E$4*$B$6),0)</f>
        <v/>
      </c>
      <c r="M978" s="9">
        <f>Data!X978+$B$11</f>
        <v/>
      </c>
      <c r="N978" s="9">
        <f>(Data!X978-$D$9)*$B$12+$D$9+$B$11</f>
        <v/>
      </c>
      <c r="O978" s="9">
        <f>Data!Y978+$B$11</f>
        <v/>
      </c>
      <c r="P978" s="9">
        <f>(Data!Y978-$E$9)*$B$12+$E$9+$B$11</f>
        <v/>
      </c>
    </row>
    <row r="979">
      <c r="H979" s="14">
        <f>Data!A979</f>
        <v/>
      </c>
      <c r="I979" s="9">
        <f>IF(Occurrence!J979&gt;0,Occurrence!J979*$B$6,0)</f>
        <v/>
      </c>
      <c r="J979" s="9">
        <f>IF(Occurrence!J979&gt;0,MAX(0,(Occurrence!J979-$D$4)*$B$7+$D$4*$B$6),0)</f>
        <v/>
      </c>
      <c r="K979" s="9">
        <f>IF(Occurrence!K979&gt;0,Occurrence!K979*$B$6,0)</f>
        <v/>
      </c>
      <c r="L979" s="9">
        <f>IF(Occurrence!K979&gt;0,MAX(0,(Occurrence!K979-$E$4)*$B$7+$E$4*$B$6),0)</f>
        <v/>
      </c>
      <c r="M979" s="9">
        <f>Data!X979+$B$11</f>
        <v/>
      </c>
      <c r="N979" s="9">
        <f>(Data!X979-$D$9)*$B$12+$D$9+$B$11</f>
        <v/>
      </c>
      <c r="O979" s="9">
        <f>Data!Y979+$B$11</f>
        <v/>
      </c>
      <c r="P979" s="9">
        <f>(Data!Y979-$E$9)*$B$12+$E$9+$B$11</f>
        <v/>
      </c>
    </row>
    <row r="980">
      <c r="H980" s="14">
        <f>Data!A980</f>
        <v/>
      </c>
      <c r="I980" s="9">
        <f>IF(Occurrence!J980&gt;0,Occurrence!J980*$B$6,0)</f>
        <v/>
      </c>
      <c r="J980" s="9">
        <f>IF(Occurrence!J980&gt;0,MAX(0,(Occurrence!J980-$D$4)*$B$7+$D$4*$B$6),0)</f>
        <v/>
      </c>
      <c r="K980" s="9">
        <f>IF(Occurrence!K980&gt;0,Occurrence!K980*$B$6,0)</f>
        <v/>
      </c>
      <c r="L980" s="9">
        <f>IF(Occurrence!K980&gt;0,MAX(0,(Occurrence!K980-$E$4)*$B$7+$E$4*$B$6),0)</f>
        <v/>
      </c>
      <c r="M980" s="9">
        <f>Data!X980+$B$11</f>
        <v/>
      </c>
      <c r="N980" s="9">
        <f>(Data!X980-$D$9)*$B$12+$D$9+$B$11</f>
        <v/>
      </c>
      <c r="O980" s="9">
        <f>Data!Y980+$B$11</f>
        <v/>
      </c>
      <c r="P980" s="9">
        <f>(Data!Y980-$E$9)*$B$12+$E$9+$B$11</f>
        <v/>
      </c>
    </row>
    <row r="981">
      <c r="H981" s="14">
        <f>Data!A981</f>
        <v/>
      </c>
      <c r="I981" s="9">
        <f>IF(Occurrence!J981&gt;0,Occurrence!J981*$B$6,0)</f>
        <v/>
      </c>
      <c r="J981" s="9">
        <f>IF(Occurrence!J981&gt;0,MAX(0,(Occurrence!J981-$D$4)*$B$7+$D$4*$B$6),0)</f>
        <v/>
      </c>
      <c r="K981" s="9">
        <f>IF(Occurrence!K981&gt;0,Occurrence!K981*$B$6,0)</f>
        <v/>
      </c>
      <c r="L981" s="9">
        <f>IF(Occurrence!K981&gt;0,MAX(0,(Occurrence!K981-$E$4)*$B$7+$E$4*$B$6),0)</f>
        <v/>
      </c>
      <c r="M981" s="9">
        <f>Data!X981+$B$11</f>
        <v/>
      </c>
      <c r="N981" s="9">
        <f>(Data!X981-$D$9)*$B$12+$D$9+$B$11</f>
        <v/>
      </c>
      <c r="O981" s="9">
        <f>Data!Y981+$B$11</f>
        <v/>
      </c>
      <c r="P981" s="9">
        <f>(Data!Y981-$E$9)*$B$12+$E$9+$B$11</f>
        <v/>
      </c>
    </row>
    <row r="982">
      <c r="H982" s="14">
        <f>Data!A982</f>
        <v/>
      </c>
      <c r="I982" s="9">
        <f>IF(Occurrence!J982&gt;0,Occurrence!J982*$B$6,0)</f>
        <v/>
      </c>
      <c r="J982" s="9">
        <f>IF(Occurrence!J982&gt;0,MAX(0,(Occurrence!J982-$D$4)*$B$7+$D$4*$B$6),0)</f>
        <v/>
      </c>
      <c r="K982" s="9">
        <f>IF(Occurrence!K982&gt;0,Occurrence!K982*$B$6,0)</f>
        <v/>
      </c>
      <c r="L982" s="9">
        <f>IF(Occurrence!K982&gt;0,MAX(0,(Occurrence!K982-$E$4)*$B$7+$E$4*$B$6),0)</f>
        <v/>
      </c>
      <c r="M982" s="9">
        <f>Data!X982+$B$11</f>
        <v/>
      </c>
      <c r="N982" s="9">
        <f>(Data!X982-$D$9)*$B$12+$D$9+$B$11</f>
        <v/>
      </c>
      <c r="O982" s="9">
        <f>Data!Y982+$B$11</f>
        <v/>
      </c>
      <c r="P982" s="9">
        <f>(Data!Y982-$E$9)*$B$12+$E$9+$B$11</f>
        <v/>
      </c>
    </row>
    <row r="983">
      <c r="H983" s="14">
        <f>Data!A983</f>
        <v/>
      </c>
      <c r="I983" s="9">
        <f>IF(Occurrence!J983&gt;0,Occurrence!J983*$B$6,0)</f>
        <v/>
      </c>
      <c r="J983" s="9">
        <f>IF(Occurrence!J983&gt;0,MAX(0,(Occurrence!J983-$D$4)*$B$7+$D$4*$B$6),0)</f>
        <v/>
      </c>
      <c r="K983" s="9">
        <f>IF(Occurrence!K983&gt;0,Occurrence!K983*$B$6,0)</f>
        <v/>
      </c>
      <c r="L983" s="9">
        <f>IF(Occurrence!K983&gt;0,MAX(0,(Occurrence!K983-$E$4)*$B$7+$E$4*$B$6),0)</f>
        <v/>
      </c>
      <c r="M983" s="9">
        <f>Data!X983+$B$11</f>
        <v/>
      </c>
      <c r="N983" s="9">
        <f>(Data!X983-$D$9)*$B$12+$D$9+$B$11</f>
        <v/>
      </c>
      <c r="O983" s="9">
        <f>Data!Y983+$B$11</f>
        <v/>
      </c>
      <c r="P983" s="9">
        <f>(Data!Y983-$E$9)*$B$12+$E$9+$B$11</f>
        <v/>
      </c>
    </row>
    <row r="984">
      <c r="H984" s="14">
        <f>Data!A984</f>
        <v/>
      </c>
      <c r="I984" s="9">
        <f>IF(Occurrence!J984&gt;0,Occurrence!J984*$B$6,0)</f>
        <v/>
      </c>
      <c r="J984" s="9">
        <f>IF(Occurrence!J984&gt;0,MAX(0,(Occurrence!J984-$D$4)*$B$7+$D$4*$B$6),0)</f>
        <v/>
      </c>
      <c r="K984" s="9">
        <f>IF(Occurrence!K984&gt;0,Occurrence!K984*$B$6,0)</f>
        <v/>
      </c>
      <c r="L984" s="9">
        <f>IF(Occurrence!K984&gt;0,MAX(0,(Occurrence!K984-$E$4)*$B$7+$E$4*$B$6),0)</f>
        <v/>
      </c>
      <c r="M984" s="9">
        <f>Data!X984+$B$11</f>
        <v/>
      </c>
      <c r="N984" s="9">
        <f>(Data!X984-$D$9)*$B$12+$D$9+$B$11</f>
        <v/>
      </c>
      <c r="O984" s="9">
        <f>Data!Y984+$B$11</f>
        <v/>
      </c>
      <c r="P984" s="9">
        <f>(Data!Y984-$E$9)*$B$12+$E$9+$B$11</f>
        <v/>
      </c>
    </row>
    <row r="985">
      <c r="H985" s="14">
        <f>Data!A985</f>
        <v/>
      </c>
      <c r="I985" s="9">
        <f>IF(Occurrence!J985&gt;0,Occurrence!J985*$B$6,0)</f>
        <v/>
      </c>
      <c r="J985" s="9">
        <f>IF(Occurrence!J985&gt;0,MAX(0,(Occurrence!J985-$D$4)*$B$7+$D$4*$B$6),0)</f>
        <v/>
      </c>
      <c r="K985" s="9">
        <f>IF(Occurrence!K985&gt;0,Occurrence!K985*$B$6,0)</f>
        <v/>
      </c>
      <c r="L985" s="9">
        <f>IF(Occurrence!K985&gt;0,MAX(0,(Occurrence!K985-$E$4)*$B$7+$E$4*$B$6),0)</f>
        <v/>
      </c>
      <c r="M985" s="9">
        <f>Data!X985+$B$11</f>
        <v/>
      </c>
      <c r="N985" s="9">
        <f>(Data!X985-$D$9)*$B$12+$D$9+$B$11</f>
        <v/>
      </c>
      <c r="O985" s="9">
        <f>Data!Y985+$B$11</f>
        <v/>
      </c>
      <c r="P985" s="9">
        <f>(Data!Y985-$E$9)*$B$12+$E$9+$B$11</f>
        <v/>
      </c>
    </row>
    <row r="986">
      <c r="H986" s="14">
        <f>Data!A986</f>
        <v/>
      </c>
      <c r="I986" s="9">
        <f>IF(Occurrence!J986&gt;0,Occurrence!J986*$B$6,0)</f>
        <v/>
      </c>
      <c r="J986" s="9">
        <f>IF(Occurrence!J986&gt;0,MAX(0,(Occurrence!J986-$D$4)*$B$7+$D$4*$B$6),0)</f>
        <v/>
      </c>
      <c r="K986" s="9">
        <f>IF(Occurrence!K986&gt;0,Occurrence!K986*$B$6,0)</f>
        <v/>
      </c>
      <c r="L986" s="9">
        <f>IF(Occurrence!K986&gt;0,MAX(0,(Occurrence!K986-$E$4)*$B$7+$E$4*$B$6),0)</f>
        <v/>
      </c>
      <c r="M986" s="9">
        <f>Data!X986+$B$11</f>
        <v/>
      </c>
      <c r="N986" s="9">
        <f>(Data!X986-$D$9)*$B$12+$D$9+$B$11</f>
        <v/>
      </c>
      <c r="O986" s="9">
        <f>Data!Y986+$B$11</f>
        <v/>
      </c>
      <c r="P986" s="9">
        <f>(Data!Y986-$E$9)*$B$12+$E$9+$B$11</f>
        <v/>
      </c>
    </row>
    <row r="987">
      <c r="H987" s="14">
        <f>Data!A987</f>
        <v/>
      </c>
      <c r="I987" s="9">
        <f>IF(Occurrence!J987&gt;0,Occurrence!J987*$B$6,0)</f>
        <v/>
      </c>
      <c r="J987" s="9">
        <f>IF(Occurrence!J987&gt;0,MAX(0,(Occurrence!J987-$D$4)*$B$7+$D$4*$B$6),0)</f>
        <v/>
      </c>
      <c r="K987" s="9">
        <f>IF(Occurrence!K987&gt;0,Occurrence!K987*$B$6,0)</f>
        <v/>
      </c>
      <c r="L987" s="9">
        <f>IF(Occurrence!K987&gt;0,MAX(0,(Occurrence!K987-$E$4)*$B$7+$E$4*$B$6),0)</f>
        <v/>
      </c>
      <c r="M987" s="9">
        <f>Data!X987+$B$11</f>
        <v/>
      </c>
      <c r="N987" s="9">
        <f>(Data!X987-$D$9)*$B$12+$D$9+$B$11</f>
        <v/>
      </c>
      <c r="O987" s="9">
        <f>Data!Y987+$B$11</f>
        <v/>
      </c>
      <c r="P987" s="9">
        <f>(Data!Y987-$E$9)*$B$12+$E$9+$B$11</f>
        <v/>
      </c>
    </row>
    <row r="988">
      <c r="H988" s="14">
        <f>Data!A988</f>
        <v/>
      </c>
      <c r="I988" s="9">
        <f>IF(Occurrence!J988&gt;0,Occurrence!J988*$B$6,0)</f>
        <v/>
      </c>
      <c r="J988" s="9">
        <f>IF(Occurrence!J988&gt;0,MAX(0,(Occurrence!J988-$D$4)*$B$7+$D$4*$B$6),0)</f>
        <v/>
      </c>
      <c r="K988" s="9">
        <f>IF(Occurrence!K988&gt;0,Occurrence!K988*$B$6,0)</f>
        <v/>
      </c>
      <c r="L988" s="9">
        <f>IF(Occurrence!K988&gt;0,MAX(0,(Occurrence!K988-$E$4)*$B$7+$E$4*$B$6),0)</f>
        <v/>
      </c>
      <c r="M988" s="9">
        <f>Data!X988+$B$11</f>
        <v/>
      </c>
      <c r="N988" s="9">
        <f>(Data!X988-$D$9)*$B$12+$D$9+$B$11</f>
        <v/>
      </c>
      <c r="O988" s="9">
        <f>Data!Y988+$B$11</f>
        <v/>
      </c>
      <c r="P988" s="9">
        <f>(Data!Y988-$E$9)*$B$12+$E$9+$B$11</f>
        <v/>
      </c>
    </row>
    <row r="989">
      <c r="H989" s="14">
        <f>Data!A989</f>
        <v/>
      </c>
      <c r="I989" s="9">
        <f>IF(Occurrence!J989&gt;0,Occurrence!J989*$B$6,0)</f>
        <v/>
      </c>
      <c r="J989" s="9">
        <f>IF(Occurrence!J989&gt;0,MAX(0,(Occurrence!J989-$D$4)*$B$7+$D$4*$B$6),0)</f>
        <v/>
      </c>
      <c r="K989" s="9">
        <f>IF(Occurrence!K989&gt;0,Occurrence!K989*$B$6,0)</f>
        <v/>
      </c>
      <c r="L989" s="9">
        <f>IF(Occurrence!K989&gt;0,MAX(0,(Occurrence!K989-$E$4)*$B$7+$E$4*$B$6),0)</f>
        <v/>
      </c>
      <c r="M989" s="9">
        <f>Data!X989+$B$11</f>
        <v/>
      </c>
      <c r="N989" s="9">
        <f>(Data!X989-$D$9)*$B$12+$D$9+$B$11</f>
        <v/>
      </c>
      <c r="O989" s="9">
        <f>Data!Y989+$B$11</f>
        <v/>
      </c>
      <c r="P989" s="9">
        <f>(Data!Y989-$E$9)*$B$12+$E$9+$B$11</f>
        <v/>
      </c>
    </row>
    <row r="990">
      <c r="H990" s="14">
        <f>Data!A990</f>
        <v/>
      </c>
      <c r="I990" s="9">
        <f>IF(Occurrence!J990&gt;0,Occurrence!J990*$B$6,0)</f>
        <v/>
      </c>
      <c r="J990" s="9">
        <f>IF(Occurrence!J990&gt;0,MAX(0,(Occurrence!J990-$D$4)*$B$7+$D$4*$B$6),0)</f>
        <v/>
      </c>
      <c r="K990" s="9">
        <f>IF(Occurrence!K990&gt;0,Occurrence!K990*$B$6,0)</f>
        <v/>
      </c>
      <c r="L990" s="9">
        <f>IF(Occurrence!K990&gt;0,MAX(0,(Occurrence!K990-$E$4)*$B$7+$E$4*$B$6),0)</f>
        <v/>
      </c>
      <c r="M990" s="9">
        <f>Data!X990+$B$11</f>
        <v/>
      </c>
      <c r="N990" s="9">
        <f>(Data!X990-$D$9)*$B$12+$D$9+$B$11</f>
        <v/>
      </c>
      <c r="O990" s="9">
        <f>Data!Y990+$B$11</f>
        <v/>
      </c>
      <c r="P990" s="9">
        <f>(Data!Y990-$E$9)*$B$12+$E$9+$B$11</f>
        <v/>
      </c>
    </row>
    <row r="991">
      <c r="H991" s="14">
        <f>Data!A991</f>
        <v/>
      </c>
      <c r="I991" s="9">
        <f>IF(Occurrence!J991&gt;0,Occurrence!J991*$B$6,0)</f>
        <v/>
      </c>
      <c r="J991" s="9">
        <f>IF(Occurrence!J991&gt;0,MAX(0,(Occurrence!J991-$D$4)*$B$7+$D$4*$B$6),0)</f>
        <v/>
      </c>
      <c r="K991" s="9">
        <f>IF(Occurrence!K991&gt;0,Occurrence!K991*$B$6,0)</f>
        <v/>
      </c>
      <c r="L991" s="9">
        <f>IF(Occurrence!K991&gt;0,MAX(0,(Occurrence!K991-$E$4)*$B$7+$E$4*$B$6),0)</f>
        <v/>
      </c>
      <c r="M991" s="9">
        <f>Data!X991+$B$11</f>
        <v/>
      </c>
      <c r="N991" s="9">
        <f>(Data!X991-$D$9)*$B$12+$D$9+$B$11</f>
        <v/>
      </c>
      <c r="O991" s="9">
        <f>Data!Y991+$B$11</f>
        <v/>
      </c>
      <c r="P991" s="9">
        <f>(Data!Y991-$E$9)*$B$12+$E$9+$B$11</f>
        <v/>
      </c>
    </row>
    <row r="992">
      <c r="H992" s="14">
        <f>Data!A992</f>
        <v/>
      </c>
      <c r="I992" s="9">
        <f>IF(Occurrence!J992&gt;0,Occurrence!J992*$B$6,0)</f>
        <v/>
      </c>
      <c r="J992" s="9">
        <f>IF(Occurrence!J992&gt;0,MAX(0,(Occurrence!J992-$D$4)*$B$7+$D$4*$B$6),0)</f>
        <v/>
      </c>
      <c r="K992" s="9">
        <f>IF(Occurrence!K992&gt;0,Occurrence!K992*$B$6,0)</f>
        <v/>
      </c>
      <c r="L992" s="9">
        <f>IF(Occurrence!K992&gt;0,MAX(0,(Occurrence!K992-$E$4)*$B$7+$E$4*$B$6),0)</f>
        <v/>
      </c>
      <c r="M992" s="9">
        <f>Data!X992+$B$11</f>
        <v/>
      </c>
      <c r="N992" s="9">
        <f>(Data!X992-$D$9)*$B$12+$D$9+$B$11</f>
        <v/>
      </c>
      <c r="O992" s="9">
        <f>Data!Y992+$B$11</f>
        <v/>
      </c>
      <c r="P992" s="9">
        <f>(Data!Y992-$E$9)*$B$12+$E$9+$B$11</f>
        <v/>
      </c>
    </row>
    <row r="993">
      <c r="H993" s="14">
        <f>Data!A993</f>
        <v/>
      </c>
      <c r="I993" s="9">
        <f>IF(Occurrence!J993&gt;0,Occurrence!J993*$B$6,0)</f>
        <v/>
      </c>
      <c r="J993" s="9">
        <f>IF(Occurrence!J993&gt;0,MAX(0,(Occurrence!J993-$D$4)*$B$7+$D$4*$B$6),0)</f>
        <v/>
      </c>
      <c r="K993" s="9">
        <f>IF(Occurrence!K993&gt;0,Occurrence!K993*$B$6,0)</f>
        <v/>
      </c>
      <c r="L993" s="9">
        <f>IF(Occurrence!K993&gt;0,MAX(0,(Occurrence!K993-$E$4)*$B$7+$E$4*$B$6),0)</f>
        <v/>
      </c>
      <c r="M993" s="9">
        <f>Data!X993+$B$11</f>
        <v/>
      </c>
      <c r="N993" s="9">
        <f>(Data!X993-$D$9)*$B$12+$D$9+$B$11</f>
        <v/>
      </c>
      <c r="O993" s="9">
        <f>Data!Y993+$B$11</f>
        <v/>
      </c>
      <c r="P993" s="9">
        <f>(Data!Y993-$E$9)*$B$12+$E$9+$B$11</f>
        <v/>
      </c>
    </row>
    <row r="994">
      <c r="H994" s="14">
        <f>Data!A994</f>
        <v/>
      </c>
      <c r="I994" s="9">
        <f>IF(Occurrence!J994&gt;0,Occurrence!J994*$B$6,0)</f>
        <v/>
      </c>
      <c r="J994" s="9">
        <f>IF(Occurrence!J994&gt;0,MAX(0,(Occurrence!J994-$D$4)*$B$7+$D$4*$B$6),0)</f>
        <v/>
      </c>
      <c r="K994" s="9">
        <f>IF(Occurrence!K994&gt;0,Occurrence!K994*$B$6,0)</f>
        <v/>
      </c>
      <c r="L994" s="9">
        <f>IF(Occurrence!K994&gt;0,MAX(0,(Occurrence!K994-$E$4)*$B$7+$E$4*$B$6),0)</f>
        <v/>
      </c>
      <c r="M994" s="9">
        <f>Data!X994+$B$11</f>
        <v/>
      </c>
      <c r="N994" s="9">
        <f>(Data!X994-$D$9)*$B$12+$D$9+$B$11</f>
        <v/>
      </c>
      <c r="O994" s="9">
        <f>Data!Y994+$B$11</f>
        <v/>
      </c>
      <c r="P994" s="9">
        <f>(Data!Y994-$E$9)*$B$12+$E$9+$B$11</f>
        <v/>
      </c>
    </row>
    <row r="995">
      <c r="H995" s="14">
        <f>Data!A995</f>
        <v/>
      </c>
      <c r="I995" s="9">
        <f>IF(Occurrence!J995&gt;0,Occurrence!J995*$B$6,0)</f>
        <v/>
      </c>
      <c r="J995" s="9">
        <f>IF(Occurrence!J995&gt;0,MAX(0,(Occurrence!J995-$D$4)*$B$7+$D$4*$B$6),0)</f>
        <v/>
      </c>
      <c r="K995" s="9">
        <f>IF(Occurrence!K995&gt;0,Occurrence!K995*$B$6,0)</f>
        <v/>
      </c>
      <c r="L995" s="9">
        <f>IF(Occurrence!K995&gt;0,MAX(0,(Occurrence!K995-$E$4)*$B$7+$E$4*$B$6),0)</f>
        <v/>
      </c>
      <c r="M995" s="9">
        <f>Data!X995+$B$11</f>
        <v/>
      </c>
      <c r="N995" s="9">
        <f>(Data!X995-$D$9)*$B$12+$D$9+$B$11</f>
        <v/>
      </c>
      <c r="O995" s="9">
        <f>Data!Y995+$B$11</f>
        <v/>
      </c>
      <c r="P995" s="9">
        <f>(Data!Y995-$E$9)*$B$12+$E$9+$B$11</f>
        <v/>
      </c>
    </row>
    <row r="996">
      <c r="H996" s="14">
        <f>Data!A996</f>
        <v/>
      </c>
      <c r="I996" s="9">
        <f>IF(Occurrence!J996&gt;0,Occurrence!J996*$B$6,0)</f>
        <v/>
      </c>
      <c r="J996" s="9">
        <f>IF(Occurrence!J996&gt;0,MAX(0,(Occurrence!J996-$D$4)*$B$7+$D$4*$B$6),0)</f>
        <v/>
      </c>
      <c r="K996" s="9">
        <f>IF(Occurrence!K996&gt;0,Occurrence!K996*$B$6,0)</f>
        <v/>
      </c>
      <c r="L996" s="9">
        <f>IF(Occurrence!K996&gt;0,MAX(0,(Occurrence!K996-$E$4)*$B$7+$E$4*$B$6),0)</f>
        <v/>
      </c>
      <c r="M996" s="9">
        <f>Data!X996+$B$11</f>
        <v/>
      </c>
      <c r="N996" s="9">
        <f>(Data!X996-$D$9)*$B$12+$D$9+$B$11</f>
        <v/>
      </c>
      <c r="O996" s="9">
        <f>Data!Y996+$B$11</f>
        <v/>
      </c>
      <c r="P996" s="9">
        <f>(Data!Y996-$E$9)*$B$12+$E$9+$B$11</f>
        <v/>
      </c>
    </row>
    <row r="997">
      <c r="H997" s="14">
        <f>Data!A997</f>
        <v/>
      </c>
      <c r="I997" s="9">
        <f>IF(Occurrence!J997&gt;0,Occurrence!J997*$B$6,0)</f>
        <v/>
      </c>
      <c r="J997" s="9">
        <f>IF(Occurrence!J997&gt;0,MAX(0,(Occurrence!J997-$D$4)*$B$7+$D$4*$B$6),0)</f>
        <v/>
      </c>
      <c r="K997" s="9">
        <f>IF(Occurrence!K997&gt;0,Occurrence!K997*$B$6,0)</f>
        <v/>
      </c>
      <c r="L997" s="9">
        <f>IF(Occurrence!K997&gt;0,MAX(0,(Occurrence!K997-$E$4)*$B$7+$E$4*$B$6),0)</f>
        <v/>
      </c>
      <c r="M997" s="9">
        <f>Data!X997+$B$11</f>
        <v/>
      </c>
      <c r="N997" s="9">
        <f>(Data!X997-$D$9)*$B$12+$D$9+$B$11</f>
        <v/>
      </c>
      <c r="O997" s="9">
        <f>Data!Y997+$B$11</f>
        <v/>
      </c>
      <c r="P997" s="9">
        <f>(Data!Y997-$E$9)*$B$12+$E$9+$B$11</f>
        <v/>
      </c>
    </row>
    <row r="998">
      <c r="H998" s="14">
        <f>Data!A998</f>
        <v/>
      </c>
      <c r="I998" s="9">
        <f>IF(Occurrence!J998&gt;0,Occurrence!J998*$B$6,0)</f>
        <v/>
      </c>
      <c r="J998" s="9">
        <f>IF(Occurrence!J998&gt;0,MAX(0,(Occurrence!J998-$D$4)*$B$7+$D$4*$B$6),0)</f>
        <v/>
      </c>
      <c r="K998" s="9">
        <f>IF(Occurrence!K998&gt;0,Occurrence!K998*$B$6,0)</f>
        <v/>
      </c>
      <c r="L998" s="9">
        <f>IF(Occurrence!K998&gt;0,MAX(0,(Occurrence!K998-$E$4)*$B$7+$E$4*$B$6),0)</f>
        <v/>
      </c>
      <c r="M998" s="9">
        <f>Data!X998+$B$11</f>
        <v/>
      </c>
      <c r="N998" s="9">
        <f>(Data!X998-$D$9)*$B$12+$D$9+$B$11</f>
        <v/>
      </c>
      <c r="O998" s="9">
        <f>Data!Y998+$B$11</f>
        <v/>
      </c>
      <c r="P998" s="9">
        <f>(Data!Y998-$E$9)*$B$12+$E$9+$B$11</f>
        <v/>
      </c>
    </row>
    <row r="999">
      <c r="H999" s="14">
        <f>Data!A999</f>
        <v/>
      </c>
      <c r="I999" s="9">
        <f>IF(Occurrence!J999&gt;0,Occurrence!J999*$B$6,0)</f>
        <v/>
      </c>
      <c r="J999" s="9">
        <f>IF(Occurrence!J999&gt;0,MAX(0,(Occurrence!J999-$D$4)*$B$7+$D$4*$B$6),0)</f>
        <v/>
      </c>
      <c r="K999" s="9">
        <f>IF(Occurrence!K999&gt;0,Occurrence!K999*$B$6,0)</f>
        <v/>
      </c>
      <c r="L999" s="9">
        <f>IF(Occurrence!K999&gt;0,MAX(0,(Occurrence!K999-$E$4)*$B$7+$E$4*$B$6),0)</f>
        <v/>
      </c>
      <c r="M999" s="9">
        <f>Data!X999+$B$11</f>
        <v/>
      </c>
      <c r="N999" s="9">
        <f>(Data!X999-$D$9)*$B$12+$D$9+$B$11</f>
        <v/>
      </c>
      <c r="O999" s="9">
        <f>Data!Y999+$B$11</f>
        <v/>
      </c>
      <c r="P999" s="9">
        <f>(Data!Y999-$E$9)*$B$12+$E$9+$B$11</f>
        <v/>
      </c>
    </row>
    <row r="1000">
      <c r="H1000" s="14">
        <f>Data!A1000</f>
        <v/>
      </c>
      <c r="I1000" s="9">
        <f>IF(Occurrence!J1000&gt;0,Occurrence!J1000*$B$6,0)</f>
        <v/>
      </c>
      <c r="J1000" s="9">
        <f>IF(Occurrence!J1000&gt;0,MAX(0,(Occurrence!J1000-$D$4)*$B$7+$D$4*$B$6),0)</f>
        <v/>
      </c>
      <c r="K1000" s="9">
        <f>IF(Occurrence!K1000&gt;0,Occurrence!K1000*$B$6,0)</f>
        <v/>
      </c>
      <c r="L1000" s="9">
        <f>IF(Occurrence!K1000&gt;0,MAX(0,(Occurrence!K1000-$E$4)*$B$7+$E$4*$B$6),0)</f>
        <v/>
      </c>
      <c r="M1000" s="9">
        <f>Data!X1000+$B$11</f>
        <v/>
      </c>
      <c r="N1000" s="9">
        <f>(Data!X1000-$D$9)*$B$12+$D$9+$B$11</f>
        <v/>
      </c>
      <c r="O1000" s="9">
        <f>Data!Y1000+$B$11</f>
        <v/>
      </c>
      <c r="P1000" s="9">
        <f>(Data!Y1000-$E$9)*$B$12+$E$9+$B$11</f>
        <v/>
      </c>
    </row>
    <row r="1001">
      <c r="H1001" s="14">
        <f>Data!A1001</f>
        <v/>
      </c>
      <c r="I1001" s="9">
        <f>IF(Occurrence!J1001&gt;0,Occurrence!J1001*$B$6,0)</f>
        <v/>
      </c>
      <c r="J1001" s="9">
        <f>IF(Occurrence!J1001&gt;0,MAX(0,(Occurrence!J1001-$D$4)*$B$7+$D$4*$B$6),0)</f>
        <v/>
      </c>
      <c r="K1001" s="9">
        <f>IF(Occurrence!K1001&gt;0,Occurrence!K1001*$B$6,0)</f>
        <v/>
      </c>
      <c r="L1001" s="9">
        <f>IF(Occurrence!K1001&gt;0,MAX(0,(Occurrence!K1001-$E$4)*$B$7+$E$4*$B$6),0)</f>
        <v/>
      </c>
      <c r="M1001" s="9">
        <f>Data!X1001+$B$11</f>
        <v/>
      </c>
      <c r="N1001" s="9">
        <f>(Data!X1001-$D$9)*$B$12+$D$9+$B$11</f>
        <v/>
      </c>
      <c r="O1001" s="9">
        <f>Data!Y1001+$B$11</f>
        <v/>
      </c>
      <c r="P1001" s="9">
        <f>(Data!Y1001-$E$9)*$B$12+$E$9+$B$11</f>
        <v/>
      </c>
    </row>
    <row r="1002">
      <c r="H1002" s="14">
        <f>Data!A1002</f>
        <v/>
      </c>
      <c r="I1002" s="9">
        <f>IF(Occurrence!J1002&gt;0,Occurrence!J1002*$B$6,0)</f>
        <v/>
      </c>
      <c r="J1002" s="9">
        <f>IF(Occurrence!J1002&gt;0,MAX(0,(Occurrence!J1002-$D$4)*$B$7+$D$4*$B$6),0)</f>
        <v/>
      </c>
      <c r="K1002" s="9">
        <f>IF(Occurrence!K1002&gt;0,Occurrence!K1002*$B$6,0)</f>
        <v/>
      </c>
      <c r="L1002" s="9">
        <f>IF(Occurrence!K1002&gt;0,MAX(0,(Occurrence!K1002-$E$4)*$B$7+$E$4*$B$6),0)</f>
        <v/>
      </c>
      <c r="M1002" s="9">
        <f>Data!X1002+$B$11</f>
        <v/>
      </c>
      <c r="N1002" s="9">
        <f>(Data!X1002-$D$9)*$B$12+$D$9+$B$11</f>
        <v/>
      </c>
      <c r="O1002" s="9">
        <f>Data!Y1002+$B$11</f>
        <v/>
      </c>
      <c r="P1002" s="9">
        <f>(Data!Y1002-$E$9)*$B$12+$E$9+$B$11</f>
        <v/>
      </c>
    </row>
    <row r="1003">
      <c r="H1003" s="14">
        <f>Data!A1003</f>
        <v/>
      </c>
      <c r="I1003" s="9">
        <f>IF(Occurrence!J1003&gt;0,Occurrence!J1003*$B$6,0)</f>
        <v/>
      </c>
      <c r="J1003" s="9">
        <f>IF(Occurrence!J1003&gt;0,MAX(0,(Occurrence!J1003-$D$4)*$B$7+$D$4*$B$6),0)</f>
        <v/>
      </c>
      <c r="K1003" s="9">
        <f>IF(Occurrence!K1003&gt;0,Occurrence!K1003*$B$6,0)</f>
        <v/>
      </c>
      <c r="L1003" s="9">
        <f>IF(Occurrence!K1003&gt;0,MAX(0,(Occurrence!K1003-$E$4)*$B$7+$E$4*$B$6),0)</f>
        <v/>
      </c>
      <c r="M1003" s="9">
        <f>Data!X1003+$B$11</f>
        <v/>
      </c>
      <c r="N1003" s="9">
        <f>(Data!X1003-$D$9)*$B$12+$D$9+$B$11</f>
        <v/>
      </c>
      <c r="O1003" s="9">
        <f>Data!Y1003+$B$11</f>
        <v/>
      </c>
      <c r="P1003" s="9">
        <f>(Data!Y1003-$E$9)*$B$12+$E$9+$B$11</f>
        <v/>
      </c>
    </row>
    <row r="1004">
      <c r="H1004" s="14">
        <f>Data!A1004</f>
        <v/>
      </c>
      <c r="I1004" s="9">
        <f>IF(Occurrence!J1004&gt;0,Occurrence!J1004*$B$6,0)</f>
        <v/>
      </c>
      <c r="J1004" s="9">
        <f>IF(Occurrence!J1004&gt;0,MAX(0,(Occurrence!J1004-$D$4)*$B$7+$D$4*$B$6),0)</f>
        <v/>
      </c>
      <c r="K1004" s="9">
        <f>IF(Occurrence!K1004&gt;0,Occurrence!K1004*$B$6,0)</f>
        <v/>
      </c>
      <c r="L1004" s="9">
        <f>IF(Occurrence!K1004&gt;0,MAX(0,(Occurrence!K1004-$E$4)*$B$7+$E$4*$B$6),0)</f>
        <v/>
      </c>
      <c r="M1004" s="9">
        <f>Data!X1004+$B$11</f>
        <v/>
      </c>
      <c r="N1004" s="9">
        <f>(Data!X1004-$D$9)*$B$12+$D$9+$B$11</f>
        <v/>
      </c>
      <c r="O1004" s="9">
        <f>Data!Y1004+$B$11</f>
        <v/>
      </c>
      <c r="P1004" s="9">
        <f>(Data!Y1004-$E$9)*$B$12+$E$9+$B$11</f>
        <v/>
      </c>
    </row>
    <row r="1005">
      <c r="H1005" s="14">
        <f>Data!A1005</f>
        <v/>
      </c>
      <c r="I1005" s="9">
        <f>IF(Occurrence!J1005&gt;0,Occurrence!J1005*$B$6,0)</f>
        <v/>
      </c>
      <c r="J1005" s="9">
        <f>IF(Occurrence!J1005&gt;0,MAX(0,(Occurrence!J1005-$D$4)*$B$7+$D$4*$B$6),0)</f>
        <v/>
      </c>
      <c r="K1005" s="9">
        <f>IF(Occurrence!K1005&gt;0,Occurrence!K1005*$B$6,0)</f>
        <v/>
      </c>
      <c r="L1005" s="9">
        <f>IF(Occurrence!K1005&gt;0,MAX(0,(Occurrence!K1005-$E$4)*$B$7+$E$4*$B$6),0)</f>
        <v/>
      </c>
      <c r="M1005" s="9">
        <f>Data!X1005+$B$11</f>
        <v/>
      </c>
      <c r="N1005" s="9">
        <f>(Data!X1005-$D$9)*$B$12+$D$9+$B$11</f>
        <v/>
      </c>
      <c r="O1005" s="9">
        <f>Data!Y1005+$B$11</f>
        <v/>
      </c>
      <c r="P1005" s="9">
        <f>(Data!Y1005-$E$9)*$B$12+$E$9+$B$11</f>
        <v/>
      </c>
    </row>
    <row r="1006">
      <c r="H1006" s="14">
        <f>Data!A1006</f>
        <v/>
      </c>
      <c r="I1006" s="9">
        <f>IF(Occurrence!J1006&gt;0,Occurrence!J1006*$B$6,0)</f>
        <v/>
      </c>
      <c r="J1006" s="9">
        <f>IF(Occurrence!J1006&gt;0,MAX(0,(Occurrence!J1006-$D$4)*$B$7+$D$4*$B$6),0)</f>
        <v/>
      </c>
      <c r="K1006" s="9">
        <f>IF(Occurrence!K1006&gt;0,Occurrence!K1006*$B$6,0)</f>
        <v/>
      </c>
      <c r="L1006" s="9">
        <f>IF(Occurrence!K1006&gt;0,MAX(0,(Occurrence!K1006-$E$4)*$B$7+$E$4*$B$6),0)</f>
        <v/>
      </c>
      <c r="M1006" s="9">
        <f>Data!X1006+$B$11</f>
        <v/>
      </c>
      <c r="N1006" s="9">
        <f>(Data!X1006-$D$9)*$B$12+$D$9+$B$11</f>
        <v/>
      </c>
      <c r="O1006" s="9">
        <f>Data!Y1006+$B$11</f>
        <v/>
      </c>
      <c r="P1006" s="9">
        <f>(Data!Y1006-$E$9)*$B$12+$E$9+$B$11</f>
        <v/>
      </c>
    </row>
    <row r="1007">
      <c r="H1007" s="14">
        <f>Data!A1007</f>
        <v/>
      </c>
      <c r="I1007" s="9">
        <f>IF(Occurrence!J1007&gt;0,Occurrence!J1007*$B$6,0)</f>
        <v/>
      </c>
      <c r="J1007" s="9">
        <f>IF(Occurrence!J1007&gt;0,MAX(0,(Occurrence!J1007-$D$4)*$B$7+$D$4*$B$6),0)</f>
        <v/>
      </c>
      <c r="K1007" s="9">
        <f>IF(Occurrence!K1007&gt;0,Occurrence!K1007*$B$6,0)</f>
        <v/>
      </c>
      <c r="L1007" s="9">
        <f>IF(Occurrence!K1007&gt;0,MAX(0,(Occurrence!K1007-$E$4)*$B$7+$E$4*$B$6),0)</f>
        <v/>
      </c>
      <c r="M1007" s="9">
        <f>Data!X1007+$B$11</f>
        <v/>
      </c>
      <c r="N1007" s="9">
        <f>(Data!X1007-$D$9)*$B$12+$D$9+$B$11</f>
        <v/>
      </c>
      <c r="O1007" s="9">
        <f>Data!Y1007+$B$11</f>
        <v/>
      </c>
      <c r="P1007" s="9">
        <f>(Data!Y1007-$E$9)*$B$12+$E$9+$B$11</f>
        <v/>
      </c>
    </row>
    <row r="1008">
      <c r="H1008" s="14">
        <f>Data!A1008</f>
        <v/>
      </c>
      <c r="I1008" s="9">
        <f>IF(Occurrence!J1008&gt;0,Occurrence!J1008*$B$6,0)</f>
        <v/>
      </c>
      <c r="J1008" s="9">
        <f>IF(Occurrence!J1008&gt;0,MAX(0,(Occurrence!J1008-$D$4)*$B$7+$D$4*$B$6),0)</f>
        <v/>
      </c>
      <c r="K1008" s="9">
        <f>IF(Occurrence!K1008&gt;0,Occurrence!K1008*$B$6,0)</f>
        <v/>
      </c>
      <c r="L1008" s="9">
        <f>IF(Occurrence!K1008&gt;0,MAX(0,(Occurrence!K1008-$E$4)*$B$7+$E$4*$B$6),0)</f>
        <v/>
      </c>
      <c r="M1008" s="9">
        <f>Data!X1008+$B$11</f>
        <v/>
      </c>
      <c r="N1008" s="9">
        <f>(Data!X1008-$D$9)*$B$12+$D$9+$B$11</f>
        <v/>
      </c>
      <c r="O1008" s="9">
        <f>Data!Y1008+$B$11</f>
        <v/>
      </c>
      <c r="P1008" s="9">
        <f>(Data!Y1008-$E$9)*$B$12+$E$9+$B$11</f>
        <v/>
      </c>
    </row>
    <row r="1009">
      <c r="H1009" s="14">
        <f>Data!A1009</f>
        <v/>
      </c>
      <c r="I1009" s="9">
        <f>IF(Occurrence!J1009&gt;0,Occurrence!J1009*$B$6,0)</f>
        <v/>
      </c>
      <c r="J1009" s="9">
        <f>IF(Occurrence!J1009&gt;0,MAX(0,(Occurrence!J1009-$D$4)*$B$7+$D$4*$B$6),0)</f>
        <v/>
      </c>
      <c r="K1009" s="9">
        <f>IF(Occurrence!K1009&gt;0,Occurrence!K1009*$B$6,0)</f>
        <v/>
      </c>
      <c r="L1009" s="9">
        <f>IF(Occurrence!K1009&gt;0,MAX(0,(Occurrence!K1009-$E$4)*$B$7+$E$4*$B$6),0)</f>
        <v/>
      </c>
      <c r="M1009" s="9">
        <f>Data!X1009+$B$11</f>
        <v/>
      </c>
      <c r="N1009" s="9">
        <f>(Data!X1009-$D$9)*$B$12+$D$9+$B$11</f>
        <v/>
      </c>
      <c r="O1009" s="9">
        <f>Data!Y1009+$B$11</f>
        <v/>
      </c>
      <c r="P1009" s="9">
        <f>(Data!Y1009-$E$9)*$B$12+$E$9+$B$11</f>
        <v/>
      </c>
    </row>
    <row r="1010">
      <c r="H1010" s="14">
        <f>Data!A1010</f>
        <v/>
      </c>
      <c r="I1010" s="9">
        <f>IF(Occurrence!J1010&gt;0,Occurrence!J1010*$B$6,0)</f>
        <v/>
      </c>
      <c r="J1010" s="9">
        <f>IF(Occurrence!J1010&gt;0,MAX(0,(Occurrence!J1010-$D$4)*$B$7+$D$4*$B$6),0)</f>
        <v/>
      </c>
      <c r="K1010" s="9">
        <f>IF(Occurrence!K1010&gt;0,Occurrence!K1010*$B$6,0)</f>
        <v/>
      </c>
      <c r="L1010" s="9">
        <f>IF(Occurrence!K1010&gt;0,MAX(0,(Occurrence!K1010-$E$4)*$B$7+$E$4*$B$6),0)</f>
        <v/>
      </c>
      <c r="M1010" s="9">
        <f>Data!X1010+$B$11</f>
        <v/>
      </c>
      <c r="N1010" s="9">
        <f>(Data!X1010-$D$9)*$B$12+$D$9+$B$11</f>
        <v/>
      </c>
      <c r="O1010" s="9">
        <f>Data!Y1010+$B$11</f>
        <v/>
      </c>
      <c r="P1010" s="9">
        <f>(Data!Y1010-$E$9)*$B$12+$E$9+$B$11</f>
        <v/>
      </c>
    </row>
    <row r="1011">
      <c r="H1011" s="14">
        <f>Data!A1011</f>
        <v/>
      </c>
      <c r="I1011" s="9">
        <f>IF(Occurrence!J1011&gt;0,Occurrence!J1011*$B$6,0)</f>
        <v/>
      </c>
      <c r="J1011" s="9">
        <f>IF(Occurrence!J1011&gt;0,MAX(0,(Occurrence!J1011-$D$4)*$B$7+$D$4*$B$6),0)</f>
        <v/>
      </c>
      <c r="K1011" s="9">
        <f>IF(Occurrence!K1011&gt;0,Occurrence!K1011*$B$6,0)</f>
        <v/>
      </c>
      <c r="L1011" s="9">
        <f>IF(Occurrence!K1011&gt;0,MAX(0,(Occurrence!K1011-$E$4)*$B$7+$E$4*$B$6),0)</f>
        <v/>
      </c>
      <c r="M1011" s="9">
        <f>Data!X1011+$B$11</f>
        <v/>
      </c>
      <c r="N1011" s="9">
        <f>(Data!X1011-$D$9)*$B$12+$D$9+$B$11</f>
        <v/>
      </c>
      <c r="O1011" s="9">
        <f>Data!Y1011+$B$11</f>
        <v/>
      </c>
      <c r="P1011" s="9">
        <f>(Data!Y1011-$E$9)*$B$12+$E$9+$B$11</f>
        <v/>
      </c>
    </row>
    <row r="1012">
      <c r="H1012" s="14">
        <f>Data!A1012</f>
        <v/>
      </c>
      <c r="I1012" s="9">
        <f>IF(Occurrence!J1012&gt;0,Occurrence!J1012*$B$6,0)</f>
        <v/>
      </c>
      <c r="J1012" s="9">
        <f>IF(Occurrence!J1012&gt;0,MAX(0,(Occurrence!J1012-$D$4)*$B$7+$D$4*$B$6),0)</f>
        <v/>
      </c>
      <c r="K1012" s="9">
        <f>IF(Occurrence!K1012&gt;0,Occurrence!K1012*$B$6,0)</f>
        <v/>
      </c>
      <c r="L1012" s="9">
        <f>IF(Occurrence!K1012&gt;0,MAX(0,(Occurrence!K1012-$E$4)*$B$7+$E$4*$B$6),0)</f>
        <v/>
      </c>
      <c r="M1012" s="9">
        <f>Data!X1012+$B$11</f>
        <v/>
      </c>
      <c r="N1012" s="9">
        <f>(Data!X1012-$D$9)*$B$12+$D$9+$B$11</f>
        <v/>
      </c>
      <c r="O1012" s="9">
        <f>Data!Y1012+$B$11</f>
        <v/>
      </c>
      <c r="P1012" s="9">
        <f>(Data!Y1012-$E$9)*$B$12+$E$9+$B$11</f>
        <v/>
      </c>
    </row>
    <row r="1013">
      <c r="H1013" s="14">
        <f>Data!A1013</f>
        <v/>
      </c>
      <c r="I1013" s="9">
        <f>IF(Occurrence!J1013&gt;0,Occurrence!J1013*$B$6,0)</f>
        <v/>
      </c>
      <c r="J1013" s="9">
        <f>IF(Occurrence!J1013&gt;0,MAX(0,(Occurrence!J1013-$D$4)*$B$7+$D$4*$B$6),0)</f>
        <v/>
      </c>
      <c r="K1013" s="9">
        <f>IF(Occurrence!K1013&gt;0,Occurrence!K1013*$B$6,0)</f>
        <v/>
      </c>
      <c r="L1013" s="9">
        <f>IF(Occurrence!K1013&gt;0,MAX(0,(Occurrence!K1013-$E$4)*$B$7+$E$4*$B$6),0)</f>
        <v/>
      </c>
      <c r="M1013" s="9">
        <f>Data!X1013+$B$11</f>
        <v/>
      </c>
      <c r="N1013" s="9">
        <f>(Data!X1013-$D$9)*$B$12+$D$9+$B$11</f>
        <v/>
      </c>
      <c r="O1013" s="9">
        <f>Data!Y1013+$B$11</f>
        <v/>
      </c>
      <c r="P1013" s="9">
        <f>(Data!Y1013-$E$9)*$B$12+$E$9+$B$11</f>
        <v/>
      </c>
    </row>
    <row r="1014">
      <c r="H1014" s="14">
        <f>Data!A1014</f>
        <v/>
      </c>
      <c r="I1014" s="9">
        <f>IF(Occurrence!J1014&gt;0,Occurrence!J1014*$B$6,0)</f>
        <v/>
      </c>
      <c r="J1014" s="9">
        <f>IF(Occurrence!J1014&gt;0,MAX(0,(Occurrence!J1014-$D$4)*$B$7+$D$4*$B$6),0)</f>
        <v/>
      </c>
      <c r="K1014" s="9">
        <f>IF(Occurrence!K1014&gt;0,Occurrence!K1014*$B$6,0)</f>
        <v/>
      </c>
      <c r="L1014" s="9">
        <f>IF(Occurrence!K1014&gt;0,MAX(0,(Occurrence!K1014-$E$4)*$B$7+$E$4*$B$6),0)</f>
        <v/>
      </c>
      <c r="M1014" s="9">
        <f>Data!X1014+$B$11</f>
        <v/>
      </c>
      <c r="N1014" s="9">
        <f>(Data!X1014-$D$9)*$B$12+$D$9+$B$11</f>
        <v/>
      </c>
      <c r="O1014" s="9">
        <f>Data!Y1014+$B$11</f>
        <v/>
      </c>
      <c r="P1014" s="9">
        <f>(Data!Y1014-$E$9)*$B$12+$E$9+$B$11</f>
        <v/>
      </c>
    </row>
    <row r="1015">
      <c r="H1015" s="14">
        <f>Data!A1015</f>
        <v/>
      </c>
      <c r="I1015" s="9">
        <f>IF(Occurrence!J1015&gt;0,Occurrence!J1015*$B$6,0)</f>
        <v/>
      </c>
      <c r="J1015" s="9">
        <f>IF(Occurrence!J1015&gt;0,MAX(0,(Occurrence!J1015-$D$4)*$B$7+$D$4*$B$6),0)</f>
        <v/>
      </c>
      <c r="K1015" s="9">
        <f>IF(Occurrence!K1015&gt;0,Occurrence!K1015*$B$6,0)</f>
        <v/>
      </c>
      <c r="L1015" s="9">
        <f>IF(Occurrence!K1015&gt;0,MAX(0,(Occurrence!K1015-$E$4)*$B$7+$E$4*$B$6),0)</f>
        <v/>
      </c>
      <c r="M1015" s="9">
        <f>Data!X1015+$B$11</f>
        <v/>
      </c>
      <c r="N1015" s="9">
        <f>(Data!X1015-$D$9)*$B$12+$D$9+$B$11</f>
        <v/>
      </c>
      <c r="O1015" s="9">
        <f>Data!Y1015+$B$11</f>
        <v/>
      </c>
      <c r="P1015" s="9">
        <f>(Data!Y1015-$E$9)*$B$12+$E$9+$B$11</f>
        <v/>
      </c>
    </row>
    <row r="1016">
      <c r="H1016" s="14">
        <f>Data!A1016</f>
        <v/>
      </c>
      <c r="I1016" s="9">
        <f>IF(Occurrence!J1016&gt;0,Occurrence!J1016*$B$6,0)</f>
        <v/>
      </c>
      <c r="J1016" s="9">
        <f>IF(Occurrence!J1016&gt;0,MAX(0,(Occurrence!J1016-$D$4)*$B$7+$D$4*$B$6),0)</f>
        <v/>
      </c>
      <c r="K1016" s="9">
        <f>IF(Occurrence!K1016&gt;0,Occurrence!K1016*$B$6,0)</f>
        <v/>
      </c>
      <c r="L1016" s="9">
        <f>IF(Occurrence!K1016&gt;0,MAX(0,(Occurrence!K1016-$E$4)*$B$7+$E$4*$B$6),0)</f>
        <v/>
      </c>
      <c r="M1016" s="9">
        <f>Data!X1016+$B$11</f>
        <v/>
      </c>
      <c r="N1016" s="9">
        <f>(Data!X1016-$D$9)*$B$12+$D$9+$B$11</f>
        <v/>
      </c>
      <c r="O1016" s="9">
        <f>Data!Y1016+$B$11</f>
        <v/>
      </c>
      <c r="P1016" s="9">
        <f>(Data!Y1016-$E$9)*$B$12+$E$9+$B$11</f>
        <v/>
      </c>
    </row>
    <row r="1017">
      <c r="H1017" s="14">
        <f>Data!A1017</f>
        <v/>
      </c>
      <c r="I1017" s="9">
        <f>IF(Occurrence!J1017&gt;0,Occurrence!J1017*$B$6,0)</f>
        <v/>
      </c>
      <c r="J1017" s="9">
        <f>IF(Occurrence!J1017&gt;0,MAX(0,(Occurrence!J1017-$D$4)*$B$7+$D$4*$B$6),0)</f>
        <v/>
      </c>
      <c r="K1017" s="9">
        <f>IF(Occurrence!K1017&gt;0,Occurrence!K1017*$B$6,0)</f>
        <v/>
      </c>
      <c r="L1017" s="9">
        <f>IF(Occurrence!K1017&gt;0,MAX(0,(Occurrence!K1017-$E$4)*$B$7+$E$4*$B$6),0)</f>
        <v/>
      </c>
      <c r="M1017" s="9">
        <f>Data!X1017+$B$11</f>
        <v/>
      </c>
      <c r="N1017" s="9">
        <f>(Data!X1017-$D$9)*$B$12+$D$9+$B$11</f>
        <v/>
      </c>
      <c r="O1017" s="9">
        <f>Data!Y1017+$B$11</f>
        <v/>
      </c>
      <c r="P1017" s="9">
        <f>(Data!Y1017-$E$9)*$B$12+$E$9+$B$11</f>
        <v/>
      </c>
    </row>
    <row r="1018">
      <c r="H1018" s="14">
        <f>Data!A1018</f>
        <v/>
      </c>
      <c r="I1018" s="9">
        <f>IF(Occurrence!J1018&gt;0,Occurrence!J1018*$B$6,0)</f>
        <v/>
      </c>
      <c r="J1018" s="9">
        <f>IF(Occurrence!J1018&gt;0,MAX(0,(Occurrence!J1018-$D$4)*$B$7+$D$4*$B$6),0)</f>
        <v/>
      </c>
      <c r="K1018" s="9">
        <f>IF(Occurrence!K1018&gt;0,Occurrence!K1018*$B$6,0)</f>
        <v/>
      </c>
      <c r="L1018" s="9">
        <f>IF(Occurrence!K1018&gt;0,MAX(0,(Occurrence!K1018-$E$4)*$B$7+$E$4*$B$6),0)</f>
        <v/>
      </c>
      <c r="M1018" s="9">
        <f>Data!X1018+$B$11</f>
        <v/>
      </c>
      <c r="N1018" s="9">
        <f>(Data!X1018-$D$9)*$B$12+$D$9+$B$11</f>
        <v/>
      </c>
      <c r="O1018" s="9">
        <f>Data!Y1018+$B$11</f>
        <v/>
      </c>
      <c r="P1018" s="9">
        <f>(Data!Y1018-$E$9)*$B$12+$E$9+$B$11</f>
        <v/>
      </c>
    </row>
    <row r="1019">
      <c r="H1019" s="14">
        <f>Data!A1019</f>
        <v/>
      </c>
      <c r="I1019" s="9">
        <f>IF(Occurrence!J1019&gt;0,Occurrence!J1019*$B$6,0)</f>
        <v/>
      </c>
      <c r="J1019" s="9">
        <f>IF(Occurrence!J1019&gt;0,MAX(0,(Occurrence!J1019-$D$4)*$B$7+$D$4*$B$6),0)</f>
        <v/>
      </c>
      <c r="K1019" s="9">
        <f>IF(Occurrence!K1019&gt;0,Occurrence!K1019*$B$6,0)</f>
        <v/>
      </c>
      <c r="L1019" s="9">
        <f>IF(Occurrence!K1019&gt;0,MAX(0,(Occurrence!K1019-$E$4)*$B$7+$E$4*$B$6),0)</f>
        <v/>
      </c>
      <c r="M1019" s="9">
        <f>Data!X1019+$B$11</f>
        <v/>
      </c>
      <c r="N1019" s="9">
        <f>(Data!X1019-$D$9)*$B$12+$D$9+$B$11</f>
        <v/>
      </c>
      <c r="O1019" s="9">
        <f>Data!Y1019+$B$11</f>
        <v/>
      </c>
      <c r="P1019" s="9">
        <f>(Data!Y1019-$E$9)*$B$12+$E$9+$B$11</f>
        <v/>
      </c>
    </row>
    <row r="1020">
      <c r="H1020" s="14">
        <f>Data!A1020</f>
        <v/>
      </c>
      <c r="I1020" s="9">
        <f>IF(Occurrence!J1020&gt;0,Occurrence!J1020*$B$6,0)</f>
        <v/>
      </c>
      <c r="J1020" s="9">
        <f>IF(Occurrence!J1020&gt;0,MAX(0,(Occurrence!J1020-$D$4)*$B$7+$D$4*$B$6),0)</f>
        <v/>
      </c>
      <c r="K1020" s="9">
        <f>IF(Occurrence!K1020&gt;0,Occurrence!K1020*$B$6,0)</f>
        <v/>
      </c>
      <c r="L1020" s="9">
        <f>IF(Occurrence!K1020&gt;0,MAX(0,(Occurrence!K1020-$E$4)*$B$7+$E$4*$B$6),0)</f>
        <v/>
      </c>
      <c r="M1020" s="9">
        <f>Data!X1020+$B$11</f>
        <v/>
      </c>
      <c r="N1020" s="9">
        <f>(Data!X1020-$D$9)*$B$12+$D$9+$B$11</f>
        <v/>
      </c>
      <c r="O1020" s="9">
        <f>Data!Y1020+$B$11</f>
        <v/>
      </c>
      <c r="P1020" s="9">
        <f>(Data!Y1020-$E$9)*$B$12+$E$9+$B$11</f>
        <v/>
      </c>
    </row>
    <row r="1021">
      <c r="H1021" s="14">
        <f>Data!A1021</f>
        <v/>
      </c>
      <c r="I1021" s="9">
        <f>IF(Occurrence!J1021&gt;0,Occurrence!J1021*$B$6,0)</f>
        <v/>
      </c>
      <c r="J1021" s="9">
        <f>IF(Occurrence!J1021&gt;0,MAX(0,(Occurrence!J1021-$D$4)*$B$7+$D$4*$B$6),0)</f>
        <v/>
      </c>
      <c r="K1021" s="9">
        <f>IF(Occurrence!K1021&gt;0,Occurrence!K1021*$B$6,0)</f>
        <v/>
      </c>
      <c r="L1021" s="9">
        <f>IF(Occurrence!K1021&gt;0,MAX(0,(Occurrence!K1021-$E$4)*$B$7+$E$4*$B$6),0)</f>
        <v/>
      </c>
      <c r="M1021" s="9">
        <f>Data!X1021+$B$11</f>
        <v/>
      </c>
      <c r="N1021" s="9">
        <f>(Data!X1021-$D$9)*$B$12+$D$9+$B$11</f>
        <v/>
      </c>
      <c r="O1021" s="9">
        <f>Data!Y1021+$B$11</f>
        <v/>
      </c>
      <c r="P1021" s="9">
        <f>(Data!Y1021-$E$9)*$B$12+$E$9+$B$11</f>
        <v/>
      </c>
    </row>
    <row r="1022">
      <c r="H1022" s="14">
        <f>Data!A1022</f>
        <v/>
      </c>
      <c r="I1022" s="9">
        <f>IF(Occurrence!J1022&gt;0,Occurrence!J1022*$B$6,0)</f>
        <v/>
      </c>
      <c r="J1022" s="9">
        <f>IF(Occurrence!J1022&gt;0,MAX(0,(Occurrence!J1022-$D$4)*$B$7+$D$4*$B$6),0)</f>
        <v/>
      </c>
      <c r="K1022" s="9">
        <f>IF(Occurrence!K1022&gt;0,Occurrence!K1022*$B$6,0)</f>
        <v/>
      </c>
      <c r="L1022" s="9">
        <f>IF(Occurrence!K1022&gt;0,MAX(0,(Occurrence!K1022-$E$4)*$B$7+$E$4*$B$6),0)</f>
        <v/>
      </c>
      <c r="M1022" s="9">
        <f>Data!X1022+$B$11</f>
        <v/>
      </c>
      <c r="N1022" s="9">
        <f>(Data!X1022-$D$9)*$B$12+$D$9+$B$11</f>
        <v/>
      </c>
      <c r="O1022" s="9">
        <f>Data!Y1022+$B$11</f>
        <v/>
      </c>
      <c r="P1022" s="9">
        <f>(Data!Y1022-$E$9)*$B$12+$E$9+$B$11</f>
        <v/>
      </c>
    </row>
    <row r="1023">
      <c r="H1023" s="14">
        <f>Data!A1023</f>
        <v/>
      </c>
      <c r="I1023" s="9">
        <f>IF(Occurrence!J1023&gt;0,Occurrence!J1023*$B$6,0)</f>
        <v/>
      </c>
      <c r="J1023" s="9">
        <f>IF(Occurrence!J1023&gt;0,MAX(0,(Occurrence!J1023-$D$4)*$B$7+$D$4*$B$6),0)</f>
        <v/>
      </c>
      <c r="K1023" s="9">
        <f>IF(Occurrence!K1023&gt;0,Occurrence!K1023*$B$6,0)</f>
        <v/>
      </c>
      <c r="L1023" s="9">
        <f>IF(Occurrence!K1023&gt;0,MAX(0,(Occurrence!K1023-$E$4)*$B$7+$E$4*$B$6),0)</f>
        <v/>
      </c>
      <c r="M1023" s="9">
        <f>Data!X1023+$B$11</f>
        <v/>
      </c>
      <c r="N1023" s="9">
        <f>(Data!X1023-$D$9)*$B$12+$D$9+$B$11</f>
        <v/>
      </c>
      <c r="O1023" s="9">
        <f>Data!Y1023+$B$11</f>
        <v/>
      </c>
      <c r="P1023" s="9">
        <f>(Data!Y1023-$E$9)*$B$12+$E$9+$B$11</f>
        <v/>
      </c>
    </row>
    <row r="1024">
      <c r="H1024" s="14">
        <f>Data!A1024</f>
        <v/>
      </c>
      <c r="I1024" s="9">
        <f>IF(Occurrence!J1024&gt;0,Occurrence!J1024*$B$6,0)</f>
        <v/>
      </c>
      <c r="J1024" s="9">
        <f>IF(Occurrence!J1024&gt;0,MAX(0,(Occurrence!J1024-$D$4)*$B$7+$D$4*$B$6),0)</f>
        <v/>
      </c>
      <c r="K1024" s="9">
        <f>IF(Occurrence!K1024&gt;0,Occurrence!K1024*$B$6,0)</f>
        <v/>
      </c>
      <c r="L1024" s="9">
        <f>IF(Occurrence!K1024&gt;0,MAX(0,(Occurrence!K1024-$E$4)*$B$7+$E$4*$B$6),0)</f>
        <v/>
      </c>
      <c r="M1024" s="9">
        <f>Data!X1024+$B$11</f>
        <v/>
      </c>
      <c r="N1024" s="9">
        <f>(Data!X1024-$D$9)*$B$12+$D$9+$B$11</f>
        <v/>
      </c>
      <c r="O1024" s="9">
        <f>Data!Y1024+$B$11</f>
        <v/>
      </c>
      <c r="P1024" s="9">
        <f>(Data!Y1024-$E$9)*$B$12+$E$9+$B$11</f>
        <v/>
      </c>
    </row>
    <row r="1025">
      <c r="H1025" s="14">
        <f>Data!A1025</f>
        <v/>
      </c>
      <c r="I1025" s="9">
        <f>IF(Occurrence!J1025&gt;0,Occurrence!J1025*$B$6,0)</f>
        <v/>
      </c>
      <c r="J1025" s="9">
        <f>IF(Occurrence!J1025&gt;0,MAX(0,(Occurrence!J1025-$D$4)*$B$7+$D$4*$B$6),0)</f>
        <v/>
      </c>
      <c r="K1025" s="9">
        <f>IF(Occurrence!K1025&gt;0,Occurrence!K1025*$B$6,0)</f>
        <v/>
      </c>
      <c r="L1025" s="9">
        <f>IF(Occurrence!K1025&gt;0,MAX(0,(Occurrence!K1025-$E$4)*$B$7+$E$4*$B$6),0)</f>
        <v/>
      </c>
      <c r="M1025" s="9">
        <f>Data!X1025+$B$11</f>
        <v/>
      </c>
      <c r="N1025" s="9">
        <f>(Data!X1025-$D$9)*$B$12+$D$9+$B$11</f>
        <v/>
      </c>
      <c r="O1025" s="9">
        <f>Data!Y1025+$B$11</f>
        <v/>
      </c>
      <c r="P1025" s="9">
        <f>(Data!Y1025-$E$9)*$B$12+$E$9+$B$11</f>
        <v/>
      </c>
    </row>
    <row r="1026">
      <c r="H1026" s="14">
        <f>Data!A1026</f>
        <v/>
      </c>
      <c r="I1026" s="9">
        <f>IF(Occurrence!J1026&gt;0,Occurrence!J1026*$B$6,0)</f>
        <v/>
      </c>
      <c r="J1026" s="9">
        <f>IF(Occurrence!J1026&gt;0,MAX(0,(Occurrence!J1026-$D$4)*$B$7+$D$4*$B$6),0)</f>
        <v/>
      </c>
      <c r="K1026" s="9">
        <f>IF(Occurrence!K1026&gt;0,Occurrence!K1026*$B$6,0)</f>
        <v/>
      </c>
      <c r="L1026" s="9">
        <f>IF(Occurrence!K1026&gt;0,MAX(0,(Occurrence!K1026-$E$4)*$B$7+$E$4*$B$6),0)</f>
        <v/>
      </c>
      <c r="M1026" s="9">
        <f>Data!X1026+$B$11</f>
        <v/>
      </c>
      <c r="N1026" s="9">
        <f>(Data!X1026-$D$9)*$B$12+$D$9+$B$11</f>
        <v/>
      </c>
      <c r="O1026" s="9">
        <f>Data!Y1026+$B$11</f>
        <v/>
      </c>
      <c r="P1026" s="9">
        <f>(Data!Y1026-$E$9)*$B$12+$E$9+$B$11</f>
        <v/>
      </c>
    </row>
    <row r="1027">
      <c r="H1027" s="14">
        <f>Data!A1027</f>
        <v/>
      </c>
      <c r="I1027" s="9">
        <f>IF(Occurrence!J1027&gt;0,Occurrence!J1027*$B$6,0)</f>
        <v/>
      </c>
      <c r="J1027" s="9">
        <f>IF(Occurrence!J1027&gt;0,MAX(0,(Occurrence!J1027-$D$4)*$B$7+$D$4*$B$6),0)</f>
        <v/>
      </c>
      <c r="K1027" s="9">
        <f>IF(Occurrence!K1027&gt;0,Occurrence!K1027*$B$6,0)</f>
        <v/>
      </c>
      <c r="L1027" s="9">
        <f>IF(Occurrence!K1027&gt;0,MAX(0,(Occurrence!K1027-$E$4)*$B$7+$E$4*$B$6),0)</f>
        <v/>
      </c>
      <c r="M1027" s="9">
        <f>Data!X1027+$B$11</f>
        <v/>
      </c>
      <c r="N1027" s="9">
        <f>(Data!X1027-$D$9)*$B$12+$D$9+$B$11</f>
        <v/>
      </c>
      <c r="O1027" s="9">
        <f>Data!Y1027+$B$11</f>
        <v/>
      </c>
      <c r="P1027" s="9">
        <f>(Data!Y1027-$E$9)*$B$12+$E$9+$B$11</f>
        <v/>
      </c>
    </row>
    <row r="1028">
      <c r="H1028" s="14">
        <f>Data!A1028</f>
        <v/>
      </c>
      <c r="I1028" s="9">
        <f>IF(Occurrence!J1028&gt;0,Occurrence!J1028*$B$6,0)</f>
        <v/>
      </c>
      <c r="J1028" s="9">
        <f>IF(Occurrence!J1028&gt;0,MAX(0,(Occurrence!J1028-$D$4)*$B$7+$D$4*$B$6),0)</f>
        <v/>
      </c>
      <c r="K1028" s="9">
        <f>IF(Occurrence!K1028&gt;0,Occurrence!K1028*$B$6,0)</f>
        <v/>
      </c>
      <c r="L1028" s="9">
        <f>IF(Occurrence!K1028&gt;0,MAX(0,(Occurrence!K1028-$E$4)*$B$7+$E$4*$B$6),0)</f>
        <v/>
      </c>
      <c r="M1028" s="9">
        <f>Data!X1028+$B$11</f>
        <v/>
      </c>
      <c r="N1028" s="9">
        <f>(Data!X1028-$D$9)*$B$12+$D$9+$B$11</f>
        <v/>
      </c>
      <c r="O1028" s="9">
        <f>Data!Y1028+$B$11</f>
        <v/>
      </c>
      <c r="P1028" s="9">
        <f>(Data!Y1028-$E$9)*$B$12+$E$9+$B$11</f>
        <v/>
      </c>
    </row>
    <row r="1029">
      <c r="H1029" s="14">
        <f>Data!A1029</f>
        <v/>
      </c>
      <c r="I1029" s="9">
        <f>IF(Occurrence!J1029&gt;0,Occurrence!J1029*$B$6,0)</f>
        <v/>
      </c>
      <c r="J1029" s="9">
        <f>IF(Occurrence!J1029&gt;0,MAX(0,(Occurrence!J1029-$D$4)*$B$7+$D$4*$B$6),0)</f>
        <v/>
      </c>
      <c r="K1029" s="9">
        <f>IF(Occurrence!K1029&gt;0,Occurrence!K1029*$B$6,0)</f>
        <v/>
      </c>
      <c r="L1029" s="9">
        <f>IF(Occurrence!K1029&gt;0,MAX(0,(Occurrence!K1029-$E$4)*$B$7+$E$4*$B$6),0)</f>
        <v/>
      </c>
      <c r="M1029" s="9">
        <f>Data!X1029+$B$11</f>
        <v/>
      </c>
      <c r="N1029" s="9">
        <f>(Data!X1029-$D$9)*$B$12+$D$9+$B$11</f>
        <v/>
      </c>
      <c r="O1029" s="9">
        <f>Data!Y1029+$B$11</f>
        <v/>
      </c>
      <c r="P1029" s="9">
        <f>(Data!Y1029-$E$9)*$B$12+$E$9+$B$11</f>
        <v/>
      </c>
    </row>
    <row r="1030">
      <c r="H1030" s="14">
        <f>Data!A1030</f>
        <v/>
      </c>
      <c r="I1030" s="9">
        <f>IF(Occurrence!J1030&gt;0,Occurrence!J1030*$B$6,0)</f>
        <v/>
      </c>
      <c r="J1030" s="9">
        <f>IF(Occurrence!J1030&gt;0,MAX(0,(Occurrence!J1030-$D$4)*$B$7+$D$4*$B$6),0)</f>
        <v/>
      </c>
      <c r="K1030" s="9">
        <f>IF(Occurrence!K1030&gt;0,Occurrence!K1030*$B$6,0)</f>
        <v/>
      </c>
      <c r="L1030" s="9">
        <f>IF(Occurrence!K1030&gt;0,MAX(0,(Occurrence!K1030-$E$4)*$B$7+$E$4*$B$6),0)</f>
        <v/>
      </c>
      <c r="M1030" s="9">
        <f>Data!X1030+$B$11</f>
        <v/>
      </c>
      <c r="N1030" s="9">
        <f>(Data!X1030-$D$9)*$B$12+$D$9+$B$11</f>
        <v/>
      </c>
      <c r="O1030" s="9">
        <f>Data!Y1030+$B$11</f>
        <v/>
      </c>
      <c r="P1030" s="9">
        <f>(Data!Y1030-$E$9)*$B$12+$E$9+$B$11</f>
        <v/>
      </c>
    </row>
    <row r="1031">
      <c r="H1031" s="14">
        <f>Data!A1031</f>
        <v/>
      </c>
      <c r="I1031" s="9">
        <f>IF(Occurrence!J1031&gt;0,Occurrence!J1031*$B$6,0)</f>
        <v/>
      </c>
      <c r="J1031" s="9">
        <f>IF(Occurrence!J1031&gt;0,MAX(0,(Occurrence!J1031-$D$4)*$B$7+$D$4*$B$6),0)</f>
        <v/>
      </c>
      <c r="K1031" s="9">
        <f>IF(Occurrence!K1031&gt;0,Occurrence!K1031*$B$6,0)</f>
        <v/>
      </c>
      <c r="L1031" s="9">
        <f>IF(Occurrence!K1031&gt;0,MAX(0,(Occurrence!K1031-$E$4)*$B$7+$E$4*$B$6),0)</f>
        <v/>
      </c>
      <c r="M1031" s="9">
        <f>Data!X1031+$B$11</f>
        <v/>
      </c>
      <c r="N1031" s="9">
        <f>(Data!X1031-$D$9)*$B$12+$D$9+$B$11</f>
        <v/>
      </c>
      <c r="O1031" s="9">
        <f>Data!Y1031+$B$11</f>
        <v/>
      </c>
      <c r="P1031" s="9">
        <f>(Data!Y1031-$E$9)*$B$12+$E$9+$B$11</f>
        <v/>
      </c>
    </row>
    <row r="1032">
      <c r="H1032" s="14">
        <f>Data!A1032</f>
        <v/>
      </c>
      <c r="I1032" s="9">
        <f>IF(Occurrence!J1032&gt;0,Occurrence!J1032*$B$6,0)</f>
        <v/>
      </c>
      <c r="J1032" s="9">
        <f>IF(Occurrence!J1032&gt;0,MAX(0,(Occurrence!J1032-$D$4)*$B$7+$D$4*$B$6),0)</f>
        <v/>
      </c>
      <c r="K1032" s="9">
        <f>IF(Occurrence!K1032&gt;0,Occurrence!K1032*$B$6,0)</f>
        <v/>
      </c>
      <c r="L1032" s="9">
        <f>IF(Occurrence!K1032&gt;0,MAX(0,(Occurrence!K1032-$E$4)*$B$7+$E$4*$B$6),0)</f>
        <v/>
      </c>
      <c r="M1032" s="9">
        <f>Data!X1032+$B$11</f>
        <v/>
      </c>
      <c r="N1032" s="9">
        <f>(Data!X1032-$D$9)*$B$12+$D$9+$B$11</f>
        <v/>
      </c>
      <c r="O1032" s="9">
        <f>Data!Y1032+$B$11</f>
        <v/>
      </c>
      <c r="P1032" s="9">
        <f>(Data!Y1032-$E$9)*$B$12+$E$9+$B$11</f>
        <v/>
      </c>
    </row>
    <row r="1033">
      <c r="H1033" s="14">
        <f>Data!A1033</f>
        <v/>
      </c>
      <c r="I1033" s="9">
        <f>IF(Occurrence!J1033&gt;0,Occurrence!J1033*$B$6,0)</f>
        <v/>
      </c>
      <c r="J1033" s="9">
        <f>IF(Occurrence!J1033&gt;0,MAX(0,(Occurrence!J1033-$D$4)*$B$7+$D$4*$B$6),0)</f>
        <v/>
      </c>
      <c r="K1033" s="9">
        <f>IF(Occurrence!K1033&gt;0,Occurrence!K1033*$B$6,0)</f>
        <v/>
      </c>
      <c r="L1033" s="9">
        <f>IF(Occurrence!K1033&gt;0,MAX(0,(Occurrence!K1033-$E$4)*$B$7+$E$4*$B$6),0)</f>
        <v/>
      </c>
      <c r="M1033" s="9">
        <f>Data!X1033+$B$11</f>
        <v/>
      </c>
      <c r="N1033" s="9">
        <f>(Data!X1033-$D$9)*$B$12+$D$9+$B$11</f>
        <v/>
      </c>
      <c r="O1033" s="9">
        <f>Data!Y1033+$B$11</f>
        <v/>
      </c>
      <c r="P1033" s="9">
        <f>(Data!Y1033-$E$9)*$B$12+$E$9+$B$11</f>
        <v/>
      </c>
    </row>
    <row r="1034">
      <c r="H1034" s="14">
        <f>Data!A1034</f>
        <v/>
      </c>
      <c r="I1034" s="9">
        <f>IF(Occurrence!J1034&gt;0,Occurrence!J1034*$B$6,0)</f>
        <v/>
      </c>
      <c r="J1034" s="9">
        <f>IF(Occurrence!J1034&gt;0,MAX(0,(Occurrence!J1034-$D$4)*$B$7+$D$4*$B$6),0)</f>
        <v/>
      </c>
      <c r="K1034" s="9">
        <f>IF(Occurrence!K1034&gt;0,Occurrence!K1034*$B$6,0)</f>
        <v/>
      </c>
      <c r="L1034" s="9">
        <f>IF(Occurrence!K1034&gt;0,MAX(0,(Occurrence!K1034-$E$4)*$B$7+$E$4*$B$6),0)</f>
        <v/>
      </c>
      <c r="M1034" s="9">
        <f>Data!X1034+$B$11</f>
        <v/>
      </c>
      <c r="N1034" s="9">
        <f>(Data!X1034-$D$9)*$B$12+$D$9+$B$11</f>
        <v/>
      </c>
      <c r="O1034" s="9">
        <f>Data!Y1034+$B$11</f>
        <v/>
      </c>
      <c r="P1034" s="9">
        <f>(Data!Y1034-$E$9)*$B$12+$E$9+$B$11</f>
        <v/>
      </c>
    </row>
    <row r="1035">
      <c r="H1035" s="14">
        <f>Data!A1035</f>
        <v/>
      </c>
      <c r="I1035" s="9">
        <f>IF(Occurrence!J1035&gt;0,Occurrence!J1035*$B$6,0)</f>
        <v/>
      </c>
      <c r="J1035" s="9">
        <f>IF(Occurrence!J1035&gt;0,MAX(0,(Occurrence!J1035-$D$4)*$B$7+$D$4*$B$6),0)</f>
        <v/>
      </c>
      <c r="K1035" s="9">
        <f>IF(Occurrence!K1035&gt;0,Occurrence!K1035*$B$6,0)</f>
        <v/>
      </c>
      <c r="L1035" s="9">
        <f>IF(Occurrence!K1035&gt;0,MAX(0,(Occurrence!K1035-$E$4)*$B$7+$E$4*$B$6),0)</f>
        <v/>
      </c>
      <c r="M1035" s="9">
        <f>Data!X1035+$B$11</f>
        <v/>
      </c>
      <c r="N1035" s="9">
        <f>(Data!X1035-$D$9)*$B$12+$D$9+$B$11</f>
        <v/>
      </c>
      <c r="O1035" s="9">
        <f>Data!Y1035+$B$11</f>
        <v/>
      </c>
      <c r="P1035" s="9">
        <f>(Data!Y1035-$E$9)*$B$12+$E$9+$B$11</f>
        <v/>
      </c>
    </row>
    <row r="1036">
      <c r="H1036" s="14">
        <f>Data!A1036</f>
        <v/>
      </c>
      <c r="I1036" s="9">
        <f>IF(Occurrence!J1036&gt;0,Occurrence!J1036*$B$6,0)</f>
        <v/>
      </c>
      <c r="J1036" s="9">
        <f>IF(Occurrence!J1036&gt;0,MAX(0,(Occurrence!J1036-$D$4)*$B$7+$D$4*$B$6),0)</f>
        <v/>
      </c>
      <c r="K1036" s="9">
        <f>IF(Occurrence!K1036&gt;0,Occurrence!K1036*$B$6,0)</f>
        <v/>
      </c>
      <c r="L1036" s="9">
        <f>IF(Occurrence!K1036&gt;0,MAX(0,(Occurrence!K1036-$E$4)*$B$7+$E$4*$B$6),0)</f>
        <v/>
      </c>
      <c r="M1036" s="9">
        <f>Data!X1036+$B$11</f>
        <v/>
      </c>
      <c r="N1036" s="9">
        <f>(Data!X1036-$D$9)*$B$12+$D$9+$B$11</f>
        <v/>
      </c>
      <c r="O1036" s="9">
        <f>Data!Y1036+$B$11</f>
        <v/>
      </c>
      <c r="P1036" s="9">
        <f>(Data!Y1036-$E$9)*$B$12+$E$9+$B$11</f>
        <v/>
      </c>
    </row>
    <row r="1037">
      <c r="H1037" s="14">
        <f>Data!A1037</f>
        <v/>
      </c>
      <c r="I1037" s="9">
        <f>IF(Occurrence!J1037&gt;0,Occurrence!J1037*$B$6,0)</f>
        <v/>
      </c>
      <c r="J1037" s="9">
        <f>IF(Occurrence!J1037&gt;0,MAX(0,(Occurrence!J1037-$D$4)*$B$7+$D$4*$B$6),0)</f>
        <v/>
      </c>
      <c r="K1037" s="9">
        <f>IF(Occurrence!K1037&gt;0,Occurrence!K1037*$B$6,0)</f>
        <v/>
      </c>
      <c r="L1037" s="9">
        <f>IF(Occurrence!K1037&gt;0,MAX(0,(Occurrence!K1037-$E$4)*$B$7+$E$4*$B$6),0)</f>
        <v/>
      </c>
      <c r="M1037" s="9">
        <f>Data!X1037+$B$11</f>
        <v/>
      </c>
      <c r="N1037" s="9">
        <f>(Data!X1037-$D$9)*$B$12+$D$9+$B$11</f>
        <v/>
      </c>
      <c r="O1037" s="9">
        <f>Data!Y1037+$B$11</f>
        <v/>
      </c>
      <c r="P1037" s="9">
        <f>(Data!Y1037-$E$9)*$B$12+$E$9+$B$11</f>
        <v/>
      </c>
    </row>
    <row r="1038">
      <c r="H1038" s="14">
        <f>Data!A1038</f>
        <v/>
      </c>
      <c r="I1038" s="9">
        <f>IF(Occurrence!J1038&gt;0,Occurrence!J1038*$B$6,0)</f>
        <v/>
      </c>
      <c r="J1038" s="9">
        <f>IF(Occurrence!J1038&gt;0,MAX(0,(Occurrence!J1038-$D$4)*$B$7+$D$4*$B$6),0)</f>
        <v/>
      </c>
      <c r="K1038" s="9">
        <f>IF(Occurrence!K1038&gt;0,Occurrence!K1038*$B$6,0)</f>
        <v/>
      </c>
      <c r="L1038" s="9">
        <f>IF(Occurrence!K1038&gt;0,MAX(0,(Occurrence!K1038-$E$4)*$B$7+$E$4*$B$6),0)</f>
        <v/>
      </c>
      <c r="M1038" s="9">
        <f>Data!X1038+$B$11</f>
        <v/>
      </c>
      <c r="N1038" s="9">
        <f>(Data!X1038-$D$9)*$B$12+$D$9+$B$11</f>
        <v/>
      </c>
      <c r="O1038" s="9">
        <f>Data!Y1038+$B$11</f>
        <v/>
      </c>
      <c r="P1038" s="9">
        <f>(Data!Y1038-$E$9)*$B$12+$E$9+$B$11</f>
        <v/>
      </c>
    </row>
    <row r="1039">
      <c r="H1039" s="14">
        <f>Data!A1039</f>
        <v/>
      </c>
      <c r="I1039" s="9">
        <f>IF(Occurrence!J1039&gt;0,Occurrence!J1039*$B$6,0)</f>
        <v/>
      </c>
      <c r="J1039" s="9">
        <f>IF(Occurrence!J1039&gt;0,MAX(0,(Occurrence!J1039-$D$4)*$B$7+$D$4*$B$6),0)</f>
        <v/>
      </c>
      <c r="K1039" s="9">
        <f>IF(Occurrence!K1039&gt;0,Occurrence!K1039*$B$6,0)</f>
        <v/>
      </c>
      <c r="L1039" s="9">
        <f>IF(Occurrence!K1039&gt;0,MAX(0,(Occurrence!K1039-$E$4)*$B$7+$E$4*$B$6),0)</f>
        <v/>
      </c>
      <c r="M1039" s="9">
        <f>Data!X1039+$B$11</f>
        <v/>
      </c>
      <c r="N1039" s="9">
        <f>(Data!X1039-$D$9)*$B$12+$D$9+$B$11</f>
        <v/>
      </c>
      <c r="O1039" s="9">
        <f>Data!Y1039+$B$11</f>
        <v/>
      </c>
      <c r="P1039" s="9">
        <f>(Data!Y1039-$E$9)*$B$12+$E$9+$B$11</f>
        <v/>
      </c>
    </row>
    <row r="1040">
      <c r="H1040" s="14">
        <f>Data!A1040</f>
        <v/>
      </c>
      <c r="I1040" s="9">
        <f>IF(Occurrence!J1040&gt;0,Occurrence!J1040*$B$6,0)</f>
        <v/>
      </c>
      <c r="J1040" s="9">
        <f>IF(Occurrence!J1040&gt;0,MAX(0,(Occurrence!J1040-$D$4)*$B$7+$D$4*$B$6),0)</f>
        <v/>
      </c>
      <c r="K1040" s="9">
        <f>IF(Occurrence!K1040&gt;0,Occurrence!K1040*$B$6,0)</f>
        <v/>
      </c>
      <c r="L1040" s="9">
        <f>IF(Occurrence!K1040&gt;0,MAX(0,(Occurrence!K1040-$E$4)*$B$7+$E$4*$B$6),0)</f>
        <v/>
      </c>
      <c r="M1040" s="9">
        <f>Data!X1040+$B$11</f>
        <v/>
      </c>
      <c r="N1040" s="9">
        <f>(Data!X1040-$D$9)*$B$12+$D$9+$B$11</f>
        <v/>
      </c>
      <c r="O1040" s="9">
        <f>Data!Y1040+$B$11</f>
        <v/>
      </c>
      <c r="P1040" s="9">
        <f>(Data!Y1040-$E$9)*$B$12+$E$9+$B$11</f>
        <v/>
      </c>
    </row>
    <row r="1041">
      <c r="H1041" s="14">
        <f>Data!A1041</f>
        <v/>
      </c>
      <c r="I1041" s="9">
        <f>IF(Occurrence!J1041&gt;0,Occurrence!J1041*$B$6,0)</f>
        <v/>
      </c>
      <c r="J1041" s="9">
        <f>IF(Occurrence!J1041&gt;0,MAX(0,(Occurrence!J1041-$D$4)*$B$7+$D$4*$B$6),0)</f>
        <v/>
      </c>
      <c r="K1041" s="9">
        <f>IF(Occurrence!K1041&gt;0,Occurrence!K1041*$B$6,0)</f>
        <v/>
      </c>
      <c r="L1041" s="9">
        <f>IF(Occurrence!K1041&gt;0,MAX(0,(Occurrence!K1041-$E$4)*$B$7+$E$4*$B$6),0)</f>
        <v/>
      </c>
      <c r="M1041" s="9">
        <f>Data!X1041+$B$11</f>
        <v/>
      </c>
      <c r="N1041" s="9">
        <f>(Data!X1041-$D$9)*$B$12+$D$9+$B$11</f>
        <v/>
      </c>
      <c r="O1041" s="9">
        <f>Data!Y1041+$B$11</f>
        <v/>
      </c>
      <c r="P1041" s="9">
        <f>(Data!Y1041-$E$9)*$B$12+$E$9+$B$11</f>
        <v/>
      </c>
    </row>
    <row r="1042">
      <c r="H1042" s="14">
        <f>Data!A1042</f>
        <v/>
      </c>
      <c r="I1042" s="9">
        <f>IF(Occurrence!J1042&gt;0,Occurrence!J1042*$B$6,0)</f>
        <v/>
      </c>
      <c r="J1042" s="9">
        <f>IF(Occurrence!J1042&gt;0,MAX(0,(Occurrence!J1042-$D$4)*$B$7+$D$4*$B$6),0)</f>
        <v/>
      </c>
      <c r="K1042" s="9">
        <f>IF(Occurrence!K1042&gt;0,Occurrence!K1042*$B$6,0)</f>
        <v/>
      </c>
      <c r="L1042" s="9">
        <f>IF(Occurrence!K1042&gt;0,MAX(0,(Occurrence!K1042-$E$4)*$B$7+$E$4*$B$6),0)</f>
        <v/>
      </c>
      <c r="M1042" s="9">
        <f>Data!X1042+$B$11</f>
        <v/>
      </c>
      <c r="N1042" s="9">
        <f>(Data!X1042-$D$9)*$B$12+$D$9+$B$11</f>
        <v/>
      </c>
      <c r="O1042" s="9">
        <f>Data!Y1042+$B$11</f>
        <v/>
      </c>
      <c r="P1042" s="9">
        <f>(Data!Y1042-$E$9)*$B$12+$E$9+$B$11</f>
        <v/>
      </c>
    </row>
    <row r="1043">
      <c r="H1043" s="14">
        <f>Data!A1043</f>
        <v/>
      </c>
      <c r="I1043" s="9">
        <f>IF(Occurrence!J1043&gt;0,Occurrence!J1043*$B$6,0)</f>
        <v/>
      </c>
      <c r="J1043" s="9">
        <f>IF(Occurrence!J1043&gt;0,MAX(0,(Occurrence!J1043-$D$4)*$B$7+$D$4*$B$6),0)</f>
        <v/>
      </c>
      <c r="K1043" s="9">
        <f>IF(Occurrence!K1043&gt;0,Occurrence!K1043*$B$6,0)</f>
        <v/>
      </c>
      <c r="L1043" s="9">
        <f>IF(Occurrence!K1043&gt;0,MAX(0,(Occurrence!K1043-$E$4)*$B$7+$E$4*$B$6),0)</f>
        <v/>
      </c>
      <c r="M1043" s="9">
        <f>Data!X1043+$B$11</f>
        <v/>
      </c>
      <c r="N1043" s="9">
        <f>(Data!X1043-$D$9)*$B$12+$D$9+$B$11</f>
        <v/>
      </c>
      <c r="O1043" s="9">
        <f>Data!Y1043+$B$11</f>
        <v/>
      </c>
      <c r="P1043" s="9">
        <f>(Data!Y1043-$E$9)*$B$12+$E$9+$B$11</f>
        <v/>
      </c>
    </row>
    <row r="1044">
      <c r="H1044" s="14">
        <f>Data!A1044</f>
        <v/>
      </c>
      <c r="I1044" s="9">
        <f>IF(Occurrence!J1044&gt;0,Occurrence!J1044*$B$6,0)</f>
        <v/>
      </c>
      <c r="J1044" s="9">
        <f>IF(Occurrence!J1044&gt;0,MAX(0,(Occurrence!J1044-$D$4)*$B$7+$D$4*$B$6),0)</f>
        <v/>
      </c>
      <c r="K1044" s="9">
        <f>IF(Occurrence!K1044&gt;0,Occurrence!K1044*$B$6,0)</f>
        <v/>
      </c>
      <c r="L1044" s="9">
        <f>IF(Occurrence!K1044&gt;0,MAX(0,(Occurrence!K1044-$E$4)*$B$7+$E$4*$B$6),0)</f>
        <v/>
      </c>
      <c r="M1044" s="9">
        <f>Data!X1044+$B$11</f>
        <v/>
      </c>
      <c r="N1044" s="9">
        <f>(Data!X1044-$D$9)*$B$12+$D$9+$B$11</f>
        <v/>
      </c>
      <c r="O1044" s="9">
        <f>Data!Y1044+$B$11</f>
        <v/>
      </c>
      <c r="P1044" s="9">
        <f>(Data!Y1044-$E$9)*$B$12+$E$9+$B$11</f>
        <v/>
      </c>
    </row>
    <row r="1045">
      <c r="H1045" s="14">
        <f>Data!A1045</f>
        <v/>
      </c>
      <c r="I1045" s="9">
        <f>IF(Occurrence!J1045&gt;0,Occurrence!J1045*$B$6,0)</f>
        <v/>
      </c>
      <c r="J1045" s="9">
        <f>IF(Occurrence!J1045&gt;0,MAX(0,(Occurrence!J1045-$D$4)*$B$7+$D$4*$B$6),0)</f>
        <v/>
      </c>
      <c r="K1045" s="9">
        <f>IF(Occurrence!K1045&gt;0,Occurrence!K1045*$B$6,0)</f>
        <v/>
      </c>
      <c r="L1045" s="9">
        <f>IF(Occurrence!K1045&gt;0,MAX(0,(Occurrence!K1045-$E$4)*$B$7+$E$4*$B$6),0)</f>
        <v/>
      </c>
      <c r="M1045" s="9">
        <f>Data!X1045+$B$11</f>
        <v/>
      </c>
      <c r="N1045" s="9">
        <f>(Data!X1045-$D$9)*$B$12+$D$9+$B$11</f>
        <v/>
      </c>
      <c r="O1045" s="9">
        <f>Data!Y1045+$B$11</f>
        <v/>
      </c>
      <c r="P1045" s="9">
        <f>(Data!Y1045-$E$9)*$B$12+$E$9+$B$11</f>
        <v/>
      </c>
    </row>
    <row r="1046">
      <c r="H1046" s="14">
        <f>Data!A1046</f>
        <v/>
      </c>
      <c r="I1046" s="9">
        <f>IF(Occurrence!J1046&gt;0,Occurrence!J1046*$B$6,0)</f>
        <v/>
      </c>
      <c r="J1046" s="9">
        <f>IF(Occurrence!J1046&gt;0,MAX(0,(Occurrence!J1046-$D$4)*$B$7+$D$4*$B$6),0)</f>
        <v/>
      </c>
      <c r="K1046" s="9">
        <f>IF(Occurrence!K1046&gt;0,Occurrence!K1046*$B$6,0)</f>
        <v/>
      </c>
      <c r="L1046" s="9">
        <f>IF(Occurrence!K1046&gt;0,MAX(0,(Occurrence!K1046-$E$4)*$B$7+$E$4*$B$6),0)</f>
        <v/>
      </c>
      <c r="M1046" s="9">
        <f>Data!X1046+$B$11</f>
        <v/>
      </c>
      <c r="N1046" s="9">
        <f>(Data!X1046-$D$9)*$B$12+$D$9+$B$11</f>
        <v/>
      </c>
      <c r="O1046" s="9">
        <f>Data!Y1046+$B$11</f>
        <v/>
      </c>
      <c r="P1046" s="9">
        <f>(Data!Y1046-$E$9)*$B$12+$E$9+$B$11</f>
        <v/>
      </c>
    </row>
    <row r="1047">
      <c r="H1047" s="14">
        <f>Data!A1047</f>
        <v/>
      </c>
      <c r="I1047" s="9">
        <f>IF(Occurrence!J1047&gt;0,Occurrence!J1047*$B$6,0)</f>
        <v/>
      </c>
      <c r="J1047" s="9">
        <f>IF(Occurrence!J1047&gt;0,MAX(0,(Occurrence!J1047-$D$4)*$B$7+$D$4*$B$6),0)</f>
        <v/>
      </c>
      <c r="K1047" s="9">
        <f>IF(Occurrence!K1047&gt;0,Occurrence!K1047*$B$6,0)</f>
        <v/>
      </c>
      <c r="L1047" s="9">
        <f>IF(Occurrence!K1047&gt;0,MAX(0,(Occurrence!K1047-$E$4)*$B$7+$E$4*$B$6),0)</f>
        <v/>
      </c>
      <c r="M1047" s="9">
        <f>Data!X1047+$B$11</f>
        <v/>
      </c>
      <c r="N1047" s="9">
        <f>(Data!X1047-$D$9)*$B$12+$D$9+$B$11</f>
        <v/>
      </c>
      <c r="O1047" s="9">
        <f>Data!Y1047+$B$11</f>
        <v/>
      </c>
      <c r="P1047" s="9">
        <f>(Data!Y1047-$E$9)*$B$12+$E$9+$B$11</f>
        <v/>
      </c>
    </row>
    <row r="1048">
      <c r="H1048" s="14">
        <f>Data!A1048</f>
        <v/>
      </c>
      <c r="I1048" s="9">
        <f>IF(Occurrence!J1048&gt;0,Occurrence!J1048*$B$6,0)</f>
        <v/>
      </c>
      <c r="J1048" s="9">
        <f>IF(Occurrence!J1048&gt;0,MAX(0,(Occurrence!J1048-$D$4)*$B$7+$D$4*$B$6),0)</f>
        <v/>
      </c>
      <c r="K1048" s="9">
        <f>IF(Occurrence!K1048&gt;0,Occurrence!K1048*$B$6,0)</f>
        <v/>
      </c>
      <c r="L1048" s="9">
        <f>IF(Occurrence!K1048&gt;0,MAX(0,(Occurrence!K1048-$E$4)*$B$7+$E$4*$B$6),0)</f>
        <v/>
      </c>
      <c r="M1048" s="9">
        <f>Data!X1048+$B$11</f>
        <v/>
      </c>
      <c r="N1048" s="9">
        <f>(Data!X1048-$D$9)*$B$12+$D$9+$B$11</f>
        <v/>
      </c>
      <c r="O1048" s="9">
        <f>Data!Y1048+$B$11</f>
        <v/>
      </c>
      <c r="P1048" s="9">
        <f>(Data!Y1048-$E$9)*$B$12+$E$9+$B$11</f>
        <v/>
      </c>
    </row>
    <row r="1049">
      <c r="H1049" s="14">
        <f>Data!A1049</f>
        <v/>
      </c>
      <c r="I1049" s="9">
        <f>IF(Occurrence!J1049&gt;0,Occurrence!J1049*$B$6,0)</f>
        <v/>
      </c>
      <c r="J1049" s="9">
        <f>IF(Occurrence!J1049&gt;0,MAX(0,(Occurrence!J1049-$D$4)*$B$7+$D$4*$B$6),0)</f>
        <v/>
      </c>
      <c r="K1049" s="9">
        <f>IF(Occurrence!K1049&gt;0,Occurrence!K1049*$B$6,0)</f>
        <v/>
      </c>
      <c r="L1049" s="9">
        <f>IF(Occurrence!K1049&gt;0,MAX(0,(Occurrence!K1049-$E$4)*$B$7+$E$4*$B$6),0)</f>
        <v/>
      </c>
      <c r="M1049" s="9">
        <f>Data!X1049+$B$11</f>
        <v/>
      </c>
      <c r="N1049" s="9">
        <f>(Data!X1049-$D$9)*$B$12+$D$9+$B$11</f>
        <v/>
      </c>
      <c r="O1049" s="9">
        <f>Data!Y1049+$B$11</f>
        <v/>
      </c>
      <c r="P1049" s="9">
        <f>(Data!Y1049-$E$9)*$B$12+$E$9+$B$11</f>
        <v/>
      </c>
    </row>
    <row r="1050">
      <c r="H1050" s="14">
        <f>Data!A1050</f>
        <v/>
      </c>
      <c r="I1050" s="9">
        <f>IF(Occurrence!J1050&gt;0,Occurrence!J1050*$B$6,0)</f>
        <v/>
      </c>
      <c r="J1050" s="9">
        <f>IF(Occurrence!J1050&gt;0,MAX(0,(Occurrence!J1050-$D$4)*$B$7+$D$4*$B$6),0)</f>
        <v/>
      </c>
      <c r="K1050" s="9">
        <f>IF(Occurrence!K1050&gt;0,Occurrence!K1050*$B$6,0)</f>
        <v/>
      </c>
      <c r="L1050" s="9">
        <f>IF(Occurrence!K1050&gt;0,MAX(0,(Occurrence!K1050-$E$4)*$B$7+$E$4*$B$6),0)</f>
        <v/>
      </c>
      <c r="M1050" s="9">
        <f>Data!X1050+$B$11</f>
        <v/>
      </c>
      <c r="N1050" s="9">
        <f>(Data!X1050-$D$9)*$B$12+$D$9+$B$11</f>
        <v/>
      </c>
      <c r="O1050" s="9">
        <f>Data!Y1050+$B$11</f>
        <v/>
      </c>
      <c r="P1050" s="9">
        <f>(Data!Y1050-$E$9)*$B$12+$E$9+$B$11</f>
        <v/>
      </c>
    </row>
    <row r="1051">
      <c r="H1051" s="14">
        <f>Data!A1051</f>
        <v/>
      </c>
      <c r="I1051" s="9">
        <f>IF(Occurrence!J1051&gt;0,Occurrence!J1051*$B$6,0)</f>
        <v/>
      </c>
      <c r="J1051" s="9">
        <f>IF(Occurrence!J1051&gt;0,MAX(0,(Occurrence!J1051-$D$4)*$B$7+$D$4*$B$6),0)</f>
        <v/>
      </c>
      <c r="K1051" s="9">
        <f>IF(Occurrence!K1051&gt;0,Occurrence!K1051*$B$6,0)</f>
        <v/>
      </c>
      <c r="L1051" s="9">
        <f>IF(Occurrence!K1051&gt;0,MAX(0,(Occurrence!K1051-$E$4)*$B$7+$E$4*$B$6),0)</f>
        <v/>
      </c>
      <c r="M1051" s="9">
        <f>Data!X1051+$B$11</f>
        <v/>
      </c>
      <c r="N1051" s="9">
        <f>(Data!X1051-$D$9)*$B$12+$D$9+$B$11</f>
        <v/>
      </c>
      <c r="O1051" s="9">
        <f>Data!Y1051+$B$11</f>
        <v/>
      </c>
      <c r="P1051" s="9">
        <f>(Data!Y1051-$E$9)*$B$12+$E$9+$B$11</f>
        <v/>
      </c>
    </row>
    <row r="1052">
      <c r="H1052" s="14">
        <f>Data!A1052</f>
        <v/>
      </c>
      <c r="I1052" s="9">
        <f>IF(Occurrence!J1052&gt;0,Occurrence!J1052*$B$6,0)</f>
        <v/>
      </c>
      <c r="J1052" s="9">
        <f>IF(Occurrence!J1052&gt;0,MAX(0,(Occurrence!J1052-$D$4)*$B$7+$D$4*$B$6),0)</f>
        <v/>
      </c>
      <c r="K1052" s="9">
        <f>IF(Occurrence!K1052&gt;0,Occurrence!K1052*$B$6,0)</f>
        <v/>
      </c>
      <c r="L1052" s="9">
        <f>IF(Occurrence!K1052&gt;0,MAX(0,(Occurrence!K1052-$E$4)*$B$7+$E$4*$B$6),0)</f>
        <v/>
      </c>
      <c r="M1052" s="9">
        <f>Data!X1052+$B$11</f>
        <v/>
      </c>
      <c r="N1052" s="9">
        <f>(Data!X1052-$D$9)*$B$12+$D$9+$B$11</f>
        <v/>
      </c>
      <c r="O1052" s="9">
        <f>Data!Y1052+$B$11</f>
        <v/>
      </c>
      <c r="P1052" s="9">
        <f>(Data!Y1052-$E$9)*$B$12+$E$9+$B$11</f>
        <v/>
      </c>
    </row>
    <row r="1053">
      <c r="H1053" s="14">
        <f>Data!A1053</f>
        <v/>
      </c>
      <c r="I1053" s="9">
        <f>IF(Occurrence!J1053&gt;0,Occurrence!J1053*$B$6,0)</f>
        <v/>
      </c>
      <c r="J1053" s="9">
        <f>IF(Occurrence!J1053&gt;0,MAX(0,(Occurrence!J1053-$D$4)*$B$7+$D$4*$B$6),0)</f>
        <v/>
      </c>
      <c r="K1053" s="9">
        <f>IF(Occurrence!K1053&gt;0,Occurrence!K1053*$B$6,0)</f>
        <v/>
      </c>
      <c r="L1053" s="9">
        <f>IF(Occurrence!K1053&gt;0,MAX(0,(Occurrence!K1053-$E$4)*$B$7+$E$4*$B$6),0)</f>
        <v/>
      </c>
      <c r="M1053" s="9">
        <f>Data!X1053+$B$11</f>
        <v/>
      </c>
      <c r="N1053" s="9">
        <f>(Data!X1053-$D$9)*$B$12+$D$9+$B$11</f>
        <v/>
      </c>
      <c r="O1053" s="9">
        <f>Data!Y1053+$B$11</f>
        <v/>
      </c>
      <c r="P1053" s="9">
        <f>(Data!Y1053-$E$9)*$B$12+$E$9+$B$11</f>
        <v/>
      </c>
    </row>
    <row r="1054">
      <c r="H1054" s="14">
        <f>Data!A1054</f>
        <v/>
      </c>
      <c r="I1054" s="9">
        <f>IF(Occurrence!J1054&gt;0,Occurrence!J1054*$B$6,0)</f>
        <v/>
      </c>
      <c r="J1054" s="9">
        <f>IF(Occurrence!J1054&gt;0,MAX(0,(Occurrence!J1054-$D$4)*$B$7+$D$4*$B$6),0)</f>
        <v/>
      </c>
      <c r="K1054" s="9">
        <f>IF(Occurrence!K1054&gt;0,Occurrence!K1054*$B$6,0)</f>
        <v/>
      </c>
      <c r="L1054" s="9">
        <f>IF(Occurrence!K1054&gt;0,MAX(0,(Occurrence!K1054-$E$4)*$B$7+$E$4*$B$6),0)</f>
        <v/>
      </c>
      <c r="M1054" s="9">
        <f>Data!X1054+$B$11</f>
        <v/>
      </c>
      <c r="N1054" s="9">
        <f>(Data!X1054-$D$9)*$B$12+$D$9+$B$11</f>
        <v/>
      </c>
      <c r="O1054" s="9">
        <f>Data!Y1054+$B$11</f>
        <v/>
      </c>
      <c r="P1054" s="9">
        <f>(Data!Y1054-$E$9)*$B$12+$E$9+$B$11</f>
        <v/>
      </c>
    </row>
    <row r="1055">
      <c r="H1055" s="14">
        <f>Data!A1055</f>
        <v/>
      </c>
      <c r="I1055" s="9">
        <f>IF(Occurrence!J1055&gt;0,Occurrence!J1055*$B$6,0)</f>
        <v/>
      </c>
      <c r="J1055" s="9">
        <f>IF(Occurrence!J1055&gt;0,MAX(0,(Occurrence!J1055-$D$4)*$B$7+$D$4*$B$6),0)</f>
        <v/>
      </c>
      <c r="K1055" s="9">
        <f>IF(Occurrence!K1055&gt;0,Occurrence!K1055*$B$6,0)</f>
        <v/>
      </c>
      <c r="L1055" s="9">
        <f>IF(Occurrence!K1055&gt;0,MAX(0,(Occurrence!K1055-$E$4)*$B$7+$E$4*$B$6),0)</f>
        <v/>
      </c>
      <c r="M1055" s="9">
        <f>Data!X1055+$B$11</f>
        <v/>
      </c>
      <c r="N1055" s="9">
        <f>(Data!X1055-$D$9)*$B$12+$D$9+$B$11</f>
        <v/>
      </c>
      <c r="O1055" s="9">
        <f>Data!Y1055+$B$11</f>
        <v/>
      </c>
      <c r="P1055" s="9">
        <f>(Data!Y1055-$E$9)*$B$12+$E$9+$B$11</f>
        <v/>
      </c>
    </row>
    <row r="1056">
      <c r="H1056" s="14">
        <f>Data!A1056</f>
        <v/>
      </c>
      <c r="I1056" s="9">
        <f>IF(Occurrence!J1056&gt;0,Occurrence!J1056*$B$6,0)</f>
        <v/>
      </c>
      <c r="J1056" s="9">
        <f>IF(Occurrence!J1056&gt;0,MAX(0,(Occurrence!J1056-$D$4)*$B$7+$D$4*$B$6),0)</f>
        <v/>
      </c>
      <c r="K1056" s="9">
        <f>IF(Occurrence!K1056&gt;0,Occurrence!K1056*$B$6,0)</f>
        <v/>
      </c>
      <c r="L1056" s="9">
        <f>IF(Occurrence!K1056&gt;0,MAX(0,(Occurrence!K1056-$E$4)*$B$7+$E$4*$B$6),0)</f>
        <v/>
      </c>
      <c r="M1056" s="9">
        <f>Data!X1056+$B$11</f>
        <v/>
      </c>
      <c r="N1056" s="9">
        <f>(Data!X1056-$D$9)*$B$12+$D$9+$B$11</f>
        <v/>
      </c>
      <c r="O1056" s="9">
        <f>Data!Y1056+$B$11</f>
        <v/>
      </c>
      <c r="P1056" s="9">
        <f>(Data!Y1056-$E$9)*$B$12+$E$9+$B$11</f>
        <v/>
      </c>
    </row>
    <row r="1057">
      <c r="H1057" s="14">
        <f>Data!A1057</f>
        <v/>
      </c>
      <c r="I1057" s="9">
        <f>IF(Occurrence!J1057&gt;0,Occurrence!J1057*$B$6,0)</f>
        <v/>
      </c>
      <c r="J1057" s="9">
        <f>IF(Occurrence!J1057&gt;0,MAX(0,(Occurrence!J1057-$D$4)*$B$7+$D$4*$B$6),0)</f>
        <v/>
      </c>
      <c r="K1057" s="9">
        <f>IF(Occurrence!K1057&gt;0,Occurrence!K1057*$B$6,0)</f>
        <v/>
      </c>
      <c r="L1057" s="9">
        <f>IF(Occurrence!K1057&gt;0,MAX(0,(Occurrence!K1057-$E$4)*$B$7+$E$4*$B$6),0)</f>
        <v/>
      </c>
      <c r="M1057" s="9">
        <f>Data!X1057+$B$11</f>
        <v/>
      </c>
      <c r="N1057" s="9">
        <f>(Data!X1057-$D$9)*$B$12+$D$9+$B$11</f>
        <v/>
      </c>
      <c r="O1057" s="9">
        <f>Data!Y1057+$B$11</f>
        <v/>
      </c>
      <c r="P1057" s="9">
        <f>(Data!Y1057-$E$9)*$B$12+$E$9+$B$11</f>
        <v/>
      </c>
    </row>
    <row r="1058">
      <c r="H1058" s="14">
        <f>Data!A1058</f>
        <v/>
      </c>
      <c r="I1058" s="9">
        <f>IF(Occurrence!J1058&gt;0,Occurrence!J1058*$B$6,0)</f>
        <v/>
      </c>
      <c r="J1058" s="9">
        <f>IF(Occurrence!J1058&gt;0,MAX(0,(Occurrence!J1058-$D$4)*$B$7+$D$4*$B$6),0)</f>
        <v/>
      </c>
      <c r="K1058" s="9">
        <f>IF(Occurrence!K1058&gt;0,Occurrence!K1058*$B$6,0)</f>
        <v/>
      </c>
      <c r="L1058" s="9">
        <f>IF(Occurrence!K1058&gt;0,MAX(0,(Occurrence!K1058-$E$4)*$B$7+$E$4*$B$6),0)</f>
        <v/>
      </c>
      <c r="M1058" s="9">
        <f>Data!X1058+$B$11</f>
        <v/>
      </c>
      <c r="N1058" s="9">
        <f>(Data!X1058-$D$9)*$B$12+$D$9+$B$11</f>
        <v/>
      </c>
      <c r="O1058" s="9">
        <f>Data!Y1058+$B$11</f>
        <v/>
      </c>
      <c r="P1058" s="9">
        <f>(Data!Y1058-$E$9)*$B$12+$E$9+$B$11</f>
        <v/>
      </c>
    </row>
    <row r="1059">
      <c r="H1059" s="14">
        <f>Data!A1059</f>
        <v/>
      </c>
      <c r="I1059" s="9">
        <f>IF(Occurrence!J1059&gt;0,Occurrence!J1059*$B$6,0)</f>
        <v/>
      </c>
      <c r="J1059" s="9">
        <f>IF(Occurrence!J1059&gt;0,MAX(0,(Occurrence!J1059-$D$4)*$B$7+$D$4*$B$6),0)</f>
        <v/>
      </c>
      <c r="K1059" s="9">
        <f>IF(Occurrence!K1059&gt;0,Occurrence!K1059*$B$6,0)</f>
        <v/>
      </c>
      <c r="L1059" s="9">
        <f>IF(Occurrence!K1059&gt;0,MAX(0,(Occurrence!K1059-$E$4)*$B$7+$E$4*$B$6),0)</f>
        <v/>
      </c>
      <c r="M1059" s="9">
        <f>Data!X1059+$B$11</f>
        <v/>
      </c>
      <c r="N1059" s="9">
        <f>(Data!X1059-$D$9)*$B$12+$D$9+$B$11</f>
        <v/>
      </c>
      <c r="O1059" s="9">
        <f>Data!Y1059+$B$11</f>
        <v/>
      </c>
      <c r="P1059" s="9">
        <f>(Data!Y1059-$E$9)*$B$12+$E$9+$B$11</f>
        <v/>
      </c>
    </row>
    <row r="1060">
      <c r="H1060" s="14">
        <f>Data!A1060</f>
        <v/>
      </c>
      <c r="I1060" s="9">
        <f>IF(Occurrence!J1060&gt;0,Occurrence!J1060*$B$6,0)</f>
        <v/>
      </c>
      <c r="J1060" s="9">
        <f>IF(Occurrence!J1060&gt;0,MAX(0,(Occurrence!J1060-$D$4)*$B$7+$D$4*$B$6),0)</f>
        <v/>
      </c>
      <c r="K1060" s="9">
        <f>IF(Occurrence!K1060&gt;0,Occurrence!K1060*$B$6,0)</f>
        <v/>
      </c>
      <c r="L1060" s="9">
        <f>IF(Occurrence!K1060&gt;0,MAX(0,(Occurrence!K1060-$E$4)*$B$7+$E$4*$B$6),0)</f>
        <v/>
      </c>
      <c r="M1060" s="9">
        <f>Data!X1060+$B$11</f>
        <v/>
      </c>
      <c r="N1060" s="9">
        <f>(Data!X1060-$D$9)*$B$12+$D$9+$B$11</f>
        <v/>
      </c>
      <c r="O1060" s="9">
        <f>Data!Y1060+$B$11</f>
        <v/>
      </c>
      <c r="P1060" s="9">
        <f>(Data!Y1060-$E$9)*$B$12+$E$9+$B$11</f>
        <v/>
      </c>
    </row>
    <row r="1061">
      <c r="H1061" s="14">
        <f>Data!A1061</f>
        <v/>
      </c>
      <c r="I1061" s="9">
        <f>IF(Occurrence!J1061&gt;0,Occurrence!J1061*$B$6,0)</f>
        <v/>
      </c>
      <c r="J1061" s="9">
        <f>IF(Occurrence!J1061&gt;0,MAX(0,(Occurrence!J1061-$D$4)*$B$7+$D$4*$B$6),0)</f>
        <v/>
      </c>
      <c r="K1061" s="9">
        <f>IF(Occurrence!K1061&gt;0,Occurrence!K1061*$B$6,0)</f>
        <v/>
      </c>
      <c r="L1061" s="9">
        <f>IF(Occurrence!K1061&gt;0,MAX(0,(Occurrence!K1061-$E$4)*$B$7+$E$4*$B$6),0)</f>
        <v/>
      </c>
      <c r="M1061" s="9">
        <f>Data!X1061+$B$11</f>
        <v/>
      </c>
      <c r="N1061" s="9">
        <f>(Data!X1061-$D$9)*$B$12+$D$9+$B$11</f>
        <v/>
      </c>
      <c r="O1061" s="9">
        <f>Data!Y1061+$B$11</f>
        <v/>
      </c>
      <c r="P1061" s="9">
        <f>(Data!Y1061-$E$9)*$B$12+$E$9+$B$11</f>
        <v/>
      </c>
    </row>
    <row r="1062">
      <c r="H1062" s="14">
        <f>Data!A1062</f>
        <v/>
      </c>
      <c r="I1062" s="9">
        <f>IF(Occurrence!J1062&gt;0,Occurrence!J1062*$B$6,0)</f>
        <v/>
      </c>
      <c r="J1062" s="9">
        <f>IF(Occurrence!J1062&gt;0,MAX(0,(Occurrence!J1062-$D$4)*$B$7+$D$4*$B$6),0)</f>
        <v/>
      </c>
      <c r="K1062" s="9">
        <f>IF(Occurrence!K1062&gt;0,Occurrence!K1062*$B$6,0)</f>
        <v/>
      </c>
      <c r="L1062" s="9">
        <f>IF(Occurrence!K1062&gt;0,MAX(0,(Occurrence!K1062-$E$4)*$B$7+$E$4*$B$6),0)</f>
        <v/>
      </c>
      <c r="M1062" s="9">
        <f>Data!X1062+$B$11</f>
        <v/>
      </c>
      <c r="N1062" s="9">
        <f>(Data!X1062-$D$9)*$B$12+$D$9+$B$11</f>
        <v/>
      </c>
      <c r="O1062" s="9">
        <f>Data!Y1062+$B$11</f>
        <v/>
      </c>
      <c r="P1062" s="9">
        <f>(Data!Y1062-$E$9)*$B$12+$E$9+$B$11</f>
        <v/>
      </c>
    </row>
    <row r="1063">
      <c r="H1063" s="14">
        <f>Data!A1063</f>
        <v/>
      </c>
      <c r="I1063" s="9">
        <f>IF(Occurrence!J1063&gt;0,Occurrence!J1063*$B$6,0)</f>
        <v/>
      </c>
      <c r="J1063" s="9">
        <f>IF(Occurrence!J1063&gt;0,MAX(0,(Occurrence!J1063-$D$4)*$B$7+$D$4*$B$6),0)</f>
        <v/>
      </c>
      <c r="K1063" s="9">
        <f>IF(Occurrence!K1063&gt;0,Occurrence!K1063*$B$6,0)</f>
        <v/>
      </c>
      <c r="L1063" s="9">
        <f>IF(Occurrence!K1063&gt;0,MAX(0,(Occurrence!K1063-$E$4)*$B$7+$E$4*$B$6),0)</f>
        <v/>
      </c>
      <c r="M1063" s="9">
        <f>Data!X1063+$B$11</f>
        <v/>
      </c>
      <c r="N1063" s="9">
        <f>(Data!X1063-$D$9)*$B$12+$D$9+$B$11</f>
        <v/>
      </c>
      <c r="O1063" s="9">
        <f>Data!Y1063+$B$11</f>
        <v/>
      </c>
      <c r="P1063" s="9">
        <f>(Data!Y1063-$E$9)*$B$12+$E$9+$B$11</f>
        <v/>
      </c>
    </row>
    <row r="1064">
      <c r="H1064" s="14">
        <f>Data!A1064</f>
        <v/>
      </c>
      <c r="I1064" s="9">
        <f>IF(Occurrence!J1064&gt;0,Occurrence!J1064*$B$6,0)</f>
        <v/>
      </c>
      <c r="J1064" s="9">
        <f>IF(Occurrence!J1064&gt;0,MAX(0,(Occurrence!J1064-$D$4)*$B$7+$D$4*$B$6),0)</f>
        <v/>
      </c>
      <c r="K1064" s="9">
        <f>IF(Occurrence!K1064&gt;0,Occurrence!K1064*$B$6,0)</f>
        <v/>
      </c>
      <c r="L1064" s="9">
        <f>IF(Occurrence!K1064&gt;0,MAX(0,(Occurrence!K1064-$E$4)*$B$7+$E$4*$B$6),0)</f>
        <v/>
      </c>
      <c r="M1064" s="9">
        <f>Data!X1064+$B$11</f>
        <v/>
      </c>
      <c r="N1064" s="9">
        <f>(Data!X1064-$D$9)*$B$12+$D$9+$B$11</f>
        <v/>
      </c>
      <c r="O1064" s="9">
        <f>Data!Y1064+$B$11</f>
        <v/>
      </c>
      <c r="P1064" s="9">
        <f>(Data!Y1064-$E$9)*$B$12+$E$9+$B$11</f>
        <v/>
      </c>
    </row>
    <row r="1065">
      <c r="H1065" s="14">
        <f>Data!A1065</f>
        <v/>
      </c>
      <c r="I1065" s="9">
        <f>IF(Occurrence!J1065&gt;0,Occurrence!J1065*$B$6,0)</f>
        <v/>
      </c>
      <c r="J1065" s="9">
        <f>IF(Occurrence!J1065&gt;0,MAX(0,(Occurrence!J1065-$D$4)*$B$7+$D$4*$B$6),0)</f>
        <v/>
      </c>
      <c r="K1065" s="9">
        <f>IF(Occurrence!K1065&gt;0,Occurrence!K1065*$B$6,0)</f>
        <v/>
      </c>
      <c r="L1065" s="9">
        <f>IF(Occurrence!K1065&gt;0,MAX(0,(Occurrence!K1065-$E$4)*$B$7+$E$4*$B$6),0)</f>
        <v/>
      </c>
      <c r="M1065" s="9">
        <f>Data!X1065+$B$11</f>
        <v/>
      </c>
      <c r="N1065" s="9">
        <f>(Data!X1065-$D$9)*$B$12+$D$9+$B$11</f>
        <v/>
      </c>
      <c r="O1065" s="9">
        <f>Data!Y1065+$B$11</f>
        <v/>
      </c>
      <c r="P1065" s="9">
        <f>(Data!Y1065-$E$9)*$B$12+$E$9+$B$11</f>
        <v/>
      </c>
    </row>
    <row r="1066">
      <c r="H1066" s="14">
        <f>Data!A1066</f>
        <v/>
      </c>
      <c r="I1066" s="9">
        <f>IF(Occurrence!J1066&gt;0,Occurrence!J1066*$B$6,0)</f>
        <v/>
      </c>
      <c r="J1066" s="9">
        <f>IF(Occurrence!J1066&gt;0,MAX(0,(Occurrence!J1066-$D$4)*$B$7+$D$4*$B$6),0)</f>
        <v/>
      </c>
      <c r="K1066" s="9">
        <f>IF(Occurrence!K1066&gt;0,Occurrence!K1066*$B$6,0)</f>
        <v/>
      </c>
      <c r="L1066" s="9">
        <f>IF(Occurrence!K1066&gt;0,MAX(0,(Occurrence!K1066-$E$4)*$B$7+$E$4*$B$6),0)</f>
        <v/>
      </c>
      <c r="M1066" s="9">
        <f>Data!X1066+$B$11</f>
        <v/>
      </c>
      <c r="N1066" s="9">
        <f>(Data!X1066-$D$9)*$B$12+$D$9+$B$11</f>
        <v/>
      </c>
      <c r="O1066" s="9">
        <f>Data!Y1066+$B$11</f>
        <v/>
      </c>
      <c r="P1066" s="9">
        <f>(Data!Y1066-$E$9)*$B$12+$E$9+$B$11</f>
        <v/>
      </c>
    </row>
    <row r="1067">
      <c r="H1067" s="14">
        <f>Data!A1067</f>
        <v/>
      </c>
      <c r="I1067" s="9">
        <f>IF(Occurrence!J1067&gt;0,Occurrence!J1067*$B$6,0)</f>
        <v/>
      </c>
      <c r="J1067" s="9">
        <f>IF(Occurrence!J1067&gt;0,MAX(0,(Occurrence!J1067-$D$4)*$B$7+$D$4*$B$6),0)</f>
        <v/>
      </c>
      <c r="K1067" s="9">
        <f>IF(Occurrence!K1067&gt;0,Occurrence!K1067*$B$6,0)</f>
        <v/>
      </c>
      <c r="L1067" s="9">
        <f>IF(Occurrence!K1067&gt;0,MAX(0,(Occurrence!K1067-$E$4)*$B$7+$E$4*$B$6),0)</f>
        <v/>
      </c>
      <c r="M1067" s="9">
        <f>Data!X1067+$B$11</f>
        <v/>
      </c>
      <c r="N1067" s="9">
        <f>(Data!X1067-$D$9)*$B$12+$D$9+$B$11</f>
        <v/>
      </c>
      <c r="O1067" s="9">
        <f>Data!Y1067+$B$11</f>
        <v/>
      </c>
      <c r="P1067" s="9">
        <f>(Data!Y1067-$E$9)*$B$12+$E$9+$B$11</f>
        <v/>
      </c>
    </row>
    <row r="1068">
      <c r="H1068" s="14">
        <f>Data!A1068</f>
        <v/>
      </c>
      <c r="I1068" s="9">
        <f>IF(Occurrence!J1068&gt;0,Occurrence!J1068*$B$6,0)</f>
        <v/>
      </c>
      <c r="J1068" s="9">
        <f>IF(Occurrence!J1068&gt;0,MAX(0,(Occurrence!J1068-$D$4)*$B$7+$D$4*$B$6),0)</f>
        <v/>
      </c>
      <c r="K1068" s="9">
        <f>IF(Occurrence!K1068&gt;0,Occurrence!K1068*$B$6,0)</f>
        <v/>
      </c>
      <c r="L1068" s="9">
        <f>IF(Occurrence!K1068&gt;0,MAX(0,(Occurrence!K1068-$E$4)*$B$7+$E$4*$B$6),0)</f>
        <v/>
      </c>
      <c r="M1068" s="9">
        <f>Data!X1068+$B$11</f>
        <v/>
      </c>
      <c r="N1068" s="9">
        <f>(Data!X1068-$D$9)*$B$12+$D$9+$B$11</f>
        <v/>
      </c>
      <c r="O1068" s="9">
        <f>Data!Y1068+$B$11</f>
        <v/>
      </c>
      <c r="P1068" s="9">
        <f>(Data!Y1068-$E$9)*$B$12+$E$9+$B$11</f>
        <v/>
      </c>
    </row>
    <row r="1069">
      <c r="H1069" s="14">
        <f>Data!A1069</f>
        <v/>
      </c>
      <c r="I1069" s="9">
        <f>IF(Occurrence!J1069&gt;0,Occurrence!J1069*$B$6,0)</f>
        <v/>
      </c>
      <c r="J1069" s="9">
        <f>IF(Occurrence!J1069&gt;0,MAX(0,(Occurrence!J1069-$D$4)*$B$7+$D$4*$B$6),0)</f>
        <v/>
      </c>
      <c r="K1069" s="9">
        <f>IF(Occurrence!K1069&gt;0,Occurrence!K1069*$B$6,0)</f>
        <v/>
      </c>
      <c r="L1069" s="9">
        <f>IF(Occurrence!K1069&gt;0,MAX(0,(Occurrence!K1069-$E$4)*$B$7+$E$4*$B$6),0)</f>
        <v/>
      </c>
      <c r="M1069" s="9">
        <f>Data!X1069+$B$11</f>
        <v/>
      </c>
      <c r="N1069" s="9">
        <f>(Data!X1069-$D$9)*$B$12+$D$9+$B$11</f>
        <v/>
      </c>
      <c r="O1069" s="9">
        <f>Data!Y1069+$B$11</f>
        <v/>
      </c>
      <c r="P1069" s="9">
        <f>(Data!Y1069-$E$9)*$B$12+$E$9+$B$11</f>
        <v/>
      </c>
    </row>
    <row r="1070">
      <c r="H1070" s="14">
        <f>Data!A1070</f>
        <v/>
      </c>
      <c r="I1070" s="9">
        <f>IF(Occurrence!J1070&gt;0,Occurrence!J1070*$B$6,0)</f>
        <v/>
      </c>
      <c r="J1070" s="9">
        <f>IF(Occurrence!J1070&gt;0,MAX(0,(Occurrence!J1070-$D$4)*$B$7+$D$4*$B$6),0)</f>
        <v/>
      </c>
      <c r="K1070" s="9">
        <f>IF(Occurrence!K1070&gt;0,Occurrence!K1070*$B$6,0)</f>
        <v/>
      </c>
      <c r="L1070" s="9">
        <f>IF(Occurrence!K1070&gt;0,MAX(0,(Occurrence!K1070-$E$4)*$B$7+$E$4*$B$6),0)</f>
        <v/>
      </c>
      <c r="M1070" s="9">
        <f>Data!X1070+$B$11</f>
        <v/>
      </c>
      <c r="N1070" s="9">
        <f>(Data!X1070-$D$9)*$B$12+$D$9+$B$11</f>
        <v/>
      </c>
      <c r="O1070" s="9">
        <f>Data!Y1070+$B$11</f>
        <v/>
      </c>
      <c r="P1070" s="9">
        <f>(Data!Y1070-$E$9)*$B$12+$E$9+$B$11</f>
        <v/>
      </c>
    </row>
    <row r="1071">
      <c r="H1071" s="14">
        <f>Data!A1071</f>
        <v/>
      </c>
      <c r="I1071" s="9">
        <f>IF(Occurrence!J1071&gt;0,Occurrence!J1071*$B$6,0)</f>
        <v/>
      </c>
      <c r="J1071" s="9">
        <f>IF(Occurrence!J1071&gt;0,MAX(0,(Occurrence!J1071-$D$4)*$B$7+$D$4*$B$6),0)</f>
        <v/>
      </c>
      <c r="K1071" s="9">
        <f>IF(Occurrence!K1071&gt;0,Occurrence!K1071*$B$6,0)</f>
        <v/>
      </c>
      <c r="L1071" s="9">
        <f>IF(Occurrence!K1071&gt;0,MAX(0,(Occurrence!K1071-$E$4)*$B$7+$E$4*$B$6),0)</f>
        <v/>
      </c>
      <c r="M1071" s="9">
        <f>Data!X1071+$B$11</f>
        <v/>
      </c>
      <c r="N1071" s="9">
        <f>(Data!X1071-$D$9)*$B$12+$D$9+$B$11</f>
        <v/>
      </c>
      <c r="O1071" s="9">
        <f>Data!Y1071+$B$11</f>
        <v/>
      </c>
      <c r="P1071" s="9">
        <f>(Data!Y1071-$E$9)*$B$12+$E$9+$B$11</f>
        <v/>
      </c>
    </row>
    <row r="1072">
      <c r="H1072" s="14">
        <f>Data!A1072</f>
        <v/>
      </c>
      <c r="I1072" s="9">
        <f>IF(Occurrence!J1072&gt;0,Occurrence!J1072*$B$6,0)</f>
        <v/>
      </c>
      <c r="J1072" s="9">
        <f>IF(Occurrence!J1072&gt;0,MAX(0,(Occurrence!J1072-$D$4)*$B$7+$D$4*$B$6),0)</f>
        <v/>
      </c>
      <c r="K1072" s="9">
        <f>IF(Occurrence!K1072&gt;0,Occurrence!K1072*$B$6,0)</f>
        <v/>
      </c>
      <c r="L1072" s="9">
        <f>IF(Occurrence!K1072&gt;0,MAX(0,(Occurrence!K1072-$E$4)*$B$7+$E$4*$B$6),0)</f>
        <v/>
      </c>
      <c r="M1072" s="9">
        <f>Data!X1072+$B$11</f>
        <v/>
      </c>
      <c r="N1072" s="9">
        <f>(Data!X1072-$D$9)*$B$12+$D$9+$B$11</f>
        <v/>
      </c>
      <c r="O1072" s="9">
        <f>Data!Y1072+$B$11</f>
        <v/>
      </c>
      <c r="P1072" s="9">
        <f>(Data!Y1072-$E$9)*$B$12+$E$9+$B$11</f>
        <v/>
      </c>
    </row>
    <row r="1073">
      <c r="H1073" s="14">
        <f>Data!A1073</f>
        <v/>
      </c>
      <c r="I1073" s="9">
        <f>IF(Occurrence!J1073&gt;0,Occurrence!J1073*$B$6,0)</f>
        <v/>
      </c>
      <c r="J1073" s="9">
        <f>IF(Occurrence!J1073&gt;0,MAX(0,(Occurrence!J1073-$D$4)*$B$7+$D$4*$B$6),0)</f>
        <v/>
      </c>
      <c r="K1073" s="9">
        <f>IF(Occurrence!K1073&gt;0,Occurrence!K1073*$B$6,0)</f>
        <v/>
      </c>
      <c r="L1073" s="9">
        <f>IF(Occurrence!K1073&gt;0,MAX(0,(Occurrence!K1073-$E$4)*$B$7+$E$4*$B$6),0)</f>
        <v/>
      </c>
      <c r="M1073" s="9">
        <f>Data!X1073+$B$11</f>
        <v/>
      </c>
      <c r="N1073" s="9">
        <f>(Data!X1073-$D$9)*$B$12+$D$9+$B$11</f>
        <v/>
      </c>
      <c r="O1073" s="9">
        <f>Data!Y1073+$B$11</f>
        <v/>
      </c>
      <c r="P1073" s="9">
        <f>(Data!Y1073-$E$9)*$B$12+$E$9+$B$11</f>
        <v/>
      </c>
    </row>
    <row r="1074">
      <c r="H1074" s="14">
        <f>Data!A1074</f>
        <v/>
      </c>
      <c r="I1074" s="9">
        <f>IF(Occurrence!J1074&gt;0,Occurrence!J1074*$B$6,0)</f>
        <v/>
      </c>
      <c r="J1074" s="9">
        <f>IF(Occurrence!J1074&gt;0,MAX(0,(Occurrence!J1074-$D$4)*$B$7+$D$4*$B$6),0)</f>
        <v/>
      </c>
      <c r="K1074" s="9">
        <f>IF(Occurrence!K1074&gt;0,Occurrence!K1074*$B$6,0)</f>
        <v/>
      </c>
      <c r="L1074" s="9">
        <f>IF(Occurrence!K1074&gt;0,MAX(0,(Occurrence!K1074-$E$4)*$B$7+$E$4*$B$6),0)</f>
        <v/>
      </c>
      <c r="M1074" s="9">
        <f>Data!X1074+$B$11</f>
        <v/>
      </c>
      <c r="N1074" s="9">
        <f>(Data!X1074-$D$9)*$B$12+$D$9+$B$11</f>
        <v/>
      </c>
      <c r="O1074" s="9">
        <f>Data!Y1074+$B$11</f>
        <v/>
      </c>
      <c r="P1074" s="9">
        <f>(Data!Y1074-$E$9)*$B$12+$E$9+$B$11</f>
        <v/>
      </c>
    </row>
    <row r="1075">
      <c r="H1075" s="14">
        <f>Data!A1075</f>
        <v/>
      </c>
      <c r="I1075" s="9">
        <f>IF(Occurrence!J1075&gt;0,Occurrence!J1075*$B$6,0)</f>
        <v/>
      </c>
      <c r="J1075" s="9">
        <f>IF(Occurrence!J1075&gt;0,MAX(0,(Occurrence!J1075-$D$4)*$B$7+$D$4*$B$6),0)</f>
        <v/>
      </c>
      <c r="K1075" s="9">
        <f>IF(Occurrence!K1075&gt;0,Occurrence!K1075*$B$6,0)</f>
        <v/>
      </c>
      <c r="L1075" s="9">
        <f>IF(Occurrence!K1075&gt;0,MAX(0,(Occurrence!K1075-$E$4)*$B$7+$E$4*$B$6),0)</f>
        <v/>
      </c>
      <c r="M1075" s="9">
        <f>Data!X1075+$B$11</f>
        <v/>
      </c>
      <c r="N1075" s="9">
        <f>(Data!X1075-$D$9)*$B$12+$D$9+$B$11</f>
        <v/>
      </c>
      <c r="O1075" s="9">
        <f>Data!Y1075+$B$11</f>
        <v/>
      </c>
      <c r="P1075" s="9">
        <f>(Data!Y1075-$E$9)*$B$12+$E$9+$B$11</f>
        <v/>
      </c>
    </row>
    <row r="1076">
      <c r="H1076" s="14">
        <f>Data!A1076</f>
        <v/>
      </c>
      <c r="I1076" s="9">
        <f>IF(Occurrence!J1076&gt;0,Occurrence!J1076*$B$6,0)</f>
        <v/>
      </c>
      <c r="J1076" s="9">
        <f>IF(Occurrence!J1076&gt;0,MAX(0,(Occurrence!J1076-$D$4)*$B$7+$D$4*$B$6),0)</f>
        <v/>
      </c>
      <c r="K1076" s="9">
        <f>IF(Occurrence!K1076&gt;0,Occurrence!K1076*$B$6,0)</f>
        <v/>
      </c>
      <c r="L1076" s="9">
        <f>IF(Occurrence!K1076&gt;0,MAX(0,(Occurrence!K1076-$E$4)*$B$7+$E$4*$B$6),0)</f>
        <v/>
      </c>
      <c r="M1076" s="9">
        <f>Data!X1076+$B$11</f>
        <v/>
      </c>
      <c r="N1076" s="9">
        <f>(Data!X1076-$D$9)*$B$12+$D$9+$B$11</f>
        <v/>
      </c>
      <c r="O1076" s="9">
        <f>Data!Y1076+$B$11</f>
        <v/>
      </c>
      <c r="P1076" s="9">
        <f>(Data!Y1076-$E$9)*$B$12+$E$9+$B$11</f>
        <v/>
      </c>
    </row>
    <row r="1077">
      <c r="H1077" s="14">
        <f>Data!A1077</f>
        <v/>
      </c>
      <c r="I1077" s="9">
        <f>IF(Occurrence!J1077&gt;0,Occurrence!J1077*$B$6,0)</f>
        <v/>
      </c>
      <c r="J1077" s="9">
        <f>IF(Occurrence!J1077&gt;0,MAX(0,(Occurrence!J1077-$D$4)*$B$7+$D$4*$B$6),0)</f>
        <v/>
      </c>
      <c r="K1077" s="9">
        <f>IF(Occurrence!K1077&gt;0,Occurrence!K1077*$B$6,0)</f>
        <v/>
      </c>
      <c r="L1077" s="9">
        <f>IF(Occurrence!K1077&gt;0,MAX(0,(Occurrence!K1077-$E$4)*$B$7+$E$4*$B$6),0)</f>
        <v/>
      </c>
      <c r="M1077" s="9">
        <f>Data!X1077+$B$11</f>
        <v/>
      </c>
      <c r="N1077" s="9">
        <f>(Data!X1077-$D$9)*$B$12+$D$9+$B$11</f>
        <v/>
      </c>
      <c r="O1077" s="9">
        <f>Data!Y1077+$B$11</f>
        <v/>
      </c>
      <c r="P1077" s="9">
        <f>(Data!Y1077-$E$9)*$B$12+$E$9+$B$11</f>
        <v/>
      </c>
    </row>
    <row r="1078">
      <c r="H1078" s="14">
        <f>Data!A1078</f>
        <v/>
      </c>
      <c r="I1078" s="9">
        <f>IF(Occurrence!J1078&gt;0,Occurrence!J1078*$B$6,0)</f>
        <v/>
      </c>
      <c r="J1078" s="9">
        <f>IF(Occurrence!J1078&gt;0,MAX(0,(Occurrence!J1078-$D$4)*$B$7+$D$4*$B$6),0)</f>
        <v/>
      </c>
      <c r="K1078" s="9">
        <f>IF(Occurrence!K1078&gt;0,Occurrence!K1078*$B$6,0)</f>
        <v/>
      </c>
      <c r="L1078" s="9">
        <f>IF(Occurrence!K1078&gt;0,MAX(0,(Occurrence!K1078-$E$4)*$B$7+$E$4*$B$6),0)</f>
        <v/>
      </c>
      <c r="M1078" s="9">
        <f>Data!X1078+$B$11</f>
        <v/>
      </c>
      <c r="N1078" s="9">
        <f>(Data!X1078-$D$9)*$B$12+$D$9+$B$11</f>
        <v/>
      </c>
      <c r="O1078" s="9">
        <f>Data!Y1078+$B$11</f>
        <v/>
      </c>
      <c r="P1078" s="9">
        <f>(Data!Y1078-$E$9)*$B$12+$E$9+$B$11</f>
        <v/>
      </c>
    </row>
    <row r="1079">
      <c r="H1079" s="14">
        <f>Data!A1079</f>
        <v/>
      </c>
      <c r="I1079" s="9">
        <f>IF(Occurrence!J1079&gt;0,Occurrence!J1079*$B$6,0)</f>
        <v/>
      </c>
      <c r="J1079" s="9">
        <f>IF(Occurrence!J1079&gt;0,MAX(0,(Occurrence!J1079-$D$4)*$B$7+$D$4*$B$6),0)</f>
        <v/>
      </c>
      <c r="K1079" s="9">
        <f>IF(Occurrence!K1079&gt;0,Occurrence!K1079*$B$6,0)</f>
        <v/>
      </c>
      <c r="L1079" s="9">
        <f>IF(Occurrence!K1079&gt;0,MAX(0,(Occurrence!K1079-$E$4)*$B$7+$E$4*$B$6),0)</f>
        <v/>
      </c>
      <c r="M1079" s="9">
        <f>Data!X1079+$B$11</f>
        <v/>
      </c>
      <c r="N1079" s="9">
        <f>(Data!X1079-$D$9)*$B$12+$D$9+$B$11</f>
        <v/>
      </c>
      <c r="O1079" s="9">
        <f>Data!Y1079+$B$11</f>
        <v/>
      </c>
      <c r="P1079" s="9">
        <f>(Data!Y1079-$E$9)*$B$12+$E$9+$B$11</f>
        <v/>
      </c>
    </row>
    <row r="1080">
      <c r="H1080" s="14">
        <f>Data!A1080</f>
        <v/>
      </c>
      <c r="I1080" s="9">
        <f>IF(Occurrence!J1080&gt;0,Occurrence!J1080*$B$6,0)</f>
        <v/>
      </c>
      <c r="J1080" s="9">
        <f>IF(Occurrence!J1080&gt;0,MAX(0,(Occurrence!J1080-$D$4)*$B$7+$D$4*$B$6),0)</f>
        <v/>
      </c>
      <c r="K1080" s="9">
        <f>IF(Occurrence!K1080&gt;0,Occurrence!K1080*$B$6,0)</f>
        <v/>
      </c>
      <c r="L1080" s="9">
        <f>IF(Occurrence!K1080&gt;0,MAX(0,(Occurrence!K1080-$E$4)*$B$7+$E$4*$B$6),0)</f>
        <v/>
      </c>
      <c r="M1080" s="9">
        <f>Data!X1080+$B$11</f>
        <v/>
      </c>
      <c r="N1080" s="9">
        <f>(Data!X1080-$D$9)*$B$12+$D$9+$B$11</f>
        <v/>
      </c>
      <c r="O1080" s="9">
        <f>Data!Y1080+$B$11</f>
        <v/>
      </c>
      <c r="P1080" s="9">
        <f>(Data!Y1080-$E$9)*$B$12+$E$9+$B$11</f>
        <v/>
      </c>
    </row>
    <row r="1081">
      <c r="H1081" s="14">
        <f>Data!A1081</f>
        <v/>
      </c>
      <c r="I1081" s="9">
        <f>IF(Occurrence!J1081&gt;0,Occurrence!J1081*$B$6,0)</f>
        <v/>
      </c>
      <c r="J1081" s="9">
        <f>IF(Occurrence!J1081&gt;0,MAX(0,(Occurrence!J1081-$D$4)*$B$7+$D$4*$B$6),0)</f>
        <v/>
      </c>
      <c r="K1081" s="9">
        <f>IF(Occurrence!K1081&gt;0,Occurrence!K1081*$B$6,0)</f>
        <v/>
      </c>
      <c r="L1081" s="9">
        <f>IF(Occurrence!K1081&gt;0,MAX(0,(Occurrence!K1081-$E$4)*$B$7+$E$4*$B$6),0)</f>
        <v/>
      </c>
      <c r="M1081" s="9">
        <f>Data!X1081+$B$11</f>
        <v/>
      </c>
      <c r="N1081" s="9">
        <f>(Data!X1081-$D$9)*$B$12+$D$9+$B$11</f>
        <v/>
      </c>
      <c r="O1081" s="9">
        <f>Data!Y1081+$B$11</f>
        <v/>
      </c>
      <c r="P1081" s="9">
        <f>(Data!Y1081-$E$9)*$B$12+$E$9+$B$11</f>
        <v/>
      </c>
    </row>
    <row r="1082">
      <c r="H1082" s="14">
        <f>Data!A1082</f>
        <v/>
      </c>
      <c r="I1082" s="9">
        <f>IF(Occurrence!J1082&gt;0,Occurrence!J1082*$B$6,0)</f>
        <v/>
      </c>
      <c r="J1082" s="9">
        <f>IF(Occurrence!J1082&gt;0,MAX(0,(Occurrence!J1082-$D$4)*$B$7+$D$4*$B$6),0)</f>
        <v/>
      </c>
      <c r="K1082" s="9">
        <f>IF(Occurrence!K1082&gt;0,Occurrence!K1082*$B$6,0)</f>
        <v/>
      </c>
      <c r="L1082" s="9">
        <f>IF(Occurrence!K1082&gt;0,MAX(0,(Occurrence!K1082-$E$4)*$B$7+$E$4*$B$6),0)</f>
        <v/>
      </c>
      <c r="M1082" s="9">
        <f>Data!X1082+$B$11</f>
        <v/>
      </c>
      <c r="N1082" s="9">
        <f>(Data!X1082-$D$9)*$B$12+$D$9+$B$11</f>
        <v/>
      </c>
      <c r="O1082" s="9">
        <f>Data!Y1082+$B$11</f>
        <v/>
      </c>
      <c r="P1082" s="9">
        <f>(Data!Y1082-$E$9)*$B$12+$E$9+$B$11</f>
        <v/>
      </c>
    </row>
    <row r="1083">
      <c r="H1083" s="14">
        <f>Data!A1083</f>
        <v/>
      </c>
      <c r="I1083" s="9">
        <f>IF(Occurrence!J1083&gt;0,Occurrence!J1083*$B$6,0)</f>
        <v/>
      </c>
      <c r="J1083" s="9">
        <f>IF(Occurrence!J1083&gt;0,MAX(0,(Occurrence!J1083-$D$4)*$B$7+$D$4*$B$6),0)</f>
        <v/>
      </c>
      <c r="K1083" s="9">
        <f>IF(Occurrence!K1083&gt;0,Occurrence!K1083*$B$6,0)</f>
        <v/>
      </c>
      <c r="L1083" s="9">
        <f>IF(Occurrence!K1083&gt;0,MAX(0,(Occurrence!K1083-$E$4)*$B$7+$E$4*$B$6),0)</f>
        <v/>
      </c>
      <c r="M1083" s="9">
        <f>Data!X1083+$B$11</f>
        <v/>
      </c>
      <c r="N1083" s="9">
        <f>(Data!X1083-$D$9)*$B$12+$D$9+$B$11</f>
        <v/>
      </c>
      <c r="O1083" s="9">
        <f>Data!Y1083+$B$11</f>
        <v/>
      </c>
      <c r="P1083" s="9">
        <f>(Data!Y1083-$E$9)*$B$12+$E$9+$B$11</f>
        <v/>
      </c>
    </row>
    <row r="1084">
      <c r="H1084" s="14">
        <f>Data!A1084</f>
        <v/>
      </c>
      <c r="I1084" s="9">
        <f>IF(Occurrence!J1084&gt;0,Occurrence!J1084*$B$6,0)</f>
        <v/>
      </c>
      <c r="J1084" s="9">
        <f>IF(Occurrence!J1084&gt;0,MAX(0,(Occurrence!J1084-$D$4)*$B$7+$D$4*$B$6),0)</f>
        <v/>
      </c>
      <c r="K1084" s="9">
        <f>IF(Occurrence!K1084&gt;0,Occurrence!K1084*$B$6,0)</f>
        <v/>
      </c>
      <c r="L1084" s="9">
        <f>IF(Occurrence!K1084&gt;0,MAX(0,(Occurrence!K1084-$E$4)*$B$7+$E$4*$B$6),0)</f>
        <v/>
      </c>
      <c r="M1084" s="9">
        <f>Data!X1084+$B$11</f>
        <v/>
      </c>
      <c r="N1084" s="9">
        <f>(Data!X1084-$D$9)*$B$12+$D$9+$B$11</f>
        <v/>
      </c>
      <c r="O1084" s="9">
        <f>Data!Y1084+$B$11</f>
        <v/>
      </c>
      <c r="P1084" s="9">
        <f>(Data!Y1084-$E$9)*$B$12+$E$9+$B$11</f>
        <v/>
      </c>
    </row>
    <row r="1085">
      <c r="H1085" s="14">
        <f>Data!A1085</f>
        <v/>
      </c>
      <c r="I1085" s="9">
        <f>IF(Occurrence!J1085&gt;0,Occurrence!J1085*$B$6,0)</f>
        <v/>
      </c>
      <c r="J1085" s="9">
        <f>IF(Occurrence!J1085&gt;0,MAX(0,(Occurrence!J1085-$D$4)*$B$7+$D$4*$B$6),0)</f>
        <v/>
      </c>
      <c r="K1085" s="9">
        <f>IF(Occurrence!K1085&gt;0,Occurrence!K1085*$B$6,0)</f>
        <v/>
      </c>
      <c r="L1085" s="9">
        <f>IF(Occurrence!K1085&gt;0,MAX(0,(Occurrence!K1085-$E$4)*$B$7+$E$4*$B$6),0)</f>
        <v/>
      </c>
      <c r="M1085" s="9">
        <f>Data!X1085+$B$11</f>
        <v/>
      </c>
      <c r="N1085" s="9">
        <f>(Data!X1085-$D$9)*$B$12+$D$9+$B$11</f>
        <v/>
      </c>
      <c r="O1085" s="9">
        <f>Data!Y1085+$B$11</f>
        <v/>
      </c>
      <c r="P1085" s="9">
        <f>(Data!Y1085-$E$9)*$B$12+$E$9+$B$11</f>
        <v/>
      </c>
    </row>
    <row r="1086">
      <c r="H1086" s="14">
        <f>Data!A1086</f>
        <v/>
      </c>
      <c r="I1086" s="9">
        <f>IF(Occurrence!J1086&gt;0,Occurrence!J1086*$B$6,0)</f>
        <v/>
      </c>
      <c r="J1086" s="9">
        <f>IF(Occurrence!J1086&gt;0,MAX(0,(Occurrence!J1086-$D$4)*$B$7+$D$4*$B$6),0)</f>
        <v/>
      </c>
      <c r="K1086" s="9">
        <f>IF(Occurrence!K1086&gt;0,Occurrence!K1086*$B$6,0)</f>
        <v/>
      </c>
      <c r="L1086" s="9">
        <f>IF(Occurrence!K1086&gt;0,MAX(0,(Occurrence!K1086-$E$4)*$B$7+$E$4*$B$6),0)</f>
        <v/>
      </c>
      <c r="M1086" s="9">
        <f>Data!X1086+$B$11</f>
        <v/>
      </c>
      <c r="N1086" s="9">
        <f>(Data!X1086-$D$9)*$B$12+$D$9+$B$11</f>
        <v/>
      </c>
      <c r="O1086" s="9">
        <f>Data!Y1086+$B$11</f>
        <v/>
      </c>
      <c r="P1086" s="9">
        <f>(Data!Y1086-$E$9)*$B$12+$E$9+$B$11</f>
        <v/>
      </c>
    </row>
    <row r="1087">
      <c r="H1087" s="14">
        <f>Data!A1087</f>
        <v/>
      </c>
      <c r="I1087" s="9">
        <f>IF(Occurrence!J1087&gt;0,Occurrence!J1087*$B$6,0)</f>
        <v/>
      </c>
      <c r="J1087" s="9">
        <f>IF(Occurrence!J1087&gt;0,MAX(0,(Occurrence!J1087-$D$4)*$B$7+$D$4*$B$6),0)</f>
        <v/>
      </c>
      <c r="K1087" s="9">
        <f>IF(Occurrence!K1087&gt;0,Occurrence!K1087*$B$6,0)</f>
        <v/>
      </c>
      <c r="L1087" s="9">
        <f>IF(Occurrence!K1087&gt;0,MAX(0,(Occurrence!K1087-$E$4)*$B$7+$E$4*$B$6),0)</f>
        <v/>
      </c>
      <c r="M1087" s="9">
        <f>Data!X1087+$B$11</f>
        <v/>
      </c>
      <c r="N1087" s="9">
        <f>(Data!X1087-$D$9)*$B$12+$D$9+$B$11</f>
        <v/>
      </c>
      <c r="O1087" s="9">
        <f>Data!Y1087+$B$11</f>
        <v/>
      </c>
      <c r="P1087" s="9">
        <f>(Data!Y1087-$E$9)*$B$12+$E$9+$B$11</f>
        <v/>
      </c>
    </row>
    <row r="1088">
      <c r="H1088" s="14">
        <f>Data!A1088</f>
        <v/>
      </c>
      <c r="I1088" s="9">
        <f>IF(Occurrence!J1088&gt;0,Occurrence!J1088*$B$6,0)</f>
        <v/>
      </c>
      <c r="J1088" s="9">
        <f>IF(Occurrence!J1088&gt;0,MAX(0,(Occurrence!J1088-$D$4)*$B$7+$D$4*$B$6),0)</f>
        <v/>
      </c>
      <c r="K1088" s="9">
        <f>IF(Occurrence!K1088&gt;0,Occurrence!K1088*$B$6,0)</f>
        <v/>
      </c>
      <c r="L1088" s="9">
        <f>IF(Occurrence!K1088&gt;0,MAX(0,(Occurrence!K1088-$E$4)*$B$7+$E$4*$B$6),0)</f>
        <v/>
      </c>
      <c r="M1088" s="9">
        <f>Data!X1088+$B$11</f>
        <v/>
      </c>
      <c r="N1088" s="9">
        <f>(Data!X1088-$D$9)*$B$12+$D$9+$B$11</f>
        <v/>
      </c>
      <c r="O1088" s="9">
        <f>Data!Y1088+$B$11</f>
        <v/>
      </c>
      <c r="P1088" s="9">
        <f>(Data!Y1088-$E$9)*$B$12+$E$9+$B$11</f>
        <v/>
      </c>
    </row>
    <row r="1089">
      <c r="H1089" s="14">
        <f>Data!A1089</f>
        <v/>
      </c>
      <c r="I1089" s="9">
        <f>IF(Occurrence!J1089&gt;0,Occurrence!J1089*$B$6,0)</f>
        <v/>
      </c>
      <c r="J1089" s="9">
        <f>IF(Occurrence!J1089&gt;0,MAX(0,(Occurrence!J1089-$D$4)*$B$7+$D$4*$B$6),0)</f>
        <v/>
      </c>
      <c r="K1089" s="9">
        <f>IF(Occurrence!K1089&gt;0,Occurrence!K1089*$B$6,0)</f>
        <v/>
      </c>
      <c r="L1089" s="9">
        <f>IF(Occurrence!K1089&gt;0,MAX(0,(Occurrence!K1089-$E$4)*$B$7+$E$4*$B$6),0)</f>
        <v/>
      </c>
      <c r="M1089" s="9">
        <f>Data!X1089+$B$11</f>
        <v/>
      </c>
      <c r="N1089" s="9">
        <f>(Data!X1089-$D$9)*$B$12+$D$9+$B$11</f>
        <v/>
      </c>
      <c r="O1089" s="9">
        <f>Data!Y1089+$B$11</f>
        <v/>
      </c>
      <c r="P1089" s="9">
        <f>(Data!Y1089-$E$9)*$B$12+$E$9+$B$11</f>
        <v/>
      </c>
    </row>
    <row r="1090">
      <c r="H1090" s="14">
        <f>Data!A1090</f>
        <v/>
      </c>
      <c r="I1090" s="9">
        <f>IF(Occurrence!J1090&gt;0,Occurrence!J1090*$B$6,0)</f>
        <v/>
      </c>
      <c r="J1090" s="9">
        <f>IF(Occurrence!J1090&gt;0,MAX(0,(Occurrence!J1090-$D$4)*$B$7+$D$4*$B$6),0)</f>
        <v/>
      </c>
      <c r="K1090" s="9">
        <f>IF(Occurrence!K1090&gt;0,Occurrence!K1090*$B$6,0)</f>
        <v/>
      </c>
      <c r="L1090" s="9">
        <f>IF(Occurrence!K1090&gt;0,MAX(0,(Occurrence!K1090-$E$4)*$B$7+$E$4*$B$6),0)</f>
        <v/>
      </c>
      <c r="M1090" s="9">
        <f>Data!X1090+$B$11</f>
        <v/>
      </c>
      <c r="N1090" s="9">
        <f>(Data!X1090-$D$9)*$B$12+$D$9+$B$11</f>
        <v/>
      </c>
      <c r="O1090" s="9">
        <f>Data!Y1090+$B$11</f>
        <v/>
      </c>
      <c r="P1090" s="9">
        <f>(Data!Y1090-$E$9)*$B$12+$E$9+$B$11</f>
        <v/>
      </c>
    </row>
    <row r="1091">
      <c r="H1091" s="14">
        <f>Data!A1091</f>
        <v/>
      </c>
      <c r="I1091" s="9">
        <f>IF(Occurrence!J1091&gt;0,Occurrence!J1091*$B$6,0)</f>
        <v/>
      </c>
      <c r="J1091" s="9">
        <f>IF(Occurrence!J1091&gt;0,MAX(0,(Occurrence!J1091-$D$4)*$B$7+$D$4*$B$6),0)</f>
        <v/>
      </c>
      <c r="K1091" s="9">
        <f>IF(Occurrence!K1091&gt;0,Occurrence!K1091*$B$6,0)</f>
        <v/>
      </c>
      <c r="L1091" s="9">
        <f>IF(Occurrence!K1091&gt;0,MAX(0,(Occurrence!K1091-$E$4)*$B$7+$E$4*$B$6),0)</f>
        <v/>
      </c>
      <c r="M1091" s="9">
        <f>Data!X1091+$B$11</f>
        <v/>
      </c>
      <c r="N1091" s="9">
        <f>(Data!X1091-$D$9)*$B$12+$D$9+$B$11</f>
        <v/>
      </c>
      <c r="O1091" s="9">
        <f>Data!Y1091+$B$11</f>
        <v/>
      </c>
      <c r="P1091" s="9">
        <f>(Data!Y1091-$E$9)*$B$12+$E$9+$B$11</f>
        <v/>
      </c>
    </row>
    <row r="1092">
      <c r="H1092" s="14">
        <f>Data!A1092</f>
        <v/>
      </c>
      <c r="I1092" s="9">
        <f>IF(Occurrence!J1092&gt;0,Occurrence!J1092*$B$6,0)</f>
        <v/>
      </c>
      <c r="J1092" s="9">
        <f>IF(Occurrence!J1092&gt;0,MAX(0,(Occurrence!J1092-$D$4)*$B$7+$D$4*$B$6),0)</f>
        <v/>
      </c>
      <c r="K1092" s="9">
        <f>IF(Occurrence!K1092&gt;0,Occurrence!K1092*$B$6,0)</f>
        <v/>
      </c>
      <c r="L1092" s="9">
        <f>IF(Occurrence!K1092&gt;0,MAX(0,(Occurrence!K1092-$E$4)*$B$7+$E$4*$B$6),0)</f>
        <v/>
      </c>
      <c r="M1092" s="9">
        <f>Data!X1092+$B$11</f>
        <v/>
      </c>
      <c r="N1092" s="9">
        <f>(Data!X1092-$D$9)*$B$12+$D$9+$B$11</f>
        <v/>
      </c>
      <c r="O1092" s="9">
        <f>Data!Y1092+$B$11</f>
        <v/>
      </c>
      <c r="P1092" s="9">
        <f>(Data!Y1092-$E$9)*$B$12+$E$9+$B$11</f>
        <v/>
      </c>
    </row>
    <row r="1093">
      <c r="H1093" s="14">
        <f>Data!A1093</f>
        <v/>
      </c>
      <c r="I1093" s="9">
        <f>IF(Occurrence!J1093&gt;0,Occurrence!J1093*$B$6,0)</f>
        <v/>
      </c>
      <c r="J1093" s="9">
        <f>IF(Occurrence!J1093&gt;0,MAX(0,(Occurrence!J1093-$D$4)*$B$7+$D$4*$B$6),0)</f>
        <v/>
      </c>
      <c r="K1093" s="9">
        <f>IF(Occurrence!K1093&gt;0,Occurrence!K1093*$B$6,0)</f>
        <v/>
      </c>
      <c r="L1093" s="9">
        <f>IF(Occurrence!K1093&gt;0,MAX(0,(Occurrence!K1093-$E$4)*$B$7+$E$4*$B$6),0)</f>
        <v/>
      </c>
      <c r="M1093" s="9">
        <f>Data!X1093+$B$11</f>
        <v/>
      </c>
      <c r="N1093" s="9">
        <f>(Data!X1093-$D$9)*$B$12+$D$9+$B$11</f>
        <v/>
      </c>
      <c r="O1093" s="9">
        <f>Data!Y1093+$B$11</f>
        <v/>
      </c>
      <c r="P1093" s="9">
        <f>(Data!Y1093-$E$9)*$B$12+$E$9+$B$11</f>
        <v/>
      </c>
    </row>
    <row r="1094">
      <c r="H1094" s="14">
        <f>Data!A1094</f>
        <v/>
      </c>
      <c r="I1094" s="9">
        <f>IF(Occurrence!J1094&gt;0,Occurrence!J1094*$B$6,0)</f>
        <v/>
      </c>
      <c r="J1094" s="9">
        <f>IF(Occurrence!J1094&gt;0,MAX(0,(Occurrence!J1094-$D$4)*$B$7+$D$4*$B$6),0)</f>
        <v/>
      </c>
      <c r="K1094" s="9">
        <f>IF(Occurrence!K1094&gt;0,Occurrence!K1094*$B$6,0)</f>
        <v/>
      </c>
      <c r="L1094" s="9">
        <f>IF(Occurrence!K1094&gt;0,MAX(0,(Occurrence!K1094-$E$4)*$B$7+$E$4*$B$6),0)</f>
        <v/>
      </c>
      <c r="M1094" s="9">
        <f>Data!X1094+$B$11</f>
        <v/>
      </c>
      <c r="N1094" s="9">
        <f>(Data!X1094-$D$9)*$B$12+$D$9+$B$11</f>
        <v/>
      </c>
      <c r="O1094" s="9">
        <f>Data!Y1094+$B$11</f>
        <v/>
      </c>
      <c r="P1094" s="9">
        <f>(Data!Y1094-$E$9)*$B$12+$E$9+$B$11</f>
        <v/>
      </c>
    </row>
    <row r="1095">
      <c r="H1095" s="14">
        <f>Data!A1095</f>
        <v/>
      </c>
      <c r="I1095" s="9">
        <f>IF(Occurrence!J1095&gt;0,Occurrence!J1095*$B$6,0)</f>
        <v/>
      </c>
      <c r="J1095" s="9">
        <f>IF(Occurrence!J1095&gt;0,MAX(0,(Occurrence!J1095-$D$4)*$B$7+$D$4*$B$6),0)</f>
        <v/>
      </c>
      <c r="K1095" s="9">
        <f>IF(Occurrence!K1095&gt;0,Occurrence!K1095*$B$6,0)</f>
        <v/>
      </c>
      <c r="L1095" s="9">
        <f>IF(Occurrence!K1095&gt;0,MAX(0,(Occurrence!K1095-$E$4)*$B$7+$E$4*$B$6),0)</f>
        <v/>
      </c>
      <c r="M1095" s="9">
        <f>Data!X1095+$B$11</f>
        <v/>
      </c>
      <c r="N1095" s="9">
        <f>(Data!X1095-$D$9)*$B$12+$D$9+$B$11</f>
        <v/>
      </c>
      <c r="O1095" s="9">
        <f>Data!Y1095+$B$11</f>
        <v/>
      </c>
      <c r="P1095" s="9">
        <f>(Data!Y1095-$E$9)*$B$12+$E$9+$B$11</f>
        <v/>
      </c>
    </row>
    <row r="1096">
      <c r="H1096" s="14">
        <f>Data!A1096</f>
        <v/>
      </c>
      <c r="I1096" s="9">
        <f>IF(Occurrence!J1096&gt;0,Occurrence!J1096*$B$6,0)</f>
        <v/>
      </c>
      <c r="J1096" s="9">
        <f>IF(Occurrence!J1096&gt;0,MAX(0,(Occurrence!J1096-$D$4)*$B$7+$D$4*$B$6),0)</f>
        <v/>
      </c>
      <c r="K1096" s="9">
        <f>IF(Occurrence!K1096&gt;0,Occurrence!K1096*$B$6,0)</f>
        <v/>
      </c>
      <c r="L1096" s="9">
        <f>IF(Occurrence!K1096&gt;0,MAX(0,(Occurrence!K1096-$E$4)*$B$7+$E$4*$B$6),0)</f>
        <v/>
      </c>
      <c r="M1096" s="9">
        <f>Data!X1096+$B$11</f>
        <v/>
      </c>
      <c r="N1096" s="9">
        <f>(Data!X1096-$D$9)*$B$12+$D$9+$B$11</f>
        <v/>
      </c>
      <c r="O1096" s="9">
        <f>Data!Y1096+$B$11</f>
        <v/>
      </c>
      <c r="P1096" s="9">
        <f>(Data!Y1096-$E$9)*$B$12+$E$9+$B$11</f>
        <v/>
      </c>
    </row>
    <row r="1097">
      <c r="H1097" s="14">
        <f>Data!A1097</f>
        <v/>
      </c>
      <c r="I1097" s="9">
        <f>IF(Occurrence!J1097&gt;0,Occurrence!J1097*$B$6,0)</f>
        <v/>
      </c>
      <c r="J1097" s="9">
        <f>IF(Occurrence!J1097&gt;0,MAX(0,(Occurrence!J1097-$D$4)*$B$7+$D$4*$B$6),0)</f>
        <v/>
      </c>
      <c r="K1097" s="9">
        <f>IF(Occurrence!K1097&gt;0,Occurrence!K1097*$B$6,0)</f>
        <v/>
      </c>
      <c r="L1097" s="9">
        <f>IF(Occurrence!K1097&gt;0,MAX(0,(Occurrence!K1097-$E$4)*$B$7+$E$4*$B$6),0)</f>
        <v/>
      </c>
      <c r="M1097" s="9">
        <f>Data!X1097+$B$11</f>
        <v/>
      </c>
      <c r="N1097" s="9">
        <f>(Data!X1097-$D$9)*$B$12+$D$9+$B$11</f>
        <v/>
      </c>
      <c r="O1097" s="9">
        <f>Data!Y1097+$B$11</f>
        <v/>
      </c>
      <c r="P1097" s="9">
        <f>(Data!Y1097-$E$9)*$B$12+$E$9+$B$11</f>
        <v/>
      </c>
    </row>
    <row r="1098">
      <c r="H1098" s="14">
        <f>Data!A1098</f>
        <v/>
      </c>
      <c r="I1098" s="9">
        <f>IF(Occurrence!J1098&gt;0,Occurrence!J1098*$B$6,0)</f>
        <v/>
      </c>
      <c r="J1098" s="9">
        <f>IF(Occurrence!J1098&gt;0,MAX(0,(Occurrence!J1098-$D$4)*$B$7+$D$4*$B$6),0)</f>
        <v/>
      </c>
      <c r="K1098" s="9">
        <f>IF(Occurrence!K1098&gt;0,Occurrence!K1098*$B$6,0)</f>
        <v/>
      </c>
      <c r="L1098" s="9">
        <f>IF(Occurrence!K1098&gt;0,MAX(0,(Occurrence!K1098-$E$4)*$B$7+$E$4*$B$6),0)</f>
        <v/>
      </c>
      <c r="M1098" s="9">
        <f>Data!X1098+$B$11</f>
        <v/>
      </c>
      <c r="N1098" s="9">
        <f>(Data!X1098-$D$9)*$B$12+$D$9+$B$11</f>
        <v/>
      </c>
      <c r="O1098" s="9">
        <f>Data!Y1098+$B$11</f>
        <v/>
      </c>
      <c r="P1098" s="9">
        <f>(Data!Y1098-$E$9)*$B$12+$E$9+$B$11</f>
        <v/>
      </c>
    </row>
    <row r="1099">
      <c r="H1099" s="14">
        <f>Data!A1099</f>
        <v/>
      </c>
      <c r="I1099" s="9">
        <f>IF(Occurrence!J1099&gt;0,Occurrence!J1099*$B$6,0)</f>
        <v/>
      </c>
      <c r="J1099" s="9">
        <f>IF(Occurrence!J1099&gt;0,MAX(0,(Occurrence!J1099-$D$4)*$B$7+$D$4*$B$6),0)</f>
        <v/>
      </c>
      <c r="K1099" s="9">
        <f>IF(Occurrence!K1099&gt;0,Occurrence!K1099*$B$6,0)</f>
        <v/>
      </c>
      <c r="L1099" s="9">
        <f>IF(Occurrence!K1099&gt;0,MAX(0,(Occurrence!K1099-$E$4)*$B$7+$E$4*$B$6),0)</f>
        <v/>
      </c>
      <c r="M1099" s="9">
        <f>Data!X1099+$B$11</f>
        <v/>
      </c>
      <c r="N1099" s="9">
        <f>(Data!X1099-$D$9)*$B$12+$D$9+$B$11</f>
        <v/>
      </c>
      <c r="O1099" s="9">
        <f>Data!Y1099+$B$11</f>
        <v/>
      </c>
      <c r="P1099" s="9">
        <f>(Data!Y1099-$E$9)*$B$12+$E$9+$B$11</f>
        <v/>
      </c>
    </row>
    <row r="1100">
      <c r="H1100" s="14">
        <f>Data!A1100</f>
        <v/>
      </c>
      <c r="I1100" s="9">
        <f>IF(Occurrence!J1100&gt;0,Occurrence!J1100*$B$6,0)</f>
        <v/>
      </c>
      <c r="J1100" s="9">
        <f>IF(Occurrence!J1100&gt;0,MAX(0,(Occurrence!J1100-$D$4)*$B$7+$D$4*$B$6),0)</f>
        <v/>
      </c>
      <c r="K1100" s="9">
        <f>IF(Occurrence!K1100&gt;0,Occurrence!K1100*$B$6,0)</f>
        <v/>
      </c>
      <c r="L1100" s="9">
        <f>IF(Occurrence!K1100&gt;0,MAX(0,(Occurrence!K1100-$E$4)*$B$7+$E$4*$B$6),0)</f>
        <v/>
      </c>
      <c r="M1100" s="9">
        <f>Data!X1100+$B$11</f>
        <v/>
      </c>
      <c r="N1100" s="9">
        <f>(Data!X1100-$D$9)*$B$12+$D$9+$B$11</f>
        <v/>
      </c>
      <c r="O1100" s="9">
        <f>Data!Y1100+$B$11</f>
        <v/>
      </c>
      <c r="P1100" s="9">
        <f>(Data!Y1100-$E$9)*$B$12+$E$9+$B$11</f>
        <v/>
      </c>
    </row>
    <row r="1101">
      <c r="H1101" s="14">
        <f>Data!A1101</f>
        <v/>
      </c>
      <c r="I1101" s="9">
        <f>IF(Occurrence!J1101&gt;0,Occurrence!J1101*$B$6,0)</f>
        <v/>
      </c>
      <c r="J1101" s="9">
        <f>IF(Occurrence!J1101&gt;0,MAX(0,(Occurrence!J1101-$D$4)*$B$7+$D$4*$B$6),0)</f>
        <v/>
      </c>
      <c r="K1101" s="9">
        <f>IF(Occurrence!K1101&gt;0,Occurrence!K1101*$B$6,0)</f>
        <v/>
      </c>
      <c r="L1101" s="9">
        <f>IF(Occurrence!K1101&gt;0,MAX(0,(Occurrence!K1101-$E$4)*$B$7+$E$4*$B$6),0)</f>
        <v/>
      </c>
      <c r="M1101" s="9">
        <f>Data!X1101+$B$11</f>
        <v/>
      </c>
      <c r="N1101" s="9">
        <f>(Data!X1101-$D$9)*$B$12+$D$9+$B$11</f>
        <v/>
      </c>
      <c r="O1101" s="9">
        <f>Data!Y1101+$B$11</f>
        <v/>
      </c>
      <c r="P1101" s="9">
        <f>(Data!Y1101-$E$9)*$B$12+$E$9+$B$11</f>
        <v/>
      </c>
    </row>
    <row r="1102">
      <c r="H1102" s="14">
        <f>Data!A1102</f>
        <v/>
      </c>
      <c r="I1102" s="9">
        <f>IF(Occurrence!J1102&gt;0,Occurrence!J1102*$B$6,0)</f>
        <v/>
      </c>
      <c r="J1102" s="9">
        <f>IF(Occurrence!J1102&gt;0,MAX(0,(Occurrence!J1102-$D$4)*$B$7+$D$4*$B$6),0)</f>
        <v/>
      </c>
      <c r="K1102" s="9">
        <f>IF(Occurrence!K1102&gt;0,Occurrence!K1102*$B$6,0)</f>
        <v/>
      </c>
      <c r="L1102" s="9">
        <f>IF(Occurrence!K1102&gt;0,MAX(0,(Occurrence!K1102-$E$4)*$B$7+$E$4*$B$6),0)</f>
        <v/>
      </c>
      <c r="M1102" s="9">
        <f>Data!X1102+$B$11</f>
        <v/>
      </c>
      <c r="N1102" s="9">
        <f>(Data!X1102-$D$9)*$B$12+$D$9+$B$11</f>
        <v/>
      </c>
      <c r="O1102" s="9">
        <f>Data!Y1102+$B$11</f>
        <v/>
      </c>
      <c r="P1102" s="9">
        <f>(Data!Y1102-$E$9)*$B$12+$E$9+$B$11</f>
        <v/>
      </c>
    </row>
    <row r="1103">
      <c r="H1103" s="14">
        <f>Data!A1103</f>
        <v/>
      </c>
      <c r="I1103" s="9">
        <f>IF(Occurrence!J1103&gt;0,Occurrence!J1103*$B$6,0)</f>
        <v/>
      </c>
      <c r="J1103" s="9">
        <f>IF(Occurrence!J1103&gt;0,MAX(0,(Occurrence!J1103-$D$4)*$B$7+$D$4*$B$6),0)</f>
        <v/>
      </c>
      <c r="K1103" s="9">
        <f>IF(Occurrence!K1103&gt;0,Occurrence!K1103*$B$6,0)</f>
        <v/>
      </c>
      <c r="L1103" s="9">
        <f>IF(Occurrence!K1103&gt;0,MAX(0,(Occurrence!K1103-$E$4)*$B$7+$E$4*$B$6),0)</f>
        <v/>
      </c>
      <c r="M1103" s="9">
        <f>Data!X1103+$B$11</f>
        <v/>
      </c>
      <c r="N1103" s="9">
        <f>(Data!X1103-$D$9)*$B$12+$D$9+$B$11</f>
        <v/>
      </c>
      <c r="O1103" s="9">
        <f>Data!Y1103+$B$11</f>
        <v/>
      </c>
      <c r="P1103" s="9">
        <f>(Data!Y1103-$E$9)*$B$12+$E$9+$B$11</f>
        <v/>
      </c>
    </row>
    <row r="1104">
      <c r="H1104" s="14">
        <f>Data!A1104</f>
        <v/>
      </c>
      <c r="I1104" s="9">
        <f>IF(Occurrence!J1104&gt;0,Occurrence!J1104*$B$6,0)</f>
        <v/>
      </c>
      <c r="J1104" s="9">
        <f>IF(Occurrence!J1104&gt;0,MAX(0,(Occurrence!J1104-$D$4)*$B$7+$D$4*$B$6),0)</f>
        <v/>
      </c>
      <c r="K1104" s="9">
        <f>IF(Occurrence!K1104&gt;0,Occurrence!K1104*$B$6,0)</f>
        <v/>
      </c>
      <c r="L1104" s="9">
        <f>IF(Occurrence!K1104&gt;0,MAX(0,(Occurrence!K1104-$E$4)*$B$7+$E$4*$B$6),0)</f>
        <v/>
      </c>
      <c r="M1104" s="9">
        <f>Data!X1104+$B$11</f>
        <v/>
      </c>
      <c r="N1104" s="9">
        <f>(Data!X1104-$D$9)*$B$12+$D$9+$B$11</f>
        <v/>
      </c>
      <c r="O1104" s="9">
        <f>Data!Y1104+$B$11</f>
        <v/>
      </c>
      <c r="P1104" s="9">
        <f>(Data!Y1104-$E$9)*$B$12+$E$9+$B$11</f>
        <v/>
      </c>
    </row>
    <row r="1105">
      <c r="H1105" s="14">
        <f>Data!A1105</f>
        <v/>
      </c>
      <c r="I1105" s="9">
        <f>IF(Occurrence!J1105&gt;0,Occurrence!J1105*$B$6,0)</f>
        <v/>
      </c>
      <c r="J1105" s="9">
        <f>IF(Occurrence!J1105&gt;0,MAX(0,(Occurrence!J1105-$D$4)*$B$7+$D$4*$B$6),0)</f>
        <v/>
      </c>
      <c r="K1105" s="9">
        <f>IF(Occurrence!K1105&gt;0,Occurrence!K1105*$B$6,0)</f>
        <v/>
      </c>
      <c r="L1105" s="9">
        <f>IF(Occurrence!K1105&gt;0,MAX(0,(Occurrence!K1105-$E$4)*$B$7+$E$4*$B$6),0)</f>
        <v/>
      </c>
      <c r="M1105" s="9">
        <f>Data!X1105+$B$11</f>
        <v/>
      </c>
      <c r="N1105" s="9">
        <f>(Data!X1105-$D$9)*$B$12+$D$9+$B$11</f>
        <v/>
      </c>
      <c r="O1105" s="9">
        <f>Data!Y1105+$B$11</f>
        <v/>
      </c>
      <c r="P1105" s="9">
        <f>(Data!Y1105-$E$9)*$B$12+$E$9+$B$11</f>
        <v/>
      </c>
    </row>
    <row r="1106">
      <c r="H1106" s="14">
        <f>Data!A1106</f>
        <v/>
      </c>
      <c r="I1106" s="9">
        <f>IF(Occurrence!J1106&gt;0,Occurrence!J1106*$B$6,0)</f>
        <v/>
      </c>
      <c r="J1106" s="9">
        <f>IF(Occurrence!J1106&gt;0,MAX(0,(Occurrence!J1106-$D$4)*$B$7+$D$4*$B$6),0)</f>
        <v/>
      </c>
      <c r="K1106" s="9">
        <f>IF(Occurrence!K1106&gt;0,Occurrence!K1106*$B$6,0)</f>
        <v/>
      </c>
      <c r="L1106" s="9">
        <f>IF(Occurrence!K1106&gt;0,MAX(0,(Occurrence!K1106-$E$4)*$B$7+$E$4*$B$6),0)</f>
        <v/>
      </c>
      <c r="M1106" s="9">
        <f>Data!X1106+$B$11</f>
        <v/>
      </c>
      <c r="N1106" s="9">
        <f>(Data!X1106-$D$9)*$B$12+$D$9+$B$11</f>
        <v/>
      </c>
      <c r="O1106" s="9">
        <f>Data!Y1106+$B$11</f>
        <v/>
      </c>
      <c r="P1106" s="9">
        <f>(Data!Y1106-$E$9)*$B$12+$E$9+$B$11</f>
        <v/>
      </c>
    </row>
    <row r="1107">
      <c r="H1107" s="14">
        <f>Data!A1107</f>
        <v/>
      </c>
      <c r="I1107" s="9">
        <f>IF(Occurrence!J1107&gt;0,Occurrence!J1107*$B$6,0)</f>
        <v/>
      </c>
      <c r="J1107" s="9">
        <f>IF(Occurrence!J1107&gt;0,MAX(0,(Occurrence!J1107-$D$4)*$B$7+$D$4*$B$6),0)</f>
        <v/>
      </c>
      <c r="K1107" s="9">
        <f>IF(Occurrence!K1107&gt;0,Occurrence!K1107*$B$6,0)</f>
        <v/>
      </c>
      <c r="L1107" s="9">
        <f>IF(Occurrence!K1107&gt;0,MAX(0,(Occurrence!K1107-$E$4)*$B$7+$E$4*$B$6),0)</f>
        <v/>
      </c>
      <c r="M1107" s="9">
        <f>Data!X1107+$B$11</f>
        <v/>
      </c>
      <c r="N1107" s="9">
        <f>(Data!X1107-$D$9)*$B$12+$D$9+$B$11</f>
        <v/>
      </c>
      <c r="O1107" s="9">
        <f>Data!Y1107+$B$11</f>
        <v/>
      </c>
      <c r="P1107" s="9">
        <f>(Data!Y1107-$E$9)*$B$12+$E$9+$B$11</f>
        <v/>
      </c>
    </row>
    <row r="1108">
      <c r="H1108" s="14">
        <f>Data!A1108</f>
        <v/>
      </c>
      <c r="I1108" s="9">
        <f>IF(Occurrence!J1108&gt;0,Occurrence!J1108*$B$6,0)</f>
        <v/>
      </c>
      <c r="J1108" s="9">
        <f>IF(Occurrence!J1108&gt;0,MAX(0,(Occurrence!J1108-$D$4)*$B$7+$D$4*$B$6),0)</f>
        <v/>
      </c>
      <c r="K1108" s="9">
        <f>IF(Occurrence!K1108&gt;0,Occurrence!K1108*$B$6,0)</f>
        <v/>
      </c>
      <c r="L1108" s="9">
        <f>IF(Occurrence!K1108&gt;0,MAX(0,(Occurrence!K1108-$E$4)*$B$7+$E$4*$B$6),0)</f>
        <v/>
      </c>
      <c r="M1108" s="9">
        <f>Data!X1108+$B$11</f>
        <v/>
      </c>
      <c r="N1108" s="9">
        <f>(Data!X1108-$D$9)*$B$12+$D$9+$B$11</f>
        <v/>
      </c>
      <c r="O1108" s="9">
        <f>Data!Y1108+$B$11</f>
        <v/>
      </c>
      <c r="P1108" s="9">
        <f>(Data!Y1108-$E$9)*$B$12+$E$9+$B$11</f>
        <v/>
      </c>
    </row>
    <row r="1109">
      <c r="H1109" s="14">
        <f>Data!A1109</f>
        <v/>
      </c>
      <c r="I1109" s="9">
        <f>IF(Occurrence!J1109&gt;0,Occurrence!J1109*$B$6,0)</f>
        <v/>
      </c>
      <c r="J1109" s="9">
        <f>IF(Occurrence!J1109&gt;0,MAX(0,(Occurrence!J1109-$D$4)*$B$7+$D$4*$B$6),0)</f>
        <v/>
      </c>
      <c r="K1109" s="9">
        <f>IF(Occurrence!K1109&gt;0,Occurrence!K1109*$B$6,0)</f>
        <v/>
      </c>
      <c r="L1109" s="9">
        <f>IF(Occurrence!K1109&gt;0,MAX(0,(Occurrence!K1109-$E$4)*$B$7+$E$4*$B$6),0)</f>
        <v/>
      </c>
      <c r="M1109" s="9">
        <f>Data!X1109+$B$11</f>
        <v/>
      </c>
      <c r="N1109" s="9">
        <f>(Data!X1109-$D$9)*$B$12+$D$9+$B$11</f>
        <v/>
      </c>
      <c r="O1109" s="9">
        <f>Data!Y1109+$B$11</f>
        <v/>
      </c>
      <c r="P1109" s="9">
        <f>(Data!Y1109-$E$9)*$B$12+$E$9+$B$11</f>
        <v/>
      </c>
    </row>
    <row r="1110">
      <c r="H1110" s="14">
        <f>Data!A1110</f>
        <v/>
      </c>
      <c r="I1110" s="9">
        <f>IF(Occurrence!J1110&gt;0,Occurrence!J1110*$B$6,0)</f>
        <v/>
      </c>
      <c r="J1110" s="9">
        <f>IF(Occurrence!J1110&gt;0,MAX(0,(Occurrence!J1110-$D$4)*$B$7+$D$4*$B$6),0)</f>
        <v/>
      </c>
      <c r="K1110" s="9">
        <f>IF(Occurrence!K1110&gt;0,Occurrence!K1110*$B$6,0)</f>
        <v/>
      </c>
      <c r="L1110" s="9">
        <f>IF(Occurrence!K1110&gt;0,MAX(0,(Occurrence!K1110-$E$4)*$B$7+$E$4*$B$6),0)</f>
        <v/>
      </c>
      <c r="M1110" s="9">
        <f>Data!X1110+$B$11</f>
        <v/>
      </c>
      <c r="N1110" s="9">
        <f>(Data!X1110-$D$9)*$B$12+$D$9+$B$11</f>
        <v/>
      </c>
      <c r="O1110" s="9">
        <f>Data!Y1110+$B$11</f>
        <v/>
      </c>
      <c r="P1110" s="9">
        <f>(Data!Y1110-$E$9)*$B$12+$E$9+$B$11</f>
        <v/>
      </c>
    </row>
    <row r="1111">
      <c r="H1111" s="14">
        <f>Data!A1111</f>
        <v/>
      </c>
      <c r="I1111" s="9">
        <f>IF(Occurrence!J1111&gt;0,Occurrence!J1111*$B$6,0)</f>
        <v/>
      </c>
      <c r="J1111" s="9">
        <f>IF(Occurrence!J1111&gt;0,MAX(0,(Occurrence!J1111-$D$4)*$B$7+$D$4*$B$6),0)</f>
        <v/>
      </c>
      <c r="K1111" s="9">
        <f>IF(Occurrence!K1111&gt;0,Occurrence!K1111*$B$6,0)</f>
        <v/>
      </c>
      <c r="L1111" s="9">
        <f>IF(Occurrence!K1111&gt;0,MAX(0,(Occurrence!K1111-$E$4)*$B$7+$E$4*$B$6),0)</f>
        <v/>
      </c>
      <c r="M1111" s="9">
        <f>Data!X1111+$B$11</f>
        <v/>
      </c>
      <c r="N1111" s="9">
        <f>(Data!X1111-$D$9)*$B$12+$D$9+$B$11</f>
        <v/>
      </c>
      <c r="O1111" s="9">
        <f>Data!Y1111+$B$11</f>
        <v/>
      </c>
      <c r="P1111" s="9">
        <f>(Data!Y1111-$E$9)*$B$12+$E$9+$B$11</f>
        <v/>
      </c>
    </row>
    <row r="1112">
      <c r="H1112" s="14">
        <f>Data!A1112</f>
        <v/>
      </c>
      <c r="I1112" s="9">
        <f>IF(Occurrence!J1112&gt;0,Occurrence!J1112*$B$6,0)</f>
        <v/>
      </c>
      <c r="J1112" s="9">
        <f>IF(Occurrence!J1112&gt;0,MAX(0,(Occurrence!J1112-$D$4)*$B$7+$D$4*$B$6),0)</f>
        <v/>
      </c>
      <c r="K1112" s="9">
        <f>IF(Occurrence!K1112&gt;0,Occurrence!K1112*$B$6,0)</f>
        <v/>
      </c>
      <c r="L1112" s="9">
        <f>IF(Occurrence!K1112&gt;0,MAX(0,(Occurrence!K1112-$E$4)*$B$7+$E$4*$B$6),0)</f>
        <v/>
      </c>
      <c r="M1112" s="9">
        <f>Data!X1112+$B$11</f>
        <v/>
      </c>
      <c r="N1112" s="9">
        <f>(Data!X1112-$D$9)*$B$12+$D$9+$B$11</f>
        <v/>
      </c>
      <c r="O1112" s="9">
        <f>Data!Y1112+$B$11</f>
        <v/>
      </c>
      <c r="P1112" s="9">
        <f>(Data!Y1112-$E$9)*$B$12+$E$9+$B$11</f>
        <v/>
      </c>
    </row>
    <row r="1113">
      <c r="H1113" s="14">
        <f>Data!A1113</f>
        <v/>
      </c>
      <c r="I1113" s="9">
        <f>IF(Occurrence!J1113&gt;0,Occurrence!J1113*$B$6,0)</f>
        <v/>
      </c>
      <c r="J1113" s="9">
        <f>IF(Occurrence!J1113&gt;0,MAX(0,(Occurrence!J1113-$D$4)*$B$7+$D$4*$B$6),0)</f>
        <v/>
      </c>
      <c r="K1113" s="9">
        <f>IF(Occurrence!K1113&gt;0,Occurrence!K1113*$B$6,0)</f>
        <v/>
      </c>
      <c r="L1113" s="9">
        <f>IF(Occurrence!K1113&gt;0,MAX(0,(Occurrence!K1113-$E$4)*$B$7+$E$4*$B$6),0)</f>
        <v/>
      </c>
      <c r="M1113" s="9">
        <f>Data!X1113+$B$11</f>
        <v/>
      </c>
      <c r="N1113" s="9">
        <f>(Data!X1113-$D$9)*$B$12+$D$9+$B$11</f>
        <v/>
      </c>
      <c r="O1113" s="9">
        <f>Data!Y1113+$B$11</f>
        <v/>
      </c>
      <c r="P1113" s="9">
        <f>(Data!Y1113-$E$9)*$B$12+$E$9+$B$11</f>
        <v/>
      </c>
    </row>
    <row r="1114">
      <c r="H1114" s="14">
        <f>Data!A1114</f>
        <v/>
      </c>
      <c r="I1114" s="9">
        <f>IF(Occurrence!J1114&gt;0,Occurrence!J1114*$B$6,0)</f>
        <v/>
      </c>
      <c r="J1114" s="9">
        <f>IF(Occurrence!J1114&gt;0,MAX(0,(Occurrence!J1114-$D$4)*$B$7+$D$4*$B$6),0)</f>
        <v/>
      </c>
      <c r="K1114" s="9">
        <f>IF(Occurrence!K1114&gt;0,Occurrence!K1114*$B$6,0)</f>
        <v/>
      </c>
      <c r="L1114" s="9">
        <f>IF(Occurrence!K1114&gt;0,MAX(0,(Occurrence!K1114-$E$4)*$B$7+$E$4*$B$6),0)</f>
        <v/>
      </c>
      <c r="M1114" s="9">
        <f>Data!X1114+$B$11</f>
        <v/>
      </c>
      <c r="N1114" s="9">
        <f>(Data!X1114-$D$9)*$B$12+$D$9+$B$11</f>
        <v/>
      </c>
      <c r="O1114" s="9">
        <f>Data!Y1114+$B$11</f>
        <v/>
      </c>
      <c r="P1114" s="9">
        <f>(Data!Y1114-$E$9)*$B$12+$E$9+$B$11</f>
        <v/>
      </c>
    </row>
    <row r="1115">
      <c r="H1115" s="14">
        <f>Data!A1115</f>
        <v/>
      </c>
      <c r="I1115" s="9">
        <f>IF(Occurrence!J1115&gt;0,Occurrence!J1115*$B$6,0)</f>
        <v/>
      </c>
      <c r="J1115" s="9">
        <f>IF(Occurrence!J1115&gt;0,MAX(0,(Occurrence!J1115-$D$4)*$B$7+$D$4*$B$6),0)</f>
        <v/>
      </c>
      <c r="K1115" s="9">
        <f>IF(Occurrence!K1115&gt;0,Occurrence!K1115*$B$6,0)</f>
        <v/>
      </c>
      <c r="L1115" s="9">
        <f>IF(Occurrence!K1115&gt;0,MAX(0,(Occurrence!K1115-$E$4)*$B$7+$E$4*$B$6),0)</f>
        <v/>
      </c>
      <c r="M1115" s="9">
        <f>Data!X1115+$B$11</f>
        <v/>
      </c>
      <c r="N1115" s="9">
        <f>(Data!X1115-$D$9)*$B$12+$D$9+$B$11</f>
        <v/>
      </c>
      <c r="O1115" s="9">
        <f>Data!Y1115+$B$11</f>
        <v/>
      </c>
      <c r="P1115" s="9">
        <f>(Data!Y1115-$E$9)*$B$12+$E$9+$B$11</f>
        <v/>
      </c>
    </row>
    <row r="1116">
      <c r="H1116" s="14">
        <f>Data!A1116</f>
        <v/>
      </c>
      <c r="I1116" s="9">
        <f>IF(Occurrence!J1116&gt;0,Occurrence!J1116*$B$6,0)</f>
        <v/>
      </c>
      <c r="J1116" s="9">
        <f>IF(Occurrence!J1116&gt;0,MAX(0,(Occurrence!J1116-$D$4)*$B$7+$D$4*$B$6),0)</f>
        <v/>
      </c>
      <c r="K1116" s="9">
        <f>IF(Occurrence!K1116&gt;0,Occurrence!K1116*$B$6,0)</f>
        <v/>
      </c>
      <c r="L1116" s="9">
        <f>IF(Occurrence!K1116&gt;0,MAX(0,(Occurrence!K1116-$E$4)*$B$7+$E$4*$B$6),0)</f>
        <v/>
      </c>
      <c r="M1116" s="9">
        <f>Data!X1116+$B$11</f>
        <v/>
      </c>
      <c r="N1116" s="9">
        <f>(Data!X1116-$D$9)*$B$12+$D$9+$B$11</f>
        <v/>
      </c>
      <c r="O1116" s="9">
        <f>Data!Y1116+$B$11</f>
        <v/>
      </c>
      <c r="P1116" s="9">
        <f>(Data!Y1116-$E$9)*$B$12+$E$9+$B$11</f>
        <v/>
      </c>
    </row>
    <row r="1117">
      <c r="H1117" s="14">
        <f>Data!A1117</f>
        <v/>
      </c>
      <c r="I1117" s="9">
        <f>IF(Occurrence!J1117&gt;0,Occurrence!J1117*$B$6,0)</f>
        <v/>
      </c>
      <c r="J1117" s="9">
        <f>IF(Occurrence!J1117&gt;0,MAX(0,(Occurrence!J1117-$D$4)*$B$7+$D$4*$B$6),0)</f>
        <v/>
      </c>
      <c r="K1117" s="9">
        <f>IF(Occurrence!K1117&gt;0,Occurrence!K1117*$B$6,0)</f>
        <v/>
      </c>
      <c r="L1117" s="9">
        <f>IF(Occurrence!K1117&gt;0,MAX(0,(Occurrence!K1117-$E$4)*$B$7+$E$4*$B$6),0)</f>
        <v/>
      </c>
      <c r="M1117" s="9">
        <f>Data!X1117+$B$11</f>
        <v/>
      </c>
      <c r="N1117" s="9">
        <f>(Data!X1117-$D$9)*$B$12+$D$9+$B$11</f>
        <v/>
      </c>
      <c r="O1117" s="9">
        <f>Data!Y1117+$B$11</f>
        <v/>
      </c>
      <c r="P1117" s="9">
        <f>(Data!Y1117-$E$9)*$B$12+$E$9+$B$11</f>
        <v/>
      </c>
    </row>
    <row r="1118">
      <c r="H1118" s="14">
        <f>Data!A1118</f>
        <v/>
      </c>
      <c r="I1118" s="9">
        <f>IF(Occurrence!J1118&gt;0,Occurrence!J1118*$B$6,0)</f>
        <v/>
      </c>
      <c r="J1118" s="9">
        <f>IF(Occurrence!J1118&gt;0,MAX(0,(Occurrence!J1118-$D$4)*$B$7+$D$4*$B$6),0)</f>
        <v/>
      </c>
      <c r="K1118" s="9">
        <f>IF(Occurrence!K1118&gt;0,Occurrence!K1118*$B$6,0)</f>
        <v/>
      </c>
      <c r="L1118" s="9">
        <f>IF(Occurrence!K1118&gt;0,MAX(0,(Occurrence!K1118-$E$4)*$B$7+$E$4*$B$6),0)</f>
        <v/>
      </c>
      <c r="M1118" s="9">
        <f>Data!X1118+$B$11</f>
        <v/>
      </c>
      <c r="N1118" s="9">
        <f>(Data!X1118-$D$9)*$B$12+$D$9+$B$11</f>
        <v/>
      </c>
      <c r="O1118" s="9">
        <f>Data!Y1118+$B$11</f>
        <v/>
      </c>
      <c r="P1118" s="9">
        <f>(Data!Y1118-$E$9)*$B$12+$E$9+$B$11</f>
        <v/>
      </c>
    </row>
    <row r="1119">
      <c r="H1119" s="14">
        <f>Data!A1119</f>
        <v/>
      </c>
      <c r="I1119" s="9">
        <f>IF(Occurrence!J1119&gt;0,Occurrence!J1119*$B$6,0)</f>
        <v/>
      </c>
      <c r="J1119" s="9">
        <f>IF(Occurrence!J1119&gt;0,MAX(0,(Occurrence!J1119-$D$4)*$B$7+$D$4*$B$6),0)</f>
        <v/>
      </c>
      <c r="K1119" s="9">
        <f>IF(Occurrence!K1119&gt;0,Occurrence!K1119*$B$6,0)</f>
        <v/>
      </c>
      <c r="L1119" s="9">
        <f>IF(Occurrence!K1119&gt;0,MAX(0,(Occurrence!K1119-$E$4)*$B$7+$E$4*$B$6),0)</f>
        <v/>
      </c>
      <c r="M1119" s="9">
        <f>Data!X1119+$B$11</f>
        <v/>
      </c>
      <c r="N1119" s="9">
        <f>(Data!X1119-$D$9)*$B$12+$D$9+$B$11</f>
        <v/>
      </c>
      <c r="O1119" s="9">
        <f>Data!Y1119+$B$11</f>
        <v/>
      </c>
      <c r="P1119" s="9">
        <f>(Data!Y1119-$E$9)*$B$12+$E$9+$B$11</f>
        <v/>
      </c>
    </row>
    <row r="1120">
      <c r="H1120" s="14">
        <f>Data!A1120</f>
        <v/>
      </c>
      <c r="I1120" s="9">
        <f>IF(Occurrence!J1120&gt;0,Occurrence!J1120*$B$6,0)</f>
        <v/>
      </c>
      <c r="J1120" s="9">
        <f>IF(Occurrence!J1120&gt;0,MAX(0,(Occurrence!J1120-$D$4)*$B$7+$D$4*$B$6),0)</f>
        <v/>
      </c>
      <c r="K1120" s="9">
        <f>IF(Occurrence!K1120&gt;0,Occurrence!K1120*$B$6,0)</f>
        <v/>
      </c>
      <c r="L1120" s="9">
        <f>IF(Occurrence!K1120&gt;0,MAX(0,(Occurrence!K1120-$E$4)*$B$7+$E$4*$B$6),0)</f>
        <v/>
      </c>
      <c r="M1120" s="9">
        <f>Data!X1120+$B$11</f>
        <v/>
      </c>
      <c r="N1120" s="9">
        <f>(Data!X1120-$D$9)*$B$12+$D$9+$B$11</f>
        <v/>
      </c>
      <c r="O1120" s="9">
        <f>Data!Y1120+$B$11</f>
        <v/>
      </c>
      <c r="P1120" s="9">
        <f>(Data!Y1120-$E$9)*$B$12+$E$9+$B$11</f>
        <v/>
      </c>
    </row>
    <row r="1121">
      <c r="H1121" s="14">
        <f>Data!A1121</f>
        <v/>
      </c>
      <c r="I1121" s="9">
        <f>IF(Occurrence!J1121&gt;0,Occurrence!J1121*$B$6,0)</f>
        <v/>
      </c>
      <c r="J1121" s="9">
        <f>IF(Occurrence!J1121&gt;0,MAX(0,(Occurrence!J1121-$D$4)*$B$7+$D$4*$B$6),0)</f>
        <v/>
      </c>
      <c r="K1121" s="9">
        <f>IF(Occurrence!K1121&gt;0,Occurrence!K1121*$B$6,0)</f>
        <v/>
      </c>
      <c r="L1121" s="9">
        <f>IF(Occurrence!K1121&gt;0,MAX(0,(Occurrence!K1121-$E$4)*$B$7+$E$4*$B$6),0)</f>
        <v/>
      </c>
      <c r="M1121" s="9">
        <f>Data!X1121+$B$11</f>
        <v/>
      </c>
      <c r="N1121" s="9">
        <f>(Data!X1121-$D$9)*$B$12+$D$9+$B$11</f>
        <v/>
      </c>
      <c r="O1121" s="9">
        <f>Data!Y1121+$B$11</f>
        <v/>
      </c>
      <c r="P1121" s="9">
        <f>(Data!Y1121-$E$9)*$B$12+$E$9+$B$11</f>
        <v/>
      </c>
    </row>
    <row r="1122">
      <c r="H1122" s="14">
        <f>Data!A1122</f>
        <v/>
      </c>
      <c r="I1122" s="9">
        <f>IF(Occurrence!J1122&gt;0,Occurrence!J1122*$B$6,0)</f>
        <v/>
      </c>
      <c r="J1122" s="9">
        <f>IF(Occurrence!J1122&gt;0,MAX(0,(Occurrence!J1122-$D$4)*$B$7+$D$4*$B$6),0)</f>
        <v/>
      </c>
      <c r="K1122" s="9">
        <f>IF(Occurrence!K1122&gt;0,Occurrence!K1122*$B$6,0)</f>
        <v/>
      </c>
      <c r="L1122" s="9">
        <f>IF(Occurrence!K1122&gt;0,MAX(0,(Occurrence!K1122-$E$4)*$B$7+$E$4*$B$6),0)</f>
        <v/>
      </c>
      <c r="M1122" s="9">
        <f>Data!X1122+$B$11</f>
        <v/>
      </c>
      <c r="N1122" s="9">
        <f>(Data!X1122-$D$9)*$B$12+$D$9+$B$11</f>
        <v/>
      </c>
      <c r="O1122" s="9">
        <f>Data!Y1122+$B$11</f>
        <v/>
      </c>
      <c r="P1122" s="9">
        <f>(Data!Y1122-$E$9)*$B$12+$E$9+$B$11</f>
        <v/>
      </c>
    </row>
    <row r="1123">
      <c r="H1123" s="14">
        <f>Data!A1123</f>
        <v/>
      </c>
      <c r="I1123" s="9">
        <f>IF(Occurrence!J1123&gt;0,Occurrence!J1123*$B$6,0)</f>
        <v/>
      </c>
      <c r="J1123" s="9">
        <f>IF(Occurrence!J1123&gt;0,MAX(0,(Occurrence!J1123-$D$4)*$B$7+$D$4*$B$6),0)</f>
        <v/>
      </c>
      <c r="K1123" s="9">
        <f>IF(Occurrence!K1123&gt;0,Occurrence!K1123*$B$6,0)</f>
        <v/>
      </c>
      <c r="L1123" s="9">
        <f>IF(Occurrence!K1123&gt;0,MAX(0,(Occurrence!K1123-$E$4)*$B$7+$E$4*$B$6),0)</f>
        <v/>
      </c>
      <c r="M1123" s="9">
        <f>Data!X1123+$B$11</f>
        <v/>
      </c>
      <c r="N1123" s="9">
        <f>(Data!X1123-$D$9)*$B$12+$D$9+$B$11</f>
        <v/>
      </c>
      <c r="O1123" s="9">
        <f>Data!Y1123+$B$11</f>
        <v/>
      </c>
      <c r="P1123" s="9">
        <f>(Data!Y1123-$E$9)*$B$12+$E$9+$B$11</f>
        <v/>
      </c>
    </row>
    <row r="1124">
      <c r="H1124" s="14">
        <f>Data!A1124</f>
        <v/>
      </c>
      <c r="I1124" s="9">
        <f>IF(Occurrence!J1124&gt;0,Occurrence!J1124*$B$6,0)</f>
        <v/>
      </c>
      <c r="J1124" s="9">
        <f>IF(Occurrence!J1124&gt;0,MAX(0,(Occurrence!J1124-$D$4)*$B$7+$D$4*$B$6),0)</f>
        <v/>
      </c>
      <c r="K1124" s="9">
        <f>IF(Occurrence!K1124&gt;0,Occurrence!K1124*$B$6,0)</f>
        <v/>
      </c>
      <c r="L1124" s="9">
        <f>IF(Occurrence!K1124&gt;0,MAX(0,(Occurrence!K1124-$E$4)*$B$7+$E$4*$B$6),0)</f>
        <v/>
      </c>
      <c r="M1124" s="9">
        <f>Data!X1124+$B$11</f>
        <v/>
      </c>
      <c r="N1124" s="9">
        <f>(Data!X1124-$D$9)*$B$12+$D$9+$B$11</f>
        <v/>
      </c>
      <c r="O1124" s="9">
        <f>Data!Y1124+$B$11</f>
        <v/>
      </c>
      <c r="P1124" s="9">
        <f>(Data!Y1124-$E$9)*$B$12+$E$9+$B$11</f>
        <v/>
      </c>
    </row>
    <row r="1125">
      <c r="H1125" s="14">
        <f>Data!A1125</f>
        <v/>
      </c>
      <c r="I1125" s="9">
        <f>IF(Occurrence!J1125&gt;0,Occurrence!J1125*$B$6,0)</f>
        <v/>
      </c>
      <c r="J1125" s="9">
        <f>IF(Occurrence!J1125&gt;0,MAX(0,(Occurrence!J1125-$D$4)*$B$7+$D$4*$B$6),0)</f>
        <v/>
      </c>
      <c r="K1125" s="9">
        <f>IF(Occurrence!K1125&gt;0,Occurrence!K1125*$B$6,0)</f>
        <v/>
      </c>
      <c r="L1125" s="9">
        <f>IF(Occurrence!K1125&gt;0,MAX(0,(Occurrence!K1125-$E$4)*$B$7+$E$4*$B$6),0)</f>
        <v/>
      </c>
      <c r="M1125" s="9">
        <f>Data!X1125+$B$11</f>
        <v/>
      </c>
      <c r="N1125" s="9">
        <f>(Data!X1125-$D$9)*$B$12+$D$9+$B$11</f>
        <v/>
      </c>
      <c r="O1125" s="9">
        <f>Data!Y1125+$B$11</f>
        <v/>
      </c>
      <c r="P1125" s="9">
        <f>(Data!Y1125-$E$9)*$B$12+$E$9+$B$11</f>
        <v/>
      </c>
    </row>
    <row r="1126">
      <c r="H1126" s="14">
        <f>Data!A1126</f>
        <v/>
      </c>
      <c r="I1126" s="9">
        <f>IF(Occurrence!J1126&gt;0,Occurrence!J1126*$B$6,0)</f>
        <v/>
      </c>
      <c r="J1126" s="9">
        <f>IF(Occurrence!J1126&gt;0,MAX(0,(Occurrence!J1126-$D$4)*$B$7+$D$4*$B$6),0)</f>
        <v/>
      </c>
      <c r="K1126" s="9">
        <f>IF(Occurrence!K1126&gt;0,Occurrence!K1126*$B$6,0)</f>
        <v/>
      </c>
      <c r="L1126" s="9">
        <f>IF(Occurrence!K1126&gt;0,MAX(0,(Occurrence!K1126-$E$4)*$B$7+$E$4*$B$6),0)</f>
        <v/>
      </c>
      <c r="M1126" s="9">
        <f>Data!X1126+$B$11</f>
        <v/>
      </c>
      <c r="N1126" s="9">
        <f>(Data!X1126-$D$9)*$B$12+$D$9+$B$11</f>
        <v/>
      </c>
      <c r="O1126" s="9">
        <f>Data!Y1126+$B$11</f>
        <v/>
      </c>
      <c r="P1126" s="9">
        <f>(Data!Y1126-$E$9)*$B$12+$E$9+$B$11</f>
        <v/>
      </c>
    </row>
    <row r="1127">
      <c r="H1127" s="14">
        <f>Data!A1127</f>
        <v/>
      </c>
      <c r="I1127" s="9">
        <f>IF(Occurrence!J1127&gt;0,Occurrence!J1127*$B$6,0)</f>
        <v/>
      </c>
      <c r="J1127" s="9">
        <f>IF(Occurrence!J1127&gt;0,MAX(0,(Occurrence!J1127-$D$4)*$B$7+$D$4*$B$6),0)</f>
        <v/>
      </c>
      <c r="K1127" s="9">
        <f>IF(Occurrence!K1127&gt;0,Occurrence!K1127*$B$6,0)</f>
        <v/>
      </c>
      <c r="L1127" s="9">
        <f>IF(Occurrence!K1127&gt;0,MAX(0,(Occurrence!K1127-$E$4)*$B$7+$E$4*$B$6),0)</f>
        <v/>
      </c>
      <c r="M1127" s="9">
        <f>Data!X1127+$B$11</f>
        <v/>
      </c>
      <c r="N1127" s="9">
        <f>(Data!X1127-$D$9)*$B$12+$D$9+$B$11</f>
        <v/>
      </c>
      <c r="O1127" s="9">
        <f>Data!Y1127+$B$11</f>
        <v/>
      </c>
      <c r="P1127" s="9">
        <f>(Data!Y1127-$E$9)*$B$12+$E$9+$B$11</f>
        <v/>
      </c>
    </row>
    <row r="1128">
      <c r="H1128" s="14">
        <f>Data!A1128</f>
        <v/>
      </c>
      <c r="I1128" s="9">
        <f>IF(Occurrence!J1128&gt;0,Occurrence!J1128*$B$6,0)</f>
        <v/>
      </c>
      <c r="J1128" s="9">
        <f>IF(Occurrence!J1128&gt;0,MAX(0,(Occurrence!J1128-$D$4)*$B$7+$D$4*$B$6),0)</f>
        <v/>
      </c>
      <c r="K1128" s="9">
        <f>IF(Occurrence!K1128&gt;0,Occurrence!K1128*$B$6,0)</f>
        <v/>
      </c>
      <c r="L1128" s="9">
        <f>IF(Occurrence!K1128&gt;0,MAX(0,(Occurrence!K1128-$E$4)*$B$7+$E$4*$B$6),0)</f>
        <v/>
      </c>
      <c r="M1128" s="9">
        <f>Data!X1128+$B$11</f>
        <v/>
      </c>
      <c r="N1128" s="9">
        <f>(Data!X1128-$D$9)*$B$12+$D$9+$B$11</f>
        <v/>
      </c>
      <c r="O1128" s="9">
        <f>Data!Y1128+$B$11</f>
        <v/>
      </c>
      <c r="P1128" s="9">
        <f>(Data!Y1128-$E$9)*$B$12+$E$9+$B$11</f>
        <v/>
      </c>
    </row>
    <row r="1129">
      <c r="H1129" s="14">
        <f>Data!A1129</f>
        <v/>
      </c>
      <c r="I1129" s="9">
        <f>IF(Occurrence!J1129&gt;0,Occurrence!J1129*$B$6,0)</f>
        <v/>
      </c>
      <c r="J1129" s="9">
        <f>IF(Occurrence!J1129&gt;0,MAX(0,(Occurrence!J1129-$D$4)*$B$7+$D$4*$B$6),0)</f>
        <v/>
      </c>
      <c r="K1129" s="9">
        <f>IF(Occurrence!K1129&gt;0,Occurrence!K1129*$B$6,0)</f>
        <v/>
      </c>
      <c r="L1129" s="9">
        <f>IF(Occurrence!K1129&gt;0,MAX(0,(Occurrence!K1129-$E$4)*$B$7+$E$4*$B$6),0)</f>
        <v/>
      </c>
      <c r="M1129" s="9">
        <f>Data!X1129+$B$11</f>
        <v/>
      </c>
      <c r="N1129" s="9">
        <f>(Data!X1129-$D$9)*$B$12+$D$9+$B$11</f>
        <v/>
      </c>
      <c r="O1129" s="9">
        <f>Data!Y1129+$B$11</f>
        <v/>
      </c>
      <c r="P1129" s="9">
        <f>(Data!Y1129-$E$9)*$B$12+$E$9+$B$11</f>
        <v/>
      </c>
    </row>
    <row r="1130">
      <c r="H1130" s="14">
        <f>Data!A1130</f>
        <v/>
      </c>
      <c r="I1130" s="9">
        <f>IF(Occurrence!J1130&gt;0,Occurrence!J1130*$B$6,0)</f>
        <v/>
      </c>
      <c r="J1130" s="9">
        <f>IF(Occurrence!J1130&gt;0,MAX(0,(Occurrence!J1130-$D$4)*$B$7+$D$4*$B$6),0)</f>
        <v/>
      </c>
      <c r="K1130" s="9">
        <f>IF(Occurrence!K1130&gt;0,Occurrence!K1130*$B$6,0)</f>
        <v/>
      </c>
      <c r="L1130" s="9">
        <f>IF(Occurrence!K1130&gt;0,MAX(0,(Occurrence!K1130-$E$4)*$B$7+$E$4*$B$6),0)</f>
        <v/>
      </c>
      <c r="M1130" s="9">
        <f>Data!X1130+$B$11</f>
        <v/>
      </c>
      <c r="N1130" s="9">
        <f>(Data!X1130-$D$9)*$B$12+$D$9+$B$11</f>
        <v/>
      </c>
      <c r="O1130" s="9">
        <f>Data!Y1130+$B$11</f>
        <v/>
      </c>
      <c r="P1130" s="9">
        <f>(Data!Y1130-$E$9)*$B$12+$E$9+$B$11</f>
        <v/>
      </c>
    </row>
    <row r="1131">
      <c r="H1131" s="14">
        <f>Data!A1131</f>
        <v/>
      </c>
      <c r="I1131" s="9">
        <f>IF(Occurrence!J1131&gt;0,Occurrence!J1131*$B$6,0)</f>
        <v/>
      </c>
      <c r="J1131" s="9">
        <f>IF(Occurrence!J1131&gt;0,MAX(0,(Occurrence!J1131-$D$4)*$B$7+$D$4*$B$6),0)</f>
        <v/>
      </c>
      <c r="K1131" s="9">
        <f>IF(Occurrence!K1131&gt;0,Occurrence!K1131*$B$6,0)</f>
        <v/>
      </c>
      <c r="L1131" s="9">
        <f>IF(Occurrence!K1131&gt;0,MAX(0,(Occurrence!K1131-$E$4)*$B$7+$E$4*$B$6),0)</f>
        <v/>
      </c>
      <c r="M1131" s="9">
        <f>Data!X1131+$B$11</f>
        <v/>
      </c>
      <c r="N1131" s="9">
        <f>(Data!X1131-$D$9)*$B$12+$D$9+$B$11</f>
        <v/>
      </c>
      <c r="O1131" s="9">
        <f>Data!Y1131+$B$11</f>
        <v/>
      </c>
      <c r="P1131" s="9">
        <f>(Data!Y1131-$E$9)*$B$12+$E$9+$B$11</f>
        <v/>
      </c>
    </row>
    <row r="1132">
      <c r="H1132" s="14">
        <f>Data!A1132</f>
        <v/>
      </c>
      <c r="I1132" s="9">
        <f>IF(Occurrence!J1132&gt;0,Occurrence!J1132*$B$6,0)</f>
        <v/>
      </c>
      <c r="J1132" s="9">
        <f>IF(Occurrence!J1132&gt;0,MAX(0,(Occurrence!J1132-$D$4)*$B$7+$D$4*$B$6),0)</f>
        <v/>
      </c>
      <c r="K1132" s="9">
        <f>IF(Occurrence!K1132&gt;0,Occurrence!K1132*$B$6,0)</f>
        <v/>
      </c>
      <c r="L1132" s="9">
        <f>IF(Occurrence!K1132&gt;0,MAX(0,(Occurrence!K1132-$E$4)*$B$7+$E$4*$B$6),0)</f>
        <v/>
      </c>
      <c r="M1132" s="9">
        <f>Data!X1132+$B$11</f>
        <v/>
      </c>
      <c r="N1132" s="9">
        <f>(Data!X1132-$D$9)*$B$12+$D$9+$B$11</f>
        <v/>
      </c>
      <c r="O1132" s="9">
        <f>Data!Y1132+$B$11</f>
        <v/>
      </c>
      <c r="P1132" s="9">
        <f>(Data!Y1132-$E$9)*$B$12+$E$9+$B$11</f>
        <v/>
      </c>
    </row>
    <row r="1133">
      <c r="H1133" s="14">
        <f>Data!A1133</f>
        <v/>
      </c>
      <c r="I1133" s="9">
        <f>IF(Occurrence!J1133&gt;0,Occurrence!J1133*$B$6,0)</f>
        <v/>
      </c>
      <c r="J1133" s="9">
        <f>IF(Occurrence!J1133&gt;0,MAX(0,(Occurrence!J1133-$D$4)*$B$7+$D$4*$B$6),0)</f>
        <v/>
      </c>
      <c r="K1133" s="9">
        <f>IF(Occurrence!K1133&gt;0,Occurrence!K1133*$B$6,0)</f>
        <v/>
      </c>
      <c r="L1133" s="9">
        <f>IF(Occurrence!K1133&gt;0,MAX(0,(Occurrence!K1133-$E$4)*$B$7+$E$4*$B$6),0)</f>
        <v/>
      </c>
      <c r="M1133" s="9">
        <f>Data!X1133+$B$11</f>
        <v/>
      </c>
      <c r="N1133" s="9">
        <f>(Data!X1133-$D$9)*$B$12+$D$9+$B$11</f>
        <v/>
      </c>
      <c r="O1133" s="9">
        <f>Data!Y1133+$B$11</f>
        <v/>
      </c>
      <c r="P1133" s="9">
        <f>(Data!Y1133-$E$9)*$B$12+$E$9+$B$11</f>
        <v/>
      </c>
    </row>
    <row r="1134">
      <c r="H1134" s="14">
        <f>Data!A1134</f>
        <v/>
      </c>
      <c r="I1134" s="9">
        <f>IF(Occurrence!J1134&gt;0,Occurrence!J1134*$B$6,0)</f>
        <v/>
      </c>
      <c r="J1134" s="9">
        <f>IF(Occurrence!J1134&gt;0,MAX(0,(Occurrence!J1134-$D$4)*$B$7+$D$4*$B$6),0)</f>
        <v/>
      </c>
      <c r="K1134" s="9">
        <f>IF(Occurrence!K1134&gt;0,Occurrence!K1134*$B$6,0)</f>
        <v/>
      </c>
      <c r="L1134" s="9">
        <f>IF(Occurrence!K1134&gt;0,MAX(0,(Occurrence!K1134-$E$4)*$B$7+$E$4*$B$6),0)</f>
        <v/>
      </c>
      <c r="M1134" s="9">
        <f>Data!X1134+$B$11</f>
        <v/>
      </c>
      <c r="N1134" s="9">
        <f>(Data!X1134-$D$9)*$B$12+$D$9+$B$11</f>
        <v/>
      </c>
      <c r="O1134" s="9">
        <f>Data!Y1134+$B$11</f>
        <v/>
      </c>
      <c r="P1134" s="9">
        <f>(Data!Y1134-$E$9)*$B$12+$E$9+$B$11</f>
        <v/>
      </c>
    </row>
    <row r="1135">
      <c r="H1135" s="14">
        <f>Data!A1135</f>
        <v/>
      </c>
      <c r="I1135" s="9">
        <f>IF(Occurrence!J1135&gt;0,Occurrence!J1135*$B$6,0)</f>
        <v/>
      </c>
      <c r="J1135" s="9">
        <f>IF(Occurrence!J1135&gt;0,MAX(0,(Occurrence!J1135-$D$4)*$B$7+$D$4*$B$6),0)</f>
        <v/>
      </c>
      <c r="K1135" s="9">
        <f>IF(Occurrence!K1135&gt;0,Occurrence!K1135*$B$6,0)</f>
        <v/>
      </c>
      <c r="L1135" s="9">
        <f>IF(Occurrence!K1135&gt;0,MAX(0,(Occurrence!K1135-$E$4)*$B$7+$E$4*$B$6),0)</f>
        <v/>
      </c>
      <c r="M1135" s="9">
        <f>Data!X1135+$B$11</f>
        <v/>
      </c>
      <c r="N1135" s="9">
        <f>(Data!X1135-$D$9)*$B$12+$D$9+$B$11</f>
        <v/>
      </c>
      <c r="O1135" s="9">
        <f>Data!Y1135+$B$11</f>
        <v/>
      </c>
      <c r="P1135" s="9">
        <f>(Data!Y1135-$E$9)*$B$12+$E$9+$B$11</f>
        <v/>
      </c>
    </row>
    <row r="1136">
      <c r="H1136" s="14">
        <f>Data!A1136</f>
        <v/>
      </c>
      <c r="I1136" s="9">
        <f>IF(Occurrence!J1136&gt;0,Occurrence!J1136*$B$6,0)</f>
        <v/>
      </c>
      <c r="J1136" s="9">
        <f>IF(Occurrence!J1136&gt;0,MAX(0,(Occurrence!J1136-$D$4)*$B$7+$D$4*$B$6),0)</f>
        <v/>
      </c>
      <c r="K1136" s="9">
        <f>IF(Occurrence!K1136&gt;0,Occurrence!K1136*$B$6,0)</f>
        <v/>
      </c>
      <c r="L1136" s="9">
        <f>IF(Occurrence!K1136&gt;0,MAX(0,(Occurrence!K1136-$E$4)*$B$7+$E$4*$B$6),0)</f>
        <v/>
      </c>
      <c r="M1136" s="9">
        <f>Data!X1136+$B$11</f>
        <v/>
      </c>
      <c r="N1136" s="9">
        <f>(Data!X1136-$D$9)*$B$12+$D$9+$B$11</f>
        <v/>
      </c>
      <c r="O1136" s="9">
        <f>Data!Y1136+$B$11</f>
        <v/>
      </c>
      <c r="P1136" s="9">
        <f>(Data!Y1136-$E$9)*$B$12+$E$9+$B$11</f>
        <v/>
      </c>
    </row>
    <row r="1137">
      <c r="H1137" s="14">
        <f>Data!A1137</f>
        <v/>
      </c>
      <c r="I1137" s="9">
        <f>IF(Occurrence!J1137&gt;0,Occurrence!J1137*$B$6,0)</f>
        <v/>
      </c>
      <c r="J1137" s="9">
        <f>IF(Occurrence!J1137&gt;0,MAX(0,(Occurrence!J1137-$D$4)*$B$7+$D$4*$B$6),0)</f>
        <v/>
      </c>
      <c r="K1137" s="9">
        <f>IF(Occurrence!K1137&gt;0,Occurrence!K1137*$B$6,0)</f>
        <v/>
      </c>
      <c r="L1137" s="9">
        <f>IF(Occurrence!K1137&gt;0,MAX(0,(Occurrence!K1137-$E$4)*$B$7+$E$4*$B$6),0)</f>
        <v/>
      </c>
      <c r="M1137" s="9">
        <f>Data!X1137+$B$11</f>
        <v/>
      </c>
      <c r="N1137" s="9">
        <f>(Data!X1137-$D$9)*$B$12+$D$9+$B$11</f>
        <v/>
      </c>
      <c r="O1137" s="9">
        <f>Data!Y1137+$B$11</f>
        <v/>
      </c>
      <c r="P1137" s="9">
        <f>(Data!Y1137-$E$9)*$B$12+$E$9+$B$11</f>
        <v/>
      </c>
    </row>
    <row r="1138">
      <c r="H1138" s="14">
        <f>Data!A1138</f>
        <v/>
      </c>
      <c r="I1138" s="9">
        <f>IF(Occurrence!J1138&gt;0,Occurrence!J1138*$B$6,0)</f>
        <v/>
      </c>
      <c r="J1138" s="9">
        <f>IF(Occurrence!J1138&gt;0,MAX(0,(Occurrence!J1138-$D$4)*$B$7+$D$4*$B$6),0)</f>
        <v/>
      </c>
      <c r="K1138" s="9">
        <f>IF(Occurrence!K1138&gt;0,Occurrence!K1138*$B$6,0)</f>
        <v/>
      </c>
      <c r="L1138" s="9">
        <f>IF(Occurrence!K1138&gt;0,MAX(0,(Occurrence!K1138-$E$4)*$B$7+$E$4*$B$6),0)</f>
        <v/>
      </c>
      <c r="M1138" s="9">
        <f>Data!X1138+$B$11</f>
        <v/>
      </c>
      <c r="N1138" s="9">
        <f>(Data!X1138-$D$9)*$B$12+$D$9+$B$11</f>
        <v/>
      </c>
      <c r="O1138" s="9">
        <f>Data!Y1138+$B$11</f>
        <v/>
      </c>
      <c r="P1138" s="9">
        <f>(Data!Y1138-$E$9)*$B$12+$E$9+$B$11</f>
        <v/>
      </c>
    </row>
    <row r="1139">
      <c r="H1139" s="14">
        <f>Data!A1139</f>
        <v/>
      </c>
      <c r="I1139" s="9">
        <f>IF(Occurrence!J1139&gt;0,Occurrence!J1139*$B$6,0)</f>
        <v/>
      </c>
      <c r="J1139" s="9">
        <f>IF(Occurrence!J1139&gt;0,MAX(0,(Occurrence!J1139-$D$4)*$B$7+$D$4*$B$6),0)</f>
        <v/>
      </c>
      <c r="K1139" s="9">
        <f>IF(Occurrence!K1139&gt;0,Occurrence!K1139*$B$6,0)</f>
        <v/>
      </c>
      <c r="L1139" s="9">
        <f>IF(Occurrence!K1139&gt;0,MAX(0,(Occurrence!K1139-$E$4)*$B$7+$E$4*$B$6),0)</f>
        <v/>
      </c>
      <c r="M1139" s="9">
        <f>Data!X1139+$B$11</f>
        <v/>
      </c>
      <c r="N1139" s="9">
        <f>(Data!X1139-$D$9)*$B$12+$D$9+$B$11</f>
        <v/>
      </c>
      <c r="O1139" s="9">
        <f>Data!Y1139+$B$11</f>
        <v/>
      </c>
      <c r="P1139" s="9">
        <f>(Data!Y1139-$E$9)*$B$12+$E$9+$B$11</f>
        <v/>
      </c>
    </row>
    <row r="1140">
      <c r="H1140" s="14">
        <f>Data!A1140</f>
        <v/>
      </c>
      <c r="I1140" s="9">
        <f>IF(Occurrence!J1140&gt;0,Occurrence!J1140*$B$6,0)</f>
        <v/>
      </c>
      <c r="J1140" s="9">
        <f>IF(Occurrence!J1140&gt;0,MAX(0,(Occurrence!J1140-$D$4)*$B$7+$D$4*$B$6),0)</f>
        <v/>
      </c>
      <c r="K1140" s="9">
        <f>IF(Occurrence!K1140&gt;0,Occurrence!K1140*$B$6,0)</f>
        <v/>
      </c>
      <c r="L1140" s="9">
        <f>IF(Occurrence!K1140&gt;0,MAX(0,(Occurrence!K1140-$E$4)*$B$7+$E$4*$B$6),0)</f>
        <v/>
      </c>
      <c r="M1140" s="9">
        <f>Data!X1140+$B$11</f>
        <v/>
      </c>
      <c r="N1140" s="9">
        <f>(Data!X1140-$D$9)*$B$12+$D$9+$B$11</f>
        <v/>
      </c>
      <c r="O1140" s="9">
        <f>Data!Y1140+$B$11</f>
        <v/>
      </c>
      <c r="P1140" s="9">
        <f>(Data!Y1140-$E$9)*$B$12+$E$9+$B$11</f>
        <v/>
      </c>
    </row>
    <row r="1141">
      <c r="H1141" s="14">
        <f>Data!A1141</f>
        <v/>
      </c>
      <c r="I1141" s="9">
        <f>IF(Occurrence!J1141&gt;0,Occurrence!J1141*$B$6,0)</f>
        <v/>
      </c>
      <c r="J1141" s="9">
        <f>IF(Occurrence!J1141&gt;0,MAX(0,(Occurrence!J1141-$D$4)*$B$7+$D$4*$B$6),0)</f>
        <v/>
      </c>
      <c r="K1141" s="9">
        <f>IF(Occurrence!K1141&gt;0,Occurrence!K1141*$B$6,0)</f>
        <v/>
      </c>
      <c r="L1141" s="9">
        <f>IF(Occurrence!K1141&gt;0,MAX(0,(Occurrence!K1141-$E$4)*$B$7+$E$4*$B$6),0)</f>
        <v/>
      </c>
      <c r="M1141" s="9">
        <f>Data!X1141+$B$11</f>
        <v/>
      </c>
      <c r="N1141" s="9">
        <f>(Data!X1141-$D$9)*$B$12+$D$9+$B$11</f>
        <v/>
      </c>
      <c r="O1141" s="9">
        <f>Data!Y1141+$B$11</f>
        <v/>
      </c>
      <c r="P1141" s="9">
        <f>(Data!Y1141-$E$9)*$B$12+$E$9+$B$11</f>
        <v/>
      </c>
    </row>
    <row r="1142">
      <c r="H1142" s="14">
        <f>Data!A1142</f>
        <v/>
      </c>
      <c r="I1142" s="9">
        <f>IF(Occurrence!J1142&gt;0,Occurrence!J1142*$B$6,0)</f>
        <v/>
      </c>
      <c r="J1142" s="9">
        <f>IF(Occurrence!J1142&gt;0,MAX(0,(Occurrence!J1142-$D$4)*$B$7+$D$4*$B$6),0)</f>
        <v/>
      </c>
      <c r="K1142" s="9">
        <f>IF(Occurrence!K1142&gt;0,Occurrence!K1142*$B$6,0)</f>
        <v/>
      </c>
      <c r="L1142" s="9">
        <f>IF(Occurrence!K1142&gt;0,MAX(0,(Occurrence!K1142-$E$4)*$B$7+$E$4*$B$6),0)</f>
        <v/>
      </c>
      <c r="M1142" s="9">
        <f>Data!X1142+$B$11</f>
        <v/>
      </c>
      <c r="N1142" s="9">
        <f>(Data!X1142-$D$9)*$B$12+$D$9+$B$11</f>
        <v/>
      </c>
      <c r="O1142" s="9">
        <f>Data!Y1142+$B$11</f>
        <v/>
      </c>
      <c r="P1142" s="9">
        <f>(Data!Y1142-$E$9)*$B$12+$E$9+$B$11</f>
        <v/>
      </c>
    </row>
    <row r="1143">
      <c r="H1143" s="14">
        <f>Data!A1143</f>
        <v/>
      </c>
      <c r="I1143" s="9">
        <f>IF(Occurrence!J1143&gt;0,Occurrence!J1143*$B$6,0)</f>
        <v/>
      </c>
      <c r="J1143" s="9">
        <f>IF(Occurrence!J1143&gt;0,MAX(0,(Occurrence!J1143-$D$4)*$B$7+$D$4*$B$6),0)</f>
        <v/>
      </c>
      <c r="K1143" s="9">
        <f>IF(Occurrence!K1143&gt;0,Occurrence!K1143*$B$6,0)</f>
        <v/>
      </c>
      <c r="L1143" s="9">
        <f>IF(Occurrence!K1143&gt;0,MAX(0,(Occurrence!K1143-$E$4)*$B$7+$E$4*$B$6),0)</f>
        <v/>
      </c>
      <c r="M1143" s="9">
        <f>Data!X1143+$B$11</f>
        <v/>
      </c>
      <c r="N1143" s="9">
        <f>(Data!X1143-$D$9)*$B$12+$D$9+$B$11</f>
        <v/>
      </c>
      <c r="O1143" s="9">
        <f>Data!Y1143+$B$11</f>
        <v/>
      </c>
      <c r="P1143" s="9">
        <f>(Data!Y1143-$E$9)*$B$12+$E$9+$B$11</f>
        <v/>
      </c>
    </row>
    <row r="1144">
      <c r="H1144" s="14">
        <f>Data!A1144</f>
        <v/>
      </c>
      <c r="I1144" s="9">
        <f>IF(Occurrence!J1144&gt;0,Occurrence!J1144*$B$6,0)</f>
        <v/>
      </c>
      <c r="J1144" s="9">
        <f>IF(Occurrence!J1144&gt;0,MAX(0,(Occurrence!J1144-$D$4)*$B$7+$D$4*$B$6),0)</f>
        <v/>
      </c>
      <c r="K1144" s="9">
        <f>IF(Occurrence!K1144&gt;0,Occurrence!K1144*$B$6,0)</f>
        <v/>
      </c>
      <c r="L1144" s="9">
        <f>IF(Occurrence!K1144&gt;0,MAX(0,(Occurrence!K1144-$E$4)*$B$7+$E$4*$B$6),0)</f>
        <v/>
      </c>
      <c r="M1144" s="9">
        <f>Data!X1144+$B$11</f>
        <v/>
      </c>
      <c r="N1144" s="9">
        <f>(Data!X1144-$D$9)*$B$12+$D$9+$B$11</f>
        <v/>
      </c>
      <c r="O1144" s="9">
        <f>Data!Y1144+$B$11</f>
        <v/>
      </c>
      <c r="P1144" s="9">
        <f>(Data!Y1144-$E$9)*$B$12+$E$9+$B$11</f>
        <v/>
      </c>
    </row>
    <row r="1145">
      <c r="H1145" s="14">
        <f>Data!A1145</f>
        <v/>
      </c>
      <c r="I1145" s="9">
        <f>IF(Occurrence!J1145&gt;0,Occurrence!J1145*$B$6,0)</f>
        <v/>
      </c>
      <c r="J1145" s="9">
        <f>IF(Occurrence!J1145&gt;0,MAX(0,(Occurrence!J1145-$D$4)*$B$7+$D$4*$B$6),0)</f>
        <v/>
      </c>
      <c r="K1145" s="9">
        <f>IF(Occurrence!K1145&gt;0,Occurrence!K1145*$B$6,0)</f>
        <v/>
      </c>
      <c r="L1145" s="9">
        <f>IF(Occurrence!K1145&gt;0,MAX(0,(Occurrence!K1145-$E$4)*$B$7+$E$4*$B$6),0)</f>
        <v/>
      </c>
      <c r="M1145" s="9">
        <f>Data!X1145+$B$11</f>
        <v/>
      </c>
      <c r="N1145" s="9">
        <f>(Data!X1145-$D$9)*$B$12+$D$9+$B$11</f>
        <v/>
      </c>
      <c r="O1145" s="9">
        <f>Data!Y1145+$B$11</f>
        <v/>
      </c>
      <c r="P1145" s="9">
        <f>(Data!Y1145-$E$9)*$B$12+$E$9+$B$11</f>
        <v/>
      </c>
    </row>
    <row r="1146">
      <c r="H1146" s="14">
        <f>Data!A1146</f>
        <v/>
      </c>
      <c r="I1146" s="9">
        <f>IF(Occurrence!J1146&gt;0,Occurrence!J1146*$B$6,0)</f>
        <v/>
      </c>
      <c r="J1146" s="9">
        <f>IF(Occurrence!J1146&gt;0,MAX(0,(Occurrence!J1146-$D$4)*$B$7+$D$4*$B$6),0)</f>
        <v/>
      </c>
      <c r="K1146" s="9">
        <f>IF(Occurrence!K1146&gt;0,Occurrence!K1146*$B$6,0)</f>
        <v/>
      </c>
      <c r="L1146" s="9">
        <f>IF(Occurrence!K1146&gt;0,MAX(0,(Occurrence!K1146-$E$4)*$B$7+$E$4*$B$6),0)</f>
        <v/>
      </c>
      <c r="M1146" s="9">
        <f>Data!X1146+$B$11</f>
        <v/>
      </c>
      <c r="N1146" s="9">
        <f>(Data!X1146-$D$9)*$B$12+$D$9+$B$11</f>
        <v/>
      </c>
      <c r="O1146" s="9">
        <f>Data!Y1146+$B$11</f>
        <v/>
      </c>
      <c r="P1146" s="9">
        <f>(Data!Y1146-$E$9)*$B$12+$E$9+$B$11</f>
        <v/>
      </c>
    </row>
    <row r="1147">
      <c r="H1147" s="14">
        <f>Data!A1147</f>
        <v/>
      </c>
      <c r="I1147" s="9">
        <f>IF(Occurrence!J1147&gt;0,Occurrence!J1147*$B$6,0)</f>
        <v/>
      </c>
      <c r="J1147" s="9">
        <f>IF(Occurrence!J1147&gt;0,MAX(0,(Occurrence!J1147-$D$4)*$B$7+$D$4*$B$6),0)</f>
        <v/>
      </c>
      <c r="K1147" s="9">
        <f>IF(Occurrence!K1147&gt;0,Occurrence!K1147*$B$6,0)</f>
        <v/>
      </c>
      <c r="L1147" s="9">
        <f>IF(Occurrence!K1147&gt;0,MAX(0,(Occurrence!K1147-$E$4)*$B$7+$E$4*$B$6),0)</f>
        <v/>
      </c>
      <c r="M1147" s="9">
        <f>Data!X1147+$B$11</f>
        <v/>
      </c>
      <c r="N1147" s="9">
        <f>(Data!X1147-$D$9)*$B$12+$D$9+$B$11</f>
        <v/>
      </c>
      <c r="O1147" s="9">
        <f>Data!Y1147+$B$11</f>
        <v/>
      </c>
      <c r="P1147" s="9">
        <f>(Data!Y1147-$E$9)*$B$12+$E$9+$B$11</f>
        <v/>
      </c>
    </row>
    <row r="1148">
      <c r="H1148" s="14">
        <f>Data!A1148</f>
        <v/>
      </c>
      <c r="I1148" s="9">
        <f>IF(Occurrence!J1148&gt;0,Occurrence!J1148*$B$6,0)</f>
        <v/>
      </c>
      <c r="J1148" s="9">
        <f>IF(Occurrence!J1148&gt;0,MAX(0,(Occurrence!J1148-$D$4)*$B$7+$D$4*$B$6),0)</f>
        <v/>
      </c>
      <c r="K1148" s="9">
        <f>IF(Occurrence!K1148&gt;0,Occurrence!K1148*$B$6,0)</f>
        <v/>
      </c>
      <c r="L1148" s="9">
        <f>IF(Occurrence!K1148&gt;0,MAX(0,(Occurrence!K1148-$E$4)*$B$7+$E$4*$B$6),0)</f>
        <v/>
      </c>
      <c r="M1148" s="9">
        <f>Data!X1148+$B$11</f>
        <v/>
      </c>
      <c r="N1148" s="9">
        <f>(Data!X1148-$D$9)*$B$12+$D$9+$B$11</f>
        <v/>
      </c>
      <c r="O1148" s="9">
        <f>Data!Y1148+$B$11</f>
        <v/>
      </c>
      <c r="P1148" s="9">
        <f>(Data!Y1148-$E$9)*$B$12+$E$9+$B$11</f>
        <v/>
      </c>
    </row>
    <row r="1149">
      <c r="H1149" s="14">
        <f>Data!A1149</f>
        <v/>
      </c>
      <c r="I1149" s="9">
        <f>IF(Occurrence!J1149&gt;0,Occurrence!J1149*$B$6,0)</f>
        <v/>
      </c>
      <c r="J1149" s="9">
        <f>IF(Occurrence!J1149&gt;0,MAX(0,(Occurrence!J1149-$D$4)*$B$7+$D$4*$B$6),0)</f>
        <v/>
      </c>
      <c r="K1149" s="9">
        <f>IF(Occurrence!K1149&gt;0,Occurrence!K1149*$B$6,0)</f>
        <v/>
      </c>
      <c r="L1149" s="9">
        <f>IF(Occurrence!K1149&gt;0,MAX(0,(Occurrence!K1149-$E$4)*$B$7+$E$4*$B$6),0)</f>
        <v/>
      </c>
      <c r="M1149" s="9">
        <f>Data!X1149+$B$11</f>
        <v/>
      </c>
      <c r="N1149" s="9">
        <f>(Data!X1149-$D$9)*$B$12+$D$9+$B$11</f>
        <v/>
      </c>
      <c r="O1149" s="9">
        <f>Data!Y1149+$B$11</f>
        <v/>
      </c>
      <c r="P1149" s="9">
        <f>(Data!Y1149-$E$9)*$B$12+$E$9+$B$11</f>
        <v/>
      </c>
    </row>
    <row r="1150">
      <c r="H1150" s="14">
        <f>Data!A1150</f>
        <v/>
      </c>
      <c r="I1150" s="9">
        <f>IF(Occurrence!J1150&gt;0,Occurrence!J1150*$B$6,0)</f>
        <v/>
      </c>
      <c r="J1150" s="9">
        <f>IF(Occurrence!J1150&gt;0,MAX(0,(Occurrence!J1150-$D$4)*$B$7+$D$4*$B$6),0)</f>
        <v/>
      </c>
      <c r="K1150" s="9">
        <f>IF(Occurrence!K1150&gt;0,Occurrence!K1150*$B$6,0)</f>
        <v/>
      </c>
      <c r="L1150" s="9">
        <f>IF(Occurrence!K1150&gt;0,MAX(0,(Occurrence!K1150-$E$4)*$B$7+$E$4*$B$6),0)</f>
        <v/>
      </c>
      <c r="M1150" s="9">
        <f>Data!X1150+$B$11</f>
        <v/>
      </c>
      <c r="N1150" s="9">
        <f>(Data!X1150-$D$9)*$B$12+$D$9+$B$11</f>
        <v/>
      </c>
      <c r="O1150" s="9">
        <f>Data!Y1150+$B$11</f>
        <v/>
      </c>
      <c r="P1150" s="9">
        <f>(Data!Y1150-$E$9)*$B$12+$E$9+$B$11</f>
        <v/>
      </c>
    </row>
    <row r="1151">
      <c r="H1151" s="14">
        <f>Data!A1151</f>
        <v/>
      </c>
      <c r="I1151" s="9">
        <f>IF(Occurrence!J1151&gt;0,Occurrence!J1151*$B$6,0)</f>
        <v/>
      </c>
      <c r="J1151" s="9">
        <f>IF(Occurrence!J1151&gt;0,MAX(0,(Occurrence!J1151-$D$4)*$B$7+$D$4*$B$6),0)</f>
        <v/>
      </c>
      <c r="K1151" s="9">
        <f>IF(Occurrence!K1151&gt;0,Occurrence!K1151*$B$6,0)</f>
        <v/>
      </c>
      <c r="L1151" s="9">
        <f>IF(Occurrence!K1151&gt;0,MAX(0,(Occurrence!K1151-$E$4)*$B$7+$E$4*$B$6),0)</f>
        <v/>
      </c>
      <c r="M1151" s="9">
        <f>Data!X1151+$B$11</f>
        <v/>
      </c>
      <c r="N1151" s="9">
        <f>(Data!X1151-$D$9)*$B$12+$D$9+$B$11</f>
        <v/>
      </c>
      <c r="O1151" s="9">
        <f>Data!Y1151+$B$11</f>
        <v/>
      </c>
      <c r="P1151" s="9">
        <f>(Data!Y1151-$E$9)*$B$12+$E$9+$B$11</f>
        <v/>
      </c>
    </row>
    <row r="1152">
      <c r="H1152" s="14">
        <f>Data!A1152</f>
        <v/>
      </c>
      <c r="I1152" s="9">
        <f>IF(Occurrence!J1152&gt;0,Occurrence!J1152*$B$6,0)</f>
        <v/>
      </c>
      <c r="J1152" s="9">
        <f>IF(Occurrence!J1152&gt;0,MAX(0,(Occurrence!J1152-$D$4)*$B$7+$D$4*$B$6),0)</f>
        <v/>
      </c>
      <c r="K1152" s="9">
        <f>IF(Occurrence!K1152&gt;0,Occurrence!K1152*$B$6,0)</f>
        <v/>
      </c>
      <c r="L1152" s="9">
        <f>IF(Occurrence!K1152&gt;0,MAX(0,(Occurrence!K1152-$E$4)*$B$7+$E$4*$B$6),0)</f>
        <v/>
      </c>
      <c r="M1152" s="9">
        <f>Data!X1152+$B$11</f>
        <v/>
      </c>
      <c r="N1152" s="9">
        <f>(Data!X1152-$D$9)*$B$12+$D$9+$B$11</f>
        <v/>
      </c>
      <c r="O1152" s="9">
        <f>Data!Y1152+$B$11</f>
        <v/>
      </c>
      <c r="P1152" s="9">
        <f>(Data!Y1152-$E$9)*$B$12+$E$9+$B$11</f>
        <v/>
      </c>
    </row>
    <row r="1153">
      <c r="H1153" s="14">
        <f>Data!A1153</f>
        <v/>
      </c>
      <c r="I1153" s="9">
        <f>IF(Occurrence!J1153&gt;0,Occurrence!J1153*$B$6,0)</f>
        <v/>
      </c>
      <c r="J1153" s="9">
        <f>IF(Occurrence!J1153&gt;0,MAX(0,(Occurrence!J1153-$D$4)*$B$7+$D$4*$B$6),0)</f>
        <v/>
      </c>
      <c r="K1153" s="9">
        <f>IF(Occurrence!K1153&gt;0,Occurrence!K1153*$B$6,0)</f>
        <v/>
      </c>
      <c r="L1153" s="9">
        <f>IF(Occurrence!K1153&gt;0,MAX(0,(Occurrence!K1153-$E$4)*$B$7+$E$4*$B$6),0)</f>
        <v/>
      </c>
      <c r="M1153" s="9">
        <f>Data!X1153+$B$11</f>
        <v/>
      </c>
      <c r="N1153" s="9">
        <f>(Data!X1153-$D$9)*$B$12+$D$9+$B$11</f>
        <v/>
      </c>
      <c r="O1153" s="9">
        <f>Data!Y1153+$B$11</f>
        <v/>
      </c>
      <c r="P1153" s="9">
        <f>(Data!Y1153-$E$9)*$B$12+$E$9+$B$11</f>
        <v/>
      </c>
    </row>
    <row r="1154">
      <c r="H1154" s="14">
        <f>Data!A1154</f>
        <v/>
      </c>
      <c r="I1154" s="9">
        <f>IF(Occurrence!J1154&gt;0,Occurrence!J1154*$B$6,0)</f>
        <v/>
      </c>
      <c r="J1154" s="9">
        <f>IF(Occurrence!J1154&gt;0,MAX(0,(Occurrence!J1154-$D$4)*$B$7+$D$4*$B$6),0)</f>
        <v/>
      </c>
      <c r="K1154" s="9">
        <f>IF(Occurrence!K1154&gt;0,Occurrence!K1154*$B$6,0)</f>
        <v/>
      </c>
      <c r="L1154" s="9">
        <f>IF(Occurrence!K1154&gt;0,MAX(0,(Occurrence!K1154-$E$4)*$B$7+$E$4*$B$6),0)</f>
        <v/>
      </c>
      <c r="M1154" s="9">
        <f>Data!X1154+$B$11</f>
        <v/>
      </c>
      <c r="N1154" s="9">
        <f>(Data!X1154-$D$9)*$B$12+$D$9+$B$11</f>
        <v/>
      </c>
      <c r="O1154" s="9">
        <f>Data!Y1154+$B$11</f>
        <v/>
      </c>
      <c r="P1154" s="9">
        <f>(Data!Y1154-$E$9)*$B$12+$E$9+$B$11</f>
        <v/>
      </c>
    </row>
    <row r="1155">
      <c r="H1155" s="14">
        <f>Data!A1155</f>
        <v/>
      </c>
      <c r="I1155" s="9">
        <f>IF(Occurrence!J1155&gt;0,Occurrence!J1155*$B$6,0)</f>
        <v/>
      </c>
      <c r="J1155" s="9">
        <f>IF(Occurrence!J1155&gt;0,MAX(0,(Occurrence!J1155-$D$4)*$B$7+$D$4*$B$6),0)</f>
        <v/>
      </c>
      <c r="K1155" s="9">
        <f>IF(Occurrence!K1155&gt;0,Occurrence!K1155*$B$6,0)</f>
        <v/>
      </c>
      <c r="L1155" s="9">
        <f>IF(Occurrence!K1155&gt;0,MAX(0,(Occurrence!K1155-$E$4)*$B$7+$E$4*$B$6),0)</f>
        <v/>
      </c>
      <c r="M1155" s="9">
        <f>Data!X1155+$B$11</f>
        <v/>
      </c>
      <c r="N1155" s="9">
        <f>(Data!X1155-$D$9)*$B$12+$D$9+$B$11</f>
        <v/>
      </c>
      <c r="O1155" s="9">
        <f>Data!Y1155+$B$11</f>
        <v/>
      </c>
      <c r="P1155" s="9">
        <f>(Data!Y1155-$E$9)*$B$12+$E$9+$B$11</f>
        <v/>
      </c>
    </row>
    <row r="1156">
      <c r="H1156" s="14">
        <f>Data!A1156</f>
        <v/>
      </c>
      <c r="I1156" s="9">
        <f>IF(Occurrence!J1156&gt;0,Occurrence!J1156*$B$6,0)</f>
        <v/>
      </c>
      <c r="J1156" s="9">
        <f>IF(Occurrence!J1156&gt;0,MAX(0,(Occurrence!J1156-$D$4)*$B$7+$D$4*$B$6),0)</f>
        <v/>
      </c>
      <c r="K1156" s="9">
        <f>IF(Occurrence!K1156&gt;0,Occurrence!K1156*$B$6,0)</f>
        <v/>
      </c>
      <c r="L1156" s="9">
        <f>IF(Occurrence!K1156&gt;0,MAX(0,(Occurrence!K1156-$E$4)*$B$7+$E$4*$B$6),0)</f>
        <v/>
      </c>
      <c r="M1156" s="9">
        <f>Data!X1156+$B$11</f>
        <v/>
      </c>
      <c r="N1156" s="9">
        <f>(Data!X1156-$D$9)*$B$12+$D$9+$B$11</f>
        <v/>
      </c>
      <c r="O1156" s="9">
        <f>Data!Y1156+$B$11</f>
        <v/>
      </c>
      <c r="P1156" s="9">
        <f>(Data!Y1156-$E$9)*$B$12+$E$9+$B$11</f>
        <v/>
      </c>
    </row>
    <row r="1157">
      <c r="H1157" s="14">
        <f>Data!A1157</f>
        <v/>
      </c>
      <c r="I1157" s="9">
        <f>IF(Occurrence!J1157&gt;0,Occurrence!J1157*$B$6,0)</f>
        <v/>
      </c>
      <c r="J1157" s="9">
        <f>IF(Occurrence!J1157&gt;0,MAX(0,(Occurrence!J1157-$D$4)*$B$7+$D$4*$B$6),0)</f>
        <v/>
      </c>
      <c r="K1157" s="9">
        <f>IF(Occurrence!K1157&gt;0,Occurrence!K1157*$B$6,0)</f>
        <v/>
      </c>
      <c r="L1157" s="9">
        <f>IF(Occurrence!K1157&gt;0,MAX(0,(Occurrence!K1157-$E$4)*$B$7+$E$4*$B$6),0)</f>
        <v/>
      </c>
      <c r="M1157" s="9">
        <f>Data!X1157+$B$11</f>
        <v/>
      </c>
      <c r="N1157" s="9">
        <f>(Data!X1157-$D$9)*$B$12+$D$9+$B$11</f>
        <v/>
      </c>
      <c r="O1157" s="9">
        <f>Data!Y1157+$B$11</f>
        <v/>
      </c>
      <c r="P1157" s="9">
        <f>(Data!Y1157-$E$9)*$B$12+$E$9+$B$11</f>
        <v/>
      </c>
    </row>
    <row r="1158">
      <c r="H1158" s="14">
        <f>Data!A1158</f>
        <v/>
      </c>
      <c r="I1158" s="9">
        <f>IF(Occurrence!J1158&gt;0,Occurrence!J1158*$B$6,0)</f>
        <v/>
      </c>
      <c r="J1158" s="9">
        <f>IF(Occurrence!J1158&gt;0,MAX(0,(Occurrence!J1158-$D$4)*$B$7+$D$4*$B$6),0)</f>
        <v/>
      </c>
      <c r="K1158" s="9">
        <f>IF(Occurrence!K1158&gt;0,Occurrence!K1158*$B$6,0)</f>
        <v/>
      </c>
      <c r="L1158" s="9">
        <f>IF(Occurrence!K1158&gt;0,MAX(0,(Occurrence!K1158-$E$4)*$B$7+$E$4*$B$6),0)</f>
        <v/>
      </c>
      <c r="M1158" s="9">
        <f>Data!X1158+$B$11</f>
        <v/>
      </c>
      <c r="N1158" s="9">
        <f>(Data!X1158-$D$9)*$B$12+$D$9+$B$11</f>
        <v/>
      </c>
      <c r="O1158" s="9">
        <f>Data!Y1158+$B$11</f>
        <v/>
      </c>
      <c r="P1158" s="9">
        <f>(Data!Y1158-$E$9)*$B$12+$E$9+$B$11</f>
        <v/>
      </c>
    </row>
    <row r="1159">
      <c r="H1159" s="14">
        <f>Data!A1159</f>
        <v/>
      </c>
      <c r="I1159" s="9">
        <f>IF(Occurrence!J1159&gt;0,Occurrence!J1159*$B$6,0)</f>
        <v/>
      </c>
      <c r="J1159" s="9">
        <f>IF(Occurrence!J1159&gt;0,MAX(0,(Occurrence!J1159-$D$4)*$B$7+$D$4*$B$6),0)</f>
        <v/>
      </c>
      <c r="K1159" s="9">
        <f>IF(Occurrence!K1159&gt;0,Occurrence!K1159*$B$6,0)</f>
        <v/>
      </c>
      <c r="L1159" s="9">
        <f>IF(Occurrence!K1159&gt;0,MAX(0,(Occurrence!K1159-$E$4)*$B$7+$E$4*$B$6),0)</f>
        <v/>
      </c>
      <c r="M1159" s="9">
        <f>Data!X1159+$B$11</f>
        <v/>
      </c>
      <c r="N1159" s="9">
        <f>(Data!X1159-$D$9)*$B$12+$D$9+$B$11</f>
        <v/>
      </c>
      <c r="O1159" s="9">
        <f>Data!Y1159+$B$11</f>
        <v/>
      </c>
      <c r="P1159" s="9">
        <f>(Data!Y1159-$E$9)*$B$12+$E$9+$B$11</f>
        <v/>
      </c>
    </row>
    <row r="1160">
      <c r="H1160" s="14">
        <f>Data!A1160</f>
        <v/>
      </c>
      <c r="I1160" s="9">
        <f>IF(Occurrence!J1160&gt;0,Occurrence!J1160*$B$6,0)</f>
        <v/>
      </c>
      <c r="J1160" s="9">
        <f>IF(Occurrence!J1160&gt;0,MAX(0,(Occurrence!J1160-$D$4)*$B$7+$D$4*$B$6),0)</f>
        <v/>
      </c>
      <c r="K1160" s="9">
        <f>IF(Occurrence!K1160&gt;0,Occurrence!K1160*$B$6,0)</f>
        <v/>
      </c>
      <c r="L1160" s="9">
        <f>IF(Occurrence!K1160&gt;0,MAX(0,(Occurrence!K1160-$E$4)*$B$7+$E$4*$B$6),0)</f>
        <v/>
      </c>
      <c r="M1160" s="9">
        <f>Data!X1160+$B$11</f>
        <v/>
      </c>
      <c r="N1160" s="9">
        <f>(Data!X1160-$D$9)*$B$12+$D$9+$B$11</f>
        <v/>
      </c>
      <c r="O1160" s="9">
        <f>Data!Y1160+$B$11</f>
        <v/>
      </c>
      <c r="P1160" s="9">
        <f>(Data!Y1160-$E$9)*$B$12+$E$9+$B$11</f>
        <v/>
      </c>
    </row>
    <row r="1161">
      <c r="H1161" s="14">
        <f>Data!A1161</f>
        <v/>
      </c>
      <c r="I1161" s="9">
        <f>IF(Occurrence!J1161&gt;0,Occurrence!J1161*$B$6,0)</f>
        <v/>
      </c>
      <c r="J1161" s="9">
        <f>IF(Occurrence!J1161&gt;0,MAX(0,(Occurrence!J1161-$D$4)*$B$7+$D$4*$B$6),0)</f>
        <v/>
      </c>
      <c r="K1161" s="9">
        <f>IF(Occurrence!K1161&gt;0,Occurrence!K1161*$B$6,0)</f>
        <v/>
      </c>
      <c r="L1161" s="9">
        <f>IF(Occurrence!K1161&gt;0,MAX(0,(Occurrence!K1161-$E$4)*$B$7+$E$4*$B$6),0)</f>
        <v/>
      </c>
      <c r="M1161" s="9">
        <f>Data!X1161+$B$11</f>
        <v/>
      </c>
      <c r="N1161" s="9">
        <f>(Data!X1161-$D$9)*$B$12+$D$9+$B$11</f>
        <v/>
      </c>
      <c r="O1161" s="9">
        <f>Data!Y1161+$B$11</f>
        <v/>
      </c>
      <c r="P1161" s="9">
        <f>(Data!Y1161-$E$9)*$B$12+$E$9+$B$11</f>
        <v/>
      </c>
    </row>
    <row r="1162">
      <c r="H1162" s="14">
        <f>Data!A1162</f>
        <v/>
      </c>
      <c r="I1162" s="9">
        <f>IF(Occurrence!J1162&gt;0,Occurrence!J1162*$B$6,0)</f>
        <v/>
      </c>
      <c r="J1162" s="9">
        <f>IF(Occurrence!J1162&gt;0,MAX(0,(Occurrence!J1162-$D$4)*$B$7+$D$4*$B$6),0)</f>
        <v/>
      </c>
      <c r="K1162" s="9">
        <f>IF(Occurrence!K1162&gt;0,Occurrence!K1162*$B$6,0)</f>
        <v/>
      </c>
      <c r="L1162" s="9">
        <f>IF(Occurrence!K1162&gt;0,MAX(0,(Occurrence!K1162-$E$4)*$B$7+$E$4*$B$6),0)</f>
        <v/>
      </c>
      <c r="M1162" s="9">
        <f>Data!X1162+$B$11</f>
        <v/>
      </c>
      <c r="N1162" s="9">
        <f>(Data!X1162-$D$9)*$B$12+$D$9+$B$11</f>
        <v/>
      </c>
      <c r="O1162" s="9">
        <f>Data!Y1162+$B$11</f>
        <v/>
      </c>
      <c r="P1162" s="9">
        <f>(Data!Y1162-$E$9)*$B$12+$E$9+$B$11</f>
        <v/>
      </c>
    </row>
    <row r="1163">
      <c r="H1163" s="14">
        <f>Data!A1163</f>
        <v/>
      </c>
      <c r="I1163" s="9">
        <f>IF(Occurrence!J1163&gt;0,Occurrence!J1163*$B$6,0)</f>
        <v/>
      </c>
      <c r="J1163" s="9">
        <f>IF(Occurrence!J1163&gt;0,MAX(0,(Occurrence!J1163-$D$4)*$B$7+$D$4*$B$6),0)</f>
        <v/>
      </c>
      <c r="K1163" s="9">
        <f>IF(Occurrence!K1163&gt;0,Occurrence!K1163*$B$6,0)</f>
        <v/>
      </c>
      <c r="L1163" s="9">
        <f>IF(Occurrence!K1163&gt;0,MAX(0,(Occurrence!K1163-$E$4)*$B$7+$E$4*$B$6),0)</f>
        <v/>
      </c>
      <c r="M1163" s="9">
        <f>Data!X1163+$B$11</f>
        <v/>
      </c>
      <c r="N1163" s="9">
        <f>(Data!X1163-$D$9)*$B$12+$D$9+$B$11</f>
        <v/>
      </c>
      <c r="O1163" s="9">
        <f>Data!Y1163+$B$11</f>
        <v/>
      </c>
      <c r="P1163" s="9">
        <f>(Data!Y1163-$E$9)*$B$12+$E$9+$B$11</f>
        <v/>
      </c>
    </row>
    <row r="1164">
      <c r="H1164" s="14">
        <f>Data!A1164</f>
        <v/>
      </c>
      <c r="I1164" s="9">
        <f>IF(Occurrence!J1164&gt;0,Occurrence!J1164*$B$6,0)</f>
        <v/>
      </c>
      <c r="J1164" s="9">
        <f>IF(Occurrence!J1164&gt;0,MAX(0,(Occurrence!J1164-$D$4)*$B$7+$D$4*$B$6),0)</f>
        <v/>
      </c>
      <c r="K1164" s="9">
        <f>IF(Occurrence!K1164&gt;0,Occurrence!K1164*$B$6,0)</f>
        <v/>
      </c>
      <c r="L1164" s="9">
        <f>IF(Occurrence!K1164&gt;0,MAX(0,(Occurrence!K1164-$E$4)*$B$7+$E$4*$B$6),0)</f>
        <v/>
      </c>
      <c r="M1164" s="9">
        <f>Data!X1164+$B$11</f>
        <v/>
      </c>
      <c r="N1164" s="9">
        <f>(Data!X1164-$D$9)*$B$12+$D$9+$B$11</f>
        <v/>
      </c>
      <c r="O1164" s="9">
        <f>Data!Y1164+$B$11</f>
        <v/>
      </c>
      <c r="P1164" s="9">
        <f>(Data!Y1164-$E$9)*$B$12+$E$9+$B$11</f>
        <v/>
      </c>
    </row>
    <row r="1165">
      <c r="H1165" s="14">
        <f>Data!A1165</f>
        <v/>
      </c>
      <c r="I1165" s="9">
        <f>IF(Occurrence!J1165&gt;0,Occurrence!J1165*$B$6,0)</f>
        <v/>
      </c>
      <c r="J1165" s="9">
        <f>IF(Occurrence!J1165&gt;0,MAX(0,(Occurrence!J1165-$D$4)*$B$7+$D$4*$B$6),0)</f>
        <v/>
      </c>
      <c r="K1165" s="9">
        <f>IF(Occurrence!K1165&gt;0,Occurrence!K1165*$B$6,0)</f>
        <v/>
      </c>
      <c r="L1165" s="9">
        <f>IF(Occurrence!K1165&gt;0,MAX(0,(Occurrence!K1165-$E$4)*$B$7+$E$4*$B$6),0)</f>
        <v/>
      </c>
      <c r="M1165" s="9">
        <f>Data!X1165+$B$11</f>
        <v/>
      </c>
      <c r="N1165" s="9">
        <f>(Data!X1165-$D$9)*$B$12+$D$9+$B$11</f>
        <v/>
      </c>
      <c r="O1165" s="9">
        <f>Data!Y1165+$B$11</f>
        <v/>
      </c>
      <c r="P1165" s="9">
        <f>(Data!Y1165-$E$9)*$B$12+$E$9+$B$11</f>
        <v/>
      </c>
    </row>
    <row r="1166">
      <c r="H1166" s="14">
        <f>Data!A1166</f>
        <v/>
      </c>
      <c r="I1166" s="9">
        <f>IF(Occurrence!J1166&gt;0,Occurrence!J1166*$B$6,0)</f>
        <v/>
      </c>
      <c r="J1166" s="9">
        <f>IF(Occurrence!J1166&gt;0,MAX(0,(Occurrence!J1166-$D$4)*$B$7+$D$4*$B$6),0)</f>
        <v/>
      </c>
      <c r="K1166" s="9">
        <f>IF(Occurrence!K1166&gt;0,Occurrence!K1166*$B$6,0)</f>
        <v/>
      </c>
      <c r="L1166" s="9">
        <f>IF(Occurrence!K1166&gt;0,MAX(0,(Occurrence!K1166-$E$4)*$B$7+$E$4*$B$6),0)</f>
        <v/>
      </c>
      <c r="M1166" s="9">
        <f>Data!X1166+$B$11</f>
        <v/>
      </c>
      <c r="N1166" s="9">
        <f>(Data!X1166-$D$9)*$B$12+$D$9+$B$11</f>
        <v/>
      </c>
      <c r="O1166" s="9">
        <f>Data!Y1166+$B$11</f>
        <v/>
      </c>
      <c r="P1166" s="9">
        <f>(Data!Y1166-$E$9)*$B$12+$E$9+$B$11</f>
        <v/>
      </c>
    </row>
    <row r="1167">
      <c r="H1167" s="14">
        <f>Data!A1167</f>
        <v/>
      </c>
      <c r="I1167" s="9">
        <f>IF(Occurrence!J1167&gt;0,Occurrence!J1167*$B$6,0)</f>
        <v/>
      </c>
      <c r="J1167" s="9">
        <f>IF(Occurrence!J1167&gt;0,MAX(0,(Occurrence!J1167-$D$4)*$B$7+$D$4*$B$6),0)</f>
        <v/>
      </c>
      <c r="K1167" s="9">
        <f>IF(Occurrence!K1167&gt;0,Occurrence!K1167*$B$6,0)</f>
        <v/>
      </c>
      <c r="L1167" s="9">
        <f>IF(Occurrence!K1167&gt;0,MAX(0,(Occurrence!K1167-$E$4)*$B$7+$E$4*$B$6),0)</f>
        <v/>
      </c>
      <c r="M1167" s="9">
        <f>Data!X1167+$B$11</f>
        <v/>
      </c>
      <c r="N1167" s="9">
        <f>(Data!X1167-$D$9)*$B$12+$D$9+$B$11</f>
        <v/>
      </c>
      <c r="O1167" s="9">
        <f>Data!Y1167+$B$11</f>
        <v/>
      </c>
      <c r="P1167" s="9">
        <f>(Data!Y1167-$E$9)*$B$12+$E$9+$B$11</f>
        <v/>
      </c>
    </row>
    <row r="1168">
      <c r="H1168" s="14">
        <f>Data!A1168</f>
        <v/>
      </c>
      <c r="I1168" s="9">
        <f>IF(Occurrence!J1168&gt;0,Occurrence!J1168*$B$6,0)</f>
        <v/>
      </c>
      <c r="J1168" s="9">
        <f>IF(Occurrence!J1168&gt;0,MAX(0,(Occurrence!J1168-$D$4)*$B$7+$D$4*$B$6),0)</f>
        <v/>
      </c>
      <c r="K1168" s="9">
        <f>IF(Occurrence!K1168&gt;0,Occurrence!K1168*$B$6,0)</f>
        <v/>
      </c>
      <c r="L1168" s="9">
        <f>IF(Occurrence!K1168&gt;0,MAX(0,(Occurrence!K1168-$E$4)*$B$7+$E$4*$B$6),0)</f>
        <v/>
      </c>
      <c r="M1168" s="9">
        <f>Data!X1168+$B$11</f>
        <v/>
      </c>
      <c r="N1168" s="9">
        <f>(Data!X1168-$D$9)*$B$12+$D$9+$B$11</f>
        <v/>
      </c>
      <c r="O1168" s="9">
        <f>Data!Y1168+$B$11</f>
        <v/>
      </c>
      <c r="P1168" s="9">
        <f>(Data!Y1168-$E$9)*$B$12+$E$9+$B$11</f>
        <v/>
      </c>
    </row>
    <row r="1169">
      <c r="H1169" s="14">
        <f>Data!A1169</f>
        <v/>
      </c>
      <c r="I1169" s="9">
        <f>IF(Occurrence!J1169&gt;0,Occurrence!J1169*$B$6,0)</f>
        <v/>
      </c>
      <c r="J1169" s="9">
        <f>IF(Occurrence!J1169&gt;0,MAX(0,(Occurrence!J1169-$D$4)*$B$7+$D$4*$B$6),0)</f>
        <v/>
      </c>
      <c r="K1169" s="9">
        <f>IF(Occurrence!K1169&gt;0,Occurrence!K1169*$B$6,0)</f>
        <v/>
      </c>
      <c r="L1169" s="9">
        <f>IF(Occurrence!K1169&gt;0,MAX(0,(Occurrence!K1169-$E$4)*$B$7+$E$4*$B$6),0)</f>
        <v/>
      </c>
      <c r="M1169" s="9">
        <f>Data!X1169+$B$11</f>
        <v/>
      </c>
      <c r="N1169" s="9">
        <f>(Data!X1169-$D$9)*$B$12+$D$9+$B$11</f>
        <v/>
      </c>
      <c r="O1169" s="9">
        <f>Data!Y1169+$B$11</f>
        <v/>
      </c>
      <c r="P1169" s="9">
        <f>(Data!Y1169-$E$9)*$B$12+$E$9+$B$11</f>
        <v/>
      </c>
    </row>
    <row r="1170">
      <c r="H1170" s="14">
        <f>Data!A1170</f>
        <v/>
      </c>
      <c r="I1170" s="9">
        <f>IF(Occurrence!J1170&gt;0,Occurrence!J1170*$B$6,0)</f>
        <v/>
      </c>
      <c r="J1170" s="9">
        <f>IF(Occurrence!J1170&gt;0,MAX(0,(Occurrence!J1170-$D$4)*$B$7+$D$4*$B$6),0)</f>
        <v/>
      </c>
      <c r="K1170" s="9">
        <f>IF(Occurrence!K1170&gt;0,Occurrence!K1170*$B$6,0)</f>
        <v/>
      </c>
      <c r="L1170" s="9">
        <f>IF(Occurrence!K1170&gt;0,MAX(0,(Occurrence!K1170-$E$4)*$B$7+$E$4*$B$6),0)</f>
        <v/>
      </c>
      <c r="M1170" s="9">
        <f>Data!X1170+$B$11</f>
        <v/>
      </c>
      <c r="N1170" s="9">
        <f>(Data!X1170-$D$9)*$B$12+$D$9+$B$11</f>
        <v/>
      </c>
      <c r="O1170" s="9">
        <f>Data!Y1170+$B$11</f>
        <v/>
      </c>
      <c r="P1170" s="9">
        <f>(Data!Y1170-$E$9)*$B$12+$E$9+$B$11</f>
        <v/>
      </c>
    </row>
    <row r="1171">
      <c r="H1171" s="14">
        <f>Data!A1171</f>
        <v/>
      </c>
      <c r="I1171" s="9">
        <f>IF(Occurrence!J1171&gt;0,Occurrence!J1171*$B$6,0)</f>
        <v/>
      </c>
      <c r="J1171" s="9">
        <f>IF(Occurrence!J1171&gt;0,MAX(0,(Occurrence!J1171-$D$4)*$B$7+$D$4*$B$6),0)</f>
        <v/>
      </c>
      <c r="K1171" s="9">
        <f>IF(Occurrence!K1171&gt;0,Occurrence!K1171*$B$6,0)</f>
        <v/>
      </c>
      <c r="L1171" s="9">
        <f>IF(Occurrence!K1171&gt;0,MAX(0,(Occurrence!K1171-$E$4)*$B$7+$E$4*$B$6),0)</f>
        <v/>
      </c>
      <c r="M1171" s="9">
        <f>Data!X1171+$B$11</f>
        <v/>
      </c>
      <c r="N1171" s="9">
        <f>(Data!X1171-$D$9)*$B$12+$D$9+$B$11</f>
        <v/>
      </c>
      <c r="O1171" s="9">
        <f>Data!Y1171+$B$11</f>
        <v/>
      </c>
      <c r="P1171" s="9">
        <f>(Data!Y1171-$E$9)*$B$12+$E$9+$B$11</f>
        <v/>
      </c>
    </row>
    <row r="1172">
      <c r="H1172" s="14">
        <f>Data!A1172</f>
        <v/>
      </c>
      <c r="I1172" s="9">
        <f>IF(Occurrence!J1172&gt;0,Occurrence!J1172*$B$6,0)</f>
        <v/>
      </c>
      <c r="J1172" s="9">
        <f>IF(Occurrence!J1172&gt;0,MAX(0,(Occurrence!J1172-$D$4)*$B$7+$D$4*$B$6),0)</f>
        <v/>
      </c>
      <c r="K1172" s="9">
        <f>IF(Occurrence!K1172&gt;0,Occurrence!K1172*$B$6,0)</f>
        <v/>
      </c>
      <c r="L1172" s="9">
        <f>IF(Occurrence!K1172&gt;0,MAX(0,(Occurrence!K1172-$E$4)*$B$7+$E$4*$B$6),0)</f>
        <v/>
      </c>
      <c r="M1172" s="9">
        <f>Data!X1172+$B$11</f>
        <v/>
      </c>
      <c r="N1172" s="9">
        <f>(Data!X1172-$D$9)*$B$12+$D$9+$B$11</f>
        <v/>
      </c>
      <c r="O1172" s="9">
        <f>Data!Y1172+$B$11</f>
        <v/>
      </c>
      <c r="P1172" s="9">
        <f>(Data!Y1172-$E$9)*$B$12+$E$9+$B$11</f>
        <v/>
      </c>
    </row>
    <row r="1173">
      <c r="H1173" s="14">
        <f>Data!A1173</f>
        <v/>
      </c>
      <c r="I1173" s="9">
        <f>IF(Occurrence!J1173&gt;0,Occurrence!J1173*$B$6,0)</f>
        <v/>
      </c>
      <c r="J1173" s="9">
        <f>IF(Occurrence!J1173&gt;0,MAX(0,(Occurrence!J1173-$D$4)*$B$7+$D$4*$B$6),0)</f>
        <v/>
      </c>
      <c r="K1173" s="9">
        <f>IF(Occurrence!K1173&gt;0,Occurrence!K1173*$B$6,0)</f>
        <v/>
      </c>
      <c r="L1173" s="9">
        <f>IF(Occurrence!K1173&gt;0,MAX(0,(Occurrence!K1173-$E$4)*$B$7+$E$4*$B$6),0)</f>
        <v/>
      </c>
      <c r="M1173" s="9">
        <f>Data!X1173+$B$11</f>
        <v/>
      </c>
      <c r="N1173" s="9">
        <f>(Data!X1173-$D$9)*$B$12+$D$9+$B$11</f>
        <v/>
      </c>
      <c r="O1173" s="9">
        <f>Data!Y1173+$B$11</f>
        <v/>
      </c>
      <c r="P1173" s="9">
        <f>(Data!Y1173-$E$9)*$B$12+$E$9+$B$11</f>
        <v/>
      </c>
    </row>
    <row r="1174">
      <c r="H1174" s="14">
        <f>Data!A1174</f>
        <v/>
      </c>
      <c r="I1174" s="9">
        <f>IF(Occurrence!J1174&gt;0,Occurrence!J1174*$B$6,0)</f>
        <v/>
      </c>
      <c r="J1174" s="9">
        <f>IF(Occurrence!J1174&gt;0,MAX(0,(Occurrence!J1174-$D$4)*$B$7+$D$4*$B$6),0)</f>
        <v/>
      </c>
      <c r="K1174" s="9">
        <f>IF(Occurrence!K1174&gt;0,Occurrence!K1174*$B$6,0)</f>
        <v/>
      </c>
      <c r="L1174" s="9">
        <f>IF(Occurrence!K1174&gt;0,MAX(0,(Occurrence!K1174-$E$4)*$B$7+$E$4*$B$6),0)</f>
        <v/>
      </c>
      <c r="M1174" s="9">
        <f>Data!X1174+$B$11</f>
        <v/>
      </c>
      <c r="N1174" s="9">
        <f>(Data!X1174-$D$9)*$B$12+$D$9+$B$11</f>
        <v/>
      </c>
      <c r="O1174" s="9">
        <f>Data!Y1174+$B$11</f>
        <v/>
      </c>
      <c r="P1174" s="9">
        <f>(Data!Y1174-$E$9)*$B$12+$E$9+$B$11</f>
        <v/>
      </c>
    </row>
    <row r="1175">
      <c r="H1175" s="14">
        <f>Data!A1175</f>
        <v/>
      </c>
      <c r="I1175" s="9">
        <f>IF(Occurrence!J1175&gt;0,Occurrence!J1175*$B$6,0)</f>
        <v/>
      </c>
      <c r="J1175" s="9">
        <f>IF(Occurrence!J1175&gt;0,MAX(0,(Occurrence!J1175-$D$4)*$B$7+$D$4*$B$6),0)</f>
        <v/>
      </c>
      <c r="K1175" s="9">
        <f>IF(Occurrence!K1175&gt;0,Occurrence!K1175*$B$6,0)</f>
        <v/>
      </c>
      <c r="L1175" s="9">
        <f>IF(Occurrence!K1175&gt;0,MAX(0,(Occurrence!K1175-$E$4)*$B$7+$E$4*$B$6),0)</f>
        <v/>
      </c>
      <c r="M1175" s="9">
        <f>Data!X1175+$B$11</f>
        <v/>
      </c>
      <c r="N1175" s="9">
        <f>(Data!X1175-$D$9)*$B$12+$D$9+$B$11</f>
        <v/>
      </c>
      <c r="O1175" s="9">
        <f>Data!Y1175+$B$11</f>
        <v/>
      </c>
      <c r="P1175" s="9">
        <f>(Data!Y1175-$E$9)*$B$12+$E$9+$B$11</f>
        <v/>
      </c>
    </row>
    <row r="1176">
      <c r="H1176" s="14">
        <f>Data!A1176</f>
        <v/>
      </c>
      <c r="I1176" s="9">
        <f>IF(Occurrence!J1176&gt;0,Occurrence!J1176*$B$6,0)</f>
        <v/>
      </c>
      <c r="J1176" s="9">
        <f>IF(Occurrence!J1176&gt;0,MAX(0,(Occurrence!J1176-$D$4)*$B$7+$D$4*$B$6),0)</f>
        <v/>
      </c>
      <c r="K1176" s="9">
        <f>IF(Occurrence!K1176&gt;0,Occurrence!K1176*$B$6,0)</f>
        <v/>
      </c>
      <c r="L1176" s="9">
        <f>IF(Occurrence!K1176&gt;0,MAX(0,(Occurrence!K1176-$E$4)*$B$7+$E$4*$B$6),0)</f>
        <v/>
      </c>
      <c r="M1176" s="9">
        <f>Data!X1176+$B$11</f>
        <v/>
      </c>
      <c r="N1176" s="9">
        <f>(Data!X1176-$D$9)*$B$12+$D$9+$B$11</f>
        <v/>
      </c>
      <c r="O1176" s="9">
        <f>Data!Y1176+$B$11</f>
        <v/>
      </c>
      <c r="P1176" s="9">
        <f>(Data!Y1176-$E$9)*$B$12+$E$9+$B$11</f>
        <v/>
      </c>
    </row>
    <row r="1177">
      <c r="H1177" s="14">
        <f>Data!A1177</f>
        <v/>
      </c>
      <c r="I1177" s="9">
        <f>IF(Occurrence!J1177&gt;0,Occurrence!J1177*$B$6,0)</f>
        <v/>
      </c>
      <c r="J1177" s="9">
        <f>IF(Occurrence!J1177&gt;0,MAX(0,(Occurrence!J1177-$D$4)*$B$7+$D$4*$B$6),0)</f>
        <v/>
      </c>
      <c r="K1177" s="9">
        <f>IF(Occurrence!K1177&gt;0,Occurrence!K1177*$B$6,0)</f>
        <v/>
      </c>
      <c r="L1177" s="9">
        <f>IF(Occurrence!K1177&gt;0,MAX(0,(Occurrence!K1177-$E$4)*$B$7+$E$4*$B$6),0)</f>
        <v/>
      </c>
      <c r="M1177" s="9">
        <f>Data!X1177+$B$11</f>
        <v/>
      </c>
      <c r="N1177" s="9">
        <f>(Data!X1177-$D$9)*$B$12+$D$9+$B$11</f>
        <v/>
      </c>
      <c r="O1177" s="9">
        <f>Data!Y1177+$B$11</f>
        <v/>
      </c>
      <c r="P1177" s="9">
        <f>(Data!Y1177-$E$9)*$B$12+$E$9+$B$11</f>
        <v/>
      </c>
    </row>
    <row r="1178">
      <c r="H1178" s="14">
        <f>Data!A1178</f>
        <v/>
      </c>
      <c r="I1178" s="9">
        <f>IF(Occurrence!J1178&gt;0,Occurrence!J1178*$B$6,0)</f>
        <v/>
      </c>
      <c r="J1178" s="9">
        <f>IF(Occurrence!J1178&gt;0,MAX(0,(Occurrence!J1178-$D$4)*$B$7+$D$4*$B$6),0)</f>
        <v/>
      </c>
      <c r="K1178" s="9">
        <f>IF(Occurrence!K1178&gt;0,Occurrence!K1178*$B$6,0)</f>
        <v/>
      </c>
      <c r="L1178" s="9">
        <f>IF(Occurrence!K1178&gt;0,MAX(0,(Occurrence!K1178-$E$4)*$B$7+$E$4*$B$6),0)</f>
        <v/>
      </c>
      <c r="M1178" s="9">
        <f>Data!X1178+$B$11</f>
        <v/>
      </c>
      <c r="N1178" s="9">
        <f>(Data!X1178-$D$9)*$B$12+$D$9+$B$11</f>
        <v/>
      </c>
      <c r="O1178" s="9">
        <f>Data!Y1178+$B$11</f>
        <v/>
      </c>
      <c r="P1178" s="9">
        <f>(Data!Y1178-$E$9)*$B$12+$E$9+$B$11</f>
        <v/>
      </c>
    </row>
    <row r="1179">
      <c r="H1179" s="14">
        <f>Data!A1179</f>
        <v/>
      </c>
      <c r="I1179" s="9">
        <f>IF(Occurrence!J1179&gt;0,Occurrence!J1179*$B$6,0)</f>
        <v/>
      </c>
      <c r="J1179" s="9">
        <f>IF(Occurrence!J1179&gt;0,MAX(0,(Occurrence!J1179-$D$4)*$B$7+$D$4*$B$6),0)</f>
        <v/>
      </c>
      <c r="K1179" s="9">
        <f>IF(Occurrence!K1179&gt;0,Occurrence!K1179*$B$6,0)</f>
        <v/>
      </c>
      <c r="L1179" s="9">
        <f>IF(Occurrence!K1179&gt;0,MAX(0,(Occurrence!K1179-$E$4)*$B$7+$E$4*$B$6),0)</f>
        <v/>
      </c>
      <c r="M1179" s="9">
        <f>Data!X1179+$B$11</f>
        <v/>
      </c>
      <c r="N1179" s="9">
        <f>(Data!X1179-$D$9)*$B$12+$D$9+$B$11</f>
        <v/>
      </c>
      <c r="O1179" s="9">
        <f>Data!Y1179+$B$11</f>
        <v/>
      </c>
      <c r="P1179" s="9">
        <f>(Data!Y1179-$E$9)*$B$12+$E$9+$B$11</f>
        <v/>
      </c>
    </row>
    <row r="1180">
      <c r="H1180" s="14">
        <f>Data!A1180</f>
        <v/>
      </c>
      <c r="I1180" s="9">
        <f>IF(Occurrence!J1180&gt;0,Occurrence!J1180*$B$6,0)</f>
        <v/>
      </c>
      <c r="J1180" s="9">
        <f>IF(Occurrence!J1180&gt;0,MAX(0,(Occurrence!J1180-$D$4)*$B$7+$D$4*$B$6),0)</f>
        <v/>
      </c>
      <c r="K1180" s="9">
        <f>IF(Occurrence!K1180&gt;0,Occurrence!K1180*$B$6,0)</f>
        <v/>
      </c>
      <c r="L1180" s="9">
        <f>IF(Occurrence!K1180&gt;0,MAX(0,(Occurrence!K1180-$E$4)*$B$7+$E$4*$B$6),0)</f>
        <v/>
      </c>
      <c r="M1180" s="9">
        <f>Data!X1180+$B$11</f>
        <v/>
      </c>
      <c r="N1180" s="9">
        <f>(Data!X1180-$D$9)*$B$12+$D$9+$B$11</f>
        <v/>
      </c>
      <c r="O1180" s="9">
        <f>Data!Y1180+$B$11</f>
        <v/>
      </c>
      <c r="P1180" s="9">
        <f>(Data!Y1180-$E$9)*$B$12+$E$9+$B$11</f>
        <v/>
      </c>
    </row>
    <row r="1181">
      <c r="H1181" s="14">
        <f>Data!A1181</f>
        <v/>
      </c>
      <c r="I1181" s="9">
        <f>IF(Occurrence!J1181&gt;0,Occurrence!J1181*$B$6,0)</f>
        <v/>
      </c>
      <c r="J1181" s="9">
        <f>IF(Occurrence!J1181&gt;0,MAX(0,(Occurrence!J1181-$D$4)*$B$7+$D$4*$B$6),0)</f>
        <v/>
      </c>
      <c r="K1181" s="9">
        <f>IF(Occurrence!K1181&gt;0,Occurrence!K1181*$B$6,0)</f>
        <v/>
      </c>
      <c r="L1181" s="9">
        <f>IF(Occurrence!K1181&gt;0,MAX(0,(Occurrence!K1181-$E$4)*$B$7+$E$4*$B$6),0)</f>
        <v/>
      </c>
      <c r="M1181" s="9">
        <f>Data!X1181+$B$11</f>
        <v/>
      </c>
      <c r="N1181" s="9">
        <f>(Data!X1181-$D$9)*$B$12+$D$9+$B$11</f>
        <v/>
      </c>
      <c r="O1181" s="9">
        <f>Data!Y1181+$B$11</f>
        <v/>
      </c>
      <c r="P1181" s="9">
        <f>(Data!Y1181-$E$9)*$B$12+$E$9+$B$11</f>
        <v/>
      </c>
    </row>
    <row r="1182">
      <c r="H1182" s="14">
        <f>Data!A1182</f>
        <v/>
      </c>
      <c r="I1182" s="9">
        <f>IF(Occurrence!J1182&gt;0,Occurrence!J1182*$B$6,0)</f>
        <v/>
      </c>
      <c r="J1182" s="9">
        <f>IF(Occurrence!J1182&gt;0,MAX(0,(Occurrence!J1182-$D$4)*$B$7+$D$4*$B$6),0)</f>
        <v/>
      </c>
      <c r="K1182" s="9">
        <f>IF(Occurrence!K1182&gt;0,Occurrence!K1182*$B$6,0)</f>
        <v/>
      </c>
      <c r="L1182" s="9">
        <f>IF(Occurrence!K1182&gt;0,MAX(0,(Occurrence!K1182-$E$4)*$B$7+$E$4*$B$6),0)</f>
        <v/>
      </c>
      <c r="M1182" s="9">
        <f>Data!X1182+$B$11</f>
        <v/>
      </c>
      <c r="N1182" s="9">
        <f>(Data!X1182-$D$9)*$B$12+$D$9+$B$11</f>
        <v/>
      </c>
      <c r="O1182" s="9">
        <f>Data!Y1182+$B$11</f>
        <v/>
      </c>
      <c r="P1182" s="9">
        <f>(Data!Y1182-$E$9)*$B$12+$E$9+$B$11</f>
        <v/>
      </c>
    </row>
    <row r="1183">
      <c r="H1183" s="14">
        <f>Data!A1183</f>
        <v/>
      </c>
      <c r="I1183" s="9">
        <f>IF(Occurrence!J1183&gt;0,Occurrence!J1183*$B$6,0)</f>
        <v/>
      </c>
      <c r="J1183" s="9">
        <f>IF(Occurrence!J1183&gt;0,MAX(0,(Occurrence!J1183-$D$4)*$B$7+$D$4*$B$6),0)</f>
        <v/>
      </c>
      <c r="K1183" s="9">
        <f>IF(Occurrence!K1183&gt;0,Occurrence!K1183*$B$6,0)</f>
        <v/>
      </c>
      <c r="L1183" s="9">
        <f>IF(Occurrence!K1183&gt;0,MAX(0,(Occurrence!K1183-$E$4)*$B$7+$E$4*$B$6),0)</f>
        <v/>
      </c>
      <c r="M1183" s="9">
        <f>Data!X1183+$B$11</f>
        <v/>
      </c>
      <c r="N1183" s="9">
        <f>(Data!X1183-$D$9)*$B$12+$D$9+$B$11</f>
        <v/>
      </c>
      <c r="O1183" s="9">
        <f>Data!Y1183+$B$11</f>
        <v/>
      </c>
      <c r="P1183" s="9">
        <f>(Data!Y1183-$E$9)*$B$12+$E$9+$B$11</f>
        <v/>
      </c>
    </row>
    <row r="1184">
      <c r="H1184" s="14">
        <f>Data!A1184</f>
        <v/>
      </c>
      <c r="I1184" s="9">
        <f>IF(Occurrence!J1184&gt;0,Occurrence!J1184*$B$6,0)</f>
        <v/>
      </c>
      <c r="J1184" s="9">
        <f>IF(Occurrence!J1184&gt;0,MAX(0,(Occurrence!J1184-$D$4)*$B$7+$D$4*$B$6),0)</f>
        <v/>
      </c>
      <c r="K1184" s="9">
        <f>IF(Occurrence!K1184&gt;0,Occurrence!K1184*$B$6,0)</f>
        <v/>
      </c>
      <c r="L1184" s="9">
        <f>IF(Occurrence!K1184&gt;0,MAX(0,(Occurrence!K1184-$E$4)*$B$7+$E$4*$B$6),0)</f>
        <v/>
      </c>
      <c r="M1184" s="9">
        <f>Data!X1184+$B$11</f>
        <v/>
      </c>
      <c r="N1184" s="9">
        <f>(Data!X1184-$D$9)*$B$12+$D$9+$B$11</f>
        <v/>
      </c>
      <c r="O1184" s="9">
        <f>Data!Y1184+$B$11</f>
        <v/>
      </c>
      <c r="P1184" s="9">
        <f>(Data!Y1184-$E$9)*$B$12+$E$9+$B$11</f>
        <v/>
      </c>
    </row>
    <row r="1185">
      <c r="H1185" s="14">
        <f>Data!A1185</f>
        <v/>
      </c>
      <c r="I1185" s="9">
        <f>IF(Occurrence!J1185&gt;0,Occurrence!J1185*$B$6,0)</f>
        <v/>
      </c>
      <c r="J1185" s="9">
        <f>IF(Occurrence!J1185&gt;0,MAX(0,(Occurrence!J1185-$D$4)*$B$7+$D$4*$B$6),0)</f>
        <v/>
      </c>
      <c r="K1185" s="9">
        <f>IF(Occurrence!K1185&gt;0,Occurrence!K1185*$B$6,0)</f>
        <v/>
      </c>
      <c r="L1185" s="9">
        <f>IF(Occurrence!K1185&gt;0,MAX(0,(Occurrence!K1185-$E$4)*$B$7+$E$4*$B$6),0)</f>
        <v/>
      </c>
      <c r="M1185" s="9">
        <f>Data!X1185+$B$11</f>
        <v/>
      </c>
      <c r="N1185" s="9">
        <f>(Data!X1185-$D$9)*$B$12+$D$9+$B$11</f>
        <v/>
      </c>
      <c r="O1185" s="9">
        <f>Data!Y1185+$B$11</f>
        <v/>
      </c>
      <c r="P1185" s="9">
        <f>(Data!Y1185-$E$9)*$B$12+$E$9+$B$11</f>
        <v/>
      </c>
    </row>
    <row r="1186">
      <c r="H1186" s="14">
        <f>Data!A1186</f>
        <v/>
      </c>
      <c r="I1186" s="9">
        <f>IF(Occurrence!J1186&gt;0,Occurrence!J1186*$B$6,0)</f>
        <v/>
      </c>
      <c r="J1186" s="9">
        <f>IF(Occurrence!J1186&gt;0,MAX(0,(Occurrence!J1186-$D$4)*$B$7+$D$4*$B$6),0)</f>
        <v/>
      </c>
      <c r="K1186" s="9">
        <f>IF(Occurrence!K1186&gt;0,Occurrence!K1186*$B$6,0)</f>
        <v/>
      </c>
      <c r="L1186" s="9">
        <f>IF(Occurrence!K1186&gt;0,MAX(0,(Occurrence!K1186-$E$4)*$B$7+$E$4*$B$6),0)</f>
        <v/>
      </c>
      <c r="M1186" s="9">
        <f>Data!X1186+$B$11</f>
        <v/>
      </c>
      <c r="N1186" s="9">
        <f>(Data!X1186-$D$9)*$B$12+$D$9+$B$11</f>
        <v/>
      </c>
      <c r="O1186" s="9">
        <f>Data!Y1186+$B$11</f>
        <v/>
      </c>
      <c r="P1186" s="9">
        <f>(Data!Y1186-$E$9)*$B$12+$E$9+$B$11</f>
        <v/>
      </c>
    </row>
    <row r="1187">
      <c r="H1187" s="14">
        <f>Data!A1187</f>
        <v/>
      </c>
      <c r="I1187" s="9">
        <f>IF(Occurrence!J1187&gt;0,Occurrence!J1187*$B$6,0)</f>
        <v/>
      </c>
      <c r="J1187" s="9">
        <f>IF(Occurrence!J1187&gt;0,MAX(0,(Occurrence!J1187-$D$4)*$B$7+$D$4*$B$6),0)</f>
        <v/>
      </c>
      <c r="K1187" s="9">
        <f>IF(Occurrence!K1187&gt;0,Occurrence!K1187*$B$6,0)</f>
        <v/>
      </c>
      <c r="L1187" s="9">
        <f>IF(Occurrence!K1187&gt;0,MAX(0,(Occurrence!K1187-$E$4)*$B$7+$E$4*$B$6),0)</f>
        <v/>
      </c>
      <c r="M1187" s="9">
        <f>Data!X1187+$B$11</f>
        <v/>
      </c>
      <c r="N1187" s="9">
        <f>(Data!X1187-$D$9)*$B$12+$D$9+$B$11</f>
        <v/>
      </c>
      <c r="O1187" s="9">
        <f>Data!Y1187+$B$11</f>
        <v/>
      </c>
      <c r="P1187" s="9">
        <f>(Data!Y1187-$E$9)*$B$12+$E$9+$B$11</f>
        <v/>
      </c>
    </row>
    <row r="1188">
      <c r="H1188" s="14">
        <f>Data!A1188</f>
        <v/>
      </c>
      <c r="I1188" s="9">
        <f>IF(Occurrence!J1188&gt;0,Occurrence!J1188*$B$6,0)</f>
        <v/>
      </c>
      <c r="J1188" s="9">
        <f>IF(Occurrence!J1188&gt;0,MAX(0,(Occurrence!J1188-$D$4)*$B$7+$D$4*$B$6),0)</f>
        <v/>
      </c>
      <c r="K1188" s="9">
        <f>IF(Occurrence!K1188&gt;0,Occurrence!K1188*$B$6,0)</f>
        <v/>
      </c>
      <c r="L1188" s="9">
        <f>IF(Occurrence!K1188&gt;0,MAX(0,(Occurrence!K1188-$E$4)*$B$7+$E$4*$B$6),0)</f>
        <v/>
      </c>
      <c r="M1188" s="9">
        <f>Data!X1188+$B$11</f>
        <v/>
      </c>
      <c r="N1188" s="9">
        <f>(Data!X1188-$D$9)*$B$12+$D$9+$B$11</f>
        <v/>
      </c>
      <c r="O1188" s="9">
        <f>Data!Y1188+$B$11</f>
        <v/>
      </c>
      <c r="P1188" s="9">
        <f>(Data!Y1188-$E$9)*$B$12+$E$9+$B$11</f>
        <v/>
      </c>
    </row>
    <row r="1189">
      <c r="H1189" s="14">
        <f>Data!A1189</f>
        <v/>
      </c>
      <c r="I1189" s="9">
        <f>IF(Occurrence!J1189&gt;0,Occurrence!J1189*$B$6,0)</f>
        <v/>
      </c>
      <c r="J1189" s="9">
        <f>IF(Occurrence!J1189&gt;0,MAX(0,(Occurrence!J1189-$D$4)*$B$7+$D$4*$B$6),0)</f>
        <v/>
      </c>
      <c r="K1189" s="9">
        <f>IF(Occurrence!K1189&gt;0,Occurrence!K1189*$B$6,0)</f>
        <v/>
      </c>
      <c r="L1189" s="9">
        <f>IF(Occurrence!K1189&gt;0,MAX(0,(Occurrence!K1189-$E$4)*$B$7+$E$4*$B$6),0)</f>
        <v/>
      </c>
      <c r="M1189" s="9">
        <f>Data!X1189+$B$11</f>
        <v/>
      </c>
      <c r="N1189" s="9">
        <f>(Data!X1189-$D$9)*$B$12+$D$9+$B$11</f>
        <v/>
      </c>
      <c r="O1189" s="9">
        <f>Data!Y1189+$B$11</f>
        <v/>
      </c>
      <c r="P1189" s="9">
        <f>(Data!Y1189-$E$9)*$B$12+$E$9+$B$11</f>
        <v/>
      </c>
    </row>
    <row r="1190">
      <c r="H1190" s="14">
        <f>Data!A1190</f>
        <v/>
      </c>
      <c r="I1190" s="9">
        <f>IF(Occurrence!J1190&gt;0,Occurrence!J1190*$B$6,0)</f>
        <v/>
      </c>
      <c r="J1190" s="9">
        <f>IF(Occurrence!J1190&gt;0,MAX(0,(Occurrence!J1190-$D$4)*$B$7+$D$4*$B$6),0)</f>
        <v/>
      </c>
      <c r="K1190" s="9">
        <f>IF(Occurrence!K1190&gt;0,Occurrence!K1190*$B$6,0)</f>
        <v/>
      </c>
      <c r="L1190" s="9">
        <f>IF(Occurrence!K1190&gt;0,MAX(0,(Occurrence!K1190-$E$4)*$B$7+$E$4*$B$6),0)</f>
        <v/>
      </c>
      <c r="M1190" s="9">
        <f>Data!X1190+$B$11</f>
        <v/>
      </c>
      <c r="N1190" s="9">
        <f>(Data!X1190-$D$9)*$B$12+$D$9+$B$11</f>
        <v/>
      </c>
      <c r="O1190" s="9">
        <f>Data!Y1190+$B$11</f>
        <v/>
      </c>
      <c r="P1190" s="9">
        <f>(Data!Y1190-$E$9)*$B$12+$E$9+$B$11</f>
        <v/>
      </c>
    </row>
    <row r="1191">
      <c r="H1191" s="14">
        <f>Data!A1191</f>
        <v/>
      </c>
      <c r="I1191" s="9">
        <f>IF(Occurrence!J1191&gt;0,Occurrence!J1191*$B$6,0)</f>
        <v/>
      </c>
      <c r="J1191" s="9">
        <f>IF(Occurrence!J1191&gt;0,MAX(0,(Occurrence!J1191-$D$4)*$B$7+$D$4*$B$6),0)</f>
        <v/>
      </c>
      <c r="K1191" s="9">
        <f>IF(Occurrence!K1191&gt;0,Occurrence!K1191*$B$6,0)</f>
        <v/>
      </c>
      <c r="L1191" s="9">
        <f>IF(Occurrence!K1191&gt;0,MAX(0,(Occurrence!K1191-$E$4)*$B$7+$E$4*$B$6),0)</f>
        <v/>
      </c>
      <c r="M1191" s="9">
        <f>Data!X1191+$B$11</f>
        <v/>
      </c>
      <c r="N1191" s="9">
        <f>(Data!X1191-$D$9)*$B$12+$D$9+$B$11</f>
        <v/>
      </c>
      <c r="O1191" s="9">
        <f>Data!Y1191+$B$11</f>
        <v/>
      </c>
      <c r="P1191" s="9">
        <f>(Data!Y1191-$E$9)*$B$12+$E$9+$B$11</f>
        <v/>
      </c>
    </row>
    <row r="1192">
      <c r="H1192" s="14">
        <f>Data!A1192</f>
        <v/>
      </c>
      <c r="I1192" s="9">
        <f>IF(Occurrence!J1192&gt;0,Occurrence!J1192*$B$6,0)</f>
        <v/>
      </c>
      <c r="J1192" s="9">
        <f>IF(Occurrence!J1192&gt;0,MAX(0,(Occurrence!J1192-$D$4)*$B$7+$D$4*$B$6),0)</f>
        <v/>
      </c>
      <c r="K1192" s="9">
        <f>IF(Occurrence!K1192&gt;0,Occurrence!K1192*$B$6,0)</f>
        <v/>
      </c>
      <c r="L1192" s="9">
        <f>IF(Occurrence!K1192&gt;0,MAX(0,(Occurrence!K1192-$E$4)*$B$7+$E$4*$B$6),0)</f>
        <v/>
      </c>
      <c r="M1192" s="9">
        <f>Data!X1192+$B$11</f>
        <v/>
      </c>
      <c r="N1192" s="9">
        <f>(Data!X1192-$D$9)*$B$12+$D$9+$B$11</f>
        <v/>
      </c>
      <c r="O1192" s="9">
        <f>Data!Y1192+$B$11</f>
        <v/>
      </c>
      <c r="P1192" s="9">
        <f>(Data!Y1192-$E$9)*$B$12+$E$9+$B$11</f>
        <v/>
      </c>
    </row>
    <row r="1193">
      <c r="H1193" s="14">
        <f>Data!A1193</f>
        <v/>
      </c>
      <c r="I1193" s="9">
        <f>IF(Occurrence!J1193&gt;0,Occurrence!J1193*$B$6,0)</f>
        <v/>
      </c>
      <c r="J1193" s="9">
        <f>IF(Occurrence!J1193&gt;0,MAX(0,(Occurrence!J1193-$D$4)*$B$7+$D$4*$B$6),0)</f>
        <v/>
      </c>
      <c r="K1193" s="9">
        <f>IF(Occurrence!K1193&gt;0,Occurrence!K1193*$B$6,0)</f>
        <v/>
      </c>
      <c r="L1193" s="9">
        <f>IF(Occurrence!K1193&gt;0,MAX(0,(Occurrence!K1193-$E$4)*$B$7+$E$4*$B$6),0)</f>
        <v/>
      </c>
      <c r="M1193" s="9">
        <f>Data!X1193+$B$11</f>
        <v/>
      </c>
      <c r="N1193" s="9">
        <f>(Data!X1193-$D$9)*$B$12+$D$9+$B$11</f>
        <v/>
      </c>
      <c r="O1193" s="9">
        <f>Data!Y1193+$B$11</f>
        <v/>
      </c>
      <c r="P1193" s="9">
        <f>(Data!Y1193-$E$9)*$B$12+$E$9+$B$11</f>
        <v/>
      </c>
    </row>
    <row r="1194">
      <c r="H1194" s="14">
        <f>Data!A1194</f>
        <v/>
      </c>
      <c r="I1194" s="9">
        <f>IF(Occurrence!J1194&gt;0,Occurrence!J1194*$B$6,0)</f>
        <v/>
      </c>
      <c r="J1194" s="9">
        <f>IF(Occurrence!J1194&gt;0,MAX(0,(Occurrence!J1194-$D$4)*$B$7+$D$4*$B$6),0)</f>
        <v/>
      </c>
      <c r="K1194" s="9">
        <f>IF(Occurrence!K1194&gt;0,Occurrence!K1194*$B$6,0)</f>
        <v/>
      </c>
      <c r="L1194" s="9">
        <f>IF(Occurrence!K1194&gt;0,MAX(0,(Occurrence!K1194-$E$4)*$B$7+$E$4*$B$6),0)</f>
        <v/>
      </c>
      <c r="M1194" s="9">
        <f>Data!X1194+$B$11</f>
        <v/>
      </c>
      <c r="N1194" s="9">
        <f>(Data!X1194-$D$9)*$B$12+$D$9+$B$11</f>
        <v/>
      </c>
      <c r="O1194" s="9">
        <f>Data!Y1194+$B$11</f>
        <v/>
      </c>
      <c r="P1194" s="9">
        <f>(Data!Y1194-$E$9)*$B$12+$E$9+$B$11</f>
        <v/>
      </c>
    </row>
    <row r="1195">
      <c r="H1195" s="14">
        <f>Data!A1195</f>
        <v/>
      </c>
      <c r="I1195" s="9">
        <f>IF(Occurrence!J1195&gt;0,Occurrence!J1195*$B$6,0)</f>
        <v/>
      </c>
      <c r="J1195" s="9">
        <f>IF(Occurrence!J1195&gt;0,MAX(0,(Occurrence!J1195-$D$4)*$B$7+$D$4*$B$6),0)</f>
        <v/>
      </c>
      <c r="K1195" s="9">
        <f>IF(Occurrence!K1195&gt;0,Occurrence!K1195*$B$6,0)</f>
        <v/>
      </c>
      <c r="L1195" s="9">
        <f>IF(Occurrence!K1195&gt;0,MAX(0,(Occurrence!K1195-$E$4)*$B$7+$E$4*$B$6),0)</f>
        <v/>
      </c>
      <c r="M1195" s="9">
        <f>Data!X1195+$B$11</f>
        <v/>
      </c>
      <c r="N1195" s="9">
        <f>(Data!X1195-$D$9)*$B$12+$D$9+$B$11</f>
        <v/>
      </c>
      <c r="O1195" s="9">
        <f>Data!Y1195+$B$11</f>
        <v/>
      </c>
      <c r="P1195" s="9">
        <f>(Data!Y1195-$E$9)*$B$12+$E$9+$B$11</f>
        <v/>
      </c>
    </row>
    <row r="1196">
      <c r="H1196" s="14">
        <f>Data!A1196</f>
        <v/>
      </c>
      <c r="I1196" s="9">
        <f>IF(Occurrence!J1196&gt;0,Occurrence!J1196*$B$6,0)</f>
        <v/>
      </c>
      <c r="J1196" s="9">
        <f>IF(Occurrence!J1196&gt;0,MAX(0,(Occurrence!J1196-$D$4)*$B$7+$D$4*$B$6),0)</f>
        <v/>
      </c>
      <c r="K1196" s="9">
        <f>IF(Occurrence!K1196&gt;0,Occurrence!K1196*$B$6,0)</f>
        <v/>
      </c>
      <c r="L1196" s="9">
        <f>IF(Occurrence!K1196&gt;0,MAX(0,(Occurrence!K1196-$E$4)*$B$7+$E$4*$B$6),0)</f>
        <v/>
      </c>
      <c r="M1196" s="9">
        <f>Data!X1196+$B$11</f>
        <v/>
      </c>
      <c r="N1196" s="9">
        <f>(Data!X1196-$D$9)*$B$12+$D$9+$B$11</f>
        <v/>
      </c>
      <c r="O1196" s="9">
        <f>Data!Y1196+$B$11</f>
        <v/>
      </c>
      <c r="P1196" s="9">
        <f>(Data!Y1196-$E$9)*$B$12+$E$9+$B$11</f>
        <v/>
      </c>
    </row>
    <row r="1197">
      <c r="H1197" s="14">
        <f>Data!A1197</f>
        <v/>
      </c>
      <c r="I1197" s="9">
        <f>IF(Occurrence!J1197&gt;0,Occurrence!J1197*$B$6,0)</f>
        <v/>
      </c>
      <c r="J1197" s="9">
        <f>IF(Occurrence!J1197&gt;0,MAX(0,(Occurrence!J1197-$D$4)*$B$7+$D$4*$B$6),0)</f>
        <v/>
      </c>
      <c r="K1197" s="9">
        <f>IF(Occurrence!K1197&gt;0,Occurrence!K1197*$B$6,0)</f>
        <v/>
      </c>
      <c r="L1197" s="9">
        <f>IF(Occurrence!K1197&gt;0,MAX(0,(Occurrence!K1197-$E$4)*$B$7+$E$4*$B$6),0)</f>
        <v/>
      </c>
      <c r="M1197" s="9">
        <f>Data!X1197+$B$11</f>
        <v/>
      </c>
      <c r="N1197" s="9">
        <f>(Data!X1197-$D$9)*$B$12+$D$9+$B$11</f>
        <v/>
      </c>
      <c r="O1197" s="9">
        <f>Data!Y1197+$B$11</f>
        <v/>
      </c>
      <c r="P1197" s="9">
        <f>(Data!Y1197-$E$9)*$B$12+$E$9+$B$11</f>
        <v/>
      </c>
    </row>
    <row r="1198">
      <c r="H1198" s="14">
        <f>Data!A1198</f>
        <v/>
      </c>
      <c r="I1198" s="9">
        <f>IF(Occurrence!J1198&gt;0,Occurrence!J1198*$B$6,0)</f>
        <v/>
      </c>
      <c r="J1198" s="9">
        <f>IF(Occurrence!J1198&gt;0,MAX(0,(Occurrence!J1198-$D$4)*$B$7+$D$4*$B$6),0)</f>
        <v/>
      </c>
      <c r="K1198" s="9">
        <f>IF(Occurrence!K1198&gt;0,Occurrence!K1198*$B$6,0)</f>
        <v/>
      </c>
      <c r="L1198" s="9">
        <f>IF(Occurrence!K1198&gt;0,MAX(0,(Occurrence!K1198-$E$4)*$B$7+$E$4*$B$6),0)</f>
        <v/>
      </c>
      <c r="M1198" s="9">
        <f>Data!X1198+$B$11</f>
        <v/>
      </c>
      <c r="N1198" s="9">
        <f>(Data!X1198-$D$9)*$B$12+$D$9+$B$11</f>
        <v/>
      </c>
      <c r="O1198" s="9">
        <f>Data!Y1198+$B$11</f>
        <v/>
      </c>
      <c r="P1198" s="9">
        <f>(Data!Y1198-$E$9)*$B$12+$E$9+$B$11</f>
        <v/>
      </c>
    </row>
    <row r="1199">
      <c r="H1199" s="14">
        <f>Data!A1199</f>
        <v/>
      </c>
      <c r="I1199" s="9">
        <f>IF(Occurrence!J1199&gt;0,Occurrence!J1199*$B$6,0)</f>
        <v/>
      </c>
      <c r="J1199" s="9">
        <f>IF(Occurrence!J1199&gt;0,MAX(0,(Occurrence!J1199-$D$4)*$B$7+$D$4*$B$6),0)</f>
        <v/>
      </c>
      <c r="K1199" s="9">
        <f>IF(Occurrence!K1199&gt;0,Occurrence!K1199*$B$6,0)</f>
        <v/>
      </c>
      <c r="L1199" s="9">
        <f>IF(Occurrence!K1199&gt;0,MAX(0,(Occurrence!K1199-$E$4)*$B$7+$E$4*$B$6),0)</f>
        <v/>
      </c>
      <c r="M1199" s="9">
        <f>Data!X1199+$B$11</f>
        <v/>
      </c>
      <c r="N1199" s="9">
        <f>(Data!X1199-$D$9)*$B$12+$D$9+$B$11</f>
        <v/>
      </c>
      <c r="O1199" s="9">
        <f>Data!Y1199+$B$11</f>
        <v/>
      </c>
      <c r="P1199" s="9">
        <f>(Data!Y1199-$E$9)*$B$12+$E$9+$B$11</f>
        <v/>
      </c>
    </row>
    <row r="1200">
      <c r="H1200" s="14">
        <f>Data!A1200</f>
        <v/>
      </c>
      <c r="I1200" s="9">
        <f>IF(Occurrence!J1200&gt;0,Occurrence!J1200*$B$6,0)</f>
        <v/>
      </c>
      <c r="J1200" s="9">
        <f>IF(Occurrence!J1200&gt;0,MAX(0,(Occurrence!J1200-$D$4)*$B$7+$D$4*$B$6),0)</f>
        <v/>
      </c>
      <c r="K1200" s="9">
        <f>IF(Occurrence!K1200&gt;0,Occurrence!K1200*$B$6,0)</f>
        <v/>
      </c>
      <c r="L1200" s="9">
        <f>IF(Occurrence!K1200&gt;0,MAX(0,(Occurrence!K1200-$E$4)*$B$7+$E$4*$B$6),0)</f>
        <v/>
      </c>
      <c r="M1200" s="9">
        <f>Data!X1200+$B$11</f>
        <v/>
      </c>
      <c r="N1200" s="9">
        <f>(Data!X1200-$D$9)*$B$12+$D$9+$B$11</f>
        <v/>
      </c>
      <c r="O1200" s="9">
        <f>Data!Y1200+$B$11</f>
        <v/>
      </c>
      <c r="P1200" s="9">
        <f>(Data!Y1200-$E$9)*$B$12+$E$9+$B$11</f>
        <v/>
      </c>
    </row>
    <row r="1201">
      <c r="H1201" s="14">
        <f>Data!A1201</f>
        <v/>
      </c>
      <c r="I1201" s="9">
        <f>IF(Occurrence!J1201&gt;0,Occurrence!J1201*$B$6,0)</f>
        <v/>
      </c>
      <c r="J1201" s="9">
        <f>IF(Occurrence!J1201&gt;0,MAX(0,(Occurrence!J1201-$D$4)*$B$7+$D$4*$B$6),0)</f>
        <v/>
      </c>
      <c r="K1201" s="9">
        <f>IF(Occurrence!K1201&gt;0,Occurrence!K1201*$B$6,0)</f>
        <v/>
      </c>
      <c r="L1201" s="9">
        <f>IF(Occurrence!K1201&gt;0,MAX(0,(Occurrence!K1201-$E$4)*$B$7+$E$4*$B$6),0)</f>
        <v/>
      </c>
      <c r="M1201" s="9">
        <f>Data!X1201+$B$11</f>
        <v/>
      </c>
      <c r="N1201" s="9">
        <f>(Data!X1201-$D$9)*$B$12+$D$9+$B$11</f>
        <v/>
      </c>
      <c r="O1201" s="9">
        <f>Data!Y1201+$B$11</f>
        <v/>
      </c>
      <c r="P1201" s="9">
        <f>(Data!Y1201-$E$9)*$B$12+$E$9+$B$11</f>
        <v/>
      </c>
    </row>
    <row r="1202">
      <c r="H1202" s="14">
        <f>Data!A1202</f>
        <v/>
      </c>
      <c r="I1202" s="9">
        <f>IF(Occurrence!J1202&gt;0,Occurrence!J1202*$B$6,0)</f>
        <v/>
      </c>
      <c r="J1202" s="9">
        <f>IF(Occurrence!J1202&gt;0,MAX(0,(Occurrence!J1202-$D$4)*$B$7+$D$4*$B$6),0)</f>
        <v/>
      </c>
      <c r="K1202" s="9">
        <f>IF(Occurrence!K1202&gt;0,Occurrence!K1202*$B$6,0)</f>
        <v/>
      </c>
      <c r="L1202" s="9">
        <f>IF(Occurrence!K1202&gt;0,MAX(0,(Occurrence!K1202-$E$4)*$B$7+$E$4*$B$6),0)</f>
        <v/>
      </c>
      <c r="M1202" s="9">
        <f>Data!X1202+$B$11</f>
        <v/>
      </c>
      <c r="N1202" s="9">
        <f>(Data!X1202-$D$9)*$B$12+$D$9+$B$11</f>
        <v/>
      </c>
      <c r="O1202" s="9">
        <f>Data!Y1202+$B$11</f>
        <v/>
      </c>
      <c r="P1202" s="9">
        <f>(Data!Y1202-$E$9)*$B$12+$E$9+$B$11</f>
        <v/>
      </c>
    </row>
    <row r="1203">
      <c r="H1203" s="14">
        <f>Data!A1203</f>
        <v/>
      </c>
      <c r="I1203" s="9">
        <f>IF(Occurrence!J1203&gt;0,Occurrence!J1203*$B$6,0)</f>
        <v/>
      </c>
      <c r="J1203" s="9">
        <f>IF(Occurrence!J1203&gt;0,MAX(0,(Occurrence!J1203-$D$4)*$B$7+$D$4*$B$6),0)</f>
        <v/>
      </c>
      <c r="K1203" s="9">
        <f>IF(Occurrence!K1203&gt;0,Occurrence!K1203*$B$6,0)</f>
        <v/>
      </c>
      <c r="L1203" s="9">
        <f>IF(Occurrence!K1203&gt;0,MAX(0,(Occurrence!K1203-$E$4)*$B$7+$E$4*$B$6),0)</f>
        <v/>
      </c>
      <c r="M1203" s="9">
        <f>Data!X1203+$B$11</f>
        <v/>
      </c>
      <c r="N1203" s="9">
        <f>(Data!X1203-$D$9)*$B$12+$D$9+$B$11</f>
        <v/>
      </c>
      <c r="O1203" s="9">
        <f>Data!Y1203+$B$11</f>
        <v/>
      </c>
      <c r="P1203" s="9">
        <f>(Data!Y1203-$E$9)*$B$12+$E$9+$B$11</f>
        <v/>
      </c>
    </row>
    <row r="1204">
      <c r="H1204" s="14">
        <f>Data!A1204</f>
        <v/>
      </c>
      <c r="I1204" s="9">
        <f>IF(Occurrence!J1204&gt;0,Occurrence!J1204*$B$6,0)</f>
        <v/>
      </c>
      <c r="J1204" s="9">
        <f>IF(Occurrence!J1204&gt;0,MAX(0,(Occurrence!J1204-$D$4)*$B$7+$D$4*$B$6),0)</f>
        <v/>
      </c>
      <c r="K1204" s="9">
        <f>IF(Occurrence!K1204&gt;0,Occurrence!K1204*$B$6,0)</f>
        <v/>
      </c>
      <c r="L1204" s="9">
        <f>IF(Occurrence!K1204&gt;0,MAX(0,(Occurrence!K1204-$E$4)*$B$7+$E$4*$B$6),0)</f>
        <v/>
      </c>
      <c r="M1204" s="9">
        <f>Data!X1204+$B$11</f>
        <v/>
      </c>
      <c r="N1204" s="9">
        <f>(Data!X1204-$D$9)*$B$12+$D$9+$B$11</f>
        <v/>
      </c>
      <c r="O1204" s="9">
        <f>Data!Y1204+$B$11</f>
        <v/>
      </c>
      <c r="P1204" s="9">
        <f>(Data!Y1204-$E$9)*$B$12+$E$9+$B$11</f>
        <v/>
      </c>
    </row>
    <row r="1205">
      <c r="H1205" s="14">
        <f>Data!A1205</f>
        <v/>
      </c>
      <c r="I1205" s="9">
        <f>IF(Occurrence!J1205&gt;0,Occurrence!J1205*$B$6,0)</f>
        <v/>
      </c>
      <c r="J1205" s="9">
        <f>IF(Occurrence!J1205&gt;0,MAX(0,(Occurrence!J1205-$D$4)*$B$7+$D$4*$B$6),0)</f>
        <v/>
      </c>
      <c r="K1205" s="9">
        <f>IF(Occurrence!K1205&gt;0,Occurrence!K1205*$B$6,0)</f>
        <v/>
      </c>
      <c r="L1205" s="9">
        <f>IF(Occurrence!K1205&gt;0,MAX(0,(Occurrence!K1205-$E$4)*$B$7+$E$4*$B$6),0)</f>
        <v/>
      </c>
      <c r="M1205" s="9">
        <f>Data!X1205+$B$11</f>
        <v/>
      </c>
      <c r="N1205" s="9">
        <f>(Data!X1205-$D$9)*$B$12+$D$9+$B$11</f>
        <v/>
      </c>
      <c r="O1205" s="9">
        <f>Data!Y1205+$B$11</f>
        <v/>
      </c>
      <c r="P1205" s="9">
        <f>(Data!Y1205-$E$9)*$B$12+$E$9+$B$11</f>
        <v/>
      </c>
    </row>
    <row r="1206">
      <c r="H1206" s="14">
        <f>Data!A1206</f>
        <v/>
      </c>
      <c r="I1206" s="9">
        <f>IF(Occurrence!J1206&gt;0,Occurrence!J1206*$B$6,0)</f>
        <v/>
      </c>
      <c r="J1206" s="9">
        <f>IF(Occurrence!J1206&gt;0,MAX(0,(Occurrence!J1206-$D$4)*$B$7+$D$4*$B$6),0)</f>
        <v/>
      </c>
      <c r="K1206" s="9">
        <f>IF(Occurrence!K1206&gt;0,Occurrence!K1206*$B$6,0)</f>
        <v/>
      </c>
      <c r="L1206" s="9">
        <f>IF(Occurrence!K1206&gt;0,MAX(0,(Occurrence!K1206-$E$4)*$B$7+$E$4*$B$6),0)</f>
        <v/>
      </c>
      <c r="M1206" s="9">
        <f>Data!X1206+$B$11</f>
        <v/>
      </c>
      <c r="N1206" s="9">
        <f>(Data!X1206-$D$9)*$B$12+$D$9+$B$11</f>
        <v/>
      </c>
      <c r="O1206" s="9">
        <f>Data!Y1206+$B$11</f>
        <v/>
      </c>
      <c r="P1206" s="9">
        <f>(Data!Y1206-$E$9)*$B$12+$E$9+$B$11</f>
        <v/>
      </c>
    </row>
    <row r="1207">
      <c r="H1207" s="14">
        <f>Data!A1207</f>
        <v/>
      </c>
      <c r="I1207" s="9">
        <f>IF(Occurrence!J1207&gt;0,Occurrence!J1207*$B$6,0)</f>
        <v/>
      </c>
      <c r="J1207" s="9">
        <f>IF(Occurrence!J1207&gt;0,MAX(0,(Occurrence!J1207-$D$4)*$B$7+$D$4*$B$6),0)</f>
        <v/>
      </c>
      <c r="K1207" s="9">
        <f>IF(Occurrence!K1207&gt;0,Occurrence!K1207*$B$6,0)</f>
        <v/>
      </c>
      <c r="L1207" s="9">
        <f>IF(Occurrence!K1207&gt;0,MAX(0,(Occurrence!K1207-$E$4)*$B$7+$E$4*$B$6),0)</f>
        <v/>
      </c>
      <c r="M1207" s="9">
        <f>Data!X1207+$B$11</f>
        <v/>
      </c>
      <c r="N1207" s="9">
        <f>(Data!X1207-$D$9)*$B$12+$D$9+$B$11</f>
        <v/>
      </c>
      <c r="O1207" s="9">
        <f>Data!Y1207+$B$11</f>
        <v/>
      </c>
      <c r="P1207" s="9">
        <f>(Data!Y1207-$E$9)*$B$12+$E$9+$B$11</f>
        <v/>
      </c>
    </row>
    <row r="1208">
      <c r="H1208" s="14">
        <f>Data!A1208</f>
        <v/>
      </c>
      <c r="I1208" s="9">
        <f>IF(Occurrence!J1208&gt;0,Occurrence!J1208*$B$6,0)</f>
        <v/>
      </c>
      <c r="J1208" s="9">
        <f>IF(Occurrence!J1208&gt;0,MAX(0,(Occurrence!J1208-$D$4)*$B$7+$D$4*$B$6),0)</f>
        <v/>
      </c>
      <c r="K1208" s="9">
        <f>IF(Occurrence!K1208&gt;0,Occurrence!K1208*$B$6,0)</f>
        <v/>
      </c>
      <c r="L1208" s="9">
        <f>IF(Occurrence!K1208&gt;0,MAX(0,(Occurrence!K1208-$E$4)*$B$7+$E$4*$B$6),0)</f>
        <v/>
      </c>
      <c r="M1208" s="9">
        <f>Data!X1208+$B$11</f>
        <v/>
      </c>
      <c r="N1208" s="9">
        <f>(Data!X1208-$D$9)*$B$12+$D$9+$B$11</f>
        <v/>
      </c>
      <c r="O1208" s="9">
        <f>Data!Y1208+$B$11</f>
        <v/>
      </c>
      <c r="P1208" s="9">
        <f>(Data!Y1208-$E$9)*$B$12+$E$9+$B$11</f>
        <v/>
      </c>
    </row>
    <row r="1209">
      <c r="H1209" s="14">
        <f>Data!A1209</f>
        <v/>
      </c>
      <c r="I1209" s="9">
        <f>IF(Occurrence!J1209&gt;0,Occurrence!J1209*$B$6,0)</f>
        <v/>
      </c>
      <c r="J1209" s="9">
        <f>IF(Occurrence!J1209&gt;0,MAX(0,(Occurrence!J1209-$D$4)*$B$7+$D$4*$B$6),0)</f>
        <v/>
      </c>
      <c r="K1209" s="9">
        <f>IF(Occurrence!K1209&gt;0,Occurrence!K1209*$B$6,0)</f>
        <v/>
      </c>
      <c r="L1209" s="9">
        <f>IF(Occurrence!K1209&gt;0,MAX(0,(Occurrence!K1209-$E$4)*$B$7+$E$4*$B$6),0)</f>
        <v/>
      </c>
      <c r="M1209" s="9">
        <f>Data!X1209+$B$11</f>
        <v/>
      </c>
      <c r="N1209" s="9">
        <f>(Data!X1209-$D$9)*$B$12+$D$9+$B$11</f>
        <v/>
      </c>
      <c r="O1209" s="9">
        <f>Data!Y1209+$B$11</f>
        <v/>
      </c>
      <c r="P1209" s="9">
        <f>(Data!Y1209-$E$9)*$B$12+$E$9+$B$11</f>
        <v/>
      </c>
    </row>
    <row r="1210">
      <c r="H1210" s="14">
        <f>Data!A1210</f>
        <v/>
      </c>
      <c r="I1210" s="9">
        <f>IF(Occurrence!J1210&gt;0,Occurrence!J1210*$B$6,0)</f>
        <v/>
      </c>
      <c r="J1210" s="9">
        <f>IF(Occurrence!J1210&gt;0,MAX(0,(Occurrence!J1210-$D$4)*$B$7+$D$4*$B$6),0)</f>
        <v/>
      </c>
      <c r="K1210" s="9">
        <f>IF(Occurrence!K1210&gt;0,Occurrence!K1210*$B$6,0)</f>
        <v/>
      </c>
      <c r="L1210" s="9">
        <f>IF(Occurrence!K1210&gt;0,MAX(0,(Occurrence!K1210-$E$4)*$B$7+$E$4*$B$6),0)</f>
        <v/>
      </c>
      <c r="M1210" s="9">
        <f>Data!X1210+$B$11</f>
        <v/>
      </c>
      <c r="N1210" s="9">
        <f>(Data!X1210-$D$9)*$B$12+$D$9+$B$11</f>
        <v/>
      </c>
      <c r="O1210" s="9">
        <f>Data!Y1210+$B$11</f>
        <v/>
      </c>
      <c r="P1210" s="9">
        <f>(Data!Y1210-$E$9)*$B$12+$E$9+$B$11</f>
        <v/>
      </c>
    </row>
    <row r="1211">
      <c r="H1211" s="14">
        <f>Data!A1211</f>
        <v/>
      </c>
      <c r="I1211" s="9">
        <f>IF(Occurrence!J1211&gt;0,Occurrence!J1211*$B$6,0)</f>
        <v/>
      </c>
      <c r="J1211" s="9">
        <f>IF(Occurrence!J1211&gt;0,MAX(0,(Occurrence!J1211-$D$4)*$B$7+$D$4*$B$6),0)</f>
        <v/>
      </c>
      <c r="K1211" s="9">
        <f>IF(Occurrence!K1211&gt;0,Occurrence!K1211*$B$6,0)</f>
        <v/>
      </c>
      <c r="L1211" s="9">
        <f>IF(Occurrence!K1211&gt;0,MAX(0,(Occurrence!K1211-$E$4)*$B$7+$E$4*$B$6),0)</f>
        <v/>
      </c>
      <c r="M1211" s="9">
        <f>Data!X1211+$B$11</f>
        <v/>
      </c>
      <c r="N1211" s="9">
        <f>(Data!X1211-$D$9)*$B$12+$D$9+$B$11</f>
        <v/>
      </c>
      <c r="O1211" s="9">
        <f>Data!Y1211+$B$11</f>
        <v/>
      </c>
      <c r="P1211" s="9">
        <f>(Data!Y1211-$E$9)*$B$12+$E$9+$B$11</f>
        <v/>
      </c>
    </row>
    <row r="1212">
      <c r="H1212" s="14">
        <f>Data!A1212</f>
        <v/>
      </c>
      <c r="I1212" s="9">
        <f>IF(Occurrence!J1212&gt;0,Occurrence!J1212*$B$6,0)</f>
        <v/>
      </c>
      <c r="J1212" s="9">
        <f>IF(Occurrence!J1212&gt;0,MAX(0,(Occurrence!J1212-$D$4)*$B$7+$D$4*$B$6),0)</f>
        <v/>
      </c>
      <c r="K1212" s="9">
        <f>IF(Occurrence!K1212&gt;0,Occurrence!K1212*$B$6,0)</f>
        <v/>
      </c>
      <c r="L1212" s="9">
        <f>IF(Occurrence!K1212&gt;0,MAX(0,(Occurrence!K1212-$E$4)*$B$7+$E$4*$B$6),0)</f>
        <v/>
      </c>
      <c r="M1212" s="9">
        <f>Data!X1212+$B$11</f>
        <v/>
      </c>
      <c r="N1212" s="9">
        <f>(Data!X1212-$D$9)*$B$12+$D$9+$B$11</f>
        <v/>
      </c>
      <c r="O1212" s="9">
        <f>Data!Y1212+$B$11</f>
        <v/>
      </c>
      <c r="P1212" s="9">
        <f>(Data!Y1212-$E$9)*$B$12+$E$9+$B$11</f>
        <v/>
      </c>
    </row>
    <row r="1213">
      <c r="H1213" s="14">
        <f>Data!A1213</f>
        <v/>
      </c>
      <c r="I1213" s="9">
        <f>IF(Occurrence!J1213&gt;0,Occurrence!J1213*$B$6,0)</f>
        <v/>
      </c>
      <c r="J1213" s="9">
        <f>IF(Occurrence!J1213&gt;0,MAX(0,(Occurrence!J1213-$D$4)*$B$7+$D$4*$B$6),0)</f>
        <v/>
      </c>
      <c r="K1213" s="9">
        <f>IF(Occurrence!K1213&gt;0,Occurrence!K1213*$B$6,0)</f>
        <v/>
      </c>
      <c r="L1213" s="9">
        <f>IF(Occurrence!K1213&gt;0,MAX(0,(Occurrence!K1213-$E$4)*$B$7+$E$4*$B$6),0)</f>
        <v/>
      </c>
      <c r="M1213" s="9">
        <f>Data!X1213+$B$11</f>
        <v/>
      </c>
      <c r="N1213" s="9">
        <f>(Data!X1213-$D$9)*$B$12+$D$9+$B$11</f>
        <v/>
      </c>
      <c r="O1213" s="9">
        <f>Data!Y1213+$B$11</f>
        <v/>
      </c>
      <c r="P1213" s="9">
        <f>(Data!Y1213-$E$9)*$B$12+$E$9+$B$11</f>
        <v/>
      </c>
    </row>
    <row r="1214">
      <c r="H1214" s="14">
        <f>Data!A1214</f>
        <v/>
      </c>
      <c r="I1214" s="9">
        <f>IF(Occurrence!J1214&gt;0,Occurrence!J1214*$B$6,0)</f>
        <v/>
      </c>
      <c r="J1214" s="9">
        <f>IF(Occurrence!J1214&gt;0,MAX(0,(Occurrence!J1214-$D$4)*$B$7+$D$4*$B$6),0)</f>
        <v/>
      </c>
      <c r="K1214" s="9">
        <f>IF(Occurrence!K1214&gt;0,Occurrence!K1214*$B$6,0)</f>
        <v/>
      </c>
      <c r="L1214" s="9">
        <f>IF(Occurrence!K1214&gt;0,MAX(0,(Occurrence!K1214-$E$4)*$B$7+$E$4*$B$6),0)</f>
        <v/>
      </c>
      <c r="M1214" s="9">
        <f>Data!X1214+$B$11</f>
        <v/>
      </c>
      <c r="N1214" s="9">
        <f>(Data!X1214-$D$9)*$B$12+$D$9+$B$11</f>
        <v/>
      </c>
      <c r="O1214" s="9">
        <f>Data!Y1214+$B$11</f>
        <v/>
      </c>
      <c r="P1214" s="9">
        <f>(Data!Y1214-$E$9)*$B$12+$E$9+$B$11</f>
        <v/>
      </c>
    </row>
    <row r="1215">
      <c r="H1215" s="14">
        <f>Data!A1215</f>
        <v/>
      </c>
      <c r="I1215" s="9">
        <f>IF(Occurrence!J1215&gt;0,Occurrence!J1215*$B$6,0)</f>
        <v/>
      </c>
      <c r="J1215" s="9">
        <f>IF(Occurrence!J1215&gt;0,MAX(0,(Occurrence!J1215-$D$4)*$B$7+$D$4*$B$6),0)</f>
        <v/>
      </c>
      <c r="K1215" s="9">
        <f>IF(Occurrence!K1215&gt;0,Occurrence!K1215*$B$6,0)</f>
        <v/>
      </c>
      <c r="L1215" s="9">
        <f>IF(Occurrence!K1215&gt;0,MAX(0,(Occurrence!K1215-$E$4)*$B$7+$E$4*$B$6),0)</f>
        <v/>
      </c>
      <c r="M1215" s="9">
        <f>Data!X1215+$B$11</f>
        <v/>
      </c>
      <c r="N1215" s="9">
        <f>(Data!X1215-$D$9)*$B$12+$D$9+$B$11</f>
        <v/>
      </c>
      <c r="O1215" s="9">
        <f>Data!Y1215+$B$11</f>
        <v/>
      </c>
      <c r="P1215" s="9">
        <f>(Data!Y1215-$E$9)*$B$12+$E$9+$B$11</f>
        <v/>
      </c>
    </row>
    <row r="1216">
      <c r="H1216" s="14">
        <f>Data!A1216</f>
        <v/>
      </c>
      <c r="I1216" s="9">
        <f>IF(Occurrence!J1216&gt;0,Occurrence!J1216*$B$6,0)</f>
        <v/>
      </c>
      <c r="J1216" s="9">
        <f>IF(Occurrence!J1216&gt;0,MAX(0,(Occurrence!J1216-$D$4)*$B$7+$D$4*$B$6),0)</f>
        <v/>
      </c>
      <c r="K1216" s="9">
        <f>IF(Occurrence!K1216&gt;0,Occurrence!K1216*$B$6,0)</f>
        <v/>
      </c>
      <c r="L1216" s="9">
        <f>IF(Occurrence!K1216&gt;0,MAX(0,(Occurrence!K1216-$E$4)*$B$7+$E$4*$B$6),0)</f>
        <v/>
      </c>
      <c r="M1216" s="9">
        <f>Data!X1216+$B$11</f>
        <v/>
      </c>
      <c r="N1216" s="9">
        <f>(Data!X1216-$D$9)*$B$12+$D$9+$B$11</f>
        <v/>
      </c>
      <c r="O1216" s="9">
        <f>Data!Y1216+$B$11</f>
        <v/>
      </c>
      <c r="P1216" s="9">
        <f>(Data!Y1216-$E$9)*$B$12+$E$9+$B$11</f>
        <v/>
      </c>
    </row>
    <row r="1217">
      <c r="H1217" s="14">
        <f>Data!A1217</f>
        <v/>
      </c>
      <c r="I1217" s="9">
        <f>IF(Occurrence!J1217&gt;0,Occurrence!J1217*$B$6,0)</f>
        <v/>
      </c>
      <c r="J1217" s="9">
        <f>IF(Occurrence!J1217&gt;0,MAX(0,(Occurrence!J1217-$D$4)*$B$7+$D$4*$B$6),0)</f>
        <v/>
      </c>
      <c r="K1217" s="9">
        <f>IF(Occurrence!K1217&gt;0,Occurrence!K1217*$B$6,0)</f>
        <v/>
      </c>
      <c r="L1217" s="9">
        <f>IF(Occurrence!K1217&gt;0,MAX(0,(Occurrence!K1217-$E$4)*$B$7+$E$4*$B$6),0)</f>
        <v/>
      </c>
      <c r="M1217" s="9">
        <f>Data!X1217+$B$11</f>
        <v/>
      </c>
      <c r="N1217" s="9">
        <f>(Data!X1217-$D$9)*$B$12+$D$9+$B$11</f>
        <v/>
      </c>
      <c r="O1217" s="9">
        <f>Data!Y1217+$B$11</f>
        <v/>
      </c>
      <c r="P1217" s="9">
        <f>(Data!Y1217-$E$9)*$B$12+$E$9+$B$11</f>
        <v/>
      </c>
    </row>
    <row r="1218">
      <c r="H1218" s="14">
        <f>Data!A1218</f>
        <v/>
      </c>
      <c r="I1218" s="9">
        <f>IF(Occurrence!J1218&gt;0,Occurrence!J1218*$B$6,0)</f>
        <v/>
      </c>
      <c r="J1218" s="9">
        <f>IF(Occurrence!J1218&gt;0,MAX(0,(Occurrence!J1218-$D$4)*$B$7+$D$4*$B$6),0)</f>
        <v/>
      </c>
      <c r="K1218" s="9">
        <f>IF(Occurrence!K1218&gt;0,Occurrence!K1218*$B$6,0)</f>
        <v/>
      </c>
      <c r="L1218" s="9">
        <f>IF(Occurrence!K1218&gt;0,MAX(0,(Occurrence!K1218-$E$4)*$B$7+$E$4*$B$6),0)</f>
        <v/>
      </c>
      <c r="M1218" s="9">
        <f>Data!X1218+$B$11</f>
        <v/>
      </c>
      <c r="N1218" s="9">
        <f>(Data!X1218-$D$9)*$B$12+$D$9+$B$11</f>
        <v/>
      </c>
      <c r="O1218" s="9">
        <f>Data!Y1218+$B$11</f>
        <v/>
      </c>
      <c r="P1218" s="9">
        <f>(Data!Y1218-$E$9)*$B$12+$E$9+$B$11</f>
        <v/>
      </c>
    </row>
    <row r="1219">
      <c r="H1219" s="14">
        <f>Data!A1219</f>
        <v/>
      </c>
      <c r="I1219" s="9">
        <f>IF(Occurrence!J1219&gt;0,Occurrence!J1219*$B$6,0)</f>
        <v/>
      </c>
      <c r="J1219" s="9">
        <f>IF(Occurrence!J1219&gt;0,MAX(0,(Occurrence!J1219-$D$4)*$B$7+$D$4*$B$6),0)</f>
        <v/>
      </c>
      <c r="K1219" s="9">
        <f>IF(Occurrence!K1219&gt;0,Occurrence!K1219*$B$6,0)</f>
        <v/>
      </c>
      <c r="L1219" s="9">
        <f>IF(Occurrence!K1219&gt;0,MAX(0,(Occurrence!K1219-$E$4)*$B$7+$E$4*$B$6),0)</f>
        <v/>
      </c>
      <c r="M1219" s="9">
        <f>Data!X1219+$B$11</f>
        <v/>
      </c>
      <c r="N1219" s="9">
        <f>(Data!X1219-$D$9)*$B$12+$D$9+$B$11</f>
        <v/>
      </c>
      <c r="O1219" s="9">
        <f>Data!Y1219+$B$11</f>
        <v/>
      </c>
      <c r="P1219" s="9">
        <f>(Data!Y1219-$E$9)*$B$12+$E$9+$B$11</f>
        <v/>
      </c>
    </row>
    <row r="1220">
      <c r="H1220" s="14">
        <f>Data!A1220</f>
        <v/>
      </c>
      <c r="I1220" s="9">
        <f>IF(Occurrence!J1220&gt;0,Occurrence!J1220*$B$6,0)</f>
        <v/>
      </c>
      <c r="J1220" s="9">
        <f>IF(Occurrence!J1220&gt;0,MAX(0,(Occurrence!J1220-$D$4)*$B$7+$D$4*$B$6),0)</f>
        <v/>
      </c>
      <c r="K1220" s="9">
        <f>IF(Occurrence!K1220&gt;0,Occurrence!K1220*$B$6,0)</f>
        <v/>
      </c>
      <c r="L1220" s="9">
        <f>IF(Occurrence!K1220&gt;0,MAX(0,(Occurrence!K1220-$E$4)*$B$7+$E$4*$B$6),0)</f>
        <v/>
      </c>
      <c r="M1220" s="9">
        <f>Data!X1220+$B$11</f>
        <v/>
      </c>
      <c r="N1220" s="9">
        <f>(Data!X1220-$D$9)*$B$12+$D$9+$B$11</f>
        <v/>
      </c>
      <c r="O1220" s="9">
        <f>Data!Y1220+$B$11</f>
        <v/>
      </c>
      <c r="P1220" s="9">
        <f>(Data!Y1220-$E$9)*$B$12+$E$9+$B$11</f>
        <v/>
      </c>
    </row>
    <row r="1221">
      <c r="H1221" s="14">
        <f>Data!A1221</f>
        <v/>
      </c>
      <c r="I1221" s="9">
        <f>IF(Occurrence!J1221&gt;0,Occurrence!J1221*$B$6,0)</f>
        <v/>
      </c>
      <c r="J1221" s="9">
        <f>IF(Occurrence!J1221&gt;0,MAX(0,(Occurrence!J1221-$D$4)*$B$7+$D$4*$B$6),0)</f>
        <v/>
      </c>
      <c r="K1221" s="9">
        <f>IF(Occurrence!K1221&gt;0,Occurrence!K1221*$B$6,0)</f>
        <v/>
      </c>
      <c r="L1221" s="9">
        <f>IF(Occurrence!K1221&gt;0,MAX(0,(Occurrence!K1221-$E$4)*$B$7+$E$4*$B$6),0)</f>
        <v/>
      </c>
      <c r="M1221" s="9">
        <f>Data!X1221+$B$11</f>
        <v/>
      </c>
      <c r="N1221" s="9">
        <f>(Data!X1221-$D$9)*$B$12+$D$9+$B$11</f>
        <v/>
      </c>
      <c r="O1221" s="9">
        <f>Data!Y1221+$B$11</f>
        <v/>
      </c>
      <c r="P1221" s="9">
        <f>(Data!Y1221-$E$9)*$B$12+$E$9+$B$11</f>
        <v/>
      </c>
    </row>
    <row r="1222">
      <c r="H1222" s="14">
        <f>Data!A1222</f>
        <v/>
      </c>
      <c r="I1222" s="9">
        <f>IF(Occurrence!J1222&gt;0,Occurrence!J1222*$B$6,0)</f>
        <v/>
      </c>
      <c r="J1222" s="9">
        <f>IF(Occurrence!J1222&gt;0,MAX(0,(Occurrence!J1222-$D$4)*$B$7+$D$4*$B$6),0)</f>
        <v/>
      </c>
      <c r="K1222" s="9">
        <f>IF(Occurrence!K1222&gt;0,Occurrence!K1222*$B$6,0)</f>
        <v/>
      </c>
      <c r="L1222" s="9">
        <f>IF(Occurrence!K1222&gt;0,MAX(0,(Occurrence!K1222-$E$4)*$B$7+$E$4*$B$6),0)</f>
        <v/>
      </c>
      <c r="M1222" s="9">
        <f>Data!X1222+$B$11</f>
        <v/>
      </c>
      <c r="N1222" s="9">
        <f>(Data!X1222-$D$9)*$B$12+$D$9+$B$11</f>
        <v/>
      </c>
      <c r="O1222" s="9">
        <f>Data!Y1222+$B$11</f>
        <v/>
      </c>
      <c r="P1222" s="9">
        <f>(Data!Y1222-$E$9)*$B$12+$E$9+$B$11</f>
        <v/>
      </c>
    </row>
    <row r="1223">
      <c r="H1223" s="14">
        <f>Data!A1223</f>
        <v/>
      </c>
      <c r="I1223" s="9">
        <f>IF(Occurrence!J1223&gt;0,Occurrence!J1223*$B$6,0)</f>
        <v/>
      </c>
      <c r="J1223" s="9">
        <f>IF(Occurrence!J1223&gt;0,MAX(0,(Occurrence!J1223-$D$4)*$B$7+$D$4*$B$6),0)</f>
        <v/>
      </c>
      <c r="K1223" s="9">
        <f>IF(Occurrence!K1223&gt;0,Occurrence!K1223*$B$6,0)</f>
        <v/>
      </c>
      <c r="L1223" s="9">
        <f>IF(Occurrence!K1223&gt;0,MAX(0,(Occurrence!K1223-$E$4)*$B$7+$E$4*$B$6),0)</f>
        <v/>
      </c>
      <c r="M1223" s="9">
        <f>Data!X1223+$B$11</f>
        <v/>
      </c>
      <c r="N1223" s="9">
        <f>(Data!X1223-$D$9)*$B$12+$D$9+$B$11</f>
        <v/>
      </c>
      <c r="O1223" s="9">
        <f>Data!Y1223+$B$11</f>
        <v/>
      </c>
      <c r="P1223" s="9">
        <f>(Data!Y1223-$E$9)*$B$12+$E$9+$B$11</f>
        <v/>
      </c>
    </row>
    <row r="1224">
      <c r="H1224" s="14">
        <f>Data!A1224</f>
        <v/>
      </c>
      <c r="I1224" s="9">
        <f>IF(Occurrence!J1224&gt;0,Occurrence!J1224*$B$6,0)</f>
        <v/>
      </c>
      <c r="J1224" s="9">
        <f>IF(Occurrence!J1224&gt;0,MAX(0,(Occurrence!J1224-$D$4)*$B$7+$D$4*$B$6),0)</f>
        <v/>
      </c>
      <c r="K1224" s="9">
        <f>IF(Occurrence!K1224&gt;0,Occurrence!K1224*$B$6,0)</f>
        <v/>
      </c>
      <c r="L1224" s="9">
        <f>IF(Occurrence!K1224&gt;0,MAX(0,(Occurrence!K1224-$E$4)*$B$7+$E$4*$B$6),0)</f>
        <v/>
      </c>
      <c r="M1224" s="9">
        <f>Data!X1224+$B$11</f>
        <v/>
      </c>
      <c r="N1224" s="9">
        <f>(Data!X1224-$D$9)*$B$12+$D$9+$B$11</f>
        <v/>
      </c>
      <c r="O1224" s="9">
        <f>Data!Y1224+$B$11</f>
        <v/>
      </c>
      <c r="P1224" s="9">
        <f>(Data!Y1224-$E$9)*$B$12+$E$9+$B$11</f>
        <v/>
      </c>
    </row>
    <row r="1225">
      <c r="H1225" s="14">
        <f>Data!A1225</f>
        <v/>
      </c>
      <c r="I1225" s="9">
        <f>IF(Occurrence!J1225&gt;0,Occurrence!J1225*$B$6,0)</f>
        <v/>
      </c>
      <c r="J1225" s="9">
        <f>IF(Occurrence!J1225&gt;0,MAX(0,(Occurrence!J1225-$D$4)*$B$7+$D$4*$B$6),0)</f>
        <v/>
      </c>
      <c r="K1225" s="9">
        <f>IF(Occurrence!K1225&gt;0,Occurrence!K1225*$B$6,0)</f>
        <v/>
      </c>
      <c r="L1225" s="9">
        <f>IF(Occurrence!K1225&gt;0,MAX(0,(Occurrence!K1225-$E$4)*$B$7+$E$4*$B$6),0)</f>
        <v/>
      </c>
      <c r="M1225" s="9">
        <f>Data!X1225+$B$11</f>
        <v/>
      </c>
      <c r="N1225" s="9">
        <f>(Data!X1225-$D$9)*$B$12+$D$9+$B$11</f>
        <v/>
      </c>
      <c r="O1225" s="9">
        <f>Data!Y1225+$B$11</f>
        <v/>
      </c>
      <c r="P1225" s="9">
        <f>(Data!Y1225-$E$9)*$B$12+$E$9+$B$11</f>
        <v/>
      </c>
    </row>
    <row r="1226">
      <c r="H1226" s="14">
        <f>Data!A1226</f>
        <v/>
      </c>
      <c r="I1226" s="9">
        <f>IF(Occurrence!J1226&gt;0,Occurrence!J1226*$B$6,0)</f>
        <v/>
      </c>
      <c r="J1226" s="9">
        <f>IF(Occurrence!J1226&gt;0,MAX(0,(Occurrence!J1226-$D$4)*$B$7+$D$4*$B$6),0)</f>
        <v/>
      </c>
      <c r="K1226" s="9">
        <f>IF(Occurrence!K1226&gt;0,Occurrence!K1226*$B$6,0)</f>
        <v/>
      </c>
      <c r="L1226" s="9">
        <f>IF(Occurrence!K1226&gt;0,MAX(0,(Occurrence!K1226-$E$4)*$B$7+$E$4*$B$6),0)</f>
        <v/>
      </c>
      <c r="M1226" s="9">
        <f>Data!X1226+$B$11</f>
        <v/>
      </c>
      <c r="N1226" s="9">
        <f>(Data!X1226-$D$9)*$B$12+$D$9+$B$11</f>
        <v/>
      </c>
      <c r="O1226" s="9">
        <f>Data!Y1226+$B$11</f>
        <v/>
      </c>
      <c r="P1226" s="9">
        <f>(Data!Y1226-$E$9)*$B$12+$E$9+$B$11</f>
        <v/>
      </c>
    </row>
    <row r="1227">
      <c r="H1227" s="14">
        <f>Data!A1227</f>
        <v/>
      </c>
      <c r="I1227" s="9">
        <f>IF(Occurrence!J1227&gt;0,Occurrence!J1227*$B$6,0)</f>
        <v/>
      </c>
      <c r="J1227" s="9">
        <f>IF(Occurrence!J1227&gt;0,MAX(0,(Occurrence!J1227-$D$4)*$B$7+$D$4*$B$6),0)</f>
        <v/>
      </c>
      <c r="K1227" s="9">
        <f>IF(Occurrence!K1227&gt;0,Occurrence!K1227*$B$6,0)</f>
        <v/>
      </c>
      <c r="L1227" s="9">
        <f>IF(Occurrence!K1227&gt;0,MAX(0,(Occurrence!K1227-$E$4)*$B$7+$E$4*$B$6),0)</f>
        <v/>
      </c>
      <c r="M1227" s="9">
        <f>Data!X1227+$B$11</f>
        <v/>
      </c>
      <c r="N1227" s="9">
        <f>(Data!X1227-$D$9)*$B$12+$D$9+$B$11</f>
        <v/>
      </c>
      <c r="O1227" s="9">
        <f>Data!Y1227+$B$11</f>
        <v/>
      </c>
      <c r="P1227" s="9">
        <f>(Data!Y1227-$E$9)*$B$12+$E$9+$B$11</f>
        <v/>
      </c>
    </row>
    <row r="1228">
      <c r="H1228" s="14">
        <f>Data!A1228</f>
        <v/>
      </c>
      <c r="I1228" s="9">
        <f>IF(Occurrence!J1228&gt;0,Occurrence!J1228*$B$6,0)</f>
        <v/>
      </c>
      <c r="J1228" s="9">
        <f>IF(Occurrence!J1228&gt;0,MAX(0,(Occurrence!J1228-$D$4)*$B$7+$D$4*$B$6),0)</f>
        <v/>
      </c>
      <c r="K1228" s="9">
        <f>IF(Occurrence!K1228&gt;0,Occurrence!K1228*$B$6,0)</f>
        <v/>
      </c>
      <c r="L1228" s="9">
        <f>IF(Occurrence!K1228&gt;0,MAX(0,(Occurrence!K1228-$E$4)*$B$7+$E$4*$B$6),0)</f>
        <v/>
      </c>
      <c r="M1228" s="9">
        <f>Data!X1228+$B$11</f>
        <v/>
      </c>
      <c r="N1228" s="9">
        <f>(Data!X1228-$D$9)*$B$12+$D$9+$B$11</f>
        <v/>
      </c>
      <c r="O1228" s="9">
        <f>Data!Y1228+$B$11</f>
        <v/>
      </c>
      <c r="P1228" s="9">
        <f>(Data!Y1228-$E$9)*$B$12+$E$9+$B$11</f>
        <v/>
      </c>
    </row>
    <row r="1229">
      <c r="H1229" s="14">
        <f>Data!A1229</f>
        <v/>
      </c>
      <c r="I1229" s="9">
        <f>IF(Occurrence!J1229&gt;0,Occurrence!J1229*$B$6,0)</f>
        <v/>
      </c>
      <c r="J1229" s="9">
        <f>IF(Occurrence!J1229&gt;0,MAX(0,(Occurrence!J1229-$D$4)*$B$7+$D$4*$B$6),0)</f>
        <v/>
      </c>
      <c r="K1229" s="9">
        <f>IF(Occurrence!K1229&gt;0,Occurrence!K1229*$B$6,0)</f>
        <v/>
      </c>
      <c r="L1229" s="9">
        <f>IF(Occurrence!K1229&gt;0,MAX(0,(Occurrence!K1229-$E$4)*$B$7+$E$4*$B$6),0)</f>
        <v/>
      </c>
      <c r="M1229" s="9">
        <f>Data!X1229+$B$11</f>
        <v/>
      </c>
      <c r="N1229" s="9">
        <f>(Data!X1229-$D$9)*$B$12+$D$9+$B$11</f>
        <v/>
      </c>
      <c r="O1229" s="9">
        <f>Data!Y1229+$B$11</f>
        <v/>
      </c>
      <c r="P1229" s="9">
        <f>(Data!Y1229-$E$9)*$B$12+$E$9+$B$11</f>
        <v/>
      </c>
    </row>
    <row r="1230">
      <c r="H1230" s="14">
        <f>Data!A1230</f>
        <v/>
      </c>
      <c r="I1230" s="9">
        <f>IF(Occurrence!J1230&gt;0,Occurrence!J1230*$B$6,0)</f>
        <v/>
      </c>
      <c r="J1230" s="9">
        <f>IF(Occurrence!J1230&gt;0,MAX(0,(Occurrence!J1230-$D$4)*$B$7+$D$4*$B$6),0)</f>
        <v/>
      </c>
      <c r="K1230" s="9">
        <f>IF(Occurrence!K1230&gt;0,Occurrence!K1230*$B$6,0)</f>
        <v/>
      </c>
      <c r="L1230" s="9">
        <f>IF(Occurrence!K1230&gt;0,MAX(0,(Occurrence!K1230-$E$4)*$B$7+$E$4*$B$6),0)</f>
        <v/>
      </c>
      <c r="M1230" s="9">
        <f>Data!X1230+$B$11</f>
        <v/>
      </c>
      <c r="N1230" s="9">
        <f>(Data!X1230-$D$9)*$B$12+$D$9+$B$11</f>
        <v/>
      </c>
      <c r="O1230" s="9">
        <f>Data!Y1230+$B$11</f>
        <v/>
      </c>
      <c r="P1230" s="9">
        <f>(Data!Y1230-$E$9)*$B$12+$E$9+$B$11</f>
        <v/>
      </c>
    </row>
    <row r="1231">
      <c r="H1231" s="14">
        <f>Data!A1231</f>
        <v/>
      </c>
      <c r="I1231" s="9">
        <f>IF(Occurrence!J1231&gt;0,Occurrence!J1231*$B$6,0)</f>
        <v/>
      </c>
      <c r="J1231" s="9">
        <f>IF(Occurrence!J1231&gt;0,MAX(0,(Occurrence!J1231-$D$4)*$B$7+$D$4*$B$6),0)</f>
        <v/>
      </c>
      <c r="K1231" s="9">
        <f>IF(Occurrence!K1231&gt;0,Occurrence!K1231*$B$6,0)</f>
        <v/>
      </c>
      <c r="L1231" s="9">
        <f>IF(Occurrence!K1231&gt;0,MAX(0,(Occurrence!K1231-$E$4)*$B$7+$E$4*$B$6),0)</f>
        <v/>
      </c>
      <c r="M1231" s="9">
        <f>Data!X1231+$B$11</f>
        <v/>
      </c>
      <c r="N1231" s="9">
        <f>(Data!X1231-$D$9)*$B$12+$D$9+$B$11</f>
        <v/>
      </c>
      <c r="O1231" s="9">
        <f>Data!Y1231+$B$11</f>
        <v/>
      </c>
      <c r="P1231" s="9">
        <f>(Data!Y1231-$E$9)*$B$12+$E$9+$B$11</f>
        <v/>
      </c>
    </row>
    <row r="1232">
      <c r="H1232" s="14">
        <f>Data!A1232</f>
        <v/>
      </c>
      <c r="I1232" s="9">
        <f>IF(Occurrence!J1232&gt;0,Occurrence!J1232*$B$6,0)</f>
        <v/>
      </c>
      <c r="J1232" s="9">
        <f>IF(Occurrence!J1232&gt;0,MAX(0,(Occurrence!J1232-$D$4)*$B$7+$D$4*$B$6),0)</f>
        <v/>
      </c>
      <c r="K1232" s="9">
        <f>IF(Occurrence!K1232&gt;0,Occurrence!K1232*$B$6,0)</f>
        <v/>
      </c>
      <c r="L1232" s="9">
        <f>IF(Occurrence!K1232&gt;0,MAX(0,(Occurrence!K1232-$E$4)*$B$7+$E$4*$B$6),0)</f>
        <v/>
      </c>
      <c r="M1232" s="9">
        <f>Data!X1232+$B$11</f>
        <v/>
      </c>
      <c r="N1232" s="9">
        <f>(Data!X1232-$D$9)*$B$12+$D$9+$B$11</f>
        <v/>
      </c>
      <c r="O1232" s="9">
        <f>Data!Y1232+$B$11</f>
        <v/>
      </c>
      <c r="P1232" s="9">
        <f>(Data!Y1232-$E$9)*$B$12+$E$9+$B$11</f>
        <v/>
      </c>
    </row>
    <row r="1233">
      <c r="H1233" s="14">
        <f>Data!A1233</f>
        <v/>
      </c>
      <c r="I1233" s="9">
        <f>IF(Occurrence!J1233&gt;0,Occurrence!J1233*$B$6,0)</f>
        <v/>
      </c>
      <c r="J1233" s="9">
        <f>IF(Occurrence!J1233&gt;0,MAX(0,(Occurrence!J1233-$D$4)*$B$7+$D$4*$B$6),0)</f>
        <v/>
      </c>
      <c r="K1233" s="9">
        <f>IF(Occurrence!K1233&gt;0,Occurrence!K1233*$B$6,0)</f>
        <v/>
      </c>
      <c r="L1233" s="9">
        <f>IF(Occurrence!K1233&gt;0,MAX(0,(Occurrence!K1233-$E$4)*$B$7+$E$4*$B$6),0)</f>
        <v/>
      </c>
      <c r="M1233" s="9">
        <f>Data!X1233+$B$11</f>
        <v/>
      </c>
      <c r="N1233" s="9">
        <f>(Data!X1233-$D$9)*$B$12+$D$9+$B$11</f>
        <v/>
      </c>
      <c r="O1233" s="9">
        <f>Data!Y1233+$B$11</f>
        <v/>
      </c>
      <c r="P1233" s="9">
        <f>(Data!Y1233-$E$9)*$B$12+$E$9+$B$11</f>
        <v/>
      </c>
    </row>
    <row r="1234">
      <c r="H1234" s="14">
        <f>Data!A1234</f>
        <v/>
      </c>
      <c r="I1234" s="9">
        <f>IF(Occurrence!J1234&gt;0,Occurrence!J1234*$B$6,0)</f>
        <v/>
      </c>
      <c r="J1234" s="9">
        <f>IF(Occurrence!J1234&gt;0,MAX(0,(Occurrence!J1234-$D$4)*$B$7+$D$4*$B$6),0)</f>
        <v/>
      </c>
      <c r="K1234" s="9">
        <f>IF(Occurrence!K1234&gt;0,Occurrence!K1234*$B$6,0)</f>
        <v/>
      </c>
      <c r="L1234" s="9">
        <f>IF(Occurrence!K1234&gt;0,MAX(0,(Occurrence!K1234-$E$4)*$B$7+$E$4*$B$6),0)</f>
        <v/>
      </c>
      <c r="M1234" s="9">
        <f>Data!X1234+$B$11</f>
        <v/>
      </c>
      <c r="N1234" s="9">
        <f>(Data!X1234-$D$9)*$B$12+$D$9+$B$11</f>
        <v/>
      </c>
      <c r="O1234" s="9">
        <f>Data!Y1234+$B$11</f>
        <v/>
      </c>
      <c r="P1234" s="9">
        <f>(Data!Y1234-$E$9)*$B$12+$E$9+$B$11</f>
        <v/>
      </c>
    </row>
    <row r="1235">
      <c r="H1235" s="14">
        <f>Data!A1235</f>
        <v/>
      </c>
      <c r="I1235" s="9">
        <f>IF(Occurrence!J1235&gt;0,Occurrence!J1235*$B$6,0)</f>
        <v/>
      </c>
      <c r="J1235" s="9">
        <f>IF(Occurrence!J1235&gt;0,MAX(0,(Occurrence!J1235-$D$4)*$B$7+$D$4*$B$6),0)</f>
        <v/>
      </c>
      <c r="K1235" s="9">
        <f>IF(Occurrence!K1235&gt;0,Occurrence!K1235*$B$6,0)</f>
        <v/>
      </c>
      <c r="L1235" s="9">
        <f>IF(Occurrence!K1235&gt;0,MAX(0,(Occurrence!K1235-$E$4)*$B$7+$E$4*$B$6),0)</f>
        <v/>
      </c>
      <c r="M1235" s="9">
        <f>Data!X1235+$B$11</f>
        <v/>
      </c>
      <c r="N1235" s="9">
        <f>(Data!X1235-$D$9)*$B$12+$D$9+$B$11</f>
        <v/>
      </c>
      <c r="O1235" s="9">
        <f>Data!Y1235+$B$11</f>
        <v/>
      </c>
      <c r="P1235" s="9">
        <f>(Data!Y1235-$E$9)*$B$12+$E$9+$B$11</f>
        <v/>
      </c>
    </row>
    <row r="1236">
      <c r="H1236" s="14">
        <f>Data!A1236</f>
        <v/>
      </c>
      <c r="I1236" s="9">
        <f>IF(Occurrence!J1236&gt;0,Occurrence!J1236*$B$6,0)</f>
        <v/>
      </c>
      <c r="J1236" s="9">
        <f>IF(Occurrence!J1236&gt;0,MAX(0,(Occurrence!J1236-$D$4)*$B$7+$D$4*$B$6),0)</f>
        <v/>
      </c>
      <c r="K1236" s="9">
        <f>IF(Occurrence!K1236&gt;0,Occurrence!K1236*$B$6,0)</f>
        <v/>
      </c>
      <c r="L1236" s="9">
        <f>IF(Occurrence!K1236&gt;0,MAX(0,(Occurrence!K1236-$E$4)*$B$7+$E$4*$B$6),0)</f>
        <v/>
      </c>
      <c r="M1236" s="9">
        <f>Data!X1236+$B$11</f>
        <v/>
      </c>
      <c r="N1236" s="9">
        <f>(Data!X1236-$D$9)*$B$12+$D$9+$B$11</f>
        <v/>
      </c>
      <c r="O1236" s="9">
        <f>Data!Y1236+$B$11</f>
        <v/>
      </c>
      <c r="P1236" s="9">
        <f>(Data!Y1236-$E$9)*$B$12+$E$9+$B$11</f>
        <v/>
      </c>
    </row>
    <row r="1237">
      <c r="H1237" s="14">
        <f>Data!A1237</f>
        <v/>
      </c>
      <c r="I1237" s="9">
        <f>IF(Occurrence!J1237&gt;0,Occurrence!J1237*$B$6,0)</f>
        <v/>
      </c>
      <c r="J1237" s="9">
        <f>IF(Occurrence!J1237&gt;0,MAX(0,(Occurrence!J1237-$D$4)*$B$7+$D$4*$B$6),0)</f>
        <v/>
      </c>
      <c r="K1237" s="9">
        <f>IF(Occurrence!K1237&gt;0,Occurrence!K1237*$B$6,0)</f>
        <v/>
      </c>
      <c r="L1237" s="9">
        <f>IF(Occurrence!K1237&gt;0,MAX(0,(Occurrence!K1237-$E$4)*$B$7+$E$4*$B$6),0)</f>
        <v/>
      </c>
      <c r="M1237" s="9">
        <f>Data!X1237+$B$11</f>
        <v/>
      </c>
      <c r="N1237" s="9">
        <f>(Data!X1237-$D$9)*$B$12+$D$9+$B$11</f>
        <v/>
      </c>
      <c r="O1237" s="9">
        <f>Data!Y1237+$B$11</f>
        <v/>
      </c>
      <c r="P1237" s="9">
        <f>(Data!Y1237-$E$9)*$B$12+$E$9+$B$11</f>
        <v/>
      </c>
    </row>
    <row r="1238">
      <c r="H1238" s="14">
        <f>Data!A1238</f>
        <v/>
      </c>
      <c r="I1238" s="9">
        <f>IF(Occurrence!J1238&gt;0,Occurrence!J1238*$B$6,0)</f>
        <v/>
      </c>
      <c r="J1238" s="9">
        <f>IF(Occurrence!J1238&gt;0,MAX(0,(Occurrence!J1238-$D$4)*$B$7+$D$4*$B$6),0)</f>
        <v/>
      </c>
      <c r="K1238" s="9">
        <f>IF(Occurrence!K1238&gt;0,Occurrence!K1238*$B$6,0)</f>
        <v/>
      </c>
      <c r="L1238" s="9">
        <f>IF(Occurrence!K1238&gt;0,MAX(0,(Occurrence!K1238-$E$4)*$B$7+$E$4*$B$6),0)</f>
        <v/>
      </c>
      <c r="M1238" s="9">
        <f>Data!X1238+$B$11</f>
        <v/>
      </c>
      <c r="N1238" s="9">
        <f>(Data!X1238-$D$9)*$B$12+$D$9+$B$11</f>
        <v/>
      </c>
      <c r="O1238" s="9">
        <f>Data!Y1238+$B$11</f>
        <v/>
      </c>
      <c r="P1238" s="9">
        <f>(Data!Y1238-$E$9)*$B$12+$E$9+$B$11</f>
        <v/>
      </c>
    </row>
    <row r="1239">
      <c r="H1239" s="14">
        <f>Data!A1239</f>
        <v/>
      </c>
      <c r="I1239" s="9">
        <f>IF(Occurrence!J1239&gt;0,Occurrence!J1239*$B$6,0)</f>
        <v/>
      </c>
      <c r="J1239" s="9">
        <f>IF(Occurrence!J1239&gt;0,MAX(0,(Occurrence!J1239-$D$4)*$B$7+$D$4*$B$6),0)</f>
        <v/>
      </c>
      <c r="K1239" s="9">
        <f>IF(Occurrence!K1239&gt;0,Occurrence!K1239*$B$6,0)</f>
        <v/>
      </c>
      <c r="L1239" s="9">
        <f>IF(Occurrence!K1239&gt;0,MAX(0,(Occurrence!K1239-$E$4)*$B$7+$E$4*$B$6),0)</f>
        <v/>
      </c>
      <c r="M1239" s="9">
        <f>Data!X1239+$B$11</f>
        <v/>
      </c>
      <c r="N1239" s="9">
        <f>(Data!X1239-$D$9)*$B$12+$D$9+$B$11</f>
        <v/>
      </c>
      <c r="O1239" s="9">
        <f>Data!Y1239+$B$11</f>
        <v/>
      </c>
      <c r="P1239" s="9">
        <f>(Data!Y1239-$E$9)*$B$12+$E$9+$B$11</f>
        <v/>
      </c>
    </row>
    <row r="1240">
      <c r="H1240" s="14">
        <f>Data!A1240</f>
        <v/>
      </c>
      <c r="I1240" s="9">
        <f>IF(Occurrence!J1240&gt;0,Occurrence!J1240*$B$6,0)</f>
        <v/>
      </c>
      <c r="J1240" s="9">
        <f>IF(Occurrence!J1240&gt;0,MAX(0,(Occurrence!J1240-$D$4)*$B$7+$D$4*$B$6),0)</f>
        <v/>
      </c>
      <c r="K1240" s="9">
        <f>IF(Occurrence!K1240&gt;0,Occurrence!K1240*$B$6,0)</f>
        <v/>
      </c>
      <c r="L1240" s="9">
        <f>IF(Occurrence!K1240&gt;0,MAX(0,(Occurrence!K1240-$E$4)*$B$7+$E$4*$B$6),0)</f>
        <v/>
      </c>
      <c r="M1240" s="9">
        <f>Data!X1240+$B$11</f>
        <v/>
      </c>
      <c r="N1240" s="9">
        <f>(Data!X1240-$D$9)*$B$12+$D$9+$B$11</f>
        <v/>
      </c>
      <c r="O1240" s="9">
        <f>Data!Y1240+$B$11</f>
        <v/>
      </c>
      <c r="P1240" s="9">
        <f>(Data!Y1240-$E$9)*$B$12+$E$9+$B$11</f>
        <v/>
      </c>
    </row>
    <row r="1241">
      <c r="H1241" s="14">
        <f>Data!A1241</f>
        <v/>
      </c>
      <c r="I1241" s="9">
        <f>IF(Occurrence!J1241&gt;0,Occurrence!J1241*$B$6,0)</f>
        <v/>
      </c>
      <c r="J1241" s="9">
        <f>IF(Occurrence!J1241&gt;0,MAX(0,(Occurrence!J1241-$D$4)*$B$7+$D$4*$B$6),0)</f>
        <v/>
      </c>
      <c r="K1241" s="9">
        <f>IF(Occurrence!K1241&gt;0,Occurrence!K1241*$B$6,0)</f>
        <v/>
      </c>
      <c r="L1241" s="9">
        <f>IF(Occurrence!K1241&gt;0,MAX(0,(Occurrence!K1241-$E$4)*$B$7+$E$4*$B$6),0)</f>
        <v/>
      </c>
      <c r="M1241" s="9">
        <f>Data!X1241+$B$11</f>
        <v/>
      </c>
      <c r="N1241" s="9">
        <f>(Data!X1241-$D$9)*$B$12+$D$9+$B$11</f>
        <v/>
      </c>
      <c r="O1241" s="9">
        <f>Data!Y1241+$B$11</f>
        <v/>
      </c>
      <c r="P1241" s="9">
        <f>(Data!Y1241-$E$9)*$B$12+$E$9+$B$11</f>
        <v/>
      </c>
    </row>
    <row r="1242">
      <c r="H1242" s="14">
        <f>Data!A1242</f>
        <v/>
      </c>
      <c r="I1242" s="9">
        <f>IF(Occurrence!J1242&gt;0,Occurrence!J1242*$B$6,0)</f>
        <v/>
      </c>
      <c r="J1242" s="9">
        <f>IF(Occurrence!J1242&gt;0,MAX(0,(Occurrence!J1242-$D$4)*$B$7+$D$4*$B$6),0)</f>
        <v/>
      </c>
      <c r="K1242" s="9">
        <f>IF(Occurrence!K1242&gt;0,Occurrence!K1242*$B$6,0)</f>
        <v/>
      </c>
      <c r="L1242" s="9">
        <f>IF(Occurrence!K1242&gt;0,MAX(0,(Occurrence!K1242-$E$4)*$B$7+$E$4*$B$6),0)</f>
        <v/>
      </c>
      <c r="M1242" s="9">
        <f>Data!X1242+$B$11</f>
        <v/>
      </c>
      <c r="N1242" s="9">
        <f>(Data!X1242-$D$9)*$B$12+$D$9+$B$11</f>
        <v/>
      </c>
      <c r="O1242" s="9">
        <f>Data!Y1242+$B$11</f>
        <v/>
      </c>
      <c r="P1242" s="9">
        <f>(Data!Y1242-$E$9)*$B$12+$E$9+$B$11</f>
        <v/>
      </c>
    </row>
    <row r="1243">
      <c r="H1243" s="14">
        <f>Data!A1243</f>
        <v/>
      </c>
      <c r="I1243" s="9">
        <f>IF(Occurrence!J1243&gt;0,Occurrence!J1243*$B$6,0)</f>
        <v/>
      </c>
      <c r="J1243" s="9">
        <f>IF(Occurrence!J1243&gt;0,MAX(0,(Occurrence!J1243-$D$4)*$B$7+$D$4*$B$6),0)</f>
        <v/>
      </c>
      <c r="K1243" s="9">
        <f>IF(Occurrence!K1243&gt;0,Occurrence!K1243*$B$6,0)</f>
        <v/>
      </c>
      <c r="L1243" s="9">
        <f>IF(Occurrence!K1243&gt;0,MAX(0,(Occurrence!K1243-$E$4)*$B$7+$E$4*$B$6),0)</f>
        <v/>
      </c>
      <c r="M1243" s="9">
        <f>Data!X1243+$B$11</f>
        <v/>
      </c>
      <c r="N1243" s="9">
        <f>(Data!X1243-$D$9)*$B$12+$D$9+$B$11</f>
        <v/>
      </c>
      <c r="O1243" s="9">
        <f>Data!Y1243+$B$11</f>
        <v/>
      </c>
      <c r="P1243" s="9">
        <f>(Data!Y1243-$E$9)*$B$12+$E$9+$B$11</f>
        <v/>
      </c>
    </row>
    <row r="1244">
      <c r="H1244" s="14">
        <f>Data!A1244</f>
        <v/>
      </c>
      <c r="I1244" s="9">
        <f>IF(Occurrence!J1244&gt;0,Occurrence!J1244*$B$6,0)</f>
        <v/>
      </c>
      <c r="J1244" s="9">
        <f>IF(Occurrence!J1244&gt;0,MAX(0,(Occurrence!J1244-$D$4)*$B$7+$D$4*$B$6),0)</f>
        <v/>
      </c>
      <c r="K1244" s="9">
        <f>IF(Occurrence!K1244&gt;0,Occurrence!K1244*$B$6,0)</f>
        <v/>
      </c>
      <c r="L1244" s="9">
        <f>IF(Occurrence!K1244&gt;0,MAX(0,(Occurrence!K1244-$E$4)*$B$7+$E$4*$B$6),0)</f>
        <v/>
      </c>
      <c r="M1244" s="9">
        <f>Data!X1244+$B$11</f>
        <v/>
      </c>
      <c r="N1244" s="9">
        <f>(Data!X1244-$D$9)*$B$12+$D$9+$B$11</f>
        <v/>
      </c>
      <c r="O1244" s="9">
        <f>Data!Y1244+$B$11</f>
        <v/>
      </c>
      <c r="P1244" s="9">
        <f>(Data!Y1244-$E$9)*$B$12+$E$9+$B$11</f>
        <v/>
      </c>
    </row>
    <row r="1245">
      <c r="H1245" s="14">
        <f>Data!A1245</f>
        <v/>
      </c>
      <c r="I1245" s="9">
        <f>IF(Occurrence!J1245&gt;0,Occurrence!J1245*$B$6,0)</f>
        <v/>
      </c>
      <c r="J1245" s="9">
        <f>IF(Occurrence!J1245&gt;0,MAX(0,(Occurrence!J1245-$D$4)*$B$7+$D$4*$B$6),0)</f>
        <v/>
      </c>
      <c r="K1245" s="9">
        <f>IF(Occurrence!K1245&gt;0,Occurrence!K1245*$B$6,0)</f>
        <v/>
      </c>
      <c r="L1245" s="9">
        <f>IF(Occurrence!K1245&gt;0,MAX(0,(Occurrence!K1245-$E$4)*$B$7+$E$4*$B$6),0)</f>
        <v/>
      </c>
      <c r="M1245" s="9">
        <f>Data!X1245+$B$11</f>
        <v/>
      </c>
      <c r="N1245" s="9">
        <f>(Data!X1245-$D$9)*$B$12+$D$9+$B$11</f>
        <v/>
      </c>
      <c r="O1245" s="9">
        <f>Data!Y1245+$B$11</f>
        <v/>
      </c>
      <c r="P1245" s="9">
        <f>(Data!Y1245-$E$9)*$B$12+$E$9+$B$11</f>
        <v/>
      </c>
    </row>
    <row r="1246">
      <c r="H1246" s="14">
        <f>Data!A1246</f>
        <v/>
      </c>
      <c r="I1246" s="9">
        <f>IF(Occurrence!J1246&gt;0,Occurrence!J1246*$B$6,0)</f>
        <v/>
      </c>
      <c r="J1246" s="9">
        <f>IF(Occurrence!J1246&gt;0,MAX(0,(Occurrence!J1246-$D$4)*$B$7+$D$4*$B$6),0)</f>
        <v/>
      </c>
      <c r="K1246" s="9">
        <f>IF(Occurrence!K1246&gt;0,Occurrence!K1246*$B$6,0)</f>
        <v/>
      </c>
      <c r="L1246" s="9">
        <f>IF(Occurrence!K1246&gt;0,MAX(0,(Occurrence!K1246-$E$4)*$B$7+$E$4*$B$6),0)</f>
        <v/>
      </c>
      <c r="M1246" s="9">
        <f>Data!X1246+$B$11</f>
        <v/>
      </c>
      <c r="N1246" s="9">
        <f>(Data!X1246-$D$9)*$B$12+$D$9+$B$11</f>
        <v/>
      </c>
      <c r="O1246" s="9">
        <f>Data!Y1246+$B$11</f>
        <v/>
      </c>
      <c r="P1246" s="9">
        <f>(Data!Y1246-$E$9)*$B$12+$E$9+$B$11</f>
        <v/>
      </c>
    </row>
    <row r="1247">
      <c r="H1247" s="14">
        <f>Data!A1247</f>
        <v/>
      </c>
      <c r="I1247" s="9">
        <f>IF(Occurrence!J1247&gt;0,Occurrence!J1247*$B$6,0)</f>
        <v/>
      </c>
      <c r="J1247" s="9">
        <f>IF(Occurrence!J1247&gt;0,MAX(0,(Occurrence!J1247-$D$4)*$B$7+$D$4*$B$6),0)</f>
        <v/>
      </c>
      <c r="K1247" s="9">
        <f>IF(Occurrence!K1247&gt;0,Occurrence!K1247*$B$6,0)</f>
        <v/>
      </c>
      <c r="L1247" s="9">
        <f>IF(Occurrence!K1247&gt;0,MAX(0,(Occurrence!K1247-$E$4)*$B$7+$E$4*$B$6),0)</f>
        <v/>
      </c>
      <c r="M1247" s="9">
        <f>Data!X1247+$B$11</f>
        <v/>
      </c>
      <c r="N1247" s="9">
        <f>(Data!X1247-$D$9)*$B$12+$D$9+$B$11</f>
        <v/>
      </c>
      <c r="O1247" s="9">
        <f>Data!Y1247+$B$11</f>
        <v/>
      </c>
      <c r="P1247" s="9">
        <f>(Data!Y1247-$E$9)*$B$12+$E$9+$B$11</f>
        <v/>
      </c>
    </row>
    <row r="1248">
      <c r="H1248" s="14">
        <f>Data!A1248</f>
        <v/>
      </c>
      <c r="I1248" s="9">
        <f>IF(Occurrence!J1248&gt;0,Occurrence!J1248*$B$6,0)</f>
        <v/>
      </c>
      <c r="J1248" s="9">
        <f>IF(Occurrence!J1248&gt;0,MAX(0,(Occurrence!J1248-$D$4)*$B$7+$D$4*$B$6),0)</f>
        <v/>
      </c>
      <c r="K1248" s="9">
        <f>IF(Occurrence!K1248&gt;0,Occurrence!K1248*$B$6,0)</f>
        <v/>
      </c>
      <c r="L1248" s="9">
        <f>IF(Occurrence!K1248&gt;0,MAX(0,(Occurrence!K1248-$E$4)*$B$7+$E$4*$B$6),0)</f>
        <v/>
      </c>
      <c r="M1248" s="9">
        <f>Data!X1248+$B$11</f>
        <v/>
      </c>
      <c r="N1248" s="9">
        <f>(Data!X1248-$D$9)*$B$12+$D$9+$B$11</f>
        <v/>
      </c>
      <c r="O1248" s="9">
        <f>Data!Y1248+$B$11</f>
        <v/>
      </c>
      <c r="P1248" s="9">
        <f>(Data!Y1248-$E$9)*$B$12+$E$9+$B$11</f>
        <v/>
      </c>
    </row>
    <row r="1249">
      <c r="H1249" s="14">
        <f>Data!A1249</f>
        <v/>
      </c>
      <c r="I1249" s="9">
        <f>IF(Occurrence!J1249&gt;0,Occurrence!J1249*$B$6,0)</f>
        <v/>
      </c>
      <c r="J1249" s="9">
        <f>IF(Occurrence!J1249&gt;0,MAX(0,(Occurrence!J1249-$D$4)*$B$7+$D$4*$B$6),0)</f>
        <v/>
      </c>
      <c r="K1249" s="9">
        <f>IF(Occurrence!K1249&gt;0,Occurrence!K1249*$B$6,0)</f>
        <v/>
      </c>
      <c r="L1249" s="9">
        <f>IF(Occurrence!K1249&gt;0,MAX(0,(Occurrence!K1249-$E$4)*$B$7+$E$4*$B$6),0)</f>
        <v/>
      </c>
      <c r="M1249" s="9">
        <f>Data!X1249+$B$11</f>
        <v/>
      </c>
      <c r="N1249" s="9">
        <f>(Data!X1249-$D$9)*$B$12+$D$9+$B$11</f>
        <v/>
      </c>
      <c r="O1249" s="9">
        <f>Data!Y1249+$B$11</f>
        <v/>
      </c>
      <c r="P1249" s="9">
        <f>(Data!Y1249-$E$9)*$B$12+$E$9+$B$11</f>
        <v/>
      </c>
    </row>
    <row r="1250">
      <c r="H1250" s="14">
        <f>Data!A1250</f>
        <v/>
      </c>
      <c r="I1250" s="9">
        <f>IF(Occurrence!J1250&gt;0,Occurrence!J1250*$B$6,0)</f>
        <v/>
      </c>
      <c r="J1250" s="9">
        <f>IF(Occurrence!J1250&gt;0,MAX(0,(Occurrence!J1250-$D$4)*$B$7+$D$4*$B$6),0)</f>
        <v/>
      </c>
      <c r="K1250" s="9">
        <f>IF(Occurrence!K1250&gt;0,Occurrence!K1250*$B$6,0)</f>
        <v/>
      </c>
      <c r="L1250" s="9">
        <f>IF(Occurrence!K1250&gt;0,MAX(0,(Occurrence!K1250-$E$4)*$B$7+$E$4*$B$6),0)</f>
        <v/>
      </c>
      <c r="M1250" s="9">
        <f>Data!X1250+$B$11</f>
        <v/>
      </c>
      <c r="N1250" s="9">
        <f>(Data!X1250-$D$9)*$B$12+$D$9+$B$11</f>
        <v/>
      </c>
      <c r="O1250" s="9">
        <f>Data!Y1250+$B$11</f>
        <v/>
      </c>
      <c r="P1250" s="9">
        <f>(Data!Y1250-$E$9)*$B$12+$E$9+$B$11</f>
        <v/>
      </c>
    </row>
    <row r="1251">
      <c r="H1251" s="14">
        <f>Data!A1251</f>
        <v/>
      </c>
      <c r="I1251" s="9">
        <f>IF(Occurrence!J1251&gt;0,Occurrence!J1251*$B$6,0)</f>
        <v/>
      </c>
      <c r="J1251" s="9">
        <f>IF(Occurrence!J1251&gt;0,MAX(0,(Occurrence!J1251-$D$4)*$B$7+$D$4*$B$6),0)</f>
        <v/>
      </c>
      <c r="K1251" s="9">
        <f>IF(Occurrence!K1251&gt;0,Occurrence!K1251*$B$6,0)</f>
        <v/>
      </c>
      <c r="L1251" s="9">
        <f>IF(Occurrence!K1251&gt;0,MAX(0,(Occurrence!K1251-$E$4)*$B$7+$E$4*$B$6),0)</f>
        <v/>
      </c>
      <c r="M1251" s="9">
        <f>Data!X1251+$B$11</f>
        <v/>
      </c>
      <c r="N1251" s="9">
        <f>(Data!X1251-$D$9)*$B$12+$D$9+$B$11</f>
        <v/>
      </c>
      <c r="O1251" s="9">
        <f>Data!Y1251+$B$11</f>
        <v/>
      </c>
      <c r="P1251" s="9">
        <f>(Data!Y1251-$E$9)*$B$12+$E$9+$B$11</f>
        <v/>
      </c>
    </row>
    <row r="1252">
      <c r="H1252" s="14">
        <f>Data!A1252</f>
        <v/>
      </c>
      <c r="I1252" s="9">
        <f>IF(Occurrence!J1252&gt;0,Occurrence!J1252*$B$6,0)</f>
        <v/>
      </c>
      <c r="J1252" s="9">
        <f>IF(Occurrence!J1252&gt;0,MAX(0,(Occurrence!J1252-$D$4)*$B$7+$D$4*$B$6),0)</f>
        <v/>
      </c>
      <c r="K1252" s="9">
        <f>IF(Occurrence!K1252&gt;0,Occurrence!K1252*$B$6,0)</f>
        <v/>
      </c>
      <c r="L1252" s="9">
        <f>IF(Occurrence!K1252&gt;0,MAX(0,(Occurrence!K1252-$E$4)*$B$7+$E$4*$B$6),0)</f>
        <v/>
      </c>
      <c r="M1252" s="9">
        <f>Data!X1252+$B$11</f>
        <v/>
      </c>
      <c r="N1252" s="9">
        <f>(Data!X1252-$D$9)*$B$12+$D$9+$B$11</f>
        <v/>
      </c>
      <c r="O1252" s="9">
        <f>Data!Y1252+$B$11</f>
        <v/>
      </c>
      <c r="P1252" s="9">
        <f>(Data!Y1252-$E$9)*$B$12+$E$9+$B$11</f>
        <v/>
      </c>
    </row>
    <row r="1253">
      <c r="H1253" s="14">
        <f>Data!A1253</f>
        <v/>
      </c>
      <c r="I1253" s="9">
        <f>IF(Occurrence!J1253&gt;0,Occurrence!J1253*$B$6,0)</f>
        <v/>
      </c>
      <c r="J1253" s="9">
        <f>IF(Occurrence!J1253&gt;0,MAX(0,(Occurrence!J1253-$D$4)*$B$7+$D$4*$B$6),0)</f>
        <v/>
      </c>
      <c r="K1253" s="9">
        <f>IF(Occurrence!K1253&gt;0,Occurrence!K1253*$B$6,0)</f>
        <v/>
      </c>
      <c r="L1253" s="9">
        <f>IF(Occurrence!K1253&gt;0,MAX(0,(Occurrence!K1253-$E$4)*$B$7+$E$4*$B$6),0)</f>
        <v/>
      </c>
      <c r="M1253" s="9">
        <f>Data!X1253+$B$11</f>
        <v/>
      </c>
      <c r="N1253" s="9">
        <f>(Data!X1253-$D$9)*$B$12+$D$9+$B$11</f>
        <v/>
      </c>
      <c r="O1253" s="9">
        <f>Data!Y1253+$B$11</f>
        <v/>
      </c>
      <c r="P1253" s="9">
        <f>(Data!Y1253-$E$9)*$B$12+$E$9+$B$11</f>
        <v/>
      </c>
    </row>
    <row r="1254">
      <c r="H1254" s="14">
        <f>Data!A1254</f>
        <v/>
      </c>
      <c r="I1254" s="9">
        <f>IF(Occurrence!J1254&gt;0,Occurrence!J1254*$B$6,0)</f>
        <v/>
      </c>
      <c r="J1254" s="9">
        <f>IF(Occurrence!J1254&gt;0,MAX(0,(Occurrence!J1254-$D$4)*$B$7+$D$4*$B$6),0)</f>
        <v/>
      </c>
      <c r="K1254" s="9">
        <f>IF(Occurrence!K1254&gt;0,Occurrence!K1254*$B$6,0)</f>
        <v/>
      </c>
      <c r="L1254" s="9">
        <f>IF(Occurrence!K1254&gt;0,MAX(0,(Occurrence!K1254-$E$4)*$B$7+$E$4*$B$6),0)</f>
        <v/>
      </c>
      <c r="M1254" s="9">
        <f>Data!X1254+$B$11</f>
        <v/>
      </c>
      <c r="N1254" s="9">
        <f>(Data!X1254-$D$9)*$B$12+$D$9+$B$11</f>
        <v/>
      </c>
      <c r="O1254" s="9">
        <f>Data!Y1254+$B$11</f>
        <v/>
      </c>
      <c r="P1254" s="9">
        <f>(Data!Y1254-$E$9)*$B$12+$E$9+$B$11</f>
        <v/>
      </c>
    </row>
    <row r="1255">
      <c r="H1255" s="14">
        <f>Data!A1255</f>
        <v/>
      </c>
      <c r="I1255" s="9">
        <f>IF(Occurrence!J1255&gt;0,Occurrence!J1255*$B$6,0)</f>
        <v/>
      </c>
      <c r="J1255" s="9">
        <f>IF(Occurrence!J1255&gt;0,MAX(0,(Occurrence!J1255-$D$4)*$B$7+$D$4*$B$6),0)</f>
        <v/>
      </c>
      <c r="K1255" s="9">
        <f>IF(Occurrence!K1255&gt;0,Occurrence!K1255*$B$6,0)</f>
        <v/>
      </c>
      <c r="L1255" s="9">
        <f>IF(Occurrence!K1255&gt;0,MAX(0,(Occurrence!K1255-$E$4)*$B$7+$E$4*$B$6),0)</f>
        <v/>
      </c>
      <c r="M1255" s="9">
        <f>Data!X1255+$B$11</f>
        <v/>
      </c>
      <c r="N1255" s="9">
        <f>(Data!X1255-$D$9)*$B$12+$D$9+$B$11</f>
        <v/>
      </c>
      <c r="O1255" s="9">
        <f>Data!Y1255+$B$11</f>
        <v/>
      </c>
      <c r="P1255" s="9">
        <f>(Data!Y1255-$E$9)*$B$12+$E$9+$B$11</f>
        <v/>
      </c>
    </row>
    <row r="1256">
      <c r="H1256" s="14">
        <f>Data!A1256</f>
        <v/>
      </c>
      <c r="I1256" s="9">
        <f>IF(Occurrence!J1256&gt;0,Occurrence!J1256*$B$6,0)</f>
        <v/>
      </c>
      <c r="J1256" s="9">
        <f>IF(Occurrence!J1256&gt;0,MAX(0,(Occurrence!J1256-$D$4)*$B$7+$D$4*$B$6),0)</f>
        <v/>
      </c>
      <c r="K1256" s="9">
        <f>IF(Occurrence!K1256&gt;0,Occurrence!K1256*$B$6,0)</f>
        <v/>
      </c>
      <c r="L1256" s="9">
        <f>IF(Occurrence!K1256&gt;0,MAX(0,(Occurrence!K1256-$E$4)*$B$7+$E$4*$B$6),0)</f>
        <v/>
      </c>
      <c r="M1256" s="9">
        <f>Data!X1256+$B$11</f>
        <v/>
      </c>
      <c r="N1256" s="9">
        <f>(Data!X1256-$D$9)*$B$12+$D$9+$B$11</f>
        <v/>
      </c>
      <c r="O1256" s="9">
        <f>Data!Y1256+$B$11</f>
        <v/>
      </c>
      <c r="P1256" s="9">
        <f>(Data!Y1256-$E$9)*$B$12+$E$9+$B$11</f>
        <v/>
      </c>
    </row>
    <row r="1257">
      <c r="H1257" s="14">
        <f>Data!A1257</f>
        <v/>
      </c>
      <c r="I1257" s="9">
        <f>IF(Occurrence!J1257&gt;0,Occurrence!J1257*$B$6,0)</f>
        <v/>
      </c>
      <c r="J1257" s="9">
        <f>IF(Occurrence!J1257&gt;0,MAX(0,(Occurrence!J1257-$D$4)*$B$7+$D$4*$B$6),0)</f>
        <v/>
      </c>
      <c r="K1257" s="9">
        <f>IF(Occurrence!K1257&gt;0,Occurrence!K1257*$B$6,0)</f>
        <v/>
      </c>
      <c r="L1257" s="9">
        <f>IF(Occurrence!K1257&gt;0,MAX(0,(Occurrence!K1257-$E$4)*$B$7+$E$4*$B$6),0)</f>
        <v/>
      </c>
      <c r="M1257" s="9">
        <f>Data!X1257+$B$11</f>
        <v/>
      </c>
      <c r="N1257" s="9">
        <f>(Data!X1257-$D$9)*$B$12+$D$9+$B$11</f>
        <v/>
      </c>
      <c r="O1257" s="9">
        <f>Data!Y1257+$B$11</f>
        <v/>
      </c>
      <c r="P1257" s="9">
        <f>(Data!Y1257-$E$9)*$B$12+$E$9+$B$11</f>
        <v/>
      </c>
    </row>
    <row r="1258">
      <c r="H1258" s="14">
        <f>Data!A1258</f>
        <v/>
      </c>
      <c r="I1258" s="9">
        <f>IF(Occurrence!J1258&gt;0,Occurrence!J1258*$B$6,0)</f>
        <v/>
      </c>
      <c r="J1258" s="9">
        <f>IF(Occurrence!J1258&gt;0,MAX(0,(Occurrence!J1258-$D$4)*$B$7+$D$4*$B$6),0)</f>
        <v/>
      </c>
      <c r="K1258" s="9">
        <f>IF(Occurrence!K1258&gt;0,Occurrence!K1258*$B$6,0)</f>
        <v/>
      </c>
      <c r="L1258" s="9">
        <f>IF(Occurrence!K1258&gt;0,MAX(0,(Occurrence!K1258-$E$4)*$B$7+$E$4*$B$6),0)</f>
        <v/>
      </c>
      <c r="M1258" s="9">
        <f>Data!X1258+$B$11</f>
        <v/>
      </c>
      <c r="N1258" s="9">
        <f>(Data!X1258-$D$9)*$B$12+$D$9+$B$11</f>
        <v/>
      </c>
      <c r="O1258" s="9">
        <f>Data!Y1258+$B$11</f>
        <v/>
      </c>
      <c r="P1258" s="9">
        <f>(Data!Y1258-$E$9)*$B$12+$E$9+$B$11</f>
        <v/>
      </c>
    </row>
    <row r="1259">
      <c r="H1259" s="14">
        <f>Data!A1259</f>
        <v/>
      </c>
      <c r="I1259" s="9">
        <f>IF(Occurrence!J1259&gt;0,Occurrence!J1259*$B$6,0)</f>
        <v/>
      </c>
      <c r="J1259" s="9">
        <f>IF(Occurrence!J1259&gt;0,MAX(0,(Occurrence!J1259-$D$4)*$B$7+$D$4*$B$6),0)</f>
        <v/>
      </c>
      <c r="K1259" s="9">
        <f>IF(Occurrence!K1259&gt;0,Occurrence!K1259*$B$6,0)</f>
        <v/>
      </c>
      <c r="L1259" s="9">
        <f>IF(Occurrence!K1259&gt;0,MAX(0,(Occurrence!K1259-$E$4)*$B$7+$E$4*$B$6),0)</f>
        <v/>
      </c>
      <c r="M1259" s="9">
        <f>Data!X1259+$B$11</f>
        <v/>
      </c>
      <c r="N1259" s="9">
        <f>(Data!X1259-$D$9)*$B$12+$D$9+$B$11</f>
        <v/>
      </c>
      <c r="O1259" s="9">
        <f>Data!Y1259+$B$11</f>
        <v/>
      </c>
      <c r="P1259" s="9">
        <f>(Data!Y1259-$E$9)*$B$12+$E$9+$B$11</f>
        <v/>
      </c>
    </row>
    <row r="1260">
      <c r="H1260" s="14">
        <f>Data!A1260</f>
        <v/>
      </c>
      <c r="I1260" s="9">
        <f>IF(Occurrence!J1260&gt;0,Occurrence!J1260*$B$6,0)</f>
        <v/>
      </c>
      <c r="J1260" s="9">
        <f>IF(Occurrence!J1260&gt;0,MAX(0,(Occurrence!J1260-$D$4)*$B$7+$D$4*$B$6),0)</f>
        <v/>
      </c>
      <c r="K1260" s="9">
        <f>IF(Occurrence!K1260&gt;0,Occurrence!K1260*$B$6,0)</f>
        <v/>
      </c>
      <c r="L1260" s="9">
        <f>IF(Occurrence!K1260&gt;0,MAX(0,(Occurrence!K1260-$E$4)*$B$7+$E$4*$B$6),0)</f>
        <v/>
      </c>
      <c r="M1260" s="9">
        <f>Data!X1260+$B$11</f>
        <v/>
      </c>
      <c r="N1260" s="9">
        <f>(Data!X1260-$D$9)*$B$12+$D$9+$B$11</f>
        <v/>
      </c>
      <c r="O1260" s="9">
        <f>Data!Y1260+$B$11</f>
        <v/>
      </c>
      <c r="P1260" s="9">
        <f>(Data!Y1260-$E$9)*$B$12+$E$9+$B$11</f>
        <v/>
      </c>
    </row>
    <row r="1261">
      <c r="H1261" s="14">
        <f>Data!A1261</f>
        <v/>
      </c>
      <c r="I1261" s="9">
        <f>IF(Occurrence!J1261&gt;0,Occurrence!J1261*$B$6,0)</f>
        <v/>
      </c>
      <c r="J1261" s="9">
        <f>IF(Occurrence!J1261&gt;0,MAX(0,(Occurrence!J1261-$D$4)*$B$7+$D$4*$B$6),0)</f>
        <v/>
      </c>
      <c r="K1261" s="9">
        <f>IF(Occurrence!K1261&gt;0,Occurrence!K1261*$B$6,0)</f>
        <v/>
      </c>
      <c r="L1261" s="9">
        <f>IF(Occurrence!K1261&gt;0,MAX(0,(Occurrence!K1261-$E$4)*$B$7+$E$4*$B$6),0)</f>
        <v/>
      </c>
      <c r="M1261" s="9">
        <f>Data!X1261+$B$11</f>
        <v/>
      </c>
      <c r="N1261" s="9">
        <f>(Data!X1261-$D$9)*$B$12+$D$9+$B$11</f>
        <v/>
      </c>
      <c r="O1261" s="9">
        <f>Data!Y1261+$B$11</f>
        <v/>
      </c>
      <c r="P1261" s="9">
        <f>(Data!Y1261-$E$9)*$B$12+$E$9+$B$11</f>
        <v/>
      </c>
    </row>
    <row r="1262">
      <c r="H1262" s="14">
        <f>Data!A1262</f>
        <v/>
      </c>
      <c r="I1262" s="9">
        <f>IF(Occurrence!J1262&gt;0,Occurrence!J1262*$B$6,0)</f>
        <v/>
      </c>
      <c r="J1262" s="9">
        <f>IF(Occurrence!J1262&gt;0,MAX(0,(Occurrence!J1262-$D$4)*$B$7+$D$4*$B$6),0)</f>
        <v/>
      </c>
      <c r="K1262" s="9">
        <f>IF(Occurrence!K1262&gt;0,Occurrence!K1262*$B$6,0)</f>
        <v/>
      </c>
      <c r="L1262" s="9">
        <f>IF(Occurrence!K1262&gt;0,MAX(0,(Occurrence!K1262-$E$4)*$B$7+$E$4*$B$6),0)</f>
        <v/>
      </c>
      <c r="M1262" s="9">
        <f>Data!X1262+$B$11</f>
        <v/>
      </c>
      <c r="N1262" s="9">
        <f>(Data!X1262-$D$9)*$B$12+$D$9+$B$11</f>
        <v/>
      </c>
      <c r="O1262" s="9">
        <f>Data!Y1262+$B$11</f>
        <v/>
      </c>
      <c r="P1262" s="9">
        <f>(Data!Y1262-$E$9)*$B$12+$E$9+$B$11</f>
        <v/>
      </c>
    </row>
    <row r="1263">
      <c r="H1263" s="14">
        <f>Data!A1263</f>
        <v/>
      </c>
      <c r="I1263" s="9">
        <f>IF(Occurrence!J1263&gt;0,Occurrence!J1263*$B$6,0)</f>
        <v/>
      </c>
      <c r="J1263" s="9">
        <f>IF(Occurrence!J1263&gt;0,MAX(0,(Occurrence!J1263-$D$4)*$B$7+$D$4*$B$6),0)</f>
        <v/>
      </c>
      <c r="K1263" s="9">
        <f>IF(Occurrence!K1263&gt;0,Occurrence!K1263*$B$6,0)</f>
        <v/>
      </c>
      <c r="L1263" s="9">
        <f>IF(Occurrence!K1263&gt;0,MAX(0,(Occurrence!K1263-$E$4)*$B$7+$E$4*$B$6),0)</f>
        <v/>
      </c>
      <c r="M1263" s="9">
        <f>Data!X1263+$B$11</f>
        <v/>
      </c>
      <c r="N1263" s="9">
        <f>(Data!X1263-$D$9)*$B$12+$D$9+$B$11</f>
        <v/>
      </c>
      <c r="O1263" s="9">
        <f>Data!Y1263+$B$11</f>
        <v/>
      </c>
      <c r="P1263" s="9">
        <f>(Data!Y1263-$E$9)*$B$12+$E$9+$B$11</f>
        <v/>
      </c>
    </row>
    <row r="1264">
      <c r="H1264" s="14">
        <f>Data!A1264</f>
        <v/>
      </c>
      <c r="I1264" s="9">
        <f>IF(Occurrence!J1264&gt;0,Occurrence!J1264*$B$6,0)</f>
        <v/>
      </c>
      <c r="J1264" s="9">
        <f>IF(Occurrence!J1264&gt;0,MAX(0,(Occurrence!J1264-$D$4)*$B$7+$D$4*$B$6),0)</f>
        <v/>
      </c>
      <c r="K1264" s="9">
        <f>IF(Occurrence!K1264&gt;0,Occurrence!K1264*$B$6,0)</f>
        <v/>
      </c>
      <c r="L1264" s="9">
        <f>IF(Occurrence!K1264&gt;0,MAX(0,(Occurrence!K1264-$E$4)*$B$7+$E$4*$B$6),0)</f>
        <v/>
      </c>
      <c r="M1264" s="9">
        <f>Data!X1264+$B$11</f>
        <v/>
      </c>
      <c r="N1264" s="9">
        <f>(Data!X1264-$D$9)*$B$12+$D$9+$B$11</f>
        <v/>
      </c>
      <c r="O1264" s="9">
        <f>Data!Y1264+$B$11</f>
        <v/>
      </c>
      <c r="P1264" s="9">
        <f>(Data!Y1264-$E$9)*$B$12+$E$9+$B$11</f>
        <v/>
      </c>
    </row>
    <row r="1265">
      <c r="H1265" s="14">
        <f>Data!A1265</f>
        <v/>
      </c>
      <c r="I1265" s="9">
        <f>IF(Occurrence!J1265&gt;0,Occurrence!J1265*$B$6,0)</f>
        <v/>
      </c>
      <c r="J1265" s="9">
        <f>IF(Occurrence!J1265&gt;0,MAX(0,(Occurrence!J1265-$D$4)*$B$7+$D$4*$B$6),0)</f>
        <v/>
      </c>
      <c r="K1265" s="9">
        <f>IF(Occurrence!K1265&gt;0,Occurrence!K1265*$B$6,0)</f>
        <v/>
      </c>
      <c r="L1265" s="9">
        <f>IF(Occurrence!K1265&gt;0,MAX(0,(Occurrence!K1265-$E$4)*$B$7+$E$4*$B$6),0)</f>
        <v/>
      </c>
      <c r="M1265" s="9">
        <f>Data!X1265+$B$11</f>
        <v/>
      </c>
      <c r="N1265" s="9">
        <f>(Data!X1265-$D$9)*$B$12+$D$9+$B$11</f>
        <v/>
      </c>
      <c r="O1265" s="9">
        <f>Data!Y1265+$B$11</f>
        <v/>
      </c>
      <c r="P1265" s="9">
        <f>(Data!Y1265-$E$9)*$B$12+$E$9+$B$11</f>
        <v/>
      </c>
    </row>
    <row r="1266">
      <c r="H1266" s="14">
        <f>Data!A1266</f>
        <v/>
      </c>
      <c r="I1266" s="9">
        <f>IF(Occurrence!J1266&gt;0,Occurrence!J1266*$B$6,0)</f>
        <v/>
      </c>
      <c r="J1266" s="9">
        <f>IF(Occurrence!J1266&gt;0,MAX(0,(Occurrence!J1266-$D$4)*$B$7+$D$4*$B$6),0)</f>
        <v/>
      </c>
      <c r="K1266" s="9">
        <f>IF(Occurrence!K1266&gt;0,Occurrence!K1266*$B$6,0)</f>
        <v/>
      </c>
      <c r="L1266" s="9">
        <f>IF(Occurrence!K1266&gt;0,MAX(0,(Occurrence!K1266-$E$4)*$B$7+$E$4*$B$6),0)</f>
        <v/>
      </c>
      <c r="M1266" s="9">
        <f>Data!X1266+$B$11</f>
        <v/>
      </c>
      <c r="N1266" s="9">
        <f>(Data!X1266-$D$9)*$B$12+$D$9+$B$11</f>
        <v/>
      </c>
      <c r="O1266" s="9">
        <f>Data!Y1266+$B$11</f>
        <v/>
      </c>
      <c r="P1266" s="9">
        <f>(Data!Y1266-$E$9)*$B$12+$E$9+$B$11</f>
        <v/>
      </c>
    </row>
    <row r="1267">
      <c r="H1267" s="14">
        <f>Data!A1267</f>
        <v/>
      </c>
      <c r="I1267" s="9">
        <f>IF(Occurrence!J1267&gt;0,Occurrence!J1267*$B$6,0)</f>
        <v/>
      </c>
      <c r="J1267" s="9">
        <f>IF(Occurrence!J1267&gt;0,MAX(0,(Occurrence!J1267-$D$4)*$B$7+$D$4*$B$6),0)</f>
        <v/>
      </c>
      <c r="K1267" s="9">
        <f>IF(Occurrence!K1267&gt;0,Occurrence!K1267*$B$6,0)</f>
        <v/>
      </c>
      <c r="L1267" s="9">
        <f>IF(Occurrence!K1267&gt;0,MAX(0,(Occurrence!K1267-$E$4)*$B$7+$E$4*$B$6),0)</f>
        <v/>
      </c>
      <c r="M1267" s="9">
        <f>Data!X1267+$B$11</f>
        <v/>
      </c>
      <c r="N1267" s="9">
        <f>(Data!X1267-$D$9)*$B$12+$D$9+$B$11</f>
        <v/>
      </c>
      <c r="O1267" s="9">
        <f>Data!Y1267+$B$11</f>
        <v/>
      </c>
      <c r="P1267" s="9">
        <f>(Data!Y1267-$E$9)*$B$12+$E$9+$B$11</f>
        <v/>
      </c>
    </row>
    <row r="1268">
      <c r="H1268" s="14">
        <f>Data!A1268</f>
        <v/>
      </c>
      <c r="I1268" s="9">
        <f>IF(Occurrence!J1268&gt;0,Occurrence!J1268*$B$6,0)</f>
        <v/>
      </c>
      <c r="J1268" s="9">
        <f>IF(Occurrence!J1268&gt;0,MAX(0,(Occurrence!J1268-$D$4)*$B$7+$D$4*$B$6),0)</f>
        <v/>
      </c>
      <c r="K1268" s="9">
        <f>IF(Occurrence!K1268&gt;0,Occurrence!K1268*$B$6,0)</f>
        <v/>
      </c>
      <c r="L1268" s="9">
        <f>IF(Occurrence!K1268&gt;0,MAX(0,(Occurrence!K1268-$E$4)*$B$7+$E$4*$B$6),0)</f>
        <v/>
      </c>
      <c r="M1268" s="9">
        <f>Data!X1268+$B$11</f>
        <v/>
      </c>
      <c r="N1268" s="9">
        <f>(Data!X1268-$D$9)*$B$12+$D$9+$B$11</f>
        <v/>
      </c>
      <c r="O1268" s="9">
        <f>Data!Y1268+$B$11</f>
        <v/>
      </c>
      <c r="P1268" s="9">
        <f>(Data!Y1268-$E$9)*$B$12+$E$9+$B$11</f>
        <v/>
      </c>
    </row>
    <row r="1269">
      <c r="H1269" s="14">
        <f>Data!A1269</f>
        <v/>
      </c>
      <c r="I1269" s="9">
        <f>IF(Occurrence!J1269&gt;0,Occurrence!J1269*$B$6,0)</f>
        <v/>
      </c>
      <c r="J1269" s="9">
        <f>IF(Occurrence!J1269&gt;0,MAX(0,(Occurrence!J1269-$D$4)*$B$7+$D$4*$B$6),0)</f>
        <v/>
      </c>
      <c r="K1269" s="9">
        <f>IF(Occurrence!K1269&gt;0,Occurrence!K1269*$B$6,0)</f>
        <v/>
      </c>
      <c r="L1269" s="9">
        <f>IF(Occurrence!K1269&gt;0,MAX(0,(Occurrence!K1269-$E$4)*$B$7+$E$4*$B$6),0)</f>
        <v/>
      </c>
      <c r="M1269" s="9">
        <f>Data!X1269+$B$11</f>
        <v/>
      </c>
      <c r="N1269" s="9">
        <f>(Data!X1269-$D$9)*$B$12+$D$9+$B$11</f>
        <v/>
      </c>
      <c r="O1269" s="9">
        <f>Data!Y1269+$B$11</f>
        <v/>
      </c>
      <c r="P1269" s="9">
        <f>(Data!Y1269-$E$9)*$B$12+$E$9+$B$11</f>
        <v/>
      </c>
    </row>
    <row r="1270">
      <c r="H1270" s="14">
        <f>Data!A1270</f>
        <v/>
      </c>
      <c r="I1270" s="9">
        <f>IF(Occurrence!J1270&gt;0,Occurrence!J1270*$B$6,0)</f>
        <v/>
      </c>
      <c r="J1270" s="9">
        <f>IF(Occurrence!J1270&gt;0,MAX(0,(Occurrence!J1270-$D$4)*$B$7+$D$4*$B$6),0)</f>
        <v/>
      </c>
      <c r="K1270" s="9">
        <f>IF(Occurrence!K1270&gt;0,Occurrence!K1270*$B$6,0)</f>
        <v/>
      </c>
      <c r="L1270" s="9">
        <f>IF(Occurrence!K1270&gt;0,MAX(0,(Occurrence!K1270-$E$4)*$B$7+$E$4*$B$6),0)</f>
        <v/>
      </c>
      <c r="M1270" s="9">
        <f>Data!X1270+$B$11</f>
        <v/>
      </c>
      <c r="N1270" s="9">
        <f>(Data!X1270-$D$9)*$B$12+$D$9+$B$11</f>
        <v/>
      </c>
      <c r="O1270" s="9">
        <f>Data!Y1270+$B$11</f>
        <v/>
      </c>
      <c r="P1270" s="9">
        <f>(Data!Y1270-$E$9)*$B$12+$E$9+$B$11</f>
        <v/>
      </c>
    </row>
    <row r="1271">
      <c r="H1271" s="14">
        <f>Data!A1271</f>
        <v/>
      </c>
      <c r="I1271" s="9">
        <f>IF(Occurrence!J1271&gt;0,Occurrence!J1271*$B$6,0)</f>
        <v/>
      </c>
      <c r="J1271" s="9">
        <f>IF(Occurrence!J1271&gt;0,MAX(0,(Occurrence!J1271-$D$4)*$B$7+$D$4*$B$6),0)</f>
        <v/>
      </c>
      <c r="K1271" s="9">
        <f>IF(Occurrence!K1271&gt;0,Occurrence!K1271*$B$6,0)</f>
        <v/>
      </c>
      <c r="L1271" s="9">
        <f>IF(Occurrence!K1271&gt;0,MAX(0,(Occurrence!K1271-$E$4)*$B$7+$E$4*$B$6),0)</f>
        <v/>
      </c>
      <c r="M1271" s="9">
        <f>Data!X1271+$B$11</f>
        <v/>
      </c>
      <c r="N1271" s="9">
        <f>(Data!X1271-$D$9)*$B$12+$D$9+$B$11</f>
        <v/>
      </c>
      <c r="O1271" s="9">
        <f>Data!Y1271+$B$11</f>
        <v/>
      </c>
      <c r="P1271" s="9">
        <f>(Data!Y1271-$E$9)*$B$12+$E$9+$B$11</f>
        <v/>
      </c>
    </row>
    <row r="1272">
      <c r="H1272" s="14">
        <f>Data!A1272</f>
        <v/>
      </c>
      <c r="I1272" s="9">
        <f>IF(Occurrence!J1272&gt;0,Occurrence!J1272*$B$6,0)</f>
        <v/>
      </c>
      <c r="J1272" s="9">
        <f>IF(Occurrence!J1272&gt;0,MAX(0,(Occurrence!J1272-$D$4)*$B$7+$D$4*$B$6),0)</f>
        <v/>
      </c>
      <c r="K1272" s="9">
        <f>IF(Occurrence!K1272&gt;0,Occurrence!K1272*$B$6,0)</f>
        <v/>
      </c>
      <c r="L1272" s="9">
        <f>IF(Occurrence!K1272&gt;0,MAX(0,(Occurrence!K1272-$E$4)*$B$7+$E$4*$B$6),0)</f>
        <v/>
      </c>
      <c r="M1272" s="9">
        <f>Data!X1272+$B$11</f>
        <v/>
      </c>
      <c r="N1272" s="9">
        <f>(Data!X1272-$D$9)*$B$12+$D$9+$B$11</f>
        <v/>
      </c>
      <c r="O1272" s="9">
        <f>Data!Y1272+$B$11</f>
        <v/>
      </c>
      <c r="P1272" s="9">
        <f>(Data!Y1272-$E$9)*$B$12+$E$9+$B$11</f>
        <v/>
      </c>
    </row>
    <row r="1273">
      <c r="H1273" s="14">
        <f>Data!A1273</f>
        <v/>
      </c>
      <c r="I1273" s="9">
        <f>IF(Occurrence!J1273&gt;0,Occurrence!J1273*$B$6,0)</f>
        <v/>
      </c>
      <c r="J1273" s="9">
        <f>IF(Occurrence!J1273&gt;0,MAX(0,(Occurrence!J1273-$D$4)*$B$7+$D$4*$B$6),0)</f>
        <v/>
      </c>
      <c r="K1273" s="9">
        <f>IF(Occurrence!K1273&gt;0,Occurrence!K1273*$B$6,0)</f>
        <v/>
      </c>
      <c r="L1273" s="9">
        <f>IF(Occurrence!K1273&gt;0,MAX(0,(Occurrence!K1273-$E$4)*$B$7+$E$4*$B$6),0)</f>
        <v/>
      </c>
      <c r="M1273" s="9">
        <f>Data!X1273+$B$11</f>
        <v/>
      </c>
      <c r="N1273" s="9">
        <f>(Data!X1273-$D$9)*$B$12+$D$9+$B$11</f>
        <v/>
      </c>
      <c r="O1273" s="9">
        <f>Data!Y1273+$B$11</f>
        <v/>
      </c>
      <c r="P1273" s="9">
        <f>(Data!Y1273-$E$9)*$B$12+$E$9+$B$11</f>
        <v/>
      </c>
    </row>
    <row r="1274">
      <c r="H1274" s="14">
        <f>Data!A1274</f>
        <v/>
      </c>
      <c r="I1274" s="9">
        <f>IF(Occurrence!J1274&gt;0,Occurrence!J1274*$B$6,0)</f>
        <v/>
      </c>
      <c r="J1274" s="9">
        <f>IF(Occurrence!J1274&gt;0,MAX(0,(Occurrence!J1274-$D$4)*$B$7+$D$4*$B$6),0)</f>
        <v/>
      </c>
      <c r="K1274" s="9">
        <f>IF(Occurrence!K1274&gt;0,Occurrence!K1274*$B$6,0)</f>
        <v/>
      </c>
      <c r="L1274" s="9">
        <f>IF(Occurrence!K1274&gt;0,MAX(0,(Occurrence!K1274-$E$4)*$B$7+$E$4*$B$6),0)</f>
        <v/>
      </c>
      <c r="M1274" s="9">
        <f>Data!X1274+$B$11</f>
        <v/>
      </c>
      <c r="N1274" s="9">
        <f>(Data!X1274-$D$9)*$B$12+$D$9+$B$11</f>
        <v/>
      </c>
      <c r="O1274" s="9">
        <f>Data!Y1274+$B$11</f>
        <v/>
      </c>
      <c r="P1274" s="9">
        <f>(Data!Y1274-$E$9)*$B$12+$E$9+$B$11</f>
        <v/>
      </c>
    </row>
    <row r="1275">
      <c r="H1275" s="14">
        <f>Data!A1275</f>
        <v/>
      </c>
      <c r="I1275" s="9">
        <f>IF(Occurrence!J1275&gt;0,Occurrence!J1275*$B$6,0)</f>
        <v/>
      </c>
      <c r="J1275" s="9">
        <f>IF(Occurrence!J1275&gt;0,MAX(0,(Occurrence!J1275-$D$4)*$B$7+$D$4*$B$6),0)</f>
        <v/>
      </c>
      <c r="K1275" s="9">
        <f>IF(Occurrence!K1275&gt;0,Occurrence!K1275*$B$6,0)</f>
        <v/>
      </c>
      <c r="L1275" s="9">
        <f>IF(Occurrence!K1275&gt;0,MAX(0,(Occurrence!K1275-$E$4)*$B$7+$E$4*$B$6),0)</f>
        <v/>
      </c>
      <c r="M1275" s="9">
        <f>Data!X1275+$B$11</f>
        <v/>
      </c>
      <c r="N1275" s="9">
        <f>(Data!X1275-$D$9)*$B$12+$D$9+$B$11</f>
        <v/>
      </c>
      <c r="O1275" s="9">
        <f>Data!Y1275+$B$11</f>
        <v/>
      </c>
      <c r="P1275" s="9">
        <f>(Data!Y1275-$E$9)*$B$12+$E$9+$B$11</f>
        <v/>
      </c>
    </row>
    <row r="1276">
      <c r="H1276" s="14">
        <f>Data!A1276</f>
        <v/>
      </c>
      <c r="I1276" s="9">
        <f>IF(Occurrence!J1276&gt;0,Occurrence!J1276*$B$6,0)</f>
        <v/>
      </c>
      <c r="J1276" s="9">
        <f>IF(Occurrence!J1276&gt;0,MAX(0,(Occurrence!J1276-$D$4)*$B$7+$D$4*$B$6),0)</f>
        <v/>
      </c>
      <c r="K1276" s="9">
        <f>IF(Occurrence!K1276&gt;0,Occurrence!K1276*$B$6,0)</f>
        <v/>
      </c>
      <c r="L1276" s="9">
        <f>IF(Occurrence!K1276&gt;0,MAX(0,(Occurrence!K1276-$E$4)*$B$7+$E$4*$B$6),0)</f>
        <v/>
      </c>
      <c r="M1276" s="9">
        <f>Data!X1276+$B$11</f>
        <v/>
      </c>
      <c r="N1276" s="9">
        <f>(Data!X1276-$D$9)*$B$12+$D$9+$B$11</f>
        <v/>
      </c>
      <c r="O1276" s="9">
        <f>Data!Y1276+$B$11</f>
        <v/>
      </c>
      <c r="P1276" s="9">
        <f>(Data!Y1276-$E$9)*$B$12+$E$9+$B$11</f>
        <v/>
      </c>
    </row>
    <row r="1277">
      <c r="H1277" s="14">
        <f>Data!A1277</f>
        <v/>
      </c>
      <c r="I1277" s="9">
        <f>IF(Occurrence!J1277&gt;0,Occurrence!J1277*$B$6,0)</f>
        <v/>
      </c>
      <c r="J1277" s="9">
        <f>IF(Occurrence!J1277&gt;0,MAX(0,(Occurrence!J1277-$D$4)*$B$7+$D$4*$B$6),0)</f>
        <v/>
      </c>
      <c r="K1277" s="9">
        <f>IF(Occurrence!K1277&gt;0,Occurrence!K1277*$B$6,0)</f>
        <v/>
      </c>
      <c r="L1277" s="9">
        <f>IF(Occurrence!K1277&gt;0,MAX(0,(Occurrence!K1277-$E$4)*$B$7+$E$4*$B$6),0)</f>
        <v/>
      </c>
      <c r="M1277" s="9">
        <f>Data!X1277+$B$11</f>
        <v/>
      </c>
      <c r="N1277" s="9">
        <f>(Data!X1277-$D$9)*$B$12+$D$9+$B$11</f>
        <v/>
      </c>
      <c r="O1277" s="9">
        <f>Data!Y1277+$B$11</f>
        <v/>
      </c>
      <c r="P1277" s="9">
        <f>(Data!Y1277-$E$9)*$B$12+$E$9+$B$11</f>
        <v/>
      </c>
    </row>
    <row r="1278">
      <c r="H1278" s="14">
        <f>Data!A1278</f>
        <v/>
      </c>
      <c r="I1278" s="9">
        <f>IF(Occurrence!J1278&gt;0,Occurrence!J1278*$B$6,0)</f>
        <v/>
      </c>
      <c r="J1278" s="9">
        <f>IF(Occurrence!J1278&gt;0,MAX(0,(Occurrence!J1278-$D$4)*$B$7+$D$4*$B$6),0)</f>
        <v/>
      </c>
      <c r="K1278" s="9">
        <f>IF(Occurrence!K1278&gt;0,Occurrence!K1278*$B$6,0)</f>
        <v/>
      </c>
      <c r="L1278" s="9">
        <f>IF(Occurrence!K1278&gt;0,MAX(0,(Occurrence!K1278-$E$4)*$B$7+$E$4*$B$6),0)</f>
        <v/>
      </c>
      <c r="M1278" s="9">
        <f>Data!X1278+$B$11</f>
        <v/>
      </c>
      <c r="N1278" s="9">
        <f>(Data!X1278-$D$9)*$B$12+$D$9+$B$11</f>
        <v/>
      </c>
      <c r="O1278" s="9">
        <f>Data!Y1278+$B$11</f>
        <v/>
      </c>
      <c r="P1278" s="9">
        <f>(Data!Y1278-$E$9)*$B$12+$E$9+$B$11</f>
        <v/>
      </c>
    </row>
    <row r="1279">
      <c r="H1279" s="14">
        <f>Data!A1279</f>
        <v/>
      </c>
      <c r="I1279" s="9">
        <f>IF(Occurrence!J1279&gt;0,Occurrence!J1279*$B$6,0)</f>
        <v/>
      </c>
      <c r="J1279" s="9">
        <f>IF(Occurrence!J1279&gt;0,MAX(0,(Occurrence!J1279-$D$4)*$B$7+$D$4*$B$6),0)</f>
        <v/>
      </c>
      <c r="K1279" s="9">
        <f>IF(Occurrence!K1279&gt;0,Occurrence!K1279*$B$6,0)</f>
        <v/>
      </c>
      <c r="L1279" s="9">
        <f>IF(Occurrence!K1279&gt;0,MAX(0,(Occurrence!K1279-$E$4)*$B$7+$E$4*$B$6),0)</f>
        <v/>
      </c>
      <c r="M1279" s="9">
        <f>Data!X1279+$B$11</f>
        <v/>
      </c>
      <c r="N1279" s="9">
        <f>(Data!X1279-$D$9)*$B$12+$D$9+$B$11</f>
        <v/>
      </c>
      <c r="O1279" s="9">
        <f>Data!Y1279+$B$11</f>
        <v/>
      </c>
      <c r="P1279" s="9">
        <f>(Data!Y1279-$E$9)*$B$12+$E$9+$B$11</f>
        <v/>
      </c>
    </row>
    <row r="1280">
      <c r="H1280" s="14">
        <f>Data!A1280</f>
        <v/>
      </c>
      <c r="I1280" s="9">
        <f>IF(Occurrence!J1280&gt;0,Occurrence!J1280*$B$6,0)</f>
        <v/>
      </c>
      <c r="J1280" s="9">
        <f>IF(Occurrence!J1280&gt;0,MAX(0,(Occurrence!J1280-$D$4)*$B$7+$D$4*$B$6),0)</f>
        <v/>
      </c>
      <c r="K1280" s="9">
        <f>IF(Occurrence!K1280&gt;0,Occurrence!K1280*$B$6,0)</f>
        <v/>
      </c>
      <c r="L1280" s="9">
        <f>IF(Occurrence!K1280&gt;0,MAX(0,(Occurrence!K1280-$E$4)*$B$7+$E$4*$B$6),0)</f>
        <v/>
      </c>
      <c r="M1280" s="9">
        <f>Data!X1280+$B$11</f>
        <v/>
      </c>
      <c r="N1280" s="9">
        <f>(Data!X1280-$D$9)*$B$12+$D$9+$B$11</f>
        <v/>
      </c>
      <c r="O1280" s="9">
        <f>Data!Y1280+$B$11</f>
        <v/>
      </c>
      <c r="P1280" s="9">
        <f>(Data!Y1280-$E$9)*$B$12+$E$9+$B$11</f>
        <v/>
      </c>
    </row>
    <row r="1281">
      <c r="H1281" s="14">
        <f>Data!A1281</f>
        <v/>
      </c>
      <c r="I1281" s="9">
        <f>IF(Occurrence!J1281&gt;0,Occurrence!J1281*$B$6,0)</f>
        <v/>
      </c>
      <c r="J1281" s="9">
        <f>IF(Occurrence!J1281&gt;0,MAX(0,(Occurrence!J1281-$D$4)*$B$7+$D$4*$B$6),0)</f>
        <v/>
      </c>
      <c r="K1281" s="9">
        <f>IF(Occurrence!K1281&gt;0,Occurrence!K1281*$B$6,0)</f>
        <v/>
      </c>
      <c r="L1281" s="9">
        <f>IF(Occurrence!K1281&gt;0,MAX(0,(Occurrence!K1281-$E$4)*$B$7+$E$4*$B$6),0)</f>
        <v/>
      </c>
      <c r="M1281" s="9">
        <f>Data!X1281+$B$11</f>
        <v/>
      </c>
      <c r="N1281" s="9">
        <f>(Data!X1281-$D$9)*$B$12+$D$9+$B$11</f>
        <v/>
      </c>
      <c r="O1281" s="9">
        <f>Data!Y1281+$B$11</f>
        <v/>
      </c>
      <c r="P1281" s="9">
        <f>(Data!Y1281-$E$9)*$B$12+$E$9+$B$11</f>
        <v/>
      </c>
    </row>
    <row r="1282">
      <c r="H1282" s="14">
        <f>Data!A1282</f>
        <v/>
      </c>
      <c r="I1282" s="9">
        <f>IF(Occurrence!J1282&gt;0,Occurrence!J1282*$B$6,0)</f>
        <v/>
      </c>
      <c r="J1282" s="9">
        <f>IF(Occurrence!J1282&gt;0,MAX(0,(Occurrence!J1282-$D$4)*$B$7+$D$4*$B$6),0)</f>
        <v/>
      </c>
      <c r="K1282" s="9">
        <f>IF(Occurrence!K1282&gt;0,Occurrence!K1282*$B$6,0)</f>
        <v/>
      </c>
      <c r="L1282" s="9">
        <f>IF(Occurrence!K1282&gt;0,MAX(0,(Occurrence!K1282-$E$4)*$B$7+$E$4*$B$6),0)</f>
        <v/>
      </c>
      <c r="M1282" s="9">
        <f>Data!X1282+$B$11</f>
        <v/>
      </c>
      <c r="N1282" s="9">
        <f>(Data!X1282-$D$9)*$B$12+$D$9+$B$11</f>
        <v/>
      </c>
      <c r="O1282" s="9">
        <f>Data!Y1282+$B$11</f>
        <v/>
      </c>
      <c r="P1282" s="9">
        <f>(Data!Y1282-$E$9)*$B$12+$E$9+$B$11</f>
        <v/>
      </c>
    </row>
    <row r="1283">
      <c r="H1283" s="14">
        <f>Data!A1283</f>
        <v/>
      </c>
      <c r="I1283" s="9">
        <f>IF(Occurrence!J1283&gt;0,Occurrence!J1283*$B$6,0)</f>
        <v/>
      </c>
      <c r="J1283" s="9">
        <f>IF(Occurrence!J1283&gt;0,MAX(0,(Occurrence!J1283-$D$4)*$B$7+$D$4*$B$6),0)</f>
        <v/>
      </c>
      <c r="K1283" s="9">
        <f>IF(Occurrence!K1283&gt;0,Occurrence!K1283*$B$6,0)</f>
        <v/>
      </c>
      <c r="L1283" s="9">
        <f>IF(Occurrence!K1283&gt;0,MAX(0,(Occurrence!K1283-$E$4)*$B$7+$E$4*$B$6),0)</f>
        <v/>
      </c>
      <c r="M1283" s="9">
        <f>Data!X1283+$B$11</f>
        <v/>
      </c>
      <c r="N1283" s="9">
        <f>(Data!X1283-$D$9)*$B$12+$D$9+$B$11</f>
        <v/>
      </c>
      <c r="O1283" s="9">
        <f>Data!Y1283+$B$11</f>
        <v/>
      </c>
      <c r="P1283" s="9">
        <f>(Data!Y1283-$E$9)*$B$12+$E$9+$B$11</f>
        <v/>
      </c>
    </row>
    <row r="1284">
      <c r="H1284" s="14">
        <f>Data!A1284</f>
        <v/>
      </c>
      <c r="I1284" s="9">
        <f>IF(Occurrence!J1284&gt;0,Occurrence!J1284*$B$6,0)</f>
        <v/>
      </c>
      <c r="J1284" s="9">
        <f>IF(Occurrence!J1284&gt;0,MAX(0,(Occurrence!J1284-$D$4)*$B$7+$D$4*$B$6),0)</f>
        <v/>
      </c>
      <c r="K1284" s="9">
        <f>IF(Occurrence!K1284&gt;0,Occurrence!K1284*$B$6,0)</f>
        <v/>
      </c>
      <c r="L1284" s="9">
        <f>IF(Occurrence!K1284&gt;0,MAX(0,(Occurrence!K1284-$E$4)*$B$7+$E$4*$B$6),0)</f>
        <v/>
      </c>
      <c r="M1284" s="9">
        <f>Data!X1284+$B$11</f>
        <v/>
      </c>
      <c r="N1284" s="9">
        <f>(Data!X1284-$D$9)*$B$12+$D$9+$B$11</f>
        <v/>
      </c>
      <c r="O1284" s="9">
        <f>Data!Y1284+$B$11</f>
        <v/>
      </c>
      <c r="P1284" s="9">
        <f>(Data!Y1284-$E$9)*$B$12+$E$9+$B$11</f>
        <v/>
      </c>
    </row>
    <row r="1285">
      <c r="H1285" s="14">
        <f>Data!A1285</f>
        <v/>
      </c>
      <c r="I1285" s="9">
        <f>IF(Occurrence!J1285&gt;0,Occurrence!J1285*$B$6,0)</f>
        <v/>
      </c>
      <c r="J1285" s="9">
        <f>IF(Occurrence!J1285&gt;0,MAX(0,(Occurrence!J1285-$D$4)*$B$7+$D$4*$B$6),0)</f>
        <v/>
      </c>
      <c r="K1285" s="9">
        <f>IF(Occurrence!K1285&gt;0,Occurrence!K1285*$B$6,0)</f>
        <v/>
      </c>
      <c r="L1285" s="9">
        <f>IF(Occurrence!K1285&gt;0,MAX(0,(Occurrence!K1285-$E$4)*$B$7+$E$4*$B$6),0)</f>
        <v/>
      </c>
      <c r="M1285" s="9">
        <f>Data!X1285+$B$11</f>
        <v/>
      </c>
      <c r="N1285" s="9">
        <f>(Data!X1285-$D$9)*$B$12+$D$9+$B$11</f>
        <v/>
      </c>
      <c r="O1285" s="9">
        <f>Data!Y1285+$B$11</f>
        <v/>
      </c>
      <c r="P1285" s="9">
        <f>(Data!Y1285-$E$9)*$B$12+$E$9+$B$11</f>
        <v/>
      </c>
    </row>
    <row r="1286">
      <c r="H1286" s="14">
        <f>Data!A1286</f>
        <v/>
      </c>
      <c r="I1286" s="9">
        <f>IF(Occurrence!J1286&gt;0,Occurrence!J1286*$B$6,0)</f>
        <v/>
      </c>
      <c r="J1286" s="9">
        <f>IF(Occurrence!J1286&gt;0,MAX(0,(Occurrence!J1286-$D$4)*$B$7+$D$4*$B$6),0)</f>
        <v/>
      </c>
      <c r="K1286" s="9">
        <f>IF(Occurrence!K1286&gt;0,Occurrence!K1286*$B$6,0)</f>
        <v/>
      </c>
      <c r="L1286" s="9">
        <f>IF(Occurrence!K1286&gt;0,MAX(0,(Occurrence!K1286-$E$4)*$B$7+$E$4*$B$6),0)</f>
        <v/>
      </c>
      <c r="M1286" s="9">
        <f>Data!X1286+$B$11</f>
        <v/>
      </c>
      <c r="N1286" s="9">
        <f>(Data!X1286-$D$9)*$B$12+$D$9+$B$11</f>
        <v/>
      </c>
      <c r="O1286" s="9">
        <f>Data!Y1286+$B$11</f>
        <v/>
      </c>
      <c r="P1286" s="9">
        <f>(Data!Y1286-$E$9)*$B$12+$E$9+$B$11</f>
        <v/>
      </c>
    </row>
    <row r="1287">
      <c r="H1287" s="14">
        <f>Data!A1287</f>
        <v/>
      </c>
      <c r="I1287" s="9">
        <f>IF(Occurrence!J1287&gt;0,Occurrence!J1287*$B$6,0)</f>
        <v/>
      </c>
      <c r="J1287" s="9">
        <f>IF(Occurrence!J1287&gt;0,MAX(0,(Occurrence!J1287-$D$4)*$B$7+$D$4*$B$6),0)</f>
        <v/>
      </c>
      <c r="K1287" s="9">
        <f>IF(Occurrence!K1287&gt;0,Occurrence!K1287*$B$6,0)</f>
        <v/>
      </c>
      <c r="L1287" s="9">
        <f>IF(Occurrence!K1287&gt;0,MAX(0,(Occurrence!K1287-$E$4)*$B$7+$E$4*$B$6),0)</f>
        <v/>
      </c>
      <c r="M1287" s="9">
        <f>Data!X1287+$B$11</f>
        <v/>
      </c>
      <c r="N1287" s="9">
        <f>(Data!X1287-$D$9)*$B$12+$D$9+$B$11</f>
        <v/>
      </c>
      <c r="O1287" s="9">
        <f>Data!Y1287+$B$11</f>
        <v/>
      </c>
      <c r="P1287" s="9">
        <f>(Data!Y1287-$E$9)*$B$12+$E$9+$B$11</f>
        <v/>
      </c>
    </row>
    <row r="1288">
      <c r="H1288" s="14">
        <f>Data!A1288</f>
        <v/>
      </c>
      <c r="I1288" s="9">
        <f>IF(Occurrence!J1288&gt;0,Occurrence!J1288*$B$6,0)</f>
        <v/>
      </c>
      <c r="J1288" s="9">
        <f>IF(Occurrence!J1288&gt;0,MAX(0,(Occurrence!J1288-$D$4)*$B$7+$D$4*$B$6),0)</f>
        <v/>
      </c>
      <c r="K1288" s="9">
        <f>IF(Occurrence!K1288&gt;0,Occurrence!K1288*$B$6,0)</f>
        <v/>
      </c>
      <c r="L1288" s="9">
        <f>IF(Occurrence!K1288&gt;0,MAX(0,(Occurrence!K1288-$E$4)*$B$7+$E$4*$B$6),0)</f>
        <v/>
      </c>
      <c r="M1288" s="9">
        <f>Data!X1288+$B$11</f>
        <v/>
      </c>
      <c r="N1288" s="9">
        <f>(Data!X1288-$D$9)*$B$12+$D$9+$B$11</f>
        <v/>
      </c>
      <c r="O1288" s="9">
        <f>Data!Y1288+$B$11</f>
        <v/>
      </c>
      <c r="P1288" s="9">
        <f>(Data!Y1288-$E$9)*$B$12+$E$9+$B$11</f>
        <v/>
      </c>
    </row>
    <row r="1289">
      <c r="H1289" s="14">
        <f>Data!A1289</f>
        <v/>
      </c>
      <c r="I1289" s="9">
        <f>IF(Occurrence!J1289&gt;0,Occurrence!J1289*$B$6,0)</f>
        <v/>
      </c>
      <c r="J1289" s="9">
        <f>IF(Occurrence!J1289&gt;0,MAX(0,(Occurrence!J1289-$D$4)*$B$7+$D$4*$B$6),0)</f>
        <v/>
      </c>
      <c r="K1289" s="9">
        <f>IF(Occurrence!K1289&gt;0,Occurrence!K1289*$B$6,0)</f>
        <v/>
      </c>
      <c r="L1289" s="9">
        <f>IF(Occurrence!K1289&gt;0,MAX(0,(Occurrence!K1289-$E$4)*$B$7+$E$4*$B$6),0)</f>
        <v/>
      </c>
      <c r="M1289" s="9">
        <f>Data!X1289+$B$11</f>
        <v/>
      </c>
      <c r="N1289" s="9">
        <f>(Data!X1289-$D$9)*$B$12+$D$9+$B$11</f>
        <v/>
      </c>
      <c r="O1289" s="9">
        <f>Data!Y1289+$B$11</f>
        <v/>
      </c>
      <c r="P1289" s="9">
        <f>(Data!Y1289-$E$9)*$B$12+$E$9+$B$11</f>
        <v/>
      </c>
    </row>
    <row r="1290">
      <c r="H1290" s="14">
        <f>Data!A1290</f>
        <v/>
      </c>
      <c r="I1290" s="9">
        <f>IF(Occurrence!J1290&gt;0,Occurrence!J1290*$B$6,0)</f>
        <v/>
      </c>
      <c r="J1290" s="9">
        <f>IF(Occurrence!J1290&gt;0,MAX(0,(Occurrence!J1290-$D$4)*$B$7+$D$4*$B$6),0)</f>
        <v/>
      </c>
      <c r="K1290" s="9">
        <f>IF(Occurrence!K1290&gt;0,Occurrence!K1290*$B$6,0)</f>
        <v/>
      </c>
      <c r="L1290" s="9">
        <f>IF(Occurrence!K1290&gt;0,MAX(0,(Occurrence!K1290-$E$4)*$B$7+$E$4*$B$6),0)</f>
        <v/>
      </c>
      <c r="M1290" s="9">
        <f>Data!X1290+$B$11</f>
        <v/>
      </c>
      <c r="N1290" s="9">
        <f>(Data!X1290-$D$9)*$B$12+$D$9+$B$11</f>
        <v/>
      </c>
      <c r="O1290" s="9">
        <f>Data!Y1290+$B$11</f>
        <v/>
      </c>
      <c r="P1290" s="9">
        <f>(Data!Y1290-$E$9)*$B$12+$E$9+$B$11</f>
        <v/>
      </c>
    </row>
    <row r="1291">
      <c r="H1291" s="14">
        <f>Data!A1291</f>
        <v/>
      </c>
      <c r="I1291" s="9">
        <f>IF(Occurrence!J1291&gt;0,Occurrence!J1291*$B$6,0)</f>
        <v/>
      </c>
      <c r="J1291" s="9">
        <f>IF(Occurrence!J1291&gt;0,MAX(0,(Occurrence!J1291-$D$4)*$B$7+$D$4*$B$6),0)</f>
        <v/>
      </c>
      <c r="K1291" s="9">
        <f>IF(Occurrence!K1291&gt;0,Occurrence!K1291*$B$6,0)</f>
        <v/>
      </c>
      <c r="L1291" s="9">
        <f>IF(Occurrence!K1291&gt;0,MAX(0,(Occurrence!K1291-$E$4)*$B$7+$E$4*$B$6),0)</f>
        <v/>
      </c>
      <c r="M1291" s="9">
        <f>Data!X1291+$B$11</f>
        <v/>
      </c>
      <c r="N1291" s="9">
        <f>(Data!X1291-$D$9)*$B$12+$D$9+$B$11</f>
        <v/>
      </c>
      <c r="O1291" s="9">
        <f>Data!Y1291+$B$11</f>
        <v/>
      </c>
      <c r="P1291" s="9">
        <f>(Data!Y1291-$E$9)*$B$12+$E$9+$B$11</f>
        <v/>
      </c>
    </row>
    <row r="1292">
      <c r="H1292" s="14">
        <f>Data!A1292</f>
        <v/>
      </c>
      <c r="I1292" s="9">
        <f>IF(Occurrence!J1292&gt;0,Occurrence!J1292*$B$6,0)</f>
        <v/>
      </c>
      <c r="J1292" s="9">
        <f>IF(Occurrence!J1292&gt;0,MAX(0,(Occurrence!J1292-$D$4)*$B$7+$D$4*$B$6),0)</f>
        <v/>
      </c>
      <c r="K1292" s="9">
        <f>IF(Occurrence!K1292&gt;0,Occurrence!K1292*$B$6,0)</f>
        <v/>
      </c>
      <c r="L1292" s="9">
        <f>IF(Occurrence!K1292&gt;0,MAX(0,(Occurrence!K1292-$E$4)*$B$7+$E$4*$B$6),0)</f>
        <v/>
      </c>
      <c r="M1292" s="9">
        <f>Data!X1292+$B$11</f>
        <v/>
      </c>
      <c r="N1292" s="9">
        <f>(Data!X1292-$D$9)*$B$12+$D$9+$B$11</f>
        <v/>
      </c>
      <c r="O1292" s="9">
        <f>Data!Y1292+$B$11</f>
        <v/>
      </c>
      <c r="P1292" s="9">
        <f>(Data!Y1292-$E$9)*$B$12+$E$9+$B$11</f>
        <v/>
      </c>
    </row>
    <row r="1293">
      <c r="H1293" s="14">
        <f>Data!A1293</f>
        <v/>
      </c>
      <c r="I1293" s="9">
        <f>IF(Occurrence!J1293&gt;0,Occurrence!J1293*$B$6,0)</f>
        <v/>
      </c>
      <c r="J1293" s="9">
        <f>IF(Occurrence!J1293&gt;0,MAX(0,(Occurrence!J1293-$D$4)*$B$7+$D$4*$B$6),0)</f>
        <v/>
      </c>
      <c r="K1293" s="9">
        <f>IF(Occurrence!K1293&gt;0,Occurrence!K1293*$B$6,0)</f>
        <v/>
      </c>
      <c r="L1293" s="9">
        <f>IF(Occurrence!K1293&gt;0,MAX(0,(Occurrence!K1293-$E$4)*$B$7+$E$4*$B$6),0)</f>
        <v/>
      </c>
      <c r="M1293" s="9">
        <f>Data!X1293+$B$11</f>
        <v/>
      </c>
      <c r="N1293" s="9">
        <f>(Data!X1293-$D$9)*$B$12+$D$9+$B$11</f>
        <v/>
      </c>
      <c r="O1293" s="9">
        <f>Data!Y1293+$B$11</f>
        <v/>
      </c>
      <c r="P1293" s="9">
        <f>(Data!Y1293-$E$9)*$B$12+$E$9+$B$11</f>
        <v/>
      </c>
    </row>
    <row r="1294">
      <c r="H1294" s="14">
        <f>Data!A1294</f>
        <v/>
      </c>
      <c r="I1294" s="9">
        <f>IF(Occurrence!J1294&gt;0,Occurrence!J1294*$B$6,0)</f>
        <v/>
      </c>
      <c r="J1294" s="9">
        <f>IF(Occurrence!J1294&gt;0,MAX(0,(Occurrence!J1294-$D$4)*$B$7+$D$4*$B$6),0)</f>
        <v/>
      </c>
      <c r="K1294" s="9">
        <f>IF(Occurrence!K1294&gt;0,Occurrence!K1294*$B$6,0)</f>
        <v/>
      </c>
      <c r="L1294" s="9">
        <f>IF(Occurrence!K1294&gt;0,MAX(0,(Occurrence!K1294-$E$4)*$B$7+$E$4*$B$6),0)</f>
        <v/>
      </c>
      <c r="M1294" s="9">
        <f>Data!X1294+$B$11</f>
        <v/>
      </c>
      <c r="N1294" s="9">
        <f>(Data!X1294-$D$9)*$B$12+$D$9+$B$11</f>
        <v/>
      </c>
      <c r="O1294" s="9">
        <f>Data!Y1294+$B$11</f>
        <v/>
      </c>
      <c r="P1294" s="9">
        <f>(Data!Y1294-$E$9)*$B$12+$E$9+$B$11</f>
        <v/>
      </c>
    </row>
    <row r="1295">
      <c r="H1295" s="14">
        <f>Data!A1295</f>
        <v/>
      </c>
      <c r="I1295" s="9">
        <f>IF(Occurrence!J1295&gt;0,Occurrence!J1295*$B$6,0)</f>
        <v/>
      </c>
      <c r="J1295" s="9">
        <f>IF(Occurrence!J1295&gt;0,MAX(0,(Occurrence!J1295-$D$4)*$B$7+$D$4*$B$6),0)</f>
        <v/>
      </c>
      <c r="K1295" s="9">
        <f>IF(Occurrence!K1295&gt;0,Occurrence!K1295*$B$6,0)</f>
        <v/>
      </c>
      <c r="L1295" s="9">
        <f>IF(Occurrence!K1295&gt;0,MAX(0,(Occurrence!K1295-$E$4)*$B$7+$E$4*$B$6),0)</f>
        <v/>
      </c>
      <c r="M1295" s="9">
        <f>Data!X1295+$B$11</f>
        <v/>
      </c>
      <c r="N1295" s="9">
        <f>(Data!X1295-$D$9)*$B$12+$D$9+$B$11</f>
        <v/>
      </c>
      <c r="O1295" s="9">
        <f>Data!Y1295+$B$11</f>
        <v/>
      </c>
      <c r="P1295" s="9">
        <f>(Data!Y1295-$E$9)*$B$12+$E$9+$B$11</f>
        <v/>
      </c>
    </row>
    <row r="1296">
      <c r="H1296" s="14">
        <f>Data!A1296</f>
        <v/>
      </c>
      <c r="I1296" s="9">
        <f>IF(Occurrence!J1296&gt;0,Occurrence!J1296*$B$6,0)</f>
        <v/>
      </c>
      <c r="J1296" s="9">
        <f>IF(Occurrence!J1296&gt;0,MAX(0,(Occurrence!J1296-$D$4)*$B$7+$D$4*$B$6),0)</f>
        <v/>
      </c>
      <c r="K1296" s="9">
        <f>IF(Occurrence!K1296&gt;0,Occurrence!K1296*$B$6,0)</f>
        <v/>
      </c>
      <c r="L1296" s="9">
        <f>IF(Occurrence!K1296&gt;0,MAX(0,(Occurrence!K1296-$E$4)*$B$7+$E$4*$B$6),0)</f>
        <v/>
      </c>
      <c r="M1296" s="9">
        <f>Data!X1296+$B$11</f>
        <v/>
      </c>
      <c r="N1296" s="9">
        <f>(Data!X1296-$D$9)*$B$12+$D$9+$B$11</f>
        <v/>
      </c>
      <c r="O1296" s="9">
        <f>Data!Y1296+$B$11</f>
        <v/>
      </c>
      <c r="P1296" s="9">
        <f>(Data!Y1296-$E$9)*$B$12+$E$9+$B$11</f>
        <v/>
      </c>
    </row>
    <row r="1297">
      <c r="H1297" s="14">
        <f>Data!A1297</f>
        <v/>
      </c>
      <c r="I1297" s="9">
        <f>IF(Occurrence!J1297&gt;0,Occurrence!J1297*$B$6,0)</f>
        <v/>
      </c>
      <c r="J1297" s="9">
        <f>IF(Occurrence!J1297&gt;0,MAX(0,(Occurrence!J1297-$D$4)*$B$7+$D$4*$B$6),0)</f>
        <v/>
      </c>
      <c r="K1297" s="9">
        <f>IF(Occurrence!K1297&gt;0,Occurrence!K1297*$B$6,0)</f>
        <v/>
      </c>
      <c r="L1297" s="9">
        <f>IF(Occurrence!K1297&gt;0,MAX(0,(Occurrence!K1297-$E$4)*$B$7+$E$4*$B$6),0)</f>
        <v/>
      </c>
      <c r="M1297" s="9">
        <f>Data!X1297+$B$11</f>
        <v/>
      </c>
      <c r="N1297" s="9">
        <f>(Data!X1297-$D$9)*$B$12+$D$9+$B$11</f>
        <v/>
      </c>
      <c r="O1297" s="9">
        <f>Data!Y1297+$B$11</f>
        <v/>
      </c>
      <c r="P1297" s="9">
        <f>(Data!Y1297-$E$9)*$B$12+$E$9+$B$11</f>
        <v/>
      </c>
    </row>
    <row r="1298">
      <c r="H1298" s="14">
        <f>Data!A1298</f>
        <v/>
      </c>
      <c r="I1298" s="9">
        <f>IF(Occurrence!J1298&gt;0,Occurrence!J1298*$B$6,0)</f>
        <v/>
      </c>
      <c r="J1298" s="9">
        <f>IF(Occurrence!J1298&gt;0,MAX(0,(Occurrence!J1298-$D$4)*$B$7+$D$4*$B$6),0)</f>
        <v/>
      </c>
      <c r="K1298" s="9">
        <f>IF(Occurrence!K1298&gt;0,Occurrence!K1298*$B$6,0)</f>
        <v/>
      </c>
      <c r="L1298" s="9">
        <f>IF(Occurrence!K1298&gt;0,MAX(0,(Occurrence!K1298-$E$4)*$B$7+$E$4*$B$6),0)</f>
        <v/>
      </c>
      <c r="M1298" s="9">
        <f>Data!X1298+$B$11</f>
        <v/>
      </c>
      <c r="N1298" s="9">
        <f>(Data!X1298-$D$9)*$B$12+$D$9+$B$11</f>
        <v/>
      </c>
      <c r="O1298" s="9">
        <f>Data!Y1298+$B$11</f>
        <v/>
      </c>
      <c r="P1298" s="9">
        <f>(Data!Y1298-$E$9)*$B$12+$E$9+$B$11</f>
        <v/>
      </c>
    </row>
    <row r="1299">
      <c r="H1299" s="14">
        <f>Data!A1299</f>
        <v/>
      </c>
      <c r="I1299" s="9">
        <f>IF(Occurrence!J1299&gt;0,Occurrence!J1299*$B$6,0)</f>
        <v/>
      </c>
      <c r="J1299" s="9">
        <f>IF(Occurrence!J1299&gt;0,MAX(0,(Occurrence!J1299-$D$4)*$B$7+$D$4*$B$6),0)</f>
        <v/>
      </c>
      <c r="K1299" s="9">
        <f>IF(Occurrence!K1299&gt;0,Occurrence!K1299*$B$6,0)</f>
        <v/>
      </c>
      <c r="L1299" s="9">
        <f>IF(Occurrence!K1299&gt;0,MAX(0,(Occurrence!K1299-$E$4)*$B$7+$E$4*$B$6),0)</f>
        <v/>
      </c>
      <c r="M1299" s="9">
        <f>Data!X1299+$B$11</f>
        <v/>
      </c>
      <c r="N1299" s="9">
        <f>(Data!X1299-$D$9)*$B$12+$D$9+$B$11</f>
        <v/>
      </c>
      <c r="O1299" s="9">
        <f>Data!Y1299+$B$11</f>
        <v/>
      </c>
      <c r="P1299" s="9">
        <f>(Data!Y1299-$E$9)*$B$12+$E$9+$B$11</f>
        <v/>
      </c>
    </row>
    <row r="1300">
      <c r="H1300" s="14">
        <f>Data!A1300</f>
        <v/>
      </c>
      <c r="I1300" s="9">
        <f>IF(Occurrence!J1300&gt;0,Occurrence!J1300*$B$6,0)</f>
        <v/>
      </c>
      <c r="J1300" s="9">
        <f>IF(Occurrence!J1300&gt;0,MAX(0,(Occurrence!J1300-$D$4)*$B$7+$D$4*$B$6),0)</f>
        <v/>
      </c>
      <c r="K1300" s="9">
        <f>IF(Occurrence!K1300&gt;0,Occurrence!K1300*$B$6,0)</f>
        <v/>
      </c>
      <c r="L1300" s="9">
        <f>IF(Occurrence!K1300&gt;0,MAX(0,(Occurrence!K1300-$E$4)*$B$7+$E$4*$B$6),0)</f>
        <v/>
      </c>
      <c r="M1300" s="9">
        <f>Data!X1300+$B$11</f>
        <v/>
      </c>
      <c r="N1300" s="9">
        <f>(Data!X1300-$D$9)*$B$12+$D$9+$B$11</f>
        <v/>
      </c>
      <c r="O1300" s="9">
        <f>Data!Y1300+$B$11</f>
        <v/>
      </c>
      <c r="P1300" s="9">
        <f>(Data!Y1300-$E$9)*$B$12+$E$9+$B$11</f>
        <v/>
      </c>
    </row>
    <row r="1301">
      <c r="H1301" s="14">
        <f>Data!A1301</f>
        <v/>
      </c>
      <c r="I1301" s="9">
        <f>IF(Occurrence!J1301&gt;0,Occurrence!J1301*$B$6,0)</f>
        <v/>
      </c>
      <c r="J1301" s="9">
        <f>IF(Occurrence!J1301&gt;0,MAX(0,(Occurrence!J1301-$D$4)*$B$7+$D$4*$B$6),0)</f>
        <v/>
      </c>
      <c r="K1301" s="9">
        <f>IF(Occurrence!K1301&gt;0,Occurrence!K1301*$B$6,0)</f>
        <v/>
      </c>
      <c r="L1301" s="9">
        <f>IF(Occurrence!K1301&gt;0,MAX(0,(Occurrence!K1301-$E$4)*$B$7+$E$4*$B$6),0)</f>
        <v/>
      </c>
      <c r="M1301" s="9">
        <f>Data!X1301+$B$11</f>
        <v/>
      </c>
      <c r="N1301" s="9">
        <f>(Data!X1301-$D$9)*$B$12+$D$9+$B$11</f>
        <v/>
      </c>
      <c r="O1301" s="9">
        <f>Data!Y1301+$B$11</f>
        <v/>
      </c>
      <c r="P1301" s="9">
        <f>(Data!Y1301-$E$9)*$B$12+$E$9+$B$11</f>
        <v/>
      </c>
    </row>
    <row r="1302">
      <c r="H1302" s="14">
        <f>Data!A1302</f>
        <v/>
      </c>
      <c r="I1302" s="9">
        <f>IF(Occurrence!J1302&gt;0,Occurrence!J1302*$B$6,0)</f>
        <v/>
      </c>
      <c r="J1302" s="9">
        <f>IF(Occurrence!J1302&gt;0,MAX(0,(Occurrence!J1302-$D$4)*$B$7+$D$4*$B$6),0)</f>
        <v/>
      </c>
      <c r="K1302" s="9">
        <f>IF(Occurrence!K1302&gt;0,Occurrence!K1302*$B$6,0)</f>
        <v/>
      </c>
      <c r="L1302" s="9">
        <f>IF(Occurrence!K1302&gt;0,MAX(0,(Occurrence!K1302-$E$4)*$B$7+$E$4*$B$6),0)</f>
        <v/>
      </c>
      <c r="M1302" s="9">
        <f>Data!X1302+$B$11</f>
        <v/>
      </c>
      <c r="N1302" s="9">
        <f>(Data!X1302-$D$9)*$B$12+$D$9+$B$11</f>
        <v/>
      </c>
      <c r="O1302" s="9">
        <f>Data!Y1302+$B$11</f>
        <v/>
      </c>
      <c r="P1302" s="9">
        <f>(Data!Y1302-$E$9)*$B$12+$E$9+$B$11</f>
        <v/>
      </c>
    </row>
    <row r="1303">
      <c r="H1303" s="14">
        <f>Data!A1303</f>
        <v/>
      </c>
      <c r="I1303" s="9">
        <f>IF(Occurrence!J1303&gt;0,Occurrence!J1303*$B$6,0)</f>
        <v/>
      </c>
      <c r="J1303" s="9">
        <f>IF(Occurrence!J1303&gt;0,MAX(0,(Occurrence!J1303-$D$4)*$B$7+$D$4*$B$6),0)</f>
        <v/>
      </c>
      <c r="K1303" s="9">
        <f>IF(Occurrence!K1303&gt;0,Occurrence!K1303*$B$6,0)</f>
        <v/>
      </c>
      <c r="L1303" s="9">
        <f>IF(Occurrence!K1303&gt;0,MAX(0,(Occurrence!K1303-$E$4)*$B$7+$E$4*$B$6),0)</f>
        <v/>
      </c>
      <c r="M1303" s="9">
        <f>Data!X1303+$B$11</f>
        <v/>
      </c>
      <c r="N1303" s="9">
        <f>(Data!X1303-$D$9)*$B$12+$D$9+$B$11</f>
        <v/>
      </c>
      <c r="O1303" s="9">
        <f>Data!Y1303+$B$11</f>
        <v/>
      </c>
      <c r="P1303" s="9">
        <f>(Data!Y1303-$E$9)*$B$12+$E$9+$B$11</f>
        <v/>
      </c>
    </row>
    <row r="1304">
      <c r="H1304" s="14">
        <f>Data!A1304</f>
        <v/>
      </c>
      <c r="I1304" s="9">
        <f>IF(Occurrence!J1304&gt;0,Occurrence!J1304*$B$6,0)</f>
        <v/>
      </c>
      <c r="J1304" s="9">
        <f>IF(Occurrence!J1304&gt;0,MAX(0,(Occurrence!J1304-$D$4)*$B$7+$D$4*$B$6),0)</f>
        <v/>
      </c>
      <c r="K1304" s="9">
        <f>IF(Occurrence!K1304&gt;0,Occurrence!K1304*$B$6,0)</f>
        <v/>
      </c>
      <c r="L1304" s="9">
        <f>IF(Occurrence!K1304&gt;0,MAX(0,(Occurrence!K1304-$E$4)*$B$7+$E$4*$B$6),0)</f>
        <v/>
      </c>
      <c r="M1304" s="9">
        <f>Data!X1304+$B$11</f>
        <v/>
      </c>
      <c r="N1304" s="9">
        <f>(Data!X1304-$D$9)*$B$12+$D$9+$B$11</f>
        <v/>
      </c>
      <c r="O1304" s="9">
        <f>Data!Y1304+$B$11</f>
        <v/>
      </c>
      <c r="P1304" s="9">
        <f>(Data!Y1304-$E$9)*$B$12+$E$9+$B$11</f>
        <v/>
      </c>
    </row>
    <row r="1305">
      <c r="H1305" s="14">
        <f>Data!A1305</f>
        <v/>
      </c>
      <c r="I1305" s="9">
        <f>IF(Occurrence!J1305&gt;0,Occurrence!J1305*$B$6,0)</f>
        <v/>
      </c>
      <c r="J1305" s="9">
        <f>IF(Occurrence!J1305&gt;0,MAX(0,(Occurrence!J1305-$D$4)*$B$7+$D$4*$B$6),0)</f>
        <v/>
      </c>
      <c r="K1305" s="9">
        <f>IF(Occurrence!K1305&gt;0,Occurrence!K1305*$B$6,0)</f>
        <v/>
      </c>
      <c r="L1305" s="9">
        <f>IF(Occurrence!K1305&gt;0,MAX(0,(Occurrence!K1305-$E$4)*$B$7+$E$4*$B$6),0)</f>
        <v/>
      </c>
      <c r="M1305" s="9">
        <f>Data!X1305+$B$11</f>
        <v/>
      </c>
      <c r="N1305" s="9">
        <f>(Data!X1305-$D$9)*$B$12+$D$9+$B$11</f>
        <v/>
      </c>
      <c r="O1305" s="9">
        <f>Data!Y1305+$B$11</f>
        <v/>
      </c>
      <c r="P1305" s="9">
        <f>(Data!Y1305-$E$9)*$B$12+$E$9+$B$11</f>
        <v/>
      </c>
    </row>
    <row r="1306">
      <c r="H1306" s="14">
        <f>Data!A1306</f>
        <v/>
      </c>
      <c r="I1306" s="9">
        <f>IF(Occurrence!J1306&gt;0,Occurrence!J1306*$B$6,0)</f>
        <v/>
      </c>
      <c r="J1306" s="9">
        <f>IF(Occurrence!J1306&gt;0,MAX(0,(Occurrence!J1306-$D$4)*$B$7+$D$4*$B$6),0)</f>
        <v/>
      </c>
      <c r="K1306" s="9">
        <f>IF(Occurrence!K1306&gt;0,Occurrence!K1306*$B$6,0)</f>
        <v/>
      </c>
      <c r="L1306" s="9">
        <f>IF(Occurrence!K1306&gt;0,MAX(0,(Occurrence!K1306-$E$4)*$B$7+$E$4*$B$6),0)</f>
        <v/>
      </c>
      <c r="M1306" s="9">
        <f>Data!X1306+$B$11</f>
        <v/>
      </c>
      <c r="N1306" s="9">
        <f>(Data!X1306-$D$9)*$B$12+$D$9+$B$11</f>
        <v/>
      </c>
      <c r="O1306" s="9">
        <f>Data!Y1306+$B$11</f>
        <v/>
      </c>
      <c r="P1306" s="9">
        <f>(Data!Y1306-$E$9)*$B$12+$E$9+$B$11</f>
        <v/>
      </c>
    </row>
    <row r="1307">
      <c r="H1307" s="14">
        <f>Data!A1307</f>
        <v/>
      </c>
      <c r="I1307" s="9">
        <f>IF(Occurrence!J1307&gt;0,Occurrence!J1307*$B$6,0)</f>
        <v/>
      </c>
      <c r="J1307" s="9">
        <f>IF(Occurrence!J1307&gt;0,MAX(0,(Occurrence!J1307-$D$4)*$B$7+$D$4*$B$6),0)</f>
        <v/>
      </c>
      <c r="K1307" s="9">
        <f>IF(Occurrence!K1307&gt;0,Occurrence!K1307*$B$6,0)</f>
        <v/>
      </c>
      <c r="L1307" s="9">
        <f>IF(Occurrence!K1307&gt;0,MAX(0,(Occurrence!K1307-$E$4)*$B$7+$E$4*$B$6),0)</f>
        <v/>
      </c>
      <c r="M1307" s="9">
        <f>Data!X1307+$B$11</f>
        <v/>
      </c>
      <c r="N1307" s="9">
        <f>(Data!X1307-$D$9)*$B$12+$D$9+$B$11</f>
        <v/>
      </c>
      <c r="O1307" s="9">
        <f>Data!Y1307+$B$11</f>
        <v/>
      </c>
      <c r="P1307" s="9">
        <f>(Data!Y1307-$E$9)*$B$12+$E$9+$B$11</f>
        <v/>
      </c>
    </row>
    <row r="1308">
      <c r="H1308" s="14">
        <f>Data!A1308</f>
        <v/>
      </c>
      <c r="I1308" s="9">
        <f>IF(Occurrence!J1308&gt;0,Occurrence!J1308*$B$6,0)</f>
        <v/>
      </c>
      <c r="J1308" s="9">
        <f>IF(Occurrence!J1308&gt;0,MAX(0,(Occurrence!J1308-$D$4)*$B$7+$D$4*$B$6),0)</f>
        <v/>
      </c>
      <c r="K1308" s="9">
        <f>IF(Occurrence!K1308&gt;0,Occurrence!K1308*$B$6,0)</f>
        <v/>
      </c>
      <c r="L1308" s="9">
        <f>IF(Occurrence!K1308&gt;0,MAX(0,(Occurrence!K1308-$E$4)*$B$7+$E$4*$B$6),0)</f>
        <v/>
      </c>
      <c r="M1308" s="9">
        <f>Data!X1308+$B$11</f>
        <v/>
      </c>
      <c r="N1308" s="9">
        <f>(Data!X1308-$D$9)*$B$12+$D$9+$B$11</f>
        <v/>
      </c>
      <c r="O1308" s="9">
        <f>Data!Y1308+$B$11</f>
        <v/>
      </c>
      <c r="P1308" s="9">
        <f>(Data!Y1308-$E$9)*$B$12+$E$9+$B$11</f>
        <v/>
      </c>
    </row>
    <row r="1309">
      <c r="H1309" s="14">
        <f>Data!A1309</f>
        <v/>
      </c>
      <c r="I1309" s="9">
        <f>IF(Occurrence!J1309&gt;0,Occurrence!J1309*$B$6,0)</f>
        <v/>
      </c>
      <c r="J1309" s="9">
        <f>IF(Occurrence!J1309&gt;0,MAX(0,(Occurrence!J1309-$D$4)*$B$7+$D$4*$B$6),0)</f>
        <v/>
      </c>
      <c r="K1309" s="9">
        <f>IF(Occurrence!K1309&gt;0,Occurrence!K1309*$B$6,0)</f>
        <v/>
      </c>
      <c r="L1309" s="9">
        <f>IF(Occurrence!K1309&gt;0,MAX(0,(Occurrence!K1309-$E$4)*$B$7+$E$4*$B$6),0)</f>
        <v/>
      </c>
      <c r="M1309" s="9">
        <f>Data!X1309+$B$11</f>
        <v/>
      </c>
      <c r="N1309" s="9">
        <f>(Data!X1309-$D$9)*$B$12+$D$9+$B$11</f>
        <v/>
      </c>
      <c r="O1309" s="9">
        <f>Data!Y1309+$B$11</f>
        <v/>
      </c>
      <c r="P1309" s="9">
        <f>(Data!Y1309-$E$9)*$B$12+$E$9+$B$11</f>
        <v/>
      </c>
    </row>
    <row r="1310">
      <c r="H1310" s="14">
        <f>Data!A1310</f>
        <v/>
      </c>
      <c r="I1310" s="9">
        <f>IF(Occurrence!J1310&gt;0,Occurrence!J1310*$B$6,0)</f>
        <v/>
      </c>
      <c r="J1310" s="9">
        <f>IF(Occurrence!J1310&gt;0,MAX(0,(Occurrence!J1310-$D$4)*$B$7+$D$4*$B$6),0)</f>
        <v/>
      </c>
      <c r="K1310" s="9">
        <f>IF(Occurrence!K1310&gt;0,Occurrence!K1310*$B$6,0)</f>
        <v/>
      </c>
      <c r="L1310" s="9">
        <f>IF(Occurrence!K1310&gt;0,MAX(0,(Occurrence!K1310-$E$4)*$B$7+$E$4*$B$6),0)</f>
        <v/>
      </c>
      <c r="M1310" s="9">
        <f>Data!X1310+$B$11</f>
        <v/>
      </c>
      <c r="N1310" s="9">
        <f>(Data!X1310-$D$9)*$B$12+$D$9+$B$11</f>
        <v/>
      </c>
      <c r="O1310" s="9">
        <f>Data!Y1310+$B$11</f>
        <v/>
      </c>
      <c r="P1310" s="9">
        <f>(Data!Y1310-$E$9)*$B$12+$E$9+$B$11</f>
        <v/>
      </c>
    </row>
    <row r="1311">
      <c r="H1311" s="14">
        <f>Data!A1311</f>
        <v/>
      </c>
      <c r="I1311" s="9">
        <f>IF(Occurrence!J1311&gt;0,Occurrence!J1311*$B$6,0)</f>
        <v/>
      </c>
      <c r="J1311" s="9">
        <f>IF(Occurrence!J1311&gt;0,MAX(0,(Occurrence!J1311-$D$4)*$B$7+$D$4*$B$6),0)</f>
        <v/>
      </c>
      <c r="K1311" s="9">
        <f>IF(Occurrence!K1311&gt;0,Occurrence!K1311*$B$6,0)</f>
        <v/>
      </c>
      <c r="L1311" s="9">
        <f>IF(Occurrence!K1311&gt;0,MAX(0,(Occurrence!K1311-$E$4)*$B$7+$E$4*$B$6),0)</f>
        <v/>
      </c>
      <c r="M1311" s="9">
        <f>Data!X1311+$B$11</f>
        <v/>
      </c>
      <c r="N1311" s="9">
        <f>(Data!X1311-$D$9)*$B$12+$D$9+$B$11</f>
        <v/>
      </c>
      <c r="O1311" s="9">
        <f>Data!Y1311+$B$11</f>
        <v/>
      </c>
      <c r="P1311" s="9">
        <f>(Data!Y1311-$E$9)*$B$12+$E$9+$B$11</f>
        <v/>
      </c>
    </row>
    <row r="1312">
      <c r="H1312" s="14">
        <f>Data!A1312</f>
        <v/>
      </c>
      <c r="I1312" s="9">
        <f>IF(Occurrence!J1312&gt;0,Occurrence!J1312*$B$6,0)</f>
        <v/>
      </c>
      <c r="J1312" s="9">
        <f>IF(Occurrence!J1312&gt;0,MAX(0,(Occurrence!J1312-$D$4)*$B$7+$D$4*$B$6),0)</f>
        <v/>
      </c>
      <c r="K1312" s="9">
        <f>IF(Occurrence!K1312&gt;0,Occurrence!K1312*$B$6,0)</f>
        <v/>
      </c>
      <c r="L1312" s="9">
        <f>IF(Occurrence!K1312&gt;0,MAX(0,(Occurrence!K1312-$E$4)*$B$7+$E$4*$B$6),0)</f>
        <v/>
      </c>
      <c r="M1312" s="9">
        <f>Data!X1312+$B$11</f>
        <v/>
      </c>
      <c r="N1312" s="9">
        <f>(Data!X1312-$D$9)*$B$12+$D$9+$B$11</f>
        <v/>
      </c>
      <c r="O1312" s="9">
        <f>Data!Y1312+$B$11</f>
        <v/>
      </c>
      <c r="P1312" s="9">
        <f>(Data!Y1312-$E$9)*$B$12+$E$9+$B$11</f>
        <v/>
      </c>
    </row>
    <row r="1313">
      <c r="H1313" s="14">
        <f>Data!A1313</f>
        <v/>
      </c>
      <c r="I1313" s="9">
        <f>IF(Occurrence!J1313&gt;0,Occurrence!J1313*$B$6,0)</f>
        <v/>
      </c>
      <c r="J1313" s="9">
        <f>IF(Occurrence!J1313&gt;0,MAX(0,(Occurrence!J1313-$D$4)*$B$7+$D$4*$B$6),0)</f>
        <v/>
      </c>
      <c r="K1313" s="9">
        <f>IF(Occurrence!K1313&gt;0,Occurrence!K1313*$B$6,0)</f>
        <v/>
      </c>
      <c r="L1313" s="9">
        <f>IF(Occurrence!K1313&gt;0,MAX(0,(Occurrence!K1313-$E$4)*$B$7+$E$4*$B$6),0)</f>
        <v/>
      </c>
      <c r="M1313" s="9">
        <f>Data!X1313+$B$11</f>
        <v/>
      </c>
      <c r="N1313" s="9">
        <f>(Data!X1313-$D$9)*$B$12+$D$9+$B$11</f>
        <v/>
      </c>
      <c r="O1313" s="9">
        <f>Data!Y1313+$B$11</f>
        <v/>
      </c>
      <c r="P1313" s="9">
        <f>(Data!Y1313-$E$9)*$B$12+$E$9+$B$11</f>
        <v/>
      </c>
    </row>
    <row r="1314">
      <c r="H1314" s="14">
        <f>Data!A1314</f>
        <v/>
      </c>
      <c r="I1314" s="9">
        <f>IF(Occurrence!J1314&gt;0,Occurrence!J1314*$B$6,0)</f>
        <v/>
      </c>
      <c r="J1314" s="9">
        <f>IF(Occurrence!J1314&gt;0,MAX(0,(Occurrence!J1314-$D$4)*$B$7+$D$4*$B$6),0)</f>
        <v/>
      </c>
      <c r="K1314" s="9">
        <f>IF(Occurrence!K1314&gt;0,Occurrence!K1314*$B$6,0)</f>
        <v/>
      </c>
      <c r="L1314" s="9">
        <f>IF(Occurrence!K1314&gt;0,MAX(0,(Occurrence!K1314-$E$4)*$B$7+$E$4*$B$6),0)</f>
        <v/>
      </c>
      <c r="M1314" s="9">
        <f>Data!X1314+$B$11</f>
        <v/>
      </c>
      <c r="N1314" s="9">
        <f>(Data!X1314-$D$9)*$B$12+$D$9+$B$11</f>
        <v/>
      </c>
      <c r="O1314" s="9">
        <f>Data!Y1314+$B$11</f>
        <v/>
      </c>
      <c r="P1314" s="9">
        <f>(Data!Y1314-$E$9)*$B$12+$E$9+$B$11</f>
        <v/>
      </c>
    </row>
    <row r="1315">
      <c r="H1315" s="14">
        <f>Data!A1315</f>
        <v/>
      </c>
      <c r="I1315" s="9">
        <f>IF(Occurrence!J1315&gt;0,Occurrence!J1315*$B$6,0)</f>
        <v/>
      </c>
      <c r="J1315" s="9">
        <f>IF(Occurrence!J1315&gt;0,MAX(0,(Occurrence!J1315-$D$4)*$B$7+$D$4*$B$6),0)</f>
        <v/>
      </c>
      <c r="K1315" s="9">
        <f>IF(Occurrence!K1315&gt;0,Occurrence!K1315*$B$6,0)</f>
        <v/>
      </c>
      <c r="L1315" s="9">
        <f>IF(Occurrence!K1315&gt;0,MAX(0,(Occurrence!K1315-$E$4)*$B$7+$E$4*$B$6),0)</f>
        <v/>
      </c>
      <c r="M1315" s="9">
        <f>Data!X1315+$B$11</f>
        <v/>
      </c>
      <c r="N1315" s="9">
        <f>(Data!X1315-$D$9)*$B$12+$D$9+$B$11</f>
        <v/>
      </c>
      <c r="O1315" s="9">
        <f>Data!Y1315+$B$11</f>
        <v/>
      </c>
      <c r="P1315" s="9">
        <f>(Data!Y1315-$E$9)*$B$12+$E$9+$B$11</f>
        <v/>
      </c>
    </row>
    <row r="1316">
      <c r="H1316" s="14">
        <f>Data!A1316</f>
        <v/>
      </c>
      <c r="I1316" s="9">
        <f>IF(Occurrence!J1316&gt;0,Occurrence!J1316*$B$6,0)</f>
        <v/>
      </c>
      <c r="J1316" s="9">
        <f>IF(Occurrence!J1316&gt;0,MAX(0,(Occurrence!J1316-$D$4)*$B$7+$D$4*$B$6),0)</f>
        <v/>
      </c>
      <c r="K1316" s="9">
        <f>IF(Occurrence!K1316&gt;0,Occurrence!K1316*$B$6,0)</f>
        <v/>
      </c>
      <c r="L1316" s="9">
        <f>IF(Occurrence!K1316&gt;0,MAX(0,(Occurrence!K1316-$E$4)*$B$7+$E$4*$B$6),0)</f>
        <v/>
      </c>
      <c r="M1316" s="9">
        <f>Data!X1316+$B$11</f>
        <v/>
      </c>
      <c r="N1316" s="9">
        <f>(Data!X1316-$D$9)*$B$12+$D$9+$B$11</f>
        <v/>
      </c>
      <c r="O1316" s="9">
        <f>Data!Y1316+$B$11</f>
        <v/>
      </c>
      <c r="P1316" s="9">
        <f>(Data!Y1316-$E$9)*$B$12+$E$9+$B$11</f>
        <v/>
      </c>
    </row>
    <row r="1317">
      <c r="H1317" s="14">
        <f>Data!A1317</f>
        <v/>
      </c>
      <c r="I1317" s="9">
        <f>IF(Occurrence!J1317&gt;0,Occurrence!J1317*$B$6,0)</f>
        <v/>
      </c>
      <c r="J1317" s="9">
        <f>IF(Occurrence!J1317&gt;0,MAX(0,(Occurrence!J1317-$D$4)*$B$7+$D$4*$B$6),0)</f>
        <v/>
      </c>
      <c r="K1317" s="9">
        <f>IF(Occurrence!K1317&gt;0,Occurrence!K1317*$B$6,0)</f>
        <v/>
      </c>
      <c r="L1317" s="9">
        <f>IF(Occurrence!K1317&gt;0,MAX(0,(Occurrence!K1317-$E$4)*$B$7+$E$4*$B$6),0)</f>
        <v/>
      </c>
      <c r="M1317" s="9">
        <f>Data!X1317+$B$11</f>
        <v/>
      </c>
      <c r="N1317" s="9">
        <f>(Data!X1317-$D$9)*$B$12+$D$9+$B$11</f>
        <v/>
      </c>
      <c r="O1317" s="9">
        <f>Data!Y1317+$B$11</f>
        <v/>
      </c>
      <c r="P1317" s="9">
        <f>(Data!Y1317-$E$9)*$B$12+$E$9+$B$11</f>
        <v/>
      </c>
    </row>
    <row r="1318">
      <c r="H1318" s="14">
        <f>Data!A1318</f>
        <v/>
      </c>
      <c r="I1318" s="9">
        <f>IF(Occurrence!J1318&gt;0,Occurrence!J1318*$B$6,0)</f>
        <v/>
      </c>
      <c r="J1318" s="9">
        <f>IF(Occurrence!J1318&gt;0,MAX(0,(Occurrence!J1318-$D$4)*$B$7+$D$4*$B$6),0)</f>
        <v/>
      </c>
      <c r="K1318" s="9">
        <f>IF(Occurrence!K1318&gt;0,Occurrence!K1318*$B$6,0)</f>
        <v/>
      </c>
      <c r="L1318" s="9">
        <f>IF(Occurrence!K1318&gt;0,MAX(0,(Occurrence!K1318-$E$4)*$B$7+$E$4*$B$6),0)</f>
        <v/>
      </c>
      <c r="M1318" s="9">
        <f>Data!X1318+$B$11</f>
        <v/>
      </c>
      <c r="N1318" s="9">
        <f>(Data!X1318-$D$9)*$B$12+$D$9+$B$11</f>
        <v/>
      </c>
      <c r="O1318" s="9">
        <f>Data!Y1318+$B$11</f>
        <v/>
      </c>
      <c r="P1318" s="9">
        <f>(Data!Y1318-$E$9)*$B$12+$E$9+$B$11</f>
        <v/>
      </c>
    </row>
    <row r="1319">
      <c r="H1319" s="14">
        <f>Data!A1319</f>
        <v/>
      </c>
      <c r="I1319" s="9">
        <f>IF(Occurrence!J1319&gt;0,Occurrence!J1319*$B$6,0)</f>
        <v/>
      </c>
      <c r="J1319" s="9">
        <f>IF(Occurrence!J1319&gt;0,MAX(0,(Occurrence!J1319-$D$4)*$B$7+$D$4*$B$6),0)</f>
        <v/>
      </c>
      <c r="K1319" s="9">
        <f>IF(Occurrence!K1319&gt;0,Occurrence!K1319*$B$6,0)</f>
        <v/>
      </c>
      <c r="L1319" s="9">
        <f>IF(Occurrence!K1319&gt;0,MAX(0,(Occurrence!K1319-$E$4)*$B$7+$E$4*$B$6),0)</f>
        <v/>
      </c>
      <c r="M1319" s="9">
        <f>Data!X1319+$B$11</f>
        <v/>
      </c>
      <c r="N1319" s="9">
        <f>(Data!X1319-$D$9)*$B$12+$D$9+$B$11</f>
        <v/>
      </c>
      <c r="O1319" s="9">
        <f>Data!Y1319+$B$11</f>
        <v/>
      </c>
      <c r="P1319" s="9">
        <f>(Data!Y1319-$E$9)*$B$12+$E$9+$B$11</f>
        <v/>
      </c>
    </row>
    <row r="1320">
      <c r="H1320" s="14">
        <f>Data!A1320</f>
        <v/>
      </c>
      <c r="I1320" s="9">
        <f>IF(Occurrence!J1320&gt;0,Occurrence!J1320*$B$6,0)</f>
        <v/>
      </c>
      <c r="J1320" s="9">
        <f>IF(Occurrence!J1320&gt;0,MAX(0,(Occurrence!J1320-$D$4)*$B$7+$D$4*$B$6),0)</f>
        <v/>
      </c>
      <c r="K1320" s="9">
        <f>IF(Occurrence!K1320&gt;0,Occurrence!K1320*$B$6,0)</f>
        <v/>
      </c>
      <c r="L1320" s="9">
        <f>IF(Occurrence!K1320&gt;0,MAX(0,(Occurrence!K1320-$E$4)*$B$7+$E$4*$B$6),0)</f>
        <v/>
      </c>
      <c r="M1320" s="9">
        <f>Data!X1320+$B$11</f>
        <v/>
      </c>
      <c r="N1320" s="9">
        <f>(Data!X1320-$D$9)*$B$12+$D$9+$B$11</f>
        <v/>
      </c>
      <c r="O1320" s="9">
        <f>Data!Y1320+$B$11</f>
        <v/>
      </c>
      <c r="P1320" s="9">
        <f>(Data!Y1320-$E$9)*$B$12+$E$9+$B$11</f>
        <v/>
      </c>
    </row>
    <row r="1321">
      <c r="H1321" s="14">
        <f>Data!A1321</f>
        <v/>
      </c>
      <c r="I1321" s="9">
        <f>IF(Occurrence!J1321&gt;0,Occurrence!J1321*$B$6,0)</f>
        <v/>
      </c>
      <c r="J1321" s="9">
        <f>IF(Occurrence!J1321&gt;0,MAX(0,(Occurrence!J1321-$D$4)*$B$7+$D$4*$B$6),0)</f>
        <v/>
      </c>
      <c r="K1321" s="9">
        <f>IF(Occurrence!K1321&gt;0,Occurrence!K1321*$B$6,0)</f>
        <v/>
      </c>
      <c r="L1321" s="9">
        <f>IF(Occurrence!K1321&gt;0,MAX(0,(Occurrence!K1321-$E$4)*$B$7+$E$4*$B$6),0)</f>
        <v/>
      </c>
      <c r="M1321" s="9">
        <f>Data!X1321+$B$11</f>
        <v/>
      </c>
      <c r="N1321" s="9">
        <f>(Data!X1321-$D$9)*$B$12+$D$9+$B$11</f>
        <v/>
      </c>
      <c r="O1321" s="9">
        <f>Data!Y1321+$B$11</f>
        <v/>
      </c>
      <c r="P1321" s="9">
        <f>(Data!Y1321-$E$9)*$B$12+$E$9+$B$11</f>
        <v/>
      </c>
    </row>
    <row r="1322">
      <c r="H1322" s="14">
        <f>Data!A1322</f>
        <v/>
      </c>
      <c r="I1322" s="9">
        <f>IF(Occurrence!J1322&gt;0,Occurrence!J1322*$B$6,0)</f>
        <v/>
      </c>
      <c r="J1322" s="9">
        <f>IF(Occurrence!J1322&gt;0,MAX(0,(Occurrence!J1322-$D$4)*$B$7+$D$4*$B$6),0)</f>
        <v/>
      </c>
      <c r="K1322" s="9">
        <f>IF(Occurrence!K1322&gt;0,Occurrence!K1322*$B$6,0)</f>
        <v/>
      </c>
      <c r="L1322" s="9">
        <f>IF(Occurrence!K1322&gt;0,MAX(0,(Occurrence!K1322-$E$4)*$B$7+$E$4*$B$6),0)</f>
        <v/>
      </c>
      <c r="M1322" s="9">
        <f>Data!X1322+$B$11</f>
        <v/>
      </c>
      <c r="N1322" s="9">
        <f>(Data!X1322-$D$9)*$B$12+$D$9+$B$11</f>
        <v/>
      </c>
      <c r="O1322" s="9">
        <f>Data!Y1322+$B$11</f>
        <v/>
      </c>
      <c r="P1322" s="9">
        <f>(Data!Y1322-$E$9)*$B$12+$E$9+$B$11</f>
        <v/>
      </c>
    </row>
    <row r="1323">
      <c r="H1323" s="14">
        <f>Data!A1323</f>
        <v/>
      </c>
      <c r="I1323" s="9">
        <f>IF(Occurrence!J1323&gt;0,Occurrence!J1323*$B$6,0)</f>
        <v/>
      </c>
      <c r="J1323" s="9">
        <f>IF(Occurrence!J1323&gt;0,MAX(0,(Occurrence!J1323-$D$4)*$B$7+$D$4*$B$6),0)</f>
        <v/>
      </c>
      <c r="K1323" s="9">
        <f>IF(Occurrence!K1323&gt;0,Occurrence!K1323*$B$6,0)</f>
        <v/>
      </c>
      <c r="L1323" s="9">
        <f>IF(Occurrence!K1323&gt;0,MAX(0,(Occurrence!K1323-$E$4)*$B$7+$E$4*$B$6),0)</f>
        <v/>
      </c>
      <c r="M1323" s="9">
        <f>Data!X1323+$B$11</f>
        <v/>
      </c>
      <c r="N1323" s="9">
        <f>(Data!X1323-$D$9)*$B$12+$D$9+$B$11</f>
        <v/>
      </c>
      <c r="O1323" s="9">
        <f>Data!Y1323+$B$11</f>
        <v/>
      </c>
      <c r="P1323" s="9">
        <f>(Data!Y1323-$E$9)*$B$12+$E$9+$B$11</f>
        <v/>
      </c>
    </row>
    <row r="1324">
      <c r="H1324" s="14">
        <f>Data!A1324</f>
        <v/>
      </c>
      <c r="I1324" s="9">
        <f>IF(Occurrence!J1324&gt;0,Occurrence!J1324*$B$6,0)</f>
        <v/>
      </c>
      <c r="J1324" s="9">
        <f>IF(Occurrence!J1324&gt;0,MAX(0,(Occurrence!J1324-$D$4)*$B$7+$D$4*$B$6),0)</f>
        <v/>
      </c>
      <c r="K1324" s="9">
        <f>IF(Occurrence!K1324&gt;0,Occurrence!K1324*$B$6,0)</f>
        <v/>
      </c>
      <c r="L1324" s="9">
        <f>IF(Occurrence!K1324&gt;0,MAX(0,(Occurrence!K1324-$E$4)*$B$7+$E$4*$B$6),0)</f>
        <v/>
      </c>
      <c r="M1324" s="9">
        <f>Data!X1324+$B$11</f>
        <v/>
      </c>
      <c r="N1324" s="9">
        <f>(Data!X1324-$D$9)*$B$12+$D$9+$B$11</f>
        <v/>
      </c>
      <c r="O1324" s="9">
        <f>Data!Y1324+$B$11</f>
        <v/>
      </c>
      <c r="P1324" s="9">
        <f>(Data!Y1324-$E$9)*$B$12+$E$9+$B$11</f>
        <v/>
      </c>
    </row>
    <row r="1325">
      <c r="H1325" s="14">
        <f>Data!A1325</f>
        <v/>
      </c>
      <c r="I1325" s="9">
        <f>IF(Occurrence!J1325&gt;0,Occurrence!J1325*$B$6,0)</f>
        <v/>
      </c>
      <c r="J1325" s="9">
        <f>IF(Occurrence!J1325&gt;0,MAX(0,(Occurrence!J1325-$D$4)*$B$7+$D$4*$B$6),0)</f>
        <v/>
      </c>
      <c r="K1325" s="9">
        <f>IF(Occurrence!K1325&gt;0,Occurrence!K1325*$B$6,0)</f>
        <v/>
      </c>
      <c r="L1325" s="9">
        <f>IF(Occurrence!K1325&gt;0,MAX(0,(Occurrence!K1325-$E$4)*$B$7+$E$4*$B$6),0)</f>
        <v/>
      </c>
      <c r="M1325" s="9">
        <f>Data!X1325+$B$11</f>
        <v/>
      </c>
      <c r="N1325" s="9">
        <f>(Data!X1325-$D$9)*$B$12+$D$9+$B$11</f>
        <v/>
      </c>
      <c r="O1325" s="9">
        <f>Data!Y1325+$B$11</f>
        <v/>
      </c>
      <c r="P1325" s="9">
        <f>(Data!Y1325-$E$9)*$B$12+$E$9+$B$11</f>
        <v/>
      </c>
    </row>
    <row r="1326">
      <c r="H1326" s="14">
        <f>Data!A1326</f>
        <v/>
      </c>
      <c r="I1326" s="9">
        <f>IF(Occurrence!J1326&gt;0,Occurrence!J1326*$B$6,0)</f>
        <v/>
      </c>
      <c r="J1326" s="9">
        <f>IF(Occurrence!J1326&gt;0,MAX(0,(Occurrence!J1326-$D$4)*$B$7+$D$4*$B$6),0)</f>
        <v/>
      </c>
      <c r="K1326" s="9">
        <f>IF(Occurrence!K1326&gt;0,Occurrence!K1326*$B$6,0)</f>
        <v/>
      </c>
      <c r="L1326" s="9">
        <f>IF(Occurrence!K1326&gt;0,MAX(0,(Occurrence!K1326-$E$4)*$B$7+$E$4*$B$6),0)</f>
        <v/>
      </c>
      <c r="M1326" s="9">
        <f>Data!X1326+$B$11</f>
        <v/>
      </c>
      <c r="N1326" s="9">
        <f>(Data!X1326-$D$9)*$B$12+$D$9+$B$11</f>
        <v/>
      </c>
      <c r="O1326" s="9">
        <f>Data!Y1326+$B$11</f>
        <v/>
      </c>
      <c r="P1326" s="9">
        <f>(Data!Y1326-$E$9)*$B$12+$E$9+$B$11</f>
        <v/>
      </c>
    </row>
    <row r="1327">
      <c r="H1327" s="14">
        <f>Data!A1327</f>
        <v/>
      </c>
      <c r="I1327" s="9">
        <f>IF(Occurrence!J1327&gt;0,Occurrence!J1327*$B$6,0)</f>
        <v/>
      </c>
      <c r="J1327" s="9">
        <f>IF(Occurrence!J1327&gt;0,MAX(0,(Occurrence!J1327-$D$4)*$B$7+$D$4*$B$6),0)</f>
        <v/>
      </c>
      <c r="K1327" s="9">
        <f>IF(Occurrence!K1327&gt;0,Occurrence!K1327*$B$6,0)</f>
        <v/>
      </c>
      <c r="L1327" s="9">
        <f>IF(Occurrence!K1327&gt;0,MAX(0,(Occurrence!K1327-$E$4)*$B$7+$E$4*$B$6),0)</f>
        <v/>
      </c>
      <c r="M1327" s="9">
        <f>Data!X1327+$B$11</f>
        <v/>
      </c>
      <c r="N1327" s="9">
        <f>(Data!X1327-$D$9)*$B$12+$D$9+$B$11</f>
        <v/>
      </c>
      <c r="O1327" s="9">
        <f>Data!Y1327+$B$11</f>
        <v/>
      </c>
      <c r="P1327" s="9">
        <f>(Data!Y1327-$E$9)*$B$12+$E$9+$B$11</f>
        <v/>
      </c>
    </row>
    <row r="1328">
      <c r="H1328" s="14">
        <f>Data!A1328</f>
        <v/>
      </c>
      <c r="I1328" s="9">
        <f>IF(Occurrence!J1328&gt;0,Occurrence!J1328*$B$6,0)</f>
        <v/>
      </c>
      <c r="J1328" s="9">
        <f>IF(Occurrence!J1328&gt;0,MAX(0,(Occurrence!J1328-$D$4)*$B$7+$D$4*$B$6),0)</f>
        <v/>
      </c>
      <c r="K1328" s="9">
        <f>IF(Occurrence!K1328&gt;0,Occurrence!K1328*$B$6,0)</f>
        <v/>
      </c>
      <c r="L1328" s="9">
        <f>IF(Occurrence!K1328&gt;0,MAX(0,(Occurrence!K1328-$E$4)*$B$7+$E$4*$B$6),0)</f>
        <v/>
      </c>
      <c r="M1328" s="9">
        <f>Data!X1328+$B$11</f>
        <v/>
      </c>
      <c r="N1328" s="9">
        <f>(Data!X1328-$D$9)*$B$12+$D$9+$B$11</f>
        <v/>
      </c>
      <c r="O1328" s="9">
        <f>Data!Y1328+$B$11</f>
        <v/>
      </c>
      <c r="P1328" s="9">
        <f>(Data!Y1328-$E$9)*$B$12+$E$9+$B$11</f>
        <v/>
      </c>
    </row>
    <row r="1329">
      <c r="H1329" s="14">
        <f>Data!A1329</f>
        <v/>
      </c>
      <c r="I1329" s="9">
        <f>IF(Occurrence!J1329&gt;0,Occurrence!J1329*$B$6,0)</f>
        <v/>
      </c>
      <c r="J1329" s="9">
        <f>IF(Occurrence!J1329&gt;0,MAX(0,(Occurrence!J1329-$D$4)*$B$7+$D$4*$B$6),0)</f>
        <v/>
      </c>
      <c r="K1329" s="9">
        <f>IF(Occurrence!K1329&gt;0,Occurrence!K1329*$B$6,0)</f>
        <v/>
      </c>
      <c r="L1329" s="9">
        <f>IF(Occurrence!K1329&gt;0,MAX(0,(Occurrence!K1329-$E$4)*$B$7+$E$4*$B$6),0)</f>
        <v/>
      </c>
      <c r="M1329" s="9">
        <f>Data!X1329+$B$11</f>
        <v/>
      </c>
      <c r="N1329" s="9">
        <f>(Data!X1329-$D$9)*$B$12+$D$9+$B$11</f>
        <v/>
      </c>
      <c r="O1329" s="9">
        <f>Data!Y1329+$B$11</f>
        <v/>
      </c>
      <c r="P1329" s="9">
        <f>(Data!Y1329-$E$9)*$B$12+$E$9+$B$11</f>
        <v/>
      </c>
    </row>
    <row r="1330">
      <c r="H1330" s="14">
        <f>Data!A1330</f>
        <v/>
      </c>
      <c r="I1330" s="9">
        <f>IF(Occurrence!J1330&gt;0,Occurrence!J1330*$B$6,0)</f>
        <v/>
      </c>
      <c r="J1330" s="9">
        <f>IF(Occurrence!J1330&gt;0,MAX(0,(Occurrence!J1330-$D$4)*$B$7+$D$4*$B$6),0)</f>
        <v/>
      </c>
      <c r="K1330" s="9">
        <f>IF(Occurrence!K1330&gt;0,Occurrence!K1330*$B$6,0)</f>
        <v/>
      </c>
      <c r="L1330" s="9">
        <f>IF(Occurrence!K1330&gt;0,MAX(0,(Occurrence!K1330-$E$4)*$B$7+$E$4*$B$6),0)</f>
        <v/>
      </c>
      <c r="M1330" s="9">
        <f>Data!X1330+$B$11</f>
        <v/>
      </c>
      <c r="N1330" s="9">
        <f>(Data!X1330-$D$9)*$B$12+$D$9+$B$11</f>
        <v/>
      </c>
      <c r="O1330" s="9">
        <f>Data!Y1330+$B$11</f>
        <v/>
      </c>
      <c r="P1330" s="9">
        <f>(Data!Y1330-$E$9)*$B$12+$E$9+$B$11</f>
        <v/>
      </c>
    </row>
    <row r="1331">
      <c r="H1331" s="14">
        <f>Data!A1331</f>
        <v/>
      </c>
      <c r="I1331" s="9">
        <f>IF(Occurrence!J1331&gt;0,Occurrence!J1331*$B$6,0)</f>
        <v/>
      </c>
      <c r="J1331" s="9">
        <f>IF(Occurrence!J1331&gt;0,MAX(0,(Occurrence!J1331-$D$4)*$B$7+$D$4*$B$6),0)</f>
        <v/>
      </c>
      <c r="K1331" s="9">
        <f>IF(Occurrence!K1331&gt;0,Occurrence!K1331*$B$6,0)</f>
        <v/>
      </c>
      <c r="L1331" s="9">
        <f>IF(Occurrence!K1331&gt;0,MAX(0,(Occurrence!K1331-$E$4)*$B$7+$E$4*$B$6),0)</f>
        <v/>
      </c>
      <c r="M1331" s="9">
        <f>Data!X1331+$B$11</f>
        <v/>
      </c>
      <c r="N1331" s="9">
        <f>(Data!X1331-$D$9)*$B$12+$D$9+$B$11</f>
        <v/>
      </c>
      <c r="O1331" s="9">
        <f>Data!Y1331+$B$11</f>
        <v/>
      </c>
      <c r="P1331" s="9">
        <f>(Data!Y1331-$E$9)*$B$12+$E$9+$B$11</f>
        <v/>
      </c>
    </row>
    <row r="1332">
      <c r="H1332" s="14">
        <f>Data!A1332</f>
        <v/>
      </c>
      <c r="I1332" s="9">
        <f>IF(Occurrence!J1332&gt;0,Occurrence!J1332*$B$6,0)</f>
        <v/>
      </c>
      <c r="J1332" s="9">
        <f>IF(Occurrence!J1332&gt;0,MAX(0,(Occurrence!J1332-$D$4)*$B$7+$D$4*$B$6),0)</f>
        <v/>
      </c>
      <c r="K1332" s="9">
        <f>IF(Occurrence!K1332&gt;0,Occurrence!K1332*$B$6,0)</f>
        <v/>
      </c>
      <c r="L1332" s="9">
        <f>IF(Occurrence!K1332&gt;0,MAX(0,(Occurrence!K1332-$E$4)*$B$7+$E$4*$B$6),0)</f>
        <v/>
      </c>
      <c r="M1332" s="9">
        <f>Data!X1332+$B$11</f>
        <v/>
      </c>
      <c r="N1332" s="9">
        <f>(Data!X1332-$D$9)*$B$12+$D$9+$B$11</f>
        <v/>
      </c>
      <c r="O1332" s="9">
        <f>Data!Y1332+$B$11</f>
        <v/>
      </c>
      <c r="P1332" s="9">
        <f>(Data!Y1332-$E$9)*$B$12+$E$9+$B$11</f>
        <v/>
      </c>
    </row>
    <row r="1333">
      <c r="H1333" s="14">
        <f>Data!A1333</f>
        <v/>
      </c>
      <c r="I1333" s="9">
        <f>IF(Occurrence!J1333&gt;0,Occurrence!J1333*$B$6,0)</f>
        <v/>
      </c>
      <c r="J1333" s="9">
        <f>IF(Occurrence!J1333&gt;0,MAX(0,(Occurrence!J1333-$D$4)*$B$7+$D$4*$B$6),0)</f>
        <v/>
      </c>
      <c r="K1333" s="9">
        <f>IF(Occurrence!K1333&gt;0,Occurrence!K1333*$B$6,0)</f>
        <v/>
      </c>
      <c r="L1333" s="9">
        <f>IF(Occurrence!K1333&gt;0,MAX(0,(Occurrence!K1333-$E$4)*$B$7+$E$4*$B$6),0)</f>
        <v/>
      </c>
      <c r="M1333" s="9">
        <f>Data!X1333+$B$11</f>
        <v/>
      </c>
      <c r="N1333" s="9">
        <f>(Data!X1333-$D$9)*$B$12+$D$9+$B$11</f>
        <v/>
      </c>
      <c r="O1333" s="9">
        <f>Data!Y1333+$B$11</f>
        <v/>
      </c>
      <c r="P1333" s="9">
        <f>(Data!Y1333-$E$9)*$B$12+$E$9+$B$11</f>
        <v/>
      </c>
    </row>
    <row r="1334">
      <c r="H1334" s="14">
        <f>Data!A1334</f>
        <v/>
      </c>
      <c r="I1334" s="9">
        <f>IF(Occurrence!J1334&gt;0,Occurrence!J1334*$B$6,0)</f>
        <v/>
      </c>
      <c r="J1334" s="9">
        <f>IF(Occurrence!J1334&gt;0,MAX(0,(Occurrence!J1334-$D$4)*$B$7+$D$4*$B$6),0)</f>
        <v/>
      </c>
      <c r="K1334" s="9">
        <f>IF(Occurrence!K1334&gt;0,Occurrence!K1334*$B$6,0)</f>
        <v/>
      </c>
      <c r="L1334" s="9">
        <f>IF(Occurrence!K1334&gt;0,MAX(0,(Occurrence!K1334-$E$4)*$B$7+$E$4*$B$6),0)</f>
        <v/>
      </c>
      <c r="M1334" s="9">
        <f>Data!X1334+$B$11</f>
        <v/>
      </c>
      <c r="N1334" s="9">
        <f>(Data!X1334-$D$9)*$B$12+$D$9+$B$11</f>
        <v/>
      </c>
      <c r="O1334" s="9">
        <f>Data!Y1334+$B$11</f>
        <v/>
      </c>
      <c r="P1334" s="9">
        <f>(Data!Y1334-$E$9)*$B$12+$E$9+$B$11</f>
        <v/>
      </c>
    </row>
    <row r="1335">
      <c r="H1335" s="14">
        <f>Data!A1335</f>
        <v/>
      </c>
      <c r="I1335" s="9">
        <f>IF(Occurrence!J1335&gt;0,Occurrence!J1335*$B$6,0)</f>
        <v/>
      </c>
      <c r="J1335" s="9">
        <f>IF(Occurrence!J1335&gt;0,MAX(0,(Occurrence!J1335-$D$4)*$B$7+$D$4*$B$6),0)</f>
        <v/>
      </c>
      <c r="K1335" s="9">
        <f>IF(Occurrence!K1335&gt;0,Occurrence!K1335*$B$6,0)</f>
        <v/>
      </c>
      <c r="L1335" s="9">
        <f>IF(Occurrence!K1335&gt;0,MAX(0,(Occurrence!K1335-$E$4)*$B$7+$E$4*$B$6),0)</f>
        <v/>
      </c>
      <c r="M1335" s="9">
        <f>Data!X1335+$B$11</f>
        <v/>
      </c>
      <c r="N1335" s="9">
        <f>(Data!X1335-$D$9)*$B$12+$D$9+$B$11</f>
        <v/>
      </c>
      <c r="O1335" s="9">
        <f>Data!Y1335+$B$11</f>
        <v/>
      </c>
      <c r="P1335" s="9">
        <f>(Data!Y1335-$E$9)*$B$12+$E$9+$B$11</f>
        <v/>
      </c>
    </row>
    <row r="1336">
      <c r="H1336" s="14">
        <f>Data!A1336</f>
        <v/>
      </c>
      <c r="I1336" s="9">
        <f>IF(Occurrence!J1336&gt;0,Occurrence!J1336*$B$6,0)</f>
        <v/>
      </c>
      <c r="J1336" s="9">
        <f>IF(Occurrence!J1336&gt;0,MAX(0,(Occurrence!J1336-$D$4)*$B$7+$D$4*$B$6),0)</f>
        <v/>
      </c>
      <c r="K1336" s="9">
        <f>IF(Occurrence!K1336&gt;0,Occurrence!K1336*$B$6,0)</f>
        <v/>
      </c>
      <c r="L1336" s="9">
        <f>IF(Occurrence!K1336&gt;0,MAX(0,(Occurrence!K1336-$E$4)*$B$7+$E$4*$B$6),0)</f>
        <v/>
      </c>
      <c r="M1336" s="9">
        <f>Data!X1336+$B$11</f>
        <v/>
      </c>
      <c r="N1336" s="9">
        <f>(Data!X1336-$D$9)*$B$12+$D$9+$B$11</f>
        <v/>
      </c>
      <c r="O1336" s="9">
        <f>Data!Y1336+$B$11</f>
        <v/>
      </c>
      <c r="P1336" s="9">
        <f>(Data!Y1336-$E$9)*$B$12+$E$9+$B$11</f>
        <v/>
      </c>
    </row>
    <row r="1337">
      <c r="H1337" s="14">
        <f>Data!A1337</f>
        <v/>
      </c>
      <c r="I1337" s="9">
        <f>IF(Occurrence!J1337&gt;0,Occurrence!J1337*$B$6,0)</f>
        <v/>
      </c>
      <c r="J1337" s="9">
        <f>IF(Occurrence!J1337&gt;0,MAX(0,(Occurrence!J1337-$D$4)*$B$7+$D$4*$B$6),0)</f>
        <v/>
      </c>
      <c r="K1337" s="9">
        <f>IF(Occurrence!K1337&gt;0,Occurrence!K1337*$B$6,0)</f>
        <v/>
      </c>
      <c r="L1337" s="9">
        <f>IF(Occurrence!K1337&gt;0,MAX(0,(Occurrence!K1337-$E$4)*$B$7+$E$4*$B$6),0)</f>
        <v/>
      </c>
      <c r="M1337" s="9">
        <f>Data!X1337+$B$11</f>
        <v/>
      </c>
      <c r="N1337" s="9">
        <f>(Data!X1337-$D$9)*$B$12+$D$9+$B$11</f>
        <v/>
      </c>
      <c r="O1337" s="9">
        <f>Data!Y1337+$B$11</f>
        <v/>
      </c>
      <c r="P1337" s="9">
        <f>(Data!Y1337-$E$9)*$B$12+$E$9+$B$11</f>
        <v/>
      </c>
    </row>
    <row r="1338">
      <c r="H1338" s="14">
        <f>Data!A1338</f>
        <v/>
      </c>
      <c r="I1338" s="9">
        <f>IF(Occurrence!J1338&gt;0,Occurrence!J1338*$B$6,0)</f>
        <v/>
      </c>
      <c r="J1338" s="9">
        <f>IF(Occurrence!J1338&gt;0,MAX(0,(Occurrence!J1338-$D$4)*$B$7+$D$4*$B$6),0)</f>
        <v/>
      </c>
      <c r="K1338" s="9">
        <f>IF(Occurrence!K1338&gt;0,Occurrence!K1338*$B$6,0)</f>
        <v/>
      </c>
      <c r="L1338" s="9">
        <f>IF(Occurrence!K1338&gt;0,MAX(0,(Occurrence!K1338-$E$4)*$B$7+$E$4*$B$6),0)</f>
        <v/>
      </c>
      <c r="M1338" s="9">
        <f>Data!X1338+$B$11</f>
        <v/>
      </c>
      <c r="N1338" s="9">
        <f>(Data!X1338-$D$9)*$B$12+$D$9+$B$11</f>
        <v/>
      </c>
      <c r="O1338" s="9">
        <f>Data!Y1338+$B$11</f>
        <v/>
      </c>
      <c r="P1338" s="9">
        <f>(Data!Y1338-$E$9)*$B$12+$E$9+$B$11</f>
        <v/>
      </c>
    </row>
    <row r="1339">
      <c r="H1339" s="14">
        <f>Data!A1339</f>
        <v/>
      </c>
      <c r="I1339" s="9">
        <f>IF(Occurrence!J1339&gt;0,Occurrence!J1339*$B$6,0)</f>
        <v/>
      </c>
      <c r="J1339" s="9">
        <f>IF(Occurrence!J1339&gt;0,MAX(0,(Occurrence!J1339-$D$4)*$B$7+$D$4*$B$6),0)</f>
        <v/>
      </c>
      <c r="K1339" s="9">
        <f>IF(Occurrence!K1339&gt;0,Occurrence!K1339*$B$6,0)</f>
        <v/>
      </c>
      <c r="L1339" s="9">
        <f>IF(Occurrence!K1339&gt;0,MAX(0,(Occurrence!K1339-$E$4)*$B$7+$E$4*$B$6),0)</f>
        <v/>
      </c>
      <c r="M1339" s="9">
        <f>Data!X1339+$B$11</f>
        <v/>
      </c>
      <c r="N1339" s="9">
        <f>(Data!X1339-$D$9)*$B$12+$D$9+$B$11</f>
        <v/>
      </c>
      <c r="O1339" s="9">
        <f>Data!Y1339+$B$11</f>
        <v/>
      </c>
      <c r="P1339" s="9">
        <f>(Data!Y1339-$E$9)*$B$12+$E$9+$B$11</f>
        <v/>
      </c>
    </row>
    <row r="1340">
      <c r="H1340" s="14">
        <f>Data!A1340</f>
        <v/>
      </c>
      <c r="I1340" s="9">
        <f>IF(Occurrence!J1340&gt;0,Occurrence!J1340*$B$6,0)</f>
        <v/>
      </c>
      <c r="J1340" s="9">
        <f>IF(Occurrence!J1340&gt;0,MAX(0,(Occurrence!J1340-$D$4)*$B$7+$D$4*$B$6),0)</f>
        <v/>
      </c>
      <c r="K1340" s="9">
        <f>IF(Occurrence!K1340&gt;0,Occurrence!K1340*$B$6,0)</f>
        <v/>
      </c>
      <c r="L1340" s="9">
        <f>IF(Occurrence!K1340&gt;0,MAX(0,(Occurrence!K1340-$E$4)*$B$7+$E$4*$B$6),0)</f>
        <v/>
      </c>
      <c r="M1340" s="9">
        <f>Data!X1340+$B$11</f>
        <v/>
      </c>
      <c r="N1340" s="9">
        <f>(Data!X1340-$D$9)*$B$12+$D$9+$B$11</f>
        <v/>
      </c>
      <c r="O1340" s="9">
        <f>Data!Y1340+$B$11</f>
        <v/>
      </c>
      <c r="P1340" s="9">
        <f>(Data!Y1340-$E$9)*$B$12+$E$9+$B$11</f>
        <v/>
      </c>
    </row>
    <row r="1341">
      <c r="H1341" s="14">
        <f>Data!A1341</f>
        <v/>
      </c>
      <c r="I1341" s="9">
        <f>IF(Occurrence!J1341&gt;0,Occurrence!J1341*$B$6,0)</f>
        <v/>
      </c>
      <c r="J1341" s="9">
        <f>IF(Occurrence!J1341&gt;0,MAX(0,(Occurrence!J1341-$D$4)*$B$7+$D$4*$B$6),0)</f>
        <v/>
      </c>
      <c r="K1341" s="9">
        <f>IF(Occurrence!K1341&gt;0,Occurrence!K1341*$B$6,0)</f>
        <v/>
      </c>
      <c r="L1341" s="9">
        <f>IF(Occurrence!K1341&gt;0,MAX(0,(Occurrence!K1341-$E$4)*$B$7+$E$4*$B$6),0)</f>
        <v/>
      </c>
      <c r="M1341" s="9">
        <f>Data!X1341+$B$11</f>
        <v/>
      </c>
      <c r="N1341" s="9">
        <f>(Data!X1341-$D$9)*$B$12+$D$9+$B$11</f>
        <v/>
      </c>
      <c r="O1341" s="9">
        <f>Data!Y1341+$B$11</f>
        <v/>
      </c>
      <c r="P1341" s="9">
        <f>(Data!Y1341-$E$9)*$B$12+$E$9+$B$11</f>
        <v/>
      </c>
    </row>
    <row r="1342">
      <c r="H1342" s="14">
        <f>Data!A1342</f>
        <v/>
      </c>
      <c r="I1342" s="9">
        <f>IF(Occurrence!J1342&gt;0,Occurrence!J1342*$B$6,0)</f>
        <v/>
      </c>
      <c r="J1342" s="9">
        <f>IF(Occurrence!J1342&gt;0,MAX(0,(Occurrence!J1342-$D$4)*$B$7+$D$4*$B$6),0)</f>
        <v/>
      </c>
      <c r="K1342" s="9">
        <f>IF(Occurrence!K1342&gt;0,Occurrence!K1342*$B$6,0)</f>
        <v/>
      </c>
      <c r="L1342" s="9">
        <f>IF(Occurrence!K1342&gt;0,MAX(0,(Occurrence!K1342-$E$4)*$B$7+$E$4*$B$6),0)</f>
        <v/>
      </c>
      <c r="M1342" s="9">
        <f>Data!X1342+$B$11</f>
        <v/>
      </c>
      <c r="N1342" s="9">
        <f>(Data!X1342-$D$9)*$B$12+$D$9+$B$11</f>
        <v/>
      </c>
      <c r="O1342" s="9">
        <f>Data!Y1342+$B$11</f>
        <v/>
      </c>
      <c r="P1342" s="9">
        <f>(Data!Y1342-$E$9)*$B$12+$E$9+$B$11</f>
        <v/>
      </c>
    </row>
    <row r="1343">
      <c r="H1343" s="14">
        <f>Data!A1343</f>
        <v/>
      </c>
      <c r="I1343" s="9">
        <f>IF(Occurrence!J1343&gt;0,Occurrence!J1343*$B$6,0)</f>
        <v/>
      </c>
      <c r="J1343" s="9">
        <f>IF(Occurrence!J1343&gt;0,MAX(0,(Occurrence!J1343-$D$4)*$B$7+$D$4*$B$6),0)</f>
        <v/>
      </c>
      <c r="K1343" s="9">
        <f>IF(Occurrence!K1343&gt;0,Occurrence!K1343*$B$6,0)</f>
        <v/>
      </c>
      <c r="L1343" s="9">
        <f>IF(Occurrence!K1343&gt;0,MAX(0,(Occurrence!K1343-$E$4)*$B$7+$E$4*$B$6),0)</f>
        <v/>
      </c>
      <c r="M1343" s="9">
        <f>Data!X1343+$B$11</f>
        <v/>
      </c>
      <c r="N1343" s="9">
        <f>(Data!X1343-$D$9)*$B$12+$D$9+$B$11</f>
        <v/>
      </c>
      <c r="O1343" s="9">
        <f>Data!Y1343+$B$11</f>
        <v/>
      </c>
      <c r="P1343" s="9">
        <f>(Data!Y1343-$E$9)*$B$12+$E$9+$B$11</f>
        <v/>
      </c>
    </row>
    <row r="1344">
      <c r="H1344" s="14">
        <f>Data!A1344</f>
        <v/>
      </c>
      <c r="I1344" s="9">
        <f>IF(Occurrence!J1344&gt;0,Occurrence!J1344*$B$6,0)</f>
        <v/>
      </c>
      <c r="J1344" s="9">
        <f>IF(Occurrence!J1344&gt;0,MAX(0,(Occurrence!J1344-$D$4)*$B$7+$D$4*$B$6),0)</f>
        <v/>
      </c>
      <c r="K1344" s="9">
        <f>IF(Occurrence!K1344&gt;0,Occurrence!K1344*$B$6,0)</f>
        <v/>
      </c>
      <c r="L1344" s="9">
        <f>IF(Occurrence!K1344&gt;0,MAX(0,(Occurrence!K1344-$E$4)*$B$7+$E$4*$B$6),0)</f>
        <v/>
      </c>
      <c r="M1344" s="9">
        <f>Data!X1344+$B$11</f>
        <v/>
      </c>
      <c r="N1344" s="9">
        <f>(Data!X1344-$D$9)*$B$12+$D$9+$B$11</f>
        <v/>
      </c>
      <c r="O1344" s="9">
        <f>Data!Y1344+$B$11</f>
        <v/>
      </c>
      <c r="P1344" s="9">
        <f>(Data!Y1344-$E$9)*$B$12+$E$9+$B$11</f>
        <v/>
      </c>
    </row>
    <row r="1345">
      <c r="H1345" s="14">
        <f>Data!A1345</f>
        <v/>
      </c>
      <c r="I1345" s="9">
        <f>IF(Occurrence!J1345&gt;0,Occurrence!J1345*$B$6,0)</f>
        <v/>
      </c>
      <c r="J1345" s="9">
        <f>IF(Occurrence!J1345&gt;0,MAX(0,(Occurrence!J1345-$D$4)*$B$7+$D$4*$B$6),0)</f>
        <v/>
      </c>
      <c r="K1345" s="9">
        <f>IF(Occurrence!K1345&gt;0,Occurrence!K1345*$B$6,0)</f>
        <v/>
      </c>
      <c r="L1345" s="9">
        <f>IF(Occurrence!K1345&gt;0,MAX(0,(Occurrence!K1345-$E$4)*$B$7+$E$4*$B$6),0)</f>
        <v/>
      </c>
      <c r="M1345" s="9">
        <f>Data!X1345+$B$11</f>
        <v/>
      </c>
      <c r="N1345" s="9">
        <f>(Data!X1345-$D$9)*$B$12+$D$9+$B$11</f>
        <v/>
      </c>
      <c r="O1345" s="9">
        <f>Data!Y1345+$B$11</f>
        <v/>
      </c>
      <c r="P1345" s="9">
        <f>(Data!Y1345-$E$9)*$B$12+$E$9+$B$11</f>
        <v/>
      </c>
    </row>
    <row r="1346">
      <c r="H1346" s="14">
        <f>Data!A1346</f>
        <v/>
      </c>
      <c r="I1346" s="9">
        <f>IF(Occurrence!J1346&gt;0,Occurrence!J1346*$B$6,0)</f>
        <v/>
      </c>
      <c r="J1346" s="9">
        <f>IF(Occurrence!J1346&gt;0,MAX(0,(Occurrence!J1346-$D$4)*$B$7+$D$4*$B$6),0)</f>
        <v/>
      </c>
      <c r="K1346" s="9">
        <f>IF(Occurrence!K1346&gt;0,Occurrence!K1346*$B$6,0)</f>
        <v/>
      </c>
      <c r="L1346" s="9">
        <f>IF(Occurrence!K1346&gt;0,MAX(0,(Occurrence!K1346-$E$4)*$B$7+$E$4*$B$6),0)</f>
        <v/>
      </c>
      <c r="M1346" s="9">
        <f>Data!X1346+$B$11</f>
        <v/>
      </c>
      <c r="N1346" s="9">
        <f>(Data!X1346-$D$9)*$B$12+$D$9+$B$11</f>
        <v/>
      </c>
      <c r="O1346" s="9">
        <f>Data!Y1346+$B$11</f>
        <v/>
      </c>
      <c r="P1346" s="9">
        <f>(Data!Y1346-$E$9)*$B$12+$E$9+$B$11</f>
        <v/>
      </c>
    </row>
    <row r="1347">
      <c r="H1347" s="14">
        <f>Data!A1347</f>
        <v/>
      </c>
      <c r="I1347" s="9">
        <f>IF(Occurrence!J1347&gt;0,Occurrence!J1347*$B$6,0)</f>
        <v/>
      </c>
      <c r="J1347" s="9">
        <f>IF(Occurrence!J1347&gt;0,MAX(0,(Occurrence!J1347-$D$4)*$B$7+$D$4*$B$6),0)</f>
        <v/>
      </c>
      <c r="K1347" s="9">
        <f>IF(Occurrence!K1347&gt;0,Occurrence!K1347*$B$6,0)</f>
        <v/>
      </c>
      <c r="L1347" s="9">
        <f>IF(Occurrence!K1347&gt;0,MAX(0,(Occurrence!K1347-$E$4)*$B$7+$E$4*$B$6),0)</f>
        <v/>
      </c>
      <c r="M1347" s="9">
        <f>Data!X1347+$B$11</f>
        <v/>
      </c>
      <c r="N1347" s="9">
        <f>(Data!X1347-$D$9)*$B$12+$D$9+$B$11</f>
        <v/>
      </c>
      <c r="O1347" s="9">
        <f>Data!Y1347+$B$11</f>
        <v/>
      </c>
      <c r="P1347" s="9">
        <f>(Data!Y1347-$E$9)*$B$12+$E$9+$B$11</f>
        <v/>
      </c>
    </row>
    <row r="1348">
      <c r="H1348" s="14">
        <f>Data!A1348</f>
        <v/>
      </c>
      <c r="I1348" s="9">
        <f>IF(Occurrence!J1348&gt;0,Occurrence!J1348*$B$6,0)</f>
        <v/>
      </c>
      <c r="J1348" s="9">
        <f>IF(Occurrence!J1348&gt;0,MAX(0,(Occurrence!J1348-$D$4)*$B$7+$D$4*$B$6),0)</f>
        <v/>
      </c>
      <c r="K1348" s="9">
        <f>IF(Occurrence!K1348&gt;0,Occurrence!K1348*$B$6,0)</f>
        <v/>
      </c>
      <c r="L1348" s="9">
        <f>IF(Occurrence!K1348&gt;0,MAX(0,(Occurrence!K1348-$E$4)*$B$7+$E$4*$B$6),0)</f>
        <v/>
      </c>
      <c r="M1348" s="9">
        <f>Data!X1348+$B$11</f>
        <v/>
      </c>
      <c r="N1348" s="9">
        <f>(Data!X1348-$D$9)*$B$12+$D$9+$B$11</f>
        <v/>
      </c>
      <c r="O1348" s="9">
        <f>Data!Y1348+$B$11</f>
        <v/>
      </c>
      <c r="P1348" s="9">
        <f>(Data!Y1348-$E$9)*$B$12+$E$9+$B$11</f>
        <v/>
      </c>
    </row>
    <row r="1349">
      <c r="H1349" s="14">
        <f>Data!A1349</f>
        <v/>
      </c>
      <c r="I1349" s="9">
        <f>IF(Occurrence!J1349&gt;0,Occurrence!J1349*$B$6,0)</f>
        <v/>
      </c>
      <c r="J1349" s="9">
        <f>IF(Occurrence!J1349&gt;0,MAX(0,(Occurrence!J1349-$D$4)*$B$7+$D$4*$B$6),0)</f>
        <v/>
      </c>
      <c r="K1349" s="9">
        <f>IF(Occurrence!K1349&gt;0,Occurrence!K1349*$B$6,0)</f>
        <v/>
      </c>
      <c r="L1349" s="9">
        <f>IF(Occurrence!K1349&gt;0,MAX(0,(Occurrence!K1349-$E$4)*$B$7+$E$4*$B$6),0)</f>
        <v/>
      </c>
      <c r="M1349" s="9">
        <f>Data!X1349+$B$11</f>
        <v/>
      </c>
      <c r="N1349" s="9">
        <f>(Data!X1349-$D$9)*$B$12+$D$9+$B$11</f>
        <v/>
      </c>
      <c r="O1349" s="9">
        <f>Data!Y1349+$B$11</f>
        <v/>
      </c>
      <c r="P1349" s="9">
        <f>(Data!Y1349-$E$9)*$B$12+$E$9+$B$11</f>
        <v/>
      </c>
    </row>
    <row r="1350">
      <c r="H1350" s="14">
        <f>Data!A1350</f>
        <v/>
      </c>
      <c r="I1350" s="9">
        <f>IF(Occurrence!J1350&gt;0,Occurrence!J1350*$B$6,0)</f>
        <v/>
      </c>
      <c r="J1350" s="9">
        <f>IF(Occurrence!J1350&gt;0,MAX(0,(Occurrence!J1350-$D$4)*$B$7+$D$4*$B$6),0)</f>
        <v/>
      </c>
      <c r="K1350" s="9">
        <f>IF(Occurrence!K1350&gt;0,Occurrence!K1350*$B$6,0)</f>
        <v/>
      </c>
      <c r="L1350" s="9">
        <f>IF(Occurrence!K1350&gt;0,MAX(0,(Occurrence!K1350-$E$4)*$B$7+$E$4*$B$6),0)</f>
        <v/>
      </c>
      <c r="M1350" s="9">
        <f>Data!X1350+$B$11</f>
        <v/>
      </c>
      <c r="N1350" s="9">
        <f>(Data!X1350-$D$9)*$B$12+$D$9+$B$11</f>
        <v/>
      </c>
      <c r="O1350" s="9">
        <f>Data!Y1350+$B$11</f>
        <v/>
      </c>
      <c r="P1350" s="9">
        <f>(Data!Y1350-$E$9)*$B$12+$E$9+$B$11</f>
        <v/>
      </c>
    </row>
    <row r="1351">
      <c r="H1351" s="14">
        <f>Data!A1351</f>
        <v/>
      </c>
      <c r="I1351" s="9">
        <f>IF(Occurrence!J1351&gt;0,Occurrence!J1351*$B$6,0)</f>
        <v/>
      </c>
      <c r="J1351" s="9">
        <f>IF(Occurrence!J1351&gt;0,MAX(0,(Occurrence!J1351-$D$4)*$B$7+$D$4*$B$6),0)</f>
        <v/>
      </c>
      <c r="K1351" s="9">
        <f>IF(Occurrence!K1351&gt;0,Occurrence!K1351*$B$6,0)</f>
        <v/>
      </c>
      <c r="L1351" s="9">
        <f>IF(Occurrence!K1351&gt;0,MAX(0,(Occurrence!K1351-$E$4)*$B$7+$E$4*$B$6),0)</f>
        <v/>
      </c>
      <c r="M1351" s="9">
        <f>Data!X1351+$B$11</f>
        <v/>
      </c>
      <c r="N1351" s="9">
        <f>(Data!X1351-$D$9)*$B$12+$D$9+$B$11</f>
        <v/>
      </c>
      <c r="O1351" s="9">
        <f>Data!Y1351+$B$11</f>
        <v/>
      </c>
      <c r="P1351" s="9">
        <f>(Data!Y1351-$E$9)*$B$12+$E$9+$B$11</f>
        <v/>
      </c>
    </row>
    <row r="1352">
      <c r="H1352" s="14">
        <f>Data!A1352</f>
        <v/>
      </c>
      <c r="I1352" s="9">
        <f>IF(Occurrence!J1352&gt;0,Occurrence!J1352*$B$6,0)</f>
        <v/>
      </c>
      <c r="J1352" s="9">
        <f>IF(Occurrence!J1352&gt;0,MAX(0,(Occurrence!J1352-$D$4)*$B$7+$D$4*$B$6),0)</f>
        <v/>
      </c>
      <c r="K1352" s="9">
        <f>IF(Occurrence!K1352&gt;0,Occurrence!K1352*$B$6,0)</f>
        <v/>
      </c>
      <c r="L1352" s="9">
        <f>IF(Occurrence!K1352&gt;0,MAX(0,(Occurrence!K1352-$E$4)*$B$7+$E$4*$B$6),0)</f>
        <v/>
      </c>
      <c r="M1352" s="9">
        <f>Data!X1352+$B$11</f>
        <v/>
      </c>
      <c r="N1352" s="9">
        <f>(Data!X1352-$D$9)*$B$12+$D$9+$B$11</f>
        <v/>
      </c>
      <c r="O1352" s="9">
        <f>Data!Y1352+$B$11</f>
        <v/>
      </c>
      <c r="P1352" s="9">
        <f>(Data!Y1352-$E$9)*$B$12+$E$9+$B$11</f>
        <v/>
      </c>
    </row>
    <row r="1353">
      <c r="H1353" s="14">
        <f>Data!A1353</f>
        <v/>
      </c>
      <c r="I1353" s="9">
        <f>IF(Occurrence!J1353&gt;0,Occurrence!J1353*$B$6,0)</f>
        <v/>
      </c>
      <c r="J1353" s="9">
        <f>IF(Occurrence!J1353&gt;0,MAX(0,(Occurrence!J1353-$D$4)*$B$7+$D$4*$B$6),0)</f>
        <v/>
      </c>
      <c r="K1353" s="9">
        <f>IF(Occurrence!K1353&gt;0,Occurrence!K1353*$B$6,0)</f>
        <v/>
      </c>
      <c r="L1353" s="9">
        <f>IF(Occurrence!K1353&gt;0,MAX(0,(Occurrence!K1353-$E$4)*$B$7+$E$4*$B$6),0)</f>
        <v/>
      </c>
      <c r="M1353" s="9">
        <f>Data!X1353+$B$11</f>
        <v/>
      </c>
      <c r="N1353" s="9">
        <f>(Data!X1353-$D$9)*$B$12+$D$9+$B$11</f>
        <v/>
      </c>
      <c r="O1353" s="9">
        <f>Data!Y1353+$B$11</f>
        <v/>
      </c>
      <c r="P1353" s="9">
        <f>(Data!Y1353-$E$9)*$B$12+$E$9+$B$11</f>
        <v/>
      </c>
    </row>
    <row r="1354">
      <c r="H1354" s="14">
        <f>Data!A1354</f>
        <v/>
      </c>
      <c r="I1354" s="9">
        <f>IF(Occurrence!J1354&gt;0,Occurrence!J1354*$B$6,0)</f>
        <v/>
      </c>
      <c r="J1354" s="9">
        <f>IF(Occurrence!J1354&gt;0,MAX(0,(Occurrence!J1354-$D$4)*$B$7+$D$4*$B$6),0)</f>
        <v/>
      </c>
      <c r="K1354" s="9">
        <f>IF(Occurrence!K1354&gt;0,Occurrence!K1354*$B$6,0)</f>
        <v/>
      </c>
      <c r="L1354" s="9">
        <f>IF(Occurrence!K1354&gt;0,MAX(0,(Occurrence!K1354-$E$4)*$B$7+$E$4*$B$6),0)</f>
        <v/>
      </c>
      <c r="M1354" s="9">
        <f>Data!X1354+$B$11</f>
        <v/>
      </c>
      <c r="N1354" s="9">
        <f>(Data!X1354-$D$9)*$B$12+$D$9+$B$11</f>
        <v/>
      </c>
      <c r="O1354" s="9">
        <f>Data!Y1354+$B$11</f>
        <v/>
      </c>
      <c r="P1354" s="9">
        <f>(Data!Y1354-$E$9)*$B$12+$E$9+$B$11</f>
        <v/>
      </c>
    </row>
    <row r="1355">
      <c r="H1355" s="14">
        <f>Data!A1355</f>
        <v/>
      </c>
      <c r="I1355" s="9">
        <f>IF(Occurrence!J1355&gt;0,Occurrence!J1355*$B$6,0)</f>
        <v/>
      </c>
      <c r="J1355" s="9">
        <f>IF(Occurrence!J1355&gt;0,MAX(0,(Occurrence!J1355-$D$4)*$B$7+$D$4*$B$6),0)</f>
        <v/>
      </c>
      <c r="K1355" s="9">
        <f>IF(Occurrence!K1355&gt;0,Occurrence!K1355*$B$6,0)</f>
        <v/>
      </c>
      <c r="L1355" s="9">
        <f>IF(Occurrence!K1355&gt;0,MAX(0,(Occurrence!K1355-$E$4)*$B$7+$E$4*$B$6),0)</f>
        <v/>
      </c>
      <c r="M1355" s="9">
        <f>Data!X1355+$B$11</f>
        <v/>
      </c>
      <c r="N1355" s="9">
        <f>(Data!X1355-$D$9)*$B$12+$D$9+$B$11</f>
        <v/>
      </c>
      <c r="O1355" s="9">
        <f>Data!Y1355+$B$11</f>
        <v/>
      </c>
      <c r="P1355" s="9">
        <f>(Data!Y1355-$E$9)*$B$12+$E$9+$B$11</f>
        <v/>
      </c>
    </row>
    <row r="1356">
      <c r="H1356" s="14">
        <f>Data!A1356</f>
        <v/>
      </c>
      <c r="I1356" s="9">
        <f>IF(Occurrence!J1356&gt;0,Occurrence!J1356*$B$6,0)</f>
        <v/>
      </c>
      <c r="J1356" s="9">
        <f>IF(Occurrence!J1356&gt;0,MAX(0,(Occurrence!J1356-$D$4)*$B$7+$D$4*$B$6),0)</f>
        <v/>
      </c>
      <c r="K1356" s="9">
        <f>IF(Occurrence!K1356&gt;0,Occurrence!K1356*$B$6,0)</f>
        <v/>
      </c>
      <c r="L1356" s="9">
        <f>IF(Occurrence!K1356&gt;0,MAX(0,(Occurrence!K1356-$E$4)*$B$7+$E$4*$B$6),0)</f>
        <v/>
      </c>
      <c r="M1356" s="9">
        <f>Data!X1356+$B$11</f>
        <v/>
      </c>
      <c r="N1356" s="9">
        <f>(Data!X1356-$D$9)*$B$12+$D$9+$B$11</f>
        <v/>
      </c>
      <c r="O1356" s="9">
        <f>Data!Y1356+$B$11</f>
        <v/>
      </c>
      <c r="P1356" s="9">
        <f>(Data!Y1356-$E$9)*$B$12+$E$9+$B$11</f>
        <v/>
      </c>
    </row>
    <row r="1357">
      <c r="H1357" s="14">
        <f>Data!A1357</f>
        <v/>
      </c>
      <c r="I1357" s="9">
        <f>IF(Occurrence!J1357&gt;0,Occurrence!J1357*$B$6,0)</f>
        <v/>
      </c>
      <c r="J1357" s="9">
        <f>IF(Occurrence!J1357&gt;0,MAX(0,(Occurrence!J1357-$D$4)*$B$7+$D$4*$B$6),0)</f>
        <v/>
      </c>
      <c r="K1357" s="9">
        <f>IF(Occurrence!K1357&gt;0,Occurrence!K1357*$B$6,0)</f>
        <v/>
      </c>
      <c r="L1357" s="9">
        <f>IF(Occurrence!K1357&gt;0,MAX(0,(Occurrence!K1357-$E$4)*$B$7+$E$4*$B$6),0)</f>
        <v/>
      </c>
      <c r="M1357" s="9">
        <f>Data!X1357+$B$11</f>
        <v/>
      </c>
      <c r="N1357" s="9">
        <f>(Data!X1357-$D$9)*$B$12+$D$9+$B$11</f>
        <v/>
      </c>
      <c r="O1357" s="9">
        <f>Data!Y1357+$B$11</f>
        <v/>
      </c>
      <c r="P1357" s="9">
        <f>(Data!Y1357-$E$9)*$B$12+$E$9+$B$11</f>
        <v/>
      </c>
    </row>
    <row r="1358">
      <c r="H1358" s="14">
        <f>Data!A1358</f>
        <v/>
      </c>
      <c r="I1358" s="9">
        <f>IF(Occurrence!J1358&gt;0,Occurrence!J1358*$B$6,0)</f>
        <v/>
      </c>
      <c r="J1358" s="9">
        <f>IF(Occurrence!J1358&gt;0,MAX(0,(Occurrence!J1358-$D$4)*$B$7+$D$4*$B$6),0)</f>
        <v/>
      </c>
      <c r="K1358" s="9">
        <f>IF(Occurrence!K1358&gt;0,Occurrence!K1358*$B$6,0)</f>
        <v/>
      </c>
      <c r="L1358" s="9">
        <f>IF(Occurrence!K1358&gt;0,MAX(0,(Occurrence!K1358-$E$4)*$B$7+$E$4*$B$6),0)</f>
        <v/>
      </c>
      <c r="M1358" s="9">
        <f>Data!X1358+$B$11</f>
        <v/>
      </c>
      <c r="N1358" s="9">
        <f>(Data!X1358-$D$9)*$B$12+$D$9+$B$11</f>
        <v/>
      </c>
      <c r="O1358" s="9">
        <f>Data!Y1358+$B$11</f>
        <v/>
      </c>
      <c r="P1358" s="9">
        <f>(Data!Y1358-$E$9)*$B$12+$E$9+$B$11</f>
        <v/>
      </c>
    </row>
    <row r="1359">
      <c r="H1359" s="14">
        <f>Data!A1359</f>
        <v/>
      </c>
      <c r="I1359" s="9">
        <f>IF(Occurrence!J1359&gt;0,Occurrence!J1359*$B$6,0)</f>
        <v/>
      </c>
      <c r="J1359" s="9">
        <f>IF(Occurrence!J1359&gt;0,MAX(0,(Occurrence!J1359-$D$4)*$B$7+$D$4*$B$6),0)</f>
        <v/>
      </c>
      <c r="K1359" s="9">
        <f>IF(Occurrence!K1359&gt;0,Occurrence!K1359*$B$6,0)</f>
        <v/>
      </c>
      <c r="L1359" s="9">
        <f>IF(Occurrence!K1359&gt;0,MAX(0,(Occurrence!K1359-$E$4)*$B$7+$E$4*$B$6),0)</f>
        <v/>
      </c>
      <c r="M1359" s="9">
        <f>Data!X1359+$B$11</f>
        <v/>
      </c>
      <c r="N1359" s="9">
        <f>(Data!X1359-$D$9)*$B$12+$D$9+$B$11</f>
        <v/>
      </c>
      <c r="O1359" s="9">
        <f>Data!Y1359+$B$11</f>
        <v/>
      </c>
      <c r="P1359" s="9">
        <f>(Data!Y1359-$E$9)*$B$12+$E$9+$B$11</f>
        <v/>
      </c>
    </row>
    <row r="1360">
      <c r="H1360" s="14">
        <f>Data!A1360</f>
        <v/>
      </c>
      <c r="I1360" s="9">
        <f>IF(Occurrence!J1360&gt;0,Occurrence!J1360*$B$6,0)</f>
        <v/>
      </c>
      <c r="J1360" s="9">
        <f>IF(Occurrence!J1360&gt;0,MAX(0,(Occurrence!J1360-$D$4)*$B$7+$D$4*$B$6),0)</f>
        <v/>
      </c>
      <c r="K1360" s="9">
        <f>IF(Occurrence!K1360&gt;0,Occurrence!K1360*$B$6,0)</f>
        <v/>
      </c>
      <c r="L1360" s="9">
        <f>IF(Occurrence!K1360&gt;0,MAX(0,(Occurrence!K1360-$E$4)*$B$7+$E$4*$B$6),0)</f>
        <v/>
      </c>
      <c r="M1360" s="9">
        <f>Data!X1360+$B$11</f>
        <v/>
      </c>
      <c r="N1360" s="9">
        <f>(Data!X1360-$D$9)*$B$12+$D$9+$B$11</f>
        <v/>
      </c>
      <c r="O1360" s="9">
        <f>Data!Y1360+$B$11</f>
        <v/>
      </c>
      <c r="P1360" s="9">
        <f>(Data!Y1360-$E$9)*$B$12+$E$9+$B$11</f>
        <v/>
      </c>
    </row>
    <row r="1361">
      <c r="H1361" s="14">
        <f>Data!A1361</f>
        <v/>
      </c>
      <c r="I1361" s="9">
        <f>IF(Occurrence!J1361&gt;0,Occurrence!J1361*$B$6,0)</f>
        <v/>
      </c>
      <c r="J1361" s="9">
        <f>IF(Occurrence!J1361&gt;0,MAX(0,(Occurrence!J1361-$D$4)*$B$7+$D$4*$B$6),0)</f>
        <v/>
      </c>
      <c r="K1361" s="9">
        <f>IF(Occurrence!K1361&gt;0,Occurrence!K1361*$B$6,0)</f>
        <v/>
      </c>
      <c r="L1361" s="9">
        <f>IF(Occurrence!K1361&gt;0,MAX(0,(Occurrence!K1361-$E$4)*$B$7+$E$4*$B$6),0)</f>
        <v/>
      </c>
      <c r="M1361" s="9">
        <f>Data!X1361+$B$11</f>
        <v/>
      </c>
      <c r="N1361" s="9">
        <f>(Data!X1361-$D$9)*$B$12+$D$9+$B$11</f>
        <v/>
      </c>
      <c r="O1361" s="9">
        <f>Data!Y1361+$B$11</f>
        <v/>
      </c>
      <c r="P1361" s="9">
        <f>(Data!Y1361-$E$9)*$B$12+$E$9+$B$11</f>
        <v/>
      </c>
    </row>
    <row r="1362">
      <c r="H1362" s="14">
        <f>Data!A1362</f>
        <v/>
      </c>
      <c r="I1362" s="9">
        <f>IF(Occurrence!J1362&gt;0,Occurrence!J1362*$B$6,0)</f>
        <v/>
      </c>
      <c r="J1362" s="9">
        <f>IF(Occurrence!J1362&gt;0,MAX(0,(Occurrence!J1362-$D$4)*$B$7+$D$4*$B$6),0)</f>
        <v/>
      </c>
      <c r="K1362" s="9">
        <f>IF(Occurrence!K1362&gt;0,Occurrence!K1362*$B$6,0)</f>
        <v/>
      </c>
      <c r="L1362" s="9">
        <f>IF(Occurrence!K1362&gt;0,MAX(0,(Occurrence!K1362-$E$4)*$B$7+$E$4*$B$6),0)</f>
        <v/>
      </c>
      <c r="M1362" s="9">
        <f>Data!X1362+$B$11</f>
        <v/>
      </c>
      <c r="N1362" s="9">
        <f>(Data!X1362-$D$9)*$B$12+$D$9+$B$11</f>
        <v/>
      </c>
      <c r="O1362" s="9">
        <f>Data!Y1362+$B$11</f>
        <v/>
      </c>
      <c r="P1362" s="9">
        <f>(Data!Y1362-$E$9)*$B$12+$E$9+$B$11</f>
        <v/>
      </c>
    </row>
    <row r="1363">
      <c r="H1363" s="14">
        <f>Data!A1363</f>
        <v/>
      </c>
      <c r="I1363" s="9">
        <f>IF(Occurrence!J1363&gt;0,Occurrence!J1363*$B$6,0)</f>
        <v/>
      </c>
      <c r="J1363" s="9">
        <f>IF(Occurrence!J1363&gt;0,MAX(0,(Occurrence!J1363-$D$4)*$B$7+$D$4*$B$6),0)</f>
        <v/>
      </c>
      <c r="K1363" s="9">
        <f>IF(Occurrence!K1363&gt;0,Occurrence!K1363*$B$6,0)</f>
        <v/>
      </c>
      <c r="L1363" s="9">
        <f>IF(Occurrence!K1363&gt;0,MAX(0,(Occurrence!K1363-$E$4)*$B$7+$E$4*$B$6),0)</f>
        <v/>
      </c>
      <c r="M1363" s="9">
        <f>Data!X1363+$B$11</f>
        <v/>
      </c>
      <c r="N1363" s="9">
        <f>(Data!X1363-$D$9)*$B$12+$D$9+$B$11</f>
        <v/>
      </c>
      <c r="O1363" s="9">
        <f>Data!Y1363+$B$11</f>
        <v/>
      </c>
      <c r="P1363" s="9">
        <f>(Data!Y1363-$E$9)*$B$12+$E$9+$B$11</f>
        <v/>
      </c>
    </row>
    <row r="1364">
      <c r="H1364" s="14">
        <f>Data!A1364</f>
        <v/>
      </c>
      <c r="I1364" s="9">
        <f>IF(Occurrence!J1364&gt;0,Occurrence!J1364*$B$6,0)</f>
        <v/>
      </c>
      <c r="J1364" s="9">
        <f>IF(Occurrence!J1364&gt;0,MAX(0,(Occurrence!J1364-$D$4)*$B$7+$D$4*$B$6),0)</f>
        <v/>
      </c>
      <c r="K1364" s="9">
        <f>IF(Occurrence!K1364&gt;0,Occurrence!K1364*$B$6,0)</f>
        <v/>
      </c>
      <c r="L1364" s="9">
        <f>IF(Occurrence!K1364&gt;0,MAX(0,(Occurrence!K1364-$E$4)*$B$7+$E$4*$B$6),0)</f>
        <v/>
      </c>
      <c r="M1364" s="9">
        <f>Data!X1364+$B$11</f>
        <v/>
      </c>
      <c r="N1364" s="9">
        <f>(Data!X1364-$D$9)*$B$12+$D$9+$B$11</f>
        <v/>
      </c>
      <c r="O1364" s="9">
        <f>Data!Y1364+$B$11</f>
        <v/>
      </c>
      <c r="P1364" s="9">
        <f>(Data!Y1364-$E$9)*$B$12+$E$9+$B$11</f>
        <v/>
      </c>
    </row>
    <row r="1365">
      <c r="H1365" s="14">
        <f>Data!A1365</f>
        <v/>
      </c>
      <c r="I1365" s="9">
        <f>IF(Occurrence!J1365&gt;0,Occurrence!J1365*$B$6,0)</f>
        <v/>
      </c>
      <c r="J1365" s="9">
        <f>IF(Occurrence!J1365&gt;0,MAX(0,(Occurrence!J1365-$D$4)*$B$7+$D$4*$B$6),0)</f>
        <v/>
      </c>
      <c r="K1365" s="9">
        <f>IF(Occurrence!K1365&gt;0,Occurrence!K1365*$B$6,0)</f>
        <v/>
      </c>
      <c r="L1365" s="9">
        <f>IF(Occurrence!K1365&gt;0,MAX(0,(Occurrence!K1365-$E$4)*$B$7+$E$4*$B$6),0)</f>
        <v/>
      </c>
      <c r="M1365" s="9">
        <f>Data!X1365+$B$11</f>
        <v/>
      </c>
      <c r="N1365" s="9">
        <f>(Data!X1365-$D$9)*$B$12+$D$9+$B$11</f>
        <v/>
      </c>
      <c r="O1365" s="9">
        <f>Data!Y1365+$B$11</f>
        <v/>
      </c>
      <c r="P1365" s="9">
        <f>(Data!Y1365-$E$9)*$B$12+$E$9+$B$11</f>
        <v/>
      </c>
    </row>
    <row r="1366">
      <c r="H1366" s="14">
        <f>Data!A1366</f>
        <v/>
      </c>
      <c r="I1366" s="9">
        <f>IF(Occurrence!J1366&gt;0,Occurrence!J1366*$B$6,0)</f>
        <v/>
      </c>
      <c r="J1366" s="9">
        <f>IF(Occurrence!J1366&gt;0,MAX(0,(Occurrence!J1366-$D$4)*$B$7+$D$4*$B$6),0)</f>
        <v/>
      </c>
      <c r="K1366" s="9">
        <f>IF(Occurrence!K1366&gt;0,Occurrence!K1366*$B$6,0)</f>
        <v/>
      </c>
      <c r="L1366" s="9">
        <f>IF(Occurrence!K1366&gt;0,MAX(0,(Occurrence!K1366-$E$4)*$B$7+$E$4*$B$6),0)</f>
        <v/>
      </c>
      <c r="M1366" s="9">
        <f>Data!X1366+$B$11</f>
        <v/>
      </c>
      <c r="N1366" s="9">
        <f>(Data!X1366-$D$9)*$B$12+$D$9+$B$11</f>
        <v/>
      </c>
      <c r="O1366" s="9">
        <f>Data!Y1366+$B$11</f>
        <v/>
      </c>
      <c r="P1366" s="9">
        <f>(Data!Y1366-$E$9)*$B$12+$E$9+$B$11</f>
        <v/>
      </c>
    </row>
    <row r="1367">
      <c r="H1367" s="14">
        <f>Data!A1367</f>
        <v/>
      </c>
      <c r="I1367" s="9">
        <f>IF(Occurrence!J1367&gt;0,Occurrence!J1367*$B$6,0)</f>
        <v/>
      </c>
      <c r="J1367" s="9">
        <f>IF(Occurrence!J1367&gt;0,MAX(0,(Occurrence!J1367-$D$4)*$B$7+$D$4*$B$6),0)</f>
        <v/>
      </c>
      <c r="K1367" s="9">
        <f>IF(Occurrence!K1367&gt;0,Occurrence!K1367*$B$6,0)</f>
        <v/>
      </c>
      <c r="L1367" s="9">
        <f>IF(Occurrence!K1367&gt;0,MAX(0,(Occurrence!K1367-$E$4)*$B$7+$E$4*$B$6),0)</f>
        <v/>
      </c>
      <c r="M1367" s="9">
        <f>Data!X1367+$B$11</f>
        <v/>
      </c>
      <c r="N1367" s="9">
        <f>(Data!X1367-$D$9)*$B$12+$D$9+$B$11</f>
        <v/>
      </c>
      <c r="O1367" s="9">
        <f>Data!Y1367+$B$11</f>
        <v/>
      </c>
      <c r="P1367" s="9">
        <f>(Data!Y1367-$E$9)*$B$12+$E$9+$B$11</f>
        <v/>
      </c>
    </row>
    <row r="1368">
      <c r="H1368" s="14">
        <f>Data!A1368</f>
        <v/>
      </c>
      <c r="I1368" s="9">
        <f>IF(Occurrence!J1368&gt;0,Occurrence!J1368*$B$6,0)</f>
        <v/>
      </c>
      <c r="J1368" s="9">
        <f>IF(Occurrence!J1368&gt;0,MAX(0,(Occurrence!J1368-$D$4)*$B$7+$D$4*$B$6),0)</f>
        <v/>
      </c>
      <c r="K1368" s="9">
        <f>IF(Occurrence!K1368&gt;0,Occurrence!K1368*$B$6,0)</f>
        <v/>
      </c>
      <c r="L1368" s="9">
        <f>IF(Occurrence!K1368&gt;0,MAX(0,(Occurrence!K1368-$E$4)*$B$7+$E$4*$B$6),0)</f>
        <v/>
      </c>
      <c r="M1368" s="9">
        <f>Data!X1368+$B$11</f>
        <v/>
      </c>
      <c r="N1368" s="9">
        <f>(Data!X1368-$D$9)*$B$12+$D$9+$B$11</f>
        <v/>
      </c>
      <c r="O1368" s="9">
        <f>Data!Y1368+$B$11</f>
        <v/>
      </c>
      <c r="P1368" s="9">
        <f>(Data!Y1368-$E$9)*$B$12+$E$9+$B$11</f>
        <v/>
      </c>
    </row>
    <row r="1369">
      <c r="H1369" s="14">
        <f>Data!A1369</f>
        <v/>
      </c>
      <c r="I1369" s="9">
        <f>IF(Occurrence!J1369&gt;0,Occurrence!J1369*$B$6,0)</f>
        <v/>
      </c>
      <c r="J1369" s="9">
        <f>IF(Occurrence!J1369&gt;0,MAX(0,(Occurrence!J1369-$D$4)*$B$7+$D$4*$B$6),0)</f>
        <v/>
      </c>
      <c r="K1369" s="9">
        <f>IF(Occurrence!K1369&gt;0,Occurrence!K1369*$B$6,0)</f>
        <v/>
      </c>
      <c r="L1369" s="9">
        <f>IF(Occurrence!K1369&gt;0,MAX(0,(Occurrence!K1369-$E$4)*$B$7+$E$4*$B$6),0)</f>
        <v/>
      </c>
      <c r="M1369" s="9">
        <f>Data!X1369+$B$11</f>
        <v/>
      </c>
      <c r="N1369" s="9">
        <f>(Data!X1369-$D$9)*$B$12+$D$9+$B$11</f>
        <v/>
      </c>
      <c r="O1369" s="9">
        <f>Data!Y1369+$B$11</f>
        <v/>
      </c>
      <c r="P1369" s="9">
        <f>(Data!Y1369-$E$9)*$B$12+$E$9+$B$11</f>
        <v/>
      </c>
    </row>
    <row r="1370">
      <c r="H1370" s="14">
        <f>Data!A1370</f>
        <v/>
      </c>
      <c r="I1370" s="9">
        <f>IF(Occurrence!J1370&gt;0,Occurrence!J1370*$B$6,0)</f>
        <v/>
      </c>
      <c r="J1370" s="9">
        <f>IF(Occurrence!J1370&gt;0,MAX(0,(Occurrence!J1370-$D$4)*$B$7+$D$4*$B$6),0)</f>
        <v/>
      </c>
      <c r="K1370" s="9">
        <f>IF(Occurrence!K1370&gt;0,Occurrence!K1370*$B$6,0)</f>
        <v/>
      </c>
      <c r="L1370" s="9">
        <f>IF(Occurrence!K1370&gt;0,MAX(0,(Occurrence!K1370-$E$4)*$B$7+$E$4*$B$6),0)</f>
        <v/>
      </c>
      <c r="M1370" s="9">
        <f>Data!X1370+$B$11</f>
        <v/>
      </c>
      <c r="N1370" s="9">
        <f>(Data!X1370-$D$9)*$B$12+$D$9+$B$11</f>
        <v/>
      </c>
      <c r="O1370" s="9">
        <f>Data!Y1370+$B$11</f>
        <v/>
      </c>
      <c r="P1370" s="9">
        <f>(Data!Y1370-$E$9)*$B$12+$E$9+$B$11</f>
        <v/>
      </c>
    </row>
    <row r="1371">
      <c r="H1371" s="14">
        <f>Data!A1371</f>
        <v/>
      </c>
      <c r="I1371" s="9">
        <f>IF(Occurrence!J1371&gt;0,Occurrence!J1371*$B$6,0)</f>
        <v/>
      </c>
      <c r="J1371" s="9">
        <f>IF(Occurrence!J1371&gt;0,MAX(0,(Occurrence!J1371-$D$4)*$B$7+$D$4*$B$6),0)</f>
        <v/>
      </c>
      <c r="K1371" s="9">
        <f>IF(Occurrence!K1371&gt;0,Occurrence!K1371*$B$6,0)</f>
        <v/>
      </c>
      <c r="L1371" s="9">
        <f>IF(Occurrence!K1371&gt;0,MAX(0,(Occurrence!K1371-$E$4)*$B$7+$E$4*$B$6),0)</f>
        <v/>
      </c>
      <c r="M1371" s="9">
        <f>Data!X1371+$B$11</f>
        <v/>
      </c>
      <c r="N1371" s="9">
        <f>(Data!X1371-$D$9)*$B$12+$D$9+$B$11</f>
        <v/>
      </c>
      <c r="O1371" s="9">
        <f>Data!Y1371+$B$11</f>
        <v/>
      </c>
      <c r="P1371" s="9">
        <f>(Data!Y1371-$E$9)*$B$12+$E$9+$B$11</f>
        <v/>
      </c>
    </row>
    <row r="1372">
      <c r="H1372" s="14">
        <f>Data!A1372</f>
        <v/>
      </c>
      <c r="I1372" s="9">
        <f>IF(Occurrence!J1372&gt;0,Occurrence!J1372*$B$6,0)</f>
        <v/>
      </c>
      <c r="J1372" s="9">
        <f>IF(Occurrence!J1372&gt;0,MAX(0,(Occurrence!J1372-$D$4)*$B$7+$D$4*$B$6),0)</f>
        <v/>
      </c>
      <c r="K1372" s="9">
        <f>IF(Occurrence!K1372&gt;0,Occurrence!K1372*$B$6,0)</f>
        <v/>
      </c>
      <c r="L1372" s="9">
        <f>IF(Occurrence!K1372&gt;0,MAX(0,(Occurrence!K1372-$E$4)*$B$7+$E$4*$B$6),0)</f>
        <v/>
      </c>
      <c r="M1372" s="9">
        <f>Data!X1372+$B$11</f>
        <v/>
      </c>
      <c r="N1372" s="9">
        <f>(Data!X1372-$D$9)*$B$12+$D$9+$B$11</f>
        <v/>
      </c>
      <c r="O1372" s="9">
        <f>Data!Y1372+$B$11</f>
        <v/>
      </c>
      <c r="P1372" s="9">
        <f>(Data!Y1372-$E$9)*$B$12+$E$9+$B$11</f>
        <v/>
      </c>
    </row>
    <row r="1373">
      <c r="H1373" s="14">
        <f>Data!A1373</f>
        <v/>
      </c>
      <c r="I1373" s="9">
        <f>IF(Occurrence!J1373&gt;0,Occurrence!J1373*$B$6,0)</f>
        <v/>
      </c>
      <c r="J1373" s="9">
        <f>IF(Occurrence!J1373&gt;0,MAX(0,(Occurrence!J1373-$D$4)*$B$7+$D$4*$B$6),0)</f>
        <v/>
      </c>
      <c r="K1373" s="9">
        <f>IF(Occurrence!K1373&gt;0,Occurrence!K1373*$B$6,0)</f>
        <v/>
      </c>
      <c r="L1373" s="9">
        <f>IF(Occurrence!K1373&gt;0,MAX(0,(Occurrence!K1373-$E$4)*$B$7+$E$4*$B$6),0)</f>
        <v/>
      </c>
      <c r="M1373" s="9">
        <f>Data!X1373+$B$11</f>
        <v/>
      </c>
      <c r="N1373" s="9">
        <f>(Data!X1373-$D$9)*$B$12+$D$9+$B$11</f>
        <v/>
      </c>
      <c r="O1373" s="9">
        <f>Data!Y1373+$B$11</f>
        <v/>
      </c>
      <c r="P1373" s="9">
        <f>(Data!Y1373-$E$9)*$B$12+$E$9+$B$11</f>
        <v/>
      </c>
    </row>
    <row r="1374">
      <c r="H1374" s="14">
        <f>Data!A1374</f>
        <v/>
      </c>
      <c r="I1374" s="9">
        <f>IF(Occurrence!J1374&gt;0,Occurrence!J1374*$B$6,0)</f>
        <v/>
      </c>
      <c r="J1374" s="9">
        <f>IF(Occurrence!J1374&gt;0,MAX(0,(Occurrence!J1374-$D$4)*$B$7+$D$4*$B$6),0)</f>
        <v/>
      </c>
      <c r="K1374" s="9">
        <f>IF(Occurrence!K1374&gt;0,Occurrence!K1374*$B$6,0)</f>
        <v/>
      </c>
      <c r="L1374" s="9">
        <f>IF(Occurrence!K1374&gt;0,MAX(0,(Occurrence!K1374-$E$4)*$B$7+$E$4*$B$6),0)</f>
        <v/>
      </c>
      <c r="M1374" s="9">
        <f>Data!X1374+$B$11</f>
        <v/>
      </c>
      <c r="N1374" s="9">
        <f>(Data!X1374-$D$9)*$B$12+$D$9+$B$11</f>
        <v/>
      </c>
      <c r="O1374" s="9">
        <f>Data!Y1374+$B$11</f>
        <v/>
      </c>
      <c r="P1374" s="9">
        <f>(Data!Y1374-$E$9)*$B$12+$E$9+$B$11</f>
        <v/>
      </c>
    </row>
    <row r="1375">
      <c r="H1375" s="14">
        <f>Data!A1375</f>
        <v/>
      </c>
      <c r="I1375" s="9">
        <f>IF(Occurrence!J1375&gt;0,Occurrence!J1375*$B$6,0)</f>
        <v/>
      </c>
      <c r="J1375" s="9">
        <f>IF(Occurrence!J1375&gt;0,MAX(0,(Occurrence!J1375-$D$4)*$B$7+$D$4*$B$6),0)</f>
        <v/>
      </c>
      <c r="K1375" s="9">
        <f>IF(Occurrence!K1375&gt;0,Occurrence!K1375*$B$6,0)</f>
        <v/>
      </c>
      <c r="L1375" s="9">
        <f>IF(Occurrence!K1375&gt;0,MAX(0,(Occurrence!K1375-$E$4)*$B$7+$E$4*$B$6),0)</f>
        <v/>
      </c>
      <c r="M1375" s="9">
        <f>Data!X1375+$B$11</f>
        <v/>
      </c>
      <c r="N1375" s="9">
        <f>(Data!X1375-$D$9)*$B$12+$D$9+$B$11</f>
        <v/>
      </c>
      <c r="O1375" s="9">
        <f>Data!Y1375+$B$11</f>
        <v/>
      </c>
      <c r="P1375" s="9">
        <f>(Data!Y1375-$E$9)*$B$12+$E$9+$B$11</f>
        <v/>
      </c>
    </row>
    <row r="1376">
      <c r="H1376" s="14">
        <f>Data!A1376</f>
        <v/>
      </c>
      <c r="I1376" s="9">
        <f>IF(Occurrence!J1376&gt;0,Occurrence!J1376*$B$6,0)</f>
        <v/>
      </c>
      <c r="J1376" s="9">
        <f>IF(Occurrence!J1376&gt;0,MAX(0,(Occurrence!J1376-$D$4)*$B$7+$D$4*$B$6),0)</f>
        <v/>
      </c>
      <c r="K1376" s="9">
        <f>IF(Occurrence!K1376&gt;0,Occurrence!K1376*$B$6,0)</f>
        <v/>
      </c>
      <c r="L1376" s="9">
        <f>IF(Occurrence!K1376&gt;0,MAX(0,(Occurrence!K1376-$E$4)*$B$7+$E$4*$B$6),0)</f>
        <v/>
      </c>
      <c r="M1376" s="9">
        <f>Data!X1376+$B$11</f>
        <v/>
      </c>
      <c r="N1376" s="9">
        <f>(Data!X1376-$D$9)*$B$12+$D$9+$B$11</f>
        <v/>
      </c>
      <c r="O1376" s="9">
        <f>Data!Y1376+$B$11</f>
        <v/>
      </c>
      <c r="P1376" s="9">
        <f>(Data!Y1376-$E$9)*$B$12+$E$9+$B$11</f>
        <v/>
      </c>
    </row>
    <row r="1377">
      <c r="H1377" s="14">
        <f>Data!A1377</f>
        <v/>
      </c>
      <c r="I1377" s="9">
        <f>IF(Occurrence!J1377&gt;0,Occurrence!J1377*$B$6,0)</f>
        <v/>
      </c>
      <c r="J1377" s="9">
        <f>IF(Occurrence!J1377&gt;0,MAX(0,(Occurrence!J1377-$D$4)*$B$7+$D$4*$B$6),0)</f>
        <v/>
      </c>
      <c r="K1377" s="9">
        <f>IF(Occurrence!K1377&gt;0,Occurrence!K1377*$B$6,0)</f>
        <v/>
      </c>
      <c r="L1377" s="9">
        <f>IF(Occurrence!K1377&gt;0,MAX(0,(Occurrence!K1377-$E$4)*$B$7+$E$4*$B$6),0)</f>
        <v/>
      </c>
      <c r="M1377" s="9">
        <f>Data!X1377+$B$11</f>
        <v/>
      </c>
      <c r="N1377" s="9">
        <f>(Data!X1377-$D$9)*$B$12+$D$9+$B$11</f>
        <v/>
      </c>
      <c r="O1377" s="9">
        <f>Data!Y1377+$B$11</f>
        <v/>
      </c>
      <c r="P1377" s="9">
        <f>(Data!Y1377-$E$9)*$B$12+$E$9+$B$11</f>
        <v/>
      </c>
    </row>
    <row r="1378">
      <c r="H1378" s="14">
        <f>Data!A1378</f>
        <v/>
      </c>
      <c r="I1378" s="9">
        <f>IF(Occurrence!J1378&gt;0,Occurrence!J1378*$B$6,0)</f>
        <v/>
      </c>
      <c r="J1378" s="9">
        <f>IF(Occurrence!J1378&gt;0,MAX(0,(Occurrence!J1378-$D$4)*$B$7+$D$4*$B$6),0)</f>
        <v/>
      </c>
      <c r="K1378" s="9">
        <f>IF(Occurrence!K1378&gt;0,Occurrence!K1378*$B$6,0)</f>
        <v/>
      </c>
      <c r="L1378" s="9">
        <f>IF(Occurrence!K1378&gt;0,MAX(0,(Occurrence!K1378-$E$4)*$B$7+$E$4*$B$6),0)</f>
        <v/>
      </c>
      <c r="M1378" s="9">
        <f>Data!X1378+$B$11</f>
        <v/>
      </c>
      <c r="N1378" s="9">
        <f>(Data!X1378-$D$9)*$B$12+$D$9+$B$11</f>
        <v/>
      </c>
      <c r="O1378" s="9">
        <f>Data!Y1378+$B$11</f>
        <v/>
      </c>
      <c r="P1378" s="9">
        <f>(Data!Y1378-$E$9)*$B$12+$E$9+$B$11</f>
        <v/>
      </c>
    </row>
    <row r="1379">
      <c r="H1379" s="14">
        <f>Data!A1379</f>
        <v/>
      </c>
      <c r="I1379" s="9">
        <f>IF(Occurrence!J1379&gt;0,Occurrence!J1379*$B$6,0)</f>
        <v/>
      </c>
      <c r="J1379" s="9">
        <f>IF(Occurrence!J1379&gt;0,MAX(0,(Occurrence!J1379-$D$4)*$B$7+$D$4*$B$6),0)</f>
        <v/>
      </c>
      <c r="K1379" s="9">
        <f>IF(Occurrence!K1379&gt;0,Occurrence!K1379*$B$6,0)</f>
        <v/>
      </c>
      <c r="L1379" s="9">
        <f>IF(Occurrence!K1379&gt;0,MAX(0,(Occurrence!K1379-$E$4)*$B$7+$E$4*$B$6),0)</f>
        <v/>
      </c>
      <c r="M1379" s="9">
        <f>Data!X1379+$B$11</f>
        <v/>
      </c>
      <c r="N1379" s="9">
        <f>(Data!X1379-$D$9)*$B$12+$D$9+$B$11</f>
        <v/>
      </c>
      <c r="O1379" s="9">
        <f>Data!Y1379+$B$11</f>
        <v/>
      </c>
      <c r="P1379" s="9">
        <f>(Data!Y1379-$E$9)*$B$12+$E$9+$B$11</f>
        <v/>
      </c>
    </row>
    <row r="1380">
      <c r="H1380" s="14">
        <f>Data!A1380</f>
        <v/>
      </c>
      <c r="I1380" s="9">
        <f>IF(Occurrence!J1380&gt;0,Occurrence!J1380*$B$6,0)</f>
        <v/>
      </c>
      <c r="J1380" s="9">
        <f>IF(Occurrence!J1380&gt;0,MAX(0,(Occurrence!J1380-$D$4)*$B$7+$D$4*$B$6),0)</f>
        <v/>
      </c>
      <c r="K1380" s="9">
        <f>IF(Occurrence!K1380&gt;0,Occurrence!K1380*$B$6,0)</f>
        <v/>
      </c>
      <c r="L1380" s="9">
        <f>IF(Occurrence!K1380&gt;0,MAX(0,(Occurrence!K1380-$E$4)*$B$7+$E$4*$B$6),0)</f>
        <v/>
      </c>
      <c r="M1380" s="9">
        <f>Data!X1380+$B$11</f>
        <v/>
      </c>
      <c r="N1380" s="9">
        <f>(Data!X1380-$D$9)*$B$12+$D$9+$B$11</f>
        <v/>
      </c>
      <c r="O1380" s="9">
        <f>Data!Y1380+$B$11</f>
        <v/>
      </c>
      <c r="P1380" s="9">
        <f>(Data!Y1380-$E$9)*$B$12+$E$9+$B$11</f>
        <v/>
      </c>
    </row>
    <row r="1381">
      <c r="H1381" s="14">
        <f>Data!A1381</f>
        <v/>
      </c>
      <c r="I1381" s="9">
        <f>IF(Occurrence!J1381&gt;0,Occurrence!J1381*$B$6,0)</f>
        <v/>
      </c>
      <c r="J1381" s="9">
        <f>IF(Occurrence!J1381&gt;0,MAX(0,(Occurrence!J1381-$D$4)*$B$7+$D$4*$B$6),0)</f>
        <v/>
      </c>
      <c r="K1381" s="9">
        <f>IF(Occurrence!K1381&gt;0,Occurrence!K1381*$B$6,0)</f>
        <v/>
      </c>
      <c r="L1381" s="9">
        <f>IF(Occurrence!K1381&gt;0,MAX(0,(Occurrence!K1381-$E$4)*$B$7+$E$4*$B$6),0)</f>
        <v/>
      </c>
      <c r="M1381" s="9">
        <f>Data!X1381+$B$11</f>
        <v/>
      </c>
      <c r="N1381" s="9">
        <f>(Data!X1381-$D$9)*$B$12+$D$9+$B$11</f>
        <v/>
      </c>
      <c r="O1381" s="9">
        <f>Data!Y1381+$B$11</f>
        <v/>
      </c>
      <c r="P1381" s="9">
        <f>(Data!Y1381-$E$9)*$B$12+$E$9+$B$11</f>
        <v/>
      </c>
    </row>
    <row r="1382">
      <c r="H1382" s="14">
        <f>Data!A1382</f>
        <v/>
      </c>
      <c r="I1382" s="9">
        <f>IF(Occurrence!J1382&gt;0,Occurrence!J1382*$B$6,0)</f>
        <v/>
      </c>
      <c r="J1382" s="9">
        <f>IF(Occurrence!J1382&gt;0,MAX(0,(Occurrence!J1382-$D$4)*$B$7+$D$4*$B$6),0)</f>
        <v/>
      </c>
      <c r="K1382" s="9">
        <f>IF(Occurrence!K1382&gt;0,Occurrence!K1382*$B$6,0)</f>
        <v/>
      </c>
      <c r="L1382" s="9">
        <f>IF(Occurrence!K1382&gt;0,MAX(0,(Occurrence!K1382-$E$4)*$B$7+$E$4*$B$6),0)</f>
        <v/>
      </c>
      <c r="M1382" s="9">
        <f>Data!X1382+$B$11</f>
        <v/>
      </c>
      <c r="N1382" s="9">
        <f>(Data!X1382-$D$9)*$B$12+$D$9+$B$11</f>
        <v/>
      </c>
      <c r="O1382" s="9">
        <f>Data!Y1382+$B$11</f>
        <v/>
      </c>
      <c r="P1382" s="9">
        <f>(Data!Y1382-$E$9)*$B$12+$E$9+$B$11</f>
        <v/>
      </c>
    </row>
    <row r="1383">
      <c r="H1383" s="14">
        <f>Data!A1383</f>
        <v/>
      </c>
      <c r="I1383" s="9">
        <f>IF(Occurrence!J1383&gt;0,Occurrence!J1383*$B$6,0)</f>
        <v/>
      </c>
      <c r="J1383" s="9">
        <f>IF(Occurrence!J1383&gt;0,MAX(0,(Occurrence!J1383-$D$4)*$B$7+$D$4*$B$6),0)</f>
        <v/>
      </c>
      <c r="K1383" s="9">
        <f>IF(Occurrence!K1383&gt;0,Occurrence!K1383*$B$6,0)</f>
        <v/>
      </c>
      <c r="L1383" s="9">
        <f>IF(Occurrence!K1383&gt;0,MAX(0,(Occurrence!K1383-$E$4)*$B$7+$E$4*$B$6),0)</f>
        <v/>
      </c>
      <c r="M1383" s="9">
        <f>Data!X1383+$B$11</f>
        <v/>
      </c>
      <c r="N1383" s="9">
        <f>(Data!X1383-$D$9)*$B$12+$D$9+$B$11</f>
        <v/>
      </c>
      <c r="O1383" s="9">
        <f>Data!Y1383+$B$11</f>
        <v/>
      </c>
      <c r="P1383" s="9">
        <f>(Data!Y1383-$E$9)*$B$12+$E$9+$B$11</f>
        <v/>
      </c>
    </row>
    <row r="1384">
      <c r="H1384" s="14">
        <f>Data!A1384</f>
        <v/>
      </c>
      <c r="I1384" s="9">
        <f>IF(Occurrence!J1384&gt;0,Occurrence!J1384*$B$6,0)</f>
        <v/>
      </c>
      <c r="J1384" s="9">
        <f>IF(Occurrence!J1384&gt;0,MAX(0,(Occurrence!J1384-$D$4)*$B$7+$D$4*$B$6),0)</f>
        <v/>
      </c>
      <c r="K1384" s="9">
        <f>IF(Occurrence!K1384&gt;0,Occurrence!K1384*$B$6,0)</f>
        <v/>
      </c>
      <c r="L1384" s="9">
        <f>IF(Occurrence!K1384&gt;0,MAX(0,(Occurrence!K1384-$E$4)*$B$7+$E$4*$B$6),0)</f>
        <v/>
      </c>
      <c r="M1384" s="9">
        <f>Data!X1384+$B$11</f>
        <v/>
      </c>
      <c r="N1384" s="9">
        <f>(Data!X1384-$D$9)*$B$12+$D$9+$B$11</f>
        <v/>
      </c>
      <c r="O1384" s="9">
        <f>Data!Y1384+$B$11</f>
        <v/>
      </c>
      <c r="P1384" s="9">
        <f>(Data!Y1384-$E$9)*$B$12+$E$9+$B$11</f>
        <v/>
      </c>
    </row>
    <row r="1385">
      <c r="H1385" s="14">
        <f>Data!A1385</f>
        <v/>
      </c>
      <c r="I1385" s="9">
        <f>IF(Occurrence!J1385&gt;0,Occurrence!J1385*$B$6,0)</f>
        <v/>
      </c>
      <c r="J1385" s="9">
        <f>IF(Occurrence!J1385&gt;0,MAX(0,(Occurrence!J1385-$D$4)*$B$7+$D$4*$B$6),0)</f>
        <v/>
      </c>
      <c r="K1385" s="9">
        <f>IF(Occurrence!K1385&gt;0,Occurrence!K1385*$B$6,0)</f>
        <v/>
      </c>
      <c r="L1385" s="9">
        <f>IF(Occurrence!K1385&gt;0,MAX(0,(Occurrence!K1385-$E$4)*$B$7+$E$4*$B$6),0)</f>
        <v/>
      </c>
      <c r="M1385" s="9">
        <f>Data!X1385+$B$11</f>
        <v/>
      </c>
      <c r="N1385" s="9">
        <f>(Data!X1385-$D$9)*$B$12+$D$9+$B$11</f>
        <v/>
      </c>
      <c r="O1385" s="9">
        <f>Data!Y1385+$B$11</f>
        <v/>
      </c>
      <c r="P1385" s="9">
        <f>(Data!Y1385-$E$9)*$B$12+$E$9+$B$11</f>
        <v/>
      </c>
    </row>
    <row r="1386">
      <c r="H1386" s="14">
        <f>Data!A1386</f>
        <v/>
      </c>
      <c r="I1386" s="9">
        <f>IF(Occurrence!J1386&gt;0,Occurrence!J1386*$B$6,0)</f>
        <v/>
      </c>
      <c r="J1386" s="9">
        <f>IF(Occurrence!J1386&gt;0,MAX(0,(Occurrence!J1386-$D$4)*$B$7+$D$4*$B$6),0)</f>
        <v/>
      </c>
      <c r="K1386" s="9">
        <f>IF(Occurrence!K1386&gt;0,Occurrence!K1386*$B$6,0)</f>
        <v/>
      </c>
      <c r="L1386" s="9">
        <f>IF(Occurrence!K1386&gt;0,MAX(0,(Occurrence!K1386-$E$4)*$B$7+$E$4*$B$6),0)</f>
        <v/>
      </c>
      <c r="M1386" s="9">
        <f>Data!X1386+$B$11</f>
        <v/>
      </c>
      <c r="N1386" s="9">
        <f>(Data!X1386-$D$9)*$B$12+$D$9+$B$11</f>
        <v/>
      </c>
      <c r="O1386" s="9">
        <f>Data!Y1386+$B$11</f>
        <v/>
      </c>
      <c r="P1386" s="9">
        <f>(Data!Y1386-$E$9)*$B$12+$E$9+$B$11</f>
        <v/>
      </c>
    </row>
    <row r="1387">
      <c r="H1387" s="14">
        <f>Data!A1387</f>
        <v/>
      </c>
      <c r="I1387" s="9">
        <f>IF(Occurrence!J1387&gt;0,Occurrence!J1387*$B$6,0)</f>
        <v/>
      </c>
      <c r="J1387" s="9">
        <f>IF(Occurrence!J1387&gt;0,MAX(0,(Occurrence!J1387-$D$4)*$B$7+$D$4*$B$6),0)</f>
        <v/>
      </c>
      <c r="K1387" s="9">
        <f>IF(Occurrence!K1387&gt;0,Occurrence!K1387*$B$6,0)</f>
        <v/>
      </c>
      <c r="L1387" s="9">
        <f>IF(Occurrence!K1387&gt;0,MAX(0,(Occurrence!K1387-$E$4)*$B$7+$E$4*$B$6),0)</f>
        <v/>
      </c>
      <c r="M1387" s="9">
        <f>Data!X1387+$B$11</f>
        <v/>
      </c>
      <c r="N1387" s="9">
        <f>(Data!X1387-$D$9)*$B$12+$D$9+$B$11</f>
        <v/>
      </c>
      <c r="O1387" s="9">
        <f>Data!Y1387+$B$11</f>
        <v/>
      </c>
      <c r="P1387" s="9">
        <f>(Data!Y1387-$E$9)*$B$12+$E$9+$B$11</f>
        <v/>
      </c>
    </row>
    <row r="1388">
      <c r="H1388" s="14">
        <f>Data!A1388</f>
        <v/>
      </c>
      <c r="I1388" s="9">
        <f>IF(Occurrence!J1388&gt;0,Occurrence!J1388*$B$6,0)</f>
        <v/>
      </c>
      <c r="J1388" s="9">
        <f>IF(Occurrence!J1388&gt;0,MAX(0,(Occurrence!J1388-$D$4)*$B$7+$D$4*$B$6),0)</f>
        <v/>
      </c>
      <c r="K1388" s="9">
        <f>IF(Occurrence!K1388&gt;0,Occurrence!K1388*$B$6,0)</f>
        <v/>
      </c>
      <c r="L1388" s="9">
        <f>IF(Occurrence!K1388&gt;0,MAX(0,(Occurrence!K1388-$E$4)*$B$7+$E$4*$B$6),0)</f>
        <v/>
      </c>
      <c r="M1388" s="9">
        <f>Data!X1388+$B$11</f>
        <v/>
      </c>
      <c r="N1388" s="9">
        <f>(Data!X1388-$D$9)*$B$12+$D$9+$B$11</f>
        <v/>
      </c>
      <c r="O1388" s="9">
        <f>Data!Y1388+$B$11</f>
        <v/>
      </c>
      <c r="P1388" s="9">
        <f>(Data!Y1388-$E$9)*$B$12+$E$9+$B$11</f>
        <v/>
      </c>
    </row>
    <row r="1389">
      <c r="H1389" s="14">
        <f>Data!A1389</f>
        <v/>
      </c>
      <c r="I1389" s="9">
        <f>IF(Occurrence!J1389&gt;0,Occurrence!J1389*$B$6,0)</f>
        <v/>
      </c>
      <c r="J1389" s="9">
        <f>IF(Occurrence!J1389&gt;0,MAX(0,(Occurrence!J1389-$D$4)*$B$7+$D$4*$B$6),0)</f>
        <v/>
      </c>
      <c r="K1389" s="9">
        <f>IF(Occurrence!K1389&gt;0,Occurrence!K1389*$B$6,0)</f>
        <v/>
      </c>
      <c r="L1389" s="9">
        <f>IF(Occurrence!K1389&gt;0,MAX(0,(Occurrence!K1389-$E$4)*$B$7+$E$4*$B$6),0)</f>
        <v/>
      </c>
      <c r="M1389" s="9">
        <f>Data!X1389+$B$11</f>
        <v/>
      </c>
      <c r="N1389" s="9">
        <f>(Data!X1389-$D$9)*$B$12+$D$9+$B$11</f>
        <v/>
      </c>
      <c r="O1389" s="9">
        <f>Data!Y1389+$B$11</f>
        <v/>
      </c>
      <c r="P1389" s="9">
        <f>(Data!Y1389-$E$9)*$B$12+$E$9+$B$11</f>
        <v/>
      </c>
    </row>
    <row r="1390">
      <c r="H1390" s="14">
        <f>Data!A1390</f>
        <v/>
      </c>
      <c r="I1390" s="9">
        <f>IF(Occurrence!J1390&gt;0,Occurrence!J1390*$B$6,0)</f>
        <v/>
      </c>
      <c r="J1390" s="9">
        <f>IF(Occurrence!J1390&gt;0,MAX(0,(Occurrence!J1390-$D$4)*$B$7+$D$4*$B$6),0)</f>
        <v/>
      </c>
      <c r="K1390" s="9">
        <f>IF(Occurrence!K1390&gt;0,Occurrence!K1390*$B$6,0)</f>
        <v/>
      </c>
      <c r="L1390" s="9">
        <f>IF(Occurrence!K1390&gt;0,MAX(0,(Occurrence!K1390-$E$4)*$B$7+$E$4*$B$6),0)</f>
        <v/>
      </c>
      <c r="M1390" s="9">
        <f>Data!X1390+$B$11</f>
        <v/>
      </c>
      <c r="N1390" s="9">
        <f>(Data!X1390-$D$9)*$B$12+$D$9+$B$11</f>
        <v/>
      </c>
      <c r="O1390" s="9">
        <f>Data!Y1390+$B$11</f>
        <v/>
      </c>
      <c r="P1390" s="9">
        <f>(Data!Y1390-$E$9)*$B$12+$E$9+$B$11</f>
        <v/>
      </c>
    </row>
    <row r="1391">
      <c r="H1391" s="14">
        <f>Data!A1391</f>
        <v/>
      </c>
      <c r="I1391" s="9">
        <f>IF(Occurrence!J1391&gt;0,Occurrence!J1391*$B$6,0)</f>
        <v/>
      </c>
      <c r="J1391" s="9">
        <f>IF(Occurrence!J1391&gt;0,MAX(0,(Occurrence!J1391-$D$4)*$B$7+$D$4*$B$6),0)</f>
        <v/>
      </c>
      <c r="K1391" s="9">
        <f>IF(Occurrence!K1391&gt;0,Occurrence!K1391*$B$6,0)</f>
        <v/>
      </c>
      <c r="L1391" s="9">
        <f>IF(Occurrence!K1391&gt;0,MAX(0,(Occurrence!K1391-$E$4)*$B$7+$E$4*$B$6),0)</f>
        <v/>
      </c>
      <c r="M1391" s="9">
        <f>Data!X1391+$B$11</f>
        <v/>
      </c>
      <c r="N1391" s="9">
        <f>(Data!X1391-$D$9)*$B$12+$D$9+$B$11</f>
        <v/>
      </c>
      <c r="O1391" s="9">
        <f>Data!Y1391+$B$11</f>
        <v/>
      </c>
      <c r="P1391" s="9">
        <f>(Data!Y1391-$E$9)*$B$12+$E$9+$B$11</f>
        <v/>
      </c>
    </row>
    <row r="1392">
      <c r="H1392" s="14">
        <f>Data!A1392</f>
        <v/>
      </c>
      <c r="I1392" s="9">
        <f>IF(Occurrence!J1392&gt;0,Occurrence!J1392*$B$6,0)</f>
        <v/>
      </c>
      <c r="J1392" s="9">
        <f>IF(Occurrence!J1392&gt;0,MAX(0,(Occurrence!J1392-$D$4)*$B$7+$D$4*$B$6),0)</f>
        <v/>
      </c>
      <c r="K1392" s="9">
        <f>IF(Occurrence!K1392&gt;0,Occurrence!K1392*$B$6,0)</f>
        <v/>
      </c>
      <c r="L1392" s="9">
        <f>IF(Occurrence!K1392&gt;0,MAX(0,(Occurrence!K1392-$E$4)*$B$7+$E$4*$B$6),0)</f>
        <v/>
      </c>
      <c r="M1392" s="9">
        <f>Data!X1392+$B$11</f>
        <v/>
      </c>
      <c r="N1392" s="9">
        <f>(Data!X1392-$D$9)*$B$12+$D$9+$B$11</f>
        <v/>
      </c>
      <c r="O1392" s="9">
        <f>Data!Y1392+$B$11</f>
        <v/>
      </c>
      <c r="P1392" s="9">
        <f>(Data!Y1392-$E$9)*$B$12+$E$9+$B$11</f>
        <v/>
      </c>
    </row>
    <row r="1393">
      <c r="H1393" s="14">
        <f>Data!A1393</f>
        <v/>
      </c>
      <c r="I1393" s="9">
        <f>IF(Occurrence!J1393&gt;0,Occurrence!J1393*$B$6,0)</f>
        <v/>
      </c>
      <c r="J1393" s="9">
        <f>IF(Occurrence!J1393&gt;0,MAX(0,(Occurrence!J1393-$D$4)*$B$7+$D$4*$B$6),0)</f>
        <v/>
      </c>
      <c r="K1393" s="9">
        <f>IF(Occurrence!K1393&gt;0,Occurrence!K1393*$B$6,0)</f>
        <v/>
      </c>
      <c r="L1393" s="9">
        <f>IF(Occurrence!K1393&gt;0,MAX(0,(Occurrence!K1393-$E$4)*$B$7+$E$4*$B$6),0)</f>
        <v/>
      </c>
      <c r="M1393" s="9">
        <f>Data!X1393+$B$11</f>
        <v/>
      </c>
      <c r="N1393" s="9">
        <f>(Data!X1393-$D$9)*$B$12+$D$9+$B$11</f>
        <v/>
      </c>
      <c r="O1393" s="9">
        <f>Data!Y1393+$B$11</f>
        <v/>
      </c>
      <c r="P1393" s="9">
        <f>(Data!Y1393-$E$9)*$B$12+$E$9+$B$11</f>
        <v/>
      </c>
    </row>
    <row r="1394">
      <c r="H1394" s="14">
        <f>Data!A1394</f>
        <v/>
      </c>
      <c r="I1394" s="9">
        <f>IF(Occurrence!J1394&gt;0,Occurrence!J1394*$B$6,0)</f>
        <v/>
      </c>
      <c r="J1394" s="9">
        <f>IF(Occurrence!J1394&gt;0,MAX(0,(Occurrence!J1394-$D$4)*$B$7+$D$4*$B$6),0)</f>
        <v/>
      </c>
      <c r="K1394" s="9">
        <f>IF(Occurrence!K1394&gt;0,Occurrence!K1394*$B$6,0)</f>
        <v/>
      </c>
      <c r="L1394" s="9">
        <f>IF(Occurrence!K1394&gt;0,MAX(0,(Occurrence!K1394-$E$4)*$B$7+$E$4*$B$6),0)</f>
        <v/>
      </c>
      <c r="M1394" s="9">
        <f>Data!X1394+$B$11</f>
        <v/>
      </c>
      <c r="N1394" s="9">
        <f>(Data!X1394-$D$9)*$B$12+$D$9+$B$11</f>
        <v/>
      </c>
      <c r="O1394" s="9">
        <f>Data!Y1394+$B$11</f>
        <v/>
      </c>
      <c r="P1394" s="9">
        <f>(Data!Y1394-$E$9)*$B$12+$E$9+$B$11</f>
        <v/>
      </c>
    </row>
    <row r="1395">
      <c r="H1395" s="14">
        <f>Data!A1395</f>
        <v/>
      </c>
      <c r="I1395" s="9">
        <f>IF(Occurrence!J1395&gt;0,Occurrence!J1395*$B$6,0)</f>
        <v/>
      </c>
      <c r="J1395" s="9">
        <f>IF(Occurrence!J1395&gt;0,MAX(0,(Occurrence!J1395-$D$4)*$B$7+$D$4*$B$6),0)</f>
        <v/>
      </c>
      <c r="K1395" s="9">
        <f>IF(Occurrence!K1395&gt;0,Occurrence!K1395*$B$6,0)</f>
        <v/>
      </c>
      <c r="L1395" s="9">
        <f>IF(Occurrence!K1395&gt;0,MAX(0,(Occurrence!K1395-$E$4)*$B$7+$E$4*$B$6),0)</f>
        <v/>
      </c>
      <c r="M1395" s="9">
        <f>Data!X1395+$B$11</f>
        <v/>
      </c>
      <c r="N1395" s="9">
        <f>(Data!X1395-$D$9)*$B$12+$D$9+$B$11</f>
        <v/>
      </c>
      <c r="O1395" s="9">
        <f>Data!Y1395+$B$11</f>
        <v/>
      </c>
      <c r="P1395" s="9">
        <f>(Data!Y1395-$E$9)*$B$12+$E$9+$B$11</f>
        <v/>
      </c>
    </row>
    <row r="1396">
      <c r="H1396" s="14">
        <f>Data!A1396</f>
        <v/>
      </c>
      <c r="I1396" s="9">
        <f>IF(Occurrence!J1396&gt;0,Occurrence!J1396*$B$6,0)</f>
        <v/>
      </c>
      <c r="J1396" s="9">
        <f>IF(Occurrence!J1396&gt;0,MAX(0,(Occurrence!J1396-$D$4)*$B$7+$D$4*$B$6),0)</f>
        <v/>
      </c>
      <c r="K1396" s="9">
        <f>IF(Occurrence!K1396&gt;0,Occurrence!K1396*$B$6,0)</f>
        <v/>
      </c>
      <c r="L1396" s="9">
        <f>IF(Occurrence!K1396&gt;0,MAX(0,(Occurrence!K1396-$E$4)*$B$7+$E$4*$B$6),0)</f>
        <v/>
      </c>
      <c r="M1396" s="9">
        <f>Data!X1396+$B$11</f>
        <v/>
      </c>
      <c r="N1396" s="9">
        <f>(Data!X1396-$D$9)*$B$12+$D$9+$B$11</f>
        <v/>
      </c>
      <c r="O1396" s="9">
        <f>Data!Y1396+$B$11</f>
        <v/>
      </c>
      <c r="P1396" s="9">
        <f>(Data!Y1396-$E$9)*$B$12+$E$9+$B$11</f>
        <v/>
      </c>
    </row>
    <row r="1397">
      <c r="H1397" s="14">
        <f>Data!A1397</f>
        <v/>
      </c>
      <c r="I1397" s="9">
        <f>IF(Occurrence!J1397&gt;0,Occurrence!J1397*$B$6,0)</f>
        <v/>
      </c>
      <c r="J1397" s="9">
        <f>IF(Occurrence!J1397&gt;0,MAX(0,(Occurrence!J1397-$D$4)*$B$7+$D$4*$B$6),0)</f>
        <v/>
      </c>
      <c r="K1397" s="9">
        <f>IF(Occurrence!K1397&gt;0,Occurrence!K1397*$B$6,0)</f>
        <v/>
      </c>
      <c r="L1397" s="9">
        <f>IF(Occurrence!K1397&gt;0,MAX(0,(Occurrence!K1397-$E$4)*$B$7+$E$4*$B$6),0)</f>
        <v/>
      </c>
      <c r="M1397" s="9">
        <f>Data!X1397+$B$11</f>
        <v/>
      </c>
      <c r="N1397" s="9">
        <f>(Data!X1397-$D$9)*$B$12+$D$9+$B$11</f>
        <v/>
      </c>
      <c r="O1397" s="9">
        <f>Data!Y1397+$B$11</f>
        <v/>
      </c>
      <c r="P1397" s="9">
        <f>(Data!Y1397-$E$9)*$B$12+$E$9+$B$11</f>
        <v/>
      </c>
    </row>
    <row r="1398">
      <c r="H1398" s="14">
        <f>Data!A1398</f>
        <v/>
      </c>
      <c r="I1398" s="9">
        <f>IF(Occurrence!J1398&gt;0,Occurrence!J1398*$B$6,0)</f>
        <v/>
      </c>
      <c r="J1398" s="9">
        <f>IF(Occurrence!J1398&gt;0,MAX(0,(Occurrence!J1398-$D$4)*$B$7+$D$4*$B$6),0)</f>
        <v/>
      </c>
      <c r="K1398" s="9">
        <f>IF(Occurrence!K1398&gt;0,Occurrence!K1398*$B$6,0)</f>
        <v/>
      </c>
      <c r="L1398" s="9">
        <f>IF(Occurrence!K1398&gt;0,MAX(0,(Occurrence!K1398-$E$4)*$B$7+$E$4*$B$6),0)</f>
        <v/>
      </c>
      <c r="M1398" s="9">
        <f>Data!X1398+$B$11</f>
        <v/>
      </c>
      <c r="N1398" s="9">
        <f>(Data!X1398-$D$9)*$B$12+$D$9+$B$11</f>
        <v/>
      </c>
      <c r="O1398" s="9">
        <f>Data!Y1398+$B$11</f>
        <v/>
      </c>
      <c r="P1398" s="9">
        <f>(Data!Y1398-$E$9)*$B$12+$E$9+$B$11</f>
        <v/>
      </c>
    </row>
    <row r="1399">
      <c r="H1399" s="14">
        <f>Data!A1399</f>
        <v/>
      </c>
      <c r="I1399" s="9">
        <f>IF(Occurrence!J1399&gt;0,Occurrence!J1399*$B$6,0)</f>
        <v/>
      </c>
      <c r="J1399" s="9">
        <f>IF(Occurrence!J1399&gt;0,MAX(0,(Occurrence!J1399-$D$4)*$B$7+$D$4*$B$6),0)</f>
        <v/>
      </c>
      <c r="K1399" s="9">
        <f>IF(Occurrence!K1399&gt;0,Occurrence!K1399*$B$6,0)</f>
        <v/>
      </c>
      <c r="L1399" s="9">
        <f>IF(Occurrence!K1399&gt;0,MAX(0,(Occurrence!K1399-$E$4)*$B$7+$E$4*$B$6),0)</f>
        <v/>
      </c>
      <c r="M1399" s="9">
        <f>Data!X1399+$B$11</f>
        <v/>
      </c>
      <c r="N1399" s="9">
        <f>(Data!X1399-$D$9)*$B$12+$D$9+$B$11</f>
        <v/>
      </c>
      <c r="O1399" s="9">
        <f>Data!Y1399+$B$11</f>
        <v/>
      </c>
      <c r="P1399" s="9">
        <f>(Data!Y1399-$E$9)*$B$12+$E$9+$B$11</f>
        <v/>
      </c>
    </row>
    <row r="1400">
      <c r="H1400" s="14">
        <f>Data!A1400</f>
        <v/>
      </c>
      <c r="I1400" s="9">
        <f>IF(Occurrence!J1400&gt;0,Occurrence!J1400*$B$6,0)</f>
        <v/>
      </c>
      <c r="J1400" s="9">
        <f>IF(Occurrence!J1400&gt;0,MAX(0,(Occurrence!J1400-$D$4)*$B$7+$D$4*$B$6),0)</f>
        <v/>
      </c>
      <c r="K1400" s="9">
        <f>IF(Occurrence!K1400&gt;0,Occurrence!K1400*$B$6,0)</f>
        <v/>
      </c>
      <c r="L1400" s="9">
        <f>IF(Occurrence!K1400&gt;0,MAX(0,(Occurrence!K1400-$E$4)*$B$7+$E$4*$B$6),0)</f>
        <v/>
      </c>
      <c r="M1400" s="9">
        <f>Data!X1400+$B$11</f>
        <v/>
      </c>
      <c r="N1400" s="9">
        <f>(Data!X1400-$D$9)*$B$12+$D$9+$B$11</f>
        <v/>
      </c>
      <c r="O1400" s="9">
        <f>Data!Y1400+$B$11</f>
        <v/>
      </c>
      <c r="P1400" s="9">
        <f>(Data!Y1400-$E$9)*$B$12+$E$9+$B$11</f>
        <v/>
      </c>
    </row>
    <row r="1401">
      <c r="H1401" s="14">
        <f>Data!A1401</f>
        <v/>
      </c>
      <c r="I1401" s="9">
        <f>IF(Occurrence!J1401&gt;0,Occurrence!J1401*$B$6,0)</f>
        <v/>
      </c>
      <c r="J1401" s="9">
        <f>IF(Occurrence!J1401&gt;0,MAX(0,(Occurrence!J1401-$D$4)*$B$7+$D$4*$B$6),0)</f>
        <v/>
      </c>
      <c r="K1401" s="9">
        <f>IF(Occurrence!K1401&gt;0,Occurrence!K1401*$B$6,0)</f>
        <v/>
      </c>
      <c r="L1401" s="9">
        <f>IF(Occurrence!K1401&gt;0,MAX(0,(Occurrence!K1401-$E$4)*$B$7+$E$4*$B$6),0)</f>
        <v/>
      </c>
      <c r="M1401" s="9">
        <f>Data!X1401+$B$11</f>
        <v/>
      </c>
      <c r="N1401" s="9">
        <f>(Data!X1401-$D$9)*$B$12+$D$9+$B$11</f>
        <v/>
      </c>
      <c r="O1401" s="9">
        <f>Data!Y1401+$B$11</f>
        <v/>
      </c>
      <c r="P1401" s="9">
        <f>(Data!Y1401-$E$9)*$B$12+$E$9+$B$11</f>
        <v/>
      </c>
    </row>
    <row r="1402">
      <c r="H1402" s="14">
        <f>Data!A1402</f>
        <v/>
      </c>
      <c r="I1402" s="9">
        <f>IF(Occurrence!J1402&gt;0,Occurrence!J1402*$B$6,0)</f>
        <v/>
      </c>
      <c r="J1402" s="9">
        <f>IF(Occurrence!J1402&gt;0,MAX(0,(Occurrence!J1402-$D$4)*$B$7+$D$4*$B$6),0)</f>
        <v/>
      </c>
      <c r="K1402" s="9">
        <f>IF(Occurrence!K1402&gt;0,Occurrence!K1402*$B$6,0)</f>
        <v/>
      </c>
      <c r="L1402" s="9">
        <f>IF(Occurrence!K1402&gt;0,MAX(0,(Occurrence!K1402-$E$4)*$B$7+$E$4*$B$6),0)</f>
        <v/>
      </c>
      <c r="M1402" s="9">
        <f>Data!X1402+$B$11</f>
        <v/>
      </c>
      <c r="N1402" s="9">
        <f>(Data!X1402-$D$9)*$B$12+$D$9+$B$11</f>
        <v/>
      </c>
      <c r="O1402" s="9">
        <f>Data!Y1402+$B$11</f>
        <v/>
      </c>
      <c r="P1402" s="9">
        <f>(Data!Y1402-$E$9)*$B$12+$E$9+$B$11</f>
        <v/>
      </c>
    </row>
    <row r="1403">
      <c r="H1403" s="14">
        <f>Data!A1403</f>
        <v/>
      </c>
      <c r="I1403" s="9">
        <f>IF(Occurrence!J1403&gt;0,Occurrence!J1403*$B$6,0)</f>
        <v/>
      </c>
      <c r="J1403" s="9">
        <f>IF(Occurrence!J1403&gt;0,MAX(0,(Occurrence!J1403-$D$4)*$B$7+$D$4*$B$6),0)</f>
        <v/>
      </c>
      <c r="K1403" s="9">
        <f>IF(Occurrence!K1403&gt;0,Occurrence!K1403*$B$6,0)</f>
        <v/>
      </c>
      <c r="L1403" s="9">
        <f>IF(Occurrence!K1403&gt;0,MAX(0,(Occurrence!K1403-$E$4)*$B$7+$E$4*$B$6),0)</f>
        <v/>
      </c>
      <c r="M1403" s="9">
        <f>Data!X1403+$B$11</f>
        <v/>
      </c>
      <c r="N1403" s="9">
        <f>(Data!X1403-$D$9)*$B$12+$D$9+$B$11</f>
        <v/>
      </c>
      <c r="O1403" s="9">
        <f>Data!Y1403+$B$11</f>
        <v/>
      </c>
      <c r="P1403" s="9">
        <f>(Data!Y1403-$E$9)*$B$12+$E$9+$B$11</f>
        <v/>
      </c>
    </row>
    <row r="1404">
      <c r="H1404" s="14">
        <f>Data!A1404</f>
        <v/>
      </c>
      <c r="I1404" s="9">
        <f>IF(Occurrence!J1404&gt;0,Occurrence!J1404*$B$6,0)</f>
        <v/>
      </c>
      <c r="J1404" s="9">
        <f>IF(Occurrence!J1404&gt;0,MAX(0,(Occurrence!J1404-$D$4)*$B$7+$D$4*$B$6),0)</f>
        <v/>
      </c>
      <c r="K1404" s="9">
        <f>IF(Occurrence!K1404&gt;0,Occurrence!K1404*$B$6,0)</f>
        <v/>
      </c>
      <c r="L1404" s="9">
        <f>IF(Occurrence!K1404&gt;0,MAX(0,(Occurrence!K1404-$E$4)*$B$7+$E$4*$B$6),0)</f>
        <v/>
      </c>
      <c r="M1404" s="9">
        <f>Data!X1404+$B$11</f>
        <v/>
      </c>
      <c r="N1404" s="9">
        <f>(Data!X1404-$D$9)*$B$12+$D$9+$B$11</f>
        <v/>
      </c>
      <c r="O1404" s="9">
        <f>Data!Y1404+$B$11</f>
        <v/>
      </c>
      <c r="P1404" s="9">
        <f>(Data!Y1404-$E$9)*$B$12+$E$9+$B$11</f>
        <v/>
      </c>
    </row>
    <row r="1405">
      <c r="H1405" s="14">
        <f>Data!A1405</f>
        <v/>
      </c>
      <c r="I1405" s="9">
        <f>IF(Occurrence!J1405&gt;0,Occurrence!J1405*$B$6,0)</f>
        <v/>
      </c>
      <c r="J1405" s="9">
        <f>IF(Occurrence!J1405&gt;0,MAX(0,(Occurrence!J1405-$D$4)*$B$7+$D$4*$B$6),0)</f>
        <v/>
      </c>
      <c r="K1405" s="9">
        <f>IF(Occurrence!K1405&gt;0,Occurrence!K1405*$B$6,0)</f>
        <v/>
      </c>
      <c r="L1405" s="9">
        <f>IF(Occurrence!K1405&gt;0,MAX(0,(Occurrence!K1405-$E$4)*$B$7+$E$4*$B$6),0)</f>
        <v/>
      </c>
      <c r="M1405" s="9">
        <f>Data!X1405+$B$11</f>
        <v/>
      </c>
      <c r="N1405" s="9">
        <f>(Data!X1405-$D$9)*$B$12+$D$9+$B$11</f>
        <v/>
      </c>
      <c r="O1405" s="9">
        <f>Data!Y1405+$B$11</f>
        <v/>
      </c>
      <c r="P1405" s="9">
        <f>(Data!Y1405-$E$9)*$B$12+$E$9+$B$11</f>
        <v/>
      </c>
    </row>
    <row r="1406">
      <c r="H1406" s="14">
        <f>Data!A1406</f>
        <v/>
      </c>
      <c r="I1406" s="9">
        <f>IF(Occurrence!J1406&gt;0,Occurrence!J1406*$B$6,0)</f>
        <v/>
      </c>
      <c r="J1406" s="9">
        <f>IF(Occurrence!J1406&gt;0,MAX(0,(Occurrence!J1406-$D$4)*$B$7+$D$4*$B$6),0)</f>
        <v/>
      </c>
      <c r="K1406" s="9">
        <f>IF(Occurrence!K1406&gt;0,Occurrence!K1406*$B$6,0)</f>
        <v/>
      </c>
      <c r="L1406" s="9">
        <f>IF(Occurrence!K1406&gt;0,MAX(0,(Occurrence!K1406-$E$4)*$B$7+$E$4*$B$6),0)</f>
        <v/>
      </c>
      <c r="M1406" s="9">
        <f>Data!X1406+$B$11</f>
        <v/>
      </c>
      <c r="N1406" s="9">
        <f>(Data!X1406-$D$9)*$B$12+$D$9+$B$11</f>
        <v/>
      </c>
      <c r="O1406" s="9">
        <f>Data!Y1406+$B$11</f>
        <v/>
      </c>
      <c r="P1406" s="9">
        <f>(Data!Y1406-$E$9)*$B$12+$E$9+$B$11</f>
        <v/>
      </c>
    </row>
    <row r="1407">
      <c r="H1407" s="14">
        <f>Data!A1407</f>
        <v/>
      </c>
      <c r="I1407" s="9">
        <f>IF(Occurrence!J1407&gt;0,Occurrence!J1407*$B$6,0)</f>
        <v/>
      </c>
      <c r="J1407" s="9">
        <f>IF(Occurrence!J1407&gt;0,MAX(0,(Occurrence!J1407-$D$4)*$B$7+$D$4*$B$6),0)</f>
        <v/>
      </c>
      <c r="K1407" s="9">
        <f>IF(Occurrence!K1407&gt;0,Occurrence!K1407*$B$6,0)</f>
        <v/>
      </c>
      <c r="L1407" s="9">
        <f>IF(Occurrence!K1407&gt;0,MAX(0,(Occurrence!K1407-$E$4)*$B$7+$E$4*$B$6),0)</f>
        <v/>
      </c>
      <c r="M1407" s="9">
        <f>Data!X1407+$B$11</f>
        <v/>
      </c>
      <c r="N1407" s="9">
        <f>(Data!X1407-$D$9)*$B$12+$D$9+$B$11</f>
        <v/>
      </c>
      <c r="O1407" s="9">
        <f>Data!Y1407+$B$11</f>
        <v/>
      </c>
      <c r="P1407" s="9">
        <f>(Data!Y1407-$E$9)*$B$12+$E$9+$B$11</f>
        <v/>
      </c>
    </row>
    <row r="1408">
      <c r="H1408" s="14">
        <f>Data!A1408</f>
        <v/>
      </c>
      <c r="I1408" s="9">
        <f>IF(Occurrence!J1408&gt;0,Occurrence!J1408*$B$6,0)</f>
        <v/>
      </c>
      <c r="J1408" s="9">
        <f>IF(Occurrence!J1408&gt;0,MAX(0,(Occurrence!J1408-$D$4)*$B$7+$D$4*$B$6),0)</f>
        <v/>
      </c>
      <c r="K1408" s="9">
        <f>IF(Occurrence!K1408&gt;0,Occurrence!K1408*$B$6,0)</f>
        <v/>
      </c>
      <c r="L1408" s="9">
        <f>IF(Occurrence!K1408&gt;0,MAX(0,(Occurrence!K1408-$E$4)*$B$7+$E$4*$B$6),0)</f>
        <v/>
      </c>
      <c r="M1408" s="9">
        <f>Data!X1408+$B$11</f>
        <v/>
      </c>
      <c r="N1408" s="9">
        <f>(Data!X1408-$D$9)*$B$12+$D$9+$B$11</f>
        <v/>
      </c>
      <c r="O1408" s="9">
        <f>Data!Y1408+$B$11</f>
        <v/>
      </c>
      <c r="P1408" s="9">
        <f>(Data!Y1408-$E$9)*$B$12+$E$9+$B$11</f>
        <v/>
      </c>
    </row>
    <row r="1409">
      <c r="H1409" s="14">
        <f>Data!A1409</f>
        <v/>
      </c>
      <c r="I1409" s="9">
        <f>IF(Occurrence!J1409&gt;0,Occurrence!J1409*$B$6,0)</f>
        <v/>
      </c>
      <c r="J1409" s="9">
        <f>IF(Occurrence!J1409&gt;0,MAX(0,(Occurrence!J1409-$D$4)*$B$7+$D$4*$B$6),0)</f>
        <v/>
      </c>
      <c r="K1409" s="9">
        <f>IF(Occurrence!K1409&gt;0,Occurrence!K1409*$B$6,0)</f>
        <v/>
      </c>
      <c r="L1409" s="9">
        <f>IF(Occurrence!K1409&gt;0,MAX(0,(Occurrence!K1409-$E$4)*$B$7+$E$4*$B$6),0)</f>
        <v/>
      </c>
      <c r="M1409" s="9">
        <f>Data!X1409+$B$11</f>
        <v/>
      </c>
      <c r="N1409" s="9">
        <f>(Data!X1409-$D$9)*$B$12+$D$9+$B$11</f>
        <v/>
      </c>
      <c r="O1409" s="9">
        <f>Data!Y1409+$B$11</f>
        <v/>
      </c>
      <c r="P1409" s="9">
        <f>(Data!Y1409-$E$9)*$B$12+$E$9+$B$11</f>
        <v/>
      </c>
    </row>
    <row r="1410">
      <c r="H1410" s="14">
        <f>Data!A1410</f>
        <v/>
      </c>
      <c r="I1410" s="9">
        <f>IF(Occurrence!J1410&gt;0,Occurrence!J1410*$B$6,0)</f>
        <v/>
      </c>
      <c r="J1410" s="9">
        <f>IF(Occurrence!J1410&gt;0,MAX(0,(Occurrence!J1410-$D$4)*$B$7+$D$4*$B$6),0)</f>
        <v/>
      </c>
      <c r="K1410" s="9">
        <f>IF(Occurrence!K1410&gt;0,Occurrence!K1410*$B$6,0)</f>
        <v/>
      </c>
      <c r="L1410" s="9">
        <f>IF(Occurrence!K1410&gt;0,MAX(0,(Occurrence!K1410-$E$4)*$B$7+$E$4*$B$6),0)</f>
        <v/>
      </c>
      <c r="M1410" s="9">
        <f>Data!X1410+$B$11</f>
        <v/>
      </c>
      <c r="N1410" s="9">
        <f>(Data!X1410-$D$9)*$B$12+$D$9+$B$11</f>
        <v/>
      </c>
      <c r="O1410" s="9">
        <f>Data!Y1410+$B$11</f>
        <v/>
      </c>
      <c r="P1410" s="9">
        <f>(Data!Y1410-$E$9)*$B$12+$E$9+$B$11</f>
        <v/>
      </c>
    </row>
    <row r="1411">
      <c r="H1411" s="14">
        <f>Data!A1411</f>
        <v/>
      </c>
      <c r="I1411" s="9">
        <f>IF(Occurrence!J1411&gt;0,Occurrence!J1411*$B$6,0)</f>
        <v/>
      </c>
      <c r="J1411" s="9">
        <f>IF(Occurrence!J1411&gt;0,MAX(0,(Occurrence!J1411-$D$4)*$B$7+$D$4*$B$6),0)</f>
        <v/>
      </c>
      <c r="K1411" s="9">
        <f>IF(Occurrence!K1411&gt;0,Occurrence!K1411*$B$6,0)</f>
        <v/>
      </c>
      <c r="L1411" s="9">
        <f>IF(Occurrence!K1411&gt;0,MAX(0,(Occurrence!K1411-$E$4)*$B$7+$E$4*$B$6),0)</f>
        <v/>
      </c>
      <c r="M1411" s="9">
        <f>Data!X1411+$B$11</f>
        <v/>
      </c>
      <c r="N1411" s="9">
        <f>(Data!X1411-$D$9)*$B$12+$D$9+$B$11</f>
        <v/>
      </c>
      <c r="O1411" s="9">
        <f>Data!Y1411+$B$11</f>
        <v/>
      </c>
      <c r="P1411" s="9">
        <f>(Data!Y1411-$E$9)*$B$12+$E$9+$B$11</f>
        <v/>
      </c>
    </row>
    <row r="1412">
      <c r="H1412" s="14">
        <f>Data!A1412</f>
        <v/>
      </c>
      <c r="I1412" s="9">
        <f>IF(Occurrence!J1412&gt;0,Occurrence!J1412*$B$6,0)</f>
        <v/>
      </c>
      <c r="J1412" s="9">
        <f>IF(Occurrence!J1412&gt;0,MAX(0,(Occurrence!J1412-$D$4)*$B$7+$D$4*$B$6),0)</f>
        <v/>
      </c>
      <c r="K1412" s="9">
        <f>IF(Occurrence!K1412&gt;0,Occurrence!K1412*$B$6,0)</f>
        <v/>
      </c>
      <c r="L1412" s="9">
        <f>IF(Occurrence!K1412&gt;0,MAX(0,(Occurrence!K1412-$E$4)*$B$7+$E$4*$B$6),0)</f>
        <v/>
      </c>
      <c r="M1412" s="9">
        <f>Data!X1412+$B$11</f>
        <v/>
      </c>
      <c r="N1412" s="9">
        <f>(Data!X1412-$D$9)*$B$12+$D$9+$B$11</f>
        <v/>
      </c>
      <c r="O1412" s="9">
        <f>Data!Y1412+$B$11</f>
        <v/>
      </c>
      <c r="P1412" s="9">
        <f>(Data!Y1412-$E$9)*$B$12+$E$9+$B$11</f>
        <v/>
      </c>
    </row>
    <row r="1413">
      <c r="H1413" s="14">
        <f>Data!A1413</f>
        <v/>
      </c>
      <c r="I1413" s="9">
        <f>IF(Occurrence!J1413&gt;0,Occurrence!J1413*$B$6,0)</f>
        <v/>
      </c>
      <c r="J1413" s="9">
        <f>IF(Occurrence!J1413&gt;0,MAX(0,(Occurrence!J1413-$D$4)*$B$7+$D$4*$B$6),0)</f>
        <v/>
      </c>
      <c r="K1413" s="9">
        <f>IF(Occurrence!K1413&gt;0,Occurrence!K1413*$B$6,0)</f>
        <v/>
      </c>
      <c r="L1413" s="9">
        <f>IF(Occurrence!K1413&gt;0,MAX(0,(Occurrence!K1413-$E$4)*$B$7+$E$4*$B$6),0)</f>
        <v/>
      </c>
      <c r="M1413" s="9">
        <f>Data!X1413+$B$11</f>
        <v/>
      </c>
      <c r="N1413" s="9">
        <f>(Data!X1413-$D$9)*$B$12+$D$9+$B$11</f>
        <v/>
      </c>
      <c r="O1413" s="9">
        <f>Data!Y1413+$B$11</f>
        <v/>
      </c>
      <c r="P1413" s="9">
        <f>(Data!Y1413-$E$9)*$B$12+$E$9+$B$11</f>
        <v/>
      </c>
    </row>
    <row r="1414">
      <c r="H1414" s="14">
        <f>Data!A1414</f>
        <v/>
      </c>
      <c r="I1414" s="9">
        <f>IF(Occurrence!J1414&gt;0,Occurrence!J1414*$B$6,0)</f>
        <v/>
      </c>
      <c r="J1414" s="9">
        <f>IF(Occurrence!J1414&gt;0,MAX(0,(Occurrence!J1414-$D$4)*$B$7+$D$4*$B$6),0)</f>
        <v/>
      </c>
      <c r="K1414" s="9">
        <f>IF(Occurrence!K1414&gt;0,Occurrence!K1414*$B$6,0)</f>
        <v/>
      </c>
      <c r="L1414" s="9">
        <f>IF(Occurrence!K1414&gt;0,MAX(0,(Occurrence!K1414-$E$4)*$B$7+$E$4*$B$6),0)</f>
        <v/>
      </c>
      <c r="M1414" s="9">
        <f>Data!X1414+$B$11</f>
        <v/>
      </c>
      <c r="N1414" s="9">
        <f>(Data!X1414-$D$9)*$B$12+$D$9+$B$11</f>
        <v/>
      </c>
      <c r="O1414" s="9">
        <f>Data!Y1414+$B$11</f>
        <v/>
      </c>
      <c r="P1414" s="9">
        <f>(Data!Y1414-$E$9)*$B$12+$E$9+$B$11</f>
        <v/>
      </c>
    </row>
    <row r="1415">
      <c r="H1415" s="14">
        <f>Data!A1415</f>
        <v/>
      </c>
      <c r="I1415" s="9">
        <f>IF(Occurrence!J1415&gt;0,Occurrence!J1415*$B$6,0)</f>
        <v/>
      </c>
      <c r="J1415" s="9">
        <f>IF(Occurrence!J1415&gt;0,MAX(0,(Occurrence!J1415-$D$4)*$B$7+$D$4*$B$6),0)</f>
        <v/>
      </c>
      <c r="K1415" s="9">
        <f>IF(Occurrence!K1415&gt;0,Occurrence!K1415*$B$6,0)</f>
        <v/>
      </c>
      <c r="L1415" s="9">
        <f>IF(Occurrence!K1415&gt;0,MAX(0,(Occurrence!K1415-$E$4)*$B$7+$E$4*$B$6),0)</f>
        <v/>
      </c>
      <c r="M1415" s="9">
        <f>Data!X1415+$B$11</f>
        <v/>
      </c>
      <c r="N1415" s="9">
        <f>(Data!X1415-$D$9)*$B$12+$D$9+$B$11</f>
        <v/>
      </c>
      <c r="O1415" s="9">
        <f>Data!Y1415+$B$11</f>
        <v/>
      </c>
      <c r="P1415" s="9">
        <f>(Data!Y1415-$E$9)*$B$12+$E$9+$B$11</f>
        <v/>
      </c>
    </row>
    <row r="1416">
      <c r="H1416" s="14">
        <f>Data!A1416</f>
        <v/>
      </c>
      <c r="I1416" s="9">
        <f>IF(Occurrence!J1416&gt;0,Occurrence!J1416*$B$6,0)</f>
        <v/>
      </c>
      <c r="J1416" s="9">
        <f>IF(Occurrence!J1416&gt;0,MAX(0,(Occurrence!J1416-$D$4)*$B$7+$D$4*$B$6),0)</f>
        <v/>
      </c>
      <c r="K1416" s="9">
        <f>IF(Occurrence!K1416&gt;0,Occurrence!K1416*$B$6,0)</f>
        <v/>
      </c>
      <c r="L1416" s="9">
        <f>IF(Occurrence!K1416&gt;0,MAX(0,(Occurrence!K1416-$E$4)*$B$7+$E$4*$B$6),0)</f>
        <v/>
      </c>
      <c r="M1416" s="9">
        <f>Data!X1416+$B$11</f>
        <v/>
      </c>
      <c r="N1416" s="9">
        <f>(Data!X1416-$D$9)*$B$12+$D$9+$B$11</f>
        <v/>
      </c>
      <c r="O1416" s="9">
        <f>Data!Y1416+$B$11</f>
        <v/>
      </c>
      <c r="P1416" s="9">
        <f>(Data!Y1416-$E$9)*$B$12+$E$9+$B$11</f>
        <v/>
      </c>
    </row>
    <row r="1417">
      <c r="H1417" s="14">
        <f>Data!A1417</f>
        <v/>
      </c>
      <c r="I1417" s="9">
        <f>IF(Occurrence!J1417&gt;0,Occurrence!J1417*$B$6,0)</f>
        <v/>
      </c>
      <c r="J1417" s="9">
        <f>IF(Occurrence!J1417&gt;0,MAX(0,(Occurrence!J1417-$D$4)*$B$7+$D$4*$B$6),0)</f>
        <v/>
      </c>
      <c r="K1417" s="9">
        <f>IF(Occurrence!K1417&gt;0,Occurrence!K1417*$B$6,0)</f>
        <v/>
      </c>
      <c r="L1417" s="9">
        <f>IF(Occurrence!K1417&gt;0,MAX(0,(Occurrence!K1417-$E$4)*$B$7+$E$4*$B$6),0)</f>
        <v/>
      </c>
      <c r="M1417" s="9">
        <f>Data!X1417+$B$11</f>
        <v/>
      </c>
      <c r="N1417" s="9">
        <f>(Data!X1417-$D$9)*$B$12+$D$9+$B$11</f>
        <v/>
      </c>
      <c r="O1417" s="9">
        <f>Data!Y1417+$B$11</f>
        <v/>
      </c>
      <c r="P1417" s="9">
        <f>(Data!Y1417-$E$9)*$B$12+$E$9+$B$11</f>
        <v/>
      </c>
    </row>
    <row r="1418">
      <c r="H1418" s="14">
        <f>Data!A1418</f>
        <v/>
      </c>
      <c r="I1418" s="9">
        <f>IF(Occurrence!J1418&gt;0,Occurrence!J1418*$B$6,0)</f>
        <v/>
      </c>
      <c r="J1418" s="9">
        <f>IF(Occurrence!J1418&gt;0,MAX(0,(Occurrence!J1418-$D$4)*$B$7+$D$4*$B$6),0)</f>
        <v/>
      </c>
      <c r="K1418" s="9">
        <f>IF(Occurrence!K1418&gt;0,Occurrence!K1418*$B$6,0)</f>
        <v/>
      </c>
      <c r="L1418" s="9">
        <f>IF(Occurrence!K1418&gt;0,MAX(0,(Occurrence!K1418-$E$4)*$B$7+$E$4*$B$6),0)</f>
        <v/>
      </c>
      <c r="M1418" s="9">
        <f>Data!X1418+$B$11</f>
        <v/>
      </c>
      <c r="N1418" s="9">
        <f>(Data!X1418-$D$9)*$B$12+$D$9+$B$11</f>
        <v/>
      </c>
      <c r="O1418" s="9">
        <f>Data!Y1418+$B$11</f>
        <v/>
      </c>
      <c r="P1418" s="9">
        <f>(Data!Y1418-$E$9)*$B$12+$E$9+$B$11</f>
        <v/>
      </c>
    </row>
    <row r="1419">
      <c r="H1419" s="14">
        <f>Data!A1419</f>
        <v/>
      </c>
      <c r="I1419" s="9">
        <f>IF(Occurrence!J1419&gt;0,Occurrence!J1419*$B$6,0)</f>
        <v/>
      </c>
      <c r="J1419" s="9">
        <f>IF(Occurrence!J1419&gt;0,MAX(0,(Occurrence!J1419-$D$4)*$B$7+$D$4*$B$6),0)</f>
        <v/>
      </c>
      <c r="K1419" s="9">
        <f>IF(Occurrence!K1419&gt;0,Occurrence!K1419*$B$6,0)</f>
        <v/>
      </c>
      <c r="L1419" s="9">
        <f>IF(Occurrence!K1419&gt;0,MAX(0,(Occurrence!K1419-$E$4)*$B$7+$E$4*$B$6),0)</f>
        <v/>
      </c>
      <c r="M1419" s="9">
        <f>Data!X1419+$B$11</f>
        <v/>
      </c>
      <c r="N1419" s="9">
        <f>(Data!X1419-$D$9)*$B$12+$D$9+$B$11</f>
        <v/>
      </c>
      <c r="O1419" s="9">
        <f>Data!Y1419+$B$11</f>
        <v/>
      </c>
      <c r="P1419" s="9">
        <f>(Data!Y1419-$E$9)*$B$12+$E$9+$B$11</f>
        <v/>
      </c>
    </row>
    <row r="1420">
      <c r="H1420" s="14">
        <f>Data!A1420</f>
        <v/>
      </c>
      <c r="I1420" s="9">
        <f>IF(Occurrence!J1420&gt;0,Occurrence!J1420*$B$6,0)</f>
        <v/>
      </c>
      <c r="J1420" s="9">
        <f>IF(Occurrence!J1420&gt;0,MAX(0,(Occurrence!J1420-$D$4)*$B$7+$D$4*$B$6),0)</f>
        <v/>
      </c>
      <c r="K1420" s="9">
        <f>IF(Occurrence!K1420&gt;0,Occurrence!K1420*$B$6,0)</f>
        <v/>
      </c>
      <c r="L1420" s="9">
        <f>IF(Occurrence!K1420&gt;0,MAX(0,(Occurrence!K1420-$E$4)*$B$7+$E$4*$B$6),0)</f>
        <v/>
      </c>
      <c r="M1420" s="9">
        <f>Data!X1420+$B$11</f>
        <v/>
      </c>
      <c r="N1420" s="9">
        <f>(Data!X1420-$D$9)*$B$12+$D$9+$B$11</f>
        <v/>
      </c>
      <c r="O1420" s="9">
        <f>Data!Y1420+$B$11</f>
        <v/>
      </c>
      <c r="P1420" s="9">
        <f>(Data!Y1420-$E$9)*$B$12+$E$9+$B$11</f>
        <v/>
      </c>
    </row>
    <row r="1421">
      <c r="H1421" s="14">
        <f>Data!A1421</f>
        <v/>
      </c>
      <c r="I1421" s="9">
        <f>IF(Occurrence!J1421&gt;0,Occurrence!J1421*$B$6,0)</f>
        <v/>
      </c>
      <c r="J1421" s="9">
        <f>IF(Occurrence!J1421&gt;0,MAX(0,(Occurrence!J1421-$D$4)*$B$7+$D$4*$B$6),0)</f>
        <v/>
      </c>
      <c r="K1421" s="9">
        <f>IF(Occurrence!K1421&gt;0,Occurrence!K1421*$B$6,0)</f>
        <v/>
      </c>
      <c r="L1421" s="9">
        <f>IF(Occurrence!K1421&gt;0,MAX(0,(Occurrence!K1421-$E$4)*$B$7+$E$4*$B$6),0)</f>
        <v/>
      </c>
      <c r="M1421" s="9">
        <f>Data!X1421+$B$11</f>
        <v/>
      </c>
      <c r="N1421" s="9">
        <f>(Data!X1421-$D$9)*$B$12+$D$9+$B$11</f>
        <v/>
      </c>
      <c r="O1421" s="9">
        <f>Data!Y1421+$B$11</f>
        <v/>
      </c>
      <c r="P1421" s="9">
        <f>(Data!Y1421-$E$9)*$B$12+$E$9+$B$11</f>
        <v/>
      </c>
    </row>
    <row r="1422">
      <c r="H1422" s="14">
        <f>Data!A1422</f>
        <v/>
      </c>
      <c r="I1422" s="9">
        <f>IF(Occurrence!J1422&gt;0,Occurrence!J1422*$B$6,0)</f>
        <v/>
      </c>
      <c r="J1422" s="9">
        <f>IF(Occurrence!J1422&gt;0,MAX(0,(Occurrence!J1422-$D$4)*$B$7+$D$4*$B$6),0)</f>
        <v/>
      </c>
      <c r="K1422" s="9">
        <f>IF(Occurrence!K1422&gt;0,Occurrence!K1422*$B$6,0)</f>
        <v/>
      </c>
      <c r="L1422" s="9">
        <f>IF(Occurrence!K1422&gt;0,MAX(0,(Occurrence!K1422-$E$4)*$B$7+$E$4*$B$6),0)</f>
        <v/>
      </c>
      <c r="M1422" s="9">
        <f>Data!X1422+$B$11</f>
        <v/>
      </c>
      <c r="N1422" s="9">
        <f>(Data!X1422-$D$9)*$B$12+$D$9+$B$11</f>
        <v/>
      </c>
      <c r="O1422" s="9">
        <f>Data!Y1422+$B$11</f>
        <v/>
      </c>
      <c r="P1422" s="9">
        <f>(Data!Y1422-$E$9)*$B$12+$E$9+$B$11</f>
        <v/>
      </c>
    </row>
    <row r="1423">
      <c r="H1423" s="14">
        <f>Data!A1423</f>
        <v/>
      </c>
      <c r="I1423" s="9">
        <f>IF(Occurrence!J1423&gt;0,Occurrence!J1423*$B$6,0)</f>
        <v/>
      </c>
      <c r="J1423" s="9">
        <f>IF(Occurrence!J1423&gt;0,MAX(0,(Occurrence!J1423-$D$4)*$B$7+$D$4*$B$6),0)</f>
        <v/>
      </c>
      <c r="K1423" s="9">
        <f>IF(Occurrence!K1423&gt;0,Occurrence!K1423*$B$6,0)</f>
        <v/>
      </c>
      <c r="L1423" s="9">
        <f>IF(Occurrence!K1423&gt;0,MAX(0,(Occurrence!K1423-$E$4)*$B$7+$E$4*$B$6),0)</f>
        <v/>
      </c>
      <c r="M1423" s="9">
        <f>Data!X1423+$B$11</f>
        <v/>
      </c>
      <c r="N1423" s="9">
        <f>(Data!X1423-$D$9)*$B$12+$D$9+$B$11</f>
        <v/>
      </c>
      <c r="O1423" s="9">
        <f>Data!Y1423+$B$11</f>
        <v/>
      </c>
      <c r="P1423" s="9">
        <f>(Data!Y1423-$E$9)*$B$12+$E$9+$B$11</f>
        <v/>
      </c>
    </row>
    <row r="1424">
      <c r="H1424" s="14">
        <f>Data!A1424</f>
        <v/>
      </c>
      <c r="I1424" s="9">
        <f>IF(Occurrence!J1424&gt;0,Occurrence!J1424*$B$6,0)</f>
        <v/>
      </c>
      <c r="J1424" s="9">
        <f>IF(Occurrence!J1424&gt;0,MAX(0,(Occurrence!J1424-$D$4)*$B$7+$D$4*$B$6),0)</f>
        <v/>
      </c>
      <c r="K1424" s="9">
        <f>IF(Occurrence!K1424&gt;0,Occurrence!K1424*$B$6,0)</f>
        <v/>
      </c>
      <c r="L1424" s="9">
        <f>IF(Occurrence!K1424&gt;0,MAX(0,(Occurrence!K1424-$E$4)*$B$7+$E$4*$B$6),0)</f>
        <v/>
      </c>
      <c r="M1424" s="9">
        <f>Data!X1424+$B$11</f>
        <v/>
      </c>
      <c r="N1424" s="9">
        <f>(Data!X1424-$D$9)*$B$12+$D$9+$B$11</f>
        <v/>
      </c>
      <c r="O1424" s="9">
        <f>Data!Y1424+$B$11</f>
        <v/>
      </c>
      <c r="P1424" s="9">
        <f>(Data!Y1424-$E$9)*$B$12+$E$9+$B$11</f>
        <v/>
      </c>
    </row>
    <row r="1425">
      <c r="H1425" s="14">
        <f>Data!A1425</f>
        <v/>
      </c>
      <c r="I1425" s="9">
        <f>IF(Occurrence!J1425&gt;0,Occurrence!J1425*$B$6,0)</f>
        <v/>
      </c>
      <c r="J1425" s="9">
        <f>IF(Occurrence!J1425&gt;0,MAX(0,(Occurrence!J1425-$D$4)*$B$7+$D$4*$B$6),0)</f>
        <v/>
      </c>
      <c r="K1425" s="9">
        <f>IF(Occurrence!K1425&gt;0,Occurrence!K1425*$B$6,0)</f>
        <v/>
      </c>
      <c r="L1425" s="9">
        <f>IF(Occurrence!K1425&gt;0,MAX(0,(Occurrence!K1425-$E$4)*$B$7+$E$4*$B$6),0)</f>
        <v/>
      </c>
      <c r="M1425" s="9">
        <f>Data!X1425+$B$11</f>
        <v/>
      </c>
      <c r="N1425" s="9">
        <f>(Data!X1425-$D$9)*$B$12+$D$9+$B$11</f>
        <v/>
      </c>
      <c r="O1425" s="9">
        <f>Data!Y1425+$B$11</f>
        <v/>
      </c>
      <c r="P1425" s="9">
        <f>(Data!Y1425-$E$9)*$B$12+$E$9+$B$11</f>
        <v/>
      </c>
    </row>
    <row r="1426">
      <c r="H1426" s="14">
        <f>Data!A1426</f>
        <v/>
      </c>
      <c r="I1426" s="9">
        <f>IF(Occurrence!J1426&gt;0,Occurrence!J1426*$B$6,0)</f>
        <v/>
      </c>
      <c r="J1426" s="9">
        <f>IF(Occurrence!J1426&gt;0,MAX(0,(Occurrence!J1426-$D$4)*$B$7+$D$4*$B$6),0)</f>
        <v/>
      </c>
      <c r="K1426" s="9">
        <f>IF(Occurrence!K1426&gt;0,Occurrence!K1426*$B$6,0)</f>
        <v/>
      </c>
      <c r="L1426" s="9">
        <f>IF(Occurrence!K1426&gt;0,MAX(0,(Occurrence!K1426-$E$4)*$B$7+$E$4*$B$6),0)</f>
        <v/>
      </c>
      <c r="M1426" s="9">
        <f>Data!X1426+$B$11</f>
        <v/>
      </c>
      <c r="N1426" s="9">
        <f>(Data!X1426-$D$9)*$B$12+$D$9+$B$11</f>
        <v/>
      </c>
      <c r="O1426" s="9">
        <f>Data!Y1426+$B$11</f>
        <v/>
      </c>
      <c r="P1426" s="9">
        <f>(Data!Y1426-$E$9)*$B$12+$E$9+$B$11</f>
        <v/>
      </c>
    </row>
    <row r="1427">
      <c r="H1427" s="14">
        <f>Data!A1427</f>
        <v/>
      </c>
      <c r="I1427" s="9">
        <f>IF(Occurrence!J1427&gt;0,Occurrence!J1427*$B$6,0)</f>
        <v/>
      </c>
      <c r="J1427" s="9">
        <f>IF(Occurrence!J1427&gt;0,MAX(0,(Occurrence!J1427-$D$4)*$B$7+$D$4*$B$6),0)</f>
        <v/>
      </c>
      <c r="K1427" s="9">
        <f>IF(Occurrence!K1427&gt;0,Occurrence!K1427*$B$6,0)</f>
        <v/>
      </c>
      <c r="L1427" s="9">
        <f>IF(Occurrence!K1427&gt;0,MAX(0,(Occurrence!K1427-$E$4)*$B$7+$E$4*$B$6),0)</f>
        <v/>
      </c>
      <c r="M1427" s="9">
        <f>Data!X1427+$B$11</f>
        <v/>
      </c>
      <c r="N1427" s="9">
        <f>(Data!X1427-$D$9)*$B$12+$D$9+$B$11</f>
        <v/>
      </c>
      <c r="O1427" s="9">
        <f>Data!Y1427+$B$11</f>
        <v/>
      </c>
      <c r="P1427" s="9">
        <f>(Data!Y1427-$E$9)*$B$12+$E$9+$B$11</f>
        <v/>
      </c>
    </row>
    <row r="1428">
      <c r="H1428" s="14">
        <f>Data!A1428</f>
        <v/>
      </c>
      <c r="I1428" s="9">
        <f>IF(Occurrence!J1428&gt;0,Occurrence!J1428*$B$6,0)</f>
        <v/>
      </c>
      <c r="J1428" s="9">
        <f>IF(Occurrence!J1428&gt;0,MAX(0,(Occurrence!J1428-$D$4)*$B$7+$D$4*$B$6),0)</f>
        <v/>
      </c>
      <c r="K1428" s="9">
        <f>IF(Occurrence!K1428&gt;0,Occurrence!K1428*$B$6,0)</f>
        <v/>
      </c>
      <c r="L1428" s="9">
        <f>IF(Occurrence!K1428&gt;0,MAX(0,(Occurrence!K1428-$E$4)*$B$7+$E$4*$B$6),0)</f>
        <v/>
      </c>
      <c r="M1428" s="9">
        <f>Data!X1428+$B$11</f>
        <v/>
      </c>
      <c r="N1428" s="9">
        <f>(Data!X1428-$D$9)*$B$12+$D$9+$B$11</f>
        <v/>
      </c>
      <c r="O1428" s="9">
        <f>Data!Y1428+$B$11</f>
        <v/>
      </c>
      <c r="P1428" s="9">
        <f>(Data!Y1428-$E$9)*$B$12+$E$9+$B$11</f>
        <v/>
      </c>
    </row>
    <row r="1429">
      <c r="H1429" s="14">
        <f>Data!A1429</f>
        <v/>
      </c>
      <c r="I1429" s="9">
        <f>IF(Occurrence!J1429&gt;0,Occurrence!J1429*$B$6,0)</f>
        <v/>
      </c>
      <c r="J1429" s="9">
        <f>IF(Occurrence!J1429&gt;0,MAX(0,(Occurrence!J1429-$D$4)*$B$7+$D$4*$B$6),0)</f>
        <v/>
      </c>
      <c r="K1429" s="9">
        <f>IF(Occurrence!K1429&gt;0,Occurrence!K1429*$B$6,0)</f>
        <v/>
      </c>
      <c r="L1429" s="9">
        <f>IF(Occurrence!K1429&gt;0,MAX(0,(Occurrence!K1429-$E$4)*$B$7+$E$4*$B$6),0)</f>
        <v/>
      </c>
      <c r="M1429" s="9">
        <f>Data!X1429+$B$11</f>
        <v/>
      </c>
      <c r="N1429" s="9">
        <f>(Data!X1429-$D$9)*$B$12+$D$9+$B$11</f>
        <v/>
      </c>
      <c r="O1429" s="9">
        <f>Data!Y1429+$B$11</f>
        <v/>
      </c>
      <c r="P1429" s="9">
        <f>(Data!Y1429-$E$9)*$B$12+$E$9+$B$11</f>
        <v/>
      </c>
    </row>
    <row r="1430">
      <c r="H1430" s="14">
        <f>Data!A1430</f>
        <v/>
      </c>
      <c r="I1430" s="9">
        <f>IF(Occurrence!J1430&gt;0,Occurrence!J1430*$B$6,0)</f>
        <v/>
      </c>
      <c r="J1430" s="9">
        <f>IF(Occurrence!J1430&gt;0,MAX(0,(Occurrence!J1430-$D$4)*$B$7+$D$4*$B$6),0)</f>
        <v/>
      </c>
      <c r="K1430" s="9">
        <f>IF(Occurrence!K1430&gt;0,Occurrence!K1430*$B$6,0)</f>
        <v/>
      </c>
      <c r="L1430" s="9">
        <f>IF(Occurrence!K1430&gt;0,MAX(0,(Occurrence!K1430-$E$4)*$B$7+$E$4*$B$6),0)</f>
        <v/>
      </c>
      <c r="M1430" s="9">
        <f>Data!X1430+$B$11</f>
        <v/>
      </c>
      <c r="N1430" s="9">
        <f>(Data!X1430-$D$9)*$B$12+$D$9+$B$11</f>
        <v/>
      </c>
      <c r="O1430" s="9">
        <f>Data!Y1430+$B$11</f>
        <v/>
      </c>
      <c r="P1430" s="9">
        <f>(Data!Y1430-$E$9)*$B$12+$E$9+$B$11</f>
        <v/>
      </c>
    </row>
    <row r="1431">
      <c r="H1431" s="14">
        <f>Data!A1431</f>
        <v/>
      </c>
      <c r="I1431" s="9">
        <f>IF(Occurrence!J1431&gt;0,Occurrence!J1431*$B$6,0)</f>
        <v/>
      </c>
      <c r="J1431" s="9">
        <f>IF(Occurrence!J1431&gt;0,MAX(0,(Occurrence!J1431-$D$4)*$B$7+$D$4*$B$6),0)</f>
        <v/>
      </c>
      <c r="K1431" s="9">
        <f>IF(Occurrence!K1431&gt;0,Occurrence!K1431*$B$6,0)</f>
        <v/>
      </c>
      <c r="L1431" s="9">
        <f>IF(Occurrence!K1431&gt;0,MAX(0,(Occurrence!K1431-$E$4)*$B$7+$E$4*$B$6),0)</f>
        <v/>
      </c>
      <c r="M1431" s="9">
        <f>Data!X1431+$B$11</f>
        <v/>
      </c>
      <c r="N1431" s="9">
        <f>(Data!X1431-$D$9)*$B$12+$D$9+$B$11</f>
        <v/>
      </c>
      <c r="O1431" s="9">
        <f>Data!Y1431+$B$11</f>
        <v/>
      </c>
      <c r="P1431" s="9">
        <f>(Data!Y1431-$E$9)*$B$12+$E$9+$B$11</f>
        <v/>
      </c>
    </row>
    <row r="1432">
      <c r="H1432" s="14">
        <f>Data!A1432</f>
        <v/>
      </c>
      <c r="I1432" s="9">
        <f>IF(Occurrence!J1432&gt;0,Occurrence!J1432*$B$6,0)</f>
        <v/>
      </c>
      <c r="J1432" s="9">
        <f>IF(Occurrence!J1432&gt;0,MAX(0,(Occurrence!J1432-$D$4)*$B$7+$D$4*$B$6),0)</f>
        <v/>
      </c>
      <c r="K1432" s="9">
        <f>IF(Occurrence!K1432&gt;0,Occurrence!K1432*$B$6,0)</f>
        <v/>
      </c>
      <c r="L1432" s="9">
        <f>IF(Occurrence!K1432&gt;0,MAX(0,(Occurrence!K1432-$E$4)*$B$7+$E$4*$B$6),0)</f>
        <v/>
      </c>
      <c r="M1432" s="9">
        <f>Data!X1432+$B$11</f>
        <v/>
      </c>
      <c r="N1432" s="9">
        <f>(Data!X1432-$D$9)*$B$12+$D$9+$B$11</f>
        <v/>
      </c>
      <c r="O1432" s="9">
        <f>Data!Y1432+$B$11</f>
        <v/>
      </c>
      <c r="P1432" s="9">
        <f>(Data!Y1432-$E$9)*$B$12+$E$9+$B$11</f>
        <v/>
      </c>
    </row>
    <row r="1433">
      <c r="H1433" s="14">
        <f>Data!A1433</f>
        <v/>
      </c>
      <c r="I1433" s="9">
        <f>IF(Occurrence!J1433&gt;0,Occurrence!J1433*$B$6,0)</f>
        <v/>
      </c>
      <c r="J1433" s="9">
        <f>IF(Occurrence!J1433&gt;0,MAX(0,(Occurrence!J1433-$D$4)*$B$7+$D$4*$B$6),0)</f>
        <v/>
      </c>
      <c r="K1433" s="9">
        <f>IF(Occurrence!K1433&gt;0,Occurrence!K1433*$B$6,0)</f>
        <v/>
      </c>
      <c r="L1433" s="9">
        <f>IF(Occurrence!K1433&gt;0,MAX(0,(Occurrence!K1433-$E$4)*$B$7+$E$4*$B$6),0)</f>
        <v/>
      </c>
      <c r="M1433" s="9">
        <f>Data!X1433+$B$11</f>
        <v/>
      </c>
      <c r="N1433" s="9">
        <f>(Data!X1433-$D$9)*$B$12+$D$9+$B$11</f>
        <v/>
      </c>
      <c r="O1433" s="9">
        <f>Data!Y1433+$B$11</f>
        <v/>
      </c>
      <c r="P1433" s="9">
        <f>(Data!Y1433-$E$9)*$B$12+$E$9+$B$11</f>
        <v/>
      </c>
    </row>
    <row r="1434">
      <c r="H1434" s="14">
        <f>Data!A1434</f>
        <v/>
      </c>
      <c r="I1434" s="9">
        <f>IF(Occurrence!J1434&gt;0,Occurrence!J1434*$B$6,0)</f>
        <v/>
      </c>
      <c r="J1434" s="9">
        <f>IF(Occurrence!J1434&gt;0,MAX(0,(Occurrence!J1434-$D$4)*$B$7+$D$4*$B$6),0)</f>
        <v/>
      </c>
      <c r="K1434" s="9">
        <f>IF(Occurrence!K1434&gt;0,Occurrence!K1434*$B$6,0)</f>
        <v/>
      </c>
      <c r="L1434" s="9">
        <f>IF(Occurrence!K1434&gt;0,MAX(0,(Occurrence!K1434-$E$4)*$B$7+$E$4*$B$6),0)</f>
        <v/>
      </c>
      <c r="M1434" s="9">
        <f>Data!X1434+$B$11</f>
        <v/>
      </c>
      <c r="N1434" s="9">
        <f>(Data!X1434-$D$9)*$B$12+$D$9+$B$11</f>
        <v/>
      </c>
      <c r="O1434" s="9">
        <f>Data!Y1434+$B$11</f>
        <v/>
      </c>
      <c r="P1434" s="9">
        <f>(Data!Y1434-$E$9)*$B$12+$E$9+$B$11</f>
        <v/>
      </c>
    </row>
    <row r="1435">
      <c r="H1435" s="14">
        <f>Data!A1435</f>
        <v/>
      </c>
      <c r="I1435" s="9">
        <f>IF(Occurrence!J1435&gt;0,Occurrence!J1435*$B$6,0)</f>
        <v/>
      </c>
      <c r="J1435" s="9">
        <f>IF(Occurrence!J1435&gt;0,MAX(0,(Occurrence!J1435-$D$4)*$B$7+$D$4*$B$6),0)</f>
        <v/>
      </c>
      <c r="K1435" s="9">
        <f>IF(Occurrence!K1435&gt;0,Occurrence!K1435*$B$6,0)</f>
        <v/>
      </c>
      <c r="L1435" s="9">
        <f>IF(Occurrence!K1435&gt;0,MAX(0,(Occurrence!K1435-$E$4)*$B$7+$E$4*$B$6),0)</f>
        <v/>
      </c>
      <c r="M1435" s="9">
        <f>Data!X1435+$B$11</f>
        <v/>
      </c>
      <c r="N1435" s="9">
        <f>(Data!X1435-$D$9)*$B$12+$D$9+$B$11</f>
        <v/>
      </c>
      <c r="O1435" s="9">
        <f>Data!Y1435+$B$11</f>
        <v/>
      </c>
      <c r="P1435" s="9">
        <f>(Data!Y1435-$E$9)*$B$12+$E$9+$B$11</f>
        <v/>
      </c>
    </row>
    <row r="1436">
      <c r="H1436" s="14">
        <f>Data!A1436</f>
        <v/>
      </c>
      <c r="I1436" s="9">
        <f>IF(Occurrence!J1436&gt;0,Occurrence!J1436*$B$6,0)</f>
        <v/>
      </c>
      <c r="J1436" s="9">
        <f>IF(Occurrence!J1436&gt;0,MAX(0,(Occurrence!J1436-$D$4)*$B$7+$D$4*$B$6),0)</f>
        <v/>
      </c>
      <c r="K1436" s="9">
        <f>IF(Occurrence!K1436&gt;0,Occurrence!K1436*$B$6,0)</f>
        <v/>
      </c>
      <c r="L1436" s="9">
        <f>IF(Occurrence!K1436&gt;0,MAX(0,(Occurrence!K1436-$E$4)*$B$7+$E$4*$B$6),0)</f>
        <v/>
      </c>
      <c r="M1436" s="9">
        <f>Data!X1436+$B$11</f>
        <v/>
      </c>
      <c r="N1436" s="9">
        <f>(Data!X1436-$D$9)*$B$12+$D$9+$B$11</f>
        <v/>
      </c>
      <c r="O1436" s="9">
        <f>Data!Y1436+$B$11</f>
        <v/>
      </c>
      <c r="P1436" s="9">
        <f>(Data!Y1436-$E$9)*$B$12+$E$9+$B$11</f>
        <v/>
      </c>
    </row>
    <row r="1437">
      <c r="H1437" s="14">
        <f>Data!A1437</f>
        <v/>
      </c>
      <c r="I1437" s="9">
        <f>IF(Occurrence!J1437&gt;0,Occurrence!J1437*$B$6,0)</f>
        <v/>
      </c>
      <c r="J1437" s="9">
        <f>IF(Occurrence!J1437&gt;0,MAX(0,(Occurrence!J1437-$D$4)*$B$7+$D$4*$B$6),0)</f>
        <v/>
      </c>
      <c r="K1437" s="9">
        <f>IF(Occurrence!K1437&gt;0,Occurrence!K1437*$B$6,0)</f>
        <v/>
      </c>
      <c r="L1437" s="9">
        <f>IF(Occurrence!K1437&gt;0,MAX(0,(Occurrence!K1437-$E$4)*$B$7+$E$4*$B$6),0)</f>
        <v/>
      </c>
      <c r="M1437" s="9">
        <f>Data!X1437+$B$11</f>
        <v/>
      </c>
      <c r="N1437" s="9">
        <f>(Data!X1437-$D$9)*$B$12+$D$9+$B$11</f>
        <v/>
      </c>
      <c r="O1437" s="9">
        <f>Data!Y1437+$B$11</f>
        <v/>
      </c>
      <c r="P1437" s="9">
        <f>(Data!Y1437-$E$9)*$B$12+$E$9+$B$11</f>
        <v/>
      </c>
    </row>
    <row r="1438">
      <c r="H1438" s="14">
        <f>Data!A1438</f>
        <v/>
      </c>
      <c r="I1438" s="9">
        <f>IF(Occurrence!J1438&gt;0,Occurrence!J1438*$B$6,0)</f>
        <v/>
      </c>
      <c r="J1438" s="9">
        <f>IF(Occurrence!J1438&gt;0,MAX(0,(Occurrence!J1438-$D$4)*$B$7+$D$4*$B$6),0)</f>
        <v/>
      </c>
      <c r="K1438" s="9">
        <f>IF(Occurrence!K1438&gt;0,Occurrence!K1438*$B$6,0)</f>
        <v/>
      </c>
      <c r="L1438" s="9">
        <f>IF(Occurrence!K1438&gt;0,MAX(0,(Occurrence!K1438-$E$4)*$B$7+$E$4*$B$6),0)</f>
        <v/>
      </c>
      <c r="M1438" s="9">
        <f>Data!X1438+$B$11</f>
        <v/>
      </c>
      <c r="N1438" s="9">
        <f>(Data!X1438-$D$9)*$B$12+$D$9+$B$11</f>
        <v/>
      </c>
      <c r="O1438" s="9">
        <f>Data!Y1438+$B$11</f>
        <v/>
      </c>
      <c r="P1438" s="9">
        <f>(Data!Y1438-$E$9)*$B$12+$E$9+$B$11</f>
        <v/>
      </c>
    </row>
    <row r="1439">
      <c r="H1439" s="14">
        <f>Data!A1439</f>
        <v/>
      </c>
      <c r="I1439" s="9">
        <f>IF(Occurrence!J1439&gt;0,Occurrence!J1439*$B$6,0)</f>
        <v/>
      </c>
      <c r="J1439" s="9">
        <f>IF(Occurrence!J1439&gt;0,MAX(0,(Occurrence!J1439-$D$4)*$B$7+$D$4*$B$6),0)</f>
        <v/>
      </c>
      <c r="K1439" s="9">
        <f>IF(Occurrence!K1439&gt;0,Occurrence!K1439*$B$6,0)</f>
        <v/>
      </c>
      <c r="L1439" s="9">
        <f>IF(Occurrence!K1439&gt;0,MAX(0,(Occurrence!K1439-$E$4)*$B$7+$E$4*$B$6),0)</f>
        <v/>
      </c>
      <c r="M1439" s="9">
        <f>Data!X1439+$B$11</f>
        <v/>
      </c>
      <c r="N1439" s="9">
        <f>(Data!X1439-$D$9)*$B$12+$D$9+$B$11</f>
        <v/>
      </c>
      <c r="O1439" s="9">
        <f>Data!Y1439+$B$11</f>
        <v/>
      </c>
      <c r="P1439" s="9">
        <f>(Data!Y1439-$E$9)*$B$12+$E$9+$B$11</f>
        <v/>
      </c>
    </row>
    <row r="1440">
      <c r="H1440" s="14">
        <f>Data!A1440</f>
        <v/>
      </c>
      <c r="I1440" s="9">
        <f>IF(Occurrence!J1440&gt;0,Occurrence!J1440*$B$6,0)</f>
        <v/>
      </c>
      <c r="J1440" s="9">
        <f>IF(Occurrence!J1440&gt;0,MAX(0,(Occurrence!J1440-$D$4)*$B$7+$D$4*$B$6),0)</f>
        <v/>
      </c>
      <c r="K1440" s="9">
        <f>IF(Occurrence!K1440&gt;0,Occurrence!K1440*$B$6,0)</f>
        <v/>
      </c>
      <c r="L1440" s="9">
        <f>IF(Occurrence!K1440&gt;0,MAX(0,(Occurrence!K1440-$E$4)*$B$7+$E$4*$B$6),0)</f>
        <v/>
      </c>
      <c r="M1440" s="9">
        <f>Data!X1440+$B$11</f>
        <v/>
      </c>
      <c r="N1440" s="9">
        <f>(Data!X1440-$D$9)*$B$12+$D$9+$B$11</f>
        <v/>
      </c>
      <c r="O1440" s="9">
        <f>Data!Y1440+$B$11</f>
        <v/>
      </c>
      <c r="P1440" s="9">
        <f>(Data!Y1440-$E$9)*$B$12+$E$9+$B$11</f>
        <v/>
      </c>
    </row>
    <row r="1441">
      <c r="H1441" s="14">
        <f>Data!A1441</f>
        <v/>
      </c>
      <c r="I1441" s="9">
        <f>IF(Occurrence!J1441&gt;0,Occurrence!J1441*$B$6,0)</f>
        <v/>
      </c>
      <c r="J1441" s="9">
        <f>IF(Occurrence!J1441&gt;0,MAX(0,(Occurrence!J1441-$D$4)*$B$7+$D$4*$B$6),0)</f>
        <v/>
      </c>
      <c r="K1441" s="9">
        <f>IF(Occurrence!K1441&gt;0,Occurrence!K1441*$B$6,0)</f>
        <v/>
      </c>
      <c r="L1441" s="9">
        <f>IF(Occurrence!K1441&gt;0,MAX(0,(Occurrence!K1441-$E$4)*$B$7+$E$4*$B$6),0)</f>
        <v/>
      </c>
      <c r="M1441" s="9">
        <f>Data!X1441+$B$11</f>
        <v/>
      </c>
      <c r="N1441" s="9">
        <f>(Data!X1441-$D$9)*$B$12+$D$9+$B$11</f>
        <v/>
      </c>
      <c r="O1441" s="9">
        <f>Data!Y1441+$B$11</f>
        <v/>
      </c>
      <c r="P1441" s="9">
        <f>(Data!Y1441-$E$9)*$B$12+$E$9+$B$11</f>
        <v/>
      </c>
    </row>
    <row r="1442">
      <c r="H1442" s="14">
        <f>Data!A1442</f>
        <v/>
      </c>
      <c r="I1442" s="9">
        <f>IF(Occurrence!J1442&gt;0,Occurrence!J1442*$B$6,0)</f>
        <v/>
      </c>
      <c r="J1442" s="9">
        <f>IF(Occurrence!J1442&gt;0,MAX(0,(Occurrence!J1442-$D$4)*$B$7+$D$4*$B$6),0)</f>
        <v/>
      </c>
      <c r="K1442" s="9">
        <f>IF(Occurrence!K1442&gt;0,Occurrence!K1442*$B$6,0)</f>
        <v/>
      </c>
      <c r="L1442" s="9">
        <f>IF(Occurrence!K1442&gt;0,MAX(0,(Occurrence!K1442-$E$4)*$B$7+$E$4*$B$6),0)</f>
        <v/>
      </c>
      <c r="M1442" s="9">
        <f>Data!X1442+$B$11</f>
        <v/>
      </c>
      <c r="N1442" s="9">
        <f>(Data!X1442-$D$9)*$B$12+$D$9+$B$11</f>
        <v/>
      </c>
      <c r="O1442" s="9">
        <f>Data!Y1442+$B$11</f>
        <v/>
      </c>
      <c r="P1442" s="9">
        <f>(Data!Y1442-$E$9)*$B$12+$E$9+$B$11</f>
        <v/>
      </c>
    </row>
    <row r="1443">
      <c r="H1443" s="14">
        <f>Data!A1443</f>
        <v/>
      </c>
      <c r="I1443" s="9">
        <f>IF(Occurrence!J1443&gt;0,Occurrence!J1443*$B$6,0)</f>
        <v/>
      </c>
      <c r="J1443" s="9">
        <f>IF(Occurrence!J1443&gt;0,MAX(0,(Occurrence!J1443-$D$4)*$B$7+$D$4*$B$6),0)</f>
        <v/>
      </c>
      <c r="K1443" s="9">
        <f>IF(Occurrence!K1443&gt;0,Occurrence!K1443*$B$6,0)</f>
        <v/>
      </c>
      <c r="L1443" s="9">
        <f>IF(Occurrence!K1443&gt;0,MAX(0,(Occurrence!K1443-$E$4)*$B$7+$E$4*$B$6),0)</f>
        <v/>
      </c>
      <c r="M1443" s="9">
        <f>Data!X1443+$B$11</f>
        <v/>
      </c>
      <c r="N1443" s="9">
        <f>(Data!X1443-$D$9)*$B$12+$D$9+$B$11</f>
        <v/>
      </c>
      <c r="O1443" s="9">
        <f>Data!Y1443+$B$11</f>
        <v/>
      </c>
      <c r="P1443" s="9">
        <f>(Data!Y1443-$E$9)*$B$12+$E$9+$B$11</f>
        <v/>
      </c>
    </row>
    <row r="1444">
      <c r="H1444" s="14">
        <f>Data!A1444</f>
        <v/>
      </c>
      <c r="I1444" s="9">
        <f>IF(Occurrence!J1444&gt;0,Occurrence!J1444*$B$6,0)</f>
        <v/>
      </c>
      <c r="J1444" s="9">
        <f>IF(Occurrence!J1444&gt;0,MAX(0,(Occurrence!J1444-$D$4)*$B$7+$D$4*$B$6),0)</f>
        <v/>
      </c>
      <c r="K1444" s="9">
        <f>IF(Occurrence!K1444&gt;0,Occurrence!K1444*$B$6,0)</f>
        <v/>
      </c>
      <c r="L1444" s="9">
        <f>IF(Occurrence!K1444&gt;0,MAX(0,(Occurrence!K1444-$E$4)*$B$7+$E$4*$B$6),0)</f>
        <v/>
      </c>
      <c r="M1444" s="9">
        <f>Data!X1444+$B$11</f>
        <v/>
      </c>
      <c r="N1444" s="9">
        <f>(Data!X1444-$D$9)*$B$12+$D$9+$B$11</f>
        <v/>
      </c>
      <c r="O1444" s="9">
        <f>Data!Y1444+$B$11</f>
        <v/>
      </c>
      <c r="P1444" s="9">
        <f>(Data!Y1444-$E$9)*$B$12+$E$9+$B$11</f>
        <v/>
      </c>
    </row>
    <row r="1445">
      <c r="H1445" s="14">
        <f>Data!A1445</f>
        <v/>
      </c>
      <c r="I1445" s="9">
        <f>IF(Occurrence!J1445&gt;0,Occurrence!J1445*$B$6,0)</f>
        <v/>
      </c>
      <c r="J1445" s="9">
        <f>IF(Occurrence!J1445&gt;0,MAX(0,(Occurrence!J1445-$D$4)*$B$7+$D$4*$B$6),0)</f>
        <v/>
      </c>
      <c r="K1445" s="9">
        <f>IF(Occurrence!K1445&gt;0,Occurrence!K1445*$B$6,0)</f>
        <v/>
      </c>
      <c r="L1445" s="9">
        <f>IF(Occurrence!K1445&gt;0,MAX(0,(Occurrence!K1445-$E$4)*$B$7+$E$4*$B$6),0)</f>
        <v/>
      </c>
      <c r="M1445" s="9">
        <f>Data!X1445+$B$11</f>
        <v/>
      </c>
      <c r="N1445" s="9">
        <f>(Data!X1445-$D$9)*$B$12+$D$9+$B$11</f>
        <v/>
      </c>
      <c r="O1445" s="9">
        <f>Data!Y1445+$B$11</f>
        <v/>
      </c>
      <c r="P1445" s="9">
        <f>(Data!Y1445-$E$9)*$B$12+$E$9+$B$11</f>
        <v/>
      </c>
    </row>
    <row r="1446">
      <c r="H1446" s="14">
        <f>Data!A1446</f>
        <v/>
      </c>
      <c r="I1446" s="9">
        <f>IF(Occurrence!J1446&gt;0,Occurrence!J1446*$B$6,0)</f>
        <v/>
      </c>
      <c r="J1446" s="9">
        <f>IF(Occurrence!J1446&gt;0,MAX(0,(Occurrence!J1446-$D$4)*$B$7+$D$4*$B$6),0)</f>
        <v/>
      </c>
      <c r="K1446" s="9">
        <f>IF(Occurrence!K1446&gt;0,Occurrence!K1446*$B$6,0)</f>
        <v/>
      </c>
      <c r="L1446" s="9">
        <f>IF(Occurrence!K1446&gt;0,MAX(0,(Occurrence!K1446-$E$4)*$B$7+$E$4*$B$6),0)</f>
        <v/>
      </c>
      <c r="M1446" s="9">
        <f>Data!X1446+$B$11</f>
        <v/>
      </c>
      <c r="N1446" s="9">
        <f>(Data!X1446-$D$9)*$B$12+$D$9+$B$11</f>
        <v/>
      </c>
      <c r="O1446" s="9">
        <f>Data!Y1446+$B$11</f>
        <v/>
      </c>
      <c r="P1446" s="9">
        <f>(Data!Y1446-$E$9)*$B$12+$E$9+$B$11</f>
        <v/>
      </c>
    </row>
    <row r="1447">
      <c r="H1447" s="14">
        <f>Data!A1447</f>
        <v/>
      </c>
      <c r="I1447" s="9">
        <f>IF(Occurrence!J1447&gt;0,Occurrence!J1447*$B$6,0)</f>
        <v/>
      </c>
      <c r="J1447" s="9">
        <f>IF(Occurrence!J1447&gt;0,MAX(0,(Occurrence!J1447-$D$4)*$B$7+$D$4*$B$6),0)</f>
        <v/>
      </c>
      <c r="K1447" s="9">
        <f>IF(Occurrence!K1447&gt;0,Occurrence!K1447*$B$6,0)</f>
        <v/>
      </c>
      <c r="L1447" s="9">
        <f>IF(Occurrence!K1447&gt;0,MAX(0,(Occurrence!K1447-$E$4)*$B$7+$E$4*$B$6),0)</f>
        <v/>
      </c>
      <c r="M1447" s="9">
        <f>Data!X1447+$B$11</f>
        <v/>
      </c>
      <c r="N1447" s="9">
        <f>(Data!X1447-$D$9)*$B$12+$D$9+$B$11</f>
        <v/>
      </c>
      <c r="O1447" s="9">
        <f>Data!Y1447+$B$11</f>
        <v/>
      </c>
      <c r="P1447" s="9">
        <f>(Data!Y1447-$E$9)*$B$12+$E$9+$B$11</f>
        <v/>
      </c>
    </row>
    <row r="1448">
      <c r="H1448" s="14">
        <f>Data!A1448</f>
        <v/>
      </c>
      <c r="I1448" s="9">
        <f>IF(Occurrence!J1448&gt;0,Occurrence!J1448*$B$6,0)</f>
        <v/>
      </c>
      <c r="J1448" s="9">
        <f>IF(Occurrence!J1448&gt;0,MAX(0,(Occurrence!J1448-$D$4)*$B$7+$D$4*$B$6),0)</f>
        <v/>
      </c>
      <c r="K1448" s="9">
        <f>IF(Occurrence!K1448&gt;0,Occurrence!K1448*$B$6,0)</f>
        <v/>
      </c>
      <c r="L1448" s="9">
        <f>IF(Occurrence!K1448&gt;0,MAX(0,(Occurrence!K1448-$E$4)*$B$7+$E$4*$B$6),0)</f>
        <v/>
      </c>
      <c r="M1448" s="9">
        <f>Data!X1448+$B$11</f>
        <v/>
      </c>
      <c r="N1448" s="9">
        <f>(Data!X1448-$D$9)*$B$12+$D$9+$B$11</f>
        <v/>
      </c>
      <c r="O1448" s="9">
        <f>Data!Y1448+$B$11</f>
        <v/>
      </c>
      <c r="P1448" s="9">
        <f>(Data!Y1448-$E$9)*$B$12+$E$9+$B$11</f>
        <v/>
      </c>
    </row>
    <row r="1449">
      <c r="H1449" s="14">
        <f>Data!A1449</f>
        <v/>
      </c>
      <c r="I1449" s="9">
        <f>IF(Occurrence!J1449&gt;0,Occurrence!J1449*$B$6,0)</f>
        <v/>
      </c>
      <c r="J1449" s="9">
        <f>IF(Occurrence!J1449&gt;0,MAX(0,(Occurrence!J1449-$D$4)*$B$7+$D$4*$B$6),0)</f>
        <v/>
      </c>
      <c r="K1449" s="9">
        <f>IF(Occurrence!K1449&gt;0,Occurrence!K1449*$B$6,0)</f>
        <v/>
      </c>
      <c r="L1449" s="9">
        <f>IF(Occurrence!K1449&gt;0,MAX(0,(Occurrence!K1449-$E$4)*$B$7+$E$4*$B$6),0)</f>
        <v/>
      </c>
      <c r="M1449" s="9">
        <f>Data!X1449+$B$11</f>
        <v/>
      </c>
      <c r="N1449" s="9">
        <f>(Data!X1449-$D$9)*$B$12+$D$9+$B$11</f>
        <v/>
      </c>
      <c r="O1449" s="9">
        <f>Data!Y1449+$B$11</f>
        <v/>
      </c>
      <c r="P1449" s="9">
        <f>(Data!Y1449-$E$9)*$B$12+$E$9+$B$11</f>
        <v/>
      </c>
    </row>
    <row r="1450">
      <c r="H1450" s="14">
        <f>Data!A1450</f>
        <v/>
      </c>
      <c r="I1450" s="9">
        <f>IF(Occurrence!J1450&gt;0,Occurrence!J1450*$B$6,0)</f>
        <v/>
      </c>
      <c r="J1450" s="9">
        <f>IF(Occurrence!J1450&gt;0,MAX(0,(Occurrence!J1450-$D$4)*$B$7+$D$4*$B$6),0)</f>
        <v/>
      </c>
      <c r="K1450" s="9">
        <f>IF(Occurrence!K1450&gt;0,Occurrence!K1450*$B$6,0)</f>
        <v/>
      </c>
      <c r="L1450" s="9">
        <f>IF(Occurrence!K1450&gt;0,MAX(0,(Occurrence!K1450-$E$4)*$B$7+$E$4*$B$6),0)</f>
        <v/>
      </c>
      <c r="M1450" s="9">
        <f>Data!X1450+$B$11</f>
        <v/>
      </c>
      <c r="N1450" s="9">
        <f>(Data!X1450-$D$9)*$B$12+$D$9+$B$11</f>
        <v/>
      </c>
      <c r="O1450" s="9">
        <f>Data!Y1450+$B$11</f>
        <v/>
      </c>
      <c r="P1450" s="9">
        <f>(Data!Y1450-$E$9)*$B$12+$E$9+$B$11</f>
        <v/>
      </c>
    </row>
    <row r="1451">
      <c r="H1451" s="14">
        <f>Data!A1451</f>
        <v/>
      </c>
      <c r="I1451" s="9">
        <f>IF(Occurrence!J1451&gt;0,Occurrence!J1451*$B$6,0)</f>
        <v/>
      </c>
      <c r="J1451" s="9">
        <f>IF(Occurrence!J1451&gt;0,MAX(0,(Occurrence!J1451-$D$4)*$B$7+$D$4*$B$6),0)</f>
        <v/>
      </c>
      <c r="K1451" s="9">
        <f>IF(Occurrence!K1451&gt;0,Occurrence!K1451*$B$6,0)</f>
        <v/>
      </c>
      <c r="L1451" s="9">
        <f>IF(Occurrence!K1451&gt;0,MAX(0,(Occurrence!K1451-$E$4)*$B$7+$E$4*$B$6),0)</f>
        <v/>
      </c>
      <c r="M1451" s="9">
        <f>Data!X1451+$B$11</f>
        <v/>
      </c>
      <c r="N1451" s="9">
        <f>(Data!X1451-$D$9)*$B$12+$D$9+$B$11</f>
        <v/>
      </c>
      <c r="O1451" s="9">
        <f>Data!Y1451+$B$11</f>
        <v/>
      </c>
      <c r="P1451" s="9">
        <f>(Data!Y1451-$E$9)*$B$12+$E$9+$B$11</f>
        <v/>
      </c>
    </row>
    <row r="1452">
      <c r="H1452" s="14">
        <f>Data!A1452</f>
        <v/>
      </c>
      <c r="I1452" s="9">
        <f>IF(Occurrence!J1452&gt;0,Occurrence!J1452*$B$6,0)</f>
        <v/>
      </c>
      <c r="J1452" s="9">
        <f>IF(Occurrence!J1452&gt;0,MAX(0,(Occurrence!J1452-$D$4)*$B$7+$D$4*$B$6),0)</f>
        <v/>
      </c>
      <c r="K1452" s="9">
        <f>IF(Occurrence!K1452&gt;0,Occurrence!K1452*$B$6,0)</f>
        <v/>
      </c>
      <c r="L1452" s="9">
        <f>IF(Occurrence!K1452&gt;0,MAX(0,(Occurrence!K1452-$E$4)*$B$7+$E$4*$B$6),0)</f>
        <v/>
      </c>
      <c r="M1452" s="9">
        <f>Data!X1452+$B$11</f>
        <v/>
      </c>
      <c r="N1452" s="9">
        <f>(Data!X1452-$D$9)*$B$12+$D$9+$B$11</f>
        <v/>
      </c>
      <c r="O1452" s="9">
        <f>Data!Y1452+$B$11</f>
        <v/>
      </c>
      <c r="P1452" s="9">
        <f>(Data!Y1452-$E$9)*$B$12+$E$9+$B$11</f>
        <v/>
      </c>
    </row>
    <row r="1453">
      <c r="H1453" s="14">
        <f>Data!A1453</f>
        <v/>
      </c>
      <c r="I1453" s="9">
        <f>IF(Occurrence!J1453&gt;0,Occurrence!J1453*$B$6,0)</f>
        <v/>
      </c>
      <c r="J1453" s="9">
        <f>IF(Occurrence!J1453&gt;0,MAX(0,(Occurrence!J1453-$D$4)*$B$7+$D$4*$B$6),0)</f>
        <v/>
      </c>
      <c r="K1453" s="9">
        <f>IF(Occurrence!K1453&gt;0,Occurrence!K1453*$B$6,0)</f>
        <v/>
      </c>
      <c r="L1453" s="9">
        <f>IF(Occurrence!K1453&gt;0,MAX(0,(Occurrence!K1453-$E$4)*$B$7+$E$4*$B$6),0)</f>
        <v/>
      </c>
      <c r="M1453" s="9">
        <f>Data!X1453+$B$11</f>
        <v/>
      </c>
      <c r="N1453" s="9">
        <f>(Data!X1453-$D$9)*$B$12+$D$9+$B$11</f>
        <v/>
      </c>
      <c r="O1453" s="9">
        <f>Data!Y1453+$B$11</f>
        <v/>
      </c>
      <c r="P1453" s="9">
        <f>(Data!Y1453-$E$9)*$B$12+$E$9+$B$11</f>
        <v/>
      </c>
    </row>
    <row r="1454">
      <c r="H1454" s="14">
        <f>Data!A1454</f>
        <v/>
      </c>
      <c r="I1454" s="9">
        <f>IF(Occurrence!J1454&gt;0,Occurrence!J1454*$B$6,0)</f>
        <v/>
      </c>
      <c r="J1454" s="9">
        <f>IF(Occurrence!J1454&gt;0,MAX(0,(Occurrence!J1454-$D$4)*$B$7+$D$4*$B$6),0)</f>
        <v/>
      </c>
      <c r="K1454" s="9">
        <f>IF(Occurrence!K1454&gt;0,Occurrence!K1454*$B$6,0)</f>
        <v/>
      </c>
      <c r="L1454" s="9">
        <f>IF(Occurrence!K1454&gt;0,MAX(0,(Occurrence!K1454-$E$4)*$B$7+$E$4*$B$6),0)</f>
        <v/>
      </c>
      <c r="M1454" s="9">
        <f>Data!X1454+$B$11</f>
        <v/>
      </c>
      <c r="N1454" s="9">
        <f>(Data!X1454-$D$9)*$B$12+$D$9+$B$11</f>
        <v/>
      </c>
      <c r="O1454" s="9">
        <f>Data!Y1454+$B$11</f>
        <v/>
      </c>
      <c r="P1454" s="9">
        <f>(Data!Y1454-$E$9)*$B$12+$E$9+$B$11</f>
        <v/>
      </c>
    </row>
    <row r="1455">
      <c r="H1455" s="14">
        <f>Data!A1455</f>
        <v/>
      </c>
      <c r="I1455" s="9">
        <f>IF(Occurrence!J1455&gt;0,Occurrence!J1455*$B$6,0)</f>
        <v/>
      </c>
      <c r="J1455" s="9">
        <f>IF(Occurrence!J1455&gt;0,MAX(0,(Occurrence!J1455-$D$4)*$B$7+$D$4*$B$6),0)</f>
        <v/>
      </c>
      <c r="K1455" s="9">
        <f>IF(Occurrence!K1455&gt;0,Occurrence!K1455*$B$6,0)</f>
        <v/>
      </c>
      <c r="L1455" s="9">
        <f>IF(Occurrence!K1455&gt;0,MAX(0,(Occurrence!K1455-$E$4)*$B$7+$E$4*$B$6),0)</f>
        <v/>
      </c>
      <c r="M1455" s="9">
        <f>Data!X1455+$B$11</f>
        <v/>
      </c>
      <c r="N1455" s="9">
        <f>(Data!X1455-$D$9)*$B$12+$D$9+$B$11</f>
        <v/>
      </c>
      <c r="O1455" s="9">
        <f>Data!Y1455+$B$11</f>
        <v/>
      </c>
      <c r="P1455" s="9">
        <f>(Data!Y1455-$E$9)*$B$12+$E$9+$B$11</f>
        <v/>
      </c>
    </row>
    <row r="1456">
      <c r="H1456" s="14">
        <f>Data!A1456</f>
        <v/>
      </c>
      <c r="I1456" s="9">
        <f>IF(Occurrence!J1456&gt;0,Occurrence!J1456*$B$6,0)</f>
        <v/>
      </c>
      <c r="J1456" s="9">
        <f>IF(Occurrence!J1456&gt;0,MAX(0,(Occurrence!J1456-$D$4)*$B$7+$D$4*$B$6),0)</f>
        <v/>
      </c>
      <c r="K1456" s="9">
        <f>IF(Occurrence!K1456&gt;0,Occurrence!K1456*$B$6,0)</f>
        <v/>
      </c>
      <c r="L1456" s="9">
        <f>IF(Occurrence!K1456&gt;0,MAX(0,(Occurrence!K1456-$E$4)*$B$7+$E$4*$B$6),0)</f>
        <v/>
      </c>
      <c r="M1456" s="9">
        <f>Data!X1456+$B$11</f>
        <v/>
      </c>
      <c r="N1456" s="9">
        <f>(Data!X1456-$D$9)*$B$12+$D$9+$B$11</f>
        <v/>
      </c>
      <c r="O1456" s="9">
        <f>Data!Y1456+$B$11</f>
        <v/>
      </c>
      <c r="P1456" s="9">
        <f>(Data!Y1456-$E$9)*$B$12+$E$9+$B$11</f>
        <v/>
      </c>
    </row>
    <row r="1457">
      <c r="H1457" s="14">
        <f>Data!A1457</f>
        <v/>
      </c>
      <c r="I1457" s="9">
        <f>IF(Occurrence!J1457&gt;0,Occurrence!J1457*$B$6,0)</f>
        <v/>
      </c>
      <c r="J1457" s="9">
        <f>IF(Occurrence!J1457&gt;0,MAX(0,(Occurrence!J1457-$D$4)*$B$7+$D$4*$B$6),0)</f>
        <v/>
      </c>
      <c r="K1457" s="9">
        <f>IF(Occurrence!K1457&gt;0,Occurrence!K1457*$B$6,0)</f>
        <v/>
      </c>
      <c r="L1457" s="9">
        <f>IF(Occurrence!K1457&gt;0,MAX(0,(Occurrence!K1457-$E$4)*$B$7+$E$4*$B$6),0)</f>
        <v/>
      </c>
      <c r="M1457" s="9">
        <f>Data!X1457+$B$11</f>
        <v/>
      </c>
      <c r="N1457" s="9">
        <f>(Data!X1457-$D$9)*$B$12+$D$9+$B$11</f>
        <v/>
      </c>
      <c r="O1457" s="9">
        <f>Data!Y1457+$B$11</f>
        <v/>
      </c>
      <c r="P1457" s="9">
        <f>(Data!Y1457-$E$9)*$B$12+$E$9+$B$11</f>
        <v/>
      </c>
    </row>
    <row r="1458">
      <c r="H1458" s="14">
        <f>Data!A1458</f>
        <v/>
      </c>
      <c r="I1458" s="9">
        <f>IF(Occurrence!J1458&gt;0,Occurrence!J1458*$B$6,0)</f>
        <v/>
      </c>
      <c r="J1458" s="9">
        <f>IF(Occurrence!J1458&gt;0,MAX(0,(Occurrence!J1458-$D$4)*$B$7+$D$4*$B$6),0)</f>
        <v/>
      </c>
      <c r="K1458" s="9">
        <f>IF(Occurrence!K1458&gt;0,Occurrence!K1458*$B$6,0)</f>
        <v/>
      </c>
      <c r="L1458" s="9">
        <f>IF(Occurrence!K1458&gt;0,MAX(0,(Occurrence!K1458-$E$4)*$B$7+$E$4*$B$6),0)</f>
        <v/>
      </c>
      <c r="M1458" s="9">
        <f>Data!X1458+$B$11</f>
        <v/>
      </c>
      <c r="N1458" s="9">
        <f>(Data!X1458-$D$9)*$B$12+$D$9+$B$11</f>
        <v/>
      </c>
      <c r="O1458" s="9">
        <f>Data!Y1458+$B$11</f>
        <v/>
      </c>
      <c r="P1458" s="9">
        <f>(Data!Y1458-$E$9)*$B$12+$E$9+$B$11</f>
        <v/>
      </c>
    </row>
    <row r="1459">
      <c r="H1459" s="14">
        <f>Data!A1459</f>
        <v/>
      </c>
      <c r="I1459" s="9">
        <f>IF(Occurrence!J1459&gt;0,Occurrence!J1459*$B$6,0)</f>
        <v/>
      </c>
      <c r="J1459" s="9">
        <f>IF(Occurrence!J1459&gt;0,MAX(0,(Occurrence!J1459-$D$4)*$B$7+$D$4*$B$6),0)</f>
        <v/>
      </c>
      <c r="K1459" s="9">
        <f>IF(Occurrence!K1459&gt;0,Occurrence!K1459*$B$6,0)</f>
        <v/>
      </c>
      <c r="L1459" s="9">
        <f>IF(Occurrence!K1459&gt;0,MAX(0,(Occurrence!K1459-$E$4)*$B$7+$E$4*$B$6),0)</f>
        <v/>
      </c>
      <c r="M1459" s="9">
        <f>Data!X1459+$B$11</f>
        <v/>
      </c>
      <c r="N1459" s="9">
        <f>(Data!X1459-$D$9)*$B$12+$D$9+$B$11</f>
        <v/>
      </c>
      <c r="O1459" s="9">
        <f>Data!Y1459+$B$11</f>
        <v/>
      </c>
      <c r="P1459" s="9">
        <f>(Data!Y1459-$E$9)*$B$12+$E$9+$B$11</f>
        <v/>
      </c>
    </row>
    <row r="1460">
      <c r="H1460" s="14">
        <f>Data!A1460</f>
        <v/>
      </c>
      <c r="I1460" s="9">
        <f>IF(Occurrence!J1460&gt;0,Occurrence!J1460*$B$6,0)</f>
        <v/>
      </c>
      <c r="J1460" s="9">
        <f>IF(Occurrence!J1460&gt;0,MAX(0,(Occurrence!J1460-$D$4)*$B$7+$D$4*$B$6),0)</f>
        <v/>
      </c>
      <c r="K1460" s="9">
        <f>IF(Occurrence!K1460&gt;0,Occurrence!K1460*$B$6,0)</f>
        <v/>
      </c>
      <c r="L1460" s="9">
        <f>IF(Occurrence!K1460&gt;0,MAX(0,(Occurrence!K1460-$E$4)*$B$7+$E$4*$B$6),0)</f>
        <v/>
      </c>
      <c r="M1460" s="9">
        <f>Data!X1460+$B$11</f>
        <v/>
      </c>
      <c r="N1460" s="9">
        <f>(Data!X1460-$D$9)*$B$12+$D$9+$B$11</f>
        <v/>
      </c>
      <c r="O1460" s="9">
        <f>Data!Y1460+$B$11</f>
        <v/>
      </c>
      <c r="P1460" s="9">
        <f>(Data!Y1460-$E$9)*$B$12+$E$9+$B$11</f>
        <v/>
      </c>
    </row>
    <row r="1461">
      <c r="H1461" s="14">
        <f>Data!A1461</f>
        <v/>
      </c>
      <c r="I1461" s="9">
        <f>IF(Occurrence!J1461&gt;0,Occurrence!J1461*$B$6,0)</f>
        <v/>
      </c>
      <c r="J1461" s="9">
        <f>IF(Occurrence!J1461&gt;0,MAX(0,(Occurrence!J1461-$D$4)*$B$7+$D$4*$B$6),0)</f>
        <v/>
      </c>
      <c r="K1461" s="9">
        <f>IF(Occurrence!K1461&gt;0,Occurrence!K1461*$B$6,0)</f>
        <v/>
      </c>
      <c r="L1461" s="9">
        <f>IF(Occurrence!K1461&gt;0,MAX(0,(Occurrence!K1461-$E$4)*$B$7+$E$4*$B$6),0)</f>
        <v/>
      </c>
      <c r="M1461" s="9">
        <f>Data!X1461+$B$11</f>
        <v/>
      </c>
      <c r="N1461" s="9">
        <f>(Data!X1461-$D$9)*$B$12+$D$9+$B$11</f>
        <v/>
      </c>
      <c r="O1461" s="9">
        <f>Data!Y1461+$B$11</f>
        <v/>
      </c>
      <c r="P1461" s="9">
        <f>(Data!Y1461-$E$9)*$B$12+$E$9+$B$11</f>
        <v/>
      </c>
    </row>
    <row r="1462">
      <c r="H1462" s="14">
        <f>Data!A1462</f>
        <v/>
      </c>
      <c r="I1462" s="9">
        <f>IF(Occurrence!J1462&gt;0,Occurrence!J1462*$B$6,0)</f>
        <v/>
      </c>
      <c r="J1462" s="9">
        <f>IF(Occurrence!J1462&gt;0,MAX(0,(Occurrence!J1462-$D$4)*$B$7+$D$4*$B$6),0)</f>
        <v/>
      </c>
      <c r="K1462" s="9">
        <f>IF(Occurrence!K1462&gt;0,Occurrence!K1462*$B$6,0)</f>
        <v/>
      </c>
      <c r="L1462" s="9">
        <f>IF(Occurrence!K1462&gt;0,MAX(0,(Occurrence!K1462-$E$4)*$B$7+$E$4*$B$6),0)</f>
        <v/>
      </c>
      <c r="M1462" s="9">
        <f>Data!X1462+$B$11</f>
        <v/>
      </c>
      <c r="N1462" s="9">
        <f>(Data!X1462-$D$9)*$B$12+$D$9+$B$11</f>
        <v/>
      </c>
      <c r="O1462" s="9">
        <f>Data!Y1462+$B$11</f>
        <v/>
      </c>
      <c r="P1462" s="9">
        <f>(Data!Y1462-$E$9)*$B$12+$E$9+$B$11</f>
        <v/>
      </c>
    </row>
    <row r="1463">
      <c r="H1463" s="14">
        <f>Data!A1463</f>
        <v/>
      </c>
      <c r="I1463" s="9">
        <f>IF(Occurrence!J1463&gt;0,Occurrence!J1463*$B$6,0)</f>
        <v/>
      </c>
      <c r="J1463" s="9">
        <f>IF(Occurrence!J1463&gt;0,MAX(0,(Occurrence!J1463-$D$4)*$B$7+$D$4*$B$6),0)</f>
        <v/>
      </c>
      <c r="K1463" s="9">
        <f>IF(Occurrence!K1463&gt;0,Occurrence!K1463*$B$6,0)</f>
        <v/>
      </c>
      <c r="L1463" s="9">
        <f>IF(Occurrence!K1463&gt;0,MAX(0,(Occurrence!K1463-$E$4)*$B$7+$E$4*$B$6),0)</f>
        <v/>
      </c>
      <c r="M1463" s="9">
        <f>Data!X1463+$B$11</f>
        <v/>
      </c>
      <c r="N1463" s="9">
        <f>(Data!X1463-$D$9)*$B$12+$D$9+$B$11</f>
        <v/>
      </c>
      <c r="O1463" s="9">
        <f>Data!Y1463+$B$11</f>
        <v/>
      </c>
      <c r="P1463" s="9">
        <f>(Data!Y1463-$E$9)*$B$12+$E$9+$B$11</f>
        <v/>
      </c>
    </row>
    <row r="1464">
      <c r="H1464" s="14">
        <f>Data!A1464</f>
        <v/>
      </c>
      <c r="I1464" s="9">
        <f>IF(Occurrence!J1464&gt;0,Occurrence!J1464*$B$6,0)</f>
        <v/>
      </c>
      <c r="J1464" s="9">
        <f>IF(Occurrence!J1464&gt;0,MAX(0,(Occurrence!J1464-$D$4)*$B$7+$D$4*$B$6),0)</f>
        <v/>
      </c>
      <c r="K1464" s="9">
        <f>IF(Occurrence!K1464&gt;0,Occurrence!K1464*$B$6,0)</f>
        <v/>
      </c>
      <c r="L1464" s="9">
        <f>IF(Occurrence!K1464&gt;0,MAX(0,(Occurrence!K1464-$E$4)*$B$7+$E$4*$B$6),0)</f>
        <v/>
      </c>
      <c r="M1464" s="9">
        <f>Data!X1464+$B$11</f>
        <v/>
      </c>
      <c r="N1464" s="9">
        <f>(Data!X1464-$D$9)*$B$12+$D$9+$B$11</f>
        <v/>
      </c>
      <c r="O1464" s="9">
        <f>Data!Y1464+$B$11</f>
        <v/>
      </c>
      <c r="P1464" s="9">
        <f>(Data!Y1464-$E$9)*$B$12+$E$9+$B$11</f>
        <v/>
      </c>
    </row>
    <row r="1465">
      <c r="H1465" s="14">
        <f>Data!A1465</f>
        <v/>
      </c>
      <c r="I1465" s="9">
        <f>IF(Occurrence!J1465&gt;0,Occurrence!J1465*$B$6,0)</f>
        <v/>
      </c>
      <c r="J1465" s="9">
        <f>IF(Occurrence!J1465&gt;0,MAX(0,(Occurrence!J1465-$D$4)*$B$7+$D$4*$B$6),0)</f>
        <v/>
      </c>
      <c r="K1465" s="9">
        <f>IF(Occurrence!K1465&gt;0,Occurrence!K1465*$B$6,0)</f>
        <v/>
      </c>
      <c r="L1465" s="9">
        <f>IF(Occurrence!K1465&gt;0,MAX(0,(Occurrence!K1465-$E$4)*$B$7+$E$4*$B$6),0)</f>
        <v/>
      </c>
      <c r="M1465" s="9">
        <f>Data!X1465+$B$11</f>
        <v/>
      </c>
      <c r="N1465" s="9">
        <f>(Data!X1465-$D$9)*$B$12+$D$9+$B$11</f>
        <v/>
      </c>
      <c r="O1465" s="9">
        <f>Data!Y1465+$B$11</f>
        <v/>
      </c>
      <c r="P1465" s="9">
        <f>(Data!Y1465-$E$9)*$B$12+$E$9+$B$11</f>
        <v/>
      </c>
    </row>
    <row r="1466">
      <c r="H1466" s="14">
        <f>Data!A1466</f>
        <v/>
      </c>
      <c r="I1466" s="9">
        <f>IF(Occurrence!J1466&gt;0,Occurrence!J1466*$B$6,0)</f>
        <v/>
      </c>
      <c r="J1466" s="9">
        <f>IF(Occurrence!J1466&gt;0,MAX(0,(Occurrence!J1466-$D$4)*$B$7+$D$4*$B$6),0)</f>
        <v/>
      </c>
      <c r="K1466" s="9">
        <f>IF(Occurrence!K1466&gt;0,Occurrence!K1466*$B$6,0)</f>
        <v/>
      </c>
      <c r="L1466" s="9">
        <f>IF(Occurrence!K1466&gt;0,MAX(0,(Occurrence!K1466-$E$4)*$B$7+$E$4*$B$6),0)</f>
        <v/>
      </c>
      <c r="M1466" s="9">
        <f>Data!X1466+$B$11</f>
        <v/>
      </c>
      <c r="N1466" s="9">
        <f>(Data!X1466-$D$9)*$B$12+$D$9+$B$11</f>
        <v/>
      </c>
      <c r="O1466" s="9">
        <f>Data!Y1466+$B$11</f>
        <v/>
      </c>
      <c r="P1466" s="9">
        <f>(Data!Y1466-$E$9)*$B$12+$E$9+$B$11</f>
        <v/>
      </c>
    </row>
    <row r="1467">
      <c r="H1467" s="14">
        <f>Data!A1467</f>
        <v/>
      </c>
      <c r="I1467" s="9">
        <f>IF(Occurrence!J1467&gt;0,Occurrence!J1467*$B$6,0)</f>
        <v/>
      </c>
      <c r="J1467" s="9">
        <f>IF(Occurrence!J1467&gt;0,MAX(0,(Occurrence!J1467-$D$4)*$B$7+$D$4*$B$6),0)</f>
        <v/>
      </c>
      <c r="K1467" s="9">
        <f>IF(Occurrence!K1467&gt;0,Occurrence!K1467*$B$6,0)</f>
        <v/>
      </c>
      <c r="L1467" s="9">
        <f>IF(Occurrence!K1467&gt;0,MAX(0,(Occurrence!K1467-$E$4)*$B$7+$E$4*$B$6),0)</f>
        <v/>
      </c>
      <c r="M1467" s="9">
        <f>Data!X1467+$B$11</f>
        <v/>
      </c>
      <c r="N1467" s="9">
        <f>(Data!X1467-$D$9)*$B$12+$D$9+$B$11</f>
        <v/>
      </c>
      <c r="O1467" s="9">
        <f>Data!Y1467+$B$11</f>
        <v/>
      </c>
      <c r="P1467" s="9">
        <f>(Data!Y1467-$E$9)*$B$12+$E$9+$B$11</f>
        <v/>
      </c>
    </row>
    <row r="1468">
      <c r="H1468" s="14">
        <f>Data!A1468</f>
        <v/>
      </c>
      <c r="I1468" s="9">
        <f>IF(Occurrence!J1468&gt;0,Occurrence!J1468*$B$6,0)</f>
        <v/>
      </c>
      <c r="J1468" s="9">
        <f>IF(Occurrence!J1468&gt;0,MAX(0,(Occurrence!J1468-$D$4)*$B$7+$D$4*$B$6),0)</f>
        <v/>
      </c>
      <c r="K1468" s="9">
        <f>IF(Occurrence!K1468&gt;0,Occurrence!K1468*$B$6,0)</f>
        <v/>
      </c>
      <c r="L1468" s="9">
        <f>IF(Occurrence!K1468&gt;0,MAX(0,(Occurrence!K1468-$E$4)*$B$7+$E$4*$B$6),0)</f>
        <v/>
      </c>
      <c r="M1468" s="9">
        <f>Data!X1468+$B$11</f>
        <v/>
      </c>
      <c r="N1468" s="9">
        <f>(Data!X1468-$D$9)*$B$12+$D$9+$B$11</f>
        <v/>
      </c>
      <c r="O1468" s="9">
        <f>Data!Y1468+$B$11</f>
        <v/>
      </c>
      <c r="P1468" s="9">
        <f>(Data!Y1468-$E$9)*$B$12+$E$9+$B$11</f>
        <v/>
      </c>
    </row>
    <row r="1469">
      <c r="H1469" s="14">
        <f>Data!A1469</f>
        <v/>
      </c>
      <c r="I1469" s="9">
        <f>IF(Occurrence!J1469&gt;0,Occurrence!J1469*$B$6,0)</f>
        <v/>
      </c>
      <c r="J1469" s="9">
        <f>IF(Occurrence!J1469&gt;0,MAX(0,(Occurrence!J1469-$D$4)*$B$7+$D$4*$B$6),0)</f>
        <v/>
      </c>
      <c r="K1469" s="9">
        <f>IF(Occurrence!K1469&gt;0,Occurrence!K1469*$B$6,0)</f>
        <v/>
      </c>
      <c r="L1469" s="9">
        <f>IF(Occurrence!K1469&gt;0,MAX(0,(Occurrence!K1469-$E$4)*$B$7+$E$4*$B$6),0)</f>
        <v/>
      </c>
      <c r="M1469" s="9">
        <f>Data!X1469+$B$11</f>
        <v/>
      </c>
      <c r="N1469" s="9">
        <f>(Data!X1469-$D$9)*$B$12+$D$9+$B$11</f>
        <v/>
      </c>
      <c r="O1469" s="9">
        <f>Data!Y1469+$B$11</f>
        <v/>
      </c>
      <c r="P1469" s="9">
        <f>(Data!Y1469-$E$9)*$B$12+$E$9+$B$11</f>
        <v/>
      </c>
    </row>
    <row r="1470">
      <c r="H1470" s="14">
        <f>Data!A1470</f>
        <v/>
      </c>
      <c r="I1470" s="9">
        <f>IF(Occurrence!J1470&gt;0,Occurrence!J1470*$B$6,0)</f>
        <v/>
      </c>
      <c r="J1470" s="9">
        <f>IF(Occurrence!J1470&gt;0,MAX(0,(Occurrence!J1470-$D$4)*$B$7+$D$4*$B$6),0)</f>
        <v/>
      </c>
      <c r="K1470" s="9">
        <f>IF(Occurrence!K1470&gt;0,Occurrence!K1470*$B$6,0)</f>
        <v/>
      </c>
      <c r="L1470" s="9">
        <f>IF(Occurrence!K1470&gt;0,MAX(0,(Occurrence!K1470-$E$4)*$B$7+$E$4*$B$6),0)</f>
        <v/>
      </c>
      <c r="M1470" s="9">
        <f>Data!X1470+$B$11</f>
        <v/>
      </c>
      <c r="N1470" s="9">
        <f>(Data!X1470-$D$9)*$B$12+$D$9+$B$11</f>
        <v/>
      </c>
      <c r="O1470" s="9">
        <f>Data!Y1470+$B$11</f>
        <v/>
      </c>
      <c r="P1470" s="9">
        <f>(Data!Y1470-$E$9)*$B$12+$E$9+$B$11</f>
        <v/>
      </c>
    </row>
    <row r="1471">
      <c r="H1471" s="14">
        <f>Data!A1471</f>
        <v/>
      </c>
      <c r="I1471" s="9">
        <f>IF(Occurrence!J1471&gt;0,Occurrence!J1471*$B$6,0)</f>
        <v/>
      </c>
      <c r="J1471" s="9">
        <f>IF(Occurrence!J1471&gt;0,MAX(0,(Occurrence!J1471-$D$4)*$B$7+$D$4*$B$6),0)</f>
        <v/>
      </c>
      <c r="K1471" s="9">
        <f>IF(Occurrence!K1471&gt;0,Occurrence!K1471*$B$6,0)</f>
        <v/>
      </c>
      <c r="L1471" s="9">
        <f>IF(Occurrence!K1471&gt;0,MAX(0,(Occurrence!K1471-$E$4)*$B$7+$E$4*$B$6),0)</f>
        <v/>
      </c>
      <c r="M1471" s="9">
        <f>Data!X1471+$B$11</f>
        <v/>
      </c>
      <c r="N1471" s="9">
        <f>(Data!X1471-$D$9)*$B$12+$D$9+$B$11</f>
        <v/>
      </c>
      <c r="O1471" s="9">
        <f>Data!Y1471+$B$11</f>
        <v/>
      </c>
      <c r="P1471" s="9">
        <f>(Data!Y1471-$E$9)*$B$12+$E$9+$B$11</f>
        <v/>
      </c>
    </row>
    <row r="1472">
      <c r="H1472" s="14">
        <f>Data!A1472</f>
        <v/>
      </c>
      <c r="I1472" s="9">
        <f>IF(Occurrence!J1472&gt;0,Occurrence!J1472*$B$6,0)</f>
        <v/>
      </c>
      <c r="J1472" s="9">
        <f>IF(Occurrence!J1472&gt;0,MAX(0,(Occurrence!J1472-$D$4)*$B$7+$D$4*$B$6),0)</f>
        <v/>
      </c>
      <c r="K1472" s="9">
        <f>IF(Occurrence!K1472&gt;0,Occurrence!K1472*$B$6,0)</f>
        <v/>
      </c>
      <c r="L1472" s="9">
        <f>IF(Occurrence!K1472&gt;0,MAX(0,(Occurrence!K1472-$E$4)*$B$7+$E$4*$B$6),0)</f>
        <v/>
      </c>
      <c r="M1472" s="9">
        <f>Data!X1472+$B$11</f>
        <v/>
      </c>
      <c r="N1472" s="9">
        <f>(Data!X1472-$D$9)*$B$12+$D$9+$B$11</f>
        <v/>
      </c>
      <c r="O1472" s="9">
        <f>Data!Y1472+$B$11</f>
        <v/>
      </c>
      <c r="P1472" s="9">
        <f>(Data!Y1472-$E$9)*$B$12+$E$9+$B$11</f>
        <v/>
      </c>
    </row>
    <row r="1473">
      <c r="H1473" s="14">
        <f>Data!A1473</f>
        <v/>
      </c>
      <c r="I1473" s="9">
        <f>IF(Occurrence!J1473&gt;0,Occurrence!J1473*$B$6,0)</f>
        <v/>
      </c>
      <c r="J1473" s="9">
        <f>IF(Occurrence!J1473&gt;0,MAX(0,(Occurrence!J1473-$D$4)*$B$7+$D$4*$B$6),0)</f>
        <v/>
      </c>
      <c r="K1473" s="9">
        <f>IF(Occurrence!K1473&gt;0,Occurrence!K1473*$B$6,0)</f>
        <v/>
      </c>
      <c r="L1473" s="9">
        <f>IF(Occurrence!K1473&gt;0,MAX(0,(Occurrence!K1473-$E$4)*$B$7+$E$4*$B$6),0)</f>
        <v/>
      </c>
      <c r="M1473" s="9">
        <f>Data!X1473+$B$11</f>
        <v/>
      </c>
      <c r="N1473" s="9">
        <f>(Data!X1473-$D$9)*$B$12+$D$9+$B$11</f>
        <v/>
      </c>
      <c r="O1473" s="9">
        <f>Data!Y1473+$B$11</f>
        <v/>
      </c>
      <c r="P1473" s="9">
        <f>(Data!Y1473-$E$9)*$B$12+$E$9+$B$11</f>
        <v/>
      </c>
    </row>
    <row r="1474">
      <c r="H1474" s="14">
        <f>Data!A1474</f>
        <v/>
      </c>
      <c r="I1474" s="9">
        <f>IF(Occurrence!J1474&gt;0,Occurrence!J1474*$B$6,0)</f>
        <v/>
      </c>
      <c r="J1474" s="9">
        <f>IF(Occurrence!J1474&gt;0,MAX(0,(Occurrence!J1474-$D$4)*$B$7+$D$4*$B$6),0)</f>
        <v/>
      </c>
      <c r="K1474" s="9">
        <f>IF(Occurrence!K1474&gt;0,Occurrence!K1474*$B$6,0)</f>
        <v/>
      </c>
      <c r="L1474" s="9">
        <f>IF(Occurrence!K1474&gt;0,MAX(0,(Occurrence!K1474-$E$4)*$B$7+$E$4*$B$6),0)</f>
        <v/>
      </c>
      <c r="M1474" s="9">
        <f>Data!X1474+$B$11</f>
        <v/>
      </c>
      <c r="N1474" s="9">
        <f>(Data!X1474-$D$9)*$B$12+$D$9+$B$11</f>
        <v/>
      </c>
      <c r="O1474" s="9">
        <f>Data!Y1474+$B$11</f>
        <v/>
      </c>
      <c r="P1474" s="9">
        <f>(Data!Y1474-$E$9)*$B$12+$E$9+$B$11</f>
        <v/>
      </c>
    </row>
    <row r="1475">
      <c r="H1475" s="14">
        <f>Data!A1475</f>
        <v/>
      </c>
      <c r="I1475" s="9">
        <f>IF(Occurrence!J1475&gt;0,Occurrence!J1475*$B$6,0)</f>
        <v/>
      </c>
      <c r="J1475" s="9">
        <f>IF(Occurrence!J1475&gt;0,MAX(0,(Occurrence!J1475-$D$4)*$B$7+$D$4*$B$6),0)</f>
        <v/>
      </c>
      <c r="K1475" s="9">
        <f>IF(Occurrence!K1475&gt;0,Occurrence!K1475*$B$6,0)</f>
        <v/>
      </c>
      <c r="L1475" s="9">
        <f>IF(Occurrence!K1475&gt;0,MAX(0,(Occurrence!K1475-$E$4)*$B$7+$E$4*$B$6),0)</f>
        <v/>
      </c>
      <c r="M1475" s="9">
        <f>Data!X1475+$B$11</f>
        <v/>
      </c>
      <c r="N1475" s="9">
        <f>(Data!X1475-$D$9)*$B$12+$D$9+$B$11</f>
        <v/>
      </c>
      <c r="O1475" s="9">
        <f>Data!Y1475+$B$11</f>
        <v/>
      </c>
      <c r="P1475" s="9">
        <f>(Data!Y1475-$E$9)*$B$12+$E$9+$B$11</f>
        <v/>
      </c>
    </row>
    <row r="1476">
      <c r="H1476" s="14">
        <f>Data!A1476</f>
        <v/>
      </c>
      <c r="I1476" s="9">
        <f>IF(Occurrence!J1476&gt;0,Occurrence!J1476*$B$6,0)</f>
        <v/>
      </c>
      <c r="J1476" s="9">
        <f>IF(Occurrence!J1476&gt;0,MAX(0,(Occurrence!J1476-$D$4)*$B$7+$D$4*$B$6),0)</f>
        <v/>
      </c>
      <c r="K1476" s="9">
        <f>IF(Occurrence!K1476&gt;0,Occurrence!K1476*$B$6,0)</f>
        <v/>
      </c>
      <c r="L1476" s="9">
        <f>IF(Occurrence!K1476&gt;0,MAX(0,(Occurrence!K1476-$E$4)*$B$7+$E$4*$B$6),0)</f>
        <v/>
      </c>
      <c r="M1476" s="9">
        <f>Data!X1476+$B$11</f>
        <v/>
      </c>
      <c r="N1476" s="9">
        <f>(Data!X1476-$D$9)*$B$12+$D$9+$B$11</f>
        <v/>
      </c>
      <c r="O1476" s="9">
        <f>Data!Y1476+$B$11</f>
        <v/>
      </c>
      <c r="P1476" s="9">
        <f>(Data!Y1476-$E$9)*$B$12+$E$9+$B$11</f>
        <v/>
      </c>
    </row>
    <row r="1477">
      <c r="H1477" s="14">
        <f>Data!A1477</f>
        <v/>
      </c>
      <c r="I1477" s="9">
        <f>IF(Occurrence!J1477&gt;0,Occurrence!J1477*$B$6,0)</f>
        <v/>
      </c>
      <c r="J1477" s="9">
        <f>IF(Occurrence!J1477&gt;0,MAX(0,(Occurrence!J1477-$D$4)*$B$7+$D$4*$B$6),0)</f>
        <v/>
      </c>
      <c r="K1477" s="9">
        <f>IF(Occurrence!K1477&gt;0,Occurrence!K1477*$B$6,0)</f>
        <v/>
      </c>
      <c r="L1477" s="9">
        <f>IF(Occurrence!K1477&gt;0,MAX(0,(Occurrence!K1477-$E$4)*$B$7+$E$4*$B$6),0)</f>
        <v/>
      </c>
      <c r="M1477" s="9">
        <f>Data!X1477+$B$11</f>
        <v/>
      </c>
      <c r="N1477" s="9">
        <f>(Data!X1477-$D$9)*$B$12+$D$9+$B$11</f>
        <v/>
      </c>
      <c r="O1477" s="9">
        <f>Data!Y1477+$B$11</f>
        <v/>
      </c>
      <c r="P1477" s="9">
        <f>(Data!Y1477-$E$9)*$B$12+$E$9+$B$11</f>
        <v/>
      </c>
    </row>
    <row r="1478">
      <c r="H1478" s="14">
        <f>Data!A1478</f>
        <v/>
      </c>
      <c r="I1478" s="9">
        <f>IF(Occurrence!J1478&gt;0,Occurrence!J1478*$B$6,0)</f>
        <v/>
      </c>
      <c r="J1478" s="9">
        <f>IF(Occurrence!J1478&gt;0,MAX(0,(Occurrence!J1478-$D$4)*$B$7+$D$4*$B$6),0)</f>
        <v/>
      </c>
      <c r="K1478" s="9">
        <f>IF(Occurrence!K1478&gt;0,Occurrence!K1478*$B$6,0)</f>
        <v/>
      </c>
      <c r="L1478" s="9">
        <f>IF(Occurrence!K1478&gt;0,MAX(0,(Occurrence!K1478-$E$4)*$B$7+$E$4*$B$6),0)</f>
        <v/>
      </c>
      <c r="M1478" s="9">
        <f>Data!X1478+$B$11</f>
        <v/>
      </c>
      <c r="N1478" s="9">
        <f>(Data!X1478-$D$9)*$B$12+$D$9+$B$11</f>
        <v/>
      </c>
      <c r="O1478" s="9">
        <f>Data!Y1478+$B$11</f>
        <v/>
      </c>
      <c r="P1478" s="9">
        <f>(Data!Y1478-$E$9)*$B$12+$E$9+$B$11</f>
        <v/>
      </c>
    </row>
    <row r="1479">
      <c r="H1479" s="14">
        <f>Data!A1479</f>
        <v/>
      </c>
      <c r="I1479" s="9">
        <f>IF(Occurrence!J1479&gt;0,Occurrence!J1479*$B$6,0)</f>
        <v/>
      </c>
      <c r="J1479" s="9">
        <f>IF(Occurrence!J1479&gt;0,MAX(0,(Occurrence!J1479-$D$4)*$B$7+$D$4*$B$6),0)</f>
        <v/>
      </c>
      <c r="K1479" s="9">
        <f>IF(Occurrence!K1479&gt;0,Occurrence!K1479*$B$6,0)</f>
        <v/>
      </c>
      <c r="L1479" s="9">
        <f>IF(Occurrence!K1479&gt;0,MAX(0,(Occurrence!K1479-$E$4)*$B$7+$E$4*$B$6),0)</f>
        <v/>
      </c>
      <c r="M1479" s="9">
        <f>Data!X1479+$B$11</f>
        <v/>
      </c>
      <c r="N1479" s="9">
        <f>(Data!X1479-$D$9)*$B$12+$D$9+$B$11</f>
        <v/>
      </c>
      <c r="O1479" s="9">
        <f>Data!Y1479+$B$11</f>
        <v/>
      </c>
      <c r="P1479" s="9">
        <f>(Data!Y1479-$E$9)*$B$12+$E$9+$B$11</f>
        <v/>
      </c>
    </row>
    <row r="1480">
      <c r="H1480" s="14">
        <f>Data!A1480</f>
        <v/>
      </c>
      <c r="I1480" s="9">
        <f>IF(Occurrence!J1480&gt;0,Occurrence!J1480*$B$6,0)</f>
        <v/>
      </c>
      <c r="J1480" s="9">
        <f>IF(Occurrence!J1480&gt;0,MAX(0,(Occurrence!J1480-$D$4)*$B$7+$D$4*$B$6),0)</f>
        <v/>
      </c>
      <c r="K1480" s="9">
        <f>IF(Occurrence!K1480&gt;0,Occurrence!K1480*$B$6,0)</f>
        <v/>
      </c>
      <c r="L1480" s="9">
        <f>IF(Occurrence!K1480&gt;0,MAX(0,(Occurrence!K1480-$E$4)*$B$7+$E$4*$B$6),0)</f>
        <v/>
      </c>
      <c r="M1480" s="9">
        <f>Data!X1480+$B$11</f>
        <v/>
      </c>
      <c r="N1480" s="9">
        <f>(Data!X1480-$D$9)*$B$12+$D$9+$B$11</f>
        <v/>
      </c>
      <c r="O1480" s="9">
        <f>Data!Y1480+$B$11</f>
        <v/>
      </c>
      <c r="P1480" s="9">
        <f>(Data!Y1480-$E$9)*$B$12+$E$9+$B$11</f>
        <v/>
      </c>
    </row>
    <row r="1481">
      <c r="H1481" s="14">
        <f>Data!A1481</f>
        <v/>
      </c>
      <c r="I1481" s="9">
        <f>IF(Occurrence!J1481&gt;0,Occurrence!J1481*$B$6,0)</f>
        <v/>
      </c>
      <c r="J1481" s="9">
        <f>IF(Occurrence!J1481&gt;0,MAX(0,(Occurrence!J1481-$D$4)*$B$7+$D$4*$B$6),0)</f>
        <v/>
      </c>
      <c r="K1481" s="9">
        <f>IF(Occurrence!K1481&gt;0,Occurrence!K1481*$B$6,0)</f>
        <v/>
      </c>
      <c r="L1481" s="9">
        <f>IF(Occurrence!K1481&gt;0,MAX(0,(Occurrence!K1481-$E$4)*$B$7+$E$4*$B$6),0)</f>
        <v/>
      </c>
      <c r="M1481" s="9">
        <f>Data!X1481+$B$11</f>
        <v/>
      </c>
      <c r="N1481" s="9">
        <f>(Data!X1481-$D$9)*$B$12+$D$9+$B$11</f>
        <v/>
      </c>
      <c r="O1481" s="9">
        <f>Data!Y1481+$B$11</f>
        <v/>
      </c>
      <c r="P1481" s="9">
        <f>(Data!Y1481-$E$9)*$B$12+$E$9+$B$11</f>
        <v/>
      </c>
    </row>
    <row r="1482">
      <c r="H1482" s="14">
        <f>Data!A1482</f>
        <v/>
      </c>
      <c r="I1482" s="9">
        <f>IF(Occurrence!J1482&gt;0,Occurrence!J1482*$B$6,0)</f>
        <v/>
      </c>
      <c r="J1482" s="9">
        <f>IF(Occurrence!J1482&gt;0,MAX(0,(Occurrence!J1482-$D$4)*$B$7+$D$4*$B$6),0)</f>
        <v/>
      </c>
      <c r="K1482" s="9">
        <f>IF(Occurrence!K1482&gt;0,Occurrence!K1482*$B$6,0)</f>
        <v/>
      </c>
      <c r="L1482" s="9">
        <f>IF(Occurrence!K1482&gt;0,MAX(0,(Occurrence!K1482-$E$4)*$B$7+$E$4*$B$6),0)</f>
        <v/>
      </c>
      <c r="M1482" s="9">
        <f>Data!X1482+$B$11</f>
        <v/>
      </c>
      <c r="N1482" s="9">
        <f>(Data!X1482-$D$9)*$B$12+$D$9+$B$11</f>
        <v/>
      </c>
      <c r="O1482" s="9">
        <f>Data!Y1482+$B$11</f>
        <v/>
      </c>
      <c r="P1482" s="9">
        <f>(Data!Y1482-$E$9)*$B$12+$E$9+$B$11</f>
        <v/>
      </c>
    </row>
    <row r="1483">
      <c r="H1483" s="14">
        <f>Data!A1483</f>
        <v/>
      </c>
      <c r="I1483" s="9">
        <f>IF(Occurrence!J1483&gt;0,Occurrence!J1483*$B$6,0)</f>
        <v/>
      </c>
      <c r="J1483" s="9">
        <f>IF(Occurrence!J1483&gt;0,MAX(0,(Occurrence!J1483-$D$4)*$B$7+$D$4*$B$6),0)</f>
        <v/>
      </c>
      <c r="K1483" s="9">
        <f>IF(Occurrence!K1483&gt;0,Occurrence!K1483*$B$6,0)</f>
        <v/>
      </c>
      <c r="L1483" s="9">
        <f>IF(Occurrence!K1483&gt;0,MAX(0,(Occurrence!K1483-$E$4)*$B$7+$E$4*$B$6),0)</f>
        <v/>
      </c>
      <c r="M1483" s="9">
        <f>Data!X1483+$B$11</f>
        <v/>
      </c>
      <c r="N1483" s="9">
        <f>(Data!X1483-$D$9)*$B$12+$D$9+$B$11</f>
        <v/>
      </c>
      <c r="O1483" s="9">
        <f>Data!Y1483+$B$11</f>
        <v/>
      </c>
      <c r="P1483" s="9">
        <f>(Data!Y1483-$E$9)*$B$12+$E$9+$B$11</f>
        <v/>
      </c>
    </row>
    <row r="1484">
      <c r="H1484" s="14">
        <f>Data!A1484</f>
        <v/>
      </c>
      <c r="I1484" s="9">
        <f>IF(Occurrence!J1484&gt;0,Occurrence!J1484*$B$6,0)</f>
        <v/>
      </c>
      <c r="J1484" s="9">
        <f>IF(Occurrence!J1484&gt;0,MAX(0,(Occurrence!J1484-$D$4)*$B$7+$D$4*$B$6),0)</f>
        <v/>
      </c>
      <c r="K1484" s="9">
        <f>IF(Occurrence!K1484&gt;0,Occurrence!K1484*$B$6,0)</f>
        <v/>
      </c>
      <c r="L1484" s="9">
        <f>IF(Occurrence!K1484&gt;0,MAX(0,(Occurrence!K1484-$E$4)*$B$7+$E$4*$B$6),0)</f>
        <v/>
      </c>
      <c r="M1484" s="9">
        <f>Data!X1484+$B$11</f>
        <v/>
      </c>
      <c r="N1484" s="9">
        <f>(Data!X1484-$D$9)*$B$12+$D$9+$B$11</f>
        <v/>
      </c>
      <c r="O1484" s="9">
        <f>Data!Y1484+$B$11</f>
        <v/>
      </c>
      <c r="P1484" s="9">
        <f>(Data!Y1484-$E$9)*$B$12+$E$9+$B$11</f>
        <v/>
      </c>
    </row>
    <row r="1485">
      <c r="H1485" s="14">
        <f>Data!A1485</f>
        <v/>
      </c>
      <c r="I1485" s="9">
        <f>IF(Occurrence!J1485&gt;0,Occurrence!J1485*$B$6,0)</f>
        <v/>
      </c>
      <c r="J1485" s="9">
        <f>IF(Occurrence!J1485&gt;0,MAX(0,(Occurrence!J1485-$D$4)*$B$7+$D$4*$B$6),0)</f>
        <v/>
      </c>
      <c r="K1485" s="9">
        <f>IF(Occurrence!K1485&gt;0,Occurrence!K1485*$B$6,0)</f>
        <v/>
      </c>
      <c r="L1485" s="9">
        <f>IF(Occurrence!K1485&gt;0,MAX(0,(Occurrence!K1485-$E$4)*$B$7+$E$4*$B$6),0)</f>
        <v/>
      </c>
      <c r="M1485" s="9">
        <f>Data!X1485+$B$11</f>
        <v/>
      </c>
      <c r="N1485" s="9">
        <f>(Data!X1485-$D$9)*$B$12+$D$9+$B$11</f>
        <v/>
      </c>
      <c r="O1485" s="9">
        <f>Data!Y1485+$B$11</f>
        <v/>
      </c>
      <c r="P1485" s="9">
        <f>(Data!Y1485-$E$9)*$B$12+$E$9+$B$11</f>
        <v/>
      </c>
    </row>
    <row r="1486">
      <c r="H1486" s="14">
        <f>Data!A1486</f>
        <v/>
      </c>
      <c r="I1486" s="9">
        <f>IF(Occurrence!J1486&gt;0,Occurrence!J1486*$B$6,0)</f>
        <v/>
      </c>
      <c r="J1486" s="9">
        <f>IF(Occurrence!J1486&gt;0,MAX(0,(Occurrence!J1486-$D$4)*$B$7+$D$4*$B$6),0)</f>
        <v/>
      </c>
      <c r="K1486" s="9">
        <f>IF(Occurrence!K1486&gt;0,Occurrence!K1486*$B$6,0)</f>
        <v/>
      </c>
      <c r="L1486" s="9">
        <f>IF(Occurrence!K1486&gt;0,MAX(0,(Occurrence!K1486-$E$4)*$B$7+$E$4*$B$6),0)</f>
        <v/>
      </c>
      <c r="M1486" s="9">
        <f>Data!X1486+$B$11</f>
        <v/>
      </c>
      <c r="N1486" s="9">
        <f>(Data!X1486-$D$9)*$B$12+$D$9+$B$11</f>
        <v/>
      </c>
      <c r="O1486" s="9">
        <f>Data!Y1486+$B$11</f>
        <v/>
      </c>
      <c r="P1486" s="9">
        <f>(Data!Y1486-$E$9)*$B$12+$E$9+$B$11</f>
        <v/>
      </c>
    </row>
    <row r="1487">
      <c r="H1487" s="14">
        <f>Data!A1487</f>
        <v/>
      </c>
      <c r="I1487" s="9">
        <f>IF(Occurrence!J1487&gt;0,Occurrence!J1487*$B$6,0)</f>
        <v/>
      </c>
      <c r="J1487" s="9">
        <f>IF(Occurrence!J1487&gt;0,MAX(0,(Occurrence!J1487-$D$4)*$B$7+$D$4*$B$6),0)</f>
        <v/>
      </c>
      <c r="K1487" s="9">
        <f>IF(Occurrence!K1487&gt;0,Occurrence!K1487*$B$6,0)</f>
        <v/>
      </c>
      <c r="L1487" s="9">
        <f>IF(Occurrence!K1487&gt;0,MAX(0,(Occurrence!K1487-$E$4)*$B$7+$E$4*$B$6),0)</f>
        <v/>
      </c>
      <c r="M1487" s="9">
        <f>Data!X1487+$B$11</f>
        <v/>
      </c>
      <c r="N1487" s="9">
        <f>(Data!X1487-$D$9)*$B$12+$D$9+$B$11</f>
        <v/>
      </c>
      <c r="O1487" s="9">
        <f>Data!Y1487+$B$11</f>
        <v/>
      </c>
      <c r="P1487" s="9">
        <f>(Data!Y1487-$E$9)*$B$12+$E$9+$B$11</f>
        <v/>
      </c>
    </row>
    <row r="1488">
      <c r="H1488" s="14">
        <f>Data!A1488</f>
        <v/>
      </c>
      <c r="I1488" s="9">
        <f>IF(Occurrence!J1488&gt;0,Occurrence!J1488*$B$6,0)</f>
        <v/>
      </c>
      <c r="J1488" s="9">
        <f>IF(Occurrence!J1488&gt;0,MAX(0,(Occurrence!J1488-$D$4)*$B$7+$D$4*$B$6),0)</f>
        <v/>
      </c>
      <c r="K1488" s="9">
        <f>IF(Occurrence!K1488&gt;0,Occurrence!K1488*$B$6,0)</f>
        <v/>
      </c>
      <c r="L1488" s="9">
        <f>IF(Occurrence!K1488&gt;0,MAX(0,(Occurrence!K1488-$E$4)*$B$7+$E$4*$B$6),0)</f>
        <v/>
      </c>
      <c r="M1488" s="9">
        <f>Data!X1488+$B$11</f>
        <v/>
      </c>
      <c r="N1488" s="9">
        <f>(Data!X1488-$D$9)*$B$12+$D$9+$B$11</f>
        <v/>
      </c>
      <c r="O1488" s="9">
        <f>Data!Y1488+$B$11</f>
        <v/>
      </c>
      <c r="P1488" s="9">
        <f>(Data!Y1488-$E$9)*$B$12+$E$9+$B$11</f>
        <v/>
      </c>
    </row>
    <row r="1489">
      <c r="H1489" s="14">
        <f>Data!A1489</f>
        <v/>
      </c>
      <c r="I1489" s="9">
        <f>IF(Occurrence!J1489&gt;0,Occurrence!J1489*$B$6,0)</f>
        <v/>
      </c>
      <c r="J1489" s="9">
        <f>IF(Occurrence!J1489&gt;0,MAX(0,(Occurrence!J1489-$D$4)*$B$7+$D$4*$B$6),0)</f>
        <v/>
      </c>
      <c r="K1489" s="9">
        <f>IF(Occurrence!K1489&gt;0,Occurrence!K1489*$B$6,0)</f>
        <v/>
      </c>
      <c r="L1489" s="9">
        <f>IF(Occurrence!K1489&gt;0,MAX(0,(Occurrence!K1489-$E$4)*$B$7+$E$4*$B$6),0)</f>
        <v/>
      </c>
      <c r="M1489" s="9">
        <f>Data!X1489+$B$11</f>
        <v/>
      </c>
      <c r="N1489" s="9">
        <f>(Data!X1489-$D$9)*$B$12+$D$9+$B$11</f>
        <v/>
      </c>
      <c r="O1489" s="9">
        <f>Data!Y1489+$B$11</f>
        <v/>
      </c>
      <c r="P1489" s="9">
        <f>(Data!Y1489-$E$9)*$B$12+$E$9+$B$11</f>
        <v/>
      </c>
    </row>
    <row r="1490">
      <c r="H1490" s="14">
        <f>Data!A1490</f>
        <v/>
      </c>
      <c r="I1490" s="9">
        <f>IF(Occurrence!J1490&gt;0,Occurrence!J1490*$B$6,0)</f>
        <v/>
      </c>
      <c r="J1490" s="9">
        <f>IF(Occurrence!J1490&gt;0,MAX(0,(Occurrence!J1490-$D$4)*$B$7+$D$4*$B$6),0)</f>
        <v/>
      </c>
      <c r="K1490" s="9">
        <f>IF(Occurrence!K1490&gt;0,Occurrence!K1490*$B$6,0)</f>
        <v/>
      </c>
      <c r="L1490" s="9">
        <f>IF(Occurrence!K1490&gt;0,MAX(0,(Occurrence!K1490-$E$4)*$B$7+$E$4*$B$6),0)</f>
        <v/>
      </c>
      <c r="M1490" s="9">
        <f>Data!X1490+$B$11</f>
        <v/>
      </c>
      <c r="N1490" s="9">
        <f>(Data!X1490-$D$9)*$B$12+$D$9+$B$11</f>
        <v/>
      </c>
      <c r="O1490" s="9">
        <f>Data!Y1490+$B$11</f>
        <v/>
      </c>
      <c r="P1490" s="9">
        <f>(Data!Y1490-$E$9)*$B$12+$E$9+$B$11</f>
        <v/>
      </c>
    </row>
    <row r="1491">
      <c r="H1491" s="14">
        <f>Data!A1491</f>
        <v/>
      </c>
      <c r="I1491" s="9">
        <f>IF(Occurrence!J1491&gt;0,Occurrence!J1491*$B$6,0)</f>
        <v/>
      </c>
      <c r="J1491" s="9">
        <f>IF(Occurrence!J1491&gt;0,MAX(0,(Occurrence!J1491-$D$4)*$B$7+$D$4*$B$6),0)</f>
        <v/>
      </c>
      <c r="K1491" s="9">
        <f>IF(Occurrence!K1491&gt;0,Occurrence!K1491*$B$6,0)</f>
        <v/>
      </c>
      <c r="L1491" s="9">
        <f>IF(Occurrence!K1491&gt;0,MAX(0,(Occurrence!K1491-$E$4)*$B$7+$E$4*$B$6),0)</f>
        <v/>
      </c>
      <c r="M1491" s="9">
        <f>Data!X1491+$B$11</f>
        <v/>
      </c>
      <c r="N1491" s="9">
        <f>(Data!X1491-$D$9)*$B$12+$D$9+$B$11</f>
        <v/>
      </c>
      <c r="O1491" s="9">
        <f>Data!Y1491+$B$11</f>
        <v/>
      </c>
      <c r="P1491" s="9">
        <f>(Data!Y1491-$E$9)*$B$12+$E$9+$B$11</f>
        <v/>
      </c>
    </row>
    <row r="1492">
      <c r="H1492" s="14">
        <f>Data!A1492</f>
        <v/>
      </c>
      <c r="I1492" s="9">
        <f>IF(Occurrence!J1492&gt;0,Occurrence!J1492*$B$6,0)</f>
        <v/>
      </c>
      <c r="J1492" s="9">
        <f>IF(Occurrence!J1492&gt;0,MAX(0,(Occurrence!J1492-$D$4)*$B$7+$D$4*$B$6),0)</f>
        <v/>
      </c>
      <c r="K1492" s="9">
        <f>IF(Occurrence!K1492&gt;0,Occurrence!K1492*$B$6,0)</f>
        <v/>
      </c>
      <c r="L1492" s="9">
        <f>IF(Occurrence!K1492&gt;0,MAX(0,(Occurrence!K1492-$E$4)*$B$7+$E$4*$B$6),0)</f>
        <v/>
      </c>
      <c r="M1492" s="9">
        <f>Data!X1492+$B$11</f>
        <v/>
      </c>
      <c r="N1492" s="9">
        <f>(Data!X1492-$D$9)*$B$12+$D$9+$B$11</f>
        <v/>
      </c>
      <c r="O1492" s="9">
        <f>Data!Y1492+$B$11</f>
        <v/>
      </c>
      <c r="P1492" s="9">
        <f>(Data!Y1492-$E$9)*$B$12+$E$9+$B$11</f>
        <v/>
      </c>
    </row>
    <row r="1493">
      <c r="H1493" s="14">
        <f>Data!A1493</f>
        <v/>
      </c>
      <c r="I1493" s="9">
        <f>IF(Occurrence!J1493&gt;0,Occurrence!J1493*$B$6,0)</f>
        <v/>
      </c>
      <c r="J1493" s="9">
        <f>IF(Occurrence!J1493&gt;0,MAX(0,(Occurrence!J1493-$D$4)*$B$7+$D$4*$B$6),0)</f>
        <v/>
      </c>
      <c r="K1493" s="9">
        <f>IF(Occurrence!K1493&gt;0,Occurrence!K1493*$B$6,0)</f>
        <v/>
      </c>
      <c r="L1493" s="9">
        <f>IF(Occurrence!K1493&gt;0,MAX(0,(Occurrence!K1493-$E$4)*$B$7+$E$4*$B$6),0)</f>
        <v/>
      </c>
      <c r="M1493" s="9">
        <f>Data!X1493+$B$11</f>
        <v/>
      </c>
      <c r="N1493" s="9">
        <f>(Data!X1493-$D$9)*$B$12+$D$9+$B$11</f>
        <v/>
      </c>
      <c r="O1493" s="9">
        <f>Data!Y1493+$B$11</f>
        <v/>
      </c>
      <c r="P1493" s="9">
        <f>(Data!Y1493-$E$9)*$B$12+$E$9+$B$11</f>
        <v/>
      </c>
    </row>
    <row r="1494">
      <c r="H1494" s="14">
        <f>Data!A1494</f>
        <v/>
      </c>
      <c r="I1494" s="9">
        <f>IF(Occurrence!J1494&gt;0,Occurrence!J1494*$B$6,0)</f>
        <v/>
      </c>
      <c r="J1494" s="9">
        <f>IF(Occurrence!J1494&gt;0,MAX(0,(Occurrence!J1494-$D$4)*$B$7+$D$4*$B$6),0)</f>
        <v/>
      </c>
      <c r="K1494" s="9">
        <f>IF(Occurrence!K1494&gt;0,Occurrence!K1494*$B$6,0)</f>
        <v/>
      </c>
      <c r="L1494" s="9">
        <f>IF(Occurrence!K1494&gt;0,MAX(0,(Occurrence!K1494-$E$4)*$B$7+$E$4*$B$6),0)</f>
        <v/>
      </c>
      <c r="M1494" s="9">
        <f>Data!X1494+$B$11</f>
        <v/>
      </c>
      <c r="N1494" s="9">
        <f>(Data!X1494-$D$9)*$B$12+$D$9+$B$11</f>
        <v/>
      </c>
      <c r="O1494" s="9">
        <f>Data!Y1494+$B$11</f>
        <v/>
      </c>
      <c r="P1494" s="9">
        <f>(Data!Y1494-$E$9)*$B$12+$E$9+$B$11</f>
        <v/>
      </c>
    </row>
    <row r="1495">
      <c r="H1495" s="14">
        <f>Data!A1495</f>
        <v/>
      </c>
      <c r="I1495" s="9">
        <f>IF(Occurrence!J1495&gt;0,Occurrence!J1495*$B$6,0)</f>
        <v/>
      </c>
      <c r="J1495" s="9">
        <f>IF(Occurrence!J1495&gt;0,MAX(0,(Occurrence!J1495-$D$4)*$B$7+$D$4*$B$6),0)</f>
        <v/>
      </c>
      <c r="K1495" s="9">
        <f>IF(Occurrence!K1495&gt;0,Occurrence!K1495*$B$6,0)</f>
        <v/>
      </c>
      <c r="L1495" s="9">
        <f>IF(Occurrence!K1495&gt;0,MAX(0,(Occurrence!K1495-$E$4)*$B$7+$E$4*$B$6),0)</f>
        <v/>
      </c>
      <c r="M1495" s="9">
        <f>Data!X1495+$B$11</f>
        <v/>
      </c>
      <c r="N1495" s="9">
        <f>(Data!X1495-$D$9)*$B$12+$D$9+$B$11</f>
        <v/>
      </c>
      <c r="O1495" s="9">
        <f>Data!Y1495+$B$11</f>
        <v/>
      </c>
      <c r="P1495" s="9">
        <f>(Data!Y1495-$E$9)*$B$12+$E$9+$B$11</f>
        <v/>
      </c>
    </row>
    <row r="1496">
      <c r="H1496" s="14">
        <f>Data!A1496</f>
        <v/>
      </c>
      <c r="I1496" s="9">
        <f>IF(Occurrence!J1496&gt;0,Occurrence!J1496*$B$6,0)</f>
        <v/>
      </c>
      <c r="J1496" s="9">
        <f>IF(Occurrence!J1496&gt;0,MAX(0,(Occurrence!J1496-$D$4)*$B$7+$D$4*$B$6),0)</f>
        <v/>
      </c>
      <c r="K1496" s="9">
        <f>IF(Occurrence!K1496&gt;0,Occurrence!K1496*$B$6,0)</f>
        <v/>
      </c>
      <c r="L1496" s="9">
        <f>IF(Occurrence!K1496&gt;0,MAX(0,(Occurrence!K1496-$E$4)*$B$7+$E$4*$B$6),0)</f>
        <v/>
      </c>
      <c r="M1496" s="9">
        <f>Data!X1496+$B$11</f>
        <v/>
      </c>
      <c r="N1496" s="9">
        <f>(Data!X1496-$D$9)*$B$12+$D$9+$B$11</f>
        <v/>
      </c>
      <c r="O1496" s="9">
        <f>Data!Y1496+$B$11</f>
        <v/>
      </c>
      <c r="P1496" s="9">
        <f>(Data!Y1496-$E$9)*$B$12+$E$9+$B$11</f>
        <v/>
      </c>
    </row>
    <row r="1497">
      <c r="H1497" s="14">
        <f>Data!A1497</f>
        <v/>
      </c>
      <c r="I1497" s="9">
        <f>IF(Occurrence!J1497&gt;0,Occurrence!J1497*$B$6,0)</f>
        <v/>
      </c>
      <c r="J1497" s="9">
        <f>IF(Occurrence!J1497&gt;0,MAX(0,(Occurrence!J1497-$D$4)*$B$7+$D$4*$B$6),0)</f>
        <v/>
      </c>
      <c r="K1497" s="9">
        <f>IF(Occurrence!K1497&gt;0,Occurrence!K1497*$B$6,0)</f>
        <v/>
      </c>
      <c r="L1497" s="9">
        <f>IF(Occurrence!K1497&gt;0,MAX(0,(Occurrence!K1497-$E$4)*$B$7+$E$4*$B$6),0)</f>
        <v/>
      </c>
      <c r="M1497" s="9">
        <f>Data!X1497+$B$11</f>
        <v/>
      </c>
      <c r="N1497" s="9">
        <f>(Data!X1497-$D$9)*$B$12+$D$9+$B$11</f>
        <v/>
      </c>
      <c r="O1497" s="9">
        <f>Data!Y1497+$B$11</f>
        <v/>
      </c>
      <c r="P1497" s="9">
        <f>(Data!Y1497-$E$9)*$B$12+$E$9+$B$11</f>
        <v/>
      </c>
    </row>
    <row r="1498">
      <c r="H1498" s="14">
        <f>Data!A1498</f>
        <v/>
      </c>
      <c r="I1498" s="9">
        <f>IF(Occurrence!J1498&gt;0,Occurrence!J1498*$B$6,0)</f>
        <v/>
      </c>
      <c r="J1498" s="9">
        <f>IF(Occurrence!J1498&gt;0,MAX(0,(Occurrence!J1498-$D$4)*$B$7+$D$4*$B$6),0)</f>
        <v/>
      </c>
      <c r="K1498" s="9">
        <f>IF(Occurrence!K1498&gt;0,Occurrence!K1498*$B$6,0)</f>
        <v/>
      </c>
      <c r="L1498" s="9">
        <f>IF(Occurrence!K1498&gt;0,MAX(0,(Occurrence!K1498-$E$4)*$B$7+$E$4*$B$6),0)</f>
        <v/>
      </c>
      <c r="M1498" s="9">
        <f>Data!X1498+$B$11</f>
        <v/>
      </c>
      <c r="N1498" s="9">
        <f>(Data!X1498-$D$9)*$B$12+$D$9+$B$11</f>
        <v/>
      </c>
      <c r="O1498" s="9">
        <f>Data!Y1498+$B$11</f>
        <v/>
      </c>
      <c r="P1498" s="9">
        <f>(Data!Y1498-$E$9)*$B$12+$E$9+$B$11</f>
        <v/>
      </c>
    </row>
    <row r="1499">
      <c r="H1499" s="14">
        <f>Data!A1499</f>
        <v/>
      </c>
      <c r="I1499" s="9">
        <f>IF(Occurrence!J1499&gt;0,Occurrence!J1499*$B$6,0)</f>
        <v/>
      </c>
      <c r="J1499" s="9">
        <f>IF(Occurrence!J1499&gt;0,MAX(0,(Occurrence!J1499-$D$4)*$B$7+$D$4*$B$6),0)</f>
        <v/>
      </c>
      <c r="K1499" s="9">
        <f>IF(Occurrence!K1499&gt;0,Occurrence!K1499*$B$6,0)</f>
        <v/>
      </c>
      <c r="L1499" s="9">
        <f>IF(Occurrence!K1499&gt;0,MAX(0,(Occurrence!K1499-$E$4)*$B$7+$E$4*$B$6),0)</f>
        <v/>
      </c>
      <c r="M1499" s="9">
        <f>Data!X1499+$B$11</f>
        <v/>
      </c>
      <c r="N1499" s="9">
        <f>(Data!X1499-$D$9)*$B$12+$D$9+$B$11</f>
        <v/>
      </c>
      <c r="O1499" s="9">
        <f>Data!Y1499+$B$11</f>
        <v/>
      </c>
      <c r="P1499" s="9">
        <f>(Data!Y1499-$E$9)*$B$12+$E$9+$B$11</f>
        <v/>
      </c>
    </row>
    <row r="1500">
      <c r="H1500" s="14">
        <f>Data!A1500</f>
        <v/>
      </c>
      <c r="I1500" s="9">
        <f>IF(Occurrence!J1500&gt;0,Occurrence!J1500*$B$6,0)</f>
        <v/>
      </c>
      <c r="J1500" s="9">
        <f>IF(Occurrence!J1500&gt;0,MAX(0,(Occurrence!J1500-$D$4)*$B$7+$D$4*$B$6),0)</f>
        <v/>
      </c>
      <c r="K1500" s="9">
        <f>IF(Occurrence!K1500&gt;0,Occurrence!K1500*$B$6,0)</f>
        <v/>
      </c>
      <c r="L1500" s="9">
        <f>IF(Occurrence!K1500&gt;0,MAX(0,(Occurrence!K1500-$E$4)*$B$7+$E$4*$B$6),0)</f>
        <v/>
      </c>
      <c r="M1500" s="9">
        <f>Data!X1500+$B$11</f>
        <v/>
      </c>
      <c r="N1500" s="9">
        <f>(Data!X1500-$D$9)*$B$12+$D$9+$B$11</f>
        <v/>
      </c>
      <c r="O1500" s="9">
        <f>Data!Y1500+$B$11</f>
        <v/>
      </c>
      <c r="P1500" s="9">
        <f>(Data!Y1500-$E$9)*$B$12+$E$9+$B$11</f>
        <v/>
      </c>
    </row>
    <row r="1501">
      <c r="H1501" s="14">
        <f>Data!A1501</f>
        <v/>
      </c>
      <c r="I1501" s="9">
        <f>IF(Occurrence!J1501&gt;0,Occurrence!J1501*$B$6,0)</f>
        <v/>
      </c>
      <c r="J1501" s="9">
        <f>IF(Occurrence!J1501&gt;0,MAX(0,(Occurrence!J1501-$D$4)*$B$7+$D$4*$B$6),0)</f>
        <v/>
      </c>
      <c r="K1501" s="9">
        <f>IF(Occurrence!K1501&gt;0,Occurrence!K1501*$B$6,0)</f>
        <v/>
      </c>
      <c r="L1501" s="9">
        <f>IF(Occurrence!K1501&gt;0,MAX(0,(Occurrence!K1501-$E$4)*$B$7+$E$4*$B$6),0)</f>
        <v/>
      </c>
      <c r="M1501" s="9">
        <f>Data!X1501+$B$11</f>
        <v/>
      </c>
      <c r="N1501" s="9">
        <f>(Data!X1501-$D$9)*$B$12+$D$9+$B$11</f>
        <v/>
      </c>
      <c r="O1501" s="9">
        <f>Data!Y1501+$B$11</f>
        <v/>
      </c>
      <c r="P1501" s="9">
        <f>(Data!Y1501-$E$9)*$B$12+$E$9+$B$11</f>
        <v/>
      </c>
    </row>
    <row r="1502">
      <c r="H1502" s="14">
        <f>Data!A1502</f>
        <v/>
      </c>
      <c r="I1502" s="9">
        <f>IF(Occurrence!J1502&gt;0,Occurrence!J1502*$B$6,0)</f>
        <v/>
      </c>
      <c r="J1502" s="9">
        <f>IF(Occurrence!J1502&gt;0,MAX(0,(Occurrence!J1502-$D$4)*$B$7+$D$4*$B$6),0)</f>
        <v/>
      </c>
      <c r="K1502" s="9">
        <f>IF(Occurrence!K1502&gt;0,Occurrence!K1502*$B$6,0)</f>
        <v/>
      </c>
      <c r="L1502" s="9">
        <f>IF(Occurrence!K1502&gt;0,MAX(0,(Occurrence!K1502-$E$4)*$B$7+$E$4*$B$6),0)</f>
        <v/>
      </c>
      <c r="M1502" s="9">
        <f>Data!X1502+$B$11</f>
        <v/>
      </c>
      <c r="N1502" s="9">
        <f>(Data!X1502-$D$9)*$B$12+$D$9+$B$11</f>
        <v/>
      </c>
      <c r="O1502" s="9">
        <f>Data!Y1502+$B$11</f>
        <v/>
      </c>
      <c r="P1502" s="9">
        <f>(Data!Y1502-$E$9)*$B$12+$E$9+$B$11</f>
        <v/>
      </c>
    </row>
    <row r="1503">
      <c r="H1503" s="14">
        <f>Data!A1503</f>
        <v/>
      </c>
      <c r="I1503" s="9">
        <f>IF(Occurrence!J1503&gt;0,Occurrence!J1503*$B$6,0)</f>
        <v/>
      </c>
      <c r="J1503" s="9">
        <f>IF(Occurrence!J1503&gt;0,MAX(0,(Occurrence!J1503-$D$4)*$B$7+$D$4*$B$6),0)</f>
        <v/>
      </c>
      <c r="K1503" s="9">
        <f>IF(Occurrence!K1503&gt;0,Occurrence!K1503*$B$6,0)</f>
        <v/>
      </c>
      <c r="L1503" s="9">
        <f>IF(Occurrence!K1503&gt;0,MAX(0,(Occurrence!K1503-$E$4)*$B$7+$E$4*$B$6),0)</f>
        <v/>
      </c>
      <c r="M1503" s="9">
        <f>Data!X1503+$B$11</f>
        <v/>
      </c>
      <c r="N1503" s="9">
        <f>(Data!X1503-$D$9)*$B$12+$D$9+$B$11</f>
        <v/>
      </c>
      <c r="O1503" s="9">
        <f>Data!Y1503+$B$11</f>
        <v/>
      </c>
      <c r="P1503" s="9">
        <f>(Data!Y1503-$E$9)*$B$12+$E$9+$B$11</f>
        <v/>
      </c>
    </row>
    <row r="1504">
      <c r="H1504" s="14">
        <f>Data!A1504</f>
        <v/>
      </c>
      <c r="I1504" s="9">
        <f>IF(Occurrence!J1504&gt;0,Occurrence!J1504*$B$6,0)</f>
        <v/>
      </c>
      <c r="J1504" s="9">
        <f>IF(Occurrence!J1504&gt;0,MAX(0,(Occurrence!J1504-$D$4)*$B$7+$D$4*$B$6),0)</f>
        <v/>
      </c>
      <c r="K1504" s="9">
        <f>IF(Occurrence!K1504&gt;0,Occurrence!K1504*$B$6,0)</f>
        <v/>
      </c>
      <c r="L1504" s="9">
        <f>IF(Occurrence!K1504&gt;0,MAX(0,(Occurrence!K1504-$E$4)*$B$7+$E$4*$B$6),0)</f>
        <v/>
      </c>
      <c r="M1504" s="9">
        <f>Data!X1504+$B$11</f>
        <v/>
      </c>
      <c r="N1504" s="9">
        <f>(Data!X1504-$D$9)*$B$12+$D$9+$B$11</f>
        <v/>
      </c>
      <c r="O1504" s="9">
        <f>Data!Y1504+$B$11</f>
        <v/>
      </c>
      <c r="P1504" s="9">
        <f>(Data!Y1504-$E$9)*$B$12+$E$9+$B$11</f>
        <v/>
      </c>
    </row>
    <row r="1505">
      <c r="H1505" s="14">
        <f>Data!A1505</f>
        <v/>
      </c>
      <c r="I1505" s="9">
        <f>IF(Occurrence!J1505&gt;0,Occurrence!J1505*$B$6,0)</f>
        <v/>
      </c>
      <c r="J1505" s="9">
        <f>IF(Occurrence!J1505&gt;0,MAX(0,(Occurrence!J1505-$D$4)*$B$7+$D$4*$B$6),0)</f>
        <v/>
      </c>
      <c r="K1505" s="9">
        <f>IF(Occurrence!K1505&gt;0,Occurrence!K1505*$B$6,0)</f>
        <v/>
      </c>
      <c r="L1505" s="9">
        <f>IF(Occurrence!K1505&gt;0,MAX(0,(Occurrence!K1505-$E$4)*$B$7+$E$4*$B$6),0)</f>
        <v/>
      </c>
      <c r="M1505" s="9">
        <f>Data!X1505+$B$11</f>
        <v/>
      </c>
      <c r="N1505" s="9">
        <f>(Data!X1505-$D$9)*$B$12+$D$9+$B$11</f>
        <v/>
      </c>
      <c r="O1505" s="9">
        <f>Data!Y1505+$B$11</f>
        <v/>
      </c>
      <c r="P1505" s="9">
        <f>(Data!Y1505-$E$9)*$B$12+$E$9+$B$11</f>
        <v/>
      </c>
    </row>
    <row r="1506">
      <c r="H1506" s="14">
        <f>Data!A1506</f>
        <v/>
      </c>
      <c r="I1506" s="9">
        <f>IF(Occurrence!J1506&gt;0,Occurrence!J1506*$B$6,0)</f>
        <v/>
      </c>
      <c r="J1506" s="9">
        <f>IF(Occurrence!J1506&gt;0,MAX(0,(Occurrence!J1506-$D$4)*$B$7+$D$4*$B$6),0)</f>
        <v/>
      </c>
      <c r="K1506" s="9">
        <f>IF(Occurrence!K1506&gt;0,Occurrence!K1506*$B$6,0)</f>
        <v/>
      </c>
      <c r="L1506" s="9">
        <f>IF(Occurrence!K1506&gt;0,MAX(0,(Occurrence!K1506-$E$4)*$B$7+$E$4*$B$6),0)</f>
        <v/>
      </c>
      <c r="M1506" s="9">
        <f>Data!X1506+$B$11</f>
        <v/>
      </c>
      <c r="N1506" s="9">
        <f>(Data!X1506-$D$9)*$B$12+$D$9+$B$11</f>
        <v/>
      </c>
      <c r="O1506" s="9">
        <f>Data!Y1506+$B$11</f>
        <v/>
      </c>
      <c r="P1506" s="9">
        <f>(Data!Y1506-$E$9)*$B$12+$E$9+$B$11</f>
        <v/>
      </c>
    </row>
    <row r="1507">
      <c r="H1507" s="14">
        <f>Data!A1507</f>
        <v/>
      </c>
      <c r="I1507" s="9">
        <f>IF(Occurrence!J1507&gt;0,Occurrence!J1507*$B$6,0)</f>
        <v/>
      </c>
      <c r="J1507" s="9">
        <f>IF(Occurrence!J1507&gt;0,MAX(0,(Occurrence!J1507-$D$4)*$B$7+$D$4*$B$6),0)</f>
        <v/>
      </c>
      <c r="K1507" s="9">
        <f>IF(Occurrence!K1507&gt;0,Occurrence!K1507*$B$6,0)</f>
        <v/>
      </c>
      <c r="L1507" s="9">
        <f>IF(Occurrence!K1507&gt;0,MAX(0,(Occurrence!K1507-$E$4)*$B$7+$E$4*$B$6),0)</f>
        <v/>
      </c>
      <c r="M1507" s="9">
        <f>Data!X1507+$B$11</f>
        <v/>
      </c>
      <c r="N1507" s="9">
        <f>(Data!X1507-$D$9)*$B$12+$D$9+$B$11</f>
        <v/>
      </c>
      <c r="O1507" s="9">
        <f>Data!Y1507+$B$11</f>
        <v/>
      </c>
      <c r="P1507" s="9">
        <f>(Data!Y1507-$E$9)*$B$12+$E$9+$B$11</f>
        <v/>
      </c>
    </row>
    <row r="1508">
      <c r="H1508" s="14">
        <f>Data!A1508</f>
        <v/>
      </c>
      <c r="I1508" s="9">
        <f>IF(Occurrence!J1508&gt;0,Occurrence!J1508*$B$6,0)</f>
        <v/>
      </c>
      <c r="J1508" s="9">
        <f>IF(Occurrence!J1508&gt;0,MAX(0,(Occurrence!J1508-$D$4)*$B$7+$D$4*$B$6),0)</f>
        <v/>
      </c>
      <c r="K1508" s="9">
        <f>IF(Occurrence!K1508&gt;0,Occurrence!K1508*$B$6,0)</f>
        <v/>
      </c>
      <c r="L1508" s="9">
        <f>IF(Occurrence!K1508&gt;0,MAX(0,(Occurrence!K1508-$E$4)*$B$7+$E$4*$B$6),0)</f>
        <v/>
      </c>
      <c r="M1508" s="9">
        <f>Data!X1508+$B$11</f>
        <v/>
      </c>
      <c r="N1508" s="9">
        <f>(Data!X1508-$D$9)*$B$12+$D$9+$B$11</f>
        <v/>
      </c>
      <c r="O1508" s="9">
        <f>Data!Y1508+$B$11</f>
        <v/>
      </c>
      <c r="P1508" s="9">
        <f>(Data!Y1508-$E$9)*$B$12+$E$9+$B$11</f>
        <v/>
      </c>
    </row>
    <row r="1509">
      <c r="H1509" s="14">
        <f>Data!A1509</f>
        <v/>
      </c>
      <c r="I1509" s="9">
        <f>IF(Occurrence!J1509&gt;0,Occurrence!J1509*$B$6,0)</f>
        <v/>
      </c>
      <c r="J1509" s="9">
        <f>IF(Occurrence!J1509&gt;0,MAX(0,(Occurrence!J1509-$D$4)*$B$7+$D$4*$B$6),0)</f>
        <v/>
      </c>
      <c r="K1509" s="9">
        <f>IF(Occurrence!K1509&gt;0,Occurrence!K1509*$B$6,0)</f>
        <v/>
      </c>
      <c r="L1509" s="9">
        <f>IF(Occurrence!K1509&gt;0,MAX(0,(Occurrence!K1509-$E$4)*$B$7+$E$4*$B$6),0)</f>
        <v/>
      </c>
      <c r="M1509" s="9">
        <f>Data!X1509+$B$11</f>
        <v/>
      </c>
      <c r="N1509" s="9">
        <f>(Data!X1509-$D$9)*$B$12+$D$9+$B$11</f>
        <v/>
      </c>
      <c r="O1509" s="9">
        <f>Data!Y1509+$B$11</f>
        <v/>
      </c>
      <c r="P1509" s="9">
        <f>(Data!Y1509-$E$9)*$B$12+$E$9+$B$11</f>
        <v/>
      </c>
    </row>
    <row r="1510">
      <c r="H1510" s="14">
        <f>Data!A1510</f>
        <v/>
      </c>
      <c r="I1510" s="9">
        <f>IF(Occurrence!J1510&gt;0,Occurrence!J1510*$B$6,0)</f>
        <v/>
      </c>
      <c r="J1510" s="9">
        <f>IF(Occurrence!J1510&gt;0,MAX(0,(Occurrence!J1510-$D$4)*$B$7+$D$4*$B$6),0)</f>
        <v/>
      </c>
      <c r="K1510" s="9">
        <f>IF(Occurrence!K1510&gt;0,Occurrence!K1510*$B$6,0)</f>
        <v/>
      </c>
      <c r="L1510" s="9">
        <f>IF(Occurrence!K1510&gt;0,MAX(0,(Occurrence!K1510-$E$4)*$B$7+$E$4*$B$6),0)</f>
        <v/>
      </c>
      <c r="M1510" s="9">
        <f>Data!X1510+$B$11</f>
        <v/>
      </c>
      <c r="N1510" s="9">
        <f>(Data!X1510-$D$9)*$B$12+$D$9+$B$11</f>
        <v/>
      </c>
      <c r="O1510" s="9">
        <f>Data!Y1510+$B$11</f>
        <v/>
      </c>
      <c r="P1510" s="9">
        <f>(Data!Y1510-$E$9)*$B$12+$E$9+$B$11</f>
        <v/>
      </c>
    </row>
    <row r="1511">
      <c r="H1511" s="14">
        <f>Data!A1511</f>
        <v/>
      </c>
      <c r="I1511" s="9">
        <f>IF(Occurrence!J1511&gt;0,Occurrence!J1511*$B$6,0)</f>
        <v/>
      </c>
      <c r="J1511" s="9">
        <f>IF(Occurrence!J1511&gt;0,MAX(0,(Occurrence!J1511-$D$4)*$B$7+$D$4*$B$6),0)</f>
        <v/>
      </c>
      <c r="K1511" s="9">
        <f>IF(Occurrence!K1511&gt;0,Occurrence!K1511*$B$6,0)</f>
        <v/>
      </c>
      <c r="L1511" s="9">
        <f>IF(Occurrence!K1511&gt;0,MAX(0,(Occurrence!K1511-$E$4)*$B$7+$E$4*$B$6),0)</f>
        <v/>
      </c>
      <c r="M1511" s="9">
        <f>Data!X1511+$B$11</f>
        <v/>
      </c>
      <c r="N1511" s="9">
        <f>(Data!X1511-$D$9)*$B$12+$D$9+$B$11</f>
        <v/>
      </c>
      <c r="O1511" s="9">
        <f>Data!Y1511+$B$11</f>
        <v/>
      </c>
      <c r="P1511" s="9">
        <f>(Data!Y1511-$E$9)*$B$12+$E$9+$B$11</f>
        <v/>
      </c>
    </row>
    <row r="1512">
      <c r="H1512" s="14">
        <f>Data!A1512</f>
        <v/>
      </c>
      <c r="I1512" s="9">
        <f>IF(Occurrence!J1512&gt;0,Occurrence!J1512*$B$6,0)</f>
        <v/>
      </c>
      <c r="J1512" s="9">
        <f>IF(Occurrence!J1512&gt;0,MAX(0,(Occurrence!J1512-$D$4)*$B$7+$D$4*$B$6),0)</f>
        <v/>
      </c>
      <c r="K1512" s="9">
        <f>IF(Occurrence!K1512&gt;0,Occurrence!K1512*$B$6,0)</f>
        <v/>
      </c>
      <c r="L1512" s="9">
        <f>IF(Occurrence!K1512&gt;0,MAX(0,(Occurrence!K1512-$E$4)*$B$7+$E$4*$B$6),0)</f>
        <v/>
      </c>
      <c r="M1512" s="9">
        <f>Data!X1512+$B$11</f>
        <v/>
      </c>
      <c r="N1512" s="9">
        <f>(Data!X1512-$D$9)*$B$12+$D$9+$B$11</f>
        <v/>
      </c>
      <c r="O1512" s="9">
        <f>Data!Y1512+$B$11</f>
        <v/>
      </c>
      <c r="P1512" s="9">
        <f>(Data!Y1512-$E$9)*$B$12+$E$9+$B$11</f>
        <v/>
      </c>
    </row>
    <row r="1513">
      <c r="H1513" s="14">
        <f>Data!A1513</f>
        <v/>
      </c>
      <c r="I1513" s="9">
        <f>IF(Occurrence!J1513&gt;0,Occurrence!J1513*$B$6,0)</f>
        <v/>
      </c>
      <c r="J1513" s="9">
        <f>IF(Occurrence!J1513&gt;0,MAX(0,(Occurrence!J1513-$D$4)*$B$7+$D$4*$B$6),0)</f>
        <v/>
      </c>
      <c r="K1513" s="9">
        <f>IF(Occurrence!K1513&gt;0,Occurrence!K1513*$B$6,0)</f>
        <v/>
      </c>
      <c r="L1513" s="9">
        <f>IF(Occurrence!K1513&gt;0,MAX(0,(Occurrence!K1513-$E$4)*$B$7+$E$4*$B$6),0)</f>
        <v/>
      </c>
      <c r="M1513" s="9">
        <f>Data!X1513+$B$11</f>
        <v/>
      </c>
      <c r="N1513" s="9">
        <f>(Data!X1513-$D$9)*$B$12+$D$9+$B$11</f>
        <v/>
      </c>
      <c r="O1513" s="9">
        <f>Data!Y1513+$B$11</f>
        <v/>
      </c>
      <c r="P1513" s="9">
        <f>(Data!Y1513-$E$9)*$B$12+$E$9+$B$11</f>
        <v/>
      </c>
    </row>
    <row r="1514">
      <c r="H1514" s="14">
        <f>Data!A1514</f>
        <v/>
      </c>
      <c r="I1514" s="9">
        <f>IF(Occurrence!J1514&gt;0,Occurrence!J1514*$B$6,0)</f>
        <v/>
      </c>
      <c r="J1514" s="9">
        <f>IF(Occurrence!J1514&gt;0,MAX(0,(Occurrence!J1514-$D$4)*$B$7+$D$4*$B$6),0)</f>
        <v/>
      </c>
      <c r="K1514" s="9">
        <f>IF(Occurrence!K1514&gt;0,Occurrence!K1514*$B$6,0)</f>
        <v/>
      </c>
      <c r="L1514" s="9">
        <f>IF(Occurrence!K1514&gt;0,MAX(0,(Occurrence!K1514-$E$4)*$B$7+$E$4*$B$6),0)</f>
        <v/>
      </c>
      <c r="M1514" s="9">
        <f>Data!X1514+$B$11</f>
        <v/>
      </c>
      <c r="N1514" s="9">
        <f>(Data!X1514-$D$9)*$B$12+$D$9+$B$11</f>
        <v/>
      </c>
      <c r="O1514" s="9">
        <f>Data!Y1514+$B$11</f>
        <v/>
      </c>
      <c r="P1514" s="9">
        <f>(Data!Y1514-$E$9)*$B$12+$E$9+$B$11</f>
        <v/>
      </c>
    </row>
    <row r="1515">
      <c r="H1515" s="14">
        <f>Data!A1515</f>
        <v/>
      </c>
      <c r="I1515" s="9">
        <f>IF(Occurrence!J1515&gt;0,Occurrence!J1515*$B$6,0)</f>
        <v/>
      </c>
      <c r="J1515" s="9">
        <f>IF(Occurrence!J1515&gt;0,MAX(0,(Occurrence!J1515-$D$4)*$B$7+$D$4*$B$6),0)</f>
        <v/>
      </c>
      <c r="K1515" s="9">
        <f>IF(Occurrence!K1515&gt;0,Occurrence!K1515*$B$6,0)</f>
        <v/>
      </c>
      <c r="L1515" s="9">
        <f>IF(Occurrence!K1515&gt;0,MAX(0,(Occurrence!K1515-$E$4)*$B$7+$E$4*$B$6),0)</f>
        <v/>
      </c>
      <c r="M1515" s="9">
        <f>Data!X1515+$B$11</f>
        <v/>
      </c>
      <c r="N1515" s="9">
        <f>(Data!X1515-$D$9)*$B$12+$D$9+$B$11</f>
        <v/>
      </c>
      <c r="O1515" s="9">
        <f>Data!Y1515+$B$11</f>
        <v/>
      </c>
      <c r="P1515" s="9">
        <f>(Data!Y1515-$E$9)*$B$12+$E$9+$B$11</f>
        <v/>
      </c>
    </row>
    <row r="1516">
      <c r="H1516" s="14">
        <f>Data!A1516</f>
        <v/>
      </c>
      <c r="I1516" s="9">
        <f>IF(Occurrence!J1516&gt;0,Occurrence!J1516*$B$6,0)</f>
        <v/>
      </c>
      <c r="J1516" s="9">
        <f>IF(Occurrence!J1516&gt;0,MAX(0,(Occurrence!J1516-$D$4)*$B$7+$D$4*$B$6),0)</f>
        <v/>
      </c>
      <c r="K1516" s="9">
        <f>IF(Occurrence!K1516&gt;0,Occurrence!K1516*$B$6,0)</f>
        <v/>
      </c>
      <c r="L1516" s="9">
        <f>IF(Occurrence!K1516&gt;0,MAX(0,(Occurrence!K1516-$E$4)*$B$7+$E$4*$B$6),0)</f>
        <v/>
      </c>
      <c r="M1516" s="9">
        <f>Data!X1516+$B$11</f>
        <v/>
      </c>
      <c r="N1516" s="9">
        <f>(Data!X1516-$D$9)*$B$12+$D$9+$B$11</f>
        <v/>
      </c>
      <c r="O1516" s="9">
        <f>Data!Y1516+$B$11</f>
        <v/>
      </c>
      <c r="P1516" s="9">
        <f>(Data!Y1516-$E$9)*$B$12+$E$9+$B$11</f>
        <v/>
      </c>
    </row>
    <row r="1517">
      <c r="H1517" s="14">
        <f>Data!A1517</f>
        <v/>
      </c>
      <c r="I1517" s="9">
        <f>IF(Occurrence!J1517&gt;0,Occurrence!J1517*$B$6,0)</f>
        <v/>
      </c>
      <c r="J1517" s="9">
        <f>IF(Occurrence!J1517&gt;0,MAX(0,(Occurrence!J1517-$D$4)*$B$7+$D$4*$B$6),0)</f>
        <v/>
      </c>
      <c r="K1517" s="9">
        <f>IF(Occurrence!K1517&gt;0,Occurrence!K1517*$B$6,0)</f>
        <v/>
      </c>
      <c r="L1517" s="9">
        <f>IF(Occurrence!K1517&gt;0,MAX(0,(Occurrence!K1517-$E$4)*$B$7+$E$4*$B$6),0)</f>
        <v/>
      </c>
      <c r="M1517" s="9">
        <f>Data!X1517+$B$11</f>
        <v/>
      </c>
      <c r="N1517" s="9">
        <f>(Data!X1517-$D$9)*$B$12+$D$9+$B$11</f>
        <v/>
      </c>
      <c r="O1517" s="9">
        <f>Data!Y1517+$B$11</f>
        <v/>
      </c>
      <c r="P1517" s="9">
        <f>(Data!Y1517-$E$9)*$B$12+$E$9+$B$11</f>
        <v/>
      </c>
    </row>
    <row r="1518">
      <c r="H1518" s="14">
        <f>Data!A1518</f>
        <v/>
      </c>
      <c r="I1518" s="9">
        <f>IF(Occurrence!J1518&gt;0,Occurrence!J1518*$B$6,0)</f>
        <v/>
      </c>
      <c r="J1518" s="9">
        <f>IF(Occurrence!J1518&gt;0,MAX(0,(Occurrence!J1518-$D$4)*$B$7+$D$4*$B$6),0)</f>
        <v/>
      </c>
      <c r="K1518" s="9">
        <f>IF(Occurrence!K1518&gt;0,Occurrence!K1518*$B$6,0)</f>
        <v/>
      </c>
      <c r="L1518" s="9">
        <f>IF(Occurrence!K1518&gt;0,MAX(0,(Occurrence!K1518-$E$4)*$B$7+$E$4*$B$6),0)</f>
        <v/>
      </c>
      <c r="M1518" s="9">
        <f>Data!X1518+$B$11</f>
        <v/>
      </c>
      <c r="N1518" s="9">
        <f>(Data!X1518-$D$9)*$B$12+$D$9+$B$11</f>
        <v/>
      </c>
      <c r="O1518" s="9">
        <f>Data!Y1518+$B$11</f>
        <v/>
      </c>
      <c r="P1518" s="9">
        <f>(Data!Y1518-$E$9)*$B$12+$E$9+$B$11</f>
        <v/>
      </c>
    </row>
    <row r="1519">
      <c r="H1519" s="14">
        <f>Data!A1519</f>
        <v/>
      </c>
      <c r="I1519" s="9">
        <f>IF(Occurrence!J1519&gt;0,Occurrence!J1519*$B$6,0)</f>
        <v/>
      </c>
      <c r="J1519" s="9">
        <f>IF(Occurrence!J1519&gt;0,MAX(0,(Occurrence!J1519-$D$4)*$B$7+$D$4*$B$6),0)</f>
        <v/>
      </c>
      <c r="K1519" s="9">
        <f>IF(Occurrence!K1519&gt;0,Occurrence!K1519*$B$6,0)</f>
        <v/>
      </c>
      <c r="L1519" s="9">
        <f>IF(Occurrence!K1519&gt;0,MAX(0,(Occurrence!K1519-$E$4)*$B$7+$E$4*$B$6),0)</f>
        <v/>
      </c>
      <c r="M1519" s="9">
        <f>Data!X1519+$B$11</f>
        <v/>
      </c>
      <c r="N1519" s="9">
        <f>(Data!X1519-$D$9)*$B$12+$D$9+$B$11</f>
        <v/>
      </c>
      <c r="O1519" s="9">
        <f>Data!Y1519+$B$11</f>
        <v/>
      </c>
      <c r="P1519" s="9">
        <f>(Data!Y1519-$E$9)*$B$12+$E$9+$B$11</f>
        <v/>
      </c>
    </row>
    <row r="1520">
      <c r="H1520" s="14">
        <f>Data!A1520</f>
        <v/>
      </c>
      <c r="I1520" s="9">
        <f>IF(Occurrence!J1520&gt;0,Occurrence!J1520*$B$6,0)</f>
        <v/>
      </c>
      <c r="J1520" s="9">
        <f>IF(Occurrence!J1520&gt;0,MAX(0,(Occurrence!J1520-$D$4)*$B$7+$D$4*$B$6),0)</f>
        <v/>
      </c>
      <c r="K1520" s="9">
        <f>IF(Occurrence!K1520&gt;0,Occurrence!K1520*$B$6,0)</f>
        <v/>
      </c>
      <c r="L1520" s="9">
        <f>IF(Occurrence!K1520&gt;0,MAX(0,(Occurrence!K1520-$E$4)*$B$7+$E$4*$B$6),0)</f>
        <v/>
      </c>
      <c r="M1520" s="9">
        <f>Data!X1520+$B$11</f>
        <v/>
      </c>
      <c r="N1520" s="9">
        <f>(Data!X1520-$D$9)*$B$12+$D$9+$B$11</f>
        <v/>
      </c>
      <c r="O1520" s="9">
        <f>Data!Y1520+$B$11</f>
        <v/>
      </c>
      <c r="P1520" s="9">
        <f>(Data!Y1520-$E$9)*$B$12+$E$9+$B$11</f>
        <v/>
      </c>
    </row>
    <row r="1521">
      <c r="H1521" s="14">
        <f>Data!A1521</f>
        <v/>
      </c>
      <c r="I1521" s="9">
        <f>IF(Occurrence!J1521&gt;0,Occurrence!J1521*$B$6,0)</f>
        <v/>
      </c>
      <c r="J1521" s="9">
        <f>IF(Occurrence!J1521&gt;0,MAX(0,(Occurrence!J1521-$D$4)*$B$7+$D$4*$B$6),0)</f>
        <v/>
      </c>
      <c r="K1521" s="9">
        <f>IF(Occurrence!K1521&gt;0,Occurrence!K1521*$B$6,0)</f>
        <v/>
      </c>
      <c r="L1521" s="9">
        <f>IF(Occurrence!K1521&gt;0,MAX(0,(Occurrence!K1521-$E$4)*$B$7+$E$4*$B$6),0)</f>
        <v/>
      </c>
      <c r="M1521" s="9">
        <f>Data!X1521+$B$11</f>
        <v/>
      </c>
      <c r="N1521" s="9">
        <f>(Data!X1521-$D$9)*$B$12+$D$9+$B$11</f>
        <v/>
      </c>
      <c r="O1521" s="9">
        <f>Data!Y1521+$B$11</f>
        <v/>
      </c>
      <c r="P1521" s="9">
        <f>(Data!Y1521-$E$9)*$B$12+$E$9+$B$11</f>
        <v/>
      </c>
    </row>
    <row r="1522">
      <c r="H1522" s="14">
        <f>Data!A1522</f>
        <v/>
      </c>
      <c r="I1522" s="9">
        <f>IF(Occurrence!J1522&gt;0,Occurrence!J1522*$B$6,0)</f>
        <v/>
      </c>
      <c r="J1522" s="9">
        <f>IF(Occurrence!J1522&gt;0,MAX(0,(Occurrence!J1522-$D$4)*$B$7+$D$4*$B$6),0)</f>
        <v/>
      </c>
      <c r="K1522" s="9">
        <f>IF(Occurrence!K1522&gt;0,Occurrence!K1522*$B$6,0)</f>
        <v/>
      </c>
      <c r="L1522" s="9">
        <f>IF(Occurrence!K1522&gt;0,MAX(0,(Occurrence!K1522-$E$4)*$B$7+$E$4*$B$6),0)</f>
        <v/>
      </c>
      <c r="M1522" s="9">
        <f>Data!X1522+$B$11</f>
        <v/>
      </c>
      <c r="N1522" s="9">
        <f>(Data!X1522-$D$9)*$B$12+$D$9+$B$11</f>
        <v/>
      </c>
      <c r="O1522" s="9">
        <f>Data!Y1522+$B$11</f>
        <v/>
      </c>
      <c r="P1522" s="9">
        <f>(Data!Y1522-$E$9)*$B$12+$E$9+$B$11</f>
        <v/>
      </c>
    </row>
    <row r="1523">
      <c r="H1523" s="14">
        <f>Data!A1523</f>
        <v/>
      </c>
      <c r="I1523" s="9">
        <f>IF(Occurrence!J1523&gt;0,Occurrence!J1523*$B$6,0)</f>
        <v/>
      </c>
      <c r="J1523" s="9">
        <f>IF(Occurrence!J1523&gt;0,MAX(0,(Occurrence!J1523-$D$4)*$B$7+$D$4*$B$6),0)</f>
        <v/>
      </c>
      <c r="K1523" s="9">
        <f>IF(Occurrence!K1523&gt;0,Occurrence!K1523*$B$6,0)</f>
        <v/>
      </c>
      <c r="L1523" s="9">
        <f>IF(Occurrence!K1523&gt;0,MAX(0,(Occurrence!K1523-$E$4)*$B$7+$E$4*$B$6),0)</f>
        <v/>
      </c>
      <c r="M1523" s="9">
        <f>Data!X1523+$B$11</f>
        <v/>
      </c>
      <c r="N1523" s="9">
        <f>(Data!X1523-$D$9)*$B$12+$D$9+$B$11</f>
        <v/>
      </c>
      <c r="O1523" s="9">
        <f>Data!Y1523+$B$11</f>
        <v/>
      </c>
      <c r="P1523" s="9">
        <f>(Data!Y1523-$E$9)*$B$12+$E$9+$B$11</f>
        <v/>
      </c>
    </row>
    <row r="1524">
      <c r="H1524" s="14">
        <f>Data!A1524</f>
        <v/>
      </c>
      <c r="I1524" s="9">
        <f>IF(Occurrence!J1524&gt;0,Occurrence!J1524*$B$6,0)</f>
        <v/>
      </c>
      <c r="J1524" s="9">
        <f>IF(Occurrence!J1524&gt;0,MAX(0,(Occurrence!J1524-$D$4)*$B$7+$D$4*$B$6),0)</f>
        <v/>
      </c>
      <c r="K1524" s="9">
        <f>IF(Occurrence!K1524&gt;0,Occurrence!K1524*$B$6,0)</f>
        <v/>
      </c>
      <c r="L1524" s="9">
        <f>IF(Occurrence!K1524&gt;0,MAX(0,(Occurrence!K1524-$E$4)*$B$7+$E$4*$B$6),0)</f>
        <v/>
      </c>
      <c r="M1524" s="9">
        <f>Data!X1524+$B$11</f>
        <v/>
      </c>
      <c r="N1524" s="9">
        <f>(Data!X1524-$D$9)*$B$12+$D$9+$B$11</f>
        <v/>
      </c>
      <c r="O1524" s="9">
        <f>Data!Y1524+$B$11</f>
        <v/>
      </c>
      <c r="P1524" s="9">
        <f>(Data!Y1524-$E$9)*$B$12+$E$9+$B$11</f>
        <v/>
      </c>
    </row>
    <row r="1525">
      <c r="H1525" s="14">
        <f>Data!A1525</f>
        <v/>
      </c>
      <c r="I1525" s="9">
        <f>IF(Occurrence!J1525&gt;0,Occurrence!J1525*$B$6,0)</f>
        <v/>
      </c>
      <c r="J1525" s="9">
        <f>IF(Occurrence!J1525&gt;0,MAX(0,(Occurrence!J1525-$D$4)*$B$7+$D$4*$B$6),0)</f>
        <v/>
      </c>
      <c r="K1525" s="9">
        <f>IF(Occurrence!K1525&gt;0,Occurrence!K1525*$B$6,0)</f>
        <v/>
      </c>
      <c r="L1525" s="9">
        <f>IF(Occurrence!K1525&gt;0,MAX(0,(Occurrence!K1525-$E$4)*$B$7+$E$4*$B$6),0)</f>
        <v/>
      </c>
      <c r="M1525" s="9">
        <f>Data!X1525+$B$11</f>
        <v/>
      </c>
      <c r="N1525" s="9">
        <f>(Data!X1525-$D$9)*$B$12+$D$9+$B$11</f>
        <v/>
      </c>
      <c r="O1525" s="9">
        <f>Data!Y1525+$B$11</f>
        <v/>
      </c>
      <c r="P1525" s="9">
        <f>(Data!Y1525-$E$9)*$B$12+$E$9+$B$11</f>
        <v/>
      </c>
    </row>
    <row r="1526">
      <c r="H1526" s="14">
        <f>Data!A1526</f>
        <v/>
      </c>
      <c r="I1526" s="9">
        <f>IF(Occurrence!J1526&gt;0,Occurrence!J1526*$B$6,0)</f>
        <v/>
      </c>
      <c r="J1526" s="9">
        <f>IF(Occurrence!J1526&gt;0,MAX(0,(Occurrence!J1526-$D$4)*$B$7+$D$4*$B$6),0)</f>
        <v/>
      </c>
      <c r="K1526" s="9">
        <f>IF(Occurrence!K1526&gt;0,Occurrence!K1526*$B$6,0)</f>
        <v/>
      </c>
      <c r="L1526" s="9">
        <f>IF(Occurrence!K1526&gt;0,MAX(0,(Occurrence!K1526-$E$4)*$B$7+$E$4*$B$6),0)</f>
        <v/>
      </c>
      <c r="M1526" s="9">
        <f>Data!X1526+$B$11</f>
        <v/>
      </c>
      <c r="N1526" s="9">
        <f>(Data!X1526-$D$9)*$B$12+$D$9+$B$11</f>
        <v/>
      </c>
      <c r="O1526" s="9">
        <f>Data!Y1526+$B$11</f>
        <v/>
      </c>
      <c r="P1526" s="9">
        <f>(Data!Y1526-$E$9)*$B$12+$E$9+$B$11</f>
        <v/>
      </c>
    </row>
    <row r="1527">
      <c r="H1527" s="14">
        <f>Data!A1527</f>
        <v/>
      </c>
      <c r="I1527" s="9">
        <f>IF(Occurrence!J1527&gt;0,Occurrence!J1527*$B$6,0)</f>
        <v/>
      </c>
      <c r="J1527" s="9">
        <f>IF(Occurrence!J1527&gt;0,MAX(0,(Occurrence!J1527-$D$4)*$B$7+$D$4*$B$6),0)</f>
        <v/>
      </c>
      <c r="K1527" s="9">
        <f>IF(Occurrence!K1527&gt;0,Occurrence!K1527*$B$6,0)</f>
        <v/>
      </c>
      <c r="L1527" s="9">
        <f>IF(Occurrence!K1527&gt;0,MAX(0,(Occurrence!K1527-$E$4)*$B$7+$E$4*$B$6),0)</f>
        <v/>
      </c>
      <c r="M1527" s="9">
        <f>Data!X1527+$B$11</f>
        <v/>
      </c>
      <c r="N1527" s="9">
        <f>(Data!X1527-$D$9)*$B$12+$D$9+$B$11</f>
        <v/>
      </c>
      <c r="O1527" s="9">
        <f>Data!Y1527+$B$11</f>
        <v/>
      </c>
      <c r="P1527" s="9">
        <f>(Data!Y1527-$E$9)*$B$12+$E$9+$B$11</f>
        <v/>
      </c>
    </row>
    <row r="1528">
      <c r="H1528" s="14">
        <f>Data!A1528</f>
        <v/>
      </c>
      <c r="I1528" s="9">
        <f>IF(Occurrence!J1528&gt;0,Occurrence!J1528*$B$6,0)</f>
        <v/>
      </c>
      <c r="J1528" s="9">
        <f>IF(Occurrence!J1528&gt;0,MAX(0,(Occurrence!J1528-$D$4)*$B$7+$D$4*$B$6),0)</f>
        <v/>
      </c>
      <c r="K1528" s="9">
        <f>IF(Occurrence!K1528&gt;0,Occurrence!K1528*$B$6,0)</f>
        <v/>
      </c>
      <c r="L1528" s="9">
        <f>IF(Occurrence!K1528&gt;0,MAX(0,(Occurrence!K1528-$E$4)*$B$7+$E$4*$B$6),0)</f>
        <v/>
      </c>
      <c r="M1528" s="9">
        <f>Data!X1528+$B$11</f>
        <v/>
      </c>
      <c r="N1528" s="9">
        <f>(Data!X1528-$D$9)*$B$12+$D$9+$B$11</f>
        <v/>
      </c>
      <c r="O1528" s="9">
        <f>Data!Y1528+$B$11</f>
        <v/>
      </c>
      <c r="P1528" s="9">
        <f>(Data!Y1528-$E$9)*$B$12+$E$9+$B$11</f>
        <v/>
      </c>
    </row>
    <row r="1529">
      <c r="H1529" s="14">
        <f>Data!A1529</f>
        <v/>
      </c>
      <c r="I1529" s="9">
        <f>IF(Occurrence!J1529&gt;0,Occurrence!J1529*$B$6,0)</f>
        <v/>
      </c>
      <c r="J1529" s="9">
        <f>IF(Occurrence!J1529&gt;0,MAX(0,(Occurrence!J1529-$D$4)*$B$7+$D$4*$B$6),0)</f>
        <v/>
      </c>
      <c r="K1529" s="9">
        <f>IF(Occurrence!K1529&gt;0,Occurrence!K1529*$B$6,0)</f>
        <v/>
      </c>
      <c r="L1529" s="9">
        <f>IF(Occurrence!K1529&gt;0,MAX(0,(Occurrence!K1529-$E$4)*$B$7+$E$4*$B$6),0)</f>
        <v/>
      </c>
      <c r="M1529" s="9">
        <f>Data!X1529+$B$11</f>
        <v/>
      </c>
      <c r="N1529" s="9">
        <f>(Data!X1529-$D$9)*$B$12+$D$9+$B$11</f>
        <v/>
      </c>
      <c r="O1529" s="9">
        <f>Data!Y1529+$B$11</f>
        <v/>
      </c>
      <c r="P1529" s="9">
        <f>(Data!Y1529-$E$9)*$B$12+$E$9+$B$11</f>
        <v/>
      </c>
    </row>
    <row r="1530">
      <c r="H1530" s="14">
        <f>Data!A1530</f>
        <v/>
      </c>
      <c r="I1530" s="9">
        <f>IF(Occurrence!J1530&gt;0,Occurrence!J1530*$B$6,0)</f>
        <v/>
      </c>
      <c r="J1530" s="9">
        <f>IF(Occurrence!J1530&gt;0,MAX(0,(Occurrence!J1530-$D$4)*$B$7+$D$4*$B$6),0)</f>
        <v/>
      </c>
      <c r="K1530" s="9">
        <f>IF(Occurrence!K1530&gt;0,Occurrence!K1530*$B$6,0)</f>
        <v/>
      </c>
      <c r="L1530" s="9">
        <f>IF(Occurrence!K1530&gt;0,MAX(0,(Occurrence!K1530-$E$4)*$B$7+$E$4*$B$6),0)</f>
        <v/>
      </c>
      <c r="M1530" s="9">
        <f>Data!X1530+$B$11</f>
        <v/>
      </c>
      <c r="N1530" s="9">
        <f>(Data!X1530-$D$9)*$B$12+$D$9+$B$11</f>
        <v/>
      </c>
      <c r="O1530" s="9">
        <f>Data!Y1530+$B$11</f>
        <v/>
      </c>
      <c r="P1530" s="9">
        <f>(Data!Y1530-$E$9)*$B$12+$E$9+$B$11</f>
        <v/>
      </c>
    </row>
    <row r="1531">
      <c r="H1531" s="14">
        <f>Data!A1531</f>
        <v/>
      </c>
      <c r="I1531" s="9">
        <f>IF(Occurrence!J1531&gt;0,Occurrence!J1531*$B$6,0)</f>
        <v/>
      </c>
      <c r="J1531" s="9">
        <f>IF(Occurrence!J1531&gt;0,MAX(0,(Occurrence!J1531-$D$4)*$B$7+$D$4*$B$6),0)</f>
        <v/>
      </c>
      <c r="K1531" s="9">
        <f>IF(Occurrence!K1531&gt;0,Occurrence!K1531*$B$6,0)</f>
        <v/>
      </c>
      <c r="L1531" s="9">
        <f>IF(Occurrence!K1531&gt;0,MAX(0,(Occurrence!K1531-$E$4)*$B$7+$E$4*$B$6),0)</f>
        <v/>
      </c>
      <c r="M1531" s="9">
        <f>Data!X1531+$B$11</f>
        <v/>
      </c>
      <c r="N1531" s="9">
        <f>(Data!X1531-$D$9)*$B$12+$D$9+$B$11</f>
        <v/>
      </c>
      <c r="O1531" s="9">
        <f>Data!Y1531+$B$11</f>
        <v/>
      </c>
      <c r="P1531" s="9">
        <f>(Data!Y1531-$E$9)*$B$12+$E$9+$B$11</f>
        <v/>
      </c>
    </row>
    <row r="1532">
      <c r="H1532" s="14">
        <f>Data!A1532</f>
        <v/>
      </c>
      <c r="I1532" s="9">
        <f>IF(Occurrence!J1532&gt;0,Occurrence!J1532*$B$6,0)</f>
        <v/>
      </c>
      <c r="J1532" s="9">
        <f>IF(Occurrence!J1532&gt;0,MAX(0,(Occurrence!J1532-$D$4)*$B$7+$D$4*$B$6),0)</f>
        <v/>
      </c>
      <c r="K1532" s="9">
        <f>IF(Occurrence!K1532&gt;0,Occurrence!K1532*$B$6,0)</f>
        <v/>
      </c>
      <c r="L1532" s="9">
        <f>IF(Occurrence!K1532&gt;0,MAX(0,(Occurrence!K1532-$E$4)*$B$7+$E$4*$B$6),0)</f>
        <v/>
      </c>
      <c r="M1532" s="9">
        <f>Data!X1532+$B$11</f>
        <v/>
      </c>
      <c r="N1532" s="9">
        <f>(Data!X1532-$D$9)*$B$12+$D$9+$B$11</f>
        <v/>
      </c>
      <c r="O1532" s="9">
        <f>Data!Y1532+$B$11</f>
        <v/>
      </c>
      <c r="P1532" s="9">
        <f>(Data!Y1532-$E$9)*$B$12+$E$9+$B$11</f>
        <v/>
      </c>
    </row>
    <row r="1533">
      <c r="H1533" s="14">
        <f>Data!A1533</f>
        <v/>
      </c>
      <c r="I1533" s="9">
        <f>IF(Occurrence!J1533&gt;0,Occurrence!J1533*$B$6,0)</f>
        <v/>
      </c>
      <c r="J1533" s="9">
        <f>IF(Occurrence!J1533&gt;0,MAX(0,(Occurrence!J1533-$D$4)*$B$7+$D$4*$B$6),0)</f>
        <v/>
      </c>
      <c r="K1533" s="9">
        <f>IF(Occurrence!K1533&gt;0,Occurrence!K1533*$B$6,0)</f>
        <v/>
      </c>
      <c r="L1533" s="9">
        <f>IF(Occurrence!K1533&gt;0,MAX(0,(Occurrence!K1533-$E$4)*$B$7+$E$4*$B$6),0)</f>
        <v/>
      </c>
      <c r="M1533" s="9">
        <f>Data!X1533+$B$11</f>
        <v/>
      </c>
      <c r="N1533" s="9">
        <f>(Data!X1533-$D$9)*$B$12+$D$9+$B$11</f>
        <v/>
      </c>
      <c r="O1533" s="9">
        <f>Data!Y1533+$B$11</f>
        <v/>
      </c>
      <c r="P1533" s="9">
        <f>(Data!Y1533-$E$9)*$B$12+$E$9+$B$11</f>
        <v/>
      </c>
    </row>
    <row r="1534">
      <c r="H1534" s="14">
        <f>Data!A1534</f>
        <v/>
      </c>
      <c r="I1534" s="9">
        <f>IF(Occurrence!J1534&gt;0,Occurrence!J1534*$B$6,0)</f>
        <v/>
      </c>
      <c r="J1534" s="9">
        <f>IF(Occurrence!J1534&gt;0,MAX(0,(Occurrence!J1534-$D$4)*$B$7+$D$4*$B$6),0)</f>
        <v/>
      </c>
      <c r="K1534" s="9">
        <f>IF(Occurrence!K1534&gt;0,Occurrence!K1534*$B$6,0)</f>
        <v/>
      </c>
      <c r="L1534" s="9">
        <f>IF(Occurrence!K1534&gt;0,MAX(0,(Occurrence!K1534-$E$4)*$B$7+$E$4*$B$6),0)</f>
        <v/>
      </c>
      <c r="M1534" s="9">
        <f>Data!X1534+$B$11</f>
        <v/>
      </c>
      <c r="N1534" s="9">
        <f>(Data!X1534-$D$9)*$B$12+$D$9+$B$11</f>
        <v/>
      </c>
      <c r="O1534" s="9">
        <f>Data!Y1534+$B$11</f>
        <v/>
      </c>
      <c r="P1534" s="9">
        <f>(Data!Y1534-$E$9)*$B$12+$E$9+$B$11</f>
        <v/>
      </c>
    </row>
    <row r="1535">
      <c r="H1535" s="14">
        <f>Data!A1535</f>
        <v/>
      </c>
      <c r="I1535" s="9">
        <f>IF(Occurrence!J1535&gt;0,Occurrence!J1535*$B$6,0)</f>
        <v/>
      </c>
      <c r="J1535" s="9">
        <f>IF(Occurrence!J1535&gt;0,MAX(0,(Occurrence!J1535-$D$4)*$B$7+$D$4*$B$6),0)</f>
        <v/>
      </c>
      <c r="K1535" s="9">
        <f>IF(Occurrence!K1535&gt;0,Occurrence!K1535*$B$6,0)</f>
        <v/>
      </c>
      <c r="L1535" s="9">
        <f>IF(Occurrence!K1535&gt;0,MAX(0,(Occurrence!K1535-$E$4)*$B$7+$E$4*$B$6),0)</f>
        <v/>
      </c>
      <c r="M1535" s="9">
        <f>Data!X1535+$B$11</f>
        <v/>
      </c>
      <c r="N1535" s="9">
        <f>(Data!X1535-$D$9)*$B$12+$D$9+$B$11</f>
        <v/>
      </c>
      <c r="O1535" s="9">
        <f>Data!Y1535+$B$11</f>
        <v/>
      </c>
      <c r="P1535" s="9">
        <f>(Data!Y1535-$E$9)*$B$12+$E$9+$B$11</f>
        <v/>
      </c>
    </row>
    <row r="1536">
      <c r="H1536" s="14">
        <f>Data!A1536</f>
        <v/>
      </c>
      <c r="I1536" s="9">
        <f>IF(Occurrence!J1536&gt;0,Occurrence!J1536*$B$6,0)</f>
        <v/>
      </c>
      <c r="J1536" s="9">
        <f>IF(Occurrence!J1536&gt;0,MAX(0,(Occurrence!J1536-$D$4)*$B$7+$D$4*$B$6),0)</f>
        <v/>
      </c>
      <c r="K1536" s="9">
        <f>IF(Occurrence!K1536&gt;0,Occurrence!K1536*$B$6,0)</f>
        <v/>
      </c>
      <c r="L1536" s="9">
        <f>IF(Occurrence!K1536&gt;0,MAX(0,(Occurrence!K1536-$E$4)*$B$7+$E$4*$B$6),0)</f>
        <v/>
      </c>
      <c r="M1536" s="9">
        <f>Data!X1536+$B$11</f>
        <v/>
      </c>
      <c r="N1536" s="9">
        <f>(Data!X1536-$D$9)*$B$12+$D$9+$B$11</f>
        <v/>
      </c>
      <c r="O1536" s="9">
        <f>Data!Y1536+$B$11</f>
        <v/>
      </c>
      <c r="P1536" s="9">
        <f>(Data!Y1536-$E$9)*$B$12+$E$9+$B$11</f>
        <v/>
      </c>
    </row>
    <row r="1537">
      <c r="H1537" s="14">
        <f>Data!A1537</f>
        <v/>
      </c>
      <c r="I1537" s="9">
        <f>IF(Occurrence!J1537&gt;0,Occurrence!J1537*$B$6,0)</f>
        <v/>
      </c>
      <c r="J1537" s="9">
        <f>IF(Occurrence!J1537&gt;0,MAX(0,(Occurrence!J1537-$D$4)*$B$7+$D$4*$B$6),0)</f>
        <v/>
      </c>
      <c r="K1537" s="9">
        <f>IF(Occurrence!K1537&gt;0,Occurrence!K1537*$B$6,0)</f>
        <v/>
      </c>
      <c r="L1537" s="9">
        <f>IF(Occurrence!K1537&gt;0,MAX(0,(Occurrence!K1537-$E$4)*$B$7+$E$4*$B$6),0)</f>
        <v/>
      </c>
      <c r="M1537" s="9">
        <f>Data!X1537+$B$11</f>
        <v/>
      </c>
      <c r="N1537" s="9">
        <f>(Data!X1537-$D$9)*$B$12+$D$9+$B$11</f>
        <v/>
      </c>
      <c r="O1537" s="9">
        <f>Data!Y1537+$B$11</f>
        <v/>
      </c>
      <c r="P1537" s="9">
        <f>(Data!Y1537-$E$9)*$B$12+$E$9+$B$11</f>
        <v/>
      </c>
    </row>
    <row r="1538">
      <c r="H1538" s="14">
        <f>Data!A1538</f>
        <v/>
      </c>
      <c r="I1538" s="9">
        <f>IF(Occurrence!J1538&gt;0,Occurrence!J1538*$B$6,0)</f>
        <v/>
      </c>
      <c r="J1538" s="9">
        <f>IF(Occurrence!J1538&gt;0,MAX(0,(Occurrence!J1538-$D$4)*$B$7+$D$4*$B$6),0)</f>
        <v/>
      </c>
      <c r="K1538" s="9">
        <f>IF(Occurrence!K1538&gt;0,Occurrence!K1538*$B$6,0)</f>
        <v/>
      </c>
      <c r="L1538" s="9">
        <f>IF(Occurrence!K1538&gt;0,MAX(0,(Occurrence!K1538-$E$4)*$B$7+$E$4*$B$6),0)</f>
        <v/>
      </c>
      <c r="M1538" s="9">
        <f>Data!X1538+$B$11</f>
        <v/>
      </c>
      <c r="N1538" s="9">
        <f>(Data!X1538-$D$9)*$B$12+$D$9+$B$11</f>
        <v/>
      </c>
      <c r="O1538" s="9">
        <f>Data!Y1538+$B$11</f>
        <v/>
      </c>
      <c r="P1538" s="9">
        <f>(Data!Y1538-$E$9)*$B$12+$E$9+$B$11</f>
        <v/>
      </c>
    </row>
    <row r="1539">
      <c r="H1539" s="14">
        <f>Data!A1539</f>
        <v/>
      </c>
      <c r="I1539" s="9">
        <f>IF(Occurrence!J1539&gt;0,Occurrence!J1539*$B$6,0)</f>
        <v/>
      </c>
      <c r="J1539" s="9">
        <f>IF(Occurrence!J1539&gt;0,MAX(0,(Occurrence!J1539-$D$4)*$B$7+$D$4*$B$6),0)</f>
        <v/>
      </c>
      <c r="K1539" s="9">
        <f>IF(Occurrence!K1539&gt;0,Occurrence!K1539*$B$6,0)</f>
        <v/>
      </c>
      <c r="L1539" s="9">
        <f>IF(Occurrence!K1539&gt;0,MAX(0,(Occurrence!K1539-$E$4)*$B$7+$E$4*$B$6),0)</f>
        <v/>
      </c>
      <c r="M1539" s="9">
        <f>Data!X1539+$B$11</f>
        <v/>
      </c>
      <c r="N1539" s="9">
        <f>(Data!X1539-$D$9)*$B$12+$D$9+$B$11</f>
        <v/>
      </c>
      <c r="O1539" s="9">
        <f>Data!Y1539+$B$11</f>
        <v/>
      </c>
      <c r="P1539" s="9">
        <f>(Data!Y1539-$E$9)*$B$12+$E$9+$B$11</f>
        <v/>
      </c>
    </row>
    <row r="1540">
      <c r="H1540" s="14">
        <f>Data!A1540</f>
        <v/>
      </c>
      <c r="I1540" s="9">
        <f>IF(Occurrence!J1540&gt;0,Occurrence!J1540*$B$6,0)</f>
        <v/>
      </c>
      <c r="J1540" s="9">
        <f>IF(Occurrence!J1540&gt;0,MAX(0,(Occurrence!J1540-$D$4)*$B$7+$D$4*$B$6),0)</f>
        <v/>
      </c>
      <c r="K1540" s="9">
        <f>IF(Occurrence!K1540&gt;0,Occurrence!K1540*$B$6,0)</f>
        <v/>
      </c>
      <c r="L1540" s="9">
        <f>IF(Occurrence!K1540&gt;0,MAX(0,(Occurrence!K1540-$E$4)*$B$7+$E$4*$B$6),0)</f>
        <v/>
      </c>
      <c r="M1540" s="9">
        <f>Data!X1540+$B$11</f>
        <v/>
      </c>
      <c r="N1540" s="9">
        <f>(Data!X1540-$D$9)*$B$12+$D$9+$B$11</f>
        <v/>
      </c>
      <c r="O1540" s="9">
        <f>Data!Y1540+$B$11</f>
        <v/>
      </c>
      <c r="P1540" s="9">
        <f>(Data!Y1540-$E$9)*$B$12+$E$9+$B$11</f>
        <v/>
      </c>
    </row>
    <row r="1541">
      <c r="H1541" s="14">
        <f>Data!A1541</f>
        <v/>
      </c>
      <c r="I1541" s="9">
        <f>IF(Occurrence!J1541&gt;0,Occurrence!J1541*$B$6,0)</f>
        <v/>
      </c>
      <c r="J1541" s="9">
        <f>IF(Occurrence!J1541&gt;0,MAX(0,(Occurrence!J1541-$D$4)*$B$7+$D$4*$B$6),0)</f>
        <v/>
      </c>
      <c r="K1541" s="9">
        <f>IF(Occurrence!K1541&gt;0,Occurrence!K1541*$B$6,0)</f>
        <v/>
      </c>
      <c r="L1541" s="9">
        <f>IF(Occurrence!K1541&gt;0,MAX(0,(Occurrence!K1541-$E$4)*$B$7+$E$4*$B$6),0)</f>
        <v/>
      </c>
      <c r="M1541" s="9">
        <f>Data!X1541+$B$11</f>
        <v/>
      </c>
      <c r="N1541" s="9">
        <f>(Data!X1541-$D$9)*$B$12+$D$9+$B$11</f>
        <v/>
      </c>
      <c r="O1541" s="9">
        <f>Data!Y1541+$B$11</f>
        <v/>
      </c>
      <c r="P1541" s="9">
        <f>(Data!Y1541-$E$9)*$B$12+$E$9+$B$11</f>
        <v/>
      </c>
    </row>
    <row r="1542">
      <c r="H1542" s="14">
        <f>Data!A1542</f>
        <v/>
      </c>
      <c r="I1542" s="9">
        <f>IF(Occurrence!J1542&gt;0,Occurrence!J1542*$B$6,0)</f>
        <v/>
      </c>
      <c r="J1542" s="9">
        <f>IF(Occurrence!J1542&gt;0,MAX(0,(Occurrence!J1542-$D$4)*$B$7+$D$4*$B$6),0)</f>
        <v/>
      </c>
      <c r="K1542" s="9">
        <f>IF(Occurrence!K1542&gt;0,Occurrence!K1542*$B$6,0)</f>
        <v/>
      </c>
      <c r="L1542" s="9">
        <f>IF(Occurrence!K1542&gt;0,MAX(0,(Occurrence!K1542-$E$4)*$B$7+$E$4*$B$6),0)</f>
        <v/>
      </c>
      <c r="M1542" s="9">
        <f>Data!X1542+$B$11</f>
        <v/>
      </c>
      <c r="N1542" s="9">
        <f>(Data!X1542-$D$9)*$B$12+$D$9+$B$11</f>
        <v/>
      </c>
      <c r="O1542" s="9">
        <f>Data!Y1542+$B$11</f>
        <v/>
      </c>
      <c r="P1542" s="9">
        <f>(Data!Y1542-$E$9)*$B$12+$E$9+$B$11</f>
        <v/>
      </c>
    </row>
    <row r="1543">
      <c r="H1543" s="14">
        <f>Data!A1543</f>
        <v/>
      </c>
      <c r="I1543" s="9">
        <f>IF(Occurrence!J1543&gt;0,Occurrence!J1543*$B$6,0)</f>
        <v/>
      </c>
      <c r="J1543" s="9">
        <f>IF(Occurrence!J1543&gt;0,MAX(0,(Occurrence!J1543-$D$4)*$B$7+$D$4*$B$6),0)</f>
        <v/>
      </c>
      <c r="K1543" s="9">
        <f>IF(Occurrence!K1543&gt;0,Occurrence!K1543*$B$6,0)</f>
        <v/>
      </c>
      <c r="L1543" s="9">
        <f>IF(Occurrence!K1543&gt;0,MAX(0,(Occurrence!K1543-$E$4)*$B$7+$E$4*$B$6),0)</f>
        <v/>
      </c>
      <c r="M1543" s="9">
        <f>Data!X1543+$B$11</f>
        <v/>
      </c>
      <c r="N1543" s="9">
        <f>(Data!X1543-$D$9)*$B$12+$D$9+$B$11</f>
        <v/>
      </c>
      <c r="O1543" s="9">
        <f>Data!Y1543+$B$11</f>
        <v/>
      </c>
      <c r="P1543" s="9">
        <f>(Data!Y1543-$E$9)*$B$12+$E$9+$B$11</f>
        <v/>
      </c>
    </row>
    <row r="1544">
      <c r="H1544" s="14">
        <f>Data!A1544</f>
        <v/>
      </c>
      <c r="I1544" s="9">
        <f>IF(Occurrence!J1544&gt;0,Occurrence!J1544*$B$6,0)</f>
        <v/>
      </c>
      <c r="J1544" s="9">
        <f>IF(Occurrence!J1544&gt;0,MAX(0,(Occurrence!J1544-$D$4)*$B$7+$D$4*$B$6),0)</f>
        <v/>
      </c>
      <c r="K1544" s="9">
        <f>IF(Occurrence!K1544&gt;0,Occurrence!K1544*$B$6,0)</f>
        <v/>
      </c>
      <c r="L1544" s="9">
        <f>IF(Occurrence!K1544&gt;0,MAX(0,(Occurrence!K1544-$E$4)*$B$7+$E$4*$B$6),0)</f>
        <v/>
      </c>
      <c r="M1544" s="9">
        <f>Data!X1544+$B$11</f>
        <v/>
      </c>
      <c r="N1544" s="9">
        <f>(Data!X1544-$D$9)*$B$12+$D$9+$B$11</f>
        <v/>
      </c>
      <c r="O1544" s="9">
        <f>Data!Y1544+$B$11</f>
        <v/>
      </c>
      <c r="P1544" s="9">
        <f>(Data!Y1544-$E$9)*$B$12+$E$9+$B$11</f>
        <v/>
      </c>
    </row>
    <row r="1545">
      <c r="H1545" s="14">
        <f>Data!A1545</f>
        <v/>
      </c>
      <c r="I1545" s="9">
        <f>IF(Occurrence!J1545&gt;0,Occurrence!J1545*$B$6,0)</f>
        <v/>
      </c>
      <c r="J1545" s="9">
        <f>IF(Occurrence!J1545&gt;0,MAX(0,(Occurrence!J1545-$D$4)*$B$7+$D$4*$B$6),0)</f>
        <v/>
      </c>
      <c r="K1545" s="9">
        <f>IF(Occurrence!K1545&gt;0,Occurrence!K1545*$B$6,0)</f>
        <v/>
      </c>
      <c r="L1545" s="9">
        <f>IF(Occurrence!K1545&gt;0,MAX(0,(Occurrence!K1545-$E$4)*$B$7+$E$4*$B$6),0)</f>
        <v/>
      </c>
      <c r="M1545" s="9">
        <f>Data!X1545+$B$11</f>
        <v/>
      </c>
      <c r="N1545" s="9">
        <f>(Data!X1545-$D$9)*$B$12+$D$9+$B$11</f>
        <v/>
      </c>
      <c r="O1545" s="9">
        <f>Data!Y1545+$B$11</f>
        <v/>
      </c>
      <c r="P1545" s="9">
        <f>(Data!Y1545-$E$9)*$B$12+$E$9+$B$11</f>
        <v/>
      </c>
    </row>
    <row r="1546">
      <c r="H1546" s="14">
        <f>Data!A1546</f>
        <v/>
      </c>
      <c r="I1546" s="9">
        <f>IF(Occurrence!J1546&gt;0,Occurrence!J1546*$B$6,0)</f>
        <v/>
      </c>
      <c r="J1546" s="9">
        <f>IF(Occurrence!J1546&gt;0,MAX(0,(Occurrence!J1546-$D$4)*$B$7+$D$4*$B$6),0)</f>
        <v/>
      </c>
      <c r="K1546" s="9">
        <f>IF(Occurrence!K1546&gt;0,Occurrence!K1546*$B$6,0)</f>
        <v/>
      </c>
      <c r="L1546" s="9">
        <f>IF(Occurrence!K1546&gt;0,MAX(0,(Occurrence!K1546-$E$4)*$B$7+$E$4*$B$6),0)</f>
        <v/>
      </c>
      <c r="M1546" s="9">
        <f>Data!X1546+$B$11</f>
        <v/>
      </c>
      <c r="N1546" s="9">
        <f>(Data!X1546-$D$9)*$B$12+$D$9+$B$11</f>
        <v/>
      </c>
      <c r="O1546" s="9">
        <f>Data!Y1546+$B$11</f>
        <v/>
      </c>
      <c r="P1546" s="9">
        <f>(Data!Y1546-$E$9)*$B$12+$E$9+$B$11</f>
        <v/>
      </c>
    </row>
    <row r="1547">
      <c r="H1547" s="14">
        <f>Data!A1547</f>
        <v/>
      </c>
      <c r="I1547" s="9">
        <f>IF(Occurrence!J1547&gt;0,Occurrence!J1547*$B$6,0)</f>
        <v/>
      </c>
      <c r="J1547" s="9">
        <f>IF(Occurrence!J1547&gt;0,MAX(0,(Occurrence!J1547-$D$4)*$B$7+$D$4*$B$6),0)</f>
        <v/>
      </c>
      <c r="K1547" s="9">
        <f>IF(Occurrence!K1547&gt;0,Occurrence!K1547*$B$6,0)</f>
        <v/>
      </c>
      <c r="L1547" s="9">
        <f>IF(Occurrence!K1547&gt;0,MAX(0,(Occurrence!K1547-$E$4)*$B$7+$E$4*$B$6),0)</f>
        <v/>
      </c>
      <c r="M1547" s="9">
        <f>Data!X1547+$B$11</f>
        <v/>
      </c>
      <c r="N1547" s="9">
        <f>(Data!X1547-$D$9)*$B$12+$D$9+$B$11</f>
        <v/>
      </c>
      <c r="O1547" s="9">
        <f>Data!Y1547+$B$11</f>
        <v/>
      </c>
      <c r="P1547" s="9">
        <f>(Data!Y1547-$E$9)*$B$12+$E$9+$B$11</f>
        <v/>
      </c>
    </row>
    <row r="1548">
      <c r="H1548" s="14">
        <f>Data!A1548</f>
        <v/>
      </c>
      <c r="I1548" s="9">
        <f>IF(Occurrence!J1548&gt;0,Occurrence!J1548*$B$6,0)</f>
        <v/>
      </c>
      <c r="J1548" s="9">
        <f>IF(Occurrence!J1548&gt;0,MAX(0,(Occurrence!J1548-$D$4)*$B$7+$D$4*$B$6),0)</f>
        <v/>
      </c>
      <c r="K1548" s="9">
        <f>IF(Occurrence!K1548&gt;0,Occurrence!K1548*$B$6,0)</f>
        <v/>
      </c>
      <c r="L1548" s="9">
        <f>IF(Occurrence!K1548&gt;0,MAX(0,(Occurrence!K1548-$E$4)*$B$7+$E$4*$B$6),0)</f>
        <v/>
      </c>
      <c r="M1548" s="9">
        <f>Data!X1548+$B$11</f>
        <v/>
      </c>
      <c r="N1548" s="9">
        <f>(Data!X1548-$D$9)*$B$12+$D$9+$B$11</f>
        <v/>
      </c>
      <c r="O1548" s="9">
        <f>Data!Y1548+$B$11</f>
        <v/>
      </c>
      <c r="P1548" s="9">
        <f>(Data!Y1548-$E$9)*$B$12+$E$9+$B$11</f>
        <v/>
      </c>
    </row>
    <row r="1549">
      <c r="H1549" s="14">
        <f>Data!A1549</f>
        <v/>
      </c>
      <c r="I1549" s="9">
        <f>IF(Occurrence!J1549&gt;0,Occurrence!J1549*$B$6,0)</f>
        <v/>
      </c>
      <c r="J1549" s="9">
        <f>IF(Occurrence!J1549&gt;0,MAX(0,(Occurrence!J1549-$D$4)*$B$7+$D$4*$B$6),0)</f>
        <v/>
      </c>
      <c r="K1549" s="9">
        <f>IF(Occurrence!K1549&gt;0,Occurrence!K1549*$B$6,0)</f>
        <v/>
      </c>
      <c r="L1549" s="9">
        <f>IF(Occurrence!K1549&gt;0,MAX(0,(Occurrence!K1549-$E$4)*$B$7+$E$4*$B$6),0)</f>
        <v/>
      </c>
      <c r="M1549" s="9">
        <f>Data!X1549+$B$11</f>
        <v/>
      </c>
      <c r="N1549" s="9">
        <f>(Data!X1549-$D$9)*$B$12+$D$9+$B$11</f>
        <v/>
      </c>
      <c r="O1549" s="9">
        <f>Data!Y1549+$B$11</f>
        <v/>
      </c>
      <c r="P1549" s="9">
        <f>(Data!Y1549-$E$9)*$B$12+$E$9+$B$11</f>
        <v/>
      </c>
    </row>
    <row r="1550">
      <c r="H1550" s="14">
        <f>Data!A1550</f>
        <v/>
      </c>
      <c r="I1550" s="9">
        <f>IF(Occurrence!J1550&gt;0,Occurrence!J1550*$B$6,0)</f>
        <v/>
      </c>
      <c r="J1550" s="9">
        <f>IF(Occurrence!J1550&gt;0,MAX(0,(Occurrence!J1550-$D$4)*$B$7+$D$4*$B$6),0)</f>
        <v/>
      </c>
      <c r="K1550" s="9">
        <f>IF(Occurrence!K1550&gt;0,Occurrence!K1550*$B$6,0)</f>
        <v/>
      </c>
      <c r="L1550" s="9">
        <f>IF(Occurrence!K1550&gt;0,MAX(0,(Occurrence!K1550-$E$4)*$B$7+$E$4*$B$6),0)</f>
        <v/>
      </c>
      <c r="M1550" s="9">
        <f>Data!X1550+$B$11</f>
        <v/>
      </c>
      <c r="N1550" s="9">
        <f>(Data!X1550-$D$9)*$B$12+$D$9+$B$11</f>
        <v/>
      </c>
      <c r="O1550" s="9">
        <f>Data!Y1550+$B$11</f>
        <v/>
      </c>
      <c r="P1550" s="9">
        <f>(Data!Y1550-$E$9)*$B$12+$E$9+$B$11</f>
        <v/>
      </c>
    </row>
    <row r="1551">
      <c r="H1551" s="14">
        <f>Data!A1551</f>
        <v/>
      </c>
      <c r="I1551" s="9">
        <f>IF(Occurrence!J1551&gt;0,Occurrence!J1551*$B$6,0)</f>
        <v/>
      </c>
      <c r="J1551" s="9">
        <f>IF(Occurrence!J1551&gt;0,MAX(0,(Occurrence!J1551-$D$4)*$B$7+$D$4*$B$6),0)</f>
        <v/>
      </c>
      <c r="K1551" s="9">
        <f>IF(Occurrence!K1551&gt;0,Occurrence!K1551*$B$6,0)</f>
        <v/>
      </c>
      <c r="L1551" s="9">
        <f>IF(Occurrence!K1551&gt;0,MAX(0,(Occurrence!K1551-$E$4)*$B$7+$E$4*$B$6),0)</f>
        <v/>
      </c>
      <c r="M1551" s="9">
        <f>Data!X1551+$B$11</f>
        <v/>
      </c>
      <c r="N1551" s="9">
        <f>(Data!X1551-$D$9)*$B$12+$D$9+$B$11</f>
        <v/>
      </c>
      <c r="O1551" s="9">
        <f>Data!Y1551+$B$11</f>
        <v/>
      </c>
      <c r="P1551" s="9">
        <f>(Data!Y1551-$E$9)*$B$12+$E$9+$B$11</f>
        <v/>
      </c>
    </row>
    <row r="1552">
      <c r="H1552" s="14">
        <f>Data!A1552</f>
        <v/>
      </c>
      <c r="I1552" s="9">
        <f>IF(Occurrence!J1552&gt;0,Occurrence!J1552*$B$6,0)</f>
        <v/>
      </c>
      <c r="J1552" s="9">
        <f>IF(Occurrence!J1552&gt;0,MAX(0,(Occurrence!J1552-$D$4)*$B$7+$D$4*$B$6),0)</f>
        <v/>
      </c>
      <c r="K1552" s="9">
        <f>IF(Occurrence!K1552&gt;0,Occurrence!K1552*$B$6,0)</f>
        <v/>
      </c>
      <c r="L1552" s="9">
        <f>IF(Occurrence!K1552&gt;0,MAX(0,(Occurrence!K1552-$E$4)*$B$7+$E$4*$B$6),0)</f>
        <v/>
      </c>
      <c r="M1552" s="9">
        <f>Data!X1552+$B$11</f>
        <v/>
      </c>
      <c r="N1552" s="9">
        <f>(Data!X1552-$D$9)*$B$12+$D$9+$B$11</f>
        <v/>
      </c>
      <c r="O1552" s="9">
        <f>Data!Y1552+$B$11</f>
        <v/>
      </c>
      <c r="P1552" s="9">
        <f>(Data!Y1552-$E$9)*$B$12+$E$9+$B$11</f>
        <v/>
      </c>
    </row>
    <row r="1553">
      <c r="H1553" s="14">
        <f>Data!A1553</f>
        <v/>
      </c>
      <c r="I1553" s="9">
        <f>IF(Occurrence!J1553&gt;0,Occurrence!J1553*$B$6,0)</f>
        <v/>
      </c>
      <c r="J1553" s="9">
        <f>IF(Occurrence!J1553&gt;0,MAX(0,(Occurrence!J1553-$D$4)*$B$7+$D$4*$B$6),0)</f>
        <v/>
      </c>
      <c r="K1553" s="9">
        <f>IF(Occurrence!K1553&gt;0,Occurrence!K1553*$B$6,0)</f>
        <v/>
      </c>
      <c r="L1553" s="9">
        <f>IF(Occurrence!K1553&gt;0,MAX(0,(Occurrence!K1553-$E$4)*$B$7+$E$4*$B$6),0)</f>
        <v/>
      </c>
      <c r="M1553" s="9">
        <f>Data!X1553+$B$11</f>
        <v/>
      </c>
      <c r="N1553" s="9">
        <f>(Data!X1553-$D$9)*$B$12+$D$9+$B$11</f>
        <v/>
      </c>
      <c r="O1553" s="9">
        <f>Data!Y1553+$B$11</f>
        <v/>
      </c>
      <c r="P1553" s="9">
        <f>(Data!Y1553-$E$9)*$B$12+$E$9+$B$11</f>
        <v/>
      </c>
    </row>
    <row r="1554">
      <c r="H1554" s="14">
        <f>Data!A1554</f>
        <v/>
      </c>
      <c r="I1554" s="9">
        <f>IF(Occurrence!J1554&gt;0,Occurrence!J1554*$B$6,0)</f>
        <v/>
      </c>
      <c r="J1554" s="9">
        <f>IF(Occurrence!J1554&gt;0,MAX(0,(Occurrence!J1554-$D$4)*$B$7+$D$4*$B$6),0)</f>
        <v/>
      </c>
      <c r="K1554" s="9">
        <f>IF(Occurrence!K1554&gt;0,Occurrence!K1554*$B$6,0)</f>
        <v/>
      </c>
      <c r="L1554" s="9">
        <f>IF(Occurrence!K1554&gt;0,MAX(0,(Occurrence!K1554-$E$4)*$B$7+$E$4*$B$6),0)</f>
        <v/>
      </c>
      <c r="M1554" s="9">
        <f>Data!X1554+$B$11</f>
        <v/>
      </c>
      <c r="N1554" s="9">
        <f>(Data!X1554-$D$9)*$B$12+$D$9+$B$11</f>
        <v/>
      </c>
      <c r="O1554" s="9">
        <f>Data!Y1554+$B$11</f>
        <v/>
      </c>
      <c r="P1554" s="9">
        <f>(Data!Y1554-$E$9)*$B$12+$E$9+$B$11</f>
        <v/>
      </c>
    </row>
    <row r="1555">
      <c r="H1555" s="14">
        <f>Data!A1555</f>
        <v/>
      </c>
      <c r="I1555" s="9">
        <f>IF(Occurrence!J1555&gt;0,Occurrence!J1555*$B$6,0)</f>
        <v/>
      </c>
      <c r="J1555" s="9">
        <f>IF(Occurrence!J1555&gt;0,MAX(0,(Occurrence!J1555-$D$4)*$B$7+$D$4*$B$6),0)</f>
        <v/>
      </c>
      <c r="K1555" s="9">
        <f>IF(Occurrence!K1555&gt;0,Occurrence!K1555*$B$6,0)</f>
        <v/>
      </c>
      <c r="L1555" s="9">
        <f>IF(Occurrence!K1555&gt;0,MAX(0,(Occurrence!K1555-$E$4)*$B$7+$E$4*$B$6),0)</f>
        <v/>
      </c>
      <c r="M1555" s="9">
        <f>Data!X1555+$B$11</f>
        <v/>
      </c>
      <c r="N1555" s="9">
        <f>(Data!X1555-$D$9)*$B$12+$D$9+$B$11</f>
        <v/>
      </c>
      <c r="O1555" s="9">
        <f>Data!Y1555+$B$11</f>
        <v/>
      </c>
      <c r="P1555" s="9">
        <f>(Data!Y1555-$E$9)*$B$12+$E$9+$B$11</f>
        <v/>
      </c>
    </row>
    <row r="1556">
      <c r="H1556" s="14">
        <f>Data!A1556</f>
        <v/>
      </c>
      <c r="I1556" s="9">
        <f>IF(Occurrence!J1556&gt;0,Occurrence!J1556*$B$6,0)</f>
        <v/>
      </c>
      <c r="J1556" s="9">
        <f>IF(Occurrence!J1556&gt;0,MAX(0,(Occurrence!J1556-$D$4)*$B$7+$D$4*$B$6),0)</f>
        <v/>
      </c>
      <c r="K1556" s="9">
        <f>IF(Occurrence!K1556&gt;0,Occurrence!K1556*$B$6,0)</f>
        <v/>
      </c>
      <c r="L1556" s="9">
        <f>IF(Occurrence!K1556&gt;0,MAX(0,(Occurrence!K1556-$E$4)*$B$7+$E$4*$B$6),0)</f>
        <v/>
      </c>
      <c r="M1556" s="9">
        <f>Data!X1556+$B$11</f>
        <v/>
      </c>
      <c r="N1556" s="9">
        <f>(Data!X1556-$D$9)*$B$12+$D$9+$B$11</f>
        <v/>
      </c>
      <c r="O1556" s="9">
        <f>Data!Y1556+$B$11</f>
        <v/>
      </c>
      <c r="P1556" s="9">
        <f>(Data!Y1556-$E$9)*$B$12+$E$9+$B$11</f>
        <v/>
      </c>
    </row>
    <row r="1557">
      <c r="H1557" s="14">
        <f>Data!A1557</f>
        <v/>
      </c>
      <c r="I1557" s="9">
        <f>IF(Occurrence!J1557&gt;0,Occurrence!J1557*$B$6,0)</f>
        <v/>
      </c>
      <c r="J1557" s="9">
        <f>IF(Occurrence!J1557&gt;0,MAX(0,(Occurrence!J1557-$D$4)*$B$7+$D$4*$B$6),0)</f>
        <v/>
      </c>
      <c r="K1557" s="9">
        <f>IF(Occurrence!K1557&gt;0,Occurrence!K1557*$B$6,0)</f>
        <v/>
      </c>
      <c r="L1557" s="9">
        <f>IF(Occurrence!K1557&gt;0,MAX(0,(Occurrence!K1557-$E$4)*$B$7+$E$4*$B$6),0)</f>
        <v/>
      </c>
      <c r="M1557" s="9">
        <f>Data!X1557+$B$11</f>
        <v/>
      </c>
      <c r="N1557" s="9">
        <f>(Data!X1557-$D$9)*$B$12+$D$9+$B$11</f>
        <v/>
      </c>
      <c r="O1557" s="9">
        <f>Data!Y1557+$B$11</f>
        <v/>
      </c>
      <c r="P1557" s="9">
        <f>(Data!Y1557-$E$9)*$B$12+$E$9+$B$11</f>
        <v/>
      </c>
    </row>
    <row r="1558">
      <c r="H1558" s="14">
        <f>Data!A1558</f>
        <v/>
      </c>
      <c r="I1558" s="9">
        <f>IF(Occurrence!J1558&gt;0,Occurrence!J1558*$B$6,0)</f>
        <v/>
      </c>
      <c r="J1558" s="9">
        <f>IF(Occurrence!J1558&gt;0,MAX(0,(Occurrence!J1558-$D$4)*$B$7+$D$4*$B$6),0)</f>
        <v/>
      </c>
      <c r="K1558" s="9">
        <f>IF(Occurrence!K1558&gt;0,Occurrence!K1558*$B$6,0)</f>
        <v/>
      </c>
      <c r="L1558" s="9">
        <f>IF(Occurrence!K1558&gt;0,MAX(0,(Occurrence!K1558-$E$4)*$B$7+$E$4*$B$6),0)</f>
        <v/>
      </c>
      <c r="M1558" s="9">
        <f>Data!X1558+$B$11</f>
        <v/>
      </c>
      <c r="N1558" s="9">
        <f>(Data!X1558-$D$9)*$B$12+$D$9+$B$11</f>
        <v/>
      </c>
      <c r="O1558" s="9">
        <f>Data!Y1558+$B$11</f>
        <v/>
      </c>
      <c r="P1558" s="9">
        <f>(Data!Y1558-$E$9)*$B$12+$E$9+$B$11</f>
        <v/>
      </c>
    </row>
    <row r="1559">
      <c r="H1559" s="14">
        <f>Data!A1559</f>
        <v/>
      </c>
      <c r="I1559" s="9">
        <f>IF(Occurrence!J1559&gt;0,Occurrence!J1559*$B$6,0)</f>
        <v/>
      </c>
      <c r="J1559" s="9">
        <f>IF(Occurrence!J1559&gt;0,MAX(0,(Occurrence!J1559-$D$4)*$B$7+$D$4*$B$6),0)</f>
        <v/>
      </c>
      <c r="K1559" s="9">
        <f>IF(Occurrence!K1559&gt;0,Occurrence!K1559*$B$6,0)</f>
        <v/>
      </c>
      <c r="L1559" s="9">
        <f>IF(Occurrence!K1559&gt;0,MAX(0,(Occurrence!K1559-$E$4)*$B$7+$E$4*$B$6),0)</f>
        <v/>
      </c>
      <c r="M1559" s="9">
        <f>Data!X1559+$B$11</f>
        <v/>
      </c>
      <c r="N1559" s="9">
        <f>(Data!X1559-$D$9)*$B$12+$D$9+$B$11</f>
        <v/>
      </c>
      <c r="O1559" s="9">
        <f>Data!Y1559+$B$11</f>
        <v/>
      </c>
      <c r="P1559" s="9">
        <f>(Data!Y1559-$E$9)*$B$12+$E$9+$B$11</f>
        <v/>
      </c>
    </row>
    <row r="1560">
      <c r="H1560" s="14">
        <f>Data!A1560</f>
        <v/>
      </c>
      <c r="I1560" s="9">
        <f>IF(Occurrence!J1560&gt;0,Occurrence!J1560*$B$6,0)</f>
        <v/>
      </c>
      <c r="J1560" s="9">
        <f>IF(Occurrence!J1560&gt;0,MAX(0,(Occurrence!J1560-$D$4)*$B$7+$D$4*$B$6),0)</f>
        <v/>
      </c>
      <c r="K1560" s="9">
        <f>IF(Occurrence!K1560&gt;0,Occurrence!K1560*$B$6,0)</f>
        <v/>
      </c>
      <c r="L1560" s="9">
        <f>IF(Occurrence!K1560&gt;0,MAX(0,(Occurrence!K1560-$E$4)*$B$7+$E$4*$B$6),0)</f>
        <v/>
      </c>
      <c r="M1560" s="9">
        <f>Data!X1560+$B$11</f>
        <v/>
      </c>
      <c r="N1560" s="9">
        <f>(Data!X1560-$D$9)*$B$12+$D$9+$B$11</f>
        <v/>
      </c>
      <c r="O1560" s="9">
        <f>Data!Y1560+$B$11</f>
        <v/>
      </c>
      <c r="P1560" s="9">
        <f>(Data!Y1560-$E$9)*$B$12+$E$9+$B$11</f>
        <v/>
      </c>
    </row>
    <row r="1561">
      <c r="H1561" s="14">
        <f>Data!A1561</f>
        <v/>
      </c>
      <c r="I1561" s="9">
        <f>IF(Occurrence!J1561&gt;0,Occurrence!J1561*$B$6,0)</f>
        <v/>
      </c>
      <c r="J1561" s="9">
        <f>IF(Occurrence!J1561&gt;0,MAX(0,(Occurrence!J1561-$D$4)*$B$7+$D$4*$B$6),0)</f>
        <v/>
      </c>
      <c r="K1561" s="9">
        <f>IF(Occurrence!K1561&gt;0,Occurrence!K1561*$B$6,0)</f>
        <v/>
      </c>
      <c r="L1561" s="9">
        <f>IF(Occurrence!K1561&gt;0,MAX(0,(Occurrence!K1561-$E$4)*$B$7+$E$4*$B$6),0)</f>
        <v/>
      </c>
      <c r="M1561" s="9">
        <f>Data!X1561+$B$11</f>
        <v/>
      </c>
      <c r="N1561" s="9">
        <f>(Data!X1561-$D$9)*$B$12+$D$9+$B$11</f>
        <v/>
      </c>
      <c r="O1561" s="9">
        <f>Data!Y1561+$B$11</f>
        <v/>
      </c>
      <c r="P1561" s="9">
        <f>(Data!Y1561-$E$9)*$B$12+$E$9+$B$11</f>
        <v/>
      </c>
    </row>
    <row r="1562">
      <c r="H1562" s="14">
        <f>Data!A1562</f>
        <v/>
      </c>
      <c r="I1562" s="9">
        <f>IF(Occurrence!J1562&gt;0,Occurrence!J1562*$B$6,0)</f>
        <v/>
      </c>
      <c r="J1562" s="9">
        <f>IF(Occurrence!J1562&gt;0,MAX(0,(Occurrence!J1562-$D$4)*$B$7+$D$4*$B$6),0)</f>
        <v/>
      </c>
      <c r="K1562" s="9">
        <f>IF(Occurrence!K1562&gt;0,Occurrence!K1562*$B$6,0)</f>
        <v/>
      </c>
      <c r="L1562" s="9">
        <f>IF(Occurrence!K1562&gt;0,MAX(0,(Occurrence!K1562-$E$4)*$B$7+$E$4*$B$6),0)</f>
        <v/>
      </c>
      <c r="M1562" s="9">
        <f>Data!X1562+$B$11</f>
        <v/>
      </c>
      <c r="N1562" s="9">
        <f>(Data!X1562-$D$9)*$B$12+$D$9+$B$11</f>
        <v/>
      </c>
      <c r="O1562" s="9">
        <f>Data!Y1562+$B$11</f>
        <v/>
      </c>
      <c r="P1562" s="9">
        <f>(Data!Y1562-$E$9)*$B$12+$E$9+$B$11</f>
        <v/>
      </c>
    </row>
    <row r="1563">
      <c r="H1563" s="14">
        <f>Data!A1563</f>
        <v/>
      </c>
      <c r="I1563" s="9">
        <f>IF(Occurrence!J1563&gt;0,Occurrence!J1563*$B$6,0)</f>
        <v/>
      </c>
      <c r="J1563" s="9">
        <f>IF(Occurrence!J1563&gt;0,MAX(0,(Occurrence!J1563-$D$4)*$B$7+$D$4*$B$6),0)</f>
        <v/>
      </c>
      <c r="K1563" s="9">
        <f>IF(Occurrence!K1563&gt;0,Occurrence!K1563*$B$6,0)</f>
        <v/>
      </c>
      <c r="L1563" s="9">
        <f>IF(Occurrence!K1563&gt;0,MAX(0,(Occurrence!K1563-$E$4)*$B$7+$E$4*$B$6),0)</f>
        <v/>
      </c>
      <c r="M1563" s="9">
        <f>Data!X1563+$B$11</f>
        <v/>
      </c>
      <c r="N1563" s="9">
        <f>(Data!X1563-$D$9)*$B$12+$D$9+$B$11</f>
        <v/>
      </c>
      <c r="O1563" s="9">
        <f>Data!Y1563+$B$11</f>
        <v/>
      </c>
      <c r="P1563" s="9">
        <f>(Data!Y1563-$E$9)*$B$12+$E$9+$B$11</f>
        <v/>
      </c>
    </row>
    <row r="1564">
      <c r="H1564" s="14">
        <f>Data!A1564</f>
        <v/>
      </c>
      <c r="I1564" s="9">
        <f>IF(Occurrence!J1564&gt;0,Occurrence!J1564*$B$6,0)</f>
        <v/>
      </c>
      <c r="J1564" s="9">
        <f>IF(Occurrence!J1564&gt;0,MAX(0,(Occurrence!J1564-$D$4)*$B$7+$D$4*$B$6),0)</f>
        <v/>
      </c>
      <c r="K1564" s="9">
        <f>IF(Occurrence!K1564&gt;0,Occurrence!K1564*$B$6,0)</f>
        <v/>
      </c>
      <c r="L1564" s="9">
        <f>IF(Occurrence!K1564&gt;0,MAX(0,(Occurrence!K1564-$E$4)*$B$7+$E$4*$B$6),0)</f>
        <v/>
      </c>
      <c r="M1564" s="9">
        <f>Data!X1564+$B$11</f>
        <v/>
      </c>
      <c r="N1564" s="9">
        <f>(Data!X1564-$D$9)*$B$12+$D$9+$B$11</f>
        <v/>
      </c>
      <c r="O1564" s="9">
        <f>Data!Y1564+$B$11</f>
        <v/>
      </c>
      <c r="P1564" s="9">
        <f>(Data!Y1564-$E$9)*$B$12+$E$9+$B$11</f>
        <v/>
      </c>
    </row>
    <row r="1565">
      <c r="H1565" s="14">
        <f>Data!A1565</f>
        <v/>
      </c>
      <c r="I1565" s="9">
        <f>IF(Occurrence!J1565&gt;0,Occurrence!J1565*$B$6,0)</f>
        <v/>
      </c>
      <c r="J1565" s="9">
        <f>IF(Occurrence!J1565&gt;0,MAX(0,(Occurrence!J1565-$D$4)*$B$7+$D$4*$B$6),0)</f>
        <v/>
      </c>
      <c r="K1565" s="9">
        <f>IF(Occurrence!K1565&gt;0,Occurrence!K1565*$B$6,0)</f>
        <v/>
      </c>
      <c r="L1565" s="9">
        <f>IF(Occurrence!K1565&gt;0,MAX(0,(Occurrence!K1565-$E$4)*$B$7+$E$4*$B$6),0)</f>
        <v/>
      </c>
      <c r="M1565" s="9">
        <f>Data!X1565+$B$11</f>
        <v/>
      </c>
      <c r="N1565" s="9">
        <f>(Data!X1565-$D$9)*$B$12+$D$9+$B$11</f>
        <v/>
      </c>
      <c r="O1565" s="9">
        <f>Data!Y1565+$B$11</f>
        <v/>
      </c>
      <c r="P1565" s="9">
        <f>(Data!Y1565-$E$9)*$B$12+$E$9+$B$11</f>
        <v/>
      </c>
    </row>
    <row r="1566">
      <c r="H1566" s="14">
        <f>Data!A1566</f>
        <v/>
      </c>
      <c r="I1566" s="9">
        <f>IF(Occurrence!J1566&gt;0,Occurrence!J1566*$B$6,0)</f>
        <v/>
      </c>
      <c r="J1566" s="9">
        <f>IF(Occurrence!J1566&gt;0,MAX(0,(Occurrence!J1566-$D$4)*$B$7+$D$4*$B$6),0)</f>
        <v/>
      </c>
      <c r="K1566" s="9">
        <f>IF(Occurrence!K1566&gt;0,Occurrence!K1566*$B$6,0)</f>
        <v/>
      </c>
      <c r="L1566" s="9">
        <f>IF(Occurrence!K1566&gt;0,MAX(0,(Occurrence!K1566-$E$4)*$B$7+$E$4*$B$6),0)</f>
        <v/>
      </c>
      <c r="M1566" s="9">
        <f>Data!X1566+$B$11</f>
        <v/>
      </c>
      <c r="N1566" s="9">
        <f>(Data!X1566-$D$9)*$B$12+$D$9+$B$11</f>
        <v/>
      </c>
      <c r="O1566" s="9">
        <f>Data!Y1566+$B$11</f>
        <v/>
      </c>
      <c r="P1566" s="9">
        <f>(Data!Y1566-$E$9)*$B$12+$E$9+$B$11</f>
        <v/>
      </c>
    </row>
    <row r="1567">
      <c r="H1567" s="14">
        <f>Data!A1567</f>
        <v/>
      </c>
      <c r="I1567" s="9">
        <f>IF(Occurrence!J1567&gt;0,Occurrence!J1567*$B$6,0)</f>
        <v/>
      </c>
      <c r="J1567" s="9">
        <f>IF(Occurrence!J1567&gt;0,MAX(0,(Occurrence!J1567-$D$4)*$B$7+$D$4*$B$6),0)</f>
        <v/>
      </c>
      <c r="K1567" s="9">
        <f>IF(Occurrence!K1567&gt;0,Occurrence!K1567*$B$6,0)</f>
        <v/>
      </c>
      <c r="L1567" s="9">
        <f>IF(Occurrence!K1567&gt;0,MAX(0,(Occurrence!K1567-$E$4)*$B$7+$E$4*$B$6),0)</f>
        <v/>
      </c>
      <c r="M1567" s="9">
        <f>Data!X1567+$B$11</f>
        <v/>
      </c>
      <c r="N1567" s="9">
        <f>(Data!X1567-$D$9)*$B$12+$D$9+$B$11</f>
        <v/>
      </c>
      <c r="O1567" s="9">
        <f>Data!Y1567+$B$11</f>
        <v/>
      </c>
      <c r="P1567" s="9">
        <f>(Data!Y1567-$E$9)*$B$12+$E$9+$B$11</f>
        <v/>
      </c>
    </row>
    <row r="1568">
      <c r="H1568" s="14">
        <f>Data!A1568</f>
        <v/>
      </c>
      <c r="I1568" s="9">
        <f>IF(Occurrence!J1568&gt;0,Occurrence!J1568*$B$6,0)</f>
        <v/>
      </c>
      <c r="J1568" s="9">
        <f>IF(Occurrence!J1568&gt;0,MAX(0,(Occurrence!J1568-$D$4)*$B$7+$D$4*$B$6),0)</f>
        <v/>
      </c>
      <c r="K1568" s="9">
        <f>IF(Occurrence!K1568&gt;0,Occurrence!K1568*$B$6,0)</f>
        <v/>
      </c>
      <c r="L1568" s="9">
        <f>IF(Occurrence!K1568&gt;0,MAX(0,(Occurrence!K1568-$E$4)*$B$7+$E$4*$B$6),0)</f>
        <v/>
      </c>
      <c r="M1568" s="9">
        <f>Data!X1568+$B$11</f>
        <v/>
      </c>
      <c r="N1568" s="9">
        <f>(Data!X1568-$D$9)*$B$12+$D$9+$B$11</f>
        <v/>
      </c>
      <c r="O1568" s="9">
        <f>Data!Y1568+$B$11</f>
        <v/>
      </c>
      <c r="P1568" s="9">
        <f>(Data!Y1568-$E$9)*$B$12+$E$9+$B$11</f>
        <v/>
      </c>
    </row>
    <row r="1569">
      <c r="H1569" s="14">
        <f>Data!A1569</f>
        <v/>
      </c>
      <c r="I1569" s="9">
        <f>IF(Occurrence!J1569&gt;0,Occurrence!J1569*$B$6,0)</f>
        <v/>
      </c>
      <c r="J1569" s="9">
        <f>IF(Occurrence!J1569&gt;0,MAX(0,(Occurrence!J1569-$D$4)*$B$7+$D$4*$B$6),0)</f>
        <v/>
      </c>
      <c r="K1569" s="9">
        <f>IF(Occurrence!K1569&gt;0,Occurrence!K1569*$B$6,0)</f>
        <v/>
      </c>
      <c r="L1569" s="9">
        <f>IF(Occurrence!K1569&gt;0,MAX(0,(Occurrence!K1569-$E$4)*$B$7+$E$4*$B$6),0)</f>
        <v/>
      </c>
      <c r="M1569" s="9">
        <f>Data!X1569+$B$11</f>
        <v/>
      </c>
      <c r="N1569" s="9">
        <f>(Data!X1569-$D$9)*$B$12+$D$9+$B$11</f>
        <v/>
      </c>
      <c r="O1569" s="9">
        <f>Data!Y1569+$B$11</f>
        <v/>
      </c>
      <c r="P1569" s="9">
        <f>(Data!Y1569-$E$9)*$B$12+$E$9+$B$11</f>
        <v/>
      </c>
    </row>
    <row r="1570">
      <c r="H1570" s="14">
        <f>Data!A1570</f>
        <v/>
      </c>
      <c r="I1570" s="9">
        <f>IF(Occurrence!J1570&gt;0,Occurrence!J1570*$B$6,0)</f>
        <v/>
      </c>
      <c r="J1570" s="9">
        <f>IF(Occurrence!J1570&gt;0,MAX(0,(Occurrence!J1570-$D$4)*$B$7+$D$4*$B$6),0)</f>
        <v/>
      </c>
      <c r="K1570" s="9">
        <f>IF(Occurrence!K1570&gt;0,Occurrence!K1570*$B$6,0)</f>
        <v/>
      </c>
      <c r="L1570" s="9">
        <f>IF(Occurrence!K1570&gt;0,MAX(0,(Occurrence!K1570-$E$4)*$B$7+$E$4*$B$6),0)</f>
        <v/>
      </c>
      <c r="M1570" s="9">
        <f>Data!X1570+$B$11</f>
        <v/>
      </c>
      <c r="N1570" s="9">
        <f>(Data!X1570-$D$9)*$B$12+$D$9+$B$11</f>
        <v/>
      </c>
      <c r="O1570" s="9">
        <f>Data!Y1570+$B$11</f>
        <v/>
      </c>
      <c r="P1570" s="9">
        <f>(Data!Y1570-$E$9)*$B$12+$E$9+$B$11</f>
        <v/>
      </c>
    </row>
    <row r="1571">
      <c r="H1571" s="14">
        <f>Data!A1571</f>
        <v/>
      </c>
      <c r="I1571" s="9">
        <f>IF(Occurrence!J1571&gt;0,Occurrence!J1571*$B$6,0)</f>
        <v/>
      </c>
      <c r="J1571" s="9">
        <f>IF(Occurrence!J1571&gt;0,MAX(0,(Occurrence!J1571-$D$4)*$B$7+$D$4*$B$6),0)</f>
        <v/>
      </c>
      <c r="K1571" s="9">
        <f>IF(Occurrence!K1571&gt;0,Occurrence!K1571*$B$6,0)</f>
        <v/>
      </c>
      <c r="L1571" s="9">
        <f>IF(Occurrence!K1571&gt;0,MAX(0,(Occurrence!K1571-$E$4)*$B$7+$E$4*$B$6),0)</f>
        <v/>
      </c>
      <c r="M1571" s="9">
        <f>Data!X1571+$B$11</f>
        <v/>
      </c>
      <c r="N1571" s="9">
        <f>(Data!X1571-$D$9)*$B$12+$D$9+$B$11</f>
        <v/>
      </c>
      <c r="O1571" s="9">
        <f>Data!Y1571+$B$11</f>
        <v/>
      </c>
      <c r="P1571" s="9">
        <f>(Data!Y1571-$E$9)*$B$12+$E$9+$B$11</f>
        <v/>
      </c>
    </row>
    <row r="1572">
      <c r="H1572" s="14">
        <f>Data!A1572</f>
        <v/>
      </c>
      <c r="I1572" s="9">
        <f>IF(Occurrence!J1572&gt;0,Occurrence!J1572*$B$6,0)</f>
        <v/>
      </c>
      <c r="J1572" s="9">
        <f>IF(Occurrence!J1572&gt;0,MAX(0,(Occurrence!J1572-$D$4)*$B$7+$D$4*$B$6),0)</f>
        <v/>
      </c>
      <c r="K1572" s="9">
        <f>IF(Occurrence!K1572&gt;0,Occurrence!K1572*$B$6,0)</f>
        <v/>
      </c>
      <c r="L1572" s="9">
        <f>IF(Occurrence!K1572&gt;0,MAX(0,(Occurrence!K1572-$E$4)*$B$7+$E$4*$B$6),0)</f>
        <v/>
      </c>
      <c r="M1572" s="9">
        <f>Data!X1572+$B$11</f>
        <v/>
      </c>
      <c r="N1572" s="9">
        <f>(Data!X1572-$D$9)*$B$12+$D$9+$B$11</f>
        <v/>
      </c>
      <c r="O1572" s="9">
        <f>Data!Y1572+$B$11</f>
        <v/>
      </c>
      <c r="P1572" s="9">
        <f>(Data!Y1572-$E$9)*$B$12+$E$9+$B$11</f>
        <v/>
      </c>
    </row>
    <row r="1573">
      <c r="H1573" s="14">
        <f>Data!A1573</f>
        <v/>
      </c>
      <c r="I1573" s="9">
        <f>IF(Occurrence!J1573&gt;0,Occurrence!J1573*$B$6,0)</f>
        <v/>
      </c>
      <c r="J1573" s="9">
        <f>IF(Occurrence!J1573&gt;0,MAX(0,(Occurrence!J1573-$D$4)*$B$7+$D$4*$B$6),0)</f>
        <v/>
      </c>
      <c r="K1573" s="9">
        <f>IF(Occurrence!K1573&gt;0,Occurrence!K1573*$B$6,0)</f>
        <v/>
      </c>
      <c r="L1573" s="9">
        <f>IF(Occurrence!K1573&gt;0,MAX(0,(Occurrence!K1573-$E$4)*$B$7+$E$4*$B$6),0)</f>
        <v/>
      </c>
      <c r="M1573" s="9">
        <f>Data!X1573+$B$11</f>
        <v/>
      </c>
      <c r="N1573" s="9">
        <f>(Data!X1573-$D$9)*$B$12+$D$9+$B$11</f>
        <v/>
      </c>
      <c r="O1573" s="9">
        <f>Data!Y1573+$B$11</f>
        <v/>
      </c>
      <c r="P1573" s="9">
        <f>(Data!Y1573-$E$9)*$B$12+$E$9+$B$11</f>
        <v/>
      </c>
    </row>
    <row r="1574">
      <c r="H1574" s="14">
        <f>Data!A1574</f>
        <v/>
      </c>
      <c r="I1574" s="9">
        <f>IF(Occurrence!J1574&gt;0,Occurrence!J1574*$B$6,0)</f>
        <v/>
      </c>
      <c r="J1574" s="9">
        <f>IF(Occurrence!J1574&gt;0,MAX(0,(Occurrence!J1574-$D$4)*$B$7+$D$4*$B$6),0)</f>
        <v/>
      </c>
      <c r="K1574" s="9">
        <f>IF(Occurrence!K1574&gt;0,Occurrence!K1574*$B$6,0)</f>
        <v/>
      </c>
      <c r="L1574" s="9">
        <f>IF(Occurrence!K1574&gt;0,MAX(0,(Occurrence!K1574-$E$4)*$B$7+$E$4*$B$6),0)</f>
        <v/>
      </c>
      <c r="M1574" s="9">
        <f>Data!X1574+$B$11</f>
        <v/>
      </c>
      <c r="N1574" s="9">
        <f>(Data!X1574-$D$9)*$B$12+$D$9+$B$11</f>
        <v/>
      </c>
      <c r="O1574" s="9">
        <f>Data!Y1574+$B$11</f>
        <v/>
      </c>
      <c r="P1574" s="9">
        <f>(Data!Y1574-$E$9)*$B$12+$E$9+$B$11</f>
        <v/>
      </c>
    </row>
    <row r="1575">
      <c r="H1575" s="14">
        <f>Data!A1575</f>
        <v/>
      </c>
      <c r="I1575" s="9">
        <f>IF(Occurrence!J1575&gt;0,Occurrence!J1575*$B$6,0)</f>
        <v/>
      </c>
      <c r="J1575" s="9">
        <f>IF(Occurrence!J1575&gt;0,MAX(0,(Occurrence!J1575-$D$4)*$B$7+$D$4*$B$6),0)</f>
        <v/>
      </c>
      <c r="K1575" s="9">
        <f>IF(Occurrence!K1575&gt;0,Occurrence!K1575*$B$6,0)</f>
        <v/>
      </c>
      <c r="L1575" s="9">
        <f>IF(Occurrence!K1575&gt;0,MAX(0,(Occurrence!K1575-$E$4)*$B$7+$E$4*$B$6),0)</f>
        <v/>
      </c>
      <c r="M1575" s="9">
        <f>Data!X1575+$B$11</f>
        <v/>
      </c>
      <c r="N1575" s="9">
        <f>(Data!X1575-$D$9)*$B$12+$D$9+$B$11</f>
        <v/>
      </c>
      <c r="O1575" s="9">
        <f>Data!Y1575+$B$11</f>
        <v/>
      </c>
      <c r="P1575" s="9">
        <f>(Data!Y1575-$E$9)*$B$12+$E$9+$B$11</f>
        <v/>
      </c>
    </row>
    <row r="1576">
      <c r="H1576" s="14">
        <f>Data!A1576</f>
        <v/>
      </c>
      <c r="I1576" s="9">
        <f>IF(Occurrence!J1576&gt;0,Occurrence!J1576*$B$6,0)</f>
        <v/>
      </c>
      <c r="J1576" s="9">
        <f>IF(Occurrence!J1576&gt;0,MAX(0,(Occurrence!J1576-$D$4)*$B$7+$D$4*$B$6),0)</f>
        <v/>
      </c>
      <c r="K1576" s="9">
        <f>IF(Occurrence!K1576&gt;0,Occurrence!K1576*$B$6,0)</f>
        <v/>
      </c>
      <c r="L1576" s="9">
        <f>IF(Occurrence!K1576&gt;0,MAX(0,(Occurrence!K1576-$E$4)*$B$7+$E$4*$B$6),0)</f>
        <v/>
      </c>
      <c r="M1576" s="9">
        <f>Data!X1576+$B$11</f>
        <v/>
      </c>
      <c r="N1576" s="9">
        <f>(Data!X1576-$D$9)*$B$12+$D$9+$B$11</f>
        <v/>
      </c>
      <c r="O1576" s="9">
        <f>Data!Y1576+$B$11</f>
        <v/>
      </c>
      <c r="P1576" s="9">
        <f>(Data!Y1576-$E$9)*$B$12+$E$9+$B$11</f>
        <v/>
      </c>
    </row>
    <row r="1577">
      <c r="H1577" s="14">
        <f>Data!A1577</f>
        <v/>
      </c>
      <c r="I1577" s="9">
        <f>IF(Occurrence!J1577&gt;0,Occurrence!J1577*$B$6,0)</f>
        <v/>
      </c>
      <c r="J1577" s="9">
        <f>IF(Occurrence!J1577&gt;0,MAX(0,(Occurrence!J1577-$D$4)*$B$7+$D$4*$B$6),0)</f>
        <v/>
      </c>
      <c r="K1577" s="9">
        <f>IF(Occurrence!K1577&gt;0,Occurrence!K1577*$B$6,0)</f>
        <v/>
      </c>
      <c r="L1577" s="9">
        <f>IF(Occurrence!K1577&gt;0,MAX(0,(Occurrence!K1577-$E$4)*$B$7+$E$4*$B$6),0)</f>
        <v/>
      </c>
      <c r="M1577" s="9">
        <f>Data!X1577+$B$11</f>
        <v/>
      </c>
      <c r="N1577" s="9">
        <f>(Data!X1577-$D$9)*$B$12+$D$9+$B$11</f>
        <v/>
      </c>
      <c r="O1577" s="9">
        <f>Data!Y1577+$B$11</f>
        <v/>
      </c>
      <c r="P1577" s="9">
        <f>(Data!Y1577-$E$9)*$B$12+$E$9+$B$11</f>
        <v/>
      </c>
    </row>
    <row r="1578">
      <c r="H1578" s="14">
        <f>Data!A1578</f>
        <v/>
      </c>
      <c r="I1578" s="9">
        <f>IF(Occurrence!J1578&gt;0,Occurrence!J1578*$B$6,0)</f>
        <v/>
      </c>
      <c r="J1578" s="9">
        <f>IF(Occurrence!J1578&gt;0,MAX(0,(Occurrence!J1578-$D$4)*$B$7+$D$4*$B$6),0)</f>
        <v/>
      </c>
      <c r="K1578" s="9">
        <f>IF(Occurrence!K1578&gt;0,Occurrence!K1578*$B$6,0)</f>
        <v/>
      </c>
      <c r="L1578" s="9">
        <f>IF(Occurrence!K1578&gt;0,MAX(0,(Occurrence!K1578-$E$4)*$B$7+$E$4*$B$6),0)</f>
        <v/>
      </c>
      <c r="M1578" s="9">
        <f>Data!X1578+$B$11</f>
        <v/>
      </c>
      <c r="N1578" s="9">
        <f>(Data!X1578-$D$9)*$B$12+$D$9+$B$11</f>
        <v/>
      </c>
      <c r="O1578" s="9">
        <f>Data!Y1578+$B$11</f>
        <v/>
      </c>
      <c r="P1578" s="9">
        <f>(Data!Y1578-$E$9)*$B$12+$E$9+$B$11</f>
        <v/>
      </c>
    </row>
    <row r="1579">
      <c r="H1579" s="14">
        <f>Data!A1579</f>
        <v/>
      </c>
      <c r="I1579" s="9">
        <f>IF(Occurrence!J1579&gt;0,Occurrence!J1579*$B$6,0)</f>
        <v/>
      </c>
      <c r="J1579" s="9">
        <f>IF(Occurrence!J1579&gt;0,MAX(0,(Occurrence!J1579-$D$4)*$B$7+$D$4*$B$6),0)</f>
        <v/>
      </c>
      <c r="K1579" s="9">
        <f>IF(Occurrence!K1579&gt;0,Occurrence!K1579*$B$6,0)</f>
        <v/>
      </c>
      <c r="L1579" s="9">
        <f>IF(Occurrence!K1579&gt;0,MAX(0,(Occurrence!K1579-$E$4)*$B$7+$E$4*$B$6),0)</f>
        <v/>
      </c>
      <c r="M1579" s="9">
        <f>Data!X1579+$B$11</f>
        <v/>
      </c>
      <c r="N1579" s="9">
        <f>(Data!X1579-$D$9)*$B$12+$D$9+$B$11</f>
        <v/>
      </c>
      <c r="O1579" s="9">
        <f>Data!Y1579+$B$11</f>
        <v/>
      </c>
      <c r="P1579" s="9">
        <f>(Data!Y1579-$E$9)*$B$12+$E$9+$B$11</f>
        <v/>
      </c>
    </row>
    <row r="1580">
      <c r="H1580" s="14">
        <f>Data!A1580</f>
        <v/>
      </c>
      <c r="I1580" s="9">
        <f>IF(Occurrence!J1580&gt;0,Occurrence!J1580*$B$6,0)</f>
        <v/>
      </c>
      <c r="J1580" s="9">
        <f>IF(Occurrence!J1580&gt;0,MAX(0,(Occurrence!J1580-$D$4)*$B$7+$D$4*$B$6),0)</f>
        <v/>
      </c>
      <c r="K1580" s="9">
        <f>IF(Occurrence!K1580&gt;0,Occurrence!K1580*$B$6,0)</f>
        <v/>
      </c>
      <c r="L1580" s="9">
        <f>IF(Occurrence!K1580&gt;0,MAX(0,(Occurrence!K1580-$E$4)*$B$7+$E$4*$B$6),0)</f>
        <v/>
      </c>
      <c r="M1580" s="9">
        <f>Data!X1580+$B$11</f>
        <v/>
      </c>
      <c r="N1580" s="9">
        <f>(Data!X1580-$D$9)*$B$12+$D$9+$B$11</f>
        <v/>
      </c>
      <c r="O1580" s="9">
        <f>Data!Y1580+$B$11</f>
        <v/>
      </c>
      <c r="P1580" s="9">
        <f>(Data!Y1580-$E$9)*$B$12+$E$9+$B$11</f>
        <v/>
      </c>
    </row>
    <row r="1581">
      <c r="H1581" s="14">
        <f>Data!A1581</f>
        <v/>
      </c>
      <c r="I1581" s="9">
        <f>IF(Occurrence!J1581&gt;0,Occurrence!J1581*$B$6,0)</f>
        <v/>
      </c>
      <c r="J1581" s="9">
        <f>IF(Occurrence!J1581&gt;0,MAX(0,(Occurrence!J1581-$D$4)*$B$7+$D$4*$B$6),0)</f>
        <v/>
      </c>
      <c r="K1581" s="9">
        <f>IF(Occurrence!K1581&gt;0,Occurrence!K1581*$B$6,0)</f>
        <v/>
      </c>
      <c r="L1581" s="9">
        <f>IF(Occurrence!K1581&gt;0,MAX(0,(Occurrence!K1581-$E$4)*$B$7+$E$4*$B$6),0)</f>
        <v/>
      </c>
      <c r="M1581" s="9">
        <f>Data!X1581+$B$11</f>
        <v/>
      </c>
      <c r="N1581" s="9">
        <f>(Data!X1581-$D$9)*$B$12+$D$9+$B$11</f>
        <v/>
      </c>
      <c r="O1581" s="9">
        <f>Data!Y1581+$B$11</f>
        <v/>
      </c>
      <c r="P1581" s="9">
        <f>(Data!Y1581-$E$9)*$B$12+$E$9+$B$11</f>
        <v/>
      </c>
    </row>
    <row r="1582">
      <c r="H1582" s="14">
        <f>Data!A1582</f>
        <v/>
      </c>
      <c r="I1582" s="9">
        <f>IF(Occurrence!J1582&gt;0,Occurrence!J1582*$B$6,0)</f>
        <v/>
      </c>
      <c r="J1582" s="9">
        <f>IF(Occurrence!J1582&gt;0,MAX(0,(Occurrence!J1582-$D$4)*$B$7+$D$4*$B$6),0)</f>
        <v/>
      </c>
      <c r="K1582" s="9">
        <f>IF(Occurrence!K1582&gt;0,Occurrence!K1582*$B$6,0)</f>
        <v/>
      </c>
      <c r="L1582" s="9">
        <f>IF(Occurrence!K1582&gt;0,MAX(0,(Occurrence!K1582-$E$4)*$B$7+$E$4*$B$6),0)</f>
        <v/>
      </c>
      <c r="M1582" s="9">
        <f>Data!X1582+$B$11</f>
        <v/>
      </c>
      <c r="N1582" s="9">
        <f>(Data!X1582-$D$9)*$B$12+$D$9+$B$11</f>
        <v/>
      </c>
      <c r="O1582" s="9">
        <f>Data!Y1582+$B$11</f>
        <v/>
      </c>
      <c r="P1582" s="9">
        <f>(Data!Y1582-$E$9)*$B$12+$E$9+$B$11</f>
        <v/>
      </c>
    </row>
    <row r="1583">
      <c r="H1583" s="14">
        <f>Data!A1583</f>
        <v/>
      </c>
      <c r="I1583" s="9">
        <f>IF(Occurrence!J1583&gt;0,Occurrence!J1583*$B$6,0)</f>
        <v/>
      </c>
      <c r="J1583" s="9">
        <f>IF(Occurrence!J1583&gt;0,MAX(0,(Occurrence!J1583-$D$4)*$B$7+$D$4*$B$6),0)</f>
        <v/>
      </c>
      <c r="K1583" s="9">
        <f>IF(Occurrence!K1583&gt;0,Occurrence!K1583*$B$6,0)</f>
        <v/>
      </c>
      <c r="L1583" s="9">
        <f>IF(Occurrence!K1583&gt;0,MAX(0,(Occurrence!K1583-$E$4)*$B$7+$E$4*$B$6),0)</f>
        <v/>
      </c>
      <c r="M1583" s="9">
        <f>Data!X1583+$B$11</f>
        <v/>
      </c>
      <c r="N1583" s="9">
        <f>(Data!X1583-$D$9)*$B$12+$D$9+$B$11</f>
        <v/>
      </c>
      <c r="O1583" s="9">
        <f>Data!Y1583+$B$11</f>
        <v/>
      </c>
      <c r="P1583" s="9">
        <f>(Data!Y1583-$E$9)*$B$12+$E$9+$B$11</f>
        <v/>
      </c>
    </row>
    <row r="1584">
      <c r="H1584" s="14">
        <f>Data!A1584</f>
        <v/>
      </c>
      <c r="I1584" s="9">
        <f>IF(Occurrence!J1584&gt;0,Occurrence!J1584*$B$6,0)</f>
        <v/>
      </c>
      <c r="J1584" s="9">
        <f>IF(Occurrence!J1584&gt;0,MAX(0,(Occurrence!J1584-$D$4)*$B$7+$D$4*$B$6),0)</f>
        <v/>
      </c>
      <c r="K1584" s="9">
        <f>IF(Occurrence!K1584&gt;0,Occurrence!K1584*$B$6,0)</f>
        <v/>
      </c>
      <c r="L1584" s="9">
        <f>IF(Occurrence!K1584&gt;0,MAX(0,(Occurrence!K1584-$E$4)*$B$7+$E$4*$B$6),0)</f>
        <v/>
      </c>
      <c r="M1584" s="9">
        <f>Data!X1584+$B$11</f>
        <v/>
      </c>
      <c r="N1584" s="9">
        <f>(Data!X1584-$D$9)*$B$12+$D$9+$B$11</f>
        <v/>
      </c>
      <c r="O1584" s="9">
        <f>Data!Y1584+$B$11</f>
        <v/>
      </c>
      <c r="P1584" s="9">
        <f>(Data!Y1584-$E$9)*$B$12+$E$9+$B$11</f>
        <v/>
      </c>
    </row>
    <row r="1585">
      <c r="H1585" s="14">
        <f>Data!A1585</f>
        <v/>
      </c>
      <c r="I1585" s="9">
        <f>IF(Occurrence!J1585&gt;0,Occurrence!J1585*$B$6,0)</f>
        <v/>
      </c>
      <c r="J1585" s="9">
        <f>IF(Occurrence!J1585&gt;0,MAX(0,(Occurrence!J1585-$D$4)*$B$7+$D$4*$B$6),0)</f>
        <v/>
      </c>
      <c r="K1585" s="9">
        <f>IF(Occurrence!K1585&gt;0,Occurrence!K1585*$B$6,0)</f>
        <v/>
      </c>
      <c r="L1585" s="9">
        <f>IF(Occurrence!K1585&gt;0,MAX(0,(Occurrence!K1585-$E$4)*$B$7+$E$4*$B$6),0)</f>
        <v/>
      </c>
      <c r="M1585" s="9">
        <f>Data!X1585+$B$11</f>
        <v/>
      </c>
      <c r="N1585" s="9">
        <f>(Data!X1585-$D$9)*$B$12+$D$9+$B$11</f>
        <v/>
      </c>
      <c r="O1585" s="9">
        <f>Data!Y1585+$B$11</f>
        <v/>
      </c>
      <c r="P1585" s="9">
        <f>(Data!Y1585-$E$9)*$B$12+$E$9+$B$11</f>
        <v/>
      </c>
    </row>
    <row r="1586">
      <c r="H1586" s="14">
        <f>Data!A1586</f>
        <v/>
      </c>
      <c r="I1586" s="9">
        <f>IF(Occurrence!J1586&gt;0,Occurrence!J1586*$B$6,0)</f>
        <v/>
      </c>
      <c r="J1586" s="9">
        <f>IF(Occurrence!J1586&gt;0,MAX(0,(Occurrence!J1586-$D$4)*$B$7+$D$4*$B$6),0)</f>
        <v/>
      </c>
      <c r="K1586" s="9">
        <f>IF(Occurrence!K1586&gt;0,Occurrence!K1586*$B$6,0)</f>
        <v/>
      </c>
      <c r="L1586" s="9">
        <f>IF(Occurrence!K1586&gt;0,MAX(0,(Occurrence!K1586-$E$4)*$B$7+$E$4*$B$6),0)</f>
        <v/>
      </c>
      <c r="M1586" s="9">
        <f>Data!X1586+$B$11</f>
        <v/>
      </c>
      <c r="N1586" s="9">
        <f>(Data!X1586-$D$9)*$B$12+$D$9+$B$11</f>
        <v/>
      </c>
      <c r="O1586" s="9">
        <f>Data!Y1586+$B$11</f>
        <v/>
      </c>
      <c r="P1586" s="9">
        <f>(Data!Y1586-$E$9)*$B$12+$E$9+$B$11</f>
        <v/>
      </c>
    </row>
    <row r="1587">
      <c r="H1587" s="14">
        <f>Data!A1587</f>
        <v/>
      </c>
      <c r="I1587" s="9">
        <f>IF(Occurrence!J1587&gt;0,Occurrence!J1587*$B$6,0)</f>
        <v/>
      </c>
      <c r="J1587" s="9">
        <f>IF(Occurrence!J1587&gt;0,MAX(0,(Occurrence!J1587-$D$4)*$B$7+$D$4*$B$6),0)</f>
        <v/>
      </c>
      <c r="K1587" s="9">
        <f>IF(Occurrence!K1587&gt;0,Occurrence!K1587*$B$6,0)</f>
        <v/>
      </c>
      <c r="L1587" s="9">
        <f>IF(Occurrence!K1587&gt;0,MAX(0,(Occurrence!K1587-$E$4)*$B$7+$E$4*$B$6),0)</f>
        <v/>
      </c>
      <c r="M1587" s="9">
        <f>Data!X1587+$B$11</f>
        <v/>
      </c>
      <c r="N1587" s="9">
        <f>(Data!X1587-$D$9)*$B$12+$D$9+$B$11</f>
        <v/>
      </c>
      <c r="O1587" s="9">
        <f>Data!Y1587+$B$11</f>
        <v/>
      </c>
      <c r="P1587" s="9">
        <f>(Data!Y1587-$E$9)*$B$12+$E$9+$B$11</f>
        <v/>
      </c>
    </row>
    <row r="1588">
      <c r="H1588" s="14">
        <f>Data!A1588</f>
        <v/>
      </c>
      <c r="I1588" s="9">
        <f>IF(Occurrence!J1588&gt;0,Occurrence!J1588*$B$6,0)</f>
        <v/>
      </c>
      <c r="J1588" s="9">
        <f>IF(Occurrence!J1588&gt;0,MAX(0,(Occurrence!J1588-$D$4)*$B$7+$D$4*$B$6),0)</f>
        <v/>
      </c>
      <c r="K1588" s="9">
        <f>IF(Occurrence!K1588&gt;0,Occurrence!K1588*$B$6,0)</f>
        <v/>
      </c>
      <c r="L1588" s="9">
        <f>IF(Occurrence!K1588&gt;0,MAX(0,(Occurrence!K1588-$E$4)*$B$7+$E$4*$B$6),0)</f>
        <v/>
      </c>
      <c r="M1588" s="9">
        <f>Data!X1588+$B$11</f>
        <v/>
      </c>
      <c r="N1588" s="9">
        <f>(Data!X1588-$D$9)*$B$12+$D$9+$B$11</f>
        <v/>
      </c>
      <c r="O1588" s="9">
        <f>Data!Y1588+$B$11</f>
        <v/>
      </c>
      <c r="P1588" s="9">
        <f>(Data!Y1588-$E$9)*$B$12+$E$9+$B$11</f>
        <v/>
      </c>
    </row>
    <row r="1589">
      <c r="H1589" s="14">
        <f>Data!A1589</f>
        <v/>
      </c>
      <c r="I1589" s="9">
        <f>IF(Occurrence!J1589&gt;0,Occurrence!J1589*$B$6,0)</f>
        <v/>
      </c>
      <c r="J1589" s="9">
        <f>IF(Occurrence!J1589&gt;0,MAX(0,(Occurrence!J1589-$D$4)*$B$7+$D$4*$B$6),0)</f>
        <v/>
      </c>
      <c r="K1589" s="9">
        <f>IF(Occurrence!K1589&gt;0,Occurrence!K1589*$B$6,0)</f>
        <v/>
      </c>
      <c r="L1589" s="9">
        <f>IF(Occurrence!K1589&gt;0,MAX(0,(Occurrence!K1589-$E$4)*$B$7+$E$4*$B$6),0)</f>
        <v/>
      </c>
      <c r="M1589" s="9">
        <f>Data!X1589+$B$11</f>
        <v/>
      </c>
      <c r="N1589" s="9">
        <f>(Data!X1589-$D$9)*$B$12+$D$9+$B$11</f>
        <v/>
      </c>
      <c r="O1589" s="9">
        <f>Data!Y1589+$B$11</f>
        <v/>
      </c>
      <c r="P1589" s="9">
        <f>(Data!Y1589-$E$9)*$B$12+$E$9+$B$11</f>
        <v/>
      </c>
    </row>
    <row r="1590">
      <c r="H1590" s="14">
        <f>Data!A1590</f>
        <v/>
      </c>
      <c r="I1590" s="9">
        <f>IF(Occurrence!J1590&gt;0,Occurrence!J1590*$B$6,0)</f>
        <v/>
      </c>
      <c r="J1590" s="9">
        <f>IF(Occurrence!J1590&gt;0,MAX(0,(Occurrence!J1590-$D$4)*$B$7+$D$4*$B$6),0)</f>
        <v/>
      </c>
      <c r="K1590" s="9">
        <f>IF(Occurrence!K1590&gt;0,Occurrence!K1590*$B$6,0)</f>
        <v/>
      </c>
      <c r="L1590" s="9">
        <f>IF(Occurrence!K1590&gt;0,MAX(0,(Occurrence!K1590-$E$4)*$B$7+$E$4*$B$6),0)</f>
        <v/>
      </c>
      <c r="M1590" s="9">
        <f>Data!X1590+$B$11</f>
        <v/>
      </c>
      <c r="N1590" s="9">
        <f>(Data!X1590-$D$9)*$B$12+$D$9+$B$11</f>
        <v/>
      </c>
      <c r="O1590" s="9">
        <f>Data!Y1590+$B$11</f>
        <v/>
      </c>
      <c r="P1590" s="9">
        <f>(Data!Y1590-$E$9)*$B$12+$E$9+$B$11</f>
        <v/>
      </c>
    </row>
    <row r="1591">
      <c r="H1591" s="14">
        <f>Data!A1591</f>
        <v/>
      </c>
      <c r="I1591" s="9">
        <f>IF(Occurrence!J1591&gt;0,Occurrence!J1591*$B$6,0)</f>
        <v/>
      </c>
      <c r="J1591" s="9">
        <f>IF(Occurrence!J1591&gt;0,MAX(0,(Occurrence!J1591-$D$4)*$B$7+$D$4*$B$6),0)</f>
        <v/>
      </c>
      <c r="K1591" s="9">
        <f>IF(Occurrence!K1591&gt;0,Occurrence!K1591*$B$6,0)</f>
        <v/>
      </c>
      <c r="L1591" s="9">
        <f>IF(Occurrence!K1591&gt;0,MAX(0,(Occurrence!K1591-$E$4)*$B$7+$E$4*$B$6),0)</f>
        <v/>
      </c>
      <c r="M1591" s="9">
        <f>Data!X1591+$B$11</f>
        <v/>
      </c>
      <c r="N1591" s="9">
        <f>(Data!X1591-$D$9)*$B$12+$D$9+$B$11</f>
        <v/>
      </c>
      <c r="O1591" s="9">
        <f>Data!Y1591+$B$11</f>
        <v/>
      </c>
      <c r="P1591" s="9">
        <f>(Data!Y1591-$E$9)*$B$12+$E$9+$B$11</f>
        <v/>
      </c>
    </row>
    <row r="1592">
      <c r="H1592" s="14">
        <f>Data!A1592</f>
        <v/>
      </c>
      <c r="I1592" s="9">
        <f>IF(Occurrence!J1592&gt;0,Occurrence!J1592*$B$6,0)</f>
        <v/>
      </c>
      <c r="J1592" s="9">
        <f>IF(Occurrence!J1592&gt;0,MAX(0,(Occurrence!J1592-$D$4)*$B$7+$D$4*$B$6),0)</f>
        <v/>
      </c>
      <c r="K1592" s="9">
        <f>IF(Occurrence!K1592&gt;0,Occurrence!K1592*$B$6,0)</f>
        <v/>
      </c>
      <c r="L1592" s="9">
        <f>IF(Occurrence!K1592&gt;0,MAX(0,(Occurrence!K1592-$E$4)*$B$7+$E$4*$B$6),0)</f>
        <v/>
      </c>
      <c r="M1592" s="9">
        <f>Data!X1592+$B$11</f>
        <v/>
      </c>
      <c r="N1592" s="9">
        <f>(Data!X1592-$D$9)*$B$12+$D$9+$B$11</f>
        <v/>
      </c>
      <c r="O1592" s="9">
        <f>Data!Y1592+$B$11</f>
        <v/>
      </c>
      <c r="P1592" s="9">
        <f>(Data!Y1592-$E$9)*$B$12+$E$9+$B$11</f>
        <v/>
      </c>
    </row>
    <row r="1593">
      <c r="H1593" s="14">
        <f>Data!A1593</f>
        <v/>
      </c>
      <c r="I1593" s="9">
        <f>IF(Occurrence!J1593&gt;0,Occurrence!J1593*$B$6,0)</f>
        <v/>
      </c>
      <c r="J1593" s="9">
        <f>IF(Occurrence!J1593&gt;0,MAX(0,(Occurrence!J1593-$D$4)*$B$7+$D$4*$B$6),0)</f>
        <v/>
      </c>
      <c r="K1593" s="9">
        <f>IF(Occurrence!K1593&gt;0,Occurrence!K1593*$B$6,0)</f>
        <v/>
      </c>
      <c r="L1593" s="9">
        <f>IF(Occurrence!K1593&gt;0,MAX(0,(Occurrence!K1593-$E$4)*$B$7+$E$4*$B$6),0)</f>
        <v/>
      </c>
      <c r="M1593" s="9">
        <f>Data!X1593+$B$11</f>
        <v/>
      </c>
      <c r="N1593" s="9">
        <f>(Data!X1593-$D$9)*$B$12+$D$9+$B$11</f>
        <v/>
      </c>
      <c r="O1593" s="9">
        <f>Data!Y1593+$B$11</f>
        <v/>
      </c>
      <c r="P1593" s="9">
        <f>(Data!Y1593-$E$9)*$B$12+$E$9+$B$11</f>
        <v/>
      </c>
    </row>
    <row r="1594">
      <c r="H1594" s="14">
        <f>Data!A1594</f>
        <v/>
      </c>
      <c r="I1594" s="9">
        <f>IF(Occurrence!J1594&gt;0,Occurrence!J1594*$B$6,0)</f>
        <v/>
      </c>
      <c r="J1594" s="9">
        <f>IF(Occurrence!J1594&gt;0,MAX(0,(Occurrence!J1594-$D$4)*$B$7+$D$4*$B$6),0)</f>
        <v/>
      </c>
      <c r="K1594" s="9">
        <f>IF(Occurrence!K1594&gt;0,Occurrence!K1594*$B$6,0)</f>
        <v/>
      </c>
      <c r="L1594" s="9">
        <f>IF(Occurrence!K1594&gt;0,MAX(0,(Occurrence!K1594-$E$4)*$B$7+$E$4*$B$6),0)</f>
        <v/>
      </c>
      <c r="M1594" s="9">
        <f>Data!X1594+$B$11</f>
        <v/>
      </c>
      <c r="N1594" s="9">
        <f>(Data!X1594-$D$9)*$B$12+$D$9+$B$11</f>
        <v/>
      </c>
      <c r="O1594" s="9">
        <f>Data!Y1594+$B$11</f>
        <v/>
      </c>
      <c r="P1594" s="9">
        <f>(Data!Y1594-$E$9)*$B$12+$E$9+$B$11</f>
        <v/>
      </c>
    </row>
    <row r="1595">
      <c r="H1595" s="14">
        <f>Data!A1595</f>
        <v/>
      </c>
      <c r="I1595" s="9">
        <f>IF(Occurrence!J1595&gt;0,Occurrence!J1595*$B$6,0)</f>
        <v/>
      </c>
      <c r="J1595" s="9">
        <f>IF(Occurrence!J1595&gt;0,MAX(0,(Occurrence!J1595-$D$4)*$B$7+$D$4*$B$6),0)</f>
        <v/>
      </c>
      <c r="K1595" s="9">
        <f>IF(Occurrence!K1595&gt;0,Occurrence!K1595*$B$6,0)</f>
        <v/>
      </c>
      <c r="L1595" s="9">
        <f>IF(Occurrence!K1595&gt;0,MAX(0,(Occurrence!K1595-$E$4)*$B$7+$E$4*$B$6),0)</f>
        <v/>
      </c>
      <c r="M1595" s="9">
        <f>Data!X1595+$B$11</f>
        <v/>
      </c>
      <c r="N1595" s="9">
        <f>(Data!X1595-$D$9)*$B$12+$D$9+$B$11</f>
        <v/>
      </c>
      <c r="O1595" s="9">
        <f>Data!Y1595+$B$11</f>
        <v/>
      </c>
      <c r="P1595" s="9">
        <f>(Data!Y1595-$E$9)*$B$12+$E$9+$B$11</f>
        <v/>
      </c>
    </row>
    <row r="1596">
      <c r="H1596" s="14">
        <f>Data!A1596</f>
        <v/>
      </c>
      <c r="I1596" s="9">
        <f>IF(Occurrence!J1596&gt;0,Occurrence!J1596*$B$6,0)</f>
        <v/>
      </c>
      <c r="J1596" s="9">
        <f>IF(Occurrence!J1596&gt;0,MAX(0,(Occurrence!J1596-$D$4)*$B$7+$D$4*$B$6),0)</f>
        <v/>
      </c>
      <c r="K1596" s="9">
        <f>IF(Occurrence!K1596&gt;0,Occurrence!K1596*$B$6,0)</f>
        <v/>
      </c>
      <c r="L1596" s="9">
        <f>IF(Occurrence!K1596&gt;0,MAX(0,(Occurrence!K1596-$E$4)*$B$7+$E$4*$B$6),0)</f>
        <v/>
      </c>
      <c r="M1596" s="9">
        <f>Data!X1596+$B$11</f>
        <v/>
      </c>
      <c r="N1596" s="9">
        <f>(Data!X1596-$D$9)*$B$12+$D$9+$B$11</f>
        <v/>
      </c>
      <c r="O1596" s="9">
        <f>Data!Y1596+$B$11</f>
        <v/>
      </c>
      <c r="P1596" s="9">
        <f>(Data!Y1596-$E$9)*$B$12+$E$9+$B$11</f>
        <v/>
      </c>
    </row>
    <row r="1597">
      <c r="H1597" s="14">
        <f>Data!A1597</f>
        <v/>
      </c>
      <c r="I1597" s="9">
        <f>IF(Occurrence!J1597&gt;0,Occurrence!J1597*$B$6,0)</f>
        <v/>
      </c>
      <c r="J1597" s="9">
        <f>IF(Occurrence!J1597&gt;0,MAX(0,(Occurrence!J1597-$D$4)*$B$7+$D$4*$B$6),0)</f>
        <v/>
      </c>
      <c r="K1597" s="9">
        <f>IF(Occurrence!K1597&gt;0,Occurrence!K1597*$B$6,0)</f>
        <v/>
      </c>
      <c r="L1597" s="9">
        <f>IF(Occurrence!K1597&gt;0,MAX(0,(Occurrence!K1597-$E$4)*$B$7+$E$4*$B$6),0)</f>
        <v/>
      </c>
      <c r="M1597" s="9">
        <f>Data!X1597+$B$11</f>
        <v/>
      </c>
      <c r="N1597" s="9">
        <f>(Data!X1597-$D$9)*$B$12+$D$9+$B$11</f>
        <v/>
      </c>
      <c r="O1597" s="9">
        <f>Data!Y1597+$B$11</f>
        <v/>
      </c>
      <c r="P1597" s="9">
        <f>(Data!Y1597-$E$9)*$B$12+$E$9+$B$11</f>
        <v/>
      </c>
    </row>
    <row r="1598">
      <c r="H1598" s="14">
        <f>Data!A1598</f>
        <v/>
      </c>
      <c r="I1598" s="9">
        <f>IF(Occurrence!J1598&gt;0,Occurrence!J1598*$B$6,0)</f>
        <v/>
      </c>
      <c r="J1598" s="9">
        <f>IF(Occurrence!J1598&gt;0,MAX(0,(Occurrence!J1598-$D$4)*$B$7+$D$4*$B$6),0)</f>
        <v/>
      </c>
      <c r="K1598" s="9">
        <f>IF(Occurrence!K1598&gt;0,Occurrence!K1598*$B$6,0)</f>
        <v/>
      </c>
      <c r="L1598" s="9">
        <f>IF(Occurrence!K1598&gt;0,MAX(0,(Occurrence!K1598-$E$4)*$B$7+$E$4*$B$6),0)</f>
        <v/>
      </c>
      <c r="M1598" s="9">
        <f>Data!X1598+$B$11</f>
        <v/>
      </c>
      <c r="N1598" s="9">
        <f>(Data!X1598-$D$9)*$B$12+$D$9+$B$11</f>
        <v/>
      </c>
      <c r="O1598" s="9">
        <f>Data!Y1598+$B$11</f>
        <v/>
      </c>
      <c r="P1598" s="9">
        <f>(Data!Y1598-$E$9)*$B$12+$E$9+$B$11</f>
        <v/>
      </c>
    </row>
    <row r="1599">
      <c r="H1599" s="14">
        <f>Data!A1599</f>
        <v/>
      </c>
      <c r="I1599" s="9">
        <f>IF(Occurrence!J1599&gt;0,Occurrence!J1599*$B$6,0)</f>
        <v/>
      </c>
      <c r="J1599" s="9">
        <f>IF(Occurrence!J1599&gt;0,MAX(0,(Occurrence!J1599-$D$4)*$B$7+$D$4*$B$6),0)</f>
        <v/>
      </c>
      <c r="K1599" s="9">
        <f>IF(Occurrence!K1599&gt;0,Occurrence!K1599*$B$6,0)</f>
        <v/>
      </c>
      <c r="L1599" s="9">
        <f>IF(Occurrence!K1599&gt;0,MAX(0,(Occurrence!K1599-$E$4)*$B$7+$E$4*$B$6),0)</f>
        <v/>
      </c>
      <c r="M1599" s="9">
        <f>Data!X1599+$B$11</f>
        <v/>
      </c>
      <c r="N1599" s="9">
        <f>(Data!X1599-$D$9)*$B$12+$D$9+$B$11</f>
        <v/>
      </c>
      <c r="O1599" s="9">
        <f>Data!Y1599+$B$11</f>
        <v/>
      </c>
      <c r="P1599" s="9">
        <f>(Data!Y1599-$E$9)*$B$12+$E$9+$B$11</f>
        <v/>
      </c>
    </row>
    <row r="1600">
      <c r="H1600" s="14">
        <f>Data!A1600</f>
        <v/>
      </c>
      <c r="I1600" s="9">
        <f>IF(Occurrence!J1600&gt;0,Occurrence!J1600*$B$6,0)</f>
        <v/>
      </c>
      <c r="J1600" s="9">
        <f>IF(Occurrence!J1600&gt;0,MAX(0,(Occurrence!J1600-$D$4)*$B$7+$D$4*$B$6),0)</f>
        <v/>
      </c>
      <c r="K1600" s="9">
        <f>IF(Occurrence!K1600&gt;0,Occurrence!K1600*$B$6,0)</f>
        <v/>
      </c>
      <c r="L1600" s="9">
        <f>IF(Occurrence!K1600&gt;0,MAX(0,(Occurrence!K1600-$E$4)*$B$7+$E$4*$B$6),0)</f>
        <v/>
      </c>
      <c r="M1600" s="9">
        <f>Data!X1600+$B$11</f>
        <v/>
      </c>
      <c r="N1600" s="9">
        <f>(Data!X1600-$D$9)*$B$12+$D$9+$B$11</f>
        <v/>
      </c>
      <c r="O1600" s="9">
        <f>Data!Y1600+$B$11</f>
        <v/>
      </c>
      <c r="P1600" s="9">
        <f>(Data!Y1600-$E$9)*$B$12+$E$9+$B$11</f>
        <v/>
      </c>
    </row>
    <row r="1601">
      <c r="H1601" s="14">
        <f>Data!A1601</f>
        <v/>
      </c>
      <c r="I1601" s="9">
        <f>IF(Occurrence!J1601&gt;0,Occurrence!J1601*$B$6,0)</f>
        <v/>
      </c>
      <c r="J1601" s="9">
        <f>IF(Occurrence!J1601&gt;0,MAX(0,(Occurrence!J1601-$D$4)*$B$7+$D$4*$B$6),0)</f>
        <v/>
      </c>
      <c r="K1601" s="9">
        <f>IF(Occurrence!K1601&gt;0,Occurrence!K1601*$B$6,0)</f>
        <v/>
      </c>
      <c r="L1601" s="9">
        <f>IF(Occurrence!K1601&gt;0,MAX(0,(Occurrence!K1601-$E$4)*$B$7+$E$4*$B$6),0)</f>
        <v/>
      </c>
      <c r="M1601" s="9">
        <f>Data!X1601+$B$11</f>
        <v/>
      </c>
      <c r="N1601" s="9">
        <f>(Data!X1601-$D$9)*$B$12+$D$9+$B$11</f>
        <v/>
      </c>
      <c r="O1601" s="9">
        <f>Data!Y1601+$B$11</f>
        <v/>
      </c>
      <c r="P1601" s="9">
        <f>(Data!Y1601-$E$9)*$B$12+$E$9+$B$11</f>
        <v/>
      </c>
    </row>
    <row r="1602">
      <c r="H1602" s="14">
        <f>Data!A1602</f>
        <v/>
      </c>
      <c r="I1602" s="9">
        <f>IF(Occurrence!J1602&gt;0,Occurrence!J1602*$B$6,0)</f>
        <v/>
      </c>
      <c r="J1602" s="9">
        <f>IF(Occurrence!J1602&gt;0,MAX(0,(Occurrence!J1602-$D$4)*$B$7+$D$4*$B$6),0)</f>
        <v/>
      </c>
      <c r="K1602" s="9">
        <f>IF(Occurrence!K1602&gt;0,Occurrence!K1602*$B$6,0)</f>
        <v/>
      </c>
      <c r="L1602" s="9">
        <f>IF(Occurrence!K1602&gt;0,MAX(0,(Occurrence!K1602-$E$4)*$B$7+$E$4*$B$6),0)</f>
        <v/>
      </c>
      <c r="M1602" s="9">
        <f>Data!X1602+$B$11</f>
        <v/>
      </c>
      <c r="N1602" s="9">
        <f>(Data!X1602-$D$9)*$B$12+$D$9+$B$11</f>
        <v/>
      </c>
      <c r="O1602" s="9">
        <f>Data!Y1602+$B$11</f>
        <v/>
      </c>
      <c r="P1602" s="9">
        <f>(Data!Y1602-$E$9)*$B$12+$E$9+$B$11</f>
        <v/>
      </c>
    </row>
    <row r="1603">
      <c r="H1603" s="14">
        <f>Data!A1603</f>
        <v/>
      </c>
      <c r="I1603" s="9">
        <f>IF(Occurrence!J1603&gt;0,Occurrence!J1603*$B$6,0)</f>
        <v/>
      </c>
      <c r="J1603" s="9">
        <f>IF(Occurrence!J1603&gt;0,MAX(0,(Occurrence!J1603-$D$4)*$B$7+$D$4*$B$6),0)</f>
        <v/>
      </c>
      <c r="K1603" s="9">
        <f>IF(Occurrence!K1603&gt;0,Occurrence!K1603*$B$6,0)</f>
        <v/>
      </c>
      <c r="L1603" s="9">
        <f>IF(Occurrence!K1603&gt;0,MAX(0,(Occurrence!K1603-$E$4)*$B$7+$E$4*$B$6),0)</f>
        <v/>
      </c>
      <c r="M1603" s="9">
        <f>Data!X1603+$B$11</f>
        <v/>
      </c>
      <c r="N1603" s="9">
        <f>(Data!X1603-$D$9)*$B$12+$D$9+$B$11</f>
        <v/>
      </c>
      <c r="O1603" s="9">
        <f>Data!Y1603+$B$11</f>
        <v/>
      </c>
      <c r="P1603" s="9">
        <f>(Data!Y1603-$E$9)*$B$12+$E$9+$B$11</f>
        <v/>
      </c>
    </row>
    <row r="1604">
      <c r="H1604" s="14">
        <f>Data!A1604</f>
        <v/>
      </c>
      <c r="I1604" s="9">
        <f>IF(Occurrence!J1604&gt;0,Occurrence!J1604*$B$6,0)</f>
        <v/>
      </c>
      <c r="J1604" s="9">
        <f>IF(Occurrence!J1604&gt;0,MAX(0,(Occurrence!J1604-$D$4)*$B$7+$D$4*$B$6),0)</f>
        <v/>
      </c>
      <c r="K1604" s="9">
        <f>IF(Occurrence!K1604&gt;0,Occurrence!K1604*$B$6,0)</f>
        <v/>
      </c>
      <c r="L1604" s="9">
        <f>IF(Occurrence!K1604&gt;0,MAX(0,(Occurrence!K1604-$E$4)*$B$7+$E$4*$B$6),0)</f>
        <v/>
      </c>
      <c r="M1604" s="9">
        <f>Data!X1604+$B$11</f>
        <v/>
      </c>
      <c r="N1604" s="9">
        <f>(Data!X1604-$D$9)*$B$12+$D$9+$B$11</f>
        <v/>
      </c>
      <c r="O1604" s="9">
        <f>Data!Y1604+$B$11</f>
        <v/>
      </c>
      <c r="P1604" s="9">
        <f>(Data!Y1604-$E$9)*$B$12+$E$9+$B$11</f>
        <v/>
      </c>
    </row>
    <row r="1605">
      <c r="H1605" s="14">
        <f>Data!A1605</f>
        <v/>
      </c>
      <c r="I1605" s="9">
        <f>IF(Occurrence!J1605&gt;0,Occurrence!J1605*$B$6,0)</f>
        <v/>
      </c>
      <c r="J1605" s="9">
        <f>IF(Occurrence!J1605&gt;0,MAX(0,(Occurrence!J1605-$D$4)*$B$7+$D$4*$B$6),0)</f>
        <v/>
      </c>
      <c r="K1605" s="9">
        <f>IF(Occurrence!K1605&gt;0,Occurrence!K1605*$B$6,0)</f>
        <v/>
      </c>
      <c r="L1605" s="9">
        <f>IF(Occurrence!K1605&gt;0,MAX(0,(Occurrence!K1605-$E$4)*$B$7+$E$4*$B$6),0)</f>
        <v/>
      </c>
      <c r="M1605" s="9">
        <f>Data!X1605+$B$11</f>
        <v/>
      </c>
      <c r="N1605" s="9">
        <f>(Data!X1605-$D$9)*$B$12+$D$9+$B$11</f>
        <v/>
      </c>
      <c r="O1605" s="9">
        <f>Data!Y1605+$B$11</f>
        <v/>
      </c>
      <c r="P1605" s="9">
        <f>(Data!Y1605-$E$9)*$B$12+$E$9+$B$11</f>
        <v/>
      </c>
    </row>
    <row r="1606">
      <c r="H1606" s="14">
        <f>Data!A1606</f>
        <v/>
      </c>
      <c r="I1606" s="9">
        <f>IF(Occurrence!J1606&gt;0,Occurrence!J1606*$B$6,0)</f>
        <v/>
      </c>
      <c r="J1606" s="9">
        <f>IF(Occurrence!J1606&gt;0,MAX(0,(Occurrence!J1606-$D$4)*$B$7+$D$4*$B$6),0)</f>
        <v/>
      </c>
      <c r="K1606" s="9">
        <f>IF(Occurrence!K1606&gt;0,Occurrence!K1606*$B$6,0)</f>
        <v/>
      </c>
      <c r="L1606" s="9">
        <f>IF(Occurrence!K1606&gt;0,MAX(0,(Occurrence!K1606-$E$4)*$B$7+$E$4*$B$6),0)</f>
        <v/>
      </c>
      <c r="M1606" s="9">
        <f>Data!X1606+$B$11</f>
        <v/>
      </c>
      <c r="N1606" s="9">
        <f>(Data!X1606-$D$9)*$B$12+$D$9+$B$11</f>
        <v/>
      </c>
      <c r="O1606" s="9">
        <f>Data!Y1606+$B$11</f>
        <v/>
      </c>
      <c r="P1606" s="9">
        <f>(Data!Y1606-$E$9)*$B$12+$E$9+$B$11</f>
        <v/>
      </c>
    </row>
    <row r="1607">
      <c r="H1607" s="14">
        <f>Data!A1607</f>
        <v/>
      </c>
      <c r="I1607" s="9">
        <f>IF(Occurrence!J1607&gt;0,Occurrence!J1607*$B$6,0)</f>
        <v/>
      </c>
      <c r="J1607" s="9">
        <f>IF(Occurrence!J1607&gt;0,MAX(0,(Occurrence!J1607-$D$4)*$B$7+$D$4*$B$6),0)</f>
        <v/>
      </c>
      <c r="K1607" s="9">
        <f>IF(Occurrence!K1607&gt;0,Occurrence!K1607*$B$6,0)</f>
        <v/>
      </c>
      <c r="L1607" s="9">
        <f>IF(Occurrence!K1607&gt;0,MAX(0,(Occurrence!K1607-$E$4)*$B$7+$E$4*$B$6),0)</f>
        <v/>
      </c>
      <c r="M1607" s="9">
        <f>Data!X1607+$B$11</f>
        <v/>
      </c>
      <c r="N1607" s="9">
        <f>(Data!X1607-$D$9)*$B$12+$D$9+$B$11</f>
        <v/>
      </c>
      <c r="O1607" s="9">
        <f>Data!Y1607+$B$11</f>
        <v/>
      </c>
      <c r="P1607" s="9">
        <f>(Data!Y1607-$E$9)*$B$12+$E$9+$B$11</f>
        <v/>
      </c>
    </row>
    <row r="1608">
      <c r="H1608" s="14">
        <f>Data!A1608</f>
        <v/>
      </c>
      <c r="I1608" s="9">
        <f>IF(Occurrence!J1608&gt;0,Occurrence!J1608*$B$6,0)</f>
        <v/>
      </c>
      <c r="J1608" s="9">
        <f>IF(Occurrence!J1608&gt;0,MAX(0,(Occurrence!J1608-$D$4)*$B$7+$D$4*$B$6),0)</f>
        <v/>
      </c>
      <c r="K1608" s="9">
        <f>IF(Occurrence!K1608&gt;0,Occurrence!K1608*$B$6,0)</f>
        <v/>
      </c>
      <c r="L1608" s="9">
        <f>IF(Occurrence!K1608&gt;0,MAX(0,(Occurrence!K1608-$E$4)*$B$7+$E$4*$B$6),0)</f>
        <v/>
      </c>
      <c r="M1608" s="9">
        <f>Data!X1608+$B$11</f>
        <v/>
      </c>
      <c r="N1608" s="9">
        <f>(Data!X1608-$D$9)*$B$12+$D$9+$B$11</f>
        <v/>
      </c>
      <c r="O1608" s="9">
        <f>Data!Y1608+$B$11</f>
        <v/>
      </c>
      <c r="P1608" s="9">
        <f>(Data!Y1608-$E$9)*$B$12+$E$9+$B$11</f>
        <v/>
      </c>
    </row>
    <row r="1609">
      <c r="H1609" s="14">
        <f>Data!A1609</f>
        <v/>
      </c>
      <c r="I1609" s="9">
        <f>IF(Occurrence!J1609&gt;0,Occurrence!J1609*$B$6,0)</f>
        <v/>
      </c>
      <c r="J1609" s="9">
        <f>IF(Occurrence!J1609&gt;0,MAX(0,(Occurrence!J1609-$D$4)*$B$7+$D$4*$B$6),0)</f>
        <v/>
      </c>
      <c r="K1609" s="9">
        <f>IF(Occurrence!K1609&gt;0,Occurrence!K1609*$B$6,0)</f>
        <v/>
      </c>
      <c r="L1609" s="9">
        <f>IF(Occurrence!K1609&gt;0,MAX(0,(Occurrence!K1609-$E$4)*$B$7+$E$4*$B$6),0)</f>
        <v/>
      </c>
      <c r="M1609" s="9">
        <f>Data!X1609+$B$11</f>
        <v/>
      </c>
      <c r="N1609" s="9">
        <f>(Data!X1609-$D$9)*$B$12+$D$9+$B$11</f>
        <v/>
      </c>
      <c r="O1609" s="9">
        <f>Data!Y1609+$B$11</f>
        <v/>
      </c>
      <c r="P1609" s="9">
        <f>(Data!Y1609-$E$9)*$B$12+$E$9+$B$11</f>
        <v/>
      </c>
    </row>
    <row r="1610">
      <c r="H1610" s="14">
        <f>Data!A1610</f>
        <v/>
      </c>
      <c r="I1610" s="9">
        <f>IF(Occurrence!J1610&gt;0,Occurrence!J1610*$B$6,0)</f>
        <v/>
      </c>
      <c r="J1610" s="9">
        <f>IF(Occurrence!J1610&gt;0,MAX(0,(Occurrence!J1610-$D$4)*$B$7+$D$4*$B$6),0)</f>
        <v/>
      </c>
      <c r="K1610" s="9">
        <f>IF(Occurrence!K1610&gt;0,Occurrence!K1610*$B$6,0)</f>
        <v/>
      </c>
      <c r="L1610" s="9">
        <f>IF(Occurrence!K1610&gt;0,MAX(0,(Occurrence!K1610-$E$4)*$B$7+$E$4*$B$6),0)</f>
        <v/>
      </c>
      <c r="M1610" s="9">
        <f>Data!X1610+$B$11</f>
        <v/>
      </c>
      <c r="N1610" s="9">
        <f>(Data!X1610-$D$9)*$B$12+$D$9+$B$11</f>
        <v/>
      </c>
      <c r="O1610" s="9">
        <f>Data!Y1610+$B$11</f>
        <v/>
      </c>
      <c r="P1610" s="9">
        <f>(Data!Y1610-$E$9)*$B$12+$E$9+$B$11</f>
        <v/>
      </c>
    </row>
    <row r="1611">
      <c r="H1611" s="14">
        <f>Data!A1611</f>
        <v/>
      </c>
      <c r="I1611" s="9">
        <f>IF(Occurrence!J1611&gt;0,Occurrence!J1611*$B$6,0)</f>
        <v/>
      </c>
      <c r="J1611" s="9">
        <f>IF(Occurrence!J1611&gt;0,MAX(0,(Occurrence!J1611-$D$4)*$B$7+$D$4*$B$6),0)</f>
        <v/>
      </c>
      <c r="K1611" s="9">
        <f>IF(Occurrence!K1611&gt;0,Occurrence!K1611*$B$6,0)</f>
        <v/>
      </c>
      <c r="L1611" s="9">
        <f>IF(Occurrence!K1611&gt;0,MAX(0,(Occurrence!K1611-$E$4)*$B$7+$E$4*$B$6),0)</f>
        <v/>
      </c>
      <c r="M1611" s="9">
        <f>Data!X1611+$B$11</f>
        <v/>
      </c>
      <c r="N1611" s="9">
        <f>(Data!X1611-$D$9)*$B$12+$D$9+$B$11</f>
        <v/>
      </c>
      <c r="O1611" s="9">
        <f>Data!Y1611+$B$11</f>
        <v/>
      </c>
      <c r="P1611" s="9">
        <f>(Data!Y1611-$E$9)*$B$12+$E$9+$B$11</f>
        <v/>
      </c>
    </row>
    <row r="1612">
      <c r="H1612" s="14">
        <f>Data!A1612</f>
        <v/>
      </c>
      <c r="I1612" s="9">
        <f>IF(Occurrence!J1612&gt;0,Occurrence!J1612*$B$6,0)</f>
        <v/>
      </c>
      <c r="J1612" s="9">
        <f>IF(Occurrence!J1612&gt;0,MAX(0,(Occurrence!J1612-$D$4)*$B$7+$D$4*$B$6),0)</f>
        <v/>
      </c>
      <c r="K1612" s="9">
        <f>IF(Occurrence!K1612&gt;0,Occurrence!K1612*$B$6,0)</f>
        <v/>
      </c>
      <c r="L1612" s="9">
        <f>IF(Occurrence!K1612&gt;0,MAX(0,(Occurrence!K1612-$E$4)*$B$7+$E$4*$B$6),0)</f>
        <v/>
      </c>
      <c r="M1612" s="9">
        <f>Data!X1612+$B$11</f>
        <v/>
      </c>
      <c r="N1612" s="9">
        <f>(Data!X1612-$D$9)*$B$12+$D$9+$B$11</f>
        <v/>
      </c>
      <c r="O1612" s="9">
        <f>Data!Y1612+$B$11</f>
        <v/>
      </c>
      <c r="P1612" s="9">
        <f>(Data!Y1612-$E$9)*$B$12+$E$9+$B$11</f>
        <v/>
      </c>
    </row>
    <row r="1613">
      <c r="H1613" s="14">
        <f>Data!A1613</f>
        <v/>
      </c>
      <c r="I1613" s="9">
        <f>IF(Occurrence!J1613&gt;0,Occurrence!J1613*$B$6,0)</f>
        <v/>
      </c>
      <c r="J1613" s="9">
        <f>IF(Occurrence!J1613&gt;0,MAX(0,(Occurrence!J1613-$D$4)*$B$7+$D$4*$B$6),0)</f>
        <v/>
      </c>
      <c r="K1613" s="9">
        <f>IF(Occurrence!K1613&gt;0,Occurrence!K1613*$B$6,0)</f>
        <v/>
      </c>
      <c r="L1613" s="9">
        <f>IF(Occurrence!K1613&gt;0,MAX(0,(Occurrence!K1613-$E$4)*$B$7+$E$4*$B$6),0)</f>
        <v/>
      </c>
      <c r="M1613" s="9">
        <f>Data!X1613+$B$11</f>
        <v/>
      </c>
      <c r="N1613" s="9">
        <f>(Data!X1613-$D$9)*$B$12+$D$9+$B$11</f>
        <v/>
      </c>
      <c r="O1613" s="9">
        <f>Data!Y1613+$B$11</f>
        <v/>
      </c>
      <c r="P1613" s="9">
        <f>(Data!Y1613-$E$9)*$B$12+$E$9+$B$11</f>
        <v/>
      </c>
    </row>
    <row r="1614">
      <c r="H1614" s="14">
        <f>Data!A1614</f>
        <v/>
      </c>
      <c r="I1614" s="9">
        <f>IF(Occurrence!J1614&gt;0,Occurrence!J1614*$B$6,0)</f>
        <v/>
      </c>
      <c r="J1614" s="9">
        <f>IF(Occurrence!J1614&gt;0,MAX(0,(Occurrence!J1614-$D$4)*$B$7+$D$4*$B$6),0)</f>
        <v/>
      </c>
      <c r="K1614" s="9">
        <f>IF(Occurrence!K1614&gt;0,Occurrence!K1614*$B$6,0)</f>
        <v/>
      </c>
      <c r="L1614" s="9">
        <f>IF(Occurrence!K1614&gt;0,MAX(0,(Occurrence!K1614-$E$4)*$B$7+$E$4*$B$6),0)</f>
        <v/>
      </c>
      <c r="M1614" s="9">
        <f>Data!X1614+$B$11</f>
        <v/>
      </c>
      <c r="N1614" s="9">
        <f>(Data!X1614-$D$9)*$B$12+$D$9+$B$11</f>
        <v/>
      </c>
      <c r="O1614" s="9">
        <f>Data!Y1614+$B$11</f>
        <v/>
      </c>
      <c r="P1614" s="9">
        <f>(Data!Y1614-$E$9)*$B$12+$E$9+$B$11</f>
        <v/>
      </c>
    </row>
    <row r="1615">
      <c r="H1615" s="14">
        <f>Data!A1615</f>
        <v/>
      </c>
      <c r="I1615" s="9">
        <f>IF(Occurrence!J1615&gt;0,Occurrence!J1615*$B$6,0)</f>
        <v/>
      </c>
      <c r="J1615" s="9">
        <f>IF(Occurrence!J1615&gt;0,MAX(0,(Occurrence!J1615-$D$4)*$B$7+$D$4*$B$6),0)</f>
        <v/>
      </c>
      <c r="K1615" s="9">
        <f>IF(Occurrence!K1615&gt;0,Occurrence!K1615*$B$6,0)</f>
        <v/>
      </c>
      <c r="L1615" s="9">
        <f>IF(Occurrence!K1615&gt;0,MAX(0,(Occurrence!K1615-$E$4)*$B$7+$E$4*$B$6),0)</f>
        <v/>
      </c>
      <c r="M1615" s="9">
        <f>Data!X1615+$B$11</f>
        <v/>
      </c>
      <c r="N1615" s="9">
        <f>(Data!X1615-$D$9)*$B$12+$D$9+$B$11</f>
        <v/>
      </c>
      <c r="O1615" s="9">
        <f>Data!Y1615+$B$11</f>
        <v/>
      </c>
      <c r="P1615" s="9">
        <f>(Data!Y1615-$E$9)*$B$12+$E$9+$B$11</f>
        <v/>
      </c>
    </row>
    <row r="1616">
      <c r="H1616" s="14">
        <f>Data!A1616</f>
        <v/>
      </c>
      <c r="I1616" s="9">
        <f>IF(Occurrence!J1616&gt;0,Occurrence!J1616*$B$6,0)</f>
        <v/>
      </c>
      <c r="J1616" s="9">
        <f>IF(Occurrence!J1616&gt;0,MAX(0,(Occurrence!J1616-$D$4)*$B$7+$D$4*$B$6),0)</f>
        <v/>
      </c>
      <c r="K1616" s="9">
        <f>IF(Occurrence!K1616&gt;0,Occurrence!K1616*$B$6,0)</f>
        <v/>
      </c>
      <c r="L1616" s="9">
        <f>IF(Occurrence!K1616&gt;0,MAX(0,(Occurrence!K1616-$E$4)*$B$7+$E$4*$B$6),0)</f>
        <v/>
      </c>
      <c r="M1616" s="9">
        <f>Data!X1616+$B$11</f>
        <v/>
      </c>
      <c r="N1616" s="9">
        <f>(Data!X1616-$D$9)*$B$12+$D$9+$B$11</f>
        <v/>
      </c>
      <c r="O1616" s="9">
        <f>Data!Y1616+$B$11</f>
        <v/>
      </c>
      <c r="P1616" s="9">
        <f>(Data!Y1616-$E$9)*$B$12+$E$9+$B$11</f>
        <v/>
      </c>
    </row>
    <row r="1617">
      <c r="H1617" s="14">
        <f>Data!A1617</f>
        <v/>
      </c>
      <c r="I1617" s="9">
        <f>IF(Occurrence!J1617&gt;0,Occurrence!J1617*$B$6,0)</f>
        <v/>
      </c>
      <c r="J1617" s="9">
        <f>IF(Occurrence!J1617&gt;0,MAX(0,(Occurrence!J1617-$D$4)*$B$7+$D$4*$B$6),0)</f>
        <v/>
      </c>
      <c r="K1617" s="9">
        <f>IF(Occurrence!K1617&gt;0,Occurrence!K1617*$B$6,0)</f>
        <v/>
      </c>
      <c r="L1617" s="9">
        <f>IF(Occurrence!K1617&gt;0,MAX(0,(Occurrence!K1617-$E$4)*$B$7+$E$4*$B$6),0)</f>
        <v/>
      </c>
      <c r="M1617" s="9">
        <f>Data!X1617+$B$11</f>
        <v/>
      </c>
      <c r="N1617" s="9">
        <f>(Data!X1617-$D$9)*$B$12+$D$9+$B$11</f>
        <v/>
      </c>
      <c r="O1617" s="9">
        <f>Data!Y1617+$B$11</f>
        <v/>
      </c>
      <c r="P1617" s="9">
        <f>(Data!Y1617-$E$9)*$B$12+$E$9+$B$11</f>
        <v/>
      </c>
    </row>
    <row r="1618">
      <c r="H1618" s="14">
        <f>Data!A1618</f>
        <v/>
      </c>
      <c r="I1618" s="9">
        <f>IF(Occurrence!J1618&gt;0,Occurrence!J1618*$B$6,0)</f>
        <v/>
      </c>
      <c r="J1618" s="9">
        <f>IF(Occurrence!J1618&gt;0,MAX(0,(Occurrence!J1618-$D$4)*$B$7+$D$4*$B$6),0)</f>
        <v/>
      </c>
      <c r="K1618" s="9">
        <f>IF(Occurrence!K1618&gt;0,Occurrence!K1618*$B$6,0)</f>
        <v/>
      </c>
      <c r="L1618" s="9">
        <f>IF(Occurrence!K1618&gt;0,MAX(0,(Occurrence!K1618-$E$4)*$B$7+$E$4*$B$6),0)</f>
        <v/>
      </c>
      <c r="M1618" s="9">
        <f>Data!X1618+$B$11</f>
        <v/>
      </c>
      <c r="N1618" s="9">
        <f>(Data!X1618-$D$9)*$B$12+$D$9+$B$11</f>
        <v/>
      </c>
      <c r="O1618" s="9">
        <f>Data!Y1618+$B$11</f>
        <v/>
      </c>
      <c r="P1618" s="9">
        <f>(Data!Y1618-$E$9)*$B$12+$E$9+$B$11</f>
        <v/>
      </c>
    </row>
    <row r="1619">
      <c r="H1619" s="14">
        <f>Data!A1619</f>
        <v/>
      </c>
      <c r="I1619" s="9">
        <f>IF(Occurrence!J1619&gt;0,Occurrence!J1619*$B$6,0)</f>
        <v/>
      </c>
      <c r="J1619" s="9">
        <f>IF(Occurrence!J1619&gt;0,MAX(0,(Occurrence!J1619-$D$4)*$B$7+$D$4*$B$6),0)</f>
        <v/>
      </c>
      <c r="K1619" s="9">
        <f>IF(Occurrence!K1619&gt;0,Occurrence!K1619*$B$6,0)</f>
        <v/>
      </c>
      <c r="L1619" s="9">
        <f>IF(Occurrence!K1619&gt;0,MAX(0,(Occurrence!K1619-$E$4)*$B$7+$E$4*$B$6),0)</f>
        <v/>
      </c>
      <c r="M1619" s="9">
        <f>Data!X1619+$B$11</f>
        <v/>
      </c>
      <c r="N1619" s="9">
        <f>(Data!X1619-$D$9)*$B$12+$D$9+$B$11</f>
        <v/>
      </c>
      <c r="O1619" s="9">
        <f>Data!Y1619+$B$11</f>
        <v/>
      </c>
      <c r="P1619" s="9">
        <f>(Data!Y1619-$E$9)*$B$12+$E$9+$B$11</f>
        <v/>
      </c>
    </row>
    <row r="1620">
      <c r="H1620" s="14">
        <f>Data!A1620</f>
        <v/>
      </c>
      <c r="I1620" s="9">
        <f>IF(Occurrence!J1620&gt;0,Occurrence!J1620*$B$6,0)</f>
        <v/>
      </c>
      <c r="J1620" s="9">
        <f>IF(Occurrence!J1620&gt;0,MAX(0,(Occurrence!J1620-$D$4)*$B$7+$D$4*$B$6),0)</f>
        <v/>
      </c>
      <c r="K1620" s="9">
        <f>IF(Occurrence!K1620&gt;0,Occurrence!K1620*$B$6,0)</f>
        <v/>
      </c>
      <c r="L1620" s="9">
        <f>IF(Occurrence!K1620&gt;0,MAX(0,(Occurrence!K1620-$E$4)*$B$7+$E$4*$B$6),0)</f>
        <v/>
      </c>
      <c r="M1620" s="9">
        <f>Data!X1620+$B$11</f>
        <v/>
      </c>
      <c r="N1620" s="9">
        <f>(Data!X1620-$D$9)*$B$12+$D$9+$B$11</f>
        <v/>
      </c>
      <c r="O1620" s="9">
        <f>Data!Y1620+$B$11</f>
        <v/>
      </c>
      <c r="P1620" s="9">
        <f>(Data!Y1620-$E$9)*$B$12+$E$9+$B$11</f>
        <v/>
      </c>
    </row>
    <row r="1621">
      <c r="H1621" s="14">
        <f>Data!A1621</f>
        <v/>
      </c>
      <c r="I1621" s="9">
        <f>IF(Occurrence!J1621&gt;0,Occurrence!J1621*$B$6,0)</f>
        <v/>
      </c>
      <c r="J1621" s="9">
        <f>IF(Occurrence!J1621&gt;0,MAX(0,(Occurrence!J1621-$D$4)*$B$7+$D$4*$B$6),0)</f>
        <v/>
      </c>
      <c r="K1621" s="9">
        <f>IF(Occurrence!K1621&gt;0,Occurrence!K1621*$B$6,0)</f>
        <v/>
      </c>
      <c r="L1621" s="9">
        <f>IF(Occurrence!K1621&gt;0,MAX(0,(Occurrence!K1621-$E$4)*$B$7+$E$4*$B$6),0)</f>
        <v/>
      </c>
      <c r="M1621" s="9">
        <f>Data!X1621+$B$11</f>
        <v/>
      </c>
      <c r="N1621" s="9">
        <f>(Data!X1621-$D$9)*$B$12+$D$9+$B$11</f>
        <v/>
      </c>
      <c r="O1621" s="9">
        <f>Data!Y1621+$B$11</f>
        <v/>
      </c>
      <c r="P1621" s="9">
        <f>(Data!Y1621-$E$9)*$B$12+$E$9+$B$11</f>
        <v/>
      </c>
    </row>
    <row r="1622">
      <c r="H1622" s="14">
        <f>Data!A1622</f>
        <v/>
      </c>
      <c r="I1622" s="9">
        <f>IF(Occurrence!J1622&gt;0,Occurrence!J1622*$B$6,0)</f>
        <v/>
      </c>
      <c r="J1622" s="9">
        <f>IF(Occurrence!J1622&gt;0,MAX(0,(Occurrence!J1622-$D$4)*$B$7+$D$4*$B$6),0)</f>
        <v/>
      </c>
      <c r="K1622" s="9">
        <f>IF(Occurrence!K1622&gt;0,Occurrence!K1622*$B$6,0)</f>
        <v/>
      </c>
      <c r="L1622" s="9">
        <f>IF(Occurrence!K1622&gt;0,MAX(0,(Occurrence!K1622-$E$4)*$B$7+$E$4*$B$6),0)</f>
        <v/>
      </c>
      <c r="M1622" s="9">
        <f>Data!X1622+$B$11</f>
        <v/>
      </c>
      <c r="N1622" s="9">
        <f>(Data!X1622-$D$9)*$B$12+$D$9+$B$11</f>
        <v/>
      </c>
      <c r="O1622" s="9">
        <f>Data!Y1622+$B$11</f>
        <v/>
      </c>
      <c r="P1622" s="9">
        <f>(Data!Y1622-$E$9)*$B$12+$E$9+$B$11</f>
        <v/>
      </c>
    </row>
    <row r="1623">
      <c r="H1623" s="14">
        <f>Data!A1623</f>
        <v/>
      </c>
      <c r="I1623" s="9">
        <f>IF(Occurrence!J1623&gt;0,Occurrence!J1623*$B$6,0)</f>
        <v/>
      </c>
      <c r="J1623" s="9">
        <f>IF(Occurrence!J1623&gt;0,MAX(0,(Occurrence!J1623-$D$4)*$B$7+$D$4*$B$6),0)</f>
        <v/>
      </c>
      <c r="K1623" s="9">
        <f>IF(Occurrence!K1623&gt;0,Occurrence!K1623*$B$6,0)</f>
        <v/>
      </c>
      <c r="L1623" s="9">
        <f>IF(Occurrence!K1623&gt;0,MAX(0,(Occurrence!K1623-$E$4)*$B$7+$E$4*$B$6),0)</f>
        <v/>
      </c>
      <c r="M1623" s="9">
        <f>Data!X1623+$B$11</f>
        <v/>
      </c>
      <c r="N1623" s="9">
        <f>(Data!X1623-$D$9)*$B$12+$D$9+$B$11</f>
        <v/>
      </c>
      <c r="O1623" s="9">
        <f>Data!Y1623+$B$11</f>
        <v/>
      </c>
      <c r="P1623" s="9">
        <f>(Data!Y1623-$E$9)*$B$12+$E$9+$B$11</f>
        <v/>
      </c>
    </row>
    <row r="1624">
      <c r="H1624" s="14">
        <f>Data!A1624</f>
        <v/>
      </c>
      <c r="I1624" s="9">
        <f>IF(Occurrence!J1624&gt;0,Occurrence!J1624*$B$6,0)</f>
        <v/>
      </c>
      <c r="J1624" s="9">
        <f>IF(Occurrence!J1624&gt;0,MAX(0,(Occurrence!J1624-$D$4)*$B$7+$D$4*$B$6),0)</f>
        <v/>
      </c>
      <c r="K1624" s="9">
        <f>IF(Occurrence!K1624&gt;0,Occurrence!K1624*$B$6,0)</f>
        <v/>
      </c>
      <c r="L1624" s="9">
        <f>IF(Occurrence!K1624&gt;0,MAX(0,(Occurrence!K1624-$E$4)*$B$7+$E$4*$B$6),0)</f>
        <v/>
      </c>
      <c r="M1624" s="9">
        <f>Data!X1624+$B$11</f>
        <v/>
      </c>
      <c r="N1624" s="9">
        <f>(Data!X1624-$D$9)*$B$12+$D$9+$B$11</f>
        <v/>
      </c>
      <c r="O1624" s="9">
        <f>Data!Y1624+$B$11</f>
        <v/>
      </c>
      <c r="P1624" s="9">
        <f>(Data!Y1624-$E$9)*$B$12+$E$9+$B$11</f>
        <v/>
      </c>
    </row>
    <row r="1625">
      <c r="H1625" s="14">
        <f>Data!A1625</f>
        <v/>
      </c>
      <c r="I1625" s="9">
        <f>IF(Occurrence!J1625&gt;0,Occurrence!J1625*$B$6,0)</f>
        <v/>
      </c>
      <c r="J1625" s="9">
        <f>IF(Occurrence!J1625&gt;0,MAX(0,(Occurrence!J1625-$D$4)*$B$7+$D$4*$B$6),0)</f>
        <v/>
      </c>
      <c r="K1625" s="9">
        <f>IF(Occurrence!K1625&gt;0,Occurrence!K1625*$B$6,0)</f>
        <v/>
      </c>
      <c r="L1625" s="9">
        <f>IF(Occurrence!K1625&gt;0,MAX(0,(Occurrence!K1625-$E$4)*$B$7+$E$4*$B$6),0)</f>
        <v/>
      </c>
      <c r="M1625" s="9">
        <f>Data!X1625+$B$11</f>
        <v/>
      </c>
      <c r="N1625" s="9">
        <f>(Data!X1625-$D$9)*$B$12+$D$9+$B$11</f>
        <v/>
      </c>
      <c r="O1625" s="9">
        <f>Data!Y1625+$B$11</f>
        <v/>
      </c>
      <c r="P1625" s="9">
        <f>(Data!Y1625-$E$9)*$B$12+$E$9+$B$11</f>
        <v/>
      </c>
    </row>
    <row r="1626">
      <c r="H1626" s="14">
        <f>Data!A1626</f>
        <v/>
      </c>
      <c r="I1626" s="9">
        <f>IF(Occurrence!J1626&gt;0,Occurrence!J1626*$B$6,0)</f>
        <v/>
      </c>
      <c r="J1626" s="9">
        <f>IF(Occurrence!J1626&gt;0,MAX(0,(Occurrence!J1626-$D$4)*$B$7+$D$4*$B$6),0)</f>
        <v/>
      </c>
      <c r="K1626" s="9">
        <f>IF(Occurrence!K1626&gt;0,Occurrence!K1626*$B$6,0)</f>
        <v/>
      </c>
      <c r="L1626" s="9">
        <f>IF(Occurrence!K1626&gt;0,MAX(0,(Occurrence!K1626-$E$4)*$B$7+$E$4*$B$6),0)</f>
        <v/>
      </c>
      <c r="M1626" s="9">
        <f>Data!X1626+$B$11</f>
        <v/>
      </c>
      <c r="N1626" s="9">
        <f>(Data!X1626-$D$9)*$B$12+$D$9+$B$11</f>
        <v/>
      </c>
      <c r="O1626" s="9">
        <f>Data!Y1626+$B$11</f>
        <v/>
      </c>
      <c r="P1626" s="9">
        <f>(Data!Y1626-$E$9)*$B$12+$E$9+$B$11</f>
        <v/>
      </c>
    </row>
    <row r="1627">
      <c r="H1627" s="14">
        <f>Data!A1627</f>
        <v/>
      </c>
      <c r="I1627" s="9">
        <f>IF(Occurrence!J1627&gt;0,Occurrence!J1627*$B$6,0)</f>
        <v/>
      </c>
      <c r="J1627" s="9">
        <f>IF(Occurrence!J1627&gt;0,MAX(0,(Occurrence!J1627-$D$4)*$B$7+$D$4*$B$6),0)</f>
        <v/>
      </c>
      <c r="K1627" s="9">
        <f>IF(Occurrence!K1627&gt;0,Occurrence!K1627*$B$6,0)</f>
        <v/>
      </c>
      <c r="L1627" s="9">
        <f>IF(Occurrence!K1627&gt;0,MAX(0,(Occurrence!K1627-$E$4)*$B$7+$E$4*$B$6),0)</f>
        <v/>
      </c>
      <c r="M1627" s="9">
        <f>Data!X1627+$B$11</f>
        <v/>
      </c>
      <c r="N1627" s="9">
        <f>(Data!X1627-$D$9)*$B$12+$D$9+$B$11</f>
        <v/>
      </c>
      <c r="O1627" s="9">
        <f>Data!Y1627+$B$11</f>
        <v/>
      </c>
      <c r="P1627" s="9">
        <f>(Data!Y1627-$E$9)*$B$12+$E$9+$B$11</f>
        <v/>
      </c>
    </row>
    <row r="1628">
      <c r="H1628" s="14">
        <f>Data!A1628</f>
        <v/>
      </c>
      <c r="I1628" s="9">
        <f>IF(Occurrence!J1628&gt;0,Occurrence!J1628*$B$6,0)</f>
        <v/>
      </c>
      <c r="J1628" s="9">
        <f>IF(Occurrence!J1628&gt;0,MAX(0,(Occurrence!J1628-$D$4)*$B$7+$D$4*$B$6),0)</f>
        <v/>
      </c>
      <c r="K1628" s="9">
        <f>IF(Occurrence!K1628&gt;0,Occurrence!K1628*$B$6,0)</f>
        <v/>
      </c>
      <c r="L1628" s="9">
        <f>IF(Occurrence!K1628&gt;0,MAX(0,(Occurrence!K1628-$E$4)*$B$7+$E$4*$B$6),0)</f>
        <v/>
      </c>
      <c r="M1628" s="9">
        <f>Data!X1628+$B$11</f>
        <v/>
      </c>
      <c r="N1628" s="9">
        <f>(Data!X1628-$D$9)*$B$12+$D$9+$B$11</f>
        <v/>
      </c>
      <c r="O1628" s="9">
        <f>Data!Y1628+$B$11</f>
        <v/>
      </c>
      <c r="P1628" s="9">
        <f>(Data!Y1628-$E$9)*$B$12+$E$9+$B$11</f>
        <v/>
      </c>
    </row>
    <row r="1629">
      <c r="H1629" s="14">
        <f>Data!A1629</f>
        <v/>
      </c>
      <c r="I1629" s="9">
        <f>IF(Occurrence!J1629&gt;0,Occurrence!J1629*$B$6,0)</f>
        <v/>
      </c>
      <c r="J1629" s="9">
        <f>IF(Occurrence!J1629&gt;0,MAX(0,(Occurrence!J1629-$D$4)*$B$7+$D$4*$B$6),0)</f>
        <v/>
      </c>
      <c r="K1629" s="9">
        <f>IF(Occurrence!K1629&gt;0,Occurrence!K1629*$B$6,0)</f>
        <v/>
      </c>
      <c r="L1629" s="9">
        <f>IF(Occurrence!K1629&gt;0,MAX(0,(Occurrence!K1629-$E$4)*$B$7+$E$4*$B$6),0)</f>
        <v/>
      </c>
      <c r="M1629" s="9">
        <f>Data!X1629+$B$11</f>
        <v/>
      </c>
      <c r="N1629" s="9">
        <f>(Data!X1629-$D$9)*$B$12+$D$9+$B$11</f>
        <v/>
      </c>
      <c r="O1629" s="9">
        <f>Data!Y1629+$B$11</f>
        <v/>
      </c>
      <c r="P1629" s="9">
        <f>(Data!Y1629-$E$9)*$B$12+$E$9+$B$11</f>
        <v/>
      </c>
    </row>
    <row r="1630">
      <c r="H1630" s="14">
        <f>Data!A1630</f>
        <v/>
      </c>
      <c r="I1630" s="9">
        <f>IF(Occurrence!J1630&gt;0,Occurrence!J1630*$B$6,0)</f>
        <v/>
      </c>
      <c r="J1630" s="9">
        <f>IF(Occurrence!J1630&gt;0,MAX(0,(Occurrence!J1630-$D$4)*$B$7+$D$4*$B$6),0)</f>
        <v/>
      </c>
      <c r="K1630" s="9">
        <f>IF(Occurrence!K1630&gt;0,Occurrence!K1630*$B$6,0)</f>
        <v/>
      </c>
      <c r="L1630" s="9">
        <f>IF(Occurrence!K1630&gt;0,MAX(0,(Occurrence!K1630-$E$4)*$B$7+$E$4*$B$6),0)</f>
        <v/>
      </c>
      <c r="M1630" s="9">
        <f>Data!X1630+$B$11</f>
        <v/>
      </c>
      <c r="N1630" s="9">
        <f>(Data!X1630-$D$9)*$B$12+$D$9+$B$11</f>
        <v/>
      </c>
      <c r="O1630" s="9">
        <f>Data!Y1630+$B$11</f>
        <v/>
      </c>
      <c r="P1630" s="9">
        <f>(Data!Y1630-$E$9)*$B$12+$E$9+$B$11</f>
        <v/>
      </c>
    </row>
    <row r="1631">
      <c r="H1631" s="14">
        <f>Data!A1631</f>
        <v/>
      </c>
      <c r="I1631" s="9">
        <f>IF(Occurrence!J1631&gt;0,Occurrence!J1631*$B$6,0)</f>
        <v/>
      </c>
      <c r="J1631" s="9">
        <f>IF(Occurrence!J1631&gt;0,MAX(0,(Occurrence!J1631-$D$4)*$B$7+$D$4*$B$6),0)</f>
        <v/>
      </c>
      <c r="K1631" s="9">
        <f>IF(Occurrence!K1631&gt;0,Occurrence!K1631*$B$6,0)</f>
        <v/>
      </c>
      <c r="L1631" s="9">
        <f>IF(Occurrence!K1631&gt;0,MAX(0,(Occurrence!K1631-$E$4)*$B$7+$E$4*$B$6),0)</f>
        <v/>
      </c>
      <c r="M1631" s="9">
        <f>Data!X1631+$B$11</f>
        <v/>
      </c>
      <c r="N1631" s="9">
        <f>(Data!X1631-$D$9)*$B$12+$D$9+$B$11</f>
        <v/>
      </c>
      <c r="O1631" s="9">
        <f>Data!Y1631+$B$11</f>
        <v/>
      </c>
      <c r="P1631" s="9">
        <f>(Data!Y1631-$E$9)*$B$12+$E$9+$B$11</f>
        <v/>
      </c>
    </row>
    <row r="1632">
      <c r="H1632" s="14">
        <f>Data!A1632</f>
        <v/>
      </c>
      <c r="I1632" s="9">
        <f>IF(Occurrence!J1632&gt;0,Occurrence!J1632*$B$6,0)</f>
        <v/>
      </c>
      <c r="J1632" s="9">
        <f>IF(Occurrence!J1632&gt;0,MAX(0,(Occurrence!J1632-$D$4)*$B$7+$D$4*$B$6),0)</f>
        <v/>
      </c>
      <c r="K1632" s="9">
        <f>IF(Occurrence!K1632&gt;0,Occurrence!K1632*$B$6,0)</f>
        <v/>
      </c>
      <c r="L1632" s="9">
        <f>IF(Occurrence!K1632&gt;0,MAX(0,(Occurrence!K1632-$E$4)*$B$7+$E$4*$B$6),0)</f>
        <v/>
      </c>
      <c r="M1632" s="9">
        <f>Data!X1632+$B$11</f>
        <v/>
      </c>
      <c r="N1632" s="9">
        <f>(Data!X1632-$D$9)*$B$12+$D$9+$B$11</f>
        <v/>
      </c>
      <c r="O1632" s="9">
        <f>Data!Y1632+$B$11</f>
        <v/>
      </c>
      <c r="P1632" s="9">
        <f>(Data!Y1632-$E$9)*$B$12+$E$9+$B$11</f>
        <v/>
      </c>
    </row>
    <row r="1633">
      <c r="H1633" s="14">
        <f>Data!A1633</f>
        <v/>
      </c>
      <c r="I1633" s="9">
        <f>IF(Occurrence!J1633&gt;0,Occurrence!J1633*$B$6,0)</f>
        <v/>
      </c>
      <c r="J1633" s="9">
        <f>IF(Occurrence!J1633&gt;0,MAX(0,(Occurrence!J1633-$D$4)*$B$7+$D$4*$B$6),0)</f>
        <v/>
      </c>
      <c r="K1633" s="9">
        <f>IF(Occurrence!K1633&gt;0,Occurrence!K1633*$B$6,0)</f>
        <v/>
      </c>
      <c r="L1633" s="9">
        <f>IF(Occurrence!K1633&gt;0,MAX(0,(Occurrence!K1633-$E$4)*$B$7+$E$4*$B$6),0)</f>
        <v/>
      </c>
      <c r="M1633" s="9">
        <f>Data!X1633+$B$11</f>
        <v/>
      </c>
      <c r="N1633" s="9">
        <f>(Data!X1633-$D$9)*$B$12+$D$9+$B$11</f>
        <v/>
      </c>
      <c r="O1633" s="9">
        <f>Data!Y1633+$B$11</f>
        <v/>
      </c>
      <c r="P1633" s="9">
        <f>(Data!Y1633-$E$9)*$B$12+$E$9+$B$11</f>
        <v/>
      </c>
    </row>
    <row r="1634">
      <c r="H1634" s="14">
        <f>Data!A1634</f>
        <v/>
      </c>
      <c r="I1634" s="9">
        <f>IF(Occurrence!J1634&gt;0,Occurrence!J1634*$B$6,0)</f>
        <v/>
      </c>
      <c r="J1634" s="9">
        <f>IF(Occurrence!J1634&gt;0,MAX(0,(Occurrence!J1634-$D$4)*$B$7+$D$4*$B$6),0)</f>
        <v/>
      </c>
      <c r="K1634" s="9">
        <f>IF(Occurrence!K1634&gt;0,Occurrence!K1634*$B$6,0)</f>
        <v/>
      </c>
      <c r="L1634" s="9">
        <f>IF(Occurrence!K1634&gt;0,MAX(0,(Occurrence!K1634-$E$4)*$B$7+$E$4*$B$6),0)</f>
        <v/>
      </c>
      <c r="M1634" s="9">
        <f>Data!X1634+$B$11</f>
        <v/>
      </c>
      <c r="N1634" s="9">
        <f>(Data!X1634-$D$9)*$B$12+$D$9+$B$11</f>
        <v/>
      </c>
      <c r="O1634" s="9">
        <f>Data!Y1634+$B$11</f>
        <v/>
      </c>
      <c r="P1634" s="9">
        <f>(Data!Y1634-$E$9)*$B$12+$E$9+$B$11</f>
        <v/>
      </c>
    </row>
    <row r="1635">
      <c r="H1635" s="14">
        <f>Data!A1635</f>
        <v/>
      </c>
      <c r="I1635" s="9">
        <f>IF(Occurrence!J1635&gt;0,Occurrence!J1635*$B$6,0)</f>
        <v/>
      </c>
      <c r="J1635" s="9">
        <f>IF(Occurrence!J1635&gt;0,MAX(0,(Occurrence!J1635-$D$4)*$B$7+$D$4*$B$6),0)</f>
        <v/>
      </c>
      <c r="K1635" s="9">
        <f>IF(Occurrence!K1635&gt;0,Occurrence!K1635*$B$6,0)</f>
        <v/>
      </c>
      <c r="L1635" s="9">
        <f>IF(Occurrence!K1635&gt;0,MAX(0,(Occurrence!K1635-$E$4)*$B$7+$E$4*$B$6),0)</f>
        <v/>
      </c>
      <c r="M1635" s="9">
        <f>Data!X1635+$B$11</f>
        <v/>
      </c>
      <c r="N1635" s="9">
        <f>(Data!X1635-$D$9)*$B$12+$D$9+$B$11</f>
        <v/>
      </c>
      <c r="O1635" s="9">
        <f>Data!Y1635+$B$11</f>
        <v/>
      </c>
      <c r="P1635" s="9">
        <f>(Data!Y1635-$E$9)*$B$12+$E$9+$B$11</f>
        <v/>
      </c>
    </row>
    <row r="1636">
      <c r="H1636" s="14">
        <f>Data!A1636</f>
        <v/>
      </c>
      <c r="I1636" s="9">
        <f>IF(Occurrence!J1636&gt;0,Occurrence!J1636*$B$6,0)</f>
        <v/>
      </c>
      <c r="J1636" s="9">
        <f>IF(Occurrence!J1636&gt;0,MAX(0,(Occurrence!J1636-$D$4)*$B$7+$D$4*$B$6),0)</f>
        <v/>
      </c>
      <c r="K1636" s="9">
        <f>IF(Occurrence!K1636&gt;0,Occurrence!K1636*$B$6,0)</f>
        <v/>
      </c>
      <c r="L1636" s="9">
        <f>IF(Occurrence!K1636&gt;0,MAX(0,(Occurrence!K1636-$E$4)*$B$7+$E$4*$B$6),0)</f>
        <v/>
      </c>
      <c r="M1636" s="9">
        <f>Data!X1636+$B$11</f>
        <v/>
      </c>
      <c r="N1636" s="9">
        <f>(Data!X1636-$D$9)*$B$12+$D$9+$B$11</f>
        <v/>
      </c>
      <c r="O1636" s="9">
        <f>Data!Y1636+$B$11</f>
        <v/>
      </c>
      <c r="P1636" s="9">
        <f>(Data!Y1636-$E$9)*$B$12+$E$9+$B$11</f>
        <v/>
      </c>
    </row>
    <row r="1637">
      <c r="H1637" s="14">
        <f>Data!A1637</f>
        <v/>
      </c>
      <c r="I1637" s="9">
        <f>IF(Occurrence!J1637&gt;0,Occurrence!J1637*$B$6,0)</f>
        <v/>
      </c>
      <c r="J1637" s="9">
        <f>IF(Occurrence!J1637&gt;0,MAX(0,(Occurrence!J1637-$D$4)*$B$7+$D$4*$B$6),0)</f>
        <v/>
      </c>
      <c r="K1637" s="9">
        <f>IF(Occurrence!K1637&gt;0,Occurrence!K1637*$B$6,0)</f>
        <v/>
      </c>
      <c r="L1637" s="9">
        <f>IF(Occurrence!K1637&gt;0,MAX(0,(Occurrence!K1637-$E$4)*$B$7+$E$4*$B$6),0)</f>
        <v/>
      </c>
      <c r="M1637" s="9">
        <f>Data!X1637+$B$11</f>
        <v/>
      </c>
      <c r="N1637" s="9">
        <f>(Data!X1637-$D$9)*$B$12+$D$9+$B$11</f>
        <v/>
      </c>
      <c r="O1637" s="9">
        <f>Data!Y1637+$B$11</f>
        <v/>
      </c>
      <c r="P1637" s="9">
        <f>(Data!Y1637-$E$9)*$B$12+$E$9+$B$11</f>
        <v/>
      </c>
    </row>
    <row r="1638">
      <c r="H1638" s="14">
        <f>Data!A1638</f>
        <v/>
      </c>
      <c r="I1638" s="9">
        <f>IF(Occurrence!J1638&gt;0,Occurrence!J1638*$B$6,0)</f>
        <v/>
      </c>
      <c r="J1638" s="9">
        <f>IF(Occurrence!J1638&gt;0,MAX(0,(Occurrence!J1638-$D$4)*$B$7+$D$4*$B$6),0)</f>
        <v/>
      </c>
      <c r="K1638" s="9">
        <f>IF(Occurrence!K1638&gt;0,Occurrence!K1638*$B$6,0)</f>
        <v/>
      </c>
      <c r="L1638" s="9">
        <f>IF(Occurrence!K1638&gt;0,MAX(0,(Occurrence!K1638-$E$4)*$B$7+$E$4*$B$6),0)</f>
        <v/>
      </c>
      <c r="M1638" s="9">
        <f>Data!X1638+$B$11</f>
        <v/>
      </c>
      <c r="N1638" s="9">
        <f>(Data!X1638-$D$9)*$B$12+$D$9+$B$11</f>
        <v/>
      </c>
      <c r="O1638" s="9">
        <f>Data!Y1638+$B$11</f>
        <v/>
      </c>
      <c r="P1638" s="9">
        <f>(Data!Y1638-$E$9)*$B$12+$E$9+$B$11</f>
        <v/>
      </c>
    </row>
    <row r="1639">
      <c r="H1639" s="14">
        <f>Data!A1639</f>
        <v/>
      </c>
      <c r="I1639" s="9">
        <f>IF(Occurrence!J1639&gt;0,Occurrence!J1639*$B$6,0)</f>
        <v/>
      </c>
      <c r="J1639" s="9">
        <f>IF(Occurrence!J1639&gt;0,MAX(0,(Occurrence!J1639-$D$4)*$B$7+$D$4*$B$6),0)</f>
        <v/>
      </c>
      <c r="K1639" s="9">
        <f>IF(Occurrence!K1639&gt;0,Occurrence!K1639*$B$6,0)</f>
        <v/>
      </c>
      <c r="L1639" s="9">
        <f>IF(Occurrence!K1639&gt;0,MAX(0,(Occurrence!K1639-$E$4)*$B$7+$E$4*$B$6),0)</f>
        <v/>
      </c>
      <c r="M1639" s="9">
        <f>Data!X1639+$B$11</f>
        <v/>
      </c>
      <c r="N1639" s="9">
        <f>(Data!X1639-$D$9)*$B$12+$D$9+$B$11</f>
        <v/>
      </c>
      <c r="O1639" s="9">
        <f>Data!Y1639+$B$11</f>
        <v/>
      </c>
      <c r="P1639" s="9">
        <f>(Data!Y1639-$E$9)*$B$12+$E$9+$B$11</f>
        <v/>
      </c>
    </row>
    <row r="1640">
      <c r="H1640" s="14">
        <f>Data!A1640</f>
        <v/>
      </c>
      <c r="I1640" s="9">
        <f>IF(Occurrence!J1640&gt;0,Occurrence!J1640*$B$6,0)</f>
        <v/>
      </c>
      <c r="J1640" s="9">
        <f>IF(Occurrence!J1640&gt;0,MAX(0,(Occurrence!J1640-$D$4)*$B$7+$D$4*$B$6),0)</f>
        <v/>
      </c>
      <c r="K1640" s="9">
        <f>IF(Occurrence!K1640&gt;0,Occurrence!K1640*$B$6,0)</f>
        <v/>
      </c>
      <c r="L1640" s="9">
        <f>IF(Occurrence!K1640&gt;0,MAX(0,(Occurrence!K1640-$E$4)*$B$7+$E$4*$B$6),0)</f>
        <v/>
      </c>
      <c r="M1640" s="9">
        <f>Data!X1640+$B$11</f>
        <v/>
      </c>
      <c r="N1640" s="9">
        <f>(Data!X1640-$D$9)*$B$12+$D$9+$B$11</f>
        <v/>
      </c>
      <c r="O1640" s="9">
        <f>Data!Y1640+$B$11</f>
        <v/>
      </c>
      <c r="P1640" s="9">
        <f>(Data!Y1640-$E$9)*$B$12+$E$9+$B$11</f>
        <v/>
      </c>
    </row>
    <row r="1641">
      <c r="H1641" s="14">
        <f>Data!A1641</f>
        <v/>
      </c>
      <c r="I1641" s="9">
        <f>IF(Occurrence!J1641&gt;0,Occurrence!J1641*$B$6,0)</f>
        <v/>
      </c>
      <c r="J1641" s="9">
        <f>IF(Occurrence!J1641&gt;0,MAX(0,(Occurrence!J1641-$D$4)*$B$7+$D$4*$B$6),0)</f>
        <v/>
      </c>
      <c r="K1641" s="9">
        <f>IF(Occurrence!K1641&gt;0,Occurrence!K1641*$B$6,0)</f>
        <v/>
      </c>
      <c r="L1641" s="9">
        <f>IF(Occurrence!K1641&gt;0,MAX(0,(Occurrence!K1641-$E$4)*$B$7+$E$4*$B$6),0)</f>
        <v/>
      </c>
      <c r="M1641" s="9">
        <f>Data!X1641+$B$11</f>
        <v/>
      </c>
      <c r="N1641" s="9">
        <f>(Data!X1641-$D$9)*$B$12+$D$9+$B$11</f>
        <v/>
      </c>
      <c r="O1641" s="9">
        <f>Data!Y1641+$B$11</f>
        <v/>
      </c>
      <c r="P1641" s="9">
        <f>(Data!Y1641-$E$9)*$B$12+$E$9+$B$11</f>
        <v/>
      </c>
    </row>
    <row r="1642">
      <c r="H1642" s="14">
        <f>Data!A1642</f>
        <v/>
      </c>
      <c r="I1642" s="9">
        <f>IF(Occurrence!J1642&gt;0,Occurrence!J1642*$B$6,0)</f>
        <v/>
      </c>
      <c r="J1642" s="9">
        <f>IF(Occurrence!J1642&gt;0,MAX(0,(Occurrence!J1642-$D$4)*$B$7+$D$4*$B$6),0)</f>
        <v/>
      </c>
      <c r="K1642" s="9">
        <f>IF(Occurrence!K1642&gt;0,Occurrence!K1642*$B$6,0)</f>
        <v/>
      </c>
      <c r="L1642" s="9">
        <f>IF(Occurrence!K1642&gt;0,MAX(0,(Occurrence!K1642-$E$4)*$B$7+$E$4*$B$6),0)</f>
        <v/>
      </c>
      <c r="M1642" s="9">
        <f>Data!X1642+$B$11</f>
        <v/>
      </c>
      <c r="N1642" s="9">
        <f>(Data!X1642-$D$9)*$B$12+$D$9+$B$11</f>
        <v/>
      </c>
      <c r="O1642" s="9">
        <f>Data!Y1642+$B$11</f>
        <v/>
      </c>
      <c r="P1642" s="9">
        <f>(Data!Y1642-$E$9)*$B$12+$E$9+$B$11</f>
        <v/>
      </c>
    </row>
    <row r="1643">
      <c r="H1643" s="14">
        <f>Data!A1643</f>
        <v/>
      </c>
      <c r="I1643" s="9">
        <f>IF(Occurrence!J1643&gt;0,Occurrence!J1643*$B$6,0)</f>
        <v/>
      </c>
      <c r="J1643" s="9">
        <f>IF(Occurrence!J1643&gt;0,MAX(0,(Occurrence!J1643-$D$4)*$B$7+$D$4*$B$6),0)</f>
        <v/>
      </c>
      <c r="K1643" s="9">
        <f>IF(Occurrence!K1643&gt;0,Occurrence!K1643*$B$6,0)</f>
        <v/>
      </c>
      <c r="L1643" s="9">
        <f>IF(Occurrence!K1643&gt;0,MAX(0,(Occurrence!K1643-$E$4)*$B$7+$E$4*$B$6),0)</f>
        <v/>
      </c>
      <c r="M1643" s="9">
        <f>Data!X1643+$B$11</f>
        <v/>
      </c>
      <c r="N1643" s="9">
        <f>(Data!X1643-$D$9)*$B$12+$D$9+$B$11</f>
        <v/>
      </c>
      <c r="O1643" s="9">
        <f>Data!Y1643+$B$11</f>
        <v/>
      </c>
      <c r="P1643" s="9">
        <f>(Data!Y1643-$E$9)*$B$12+$E$9+$B$11</f>
        <v/>
      </c>
    </row>
    <row r="1644">
      <c r="H1644" s="14">
        <f>Data!A1644</f>
        <v/>
      </c>
      <c r="I1644" s="9">
        <f>IF(Occurrence!J1644&gt;0,Occurrence!J1644*$B$6,0)</f>
        <v/>
      </c>
      <c r="J1644" s="9">
        <f>IF(Occurrence!J1644&gt;0,MAX(0,(Occurrence!J1644-$D$4)*$B$7+$D$4*$B$6),0)</f>
        <v/>
      </c>
      <c r="K1644" s="9">
        <f>IF(Occurrence!K1644&gt;0,Occurrence!K1644*$B$6,0)</f>
        <v/>
      </c>
      <c r="L1644" s="9">
        <f>IF(Occurrence!K1644&gt;0,MAX(0,(Occurrence!K1644-$E$4)*$B$7+$E$4*$B$6),0)</f>
        <v/>
      </c>
      <c r="M1644" s="9">
        <f>Data!X1644+$B$11</f>
        <v/>
      </c>
      <c r="N1644" s="9">
        <f>(Data!X1644-$D$9)*$B$12+$D$9+$B$11</f>
        <v/>
      </c>
      <c r="O1644" s="9">
        <f>Data!Y1644+$B$11</f>
        <v/>
      </c>
      <c r="P1644" s="9">
        <f>(Data!Y1644-$E$9)*$B$12+$E$9+$B$11</f>
        <v/>
      </c>
    </row>
    <row r="1645">
      <c r="H1645" s="14">
        <f>Data!A1645</f>
        <v/>
      </c>
      <c r="I1645" s="9">
        <f>IF(Occurrence!J1645&gt;0,Occurrence!J1645*$B$6,0)</f>
        <v/>
      </c>
      <c r="J1645" s="9">
        <f>IF(Occurrence!J1645&gt;0,MAX(0,(Occurrence!J1645-$D$4)*$B$7+$D$4*$B$6),0)</f>
        <v/>
      </c>
      <c r="K1645" s="9">
        <f>IF(Occurrence!K1645&gt;0,Occurrence!K1645*$B$6,0)</f>
        <v/>
      </c>
      <c r="L1645" s="9">
        <f>IF(Occurrence!K1645&gt;0,MAX(0,(Occurrence!K1645-$E$4)*$B$7+$E$4*$B$6),0)</f>
        <v/>
      </c>
      <c r="M1645" s="9">
        <f>Data!X1645+$B$11</f>
        <v/>
      </c>
      <c r="N1645" s="9">
        <f>(Data!X1645-$D$9)*$B$12+$D$9+$B$11</f>
        <v/>
      </c>
      <c r="O1645" s="9">
        <f>Data!Y1645+$B$11</f>
        <v/>
      </c>
      <c r="P1645" s="9">
        <f>(Data!Y1645-$E$9)*$B$12+$E$9+$B$11</f>
        <v/>
      </c>
    </row>
    <row r="1646">
      <c r="H1646" s="14">
        <f>Data!A1646</f>
        <v/>
      </c>
      <c r="I1646" s="9">
        <f>IF(Occurrence!J1646&gt;0,Occurrence!J1646*$B$6,0)</f>
        <v/>
      </c>
      <c r="J1646" s="9">
        <f>IF(Occurrence!J1646&gt;0,MAX(0,(Occurrence!J1646-$D$4)*$B$7+$D$4*$B$6),0)</f>
        <v/>
      </c>
      <c r="K1646" s="9">
        <f>IF(Occurrence!K1646&gt;0,Occurrence!K1646*$B$6,0)</f>
        <v/>
      </c>
      <c r="L1646" s="9">
        <f>IF(Occurrence!K1646&gt;0,MAX(0,(Occurrence!K1646-$E$4)*$B$7+$E$4*$B$6),0)</f>
        <v/>
      </c>
      <c r="M1646" s="9">
        <f>Data!X1646+$B$11</f>
        <v/>
      </c>
      <c r="N1646" s="9">
        <f>(Data!X1646-$D$9)*$B$12+$D$9+$B$11</f>
        <v/>
      </c>
      <c r="O1646" s="9">
        <f>Data!Y1646+$B$11</f>
        <v/>
      </c>
      <c r="P1646" s="9">
        <f>(Data!Y1646-$E$9)*$B$12+$E$9+$B$11</f>
        <v/>
      </c>
    </row>
    <row r="1647">
      <c r="H1647" s="14">
        <f>Data!A1647</f>
        <v/>
      </c>
      <c r="I1647" s="9">
        <f>IF(Occurrence!J1647&gt;0,Occurrence!J1647*$B$6,0)</f>
        <v/>
      </c>
      <c r="J1647" s="9">
        <f>IF(Occurrence!J1647&gt;0,MAX(0,(Occurrence!J1647-$D$4)*$B$7+$D$4*$B$6),0)</f>
        <v/>
      </c>
      <c r="K1647" s="9">
        <f>IF(Occurrence!K1647&gt;0,Occurrence!K1647*$B$6,0)</f>
        <v/>
      </c>
      <c r="L1647" s="9">
        <f>IF(Occurrence!K1647&gt;0,MAX(0,(Occurrence!K1647-$E$4)*$B$7+$E$4*$B$6),0)</f>
        <v/>
      </c>
      <c r="M1647" s="9">
        <f>Data!X1647+$B$11</f>
        <v/>
      </c>
      <c r="N1647" s="9">
        <f>(Data!X1647-$D$9)*$B$12+$D$9+$B$11</f>
        <v/>
      </c>
      <c r="O1647" s="9">
        <f>Data!Y1647+$B$11</f>
        <v/>
      </c>
      <c r="P1647" s="9">
        <f>(Data!Y1647-$E$9)*$B$12+$E$9+$B$11</f>
        <v/>
      </c>
    </row>
    <row r="1648">
      <c r="H1648" s="14">
        <f>Data!A1648</f>
        <v/>
      </c>
      <c r="I1648" s="9">
        <f>IF(Occurrence!J1648&gt;0,Occurrence!J1648*$B$6,0)</f>
        <v/>
      </c>
      <c r="J1648" s="9">
        <f>IF(Occurrence!J1648&gt;0,MAX(0,(Occurrence!J1648-$D$4)*$B$7+$D$4*$B$6),0)</f>
        <v/>
      </c>
      <c r="K1648" s="9">
        <f>IF(Occurrence!K1648&gt;0,Occurrence!K1648*$B$6,0)</f>
        <v/>
      </c>
      <c r="L1648" s="9">
        <f>IF(Occurrence!K1648&gt;0,MAX(0,(Occurrence!K1648-$E$4)*$B$7+$E$4*$B$6),0)</f>
        <v/>
      </c>
      <c r="M1648" s="9">
        <f>Data!X1648+$B$11</f>
        <v/>
      </c>
      <c r="N1648" s="9">
        <f>(Data!X1648-$D$9)*$B$12+$D$9+$B$11</f>
        <v/>
      </c>
      <c r="O1648" s="9">
        <f>Data!Y1648+$B$11</f>
        <v/>
      </c>
      <c r="P1648" s="9">
        <f>(Data!Y1648-$E$9)*$B$12+$E$9+$B$11</f>
        <v/>
      </c>
    </row>
    <row r="1649">
      <c r="H1649" s="14">
        <f>Data!A1649</f>
        <v/>
      </c>
      <c r="I1649" s="9">
        <f>IF(Occurrence!J1649&gt;0,Occurrence!J1649*$B$6,0)</f>
        <v/>
      </c>
      <c r="J1649" s="9">
        <f>IF(Occurrence!J1649&gt;0,MAX(0,(Occurrence!J1649-$D$4)*$B$7+$D$4*$B$6),0)</f>
        <v/>
      </c>
      <c r="K1649" s="9">
        <f>IF(Occurrence!K1649&gt;0,Occurrence!K1649*$B$6,0)</f>
        <v/>
      </c>
      <c r="L1649" s="9">
        <f>IF(Occurrence!K1649&gt;0,MAX(0,(Occurrence!K1649-$E$4)*$B$7+$E$4*$B$6),0)</f>
        <v/>
      </c>
      <c r="M1649" s="9">
        <f>Data!X1649+$B$11</f>
        <v/>
      </c>
      <c r="N1649" s="9">
        <f>(Data!X1649-$D$9)*$B$12+$D$9+$B$11</f>
        <v/>
      </c>
      <c r="O1649" s="9">
        <f>Data!Y1649+$B$11</f>
        <v/>
      </c>
      <c r="P1649" s="9">
        <f>(Data!Y1649-$E$9)*$B$12+$E$9+$B$11</f>
        <v/>
      </c>
    </row>
    <row r="1650">
      <c r="H1650" s="14">
        <f>Data!A1650</f>
        <v/>
      </c>
      <c r="I1650" s="9">
        <f>IF(Occurrence!J1650&gt;0,Occurrence!J1650*$B$6,0)</f>
        <v/>
      </c>
      <c r="J1650" s="9">
        <f>IF(Occurrence!J1650&gt;0,MAX(0,(Occurrence!J1650-$D$4)*$B$7+$D$4*$B$6),0)</f>
        <v/>
      </c>
      <c r="K1650" s="9">
        <f>IF(Occurrence!K1650&gt;0,Occurrence!K1650*$B$6,0)</f>
        <v/>
      </c>
      <c r="L1650" s="9">
        <f>IF(Occurrence!K1650&gt;0,MAX(0,(Occurrence!K1650-$E$4)*$B$7+$E$4*$B$6),0)</f>
        <v/>
      </c>
      <c r="M1650" s="9">
        <f>Data!X1650+$B$11</f>
        <v/>
      </c>
      <c r="N1650" s="9">
        <f>(Data!X1650-$D$9)*$B$12+$D$9+$B$11</f>
        <v/>
      </c>
      <c r="O1650" s="9">
        <f>Data!Y1650+$B$11</f>
        <v/>
      </c>
      <c r="P1650" s="9">
        <f>(Data!Y1650-$E$9)*$B$12+$E$9+$B$11</f>
        <v/>
      </c>
    </row>
    <row r="1651">
      <c r="H1651" s="14">
        <f>Data!A1651</f>
        <v/>
      </c>
      <c r="I1651" s="9">
        <f>IF(Occurrence!J1651&gt;0,Occurrence!J1651*$B$6,0)</f>
        <v/>
      </c>
      <c r="J1651" s="9">
        <f>IF(Occurrence!J1651&gt;0,MAX(0,(Occurrence!J1651-$D$4)*$B$7+$D$4*$B$6),0)</f>
        <v/>
      </c>
      <c r="K1651" s="9">
        <f>IF(Occurrence!K1651&gt;0,Occurrence!K1651*$B$6,0)</f>
        <v/>
      </c>
      <c r="L1651" s="9">
        <f>IF(Occurrence!K1651&gt;0,MAX(0,(Occurrence!K1651-$E$4)*$B$7+$E$4*$B$6),0)</f>
        <v/>
      </c>
      <c r="M1651" s="9">
        <f>Data!X1651+$B$11</f>
        <v/>
      </c>
      <c r="N1651" s="9">
        <f>(Data!X1651-$D$9)*$B$12+$D$9+$B$11</f>
        <v/>
      </c>
      <c r="O1651" s="9">
        <f>Data!Y1651+$B$11</f>
        <v/>
      </c>
      <c r="P1651" s="9">
        <f>(Data!Y1651-$E$9)*$B$12+$E$9+$B$11</f>
        <v/>
      </c>
    </row>
    <row r="1652">
      <c r="H1652" s="14">
        <f>Data!A1652</f>
        <v/>
      </c>
      <c r="I1652" s="9">
        <f>IF(Occurrence!J1652&gt;0,Occurrence!J1652*$B$6,0)</f>
        <v/>
      </c>
      <c r="J1652" s="9">
        <f>IF(Occurrence!J1652&gt;0,MAX(0,(Occurrence!J1652-$D$4)*$B$7+$D$4*$B$6),0)</f>
        <v/>
      </c>
      <c r="K1652" s="9">
        <f>IF(Occurrence!K1652&gt;0,Occurrence!K1652*$B$6,0)</f>
        <v/>
      </c>
      <c r="L1652" s="9">
        <f>IF(Occurrence!K1652&gt;0,MAX(0,(Occurrence!K1652-$E$4)*$B$7+$E$4*$B$6),0)</f>
        <v/>
      </c>
      <c r="M1652" s="9">
        <f>Data!X1652+$B$11</f>
        <v/>
      </c>
      <c r="N1652" s="9">
        <f>(Data!X1652-$D$9)*$B$12+$D$9+$B$11</f>
        <v/>
      </c>
      <c r="O1652" s="9">
        <f>Data!Y1652+$B$11</f>
        <v/>
      </c>
      <c r="P1652" s="9">
        <f>(Data!Y1652-$E$9)*$B$12+$E$9+$B$11</f>
        <v/>
      </c>
    </row>
    <row r="1653">
      <c r="H1653" s="14">
        <f>Data!A1653</f>
        <v/>
      </c>
      <c r="I1653" s="9">
        <f>IF(Occurrence!J1653&gt;0,Occurrence!J1653*$B$6,0)</f>
        <v/>
      </c>
      <c r="J1653" s="9">
        <f>IF(Occurrence!J1653&gt;0,MAX(0,(Occurrence!J1653-$D$4)*$B$7+$D$4*$B$6),0)</f>
        <v/>
      </c>
      <c r="K1653" s="9">
        <f>IF(Occurrence!K1653&gt;0,Occurrence!K1653*$B$6,0)</f>
        <v/>
      </c>
      <c r="L1653" s="9">
        <f>IF(Occurrence!K1653&gt;0,MAX(0,(Occurrence!K1653-$E$4)*$B$7+$E$4*$B$6),0)</f>
        <v/>
      </c>
      <c r="M1653" s="9">
        <f>Data!X1653+$B$11</f>
        <v/>
      </c>
      <c r="N1653" s="9">
        <f>(Data!X1653-$D$9)*$B$12+$D$9+$B$11</f>
        <v/>
      </c>
      <c r="O1653" s="9">
        <f>Data!Y1653+$B$11</f>
        <v/>
      </c>
      <c r="P1653" s="9">
        <f>(Data!Y1653-$E$9)*$B$12+$E$9+$B$11</f>
        <v/>
      </c>
    </row>
    <row r="1654">
      <c r="H1654" s="14">
        <f>Data!A1654</f>
        <v/>
      </c>
      <c r="I1654" s="9">
        <f>IF(Occurrence!J1654&gt;0,Occurrence!J1654*$B$6,0)</f>
        <v/>
      </c>
      <c r="J1654" s="9">
        <f>IF(Occurrence!J1654&gt;0,MAX(0,(Occurrence!J1654-$D$4)*$B$7+$D$4*$B$6),0)</f>
        <v/>
      </c>
      <c r="K1654" s="9">
        <f>IF(Occurrence!K1654&gt;0,Occurrence!K1654*$B$6,0)</f>
        <v/>
      </c>
      <c r="L1654" s="9">
        <f>IF(Occurrence!K1654&gt;0,MAX(0,(Occurrence!K1654-$E$4)*$B$7+$E$4*$B$6),0)</f>
        <v/>
      </c>
      <c r="M1654" s="9">
        <f>Data!X1654+$B$11</f>
        <v/>
      </c>
      <c r="N1654" s="9">
        <f>(Data!X1654-$D$9)*$B$12+$D$9+$B$11</f>
        <v/>
      </c>
      <c r="O1654" s="9">
        <f>Data!Y1654+$B$11</f>
        <v/>
      </c>
      <c r="P1654" s="9">
        <f>(Data!Y1654-$E$9)*$B$12+$E$9+$B$11</f>
        <v/>
      </c>
    </row>
    <row r="1655">
      <c r="H1655" s="14">
        <f>Data!A1655</f>
        <v/>
      </c>
      <c r="I1655" s="9">
        <f>IF(Occurrence!J1655&gt;0,Occurrence!J1655*$B$6,0)</f>
        <v/>
      </c>
      <c r="J1655" s="9">
        <f>IF(Occurrence!J1655&gt;0,MAX(0,(Occurrence!J1655-$D$4)*$B$7+$D$4*$B$6),0)</f>
        <v/>
      </c>
      <c r="K1655" s="9">
        <f>IF(Occurrence!K1655&gt;0,Occurrence!K1655*$B$6,0)</f>
        <v/>
      </c>
      <c r="L1655" s="9">
        <f>IF(Occurrence!K1655&gt;0,MAX(0,(Occurrence!K1655-$E$4)*$B$7+$E$4*$B$6),0)</f>
        <v/>
      </c>
      <c r="M1655" s="9">
        <f>Data!X1655+$B$11</f>
        <v/>
      </c>
      <c r="N1655" s="9">
        <f>(Data!X1655-$D$9)*$B$12+$D$9+$B$11</f>
        <v/>
      </c>
      <c r="O1655" s="9">
        <f>Data!Y1655+$B$11</f>
        <v/>
      </c>
      <c r="P1655" s="9">
        <f>(Data!Y1655-$E$9)*$B$12+$E$9+$B$11</f>
        <v/>
      </c>
    </row>
    <row r="1656">
      <c r="H1656" s="14">
        <f>Data!A1656</f>
        <v/>
      </c>
      <c r="I1656" s="9">
        <f>IF(Occurrence!J1656&gt;0,Occurrence!J1656*$B$6,0)</f>
        <v/>
      </c>
      <c r="J1656" s="9">
        <f>IF(Occurrence!J1656&gt;0,MAX(0,(Occurrence!J1656-$D$4)*$B$7+$D$4*$B$6),0)</f>
        <v/>
      </c>
      <c r="K1656" s="9">
        <f>IF(Occurrence!K1656&gt;0,Occurrence!K1656*$B$6,0)</f>
        <v/>
      </c>
      <c r="L1656" s="9">
        <f>IF(Occurrence!K1656&gt;0,MAX(0,(Occurrence!K1656-$E$4)*$B$7+$E$4*$B$6),0)</f>
        <v/>
      </c>
      <c r="M1656" s="9">
        <f>Data!X1656+$B$11</f>
        <v/>
      </c>
      <c r="N1656" s="9">
        <f>(Data!X1656-$D$9)*$B$12+$D$9+$B$11</f>
        <v/>
      </c>
      <c r="O1656" s="9">
        <f>Data!Y1656+$B$11</f>
        <v/>
      </c>
      <c r="P1656" s="9">
        <f>(Data!Y1656-$E$9)*$B$12+$E$9+$B$11</f>
        <v/>
      </c>
    </row>
    <row r="1657">
      <c r="H1657" s="14">
        <f>Data!A1657</f>
        <v/>
      </c>
      <c r="I1657" s="9">
        <f>IF(Occurrence!J1657&gt;0,Occurrence!J1657*$B$6,0)</f>
        <v/>
      </c>
      <c r="J1657" s="9">
        <f>IF(Occurrence!J1657&gt;0,MAX(0,(Occurrence!J1657-$D$4)*$B$7+$D$4*$B$6),0)</f>
        <v/>
      </c>
      <c r="K1657" s="9">
        <f>IF(Occurrence!K1657&gt;0,Occurrence!K1657*$B$6,0)</f>
        <v/>
      </c>
      <c r="L1657" s="9">
        <f>IF(Occurrence!K1657&gt;0,MAX(0,(Occurrence!K1657-$E$4)*$B$7+$E$4*$B$6),0)</f>
        <v/>
      </c>
      <c r="M1657" s="9">
        <f>Data!X1657+$B$11</f>
        <v/>
      </c>
      <c r="N1657" s="9">
        <f>(Data!X1657-$D$9)*$B$12+$D$9+$B$11</f>
        <v/>
      </c>
      <c r="O1657" s="9">
        <f>Data!Y1657+$B$11</f>
        <v/>
      </c>
      <c r="P1657" s="9">
        <f>(Data!Y1657-$E$9)*$B$12+$E$9+$B$11</f>
        <v/>
      </c>
    </row>
    <row r="1658">
      <c r="H1658" s="14">
        <f>Data!A1658</f>
        <v/>
      </c>
      <c r="I1658" s="9">
        <f>IF(Occurrence!J1658&gt;0,Occurrence!J1658*$B$6,0)</f>
        <v/>
      </c>
      <c r="J1658" s="9">
        <f>IF(Occurrence!J1658&gt;0,MAX(0,(Occurrence!J1658-$D$4)*$B$7+$D$4*$B$6),0)</f>
        <v/>
      </c>
      <c r="K1658" s="9">
        <f>IF(Occurrence!K1658&gt;0,Occurrence!K1658*$B$6,0)</f>
        <v/>
      </c>
      <c r="L1658" s="9">
        <f>IF(Occurrence!K1658&gt;0,MAX(0,(Occurrence!K1658-$E$4)*$B$7+$E$4*$B$6),0)</f>
        <v/>
      </c>
      <c r="M1658" s="9">
        <f>Data!X1658+$B$11</f>
        <v/>
      </c>
      <c r="N1658" s="9">
        <f>(Data!X1658-$D$9)*$B$12+$D$9+$B$11</f>
        <v/>
      </c>
      <c r="O1658" s="9">
        <f>Data!Y1658+$B$11</f>
        <v/>
      </c>
      <c r="P1658" s="9">
        <f>(Data!Y1658-$E$9)*$B$12+$E$9+$B$11</f>
        <v/>
      </c>
    </row>
    <row r="1659">
      <c r="H1659" s="14">
        <f>Data!A1659</f>
        <v/>
      </c>
      <c r="I1659" s="9">
        <f>IF(Occurrence!J1659&gt;0,Occurrence!J1659*$B$6,0)</f>
        <v/>
      </c>
      <c r="J1659" s="9">
        <f>IF(Occurrence!J1659&gt;0,MAX(0,(Occurrence!J1659-$D$4)*$B$7+$D$4*$B$6),0)</f>
        <v/>
      </c>
      <c r="K1659" s="9">
        <f>IF(Occurrence!K1659&gt;0,Occurrence!K1659*$B$6,0)</f>
        <v/>
      </c>
      <c r="L1659" s="9">
        <f>IF(Occurrence!K1659&gt;0,MAX(0,(Occurrence!K1659-$E$4)*$B$7+$E$4*$B$6),0)</f>
        <v/>
      </c>
      <c r="M1659" s="9">
        <f>Data!X1659+$B$11</f>
        <v/>
      </c>
      <c r="N1659" s="9">
        <f>(Data!X1659-$D$9)*$B$12+$D$9+$B$11</f>
        <v/>
      </c>
      <c r="O1659" s="9">
        <f>Data!Y1659+$B$11</f>
        <v/>
      </c>
      <c r="P1659" s="9">
        <f>(Data!Y1659-$E$9)*$B$12+$E$9+$B$11</f>
        <v/>
      </c>
    </row>
    <row r="1660">
      <c r="H1660" s="14">
        <f>Data!A1660</f>
        <v/>
      </c>
      <c r="I1660" s="9">
        <f>IF(Occurrence!J1660&gt;0,Occurrence!J1660*$B$6,0)</f>
        <v/>
      </c>
      <c r="J1660" s="9">
        <f>IF(Occurrence!J1660&gt;0,MAX(0,(Occurrence!J1660-$D$4)*$B$7+$D$4*$B$6),0)</f>
        <v/>
      </c>
      <c r="K1660" s="9">
        <f>IF(Occurrence!K1660&gt;0,Occurrence!K1660*$B$6,0)</f>
        <v/>
      </c>
      <c r="L1660" s="9">
        <f>IF(Occurrence!K1660&gt;0,MAX(0,(Occurrence!K1660-$E$4)*$B$7+$E$4*$B$6),0)</f>
        <v/>
      </c>
      <c r="M1660" s="9">
        <f>Data!X1660+$B$11</f>
        <v/>
      </c>
      <c r="N1660" s="9">
        <f>(Data!X1660-$D$9)*$B$12+$D$9+$B$11</f>
        <v/>
      </c>
      <c r="O1660" s="9">
        <f>Data!Y1660+$B$11</f>
        <v/>
      </c>
      <c r="P1660" s="9">
        <f>(Data!Y1660-$E$9)*$B$12+$E$9+$B$11</f>
        <v/>
      </c>
    </row>
    <row r="1661">
      <c r="H1661" s="14">
        <f>Data!A1661</f>
        <v/>
      </c>
      <c r="I1661" s="9">
        <f>IF(Occurrence!J1661&gt;0,Occurrence!J1661*$B$6,0)</f>
        <v/>
      </c>
      <c r="J1661" s="9">
        <f>IF(Occurrence!J1661&gt;0,MAX(0,(Occurrence!J1661-$D$4)*$B$7+$D$4*$B$6),0)</f>
        <v/>
      </c>
      <c r="K1661" s="9">
        <f>IF(Occurrence!K1661&gt;0,Occurrence!K1661*$B$6,0)</f>
        <v/>
      </c>
      <c r="L1661" s="9">
        <f>IF(Occurrence!K1661&gt;0,MAX(0,(Occurrence!K1661-$E$4)*$B$7+$E$4*$B$6),0)</f>
        <v/>
      </c>
      <c r="M1661" s="9">
        <f>Data!X1661+$B$11</f>
        <v/>
      </c>
      <c r="N1661" s="9">
        <f>(Data!X1661-$D$9)*$B$12+$D$9+$B$11</f>
        <v/>
      </c>
      <c r="O1661" s="9">
        <f>Data!Y1661+$B$11</f>
        <v/>
      </c>
      <c r="P1661" s="9">
        <f>(Data!Y1661-$E$9)*$B$12+$E$9+$B$11</f>
        <v/>
      </c>
    </row>
    <row r="1662">
      <c r="H1662" s="14">
        <f>Data!A1662</f>
        <v/>
      </c>
      <c r="I1662" s="9">
        <f>IF(Occurrence!J1662&gt;0,Occurrence!J1662*$B$6,0)</f>
        <v/>
      </c>
      <c r="J1662" s="9">
        <f>IF(Occurrence!J1662&gt;0,MAX(0,(Occurrence!J1662-$D$4)*$B$7+$D$4*$B$6),0)</f>
        <v/>
      </c>
      <c r="K1662" s="9">
        <f>IF(Occurrence!K1662&gt;0,Occurrence!K1662*$B$6,0)</f>
        <v/>
      </c>
      <c r="L1662" s="9">
        <f>IF(Occurrence!K1662&gt;0,MAX(0,(Occurrence!K1662-$E$4)*$B$7+$E$4*$B$6),0)</f>
        <v/>
      </c>
      <c r="M1662" s="9">
        <f>Data!X1662+$B$11</f>
        <v/>
      </c>
      <c r="N1662" s="9">
        <f>(Data!X1662-$D$9)*$B$12+$D$9+$B$11</f>
        <v/>
      </c>
      <c r="O1662" s="9">
        <f>Data!Y1662+$B$11</f>
        <v/>
      </c>
      <c r="P1662" s="9">
        <f>(Data!Y1662-$E$9)*$B$12+$E$9+$B$11</f>
        <v/>
      </c>
    </row>
    <row r="1663">
      <c r="H1663" s="14">
        <f>Data!A1663</f>
        <v/>
      </c>
      <c r="I1663" s="9">
        <f>IF(Occurrence!J1663&gt;0,Occurrence!J1663*$B$6,0)</f>
        <v/>
      </c>
      <c r="J1663" s="9">
        <f>IF(Occurrence!J1663&gt;0,MAX(0,(Occurrence!J1663-$D$4)*$B$7+$D$4*$B$6),0)</f>
        <v/>
      </c>
      <c r="K1663" s="9">
        <f>IF(Occurrence!K1663&gt;0,Occurrence!K1663*$B$6,0)</f>
        <v/>
      </c>
      <c r="L1663" s="9">
        <f>IF(Occurrence!K1663&gt;0,MAX(0,(Occurrence!K1663-$E$4)*$B$7+$E$4*$B$6),0)</f>
        <v/>
      </c>
      <c r="M1663" s="9">
        <f>Data!X1663+$B$11</f>
        <v/>
      </c>
      <c r="N1663" s="9">
        <f>(Data!X1663-$D$9)*$B$12+$D$9+$B$11</f>
        <v/>
      </c>
      <c r="O1663" s="9">
        <f>Data!Y1663+$B$11</f>
        <v/>
      </c>
      <c r="P1663" s="9">
        <f>(Data!Y1663-$E$9)*$B$12+$E$9+$B$11</f>
        <v/>
      </c>
    </row>
    <row r="1664">
      <c r="H1664" s="14">
        <f>Data!A1664</f>
        <v/>
      </c>
      <c r="I1664" s="9">
        <f>IF(Occurrence!J1664&gt;0,Occurrence!J1664*$B$6,0)</f>
        <v/>
      </c>
      <c r="J1664" s="9">
        <f>IF(Occurrence!J1664&gt;0,MAX(0,(Occurrence!J1664-$D$4)*$B$7+$D$4*$B$6),0)</f>
        <v/>
      </c>
      <c r="K1664" s="9">
        <f>IF(Occurrence!K1664&gt;0,Occurrence!K1664*$B$6,0)</f>
        <v/>
      </c>
      <c r="L1664" s="9">
        <f>IF(Occurrence!K1664&gt;0,MAX(0,(Occurrence!K1664-$E$4)*$B$7+$E$4*$B$6),0)</f>
        <v/>
      </c>
      <c r="M1664" s="9">
        <f>Data!X1664+$B$11</f>
        <v/>
      </c>
      <c r="N1664" s="9">
        <f>(Data!X1664-$D$9)*$B$12+$D$9+$B$11</f>
        <v/>
      </c>
      <c r="O1664" s="9">
        <f>Data!Y1664+$B$11</f>
        <v/>
      </c>
      <c r="P1664" s="9">
        <f>(Data!Y1664-$E$9)*$B$12+$E$9+$B$11</f>
        <v/>
      </c>
    </row>
    <row r="1665">
      <c r="H1665" s="14">
        <f>Data!A1665</f>
        <v/>
      </c>
      <c r="I1665" s="9">
        <f>IF(Occurrence!J1665&gt;0,Occurrence!J1665*$B$6,0)</f>
        <v/>
      </c>
      <c r="J1665" s="9">
        <f>IF(Occurrence!J1665&gt;0,MAX(0,(Occurrence!J1665-$D$4)*$B$7+$D$4*$B$6),0)</f>
        <v/>
      </c>
      <c r="K1665" s="9">
        <f>IF(Occurrence!K1665&gt;0,Occurrence!K1665*$B$6,0)</f>
        <v/>
      </c>
      <c r="L1665" s="9">
        <f>IF(Occurrence!K1665&gt;0,MAX(0,(Occurrence!K1665-$E$4)*$B$7+$E$4*$B$6),0)</f>
        <v/>
      </c>
      <c r="M1665" s="9">
        <f>Data!X1665+$B$11</f>
        <v/>
      </c>
      <c r="N1665" s="9">
        <f>(Data!X1665-$D$9)*$B$12+$D$9+$B$11</f>
        <v/>
      </c>
      <c r="O1665" s="9">
        <f>Data!Y1665+$B$11</f>
        <v/>
      </c>
      <c r="P1665" s="9">
        <f>(Data!Y1665-$E$9)*$B$12+$E$9+$B$11</f>
        <v/>
      </c>
    </row>
    <row r="1666">
      <c r="H1666" s="14">
        <f>Data!A1666</f>
        <v/>
      </c>
      <c r="I1666" s="9">
        <f>IF(Occurrence!J1666&gt;0,Occurrence!J1666*$B$6,0)</f>
        <v/>
      </c>
      <c r="J1666" s="9">
        <f>IF(Occurrence!J1666&gt;0,MAX(0,(Occurrence!J1666-$D$4)*$B$7+$D$4*$B$6),0)</f>
        <v/>
      </c>
      <c r="K1666" s="9">
        <f>IF(Occurrence!K1666&gt;0,Occurrence!K1666*$B$6,0)</f>
        <v/>
      </c>
      <c r="L1666" s="9">
        <f>IF(Occurrence!K1666&gt;0,MAX(0,(Occurrence!K1666-$E$4)*$B$7+$E$4*$B$6),0)</f>
        <v/>
      </c>
      <c r="M1666" s="9">
        <f>Data!X1666+$B$11</f>
        <v/>
      </c>
      <c r="N1666" s="9">
        <f>(Data!X1666-$D$9)*$B$12+$D$9+$B$11</f>
        <v/>
      </c>
      <c r="O1666" s="9">
        <f>Data!Y1666+$B$11</f>
        <v/>
      </c>
      <c r="P1666" s="9">
        <f>(Data!Y1666-$E$9)*$B$12+$E$9+$B$11</f>
        <v/>
      </c>
    </row>
    <row r="1667">
      <c r="H1667" s="14">
        <f>Data!A1667</f>
        <v/>
      </c>
      <c r="I1667" s="9">
        <f>IF(Occurrence!J1667&gt;0,Occurrence!J1667*$B$6,0)</f>
        <v/>
      </c>
      <c r="J1667" s="9">
        <f>IF(Occurrence!J1667&gt;0,MAX(0,(Occurrence!J1667-$D$4)*$B$7+$D$4*$B$6),0)</f>
        <v/>
      </c>
      <c r="K1667" s="9">
        <f>IF(Occurrence!K1667&gt;0,Occurrence!K1667*$B$6,0)</f>
        <v/>
      </c>
      <c r="L1667" s="9">
        <f>IF(Occurrence!K1667&gt;0,MAX(0,(Occurrence!K1667-$E$4)*$B$7+$E$4*$B$6),0)</f>
        <v/>
      </c>
      <c r="M1667" s="9">
        <f>Data!X1667+$B$11</f>
        <v/>
      </c>
      <c r="N1667" s="9">
        <f>(Data!X1667-$D$9)*$B$12+$D$9+$B$11</f>
        <v/>
      </c>
      <c r="O1667" s="9">
        <f>Data!Y1667+$B$11</f>
        <v/>
      </c>
      <c r="P1667" s="9">
        <f>(Data!Y1667-$E$9)*$B$12+$E$9+$B$11</f>
        <v/>
      </c>
    </row>
    <row r="1668">
      <c r="H1668" s="14">
        <f>Data!A1668</f>
        <v/>
      </c>
      <c r="I1668" s="9">
        <f>IF(Occurrence!J1668&gt;0,Occurrence!J1668*$B$6,0)</f>
        <v/>
      </c>
      <c r="J1668" s="9">
        <f>IF(Occurrence!J1668&gt;0,MAX(0,(Occurrence!J1668-$D$4)*$B$7+$D$4*$B$6),0)</f>
        <v/>
      </c>
      <c r="K1668" s="9">
        <f>IF(Occurrence!K1668&gt;0,Occurrence!K1668*$B$6,0)</f>
        <v/>
      </c>
      <c r="L1668" s="9">
        <f>IF(Occurrence!K1668&gt;0,MAX(0,(Occurrence!K1668-$E$4)*$B$7+$E$4*$B$6),0)</f>
        <v/>
      </c>
      <c r="M1668" s="9">
        <f>Data!X1668+$B$11</f>
        <v/>
      </c>
      <c r="N1668" s="9">
        <f>(Data!X1668-$D$9)*$B$12+$D$9+$B$11</f>
        <v/>
      </c>
      <c r="O1668" s="9">
        <f>Data!Y1668+$B$11</f>
        <v/>
      </c>
      <c r="P1668" s="9">
        <f>(Data!Y1668-$E$9)*$B$12+$E$9+$B$11</f>
        <v/>
      </c>
    </row>
    <row r="1669">
      <c r="H1669" s="14">
        <f>Data!A1669</f>
        <v/>
      </c>
      <c r="I1669" s="9">
        <f>IF(Occurrence!J1669&gt;0,Occurrence!J1669*$B$6,0)</f>
        <v/>
      </c>
      <c r="J1669" s="9">
        <f>IF(Occurrence!J1669&gt;0,MAX(0,(Occurrence!J1669-$D$4)*$B$7+$D$4*$B$6),0)</f>
        <v/>
      </c>
      <c r="K1669" s="9">
        <f>IF(Occurrence!K1669&gt;0,Occurrence!K1669*$B$6,0)</f>
        <v/>
      </c>
      <c r="L1669" s="9">
        <f>IF(Occurrence!K1669&gt;0,MAX(0,(Occurrence!K1669-$E$4)*$B$7+$E$4*$B$6),0)</f>
        <v/>
      </c>
      <c r="M1669" s="9">
        <f>Data!X1669+$B$11</f>
        <v/>
      </c>
      <c r="N1669" s="9">
        <f>(Data!X1669-$D$9)*$B$12+$D$9+$B$11</f>
        <v/>
      </c>
      <c r="O1669" s="9">
        <f>Data!Y1669+$B$11</f>
        <v/>
      </c>
      <c r="P1669" s="9">
        <f>(Data!Y1669-$E$9)*$B$12+$E$9+$B$11</f>
        <v/>
      </c>
    </row>
    <row r="1670">
      <c r="H1670" s="14">
        <f>Data!A1670</f>
        <v/>
      </c>
      <c r="I1670" s="9">
        <f>IF(Occurrence!J1670&gt;0,Occurrence!J1670*$B$6,0)</f>
        <v/>
      </c>
      <c r="J1670" s="9">
        <f>IF(Occurrence!J1670&gt;0,MAX(0,(Occurrence!J1670-$D$4)*$B$7+$D$4*$B$6),0)</f>
        <v/>
      </c>
      <c r="K1670" s="9">
        <f>IF(Occurrence!K1670&gt;0,Occurrence!K1670*$B$6,0)</f>
        <v/>
      </c>
      <c r="L1670" s="9">
        <f>IF(Occurrence!K1670&gt;0,MAX(0,(Occurrence!K1670-$E$4)*$B$7+$E$4*$B$6),0)</f>
        <v/>
      </c>
      <c r="M1670" s="9">
        <f>Data!X1670+$B$11</f>
        <v/>
      </c>
      <c r="N1670" s="9">
        <f>(Data!X1670-$D$9)*$B$12+$D$9+$B$11</f>
        <v/>
      </c>
      <c r="O1670" s="9">
        <f>Data!Y1670+$B$11</f>
        <v/>
      </c>
      <c r="P1670" s="9">
        <f>(Data!Y1670-$E$9)*$B$12+$E$9+$B$11</f>
        <v/>
      </c>
    </row>
    <row r="1671">
      <c r="H1671" s="14">
        <f>Data!A1671</f>
        <v/>
      </c>
      <c r="I1671" s="9">
        <f>IF(Occurrence!J1671&gt;0,Occurrence!J1671*$B$6,0)</f>
        <v/>
      </c>
      <c r="J1671" s="9">
        <f>IF(Occurrence!J1671&gt;0,MAX(0,(Occurrence!J1671-$D$4)*$B$7+$D$4*$B$6),0)</f>
        <v/>
      </c>
      <c r="K1671" s="9">
        <f>IF(Occurrence!K1671&gt;0,Occurrence!K1671*$B$6,0)</f>
        <v/>
      </c>
      <c r="L1671" s="9">
        <f>IF(Occurrence!K1671&gt;0,MAX(0,(Occurrence!K1671-$E$4)*$B$7+$E$4*$B$6),0)</f>
        <v/>
      </c>
      <c r="M1671" s="9">
        <f>Data!X1671+$B$11</f>
        <v/>
      </c>
      <c r="N1671" s="9">
        <f>(Data!X1671-$D$9)*$B$12+$D$9+$B$11</f>
        <v/>
      </c>
      <c r="O1671" s="9">
        <f>Data!Y1671+$B$11</f>
        <v/>
      </c>
      <c r="P1671" s="9">
        <f>(Data!Y1671-$E$9)*$B$12+$E$9+$B$11</f>
        <v/>
      </c>
    </row>
    <row r="1672">
      <c r="H1672" s="14">
        <f>Data!A1672</f>
        <v/>
      </c>
      <c r="I1672" s="9">
        <f>IF(Occurrence!J1672&gt;0,Occurrence!J1672*$B$6,0)</f>
        <v/>
      </c>
      <c r="J1672" s="9">
        <f>IF(Occurrence!J1672&gt;0,MAX(0,(Occurrence!J1672-$D$4)*$B$7+$D$4*$B$6),0)</f>
        <v/>
      </c>
      <c r="K1672" s="9">
        <f>IF(Occurrence!K1672&gt;0,Occurrence!K1672*$B$6,0)</f>
        <v/>
      </c>
      <c r="L1672" s="9">
        <f>IF(Occurrence!K1672&gt;0,MAX(0,(Occurrence!K1672-$E$4)*$B$7+$E$4*$B$6),0)</f>
        <v/>
      </c>
      <c r="M1672" s="9">
        <f>Data!X1672+$B$11</f>
        <v/>
      </c>
      <c r="N1672" s="9">
        <f>(Data!X1672-$D$9)*$B$12+$D$9+$B$11</f>
        <v/>
      </c>
      <c r="O1672" s="9">
        <f>Data!Y1672+$B$11</f>
        <v/>
      </c>
      <c r="P1672" s="9">
        <f>(Data!Y1672-$E$9)*$B$12+$E$9+$B$11</f>
        <v/>
      </c>
    </row>
    <row r="1673">
      <c r="H1673" s="14">
        <f>Data!A1673</f>
        <v/>
      </c>
      <c r="I1673" s="9">
        <f>IF(Occurrence!J1673&gt;0,Occurrence!J1673*$B$6,0)</f>
        <v/>
      </c>
      <c r="J1673" s="9">
        <f>IF(Occurrence!J1673&gt;0,MAX(0,(Occurrence!J1673-$D$4)*$B$7+$D$4*$B$6),0)</f>
        <v/>
      </c>
      <c r="K1673" s="9">
        <f>IF(Occurrence!K1673&gt;0,Occurrence!K1673*$B$6,0)</f>
        <v/>
      </c>
      <c r="L1673" s="9">
        <f>IF(Occurrence!K1673&gt;0,MAX(0,(Occurrence!K1673-$E$4)*$B$7+$E$4*$B$6),0)</f>
        <v/>
      </c>
      <c r="M1673" s="9">
        <f>Data!X1673+$B$11</f>
        <v/>
      </c>
      <c r="N1673" s="9">
        <f>(Data!X1673-$D$9)*$B$12+$D$9+$B$11</f>
        <v/>
      </c>
      <c r="O1673" s="9">
        <f>Data!Y1673+$B$11</f>
        <v/>
      </c>
      <c r="P1673" s="9">
        <f>(Data!Y1673-$E$9)*$B$12+$E$9+$B$11</f>
        <v/>
      </c>
    </row>
    <row r="1674">
      <c r="H1674" s="14">
        <f>Data!A1674</f>
        <v/>
      </c>
      <c r="I1674" s="9">
        <f>IF(Occurrence!J1674&gt;0,Occurrence!J1674*$B$6,0)</f>
        <v/>
      </c>
      <c r="J1674" s="9">
        <f>IF(Occurrence!J1674&gt;0,MAX(0,(Occurrence!J1674-$D$4)*$B$7+$D$4*$B$6),0)</f>
        <v/>
      </c>
      <c r="K1674" s="9">
        <f>IF(Occurrence!K1674&gt;0,Occurrence!K1674*$B$6,0)</f>
        <v/>
      </c>
      <c r="L1674" s="9">
        <f>IF(Occurrence!K1674&gt;0,MAX(0,(Occurrence!K1674-$E$4)*$B$7+$E$4*$B$6),0)</f>
        <v/>
      </c>
      <c r="M1674" s="9">
        <f>Data!X1674+$B$11</f>
        <v/>
      </c>
      <c r="N1674" s="9">
        <f>(Data!X1674-$D$9)*$B$12+$D$9+$B$11</f>
        <v/>
      </c>
      <c r="O1674" s="9">
        <f>Data!Y1674+$B$11</f>
        <v/>
      </c>
      <c r="P1674" s="9">
        <f>(Data!Y1674-$E$9)*$B$12+$E$9+$B$11</f>
        <v/>
      </c>
    </row>
    <row r="1675">
      <c r="H1675" s="14">
        <f>Data!A1675</f>
        <v/>
      </c>
      <c r="I1675" s="9">
        <f>IF(Occurrence!J1675&gt;0,Occurrence!J1675*$B$6,0)</f>
        <v/>
      </c>
      <c r="J1675" s="9">
        <f>IF(Occurrence!J1675&gt;0,MAX(0,(Occurrence!J1675-$D$4)*$B$7+$D$4*$B$6),0)</f>
        <v/>
      </c>
      <c r="K1675" s="9">
        <f>IF(Occurrence!K1675&gt;0,Occurrence!K1675*$B$6,0)</f>
        <v/>
      </c>
      <c r="L1675" s="9">
        <f>IF(Occurrence!K1675&gt;0,MAX(0,(Occurrence!K1675-$E$4)*$B$7+$E$4*$B$6),0)</f>
        <v/>
      </c>
      <c r="M1675" s="9">
        <f>Data!X1675+$B$11</f>
        <v/>
      </c>
      <c r="N1675" s="9">
        <f>(Data!X1675-$D$9)*$B$12+$D$9+$B$11</f>
        <v/>
      </c>
      <c r="O1675" s="9">
        <f>Data!Y1675+$B$11</f>
        <v/>
      </c>
      <c r="P1675" s="9">
        <f>(Data!Y1675-$E$9)*$B$12+$E$9+$B$11</f>
        <v/>
      </c>
    </row>
    <row r="1676">
      <c r="H1676" s="14">
        <f>Data!A1676</f>
        <v/>
      </c>
      <c r="I1676" s="9">
        <f>IF(Occurrence!J1676&gt;0,Occurrence!J1676*$B$6,0)</f>
        <v/>
      </c>
      <c r="J1676" s="9">
        <f>IF(Occurrence!J1676&gt;0,MAX(0,(Occurrence!J1676-$D$4)*$B$7+$D$4*$B$6),0)</f>
        <v/>
      </c>
      <c r="K1676" s="9">
        <f>IF(Occurrence!K1676&gt;0,Occurrence!K1676*$B$6,0)</f>
        <v/>
      </c>
      <c r="L1676" s="9">
        <f>IF(Occurrence!K1676&gt;0,MAX(0,(Occurrence!K1676-$E$4)*$B$7+$E$4*$B$6),0)</f>
        <v/>
      </c>
      <c r="M1676" s="9">
        <f>Data!X1676+$B$11</f>
        <v/>
      </c>
      <c r="N1676" s="9">
        <f>(Data!X1676-$D$9)*$B$12+$D$9+$B$11</f>
        <v/>
      </c>
      <c r="O1676" s="9">
        <f>Data!Y1676+$B$11</f>
        <v/>
      </c>
      <c r="P1676" s="9">
        <f>(Data!Y1676-$E$9)*$B$12+$E$9+$B$11</f>
        <v/>
      </c>
    </row>
    <row r="1677">
      <c r="H1677" s="14">
        <f>Data!A1677</f>
        <v/>
      </c>
      <c r="I1677" s="9">
        <f>IF(Occurrence!J1677&gt;0,Occurrence!J1677*$B$6,0)</f>
        <v/>
      </c>
      <c r="J1677" s="9">
        <f>IF(Occurrence!J1677&gt;0,MAX(0,(Occurrence!J1677-$D$4)*$B$7+$D$4*$B$6),0)</f>
        <v/>
      </c>
      <c r="K1677" s="9">
        <f>IF(Occurrence!K1677&gt;0,Occurrence!K1677*$B$6,0)</f>
        <v/>
      </c>
      <c r="L1677" s="9">
        <f>IF(Occurrence!K1677&gt;0,MAX(0,(Occurrence!K1677-$E$4)*$B$7+$E$4*$B$6),0)</f>
        <v/>
      </c>
      <c r="M1677" s="9">
        <f>Data!X1677+$B$11</f>
        <v/>
      </c>
      <c r="N1677" s="9">
        <f>(Data!X1677-$D$9)*$B$12+$D$9+$B$11</f>
        <v/>
      </c>
      <c r="O1677" s="9">
        <f>Data!Y1677+$B$11</f>
        <v/>
      </c>
      <c r="P1677" s="9">
        <f>(Data!Y1677-$E$9)*$B$12+$E$9+$B$11</f>
        <v/>
      </c>
    </row>
    <row r="1678">
      <c r="H1678" s="14">
        <f>Data!A1678</f>
        <v/>
      </c>
      <c r="I1678" s="9">
        <f>IF(Occurrence!J1678&gt;0,Occurrence!J1678*$B$6,0)</f>
        <v/>
      </c>
      <c r="J1678" s="9">
        <f>IF(Occurrence!J1678&gt;0,MAX(0,(Occurrence!J1678-$D$4)*$B$7+$D$4*$B$6),0)</f>
        <v/>
      </c>
      <c r="K1678" s="9">
        <f>IF(Occurrence!K1678&gt;0,Occurrence!K1678*$B$6,0)</f>
        <v/>
      </c>
      <c r="L1678" s="9">
        <f>IF(Occurrence!K1678&gt;0,MAX(0,(Occurrence!K1678-$E$4)*$B$7+$E$4*$B$6),0)</f>
        <v/>
      </c>
      <c r="M1678" s="9">
        <f>Data!X1678+$B$11</f>
        <v/>
      </c>
      <c r="N1678" s="9">
        <f>(Data!X1678-$D$9)*$B$12+$D$9+$B$11</f>
        <v/>
      </c>
      <c r="O1678" s="9">
        <f>Data!Y1678+$B$11</f>
        <v/>
      </c>
      <c r="P1678" s="9">
        <f>(Data!Y1678-$E$9)*$B$12+$E$9+$B$11</f>
        <v/>
      </c>
    </row>
    <row r="1679">
      <c r="H1679" s="14">
        <f>Data!A1679</f>
        <v/>
      </c>
      <c r="I1679" s="9">
        <f>IF(Occurrence!J1679&gt;0,Occurrence!J1679*$B$6,0)</f>
        <v/>
      </c>
      <c r="J1679" s="9">
        <f>IF(Occurrence!J1679&gt;0,MAX(0,(Occurrence!J1679-$D$4)*$B$7+$D$4*$B$6),0)</f>
        <v/>
      </c>
      <c r="K1679" s="9">
        <f>IF(Occurrence!K1679&gt;0,Occurrence!K1679*$B$6,0)</f>
        <v/>
      </c>
      <c r="L1679" s="9">
        <f>IF(Occurrence!K1679&gt;0,MAX(0,(Occurrence!K1679-$E$4)*$B$7+$E$4*$B$6),0)</f>
        <v/>
      </c>
      <c r="M1679" s="9">
        <f>Data!X1679+$B$11</f>
        <v/>
      </c>
      <c r="N1679" s="9">
        <f>(Data!X1679-$D$9)*$B$12+$D$9+$B$11</f>
        <v/>
      </c>
      <c r="O1679" s="9">
        <f>Data!Y1679+$B$11</f>
        <v/>
      </c>
      <c r="P1679" s="9">
        <f>(Data!Y1679-$E$9)*$B$12+$E$9+$B$11</f>
        <v/>
      </c>
    </row>
    <row r="1680">
      <c r="H1680" s="14">
        <f>Data!A1680</f>
        <v/>
      </c>
      <c r="I1680" s="9">
        <f>IF(Occurrence!J1680&gt;0,Occurrence!J1680*$B$6,0)</f>
        <v/>
      </c>
      <c r="J1680" s="9">
        <f>IF(Occurrence!J1680&gt;0,MAX(0,(Occurrence!J1680-$D$4)*$B$7+$D$4*$B$6),0)</f>
        <v/>
      </c>
      <c r="K1680" s="9">
        <f>IF(Occurrence!K1680&gt;0,Occurrence!K1680*$B$6,0)</f>
        <v/>
      </c>
      <c r="L1680" s="9">
        <f>IF(Occurrence!K1680&gt;0,MAX(0,(Occurrence!K1680-$E$4)*$B$7+$E$4*$B$6),0)</f>
        <v/>
      </c>
      <c r="M1680" s="9">
        <f>Data!X1680+$B$11</f>
        <v/>
      </c>
      <c r="N1680" s="9">
        <f>(Data!X1680-$D$9)*$B$12+$D$9+$B$11</f>
        <v/>
      </c>
      <c r="O1680" s="9">
        <f>Data!Y1680+$B$11</f>
        <v/>
      </c>
      <c r="P1680" s="9">
        <f>(Data!Y1680-$E$9)*$B$12+$E$9+$B$11</f>
        <v/>
      </c>
    </row>
    <row r="1681">
      <c r="H1681" s="14">
        <f>Data!A1681</f>
        <v/>
      </c>
      <c r="I1681" s="9">
        <f>IF(Occurrence!J1681&gt;0,Occurrence!J1681*$B$6,0)</f>
        <v/>
      </c>
      <c r="J1681" s="9">
        <f>IF(Occurrence!J1681&gt;0,MAX(0,(Occurrence!J1681-$D$4)*$B$7+$D$4*$B$6),0)</f>
        <v/>
      </c>
      <c r="K1681" s="9">
        <f>IF(Occurrence!K1681&gt;0,Occurrence!K1681*$B$6,0)</f>
        <v/>
      </c>
      <c r="L1681" s="9">
        <f>IF(Occurrence!K1681&gt;0,MAX(0,(Occurrence!K1681-$E$4)*$B$7+$E$4*$B$6),0)</f>
        <v/>
      </c>
      <c r="M1681" s="9">
        <f>Data!X1681+$B$11</f>
        <v/>
      </c>
      <c r="N1681" s="9">
        <f>(Data!X1681-$D$9)*$B$12+$D$9+$B$11</f>
        <v/>
      </c>
      <c r="O1681" s="9">
        <f>Data!Y1681+$B$11</f>
        <v/>
      </c>
      <c r="P1681" s="9">
        <f>(Data!Y1681-$E$9)*$B$12+$E$9+$B$11</f>
        <v/>
      </c>
    </row>
    <row r="1682">
      <c r="H1682" s="14">
        <f>Data!A1682</f>
        <v/>
      </c>
      <c r="I1682" s="9">
        <f>IF(Occurrence!J1682&gt;0,Occurrence!J1682*$B$6,0)</f>
        <v/>
      </c>
      <c r="J1682" s="9">
        <f>IF(Occurrence!J1682&gt;0,MAX(0,(Occurrence!J1682-$D$4)*$B$7+$D$4*$B$6),0)</f>
        <v/>
      </c>
      <c r="K1682" s="9">
        <f>IF(Occurrence!K1682&gt;0,Occurrence!K1682*$B$6,0)</f>
        <v/>
      </c>
      <c r="L1682" s="9">
        <f>IF(Occurrence!K1682&gt;0,MAX(0,(Occurrence!K1682-$E$4)*$B$7+$E$4*$B$6),0)</f>
        <v/>
      </c>
      <c r="M1682" s="9">
        <f>Data!X1682+$B$11</f>
        <v/>
      </c>
      <c r="N1682" s="9">
        <f>(Data!X1682-$D$9)*$B$12+$D$9+$B$11</f>
        <v/>
      </c>
      <c r="O1682" s="9">
        <f>Data!Y1682+$B$11</f>
        <v/>
      </c>
      <c r="P1682" s="9">
        <f>(Data!Y1682-$E$9)*$B$12+$E$9+$B$11</f>
        <v/>
      </c>
    </row>
    <row r="1683">
      <c r="H1683" s="14">
        <f>Data!A1683</f>
        <v/>
      </c>
      <c r="I1683" s="9">
        <f>IF(Occurrence!J1683&gt;0,Occurrence!J1683*$B$6,0)</f>
        <v/>
      </c>
      <c r="J1683" s="9">
        <f>IF(Occurrence!J1683&gt;0,MAX(0,(Occurrence!J1683-$D$4)*$B$7+$D$4*$B$6),0)</f>
        <v/>
      </c>
      <c r="K1683" s="9">
        <f>IF(Occurrence!K1683&gt;0,Occurrence!K1683*$B$6,0)</f>
        <v/>
      </c>
      <c r="L1683" s="9">
        <f>IF(Occurrence!K1683&gt;0,MAX(0,(Occurrence!K1683-$E$4)*$B$7+$E$4*$B$6),0)</f>
        <v/>
      </c>
      <c r="M1683" s="9">
        <f>Data!X1683+$B$11</f>
        <v/>
      </c>
      <c r="N1683" s="9">
        <f>(Data!X1683-$D$9)*$B$12+$D$9+$B$11</f>
        <v/>
      </c>
      <c r="O1683" s="9">
        <f>Data!Y1683+$B$11</f>
        <v/>
      </c>
      <c r="P1683" s="9">
        <f>(Data!Y1683-$E$9)*$B$12+$E$9+$B$11</f>
        <v/>
      </c>
    </row>
    <row r="1684">
      <c r="H1684" s="14">
        <f>Data!A1684</f>
        <v/>
      </c>
      <c r="I1684" s="9">
        <f>IF(Occurrence!J1684&gt;0,Occurrence!J1684*$B$6,0)</f>
        <v/>
      </c>
      <c r="J1684" s="9">
        <f>IF(Occurrence!J1684&gt;0,MAX(0,(Occurrence!J1684-$D$4)*$B$7+$D$4*$B$6),0)</f>
        <v/>
      </c>
      <c r="K1684" s="9">
        <f>IF(Occurrence!K1684&gt;0,Occurrence!K1684*$B$6,0)</f>
        <v/>
      </c>
      <c r="L1684" s="9">
        <f>IF(Occurrence!K1684&gt;0,MAX(0,(Occurrence!K1684-$E$4)*$B$7+$E$4*$B$6),0)</f>
        <v/>
      </c>
      <c r="M1684" s="9">
        <f>Data!X1684+$B$11</f>
        <v/>
      </c>
      <c r="N1684" s="9">
        <f>(Data!X1684-$D$9)*$B$12+$D$9+$B$11</f>
        <v/>
      </c>
      <c r="O1684" s="9">
        <f>Data!Y1684+$B$11</f>
        <v/>
      </c>
      <c r="P1684" s="9">
        <f>(Data!Y1684-$E$9)*$B$12+$E$9+$B$11</f>
        <v/>
      </c>
    </row>
    <row r="1685">
      <c r="H1685" s="14">
        <f>Data!A1685</f>
        <v/>
      </c>
      <c r="I1685" s="9">
        <f>IF(Occurrence!J1685&gt;0,Occurrence!J1685*$B$6,0)</f>
        <v/>
      </c>
      <c r="J1685" s="9">
        <f>IF(Occurrence!J1685&gt;0,MAX(0,(Occurrence!J1685-$D$4)*$B$7+$D$4*$B$6),0)</f>
        <v/>
      </c>
      <c r="K1685" s="9">
        <f>IF(Occurrence!K1685&gt;0,Occurrence!K1685*$B$6,0)</f>
        <v/>
      </c>
      <c r="L1685" s="9">
        <f>IF(Occurrence!K1685&gt;0,MAX(0,(Occurrence!K1685-$E$4)*$B$7+$E$4*$B$6),0)</f>
        <v/>
      </c>
      <c r="M1685" s="9">
        <f>Data!X1685+$B$11</f>
        <v/>
      </c>
      <c r="N1685" s="9">
        <f>(Data!X1685-$D$9)*$B$12+$D$9+$B$11</f>
        <v/>
      </c>
      <c r="O1685" s="9">
        <f>Data!Y1685+$B$11</f>
        <v/>
      </c>
      <c r="P1685" s="9">
        <f>(Data!Y1685-$E$9)*$B$12+$E$9+$B$11</f>
        <v/>
      </c>
    </row>
    <row r="1686">
      <c r="H1686" s="14">
        <f>Data!A1686</f>
        <v/>
      </c>
      <c r="I1686" s="9">
        <f>IF(Occurrence!J1686&gt;0,Occurrence!J1686*$B$6,0)</f>
        <v/>
      </c>
      <c r="J1686" s="9">
        <f>IF(Occurrence!J1686&gt;0,MAX(0,(Occurrence!J1686-$D$4)*$B$7+$D$4*$B$6),0)</f>
        <v/>
      </c>
      <c r="K1686" s="9">
        <f>IF(Occurrence!K1686&gt;0,Occurrence!K1686*$B$6,0)</f>
        <v/>
      </c>
      <c r="L1686" s="9">
        <f>IF(Occurrence!K1686&gt;0,MAX(0,(Occurrence!K1686-$E$4)*$B$7+$E$4*$B$6),0)</f>
        <v/>
      </c>
      <c r="M1686" s="9">
        <f>Data!X1686+$B$11</f>
        <v/>
      </c>
      <c r="N1686" s="9">
        <f>(Data!X1686-$D$9)*$B$12+$D$9+$B$11</f>
        <v/>
      </c>
      <c r="O1686" s="9">
        <f>Data!Y1686+$B$11</f>
        <v/>
      </c>
      <c r="P1686" s="9">
        <f>(Data!Y1686-$E$9)*$B$12+$E$9+$B$11</f>
        <v/>
      </c>
    </row>
    <row r="1687">
      <c r="H1687" s="14">
        <f>Data!A1687</f>
        <v/>
      </c>
      <c r="I1687" s="9">
        <f>IF(Occurrence!J1687&gt;0,Occurrence!J1687*$B$6,0)</f>
        <v/>
      </c>
      <c r="J1687" s="9">
        <f>IF(Occurrence!J1687&gt;0,MAX(0,(Occurrence!J1687-$D$4)*$B$7+$D$4*$B$6),0)</f>
        <v/>
      </c>
      <c r="K1687" s="9">
        <f>IF(Occurrence!K1687&gt;0,Occurrence!K1687*$B$6,0)</f>
        <v/>
      </c>
      <c r="L1687" s="9">
        <f>IF(Occurrence!K1687&gt;0,MAX(0,(Occurrence!K1687-$E$4)*$B$7+$E$4*$B$6),0)</f>
        <v/>
      </c>
      <c r="M1687" s="9">
        <f>Data!X1687+$B$11</f>
        <v/>
      </c>
      <c r="N1687" s="9">
        <f>(Data!X1687-$D$9)*$B$12+$D$9+$B$11</f>
        <v/>
      </c>
      <c r="O1687" s="9">
        <f>Data!Y1687+$B$11</f>
        <v/>
      </c>
      <c r="P1687" s="9">
        <f>(Data!Y1687-$E$9)*$B$12+$E$9+$B$11</f>
        <v/>
      </c>
    </row>
    <row r="1688">
      <c r="H1688" s="14">
        <f>Data!A1688</f>
        <v/>
      </c>
      <c r="I1688" s="9">
        <f>IF(Occurrence!J1688&gt;0,Occurrence!J1688*$B$6,0)</f>
        <v/>
      </c>
      <c r="J1688" s="9">
        <f>IF(Occurrence!J1688&gt;0,MAX(0,(Occurrence!J1688-$D$4)*$B$7+$D$4*$B$6),0)</f>
        <v/>
      </c>
      <c r="K1688" s="9">
        <f>IF(Occurrence!K1688&gt;0,Occurrence!K1688*$B$6,0)</f>
        <v/>
      </c>
      <c r="L1688" s="9">
        <f>IF(Occurrence!K1688&gt;0,MAX(0,(Occurrence!K1688-$E$4)*$B$7+$E$4*$B$6),0)</f>
        <v/>
      </c>
      <c r="M1688" s="9">
        <f>Data!X1688+$B$11</f>
        <v/>
      </c>
      <c r="N1688" s="9">
        <f>(Data!X1688-$D$9)*$B$12+$D$9+$B$11</f>
        <v/>
      </c>
      <c r="O1688" s="9">
        <f>Data!Y1688+$B$11</f>
        <v/>
      </c>
      <c r="P1688" s="9">
        <f>(Data!Y1688-$E$9)*$B$12+$E$9+$B$11</f>
        <v/>
      </c>
    </row>
    <row r="1689">
      <c r="H1689" s="14">
        <f>Data!A1689</f>
        <v/>
      </c>
      <c r="I1689" s="9">
        <f>IF(Occurrence!J1689&gt;0,Occurrence!J1689*$B$6,0)</f>
        <v/>
      </c>
      <c r="J1689" s="9">
        <f>IF(Occurrence!J1689&gt;0,MAX(0,(Occurrence!J1689-$D$4)*$B$7+$D$4*$B$6),0)</f>
        <v/>
      </c>
      <c r="K1689" s="9">
        <f>IF(Occurrence!K1689&gt;0,Occurrence!K1689*$B$6,0)</f>
        <v/>
      </c>
      <c r="L1689" s="9">
        <f>IF(Occurrence!K1689&gt;0,MAX(0,(Occurrence!K1689-$E$4)*$B$7+$E$4*$B$6),0)</f>
        <v/>
      </c>
      <c r="M1689" s="9">
        <f>Data!X1689+$B$11</f>
        <v/>
      </c>
      <c r="N1689" s="9">
        <f>(Data!X1689-$D$9)*$B$12+$D$9+$B$11</f>
        <v/>
      </c>
      <c r="O1689" s="9">
        <f>Data!Y1689+$B$11</f>
        <v/>
      </c>
      <c r="P1689" s="9">
        <f>(Data!Y1689-$E$9)*$B$12+$E$9+$B$11</f>
        <v/>
      </c>
    </row>
    <row r="1690">
      <c r="H1690" s="14">
        <f>Data!A1690</f>
        <v/>
      </c>
      <c r="I1690" s="9">
        <f>IF(Occurrence!J1690&gt;0,Occurrence!J1690*$B$6,0)</f>
        <v/>
      </c>
      <c r="J1690" s="9">
        <f>IF(Occurrence!J1690&gt;0,MAX(0,(Occurrence!J1690-$D$4)*$B$7+$D$4*$B$6),0)</f>
        <v/>
      </c>
      <c r="K1690" s="9">
        <f>IF(Occurrence!K1690&gt;0,Occurrence!K1690*$B$6,0)</f>
        <v/>
      </c>
      <c r="L1690" s="9">
        <f>IF(Occurrence!K1690&gt;0,MAX(0,(Occurrence!K1690-$E$4)*$B$7+$E$4*$B$6),0)</f>
        <v/>
      </c>
      <c r="M1690" s="9">
        <f>Data!X1690+$B$11</f>
        <v/>
      </c>
      <c r="N1690" s="9">
        <f>(Data!X1690-$D$9)*$B$12+$D$9+$B$11</f>
        <v/>
      </c>
      <c r="O1690" s="9">
        <f>Data!Y1690+$B$11</f>
        <v/>
      </c>
      <c r="P1690" s="9">
        <f>(Data!Y1690-$E$9)*$B$12+$E$9+$B$11</f>
        <v/>
      </c>
    </row>
    <row r="1691">
      <c r="H1691" s="14">
        <f>Data!A1691</f>
        <v/>
      </c>
      <c r="I1691" s="9">
        <f>IF(Occurrence!J1691&gt;0,Occurrence!J1691*$B$6,0)</f>
        <v/>
      </c>
      <c r="J1691" s="9">
        <f>IF(Occurrence!J1691&gt;0,MAX(0,(Occurrence!J1691-$D$4)*$B$7+$D$4*$B$6),0)</f>
        <v/>
      </c>
      <c r="K1691" s="9">
        <f>IF(Occurrence!K1691&gt;0,Occurrence!K1691*$B$6,0)</f>
        <v/>
      </c>
      <c r="L1691" s="9">
        <f>IF(Occurrence!K1691&gt;0,MAX(0,(Occurrence!K1691-$E$4)*$B$7+$E$4*$B$6),0)</f>
        <v/>
      </c>
      <c r="M1691" s="9">
        <f>Data!X1691+$B$11</f>
        <v/>
      </c>
      <c r="N1691" s="9">
        <f>(Data!X1691-$D$9)*$B$12+$D$9+$B$11</f>
        <v/>
      </c>
      <c r="O1691" s="9">
        <f>Data!Y1691+$B$11</f>
        <v/>
      </c>
      <c r="P1691" s="9">
        <f>(Data!Y1691-$E$9)*$B$12+$E$9+$B$11</f>
        <v/>
      </c>
    </row>
    <row r="1692">
      <c r="H1692" s="14">
        <f>Data!A1692</f>
        <v/>
      </c>
      <c r="I1692" s="9">
        <f>IF(Occurrence!J1692&gt;0,Occurrence!J1692*$B$6,0)</f>
        <v/>
      </c>
      <c r="J1692" s="9">
        <f>IF(Occurrence!J1692&gt;0,MAX(0,(Occurrence!J1692-$D$4)*$B$7+$D$4*$B$6),0)</f>
        <v/>
      </c>
      <c r="K1692" s="9">
        <f>IF(Occurrence!K1692&gt;0,Occurrence!K1692*$B$6,0)</f>
        <v/>
      </c>
      <c r="L1692" s="9">
        <f>IF(Occurrence!K1692&gt;0,MAX(0,(Occurrence!K1692-$E$4)*$B$7+$E$4*$B$6),0)</f>
        <v/>
      </c>
      <c r="M1692" s="9">
        <f>Data!X1692+$B$11</f>
        <v/>
      </c>
      <c r="N1692" s="9">
        <f>(Data!X1692-$D$9)*$B$12+$D$9+$B$11</f>
        <v/>
      </c>
      <c r="O1692" s="9">
        <f>Data!Y1692+$B$11</f>
        <v/>
      </c>
      <c r="P1692" s="9">
        <f>(Data!Y1692-$E$9)*$B$12+$E$9+$B$11</f>
        <v/>
      </c>
    </row>
    <row r="1693">
      <c r="H1693" s="14">
        <f>Data!A1693</f>
        <v/>
      </c>
      <c r="I1693" s="9">
        <f>IF(Occurrence!J1693&gt;0,Occurrence!J1693*$B$6,0)</f>
        <v/>
      </c>
      <c r="J1693" s="9">
        <f>IF(Occurrence!J1693&gt;0,MAX(0,(Occurrence!J1693-$D$4)*$B$7+$D$4*$B$6),0)</f>
        <v/>
      </c>
      <c r="K1693" s="9">
        <f>IF(Occurrence!K1693&gt;0,Occurrence!K1693*$B$6,0)</f>
        <v/>
      </c>
      <c r="L1693" s="9">
        <f>IF(Occurrence!K1693&gt;0,MAX(0,(Occurrence!K1693-$E$4)*$B$7+$E$4*$B$6),0)</f>
        <v/>
      </c>
      <c r="M1693" s="9">
        <f>Data!X1693+$B$11</f>
        <v/>
      </c>
      <c r="N1693" s="9">
        <f>(Data!X1693-$D$9)*$B$12+$D$9+$B$11</f>
        <v/>
      </c>
      <c r="O1693" s="9">
        <f>Data!Y1693+$B$11</f>
        <v/>
      </c>
      <c r="P1693" s="9">
        <f>(Data!Y1693-$E$9)*$B$12+$E$9+$B$11</f>
        <v/>
      </c>
    </row>
    <row r="1694">
      <c r="H1694" s="14">
        <f>Data!A1694</f>
        <v/>
      </c>
      <c r="I1694" s="9">
        <f>IF(Occurrence!J1694&gt;0,Occurrence!J1694*$B$6,0)</f>
        <v/>
      </c>
      <c r="J1694" s="9">
        <f>IF(Occurrence!J1694&gt;0,MAX(0,(Occurrence!J1694-$D$4)*$B$7+$D$4*$B$6),0)</f>
        <v/>
      </c>
      <c r="K1694" s="9">
        <f>IF(Occurrence!K1694&gt;0,Occurrence!K1694*$B$6,0)</f>
        <v/>
      </c>
      <c r="L1694" s="9">
        <f>IF(Occurrence!K1694&gt;0,MAX(0,(Occurrence!K1694-$E$4)*$B$7+$E$4*$B$6),0)</f>
        <v/>
      </c>
      <c r="M1694" s="9">
        <f>Data!X1694+$B$11</f>
        <v/>
      </c>
      <c r="N1694" s="9">
        <f>(Data!X1694-$D$9)*$B$12+$D$9+$B$11</f>
        <v/>
      </c>
      <c r="O1694" s="9">
        <f>Data!Y1694+$B$11</f>
        <v/>
      </c>
      <c r="P1694" s="9">
        <f>(Data!Y1694-$E$9)*$B$12+$E$9+$B$11</f>
        <v/>
      </c>
    </row>
    <row r="1695">
      <c r="H1695" s="14">
        <f>Data!A1695</f>
        <v/>
      </c>
      <c r="I1695" s="9">
        <f>IF(Occurrence!J1695&gt;0,Occurrence!J1695*$B$6,0)</f>
        <v/>
      </c>
      <c r="J1695" s="9">
        <f>IF(Occurrence!J1695&gt;0,MAX(0,(Occurrence!J1695-$D$4)*$B$7+$D$4*$B$6),0)</f>
        <v/>
      </c>
      <c r="K1695" s="9">
        <f>IF(Occurrence!K1695&gt;0,Occurrence!K1695*$B$6,0)</f>
        <v/>
      </c>
      <c r="L1695" s="9">
        <f>IF(Occurrence!K1695&gt;0,MAX(0,(Occurrence!K1695-$E$4)*$B$7+$E$4*$B$6),0)</f>
        <v/>
      </c>
      <c r="M1695" s="9">
        <f>Data!X1695+$B$11</f>
        <v/>
      </c>
      <c r="N1695" s="9">
        <f>(Data!X1695-$D$9)*$B$12+$D$9+$B$11</f>
        <v/>
      </c>
      <c r="O1695" s="9">
        <f>Data!Y1695+$B$11</f>
        <v/>
      </c>
      <c r="P1695" s="9">
        <f>(Data!Y1695-$E$9)*$B$12+$E$9+$B$11</f>
        <v/>
      </c>
    </row>
    <row r="1696">
      <c r="H1696" s="14">
        <f>Data!A1696</f>
        <v/>
      </c>
      <c r="I1696" s="9">
        <f>IF(Occurrence!J1696&gt;0,Occurrence!J1696*$B$6,0)</f>
        <v/>
      </c>
      <c r="J1696" s="9">
        <f>IF(Occurrence!J1696&gt;0,MAX(0,(Occurrence!J1696-$D$4)*$B$7+$D$4*$B$6),0)</f>
        <v/>
      </c>
      <c r="K1696" s="9">
        <f>IF(Occurrence!K1696&gt;0,Occurrence!K1696*$B$6,0)</f>
        <v/>
      </c>
      <c r="L1696" s="9">
        <f>IF(Occurrence!K1696&gt;0,MAX(0,(Occurrence!K1696-$E$4)*$B$7+$E$4*$B$6),0)</f>
        <v/>
      </c>
      <c r="M1696" s="9">
        <f>Data!X1696+$B$11</f>
        <v/>
      </c>
      <c r="N1696" s="9">
        <f>(Data!X1696-$D$9)*$B$12+$D$9+$B$11</f>
        <v/>
      </c>
      <c r="O1696" s="9">
        <f>Data!Y1696+$B$11</f>
        <v/>
      </c>
      <c r="P1696" s="9">
        <f>(Data!Y1696-$E$9)*$B$12+$E$9+$B$11</f>
        <v/>
      </c>
    </row>
    <row r="1697">
      <c r="H1697" s="14">
        <f>Data!A1697</f>
        <v/>
      </c>
      <c r="I1697" s="9">
        <f>IF(Occurrence!J1697&gt;0,Occurrence!J1697*$B$6,0)</f>
        <v/>
      </c>
      <c r="J1697" s="9">
        <f>IF(Occurrence!J1697&gt;0,MAX(0,(Occurrence!J1697-$D$4)*$B$7+$D$4*$B$6),0)</f>
        <v/>
      </c>
      <c r="K1697" s="9">
        <f>IF(Occurrence!K1697&gt;0,Occurrence!K1697*$B$6,0)</f>
        <v/>
      </c>
      <c r="L1697" s="9">
        <f>IF(Occurrence!K1697&gt;0,MAX(0,(Occurrence!K1697-$E$4)*$B$7+$E$4*$B$6),0)</f>
        <v/>
      </c>
      <c r="M1697" s="9">
        <f>Data!X1697+$B$11</f>
        <v/>
      </c>
      <c r="N1697" s="9">
        <f>(Data!X1697-$D$9)*$B$12+$D$9+$B$11</f>
        <v/>
      </c>
      <c r="O1697" s="9">
        <f>Data!Y1697+$B$11</f>
        <v/>
      </c>
      <c r="P1697" s="9">
        <f>(Data!Y1697-$E$9)*$B$12+$E$9+$B$11</f>
        <v/>
      </c>
    </row>
    <row r="1698">
      <c r="H1698" s="14">
        <f>Data!A1698</f>
        <v/>
      </c>
      <c r="I1698" s="9">
        <f>IF(Occurrence!J1698&gt;0,Occurrence!J1698*$B$6,0)</f>
        <v/>
      </c>
      <c r="J1698" s="9">
        <f>IF(Occurrence!J1698&gt;0,MAX(0,(Occurrence!J1698-$D$4)*$B$7+$D$4*$B$6),0)</f>
        <v/>
      </c>
      <c r="K1698" s="9">
        <f>IF(Occurrence!K1698&gt;0,Occurrence!K1698*$B$6,0)</f>
        <v/>
      </c>
      <c r="L1698" s="9">
        <f>IF(Occurrence!K1698&gt;0,MAX(0,(Occurrence!K1698-$E$4)*$B$7+$E$4*$B$6),0)</f>
        <v/>
      </c>
      <c r="M1698" s="9">
        <f>Data!X1698+$B$11</f>
        <v/>
      </c>
      <c r="N1698" s="9">
        <f>(Data!X1698-$D$9)*$B$12+$D$9+$B$11</f>
        <v/>
      </c>
      <c r="O1698" s="9">
        <f>Data!Y1698+$B$11</f>
        <v/>
      </c>
      <c r="P1698" s="9">
        <f>(Data!Y1698-$E$9)*$B$12+$E$9+$B$11</f>
        <v/>
      </c>
    </row>
    <row r="1699">
      <c r="H1699" s="14">
        <f>Data!A1699</f>
        <v/>
      </c>
      <c r="I1699" s="9">
        <f>IF(Occurrence!J1699&gt;0,Occurrence!J1699*$B$6,0)</f>
        <v/>
      </c>
      <c r="J1699" s="9">
        <f>IF(Occurrence!J1699&gt;0,MAX(0,(Occurrence!J1699-$D$4)*$B$7+$D$4*$B$6),0)</f>
        <v/>
      </c>
      <c r="K1699" s="9">
        <f>IF(Occurrence!K1699&gt;0,Occurrence!K1699*$B$6,0)</f>
        <v/>
      </c>
      <c r="L1699" s="9">
        <f>IF(Occurrence!K1699&gt;0,MAX(0,(Occurrence!K1699-$E$4)*$B$7+$E$4*$B$6),0)</f>
        <v/>
      </c>
      <c r="M1699" s="9">
        <f>Data!X1699+$B$11</f>
        <v/>
      </c>
      <c r="N1699" s="9">
        <f>(Data!X1699-$D$9)*$B$12+$D$9+$B$11</f>
        <v/>
      </c>
      <c r="O1699" s="9">
        <f>Data!Y1699+$B$11</f>
        <v/>
      </c>
      <c r="P1699" s="9">
        <f>(Data!Y1699-$E$9)*$B$12+$E$9+$B$11</f>
        <v/>
      </c>
    </row>
    <row r="1700">
      <c r="H1700" s="14">
        <f>Data!A1700</f>
        <v/>
      </c>
      <c r="I1700" s="9">
        <f>IF(Occurrence!J1700&gt;0,Occurrence!J1700*$B$6,0)</f>
        <v/>
      </c>
      <c r="J1700" s="9">
        <f>IF(Occurrence!J1700&gt;0,MAX(0,(Occurrence!J1700-$D$4)*$B$7+$D$4*$B$6),0)</f>
        <v/>
      </c>
      <c r="K1700" s="9">
        <f>IF(Occurrence!K1700&gt;0,Occurrence!K1700*$B$6,0)</f>
        <v/>
      </c>
      <c r="L1700" s="9">
        <f>IF(Occurrence!K1700&gt;0,MAX(0,(Occurrence!K1700-$E$4)*$B$7+$E$4*$B$6),0)</f>
        <v/>
      </c>
      <c r="M1700" s="9">
        <f>Data!X1700+$B$11</f>
        <v/>
      </c>
      <c r="N1700" s="9">
        <f>(Data!X1700-$D$9)*$B$12+$D$9+$B$11</f>
        <v/>
      </c>
      <c r="O1700" s="9">
        <f>Data!Y1700+$B$11</f>
        <v/>
      </c>
      <c r="P1700" s="9">
        <f>(Data!Y1700-$E$9)*$B$12+$E$9+$B$11</f>
        <v/>
      </c>
    </row>
    <row r="1701">
      <c r="H1701" s="14">
        <f>Data!A1701</f>
        <v/>
      </c>
      <c r="I1701" s="9">
        <f>IF(Occurrence!J1701&gt;0,Occurrence!J1701*$B$6,0)</f>
        <v/>
      </c>
      <c r="J1701" s="9">
        <f>IF(Occurrence!J1701&gt;0,MAX(0,(Occurrence!J1701-$D$4)*$B$7+$D$4*$B$6),0)</f>
        <v/>
      </c>
      <c r="K1701" s="9">
        <f>IF(Occurrence!K1701&gt;0,Occurrence!K1701*$B$6,0)</f>
        <v/>
      </c>
      <c r="L1701" s="9">
        <f>IF(Occurrence!K1701&gt;0,MAX(0,(Occurrence!K1701-$E$4)*$B$7+$E$4*$B$6),0)</f>
        <v/>
      </c>
      <c r="M1701" s="9">
        <f>Data!X1701+$B$11</f>
        <v/>
      </c>
      <c r="N1701" s="9">
        <f>(Data!X1701-$D$9)*$B$12+$D$9+$B$11</f>
        <v/>
      </c>
      <c r="O1701" s="9">
        <f>Data!Y1701+$B$11</f>
        <v/>
      </c>
      <c r="P1701" s="9">
        <f>(Data!Y1701-$E$9)*$B$12+$E$9+$B$11</f>
        <v/>
      </c>
    </row>
    <row r="1702">
      <c r="H1702" s="14">
        <f>Data!A1702</f>
        <v/>
      </c>
      <c r="I1702" s="9">
        <f>IF(Occurrence!J1702&gt;0,Occurrence!J1702*$B$6,0)</f>
        <v/>
      </c>
      <c r="J1702" s="9">
        <f>IF(Occurrence!J1702&gt;0,MAX(0,(Occurrence!J1702-$D$4)*$B$7+$D$4*$B$6),0)</f>
        <v/>
      </c>
      <c r="K1702" s="9">
        <f>IF(Occurrence!K1702&gt;0,Occurrence!K1702*$B$6,0)</f>
        <v/>
      </c>
      <c r="L1702" s="9">
        <f>IF(Occurrence!K1702&gt;0,MAX(0,(Occurrence!K1702-$E$4)*$B$7+$E$4*$B$6),0)</f>
        <v/>
      </c>
      <c r="M1702" s="9">
        <f>Data!X1702+$B$11</f>
        <v/>
      </c>
      <c r="N1702" s="9">
        <f>(Data!X1702-$D$9)*$B$12+$D$9+$B$11</f>
        <v/>
      </c>
      <c r="O1702" s="9">
        <f>Data!Y1702+$B$11</f>
        <v/>
      </c>
      <c r="P1702" s="9">
        <f>(Data!Y1702-$E$9)*$B$12+$E$9+$B$11</f>
        <v/>
      </c>
    </row>
    <row r="1703">
      <c r="H1703" s="14">
        <f>Data!A1703</f>
        <v/>
      </c>
      <c r="I1703" s="9">
        <f>IF(Occurrence!J1703&gt;0,Occurrence!J1703*$B$6,0)</f>
        <v/>
      </c>
      <c r="J1703" s="9">
        <f>IF(Occurrence!J1703&gt;0,MAX(0,(Occurrence!J1703-$D$4)*$B$7+$D$4*$B$6),0)</f>
        <v/>
      </c>
      <c r="K1703" s="9">
        <f>IF(Occurrence!K1703&gt;0,Occurrence!K1703*$B$6,0)</f>
        <v/>
      </c>
      <c r="L1703" s="9">
        <f>IF(Occurrence!K1703&gt;0,MAX(0,(Occurrence!K1703-$E$4)*$B$7+$E$4*$B$6),0)</f>
        <v/>
      </c>
      <c r="M1703" s="9">
        <f>Data!X1703+$B$11</f>
        <v/>
      </c>
      <c r="N1703" s="9">
        <f>(Data!X1703-$D$9)*$B$12+$D$9+$B$11</f>
        <v/>
      </c>
      <c r="O1703" s="9">
        <f>Data!Y1703+$B$11</f>
        <v/>
      </c>
      <c r="P1703" s="9">
        <f>(Data!Y1703-$E$9)*$B$12+$E$9+$B$11</f>
        <v/>
      </c>
    </row>
    <row r="1704">
      <c r="H1704" s="14">
        <f>Data!A1704</f>
        <v/>
      </c>
      <c r="I1704" s="9">
        <f>IF(Occurrence!J1704&gt;0,Occurrence!J1704*$B$6,0)</f>
        <v/>
      </c>
      <c r="J1704" s="9">
        <f>IF(Occurrence!J1704&gt;0,MAX(0,(Occurrence!J1704-$D$4)*$B$7+$D$4*$B$6),0)</f>
        <v/>
      </c>
      <c r="K1704" s="9">
        <f>IF(Occurrence!K1704&gt;0,Occurrence!K1704*$B$6,0)</f>
        <v/>
      </c>
      <c r="L1704" s="9">
        <f>IF(Occurrence!K1704&gt;0,MAX(0,(Occurrence!K1704-$E$4)*$B$7+$E$4*$B$6),0)</f>
        <v/>
      </c>
      <c r="M1704" s="9">
        <f>Data!X1704+$B$11</f>
        <v/>
      </c>
      <c r="N1704" s="9">
        <f>(Data!X1704-$D$9)*$B$12+$D$9+$B$11</f>
        <v/>
      </c>
      <c r="O1704" s="9">
        <f>Data!Y1704+$B$11</f>
        <v/>
      </c>
      <c r="P1704" s="9">
        <f>(Data!Y1704-$E$9)*$B$12+$E$9+$B$11</f>
        <v/>
      </c>
    </row>
    <row r="1705">
      <c r="H1705" s="14">
        <f>Data!A1705</f>
        <v/>
      </c>
      <c r="I1705" s="9">
        <f>IF(Occurrence!J1705&gt;0,Occurrence!J1705*$B$6,0)</f>
        <v/>
      </c>
      <c r="J1705" s="9">
        <f>IF(Occurrence!J1705&gt;0,MAX(0,(Occurrence!J1705-$D$4)*$B$7+$D$4*$B$6),0)</f>
        <v/>
      </c>
      <c r="K1705" s="9">
        <f>IF(Occurrence!K1705&gt;0,Occurrence!K1705*$B$6,0)</f>
        <v/>
      </c>
      <c r="L1705" s="9">
        <f>IF(Occurrence!K1705&gt;0,MAX(0,(Occurrence!K1705-$E$4)*$B$7+$E$4*$B$6),0)</f>
        <v/>
      </c>
      <c r="M1705" s="9">
        <f>Data!X1705+$B$11</f>
        <v/>
      </c>
      <c r="N1705" s="9">
        <f>(Data!X1705-$D$9)*$B$12+$D$9+$B$11</f>
        <v/>
      </c>
      <c r="O1705" s="9">
        <f>Data!Y1705+$B$11</f>
        <v/>
      </c>
      <c r="P1705" s="9">
        <f>(Data!Y1705-$E$9)*$B$12+$E$9+$B$11</f>
        <v/>
      </c>
    </row>
    <row r="1706">
      <c r="H1706" s="14">
        <f>Data!A1706</f>
        <v/>
      </c>
      <c r="I1706" s="9">
        <f>IF(Occurrence!J1706&gt;0,Occurrence!J1706*$B$6,0)</f>
        <v/>
      </c>
      <c r="J1706" s="9">
        <f>IF(Occurrence!J1706&gt;0,MAX(0,(Occurrence!J1706-$D$4)*$B$7+$D$4*$B$6),0)</f>
        <v/>
      </c>
      <c r="K1706" s="9">
        <f>IF(Occurrence!K1706&gt;0,Occurrence!K1706*$B$6,0)</f>
        <v/>
      </c>
      <c r="L1706" s="9">
        <f>IF(Occurrence!K1706&gt;0,MAX(0,(Occurrence!K1706-$E$4)*$B$7+$E$4*$B$6),0)</f>
        <v/>
      </c>
      <c r="M1706" s="9">
        <f>Data!X1706+$B$11</f>
        <v/>
      </c>
      <c r="N1706" s="9">
        <f>(Data!X1706-$D$9)*$B$12+$D$9+$B$11</f>
        <v/>
      </c>
      <c r="O1706" s="9">
        <f>Data!Y1706+$B$11</f>
        <v/>
      </c>
      <c r="P1706" s="9">
        <f>(Data!Y1706-$E$9)*$B$12+$E$9+$B$11</f>
        <v/>
      </c>
    </row>
    <row r="1707">
      <c r="H1707" s="14">
        <f>Data!A1707</f>
        <v/>
      </c>
      <c r="I1707" s="9">
        <f>IF(Occurrence!J1707&gt;0,Occurrence!J1707*$B$6,0)</f>
        <v/>
      </c>
      <c r="J1707" s="9">
        <f>IF(Occurrence!J1707&gt;0,MAX(0,(Occurrence!J1707-$D$4)*$B$7+$D$4*$B$6),0)</f>
        <v/>
      </c>
      <c r="K1707" s="9">
        <f>IF(Occurrence!K1707&gt;0,Occurrence!K1707*$B$6,0)</f>
        <v/>
      </c>
      <c r="L1707" s="9">
        <f>IF(Occurrence!K1707&gt;0,MAX(0,(Occurrence!K1707-$E$4)*$B$7+$E$4*$B$6),0)</f>
        <v/>
      </c>
      <c r="M1707" s="9">
        <f>Data!X1707+$B$11</f>
        <v/>
      </c>
      <c r="N1707" s="9">
        <f>(Data!X1707-$D$9)*$B$12+$D$9+$B$11</f>
        <v/>
      </c>
      <c r="O1707" s="9">
        <f>Data!Y1707+$B$11</f>
        <v/>
      </c>
      <c r="P1707" s="9">
        <f>(Data!Y1707-$E$9)*$B$12+$E$9+$B$11</f>
        <v/>
      </c>
    </row>
    <row r="1708">
      <c r="H1708" s="14">
        <f>Data!A1708</f>
        <v/>
      </c>
      <c r="I1708" s="9">
        <f>IF(Occurrence!J1708&gt;0,Occurrence!J1708*$B$6,0)</f>
        <v/>
      </c>
      <c r="J1708" s="9">
        <f>IF(Occurrence!J1708&gt;0,MAX(0,(Occurrence!J1708-$D$4)*$B$7+$D$4*$B$6),0)</f>
        <v/>
      </c>
      <c r="K1708" s="9">
        <f>IF(Occurrence!K1708&gt;0,Occurrence!K1708*$B$6,0)</f>
        <v/>
      </c>
      <c r="L1708" s="9">
        <f>IF(Occurrence!K1708&gt;0,MAX(0,(Occurrence!K1708-$E$4)*$B$7+$E$4*$B$6),0)</f>
        <v/>
      </c>
      <c r="M1708" s="9">
        <f>Data!X1708+$B$11</f>
        <v/>
      </c>
      <c r="N1708" s="9">
        <f>(Data!X1708-$D$9)*$B$12+$D$9+$B$11</f>
        <v/>
      </c>
      <c r="O1708" s="9">
        <f>Data!Y1708+$B$11</f>
        <v/>
      </c>
      <c r="P1708" s="9">
        <f>(Data!Y1708-$E$9)*$B$12+$E$9+$B$11</f>
        <v/>
      </c>
    </row>
    <row r="1709">
      <c r="H1709" s="14">
        <f>Data!A1709</f>
        <v/>
      </c>
      <c r="I1709" s="9">
        <f>IF(Occurrence!J1709&gt;0,Occurrence!J1709*$B$6,0)</f>
        <v/>
      </c>
      <c r="J1709" s="9">
        <f>IF(Occurrence!J1709&gt;0,MAX(0,(Occurrence!J1709-$D$4)*$B$7+$D$4*$B$6),0)</f>
        <v/>
      </c>
      <c r="K1709" s="9">
        <f>IF(Occurrence!K1709&gt;0,Occurrence!K1709*$B$6,0)</f>
        <v/>
      </c>
      <c r="L1709" s="9">
        <f>IF(Occurrence!K1709&gt;0,MAX(0,(Occurrence!K1709-$E$4)*$B$7+$E$4*$B$6),0)</f>
        <v/>
      </c>
      <c r="M1709" s="9">
        <f>Data!X1709+$B$11</f>
        <v/>
      </c>
      <c r="N1709" s="9">
        <f>(Data!X1709-$D$9)*$B$12+$D$9+$B$11</f>
        <v/>
      </c>
      <c r="O1709" s="9">
        <f>Data!Y1709+$B$11</f>
        <v/>
      </c>
      <c r="P1709" s="9">
        <f>(Data!Y1709-$E$9)*$B$12+$E$9+$B$11</f>
        <v/>
      </c>
    </row>
    <row r="1710">
      <c r="H1710" s="14">
        <f>Data!A1710</f>
        <v/>
      </c>
      <c r="I1710" s="9">
        <f>IF(Occurrence!J1710&gt;0,Occurrence!J1710*$B$6,0)</f>
        <v/>
      </c>
      <c r="J1710" s="9">
        <f>IF(Occurrence!J1710&gt;0,MAX(0,(Occurrence!J1710-$D$4)*$B$7+$D$4*$B$6),0)</f>
        <v/>
      </c>
      <c r="K1710" s="9">
        <f>IF(Occurrence!K1710&gt;0,Occurrence!K1710*$B$6,0)</f>
        <v/>
      </c>
      <c r="L1710" s="9">
        <f>IF(Occurrence!K1710&gt;0,MAX(0,(Occurrence!K1710-$E$4)*$B$7+$E$4*$B$6),0)</f>
        <v/>
      </c>
      <c r="M1710" s="9">
        <f>Data!X1710+$B$11</f>
        <v/>
      </c>
      <c r="N1710" s="9">
        <f>(Data!X1710-$D$9)*$B$12+$D$9+$B$11</f>
        <v/>
      </c>
      <c r="O1710" s="9">
        <f>Data!Y1710+$B$11</f>
        <v/>
      </c>
      <c r="P1710" s="9">
        <f>(Data!Y1710-$E$9)*$B$12+$E$9+$B$11</f>
        <v/>
      </c>
    </row>
    <row r="1711">
      <c r="H1711" s="14">
        <f>Data!A1711</f>
        <v/>
      </c>
      <c r="I1711" s="9">
        <f>IF(Occurrence!J1711&gt;0,Occurrence!J1711*$B$6,0)</f>
        <v/>
      </c>
      <c r="J1711" s="9">
        <f>IF(Occurrence!J1711&gt;0,MAX(0,(Occurrence!J1711-$D$4)*$B$7+$D$4*$B$6),0)</f>
        <v/>
      </c>
      <c r="K1711" s="9">
        <f>IF(Occurrence!K1711&gt;0,Occurrence!K1711*$B$6,0)</f>
        <v/>
      </c>
      <c r="L1711" s="9">
        <f>IF(Occurrence!K1711&gt;0,MAX(0,(Occurrence!K1711-$E$4)*$B$7+$E$4*$B$6),0)</f>
        <v/>
      </c>
      <c r="M1711" s="9">
        <f>Data!X1711+$B$11</f>
        <v/>
      </c>
      <c r="N1711" s="9">
        <f>(Data!X1711-$D$9)*$B$12+$D$9+$B$11</f>
        <v/>
      </c>
      <c r="O1711" s="9">
        <f>Data!Y1711+$B$11</f>
        <v/>
      </c>
      <c r="P1711" s="9">
        <f>(Data!Y1711-$E$9)*$B$12+$E$9+$B$11</f>
        <v/>
      </c>
    </row>
    <row r="1712">
      <c r="H1712" s="14">
        <f>Data!A1712</f>
        <v/>
      </c>
      <c r="I1712" s="9">
        <f>IF(Occurrence!J1712&gt;0,Occurrence!J1712*$B$6,0)</f>
        <v/>
      </c>
      <c r="J1712" s="9">
        <f>IF(Occurrence!J1712&gt;0,MAX(0,(Occurrence!J1712-$D$4)*$B$7+$D$4*$B$6),0)</f>
        <v/>
      </c>
      <c r="K1712" s="9">
        <f>IF(Occurrence!K1712&gt;0,Occurrence!K1712*$B$6,0)</f>
        <v/>
      </c>
      <c r="L1712" s="9">
        <f>IF(Occurrence!K1712&gt;0,MAX(0,(Occurrence!K1712-$E$4)*$B$7+$E$4*$B$6),0)</f>
        <v/>
      </c>
      <c r="M1712" s="9">
        <f>Data!X1712+$B$11</f>
        <v/>
      </c>
      <c r="N1712" s="9">
        <f>(Data!X1712-$D$9)*$B$12+$D$9+$B$11</f>
        <v/>
      </c>
      <c r="O1712" s="9">
        <f>Data!Y1712+$B$11</f>
        <v/>
      </c>
      <c r="P1712" s="9">
        <f>(Data!Y1712-$E$9)*$B$12+$E$9+$B$11</f>
        <v/>
      </c>
    </row>
    <row r="1713">
      <c r="H1713" s="14">
        <f>Data!A1713</f>
        <v/>
      </c>
      <c r="I1713" s="9">
        <f>IF(Occurrence!J1713&gt;0,Occurrence!J1713*$B$6,0)</f>
        <v/>
      </c>
      <c r="J1713" s="9">
        <f>IF(Occurrence!J1713&gt;0,MAX(0,(Occurrence!J1713-$D$4)*$B$7+$D$4*$B$6),0)</f>
        <v/>
      </c>
      <c r="K1713" s="9">
        <f>IF(Occurrence!K1713&gt;0,Occurrence!K1713*$B$6,0)</f>
        <v/>
      </c>
      <c r="L1713" s="9">
        <f>IF(Occurrence!K1713&gt;0,MAX(0,(Occurrence!K1713-$E$4)*$B$7+$E$4*$B$6),0)</f>
        <v/>
      </c>
      <c r="M1713" s="9">
        <f>Data!X1713+$B$11</f>
        <v/>
      </c>
      <c r="N1713" s="9">
        <f>(Data!X1713-$D$9)*$B$12+$D$9+$B$11</f>
        <v/>
      </c>
      <c r="O1713" s="9">
        <f>Data!Y1713+$B$11</f>
        <v/>
      </c>
      <c r="P1713" s="9">
        <f>(Data!Y1713-$E$9)*$B$12+$E$9+$B$11</f>
        <v/>
      </c>
    </row>
    <row r="1714">
      <c r="H1714" s="14">
        <f>Data!A1714</f>
        <v/>
      </c>
      <c r="I1714" s="9">
        <f>IF(Occurrence!J1714&gt;0,Occurrence!J1714*$B$6,0)</f>
        <v/>
      </c>
      <c r="J1714" s="9">
        <f>IF(Occurrence!J1714&gt;0,MAX(0,(Occurrence!J1714-$D$4)*$B$7+$D$4*$B$6),0)</f>
        <v/>
      </c>
      <c r="K1714" s="9">
        <f>IF(Occurrence!K1714&gt;0,Occurrence!K1714*$B$6,0)</f>
        <v/>
      </c>
      <c r="L1714" s="9">
        <f>IF(Occurrence!K1714&gt;0,MAX(0,(Occurrence!K1714-$E$4)*$B$7+$E$4*$B$6),0)</f>
        <v/>
      </c>
      <c r="M1714" s="9">
        <f>Data!X1714+$B$11</f>
        <v/>
      </c>
      <c r="N1714" s="9">
        <f>(Data!X1714-$D$9)*$B$12+$D$9+$B$11</f>
        <v/>
      </c>
      <c r="O1714" s="9">
        <f>Data!Y1714+$B$11</f>
        <v/>
      </c>
      <c r="P1714" s="9">
        <f>(Data!Y1714-$E$9)*$B$12+$E$9+$B$11</f>
        <v/>
      </c>
    </row>
    <row r="1715">
      <c r="H1715" s="14">
        <f>Data!A1715</f>
        <v/>
      </c>
      <c r="I1715" s="9">
        <f>IF(Occurrence!J1715&gt;0,Occurrence!J1715*$B$6,0)</f>
        <v/>
      </c>
      <c r="J1715" s="9">
        <f>IF(Occurrence!J1715&gt;0,MAX(0,(Occurrence!J1715-$D$4)*$B$7+$D$4*$B$6),0)</f>
        <v/>
      </c>
      <c r="K1715" s="9">
        <f>IF(Occurrence!K1715&gt;0,Occurrence!K1715*$B$6,0)</f>
        <v/>
      </c>
      <c r="L1715" s="9">
        <f>IF(Occurrence!K1715&gt;0,MAX(0,(Occurrence!K1715-$E$4)*$B$7+$E$4*$B$6),0)</f>
        <v/>
      </c>
      <c r="M1715" s="9">
        <f>Data!X1715+$B$11</f>
        <v/>
      </c>
      <c r="N1715" s="9">
        <f>(Data!X1715-$D$9)*$B$12+$D$9+$B$11</f>
        <v/>
      </c>
      <c r="O1715" s="9">
        <f>Data!Y1715+$B$11</f>
        <v/>
      </c>
      <c r="P1715" s="9">
        <f>(Data!Y1715-$E$9)*$B$12+$E$9+$B$11</f>
        <v/>
      </c>
    </row>
    <row r="1716">
      <c r="H1716" s="14">
        <f>Data!A1716</f>
        <v/>
      </c>
      <c r="I1716" s="9">
        <f>IF(Occurrence!J1716&gt;0,Occurrence!J1716*$B$6,0)</f>
        <v/>
      </c>
      <c r="J1716" s="9">
        <f>IF(Occurrence!J1716&gt;0,MAX(0,(Occurrence!J1716-$D$4)*$B$7+$D$4*$B$6),0)</f>
        <v/>
      </c>
      <c r="K1716" s="9">
        <f>IF(Occurrence!K1716&gt;0,Occurrence!K1716*$B$6,0)</f>
        <v/>
      </c>
      <c r="L1716" s="9">
        <f>IF(Occurrence!K1716&gt;0,MAX(0,(Occurrence!K1716-$E$4)*$B$7+$E$4*$B$6),0)</f>
        <v/>
      </c>
      <c r="M1716" s="9">
        <f>Data!X1716+$B$11</f>
        <v/>
      </c>
      <c r="N1716" s="9">
        <f>(Data!X1716-$D$9)*$B$12+$D$9+$B$11</f>
        <v/>
      </c>
      <c r="O1716" s="9">
        <f>Data!Y1716+$B$11</f>
        <v/>
      </c>
      <c r="P1716" s="9">
        <f>(Data!Y1716-$E$9)*$B$12+$E$9+$B$11</f>
        <v/>
      </c>
    </row>
    <row r="1717">
      <c r="H1717" s="14">
        <f>Data!A1717</f>
        <v/>
      </c>
      <c r="I1717" s="9">
        <f>IF(Occurrence!J1717&gt;0,Occurrence!J1717*$B$6,0)</f>
        <v/>
      </c>
      <c r="J1717" s="9">
        <f>IF(Occurrence!J1717&gt;0,MAX(0,(Occurrence!J1717-$D$4)*$B$7+$D$4*$B$6),0)</f>
        <v/>
      </c>
      <c r="K1717" s="9">
        <f>IF(Occurrence!K1717&gt;0,Occurrence!K1717*$B$6,0)</f>
        <v/>
      </c>
      <c r="L1717" s="9">
        <f>IF(Occurrence!K1717&gt;0,MAX(0,(Occurrence!K1717-$E$4)*$B$7+$E$4*$B$6),0)</f>
        <v/>
      </c>
      <c r="M1717" s="9">
        <f>Data!X1717+$B$11</f>
        <v/>
      </c>
      <c r="N1717" s="9">
        <f>(Data!X1717-$D$9)*$B$12+$D$9+$B$11</f>
        <v/>
      </c>
      <c r="O1717" s="9">
        <f>Data!Y1717+$B$11</f>
        <v/>
      </c>
      <c r="P1717" s="9">
        <f>(Data!Y1717-$E$9)*$B$12+$E$9+$B$11</f>
        <v/>
      </c>
    </row>
    <row r="1718">
      <c r="H1718" s="14">
        <f>Data!A1718</f>
        <v/>
      </c>
      <c r="I1718" s="9">
        <f>IF(Occurrence!J1718&gt;0,Occurrence!J1718*$B$6,0)</f>
        <v/>
      </c>
      <c r="J1718" s="9">
        <f>IF(Occurrence!J1718&gt;0,MAX(0,(Occurrence!J1718-$D$4)*$B$7+$D$4*$B$6),0)</f>
        <v/>
      </c>
      <c r="K1718" s="9">
        <f>IF(Occurrence!K1718&gt;0,Occurrence!K1718*$B$6,0)</f>
        <v/>
      </c>
      <c r="L1718" s="9">
        <f>IF(Occurrence!K1718&gt;0,MAX(0,(Occurrence!K1718-$E$4)*$B$7+$E$4*$B$6),0)</f>
        <v/>
      </c>
      <c r="M1718" s="9">
        <f>Data!X1718+$B$11</f>
        <v/>
      </c>
      <c r="N1718" s="9">
        <f>(Data!X1718-$D$9)*$B$12+$D$9+$B$11</f>
        <v/>
      </c>
      <c r="O1718" s="9">
        <f>Data!Y1718+$B$11</f>
        <v/>
      </c>
      <c r="P1718" s="9">
        <f>(Data!Y1718-$E$9)*$B$12+$E$9+$B$11</f>
        <v/>
      </c>
    </row>
    <row r="1719">
      <c r="H1719" s="14">
        <f>Data!A1719</f>
        <v/>
      </c>
      <c r="I1719" s="9">
        <f>IF(Occurrence!J1719&gt;0,Occurrence!J1719*$B$6,0)</f>
        <v/>
      </c>
      <c r="J1719" s="9">
        <f>IF(Occurrence!J1719&gt;0,MAX(0,(Occurrence!J1719-$D$4)*$B$7+$D$4*$B$6),0)</f>
        <v/>
      </c>
      <c r="K1719" s="9">
        <f>IF(Occurrence!K1719&gt;0,Occurrence!K1719*$B$6,0)</f>
        <v/>
      </c>
      <c r="L1719" s="9">
        <f>IF(Occurrence!K1719&gt;0,MAX(0,(Occurrence!K1719-$E$4)*$B$7+$E$4*$B$6),0)</f>
        <v/>
      </c>
      <c r="M1719" s="9">
        <f>Data!X1719+$B$11</f>
        <v/>
      </c>
      <c r="N1719" s="9">
        <f>(Data!X1719-$D$9)*$B$12+$D$9+$B$11</f>
        <v/>
      </c>
      <c r="O1719" s="9">
        <f>Data!Y1719+$B$11</f>
        <v/>
      </c>
      <c r="P1719" s="9">
        <f>(Data!Y1719-$E$9)*$B$12+$E$9+$B$11</f>
        <v/>
      </c>
    </row>
    <row r="1720">
      <c r="H1720" s="14">
        <f>Data!A1720</f>
        <v/>
      </c>
      <c r="I1720" s="9">
        <f>IF(Occurrence!J1720&gt;0,Occurrence!J1720*$B$6,0)</f>
        <v/>
      </c>
      <c r="J1720" s="9">
        <f>IF(Occurrence!J1720&gt;0,MAX(0,(Occurrence!J1720-$D$4)*$B$7+$D$4*$B$6),0)</f>
        <v/>
      </c>
      <c r="K1720" s="9">
        <f>IF(Occurrence!K1720&gt;0,Occurrence!K1720*$B$6,0)</f>
        <v/>
      </c>
      <c r="L1720" s="9">
        <f>IF(Occurrence!K1720&gt;0,MAX(0,(Occurrence!K1720-$E$4)*$B$7+$E$4*$B$6),0)</f>
        <v/>
      </c>
      <c r="M1720" s="9">
        <f>Data!X1720+$B$11</f>
        <v/>
      </c>
      <c r="N1720" s="9">
        <f>(Data!X1720-$D$9)*$B$12+$D$9+$B$11</f>
        <v/>
      </c>
      <c r="O1720" s="9">
        <f>Data!Y1720+$B$11</f>
        <v/>
      </c>
      <c r="P1720" s="9">
        <f>(Data!Y1720-$E$9)*$B$12+$E$9+$B$11</f>
        <v/>
      </c>
    </row>
    <row r="1721">
      <c r="H1721" s="14">
        <f>Data!A1721</f>
        <v/>
      </c>
      <c r="I1721" s="9">
        <f>IF(Occurrence!J1721&gt;0,Occurrence!J1721*$B$6,0)</f>
        <v/>
      </c>
      <c r="J1721" s="9">
        <f>IF(Occurrence!J1721&gt;0,MAX(0,(Occurrence!J1721-$D$4)*$B$7+$D$4*$B$6),0)</f>
        <v/>
      </c>
      <c r="K1721" s="9">
        <f>IF(Occurrence!K1721&gt;0,Occurrence!K1721*$B$6,0)</f>
        <v/>
      </c>
      <c r="L1721" s="9">
        <f>IF(Occurrence!K1721&gt;0,MAX(0,(Occurrence!K1721-$E$4)*$B$7+$E$4*$B$6),0)</f>
        <v/>
      </c>
      <c r="M1721" s="9">
        <f>Data!X1721+$B$11</f>
        <v/>
      </c>
      <c r="N1721" s="9">
        <f>(Data!X1721-$D$9)*$B$12+$D$9+$B$11</f>
        <v/>
      </c>
      <c r="O1721" s="9">
        <f>Data!Y1721+$B$11</f>
        <v/>
      </c>
      <c r="P1721" s="9">
        <f>(Data!Y1721-$E$9)*$B$12+$E$9+$B$11</f>
        <v/>
      </c>
    </row>
    <row r="1722">
      <c r="H1722" s="14">
        <f>Data!A1722</f>
        <v/>
      </c>
      <c r="I1722" s="9">
        <f>IF(Occurrence!J1722&gt;0,Occurrence!J1722*$B$6,0)</f>
        <v/>
      </c>
      <c r="J1722" s="9">
        <f>IF(Occurrence!J1722&gt;0,MAX(0,(Occurrence!J1722-$D$4)*$B$7+$D$4*$B$6),0)</f>
        <v/>
      </c>
      <c r="K1722" s="9">
        <f>IF(Occurrence!K1722&gt;0,Occurrence!K1722*$B$6,0)</f>
        <v/>
      </c>
      <c r="L1722" s="9">
        <f>IF(Occurrence!K1722&gt;0,MAX(0,(Occurrence!K1722-$E$4)*$B$7+$E$4*$B$6),0)</f>
        <v/>
      </c>
      <c r="M1722" s="9">
        <f>Data!X1722+$B$11</f>
        <v/>
      </c>
      <c r="N1722" s="9">
        <f>(Data!X1722-$D$9)*$B$12+$D$9+$B$11</f>
        <v/>
      </c>
      <c r="O1722" s="9">
        <f>Data!Y1722+$B$11</f>
        <v/>
      </c>
      <c r="P1722" s="9">
        <f>(Data!Y1722-$E$9)*$B$12+$E$9+$B$11</f>
        <v/>
      </c>
    </row>
    <row r="1723">
      <c r="H1723" s="14">
        <f>Data!A1723</f>
        <v/>
      </c>
      <c r="I1723" s="9">
        <f>IF(Occurrence!J1723&gt;0,Occurrence!J1723*$B$6,0)</f>
        <v/>
      </c>
      <c r="J1723" s="9">
        <f>IF(Occurrence!J1723&gt;0,MAX(0,(Occurrence!J1723-$D$4)*$B$7+$D$4*$B$6),0)</f>
        <v/>
      </c>
      <c r="K1723" s="9">
        <f>IF(Occurrence!K1723&gt;0,Occurrence!K1723*$B$6,0)</f>
        <v/>
      </c>
      <c r="L1723" s="9">
        <f>IF(Occurrence!K1723&gt;0,MAX(0,(Occurrence!K1723-$E$4)*$B$7+$E$4*$B$6),0)</f>
        <v/>
      </c>
      <c r="M1723" s="9">
        <f>Data!X1723+$B$11</f>
        <v/>
      </c>
      <c r="N1723" s="9">
        <f>(Data!X1723-$D$9)*$B$12+$D$9+$B$11</f>
        <v/>
      </c>
      <c r="O1723" s="9">
        <f>Data!Y1723+$B$11</f>
        <v/>
      </c>
      <c r="P1723" s="9">
        <f>(Data!Y1723-$E$9)*$B$12+$E$9+$B$11</f>
        <v/>
      </c>
    </row>
    <row r="1724">
      <c r="H1724" s="14">
        <f>Data!A1724</f>
        <v/>
      </c>
      <c r="I1724" s="9">
        <f>IF(Occurrence!J1724&gt;0,Occurrence!J1724*$B$6,0)</f>
        <v/>
      </c>
      <c r="J1724" s="9">
        <f>IF(Occurrence!J1724&gt;0,MAX(0,(Occurrence!J1724-$D$4)*$B$7+$D$4*$B$6),0)</f>
        <v/>
      </c>
      <c r="K1724" s="9">
        <f>IF(Occurrence!K1724&gt;0,Occurrence!K1724*$B$6,0)</f>
        <v/>
      </c>
      <c r="L1724" s="9">
        <f>IF(Occurrence!K1724&gt;0,MAX(0,(Occurrence!K1724-$E$4)*$B$7+$E$4*$B$6),0)</f>
        <v/>
      </c>
      <c r="M1724" s="9">
        <f>Data!X1724+$B$11</f>
        <v/>
      </c>
      <c r="N1724" s="9">
        <f>(Data!X1724-$D$9)*$B$12+$D$9+$B$11</f>
        <v/>
      </c>
      <c r="O1724" s="9">
        <f>Data!Y1724+$B$11</f>
        <v/>
      </c>
      <c r="P1724" s="9">
        <f>(Data!Y1724-$E$9)*$B$12+$E$9+$B$11</f>
        <v/>
      </c>
    </row>
    <row r="1725">
      <c r="H1725" s="14">
        <f>Data!A1725</f>
        <v/>
      </c>
      <c r="I1725" s="9">
        <f>IF(Occurrence!J1725&gt;0,Occurrence!J1725*$B$6,0)</f>
        <v/>
      </c>
      <c r="J1725" s="9">
        <f>IF(Occurrence!J1725&gt;0,MAX(0,(Occurrence!J1725-$D$4)*$B$7+$D$4*$B$6),0)</f>
        <v/>
      </c>
      <c r="K1725" s="9">
        <f>IF(Occurrence!K1725&gt;0,Occurrence!K1725*$B$6,0)</f>
        <v/>
      </c>
      <c r="L1725" s="9">
        <f>IF(Occurrence!K1725&gt;0,MAX(0,(Occurrence!K1725-$E$4)*$B$7+$E$4*$B$6),0)</f>
        <v/>
      </c>
      <c r="M1725" s="9">
        <f>Data!X1725+$B$11</f>
        <v/>
      </c>
      <c r="N1725" s="9">
        <f>(Data!X1725-$D$9)*$B$12+$D$9+$B$11</f>
        <v/>
      </c>
      <c r="O1725" s="9">
        <f>Data!Y1725+$B$11</f>
        <v/>
      </c>
      <c r="P1725" s="9">
        <f>(Data!Y1725-$E$9)*$B$12+$E$9+$B$11</f>
        <v/>
      </c>
    </row>
    <row r="1726">
      <c r="H1726" s="14">
        <f>Data!A1726</f>
        <v/>
      </c>
      <c r="I1726" s="9">
        <f>IF(Occurrence!J1726&gt;0,Occurrence!J1726*$B$6,0)</f>
        <v/>
      </c>
      <c r="J1726" s="9">
        <f>IF(Occurrence!J1726&gt;0,MAX(0,(Occurrence!J1726-$D$4)*$B$7+$D$4*$B$6),0)</f>
        <v/>
      </c>
      <c r="K1726" s="9">
        <f>IF(Occurrence!K1726&gt;0,Occurrence!K1726*$B$6,0)</f>
        <v/>
      </c>
      <c r="L1726" s="9">
        <f>IF(Occurrence!K1726&gt;0,MAX(0,(Occurrence!K1726-$E$4)*$B$7+$E$4*$B$6),0)</f>
        <v/>
      </c>
      <c r="M1726" s="9">
        <f>Data!X1726+$B$11</f>
        <v/>
      </c>
      <c r="N1726" s="9">
        <f>(Data!X1726-$D$9)*$B$12+$D$9+$B$11</f>
        <v/>
      </c>
      <c r="O1726" s="9">
        <f>Data!Y1726+$B$11</f>
        <v/>
      </c>
      <c r="P1726" s="9">
        <f>(Data!Y1726-$E$9)*$B$12+$E$9+$B$11</f>
        <v/>
      </c>
    </row>
    <row r="1727">
      <c r="H1727" s="14">
        <f>Data!A1727</f>
        <v/>
      </c>
      <c r="I1727" s="9">
        <f>IF(Occurrence!J1727&gt;0,Occurrence!J1727*$B$6,0)</f>
        <v/>
      </c>
      <c r="J1727" s="9">
        <f>IF(Occurrence!J1727&gt;0,MAX(0,(Occurrence!J1727-$D$4)*$B$7+$D$4*$B$6),0)</f>
        <v/>
      </c>
      <c r="K1727" s="9">
        <f>IF(Occurrence!K1727&gt;0,Occurrence!K1727*$B$6,0)</f>
        <v/>
      </c>
      <c r="L1727" s="9">
        <f>IF(Occurrence!K1727&gt;0,MAX(0,(Occurrence!K1727-$E$4)*$B$7+$E$4*$B$6),0)</f>
        <v/>
      </c>
      <c r="M1727" s="9">
        <f>Data!X1727+$B$11</f>
        <v/>
      </c>
      <c r="N1727" s="9">
        <f>(Data!X1727-$D$9)*$B$12+$D$9+$B$11</f>
        <v/>
      </c>
      <c r="O1727" s="9">
        <f>Data!Y1727+$B$11</f>
        <v/>
      </c>
      <c r="P1727" s="9">
        <f>(Data!Y1727-$E$9)*$B$12+$E$9+$B$11</f>
        <v/>
      </c>
    </row>
    <row r="1728">
      <c r="H1728" s="14">
        <f>Data!A1728</f>
        <v/>
      </c>
      <c r="I1728" s="9">
        <f>IF(Occurrence!J1728&gt;0,Occurrence!J1728*$B$6,0)</f>
        <v/>
      </c>
      <c r="J1728" s="9">
        <f>IF(Occurrence!J1728&gt;0,MAX(0,(Occurrence!J1728-$D$4)*$B$7+$D$4*$B$6),0)</f>
        <v/>
      </c>
      <c r="K1728" s="9">
        <f>IF(Occurrence!K1728&gt;0,Occurrence!K1728*$B$6,0)</f>
        <v/>
      </c>
      <c r="L1728" s="9">
        <f>IF(Occurrence!K1728&gt;0,MAX(0,(Occurrence!K1728-$E$4)*$B$7+$E$4*$B$6),0)</f>
        <v/>
      </c>
      <c r="M1728" s="9">
        <f>Data!X1728+$B$11</f>
        <v/>
      </c>
      <c r="N1728" s="9">
        <f>(Data!X1728-$D$9)*$B$12+$D$9+$B$11</f>
        <v/>
      </c>
      <c r="O1728" s="9">
        <f>Data!Y1728+$B$11</f>
        <v/>
      </c>
      <c r="P1728" s="9">
        <f>(Data!Y1728-$E$9)*$B$12+$E$9+$B$11</f>
        <v/>
      </c>
    </row>
    <row r="1729">
      <c r="H1729" s="14">
        <f>Data!A1729</f>
        <v/>
      </c>
      <c r="I1729" s="9">
        <f>IF(Occurrence!J1729&gt;0,Occurrence!J1729*$B$6,0)</f>
        <v/>
      </c>
      <c r="J1729" s="9">
        <f>IF(Occurrence!J1729&gt;0,MAX(0,(Occurrence!J1729-$D$4)*$B$7+$D$4*$B$6),0)</f>
        <v/>
      </c>
      <c r="K1729" s="9">
        <f>IF(Occurrence!K1729&gt;0,Occurrence!K1729*$B$6,0)</f>
        <v/>
      </c>
      <c r="L1729" s="9">
        <f>IF(Occurrence!K1729&gt;0,MAX(0,(Occurrence!K1729-$E$4)*$B$7+$E$4*$B$6),0)</f>
        <v/>
      </c>
      <c r="M1729" s="9">
        <f>Data!X1729+$B$11</f>
        <v/>
      </c>
      <c r="N1729" s="9">
        <f>(Data!X1729-$D$9)*$B$12+$D$9+$B$11</f>
        <v/>
      </c>
      <c r="O1729" s="9">
        <f>Data!Y1729+$B$11</f>
        <v/>
      </c>
      <c r="P1729" s="9">
        <f>(Data!Y1729-$E$9)*$B$12+$E$9+$B$11</f>
        <v/>
      </c>
    </row>
    <row r="1730">
      <c r="H1730" s="14">
        <f>Data!A1730</f>
        <v/>
      </c>
      <c r="I1730" s="9">
        <f>IF(Occurrence!J1730&gt;0,Occurrence!J1730*$B$6,0)</f>
        <v/>
      </c>
      <c r="J1730" s="9">
        <f>IF(Occurrence!J1730&gt;0,MAX(0,(Occurrence!J1730-$D$4)*$B$7+$D$4*$B$6),0)</f>
        <v/>
      </c>
      <c r="K1730" s="9">
        <f>IF(Occurrence!K1730&gt;0,Occurrence!K1730*$B$6,0)</f>
        <v/>
      </c>
      <c r="L1730" s="9">
        <f>IF(Occurrence!K1730&gt;0,MAX(0,(Occurrence!K1730-$E$4)*$B$7+$E$4*$B$6),0)</f>
        <v/>
      </c>
      <c r="M1730" s="9">
        <f>Data!X1730+$B$11</f>
        <v/>
      </c>
      <c r="N1730" s="9">
        <f>(Data!X1730-$D$9)*$B$12+$D$9+$B$11</f>
        <v/>
      </c>
      <c r="O1730" s="9">
        <f>Data!Y1730+$B$11</f>
        <v/>
      </c>
      <c r="P1730" s="9">
        <f>(Data!Y1730-$E$9)*$B$12+$E$9+$B$11</f>
        <v/>
      </c>
    </row>
    <row r="1731">
      <c r="H1731" s="14">
        <f>Data!A1731</f>
        <v/>
      </c>
      <c r="I1731" s="9">
        <f>IF(Occurrence!J1731&gt;0,Occurrence!J1731*$B$6,0)</f>
        <v/>
      </c>
      <c r="J1731" s="9">
        <f>IF(Occurrence!J1731&gt;0,MAX(0,(Occurrence!J1731-$D$4)*$B$7+$D$4*$B$6),0)</f>
        <v/>
      </c>
      <c r="K1731" s="9">
        <f>IF(Occurrence!K1731&gt;0,Occurrence!K1731*$B$6,0)</f>
        <v/>
      </c>
      <c r="L1731" s="9">
        <f>IF(Occurrence!K1731&gt;0,MAX(0,(Occurrence!K1731-$E$4)*$B$7+$E$4*$B$6),0)</f>
        <v/>
      </c>
      <c r="M1731" s="9">
        <f>Data!X1731+$B$11</f>
        <v/>
      </c>
      <c r="N1731" s="9">
        <f>(Data!X1731-$D$9)*$B$12+$D$9+$B$11</f>
        <v/>
      </c>
      <c r="O1731" s="9">
        <f>Data!Y1731+$B$11</f>
        <v/>
      </c>
      <c r="P1731" s="9">
        <f>(Data!Y1731-$E$9)*$B$12+$E$9+$B$11</f>
        <v/>
      </c>
    </row>
    <row r="1732">
      <c r="H1732" s="14">
        <f>Data!A1732</f>
        <v/>
      </c>
      <c r="I1732" s="9">
        <f>IF(Occurrence!J1732&gt;0,Occurrence!J1732*$B$6,0)</f>
        <v/>
      </c>
      <c r="J1732" s="9">
        <f>IF(Occurrence!J1732&gt;0,MAX(0,(Occurrence!J1732-$D$4)*$B$7+$D$4*$B$6),0)</f>
        <v/>
      </c>
      <c r="K1732" s="9">
        <f>IF(Occurrence!K1732&gt;0,Occurrence!K1732*$B$6,0)</f>
        <v/>
      </c>
      <c r="L1732" s="9">
        <f>IF(Occurrence!K1732&gt;0,MAX(0,(Occurrence!K1732-$E$4)*$B$7+$E$4*$B$6),0)</f>
        <v/>
      </c>
      <c r="M1732" s="9">
        <f>Data!X1732+$B$11</f>
        <v/>
      </c>
      <c r="N1732" s="9">
        <f>(Data!X1732-$D$9)*$B$12+$D$9+$B$11</f>
        <v/>
      </c>
      <c r="O1732" s="9">
        <f>Data!Y1732+$B$11</f>
        <v/>
      </c>
      <c r="P1732" s="9">
        <f>(Data!Y1732-$E$9)*$B$12+$E$9+$B$11</f>
        <v/>
      </c>
    </row>
    <row r="1733">
      <c r="H1733" s="14">
        <f>Data!A1733</f>
        <v/>
      </c>
      <c r="I1733" s="9">
        <f>IF(Occurrence!J1733&gt;0,Occurrence!J1733*$B$6,0)</f>
        <v/>
      </c>
      <c r="J1733" s="9">
        <f>IF(Occurrence!J1733&gt;0,MAX(0,(Occurrence!J1733-$D$4)*$B$7+$D$4*$B$6),0)</f>
        <v/>
      </c>
      <c r="K1733" s="9">
        <f>IF(Occurrence!K1733&gt;0,Occurrence!K1733*$B$6,0)</f>
        <v/>
      </c>
      <c r="L1733" s="9">
        <f>IF(Occurrence!K1733&gt;0,MAX(0,(Occurrence!K1733-$E$4)*$B$7+$E$4*$B$6),0)</f>
        <v/>
      </c>
      <c r="M1733" s="9">
        <f>Data!X1733+$B$11</f>
        <v/>
      </c>
      <c r="N1733" s="9">
        <f>(Data!X1733-$D$9)*$B$12+$D$9+$B$11</f>
        <v/>
      </c>
      <c r="O1733" s="9">
        <f>Data!Y1733+$B$11</f>
        <v/>
      </c>
      <c r="P1733" s="9">
        <f>(Data!Y1733-$E$9)*$B$12+$E$9+$B$11</f>
        <v/>
      </c>
    </row>
    <row r="1734">
      <c r="H1734" s="14">
        <f>Data!A1734</f>
        <v/>
      </c>
      <c r="I1734" s="9">
        <f>IF(Occurrence!J1734&gt;0,Occurrence!J1734*$B$6,0)</f>
        <v/>
      </c>
      <c r="J1734" s="9">
        <f>IF(Occurrence!J1734&gt;0,MAX(0,(Occurrence!J1734-$D$4)*$B$7+$D$4*$B$6),0)</f>
        <v/>
      </c>
      <c r="K1734" s="9">
        <f>IF(Occurrence!K1734&gt;0,Occurrence!K1734*$B$6,0)</f>
        <v/>
      </c>
      <c r="L1734" s="9">
        <f>IF(Occurrence!K1734&gt;0,MAX(0,(Occurrence!K1734-$E$4)*$B$7+$E$4*$B$6),0)</f>
        <v/>
      </c>
      <c r="M1734" s="9">
        <f>Data!X1734+$B$11</f>
        <v/>
      </c>
      <c r="N1734" s="9">
        <f>(Data!X1734-$D$9)*$B$12+$D$9+$B$11</f>
        <v/>
      </c>
      <c r="O1734" s="9">
        <f>Data!Y1734+$B$11</f>
        <v/>
      </c>
      <c r="P1734" s="9">
        <f>(Data!Y1734-$E$9)*$B$12+$E$9+$B$11</f>
        <v/>
      </c>
    </row>
    <row r="1735">
      <c r="H1735" s="14">
        <f>Data!A1735</f>
        <v/>
      </c>
      <c r="I1735" s="9">
        <f>IF(Occurrence!J1735&gt;0,Occurrence!J1735*$B$6,0)</f>
        <v/>
      </c>
      <c r="J1735" s="9">
        <f>IF(Occurrence!J1735&gt;0,MAX(0,(Occurrence!J1735-$D$4)*$B$7+$D$4*$B$6),0)</f>
        <v/>
      </c>
      <c r="K1735" s="9">
        <f>IF(Occurrence!K1735&gt;0,Occurrence!K1735*$B$6,0)</f>
        <v/>
      </c>
      <c r="L1735" s="9">
        <f>IF(Occurrence!K1735&gt;0,MAX(0,(Occurrence!K1735-$E$4)*$B$7+$E$4*$B$6),0)</f>
        <v/>
      </c>
      <c r="M1735" s="9">
        <f>Data!X1735+$B$11</f>
        <v/>
      </c>
      <c r="N1735" s="9">
        <f>(Data!X1735-$D$9)*$B$12+$D$9+$B$11</f>
        <v/>
      </c>
      <c r="O1735" s="9">
        <f>Data!Y1735+$B$11</f>
        <v/>
      </c>
      <c r="P1735" s="9">
        <f>(Data!Y1735-$E$9)*$B$12+$E$9+$B$11</f>
        <v/>
      </c>
    </row>
    <row r="1736">
      <c r="H1736" s="14">
        <f>Data!A1736</f>
        <v/>
      </c>
      <c r="I1736" s="9">
        <f>IF(Occurrence!J1736&gt;0,Occurrence!J1736*$B$6,0)</f>
        <v/>
      </c>
      <c r="J1736" s="9">
        <f>IF(Occurrence!J1736&gt;0,MAX(0,(Occurrence!J1736-$D$4)*$B$7+$D$4*$B$6),0)</f>
        <v/>
      </c>
      <c r="K1736" s="9">
        <f>IF(Occurrence!K1736&gt;0,Occurrence!K1736*$B$6,0)</f>
        <v/>
      </c>
      <c r="L1736" s="9">
        <f>IF(Occurrence!K1736&gt;0,MAX(0,(Occurrence!K1736-$E$4)*$B$7+$E$4*$B$6),0)</f>
        <v/>
      </c>
      <c r="M1736" s="9">
        <f>Data!X1736+$B$11</f>
        <v/>
      </c>
      <c r="N1736" s="9">
        <f>(Data!X1736-$D$9)*$B$12+$D$9+$B$11</f>
        <v/>
      </c>
      <c r="O1736" s="9">
        <f>Data!Y1736+$B$11</f>
        <v/>
      </c>
      <c r="P1736" s="9">
        <f>(Data!Y1736-$E$9)*$B$12+$E$9+$B$11</f>
        <v/>
      </c>
    </row>
    <row r="1737">
      <c r="H1737" s="14">
        <f>Data!A1737</f>
        <v/>
      </c>
      <c r="I1737" s="9">
        <f>IF(Occurrence!J1737&gt;0,Occurrence!J1737*$B$6,0)</f>
        <v/>
      </c>
      <c r="J1737" s="9">
        <f>IF(Occurrence!J1737&gt;0,MAX(0,(Occurrence!J1737-$D$4)*$B$7+$D$4*$B$6),0)</f>
        <v/>
      </c>
      <c r="K1737" s="9">
        <f>IF(Occurrence!K1737&gt;0,Occurrence!K1737*$B$6,0)</f>
        <v/>
      </c>
      <c r="L1737" s="9">
        <f>IF(Occurrence!K1737&gt;0,MAX(0,(Occurrence!K1737-$E$4)*$B$7+$E$4*$B$6),0)</f>
        <v/>
      </c>
      <c r="M1737" s="9">
        <f>Data!X1737+$B$11</f>
        <v/>
      </c>
      <c r="N1737" s="9">
        <f>(Data!X1737-$D$9)*$B$12+$D$9+$B$11</f>
        <v/>
      </c>
      <c r="O1737" s="9">
        <f>Data!Y1737+$B$11</f>
        <v/>
      </c>
      <c r="P1737" s="9">
        <f>(Data!Y1737-$E$9)*$B$12+$E$9+$B$11</f>
        <v/>
      </c>
    </row>
    <row r="1738">
      <c r="H1738" s="14">
        <f>Data!A1738</f>
        <v/>
      </c>
      <c r="I1738" s="9">
        <f>IF(Occurrence!J1738&gt;0,Occurrence!J1738*$B$6,0)</f>
        <v/>
      </c>
      <c r="J1738" s="9">
        <f>IF(Occurrence!J1738&gt;0,MAX(0,(Occurrence!J1738-$D$4)*$B$7+$D$4*$B$6),0)</f>
        <v/>
      </c>
      <c r="K1738" s="9">
        <f>IF(Occurrence!K1738&gt;0,Occurrence!K1738*$B$6,0)</f>
        <v/>
      </c>
      <c r="L1738" s="9">
        <f>IF(Occurrence!K1738&gt;0,MAX(0,(Occurrence!K1738-$E$4)*$B$7+$E$4*$B$6),0)</f>
        <v/>
      </c>
      <c r="M1738" s="9">
        <f>Data!X1738+$B$11</f>
        <v/>
      </c>
      <c r="N1738" s="9">
        <f>(Data!X1738-$D$9)*$B$12+$D$9+$B$11</f>
        <v/>
      </c>
      <c r="O1738" s="9">
        <f>Data!Y1738+$B$11</f>
        <v/>
      </c>
      <c r="P1738" s="9">
        <f>(Data!Y1738-$E$9)*$B$12+$E$9+$B$11</f>
        <v/>
      </c>
    </row>
    <row r="1739">
      <c r="H1739" s="14">
        <f>Data!A1739</f>
        <v/>
      </c>
      <c r="I1739" s="9">
        <f>IF(Occurrence!J1739&gt;0,Occurrence!J1739*$B$6,0)</f>
        <v/>
      </c>
      <c r="J1739" s="9">
        <f>IF(Occurrence!J1739&gt;0,MAX(0,(Occurrence!J1739-$D$4)*$B$7+$D$4*$B$6),0)</f>
        <v/>
      </c>
      <c r="K1739" s="9">
        <f>IF(Occurrence!K1739&gt;0,Occurrence!K1739*$B$6,0)</f>
        <v/>
      </c>
      <c r="L1739" s="9">
        <f>IF(Occurrence!K1739&gt;0,MAX(0,(Occurrence!K1739-$E$4)*$B$7+$E$4*$B$6),0)</f>
        <v/>
      </c>
      <c r="M1739" s="9">
        <f>Data!X1739+$B$11</f>
        <v/>
      </c>
      <c r="N1739" s="9">
        <f>(Data!X1739-$D$9)*$B$12+$D$9+$B$11</f>
        <v/>
      </c>
      <c r="O1739" s="9">
        <f>Data!Y1739+$B$11</f>
        <v/>
      </c>
      <c r="P1739" s="9">
        <f>(Data!Y1739-$E$9)*$B$12+$E$9+$B$11</f>
        <v/>
      </c>
    </row>
    <row r="1740">
      <c r="H1740" s="14">
        <f>Data!A1740</f>
        <v/>
      </c>
      <c r="I1740" s="9">
        <f>IF(Occurrence!J1740&gt;0,Occurrence!J1740*$B$6,0)</f>
        <v/>
      </c>
      <c r="J1740" s="9">
        <f>IF(Occurrence!J1740&gt;0,MAX(0,(Occurrence!J1740-$D$4)*$B$7+$D$4*$B$6),0)</f>
        <v/>
      </c>
      <c r="K1740" s="9">
        <f>IF(Occurrence!K1740&gt;0,Occurrence!K1740*$B$6,0)</f>
        <v/>
      </c>
      <c r="L1740" s="9">
        <f>IF(Occurrence!K1740&gt;0,MAX(0,(Occurrence!K1740-$E$4)*$B$7+$E$4*$B$6),0)</f>
        <v/>
      </c>
      <c r="M1740" s="9">
        <f>Data!X1740+$B$11</f>
        <v/>
      </c>
      <c r="N1740" s="9">
        <f>(Data!X1740-$D$9)*$B$12+$D$9+$B$11</f>
        <v/>
      </c>
      <c r="O1740" s="9">
        <f>Data!Y1740+$B$11</f>
        <v/>
      </c>
      <c r="P1740" s="9">
        <f>(Data!Y1740-$E$9)*$B$12+$E$9+$B$11</f>
        <v/>
      </c>
    </row>
    <row r="1741">
      <c r="H1741" s="14">
        <f>Data!A1741</f>
        <v/>
      </c>
      <c r="I1741" s="9">
        <f>IF(Occurrence!J1741&gt;0,Occurrence!J1741*$B$6,0)</f>
        <v/>
      </c>
      <c r="J1741" s="9">
        <f>IF(Occurrence!J1741&gt;0,MAX(0,(Occurrence!J1741-$D$4)*$B$7+$D$4*$B$6),0)</f>
        <v/>
      </c>
      <c r="K1741" s="9">
        <f>IF(Occurrence!K1741&gt;0,Occurrence!K1741*$B$6,0)</f>
        <v/>
      </c>
      <c r="L1741" s="9">
        <f>IF(Occurrence!K1741&gt;0,MAX(0,(Occurrence!K1741-$E$4)*$B$7+$E$4*$B$6),0)</f>
        <v/>
      </c>
      <c r="M1741" s="9">
        <f>Data!X1741+$B$11</f>
        <v/>
      </c>
      <c r="N1741" s="9">
        <f>(Data!X1741-$D$9)*$B$12+$D$9+$B$11</f>
        <v/>
      </c>
      <c r="O1741" s="9">
        <f>Data!Y1741+$B$11</f>
        <v/>
      </c>
      <c r="P1741" s="9">
        <f>(Data!Y1741-$E$9)*$B$12+$E$9+$B$11</f>
        <v/>
      </c>
    </row>
    <row r="1742">
      <c r="H1742" s="14">
        <f>Data!A1742</f>
        <v/>
      </c>
      <c r="I1742" s="9">
        <f>IF(Occurrence!J1742&gt;0,Occurrence!J1742*$B$6,0)</f>
        <v/>
      </c>
      <c r="J1742" s="9">
        <f>IF(Occurrence!J1742&gt;0,MAX(0,(Occurrence!J1742-$D$4)*$B$7+$D$4*$B$6),0)</f>
        <v/>
      </c>
      <c r="K1742" s="9">
        <f>IF(Occurrence!K1742&gt;0,Occurrence!K1742*$B$6,0)</f>
        <v/>
      </c>
      <c r="L1742" s="9">
        <f>IF(Occurrence!K1742&gt;0,MAX(0,(Occurrence!K1742-$E$4)*$B$7+$E$4*$B$6),0)</f>
        <v/>
      </c>
      <c r="M1742" s="9">
        <f>Data!X1742+$B$11</f>
        <v/>
      </c>
      <c r="N1742" s="9">
        <f>(Data!X1742-$D$9)*$B$12+$D$9+$B$11</f>
        <v/>
      </c>
      <c r="O1742" s="9">
        <f>Data!Y1742+$B$11</f>
        <v/>
      </c>
      <c r="P1742" s="9">
        <f>(Data!Y1742-$E$9)*$B$12+$E$9+$B$11</f>
        <v/>
      </c>
    </row>
    <row r="1743">
      <c r="H1743" s="14">
        <f>Data!A1743</f>
        <v/>
      </c>
      <c r="I1743" s="9">
        <f>IF(Occurrence!J1743&gt;0,Occurrence!J1743*$B$6,0)</f>
        <v/>
      </c>
      <c r="J1743" s="9">
        <f>IF(Occurrence!J1743&gt;0,MAX(0,(Occurrence!J1743-$D$4)*$B$7+$D$4*$B$6),0)</f>
        <v/>
      </c>
      <c r="K1743" s="9">
        <f>IF(Occurrence!K1743&gt;0,Occurrence!K1743*$B$6,0)</f>
        <v/>
      </c>
      <c r="L1743" s="9">
        <f>IF(Occurrence!K1743&gt;0,MAX(0,(Occurrence!K1743-$E$4)*$B$7+$E$4*$B$6),0)</f>
        <v/>
      </c>
      <c r="M1743" s="9">
        <f>Data!X1743+$B$11</f>
        <v/>
      </c>
      <c r="N1743" s="9">
        <f>(Data!X1743-$D$9)*$B$12+$D$9+$B$11</f>
        <v/>
      </c>
      <c r="O1743" s="9">
        <f>Data!Y1743+$B$11</f>
        <v/>
      </c>
      <c r="P1743" s="9">
        <f>(Data!Y1743-$E$9)*$B$12+$E$9+$B$11</f>
        <v/>
      </c>
    </row>
    <row r="1744">
      <c r="H1744" s="14">
        <f>Data!A1744</f>
        <v/>
      </c>
      <c r="I1744" s="9">
        <f>IF(Occurrence!J1744&gt;0,Occurrence!J1744*$B$6,0)</f>
        <v/>
      </c>
      <c r="J1744" s="9">
        <f>IF(Occurrence!J1744&gt;0,MAX(0,(Occurrence!J1744-$D$4)*$B$7+$D$4*$B$6),0)</f>
        <v/>
      </c>
      <c r="K1744" s="9">
        <f>IF(Occurrence!K1744&gt;0,Occurrence!K1744*$B$6,0)</f>
        <v/>
      </c>
      <c r="L1744" s="9">
        <f>IF(Occurrence!K1744&gt;0,MAX(0,(Occurrence!K1744-$E$4)*$B$7+$E$4*$B$6),0)</f>
        <v/>
      </c>
      <c r="M1744" s="9">
        <f>Data!X1744+$B$11</f>
        <v/>
      </c>
      <c r="N1744" s="9">
        <f>(Data!X1744-$D$9)*$B$12+$D$9+$B$11</f>
        <v/>
      </c>
      <c r="O1744" s="9">
        <f>Data!Y1744+$B$11</f>
        <v/>
      </c>
      <c r="P1744" s="9">
        <f>(Data!Y1744-$E$9)*$B$12+$E$9+$B$11</f>
        <v/>
      </c>
    </row>
    <row r="1745">
      <c r="H1745" s="14">
        <f>Data!A1745</f>
        <v/>
      </c>
      <c r="I1745" s="9">
        <f>IF(Occurrence!J1745&gt;0,Occurrence!J1745*$B$6,0)</f>
        <v/>
      </c>
      <c r="J1745" s="9">
        <f>IF(Occurrence!J1745&gt;0,MAX(0,(Occurrence!J1745-$D$4)*$B$7+$D$4*$B$6),0)</f>
        <v/>
      </c>
      <c r="K1745" s="9">
        <f>IF(Occurrence!K1745&gt;0,Occurrence!K1745*$B$6,0)</f>
        <v/>
      </c>
      <c r="L1745" s="9">
        <f>IF(Occurrence!K1745&gt;0,MAX(0,(Occurrence!K1745-$E$4)*$B$7+$E$4*$B$6),0)</f>
        <v/>
      </c>
      <c r="M1745" s="9">
        <f>Data!X1745+$B$11</f>
        <v/>
      </c>
      <c r="N1745" s="9">
        <f>(Data!X1745-$D$9)*$B$12+$D$9+$B$11</f>
        <v/>
      </c>
      <c r="O1745" s="9">
        <f>Data!Y1745+$B$11</f>
        <v/>
      </c>
      <c r="P1745" s="9">
        <f>(Data!Y1745-$E$9)*$B$12+$E$9+$B$11</f>
        <v/>
      </c>
    </row>
    <row r="1746">
      <c r="H1746" s="14">
        <f>Data!A1746</f>
        <v/>
      </c>
      <c r="I1746" s="9">
        <f>IF(Occurrence!J1746&gt;0,Occurrence!J1746*$B$6,0)</f>
        <v/>
      </c>
      <c r="J1746" s="9">
        <f>IF(Occurrence!J1746&gt;0,MAX(0,(Occurrence!J1746-$D$4)*$B$7+$D$4*$B$6),0)</f>
        <v/>
      </c>
      <c r="K1746" s="9">
        <f>IF(Occurrence!K1746&gt;0,Occurrence!K1746*$B$6,0)</f>
        <v/>
      </c>
      <c r="L1746" s="9">
        <f>IF(Occurrence!K1746&gt;0,MAX(0,(Occurrence!K1746-$E$4)*$B$7+$E$4*$B$6),0)</f>
        <v/>
      </c>
      <c r="M1746" s="9">
        <f>Data!X1746+$B$11</f>
        <v/>
      </c>
      <c r="N1746" s="9">
        <f>(Data!X1746-$D$9)*$B$12+$D$9+$B$11</f>
        <v/>
      </c>
      <c r="O1746" s="9">
        <f>Data!Y1746+$B$11</f>
        <v/>
      </c>
      <c r="P1746" s="9">
        <f>(Data!Y1746-$E$9)*$B$12+$E$9+$B$11</f>
        <v/>
      </c>
    </row>
    <row r="1747">
      <c r="H1747" s="14">
        <f>Data!A1747</f>
        <v/>
      </c>
      <c r="I1747" s="9">
        <f>IF(Occurrence!J1747&gt;0,Occurrence!J1747*$B$6,0)</f>
        <v/>
      </c>
      <c r="J1747" s="9">
        <f>IF(Occurrence!J1747&gt;0,MAX(0,(Occurrence!J1747-$D$4)*$B$7+$D$4*$B$6),0)</f>
        <v/>
      </c>
      <c r="K1747" s="9">
        <f>IF(Occurrence!K1747&gt;0,Occurrence!K1747*$B$6,0)</f>
        <v/>
      </c>
      <c r="L1747" s="9">
        <f>IF(Occurrence!K1747&gt;0,MAX(0,(Occurrence!K1747-$E$4)*$B$7+$E$4*$B$6),0)</f>
        <v/>
      </c>
      <c r="M1747" s="9">
        <f>Data!X1747+$B$11</f>
        <v/>
      </c>
      <c r="N1747" s="9">
        <f>(Data!X1747-$D$9)*$B$12+$D$9+$B$11</f>
        <v/>
      </c>
      <c r="O1747" s="9">
        <f>Data!Y1747+$B$11</f>
        <v/>
      </c>
      <c r="P1747" s="9">
        <f>(Data!Y1747-$E$9)*$B$12+$E$9+$B$11</f>
        <v/>
      </c>
    </row>
    <row r="1748">
      <c r="H1748" s="14">
        <f>Data!A1748</f>
        <v/>
      </c>
      <c r="I1748" s="9">
        <f>IF(Occurrence!J1748&gt;0,Occurrence!J1748*$B$6,0)</f>
        <v/>
      </c>
      <c r="J1748" s="9">
        <f>IF(Occurrence!J1748&gt;0,MAX(0,(Occurrence!J1748-$D$4)*$B$7+$D$4*$B$6),0)</f>
        <v/>
      </c>
      <c r="K1748" s="9">
        <f>IF(Occurrence!K1748&gt;0,Occurrence!K1748*$B$6,0)</f>
        <v/>
      </c>
      <c r="L1748" s="9">
        <f>IF(Occurrence!K1748&gt;0,MAX(0,(Occurrence!K1748-$E$4)*$B$7+$E$4*$B$6),0)</f>
        <v/>
      </c>
      <c r="M1748" s="9">
        <f>Data!X1748+$B$11</f>
        <v/>
      </c>
      <c r="N1748" s="9">
        <f>(Data!X1748-$D$9)*$B$12+$D$9+$B$11</f>
        <v/>
      </c>
      <c r="O1748" s="9">
        <f>Data!Y1748+$B$11</f>
        <v/>
      </c>
      <c r="P1748" s="9">
        <f>(Data!Y1748-$E$9)*$B$12+$E$9+$B$11</f>
        <v/>
      </c>
    </row>
    <row r="1749">
      <c r="H1749" s="14">
        <f>Data!A1749</f>
        <v/>
      </c>
      <c r="I1749" s="9">
        <f>IF(Occurrence!J1749&gt;0,Occurrence!J1749*$B$6,0)</f>
        <v/>
      </c>
      <c r="J1749" s="9">
        <f>IF(Occurrence!J1749&gt;0,MAX(0,(Occurrence!J1749-$D$4)*$B$7+$D$4*$B$6),0)</f>
        <v/>
      </c>
      <c r="K1749" s="9">
        <f>IF(Occurrence!K1749&gt;0,Occurrence!K1749*$B$6,0)</f>
        <v/>
      </c>
      <c r="L1749" s="9">
        <f>IF(Occurrence!K1749&gt;0,MAX(0,(Occurrence!K1749-$E$4)*$B$7+$E$4*$B$6),0)</f>
        <v/>
      </c>
      <c r="M1749" s="9">
        <f>Data!X1749+$B$11</f>
        <v/>
      </c>
      <c r="N1749" s="9">
        <f>(Data!X1749-$D$9)*$B$12+$D$9+$B$11</f>
        <v/>
      </c>
      <c r="O1749" s="9">
        <f>Data!Y1749+$B$11</f>
        <v/>
      </c>
      <c r="P1749" s="9">
        <f>(Data!Y1749-$E$9)*$B$12+$E$9+$B$11</f>
        <v/>
      </c>
    </row>
    <row r="1750">
      <c r="H1750" s="14">
        <f>Data!A1750</f>
        <v/>
      </c>
      <c r="I1750" s="9">
        <f>IF(Occurrence!J1750&gt;0,Occurrence!J1750*$B$6,0)</f>
        <v/>
      </c>
      <c r="J1750" s="9">
        <f>IF(Occurrence!J1750&gt;0,MAX(0,(Occurrence!J1750-$D$4)*$B$7+$D$4*$B$6),0)</f>
        <v/>
      </c>
      <c r="K1750" s="9">
        <f>IF(Occurrence!K1750&gt;0,Occurrence!K1750*$B$6,0)</f>
        <v/>
      </c>
      <c r="L1750" s="9">
        <f>IF(Occurrence!K1750&gt;0,MAX(0,(Occurrence!K1750-$E$4)*$B$7+$E$4*$B$6),0)</f>
        <v/>
      </c>
      <c r="M1750" s="9">
        <f>Data!X1750+$B$11</f>
        <v/>
      </c>
      <c r="N1750" s="9">
        <f>(Data!X1750-$D$9)*$B$12+$D$9+$B$11</f>
        <v/>
      </c>
      <c r="O1750" s="9">
        <f>Data!Y1750+$B$11</f>
        <v/>
      </c>
      <c r="P1750" s="9">
        <f>(Data!Y1750-$E$9)*$B$12+$E$9+$B$11</f>
        <v/>
      </c>
    </row>
    <row r="1751">
      <c r="H1751" s="14">
        <f>Data!A1751</f>
        <v/>
      </c>
      <c r="I1751" s="9">
        <f>IF(Occurrence!J1751&gt;0,Occurrence!J1751*$B$6,0)</f>
        <v/>
      </c>
      <c r="J1751" s="9">
        <f>IF(Occurrence!J1751&gt;0,MAX(0,(Occurrence!J1751-$D$4)*$B$7+$D$4*$B$6),0)</f>
        <v/>
      </c>
      <c r="K1751" s="9">
        <f>IF(Occurrence!K1751&gt;0,Occurrence!K1751*$B$6,0)</f>
        <v/>
      </c>
      <c r="L1751" s="9">
        <f>IF(Occurrence!K1751&gt;0,MAX(0,(Occurrence!K1751-$E$4)*$B$7+$E$4*$B$6),0)</f>
        <v/>
      </c>
      <c r="M1751" s="9">
        <f>Data!X1751+$B$11</f>
        <v/>
      </c>
      <c r="N1751" s="9">
        <f>(Data!X1751-$D$9)*$B$12+$D$9+$B$11</f>
        <v/>
      </c>
      <c r="O1751" s="9">
        <f>Data!Y1751+$B$11</f>
        <v/>
      </c>
      <c r="P1751" s="9">
        <f>(Data!Y1751-$E$9)*$B$12+$E$9+$B$11</f>
        <v/>
      </c>
    </row>
    <row r="1752">
      <c r="H1752" s="14">
        <f>Data!A1752</f>
        <v/>
      </c>
      <c r="I1752" s="9">
        <f>IF(Occurrence!J1752&gt;0,Occurrence!J1752*$B$6,0)</f>
        <v/>
      </c>
      <c r="J1752" s="9">
        <f>IF(Occurrence!J1752&gt;0,MAX(0,(Occurrence!J1752-$D$4)*$B$7+$D$4*$B$6),0)</f>
        <v/>
      </c>
      <c r="K1752" s="9">
        <f>IF(Occurrence!K1752&gt;0,Occurrence!K1752*$B$6,0)</f>
        <v/>
      </c>
      <c r="L1752" s="9">
        <f>IF(Occurrence!K1752&gt;0,MAX(0,(Occurrence!K1752-$E$4)*$B$7+$E$4*$B$6),0)</f>
        <v/>
      </c>
      <c r="M1752" s="9">
        <f>Data!X1752+$B$11</f>
        <v/>
      </c>
      <c r="N1752" s="9">
        <f>(Data!X1752-$D$9)*$B$12+$D$9+$B$11</f>
        <v/>
      </c>
      <c r="O1752" s="9">
        <f>Data!Y1752+$B$11</f>
        <v/>
      </c>
      <c r="P1752" s="9">
        <f>(Data!Y1752-$E$9)*$B$12+$E$9+$B$11</f>
        <v/>
      </c>
    </row>
    <row r="1753">
      <c r="H1753" s="14">
        <f>Data!A1753</f>
        <v/>
      </c>
      <c r="I1753" s="9">
        <f>IF(Occurrence!J1753&gt;0,Occurrence!J1753*$B$6,0)</f>
        <v/>
      </c>
      <c r="J1753" s="9">
        <f>IF(Occurrence!J1753&gt;0,MAX(0,(Occurrence!J1753-$D$4)*$B$7+$D$4*$B$6),0)</f>
        <v/>
      </c>
      <c r="K1753" s="9">
        <f>IF(Occurrence!K1753&gt;0,Occurrence!K1753*$B$6,0)</f>
        <v/>
      </c>
      <c r="L1753" s="9">
        <f>IF(Occurrence!K1753&gt;0,MAX(0,(Occurrence!K1753-$E$4)*$B$7+$E$4*$B$6),0)</f>
        <v/>
      </c>
      <c r="M1753" s="9">
        <f>Data!X1753+$B$11</f>
        <v/>
      </c>
      <c r="N1753" s="9">
        <f>(Data!X1753-$D$9)*$B$12+$D$9+$B$11</f>
        <v/>
      </c>
      <c r="O1753" s="9">
        <f>Data!Y1753+$B$11</f>
        <v/>
      </c>
      <c r="P1753" s="9">
        <f>(Data!Y1753-$E$9)*$B$12+$E$9+$B$11</f>
        <v/>
      </c>
    </row>
    <row r="1754">
      <c r="H1754" s="14">
        <f>Data!A1754</f>
        <v/>
      </c>
      <c r="I1754" s="9">
        <f>IF(Occurrence!J1754&gt;0,Occurrence!J1754*$B$6,0)</f>
        <v/>
      </c>
      <c r="J1754" s="9">
        <f>IF(Occurrence!J1754&gt;0,MAX(0,(Occurrence!J1754-$D$4)*$B$7+$D$4*$B$6),0)</f>
        <v/>
      </c>
      <c r="K1754" s="9">
        <f>IF(Occurrence!K1754&gt;0,Occurrence!K1754*$B$6,0)</f>
        <v/>
      </c>
      <c r="L1754" s="9">
        <f>IF(Occurrence!K1754&gt;0,MAX(0,(Occurrence!K1754-$E$4)*$B$7+$E$4*$B$6),0)</f>
        <v/>
      </c>
      <c r="M1754" s="9">
        <f>Data!X1754+$B$11</f>
        <v/>
      </c>
      <c r="N1754" s="9">
        <f>(Data!X1754-$D$9)*$B$12+$D$9+$B$11</f>
        <v/>
      </c>
      <c r="O1754" s="9">
        <f>Data!Y1754+$B$11</f>
        <v/>
      </c>
      <c r="P1754" s="9">
        <f>(Data!Y1754-$E$9)*$B$12+$E$9+$B$11</f>
        <v/>
      </c>
    </row>
    <row r="1755">
      <c r="H1755" s="14">
        <f>Data!A1755</f>
        <v/>
      </c>
      <c r="I1755" s="9">
        <f>IF(Occurrence!J1755&gt;0,Occurrence!J1755*$B$6,0)</f>
        <v/>
      </c>
      <c r="J1755" s="9">
        <f>IF(Occurrence!J1755&gt;0,MAX(0,(Occurrence!J1755-$D$4)*$B$7+$D$4*$B$6),0)</f>
        <v/>
      </c>
      <c r="K1755" s="9">
        <f>IF(Occurrence!K1755&gt;0,Occurrence!K1755*$B$6,0)</f>
        <v/>
      </c>
      <c r="L1755" s="9">
        <f>IF(Occurrence!K1755&gt;0,MAX(0,(Occurrence!K1755-$E$4)*$B$7+$E$4*$B$6),0)</f>
        <v/>
      </c>
      <c r="M1755" s="9">
        <f>Data!X1755+$B$11</f>
        <v/>
      </c>
      <c r="N1755" s="9">
        <f>(Data!X1755-$D$9)*$B$12+$D$9+$B$11</f>
        <v/>
      </c>
      <c r="O1755" s="9">
        <f>Data!Y1755+$B$11</f>
        <v/>
      </c>
      <c r="P1755" s="9">
        <f>(Data!Y1755-$E$9)*$B$12+$E$9+$B$11</f>
        <v/>
      </c>
    </row>
    <row r="1756">
      <c r="H1756" s="14">
        <f>Data!A1756</f>
        <v/>
      </c>
      <c r="I1756" s="9">
        <f>IF(Occurrence!J1756&gt;0,Occurrence!J1756*$B$6,0)</f>
        <v/>
      </c>
      <c r="J1756" s="9">
        <f>IF(Occurrence!J1756&gt;0,MAX(0,(Occurrence!J1756-$D$4)*$B$7+$D$4*$B$6),0)</f>
        <v/>
      </c>
      <c r="K1756" s="9">
        <f>IF(Occurrence!K1756&gt;0,Occurrence!K1756*$B$6,0)</f>
        <v/>
      </c>
      <c r="L1756" s="9">
        <f>IF(Occurrence!K1756&gt;0,MAX(0,(Occurrence!K1756-$E$4)*$B$7+$E$4*$B$6),0)</f>
        <v/>
      </c>
      <c r="M1756" s="9">
        <f>Data!X1756+$B$11</f>
        <v/>
      </c>
      <c r="N1756" s="9">
        <f>(Data!X1756-$D$9)*$B$12+$D$9+$B$11</f>
        <v/>
      </c>
      <c r="O1756" s="9">
        <f>Data!Y1756+$B$11</f>
        <v/>
      </c>
      <c r="P1756" s="9">
        <f>(Data!Y1756-$E$9)*$B$12+$E$9+$B$11</f>
        <v/>
      </c>
    </row>
    <row r="1757">
      <c r="H1757" s="14">
        <f>Data!A1757</f>
        <v/>
      </c>
      <c r="I1757" s="9">
        <f>IF(Occurrence!J1757&gt;0,Occurrence!J1757*$B$6,0)</f>
        <v/>
      </c>
      <c r="J1757" s="9">
        <f>IF(Occurrence!J1757&gt;0,MAX(0,(Occurrence!J1757-$D$4)*$B$7+$D$4*$B$6),0)</f>
        <v/>
      </c>
      <c r="K1757" s="9">
        <f>IF(Occurrence!K1757&gt;0,Occurrence!K1757*$B$6,0)</f>
        <v/>
      </c>
      <c r="L1757" s="9">
        <f>IF(Occurrence!K1757&gt;0,MAX(0,(Occurrence!K1757-$E$4)*$B$7+$E$4*$B$6),0)</f>
        <v/>
      </c>
      <c r="M1757" s="9">
        <f>Data!X1757+$B$11</f>
        <v/>
      </c>
      <c r="N1757" s="9">
        <f>(Data!X1757-$D$9)*$B$12+$D$9+$B$11</f>
        <v/>
      </c>
      <c r="O1757" s="9">
        <f>Data!Y1757+$B$11</f>
        <v/>
      </c>
      <c r="P1757" s="9">
        <f>(Data!Y1757-$E$9)*$B$12+$E$9+$B$11</f>
        <v/>
      </c>
    </row>
    <row r="1758">
      <c r="H1758" s="14">
        <f>Data!A1758</f>
        <v/>
      </c>
      <c r="I1758" s="9">
        <f>IF(Occurrence!J1758&gt;0,Occurrence!J1758*$B$6,0)</f>
        <v/>
      </c>
      <c r="J1758" s="9">
        <f>IF(Occurrence!J1758&gt;0,MAX(0,(Occurrence!J1758-$D$4)*$B$7+$D$4*$B$6),0)</f>
        <v/>
      </c>
      <c r="K1758" s="9">
        <f>IF(Occurrence!K1758&gt;0,Occurrence!K1758*$B$6,0)</f>
        <v/>
      </c>
      <c r="L1758" s="9">
        <f>IF(Occurrence!K1758&gt;0,MAX(0,(Occurrence!K1758-$E$4)*$B$7+$E$4*$B$6),0)</f>
        <v/>
      </c>
      <c r="M1758" s="9">
        <f>Data!X1758+$B$11</f>
        <v/>
      </c>
      <c r="N1758" s="9">
        <f>(Data!X1758-$D$9)*$B$12+$D$9+$B$11</f>
        <v/>
      </c>
      <c r="O1758" s="9">
        <f>Data!Y1758+$B$11</f>
        <v/>
      </c>
      <c r="P1758" s="9">
        <f>(Data!Y1758-$E$9)*$B$12+$E$9+$B$11</f>
        <v/>
      </c>
    </row>
    <row r="1759">
      <c r="H1759" s="14">
        <f>Data!A1759</f>
        <v/>
      </c>
      <c r="I1759" s="9">
        <f>IF(Occurrence!J1759&gt;0,Occurrence!J1759*$B$6,0)</f>
        <v/>
      </c>
      <c r="J1759" s="9">
        <f>IF(Occurrence!J1759&gt;0,MAX(0,(Occurrence!J1759-$D$4)*$B$7+$D$4*$B$6),0)</f>
        <v/>
      </c>
      <c r="K1759" s="9">
        <f>IF(Occurrence!K1759&gt;0,Occurrence!K1759*$B$6,0)</f>
        <v/>
      </c>
      <c r="L1759" s="9">
        <f>IF(Occurrence!K1759&gt;0,MAX(0,(Occurrence!K1759-$E$4)*$B$7+$E$4*$B$6),0)</f>
        <v/>
      </c>
      <c r="M1759" s="9">
        <f>Data!X1759+$B$11</f>
        <v/>
      </c>
      <c r="N1759" s="9">
        <f>(Data!X1759-$D$9)*$B$12+$D$9+$B$11</f>
        <v/>
      </c>
      <c r="O1759" s="9">
        <f>Data!Y1759+$B$11</f>
        <v/>
      </c>
      <c r="P1759" s="9">
        <f>(Data!Y1759-$E$9)*$B$12+$E$9+$B$11</f>
        <v/>
      </c>
    </row>
    <row r="1760">
      <c r="H1760" s="14">
        <f>Data!A1760</f>
        <v/>
      </c>
      <c r="I1760" s="9">
        <f>IF(Occurrence!J1760&gt;0,Occurrence!J1760*$B$6,0)</f>
        <v/>
      </c>
      <c r="J1760" s="9">
        <f>IF(Occurrence!J1760&gt;0,MAX(0,(Occurrence!J1760-$D$4)*$B$7+$D$4*$B$6),0)</f>
        <v/>
      </c>
      <c r="K1760" s="9">
        <f>IF(Occurrence!K1760&gt;0,Occurrence!K1760*$B$6,0)</f>
        <v/>
      </c>
      <c r="L1760" s="9">
        <f>IF(Occurrence!K1760&gt;0,MAX(0,(Occurrence!K1760-$E$4)*$B$7+$E$4*$B$6),0)</f>
        <v/>
      </c>
      <c r="M1760" s="9">
        <f>Data!X1760+$B$11</f>
        <v/>
      </c>
      <c r="N1760" s="9">
        <f>(Data!X1760-$D$9)*$B$12+$D$9+$B$11</f>
        <v/>
      </c>
      <c r="O1760" s="9">
        <f>Data!Y1760+$B$11</f>
        <v/>
      </c>
      <c r="P1760" s="9">
        <f>(Data!Y1760-$E$9)*$B$12+$E$9+$B$11</f>
        <v/>
      </c>
    </row>
    <row r="1761">
      <c r="H1761" s="14">
        <f>Data!A1761</f>
        <v/>
      </c>
      <c r="I1761" s="9">
        <f>IF(Occurrence!J1761&gt;0,Occurrence!J1761*$B$6,0)</f>
        <v/>
      </c>
      <c r="J1761" s="9">
        <f>IF(Occurrence!J1761&gt;0,MAX(0,(Occurrence!J1761-$D$4)*$B$7+$D$4*$B$6),0)</f>
        <v/>
      </c>
      <c r="K1761" s="9">
        <f>IF(Occurrence!K1761&gt;0,Occurrence!K1761*$B$6,0)</f>
        <v/>
      </c>
      <c r="L1761" s="9">
        <f>IF(Occurrence!K1761&gt;0,MAX(0,(Occurrence!K1761-$E$4)*$B$7+$E$4*$B$6),0)</f>
        <v/>
      </c>
      <c r="M1761" s="9">
        <f>Data!X1761+$B$11</f>
        <v/>
      </c>
      <c r="N1761" s="9">
        <f>(Data!X1761-$D$9)*$B$12+$D$9+$B$11</f>
        <v/>
      </c>
      <c r="O1761" s="9">
        <f>Data!Y1761+$B$11</f>
        <v/>
      </c>
      <c r="P1761" s="9">
        <f>(Data!Y1761-$E$9)*$B$12+$E$9+$B$11</f>
        <v/>
      </c>
    </row>
    <row r="1762">
      <c r="H1762" s="14">
        <f>Data!A1762</f>
        <v/>
      </c>
      <c r="I1762" s="9">
        <f>IF(Occurrence!J1762&gt;0,Occurrence!J1762*$B$6,0)</f>
        <v/>
      </c>
      <c r="J1762" s="9">
        <f>IF(Occurrence!J1762&gt;0,MAX(0,(Occurrence!J1762-$D$4)*$B$7+$D$4*$B$6),0)</f>
        <v/>
      </c>
      <c r="K1762" s="9">
        <f>IF(Occurrence!K1762&gt;0,Occurrence!K1762*$B$6,0)</f>
        <v/>
      </c>
      <c r="L1762" s="9">
        <f>IF(Occurrence!K1762&gt;0,MAX(0,(Occurrence!K1762-$E$4)*$B$7+$E$4*$B$6),0)</f>
        <v/>
      </c>
      <c r="M1762" s="9">
        <f>Data!X1762+$B$11</f>
        <v/>
      </c>
      <c r="N1762" s="9">
        <f>(Data!X1762-$D$9)*$B$12+$D$9+$B$11</f>
        <v/>
      </c>
      <c r="O1762" s="9">
        <f>Data!Y1762+$B$11</f>
        <v/>
      </c>
      <c r="P1762" s="9">
        <f>(Data!Y1762-$E$9)*$B$12+$E$9+$B$11</f>
        <v/>
      </c>
    </row>
    <row r="1763">
      <c r="H1763" s="14">
        <f>Data!A1763</f>
        <v/>
      </c>
      <c r="I1763" s="9">
        <f>IF(Occurrence!J1763&gt;0,Occurrence!J1763*$B$6,0)</f>
        <v/>
      </c>
      <c r="J1763" s="9">
        <f>IF(Occurrence!J1763&gt;0,MAX(0,(Occurrence!J1763-$D$4)*$B$7+$D$4*$B$6),0)</f>
        <v/>
      </c>
      <c r="K1763" s="9">
        <f>IF(Occurrence!K1763&gt;0,Occurrence!K1763*$B$6,0)</f>
        <v/>
      </c>
      <c r="L1763" s="9">
        <f>IF(Occurrence!K1763&gt;0,MAX(0,(Occurrence!K1763-$E$4)*$B$7+$E$4*$B$6),0)</f>
        <v/>
      </c>
      <c r="M1763" s="9">
        <f>Data!X1763+$B$11</f>
        <v/>
      </c>
      <c r="N1763" s="9">
        <f>(Data!X1763-$D$9)*$B$12+$D$9+$B$11</f>
        <v/>
      </c>
      <c r="O1763" s="9">
        <f>Data!Y1763+$B$11</f>
        <v/>
      </c>
      <c r="P1763" s="9">
        <f>(Data!Y1763-$E$9)*$B$12+$E$9+$B$11</f>
        <v/>
      </c>
    </row>
    <row r="1764">
      <c r="H1764" s="14">
        <f>Data!A1764</f>
        <v/>
      </c>
      <c r="I1764" s="9">
        <f>IF(Occurrence!J1764&gt;0,Occurrence!J1764*$B$6,0)</f>
        <v/>
      </c>
      <c r="J1764" s="9">
        <f>IF(Occurrence!J1764&gt;0,MAX(0,(Occurrence!J1764-$D$4)*$B$7+$D$4*$B$6),0)</f>
        <v/>
      </c>
      <c r="K1764" s="9">
        <f>IF(Occurrence!K1764&gt;0,Occurrence!K1764*$B$6,0)</f>
        <v/>
      </c>
      <c r="L1764" s="9">
        <f>IF(Occurrence!K1764&gt;0,MAX(0,(Occurrence!K1764-$E$4)*$B$7+$E$4*$B$6),0)</f>
        <v/>
      </c>
      <c r="M1764" s="9">
        <f>Data!X1764+$B$11</f>
        <v/>
      </c>
      <c r="N1764" s="9">
        <f>(Data!X1764-$D$9)*$B$12+$D$9+$B$11</f>
        <v/>
      </c>
      <c r="O1764" s="9">
        <f>Data!Y1764+$B$11</f>
        <v/>
      </c>
      <c r="P1764" s="9">
        <f>(Data!Y1764-$E$9)*$B$12+$E$9+$B$11</f>
        <v/>
      </c>
    </row>
    <row r="1765">
      <c r="H1765" s="14">
        <f>Data!A1765</f>
        <v/>
      </c>
      <c r="I1765" s="9">
        <f>IF(Occurrence!J1765&gt;0,Occurrence!J1765*$B$6,0)</f>
        <v/>
      </c>
      <c r="J1765" s="9">
        <f>IF(Occurrence!J1765&gt;0,MAX(0,(Occurrence!J1765-$D$4)*$B$7+$D$4*$B$6),0)</f>
        <v/>
      </c>
      <c r="K1765" s="9">
        <f>IF(Occurrence!K1765&gt;0,Occurrence!K1765*$B$6,0)</f>
        <v/>
      </c>
      <c r="L1765" s="9">
        <f>IF(Occurrence!K1765&gt;0,MAX(0,(Occurrence!K1765-$E$4)*$B$7+$E$4*$B$6),0)</f>
        <v/>
      </c>
      <c r="M1765" s="9">
        <f>Data!X1765+$B$11</f>
        <v/>
      </c>
      <c r="N1765" s="9">
        <f>(Data!X1765-$D$9)*$B$12+$D$9+$B$11</f>
        <v/>
      </c>
      <c r="O1765" s="9">
        <f>Data!Y1765+$B$11</f>
        <v/>
      </c>
      <c r="P1765" s="9">
        <f>(Data!Y1765-$E$9)*$B$12+$E$9+$B$11</f>
        <v/>
      </c>
    </row>
    <row r="1766">
      <c r="H1766" s="14">
        <f>Data!A1766</f>
        <v/>
      </c>
      <c r="I1766" s="9">
        <f>IF(Occurrence!J1766&gt;0,Occurrence!J1766*$B$6,0)</f>
        <v/>
      </c>
      <c r="J1766" s="9">
        <f>IF(Occurrence!J1766&gt;0,MAX(0,(Occurrence!J1766-$D$4)*$B$7+$D$4*$B$6),0)</f>
        <v/>
      </c>
      <c r="K1766" s="9">
        <f>IF(Occurrence!K1766&gt;0,Occurrence!K1766*$B$6,0)</f>
        <v/>
      </c>
      <c r="L1766" s="9">
        <f>IF(Occurrence!K1766&gt;0,MAX(0,(Occurrence!K1766-$E$4)*$B$7+$E$4*$B$6),0)</f>
        <v/>
      </c>
      <c r="M1766" s="9">
        <f>Data!X1766+$B$11</f>
        <v/>
      </c>
      <c r="N1766" s="9">
        <f>(Data!X1766-$D$9)*$B$12+$D$9+$B$11</f>
        <v/>
      </c>
      <c r="O1766" s="9">
        <f>Data!Y1766+$B$11</f>
        <v/>
      </c>
      <c r="P1766" s="9">
        <f>(Data!Y1766-$E$9)*$B$12+$E$9+$B$11</f>
        <v/>
      </c>
    </row>
    <row r="1767">
      <c r="H1767" s="14">
        <f>Data!A1767</f>
        <v/>
      </c>
      <c r="I1767" s="9">
        <f>IF(Occurrence!J1767&gt;0,Occurrence!J1767*$B$6,0)</f>
        <v/>
      </c>
      <c r="J1767" s="9">
        <f>IF(Occurrence!J1767&gt;0,MAX(0,(Occurrence!J1767-$D$4)*$B$7+$D$4*$B$6),0)</f>
        <v/>
      </c>
      <c r="K1767" s="9">
        <f>IF(Occurrence!K1767&gt;0,Occurrence!K1767*$B$6,0)</f>
        <v/>
      </c>
      <c r="L1767" s="9">
        <f>IF(Occurrence!K1767&gt;0,MAX(0,(Occurrence!K1767-$E$4)*$B$7+$E$4*$B$6),0)</f>
        <v/>
      </c>
      <c r="M1767" s="9">
        <f>Data!X1767+$B$11</f>
        <v/>
      </c>
      <c r="N1767" s="9">
        <f>(Data!X1767-$D$9)*$B$12+$D$9+$B$11</f>
        <v/>
      </c>
      <c r="O1767" s="9">
        <f>Data!Y1767+$B$11</f>
        <v/>
      </c>
      <c r="P1767" s="9">
        <f>(Data!Y1767-$E$9)*$B$12+$E$9+$B$11</f>
        <v/>
      </c>
    </row>
    <row r="1768">
      <c r="H1768" s="14">
        <f>Data!A1768</f>
        <v/>
      </c>
      <c r="I1768" s="9">
        <f>IF(Occurrence!J1768&gt;0,Occurrence!J1768*$B$6,0)</f>
        <v/>
      </c>
      <c r="J1768" s="9">
        <f>IF(Occurrence!J1768&gt;0,MAX(0,(Occurrence!J1768-$D$4)*$B$7+$D$4*$B$6),0)</f>
        <v/>
      </c>
      <c r="K1768" s="9">
        <f>IF(Occurrence!K1768&gt;0,Occurrence!K1768*$B$6,0)</f>
        <v/>
      </c>
      <c r="L1768" s="9">
        <f>IF(Occurrence!K1768&gt;0,MAX(0,(Occurrence!K1768-$E$4)*$B$7+$E$4*$B$6),0)</f>
        <v/>
      </c>
      <c r="M1768" s="9">
        <f>Data!X1768+$B$11</f>
        <v/>
      </c>
      <c r="N1768" s="9">
        <f>(Data!X1768-$D$9)*$B$12+$D$9+$B$11</f>
        <v/>
      </c>
      <c r="O1768" s="9">
        <f>Data!Y1768+$B$11</f>
        <v/>
      </c>
      <c r="P1768" s="9">
        <f>(Data!Y1768-$E$9)*$B$12+$E$9+$B$11</f>
        <v/>
      </c>
    </row>
    <row r="1769">
      <c r="H1769" s="14">
        <f>Data!A1769</f>
        <v/>
      </c>
      <c r="I1769" s="9">
        <f>IF(Occurrence!J1769&gt;0,Occurrence!J1769*$B$6,0)</f>
        <v/>
      </c>
      <c r="J1769" s="9">
        <f>IF(Occurrence!J1769&gt;0,MAX(0,(Occurrence!J1769-$D$4)*$B$7+$D$4*$B$6),0)</f>
        <v/>
      </c>
      <c r="K1769" s="9">
        <f>IF(Occurrence!K1769&gt;0,Occurrence!K1769*$B$6,0)</f>
        <v/>
      </c>
      <c r="L1769" s="9">
        <f>IF(Occurrence!K1769&gt;0,MAX(0,(Occurrence!K1769-$E$4)*$B$7+$E$4*$B$6),0)</f>
        <v/>
      </c>
      <c r="M1769" s="9">
        <f>Data!X1769+$B$11</f>
        <v/>
      </c>
      <c r="N1769" s="9">
        <f>(Data!X1769-$D$9)*$B$12+$D$9+$B$11</f>
        <v/>
      </c>
      <c r="O1769" s="9">
        <f>Data!Y1769+$B$11</f>
        <v/>
      </c>
      <c r="P1769" s="9">
        <f>(Data!Y1769-$E$9)*$B$12+$E$9+$B$11</f>
        <v/>
      </c>
    </row>
    <row r="1770">
      <c r="H1770" s="14">
        <f>Data!A1770</f>
        <v/>
      </c>
      <c r="I1770" s="9">
        <f>IF(Occurrence!J1770&gt;0,Occurrence!J1770*$B$6,0)</f>
        <v/>
      </c>
      <c r="J1770" s="9">
        <f>IF(Occurrence!J1770&gt;0,MAX(0,(Occurrence!J1770-$D$4)*$B$7+$D$4*$B$6),0)</f>
        <v/>
      </c>
      <c r="K1770" s="9">
        <f>IF(Occurrence!K1770&gt;0,Occurrence!K1770*$B$6,0)</f>
        <v/>
      </c>
      <c r="L1770" s="9">
        <f>IF(Occurrence!K1770&gt;0,MAX(0,(Occurrence!K1770-$E$4)*$B$7+$E$4*$B$6),0)</f>
        <v/>
      </c>
      <c r="M1770" s="9">
        <f>Data!X1770+$B$11</f>
        <v/>
      </c>
      <c r="N1770" s="9">
        <f>(Data!X1770-$D$9)*$B$12+$D$9+$B$11</f>
        <v/>
      </c>
      <c r="O1770" s="9">
        <f>Data!Y1770+$B$11</f>
        <v/>
      </c>
      <c r="P1770" s="9">
        <f>(Data!Y1770-$E$9)*$B$12+$E$9+$B$11</f>
        <v/>
      </c>
    </row>
    <row r="1771">
      <c r="H1771" s="14">
        <f>Data!A1771</f>
        <v/>
      </c>
      <c r="I1771" s="9">
        <f>IF(Occurrence!J1771&gt;0,Occurrence!J1771*$B$6,0)</f>
        <v/>
      </c>
      <c r="J1771" s="9">
        <f>IF(Occurrence!J1771&gt;0,MAX(0,(Occurrence!J1771-$D$4)*$B$7+$D$4*$B$6),0)</f>
        <v/>
      </c>
      <c r="K1771" s="9">
        <f>IF(Occurrence!K1771&gt;0,Occurrence!K1771*$B$6,0)</f>
        <v/>
      </c>
      <c r="L1771" s="9">
        <f>IF(Occurrence!K1771&gt;0,MAX(0,(Occurrence!K1771-$E$4)*$B$7+$E$4*$B$6),0)</f>
        <v/>
      </c>
      <c r="M1771" s="9">
        <f>Data!X1771+$B$11</f>
        <v/>
      </c>
      <c r="N1771" s="9">
        <f>(Data!X1771-$D$9)*$B$12+$D$9+$B$11</f>
        <v/>
      </c>
      <c r="O1771" s="9">
        <f>Data!Y1771+$B$11</f>
        <v/>
      </c>
      <c r="P1771" s="9">
        <f>(Data!Y1771-$E$9)*$B$12+$E$9+$B$11</f>
        <v/>
      </c>
    </row>
    <row r="1772">
      <c r="H1772" s="14">
        <f>Data!A1772</f>
        <v/>
      </c>
      <c r="I1772" s="9">
        <f>IF(Occurrence!J1772&gt;0,Occurrence!J1772*$B$6,0)</f>
        <v/>
      </c>
      <c r="J1772" s="9">
        <f>IF(Occurrence!J1772&gt;0,MAX(0,(Occurrence!J1772-$D$4)*$B$7+$D$4*$B$6),0)</f>
        <v/>
      </c>
      <c r="K1772" s="9">
        <f>IF(Occurrence!K1772&gt;0,Occurrence!K1772*$B$6,0)</f>
        <v/>
      </c>
      <c r="L1772" s="9">
        <f>IF(Occurrence!K1772&gt;0,MAX(0,(Occurrence!K1772-$E$4)*$B$7+$E$4*$B$6),0)</f>
        <v/>
      </c>
      <c r="M1772" s="9">
        <f>Data!X1772+$B$11</f>
        <v/>
      </c>
      <c r="N1772" s="9">
        <f>(Data!X1772-$D$9)*$B$12+$D$9+$B$11</f>
        <v/>
      </c>
      <c r="O1772" s="9">
        <f>Data!Y1772+$B$11</f>
        <v/>
      </c>
      <c r="P1772" s="9">
        <f>(Data!Y1772-$E$9)*$B$12+$E$9+$B$11</f>
        <v/>
      </c>
    </row>
    <row r="1773">
      <c r="H1773" s="14">
        <f>Data!A1773</f>
        <v/>
      </c>
      <c r="I1773" s="9">
        <f>IF(Occurrence!J1773&gt;0,Occurrence!J1773*$B$6,0)</f>
        <v/>
      </c>
      <c r="J1773" s="9">
        <f>IF(Occurrence!J1773&gt;0,MAX(0,(Occurrence!J1773-$D$4)*$B$7+$D$4*$B$6),0)</f>
        <v/>
      </c>
      <c r="K1773" s="9">
        <f>IF(Occurrence!K1773&gt;0,Occurrence!K1773*$B$6,0)</f>
        <v/>
      </c>
      <c r="L1773" s="9">
        <f>IF(Occurrence!K1773&gt;0,MAX(0,(Occurrence!K1773-$E$4)*$B$7+$E$4*$B$6),0)</f>
        <v/>
      </c>
      <c r="M1773" s="9">
        <f>Data!X1773+$B$11</f>
        <v/>
      </c>
      <c r="N1773" s="9">
        <f>(Data!X1773-$D$9)*$B$12+$D$9+$B$11</f>
        <v/>
      </c>
      <c r="O1773" s="9">
        <f>Data!Y1773+$B$11</f>
        <v/>
      </c>
      <c r="P1773" s="9">
        <f>(Data!Y1773-$E$9)*$B$12+$E$9+$B$11</f>
        <v/>
      </c>
    </row>
    <row r="1774">
      <c r="H1774" s="14">
        <f>Data!A1774</f>
        <v/>
      </c>
      <c r="I1774" s="9">
        <f>IF(Occurrence!J1774&gt;0,Occurrence!J1774*$B$6,0)</f>
        <v/>
      </c>
      <c r="J1774" s="9">
        <f>IF(Occurrence!J1774&gt;0,MAX(0,(Occurrence!J1774-$D$4)*$B$7+$D$4*$B$6),0)</f>
        <v/>
      </c>
      <c r="K1774" s="9">
        <f>IF(Occurrence!K1774&gt;0,Occurrence!K1774*$B$6,0)</f>
        <v/>
      </c>
      <c r="L1774" s="9">
        <f>IF(Occurrence!K1774&gt;0,MAX(0,(Occurrence!K1774-$E$4)*$B$7+$E$4*$B$6),0)</f>
        <v/>
      </c>
      <c r="M1774" s="9">
        <f>Data!X1774+$B$11</f>
        <v/>
      </c>
      <c r="N1774" s="9">
        <f>(Data!X1774-$D$9)*$B$12+$D$9+$B$11</f>
        <v/>
      </c>
      <c r="O1774" s="9">
        <f>Data!Y1774+$B$11</f>
        <v/>
      </c>
      <c r="P1774" s="9">
        <f>(Data!Y1774-$E$9)*$B$12+$E$9+$B$11</f>
        <v/>
      </c>
    </row>
    <row r="1775">
      <c r="H1775" s="14">
        <f>Data!A1775</f>
        <v/>
      </c>
      <c r="I1775" s="9">
        <f>IF(Occurrence!J1775&gt;0,Occurrence!J1775*$B$6,0)</f>
        <v/>
      </c>
      <c r="J1775" s="9">
        <f>IF(Occurrence!J1775&gt;0,MAX(0,(Occurrence!J1775-$D$4)*$B$7+$D$4*$B$6),0)</f>
        <v/>
      </c>
      <c r="K1775" s="9">
        <f>IF(Occurrence!K1775&gt;0,Occurrence!K1775*$B$6,0)</f>
        <v/>
      </c>
      <c r="L1775" s="9">
        <f>IF(Occurrence!K1775&gt;0,MAX(0,(Occurrence!K1775-$E$4)*$B$7+$E$4*$B$6),0)</f>
        <v/>
      </c>
      <c r="M1775" s="9">
        <f>Data!X1775+$B$11</f>
        <v/>
      </c>
      <c r="N1775" s="9">
        <f>(Data!X1775-$D$9)*$B$12+$D$9+$B$11</f>
        <v/>
      </c>
      <c r="O1775" s="9">
        <f>Data!Y1775+$B$11</f>
        <v/>
      </c>
      <c r="P1775" s="9">
        <f>(Data!Y1775-$E$9)*$B$12+$E$9+$B$11</f>
        <v/>
      </c>
    </row>
    <row r="1776">
      <c r="H1776" s="14">
        <f>Data!A1776</f>
        <v/>
      </c>
      <c r="I1776" s="9">
        <f>IF(Occurrence!J1776&gt;0,Occurrence!J1776*$B$6,0)</f>
        <v/>
      </c>
      <c r="J1776" s="9">
        <f>IF(Occurrence!J1776&gt;0,MAX(0,(Occurrence!J1776-$D$4)*$B$7+$D$4*$B$6),0)</f>
        <v/>
      </c>
      <c r="K1776" s="9">
        <f>IF(Occurrence!K1776&gt;0,Occurrence!K1776*$B$6,0)</f>
        <v/>
      </c>
      <c r="L1776" s="9">
        <f>IF(Occurrence!K1776&gt;0,MAX(0,(Occurrence!K1776-$E$4)*$B$7+$E$4*$B$6),0)</f>
        <v/>
      </c>
      <c r="M1776" s="9">
        <f>Data!X1776+$B$11</f>
        <v/>
      </c>
      <c r="N1776" s="9">
        <f>(Data!X1776-$D$9)*$B$12+$D$9+$B$11</f>
        <v/>
      </c>
      <c r="O1776" s="9">
        <f>Data!Y1776+$B$11</f>
        <v/>
      </c>
      <c r="P1776" s="9">
        <f>(Data!Y1776-$E$9)*$B$12+$E$9+$B$11</f>
        <v/>
      </c>
    </row>
    <row r="1777">
      <c r="H1777" s="14">
        <f>Data!A1777</f>
        <v/>
      </c>
      <c r="I1777" s="9">
        <f>IF(Occurrence!J1777&gt;0,Occurrence!J1777*$B$6,0)</f>
        <v/>
      </c>
      <c r="J1777" s="9">
        <f>IF(Occurrence!J1777&gt;0,MAX(0,(Occurrence!J1777-$D$4)*$B$7+$D$4*$B$6),0)</f>
        <v/>
      </c>
      <c r="K1777" s="9">
        <f>IF(Occurrence!K1777&gt;0,Occurrence!K1777*$B$6,0)</f>
        <v/>
      </c>
      <c r="L1777" s="9">
        <f>IF(Occurrence!K1777&gt;0,MAX(0,(Occurrence!K1777-$E$4)*$B$7+$E$4*$B$6),0)</f>
        <v/>
      </c>
      <c r="M1777" s="9">
        <f>Data!X1777+$B$11</f>
        <v/>
      </c>
      <c r="N1777" s="9">
        <f>(Data!X1777-$D$9)*$B$12+$D$9+$B$11</f>
        <v/>
      </c>
      <c r="O1777" s="9">
        <f>Data!Y1777+$B$11</f>
        <v/>
      </c>
      <c r="P1777" s="9">
        <f>(Data!Y1777-$E$9)*$B$12+$E$9+$B$11</f>
        <v/>
      </c>
    </row>
    <row r="1778">
      <c r="H1778" s="14">
        <f>Data!A1778</f>
        <v/>
      </c>
      <c r="I1778" s="9">
        <f>IF(Occurrence!J1778&gt;0,Occurrence!J1778*$B$6,0)</f>
        <v/>
      </c>
      <c r="J1778" s="9">
        <f>IF(Occurrence!J1778&gt;0,MAX(0,(Occurrence!J1778-$D$4)*$B$7+$D$4*$B$6),0)</f>
        <v/>
      </c>
      <c r="K1778" s="9">
        <f>IF(Occurrence!K1778&gt;0,Occurrence!K1778*$B$6,0)</f>
        <v/>
      </c>
      <c r="L1778" s="9">
        <f>IF(Occurrence!K1778&gt;0,MAX(0,(Occurrence!K1778-$E$4)*$B$7+$E$4*$B$6),0)</f>
        <v/>
      </c>
      <c r="M1778" s="9">
        <f>Data!X1778+$B$11</f>
        <v/>
      </c>
      <c r="N1778" s="9">
        <f>(Data!X1778-$D$9)*$B$12+$D$9+$B$11</f>
        <v/>
      </c>
      <c r="O1778" s="9">
        <f>Data!Y1778+$B$11</f>
        <v/>
      </c>
      <c r="P1778" s="9">
        <f>(Data!Y1778-$E$9)*$B$12+$E$9+$B$11</f>
        <v/>
      </c>
    </row>
    <row r="1779">
      <c r="H1779" s="14">
        <f>Data!A1779</f>
        <v/>
      </c>
      <c r="I1779" s="9">
        <f>IF(Occurrence!J1779&gt;0,Occurrence!J1779*$B$6,0)</f>
        <v/>
      </c>
      <c r="J1779" s="9">
        <f>IF(Occurrence!J1779&gt;0,MAX(0,(Occurrence!J1779-$D$4)*$B$7+$D$4*$B$6),0)</f>
        <v/>
      </c>
      <c r="K1779" s="9">
        <f>IF(Occurrence!K1779&gt;0,Occurrence!K1779*$B$6,0)</f>
        <v/>
      </c>
      <c r="L1779" s="9">
        <f>IF(Occurrence!K1779&gt;0,MAX(0,(Occurrence!K1779-$E$4)*$B$7+$E$4*$B$6),0)</f>
        <v/>
      </c>
      <c r="M1779" s="9">
        <f>Data!X1779+$B$11</f>
        <v/>
      </c>
      <c r="N1779" s="9">
        <f>(Data!X1779-$D$9)*$B$12+$D$9+$B$11</f>
        <v/>
      </c>
      <c r="O1779" s="9">
        <f>Data!Y1779+$B$11</f>
        <v/>
      </c>
      <c r="P1779" s="9">
        <f>(Data!Y1779-$E$9)*$B$12+$E$9+$B$11</f>
        <v/>
      </c>
    </row>
    <row r="1780">
      <c r="H1780" s="14">
        <f>Data!A1780</f>
        <v/>
      </c>
      <c r="I1780" s="9">
        <f>IF(Occurrence!J1780&gt;0,Occurrence!J1780*$B$6,0)</f>
        <v/>
      </c>
      <c r="J1780" s="9">
        <f>IF(Occurrence!J1780&gt;0,MAX(0,(Occurrence!J1780-$D$4)*$B$7+$D$4*$B$6),0)</f>
        <v/>
      </c>
      <c r="K1780" s="9">
        <f>IF(Occurrence!K1780&gt;0,Occurrence!K1780*$B$6,0)</f>
        <v/>
      </c>
      <c r="L1780" s="9">
        <f>IF(Occurrence!K1780&gt;0,MAX(0,(Occurrence!K1780-$E$4)*$B$7+$E$4*$B$6),0)</f>
        <v/>
      </c>
      <c r="M1780" s="9">
        <f>Data!X1780+$B$11</f>
        <v/>
      </c>
      <c r="N1780" s="9">
        <f>(Data!X1780-$D$9)*$B$12+$D$9+$B$11</f>
        <v/>
      </c>
      <c r="O1780" s="9">
        <f>Data!Y1780+$B$11</f>
        <v/>
      </c>
      <c r="P1780" s="9">
        <f>(Data!Y1780-$E$9)*$B$12+$E$9+$B$11</f>
        <v/>
      </c>
    </row>
    <row r="1781">
      <c r="H1781" s="14">
        <f>Data!A1781</f>
        <v/>
      </c>
      <c r="I1781" s="9">
        <f>IF(Occurrence!J1781&gt;0,Occurrence!J1781*$B$6,0)</f>
        <v/>
      </c>
      <c r="J1781" s="9">
        <f>IF(Occurrence!J1781&gt;0,MAX(0,(Occurrence!J1781-$D$4)*$B$7+$D$4*$B$6),0)</f>
        <v/>
      </c>
      <c r="K1781" s="9">
        <f>IF(Occurrence!K1781&gt;0,Occurrence!K1781*$B$6,0)</f>
        <v/>
      </c>
      <c r="L1781" s="9">
        <f>IF(Occurrence!K1781&gt;0,MAX(0,(Occurrence!K1781-$E$4)*$B$7+$E$4*$B$6),0)</f>
        <v/>
      </c>
      <c r="M1781" s="9">
        <f>Data!X1781+$B$11</f>
        <v/>
      </c>
      <c r="N1781" s="9">
        <f>(Data!X1781-$D$9)*$B$12+$D$9+$B$11</f>
        <v/>
      </c>
      <c r="O1781" s="9">
        <f>Data!Y1781+$B$11</f>
        <v/>
      </c>
      <c r="P1781" s="9">
        <f>(Data!Y1781-$E$9)*$B$12+$E$9+$B$11</f>
        <v/>
      </c>
    </row>
    <row r="1782">
      <c r="H1782" s="14">
        <f>Data!A1782</f>
        <v/>
      </c>
      <c r="I1782" s="9">
        <f>IF(Occurrence!J1782&gt;0,Occurrence!J1782*$B$6,0)</f>
        <v/>
      </c>
      <c r="J1782" s="9">
        <f>IF(Occurrence!J1782&gt;0,MAX(0,(Occurrence!J1782-$D$4)*$B$7+$D$4*$B$6),0)</f>
        <v/>
      </c>
      <c r="K1782" s="9">
        <f>IF(Occurrence!K1782&gt;0,Occurrence!K1782*$B$6,0)</f>
        <v/>
      </c>
      <c r="L1782" s="9">
        <f>IF(Occurrence!K1782&gt;0,MAX(0,(Occurrence!K1782-$E$4)*$B$7+$E$4*$B$6),0)</f>
        <v/>
      </c>
      <c r="M1782" s="9">
        <f>Data!X1782+$B$11</f>
        <v/>
      </c>
      <c r="N1782" s="9">
        <f>(Data!X1782-$D$9)*$B$12+$D$9+$B$11</f>
        <v/>
      </c>
      <c r="O1782" s="9">
        <f>Data!Y1782+$B$11</f>
        <v/>
      </c>
      <c r="P1782" s="9">
        <f>(Data!Y1782-$E$9)*$B$12+$E$9+$B$11</f>
        <v/>
      </c>
    </row>
    <row r="1783">
      <c r="H1783" s="14">
        <f>Data!A1783</f>
        <v/>
      </c>
      <c r="I1783" s="9">
        <f>IF(Occurrence!J1783&gt;0,Occurrence!J1783*$B$6,0)</f>
        <v/>
      </c>
      <c r="J1783" s="9">
        <f>IF(Occurrence!J1783&gt;0,MAX(0,(Occurrence!J1783-$D$4)*$B$7+$D$4*$B$6),0)</f>
        <v/>
      </c>
      <c r="K1783" s="9">
        <f>IF(Occurrence!K1783&gt;0,Occurrence!K1783*$B$6,0)</f>
        <v/>
      </c>
      <c r="L1783" s="9">
        <f>IF(Occurrence!K1783&gt;0,MAX(0,(Occurrence!K1783-$E$4)*$B$7+$E$4*$B$6),0)</f>
        <v/>
      </c>
      <c r="M1783" s="9">
        <f>Data!X1783+$B$11</f>
        <v/>
      </c>
      <c r="N1783" s="9">
        <f>(Data!X1783-$D$9)*$B$12+$D$9+$B$11</f>
        <v/>
      </c>
      <c r="O1783" s="9">
        <f>Data!Y1783+$B$11</f>
        <v/>
      </c>
      <c r="P1783" s="9">
        <f>(Data!Y1783-$E$9)*$B$12+$E$9+$B$11</f>
        <v/>
      </c>
    </row>
    <row r="1784">
      <c r="H1784" s="14">
        <f>Data!A1784</f>
        <v/>
      </c>
      <c r="I1784" s="9">
        <f>IF(Occurrence!J1784&gt;0,Occurrence!J1784*$B$6,0)</f>
        <v/>
      </c>
      <c r="J1784" s="9">
        <f>IF(Occurrence!J1784&gt;0,MAX(0,(Occurrence!J1784-$D$4)*$B$7+$D$4*$B$6),0)</f>
        <v/>
      </c>
      <c r="K1784" s="9">
        <f>IF(Occurrence!K1784&gt;0,Occurrence!K1784*$B$6,0)</f>
        <v/>
      </c>
      <c r="L1784" s="9">
        <f>IF(Occurrence!K1784&gt;0,MAX(0,(Occurrence!K1784-$E$4)*$B$7+$E$4*$B$6),0)</f>
        <v/>
      </c>
      <c r="M1784" s="9">
        <f>Data!X1784+$B$11</f>
        <v/>
      </c>
      <c r="N1784" s="9">
        <f>(Data!X1784-$D$9)*$B$12+$D$9+$B$11</f>
        <v/>
      </c>
      <c r="O1784" s="9">
        <f>Data!Y1784+$B$11</f>
        <v/>
      </c>
      <c r="P1784" s="9">
        <f>(Data!Y1784-$E$9)*$B$12+$E$9+$B$11</f>
        <v/>
      </c>
    </row>
    <row r="1785">
      <c r="H1785" s="14">
        <f>Data!A1785</f>
        <v/>
      </c>
      <c r="I1785" s="9">
        <f>IF(Occurrence!J1785&gt;0,Occurrence!J1785*$B$6,0)</f>
        <v/>
      </c>
      <c r="J1785" s="9">
        <f>IF(Occurrence!J1785&gt;0,MAX(0,(Occurrence!J1785-$D$4)*$B$7+$D$4*$B$6),0)</f>
        <v/>
      </c>
      <c r="K1785" s="9">
        <f>IF(Occurrence!K1785&gt;0,Occurrence!K1785*$B$6,0)</f>
        <v/>
      </c>
      <c r="L1785" s="9">
        <f>IF(Occurrence!K1785&gt;0,MAX(0,(Occurrence!K1785-$E$4)*$B$7+$E$4*$B$6),0)</f>
        <v/>
      </c>
      <c r="M1785" s="9">
        <f>Data!X1785+$B$11</f>
        <v/>
      </c>
      <c r="N1785" s="9">
        <f>(Data!X1785-$D$9)*$B$12+$D$9+$B$11</f>
        <v/>
      </c>
      <c r="O1785" s="9">
        <f>Data!Y1785+$B$11</f>
        <v/>
      </c>
      <c r="P1785" s="9">
        <f>(Data!Y1785-$E$9)*$B$12+$E$9+$B$11</f>
        <v/>
      </c>
    </row>
    <row r="1786">
      <c r="H1786" s="14">
        <f>Data!A1786</f>
        <v/>
      </c>
      <c r="I1786" s="9">
        <f>IF(Occurrence!J1786&gt;0,Occurrence!J1786*$B$6,0)</f>
        <v/>
      </c>
      <c r="J1786" s="9">
        <f>IF(Occurrence!J1786&gt;0,MAX(0,(Occurrence!J1786-$D$4)*$B$7+$D$4*$B$6),0)</f>
        <v/>
      </c>
      <c r="K1786" s="9">
        <f>IF(Occurrence!K1786&gt;0,Occurrence!K1786*$B$6,0)</f>
        <v/>
      </c>
      <c r="L1786" s="9">
        <f>IF(Occurrence!K1786&gt;0,MAX(0,(Occurrence!K1786-$E$4)*$B$7+$E$4*$B$6),0)</f>
        <v/>
      </c>
      <c r="M1786" s="9">
        <f>Data!X1786+$B$11</f>
        <v/>
      </c>
      <c r="N1786" s="9">
        <f>(Data!X1786-$D$9)*$B$12+$D$9+$B$11</f>
        <v/>
      </c>
      <c r="O1786" s="9">
        <f>Data!Y1786+$B$11</f>
        <v/>
      </c>
      <c r="P1786" s="9">
        <f>(Data!Y1786-$E$9)*$B$12+$E$9+$B$11</f>
        <v/>
      </c>
    </row>
    <row r="1787">
      <c r="H1787" s="14">
        <f>Data!A1787</f>
        <v/>
      </c>
      <c r="I1787" s="9">
        <f>IF(Occurrence!J1787&gt;0,Occurrence!J1787*$B$6,0)</f>
        <v/>
      </c>
      <c r="J1787" s="9">
        <f>IF(Occurrence!J1787&gt;0,MAX(0,(Occurrence!J1787-$D$4)*$B$7+$D$4*$B$6),0)</f>
        <v/>
      </c>
      <c r="K1787" s="9">
        <f>IF(Occurrence!K1787&gt;0,Occurrence!K1787*$B$6,0)</f>
        <v/>
      </c>
      <c r="L1787" s="9">
        <f>IF(Occurrence!K1787&gt;0,MAX(0,(Occurrence!K1787-$E$4)*$B$7+$E$4*$B$6),0)</f>
        <v/>
      </c>
      <c r="M1787" s="9">
        <f>Data!X1787+$B$11</f>
        <v/>
      </c>
      <c r="N1787" s="9">
        <f>(Data!X1787-$D$9)*$B$12+$D$9+$B$11</f>
        <v/>
      </c>
      <c r="O1787" s="9">
        <f>Data!Y1787+$B$11</f>
        <v/>
      </c>
      <c r="P1787" s="9">
        <f>(Data!Y1787-$E$9)*$B$12+$E$9+$B$11</f>
        <v/>
      </c>
    </row>
    <row r="1788">
      <c r="H1788" s="14">
        <f>Data!A1788</f>
        <v/>
      </c>
      <c r="I1788" s="9">
        <f>IF(Occurrence!J1788&gt;0,Occurrence!J1788*$B$6,0)</f>
        <v/>
      </c>
      <c r="J1788" s="9">
        <f>IF(Occurrence!J1788&gt;0,MAX(0,(Occurrence!J1788-$D$4)*$B$7+$D$4*$B$6),0)</f>
        <v/>
      </c>
      <c r="K1788" s="9">
        <f>IF(Occurrence!K1788&gt;0,Occurrence!K1788*$B$6,0)</f>
        <v/>
      </c>
      <c r="L1788" s="9">
        <f>IF(Occurrence!K1788&gt;0,MAX(0,(Occurrence!K1788-$E$4)*$B$7+$E$4*$B$6),0)</f>
        <v/>
      </c>
      <c r="M1788" s="9">
        <f>Data!X1788+$B$11</f>
        <v/>
      </c>
      <c r="N1788" s="9">
        <f>(Data!X1788-$D$9)*$B$12+$D$9+$B$11</f>
        <v/>
      </c>
      <c r="O1788" s="9">
        <f>Data!Y1788+$B$11</f>
        <v/>
      </c>
      <c r="P1788" s="9">
        <f>(Data!Y1788-$E$9)*$B$12+$E$9+$B$11</f>
        <v/>
      </c>
    </row>
    <row r="1789">
      <c r="H1789" s="14">
        <f>Data!A1789</f>
        <v/>
      </c>
      <c r="I1789" s="9">
        <f>IF(Occurrence!J1789&gt;0,Occurrence!J1789*$B$6,0)</f>
        <v/>
      </c>
      <c r="J1789" s="9">
        <f>IF(Occurrence!J1789&gt;0,MAX(0,(Occurrence!J1789-$D$4)*$B$7+$D$4*$B$6),0)</f>
        <v/>
      </c>
      <c r="K1789" s="9">
        <f>IF(Occurrence!K1789&gt;0,Occurrence!K1789*$B$6,0)</f>
        <v/>
      </c>
      <c r="L1789" s="9">
        <f>IF(Occurrence!K1789&gt;0,MAX(0,(Occurrence!K1789-$E$4)*$B$7+$E$4*$B$6),0)</f>
        <v/>
      </c>
      <c r="M1789" s="9">
        <f>Data!X1789+$B$11</f>
        <v/>
      </c>
      <c r="N1789" s="9">
        <f>(Data!X1789-$D$9)*$B$12+$D$9+$B$11</f>
        <v/>
      </c>
      <c r="O1789" s="9">
        <f>Data!Y1789+$B$11</f>
        <v/>
      </c>
      <c r="P1789" s="9">
        <f>(Data!Y1789-$E$9)*$B$12+$E$9+$B$11</f>
        <v/>
      </c>
    </row>
    <row r="1790">
      <c r="H1790" s="14">
        <f>Data!A1790</f>
        <v/>
      </c>
      <c r="I1790" s="9">
        <f>IF(Occurrence!J1790&gt;0,Occurrence!J1790*$B$6,0)</f>
        <v/>
      </c>
      <c r="J1790" s="9">
        <f>IF(Occurrence!J1790&gt;0,MAX(0,(Occurrence!J1790-$D$4)*$B$7+$D$4*$B$6),0)</f>
        <v/>
      </c>
      <c r="K1790" s="9">
        <f>IF(Occurrence!K1790&gt;0,Occurrence!K1790*$B$6,0)</f>
        <v/>
      </c>
      <c r="L1790" s="9">
        <f>IF(Occurrence!K1790&gt;0,MAX(0,(Occurrence!K1790-$E$4)*$B$7+$E$4*$B$6),0)</f>
        <v/>
      </c>
      <c r="M1790" s="9">
        <f>Data!X1790+$B$11</f>
        <v/>
      </c>
      <c r="N1790" s="9">
        <f>(Data!X1790-$D$9)*$B$12+$D$9+$B$11</f>
        <v/>
      </c>
      <c r="O1790" s="9">
        <f>Data!Y1790+$B$11</f>
        <v/>
      </c>
      <c r="P1790" s="9">
        <f>(Data!Y1790-$E$9)*$B$12+$E$9+$B$11</f>
        <v/>
      </c>
    </row>
    <row r="1791">
      <c r="H1791" s="14">
        <f>Data!A1791</f>
        <v/>
      </c>
      <c r="I1791" s="9">
        <f>IF(Occurrence!J1791&gt;0,Occurrence!J1791*$B$6,0)</f>
        <v/>
      </c>
      <c r="J1791" s="9">
        <f>IF(Occurrence!J1791&gt;0,MAX(0,(Occurrence!J1791-$D$4)*$B$7+$D$4*$B$6),0)</f>
        <v/>
      </c>
      <c r="K1791" s="9">
        <f>IF(Occurrence!K1791&gt;0,Occurrence!K1791*$B$6,0)</f>
        <v/>
      </c>
      <c r="L1791" s="9">
        <f>IF(Occurrence!K1791&gt;0,MAX(0,(Occurrence!K1791-$E$4)*$B$7+$E$4*$B$6),0)</f>
        <v/>
      </c>
      <c r="M1791" s="9">
        <f>Data!X1791+$B$11</f>
        <v/>
      </c>
      <c r="N1791" s="9">
        <f>(Data!X1791-$D$9)*$B$12+$D$9+$B$11</f>
        <v/>
      </c>
      <c r="O1791" s="9">
        <f>Data!Y1791+$B$11</f>
        <v/>
      </c>
      <c r="P1791" s="9">
        <f>(Data!Y1791-$E$9)*$B$12+$E$9+$B$11</f>
        <v/>
      </c>
    </row>
    <row r="1792">
      <c r="H1792" s="14">
        <f>Data!A1792</f>
        <v/>
      </c>
      <c r="I1792" s="9">
        <f>IF(Occurrence!J1792&gt;0,Occurrence!J1792*$B$6,0)</f>
        <v/>
      </c>
      <c r="J1792" s="9">
        <f>IF(Occurrence!J1792&gt;0,MAX(0,(Occurrence!J1792-$D$4)*$B$7+$D$4*$B$6),0)</f>
        <v/>
      </c>
      <c r="K1792" s="9">
        <f>IF(Occurrence!K1792&gt;0,Occurrence!K1792*$B$6,0)</f>
        <v/>
      </c>
      <c r="L1792" s="9">
        <f>IF(Occurrence!K1792&gt;0,MAX(0,(Occurrence!K1792-$E$4)*$B$7+$E$4*$B$6),0)</f>
        <v/>
      </c>
      <c r="M1792" s="9">
        <f>Data!X1792+$B$11</f>
        <v/>
      </c>
      <c r="N1792" s="9">
        <f>(Data!X1792-$D$9)*$B$12+$D$9+$B$11</f>
        <v/>
      </c>
      <c r="O1792" s="9">
        <f>Data!Y1792+$B$11</f>
        <v/>
      </c>
      <c r="P1792" s="9">
        <f>(Data!Y1792-$E$9)*$B$12+$E$9+$B$11</f>
        <v/>
      </c>
    </row>
    <row r="1793">
      <c r="H1793" s="14">
        <f>Data!A1793</f>
        <v/>
      </c>
      <c r="I1793" s="9">
        <f>IF(Occurrence!J1793&gt;0,Occurrence!J1793*$B$6,0)</f>
        <v/>
      </c>
      <c r="J1793" s="9">
        <f>IF(Occurrence!J1793&gt;0,MAX(0,(Occurrence!J1793-$D$4)*$B$7+$D$4*$B$6),0)</f>
        <v/>
      </c>
      <c r="K1793" s="9">
        <f>IF(Occurrence!K1793&gt;0,Occurrence!K1793*$B$6,0)</f>
        <v/>
      </c>
      <c r="L1793" s="9">
        <f>IF(Occurrence!K1793&gt;0,MAX(0,(Occurrence!K1793-$E$4)*$B$7+$E$4*$B$6),0)</f>
        <v/>
      </c>
      <c r="M1793" s="9">
        <f>Data!X1793+$B$11</f>
        <v/>
      </c>
      <c r="N1793" s="9">
        <f>(Data!X1793-$D$9)*$B$12+$D$9+$B$11</f>
        <v/>
      </c>
      <c r="O1793" s="9">
        <f>Data!Y1793+$B$11</f>
        <v/>
      </c>
      <c r="P1793" s="9">
        <f>(Data!Y1793-$E$9)*$B$12+$E$9+$B$11</f>
        <v/>
      </c>
    </row>
    <row r="1794">
      <c r="H1794" s="14">
        <f>Data!A1794</f>
        <v/>
      </c>
      <c r="I1794" s="9">
        <f>IF(Occurrence!J1794&gt;0,Occurrence!J1794*$B$6,0)</f>
        <v/>
      </c>
      <c r="J1794" s="9">
        <f>IF(Occurrence!J1794&gt;0,MAX(0,(Occurrence!J1794-$D$4)*$B$7+$D$4*$B$6),0)</f>
        <v/>
      </c>
      <c r="K1794" s="9">
        <f>IF(Occurrence!K1794&gt;0,Occurrence!K1794*$B$6,0)</f>
        <v/>
      </c>
      <c r="L1794" s="9">
        <f>IF(Occurrence!K1794&gt;0,MAX(0,(Occurrence!K1794-$E$4)*$B$7+$E$4*$B$6),0)</f>
        <v/>
      </c>
      <c r="M1794" s="9">
        <f>Data!X1794+$B$11</f>
        <v/>
      </c>
      <c r="N1794" s="9">
        <f>(Data!X1794-$D$9)*$B$12+$D$9+$B$11</f>
        <v/>
      </c>
      <c r="O1794" s="9">
        <f>Data!Y1794+$B$11</f>
        <v/>
      </c>
      <c r="P1794" s="9">
        <f>(Data!Y1794-$E$9)*$B$12+$E$9+$B$11</f>
        <v/>
      </c>
    </row>
    <row r="1795">
      <c r="H1795" s="14">
        <f>Data!A1795</f>
        <v/>
      </c>
      <c r="I1795" s="9">
        <f>IF(Occurrence!J1795&gt;0,Occurrence!J1795*$B$6,0)</f>
        <v/>
      </c>
      <c r="J1795" s="9">
        <f>IF(Occurrence!J1795&gt;0,MAX(0,(Occurrence!J1795-$D$4)*$B$7+$D$4*$B$6),0)</f>
        <v/>
      </c>
      <c r="K1795" s="9">
        <f>IF(Occurrence!K1795&gt;0,Occurrence!K1795*$B$6,0)</f>
        <v/>
      </c>
      <c r="L1795" s="9">
        <f>IF(Occurrence!K1795&gt;0,MAX(0,(Occurrence!K1795-$E$4)*$B$7+$E$4*$B$6),0)</f>
        <v/>
      </c>
      <c r="M1795" s="9">
        <f>Data!X1795+$B$11</f>
        <v/>
      </c>
      <c r="N1795" s="9">
        <f>(Data!X1795-$D$9)*$B$12+$D$9+$B$11</f>
        <v/>
      </c>
      <c r="O1795" s="9">
        <f>Data!Y1795+$B$11</f>
        <v/>
      </c>
      <c r="P1795" s="9">
        <f>(Data!Y1795-$E$9)*$B$12+$E$9+$B$11</f>
        <v/>
      </c>
    </row>
    <row r="1796">
      <c r="H1796" s="14">
        <f>Data!A1796</f>
        <v/>
      </c>
      <c r="I1796" s="9">
        <f>IF(Occurrence!J1796&gt;0,Occurrence!J1796*$B$6,0)</f>
        <v/>
      </c>
      <c r="J1796" s="9">
        <f>IF(Occurrence!J1796&gt;0,MAX(0,(Occurrence!J1796-$D$4)*$B$7+$D$4*$B$6),0)</f>
        <v/>
      </c>
      <c r="K1796" s="9">
        <f>IF(Occurrence!K1796&gt;0,Occurrence!K1796*$B$6,0)</f>
        <v/>
      </c>
      <c r="L1796" s="9">
        <f>IF(Occurrence!K1796&gt;0,MAX(0,(Occurrence!K1796-$E$4)*$B$7+$E$4*$B$6),0)</f>
        <v/>
      </c>
      <c r="M1796" s="9">
        <f>Data!X1796+$B$11</f>
        <v/>
      </c>
      <c r="N1796" s="9">
        <f>(Data!X1796-$D$9)*$B$12+$D$9+$B$11</f>
        <v/>
      </c>
      <c r="O1796" s="9">
        <f>Data!Y1796+$B$11</f>
        <v/>
      </c>
      <c r="P1796" s="9">
        <f>(Data!Y1796-$E$9)*$B$12+$E$9+$B$11</f>
        <v/>
      </c>
    </row>
    <row r="1797">
      <c r="H1797" s="14">
        <f>Data!A1797</f>
        <v/>
      </c>
      <c r="I1797" s="9">
        <f>IF(Occurrence!J1797&gt;0,Occurrence!J1797*$B$6,0)</f>
        <v/>
      </c>
      <c r="J1797" s="9">
        <f>IF(Occurrence!J1797&gt;0,MAX(0,(Occurrence!J1797-$D$4)*$B$7+$D$4*$B$6),0)</f>
        <v/>
      </c>
      <c r="K1797" s="9">
        <f>IF(Occurrence!K1797&gt;0,Occurrence!K1797*$B$6,0)</f>
        <v/>
      </c>
      <c r="L1797" s="9">
        <f>IF(Occurrence!K1797&gt;0,MAX(0,(Occurrence!K1797-$E$4)*$B$7+$E$4*$B$6),0)</f>
        <v/>
      </c>
      <c r="M1797" s="9">
        <f>Data!X1797+$B$11</f>
        <v/>
      </c>
      <c r="N1797" s="9">
        <f>(Data!X1797-$D$9)*$B$12+$D$9+$B$11</f>
        <v/>
      </c>
      <c r="O1797" s="9">
        <f>Data!Y1797+$B$11</f>
        <v/>
      </c>
      <c r="P1797" s="9">
        <f>(Data!Y1797-$E$9)*$B$12+$E$9+$B$11</f>
        <v/>
      </c>
    </row>
    <row r="1798">
      <c r="H1798" s="14">
        <f>Data!A1798</f>
        <v/>
      </c>
      <c r="I1798" s="9">
        <f>IF(Occurrence!J1798&gt;0,Occurrence!J1798*$B$6,0)</f>
        <v/>
      </c>
      <c r="J1798" s="9">
        <f>IF(Occurrence!J1798&gt;0,MAX(0,(Occurrence!J1798-$D$4)*$B$7+$D$4*$B$6),0)</f>
        <v/>
      </c>
      <c r="K1798" s="9">
        <f>IF(Occurrence!K1798&gt;0,Occurrence!K1798*$B$6,0)</f>
        <v/>
      </c>
      <c r="L1798" s="9">
        <f>IF(Occurrence!K1798&gt;0,MAX(0,(Occurrence!K1798-$E$4)*$B$7+$E$4*$B$6),0)</f>
        <v/>
      </c>
      <c r="M1798" s="9">
        <f>Data!X1798+$B$11</f>
        <v/>
      </c>
      <c r="N1798" s="9">
        <f>(Data!X1798-$D$9)*$B$12+$D$9+$B$11</f>
        <v/>
      </c>
      <c r="O1798" s="9">
        <f>Data!Y1798+$B$11</f>
        <v/>
      </c>
      <c r="P1798" s="9">
        <f>(Data!Y1798-$E$9)*$B$12+$E$9+$B$11</f>
        <v/>
      </c>
    </row>
    <row r="1799">
      <c r="H1799" s="14">
        <f>Data!A1799</f>
        <v/>
      </c>
      <c r="I1799" s="9">
        <f>IF(Occurrence!J1799&gt;0,Occurrence!J1799*$B$6,0)</f>
        <v/>
      </c>
      <c r="J1799" s="9">
        <f>IF(Occurrence!J1799&gt;0,MAX(0,(Occurrence!J1799-$D$4)*$B$7+$D$4*$B$6),0)</f>
        <v/>
      </c>
      <c r="K1799" s="9">
        <f>IF(Occurrence!K1799&gt;0,Occurrence!K1799*$B$6,0)</f>
        <v/>
      </c>
      <c r="L1799" s="9">
        <f>IF(Occurrence!K1799&gt;0,MAX(0,(Occurrence!K1799-$E$4)*$B$7+$E$4*$B$6),0)</f>
        <v/>
      </c>
      <c r="M1799" s="9">
        <f>Data!X1799+$B$11</f>
        <v/>
      </c>
      <c r="N1799" s="9">
        <f>(Data!X1799-$D$9)*$B$12+$D$9+$B$11</f>
        <v/>
      </c>
      <c r="O1799" s="9">
        <f>Data!Y1799+$B$11</f>
        <v/>
      </c>
      <c r="P1799" s="9">
        <f>(Data!Y1799-$E$9)*$B$12+$E$9+$B$11</f>
        <v/>
      </c>
    </row>
    <row r="1800">
      <c r="H1800" s="14">
        <f>Data!A1800</f>
        <v/>
      </c>
      <c r="I1800" s="9">
        <f>IF(Occurrence!J1800&gt;0,Occurrence!J1800*$B$6,0)</f>
        <v/>
      </c>
      <c r="J1800" s="9">
        <f>IF(Occurrence!J1800&gt;0,MAX(0,(Occurrence!J1800-$D$4)*$B$7+$D$4*$B$6),0)</f>
        <v/>
      </c>
      <c r="K1800" s="9">
        <f>IF(Occurrence!K1800&gt;0,Occurrence!K1800*$B$6,0)</f>
        <v/>
      </c>
      <c r="L1800" s="9">
        <f>IF(Occurrence!K1800&gt;0,MAX(0,(Occurrence!K1800-$E$4)*$B$7+$E$4*$B$6),0)</f>
        <v/>
      </c>
      <c r="M1800" s="9">
        <f>Data!X1800+$B$11</f>
        <v/>
      </c>
      <c r="N1800" s="9">
        <f>(Data!X1800-$D$9)*$B$12+$D$9+$B$11</f>
        <v/>
      </c>
      <c r="O1800" s="9">
        <f>Data!Y1800+$B$11</f>
        <v/>
      </c>
      <c r="P1800" s="9">
        <f>(Data!Y1800-$E$9)*$B$12+$E$9+$B$11</f>
        <v/>
      </c>
    </row>
    <row r="1801">
      <c r="H1801" s="14">
        <f>Data!A1801</f>
        <v/>
      </c>
      <c r="I1801" s="9">
        <f>IF(Occurrence!J1801&gt;0,Occurrence!J1801*$B$6,0)</f>
        <v/>
      </c>
      <c r="J1801" s="9">
        <f>IF(Occurrence!J1801&gt;0,MAX(0,(Occurrence!J1801-$D$4)*$B$7+$D$4*$B$6),0)</f>
        <v/>
      </c>
      <c r="K1801" s="9">
        <f>IF(Occurrence!K1801&gt;0,Occurrence!K1801*$B$6,0)</f>
        <v/>
      </c>
      <c r="L1801" s="9">
        <f>IF(Occurrence!K1801&gt;0,MAX(0,(Occurrence!K1801-$E$4)*$B$7+$E$4*$B$6),0)</f>
        <v/>
      </c>
      <c r="M1801" s="9">
        <f>Data!X1801+$B$11</f>
        <v/>
      </c>
      <c r="N1801" s="9">
        <f>(Data!X1801-$D$9)*$B$12+$D$9+$B$11</f>
        <v/>
      </c>
      <c r="O1801" s="9">
        <f>Data!Y1801+$B$11</f>
        <v/>
      </c>
      <c r="P1801" s="9">
        <f>(Data!Y1801-$E$9)*$B$12+$E$9+$B$11</f>
        <v/>
      </c>
    </row>
    <row r="1802">
      <c r="H1802" s="14">
        <f>Data!A1802</f>
        <v/>
      </c>
      <c r="I1802" s="9">
        <f>IF(Occurrence!J1802&gt;0,Occurrence!J1802*$B$6,0)</f>
        <v/>
      </c>
      <c r="J1802" s="9">
        <f>IF(Occurrence!J1802&gt;0,MAX(0,(Occurrence!J1802-$D$4)*$B$7+$D$4*$B$6),0)</f>
        <v/>
      </c>
      <c r="K1802" s="9">
        <f>IF(Occurrence!K1802&gt;0,Occurrence!K1802*$B$6,0)</f>
        <v/>
      </c>
      <c r="L1802" s="9">
        <f>IF(Occurrence!K1802&gt;0,MAX(0,(Occurrence!K1802-$E$4)*$B$7+$E$4*$B$6),0)</f>
        <v/>
      </c>
      <c r="M1802" s="9">
        <f>Data!X1802+$B$11</f>
        <v/>
      </c>
      <c r="N1802" s="9">
        <f>(Data!X1802-$D$9)*$B$12+$D$9+$B$11</f>
        <v/>
      </c>
      <c r="O1802" s="9">
        <f>Data!Y1802+$B$11</f>
        <v/>
      </c>
      <c r="P1802" s="9">
        <f>(Data!Y1802-$E$9)*$B$12+$E$9+$B$11</f>
        <v/>
      </c>
    </row>
    <row r="1803">
      <c r="H1803" s="14">
        <f>Data!A1803</f>
        <v/>
      </c>
      <c r="I1803" s="9">
        <f>IF(Occurrence!J1803&gt;0,Occurrence!J1803*$B$6,0)</f>
        <v/>
      </c>
      <c r="J1803" s="9">
        <f>IF(Occurrence!J1803&gt;0,MAX(0,(Occurrence!J1803-$D$4)*$B$7+$D$4*$B$6),0)</f>
        <v/>
      </c>
      <c r="K1803" s="9">
        <f>IF(Occurrence!K1803&gt;0,Occurrence!K1803*$B$6,0)</f>
        <v/>
      </c>
      <c r="L1803" s="9">
        <f>IF(Occurrence!K1803&gt;0,MAX(0,(Occurrence!K1803-$E$4)*$B$7+$E$4*$B$6),0)</f>
        <v/>
      </c>
      <c r="M1803" s="9">
        <f>Data!X1803+$B$11</f>
        <v/>
      </c>
      <c r="N1803" s="9">
        <f>(Data!X1803-$D$9)*$B$12+$D$9+$B$11</f>
        <v/>
      </c>
      <c r="O1803" s="9">
        <f>Data!Y1803+$B$11</f>
        <v/>
      </c>
      <c r="P1803" s="9">
        <f>(Data!Y1803-$E$9)*$B$12+$E$9+$B$11</f>
        <v/>
      </c>
    </row>
    <row r="1804">
      <c r="H1804" s="14">
        <f>Data!A1804</f>
        <v/>
      </c>
      <c r="I1804" s="9">
        <f>IF(Occurrence!J1804&gt;0,Occurrence!J1804*$B$6,0)</f>
        <v/>
      </c>
      <c r="J1804" s="9">
        <f>IF(Occurrence!J1804&gt;0,MAX(0,(Occurrence!J1804-$D$4)*$B$7+$D$4*$B$6),0)</f>
        <v/>
      </c>
      <c r="K1804" s="9">
        <f>IF(Occurrence!K1804&gt;0,Occurrence!K1804*$B$6,0)</f>
        <v/>
      </c>
      <c r="L1804" s="9">
        <f>IF(Occurrence!K1804&gt;0,MAX(0,(Occurrence!K1804-$E$4)*$B$7+$E$4*$B$6),0)</f>
        <v/>
      </c>
      <c r="M1804" s="9">
        <f>Data!X1804+$B$11</f>
        <v/>
      </c>
      <c r="N1804" s="9">
        <f>(Data!X1804-$D$9)*$B$12+$D$9+$B$11</f>
        <v/>
      </c>
      <c r="O1804" s="9">
        <f>Data!Y1804+$B$11</f>
        <v/>
      </c>
      <c r="P1804" s="9">
        <f>(Data!Y1804-$E$9)*$B$12+$E$9+$B$11</f>
        <v/>
      </c>
    </row>
    <row r="1805">
      <c r="H1805" s="14">
        <f>Data!A1805</f>
        <v/>
      </c>
      <c r="I1805" s="9">
        <f>IF(Occurrence!J1805&gt;0,Occurrence!J1805*$B$6,0)</f>
        <v/>
      </c>
      <c r="J1805" s="9">
        <f>IF(Occurrence!J1805&gt;0,MAX(0,(Occurrence!J1805-$D$4)*$B$7+$D$4*$B$6),0)</f>
        <v/>
      </c>
      <c r="K1805" s="9">
        <f>IF(Occurrence!K1805&gt;0,Occurrence!K1805*$B$6,0)</f>
        <v/>
      </c>
      <c r="L1805" s="9">
        <f>IF(Occurrence!K1805&gt;0,MAX(0,(Occurrence!K1805-$E$4)*$B$7+$E$4*$B$6),0)</f>
        <v/>
      </c>
      <c r="M1805" s="9">
        <f>Data!X1805+$B$11</f>
        <v/>
      </c>
      <c r="N1805" s="9">
        <f>(Data!X1805-$D$9)*$B$12+$D$9+$B$11</f>
        <v/>
      </c>
      <c r="O1805" s="9">
        <f>Data!Y1805+$B$11</f>
        <v/>
      </c>
      <c r="P1805" s="9">
        <f>(Data!Y1805-$E$9)*$B$12+$E$9+$B$11</f>
        <v/>
      </c>
    </row>
    <row r="1806">
      <c r="H1806" s="14">
        <f>Data!A1806</f>
        <v/>
      </c>
      <c r="I1806" s="9">
        <f>IF(Occurrence!J1806&gt;0,Occurrence!J1806*$B$6,0)</f>
        <v/>
      </c>
      <c r="J1806" s="9">
        <f>IF(Occurrence!J1806&gt;0,MAX(0,(Occurrence!J1806-$D$4)*$B$7+$D$4*$B$6),0)</f>
        <v/>
      </c>
      <c r="K1806" s="9">
        <f>IF(Occurrence!K1806&gt;0,Occurrence!K1806*$B$6,0)</f>
        <v/>
      </c>
      <c r="L1806" s="9">
        <f>IF(Occurrence!K1806&gt;0,MAX(0,(Occurrence!K1806-$E$4)*$B$7+$E$4*$B$6),0)</f>
        <v/>
      </c>
      <c r="M1806" s="9">
        <f>Data!X1806+$B$11</f>
        <v/>
      </c>
      <c r="N1806" s="9">
        <f>(Data!X1806-$D$9)*$B$12+$D$9+$B$11</f>
        <v/>
      </c>
      <c r="O1806" s="9">
        <f>Data!Y1806+$B$11</f>
        <v/>
      </c>
      <c r="P1806" s="9">
        <f>(Data!Y1806-$E$9)*$B$12+$E$9+$B$11</f>
        <v/>
      </c>
    </row>
    <row r="1807">
      <c r="H1807" s="14">
        <f>Data!A1807</f>
        <v/>
      </c>
      <c r="I1807" s="9">
        <f>IF(Occurrence!J1807&gt;0,Occurrence!J1807*$B$6,0)</f>
        <v/>
      </c>
      <c r="J1807" s="9">
        <f>IF(Occurrence!J1807&gt;0,MAX(0,(Occurrence!J1807-$D$4)*$B$7+$D$4*$B$6),0)</f>
        <v/>
      </c>
      <c r="K1807" s="9">
        <f>IF(Occurrence!K1807&gt;0,Occurrence!K1807*$B$6,0)</f>
        <v/>
      </c>
      <c r="L1807" s="9">
        <f>IF(Occurrence!K1807&gt;0,MAX(0,(Occurrence!K1807-$E$4)*$B$7+$E$4*$B$6),0)</f>
        <v/>
      </c>
      <c r="M1807" s="9">
        <f>Data!X1807+$B$11</f>
        <v/>
      </c>
      <c r="N1807" s="9">
        <f>(Data!X1807-$D$9)*$B$12+$D$9+$B$11</f>
        <v/>
      </c>
      <c r="O1807" s="9">
        <f>Data!Y1807+$B$11</f>
        <v/>
      </c>
      <c r="P1807" s="9">
        <f>(Data!Y1807-$E$9)*$B$12+$E$9+$B$11</f>
        <v/>
      </c>
    </row>
    <row r="1808">
      <c r="H1808" s="14">
        <f>Data!A1808</f>
        <v/>
      </c>
      <c r="I1808" s="9">
        <f>IF(Occurrence!J1808&gt;0,Occurrence!J1808*$B$6,0)</f>
        <v/>
      </c>
      <c r="J1808" s="9">
        <f>IF(Occurrence!J1808&gt;0,MAX(0,(Occurrence!J1808-$D$4)*$B$7+$D$4*$B$6),0)</f>
        <v/>
      </c>
      <c r="K1808" s="9">
        <f>IF(Occurrence!K1808&gt;0,Occurrence!K1808*$B$6,0)</f>
        <v/>
      </c>
      <c r="L1808" s="9">
        <f>IF(Occurrence!K1808&gt;0,MAX(0,(Occurrence!K1808-$E$4)*$B$7+$E$4*$B$6),0)</f>
        <v/>
      </c>
      <c r="M1808" s="9">
        <f>Data!X1808+$B$11</f>
        <v/>
      </c>
      <c r="N1808" s="9">
        <f>(Data!X1808-$D$9)*$B$12+$D$9+$B$11</f>
        <v/>
      </c>
      <c r="O1808" s="9">
        <f>Data!Y1808+$B$11</f>
        <v/>
      </c>
      <c r="P1808" s="9">
        <f>(Data!Y1808-$E$9)*$B$12+$E$9+$B$11</f>
        <v/>
      </c>
    </row>
    <row r="1809">
      <c r="H1809" s="14">
        <f>Data!A1809</f>
        <v/>
      </c>
      <c r="I1809" s="9">
        <f>IF(Occurrence!J1809&gt;0,Occurrence!J1809*$B$6,0)</f>
        <v/>
      </c>
      <c r="J1809" s="9">
        <f>IF(Occurrence!J1809&gt;0,MAX(0,(Occurrence!J1809-$D$4)*$B$7+$D$4*$B$6),0)</f>
        <v/>
      </c>
      <c r="K1809" s="9">
        <f>IF(Occurrence!K1809&gt;0,Occurrence!K1809*$B$6,0)</f>
        <v/>
      </c>
      <c r="L1809" s="9">
        <f>IF(Occurrence!K1809&gt;0,MAX(0,(Occurrence!K1809-$E$4)*$B$7+$E$4*$B$6),0)</f>
        <v/>
      </c>
      <c r="M1809" s="9">
        <f>Data!X1809+$B$11</f>
        <v/>
      </c>
      <c r="N1809" s="9">
        <f>(Data!X1809-$D$9)*$B$12+$D$9+$B$11</f>
        <v/>
      </c>
      <c r="O1809" s="9">
        <f>Data!Y1809+$B$11</f>
        <v/>
      </c>
      <c r="P1809" s="9">
        <f>(Data!Y1809-$E$9)*$B$12+$E$9+$B$11</f>
        <v/>
      </c>
    </row>
    <row r="1810">
      <c r="H1810" s="14">
        <f>Data!A1810</f>
        <v/>
      </c>
      <c r="I1810" s="9">
        <f>IF(Occurrence!J1810&gt;0,Occurrence!J1810*$B$6,0)</f>
        <v/>
      </c>
      <c r="J1810" s="9">
        <f>IF(Occurrence!J1810&gt;0,MAX(0,(Occurrence!J1810-$D$4)*$B$7+$D$4*$B$6),0)</f>
        <v/>
      </c>
      <c r="K1810" s="9">
        <f>IF(Occurrence!K1810&gt;0,Occurrence!K1810*$B$6,0)</f>
        <v/>
      </c>
      <c r="L1810" s="9">
        <f>IF(Occurrence!K1810&gt;0,MAX(0,(Occurrence!K1810-$E$4)*$B$7+$E$4*$B$6),0)</f>
        <v/>
      </c>
      <c r="M1810" s="9">
        <f>Data!X1810+$B$11</f>
        <v/>
      </c>
      <c r="N1810" s="9">
        <f>(Data!X1810-$D$9)*$B$12+$D$9+$B$11</f>
        <v/>
      </c>
      <c r="O1810" s="9">
        <f>Data!Y1810+$B$11</f>
        <v/>
      </c>
      <c r="P1810" s="9">
        <f>(Data!Y1810-$E$9)*$B$12+$E$9+$B$11</f>
        <v/>
      </c>
    </row>
    <row r="1811">
      <c r="H1811" s="14">
        <f>Data!A1811</f>
        <v/>
      </c>
      <c r="I1811" s="9">
        <f>IF(Occurrence!J1811&gt;0,Occurrence!J1811*$B$6,0)</f>
        <v/>
      </c>
      <c r="J1811" s="9">
        <f>IF(Occurrence!J1811&gt;0,MAX(0,(Occurrence!J1811-$D$4)*$B$7+$D$4*$B$6),0)</f>
        <v/>
      </c>
      <c r="K1811" s="9">
        <f>IF(Occurrence!K1811&gt;0,Occurrence!K1811*$B$6,0)</f>
        <v/>
      </c>
      <c r="L1811" s="9">
        <f>IF(Occurrence!K1811&gt;0,MAX(0,(Occurrence!K1811-$E$4)*$B$7+$E$4*$B$6),0)</f>
        <v/>
      </c>
      <c r="M1811" s="9">
        <f>Data!X1811+$B$11</f>
        <v/>
      </c>
      <c r="N1811" s="9">
        <f>(Data!X1811-$D$9)*$B$12+$D$9+$B$11</f>
        <v/>
      </c>
      <c r="O1811" s="9">
        <f>Data!Y1811+$B$11</f>
        <v/>
      </c>
      <c r="P1811" s="9">
        <f>(Data!Y1811-$E$9)*$B$12+$E$9+$B$11</f>
        <v/>
      </c>
    </row>
    <row r="1812">
      <c r="H1812" s="14">
        <f>Data!A1812</f>
        <v/>
      </c>
      <c r="I1812" s="9">
        <f>IF(Occurrence!J1812&gt;0,Occurrence!J1812*$B$6,0)</f>
        <v/>
      </c>
      <c r="J1812" s="9">
        <f>IF(Occurrence!J1812&gt;0,MAX(0,(Occurrence!J1812-$D$4)*$B$7+$D$4*$B$6),0)</f>
        <v/>
      </c>
      <c r="K1812" s="9">
        <f>IF(Occurrence!K1812&gt;0,Occurrence!K1812*$B$6,0)</f>
        <v/>
      </c>
      <c r="L1812" s="9">
        <f>IF(Occurrence!K1812&gt;0,MAX(0,(Occurrence!K1812-$E$4)*$B$7+$E$4*$B$6),0)</f>
        <v/>
      </c>
      <c r="M1812" s="9">
        <f>Data!X1812+$B$11</f>
        <v/>
      </c>
      <c r="N1812" s="9">
        <f>(Data!X1812-$D$9)*$B$12+$D$9+$B$11</f>
        <v/>
      </c>
      <c r="O1812" s="9">
        <f>Data!Y1812+$B$11</f>
        <v/>
      </c>
      <c r="P1812" s="9">
        <f>(Data!Y1812-$E$9)*$B$12+$E$9+$B$11</f>
        <v/>
      </c>
    </row>
    <row r="1813">
      <c r="H1813" s="14">
        <f>Data!A1813</f>
        <v/>
      </c>
      <c r="I1813" s="9">
        <f>IF(Occurrence!J1813&gt;0,Occurrence!J1813*$B$6,0)</f>
        <v/>
      </c>
      <c r="J1813" s="9">
        <f>IF(Occurrence!J1813&gt;0,MAX(0,(Occurrence!J1813-$D$4)*$B$7+$D$4*$B$6),0)</f>
        <v/>
      </c>
      <c r="K1813" s="9">
        <f>IF(Occurrence!K1813&gt;0,Occurrence!K1813*$B$6,0)</f>
        <v/>
      </c>
      <c r="L1813" s="9">
        <f>IF(Occurrence!K1813&gt;0,MAX(0,(Occurrence!K1813-$E$4)*$B$7+$E$4*$B$6),0)</f>
        <v/>
      </c>
      <c r="M1813" s="9">
        <f>Data!X1813+$B$11</f>
        <v/>
      </c>
      <c r="N1813" s="9">
        <f>(Data!X1813-$D$9)*$B$12+$D$9+$B$11</f>
        <v/>
      </c>
      <c r="O1813" s="9">
        <f>Data!Y1813+$B$11</f>
        <v/>
      </c>
      <c r="P1813" s="9">
        <f>(Data!Y1813-$E$9)*$B$12+$E$9+$B$11</f>
        <v/>
      </c>
    </row>
    <row r="1814">
      <c r="H1814" s="14">
        <f>Data!A1814</f>
        <v/>
      </c>
      <c r="I1814" s="9">
        <f>IF(Occurrence!J1814&gt;0,Occurrence!J1814*$B$6,0)</f>
        <v/>
      </c>
      <c r="J1814" s="9">
        <f>IF(Occurrence!J1814&gt;0,MAX(0,(Occurrence!J1814-$D$4)*$B$7+$D$4*$B$6),0)</f>
        <v/>
      </c>
      <c r="K1814" s="9">
        <f>IF(Occurrence!K1814&gt;0,Occurrence!K1814*$B$6,0)</f>
        <v/>
      </c>
      <c r="L1814" s="9">
        <f>IF(Occurrence!K1814&gt;0,MAX(0,(Occurrence!K1814-$E$4)*$B$7+$E$4*$B$6),0)</f>
        <v/>
      </c>
      <c r="M1814" s="9">
        <f>Data!X1814+$B$11</f>
        <v/>
      </c>
      <c r="N1814" s="9">
        <f>(Data!X1814-$D$9)*$B$12+$D$9+$B$11</f>
        <v/>
      </c>
      <c r="O1814" s="9">
        <f>Data!Y1814+$B$11</f>
        <v/>
      </c>
      <c r="P1814" s="9">
        <f>(Data!Y1814-$E$9)*$B$12+$E$9+$B$11</f>
        <v/>
      </c>
    </row>
    <row r="1815">
      <c r="H1815" s="14">
        <f>Data!A1815</f>
        <v/>
      </c>
      <c r="I1815" s="9">
        <f>IF(Occurrence!J1815&gt;0,Occurrence!J1815*$B$6,0)</f>
        <v/>
      </c>
      <c r="J1815" s="9">
        <f>IF(Occurrence!J1815&gt;0,MAX(0,(Occurrence!J1815-$D$4)*$B$7+$D$4*$B$6),0)</f>
        <v/>
      </c>
      <c r="K1815" s="9">
        <f>IF(Occurrence!K1815&gt;0,Occurrence!K1815*$B$6,0)</f>
        <v/>
      </c>
      <c r="L1815" s="9">
        <f>IF(Occurrence!K1815&gt;0,MAX(0,(Occurrence!K1815-$E$4)*$B$7+$E$4*$B$6),0)</f>
        <v/>
      </c>
      <c r="M1815" s="9">
        <f>Data!X1815+$B$11</f>
        <v/>
      </c>
      <c r="N1815" s="9">
        <f>(Data!X1815-$D$9)*$B$12+$D$9+$B$11</f>
        <v/>
      </c>
      <c r="O1815" s="9">
        <f>Data!Y1815+$B$11</f>
        <v/>
      </c>
      <c r="P1815" s="9">
        <f>(Data!Y1815-$E$9)*$B$12+$E$9+$B$11</f>
        <v/>
      </c>
    </row>
    <row r="1816">
      <c r="H1816" s="14">
        <f>Data!A1816</f>
        <v/>
      </c>
      <c r="I1816" s="9">
        <f>IF(Occurrence!J1816&gt;0,Occurrence!J1816*$B$6,0)</f>
        <v/>
      </c>
      <c r="J1816" s="9">
        <f>IF(Occurrence!J1816&gt;0,MAX(0,(Occurrence!J1816-$D$4)*$B$7+$D$4*$B$6),0)</f>
        <v/>
      </c>
      <c r="K1816" s="9">
        <f>IF(Occurrence!K1816&gt;0,Occurrence!K1816*$B$6,0)</f>
        <v/>
      </c>
      <c r="L1816" s="9">
        <f>IF(Occurrence!K1816&gt;0,MAX(0,(Occurrence!K1816-$E$4)*$B$7+$E$4*$B$6),0)</f>
        <v/>
      </c>
      <c r="M1816" s="9">
        <f>Data!X1816+$B$11</f>
        <v/>
      </c>
      <c r="N1816" s="9">
        <f>(Data!X1816-$D$9)*$B$12+$D$9+$B$11</f>
        <v/>
      </c>
      <c r="O1816" s="9">
        <f>Data!Y1816+$B$11</f>
        <v/>
      </c>
      <c r="P1816" s="9">
        <f>(Data!Y1816-$E$9)*$B$12+$E$9+$B$11</f>
        <v/>
      </c>
    </row>
    <row r="1817">
      <c r="H1817" s="14">
        <f>Data!A1817</f>
        <v/>
      </c>
      <c r="I1817" s="9">
        <f>IF(Occurrence!J1817&gt;0,Occurrence!J1817*$B$6,0)</f>
        <v/>
      </c>
      <c r="J1817" s="9">
        <f>IF(Occurrence!J1817&gt;0,MAX(0,(Occurrence!J1817-$D$4)*$B$7+$D$4*$B$6),0)</f>
        <v/>
      </c>
      <c r="K1817" s="9">
        <f>IF(Occurrence!K1817&gt;0,Occurrence!K1817*$B$6,0)</f>
        <v/>
      </c>
      <c r="L1817" s="9">
        <f>IF(Occurrence!K1817&gt;0,MAX(0,(Occurrence!K1817-$E$4)*$B$7+$E$4*$B$6),0)</f>
        <v/>
      </c>
      <c r="M1817" s="9">
        <f>Data!X1817+$B$11</f>
        <v/>
      </c>
      <c r="N1817" s="9">
        <f>(Data!X1817-$D$9)*$B$12+$D$9+$B$11</f>
        <v/>
      </c>
      <c r="O1817" s="9">
        <f>Data!Y1817+$B$11</f>
        <v/>
      </c>
      <c r="P1817" s="9">
        <f>(Data!Y1817-$E$9)*$B$12+$E$9+$B$11</f>
        <v/>
      </c>
    </row>
    <row r="1818">
      <c r="H1818" s="14">
        <f>Data!A1818</f>
        <v/>
      </c>
      <c r="I1818" s="9">
        <f>IF(Occurrence!J1818&gt;0,Occurrence!J1818*$B$6,0)</f>
        <v/>
      </c>
      <c r="J1818" s="9">
        <f>IF(Occurrence!J1818&gt;0,MAX(0,(Occurrence!J1818-$D$4)*$B$7+$D$4*$B$6),0)</f>
        <v/>
      </c>
      <c r="K1818" s="9">
        <f>IF(Occurrence!K1818&gt;0,Occurrence!K1818*$B$6,0)</f>
        <v/>
      </c>
      <c r="L1818" s="9">
        <f>IF(Occurrence!K1818&gt;0,MAX(0,(Occurrence!K1818-$E$4)*$B$7+$E$4*$B$6),0)</f>
        <v/>
      </c>
      <c r="M1818" s="9">
        <f>Data!X1818+$B$11</f>
        <v/>
      </c>
      <c r="N1818" s="9">
        <f>(Data!X1818-$D$9)*$B$12+$D$9+$B$11</f>
        <v/>
      </c>
      <c r="O1818" s="9">
        <f>Data!Y1818+$B$11</f>
        <v/>
      </c>
      <c r="P1818" s="9">
        <f>(Data!Y1818-$E$9)*$B$12+$E$9+$B$11</f>
        <v/>
      </c>
    </row>
    <row r="1819">
      <c r="H1819" s="14">
        <f>Data!A1819</f>
        <v/>
      </c>
      <c r="I1819" s="9">
        <f>IF(Occurrence!J1819&gt;0,Occurrence!J1819*$B$6,0)</f>
        <v/>
      </c>
      <c r="J1819" s="9">
        <f>IF(Occurrence!J1819&gt;0,MAX(0,(Occurrence!J1819-$D$4)*$B$7+$D$4*$B$6),0)</f>
        <v/>
      </c>
      <c r="K1819" s="9">
        <f>IF(Occurrence!K1819&gt;0,Occurrence!K1819*$B$6,0)</f>
        <v/>
      </c>
      <c r="L1819" s="9">
        <f>IF(Occurrence!K1819&gt;0,MAX(0,(Occurrence!K1819-$E$4)*$B$7+$E$4*$B$6),0)</f>
        <v/>
      </c>
      <c r="M1819" s="9">
        <f>Data!X1819+$B$11</f>
        <v/>
      </c>
      <c r="N1819" s="9">
        <f>(Data!X1819-$D$9)*$B$12+$D$9+$B$11</f>
        <v/>
      </c>
      <c r="O1819" s="9">
        <f>Data!Y1819+$B$11</f>
        <v/>
      </c>
      <c r="P1819" s="9">
        <f>(Data!Y1819-$E$9)*$B$12+$E$9+$B$11</f>
        <v/>
      </c>
    </row>
    <row r="1820">
      <c r="H1820" s="14">
        <f>Data!A1820</f>
        <v/>
      </c>
      <c r="I1820" s="9">
        <f>IF(Occurrence!J1820&gt;0,Occurrence!J1820*$B$6,0)</f>
        <v/>
      </c>
      <c r="J1820" s="9">
        <f>IF(Occurrence!J1820&gt;0,MAX(0,(Occurrence!J1820-$D$4)*$B$7+$D$4*$B$6),0)</f>
        <v/>
      </c>
      <c r="K1820" s="9">
        <f>IF(Occurrence!K1820&gt;0,Occurrence!K1820*$B$6,0)</f>
        <v/>
      </c>
      <c r="L1820" s="9">
        <f>IF(Occurrence!K1820&gt;0,MAX(0,(Occurrence!K1820-$E$4)*$B$7+$E$4*$B$6),0)</f>
        <v/>
      </c>
      <c r="M1820" s="9">
        <f>Data!X1820+$B$11</f>
        <v/>
      </c>
      <c r="N1820" s="9">
        <f>(Data!X1820-$D$9)*$B$12+$D$9+$B$11</f>
        <v/>
      </c>
      <c r="O1820" s="9">
        <f>Data!Y1820+$B$11</f>
        <v/>
      </c>
      <c r="P1820" s="9">
        <f>(Data!Y1820-$E$9)*$B$12+$E$9+$B$11</f>
        <v/>
      </c>
    </row>
    <row r="1821">
      <c r="H1821" s="14">
        <f>Data!A1821</f>
        <v/>
      </c>
      <c r="I1821" s="9">
        <f>IF(Occurrence!J1821&gt;0,Occurrence!J1821*$B$6,0)</f>
        <v/>
      </c>
      <c r="J1821" s="9">
        <f>IF(Occurrence!J1821&gt;0,MAX(0,(Occurrence!J1821-$D$4)*$B$7+$D$4*$B$6),0)</f>
        <v/>
      </c>
      <c r="K1821" s="9">
        <f>IF(Occurrence!K1821&gt;0,Occurrence!K1821*$B$6,0)</f>
        <v/>
      </c>
      <c r="L1821" s="9">
        <f>IF(Occurrence!K1821&gt;0,MAX(0,(Occurrence!K1821-$E$4)*$B$7+$E$4*$B$6),0)</f>
        <v/>
      </c>
      <c r="M1821" s="9">
        <f>Data!X1821+$B$11</f>
        <v/>
      </c>
      <c r="N1821" s="9">
        <f>(Data!X1821-$D$9)*$B$12+$D$9+$B$11</f>
        <v/>
      </c>
      <c r="O1821" s="9">
        <f>Data!Y1821+$B$11</f>
        <v/>
      </c>
      <c r="P1821" s="9">
        <f>(Data!Y1821-$E$9)*$B$12+$E$9+$B$11</f>
        <v/>
      </c>
    </row>
    <row r="1822">
      <c r="H1822" s="14">
        <f>Data!A1822</f>
        <v/>
      </c>
      <c r="I1822" s="9">
        <f>IF(Occurrence!J1822&gt;0,Occurrence!J1822*$B$6,0)</f>
        <v/>
      </c>
      <c r="J1822" s="9">
        <f>IF(Occurrence!J1822&gt;0,MAX(0,(Occurrence!J1822-$D$4)*$B$7+$D$4*$B$6),0)</f>
        <v/>
      </c>
      <c r="K1822" s="9">
        <f>IF(Occurrence!K1822&gt;0,Occurrence!K1822*$B$6,0)</f>
        <v/>
      </c>
      <c r="L1822" s="9">
        <f>IF(Occurrence!K1822&gt;0,MAX(0,(Occurrence!K1822-$E$4)*$B$7+$E$4*$B$6),0)</f>
        <v/>
      </c>
      <c r="M1822" s="9">
        <f>Data!X1822+$B$11</f>
        <v/>
      </c>
      <c r="N1822" s="9">
        <f>(Data!X1822-$D$9)*$B$12+$D$9+$B$11</f>
        <v/>
      </c>
      <c r="O1822" s="9">
        <f>Data!Y1822+$B$11</f>
        <v/>
      </c>
      <c r="P1822" s="9">
        <f>(Data!Y1822-$E$9)*$B$12+$E$9+$B$11</f>
        <v/>
      </c>
    </row>
    <row r="1823">
      <c r="H1823" s="14">
        <f>Data!A1823</f>
        <v/>
      </c>
      <c r="I1823" s="9">
        <f>IF(Occurrence!J1823&gt;0,Occurrence!J1823*$B$6,0)</f>
        <v/>
      </c>
      <c r="J1823" s="9">
        <f>IF(Occurrence!J1823&gt;0,MAX(0,(Occurrence!J1823-$D$4)*$B$7+$D$4*$B$6),0)</f>
        <v/>
      </c>
      <c r="K1823" s="9">
        <f>IF(Occurrence!K1823&gt;0,Occurrence!K1823*$B$6,0)</f>
        <v/>
      </c>
      <c r="L1823" s="9">
        <f>IF(Occurrence!K1823&gt;0,MAX(0,(Occurrence!K1823-$E$4)*$B$7+$E$4*$B$6),0)</f>
        <v/>
      </c>
      <c r="M1823" s="9">
        <f>Data!X1823+$B$11</f>
        <v/>
      </c>
      <c r="N1823" s="9">
        <f>(Data!X1823-$D$9)*$B$12+$D$9+$B$11</f>
        <v/>
      </c>
      <c r="O1823" s="9">
        <f>Data!Y1823+$B$11</f>
        <v/>
      </c>
      <c r="P1823" s="9">
        <f>(Data!Y1823-$E$9)*$B$12+$E$9+$B$11</f>
        <v/>
      </c>
    </row>
    <row r="1824">
      <c r="H1824" s="14">
        <f>Data!A1824</f>
        <v/>
      </c>
      <c r="I1824" s="9">
        <f>IF(Occurrence!J1824&gt;0,Occurrence!J1824*$B$6,0)</f>
        <v/>
      </c>
      <c r="J1824" s="9">
        <f>IF(Occurrence!J1824&gt;0,MAX(0,(Occurrence!J1824-$D$4)*$B$7+$D$4*$B$6),0)</f>
        <v/>
      </c>
      <c r="K1824" s="9">
        <f>IF(Occurrence!K1824&gt;0,Occurrence!K1824*$B$6,0)</f>
        <v/>
      </c>
      <c r="L1824" s="9">
        <f>IF(Occurrence!K1824&gt;0,MAX(0,(Occurrence!K1824-$E$4)*$B$7+$E$4*$B$6),0)</f>
        <v/>
      </c>
      <c r="M1824" s="9">
        <f>Data!X1824+$B$11</f>
        <v/>
      </c>
      <c r="N1824" s="9">
        <f>(Data!X1824-$D$9)*$B$12+$D$9+$B$11</f>
        <v/>
      </c>
      <c r="O1824" s="9">
        <f>Data!Y1824+$B$11</f>
        <v/>
      </c>
      <c r="P1824" s="9">
        <f>(Data!Y1824-$E$9)*$B$12+$E$9+$B$11</f>
        <v/>
      </c>
    </row>
    <row r="1825">
      <c r="H1825" s="14">
        <f>Data!A1825</f>
        <v/>
      </c>
      <c r="I1825" s="9">
        <f>IF(Occurrence!J1825&gt;0,Occurrence!J1825*$B$6,0)</f>
        <v/>
      </c>
      <c r="J1825" s="9">
        <f>IF(Occurrence!J1825&gt;0,MAX(0,(Occurrence!J1825-$D$4)*$B$7+$D$4*$B$6),0)</f>
        <v/>
      </c>
      <c r="K1825" s="9">
        <f>IF(Occurrence!K1825&gt;0,Occurrence!K1825*$B$6,0)</f>
        <v/>
      </c>
      <c r="L1825" s="9">
        <f>IF(Occurrence!K1825&gt;0,MAX(0,(Occurrence!K1825-$E$4)*$B$7+$E$4*$B$6),0)</f>
        <v/>
      </c>
      <c r="M1825" s="9">
        <f>Data!X1825+$B$11</f>
        <v/>
      </c>
      <c r="N1825" s="9">
        <f>(Data!X1825-$D$9)*$B$12+$D$9+$B$11</f>
        <v/>
      </c>
      <c r="O1825" s="9">
        <f>Data!Y1825+$B$11</f>
        <v/>
      </c>
      <c r="P1825" s="9">
        <f>(Data!Y1825-$E$9)*$B$12+$E$9+$B$11</f>
        <v/>
      </c>
    </row>
    <row r="1826">
      <c r="H1826" s="14">
        <f>Data!A1826</f>
        <v/>
      </c>
      <c r="I1826" s="9">
        <f>IF(Occurrence!J1826&gt;0,Occurrence!J1826*$B$6,0)</f>
        <v/>
      </c>
      <c r="J1826" s="9">
        <f>IF(Occurrence!J1826&gt;0,MAX(0,(Occurrence!J1826-$D$4)*$B$7+$D$4*$B$6),0)</f>
        <v/>
      </c>
      <c r="K1826" s="9">
        <f>IF(Occurrence!K1826&gt;0,Occurrence!K1826*$B$6,0)</f>
        <v/>
      </c>
      <c r="L1826" s="9">
        <f>IF(Occurrence!K1826&gt;0,MAX(0,(Occurrence!K1826-$E$4)*$B$7+$E$4*$B$6),0)</f>
        <v/>
      </c>
      <c r="M1826" s="9">
        <f>Data!X1826+$B$11</f>
        <v/>
      </c>
      <c r="N1826" s="9">
        <f>(Data!X1826-$D$9)*$B$12+$D$9+$B$11</f>
        <v/>
      </c>
      <c r="O1826" s="9">
        <f>Data!Y1826+$B$11</f>
        <v/>
      </c>
      <c r="P1826" s="9">
        <f>(Data!Y1826-$E$9)*$B$12+$E$9+$B$11</f>
        <v/>
      </c>
    </row>
    <row r="1827">
      <c r="H1827" s="14">
        <f>Data!A1827</f>
        <v/>
      </c>
      <c r="I1827" s="9">
        <f>IF(Occurrence!J1827&gt;0,Occurrence!J1827*$B$6,0)</f>
        <v/>
      </c>
      <c r="J1827" s="9">
        <f>IF(Occurrence!J1827&gt;0,MAX(0,(Occurrence!J1827-$D$4)*$B$7+$D$4*$B$6),0)</f>
        <v/>
      </c>
      <c r="K1827" s="9">
        <f>IF(Occurrence!K1827&gt;0,Occurrence!K1827*$B$6,0)</f>
        <v/>
      </c>
      <c r="L1827" s="9">
        <f>IF(Occurrence!K1827&gt;0,MAX(0,(Occurrence!K1827-$E$4)*$B$7+$E$4*$B$6),0)</f>
        <v/>
      </c>
      <c r="M1827" s="9">
        <f>Data!X1827+$B$11</f>
        <v/>
      </c>
      <c r="N1827" s="9">
        <f>(Data!X1827-$D$9)*$B$12+$D$9+$B$11</f>
        <v/>
      </c>
      <c r="O1827" s="9">
        <f>Data!Y1827+$B$11</f>
        <v/>
      </c>
      <c r="P1827" s="9">
        <f>(Data!Y1827-$E$9)*$B$12+$E$9+$B$11</f>
        <v/>
      </c>
    </row>
    <row r="1828">
      <c r="H1828" s="14">
        <f>Data!A1828</f>
        <v/>
      </c>
      <c r="I1828" s="9">
        <f>IF(Occurrence!J1828&gt;0,Occurrence!J1828*$B$6,0)</f>
        <v/>
      </c>
      <c r="J1828" s="9">
        <f>IF(Occurrence!J1828&gt;0,MAX(0,(Occurrence!J1828-$D$4)*$B$7+$D$4*$B$6),0)</f>
        <v/>
      </c>
      <c r="K1828" s="9">
        <f>IF(Occurrence!K1828&gt;0,Occurrence!K1828*$B$6,0)</f>
        <v/>
      </c>
      <c r="L1828" s="9">
        <f>IF(Occurrence!K1828&gt;0,MAX(0,(Occurrence!K1828-$E$4)*$B$7+$E$4*$B$6),0)</f>
        <v/>
      </c>
      <c r="M1828" s="9">
        <f>Data!X1828+$B$11</f>
        <v/>
      </c>
      <c r="N1828" s="9">
        <f>(Data!X1828-$D$9)*$B$12+$D$9+$B$11</f>
        <v/>
      </c>
      <c r="O1828" s="9">
        <f>Data!Y1828+$B$11</f>
        <v/>
      </c>
      <c r="P1828" s="9">
        <f>(Data!Y1828-$E$9)*$B$12+$E$9+$B$11</f>
        <v/>
      </c>
    </row>
    <row r="1829">
      <c r="H1829" s="14">
        <f>Data!A1829</f>
        <v/>
      </c>
      <c r="I1829" s="9">
        <f>IF(Occurrence!J1829&gt;0,Occurrence!J1829*$B$6,0)</f>
        <v/>
      </c>
      <c r="J1829" s="9">
        <f>IF(Occurrence!J1829&gt;0,MAX(0,(Occurrence!J1829-$D$4)*$B$7+$D$4*$B$6),0)</f>
        <v/>
      </c>
      <c r="K1829" s="9">
        <f>IF(Occurrence!K1829&gt;0,Occurrence!K1829*$B$6,0)</f>
        <v/>
      </c>
      <c r="L1829" s="9">
        <f>IF(Occurrence!K1829&gt;0,MAX(0,(Occurrence!K1829-$E$4)*$B$7+$E$4*$B$6),0)</f>
        <v/>
      </c>
      <c r="M1829" s="9">
        <f>Data!X1829+$B$11</f>
        <v/>
      </c>
      <c r="N1829" s="9">
        <f>(Data!X1829-$D$9)*$B$12+$D$9+$B$11</f>
        <v/>
      </c>
      <c r="O1829" s="9">
        <f>Data!Y1829+$B$11</f>
        <v/>
      </c>
      <c r="P1829" s="9">
        <f>(Data!Y1829-$E$9)*$B$12+$E$9+$B$11</f>
        <v/>
      </c>
    </row>
    <row r="1830">
      <c r="H1830" s="14">
        <f>Data!A1830</f>
        <v/>
      </c>
      <c r="I1830" s="9">
        <f>IF(Occurrence!J1830&gt;0,Occurrence!J1830*$B$6,0)</f>
        <v/>
      </c>
      <c r="J1830" s="9">
        <f>IF(Occurrence!J1830&gt;0,MAX(0,(Occurrence!J1830-$D$4)*$B$7+$D$4*$B$6),0)</f>
        <v/>
      </c>
      <c r="K1830" s="9">
        <f>IF(Occurrence!K1830&gt;0,Occurrence!K1830*$B$6,0)</f>
        <v/>
      </c>
      <c r="L1830" s="9">
        <f>IF(Occurrence!K1830&gt;0,MAX(0,(Occurrence!K1830-$E$4)*$B$7+$E$4*$B$6),0)</f>
        <v/>
      </c>
      <c r="M1830" s="9">
        <f>Data!X1830+$B$11</f>
        <v/>
      </c>
      <c r="N1830" s="9">
        <f>(Data!X1830-$D$9)*$B$12+$D$9+$B$11</f>
        <v/>
      </c>
      <c r="O1830" s="9">
        <f>Data!Y1830+$B$11</f>
        <v/>
      </c>
      <c r="P1830" s="9">
        <f>(Data!Y1830-$E$9)*$B$12+$E$9+$B$11</f>
        <v/>
      </c>
    </row>
    <row r="1831">
      <c r="H1831" s="14">
        <f>Data!A1831</f>
        <v/>
      </c>
      <c r="I1831" s="9">
        <f>IF(Occurrence!J1831&gt;0,Occurrence!J1831*$B$6,0)</f>
        <v/>
      </c>
      <c r="J1831" s="9">
        <f>IF(Occurrence!J1831&gt;0,MAX(0,(Occurrence!J1831-$D$4)*$B$7+$D$4*$B$6),0)</f>
        <v/>
      </c>
      <c r="K1831" s="9">
        <f>IF(Occurrence!K1831&gt;0,Occurrence!K1831*$B$6,0)</f>
        <v/>
      </c>
      <c r="L1831" s="9">
        <f>IF(Occurrence!K1831&gt;0,MAX(0,(Occurrence!K1831-$E$4)*$B$7+$E$4*$B$6),0)</f>
        <v/>
      </c>
      <c r="M1831" s="9">
        <f>Data!X1831+$B$11</f>
        <v/>
      </c>
      <c r="N1831" s="9">
        <f>(Data!X1831-$D$9)*$B$12+$D$9+$B$11</f>
        <v/>
      </c>
      <c r="O1831" s="9">
        <f>Data!Y1831+$B$11</f>
        <v/>
      </c>
      <c r="P1831" s="9">
        <f>(Data!Y1831-$E$9)*$B$12+$E$9+$B$11</f>
        <v/>
      </c>
    </row>
    <row r="1832">
      <c r="H1832" s="14">
        <f>Data!A1832</f>
        <v/>
      </c>
      <c r="I1832" s="9">
        <f>IF(Occurrence!J1832&gt;0,Occurrence!J1832*$B$6,0)</f>
        <v/>
      </c>
      <c r="J1832" s="9">
        <f>IF(Occurrence!J1832&gt;0,MAX(0,(Occurrence!J1832-$D$4)*$B$7+$D$4*$B$6),0)</f>
        <v/>
      </c>
      <c r="K1832" s="9">
        <f>IF(Occurrence!K1832&gt;0,Occurrence!K1832*$B$6,0)</f>
        <v/>
      </c>
      <c r="L1832" s="9">
        <f>IF(Occurrence!K1832&gt;0,MAX(0,(Occurrence!K1832-$E$4)*$B$7+$E$4*$B$6),0)</f>
        <v/>
      </c>
      <c r="M1832" s="9">
        <f>Data!X1832+$B$11</f>
        <v/>
      </c>
      <c r="N1832" s="9">
        <f>(Data!X1832-$D$9)*$B$12+$D$9+$B$11</f>
        <v/>
      </c>
      <c r="O1832" s="9">
        <f>Data!Y1832+$B$11</f>
        <v/>
      </c>
      <c r="P1832" s="9">
        <f>(Data!Y1832-$E$9)*$B$12+$E$9+$B$11</f>
        <v/>
      </c>
    </row>
    <row r="1833">
      <c r="H1833" s="14">
        <f>Data!A1833</f>
        <v/>
      </c>
      <c r="I1833" s="9">
        <f>IF(Occurrence!J1833&gt;0,Occurrence!J1833*$B$6,0)</f>
        <v/>
      </c>
      <c r="J1833" s="9">
        <f>IF(Occurrence!J1833&gt;0,MAX(0,(Occurrence!J1833-$D$4)*$B$7+$D$4*$B$6),0)</f>
        <v/>
      </c>
      <c r="K1833" s="9">
        <f>IF(Occurrence!K1833&gt;0,Occurrence!K1833*$B$6,0)</f>
        <v/>
      </c>
      <c r="L1833" s="9">
        <f>IF(Occurrence!K1833&gt;0,MAX(0,(Occurrence!K1833-$E$4)*$B$7+$E$4*$B$6),0)</f>
        <v/>
      </c>
      <c r="M1833" s="9">
        <f>Data!X1833+$B$11</f>
        <v/>
      </c>
      <c r="N1833" s="9">
        <f>(Data!X1833-$D$9)*$B$12+$D$9+$B$11</f>
        <v/>
      </c>
      <c r="O1833" s="9">
        <f>Data!Y1833+$B$11</f>
        <v/>
      </c>
      <c r="P1833" s="9">
        <f>(Data!Y1833-$E$9)*$B$12+$E$9+$B$11</f>
        <v/>
      </c>
    </row>
    <row r="1834">
      <c r="H1834" s="14">
        <f>Data!A1834</f>
        <v/>
      </c>
      <c r="I1834" s="9">
        <f>IF(Occurrence!J1834&gt;0,Occurrence!J1834*$B$6,0)</f>
        <v/>
      </c>
      <c r="J1834" s="9">
        <f>IF(Occurrence!J1834&gt;0,MAX(0,(Occurrence!J1834-$D$4)*$B$7+$D$4*$B$6),0)</f>
        <v/>
      </c>
      <c r="K1834" s="9">
        <f>IF(Occurrence!K1834&gt;0,Occurrence!K1834*$B$6,0)</f>
        <v/>
      </c>
      <c r="L1834" s="9">
        <f>IF(Occurrence!K1834&gt;0,MAX(0,(Occurrence!K1834-$E$4)*$B$7+$E$4*$B$6),0)</f>
        <v/>
      </c>
      <c r="M1834" s="9">
        <f>Data!X1834+$B$11</f>
        <v/>
      </c>
      <c r="N1834" s="9">
        <f>(Data!X1834-$D$9)*$B$12+$D$9+$B$11</f>
        <v/>
      </c>
      <c r="O1834" s="9">
        <f>Data!Y1834+$B$11</f>
        <v/>
      </c>
      <c r="P1834" s="9">
        <f>(Data!Y1834-$E$9)*$B$12+$E$9+$B$11</f>
        <v/>
      </c>
    </row>
    <row r="1835">
      <c r="H1835" s="14">
        <f>Data!A1835</f>
        <v/>
      </c>
      <c r="I1835" s="9">
        <f>IF(Occurrence!J1835&gt;0,Occurrence!J1835*$B$6,0)</f>
        <v/>
      </c>
      <c r="J1835" s="9">
        <f>IF(Occurrence!J1835&gt;0,MAX(0,(Occurrence!J1835-$D$4)*$B$7+$D$4*$B$6),0)</f>
        <v/>
      </c>
      <c r="K1835" s="9">
        <f>IF(Occurrence!K1835&gt;0,Occurrence!K1835*$B$6,0)</f>
        <v/>
      </c>
      <c r="L1835" s="9">
        <f>IF(Occurrence!K1835&gt;0,MAX(0,(Occurrence!K1835-$E$4)*$B$7+$E$4*$B$6),0)</f>
        <v/>
      </c>
      <c r="M1835" s="9">
        <f>Data!X1835+$B$11</f>
        <v/>
      </c>
      <c r="N1835" s="9">
        <f>(Data!X1835-$D$9)*$B$12+$D$9+$B$11</f>
        <v/>
      </c>
      <c r="O1835" s="9">
        <f>Data!Y1835+$B$11</f>
        <v/>
      </c>
      <c r="P1835" s="9">
        <f>(Data!Y1835-$E$9)*$B$12+$E$9+$B$11</f>
        <v/>
      </c>
    </row>
    <row r="1836">
      <c r="H1836" s="14">
        <f>Data!A1836</f>
        <v/>
      </c>
      <c r="I1836" s="9">
        <f>IF(Occurrence!J1836&gt;0,Occurrence!J1836*$B$6,0)</f>
        <v/>
      </c>
      <c r="J1836" s="9">
        <f>IF(Occurrence!J1836&gt;0,MAX(0,(Occurrence!J1836-$D$4)*$B$7+$D$4*$B$6),0)</f>
        <v/>
      </c>
      <c r="K1836" s="9">
        <f>IF(Occurrence!K1836&gt;0,Occurrence!K1836*$B$6,0)</f>
        <v/>
      </c>
      <c r="L1836" s="9">
        <f>IF(Occurrence!K1836&gt;0,MAX(0,(Occurrence!K1836-$E$4)*$B$7+$E$4*$B$6),0)</f>
        <v/>
      </c>
      <c r="M1836" s="9">
        <f>Data!X1836+$B$11</f>
        <v/>
      </c>
      <c r="N1836" s="9">
        <f>(Data!X1836-$D$9)*$B$12+$D$9+$B$11</f>
        <v/>
      </c>
      <c r="O1836" s="9">
        <f>Data!Y1836+$B$11</f>
        <v/>
      </c>
      <c r="P1836" s="9">
        <f>(Data!Y1836-$E$9)*$B$12+$E$9+$B$11</f>
        <v/>
      </c>
    </row>
    <row r="1837">
      <c r="H1837" s="14">
        <f>Data!A1837</f>
        <v/>
      </c>
      <c r="I1837" s="9">
        <f>IF(Occurrence!J1837&gt;0,Occurrence!J1837*$B$6,0)</f>
        <v/>
      </c>
      <c r="J1837" s="9">
        <f>IF(Occurrence!J1837&gt;0,MAX(0,(Occurrence!J1837-$D$4)*$B$7+$D$4*$B$6),0)</f>
        <v/>
      </c>
      <c r="K1837" s="9">
        <f>IF(Occurrence!K1837&gt;0,Occurrence!K1837*$B$6,0)</f>
        <v/>
      </c>
      <c r="L1837" s="9">
        <f>IF(Occurrence!K1837&gt;0,MAX(0,(Occurrence!K1837-$E$4)*$B$7+$E$4*$B$6),0)</f>
        <v/>
      </c>
      <c r="M1837" s="9">
        <f>Data!X1837+$B$11</f>
        <v/>
      </c>
      <c r="N1837" s="9">
        <f>(Data!X1837-$D$9)*$B$12+$D$9+$B$11</f>
        <v/>
      </c>
      <c r="O1837" s="9">
        <f>Data!Y1837+$B$11</f>
        <v/>
      </c>
      <c r="P1837" s="9">
        <f>(Data!Y1837-$E$9)*$B$12+$E$9+$B$11</f>
        <v/>
      </c>
    </row>
    <row r="1838">
      <c r="H1838" s="14">
        <f>Data!A1838</f>
        <v/>
      </c>
      <c r="I1838" s="9">
        <f>IF(Occurrence!J1838&gt;0,Occurrence!J1838*$B$6,0)</f>
        <v/>
      </c>
      <c r="J1838" s="9">
        <f>IF(Occurrence!J1838&gt;0,MAX(0,(Occurrence!J1838-$D$4)*$B$7+$D$4*$B$6),0)</f>
        <v/>
      </c>
      <c r="K1838" s="9">
        <f>IF(Occurrence!K1838&gt;0,Occurrence!K1838*$B$6,0)</f>
        <v/>
      </c>
      <c r="L1838" s="9">
        <f>IF(Occurrence!K1838&gt;0,MAX(0,(Occurrence!K1838-$E$4)*$B$7+$E$4*$B$6),0)</f>
        <v/>
      </c>
      <c r="M1838" s="9">
        <f>Data!X1838+$B$11</f>
        <v/>
      </c>
      <c r="N1838" s="9">
        <f>(Data!X1838-$D$9)*$B$12+$D$9+$B$11</f>
        <v/>
      </c>
      <c r="O1838" s="9">
        <f>Data!Y1838+$B$11</f>
        <v/>
      </c>
      <c r="P1838" s="9">
        <f>(Data!Y1838-$E$9)*$B$12+$E$9+$B$11</f>
        <v/>
      </c>
    </row>
    <row r="1839">
      <c r="H1839" s="14">
        <f>Data!A1839</f>
        <v/>
      </c>
      <c r="I1839" s="9">
        <f>IF(Occurrence!J1839&gt;0,Occurrence!J1839*$B$6,0)</f>
        <v/>
      </c>
      <c r="J1839" s="9">
        <f>IF(Occurrence!J1839&gt;0,MAX(0,(Occurrence!J1839-$D$4)*$B$7+$D$4*$B$6),0)</f>
        <v/>
      </c>
      <c r="K1839" s="9">
        <f>IF(Occurrence!K1839&gt;0,Occurrence!K1839*$B$6,0)</f>
        <v/>
      </c>
      <c r="L1839" s="9">
        <f>IF(Occurrence!K1839&gt;0,MAX(0,(Occurrence!K1839-$E$4)*$B$7+$E$4*$B$6),0)</f>
        <v/>
      </c>
      <c r="M1839" s="9">
        <f>Data!X1839+$B$11</f>
        <v/>
      </c>
      <c r="N1839" s="9">
        <f>(Data!X1839-$D$9)*$B$12+$D$9+$B$11</f>
        <v/>
      </c>
      <c r="O1839" s="9">
        <f>Data!Y1839+$B$11</f>
        <v/>
      </c>
      <c r="P1839" s="9">
        <f>(Data!Y1839-$E$9)*$B$12+$E$9+$B$11</f>
        <v/>
      </c>
    </row>
    <row r="1840">
      <c r="H1840" s="14">
        <f>Data!A1840</f>
        <v/>
      </c>
      <c r="I1840" s="9">
        <f>IF(Occurrence!J1840&gt;0,Occurrence!J1840*$B$6,0)</f>
        <v/>
      </c>
      <c r="J1840" s="9">
        <f>IF(Occurrence!J1840&gt;0,MAX(0,(Occurrence!J1840-$D$4)*$B$7+$D$4*$B$6),0)</f>
        <v/>
      </c>
      <c r="K1840" s="9">
        <f>IF(Occurrence!K1840&gt;0,Occurrence!K1840*$B$6,0)</f>
        <v/>
      </c>
      <c r="L1840" s="9">
        <f>IF(Occurrence!K1840&gt;0,MAX(0,(Occurrence!K1840-$E$4)*$B$7+$E$4*$B$6),0)</f>
        <v/>
      </c>
      <c r="M1840" s="9">
        <f>Data!X1840+$B$11</f>
        <v/>
      </c>
      <c r="N1840" s="9">
        <f>(Data!X1840-$D$9)*$B$12+$D$9+$B$11</f>
        <v/>
      </c>
      <c r="O1840" s="9">
        <f>Data!Y1840+$B$11</f>
        <v/>
      </c>
      <c r="P1840" s="9">
        <f>(Data!Y1840-$E$9)*$B$12+$E$9+$B$11</f>
        <v/>
      </c>
    </row>
    <row r="1841">
      <c r="H1841" s="14">
        <f>Data!A1841</f>
        <v/>
      </c>
      <c r="I1841" s="9">
        <f>IF(Occurrence!J1841&gt;0,Occurrence!J1841*$B$6,0)</f>
        <v/>
      </c>
      <c r="J1841" s="9">
        <f>IF(Occurrence!J1841&gt;0,MAX(0,(Occurrence!J1841-$D$4)*$B$7+$D$4*$B$6),0)</f>
        <v/>
      </c>
      <c r="K1841" s="9">
        <f>IF(Occurrence!K1841&gt;0,Occurrence!K1841*$B$6,0)</f>
        <v/>
      </c>
      <c r="L1841" s="9">
        <f>IF(Occurrence!K1841&gt;0,MAX(0,(Occurrence!K1841-$E$4)*$B$7+$E$4*$B$6),0)</f>
        <v/>
      </c>
      <c r="M1841" s="9">
        <f>Data!X1841+$B$11</f>
        <v/>
      </c>
      <c r="N1841" s="9">
        <f>(Data!X1841-$D$9)*$B$12+$D$9+$B$11</f>
        <v/>
      </c>
      <c r="O1841" s="9">
        <f>Data!Y1841+$B$11</f>
        <v/>
      </c>
      <c r="P1841" s="9">
        <f>(Data!Y1841-$E$9)*$B$12+$E$9+$B$11</f>
        <v/>
      </c>
    </row>
    <row r="1842">
      <c r="H1842" s="14">
        <f>Data!A1842</f>
        <v/>
      </c>
      <c r="I1842" s="9">
        <f>IF(Occurrence!J1842&gt;0,Occurrence!J1842*$B$6,0)</f>
        <v/>
      </c>
      <c r="J1842" s="9">
        <f>IF(Occurrence!J1842&gt;0,MAX(0,(Occurrence!J1842-$D$4)*$B$7+$D$4*$B$6),0)</f>
        <v/>
      </c>
      <c r="K1842" s="9">
        <f>IF(Occurrence!K1842&gt;0,Occurrence!K1842*$B$6,0)</f>
        <v/>
      </c>
      <c r="L1842" s="9">
        <f>IF(Occurrence!K1842&gt;0,MAX(0,(Occurrence!K1842-$E$4)*$B$7+$E$4*$B$6),0)</f>
        <v/>
      </c>
      <c r="M1842" s="9">
        <f>Data!X1842+$B$11</f>
        <v/>
      </c>
      <c r="N1842" s="9">
        <f>(Data!X1842-$D$9)*$B$12+$D$9+$B$11</f>
        <v/>
      </c>
      <c r="O1842" s="9">
        <f>Data!Y1842+$B$11</f>
        <v/>
      </c>
      <c r="P1842" s="9">
        <f>(Data!Y1842-$E$9)*$B$12+$E$9+$B$11</f>
        <v/>
      </c>
    </row>
    <row r="1843">
      <c r="H1843" s="14">
        <f>Data!A1843</f>
        <v/>
      </c>
      <c r="I1843" s="9">
        <f>IF(Occurrence!J1843&gt;0,Occurrence!J1843*$B$6,0)</f>
        <v/>
      </c>
      <c r="J1843" s="9">
        <f>IF(Occurrence!J1843&gt;0,MAX(0,(Occurrence!J1843-$D$4)*$B$7+$D$4*$B$6),0)</f>
        <v/>
      </c>
      <c r="K1843" s="9">
        <f>IF(Occurrence!K1843&gt;0,Occurrence!K1843*$B$6,0)</f>
        <v/>
      </c>
      <c r="L1843" s="9">
        <f>IF(Occurrence!K1843&gt;0,MAX(0,(Occurrence!K1843-$E$4)*$B$7+$E$4*$B$6),0)</f>
        <v/>
      </c>
      <c r="M1843" s="9">
        <f>Data!X1843+$B$11</f>
        <v/>
      </c>
      <c r="N1843" s="9">
        <f>(Data!X1843-$D$9)*$B$12+$D$9+$B$11</f>
        <v/>
      </c>
      <c r="O1843" s="9">
        <f>Data!Y1843+$B$11</f>
        <v/>
      </c>
      <c r="P1843" s="9">
        <f>(Data!Y1843-$E$9)*$B$12+$E$9+$B$11</f>
        <v/>
      </c>
    </row>
    <row r="1844">
      <c r="H1844" s="14">
        <f>Data!A1844</f>
        <v/>
      </c>
      <c r="I1844" s="9">
        <f>IF(Occurrence!J1844&gt;0,Occurrence!J1844*$B$6,0)</f>
        <v/>
      </c>
      <c r="J1844" s="9">
        <f>IF(Occurrence!J1844&gt;0,MAX(0,(Occurrence!J1844-$D$4)*$B$7+$D$4*$B$6),0)</f>
        <v/>
      </c>
      <c r="K1844" s="9">
        <f>IF(Occurrence!K1844&gt;0,Occurrence!K1844*$B$6,0)</f>
        <v/>
      </c>
      <c r="L1844" s="9">
        <f>IF(Occurrence!K1844&gt;0,MAX(0,(Occurrence!K1844-$E$4)*$B$7+$E$4*$B$6),0)</f>
        <v/>
      </c>
      <c r="M1844" s="9">
        <f>Data!X1844+$B$11</f>
        <v/>
      </c>
      <c r="N1844" s="9">
        <f>(Data!X1844-$D$9)*$B$12+$D$9+$B$11</f>
        <v/>
      </c>
      <c r="O1844" s="9">
        <f>Data!Y1844+$B$11</f>
        <v/>
      </c>
      <c r="P1844" s="9">
        <f>(Data!Y1844-$E$9)*$B$12+$E$9+$B$11</f>
        <v/>
      </c>
    </row>
    <row r="1845">
      <c r="H1845" s="14">
        <f>Data!A1845</f>
        <v/>
      </c>
      <c r="I1845" s="9">
        <f>IF(Occurrence!J1845&gt;0,Occurrence!J1845*$B$6,0)</f>
        <v/>
      </c>
      <c r="J1845" s="9">
        <f>IF(Occurrence!J1845&gt;0,MAX(0,(Occurrence!J1845-$D$4)*$B$7+$D$4*$B$6),0)</f>
        <v/>
      </c>
      <c r="K1845" s="9">
        <f>IF(Occurrence!K1845&gt;0,Occurrence!K1845*$B$6,0)</f>
        <v/>
      </c>
      <c r="L1845" s="9">
        <f>IF(Occurrence!K1845&gt;0,MAX(0,(Occurrence!K1845-$E$4)*$B$7+$E$4*$B$6),0)</f>
        <v/>
      </c>
      <c r="M1845" s="9">
        <f>Data!X1845+$B$11</f>
        <v/>
      </c>
      <c r="N1845" s="9">
        <f>(Data!X1845-$D$9)*$B$12+$D$9+$B$11</f>
        <v/>
      </c>
      <c r="O1845" s="9">
        <f>Data!Y1845+$B$11</f>
        <v/>
      </c>
      <c r="P1845" s="9">
        <f>(Data!Y1845-$E$9)*$B$12+$E$9+$B$11</f>
        <v/>
      </c>
    </row>
    <row r="1846">
      <c r="H1846" s="14">
        <f>Data!A1846</f>
        <v/>
      </c>
      <c r="I1846" s="9">
        <f>IF(Occurrence!J1846&gt;0,Occurrence!J1846*$B$6,0)</f>
        <v/>
      </c>
      <c r="J1846" s="9">
        <f>IF(Occurrence!J1846&gt;0,MAX(0,(Occurrence!J1846-$D$4)*$B$7+$D$4*$B$6),0)</f>
        <v/>
      </c>
      <c r="K1846" s="9">
        <f>IF(Occurrence!K1846&gt;0,Occurrence!K1846*$B$6,0)</f>
        <v/>
      </c>
      <c r="L1846" s="9">
        <f>IF(Occurrence!K1846&gt;0,MAX(0,(Occurrence!K1846-$E$4)*$B$7+$E$4*$B$6),0)</f>
        <v/>
      </c>
      <c r="M1846" s="9">
        <f>Data!X1846+$B$11</f>
        <v/>
      </c>
      <c r="N1846" s="9">
        <f>(Data!X1846-$D$9)*$B$12+$D$9+$B$11</f>
        <v/>
      </c>
      <c r="O1846" s="9">
        <f>Data!Y1846+$B$11</f>
        <v/>
      </c>
      <c r="P1846" s="9">
        <f>(Data!Y1846-$E$9)*$B$12+$E$9+$B$11</f>
        <v/>
      </c>
    </row>
    <row r="1847">
      <c r="H1847" s="14">
        <f>Data!A1847</f>
        <v/>
      </c>
      <c r="I1847" s="9">
        <f>IF(Occurrence!J1847&gt;0,Occurrence!J1847*$B$6,0)</f>
        <v/>
      </c>
      <c r="J1847" s="9">
        <f>IF(Occurrence!J1847&gt;0,MAX(0,(Occurrence!J1847-$D$4)*$B$7+$D$4*$B$6),0)</f>
        <v/>
      </c>
      <c r="K1847" s="9">
        <f>IF(Occurrence!K1847&gt;0,Occurrence!K1847*$B$6,0)</f>
        <v/>
      </c>
      <c r="L1847" s="9">
        <f>IF(Occurrence!K1847&gt;0,MAX(0,(Occurrence!K1847-$E$4)*$B$7+$E$4*$B$6),0)</f>
        <v/>
      </c>
      <c r="M1847" s="9">
        <f>Data!X1847+$B$11</f>
        <v/>
      </c>
      <c r="N1847" s="9">
        <f>(Data!X1847-$D$9)*$B$12+$D$9+$B$11</f>
        <v/>
      </c>
      <c r="O1847" s="9">
        <f>Data!Y1847+$B$11</f>
        <v/>
      </c>
      <c r="P1847" s="9">
        <f>(Data!Y1847-$E$9)*$B$12+$E$9+$B$11</f>
        <v/>
      </c>
    </row>
    <row r="1848">
      <c r="H1848" s="14">
        <f>Data!A1848</f>
        <v/>
      </c>
      <c r="I1848" s="9">
        <f>IF(Occurrence!J1848&gt;0,Occurrence!J1848*$B$6,0)</f>
        <v/>
      </c>
      <c r="J1848" s="9">
        <f>IF(Occurrence!J1848&gt;0,MAX(0,(Occurrence!J1848-$D$4)*$B$7+$D$4*$B$6),0)</f>
        <v/>
      </c>
      <c r="K1848" s="9">
        <f>IF(Occurrence!K1848&gt;0,Occurrence!K1848*$B$6,0)</f>
        <v/>
      </c>
      <c r="L1848" s="9">
        <f>IF(Occurrence!K1848&gt;0,MAX(0,(Occurrence!K1848-$E$4)*$B$7+$E$4*$B$6),0)</f>
        <v/>
      </c>
      <c r="M1848" s="9">
        <f>Data!X1848+$B$11</f>
        <v/>
      </c>
      <c r="N1848" s="9">
        <f>(Data!X1848-$D$9)*$B$12+$D$9+$B$11</f>
        <v/>
      </c>
      <c r="O1848" s="9">
        <f>Data!Y1848+$B$11</f>
        <v/>
      </c>
      <c r="P1848" s="9">
        <f>(Data!Y1848-$E$9)*$B$12+$E$9+$B$11</f>
        <v/>
      </c>
    </row>
    <row r="1849">
      <c r="H1849" s="14">
        <f>Data!A1849</f>
        <v/>
      </c>
      <c r="I1849" s="9">
        <f>IF(Occurrence!J1849&gt;0,Occurrence!J1849*$B$6,0)</f>
        <v/>
      </c>
      <c r="J1849" s="9">
        <f>IF(Occurrence!J1849&gt;0,MAX(0,(Occurrence!J1849-$D$4)*$B$7+$D$4*$B$6),0)</f>
        <v/>
      </c>
      <c r="K1849" s="9">
        <f>IF(Occurrence!K1849&gt;0,Occurrence!K1849*$B$6,0)</f>
        <v/>
      </c>
      <c r="L1849" s="9">
        <f>IF(Occurrence!K1849&gt;0,MAX(0,(Occurrence!K1849-$E$4)*$B$7+$E$4*$B$6),0)</f>
        <v/>
      </c>
      <c r="M1849" s="9">
        <f>Data!X1849+$B$11</f>
        <v/>
      </c>
      <c r="N1849" s="9">
        <f>(Data!X1849-$D$9)*$B$12+$D$9+$B$11</f>
        <v/>
      </c>
      <c r="O1849" s="9">
        <f>Data!Y1849+$B$11</f>
        <v/>
      </c>
      <c r="P1849" s="9">
        <f>(Data!Y1849-$E$9)*$B$12+$E$9+$B$11</f>
        <v/>
      </c>
    </row>
    <row r="1850">
      <c r="H1850" s="14">
        <f>Data!A1850</f>
        <v/>
      </c>
      <c r="I1850" s="9">
        <f>IF(Occurrence!J1850&gt;0,Occurrence!J1850*$B$6,0)</f>
        <v/>
      </c>
      <c r="J1850" s="9">
        <f>IF(Occurrence!J1850&gt;0,MAX(0,(Occurrence!J1850-$D$4)*$B$7+$D$4*$B$6),0)</f>
        <v/>
      </c>
      <c r="K1850" s="9">
        <f>IF(Occurrence!K1850&gt;0,Occurrence!K1850*$B$6,0)</f>
        <v/>
      </c>
      <c r="L1850" s="9">
        <f>IF(Occurrence!K1850&gt;0,MAX(0,(Occurrence!K1850-$E$4)*$B$7+$E$4*$B$6),0)</f>
        <v/>
      </c>
      <c r="M1850" s="9">
        <f>Data!X1850+$B$11</f>
        <v/>
      </c>
      <c r="N1850" s="9">
        <f>(Data!X1850-$D$9)*$B$12+$D$9+$B$11</f>
        <v/>
      </c>
      <c r="O1850" s="9">
        <f>Data!Y1850+$B$11</f>
        <v/>
      </c>
      <c r="P1850" s="9">
        <f>(Data!Y1850-$E$9)*$B$12+$E$9+$B$11</f>
        <v/>
      </c>
    </row>
    <row r="1851">
      <c r="H1851" s="14">
        <f>Data!A1851</f>
        <v/>
      </c>
      <c r="I1851" s="9">
        <f>IF(Occurrence!J1851&gt;0,Occurrence!J1851*$B$6,0)</f>
        <v/>
      </c>
      <c r="J1851" s="9">
        <f>IF(Occurrence!J1851&gt;0,MAX(0,(Occurrence!J1851-$D$4)*$B$7+$D$4*$B$6),0)</f>
        <v/>
      </c>
      <c r="K1851" s="9">
        <f>IF(Occurrence!K1851&gt;0,Occurrence!K1851*$B$6,0)</f>
        <v/>
      </c>
      <c r="L1851" s="9">
        <f>IF(Occurrence!K1851&gt;0,MAX(0,(Occurrence!K1851-$E$4)*$B$7+$E$4*$B$6),0)</f>
        <v/>
      </c>
      <c r="M1851" s="9">
        <f>Data!X1851+$B$11</f>
        <v/>
      </c>
      <c r="N1851" s="9">
        <f>(Data!X1851-$D$9)*$B$12+$D$9+$B$11</f>
        <v/>
      </c>
      <c r="O1851" s="9">
        <f>Data!Y1851+$B$11</f>
        <v/>
      </c>
      <c r="P1851" s="9">
        <f>(Data!Y1851-$E$9)*$B$12+$E$9+$B$11</f>
        <v/>
      </c>
    </row>
    <row r="1852">
      <c r="H1852" s="14">
        <f>Data!A1852</f>
        <v/>
      </c>
      <c r="I1852" s="9">
        <f>IF(Occurrence!J1852&gt;0,Occurrence!J1852*$B$6,0)</f>
        <v/>
      </c>
      <c r="J1852" s="9">
        <f>IF(Occurrence!J1852&gt;0,MAX(0,(Occurrence!J1852-$D$4)*$B$7+$D$4*$B$6),0)</f>
        <v/>
      </c>
      <c r="K1852" s="9">
        <f>IF(Occurrence!K1852&gt;0,Occurrence!K1852*$B$6,0)</f>
        <v/>
      </c>
      <c r="L1852" s="9">
        <f>IF(Occurrence!K1852&gt;0,MAX(0,(Occurrence!K1852-$E$4)*$B$7+$E$4*$B$6),0)</f>
        <v/>
      </c>
      <c r="M1852" s="9">
        <f>Data!X1852+$B$11</f>
        <v/>
      </c>
      <c r="N1852" s="9">
        <f>(Data!X1852-$D$9)*$B$12+$D$9+$B$11</f>
        <v/>
      </c>
      <c r="O1852" s="9">
        <f>Data!Y1852+$B$11</f>
        <v/>
      </c>
      <c r="P1852" s="9">
        <f>(Data!Y1852-$E$9)*$B$12+$E$9+$B$11</f>
        <v/>
      </c>
    </row>
    <row r="1853">
      <c r="H1853" s="14">
        <f>Data!A1853</f>
        <v/>
      </c>
      <c r="I1853" s="9">
        <f>IF(Occurrence!J1853&gt;0,Occurrence!J1853*$B$6,0)</f>
        <v/>
      </c>
      <c r="J1853" s="9">
        <f>IF(Occurrence!J1853&gt;0,MAX(0,(Occurrence!J1853-$D$4)*$B$7+$D$4*$B$6),0)</f>
        <v/>
      </c>
      <c r="K1853" s="9">
        <f>IF(Occurrence!K1853&gt;0,Occurrence!K1853*$B$6,0)</f>
        <v/>
      </c>
      <c r="L1853" s="9">
        <f>IF(Occurrence!K1853&gt;0,MAX(0,(Occurrence!K1853-$E$4)*$B$7+$E$4*$B$6),0)</f>
        <v/>
      </c>
      <c r="M1853" s="9">
        <f>Data!X1853+$B$11</f>
        <v/>
      </c>
      <c r="N1853" s="9">
        <f>(Data!X1853-$D$9)*$B$12+$D$9+$B$11</f>
        <v/>
      </c>
      <c r="O1853" s="9">
        <f>Data!Y1853+$B$11</f>
        <v/>
      </c>
      <c r="P1853" s="9">
        <f>(Data!Y1853-$E$9)*$B$12+$E$9+$B$11</f>
        <v/>
      </c>
    </row>
    <row r="1854">
      <c r="H1854" s="14">
        <f>Data!A1854</f>
        <v/>
      </c>
      <c r="I1854" s="9">
        <f>IF(Occurrence!J1854&gt;0,Occurrence!J1854*$B$6,0)</f>
        <v/>
      </c>
      <c r="J1854" s="9">
        <f>IF(Occurrence!J1854&gt;0,MAX(0,(Occurrence!J1854-$D$4)*$B$7+$D$4*$B$6),0)</f>
        <v/>
      </c>
      <c r="K1854" s="9">
        <f>IF(Occurrence!K1854&gt;0,Occurrence!K1854*$B$6,0)</f>
        <v/>
      </c>
      <c r="L1854" s="9">
        <f>IF(Occurrence!K1854&gt;0,MAX(0,(Occurrence!K1854-$E$4)*$B$7+$E$4*$B$6),0)</f>
        <v/>
      </c>
      <c r="M1854" s="9">
        <f>Data!X1854+$B$11</f>
        <v/>
      </c>
      <c r="N1854" s="9">
        <f>(Data!X1854-$D$9)*$B$12+$D$9+$B$11</f>
        <v/>
      </c>
      <c r="O1854" s="9">
        <f>Data!Y1854+$B$11</f>
        <v/>
      </c>
      <c r="P1854" s="9">
        <f>(Data!Y1854-$E$9)*$B$12+$E$9+$B$11</f>
        <v/>
      </c>
    </row>
    <row r="1855">
      <c r="H1855" s="14">
        <f>Data!A1855</f>
        <v/>
      </c>
      <c r="I1855" s="9">
        <f>IF(Occurrence!J1855&gt;0,Occurrence!J1855*$B$6,0)</f>
        <v/>
      </c>
      <c r="J1855" s="9">
        <f>IF(Occurrence!J1855&gt;0,MAX(0,(Occurrence!J1855-$D$4)*$B$7+$D$4*$B$6),0)</f>
        <v/>
      </c>
      <c r="K1855" s="9">
        <f>IF(Occurrence!K1855&gt;0,Occurrence!K1855*$B$6,0)</f>
        <v/>
      </c>
      <c r="L1855" s="9">
        <f>IF(Occurrence!K1855&gt;0,MAX(0,(Occurrence!K1855-$E$4)*$B$7+$E$4*$B$6),0)</f>
        <v/>
      </c>
      <c r="M1855" s="9">
        <f>Data!X1855+$B$11</f>
        <v/>
      </c>
      <c r="N1855" s="9">
        <f>(Data!X1855-$D$9)*$B$12+$D$9+$B$11</f>
        <v/>
      </c>
      <c r="O1855" s="9">
        <f>Data!Y1855+$B$11</f>
        <v/>
      </c>
      <c r="P1855" s="9">
        <f>(Data!Y1855-$E$9)*$B$12+$E$9+$B$11</f>
        <v/>
      </c>
    </row>
    <row r="1856">
      <c r="H1856" s="14">
        <f>Data!A1856</f>
        <v/>
      </c>
      <c r="I1856" s="9">
        <f>IF(Occurrence!J1856&gt;0,Occurrence!J1856*$B$6,0)</f>
        <v/>
      </c>
      <c r="J1856" s="9">
        <f>IF(Occurrence!J1856&gt;0,MAX(0,(Occurrence!J1856-$D$4)*$B$7+$D$4*$B$6),0)</f>
        <v/>
      </c>
      <c r="K1856" s="9">
        <f>IF(Occurrence!K1856&gt;0,Occurrence!K1856*$B$6,0)</f>
        <v/>
      </c>
      <c r="L1856" s="9">
        <f>IF(Occurrence!K1856&gt;0,MAX(0,(Occurrence!K1856-$E$4)*$B$7+$E$4*$B$6),0)</f>
        <v/>
      </c>
      <c r="M1856" s="9">
        <f>Data!X1856+$B$11</f>
        <v/>
      </c>
      <c r="N1856" s="9">
        <f>(Data!X1856-$D$9)*$B$12+$D$9+$B$11</f>
        <v/>
      </c>
      <c r="O1856" s="9">
        <f>Data!Y1856+$B$11</f>
        <v/>
      </c>
      <c r="P1856" s="9">
        <f>(Data!Y1856-$E$9)*$B$12+$E$9+$B$11</f>
        <v/>
      </c>
    </row>
    <row r="1857">
      <c r="H1857" s="14">
        <f>Data!A1857</f>
        <v/>
      </c>
      <c r="I1857" s="9">
        <f>IF(Occurrence!J1857&gt;0,Occurrence!J1857*$B$6,0)</f>
        <v/>
      </c>
      <c r="J1857" s="9">
        <f>IF(Occurrence!J1857&gt;0,MAX(0,(Occurrence!J1857-$D$4)*$B$7+$D$4*$B$6),0)</f>
        <v/>
      </c>
      <c r="K1857" s="9">
        <f>IF(Occurrence!K1857&gt;0,Occurrence!K1857*$B$6,0)</f>
        <v/>
      </c>
      <c r="L1857" s="9">
        <f>IF(Occurrence!K1857&gt;0,MAX(0,(Occurrence!K1857-$E$4)*$B$7+$E$4*$B$6),0)</f>
        <v/>
      </c>
      <c r="M1857" s="9">
        <f>Data!X1857+$B$11</f>
        <v/>
      </c>
      <c r="N1857" s="9">
        <f>(Data!X1857-$D$9)*$B$12+$D$9+$B$11</f>
        <v/>
      </c>
      <c r="O1857" s="9">
        <f>Data!Y1857+$B$11</f>
        <v/>
      </c>
      <c r="P1857" s="9">
        <f>(Data!Y1857-$E$9)*$B$12+$E$9+$B$11</f>
        <v/>
      </c>
    </row>
    <row r="1858">
      <c r="H1858" s="14">
        <f>Data!A1858</f>
        <v/>
      </c>
      <c r="I1858" s="9">
        <f>IF(Occurrence!J1858&gt;0,Occurrence!J1858*$B$6,0)</f>
        <v/>
      </c>
      <c r="J1858" s="9">
        <f>IF(Occurrence!J1858&gt;0,MAX(0,(Occurrence!J1858-$D$4)*$B$7+$D$4*$B$6),0)</f>
        <v/>
      </c>
      <c r="K1858" s="9">
        <f>IF(Occurrence!K1858&gt;0,Occurrence!K1858*$B$6,0)</f>
        <v/>
      </c>
      <c r="L1858" s="9">
        <f>IF(Occurrence!K1858&gt;0,MAX(0,(Occurrence!K1858-$E$4)*$B$7+$E$4*$B$6),0)</f>
        <v/>
      </c>
      <c r="M1858" s="9">
        <f>Data!X1858+$B$11</f>
        <v/>
      </c>
      <c r="N1858" s="9">
        <f>(Data!X1858-$D$9)*$B$12+$D$9+$B$11</f>
        <v/>
      </c>
      <c r="O1858" s="9">
        <f>Data!Y1858+$B$11</f>
        <v/>
      </c>
      <c r="P1858" s="9">
        <f>(Data!Y1858-$E$9)*$B$12+$E$9+$B$11</f>
        <v/>
      </c>
    </row>
    <row r="1859">
      <c r="H1859" s="14">
        <f>Data!A1859</f>
        <v/>
      </c>
      <c r="I1859" s="9">
        <f>IF(Occurrence!J1859&gt;0,Occurrence!J1859*$B$6,0)</f>
        <v/>
      </c>
      <c r="J1859" s="9">
        <f>IF(Occurrence!J1859&gt;0,MAX(0,(Occurrence!J1859-$D$4)*$B$7+$D$4*$B$6),0)</f>
        <v/>
      </c>
      <c r="K1859" s="9">
        <f>IF(Occurrence!K1859&gt;0,Occurrence!K1859*$B$6,0)</f>
        <v/>
      </c>
      <c r="L1859" s="9">
        <f>IF(Occurrence!K1859&gt;0,MAX(0,(Occurrence!K1859-$E$4)*$B$7+$E$4*$B$6),0)</f>
        <v/>
      </c>
      <c r="M1859" s="9">
        <f>Data!X1859+$B$11</f>
        <v/>
      </c>
      <c r="N1859" s="9">
        <f>(Data!X1859-$D$9)*$B$12+$D$9+$B$11</f>
        <v/>
      </c>
      <c r="O1859" s="9">
        <f>Data!Y1859+$B$11</f>
        <v/>
      </c>
      <c r="P1859" s="9">
        <f>(Data!Y1859-$E$9)*$B$12+$E$9+$B$11</f>
        <v/>
      </c>
    </row>
    <row r="1860">
      <c r="H1860" s="14">
        <f>Data!A1860</f>
        <v/>
      </c>
      <c r="I1860" s="9">
        <f>IF(Occurrence!J1860&gt;0,Occurrence!J1860*$B$6,0)</f>
        <v/>
      </c>
      <c r="J1860" s="9">
        <f>IF(Occurrence!J1860&gt;0,MAX(0,(Occurrence!J1860-$D$4)*$B$7+$D$4*$B$6),0)</f>
        <v/>
      </c>
      <c r="K1860" s="9">
        <f>IF(Occurrence!K1860&gt;0,Occurrence!K1860*$B$6,0)</f>
        <v/>
      </c>
      <c r="L1860" s="9">
        <f>IF(Occurrence!K1860&gt;0,MAX(0,(Occurrence!K1860-$E$4)*$B$7+$E$4*$B$6),0)</f>
        <v/>
      </c>
      <c r="M1860" s="9">
        <f>Data!X1860+$B$11</f>
        <v/>
      </c>
      <c r="N1860" s="9">
        <f>(Data!X1860-$D$9)*$B$12+$D$9+$B$11</f>
        <v/>
      </c>
      <c r="O1860" s="9">
        <f>Data!Y1860+$B$11</f>
        <v/>
      </c>
      <c r="P1860" s="9">
        <f>(Data!Y1860-$E$9)*$B$12+$E$9+$B$11</f>
        <v/>
      </c>
    </row>
    <row r="1861">
      <c r="H1861" s="14">
        <f>Data!A1861</f>
        <v/>
      </c>
      <c r="I1861" s="9">
        <f>IF(Occurrence!J1861&gt;0,Occurrence!J1861*$B$6,0)</f>
        <v/>
      </c>
      <c r="J1861" s="9">
        <f>IF(Occurrence!J1861&gt;0,MAX(0,(Occurrence!J1861-$D$4)*$B$7+$D$4*$B$6),0)</f>
        <v/>
      </c>
      <c r="K1861" s="9">
        <f>IF(Occurrence!K1861&gt;0,Occurrence!K1861*$B$6,0)</f>
        <v/>
      </c>
      <c r="L1861" s="9">
        <f>IF(Occurrence!K1861&gt;0,MAX(0,(Occurrence!K1861-$E$4)*$B$7+$E$4*$B$6),0)</f>
        <v/>
      </c>
      <c r="M1861" s="9">
        <f>Data!X1861+$B$11</f>
        <v/>
      </c>
      <c r="N1861" s="9">
        <f>(Data!X1861-$D$9)*$B$12+$D$9+$B$11</f>
        <v/>
      </c>
      <c r="O1861" s="9">
        <f>Data!Y1861+$B$11</f>
        <v/>
      </c>
      <c r="P1861" s="9">
        <f>(Data!Y1861-$E$9)*$B$12+$E$9+$B$11</f>
        <v/>
      </c>
    </row>
    <row r="1862">
      <c r="H1862" s="14">
        <f>Data!A1862</f>
        <v/>
      </c>
      <c r="I1862" s="9">
        <f>IF(Occurrence!J1862&gt;0,Occurrence!J1862*$B$6,0)</f>
        <v/>
      </c>
      <c r="J1862" s="9">
        <f>IF(Occurrence!J1862&gt;0,MAX(0,(Occurrence!J1862-$D$4)*$B$7+$D$4*$B$6),0)</f>
        <v/>
      </c>
      <c r="K1862" s="9">
        <f>IF(Occurrence!K1862&gt;0,Occurrence!K1862*$B$6,0)</f>
        <v/>
      </c>
      <c r="L1862" s="9">
        <f>IF(Occurrence!K1862&gt;0,MAX(0,(Occurrence!K1862-$E$4)*$B$7+$E$4*$B$6),0)</f>
        <v/>
      </c>
      <c r="M1862" s="9">
        <f>Data!X1862+$B$11</f>
        <v/>
      </c>
      <c r="N1862" s="9">
        <f>(Data!X1862-$D$9)*$B$12+$D$9+$B$11</f>
        <v/>
      </c>
      <c r="O1862" s="9">
        <f>Data!Y1862+$B$11</f>
        <v/>
      </c>
      <c r="P1862" s="9">
        <f>(Data!Y1862-$E$9)*$B$12+$E$9+$B$11</f>
        <v/>
      </c>
    </row>
    <row r="1863">
      <c r="H1863" s="14">
        <f>Data!A1863</f>
        <v/>
      </c>
      <c r="I1863" s="9">
        <f>IF(Occurrence!J1863&gt;0,Occurrence!J1863*$B$6,0)</f>
        <v/>
      </c>
      <c r="J1863" s="9">
        <f>IF(Occurrence!J1863&gt;0,MAX(0,(Occurrence!J1863-$D$4)*$B$7+$D$4*$B$6),0)</f>
        <v/>
      </c>
      <c r="K1863" s="9">
        <f>IF(Occurrence!K1863&gt;0,Occurrence!K1863*$B$6,0)</f>
        <v/>
      </c>
      <c r="L1863" s="9">
        <f>IF(Occurrence!K1863&gt;0,MAX(0,(Occurrence!K1863-$E$4)*$B$7+$E$4*$B$6),0)</f>
        <v/>
      </c>
      <c r="M1863" s="9">
        <f>Data!X1863+$B$11</f>
        <v/>
      </c>
      <c r="N1863" s="9">
        <f>(Data!X1863-$D$9)*$B$12+$D$9+$B$11</f>
        <v/>
      </c>
      <c r="O1863" s="9">
        <f>Data!Y1863+$B$11</f>
        <v/>
      </c>
      <c r="P1863" s="9">
        <f>(Data!Y1863-$E$9)*$B$12+$E$9+$B$11</f>
        <v/>
      </c>
    </row>
    <row r="1864">
      <c r="H1864" s="14">
        <f>Data!A1864</f>
        <v/>
      </c>
      <c r="I1864" s="9">
        <f>IF(Occurrence!J1864&gt;0,Occurrence!J1864*$B$6,0)</f>
        <v/>
      </c>
      <c r="J1864" s="9">
        <f>IF(Occurrence!J1864&gt;0,MAX(0,(Occurrence!J1864-$D$4)*$B$7+$D$4*$B$6),0)</f>
        <v/>
      </c>
      <c r="K1864" s="9">
        <f>IF(Occurrence!K1864&gt;0,Occurrence!K1864*$B$6,0)</f>
        <v/>
      </c>
      <c r="L1864" s="9">
        <f>IF(Occurrence!K1864&gt;0,MAX(0,(Occurrence!K1864-$E$4)*$B$7+$E$4*$B$6),0)</f>
        <v/>
      </c>
      <c r="M1864" s="9">
        <f>Data!X1864+$B$11</f>
        <v/>
      </c>
      <c r="N1864" s="9">
        <f>(Data!X1864-$D$9)*$B$12+$D$9+$B$11</f>
        <v/>
      </c>
      <c r="O1864" s="9">
        <f>Data!Y1864+$B$11</f>
        <v/>
      </c>
      <c r="P1864" s="9">
        <f>(Data!Y1864-$E$9)*$B$12+$E$9+$B$11</f>
        <v/>
      </c>
    </row>
    <row r="1865">
      <c r="H1865" s="14">
        <f>Data!A1865</f>
        <v/>
      </c>
      <c r="I1865" s="9">
        <f>IF(Occurrence!J1865&gt;0,Occurrence!J1865*$B$6,0)</f>
        <v/>
      </c>
      <c r="J1865" s="9">
        <f>IF(Occurrence!J1865&gt;0,MAX(0,(Occurrence!J1865-$D$4)*$B$7+$D$4*$B$6),0)</f>
        <v/>
      </c>
      <c r="K1865" s="9">
        <f>IF(Occurrence!K1865&gt;0,Occurrence!K1865*$B$6,0)</f>
        <v/>
      </c>
      <c r="L1865" s="9">
        <f>IF(Occurrence!K1865&gt;0,MAX(0,(Occurrence!K1865-$E$4)*$B$7+$E$4*$B$6),0)</f>
        <v/>
      </c>
      <c r="M1865" s="9">
        <f>Data!X1865+$B$11</f>
        <v/>
      </c>
      <c r="N1865" s="9">
        <f>(Data!X1865-$D$9)*$B$12+$D$9+$B$11</f>
        <v/>
      </c>
      <c r="O1865" s="9">
        <f>Data!Y1865+$B$11</f>
        <v/>
      </c>
      <c r="P1865" s="9">
        <f>(Data!Y1865-$E$9)*$B$12+$E$9+$B$11</f>
        <v/>
      </c>
    </row>
    <row r="1866">
      <c r="H1866" s="14">
        <f>Data!A1866</f>
        <v/>
      </c>
      <c r="I1866" s="9">
        <f>IF(Occurrence!J1866&gt;0,Occurrence!J1866*$B$6,0)</f>
        <v/>
      </c>
      <c r="J1866" s="9">
        <f>IF(Occurrence!J1866&gt;0,MAX(0,(Occurrence!J1866-$D$4)*$B$7+$D$4*$B$6),0)</f>
        <v/>
      </c>
      <c r="K1866" s="9">
        <f>IF(Occurrence!K1866&gt;0,Occurrence!K1866*$B$6,0)</f>
        <v/>
      </c>
      <c r="L1866" s="9">
        <f>IF(Occurrence!K1866&gt;0,MAX(0,(Occurrence!K1866-$E$4)*$B$7+$E$4*$B$6),0)</f>
        <v/>
      </c>
      <c r="M1866" s="9">
        <f>Data!X1866+$B$11</f>
        <v/>
      </c>
      <c r="N1866" s="9">
        <f>(Data!X1866-$D$9)*$B$12+$D$9+$B$11</f>
        <v/>
      </c>
      <c r="O1866" s="9">
        <f>Data!Y1866+$B$11</f>
        <v/>
      </c>
      <c r="P1866" s="9">
        <f>(Data!Y1866-$E$9)*$B$12+$E$9+$B$11</f>
        <v/>
      </c>
    </row>
    <row r="1867">
      <c r="H1867" s="14">
        <f>Data!A1867</f>
        <v/>
      </c>
      <c r="I1867" s="9">
        <f>IF(Occurrence!J1867&gt;0,Occurrence!J1867*$B$6,0)</f>
        <v/>
      </c>
      <c r="J1867" s="9">
        <f>IF(Occurrence!J1867&gt;0,MAX(0,(Occurrence!J1867-$D$4)*$B$7+$D$4*$B$6),0)</f>
        <v/>
      </c>
      <c r="K1867" s="9">
        <f>IF(Occurrence!K1867&gt;0,Occurrence!K1867*$B$6,0)</f>
        <v/>
      </c>
      <c r="L1867" s="9">
        <f>IF(Occurrence!K1867&gt;0,MAX(0,(Occurrence!K1867-$E$4)*$B$7+$E$4*$B$6),0)</f>
        <v/>
      </c>
      <c r="M1867" s="9">
        <f>Data!X1867+$B$11</f>
        <v/>
      </c>
      <c r="N1867" s="9">
        <f>(Data!X1867-$D$9)*$B$12+$D$9+$B$11</f>
        <v/>
      </c>
      <c r="O1867" s="9">
        <f>Data!Y1867+$B$11</f>
        <v/>
      </c>
      <c r="P1867" s="9">
        <f>(Data!Y1867-$E$9)*$B$12+$E$9+$B$11</f>
        <v/>
      </c>
    </row>
    <row r="1868">
      <c r="H1868" s="14">
        <f>Data!A1868</f>
        <v/>
      </c>
      <c r="I1868" s="9">
        <f>IF(Occurrence!J1868&gt;0,Occurrence!J1868*$B$6,0)</f>
        <v/>
      </c>
      <c r="J1868" s="9">
        <f>IF(Occurrence!J1868&gt;0,MAX(0,(Occurrence!J1868-$D$4)*$B$7+$D$4*$B$6),0)</f>
        <v/>
      </c>
      <c r="K1868" s="9">
        <f>IF(Occurrence!K1868&gt;0,Occurrence!K1868*$B$6,0)</f>
        <v/>
      </c>
      <c r="L1868" s="9">
        <f>IF(Occurrence!K1868&gt;0,MAX(0,(Occurrence!K1868-$E$4)*$B$7+$E$4*$B$6),0)</f>
        <v/>
      </c>
      <c r="M1868" s="9">
        <f>Data!X1868+$B$11</f>
        <v/>
      </c>
      <c r="N1868" s="9">
        <f>(Data!X1868-$D$9)*$B$12+$D$9+$B$11</f>
        <v/>
      </c>
      <c r="O1868" s="9">
        <f>Data!Y1868+$B$11</f>
        <v/>
      </c>
      <c r="P1868" s="9">
        <f>(Data!Y1868-$E$9)*$B$12+$E$9+$B$11</f>
        <v/>
      </c>
    </row>
    <row r="1869">
      <c r="H1869" s="14">
        <f>Data!A1869</f>
        <v/>
      </c>
      <c r="I1869" s="9">
        <f>IF(Occurrence!J1869&gt;0,Occurrence!J1869*$B$6,0)</f>
        <v/>
      </c>
      <c r="J1869" s="9">
        <f>IF(Occurrence!J1869&gt;0,MAX(0,(Occurrence!J1869-$D$4)*$B$7+$D$4*$B$6),0)</f>
        <v/>
      </c>
      <c r="K1869" s="9">
        <f>IF(Occurrence!K1869&gt;0,Occurrence!K1869*$B$6,0)</f>
        <v/>
      </c>
      <c r="L1869" s="9">
        <f>IF(Occurrence!K1869&gt;0,MAX(0,(Occurrence!K1869-$E$4)*$B$7+$E$4*$B$6),0)</f>
        <v/>
      </c>
      <c r="M1869" s="9">
        <f>Data!X1869+$B$11</f>
        <v/>
      </c>
      <c r="N1869" s="9">
        <f>(Data!X1869-$D$9)*$B$12+$D$9+$B$11</f>
        <v/>
      </c>
      <c r="O1869" s="9">
        <f>Data!Y1869+$B$11</f>
        <v/>
      </c>
      <c r="P1869" s="9">
        <f>(Data!Y1869-$E$9)*$B$12+$E$9+$B$11</f>
        <v/>
      </c>
    </row>
    <row r="1870">
      <c r="H1870" s="14">
        <f>Data!A1870</f>
        <v/>
      </c>
      <c r="I1870" s="9">
        <f>IF(Occurrence!J1870&gt;0,Occurrence!J1870*$B$6,0)</f>
        <v/>
      </c>
      <c r="J1870" s="9">
        <f>IF(Occurrence!J1870&gt;0,MAX(0,(Occurrence!J1870-$D$4)*$B$7+$D$4*$B$6),0)</f>
        <v/>
      </c>
      <c r="K1870" s="9">
        <f>IF(Occurrence!K1870&gt;0,Occurrence!K1870*$B$6,0)</f>
        <v/>
      </c>
      <c r="L1870" s="9">
        <f>IF(Occurrence!K1870&gt;0,MAX(0,(Occurrence!K1870-$E$4)*$B$7+$E$4*$B$6),0)</f>
        <v/>
      </c>
      <c r="M1870" s="9">
        <f>Data!X1870+$B$11</f>
        <v/>
      </c>
      <c r="N1870" s="9">
        <f>(Data!X1870-$D$9)*$B$12+$D$9+$B$11</f>
        <v/>
      </c>
      <c r="O1870" s="9">
        <f>Data!Y1870+$B$11</f>
        <v/>
      </c>
      <c r="P1870" s="9">
        <f>(Data!Y1870-$E$9)*$B$12+$E$9+$B$11</f>
        <v/>
      </c>
    </row>
    <row r="1871">
      <c r="H1871" s="14">
        <f>Data!A1871</f>
        <v/>
      </c>
      <c r="I1871" s="9">
        <f>IF(Occurrence!J1871&gt;0,Occurrence!J1871*$B$6,0)</f>
        <v/>
      </c>
      <c r="J1871" s="9">
        <f>IF(Occurrence!J1871&gt;0,MAX(0,(Occurrence!J1871-$D$4)*$B$7+$D$4*$B$6),0)</f>
        <v/>
      </c>
      <c r="K1871" s="9">
        <f>IF(Occurrence!K1871&gt;0,Occurrence!K1871*$B$6,0)</f>
        <v/>
      </c>
      <c r="L1871" s="9">
        <f>IF(Occurrence!K1871&gt;0,MAX(0,(Occurrence!K1871-$E$4)*$B$7+$E$4*$B$6),0)</f>
        <v/>
      </c>
      <c r="M1871" s="9">
        <f>Data!X1871+$B$11</f>
        <v/>
      </c>
      <c r="N1871" s="9">
        <f>(Data!X1871-$D$9)*$B$12+$D$9+$B$11</f>
        <v/>
      </c>
      <c r="O1871" s="9">
        <f>Data!Y1871+$B$11</f>
        <v/>
      </c>
      <c r="P1871" s="9">
        <f>(Data!Y1871-$E$9)*$B$12+$E$9+$B$11</f>
        <v/>
      </c>
    </row>
    <row r="1872">
      <c r="H1872" s="14">
        <f>Data!A1872</f>
        <v/>
      </c>
      <c r="I1872" s="9">
        <f>IF(Occurrence!J1872&gt;0,Occurrence!J1872*$B$6,0)</f>
        <v/>
      </c>
      <c r="J1872" s="9">
        <f>IF(Occurrence!J1872&gt;0,MAX(0,(Occurrence!J1872-$D$4)*$B$7+$D$4*$B$6),0)</f>
        <v/>
      </c>
      <c r="K1872" s="9">
        <f>IF(Occurrence!K1872&gt;0,Occurrence!K1872*$B$6,0)</f>
        <v/>
      </c>
      <c r="L1872" s="9">
        <f>IF(Occurrence!K1872&gt;0,MAX(0,(Occurrence!K1872-$E$4)*$B$7+$E$4*$B$6),0)</f>
        <v/>
      </c>
      <c r="M1872" s="9">
        <f>Data!X1872+$B$11</f>
        <v/>
      </c>
      <c r="N1872" s="9">
        <f>(Data!X1872-$D$9)*$B$12+$D$9+$B$11</f>
        <v/>
      </c>
      <c r="O1872" s="9">
        <f>Data!Y1872+$B$11</f>
        <v/>
      </c>
      <c r="P1872" s="9">
        <f>(Data!Y1872-$E$9)*$B$12+$E$9+$B$11</f>
        <v/>
      </c>
    </row>
    <row r="1873">
      <c r="H1873" s="14">
        <f>Data!A1873</f>
        <v/>
      </c>
      <c r="I1873" s="9">
        <f>IF(Occurrence!J1873&gt;0,Occurrence!J1873*$B$6,0)</f>
        <v/>
      </c>
      <c r="J1873" s="9">
        <f>IF(Occurrence!J1873&gt;0,MAX(0,(Occurrence!J1873-$D$4)*$B$7+$D$4*$B$6),0)</f>
        <v/>
      </c>
      <c r="K1873" s="9">
        <f>IF(Occurrence!K1873&gt;0,Occurrence!K1873*$B$6,0)</f>
        <v/>
      </c>
      <c r="L1873" s="9">
        <f>IF(Occurrence!K1873&gt;0,MAX(0,(Occurrence!K1873-$E$4)*$B$7+$E$4*$B$6),0)</f>
        <v/>
      </c>
      <c r="M1873" s="9">
        <f>Data!X1873+$B$11</f>
        <v/>
      </c>
      <c r="N1873" s="9">
        <f>(Data!X1873-$D$9)*$B$12+$D$9+$B$11</f>
        <v/>
      </c>
      <c r="O1873" s="9">
        <f>Data!Y1873+$B$11</f>
        <v/>
      </c>
      <c r="P1873" s="9">
        <f>(Data!Y1873-$E$9)*$B$12+$E$9+$B$11</f>
        <v/>
      </c>
    </row>
    <row r="1874">
      <c r="H1874" s="14">
        <f>Data!A1874</f>
        <v/>
      </c>
      <c r="I1874" s="9">
        <f>IF(Occurrence!J1874&gt;0,Occurrence!J1874*$B$6,0)</f>
        <v/>
      </c>
      <c r="J1874" s="9">
        <f>IF(Occurrence!J1874&gt;0,MAX(0,(Occurrence!J1874-$D$4)*$B$7+$D$4*$B$6),0)</f>
        <v/>
      </c>
      <c r="K1874" s="9">
        <f>IF(Occurrence!K1874&gt;0,Occurrence!K1874*$B$6,0)</f>
        <v/>
      </c>
      <c r="L1874" s="9">
        <f>IF(Occurrence!K1874&gt;0,MAX(0,(Occurrence!K1874-$E$4)*$B$7+$E$4*$B$6),0)</f>
        <v/>
      </c>
      <c r="M1874" s="9">
        <f>Data!X1874+$B$11</f>
        <v/>
      </c>
      <c r="N1874" s="9">
        <f>(Data!X1874-$D$9)*$B$12+$D$9+$B$11</f>
        <v/>
      </c>
      <c r="O1874" s="9">
        <f>Data!Y1874+$B$11</f>
        <v/>
      </c>
      <c r="P1874" s="9">
        <f>(Data!Y1874-$E$9)*$B$12+$E$9+$B$11</f>
        <v/>
      </c>
    </row>
    <row r="1875">
      <c r="H1875" s="14">
        <f>Data!A1875</f>
        <v/>
      </c>
      <c r="I1875" s="9">
        <f>IF(Occurrence!J1875&gt;0,Occurrence!J1875*$B$6,0)</f>
        <v/>
      </c>
      <c r="J1875" s="9">
        <f>IF(Occurrence!J1875&gt;0,MAX(0,(Occurrence!J1875-$D$4)*$B$7+$D$4*$B$6),0)</f>
        <v/>
      </c>
      <c r="K1875" s="9">
        <f>IF(Occurrence!K1875&gt;0,Occurrence!K1875*$B$6,0)</f>
        <v/>
      </c>
      <c r="L1875" s="9">
        <f>IF(Occurrence!K1875&gt;0,MAX(0,(Occurrence!K1875-$E$4)*$B$7+$E$4*$B$6),0)</f>
        <v/>
      </c>
      <c r="M1875" s="9">
        <f>Data!X1875+$B$11</f>
        <v/>
      </c>
      <c r="N1875" s="9">
        <f>(Data!X1875-$D$9)*$B$12+$D$9+$B$11</f>
        <v/>
      </c>
      <c r="O1875" s="9">
        <f>Data!Y1875+$B$11</f>
        <v/>
      </c>
      <c r="P1875" s="9">
        <f>(Data!Y1875-$E$9)*$B$12+$E$9+$B$11</f>
        <v/>
      </c>
    </row>
    <row r="1876">
      <c r="H1876" s="14">
        <f>Data!A1876</f>
        <v/>
      </c>
      <c r="I1876" s="9">
        <f>IF(Occurrence!J1876&gt;0,Occurrence!J1876*$B$6,0)</f>
        <v/>
      </c>
      <c r="J1876" s="9">
        <f>IF(Occurrence!J1876&gt;0,MAX(0,(Occurrence!J1876-$D$4)*$B$7+$D$4*$B$6),0)</f>
        <v/>
      </c>
      <c r="K1876" s="9">
        <f>IF(Occurrence!K1876&gt;0,Occurrence!K1876*$B$6,0)</f>
        <v/>
      </c>
      <c r="L1876" s="9">
        <f>IF(Occurrence!K1876&gt;0,MAX(0,(Occurrence!K1876-$E$4)*$B$7+$E$4*$B$6),0)</f>
        <v/>
      </c>
      <c r="M1876" s="9">
        <f>Data!X1876+$B$11</f>
        <v/>
      </c>
      <c r="N1876" s="9">
        <f>(Data!X1876-$D$9)*$B$12+$D$9+$B$11</f>
        <v/>
      </c>
      <c r="O1876" s="9">
        <f>Data!Y1876+$B$11</f>
        <v/>
      </c>
      <c r="P1876" s="9">
        <f>(Data!Y1876-$E$9)*$B$12+$E$9+$B$11</f>
        <v/>
      </c>
    </row>
    <row r="1877">
      <c r="H1877" s="14">
        <f>Data!A1877</f>
        <v/>
      </c>
      <c r="I1877" s="9">
        <f>IF(Occurrence!J1877&gt;0,Occurrence!J1877*$B$6,0)</f>
        <v/>
      </c>
      <c r="J1877" s="9">
        <f>IF(Occurrence!J1877&gt;0,MAX(0,(Occurrence!J1877-$D$4)*$B$7+$D$4*$B$6),0)</f>
        <v/>
      </c>
      <c r="K1877" s="9">
        <f>IF(Occurrence!K1877&gt;0,Occurrence!K1877*$B$6,0)</f>
        <v/>
      </c>
      <c r="L1877" s="9">
        <f>IF(Occurrence!K1877&gt;0,MAX(0,(Occurrence!K1877-$E$4)*$B$7+$E$4*$B$6),0)</f>
        <v/>
      </c>
      <c r="M1877" s="9">
        <f>Data!X1877+$B$11</f>
        <v/>
      </c>
      <c r="N1877" s="9">
        <f>(Data!X1877-$D$9)*$B$12+$D$9+$B$11</f>
        <v/>
      </c>
      <c r="O1877" s="9">
        <f>Data!Y1877+$B$11</f>
        <v/>
      </c>
      <c r="P1877" s="9">
        <f>(Data!Y1877-$E$9)*$B$12+$E$9+$B$11</f>
        <v/>
      </c>
    </row>
    <row r="1878">
      <c r="H1878" s="14">
        <f>Data!A1878</f>
        <v/>
      </c>
      <c r="I1878" s="9">
        <f>IF(Occurrence!J1878&gt;0,Occurrence!J1878*$B$6,0)</f>
        <v/>
      </c>
      <c r="J1878" s="9">
        <f>IF(Occurrence!J1878&gt;0,MAX(0,(Occurrence!J1878-$D$4)*$B$7+$D$4*$B$6),0)</f>
        <v/>
      </c>
      <c r="K1878" s="9">
        <f>IF(Occurrence!K1878&gt;0,Occurrence!K1878*$B$6,0)</f>
        <v/>
      </c>
      <c r="L1878" s="9">
        <f>IF(Occurrence!K1878&gt;0,MAX(0,(Occurrence!K1878-$E$4)*$B$7+$E$4*$B$6),0)</f>
        <v/>
      </c>
      <c r="M1878" s="9">
        <f>Data!X1878+$B$11</f>
        <v/>
      </c>
      <c r="N1878" s="9">
        <f>(Data!X1878-$D$9)*$B$12+$D$9+$B$11</f>
        <v/>
      </c>
      <c r="O1878" s="9">
        <f>Data!Y1878+$B$11</f>
        <v/>
      </c>
      <c r="P1878" s="9">
        <f>(Data!Y1878-$E$9)*$B$12+$E$9+$B$11</f>
        <v/>
      </c>
    </row>
    <row r="1879">
      <c r="H1879" s="14">
        <f>Data!A1879</f>
        <v/>
      </c>
      <c r="I1879" s="9">
        <f>IF(Occurrence!J1879&gt;0,Occurrence!J1879*$B$6,0)</f>
        <v/>
      </c>
      <c r="J1879" s="9">
        <f>IF(Occurrence!J1879&gt;0,MAX(0,(Occurrence!J1879-$D$4)*$B$7+$D$4*$B$6),0)</f>
        <v/>
      </c>
      <c r="K1879" s="9">
        <f>IF(Occurrence!K1879&gt;0,Occurrence!K1879*$B$6,0)</f>
        <v/>
      </c>
      <c r="L1879" s="9">
        <f>IF(Occurrence!K1879&gt;0,MAX(0,(Occurrence!K1879-$E$4)*$B$7+$E$4*$B$6),0)</f>
        <v/>
      </c>
      <c r="M1879" s="9">
        <f>Data!X1879+$B$11</f>
        <v/>
      </c>
      <c r="N1879" s="9">
        <f>(Data!X1879-$D$9)*$B$12+$D$9+$B$11</f>
        <v/>
      </c>
      <c r="O1879" s="9">
        <f>Data!Y1879+$B$11</f>
        <v/>
      </c>
      <c r="P1879" s="9">
        <f>(Data!Y1879-$E$9)*$B$12+$E$9+$B$11</f>
        <v/>
      </c>
    </row>
    <row r="1880">
      <c r="H1880" s="14">
        <f>Data!A1880</f>
        <v/>
      </c>
      <c r="I1880" s="9">
        <f>IF(Occurrence!J1880&gt;0,Occurrence!J1880*$B$6,0)</f>
        <v/>
      </c>
      <c r="J1880" s="9">
        <f>IF(Occurrence!J1880&gt;0,MAX(0,(Occurrence!J1880-$D$4)*$B$7+$D$4*$B$6),0)</f>
        <v/>
      </c>
      <c r="K1880" s="9">
        <f>IF(Occurrence!K1880&gt;0,Occurrence!K1880*$B$6,0)</f>
        <v/>
      </c>
      <c r="L1880" s="9">
        <f>IF(Occurrence!K1880&gt;0,MAX(0,(Occurrence!K1880-$E$4)*$B$7+$E$4*$B$6),0)</f>
        <v/>
      </c>
      <c r="M1880" s="9">
        <f>Data!X1880+$B$11</f>
        <v/>
      </c>
      <c r="N1880" s="9">
        <f>(Data!X1880-$D$9)*$B$12+$D$9+$B$11</f>
        <v/>
      </c>
      <c r="O1880" s="9">
        <f>Data!Y1880+$B$11</f>
        <v/>
      </c>
      <c r="P1880" s="9">
        <f>(Data!Y1880-$E$9)*$B$12+$E$9+$B$11</f>
        <v/>
      </c>
    </row>
    <row r="1881">
      <c r="H1881" s="14">
        <f>Data!A1881</f>
        <v/>
      </c>
      <c r="I1881" s="9">
        <f>IF(Occurrence!J1881&gt;0,Occurrence!J1881*$B$6,0)</f>
        <v/>
      </c>
      <c r="J1881" s="9">
        <f>IF(Occurrence!J1881&gt;0,MAX(0,(Occurrence!J1881-$D$4)*$B$7+$D$4*$B$6),0)</f>
        <v/>
      </c>
      <c r="K1881" s="9">
        <f>IF(Occurrence!K1881&gt;0,Occurrence!K1881*$B$6,0)</f>
        <v/>
      </c>
      <c r="L1881" s="9">
        <f>IF(Occurrence!K1881&gt;0,MAX(0,(Occurrence!K1881-$E$4)*$B$7+$E$4*$B$6),0)</f>
        <v/>
      </c>
      <c r="M1881" s="9">
        <f>Data!X1881+$B$11</f>
        <v/>
      </c>
      <c r="N1881" s="9">
        <f>(Data!X1881-$D$9)*$B$12+$D$9+$B$11</f>
        <v/>
      </c>
      <c r="O1881" s="9">
        <f>Data!Y1881+$B$11</f>
        <v/>
      </c>
      <c r="P1881" s="9">
        <f>(Data!Y1881-$E$9)*$B$12+$E$9+$B$11</f>
        <v/>
      </c>
    </row>
    <row r="1882">
      <c r="H1882" s="14">
        <f>Data!A1882</f>
        <v/>
      </c>
      <c r="I1882" s="9">
        <f>IF(Occurrence!J1882&gt;0,Occurrence!J1882*$B$6,0)</f>
        <v/>
      </c>
      <c r="J1882" s="9">
        <f>IF(Occurrence!J1882&gt;0,MAX(0,(Occurrence!J1882-$D$4)*$B$7+$D$4*$B$6),0)</f>
        <v/>
      </c>
      <c r="K1882" s="9">
        <f>IF(Occurrence!K1882&gt;0,Occurrence!K1882*$B$6,0)</f>
        <v/>
      </c>
      <c r="L1882" s="9">
        <f>IF(Occurrence!K1882&gt;0,MAX(0,(Occurrence!K1882-$E$4)*$B$7+$E$4*$B$6),0)</f>
        <v/>
      </c>
      <c r="M1882" s="9">
        <f>Data!X1882+$B$11</f>
        <v/>
      </c>
      <c r="N1882" s="9">
        <f>(Data!X1882-$D$9)*$B$12+$D$9+$B$11</f>
        <v/>
      </c>
      <c r="O1882" s="9">
        <f>Data!Y1882+$B$11</f>
        <v/>
      </c>
      <c r="P1882" s="9">
        <f>(Data!Y1882-$E$9)*$B$12+$E$9+$B$11</f>
        <v/>
      </c>
    </row>
    <row r="1883">
      <c r="H1883" s="14">
        <f>Data!A1883</f>
        <v/>
      </c>
      <c r="I1883" s="9">
        <f>IF(Occurrence!J1883&gt;0,Occurrence!J1883*$B$6,0)</f>
        <v/>
      </c>
      <c r="J1883" s="9">
        <f>IF(Occurrence!J1883&gt;0,MAX(0,(Occurrence!J1883-$D$4)*$B$7+$D$4*$B$6),0)</f>
        <v/>
      </c>
      <c r="K1883" s="9">
        <f>IF(Occurrence!K1883&gt;0,Occurrence!K1883*$B$6,0)</f>
        <v/>
      </c>
      <c r="L1883" s="9">
        <f>IF(Occurrence!K1883&gt;0,MAX(0,(Occurrence!K1883-$E$4)*$B$7+$E$4*$B$6),0)</f>
        <v/>
      </c>
      <c r="M1883" s="9">
        <f>Data!X1883+$B$11</f>
        <v/>
      </c>
      <c r="N1883" s="9">
        <f>(Data!X1883-$D$9)*$B$12+$D$9+$B$11</f>
        <v/>
      </c>
      <c r="O1883" s="9">
        <f>Data!Y1883+$B$11</f>
        <v/>
      </c>
      <c r="P1883" s="9">
        <f>(Data!Y1883-$E$9)*$B$12+$E$9+$B$11</f>
        <v/>
      </c>
    </row>
    <row r="1884">
      <c r="H1884" s="14">
        <f>Data!A1884</f>
        <v/>
      </c>
      <c r="I1884" s="9">
        <f>IF(Occurrence!J1884&gt;0,Occurrence!J1884*$B$6,0)</f>
        <v/>
      </c>
      <c r="J1884" s="9">
        <f>IF(Occurrence!J1884&gt;0,MAX(0,(Occurrence!J1884-$D$4)*$B$7+$D$4*$B$6),0)</f>
        <v/>
      </c>
      <c r="K1884" s="9">
        <f>IF(Occurrence!K1884&gt;0,Occurrence!K1884*$B$6,0)</f>
        <v/>
      </c>
      <c r="L1884" s="9">
        <f>IF(Occurrence!K1884&gt;0,MAX(0,(Occurrence!K1884-$E$4)*$B$7+$E$4*$B$6),0)</f>
        <v/>
      </c>
      <c r="M1884" s="9">
        <f>Data!X1884+$B$11</f>
        <v/>
      </c>
      <c r="N1884" s="9">
        <f>(Data!X1884-$D$9)*$B$12+$D$9+$B$11</f>
        <v/>
      </c>
      <c r="O1884" s="9">
        <f>Data!Y1884+$B$11</f>
        <v/>
      </c>
      <c r="P1884" s="9">
        <f>(Data!Y1884-$E$9)*$B$12+$E$9+$B$11</f>
        <v/>
      </c>
    </row>
    <row r="1885">
      <c r="H1885" s="14">
        <f>Data!A1885</f>
        <v/>
      </c>
      <c r="I1885" s="9">
        <f>IF(Occurrence!J1885&gt;0,Occurrence!J1885*$B$6,0)</f>
        <v/>
      </c>
      <c r="J1885" s="9">
        <f>IF(Occurrence!J1885&gt;0,MAX(0,(Occurrence!J1885-$D$4)*$B$7+$D$4*$B$6),0)</f>
        <v/>
      </c>
      <c r="K1885" s="9">
        <f>IF(Occurrence!K1885&gt;0,Occurrence!K1885*$B$6,0)</f>
        <v/>
      </c>
      <c r="L1885" s="9">
        <f>IF(Occurrence!K1885&gt;0,MAX(0,(Occurrence!K1885-$E$4)*$B$7+$E$4*$B$6),0)</f>
        <v/>
      </c>
      <c r="M1885" s="9">
        <f>Data!X1885+$B$11</f>
        <v/>
      </c>
      <c r="N1885" s="9">
        <f>(Data!X1885-$D$9)*$B$12+$D$9+$B$11</f>
        <v/>
      </c>
      <c r="O1885" s="9">
        <f>Data!Y1885+$B$11</f>
        <v/>
      </c>
      <c r="P1885" s="9">
        <f>(Data!Y1885-$E$9)*$B$12+$E$9+$B$11</f>
        <v/>
      </c>
    </row>
    <row r="1886">
      <c r="H1886" s="14">
        <f>Data!A1886</f>
        <v/>
      </c>
      <c r="I1886" s="9">
        <f>IF(Occurrence!J1886&gt;0,Occurrence!J1886*$B$6,0)</f>
        <v/>
      </c>
      <c r="J1886" s="9">
        <f>IF(Occurrence!J1886&gt;0,MAX(0,(Occurrence!J1886-$D$4)*$B$7+$D$4*$B$6),0)</f>
        <v/>
      </c>
      <c r="K1886" s="9">
        <f>IF(Occurrence!K1886&gt;0,Occurrence!K1886*$B$6,0)</f>
        <v/>
      </c>
      <c r="L1886" s="9">
        <f>IF(Occurrence!K1886&gt;0,MAX(0,(Occurrence!K1886-$E$4)*$B$7+$E$4*$B$6),0)</f>
        <v/>
      </c>
      <c r="M1886" s="9">
        <f>Data!X1886+$B$11</f>
        <v/>
      </c>
      <c r="N1886" s="9">
        <f>(Data!X1886-$D$9)*$B$12+$D$9+$B$11</f>
        <v/>
      </c>
      <c r="O1886" s="9">
        <f>Data!Y1886+$B$11</f>
        <v/>
      </c>
      <c r="P1886" s="9">
        <f>(Data!Y1886-$E$9)*$B$12+$E$9+$B$11</f>
        <v/>
      </c>
    </row>
    <row r="1887">
      <c r="H1887" s="14">
        <f>Data!A1887</f>
        <v/>
      </c>
      <c r="I1887" s="9">
        <f>IF(Occurrence!J1887&gt;0,Occurrence!J1887*$B$6,0)</f>
        <v/>
      </c>
      <c r="J1887" s="9">
        <f>IF(Occurrence!J1887&gt;0,MAX(0,(Occurrence!J1887-$D$4)*$B$7+$D$4*$B$6),0)</f>
        <v/>
      </c>
      <c r="K1887" s="9">
        <f>IF(Occurrence!K1887&gt;0,Occurrence!K1887*$B$6,0)</f>
        <v/>
      </c>
      <c r="L1887" s="9">
        <f>IF(Occurrence!K1887&gt;0,MAX(0,(Occurrence!K1887-$E$4)*$B$7+$E$4*$B$6),0)</f>
        <v/>
      </c>
      <c r="M1887" s="9">
        <f>Data!X1887+$B$11</f>
        <v/>
      </c>
      <c r="N1887" s="9">
        <f>(Data!X1887-$D$9)*$B$12+$D$9+$B$11</f>
        <v/>
      </c>
      <c r="O1887" s="9">
        <f>Data!Y1887+$B$11</f>
        <v/>
      </c>
      <c r="P1887" s="9">
        <f>(Data!Y1887-$E$9)*$B$12+$E$9+$B$11</f>
        <v/>
      </c>
    </row>
    <row r="1888">
      <c r="H1888" s="14">
        <f>Data!A1888</f>
        <v/>
      </c>
      <c r="I1888" s="9">
        <f>IF(Occurrence!J1888&gt;0,Occurrence!J1888*$B$6,0)</f>
        <v/>
      </c>
      <c r="J1888" s="9">
        <f>IF(Occurrence!J1888&gt;0,MAX(0,(Occurrence!J1888-$D$4)*$B$7+$D$4*$B$6),0)</f>
        <v/>
      </c>
      <c r="K1888" s="9">
        <f>IF(Occurrence!K1888&gt;0,Occurrence!K1888*$B$6,0)</f>
        <v/>
      </c>
      <c r="L1888" s="9">
        <f>IF(Occurrence!K1888&gt;0,MAX(0,(Occurrence!K1888-$E$4)*$B$7+$E$4*$B$6),0)</f>
        <v/>
      </c>
      <c r="M1888" s="9">
        <f>Data!X1888+$B$11</f>
        <v/>
      </c>
      <c r="N1888" s="9">
        <f>(Data!X1888-$D$9)*$B$12+$D$9+$B$11</f>
        <v/>
      </c>
      <c r="O1888" s="9">
        <f>Data!Y1888+$B$11</f>
        <v/>
      </c>
      <c r="P1888" s="9">
        <f>(Data!Y1888-$E$9)*$B$12+$E$9+$B$11</f>
        <v/>
      </c>
    </row>
    <row r="1889">
      <c r="H1889" s="14">
        <f>Data!A1889</f>
        <v/>
      </c>
      <c r="I1889" s="9">
        <f>IF(Occurrence!J1889&gt;0,Occurrence!J1889*$B$6,0)</f>
        <v/>
      </c>
      <c r="J1889" s="9">
        <f>IF(Occurrence!J1889&gt;0,MAX(0,(Occurrence!J1889-$D$4)*$B$7+$D$4*$B$6),0)</f>
        <v/>
      </c>
      <c r="K1889" s="9">
        <f>IF(Occurrence!K1889&gt;0,Occurrence!K1889*$B$6,0)</f>
        <v/>
      </c>
      <c r="L1889" s="9">
        <f>IF(Occurrence!K1889&gt;0,MAX(0,(Occurrence!K1889-$E$4)*$B$7+$E$4*$B$6),0)</f>
        <v/>
      </c>
      <c r="M1889" s="9">
        <f>Data!X1889+$B$11</f>
        <v/>
      </c>
      <c r="N1889" s="9">
        <f>(Data!X1889-$D$9)*$B$12+$D$9+$B$11</f>
        <v/>
      </c>
      <c r="O1889" s="9">
        <f>Data!Y1889+$B$11</f>
        <v/>
      </c>
      <c r="P1889" s="9">
        <f>(Data!Y1889-$E$9)*$B$12+$E$9+$B$11</f>
        <v/>
      </c>
    </row>
    <row r="1890">
      <c r="H1890" s="14">
        <f>Data!A1890</f>
        <v/>
      </c>
      <c r="I1890" s="9">
        <f>IF(Occurrence!J1890&gt;0,Occurrence!J1890*$B$6,0)</f>
        <v/>
      </c>
      <c r="J1890" s="9">
        <f>IF(Occurrence!J1890&gt;0,MAX(0,(Occurrence!J1890-$D$4)*$B$7+$D$4*$B$6),0)</f>
        <v/>
      </c>
      <c r="K1890" s="9">
        <f>IF(Occurrence!K1890&gt;0,Occurrence!K1890*$B$6,0)</f>
        <v/>
      </c>
      <c r="L1890" s="9">
        <f>IF(Occurrence!K1890&gt;0,MAX(0,(Occurrence!K1890-$E$4)*$B$7+$E$4*$B$6),0)</f>
        <v/>
      </c>
      <c r="M1890" s="9">
        <f>Data!X1890+$B$11</f>
        <v/>
      </c>
      <c r="N1890" s="9">
        <f>(Data!X1890-$D$9)*$B$12+$D$9+$B$11</f>
        <v/>
      </c>
      <c r="O1890" s="9">
        <f>Data!Y1890+$B$11</f>
        <v/>
      </c>
      <c r="P1890" s="9">
        <f>(Data!Y1890-$E$9)*$B$12+$E$9+$B$11</f>
        <v/>
      </c>
    </row>
    <row r="1891">
      <c r="H1891" s="14">
        <f>Data!A1891</f>
        <v/>
      </c>
      <c r="I1891" s="9">
        <f>IF(Occurrence!J1891&gt;0,Occurrence!J1891*$B$6,0)</f>
        <v/>
      </c>
      <c r="J1891" s="9">
        <f>IF(Occurrence!J1891&gt;0,MAX(0,(Occurrence!J1891-$D$4)*$B$7+$D$4*$B$6),0)</f>
        <v/>
      </c>
      <c r="K1891" s="9">
        <f>IF(Occurrence!K1891&gt;0,Occurrence!K1891*$B$6,0)</f>
        <v/>
      </c>
      <c r="L1891" s="9">
        <f>IF(Occurrence!K1891&gt;0,MAX(0,(Occurrence!K1891-$E$4)*$B$7+$E$4*$B$6),0)</f>
        <v/>
      </c>
      <c r="M1891" s="9">
        <f>Data!X1891+$B$11</f>
        <v/>
      </c>
      <c r="N1891" s="9">
        <f>(Data!X1891-$D$9)*$B$12+$D$9+$B$11</f>
        <v/>
      </c>
      <c r="O1891" s="9">
        <f>Data!Y1891+$B$11</f>
        <v/>
      </c>
      <c r="P1891" s="9">
        <f>(Data!Y1891-$E$9)*$B$12+$E$9+$B$11</f>
        <v/>
      </c>
    </row>
    <row r="1892">
      <c r="H1892" s="14">
        <f>Data!A1892</f>
        <v/>
      </c>
      <c r="I1892" s="9">
        <f>IF(Occurrence!J1892&gt;0,Occurrence!J1892*$B$6,0)</f>
        <v/>
      </c>
      <c r="J1892" s="9">
        <f>IF(Occurrence!J1892&gt;0,MAX(0,(Occurrence!J1892-$D$4)*$B$7+$D$4*$B$6),0)</f>
        <v/>
      </c>
      <c r="K1892" s="9">
        <f>IF(Occurrence!K1892&gt;0,Occurrence!K1892*$B$6,0)</f>
        <v/>
      </c>
      <c r="L1892" s="9">
        <f>IF(Occurrence!K1892&gt;0,MAX(0,(Occurrence!K1892-$E$4)*$B$7+$E$4*$B$6),0)</f>
        <v/>
      </c>
      <c r="M1892" s="9">
        <f>Data!X1892+$B$11</f>
        <v/>
      </c>
      <c r="N1892" s="9">
        <f>(Data!X1892-$D$9)*$B$12+$D$9+$B$11</f>
        <v/>
      </c>
      <c r="O1892" s="9">
        <f>Data!Y1892+$B$11</f>
        <v/>
      </c>
      <c r="P1892" s="9">
        <f>(Data!Y1892-$E$9)*$B$12+$E$9+$B$11</f>
        <v/>
      </c>
    </row>
    <row r="1893">
      <c r="H1893" s="14">
        <f>Data!A1893</f>
        <v/>
      </c>
      <c r="I1893" s="9">
        <f>IF(Occurrence!J1893&gt;0,Occurrence!J1893*$B$6,0)</f>
        <v/>
      </c>
      <c r="J1893" s="9">
        <f>IF(Occurrence!J1893&gt;0,MAX(0,(Occurrence!J1893-$D$4)*$B$7+$D$4*$B$6),0)</f>
        <v/>
      </c>
      <c r="K1893" s="9">
        <f>IF(Occurrence!K1893&gt;0,Occurrence!K1893*$B$6,0)</f>
        <v/>
      </c>
      <c r="L1893" s="9">
        <f>IF(Occurrence!K1893&gt;0,MAX(0,(Occurrence!K1893-$E$4)*$B$7+$E$4*$B$6),0)</f>
        <v/>
      </c>
      <c r="M1893" s="9">
        <f>Data!X1893+$B$11</f>
        <v/>
      </c>
      <c r="N1893" s="9">
        <f>(Data!X1893-$D$9)*$B$12+$D$9+$B$11</f>
        <v/>
      </c>
      <c r="O1893" s="9">
        <f>Data!Y1893+$B$11</f>
        <v/>
      </c>
      <c r="P1893" s="9">
        <f>(Data!Y1893-$E$9)*$B$12+$E$9+$B$11</f>
        <v/>
      </c>
    </row>
    <row r="1894">
      <c r="H1894" s="14">
        <f>Data!A1894</f>
        <v/>
      </c>
      <c r="I1894" s="9">
        <f>IF(Occurrence!J1894&gt;0,Occurrence!J1894*$B$6,0)</f>
        <v/>
      </c>
      <c r="J1894" s="9">
        <f>IF(Occurrence!J1894&gt;0,MAX(0,(Occurrence!J1894-$D$4)*$B$7+$D$4*$B$6),0)</f>
        <v/>
      </c>
      <c r="K1894" s="9">
        <f>IF(Occurrence!K1894&gt;0,Occurrence!K1894*$B$6,0)</f>
        <v/>
      </c>
      <c r="L1894" s="9">
        <f>IF(Occurrence!K1894&gt;0,MAX(0,(Occurrence!K1894-$E$4)*$B$7+$E$4*$B$6),0)</f>
        <v/>
      </c>
      <c r="M1894" s="9">
        <f>Data!X1894+$B$11</f>
        <v/>
      </c>
      <c r="N1894" s="9">
        <f>(Data!X1894-$D$9)*$B$12+$D$9+$B$11</f>
        <v/>
      </c>
      <c r="O1894" s="9">
        <f>Data!Y1894+$B$11</f>
        <v/>
      </c>
      <c r="P1894" s="9">
        <f>(Data!Y1894-$E$9)*$B$12+$E$9+$B$11</f>
        <v/>
      </c>
    </row>
    <row r="1895">
      <c r="H1895" s="14">
        <f>Data!A1895</f>
        <v/>
      </c>
      <c r="I1895" s="9">
        <f>IF(Occurrence!J1895&gt;0,Occurrence!J1895*$B$6,0)</f>
        <v/>
      </c>
      <c r="J1895" s="9">
        <f>IF(Occurrence!J1895&gt;0,MAX(0,(Occurrence!J1895-$D$4)*$B$7+$D$4*$B$6),0)</f>
        <v/>
      </c>
      <c r="K1895" s="9">
        <f>IF(Occurrence!K1895&gt;0,Occurrence!K1895*$B$6,0)</f>
        <v/>
      </c>
      <c r="L1895" s="9">
        <f>IF(Occurrence!K1895&gt;0,MAX(0,(Occurrence!K1895-$E$4)*$B$7+$E$4*$B$6),0)</f>
        <v/>
      </c>
      <c r="M1895" s="9">
        <f>Data!X1895+$B$11</f>
        <v/>
      </c>
      <c r="N1895" s="9">
        <f>(Data!X1895-$D$9)*$B$12+$D$9+$B$11</f>
        <v/>
      </c>
      <c r="O1895" s="9">
        <f>Data!Y1895+$B$11</f>
        <v/>
      </c>
      <c r="P1895" s="9">
        <f>(Data!Y1895-$E$9)*$B$12+$E$9+$B$11</f>
        <v/>
      </c>
    </row>
    <row r="1896">
      <c r="H1896" s="14">
        <f>Data!A1896</f>
        <v/>
      </c>
      <c r="I1896" s="9">
        <f>IF(Occurrence!J1896&gt;0,Occurrence!J1896*$B$6,0)</f>
        <v/>
      </c>
      <c r="J1896" s="9">
        <f>IF(Occurrence!J1896&gt;0,MAX(0,(Occurrence!J1896-$D$4)*$B$7+$D$4*$B$6),0)</f>
        <v/>
      </c>
      <c r="K1896" s="9">
        <f>IF(Occurrence!K1896&gt;0,Occurrence!K1896*$B$6,0)</f>
        <v/>
      </c>
      <c r="L1896" s="9">
        <f>IF(Occurrence!K1896&gt;0,MAX(0,(Occurrence!K1896-$E$4)*$B$7+$E$4*$B$6),0)</f>
        <v/>
      </c>
      <c r="M1896" s="9">
        <f>Data!X1896+$B$11</f>
        <v/>
      </c>
      <c r="N1896" s="9">
        <f>(Data!X1896-$D$9)*$B$12+$D$9+$B$11</f>
        <v/>
      </c>
      <c r="O1896" s="9">
        <f>Data!Y1896+$B$11</f>
        <v/>
      </c>
      <c r="P1896" s="9">
        <f>(Data!Y1896-$E$9)*$B$12+$E$9+$B$11</f>
        <v/>
      </c>
    </row>
    <row r="1897">
      <c r="H1897" s="14">
        <f>Data!A1897</f>
        <v/>
      </c>
      <c r="I1897" s="9">
        <f>IF(Occurrence!J1897&gt;0,Occurrence!J1897*$B$6,0)</f>
        <v/>
      </c>
      <c r="J1897" s="9">
        <f>IF(Occurrence!J1897&gt;0,MAX(0,(Occurrence!J1897-$D$4)*$B$7+$D$4*$B$6),0)</f>
        <v/>
      </c>
      <c r="K1897" s="9">
        <f>IF(Occurrence!K1897&gt;0,Occurrence!K1897*$B$6,0)</f>
        <v/>
      </c>
      <c r="L1897" s="9">
        <f>IF(Occurrence!K1897&gt;0,MAX(0,(Occurrence!K1897-$E$4)*$B$7+$E$4*$B$6),0)</f>
        <v/>
      </c>
      <c r="M1897" s="9">
        <f>Data!X1897+$B$11</f>
        <v/>
      </c>
      <c r="N1897" s="9">
        <f>(Data!X1897-$D$9)*$B$12+$D$9+$B$11</f>
        <v/>
      </c>
      <c r="O1897" s="9">
        <f>Data!Y1897+$B$11</f>
        <v/>
      </c>
      <c r="P1897" s="9">
        <f>(Data!Y1897-$E$9)*$B$12+$E$9+$B$11</f>
        <v/>
      </c>
    </row>
    <row r="1898">
      <c r="H1898" s="14">
        <f>Data!A1898</f>
        <v/>
      </c>
      <c r="I1898" s="9">
        <f>IF(Occurrence!J1898&gt;0,Occurrence!J1898*$B$6,0)</f>
        <v/>
      </c>
      <c r="J1898" s="9">
        <f>IF(Occurrence!J1898&gt;0,MAX(0,(Occurrence!J1898-$D$4)*$B$7+$D$4*$B$6),0)</f>
        <v/>
      </c>
      <c r="K1898" s="9">
        <f>IF(Occurrence!K1898&gt;0,Occurrence!K1898*$B$6,0)</f>
        <v/>
      </c>
      <c r="L1898" s="9">
        <f>IF(Occurrence!K1898&gt;0,MAX(0,(Occurrence!K1898-$E$4)*$B$7+$E$4*$B$6),0)</f>
        <v/>
      </c>
      <c r="M1898" s="9">
        <f>Data!X1898+$B$11</f>
        <v/>
      </c>
      <c r="N1898" s="9">
        <f>(Data!X1898-$D$9)*$B$12+$D$9+$B$11</f>
        <v/>
      </c>
      <c r="O1898" s="9">
        <f>Data!Y1898+$B$11</f>
        <v/>
      </c>
      <c r="P1898" s="9">
        <f>(Data!Y1898-$E$9)*$B$12+$E$9+$B$11</f>
        <v/>
      </c>
    </row>
    <row r="1899">
      <c r="H1899" s="14">
        <f>Data!A1899</f>
        <v/>
      </c>
      <c r="I1899" s="9">
        <f>IF(Occurrence!J1899&gt;0,Occurrence!J1899*$B$6,0)</f>
        <v/>
      </c>
      <c r="J1899" s="9">
        <f>IF(Occurrence!J1899&gt;0,MAX(0,(Occurrence!J1899-$D$4)*$B$7+$D$4*$B$6),0)</f>
        <v/>
      </c>
      <c r="K1899" s="9">
        <f>IF(Occurrence!K1899&gt;0,Occurrence!K1899*$B$6,0)</f>
        <v/>
      </c>
      <c r="L1899" s="9">
        <f>IF(Occurrence!K1899&gt;0,MAX(0,(Occurrence!K1899-$E$4)*$B$7+$E$4*$B$6),0)</f>
        <v/>
      </c>
      <c r="M1899" s="9">
        <f>Data!X1899+$B$11</f>
        <v/>
      </c>
      <c r="N1899" s="9">
        <f>(Data!X1899-$D$9)*$B$12+$D$9+$B$11</f>
        <v/>
      </c>
      <c r="O1899" s="9">
        <f>Data!Y1899+$B$11</f>
        <v/>
      </c>
      <c r="P1899" s="9">
        <f>(Data!Y1899-$E$9)*$B$12+$E$9+$B$11</f>
        <v/>
      </c>
    </row>
    <row r="1900">
      <c r="H1900" s="14">
        <f>Data!A1900</f>
        <v/>
      </c>
      <c r="I1900" s="9">
        <f>IF(Occurrence!J1900&gt;0,Occurrence!J1900*$B$6,0)</f>
        <v/>
      </c>
      <c r="J1900" s="9">
        <f>IF(Occurrence!J1900&gt;0,MAX(0,(Occurrence!J1900-$D$4)*$B$7+$D$4*$B$6),0)</f>
        <v/>
      </c>
      <c r="K1900" s="9">
        <f>IF(Occurrence!K1900&gt;0,Occurrence!K1900*$B$6,0)</f>
        <v/>
      </c>
      <c r="L1900" s="9">
        <f>IF(Occurrence!K1900&gt;0,MAX(0,(Occurrence!K1900-$E$4)*$B$7+$E$4*$B$6),0)</f>
        <v/>
      </c>
      <c r="M1900" s="9">
        <f>Data!X1900+$B$11</f>
        <v/>
      </c>
      <c r="N1900" s="9">
        <f>(Data!X1900-$D$9)*$B$12+$D$9+$B$11</f>
        <v/>
      </c>
      <c r="O1900" s="9">
        <f>Data!Y1900+$B$11</f>
        <v/>
      </c>
      <c r="P1900" s="9">
        <f>(Data!Y1900-$E$9)*$B$12+$E$9+$B$11</f>
        <v/>
      </c>
    </row>
    <row r="1901">
      <c r="H1901" s="14">
        <f>Data!A1901</f>
        <v/>
      </c>
      <c r="I1901" s="9">
        <f>IF(Occurrence!J1901&gt;0,Occurrence!J1901*$B$6,0)</f>
        <v/>
      </c>
      <c r="J1901" s="9">
        <f>IF(Occurrence!J1901&gt;0,MAX(0,(Occurrence!J1901-$D$4)*$B$7+$D$4*$B$6),0)</f>
        <v/>
      </c>
      <c r="K1901" s="9">
        <f>IF(Occurrence!K1901&gt;0,Occurrence!K1901*$B$6,0)</f>
        <v/>
      </c>
      <c r="L1901" s="9">
        <f>IF(Occurrence!K1901&gt;0,MAX(0,(Occurrence!K1901-$E$4)*$B$7+$E$4*$B$6),0)</f>
        <v/>
      </c>
      <c r="M1901" s="9">
        <f>Data!X1901+$B$11</f>
        <v/>
      </c>
      <c r="N1901" s="9">
        <f>(Data!X1901-$D$9)*$B$12+$D$9+$B$11</f>
        <v/>
      </c>
      <c r="O1901" s="9">
        <f>Data!Y1901+$B$11</f>
        <v/>
      </c>
      <c r="P1901" s="9">
        <f>(Data!Y1901-$E$9)*$B$12+$E$9+$B$11</f>
        <v/>
      </c>
    </row>
    <row r="1902">
      <c r="H1902" s="14">
        <f>Data!A1902</f>
        <v/>
      </c>
      <c r="I1902" s="9">
        <f>IF(Occurrence!J1902&gt;0,Occurrence!J1902*$B$6,0)</f>
        <v/>
      </c>
      <c r="J1902" s="9">
        <f>IF(Occurrence!J1902&gt;0,MAX(0,(Occurrence!J1902-$D$4)*$B$7+$D$4*$B$6),0)</f>
        <v/>
      </c>
      <c r="K1902" s="9">
        <f>IF(Occurrence!K1902&gt;0,Occurrence!K1902*$B$6,0)</f>
        <v/>
      </c>
      <c r="L1902" s="9">
        <f>IF(Occurrence!K1902&gt;0,MAX(0,(Occurrence!K1902-$E$4)*$B$7+$E$4*$B$6),0)</f>
        <v/>
      </c>
      <c r="M1902" s="9">
        <f>Data!X1902+$B$11</f>
        <v/>
      </c>
      <c r="N1902" s="9">
        <f>(Data!X1902-$D$9)*$B$12+$D$9+$B$11</f>
        <v/>
      </c>
      <c r="O1902" s="9">
        <f>Data!Y1902+$B$11</f>
        <v/>
      </c>
      <c r="P1902" s="9">
        <f>(Data!Y1902-$E$9)*$B$12+$E$9+$B$11</f>
        <v/>
      </c>
    </row>
    <row r="1903">
      <c r="H1903" s="14">
        <f>Data!A1903</f>
        <v/>
      </c>
      <c r="I1903" s="9">
        <f>IF(Occurrence!J1903&gt;0,Occurrence!J1903*$B$6,0)</f>
        <v/>
      </c>
      <c r="J1903" s="9">
        <f>IF(Occurrence!J1903&gt;0,MAX(0,(Occurrence!J1903-$D$4)*$B$7+$D$4*$B$6),0)</f>
        <v/>
      </c>
      <c r="K1903" s="9">
        <f>IF(Occurrence!K1903&gt;0,Occurrence!K1903*$B$6,0)</f>
        <v/>
      </c>
      <c r="L1903" s="9">
        <f>IF(Occurrence!K1903&gt;0,MAX(0,(Occurrence!K1903-$E$4)*$B$7+$E$4*$B$6),0)</f>
        <v/>
      </c>
      <c r="M1903" s="9">
        <f>Data!X1903+$B$11</f>
        <v/>
      </c>
      <c r="N1903" s="9">
        <f>(Data!X1903-$D$9)*$B$12+$D$9+$B$11</f>
        <v/>
      </c>
      <c r="O1903" s="9">
        <f>Data!Y1903+$B$11</f>
        <v/>
      </c>
      <c r="P1903" s="9">
        <f>(Data!Y1903-$E$9)*$B$12+$E$9+$B$11</f>
        <v/>
      </c>
    </row>
    <row r="1904">
      <c r="H1904" s="14">
        <f>Data!A1904</f>
        <v/>
      </c>
      <c r="I1904" s="9">
        <f>IF(Occurrence!J1904&gt;0,Occurrence!J1904*$B$6,0)</f>
        <v/>
      </c>
      <c r="J1904" s="9">
        <f>IF(Occurrence!J1904&gt;0,MAX(0,(Occurrence!J1904-$D$4)*$B$7+$D$4*$B$6),0)</f>
        <v/>
      </c>
      <c r="K1904" s="9">
        <f>IF(Occurrence!K1904&gt;0,Occurrence!K1904*$B$6,0)</f>
        <v/>
      </c>
      <c r="L1904" s="9">
        <f>IF(Occurrence!K1904&gt;0,MAX(0,(Occurrence!K1904-$E$4)*$B$7+$E$4*$B$6),0)</f>
        <v/>
      </c>
      <c r="M1904" s="9">
        <f>Data!X1904+$B$11</f>
        <v/>
      </c>
      <c r="N1904" s="9">
        <f>(Data!X1904-$D$9)*$B$12+$D$9+$B$11</f>
        <v/>
      </c>
      <c r="O1904" s="9">
        <f>Data!Y1904+$B$11</f>
        <v/>
      </c>
      <c r="P1904" s="9">
        <f>(Data!Y1904-$E$9)*$B$12+$E$9+$B$11</f>
        <v/>
      </c>
    </row>
    <row r="1905">
      <c r="H1905" s="14">
        <f>Data!A1905</f>
        <v/>
      </c>
      <c r="I1905" s="9">
        <f>IF(Occurrence!J1905&gt;0,Occurrence!J1905*$B$6,0)</f>
        <v/>
      </c>
      <c r="J1905" s="9">
        <f>IF(Occurrence!J1905&gt;0,MAX(0,(Occurrence!J1905-$D$4)*$B$7+$D$4*$B$6),0)</f>
        <v/>
      </c>
      <c r="K1905" s="9">
        <f>IF(Occurrence!K1905&gt;0,Occurrence!K1905*$B$6,0)</f>
        <v/>
      </c>
      <c r="L1905" s="9">
        <f>IF(Occurrence!K1905&gt;0,MAX(0,(Occurrence!K1905-$E$4)*$B$7+$E$4*$B$6),0)</f>
        <v/>
      </c>
      <c r="M1905" s="9">
        <f>Data!X1905+$B$11</f>
        <v/>
      </c>
      <c r="N1905" s="9">
        <f>(Data!X1905-$D$9)*$B$12+$D$9+$B$11</f>
        <v/>
      </c>
      <c r="O1905" s="9">
        <f>Data!Y1905+$B$11</f>
        <v/>
      </c>
      <c r="P1905" s="9">
        <f>(Data!Y1905-$E$9)*$B$12+$E$9+$B$11</f>
        <v/>
      </c>
    </row>
    <row r="1906">
      <c r="H1906" s="14">
        <f>Data!A1906</f>
        <v/>
      </c>
      <c r="I1906" s="9">
        <f>IF(Occurrence!J1906&gt;0,Occurrence!J1906*$B$6,0)</f>
        <v/>
      </c>
      <c r="J1906" s="9">
        <f>IF(Occurrence!J1906&gt;0,MAX(0,(Occurrence!J1906-$D$4)*$B$7+$D$4*$B$6),0)</f>
        <v/>
      </c>
      <c r="K1906" s="9">
        <f>IF(Occurrence!K1906&gt;0,Occurrence!K1906*$B$6,0)</f>
        <v/>
      </c>
      <c r="L1906" s="9">
        <f>IF(Occurrence!K1906&gt;0,MAX(0,(Occurrence!K1906-$E$4)*$B$7+$E$4*$B$6),0)</f>
        <v/>
      </c>
      <c r="M1906" s="9">
        <f>Data!X1906+$B$11</f>
        <v/>
      </c>
      <c r="N1906" s="9">
        <f>(Data!X1906-$D$9)*$B$12+$D$9+$B$11</f>
        <v/>
      </c>
      <c r="O1906" s="9">
        <f>Data!Y1906+$B$11</f>
        <v/>
      </c>
      <c r="P1906" s="9">
        <f>(Data!Y1906-$E$9)*$B$12+$E$9+$B$11</f>
        <v/>
      </c>
    </row>
    <row r="1907">
      <c r="H1907" s="14">
        <f>Data!A1907</f>
        <v/>
      </c>
      <c r="I1907" s="9">
        <f>IF(Occurrence!J1907&gt;0,Occurrence!J1907*$B$6,0)</f>
        <v/>
      </c>
      <c r="J1907" s="9">
        <f>IF(Occurrence!J1907&gt;0,MAX(0,(Occurrence!J1907-$D$4)*$B$7+$D$4*$B$6),0)</f>
        <v/>
      </c>
      <c r="K1907" s="9">
        <f>IF(Occurrence!K1907&gt;0,Occurrence!K1907*$B$6,0)</f>
        <v/>
      </c>
      <c r="L1907" s="9">
        <f>IF(Occurrence!K1907&gt;0,MAX(0,(Occurrence!K1907-$E$4)*$B$7+$E$4*$B$6),0)</f>
        <v/>
      </c>
      <c r="M1907" s="9">
        <f>Data!X1907+$B$11</f>
        <v/>
      </c>
      <c r="N1907" s="9">
        <f>(Data!X1907-$D$9)*$B$12+$D$9+$B$11</f>
        <v/>
      </c>
      <c r="O1907" s="9">
        <f>Data!Y1907+$B$11</f>
        <v/>
      </c>
      <c r="P1907" s="9">
        <f>(Data!Y1907-$E$9)*$B$12+$E$9+$B$11</f>
        <v/>
      </c>
    </row>
    <row r="1908">
      <c r="H1908" s="14">
        <f>Data!A1908</f>
        <v/>
      </c>
      <c r="I1908" s="9">
        <f>IF(Occurrence!J1908&gt;0,Occurrence!J1908*$B$6,0)</f>
        <v/>
      </c>
      <c r="J1908" s="9">
        <f>IF(Occurrence!J1908&gt;0,MAX(0,(Occurrence!J1908-$D$4)*$B$7+$D$4*$B$6),0)</f>
        <v/>
      </c>
      <c r="K1908" s="9">
        <f>IF(Occurrence!K1908&gt;0,Occurrence!K1908*$B$6,0)</f>
        <v/>
      </c>
      <c r="L1908" s="9">
        <f>IF(Occurrence!K1908&gt;0,MAX(0,(Occurrence!K1908-$E$4)*$B$7+$E$4*$B$6),0)</f>
        <v/>
      </c>
      <c r="M1908" s="9">
        <f>Data!X1908+$B$11</f>
        <v/>
      </c>
      <c r="N1908" s="9">
        <f>(Data!X1908-$D$9)*$B$12+$D$9+$B$11</f>
        <v/>
      </c>
      <c r="O1908" s="9">
        <f>Data!Y1908+$B$11</f>
        <v/>
      </c>
      <c r="P1908" s="9">
        <f>(Data!Y1908-$E$9)*$B$12+$E$9+$B$11</f>
        <v/>
      </c>
    </row>
    <row r="1909">
      <c r="H1909" s="14">
        <f>Data!A1909</f>
        <v/>
      </c>
      <c r="I1909" s="9">
        <f>IF(Occurrence!J1909&gt;0,Occurrence!J1909*$B$6,0)</f>
        <v/>
      </c>
      <c r="J1909" s="9">
        <f>IF(Occurrence!J1909&gt;0,MAX(0,(Occurrence!J1909-$D$4)*$B$7+$D$4*$B$6),0)</f>
        <v/>
      </c>
      <c r="K1909" s="9">
        <f>IF(Occurrence!K1909&gt;0,Occurrence!K1909*$B$6,0)</f>
        <v/>
      </c>
      <c r="L1909" s="9">
        <f>IF(Occurrence!K1909&gt;0,MAX(0,(Occurrence!K1909-$E$4)*$B$7+$E$4*$B$6),0)</f>
        <v/>
      </c>
      <c r="M1909" s="9">
        <f>Data!X1909+$B$11</f>
        <v/>
      </c>
      <c r="N1909" s="9">
        <f>(Data!X1909-$D$9)*$B$12+$D$9+$B$11</f>
        <v/>
      </c>
      <c r="O1909" s="9">
        <f>Data!Y1909+$B$11</f>
        <v/>
      </c>
      <c r="P1909" s="9">
        <f>(Data!Y1909-$E$9)*$B$12+$E$9+$B$11</f>
        <v/>
      </c>
    </row>
    <row r="1910">
      <c r="H1910" s="14">
        <f>Data!A1910</f>
        <v/>
      </c>
      <c r="I1910" s="9">
        <f>IF(Occurrence!J1910&gt;0,Occurrence!J1910*$B$6,0)</f>
        <v/>
      </c>
      <c r="J1910" s="9">
        <f>IF(Occurrence!J1910&gt;0,MAX(0,(Occurrence!J1910-$D$4)*$B$7+$D$4*$B$6),0)</f>
        <v/>
      </c>
      <c r="K1910" s="9">
        <f>IF(Occurrence!K1910&gt;0,Occurrence!K1910*$B$6,0)</f>
        <v/>
      </c>
      <c r="L1910" s="9">
        <f>IF(Occurrence!K1910&gt;0,MAX(0,(Occurrence!K1910-$E$4)*$B$7+$E$4*$B$6),0)</f>
        <v/>
      </c>
      <c r="M1910" s="9">
        <f>Data!X1910+$B$11</f>
        <v/>
      </c>
      <c r="N1910" s="9">
        <f>(Data!X1910-$D$9)*$B$12+$D$9+$B$11</f>
        <v/>
      </c>
      <c r="O1910" s="9">
        <f>Data!Y1910+$B$11</f>
        <v/>
      </c>
      <c r="P1910" s="9">
        <f>(Data!Y1910-$E$9)*$B$12+$E$9+$B$11</f>
        <v/>
      </c>
    </row>
    <row r="1911">
      <c r="H1911" s="14">
        <f>Data!A1911</f>
        <v/>
      </c>
      <c r="I1911" s="9">
        <f>IF(Occurrence!J1911&gt;0,Occurrence!J1911*$B$6,0)</f>
        <v/>
      </c>
      <c r="J1911" s="9">
        <f>IF(Occurrence!J1911&gt;0,MAX(0,(Occurrence!J1911-$D$4)*$B$7+$D$4*$B$6),0)</f>
        <v/>
      </c>
      <c r="K1911" s="9">
        <f>IF(Occurrence!K1911&gt;0,Occurrence!K1911*$B$6,0)</f>
        <v/>
      </c>
      <c r="L1911" s="9">
        <f>IF(Occurrence!K1911&gt;0,MAX(0,(Occurrence!K1911-$E$4)*$B$7+$E$4*$B$6),0)</f>
        <v/>
      </c>
      <c r="M1911" s="9">
        <f>Data!X1911+$B$11</f>
        <v/>
      </c>
      <c r="N1911" s="9">
        <f>(Data!X1911-$D$9)*$B$12+$D$9+$B$11</f>
        <v/>
      </c>
      <c r="O1911" s="9">
        <f>Data!Y1911+$B$11</f>
        <v/>
      </c>
      <c r="P1911" s="9">
        <f>(Data!Y1911-$E$9)*$B$12+$E$9+$B$11</f>
        <v/>
      </c>
    </row>
    <row r="1912">
      <c r="H1912" s="14">
        <f>Data!A1912</f>
        <v/>
      </c>
      <c r="I1912" s="9">
        <f>IF(Occurrence!J1912&gt;0,Occurrence!J1912*$B$6,0)</f>
        <v/>
      </c>
      <c r="J1912" s="9">
        <f>IF(Occurrence!J1912&gt;0,MAX(0,(Occurrence!J1912-$D$4)*$B$7+$D$4*$B$6),0)</f>
        <v/>
      </c>
      <c r="K1912" s="9">
        <f>IF(Occurrence!K1912&gt;0,Occurrence!K1912*$B$6,0)</f>
        <v/>
      </c>
      <c r="L1912" s="9">
        <f>IF(Occurrence!K1912&gt;0,MAX(0,(Occurrence!K1912-$E$4)*$B$7+$E$4*$B$6),0)</f>
        <v/>
      </c>
      <c r="M1912" s="9">
        <f>Data!X1912+$B$11</f>
        <v/>
      </c>
      <c r="N1912" s="9">
        <f>(Data!X1912-$D$9)*$B$12+$D$9+$B$11</f>
        <v/>
      </c>
      <c r="O1912" s="9">
        <f>Data!Y1912+$B$11</f>
        <v/>
      </c>
      <c r="P1912" s="9">
        <f>(Data!Y1912-$E$9)*$B$12+$E$9+$B$11</f>
        <v/>
      </c>
    </row>
    <row r="1913">
      <c r="H1913" s="14">
        <f>Data!A1913</f>
        <v/>
      </c>
      <c r="I1913" s="9">
        <f>IF(Occurrence!J1913&gt;0,Occurrence!J1913*$B$6,0)</f>
        <v/>
      </c>
      <c r="J1913" s="9">
        <f>IF(Occurrence!J1913&gt;0,MAX(0,(Occurrence!J1913-$D$4)*$B$7+$D$4*$B$6),0)</f>
        <v/>
      </c>
      <c r="K1913" s="9">
        <f>IF(Occurrence!K1913&gt;0,Occurrence!K1913*$B$6,0)</f>
        <v/>
      </c>
      <c r="L1913" s="9">
        <f>IF(Occurrence!K1913&gt;0,MAX(0,(Occurrence!K1913-$E$4)*$B$7+$E$4*$B$6),0)</f>
        <v/>
      </c>
      <c r="M1913" s="9">
        <f>Data!X1913+$B$11</f>
        <v/>
      </c>
      <c r="N1913" s="9">
        <f>(Data!X1913-$D$9)*$B$12+$D$9+$B$11</f>
        <v/>
      </c>
      <c r="O1913" s="9">
        <f>Data!Y1913+$B$11</f>
        <v/>
      </c>
      <c r="P1913" s="9">
        <f>(Data!Y1913-$E$9)*$B$12+$E$9+$B$11</f>
        <v/>
      </c>
    </row>
    <row r="1914">
      <c r="H1914" s="14">
        <f>Data!A1914</f>
        <v/>
      </c>
      <c r="I1914" s="9">
        <f>IF(Occurrence!J1914&gt;0,Occurrence!J1914*$B$6,0)</f>
        <v/>
      </c>
      <c r="J1914" s="9">
        <f>IF(Occurrence!J1914&gt;0,MAX(0,(Occurrence!J1914-$D$4)*$B$7+$D$4*$B$6),0)</f>
        <v/>
      </c>
      <c r="K1914" s="9">
        <f>IF(Occurrence!K1914&gt;0,Occurrence!K1914*$B$6,0)</f>
        <v/>
      </c>
      <c r="L1914" s="9">
        <f>IF(Occurrence!K1914&gt;0,MAX(0,(Occurrence!K1914-$E$4)*$B$7+$E$4*$B$6),0)</f>
        <v/>
      </c>
      <c r="M1914" s="9">
        <f>Data!X1914+$B$11</f>
        <v/>
      </c>
      <c r="N1914" s="9">
        <f>(Data!X1914-$D$9)*$B$12+$D$9+$B$11</f>
        <v/>
      </c>
      <c r="O1914" s="9">
        <f>Data!Y1914+$B$11</f>
        <v/>
      </c>
      <c r="P1914" s="9">
        <f>(Data!Y1914-$E$9)*$B$12+$E$9+$B$11</f>
        <v/>
      </c>
    </row>
    <row r="1915">
      <c r="H1915" s="14">
        <f>Data!A1915</f>
        <v/>
      </c>
      <c r="I1915" s="9">
        <f>IF(Occurrence!J1915&gt;0,Occurrence!J1915*$B$6,0)</f>
        <v/>
      </c>
      <c r="J1915" s="9">
        <f>IF(Occurrence!J1915&gt;0,MAX(0,(Occurrence!J1915-$D$4)*$B$7+$D$4*$B$6),0)</f>
        <v/>
      </c>
      <c r="K1915" s="9">
        <f>IF(Occurrence!K1915&gt;0,Occurrence!K1915*$B$6,0)</f>
        <v/>
      </c>
      <c r="L1915" s="9">
        <f>IF(Occurrence!K1915&gt;0,MAX(0,(Occurrence!K1915-$E$4)*$B$7+$E$4*$B$6),0)</f>
        <v/>
      </c>
      <c r="M1915" s="9">
        <f>Data!X1915+$B$11</f>
        <v/>
      </c>
      <c r="N1915" s="9">
        <f>(Data!X1915-$D$9)*$B$12+$D$9+$B$11</f>
        <v/>
      </c>
      <c r="O1915" s="9">
        <f>Data!Y1915+$B$11</f>
        <v/>
      </c>
      <c r="P1915" s="9">
        <f>(Data!Y1915-$E$9)*$B$12+$E$9+$B$11</f>
        <v/>
      </c>
    </row>
    <row r="1916">
      <c r="H1916" s="14">
        <f>Data!A1916</f>
        <v/>
      </c>
      <c r="I1916" s="9">
        <f>IF(Occurrence!J1916&gt;0,Occurrence!J1916*$B$6,0)</f>
        <v/>
      </c>
      <c r="J1916" s="9">
        <f>IF(Occurrence!J1916&gt;0,MAX(0,(Occurrence!J1916-$D$4)*$B$7+$D$4*$B$6),0)</f>
        <v/>
      </c>
      <c r="K1916" s="9">
        <f>IF(Occurrence!K1916&gt;0,Occurrence!K1916*$B$6,0)</f>
        <v/>
      </c>
      <c r="L1916" s="9">
        <f>IF(Occurrence!K1916&gt;0,MAX(0,(Occurrence!K1916-$E$4)*$B$7+$E$4*$B$6),0)</f>
        <v/>
      </c>
      <c r="M1916" s="9">
        <f>Data!X1916+$B$11</f>
        <v/>
      </c>
      <c r="N1916" s="9">
        <f>(Data!X1916-$D$9)*$B$12+$D$9+$B$11</f>
        <v/>
      </c>
      <c r="O1916" s="9">
        <f>Data!Y1916+$B$11</f>
        <v/>
      </c>
      <c r="P1916" s="9">
        <f>(Data!Y1916-$E$9)*$B$12+$E$9+$B$11</f>
        <v/>
      </c>
    </row>
    <row r="1917">
      <c r="H1917" s="14">
        <f>Data!A1917</f>
        <v/>
      </c>
      <c r="I1917" s="9">
        <f>IF(Occurrence!J1917&gt;0,Occurrence!J1917*$B$6,0)</f>
        <v/>
      </c>
      <c r="J1917" s="9">
        <f>IF(Occurrence!J1917&gt;0,MAX(0,(Occurrence!J1917-$D$4)*$B$7+$D$4*$B$6),0)</f>
        <v/>
      </c>
      <c r="K1917" s="9">
        <f>IF(Occurrence!K1917&gt;0,Occurrence!K1917*$B$6,0)</f>
        <v/>
      </c>
      <c r="L1917" s="9">
        <f>IF(Occurrence!K1917&gt;0,MAX(0,(Occurrence!K1917-$E$4)*$B$7+$E$4*$B$6),0)</f>
        <v/>
      </c>
      <c r="M1917" s="9">
        <f>Data!X1917+$B$11</f>
        <v/>
      </c>
      <c r="N1917" s="9">
        <f>(Data!X1917-$D$9)*$B$12+$D$9+$B$11</f>
        <v/>
      </c>
      <c r="O1917" s="9">
        <f>Data!Y1917+$B$11</f>
        <v/>
      </c>
      <c r="P1917" s="9">
        <f>(Data!Y1917-$E$9)*$B$12+$E$9+$B$11</f>
        <v/>
      </c>
    </row>
    <row r="1918">
      <c r="H1918" s="14">
        <f>Data!A1918</f>
        <v/>
      </c>
      <c r="I1918" s="9">
        <f>IF(Occurrence!J1918&gt;0,Occurrence!J1918*$B$6,0)</f>
        <v/>
      </c>
      <c r="J1918" s="9">
        <f>IF(Occurrence!J1918&gt;0,MAX(0,(Occurrence!J1918-$D$4)*$B$7+$D$4*$B$6),0)</f>
        <v/>
      </c>
      <c r="K1918" s="9">
        <f>IF(Occurrence!K1918&gt;0,Occurrence!K1918*$B$6,0)</f>
        <v/>
      </c>
      <c r="L1918" s="9">
        <f>IF(Occurrence!K1918&gt;0,MAX(0,(Occurrence!K1918-$E$4)*$B$7+$E$4*$B$6),0)</f>
        <v/>
      </c>
      <c r="M1918" s="9">
        <f>Data!X1918+$B$11</f>
        <v/>
      </c>
      <c r="N1918" s="9">
        <f>(Data!X1918-$D$9)*$B$12+$D$9+$B$11</f>
        <v/>
      </c>
      <c r="O1918" s="9">
        <f>Data!Y1918+$B$11</f>
        <v/>
      </c>
      <c r="P1918" s="9">
        <f>(Data!Y1918-$E$9)*$B$12+$E$9+$B$11</f>
        <v/>
      </c>
    </row>
    <row r="1919">
      <c r="H1919" s="14">
        <f>Data!A1919</f>
        <v/>
      </c>
      <c r="I1919" s="9">
        <f>IF(Occurrence!J1919&gt;0,Occurrence!J1919*$B$6,0)</f>
        <v/>
      </c>
      <c r="J1919" s="9">
        <f>IF(Occurrence!J1919&gt;0,MAX(0,(Occurrence!J1919-$D$4)*$B$7+$D$4*$B$6),0)</f>
        <v/>
      </c>
      <c r="K1919" s="9">
        <f>IF(Occurrence!K1919&gt;0,Occurrence!K1919*$B$6,0)</f>
        <v/>
      </c>
      <c r="L1919" s="9">
        <f>IF(Occurrence!K1919&gt;0,MAX(0,(Occurrence!K1919-$E$4)*$B$7+$E$4*$B$6),0)</f>
        <v/>
      </c>
      <c r="M1919" s="9">
        <f>Data!X1919+$B$11</f>
        <v/>
      </c>
      <c r="N1919" s="9">
        <f>(Data!X1919-$D$9)*$B$12+$D$9+$B$11</f>
        <v/>
      </c>
      <c r="O1919" s="9">
        <f>Data!Y1919+$B$11</f>
        <v/>
      </c>
      <c r="P1919" s="9">
        <f>(Data!Y1919-$E$9)*$B$12+$E$9+$B$11</f>
        <v/>
      </c>
    </row>
    <row r="1920">
      <c r="H1920" s="14">
        <f>Data!A1920</f>
        <v/>
      </c>
      <c r="I1920" s="9">
        <f>IF(Occurrence!J1920&gt;0,Occurrence!J1920*$B$6,0)</f>
        <v/>
      </c>
      <c r="J1920" s="9">
        <f>IF(Occurrence!J1920&gt;0,MAX(0,(Occurrence!J1920-$D$4)*$B$7+$D$4*$B$6),0)</f>
        <v/>
      </c>
      <c r="K1920" s="9">
        <f>IF(Occurrence!K1920&gt;0,Occurrence!K1920*$B$6,0)</f>
        <v/>
      </c>
      <c r="L1920" s="9">
        <f>IF(Occurrence!K1920&gt;0,MAX(0,(Occurrence!K1920-$E$4)*$B$7+$E$4*$B$6),0)</f>
        <v/>
      </c>
      <c r="M1920" s="9">
        <f>Data!X1920+$B$11</f>
        <v/>
      </c>
      <c r="N1920" s="9">
        <f>(Data!X1920-$D$9)*$B$12+$D$9+$B$11</f>
        <v/>
      </c>
      <c r="O1920" s="9">
        <f>Data!Y1920+$B$11</f>
        <v/>
      </c>
      <c r="P1920" s="9">
        <f>(Data!Y1920-$E$9)*$B$12+$E$9+$B$11</f>
        <v/>
      </c>
    </row>
    <row r="1921">
      <c r="H1921" s="14">
        <f>Data!A1921</f>
        <v/>
      </c>
      <c r="I1921" s="9">
        <f>IF(Occurrence!J1921&gt;0,Occurrence!J1921*$B$6,0)</f>
        <v/>
      </c>
      <c r="J1921" s="9">
        <f>IF(Occurrence!J1921&gt;0,MAX(0,(Occurrence!J1921-$D$4)*$B$7+$D$4*$B$6),0)</f>
        <v/>
      </c>
      <c r="K1921" s="9">
        <f>IF(Occurrence!K1921&gt;0,Occurrence!K1921*$B$6,0)</f>
        <v/>
      </c>
      <c r="L1921" s="9">
        <f>IF(Occurrence!K1921&gt;0,MAX(0,(Occurrence!K1921-$E$4)*$B$7+$E$4*$B$6),0)</f>
        <v/>
      </c>
      <c r="M1921" s="9">
        <f>Data!X1921+$B$11</f>
        <v/>
      </c>
      <c r="N1921" s="9">
        <f>(Data!X1921-$D$9)*$B$12+$D$9+$B$11</f>
        <v/>
      </c>
      <c r="O1921" s="9">
        <f>Data!Y1921+$B$11</f>
        <v/>
      </c>
      <c r="P1921" s="9">
        <f>(Data!Y1921-$E$9)*$B$12+$E$9+$B$11</f>
        <v/>
      </c>
    </row>
    <row r="1922">
      <c r="H1922" s="14">
        <f>Data!A1922</f>
        <v/>
      </c>
      <c r="I1922" s="9">
        <f>IF(Occurrence!J1922&gt;0,Occurrence!J1922*$B$6,0)</f>
        <v/>
      </c>
      <c r="J1922" s="9">
        <f>IF(Occurrence!J1922&gt;0,MAX(0,(Occurrence!J1922-$D$4)*$B$7+$D$4*$B$6),0)</f>
        <v/>
      </c>
      <c r="K1922" s="9">
        <f>IF(Occurrence!K1922&gt;0,Occurrence!K1922*$B$6,0)</f>
        <v/>
      </c>
      <c r="L1922" s="9">
        <f>IF(Occurrence!K1922&gt;0,MAX(0,(Occurrence!K1922-$E$4)*$B$7+$E$4*$B$6),0)</f>
        <v/>
      </c>
      <c r="M1922" s="9">
        <f>Data!X1922+$B$11</f>
        <v/>
      </c>
      <c r="N1922" s="9">
        <f>(Data!X1922-$D$9)*$B$12+$D$9+$B$11</f>
        <v/>
      </c>
      <c r="O1922" s="9">
        <f>Data!Y1922+$B$11</f>
        <v/>
      </c>
      <c r="P1922" s="9">
        <f>(Data!Y1922-$E$9)*$B$12+$E$9+$B$11</f>
        <v/>
      </c>
    </row>
    <row r="1923">
      <c r="H1923" s="14">
        <f>Data!A1923</f>
        <v/>
      </c>
      <c r="I1923" s="9">
        <f>IF(Occurrence!J1923&gt;0,Occurrence!J1923*$B$6,0)</f>
        <v/>
      </c>
      <c r="J1923" s="9">
        <f>IF(Occurrence!J1923&gt;0,MAX(0,(Occurrence!J1923-$D$4)*$B$7+$D$4*$B$6),0)</f>
        <v/>
      </c>
      <c r="K1923" s="9">
        <f>IF(Occurrence!K1923&gt;0,Occurrence!K1923*$B$6,0)</f>
        <v/>
      </c>
      <c r="L1923" s="9">
        <f>IF(Occurrence!K1923&gt;0,MAX(0,(Occurrence!K1923-$E$4)*$B$7+$E$4*$B$6),0)</f>
        <v/>
      </c>
      <c r="M1923" s="9">
        <f>Data!X1923+$B$11</f>
        <v/>
      </c>
      <c r="N1923" s="9">
        <f>(Data!X1923-$D$9)*$B$12+$D$9+$B$11</f>
        <v/>
      </c>
      <c r="O1923" s="9">
        <f>Data!Y1923+$B$11</f>
        <v/>
      </c>
      <c r="P1923" s="9">
        <f>(Data!Y1923-$E$9)*$B$12+$E$9+$B$11</f>
        <v/>
      </c>
    </row>
    <row r="1924">
      <c r="H1924" s="14">
        <f>Data!A1924</f>
        <v/>
      </c>
      <c r="I1924" s="9">
        <f>IF(Occurrence!J1924&gt;0,Occurrence!J1924*$B$6,0)</f>
        <v/>
      </c>
      <c r="J1924" s="9">
        <f>IF(Occurrence!J1924&gt;0,MAX(0,(Occurrence!J1924-$D$4)*$B$7+$D$4*$B$6),0)</f>
        <v/>
      </c>
      <c r="K1924" s="9">
        <f>IF(Occurrence!K1924&gt;0,Occurrence!K1924*$B$6,0)</f>
        <v/>
      </c>
      <c r="L1924" s="9">
        <f>IF(Occurrence!K1924&gt;0,MAX(0,(Occurrence!K1924-$E$4)*$B$7+$E$4*$B$6),0)</f>
        <v/>
      </c>
      <c r="M1924" s="9">
        <f>Data!X1924+$B$11</f>
        <v/>
      </c>
      <c r="N1924" s="9">
        <f>(Data!X1924-$D$9)*$B$12+$D$9+$B$11</f>
        <v/>
      </c>
      <c r="O1924" s="9">
        <f>Data!Y1924+$B$11</f>
        <v/>
      </c>
      <c r="P1924" s="9">
        <f>(Data!Y1924-$E$9)*$B$12+$E$9+$B$11</f>
        <v/>
      </c>
    </row>
    <row r="1925">
      <c r="H1925" s="14">
        <f>Data!A1925</f>
        <v/>
      </c>
      <c r="I1925" s="9">
        <f>IF(Occurrence!J1925&gt;0,Occurrence!J1925*$B$6,0)</f>
        <v/>
      </c>
      <c r="J1925" s="9">
        <f>IF(Occurrence!J1925&gt;0,MAX(0,(Occurrence!J1925-$D$4)*$B$7+$D$4*$B$6),0)</f>
        <v/>
      </c>
      <c r="K1925" s="9">
        <f>IF(Occurrence!K1925&gt;0,Occurrence!K1925*$B$6,0)</f>
        <v/>
      </c>
      <c r="L1925" s="9">
        <f>IF(Occurrence!K1925&gt;0,MAX(0,(Occurrence!K1925-$E$4)*$B$7+$E$4*$B$6),0)</f>
        <v/>
      </c>
      <c r="M1925" s="9">
        <f>Data!X1925+$B$11</f>
        <v/>
      </c>
      <c r="N1925" s="9">
        <f>(Data!X1925-$D$9)*$B$12+$D$9+$B$11</f>
        <v/>
      </c>
      <c r="O1925" s="9">
        <f>Data!Y1925+$B$11</f>
        <v/>
      </c>
      <c r="P1925" s="9">
        <f>(Data!Y1925-$E$9)*$B$12+$E$9+$B$11</f>
        <v/>
      </c>
    </row>
    <row r="1926">
      <c r="H1926" s="14">
        <f>Data!A1926</f>
        <v/>
      </c>
      <c r="I1926" s="9">
        <f>IF(Occurrence!J1926&gt;0,Occurrence!J1926*$B$6,0)</f>
        <v/>
      </c>
      <c r="J1926" s="9">
        <f>IF(Occurrence!J1926&gt;0,MAX(0,(Occurrence!J1926-$D$4)*$B$7+$D$4*$B$6),0)</f>
        <v/>
      </c>
      <c r="K1926" s="9">
        <f>IF(Occurrence!K1926&gt;0,Occurrence!K1926*$B$6,0)</f>
        <v/>
      </c>
      <c r="L1926" s="9">
        <f>IF(Occurrence!K1926&gt;0,MAX(0,(Occurrence!K1926-$E$4)*$B$7+$E$4*$B$6),0)</f>
        <v/>
      </c>
      <c r="M1926" s="9">
        <f>Data!X1926+$B$11</f>
        <v/>
      </c>
      <c r="N1926" s="9">
        <f>(Data!X1926-$D$9)*$B$12+$D$9+$B$11</f>
        <v/>
      </c>
      <c r="O1926" s="9">
        <f>Data!Y1926+$B$11</f>
        <v/>
      </c>
      <c r="P1926" s="9">
        <f>(Data!Y1926-$E$9)*$B$12+$E$9+$B$11</f>
        <v/>
      </c>
    </row>
    <row r="1927">
      <c r="H1927" s="14">
        <f>Data!A1927</f>
        <v/>
      </c>
      <c r="I1927" s="9">
        <f>IF(Occurrence!J1927&gt;0,Occurrence!J1927*$B$6,0)</f>
        <v/>
      </c>
      <c r="J1927" s="9">
        <f>IF(Occurrence!J1927&gt;0,MAX(0,(Occurrence!J1927-$D$4)*$B$7+$D$4*$B$6),0)</f>
        <v/>
      </c>
      <c r="K1927" s="9">
        <f>IF(Occurrence!K1927&gt;0,Occurrence!K1927*$B$6,0)</f>
        <v/>
      </c>
      <c r="L1927" s="9">
        <f>IF(Occurrence!K1927&gt;0,MAX(0,(Occurrence!K1927-$E$4)*$B$7+$E$4*$B$6),0)</f>
        <v/>
      </c>
      <c r="M1927" s="9">
        <f>Data!X1927+$B$11</f>
        <v/>
      </c>
      <c r="N1927" s="9">
        <f>(Data!X1927-$D$9)*$B$12+$D$9+$B$11</f>
        <v/>
      </c>
      <c r="O1927" s="9">
        <f>Data!Y1927+$B$11</f>
        <v/>
      </c>
      <c r="P1927" s="9">
        <f>(Data!Y1927-$E$9)*$B$12+$E$9+$B$11</f>
        <v/>
      </c>
    </row>
    <row r="1928">
      <c r="H1928" s="14">
        <f>Data!A1928</f>
        <v/>
      </c>
      <c r="I1928" s="9">
        <f>IF(Occurrence!J1928&gt;0,Occurrence!J1928*$B$6,0)</f>
        <v/>
      </c>
      <c r="J1928" s="9">
        <f>IF(Occurrence!J1928&gt;0,MAX(0,(Occurrence!J1928-$D$4)*$B$7+$D$4*$B$6),0)</f>
        <v/>
      </c>
      <c r="K1928" s="9">
        <f>IF(Occurrence!K1928&gt;0,Occurrence!K1928*$B$6,0)</f>
        <v/>
      </c>
      <c r="L1928" s="9">
        <f>IF(Occurrence!K1928&gt;0,MAX(0,(Occurrence!K1928-$E$4)*$B$7+$E$4*$B$6),0)</f>
        <v/>
      </c>
      <c r="M1928" s="9">
        <f>Data!X1928+$B$11</f>
        <v/>
      </c>
      <c r="N1928" s="9">
        <f>(Data!X1928-$D$9)*$B$12+$D$9+$B$11</f>
        <v/>
      </c>
      <c r="O1928" s="9">
        <f>Data!Y1928+$B$11</f>
        <v/>
      </c>
      <c r="P1928" s="9">
        <f>(Data!Y1928-$E$9)*$B$12+$E$9+$B$11</f>
        <v/>
      </c>
    </row>
    <row r="1929">
      <c r="H1929" s="14">
        <f>Data!A1929</f>
        <v/>
      </c>
      <c r="I1929" s="9">
        <f>IF(Occurrence!J1929&gt;0,Occurrence!J1929*$B$6,0)</f>
        <v/>
      </c>
      <c r="J1929" s="9">
        <f>IF(Occurrence!J1929&gt;0,MAX(0,(Occurrence!J1929-$D$4)*$B$7+$D$4*$B$6),0)</f>
        <v/>
      </c>
      <c r="K1929" s="9">
        <f>IF(Occurrence!K1929&gt;0,Occurrence!K1929*$B$6,0)</f>
        <v/>
      </c>
      <c r="L1929" s="9">
        <f>IF(Occurrence!K1929&gt;0,MAX(0,(Occurrence!K1929-$E$4)*$B$7+$E$4*$B$6),0)</f>
        <v/>
      </c>
      <c r="M1929" s="9">
        <f>Data!X1929+$B$11</f>
        <v/>
      </c>
      <c r="N1929" s="9">
        <f>(Data!X1929-$D$9)*$B$12+$D$9+$B$11</f>
        <v/>
      </c>
      <c r="O1929" s="9">
        <f>Data!Y1929+$B$11</f>
        <v/>
      </c>
      <c r="P1929" s="9">
        <f>(Data!Y1929-$E$9)*$B$12+$E$9+$B$11</f>
        <v/>
      </c>
    </row>
    <row r="1930">
      <c r="H1930" s="14">
        <f>Data!A1930</f>
        <v/>
      </c>
      <c r="I1930" s="9">
        <f>IF(Occurrence!J1930&gt;0,Occurrence!J1930*$B$6,0)</f>
        <v/>
      </c>
      <c r="J1930" s="9">
        <f>IF(Occurrence!J1930&gt;0,MAX(0,(Occurrence!J1930-$D$4)*$B$7+$D$4*$B$6),0)</f>
        <v/>
      </c>
      <c r="K1930" s="9">
        <f>IF(Occurrence!K1930&gt;0,Occurrence!K1930*$B$6,0)</f>
        <v/>
      </c>
      <c r="L1930" s="9">
        <f>IF(Occurrence!K1930&gt;0,MAX(0,(Occurrence!K1930-$E$4)*$B$7+$E$4*$B$6),0)</f>
        <v/>
      </c>
      <c r="M1930" s="9">
        <f>Data!X1930+$B$11</f>
        <v/>
      </c>
      <c r="N1930" s="9">
        <f>(Data!X1930-$D$9)*$B$12+$D$9+$B$11</f>
        <v/>
      </c>
      <c r="O1930" s="9">
        <f>Data!Y1930+$B$11</f>
        <v/>
      </c>
      <c r="P1930" s="9">
        <f>(Data!Y1930-$E$9)*$B$12+$E$9+$B$11</f>
        <v/>
      </c>
    </row>
    <row r="1931">
      <c r="H1931" s="14">
        <f>Data!A1931</f>
        <v/>
      </c>
      <c r="I1931" s="9">
        <f>IF(Occurrence!J1931&gt;0,Occurrence!J1931*$B$6,0)</f>
        <v/>
      </c>
      <c r="J1931" s="9">
        <f>IF(Occurrence!J1931&gt;0,MAX(0,(Occurrence!J1931-$D$4)*$B$7+$D$4*$B$6),0)</f>
        <v/>
      </c>
      <c r="K1931" s="9">
        <f>IF(Occurrence!K1931&gt;0,Occurrence!K1931*$B$6,0)</f>
        <v/>
      </c>
      <c r="L1931" s="9">
        <f>IF(Occurrence!K1931&gt;0,MAX(0,(Occurrence!K1931-$E$4)*$B$7+$E$4*$B$6),0)</f>
        <v/>
      </c>
      <c r="M1931" s="9">
        <f>Data!X1931+$B$11</f>
        <v/>
      </c>
      <c r="N1931" s="9">
        <f>(Data!X1931-$D$9)*$B$12+$D$9+$B$11</f>
        <v/>
      </c>
      <c r="O1931" s="9">
        <f>Data!Y1931+$B$11</f>
        <v/>
      </c>
      <c r="P1931" s="9">
        <f>(Data!Y1931-$E$9)*$B$12+$E$9+$B$11</f>
        <v/>
      </c>
    </row>
    <row r="1932">
      <c r="H1932" s="14">
        <f>Data!A1932</f>
        <v/>
      </c>
      <c r="I1932" s="9">
        <f>IF(Occurrence!J1932&gt;0,Occurrence!J1932*$B$6,0)</f>
        <v/>
      </c>
      <c r="J1932" s="9">
        <f>IF(Occurrence!J1932&gt;0,MAX(0,(Occurrence!J1932-$D$4)*$B$7+$D$4*$B$6),0)</f>
        <v/>
      </c>
      <c r="K1932" s="9">
        <f>IF(Occurrence!K1932&gt;0,Occurrence!K1932*$B$6,0)</f>
        <v/>
      </c>
      <c r="L1932" s="9">
        <f>IF(Occurrence!K1932&gt;0,MAX(0,(Occurrence!K1932-$E$4)*$B$7+$E$4*$B$6),0)</f>
        <v/>
      </c>
      <c r="M1932" s="9">
        <f>Data!X1932+$B$11</f>
        <v/>
      </c>
      <c r="N1932" s="9">
        <f>(Data!X1932-$D$9)*$B$12+$D$9+$B$11</f>
        <v/>
      </c>
      <c r="O1932" s="9">
        <f>Data!Y1932+$B$11</f>
        <v/>
      </c>
      <c r="P1932" s="9">
        <f>(Data!Y1932-$E$9)*$B$12+$E$9+$B$11</f>
        <v/>
      </c>
    </row>
    <row r="1933">
      <c r="H1933" s="14">
        <f>Data!A1933</f>
        <v/>
      </c>
      <c r="I1933" s="9">
        <f>IF(Occurrence!J1933&gt;0,Occurrence!J1933*$B$6,0)</f>
        <v/>
      </c>
      <c r="J1933" s="9">
        <f>IF(Occurrence!J1933&gt;0,MAX(0,(Occurrence!J1933-$D$4)*$B$7+$D$4*$B$6),0)</f>
        <v/>
      </c>
      <c r="K1933" s="9">
        <f>IF(Occurrence!K1933&gt;0,Occurrence!K1933*$B$6,0)</f>
        <v/>
      </c>
      <c r="L1933" s="9">
        <f>IF(Occurrence!K1933&gt;0,MAX(0,(Occurrence!K1933-$E$4)*$B$7+$E$4*$B$6),0)</f>
        <v/>
      </c>
      <c r="M1933" s="9">
        <f>Data!X1933+$B$11</f>
        <v/>
      </c>
      <c r="N1933" s="9">
        <f>(Data!X1933-$D$9)*$B$12+$D$9+$B$11</f>
        <v/>
      </c>
      <c r="O1933" s="9">
        <f>Data!Y1933+$B$11</f>
        <v/>
      </c>
      <c r="P1933" s="9">
        <f>(Data!Y1933-$E$9)*$B$12+$E$9+$B$11</f>
        <v/>
      </c>
    </row>
    <row r="1934">
      <c r="H1934" s="14">
        <f>Data!A1934</f>
        <v/>
      </c>
      <c r="I1934" s="9">
        <f>IF(Occurrence!J1934&gt;0,Occurrence!J1934*$B$6,0)</f>
        <v/>
      </c>
      <c r="J1934" s="9">
        <f>IF(Occurrence!J1934&gt;0,MAX(0,(Occurrence!J1934-$D$4)*$B$7+$D$4*$B$6),0)</f>
        <v/>
      </c>
      <c r="K1934" s="9">
        <f>IF(Occurrence!K1934&gt;0,Occurrence!K1934*$B$6,0)</f>
        <v/>
      </c>
      <c r="L1934" s="9">
        <f>IF(Occurrence!K1934&gt;0,MAX(0,(Occurrence!K1934-$E$4)*$B$7+$E$4*$B$6),0)</f>
        <v/>
      </c>
      <c r="M1934" s="9">
        <f>Data!X1934+$B$11</f>
        <v/>
      </c>
      <c r="N1934" s="9">
        <f>(Data!X1934-$D$9)*$B$12+$D$9+$B$11</f>
        <v/>
      </c>
      <c r="O1934" s="9">
        <f>Data!Y1934+$B$11</f>
        <v/>
      </c>
      <c r="P1934" s="9">
        <f>(Data!Y1934-$E$9)*$B$12+$E$9+$B$11</f>
        <v/>
      </c>
    </row>
    <row r="1935">
      <c r="H1935" s="14">
        <f>Data!A1935</f>
        <v/>
      </c>
      <c r="I1935" s="9">
        <f>IF(Occurrence!J1935&gt;0,Occurrence!J1935*$B$6,0)</f>
        <v/>
      </c>
      <c r="J1935" s="9">
        <f>IF(Occurrence!J1935&gt;0,MAX(0,(Occurrence!J1935-$D$4)*$B$7+$D$4*$B$6),0)</f>
        <v/>
      </c>
      <c r="K1935" s="9">
        <f>IF(Occurrence!K1935&gt;0,Occurrence!K1935*$B$6,0)</f>
        <v/>
      </c>
      <c r="L1935" s="9">
        <f>IF(Occurrence!K1935&gt;0,MAX(0,(Occurrence!K1935-$E$4)*$B$7+$E$4*$B$6),0)</f>
        <v/>
      </c>
      <c r="M1935" s="9">
        <f>Data!X1935+$B$11</f>
        <v/>
      </c>
      <c r="N1935" s="9">
        <f>(Data!X1935-$D$9)*$B$12+$D$9+$B$11</f>
        <v/>
      </c>
      <c r="O1935" s="9">
        <f>Data!Y1935+$B$11</f>
        <v/>
      </c>
      <c r="P1935" s="9">
        <f>(Data!Y1935-$E$9)*$B$12+$E$9+$B$11</f>
        <v/>
      </c>
    </row>
    <row r="1936">
      <c r="H1936" s="14">
        <f>Data!A1936</f>
        <v/>
      </c>
      <c r="I1936" s="9">
        <f>IF(Occurrence!J1936&gt;0,Occurrence!J1936*$B$6,0)</f>
        <v/>
      </c>
      <c r="J1936" s="9">
        <f>IF(Occurrence!J1936&gt;0,MAX(0,(Occurrence!J1936-$D$4)*$B$7+$D$4*$B$6),0)</f>
        <v/>
      </c>
      <c r="K1936" s="9">
        <f>IF(Occurrence!K1936&gt;0,Occurrence!K1936*$B$6,0)</f>
        <v/>
      </c>
      <c r="L1936" s="9">
        <f>IF(Occurrence!K1936&gt;0,MAX(0,(Occurrence!K1936-$E$4)*$B$7+$E$4*$B$6),0)</f>
        <v/>
      </c>
      <c r="M1936" s="9">
        <f>Data!X1936+$B$11</f>
        <v/>
      </c>
      <c r="N1936" s="9">
        <f>(Data!X1936-$D$9)*$B$12+$D$9+$B$11</f>
        <v/>
      </c>
      <c r="O1936" s="9">
        <f>Data!Y1936+$B$11</f>
        <v/>
      </c>
      <c r="P1936" s="9">
        <f>(Data!Y1936-$E$9)*$B$12+$E$9+$B$11</f>
        <v/>
      </c>
    </row>
    <row r="1937">
      <c r="H1937" s="14">
        <f>Data!A1937</f>
        <v/>
      </c>
      <c r="I1937" s="9">
        <f>IF(Occurrence!J1937&gt;0,Occurrence!J1937*$B$6,0)</f>
        <v/>
      </c>
      <c r="J1937" s="9">
        <f>IF(Occurrence!J1937&gt;0,MAX(0,(Occurrence!J1937-$D$4)*$B$7+$D$4*$B$6),0)</f>
        <v/>
      </c>
      <c r="K1937" s="9">
        <f>IF(Occurrence!K1937&gt;0,Occurrence!K1937*$B$6,0)</f>
        <v/>
      </c>
      <c r="L1937" s="9">
        <f>IF(Occurrence!K1937&gt;0,MAX(0,(Occurrence!K1937-$E$4)*$B$7+$E$4*$B$6),0)</f>
        <v/>
      </c>
      <c r="M1937" s="9">
        <f>Data!X1937+$B$11</f>
        <v/>
      </c>
      <c r="N1937" s="9">
        <f>(Data!X1937-$D$9)*$B$12+$D$9+$B$11</f>
        <v/>
      </c>
      <c r="O1937" s="9">
        <f>Data!Y1937+$B$11</f>
        <v/>
      </c>
      <c r="P1937" s="9">
        <f>(Data!Y1937-$E$9)*$B$12+$E$9+$B$11</f>
        <v/>
      </c>
    </row>
    <row r="1938">
      <c r="H1938" s="14">
        <f>Data!A1938</f>
        <v/>
      </c>
      <c r="I1938" s="9">
        <f>IF(Occurrence!J1938&gt;0,Occurrence!J1938*$B$6,0)</f>
        <v/>
      </c>
      <c r="J1938" s="9">
        <f>IF(Occurrence!J1938&gt;0,MAX(0,(Occurrence!J1938-$D$4)*$B$7+$D$4*$B$6),0)</f>
        <v/>
      </c>
      <c r="K1938" s="9">
        <f>IF(Occurrence!K1938&gt;0,Occurrence!K1938*$B$6,0)</f>
        <v/>
      </c>
      <c r="L1938" s="9">
        <f>IF(Occurrence!K1938&gt;0,MAX(0,(Occurrence!K1938-$E$4)*$B$7+$E$4*$B$6),0)</f>
        <v/>
      </c>
      <c r="M1938" s="9">
        <f>Data!X1938+$B$11</f>
        <v/>
      </c>
      <c r="N1938" s="9">
        <f>(Data!X1938-$D$9)*$B$12+$D$9+$B$11</f>
        <v/>
      </c>
      <c r="O1938" s="9">
        <f>Data!Y1938+$B$11</f>
        <v/>
      </c>
      <c r="P1938" s="9">
        <f>(Data!Y1938-$E$9)*$B$12+$E$9+$B$11</f>
        <v/>
      </c>
    </row>
    <row r="1939">
      <c r="H1939" s="14">
        <f>Data!A1939</f>
        <v/>
      </c>
      <c r="I1939" s="9">
        <f>IF(Occurrence!J1939&gt;0,Occurrence!J1939*$B$6,0)</f>
        <v/>
      </c>
      <c r="J1939" s="9">
        <f>IF(Occurrence!J1939&gt;0,MAX(0,(Occurrence!J1939-$D$4)*$B$7+$D$4*$B$6),0)</f>
        <v/>
      </c>
      <c r="K1939" s="9">
        <f>IF(Occurrence!K1939&gt;0,Occurrence!K1939*$B$6,0)</f>
        <v/>
      </c>
      <c r="L1939" s="9">
        <f>IF(Occurrence!K1939&gt;0,MAX(0,(Occurrence!K1939-$E$4)*$B$7+$E$4*$B$6),0)</f>
        <v/>
      </c>
      <c r="M1939" s="9">
        <f>Data!X1939+$B$11</f>
        <v/>
      </c>
      <c r="N1939" s="9">
        <f>(Data!X1939-$D$9)*$B$12+$D$9+$B$11</f>
        <v/>
      </c>
      <c r="O1939" s="9">
        <f>Data!Y1939+$B$11</f>
        <v/>
      </c>
      <c r="P1939" s="9">
        <f>(Data!Y1939-$E$9)*$B$12+$E$9+$B$11</f>
        <v/>
      </c>
    </row>
    <row r="1940">
      <c r="H1940" s="14">
        <f>Data!A1940</f>
        <v/>
      </c>
      <c r="I1940" s="9">
        <f>IF(Occurrence!J1940&gt;0,Occurrence!J1940*$B$6,0)</f>
        <v/>
      </c>
      <c r="J1940" s="9">
        <f>IF(Occurrence!J1940&gt;0,MAX(0,(Occurrence!J1940-$D$4)*$B$7+$D$4*$B$6),0)</f>
        <v/>
      </c>
      <c r="K1940" s="9">
        <f>IF(Occurrence!K1940&gt;0,Occurrence!K1940*$B$6,0)</f>
        <v/>
      </c>
      <c r="L1940" s="9">
        <f>IF(Occurrence!K1940&gt;0,MAX(0,(Occurrence!K1940-$E$4)*$B$7+$E$4*$B$6),0)</f>
        <v/>
      </c>
      <c r="M1940" s="9">
        <f>Data!X1940+$B$11</f>
        <v/>
      </c>
      <c r="N1940" s="9">
        <f>(Data!X1940-$D$9)*$B$12+$D$9+$B$11</f>
        <v/>
      </c>
      <c r="O1940" s="9">
        <f>Data!Y1940+$B$11</f>
        <v/>
      </c>
      <c r="P1940" s="9">
        <f>(Data!Y1940-$E$9)*$B$12+$E$9+$B$11</f>
        <v/>
      </c>
    </row>
    <row r="1941">
      <c r="H1941" s="14">
        <f>Data!A1941</f>
        <v/>
      </c>
      <c r="I1941" s="9">
        <f>IF(Occurrence!J1941&gt;0,Occurrence!J1941*$B$6,0)</f>
        <v/>
      </c>
      <c r="J1941" s="9">
        <f>IF(Occurrence!J1941&gt;0,MAX(0,(Occurrence!J1941-$D$4)*$B$7+$D$4*$B$6),0)</f>
        <v/>
      </c>
      <c r="K1941" s="9">
        <f>IF(Occurrence!K1941&gt;0,Occurrence!K1941*$B$6,0)</f>
        <v/>
      </c>
      <c r="L1941" s="9">
        <f>IF(Occurrence!K1941&gt;0,MAX(0,(Occurrence!K1941-$E$4)*$B$7+$E$4*$B$6),0)</f>
        <v/>
      </c>
      <c r="M1941" s="9">
        <f>Data!X1941+$B$11</f>
        <v/>
      </c>
      <c r="N1941" s="9">
        <f>(Data!X1941-$D$9)*$B$12+$D$9+$B$11</f>
        <v/>
      </c>
      <c r="O1941" s="9">
        <f>Data!Y1941+$B$11</f>
        <v/>
      </c>
      <c r="P1941" s="9">
        <f>(Data!Y1941-$E$9)*$B$12+$E$9+$B$11</f>
        <v/>
      </c>
    </row>
    <row r="1942">
      <c r="H1942" s="14">
        <f>Data!A1942</f>
        <v/>
      </c>
      <c r="I1942" s="9">
        <f>IF(Occurrence!J1942&gt;0,Occurrence!J1942*$B$6,0)</f>
        <v/>
      </c>
      <c r="J1942" s="9">
        <f>IF(Occurrence!J1942&gt;0,MAX(0,(Occurrence!J1942-$D$4)*$B$7+$D$4*$B$6),0)</f>
        <v/>
      </c>
      <c r="K1942" s="9">
        <f>IF(Occurrence!K1942&gt;0,Occurrence!K1942*$B$6,0)</f>
        <v/>
      </c>
      <c r="L1942" s="9">
        <f>IF(Occurrence!K1942&gt;0,MAX(0,(Occurrence!K1942-$E$4)*$B$7+$E$4*$B$6),0)</f>
        <v/>
      </c>
      <c r="M1942" s="9">
        <f>Data!X1942+$B$11</f>
        <v/>
      </c>
      <c r="N1942" s="9">
        <f>(Data!X1942-$D$9)*$B$12+$D$9+$B$11</f>
        <v/>
      </c>
      <c r="O1942" s="9">
        <f>Data!Y1942+$B$11</f>
        <v/>
      </c>
      <c r="P1942" s="9">
        <f>(Data!Y1942-$E$9)*$B$12+$E$9+$B$11</f>
        <v/>
      </c>
    </row>
    <row r="1943">
      <c r="H1943" s="14">
        <f>Data!A1943</f>
        <v/>
      </c>
      <c r="I1943" s="9">
        <f>IF(Occurrence!J1943&gt;0,Occurrence!J1943*$B$6,0)</f>
        <v/>
      </c>
      <c r="J1943" s="9">
        <f>IF(Occurrence!J1943&gt;0,MAX(0,(Occurrence!J1943-$D$4)*$B$7+$D$4*$B$6),0)</f>
        <v/>
      </c>
      <c r="K1943" s="9">
        <f>IF(Occurrence!K1943&gt;0,Occurrence!K1943*$B$6,0)</f>
        <v/>
      </c>
      <c r="L1943" s="9">
        <f>IF(Occurrence!K1943&gt;0,MAX(0,(Occurrence!K1943-$E$4)*$B$7+$E$4*$B$6),0)</f>
        <v/>
      </c>
      <c r="M1943" s="9">
        <f>Data!X1943+$B$11</f>
        <v/>
      </c>
      <c r="N1943" s="9">
        <f>(Data!X1943-$D$9)*$B$12+$D$9+$B$11</f>
        <v/>
      </c>
      <c r="O1943" s="9">
        <f>Data!Y1943+$B$11</f>
        <v/>
      </c>
      <c r="P1943" s="9">
        <f>(Data!Y1943-$E$9)*$B$12+$E$9+$B$11</f>
        <v/>
      </c>
    </row>
    <row r="1944">
      <c r="H1944" s="14">
        <f>Data!A1944</f>
        <v/>
      </c>
      <c r="I1944" s="9">
        <f>IF(Occurrence!J1944&gt;0,Occurrence!J1944*$B$6,0)</f>
        <v/>
      </c>
      <c r="J1944" s="9">
        <f>IF(Occurrence!J1944&gt;0,MAX(0,(Occurrence!J1944-$D$4)*$B$7+$D$4*$B$6),0)</f>
        <v/>
      </c>
      <c r="K1944" s="9">
        <f>IF(Occurrence!K1944&gt;0,Occurrence!K1944*$B$6,0)</f>
        <v/>
      </c>
      <c r="L1944" s="9">
        <f>IF(Occurrence!K1944&gt;0,MAX(0,(Occurrence!K1944-$E$4)*$B$7+$E$4*$B$6),0)</f>
        <v/>
      </c>
      <c r="M1944" s="9">
        <f>Data!X1944+$B$11</f>
        <v/>
      </c>
      <c r="N1944" s="9">
        <f>(Data!X1944-$D$9)*$B$12+$D$9+$B$11</f>
        <v/>
      </c>
      <c r="O1944" s="9">
        <f>Data!Y1944+$B$11</f>
        <v/>
      </c>
      <c r="P1944" s="9">
        <f>(Data!Y1944-$E$9)*$B$12+$E$9+$B$11</f>
        <v/>
      </c>
    </row>
    <row r="1945">
      <c r="H1945" s="14">
        <f>Data!A1945</f>
        <v/>
      </c>
      <c r="I1945" s="9">
        <f>IF(Occurrence!J1945&gt;0,Occurrence!J1945*$B$6,0)</f>
        <v/>
      </c>
      <c r="J1945" s="9">
        <f>IF(Occurrence!J1945&gt;0,MAX(0,(Occurrence!J1945-$D$4)*$B$7+$D$4*$B$6),0)</f>
        <v/>
      </c>
      <c r="K1945" s="9">
        <f>IF(Occurrence!K1945&gt;0,Occurrence!K1945*$B$6,0)</f>
        <v/>
      </c>
      <c r="L1945" s="9">
        <f>IF(Occurrence!K1945&gt;0,MAX(0,(Occurrence!K1945-$E$4)*$B$7+$E$4*$B$6),0)</f>
        <v/>
      </c>
      <c r="M1945" s="9">
        <f>Data!X1945+$B$11</f>
        <v/>
      </c>
      <c r="N1945" s="9">
        <f>(Data!X1945-$D$9)*$B$12+$D$9+$B$11</f>
        <v/>
      </c>
      <c r="O1945" s="9">
        <f>Data!Y1945+$B$11</f>
        <v/>
      </c>
      <c r="P1945" s="9">
        <f>(Data!Y1945-$E$9)*$B$12+$E$9+$B$11</f>
        <v/>
      </c>
    </row>
    <row r="1946">
      <c r="H1946" s="14">
        <f>Data!A1946</f>
        <v/>
      </c>
      <c r="I1946" s="9">
        <f>IF(Occurrence!J1946&gt;0,Occurrence!J1946*$B$6,0)</f>
        <v/>
      </c>
      <c r="J1946" s="9">
        <f>IF(Occurrence!J1946&gt;0,MAX(0,(Occurrence!J1946-$D$4)*$B$7+$D$4*$B$6),0)</f>
        <v/>
      </c>
      <c r="K1946" s="9">
        <f>IF(Occurrence!K1946&gt;0,Occurrence!K1946*$B$6,0)</f>
        <v/>
      </c>
      <c r="L1946" s="9">
        <f>IF(Occurrence!K1946&gt;0,MAX(0,(Occurrence!K1946-$E$4)*$B$7+$E$4*$B$6),0)</f>
        <v/>
      </c>
      <c r="M1946" s="9">
        <f>Data!X1946+$B$11</f>
        <v/>
      </c>
      <c r="N1946" s="9">
        <f>(Data!X1946-$D$9)*$B$12+$D$9+$B$11</f>
        <v/>
      </c>
      <c r="O1946" s="9">
        <f>Data!Y1946+$B$11</f>
        <v/>
      </c>
      <c r="P1946" s="9">
        <f>(Data!Y1946-$E$9)*$B$12+$E$9+$B$11</f>
        <v/>
      </c>
    </row>
    <row r="1947">
      <c r="H1947" s="14">
        <f>Data!A1947</f>
        <v/>
      </c>
      <c r="I1947" s="9">
        <f>IF(Occurrence!J1947&gt;0,Occurrence!J1947*$B$6,0)</f>
        <v/>
      </c>
      <c r="J1947" s="9">
        <f>IF(Occurrence!J1947&gt;0,MAX(0,(Occurrence!J1947-$D$4)*$B$7+$D$4*$B$6),0)</f>
        <v/>
      </c>
      <c r="K1947" s="9">
        <f>IF(Occurrence!K1947&gt;0,Occurrence!K1947*$B$6,0)</f>
        <v/>
      </c>
      <c r="L1947" s="9">
        <f>IF(Occurrence!K1947&gt;0,MAX(0,(Occurrence!K1947-$E$4)*$B$7+$E$4*$B$6),0)</f>
        <v/>
      </c>
      <c r="M1947" s="9">
        <f>Data!X1947+$B$11</f>
        <v/>
      </c>
      <c r="N1947" s="9">
        <f>(Data!X1947-$D$9)*$B$12+$D$9+$B$11</f>
        <v/>
      </c>
      <c r="O1947" s="9">
        <f>Data!Y1947+$B$11</f>
        <v/>
      </c>
      <c r="P1947" s="9">
        <f>(Data!Y1947-$E$9)*$B$12+$E$9+$B$11</f>
        <v/>
      </c>
    </row>
    <row r="1948">
      <c r="H1948" s="14">
        <f>Data!A1948</f>
        <v/>
      </c>
      <c r="I1948" s="9">
        <f>IF(Occurrence!J1948&gt;0,Occurrence!J1948*$B$6,0)</f>
        <v/>
      </c>
      <c r="J1948" s="9">
        <f>IF(Occurrence!J1948&gt;0,MAX(0,(Occurrence!J1948-$D$4)*$B$7+$D$4*$B$6),0)</f>
        <v/>
      </c>
      <c r="K1948" s="9">
        <f>IF(Occurrence!K1948&gt;0,Occurrence!K1948*$B$6,0)</f>
        <v/>
      </c>
      <c r="L1948" s="9">
        <f>IF(Occurrence!K1948&gt;0,MAX(0,(Occurrence!K1948-$E$4)*$B$7+$E$4*$B$6),0)</f>
        <v/>
      </c>
      <c r="M1948" s="9">
        <f>Data!X1948+$B$11</f>
        <v/>
      </c>
      <c r="N1948" s="9">
        <f>(Data!X1948-$D$9)*$B$12+$D$9+$B$11</f>
        <v/>
      </c>
      <c r="O1948" s="9">
        <f>Data!Y1948+$B$11</f>
        <v/>
      </c>
      <c r="P1948" s="9">
        <f>(Data!Y1948-$E$9)*$B$12+$E$9+$B$11</f>
        <v/>
      </c>
    </row>
    <row r="1949">
      <c r="H1949" s="14">
        <f>Data!A1949</f>
        <v/>
      </c>
      <c r="I1949" s="9">
        <f>IF(Occurrence!J1949&gt;0,Occurrence!J1949*$B$6,0)</f>
        <v/>
      </c>
      <c r="J1949" s="9">
        <f>IF(Occurrence!J1949&gt;0,MAX(0,(Occurrence!J1949-$D$4)*$B$7+$D$4*$B$6),0)</f>
        <v/>
      </c>
      <c r="K1949" s="9">
        <f>IF(Occurrence!K1949&gt;0,Occurrence!K1949*$B$6,0)</f>
        <v/>
      </c>
      <c r="L1949" s="9">
        <f>IF(Occurrence!K1949&gt;0,MAX(0,(Occurrence!K1949-$E$4)*$B$7+$E$4*$B$6),0)</f>
        <v/>
      </c>
      <c r="M1949" s="9">
        <f>Data!X1949+$B$11</f>
        <v/>
      </c>
      <c r="N1949" s="9">
        <f>(Data!X1949-$D$9)*$B$12+$D$9+$B$11</f>
        <v/>
      </c>
      <c r="O1949" s="9">
        <f>Data!Y1949+$B$11</f>
        <v/>
      </c>
      <c r="P1949" s="9">
        <f>(Data!Y1949-$E$9)*$B$12+$E$9+$B$11</f>
        <v/>
      </c>
    </row>
    <row r="1950">
      <c r="H1950" s="14">
        <f>Data!A1950</f>
        <v/>
      </c>
      <c r="I1950" s="9">
        <f>IF(Occurrence!J1950&gt;0,Occurrence!J1950*$B$6,0)</f>
        <v/>
      </c>
      <c r="J1950" s="9">
        <f>IF(Occurrence!J1950&gt;0,MAX(0,(Occurrence!J1950-$D$4)*$B$7+$D$4*$B$6),0)</f>
        <v/>
      </c>
      <c r="K1950" s="9">
        <f>IF(Occurrence!K1950&gt;0,Occurrence!K1950*$B$6,0)</f>
        <v/>
      </c>
      <c r="L1950" s="9">
        <f>IF(Occurrence!K1950&gt;0,MAX(0,(Occurrence!K1950-$E$4)*$B$7+$E$4*$B$6),0)</f>
        <v/>
      </c>
      <c r="M1950" s="9">
        <f>Data!X1950+$B$11</f>
        <v/>
      </c>
      <c r="N1950" s="9">
        <f>(Data!X1950-$D$9)*$B$12+$D$9+$B$11</f>
        <v/>
      </c>
      <c r="O1950" s="9">
        <f>Data!Y1950+$B$11</f>
        <v/>
      </c>
      <c r="P1950" s="9">
        <f>(Data!Y1950-$E$9)*$B$12+$E$9+$B$11</f>
        <v/>
      </c>
    </row>
    <row r="1951">
      <c r="H1951" s="14">
        <f>Data!A1951</f>
        <v/>
      </c>
      <c r="I1951" s="9">
        <f>IF(Occurrence!J1951&gt;0,Occurrence!J1951*$B$6,0)</f>
        <v/>
      </c>
      <c r="J1951" s="9">
        <f>IF(Occurrence!J1951&gt;0,MAX(0,(Occurrence!J1951-$D$4)*$B$7+$D$4*$B$6),0)</f>
        <v/>
      </c>
      <c r="K1951" s="9">
        <f>IF(Occurrence!K1951&gt;0,Occurrence!K1951*$B$6,0)</f>
        <v/>
      </c>
      <c r="L1951" s="9">
        <f>IF(Occurrence!K1951&gt;0,MAX(0,(Occurrence!K1951-$E$4)*$B$7+$E$4*$B$6),0)</f>
        <v/>
      </c>
      <c r="M1951" s="9">
        <f>Data!X1951+$B$11</f>
        <v/>
      </c>
      <c r="N1951" s="9">
        <f>(Data!X1951-$D$9)*$B$12+$D$9+$B$11</f>
        <v/>
      </c>
      <c r="O1951" s="9">
        <f>Data!Y1951+$B$11</f>
        <v/>
      </c>
      <c r="P1951" s="9">
        <f>(Data!Y1951-$E$9)*$B$12+$E$9+$B$11</f>
        <v/>
      </c>
    </row>
    <row r="1952">
      <c r="H1952" s="14">
        <f>Data!A1952</f>
        <v/>
      </c>
      <c r="I1952" s="9">
        <f>IF(Occurrence!J1952&gt;0,Occurrence!J1952*$B$6,0)</f>
        <v/>
      </c>
      <c r="J1952" s="9">
        <f>IF(Occurrence!J1952&gt;0,MAX(0,(Occurrence!J1952-$D$4)*$B$7+$D$4*$B$6),0)</f>
        <v/>
      </c>
      <c r="K1952" s="9">
        <f>IF(Occurrence!K1952&gt;0,Occurrence!K1952*$B$6,0)</f>
        <v/>
      </c>
      <c r="L1952" s="9">
        <f>IF(Occurrence!K1952&gt;0,MAX(0,(Occurrence!K1952-$E$4)*$B$7+$E$4*$B$6),0)</f>
        <v/>
      </c>
      <c r="M1952" s="9">
        <f>Data!X1952+$B$11</f>
        <v/>
      </c>
      <c r="N1952" s="9">
        <f>(Data!X1952-$D$9)*$B$12+$D$9+$B$11</f>
        <v/>
      </c>
      <c r="O1952" s="9">
        <f>Data!Y1952+$B$11</f>
        <v/>
      </c>
      <c r="P1952" s="9">
        <f>(Data!Y1952-$E$9)*$B$12+$E$9+$B$11</f>
        <v/>
      </c>
    </row>
    <row r="1953">
      <c r="H1953" s="14">
        <f>Data!A1953</f>
        <v/>
      </c>
      <c r="I1953" s="9">
        <f>IF(Occurrence!J1953&gt;0,Occurrence!J1953*$B$6,0)</f>
        <v/>
      </c>
      <c r="J1953" s="9">
        <f>IF(Occurrence!J1953&gt;0,MAX(0,(Occurrence!J1953-$D$4)*$B$7+$D$4*$B$6),0)</f>
        <v/>
      </c>
      <c r="K1953" s="9">
        <f>IF(Occurrence!K1953&gt;0,Occurrence!K1953*$B$6,0)</f>
        <v/>
      </c>
      <c r="L1953" s="9">
        <f>IF(Occurrence!K1953&gt;0,MAX(0,(Occurrence!K1953-$E$4)*$B$7+$E$4*$B$6),0)</f>
        <v/>
      </c>
      <c r="M1953" s="9">
        <f>Data!X1953+$B$11</f>
        <v/>
      </c>
      <c r="N1953" s="9">
        <f>(Data!X1953-$D$9)*$B$12+$D$9+$B$11</f>
        <v/>
      </c>
      <c r="O1953" s="9">
        <f>Data!Y1953+$B$11</f>
        <v/>
      </c>
      <c r="P1953" s="9">
        <f>(Data!Y1953-$E$9)*$B$12+$E$9+$B$11</f>
        <v/>
      </c>
    </row>
    <row r="1954">
      <c r="H1954" s="14">
        <f>Data!A1954</f>
        <v/>
      </c>
      <c r="I1954" s="9">
        <f>IF(Occurrence!J1954&gt;0,Occurrence!J1954*$B$6,0)</f>
        <v/>
      </c>
      <c r="J1954" s="9">
        <f>IF(Occurrence!J1954&gt;0,MAX(0,(Occurrence!J1954-$D$4)*$B$7+$D$4*$B$6),0)</f>
        <v/>
      </c>
      <c r="K1954" s="9">
        <f>IF(Occurrence!K1954&gt;0,Occurrence!K1954*$B$6,0)</f>
        <v/>
      </c>
      <c r="L1954" s="9">
        <f>IF(Occurrence!K1954&gt;0,MAX(0,(Occurrence!K1954-$E$4)*$B$7+$E$4*$B$6),0)</f>
        <v/>
      </c>
      <c r="M1954" s="9">
        <f>Data!X1954+$B$11</f>
        <v/>
      </c>
      <c r="N1954" s="9">
        <f>(Data!X1954-$D$9)*$B$12+$D$9+$B$11</f>
        <v/>
      </c>
      <c r="O1954" s="9">
        <f>Data!Y1954+$B$11</f>
        <v/>
      </c>
      <c r="P1954" s="9">
        <f>(Data!Y1954-$E$9)*$B$12+$E$9+$B$11</f>
        <v/>
      </c>
    </row>
    <row r="1955">
      <c r="H1955" s="14">
        <f>Data!A1955</f>
        <v/>
      </c>
      <c r="I1955" s="9">
        <f>IF(Occurrence!J1955&gt;0,Occurrence!J1955*$B$6,0)</f>
        <v/>
      </c>
      <c r="J1955" s="9">
        <f>IF(Occurrence!J1955&gt;0,MAX(0,(Occurrence!J1955-$D$4)*$B$7+$D$4*$B$6),0)</f>
        <v/>
      </c>
      <c r="K1955" s="9">
        <f>IF(Occurrence!K1955&gt;0,Occurrence!K1955*$B$6,0)</f>
        <v/>
      </c>
      <c r="L1955" s="9">
        <f>IF(Occurrence!K1955&gt;0,MAX(0,(Occurrence!K1955-$E$4)*$B$7+$E$4*$B$6),0)</f>
        <v/>
      </c>
      <c r="M1955" s="9">
        <f>Data!X1955+$B$11</f>
        <v/>
      </c>
      <c r="N1955" s="9">
        <f>(Data!X1955-$D$9)*$B$12+$D$9+$B$11</f>
        <v/>
      </c>
      <c r="O1955" s="9">
        <f>Data!Y1955+$B$11</f>
        <v/>
      </c>
      <c r="P1955" s="9">
        <f>(Data!Y1955-$E$9)*$B$12+$E$9+$B$11</f>
        <v/>
      </c>
    </row>
    <row r="1956">
      <c r="H1956" s="14">
        <f>Data!A1956</f>
        <v/>
      </c>
      <c r="I1956" s="9">
        <f>IF(Occurrence!J1956&gt;0,Occurrence!J1956*$B$6,0)</f>
        <v/>
      </c>
      <c r="J1956" s="9">
        <f>IF(Occurrence!J1956&gt;0,MAX(0,(Occurrence!J1956-$D$4)*$B$7+$D$4*$B$6),0)</f>
        <v/>
      </c>
      <c r="K1956" s="9">
        <f>IF(Occurrence!K1956&gt;0,Occurrence!K1956*$B$6,0)</f>
        <v/>
      </c>
      <c r="L1956" s="9">
        <f>IF(Occurrence!K1956&gt;0,MAX(0,(Occurrence!K1956-$E$4)*$B$7+$E$4*$B$6),0)</f>
        <v/>
      </c>
      <c r="M1956" s="9">
        <f>Data!X1956+$B$11</f>
        <v/>
      </c>
      <c r="N1956" s="9">
        <f>(Data!X1956-$D$9)*$B$12+$D$9+$B$11</f>
        <v/>
      </c>
      <c r="O1956" s="9">
        <f>Data!Y1956+$B$11</f>
        <v/>
      </c>
      <c r="P1956" s="9">
        <f>(Data!Y1956-$E$9)*$B$12+$E$9+$B$11</f>
        <v/>
      </c>
    </row>
    <row r="1957">
      <c r="H1957" s="14">
        <f>Data!A1957</f>
        <v/>
      </c>
      <c r="I1957" s="9">
        <f>IF(Occurrence!J1957&gt;0,Occurrence!J1957*$B$6,0)</f>
        <v/>
      </c>
      <c r="J1957" s="9">
        <f>IF(Occurrence!J1957&gt;0,MAX(0,(Occurrence!J1957-$D$4)*$B$7+$D$4*$B$6),0)</f>
        <v/>
      </c>
      <c r="K1957" s="9">
        <f>IF(Occurrence!K1957&gt;0,Occurrence!K1957*$B$6,0)</f>
        <v/>
      </c>
      <c r="L1957" s="9">
        <f>IF(Occurrence!K1957&gt;0,MAX(0,(Occurrence!K1957-$E$4)*$B$7+$E$4*$B$6),0)</f>
        <v/>
      </c>
      <c r="M1957" s="9">
        <f>Data!X1957+$B$11</f>
        <v/>
      </c>
      <c r="N1957" s="9">
        <f>(Data!X1957-$D$9)*$B$12+$D$9+$B$11</f>
        <v/>
      </c>
      <c r="O1957" s="9">
        <f>Data!Y1957+$B$11</f>
        <v/>
      </c>
      <c r="P1957" s="9">
        <f>(Data!Y1957-$E$9)*$B$12+$E$9+$B$11</f>
        <v/>
      </c>
    </row>
    <row r="1958">
      <c r="H1958" s="14">
        <f>Data!A1958</f>
        <v/>
      </c>
      <c r="I1958" s="9">
        <f>IF(Occurrence!J1958&gt;0,Occurrence!J1958*$B$6,0)</f>
        <v/>
      </c>
      <c r="J1958" s="9">
        <f>IF(Occurrence!J1958&gt;0,MAX(0,(Occurrence!J1958-$D$4)*$B$7+$D$4*$B$6),0)</f>
        <v/>
      </c>
      <c r="K1958" s="9">
        <f>IF(Occurrence!K1958&gt;0,Occurrence!K1958*$B$6,0)</f>
        <v/>
      </c>
      <c r="L1958" s="9">
        <f>IF(Occurrence!K1958&gt;0,MAX(0,(Occurrence!K1958-$E$4)*$B$7+$E$4*$B$6),0)</f>
        <v/>
      </c>
      <c r="M1958" s="9">
        <f>Data!X1958+$B$11</f>
        <v/>
      </c>
      <c r="N1958" s="9">
        <f>(Data!X1958-$D$9)*$B$12+$D$9+$B$11</f>
        <v/>
      </c>
      <c r="O1958" s="9">
        <f>Data!Y1958+$B$11</f>
        <v/>
      </c>
      <c r="P1958" s="9">
        <f>(Data!Y1958-$E$9)*$B$12+$E$9+$B$11</f>
        <v/>
      </c>
    </row>
    <row r="1959">
      <c r="H1959" s="14">
        <f>Data!A1959</f>
        <v/>
      </c>
      <c r="I1959" s="9">
        <f>IF(Occurrence!J1959&gt;0,Occurrence!J1959*$B$6,0)</f>
        <v/>
      </c>
      <c r="J1959" s="9">
        <f>IF(Occurrence!J1959&gt;0,MAX(0,(Occurrence!J1959-$D$4)*$B$7+$D$4*$B$6),0)</f>
        <v/>
      </c>
      <c r="K1959" s="9">
        <f>IF(Occurrence!K1959&gt;0,Occurrence!K1959*$B$6,0)</f>
        <v/>
      </c>
      <c r="L1959" s="9">
        <f>IF(Occurrence!K1959&gt;0,MAX(0,(Occurrence!K1959-$E$4)*$B$7+$E$4*$B$6),0)</f>
        <v/>
      </c>
      <c r="M1959" s="9">
        <f>Data!X1959+$B$11</f>
        <v/>
      </c>
      <c r="N1959" s="9">
        <f>(Data!X1959-$D$9)*$B$12+$D$9+$B$11</f>
        <v/>
      </c>
      <c r="O1959" s="9">
        <f>Data!Y1959+$B$11</f>
        <v/>
      </c>
      <c r="P1959" s="9">
        <f>(Data!Y1959-$E$9)*$B$12+$E$9+$B$11</f>
        <v/>
      </c>
    </row>
    <row r="1960">
      <c r="H1960" s="14">
        <f>Data!A1960</f>
        <v/>
      </c>
      <c r="I1960" s="9">
        <f>IF(Occurrence!J1960&gt;0,Occurrence!J1960*$B$6,0)</f>
        <v/>
      </c>
      <c r="J1960" s="9">
        <f>IF(Occurrence!J1960&gt;0,MAX(0,(Occurrence!J1960-$D$4)*$B$7+$D$4*$B$6),0)</f>
        <v/>
      </c>
      <c r="K1960" s="9">
        <f>IF(Occurrence!K1960&gt;0,Occurrence!K1960*$B$6,0)</f>
        <v/>
      </c>
      <c r="L1960" s="9">
        <f>IF(Occurrence!K1960&gt;0,MAX(0,(Occurrence!K1960-$E$4)*$B$7+$E$4*$B$6),0)</f>
        <v/>
      </c>
      <c r="M1960" s="9">
        <f>Data!X1960+$B$11</f>
        <v/>
      </c>
      <c r="N1960" s="9">
        <f>(Data!X1960-$D$9)*$B$12+$D$9+$B$11</f>
        <v/>
      </c>
      <c r="O1960" s="9">
        <f>Data!Y1960+$B$11</f>
        <v/>
      </c>
      <c r="P1960" s="9">
        <f>(Data!Y1960-$E$9)*$B$12+$E$9+$B$11</f>
        <v/>
      </c>
    </row>
    <row r="1961">
      <c r="H1961" s="14">
        <f>Data!A1961</f>
        <v/>
      </c>
      <c r="I1961" s="9">
        <f>IF(Occurrence!J1961&gt;0,Occurrence!J1961*$B$6,0)</f>
        <v/>
      </c>
      <c r="J1961" s="9">
        <f>IF(Occurrence!J1961&gt;0,MAX(0,(Occurrence!J1961-$D$4)*$B$7+$D$4*$B$6),0)</f>
        <v/>
      </c>
      <c r="K1961" s="9">
        <f>IF(Occurrence!K1961&gt;0,Occurrence!K1961*$B$6,0)</f>
        <v/>
      </c>
      <c r="L1961" s="9">
        <f>IF(Occurrence!K1961&gt;0,MAX(0,(Occurrence!K1961-$E$4)*$B$7+$E$4*$B$6),0)</f>
        <v/>
      </c>
      <c r="M1961" s="9">
        <f>Data!X1961+$B$11</f>
        <v/>
      </c>
      <c r="N1961" s="9">
        <f>(Data!X1961-$D$9)*$B$12+$D$9+$B$11</f>
        <v/>
      </c>
      <c r="O1961" s="9">
        <f>Data!Y1961+$B$11</f>
        <v/>
      </c>
      <c r="P1961" s="9">
        <f>(Data!Y1961-$E$9)*$B$12+$E$9+$B$11</f>
        <v/>
      </c>
    </row>
    <row r="1962">
      <c r="H1962" s="14">
        <f>Data!A1962</f>
        <v/>
      </c>
      <c r="I1962" s="9">
        <f>IF(Occurrence!J1962&gt;0,Occurrence!J1962*$B$6,0)</f>
        <v/>
      </c>
      <c r="J1962" s="9">
        <f>IF(Occurrence!J1962&gt;0,MAX(0,(Occurrence!J1962-$D$4)*$B$7+$D$4*$B$6),0)</f>
        <v/>
      </c>
      <c r="K1962" s="9">
        <f>IF(Occurrence!K1962&gt;0,Occurrence!K1962*$B$6,0)</f>
        <v/>
      </c>
      <c r="L1962" s="9">
        <f>IF(Occurrence!K1962&gt;0,MAX(0,(Occurrence!K1962-$E$4)*$B$7+$E$4*$B$6),0)</f>
        <v/>
      </c>
      <c r="M1962" s="9">
        <f>Data!X1962+$B$11</f>
        <v/>
      </c>
      <c r="N1962" s="9">
        <f>(Data!X1962-$D$9)*$B$12+$D$9+$B$11</f>
        <v/>
      </c>
      <c r="O1962" s="9">
        <f>Data!Y1962+$B$11</f>
        <v/>
      </c>
      <c r="P1962" s="9">
        <f>(Data!Y1962-$E$9)*$B$12+$E$9+$B$11</f>
        <v/>
      </c>
    </row>
    <row r="1963">
      <c r="H1963" s="14">
        <f>Data!A1963</f>
        <v/>
      </c>
      <c r="I1963" s="9">
        <f>IF(Occurrence!J1963&gt;0,Occurrence!J1963*$B$6,0)</f>
        <v/>
      </c>
      <c r="J1963" s="9">
        <f>IF(Occurrence!J1963&gt;0,MAX(0,(Occurrence!J1963-$D$4)*$B$7+$D$4*$B$6),0)</f>
        <v/>
      </c>
      <c r="K1963" s="9">
        <f>IF(Occurrence!K1963&gt;0,Occurrence!K1963*$B$6,0)</f>
        <v/>
      </c>
      <c r="L1963" s="9">
        <f>IF(Occurrence!K1963&gt;0,MAX(0,(Occurrence!K1963-$E$4)*$B$7+$E$4*$B$6),0)</f>
        <v/>
      </c>
      <c r="M1963" s="9">
        <f>Data!X1963+$B$11</f>
        <v/>
      </c>
      <c r="N1963" s="9">
        <f>(Data!X1963-$D$9)*$B$12+$D$9+$B$11</f>
        <v/>
      </c>
      <c r="O1963" s="9">
        <f>Data!Y1963+$B$11</f>
        <v/>
      </c>
      <c r="P1963" s="9">
        <f>(Data!Y1963-$E$9)*$B$12+$E$9+$B$11</f>
        <v/>
      </c>
    </row>
    <row r="1964">
      <c r="H1964" s="14">
        <f>Data!A1964</f>
        <v/>
      </c>
      <c r="I1964" s="9">
        <f>IF(Occurrence!J1964&gt;0,Occurrence!J1964*$B$6,0)</f>
        <v/>
      </c>
      <c r="J1964" s="9">
        <f>IF(Occurrence!J1964&gt;0,MAX(0,(Occurrence!J1964-$D$4)*$B$7+$D$4*$B$6),0)</f>
        <v/>
      </c>
      <c r="K1964" s="9">
        <f>IF(Occurrence!K1964&gt;0,Occurrence!K1964*$B$6,0)</f>
        <v/>
      </c>
      <c r="L1964" s="9">
        <f>IF(Occurrence!K1964&gt;0,MAX(0,(Occurrence!K1964-$E$4)*$B$7+$E$4*$B$6),0)</f>
        <v/>
      </c>
      <c r="M1964" s="9">
        <f>Data!X1964+$B$11</f>
        <v/>
      </c>
      <c r="N1964" s="9">
        <f>(Data!X1964-$D$9)*$B$12+$D$9+$B$11</f>
        <v/>
      </c>
      <c r="O1964" s="9">
        <f>Data!Y1964+$B$11</f>
        <v/>
      </c>
      <c r="P1964" s="9">
        <f>(Data!Y1964-$E$9)*$B$12+$E$9+$B$11</f>
        <v/>
      </c>
    </row>
    <row r="1965">
      <c r="H1965" s="14">
        <f>Data!A1965</f>
        <v/>
      </c>
      <c r="I1965" s="9">
        <f>IF(Occurrence!J1965&gt;0,Occurrence!J1965*$B$6,0)</f>
        <v/>
      </c>
      <c r="J1965" s="9">
        <f>IF(Occurrence!J1965&gt;0,MAX(0,(Occurrence!J1965-$D$4)*$B$7+$D$4*$B$6),0)</f>
        <v/>
      </c>
      <c r="K1965" s="9">
        <f>IF(Occurrence!K1965&gt;0,Occurrence!K1965*$B$6,0)</f>
        <v/>
      </c>
      <c r="L1965" s="9">
        <f>IF(Occurrence!K1965&gt;0,MAX(0,(Occurrence!K1965-$E$4)*$B$7+$E$4*$B$6),0)</f>
        <v/>
      </c>
      <c r="M1965" s="9">
        <f>Data!X1965+$B$11</f>
        <v/>
      </c>
      <c r="N1965" s="9">
        <f>(Data!X1965-$D$9)*$B$12+$D$9+$B$11</f>
        <v/>
      </c>
      <c r="O1965" s="9">
        <f>Data!Y1965+$B$11</f>
        <v/>
      </c>
      <c r="P1965" s="9">
        <f>(Data!Y1965-$E$9)*$B$12+$E$9+$B$11</f>
        <v/>
      </c>
    </row>
    <row r="1966">
      <c r="H1966" s="14">
        <f>Data!A1966</f>
        <v/>
      </c>
      <c r="I1966" s="9">
        <f>IF(Occurrence!J1966&gt;0,Occurrence!J1966*$B$6,0)</f>
        <v/>
      </c>
      <c r="J1966" s="9">
        <f>IF(Occurrence!J1966&gt;0,MAX(0,(Occurrence!J1966-$D$4)*$B$7+$D$4*$B$6),0)</f>
        <v/>
      </c>
      <c r="K1966" s="9">
        <f>IF(Occurrence!K1966&gt;0,Occurrence!K1966*$B$6,0)</f>
        <v/>
      </c>
      <c r="L1966" s="9">
        <f>IF(Occurrence!K1966&gt;0,MAX(0,(Occurrence!K1966-$E$4)*$B$7+$E$4*$B$6),0)</f>
        <v/>
      </c>
      <c r="M1966" s="9">
        <f>Data!X1966+$B$11</f>
        <v/>
      </c>
      <c r="N1966" s="9">
        <f>(Data!X1966-$D$9)*$B$12+$D$9+$B$11</f>
        <v/>
      </c>
      <c r="O1966" s="9">
        <f>Data!Y1966+$B$11</f>
        <v/>
      </c>
      <c r="P1966" s="9">
        <f>(Data!Y1966-$E$9)*$B$12+$E$9+$B$11</f>
        <v/>
      </c>
    </row>
    <row r="1967">
      <c r="H1967" s="14">
        <f>Data!A1967</f>
        <v/>
      </c>
      <c r="I1967" s="9">
        <f>IF(Occurrence!J1967&gt;0,Occurrence!J1967*$B$6,0)</f>
        <v/>
      </c>
      <c r="J1967" s="9">
        <f>IF(Occurrence!J1967&gt;0,MAX(0,(Occurrence!J1967-$D$4)*$B$7+$D$4*$B$6),0)</f>
        <v/>
      </c>
      <c r="K1967" s="9">
        <f>IF(Occurrence!K1967&gt;0,Occurrence!K1967*$B$6,0)</f>
        <v/>
      </c>
      <c r="L1967" s="9">
        <f>IF(Occurrence!K1967&gt;0,MAX(0,(Occurrence!K1967-$E$4)*$B$7+$E$4*$B$6),0)</f>
        <v/>
      </c>
      <c r="M1967" s="9">
        <f>Data!X1967+$B$11</f>
        <v/>
      </c>
      <c r="N1967" s="9">
        <f>(Data!X1967-$D$9)*$B$12+$D$9+$B$11</f>
        <v/>
      </c>
      <c r="O1967" s="9">
        <f>Data!Y1967+$B$11</f>
        <v/>
      </c>
      <c r="P1967" s="9">
        <f>(Data!Y1967-$E$9)*$B$12+$E$9+$B$11</f>
        <v/>
      </c>
    </row>
    <row r="1968">
      <c r="H1968" s="14">
        <f>Data!A1968</f>
        <v/>
      </c>
      <c r="I1968" s="9">
        <f>IF(Occurrence!J1968&gt;0,Occurrence!J1968*$B$6,0)</f>
        <v/>
      </c>
      <c r="J1968" s="9">
        <f>IF(Occurrence!J1968&gt;0,MAX(0,(Occurrence!J1968-$D$4)*$B$7+$D$4*$B$6),0)</f>
        <v/>
      </c>
      <c r="K1968" s="9">
        <f>IF(Occurrence!K1968&gt;0,Occurrence!K1968*$B$6,0)</f>
        <v/>
      </c>
      <c r="L1968" s="9">
        <f>IF(Occurrence!K1968&gt;0,MAX(0,(Occurrence!K1968-$E$4)*$B$7+$E$4*$B$6),0)</f>
        <v/>
      </c>
      <c r="M1968" s="9">
        <f>Data!X1968+$B$11</f>
        <v/>
      </c>
      <c r="N1968" s="9">
        <f>(Data!X1968-$D$9)*$B$12+$D$9+$B$11</f>
        <v/>
      </c>
      <c r="O1968" s="9">
        <f>Data!Y1968+$B$11</f>
        <v/>
      </c>
      <c r="P1968" s="9">
        <f>(Data!Y1968-$E$9)*$B$12+$E$9+$B$11</f>
        <v/>
      </c>
    </row>
    <row r="1969">
      <c r="H1969" s="14">
        <f>Data!A1969</f>
        <v/>
      </c>
      <c r="I1969" s="9">
        <f>IF(Occurrence!J1969&gt;0,Occurrence!J1969*$B$6,0)</f>
        <v/>
      </c>
      <c r="J1969" s="9">
        <f>IF(Occurrence!J1969&gt;0,MAX(0,(Occurrence!J1969-$D$4)*$B$7+$D$4*$B$6),0)</f>
        <v/>
      </c>
      <c r="K1969" s="9">
        <f>IF(Occurrence!K1969&gt;0,Occurrence!K1969*$B$6,0)</f>
        <v/>
      </c>
      <c r="L1969" s="9">
        <f>IF(Occurrence!K1969&gt;0,MAX(0,(Occurrence!K1969-$E$4)*$B$7+$E$4*$B$6),0)</f>
        <v/>
      </c>
      <c r="M1969" s="9">
        <f>Data!X1969+$B$11</f>
        <v/>
      </c>
      <c r="N1969" s="9">
        <f>(Data!X1969-$D$9)*$B$12+$D$9+$B$11</f>
        <v/>
      </c>
      <c r="O1969" s="9">
        <f>Data!Y1969+$B$11</f>
        <v/>
      </c>
      <c r="P1969" s="9">
        <f>(Data!Y1969-$E$9)*$B$12+$E$9+$B$11</f>
        <v/>
      </c>
    </row>
    <row r="1970">
      <c r="H1970" s="14">
        <f>Data!A1970</f>
        <v/>
      </c>
      <c r="I1970" s="9">
        <f>IF(Occurrence!J1970&gt;0,Occurrence!J1970*$B$6,0)</f>
        <v/>
      </c>
      <c r="J1970" s="9">
        <f>IF(Occurrence!J1970&gt;0,MAX(0,(Occurrence!J1970-$D$4)*$B$7+$D$4*$B$6),0)</f>
        <v/>
      </c>
      <c r="K1970" s="9">
        <f>IF(Occurrence!K1970&gt;0,Occurrence!K1970*$B$6,0)</f>
        <v/>
      </c>
      <c r="L1970" s="9">
        <f>IF(Occurrence!K1970&gt;0,MAX(0,(Occurrence!K1970-$E$4)*$B$7+$E$4*$B$6),0)</f>
        <v/>
      </c>
      <c r="M1970" s="9">
        <f>Data!X1970+$B$11</f>
        <v/>
      </c>
      <c r="N1970" s="9">
        <f>(Data!X1970-$D$9)*$B$12+$D$9+$B$11</f>
        <v/>
      </c>
      <c r="O1970" s="9">
        <f>Data!Y1970+$B$11</f>
        <v/>
      </c>
      <c r="P1970" s="9">
        <f>(Data!Y1970-$E$9)*$B$12+$E$9+$B$11</f>
        <v/>
      </c>
    </row>
    <row r="1971">
      <c r="H1971" s="14">
        <f>Data!A1971</f>
        <v/>
      </c>
      <c r="I1971" s="9">
        <f>IF(Occurrence!J1971&gt;0,Occurrence!J1971*$B$6,0)</f>
        <v/>
      </c>
      <c r="J1971" s="9">
        <f>IF(Occurrence!J1971&gt;0,MAX(0,(Occurrence!J1971-$D$4)*$B$7+$D$4*$B$6),0)</f>
        <v/>
      </c>
      <c r="K1971" s="9">
        <f>IF(Occurrence!K1971&gt;0,Occurrence!K1971*$B$6,0)</f>
        <v/>
      </c>
      <c r="L1971" s="9">
        <f>IF(Occurrence!K1971&gt;0,MAX(0,(Occurrence!K1971-$E$4)*$B$7+$E$4*$B$6),0)</f>
        <v/>
      </c>
      <c r="M1971" s="9">
        <f>Data!X1971+$B$11</f>
        <v/>
      </c>
      <c r="N1971" s="9">
        <f>(Data!X1971-$D$9)*$B$12+$D$9+$B$11</f>
        <v/>
      </c>
      <c r="O1971" s="9">
        <f>Data!Y1971+$B$11</f>
        <v/>
      </c>
      <c r="P1971" s="9">
        <f>(Data!Y1971-$E$9)*$B$12+$E$9+$B$11</f>
        <v/>
      </c>
    </row>
    <row r="1972">
      <c r="H1972" s="14">
        <f>Data!A1972</f>
        <v/>
      </c>
      <c r="I1972" s="9">
        <f>IF(Occurrence!J1972&gt;0,Occurrence!J1972*$B$6,0)</f>
        <v/>
      </c>
      <c r="J1972" s="9">
        <f>IF(Occurrence!J1972&gt;0,MAX(0,(Occurrence!J1972-$D$4)*$B$7+$D$4*$B$6),0)</f>
        <v/>
      </c>
      <c r="K1972" s="9">
        <f>IF(Occurrence!K1972&gt;0,Occurrence!K1972*$B$6,0)</f>
        <v/>
      </c>
      <c r="L1972" s="9">
        <f>IF(Occurrence!K1972&gt;0,MAX(0,(Occurrence!K1972-$E$4)*$B$7+$E$4*$B$6),0)</f>
        <v/>
      </c>
      <c r="M1972" s="9">
        <f>Data!X1972+$B$11</f>
        <v/>
      </c>
      <c r="N1972" s="9">
        <f>(Data!X1972-$D$9)*$B$12+$D$9+$B$11</f>
        <v/>
      </c>
      <c r="O1972" s="9">
        <f>Data!Y1972+$B$11</f>
        <v/>
      </c>
      <c r="P1972" s="9">
        <f>(Data!Y1972-$E$9)*$B$12+$E$9+$B$11</f>
        <v/>
      </c>
    </row>
    <row r="1973">
      <c r="H1973" s="14">
        <f>Data!A1973</f>
        <v/>
      </c>
      <c r="I1973" s="9">
        <f>IF(Occurrence!J1973&gt;0,Occurrence!J1973*$B$6,0)</f>
        <v/>
      </c>
      <c r="J1973" s="9">
        <f>IF(Occurrence!J1973&gt;0,MAX(0,(Occurrence!J1973-$D$4)*$B$7+$D$4*$B$6),0)</f>
        <v/>
      </c>
      <c r="K1973" s="9">
        <f>IF(Occurrence!K1973&gt;0,Occurrence!K1973*$B$6,0)</f>
        <v/>
      </c>
      <c r="L1973" s="9">
        <f>IF(Occurrence!K1973&gt;0,MAX(0,(Occurrence!K1973-$E$4)*$B$7+$E$4*$B$6),0)</f>
        <v/>
      </c>
      <c r="M1973" s="9">
        <f>Data!X1973+$B$11</f>
        <v/>
      </c>
      <c r="N1973" s="9">
        <f>(Data!X1973-$D$9)*$B$12+$D$9+$B$11</f>
        <v/>
      </c>
      <c r="O1973" s="9">
        <f>Data!Y1973+$B$11</f>
        <v/>
      </c>
      <c r="P1973" s="9">
        <f>(Data!Y1973-$E$9)*$B$12+$E$9+$B$11</f>
        <v/>
      </c>
    </row>
    <row r="1974">
      <c r="H1974" s="14">
        <f>Data!A1974</f>
        <v/>
      </c>
      <c r="I1974" s="9">
        <f>IF(Occurrence!J1974&gt;0,Occurrence!J1974*$B$6,0)</f>
        <v/>
      </c>
      <c r="J1974" s="9">
        <f>IF(Occurrence!J1974&gt;0,MAX(0,(Occurrence!J1974-$D$4)*$B$7+$D$4*$B$6),0)</f>
        <v/>
      </c>
      <c r="K1974" s="9">
        <f>IF(Occurrence!K1974&gt;0,Occurrence!K1974*$B$6,0)</f>
        <v/>
      </c>
      <c r="L1974" s="9">
        <f>IF(Occurrence!K1974&gt;0,MAX(0,(Occurrence!K1974-$E$4)*$B$7+$E$4*$B$6),0)</f>
        <v/>
      </c>
      <c r="M1974" s="9">
        <f>Data!X1974+$B$11</f>
        <v/>
      </c>
      <c r="N1974" s="9">
        <f>(Data!X1974-$D$9)*$B$12+$D$9+$B$11</f>
        <v/>
      </c>
      <c r="O1974" s="9">
        <f>Data!Y1974+$B$11</f>
        <v/>
      </c>
      <c r="P1974" s="9">
        <f>(Data!Y1974-$E$9)*$B$12+$E$9+$B$11</f>
        <v/>
      </c>
    </row>
    <row r="1975">
      <c r="H1975" s="14">
        <f>Data!A1975</f>
        <v/>
      </c>
      <c r="I1975" s="9">
        <f>IF(Occurrence!J1975&gt;0,Occurrence!J1975*$B$6,0)</f>
        <v/>
      </c>
      <c r="J1975" s="9">
        <f>IF(Occurrence!J1975&gt;0,MAX(0,(Occurrence!J1975-$D$4)*$B$7+$D$4*$B$6),0)</f>
        <v/>
      </c>
      <c r="K1975" s="9">
        <f>IF(Occurrence!K1975&gt;0,Occurrence!K1975*$B$6,0)</f>
        <v/>
      </c>
      <c r="L1975" s="9">
        <f>IF(Occurrence!K1975&gt;0,MAX(0,(Occurrence!K1975-$E$4)*$B$7+$E$4*$B$6),0)</f>
        <v/>
      </c>
      <c r="M1975" s="9">
        <f>Data!X1975+$B$11</f>
        <v/>
      </c>
      <c r="N1975" s="9">
        <f>(Data!X1975-$D$9)*$B$12+$D$9+$B$11</f>
        <v/>
      </c>
      <c r="O1975" s="9">
        <f>Data!Y1975+$B$11</f>
        <v/>
      </c>
      <c r="P1975" s="9">
        <f>(Data!Y1975-$E$9)*$B$12+$E$9+$B$11</f>
        <v/>
      </c>
    </row>
    <row r="1976">
      <c r="H1976" s="14">
        <f>Data!A1976</f>
        <v/>
      </c>
      <c r="I1976" s="9">
        <f>IF(Occurrence!J1976&gt;0,Occurrence!J1976*$B$6,0)</f>
        <v/>
      </c>
      <c r="J1976" s="9">
        <f>IF(Occurrence!J1976&gt;0,MAX(0,(Occurrence!J1976-$D$4)*$B$7+$D$4*$B$6),0)</f>
        <v/>
      </c>
      <c r="K1976" s="9">
        <f>IF(Occurrence!K1976&gt;0,Occurrence!K1976*$B$6,0)</f>
        <v/>
      </c>
      <c r="L1976" s="9">
        <f>IF(Occurrence!K1976&gt;0,MAX(0,(Occurrence!K1976-$E$4)*$B$7+$E$4*$B$6),0)</f>
        <v/>
      </c>
      <c r="M1976" s="9">
        <f>Data!X1976+$B$11</f>
        <v/>
      </c>
      <c r="N1976" s="9">
        <f>(Data!X1976-$D$9)*$B$12+$D$9+$B$11</f>
        <v/>
      </c>
      <c r="O1976" s="9">
        <f>Data!Y1976+$B$11</f>
        <v/>
      </c>
      <c r="P1976" s="9">
        <f>(Data!Y1976-$E$9)*$B$12+$E$9+$B$11</f>
        <v/>
      </c>
    </row>
    <row r="1977">
      <c r="H1977" s="14">
        <f>Data!A1977</f>
        <v/>
      </c>
      <c r="I1977" s="9">
        <f>IF(Occurrence!J1977&gt;0,Occurrence!J1977*$B$6,0)</f>
        <v/>
      </c>
      <c r="J1977" s="9">
        <f>IF(Occurrence!J1977&gt;0,MAX(0,(Occurrence!J1977-$D$4)*$B$7+$D$4*$B$6),0)</f>
        <v/>
      </c>
      <c r="K1977" s="9">
        <f>IF(Occurrence!K1977&gt;0,Occurrence!K1977*$B$6,0)</f>
        <v/>
      </c>
      <c r="L1977" s="9">
        <f>IF(Occurrence!K1977&gt;0,MAX(0,(Occurrence!K1977-$E$4)*$B$7+$E$4*$B$6),0)</f>
        <v/>
      </c>
      <c r="M1977" s="9">
        <f>Data!X1977+$B$11</f>
        <v/>
      </c>
      <c r="N1977" s="9">
        <f>(Data!X1977-$D$9)*$B$12+$D$9+$B$11</f>
        <v/>
      </c>
      <c r="O1977" s="9">
        <f>Data!Y1977+$B$11</f>
        <v/>
      </c>
      <c r="P1977" s="9">
        <f>(Data!Y1977-$E$9)*$B$12+$E$9+$B$11</f>
        <v/>
      </c>
    </row>
    <row r="1978">
      <c r="H1978" s="14">
        <f>Data!A1978</f>
        <v/>
      </c>
      <c r="I1978" s="9">
        <f>IF(Occurrence!J1978&gt;0,Occurrence!J1978*$B$6,0)</f>
        <v/>
      </c>
      <c r="J1978" s="9">
        <f>IF(Occurrence!J1978&gt;0,MAX(0,(Occurrence!J1978-$D$4)*$B$7+$D$4*$B$6),0)</f>
        <v/>
      </c>
      <c r="K1978" s="9">
        <f>IF(Occurrence!K1978&gt;0,Occurrence!K1978*$B$6,0)</f>
        <v/>
      </c>
      <c r="L1978" s="9">
        <f>IF(Occurrence!K1978&gt;0,MAX(0,(Occurrence!K1978-$E$4)*$B$7+$E$4*$B$6),0)</f>
        <v/>
      </c>
      <c r="M1978" s="9">
        <f>Data!X1978+$B$11</f>
        <v/>
      </c>
      <c r="N1978" s="9">
        <f>(Data!X1978-$D$9)*$B$12+$D$9+$B$11</f>
        <v/>
      </c>
      <c r="O1978" s="9">
        <f>Data!Y1978+$B$11</f>
        <v/>
      </c>
      <c r="P1978" s="9">
        <f>(Data!Y1978-$E$9)*$B$12+$E$9+$B$11</f>
        <v/>
      </c>
    </row>
    <row r="1979">
      <c r="H1979" s="14">
        <f>Data!A1979</f>
        <v/>
      </c>
      <c r="I1979" s="9">
        <f>IF(Occurrence!J1979&gt;0,Occurrence!J1979*$B$6,0)</f>
        <v/>
      </c>
      <c r="J1979" s="9">
        <f>IF(Occurrence!J1979&gt;0,MAX(0,(Occurrence!J1979-$D$4)*$B$7+$D$4*$B$6),0)</f>
        <v/>
      </c>
      <c r="K1979" s="9">
        <f>IF(Occurrence!K1979&gt;0,Occurrence!K1979*$B$6,0)</f>
        <v/>
      </c>
      <c r="L1979" s="9">
        <f>IF(Occurrence!K1979&gt;0,MAX(0,(Occurrence!K1979-$E$4)*$B$7+$E$4*$B$6),0)</f>
        <v/>
      </c>
      <c r="M1979" s="9">
        <f>Data!X1979+$B$11</f>
        <v/>
      </c>
      <c r="N1979" s="9">
        <f>(Data!X1979-$D$9)*$B$12+$D$9+$B$11</f>
        <v/>
      </c>
      <c r="O1979" s="9">
        <f>Data!Y1979+$B$11</f>
        <v/>
      </c>
      <c r="P1979" s="9">
        <f>(Data!Y1979-$E$9)*$B$12+$E$9+$B$11</f>
        <v/>
      </c>
    </row>
    <row r="1980">
      <c r="H1980" s="14">
        <f>Data!A1980</f>
        <v/>
      </c>
      <c r="I1980" s="9">
        <f>IF(Occurrence!J1980&gt;0,Occurrence!J1980*$B$6,0)</f>
        <v/>
      </c>
      <c r="J1980" s="9">
        <f>IF(Occurrence!J1980&gt;0,MAX(0,(Occurrence!J1980-$D$4)*$B$7+$D$4*$B$6),0)</f>
        <v/>
      </c>
      <c r="K1980" s="9">
        <f>IF(Occurrence!K1980&gt;0,Occurrence!K1980*$B$6,0)</f>
        <v/>
      </c>
      <c r="L1980" s="9">
        <f>IF(Occurrence!K1980&gt;0,MAX(0,(Occurrence!K1980-$E$4)*$B$7+$E$4*$B$6),0)</f>
        <v/>
      </c>
      <c r="M1980" s="9">
        <f>Data!X1980+$B$11</f>
        <v/>
      </c>
      <c r="N1980" s="9">
        <f>(Data!X1980-$D$9)*$B$12+$D$9+$B$11</f>
        <v/>
      </c>
      <c r="O1980" s="9">
        <f>Data!Y1980+$B$11</f>
        <v/>
      </c>
      <c r="P1980" s="9">
        <f>(Data!Y1980-$E$9)*$B$12+$E$9+$B$11</f>
        <v/>
      </c>
    </row>
    <row r="1981">
      <c r="H1981" s="14">
        <f>Data!A1981</f>
        <v/>
      </c>
      <c r="I1981" s="9">
        <f>IF(Occurrence!J1981&gt;0,Occurrence!J1981*$B$6,0)</f>
        <v/>
      </c>
      <c r="J1981" s="9">
        <f>IF(Occurrence!J1981&gt;0,MAX(0,(Occurrence!J1981-$D$4)*$B$7+$D$4*$B$6),0)</f>
        <v/>
      </c>
      <c r="K1981" s="9">
        <f>IF(Occurrence!K1981&gt;0,Occurrence!K1981*$B$6,0)</f>
        <v/>
      </c>
      <c r="L1981" s="9">
        <f>IF(Occurrence!K1981&gt;0,MAX(0,(Occurrence!K1981-$E$4)*$B$7+$E$4*$B$6),0)</f>
        <v/>
      </c>
      <c r="M1981" s="9">
        <f>Data!X1981+$B$11</f>
        <v/>
      </c>
      <c r="N1981" s="9">
        <f>(Data!X1981-$D$9)*$B$12+$D$9+$B$11</f>
        <v/>
      </c>
      <c r="O1981" s="9">
        <f>Data!Y1981+$B$11</f>
        <v/>
      </c>
      <c r="P1981" s="9">
        <f>(Data!Y1981-$E$9)*$B$12+$E$9+$B$11</f>
        <v/>
      </c>
    </row>
    <row r="1982">
      <c r="H1982" s="14">
        <f>Data!A1982</f>
        <v/>
      </c>
      <c r="I1982" s="9">
        <f>IF(Occurrence!J1982&gt;0,Occurrence!J1982*$B$6,0)</f>
        <v/>
      </c>
      <c r="J1982" s="9">
        <f>IF(Occurrence!J1982&gt;0,MAX(0,(Occurrence!J1982-$D$4)*$B$7+$D$4*$B$6),0)</f>
        <v/>
      </c>
      <c r="K1982" s="9">
        <f>IF(Occurrence!K1982&gt;0,Occurrence!K1982*$B$6,0)</f>
        <v/>
      </c>
      <c r="L1982" s="9">
        <f>IF(Occurrence!K1982&gt;0,MAX(0,(Occurrence!K1982-$E$4)*$B$7+$E$4*$B$6),0)</f>
        <v/>
      </c>
      <c r="M1982" s="9">
        <f>Data!X1982+$B$11</f>
        <v/>
      </c>
      <c r="N1982" s="9">
        <f>(Data!X1982-$D$9)*$B$12+$D$9+$B$11</f>
        <v/>
      </c>
      <c r="O1982" s="9">
        <f>Data!Y1982+$B$11</f>
        <v/>
      </c>
      <c r="P1982" s="9">
        <f>(Data!Y1982-$E$9)*$B$12+$E$9+$B$11</f>
        <v/>
      </c>
    </row>
    <row r="1983">
      <c r="H1983" s="14">
        <f>Data!A1983</f>
        <v/>
      </c>
      <c r="I1983" s="9">
        <f>IF(Occurrence!J1983&gt;0,Occurrence!J1983*$B$6,0)</f>
        <v/>
      </c>
      <c r="J1983" s="9">
        <f>IF(Occurrence!J1983&gt;0,MAX(0,(Occurrence!J1983-$D$4)*$B$7+$D$4*$B$6),0)</f>
        <v/>
      </c>
      <c r="K1983" s="9">
        <f>IF(Occurrence!K1983&gt;0,Occurrence!K1983*$B$6,0)</f>
        <v/>
      </c>
      <c r="L1983" s="9">
        <f>IF(Occurrence!K1983&gt;0,MAX(0,(Occurrence!K1983-$E$4)*$B$7+$E$4*$B$6),0)</f>
        <v/>
      </c>
      <c r="M1983" s="9">
        <f>Data!X1983+$B$11</f>
        <v/>
      </c>
      <c r="N1983" s="9">
        <f>(Data!X1983-$D$9)*$B$12+$D$9+$B$11</f>
        <v/>
      </c>
      <c r="O1983" s="9">
        <f>Data!Y1983+$B$11</f>
        <v/>
      </c>
      <c r="P1983" s="9">
        <f>(Data!Y1983-$E$9)*$B$12+$E$9+$B$11</f>
        <v/>
      </c>
    </row>
    <row r="1984">
      <c r="H1984" s="14">
        <f>Data!A1984</f>
        <v/>
      </c>
      <c r="I1984" s="9">
        <f>IF(Occurrence!J1984&gt;0,Occurrence!J1984*$B$6,0)</f>
        <v/>
      </c>
      <c r="J1984" s="9">
        <f>IF(Occurrence!J1984&gt;0,MAX(0,(Occurrence!J1984-$D$4)*$B$7+$D$4*$B$6),0)</f>
        <v/>
      </c>
      <c r="K1984" s="9">
        <f>IF(Occurrence!K1984&gt;0,Occurrence!K1984*$B$6,0)</f>
        <v/>
      </c>
      <c r="L1984" s="9">
        <f>IF(Occurrence!K1984&gt;0,MAX(0,(Occurrence!K1984-$E$4)*$B$7+$E$4*$B$6),0)</f>
        <v/>
      </c>
      <c r="M1984" s="9">
        <f>Data!X1984+$B$11</f>
        <v/>
      </c>
      <c r="N1984" s="9">
        <f>(Data!X1984-$D$9)*$B$12+$D$9+$B$11</f>
        <v/>
      </c>
      <c r="O1984" s="9">
        <f>Data!Y1984+$B$11</f>
        <v/>
      </c>
      <c r="P1984" s="9">
        <f>(Data!Y1984-$E$9)*$B$12+$E$9+$B$11</f>
        <v/>
      </c>
    </row>
    <row r="1985">
      <c r="H1985" s="14">
        <f>Data!A1985</f>
        <v/>
      </c>
      <c r="I1985" s="9">
        <f>IF(Occurrence!J1985&gt;0,Occurrence!J1985*$B$6,0)</f>
        <v/>
      </c>
      <c r="J1985" s="9">
        <f>IF(Occurrence!J1985&gt;0,MAX(0,(Occurrence!J1985-$D$4)*$B$7+$D$4*$B$6),0)</f>
        <v/>
      </c>
      <c r="K1985" s="9">
        <f>IF(Occurrence!K1985&gt;0,Occurrence!K1985*$B$6,0)</f>
        <v/>
      </c>
      <c r="L1985" s="9">
        <f>IF(Occurrence!K1985&gt;0,MAX(0,(Occurrence!K1985-$E$4)*$B$7+$E$4*$B$6),0)</f>
        <v/>
      </c>
      <c r="M1985" s="9">
        <f>Data!X1985+$B$11</f>
        <v/>
      </c>
      <c r="N1985" s="9">
        <f>(Data!X1985-$D$9)*$B$12+$D$9+$B$11</f>
        <v/>
      </c>
      <c r="O1985" s="9">
        <f>Data!Y1985+$B$11</f>
        <v/>
      </c>
      <c r="P1985" s="9">
        <f>(Data!Y1985-$E$9)*$B$12+$E$9+$B$11</f>
        <v/>
      </c>
    </row>
    <row r="1986">
      <c r="H1986" s="14">
        <f>Data!A1986</f>
        <v/>
      </c>
      <c r="I1986" s="9">
        <f>IF(Occurrence!J1986&gt;0,Occurrence!J1986*$B$6,0)</f>
        <v/>
      </c>
      <c r="J1986" s="9">
        <f>IF(Occurrence!J1986&gt;0,MAX(0,(Occurrence!J1986-$D$4)*$B$7+$D$4*$B$6),0)</f>
        <v/>
      </c>
      <c r="K1986" s="9">
        <f>IF(Occurrence!K1986&gt;0,Occurrence!K1986*$B$6,0)</f>
        <v/>
      </c>
      <c r="L1986" s="9">
        <f>IF(Occurrence!K1986&gt;0,MAX(0,(Occurrence!K1986-$E$4)*$B$7+$E$4*$B$6),0)</f>
        <v/>
      </c>
      <c r="M1986" s="9">
        <f>Data!X1986+$B$11</f>
        <v/>
      </c>
      <c r="N1986" s="9">
        <f>(Data!X1986-$D$9)*$B$12+$D$9+$B$11</f>
        <v/>
      </c>
      <c r="O1986" s="9">
        <f>Data!Y1986+$B$11</f>
        <v/>
      </c>
      <c r="P1986" s="9">
        <f>(Data!Y1986-$E$9)*$B$12+$E$9+$B$11</f>
        <v/>
      </c>
    </row>
    <row r="1987">
      <c r="H1987" s="14">
        <f>Data!A1987</f>
        <v/>
      </c>
      <c r="I1987" s="9">
        <f>IF(Occurrence!J1987&gt;0,Occurrence!J1987*$B$6,0)</f>
        <v/>
      </c>
      <c r="J1987" s="9">
        <f>IF(Occurrence!J1987&gt;0,MAX(0,(Occurrence!J1987-$D$4)*$B$7+$D$4*$B$6),0)</f>
        <v/>
      </c>
      <c r="K1987" s="9">
        <f>IF(Occurrence!K1987&gt;0,Occurrence!K1987*$B$6,0)</f>
        <v/>
      </c>
      <c r="L1987" s="9">
        <f>IF(Occurrence!K1987&gt;0,MAX(0,(Occurrence!K1987-$E$4)*$B$7+$E$4*$B$6),0)</f>
        <v/>
      </c>
      <c r="M1987" s="9">
        <f>Data!X1987+$B$11</f>
        <v/>
      </c>
      <c r="N1987" s="9">
        <f>(Data!X1987-$D$9)*$B$12+$D$9+$B$11</f>
        <v/>
      </c>
      <c r="O1987" s="9">
        <f>Data!Y1987+$B$11</f>
        <v/>
      </c>
      <c r="P1987" s="9">
        <f>(Data!Y1987-$E$9)*$B$12+$E$9+$B$11</f>
        <v/>
      </c>
    </row>
    <row r="1988">
      <c r="H1988" s="14">
        <f>Data!A1988</f>
        <v/>
      </c>
      <c r="I1988" s="9">
        <f>IF(Occurrence!J1988&gt;0,Occurrence!J1988*$B$6,0)</f>
        <v/>
      </c>
      <c r="J1988" s="9">
        <f>IF(Occurrence!J1988&gt;0,MAX(0,(Occurrence!J1988-$D$4)*$B$7+$D$4*$B$6),0)</f>
        <v/>
      </c>
      <c r="K1988" s="9">
        <f>IF(Occurrence!K1988&gt;0,Occurrence!K1988*$B$6,0)</f>
        <v/>
      </c>
      <c r="L1988" s="9">
        <f>IF(Occurrence!K1988&gt;0,MAX(0,(Occurrence!K1988-$E$4)*$B$7+$E$4*$B$6),0)</f>
        <v/>
      </c>
      <c r="M1988" s="9">
        <f>Data!X1988+$B$11</f>
        <v/>
      </c>
      <c r="N1988" s="9">
        <f>(Data!X1988-$D$9)*$B$12+$D$9+$B$11</f>
        <v/>
      </c>
      <c r="O1988" s="9">
        <f>Data!Y1988+$B$11</f>
        <v/>
      </c>
      <c r="P1988" s="9">
        <f>(Data!Y1988-$E$9)*$B$12+$E$9+$B$11</f>
        <v/>
      </c>
    </row>
    <row r="1989">
      <c r="H1989" s="14">
        <f>Data!A1989</f>
        <v/>
      </c>
      <c r="I1989" s="9">
        <f>IF(Occurrence!J1989&gt;0,Occurrence!J1989*$B$6,0)</f>
        <v/>
      </c>
      <c r="J1989" s="9">
        <f>IF(Occurrence!J1989&gt;0,MAX(0,(Occurrence!J1989-$D$4)*$B$7+$D$4*$B$6),0)</f>
        <v/>
      </c>
      <c r="K1989" s="9">
        <f>IF(Occurrence!K1989&gt;0,Occurrence!K1989*$B$6,0)</f>
        <v/>
      </c>
      <c r="L1989" s="9">
        <f>IF(Occurrence!K1989&gt;0,MAX(0,(Occurrence!K1989-$E$4)*$B$7+$E$4*$B$6),0)</f>
        <v/>
      </c>
      <c r="M1989" s="9">
        <f>Data!X1989+$B$11</f>
        <v/>
      </c>
      <c r="N1989" s="9">
        <f>(Data!X1989-$D$9)*$B$12+$D$9+$B$11</f>
        <v/>
      </c>
      <c r="O1989" s="9">
        <f>Data!Y1989+$B$11</f>
        <v/>
      </c>
      <c r="P1989" s="9">
        <f>(Data!Y1989-$E$9)*$B$12+$E$9+$B$11</f>
        <v/>
      </c>
    </row>
    <row r="1990">
      <c r="H1990" s="14">
        <f>Data!A1990</f>
        <v/>
      </c>
      <c r="I1990" s="9">
        <f>IF(Occurrence!J1990&gt;0,Occurrence!J1990*$B$6,0)</f>
        <v/>
      </c>
      <c r="J1990" s="9">
        <f>IF(Occurrence!J1990&gt;0,MAX(0,(Occurrence!J1990-$D$4)*$B$7+$D$4*$B$6),0)</f>
        <v/>
      </c>
      <c r="K1990" s="9">
        <f>IF(Occurrence!K1990&gt;0,Occurrence!K1990*$B$6,0)</f>
        <v/>
      </c>
      <c r="L1990" s="9">
        <f>IF(Occurrence!K1990&gt;0,MAX(0,(Occurrence!K1990-$E$4)*$B$7+$E$4*$B$6),0)</f>
        <v/>
      </c>
      <c r="M1990" s="9">
        <f>Data!X1990+$B$11</f>
        <v/>
      </c>
      <c r="N1990" s="9">
        <f>(Data!X1990-$D$9)*$B$12+$D$9+$B$11</f>
        <v/>
      </c>
      <c r="O1990" s="9">
        <f>Data!Y1990+$B$11</f>
        <v/>
      </c>
      <c r="P1990" s="9">
        <f>(Data!Y1990-$E$9)*$B$12+$E$9+$B$11</f>
        <v/>
      </c>
    </row>
    <row r="1991">
      <c r="H1991" s="14">
        <f>Data!A1991</f>
        <v/>
      </c>
      <c r="I1991" s="9">
        <f>IF(Occurrence!J1991&gt;0,Occurrence!J1991*$B$6,0)</f>
        <v/>
      </c>
      <c r="J1991" s="9">
        <f>IF(Occurrence!J1991&gt;0,MAX(0,(Occurrence!J1991-$D$4)*$B$7+$D$4*$B$6),0)</f>
        <v/>
      </c>
      <c r="K1991" s="9">
        <f>IF(Occurrence!K1991&gt;0,Occurrence!K1991*$B$6,0)</f>
        <v/>
      </c>
      <c r="L1991" s="9">
        <f>IF(Occurrence!K1991&gt;0,MAX(0,(Occurrence!K1991-$E$4)*$B$7+$E$4*$B$6),0)</f>
        <v/>
      </c>
      <c r="M1991" s="9">
        <f>Data!X1991+$B$11</f>
        <v/>
      </c>
      <c r="N1991" s="9">
        <f>(Data!X1991-$D$9)*$B$12+$D$9+$B$11</f>
        <v/>
      </c>
      <c r="O1991" s="9">
        <f>Data!Y1991+$B$11</f>
        <v/>
      </c>
      <c r="P1991" s="9">
        <f>(Data!Y1991-$E$9)*$B$12+$E$9+$B$11</f>
        <v/>
      </c>
    </row>
    <row r="1992">
      <c r="H1992" s="14">
        <f>Data!A1992</f>
        <v/>
      </c>
      <c r="I1992" s="9">
        <f>IF(Occurrence!J1992&gt;0,Occurrence!J1992*$B$6,0)</f>
        <v/>
      </c>
      <c r="J1992" s="9">
        <f>IF(Occurrence!J1992&gt;0,MAX(0,(Occurrence!J1992-$D$4)*$B$7+$D$4*$B$6),0)</f>
        <v/>
      </c>
      <c r="K1992" s="9">
        <f>IF(Occurrence!K1992&gt;0,Occurrence!K1992*$B$6,0)</f>
        <v/>
      </c>
      <c r="L1992" s="9">
        <f>IF(Occurrence!K1992&gt;0,MAX(0,(Occurrence!K1992-$E$4)*$B$7+$E$4*$B$6),0)</f>
        <v/>
      </c>
      <c r="M1992" s="9">
        <f>Data!X1992+$B$11</f>
        <v/>
      </c>
      <c r="N1992" s="9">
        <f>(Data!X1992-$D$9)*$B$12+$D$9+$B$11</f>
        <v/>
      </c>
      <c r="O1992" s="9">
        <f>Data!Y1992+$B$11</f>
        <v/>
      </c>
      <c r="P1992" s="9">
        <f>(Data!Y1992-$E$9)*$B$12+$E$9+$B$11</f>
        <v/>
      </c>
    </row>
    <row r="1993">
      <c r="H1993" s="14">
        <f>Data!A1993</f>
        <v/>
      </c>
      <c r="I1993" s="9">
        <f>IF(Occurrence!J1993&gt;0,Occurrence!J1993*$B$6,0)</f>
        <v/>
      </c>
      <c r="J1993" s="9">
        <f>IF(Occurrence!J1993&gt;0,MAX(0,(Occurrence!J1993-$D$4)*$B$7+$D$4*$B$6),0)</f>
        <v/>
      </c>
      <c r="K1993" s="9">
        <f>IF(Occurrence!K1993&gt;0,Occurrence!K1993*$B$6,0)</f>
        <v/>
      </c>
      <c r="L1993" s="9">
        <f>IF(Occurrence!K1993&gt;0,MAX(0,(Occurrence!K1993-$E$4)*$B$7+$E$4*$B$6),0)</f>
        <v/>
      </c>
      <c r="M1993" s="9">
        <f>Data!X1993+$B$11</f>
        <v/>
      </c>
      <c r="N1993" s="9">
        <f>(Data!X1993-$D$9)*$B$12+$D$9+$B$11</f>
        <v/>
      </c>
      <c r="O1993" s="9">
        <f>Data!Y1993+$B$11</f>
        <v/>
      </c>
      <c r="P1993" s="9">
        <f>(Data!Y1993-$E$9)*$B$12+$E$9+$B$11</f>
        <v/>
      </c>
    </row>
    <row r="1994">
      <c r="H1994" s="14">
        <f>Data!A1994</f>
        <v/>
      </c>
      <c r="I1994" s="9">
        <f>IF(Occurrence!J1994&gt;0,Occurrence!J1994*$B$6,0)</f>
        <v/>
      </c>
      <c r="J1994" s="9">
        <f>IF(Occurrence!J1994&gt;0,MAX(0,(Occurrence!J1994-$D$4)*$B$7+$D$4*$B$6),0)</f>
        <v/>
      </c>
      <c r="K1994" s="9">
        <f>IF(Occurrence!K1994&gt;0,Occurrence!K1994*$B$6,0)</f>
        <v/>
      </c>
      <c r="L1994" s="9">
        <f>IF(Occurrence!K1994&gt;0,MAX(0,(Occurrence!K1994-$E$4)*$B$7+$E$4*$B$6),0)</f>
        <v/>
      </c>
      <c r="M1994" s="9">
        <f>Data!X1994+$B$11</f>
        <v/>
      </c>
      <c r="N1994" s="9">
        <f>(Data!X1994-$D$9)*$B$12+$D$9+$B$11</f>
        <v/>
      </c>
      <c r="O1994" s="9">
        <f>Data!Y1994+$B$11</f>
        <v/>
      </c>
      <c r="P1994" s="9">
        <f>(Data!Y1994-$E$9)*$B$12+$E$9+$B$11</f>
        <v/>
      </c>
    </row>
    <row r="1995">
      <c r="H1995" s="14">
        <f>Data!A1995</f>
        <v/>
      </c>
      <c r="I1995" s="9">
        <f>IF(Occurrence!J1995&gt;0,Occurrence!J1995*$B$6,0)</f>
        <v/>
      </c>
      <c r="J1995" s="9">
        <f>IF(Occurrence!J1995&gt;0,MAX(0,(Occurrence!J1995-$D$4)*$B$7+$D$4*$B$6),0)</f>
        <v/>
      </c>
      <c r="K1995" s="9">
        <f>IF(Occurrence!K1995&gt;0,Occurrence!K1995*$B$6,0)</f>
        <v/>
      </c>
      <c r="L1995" s="9">
        <f>IF(Occurrence!K1995&gt;0,MAX(0,(Occurrence!K1995-$E$4)*$B$7+$E$4*$B$6),0)</f>
        <v/>
      </c>
      <c r="M1995" s="9">
        <f>Data!X1995+$B$11</f>
        <v/>
      </c>
      <c r="N1995" s="9">
        <f>(Data!X1995-$D$9)*$B$12+$D$9+$B$11</f>
        <v/>
      </c>
      <c r="O1995" s="9">
        <f>Data!Y1995+$B$11</f>
        <v/>
      </c>
      <c r="P1995" s="9">
        <f>(Data!Y1995-$E$9)*$B$12+$E$9+$B$11</f>
        <v/>
      </c>
    </row>
    <row r="1996">
      <c r="H1996" s="14">
        <f>Data!A1996</f>
        <v/>
      </c>
      <c r="I1996" s="9">
        <f>IF(Occurrence!J1996&gt;0,Occurrence!J1996*$B$6,0)</f>
        <v/>
      </c>
      <c r="J1996" s="9">
        <f>IF(Occurrence!J1996&gt;0,MAX(0,(Occurrence!J1996-$D$4)*$B$7+$D$4*$B$6),0)</f>
        <v/>
      </c>
      <c r="K1996" s="9">
        <f>IF(Occurrence!K1996&gt;0,Occurrence!K1996*$B$6,0)</f>
        <v/>
      </c>
      <c r="L1996" s="9">
        <f>IF(Occurrence!K1996&gt;0,MAX(0,(Occurrence!K1996-$E$4)*$B$7+$E$4*$B$6),0)</f>
        <v/>
      </c>
      <c r="M1996" s="9">
        <f>Data!X1996+$B$11</f>
        <v/>
      </c>
      <c r="N1996" s="9">
        <f>(Data!X1996-$D$9)*$B$12+$D$9+$B$11</f>
        <v/>
      </c>
      <c r="O1996" s="9">
        <f>Data!Y1996+$B$11</f>
        <v/>
      </c>
      <c r="P1996" s="9">
        <f>(Data!Y1996-$E$9)*$B$12+$E$9+$B$11</f>
        <v/>
      </c>
    </row>
    <row r="1997">
      <c r="H1997" s="14">
        <f>Data!A1997</f>
        <v/>
      </c>
      <c r="I1997" s="9">
        <f>IF(Occurrence!J1997&gt;0,Occurrence!J1997*$B$6,0)</f>
        <v/>
      </c>
      <c r="J1997" s="9">
        <f>IF(Occurrence!J1997&gt;0,MAX(0,(Occurrence!J1997-$D$4)*$B$7+$D$4*$B$6),0)</f>
        <v/>
      </c>
      <c r="K1997" s="9">
        <f>IF(Occurrence!K1997&gt;0,Occurrence!K1997*$B$6,0)</f>
        <v/>
      </c>
      <c r="L1997" s="9">
        <f>IF(Occurrence!K1997&gt;0,MAX(0,(Occurrence!K1997-$E$4)*$B$7+$E$4*$B$6),0)</f>
        <v/>
      </c>
      <c r="M1997" s="9">
        <f>Data!X1997+$B$11</f>
        <v/>
      </c>
      <c r="N1997" s="9">
        <f>(Data!X1997-$D$9)*$B$12+$D$9+$B$11</f>
        <v/>
      </c>
      <c r="O1997" s="9">
        <f>Data!Y1997+$B$11</f>
        <v/>
      </c>
      <c r="P1997" s="9">
        <f>(Data!Y1997-$E$9)*$B$12+$E$9+$B$11</f>
        <v/>
      </c>
    </row>
    <row r="1998">
      <c r="H1998" s="14">
        <f>Data!A1998</f>
        <v/>
      </c>
      <c r="I1998" s="9">
        <f>IF(Occurrence!J1998&gt;0,Occurrence!J1998*$B$6,0)</f>
        <v/>
      </c>
      <c r="J1998" s="9">
        <f>IF(Occurrence!J1998&gt;0,MAX(0,(Occurrence!J1998-$D$4)*$B$7+$D$4*$B$6),0)</f>
        <v/>
      </c>
      <c r="K1998" s="9">
        <f>IF(Occurrence!K1998&gt;0,Occurrence!K1998*$B$6,0)</f>
        <v/>
      </c>
      <c r="L1998" s="9">
        <f>IF(Occurrence!K1998&gt;0,MAX(0,(Occurrence!K1998-$E$4)*$B$7+$E$4*$B$6),0)</f>
        <v/>
      </c>
      <c r="M1998" s="9">
        <f>Data!X1998+$B$11</f>
        <v/>
      </c>
      <c r="N1998" s="9">
        <f>(Data!X1998-$D$9)*$B$12+$D$9+$B$11</f>
        <v/>
      </c>
      <c r="O1998" s="9">
        <f>Data!Y1998+$B$11</f>
        <v/>
      </c>
      <c r="P1998" s="9">
        <f>(Data!Y1998-$E$9)*$B$12+$E$9+$B$11</f>
        <v/>
      </c>
    </row>
    <row r="1999">
      <c r="H1999" s="14">
        <f>Data!A1999</f>
        <v/>
      </c>
      <c r="I1999" s="9">
        <f>IF(Occurrence!J1999&gt;0,Occurrence!J1999*$B$6,0)</f>
        <v/>
      </c>
      <c r="J1999" s="9">
        <f>IF(Occurrence!J1999&gt;0,MAX(0,(Occurrence!J1999-$D$4)*$B$7+$D$4*$B$6),0)</f>
        <v/>
      </c>
      <c r="K1999" s="9">
        <f>IF(Occurrence!K1999&gt;0,Occurrence!K1999*$B$6,0)</f>
        <v/>
      </c>
      <c r="L1999" s="9">
        <f>IF(Occurrence!K1999&gt;0,MAX(0,(Occurrence!K1999-$E$4)*$B$7+$E$4*$B$6),0)</f>
        <v/>
      </c>
      <c r="M1999" s="9">
        <f>Data!X1999+$B$11</f>
        <v/>
      </c>
      <c r="N1999" s="9">
        <f>(Data!X1999-$D$9)*$B$12+$D$9+$B$11</f>
        <v/>
      </c>
      <c r="O1999" s="9">
        <f>Data!Y1999+$B$11</f>
        <v/>
      </c>
      <c r="P1999" s="9">
        <f>(Data!Y1999-$E$9)*$B$12+$E$9+$B$11</f>
        <v/>
      </c>
    </row>
    <row r="2000">
      <c r="H2000" s="14">
        <f>Data!A2000</f>
        <v/>
      </c>
      <c r="I2000" s="9">
        <f>IF(Occurrence!J2000&gt;0,Occurrence!J2000*$B$6,0)</f>
        <v/>
      </c>
      <c r="J2000" s="9">
        <f>IF(Occurrence!J2000&gt;0,MAX(0,(Occurrence!J2000-$D$4)*$B$7+$D$4*$B$6),0)</f>
        <v/>
      </c>
      <c r="K2000" s="9">
        <f>IF(Occurrence!K2000&gt;0,Occurrence!K2000*$B$6,0)</f>
        <v/>
      </c>
      <c r="L2000" s="9">
        <f>IF(Occurrence!K2000&gt;0,MAX(0,(Occurrence!K2000-$E$4)*$B$7+$E$4*$B$6),0)</f>
        <v/>
      </c>
      <c r="M2000" s="9">
        <f>Data!X2000+$B$11</f>
        <v/>
      </c>
      <c r="N2000" s="9">
        <f>(Data!X2000-$D$9)*$B$12+$D$9+$B$11</f>
        <v/>
      </c>
      <c r="O2000" s="9">
        <f>Data!Y2000+$B$11</f>
        <v/>
      </c>
      <c r="P2000" s="9">
        <f>(Data!Y2000-$E$9)*$B$12+$E$9+$B$11</f>
        <v/>
      </c>
    </row>
    <row r="2001">
      <c r="H2001" s="14">
        <f>Data!A2001</f>
        <v/>
      </c>
      <c r="I2001" s="9">
        <f>IF(Occurrence!J2001&gt;0,Occurrence!J2001*$B$6,0)</f>
        <v/>
      </c>
      <c r="J2001" s="9">
        <f>IF(Occurrence!J2001&gt;0,MAX(0,(Occurrence!J2001-$D$4)*$B$7+$D$4*$B$6),0)</f>
        <v/>
      </c>
      <c r="K2001" s="9">
        <f>IF(Occurrence!K2001&gt;0,Occurrence!K2001*$B$6,0)</f>
        <v/>
      </c>
      <c r="L2001" s="9">
        <f>IF(Occurrence!K2001&gt;0,MAX(0,(Occurrence!K2001-$E$4)*$B$7+$E$4*$B$6),0)</f>
        <v/>
      </c>
      <c r="M2001" s="9">
        <f>Data!X2001+$B$11</f>
        <v/>
      </c>
      <c r="N2001" s="9">
        <f>(Data!X2001-$D$9)*$B$12+$D$9+$B$11</f>
        <v/>
      </c>
      <c r="O2001" s="9">
        <f>Data!Y2001+$B$11</f>
        <v/>
      </c>
      <c r="P2001" s="9">
        <f>(Data!Y2001-$E$9)*$B$12+$E$9+$B$11</f>
        <v/>
      </c>
    </row>
    <row r="2002">
      <c r="H2002" s="14">
        <f>Data!A2002</f>
        <v/>
      </c>
      <c r="I2002" s="9">
        <f>IF(Occurrence!J2002&gt;0,Occurrence!J2002*$B$6,0)</f>
        <v/>
      </c>
      <c r="J2002" s="9">
        <f>IF(Occurrence!J2002&gt;0,MAX(0,(Occurrence!J2002-$D$4)*$B$7+$D$4*$B$6),0)</f>
        <v/>
      </c>
      <c r="K2002" s="9">
        <f>IF(Occurrence!K2002&gt;0,Occurrence!K2002*$B$6,0)</f>
        <v/>
      </c>
      <c r="L2002" s="9">
        <f>IF(Occurrence!K2002&gt;0,MAX(0,(Occurrence!K2002-$E$4)*$B$7+$E$4*$B$6),0)</f>
        <v/>
      </c>
      <c r="M2002" s="9">
        <f>Data!X2002+$B$11</f>
        <v/>
      </c>
      <c r="N2002" s="9">
        <f>(Data!X2002-$D$9)*$B$12+$D$9+$B$11</f>
        <v/>
      </c>
      <c r="O2002" s="9">
        <f>Data!Y2002+$B$11</f>
        <v/>
      </c>
      <c r="P2002" s="9">
        <f>(Data!Y2002-$E$9)*$B$12+$E$9+$B$11</f>
        <v/>
      </c>
    </row>
    <row r="2003">
      <c r="H2003" s="14">
        <f>Data!A2003</f>
        <v/>
      </c>
      <c r="I2003" s="9">
        <f>IF(Occurrence!J2003&gt;0,Occurrence!J2003*$B$6,0)</f>
        <v/>
      </c>
      <c r="J2003" s="9">
        <f>IF(Occurrence!J2003&gt;0,MAX(0,(Occurrence!J2003-$D$4)*$B$7+$D$4*$B$6),0)</f>
        <v/>
      </c>
      <c r="K2003" s="9">
        <f>IF(Occurrence!K2003&gt;0,Occurrence!K2003*$B$6,0)</f>
        <v/>
      </c>
      <c r="L2003" s="9">
        <f>IF(Occurrence!K2003&gt;0,MAX(0,(Occurrence!K2003-$E$4)*$B$7+$E$4*$B$6),0)</f>
        <v/>
      </c>
      <c r="M2003" s="9">
        <f>Data!X2003+$B$11</f>
        <v/>
      </c>
      <c r="N2003" s="9">
        <f>(Data!X2003-$D$9)*$B$12+$D$9+$B$11</f>
        <v/>
      </c>
      <c r="O2003" s="9">
        <f>Data!Y2003+$B$11</f>
        <v/>
      </c>
      <c r="P2003" s="9">
        <f>(Data!Y2003-$E$9)*$B$12+$E$9+$B$11</f>
        <v/>
      </c>
    </row>
    <row r="2004">
      <c r="H2004" s="14">
        <f>Data!A2004</f>
        <v/>
      </c>
      <c r="I2004" s="9">
        <f>IF(Occurrence!J2004&gt;0,Occurrence!J2004*$B$6,0)</f>
        <v/>
      </c>
      <c r="J2004" s="9">
        <f>IF(Occurrence!J2004&gt;0,MAX(0,(Occurrence!J2004-$D$4)*$B$7+$D$4*$B$6),0)</f>
        <v/>
      </c>
      <c r="K2004" s="9">
        <f>IF(Occurrence!K2004&gt;0,Occurrence!K2004*$B$6,0)</f>
        <v/>
      </c>
      <c r="L2004" s="9">
        <f>IF(Occurrence!K2004&gt;0,MAX(0,(Occurrence!K2004-$E$4)*$B$7+$E$4*$B$6),0)</f>
        <v/>
      </c>
      <c r="M2004" s="9">
        <f>Data!X2004+$B$11</f>
        <v/>
      </c>
      <c r="N2004" s="9">
        <f>(Data!X2004-$D$9)*$B$12+$D$9+$B$11</f>
        <v/>
      </c>
      <c r="O2004" s="9">
        <f>Data!Y2004+$B$11</f>
        <v/>
      </c>
      <c r="P2004" s="9">
        <f>(Data!Y2004-$E$9)*$B$12+$E$9+$B$11</f>
        <v/>
      </c>
    </row>
    <row r="2005">
      <c r="H2005" s="14">
        <f>Data!A2005</f>
        <v/>
      </c>
      <c r="I2005" s="9">
        <f>IF(Occurrence!J2005&gt;0,Occurrence!J2005*$B$6,0)</f>
        <v/>
      </c>
      <c r="J2005" s="9">
        <f>IF(Occurrence!J2005&gt;0,MAX(0,(Occurrence!J2005-$D$4)*$B$7+$D$4*$B$6),0)</f>
        <v/>
      </c>
      <c r="K2005" s="9">
        <f>IF(Occurrence!K2005&gt;0,Occurrence!K2005*$B$6,0)</f>
        <v/>
      </c>
      <c r="L2005" s="9">
        <f>IF(Occurrence!K2005&gt;0,MAX(0,(Occurrence!K2005-$E$4)*$B$7+$E$4*$B$6),0)</f>
        <v/>
      </c>
      <c r="M2005" s="9">
        <f>Data!X2005+$B$11</f>
        <v/>
      </c>
      <c r="N2005" s="9">
        <f>(Data!X2005-$D$9)*$B$12+$D$9+$B$11</f>
        <v/>
      </c>
      <c r="O2005" s="9">
        <f>Data!Y2005+$B$11</f>
        <v/>
      </c>
      <c r="P2005" s="9">
        <f>(Data!Y2005-$E$9)*$B$12+$E$9+$B$11</f>
        <v/>
      </c>
    </row>
    <row r="2006">
      <c r="H2006" s="14">
        <f>Data!A2006</f>
        <v/>
      </c>
      <c r="I2006" s="9">
        <f>IF(Occurrence!J2006&gt;0,Occurrence!J2006*$B$6,0)</f>
        <v/>
      </c>
      <c r="J2006" s="9">
        <f>IF(Occurrence!J2006&gt;0,MAX(0,(Occurrence!J2006-$D$4)*$B$7+$D$4*$B$6),0)</f>
        <v/>
      </c>
      <c r="K2006" s="9">
        <f>IF(Occurrence!K2006&gt;0,Occurrence!K2006*$B$6,0)</f>
        <v/>
      </c>
      <c r="L2006" s="9">
        <f>IF(Occurrence!K2006&gt;0,MAX(0,(Occurrence!K2006-$E$4)*$B$7+$E$4*$B$6),0)</f>
        <v/>
      </c>
      <c r="M2006" s="9">
        <f>Data!X2006+$B$11</f>
        <v/>
      </c>
      <c r="N2006" s="9">
        <f>(Data!X2006-$D$9)*$B$12+$D$9+$B$11</f>
        <v/>
      </c>
      <c r="O2006" s="9">
        <f>Data!Y2006+$B$11</f>
        <v/>
      </c>
      <c r="P2006" s="9">
        <f>(Data!Y2006-$E$9)*$B$12+$E$9+$B$11</f>
        <v/>
      </c>
    </row>
    <row r="2007">
      <c r="H2007" s="14">
        <f>Data!A2007</f>
        <v/>
      </c>
      <c r="I2007" s="9">
        <f>IF(Occurrence!J2007&gt;0,Occurrence!J2007*$B$6,0)</f>
        <v/>
      </c>
      <c r="J2007" s="9">
        <f>IF(Occurrence!J2007&gt;0,MAX(0,(Occurrence!J2007-$D$4)*$B$7+$D$4*$B$6),0)</f>
        <v/>
      </c>
      <c r="K2007" s="9">
        <f>IF(Occurrence!K2007&gt;0,Occurrence!K2007*$B$6,0)</f>
        <v/>
      </c>
      <c r="L2007" s="9">
        <f>IF(Occurrence!K2007&gt;0,MAX(0,(Occurrence!K2007-$E$4)*$B$7+$E$4*$B$6),0)</f>
        <v/>
      </c>
      <c r="M2007" s="9">
        <f>Data!X2007+$B$11</f>
        <v/>
      </c>
      <c r="N2007" s="9">
        <f>(Data!X2007-$D$9)*$B$12+$D$9+$B$11</f>
        <v/>
      </c>
      <c r="O2007" s="9">
        <f>Data!Y2007+$B$11</f>
        <v/>
      </c>
      <c r="P2007" s="9">
        <f>(Data!Y2007-$E$9)*$B$12+$E$9+$B$11</f>
        <v/>
      </c>
    </row>
    <row r="2008">
      <c r="H2008" s="14">
        <f>Data!A2008</f>
        <v/>
      </c>
      <c r="I2008" s="9">
        <f>IF(Occurrence!J2008&gt;0,Occurrence!J2008*$B$6,0)</f>
        <v/>
      </c>
      <c r="J2008" s="9">
        <f>IF(Occurrence!J2008&gt;0,MAX(0,(Occurrence!J2008-$D$4)*$B$7+$D$4*$B$6),0)</f>
        <v/>
      </c>
      <c r="K2008" s="9">
        <f>IF(Occurrence!K2008&gt;0,Occurrence!K2008*$B$6,0)</f>
        <v/>
      </c>
      <c r="L2008" s="9">
        <f>IF(Occurrence!K2008&gt;0,MAX(0,(Occurrence!K2008-$E$4)*$B$7+$E$4*$B$6),0)</f>
        <v/>
      </c>
      <c r="M2008" s="9">
        <f>Data!X2008+$B$11</f>
        <v/>
      </c>
      <c r="N2008" s="9">
        <f>(Data!X2008-$D$9)*$B$12+$D$9+$B$11</f>
        <v/>
      </c>
      <c r="O2008" s="9">
        <f>Data!Y2008+$B$11</f>
        <v/>
      </c>
      <c r="P2008" s="9">
        <f>(Data!Y2008-$E$9)*$B$12+$E$9+$B$11</f>
        <v/>
      </c>
    </row>
    <row r="2009">
      <c r="H2009" s="14">
        <f>Data!A2009</f>
        <v/>
      </c>
      <c r="I2009" s="9">
        <f>IF(Occurrence!J2009&gt;0,Occurrence!J2009*$B$6,0)</f>
        <v/>
      </c>
      <c r="J2009" s="9">
        <f>IF(Occurrence!J2009&gt;0,MAX(0,(Occurrence!J2009-$D$4)*$B$7+$D$4*$B$6),0)</f>
        <v/>
      </c>
      <c r="K2009" s="9">
        <f>IF(Occurrence!K2009&gt;0,Occurrence!K2009*$B$6,0)</f>
        <v/>
      </c>
      <c r="L2009" s="9">
        <f>IF(Occurrence!K2009&gt;0,MAX(0,(Occurrence!K2009-$E$4)*$B$7+$E$4*$B$6),0)</f>
        <v/>
      </c>
      <c r="M2009" s="9">
        <f>Data!X2009+$B$11</f>
        <v/>
      </c>
      <c r="N2009" s="9">
        <f>(Data!X2009-$D$9)*$B$12+$D$9+$B$11</f>
        <v/>
      </c>
      <c r="O2009" s="9">
        <f>Data!Y2009+$B$11</f>
        <v/>
      </c>
      <c r="P2009" s="9">
        <f>(Data!Y2009-$E$9)*$B$12+$E$9+$B$11</f>
        <v/>
      </c>
    </row>
    <row r="2010">
      <c r="H2010" s="14">
        <f>Data!A2010</f>
        <v/>
      </c>
      <c r="I2010" s="9">
        <f>IF(Occurrence!J2010&gt;0,Occurrence!J2010*$B$6,0)</f>
        <v/>
      </c>
      <c r="J2010" s="9">
        <f>IF(Occurrence!J2010&gt;0,MAX(0,(Occurrence!J2010-$D$4)*$B$7+$D$4*$B$6),0)</f>
        <v/>
      </c>
      <c r="K2010" s="9">
        <f>IF(Occurrence!K2010&gt;0,Occurrence!K2010*$B$6,0)</f>
        <v/>
      </c>
      <c r="L2010" s="9">
        <f>IF(Occurrence!K2010&gt;0,MAX(0,(Occurrence!K2010-$E$4)*$B$7+$E$4*$B$6),0)</f>
        <v/>
      </c>
      <c r="M2010" s="9">
        <f>Data!X2010+$B$11</f>
        <v/>
      </c>
      <c r="N2010" s="9">
        <f>(Data!X2010-$D$9)*$B$12+$D$9+$B$11</f>
        <v/>
      </c>
      <c r="O2010" s="9">
        <f>Data!Y2010+$B$11</f>
        <v/>
      </c>
      <c r="P2010" s="9">
        <f>(Data!Y2010-$E$9)*$B$12+$E$9+$B$11</f>
        <v/>
      </c>
    </row>
    <row r="2011">
      <c r="H2011" s="14">
        <f>Data!A2011</f>
        <v/>
      </c>
      <c r="I2011" s="9">
        <f>IF(Occurrence!J2011&gt;0,Occurrence!J2011*$B$6,0)</f>
        <v/>
      </c>
      <c r="J2011" s="9">
        <f>IF(Occurrence!J2011&gt;0,MAX(0,(Occurrence!J2011-$D$4)*$B$7+$D$4*$B$6),0)</f>
        <v/>
      </c>
      <c r="K2011" s="9">
        <f>IF(Occurrence!K2011&gt;0,Occurrence!K2011*$B$6,0)</f>
        <v/>
      </c>
      <c r="L2011" s="9">
        <f>IF(Occurrence!K2011&gt;0,MAX(0,(Occurrence!K2011-$E$4)*$B$7+$E$4*$B$6),0)</f>
        <v/>
      </c>
      <c r="M2011" s="9">
        <f>Data!X2011+$B$11</f>
        <v/>
      </c>
      <c r="N2011" s="9">
        <f>(Data!X2011-$D$9)*$B$12+$D$9+$B$11</f>
        <v/>
      </c>
      <c r="O2011" s="9">
        <f>Data!Y2011+$B$11</f>
        <v/>
      </c>
      <c r="P2011" s="9">
        <f>(Data!Y2011-$E$9)*$B$12+$E$9+$B$11</f>
        <v/>
      </c>
    </row>
    <row r="2012">
      <c r="H2012" s="14">
        <f>Data!A2012</f>
        <v/>
      </c>
      <c r="I2012" s="9">
        <f>IF(Occurrence!J2012&gt;0,Occurrence!J2012*$B$6,0)</f>
        <v/>
      </c>
      <c r="J2012" s="9">
        <f>IF(Occurrence!J2012&gt;0,MAX(0,(Occurrence!J2012-$D$4)*$B$7+$D$4*$B$6),0)</f>
        <v/>
      </c>
      <c r="K2012" s="9">
        <f>IF(Occurrence!K2012&gt;0,Occurrence!K2012*$B$6,0)</f>
        <v/>
      </c>
      <c r="L2012" s="9">
        <f>IF(Occurrence!K2012&gt;0,MAX(0,(Occurrence!K2012-$E$4)*$B$7+$E$4*$B$6),0)</f>
        <v/>
      </c>
      <c r="M2012" s="9">
        <f>Data!X2012+$B$11</f>
        <v/>
      </c>
      <c r="N2012" s="9">
        <f>(Data!X2012-$D$9)*$B$12+$D$9+$B$11</f>
        <v/>
      </c>
      <c r="O2012" s="9">
        <f>Data!Y2012+$B$11</f>
        <v/>
      </c>
      <c r="P2012" s="9">
        <f>(Data!Y2012-$E$9)*$B$12+$E$9+$B$11</f>
        <v/>
      </c>
    </row>
    <row r="2013">
      <c r="H2013" s="14">
        <f>Data!A2013</f>
        <v/>
      </c>
      <c r="I2013" s="9">
        <f>IF(Occurrence!J2013&gt;0,Occurrence!J2013*$B$6,0)</f>
        <v/>
      </c>
      <c r="J2013" s="9">
        <f>IF(Occurrence!J2013&gt;0,MAX(0,(Occurrence!J2013-$D$4)*$B$7+$D$4*$B$6),0)</f>
        <v/>
      </c>
      <c r="K2013" s="9">
        <f>IF(Occurrence!K2013&gt;0,Occurrence!K2013*$B$6,0)</f>
        <v/>
      </c>
      <c r="L2013" s="9">
        <f>IF(Occurrence!K2013&gt;0,MAX(0,(Occurrence!K2013-$E$4)*$B$7+$E$4*$B$6),0)</f>
        <v/>
      </c>
      <c r="M2013" s="9">
        <f>Data!X2013+$B$11</f>
        <v/>
      </c>
      <c r="N2013" s="9">
        <f>(Data!X2013-$D$9)*$B$12+$D$9+$B$11</f>
        <v/>
      </c>
      <c r="O2013" s="9">
        <f>Data!Y2013+$B$11</f>
        <v/>
      </c>
      <c r="P2013" s="9">
        <f>(Data!Y2013-$E$9)*$B$12+$E$9+$B$11</f>
        <v/>
      </c>
    </row>
    <row r="2014">
      <c r="H2014" s="14">
        <f>Data!A2014</f>
        <v/>
      </c>
      <c r="I2014" s="9">
        <f>IF(Occurrence!J2014&gt;0,Occurrence!J2014*$B$6,0)</f>
        <v/>
      </c>
      <c r="J2014" s="9">
        <f>IF(Occurrence!J2014&gt;0,MAX(0,(Occurrence!J2014-$D$4)*$B$7+$D$4*$B$6),0)</f>
        <v/>
      </c>
      <c r="K2014" s="9">
        <f>IF(Occurrence!K2014&gt;0,Occurrence!K2014*$B$6,0)</f>
        <v/>
      </c>
      <c r="L2014" s="9">
        <f>IF(Occurrence!K2014&gt;0,MAX(0,(Occurrence!K2014-$E$4)*$B$7+$E$4*$B$6),0)</f>
        <v/>
      </c>
      <c r="M2014" s="9">
        <f>Data!X2014+$B$11</f>
        <v/>
      </c>
      <c r="N2014" s="9">
        <f>(Data!X2014-$D$9)*$B$12+$D$9+$B$11</f>
        <v/>
      </c>
      <c r="O2014" s="9">
        <f>Data!Y2014+$B$11</f>
        <v/>
      </c>
      <c r="P2014" s="9">
        <f>(Data!Y2014-$E$9)*$B$12+$E$9+$B$11</f>
        <v/>
      </c>
    </row>
    <row r="2015">
      <c r="H2015" s="14">
        <f>Data!A2015</f>
        <v/>
      </c>
      <c r="I2015" s="9">
        <f>IF(Occurrence!J2015&gt;0,Occurrence!J2015*$B$6,0)</f>
        <v/>
      </c>
      <c r="J2015" s="9">
        <f>IF(Occurrence!J2015&gt;0,MAX(0,(Occurrence!J2015-$D$4)*$B$7+$D$4*$B$6),0)</f>
        <v/>
      </c>
      <c r="K2015" s="9">
        <f>IF(Occurrence!K2015&gt;0,Occurrence!K2015*$B$6,0)</f>
        <v/>
      </c>
      <c r="L2015" s="9">
        <f>IF(Occurrence!K2015&gt;0,MAX(0,(Occurrence!K2015-$E$4)*$B$7+$E$4*$B$6),0)</f>
        <v/>
      </c>
      <c r="M2015" s="9">
        <f>Data!X2015+$B$11</f>
        <v/>
      </c>
      <c r="N2015" s="9">
        <f>(Data!X2015-$D$9)*$B$12+$D$9+$B$11</f>
        <v/>
      </c>
      <c r="O2015" s="9">
        <f>Data!Y2015+$B$11</f>
        <v/>
      </c>
      <c r="P2015" s="9">
        <f>(Data!Y2015-$E$9)*$B$12+$E$9+$B$11</f>
        <v/>
      </c>
    </row>
    <row r="2016">
      <c r="H2016" s="14">
        <f>Data!A2016</f>
        <v/>
      </c>
      <c r="I2016" s="9">
        <f>IF(Occurrence!J2016&gt;0,Occurrence!J2016*$B$6,0)</f>
        <v/>
      </c>
      <c r="J2016" s="9">
        <f>IF(Occurrence!J2016&gt;0,MAX(0,(Occurrence!J2016-$D$4)*$B$7+$D$4*$B$6),0)</f>
        <v/>
      </c>
      <c r="K2016" s="9">
        <f>IF(Occurrence!K2016&gt;0,Occurrence!K2016*$B$6,0)</f>
        <v/>
      </c>
      <c r="L2016" s="9">
        <f>IF(Occurrence!K2016&gt;0,MAX(0,(Occurrence!K2016-$E$4)*$B$7+$E$4*$B$6),0)</f>
        <v/>
      </c>
      <c r="M2016" s="9">
        <f>Data!X2016+$B$11</f>
        <v/>
      </c>
      <c r="N2016" s="9">
        <f>(Data!X2016-$D$9)*$B$12+$D$9+$B$11</f>
        <v/>
      </c>
      <c r="O2016" s="9">
        <f>Data!Y2016+$B$11</f>
        <v/>
      </c>
      <c r="P2016" s="9">
        <f>(Data!Y2016-$E$9)*$B$12+$E$9+$B$11</f>
        <v/>
      </c>
    </row>
    <row r="2017">
      <c r="H2017" s="14">
        <f>Data!A2017</f>
        <v/>
      </c>
      <c r="I2017" s="9">
        <f>IF(Occurrence!J2017&gt;0,Occurrence!J2017*$B$6,0)</f>
        <v/>
      </c>
      <c r="J2017" s="9">
        <f>IF(Occurrence!J2017&gt;0,MAX(0,(Occurrence!J2017-$D$4)*$B$7+$D$4*$B$6),0)</f>
        <v/>
      </c>
      <c r="K2017" s="9">
        <f>IF(Occurrence!K2017&gt;0,Occurrence!K2017*$B$6,0)</f>
        <v/>
      </c>
      <c r="L2017" s="9">
        <f>IF(Occurrence!K2017&gt;0,MAX(0,(Occurrence!K2017-$E$4)*$B$7+$E$4*$B$6),0)</f>
        <v/>
      </c>
      <c r="M2017" s="9">
        <f>Data!X2017+$B$11</f>
        <v/>
      </c>
      <c r="N2017" s="9">
        <f>(Data!X2017-$D$9)*$B$12+$D$9+$B$11</f>
        <v/>
      </c>
      <c r="O2017" s="9">
        <f>Data!Y2017+$B$11</f>
        <v/>
      </c>
      <c r="P2017" s="9">
        <f>(Data!Y2017-$E$9)*$B$12+$E$9+$B$11</f>
        <v/>
      </c>
    </row>
    <row r="2018">
      <c r="H2018" s="14">
        <f>Data!A2018</f>
        <v/>
      </c>
      <c r="I2018" s="9">
        <f>IF(Occurrence!J2018&gt;0,Occurrence!J2018*$B$6,0)</f>
        <v/>
      </c>
      <c r="J2018" s="9">
        <f>IF(Occurrence!J2018&gt;0,MAX(0,(Occurrence!J2018-$D$4)*$B$7+$D$4*$B$6),0)</f>
        <v/>
      </c>
      <c r="K2018" s="9">
        <f>IF(Occurrence!K2018&gt;0,Occurrence!K2018*$B$6,0)</f>
        <v/>
      </c>
      <c r="L2018" s="9">
        <f>IF(Occurrence!K2018&gt;0,MAX(0,(Occurrence!K2018-$E$4)*$B$7+$E$4*$B$6),0)</f>
        <v/>
      </c>
      <c r="M2018" s="9">
        <f>Data!X2018+$B$11</f>
        <v/>
      </c>
      <c r="N2018" s="9">
        <f>(Data!X2018-$D$9)*$B$12+$D$9+$B$11</f>
        <v/>
      </c>
      <c r="O2018" s="9">
        <f>Data!Y2018+$B$11</f>
        <v/>
      </c>
      <c r="P2018" s="9">
        <f>(Data!Y2018-$E$9)*$B$12+$E$9+$B$11</f>
        <v/>
      </c>
    </row>
    <row r="2019">
      <c r="H2019" s="14">
        <f>Data!A2019</f>
        <v/>
      </c>
      <c r="I2019" s="9">
        <f>IF(Occurrence!J2019&gt;0,Occurrence!J2019*$B$6,0)</f>
        <v/>
      </c>
      <c r="J2019" s="9">
        <f>IF(Occurrence!J2019&gt;0,MAX(0,(Occurrence!J2019-$D$4)*$B$7+$D$4*$B$6),0)</f>
        <v/>
      </c>
      <c r="K2019" s="9">
        <f>IF(Occurrence!K2019&gt;0,Occurrence!K2019*$B$6,0)</f>
        <v/>
      </c>
      <c r="L2019" s="9">
        <f>IF(Occurrence!K2019&gt;0,MAX(0,(Occurrence!K2019-$E$4)*$B$7+$E$4*$B$6),0)</f>
        <v/>
      </c>
      <c r="M2019" s="9">
        <f>Data!X2019+$B$11</f>
        <v/>
      </c>
      <c r="N2019" s="9">
        <f>(Data!X2019-$D$9)*$B$12+$D$9+$B$11</f>
        <v/>
      </c>
      <c r="O2019" s="9">
        <f>Data!Y2019+$B$11</f>
        <v/>
      </c>
      <c r="P2019" s="9">
        <f>(Data!Y2019-$E$9)*$B$12+$E$9+$B$11</f>
        <v/>
      </c>
    </row>
    <row r="2020">
      <c r="H2020" s="14">
        <f>Data!A2020</f>
        <v/>
      </c>
      <c r="I2020" s="9">
        <f>IF(Occurrence!J2020&gt;0,Occurrence!J2020*$B$6,0)</f>
        <v/>
      </c>
      <c r="J2020" s="9">
        <f>IF(Occurrence!J2020&gt;0,MAX(0,(Occurrence!J2020-$D$4)*$B$7+$D$4*$B$6),0)</f>
        <v/>
      </c>
      <c r="K2020" s="9">
        <f>IF(Occurrence!K2020&gt;0,Occurrence!K2020*$B$6,0)</f>
        <v/>
      </c>
      <c r="L2020" s="9">
        <f>IF(Occurrence!K2020&gt;0,MAX(0,(Occurrence!K2020-$E$4)*$B$7+$E$4*$B$6),0)</f>
        <v/>
      </c>
      <c r="M2020" s="9">
        <f>Data!X2020+$B$11</f>
        <v/>
      </c>
      <c r="N2020" s="9">
        <f>(Data!X2020-$D$9)*$B$12+$D$9+$B$11</f>
        <v/>
      </c>
      <c r="O2020" s="9">
        <f>Data!Y2020+$B$11</f>
        <v/>
      </c>
      <c r="P2020" s="9">
        <f>(Data!Y2020-$E$9)*$B$12+$E$9+$B$11</f>
        <v/>
      </c>
    </row>
    <row r="2021">
      <c r="H2021" s="14">
        <f>Data!A2021</f>
        <v/>
      </c>
      <c r="I2021" s="9">
        <f>IF(Occurrence!J2021&gt;0,Occurrence!J2021*$B$6,0)</f>
        <v/>
      </c>
      <c r="J2021" s="9">
        <f>IF(Occurrence!J2021&gt;0,MAX(0,(Occurrence!J2021-$D$4)*$B$7+$D$4*$B$6),0)</f>
        <v/>
      </c>
      <c r="K2021" s="9">
        <f>IF(Occurrence!K2021&gt;0,Occurrence!K2021*$B$6,0)</f>
        <v/>
      </c>
      <c r="L2021" s="9">
        <f>IF(Occurrence!K2021&gt;0,MAX(0,(Occurrence!K2021-$E$4)*$B$7+$E$4*$B$6),0)</f>
        <v/>
      </c>
      <c r="M2021" s="9">
        <f>Data!X2021+$B$11</f>
        <v/>
      </c>
      <c r="N2021" s="9">
        <f>(Data!X2021-$D$9)*$B$12+$D$9+$B$11</f>
        <v/>
      </c>
      <c r="O2021" s="9">
        <f>Data!Y2021+$B$11</f>
        <v/>
      </c>
      <c r="P2021" s="9">
        <f>(Data!Y2021-$E$9)*$B$12+$E$9+$B$11</f>
        <v/>
      </c>
    </row>
    <row r="2022">
      <c r="H2022" s="14">
        <f>Data!A2022</f>
        <v/>
      </c>
      <c r="I2022" s="9">
        <f>IF(Occurrence!J2022&gt;0,Occurrence!J2022*$B$6,0)</f>
        <v/>
      </c>
      <c r="J2022" s="9">
        <f>IF(Occurrence!J2022&gt;0,MAX(0,(Occurrence!J2022-$D$4)*$B$7+$D$4*$B$6),0)</f>
        <v/>
      </c>
      <c r="K2022" s="9">
        <f>IF(Occurrence!K2022&gt;0,Occurrence!K2022*$B$6,0)</f>
        <v/>
      </c>
      <c r="L2022" s="9">
        <f>IF(Occurrence!K2022&gt;0,MAX(0,(Occurrence!K2022-$E$4)*$B$7+$E$4*$B$6),0)</f>
        <v/>
      </c>
      <c r="M2022" s="9">
        <f>Data!X2022+$B$11</f>
        <v/>
      </c>
      <c r="N2022" s="9">
        <f>(Data!X2022-$D$9)*$B$12+$D$9+$B$11</f>
        <v/>
      </c>
      <c r="O2022" s="9">
        <f>Data!Y2022+$B$11</f>
        <v/>
      </c>
      <c r="P2022" s="9">
        <f>(Data!Y2022-$E$9)*$B$12+$E$9+$B$11</f>
        <v/>
      </c>
    </row>
    <row r="2023">
      <c r="H2023" s="14">
        <f>Data!A2023</f>
        <v/>
      </c>
      <c r="I2023" s="9">
        <f>IF(Occurrence!J2023&gt;0,Occurrence!J2023*$B$6,0)</f>
        <v/>
      </c>
      <c r="J2023" s="9">
        <f>IF(Occurrence!J2023&gt;0,MAX(0,(Occurrence!J2023-$D$4)*$B$7+$D$4*$B$6),0)</f>
        <v/>
      </c>
      <c r="K2023" s="9">
        <f>IF(Occurrence!K2023&gt;0,Occurrence!K2023*$B$6,0)</f>
        <v/>
      </c>
      <c r="L2023" s="9">
        <f>IF(Occurrence!K2023&gt;0,MAX(0,(Occurrence!K2023-$E$4)*$B$7+$E$4*$B$6),0)</f>
        <v/>
      </c>
      <c r="M2023" s="9">
        <f>Data!X2023+$B$11</f>
        <v/>
      </c>
      <c r="N2023" s="9">
        <f>(Data!X2023-$D$9)*$B$12+$D$9+$B$11</f>
        <v/>
      </c>
      <c r="O2023" s="9">
        <f>Data!Y2023+$B$11</f>
        <v/>
      </c>
      <c r="P2023" s="9">
        <f>(Data!Y2023-$E$9)*$B$12+$E$9+$B$11</f>
        <v/>
      </c>
    </row>
    <row r="2024">
      <c r="H2024" s="14">
        <f>Data!A2024</f>
        <v/>
      </c>
      <c r="I2024" s="9">
        <f>IF(Occurrence!J2024&gt;0,Occurrence!J2024*$B$6,0)</f>
        <v/>
      </c>
      <c r="J2024" s="9">
        <f>IF(Occurrence!J2024&gt;0,MAX(0,(Occurrence!J2024-$D$4)*$B$7+$D$4*$B$6),0)</f>
        <v/>
      </c>
      <c r="K2024" s="9">
        <f>IF(Occurrence!K2024&gt;0,Occurrence!K2024*$B$6,0)</f>
        <v/>
      </c>
      <c r="L2024" s="9">
        <f>IF(Occurrence!K2024&gt;0,MAX(0,(Occurrence!K2024-$E$4)*$B$7+$E$4*$B$6),0)</f>
        <v/>
      </c>
      <c r="M2024" s="9">
        <f>Data!X2024+$B$11</f>
        <v/>
      </c>
      <c r="N2024" s="9">
        <f>(Data!X2024-$D$9)*$B$12+$D$9+$B$11</f>
        <v/>
      </c>
      <c r="O2024" s="9">
        <f>Data!Y2024+$B$11</f>
        <v/>
      </c>
      <c r="P2024" s="9">
        <f>(Data!Y2024-$E$9)*$B$12+$E$9+$B$11</f>
        <v/>
      </c>
    </row>
    <row r="2025">
      <c r="H2025" s="14">
        <f>Data!A2025</f>
        <v/>
      </c>
      <c r="I2025" s="9">
        <f>IF(Occurrence!J2025&gt;0,Occurrence!J2025*$B$6,0)</f>
        <v/>
      </c>
      <c r="J2025" s="9">
        <f>IF(Occurrence!J2025&gt;0,MAX(0,(Occurrence!J2025-$D$4)*$B$7+$D$4*$B$6),0)</f>
        <v/>
      </c>
      <c r="K2025" s="9">
        <f>IF(Occurrence!K2025&gt;0,Occurrence!K2025*$B$6,0)</f>
        <v/>
      </c>
      <c r="L2025" s="9">
        <f>IF(Occurrence!K2025&gt;0,MAX(0,(Occurrence!K2025-$E$4)*$B$7+$E$4*$B$6),0)</f>
        <v/>
      </c>
      <c r="M2025" s="9">
        <f>Data!X2025+$B$11</f>
        <v/>
      </c>
      <c r="N2025" s="9">
        <f>(Data!X2025-$D$9)*$B$12+$D$9+$B$11</f>
        <v/>
      </c>
      <c r="O2025" s="9">
        <f>Data!Y2025+$B$11</f>
        <v/>
      </c>
      <c r="P2025" s="9">
        <f>(Data!Y2025-$E$9)*$B$12+$E$9+$B$11</f>
        <v/>
      </c>
    </row>
    <row r="2026">
      <c r="H2026" s="14">
        <f>Data!A2026</f>
        <v/>
      </c>
      <c r="I2026" s="9">
        <f>IF(Occurrence!J2026&gt;0,Occurrence!J2026*$B$6,0)</f>
        <v/>
      </c>
      <c r="J2026" s="9">
        <f>IF(Occurrence!J2026&gt;0,MAX(0,(Occurrence!J2026-$D$4)*$B$7+$D$4*$B$6),0)</f>
        <v/>
      </c>
      <c r="K2026" s="9">
        <f>IF(Occurrence!K2026&gt;0,Occurrence!K2026*$B$6,0)</f>
        <v/>
      </c>
      <c r="L2026" s="9">
        <f>IF(Occurrence!K2026&gt;0,MAX(0,(Occurrence!K2026-$E$4)*$B$7+$E$4*$B$6),0)</f>
        <v/>
      </c>
      <c r="M2026" s="9">
        <f>Data!X2026+$B$11</f>
        <v/>
      </c>
      <c r="N2026" s="9">
        <f>(Data!X2026-$D$9)*$B$12+$D$9+$B$11</f>
        <v/>
      </c>
      <c r="O2026" s="9">
        <f>Data!Y2026+$B$11</f>
        <v/>
      </c>
      <c r="P2026" s="9">
        <f>(Data!Y2026-$E$9)*$B$12+$E$9+$B$11</f>
        <v/>
      </c>
    </row>
    <row r="2027">
      <c r="H2027" s="14">
        <f>Data!A2027</f>
        <v/>
      </c>
      <c r="I2027" s="9">
        <f>IF(Occurrence!J2027&gt;0,Occurrence!J2027*$B$6,0)</f>
        <v/>
      </c>
      <c r="J2027" s="9">
        <f>IF(Occurrence!J2027&gt;0,MAX(0,(Occurrence!J2027-$D$4)*$B$7+$D$4*$B$6),0)</f>
        <v/>
      </c>
      <c r="K2027" s="9">
        <f>IF(Occurrence!K2027&gt;0,Occurrence!K2027*$B$6,0)</f>
        <v/>
      </c>
      <c r="L2027" s="9">
        <f>IF(Occurrence!K2027&gt;0,MAX(0,(Occurrence!K2027-$E$4)*$B$7+$E$4*$B$6),0)</f>
        <v/>
      </c>
      <c r="M2027" s="9">
        <f>Data!X2027+$B$11</f>
        <v/>
      </c>
      <c r="N2027" s="9">
        <f>(Data!X2027-$D$9)*$B$12+$D$9+$B$11</f>
        <v/>
      </c>
      <c r="O2027" s="9">
        <f>Data!Y2027+$B$11</f>
        <v/>
      </c>
      <c r="P2027" s="9">
        <f>(Data!Y2027-$E$9)*$B$12+$E$9+$B$11</f>
        <v/>
      </c>
    </row>
    <row r="2028">
      <c r="H2028" s="14">
        <f>Data!A2028</f>
        <v/>
      </c>
      <c r="I2028" s="9">
        <f>IF(Occurrence!J2028&gt;0,Occurrence!J2028*$B$6,0)</f>
        <v/>
      </c>
      <c r="J2028" s="9">
        <f>IF(Occurrence!J2028&gt;0,MAX(0,(Occurrence!J2028-$D$4)*$B$7+$D$4*$B$6),0)</f>
        <v/>
      </c>
      <c r="K2028" s="9">
        <f>IF(Occurrence!K2028&gt;0,Occurrence!K2028*$B$6,0)</f>
        <v/>
      </c>
      <c r="L2028" s="9">
        <f>IF(Occurrence!K2028&gt;0,MAX(0,(Occurrence!K2028-$E$4)*$B$7+$E$4*$B$6),0)</f>
        <v/>
      </c>
      <c r="M2028" s="9">
        <f>Data!X2028+$B$11</f>
        <v/>
      </c>
      <c r="N2028" s="9">
        <f>(Data!X2028-$D$9)*$B$12+$D$9+$B$11</f>
        <v/>
      </c>
      <c r="O2028" s="9">
        <f>Data!Y2028+$B$11</f>
        <v/>
      </c>
      <c r="P2028" s="9">
        <f>(Data!Y2028-$E$9)*$B$12+$E$9+$B$11</f>
        <v/>
      </c>
    </row>
    <row r="2029">
      <c r="H2029" s="14">
        <f>Data!A2029</f>
        <v/>
      </c>
      <c r="I2029" s="9">
        <f>IF(Occurrence!J2029&gt;0,Occurrence!J2029*$B$6,0)</f>
        <v/>
      </c>
      <c r="J2029" s="9">
        <f>IF(Occurrence!J2029&gt;0,MAX(0,(Occurrence!J2029-$D$4)*$B$7+$D$4*$B$6),0)</f>
        <v/>
      </c>
      <c r="K2029" s="9">
        <f>IF(Occurrence!K2029&gt;0,Occurrence!K2029*$B$6,0)</f>
        <v/>
      </c>
      <c r="L2029" s="9">
        <f>IF(Occurrence!K2029&gt;0,MAX(0,(Occurrence!K2029-$E$4)*$B$7+$E$4*$B$6),0)</f>
        <v/>
      </c>
      <c r="M2029" s="9">
        <f>Data!X2029+$B$11</f>
        <v/>
      </c>
      <c r="N2029" s="9">
        <f>(Data!X2029-$D$9)*$B$12+$D$9+$B$11</f>
        <v/>
      </c>
      <c r="O2029" s="9">
        <f>Data!Y2029+$B$11</f>
        <v/>
      </c>
      <c r="P2029" s="9">
        <f>(Data!Y2029-$E$9)*$B$12+$E$9+$B$11</f>
        <v/>
      </c>
    </row>
    <row r="2030">
      <c r="H2030" s="14">
        <f>Data!A2030</f>
        <v/>
      </c>
      <c r="I2030" s="9">
        <f>IF(Occurrence!J2030&gt;0,Occurrence!J2030*$B$6,0)</f>
        <v/>
      </c>
      <c r="J2030" s="9">
        <f>IF(Occurrence!J2030&gt;0,MAX(0,(Occurrence!J2030-$D$4)*$B$7+$D$4*$B$6),0)</f>
        <v/>
      </c>
      <c r="K2030" s="9">
        <f>IF(Occurrence!K2030&gt;0,Occurrence!K2030*$B$6,0)</f>
        <v/>
      </c>
      <c r="L2030" s="9">
        <f>IF(Occurrence!K2030&gt;0,MAX(0,(Occurrence!K2030-$E$4)*$B$7+$E$4*$B$6),0)</f>
        <v/>
      </c>
      <c r="M2030" s="9">
        <f>Data!X2030+$B$11</f>
        <v/>
      </c>
      <c r="N2030" s="9">
        <f>(Data!X2030-$D$9)*$B$12+$D$9+$B$11</f>
        <v/>
      </c>
      <c r="O2030" s="9">
        <f>Data!Y2030+$B$11</f>
        <v/>
      </c>
      <c r="P2030" s="9">
        <f>(Data!Y2030-$E$9)*$B$12+$E$9+$B$11</f>
        <v/>
      </c>
    </row>
    <row r="2031">
      <c r="H2031" s="14">
        <f>Data!A2031</f>
        <v/>
      </c>
      <c r="I2031" s="9">
        <f>IF(Occurrence!J2031&gt;0,Occurrence!J2031*$B$6,0)</f>
        <v/>
      </c>
      <c r="J2031" s="9">
        <f>IF(Occurrence!J2031&gt;0,MAX(0,(Occurrence!J2031-$D$4)*$B$7+$D$4*$B$6),0)</f>
        <v/>
      </c>
      <c r="K2031" s="9">
        <f>IF(Occurrence!K2031&gt;0,Occurrence!K2031*$B$6,0)</f>
        <v/>
      </c>
      <c r="L2031" s="9">
        <f>IF(Occurrence!K2031&gt;0,MAX(0,(Occurrence!K2031-$E$4)*$B$7+$E$4*$B$6),0)</f>
        <v/>
      </c>
      <c r="M2031" s="9">
        <f>Data!X2031+$B$11</f>
        <v/>
      </c>
      <c r="N2031" s="9">
        <f>(Data!X2031-$D$9)*$B$12+$D$9+$B$11</f>
        <v/>
      </c>
      <c r="O2031" s="9">
        <f>Data!Y2031+$B$11</f>
        <v/>
      </c>
      <c r="P2031" s="9">
        <f>(Data!Y2031-$E$9)*$B$12+$E$9+$B$11</f>
        <v/>
      </c>
    </row>
    <row r="2032">
      <c r="H2032" s="14">
        <f>Data!A2032</f>
        <v/>
      </c>
      <c r="I2032" s="9">
        <f>IF(Occurrence!J2032&gt;0,Occurrence!J2032*$B$6,0)</f>
        <v/>
      </c>
      <c r="J2032" s="9">
        <f>IF(Occurrence!J2032&gt;0,MAX(0,(Occurrence!J2032-$D$4)*$B$7+$D$4*$B$6),0)</f>
        <v/>
      </c>
      <c r="K2032" s="9">
        <f>IF(Occurrence!K2032&gt;0,Occurrence!K2032*$B$6,0)</f>
        <v/>
      </c>
      <c r="L2032" s="9">
        <f>IF(Occurrence!K2032&gt;0,MAX(0,(Occurrence!K2032-$E$4)*$B$7+$E$4*$B$6),0)</f>
        <v/>
      </c>
      <c r="M2032" s="9">
        <f>Data!X2032+$B$11</f>
        <v/>
      </c>
      <c r="N2032" s="9">
        <f>(Data!X2032-$D$9)*$B$12+$D$9+$B$11</f>
        <v/>
      </c>
      <c r="O2032" s="9">
        <f>Data!Y2032+$B$11</f>
        <v/>
      </c>
      <c r="P2032" s="9">
        <f>(Data!Y2032-$E$9)*$B$12+$E$9+$B$11</f>
        <v/>
      </c>
    </row>
    <row r="2033">
      <c r="H2033" s="14">
        <f>Data!A2033</f>
        <v/>
      </c>
      <c r="I2033" s="9">
        <f>IF(Occurrence!J2033&gt;0,Occurrence!J2033*$B$6,0)</f>
        <v/>
      </c>
      <c r="J2033" s="9">
        <f>IF(Occurrence!J2033&gt;0,MAX(0,(Occurrence!J2033-$D$4)*$B$7+$D$4*$B$6),0)</f>
        <v/>
      </c>
      <c r="K2033" s="9">
        <f>IF(Occurrence!K2033&gt;0,Occurrence!K2033*$B$6,0)</f>
        <v/>
      </c>
      <c r="L2033" s="9">
        <f>IF(Occurrence!K2033&gt;0,MAX(0,(Occurrence!K2033-$E$4)*$B$7+$E$4*$B$6),0)</f>
        <v/>
      </c>
      <c r="M2033" s="9">
        <f>Data!X2033+$B$11</f>
        <v/>
      </c>
      <c r="N2033" s="9">
        <f>(Data!X2033-$D$9)*$B$12+$D$9+$B$11</f>
        <v/>
      </c>
      <c r="O2033" s="9">
        <f>Data!Y2033+$B$11</f>
        <v/>
      </c>
      <c r="P2033" s="9">
        <f>(Data!Y2033-$E$9)*$B$12+$E$9+$B$11</f>
        <v/>
      </c>
    </row>
    <row r="2034">
      <c r="H2034" s="14">
        <f>Data!A2034</f>
        <v/>
      </c>
      <c r="I2034" s="9">
        <f>IF(Occurrence!J2034&gt;0,Occurrence!J2034*$B$6,0)</f>
        <v/>
      </c>
      <c r="J2034" s="9">
        <f>IF(Occurrence!J2034&gt;0,MAX(0,(Occurrence!J2034-$D$4)*$B$7+$D$4*$B$6),0)</f>
        <v/>
      </c>
      <c r="K2034" s="9">
        <f>IF(Occurrence!K2034&gt;0,Occurrence!K2034*$B$6,0)</f>
        <v/>
      </c>
      <c r="L2034" s="9">
        <f>IF(Occurrence!K2034&gt;0,MAX(0,(Occurrence!K2034-$E$4)*$B$7+$E$4*$B$6),0)</f>
        <v/>
      </c>
      <c r="M2034" s="9">
        <f>Data!X2034+$B$11</f>
        <v/>
      </c>
      <c r="N2034" s="9">
        <f>(Data!X2034-$D$9)*$B$12+$D$9+$B$11</f>
        <v/>
      </c>
      <c r="O2034" s="9">
        <f>Data!Y2034+$B$11</f>
        <v/>
      </c>
      <c r="P2034" s="9">
        <f>(Data!Y2034-$E$9)*$B$12+$E$9+$B$11</f>
        <v/>
      </c>
    </row>
    <row r="2035">
      <c r="H2035" s="14">
        <f>Data!A2035</f>
        <v/>
      </c>
      <c r="I2035" s="9">
        <f>IF(Occurrence!J2035&gt;0,Occurrence!J2035*$B$6,0)</f>
        <v/>
      </c>
      <c r="J2035" s="9">
        <f>IF(Occurrence!J2035&gt;0,MAX(0,(Occurrence!J2035-$D$4)*$B$7+$D$4*$B$6),0)</f>
        <v/>
      </c>
      <c r="K2035" s="9">
        <f>IF(Occurrence!K2035&gt;0,Occurrence!K2035*$B$6,0)</f>
        <v/>
      </c>
      <c r="L2035" s="9">
        <f>IF(Occurrence!K2035&gt;0,MAX(0,(Occurrence!K2035-$E$4)*$B$7+$E$4*$B$6),0)</f>
        <v/>
      </c>
      <c r="M2035" s="9">
        <f>Data!X2035+$B$11</f>
        <v/>
      </c>
      <c r="N2035" s="9">
        <f>(Data!X2035-$D$9)*$B$12+$D$9+$B$11</f>
        <v/>
      </c>
      <c r="O2035" s="9">
        <f>Data!Y2035+$B$11</f>
        <v/>
      </c>
      <c r="P2035" s="9">
        <f>(Data!Y2035-$E$9)*$B$12+$E$9+$B$11</f>
        <v/>
      </c>
    </row>
    <row r="2036">
      <c r="H2036" s="14">
        <f>Data!A2036</f>
        <v/>
      </c>
      <c r="I2036" s="9">
        <f>IF(Occurrence!J2036&gt;0,Occurrence!J2036*$B$6,0)</f>
        <v/>
      </c>
      <c r="J2036" s="9">
        <f>IF(Occurrence!J2036&gt;0,MAX(0,(Occurrence!J2036-$D$4)*$B$7+$D$4*$B$6),0)</f>
        <v/>
      </c>
      <c r="K2036" s="9">
        <f>IF(Occurrence!K2036&gt;0,Occurrence!K2036*$B$6,0)</f>
        <v/>
      </c>
      <c r="L2036" s="9">
        <f>IF(Occurrence!K2036&gt;0,MAX(0,(Occurrence!K2036-$E$4)*$B$7+$E$4*$B$6),0)</f>
        <v/>
      </c>
      <c r="M2036" s="9">
        <f>Data!X2036+$B$11</f>
        <v/>
      </c>
      <c r="N2036" s="9">
        <f>(Data!X2036-$D$9)*$B$12+$D$9+$B$11</f>
        <v/>
      </c>
      <c r="O2036" s="9">
        <f>Data!Y2036+$B$11</f>
        <v/>
      </c>
      <c r="P2036" s="9">
        <f>(Data!Y2036-$E$9)*$B$12+$E$9+$B$11</f>
        <v/>
      </c>
    </row>
    <row r="2037">
      <c r="H2037" s="14">
        <f>Data!A2037</f>
        <v/>
      </c>
      <c r="I2037" s="9">
        <f>IF(Occurrence!J2037&gt;0,Occurrence!J2037*$B$6,0)</f>
        <v/>
      </c>
      <c r="J2037" s="9">
        <f>IF(Occurrence!J2037&gt;0,MAX(0,(Occurrence!J2037-$D$4)*$B$7+$D$4*$B$6),0)</f>
        <v/>
      </c>
      <c r="K2037" s="9">
        <f>IF(Occurrence!K2037&gt;0,Occurrence!K2037*$B$6,0)</f>
        <v/>
      </c>
      <c r="L2037" s="9">
        <f>IF(Occurrence!K2037&gt;0,MAX(0,(Occurrence!K2037-$E$4)*$B$7+$E$4*$B$6),0)</f>
        <v/>
      </c>
      <c r="M2037" s="9">
        <f>Data!X2037+$B$11</f>
        <v/>
      </c>
      <c r="N2037" s="9">
        <f>(Data!X2037-$D$9)*$B$12+$D$9+$B$11</f>
        <v/>
      </c>
      <c r="O2037" s="9">
        <f>Data!Y2037+$B$11</f>
        <v/>
      </c>
      <c r="P2037" s="9">
        <f>(Data!Y2037-$E$9)*$B$12+$E$9+$B$11</f>
        <v/>
      </c>
    </row>
    <row r="2038">
      <c r="H2038" s="14">
        <f>Data!A2038</f>
        <v/>
      </c>
      <c r="I2038" s="9">
        <f>IF(Occurrence!J2038&gt;0,Occurrence!J2038*$B$6,0)</f>
        <v/>
      </c>
      <c r="J2038" s="9">
        <f>IF(Occurrence!J2038&gt;0,MAX(0,(Occurrence!J2038-$D$4)*$B$7+$D$4*$B$6),0)</f>
        <v/>
      </c>
      <c r="K2038" s="9">
        <f>IF(Occurrence!K2038&gt;0,Occurrence!K2038*$B$6,0)</f>
        <v/>
      </c>
      <c r="L2038" s="9">
        <f>IF(Occurrence!K2038&gt;0,MAX(0,(Occurrence!K2038-$E$4)*$B$7+$E$4*$B$6),0)</f>
        <v/>
      </c>
      <c r="M2038" s="9">
        <f>Data!X2038+$B$11</f>
        <v/>
      </c>
      <c r="N2038" s="9">
        <f>(Data!X2038-$D$9)*$B$12+$D$9+$B$11</f>
        <v/>
      </c>
      <c r="O2038" s="9">
        <f>Data!Y2038+$B$11</f>
        <v/>
      </c>
      <c r="P2038" s="9">
        <f>(Data!Y2038-$E$9)*$B$12+$E$9+$B$11</f>
        <v/>
      </c>
    </row>
    <row r="2039">
      <c r="H2039" s="14">
        <f>Data!A2039</f>
        <v/>
      </c>
      <c r="I2039" s="9">
        <f>IF(Occurrence!J2039&gt;0,Occurrence!J2039*$B$6,0)</f>
        <v/>
      </c>
      <c r="J2039" s="9">
        <f>IF(Occurrence!J2039&gt;0,MAX(0,(Occurrence!J2039-$D$4)*$B$7+$D$4*$B$6),0)</f>
        <v/>
      </c>
      <c r="K2039" s="9">
        <f>IF(Occurrence!K2039&gt;0,Occurrence!K2039*$B$6,0)</f>
        <v/>
      </c>
      <c r="L2039" s="9">
        <f>IF(Occurrence!K2039&gt;0,MAX(0,(Occurrence!K2039-$E$4)*$B$7+$E$4*$B$6),0)</f>
        <v/>
      </c>
      <c r="M2039" s="9">
        <f>Data!X2039+$B$11</f>
        <v/>
      </c>
      <c r="N2039" s="9">
        <f>(Data!X2039-$D$9)*$B$12+$D$9+$B$11</f>
        <v/>
      </c>
      <c r="O2039" s="9">
        <f>Data!Y2039+$B$11</f>
        <v/>
      </c>
      <c r="P2039" s="9">
        <f>(Data!Y2039-$E$9)*$B$12+$E$9+$B$11</f>
        <v/>
      </c>
    </row>
    <row r="2040">
      <c r="H2040" s="14">
        <f>Data!A2040</f>
        <v/>
      </c>
      <c r="I2040" s="9">
        <f>IF(Occurrence!J2040&gt;0,Occurrence!J2040*$B$6,0)</f>
        <v/>
      </c>
      <c r="J2040" s="9">
        <f>IF(Occurrence!J2040&gt;0,MAX(0,(Occurrence!J2040-$D$4)*$B$7+$D$4*$B$6),0)</f>
        <v/>
      </c>
      <c r="K2040" s="9">
        <f>IF(Occurrence!K2040&gt;0,Occurrence!K2040*$B$6,0)</f>
        <v/>
      </c>
      <c r="L2040" s="9">
        <f>IF(Occurrence!K2040&gt;0,MAX(0,(Occurrence!K2040-$E$4)*$B$7+$E$4*$B$6),0)</f>
        <v/>
      </c>
      <c r="M2040" s="9">
        <f>Data!X2040+$B$11</f>
        <v/>
      </c>
      <c r="N2040" s="9">
        <f>(Data!X2040-$D$9)*$B$12+$D$9+$B$11</f>
        <v/>
      </c>
      <c r="O2040" s="9">
        <f>Data!Y2040+$B$11</f>
        <v/>
      </c>
      <c r="P2040" s="9">
        <f>(Data!Y2040-$E$9)*$B$12+$E$9+$B$11</f>
        <v/>
      </c>
    </row>
    <row r="2041">
      <c r="H2041" s="14">
        <f>Data!A2041</f>
        <v/>
      </c>
      <c r="I2041" s="9">
        <f>IF(Occurrence!J2041&gt;0,Occurrence!J2041*$B$6,0)</f>
        <v/>
      </c>
      <c r="J2041" s="9">
        <f>IF(Occurrence!J2041&gt;0,MAX(0,(Occurrence!J2041-$D$4)*$B$7+$D$4*$B$6),0)</f>
        <v/>
      </c>
      <c r="K2041" s="9">
        <f>IF(Occurrence!K2041&gt;0,Occurrence!K2041*$B$6,0)</f>
        <v/>
      </c>
      <c r="L2041" s="9">
        <f>IF(Occurrence!K2041&gt;0,MAX(0,(Occurrence!K2041-$E$4)*$B$7+$E$4*$B$6),0)</f>
        <v/>
      </c>
      <c r="M2041" s="9">
        <f>Data!X2041+$B$11</f>
        <v/>
      </c>
      <c r="N2041" s="9">
        <f>(Data!X2041-$D$9)*$B$12+$D$9+$B$11</f>
        <v/>
      </c>
      <c r="O2041" s="9">
        <f>Data!Y2041+$B$11</f>
        <v/>
      </c>
      <c r="P2041" s="9">
        <f>(Data!Y2041-$E$9)*$B$12+$E$9+$B$11</f>
        <v/>
      </c>
    </row>
    <row r="2042">
      <c r="H2042" s="14">
        <f>Data!A2042</f>
        <v/>
      </c>
      <c r="I2042" s="9">
        <f>IF(Occurrence!J2042&gt;0,Occurrence!J2042*$B$6,0)</f>
        <v/>
      </c>
      <c r="J2042" s="9">
        <f>IF(Occurrence!J2042&gt;0,MAX(0,(Occurrence!J2042-$D$4)*$B$7+$D$4*$B$6),0)</f>
        <v/>
      </c>
      <c r="K2042" s="9">
        <f>IF(Occurrence!K2042&gt;0,Occurrence!K2042*$B$6,0)</f>
        <v/>
      </c>
      <c r="L2042" s="9">
        <f>IF(Occurrence!K2042&gt;0,MAX(0,(Occurrence!K2042-$E$4)*$B$7+$E$4*$B$6),0)</f>
        <v/>
      </c>
      <c r="M2042" s="9">
        <f>Data!X2042+$B$11</f>
        <v/>
      </c>
      <c r="N2042" s="9">
        <f>(Data!X2042-$D$9)*$B$12+$D$9+$B$11</f>
        <v/>
      </c>
      <c r="O2042" s="9">
        <f>Data!Y2042+$B$11</f>
        <v/>
      </c>
      <c r="P2042" s="9">
        <f>(Data!Y2042-$E$9)*$B$12+$E$9+$B$11</f>
        <v/>
      </c>
    </row>
    <row r="2043">
      <c r="H2043" s="14">
        <f>Data!A2043</f>
        <v/>
      </c>
      <c r="I2043" s="9">
        <f>IF(Occurrence!J2043&gt;0,Occurrence!J2043*$B$6,0)</f>
        <v/>
      </c>
      <c r="J2043" s="9">
        <f>IF(Occurrence!J2043&gt;0,MAX(0,(Occurrence!J2043-$D$4)*$B$7+$D$4*$B$6),0)</f>
        <v/>
      </c>
      <c r="K2043" s="9">
        <f>IF(Occurrence!K2043&gt;0,Occurrence!K2043*$B$6,0)</f>
        <v/>
      </c>
      <c r="L2043" s="9">
        <f>IF(Occurrence!K2043&gt;0,MAX(0,(Occurrence!K2043-$E$4)*$B$7+$E$4*$B$6),0)</f>
        <v/>
      </c>
      <c r="M2043" s="9">
        <f>Data!X2043+$B$11</f>
        <v/>
      </c>
      <c r="N2043" s="9">
        <f>(Data!X2043-$D$9)*$B$12+$D$9+$B$11</f>
        <v/>
      </c>
      <c r="O2043" s="9">
        <f>Data!Y2043+$B$11</f>
        <v/>
      </c>
      <c r="P2043" s="9">
        <f>(Data!Y2043-$E$9)*$B$12+$E$9+$B$11</f>
        <v/>
      </c>
    </row>
    <row r="2044">
      <c r="H2044" s="14">
        <f>Data!A2044</f>
        <v/>
      </c>
      <c r="I2044" s="9">
        <f>IF(Occurrence!J2044&gt;0,Occurrence!J2044*$B$6,0)</f>
        <v/>
      </c>
      <c r="J2044" s="9">
        <f>IF(Occurrence!J2044&gt;0,MAX(0,(Occurrence!J2044-$D$4)*$B$7+$D$4*$B$6),0)</f>
        <v/>
      </c>
      <c r="K2044" s="9">
        <f>IF(Occurrence!K2044&gt;0,Occurrence!K2044*$B$6,0)</f>
        <v/>
      </c>
      <c r="L2044" s="9">
        <f>IF(Occurrence!K2044&gt;0,MAX(0,(Occurrence!K2044-$E$4)*$B$7+$E$4*$B$6),0)</f>
        <v/>
      </c>
      <c r="M2044" s="9">
        <f>Data!X2044+$B$11</f>
        <v/>
      </c>
      <c r="N2044" s="9">
        <f>(Data!X2044-$D$9)*$B$12+$D$9+$B$11</f>
        <v/>
      </c>
      <c r="O2044" s="9">
        <f>Data!Y2044+$B$11</f>
        <v/>
      </c>
      <c r="P2044" s="9">
        <f>(Data!Y2044-$E$9)*$B$12+$E$9+$B$11</f>
        <v/>
      </c>
    </row>
    <row r="2045">
      <c r="H2045" s="14">
        <f>Data!A2045</f>
        <v/>
      </c>
      <c r="I2045" s="9">
        <f>IF(Occurrence!J2045&gt;0,Occurrence!J2045*$B$6,0)</f>
        <v/>
      </c>
      <c r="J2045" s="9">
        <f>IF(Occurrence!J2045&gt;0,MAX(0,(Occurrence!J2045-$D$4)*$B$7+$D$4*$B$6),0)</f>
        <v/>
      </c>
      <c r="K2045" s="9">
        <f>IF(Occurrence!K2045&gt;0,Occurrence!K2045*$B$6,0)</f>
        <v/>
      </c>
      <c r="L2045" s="9">
        <f>IF(Occurrence!K2045&gt;0,MAX(0,(Occurrence!K2045-$E$4)*$B$7+$E$4*$B$6),0)</f>
        <v/>
      </c>
      <c r="M2045" s="9">
        <f>Data!X2045+$B$11</f>
        <v/>
      </c>
      <c r="N2045" s="9">
        <f>(Data!X2045-$D$9)*$B$12+$D$9+$B$11</f>
        <v/>
      </c>
      <c r="O2045" s="9">
        <f>Data!Y2045+$B$11</f>
        <v/>
      </c>
      <c r="P2045" s="9">
        <f>(Data!Y2045-$E$9)*$B$12+$E$9+$B$11</f>
        <v/>
      </c>
    </row>
    <row r="2046">
      <c r="H2046" s="14">
        <f>Data!A2046</f>
        <v/>
      </c>
      <c r="I2046" s="9">
        <f>IF(Occurrence!J2046&gt;0,Occurrence!J2046*$B$6,0)</f>
        <v/>
      </c>
      <c r="J2046" s="9">
        <f>IF(Occurrence!J2046&gt;0,MAX(0,(Occurrence!J2046-$D$4)*$B$7+$D$4*$B$6),0)</f>
        <v/>
      </c>
      <c r="K2046" s="9">
        <f>IF(Occurrence!K2046&gt;0,Occurrence!K2046*$B$6,0)</f>
        <v/>
      </c>
      <c r="L2046" s="9">
        <f>IF(Occurrence!K2046&gt;0,MAX(0,(Occurrence!K2046-$E$4)*$B$7+$E$4*$B$6),0)</f>
        <v/>
      </c>
      <c r="M2046" s="9">
        <f>Data!X2046+$B$11</f>
        <v/>
      </c>
      <c r="N2046" s="9">
        <f>(Data!X2046-$D$9)*$B$12+$D$9+$B$11</f>
        <v/>
      </c>
      <c r="O2046" s="9">
        <f>Data!Y2046+$B$11</f>
        <v/>
      </c>
      <c r="P2046" s="9">
        <f>(Data!Y2046-$E$9)*$B$12+$E$9+$B$11</f>
        <v/>
      </c>
    </row>
    <row r="2047">
      <c r="H2047" s="14">
        <f>Data!A2047</f>
        <v/>
      </c>
      <c r="I2047" s="9">
        <f>IF(Occurrence!J2047&gt;0,Occurrence!J2047*$B$6,0)</f>
        <v/>
      </c>
      <c r="J2047" s="9">
        <f>IF(Occurrence!J2047&gt;0,MAX(0,(Occurrence!J2047-$D$4)*$B$7+$D$4*$B$6),0)</f>
        <v/>
      </c>
      <c r="K2047" s="9">
        <f>IF(Occurrence!K2047&gt;0,Occurrence!K2047*$B$6,0)</f>
        <v/>
      </c>
      <c r="L2047" s="9">
        <f>IF(Occurrence!K2047&gt;0,MAX(0,(Occurrence!K2047-$E$4)*$B$7+$E$4*$B$6),0)</f>
        <v/>
      </c>
      <c r="M2047" s="9">
        <f>Data!X2047+$B$11</f>
        <v/>
      </c>
      <c r="N2047" s="9">
        <f>(Data!X2047-$D$9)*$B$12+$D$9+$B$11</f>
        <v/>
      </c>
      <c r="O2047" s="9">
        <f>Data!Y2047+$B$11</f>
        <v/>
      </c>
      <c r="P2047" s="9">
        <f>(Data!Y2047-$E$9)*$B$12+$E$9+$B$11</f>
        <v/>
      </c>
    </row>
    <row r="2048">
      <c r="H2048" s="14">
        <f>Data!A2048</f>
        <v/>
      </c>
      <c r="I2048" s="9">
        <f>IF(Occurrence!J2048&gt;0,Occurrence!J2048*$B$6,0)</f>
        <v/>
      </c>
      <c r="J2048" s="9">
        <f>IF(Occurrence!J2048&gt;0,MAX(0,(Occurrence!J2048-$D$4)*$B$7+$D$4*$B$6),0)</f>
        <v/>
      </c>
      <c r="K2048" s="9">
        <f>IF(Occurrence!K2048&gt;0,Occurrence!K2048*$B$6,0)</f>
        <v/>
      </c>
      <c r="L2048" s="9">
        <f>IF(Occurrence!K2048&gt;0,MAX(0,(Occurrence!K2048-$E$4)*$B$7+$E$4*$B$6),0)</f>
        <v/>
      </c>
      <c r="M2048" s="9">
        <f>Data!X2048+$B$11</f>
        <v/>
      </c>
      <c r="N2048" s="9">
        <f>(Data!X2048-$D$9)*$B$12+$D$9+$B$11</f>
        <v/>
      </c>
      <c r="O2048" s="9">
        <f>Data!Y2048+$B$11</f>
        <v/>
      </c>
      <c r="P2048" s="9">
        <f>(Data!Y2048-$E$9)*$B$12+$E$9+$B$11</f>
        <v/>
      </c>
    </row>
    <row r="2049">
      <c r="H2049" s="14">
        <f>Data!A2049</f>
        <v/>
      </c>
      <c r="I2049" s="9">
        <f>IF(Occurrence!J2049&gt;0,Occurrence!J2049*$B$6,0)</f>
        <v/>
      </c>
      <c r="J2049" s="9">
        <f>IF(Occurrence!J2049&gt;0,MAX(0,(Occurrence!J2049-$D$4)*$B$7+$D$4*$B$6),0)</f>
        <v/>
      </c>
      <c r="K2049" s="9">
        <f>IF(Occurrence!K2049&gt;0,Occurrence!K2049*$B$6,0)</f>
        <v/>
      </c>
      <c r="L2049" s="9">
        <f>IF(Occurrence!K2049&gt;0,MAX(0,(Occurrence!K2049-$E$4)*$B$7+$E$4*$B$6),0)</f>
        <v/>
      </c>
      <c r="M2049" s="9">
        <f>Data!X2049+$B$11</f>
        <v/>
      </c>
      <c r="N2049" s="9">
        <f>(Data!X2049-$D$9)*$B$12+$D$9+$B$11</f>
        <v/>
      </c>
      <c r="O2049" s="9">
        <f>Data!Y2049+$B$11</f>
        <v/>
      </c>
      <c r="P2049" s="9">
        <f>(Data!Y2049-$E$9)*$B$12+$E$9+$B$11</f>
        <v/>
      </c>
    </row>
    <row r="2050">
      <c r="H2050" s="14">
        <f>Data!A2050</f>
        <v/>
      </c>
      <c r="I2050" s="9">
        <f>IF(Occurrence!J2050&gt;0,Occurrence!J2050*$B$6,0)</f>
        <v/>
      </c>
      <c r="J2050" s="9">
        <f>IF(Occurrence!J2050&gt;0,MAX(0,(Occurrence!J2050-$D$4)*$B$7+$D$4*$B$6),0)</f>
        <v/>
      </c>
      <c r="K2050" s="9">
        <f>IF(Occurrence!K2050&gt;0,Occurrence!K2050*$B$6,0)</f>
        <v/>
      </c>
      <c r="L2050" s="9">
        <f>IF(Occurrence!K2050&gt;0,MAX(0,(Occurrence!K2050-$E$4)*$B$7+$E$4*$B$6),0)</f>
        <v/>
      </c>
      <c r="M2050" s="9">
        <f>Data!X2050+$B$11</f>
        <v/>
      </c>
      <c r="N2050" s="9">
        <f>(Data!X2050-$D$9)*$B$12+$D$9+$B$11</f>
        <v/>
      </c>
      <c r="O2050" s="9">
        <f>Data!Y2050+$B$11</f>
        <v/>
      </c>
      <c r="P2050" s="9">
        <f>(Data!Y2050-$E$9)*$B$12+$E$9+$B$11</f>
        <v/>
      </c>
    </row>
    <row r="2051">
      <c r="H2051" s="14">
        <f>Data!A2051</f>
        <v/>
      </c>
      <c r="I2051" s="9">
        <f>IF(Occurrence!J2051&gt;0,Occurrence!J2051*$B$6,0)</f>
        <v/>
      </c>
      <c r="J2051" s="9">
        <f>IF(Occurrence!J2051&gt;0,MAX(0,(Occurrence!J2051-$D$4)*$B$7+$D$4*$B$6),0)</f>
        <v/>
      </c>
      <c r="K2051" s="9">
        <f>IF(Occurrence!K2051&gt;0,Occurrence!K2051*$B$6,0)</f>
        <v/>
      </c>
      <c r="L2051" s="9">
        <f>IF(Occurrence!K2051&gt;0,MAX(0,(Occurrence!K2051-$E$4)*$B$7+$E$4*$B$6),0)</f>
        <v/>
      </c>
      <c r="M2051" s="9">
        <f>Data!X2051+$B$11</f>
        <v/>
      </c>
      <c r="N2051" s="9">
        <f>(Data!X2051-$D$9)*$B$12+$D$9+$B$11</f>
        <v/>
      </c>
      <c r="O2051" s="9">
        <f>Data!Y2051+$B$11</f>
        <v/>
      </c>
      <c r="P2051" s="9">
        <f>(Data!Y2051-$E$9)*$B$12+$E$9+$B$11</f>
        <v/>
      </c>
    </row>
    <row r="2052">
      <c r="H2052" s="14">
        <f>Data!A2052</f>
        <v/>
      </c>
      <c r="I2052" s="9">
        <f>IF(Occurrence!J2052&gt;0,Occurrence!J2052*$B$6,0)</f>
        <v/>
      </c>
      <c r="J2052" s="9">
        <f>IF(Occurrence!J2052&gt;0,MAX(0,(Occurrence!J2052-$D$4)*$B$7+$D$4*$B$6),0)</f>
        <v/>
      </c>
      <c r="K2052" s="9">
        <f>IF(Occurrence!K2052&gt;0,Occurrence!K2052*$B$6,0)</f>
        <v/>
      </c>
      <c r="L2052" s="9">
        <f>IF(Occurrence!K2052&gt;0,MAX(0,(Occurrence!K2052-$E$4)*$B$7+$E$4*$B$6),0)</f>
        <v/>
      </c>
      <c r="M2052" s="9">
        <f>Data!X2052+$B$11</f>
        <v/>
      </c>
      <c r="N2052" s="9">
        <f>(Data!X2052-$D$9)*$B$12+$D$9+$B$11</f>
        <v/>
      </c>
      <c r="O2052" s="9">
        <f>Data!Y2052+$B$11</f>
        <v/>
      </c>
      <c r="P2052" s="9">
        <f>(Data!Y2052-$E$9)*$B$12+$E$9+$B$11</f>
        <v/>
      </c>
    </row>
    <row r="2053">
      <c r="H2053" s="14">
        <f>Data!A2053</f>
        <v/>
      </c>
      <c r="I2053" s="9">
        <f>IF(Occurrence!J2053&gt;0,Occurrence!J2053*$B$6,0)</f>
        <v/>
      </c>
      <c r="J2053" s="9">
        <f>IF(Occurrence!J2053&gt;0,MAX(0,(Occurrence!J2053-$D$4)*$B$7+$D$4*$B$6),0)</f>
        <v/>
      </c>
      <c r="K2053" s="9">
        <f>IF(Occurrence!K2053&gt;0,Occurrence!K2053*$B$6,0)</f>
        <v/>
      </c>
      <c r="L2053" s="9">
        <f>IF(Occurrence!K2053&gt;0,MAX(0,(Occurrence!K2053-$E$4)*$B$7+$E$4*$B$6),0)</f>
        <v/>
      </c>
      <c r="M2053" s="9">
        <f>Data!X2053+$B$11</f>
        <v/>
      </c>
      <c r="N2053" s="9">
        <f>(Data!X2053-$D$9)*$B$12+$D$9+$B$11</f>
        <v/>
      </c>
      <c r="O2053" s="9">
        <f>Data!Y2053+$B$11</f>
        <v/>
      </c>
      <c r="P2053" s="9">
        <f>(Data!Y2053-$E$9)*$B$12+$E$9+$B$11</f>
        <v/>
      </c>
    </row>
    <row r="2054">
      <c r="H2054" s="14">
        <f>Data!A2054</f>
        <v/>
      </c>
      <c r="I2054" s="9">
        <f>IF(Occurrence!J2054&gt;0,Occurrence!J2054*$B$6,0)</f>
        <v/>
      </c>
      <c r="J2054" s="9">
        <f>IF(Occurrence!J2054&gt;0,MAX(0,(Occurrence!J2054-$D$4)*$B$7+$D$4*$B$6),0)</f>
        <v/>
      </c>
      <c r="K2054" s="9">
        <f>IF(Occurrence!K2054&gt;0,Occurrence!K2054*$B$6,0)</f>
        <v/>
      </c>
      <c r="L2054" s="9">
        <f>IF(Occurrence!K2054&gt;0,MAX(0,(Occurrence!K2054-$E$4)*$B$7+$E$4*$B$6),0)</f>
        <v/>
      </c>
      <c r="M2054" s="9">
        <f>Data!X2054+$B$11</f>
        <v/>
      </c>
      <c r="N2054" s="9">
        <f>(Data!X2054-$D$9)*$B$12+$D$9+$B$11</f>
        <v/>
      </c>
      <c r="O2054" s="9">
        <f>Data!Y2054+$B$11</f>
        <v/>
      </c>
      <c r="P2054" s="9">
        <f>(Data!Y2054-$E$9)*$B$12+$E$9+$B$11</f>
        <v/>
      </c>
    </row>
    <row r="2055">
      <c r="H2055" s="14">
        <f>Data!A2055</f>
        <v/>
      </c>
      <c r="I2055" s="9">
        <f>IF(Occurrence!J2055&gt;0,Occurrence!J2055*$B$6,0)</f>
        <v/>
      </c>
      <c r="J2055" s="9">
        <f>IF(Occurrence!J2055&gt;0,MAX(0,(Occurrence!J2055-$D$4)*$B$7+$D$4*$B$6),0)</f>
        <v/>
      </c>
      <c r="K2055" s="9">
        <f>IF(Occurrence!K2055&gt;0,Occurrence!K2055*$B$6,0)</f>
        <v/>
      </c>
      <c r="L2055" s="9">
        <f>IF(Occurrence!K2055&gt;0,MAX(0,(Occurrence!K2055-$E$4)*$B$7+$E$4*$B$6),0)</f>
        <v/>
      </c>
      <c r="M2055" s="9">
        <f>Data!X2055+$B$11</f>
        <v/>
      </c>
      <c r="N2055" s="9">
        <f>(Data!X2055-$D$9)*$B$12+$D$9+$B$11</f>
        <v/>
      </c>
      <c r="O2055" s="9">
        <f>Data!Y2055+$B$11</f>
        <v/>
      </c>
      <c r="P2055" s="9">
        <f>(Data!Y2055-$E$9)*$B$12+$E$9+$B$11</f>
        <v/>
      </c>
    </row>
    <row r="2056">
      <c r="H2056" s="14">
        <f>Data!A2056</f>
        <v/>
      </c>
      <c r="I2056" s="9">
        <f>IF(Occurrence!J2056&gt;0,Occurrence!J2056*$B$6,0)</f>
        <v/>
      </c>
      <c r="J2056" s="9">
        <f>IF(Occurrence!J2056&gt;0,MAX(0,(Occurrence!J2056-$D$4)*$B$7+$D$4*$B$6),0)</f>
        <v/>
      </c>
      <c r="K2056" s="9">
        <f>IF(Occurrence!K2056&gt;0,Occurrence!K2056*$B$6,0)</f>
        <v/>
      </c>
      <c r="L2056" s="9">
        <f>IF(Occurrence!K2056&gt;0,MAX(0,(Occurrence!K2056-$E$4)*$B$7+$E$4*$B$6),0)</f>
        <v/>
      </c>
      <c r="M2056" s="9">
        <f>Data!X2056+$B$11</f>
        <v/>
      </c>
      <c r="N2056" s="9">
        <f>(Data!X2056-$D$9)*$B$12+$D$9+$B$11</f>
        <v/>
      </c>
      <c r="O2056" s="9">
        <f>Data!Y2056+$B$11</f>
        <v/>
      </c>
      <c r="P2056" s="9">
        <f>(Data!Y2056-$E$9)*$B$12+$E$9+$B$11</f>
        <v/>
      </c>
    </row>
    <row r="2057">
      <c r="H2057" s="14">
        <f>Data!A2057</f>
        <v/>
      </c>
      <c r="I2057" s="9">
        <f>IF(Occurrence!J2057&gt;0,Occurrence!J2057*$B$6,0)</f>
        <v/>
      </c>
      <c r="J2057" s="9">
        <f>IF(Occurrence!J2057&gt;0,MAX(0,(Occurrence!J2057-$D$4)*$B$7+$D$4*$B$6),0)</f>
        <v/>
      </c>
      <c r="K2057" s="9">
        <f>IF(Occurrence!K2057&gt;0,Occurrence!K2057*$B$6,0)</f>
        <v/>
      </c>
      <c r="L2057" s="9">
        <f>IF(Occurrence!K2057&gt;0,MAX(0,(Occurrence!K2057-$E$4)*$B$7+$E$4*$B$6),0)</f>
        <v/>
      </c>
      <c r="M2057" s="9">
        <f>Data!X2057+$B$11</f>
        <v/>
      </c>
      <c r="N2057" s="9">
        <f>(Data!X2057-$D$9)*$B$12+$D$9+$B$11</f>
        <v/>
      </c>
      <c r="O2057" s="9">
        <f>Data!Y2057+$B$11</f>
        <v/>
      </c>
      <c r="P2057" s="9">
        <f>(Data!Y2057-$E$9)*$B$12+$E$9+$B$11</f>
        <v/>
      </c>
    </row>
    <row r="2058">
      <c r="H2058" s="14">
        <f>Data!A2058</f>
        <v/>
      </c>
      <c r="I2058" s="9">
        <f>IF(Occurrence!J2058&gt;0,Occurrence!J2058*$B$6,0)</f>
        <v/>
      </c>
      <c r="J2058" s="9">
        <f>IF(Occurrence!J2058&gt;0,MAX(0,(Occurrence!J2058-$D$4)*$B$7+$D$4*$B$6),0)</f>
        <v/>
      </c>
      <c r="K2058" s="9">
        <f>IF(Occurrence!K2058&gt;0,Occurrence!K2058*$B$6,0)</f>
        <v/>
      </c>
      <c r="L2058" s="9">
        <f>IF(Occurrence!K2058&gt;0,MAX(0,(Occurrence!K2058-$E$4)*$B$7+$E$4*$B$6),0)</f>
        <v/>
      </c>
      <c r="M2058" s="9">
        <f>Data!X2058+$B$11</f>
        <v/>
      </c>
      <c r="N2058" s="9">
        <f>(Data!X2058-$D$9)*$B$12+$D$9+$B$11</f>
        <v/>
      </c>
      <c r="O2058" s="9">
        <f>Data!Y2058+$B$11</f>
        <v/>
      </c>
      <c r="P2058" s="9">
        <f>(Data!Y2058-$E$9)*$B$12+$E$9+$B$11</f>
        <v/>
      </c>
    </row>
    <row r="2059">
      <c r="H2059" s="14">
        <f>Data!A2059</f>
        <v/>
      </c>
      <c r="I2059" s="9">
        <f>IF(Occurrence!J2059&gt;0,Occurrence!J2059*$B$6,0)</f>
        <v/>
      </c>
      <c r="J2059" s="9">
        <f>IF(Occurrence!J2059&gt;0,MAX(0,(Occurrence!J2059-$D$4)*$B$7+$D$4*$B$6),0)</f>
        <v/>
      </c>
      <c r="K2059" s="9">
        <f>IF(Occurrence!K2059&gt;0,Occurrence!K2059*$B$6,0)</f>
        <v/>
      </c>
      <c r="L2059" s="9">
        <f>IF(Occurrence!K2059&gt;0,MAX(0,(Occurrence!K2059-$E$4)*$B$7+$E$4*$B$6),0)</f>
        <v/>
      </c>
      <c r="M2059" s="9">
        <f>Data!X2059+$B$11</f>
        <v/>
      </c>
      <c r="N2059" s="9">
        <f>(Data!X2059-$D$9)*$B$12+$D$9+$B$11</f>
        <v/>
      </c>
      <c r="O2059" s="9">
        <f>Data!Y2059+$B$11</f>
        <v/>
      </c>
      <c r="P2059" s="9">
        <f>(Data!Y2059-$E$9)*$B$12+$E$9+$B$11</f>
        <v/>
      </c>
    </row>
    <row r="2060">
      <c r="H2060" s="14">
        <f>Data!A2060</f>
        <v/>
      </c>
      <c r="I2060" s="9">
        <f>IF(Occurrence!J2060&gt;0,Occurrence!J2060*$B$6,0)</f>
        <v/>
      </c>
      <c r="J2060" s="9">
        <f>IF(Occurrence!J2060&gt;0,MAX(0,(Occurrence!J2060-$D$4)*$B$7+$D$4*$B$6),0)</f>
        <v/>
      </c>
      <c r="K2060" s="9">
        <f>IF(Occurrence!K2060&gt;0,Occurrence!K2060*$B$6,0)</f>
        <v/>
      </c>
      <c r="L2060" s="9">
        <f>IF(Occurrence!K2060&gt;0,MAX(0,(Occurrence!K2060-$E$4)*$B$7+$E$4*$B$6),0)</f>
        <v/>
      </c>
      <c r="M2060" s="9">
        <f>Data!X2060+$B$11</f>
        <v/>
      </c>
      <c r="N2060" s="9">
        <f>(Data!X2060-$D$9)*$B$12+$D$9+$B$11</f>
        <v/>
      </c>
      <c r="O2060" s="9">
        <f>Data!Y2060+$B$11</f>
        <v/>
      </c>
      <c r="P2060" s="9">
        <f>(Data!Y2060-$E$9)*$B$12+$E$9+$B$11</f>
        <v/>
      </c>
    </row>
    <row r="2061">
      <c r="H2061" s="14">
        <f>Data!A2061</f>
        <v/>
      </c>
      <c r="I2061" s="9">
        <f>IF(Occurrence!J2061&gt;0,Occurrence!J2061*$B$6,0)</f>
        <v/>
      </c>
      <c r="J2061" s="9">
        <f>IF(Occurrence!J2061&gt;0,MAX(0,(Occurrence!J2061-$D$4)*$B$7+$D$4*$B$6),0)</f>
        <v/>
      </c>
      <c r="K2061" s="9">
        <f>IF(Occurrence!K2061&gt;0,Occurrence!K2061*$B$6,0)</f>
        <v/>
      </c>
      <c r="L2061" s="9">
        <f>IF(Occurrence!K2061&gt;0,MAX(0,(Occurrence!K2061-$E$4)*$B$7+$E$4*$B$6),0)</f>
        <v/>
      </c>
      <c r="M2061" s="9">
        <f>Data!X2061+$B$11</f>
        <v/>
      </c>
      <c r="N2061" s="9">
        <f>(Data!X2061-$D$9)*$B$12+$D$9+$B$11</f>
        <v/>
      </c>
      <c r="O2061" s="9">
        <f>Data!Y2061+$B$11</f>
        <v/>
      </c>
      <c r="P2061" s="9">
        <f>(Data!Y2061-$E$9)*$B$12+$E$9+$B$11</f>
        <v/>
      </c>
    </row>
    <row r="2062">
      <c r="H2062" s="14">
        <f>Data!A2062</f>
        <v/>
      </c>
      <c r="I2062" s="9">
        <f>IF(Occurrence!J2062&gt;0,Occurrence!J2062*$B$6,0)</f>
        <v/>
      </c>
      <c r="J2062" s="9">
        <f>IF(Occurrence!J2062&gt;0,MAX(0,(Occurrence!J2062-$D$4)*$B$7+$D$4*$B$6),0)</f>
        <v/>
      </c>
      <c r="K2062" s="9">
        <f>IF(Occurrence!K2062&gt;0,Occurrence!K2062*$B$6,0)</f>
        <v/>
      </c>
      <c r="L2062" s="9">
        <f>IF(Occurrence!K2062&gt;0,MAX(0,(Occurrence!K2062-$E$4)*$B$7+$E$4*$B$6),0)</f>
        <v/>
      </c>
      <c r="M2062" s="9">
        <f>Data!X2062+$B$11</f>
        <v/>
      </c>
      <c r="N2062" s="9">
        <f>(Data!X2062-$D$9)*$B$12+$D$9+$B$11</f>
        <v/>
      </c>
      <c r="O2062" s="9">
        <f>Data!Y2062+$B$11</f>
        <v/>
      </c>
      <c r="P2062" s="9">
        <f>(Data!Y2062-$E$9)*$B$12+$E$9+$B$11</f>
        <v/>
      </c>
    </row>
    <row r="2063">
      <c r="H2063" s="14">
        <f>Data!A2063</f>
        <v/>
      </c>
      <c r="I2063" s="9">
        <f>IF(Occurrence!J2063&gt;0,Occurrence!J2063*$B$6,0)</f>
        <v/>
      </c>
      <c r="J2063" s="9">
        <f>IF(Occurrence!J2063&gt;0,MAX(0,(Occurrence!J2063-$D$4)*$B$7+$D$4*$B$6),0)</f>
        <v/>
      </c>
      <c r="K2063" s="9">
        <f>IF(Occurrence!K2063&gt;0,Occurrence!K2063*$B$6,0)</f>
        <v/>
      </c>
      <c r="L2063" s="9">
        <f>IF(Occurrence!K2063&gt;0,MAX(0,(Occurrence!K2063-$E$4)*$B$7+$E$4*$B$6),0)</f>
        <v/>
      </c>
      <c r="M2063" s="9">
        <f>Data!X2063+$B$11</f>
        <v/>
      </c>
      <c r="N2063" s="9">
        <f>(Data!X2063-$D$9)*$B$12+$D$9+$B$11</f>
        <v/>
      </c>
      <c r="O2063" s="9">
        <f>Data!Y2063+$B$11</f>
        <v/>
      </c>
      <c r="P2063" s="9">
        <f>(Data!Y2063-$E$9)*$B$12+$E$9+$B$11</f>
        <v/>
      </c>
    </row>
    <row r="2064">
      <c r="H2064" s="14">
        <f>Data!A2064</f>
        <v/>
      </c>
      <c r="I2064" s="9">
        <f>IF(Occurrence!J2064&gt;0,Occurrence!J2064*$B$6,0)</f>
        <v/>
      </c>
      <c r="J2064" s="9">
        <f>IF(Occurrence!J2064&gt;0,MAX(0,(Occurrence!J2064-$D$4)*$B$7+$D$4*$B$6),0)</f>
        <v/>
      </c>
      <c r="K2064" s="9">
        <f>IF(Occurrence!K2064&gt;0,Occurrence!K2064*$B$6,0)</f>
        <v/>
      </c>
      <c r="L2064" s="9">
        <f>IF(Occurrence!K2064&gt;0,MAX(0,(Occurrence!K2064-$E$4)*$B$7+$E$4*$B$6),0)</f>
        <v/>
      </c>
      <c r="M2064" s="9">
        <f>Data!X2064+$B$11</f>
        <v/>
      </c>
      <c r="N2064" s="9">
        <f>(Data!X2064-$D$9)*$B$12+$D$9+$B$11</f>
        <v/>
      </c>
      <c r="O2064" s="9">
        <f>Data!Y2064+$B$11</f>
        <v/>
      </c>
      <c r="P2064" s="9">
        <f>(Data!Y2064-$E$9)*$B$12+$E$9+$B$11</f>
        <v/>
      </c>
    </row>
    <row r="2065">
      <c r="H2065" s="14">
        <f>Data!A2065</f>
        <v/>
      </c>
      <c r="I2065" s="9">
        <f>IF(Occurrence!J2065&gt;0,Occurrence!J2065*$B$6,0)</f>
        <v/>
      </c>
      <c r="J2065" s="9">
        <f>IF(Occurrence!J2065&gt;0,MAX(0,(Occurrence!J2065-$D$4)*$B$7+$D$4*$B$6),0)</f>
        <v/>
      </c>
      <c r="K2065" s="9">
        <f>IF(Occurrence!K2065&gt;0,Occurrence!K2065*$B$6,0)</f>
        <v/>
      </c>
      <c r="L2065" s="9">
        <f>IF(Occurrence!K2065&gt;0,MAX(0,(Occurrence!K2065-$E$4)*$B$7+$E$4*$B$6),0)</f>
        <v/>
      </c>
      <c r="M2065" s="9">
        <f>Data!X2065+$B$11</f>
        <v/>
      </c>
      <c r="N2065" s="9">
        <f>(Data!X2065-$D$9)*$B$12+$D$9+$B$11</f>
        <v/>
      </c>
      <c r="O2065" s="9">
        <f>Data!Y2065+$B$11</f>
        <v/>
      </c>
      <c r="P2065" s="9">
        <f>(Data!Y2065-$E$9)*$B$12+$E$9+$B$11</f>
        <v/>
      </c>
    </row>
    <row r="2066">
      <c r="H2066" s="14">
        <f>Data!A2066</f>
        <v/>
      </c>
      <c r="I2066" s="9">
        <f>IF(Occurrence!J2066&gt;0,Occurrence!J2066*$B$6,0)</f>
        <v/>
      </c>
      <c r="J2066" s="9">
        <f>IF(Occurrence!J2066&gt;0,MAX(0,(Occurrence!J2066-$D$4)*$B$7+$D$4*$B$6),0)</f>
        <v/>
      </c>
      <c r="K2066" s="9">
        <f>IF(Occurrence!K2066&gt;0,Occurrence!K2066*$B$6,0)</f>
        <v/>
      </c>
      <c r="L2066" s="9">
        <f>IF(Occurrence!K2066&gt;0,MAX(0,(Occurrence!K2066-$E$4)*$B$7+$E$4*$B$6),0)</f>
        <v/>
      </c>
      <c r="M2066" s="9">
        <f>Data!X2066+$B$11</f>
        <v/>
      </c>
      <c r="N2066" s="9">
        <f>(Data!X2066-$D$9)*$B$12+$D$9+$B$11</f>
        <v/>
      </c>
      <c r="O2066" s="9">
        <f>Data!Y2066+$B$11</f>
        <v/>
      </c>
      <c r="P2066" s="9">
        <f>(Data!Y2066-$E$9)*$B$12+$E$9+$B$11</f>
        <v/>
      </c>
    </row>
    <row r="2067">
      <c r="H2067" s="14">
        <f>Data!A2067</f>
        <v/>
      </c>
      <c r="I2067" s="9">
        <f>IF(Occurrence!J2067&gt;0,Occurrence!J2067*$B$6,0)</f>
        <v/>
      </c>
      <c r="J2067" s="9">
        <f>IF(Occurrence!J2067&gt;0,MAX(0,(Occurrence!J2067-$D$4)*$B$7+$D$4*$B$6),0)</f>
        <v/>
      </c>
      <c r="K2067" s="9">
        <f>IF(Occurrence!K2067&gt;0,Occurrence!K2067*$B$6,0)</f>
        <v/>
      </c>
      <c r="L2067" s="9">
        <f>IF(Occurrence!K2067&gt;0,MAX(0,(Occurrence!K2067-$E$4)*$B$7+$E$4*$B$6),0)</f>
        <v/>
      </c>
      <c r="M2067" s="9">
        <f>Data!X2067+$B$11</f>
        <v/>
      </c>
      <c r="N2067" s="9">
        <f>(Data!X2067-$D$9)*$B$12+$D$9+$B$11</f>
        <v/>
      </c>
      <c r="O2067" s="9">
        <f>Data!Y2067+$B$11</f>
        <v/>
      </c>
      <c r="P2067" s="9">
        <f>(Data!Y2067-$E$9)*$B$12+$E$9+$B$11</f>
        <v/>
      </c>
    </row>
    <row r="2068">
      <c r="H2068" s="14">
        <f>Data!A2068</f>
        <v/>
      </c>
      <c r="I2068" s="9">
        <f>IF(Occurrence!J2068&gt;0,Occurrence!J2068*$B$6,0)</f>
        <v/>
      </c>
      <c r="J2068" s="9">
        <f>IF(Occurrence!J2068&gt;0,MAX(0,(Occurrence!J2068-$D$4)*$B$7+$D$4*$B$6),0)</f>
        <v/>
      </c>
      <c r="K2068" s="9">
        <f>IF(Occurrence!K2068&gt;0,Occurrence!K2068*$B$6,0)</f>
        <v/>
      </c>
      <c r="L2068" s="9">
        <f>IF(Occurrence!K2068&gt;0,MAX(0,(Occurrence!K2068-$E$4)*$B$7+$E$4*$B$6),0)</f>
        <v/>
      </c>
      <c r="M2068" s="9">
        <f>Data!X2068+$B$11</f>
        <v/>
      </c>
      <c r="N2068" s="9">
        <f>(Data!X2068-$D$9)*$B$12+$D$9+$B$11</f>
        <v/>
      </c>
      <c r="O2068" s="9">
        <f>Data!Y2068+$B$11</f>
        <v/>
      </c>
      <c r="P2068" s="9">
        <f>(Data!Y2068-$E$9)*$B$12+$E$9+$B$11</f>
        <v/>
      </c>
    </row>
    <row r="2069">
      <c r="H2069" s="14">
        <f>Data!A2069</f>
        <v/>
      </c>
      <c r="I2069" s="9">
        <f>IF(Occurrence!J2069&gt;0,Occurrence!J2069*$B$6,0)</f>
        <v/>
      </c>
      <c r="J2069" s="9">
        <f>IF(Occurrence!J2069&gt;0,MAX(0,(Occurrence!J2069-$D$4)*$B$7+$D$4*$B$6),0)</f>
        <v/>
      </c>
      <c r="K2069" s="9">
        <f>IF(Occurrence!K2069&gt;0,Occurrence!K2069*$B$6,0)</f>
        <v/>
      </c>
      <c r="L2069" s="9">
        <f>IF(Occurrence!K2069&gt;0,MAX(0,(Occurrence!K2069-$E$4)*$B$7+$E$4*$B$6),0)</f>
        <v/>
      </c>
      <c r="M2069" s="9">
        <f>Data!X2069+$B$11</f>
        <v/>
      </c>
      <c r="N2069" s="9">
        <f>(Data!X2069-$D$9)*$B$12+$D$9+$B$11</f>
        <v/>
      </c>
      <c r="O2069" s="9">
        <f>Data!Y2069+$B$11</f>
        <v/>
      </c>
      <c r="P2069" s="9">
        <f>(Data!Y2069-$E$9)*$B$12+$E$9+$B$11</f>
        <v/>
      </c>
    </row>
    <row r="2070">
      <c r="H2070" s="14">
        <f>Data!A2070</f>
        <v/>
      </c>
      <c r="I2070" s="9">
        <f>IF(Occurrence!J2070&gt;0,Occurrence!J2070*$B$6,0)</f>
        <v/>
      </c>
      <c r="J2070" s="9">
        <f>IF(Occurrence!J2070&gt;0,MAX(0,(Occurrence!J2070-$D$4)*$B$7+$D$4*$B$6),0)</f>
        <v/>
      </c>
      <c r="K2070" s="9">
        <f>IF(Occurrence!K2070&gt;0,Occurrence!K2070*$B$6,0)</f>
        <v/>
      </c>
      <c r="L2070" s="9">
        <f>IF(Occurrence!K2070&gt;0,MAX(0,(Occurrence!K2070-$E$4)*$B$7+$E$4*$B$6),0)</f>
        <v/>
      </c>
      <c r="M2070" s="9">
        <f>Data!X2070+$B$11</f>
        <v/>
      </c>
      <c r="N2070" s="9">
        <f>(Data!X2070-$D$9)*$B$12+$D$9+$B$11</f>
        <v/>
      </c>
      <c r="O2070" s="9">
        <f>Data!Y2070+$B$11</f>
        <v/>
      </c>
      <c r="P2070" s="9">
        <f>(Data!Y2070-$E$9)*$B$12+$E$9+$B$11</f>
        <v/>
      </c>
    </row>
    <row r="2071">
      <c r="H2071" s="14">
        <f>Data!A2071</f>
        <v/>
      </c>
      <c r="I2071" s="9">
        <f>IF(Occurrence!J2071&gt;0,Occurrence!J2071*$B$6,0)</f>
        <v/>
      </c>
      <c r="J2071" s="9">
        <f>IF(Occurrence!J2071&gt;0,MAX(0,(Occurrence!J2071-$D$4)*$B$7+$D$4*$B$6),0)</f>
        <v/>
      </c>
      <c r="K2071" s="9">
        <f>IF(Occurrence!K2071&gt;0,Occurrence!K2071*$B$6,0)</f>
        <v/>
      </c>
      <c r="L2071" s="9">
        <f>IF(Occurrence!K2071&gt;0,MAX(0,(Occurrence!K2071-$E$4)*$B$7+$E$4*$B$6),0)</f>
        <v/>
      </c>
      <c r="M2071" s="9">
        <f>Data!X2071+$B$11</f>
        <v/>
      </c>
      <c r="N2071" s="9">
        <f>(Data!X2071-$D$9)*$B$12+$D$9+$B$11</f>
        <v/>
      </c>
      <c r="O2071" s="9">
        <f>Data!Y2071+$B$11</f>
        <v/>
      </c>
      <c r="P2071" s="9">
        <f>(Data!Y2071-$E$9)*$B$12+$E$9+$B$11</f>
        <v/>
      </c>
    </row>
    <row r="2072">
      <c r="H2072" s="14">
        <f>Data!A2072</f>
        <v/>
      </c>
      <c r="I2072" s="9">
        <f>IF(Occurrence!J2072&gt;0,Occurrence!J2072*$B$6,0)</f>
        <v/>
      </c>
      <c r="J2072" s="9">
        <f>IF(Occurrence!J2072&gt;0,MAX(0,(Occurrence!J2072-$D$4)*$B$7+$D$4*$B$6),0)</f>
        <v/>
      </c>
      <c r="K2072" s="9">
        <f>IF(Occurrence!K2072&gt;0,Occurrence!K2072*$B$6,0)</f>
        <v/>
      </c>
      <c r="L2072" s="9">
        <f>IF(Occurrence!K2072&gt;0,MAX(0,(Occurrence!K2072-$E$4)*$B$7+$E$4*$B$6),0)</f>
        <v/>
      </c>
      <c r="M2072" s="9">
        <f>Data!X2072+$B$11</f>
        <v/>
      </c>
      <c r="N2072" s="9">
        <f>(Data!X2072-$D$9)*$B$12+$D$9+$B$11</f>
        <v/>
      </c>
      <c r="O2072" s="9">
        <f>Data!Y2072+$B$11</f>
        <v/>
      </c>
      <c r="P2072" s="9">
        <f>(Data!Y2072-$E$9)*$B$12+$E$9+$B$11</f>
        <v/>
      </c>
    </row>
    <row r="2073">
      <c r="H2073" s="14">
        <f>Data!A2073</f>
        <v/>
      </c>
      <c r="I2073" s="9">
        <f>IF(Occurrence!J2073&gt;0,Occurrence!J2073*$B$6,0)</f>
        <v/>
      </c>
      <c r="J2073" s="9">
        <f>IF(Occurrence!J2073&gt;0,MAX(0,(Occurrence!J2073-$D$4)*$B$7+$D$4*$B$6),0)</f>
        <v/>
      </c>
      <c r="K2073" s="9">
        <f>IF(Occurrence!K2073&gt;0,Occurrence!K2073*$B$6,0)</f>
        <v/>
      </c>
      <c r="L2073" s="9">
        <f>IF(Occurrence!K2073&gt;0,MAX(0,(Occurrence!K2073-$E$4)*$B$7+$E$4*$B$6),0)</f>
        <v/>
      </c>
      <c r="M2073" s="9">
        <f>Data!X2073+$B$11</f>
        <v/>
      </c>
      <c r="N2073" s="9">
        <f>(Data!X2073-$D$9)*$B$12+$D$9+$B$11</f>
        <v/>
      </c>
      <c r="O2073" s="9">
        <f>Data!Y2073+$B$11</f>
        <v/>
      </c>
      <c r="P2073" s="9">
        <f>(Data!Y2073-$E$9)*$B$12+$E$9+$B$11</f>
        <v/>
      </c>
    </row>
    <row r="2074">
      <c r="H2074" s="14">
        <f>Data!A2074</f>
        <v/>
      </c>
      <c r="I2074" s="9">
        <f>IF(Occurrence!J2074&gt;0,Occurrence!J2074*$B$6,0)</f>
        <v/>
      </c>
      <c r="J2074" s="9">
        <f>IF(Occurrence!J2074&gt;0,MAX(0,(Occurrence!J2074-$D$4)*$B$7+$D$4*$B$6),0)</f>
        <v/>
      </c>
      <c r="K2074" s="9">
        <f>IF(Occurrence!K2074&gt;0,Occurrence!K2074*$B$6,0)</f>
        <v/>
      </c>
      <c r="L2074" s="9">
        <f>IF(Occurrence!K2074&gt;0,MAX(0,(Occurrence!K2074-$E$4)*$B$7+$E$4*$B$6),0)</f>
        <v/>
      </c>
      <c r="M2074" s="9">
        <f>Data!X2074+$B$11</f>
        <v/>
      </c>
      <c r="N2074" s="9">
        <f>(Data!X2074-$D$9)*$B$12+$D$9+$B$11</f>
        <v/>
      </c>
      <c r="O2074" s="9">
        <f>Data!Y2074+$B$11</f>
        <v/>
      </c>
      <c r="P2074" s="9">
        <f>(Data!Y2074-$E$9)*$B$12+$E$9+$B$11</f>
        <v/>
      </c>
    </row>
    <row r="2075">
      <c r="H2075" s="14">
        <f>Data!A2075</f>
        <v/>
      </c>
      <c r="I2075" s="9">
        <f>IF(Occurrence!J2075&gt;0,Occurrence!J2075*$B$6,0)</f>
        <v/>
      </c>
      <c r="J2075" s="9">
        <f>IF(Occurrence!J2075&gt;0,MAX(0,(Occurrence!J2075-$D$4)*$B$7+$D$4*$B$6),0)</f>
        <v/>
      </c>
      <c r="K2075" s="9">
        <f>IF(Occurrence!K2075&gt;0,Occurrence!K2075*$B$6,0)</f>
        <v/>
      </c>
      <c r="L2075" s="9">
        <f>IF(Occurrence!K2075&gt;0,MAX(0,(Occurrence!K2075-$E$4)*$B$7+$E$4*$B$6),0)</f>
        <v/>
      </c>
      <c r="M2075" s="9">
        <f>Data!X2075+$B$11</f>
        <v/>
      </c>
      <c r="N2075" s="9">
        <f>(Data!X2075-$D$9)*$B$12+$D$9+$B$11</f>
        <v/>
      </c>
      <c r="O2075" s="9">
        <f>Data!Y2075+$B$11</f>
        <v/>
      </c>
      <c r="P2075" s="9">
        <f>(Data!Y2075-$E$9)*$B$12+$E$9+$B$11</f>
        <v/>
      </c>
    </row>
    <row r="2076">
      <c r="H2076" s="14">
        <f>Data!A2076</f>
        <v/>
      </c>
      <c r="I2076" s="9">
        <f>IF(Occurrence!J2076&gt;0,Occurrence!J2076*$B$6,0)</f>
        <v/>
      </c>
      <c r="J2076" s="9">
        <f>IF(Occurrence!J2076&gt;0,MAX(0,(Occurrence!J2076-$D$4)*$B$7+$D$4*$B$6),0)</f>
        <v/>
      </c>
      <c r="K2076" s="9">
        <f>IF(Occurrence!K2076&gt;0,Occurrence!K2076*$B$6,0)</f>
        <v/>
      </c>
      <c r="L2076" s="9">
        <f>IF(Occurrence!K2076&gt;0,MAX(0,(Occurrence!K2076-$E$4)*$B$7+$E$4*$B$6),0)</f>
        <v/>
      </c>
      <c r="M2076" s="9">
        <f>Data!X2076+$B$11</f>
        <v/>
      </c>
      <c r="N2076" s="9">
        <f>(Data!X2076-$D$9)*$B$12+$D$9+$B$11</f>
        <v/>
      </c>
      <c r="O2076" s="9">
        <f>Data!Y2076+$B$11</f>
        <v/>
      </c>
      <c r="P2076" s="9">
        <f>(Data!Y2076-$E$9)*$B$12+$E$9+$B$11</f>
        <v/>
      </c>
    </row>
    <row r="2077">
      <c r="H2077" s="14">
        <f>Data!A2077</f>
        <v/>
      </c>
      <c r="I2077" s="9">
        <f>IF(Occurrence!J2077&gt;0,Occurrence!J2077*$B$6,0)</f>
        <v/>
      </c>
      <c r="J2077" s="9">
        <f>IF(Occurrence!J2077&gt;0,MAX(0,(Occurrence!J2077-$D$4)*$B$7+$D$4*$B$6),0)</f>
        <v/>
      </c>
      <c r="K2077" s="9">
        <f>IF(Occurrence!K2077&gt;0,Occurrence!K2077*$B$6,0)</f>
        <v/>
      </c>
      <c r="L2077" s="9">
        <f>IF(Occurrence!K2077&gt;0,MAX(0,(Occurrence!K2077-$E$4)*$B$7+$E$4*$B$6),0)</f>
        <v/>
      </c>
      <c r="M2077" s="9">
        <f>Data!X2077+$B$11</f>
        <v/>
      </c>
      <c r="N2077" s="9">
        <f>(Data!X2077-$D$9)*$B$12+$D$9+$B$11</f>
        <v/>
      </c>
      <c r="O2077" s="9">
        <f>Data!Y2077+$B$11</f>
        <v/>
      </c>
      <c r="P2077" s="9">
        <f>(Data!Y2077-$E$9)*$B$12+$E$9+$B$11</f>
        <v/>
      </c>
    </row>
    <row r="2078">
      <c r="H2078" s="14">
        <f>Data!A2078</f>
        <v/>
      </c>
      <c r="I2078" s="9">
        <f>IF(Occurrence!J2078&gt;0,Occurrence!J2078*$B$6,0)</f>
        <v/>
      </c>
      <c r="J2078" s="9">
        <f>IF(Occurrence!J2078&gt;0,MAX(0,(Occurrence!J2078-$D$4)*$B$7+$D$4*$B$6),0)</f>
        <v/>
      </c>
      <c r="K2078" s="9">
        <f>IF(Occurrence!K2078&gt;0,Occurrence!K2078*$B$6,0)</f>
        <v/>
      </c>
      <c r="L2078" s="9">
        <f>IF(Occurrence!K2078&gt;0,MAX(0,(Occurrence!K2078-$E$4)*$B$7+$E$4*$B$6),0)</f>
        <v/>
      </c>
      <c r="M2078" s="9">
        <f>Data!X2078+$B$11</f>
        <v/>
      </c>
      <c r="N2078" s="9">
        <f>(Data!X2078-$D$9)*$B$12+$D$9+$B$11</f>
        <v/>
      </c>
      <c r="O2078" s="9">
        <f>Data!Y2078+$B$11</f>
        <v/>
      </c>
      <c r="P2078" s="9">
        <f>(Data!Y2078-$E$9)*$B$12+$E$9+$B$11</f>
        <v/>
      </c>
    </row>
    <row r="2079">
      <c r="H2079" s="14">
        <f>Data!A2079</f>
        <v/>
      </c>
      <c r="I2079" s="9">
        <f>IF(Occurrence!J2079&gt;0,Occurrence!J2079*$B$6,0)</f>
        <v/>
      </c>
      <c r="J2079" s="9">
        <f>IF(Occurrence!J2079&gt;0,MAX(0,(Occurrence!J2079-$D$4)*$B$7+$D$4*$B$6),0)</f>
        <v/>
      </c>
      <c r="K2079" s="9">
        <f>IF(Occurrence!K2079&gt;0,Occurrence!K2079*$B$6,0)</f>
        <v/>
      </c>
      <c r="L2079" s="9">
        <f>IF(Occurrence!K2079&gt;0,MAX(0,(Occurrence!K2079-$E$4)*$B$7+$E$4*$B$6),0)</f>
        <v/>
      </c>
      <c r="M2079" s="9">
        <f>Data!X2079+$B$11</f>
        <v/>
      </c>
      <c r="N2079" s="9">
        <f>(Data!X2079-$D$9)*$B$12+$D$9+$B$11</f>
        <v/>
      </c>
      <c r="O2079" s="9">
        <f>Data!Y2079+$B$11</f>
        <v/>
      </c>
      <c r="P2079" s="9">
        <f>(Data!Y2079-$E$9)*$B$12+$E$9+$B$11</f>
        <v/>
      </c>
    </row>
    <row r="2080">
      <c r="H2080" s="14">
        <f>Data!A2080</f>
        <v/>
      </c>
      <c r="I2080" s="9">
        <f>IF(Occurrence!J2080&gt;0,Occurrence!J2080*$B$6,0)</f>
        <v/>
      </c>
      <c r="J2080" s="9">
        <f>IF(Occurrence!J2080&gt;0,MAX(0,(Occurrence!J2080-$D$4)*$B$7+$D$4*$B$6),0)</f>
        <v/>
      </c>
      <c r="K2080" s="9">
        <f>IF(Occurrence!K2080&gt;0,Occurrence!K2080*$B$6,0)</f>
        <v/>
      </c>
      <c r="L2080" s="9">
        <f>IF(Occurrence!K2080&gt;0,MAX(0,(Occurrence!K2080-$E$4)*$B$7+$E$4*$B$6),0)</f>
        <v/>
      </c>
      <c r="M2080" s="9">
        <f>Data!X2080+$B$11</f>
        <v/>
      </c>
      <c r="N2080" s="9">
        <f>(Data!X2080-$D$9)*$B$12+$D$9+$B$11</f>
        <v/>
      </c>
      <c r="O2080" s="9">
        <f>Data!Y2080+$B$11</f>
        <v/>
      </c>
      <c r="P2080" s="9">
        <f>(Data!Y2080-$E$9)*$B$12+$E$9+$B$11</f>
        <v/>
      </c>
    </row>
    <row r="2081">
      <c r="H2081" s="14">
        <f>Data!A2081</f>
        <v/>
      </c>
      <c r="I2081" s="9">
        <f>IF(Occurrence!J2081&gt;0,Occurrence!J2081*$B$6,0)</f>
        <v/>
      </c>
      <c r="J2081" s="9">
        <f>IF(Occurrence!J2081&gt;0,MAX(0,(Occurrence!J2081-$D$4)*$B$7+$D$4*$B$6),0)</f>
        <v/>
      </c>
      <c r="K2081" s="9">
        <f>IF(Occurrence!K2081&gt;0,Occurrence!K2081*$B$6,0)</f>
        <v/>
      </c>
      <c r="L2081" s="9">
        <f>IF(Occurrence!K2081&gt;0,MAX(0,(Occurrence!K2081-$E$4)*$B$7+$E$4*$B$6),0)</f>
        <v/>
      </c>
      <c r="M2081" s="9">
        <f>Data!X2081+$B$11</f>
        <v/>
      </c>
      <c r="N2081" s="9">
        <f>(Data!X2081-$D$9)*$B$12+$D$9+$B$11</f>
        <v/>
      </c>
      <c r="O2081" s="9">
        <f>Data!Y2081+$B$11</f>
        <v/>
      </c>
      <c r="P2081" s="9">
        <f>(Data!Y2081-$E$9)*$B$12+$E$9+$B$11</f>
        <v/>
      </c>
    </row>
    <row r="2082">
      <c r="H2082" s="14">
        <f>Data!A2082</f>
        <v/>
      </c>
      <c r="I2082" s="9">
        <f>IF(Occurrence!J2082&gt;0,Occurrence!J2082*$B$6,0)</f>
        <v/>
      </c>
      <c r="J2082" s="9">
        <f>IF(Occurrence!J2082&gt;0,MAX(0,(Occurrence!J2082-$D$4)*$B$7+$D$4*$B$6),0)</f>
        <v/>
      </c>
      <c r="K2082" s="9">
        <f>IF(Occurrence!K2082&gt;0,Occurrence!K2082*$B$6,0)</f>
        <v/>
      </c>
      <c r="L2082" s="9">
        <f>IF(Occurrence!K2082&gt;0,MAX(0,(Occurrence!K2082-$E$4)*$B$7+$E$4*$B$6),0)</f>
        <v/>
      </c>
      <c r="M2082" s="9">
        <f>Data!X2082+$B$11</f>
        <v/>
      </c>
      <c r="N2082" s="9">
        <f>(Data!X2082-$D$9)*$B$12+$D$9+$B$11</f>
        <v/>
      </c>
      <c r="O2082" s="9">
        <f>Data!Y2082+$B$11</f>
        <v/>
      </c>
      <c r="P2082" s="9">
        <f>(Data!Y2082-$E$9)*$B$12+$E$9+$B$11</f>
        <v/>
      </c>
    </row>
    <row r="2083">
      <c r="H2083" s="14">
        <f>Data!A2083</f>
        <v/>
      </c>
      <c r="I2083" s="9">
        <f>IF(Occurrence!J2083&gt;0,Occurrence!J2083*$B$6,0)</f>
        <v/>
      </c>
      <c r="J2083" s="9">
        <f>IF(Occurrence!J2083&gt;0,MAX(0,(Occurrence!J2083-$D$4)*$B$7+$D$4*$B$6),0)</f>
        <v/>
      </c>
      <c r="K2083" s="9">
        <f>IF(Occurrence!K2083&gt;0,Occurrence!K2083*$B$6,0)</f>
        <v/>
      </c>
      <c r="L2083" s="9">
        <f>IF(Occurrence!K2083&gt;0,MAX(0,(Occurrence!K2083-$E$4)*$B$7+$E$4*$B$6),0)</f>
        <v/>
      </c>
      <c r="M2083" s="9">
        <f>Data!X2083+$B$11</f>
        <v/>
      </c>
      <c r="N2083" s="9">
        <f>(Data!X2083-$D$9)*$B$12+$D$9+$B$11</f>
        <v/>
      </c>
      <c r="O2083" s="9">
        <f>Data!Y2083+$B$11</f>
        <v/>
      </c>
      <c r="P2083" s="9">
        <f>(Data!Y2083-$E$9)*$B$12+$E$9+$B$11</f>
        <v/>
      </c>
    </row>
    <row r="2084">
      <c r="H2084" s="14">
        <f>Data!A2084</f>
        <v/>
      </c>
      <c r="I2084" s="9">
        <f>IF(Occurrence!J2084&gt;0,Occurrence!J2084*$B$6,0)</f>
        <v/>
      </c>
      <c r="J2084" s="9">
        <f>IF(Occurrence!J2084&gt;0,MAX(0,(Occurrence!J2084-$D$4)*$B$7+$D$4*$B$6),0)</f>
        <v/>
      </c>
      <c r="K2084" s="9">
        <f>IF(Occurrence!K2084&gt;0,Occurrence!K2084*$B$6,0)</f>
        <v/>
      </c>
      <c r="L2084" s="9">
        <f>IF(Occurrence!K2084&gt;0,MAX(0,(Occurrence!K2084-$E$4)*$B$7+$E$4*$B$6),0)</f>
        <v/>
      </c>
      <c r="M2084" s="9">
        <f>Data!X2084+$B$11</f>
        <v/>
      </c>
      <c r="N2084" s="9">
        <f>(Data!X2084-$D$9)*$B$12+$D$9+$B$11</f>
        <v/>
      </c>
      <c r="O2084" s="9">
        <f>Data!Y2084+$B$11</f>
        <v/>
      </c>
      <c r="P2084" s="9">
        <f>(Data!Y2084-$E$9)*$B$12+$E$9+$B$11</f>
        <v/>
      </c>
    </row>
    <row r="2085">
      <c r="H2085" s="14">
        <f>Data!A2085</f>
        <v/>
      </c>
      <c r="I2085" s="9">
        <f>IF(Occurrence!J2085&gt;0,Occurrence!J2085*$B$6,0)</f>
        <v/>
      </c>
      <c r="J2085" s="9">
        <f>IF(Occurrence!J2085&gt;0,MAX(0,(Occurrence!J2085-$D$4)*$B$7+$D$4*$B$6),0)</f>
        <v/>
      </c>
      <c r="K2085" s="9">
        <f>IF(Occurrence!K2085&gt;0,Occurrence!K2085*$B$6,0)</f>
        <v/>
      </c>
      <c r="L2085" s="9">
        <f>IF(Occurrence!K2085&gt;0,MAX(0,(Occurrence!K2085-$E$4)*$B$7+$E$4*$B$6),0)</f>
        <v/>
      </c>
      <c r="M2085" s="9">
        <f>Data!X2085+$B$11</f>
        <v/>
      </c>
      <c r="N2085" s="9">
        <f>(Data!X2085-$D$9)*$B$12+$D$9+$B$11</f>
        <v/>
      </c>
      <c r="O2085" s="9">
        <f>Data!Y2085+$B$11</f>
        <v/>
      </c>
      <c r="P2085" s="9">
        <f>(Data!Y2085-$E$9)*$B$12+$E$9+$B$11</f>
        <v/>
      </c>
    </row>
    <row r="2086">
      <c r="H2086" s="14">
        <f>Data!A2086</f>
        <v/>
      </c>
      <c r="I2086" s="9">
        <f>IF(Occurrence!J2086&gt;0,Occurrence!J2086*$B$6,0)</f>
        <v/>
      </c>
      <c r="J2086" s="9">
        <f>IF(Occurrence!J2086&gt;0,MAX(0,(Occurrence!J2086-$D$4)*$B$7+$D$4*$B$6),0)</f>
        <v/>
      </c>
      <c r="K2086" s="9">
        <f>IF(Occurrence!K2086&gt;0,Occurrence!K2086*$B$6,0)</f>
        <v/>
      </c>
      <c r="L2086" s="9">
        <f>IF(Occurrence!K2086&gt;0,MAX(0,(Occurrence!K2086-$E$4)*$B$7+$E$4*$B$6),0)</f>
        <v/>
      </c>
      <c r="M2086" s="9">
        <f>Data!X2086+$B$11</f>
        <v/>
      </c>
      <c r="N2086" s="9">
        <f>(Data!X2086-$D$9)*$B$12+$D$9+$B$11</f>
        <v/>
      </c>
      <c r="O2086" s="9">
        <f>Data!Y2086+$B$11</f>
        <v/>
      </c>
      <c r="P2086" s="9">
        <f>(Data!Y2086-$E$9)*$B$12+$E$9+$B$11</f>
        <v/>
      </c>
    </row>
    <row r="2087">
      <c r="H2087" s="14">
        <f>Data!A2087</f>
        <v/>
      </c>
      <c r="I2087" s="9">
        <f>IF(Occurrence!J2087&gt;0,Occurrence!J2087*$B$6,0)</f>
        <v/>
      </c>
      <c r="J2087" s="9">
        <f>IF(Occurrence!J2087&gt;0,MAX(0,(Occurrence!J2087-$D$4)*$B$7+$D$4*$B$6),0)</f>
        <v/>
      </c>
      <c r="K2087" s="9">
        <f>IF(Occurrence!K2087&gt;0,Occurrence!K2087*$B$6,0)</f>
        <v/>
      </c>
      <c r="L2087" s="9">
        <f>IF(Occurrence!K2087&gt;0,MAX(0,(Occurrence!K2087-$E$4)*$B$7+$E$4*$B$6),0)</f>
        <v/>
      </c>
      <c r="M2087" s="9">
        <f>Data!X2087+$B$11</f>
        <v/>
      </c>
      <c r="N2087" s="9">
        <f>(Data!X2087-$D$9)*$B$12+$D$9+$B$11</f>
        <v/>
      </c>
      <c r="O2087" s="9">
        <f>Data!Y2087+$B$11</f>
        <v/>
      </c>
      <c r="P2087" s="9">
        <f>(Data!Y2087-$E$9)*$B$12+$E$9+$B$11</f>
        <v/>
      </c>
    </row>
    <row r="2088">
      <c r="H2088" s="14">
        <f>Data!A2088</f>
        <v/>
      </c>
      <c r="I2088" s="9">
        <f>IF(Occurrence!J2088&gt;0,Occurrence!J2088*$B$6,0)</f>
        <v/>
      </c>
      <c r="J2088" s="9">
        <f>IF(Occurrence!J2088&gt;0,MAX(0,(Occurrence!J2088-$D$4)*$B$7+$D$4*$B$6),0)</f>
        <v/>
      </c>
      <c r="K2088" s="9">
        <f>IF(Occurrence!K2088&gt;0,Occurrence!K2088*$B$6,0)</f>
        <v/>
      </c>
      <c r="L2088" s="9">
        <f>IF(Occurrence!K2088&gt;0,MAX(0,(Occurrence!K2088-$E$4)*$B$7+$E$4*$B$6),0)</f>
        <v/>
      </c>
      <c r="M2088" s="9">
        <f>Data!X2088+$B$11</f>
        <v/>
      </c>
      <c r="N2088" s="9">
        <f>(Data!X2088-$D$9)*$B$12+$D$9+$B$11</f>
        <v/>
      </c>
      <c r="O2088" s="9">
        <f>Data!Y2088+$B$11</f>
        <v/>
      </c>
      <c r="P2088" s="9">
        <f>(Data!Y2088-$E$9)*$B$12+$E$9+$B$11</f>
        <v/>
      </c>
    </row>
    <row r="2089">
      <c r="H2089" s="14">
        <f>Data!A2089</f>
        <v/>
      </c>
      <c r="I2089" s="9">
        <f>IF(Occurrence!J2089&gt;0,Occurrence!J2089*$B$6,0)</f>
        <v/>
      </c>
      <c r="J2089" s="9">
        <f>IF(Occurrence!J2089&gt;0,MAX(0,(Occurrence!J2089-$D$4)*$B$7+$D$4*$B$6),0)</f>
        <v/>
      </c>
      <c r="K2089" s="9">
        <f>IF(Occurrence!K2089&gt;0,Occurrence!K2089*$B$6,0)</f>
        <v/>
      </c>
      <c r="L2089" s="9">
        <f>IF(Occurrence!K2089&gt;0,MAX(0,(Occurrence!K2089-$E$4)*$B$7+$E$4*$B$6),0)</f>
        <v/>
      </c>
      <c r="M2089" s="9">
        <f>Data!X2089+$B$11</f>
        <v/>
      </c>
      <c r="N2089" s="9">
        <f>(Data!X2089-$D$9)*$B$12+$D$9+$B$11</f>
        <v/>
      </c>
      <c r="O2089" s="9">
        <f>Data!Y2089+$B$11</f>
        <v/>
      </c>
      <c r="P2089" s="9">
        <f>(Data!Y2089-$E$9)*$B$12+$E$9+$B$11</f>
        <v/>
      </c>
    </row>
    <row r="2090">
      <c r="H2090" s="14">
        <f>Data!A2090</f>
        <v/>
      </c>
      <c r="I2090" s="9">
        <f>IF(Occurrence!J2090&gt;0,Occurrence!J2090*$B$6,0)</f>
        <v/>
      </c>
      <c r="J2090" s="9">
        <f>IF(Occurrence!J2090&gt;0,MAX(0,(Occurrence!J2090-$D$4)*$B$7+$D$4*$B$6),0)</f>
        <v/>
      </c>
      <c r="K2090" s="9">
        <f>IF(Occurrence!K2090&gt;0,Occurrence!K2090*$B$6,0)</f>
        <v/>
      </c>
      <c r="L2090" s="9">
        <f>IF(Occurrence!K2090&gt;0,MAX(0,(Occurrence!K2090-$E$4)*$B$7+$E$4*$B$6),0)</f>
        <v/>
      </c>
      <c r="M2090" s="9">
        <f>Data!X2090+$B$11</f>
        <v/>
      </c>
      <c r="N2090" s="9">
        <f>(Data!X2090-$D$9)*$B$12+$D$9+$B$11</f>
        <v/>
      </c>
      <c r="O2090" s="9">
        <f>Data!Y2090+$B$11</f>
        <v/>
      </c>
      <c r="P2090" s="9">
        <f>(Data!Y2090-$E$9)*$B$12+$E$9+$B$11</f>
        <v/>
      </c>
    </row>
    <row r="2091">
      <c r="H2091" s="14">
        <f>Data!A2091</f>
        <v/>
      </c>
      <c r="I2091" s="9">
        <f>IF(Occurrence!J2091&gt;0,Occurrence!J2091*$B$6,0)</f>
        <v/>
      </c>
      <c r="J2091" s="9">
        <f>IF(Occurrence!J2091&gt;0,MAX(0,(Occurrence!J2091-$D$4)*$B$7+$D$4*$B$6),0)</f>
        <v/>
      </c>
      <c r="K2091" s="9">
        <f>IF(Occurrence!K2091&gt;0,Occurrence!K2091*$B$6,0)</f>
        <v/>
      </c>
      <c r="L2091" s="9">
        <f>IF(Occurrence!K2091&gt;0,MAX(0,(Occurrence!K2091-$E$4)*$B$7+$E$4*$B$6),0)</f>
        <v/>
      </c>
      <c r="M2091" s="9">
        <f>Data!X2091+$B$11</f>
        <v/>
      </c>
      <c r="N2091" s="9">
        <f>(Data!X2091-$D$9)*$B$12+$D$9+$B$11</f>
        <v/>
      </c>
      <c r="O2091" s="9">
        <f>Data!Y2091+$B$11</f>
        <v/>
      </c>
      <c r="P2091" s="9">
        <f>(Data!Y2091-$E$9)*$B$12+$E$9+$B$11</f>
        <v/>
      </c>
    </row>
    <row r="2092">
      <c r="H2092" s="14">
        <f>Data!A2092</f>
        <v/>
      </c>
      <c r="I2092" s="9">
        <f>IF(Occurrence!J2092&gt;0,Occurrence!J2092*$B$6,0)</f>
        <v/>
      </c>
      <c r="J2092" s="9">
        <f>IF(Occurrence!J2092&gt;0,MAX(0,(Occurrence!J2092-$D$4)*$B$7+$D$4*$B$6),0)</f>
        <v/>
      </c>
      <c r="K2092" s="9">
        <f>IF(Occurrence!K2092&gt;0,Occurrence!K2092*$B$6,0)</f>
        <v/>
      </c>
      <c r="L2092" s="9">
        <f>IF(Occurrence!K2092&gt;0,MAX(0,(Occurrence!K2092-$E$4)*$B$7+$E$4*$B$6),0)</f>
        <v/>
      </c>
      <c r="M2092" s="9">
        <f>Data!X2092+$B$11</f>
        <v/>
      </c>
      <c r="N2092" s="9">
        <f>(Data!X2092-$D$9)*$B$12+$D$9+$B$11</f>
        <v/>
      </c>
      <c r="O2092" s="9">
        <f>Data!Y2092+$B$11</f>
        <v/>
      </c>
      <c r="P2092" s="9">
        <f>(Data!Y2092-$E$9)*$B$12+$E$9+$B$11</f>
        <v/>
      </c>
    </row>
    <row r="2093">
      <c r="H2093" s="14">
        <f>Data!A2093</f>
        <v/>
      </c>
      <c r="I2093" s="9">
        <f>IF(Occurrence!J2093&gt;0,Occurrence!J2093*$B$6,0)</f>
        <v/>
      </c>
      <c r="J2093" s="9">
        <f>IF(Occurrence!J2093&gt;0,MAX(0,(Occurrence!J2093-$D$4)*$B$7+$D$4*$B$6),0)</f>
        <v/>
      </c>
      <c r="K2093" s="9">
        <f>IF(Occurrence!K2093&gt;0,Occurrence!K2093*$B$6,0)</f>
        <v/>
      </c>
      <c r="L2093" s="9">
        <f>IF(Occurrence!K2093&gt;0,MAX(0,(Occurrence!K2093-$E$4)*$B$7+$E$4*$B$6),0)</f>
        <v/>
      </c>
      <c r="M2093" s="9">
        <f>Data!X2093+$B$11</f>
        <v/>
      </c>
      <c r="N2093" s="9">
        <f>(Data!X2093-$D$9)*$B$12+$D$9+$B$11</f>
        <v/>
      </c>
      <c r="O2093" s="9">
        <f>Data!Y2093+$B$11</f>
        <v/>
      </c>
      <c r="P2093" s="9">
        <f>(Data!Y2093-$E$9)*$B$12+$E$9+$B$11</f>
        <v/>
      </c>
    </row>
    <row r="2094">
      <c r="H2094" s="14">
        <f>Data!A2094</f>
        <v/>
      </c>
      <c r="I2094" s="9">
        <f>IF(Occurrence!J2094&gt;0,Occurrence!J2094*$B$6,0)</f>
        <v/>
      </c>
      <c r="J2094" s="9">
        <f>IF(Occurrence!J2094&gt;0,MAX(0,(Occurrence!J2094-$D$4)*$B$7+$D$4*$B$6),0)</f>
        <v/>
      </c>
      <c r="K2094" s="9">
        <f>IF(Occurrence!K2094&gt;0,Occurrence!K2094*$B$6,0)</f>
        <v/>
      </c>
      <c r="L2094" s="9">
        <f>IF(Occurrence!K2094&gt;0,MAX(0,(Occurrence!K2094-$E$4)*$B$7+$E$4*$B$6),0)</f>
        <v/>
      </c>
      <c r="M2094" s="9">
        <f>Data!X2094+$B$11</f>
        <v/>
      </c>
      <c r="N2094" s="9">
        <f>(Data!X2094-$D$9)*$B$12+$D$9+$B$11</f>
        <v/>
      </c>
      <c r="O2094" s="9">
        <f>Data!Y2094+$B$11</f>
        <v/>
      </c>
      <c r="P2094" s="9">
        <f>(Data!Y2094-$E$9)*$B$12+$E$9+$B$11</f>
        <v/>
      </c>
    </row>
    <row r="2095">
      <c r="H2095" s="14">
        <f>Data!A2095</f>
        <v/>
      </c>
      <c r="I2095" s="9">
        <f>IF(Occurrence!J2095&gt;0,Occurrence!J2095*$B$6,0)</f>
        <v/>
      </c>
      <c r="J2095" s="9">
        <f>IF(Occurrence!J2095&gt;0,MAX(0,(Occurrence!J2095-$D$4)*$B$7+$D$4*$B$6),0)</f>
        <v/>
      </c>
      <c r="K2095" s="9">
        <f>IF(Occurrence!K2095&gt;0,Occurrence!K2095*$B$6,0)</f>
        <v/>
      </c>
      <c r="L2095" s="9">
        <f>IF(Occurrence!K2095&gt;0,MAX(0,(Occurrence!K2095-$E$4)*$B$7+$E$4*$B$6),0)</f>
        <v/>
      </c>
      <c r="M2095" s="9">
        <f>Data!X2095+$B$11</f>
        <v/>
      </c>
      <c r="N2095" s="9">
        <f>(Data!X2095-$D$9)*$B$12+$D$9+$B$11</f>
        <v/>
      </c>
      <c r="O2095" s="9">
        <f>Data!Y2095+$B$11</f>
        <v/>
      </c>
      <c r="P2095" s="9">
        <f>(Data!Y2095-$E$9)*$B$12+$E$9+$B$11</f>
        <v/>
      </c>
    </row>
    <row r="2096">
      <c r="H2096" s="14">
        <f>Data!A2096</f>
        <v/>
      </c>
      <c r="I2096" s="9">
        <f>IF(Occurrence!J2096&gt;0,Occurrence!J2096*$B$6,0)</f>
        <v/>
      </c>
      <c r="J2096" s="9">
        <f>IF(Occurrence!J2096&gt;0,MAX(0,(Occurrence!J2096-$D$4)*$B$7+$D$4*$B$6),0)</f>
        <v/>
      </c>
      <c r="K2096" s="9">
        <f>IF(Occurrence!K2096&gt;0,Occurrence!K2096*$B$6,0)</f>
        <v/>
      </c>
      <c r="L2096" s="9">
        <f>IF(Occurrence!K2096&gt;0,MAX(0,(Occurrence!K2096-$E$4)*$B$7+$E$4*$B$6),0)</f>
        <v/>
      </c>
      <c r="M2096" s="9">
        <f>Data!X2096+$B$11</f>
        <v/>
      </c>
      <c r="N2096" s="9">
        <f>(Data!X2096-$D$9)*$B$12+$D$9+$B$11</f>
        <v/>
      </c>
      <c r="O2096" s="9">
        <f>Data!Y2096+$B$11</f>
        <v/>
      </c>
      <c r="P2096" s="9">
        <f>(Data!Y2096-$E$9)*$B$12+$E$9+$B$11</f>
        <v/>
      </c>
    </row>
    <row r="2097">
      <c r="H2097" s="14">
        <f>Data!A2097</f>
        <v/>
      </c>
      <c r="I2097" s="9">
        <f>IF(Occurrence!J2097&gt;0,Occurrence!J2097*$B$6,0)</f>
        <v/>
      </c>
      <c r="J2097" s="9">
        <f>IF(Occurrence!J2097&gt;0,MAX(0,(Occurrence!J2097-$D$4)*$B$7+$D$4*$B$6),0)</f>
        <v/>
      </c>
      <c r="K2097" s="9">
        <f>IF(Occurrence!K2097&gt;0,Occurrence!K2097*$B$6,0)</f>
        <v/>
      </c>
      <c r="L2097" s="9">
        <f>IF(Occurrence!K2097&gt;0,MAX(0,(Occurrence!K2097-$E$4)*$B$7+$E$4*$B$6),0)</f>
        <v/>
      </c>
      <c r="M2097" s="9">
        <f>Data!X2097+$B$11</f>
        <v/>
      </c>
      <c r="N2097" s="9">
        <f>(Data!X2097-$D$9)*$B$12+$D$9+$B$11</f>
        <v/>
      </c>
      <c r="O2097" s="9">
        <f>Data!Y2097+$B$11</f>
        <v/>
      </c>
      <c r="P2097" s="9">
        <f>(Data!Y2097-$E$9)*$B$12+$E$9+$B$11</f>
        <v/>
      </c>
    </row>
    <row r="2098">
      <c r="H2098" s="14">
        <f>Data!A2098</f>
        <v/>
      </c>
      <c r="I2098" s="9">
        <f>IF(Occurrence!J2098&gt;0,Occurrence!J2098*$B$6,0)</f>
        <v/>
      </c>
      <c r="J2098" s="9">
        <f>IF(Occurrence!J2098&gt;0,MAX(0,(Occurrence!J2098-$D$4)*$B$7+$D$4*$B$6),0)</f>
        <v/>
      </c>
      <c r="K2098" s="9">
        <f>IF(Occurrence!K2098&gt;0,Occurrence!K2098*$B$6,0)</f>
        <v/>
      </c>
      <c r="L2098" s="9">
        <f>IF(Occurrence!K2098&gt;0,MAX(0,(Occurrence!K2098-$E$4)*$B$7+$E$4*$B$6),0)</f>
        <v/>
      </c>
      <c r="M2098" s="9">
        <f>Data!X2098+$B$11</f>
        <v/>
      </c>
      <c r="N2098" s="9">
        <f>(Data!X2098-$D$9)*$B$12+$D$9+$B$11</f>
        <v/>
      </c>
      <c r="O2098" s="9">
        <f>Data!Y2098+$B$11</f>
        <v/>
      </c>
      <c r="P2098" s="9">
        <f>(Data!Y2098-$E$9)*$B$12+$E$9+$B$11</f>
        <v/>
      </c>
    </row>
    <row r="2099">
      <c r="H2099" s="14">
        <f>Data!A2099</f>
        <v/>
      </c>
      <c r="I2099" s="9">
        <f>IF(Occurrence!J2099&gt;0,Occurrence!J2099*$B$6,0)</f>
        <v/>
      </c>
      <c r="J2099" s="9">
        <f>IF(Occurrence!J2099&gt;0,MAX(0,(Occurrence!J2099-$D$4)*$B$7+$D$4*$B$6),0)</f>
        <v/>
      </c>
      <c r="K2099" s="9">
        <f>IF(Occurrence!K2099&gt;0,Occurrence!K2099*$B$6,0)</f>
        <v/>
      </c>
      <c r="L2099" s="9">
        <f>IF(Occurrence!K2099&gt;0,MAX(0,(Occurrence!K2099-$E$4)*$B$7+$E$4*$B$6),0)</f>
        <v/>
      </c>
      <c r="M2099" s="9">
        <f>Data!X2099+$B$11</f>
        <v/>
      </c>
      <c r="N2099" s="9">
        <f>(Data!X2099-$D$9)*$B$12+$D$9+$B$11</f>
        <v/>
      </c>
      <c r="O2099" s="9">
        <f>Data!Y2099+$B$11</f>
        <v/>
      </c>
      <c r="P2099" s="9">
        <f>(Data!Y2099-$E$9)*$B$12+$E$9+$B$11</f>
        <v/>
      </c>
    </row>
    <row r="2100">
      <c r="H2100" s="14">
        <f>Data!A2100</f>
        <v/>
      </c>
      <c r="I2100" s="9">
        <f>IF(Occurrence!J2100&gt;0,Occurrence!J2100*$B$6,0)</f>
        <v/>
      </c>
      <c r="J2100" s="9">
        <f>IF(Occurrence!J2100&gt;0,MAX(0,(Occurrence!J2100-$D$4)*$B$7+$D$4*$B$6),0)</f>
        <v/>
      </c>
      <c r="K2100" s="9">
        <f>IF(Occurrence!K2100&gt;0,Occurrence!K2100*$B$6,0)</f>
        <v/>
      </c>
      <c r="L2100" s="9">
        <f>IF(Occurrence!K2100&gt;0,MAX(0,(Occurrence!K2100-$E$4)*$B$7+$E$4*$B$6),0)</f>
        <v/>
      </c>
      <c r="M2100" s="9">
        <f>Data!X2100+$B$11</f>
        <v/>
      </c>
      <c r="N2100" s="9">
        <f>(Data!X2100-$D$9)*$B$12+$D$9+$B$11</f>
        <v/>
      </c>
      <c r="O2100" s="9">
        <f>Data!Y2100+$B$11</f>
        <v/>
      </c>
      <c r="P2100" s="9">
        <f>(Data!Y2100-$E$9)*$B$12+$E$9+$B$11</f>
        <v/>
      </c>
    </row>
    <row r="2101">
      <c r="H2101" s="14">
        <f>Data!A2101</f>
        <v/>
      </c>
      <c r="I2101" s="9">
        <f>IF(Occurrence!J2101&gt;0,Occurrence!J2101*$B$6,0)</f>
        <v/>
      </c>
      <c r="J2101" s="9">
        <f>IF(Occurrence!J2101&gt;0,MAX(0,(Occurrence!J2101-$D$4)*$B$7+$D$4*$B$6),0)</f>
        <v/>
      </c>
      <c r="K2101" s="9">
        <f>IF(Occurrence!K2101&gt;0,Occurrence!K2101*$B$6,0)</f>
        <v/>
      </c>
      <c r="L2101" s="9">
        <f>IF(Occurrence!K2101&gt;0,MAX(0,(Occurrence!K2101-$E$4)*$B$7+$E$4*$B$6),0)</f>
        <v/>
      </c>
      <c r="M2101" s="9">
        <f>Data!X2101+$B$11</f>
        <v/>
      </c>
      <c r="N2101" s="9">
        <f>(Data!X2101-$D$9)*$B$12+$D$9+$B$11</f>
        <v/>
      </c>
      <c r="O2101" s="9">
        <f>Data!Y2101+$B$11</f>
        <v/>
      </c>
      <c r="P2101" s="9">
        <f>(Data!Y2101-$E$9)*$B$12+$E$9+$B$11</f>
        <v/>
      </c>
    </row>
    <row r="2102">
      <c r="H2102" s="14">
        <f>Data!A2102</f>
        <v/>
      </c>
      <c r="I2102" s="9">
        <f>IF(Occurrence!J2102&gt;0,Occurrence!J2102*$B$6,0)</f>
        <v/>
      </c>
      <c r="J2102" s="9">
        <f>IF(Occurrence!J2102&gt;0,MAX(0,(Occurrence!J2102-$D$4)*$B$7+$D$4*$B$6),0)</f>
        <v/>
      </c>
      <c r="K2102" s="9">
        <f>IF(Occurrence!K2102&gt;0,Occurrence!K2102*$B$6,0)</f>
        <v/>
      </c>
      <c r="L2102" s="9">
        <f>IF(Occurrence!K2102&gt;0,MAX(0,(Occurrence!K2102-$E$4)*$B$7+$E$4*$B$6),0)</f>
        <v/>
      </c>
      <c r="M2102" s="9">
        <f>Data!X2102+$B$11</f>
        <v/>
      </c>
      <c r="N2102" s="9">
        <f>(Data!X2102-$D$9)*$B$12+$D$9+$B$11</f>
        <v/>
      </c>
      <c r="O2102" s="9">
        <f>Data!Y2102+$B$11</f>
        <v/>
      </c>
      <c r="P2102" s="9">
        <f>(Data!Y2102-$E$9)*$B$12+$E$9+$B$11</f>
        <v/>
      </c>
    </row>
    <row r="2103">
      <c r="H2103" s="14">
        <f>Data!A2103</f>
        <v/>
      </c>
      <c r="I2103" s="9">
        <f>IF(Occurrence!J2103&gt;0,Occurrence!J2103*$B$6,0)</f>
        <v/>
      </c>
      <c r="J2103" s="9">
        <f>IF(Occurrence!J2103&gt;0,MAX(0,(Occurrence!J2103-$D$4)*$B$7+$D$4*$B$6),0)</f>
        <v/>
      </c>
      <c r="K2103" s="9">
        <f>IF(Occurrence!K2103&gt;0,Occurrence!K2103*$B$6,0)</f>
        <v/>
      </c>
      <c r="L2103" s="9">
        <f>IF(Occurrence!K2103&gt;0,MAX(0,(Occurrence!K2103-$E$4)*$B$7+$E$4*$B$6),0)</f>
        <v/>
      </c>
      <c r="M2103" s="9">
        <f>Data!X2103+$B$11</f>
        <v/>
      </c>
      <c r="N2103" s="9">
        <f>(Data!X2103-$D$9)*$B$12+$D$9+$B$11</f>
        <v/>
      </c>
      <c r="O2103" s="9">
        <f>Data!Y2103+$B$11</f>
        <v/>
      </c>
      <c r="P2103" s="9">
        <f>(Data!Y2103-$E$9)*$B$12+$E$9+$B$11</f>
        <v/>
      </c>
    </row>
    <row r="2104">
      <c r="H2104" s="14">
        <f>Data!A2104</f>
        <v/>
      </c>
      <c r="I2104" s="9">
        <f>IF(Occurrence!J2104&gt;0,Occurrence!J2104*$B$6,0)</f>
        <v/>
      </c>
      <c r="J2104" s="9">
        <f>IF(Occurrence!J2104&gt;0,MAX(0,(Occurrence!J2104-$D$4)*$B$7+$D$4*$B$6),0)</f>
        <v/>
      </c>
      <c r="K2104" s="9">
        <f>IF(Occurrence!K2104&gt;0,Occurrence!K2104*$B$6,0)</f>
        <v/>
      </c>
      <c r="L2104" s="9">
        <f>IF(Occurrence!K2104&gt;0,MAX(0,(Occurrence!K2104-$E$4)*$B$7+$E$4*$B$6),0)</f>
        <v/>
      </c>
      <c r="M2104" s="9">
        <f>Data!X2104+$B$11</f>
        <v/>
      </c>
      <c r="N2104" s="9">
        <f>(Data!X2104-$D$9)*$B$12+$D$9+$B$11</f>
        <v/>
      </c>
      <c r="O2104" s="9">
        <f>Data!Y2104+$B$11</f>
        <v/>
      </c>
      <c r="P2104" s="9">
        <f>(Data!Y2104-$E$9)*$B$12+$E$9+$B$11</f>
        <v/>
      </c>
    </row>
    <row r="2105">
      <c r="H2105" s="14">
        <f>Data!A2105</f>
        <v/>
      </c>
      <c r="I2105" s="9">
        <f>IF(Occurrence!J2105&gt;0,Occurrence!J2105*$B$6,0)</f>
        <v/>
      </c>
      <c r="J2105" s="9">
        <f>IF(Occurrence!J2105&gt;0,MAX(0,(Occurrence!J2105-$D$4)*$B$7+$D$4*$B$6),0)</f>
        <v/>
      </c>
      <c r="K2105" s="9">
        <f>IF(Occurrence!K2105&gt;0,Occurrence!K2105*$B$6,0)</f>
        <v/>
      </c>
      <c r="L2105" s="9">
        <f>IF(Occurrence!K2105&gt;0,MAX(0,(Occurrence!K2105-$E$4)*$B$7+$E$4*$B$6),0)</f>
        <v/>
      </c>
      <c r="M2105" s="9">
        <f>Data!X2105+$B$11</f>
        <v/>
      </c>
      <c r="N2105" s="9">
        <f>(Data!X2105-$D$9)*$B$12+$D$9+$B$11</f>
        <v/>
      </c>
      <c r="O2105" s="9">
        <f>Data!Y2105+$B$11</f>
        <v/>
      </c>
      <c r="P2105" s="9">
        <f>(Data!Y2105-$E$9)*$B$12+$E$9+$B$11</f>
        <v/>
      </c>
    </row>
    <row r="2106">
      <c r="H2106" s="14">
        <f>Data!A2106</f>
        <v/>
      </c>
      <c r="I2106" s="9">
        <f>IF(Occurrence!J2106&gt;0,Occurrence!J2106*$B$6,0)</f>
        <v/>
      </c>
      <c r="J2106" s="9">
        <f>IF(Occurrence!J2106&gt;0,MAX(0,(Occurrence!J2106-$D$4)*$B$7+$D$4*$B$6),0)</f>
        <v/>
      </c>
      <c r="K2106" s="9">
        <f>IF(Occurrence!K2106&gt;0,Occurrence!K2106*$B$6,0)</f>
        <v/>
      </c>
      <c r="L2106" s="9">
        <f>IF(Occurrence!K2106&gt;0,MAX(0,(Occurrence!K2106-$E$4)*$B$7+$E$4*$B$6),0)</f>
        <v/>
      </c>
      <c r="M2106" s="9">
        <f>Data!X2106+$B$11</f>
        <v/>
      </c>
      <c r="N2106" s="9">
        <f>(Data!X2106-$D$9)*$B$12+$D$9+$B$11</f>
        <v/>
      </c>
      <c r="O2106" s="9">
        <f>Data!Y2106+$B$11</f>
        <v/>
      </c>
      <c r="P2106" s="9">
        <f>(Data!Y2106-$E$9)*$B$12+$E$9+$B$11</f>
        <v/>
      </c>
    </row>
    <row r="2107">
      <c r="H2107" s="14">
        <f>Data!A2107</f>
        <v/>
      </c>
      <c r="I2107" s="9">
        <f>IF(Occurrence!J2107&gt;0,Occurrence!J2107*$B$6,0)</f>
        <v/>
      </c>
      <c r="J2107" s="9">
        <f>IF(Occurrence!J2107&gt;0,MAX(0,(Occurrence!J2107-$D$4)*$B$7+$D$4*$B$6),0)</f>
        <v/>
      </c>
      <c r="K2107" s="9">
        <f>IF(Occurrence!K2107&gt;0,Occurrence!K2107*$B$6,0)</f>
        <v/>
      </c>
      <c r="L2107" s="9">
        <f>IF(Occurrence!K2107&gt;0,MAX(0,(Occurrence!K2107-$E$4)*$B$7+$E$4*$B$6),0)</f>
        <v/>
      </c>
      <c r="M2107" s="9">
        <f>Data!X2107+$B$11</f>
        <v/>
      </c>
      <c r="N2107" s="9">
        <f>(Data!X2107-$D$9)*$B$12+$D$9+$B$11</f>
        <v/>
      </c>
      <c r="O2107" s="9">
        <f>Data!Y2107+$B$11</f>
        <v/>
      </c>
      <c r="P2107" s="9">
        <f>(Data!Y2107-$E$9)*$B$12+$E$9+$B$11</f>
        <v/>
      </c>
    </row>
    <row r="2108">
      <c r="H2108" s="14">
        <f>Data!A2108</f>
        <v/>
      </c>
      <c r="I2108" s="9">
        <f>IF(Occurrence!J2108&gt;0,Occurrence!J2108*$B$6,0)</f>
        <v/>
      </c>
      <c r="J2108" s="9">
        <f>IF(Occurrence!J2108&gt;0,MAX(0,(Occurrence!J2108-$D$4)*$B$7+$D$4*$B$6),0)</f>
        <v/>
      </c>
      <c r="K2108" s="9">
        <f>IF(Occurrence!K2108&gt;0,Occurrence!K2108*$B$6,0)</f>
        <v/>
      </c>
      <c r="L2108" s="9">
        <f>IF(Occurrence!K2108&gt;0,MAX(0,(Occurrence!K2108-$E$4)*$B$7+$E$4*$B$6),0)</f>
        <v/>
      </c>
      <c r="M2108" s="9">
        <f>Data!X2108+$B$11</f>
        <v/>
      </c>
      <c r="N2108" s="9">
        <f>(Data!X2108-$D$9)*$B$12+$D$9+$B$11</f>
        <v/>
      </c>
      <c r="O2108" s="9">
        <f>Data!Y2108+$B$11</f>
        <v/>
      </c>
      <c r="P2108" s="9">
        <f>(Data!Y2108-$E$9)*$B$12+$E$9+$B$11</f>
        <v/>
      </c>
    </row>
    <row r="2109">
      <c r="H2109" s="14">
        <f>Data!A2109</f>
        <v/>
      </c>
      <c r="I2109" s="9">
        <f>IF(Occurrence!J2109&gt;0,Occurrence!J2109*$B$6,0)</f>
        <v/>
      </c>
      <c r="J2109" s="9">
        <f>IF(Occurrence!J2109&gt;0,MAX(0,(Occurrence!J2109-$D$4)*$B$7+$D$4*$B$6),0)</f>
        <v/>
      </c>
      <c r="K2109" s="9">
        <f>IF(Occurrence!K2109&gt;0,Occurrence!K2109*$B$6,0)</f>
        <v/>
      </c>
      <c r="L2109" s="9">
        <f>IF(Occurrence!K2109&gt;0,MAX(0,(Occurrence!K2109-$E$4)*$B$7+$E$4*$B$6),0)</f>
        <v/>
      </c>
      <c r="M2109" s="9">
        <f>Data!X2109+$B$11</f>
        <v/>
      </c>
      <c r="N2109" s="9">
        <f>(Data!X2109-$D$9)*$B$12+$D$9+$B$11</f>
        <v/>
      </c>
      <c r="O2109" s="9">
        <f>Data!Y2109+$B$11</f>
        <v/>
      </c>
      <c r="P2109" s="9">
        <f>(Data!Y2109-$E$9)*$B$12+$E$9+$B$11</f>
        <v/>
      </c>
    </row>
    <row r="2110">
      <c r="H2110" s="14">
        <f>Data!A2110</f>
        <v/>
      </c>
      <c r="I2110" s="9">
        <f>IF(Occurrence!J2110&gt;0,Occurrence!J2110*$B$6,0)</f>
        <v/>
      </c>
      <c r="J2110" s="9">
        <f>IF(Occurrence!J2110&gt;0,MAX(0,(Occurrence!J2110-$D$4)*$B$7+$D$4*$B$6),0)</f>
        <v/>
      </c>
      <c r="K2110" s="9">
        <f>IF(Occurrence!K2110&gt;0,Occurrence!K2110*$B$6,0)</f>
        <v/>
      </c>
      <c r="L2110" s="9">
        <f>IF(Occurrence!K2110&gt;0,MAX(0,(Occurrence!K2110-$E$4)*$B$7+$E$4*$B$6),0)</f>
        <v/>
      </c>
      <c r="M2110" s="9">
        <f>Data!X2110+$B$11</f>
        <v/>
      </c>
      <c r="N2110" s="9">
        <f>(Data!X2110-$D$9)*$B$12+$D$9+$B$11</f>
        <v/>
      </c>
      <c r="O2110" s="9">
        <f>Data!Y2110+$B$11</f>
        <v/>
      </c>
      <c r="P2110" s="9">
        <f>(Data!Y2110-$E$9)*$B$12+$E$9+$B$11</f>
        <v/>
      </c>
    </row>
    <row r="2111">
      <c r="H2111" s="14">
        <f>Data!A2111</f>
        <v/>
      </c>
      <c r="I2111" s="9">
        <f>IF(Occurrence!J2111&gt;0,Occurrence!J2111*$B$6,0)</f>
        <v/>
      </c>
      <c r="J2111" s="9">
        <f>IF(Occurrence!J2111&gt;0,MAX(0,(Occurrence!J2111-$D$4)*$B$7+$D$4*$B$6),0)</f>
        <v/>
      </c>
      <c r="K2111" s="9">
        <f>IF(Occurrence!K2111&gt;0,Occurrence!K2111*$B$6,0)</f>
        <v/>
      </c>
      <c r="L2111" s="9">
        <f>IF(Occurrence!K2111&gt;0,MAX(0,(Occurrence!K2111-$E$4)*$B$7+$E$4*$B$6),0)</f>
        <v/>
      </c>
      <c r="M2111" s="9">
        <f>Data!X2111+$B$11</f>
        <v/>
      </c>
      <c r="N2111" s="9">
        <f>(Data!X2111-$D$9)*$B$12+$D$9+$B$11</f>
        <v/>
      </c>
      <c r="O2111" s="9">
        <f>Data!Y2111+$B$11</f>
        <v/>
      </c>
      <c r="P2111" s="9">
        <f>(Data!Y2111-$E$9)*$B$12+$E$9+$B$11</f>
        <v/>
      </c>
    </row>
    <row r="2112">
      <c r="H2112" s="14">
        <f>Data!A2112</f>
        <v/>
      </c>
      <c r="I2112" s="9">
        <f>IF(Occurrence!J2112&gt;0,Occurrence!J2112*$B$6,0)</f>
        <v/>
      </c>
      <c r="J2112" s="9">
        <f>IF(Occurrence!J2112&gt;0,MAX(0,(Occurrence!J2112-$D$4)*$B$7+$D$4*$B$6),0)</f>
        <v/>
      </c>
      <c r="K2112" s="9">
        <f>IF(Occurrence!K2112&gt;0,Occurrence!K2112*$B$6,0)</f>
        <v/>
      </c>
      <c r="L2112" s="9">
        <f>IF(Occurrence!K2112&gt;0,MAX(0,(Occurrence!K2112-$E$4)*$B$7+$E$4*$B$6),0)</f>
        <v/>
      </c>
      <c r="M2112" s="9">
        <f>Data!X2112+$B$11</f>
        <v/>
      </c>
      <c r="N2112" s="9">
        <f>(Data!X2112-$D$9)*$B$12+$D$9+$B$11</f>
        <v/>
      </c>
      <c r="O2112" s="9">
        <f>Data!Y2112+$B$11</f>
        <v/>
      </c>
      <c r="P2112" s="9">
        <f>(Data!Y2112-$E$9)*$B$12+$E$9+$B$11</f>
        <v/>
      </c>
    </row>
    <row r="2113">
      <c r="H2113" s="14">
        <f>Data!A2113</f>
        <v/>
      </c>
      <c r="I2113" s="9">
        <f>IF(Occurrence!J2113&gt;0,Occurrence!J2113*$B$6,0)</f>
        <v/>
      </c>
      <c r="J2113" s="9">
        <f>IF(Occurrence!J2113&gt;0,MAX(0,(Occurrence!J2113-$D$4)*$B$7+$D$4*$B$6),0)</f>
        <v/>
      </c>
      <c r="K2113" s="9">
        <f>IF(Occurrence!K2113&gt;0,Occurrence!K2113*$B$6,0)</f>
        <v/>
      </c>
      <c r="L2113" s="9">
        <f>IF(Occurrence!K2113&gt;0,MAX(0,(Occurrence!K2113-$E$4)*$B$7+$E$4*$B$6),0)</f>
        <v/>
      </c>
      <c r="M2113" s="9">
        <f>Data!X2113+$B$11</f>
        <v/>
      </c>
      <c r="N2113" s="9">
        <f>(Data!X2113-$D$9)*$B$12+$D$9+$B$11</f>
        <v/>
      </c>
      <c r="O2113" s="9">
        <f>Data!Y2113+$B$11</f>
        <v/>
      </c>
      <c r="P2113" s="9">
        <f>(Data!Y2113-$E$9)*$B$12+$E$9+$B$11</f>
        <v/>
      </c>
    </row>
    <row r="2114">
      <c r="H2114" s="14">
        <f>Data!A2114</f>
        <v/>
      </c>
      <c r="I2114" s="9">
        <f>IF(Occurrence!J2114&gt;0,Occurrence!J2114*$B$6,0)</f>
        <v/>
      </c>
      <c r="J2114" s="9">
        <f>IF(Occurrence!J2114&gt;0,MAX(0,(Occurrence!J2114-$D$4)*$B$7+$D$4*$B$6),0)</f>
        <v/>
      </c>
      <c r="K2114" s="9">
        <f>IF(Occurrence!K2114&gt;0,Occurrence!K2114*$B$6,0)</f>
        <v/>
      </c>
      <c r="L2114" s="9">
        <f>IF(Occurrence!K2114&gt;0,MAX(0,(Occurrence!K2114-$E$4)*$B$7+$E$4*$B$6),0)</f>
        <v/>
      </c>
      <c r="M2114" s="9">
        <f>Data!X2114+$B$11</f>
        <v/>
      </c>
      <c r="N2114" s="9">
        <f>(Data!X2114-$D$9)*$B$12+$D$9+$B$11</f>
        <v/>
      </c>
      <c r="O2114" s="9">
        <f>Data!Y2114+$B$11</f>
        <v/>
      </c>
      <c r="P2114" s="9">
        <f>(Data!Y2114-$E$9)*$B$12+$E$9+$B$11</f>
        <v/>
      </c>
    </row>
    <row r="2115">
      <c r="H2115" s="14">
        <f>Data!A2115</f>
        <v/>
      </c>
      <c r="I2115" s="9">
        <f>IF(Occurrence!J2115&gt;0,Occurrence!J2115*$B$6,0)</f>
        <v/>
      </c>
      <c r="J2115" s="9">
        <f>IF(Occurrence!J2115&gt;0,MAX(0,(Occurrence!J2115-$D$4)*$B$7+$D$4*$B$6),0)</f>
        <v/>
      </c>
      <c r="K2115" s="9">
        <f>IF(Occurrence!K2115&gt;0,Occurrence!K2115*$B$6,0)</f>
        <v/>
      </c>
      <c r="L2115" s="9">
        <f>IF(Occurrence!K2115&gt;0,MAX(0,(Occurrence!K2115-$E$4)*$B$7+$E$4*$B$6),0)</f>
        <v/>
      </c>
      <c r="M2115" s="9">
        <f>Data!X2115+$B$11</f>
        <v/>
      </c>
      <c r="N2115" s="9">
        <f>(Data!X2115-$D$9)*$B$12+$D$9+$B$11</f>
        <v/>
      </c>
      <c r="O2115" s="9">
        <f>Data!Y2115+$B$11</f>
        <v/>
      </c>
      <c r="P2115" s="9">
        <f>(Data!Y2115-$E$9)*$B$12+$E$9+$B$11</f>
        <v/>
      </c>
    </row>
    <row r="2116">
      <c r="H2116" s="14">
        <f>Data!A2116</f>
        <v/>
      </c>
      <c r="I2116" s="9">
        <f>IF(Occurrence!J2116&gt;0,Occurrence!J2116*$B$6,0)</f>
        <v/>
      </c>
      <c r="J2116" s="9">
        <f>IF(Occurrence!J2116&gt;0,MAX(0,(Occurrence!J2116-$D$4)*$B$7+$D$4*$B$6),0)</f>
        <v/>
      </c>
      <c r="K2116" s="9">
        <f>IF(Occurrence!K2116&gt;0,Occurrence!K2116*$B$6,0)</f>
        <v/>
      </c>
      <c r="L2116" s="9">
        <f>IF(Occurrence!K2116&gt;0,MAX(0,(Occurrence!K2116-$E$4)*$B$7+$E$4*$B$6),0)</f>
        <v/>
      </c>
      <c r="M2116" s="9">
        <f>Data!X2116+$B$11</f>
        <v/>
      </c>
      <c r="N2116" s="9">
        <f>(Data!X2116-$D$9)*$B$12+$D$9+$B$11</f>
        <v/>
      </c>
      <c r="O2116" s="9">
        <f>Data!Y2116+$B$11</f>
        <v/>
      </c>
      <c r="P2116" s="9">
        <f>(Data!Y2116-$E$9)*$B$12+$E$9+$B$11</f>
        <v/>
      </c>
    </row>
    <row r="2117">
      <c r="H2117" s="14">
        <f>Data!A2117</f>
        <v/>
      </c>
      <c r="I2117" s="9">
        <f>IF(Occurrence!J2117&gt;0,Occurrence!J2117*$B$6,0)</f>
        <v/>
      </c>
      <c r="J2117" s="9">
        <f>IF(Occurrence!J2117&gt;0,MAX(0,(Occurrence!J2117-$D$4)*$B$7+$D$4*$B$6),0)</f>
        <v/>
      </c>
      <c r="K2117" s="9">
        <f>IF(Occurrence!K2117&gt;0,Occurrence!K2117*$B$6,0)</f>
        <v/>
      </c>
      <c r="L2117" s="9">
        <f>IF(Occurrence!K2117&gt;0,MAX(0,(Occurrence!K2117-$E$4)*$B$7+$E$4*$B$6),0)</f>
        <v/>
      </c>
      <c r="M2117" s="9">
        <f>Data!X2117+$B$11</f>
        <v/>
      </c>
      <c r="N2117" s="9">
        <f>(Data!X2117-$D$9)*$B$12+$D$9+$B$11</f>
        <v/>
      </c>
      <c r="O2117" s="9">
        <f>Data!Y2117+$B$11</f>
        <v/>
      </c>
      <c r="P2117" s="9">
        <f>(Data!Y2117-$E$9)*$B$12+$E$9+$B$11</f>
        <v/>
      </c>
    </row>
    <row r="2118">
      <c r="H2118" s="14">
        <f>Data!A2118</f>
        <v/>
      </c>
      <c r="I2118" s="9">
        <f>IF(Occurrence!J2118&gt;0,Occurrence!J2118*$B$6,0)</f>
        <v/>
      </c>
      <c r="J2118" s="9">
        <f>IF(Occurrence!J2118&gt;0,MAX(0,(Occurrence!J2118-$D$4)*$B$7+$D$4*$B$6),0)</f>
        <v/>
      </c>
      <c r="K2118" s="9">
        <f>IF(Occurrence!K2118&gt;0,Occurrence!K2118*$B$6,0)</f>
        <v/>
      </c>
      <c r="L2118" s="9">
        <f>IF(Occurrence!K2118&gt;0,MAX(0,(Occurrence!K2118-$E$4)*$B$7+$E$4*$B$6),0)</f>
        <v/>
      </c>
      <c r="M2118" s="9">
        <f>Data!X2118+$B$11</f>
        <v/>
      </c>
      <c r="N2118" s="9">
        <f>(Data!X2118-$D$9)*$B$12+$D$9+$B$11</f>
        <v/>
      </c>
      <c r="O2118" s="9">
        <f>Data!Y2118+$B$11</f>
        <v/>
      </c>
      <c r="P2118" s="9">
        <f>(Data!Y2118-$E$9)*$B$12+$E$9+$B$11</f>
        <v/>
      </c>
    </row>
    <row r="2119">
      <c r="H2119" s="14">
        <f>Data!A2119</f>
        <v/>
      </c>
      <c r="I2119" s="9">
        <f>IF(Occurrence!J2119&gt;0,Occurrence!J2119*$B$6,0)</f>
        <v/>
      </c>
      <c r="J2119" s="9">
        <f>IF(Occurrence!J2119&gt;0,MAX(0,(Occurrence!J2119-$D$4)*$B$7+$D$4*$B$6),0)</f>
        <v/>
      </c>
      <c r="K2119" s="9">
        <f>IF(Occurrence!K2119&gt;0,Occurrence!K2119*$B$6,0)</f>
        <v/>
      </c>
      <c r="L2119" s="9">
        <f>IF(Occurrence!K2119&gt;0,MAX(0,(Occurrence!K2119-$E$4)*$B$7+$E$4*$B$6),0)</f>
        <v/>
      </c>
      <c r="M2119" s="9">
        <f>Data!X2119+$B$11</f>
        <v/>
      </c>
      <c r="N2119" s="9">
        <f>(Data!X2119-$D$9)*$B$12+$D$9+$B$11</f>
        <v/>
      </c>
      <c r="O2119" s="9">
        <f>Data!Y2119+$B$11</f>
        <v/>
      </c>
      <c r="P2119" s="9">
        <f>(Data!Y2119-$E$9)*$B$12+$E$9+$B$11</f>
        <v/>
      </c>
    </row>
    <row r="2120">
      <c r="H2120" s="14">
        <f>Data!A2120</f>
        <v/>
      </c>
      <c r="I2120" s="9">
        <f>IF(Occurrence!J2120&gt;0,Occurrence!J2120*$B$6,0)</f>
        <v/>
      </c>
      <c r="J2120" s="9">
        <f>IF(Occurrence!J2120&gt;0,MAX(0,(Occurrence!J2120-$D$4)*$B$7+$D$4*$B$6),0)</f>
        <v/>
      </c>
      <c r="K2120" s="9">
        <f>IF(Occurrence!K2120&gt;0,Occurrence!K2120*$B$6,0)</f>
        <v/>
      </c>
      <c r="L2120" s="9">
        <f>IF(Occurrence!K2120&gt;0,MAX(0,(Occurrence!K2120-$E$4)*$B$7+$E$4*$B$6),0)</f>
        <v/>
      </c>
      <c r="M2120" s="9">
        <f>Data!X2120+$B$11</f>
        <v/>
      </c>
      <c r="N2120" s="9">
        <f>(Data!X2120-$D$9)*$B$12+$D$9+$B$11</f>
        <v/>
      </c>
      <c r="O2120" s="9">
        <f>Data!Y2120+$B$11</f>
        <v/>
      </c>
      <c r="P2120" s="9">
        <f>(Data!Y2120-$E$9)*$B$12+$E$9+$B$11</f>
        <v/>
      </c>
    </row>
    <row r="2121">
      <c r="H2121" s="14">
        <f>Data!A2121</f>
        <v/>
      </c>
      <c r="I2121" s="9">
        <f>IF(Occurrence!J2121&gt;0,Occurrence!J2121*$B$6,0)</f>
        <v/>
      </c>
      <c r="J2121" s="9">
        <f>IF(Occurrence!J2121&gt;0,MAX(0,(Occurrence!J2121-$D$4)*$B$7+$D$4*$B$6),0)</f>
        <v/>
      </c>
      <c r="K2121" s="9">
        <f>IF(Occurrence!K2121&gt;0,Occurrence!K2121*$B$6,0)</f>
        <v/>
      </c>
      <c r="L2121" s="9">
        <f>IF(Occurrence!K2121&gt;0,MAX(0,(Occurrence!K2121-$E$4)*$B$7+$E$4*$B$6),0)</f>
        <v/>
      </c>
      <c r="M2121" s="9">
        <f>Data!X2121+$B$11</f>
        <v/>
      </c>
      <c r="N2121" s="9">
        <f>(Data!X2121-$D$9)*$B$12+$D$9+$B$11</f>
        <v/>
      </c>
      <c r="O2121" s="9">
        <f>Data!Y2121+$B$11</f>
        <v/>
      </c>
      <c r="P2121" s="9">
        <f>(Data!Y2121-$E$9)*$B$12+$E$9+$B$11</f>
        <v/>
      </c>
    </row>
    <row r="2122">
      <c r="H2122" s="14">
        <f>Data!A2122</f>
        <v/>
      </c>
      <c r="I2122" s="9">
        <f>IF(Occurrence!J2122&gt;0,Occurrence!J2122*$B$6,0)</f>
        <v/>
      </c>
      <c r="J2122" s="9">
        <f>IF(Occurrence!J2122&gt;0,MAX(0,(Occurrence!J2122-$D$4)*$B$7+$D$4*$B$6),0)</f>
        <v/>
      </c>
      <c r="K2122" s="9">
        <f>IF(Occurrence!K2122&gt;0,Occurrence!K2122*$B$6,0)</f>
        <v/>
      </c>
      <c r="L2122" s="9">
        <f>IF(Occurrence!K2122&gt;0,MAX(0,(Occurrence!K2122-$E$4)*$B$7+$E$4*$B$6),0)</f>
        <v/>
      </c>
      <c r="M2122" s="9">
        <f>Data!X2122+$B$11</f>
        <v/>
      </c>
      <c r="N2122" s="9">
        <f>(Data!X2122-$D$9)*$B$12+$D$9+$B$11</f>
        <v/>
      </c>
      <c r="O2122" s="9">
        <f>Data!Y2122+$B$11</f>
        <v/>
      </c>
      <c r="P2122" s="9">
        <f>(Data!Y2122-$E$9)*$B$12+$E$9+$B$11</f>
        <v/>
      </c>
    </row>
    <row r="2123">
      <c r="H2123" s="14">
        <f>Data!A2123</f>
        <v/>
      </c>
      <c r="I2123" s="9">
        <f>IF(Occurrence!J2123&gt;0,Occurrence!J2123*$B$6,0)</f>
        <v/>
      </c>
      <c r="J2123" s="9">
        <f>IF(Occurrence!J2123&gt;0,MAX(0,(Occurrence!J2123-$D$4)*$B$7+$D$4*$B$6),0)</f>
        <v/>
      </c>
      <c r="K2123" s="9">
        <f>IF(Occurrence!K2123&gt;0,Occurrence!K2123*$B$6,0)</f>
        <v/>
      </c>
      <c r="L2123" s="9">
        <f>IF(Occurrence!K2123&gt;0,MAX(0,(Occurrence!K2123-$E$4)*$B$7+$E$4*$B$6),0)</f>
        <v/>
      </c>
      <c r="M2123" s="9">
        <f>Data!X2123+$B$11</f>
        <v/>
      </c>
      <c r="N2123" s="9">
        <f>(Data!X2123-$D$9)*$B$12+$D$9+$B$11</f>
        <v/>
      </c>
      <c r="O2123" s="9">
        <f>Data!Y2123+$B$11</f>
        <v/>
      </c>
      <c r="P2123" s="9">
        <f>(Data!Y2123-$E$9)*$B$12+$E$9+$B$11</f>
        <v/>
      </c>
    </row>
    <row r="2124">
      <c r="H2124" s="14">
        <f>Data!A2124</f>
        <v/>
      </c>
      <c r="I2124" s="9">
        <f>IF(Occurrence!J2124&gt;0,Occurrence!J2124*$B$6,0)</f>
        <v/>
      </c>
      <c r="J2124" s="9">
        <f>IF(Occurrence!J2124&gt;0,MAX(0,(Occurrence!J2124-$D$4)*$B$7+$D$4*$B$6),0)</f>
        <v/>
      </c>
      <c r="K2124" s="9">
        <f>IF(Occurrence!K2124&gt;0,Occurrence!K2124*$B$6,0)</f>
        <v/>
      </c>
      <c r="L2124" s="9">
        <f>IF(Occurrence!K2124&gt;0,MAX(0,(Occurrence!K2124-$E$4)*$B$7+$E$4*$B$6),0)</f>
        <v/>
      </c>
      <c r="M2124" s="9">
        <f>Data!X2124+$B$11</f>
        <v/>
      </c>
      <c r="N2124" s="9">
        <f>(Data!X2124-$D$9)*$B$12+$D$9+$B$11</f>
        <v/>
      </c>
      <c r="O2124" s="9">
        <f>Data!Y2124+$B$11</f>
        <v/>
      </c>
      <c r="P2124" s="9">
        <f>(Data!Y2124-$E$9)*$B$12+$E$9+$B$11</f>
        <v/>
      </c>
    </row>
    <row r="2125">
      <c r="H2125" s="14">
        <f>Data!A2125</f>
        <v/>
      </c>
      <c r="I2125" s="9">
        <f>IF(Occurrence!J2125&gt;0,Occurrence!J2125*$B$6,0)</f>
        <v/>
      </c>
      <c r="J2125" s="9">
        <f>IF(Occurrence!J2125&gt;0,MAX(0,(Occurrence!J2125-$D$4)*$B$7+$D$4*$B$6),0)</f>
        <v/>
      </c>
      <c r="K2125" s="9">
        <f>IF(Occurrence!K2125&gt;0,Occurrence!K2125*$B$6,0)</f>
        <v/>
      </c>
      <c r="L2125" s="9">
        <f>IF(Occurrence!K2125&gt;0,MAX(0,(Occurrence!K2125-$E$4)*$B$7+$E$4*$B$6),0)</f>
        <v/>
      </c>
      <c r="M2125" s="9">
        <f>Data!X2125+$B$11</f>
        <v/>
      </c>
      <c r="N2125" s="9">
        <f>(Data!X2125-$D$9)*$B$12+$D$9+$B$11</f>
        <v/>
      </c>
      <c r="O2125" s="9">
        <f>Data!Y2125+$B$11</f>
        <v/>
      </c>
      <c r="P2125" s="9">
        <f>(Data!Y2125-$E$9)*$B$12+$E$9+$B$11</f>
        <v/>
      </c>
    </row>
    <row r="2126">
      <c r="H2126" s="14">
        <f>Data!A2126</f>
        <v/>
      </c>
      <c r="I2126" s="9">
        <f>IF(Occurrence!J2126&gt;0,Occurrence!J2126*$B$6,0)</f>
        <v/>
      </c>
      <c r="J2126" s="9">
        <f>IF(Occurrence!J2126&gt;0,MAX(0,(Occurrence!J2126-$D$4)*$B$7+$D$4*$B$6),0)</f>
        <v/>
      </c>
      <c r="K2126" s="9">
        <f>IF(Occurrence!K2126&gt;0,Occurrence!K2126*$B$6,0)</f>
        <v/>
      </c>
      <c r="L2126" s="9">
        <f>IF(Occurrence!K2126&gt;0,MAX(0,(Occurrence!K2126-$E$4)*$B$7+$E$4*$B$6),0)</f>
        <v/>
      </c>
      <c r="M2126" s="9">
        <f>Data!X2126+$B$11</f>
        <v/>
      </c>
      <c r="N2126" s="9">
        <f>(Data!X2126-$D$9)*$B$12+$D$9+$B$11</f>
        <v/>
      </c>
      <c r="O2126" s="9">
        <f>Data!Y2126+$B$11</f>
        <v/>
      </c>
      <c r="P2126" s="9">
        <f>(Data!Y2126-$E$9)*$B$12+$E$9+$B$11</f>
        <v/>
      </c>
    </row>
    <row r="2127">
      <c r="H2127" s="14">
        <f>Data!A2127</f>
        <v/>
      </c>
      <c r="I2127" s="9">
        <f>IF(Occurrence!J2127&gt;0,Occurrence!J2127*$B$6,0)</f>
        <v/>
      </c>
      <c r="J2127" s="9">
        <f>IF(Occurrence!J2127&gt;0,MAX(0,(Occurrence!J2127-$D$4)*$B$7+$D$4*$B$6),0)</f>
        <v/>
      </c>
      <c r="K2127" s="9">
        <f>IF(Occurrence!K2127&gt;0,Occurrence!K2127*$B$6,0)</f>
        <v/>
      </c>
      <c r="L2127" s="9">
        <f>IF(Occurrence!K2127&gt;0,MAX(0,(Occurrence!K2127-$E$4)*$B$7+$E$4*$B$6),0)</f>
        <v/>
      </c>
      <c r="M2127" s="9">
        <f>Data!X2127+$B$11</f>
        <v/>
      </c>
      <c r="N2127" s="9">
        <f>(Data!X2127-$D$9)*$B$12+$D$9+$B$11</f>
        <v/>
      </c>
      <c r="O2127" s="9">
        <f>Data!Y2127+$B$11</f>
        <v/>
      </c>
      <c r="P2127" s="9">
        <f>(Data!Y2127-$E$9)*$B$12+$E$9+$B$11</f>
        <v/>
      </c>
    </row>
    <row r="2128">
      <c r="H2128" s="14">
        <f>Data!A2128</f>
        <v/>
      </c>
      <c r="I2128" s="9">
        <f>IF(Occurrence!J2128&gt;0,Occurrence!J2128*$B$6,0)</f>
        <v/>
      </c>
      <c r="J2128" s="9">
        <f>IF(Occurrence!J2128&gt;0,MAX(0,(Occurrence!J2128-$D$4)*$B$7+$D$4*$B$6),0)</f>
        <v/>
      </c>
      <c r="K2128" s="9">
        <f>IF(Occurrence!K2128&gt;0,Occurrence!K2128*$B$6,0)</f>
        <v/>
      </c>
      <c r="L2128" s="9">
        <f>IF(Occurrence!K2128&gt;0,MAX(0,(Occurrence!K2128-$E$4)*$B$7+$E$4*$B$6),0)</f>
        <v/>
      </c>
      <c r="M2128" s="9">
        <f>Data!X2128+$B$11</f>
        <v/>
      </c>
      <c r="N2128" s="9">
        <f>(Data!X2128-$D$9)*$B$12+$D$9+$B$11</f>
        <v/>
      </c>
      <c r="O2128" s="9">
        <f>Data!Y2128+$B$11</f>
        <v/>
      </c>
      <c r="P2128" s="9">
        <f>(Data!Y2128-$E$9)*$B$12+$E$9+$B$11</f>
        <v/>
      </c>
    </row>
    <row r="2129">
      <c r="H2129" s="14">
        <f>Data!A2129</f>
        <v/>
      </c>
      <c r="I2129" s="9">
        <f>IF(Occurrence!J2129&gt;0,Occurrence!J2129*$B$6,0)</f>
        <v/>
      </c>
      <c r="J2129" s="9">
        <f>IF(Occurrence!J2129&gt;0,MAX(0,(Occurrence!J2129-$D$4)*$B$7+$D$4*$B$6),0)</f>
        <v/>
      </c>
      <c r="K2129" s="9">
        <f>IF(Occurrence!K2129&gt;0,Occurrence!K2129*$B$6,0)</f>
        <v/>
      </c>
      <c r="L2129" s="9">
        <f>IF(Occurrence!K2129&gt;0,MAX(0,(Occurrence!K2129-$E$4)*$B$7+$E$4*$B$6),0)</f>
        <v/>
      </c>
      <c r="M2129" s="9">
        <f>Data!X2129+$B$11</f>
        <v/>
      </c>
      <c r="N2129" s="9">
        <f>(Data!X2129-$D$9)*$B$12+$D$9+$B$11</f>
        <v/>
      </c>
      <c r="O2129" s="9">
        <f>Data!Y2129+$B$11</f>
        <v/>
      </c>
      <c r="P2129" s="9">
        <f>(Data!Y2129-$E$9)*$B$12+$E$9+$B$11</f>
        <v/>
      </c>
    </row>
    <row r="2130">
      <c r="H2130" s="14">
        <f>Data!A2130</f>
        <v/>
      </c>
      <c r="I2130" s="9">
        <f>IF(Occurrence!J2130&gt;0,Occurrence!J2130*$B$6,0)</f>
        <v/>
      </c>
      <c r="J2130" s="9">
        <f>IF(Occurrence!J2130&gt;0,MAX(0,(Occurrence!J2130-$D$4)*$B$7+$D$4*$B$6),0)</f>
        <v/>
      </c>
      <c r="K2130" s="9">
        <f>IF(Occurrence!K2130&gt;0,Occurrence!K2130*$B$6,0)</f>
        <v/>
      </c>
      <c r="L2130" s="9">
        <f>IF(Occurrence!K2130&gt;0,MAX(0,(Occurrence!K2130-$E$4)*$B$7+$E$4*$B$6),0)</f>
        <v/>
      </c>
      <c r="M2130" s="9">
        <f>Data!X2130+$B$11</f>
        <v/>
      </c>
      <c r="N2130" s="9">
        <f>(Data!X2130-$D$9)*$B$12+$D$9+$B$11</f>
        <v/>
      </c>
      <c r="O2130" s="9">
        <f>Data!Y2130+$B$11</f>
        <v/>
      </c>
      <c r="P2130" s="9">
        <f>(Data!Y2130-$E$9)*$B$12+$E$9+$B$11</f>
        <v/>
      </c>
    </row>
    <row r="2131">
      <c r="H2131" s="14">
        <f>Data!A2131</f>
        <v/>
      </c>
      <c r="I2131" s="9">
        <f>IF(Occurrence!J2131&gt;0,Occurrence!J2131*$B$6,0)</f>
        <v/>
      </c>
      <c r="J2131" s="9">
        <f>IF(Occurrence!J2131&gt;0,MAX(0,(Occurrence!J2131-$D$4)*$B$7+$D$4*$B$6),0)</f>
        <v/>
      </c>
      <c r="K2131" s="9">
        <f>IF(Occurrence!K2131&gt;0,Occurrence!K2131*$B$6,0)</f>
        <v/>
      </c>
      <c r="L2131" s="9">
        <f>IF(Occurrence!K2131&gt;0,MAX(0,(Occurrence!K2131-$E$4)*$B$7+$E$4*$B$6),0)</f>
        <v/>
      </c>
      <c r="M2131" s="9">
        <f>Data!X2131+$B$11</f>
        <v/>
      </c>
      <c r="N2131" s="9">
        <f>(Data!X2131-$D$9)*$B$12+$D$9+$B$11</f>
        <v/>
      </c>
      <c r="O2131" s="9">
        <f>Data!Y2131+$B$11</f>
        <v/>
      </c>
      <c r="P2131" s="9">
        <f>(Data!Y2131-$E$9)*$B$12+$E$9+$B$11</f>
        <v/>
      </c>
    </row>
    <row r="2132">
      <c r="H2132" s="14">
        <f>Data!A2132</f>
        <v/>
      </c>
      <c r="I2132" s="9">
        <f>IF(Occurrence!J2132&gt;0,Occurrence!J2132*$B$6,0)</f>
        <v/>
      </c>
      <c r="J2132" s="9">
        <f>IF(Occurrence!J2132&gt;0,MAX(0,(Occurrence!J2132-$D$4)*$B$7+$D$4*$B$6),0)</f>
        <v/>
      </c>
      <c r="K2132" s="9">
        <f>IF(Occurrence!K2132&gt;0,Occurrence!K2132*$B$6,0)</f>
        <v/>
      </c>
      <c r="L2132" s="9">
        <f>IF(Occurrence!K2132&gt;0,MAX(0,(Occurrence!K2132-$E$4)*$B$7+$E$4*$B$6),0)</f>
        <v/>
      </c>
      <c r="M2132" s="9">
        <f>Data!X2132+$B$11</f>
        <v/>
      </c>
      <c r="N2132" s="9">
        <f>(Data!X2132-$D$9)*$B$12+$D$9+$B$11</f>
        <v/>
      </c>
      <c r="O2132" s="9">
        <f>Data!Y2132+$B$11</f>
        <v/>
      </c>
      <c r="P2132" s="9">
        <f>(Data!Y2132-$E$9)*$B$12+$E$9+$B$11</f>
        <v/>
      </c>
    </row>
    <row r="2133">
      <c r="H2133" s="14">
        <f>Data!A2133</f>
        <v/>
      </c>
      <c r="I2133" s="9">
        <f>IF(Occurrence!J2133&gt;0,Occurrence!J2133*$B$6,0)</f>
        <v/>
      </c>
      <c r="J2133" s="9">
        <f>IF(Occurrence!J2133&gt;0,MAX(0,(Occurrence!J2133-$D$4)*$B$7+$D$4*$B$6),0)</f>
        <v/>
      </c>
      <c r="K2133" s="9">
        <f>IF(Occurrence!K2133&gt;0,Occurrence!K2133*$B$6,0)</f>
        <v/>
      </c>
      <c r="L2133" s="9">
        <f>IF(Occurrence!K2133&gt;0,MAX(0,(Occurrence!K2133-$E$4)*$B$7+$E$4*$B$6),0)</f>
        <v/>
      </c>
      <c r="M2133" s="9">
        <f>Data!X2133+$B$11</f>
        <v/>
      </c>
      <c r="N2133" s="9">
        <f>(Data!X2133-$D$9)*$B$12+$D$9+$B$11</f>
        <v/>
      </c>
      <c r="O2133" s="9">
        <f>Data!Y2133+$B$11</f>
        <v/>
      </c>
      <c r="P2133" s="9">
        <f>(Data!Y2133-$E$9)*$B$12+$E$9+$B$11</f>
        <v/>
      </c>
    </row>
    <row r="2134">
      <c r="H2134" s="14">
        <f>Data!A2134</f>
        <v/>
      </c>
      <c r="I2134" s="9">
        <f>IF(Occurrence!J2134&gt;0,Occurrence!J2134*$B$6,0)</f>
        <v/>
      </c>
      <c r="J2134" s="9">
        <f>IF(Occurrence!J2134&gt;0,MAX(0,(Occurrence!J2134-$D$4)*$B$7+$D$4*$B$6),0)</f>
        <v/>
      </c>
      <c r="K2134" s="9">
        <f>IF(Occurrence!K2134&gt;0,Occurrence!K2134*$B$6,0)</f>
        <v/>
      </c>
      <c r="L2134" s="9">
        <f>IF(Occurrence!K2134&gt;0,MAX(0,(Occurrence!K2134-$E$4)*$B$7+$E$4*$B$6),0)</f>
        <v/>
      </c>
      <c r="M2134" s="9">
        <f>Data!X2134+$B$11</f>
        <v/>
      </c>
      <c r="N2134" s="9">
        <f>(Data!X2134-$D$9)*$B$12+$D$9+$B$11</f>
        <v/>
      </c>
      <c r="O2134" s="9">
        <f>Data!Y2134+$B$11</f>
        <v/>
      </c>
      <c r="P2134" s="9">
        <f>(Data!Y2134-$E$9)*$B$12+$E$9+$B$11</f>
        <v/>
      </c>
    </row>
    <row r="2135">
      <c r="H2135" s="14">
        <f>Data!A2135</f>
        <v/>
      </c>
      <c r="I2135" s="9">
        <f>IF(Occurrence!J2135&gt;0,Occurrence!J2135*$B$6,0)</f>
        <v/>
      </c>
      <c r="J2135" s="9">
        <f>IF(Occurrence!J2135&gt;0,MAX(0,(Occurrence!J2135-$D$4)*$B$7+$D$4*$B$6),0)</f>
        <v/>
      </c>
      <c r="K2135" s="9">
        <f>IF(Occurrence!K2135&gt;0,Occurrence!K2135*$B$6,0)</f>
        <v/>
      </c>
      <c r="L2135" s="9">
        <f>IF(Occurrence!K2135&gt;0,MAX(0,(Occurrence!K2135-$E$4)*$B$7+$E$4*$B$6),0)</f>
        <v/>
      </c>
      <c r="M2135" s="9">
        <f>Data!X2135+$B$11</f>
        <v/>
      </c>
      <c r="N2135" s="9">
        <f>(Data!X2135-$D$9)*$B$12+$D$9+$B$11</f>
        <v/>
      </c>
      <c r="O2135" s="9">
        <f>Data!Y2135+$B$11</f>
        <v/>
      </c>
      <c r="P2135" s="9">
        <f>(Data!Y2135-$E$9)*$B$12+$E$9+$B$11</f>
        <v/>
      </c>
    </row>
    <row r="2136">
      <c r="H2136" s="14">
        <f>Data!A2136</f>
        <v/>
      </c>
      <c r="I2136" s="9">
        <f>IF(Occurrence!J2136&gt;0,Occurrence!J2136*$B$6,0)</f>
        <v/>
      </c>
      <c r="J2136" s="9">
        <f>IF(Occurrence!J2136&gt;0,MAX(0,(Occurrence!J2136-$D$4)*$B$7+$D$4*$B$6),0)</f>
        <v/>
      </c>
      <c r="K2136" s="9">
        <f>IF(Occurrence!K2136&gt;0,Occurrence!K2136*$B$6,0)</f>
        <v/>
      </c>
      <c r="L2136" s="9">
        <f>IF(Occurrence!K2136&gt;0,MAX(0,(Occurrence!K2136-$E$4)*$B$7+$E$4*$B$6),0)</f>
        <v/>
      </c>
      <c r="M2136" s="9">
        <f>Data!X2136+$B$11</f>
        <v/>
      </c>
      <c r="N2136" s="9">
        <f>(Data!X2136-$D$9)*$B$12+$D$9+$B$11</f>
        <v/>
      </c>
      <c r="O2136" s="9">
        <f>Data!Y2136+$B$11</f>
        <v/>
      </c>
      <c r="P2136" s="9">
        <f>(Data!Y2136-$E$9)*$B$12+$E$9+$B$11</f>
        <v/>
      </c>
    </row>
    <row r="2137">
      <c r="H2137" s="14">
        <f>Data!A2137</f>
        <v/>
      </c>
      <c r="I2137" s="9">
        <f>IF(Occurrence!J2137&gt;0,Occurrence!J2137*$B$6,0)</f>
        <v/>
      </c>
      <c r="J2137" s="9">
        <f>IF(Occurrence!J2137&gt;0,MAX(0,(Occurrence!J2137-$D$4)*$B$7+$D$4*$B$6),0)</f>
        <v/>
      </c>
      <c r="K2137" s="9">
        <f>IF(Occurrence!K2137&gt;0,Occurrence!K2137*$B$6,0)</f>
        <v/>
      </c>
      <c r="L2137" s="9">
        <f>IF(Occurrence!K2137&gt;0,MAX(0,(Occurrence!K2137-$E$4)*$B$7+$E$4*$B$6),0)</f>
        <v/>
      </c>
      <c r="M2137" s="9">
        <f>Data!X2137+$B$11</f>
        <v/>
      </c>
      <c r="N2137" s="9">
        <f>(Data!X2137-$D$9)*$B$12+$D$9+$B$11</f>
        <v/>
      </c>
      <c r="O2137" s="9">
        <f>Data!Y2137+$B$11</f>
        <v/>
      </c>
      <c r="P2137" s="9">
        <f>(Data!Y2137-$E$9)*$B$12+$E$9+$B$11</f>
        <v/>
      </c>
    </row>
    <row r="2138">
      <c r="H2138" s="14">
        <f>Data!A2138</f>
        <v/>
      </c>
      <c r="I2138" s="9">
        <f>IF(Occurrence!J2138&gt;0,Occurrence!J2138*$B$6,0)</f>
        <v/>
      </c>
      <c r="J2138" s="9">
        <f>IF(Occurrence!J2138&gt;0,MAX(0,(Occurrence!J2138-$D$4)*$B$7+$D$4*$B$6),0)</f>
        <v/>
      </c>
      <c r="K2138" s="9">
        <f>IF(Occurrence!K2138&gt;0,Occurrence!K2138*$B$6,0)</f>
        <v/>
      </c>
      <c r="L2138" s="9">
        <f>IF(Occurrence!K2138&gt;0,MAX(0,(Occurrence!K2138-$E$4)*$B$7+$E$4*$B$6),0)</f>
        <v/>
      </c>
      <c r="M2138" s="9">
        <f>Data!X2138+$B$11</f>
        <v/>
      </c>
      <c r="N2138" s="9">
        <f>(Data!X2138-$D$9)*$B$12+$D$9+$B$11</f>
        <v/>
      </c>
      <c r="O2138" s="9">
        <f>Data!Y2138+$B$11</f>
        <v/>
      </c>
      <c r="P2138" s="9">
        <f>(Data!Y2138-$E$9)*$B$12+$E$9+$B$11</f>
        <v/>
      </c>
    </row>
    <row r="2139">
      <c r="H2139" s="14">
        <f>Data!A2139</f>
        <v/>
      </c>
      <c r="I2139" s="9">
        <f>IF(Occurrence!J2139&gt;0,Occurrence!J2139*$B$6,0)</f>
        <v/>
      </c>
      <c r="J2139" s="9">
        <f>IF(Occurrence!J2139&gt;0,MAX(0,(Occurrence!J2139-$D$4)*$B$7+$D$4*$B$6),0)</f>
        <v/>
      </c>
      <c r="K2139" s="9">
        <f>IF(Occurrence!K2139&gt;0,Occurrence!K2139*$B$6,0)</f>
        <v/>
      </c>
      <c r="L2139" s="9">
        <f>IF(Occurrence!K2139&gt;0,MAX(0,(Occurrence!K2139-$E$4)*$B$7+$E$4*$B$6),0)</f>
        <v/>
      </c>
      <c r="M2139" s="9">
        <f>Data!X2139+$B$11</f>
        <v/>
      </c>
      <c r="N2139" s="9">
        <f>(Data!X2139-$D$9)*$B$12+$D$9+$B$11</f>
        <v/>
      </c>
      <c r="O2139" s="9">
        <f>Data!Y2139+$B$11</f>
        <v/>
      </c>
      <c r="P2139" s="9">
        <f>(Data!Y2139-$E$9)*$B$12+$E$9+$B$11</f>
        <v/>
      </c>
    </row>
    <row r="2140">
      <c r="H2140" s="14">
        <f>Data!A2140</f>
        <v/>
      </c>
      <c r="I2140" s="9">
        <f>IF(Occurrence!J2140&gt;0,Occurrence!J2140*$B$6,0)</f>
        <v/>
      </c>
      <c r="J2140" s="9">
        <f>IF(Occurrence!J2140&gt;0,MAX(0,(Occurrence!J2140-$D$4)*$B$7+$D$4*$B$6),0)</f>
        <v/>
      </c>
      <c r="K2140" s="9">
        <f>IF(Occurrence!K2140&gt;0,Occurrence!K2140*$B$6,0)</f>
        <v/>
      </c>
      <c r="L2140" s="9">
        <f>IF(Occurrence!K2140&gt;0,MAX(0,(Occurrence!K2140-$E$4)*$B$7+$E$4*$B$6),0)</f>
        <v/>
      </c>
      <c r="M2140" s="9">
        <f>Data!X2140+$B$11</f>
        <v/>
      </c>
      <c r="N2140" s="9">
        <f>(Data!X2140-$D$9)*$B$12+$D$9+$B$11</f>
        <v/>
      </c>
      <c r="O2140" s="9">
        <f>Data!Y2140+$B$11</f>
        <v/>
      </c>
      <c r="P2140" s="9">
        <f>(Data!Y2140-$E$9)*$B$12+$E$9+$B$11</f>
        <v/>
      </c>
    </row>
    <row r="2141">
      <c r="H2141" s="14">
        <f>Data!A2141</f>
        <v/>
      </c>
      <c r="I2141" s="9">
        <f>IF(Occurrence!J2141&gt;0,Occurrence!J2141*$B$6,0)</f>
        <v/>
      </c>
      <c r="J2141" s="9">
        <f>IF(Occurrence!J2141&gt;0,MAX(0,(Occurrence!J2141-$D$4)*$B$7+$D$4*$B$6),0)</f>
        <v/>
      </c>
      <c r="K2141" s="9">
        <f>IF(Occurrence!K2141&gt;0,Occurrence!K2141*$B$6,0)</f>
        <v/>
      </c>
      <c r="L2141" s="9">
        <f>IF(Occurrence!K2141&gt;0,MAX(0,(Occurrence!K2141-$E$4)*$B$7+$E$4*$B$6),0)</f>
        <v/>
      </c>
      <c r="M2141" s="9">
        <f>Data!X2141+$B$11</f>
        <v/>
      </c>
      <c r="N2141" s="9">
        <f>(Data!X2141-$D$9)*$B$12+$D$9+$B$11</f>
        <v/>
      </c>
      <c r="O2141" s="9">
        <f>Data!Y2141+$B$11</f>
        <v/>
      </c>
      <c r="P2141" s="9">
        <f>(Data!Y2141-$E$9)*$B$12+$E$9+$B$11</f>
        <v/>
      </c>
    </row>
    <row r="2142">
      <c r="H2142" s="14">
        <f>Data!A2142</f>
        <v/>
      </c>
      <c r="I2142" s="9">
        <f>IF(Occurrence!J2142&gt;0,Occurrence!J2142*$B$6,0)</f>
        <v/>
      </c>
      <c r="J2142" s="9">
        <f>IF(Occurrence!J2142&gt;0,MAX(0,(Occurrence!J2142-$D$4)*$B$7+$D$4*$B$6),0)</f>
        <v/>
      </c>
      <c r="K2142" s="9">
        <f>IF(Occurrence!K2142&gt;0,Occurrence!K2142*$B$6,0)</f>
        <v/>
      </c>
      <c r="L2142" s="9">
        <f>IF(Occurrence!K2142&gt;0,MAX(0,(Occurrence!K2142-$E$4)*$B$7+$E$4*$B$6),0)</f>
        <v/>
      </c>
      <c r="M2142" s="9">
        <f>Data!X2142+$B$11</f>
        <v/>
      </c>
      <c r="N2142" s="9">
        <f>(Data!X2142-$D$9)*$B$12+$D$9+$B$11</f>
        <v/>
      </c>
      <c r="O2142" s="9">
        <f>Data!Y2142+$B$11</f>
        <v/>
      </c>
      <c r="P2142" s="9">
        <f>(Data!Y2142-$E$9)*$B$12+$E$9+$B$11</f>
        <v/>
      </c>
    </row>
    <row r="2143">
      <c r="H2143" s="14">
        <f>Data!A2143</f>
        <v/>
      </c>
      <c r="I2143" s="9">
        <f>IF(Occurrence!J2143&gt;0,Occurrence!J2143*$B$6,0)</f>
        <v/>
      </c>
      <c r="J2143" s="9">
        <f>IF(Occurrence!J2143&gt;0,MAX(0,(Occurrence!J2143-$D$4)*$B$7+$D$4*$B$6),0)</f>
        <v/>
      </c>
      <c r="K2143" s="9">
        <f>IF(Occurrence!K2143&gt;0,Occurrence!K2143*$B$6,0)</f>
        <v/>
      </c>
      <c r="L2143" s="9">
        <f>IF(Occurrence!K2143&gt;0,MAX(0,(Occurrence!K2143-$E$4)*$B$7+$E$4*$B$6),0)</f>
        <v/>
      </c>
      <c r="M2143" s="9">
        <f>Data!X2143+$B$11</f>
        <v/>
      </c>
      <c r="N2143" s="9">
        <f>(Data!X2143-$D$9)*$B$12+$D$9+$B$11</f>
        <v/>
      </c>
      <c r="O2143" s="9">
        <f>Data!Y2143+$B$11</f>
        <v/>
      </c>
      <c r="P2143" s="9">
        <f>(Data!Y2143-$E$9)*$B$12+$E$9+$B$11</f>
        <v/>
      </c>
    </row>
    <row r="2144">
      <c r="H2144" s="14">
        <f>Data!A2144</f>
        <v/>
      </c>
      <c r="I2144" s="9">
        <f>IF(Occurrence!J2144&gt;0,Occurrence!J2144*$B$6,0)</f>
        <v/>
      </c>
      <c r="J2144" s="9">
        <f>IF(Occurrence!J2144&gt;0,MAX(0,(Occurrence!J2144-$D$4)*$B$7+$D$4*$B$6),0)</f>
        <v/>
      </c>
      <c r="K2144" s="9">
        <f>IF(Occurrence!K2144&gt;0,Occurrence!K2144*$B$6,0)</f>
        <v/>
      </c>
      <c r="L2144" s="9">
        <f>IF(Occurrence!K2144&gt;0,MAX(0,(Occurrence!K2144-$E$4)*$B$7+$E$4*$B$6),0)</f>
        <v/>
      </c>
      <c r="M2144" s="9">
        <f>Data!X2144+$B$11</f>
        <v/>
      </c>
      <c r="N2144" s="9">
        <f>(Data!X2144-$D$9)*$B$12+$D$9+$B$11</f>
        <v/>
      </c>
      <c r="O2144" s="9">
        <f>Data!Y2144+$B$11</f>
        <v/>
      </c>
      <c r="P2144" s="9">
        <f>(Data!Y2144-$E$9)*$B$12+$E$9+$B$11</f>
        <v/>
      </c>
    </row>
    <row r="2145">
      <c r="H2145" s="14">
        <f>Data!A2145</f>
        <v/>
      </c>
      <c r="I2145" s="9">
        <f>IF(Occurrence!J2145&gt;0,Occurrence!J2145*$B$6,0)</f>
        <v/>
      </c>
      <c r="J2145" s="9">
        <f>IF(Occurrence!J2145&gt;0,MAX(0,(Occurrence!J2145-$D$4)*$B$7+$D$4*$B$6),0)</f>
        <v/>
      </c>
      <c r="K2145" s="9">
        <f>IF(Occurrence!K2145&gt;0,Occurrence!K2145*$B$6,0)</f>
        <v/>
      </c>
      <c r="L2145" s="9">
        <f>IF(Occurrence!K2145&gt;0,MAX(0,(Occurrence!K2145-$E$4)*$B$7+$E$4*$B$6),0)</f>
        <v/>
      </c>
      <c r="M2145" s="9">
        <f>Data!X2145+$B$11</f>
        <v/>
      </c>
      <c r="N2145" s="9">
        <f>(Data!X2145-$D$9)*$B$12+$D$9+$B$11</f>
        <v/>
      </c>
      <c r="O2145" s="9">
        <f>Data!Y2145+$B$11</f>
        <v/>
      </c>
      <c r="P2145" s="9">
        <f>(Data!Y2145-$E$9)*$B$12+$E$9+$B$11</f>
        <v/>
      </c>
    </row>
    <row r="2146">
      <c r="H2146" s="14">
        <f>Data!A2146</f>
        <v/>
      </c>
      <c r="I2146" s="9">
        <f>IF(Occurrence!J2146&gt;0,Occurrence!J2146*$B$6,0)</f>
        <v/>
      </c>
      <c r="J2146" s="9">
        <f>IF(Occurrence!J2146&gt;0,MAX(0,(Occurrence!J2146-$D$4)*$B$7+$D$4*$B$6),0)</f>
        <v/>
      </c>
      <c r="K2146" s="9">
        <f>IF(Occurrence!K2146&gt;0,Occurrence!K2146*$B$6,0)</f>
        <v/>
      </c>
      <c r="L2146" s="9">
        <f>IF(Occurrence!K2146&gt;0,MAX(0,(Occurrence!K2146-$E$4)*$B$7+$E$4*$B$6),0)</f>
        <v/>
      </c>
      <c r="M2146" s="9">
        <f>Data!X2146+$B$11</f>
        <v/>
      </c>
      <c r="N2146" s="9">
        <f>(Data!X2146-$D$9)*$B$12+$D$9+$B$11</f>
        <v/>
      </c>
      <c r="O2146" s="9">
        <f>Data!Y2146+$B$11</f>
        <v/>
      </c>
      <c r="P2146" s="9">
        <f>(Data!Y2146-$E$9)*$B$12+$E$9+$B$11</f>
        <v/>
      </c>
    </row>
    <row r="2147">
      <c r="H2147" s="14">
        <f>Data!A2147</f>
        <v/>
      </c>
      <c r="I2147" s="9">
        <f>IF(Occurrence!J2147&gt;0,Occurrence!J2147*$B$6,0)</f>
        <v/>
      </c>
      <c r="J2147" s="9">
        <f>IF(Occurrence!J2147&gt;0,MAX(0,(Occurrence!J2147-$D$4)*$B$7+$D$4*$B$6),0)</f>
        <v/>
      </c>
      <c r="K2147" s="9">
        <f>IF(Occurrence!K2147&gt;0,Occurrence!K2147*$B$6,0)</f>
        <v/>
      </c>
      <c r="L2147" s="9">
        <f>IF(Occurrence!K2147&gt;0,MAX(0,(Occurrence!K2147-$E$4)*$B$7+$E$4*$B$6),0)</f>
        <v/>
      </c>
      <c r="M2147" s="9">
        <f>Data!X2147+$B$11</f>
        <v/>
      </c>
      <c r="N2147" s="9">
        <f>(Data!X2147-$D$9)*$B$12+$D$9+$B$11</f>
        <v/>
      </c>
      <c r="O2147" s="9">
        <f>Data!Y2147+$B$11</f>
        <v/>
      </c>
      <c r="P2147" s="9">
        <f>(Data!Y2147-$E$9)*$B$12+$E$9+$B$11</f>
        <v/>
      </c>
    </row>
    <row r="2148">
      <c r="H2148" s="14">
        <f>Data!A2148</f>
        <v/>
      </c>
      <c r="I2148" s="9">
        <f>IF(Occurrence!J2148&gt;0,Occurrence!J2148*$B$6,0)</f>
        <v/>
      </c>
      <c r="J2148" s="9">
        <f>IF(Occurrence!J2148&gt;0,MAX(0,(Occurrence!J2148-$D$4)*$B$7+$D$4*$B$6),0)</f>
        <v/>
      </c>
      <c r="K2148" s="9">
        <f>IF(Occurrence!K2148&gt;0,Occurrence!K2148*$B$6,0)</f>
        <v/>
      </c>
      <c r="L2148" s="9">
        <f>IF(Occurrence!K2148&gt;0,MAX(0,(Occurrence!K2148-$E$4)*$B$7+$E$4*$B$6),0)</f>
        <v/>
      </c>
      <c r="M2148" s="9">
        <f>Data!X2148+$B$11</f>
        <v/>
      </c>
      <c r="N2148" s="9">
        <f>(Data!X2148-$D$9)*$B$12+$D$9+$B$11</f>
        <v/>
      </c>
      <c r="O2148" s="9">
        <f>Data!Y2148+$B$11</f>
        <v/>
      </c>
      <c r="P2148" s="9">
        <f>(Data!Y2148-$E$9)*$B$12+$E$9+$B$11</f>
        <v/>
      </c>
    </row>
    <row r="2149">
      <c r="H2149" s="14">
        <f>Data!A2149</f>
        <v/>
      </c>
      <c r="I2149" s="9">
        <f>IF(Occurrence!J2149&gt;0,Occurrence!J2149*$B$6,0)</f>
        <v/>
      </c>
      <c r="J2149" s="9">
        <f>IF(Occurrence!J2149&gt;0,MAX(0,(Occurrence!J2149-$D$4)*$B$7+$D$4*$B$6),0)</f>
        <v/>
      </c>
      <c r="K2149" s="9">
        <f>IF(Occurrence!K2149&gt;0,Occurrence!K2149*$B$6,0)</f>
        <v/>
      </c>
      <c r="L2149" s="9">
        <f>IF(Occurrence!K2149&gt;0,MAX(0,(Occurrence!K2149-$E$4)*$B$7+$E$4*$B$6),0)</f>
        <v/>
      </c>
      <c r="M2149" s="9">
        <f>Data!X2149+$B$11</f>
        <v/>
      </c>
      <c r="N2149" s="9">
        <f>(Data!X2149-$D$9)*$B$12+$D$9+$B$11</f>
        <v/>
      </c>
      <c r="O2149" s="9">
        <f>Data!Y2149+$B$11</f>
        <v/>
      </c>
      <c r="P2149" s="9">
        <f>(Data!Y2149-$E$9)*$B$12+$E$9+$B$11</f>
        <v/>
      </c>
    </row>
    <row r="2150">
      <c r="H2150" s="14">
        <f>Data!A2150</f>
        <v/>
      </c>
      <c r="I2150" s="9">
        <f>IF(Occurrence!J2150&gt;0,Occurrence!J2150*$B$6,0)</f>
        <v/>
      </c>
      <c r="J2150" s="9">
        <f>IF(Occurrence!J2150&gt;0,MAX(0,(Occurrence!J2150-$D$4)*$B$7+$D$4*$B$6),0)</f>
        <v/>
      </c>
      <c r="K2150" s="9">
        <f>IF(Occurrence!K2150&gt;0,Occurrence!K2150*$B$6,0)</f>
        <v/>
      </c>
      <c r="L2150" s="9">
        <f>IF(Occurrence!K2150&gt;0,MAX(0,(Occurrence!K2150-$E$4)*$B$7+$E$4*$B$6),0)</f>
        <v/>
      </c>
      <c r="M2150" s="9">
        <f>Data!X2150+$B$11</f>
        <v/>
      </c>
      <c r="N2150" s="9">
        <f>(Data!X2150-$D$9)*$B$12+$D$9+$B$11</f>
        <v/>
      </c>
      <c r="O2150" s="9">
        <f>Data!Y2150+$B$11</f>
        <v/>
      </c>
      <c r="P2150" s="9">
        <f>(Data!Y2150-$E$9)*$B$12+$E$9+$B$11</f>
        <v/>
      </c>
    </row>
    <row r="2151">
      <c r="H2151" s="14">
        <f>Data!A2151</f>
        <v/>
      </c>
      <c r="I2151" s="9">
        <f>IF(Occurrence!J2151&gt;0,Occurrence!J2151*$B$6,0)</f>
        <v/>
      </c>
      <c r="J2151" s="9">
        <f>IF(Occurrence!J2151&gt;0,MAX(0,(Occurrence!J2151-$D$4)*$B$7+$D$4*$B$6),0)</f>
        <v/>
      </c>
      <c r="K2151" s="9">
        <f>IF(Occurrence!K2151&gt;0,Occurrence!K2151*$B$6,0)</f>
        <v/>
      </c>
      <c r="L2151" s="9">
        <f>IF(Occurrence!K2151&gt;0,MAX(0,(Occurrence!K2151-$E$4)*$B$7+$E$4*$B$6),0)</f>
        <v/>
      </c>
      <c r="M2151" s="9">
        <f>Data!X2151+$B$11</f>
        <v/>
      </c>
      <c r="N2151" s="9">
        <f>(Data!X2151-$D$9)*$B$12+$D$9+$B$11</f>
        <v/>
      </c>
      <c r="O2151" s="9">
        <f>Data!Y2151+$B$11</f>
        <v/>
      </c>
      <c r="P2151" s="9">
        <f>(Data!Y2151-$E$9)*$B$12+$E$9+$B$11</f>
        <v/>
      </c>
    </row>
    <row r="2152">
      <c r="H2152" s="14">
        <f>Data!A2152</f>
        <v/>
      </c>
      <c r="I2152" s="9">
        <f>IF(Occurrence!J2152&gt;0,Occurrence!J2152*$B$6,0)</f>
        <v/>
      </c>
      <c r="J2152" s="9">
        <f>IF(Occurrence!J2152&gt;0,MAX(0,(Occurrence!J2152-$D$4)*$B$7+$D$4*$B$6),0)</f>
        <v/>
      </c>
      <c r="K2152" s="9">
        <f>IF(Occurrence!K2152&gt;0,Occurrence!K2152*$B$6,0)</f>
        <v/>
      </c>
      <c r="L2152" s="9">
        <f>IF(Occurrence!K2152&gt;0,MAX(0,(Occurrence!K2152-$E$4)*$B$7+$E$4*$B$6),0)</f>
        <v/>
      </c>
      <c r="M2152" s="9">
        <f>Data!X2152+$B$11</f>
        <v/>
      </c>
      <c r="N2152" s="9">
        <f>(Data!X2152-$D$9)*$B$12+$D$9+$B$11</f>
        <v/>
      </c>
      <c r="O2152" s="9">
        <f>Data!Y2152+$B$11</f>
        <v/>
      </c>
      <c r="P2152" s="9">
        <f>(Data!Y2152-$E$9)*$B$12+$E$9+$B$11</f>
        <v/>
      </c>
    </row>
    <row r="2153">
      <c r="H2153" s="14">
        <f>Data!A2153</f>
        <v/>
      </c>
      <c r="I2153" s="9">
        <f>IF(Occurrence!J2153&gt;0,Occurrence!J2153*$B$6,0)</f>
        <v/>
      </c>
      <c r="J2153" s="9">
        <f>IF(Occurrence!J2153&gt;0,MAX(0,(Occurrence!J2153-$D$4)*$B$7+$D$4*$B$6),0)</f>
        <v/>
      </c>
      <c r="K2153" s="9">
        <f>IF(Occurrence!K2153&gt;0,Occurrence!K2153*$B$6,0)</f>
        <v/>
      </c>
      <c r="L2153" s="9">
        <f>IF(Occurrence!K2153&gt;0,MAX(0,(Occurrence!K2153-$E$4)*$B$7+$E$4*$B$6),0)</f>
        <v/>
      </c>
      <c r="M2153" s="9">
        <f>Data!X2153+$B$11</f>
        <v/>
      </c>
      <c r="N2153" s="9">
        <f>(Data!X2153-$D$9)*$B$12+$D$9+$B$11</f>
        <v/>
      </c>
      <c r="O2153" s="9">
        <f>Data!Y2153+$B$11</f>
        <v/>
      </c>
      <c r="P2153" s="9">
        <f>(Data!Y2153-$E$9)*$B$12+$E$9+$B$11</f>
        <v/>
      </c>
    </row>
    <row r="2154">
      <c r="H2154" s="14">
        <f>Data!A2154</f>
        <v/>
      </c>
      <c r="I2154" s="9">
        <f>IF(Occurrence!J2154&gt;0,Occurrence!J2154*$B$6,0)</f>
        <v/>
      </c>
      <c r="J2154" s="9">
        <f>IF(Occurrence!J2154&gt;0,MAX(0,(Occurrence!J2154-$D$4)*$B$7+$D$4*$B$6),0)</f>
        <v/>
      </c>
      <c r="K2154" s="9">
        <f>IF(Occurrence!K2154&gt;0,Occurrence!K2154*$B$6,0)</f>
        <v/>
      </c>
      <c r="L2154" s="9">
        <f>IF(Occurrence!K2154&gt;0,MAX(0,(Occurrence!K2154-$E$4)*$B$7+$E$4*$B$6),0)</f>
        <v/>
      </c>
      <c r="M2154" s="9">
        <f>Data!X2154+$B$11</f>
        <v/>
      </c>
      <c r="N2154" s="9">
        <f>(Data!X2154-$D$9)*$B$12+$D$9+$B$11</f>
        <v/>
      </c>
      <c r="O2154" s="9">
        <f>Data!Y2154+$B$11</f>
        <v/>
      </c>
      <c r="P2154" s="9">
        <f>(Data!Y2154-$E$9)*$B$12+$E$9+$B$11</f>
        <v/>
      </c>
    </row>
    <row r="2155">
      <c r="H2155" s="14">
        <f>Data!A2155</f>
        <v/>
      </c>
      <c r="I2155" s="9">
        <f>IF(Occurrence!J2155&gt;0,Occurrence!J2155*$B$6,0)</f>
        <v/>
      </c>
      <c r="J2155" s="9">
        <f>IF(Occurrence!J2155&gt;0,MAX(0,(Occurrence!J2155-$D$4)*$B$7+$D$4*$B$6),0)</f>
        <v/>
      </c>
      <c r="K2155" s="9">
        <f>IF(Occurrence!K2155&gt;0,Occurrence!K2155*$B$6,0)</f>
        <v/>
      </c>
      <c r="L2155" s="9">
        <f>IF(Occurrence!K2155&gt;0,MAX(0,(Occurrence!K2155-$E$4)*$B$7+$E$4*$B$6),0)</f>
        <v/>
      </c>
      <c r="M2155" s="9">
        <f>Data!X2155+$B$11</f>
        <v/>
      </c>
      <c r="N2155" s="9">
        <f>(Data!X2155-$D$9)*$B$12+$D$9+$B$11</f>
        <v/>
      </c>
      <c r="O2155" s="9">
        <f>Data!Y2155+$B$11</f>
        <v/>
      </c>
      <c r="P2155" s="9">
        <f>(Data!Y2155-$E$9)*$B$12+$E$9+$B$11</f>
        <v/>
      </c>
    </row>
    <row r="2156">
      <c r="H2156" s="14">
        <f>Data!A2156</f>
        <v/>
      </c>
      <c r="I2156" s="9">
        <f>IF(Occurrence!J2156&gt;0,Occurrence!J2156*$B$6,0)</f>
        <v/>
      </c>
      <c r="J2156" s="9">
        <f>IF(Occurrence!J2156&gt;0,MAX(0,(Occurrence!J2156-$D$4)*$B$7+$D$4*$B$6),0)</f>
        <v/>
      </c>
      <c r="K2156" s="9">
        <f>IF(Occurrence!K2156&gt;0,Occurrence!K2156*$B$6,0)</f>
        <v/>
      </c>
      <c r="L2156" s="9">
        <f>IF(Occurrence!K2156&gt;0,MAX(0,(Occurrence!K2156-$E$4)*$B$7+$E$4*$B$6),0)</f>
        <v/>
      </c>
      <c r="M2156" s="9">
        <f>Data!X2156+$B$11</f>
        <v/>
      </c>
      <c r="N2156" s="9">
        <f>(Data!X2156-$D$9)*$B$12+$D$9+$B$11</f>
        <v/>
      </c>
      <c r="O2156" s="9">
        <f>Data!Y2156+$B$11</f>
        <v/>
      </c>
      <c r="P2156" s="9">
        <f>(Data!Y2156-$E$9)*$B$12+$E$9+$B$11</f>
        <v/>
      </c>
    </row>
    <row r="2157">
      <c r="H2157" s="14">
        <f>Data!A2157</f>
        <v/>
      </c>
      <c r="I2157" s="9">
        <f>IF(Occurrence!J2157&gt;0,Occurrence!J2157*$B$6,0)</f>
        <v/>
      </c>
      <c r="J2157" s="9">
        <f>IF(Occurrence!J2157&gt;0,MAX(0,(Occurrence!J2157-$D$4)*$B$7+$D$4*$B$6),0)</f>
        <v/>
      </c>
      <c r="K2157" s="9">
        <f>IF(Occurrence!K2157&gt;0,Occurrence!K2157*$B$6,0)</f>
        <v/>
      </c>
      <c r="L2157" s="9">
        <f>IF(Occurrence!K2157&gt;0,MAX(0,(Occurrence!K2157-$E$4)*$B$7+$E$4*$B$6),0)</f>
        <v/>
      </c>
      <c r="M2157" s="9">
        <f>Data!X2157+$B$11</f>
        <v/>
      </c>
      <c r="N2157" s="9">
        <f>(Data!X2157-$D$9)*$B$12+$D$9+$B$11</f>
        <v/>
      </c>
      <c r="O2157" s="9">
        <f>Data!Y2157+$B$11</f>
        <v/>
      </c>
      <c r="P2157" s="9">
        <f>(Data!Y2157-$E$9)*$B$12+$E$9+$B$11</f>
        <v/>
      </c>
    </row>
    <row r="2158">
      <c r="H2158" s="14">
        <f>Data!A2158</f>
        <v/>
      </c>
      <c r="I2158" s="9">
        <f>IF(Occurrence!J2158&gt;0,Occurrence!J2158*$B$6,0)</f>
        <v/>
      </c>
      <c r="J2158" s="9">
        <f>IF(Occurrence!J2158&gt;0,MAX(0,(Occurrence!J2158-$D$4)*$B$7+$D$4*$B$6),0)</f>
        <v/>
      </c>
      <c r="K2158" s="9">
        <f>IF(Occurrence!K2158&gt;0,Occurrence!K2158*$B$6,0)</f>
        <v/>
      </c>
      <c r="L2158" s="9">
        <f>IF(Occurrence!K2158&gt;0,MAX(0,(Occurrence!K2158-$E$4)*$B$7+$E$4*$B$6),0)</f>
        <v/>
      </c>
      <c r="M2158" s="9">
        <f>Data!X2158+$B$11</f>
        <v/>
      </c>
      <c r="N2158" s="9">
        <f>(Data!X2158-$D$9)*$B$12+$D$9+$B$11</f>
        <v/>
      </c>
      <c r="O2158" s="9">
        <f>Data!Y2158+$B$11</f>
        <v/>
      </c>
      <c r="P2158" s="9">
        <f>(Data!Y2158-$E$9)*$B$12+$E$9+$B$11</f>
        <v/>
      </c>
    </row>
    <row r="2159">
      <c r="H2159" s="14">
        <f>Data!A2159</f>
        <v/>
      </c>
      <c r="I2159" s="9">
        <f>IF(Occurrence!J2159&gt;0,Occurrence!J2159*$B$6,0)</f>
        <v/>
      </c>
      <c r="J2159" s="9">
        <f>IF(Occurrence!J2159&gt;0,MAX(0,(Occurrence!J2159-$D$4)*$B$7+$D$4*$B$6),0)</f>
        <v/>
      </c>
      <c r="K2159" s="9">
        <f>IF(Occurrence!K2159&gt;0,Occurrence!K2159*$B$6,0)</f>
        <v/>
      </c>
      <c r="L2159" s="9">
        <f>IF(Occurrence!K2159&gt;0,MAX(0,(Occurrence!K2159-$E$4)*$B$7+$E$4*$B$6),0)</f>
        <v/>
      </c>
      <c r="M2159" s="9">
        <f>Data!X2159+$B$11</f>
        <v/>
      </c>
      <c r="N2159" s="9">
        <f>(Data!X2159-$D$9)*$B$12+$D$9+$B$11</f>
        <v/>
      </c>
      <c r="O2159" s="9">
        <f>Data!Y2159+$B$11</f>
        <v/>
      </c>
      <c r="P2159" s="9">
        <f>(Data!Y2159-$E$9)*$B$12+$E$9+$B$11</f>
        <v/>
      </c>
    </row>
    <row r="2160">
      <c r="H2160" s="14">
        <f>Data!A2160</f>
        <v/>
      </c>
      <c r="I2160" s="9">
        <f>IF(Occurrence!J2160&gt;0,Occurrence!J2160*$B$6,0)</f>
        <v/>
      </c>
      <c r="J2160" s="9">
        <f>IF(Occurrence!J2160&gt;0,MAX(0,(Occurrence!J2160-$D$4)*$B$7+$D$4*$B$6),0)</f>
        <v/>
      </c>
      <c r="K2160" s="9">
        <f>IF(Occurrence!K2160&gt;0,Occurrence!K2160*$B$6,0)</f>
        <v/>
      </c>
      <c r="L2160" s="9">
        <f>IF(Occurrence!K2160&gt;0,MAX(0,(Occurrence!K2160-$E$4)*$B$7+$E$4*$B$6),0)</f>
        <v/>
      </c>
      <c r="M2160" s="9">
        <f>Data!X2160+$B$11</f>
        <v/>
      </c>
      <c r="N2160" s="9">
        <f>(Data!X2160-$D$9)*$B$12+$D$9+$B$11</f>
        <v/>
      </c>
      <c r="O2160" s="9">
        <f>Data!Y2160+$B$11</f>
        <v/>
      </c>
      <c r="P2160" s="9">
        <f>(Data!Y2160-$E$9)*$B$12+$E$9+$B$11</f>
        <v/>
      </c>
    </row>
    <row r="2161">
      <c r="H2161" s="14">
        <f>Data!A2161</f>
        <v/>
      </c>
      <c r="I2161" s="9">
        <f>IF(Occurrence!J2161&gt;0,Occurrence!J2161*$B$6,0)</f>
        <v/>
      </c>
      <c r="J2161" s="9">
        <f>IF(Occurrence!J2161&gt;0,MAX(0,(Occurrence!J2161-$D$4)*$B$7+$D$4*$B$6),0)</f>
        <v/>
      </c>
      <c r="K2161" s="9">
        <f>IF(Occurrence!K2161&gt;0,Occurrence!K2161*$B$6,0)</f>
        <v/>
      </c>
      <c r="L2161" s="9">
        <f>IF(Occurrence!K2161&gt;0,MAX(0,(Occurrence!K2161-$E$4)*$B$7+$E$4*$B$6),0)</f>
        <v/>
      </c>
      <c r="M2161" s="9">
        <f>Data!X2161+$B$11</f>
        <v/>
      </c>
      <c r="N2161" s="9">
        <f>(Data!X2161-$D$9)*$B$12+$D$9+$B$11</f>
        <v/>
      </c>
      <c r="O2161" s="9">
        <f>Data!Y2161+$B$11</f>
        <v/>
      </c>
      <c r="P2161" s="9">
        <f>(Data!Y2161-$E$9)*$B$12+$E$9+$B$11</f>
        <v/>
      </c>
    </row>
    <row r="2162">
      <c r="H2162" s="14">
        <f>Data!A2162</f>
        <v/>
      </c>
      <c r="I2162" s="9">
        <f>IF(Occurrence!J2162&gt;0,Occurrence!J2162*$B$6,0)</f>
        <v/>
      </c>
      <c r="J2162" s="9">
        <f>IF(Occurrence!J2162&gt;0,MAX(0,(Occurrence!J2162-$D$4)*$B$7+$D$4*$B$6),0)</f>
        <v/>
      </c>
      <c r="K2162" s="9">
        <f>IF(Occurrence!K2162&gt;0,Occurrence!K2162*$B$6,0)</f>
        <v/>
      </c>
      <c r="L2162" s="9">
        <f>IF(Occurrence!K2162&gt;0,MAX(0,(Occurrence!K2162-$E$4)*$B$7+$E$4*$B$6),0)</f>
        <v/>
      </c>
      <c r="M2162" s="9">
        <f>Data!X2162+$B$11</f>
        <v/>
      </c>
      <c r="N2162" s="9">
        <f>(Data!X2162-$D$9)*$B$12+$D$9+$B$11</f>
        <v/>
      </c>
      <c r="O2162" s="9">
        <f>Data!Y2162+$B$11</f>
        <v/>
      </c>
      <c r="P2162" s="9">
        <f>(Data!Y2162-$E$9)*$B$12+$E$9+$B$11</f>
        <v/>
      </c>
    </row>
    <row r="2163">
      <c r="H2163" s="14">
        <f>Data!A2163</f>
        <v/>
      </c>
      <c r="I2163" s="9">
        <f>IF(Occurrence!J2163&gt;0,Occurrence!J2163*$B$6,0)</f>
        <v/>
      </c>
      <c r="J2163" s="9">
        <f>IF(Occurrence!J2163&gt;0,MAX(0,(Occurrence!J2163-$D$4)*$B$7+$D$4*$B$6),0)</f>
        <v/>
      </c>
      <c r="K2163" s="9">
        <f>IF(Occurrence!K2163&gt;0,Occurrence!K2163*$B$6,0)</f>
        <v/>
      </c>
      <c r="L2163" s="9">
        <f>IF(Occurrence!K2163&gt;0,MAX(0,(Occurrence!K2163-$E$4)*$B$7+$E$4*$B$6),0)</f>
        <v/>
      </c>
      <c r="M2163" s="9">
        <f>Data!X2163+$B$11</f>
        <v/>
      </c>
      <c r="N2163" s="9">
        <f>(Data!X2163-$D$9)*$B$12+$D$9+$B$11</f>
        <v/>
      </c>
      <c r="O2163" s="9">
        <f>Data!Y2163+$B$11</f>
        <v/>
      </c>
      <c r="P2163" s="9">
        <f>(Data!Y2163-$E$9)*$B$12+$E$9+$B$11</f>
        <v/>
      </c>
    </row>
    <row r="2164">
      <c r="H2164" s="14">
        <f>Data!A2164</f>
        <v/>
      </c>
      <c r="I2164" s="9">
        <f>IF(Occurrence!J2164&gt;0,Occurrence!J2164*$B$6,0)</f>
        <v/>
      </c>
      <c r="J2164" s="9">
        <f>IF(Occurrence!J2164&gt;0,MAX(0,(Occurrence!J2164-$D$4)*$B$7+$D$4*$B$6),0)</f>
        <v/>
      </c>
      <c r="K2164" s="9">
        <f>IF(Occurrence!K2164&gt;0,Occurrence!K2164*$B$6,0)</f>
        <v/>
      </c>
      <c r="L2164" s="9">
        <f>IF(Occurrence!K2164&gt;0,MAX(0,(Occurrence!K2164-$E$4)*$B$7+$E$4*$B$6),0)</f>
        <v/>
      </c>
      <c r="M2164" s="9">
        <f>Data!X2164+$B$11</f>
        <v/>
      </c>
      <c r="N2164" s="9">
        <f>(Data!X2164-$D$9)*$B$12+$D$9+$B$11</f>
        <v/>
      </c>
      <c r="O2164" s="9">
        <f>Data!Y2164+$B$11</f>
        <v/>
      </c>
      <c r="P2164" s="9">
        <f>(Data!Y2164-$E$9)*$B$12+$E$9+$B$11</f>
        <v/>
      </c>
    </row>
    <row r="2165">
      <c r="H2165" s="14">
        <f>Data!A2165</f>
        <v/>
      </c>
      <c r="I2165" s="9">
        <f>IF(Occurrence!J2165&gt;0,Occurrence!J2165*$B$6,0)</f>
        <v/>
      </c>
      <c r="J2165" s="9">
        <f>IF(Occurrence!J2165&gt;0,MAX(0,(Occurrence!J2165-$D$4)*$B$7+$D$4*$B$6),0)</f>
        <v/>
      </c>
      <c r="K2165" s="9">
        <f>IF(Occurrence!K2165&gt;0,Occurrence!K2165*$B$6,0)</f>
        <v/>
      </c>
      <c r="L2165" s="9">
        <f>IF(Occurrence!K2165&gt;0,MAX(0,(Occurrence!K2165-$E$4)*$B$7+$E$4*$B$6),0)</f>
        <v/>
      </c>
      <c r="M2165" s="9">
        <f>Data!X2165+$B$11</f>
        <v/>
      </c>
      <c r="N2165" s="9">
        <f>(Data!X2165-$D$9)*$B$12+$D$9+$B$11</f>
        <v/>
      </c>
      <c r="O2165" s="9">
        <f>Data!Y2165+$B$11</f>
        <v/>
      </c>
      <c r="P2165" s="9">
        <f>(Data!Y2165-$E$9)*$B$12+$E$9+$B$11</f>
        <v/>
      </c>
    </row>
    <row r="2166">
      <c r="H2166" s="14">
        <f>Data!A2166</f>
        <v/>
      </c>
      <c r="I2166" s="9">
        <f>IF(Occurrence!J2166&gt;0,Occurrence!J2166*$B$6,0)</f>
        <v/>
      </c>
      <c r="J2166" s="9">
        <f>IF(Occurrence!J2166&gt;0,MAX(0,(Occurrence!J2166-$D$4)*$B$7+$D$4*$B$6),0)</f>
        <v/>
      </c>
      <c r="K2166" s="9">
        <f>IF(Occurrence!K2166&gt;0,Occurrence!K2166*$B$6,0)</f>
        <v/>
      </c>
      <c r="L2166" s="9">
        <f>IF(Occurrence!K2166&gt;0,MAX(0,(Occurrence!K2166-$E$4)*$B$7+$E$4*$B$6),0)</f>
        <v/>
      </c>
      <c r="M2166" s="9">
        <f>Data!X2166+$B$11</f>
        <v/>
      </c>
      <c r="N2166" s="9">
        <f>(Data!X2166-$D$9)*$B$12+$D$9+$B$11</f>
        <v/>
      </c>
      <c r="O2166" s="9">
        <f>Data!Y2166+$B$11</f>
        <v/>
      </c>
      <c r="P2166" s="9">
        <f>(Data!Y2166-$E$9)*$B$12+$E$9+$B$11</f>
        <v/>
      </c>
    </row>
    <row r="2167">
      <c r="H2167" s="14">
        <f>Data!A2167</f>
        <v/>
      </c>
      <c r="I2167" s="9">
        <f>IF(Occurrence!J2167&gt;0,Occurrence!J2167*$B$6,0)</f>
        <v/>
      </c>
      <c r="J2167" s="9">
        <f>IF(Occurrence!J2167&gt;0,MAX(0,(Occurrence!J2167-$D$4)*$B$7+$D$4*$B$6),0)</f>
        <v/>
      </c>
      <c r="K2167" s="9">
        <f>IF(Occurrence!K2167&gt;0,Occurrence!K2167*$B$6,0)</f>
        <v/>
      </c>
      <c r="L2167" s="9">
        <f>IF(Occurrence!K2167&gt;0,MAX(0,(Occurrence!K2167-$E$4)*$B$7+$E$4*$B$6),0)</f>
        <v/>
      </c>
      <c r="M2167" s="9">
        <f>Data!X2167+$B$11</f>
        <v/>
      </c>
      <c r="N2167" s="9">
        <f>(Data!X2167-$D$9)*$B$12+$D$9+$B$11</f>
        <v/>
      </c>
      <c r="O2167" s="9">
        <f>Data!Y2167+$B$11</f>
        <v/>
      </c>
      <c r="P2167" s="9">
        <f>(Data!Y2167-$E$9)*$B$12+$E$9+$B$11</f>
        <v/>
      </c>
    </row>
    <row r="2168">
      <c r="H2168" s="14">
        <f>Data!A2168</f>
        <v/>
      </c>
      <c r="I2168" s="9">
        <f>IF(Occurrence!J2168&gt;0,Occurrence!J2168*$B$6,0)</f>
        <v/>
      </c>
      <c r="J2168" s="9">
        <f>IF(Occurrence!J2168&gt;0,MAX(0,(Occurrence!J2168-$D$4)*$B$7+$D$4*$B$6),0)</f>
        <v/>
      </c>
      <c r="K2168" s="9">
        <f>IF(Occurrence!K2168&gt;0,Occurrence!K2168*$B$6,0)</f>
        <v/>
      </c>
      <c r="L2168" s="9">
        <f>IF(Occurrence!K2168&gt;0,MAX(0,(Occurrence!K2168-$E$4)*$B$7+$E$4*$B$6),0)</f>
        <v/>
      </c>
      <c r="M2168" s="9">
        <f>Data!X2168+$B$11</f>
        <v/>
      </c>
      <c r="N2168" s="9">
        <f>(Data!X2168-$D$9)*$B$12+$D$9+$B$11</f>
        <v/>
      </c>
      <c r="O2168" s="9">
        <f>Data!Y2168+$B$11</f>
        <v/>
      </c>
      <c r="P2168" s="9">
        <f>(Data!Y2168-$E$9)*$B$12+$E$9+$B$11</f>
        <v/>
      </c>
    </row>
    <row r="2169">
      <c r="H2169" s="14">
        <f>Data!A2169</f>
        <v/>
      </c>
      <c r="I2169" s="9">
        <f>IF(Occurrence!J2169&gt;0,Occurrence!J2169*$B$6,0)</f>
        <v/>
      </c>
      <c r="J2169" s="9">
        <f>IF(Occurrence!J2169&gt;0,MAX(0,(Occurrence!J2169-$D$4)*$B$7+$D$4*$B$6),0)</f>
        <v/>
      </c>
      <c r="K2169" s="9">
        <f>IF(Occurrence!K2169&gt;0,Occurrence!K2169*$B$6,0)</f>
        <v/>
      </c>
      <c r="L2169" s="9">
        <f>IF(Occurrence!K2169&gt;0,MAX(0,(Occurrence!K2169-$E$4)*$B$7+$E$4*$B$6),0)</f>
        <v/>
      </c>
      <c r="M2169" s="9">
        <f>Data!X2169+$B$11</f>
        <v/>
      </c>
      <c r="N2169" s="9">
        <f>(Data!X2169-$D$9)*$B$12+$D$9+$B$11</f>
        <v/>
      </c>
      <c r="O2169" s="9">
        <f>Data!Y2169+$B$11</f>
        <v/>
      </c>
      <c r="P2169" s="9">
        <f>(Data!Y2169-$E$9)*$B$12+$E$9+$B$11</f>
        <v/>
      </c>
    </row>
    <row r="2170">
      <c r="H2170" s="14">
        <f>Data!A2170</f>
        <v/>
      </c>
      <c r="I2170" s="9">
        <f>IF(Occurrence!J2170&gt;0,Occurrence!J2170*$B$6,0)</f>
        <v/>
      </c>
      <c r="J2170" s="9">
        <f>IF(Occurrence!J2170&gt;0,MAX(0,(Occurrence!J2170-$D$4)*$B$7+$D$4*$B$6),0)</f>
        <v/>
      </c>
      <c r="K2170" s="9">
        <f>IF(Occurrence!K2170&gt;0,Occurrence!K2170*$B$6,0)</f>
        <v/>
      </c>
      <c r="L2170" s="9">
        <f>IF(Occurrence!K2170&gt;0,MAX(0,(Occurrence!K2170-$E$4)*$B$7+$E$4*$B$6),0)</f>
        <v/>
      </c>
      <c r="M2170" s="9">
        <f>Data!X2170+$B$11</f>
        <v/>
      </c>
      <c r="N2170" s="9">
        <f>(Data!X2170-$D$9)*$B$12+$D$9+$B$11</f>
        <v/>
      </c>
      <c r="O2170" s="9">
        <f>Data!Y2170+$B$11</f>
        <v/>
      </c>
      <c r="P2170" s="9">
        <f>(Data!Y2170-$E$9)*$B$12+$E$9+$B$11</f>
        <v/>
      </c>
    </row>
    <row r="2171">
      <c r="H2171" s="14">
        <f>Data!A2171</f>
        <v/>
      </c>
      <c r="I2171" s="9">
        <f>IF(Occurrence!J2171&gt;0,Occurrence!J2171*$B$6,0)</f>
        <v/>
      </c>
      <c r="J2171" s="9">
        <f>IF(Occurrence!J2171&gt;0,MAX(0,(Occurrence!J2171-$D$4)*$B$7+$D$4*$B$6),0)</f>
        <v/>
      </c>
      <c r="K2171" s="9">
        <f>IF(Occurrence!K2171&gt;0,Occurrence!K2171*$B$6,0)</f>
        <v/>
      </c>
      <c r="L2171" s="9">
        <f>IF(Occurrence!K2171&gt;0,MAX(0,(Occurrence!K2171-$E$4)*$B$7+$E$4*$B$6),0)</f>
        <v/>
      </c>
      <c r="M2171" s="9">
        <f>Data!X2171+$B$11</f>
        <v/>
      </c>
      <c r="N2171" s="9">
        <f>(Data!X2171-$D$9)*$B$12+$D$9+$B$11</f>
        <v/>
      </c>
      <c r="O2171" s="9">
        <f>Data!Y2171+$B$11</f>
        <v/>
      </c>
      <c r="P2171" s="9">
        <f>(Data!Y2171-$E$9)*$B$12+$E$9+$B$11</f>
        <v/>
      </c>
    </row>
    <row r="2172">
      <c r="H2172" s="14">
        <f>Data!A2172</f>
        <v/>
      </c>
      <c r="I2172" s="9">
        <f>IF(Occurrence!J2172&gt;0,Occurrence!J2172*$B$6,0)</f>
        <v/>
      </c>
      <c r="J2172" s="9">
        <f>IF(Occurrence!J2172&gt;0,MAX(0,(Occurrence!J2172-$D$4)*$B$7+$D$4*$B$6),0)</f>
        <v/>
      </c>
      <c r="K2172" s="9">
        <f>IF(Occurrence!K2172&gt;0,Occurrence!K2172*$B$6,0)</f>
        <v/>
      </c>
      <c r="L2172" s="9">
        <f>IF(Occurrence!K2172&gt;0,MAX(0,(Occurrence!K2172-$E$4)*$B$7+$E$4*$B$6),0)</f>
        <v/>
      </c>
      <c r="M2172" s="9">
        <f>Data!X2172+$B$11</f>
        <v/>
      </c>
      <c r="N2172" s="9">
        <f>(Data!X2172-$D$9)*$B$12+$D$9+$B$11</f>
        <v/>
      </c>
      <c r="O2172" s="9">
        <f>Data!Y2172+$B$11</f>
        <v/>
      </c>
      <c r="P2172" s="9">
        <f>(Data!Y2172-$E$9)*$B$12+$E$9+$B$11</f>
        <v/>
      </c>
    </row>
    <row r="2173">
      <c r="H2173" s="14">
        <f>Data!A2173</f>
        <v/>
      </c>
      <c r="I2173" s="9">
        <f>IF(Occurrence!J2173&gt;0,Occurrence!J2173*$B$6,0)</f>
        <v/>
      </c>
      <c r="J2173" s="9">
        <f>IF(Occurrence!J2173&gt;0,MAX(0,(Occurrence!J2173-$D$4)*$B$7+$D$4*$B$6),0)</f>
        <v/>
      </c>
      <c r="K2173" s="9">
        <f>IF(Occurrence!K2173&gt;0,Occurrence!K2173*$B$6,0)</f>
        <v/>
      </c>
      <c r="L2173" s="9">
        <f>IF(Occurrence!K2173&gt;0,MAX(0,(Occurrence!K2173-$E$4)*$B$7+$E$4*$B$6),0)</f>
        <v/>
      </c>
      <c r="M2173" s="9">
        <f>Data!X2173+$B$11</f>
        <v/>
      </c>
      <c r="N2173" s="9">
        <f>(Data!X2173-$D$9)*$B$12+$D$9+$B$11</f>
        <v/>
      </c>
      <c r="O2173" s="9">
        <f>Data!Y2173+$B$11</f>
        <v/>
      </c>
      <c r="P2173" s="9">
        <f>(Data!Y2173-$E$9)*$B$12+$E$9+$B$11</f>
        <v/>
      </c>
    </row>
    <row r="2174">
      <c r="H2174" s="14">
        <f>Data!A2174</f>
        <v/>
      </c>
      <c r="I2174" s="9">
        <f>IF(Occurrence!J2174&gt;0,Occurrence!J2174*$B$6,0)</f>
        <v/>
      </c>
      <c r="J2174" s="9">
        <f>IF(Occurrence!J2174&gt;0,MAX(0,(Occurrence!J2174-$D$4)*$B$7+$D$4*$B$6),0)</f>
        <v/>
      </c>
      <c r="K2174" s="9">
        <f>IF(Occurrence!K2174&gt;0,Occurrence!K2174*$B$6,0)</f>
        <v/>
      </c>
      <c r="L2174" s="9">
        <f>IF(Occurrence!K2174&gt;0,MAX(0,(Occurrence!K2174-$E$4)*$B$7+$E$4*$B$6),0)</f>
        <v/>
      </c>
      <c r="M2174" s="9">
        <f>Data!X2174+$B$11</f>
        <v/>
      </c>
      <c r="N2174" s="9">
        <f>(Data!X2174-$D$9)*$B$12+$D$9+$B$11</f>
        <v/>
      </c>
      <c r="O2174" s="9">
        <f>Data!Y2174+$B$11</f>
        <v/>
      </c>
      <c r="P2174" s="9">
        <f>(Data!Y2174-$E$9)*$B$12+$E$9+$B$11</f>
        <v/>
      </c>
    </row>
    <row r="2175">
      <c r="H2175" s="14">
        <f>Data!A2175</f>
        <v/>
      </c>
      <c r="I2175" s="9">
        <f>IF(Occurrence!J2175&gt;0,Occurrence!J2175*$B$6,0)</f>
        <v/>
      </c>
      <c r="J2175" s="9">
        <f>IF(Occurrence!J2175&gt;0,MAX(0,(Occurrence!J2175-$D$4)*$B$7+$D$4*$B$6),0)</f>
        <v/>
      </c>
      <c r="K2175" s="9">
        <f>IF(Occurrence!K2175&gt;0,Occurrence!K2175*$B$6,0)</f>
        <v/>
      </c>
      <c r="L2175" s="9">
        <f>IF(Occurrence!K2175&gt;0,MAX(0,(Occurrence!K2175-$E$4)*$B$7+$E$4*$B$6),0)</f>
        <v/>
      </c>
      <c r="M2175" s="9">
        <f>Data!X2175+$B$11</f>
        <v/>
      </c>
      <c r="N2175" s="9">
        <f>(Data!X2175-$D$9)*$B$12+$D$9+$B$11</f>
        <v/>
      </c>
      <c r="O2175" s="9">
        <f>Data!Y2175+$B$11</f>
        <v/>
      </c>
      <c r="P2175" s="9">
        <f>(Data!Y2175-$E$9)*$B$12+$E$9+$B$11</f>
        <v/>
      </c>
    </row>
    <row r="2176">
      <c r="H2176" s="14">
        <f>Data!A2176</f>
        <v/>
      </c>
      <c r="I2176" s="9">
        <f>IF(Occurrence!J2176&gt;0,Occurrence!J2176*$B$6,0)</f>
        <v/>
      </c>
      <c r="J2176" s="9">
        <f>IF(Occurrence!J2176&gt;0,MAX(0,(Occurrence!J2176-$D$4)*$B$7+$D$4*$B$6),0)</f>
        <v/>
      </c>
      <c r="K2176" s="9">
        <f>IF(Occurrence!K2176&gt;0,Occurrence!K2176*$B$6,0)</f>
        <v/>
      </c>
      <c r="L2176" s="9">
        <f>IF(Occurrence!K2176&gt;0,MAX(0,(Occurrence!K2176-$E$4)*$B$7+$E$4*$B$6),0)</f>
        <v/>
      </c>
      <c r="M2176" s="9">
        <f>Data!X2176+$B$11</f>
        <v/>
      </c>
      <c r="N2176" s="9">
        <f>(Data!X2176-$D$9)*$B$12+$D$9+$B$11</f>
        <v/>
      </c>
      <c r="O2176" s="9">
        <f>Data!Y2176+$B$11</f>
        <v/>
      </c>
      <c r="P2176" s="9">
        <f>(Data!Y2176-$E$9)*$B$12+$E$9+$B$11</f>
        <v/>
      </c>
    </row>
    <row r="2177">
      <c r="H2177" s="14">
        <f>Data!A2177</f>
        <v/>
      </c>
      <c r="I2177" s="9">
        <f>IF(Occurrence!J2177&gt;0,Occurrence!J2177*$B$6,0)</f>
        <v/>
      </c>
      <c r="J2177" s="9">
        <f>IF(Occurrence!J2177&gt;0,MAX(0,(Occurrence!J2177-$D$4)*$B$7+$D$4*$B$6),0)</f>
        <v/>
      </c>
      <c r="K2177" s="9">
        <f>IF(Occurrence!K2177&gt;0,Occurrence!K2177*$B$6,0)</f>
        <v/>
      </c>
      <c r="L2177" s="9">
        <f>IF(Occurrence!K2177&gt;0,MAX(0,(Occurrence!K2177-$E$4)*$B$7+$E$4*$B$6),0)</f>
        <v/>
      </c>
      <c r="M2177" s="9">
        <f>Data!X2177+$B$11</f>
        <v/>
      </c>
      <c r="N2177" s="9">
        <f>(Data!X2177-$D$9)*$B$12+$D$9+$B$11</f>
        <v/>
      </c>
      <c r="O2177" s="9">
        <f>Data!Y2177+$B$11</f>
        <v/>
      </c>
      <c r="P2177" s="9">
        <f>(Data!Y2177-$E$9)*$B$12+$E$9+$B$11</f>
        <v/>
      </c>
    </row>
    <row r="2178">
      <c r="H2178" s="14">
        <f>Data!A2178</f>
        <v/>
      </c>
      <c r="I2178" s="9">
        <f>IF(Occurrence!J2178&gt;0,Occurrence!J2178*$B$6,0)</f>
        <v/>
      </c>
      <c r="J2178" s="9">
        <f>IF(Occurrence!J2178&gt;0,MAX(0,(Occurrence!J2178-$D$4)*$B$7+$D$4*$B$6),0)</f>
        <v/>
      </c>
      <c r="K2178" s="9">
        <f>IF(Occurrence!K2178&gt;0,Occurrence!K2178*$B$6,0)</f>
        <v/>
      </c>
      <c r="L2178" s="9">
        <f>IF(Occurrence!K2178&gt;0,MAX(0,(Occurrence!K2178-$E$4)*$B$7+$E$4*$B$6),0)</f>
        <v/>
      </c>
      <c r="M2178" s="9">
        <f>Data!X2178+$B$11</f>
        <v/>
      </c>
      <c r="N2178" s="9">
        <f>(Data!X2178-$D$9)*$B$12+$D$9+$B$11</f>
        <v/>
      </c>
      <c r="O2178" s="9">
        <f>Data!Y2178+$B$11</f>
        <v/>
      </c>
      <c r="P2178" s="9">
        <f>(Data!Y2178-$E$9)*$B$12+$E$9+$B$11</f>
        <v/>
      </c>
    </row>
    <row r="2179">
      <c r="H2179" s="14">
        <f>Data!A2179</f>
        <v/>
      </c>
      <c r="I2179" s="9">
        <f>IF(Occurrence!J2179&gt;0,Occurrence!J2179*$B$6,0)</f>
        <v/>
      </c>
      <c r="J2179" s="9">
        <f>IF(Occurrence!J2179&gt;0,MAX(0,(Occurrence!J2179-$D$4)*$B$7+$D$4*$B$6),0)</f>
        <v/>
      </c>
      <c r="K2179" s="9">
        <f>IF(Occurrence!K2179&gt;0,Occurrence!K2179*$B$6,0)</f>
        <v/>
      </c>
      <c r="L2179" s="9">
        <f>IF(Occurrence!K2179&gt;0,MAX(0,(Occurrence!K2179-$E$4)*$B$7+$E$4*$B$6),0)</f>
        <v/>
      </c>
      <c r="M2179" s="9">
        <f>Data!X2179+$B$11</f>
        <v/>
      </c>
      <c r="N2179" s="9">
        <f>(Data!X2179-$D$9)*$B$12+$D$9+$B$11</f>
        <v/>
      </c>
      <c r="O2179" s="9">
        <f>Data!Y2179+$B$11</f>
        <v/>
      </c>
      <c r="P2179" s="9">
        <f>(Data!Y2179-$E$9)*$B$12+$E$9+$B$11</f>
        <v/>
      </c>
    </row>
    <row r="2180">
      <c r="H2180" s="14">
        <f>Data!A2180</f>
        <v/>
      </c>
      <c r="I2180" s="9">
        <f>IF(Occurrence!J2180&gt;0,Occurrence!J2180*$B$6,0)</f>
        <v/>
      </c>
      <c r="J2180" s="9">
        <f>IF(Occurrence!J2180&gt;0,MAX(0,(Occurrence!J2180-$D$4)*$B$7+$D$4*$B$6),0)</f>
        <v/>
      </c>
      <c r="K2180" s="9">
        <f>IF(Occurrence!K2180&gt;0,Occurrence!K2180*$B$6,0)</f>
        <v/>
      </c>
      <c r="L2180" s="9">
        <f>IF(Occurrence!K2180&gt;0,MAX(0,(Occurrence!K2180-$E$4)*$B$7+$E$4*$B$6),0)</f>
        <v/>
      </c>
      <c r="M2180" s="9">
        <f>Data!X2180+$B$11</f>
        <v/>
      </c>
      <c r="N2180" s="9">
        <f>(Data!X2180-$D$9)*$B$12+$D$9+$B$11</f>
        <v/>
      </c>
      <c r="O2180" s="9">
        <f>Data!Y2180+$B$11</f>
        <v/>
      </c>
      <c r="P2180" s="9">
        <f>(Data!Y2180-$E$9)*$B$12+$E$9+$B$11</f>
        <v/>
      </c>
    </row>
    <row r="2181">
      <c r="H2181" s="14">
        <f>Data!A2181</f>
        <v/>
      </c>
      <c r="I2181" s="9">
        <f>IF(Occurrence!J2181&gt;0,Occurrence!J2181*$B$6,0)</f>
        <v/>
      </c>
      <c r="J2181" s="9">
        <f>IF(Occurrence!J2181&gt;0,MAX(0,(Occurrence!J2181-$D$4)*$B$7+$D$4*$B$6),0)</f>
        <v/>
      </c>
      <c r="K2181" s="9">
        <f>IF(Occurrence!K2181&gt;0,Occurrence!K2181*$B$6,0)</f>
        <v/>
      </c>
      <c r="L2181" s="9">
        <f>IF(Occurrence!K2181&gt;0,MAX(0,(Occurrence!K2181-$E$4)*$B$7+$E$4*$B$6),0)</f>
        <v/>
      </c>
      <c r="M2181" s="9">
        <f>Data!X2181+$B$11</f>
        <v/>
      </c>
      <c r="N2181" s="9">
        <f>(Data!X2181-$D$9)*$B$12+$D$9+$B$11</f>
        <v/>
      </c>
      <c r="O2181" s="9">
        <f>Data!Y2181+$B$11</f>
        <v/>
      </c>
      <c r="P2181" s="9">
        <f>(Data!Y2181-$E$9)*$B$12+$E$9+$B$11</f>
        <v/>
      </c>
    </row>
    <row r="2182">
      <c r="H2182" s="14">
        <f>Data!A2182</f>
        <v/>
      </c>
      <c r="I2182" s="9">
        <f>IF(Occurrence!J2182&gt;0,Occurrence!J2182*$B$6,0)</f>
        <v/>
      </c>
      <c r="J2182" s="9">
        <f>IF(Occurrence!J2182&gt;0,MAX(0,(Occurrence!J2182-$D$4)*$B$7+$D$4*$B$6),0)</f>
        <v/>
      </c>
      <c r="K2182" s="9">
        <f>IF(Occurrence!K2182&gt;0,Occurrence!K2182*$B$6,0)</f>
        <v/>
      </c>
      <c r="L2182" s="9">
        <f>IF(Occurrence!K2182&gt;0,MAX(0,(Occurrence!K2182-$E$4)*$B$7+$E$4*$B$6),0)</f>
        <v/>
      </c>
      <c r="M2182" s="9">
        <f>Data!X2182+$B$11</f>
        <v/>
      </c>
      <c r="N2182" s="9">
        <f>(Data!X2182-$D$9)*$B$12+$D$9+$B$11</f>
        <v/>
      </c>
      <c r="O2182" s="9">
        <f>Data!Y2182+$B$11</f>
        <v/>
      </c>
      <c r="P2182" s="9">
        <f>(Data!Y2182-$E$9)*$B$12+$E$9+$B$11</f>
        <v/>
      </c>
    </row>
    <row r="2183">
      <c r="H2183" s="14">
        <f>Data!A2183</f>
        <v/>
      </c>
      <c r="I2183" s="9">
        <f>IF(Occurrence!J2183&gt;0,Occurrence!J2183*$B$6,0)</f>
        <v/>
      </c>
      <c r="J2183" s="9">
        <f>IF(Occurrence!J2183&gt;0,MAX(0,(Occurrence!J2183-$D$4)*$B$7+$D$4*$B$6),0)</f>
        <v/>
      </c>
      <c r="K2183" s="9">
        <f>IF(Occurrence!K2183&gt;0,Occurrence!K2183*$B$6,0)</f>
        <v/>
      </c>
      <c r="L2183" s="9">
        <f>IF(Occurrence!K2183&gt;0,MAX(0,(Occurrence!K2183-$E$4)*$B$7+$E$4*$B$6),0)</f>
        <v/>
      </c>
      <c r="M2183" s="9">
        <f>Data!X2183+$B$11</f>
        <v/>
      </c>
      <c r="N2183" s="9">
        <f>(Data!X2183-$D$9)*$B$12+$D$9+$B$11</f>
        <v/>
      </c>
      <c r="O2183" s="9">
        <f>Data!Y2183+$B$11</f>
        <v/>
      </c>
      <c r="P2183" s="9">
        <f>(Data!Y2183-$E$9)*$B$12+$E$9+$B$11</f>
        <v/>
      </c>
    </row>
    <row r="2184">
      <c r="H2184" s="14">
        <f>Data!A2184</f>
        <v/>
      </c>
      <c r="I2184" s="9">
        <f>IF(Occurrence!J2184&gt;0,Occurrence!J2184*$B$6,0)</f>
        <v/>
      </c>
      <c r="J2184" s="9">
        <f>IF(Occurrence!J2184&gt;0,MAX(0,(Occurrence!J2184-$D$4)*$B$7+$D$4*$B$6),0)</f>
        <v/>
      </c>
      <c r="K2184" s="9">
        <f>IF(Occurrence!K2184&gt;0,Occurrence!K2184*$B$6,0)</f>
        <v/>
      </c>
      <c r="L2184" s="9">
        <f>IF(Occurrence!K2184&gt;0,MAX(0,(Occurrence!K2184-$E$4)*$B$7+$E$4*$B$6),0)</f>
        <v/>
      </c>
      <c r="M2184" s="9">
        <f>Data!X2184+$B$11</f>
        <v/>
      </c>
      <c r="N2184" s="9">
        <f>(Data!X2184-$D$9)*$B$12+$D$9+$B$11</f>
        <v/>
      </c>
      <c r="O2184" s="9">
        <f>Data!Y2184+$B$11</f>
        <v/>
      </c>
      <c r="P2184" s="9">
        <f>(Data!Y2184-$E$9)*$B$12+$E$9+$B$11</f>
        <v/>
      </c>
    </row>
    <row r="2185">
      <c r="H2185" s="14">
        <f>Data!A2185</f>
        <v/>
      </c>
      <c r="I2185" s="9">
        <f>IF(Occurrence!J2185&gt;0,Occurrence!J2185*$B$6,0)</f>
        <v/>
      </c>
      <c r="J2185" s="9">
        <f>IF(Occurrence!J2185&gt;0,MAX(0,(Occurrence!J2185-$D$4)*$B$7+$D$4*$B$6),0)</f>
        <v/>
      </c>
      <c r="K2185" s="9">
        <f>IF(Occurrence!K2185&gt;0,Occurrence!K2185*$B$6,0)</f>
        <v/>
      </c>
      <c r="L2185" s="9">
        <f>IF(Occurrence!K2185&gt;0,MAX(0,(Occurrence!K2185-$E$4)*$B$7+$E$4*$B$6),0)</f>
        <v/>
      </c>
      <c r="M2185" s="9">
        <f>Data!X2185+$B$11</f>
        <v/>
      </c>
      <c r="N2185" s="9">
        <f>(Data!X2185-$D$9)*$B$12+$D$9+$B$11</f>
        <v/>
      </c>
      <c r="O2185" s="9">
        <f>Data!Y2185+$B$11</f>
        <v/>
      </c>
      <c r="P2185" s="9">
        <f>(Data!Y2185-$E$9)*$B$12+$E$9+$B$11</f>
        <v/>
      </c>
    </row>
    <row r="2186">
      <c r="H2186" s="14">
        <f>Data!A2186</f>
        <v/>
      </c>
      <c r="I2186" s="9">
        <f>IF(Occurrence!J2186&gt;0,Occurrence!J2186*$B$6,0)</f>
        <v/>
      </c>
      <c r="J2186" s="9">
        <f>IF(Occurrence!J2186&gt;0,MAX(0,(Occurrence!J2186-$D$4)*$B$7+$D$4*$B$6),0)</f>
        <v/>
      </c>
      <c r="K2186" s="9">
        <f>IF(Occurrence!K2186&gt;0,Occurrence!K2186*$B$6,0)</f>
        <v/>
      </c>
      <c r="L2186" s="9">
        <f>IF(Occurrence!K2186&gt;0,MAX(0,(Occurrence!K2186-$E$4)*$B$7+$E$4*$B$6),0)</f>
        <v/>
      </c>
      <c r="M2186" s="9">
        <f>Data!X2186+$B$11</f>
        <v/>
      </c>
      <c r="N2186" s="9">
        <f>(Data!X2186-$D$9)*$B$12+$D$9+$B$11</f>
        <v/>
      </c>
      <c r="O2186" s="9">
        <f>Data!Y2186+$B$11</f>
        <v/>
      </c>
      <c r="P2186" s="9">
        <f>(Data!Y2186-$E$9)*$B$12+$E$9+$B$11</f>
        <v/>
      </c>
    </row>
    <row r="2187">
      <c r="H2187" s="14">
        <f>Data!A2187</f>
        <v/>
      </c>
      <c r="I2187" s="9">
        <f>IF(Occurrence!J2187&gt;0,Occurrence!J2187*$B$6,0)</f>
        <v/>
      </c>
      <c r="J2187" s="9">
        <f>IF(Occurrence!J2187&gt;0,MAX(0,(Occurrence!J2187-$D$4)*$B$7+$D$4*$B$6),0)</f>
        <v/>
      </c>
      <c r="K2187" s="9">
        <f>IF(Occurrence!K2187&gt;0,Occurrence!K2187*$B$6,0)</f>
        <v/>
      </c>
      <c r="L2187" s="9">
        <f>IF(Occurrence!K2187&gt;0,MAX(0,(Occurrence!K2187-$E$4)*$B$7+$E$4*$B$6),0)</f>
        <v/>
      </c>
      <c r="M2187" s="9">
        <f>Data!X2187+$B$11</f>
        <v/>
      </c>
      <c r="N2187" s="9">
        <f>(Data!X2187-$D$9)*$B$12+$D$9+$B$11</f>
        <v/>
      </c>
      <c r="O2187" s="9">
        <f>Data!Y2187+$B$11</f>
        <v/>
      </c>
      <c r="P2187" s="9">
        <f>(Data!Y2187-$E$9)*$B$12+$E$9+$B$11</f>
        <v/>
      </c>
    </row>
    <row r="2188">
      <c r="H2188" s="14">
        <f>Data!A2188</f>
        <v/>
      </c>
      <c r="I2188" s="9">
        <f>IF(Occurrence!J2188&gt;0,Occurrence!J2188*$B$6,0)</f>
        <v/>
      </c>
      <c r="J2188" s="9">
        <f>IF(Occurrence!J2188&gt;0,MAX(0,(Occurrence!J2188-$D$4)*$B$7+$D$4*$B$6),0)</f>
        <v/>
      </c>
      <c r="K2188" s="9">
        <f>IF(Occurrence!K2188&gt;0,Occurrence!K2188*$B$6,0)</f>
        <v/>
      </c>
      <c r="L2188" s="9">
        <f>IF(Occurrence!K2188&gt;0,MAX(0,(Occurrence!K2188-$E$4)*$B$7+$E$4*$B$6),0)</f>
        <v/>
      </c>
      <c r="M2188" s="9">
        <f>Data!X2188+$B$11</f>
        <v/>
      </c>
      <c r="N2188" s="9">
        <f>(Data!X2188-$D$9)*$B$12+$D$9+$B$11</f>
        <v/>
      </c>
      <c r="O2188" s="9">
        <f>Data!Y2188+$B$11</f>
        <v/>
      </c>
      <c r="P2188" s="9">
        <f>(Data!Y2188-$E$9)*$B$12+$E$9+$B$11</f>
        <v/>
      </c>
    </row>
    <row r="2189">
      <c r="H2189" s="14">
        <f>Data!A2189</f>
        <v/>
      </c>
      <c r="I2189" s="9">
        <f>IF(Occurrence!J2189&gt;0,Occurrence!J2189*$B$6,0)</f>
        <v/>
      </c>
      <c r="J2189" s="9">
        <f>IF(Occurrence!J2189&gt;0,MAX(0,(Occurrence!J2189-$D$4)*$B$7+$D$4*$B$6),0)</f>
        <v/>
      </c>
      <c r="K2189" s="9">
        <f>IF(Occurrence!K2189&gt;0,Occurrence!K2189*$B$6,0)</f>
        <v/>
      </c>
      <c r="L2189" s="9">
        <f>IF(Occurrence!K2189&gt;0,MAX(0,(Occurrence!K2189-$E$4)*$B$7+$E$4*$B$6),0)</f>
        <v/>
      </c>
      <c r="M2189" s="9">
        <f>Data!X2189+$B$11</f>
        <v/>
      </c>
      <c r="N2189" s="9">
        <f>(Data!X2189-$D$9)*$B$12+$D$9+$B$11</f>
        <v/>
      </c>
      <c r="O2189" s="9">
        <f>Data!Y2189+$B$11</f>
        <v/>
      </c>
      <c r="P2189" s="9">
        <f>(Data!Y2189-$E$9)*$B$12+$E$9+$B$11</f>
        <v/>
      </c>
    </row>
    <row r="2190">
      <c r="H2190" s="14">
        <f>Data!A2190</f>
        <v/>
      </c>
      <c r="I2190" s="9">
        <f>IF(Occurrence!J2190&gt;0,Occurrence!J2190*$B$6,0)</f>
        <v/>
      </c>
      <c r="J2190" s="9">
        <f>IF(Occurrence!J2190&gt;0,MAX(0,(Occurrence!J2190-$D$4)*$B$7+$D$4*$B$6),0)</f>
        <v/>
      </c>
      <c r="K2190" s="9">
        <f>IF(Occurrence!K2190&gt;0,Occurrence!K2190*$B$6,0)</f>
        <v/>
      </c>
      <c r="L2190" s="9">
        <f>IF(Occurrence!K2190&gt;0,MAX(0,(Occurrence!K2190-$E$4)*$B$7+$E$4*$B$6),0)</f>
        <v/>
      </c>
      <c r="M2190" s="9">
        <f>Data!X2190+$B$11</f>
        <v/>
      </c>
      <c r="N2190" s="9">
        <f>(Data!X2190-$D$9)*$B$12+$D$9+$B$11</f>
        <v/>
      </c>
      <c r="O2190" s="9">
        <f>Data!Y2190+$B$11</f>
        <v/>
      </c>
      <c r="P2190" s="9">
        <f>(Data!Y2190-$E$9)*$B$12+$E$9+$B$11</f>
        <v/>
      </c>
    </row>
    <row r="2191">
      <c r="H2191" s="14">
        <f>Data!A2191</f>
        <v/>
      </c>
      <c r="I2191" s="9">
        <f>IF(Occurrence!J2191&gt;0,Occurrence!J2191*$B$6,0)</f>
        <v/>
      </c>
      <c r="J2191" s="9">
        <f>IF(Occurrence!J2191&gt;0,MAX(0,(Occurrence!J2191-$D$4)*$B$7+$D$4*$B$6),0)</f>
        <v/>
      </c>
      <c r="K2191" s="9">
        <f>IF(Occurrence!K2191&gt;0,Occurrence!K2191*$B$6,0)</f>
        <v/>
      </c>
      <c r="L2191" s="9">
        <f>IF(Occurrence!K2191&gt;0,MAX(0,(Occurrence!K2191-$E$4)*$B$7+$E$4*$B$6),0)</f>
        <v/>
      </c>
      <c r="M2191" s="9">
        <f>Data!X2191+$B$11</f>
        <v/>
      </c>
      <c r="N2191" s="9">
        <f>(Data!X2191-$D$9)*$B$12+$D$9+$B$11</f>
        <v/>
      </c>
      <c r="O2191" s="9">
        <f>Data!Y2191+$B$11</f>
        <v/>
      </c>
      <c r="P2191" s="9">
        <f>(Data!Y2191-$E$9)*$B$12+$E$9+$B$11</f>
        <v/>
      </c>
    </row>
    <row r="2192">
      <c r="H2192" s="14">
        <f>Data!A2192</f>
        <v/>
      </c>
      <c r="I2192" s="9">
        <f>IF(Occurrence!J2192&gt;0,Occurrence!J2192*$B$6,0)</f>
        <v/>
      </c>
      <c r="J2192" s="9">
        <f>IF(Occurrence!J2192&gt;0,MAX(0,(Occurrence!J2192-$D$4)*$B$7+$D$4*$B$6),0)</f>
        <v/>
      </c>
      <c r="K2192" s="9">
        <f>IF(Occurrence!K2192&gt;0,Occurrence!K2192*$B$6,0)</f>
        <v/>
      </c>
      <c r="L2192" s="9">
        <f>IF(Occurrence!K2192&gt;0,MAX(0,(Occurrence!K2192-$E$4)*$B$7+$E$4*$B$6),0)</f>
        <v/>
      </c>
      <c r="M2192" s="9">
        <f>Data!X2192+$B$11</f>
        <v/>
      </c>
      <c r="N2192" s="9">
        <f>(Data!X2192-$D$9)*$B$12+$D$9+$B$11</f>
        <v/>
      </c>
      <c r="O2192" s="9">
        <f>Data!Y2192+$B$11</f>
        <v/>
      </c>
      <c r="P2192" s="9">
        <f>(Data!Y2192-$E$9)*$B$12+$E$9+$B$11</f>
        <v/>
      </c>
    </row>
    <row r="2193">
      <c r="H2193" s="14">
        <f>Data!A2193</f>
        <v/>
      </c>
      <c r="I2193" s="9">
        <f>IF(Occurrence!J2193&gt;0,Occurrence!J2193*$B$6,0)</f>
        <v/>
      </c>
      <c r="J2193" s="9">
        <f>IF(Occurrence!J2193&gt;0,MAX(0,(Occurrence!J2193-$D$4)*$B$7+$D$4*$B$6),0)</f>
        <v/>
      </c>
      <c r="K2193" s="9">
        <f>IF(Occurrence!K2193&gt;0,Occurrence!K2193*$B$6,0)</f>
        <v/>
      </c>
      <c r="L2193" s="9">
        <f>IF(Occurrence!K2193&gt;0,MAX(0,(Occurrence!K2193-$E$4)*$B$7+$E$4*$B$6),0)</f>
        <v/>
      </c>
      <c r="M2193" s="9">
        <f>Data!X2193+$B$11</f>
        <v/>
      </c>
      <c r="N2193" s="9">
        <f>(Data!X2193-$D$9)*$B$12+$D$9+$B$11</f>
        <v/>
      </c>
      <c r="O2193" s="9">
        <f>Data!Y2193+$B$11</f>
        <v/>
      </c>
      <c r="P2193" s="9">
        <f>(Data!Y2193-$E$9)*$B$12+$E$9+$B$11</f>
        <v/>
      </c>
    </row>
    <row r="2194">
      <c r="H2194" s="14">
        <f>Data!A2194</f>
        <v/>
      </c>
      <c r="I2194" s="9">
        <f>IF(Occurrence!J2194&gt;0,Occurrence!J2194*$B$6,0)</f>
        <v/>
      </c>
      <c r="J2194" s="9">
        <f>IF(Occurrence!J2194&gt;0,MAX(0,(Occurrence!J2194-$D$4)*$B$7+$D$4*$B$6),0)</f>
        <v/>
      </c>
      <c r="K2194" s="9">
        <f>IF(Occurrence!K2194&gt;0,Occurrence!K2194*$B$6,0)</f>
        <v/>
      </c>
      <c r="L2194" s="9">
        <f>IF(Occurrence!K2194&gt;0,MAX(0,(Occurrence!K2194-$E$4)*$B$7+$E$4*$B$6),0)</f>
        <v/>
      </c>
      <c r="M2194" s="9">
        <f>Data!X2194+$B$11</f>
        <v/>
      </c>
      <c r="N2194" s="9">
        <f>(Data!X2194-$D$9)*$B$12+$D$9+$B$11</f>
        <v/>
      </c>
      <c r="O2194" s="9">
        <f>Data!Y2194+$B$11</f>
        <v/>
      </c>
      <c r="P2194" s="9">
        <f>(Data!Y2194-$E$9)*$B$12+$E$9+$B$11</f>
        <v/>
      </c>
    </row>
    <row r="2195">
      <c r="H2195" s="14">
        <f>Data!A2195</f>
        <v/>
      </c>
      <c r="I2195" s="9">
        <f>IF(Occurrence!J2195&gt;0,Occurrence!J2195*$B$6,0)</f>
        <v/>
      </c>
      <c r="J2195" s="9">
        <f>IF(Occurrence!J2195&gt;0,MAX(0,(Occurrence!J2195-$D$4)*$B$7+$D$4*$B$6),0)</f>
        <v/>
      </c>
      <c r="K2195" s="9">
        <f>IF(Occurrence!K2195&gt;0,Occurrence!K2195*$B$6,0)</f>
        <v/>
      </c>
      <c r="L2195" s="9">
        <f>IF(Occurrence!K2195&gt;0,MAX(0,(Occurrence!K2195-$E$4)*$B$7+$E$4*$B$6),0)</f>
        <v/>
      </c>
      <c r="M2195" s="9">
        <f>Data!X2195+$B$11</f>
        <v/>
      </c>
      <c r="N2195" s="9">
        <f>(Data!X2195-$D$9)*$B$12+$D$9+$B$11</f>
        <v/>
      </c>
      <c r="O2195" s="9">
        <f>Data!Y2195+$B$11</f>
        <v/>
      </c>
      <c r="P2195" s="9">
        <f>(Data!Y2195-$E$9)*$B$12+$E$9+$B$11</f>
        <v/>
      </c>
    </row>
    <row r="2196">
      <c r="H2196" s="14">
        <f>Data!A2196</f>
        <v/>
      </c>
      <c r="I2196" s="9">
        <f>IF(Occurrence!J2196&gt;0,Occurrence!J2196*$B$6,0)</f>
        <v/>
      </c>
      <c r="J2196" s="9">
        <f>IF(Occurrence!J2196&gt;0,MAX(0,(Occurrence!J2196-$D$4)*$B$7+$D$4*$B$6),0)</f>
        <v/>
      </c>
      <c r="K2196" s="9">
        <f>IF(Occurrence!K2196&gt;0,Occurrence!K2196*$B$6,0)</f>
        <v/>
      </c>
      <c r="L2196" s="9">
        <f>IF(Occurrence!K2196&gt;0,MAX(0,(Occurrence!K2196-$E$4)*$B$7+$E$4*$B$6),0)</f>
        <v/>
      </c>
      <c r="M2196" s="9">
        <f>Data!X2196+$B$11</f>
        <v/>
      </c>
      <c r="N2196" s="9">
        <f>(Data!X2196-$D$9)*$B$12+$D$9+$B$11</f>
        <v/>
      </c>
      <c r="O2196" s="9">
        <f>Data!Y2196+$B$11</f>
        <v/>
      </c>
      <c r="P2196" s="9">
        <f>(Data!Y2196-$E$9)*$B$12+$E$9+$B$11</f>
        <v/>
      </c>
    </row>
    <row r="2197">
      <c r="H2197" s="14">
        <f>Data!A2197</f>
        <v/>
      </c>
      <c r="I2197" s="9">
        <f>IF(Occurrence!J2197&gt;0,Occurrence!J2197*$B$6,0)</f>
        <v/>
      </c>
      <c r="J2197" s="9">
        <f>IF(Occurrence!J2197&gt;0,MAX(0,(Occurrence!J2197-$D$4)*$B$7+$D$4*$B$6),0)</f>
        <v/>
      </c>
      <c r="K2197" s="9">
        <f>IF(Occurrence!K2197&gt;0,Occurrence!K2197*$B$6,0)</f>
        <v/>
      </c>
      <c r="L2197" s="9">
        <f>IF(Occurrence!K2197&gt;0,MAX(0,(Occurrence!K2197-$E$4)*$B$7+$E$4*$B$6),0)</f>
        <v/>
      </c>
      <c r="M2197" s="9">
        <f>Data!X2197+$B$11</f>
        <v/>
      </c>
      <c r="N2197" s="9">
        <f>(Data!X2197-$D$9)*$B$12+$D$9+$B$11</f>
        <v/>
      </c>
      <c r="O2197" s="9">
        <f>Data!Y2197+$B$11</f>
        <v/>
      </c>
      <c r="P2197" s="9">
        <f>(Data!Y2197-$E$9)*$B$12+$E$9+$B$11</f>
        <v/>
      </c>
    </row>
    <row r="2198">
      <c r="H2198" s="14">
        <f>Data!A2198</f>
        <v/>
      </c>
      <c r="I2198" s="9">
        <f>IF(Occurrence!J2198&gt;0,Occurrence!J2198*$B$6,0)</f>
        <v/>
      </c>
      <c r="J2198" s="9">
        <f>IF(Occurrence!J2198&gt;0,MAX(0,(Occurrence!J2198-$D$4)*$B$7+$D$4*$B$6),0)</f>
        <v/>
      </c>
      <c r="K2198" s="9">
        <f>IF(Occurrence!K2198&gt;0,Occurrence!K2198*$B$6,0)</f>
        <v/>
      </c>
      <c r="L2198" s="9">
        <f>IF(Occurrence!K2198&gt;0,MAX(0,(Occurrence!K2198-$E$4)*$B$7+$E$4*$B$6),0)</f>
        <v/>
      </c>
      <c r="M2198" s="9">
        <f>Data!X2198+$B$11</f>
        <v/>
      </c>
      <c r="N2198" s="9">
        <f>(Data!X2198-$D$9)*$B$12+$D$9+$B$11</f>
        <v/>
      </c>
      <c r="O2198" s="9">
        <f>Data!Y2198+$B$11</f>
        <v/>
      </c>
      <c r="P2198" s="9">
        <f>(Data!Y2198-$E$9)*$B$12+$E$9+$B$11</f>
        <v/>
      </c>
    </row>
    <row r="2199">
      <c r="H2199" s="14">
        <f>Data!A2199</f>
        <v/>
      </c>
      <c r="I2199" s="9">
        <f>IF(Occurrence!J2199&gt;0,Occurrence!J2199*$B$6,0)</f>
        <v/>
      </c>
      <c r="J2199" s="9">
        <f>IF(Occurrence!J2199&gt;0,MAX(0,(Occurrence!J2199-$D$4)*$B$7+$D$4*$B$6),0)</f>
        <v/>
      </c>
      <c r="K2199" s="9">
        <f>IF(Occurrence!K2199&gt;0,Occurrence!K2199*$B$6,0)</f>
        <v/>
      </c>
      <c r="L2199" s="9">
        <f>IF(Occurrence!K2199&gt;0,MAX(0,(Occurrence!K2199-$E$4)*$B$7+$E$4*$B$6),0)</f>
        <v/>
      </c>
      <c r="M2199" s="9">
        <f>Data!X2199+$B$11</f>
        <v/>
      </c>
      <c r="N2199" s="9">
        <f>(Data!X2199-$D$9)*$B$12+$D$9+$B$11</f>
        <v/>
      </c>
      <c r="O2199" s="9">
        <f>Data!Y2199+$B$11</f>
        <v/>
      </c>
      <c r="P2199" s="9">
        <f>(Data!Y2199-$E$9)*$B$12+$E$9+$B$11</f>
        <v/>
      </c>
    </row>
    <row r="2200">
      <c r="H2200" s="14">
        <f>Data!A2200</f>
        <v/>
      </c>
      <c r="I2200" s="9">
        <f>IF(Occurrence!J2200&gt;0,Occurrence!J2200*$B$6,0)</f>
        <v/>
      </c>
      <c r="J2200" s="9">
        <f>IF(Occurrence!J2200&gt;0,MAX(0,(Occurrence!J2200-$D$4)*$B$7+$D$4*$B$6),0)</f>
        <v/>
      </c>
      <c r="K2200" s="9">
        <f>IF(Occurrence!K2200&gt;0,Occurrence!K2200*$B$6,0)</f>
        <v/>
      </c>
      <c r="L2200" s="9">
        <f>IF(Occurrence!K2200&gt;0,MAX(0,(Occurrence!K2200-$E$4)*$B$7+$E$4*$B$6),0)</f>
        <v/>
      </c>
      <c r="M2200" s="9">
        <f>Data!X2200+$B$11</f>
        <v/>
      </c>
      <c r="N2200" s="9">
        <f>(Data!X2200-$D$9)*$B$12+$D$9+$B$11</f>
        <v/>
      </c>
      <c r="O2200" s="9">
        <f>Data!Y2200+$B$11</f>
        <v/>
      </c>
      <c r="P2200" s="9">
        <f>(Data!Y2200-$E$9)*$B$12+$E$9+$B$11</f>
        <v/>
      </c>
    </row>
    <row r="2201">
      <c r="H2201" s="14">
        <f>Data!A2201</f>
        <v/>
      </c>
      <c r="I2201" s="9">
        <f>IF(Occurrence!J2201&gt;0,Occurrence!J2201*$B$6,0)</f>
        <v/>
      </c>
      <c r="J2201" s="9">
        <f>IF(Occurrence!J2201&gt;0,MAX(0,(Occurrence!J2201-$D$4)*$B$7+$D$4*$B$6),0)</f>
        <v/>
      </c>
      <c r="K2201" s="9">
        <f>IF(Occurrence!K2201&gt;0,Occurrence!K2201*$B$6,0)</f>
        <v/>
      </c>
      <c r="L2201" s="9">
        <f>IF(Occurrence!K2201&gt;0,MAX(0,(Occurrence!K2201-$E$4)*$B$7+$E$4*$B$6),0)</f>
        <v/>
      </c>
      <c r="M2201" s="9">
        <f>Data!X2201+$B$11</f>
        <v/>
      </c>
      <c r="N2201" s="9">
        <f>(Data!X2201-$D$9)*$B$12+$D$9+$B$11</f>
        <v/>
      </c>
      <c r="O2201" s="9">
        <f>Data!Y2201+$B$11</f>
        <v/>
      </c>
      <c r="P2201" s="9">
        <f>(Data!Y2201-$E$9)*$B$12+$E$9+$B$11</f>
        <v/>
      </c>
    </row>
    <row r="2202">
      <c r="H2202" s="14">
        <f>Data!A2202</f>
        <v/>
      </c>
      <c r="I2202" s="9">
        <f>IF(Occurrence!J2202&gt;0,Occurrence!J2202*$B$6,0)</f>
        <v/>
      </c>
      <c r="J2202" s="9">
        <f>IF(Occurrence!J2202&gt;0,MAX(0,(Occurrence!J2202-$D$4)*$B$7+$D$4*$B$6),0)</f>
        <v/>
      </c>
      <c r="K2202" s="9">
        <f>IF(Occurrence!K2202&gt;0,Occurrence!K2202*$B$6,0)</f>
        <v/>
      </c>
      <c r="L2202" s="9">
        <f>IF(Occurrence!K2202&gt;0,MAX(0,(Occurrence!K2202-$E$4)*$B$7+$E$4*$B$6),0)</f>
        <v/>
      </c>
      <c r="M2202" s="9">
        <f>Data!X2202+$B$11</f>
        <v/>
      </c>
      <c r="N2202" s="9">
        <f>(Data!X2202-$D$9)*$B$12+$D$9+$B$11</f>
        <v/>
      </c>
      <c r="O2202" s="9">
        <f>Data!Y2202+$B$11</f>
        <v/>
      </c>
      <c r="P2202" s="9">
        <f>(Data!Y2202-$E$9)*$B$12+$E$9+$B$11</f>
        <v/>
      </c>
    </row>
    <row r="2203">
      <c r="H2203" s="14">
        <f>Data!A2203</f>
        <v/>
      </c>
      <c r="I2203" s="9">
        <f>IF(Occurrence!J2203&gt;0,Occurrence!J2203*$B$6,0)</f>
        <v/>
      </c>
      <c r="J2203" s="9">
        <f>IF(Occurrence!J2203&gt;0,MAX(0,(Occurrence!J2203-$D$4)*$B$7+$D$4*$B$6),0)</f>
        <v/>
      </c>
      <c r="K2203" s="9">
        <f>IF(Occurrence!K2203&gt;0,Occurrence!K2203*$B$6,0)</f>
        <v/>
      </c>
      <c r="L2203" s="9">
        <f>IF(Occurrence!K2203&gt;0,MAX(0,(Occurrence!K2203-$E$4)*$B$7+$E$4*$B$6),0)</f>
        <v/>
      </c>
      <c r="M2203" s="9">
        <f>Data!X2203+$B$11</f>
        <v/>
      </c>
      <c r="N2203" s="9">
        <f>(Data!X2203-$D$9)*$B$12+$D$9+$B$11</f>
        <v/>
      </c>
      <c r="O2203" s="9">
        <f>Data!Y2203+$B$11</f>
        <v/>
      </c>
      <c r="P2203" s="9">
        <f>(Data!Y2203-$E$9)*$B$12+$E$9+$B$11</f>
        <v/>
      </c>
    </row>
    <row r="2204">
      <c r="H2204" s="14">
        <f>Data!A2204</f>
        <v/>
      </c>
      <c r="I2204" s="9">
        <f>IF(Occurrence!J2204&gt;0,Occurrence!J2204*$B$6,0)</f>
        <v/>
      </c>
      <c r="J2204" s="9">
        <f>IF(Occurrence!J2204&gt;0,MAX(0,(Occurrence!J2204-$D$4)*$B$7+$D$4*$B$6),0)</f>
        <v/>
      </c>
      <c r="K2204" s="9">
        <f>IF(Occurrence!K2204&gt;0,Occurrence!K2204*$B$6,0)</f>
        <v/>
      </c>
      <c r="L2204" s="9">
        <f>IF(Occurrence!K2204&gt;0,MAX(0,(Occurrence!K2204-$E$4)*$B$7+$E$4*$B$6),0)</f>
        <v/>
      </c>
      <c r="M2204" s="9">
        <f>Data!X2204+$B$11</f>
        <v/>
      </c>
      <c r="N2204" s="9">
        <f>(Data!X2204-$D$9)*$B$12+$D$9+$B$11</f>
        <v/>
      </c>
      <c r="O2204" s="9">
        <f>Data!Y2204+$B$11</f>
        <v/>
      </c>
      <c r="P2204" s="9">
        <f>(Data!Y2204-$E$9)*$B$12+$E$9+$B$11</f>
        <v/>
      </c>
    </row>
    <row r="2205">
      <c r="H2205" s="14">
        <f>Data!A2205</f>
        <v/>
      </c>
      <c r="I2205" s="9">
        <f>IF(Occurrence!J2205&gt;0,Occurrence!J2205*$B$6,0)</f>
        <v/>
      </c>
      <c r="J2205" s="9">
        <f>IF(Occurrence!J2205&gt;0,MAX(0,(Occurrence!J2205-$D$4)*$B$7+$D$4*$B$6),0)</f>
        <v/>
      </c>
      <c r="K2205" s="9">
        <f>IF(Occurrence!K2205&gt;0,Occurrence!K2205*$B$6,0)</f>
        <v/>
      </c>
      <c r="L2205" s="9">
        <f>IF(Occurrence!K2205&gt;0,MAX(0,(Occurrence!K2205-$E$4)*$B$7+$E$4*$B$6),0)</f>
        <v/>
      </c>
      <c r="M2205" s="9">
        <f>Data!X2205+$B$11</f>
        <v/>
      </c>
      <c r="N2205" s="9">
        <f>(Data!X2205-$D$9)*$B$12+$D$9+$B$11</f>
        <v/>
      </c>
      <c r="O2205" s="9">
        <f>Data!Y2205+$B$11</f>
        <v/>
      </c>
      <c r="P2205" s="9">
        <f>(Data!Y2205-$E$9)*$B$12+$E$9+$B$11</f>
        <v/>
      </c>
    </row>
    <row r="2206">
      <c r="H2206" s="14">
        <f>Data!A2206</f>
        <v/>
      </c>
      <c r="I2206" s="9">
        <f>IF(Occurrence!J2206&gt;0,Occurrence!J2206*$B$6,0)</f>
        <v/>
      </c>
      <c r="J2206" s="9">
        <f>IF(Occurrence!J2206&gt;0,MAX(0,(Occurrence!J2206-$D$4)*$B$7+$D$4*$B$6),0)</f>
        <v/>
      </c>
      <c r="K2206" s="9">
        <f>IF(Occurrence!K2206&gt;0,Occurrence!K2206*$B$6,0)</f>
        <v/>
      </c>
      <c r="L2206" s="9">
        <f>IF(Occurrence!K2206&gt;0,MAX(0,(Occurrence!K2206-$E$4)*$B$7+$E$4*$B$6),0)</f>
        <v/>
      </c>
      <c r="M2206" s="9">
        <f>Data!X2206+$B$11</f>
        <v/>
      </c>
      <c r="N2206" s="9">
        <f>(Data!X2206-$D$9)*$B$12+$D$9+$B$11</f>
        <v/>
      </c>
      <c r="O2206" s="9">
        <f>Data!Y2206+$B$11</f>
        <v/>
      </c>
      <c r="P2206" s="9">
        <f>(Data!Y2206-$E$9)*$B$12+$E$9+$B$11</f>
        <v/>
      </c>
    </row>
    <row r="2207">
      <c r="H2207" s="14">
        <f>Data!A2207</f>
        <v/>
      </c>
      <c r="I2207" s="9">
        <f>IF(Occurrence!J2207&gt;0,Occurrence!J2207*$B$6,0)</f>
        <v/>
      </c>
      <c r="J2207" s="9">
        <f>IF(Occurrence!J2207&gt;0,MAX(0,(Occurrence!J2207-$D$4)*$B$7+$D$4*$B$6),0)</f>
        <v/>
      </c>
      <c r="K2207" s="9">
        <f>IF(Occurrence!K2207&gt;0,Occurrence!K2207*$B$6,0)</f>
        <v/>
      </c>
      <c r="L2207" s="9">
        <f>IF(Occurrence!K2207&gt;0,MAX(0,(Occurrence!K2207-$E$4)*$B$7+$E$4*$B$6),0)</f>
        <v/>
      </c>
      <c r="M2207" s="9">
        <f>Data!X2207+$B$11</f>
        <v/>
      </c>
      <c r="N2207" s="9">
        <f>(Data!X2207-$D$9)*$B$12+$D$9+$B$11</f>
        <v/>
      </c>
      <c r="O2207" s="9">
        <f>Data!Y2207+$B$11</f>
        <v/>
      </c>
      <c r="P2207" s="9">
        <f>(Data!Y2207-$E$9)*$B$12+$E$9+$B$11</f>
        <v/>
      </c>
    </row>
    <row r="2208">
      <c r="H2208" s="14">
        <f>Data!A2208</f>
        <v/>
      </c>
      <c r="I2208" s="9">
        <f>IF(Occurrence!J2208&gt;0,Occurrence!J2208*$B$6,0)</f>
        <v/>
      </c>
      <c r="J2208" s="9">
        <f>IF(Occurrence!J2208&gt;0,MAX(0,(Occurrence!J2208-$D$4)*$B$7+$D$4*$B$6),0)</f>
        <v/>
      </c>
      <c r="K2208" s="9">
        <f>IF(Occurrence!K2208&gt;0,Occurrence!K2208*$B$6,0)</f>
        <v/>
      </c>
      <c r="L2208" s="9">
        <f>IF(Occurrence!K2208&gt;0,MAX(0,(Occurrence!K2208-$E$4)*$B$7+$E$4*$B$6),0)</f>
        <v/>
      </c>
      <c r="M2208" s="9">
        <f>Data!X2208+$B$11</f>
        <v/>
      </c>
      <c r="N2208" s="9">
        <f>(Data!X2208-$D$9)*$B$12+$D$9+$B$11</f>
        <v/>
      </c>
      <c r="O2208" s="9">
        <f>Data!Y2208+$B$11</f>
        <v/>
      </c>
      <c r="P2208" s="9">
        <f>(Data!Y2208-$E$9)*$B$12+$E$9+$B$11</f>
        <v/>
      </c>
    </row>
    <row r="2209">
      <c r="H2209" s="14">
        <f>Data!A2209</f>
        <v/>
      </c>
      <c r="I2209" s="9">
        <f>IF(Occurrence!J2209&gt;0,Occurrence!J2209*$B$6,0)</f>
        <v/>
      </c>
      <c r="J2209" s="9">
        <f>IF(Occurrence!J2209&gt;0,MAX(0,(Occurrence!J2209-$D$4)*$B$7+$D$4*$B$6),0)</f>
        <v/>
      </c>
      <c r="K2209" s="9">
        <f>IF(Occurrence!K2209&gt;0,Occurrence!K2209*$B$6,0)</f>
        <v/>
      </c>
      <c r="L2209" s="9">
        <f>IF(Occurrence!K2209&gt;0,MAX(0,(Occurrence!K2209-$E$4)*$B$7+$E$4*$B$6),0)</f>
        <v/>
      </c>
      <c r="M2209" s="9">
        <f>Data!X2209+$B$11</f>
        <v/>
      </c>
      <c r="N2209" s="9">
        <f>(Data!X2209-$D$9)*$B$12+$D$9+$B$11</f>
        <v/>
      </c>
      <c r="O2209" s="9">
        <f>Data!Y2209+$B$11</f>
        <v/>
      </c>
      <c r="P2209" s="9">
        <f>(Data!Y2209-$E$9)*$B$12+$E$9+$B$11</f>
        <v/>
      </c>
    </row>
    <row r="2210">
      <c r="H2210" s="14">
        <f>Data!A2210</f>
        <v/>
      </c>
      <c r="I2210" s="9">
        <f>IF(Occurrence!J2210&gt;0,Occurrence!J2210*$B$6,0)</f>
        <v/>
      </c>
      <c r="J2210" s="9">
        <f>IF(Occurrence!J2210&gt;0,MAX(0,(Occurrence!J2210-$D$4)*$B$7+$D$4*$B$6),0)</f>
        <v/>
      </c>
      <c r="K2210" s="9">
        <f>IF(Occurrence!K2210&gt;0,Occurrence!K2210*$B$6,0)</f>
        <v/>
      </c>
      <c r="L2210" s="9">
        <f>IF(Occurrence!K2210&gt;0,MAX(0,(Occurrence!K2210-$E$4)*$B$7+$E$4*$B$6),0)</f>
        <v/>
      </c>
      <c r="M2210" s="9">
        <f>Data!X2210+$B$11</f>
        <v/>
      </c>
      <c r="N2210" s="9">
        <f>(Data!X2210-$D$9)*$B$12+$D$9+$B$11</f>
        <v/>
      </c>
      <c r="O2210" s="9">
        <f>Data!Y2210+$B$11</f>
        <v/>
      </c>
      <c r="P2210" s="9">
        <f>(Data!Y2210-$E$9)*$B$12+$E$9+$B$11</f>
        <v/>
      </c>
    </row>
    <row r="2211">
      <c r="H2211" s="14">
        <f>Data!A2211</f>
        <v/>
      </c>
      <c r="I2211" s="9">
        <f>IF(Occurrence!J2211&gt;0,Occurrence!J2211*$B$6,0)</f>
        <v/>
      </c>
      <c r="J2211" s="9">
        <f>IF(Occurrence!J2211&gt;0,MAX(0,(Occurrence!J2211-$D$4)*$B$7+$D$4*$B$6),0)</f>
        <v/>
      </c>
      <c r="K2211" s="9">
        <f>IF(Occurrence!K2211&gt;0,Occurrence!K2211*$B$6,0)</f>
        <v/>
      </c>
      <c r="L2211" s="9">
        <f>IF(Occurrence!K2211&gt;0,MAX(0,(Occurrence!K2211-$E$4)*$B$7+$E$4*$B$6),0)</f>
        <v/>
      </c>
      <c r="M2211" s="9">
        <f>Data!X2211+$B$11</f>
        <v/>
      </c>
      <c r="N2211" s="9">
        <f>(Data!X2211-$D$9)*$B$12+$D$9+$B$11</f>
        <v/>
      </c>
      <c r="O2211" s="9">
        <f>Data!Y2211+$B$11</f>
        <v/>
      </c>
      <c r="P2211" s="9">
        <f>(Data!Y2211-$E$9)*$B$12+$E$9+$B$11</f>
        <v/>
      </c>
    </row>
    <row r="2212">
      <c r="H2212" s="14">
        <f>Data!A2212</f>
        <v/>
      </c>
      <c r="I2212" s="9">
        <f>IF(Occurrence!J2212&gt;0,Occurrence!J2212*$B$6,0)</f>
        <v/>
      </c>
      <c r="J2212" s="9">
        <f>IF(Occurrence!J2212&gt;0,MAX(0,(Occurrence!J2212-$D$4)*$B$7+$D$4*$B$6),0)</f>
        <v/>
      </c>
      <c r="K2212" s="9">
        <f>IF(Occurrence!K2212&gt;0,Occurrence!K2212*$B$6,0)</f>
        <v/>
      </c>
      <c r="L2212" s="9">
        <f>IF(Occurrence!K2212&gt;0,MAX(0,(Occurrence!K2212-$E$4)*$B$7+$E$4*$B$6),0)</f>
        <v/>
      </c>
      <c r="M2212" s="9">
        <f>Data!X2212+$B$11</f>
        <v/>
      </c>
      <c r="N2212" s="9">
        <f>(Data!X2212-$D$9)*$B$12+$D$9+$B$11</f>
        <v/>
      </c>
      <c r="O2212" s="9">
        <f>Data!Y2212+$B$11</f>
        <v/>
      </c>
      <c r="P2212" s="9">
        <f>(Data!Y2212-$E$9)*$B$12+$E$9+$B$11</f>
        <v/>
      </c>
    </row>
    <row r="2213">
      <c r="H2213" s="14">
        <f>Data!A2213</f>
        <v/>
      </c>
      <c r="I2213" s="9">
        <f>IF(Occurrence!J2213&gt;0,Occurrence!J2213*$B$6,0)</f>
        <v/>
      </c>
      <c r="J2213" s="9">
        <f>IF(Occurrence!J2213&gt;0,MAX(0,(Occurrence!J2213-$D$4)*$B$7+$D$4*$B$6),0)</f>
        <v/>
      </c>
      <c r="K2213" s="9">
        <f>IF(Occurrence!K2213&gt;0,Occurrence!K2213*$B$6,0)</f>
        <v/>
      </c>
      <c r="L2213" s="9">
        <f>IF(Occurrence!K2213&gt;0,MAX(0,(Occurrence!K2213-$E$4)*$B$7+$E$4*$B$6),0)</f>
        <v/>
      </c>
      <c r="M2213" s="9">
        <f>Data!X2213+$B$11</f>
        <v/>
      </c>
      <c r="N2213" s="9">
        <f>(Data!X2213-$D$9)*$B$12+$D$9+$B$11</f>
        <v/>
      </c>
      <c r="O2213" s="9">
        <f>Data!Y2213+$B$11</f>
        <v/>
      </c>
      <c r="P2213" s="9">
        <f>(Data!Y2213-$E$9)*$B$12+$E$9+$B$11</f>
        <v/>
      </c>
    </row>
    <row r="2214">
      <c r="H2214" s="14">
        <f>Data!A2214</f>
        <v/>
      </c>
      <c r="I2214" s="9">
        <f>IF(Occurrence!J2214&gt;0,Occurrence!J2214*$B$6,0)</f>
        <v/>
      </c>
      <c r="J2214" s="9">
        <f>IF(Occurrence!J2214&gt;0,MAX(0,(Occurrence!J2214-$D$4)*$B$7+$D$4*$B$6),0)</f>
        <v/>
      </c>
      <c r="K2214" s="9">
        <f>IF(Occurrence!K2214&gt;0,Occurrence!K2214*$B$6,0)</f>
        <v/>
      </c>
      <c r="L2214" s="9">
        <f>IF(Occurrence!K2214&gt;0,MAX(0,(Occurrence!K2214-$E$4)*$B$7+$E$4*$B$6),0)</f>
        <v/>
      </c>
      <c r="M2214" s="9">
        <f>Data!X2214+$B$11</f>
        <v/>
      </c>
      <c r="N2214" s="9">
        <f>(Data!X2214-$D$9)*$B$12+$D$9+$B$11</f>
        <v/>
      </c>
      <c r="O2214" s="9">
        <f>Data!Y2214+$B$11</f>
        <v/>
      </c>
      <c r="P2214" s="9">
        <f>(Data!Y2214-$E$9)*$B$12+$E$9+$B$11</f>
        <v/>
      </c>
    </row>
    <row r="2215">
      <c r="H2215" s="14">
        <f>Data!A2215</f>
        <v/>
      </c>
      <c r="I2215" s="9">
        <f>IF(Occurrence!J2215&gt;0,Occurrence!J2215*$B$6,0)</f>
        <v/>
      </c>
      <c r="J2215" s="9">
        <f>IF(Occurrence!J2215&gt;0,MAX(0,(Occurrence!J2215-$D$4)*$B$7+$D$4*$B$6),0)</f>
        <v/>
      </c>
      <c r="K2215" s="9">
        <f>IF(Occurrence!K2215&gt;0,Occurrence!K2215*$B$6,0)</f>
        <v/>
      </c>
      <c r="L2215" s="9">
        <f>IF(Occurrence!K2215&gt;0,MAX(0,(Occurrence!K2215-$E$4)*$B$7+$E$4*$B$6),0)</f>
        <v/>
      </c>
      <c r="M2215" s="9">
        <f>Data!X2215+$B$11</f>
        <v/>
      </c>
      <c r="N2215" s="9">
        <f>(Data!X2215-$D$9)*$B$12+$D$9+$B$11</f>
        <v/>
      </c>
      <c r="O2215" s="9">
        <f>Data!Y2215+$B$11</f>
        <v/>
      </c>
      <c r="P2215" s="9">
        <f>(Data!Y2215-$E$9)*$B$12+$E$9+$B$11</f>
        <v/>
      </c>
    </row>
    <row r="2216">
      <c r="H2216" s="14">
        <f>Data!A2216</f>
        <v/>
      </c>
      <c r="I2216" s="9">
        <f>IF(Occurrence!J2216&gt;0,Occurrence!J2216*$B$6,0)</f>
        <v/>
      </c>
      <c r="J2216" s="9">
        <f>IF(Occurrence!J2216&gt;0,MAX(0,(Occurrence!J2216-$D$4)*$B$7+$D$4*$B$6),0)</f>
        <v/>
      </c>
      <c r="K2216" s="9">
        <f>IF(Occurrence!K2216&gt;0,Occurrence!K2216*$B$6,0)</f>
        <v/>
      </c>
      <c r="L2216" s="9">
        <f>IF(Occurrence!K2216&gt;0,MAX(0,(Occurrence!K2216-$E$4)*$B$7+$E$4*$B$6),0)</f>
        <v/>
      </c>
      <c r="M2216" s="9">
        <f>Data!X2216+$B$11</f>
        <v/>
      </c>
      <c r="N2216" s="9">
        <f>(Data!X2216-$D$9)*$B$12+$D$9+$B$11</f>
        <v/>
      </c>
      <c r="O2216" s="9">
        <f>Data!Y2216+$B$11</f>
        <v/>
      </c>
      <c r="P2216" s="9">
        <f>(Data!Y2216-$E$9)*$B$12+$E$9+$B$11</f>
        <v/>
      </c>
    </row>
    <row r="2217">
      <c r="H2217" s="14">
        <f>Data!A2217</f>
        <v/>
      </c>
      <c r="I2217" s="9">
        <f>IF(Occurrence!J2217&gt;0,Occurrence!J2217*$B$6,0)</f>
        <v/>
      </c>
      <c r="J2217" s="9">
        <f>IF(Occurrence!J2217&gt;0,MAX(0,(Occurrence!J2217-$D$4)*$B$7+$D$4*$B$6),0)</f>
        <v/>
      </c>
      <c r="K2217" s="9">
        <f>IF(Occurrence!K2217&gt;0,Occurrence!K2217*$B$6,0)</f>
        <v/>
      </c>
      <c r="L2217" s="9">
        <f>IF(Occurrence!K2217&gt;0,MAX(0,(Occurrence!K2217-$E$4)*$B$7+$E$4*$B$6),0)</f>
        <v/>
      </c>
      <c r="M2217" s="9">
        <f>Data!X2217+$B$11</f>
        <v/>
      </c>
      <c r="N2217" s="9">
        <f>(Data!X2217-$D$9)*$B$12+$D$9+$B$11</f>
        <v/>
      </c>
      <c r="O2217" s="9">
        <f>Data!Y2217+$B$11</f>
        <v/>
      </c>
      <c r="P2217" s="9">
        <f>(Data!Y2217-$E$9)*$B$12+$E$9+$B$11</f>
        <v/>
      </c>
    </row>
    <row r="2218">
      <c r="H2218" s="14">
        <f>Data!A2218</f>
        <v/>
      </c>
      <c r="I2218" s="9">
        <f>IF(Occurrence!J2218&gt;0,Occurrence!J2218*$B$6,0)</f>
        <v/>
      </c>
      <c r="J2218" s="9">
        <f>IF(Occurrence!J2218&gt;0,MAX(0,(Occurrence!J2218-$D$4)*$B$7+$D$4*$B$6),0)</f>
        <v/>
      </c>
      <c r="K2218" s="9">
        <f>IF(Occurrence!K2218&gt;0,Occurrence!K2218*$B$6,0)</f>
        <v/>
      </c>
      <c r="L2218" s="9">
        <f>IF(Occurrence!K2218&gt;0,MAX(0,(Occurrence!K2218-$E$4)*$B$7+$E$4*$B$6),0)</f>
        <v/>
      </c>
      <c r="M2218" s="9">
        <f>Data!X2218+$B$11</f>
        <v/>
      </c>
      <c r="N2218" s="9">
        <f>(Data!X2218-$D$9)*$B$12+$D$9+$B$11</f>
        <v/>
      </c>
      <c r="O2218" s="9">
        <f>Data!Y2218+$B$11</f>
        <v/>
      </c>
      <c r="P2218" s="9">
        <f>(Data!Y2218-$E$9)*$B$12+$E$9+$B$11</f>
        <v/>
      </c>
    </row>
    <row r="2219">
      <c r="H2219" s="14">
        <f>Data!A2219</f>
        <v/>
      </c>
      <c r="I2219" s="9">
        <f>IF(Occurrence!J2219&gt;0,Occurrence!J2219*$B$6,0)</f>
        <v/>
      </c>
      <c r="J2219" s="9">
        <f>IF(Occurrence!J2219&gt;0,MAX(0,(Occurrence!J2219-$D$4)*$B$7+$D$4*$B$6),0)</f>
        <v/>
      </c>
      <c r="K2219" s="9">
        <f>IF(Occurrence!K2219&gt;0,Occurrence!K2219*$B$6,0)</f>
        <v/>
      </c>
      <c r="L2219" s="9">
        <f>IF(Occurrence!K2219&gt;0,MAX(0,(Occurrence!K2219-$E$4)*$B$7+$E$4*$B$6),0)</f>
        <v/>
      </c>
      <c r="M2219" s="9">
        <f>Data!X2219+$B$11</f>
        <v/>
      </c>
      <c r="N2219" s="9">
        <f>(Data!X2219-$D$9)*$B$12+$D$9+$B$11</f>
        <v/>
      </c>
      <c r="O2219" s="9">
        <f>Data!Y2219+$B$11</f>
        <v/>
      </c>
      <c r="P2219" s="9">
        <f>(Data!Y2219-$E$9)*$B$12+$E$9+$B$11</f>
        <v/>
      </c>
    </row>
    <row r="2220">
      <c r="H2220" s="14">
        <f>Data!A2220</f>
        <v/>
      </c>
      <c r="I2220" s="9">
        <f>IF(Occurrence!J2220&gt;0,Occurrence!J2220*$B$6,0)</f>
        <v/>
      </c>
      <c r="J2220" s="9">
        <f>IF(Occurrence!J2220&gt;0,MAX(0,(Occurrence!J2220-$D$4)*$B$7+$D$4*$B$6),0)</f>
        <v/>
      </c>
      <c r="K2220" s="9">
        <f>IF(Occurrence!K2220&gt;0,Occurrence!K2220*$B$6,0)</f>
        <v/>
      </c>
      <c r="L2220" s="9">
        <f>IF(Occurrence!K2220&gt;0,MAX(0,(Occurrence!K2220-$E$4)*$B$7+$E$4*$B$6),0)</f>
        <v/>
      </c>
      <c r="M2220" s="9">
        <f>Data!X2220+$B$11</f>
        <v/>
      </c>
      <c r="N2220" s="9">
        <f>(Data!X2220-$D$9)*$B$12+$D$9+$B$11</f>
        <v/>
      </c>
      <c r="O2220" s="9">
        <f>Data!Y2220+$B$11</f>
        <v/>
      </c>
      <c r="P2220" s="9">
        <f>(Data!Y2220-$E$9)*$B$12+$E$9+$B$11</f>
        <v/>
      </c>
    </row>
    <row r="2221">
      <c r="H2221" s="14">
        <f>Data!A2221</f>
        <v/>
      </c>
      <c r="I2221" s="9">
        <f>IF(Occurrence!J2221&gt;0,Occurrence!J2221*$B$6,0)</f>
        <v/>
      </c>
      <c r="J2221" s="9">
        <f>IF(Occurrence!J2221&gt;0,MAX(0,(Occurrence!J2221-$D$4)*$B$7+$D$4*$B$6),0)</f>
        <v/>
      </c>
      <c r="K2221" s="9">
        <f>IF(Occurrence!K2221&gt;0,Occurrence!K2221*$B$6,0)</f>
        <v/>
      </c>
      <c r="L2221" s="9">
        <f>IF(Occurrence!K2221&gt;0,MAX(0,(Occurrence!K2221-$E$4)*$B$7+$E$4*$B$6),0)</f>
        <v/>
      </c>
      <c r="M2221" s="9">
        <f>Data!X2221+$B$11</f>
        <v/>
      </c>
      <c r="N2221" s="9">
        <f>(Data!X2221-$D$9)*$B$12+$D$9+$B$11</f>
        <v/>
      </c>
      <c r="O2221" s="9">
        <f>Data!Y2221+$B$11</f>
        <v/>
      </c>
      <c r="P2221" s="9">
        <f>(Data!Y2221-$E$9)*$B$12+$E$9+$B$11</f>
        <v/>
      </c>
    </row>
    <row r="2222">
      <c r="H2222" s="14">
        <f>Data!A2222</f>
        <v/>
      </c>
      <c r="I2222" s="9">
        <f>IF(Occurrence!J2222&gt;0,Occurrence!J2222*$B$6,0)</f>
        <v/>
      </c>
      <c r="J2222" s="9">
        <f>IF(Occurrence!J2222&gt;0,MAX(0,(Occurrence!J2222-$D$4)*$B$7+$D$4*$B$6),0)</f>
        <v/>
      </c>
      <c r="K2222" s="9">
        <f>IF(Occurrence!K2222&gt;0,Occurrence!K2222*$B$6,0)</f>
        <v/>
      </c>
      <c r="L2222" s="9">
        <f>IF(Occurrence!K2222&gt;0,MAX(0,(Occurrence!K2222-$E$4)*$B$7+$E$4*$B$6),0)</f>
        <v/>
      </c>
      <c r="M2222" s="9">
        <f>Data!X2222+$B$11</f>
        <v/>
      </c>
      <c r="N2222" s="9">
        <f>(Data!X2222-$D$9)*$B$12+$D$9+$B$11</f>
        <v/>
      </c>
      <c r="O2222" s="9">
        <f>Data!Y2222+$B$11</f>
        <v/>
      </c>
      <c r="P2222" s="9">
        <f>(Data!Y2222-$E$9)*$B$12+$E$9+$B$11</f>
        <v/>
      </c>
    </row>
    <row r="2223">
      <c r="H2223" s="14">
        <f>Data!A2223</f>
        <v/>
      </c>
      <c r="I2223" s="9">
        <f>IF(Occurrence!J2223&gt;0,Occurrence!J2223*$B$6,0)</f>
        <v/>
      </c>
      <c r="J2223" s="9">
        <f>IF(Occurrence!J2223&gt;0,MAX(0,(Occurrence!J2223-$D$4)*$B$7+$D$4*$B$6),0)</f>
        <v/>
      </c>
      <c r="K2223" s="9">
        <f>IF(Occurrence!K2223&gt;0,Occurrence!K2223*$B$6,0)</f>
        <v/>
      </c>
      <c r="L2223" s="9">
        <f>IF(Occurrence!K2223&gt;0,MAX(0,(Occurrence!K2223-$E$4)*$B$7+$E$4*$B$6),0)</f>
        <v/>
      </c>
      <c r="M2223" s="9">
        <f>Data!X2223+$B$11</f>
        <v/>
      </c>
      <c r="N2223" s="9">
        <f>(Data!X2223-$D$9)*$B$12+$D$9+$B$11</f>
        <v/>
      </c>
      <c r="O2223" s="9">
        <f>Data!Y2223+$B$11</f>
        <v/>
      </c>
      <c r="P2223" s="9">
        <f>(Data!Y2223-$E$9)*$B$12+$E$9+$B$11</f>
        <v/>
      </c>
    </row>
    <row r="2224">
      <c r="H2224" s="14">
        <f>Data!A2224</f>
        <v/>
      </c>
      <c r="I2224" s="9">
        <f>IF(Occurrence!J2224&gt;0,Occurrence!J2224*$B$6,0)</f>
        <v/>
      </c>
      <c r="J2224" s="9">
        <f>IF(Occurrence!J2224&gt;0,MAX(0,(Occurrence!J2224-$D$4)*$B$7+$D$4*$B$6),0)</f>
        <v/>
      </c>
      <c r="K2224" s="9">
        <f>IF(Occurrence!K2224&gt;0,Occurrence!K2224*$B$6,0)</f>
        <v/>
      </c>
      <c r="L2224" s="9">
        <f>IF(Occurrence!K2224&gt;0,MAX(0,(Occurrence!K2224-$E$4)*$B$7+$E$4*$B$6),0)</f>
        <v/>
      </c>
      <c r="M2224" s="9">
        <f>Data!X2224+$B$11</f>
        <v/>
      </c>
      <c r="N2224" s="9">
        <f>(Data!X2224-$D$9)*$B$12+$D$9+$B$11</f>
        <v/>
      </c>
      <c r="O2224" s="9">
        <f>Data!Y2224+$B$11</f>
        <v/>
      </c>
      <c r="P2224" s="9">
        <f>(Data!Y2224-$E$9)*$B$12+$E$9+$B$11</f>
        <v/>
      </c>
    </row>
    <row r="2225">
      <c r="H2225" s="14">
        <f>Data!A2225</f>
        <v/>
      </c>
      <c r="I2225" s="9">
        <f>IF(Occurrence!J2225&gt;0,Occurrence!J2225*$B$6,0)</f>
        <v/>
      </c>
      <c r="J2225" s="9">
        <f>IF(Occurrence!J2225&gt;0,MAX(0,(Occurrence!J2225-$D$4)*$B$7+$D$4*$B$6),0)</f>
        <v/>
      </c>
      <c r="K2225" s="9">
        <f>IF(Occurrence!K2225&gt;0,Occurrence!K2225*$B$6,0)</f>
        <v/>
      </c>
      <c r="L2225" s="9">
        <f>IF(Occurrence!K2225&gt;0,MAX(0,(Occurrence!K2225-$E$4)*$B$7+$E$4*$B$6),0)</f>
        <v/>
      </c>
      <c r="M2225" s="9">
        <f>Data!X2225+$B$11</f>
        <v/>
      </c>
      <c r="N2225" s="9">
        <f>(Data!X2225-$D$9)*$B$12+$D$9+$B$11</f>
        <v/>
      </c>
      <c r="O2225" s="9">
        <f>Data!Y2225+$B$11</f>
        <v/>
      </c>
      <c r="P2225" s="9">
        <f>(Data!Y2225-$E$9)*$B$12+$E$9+$B$11</f>
        <v/>
      </c>
    </row>
    <row r="2226">
      <c r="H2226" s="14">
        <f>Data!A2226</f>
        <v/>
      </c>
      <c r="I2226" s="9">
        <f>IF(Occurrence!J2226&gt;0,Occurrence!J2226*$B$6,0)</f>
        <v/>
      </c>
      <c r="J2226" s="9">
        <f>IF(Occurrence!J2226&gt;0,MAX(0,(Occurrence!J2226-$D$4)*$B$7+$D$4*$B$6),0)</f>
        <v/>
      </c>
      <c r="K2226" s="9">
        <f>IF(Occurrence!K2226&gt;0,Occurrence!K2226*$B$6,0)</f>
        <v/>
      </c>
      <c r="L2226" s="9">
        <f>IF(Occurrence!K2226&gt;0,MAX(0,(Occurrence!K2226-$E$4)*$B$7+$E$4*$B$6),0)</f>
        <v/>
      </c>
      <c r="M2226" s="9">
        <f>Data!X2226+$B$11</f>
        <v/>
      </c>
      <c r="N2226" s="9">
        <f>(Data!X2226-$D$9)*$B$12+$D$9+$B$11</f>
        <v/>
      </c>
      <c r="O2226" s="9">
        <f>Data!Y2226+$B$11</f>
        <v/>
      </c>
      <c r="P2226" s="9">
        <f>(Data!Y2226-$E$9)*$B$12+$E$9+$B$11</f>
        <v/>
      </c>
    </row>
    <row r="2227">
      <c r="H2227" s="14">
        <f>Data!A2227</f>
        <v/>
      </c>
      <c r="I2227" s="9">
        <f>IF(Occurrence!J2227&gt;0,Occurrence!J2227*$B$6,0)</f>
        <v/>
      </c>
      <c r="J2227" s="9">
        <f>IF(Occurrence!J2227&gt;0,MAX(0,(Occurrence!J2227-$D$4)*$B$7+$D$4*$B$6),0)</f>
        <v/>
      </c>
      <c r="K2227" s="9">
        <f>IF(Occurrence!K2227&gt;0,Occurrence!K2227*$B$6,0)</f>
        <v/>
      </c>
      <c r="L2227" s="9">
        <f>IF(Occurrence!K2227&gt;0,MAX(0,(Occurrence!K2227-$E$4)*$B$7+$E$4*$B$6),0)</f>
        <v/>
      </c>
      <c r="M2227" s="9">
        <f>Data!X2227+$B$11</f>
        <v/>
      </c>
      <c r="N2227" s="9">
        <f>(Data!X2227-$D$9)*$B$12+$D$9+$B$11</f>
        <v/>
      </c>
      <c r="O2227" s="9">
        <f>Data!Y2227+$B$11</f>
        <v/>
      </c>
      <c r="P2227" s="9">
        <f>(Data!Y2227-$E$9)*$B$12+$E$9+$B$11</f>
        <v/>
      </c>
    </row>
    <row r="2228">
      <c r="H2228" s="14">
        <f>Data!A2228</f>
        <v/>
      </c>
      <c r="I2228" s="9">
        <f>IF(Occurrence!J2228&gt;0,Occurrence!J2228*$B$6,0)</f>
        <v/>
      </c>
      <c r="J2228" s="9">
        <f>IF(Occurrence!J2228&gt;0,MAX(0,(Occurrence!J2228-$D$4)*$B$7+$D$4*$B$6),0)</f>
        <v/>
      </c>
      <c r="K2228" s="9">
        <f>IF(Occurrence!K2228&gt;0,Occurrence!K2228*$B$6,0)</f>
        <v/>
      </c>
      <c r="L2228" s="9">
        <f>IF(Occurrence!K2228&gt;0,MAX(0,(Occurrence!K2228-$E$4)*$B$7+$E$4*$B$6),0)</f>
        <v/>
      </c>
      <c r="M2228" s="9">
        <f>Data!X2228+$B$11</f>
        <v/>
      </c>
      <c r="N2228" s="9">
        <f>(Data!X2228-$D$9)*$B$12+$D$9+$B$11</f>
        <v/>
      </c>
      <c r="O2228" s="9">
        <f>Data!Y2228+$B$11</f>
        <v/>
      </c>
      <c r="P2228" s="9">
        <f>(Data!Y2228-$E$9)*$B$12+$E$9+$B$11</f>
        <v/>
      </c>
    </row>
    <row r="2229">
      <c r="H2229" s="14">
        <f>Data!A2229</f>
        <v/>
      </c>
      <c r="I2229" s="9">
        <f>IF(Occurrence!J2229&gt;0,Occurrence!J2229*$B$6,0)</f>
        <v/>
      </c>
      <c r="J2229" s="9">
        <f>IF(Occurrence!J2229&gt;0,MAX(0,(Occurrence!J2229-$D$4)*$B$7+$D$4*$B$6),0)</f>
        <v/>
      </c>
      <c r="K2229" s="9">
        <f>IF(Occurrence!K2229&gt;0,Occurrence!K2229*$B$6,0)</f>
        <v/>
      </c>
      <c r="L2229" s="9">
        <f>IF(Occurrence!K2229&gt;0,MAX(0,(Occurrence!K2229-$E$4)*$B$7+$E$4*$B$6),0)</f>
        <v/>
      </c>
      <c r="M2229" s="9">
        <f>Data!X2229+$B$11</f>
        <v/>
      </c>
      <c r="N2229" s="9">
        <f>(Data!X2229-$D$9)*$B$12+$D$9+$B$11</f>
        <v/>
      </c>
      <c r="O2229" s="9">
        <f>Data!Y2229+$B$11</f>
        <v/>
      </c>
      <c r="P2229" s="9">
        <f>(Data!Y2229-$E$9)*$B$12+$E$9+$B$11</f>
        <v/>
      </c>
    </row>
    <row r="2230">
      <c r="H2230" s="14">
        <f>Data!A2230</f>
        <v/>
      </c>
      <c r="I2230" s="9">
        <f>IF(Occurrence!J2230&gt;0,Occurrence!J2230*$B$6,0)</f>
        <v/>
      </c>
      <c r="J2230" s="9">
        <f>IF(Occurrence!J2230&gt;0,MAX(0,(Occurrence!J2230-$D$4)*$B$7+$D$4*$B$6),0)</f>
        <v/>
      </c>
      <c r="K2230" s="9">
        <f>IF(Occurrence!K2230&gt;0,Occurrence!K2230*$B$6,0)</f>
        <v/>
      </c>
      <c r="L2230" s="9">
        <f>IF(Occurrence!K2230&gt;0,MAX(0,(Occurrence!K2230-$E$4)*$B$7+$E$4*$B$6),0)</f>
        <v/>
      </c>
      <c r="M2230" s="9">
        <f>Data!X2230+$B$11</f>
        <v/>
      </c>
      <c r="N2230" s="9">
        <f>(Data!X2230-$D$9)*$B$12+$D$9+$B$11</f>
        <v/>
      </c>
      <c r="O2230" s="9">
        <f>Data!Y2230+$B$11</f>
        <v/>
      </c>
      <c r="P2230" s="9">
        <f>(Data!Y2230-$E$9)*$B$12+$E$9+$B$11</f>
        <v/>
      </c>
    </row>
    <row r="2231">
      <c r="H2231" s="14">
        <f>Data!A2231</f>
        <v/>
      </c>
      <c r="I2231" s="9">
        <f>IF(Occurrence!J2231&gt;0,Occurrence!J2231*$B$6,0)</f>
        <v/>
      </c>
      <c r="J2231" s="9">
        <f>IF(Occurrence!J2231&gt;0,MAX(0,(Occurrence!J2231-$D$4)*$B$7+$D$4*$B$6),0)</f>
        <v/>
      </c>
      <c r="K2231" s="9">
        <f>IF(Occurrence!K2231&gt;0,Occurrence!K2231*$B$6,0)</f>
        <v/>
      </c>
      <c r="L2231" s="9">
        <f>IF(Occurrence!K2231&gt;0,MAX(0,(Occurrence!K2231-$E$4)*$B$7+$E$4*$B$6),0)</f>
        <v/>
      </c>
      <c r="M2231" s="9">
        <f>Data!X2231+$B$11</f>
        <v/>
      </c>
      <c r="N2231" s="9">
        <f>(Data!X2231-$D$9)*$B$12+$D$9+$B$11</f>
        <v/>
      </c>
      <c r="O2231" s="9">
        <f>Data!Y2231+$B$11</f>
        <v/>
      </c>
      <c r="P2231" s="9">
        <f>(Data!Y2231-$E$9)*$B$12+$E$9+$B$11</f>
        <v/>
      </c>
    </row>
    <row r="2232">
      <c r="H2232" s="14">
        <f>Data!A2232</f>
        <v/>
      </c>
      <c r="I2232" s="9">
        <f>IF(Occurrence!J2232&gt;0,Occurrence!J2232*$B$6,0)</f>
        <v/>
      </c>
      <c r="J2232" s="9">
        <f>IF(Occurrence!J2232&gt;0,MAX(0,(Occurrence!J2232-$D$4)*$B$7+$D$4*$B$6),0)</f>
        <v/>
      </c>
      <c r="K2232" s="9">
        <f>IF(Occurrence!K2232&gt;0,Occurrence!K2232*$B$6,0)</f>
        <v/>
      </c>
      <c r="L2232" s="9">
        <f>IF(Occurrence!K2232&gt;0,MAX(0,(Occurrence!K2232-$E$4)*$B$7+$E$4*$B$6),0)</f>
        <v/>
      </c>
      <c r="M2232" s="9">
        <f>Data!X2232+$B$11</f>
        <v/>
      </c>
      <c r="N2232" s="9">
        <f>(Data!X2232-$D$9)*$B$12+$D$9+$B$11</f>
        <v/>
      </c>
      <c r="O2232" s="9">
        <f>Data!Y2232+$B$11</f>
        <v/>
      </c>
      <c r="P2232" s="9">
        <f>(Data!Y2232-$E$9)*$B$12+$E$9+$B$11</f>
        <v/>
      </c>
    </row>
    <row r="2233">
      <c r="H2233" s="14">
        <f>Data!A2233</f>
        <v/>
      </c>
      <c r="I2233" s="9">
        <f>IF(Occurrence!J2233&gt;0,Occurrence!J2233*$B$6,0)</f>
        <v/>
      </c>
      <c r="J2233" s="9">
        <f>IF(Occurrence!J2233&gt;0,MAX(0,(Occurrence!J2233-$D$4)*$B$7+$D$4*$B$6),0)</f>
        <v/>
      </c>
      <c r="K2233" s="9">
        <f>IF(Occurrence!K2233&gt;0,Occurrence!K2233*$B$6,0)</f>
        <v/>
      </c>
      <c r="L2233" s="9">
        <f>IF(Occurrence!K2233&gt;0,MAX(0,(Occurrence!K2233-$E$4)*$B$7+$E$4*$B$6),0)</f>
        <v/>
      </c>
      <c r="M2233" s="9">
        <f>Data!X2233+$B$11</f>
        <v/>
      </c>
      <c r="N2233" s="9">
        <f>(Data!X2233-$D$9)*$B$12+$D$9+$B$11</f>
        <v/>
      </c>
      <c r="O2233" s="9">
        <f>Data!Y2233+$B$11</f>
        <v/>
      </c>
      <c r="P2233" s="9">
        <f>(Data!Y2233-$E$9)*$B$12+$E$9+$B$11</f>
        <v/>
      </c>
    </row>
    <row r="2234">
      <c r="H2234" s="14">
        <f>Data!A2234</f>
        <v/>
      </c>
      <c r="I2234" s="9">
        <f>IF(Occurrence!J2234&gt;0,Occurrence!J2234*$B$6,0)</f>
        <v/>
      </c>
      <c r="J2234" s="9">
        <f>IF(Occurrence!J2234&gt;0,MAX(0,(Occurrence!J2234-$D$4)*$B$7+$D$4*$B$6),0)</f>
        <v/>
      </c>
      <c r="K2234" s="9">
        <f>IF(Occurrence!K2234&gt;0,Occurrence!K2234*$B$6,0)</f>
        <v/>
      </c>
      <c r="L2234" s="9">
        <f>IF(Occurrence!K2234&gt;0,MAX(0,(Occurrence!K2234-$E$4)*$B$7+$E$4*$B$6),0)</f>
        <v/>
      </c>
      <c r="M2234" s="9">
        <f>Data!X2234+$B$11</f>
        <v/>
      </c>
      <c r="N2234" s="9">
        <f>(Data!X2234-$D$9)*$B$12+$D$9+$B$11</f>
        <v/>
      </c>
      <c r="O2234" s="9">
        <f>Data!Y2234+$B$11</f>
        <v/>
      </c>
      <c r="P2234" s="9">
        <f>(Data!Y2234-$E$9)*$B$12+$E$9+$B$11</f>
        <v/>
      </c>
    </row>
    <row r="2235">
      <c r="H2235" s="14">
        <f>Data!A2235</f>
        <v/>
      </c>
      <c r="I2235" s="9">
        <f>IF(Occurrence!J2235&gt;0,Occurrence!J2235*$B$6,0)</f>
        <v/>
      </c>
      <c r="J2235" s="9">
        <f>IF(Occurrence!J2235&gt;0,MAX(0,(Occurrence!J2235-$D$4)*$B$7+$D$4*$B$6),0)</f>
        <v/>
      </c>
      <c r="K2235" s="9">
        <f>IF(Occurrence!K2235&gt;0,Occurrence!K2235*$B$6,0)</f>
        <v/>
      </c>
      <c r="L2235" s="9">
        <f>IF(Occurrence!K2235&gt;0,MAX(0,(Occurrence!K2235-$E$4)*$B$7+$E$4*$B$6),0)</f>
        <v/>
      </c>
      <c r="M2235" s="9">
        <f>Data!X2235+$B$11</f>
        <v/>
      </c>
      <c r="N2235" s="9">
        <f>(Data!X2235-$D$9)*$B$12+$D$9+$B$11</f>
        <v/>
      </c>
      <c r="O2235" s="9">
        <f>Data!Y2235+$B$11</f>
        <v/>
      </c>
      <c r="P2235" s="9">
        <f>(Data!Y2235-$E$9)*$B$12+$E$9+$B$11</f>
        <v/>
      </c>
    </row>
    <row r="2236">
      <c r="H2236" s="14">
        <f>Data!A2236</f>
        <v/>
      </c>
      <c r="I2236" s="9">
        <f>IF(Occurrence!J2236&gt;0,Occurrence!J2236*$B$6,0)</f>
        <v/>
      </c>
      <c r="J2236" s="9">
        <f>IF(Occurrence!J2236&gt;0,MAX(0,(Occurrence!J2236-$D$4)*$B$7+$D$4*$B$6),0)</f>
        <v/>
      </c>
      <c r="K2236" s="9">
        <f>IF(Occurrence!K2236&gt;0,Occurrence!K2236*$B$6,0)</f>
        <v/>
      </c>
      <c r="L2236" s="9">
        <f>IF(Occurrence!K2236&gt;0,MAX(0,(Occurrence!K2236-$E$4)*$B$7+$E$4*$B$6),0)</f>
        <v/>
      </c>
      <c r="M2236" s="9">
        <f>Data!X2236+$B$11</f>
        <v/>
      </c>
      <c r="N2236" s="9">
        <f>(Data!X2236-$D$9)*$B$12+$D$9+$B$11</f>
        <v/>
      </c>
      <c r="O2236" s="9">
        <f>Data!Y2236+$B$11</f>
        <v/>
      </c>
      <c r="P2236" s="9">
        <f>(Data!Y2236-$E$9)*$B$12+$E$9+$B$11</f>
        <v/>
      </c>
    </row>
    <row r="2237">
      <c r="H2237" s="14">
        <f>Data!A2237</f>
        <v/>
      </c>
      <c r="I2237" s="9">
        <f>IF(Occurrence!J2237&gt;0,Occurrence!J2237*$B$6,0)</f>
        <v/>
      </c>
      <c r="J2237" s="9">
        <f>IF(Occurrence!J2237&gt;0,MAX(0,(Occurrence!J2237-$D$4)*$B$7+$D$4*$B$6),0)</f>
        <v/>
      </c>
      <c r="K2237" s="9">
        <f>IF(Occurrence!K2237&gt;0,Occurrence!K2237*$B$6,0)</f>
        <v/>
      </c>
      <c r="L2237" s="9">
        <f>IF(Occurrence!K2237&gt;0,MAX(0,(Occurrence!K2237-$E$4)*$B$7+$E$4*$B$6),0)</f>
        <v/>
      </c>
      <c r="M2237" s="9">
        <f>Data!X2237+$B$11</f>
        <v/>
      </c>
      <c r="N2237" s="9">
        <f>(Data!X2237-$D$9)*$B$12+$D$9+$B$11</f>
        <v/>
      </c>
      <c r="O2237" s="9">
        <f>Data!Y2237+$B$11</f>
        <v/>
      </c>
      <c r="P2237" s="9">
        <f>(Data!Y2237-$E$9)*$B$12+$E$9+$B$11</f>
        <v/>
      </c>
    </row>
    <row r="2238">
      <c r="H2238" s="14">
        <f>Data!A2238</f>
        <v/>
      </c>
      <c r="I2238" s="9">
        <f>IF(Occurrence!J2238&gt;0,Occurrence!J2238*$B$6,0)</f>
        <v/>
      </c>
      <c r="J2238" s="9">
        <f>IF(Occurrence!J2238&gt;0,MAX(0,(Occurrence!J2238-$D$4)*$B$7+$D$4*$B$6),0)</f>
        <v/>
      </c>
      <c r="K2238" s="9">
        <f>IF(Occurrence!K2238&gt;0,Occurrence!K2238*$B$6,0)</f>
        <v/>
      </c>
      <c r="L2238" s="9">
        <f>IF(Occurrence!K2238&gt;0,MAX(0,(Occurrence!K2238-$E$4)*$B$7+$E$4*$B$6),0)</f>
        <v/>
      </c>
      <c r="M2238" s="9">
        <f>Data!X2238+$B$11</f>
        <v/>
      </c>
      <c r="N2238" s="9">
        <f>(Data!X2238-$D$9)*$B$12+$D$9+$B$11</f>
        <v/>
      </c>
      <c r="O2238" s="9">
        <f>Data!Y2238+$B$11</f>
        <v/>
      </c>
      <c r="P2238" s="9">
        <f>(Data!Y2238-$E$9)*$B$12+$E$9+$B$11</f>
        <v/>
      </c>
    </row>
    <row r="2239">
      <c r="H2239" s="14">
        <f>Data!A2239</f>
        <v/>
      </c>
      <c r="I2239" s="9">
        <f>IF(Occurrence!J2239&gt;0,Occurrence!J2239*$B$6,0)</f>
        <v/>
      </c>
      <c r="J2239" s="9">
        <f>IF(Occurrence!J2239&gt;0,MAX(0,(Occurrence!J2239-$D$4)*$B$7+$D$4*$B$6),0)</f>
        <v/>
      </c>
      <c r="K2239" s="9">
        <f>IF(Occurrence!K2239&gt;0,Occurrence!K2239*$B$6,0)</f>
        <v/>
      </c>
      <c r="L2239" s="9">
        <f>IF(Occurrence!K2239&gt;0,MAX(0,(Occurrence!K2239-$E$4)*$B$7+$E$4*$B$6),0)</f>
        <v/>
      </c>
      <c r="M2239" s="9">
        <f>Data!X2239+$B$11</f>
        <v/>
      </c>
      <c r="N2239" s="9">
        <f>(Data!X2239-$D$9)*$B$12+$D$9+$B$11</f>
        <v/>
      </c>
      <c r="O2239" s="9">
        <f>Data!Y2239+$B$11</f>
        <v/>
      </c>
      <c r="P2239" s="9">
        <f>(Data!Y2239-$E$9)*$B$12+$E$9+$B$11</f>
        <v/>
      </c>
    </row>
    <row r="2240">
      <c r="H2240" s="14">
        <f>Data!A2240</f>
        <v/>
      </c>
      <c r="I2240" s="9">
        <f>IF(Occurrence!J2240&gt;0,Occurrence!J2240*$B$6,0)</f>
        <v/>
      </c>
      <c r="J2240" s="9">
        <f>IF(Occurrence!J2240&gt;0,MAX(0,(Occurrence!J2240-$D$4)*$B$7+$D$4*$B$6),0)</f>
        <v/>
      </c>
      <c r="K2240" s="9">
        <f>IF(Occurrence!K2240&gt;0,Occurrence!K2240*$B$6,0)</f>
        <v/>
      </c>
      <c r="L2240" s="9">
        <f>IF(Occurrence!K2240&gt;0,MAX(0,(Occurrence!K2240-$E$4)*$B$7+$E$4*$B$6),0)</f>
        <v/>
      </c>
      <c r="M2240" s="9">
        <f>Data!X2240+$B$11</f>
        <v/>
      </c>
      <c r="N2240" s="9">
        <f>(Data!X2240-$D$9)*$B$12+$D$9+$B$11</f>
        <v/>
      </c>
      <c r="O2240" s="9">
        <f>Data!Y2240+$B$11</f>
        <v/>
      </c>
      <c r="P2240" s="9">
        <f>(Data!Y2240-$E$9)*$B$12+$E$9+$B$11</f>
        <v/>
      </c>
    </row>
    <row r="2241">
      <c r="H2241" s="14">
        <f>Data!A2241</f>
        <v/>
      </c>
      <c r="I2241" s="9">
        <f>IF(Occurrence!J2241&gt;0,Occurrence!J2241*$B$6,0)</f>
        <v/>
      </c>
      <c r="J2241" s="9">
        <f>IF(Occurrence!J2241&gt;0,MAX(0,(Occurrence!J2241-$D$4)*$B$7+$D$4*$B$6),0)</f>
        <v/>
      </c>
      <c r="K2241" s="9">
        <f>IF(Occurrence!K2241&gt;0,Occurrence!K2241*$B$6,0)</f>
        <v/>
      </c>
      <c r="L2241" s="9">
        <f>IF(Occurrence!K2241&gt;0,MAX(0,(Occurrence!K2241-$E$4)*$B$7+$E$4*$B$6),0)</f>
        <v/>
      </c>
      <c r="M2241" s="9">
        <f>Data!X2241+$B$11</f>
        <v/>
      </c>
      <c r="N2241" s="9">
        <f>(Data!X2241-$D$9)*$B$12+$D$9+$B$11</f>
        <v/>
      </c>
      <c r="O2241" s="9">
        <f>Data!Y2241+$B$11</f>
        <v/>
      </c>
      <c r="P2241" s="9">
        <f>(Data!Y2241-$E$9)*$B$12+$E$9+$B$11</f>
        <v/>
      </c>
    </row>
    <row r="2242">
      <c r="H2242" s="14">
        <f>Data!A2242</f>
        <v/>
      </c>
      <c r="I2242" s="9">
        <f>IF(Occurrence!J2242&gt;0,Occurrence!J2242*$B$6,0)</f>
        <v/>
      </c>
      <c r="J2242" s="9">
        <f>IF(Occurrence!J2242&gt;0,MAX(0,(Occurrence!J2242-$D$4)*$B$7+$D$4*$B$6),0)</f>
        <v/>
      </c>
      <c r="K2242" s="9">
        <f>IF(Occurrence!K2242&gt;0,Occurrence!K2242*$B$6,0)</f>
        <v/>
      </c>
      <c r="L2242" s="9">
        <f>IF(Occurrence!K2242&gt;0,MAX(0,(Occurrence!K2242-$E$4)*$B$7+$E$4*$B$6),0)</f>
        <v/>
      </c>
      <c r="M2242" s="9">
        <f>Data!X2242+$B$11</f>
        <v/>
      </c>
      <c r="N2242" s="9">
        <f>(Data!X2242-$D$9)*$B$12+$D$9+$B$11</f>
        <v/>
      </c>
      <c r="O2242" s="9">
        <f>Data!Y2242+$B$11</f>
        <v/>
      </c>
      <c r="P2242" s="9">
        <f>(Data!Y2242-$E$9)*$B$12+$E$9+$B$11</f>
        <v/>
      </c>
    </row>
    <row r="2243">
      <c r="H2243" s="14">
        <f>Data!A2243</f>
        <v/>
      </c>
      <c r="I2243" s="9">
        <f>IF(Occurrence!J2243&gt;0,Occurrence!J2243*$B$6,0)</f>
        <v/>
      </c>
      <c r="J2243" s="9">
        <f>IF(Occurrence!J2243&gt;0,MAX(0,(Occurrence!J2243-$D$4)*$B$7+$D$4*$B$6),0)</f>
        <v/>
      </c>
      <c r="K2243" s="9">
        <f>IF(Occurrence!K2243&gt;0,Occurrence!K2243*$B$6,0)</f>
        <v/>
      </c>
      <c r="L2243" s="9">
        <f>IF(Occurrence!K2243&gt;0,MAX(0,(Occurrence!K2243-$E$4)*$B$7+$E$4*$B$6),0)</f>
        <v/>
      </c>
      <c r="M2243" s="9">
        <f>Data!X2243+$B$11</f>
        <v/>
      </c>
      <c r="N2243" s="9">
        <f>(Data!X2243-$D$9)*$B$12+$D$9+$B$11</f>
        <v/>
      </c>
      <c r="O2243" s="9">
        <f>Data!Y2243+$B$11</f>
        <v/>
      </c>
      <c r="P2243" s="9">
        <f>(Data!Y2243-$E$9)*$B$12+$E$9+$B$11</f>
        <v/>
      </c>
    </row>
    <row r="2244">
      <c r="H2244" s="14">
        <f>Data!A2244</f>
        <v/>
      </c>
      <c r="I2244" s="9">
        <f>IF(Occurrence!J2244&gt;0,Occurrence!J2244*$B$6,0)</f>
        <v/>
      </c>
      <c r="J2244" s="9">
        <f>IF(Occurrence!J2244&gt;0,MAX(0,(Occurrence!J2244-$D$4)*$B$7+$D$4*$B$6),0)</f>
        <v/>
      </c>
      <c r="K2244" s="9">
        <f>IF(Occurrence!K2244&gt;0,Occurrence!K2244*$B$6,0)</f>
        <v/>
      </c>
      <c r="L2244" s="9">
        <f>IF(Occurrence!K2244&gt;0,MAX(0,(Occurrence!K2244-$E$4)*$B$7+$E$4*$B$6),0)</f>
        <v/>
      </c>
      <c r="M2244" s="9">
        <f>Data!X2244+$B$11</f>
        <v/>
      </c>
      <c r="N2244" s="9">
        <f>(Data!X2244-$D$9)*$B$12+$D$9+$B$11</f>
        <v/>
      </c>
      <c r="O2244" s="9">
        <f>Data!Y2244+$B$11</f>
        <v/>
      </c>
      <c r="P2244" s="9">
        <f>(Data!Y2244-$E$9)*$B$12+$E$9+$B$11</f>
        <v/>
      </c>
    </row>
    <row r="2245">
      <c r="H2245" s="14">
        <f>Data!A2245</f>
        <v/>
      </c>
      <c r="I2245" s="9">
        <f>IF(Occurrence!J2245&gt;0,Occurrence!J2245*$B$6,0)</f>
        <v/>
      </c>
      <c r="J2245" s="9">
        <f>IF(Occurrence!J2245&gt;0,MAX(0,(Occurrence!J2245-$D$4)*$B$7+$D$4*$B$6),0)</f>
        <v/>
      </c>
      <c r="K2245" s="9">
        <f>IF(Occurrence!K2245&gt;0,Occurrence!K2245*$B$6,0)</f>
        <v/>
      </c>
      <c r="L2245" s="9">
        <f>IF(Occurrence!K2245&gt;0,MAX(0,(Occurrence!K2245-$E$4)*$B$7+$E$4*$B$6),0)</f>
        <v/>
      </c>
      <c r="M2245" s="9">
        <f>Data!X2245+$B$11</f>
        <v/>
      </c>
      <c r="N2245" s="9">
        <f>(Data!X2245-$D$9)*$B$12+$D$9+$B$11</f>
        <v/>
      </c>
      <c r="O2245" s="9">
        <f>Data!Y2245+$B$11</f>
        <v/>
      </c>
      <c r="P2245" s="9">
        <f>(Data!Y2245-$E$9)*$B$12+$E$9+$B$11</f>
        <v/>
      </c>
    </row>
    <row r="2246">
      <c r="H2246" s="14">
        <f>Data!A2246</f>
        <v/>
      </c>
      <c r="I2246" s="9">
        <f>IF(Occurrence!J2246&gt;0,Occurrence!J2246*$B$6,0)</f>
        <v/>
      </c>
      <c r="J2246" s="9">
        <f>IF(Occurrence!J2246&gt;0,MAX(0,(Occurrence!J2246-$D$4)*$B$7+$D$4*$B$6),0)</f>
        <v/>
      </c>
      <c r="K2246" s="9">
        <f>IF(Occurrence!K2246&gt;0,Occurrence!K2246*$B$6,0)</f>
        <v/>
      </c>
      <c r="L2246" s="9">
        <f>IF(Occurrence!K2246&gt;0,MAX(0,(Occurrence!K2246-$E$4)*$B$7+$E$4*$B$6),0)</f>
        <v/>
      </c>
      <c r="M2246" s="9">
        <f>Data!X2246+$B$11</f>
        <v/>
      </c>
      <c r="N2246" s="9">
        <f>(Data!X2246-$D$9)*$B$12+$D$9+$B$11</f>
        <v/>
      </c>
      <c r="O2246" s="9">
        <f>Data!Y2246+$B$11</f>
        <v/>
      </c>
      <c r="P2246" s="9">
        <f>(Data!Y2246-$E$9)*$B$12+$E$9+$B$11</f>
        <v/>
      </c>
    </row>
    <row r="2247">
      <c r="H2247" s="14">
        <f>Data!A2247</f>
        <v/>
      </c>
      <c r="I2247" s="9">
        <f>IF(Occurrence!J2247&gt;0,Occurrence!J2247*$B$6,0)</f>
        <v/>
      </c>
      <c r="J2247" s="9">
        <f>IF(Occurrence!J2247&gt;0,MAX(0,(Occurrence!J2247-$D$4)*$B$7+$D$4*$B$6),0)</f>
        <v/>
      </c>
      <c r="K2247" s="9">
        <f>IF(Occurrence!K2247&gt;0,Occurrence!K2247*$B$6,0)</f>
        <v/>
      </c>
      <c r="L2247" s="9">
        <f>IF(Occurrence!K2247&gt;0,MAX(0,(Occurrence!K2247-$E$4)*$B$7+$E$4*$B$6),0)</f>
        <v/>
      </c>
      <c r="M2247" s="9">
        <f>Data!X2247+$B$11</f>
        <v/>
      </c>
      <c r="N2247" s="9">
        <f>(Data!X2247-$D$9)*$B$12+$D$9+$B$11</f>
        <v/>
      </c>
      <c r="O2247" s="9">
        <f>Data!Y2247+$B$11</f>
        <v/>
      </c>
      <c r="P2247" s="9">
        <f>(Data!Y2247-$E$9)*$B$12+$E$9+$B$11</f>
        <v/>
      </c>
    </row>
    <row r="2248">
      <c r="H2248" s="14">
        <f>Data!A2248</f>
        <v/>
      </c>
      <c r="I2248" s="9">
        <f>IF(Occurrence!J2248&gt;0,Occurrence!J2248*$B$6,0)</f>
        <v/>
      </c>
      <c r="J2248" s="9">
        <f>IF(Occurrence!J2248&gt;0,MAX(0,(Occurrence!J2248-$D$4)*$B$7+$D$4*$B$6),0)</f>
        <v/>
      </c>
      <c r="K2248" s="9">
        <f>IF(Occurrence!K2248&gt;0,Occurrence!K2248*$B$6,0)</f>
        <v/>
      </c>
      <c r="L2248" s="9">
        <f>IF(Occurrence!K2248&gt;0,MAX(0,(Occurrence!K2248-$E$4)*$B$7+$E$4*$B$6),0)</f>
        <v/>
      </c>
      <c r="M2248" s="9">
        <f>Data!X2248+$B$11</f>
        <v/>
      </c>
      <c r="N2248" s="9">
        <f>(Data!X2248-$D$9)*$B$12+$D$9+$B$11</f>
        <v/>
      </c>
      <c r="O2248" s="9">
        <f>Data!Y2248+$B$11</f>
        <v/>
      </c>
      <c r="P2248" s="9">
        <f>(Data!Y2248-$E$9)*$B$12+$E$9+$B$11</f>
        <v/>
      </c>
    </row>
    <row r="2249">
      <c r="H2249" s="14">
        <f>Data!A2249</f>
        <v/>
      </c>
      <c r="I2249" s="9">
        <f>IF(Occurrence!J2249&gt;0,Occurrence!J2249*$B$6,0)</f>
        <v/>
      </c>
      <c r="J2249" s="9">
        <f>IF(Occurrence!J2249&gt;0,MAX(0,(Occurrence!J2249-$D$4)*$B$7+$D$4*$B$6),0)</f>
        <v/>
      </c>
      <c r="K2249" s="9">
        <f>IF(Occurrence!K2249&gt;0,Occurrence!K2249*$B$6,0)</f>
        <v/>
      </c>
      <c r="L2249" s="9">
        <f>IF(Occurrence!K2249&gt;0,MAX(0,(Occurrence!K2249-$E$4)*$B$7+$E$4*$B$6),0)</f>
        <v/>
      </c>
      <c r="M2249" s="9">
        <f>Data!X2249+$B$11</f>
        <v/>
      </c>
      <c r="N2249" s="9">
        <f>(Data!X2249-$D$9)*$B$12+$D$9+$B$11</f>
        <v/>
      </c>
      <c r="O2249" s="9">
        <f>Data!Y2249+$B$11</f>
        <v/>
      </c>
      <c r="P2249" s="9">
        <f>(Data!Y2249-$E$9)*$B$12+$E$9+$B$11</f>
        <v/>
      </c>
    </row>
    <row r="2250">
      <c r="H2250" s="14">
        <f>Data!A2250</f>
        <v/>
      </c>
      <c r="I2250" s="9">
        <f>IF(Occurrence!J2250&gt;0,Occurrence!J2250*$B$6,0)</f>
        <v/>
      </c>
      <c r="J2250" s="9">
        <f>IF(Occurrence!J2250&gt;0,MAX(0,(Occurrence!J2250-$D$4)*$B$7+$D$4*$B$6),0)</f>
        <v/>
      </c>
      <c r="K2250" s="9">
        <f>IF(Occurrence!K2250&gt;0,Occurrence!K2250*$B$6,0)</f>
        <v/>
      </c>
      <c r="L2250" s="9">
        <f>IF(Occurrence!K2250&gt;0,MAX(0,(Occurrence!K2250-$E$4)*$B$7+$E$4*$B$6),0)</f>
        <v/>
      </c>
      <c r="M2250" s="9">
        <f>Data!X2250+$B$11</f>
        <v/>
      </c>
      <c r="N2250" s="9">
        <f>(Data!X2250-$D$9)*$B$12+$D$9+$B$11</f>
        <v/>
      </c>
      <c r="O2250" s="9">
        <f>Data!Y2250+$B$11</f>
        <v/>
      </c>
      <c r="P2250" s="9">
        <f>(Data!Y2250-$E$9)*$B$12+$E$9+$B$11</f>
        <v/>
      </c>
    </row>
    <row r="2251">
      <c r="H2251" s="14">
        <f>Data!A2251</f>
        <v/>
      </c>
      <c r="I2251" s="9">
        <f>IF(Occurrence!J2251&gt;0,Occurrence!J2251*$B$6,0)</f>
        <v/>
      </c>
      <c r="J2251" s="9">
        <f>IF(Occurrence!J2251&gt;0,MAX(0,(Occurrence!J2251-$D$4)*$B$7+$D$4*$B$6),0)</f>
        <v/>
      </c>
      <c r="K2251" s="9">
        <f>IF(Occurrence!K2251&gt;0,Occurrence!K2251*$B$6,0)</f>
        <v/>
      </c>
      <c r="L2251" s="9">
        <f>IF(Occurrence!K2251&gt;0,MAX(0,(Occurrence!K2251-$E$4)*$B$7+$E$4*$B$6),0)</f>
        <v/>
      </c>
      <c r="M2251" s="9">
        <f>Data!X2251+$B$11</f>
        <v/>
      </c>
      <c r="N2251" s="9">
        <f>(Data!X2251-$D$9)*$B$12+$D$9+$B$11</f>
        <v/>
      </c>
      <c r="O2251" s="9">
        <f>Data!Y2251+$B$11</f>
        <v/>
      </c>
      <c r="P2251" s="9">
        <f>(Data!Y2251-$E$9)*$B$12+$E$9+$B$11</f>
        <v/>
      </c>
    </row>
    <row r="2252">
      <c r="H2252" s="14">
        <f>Data!A2252</f>
        <v/>
      </c>
      <c r="I2252" s="9">
        <f>IF(Occurrence!J2252&gt;0,Occurrence!J2252*$B$6,0)</f>
        <v/>
      </c>
      <c r="J2252" s="9">
        <f>IF(Occurrence!J2252&gt;0,MAX(0,(Occurrence!J2252-$D$4)*$B$7+$D$4*$B$6),0)</f>
        <v/>
      </c>
      <c r="K2252" s="9">
        <f>IF(Occurrence!K2252&gt;0,Occurrence!K2252*$B$6,0)</f>
        <v/>
      </c>
      <c r="L2252" s="9">
        <f>IF(Occurrence!K2252&gt;0,MAX(0,(Occurrence!K2252-$E$4)*$B$7+$E$4*$B$6),0)</f>
        <v/>
      </c>
      <c r="M2252" s="9">
        <f>Data!X2252+$B$11</f>
        <v/>
      </c>
      <c r="N2252" s="9">
        <f>(Data!X2252-$D$9)*$B$12+$D$9+$B$11</f>
        <v/>
      </c>
      <c r="O2252" s="9">
        <f>Data!Y2252+$B$11</f>
        <v/>
      </c>
      <c r="P2252" s="9">
        <f>(Data!Y2252-$E$9)*$B$12+$E$9+$B$11</f>
        <v/>
      </c>
    </row>
    <row r="2253">
      <c r="H2253" s="14">
        <f>Data!A2253</f>
        <v/>
      </c>
      <c r="I2253" s="9">
        <f>IF(Occurrence!J2253&gt;0,Occurrence!J2253*$B$6,0)</f>
        <v/>
      </c>
      <c r="J2253" s="9">
        <f>IF(Occurrence!J2253&gt;0,MAX(0,(Occurrence!J2253-$D$4)*$B$7+$D$4*$B$6),0)</f>
        <v/>
      </c>
      <c r="K2253" s="9">
        <f>IF(Occurrence!K2253&gt;0,Occurrence!K2253*$B$6,0)</f>
        <v/>
      </c>
      <c r="L2253" s="9">
        <f>IF(Occurrence!K2253&gt;0,MAX(0,(Occurrence!K2253-$E$4)*$B$7+$E$4*$B$6),0)</f>
        <v/>
      </c>
      <c r="M2253" s="9">
        <f>Data!X2253+$B$11</f>
        <v/>
      </c>
      <c r="N2253" s="9">
        <f>(Data!X2253-$D$9)*$B$12+$D$9+$B$11</f>
        <v/>
      </c>
      <c r="O2253" s="9">
        <f>Data!Y2253+$B$11</f>
        <v/>
      </c>
      <c r="P2253" s="9">
        <f>(Data!Y2253-$E$9)*$B$12+$E$9+$B$11</f>
        <v/>
      </c>
    </row>
    <row r="2254">
      <c r="H2254" s="14">
        <f>Data!A2254</f>
        <v/>
      </c>
      <c r="I2254" s="9">
        <f>IF(Occurrence!J2254&gt;0,Occurrence!J2254*$B$6,0)</f>
        <v/>
      </c>
      <c r="J2254" s="9">
        <f>IF(Occurrence!J2254&gt;0,MAX(0,(Occurrence!J2254-$D$4)*$B$7+$D$4*$B$6),0)</f>
        <v/>
      </c>
      <c r="K2254" s="9">
        <f>IF(Occurrence!K2254&gt;0,Occurrence!K2254*$B$6,0)</f>
        <v/>
      </c>
      <c r="L2254" s="9">
        <f>IF(Occurrence!K2254&gt;0,MAX(0,(Occurrence!K2254-$E$4)*$B$7+$E$4*$B$6),0)</f>
        <v/>
      </c>
      <c r="M2254" s="9">
        <f>Data!X2254+$B$11</f>
        <v/>
      </c>
      <c r="N2254" s="9">
        <f>(Data!X2254-$D$9)*$B$12+$D$9+$B$11</f>
        <v/>
      </c>
      <c r="O2254" s="9">
        <f>Data!Y2254+$B$11</f>
        <v/>
      </c>
      <c r="P2254" s="9">
        <f>(Data!Y2254-$E$9)*$B$12+$E$9+$B$11</f>
        <v/>
      </c>
    </row>
    <row r="2255">
      <c r="H2255" s="14">
        <f>Data!A2255</f>
        <v/>
      </c>
      <c r="I2255" s="9">
        <f>IF(Occurrence!J2255&gt;0,Occurrence!J2255*$B$6,0)</f>
        <v/>
      </c>
      <c r="J2255" s="9">
        <f>IF(Occurrence!J2255&gt;0,MAX(0,(Occurrence!J2255-$D$4)*$B$7+$D$4*$B$6),0)</f>
        <v/>
      </c>
      <c r="K2255" s="9">
        <f>IF(Occurrence!K2255&gt;0,Occurrence!K2255*$B$6,0)</f>
        <v/>
      </c>
      <c r="L2255" s="9">
        <f>IF(Occurrence!K2255&gt;0,MAX(0,(Occurrence!K2255-$E$4)*$B$7+$E$4*$B$6),0)</f>
        <v/>
      </c>
      <c r="M2255" s="9">
        <f>Data!X2255+$B$11</f>
        <v/>
      </c>
      <c r="N2255" s="9">
        <f>(Data!X2255-$D$9)*$B$12+$D$9+$B$11</f>
        <v/>
      </c>
      <c r="O2255" s="9">
        <f>Data!Y2255+$B$11</f>
        <v/>
      </c>
      <c r="P2255" s="9">
        <f>(Data!Y2255-$E$9)*$B$12+$E$9+$B$11</f>
        <v/>
      </c>
    </row>
    <row r="2256">
      <c r="H2256" s="14">
        <f>Data!A2256</f>
        <v/>
      </c>
      <c r="I2256" s="9">
        <f>IF(Occurrence!J2256&gt;0,Occurrence!J2256*$B$6,0)</f>
        <v/>
      </c>
      <c r="J2256" s="9">
        <f>IF(Occurrence!J2256&gt;0,MAX(0,(Occurrence!J2256-$D$4)*$B$7+$D$4*$B$6),0)</f>
        <v/>
      </c>
      <c r="K2256" s="9">
        <f>IF(Occurrence!K2256&gt;0,Occurrence!K2256*$B$6,0)</f>
        <v/>
      </c>
      <c r="L2256" s="9">
        <f>IF(Occurrence!K2256&gt;0,MAX(0,(Occurrence!K2256-$E$4)*$B$7+$E$4*$B$6),0)</f>
        <v/>
      </c>
      <c r="M2256" s="9">
        <f>Data!X2256+$B$11</f>
        <v/>
      </c>
      <c r="N2256" s="9">
        <f>(Data!X2256-$D$9)*$B$12+$D$9+$B$11</f>
        <v/>
      </c>
      <c r="O2256" s="9">
        <f>Data!Y2256+$B$11</f>
        <v/>
      </c>
      <c r="P2256" s="9">
        <f>(Data!Y2256-$E$9)*$B$12+$E$9+$B$11</f>
        <v/>
      </c>
    </row>
    <row r="2257">
      <c r="H2257" s="14">
        <f>Data!A2257</f>
        <v/>
      </c>
      <c r="I2257" s="9">
        <f>IF(Occurrence!J2257&gt;0,Occurrence!J2257*$B$6,0)</f>
        <v/>
      </c>
      <c r="J2257" s="9">
        <f>IF(Occurrence!J2257&gt;0,MAX(0,(Occurrence!J2257-$D$4)*$B$7+$D$4*$B$6),0)</f>
        <v/>
      </c>
      <c r="K2257" s="9">
        <f>IF(Occurrence!K2257&gt;0,Occurrence!K2257*$B$6,0)</f>
        <v/>
      </c>
      <c r="L2257" s="9">
        <f>IF(Occurrence!K2257&gt;0,MAX(0,(Occurrence!K2257-$E$4)*$B$7+$E$4*$B$6),0)</f>
        <v/>
      </c>
      <c r="M2257" s="9">
        <f>Data!X2257+$B$11</f>
        <v/>
      </c>
      <c r="N2257" s="9">
        <f>(Data!X2257-$D$9)*$B$12+$D$9+$B$11</f>
        <v/>
      </c>
      <c r="O2257" s="9">
        <f>Data!Y2257+$B$11</f>
        <v/>
      </c>
      <c r="P2257" s="9">
        <f>(Data!Y2257-$E$9)*$B$12+$E$9+$B$11</f>
        <v/>
      </c>
    </row>
    <row r="2258">
      <c r="H2258" s="14">
        <f>Data!A2258</f>
        <v/>
      </c>
      <c r="I2258" s="9">
        <f>IF(Occurrence!J2258&gt;0,Occurrence!J2258*$B$6,0)</f>
        <v/>
      </c>
      <c r="J2258" s="9">
        <f>IF(Occurrence!J2258&gt;0,MAX(0,(Occurrence!J2258-$D$4)*$B$7+$D$4*$B$6),0)</f>
        <v/>
      </c>
      <c r="K2258" s="9">
        <f>IF(Occurrence!K2258&gt;0,Occurrence!K2258*$B$6,0)</f>
        <v/>
      </c>
      <c r="L2258" s="9">
        <f>IF(Occurrence!K2258&gt;0,MAX(0,(Occurrence!K2258-$E$4)*$B$7+$E$4*$B$6),0)</f>
        <v/>
      </c>
      <c r="M2258" s="9">
        <f>Data!X2258+$B$11</f>
        <v/>
      </c>
      <c r="N2258" s="9">
        <f>(Data!X2258-$D$9)*$B$12+$D$9+$B$11</f>
        <v/>
      </c>
      <c r="O2258" s="9">
        <f>Data!Y2258+$B$11</f>
        <v/>
      </c>
      <c r="P2258" s="9">
        <f>(Data!Y2258-$E$9)*$B$12+$E$9+$B$11</f>
        <v/>
      </c>
    </row>
    <row r="2259">
      <c r="H2259" s="14">
        <f>Data!A2259</f>
        <v/>
      </c>
      <c r="I2259" s="9">
        <f>IF(Occurrence!J2259&gt;0,Occurrence!J2259*$B$6,0)</f>
        <v/>
      </c>
      <c r="J2259" s="9">
        <f>IF(Occurrence!J2259&gt;0,MAX(0,(Occurrence!J2259-$D$4)*$B$7+$D$4*$B$6),0)</f>
        <v/>
      </c>
      <c r="K2259" s="9">
        <f>IF(Occurrence!K2259&gt;0,Occurrence!K2259*$B$6,0)</f>
        <v/>
      </c>
      <c r="L2259" s="9">
        <f>IF(Occurrence!K2259&gt;0,MAX(0,(Occurrence!K2259-$E$4)*$B$7+$E$4*$B$6),0)</f>
        <v/>
      </c>
      <c r="M2259" s="9">
        <f>Data!X2259+$B$11</f>
        <v/>
      </c>
      <c r="N2259" s="9">
        <f>(Data!X2259-$D$9)*$B$12+$D$9+$B$11</f>
        <v/>
      </c>
      <c r="O2259" s="9">
        <f>Data!Y2259+$B$11</f>
        <v/>
      </c>
      <c r="P2259" s="9">
        <f>(Data!Y2259-$E$9)*$B$12+$E$9+$B$11</f>
        <v/>
      </c>
    </row>
    <row r="2260">
      <c r="H2260" s="14">
        <f>Data!A2260</f>
        <v/>
      </c>
      <c r="I2260" s="9">
        <f>IF(Occurrence!J2260&gt;0,Occurrence!J2260*$B$6,0)</f>
        <v/>
      </c>
      <c r="J2260" s="9">
        <f>IF(Occurrence!J2260&gt;0,MAX(0,(Occurrence!J2260-$D$4)*$B$7+$D$4*$B$6),0)</f>
        <v/>
      </c>
      <c r="K2260" s="9">
        <f>IF(Occurrence!K2260&gt;0,Occurrence!K2260*$B$6,0)</f>
        <v/>
      </c>
      <c r="L2260" s="9">
        <f>IF(Occurrence!K2260&gt;0,MAX(0,(Occurrence!K2260-$E$4)*$B$7+$E$4*$B$6),0)</f>
        <v/>
      </c>
      <c r="M2260" s="9">
        <f>Data!X2260+$B$11</f>
        <v/>
      </c>
      <c r="N2260" s="9">
        <f>(Data!X2260-$D$9)*$B$12+$D$9+$B$11</f>
        <v/>
      </c>
      <c r="O2260" s="9">
        <f>Data!Y2260+$B$11</f>
        <v/>
      </c>
      <c r="P2260" s="9">
        <f>(Data!Y2260-$E$9)*$B$12+$E$9+$B$11</f>
        <v/>
      </c>
    </row>
    <row r="2261">
      <c r="H2261" s="14">
        <f>Data!A2261</f>
        <v/>
      </c>
      <c r="I2261" s="9">
        <f>IF(Occurrence!J2261&gt;0,Occurrence!J2261*$B$6,0)</f>
        <v/>
      </c>
      <c r="J2261" s="9">
        <f>IF(Occurrence!J2261&gt;0,MAX(0,(Occurrence!J2261-$D$4)*$B$7+$D$4*$B$6),0)</f>
        <v/>
      </c>
      <c r="K2261" s="9">
        <f>IF(Occurrence!K2261&gt;0,Occurrence!K2261*$B$6,0)</f>
        <v/>
      </c>
      <c r="L2261" s="9">
        <f>IF(Occurrence!K2261&gt;0,MAX(0,(Occurrence!K2261-$E$4)*$B$7+$E$4*$B$6),0)</f>
        <v/>
      </c>
      <c r="M2261" s="9">
        <f>Data!X2261+$B$11</f>
        <v/>
      </c>
      <c r="N2261" s="9">
        <f>(Data!X2261-$D$9)*$B$12+$D$9+$B$11</f>
        <v/>
      </c>
      <c r="O2261" s="9">
        <f>Data!Y2261+$B$11</f>
        <v/>
      </c>
      <c r="P2261" s="9">
        <f>(Data!Y2261-$E$9)*$B$12+$E$9+$B$11</f>
        <v/>
      </c>
    </row>
    <row r="2262">
      <c r="H2262" s="14">
        <f>Data!A2262</f>
        <v/>
      </c>
      <c r="I2262" s="9">
        <f>IF(Occurrence!J2262&gt;0,Occurrence!J2262*$B$6,0)</f>
        <v/>
      </c>
      <c r="J2262" s="9">
        <f>IF(Occurrence!J2262&gt;0,MAX(0,(Occurrence!J2262-$D$4)*$B$7+$D$4*$B$6),0)</f>
        <v/>
      </c>
      <c r="K2262" s="9">
        <f>IF(Occurrence!K2262&gt;0,Occurrence!K2262*$B$6,0)</f>
        <v/>
      </c>
      <c r="L2262" s="9">
        <f>IF(Occurrence!K2262&gt;0,MAX(0,(Occurrence!K2262-$E$4)*$B$7+$E$4*$B$6),0)</f>
        <v/>
      </c>
      <c r="M2262" s="9">
        <f>Data!X2262+$B$11</f>
        <v/>
      </c>
      <c r="N2262" s="9">
        <f>(Data!X2262-$D$9)*$B$12+$D$9+$B$11</f>
        <v/>
      </c>
      <c r="O2262" s="9">
        <f>Data!Y2262+$B$11</f>
        <v/>
      </c>
      <c r="P2262" s="9">
        <f>(Data!Y2262-$E$9)*$B$12+$E$9+$B$11</f>
        <v/>
      </c>
    </row>
    <row r="2263">
      <c r="H2263" s="14">
        <f>Data!A2263</f>
        <v/>
      </c>
      <c r="I2263" s="9">
        <f>IF(Occurrence!J2263&gt;0,Occurrence!J2263*$B$6,0)</f>
        <v/>
      </c>
      <c r="J2263" s="9">
        <f>IF(Occurrence!J2263&gt;0,MAX(0,(Occurrence!J2263-$D$4)*$B$7+$D$4*$B$6),0)</f>
        <v/>
      </c>
      <c r="K2263" s="9">
        <f>IF(Occurrence!K2263&gt;0,Occurrence!K2263*$B$6,0)</f>
        <v/>
      </c>
      <c r="L2263" s="9">
        <f>IF(Occurrence!K2263&gt;0,MAX(0,(Occurrence!K2263-$E$4)*$B$7+$E$4*$B$6),0)</f>
        <v/>
      </c>
      <c r="M2263" s="9">
        <f>Data!X2263+$B$11</f>
        <v/>
      </c>
      <c r="N2263" s="9">
        <f>(Data!X2263-$D$9)*$B$12+$D$9+$B$11</f>
        <v/>
      </c>
      <c r="O2263" s="9">
        <f>Data!Y2263+$B$11</f>
        <v/>
      </c>
      <c r="P2263" s="9">
        <f>(Data!Y2263-$E$9)*$B$12+$E$9+$B$11</f>
        <v/>
      </c>
    </row>
    <row r="2264">
      <c r="H2264" s="14">
        <f>Data!A2264</f>
        <v/>
      </c>
      <c r="I2264" s="9">
        <f>IF(Occurrence!J2264&gt;0,Occurrence!J2264*$B$6,0)</f>
        <v/>
      </c>
      <c r="J2264" s="9">
        <f>IF(Occurrence!J2264&gt;0,MAX(0,(Occurrence!J2264-$D$4)*$B$7+$D$4*$B$6),0)</f>
        <v/>
      </c>
      <c r="K2264" s="9">
        <f>IF(Occurrence!K2264&gt;0,Occurrence!K2264*$B$6,0)</f>
        <v/>
      </c>
      <c r="L2264" s="9">
        <f>IF(Occurrence!K2264&gt;0,MAX(0,(Occurrence!K2264-$E$4)*$B$7+$E$4*$B$6),0)</f>
        <v/>
      </c>
      <c r="M2264" s="9">
        <f>Data!X2264+$B$11</f>
        <v/>
      </c>
      <c r="N2264" s="9">
        <f>(Data!X2264-$D$9)*$B$12+$D$9+$B$11</f>
        <v/>
      </c>
      <c r="O2264" s="9">
        <f>Data!Y2264+$B$11</f>
        <v/>
      </c>
      <c r="P2264" s="9">
        <f>(Data!Y2264-$E$9)*$B$12+$E$9+$B$11</f>
        <v/>
      </c>
    </row>
    <row r="2265">
      <c r="H2265" s="14">
        <f>Data!A2265</f>
        <v/>
      </c>
      <c r="I2265" s="9">
        <f>IF(Occurrence!J2265&gt;0,Occurrence!J2265*$B$6,0)</f>
        <v/>
      </c>
      <c r="J2265" s="9">
        <f>IF(Occurrence!J2265&gt;0,MAX(0,(Occurrence!J2265-$D$4)*$B$7+$D$4*$B$6),0)</f>
        <v/>
      </c>
      <c r="K2265" s="9">
        <f>IF(Occurrence!K2265&gt;0,Occurrence!K2265*$B$6,0)</f>
        <v/>
      </c>
      <c r="L2265" s="9">
        <f>IF(Occurrence!K2265&gt;0,MAX(0,(Occurrence!K2265-$E$4)*$B$7+$E$4*$B$6),0)</f>
        <v/>
      </c>
      <c r="M2265" s="9">
        <f>Data!X2265+$B$11</f>
        <v/>
      </c>
      <c r="N2265" s="9">
        <f>(Data!X2265-$D$9)*$B$12+$D$9+$B$11</f>
        <v/>
      </c>
      <c r="O2265" s="9">
        <f>Data!Y2265+$B$11</f>
        <v/>
      </c>
      <c r="P2265" s="9">
        <f>(Data!Y2265-$E$9)*$B$12+$E$9+$B$11</f>
        <v/>
      </c>
    </row>
    <row r="2266">
      <c r="H2266" s="14">
        <f>Data!A2266</f>
        <v/>
      </c>
      <c r="I2266" s="9">
        <f>IF(Occurrence!J2266&gt;0,Occurrence!J2266*$B$6,0)</f>
        <v/>
      </c>
      <c r="J2266" s="9">
        <f>IF(Occurrence!J2266&gt;0,MAX(0,(Occurrence!J2266-$D$4)*$B$7+$D$4*$B$6),0)</f>
        <v/>
      </c>
      <c r="K2266" s="9">
        <f>IF(Occurrence!K2266&gt;0,Occurrence!K2266*$B$6,0)</f>
        <v/>
      </c>
      <c r="L2266" s="9">
        <f>IF(Occurrence!K2266&gt;0,MAX(0,(Occurrence!K2266-$E$4)*$B$7+$E$4*$B$6),0)</f>
        <v/>
      </c>
      <c r="M2266" s="9">
        <f>Data!X2266+$B$11</f>
        <v/>
      </c>
      <c r="N2266" s="9">
        <f>(Data!X2266-$D$9)*$B$12+$D$9+$B$11</f>
        <v/>
      </c>
      <c r="O2266" s="9">
        <f>Data!Y2266+$B$11</f>
        <v/>
      </c>
      <c r="P2266" s="9">
        <f>(Data!Y2266-$E$9)*$B$12+$E$9+$B$11</f>
        <v/>
      </c>
    </row>
    <row r="2267">
      <c r="H2267" s="14">
        <f>Data!A2267</f>
        <v/>
      </c>
      <c r="I2267" s="9">
        <f>IF(Occurrence!J2267&gt;0,Occurrence!J2267*$B$6,0)</f>
        <v/>
      </c>
      <c r="J2267" s="9">
        <f>IF(Occurrence!J2267&gt;0,MAX(0,(Occurrence!J2267-$D$4)*$B$7+$D$4*$B$6),0)</f>
        <v/>
      </c>
      <c r="K2267" s="9">
        <f>IF(Occurrence!K2267&gt;0,Occurrence!K2267*$B$6,0)</f>
        <v/>
      </c>
      <c r="L2267" s="9">
        <f>IF(Occurrence!K2267&gt;0,MAX(0,(Occurrence!K2267-$E$4)*$B$7+$E$4*$B$6),0)</f>
        <v/>
      </c>
      <c r="M2267" s="9">
        <f>Data!X2267+$B$11</f>
        <v/>
      </c>
      <c r="N2267" s="9">
        <f>(Data!X2267-$D$9)*$B$12+$D$9+$B$11</f>
        <v/>
      </c>
      <c r="O2267" s="9">
        <f>Data!Y2267+$B$11</f>
        <v/>
      </c>
      <c r="P2267" s="9">
        <f>(Data!Y2267-$E$9)*$B$12+$E$9+$B$11</f>
        <v/>
      </c>
    </row>
    <row r="2268">
      <c r="H2268" s="14">
        <f>Data!A2268</f>
        <v/>
      </c>
      <c r="I2268" s="9">
        <f>IF(Occurrence!J2268&gt;0,Occurrence!J2268*$B$6,0)</f>
        <v/>
      </c>
      <c r="J2268" s="9">
        <f>IF(Occurrence!J2268&gt;0,MAX(0,(Occurrence!J2268-$D$4)*$B$7+$D$4*$B$6),0)</f>
        <v/>
      </c>
      <c r="K2268" s="9">
        <f>IF(Occurrence!K2268&gt;0,Occurrence!K2268*$B$6,0)</f>
        <v/>
      </c>
      <c r="L2268" s="9">
        <f>IF(Occurrence!K2268&gt;0,MAX(0,(Occurrence!K2268-$E$4)*$B$7+$E$4*$B$6),0)</f>
        <v/>
      </c>
      <c r="M2268" s="9">
        <f>Data!X2268+$B$11</f>
        <v/>
      </c>
      <c r="N2268" s="9">
        <f>(Data!X2268-$D$9)*$B$12+$D$9+$B$11</f>
        <v/>
      </c>
      <c r="O2268" s="9">
        <f>Data!Y2268+$B$11</f>
        <v/>
      </c>
      <c r="P2268" s="9">
        <f>(Data!Y2268-$E$9)*$B$12+$E$9+$B$11</f>
        <v/>
      </c>
    </row>
    <row r="2269">
      <c r="H2269" s="14">
        <f>Data!A2269</f>
        <v/>
      </c>
      <c r="I2269" s="9">
        <f>IF(Occurrence!J2269&gt;0,Occurrence!J2269*$B$6,0)</f>
        <v/>
      </c>
      <c r="J2269" s="9">
        <f>IF(Occurrence!J2269&gt;0,MAX(0,(Occurrence!J2269-$D$4)*$B$7+$D$4*$B$6),0)</f>
        <v/>
      </c>
      <c r="K2269" s="9">
        <f>IF(Occurrence!K2269&gt;0,Occurrence!K2269*$B$6,0)</f>
        <v/>
      </c>
      <c r="L2269" s="9">
        <f>IF(Occurrence!K2269&gt;0,MAX(0,(Occurrence!K2269-$E$4)*$B$7+$E$4*$B$6),0)</f>
        <v/>
      </c>
      <c r="M2269" s="9">
        <f>Data!X2269+$B$11</f>
        <v/>
      </c>
      <c r="N2269" s="9">
        <f>(Data!X2269-$D$9)*$B$12+$D$9+$B$11</f>
        <v/>
      </c>
      <c r="O2269" s="9">
        <f>Data!Y2269+$B$11</f>
        <v/>
      </c>
      <c r="P2269" s="9">
        <f>(Data!Y2269-$E$9)*$B$12+$E$9+$B$11</f>
        <v/>
      </c>
    </row>
    <row r="2270">
      <c r="H2270" s="14">
        <f>Data!A2270</f>
        <v/>
      </c>
      <c r="I2270" s="9">
        <f>IF(Occurrence!J2270&gt;0,Occurrence!J2270*$B$6,0)</f>
        <v/>
      </c>
      <c r="J2270" s="9">
        <f>IF(Occurrence!J2270&gt;0,MAX(0,(Occurrence!J2270-$D$4)*$B$7+$D$4*$B$6),0)</f>
        <v/>
      </c>
      <c r="K2270" s="9">
        <f>IF(Occurrence!K2270&gt;0,Occurrence!K2270*$B$6,0)</f>
        <v/>
      </c>
      <c r="L2270" s="9">
        <f>IF(Occurrence!K2270&gt;0,MAX(0,(Occurrence!K2270-$E$4)*$B$7+$E$4*$B$6),0)</f>
        <v/>
      </c>
      <c r="M2270" s="9">
        <f>Data!X2270+$B$11</f>
        <v/>
      </c>
      <c r="N2270" s="9">
        <f>(Data!X2270-$D$9)*$B$12+$D$9+$B$11</f>
        <v/>
      </c>
      <c r="O2270" s="9">
        <f>Data!Y2270+$B$11</f>
        <v/>
      </c>
      <c r="P2270" s="9">
        <f>(Data!Y2270-$E$9)*$B$12+$E$9+$B$11</f>
        <v/>
      </c>
    </row>
    <row r="2271">
      <c r="H2271" s="14">
        <f>Data!A2271</f>
        <v/>
      </c>
      <c r="I2271" s="9">
        <f>IF(Occurrence!J2271&gt;0,Occurrence!J2271*$B$6,0)</f>
        <v/>
      </c>
      <c r="J2271" s="9">
        <f>IF(Occurrence!J2271&gt;0,MAX(0,(Occurrence!J2271-$D$4)*$B$7+$D$4*$B$6),0)</f>
        <v/>
      </c>
      <c r="K2271" s="9">
        <f>IF(Occurrence!K2271&gt;0,Occurrence!K2271*$B$6,0)</f>
        <v/>
      </c>
      <c r="L2271" s="9">
        <f>IF(Occurrence!K2271&gt;0,MAX(0,(Occurrence!K2271-$E$4)*$B$7+$E$4*$B$6),0)</f>
        <v/>
      </c>
      <c r="M2271" s="9">
        <f>Data!X2271+$B$11</f>
        <v/>
      </c>
      <c r="N2271" s="9">
        <f>(Data!X2271-$D$9)*$B$12+$D$9+$B$11</f>
        <v/>
      </c>
      <c r="O2271" s="9">
        <f>Data!Y2271+$B$11</f>
        <v/>
      </c>
      <c r="P2271" s="9">
        <f>(Data!Y2271-$E$9)*$B$12+$E$9+$B$11</f>
        <v/>
      </c>
    </row>
    <row r="2272">
      <c r="H2272" s="14">
        <f>Data!A2272</f>
        <v/>
      </c>
      <c r="I2272" s="9">
        <f>IF(Occurrence!J2272&gt;0,Occurrence!J2272*$B$6,0)</f>
        <v/>
      </c>
      <c r="J2272" s="9">
        <f>IF(Occurrence!J2272&gt;0,MAX(0,(Occurrence!J2272-$D$4)*$B$7+$D$4*$B$6),0)</f>
        <v/>
      </c>
      <c r="K2272" s="9">
        <f>IF(Occurrence!K2272&gt;0,Occurrence!K2272*$B$6,0)</f>
        <v/>
      </c>
      <c r="L2272" s="9">
        <f>IF(Occurrence!K2272&gt;0,MAX(0,(Occurrence!K2272-$E$4)*$B$7+$E$4*$B$6),0)</f>
        <v/>
      </c>
      <c r="M2272" s="9">
        <f>Data!X2272+$B$11</f>
        <v/>
      </c>
      <c r="N2272" s="9">
        <f>(Data!X2272-$D$9)*$B$12+$D$9+$B$11</f>
        <v/>
      </c>
      <c r="O2272" s="9">
        <f>Data!Y2272+$B$11</f>
        <v/>
      </c>
      <c r="P2272" s="9">
        <f>(Data!Y2272-$E$9)*$B$12+$E$9+$B$11</f>
        <v/>
      </c>
    </row>
    <row r="2273">
      <c r="H2273" s="14">
        <f>Data!A2273</f>
        <v/>
      </c>
      <c r="I2273" s="9">
        <f>IF(Occurrence!J2273&gt;0,Occurrence!J2273*$B$6,0)</f>
        <v/>
      </c>
      <c r="J2273" s="9">
        <f>IF(Occurrence!J2273&gt;0,MAX(0,(Occurrence!J2273-$D$4)*$B$7+$D$4*$B$6),0)</f>
        <v/>
      </c>
      <c r="K2273" s="9">
        <f>IF(Occurrence!K2273&gt;0,Occurrence!K2273*$B$6,0)</f>
        <v/>
      </c>
      <c r="L2273" s="9">
        <f>IF(Occurrence!K2273&gt;0,MAX(0,(Occurrence!K2273-$E$4)*$B$7+$E$4*$B$6),0)</f>
        <v/>
      </c>
      <c r="M2273" s="9">
        <f>Data!X2273+$B$11</f>
        <v/>
      </c>
      <c r="N2273" s="9">
        <f>(Data!X2273-$D$9)*$B$12+$D$9+$B$11</f>
        <v/>
      </c>
      <c r="O2273" s="9">
        <f>Data!Y2273+$B$11</f>
        <v/>
      </c>
      <c r="P2273" s="9">
        <f>(Data!Y2273-$E$9)*$B$12+$E$9+$B$11</f>
        <v/>
      </c>
    </row>
    <row r="2274">
      <c r="H2274" s="14">
        <f>Data!A2274</f>
        <v/>
      </c>
      <c r="I2274" s="9">
        <f>IF(Occurrence!J2274&gt;0,Occurrence!J2274*$B$6,0)</f>
        <v/>
      </c>
      <c r="J2274" s="9">
        <f>IF(Occurrence!J2274&gt;0,MAX(0,(Occurrence!J2274-$D$4)*$B$7+$D$4*$B$6),0)</f>
        <v/>
      </c>
      <c r="K2274" s="9">
        <f>IF(Occurrence!K2274&gt;0,Occurrence!K2274*$B$6,0)</f>
        <v/>
      </c>
      <c r="L2274" s="9">
        <f>IF(Occurrence!K2274&gt;0,MAX(0,(Occurrence!K2274-$E$4)*$B$7+$E$4*$B$6),0)</f>
        <v/>
      </c>
      <c r="M2274" s="9">
        <f>Data!X2274+$B$11</f>
        <v/>
      </c>
      <c r="N2274" s="9">
        <f>(Data!X2274-$D$9)*$B$12+$D$9+$B$11</f>
        <v/>
      </c>
      <c r="O2274" s="9">
        <f>Data!Y2274+$B$11</f>
        <v/>
      </c>
      <c r="P2274" s="9">
        <f>(Data!Y2274-$E$9)*$B$12+$E$9+$B$11</f>
        <v/>
      </c>
    </row>
    <row r="2275">
      <c r="H2275" s="14">
        <f>Data!A2275</f>
        <v/>
      </c>
      <c r="I2275" s="9">
        <f>IF(Occurrence!J2275&gt;0,Occurrence!J2275*$B$6,0)</f>
        <v/>
      </c>
      <c r="J2275" s="9">
        <f>IF(Occurrence!J2275&gt;0,MAX(0,(Occurrence!J2275-$D$4)*$B$7+$D$4*$B$6),0)</f>
        <v/>
      </c>
      <c r="K2275" s="9">
        <f>IF(Occurrence!K2275&gt;0,Occurrence!K2275*$B$6,0)</f>
        <v/>
      </c>
      <c r="L2275" s="9">
        <f>IF(Occurrence!K2275&gt;0,MAX(0,(Occurrence!K2275-$E$4)*$B$7+$E$4*$B$6),0)</f>
        <v/>
      </c>
      <c r="M2275" s="9">
        <f>Data!X2275+$B$11</f>
        <v/>
      </c>
      <c r="N2275" s="9">
        <f>(Data!X2275-$D$9)*$B$12+$D$9+$B$11</f>
        <v/>
      </c>
      <c r="O2275" s="9">
        <f>Data!Y2275+$B$11</f>
        <v/>
      </c>
      <c r="P2275" s="9">
        <f>(Data!Y2275-$E$9)*$B$12+$E$9+$B$11</f>
        <v/>
      </c>
    </row>
    <row r="2276">
      <c r="H2276" s="14">
        <f>Data!A2276</f>
        <v/>
      </c>
      <c r="I2276" s="9">
        <f>IF(Occurrence!J2276&gt;0,Occurrence!J2276*$B$6,0)</f>
        <v/>
      </c>
      <c r="J2276" s="9">
        <f>IF(Occurrence!J2276&gt;0,MAX(0,(Occurrence!J2276-$D$4)*$B$7+$D$4*$B$6),0)</f>
        <v/>
      </c>
      <c r="K2276" s="9">
        <f>IF(Occurrence!K2276&gt;0,Occurrence!K2276*$B$6,0)</f>
        <v/>
      </c>
      <c r="L2276" s="9">
        <f>IF(Occurrence!K2276&gt;0,MAX(0,(Occurrence!K2276-$E$4)*$B$7+$E$4*$B$6),0)</f>
        <v/>
      </c>
      <c r="M2276" s="9">
        <f>Data!X2276+$B$11</f>
        <v/>
      </c>
      <c r="N2276" s="9">
        <f>(Data!X2276-$D$9)*$B$12+$D$9+$B$11</f>
        <v/>
      </c>
      <c r="O2276" s="9">
        <f>Data!Y2276+$B$11</f>
        <v/>
      </c>
      <c r="P2276" s="9">
        <f>(Data!Y2276-$E$9)*$B$12+$E$9+$B$11</f>
        <v/>
      </c>
    </row>
    <row r="2277">
      <c r="H2277" s="14">
        <f>Data!A2277</f>
        <v/>
      </c>
      <c r="I2277" s="9">
        <f>IF(Occurrence!J2277&gt;0,Occurrence!J2277*$B$6,0)</f>
        <v/>
      </c>
      <c r="J2277" s="9">
        <f>IF(Occurrence!J2277&gt;0,MAX(0,(Occurrence!J2277-$D$4)*$B$7+$D$4*$B$6),0)</f>
        <v/>
      </c>
      <c r="K2277" s="9">
        <f>IF(Occurrence!K2277&gt;0,Occurrence!K2277*$B$6,0)</f>
        <v/>
      </c>
      <c r="L2277" s="9">
        <f>IF(Occurrence!K2277&gt;0,MAX(0,(Occurrence!K2277-$E$4)*$B$7+$E$4*$B$6),0)</f>
        <v/>
      </c>
      <c r="M2277" s="9">
        <f>Data!X2277+$B$11</f>
        <v/>
      </c>
      <c r="N2277" s="9">
        <f>(Data!X2277-$D$9)*$B$12+$D$9+$B$11</f>
        <v/>
      </c>
      <c r="O2277" s="9">
        <f>Data!Y2277+$B$11</f>
        <v/>
      </c>
      <c r="P2277" s="9">
        <f>(Data!Y2277-$E$9)*$B$12+$E$9+$B$11</f>
        <v/>
      </c>
    </row>
    <row r="2278">
      <c r="H2278" s="14">
        <f>Data!A2278</f>
        <v/>
      </c>
      <c r="I2278" s="9">
        <f>IF(Occurrence!J2278&gt;0,Occurrence!J2278*$B$6,0)</f>
        <v/>
      </c>
      <c r="J2278" s="9">
        <f>IF(Occurrence!J2278&gt;0,MAX(0,(Occurrence!J2278-$D$4)*$B$7+$D$4*$B$6),0)</f>
        <v/>
      </c>
      <c r="K2278" s="9">
        <f>IF(Occurrence!K2278&gt;0,Occurrence!K2278*$B$6,0)</f>
        <v/>
      </c>
      <c r="L2278" s="9">
        <f>IF(Occurrence!K2278&gt;0,MAX(0,(Occurrence!K2278-$E$4)*$B$7+$E$4*$B$6),0)</f>
        <v/>
      </c>
      <c r="M2278" s="9">
        <f>Data!X2278+$B$11</f>
        <v/>
      </c>
      <c r="N2278" s="9">
        <f>(Data!X2278-$D$9)*$B$12+$D$9+$B$11</f>
        <v/>
      </c>
      <c r="O2278" s="9">
        <f>Data!Y2278+$B$11</f>
        <v/>
      </c>
      <c r="P2278" s="9">
        <f>(Data!Y2278-$E$9)*$B$12+$E$9+$B$11</f>
        <v/>
      </c>
    </row>
    <row r="2279">
      <c r="H2279" s="14">
        <f>Data!A2279</f>
        <v/>
      </c>
      <c r="I2279" s="9">
        <f>IF(Occurrence!J2279&gt;0,Occurrence!J2279*$B$6,0)</f>
        <v/>
      </c>
      <c r="J2279" s="9">
        <f>IF(Occurrence!J2279&gt;0,MAX(0,(Occurrence!J2279-$D$4)*$B$7+$D$4*$B$6),0)</f>
        <v/>
      </c>
      <c r="K2279" s="9">
        <f>IF(Occurrence!K2279&gt;0,Occurrence!K2279*$B$6,0)</f>
        <v/>
      </c>
      <c r="L2279" s="9">
        <f>IF(Occurrence!K2279&gt;0,MAX(0,(Occurrence!K2279-$E$4)*$B$7+$E$4*$B$6),0)</f>
        <v/>
      </c>
      <c r="M2279" s="9">
        <f>Data!X2279+$B$11</f>
        <v/>
      </c>
      <c r="N2279" s="9">
        <f>(Data!X2279-$D$9)*$B$12+$D$9+$B$11</f>
        <v/>
      </c>
      <c r="O2279" s="9">
        <f>Data!Y2279+$B$11</f>
        <v/>
      </c>
      <c r="P2279" s="9">
        <f>(Data!Y2279-$E$9)*$B$12+$E$9+$B$11</f>
        <v/>
      </c>
    </row>
    <row r="2280">
      <c r="H2280" s="14">
        <f>Data!A2280</f>
        <v/>
      </c>
      <c r="I2280" s="9">
        <f>IF(Occurrence!J2280&gt;0,Occurrence!J2280*$B$6,0)</f>
        <v/>
      </c>
      <c r="J2280" s="9">
        <f>IF(Occurrence!J2280&gt;0,MAX(0,(Occurrence!J2280-$D$4)*$B$7+$D$4*$B$6),0)</f>
        <v/>
      </c>
      <c r="K2280" s="9">
        <f>IF(Occurrence!K2280&gt;0,Occurrence!K2280*$B$6,0)</f>
        <v/>
      </c>
      <c r="L2280" s="9">
        <f>IF(Occurrence!K2280&gt;0,MAX(0,(Occurrence!K2280-$E$4)*$B$7+$E$4*$B$6),0)</f>
        <v/>
      </c>
      <c r="M2280" s="9">
        <f>Data!X2280+$B$11</f>
        <v/>
      </c>
      <c r="N2280" s="9">
        <f>(Data!X2280-$D$9)*$B$12+$D$9+$B$11</f>
        <v/>
      </c>
      <c r="O2280" s="9">
        <f>Data!Y2280+$B$11</f>
        <v/>
      </c>
      <c r="P2280" s="9">
        <f>(Data!Y2280-$E$9)*$B$12+$E$9+$B$11</f>
        <v/>
      </c>
    </row>
    <row r="2281">
      <c r="H2281" s="14">
        <f>Data!A2281</f>
        <v/>
      </c>
      <c r="I2281" s="9">
        <f>IF(Occurrence!J2281&gt;0,Occurrence!J2281*$B$6,0)</f>
        <v/>
      </c>
      <c r="J2281" s="9">
        <f>IF(Occurrence!J2281&gt;0,MAX(0,(Occurrence!J2281-$D$4)*$B$7+$D$4*$B$6),0)</f>
        <v/>
      </c>
      <c r="K2281" s="9">
        <f>IF(Occurrence!K2281&gt;0,Occurrence!K2281*$B$6,0)</f>
        <v/>
      </c>
      <c r="L2281" s="9">
        <f>IF(Occurrence!K2281&gt;0,MAX(0,(Occurrence!K2281-$E$4)*$B$7+$E$4*$B$6),0)</f>
        <v/>
      </c>
      <c r="M2281" s="9">
        <f>Data!X2281+$B$11</f>
        <v/>
      </c>
      <c r="N2281" s="9">
        <f>(Data!X2281-$D$9)*$B$12+$D$9+$B$11</f>
        <v/>
      </c>
      <c r="O2281" s="9">
        <f>Data!Y2281+$B$11</f>
        <v/>
      </c>
      <c r="P2281" s="9">
        <f>(Data!Y2281-$E$9)*$B$12+$E$9+$B$11</f>
        <v/>
      </c>
    </row>
    <row r="2282">
      <c r="H2282" s="14">
        <f>Data!A2282</f>
        <v/>
      </c>
      <c r="I2282" s="9">
        <f>IF(Occurrence!J2282&gt;0,Occurrence!J2282*$B$6,0)</f>
        <v/>
      </c>
      <c r="J2282" s="9">
        <f>IF(Occurrence!J2282&gt;0,MAX(0,(Occurrence!J2282-$D$4)*$B$7+$D$4*$B$6),0)</f>
        <v/>
      </c>
      <c r="K2282" s="9">
        <f>IF(Occurrence!K2282&gt;0,Occurrence!K2282*$B$6,0)</f>
        <v/>
      </c>
      <c r="L2282" s="9">
        <f>IF(Occurrence!K2282&gt;0,MAX(0,(Occurrence!K2282-$E$4)*$B$7+$E$4*$B$6),0)</f>
        <v/>
      </c>
      <c r="M2282" s="9">
        <f>Data!X2282+$B$11</f>
        <v/>
      </c>
      <c r="N2282" s="9">
        <f>(Data!X2282-$D$9)*$B$12+$D$9+$B$11</f>
        <v/>
      </c>
      <c r="O2282" s="9">
        <f>Data!Y2282+$B$11</f>
        <v/>
      </c>
      <c r="P2282" s="9">
        <f>(Data!Y2282-$E$9)*$B$12+$E$9+$B$11</f>
        <v/>
      </c>
    </row>
    <row r="2283">
      <c r="H2283" s="14">
        <f>Data!A2283</f>
        <v/>
      </c>
      <c r="I2283" s="9">
        <f>IF(Occurrence!J2283&gt;0,Occurrence!J2283*$B$6,0)</f>
        <v/>
      </c>
      <c r="J2283" s="9">
        <f>IF(Occurrence!J2283&gt;0,MAX(0,(Occurrence!J2283-$D$4)*$B$7+$D$4*$B$6),0)</f>
        <v/>
      </c>
      <c r="K2283" s="9">
        <f>IF(Occurrence!K2283&gt;0,Occurrence!K2283*$B$6,0)</f>
        <v/>
      </c>
      <c r="L2283" s="9">
        <f>IF(Occurrence!K2283&gt;0,MAX(0,(Occurrence!K2283-$E$4)*$B$7+$E$4*$B$6),0)</f>
        <v/>
      </c>
      <c r="M2283" s="9">
        <f>Data!X2283+$B$11</f>
        <v/>
      </c>
      <c r="N2283" s="9">
        <f>(Data!X2283-$D$9)*$B$12+$D$9+$B$11</f>
        <v/>
      </c>
      <c r="O2283" s="9">
        <f>Data!Y2283+$B$11</f>
        <v/>
      </c>
      <c r="P2283" s="9">
        <f>(Data!Y2283-$E$9)*$B$12+$E$9+$B$11</f>
        <v/>
      </c>
    </row>
    <row r="2284">
      <c r="H2284" s="14">
        <f>Data!A2284</f>
        <v/>
      </c>
      <c r="I2284" s="9">
        <f>IF(Occurrence!J2284&gt;0,Occurrence!J2284*$B$6,0)</f>
        <v/>
      </c>
      <c r="J2284" s="9">
        <f>IF(Occurrence!J2284&gt;0,MAX(0,(Occurrence!J2284-$D$4)*$B$7+$D$4*$B$6),0)</f>
        <v/>
      </c>
      <c r="K2284" s="9">
        <f>IF(Occurrence!K2284&gt;0,Occurrence!K2284*$B$6,0)</f>
        <v/>
      </c>
      <c r="L2284" s="9">
        <f>IF(Occurrence!K2284&gt;0,MAX(0,(Occurrence!K2284-$E$4)*$B$7+$E$4*$B$6),0)</f>
        <v/>
      </c>
      <c r="M2284" s="9">
        <f>Data!X2284+$B$11</f>
        <v/>
      </c>
      <c r="N2284" s="9">
        <f>(Data!X2284-$D$9)*$B$12+$D$9+$B$11</f>
        <v/>
      </c>
      <c r="O2284" s="9">
        <f>Data!Y2284+$B$11</f>
        <v/>
      </c>
      <c r="P2284" s="9">
        <f>(Data!Y2284-$E$9)*$B$12+$E$9+$B$11</f>
        <v/>
      </c>
    </row>
    <row r="2285">
      <c r="H2285" s="14">
        <f>Data!A2285</f>
        <v/>
      </c>
      <c r="I2285" s="9">
        <f>IF(Occurrence!J2285&gt;0,Occurrence!J2285*$B$6,0)</f>
        <v/>
      </c>
      <c r="J2285" s="9">
        <f>IF(Occurrence!J2285&gt;0,MAX(0,(Occurrence!J2285-$D$4)*$B$7+$D$4*$B$6),0)</f>
        <v/>
      </c>
      <c r="K2285" s="9">
        <f>IF(Occurrence!K2285&gt;0,Occurrence!K2285*$B$6,0)</f>
        <v/>
      </c>
      <c r="L2285" s="9">
        <f>IF(Occurrence!K2285&gt;0,MAX(0,(Occurrence!K2285-$E$4)*$B$7+$E$4*$B$6),0)</f>
        <v/>
      </c>
      <c r="M2285" s="9">
        <f>Data!X2285+$B$11</f>
        <v/>
      </c>
      <c r="N2285" s="9">
        <f>(Data!X2285-$D$9)*$B$12+$D$9+$B$11</f>
        <v/>
      </c>
      <c r="O2285" s="9">
        <f>Data!Y2285+$B$11</f>
        <v/>
      </c>
      <c r="P2285" s="9">
        <f>(Data!Y2285-$E$9)*$B$12+$E$9+$B$11</f>
        <v/>
      </c>
    </row>
    <row r="2286">
      <c r="H2286" s="14">
        <f>Data!A2286</f>
        <v/>
      </c>
      <c r="I2286" s="9">
        <f>IF(Occurrence!J2286&gt;0,Occurrence!J2286*$B$6,0)</f>
        <v/>
      </c>
      <c r="J2286" s="9">
        <f>IF(Occurrence!J2286&gt;0,MAX(0,(Occurrence!J2286-$D$4)*$B$7+$D$4*$B$6),0)</f>
        <v/>
      </c>
      <c r="K2286" s="9">
        <f>IF(Occurrence!K2286&gt;0,Occurrence!K2286*$B$6,0)</f>
        <v/>
      </c>
      <c r="L2286" s="9">
        <f>IF(Occurrence!K2286&gt;0,MAX(0,(Occurrence!K2286-$E$4)*$B$7+$E$4*$B$6),0)</f>
        <v/>
      </c>
      <c r="M2286" s="9">
        <f>Data!X2286+$B$11</f>
        <v/>
      </c>
      <c r="N2286" s="9">
        <f>(Data!X2286-$D$9)*$B$12+$D$9+$B$11</f>
        <v/>
      </c>
      <c r="O2286" s="9">
        <f>Data!Y2286+$B$11</f>
        <v/>
      </c>
      <c r="P2286" s="9">
        <f>(Data!Y2286-$E$9)*$B$12+$E$9+$B$11</f>
        <v/>
      </c>
    </row>
    <row r="2287">
      <c r="H2287" s="14">
        <f>Data!A2287</f>
        <v/>
      </c>
      <c r="I2287" s="9">
        <f>IF(Occurrence!J2287&gt;0,Occurrence!J2287*$B$6,0)</f>
        <v/>
      </c>
      <c r="J2287" s="9">
        <f>IF(Occurrence!J2287&gt;0,MAX(0,(Occurrence!J2287-$D$4)*$B$7+$D$4*$B$6),0)</f>
        <v/>
      </c>
      <c r="K2287" s="9">
        <f>IF(Occurrence!K2287&gt;0,Occurrence!K2287*$B$6,0)</f>
        <v/>
      </c>
      <c r="L2287" s="9">
        <f>IF(Occurrence!K2287&gt;0,MAX(0,(Occurrence!K2287-$E$4)*$B$7+$E$4*$B$6),0)</f>
        <v/>
      </c>
      <c r="M2287" s="9">
        <f>Data!X2287+$B$11</f>
        <v/>
      </c>
      <c r="N2287" s="9">
        <f>(Data!X2287-$D$9)*$B$12+$D$9+$B$11</f>
        <v/>
      </c>
      <c r="O2287" s="9">
        <f>Data!Y2287+$B$11</f>
        <v/>
      </c>
      <c r="P2287" s="9">
        <f>(Data!Y2287-$E$9)*$B$12+$E$9+$B$11</f>
        <v/>
      </c>
    </row>
    <row r="2288">
      <c r="H2288" s="14">
        <f>Data!A2288</f>
        <v/>
      </c>
      <c r="I2288" s="9">
        <f>IF(Occurrence!J2288&gt;0,Occurrence!J2288*$B$6,0)</f>
        <v/>
      </c>
      <c r="J2288" s="9">
        <f>IF(Occurrence!J2288&gt;0,MAX(0,(Occurrence!J2288-$D$4)*$B$7+$D$4*$B$6),0)</f>
        <v/>
      </c>
      <c r="K2288" s="9">
        <f>IF(Occurrence!K2288&gt;0,Occurrence!K2288*$B$6,0)</f>
        <v/>
      </c>
      <c r="L2288" s="9">
        <f>IF(Occurrence!K2288&gt;0,MAX(0,(Occurrence!K2288-$E$4)*$B$7+$E$4*$B$6),0)</f>
        <v/>
      </c>
      <c r="M2288" s="9">
        <f>Data!X2288+$B$11</f>
        <v/>
      </c>
      <c r="N2288" s="9">
        <f>(Data!X2288-$D$9)*$B$12+$D$9+$B$11</f>
        <v/>
      </c>
      <c r="O2288" s="9">
        <f>Data!Y2288+$B$11</f>
        <v/>
      </c>
      <c r="P2288" s="9">
        <f>(Data!Y2288-$E$9)*$B$12+$E$9+$B$11</f>
        <v/>
      </c>
    </row>
    <row r="2289">
      <c r="H2289" s="14">
        <f>Data!A2289</f>
        <v/>
      </c>
      <c r="I2289" s="9">
        <f>IF(Occurrence!J2289&gt;0,Occurrence!J2289*$B$6,0)</f>
        <v/>
      </c>
      <c r="J2289" s="9">
        <f>IF(Occurrence!J2289&gt;0,MAX(0,(Occurrence!J2289-$D$4)*$B$7+$D$4*$B$6),0)</f>
        <v/>
      </c>
      <c r="K2289" s="9">
        <f>IF(Occurrence!K2289&gt;0,Occurrence!K2289*$B$6,0)</f>
        <v/>
      </c>
      <c r="L2289" s="9">
        <f>IF(Occurrence!K2289&gt;0,MAX(0,(Occurrence!K2289-$E$4)*$B$7+$E$4*$B$6),0)</f>
        <v/>
      </c>
      <c r="M2289" s="9">
        <f>Data!X2289+$B$11</f>
        <v/>
      </c>
      <c r="N2289" s="9">
        <f>(Data!X2289-$D$9)*$B$12+$D$9+$B$11</f>
        <v/>
      </c>
      <c r="O2289" s="9">
        <f>Data!Y2289+$B$11</f>
        <v/>
      </c>
      <c r="P2289" s="9">
        <f>(Data!Y2289-$E$9)*$B$12+$E$9+$B$11</f>
        <v/>
      </c>
    </row>
    <row r="2290">
      <c r="H2290" s="14">
        <f>Data!A2290</f>
        <v/>
      </c>
      <c r="I2290" s="9">
        <f>IF(Occurrence!J2290&gt;0,Occurrence!J2290*$B$6,0)</f>
        <v/>
      </c>
      <c r="J2290" s="9">
        <f>IF(Occurrence!J2290&gt;0,MAX(0,(Occurrence!J2290-$D$4)*$B$7+$D$4*$B$6),0)</f>
        <v/>
      </c>
      <c r="K2290" s="9">
        <f>IF(Occurrence!K2290&gt;0,Occurrence!K2290*$B$6,0)</f>
        <v/>
      </c>
      <c r="L2290" s="9">
        <f>IF(Occurrence!K2290&gt;0,MAX(0,(Occurrence!K2290-$E$4)*$B$7+$E$4*$B$6),0)</f>
        <v/>
      </c>
      <c r="M2290" s="9">
        <f>Data!X2290+$B$11</f>
        <v/>
      </c>
      <c r="N2290" s="9">
        <f>(Data!X2290-$D$9)*$B$12+$D$9+$B$11</f>
        <v/>
      </c>
      <c r="O2290" s="9">
        <f>Data!Y2290+$B$11</f>
        <v/>
      </c>
      <c r="P2290" s="9">
        <f>(Data!Y2290-$E$9)*$B$12+$E$9+$B$11</f>
        <v/>
      </c>
    </row>
    <row r="2291">
      <c r="H2291" s="14">
        <f>Data!A2291</f>
        <v/>
      </c>
      <c r="I2291" s="9">
        <f>IF(Occurrence!J2291&gt;0,Occurrence!J2291*$B$6,0)</f>
        <v/>
      </c>
      <c r="J2291" s="9">
        <f>IF(Occurrence!J2291&gt;0,MAX(0,(Occurrence!J2291-$D$4)*$B$7+$D$4*$B$6),0)</f>
        <v/>
      </c>
      <c r="K2291" s="9">
        <f>IF(Occurrence!K2291&gt;0,Occurrence!K2291*$B$6,0)</f>
        <v/>
      </c>
      <c r="L2291" s="9">
        <f>IF(Occurrence!K2291&gt;0,MAX(0,(Occurrence!K2291-$E$4)*$B$7+$E$4*$B$6),0)</f>
        <v/>
      </c>
      <c r="M2291" s="9">
        <f>Data!X2291+$B$11</f>
        <v/>
      </c>
      <c r="N2291" s="9">
        <f>(Data!X2291-$D$9)*$B$12+$D$9+$B$11</f>
        <v/>
      </c>
      <c r="O2291" s="9">
        <f>Data!Y2291+$B$11</f>
        <v/>
      </c>
      <c r="P2291" s="9">
        <f>(Data!Y2291-$E$9)*$B$12+$E$9+$B$11</f>
        <v/>
      </c>
    </row>
    <row r="2292">
      <c r="H2292" s="14">
        <f>Data!A2292</f>
        <v/>
      </c>
      <c r="I2292" s="9">
        <f>IF(Occurrence!J2292&gt;0,Occurrence!J2292*$B$6,0)</f>
        <v/>
      </c>
      <c r="J2292" s="9">
        <f>IF(Occurrence!J2292&gt;0,MAX(0,(Occurrence!J2292-$D$4)*$B$7+$D$4*$B$6),0)</f>
        <v/>
      </c>
      <c r="K2292" s="9">
        <f>IF(Occurrence!K2292&gt;0,Occurrence!K2292*$B$6,0)</f>
        <v/>
      </c>
      <c r="L2292" s="9">
        <f>IF(Occurrence!K2292&gt;0,MAX(0,(Occurrence!K2292-$E$4)*$B$7+$E$4*$B$6),0)</f>
        <v/>
      </c>
      <c r="M2292" s="9">
        <f>Data!X2292+$B$11</f>
        <v/>
      </c>
      <c r="N2292" s="9">
        <f>(Data!X2292-$D$9)*$B$12+$D$9+$B$11</f>
        <v/>
      </c>
      <c r="O2292" s="9">
        <f>Data!Y2292+$B$11</f>
        <v/>
      </c>
      <c r="P2292" s="9">
        <f>(Data!Y2292-$E$9)*$B$12+$E$9+$B$11</f>
        <v/>
      </c>
    </row>
    <row r="2293">
      <c r="H2293" s="14">
        <f>Data!A2293</f>
        <v/>
      </c>
      <c r="I2293" s="9">
        <f>IF(Occurrence!J2293&gt;0,Occurrence!J2293*$B$6,0)</f>
        <v/>
      </c>
      <c r="J2293" s="9">
        <f>IF(Occurrence!J2293&gt;0,MAX(0,(Occurrence!J2293-$D$4)*$B$7+$D$4*$B$6),0)</f>
        <v/>
      </c>
      <c r="K2293" s="9">
        <f>IF(Occurrence!K2293&gt;0,Occurrence!K2293*$B$6,0)</f>
        <v/>
      </c>
      <c r="L2293" s="9">
        <f>IF(Occurrence!K2293&gt;0,MAX(0,(Occurrence!K2293-$E$4)*$B$7+$E$4*$B$6),0)</f>
        <v/>
      </c>
      <c r="M2293" s="9">
        <f>Data!X2293+$B$11</f>
        <v/>
      </c>
      <c r="N2293" s="9">
        <f>(Data!X2293-$D$9)*$B$12+$D$9+$B$11</f>
        <v/>
      </c>
      <c r="O2293" s="9">
        <f>Data!Y2293+$B$11</f>
        <v/>
      </c>
      <c r="P2293" s="9">
        <f>(Data!Y2293-$E$9)*$B$12+$E$9+$B$11</f>
        <v/>
      </c>
    </row>
    <row r="2294">
      <c r="H2294" s="14">
        <f>Data!A2294</f>
        <v/>
      </c>
      <c r="I2294" s="9">
        <f>IF(Occurrence!J2294&gt;0,Occurrence!J2294*$B$6,0)</f>
        <v/>
      </c>
      <c r="J2294" s="9">
        <f>IF(Occurrence!J2294&gt;0,MAX(0,(Occurrence!J2294-$D$4)*$B$7+$D$4*$B$6),0)</f>
        <v/>
      </c>
      <c r="K2294" s="9">
        <f>IF(Occurrence!K2294&gt;0,Occurrence!K2294*$B$6,0)</f>
        <v/>
      </c>
      <c r="L2294" s="9">
        <f>IF(Occurrence!K2294&gt;0,MAX(0,(Occurrence!K2294-$E$4)*$B$7+$E$4*$B$6),0)</f>
        <v/>
      </c>
      <c r="M2294" s="9">
        <f>Data!X2294+$B$11</f>
        <v/>
      </c>
      <c r="N2294" s="9">
        <f>(Data!X2294-$D$9)*$B$12+$D$9+$B$11</f>
        <v/>
      </c>
      <c r="O2294" s="9">
        <f>Data!Y2294+$B$11</f>
        <v/>
      </c>
      <c r="P2294" s="9">
        <f>(Data!Y2294-$E$9)*$B$12+$E$9+$B$11</f>
        <v/>
      </c>
    </row>
    <row r="2295">
      <c r="H2295" s="14">
        <f>Data!A2295</f>
        <v/>
      </c>
      <c r="I2295" s="9">
        <f>IF(Occurrence!J2295&gt;0,Occurrence!J2295*$B$6,0)</f>
        <v/>
      </c>
      <c r="J2295" s="9">
        <f>IF(Occurrence!J2295&gt;0,MAX(0,(Occurrence!J2295-$D$4)*$B$7+$D$4*$B$6),0)</f>
        <v/>
      </c>
      <c r="K2295" s="9">
        <f>IF(Occurrence!K2295&gt;0,Occurrence!K2295*$B$6,0)</f>
        <v/>
      </c>
      <c r="L2295" s="9">
        <f>IF(Occurrence!K2295&gt;0,MAX(0,(Occurrence!K2295-$E$4)*$B$7+$E$4*$B$6),0)</f>
        <v/>
      </c>
      <c r="M2295" s="9">
        <f>Data!X2295+$B$11</f>
        <v/>
      </c>
      <c r="N2295" s="9">
        <f>(Data!X2295-$D$9)*$B$12+$D$9+$B$11</f>
        <v/>
      </c>
      <c r="O2295" s="9">
        <f>Data!Y2295+$B$11</f>
        <v/>
      </c>
      <c r="P2295" s="9">
        <f>(Data!Y2295-$E$9)*$B$12+$E$9+$B$11</f>
        <v/>
      </c>
    </row>
    <row r="2296">
      <c r="H2296" s="14">
        <f>Data!A2296</f>
        <v/>
      </c>
      <c r="I2296" s="9">
        <f>IF(Occurrence!J2296&gt;0,Occurrence!J2296*$B$6,0)</f>
        <v/>
      </c>
      <c r="J2296" s="9">
        <f>IF(Occurrence!J2296&gt;0,MAX(0,(Occurrence!J2296-$D$4)*$B$7+$D$4*$B$6),0)</f>
        <v/>
      </c>
      <c r="K2296" s="9">
        <f>IF(Occurrence!K2296&gt;0,Occurrence!K2296*$B$6,0)</f>
        <v/>
      </c>
      <c r="L2296" s="9">
        <f>IF(Occurrence!K2296&gt;0,MAX(0,(Occurrence!K2296-$E$4)*$B$7+$E$4*$B$6),0)</f>
        <v/>
      </c>
      <c r="M2296" s="9">
        <f>Data!X2296+$B$11</f>
        <v/>
      </c>
      <c r="N2296" s="9">
        <f>(Data!X2296-$D$9)*$B$12+$D$9+$B$11</f>
        <v/>
      </c>
      <c r="O2296" s="9">
        <f>Data!Y2296+$B$11</f>
        <v/>
      </c>
      <c r="P2296" s="9">
        <f>(Data!Y2296-$E$9)*$B$12+$E$9+$B$11</f>
        <v/>
      </c>
    </row>
    <row r="2297">
      <c r="H2297" s="14">
        <f>Data!A2297</f>
        <v/>
      </c>
      <c r="I2297" s="9">
        <f>IF(Occurrence!J2297&gt;0,Occurrence!J2297*$B$6,0)</f>
        <v/>
      </c>
      <c r="J2297" s="9">
        <f>IF(Occurrence!J2297&gt;0,MAX(0,(Occurrence!J2297-$D$4)*$B$7+$D$4*$B$6),0)</f>
        <v/>
      </c>
      <c r="K2297" s="9">
        <f>IF(Occurrence!K2297&gt;0,Occurrence!K2297*$B$6,0)</f>
        <v/>
      </c>
      <c r="L2297" s="9">
        <f>IF(Occurrence!K2297&gt;0,MAX(0,(Occurrence!K2297-$E$4)*$B$7+$E$4*$B$6),0)</f>
        <v/>
      </c>
      <c r="M2297" s="9">
        <f>Data!X2297+$B$11</f>
        <v/>
      </c>
      <c r="N2297" s="9">
        <f>(Data!X2297-$D$9)*$B$12+$D$9+$B$11</f>
        <v/>
      </c>
      <c r="O2297" s="9">
        <f>Data!Y2297+$B$11</f>
        <v/>
      </c>
      <c r="P2297" s="9">
        <f>(Data!Y2297-$E$9)*$B$12+$E$9+$B$11</f>
        <v/>
      </c>
    </row>
    <row r="2298">
      <c r="H2298" s="14">
        <f>Data!A2298</f>
        <v/>
      </c>
      <c r="I2298" s="9">
        <f>IF(Occurrence!J2298&gt;0,Occurrence!J2298*$B$6,0)</f>
        <v/>
      </c>
      <c r="J2298" s="9">
        <f>IF(Occurrence!J2298&gt;0,MAX(0,(Occurrence!J2298-$D$4)*$B$7+$D$4*$B$6),0)</f>
        <v/>
      </c>
      <c r="K2298" s="9">
        <f>IF(Occurrence!K2298&gt;0,Occurrence!K2298*$B$6,0)</f>
        <v/>
      </c>
      <c r="L2298" s="9">
        <f>IF(Occurrence!K2298&gt;0,MAX(0,(Occurrence!K2298-$E$4)*$B$7+$E$4*$B$6),0)</f>
        <v/>
      </c>
      <c r="M2298" s="9">
        <f>Data!X2298+$B$11</f>
        <v/>
      </c>
      <c r="N2298" s="9">
        <f>(Data!X2298-$D$9)*$B$12+$D$9+$B$11</f>
        <v/>
      </c>
      <c r="O2298" s="9">
        <f>Data!Y2298+$B$11</f>
        <v/>
      </c>
      <c r="P2298" s="9">
        <f>(Data!Y2298-$E$9)*$B$12+$E$9+$B$11</f>
        <v/>
      </c>
    </row>
    <row r="2299">
      <c r="H2299" s="14">
        <f>Data!A2299</f>
        <v/>
      </c>
      <c r="I2299" s="9">
        <f>IF(Occurrence!J2299&gt;0,Occurrence!J2299*$B$6,0)</f>
        <v/>
      </c>
      <c r="J2299" s="9">
        <f>IF(Occurrence!J2299&gt;0,MAX(0,(Occurrence!J2299-$D$4)*$B$7+$D$4*$B$6),0)</f>
        <v/>
      </c>
      <c r="K2299" s="9">
        <f>IF(Occurrence!K2299&gt;0,Occurrence!K2299*$B$6,0)</f>
        <v/>
      </c>
      <c r="L2299" s="9">
        <f>IF(Occurrence!K2299&gt;0,MAX(0,(Occurrence!K2299-$E$4)*$B$7+$E$4*$B$6),0)</f>
        <v/>
      </c>
      <c r="M2299" s="9">
        <f>Data!X2299+$B$11</f>
        <v/>
      </c>
      <c r="N2299" s="9">
        <f>(Data!X2299-$D$9)*$B$12+$D$9+$B$11</f>
        <v/>
      </c>
      <c r="O2299" s="9">
        <f>Data!Y2299+$B$11</f>
        <v/>
      </c>
      <c r="P2299" s="9">
        <f>(Data!Y2299-$E$9)*$B$12+$E$9+$B$11</f>
        <v/>
      </c>
    </row>
    <row r="2300">
      <c r="H2300" s="14">
        <f>Data!A2300</f>
        <v/>
      </c>
      <c r="I2300" s="9">
        <f>IF(Occurrence!J2300&gt;0,Occurrence!J2300*$B$6,0)</f>
        <v/>
      </c>
      <c r="J2300" s="9">
        <f>IF(Occurrence!J2300&gt;0,MAX(0,(Occurrence!J2300-$D$4)*$B$7+$D$4*$B$6),0)</f>
        <v/>
      </c>
      <c r="K2300" s="9">
        <f>IF(Occurrence!K2300&gt;0,Occurrence!K2300*$B$6,0)</f>
        <v/>
      </c>
      <c r="L2300" s="9">
        <f>IF(Occurrence!K2300&gt;0,MAX(0,(Occurrence!K2300-$E$4)*$B$7+$E$4*$B$6),0)</f>
        <v/>
      </c>
      <c r="M2300" s="9">
        <f>Data!X2300+$B$11</f>
        <v/>
      </c>
      <c r="N2300" s="9">
        <f>(Data!X2300-$D$9)*$B$12+$D$9+$B$11</f>
        <v/>
      </c>
      <c r="O2300" s="9">
        <f>Data!Y2300+$B$11</f>
        <v/>
      </c>
      <c r="P2300" s="9">
        <f>(Data!Y2300-$E$9)*$B$12+$E$9+$B$11</f>
        <v/>
      </c>
    </row>
    <row r="2301">
      <c r="H2301" s="14">
        <f>Data!A2301</f>
        <v/>
      </c>
      <c r="I2301" s="9">
        <f>IF(Occurrence!J2301&gt;0,Occurrence!J2301*$B$6,0)</f>
        <v/>
      </c>
      <c r="J2301" s="9">
        <f>IF(Occurrence!J2301&gt;0,MAX(0,(Occurrence!J2301-$D$4)*$B$7+$D$4*$B$6),0)</f>
        <v/>
      </c>
      <c r="K2301" s="9">
        <f>IF(Occurrence!K2301&gt;0,Occurrence!K2301*$B$6,0)</f>
        <v/>
      </c>
      <c r="L2301" s="9">
        <f>IF(Occurrence!K2301&gt;0,MAX(0,(Occurrence!K2301-$E$4)*$B$7+$E$4*$B$6),0)</f>
        <v/>
      </c>
      <c r="M2301" s="9">
        <f>Data!X2301+$B$11</f>
        <v/>
      </c>
      <c r="N2301" s="9">
        <f>(Data!X2301-$D$9)*$B$12+$D$9+$B$11</f>
        <v/>
      </c>
      <c r="O2301" s="9">
        <f>Data!Y2301+$B$11</f>
        <v/>
      </c>
      <c r="P2301" s="9">
        <f>(Data!Y2301-$E$9)*$B$12+$E$9+$B$11</f>
        <v/>
      </c>
    </row>
    <row r="2302">
      <c r="H2302" s="14">
        <f>Data!A2302</f>
        <v/>
      </c>
      <c r="I2302" s="9">
        <f>IF(Occurrence!J2302&gt;0,Occurrence!J2302*$B$6,0)</f>
        <v/>
      </c>
      <c r="J2302" s="9">
        <f>IF(Occurrence!J2302&gt;0,MAX(0,(Occurrence!J2302-$D$4)*$B$7+$D$4*$B$6),0)</f>
        <v/>
      </c>
      <c r="K2302" s="9">
        <f>IF(Occurrence!K2302&gt;0,Occurrence!K2302*$B$6,0)</f>
        <v/>
      </c>
      <c r="L2302" s="9">
        <f>IF(Occurrence!K2302&gt;0,MAX(0,(Occurrence!K2302-$E$4)*$B$7+$E$4*$B$6),0)</f>
        <v/>
      </c>
      <c r="M2302" s="9">
        <f>Data!X2302+$B$11</f>
        <v/>
      </c>
      <c r="N2302" s="9">
        <f>(Data!X2302-$D$9)*$B$12+$D$9+$B$11</f>
        <v/>
      </c>
      <c r="O2302" s="9">
        <f>Data!Y2302+$B$11</f>
        <v/>
      </c>
      <c r="P2302" s="9">
        <f>(Data!Y2302-$E$9)*$B$12+$E$9+$B$11</f>
        <v/>
      </c>
    </row>
    <row r="2303">
      <c r="H2303" s="14">
        <f>Data!A2303</f>
        <v/>
      </c>
      <c r="I2303" s="9">
        <f>IF(Occurrence!J2303&gt;0,Occurrence!J2303*$B$6,0)</f>
        <v/>
      </c>
      <c r="J2303" s="9">
        <f>IF(Occurrence!J2303&gt;0,MAX(0,(Occurrence!J2303-$D$4)*$B$7+$D$4*$B$6),0)</f>
        <v/>
      </c>
      <c r="K2303" s="9">
        <f>IF(Occurrence!K2303&gt;0,Occurrence!K2303*$B$6,0)</f>
        <v/>
      </c>
      <c r="L2303" s="9">
        <f>IF(Occurrence!K2303&gt;0,MAX(0,(Occurrence!K2303-$E$4)*$B$7+$E$4*$B$6),0)</f>
        <v/>
      </c>
      <c r="M2303" s="9">
        <f>Data!X2303+$B$11</f>
        <v/>
      </c>
      <c r="N2303" s="9">
        <f>(Data!X2303-$D$9)*$B$12+$D$9+$B$11</f>
        <v/>
      </c>
      <c r="O2303" s="9">
        <f>Data!Y2303+$B$11</f>
        <v/>
      </c>
      <c r="P2303" s="9">
        <f>(Data!Y2303-$E$9)*$B$12+$E$9+$B$11</f>
        <v/>
      </c>
    </row>
    <row r="2304">
      <c r="H2304" s="14">
        <f>Data!A2304</f>
        <v/>
      </c>
      <c r="I2304" s="9">
        <f>IF(Occurrence!J2304&gt;0,Occurrence!J2304*$B$6,0)</f>
        <v/>
      </c>
      <c r="J2304" s="9">
        <f>IF(Occurrence!J2304&gt;0,MAX(0,(Occurrence!J2304-$D$4)*$B$7+$D$4*$B$6),0)</f>
        <v/>
      </c>
      <c r="K2304" s="9">
        <f>IF(Occurrence!K2304&gt;0,Occurrence!K2304*$B$6,0)</f>
        <v/>
      </c>
      <c r="L2304" s="9">
        <f>IF(Occurrence!K2304&gt;0,MAX(0,(Occurrence!K2304-$E$4)*$B$7+$E$4*$B$6),0)</f>
        <v/>
      </c>
      <c r="M2304" s="9">
        <f>Data!X2304+$B$11</f>
        <v/>
      </c>
      <c r="N2304" s="9">
        <f>(Data!X2304-$D$9)*$B$12+$D$9+$B$11</f>
        <v/>
      </c>
      <c r="O2304" s="9">
        <f>Data!Y2304+$B$11</f>
        <v/>
      </c>
      <c r="P2304" s="9">
        <f>(Data!Y2304-$E$9)*$B$12+$E$9+$B$11</f>
        <v/>
      </c>
    </row>
    <row r="2305">
      <c r="H2305" s="14">
        <f>Data!A2305</f>
        <v/>
      </c>
      <c r="I2305" s="9">
        <f>IF(Occurrence!J2305&gt;0,Occurrence!J2305*$B$6,0)</f>
        <v/>
      </c>
      <c r="J2305" s="9">
        <f>IF(Occurrence!J2305&gt;0,MAX(0,(Occurrence!J2305-$D$4)*$B$7+$D$4*$B$6),0)</f>
        <v/>
      </c>
      <c r="K2305" s="9">
        <f>IF(Occurrence!K2305&gt;0,Occurrence!K2305*$B$6,0)</f>
        <v/>
      </c>
      <c r="L2305" s="9">
        <f>IF(Occurrence!K2305&gt;0,MAX(0,(Occurrence!K2305-$E$4)*$B$7+$E$4*$B$6),0)</f>
        <v/>
      </c>
      <c r="M2305" s="9">
        <f>Data!X2305+$B$11</f>
        <v/>
      </c>
      <c r="N2305" s="9">
        <f>(Data!X2305-$D$9)*$B$12+$D$9+$B$11</f>
        <v/>
      </c>
      <c r="O2305" s="9">
        <f>Data!Y2305+$B$11</f>
        <v/>
      </c>
      <c r="P2305" s="9">
        <f>(Data!Y2305-$E$9)*$B$12+$E$9+$B$11</f>
        <v/>
      </c>
    </row>
    <row r="2306">
      <c r="H2306" s="14">
        <f>Data!A2306</f>
        <v/>
      </c>
      <c r="I2306" s="9">
        <f>IF(Occurrence!J2306&gt;0,Occurrence!J2306*$B$6,0)</f>
        <v/>
      </c>
      <c r="J2306" s="9">
        <f>IF(Occurrence!J2306&gt;0,MAX(0,(Occurrence!J2306-$D$4)*$B$7+$D$4*$B$6),0)</f>
        <v/>
      </c>
      <c r="K2306" s="9">
        <f>IF(Occurrence!K2306&gt;0,Occurrence!K2306*$B$6,0)</f>
        <v/>
      </c>
      <c r="L2306" s="9">
        <f>IF(Occurrence!K2306&gt;0,MAX(0,(Occurrence!K2306-$E$4)*$B$7+$E$4*$B$6),0)</f>
        <v/>
      </c>
      <c r="M2306" s="9">
        <f>Data!X2306+$B$11</f>
        <v/>
      </c>
      <c r="N2306" s="9">
        <f>(Data!X2306-$D$9)*$B$12+$D$9+$B$11</f>
        <v/>
      </c>
      <c r="O2306" s="9">
        <f>Data!Y2306+$B$11</f>
        <v/>
      </c>
      <c r="P2306" s="9">
        <f>(Data!Y2306-$E$9)*$B$12+$E$9+$B$11</f>
        <v/>
      </c>
    </row>
    <row r="2307">
      <c r="H2307" s="14">
        <f>Data!A2307</f>
        <v/>
      </c>
      <c r="I2307" s="9">
        <f>IF(Occurrence!J2307&gt;0,Occurrence!J2307*$B$6,0)</f>
        <v/>
      </c>
      <c r="J2307" s="9">
        <f>IF(Occurrence!J2307&gt;0,MAX(0,(Occurrence!J2307-$D$4)*$B$7+$D$4*$B$6),0)</f>
        <v/>
      </c>
      <c r="K2307" s="9">
        <f>IF(Occurrence!K2307&gt;0,Occurrence!K2307*$B$6,0)</f>
        <v/>
      </c>
      <c r="L2307" s="9">
        <f>IF(Occurrence!K2307&gt;0,MAX(0,(Occurrence!K2307-$E$4)*$B$7+$E$4*$B$6),0)</f>
        <v/>
      </c>
      <c r="M2307" s="9">
        <f>Data!X2307+$B$11</f>
        <v/>
      </c>
      <c r="N2307" s="9">
        <f>(Data!X2307-$D$9)*$B$12+$D$9+$B$11</f>
        <v/>
      </c>
      <c r="O2307" s="9">
        <f>Data!Y2307+$B$11</f>
        <v/>
      </c>
      <c r="P2307" s="9">
        <f>(Data!Y2307-$E$9)*$B$12+$E$9+$B$11</f>
        <v/>
      </c>
    </row>
    <row r="2308">
      <c r="H2308" s="14">
        <f>Data!A2308</f>
        <v/>
      </c>
      <c r="I2308" s="9">
        <f>IF(Occurrence!J2308&gt;0,Occurrence!J2308*$B$6,0)</f>
        <v/>
      </c>
      <c r="J2308" s="9">
        <f>IF(Occurrence!J2308&gt;0,MAX(0,(Occurrence!J2308-$D$4)*$B$7+$D$4*$B$6),0)</f>
        <v/>
      </c>
      <c r="K2308" s="9">
        <f>IF(Occurrence!K2308&gt;0,Occurrence!K2308*$B$6,0)</f>
        <v/>
      </c>
      <c r="L2308" s="9">
        <f>IF(Occurrence!K2308&gt;0,MAX(0,(Occurrence!K2308-$E$4)*$B$7+$E$4*$B$6),0)</f>
        <v/>
      </c>
      <c r="M2308" s="9">
        <f>Data!X2308+$B$11</f>
        <v/>
      </c>
      <c r="N2308" s="9">
        <f>(Data!X2308-$D$9)*$B$12+$D$9+$B$11</f>
        <v/>
      </c>
      <c r="O2308" s="9">
        <f>Data!Y2308+$B$11</f>
        <v/>
      </c>
      <c r="P2308" s="9">
        <f>(Data!Y2308-$E$9)*$B$12+$E$9+$B$11</f>
        <v/>
      </c>
    </row>
    <row r="2309">
      <c r="H2309" s="14">
        <f>Data!A2309</f>
        <v/>
      </c>
      <c r="I2309" s="9">
        <f>IF(Occurrence!J2309&gt;0,Occurrence!J2309*$B$6,0)</f>
        <v/>
      </c>
      <c r="J2309" s="9">
        <f>IF(Occurrence!J2309&gt;0,MAX(0,(Occurrence!J2309-$D$4)*$B$7+$D$4*$B$6),0)</f>
        <v/>
      </c>
      <c r="K2309" s="9">
        <f>IF(Occurrence!K2309&gt;0,Occurrence!K2309*$B$6,0)</f>
        <v/>
      </c>
      <c r="L2309" s="9">
        <f>IF(Occurrence!K2309&gt;0,MAX(0,(Occurrence!K2309-$E$4)*$B$7+$E$4*$B$6),0)</f>
        <v/>
      </c>
      <c r="M2309" s="9">
        <f>Data!X2309+$B$11</f>
        <v/>
      </c>
      <c r="N2309" s="9">
        <f>(Data!X2309-$D$9)*$B$12+$D$9+$B$11</f>
        <v/>
      </c>
      <c r="O2309" s="9">
        <f>Data!Y2309+$B$11</f>
        <v/>
      </c>
      <c r="P2309" s="9">
        <f>(Data!Y2309-$E$9)*$B$12+$E$9+$B$11</f>
        <v/>
      </c>
    </row>
    <row r="2310">
      <c r="H2310" s="14">
        <f>Data!A2310</f>
        <v/>
      </c>
      <c r="I2310" s="9">
        <f>IF(Occurrence!J2310&gt;0,Occurrence!J2310*$B$6,0)</f>
        <v/>
      </c>
      <c r="J2310" s="9">
        <f>IF(Occurrence!J2310&gt;0,MAX(0,(Occurrence!J2310-$D$4)*$B$7+$D$4*$B$6),0)</f>
        <v/>
      </c>
      <c r="K2310" s="9">
        <f>IF(Occurrence!K2310&gt;0,Occurrence!K2310*$B$6,0)</f>
        <v/>
      </c>
      <c r="L2310" s="9">
        <f>IF(Occurrence!K2310&gt;0,MAX(0,(Occurrence!K2310-$E$4)*$B$7+$E$4*$B$6),0)</f>
        <v/>
      </c>
      <c r="M2310" s="9">
        <f>Data!X2310+$B$11</f>
        <v/>
      </c>
      <c r="N2310" s="9">
        <f>(Data!X2310-$D$9)*$B$12+$D$9+$B$11</f>
        <v/>
      </c>
      <c r="O2310" s="9">
        <f>Data!Y2310+$B$11</f>
        <v/>
      </c>
      <c r="P2310" s="9">
        <f>(Data!Y2310-$E$9)*$B$12+$E$9+$B$11</f>
        <v/>
      </c>
    </row>
    <row r="2311">
      <c r="H2311" s="14">
        <f>Data!A2311</f>
        <v/>
      </c>
      <c r="I2311" s="9">
        <f>IF(Occurrence!J2311&gt;0,Occurrence!J2311*$B$6,0)</f>
        <v/>
      </c>
      <c r="J2311" s="9">
        <f>IF(Occurrence!J2311&gt;0,MAX(0,(Occurrence!J2311-$D$4)*$B$7+$D$4*$B$6),0)</f>
        <v/>
      </c>
      <c r="K2311" s="9">
        <f>IF(Occurrence!K2311&gt;0,Occurrence!K2311*$B$6,0)</f>
        <v/>
      </c>
      <c r="L2311" s="9">
        <f>IF(Occurrence!K2311&gt;0,MAX(0,(Occurrence!K2311-$E$4)*$B$7+$E$4*$B$6),0)</f>
        <v/>
      </c>
      <c r="M2311" s="9">
        <f>Data!X2311+$B$11</f>
        <v/>
      </c>
      <c r="N2311" s="9">
        <f>(Data!X2311-$D$9)*$B$12+$D$9+$B$11</f>
        <v/>
      </c>
      <c r="O2311" s="9">
        <f>Data!Y2311+$B$11</f>
        <v/>
      </c>
      <c r="P2311" s="9">
        <f>(Data!Y2311-$E$9)*$B$12+$E$9+$B$11</f>
        <v/>
      </c>
    </row>
    <row r="2312">
      <c r="H2312" s="14">
        <f>Data!A2312</f>
        <v/>
      </c>
      <c r="I2312" s="9">
        <f>IF(Occurrence!J2312&gt;0,Occurrence!J2312*$B$6,0)</f>
        <v/>
      </c>
      <c r="J2312" s="9">
        <f>IF(Occurrence!J2312&gt;0,MAX(0,(Occurrence!J2312-$D$4)*$B$7+$D$4*$B$6),0)</f>
        <v/>
      </c>
      <c r="K2312" s="9">
        <f>IF(Occurrence!K2312&gt;0,Occurrence!K2312*$B$6,0)</f>
        <v/>
      </c>
      <c r="L2312" s="9">
        <f>IF(Occurrence!K2312&gt;0,MAX(0,(Occurrence!K2312-$E$4)*$B$7+$E$4*$B$6),0)</f>
        <v/>
      </c>
      <c r="M2312" s="9">
        <f>Data!X2312+$B$11</f>
        <v/>
      </c>
      <c r="N2312" s="9">
        <f>(Data!X2312-$D$9)*$B$12+$D$9+$B$11</f>
        <v/>
      </c>
      <c r="O2312" s="9">
        <f>Data!Y2312+$B$11</f>
        <v/>
      </c>
      <c r="P2312" s="9">
        <f>(Data!Y2312-$E$9)*$B$12+$E$9+$B$11</f>
        <v/>
      </c>
    </row>
    <row r="2313">
      <c r="H2313" s="14">
        <f>Data!A2313</f>
        <v/>
      </c>
      <c r="I2313" s="9">
        <f>IF(Occurrence!J2313&gt;0,Occurrence!J2313*$B$6,0)</f>
        <v/>
      </c>
      <c r="J2313" s="9">
        <f>IF(Occurrence!J2313&gt;0,MAX(0,(Occurrence!J2313-$D$4)*$B$7+$D$4*$B$6),0)</f>
        <v/>
      </c>
      <c r="K2313" s="9">
        <f>IF(Occurrence!K2313&gt;0,Occurrence!K2313*$B$6,0)</f>
        <v/>
      </c>
      <c r="L2313" s="9">
        <f>IF(Occurrence!K2313&gt;0,MAX(0,(Occurrence!K2313-$E$4)*$B$7+$E$4*$B$6),0)</f>
        <v/>
      </c>
      <c r="M2313" s="9">
        <f>Data!X2313+$B$11</f>
        <v/>
      </c>
      <c r="N2313" s="9">
        <f>(Data!X2313-$D$9)*$B$12+$D$9+$B$11</f>
        <v/>
      </c>
      <c r="O2313" s="9">
        <f>Data!Y2313+$B$11</f>
        <v/>
      </c>
      <c r="P2313" s="9">
        <f>(Data!Y2313-$E$9)*$B$12+$E$9+$B$11</f>
        <v/>
      </c>
    </row>
    <row r="2314">
      <c r="H2314" s="14">
        <f>Data!A2314</f>
        <v/>
      </c>
      <c r="I2314" s="9">
        <f>IF(Occurrence!J2314&gt;0,Occurrence!J2314*$B$6,0)</f>
        <v/>
      </c>
      <c r="J2314" s="9">
        <f>IF(Occurrence!J2314&gt;0,MAX(0,(Occurrence!J2314-$D$4)*$B$7+$D$4*$B$6),0)</f>
        <v/>
      </c>
      <c r="K2314" s="9">
        <f>IF(Occurrence!K2314&gt;0,Occurrence!K2314*$B$6,0)</f>
        <v/>
      </c>
      <c r="L2314" s="9">
        <f>IF(Occurrence!K2314&gt;0,MAX(0,(Occurrence!K2314-$E$4)*$B$7+$E$4*$B$6),0)</f>
        <v/>
      </c>
      <c r="M2314" s="9">
        <f>Data!X2314+$B$11</f>
        <v/>
      </c>
      <c r="N2314" s="9">
        <f>(Data!X2314-$D$9)*$B$12+$D$9+$B$11</f>
        <v/>
      </c>
      <c r="O2314" s="9">
        <f>Data!Y2314+$B$11</f>
        <v/>
      </c>
      <c r="P2314" s="9">
        <f>(Data!Y2314-$E$9)*$B$12+$E$9+$B$11</f>
        <v/>
      </c>
    </row>
    <row r="2315">
      <c r="H2315" s="14">
        <f>Data!A2315</f>
        <v/>
      </c>
      <c r="I2315" s="9">
        <f>IF(Occurrence!J2315&gt;0,Occurrence!J2315*$B$6,0)</f>
        <v/>
      </c>
      <c r="J2315" s="9">
        <f>IF(Occurrence!J2315&gt;0,MAX(0,(Occurrence!J2315-$D$4)*$B$7+$D$4*$B$6),0)</f>
        <v/>
      </c>
      <c r="K2315" s="9">
        <f>IF(Occurrence!K2315&gt;0,Occurrence!K2315*$B$6,0)</f>
        <v/>
      </c>
      <c r="L2315" s="9">
        <f>IF(Occurrence!K2315&gt;0,MAX(0,(Occurrence!K2315-$E$4)*$B$7+$E$4*$B$6),0)</f>
        <v/>
      </c>
      <c r="M2315" s="9">
        <f>Data!X2315+$B$11</f>
        <v/>
      </c>
      <c r="N2315" s="9">
        <f>(Data!X2315-$D$9)*$B$12+$D$9+$B$11</f>
        <v/>
      </c>
      <c r="O2315" s="9">
        <f>Data!Y2315+$B$11</f>
        <v/>
      </c>
      <c r="P2315" s="9">
        <f>(Data!Y2315-$E$9)*$B$12+$E$9+$B$11</f>
        <v/>
      </c>
    </row>
    <row r="2316">
      <c r="H2316" s="14">
        <f>Data!A2316</f>
        <v/>
      </c>
      <c r="I2316" s="9">
        <f>IF(Occurrence!J2316&gt;0,Occurrence!J2316*$B$6,0)</f>
        <v/>
      </c>
      <c r="J2316" s="9">
        <f>IF(Occurrence!J2316&gt;0,MAX(0,(Occurrence!J2316-$D$4)*$B$7+$D$4*$B$6),0)</f>
        <v/>
      </c>
      <c r="K2316" s="9">
        <f>IF(Occurrence!K2316&gt;0,Occurrence!K2316*$B$6,0)</f>
        <v/>
      </c>
      <c r="L2316" s="9">
        <f>IF(Occurrence!K2316&gt;0,MAX(0,(Occurrence!K2316-$E$4)*$B$7+$E$4*$B$6),0)</f>
        <v/>
      </c>
      <c r="M2316" s="9">
        <f>Data!X2316+$B$11</f>
        <v/>
      </c>
      <c r="N2316" s="9">
        <f>(Data!X2316-$D$9)*$B$12+$D$9+$B$11</f>
        <v/>
      </c>
      <c r="O2316" s="9">
        <f>Data!Y2316+$B$11</f>
        <v/>
      </c>
      <c r="P2316" s="9">
        <f>(Data!Y2316-$E$9)*$B$12+$E$9+$B$11</f>
        <v/>
      </c>
    </row>
    <row r="2317">
      <c r="H2317" s="14">
        <f>Data!A2317</f>
        <v/>
      </c>
      <c r="I2317" s="9">
        <f>IF(Occurrence!J2317&gt;0,Occurrence!J2317*$B$6,0)</f>
        <v/>
      </c>
      <c r="J2317" s="9">
        <f>IF(Occurrence!J2317&gt;0,MAX(0,(Occurrence!J2317-$D$4)*$B$7+$D$4*$B$6),0)</f>
        <v/>
      </c>
      <c r="K2317" s="9">
        <f>IF(Occurrence!K2317&gt;0,Occurrence!K2317*$B$6,0)</f>
        <v/>
      </c>
      <c r="L2317" s="9">
        <f>IF(Occurrence!K2317&gt;0,MAX(0,(Occurrence!K2317-$E$4)*$B$7+$E$4*$B$6),0)</f>
        <v/>
      </c>
      <c r="M2317" s="9">
        <f>Data!X2317+$B$11</f>
        <v/>
      </c>
      <c r="N2317" s="9">
        <f>(Data!X2317-$D$9)*$B$12+$D$9+$B$11</f>
        <v/>
      </c>
      <c r="O2317" s="9">
        <f>Data!Y2317+$B$11</f>
        <v/>
      </c>
      <c r="P2317" s="9">
        <f>(Data!Y2317-$E$9)*$B$12+$E$9+$B$11</f>
        <v/>
      </c>
    </row>
    <row r="2318">
      <c r="H2318" s="14">
        <f>Data!A2318</f>
        <v/>
      </c>
      <c r="I2318" s="9">
        <f>IF(Occurrence!J2318&gt;0,Occurrence!J2318*$B$6,0)</f>
        <v/>
      </c>
      <c r="J2318" s="9">
        <f>IF(Occurrence!J2318&gt;0,MAX(0,(Occurrence!J2318-$D$4)*$B$7+$D$4*$B$6),0)</f>
        <v/>
      </c>
      <c r="K2318" s="9">
        <f>IF(Occurrence!K2318&gt;0,Occurrence!K2318*$B$6,0)</f>
        <v/>
      </c>
      <c r="L2318" s="9">
        <f>IF(Occurrence!K2318&gt;0,MAX(0,(Occurrence!K2318-$E$4)*$B$7+$E$4*$B$6),0)</f>
        <v/>
      </c>
      <c r="M2318" s="9">
        <f>Data!X2318+$B$11</f>
        <v/>
      </c>
      <c r="N2318" s="9">
        <f>(Data!X2318-$D$9)*$B$12+$D$9+$B$11</f>
        <v/>
      </c>
      <c r="O2318" s="9">
        <f>Data!Y2318+$B$11</f>
        <v/>
      </c>
      <c r="P2318" s="9">
        <f>(Data!Y2318-$E$9)*$B$12+$E$9+$B$11</f>
        <v/>
      </c>
    </row>
    <row r="2319">
      <c r="H2319" s="14">
        <f>Data!A2319</f>
        <v/>
      </c>
      <c r="I2319" s="9">
        <f>IF(Occurrence!J2319&gt;0,Occurrence!J2319*$B$6,0)</f>
        <v/>
      </c>
      <c r="J2319" s="9">
        <f>IF(Occurrence!J2319&gt;0,MAX(0,(Occurrence!J2319-$D$4)*$B$7+$D$4*$B$6),0)</f>
        <v/>
      </c>
      <c r="K2319" s="9">
        <f>IF(Occurrence!K2319&gt;0,Occurrence!K2319*$B$6,0)</f>
        <v/>
      </c>
      <c r="L2319" s="9">
        <f>IF(Occurrence!K2319&gt;0,MAX(0,(Occurrence!K2319-$E$4)*$B$7+$E$4*$B$6),0)</f>
        <v/>
      </c>
      <c r="M2319" s="9">
        <f>Data!X2319+$B$11</f>
        <v/>
      </c>
      <c r="N2319" s="9">
        <f>(Data!X2319-$D$9)*$B$12+$D$9+$B$11</f>
        <v/>
      </c>
      <c r="O2319" s="9">
        <f>Data!Y2319+$B$11</f>
        <v/>
      </c>
      <c r="P2319" s="9">
        <f>(Data!Y2319-$E$9)*$B$12+$E$9+$B$11</f>
        <v/>
      </c>
    </row>
    <row r="2320">
      <c r="H2320" s="14">
        <f>Data!A2320</f>
        <v/>
      </c>
      <c r="I2320" s="9">
        <f>IF(Occurrence!J2320&gt;0,Occurrence!J2320*$B$6,0)</f>
        <v/>
      </c>
      <c r="J2320" s="9">
        <f>IF(Occurrence!J2320&gt;0,MAX(0,(Occurrence!J2320-$D$4)*$B$7+$D$4*$B$6),0)</f>
        <v/>
      </c>
      <c r="K2320" s="9">
        <f>IF(Occurrence!K2320&gt;0,Occurrence!K2320*$B$6,0)</f>
        <v/>
      </c>
      <c r="L2320" s="9">
        <f>IF(Occurrence!K2320&gt;0,MAX(0,(Occurrence!K2320-$E$4)*$B$7+$E$4*$B$6),0)</f>
        <v/>
      </c>
      <c r="M2320" s="9">
        <f>Data!X2320+$B$11</f>
        <v/>
      </c>
      <c r="N2320" s="9">
        <f>(Data!X2320-$D$9)*$B$12+$D$9+$B$11</f>
        <v/>
      </c>
      <c r="O2320" s="9">
        <f>Data!Y2320+$B$11</f>
        <v/>
      </c>
      <c r="P2320" s="9">
        <f>(Data!Y2320-$E$9)*$B$12+$E$9+$B$11</f>
        <v/>
      </c>
    </row>
    <row r="2321">
      <c r="H2321" s="14">
        <f>Data!A2321</f>
        <v/>
      </c>
      <c r="I2321" s="9">
        <f>IF(Occurrence!J2321&gt;0,Occurrence!J2321*$B$6,0)</f>
        <v/>
      </c>
      <c r="J2321" s="9">
        <f>IF(Occurrence!J2321&gt;0,MAX(0,(Occurrence!J2321-$D$4)*$B$7+$D$4*$B$6),0)</f>
        <v/>
      </c>
      <c r="K2321" s="9">
        <f>IF(Occurrence!K2321&gt;0,Occurrence!K2321*$B$6,0)</f>
        <v/>
      </c>
      <c r="L2321" s="9">
        <f>IF(Occurrence!K2321&gt;0,MAX(0,(Occurrence!K2321-$E$4)*$B$7+$E$4*$B$6),0)</f>
        <v/>
      </c>
      <c r="M2321" s="9">
        <f>Data!X2321+$B$11</f>
        <v/>
      </c>
      <c r="N2321" s="9">
        <f>(Data!X2321-$D$9)*$B$12+$D$9+$B$11</f>
        <v/>
      </c>
      <c r="O2321" s="9">
        <f>Data!Y2321+$B$11</f>
        <v/>
      </c>
      <c r="P2321" s="9">
        <f>(Data!Y2321-$E$9)*$B$12+$E$9+$B$11</f>
        <v/>
      </c>
    </row>
    <row r="2322">
      <c r="H2322" s="14">
        <f>Data!A2322</f>
        <v/>
      </c>
      <c r="I2322" s="9">
        <f>IF(Occurrence!J2322&gt;0,Occurrence!J2322*$B$6,0)</f>
        <v/>
      </c>
      <c r="J2322" s="9">
        <f>IF(Occurrence!J2322&gt;0,MAX(0,(Occurrence!J2322-$D$4)*$B$7+$D$4*$B$6),0)</f>
        <v/>
      </c>
      <c r="K2322" s="9">
        <f>IF(Occurrence!K2322&gt;0,Occurrence!K2322*$B$6,0)</f>
        <v/>
      </c>
      <c r="L2322" s="9">
        <f>IF(Occurrence!K2322&gt;0,MAX(0,(Occurrence!K2322-$E$4)*$B$7+$E$4*$B$6),0)</f>
        <v/>
      </c>
      <c r="M2322" s="9">
        <f>Data!X2322+$B$11</f>
        <v/>
      </c>
      <c r="N2322" s="9">
        <f>(Data!X2322-$D$9)*$B$12+$D$9+$B$11</f>
        <v/>
      </c>
      <c r="O2322" s="9">
        <f>Data!Y2322+$B$11</f>
        <v/>
      </c>
      <c r="P2322" s="9">
        <f>(Data!Y2322-$E$9)*$B$12+$E$9+$B$11</f>
        <v/>
      </c>
    </row>
    <row r="2323">
      <c r="H2323" s="14">
        <f>Data!A2323</f>
        <v/>
      </c>
      <c r="I2323" s="9">
        <f>IF(Occurrence!J2323&gt;0,Occurrence!J2323*$B$6,0)</f>
        <v/>
      </c>
      <c r="J2323" s="9">
        <f>IF(Occurrence!J2323&gt;0,MAX(0,(Occurrence!J2323-$D$4)*$B$7+$D$4*$B$6),0)</f>
        <v/>
      </c>
      <c r="K2323" s="9">
        <f>IF(Occurrence!K2323&gt;0,Occurrence!K2323*$B$6,0)</f>
        <v/>
      </c>
      <c r="L2323" s="9">
        <f>IF(Occurrence!K2323&gt;0,MAX(0,(Occurrence!K2323-$E$4)*$B$7+$E$4*$B$6),0)</f>
        <v/>
      </c>
      <c r="M2323" s="9">
        <f>Data!X2323+$B$11</f>
        <v/>
      </c>
      <c r="N2323" s="9">
        <f>(Data!X2323-$D$9)*$B$12+$D$9+$B$11</f>
        <v/>
      </c>
      <c r="O2323" s="9">
        <f>Data!Y2323+$B$11</f>
        <v/>
      </c>
      <c r="P2323" s="9">
        <f>(Data!Y2323-$E$9)*$B$12+$E$9+$B$11</f>
        <v/>
      </c>
    </row>
    <row r="2324">
      <c r="H2324" s="14">
        <f>Data!A2324</f>
        <v/>
      </c>
      <c r="I2324" s="9">
        <f>IF(Occurrence!J2324&gt;0,Occurrence!J2324*$B$6,0)</f>
        <v/>
      </c>
      <c r="J2324" s="9">
        <f>IF(Occurrence!J2324&gt;0,MAX(0,(Occurrence!J2324-$D$4)*$B$7+$D$4*$B$6),0)</f>
        <v/>
      </c>
      <c r="K2324" s="9">
        <f>IF(Occurrence!K2324&gt;0,Occurrence!K2324*$B$6,0)</f>
        <v/>
      </c>
      <c r="L2324" s="9">
        <f>IF(Occurrence!K2324&gt;0,MAX(0,(Occurrence!K2324-$E$4)*$B$7+$E$4*$B$6),0)</f>
        <v/>
      </c>
      <c r="M2324" s="9">
        <f>Data!X2324+$B$11</f>
        <v/>
      </c>
      <c r="N2324" s="9">
        <f>(Data!X2324-$D$9)*$B$12+$D$9+$B$11</f>
        <v/>
      </c>
      <c r="O2324" s="9">
        <f>Data!Y2324+$B$11</f>
        <v/>
      </c>
      <c r="P2324" s="9">
        <f>(Data!Y2324-$E$9)*$B$12+$E$9+$B$11</f>
        <v/>
      </c>
    </row>
    <row r="2325">
      <c r="H2325" s="14">
        <f>Data!A2325</f>
        <v/>
      </c>
      <c r="I2325" s="9">
        <f>IF(Occurrence!J2325&gt;0,Occurrence!J2325*$B$6,0)</f>
        <v/>
      </c>
      <c r="J2325" s="9">
        <f>IF(Occurrence!J2325&gt;0,MAX(0,(Occurrence!J2325-$D$4)*$B$7+$D$4*$B$6),0)</f>
        <v/>
      </c>
      <c r="K2325" s="9">
        <f>IF(Occurrence!K2325&gt;0,Occurrence!K2325*$B$6,0)</f>
        <v/>
      </c>
      <c r="L2325" s="9">
        <f>IF(Occurrence!K2325&gt;0,MAX(0,(Occurrence!K2325-$E$4)*$B$7+$E$4*$B$6),0)</f>
        <v/>
      </c>
      <c r="M2325" s="9">
        <f>Data!X2325+$B$11</f>
        <v/>
      </c>
      <c r="N2325" s="9">
        <f>(Data!X2325-$D$9)*$B$12+$D$9+$B$11</f>
        <v/>
      </c>
      <c r="O2325" s="9">
        <f>Data!Y2325+$B$11</f>
        <v/>
      </c>
      <c r="P2325" s="9">
        <f>(Data!Y2325-$E$9)*$B$12+$E$9+$B$11</f>
        <v/>
      </c>
    </row>
    <row r="2326">
      <c r="H2326" s="14">
        <f>Data!A2326</f>
        <v/>
      </c>
      <c r="I2326" s="9">
        <f>IF(Occurrence!J2326&gt;0,Occurrence!J2326*$B$6,0)</f>
        <v/>
      </c>
      <c r="J2326" s="9">
        <f>IF(Occurrence!J2326&gt;0,MAX(0,(Occurrence!J2326-$D$4)*$B$7+$D$4*$B$6),0)</f>
        <v/>
      </c>
      <c r="K2326" s="9">
        <f>IF(Occurrence!K2326&gt;0,Occurrence!K2326*$B$6,0)</f>
        <v/>
      </c>
      <c r="L2326" s="9">
        <f>IF(Occurrence!K2326&gt;0,MAX(0,(Occurrence!K2326-$E$4)*$B$7+$E$4*$B$6),0)</f>
        <v/>
      </c>
      <c r="M2326" s="9">
        <f>Data!X2326+$B$11</f>
        <v/>
      </c>
      <c r="N2326" s="9">
        <f>(Data!X2326-$D$9)*$B$12+$D$9+$B$11</f>
        <v/>
      </c>
      <c r="O2326" s="9">
        <f>Data!Y2326+$B$11</f>
        <v/>
      </c>
      <c r="P2326" s="9">
        <f>(Data!Y2326-$E$9)*$B$12+$E$9+$B$11</f>
        <v/>
      </c>
    </row>
    <row r="2327">
      <c r="H2327" s="14">
        <f>Data!A2327</f>
        <v/>
      </c>
      <c r="I2327" s="9">
        <f>IF(Occurrence!J2327&gt;0,Occurrence!J2327*$B$6,0)</f>
        <v/>
      </c>
      <c r="J2327" s="9">
        <f>IF(Occurrence!J2327&gt;0,MAX(0,(Occurrence!J2327-$D$4)*$B$7+$D$4*$B$6),0)</f>
        <v/>
      </c>
      <c r="K2327" s="9">
        <f>IF(Occurrence!K2327&gt;0,Occurrence!K2327*$B$6,0)</f>
        <v/>
      </c>
      <c r="L2327" s="9">
        <f>IF(Occurrence!K2327&gt;0,MAX(0,(Occurrence!K2327-$E$4)*$B$7+$E$4*$B$6),0)</f>
        <v/>
      </c>
      <c r="M2327" s="9">
        <f>Data!X2327+$B$11</f>
        <v/>
      </c>
      <c r="N2327" s="9">
        <f>(Data!X2327-$D$9)*$B$12+$D$9+$B$11</f>
        <v/>
      </c>
      <c r="O2327" s="9">
        <f>Data!Y2327+$B$11</f>
        <v/>
      </c>
      <c r="P2327" s="9">
        <f>(Data!Y2327-$E$9)*$B$12+$E$9+$B$11</f>
        <v/>
      </c>
    </row>
    <row r="2328">
      <c r="H2328" s="14">
        <f>Data!A2328</f>
        <v/>
      </c>
      <c r="I2328" s="9">
        <f>IF(Occurrence!J2328&gt;0,Occurrence!J2328*$B$6,0)</f>
        <v/>
      </c>
      <c r="J2328" s="9">
        <f>IF(Occurrence!J2328&gt;0,MAX(0,(Occurrence!J2328-$D$4)*$B$7+$D$4*$B$6),0)</f>
        <v/>
      </c>
      <c r="K2328" s="9">
        <f>IF(Occurrence!K2328&gt;0,Occurrence!K2328*$B$6,0)</f>
        <v/>
      </c>
      <c r="L2328" s="9">
        <f>IF(Occurrence!K2328&gt;0,MAX(0,(Occurrence!K2328-$E$4)*$B$7+$E$4*$B$6),0)</f>
        <v/>
      </c>
      <c r="M2328" s="9">
        <f>Data!X2328+$B$11</f>
        <v/>
      </c>
      <c r="N2328" s="9">
        <f>(Data!X2328-$D$9)*$B$12+$D$9+$B$11</f>
        <v/>
      </c>
      <c r="O2328" s="9">
        <f>Data!Y2328+$B$11</f>
        <v/>
      </c>
      <c r="P2328" s="9">
        <f>(Data!Y2328-$E$9)*$B$12+$E$9+$B$11</f>
        <v/>
      </c>
    </row>
    <row r="2329">
      <c r="H2329" s="14">
        <f>Data!A2329</f>
        <v/>
      </c>
      <c r="I2329" s="9">
        <f>IF(Occurrence!J2329&gt;0,Occurrence!J2329*$B$6,0)</f>
        <v/>
      </c>
      <c r="J2329" s="9">
        <f>IF(Occurrence!J2329&gt;0,MAX(0,(Occurrence!J2329-$D$4)*$B$7+$D$4*$B$6),0)</f>
        <v/>
      </c>
      <c r="K2329" s="9">
        <f>IF(Occurrence!K2329&gt;0,Occurrence!K2329*$B$6,0)</f>
        <v/>
      </c>
      <c r="L2329" s="9">
        <f>IF(Occurrence!K2329&gt;0,MAX(0,(Occurrence!K2329-$E$4)*$B$7+$E$4*$B$6),0)</f>
        <v/>
      </c>
      <c r="M2329" s="9">
        <f>Data!X2329+$B$11</f>
        <v/>
      </c>
      <c r="N2329" s="9">
        <f>(Data!X2329-$D$9)*$B$12+$D$9+$B$11</f>
        <v/>
      </c>
      <c r="O2329" s="9">
        <f>Data!Y2329+$B$11</f>
        <v/>
      </c>
      <c r="P2329" s="9">
        <f>(Data!Y2329-$E$9)*$B$12+$E$9+$B$11</f>
        <v/>
      </c>
    </row>
    <row r="2330">
      <c r="H2330" s="14">
        <f>Data!A2330</f>
        <v/>
      </c>
      <c r="I2330" s="9">
        <f>IF(Occurrence!J2330&gt;0,Occurrence!J2330*$B$6,0)</f>
        <v/>
      </c>
      <c r="J2330" s="9">
        <f>IF(Occurrence!J2330&gt;0,MAX(0,(Occurrence!J2330-$D$4)*$B$7+$D$4*$B$6),0)</f>
        <v/>
      </c>
      <c r="K2330" s="9">
        <f>IF(Occurrence!K2330&gt;0,Occurrence!K2330*$B$6,0)</f>
        <v/>
      </c>
      <c r="L2330" s="9">
        <f>IF(Occurrence!K2330&gt;0,MAX(0,(Occurrence!K2330-$E$4)*$B$7+$E$4*$B$6),0)</f>
        <v/>
      </c>
      <c r="M2330" s="9">
        <f>Data!X2330+$B$11</f>
        <v/>
      </c>
      <c r="N2330" s="9">
        <f>(Data!X2330-$D$9)*$B$12+$D$9+$B$11</f>
        <v/>
      </c>
      <c r="O2330" s="9">
        <f>Data!Y2330+$B$11</f>
        <v/>
      </c>
      <c r="P2330" s="9">
        <f>(Data!Y2330-$E$9)*$B$12+$E$9+$B$11</f>
        <v/>
      </c>
    </row>
    <row r="2331">
      <c r="H2331" s="14">
        <f>Data!A2331</f>
        <v/>
      </c>
      <c r="I2331" s="9">
        <f>IF(Occurrence!J2331&gt;0,Occurrence!J2331*$B$6,0)</f>
        <v/>
      </c>
      <c r="J2331" s="9">
        <f>IF(Occurrence!J2331&gt;0,MAX(0,(Occurrence!J2331-$D$4)*$B$7+$D$4*$B$6),0)</f>
        <v/>
      </c>
      <c r="K2331" s="9">
        <f>IF(Occurrence!K2331&gt;0,Occurrence!K2331*$B$6,0)</f>
        <v/>
      </c>
      <c r="L2331" s="9">
        <f>IF(Occurrence!K2331&gt;0,MAX(0,(Occurrence!K2331-$E$4)*$B$7+$E$4*$B$6),0)</f>
        <v/>
      </c>
      <c r="M2331" s="9">
        <f>Data!X2331+$B$11</f>
        <v/>
      </c>
      <c r="N2331" s="9">
        <f>(Data!X2331-$D$9)*$B$12+$D$9+$B$11</f>
        <v/>
      </c>
      <c r="O2331" s="9">
        <f>Data!Y2331+$B$11</f>
        <v/>
      </c>
      <c r="P2331" s="9">
        <f>(Data!Y2331-$E$9)*$B$12+$E$9+$B$11</f>
        <v/>
      </c>
    </row>
    <row r="2332">
      <c r="H2332" s="14">
        <f>Data!A2332</f>
        <v/>
      </c>
      <c r="I2332" s="9">
        <f>IF(Occurrence!J2332&gt;0,Occurrence!J2332*$B$6,0)</f>
        <v/>
      </c>
      <c r="J2332" s="9">
        <f>IF(Occurrence!J2332&gt;0,MAX(0,(Occurrence!J2332-$D$4)*$B$7+$D$4*$B$6),0)</f>
        <v/>
      </c>
      <c r="K2332" s="9">
        <f>IF(Occurrence!K2332&gt;0,Occurrence!K2332*$B$6,0)</f>
        <v/>
      </c>
      <c r="L2332" s="9">
        <f>IF(Occurrence!K2332&gt;0,MAX(0,(Occurrence!K2332-$E$4)*$B$7+$E$4*$B$6),0)</f>
        <v/>
      </c>
      <c r="M2332" s="9">
        <f>Data!X2332+$B$11</f>
        <v/>
      </c>
      <c r="N2332" s="9">
        <f>(Data!X2332-$D$9)*$B$12+$D$9+$B$11</f>
        <v/>
      </c>
      <c r="O2332" s="9">
        <f>Data!Y2332+$B$11</f>
        <v/>
      </c>
      <c r="P2332" s="9">
        <f>(Data!Y2332-$E$9)*$B$12+$E$9+$B$11</f>
        <v/>
      </c>
    </row>
    <row r="2333">
      <c r="H2333" s="14">
        <f>Data!A2333</f>
        <v/>
      </c>
      <c r="I2333" s="9">
        <f>IF(Occurrence!J2333&gt;0,Occurrence!J2333*$B$6,0)</f>
        <v/>
      </c>
      <c r="J2333" s="9">
        <f>IF(Occurrence!J2333&gt;0,MAX(0,(Occurrence!J2333-$D$4)*$B$7+$D$4*$B$6),0)</f>
        <v/>
      </c>
      <c r="K2333" s="9">
        <f>IF(Occurrence!K2333&gt;0,Occurrence!K2333*$B$6,0)</f>
        <v/>
      </c>
      <c r="L2333" s="9">
        <f>IF(Occurrence!K2333&gt;0,MAX(0,(Occurrence!K2333-$E$4)*$B$7+$E$4*$B$6),0)</f>
        <v/>
      </c>
      <c r="M2333" s="9">
        <f>Data!X2333+$B$11</f>
        <v/>
      </c>
      <c r="N2333" s="9">
        <f>(Data!X2333-$D$9)*$B$12+$D$9+$B$11</f>
        <v/>
      </c>
      <c r="O2333" s="9">
        <f>Data!Y2333+$B$11</f>
        <v/>
      </c>
      <c r="P2333" s="9">
        <f>(Data!Y2333-$E$9)*$B$12+$E$9+$B$11</f>
        <v/>
      </c>
    </row>
    <row r="2334">
      <c r="H2334" s="14">
        <f>Data!A2334</f>
        <v/>
      </c>
      <c r="I2334" s="9">
        <f>IF(Occurrence!J2334&gt;0,Occurrence!J2334*$B$6,0)</f>
        <v/>
      </c>
      <c r="J2334" s="9">
        <f>IF(Occurrence!J2334&gt;0,MAX(0,(Occurrence!J2334-$D$4)*$B$7+$D$4*$B$6),0)</f>
        <v/>
      </c>
      <c r="K2334" s="9">
        <f>IF(Occurrence!K2334&gt;0,Occurrence!K2334*$B$6,0)</f>
        <v/>
      </c>
      <c r="L2334" s="9">
        <f>IF(Occurrence!K2334&gt;0,MAX(0,(Occurrence!K2334-$E$4)*$B$7+$E$4*$B$6),0)</f>
        <v/>
      </c>
      <c r="M2334" s="9">
        <f>Data!X2334+$B$11</f>
        <v/>
      </c>
      <c r="N2334" s="9">
        <f>(Data!X2334-$D$9)*$B$12+$D$9+$B$11</f>
        <v/>
      </c>
      <c r="O2334" s="9">
        <f>Data!Y2334+$B$11</f>
        <v/>
      </c>
      <c r="P2334" s="9">
        <f>(Data!Y2334-$E$9)*$B$12+$E$9+$B$11</f>
        <v/>
      </c>
    </row>
    <row r="2335">
      <c r="H2335" s="14">
        <f>Data!A2335</f>
        <v/>
      </c>
      <c r="I2335" s="9">
        <f>IF(Occurrence!J2335&gt;0,Occurrence!J2335*$B$6,0)</f>
        <v/>
      </c>
      <c r="J2335" s="9">
        <f>IF(Occurrence!J2335&gt;0,MAX(0,(Occurrence!J2335-$D$4)*$B$7+$D$4*$B$6),0)</f>
        <v/>
      </c>
      <c r="K2335" s="9">
        <f>IF(Occurrence!K2335&gt;0,Occurrence!K2335*$B$6,0)</f>
        <v/>
      </c>
      <c r="L2335" s="9">
        <f>IF(Occurrence!K2335&gt;0,MAX(0,(Occurrence!K2335-$E$4)*$B$7+$E$4*$B$6),0)</f>
        <v/>
      </c>
      <c r="M2335" s="9">
        <f>Data!X2335+$B$11</f>
        <v/>
      </c>
      <c r="N2335" s="9">
        <f>(Data!X2335-$D$9)*$B$12+$D$9+$B$11</f>
        <v/>
      </c>
      <c r="O2335" s="9">
        <f>Data!Y2335+$B$11</f>
        <v/>
      </c>
      <c r="P2335" s="9">
        <f>(Data!Y2335-$E$9)*$B$12+$E$9+$B$11</f>
        <v/>
      </c>
    </row>
    <row r="2336">
      <c r="H2336" s="14">
        <f>Data!A2336</f>
        <v/>
      </c>
      <c r="I2336" s="9">
        <f>IF(Occurrence!J2336&gt;0,Occurrence!J2336*$B$6,0)</f>
        <v/>
      </c>
      <c r="J2336" s="9">
        <f>IF(Occurrence!J2336&gt;0,MAX(0,(Occurrence!J2336-$D$4)*$B$7+$D$4*$B$6),0)</f>
        <v/>
      </c>
      <c r="K2336" s="9">
        <f>IF(Occurrence!K2336&gt;0,Occurrence!K2336*$B$6,0)</f>
        <v/>
      </c>
      <c r="L2336" s="9">
        <f>IF(Occurrence!K2336&gt;0,MAX(0,(Occurrence!K2336-$E$4)*$B$7+$E$4*$B$6),0)</f>
        <v/>
      </c>
      <c r="M2336" s="9">
        <f>Data!X2336+$B$11</f>
        <v/>
      </c>
      <c r="N2336" s="9">
        <f>(Data!X2336-$D$9)*$B$12+$D$9+$B$11</f>
        <v/>
      </c>
      <c r="O2336" s="9">
        <f>Data!Y2336+$B$11</f>
        <v/>
      </c>
      <c r="P2336" s="9">
        <f>(Data!Y2336-$E$9)*$B$12+$E$9+$B$11</f>
        <v/>
      </c>
    </row>
    <row r="2337">
      <c r="H2337" s="14">
        <f>Data!A2337</f>
        <v/>
      </c>
      <c r="I2337" s="9">
        <f>IF(Occurrence!J2337&gt;0,Occurrence!J2337*$B$6,0)</f>
        <v/>
      </c>
      <c r="J2337" s="9">
        <f>IF(Occurrence!J2337&gt;0,MAX(0,(Occurrence!J2337-$D$4)*$B$7+$D$4*$B$6),0)</f>
        <v/>
      </c>
      <c r="K2337" s="9">
        <f>IF(Occurrence!K2337&gt;0,Occurrence!K2337*$B$6,0)</f>
        <v/>
      </c>
      <c r="L2337" s="9">
        <f>IF(Occurrence!K2337&gt;0,MAX(0,(Occurrence!K2337-$E$4)*$B$7+$E$4*$B$6),0)</f>
        <v/>
      </c>
      <c r="M2337" s="9">
        <f>Data!X2337+$B$11</f>
        <v/>
      </c>
      <c r="N2337" s="9">
        <f>(Data!X2337-$D$9)*$B$12+$D$9+$B$11</f>
        <v/>
      </c>
      <c r="O2337" s="9">
        <f>Data!Y2337+$B$11</f>
        <v/>
      </c>
      <c r="P2337" s="9">
        <f>(Data!Y2337-$E$9)*$B$12+$E$9+$B$11</f>
        <v/>
      </c>
    </row>
    <row r="2338">
      <c r="H2338" s="14">
        <f>Data!A2338</f>
        <v/>
      </c>
      <c r="I2338" s="9">
        <f>IF(Occurrence!J2338&gt;0,Occurrence!J2338*$B$6,0)</f>
        <v/>
      </c>
      <c r="J2338" s="9">
        <f>IF(Occurrence!J2338&gt;0,MAX(0,(Occurrence!J2338-$D$4)*$B$7+$D$4*$B$6),0)</f>
        <v/>
      </c>
      <c r="K2338" s="9">
        <f>IF(Occurrence!K2338&gt;0,Occurrence!K2338*$B$6,0)</f>
        <v/>
      </c>
      <c r="L2338" s="9">
        <f>IF(Occurrence!K2338&gt;0,MAX(0,(Occurrence!K2338-$E$4)*$B$7+$E$4*$B$6),0)</f>
        <v/>
      </c>
      <c r="M2338" s="9">
        <f>Data!X2338+$B$11</f>
        <v/>
      </c>
      <c r="N2338" s="9">
        <f>(Data!X2338-$D$9)*$B$12+$D$9+$B$11</f>
        <v/>
      </c>
      <c r="O2338" s="9">
        <f>Data!Y2338+$B$11</f>
        <v/>
      </c>
      <c r="P2338" s="9">
        <f>(Data!Y2338-$E$9)*$B$12+$E$9+$B$11</f>
        <v/>
      </c>
    </row>
    <row r="2339">
      <c r="H2339" s="14">
        <f>Data!A2339</f>
        <v/>
      </c>
      <c r="I2339" s="9">
        <f>IF(Occurrence!J2339&gt;0,Occurrence!J2339*$B$6,0)</f>
        <v/>
      </c>
      <c r="J2339" s="9">
        <f>IF(Occurrence!J2339&gt;0,MAX(0,(Occurrence!J2339-$D$4)*$B$7+$D$4*$B$6),0)</f>
        <v/>
      </c>
      <c r="K2339" s="9">
        <f>IF(Occurrence!K2339&gt;0,Occurrence!K2339*$B$6,0)</f>
        <v/>
      </c>
      <c r="L2339" s="9">
        <f>IF(Occurrence!K2339&gt;0,MAX(0,(Occurrence!K2339-$E$4)*$B$7+$E$4*$B$6),0)</f>
        <v/>
      </c>
      <c r="M2339" s="9">
        <f>Data!X2339+$B$11</f>
        <v/>
      </c>
      <c r="N2339" s="9">
        <f>(Data!X2339-$D$9)*$B$12+$D$9+$B$11</f>
        <v/>
      </c>
      <c r="O2339" s="9">
        <f>Data!Y2339+$B$11</f>
        <v/>
      </c>
      <c r="P2339" s="9">
        <f>(Data!Y2339-$E$9)*$B$12+$E$9+$B$11</f>
        <v/>
      </c>
    </row>
    <row r="2340">
      <c r="H2340" s="14">
        <f>Data!A2340</f>
        <v/>
      </c>
      <c r="I2340" s="9">
        <f>IF(Occurrence!J2340&gt;0,Occurrence!J2340*$B$6,0)</f>
        <v/>
      </c>
      <c r="J2340" s="9">
        <f>IF(Occurrence!J2340&gt;0,MAX(0,(Occurrence!J2340-$D$4)*$B$7+$D$4*$B$6),0)</f>
        <v/>
      </c>
      <c r="K2340" s="9">
        <f>IF(Occurrence!K2340&gt;0,Occurrence!K2340*$B$6,0)</f>
        <v/>
      </c>
      <c r="L2340" s="9">
        <f>IF(Occurrence!K2340&gt;0,MAX(0,(Occurrence!K2340-$E$4)*$B$7+$E$4*$B$6),0)</f>
        <v/>
      </c>
      <c r="M2340" s="9">
        <f>Data!X2340+$B$11</f>
        <v/>
      </c>
      <c r="N2340" s="9">
        <f>(Data!X2340-$D$9)*$B$12+$D$9+$B$11</f>
        <v/>
      </c>
      <c r="O2340" s="9">
        <f>Data!Y2340+$B$11</f>
        <v/>
      </c>
      <c r="P2340" s="9">
        <f>(Data!Y2340-$E$9)*$B$12+$E$9+$B$11</f>
        <v/>
      </c>
    </row>
    <row r="2341">
      <c r="H2341" s="14">
        <f>Data!A2341</f>
        <v/>
      </c>
      <c r="I2341" s="9">
        <f>IF(Occurrence!J2341&gt;0,Occurrence!J2341*$B$6,0)</f>
        <v/>
      </c>
      <c r="J2341" s="9">
        <f>IF(Occurrence!J2341&gt;0,MAX(0,(Occurrence!J2341-$D$4)*$B$7+$D$4*$B$6),0)</f>
        <v/>
      </c>
      <c r="K2341" s="9">
        <f>IF(Occurrence!K2341&gt;0,Occurrence!K2341*$B$6,0)</f>
        <v/>
      </c>
      <c r="L2341" s="9">
        <f>IF(Occurrence!K2341&gt;0,MAX(0,(Occurrence!K2341-$E$4)*$B$7+$E$4*$B$6),0)</f>
        <v/>
      </c>
      <c r="M2341" s="9">
        <f>Data!X2341+$B$11</f>
        <v/>
      </c>
      <c r="N2341" s="9">
        <f>(Data!X2341-$D$9)*$B$12+$D$9+$B$11</f>
        <v/>
      </c>
      <c r="O2341" s="9">
        <f>Data!Y2341+$B$11</f>
        <v/>
      </c>
      <c r="P2341" s="9">
        <f>(Data!Y2341-$E$9)*$B$12+$E$9+$B$11</f>
        <v/>
      </c>
    </row>
    <row r="2342">
      <c r="H2342" s="14">
        <f>Data!A2342</f>
        <v/>
      </c>
      <c r="I2342" s="9">
        <f>IF(Occurrence!J2342&gt;0,Occurrence!J2342*$B$6,0)</f>
        <v/>
      </c>
      <c r="J2342" s="9">
        <f>IF(Occurrence!J2342&gt;0,MAX(0,(Occurrence!J2342-$D$4)*$B$7+$D$4*$B$6),0)</f>
        <v/>
      </c>
      <c r="K2342" s="9">
        <f>IF(Occurrence!K2342&gt;0,Occurrence!K2342*$B$6,0)</f>
        <v/>
      </c>
      <c r="L2342" s="9">
        <f>IF(Occurrence!K2342&gt;0,MAX(0,(Occurrence!K2342-$E$4)*$B$7+$E$4*$B$6),0)</f>
        <v/>
      </c>
      <c r="M2342" s="9">
        <f>Data!X2342+$B$11</f>
        <v/>
      </c>
      <c r="N2342" s="9">
        <f>(Data!X2342-$D$9)*$B$12+$D$9+$B$11</f>
        <v/>
      </c>
      <c r="O2342" s="9">
        <f>Data!Y2342+$B$11</f>
        <v/>
      </c>
      <c r="P2342" s="9">
        <f>(Data!Y2342-$E$9)*$B$12+$E$9+$B$11</f>
        <v/>
      </c>
    </row>
    <row r="2343">
      <c r="H2343" s="14">
        <f>Data!A2343</f>
        <v/>
      </c>
      <c r="I2343" s="9">
        <f>IF(Occurrence!J2343&gt;0,Occurrence!J2343*$B$6,0)</f>
        <v/>
      </c>
      <c r="J2343" s="9">
        <f>IF(Occurrence!J2343&gt;0,MAX(0,(Occurrence!J2343-$D$4)*$B$7+$D$4*$B$6),0)</f>
        <v/>
      </c>
      <c r="K2343" s="9">
        <f>IF(Occurrence!K2343&gt;0,Occurrence!K2343*$B$6,0)</f>
        <v/>
      </c>
      <c r="L2343" s="9">
        <f>IF(Occurrence!K2343&gt;0,MAX(0,(Occurrence!K2343-$E$4)*$B$7+$E$4*$B$6),0)</f>
        <v/>
      </c>
      <c r="M2343" s="9">
        <f>Data!X2343+$B$11</f>
        <v/>
      </c>
      <c r="N2343" s="9">
        <f>(Data!X2343-$D$9)*$B$12+$D$9+$B$11</f>
        <v/>
      </c>
      <c r="O2343" s="9">
        <f>Data!Y2343+$B$11</f>
        <v/>
      </c>
      <c r="P2343" s="9">
        <f>(Data!Y2343-$E$9)*$B$12+$E$9+$B$11</f>
        <v/>
      </c>
    </row>
    <row r="2344">
      <c r="H2344" s="14">
        <f>Data!A2344</f>
        <v/>
      </c>
      <c r="I2344" s="9">
        <f>IF(Occurrence!J2344&gt;0,Occurrence!J2344*$B$6,0)</f>
        <v/>
      </c>
      <c r="J2344" s="9">
        <f>IF(Occurrence!J2344&gt;0,MAX(0,(Occurrence!J2344-$D$4)*$B$7+$D$4*$B$6),0)</f>
        <v/>
      </c>
      <c r="K2344" s="9">
        <f>IF(Occurrence!K2344&gt;0,Occurrence!K2344*$B$6,0)</f>
        <v/>
      </c>
      <c r="L2344" s="9">
        <f>IF(Occurrence!K2344&gt;0,MAX(0,(Occurrence!K2344-$E$4)*$B$7+$E$4*$B$6),0)</f>
        <v/>
      </c>
      <c r="M2344" s="9">
        <f>Data!X2344+$B$11</f>
        <v/>
      </c>
      <c r="N2344" s="9">
        <f>(Data!X2344-$D$9)*$B$12+$D$9+$B$11</f>
        <v/>
      </c>
      <c r="O2344" s="9">
        <f>Data!Y2344+$B$11</f>
        <v/>
      </c>
      <c r="P2344" s="9">
        <f>(Data!Y2344-$E$9)*$B$12+$E$9+$B$11</f>
        <v/>
      </c>
    </row>
    <row r="2345">
      <c r="H2345" s="14">
        <f>Data!A2345</f>
        <v/>
      </c>
      <c r="I2345" s="9">
        <f>IF(Occurrence!J2345&gt;0,Occurrence!J2345*$B$6,0)</f>
        <v/>
      </c>
      <c r="J2345" s="9">
        <f>IF(Occurrence!J2345&gt;0,MAX(0,(Occurrence!J2345-$D$4)*$B$7+$D$4*$B$6),0)</f>
        <v/>
      </c>
      <c r="K2345" s="9">
        <f>IF(Occurrence!K2345&gt;0,Occurrence!K2345*$B$6,0)</f>
        <v/>
      </c>
      <c r="L2345" s="9">
        <f>IF(Occurrence!K2345&gt;0,MAX(0,(Occurrence!K2345-$E$4)*$B$7+$E$4*$B$6),0)</f>
        <v/>
      </c>
      <c r="M2345" s="9">
        <f>Data!X2345+$B$11</f>
        <v/>
      </c>
      <c r="N2345" s="9">
        <f>(Data!X2345-$D$9)*$B$12+$D$9+$B$11</f>
        <v/>
      </c>
      <c r="O2345" s="9">
        <f>Data!Y2345+$B$11</f>
        <v/>
      </c>
      <c r="P2345" s="9">
        <f>(Data!Y2345-$E$9)*$B$12+$E$9+$B$11</f>
        <v/>
      </c>
    </row>
    <row r="2346">
      <c r="H2346" s="14">
        <f>Data!A2346</f>
        <v/>
      </c>
      <c r="I2346" s="9">
        <f>IF(Occurrence!J2346&gt;0,Occurrence!J2346*$B$6,0)</f>
        <v/>
      </c>
      <c r="J2346" s="9">
        <f>IF(Occurrence!J2346&gt;0,MAX(0,(Occurrence!J2346-$D$4)*$B$7+$D$4*$B$6),0)</f>
        <v/>
      </c>
      <c r="K2346" s="9">
        <f>IF(Occurrence!K2346&gt;0,Occurrence!K2346*$B$6,0)</f>
        <v/>
      </c>
      <c r="L2346" s="9">
        <f>IF(Occurrence!K2346&gt;0,MAX(0,(Occurrence!K2346-$E$4)*$B$7+$E$4*$B$6),0)</f>
        <v/>
      </c>
      <c r="M2346" s="9">
        <f>Data!X2346+$B$11</f>
        <v/>
      </c>
      <c r="N2346" s="9">
        <f>(Data!X2346-$D$9)*$B$12+$D$9+$B$11</f>
        <v/>
      </c>
      <c r="O2346" s="9">
        <f>Data!Y2346+$B$11</f>
        <v/>
      </c>
      <c r="P2346" s="9">
        <f>(Data!Y2346-$E$9)*$B$12+$E$9+$B$11</f>
        <v/>
      </c>
    </row>
    <row r="2347">
      <c r="H2347" s="14">
        <f>Data!A2347</f>
        <v/>
      </c>
      <c r="I2347" s="9">
        <f>IF(Occurrence!J2347&gt;0,Occurrence!J2347*$B$6,0)</f>
        <v/>
      </c>
      <c r="J2347" s="9">
        <f>IF(Occurrence!J2347&gt;0,MAX(0,(Occurrence!J2347-$D$4)*$B$7+$D$4*$B$6),0)</f>
        <v/>
      </c>
      <c r="K2347" s="9">
        <f>IF(Occurrence!K2347&gt;0,Occurrence!K2347*$B$6,0)</f>
        <v/>
      </c>
      <c r="L2347" s="9">
        <f>IF(Occurrence!K2347&gt;0,MAX(0,(Occurrence!K2347-$E$4)*$B$7+$E$4*$B$6),0)</f>
        <v/>
      </c>
      <c r="M2347" s="9">
        <f>Data!X2347+$B$11</f>
        <v/>
      </c>
      <c r="N2347" s="9">
        <f>(Data!X2347-$D$9)*$B$12+$D$9+$B$11</f>
        <v/>
      </c>
      <c r="O2347" s="9">
        <f>Data!Y2347+$B$11</f>
        <v/>
      </c>
      <c r="P2347" s="9">
        <f>(Data!Y2347-$E$9)*$B$12+$E$9+$B$11</f>
        <v/>
      </c>
    </row>
    <row r="2348">
      <c r="H2348" s="14">
        <f>Data!A2348</f>
        <v/>
      </c>
      <c r="I2348" s="9">
        <f>IF(Occurrence!J2348&gt;0,Occurrence!J2348*$B$6,0)</f>
        <v/>
      </c>
      <c r="J2348" s="9">
        <f>IF(Occurrence!J2348&gt;0,MAX(0,(Occurrence!J2348-$D$4)*$B$7+$D$4*$B$6),0)</f>
        <v/>
      </c>
      <c r="K2348" s="9">
        <f>IF(Occurrence!K2348&gt;0,Occurrence!K2348*$B$6,0)</f>
        <v/>
      </c>
      <c r="L2348" s="9">
        <f>IF(Occurrence!K2348&gt;0,MAX(0,(Occurrence!K2348-$E$4)*$B$7+$E$4*$B$6),0)</f>
        <v/>
      </c>
      <c r="M2348" s="9">
        <f>Data!X2348+$B$11</f>
        <v/>
      </c>
      <c r="N2348" s="9">
        <f>(Data!X2348-$D$9)*$B$12+$D$9+$B$11</f>
        <v/>
      </c>
      <c r="O2348" s="9">
        <f>Data!Y2348+$B$11</f>
        <v/>
      </c>
      <c r="P2348" s="9">
        <f>(Data!Y2348-$E$9)*$B$12+$E$9+$B$11</f>
        <v/>
      </c>
    </row>
    <row r="2349">
      <c r="H2349" s="14">
        <f>Data!A2349</f>
        <v/>
      </c>
      <c r="I2349" s="9">
        <f>IF(Occurrence!J2349&gt;0,Occurrence!J2349*$B$6,0)</f>
        <v/>
      </c>
      <c r="J2349" s="9">
        <f>IF(Occurrence!J2349&gt;0,MAX(0,(Occurrence!J2349-$D$4)*$B$7+$D$4*$B$6),0)</f>
        <v/>
      </c>
      <c r="K2349" s="9">
        <f>IF(Occurrence!K2349&gt;0,Occurrence!K2349*$B$6,0)</f>
        <v/>
      </c>
      <c r="L2349" s="9">
        <f>IF(Occurrence!K2349&gt;0,MAX(0,(Occurrence!K2349-$E$4)*$B$7+$E$4*$B$6),0)</f>
        <v/>
      </c>
      <c r="M2349" s="9">
        <f>Data!X2349+$B$11</f>
        <v/>
      </c>
      <c r="N2349" s="9">
        <f>(Data!X2349-$D$9)*$B$12+$D$9+$B$11</f>
        <v/>
      </c>
      <c r="O2349" s="9">
        <f>Data!Y2349+$B$11</f>
        <v/>
      </c>
      <c r="P2349" s="9">
        <f>(Data!Y2349-$E$9)*$B$12+$E$9+$B$11</f>
        <v/>
      </c>
    </row>
    <row r="2350">
      <c r="H2350" s="14">
        <f>Data!A2350</f>
        <v/>
      </c>
      <c r="I2350" s="9">
        <f>IF(Occurrence!J2350&gt;0,Occurrence!J2350*$B$6,0)</f>
        <v/>
      </c>
      <c r="J2350" s="9">
        <f>IF(Occurrence!J2350&gt;0,MAX(0,(Occurrence!J2350-$D$4)*$B$7+$D$4*$B$6),0)</f>
        <v/>
      </c>
      <c r="K2350" s="9">
        <f>IF(Occurrence!K2350&gt;0,Occurrence!K2350*$B$6,0)</f>
        <v/>
      </c>
      <c r="L2350" s="9">
        <f>IF(Occurrence!K2350&gt;0,MAX(0,(Occurrence!K2350-$E$4)*$B$7+$E$4*$B$6),0)</f>
        <v/>
      </c>
      <c r="M2350" s="9">
        <f>Data!X2350+$B$11</f>
        <v/>
      </c>
      <c r="N2350" s="9">
        <f>(Data!X2350-$D$9)*$B$12+$D$9+$B$11</f>
        <v/>
      </c>
      <c r="O2350" s="9">
        <f>Data!Y2350+$B$11</f>
        <v/>
      </c>
      <c r="P2350" s="9">
        <f>(Data!Y2350-$E$9)*$B$12+$E$9+$B$11</f>
        <v/>
      </c>
    </row>
    <row r="2351">
      <c r="H2351" s="14">
        <f>Data!A2351</f>
        <v/>
      </c>
      <c r="I2351" s="9">
        <f>IF(Occurrence!J2351&gt;0,Occurrence!J2351*$B$6,0)</f>
        <v/>
      </c>
      <c r="J2351" s="9">
        <f>IF(Occurrence!J2351&gt;0,MAX(0,(Occurrence!J2351-$D$4)*$B$7+$D$4*$B$6),0)</f>
        <v/>
      </c>
      <c r="K2351" s="9">
        <f>IF(Occurrence!K2351&gt;0,Occurrence!K2351*$B$6,0)</f>
        <v/>
      </c>
      <c r="L2351" s="9">
        <f>IF(Occurrence!K2351&gt;0,MAX(0,(Occurrence!K2351-$E$4)*$B$7+$E$4*$B$6),0)</f>
        <v/>
      </c>
      <c r="M2351" s="9">
        <f>Data!X2351+$B$11</f>
        <v/>
      </c>
      <c r="N2351" s="9">
        <f>(Data!X2351-$D$9)*$B$12+$D$9+$B$11</f>
        <v/>
      </c>
      <c r="O2351" s="9">
        <f>Data!Y2351+$B$11</f>
        <v/>
      </c>
      <c r="P2351" s="9">
        <f>(Data!Y2351-$E$9)*$B$12+$E$9+$B$11</f>
        <v/>
      </c>
    </row>
    <row r="2352">
      <c r="H2352" s="14">
        <f>Data!A2352</f>
        <v/>
      </c>
      <c r="I2352" s="9">
        <f>IF(Occurrence!J2352&gt;0,Occurrence!J2352*$B$6,0)</f>
        <v/>
      </c>
      <c r="J2352" s="9">
        <f>IF(Occurrence!J2352&gt;0,MAX(0,(Occurrence!J2352-$D$4)*$B$7+$D$4*$B$6),0)</f>
        <v/>
      </c>
      <c r="K2352" s="9">
        <f>IF(Occurrence!K2352&gt;0,Occurrence!K2352*$B$6,0)</f>
        <v/>
      </c>
      <c r="L2352" s="9">
        <f>IF(Occurrence!K2352&gt;0,MAX(0,(Occurrence!K2352-$E$4)*$B$7+$E$4*$B$6),0)</f>
        <v/>
      </c>
      <c r="M2352" s="9">
        <f>Data!X2352+$B$11</f>
        <v/>
      </c>
      <c r="N2352" s="9">
        <f>(Data!X2352-$D$9)*$B$12+$D$9+$B$11</f>
        <v/>
      </c>
      <c r="O2352" s="9">
        <f>Data!Y2352+$B$11</f>
        <v/>
      </c>
      <c r="P2352" s="9">
        <f>(Data!Y2352-$E$9)*$B$12+$E$9+$B$11</f>
        <v/>
      </c>
    </row>
    <row r="2353">
      <c r="H2353" s="14">
        <f>Data!A2353</f>
        <v/>
      </c>
      <c r="I2353" s="9">
        <f>IF(Occurrence!J2353&gt;0,Occurrence!J2353*$B$6,0)</f>
        <v/>
      </c>
      <c r="J2353" s="9">
        <f>IF(Occurrence!J2353&gt;0,MAX(0,(Occurrence!J2353-$D$4)*$B$7+$D$4*$B$6),0)</f>
        <v/>
      </c>
      <c r="K2353" s="9">
        <f>IF(Occurrence!K2353&gt;0,Occurrence!K2353*$B$6,0)</f>
        <v/>
      </c>
      <c r="L2353" s="9">
        <f>IF(Occurrence!K2353&gt;0,MAX(0,(Occurrence!K2353-$E$4)*$B$7+$E$4*$B$6),0)</f>
        <v/>
      </c>
      <c r="M2353" s="9">
        <f>Data!X2353+$B$11</f>
        <v/>
      </c>
      <c r="N2353" s="9">
        <f>(Data!X2353-$D$9)*$B$12+$D$9+$B$11</f>
        <v/>
      </c>
      <c r="O2353" s="9">
        <f>Data!Y2353+$B$11</f>
        <v/>
      </c>
      <c r="P2353" s="9">
        <f>(Data!Y2353-$E$9)*$B$12+$E$9+$B$11</f>
        <v/>
      </c>
    </row>
    <row r="2354">
      <c r="H2354" s="14">
        <f>Data!A2354</f>
        <v/>
      </c>
      <c r="I2354" s="9">
        <f>IF(Occurrence!J2354&gt;0,Occurrence!J2354*$B$6,0)</f>
        <v/>
      </c>
      <c r="J2354" s="9">
        <f>IF(Occurrence!J2354&gt;0,MAX(0,(Occurrence!J2354-$D$4)*$B$7+$D$4*$B$6),0)</f>
        <v/>
      </c>
      <c r="K2354" s="9">
        <f>IF(Occurrence!K2354&gt;0,Occurrence!K2354*$B$6,0)</f>
        <v/>
      </c>
      <c r="L2354" s="9">
        <f>IF(Occurrence!K2354&gt;0,MAX(0,(Occurrence!K2354-$E$4)*$B$7+$E$4*$B$6),0)</f>
        <v/>
      </c>
      <c r="M2354" s="9">
        <f>Data!X2354+$B$11</f>
        <v/>
      </c>
      <c r="N2354" s="9">
        <f>(Data!X2354-$D$9)*$B$12+$D$9+$B$11</f>
        <v/>
      </c>
      <c r="O2354" s="9">
        <f>Data!Y2354+$B$11</f>
        <v/>
      </c>
      <c r="P2354" s="9">
        <f>(Data!Y2354-$E$9)*$B$12+$E$9+$B$11</f>
        <v/>
      </c>
    </row>
    <row r="2355">
      <c r="H2355" s="14">
        <f>Data!A2355</f>
        <v/>
      </c>
      <c r="I2355" s="9">
        <f>IF(Occurrence!J2355&gt;0,Occurrence!J2355*$B$6,0)</f>
        <v/>
      </c>
      <c r="J2355" s="9">
        <f>IF(Occurrence!J2355&gt;0,MAX(0,(Occurrence!J2355-$D$4)*$B$7+$D$4*$B$6),0)</f>
        <v/>
      </c>
      <c r="K2355" s="9">
        <f>IF(Occurrence!K2355&gt;0,Occurrence!K2355*$B$6,0)</f>
        <v/>
      </c>
      <c r="L2355" s="9">
        <f>IF(Occurrence!K2355&gt;0,MAX(0,(Occurrence!K2355-$E$4)*$B$7+$E$4*$B$6),0)</f>
        <v/>
      </c>
      <c r="M2355" s="9">
        <f>Data!X2355+$B$11</f>
        <v/>
      </c>
      <c r="N2355" s="9">
        <f>(Data!X2355-$D$9)*$B$12+$D$9+$B$11</f>
        <v/>
      </c>
      <c r="O2355" s="9">
        <f>Data!Y2355+$B$11</f>
        <v/>
      </c>
      <c r="P2355" s="9">
        <f>(Data!Y2355-$E$9)*$B$12+$E$9+$B$11</f>
        <v/>
      </c>
    </row>
    <row r="2356">
      <c r="H2356" s="14">
        <f>Data!A2356</f>
        <v/>
      </c>
      <c r="I2356" s="9">
        <f>IF(Occurrence!J2356&gt;0,Occurrence!J2356*$B$6,0)</f>
        <v/>
      </c>
      <c r="J2356" s="9">
        <f>IF(Occurrence!J2356&gt;0,MAX(0,(Occurrence!J2356-$D$4)*$B$7+$D$4*$B$6),0)</f>
        <v/>
      </c>
      <c r="K2356" s="9">
        <f>IF(Occurrence!K2356&gt;0,Occurrence!K2356*$B$6,0)</f>
        <v/>
      </c>
      <c r="L2356" s="9">
        <f>IF(Occurrence!K2356&gt;0,MAX(0,(Occurrence!K2356-$E$4)*$B$7+$E$4*$B$6),0)</f>
        <v/>
      </c>
      <c r="M2356" s="9">
        <f>Data!X2356+$B$11</f>
        <v/>
      </c>
      <c r="N2356" s="9">
        <f>(Data!X2356-$D$9)*$B$12+$D$9+$B$11</f>
        <v/>
      </c>
      <c r="O2356" s="9">
        <f>Data!Y2356+$B$11</f>
        <v/>
      </c>
      <c r="P2356" s="9">
        <f>(Data!Y2356-$E$9)*$B$12+$E$9+$B$11</f>
        <v/>
      </c>
    </row>
    <row r="2357">
      <c r="H2357" s="14">
        <f>Data!A2357</f>
        <v/>
      </c>
      <c r="I2357" s="9">
        <f>IF(Occurrence!J2357&gt;0,Occurrence!J2357*$B$6,0)</f>
        <v/>
      </c>
      <c r="J2357" s="9">
        <f>IF(Occurrence!J2357&gt;0,MAX(0,(Occurrence!J2357-$D$4)*$B$7+$D$4*$B$6),0)</f>
        <v/>
      </c>
      <c r="K2357" s="9">
        <f>IF(Occurrence!K2357&gt;0,Occurrence!K2357*$B$6,0)</f>
        <v/>
      </c>
      <c r="L2357" s="9">
        <f>IF(Occurrence!K2357&gt;0,MAX(0,(Occurrence!K2357-$E$4)*$B$7+$E$4*$B$6),0)</f>
        <v/>
      </c>
      <c r="M2357" s="9">
        <f>Data!X2357+$B$11</f>
        <v/>
      </c>
      <c r="N2357" s="9">
        <f>(Data!X2357-$D$9)*$B$12+$D$9+$B$11</f>
        <v/>
      </c>
      <c r="O2357" s="9">
        <f>Data!Y2357+$B$11</f>
        <v/>
      </c>
      <c r="P2357" s="9">
        <f>(Data!Y2357-$E$9)*$B$12+$E$9+$B$11</f>
        <v/>
      </c>
    </row>
    <row r="2358">
      <c r="H2358" s="14">
        <f>Data!A2358</f>
        <v/>
      </c>
      <c r="I2358" s="9">
        <f>IF(Occurrence!J2358&gt;0,Occurrence!J2358*$B$6,0)</f>
        <v/>
      </c>
      <c r="J2358" s="9">
        <f>IF(Occurrence!J2358&gt;0,MAX(0,(Occurrence!J2358-$D$4)*$B$7+$D$4*$B$6),0)</f>
        <v/>
      </c>
      <c r="K2358" s="9">
        <f>IF(Occurrence!K2358&gt;0,Occurrence!K2358*$B$6,0)</f>
        <v/>
      </c>
      <c r="L2358" s="9">
        <f>IF(Occurrence!K2358&gt;0,MAX(0,(Occurrence!K2358-$E$4)*$B$7+$E$4*$B$6),0)</f>
        <v/>
      </c>
      <c r="M2358" s="9">
        <f>Data!X2358+$B$11</f>
        <v/>
      </c>
      <c r="N2358" s="9">
        <f>(Data!X2358-$D$9)*$B$12+$D$9+$B$11</f>
        <v/>
      </c>
      <c r="O2358" s="9">
        <f>Data!Y2358+$B$11</f>
        <v/>
      </c>
      <c r="P2358" s="9">
        <f>(Data!Y2358-$E$9)*$B$12+$E$9+$B$11</f>
        <v/>
      </c>
    </row>
    <row r="2359">
      <c r="H2359" s="14">
        <f>Data!A2359</f>
        <v/>
      </c>
      <c r="I2359" s="9">
        <f>IF(Occurrence!J2359&gt;0,Occurrence!J2359*$B$6,0)</f>
        <v/>
      </c>
      <c r="J2359" s="9">
        <f>IF(Occurrence!J2359&gt;0,MAX(0,(Occurrence!J2359-$D$4)*$B$7+$D$4*$B$6),0)</f>
        <v/>
      </c>
      <c r="K2359" s="9">
        <f>IF(Occurrence!K2359&gt;0,Occurrence!K2359*$B$6,0)</f>
        <v/>
      </c>
      <c r="L2359" s="9">
        <f>IF(Occurrence!K2359&gt;0,MAX(0,(Occurrence!K2359-$E$4)*$B$7+$E$4*$B$6),0)</f>
        <v/>
      </c>
      <c r="M2359" s="9">
        <f>Data!X2359+$B$11</f>
        <v/>
      </c>
      <c r="N2359" s="9">
        <f>(Data!X2359-$D$9)*$B$12+$D$9+$B$11</f>
        <v/>
      </c>
      <c r="O2359" s="9">
        <f>Data!Y2359+$B$11</f>
        <v/>
      </c>
      <c r="P2359" s="9">
        <f>(Data!Y2359-$E$9)*$B$12+$E$9+$B$11</f>
        <v/>
      </c>
    </row>
    <row r="2360">
      <c r="H2360" s="14">
        <f>Data!A2360</f>
        <v/>
      </c>
      <c r="I2360" s="9">
        <f>IF(Occurrence!J2360&gt;0,Occurrence!J2360*$B$6,0)</f>
        <v/>
      </c>
      <c r="J2360" s="9">
        <f>IF(Occurrence!J2360&gt;0,MAX(0,(Occurrence!J2360-$D$4)*$B$7+$D$4*$B$6),0)</f>
        <v/>
      </c>
      <c r="K2360" s="9">
        <f>IF(Occurrence!K2360&gt;0,Occurrence!K2360*$B$6,0)</f>
        <v/>
      </c>
      <c r="L2360" s="9">
        <f>IF(Occurrence!K2360&gt;0,MAX(0,(Occurrence!K2360-$E$4)*$B$7+$E$4*$B$6),0)</f>
        <v/>
      </c>
      <c r="M2360" s="9">
        <f>Data!X2360+$B$11</f>
        <v/>
      </c>
      <c r="N2360" s="9">
        <f>(Data!X2360-$D$9)*$B$12+$D$9+$B$11</f>
        <v/>
      </c>
      <c r="O2360" s="9">
        <f>Data!Y2360+$B$11</f>
        <v/>
      </c>
      <c r="P2360" s="9">
        <f>(Data!Y2360-$E$9)*$B$12+$E$9+$B$11</f>
        <v/>
      </c>
    </row>
    <row r="2361">
      <c r="H2361" s="14">
        <f>Data!A2361</f>
        <v/>
      </c>
      <c r="I2361" s="9">
        <f>IF(Occurrence!J2361&gt;0,Occurrence!J2361*$B$6,0)</f>
        <v/>
      </c>
      <c r="J2361" s="9">
        <f>IF(Occurrence!J2361&gt;0,MAX(0,(Occurrence!J2361-$D$4)*$B$7+$D$4*$B$6),0)</f>
        <v/>
      </c>
      <c r="K2361" s="9">
        <f>IF(Occurrence!K2361&gt;0,Occurrence!K2361*$B$6,0)</f>
        <v/>
      </c>
      <c r="L2361" s="9">
        <f>IF(Occurrence!K2361&gt;0,MAX(0,(Occurrence!K2361-$E$4)*$B$7+$E$4*$B$6),0)</f>
        <v/>
      </c>
      <c r="M2361" s="9">
        <f>Data!X2361+$B$11</f>
        <v/>
      </c>
      <c r="N2361" s="9">
        <f>(Data!X2361-$D$9)*$B$12+$D$9+$B$11</f>
        <v/>
      </c>
      <c r="O2361" s="9">
        <f>Data!Y2361+$B$11</f>
        <v/>
      </c>
      <c r="P2361" s="9">
        <f>(Data!Y2361-$E$9)*$B$12+$E$9+$B$11</f>
        <v/>
      </c>
    </row>
    <row r="2362">
      <c r="H2362" s="14">
        <f>Data!A2362</f>
        <v/>
      </c>
      <c r="I2362" s="9">
        <f>IF(Occurrence!J2362&gt;0,Occurrence!J2362*$B$6,0)</f>
        <v/>
      </c>
      <c r="J2362" s="9">
        <f>IF(Occurrence!J2362&gt;0,MAX(0,(Occurrence!J2362-$D$4)*$B$7+$D$4*$B$6),0)</f>
        <v/>
      </c>
      <c r="K2362" s="9">
        <f>IF(Occurrence!K2362&gt;0,Occurrence!K2362*$B$6,0)</f>
        <v/>
      </c>
      <c r="L2362" s="9">
        <f>IF(Occurrence!K2362&gt;0,MAX(0,(Occurrence!K2362-$E$4)*$B$7+$E$4*$B$6),0)</f>
        <v/>
      </c>
      <c r="M2362" s="9">
        <f>Data!X2362+$B$11</f>
        <v/>
      </c>
      <c r="N2362" s="9">
        <f>(Data!X2362-$D$9)*$B$12+$D$9+$B$11</f>
        <v/>
      </c>
      <c r="O2362" s="9">
        <f>Data!Y2362+$B$11</f>
        <v/>
      </c>
      <c r="P2362" s="9">
        <f>(Data!Y2362-$E$9)*$B$12+$E$9+$B$11</f>
        <v/>
      </c>
    </row>
    <row r="2363">
      <c r="H2363" s="14">
        <f>Data!A2363</f>
        <v/>
      </c>
      <c r="I2363" s="9">
        <f>IF(Occurrence!J2363&gt;0,Occurrence!J2363*$B$6,0)</f>
        <v/>
      </c>
      <c r="J2363" s="9">
        <f>IF(Occurrence!J2363&gt;0,MAX(0,(Occurrence!J2363-$D$4)*$B$7+$D$4*$B$6),0)</f>
        <v/>
      </c>
      <c r="K2363" s="9">
        <f>IF(Occurrence!K2363&gt;0,Occurrence!K2363*$B$6,0)</f>
        <v/>
      </c>
      <c r="L2363" s="9">
        <f>IF(Occurrence!K2363&gt;0,MAX(0,(Occurrence!K2363-$E$4)*$B$7+$E$4*$B$6),0)</f>
        <v/>
      </c>
      <c r="M2363" s="9">
        <f>Data!X2363+$B$11</f>
        <v/>
      </c>
      <c r="N2363" s="9">
        <f>(Data!X2363-$D$9)*$B$12+$D$9+$B$11</f>
        <v/>
      </c>
      <c r="O2363" s="9">
        <f>Data!Y2363+$B$11</f>
        <v/>
      </c>
      <c r="P2363" s="9">
        <f>(Data!Y2363-$E$9)*$B$12+$E$9+$B$11</f>
        <v/>
      </c>
    </row>
    <row r="2364">
      <c r="H2364" s="14">
        <f>Data!A2364</f>
        <v/>
      </c>
      <c r="I2364" s="9">
        <f>IF(Occurrence!J2364&gt;0,Occurrence!J2364*$B$6,0)</f>
        <v/>
      </c>
      <c r="J2364" s="9">
        <f>IF(Occurrence!J2364&gt;0,MAX(0,(Occurrence!J2364-$D$4)*$B$7+$D$4*$B$6),0)</f>
        <v/>
      </c>
      <c r="K2364" s="9">
        <f>IF(Occurrence!K2364&gt;0,Occurrence!K2364*$B$6,0)</f>
        <v/>
      </c>
      <c r="L2364" s="9">
        <f>IF(Occurrence!K2364&gt;0,MAX(0,(Occurrence!K2364-$E$4)*$B$7+$E$4*$B$6),0)</f>
        <v/>
      </c>
      <c r="M2364" s="9">
        <f>Data!X2364+$B$11</f>
        <v/>
      </c>
      <c r="N2364" s="9">
        <f>(Data!X2364-$D$9)*$B$12+$D$9+$B$11</f>
        <v/>
      </c>
      <c r="O2364" s="9">
        <f>Data!Y2364+$B$11</f>
        <v/>
      </c>
      <c r="P2364" s="9">
        <f>(Data!Y2364-$E$9)*$B$12+$E$9+$B$11</f>
        <v/>
      </c>
    </row>
    <row r="2365">
      <c r="H2365" s="14">
        <f>Data!A2365</f>
        <v/>
      </c>
      <c r="I2365" s="9">
        <f>IF(Occurrence!J2365&gt;0,Occurrence!J2365*$B$6,0)</f>
        <v/>
      </c>
      <c r="J2365" s="9">
        <f>IF(Occurrence!J2365&gt;0,MAX(0,(Occurrence!J2365-$D$4)*$B$7+$D$4*$B$6),0)</f>
        <v/>
      </c>
      <c r="K2365" s="9">
        <f>IF(Occurrence!K2365&gt;0,Occurrence!K2365*$B$6,0)</f>
        <v/>
      </c>
      <c r="L2365" s="9">
        <f>IF(Occurrence!K2365&gt;0,MAX(0,(Occurrence!K2365-$E$4)*$B$7+$E$4*$B$6),0)</f>
        <v/>
      </c>
      <c r="M2365" s="9">
        <f>Data!X2365+$B$11</f>
        <v/>
      </c>
      <c r="N2365" s="9">
        <f>(Data!X2365-$D$9)*$B$12+$D$9+$B$11</f>
        <v/>
      </c>
      <c r="O2365" s="9">
        <f>Data!Y2365+$B$11</f>
        <v/>
      </c>
      <c r="P2365" s="9">
        <f>(Data!Y2365-$E$9)*$B$12+$E$9+$B$11</f>
        <v/>
      </c>
    </row>
    <row r="2366">
      <c r="H2366" s="14">
        <f>Data!A2366</f>
        <v/>
      </c>
      <c r="I2366" s="9">
        <f>IF(Occurrence!J2366&gt;0,Occurrence!J2366*$B$6,0)</f>
        <v/>
      </c>
      <c r="J2366" s="9">
        <f>IF(Occurrence!J2366&gt;0,MAX(0,(Occurrence!J2366-$D$4)*$B$7+$D$4*$B$6),0)</f>
        <v/>
      </c>
      <c r="K2366" s="9">
        <f>IF(Occurrence!K2366&gt;0,Occurrence!K2366*$B$6,0)</f>
        <v/>
      </c>
      <c r="L2366" s="9">
        <f>IF(Occurrence!K2366&gt;0,MAX(0,(Occurrence!K2366-$E$4)*$B$7+$E$4*$B$6),0)</f>
        <v/>
      </c>
      <c r="M2366" s="9">
        <f>Data!X2366+$B$11</f>
        <v/>
      </c>
      <c r="N2366" s="9">
        <f>(Data!X2366-$D$9)*$B$12+$D$9+$B$11</f>
        <v/>
      </c>
      <c r="O2366" s="9">
        <f>Data!Y2366+$B$11</f>
        <v/>
      </c>
      <c r="P2366" s="9">
        <f>(Data!Y2366-$E$9)*$B$12+$E$9+$B$11</f>
        <v/>
      </c>
    </row>
    <row r="2367">
      <c r="H2367" s="14">
        <f>Data!A2367</f>
        <v/>
      </c>
      <c r="I2367" s="9">
        <f>IF(Occurrence!J2367&gt;0,Occurrence!J2367*$B$6,0)</f>
        <v/>
      </c>
      <c r="J2367" s="9">
        <f>IF(Occurrence!J2367&gt;0,MAX(0,(Occurrence!J2367-$D$4)*$B$7+$D$4*$B$6),0)</f>
        <v/>
      </c>
      <c r="K2367" s="9">
        <f>IF(Occurrence!K2367&gt;0,Occurrence!K2367*$B$6,0)</f>
        <v/>
      </c>
      <c r="L2367" s="9">
        <f>IF(Occurrence!K2367&gt;0,MAX(0,(Occurrence!K2367-$E$4)*$B$7+$E$4*$B$6),0)</f>
        <v/>
      </c>
      <c r="M2367" s="9">
        <f>Data!X2367+$B$11</f>
        <v/>
      </c>
      <c r="N2367" s="9">
        <f>(Data!X2367-$D$9)*$B$12+$D$9+$B$11</f>
        <v/>
      </c>
      <c r="O2367" s="9">
        <f>Data!Y2367+$B$11</f>
        <v/>
      </c>
      <c r="P2367" s="9">
        <f>(Data!Y2367-$E$9)*$B$12+$E$9+$B$11</f>
        <v/>
      </c>
    </row>
    <row r="2368">
      <c r="H2368" s="14">
        <f>Data!A2368</f>
        <v/>
      </c>
      <c r="I2368" s="9">
        <f>IF(Occurrence!J2368&gt;0,Occurrence!J2368*$B$6,0)</f>
        <v/>
      </c>
      <c r="J2368" s="9">
        <f>IF(Occurrence!J2368&gt;0,MAX(0,(Occurrence!J2368-$D$4)*$B$7+$D$4*$B$6),0)</f>
        <v/>
      </c>
      <c r="K2368" s="9">
        <f>IF(Occurrence!K2368&gt;0,Occurrence!K2368*$B$6,0)</f>
        <v/>
      </c>
      <c r="L2368" s="9">
        <f>IF(Occurrence!K2368&gt;0,MAX(0,(Occurrence!K2368-$E$4)*$B$7+$E$4*$B$6),0)</f>
        <v/>
      </c>
      <c r="M2368" s="9">
        <f>Data!X2368+$B$11</f>
        <v/>
      </c>
      <c r="N2368" s="9">
        <f>(Data!X2368-$D$9)*$B$12+$D$9+$B$11</f>
        <v/>
      </c>
      <c r="O2368" s="9">
        <f>Data!Y2368+$B$11</f>
        <v/>
      </c>
      <c r="P2368" s="9">
        <f>(Data!Y2368-$E$9)*$B$12+$E$9+$B$11</f>
        <v/>
      </c>
    </row>
    <row r="2369">
      <c r="H2369" s="14">
        <f>Data!A2369</f>
        <v/>
      </c>
      <c r="I2369" s="9">
        <f>IF(Occurrence!J2369&gt;0,Occurrence!J2369*$B$6,0)</f>
        <v/>
      </c>
      <c r="J2369" s="9">
        <f>IF(Occurrence!J2369&gt;0,MAX(0,(Occurrence!J2369-$D$4)*$B$7+$D$4*$B$6),0)</f>
        <v/>
      </c>
      <c r="K2369" s="9">
        <f>IF(Occurrence!K2369&gt;0,Occurrence!K2369*$B$6,0)</f>
        <v/>
      </c>
      <c r="L2369" s="9">
        <f>IF(Occurrence!K2369&gt;0,MAX(0,(Occurrence!K2369-$E$4)*$B$7+$E$4*$B$6),0)</f>
        <v/>
      </c>
      <c r="M2369" s="9">
        <f>Data!X2369+$B$11</f>
        <v/>
      </c>
      <c r="N2369" s="9">
        <f>(Data!X2369-$D$9)*$B$12+$D$9+$B$11</f>
        <v/>
      </c>
      <c r="O2369" s="9">
        <f>Data!Y2369+$B$11</f>
        <v/>
      </c>
      <c r="P2369" s="9">
        <f>(Data!Y2369-$E$9)*$B$12+$E$9+$B$11</f>
        <v/>
      </c>
    </row>
    <row r="2370">
      <c r="H2370" s="14">
        <f>Data!A2370</f>
        <v/>
      </c>
      <c r="I2370" s="9">
        <f>IF(Occurrence!J2370&gt;0,Occurrence!J2370*$B$6,0)</f>
        <v/>
      </c>
      <c r="J2370" s="9">
        <f>IF(Occurrence!J2370&gt;0,MAX(0,(Occurrence!J2370-$D$4)*$B$7+$D$4*$B$6),0)</f>
        <v/>
      </c>
      <c r="K2370" s="9">
        <f>IF(Occurrence!K2370&gt;0,Occurrence!K2370*$B$6,0)</f>
        <v/>
      </c>
      <c r="L2370" s="9">
        <f>IF(Occurrence!K2370&gt;0,MAX(0,(Occurrence!K2370-$E$4)*$B$7+$E$4*$B$6),0)</f>
        <v/>
      </c>
      <c r="M2370" s="9">
        <f>Data!X2370+$B$11</f>
        <v/>
      </c>
      <c r="N2370" s="9">
        <f>(Data!X2370-$D$9)*$B$12+$D$9+$B$11</f>
        <v/>
      </c>
      <c r="O2370" s="9">
        <f>Data!Y2370+$B$11</f>
        <v/>
      </c>
      <c r="P2370" s="9">
        <f>(Data!Y2370-$E$9)*$B$12+$E$9+$B$11</f>
        <v/>
      </c>
    </row>
    <row r="2371">
      <c r="H2371" s="14">
        <f>Data!A2371</f>
        <v/>
      </c>
      <c r="I2371" s="9">
        <f>IF(Occurrence!J2371&gt;0,Occurrence!J2371*$B$6,0)</f>
        <v/>
      </c>
      <c r="J2371" s="9">
        <f>IF(Occurrence!J2371&gt;0,MAX(0,(Occurrence!J2371-$D$4)*$B$7+$D$4*$B$6),0)</f>
        <v/>
      </c>
      <c r="K2371" s="9">
        <f>IF(Occurrence!K2371&gt;0,Occurrence!K2371*$B$6,0)</f>
        <v/>
      </c>
      <c r="L2371" s="9">
        <f>IF(Occurrence!K2371&gt;0,MAX(0,(Occurrence!K2371-$E$4)*$B$7+$E$4*$B$6),0)</f>
        <v/>
      </c>
      <c r="M2371" s="9">
        <f>Data!X2371+$B$11</f>
        <v/>
      </c>
      <c r="N2371" s="9">
        <f>(Data!X2371-$D$9)*$B$12+$D$9+$B$11</f>
        <v/>
      </c>
      <c r="O2371" s="9">
        <f>Data!Y2371+$B$11</f>
        <v/>
      </c>
      <c r="P2371" s="9">
        <f>(Data!Y2371-$E$9)*$B$12+$E$9+$B$11</f>
        <v/>
      </c>
    </row>
    <row r="2372">
      <c r="H2372" s="14">
        <f>Data!A2372</f>
        <v/>
      </c>
      <c r="I2372" s="9">
        <f>IF(Occurrence!J2372&gt;0,Occurrence!J2372*$B$6,0)</f>
        <v/>
      </c>
      <c r="J2372" s="9">
        <f>IF(Occurrence!J2372&gt;0,MAX(0,(Occurrence!J2372-$D$4)*$B$7+$D$4*$B$6),0)</f>
        <v/>
      </c>
      <c r="K2372" s="9">
        <f>IF(Occurrence!K2372&gt;0,Occurrence!K2372*$B$6,0)</f>
        <v/>
      </c>
      <c r="L2372" s="9">
        <f>IF(Occurrence!K2372&gt;0,MAX(0,(Occurrence!K2372-$E$4)*$B$7+$E$4*$B$6),0)</f>
        <v/>
      </c>
      <c r="M2372" s="9">
        <f>Data!X2372+$B$11</f>
        <v/>
      </c>
      <c r="N2372" s="9">
        <f>(Data!X2372-$D$9)*$B$12+$D$9+$B$11</f>
        <v/>
      </c>
      <c r="O2372" s="9">
        <f>Data!Y2372+$B$11</f>
        <v/>
      </c>
      <c r="P2372" s="9">
        <f>(Data!Y2372-$E$9)*$B$12+$E$9+$B$11</f>
        <v/>
      </c>
    </row>
    <row r="2373">
      <c r="H2373" s="14">
        <f>Data!A2373</f>
        <v/>
      </c>
      <c r="I2373" s="9">
        <f>IF(Occurrence!J2373&gt;0,Occurrence!J2373*$B$6,0)</f>
        <v/>
      </c>
      <c r="J2373" s="9">
        <f>IF(Occurrence!J2373&gt;0,MAX(0,(Occurrence!J2373-$D$4)*$B$7+$D$4*$B$6),0)</f>
        <v/>
      </c>
      <c r="K2373" s="9">
        <f>IF(Occurrence!K2373&gt;0,Occurrence!K2373*$B$6,0)</f>
        <v/>
      </c>
      <c r="L2373" s="9">
        <f>IF(Occurrence!K2373&gt;0,MAX(0,(Occurrence!K2373-$E$4)*$B$7+$E$4*$B$6),0)</f>
        <v/>
      </c>
      <c r="M2373" s="9">
        <f>Data!X2373+$B$11</f>
        <v/>
      </c>
      <c r="N2373" s="9">
        <f>(Data!X2373-$D$9)*$B$12+$D$9+$B$11</f>
        <v/>
      </c>
      <c r="O2373" s="9">
        <f>Data!Y2373+$B$11</f>
        <v/>
      </c>
      <c r="P2373" s="9">
        <f>(Data!Y2373-$E$9)*$B$12+$E$9+$B$11</f>
        <v/>
      </c>
    </row>
    <row r="2374">
      <c r="H2374" s="14">
        <f>Data!A2374</f>
        <v/>
      </c>
      <c r="I2374" s="9">
        <f>IF(Occurrence!J2374&gt;0,Occurrence!J2374*$B$6,0)</f>
        <v/>
      </c>
      <c r="J2374" s="9">
        <f>IF(Occurrence!J2374&gt;0,MAX(0,(Occurrence!J2374-$D$4)*$B$7+$D$4*$B$6),0)</f>
        <v/>
      </c>
      <c r="K2374" s="9">
        <f>IF(Occurrence!K2374&gt;0,Occurrence!K2374*$B$6,0)</f>
        <v/>
      </c>
      <c r="L2374" s="9">
        <f>IF(Occurrence!K2374&gt;0,MAX(0,(Occurrence!K2374-$E$4)*$B$7+$E$4*$B$6),0)</f>
        <v/>
      </c>
      <c r="M2374" s="9">
        <f>Data!X2374+$B$11</f>
        <v/>
      </c>
      <c r="N2374" s="9">
        <f>(Data!X2374-$D$9)*$B$12+$D$9+$B$11</f>
        <v/>
      </c>
      <c r="O2374" s="9">
        <f>Data!Y2374+$B$11</f>
        <v/>
      </c>
      <c r="P2374" s="9">
        <f>(Data!Y2374-$E$9)*$B$12+$E$9+$B$11</f>
        <v/>
      </c>
    </row>
    <row r="2375">
      <c r="H2375" s="14">
        <f>Data!A2375</f>
        <v/>
      </c>
      <c r="I2375" s="9">
        <f>IF(Occurrence!J2375&gt;0,Occurrence!J2375*$B$6,0)</f>
        <v/>
      </c>
      <c r="J2375" s="9">
        <f>IF(Occurrence!J2375&gt;0,MAX(0,(Occurrence!J2375-$D$4)*$B$7+$D$4*$B$6),0)</f>
        <v/>
      </c>
      <c r="K2375" s="9">
        <f>IF(Occurrence!K2375&gt;0,Occurrence!K2375*$B$6,0)</f>
        <v/>
      </c>
      <c r="L2375" s="9">
        <f>IF(Occurrence!K2375&gt;0,MAX(0,(Occurrence!K2375-$E$4)*$B$7+$E$4*$B$6),0)</f>
        <v/>
      </c>
      <c r="M2375" s="9">
        <f>Data!X2375+$B$11</f>
        <v/>
      </c>
      <c r="N2375" s="9">
        <f>(Data!X2375-$D$9)*$B$12+$D$9+$B$11</f>
        <v/>
      </c>
      <c r="O2375" s="9">
        <f>Data!Y2375+$B$11</f>
        <v/>
      </c>
      <c r="P2375" s="9">
        <f>(Data!Y2375-$E$9)*$B$12+$E$9+$B$11</f>
        <v/>
      </c>
    </row>
    <row r="2376">
      <c r="H2376" s="14">
        <f>Data!A2376</f>
        <v/>
      </c>
      <c r="I2376" s="9">
        <f>IF(Occurrence!J2376&gt;0,Occurrence!J2376*$B$6,0)</f>
        <v/>
      </c>
      <c r="J2376" s="9">
        <f>IF(Occurrence!J2376&gt;0,MAX(0,(Occurrence!J2376-$D$4)*$B$7+$D$4*$B$6),0)</f>
        <v/>
      </c>
      <c r="K2376" s="9">
        <f>IF(Occurrence!K2376&gt;0,Occurrence!K2376*$B$6,0)</f>
        <v/>
      </c>
      <c r="L2376" s="9">
        <f>IF(Occurrence!K2376&gt;0,MAX(0,(Occurrence!K2376-$E$4)*$B$7+$E$4*$B$6),0)</f>
        <v/>
      </c>
      <c r="M2376" s="9">
        <f>Data!X2376+$B$11</f>
        <v/>
      </c>
      <c r="N2376" s="9">
        <f>(Data!X2376-$D$9)*$B$12+$D$9+$B$11</f>
        <v/>
      </c>
      <c r="O2376" s="9">
        <f>Data!Y2376+$B$11</f>
        <v/>
      </c>
      <c r="P2376" s="9">
        <f>(Data!Y2376-$E$9)*$B$12+$E$9+$B$11</f>
        <v/>
      </c>
    </row>
    <row r="2377">
      <c r="H2377" s="14">
        <f>Data!A2377</f>
        <v/>
      </c>
      <c r="I2377" s="9">
        <f>IF(Occurrence!J2377&gt;0,Occurrence!J2377*$B$6,0)</f>
        <v/>
      </c>
      <c r="J2377" s="9">
        <f>IF(Occurrence!J2377&gt;0,MAX(0,(Occurrence!J2377-$D$4)*$B$7+$D$4*$B$6),0)</f>
        <v/>
      </c>
      <c r="K2377" s="9">
        <f>IF(Occurrence!K2377&gt;0,Occurrence!K2377*$B$6,0)</f>
        <v/>
      </c>
      <c r="L2377" s="9">
        <f>IF(Occurrence!K2377&gt;0,MAX(0,(Occurrence!K2377-$E$4)*$B$7+$E$4*$B$6),0)</f>
        <v/>
      </c>
      <c r="M2377" s="9">
        <f>Data!X2377+$B$11</f>
        <v/>
      </c>
      <c r="N2377" s="9">
        <f>(Data!X2377-$D$9)*$B$12+$D$9+$B$11</f>
        <v/>
      </c>
      <c r="O2377" s="9">
        <f>Data!Y2377+$B$11</f>
        <v/>
      </c>
      <c r="P2377" s="9">
        <f>(Data!Y2377-$E$9)*$B$12+$E$9+$B$11</f>
        <v/>
      </c>
    </row>
    <row r="2378">
      <c r="H2378" s="14">
        <f>Data!A2378</f>
        <v/>
      </c>
      <c r="I2378" s="9">
        <f>IF(Occurrence!J2378&gt;0,Occurrence!J2378*$B$6,0)</f>
        <v/>
      </c>
      <c r="J2378" s="9">
        <f>IF(Occurrence!J2378&gt;0,MAX(0,(Occurrence!J2378-$D$4)*$B$7+$D$4*$B$6),0)</f>
        <v/>
      </c>
      <c r="K2378" s="9">
        <f>IF(Occurrence!K2378&gt;0,Occurrence!K2378*$B$6,0)</f>
        <v/>
      </c>
      <c r="L2378" s="9">
        <f>IF(Occurrence!K2378&gt;0,MAX(0,(Occurrence!K2378-$E$4)*$B$7+$E$4*$B$6),0)</f>
        <v/>
      </c>
      <c r="M2378" s="9">
        <f>Data!X2378+$B$11</f>
        <v/>
      </c>
      <c r="N2378" s="9">
        <f>(Data!X2378-$D$9)*$B$12+$D$9+$B$11</f>
        <v/>
      </c>
      <c r="O2378" s="9">
        <f>Data!Y2378+$B$11</f>
        <v/>
      </c>
      <c r="P2378" s="9">
        <f>(Data!Y2378-$E$9)*$B$12+$E$9+$B$11</f>
        <v/>
      </c>
    </row>
    <row r="2379">
      <c r="H2379" s="14">
        <f>Data!A2379</f>
        <v/>
      </c>
      <c r="I2379" s="9">
        <f>IF(Occurrence!J2379&gt;0,Occurrence!J2379*$B$6,0)</f>
        <v/>
      </c>
      <c r="J2379" s="9">
        <f>IF(Occurrence!J2379&gt;0,MAX(0,(Occurrence!J2379-$D$4)*$B$7+$D$4*$B$6),0)</f>
        <v/>
      </c>
      <c r="K2379" s="9">
        <f>IF(Occurrence!K2379&gt;0,Occurrence!K2379*$B$6,0)</f>
        <v/>
      </c>
      <c r="L2379" s="9">
        <f>IF(Occurrence!K2379&gt;0,MAX(0,(Occurrence!K2379-$E$4)*$B$7+$E$4*$B$6),0)</f>
        <v/>
      </c>
      <c r="M2379" s="9">
        <f>Data!X2379+$B$11</f>
        <v/>
      </c>
      <c r="N2379" s="9">
        <f>(Data!X2379-$D$9)*$B$12+$D$9+$B$11</f>
        <v/>
      </c>
      <c r="O2379" s="9">
        <f>Data!Y2379+$B$11</f>
        <v/>
      </c>
      <c r="P2379" s="9">
        <f>(Data!Y2379-$E$9)*$B$12+$E$9+$B$11</f>
        <v/>
      </c>
    </row>
    <row r="2380">
      <c r="H2380" s="14">
        <f>Data!A2380</f>
        <v/>
      </c>
      <c r="I2380" s="9">
        <f>IF(Occurrence!J2380&gt;0,Occurrence!J2380*$B$6,0)</f>
        <v/>
      </c>
      <c r="J2380" s="9">
        <f>IF(Occurrence!J2380&gt;0,MAX(0,(Occurrence!J2380-$D$4)*$B$7+$D$4*$B$6),0)</f>
        <v/>
      </c>
      <c r="K2380" s="9">
        <f>IF(Occurrence!K2380&gt;0,Occurrence!K2380*$B$6,0)</f>
        <v/>
      </c>
      <c r="L2380" s="9">
        <f>IF(Occurrence!K2380&gt;0,MAX(0,(Occurrence!K2380-$E$4)*$B$7+$E$4*$B$6),0)</f>
        <v/>
      </c>
      <c r="M2380" s="9">
        <f>Data!X2380+$B$11</f>
        <v/>
      </c>
      <c r="N2380" s="9">
        <f>(Data!X2380-$D$9)*$B$12+$D$9+$B$11</f>
        <v/>
      </c>
      <c r="O2380" s="9">
        <f>Data!Y2380+$B$11</f>
        <v/>
      </c>
      <c r="P2380" s="9">
        <f>(Data!Y2380-$E$9)*$B$12+$E$9+$B$11</f>
        <v/>
      </c>
    </row>
    <row r="2381">
      <c r="H2381" s="14">
        <f>Data!A2381</f>
        <v/>
      </c>
      <c r="I2381" s="9">
        <f>IF(Occurrence!J2381&gt;0,Occurrence!J2381*$B$6,0)</f>
        <v/>
      </c>
      <c r="J2381" s="9">
        <f>IF(Occurrence!J2381&gt;0,MAX(0,(Occurrence!J2381-$D$4)*$B$7+$D$4*$B$6),0)</f>
        <v/>
      </c>
      <c r="K2381" s="9">
        <f>IF(Occurrence!K2381&gt;0,Occurrence!K2381*$B$6,0)</f>
        <v/>
      </c>
      <c r="L2381" s="9">
        <f>IF(Occurrence!K2381&gt;0,MAX(0,(Occurrence!K2381-$E$4)*$B$7+$E$4*$B$6),0)</f>
        <v/>
      </c>
      <c r="M2381" s="9">
        <f>Data!X2381+$B$11</f>
        <v/>
      </c>
      <c r="N2381" s="9">
        <f>(Data!X2381-$D$9)*$B$12+$D$9+$B$11</f>
        <v/>
      </c>
      <c r="O2381" s="9">
        <f>Data!Y2381+$B$11</f>
        <v/>
      </c>
      <c r="P2381" s="9">
        <f>(Data!Y2381-$E$9)*$B$12+$E$9+$B$11</f>
        <v/>
      </c>
    </row>
    <row r="2382">
      <c r="H2382" s="14">
        <f>Data!A2382</f>
        <v/>
      </c>
      <c r="I2382" s="9">
        <f>IF(Occurrence!J2382&gt;0,Occurrence!J2382*$B$6,0)</f>
        <v/>
      </c>
      <c r="J2382" s="9">
        <f>IF(Occurrence!J2382&gt;0,MAX(0,(Occurrence!J2382-$D$4)*$B$7+$D$4*$B$6),0)</f>
        <v/>
      </c>
      <c r="K2382" s="9">
        <f>IF(Occurrence!K2382&gt;0,Occurrence!K2382*$B$6,0)</f>
        <v/>
      </c>
      <c r="L2382" s="9">
        <f>IF(Occurrence!K2382&gt;0,MAX(0,(Occurrence!K2382-$E$4)*$B$7+$E$4*$B$6),0)</f>
        <v/>
      </c>
      <c r="M2382" s="9">
        <f>Data!X2382+$B$11</f>
        <v/>
      </c>
      <c r="N2382" s="9">
        <f>(Data!X2382-$D$9)*$B$12+$D$9+$B$11</f>
        <v/>
      </c>
      <c r="O2382" s="9">
        <f>Data!Y2382+$B$11</f>
        <v/>
      </c>
      <c r="P2382" s="9">
        <f>(Data!Y2382-$E$9)*$B$12+$E$9+$B$11</f>
        <v/>
      </c>
    </row>
    <row r="2383">
      <c r="H2383" s="14">
        <f>Data!A2383</f>
        <v/>
      </c>
      <c r="I2383" s="9">
        <f>IF(Occurrence!J2383&gt;0,Occurrence!J2383*$B$6,0)</f>
        <v/>
      </c>
      <c r="J2383" s="9">
        <f>IF(Occurrence!J2383&gt;0,MAX(0,(Occurrence!J2383-$D$4)*$B$7+$D$4*$B$6),0)</f>
        <v/>
      </c>
      <c r="K2383" s="9">
        <f>IF(Occurrence!K2383&gt;0,Occurrence!K2383*$B$6,0)</f>
        <v/>
      </c>
      <c r="L2383" s="9">
        <f>IF(Occurrence!K2383&gt;0,MAX(0,(Occurrence!K2383-$E$4)*$B$7+$E$4*$B$6),0)</f>
        <v/>
      </c>
      <c r="M2383" s="9">
        <f>Data!X2383+$B$11</f>
        <v/>
      </c>
      <c r="N2383" s="9">
        <f>(Data!X2383-$D$9)*$B$12+$D$9+$B$11</f>
        <v/>
      </c>
      <c r="O2383" s="9">
        <f>Data!Y2383+$B$11</f>
        <v/>
      </c>
      <c r="P2383" s="9">
        <f>(Data!Y2383-$E$9)*$B$12+$E$9+$B$11</f>
        <v/>
      </c>
    </row>
    <row r="2384">
      <c r="H2384" s="14">
        <f>Data!A2384</f>
        <v/>
      </c>
      <c r="I2384" s="9">
        <f>IF(Occurrence!J2384&gt;0,Occurrence!J2384*$B$6,0)</f>
        <v/>
      </c>
      <c r="J2384" s="9">
        <f>IF(Occurrence!J2384&gt;0,MAX(0,(Occurrence!J2384-$D$4)*$B$7+$D$4*$B$6),0)</f>
        <v/>
      </c>
      <c r="K2384" s="9">
        <f>IF(Occurrence!K2384&gt;0,Occurrence!K2384*$B$6,0)</f>
        <v/>
      </c>
      <c r="L2384" s="9">
        <f>IF(Occurrence!K2384&gt;0,MAX(0,(Occurrence!K2384-$E$4)*$B$7+$E$4*$B$6),0)</f>
        <v/>
      </c>
      <c r="M2384" s="9">
        <f>Data!X2384+$B$11</f>
        <v/>
      </c>
      <c r="N2384" s="9">
        <f>(Data!X2384-$D$9)*$B$12+$D$9+$B$11</f>
        <v/>
      </c>
      <c r="O2384" s="9">
        <f>Data!Y2384+$B$11</f>
        <v/>
      </c>
      <c r="P2384" s="9">
        <f>(Data!Y2384-$E$9)*$B$12+$E$9+$B$11</f>
        <v/>
      </c>
    </row>
    <row r="2385">
      <c r="H2385" s="14">
        <f>Data!A2385</f>
        <v/>
      </c>
      <c r="I2385" s="9">
        <f>IF(Occurrence!J2385&gt;0,Occurrence!J2385*$B$6,0)</f>
        <v/>
      </c>
      <c r="J2385" s="9">
        <f>IF(Occurrence!J2385&gt;0,MAX(0,(Occurrence!J2385-$D$4)*$B$7+$D$4*$B$6),0)</f>
        <v/>
      </c>
      <c r="K2385" s="9">
        <f>IF(Occurrence!K2385&gt;0,Occurrence!K2385*$B$6,0)</f>
        <v/>
      </c>
      <c r="L2385" s="9">
        <f>IF(Occurrence!K2385&gt;0,MAX(0,(Occurrence!K2385-$E$4)*$B$7+$E$4*$B$6),0)</f>
        <v/>
      </c>
      <c r="M2385" s="9">
        <f>Data!X2385+$B$11</f>
        <v/>
      </c>
      <c r="N2385" s="9">
        <f>(Data!X2385-$D$9)*$B$12+$D$9+$B$11</f>
        <v/>
      </c>
      <c r="O2385" s="9">
        <f>Data!Y2385+$B$11</f>
        <v/>
      </c>
      <c r="P2385" s="9">
        <f>(Data!Y2385-$E$9)*$B$12+$E$9+$B$11</f>
        <v/>
      </c>
    </row>
    <row r="2386">
      <c r="H2386" s="14">
        <f>Data!A2386</f>
        <v/>
      </c>
      <c r="I2386" s="9">
        <f>IF(Occurrence!J2386&gt;0,Occurrence!J2386*$B$6,0)</f>
        <v/>
      </c>
      <c r="J2386" s="9">
        <f>IF(Occurrence!J2386&gt;0,MAX(0,(Occurrence!J2386-$D$4)*$B$7+$D$4*$B$6),0)</f>
        <v/>
      </c>
      <c r="K2386" s="9">
        <f>IF(Occurrence!K2386&gt;0,Occurrence!K2386*$B$6,0)</f>
        <v/>
      </c>
      <c r="L2386" s="9">
        <f>IF(Occurrence!K2386&gt;0,MAX(0,(Occurrence!K2386-$E$4)*$B$7+$E$4*$B$6),0)</f>
        <v/>
      </c>
      <c r="M2386" s="9">
        <f>Data!X2386+$B$11</f>
        <v/>
      </c>
      <c r="N2386" s="9">
        <f>(Data!X2386-$D$9)*$B$12+$D$9+$B$11</f>
        <v/>
      </c>
      <c r="O2386" s="9">
        <f>Data!Y2386+$B$11</f>
        <v/>
      </c>
      <c r="P2386" s="9">
        <f>(Data!Y2386-$E$9)*$B$12+$E$9+$B$11</f>
        <v/>
      </c>
    </row>
    <row r="2387">
      <c r="H2387" s="14">
        <f>Data!A2387</f>
        <v/>
      </c>
      <c r="I2387" s="9">
        <f>IF(Occurrence!J2387&gt;0,Occurrence!J2387*$B$6,0)</f>
        <v/>
      </c>
      <c r="J2387" s="9">
        <f>IF(Occurrence!J2387&gt;0,MAX(0,(Occurrence!J2387-$D$4)*$B$7+$D$4*$B$6),0)</f>
        <v/>
      </c>
      <c r="K2387" s="9">
        <f>IF(Occurrence!K2387&gt;0,Occurrence!K2387*$B$6,0)</f>
        <v/>
      </c>
      <c r="L2387" s="9">
        <f>IF(Occurrence!K2387&gt;0,MAX(0,(Occurrence!K2387-$E$4)*$B$7+$E$4*$B$6),0)</f>
        <v/>
      </c>
      <c r="M2387" s="9">
        <f>Data!X2387+$B$11</f>
        <v/>
      </c>
      <c r="N2387" s="9">
        <f>(Data!X2387-$D$9)*$B$12+$D$9+$B$11</f>
        <v/>
      </c>
      <c r="O2387" s="9">
        <f>Data!Y2387+$B$11</f>
        <v/>
      </c>
      <c r="P2387" s="9">
        <f>(Data!Y2387-$E$9)*$B$12+$E$9+$B$11</f>
        <v/>
      </c>
    </row>
    <row r="2388">
      <c r="H2388" s="14">
        <f>Data!A2388</f>
        <v/>
      </c>
      <c r="I2388" s="9">
        <f>IF(Occurrence!J2388&gt;0,Occurrence!J2388*$B$6,0)</f>
        <v/>
      </c>
      <c r="J2388" s="9">
        <f>IF(Occurrence!J2388&gt;0,MAX(0,(Occurrence!J2388-$D$4)*$B$7+$D$4*$B$6),0)</f>
        <v/>
      </c>
      <c r="K2388" s="9">
        <f>IF(Occurrence!K2388&gt;0,Occurrence!K2388*$B$6,0)</f>
        <v/>
      </c>
      <c r="L2388" s="9">
        <f>IF(Occurrence!K2388&gt;0,MAX(0,(Occurrence!K2388-$E$4)*$B$7+$E$4*$B$6),0)</f>
        <v/>
      </c>
      <c r="M2388" s="9">
        <f>Data!X2388+$B$11</f>
        <v/>
      </c>
      <c r="N2388" s="9">
        <f>(Data!X2388-$D$9)*$B$12+$D$9+$B$11</f>
        <v/>
      </c>
      <c r="O2388" s="9">
        <f>Data!Y2388+$B$11</f>
        <v/>
      </c>
      <c r="P2388" s="9">
        <f>(Data!Y2388-$E$9)*$B$12+$E$9+$B$11</f>
        <v/>
      </c>
    </row>
    <row r="2389">
      <c r="H2389" s="14">
        <f>Data!A2389</f>
        <v/>
      </c>
      <c r="I2389" s="9">
        <f>IF(Occurrence!J2389&gt;0,Occurrence!J2389*$B$6,0)</f>
        <v/>
      </c>
      <c r="J2389" s="9">
        <f>IF(Occurrence!J2389&gt;0,MAX(0,(Occurrence!J2389-$D$4)*$B$7+$D$4*$B$6),0)</f>
        <v/>
      </c>
      <c r="K2389" s="9">
        <f>IF(Occurrence!K2389&gt;0,Occurrence!K2389*$B$6,0)</f>
        <v/>
      </c>
      <c r="L2389" s="9">
        <f>IF(Occurrence!K2389&gt;0,MAX(0,(Occurrence!K2389-$E$4)*$B$7+$E$4*$B$6),0)</f>
        <v/>
      </c>
      <c r="M2389" s="9">
        <f>Data!X2389+$B$11</f>
        <v/>
      </c>
      <c r="N2389" s="9">
        <f>(Data!X2389-$D$9)*$B$12+$D$9+$B$11</f>
        <v/>
      </c>
      <c r="O2389" s="9">
        <f>Data!Y2389+$B$11</f>
        <v/>
      </c>
      <c r="P2389" s="9">
        <f>(Data!Y2389-$E$9)*$B$12+$E$9+$B$11</f>
        <v/>
      </c>
    </row>
    <row r="2390">
      <c r="H2390" s="14">
        <f>Data!A2390</f>
        <v/>
      </c>
      <c r="I2390" s="9">
        <f>IF(Occurrence!J2390&gt;0,Occurrence!J2390*$B$6,0)</f>
        <v/>
      </c>
      <c r="J2390" s="9">
        <f>IF(Occurrence!J2390&gt;0,MAX(0,(Occurrence!J2390-$D$4)*$B$7+$D$4*$B$6),0)</f>
        <v/>
      </c>
      <c r="K2390" s="9">
        <f>IF(Occurrence!K2390&gt;0,Occurrence!K2390*$B$6,0)</f>
        <v/>
      </c>
      <c r="L2390" s="9">
        <f>IF(Occurrence!K2390&gt;0,MAX(0,(Occurrence!K2390-$E$4)*$B$7+$E$4*$B$6),0)</f>
        <v/>
      </c>
      <c r="M2390" s="9">
        <f>Data!X2390+$B$11</f>
        <v/>
      </c>
      <c r="N2390" s="9">
        <f>(Data!X2390-$D$9)*$B$12+$D$9+$B$11</f>
        <v/>
      </c>
      <c r="O2390" s="9">
        <f>Data!Y2390+$B$11</f>
        <v/>
      </c>
      <c r="P2390" s="9">
        <f>(Data!Y2390-$E$9)*$B$12+$E$9+$B$11</f>
        <v/>
      </c>
    </row>
    <row r="2391">
      <c r="H2391" s="14">
        <f>Data!A2391</f>
        <v/>
      </c>
      <c r="I2391" s="9">
        <f>IF(Occurrence!J2391&gt;0,Occurrence!J2391*$B$6,0)</f>
        <v/>
      </c>
      <c r="J2391" s="9">
        <f>IF(Occurrence!J2391&gt;0,MAX(0,(Occurrence!J2391-$D$4)*$B$7+$D$4*$B$6),0)</f>
        <v/>
      </c>
      <c r="K2391" s="9">
        <f>IF(Occurrence!K2391&gt;0,Occurrence!K2391*$B$6,0)</f>
        <v/>
      </c>
      <c r="L2391" s="9">
        <f>IF(Occurrence!K2391&gt;0,MAX(0,(Occurrence!K2391-$E$4)*$B$7+$E$4*$B$6),0)</f>
        <v/>
      </c>
      <c r="M2391" s="9">
        <f>Data!X2391+$B$11</f>
        <v/>
      </c>
      <c r="N2391" s="9">
        <f>(Data!X2391-$D$9)*$B$12+$D$9+$B$11</f>
        <v/>
      </c>
      <c r="O2391" s="9">
        <f>Data!Y2391+$B$11</f>
        <v/>
      </c>
      <c r="P2391" s="9">
        <f>(Data!Y2391-$E$9)*$B$12+$E$9+$B$11</f>
        <v/>
      </c>
    </row>
    <row r="2392">
      <c r="H2392" s="14">
        <f>Data!A2392</f>
        <v/>
      </c>
      <c r="I2392" s="9">
        <f>IF(Occurrence!J2392&gt;0,Occurrence!J2392*$B$6,0)</f>
        <v/>
      </c>
      <c r="J2392" s="9">
        <f>IF(Occurrence!J2392&gt;0,MAX(0,(Occurrence!J2392-$D$4)*$B$7+$D$4*$B$6),0)</f>
        <v/>
      </c>
      <c r="K2392" s="9">
        <f>IF(Occurrence!K2392&gt;0,Occurrence!K2392*$B$6,0)</f>
        <v/>
      </c>
      <c r="L2392" s="9">
        <f>IF(Occurrence!K2392&gt;0,MAX(0,(Occurrence!K2392-$E$4)*$B$7+$E$4*$B$6),0)</f>
        <v/>
      </c>
      <c r="M2392" s="9">
        <f>Data!X2392+$B$11</f>
        <v/>
      </c>
      <c r="N2392" s="9">
        <f>(Data!X2392-$D$9)*$B$12+$D$9+$B$11</f>
        <v/>
      </c>
      <c r="O2392" s="9">
        <f>Data!Y2392+$B$11</f>
        <v/>
      </c>
      <c r="P2392" s="9">
        <f>(Data!Y2392-$E$9)*$B$12+$E$9+$B$11</f>
        <v/>
      </c>
    </row>
    <row r="2393">
      <c r="H2393" s="14">
        <f>Data!A2393</f>
        <v/>
      </c>
      <c r="I2393" s="9">
        <f>IF(Occurrence!J2393&gt;0,Occurrence!J2393*$B$6,0)</f>
        <v/>
      </c>
      <c r="J2393" s="9">
        <f>IF(Occurrence!J2393&gt;0,MAX(0,(Occurrence!J2393-$D$4)*$B$7+$D$4*$B$6),0)</f>
        <v/>
      </c>
      <c r="K2393" s="9">
        <f>IF(Occurrence!K2393&gt;0,Occurrence!K2393*$B$6,0)</f>
        <v/>
      </c>
      <c r="L2393" s="9">
        <f>IF(Occurrence!K2393&gt;0,MAX(0,(Occurrence!K2393-$E$4)*$B$7+$E$4*$B$6),0)</f>
        <v/>
      </c>
      <c r="M2393" s="9">
        <f>Data!X2393+$B$11</f>
        <v/>
      </c>
      <c r="N2393" s="9">
        <f>(Data!X2393-$D$9)*$B$12+$D$9+$B$11</f>
        <v/>
      </c>
      <c r="O2393" s="9">
        <f>Data!Y2393+$B$11</f>
        <v/>
      </c>
      <c r="P2393" s="9">
        <f>(Data!Y2393-$E$9)*$B$12+$E$9+$B$11</f>
        <v/>
      </c>
    </row>
    <row r="2394">
      <c r="H2394" s="14">
        <f>Data!A2394</f>
        <v/>
      </c>
      <c r="I2394" s="9">
        <f>IF(Occurrence!J2394&gt;0,Occurrence!J2394*$B$6,0)</f>
        <v/>
      </c>
      <c r="J2394" s="9">
        <f>IF(Occurrence!J2394&gt;0,MAX(0,(Occurrence!J2394-$D$4)*$B$7+$D$4*$B$6),0)</f>
        <v/>
      </c>
      <c r="K2394" s="9">
        <f>IF(Occurrence!K2394&gt;0,Occurrence!K2394*$B$6,0)</f>
        <v/>
      </c>
      <c r="L2394" s="9">
        <f>IF(Occurrence!K2394&gt;0,MAX(0,(Occurrence!K2394-$E$4)*$B$7+$E$4*$B$6),0)</f>
        <v/>
      </c>
      <c r="M2394" s="9">
        <f>Data!X2394+$B$11</f>
        <v/>
      </c>
      <c r="N2394" s="9">
        <f>(Data!X2394-$D$9)*$B$12+$D$9+$B$11</f>
        <v/>
      </c>
      <c r="O2394" s="9">
        <f>Data!Y2394+$B$11</f>
        <v/>
      </c>
      <c r="P2394" s="9">
        <f>(Data!Y2394-$E$9)*$B$12+$E$9+$B$11</f>
        <v/>
      </c>
    </row>
    <row r="2395">
      <c r="H2395" s="14">
        <f>Data!A2395</f>
        <v/>
      </c>
      <c r="I2395" s="9">
        <f>IF(Occurrence!J2395&gt;0,Occurrence!J2395*$B$6,0)</f>
        <v/>
      </c>
      <c r="J2395" s="9">
        <f>IF(Occurrence!J2395&gt;0,MAX(0,(Occurrence!J2395-$D$4)*$B$7+$D$4*$B$6),0)</f>
        <v/>
      </c>
      <c r="K2395" s="9">
        <f>IF(Occurrence!K2395&gt;0,Occurrence!K2395*$B$6,0)</f>
        <v/>
      </c>
      <c r="L2395" s="9">
        <f>IF(Occurrence!K2395&gt;0,MAX(0,(Occurrence!K2395-$E$4)*$B$7+$E$4*$B$6),0)</f>
        <v/>
      </c>
      <c r="M2395" s="9">
        <f>Data!X2395+$B$11</f>
        <v/>
      </c>
      <c r="N2395" s="9">
        <f>(Data!X2395-$D$9)*$B$12+$D$9+$B$11</f>
        <v/>
      </c>
      <c r="O2395" s="9">
        <f>Data!Y2395+$B$11</f>
        <v/>
      </c>
      <c r="P2395" s="9">
        <f>(Data!Y2395-$E$9)*$B$12+$E$9+$B$11</f>
        <v/>
      </c>
    </row>
    <row r="2396">
      <c r="H2396" s="14">
        <f>Data!A2396</f>
        <v/>
      </c>
      <c r="I2396" s="9">
        <f>IF(Occurrence!J2396&gt;0,Occurrence!J2396*$B$6,0)</f>
        <v/>
      </c>
      <c r="J2396" s="9">
        <f>IF(Occurrence!J2396&gt;0,MAX(0,(Occurrence!J2396-$D$4)*$B$7+$D$4*$B$6),0)</f>
        <v/>
      </c>
      <c r="K2396" s="9">
        <f>IF(Occurrence!K2396&gt;0,Occurrence!K2396*$B$6,0)</f>
        <v/>
      </c>
      <c r="L2396" s="9">
        <f>IF(Occurrence!K2396&gt;0,MAX(0,(Occurrence!K2396-$E$4)*$B$7+$E$4*$B$6),0)</f>
        <v/>
      </c>
      <c r="M2396" s="9">
        <f>Data!X2396+$B$11</f>
        <v/>
      </c>
      <c r="N2396" s="9">
        <f>(Data!X2396-$D$9)*$B$12+$D$9+$B$11</f>
        <v/>
      </c>
      <c r="O2396" s="9">
        <f>Data!Y2396+$B$11</f>
        <v/>
      </c>
      <c r="P2396" s="9">
        <f>(Data!Y2396-$E$9)*$B$12+$E$9+$B$11</f>
        <v/>
      </c>
    </row>
    <row r="2397">
      <c r="H2397" s="14">
        <f>Data!A2397</f>
        <v/>
      </c>
      <c r="I2397" s="9">
        <f>IF(Occurrence!J2397&gt;0,Occurrence!J2397*$B$6,0)</f>
        <v/>
      </c>
      <c r="J2397" s="9">
        <f>IF(Occurrence!J2397&gt;0,MAX(0,(Occurrence!J2397-$D$4)*$B$7+$D$4*$B$6),0)</f>
        <v/>
      </c>
      <c r="K2397" s="9">
        <f>IF(Occurrence!K2397&gt;0,Occurrence!K2397*$B$6,0)</f>
        <v/>
      </c>
      <c r="L2397" s="9">
        <f>IF(Occurrence!K2397&gt;0,MAX(0,(Occurrence!K2397-$E$4)*$B$7+$E$4*$B$6),0)</f>
        <v/>
      </c>
      <c r="M2397" s="9">
        <f>Data!X2397+$B$11</f>
        <v/>
      </c>
      <c r="N2397" s="9">
        <f>(Data!X2397-$D$9)*$B$12+$D$9+$B$11</f>
        <v/>
      </c>
      <c r="O2397" s="9">
        <f>Data!Y2397+$B$11</f>
        <v/>
      </c>
      <c r="P2397" s="9">
        <f>(Data!Y2397-$E$9)*$B$12+$E$9+$B$11</f>
        <v/>
      </c>
    </row>
    <row r="2398">
      <c r="H2398" s="14">
        <f>Data!A2398</f>
        <v/>
      </c>
      <c r="I2398" s="9">
        <f>IF(Occurrence!J2398&gt;0,Occurrence!J2398*$B$6,0)</f>
        <v/>
      </c>
      <c r="J2398" s="9">
        <f>IF(Occurrence!J2398&gt;0,MAX(0,(Occurrence!J2398-$D$4)*$B$7+$D$4*$B$6),0)</f>
        <v/>
      </c>
      <c r="K2398" s="9">
        <f>IF(Occurrence!K2398&gt;0,Occurrence!K2398*$B$6,0)</f>
        <v/>
      </c>
      <c r="L2398" s="9">
        <f>IF(Occurrence!K2398&gt;0,MAX(0,(Occurrence!K2398-$E$4)*$B$7+$E$4*$B$6),0)</f>
        <v/>
      </c>
      <c r="M2398" s="9">
        <f>Data!X2398+$B$11</f>
        <v/>
      </c>
      <c r="N2398" s="9">
        <f>(Data!X2398-$D$9)*$B$12+$D$9+$B$11</f>
        <v/>
      </c>
      <c r="O2398" s="9">
        <f>Data!Y2398+$B$11</f>
        <v/>
      </c>
      <c r="P2398" s="9">
        <f>(Data!Y2398-$E$9)*$B$12+$E$9+$B$11</f>
        <v/>
      </c>
    </row>
    <row r="2399">
      <c r="H2399" s="14">
        <f>Data!A2399</f>
        <v/>
      </c>
      <c r="I2399" s="9">
        <f>IF(Occurrence!J2399&gt;0,Occurrence!J2399*$B$6,0)</f>
        <v/>
      </c>
      <c r="J2399" s="9">
        <f>IF(Occurrence!J2399&gt;0,MAX(0,(Occurrence!J2399-$D$4)*$B$7+$D$4*$B$6),0)</f>
        <v/>
      </c>
      <c r="K2399" s="9">
        <f>IF(Occurrence!K2399&gt;0,Occurrence!K2399*$B$6,0)</f>
        <v/>
      </c>
      <c r="L2399" s="9">
        <f>IF(Occurrence!K2399&gt;0,MAX(0,(Occurrence!K2399-$E$4)*$B$7+$E$4*$B$6),0)</f>
        <v/>
      </c>
      <c r="M2399" s="9">
        <f>Data!X2399+$B$11</f>
        <v/>
      </c>
      <c r="N2399" s="9">
        <f>(Data!X2399-$D$9)*$B$12+$D$9+$B$11</f>
        <v/>
      </c>
      <c r="O2399" s="9">
        <f>Data!Y2399+$B$11</f>
        <v/>
      </c>
      <c r="P2399" s="9">
        <f>(Data!Y2399-$E$9)*$B$12+$E$9+$B$11</f>
        <v/>
      </c>
    </row>
    <row r="2400">
      <c r="H2400" s="14">
        <f>Data!A2400</f>
        <v/>
      </c>
      <c r="I2400" s="9">
        <f>IF(Occurrence!J2400&gt;0,Occurrence!J2400*$B$6,0)</f>
        <v/>
      </c>
      <c r="J2400" s="9">
        <f>IF(Occurrence!J2400&gt;0,MAX(0,(Occurrence!J2400-$D$4)*$B$7+$D$4*$B$6),0)</f>
        <v/>
      </c>
      <c r="K2400" s="9">
        <f>IF(Occurrence!K2400&gt;0,Occurrence!K2400*$B$6,0)</f>
        <v/>
      </c>
      <c r="L2400" s="9">
        <f>IF(Occurrence!K2400&gt;0,MAX(0,(Occurrence!K2400-$E$4)*$B$7+$E$4*$B$6),0)</f>
        <v/>
      </c>
      <c r="M2400" s="9">
        <f>Data!X2400+$B$11</f>
        <v/>
      </c>
      <c r="N2400" s="9">
        <f>(Data!X2400-$D$9)*$B$12+$D$9+$B$11</f>
        <v/>
      </c>
      <c r="O2400" s="9">
        <f>Data!Y2400+$B$11</f>
        <v/>
      </c>
      <c r="P2400" s="9">
        <f>(Data!Y2400-$E$9)*$B$12+$E$9+$B$11</f>
        <v/>
      </c>
    </row>
    <row r="2401">
      <c r="H2401" s="14">
        <f>Data!A2401</f>
        <v/>
      </c>
      <c r="I2401" s="9">
        <f>IF(Occurrence!J2401&gt;0,Occurrence!J2401*$B$6,0)</f>
        <v/>
      </c>
      <c r="J2401" s="9">
        <f>IF(Occurrence!J2401&gt;0,MAX(0,(Occurrence!J2401-$D$4)*$B$7+$D$4*$B$6),0)</f>
        <v/>
      </c>
      <c r="K2401" s="9">
        <f>IF(Occurrence!K2401&gt;0,Occurrence!K2401*$B$6,0)</f>
        <v/>
      </c>
      <c r="L2401" s="9">
        <f>IF(Occurrence!K2401&gt;0,MAX(0,(Occurrence!K2401-$E$4)*$B$7+$E$4*$B$6),0)</f>
        <v/>
      </c>
      <c r="M2401" s="9">
        <f>Data!X2401+$B$11</f>
        <v/>
      </c>
      <c r="N2401" s="9">
        <f>(Data!X2401-$D$9)*$B$12+$D$9+$B$11</f>
        <v/>
      </c>
      <c r="O2401" s="9">
        <f>Data!Y2401+$B$11</f>
        <v/>
      </c>
      <c r="P2401" s="9">
        <f>(Data!Y2401-$E$9)*$B$12+$E$9+$B$11</f>
        <v/>
      </c>
    </row>
    <row r="2402">
      <c r="H2402" s="14">
        <f>Data!A2402</f>
        <v/>
      </c>
      <c r="I2402" s="9">
        <f>IF(Occurrence!J2402&gt;0,Occurrence!J2402*$B$6,0)</f>
        <v/>
      </c>
      <c r="J2402" s="9">
        <f>IF(Occurrence!J2402&gt;0,MAX(0,(Occurrence!J2402-$D$4)*$B$7+$D$4*$B$6),0)</f>
        <v/>
      </c>
      <c r="K2402" s="9">
        <f>IF(Occurrence!K2402&gt;0,Occurrence!K2402*$B$6,0)</f>
        <v/>
      </c>
      <c r="L2402" s="9">
        <f>IF(Occurrence!K2402&gt;0,MAX(0,(Occurrence!K2402-$E$4)*$B$7+$E$4*$B$6),0)</f>
        <v/>
      </c>
      <c r="M2402" s="9">
        <f>Data!X2402+$B$11</f>
        <v/>
      </c>
      <c r="N2402" s="9">
        <f>(Data!X2402-$D$9)*$B$12+$D$9+$B$11</f>
        <v/>
      </c>
      <c r="O2402" s="9">
        <f>Data!Y2402+$B$11</f>
        <v/>
      </c>
      <c r="P2402" s="9">
        <f>(Data!Y2402-$E$9)*$B$12+$E$9+$B$11</f>
        <v/>
      </c>
    </row>
    <row r="2403">
      <c r="H2403" s="14">
        <f>Data!A2403</f>
        <v/>
      </c>
      <c r="I2403" s="9">
        <f>IF(Occurrence!J2403&gt;0,Occurrence!J2403*$B$6,0)</f>
        <v/>
      </c>
      <c r="J2403" s="9">
        <f>IF(Occurrence!J2403&gt;0,MAX(0,(Occurrence!J2403-$D$4)*$B$7+$D$4*$B$6),0)</f>
        <v/>
      </c>
      <c r="K2403" s="9">
        <f>IF(Occurrence!K2403&gt;0,Occurrence!K2403*$B$6,0)</f>
        <v/>
      </c>
      <c r="L2403" s="9">
        <f>IF(Occurrence!K2403&gt;0,MAX(0,(Occurrence!K2403-$E$4)*$B$7+$E$4*$B$6),0)</f>
        <v/>
      </c>
      <c r="M2403" s="9">
        <f>Data!X2403+$B$11</f>
        <v/>
      </c>
      <c r="N2403" s="9">
        <f>(Data!X2403-$D$9)*$B$12+$D$9+$B$11</f>
        <v/>
      </c>
      <c r="O2403" s="9">
        <f>Data!Y2403+$B$11</f>
        <v/>
      </c>
      <c r="P2403" s="9">
        <f>(Data!Y2403-$E$9)*$B$12+$E$9+$B$11</f>
        <v/>
      </c>
    </row>
    <row r="2404">
      <c r="H2404" s="14">
        <f>Data!A2404</f>
        <v/>
      </c>
      <c r="I2404" s="9">
        <f>IF(Occurrence!J2404&gt;0,Occurrence!J2404*$B$6,0)</f>
        <v/>
      </c>
      <c r="J2404" s="9">
        <f>IF(Occurrence!J2404&gt;0,MAX(0,(Occurrence!J2404-$D$4)*$B$7+$D$4*$B$6),0)</f>
        <v/>
      </c>
      <c r="K2404" s="9">
        <f>IF(Occurrence!K2404&gt;0,Occurrence!K2404*$B$6,0)</f>
        <v/>
      </c>
      <c r="L2404" s="9">
        <f>IF(Occurrence!K2404&gt;0,MAX(0,(Occurrence!K2404-$E$4)*$B$7+$E$4*$B$6),0)</f>
        <v/>
      </c>
      <c r="M2404" s="9">
        <f>Data!X2404+$B$11</f>
        <v/>
      </c>
      <c r="N2404" s="9">
        <f>(Data!X2404-$D$9)*$B$12+$D$9+$B$11</f>
        <v/>
      </c>
      <c r="O2404" s="9">
        <f>Data!Y2404+$B$11</f>
        <v/>
      </c>
      <c r="P2404" s="9">
        <f>(Data!Y2404-$E$9)*$B$12+$E$9+$B$11</f>
        <v/>
      </c>
    </row>
    <row r="2405">
      <c r="H2405" s="14">
        <f>Data!A2405</f>
        <v/>
      </c>
      <c r="I2405" s="9">
        <f>IF(Occurrence!J2405&gt;0,Occurrence!J2405*$B$6,0)</f>
        <v/>
      </c>
      <c r="J2405" s="9">
        <f>IF(Occurrence!J2405&gt;0,MAX(0,(Occurrence!J2405-$D$4)*$B$7+$D$4*$B$6),0)</f>
        <v/>
      </c>
      <c r="K2405" s="9">
        <f>IF(Occurrence!K2405&gt;0,Occurrence!K2405*$B$6,0)</f>
        <v/>
      </c>
      <c r="L2405" s="9">
        <f>IF(Occurrence!K2405&gt;0,MAX(0,(Occurrence!K2405-$E$4)*$B$7+$E$4*$B$6),0)</f>
        <v/>
      </c>
      <c r="M2405" s="9">
        <f>Data!X2405+$B$11</f>
        <v/>
      </c>
      <c r="N2405" s="9">
        <f>(Data!X2405-$D$9)*$B$12+$D$9+$B$11</f>
        <v/>
      </c>
      <c r="O2405" s="9">
        <f>Data!Y2405+$B$11</f>
        <v/>
      </c>
      <c r="P2405" s="9">
        <f>(Data!Y2405-$E$9)*$B$12+$E$9+$B$11</f>
        <v/>
      </c>
    </row>
    <row r="2406">
      <c r="H2406" s="14">
        <f>Data!A2406</f>
        <v/>
      </c>
      <c r="I2406" s="9">
        <f>IF(Occurrence!J2406&gt;0,Occurrence!J2406*$B$6,0)</f>
        <v/>
      </c>
      <c r="J2406" s="9">
        <f>IF(Occurrence!J2406&gt;0,MAX(0,(Occurrence!J2406-$D$4)*$B$7+$D$4*$B$6),0)</f>
        <v/>
      </c>
      <c r="K2406" s="9">
        <f>IF(Occurrence!K2406&gt;0,Occurrence!K2406*$B$6,0)</f>
        <v/>
      </c>
      <c r="L2406" s="9">
        <f>IF(Occurrence!K2406&gt;0,MAX(0,(Occurrence!K2406-$E$4)*$B$7+$E$4*$B$6),0)</f>
        <v/>
      </c>
      <c r="M2406" s="9">
        <f>Data!X2406+$B$11</f>
        <v/>
      </c>
      <c r="N2406" s="9">
        <f>(Data!X2406-$D$9)*$B$12+$D$9+$B$11</f>
        <v/>
      </c>
      <c r="O2406" s="9">
        <f>Data!Y2406+$B$11</f>
        <v/>
      </c>
      <c r="P2406" s="9">
        <f>(Data!Y2406-$E$9)*$B$12+$E$9+$B$11</f>
        <v/>
      </c>
    </row>
    <row r="2407">
      <c r="H2407" s="14">
        <f>Data!A2407</f>
        <v/>
      </c>
      <c r="I2407" s="9">
        <f>IF(Occurrence!J2407&gt;0,Occurrence!J2407*$B$6,0)</f>
        <v/>
      </c>
      <c r="J2407" s="9">
        <f>IF(Occurrence!J2407&gt;0,MAX(0,(Occurrence!J2407-$D$4)*$B$7+$D$4*$B$6),0)</f>
        <v/>
      </c>
      <c r="K2407" s="9">
        <f>IF(Occurrence!K2407&gt;0,Occurrence!K2407*$B$6,0)</f>
        <v/>
      </c>
      <c r="L2407" s="9">
        <f>IF(Occurrence!K2407&gt;0,MAX(0,(Occurrence!K2407-$E$4)*$B$7+$E$4*$B$6),0)</f>
        <v/>
      </c>
      <c r="M2407" s="9">
        <f>Data!X2407+$B$11</f>
        <v/>
      </c>
      <c r="N2407" s="9">
        <f>(Data!X2407-$D$9)*$B$12+$D$9+$B$11</f>
        <v/>
      </c>
      <c r="O2407" s="9">
        <f>Data!Y2407+$B$11</f>
        <v/>
      </c>
      <c r="P2407" s="9">
        <f>(Data!Y2407-$E$9)*$B$12+$E$9+$B$11</f>
        <v/>
      </c>
    </row>
    <row r="2408">
      <c r="H2408" s="14">
        <f>Data!A2408</f>
        <v/>
      </c>
      <c r="I2408" s="9">
        <f>IF(Occurrence!J2408&gt;0,Occurrence!J2408*$B$6,0)</f>
        <v/>
      </c>
      <c r="J2408" s="9">
        <f>IF(Occurrence!J2408&gt;0,MAX(0,(Occurrence!J2408-$D$4)*$B$7+$D$4*$B$6),0)</f>
        <v/>
      </c>
      <c r="K2408" s="9">
        <f>IF(Occurrence!K2408&gt;0,Occurrence!K2408*$B$6,0)</f>
        <v/>
      </c>
      <c r="L2408" s="9">
        <f>IF(Occurrence!K2408&gt;0,MAX(0,(Occurrence!K2408-$E$4)*$B$7+$E$4*$B$6),0)</f>
        <v/>
      </c>
      <c r="M2408" s="9">
        <f>Data!X2408+$B$11</f>
        <v/>
      </c>
      <c r="N2408" s="9">
        <f>(Data!X2408-$D$9)*$B$12+$D$9+$B$11</f>
        <v/>
      </c>
      <c r="O2408" s="9">
        <f>Data!Y2408+$B$11</f>
        <v/>
      </c>
      <c r="P2408" s="9">
        <f>(Data!Y2408-$E$9)*$B$12+$E$9+$B$11</f>
        <v/>
      </c>
    </row>
    <row r="2409">
      <c r="H2409" s="14">
        <f>Data!A2409</f>
        <v/>
      </c>
      <c r="I2409" s="9">
        <f>IF(Occurrence!J2409&gt;0,Occurrence!J2409*$B$6,0)</f>
        <v/>
      </c>
      <c r="J2409" s="9">
        <f>IF(Occurrence!J2409&gt;0,MAX(0,(Occurrence!J2409-$D$4)*$B$7+$D$4*$B$6),0)</f>
        <v/>
      </c>
      <c r="K2409" s="9">
        <f>IF(Occurrence!K2409&gt;0,Occurrence!K2409*$B$6,0)</f>
        <v/>
      </c>
      <c r="L2409" s="9">
        <f>IF(Occurrence!K2409&gt;0,MAX(0,(Occurrence!K2409-$E$4)*$B$7+$E$4*$B$6),0)</f>
        <v/>
      </c>
      <c r="M2409" s="9">
        <f>Data!X2409+$B$11</f>
        <v/>
      </c>
      <c r="N2409" s="9">
        <f>(Data!X2409-$D$9)*$B$12+$D$9+$B$11</f>
        <v/>
      </c>
      <c r="O2409" s="9">
        <f>Data!Y2409+$B$11</f>
        <v/>
      </c>
      <c r="P2409" s="9">
        <f>(Data!Y2409-$E$9)*$B$12+$E$9+$B$11</f>
        <v/>
      </c>
    </row>
    <row r="2410">
      <c r="H2410" s="14">
        <f>Data!A2410</f>
        <v/>
      </c>
      <c r="I2410" s="9">
        <f>IF(Occurrence!J2410&gt;0,Occurrence!J2410*$B$6,0)</f>
        <v/>
      </c>
      <c r="J2410" s="9">
        <f>IF(Occurrence!J2410&gt;0,MAX(0,(Occurrence!J2410-$D$4)*$B$7+$D$4*$B$6),0)</f>
        <v/>
      </c>
      <c r="K2410" s="9">
        <f>IF(Occurrence!K2410&gt;0,Occurrence!K2410*$B$6,0)</f>
        <v/>
      </c>
      <c r="L2410" s="9">
        <f>IF(Occurrence!K2410&gt;0,MAX(0,(Occurrence!K2410-$E$4)*$B$7+$E$4*$B$6),0)</f>
        <v/>
      </c>
      <c r="M2410" s="9">
        <f>Data!X2410+$B$11</f>
        <v/>
      </c>
      <c r="N2410" s="9">
        <f>(Data!X2410-$D$9)*$B$12+$D$9+$B$11</f>
        <v/>
      </c>
      <c r="O2410" s="9">
        <f>Data!Y2410+$B$11</f>
        <v/>
      </c>
      <c r="P2410" s="9">
        <f>(Data!Y2410-$E$9)*$B$12+$E$9+$B$11</f>
        <v/>
      </c>
    </row>
    <row r="2411">
      <c r="H2411" s="14">
        <f>Data!A2411</f>
        <v/>
      </c>
      <c r="I2411" s="9">
        <f>IF(Occurrence!J2411&gt;0,Occurrence!J2411*$B$6,0)</f>
        <v/>
      </c>
      <c r="J2411" s="9">
        <f>IF(Occurrence!J2411&gt;0,MAX(0,(Occurrence!J2411-$D$4)*$B$7+$D$4*$B$6),0)</f>
        <v/>
      </c>
      <c r="K2411" s="9">
        <f>IF(Occurrence!K2411&gt;0,Occurrence!K2411*$B$6,0)</f>
        <v/>
      </c>
      <c r="L2411" s="9">
        <f>IF(Occurrence!K2411&gt;0,MAX(0,(Occurrence!K2411-$E$4)*$B$7+$E$4*$B$6),0)</f>
        <v/>
      </c>
      <c r="M2411" s="9">
        <f>Data!X2411+$B$11</f>
        <v/>
      </c>
      <c r="N2411" s="9">
        <f>(Data!X2411-$D$9)*$B$12+$D$9+$B$11</f>
        <v/>
      </c>
      <c r="O2411" s="9">
        <f>Data!Y2411+$B$11</f>
        <v/>
      </c>
      <c r="P2411" s="9">
        <f>(Data!Y2411-$E$9)*$B$12+$E$9+$B$11</f>
        <v/>
      </c>
    </row>
    <row r="2412">
      <c r="H2412" s="14">
        <f>Data!A2412</f>
        <v/>
      </c>
      <c r="I2412" s="9">
        <f>IF(Occurrence!J2412&gt;0,Occurrence!J2412*$B$6,0)</f>
        <v/>
      </c>
      <c r="J2412" s="9">
        <f>IF(Occurrence!J2412&gt;0,MAX(0,(Occurrence!J2412-$D$4)*$B$7+$D$4*$B$6),0)</f>
        <v/>
      </c>
      <c r="K2412" s="9">
        <f>IF(Occurrence!K2412&gt;0,Occurrence!K2412*$B$6,0)</f>
        <v/>
      </c>
      <c r="L2412" s="9">
        <f>IF(Occurrence!K2412&gt;0,MAX(0,(Occurrence!K2412-$E$4)*$B$7+$E$4*$B$6),0)</f>
        <v/>
      </c>
      <c r="M2412" s="9">
        <f>Data!X2412+$B$11</f>
        <v/>
      </c>
      <c r="N2412" s="9">
        <f>(Data!X2412-$D$9)*$B$12+$D$9+$B$11</f>
        <v/>
      </c>
      <c r="O2412" s="9">
        <f>Data!Y2412+$B$11</f>
        <v/>
      </c>
      <c r="P2412" s="9">
        <f>(Data!Y2412-$E$9)*$B$12+$E$9+$B$11</f>
        <v/>
      </c>
    </row>
    <row r="2413">
      <c r="H2413" s="14">
        <f>Data!A2413</f>
        <v/>
      </c>
      <c r="I2413" s="9">
        <f>IF(Occurrence!J2413&gt;0,Occurrence!J2413*$B$6,0)</f>
        <v/>
      </c>
      <c r="J2413" s="9">
        <f>IF(Occurrence!J2413&gt;0,MAX(0,(Occurrence!J2413-$D$4)*$B$7+$D$4*$B$6),0)</f>
        <v/>
      </c>
      <c r="K2413" s="9">
        <f>IF(Occurrence!K2413&gt;0,Occurrence!K2413*$B$6,0)</f>
        <v/>
      </c>
      <c r="L2413" s="9">
        <f>IF(Occurrence!K2413&gt;0,MAX(0,(Occurrence!K2413-$E$4)*$B$7+$E$4*$B$6),0)</f>
        <v/>
      </c>
      <c r="M2413" s="9">
        <f>Data!X2413+$B$11</f>
        <v/>
      </c>
      <c r="N2413" s="9">
        <f>(Data!X2413-$D$9)*$B$12+$D$9+$B$11</f>
        <v/>
      </c>
      <c r="O2413" s="9">
        <f>Data!Y2413+$B$11</f>
        <v/>
      </c>
      <c r="P2413" s="9">
        <f>(Data!Y2413-$E$9)*$B$12+$E$9+$B$11</f>
        <v/>
      </c>
    </row>
    <row r="2414">
      <c r="H2414" s="14">
        <f>Data!A2414</f>
        <v/>
      </c>
      <c r="I2414" s="9">
        <f>IF(Occurrence!J2414&gt;0,Occurrence!J2414*$B$6,0)</f>
        <v/>
      </c>
      <c r="J2414" s="9">
        <f>IF(Occurrence!J2414&gt;0,MAX(0,(Occurrence!J2414-$D$4)*$B$7+$D$4*$B$6),0)</f>
        <v/>
      </c>
      <c r="K2414" s="9">
        <f>IF(Occurrence!K2414&gt;0,Occurrence!K2414*$B$6,0)</f>
        <v/>
      </c>
      <c r="L2414" s="9">
        <f>IF(Occurrence!K2414&gt;0,MAX(0,(Occurrence!K2414-$E$4)*$B$7+$E$4*$B$6),0)</f>
        <v/>
      </c>
      <c r="M2414" s="9">
        <f>Data!X2414+$B$11</f>
        <v/>
      </c>
      <c r="N2414" s="9">
        <f>(Data!X2414-$D$9)*$B$12+$D$9+$B$11</f>
        <v/>
      </c>
      <c r="O2414" s="9">
        <f>Data!Y2414+$B$11</f>
        <v/>
      </c>
      <c r="P2414" s="9">
        <f>(Data!Y2414-$E$9)*$B$12+$E$9+$B$11</f>
        <v/>
      </c>
    </row>
    <row r="2415">
      <c r="H2415" s="14">
        <f>Data!A2415</f>
        <v/>
      </c>
      <c r="I2415" s="9">
        <f>IF(Occurrence!J2415&gt;0,Occurrence!J2415*$B$6,0)</f>
        <v/>
      </c>
      <c r="J2415" s="9">
        <f>IF(Occurrence!J2415&gt;0,MAX(0,(Occurrence!J2415-$D$4)*$B$7+$D$4*$B$6),0)</f>
        <v/>
      </c>
      <c r="K2415" s="9">
        <f>IF(Occurrence!K2415&gt;0,Occurrence!K2415*$B$6,0)</f>
        <v/>
      </c>
      <c r="L2415" s="9">
        <f>IF(Occurrence!K2415&gt;0,MAX(0,(Occurrence!K2415-$E$4)*$B$7+$E$4*$B$6),0)</f>
        <v/>
      </c>
      <c r="M2415" s="9">
        <f>Data!X2415+$B$11</f>
        <v/>
      </c>
      <c r="N2415" s="9">
        <f>(Data!X2415-$D$9)*$B$12+$D$9+$B$11</f>
        <v/>
      </c>
      <c r="O2415" s="9">
        <f>Data!Y2415+$B$11</f>
        <v/>
      </c>
      <c r="P2415" s="9">
        <f>(Data!Y2415-$E$9)*$B$12+$E$9+$B$11</f>
        <v/>
      </c>
    </row>
    <row r="2416">
      <c r="H2416" s="14">
        <f>Data!A2416</f>
        <v/>
      </c>
      <c r="I2416" s="9">
        <f>IF(Occurrence!J2416&gt;0,Occurrence!J2416*$B$6,0)</f>
        <v/>
      </c>
      <c r="J2416" s="9">
        <f>IF(Occurrence!J2416&gt;0,MAX(0,(Occurrence!J2416-$D$4)*$B$7+$D$4*$B$6),0)</f>
        <v/>
      </c>
      <c r="K2416" s="9">
        <f>IF(Occurrence!K2416&gt;0,Occurrence!K2416*$B$6,0)</f>
        <v/>
      </c>
      <c r="L2416" s="9">
        <f>IF(Occurrence!K2416&gt;0,MAX(0,(Occurrence!K2416-$E$4)*$B$7+$E$4*$B$6),0)</f>
        <v/>
      </c>
      <c r="M2416" s="9">
        <f>Data!X2416+$B$11</f>
        <v/>
      </c>
      <c r="N2416" s="9">
        <f>(Data!X2416-$D$9)*$B$12+$D$9+$B$11</f>
        <v/>
      </c>
      <c r="O2416" s="9">
        <f>Data!Y2416+$B$11</f>
        <v/>
      </c>
      <c r="P2416" s="9">
        <f>(Data!Y2416-$E$9)*$B$12+$E$9+$B$11</f>
        <v/>
      </c>
    </row>
    <row r="2417">
      <c r="H2417" s="14">
        <f>Data!A2417</f>
        <v/>
      </c>
      <c r="I2417" s="9">
        <f>IF(Occurrence!J2417&gt;0,Occurrence!J2417*$B$6,0)</f>
        <v/>
      </c>
      <c r="J2417" s="9">
        <f>IF(Occurrence!J2417&gt;0,MAX(0,(Occurrence!J2417-$D$4)*$B$7+$D$4*$B$6),0)</f>
        <v/>
      </c>
      <c r="K2417" s="9">
        <f>IF(Occurrence!K2417&gt;0,Occurrence!K2417*$B$6,0)</f>
        <v/>
      </c>
      <c r="L2417" s="9">
        <f>IF(Occurrence!K2417&gt;0,MAX(0,(Occurrence!K2417-$E$4)*$B$7+$E$4*$B$6),0)</f>
        <v/>
      </c>
      <c r="M2417" s="9">
        <f>Data!X2417+$B$11</f>
        <v/>
      </c>
      <c r="N2417" s="9">
        <f>(Data!X2417-$D$9)*$B$12+$D$9+$B$11</f>
        <v/>
      </c>
      <c r="O2417" s="9">
        <f>Data!Y2417+$B$11</f>
        <v/>
      </c>
      <c r="P2417" s="9">
        <f>(Data!Y2417-$E$9)*$B$12+$E$9+$B$11</f>
        <v/>
      </c>
    </row>
    <row r="2418">
      <c r="H2418" s="14">
        <f>Data!A2418</f>
        <v/>
      </c>
      <c r="I2418" s="9">
        <f>IF(Occurrence!J2418&gt;0,Occurrence!J2418*$B$6,0)</f>
        <v/>
      </c>
      <c r="J2418" s="9">
        <f>IF(Occurrence!J2418&gt;0,MAX(0,(Occurrence!J2418-$D$4)*$B$7+$D$4*$B$6),0)</f>
        <v/>
      </c>
      <c r="K2418" s="9">
        <f>IF(Occurrence!K2418&gt;0,Occurrence!K2418*$B$6,0)</f>
        <v/>
      </c>
      <c r="L2418" s="9">
        <f>IF(Occurrence!K2418&gt;0,MAX(0,(Occurrence!K2418-$E$4)*$B$7+$E$4*$B$6),0)</f>
        <v/>
      </c>
      <c r="M2418" s="9">
        <f>Data!X2418+$B$11</f>
        <v/>
      </c>
      <c r="N2418" s="9">
        <f>(Data!X2418-$D$9)*$B$12+$D$9+$B$11</f>
        <v/>
      </c>
      <c r="O2418" s="9">
        <f>Data!Y2418+$B$11</f>
        <v/>
      </c>
      <c r="P2418" s="9">
        <f>(Data!Y2418-$E$9)*$B$12+$E$9+$B$11</f>
        <v/>
      </c>
    </row>
    <row r="2419">
      <c r="H2419" s="14">
        <f>Data!A2419</f>
        <v/>
      </c>
      <c r="I2419" s="9">
        <f>IF(Occurrence!J2419&gt;0,Occurrence!J2419*$B$6,0)</f>
        <v/>
      </c>
      <c r="J2419" s="9">
        <f>IF(Occurrence!J2419&gt;0,MAX(0,(Occurrence!J2419-$D$4)*$B$7+$D$4*$B$6),0)</f>
        <v/>
      </c>
      <c r="K2419" s="9">
        <f>IF(Occurrence!K2419&gt;0,Occurrence!K2419*$B$6,0)</f>
        <v/>
      </c>
      <c r="L2419" s="9">
        <f>IF(Occurrence!K2419&gt;0,MAX(0,(Occurrence!K2419-$E$4)*$B$7+$E$4*$B$6),0)</f>
        <v/>
      </c>
      <c r="M2419" s="9">
        <f>Data!X2419+$B$11</f>
        <v/>
      </c>
      <c r="N2419" s="9">
        <f>(Data!X2419-$D$9)*$B$12+$D$9+$B$11</f>
        <v/>
      </c>
      <c r="O2419" s="9">
        <f>Data!Y2419+$B$11</f>
        <v/>
      </c>
      <c r="P2419" s="9">
        <f>(Data!Y2419-$E$9)*$B$12+$E$9+$B$11</f>
        <v/>
      </c>
    </row>
    <row r="2420">
      <c r="H2420" s="14">
        <f>Data!A2420</f>
        <v/>
      </c>
      <c r="I2420" s="9">
        <f>IF(Occurrence!J2420&gt;0,Occurrence!J2420*$B$6,0)</f>
        <v/>
      </c>
      <c r="J2420" s="9">
        <f>IF(Occurrence!J2420&gt;0,MAX(0,(Occurrence!J2420-$D$4)*$B$7+$D$4*$B$6),0)</f>
        <v/>
      </c>
      <c r="K2420" s="9">
        <f>IF(Occurrence!K2420&gt;0,Occurrence!K2420*$B$6,0)</f>
        <v/>
      </c>
      <c r="L2420" s="9">
        <f>IF(Occurrence!K2420&gt;0,MAX(0,(Occurrence!K2420-$E$4)*$B$7+$E$4*$B$6),0)</f>
        <v/>
      </c>
      <c r="M2420" s="9">
        <f>Data!X2420+$B$11</f>
        <v/>
      </c>
      <c r="N2420" s="9">
        <f>(Data!X2420-$D$9)*$B$12+$D$9+$B$11</f>
        <v/>
      </c>
      <c r="O2420" s="9">
        <f>Data!Y2420+$B$11</f>
        <v/>
      </c>
      <c r="P2420" s="9">
        <f>(Data!Y2420-$E$9)*$B$12+$E$9+$B$11</f>
        <v/>
      </c>
    </row>
    <row r="2421">
      <c r="H2421" s="14">
        <f>Data!A2421</f>
        <v/>
      </c>
      <c r="I2421" s="9">
        <f>IF(Occurrence!J2421&gt;0,Occurrence!J2421*$B$6,0)</f>
        <v/>
      </c>
      <c r="J2421" s="9">
        <f>IF(Occurrence!J2421&gt;0,MAX(0,(Occurrence!J2421-$D$4)*$B$7+$D$4*$B$6),0)</f>
        <v/>
      </c>
      <c r="K2421" s="9">
        <f>IF(Occurrence!K2421&gt;0,Occurrence!K2421*$B$6,0)</f>
        <v/>
      </c>
      <c r="L2421" s="9">
        <f>IF(Occurrence!K2421&gt;0,MAX(0,(Occurrence!K2421-$E$4)*$B$7+$E$4*$B$6),0)</f>
        <v/>
      </c>
      <c r="M2421" s="9">
        <f>Data!X2421+$B$11</f>
        <v/>
      </c>
      <c r="N2421" s="9">
        <f>(Data!X2421-$D$9)*$B$12+$D$9+$B$11</f>
        <v/>
      </c>
      <c r="O2421" s="9">
        <f>Data!Y2421+$B$11</f>
        <v/>
      </c>
      <c r="P2421" s="9">
        <f>(Data!Y2421-$E$9)*$B$12+$E$9+$B$11</f>
        <v/>
      </c>
    </row>
    <row r="2422">
      <c r="H2422" s="14">
        <f>Data!A2422</f>
        <v/>
      </c>
      <c r="I2422" s="9">
        <f>IF(Occurrence!J2422&gt;0,Occurrence!J2422*$B$6,0)</f>
        <v/>
      </c>
      <c r="J2422" s="9">
        <f>IF(Occurrence!J2422&gt;0,MAX(0,(Occurrence!J2422-$D$4)*$B$7+$D$4*$B$6),0)</f>
        <v/>
      </c>
      <c r="K2422" s="9">
        <f>IF(Occurrence!K2422&gt;0,Occurrence!K2422*$B$6,0)</f>
        <v/>
      </c>
      <c r="L2422" s="9">
        <f>IF(Occurrence!K2422&gt;0,MAX(0,(Occurrence!K2422-$E$4)*$B$7+$E$4*$B$6),0)</f>
        <v/>
      </c>
      <c r="M2422" s="9">
        <f>Data!X2422+$B$11</f>
        <v/>
      </c>
      <c r="N2422" s="9">
        <f>(Data!X2422-$D$9)*$B$12+$D$9+$B$11</f>
        <v/>
      </c>
      <c r="O2422" s="9">
        <f>Data!Y2422+$B$11</f>
        <v/>
      </c>
      <c r="P2422" s="9">
        <f>(Data!Y2422-$E$9)*$B$12+$E$9+$B$11</f>
        <v/>
      </c>
    </row>
    <row r="2423">
      <c r="H2423" s="14">
        <f>Data!A2423</f>
        <v/>
      </c>
      <c r="I2423" s="9">
        <f>IF(Occurrence!J2423&gt;0,Occurrence!J2423*$B$6,0)</f>
        <v/>
      </c>
      <c r="J2423" s="9">
        <f>IF(Occurrence!J2423&gt;0,MAX(0,(Occurrence!J2423-$D$4)*$B$7+$D$4*$B$6),0)</f>
        <v/>
      </c>
      <c r="K2423" s="9">
        <f>IF(Occurrence!K2423&gt;0,Occurrence!K2423*$B$6,0)</f>
        <v/>
      </c>
      <c r="L2423" s="9">
        <f>IF(Occurrence!K2423&gt;0,MAX(0,(Occurrence!K2423-$E$4)*$B$7+$E$4*$B$6),0)</f>
        <v/>
      </c>
      <c r="M2423" s="9">
        <f>Data!X2423+$B$11</f>
        <v/>
      </c>
      <c r="N2423" s="9">
        <f>(Data!X2423-$D$9)*$B$12+$D$9+$B$11</f>
        <v/>
      </c>
      <c r="O2423" s="9">
        <f>Data!Y2423+$B$11</f>
        <v/>
      </c>
      <c r="P2423" s="9">
        <f>(Data!Y2423-$E$9)*$B$12+$E$9+$B$11</f>
        <v/>
      </c>
    </row>
    <row r="2424">
      <c r="H2424" s="14">
        <f>Data!A2424</f>
        <v/>
      </c>
      <c r="I2424" s="9">
        <f>IF(Occurrence!J2424&gt;0,Occurrence!J2424*$B$6,0)</f>
        <v/>
      </c>
      <c r="J2424" s="9">
        <f>IF(Occurrence!J2424&gt;0,MAX(0,(Occurrence!J2424-$D$4)*$B$7+$D$4*$B$6),0)</f>
        <v/>
      </c>
      <c r="K2424" s="9">
        <f>IF(Occurrence!K2424&gt;0,Occurrence!K2424*$B$6,0)</f>
        <v/>
      </c>
      <c r="L2424" s="9">
        <f>IF(Occurrence!K2424&gt;0,MAX(0,(Occurrence!K2424-$E$4)*$B$7+$E$4*$B$6),0)</f>
        <v/>
      </c>
      <c r="M2424" s="9">
        <f>Data!X2424+$B$11</f>
        <v/>
      </c>
      <c r="N2424" s="9">
        <f>(Data!X2424-$D$9)*$B$12+$D$9+$B$11</f>
        <v/>
      </c>
      <c r="O2424" s="9">
        <f>Data!Y2424+$B$11</f>
        <v/>
      </c>
      <c r="P2424" s="9">
        <f>(Data!Y2424-$E$9)*$B$12+$E$9+$B$11</f>
        <v/>
      </c>
    </row>
    <row r="2425">
      <c r="H2425" s="14">
        <f>Data!A2425</f>
        <v/>
      </c>
      <c r="I2425" s="9">
        <f>IF(Occurrence!J2425&gt;0,Occurrence!J2425*$B$6,0)</f>
        <v/>
      </c>
      <c r="J2425" s="9">
        <f>IF(Occurrence!J2425&gt;0,MAX(0,(Occurrence!J2425-$D$4)*$B$7+$D$4*$B$6),0)</f>
        <v/>
      </c>
      <c r="K2425" s="9">
        <f>IF(Occurrence!K2425&gt;0,Occurrence!K2425*$B$6,0)</f>
        <v/>
      </c>
      <c r="L2425" s="9">
        <f>IF(Occurrence!K2425&gt;0,MAX(0,(Occurrence!K2425-$E$4)*$B$7+$E$4*$B$6),0)</f>
        <v/>
      </c>
      <c r="M2425" s="9">
        <f>Data!X2425+$B$11</f>
        <v/>
      </c>
      <c r="N2425" s="9">
        <f>(Data!X2425-$D$9)*$B$12+$D$9+$B$11</f>
        <v/>
      </c>
      <c r="O2425" s="9">
        <f>Data!Y2425+$B$11</f>
        <v/>
      </c>
      <c r="P2425" s="9">
        <f>(Data!Y2425-$E$9)*$B$12+$E$9+$B$11</f>
        <v/>
      </c>
    </row>
    <row r="2426">
      <c r="H2426" s="14">
        <f>Data!A2426</f>
        <v/>
      </c>
      <c r="I2426" s="9">
        <f>IF(Occurrence!J2426&gt;0,Occurrence!J2426*$B$6,0)</f>
        <v/>
      </c>
      <c r="J2426" s="9">
        <f>IF(Occurrence!J2426&gt;0,MAX(0,(Occurrence!J2426-$D$4)*$B$7+$D$4*$B$6),0)</f>
        <v/>
      </c>
      <c r="K2426" s="9">
        <f>IF(Occurrence!K2426&gt;0,Occurrence!K2426*$B$6,0)</f>
        <v/>
      </c>
      <c r="L2426" s="9">
        <f>IF(Occurrence!K2426&gt;0,MAX(0,(Occurrence!K2426-$E$4)*$B$7+$E$4*$B$6),0)</f>
        <v/>
      </c>
      <c r="M2426" s="9">
        <f>Data!X2426+$B$11</f>
        <v/>
      </c>
      <c r="N2426" s="9">
        <f>(Data!X2426-$D$9)*$B$12+$D$9+$B$11</f>
        <v/>
      </c>
      <c r="O2426" s="9">
        <f>Data!Y2426+$B$11</f>
        <v/>
      </c>
      <c r="P2426" s="9">
        <f>(Data!Y2426-$E$9)*$B$12+$E$9+$B$11</f>
        <v/>
      </c>
    </row>
    <row r="2427">
      <c r="H2427" s="14">
        <f>Data!A2427</f>
        <v/>
      </c>
      <c r="I2427" s="9">
        <f>IF(Occurrence!J2427&gt;0,Occurrence!J2427*$B$6,0)</f>
        <v/>
      </c>
      <c r="J2427" s="9">
        <f>IF(Occurrence!J2427&gt;0,MAX(0,(Occurrence!J2427-$D$4)*$B$7+$D$4*$B$6),0)</f>
        <v/>
      </c>
      <c r="K2427" s="9">
        <f>IF(Occurrence!K2427&gt;0,Occurrence!K2427*$B$6,0)</f>
        <v/>
      </c>
      <c r="L2427" s="9">
        <f>IF(Occurrence!K2427&gt;0,MAX(0,(Occurrence!K2427-$E$4)*$B$7+$E$4*$B$6),0)</f>
        <v/>
      </c>
      <c r="M2427" s="9">
        <f>Data!X2427+$B$11</f>
        <v/>
      </c>
      <c r="N2427" s="9">
        <f>(Data!X2427-$D$9)*$B$12+$D$9+$B$11</f>
        <v/>
      </c>
      <c r="O2427" s="9">
        <f>Data!Y2427+$B$11</f>
        <v/>
      </c>
      <c r="P2427" s="9">
        <f>(Data!Y2427-$E$9)*$B$12+$E$9+$B$11</f>
        <v/>
      </c>
    </row>
    <row r="2428">
      <c r="H2428" s="14">
        <f>Data!A2428</f>
        <v/>
      </c>
      <c r="I2428" s="9">
        <f>IF(Occurrence!J2428&gt;0,Occurrence!J2428*$B$6,0)</f>
        <v/>
      </c>
      <c r="J2428" s="9">
        <f>IF(Occurrence!J2428&gt;0,MAX(0,(Occurrence!J2428-$D$4)*$B$7+$D$4*$B$6),0)</f>
        <v/>
      </c>
      <c r="K2428" s="9">
        <f>IF(Occurrence!K2428&gt;0,Occurrence!K2428*$B$6,0)</f>
        <v/>
      </c>
      <c r="L2428" s="9">
        <f>IF(Occurrence!K2428&gt;0,MAX(0,(Occurrence!K2428-$E$4)*$B$7+$E$4*$B$6),0)</f>
        <v/>
      </c>
      <c r="M2428" s="9">
        <f>Data!X2428+$B$11</f>
        <v/>
      </c>
      <c r="N2428" s="9">
        <f>(Data!X2428-$D$9)*$B$12+$D$9+$B$11</f>
        <v/>
      </c>
      <c r="O2428" s="9">
        <f>Data!Y2428+$B$11</f>
        <v/>
      </c>
      <c r="P2428" s="9">
        <f>(Data!Y2428-$E$9)*$B$12+$E$9+$B$11</f>
        <v/>
      </c>
    </row>
    <row r="2429">
      <c r="H2429" s="14">
        <f>Data!A2429</f>
        <v/>
      </c>
      <c r="I2429" s="9">
        <f>IF(Occurrence!J2429&gt;0,Occurrence!J2429*$B$6,0)</f>
        <v/>
      </c>
      <c r="J2429" s="9">
        <f>IF(Occurrence!J2429&gt;0,MAX(0,(Occurrence!J2429-$D$4)*$B$7+$D$4*$B$6),0)</f>
        <v/>
      </c>
      <c r="K2429" s="9">
        <f>IF(Occurrence!K2429&gt;0,Occurrence!K2429*$B$6,0)</f>
        <v/>
      </c>
      <c r="L2429" s="9">
        <f>IF(Occurrence!K2429&gt;0,MAX(0,(Occurrence!K2429-$E$4)*$B$7+$E$4*$B$6),0)</f>
        <v/>
      </c>
      <c r="M2429" s="9">
        <f>Data!X2429+$B$11</f>
        <v/>
      </c>
      <c r="N2429" s="9">
        <f>(Data!X2429-$D$9)*$B$12+$D$9+$B$11</f>
        <v/>
      </c>
      <c r="O2429" s="9">
        <f>Data!Y2429+$B$11</f>
        <v/>
      </c>
      <c r="P2429" s="9">
        <f>(Data!Y2429-$E$9)*$B$12+$E$9+$B$11</f>
        <v/>
      </c>
    </row>
    <row r="2430">
      <c r="H2430" s="14">
        <f>Data!A2430</f>
        <v/>
      </c>
      <c r="I2430" s="9">
        <f>IF(Occurrence!J2430&gt;0,Occurrence!J2430*$B$6,0)</f>
        <v/>
      </c>
      <c r="J2430" s="9">
        <f>IF(Occurrence!J2430&gt;0,MAX(0,(Occurrence!J2430-$D$4)*$B$7+$D$4*$B$6),0)</f>
        <v/>
      </c>
      <c r="K2430" s="9">
        <f>IF(Occurrence!K2430&gt;0,Occurrence!K2430*$B$6,0)</f>
        <v/>
      </c>
      <c r="L2430" s="9">
        <f>IF(Occurrence!K2430&gt;0,MAX(0,(Occurrence!K2430-$E$4)*$B$7+$E$4*$B$6),0)</f>
        <v/>
      </c>
      <c r="M2430" s="9">
        <f>Data!X2430+$B$11</f>
        <v/>
      </c>
      <c r="N2430" s="9">
        <f>(Data!X2430-$D$9)*$B$12+$D$9+$B$11</f>
        <v/>
      </c>
      <c r="O2430" s="9">
        <f>Data!Y2430+$B$11</f>
        <v/>
      </c>
      <c r="P2430" s="9">
        <f>(Data!Y2430-$E$9)*$B$12+$E$9+$B$11</f>
        <v/>
      </c>
    </row>
    <row r="2431">
      <c r="H2431" s="14">
        <f>Data!A2431</f>
        <v/>
      </c>
      <c r="I2431" s="9">
        <f>IF(Occurrence!J2431&gt;0,Occurrence!J2431*$B$6,0)</f>
        <v/>
      </c>
      <c r="J2431" s="9">
        <f>IF(Occurrence!J2431&gt;0,MAX(0,(Occurrence!J2431-$D$4)*$B$7+$D$4*$B$6),0)</f>
        <v/>
      </c>
      <c r="K2431" s="9">
        <f>IF(Occurrence!K2431&gt;0,Occurrence!K2431*$B$6,0)</f>
        <v/>
      </c>
      <c r="L2431" s="9">
        <f>IF(Occurrence!K2431&gt;0,MAX(0,(Occurrence!K2431-$E$4)*$B$7+$E$4*$B$6),0)</f>
        <v/>
      </c>
      <c r="M2431" s="9">
        <f>Data!X2431+$B$11</f>
        <v/>
      </c>
      <c r="N2431" s="9">
        <f>(Data!X2431-$D$9)*$B$12+$D$9+$B$11</f>
        <v/>
      </c>
      <c r="O2431" s="9">
        <f>Data!Y2431+$B$11</f>
        <v/>
      </c>
      <c r="P2431" s="9">
        <f>(Data!Y2431-$E$9)*$B$12+$E$9+$B$11</f>
        <v/>
      </c>
    </row>
    <row r="2432">
      <c r="H2432" s="14">
        <f>Data!A2432</f>
        <v/>
      </c>
      <c r="I2432" s="9">
        <f>IF(Occurrence!J2432&gt;0,Occurrence!J2432*$B$6,0)</f>
        <v/>
      </c>
      <c r="J2432" s="9">
        <f>IF(Occurrence!J2432&gt;0,MAX(0,(Occurrence!J2432-$D$4)*$B$7+$D$4*$B$6),0)</f>
        <v/>
      </c>
      <c r="K2432" s="9">
        <f>IF(Occurrence!K2432&gt;0,Occurrence!K2432*$B$6,0)</f>
        <v/>
      </c>
      <c r="L2432" s="9">
        <f>IF(Occurrence!K2432&gt;0,MAX(0,(Occurrence!K2432-$E$4)*$B$7+$E$4*$B$6),0)</f>
        <v/>
      </c>
      <c r="M2432" s="9">
        <f>Data!X2432+$B$11</f>
        <v/>
      </c>
      <c r="N2432" s="9">
        <f>(Data!X2432-$D$9)*$B$12+$D$9+$B$11</f>
        <v/>
      </c>
      <c r="O2432" s="9">
        <f>Data!Y2432+$B$11</f>
        <v/>
      </c>
      <c r="P2432" s="9">
        <f>(Data!Y2432-$E$9)*$B$12+$E$9+$B$11</f>
        <v/>
      </c>
    </row>
    <row r="2433">
      <c r="H2433" s="14">
        <f>Data!A2433</f>
        <v/>
      </c>
      <c r="I2433" s="9">
        <f>IF(Occurrence!J2433&gt;0,Occurrence!J2433*$B$6,0)</f>
        <v/>
      </c>
      <c r="J2433" s="9">
        <f>IF(Occurrence!J2433&gt;0,MAX(0,(Occurrence!J2433-$D$4)*$B$7+$D$4*$B$6),0)</f>
        <v/>
      </c>
      <c r="K2433" s="9">
        <f>IF(Occurrence!K2433&gt;0,Occurrence!K2433*$B$6,0)</f>
        <v/>
      </c>
      <c r="L2433" s="9">
        <f>IF(Occurrence!K2433&gt;0,MAX(0,(Occurrence!K2433-$E$4)*$B$7+$E$4*$B$6),0)</f>
        <v/>
      </c>
      <c r="M2433" s="9">
        <f>Data!X2433+$B$11</f>
        <v/>
      </c>
      <c r="N2433" s="9">
        <f>(Data!X2433-$D$9)*$B$12+$D$9+$B$11</f>
        <v/>
      </c>
      <c r="O2433" s="9">
        <f>Data!Y2433+$B$11</f>
        <v/>
      </c>
      <c r="P2433" s="9">
        <f>(Data!Y2433-$E$9)*$B$12+$E$9+$B$11</f>
        <v/>
      </c>
    </row>
    <row r="2434">
      <c r="H2434" s="14">
        <f>Data!A2434</f>
        <v/>
      </c>
      <c r="I2434" s="9">
        <f>IF(Occurrence!J2434&gt;0,Occurrence!J2434*$B$6,0)</f>
        <v/>
      </c>
      <c r="J2434" s="9">
        <f>IF(Occurrence!J2434&gt;0,MAX(0,(Occurrence!J2434-$D$4)*$B$7+$D$4*$B$6),0)</f>
        <v/>
      </c>
      <c r="K2434" s="9">
        <f>IF(Occurrence!K2434&gt;0,Occurrence!K2434*$B$6,0)</f>
        <v/>
      </c>
      <c r="L2434" s="9">
        <f>IF(Occurrence!K2434&gt;0,MAX(0,(Occurrence!K2434-$E$4)*$B$7+$E$4*$B$6),0)</f>
        <v/>
      </c>
      <c r="M2434" s="9">
        <f>Data!X2434+$B$11</f>
        <v/>
      </c>
      <c r="N2434" s="9">
        <f>(Data!X2434-$D$9)*$B$12+$D$9+$B$11</f>
        <v/>
      </c>
      <c r="O2434" s="9">
        <f>Data!Y2434+$B$11</f>
        <v/>
      </c>
      <c r="P2434" s="9">
        <f>(Data!Y2434-$E$9)*$B$12+$E$9+$B$11</f>
        <v/>
      </c>
    </row>
    <row r="2435">
      <c r="H2435" s="14">
        <f>Data!A2435</f>
        <v/>
      </c>
      <c r="I2435" s="9">
        <f>IF(Occurrence!J2435&gt;0,Occurrence!J2435*$B$6,0)</f>
        <v/>
      </c>
      <c r="J2435" s="9">
        <f>IF(Occurrence!J2435&gt;0,MAX(0,(Occurrence!J2435-$D$4)*$B$7+$D$4*$B$6),0)</f>
        <v/>
      </c>
      <c r="K2435" s="9">
        <f>IF(Occurrence!K2435&gt;0,Occurrence!K2435*$B$6,0)</f>
        <v/>
      </c>
      <c r="L2435" s="9">
        <f>IF(Occurrence!K2435&gt;0,MAX(0,(Occurrence!K2435-$E$4)*$B$7+$E$4*$B$6),0)</f>
        <v/>
      </c>
      <c r="M2435" s="9">
        <f>Data!X2435+$B$11</f>
        <v/>
      </c>
      <c r="N2435" s="9">
        <f>(Data!X2435-$D$9)*$B$12+$D$9+$B$11</f>
        <v/>
      </c>
      <c r="O2435" s="9">
        <f>Data!Y2435+$B$11</f>
        <v/>
      </c>
      <c r="P2435" s="9">
        <f>(Data!Y2435-$E$9)*$B$12+$E$9+$B$11</f>
        <v/>
      </c>
    </row>
    <row r="2436">
      <c r="H2436" s="14">
        <f>Data!A2436</f>
        <v/>
      </c>
      <c r="I2436" s="9">
        <f>IF(Occurrence!J2436&gt;0,Occurrence!J2436*$B$6,0)</f>
        <v/>
      </c>
      <c r="J2436" s="9">
        <f>IF(Occurrence!J2436&gt;0,MAX(0,(Occurrence!J2436-$D$4)*$B$7+$D$4*$B$6),0)</f>
        <v/>
      </c>
      <c r="K2436" s="9">
        <f>IF(Occurrence!K2436&gt;0,Occurrence!K2436*$B$6,0)</f>
        <v/>
      </c>
      <c r="L2436" s="9">
        <f>IF(Occurrence!K2436&gt;0,MAX(0,(Occurrence!K2436-$E$4)*$B$7+$E$4*$B$6),0)</f>
        <v/>
      </c>
      <c r="M2436" s="9">
        <f>Data!X2436+$B$11</f>
        <v/>
      </c>
      <c r="N2436" s="9">
        <f>(Data!X2436-$D$9)*$B$12+$D$9+$B$11</f>
        <v/>
      </c>
      <c r="O2436" s="9">
        <f>Data!Y2436+$B$11</f>
        <v/>
      </c>
      <c r="P2436" s="9">
        <f>(Data!Y2436-$E$9)*$B$12+$E$9+$B$11</f>
        <v/>
      </c>
    </row>
    <row r="2437">
      <c r="H2437" s="14">
        <f>Data!A2437</f>
        <v/>
      </c>
      <c r="I2437" s="9">
        <f>IF(Occurrence!J2437&gt;0,Occurrence!J2437*$B$6,0)</f>
        <v/>
      </c>
      <c r="J2437" s="9">
        <f>IF(Occurrence!J2437&gt;0,MAX(0,(Occurrence!J2437-$D$4)*$B$7+$D$4*$B$6),0)</f>
        <v/>
      </c>
      <c r="K2437" s="9">
        <f>IF(Occurrence!K2437&gt;0,Occurrence!K2437*$B$6,0)</f>
        <v/>
      </c>
      <c r="L2437" s="9">
        <f>IF(Occurrence!K2437&gt;0,MAX(0,(Occurrence!K2437-$E$4)*$B$7+$E$4*$B$6),0)</f>
        <v/>
      </c>
      <c r="M2437" s="9">
        <f>Data!X2437+$B$11</f>
        <v/>
      </c>
      <c r="N2437" s="9">
        <f>(Data!X2437-$D$9)*$B$12+$D$9+$B$11</f>
        <v/>
      </c>
      <c r="O2437" s="9">
        <f>Data!Y2437+$B$11</f>
        <v/>
      </c>
      <c r="P2437" s="9">
        <f>(Data!Y2437-$E$9)*$B$12+$E$9+$B$11</f>
        <v/>
      </c>
    </row>
    <row r="2438">
      <c r="H2438" s="14">
        <f>Data!A2438</f>
        <v/>
      </c>
      <c r="I2438" s="9">
        <f>IF(Occurrence!J2438&gt;0,Occurrence!J2438*$B$6,0)</f>
        <v/>
      </c>
      <c r="J2438" s="9">
        <f>IF(Occurrence!J2438&gt;0,MAX(0,(Occurrence!J2438-$D$4)*$B$7+$D$4*$B$6),0)</f>
        <v/>
      </c>
      <c r="K2438" s="9">
        <f>IF(Occurrence!K2438&gt;0,Occurrence!K2438*$B$6,0)</f>
        <v/>
      </c>
      <c r="L2438" s="9">
        <f>IF(Occurrence!K2438&gt;0,MAX(0,(Occurrence!K2438-$E$4)*$B$7+$E$4*$B$6),0)</f>
        <v/>
      </c>
      <c r="M2438" s="9">
        <f>Data!X2438+$B$11</f>
        <v/>
      </c>
      <c r="N2438" s="9">
        <f>(Data!X2438-$D$9)*$B$12+$D$9+$B$11</f>
        <v/>
      </c>
      <c r="O2438" s="9">
        <f>Data!Y2438+$B$11</f>
        <v/>
      </c>
      <c r="P2438" s="9">
        <f>(Data!Y2438-$E$9)*$B$12+$E$9+$B$11</f>
        <v/>
      </c>
    </row>
    <row r="2439">
      <c r="H2439" s="14">
        <f>Data!A2439</f>
        <v/>
      </c>
      <c r="I2439" s="9">
        <f>IF(Occurrence!J2439&gt;0,Occurrence!J2439*$B$6,0)</f>
        <v/>
      </c>
      <c r="J2439" s="9">
        <f>IF(Occurrence!J2439&gt;0,MAX(0,(Occurrence!J2439-$D$4)*$B$7+$D$4*$B$6),0)</f>
        <v/>
      </c>
      <c r="K2439" s="9">
        <f>IF(Occurrence!K2439&gt;0,Occurrence!K2439*$B$6,0)</f>
        <v/>
      </c>
      <c r="L2439" s="9">
        <f>IF(Occurrence!K2439&gt;0,MAX(0,(Occurrence!K2439-$E$4)*$B$7+$E$4*$B$6),0)</f>
        <v/>
      </c>
      <c r="M2439" s="9">
        <f>Data!X2439+$B$11</f>
        <v/>
      </c>
      <c r="N2439" s="9">
        <f>(Data!X2439-$D$9)*$B$12+$D$9+$B$11</f>
        <v/>
      </c>
      <c r="O2439" s="9">
        <f>Data!Y2439+$B$11</f>
        <v/>
      </c>
      <c r="P2439" s="9">
        <f>(Data!Y2439-$E$9)*$B$12+$E$9+$B$11</f>
        <v/>
      </c>
    </row>
    <row r="2440">
      <c r="H2440" s="14">
        <f>Data!A2440</f>
        <v/>
      </c>
      <c r="I2440" s="9">
        <f>IF(Occurrence!J2440&gt;0,Occurrence!J2440*$B$6,0)</f>
        <v/>
      </c>
      <c r="J2440" s="9">
        <f>IF(Occurrence!J2440&gt;0,MAX(0,(Occurrence!J2440-$D$4)*$B$7+$D$4*$B$6),0)</f>
        <v/>
      </c>
      <c r="K2440" s="9">
        <f>IF(Occurrence!K2440&gt;0,Occurrence!K2440*$B$6,0)</f>
        <v/>
      </c>
      <c r="L2440" s="9">
        <f>IF(Occurrence!K2440&gt;0,MAX(0,(Occurrence!K2440-$E$4)*$B$7+$E$4*$B$6),0)</f>
        <v/>
      </c>
      <c r="M2440" s="9">
        <f>Data!X2440+$B$11</f>
        <v/>
      </c>
      <c r="N2440" s="9">
        <f>(Data!X2440-$D$9)*$B$12+$D$9+$B$11</f>
        <v/>
      </c>
      <c r="O2440" s="9">
        <f>Data!Y2440+$B$11</f>
        <v/>
      </c>
      <c r="P2440" s="9">
        <f>(Data!Y2440-$E$9)*$B$12+$E$9+$B$11</f>
        <v/>
      </c>
    </row>
    <row r="2441">
      <c r="H2441" s="14">
        <f>Data!A2441</f>
        <v/>
      </c>
      <c r="I2441" s="9">
        <f>IF(Occurrence!J2441&gt;0,Occurrence!J2441*$B$6,0)</f>
        <v/>
      </c>
      <c r="J2441" s="9">
        <f>IF(Occurrence!J2441&gt;0,MAX(0,(Occurrence!J2441-$D$4)*$B$7+$D$4*$B$6),0)</f>
        <v/>
      </c>
      <c r="K2441" s="9">
        <f>IF(Occurrence!K2441&gt;0,Occurrence!K2441*$B$6,0)</f>
        <v/>
      </c>
      <c r="L2441" s="9">
        <f>IF(Occurrence!K2441&gt;0,MAX(0,(Occurrence!K2441-$E$4)*$B$7+$E$4*$B$6),0)</f>
        <v/>
      </c>
      <c r="M2441" s="9">
        <f>Data!X2441+$B$11</f>
        <v/>
      </c>
      <c r="N2441" s="9">
        <f>(Data!X2441-$D$9)*$B$12+$D$9+$B$11</f>
        <v/>
      </c>
      <c r="O2441" s="9">
        <f>Data!Y2441+$B$11</f>
        <v/>
      </c>
      <c r="P2441" s="9">
        <f>(Data!Y2441-$E$9)*$B$12+$E$9+$B$11</f>
        <v/>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G27"/>
  <sheetViews>
    <sheetView workbookViewId="0">
      <pane ySplit="4" topLeftCell="A5" activePane="bottomLeft" state="frozen"/>
      <selection pane="bottomLeft" activeCell="A1" sqref="A1"/>
    </sheetView>
  </sheetViews>
  <sheetFormatPr baseColWidth="8" defaultRowHeight="15"/>
  <cols>
    <col width="22" customWidth="1" min="1" max="1"/>
    <col width="24" customWidth="1" min="2" max="2"/>
    <col width="22" customWidth="1" min="3" max="3"/>
    <col width="22" customWidth="1" min="4" max="4"/>
    <col width="24" customWidth="1" min="5" max="5"/>
    <col width="38" customWidth="1" min="6" max="6"/>
    <col width="16" customWidth="1" min="7" max="7"/>
  </cols>
  <sheetData>
    <row r="1">
      <c r="A1" s="1" t="inlineStr">
        <is>
          <t>Quantile mapping by hand: 12 values</t>
        </is>
      </c>
    </row>
    <row r="2">
      <c r="A2" s="5" t="inlineStr">
        <is>
          <t>Pair the i-th smallest model value with the i-th smallest observed value, join the pairs by straight lines, and read the corrected value off this line. All values are made up (mm).</t>
        </is>
      </c>
    </row>
    <row r="3">
      <c r="D3" s="4" t="inlineStr">
        <is>
          <t>n =</t>
        </is>
      </c>
      <c r="E3" s="12">
        <f>COUNT(A5:A16)</f>
        <v/>
      </c>
    </row>
    <row r="4">
      <c r="A4" s="6" t="inlineStr">
        <is>
          <t>Obs wet-day rain (mm)</t>
        </is>
      </c>
      <c r="B4" s="6" t="inlineStr">
        <is>
          <t>Model wet-day rain (mm)</t>
        </is>
      </c>
      <c r="D4" s="6" t="inlineStr">
        <is>
          <t>rank k</t>
        </is>
      </c>
      <c r="E4" s="6" t="inlineStr">
        <is>
          <t>obs, sorted</t>
        </is>
      </c>
      <c r="F4" s="6" t="inlineStr">
        <is>
          <t>model, sorted</t>
        </is>
      </c>
      <c r="G4" s="6" t="inlineStr">
        <is>
          <t>probability p_k = (k-1)/(n-1)</t>
        </is>
      </c>
    </row>
    <row r="5">
      <c r="A5" s="22" t="n">
        <v>11.5</v>
      </c>
      <c r="B5" s="22" t="n">
        <v>4.1</v>
      </c>
      <c r="D5" s="11" t="n">
        <v>1</v>
      </c>
      <c r="E5" s="20">
        <f>SMALL($A$5:$A$16,D5)</f>
        <v/>
      </c>
      <c r="F5" s="20">
        <f>SMALL($B$5:$B$16,D5)</f>
        <v/>
      </c>
      <c r="G5" s="16">
        <f>(D5-1)/($E$3-1)</f>
        <v/>
      </c>
    </row>
    <row r="6">
      <c r="A6" s="22" t="n">
        <v>0.6</v>
      </c>
      <c r="B6" s="22" t="n">
        <v>1.4</v>
      </c>
      <c r="D6" s="11" t="n">
        <v>2</v>
      </c>
      <c r="E6" s="20">
        <f>SMALL($A$5:$A$16,D6)</f>
        <v/>
      </c>
      <c r="F6" s="20">
        <f>SMALL($B$5:$B$16,D6)</f>
        <v/>
      </c>
      <c r="G6" s="16">
        <f>(D6-1)/($E$3-1)</f>
        <v/>
      </c>
    </row>
    <row r="7">
      <c r="A7" s="22" t="n">
        <v>31</v>
      </c>
      <c r="B7" s="22" t="n">
        <v>9.5</v>
      </c>
      <c r="D7" s="11" t="n">
        <v>3</v>
      </c>
      <c r="E7" s="20">
        <f>SMALL($A$5:$A$16,D7)</f>
        <v/>
      </c>
      <c r="F7" s="20">
        <f>SMALL($B$5:$B$16,D7)</f>
        <v/>
      </c>
      <c r="G7" s="16">
        <f>(D7-1)/($E$3-1)</f>
        <v/>
      </c>
    </row>
    <row r="8">
      <c r="A8" s="22" t="n">
        <v>3.1</v>
      </c>
      <c r="B8" s="22" t="n">
        <v>2.2</v>
      </c>
      <c r="D8" s="11" t="n">
        <v>4</v>
      </c>
      <c r="E8" s="20">
        <f>SMALL($A$5:$A$16,D8)</f>
        <v/>
      </c>
      <c r="F8" s="20">
        <f>SMALL($B$5:$B$16,D8)</f>
        <v/>
      </c>
      <c r="G8" s="16">
        <f>(D8-1)/($E$3-1)</f>
        <v/>
      </c>
    </row>
    <row r="9">
      <c r="A9" s="22" t="n">
        <v>8.300000000000001</v>
      </c>
      <c r="B9" s="22" t="n">
        <v>6.3</v>
      </c>
      <c r="D9" s="11" t="n">
        <v>5</v>
      </c>
      <c r="E9" s="20">
        <f>SMALL($A$5:$A$16,D9)</f>
        <v/>
      </c>
      <c r="F9" s="20">
        <f>SMALL($B$5:$B$16,D9)</f>
        <v/>
      </c>
      <c r="G9" s="16">
        <f>(D9-1)/($E$3-1)</f>
        <v/>
      </c>
    </row>
    <row r="10">
      <c r="A10" s="22" t="n">
        <v>58</v>
      </c>
      <c r="B10" s="22" t="n">
        <v>14</v>
      </c>
      <c r="D10" s="11" t="n">
        <v>6</v>
      </c>
      <c r="E10" s="20">
        <f>SMALL($A$5:$A$16,D10)</f>
        <v/>
      </c>
      <c r="F10" s="20">
        <f>SMALL($B$5:$B$16,D10)</f>
        <v/>
      </c>
      <c r="G10" s="16">
        <f>(D10-1)/($E$3-1)</f>
        <v/>
      </c>
    </row>
    <row r="11">
      <c r="A11" s="22" t="n">
        <v>1.2</v>
      </c>
      <c r="B11" s="22" t="n">
        <v>1.1</v>
      </c>
      <c r="D11" s="11" t="n">
        <v>7</v>
      </c>
      <c r="E11" s="20">
        <f>SMALL($A$5:$A$16,D11)</f>
        <v/>
      </c>
      <c r="F11" s="20">
        <f>SMALL($B$5:$B$16,D11)</f>
        <v/>
      </c>
      <c r="G11" s="16">
        <f>(D11-1)/($E$3-1)</f>
        <v/>
      </c>
    </row>
    <row r="12">
      <c r="A12" s="22" t="n">
        <v>22.4</v>
      </c>
      <c r="B12" s="22" t="n">
        <v>5</v>
      </c>
      <c r="D12" s="11" t="n">
        <v>8</v>
      </c>
      <c r="E12" s="20">
        <f>SMALL($A$5:$A$16,D12)</f>
        <v/>
      </c>
      <c r="F12" s="20">
        <f>SMALL($B$5:$B$16,D12)</f>
        <v/>
      </c>
      <c r="G12" s="16">
        <f>(D12-1)/($E$3-1)</f>
        <v/>
      </c>
    </row>
    <row r="13">
      <c r="A13" s="22" t="n">
        <v>4.8</v>
      </c>
      <c r="B13" s="22" t="n">
        <v>2.8</v>
      </c>
      <c r="D13" s="11" t="n">
        <v>9</v>
      </c>
      <c r="E13" s="20">
        <f>SMALL($A$5:$A$16,D13)</f>
        <v/>
      </c>
      <c r="F13" s="20">
        <f>SMALL($B$5:$B$16,D13)</f>
        <v/>
      </c>
      <c r="G13" s="16">
        <f>(D13-1)/($E$3-1)</f>
        <v/>
      </c>
    </row>
    <row r="14">
      <c r="A14" s="22" t="n">
        <v>15</v>
      </c>
      <c r="B14" s="22" t="n">
        <v>7.7</v>
      </c>
      <c r="D14" s="11" t="n">
        <v>10</v>
      </c>
      <c r="E14" s="20">
        <f>SMALL($A$5:$A$16,D14)</f>
        <v/>
      </c>
      <c r="F14" s="20">
        <f>SMALL($B$5:$B$16,D14)</f>
        <v/>
      </c>
      <c r="G14" s="16">
        <f>(D14-1)/($E$3-1)</f>
        <v/>
      </c>
    </row>
    <row r="15">
      <c r="A15" s="22" t="n">
        <v>2.5</v>
      </c>
      <c r="B15" s="22" t="n">
        <v>1.9</v>
      </c>
      <c r="D15" s="11" t="n">
        <v>11</v>
      </c>
      <c r="E15" s="20">
        <f>SMALL($A$5:$A$16,D15)</f>
        <v/>
      </c>
      <c r="F15" s="20">
        <f>SMALL($B$5:$B$16,D15)</f>
        <v/>
      </c>
      <c r="G15" s="16">
        <f>(D15-1)/($E$3-1)</f>
        <v/>
      </c>
    </row>
    <row r="16">
      <c r="A16" s="22" t="n">
        <v>6</v>
      </c>
      <c r="B16" s="22" t="n">
        <v>3.4</v>
      </c>
      <c r="D16" s="11" t="n">
        <v>12</v>
      </c>
      <c r="E16" s="20">
        <f>SMALL($A$5:$A$16,D16)</f>
        <v/>
      </c>
      <c r="F16" s="20">
        <f>SMALL($B$5:$B$16,D16)</f>
        <v/>
      </c>
      <c r="G16" s="16">
        <f>(D16-1)/($E$3-1)</f>
        <v/>
      </c>
    </row>
    <row r="18">
      <c r="A18" s="4" t="inlineStr">
        <is>
          <t>Correct new model values</t>
        </is>
      </c>
    </row>
    <row r="19">
      <c r="A19" s="6" t="inlineStr">
        <is>
          <t>x, new model value (mm)</t>
        </is>
      </c>
      <c r="B19" s="6" t="inlineStr">
        <is>
          <t>i: last sorted model value &lt;= x</t>
        </is>
      </c>
      <c r="C19" s="6" t="inlineStr">
        <is>
          <t>p = model probability of x</t>
        </is>
      </c>
      <c r="D19" s="6" t="inlineStr">
        <is>
          <t>y, corrected (mm)</t>
        </is>
      </c>
      <c r="E19" s="6" t="inlineStr">
        <is>
          <t>check: PERCENTILE.INC(obs, p)</t>
        </is>
      </c>
      <c r="F19" s="6" t="inlineStr">
        <is>
          <t>rule used</t>
        </is>
      </c>
    </row>
    <row r="20">
      <c r="A20" s="22" t="n">
        <v>0.8</v>
      </c>
      <c r="B20" s="12">
        <f>IFERROR(MATCH(A20,$F$5:$F$16,1),0)</f>
        <v/>
      </c>
      <c r="C20" s="16">
        <f>IF(OR(B20=0,B20=$E$3),"outside range",(B20-1+(A20-INDEX($F$5:$F$16,B20))/(INDEX($F$5:$F$16,B20+1)-INDEX($F$5:$F$16,B20)))/($E$3-1))</f>
        <v/>
      </c>
      <c r="D20" s="23">
        <f>IF(B20=0,A20*$E$5/$F$5,IF(B20=$E$3,A20*INDEX($E$5:$E$16,$E$3)/INDEX($F$5:$F$16,$E$3),INDEX($E$5:$E$16,B20)+(A20-INDEX($F$5:$F$16,B20))/(INDEX($F$5:$F$16,B20+1)-INDEX($F$5:$F$16,B20))*(INDEX($E$5:$E$16,B20+1)-INDEX($E$5:$E$16,B20))))</f>
        <v/>
      </c>
      <c r="E20" s="9">
        <f>IF(ISNUMBER(C20),_xlfn.PERCENTILE.INC($A$5:$A$16,C20),"n/a")</f>
        <v/>
      </c>
      <c r="F20" s="7">
        <f>IF(B20=0,"below range: ratio of smallest pair",IF(B20=$E$3,"above range: ratio of largest pair","interpolate between neighbours"))</f>
        <v/>
      </c>
    </row>
    <row r="21">
      <c r="A21" s="22" t="n">
        <v>2.5</v>
      </c>
      <c r="B21" s="12">
        <f>IFERROR(MATCH(A21,$F$5:$F$16,1),0)</f>
        <v/>
      </c>
      <c r="C21" s="16">
        <f>IF(OR(B21=0,B21=$E$3),"outside range",(B21-1+(A21-INDEX($F$5:$F$16,B21))/(INDEX($F$5:$F$16,B21+1)-INDEX($F$5:$F$16,B21)))/($E$3-1))</f>
        <v/>
      </c>
      <c r="D21" s="23">
        <f>IF(B21=0,A21*$E$5/$F$5,IF(B21=$E$3,A21*INDEX($E$5:$E$16,$E$3)/INDEX($F$5:$F$16,$E$3),INDEX($E$5:$E$16,B21)+(A21-INDEX($F$5:$F$16,B21))/(INDEX($F$5:$F$16,B21+1)-INDEX($F$5:$F$16,B21))*(INDEX($E$5:$E$16,B21+1)-INDEX($E$5:$E$16,B21))))</f>
        <v/>
      </c>
      <c r="E21" s="9">
        <f>IF(ISNUMBER(C21),_xlfn.PERCENTILE.INC($A$5:$A$16,C21),"n/a")</f>
        <v/>
      </c>
      <c r="F21" s="7">
        <f>IF(B21=0,"below range: ratio of smallest pair",IF(B21=$E$3,"above range: ratio of largest pair","interpolate between neighbours"))</f>
        <v/>
      </c>
    </row>
    <row r="22">
      <c r="A22" s="22" t="n">
        <v>4.5</v>
      </c>
      <c r="B22" s="12">
        <f>IFERROR(MATCH(A22,$F$5:$F$16,1),0)</f>
        <v/>
      </c>
      <c r="C22" s="16">
        <f>IF(OR(B22=0,B22=$E$3),"outside range",(B22-1+(A22-INDEX($F$5:$F$16,B22))/(INDEX($F$5:$F$16,B22+1)-INDEX($F$5:$F$16,B22)))/($E$3-1))</f>
        <v/>
      </c>
      <c r="D22" s="23">
        <f>IF(B22=0,A22*$E$5/$F$5,IF(B22=$E$3,A22*INDEX($E$5:$E$16,$E$3)/INDEX($F$5:$F$16,$E$3),INDEX($E$5:$E$16,B22)+(A22-INDEX($F$5:$F$16,B22))/(INDEX($F$5:$F$16,B22+1)-INDEX($F$5:$F$16,B22))*(INDEX($E$5:$E$16,B22+1)-INDEX($E$5:$E$16,B22))))</f>
        <v/>
      </c>
      <c r="E22" s="9">
        <f>IF(ISNUMBER(C22),_xlfn.PERCENTILE.INC($A$5:$A$16,C22),"n/a")</f>
        <v/>
      </c>
      <c r="F22" s="7">
        <f>IF(B22=0,"below range: ratio of smallest pair",IF(B22=$E$3,"above range: ratio of largest pair","interpolate between neighbours"))</f>
        <v/>
      </c>
    </row>
    <row r="23">
      <c r="A23" s="22" t="n">
        <v>7</v>
      </c>
      <c r="B23" s="12">
        <f>IFERROR(MATCH(A23,$F$5:$F$16,1),0)</f>
        <v/>
      </c>
      <c r="C23" s="16">
        <f>IF(OR(B23=0,B23=$E$3),"outside range",(B23-1+(A23-INDEX($F$5:$F$16,B23))/(INDEX($F$5:$F$16,B23+1)-INDEX($F$5:$F$16,B23)))/($E$3-1))</f>
        <v/>
      </c>
      <c r="D23" s="23">
        <f>IF(B23=0,A23*$E$5/$F$5,IF(B23=$E$3,A23*INDEX($E$5:$E$16,$E$3)/INDEX($F$5:$F$16,$E$3),INDEX($E$5:$E$16,B23)+(A23-INDEX($F$5:$F$16,B23))/(INDEX($F$5:$F$16,B23+1)-INDEX($F$5:$F$16,B23))*(INDEX($E$5:$E$16,B23+1)-INDEX($E$5:$E$16,B23))))</f>
        <v/>
      </c>
      <c r="E23" s="9">
        <f>IF(ISNUMBER(C23),_xlfn.PERCENTILE.INC($A$5:$A$16,C23),"n/a")</f>
        <v/>
      </c>
      <c r="F23" s="7">
        <f>IF(B23=0,"below range: ratio of smallest pair",IF(B23=$E$3,"above range: ratio of largest pair","interpolate between neighbours"))</f>
        <v/>
      </c>
    </row>
    <row r="24">
      <c r="A24" s="22" t="n">
        <v>12</v>
      </c>
      <c r="B24" s="12">
        <f>IFERROR(MATCH(A24,$F$5:$F$16,1),0)</f>
        <v/>
      </c>
      <c r="C24" s="16">
        <f>IF(OR(B24=0,B24=$E$3),"outside range",(B24-1+(A24-INDEX($F$5:$F$16,B24))/(INDEX($F$5:$F$16,B24+1)-INDEX($F$5:$F$16,B24)))/($E$3-1))</f>
        <v/>
      </c>
      <c r="D24" s="23">
        <f>IF(B24=0,A24*$E$5/$F$5,IF(B24=$E$3,A24*INDEX($E$5:$E$16,$E$3)/INDEX($F$5:$F$16,$E$3),INDEX($E$5:$E$16,B24)+(A24-INDEX($F$5:$F$16,B24))/(INDEX($F$5:$F$16,B24+1)-INDEX($F$5:$F$16,B24))*(INDEX($E$5:$E$16,B24+1)-INDEX($E$5:$E$16,B24))))</f>
        <v/>
      </c>
      <c r="E24" s="9">
        <f>IF(ISNUMBER(C24),_xlfn.PERCENTILE.INC($A$5:$A$16,C24),"n/a")</f>
        <v/>
      </c>
      <c r="F24" s="7">
        <f>IF(B24=0,"below range: ratio of smallest pair",IF(B24=$E$3,"above range: ratio of largest pair","interpolate between neighbours"))</f>
        <v/>
      </c>
    </row>
    <row r="25">
      <c r="A25" s="22" t="n">
        <v>20</v>
      </c>
      <c r="B25" s="12">
        <f>IFERROR(MATCH(A25,$F$5:$F$16,1),0)</f>
        <v/>
      </c>
      <c r="C25" s="16">
        <f>IF(OR(B25=0,B25=$E$3),"outside range",(B25-1+(A25-INDEX($F$5:$F$16,B25))/(INDEX($F$5:$F$16,B25+1)-INDEX($F$5:$F$16,B25)))/($E$3-1))</f>
        <v/>
      </c>
      <c r="D25" s="23">
        <f>IF(B25=0,A25*$E$5/$F$5,IF(B25=$E$3,A25*INDEX($E$5:$E$16,$E$3)/INDEX($F$5:$F$16,$E$3),INDEX($E$5:$E$16,B25)+(A25-INDEX($F$5:$F$16,B25))/(INDEX($F$5:$F$16,B25+1)-INDEX($F$5:$F$16,B25))*(INDEX($E$5:$E$16,B25+1)-INDEX($E$5:$E$16,B25))))</f>
        <v/>
      </c>
      <c r="E25" s="9">
        <f>IF(ISNUMBER(C25),_xlfn.PERCENTILE.INC($A$5:$A$16,C25),"n/a")</f>
        <v/>
      </c>
      <c r="F25" s="7">
        <f>IF(B25=0,"below range: ratio of smallest pair",IF(B25=$E$3,"above range: ratio of largest pair","interpolate between neighbours"))</f>
        <v/>
      </c>
    </row>
    <row r="27">
      <c r="A27" s="5" t="inlineStr">
        <is>
          <t>Example: x = 4.5 lies between the 7th (4.1) and 8th (5.0) sorted model values, so it is 0.44 of the way from the 7th to the 8th; the corrected value is the same fraction of the way from the 7th to the 8th sorted observation.</t>
        </is>
      </c>
    </row>
  </sheetData>
  <pageMargins left="0.75" right="0.75" top="1" bottom="1" header="0.5" footer="0.5"/>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P244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6" customWidth="1" min="3" max="3"/>
    <col width="8"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ht="42" customHeight="1">
      <c r="A1" s="1" t="inlineStr">
        <is>
          <t>Parametric quantile mapping: gamma (rain) and normal (temperature)</t>
        </is>
      </c>
      <c r="H1" s="6" t="inlineStr">
        <is>
          <t>day</t>
        </is>
      </c>
      <c r="I1" s="6" t="inlineStr">
        <is>
          <t>rain val: F_mod(x)</t>
        </is>
      </c>
      <c r="J1" s="6" t="inlineStr">
        <is>
          <t>rain val: y</t>
        </is>
      </c>
      <c r="K1" s="6" t="inlineStr">
        <is>
          <t>rain fut: F_mod(x)</t>
        </is>
      </c>
      <c r="L1" s="6" t="inlineStr">
        <is>
          <t>rain fut: y</t>
        </is>
      </c>
      <c r="M1" s="6" t="inlineStr">
        <is>
          <t>temp val: F_mod(x)</t>
        </is>
      </c>
      <c r="N1" s="6" t="inlineStr">
        <is>
          <t>temp val: y</t>
        </is>
      </c>
      <c r="O1" s="6" t="inlineStr">
        <is>
          <t>temp fut: F_mod(x)</t>
        </is>
      </c>
      <c r="P1" s="6" t="inlineStr">
        <is>
          <t>temp fut: y</t>
        </is>
      </c>
    </row>
    <row r="2">
      <c r="A2" s="5" t="inlineStr">
        <is>
          <t>Fit by moments on the calibration period: k = m^2/s^2, theta = s^2/m. Then y = F_obs^-1( F_mod(x) ) = GAMMA.INV( GAMMA.DIST(x, k_mod, theta_mod, TRUE), k_obs, theta_obs ).</t>
        </is>
      </c>
      <c r="H2" s="14">
        <f>Data!A2</f>
        <v/>
      </c>
      <c r="I2" s="24">
        <f>IF(Occurrence!J2&gt;0,_xlfn.GAMMA.DIST(Occurrence!J2,$C$6,$C$7,TRUE),0)</f>
        <v/>
      </c>
      <c r="J2" s="9">
        <f>IF(Occurrence!J2&gt;0,_xlfn.GAMMA.INV(I2,$B$6,$B$7),0)</f>
        <v/>
      </c>
      <c r="K2" s="24">
        <f>IF(Occurrence!K2&gt;0,_xlfn.GAMMA.DIST(Occurrence!K2,$C$6,$C$7,TRUE),0)</f>
        <v/>
      </c>
      <c r="L2" s="9">
        <f>IF(Occurrence!K2&gt;0,_xlfn.GAMMA.INV(K2,$B$6,$B$7),0)</f>
        <v/>
      </c>
      <c r="M2" s="24">
        <f>_xlfn.NORM.DIST(Data!X2,$C$9,$C$10,TRUE)</f>
        <v/>
      </c>
      <c r="N2" s="9">
        <f>_xlfn.NORM.INV(M2,$B$9,$B$10)</f>
        <v/>
      </c>
      <c r="O2" s="24">
        <f>_xlfn.NORM.DIST(Data!Y2,$C$9,$C$10,TRUE)</f>
        <v/>
      </c>
      <c r="P2" s="9">
        <f>_xlfn.NORM.INV(O2,$B$9,$B$10)</f>
        <v/>
      </c>
    </row>
    <row r="3">
      <c r="A3" s="6" t="inlineStr">
        <is>
          <t>Quantity</t>
        </is>
      </c>
      <c r="B3" s="6" t="inlineStr">
        <is>
          <t>Obs cal</t>
        </is>
      </c>
      <c r="C3" s="6" t="inlineStr">
        <is>
          <t>Model cal (adj.)</t>
        </is>
      </c>
      <c r="H3" s="14">
        <f>Data!A3</f>
        <v/>
      </c>
      <c r="I3" s="24">
        <f>IF(Occurrence!J3&gt;0,_xlfn.GAMMA.DIST(Occurrence!J3,$C$6,$C$7,TRUE),0)</f>
        <v/>
      </c>
      <c r="J3" s="9">
        <f>IF(Occurrence!J3&gt;0,_xlfn.GAMMA.INV(I3,$B$6,$B$7),0)</f>
        <v/>
      </c>
      <c r="K3" s="24">
        <f>IF(Occurrence!K3&gt;0,_xlfn.GAMMA.DIST(Occurrence!K3,$C$6,$C$7,TRUE),0)</f>
        <v/>
      </c>
      <c r="L3" s="9">
        <f>IF(Occurrence!K3&gt;0,_xlfn.GAMMA.INV(K3,$B$6,$B$7),0)</f>
        <v/>
      </c>
      <c r="M3" s="24">
        <f>_xlfn.NORM.DIST(Data!X3,$C$9,$C$10,TRUE)</f>
        <v/>
      </c>
      <c r="N3" s="9">
        <f>_xlfn.NORM.INV(M3,$B$9,$B$10)</f>
        <v/>
      </c>
      <c r="O3" s="24">
        <f>_xlfn.NORM.DIST(Data!Y3,$C$9,$C$10,TRUE)</f>
        <v/>
      </c>
      <c r="P3" s="9">
        <f>_xlfn.NORM.INV(O3,$B$9,$B$10)</f>
        <v/>
      </c>
    </row>
    <row r="4">
      <c r="A4" s="7" t="inlineStr">
        <is>
          <t>Rain: wet-day mean m (mm)</t>
        </is>
      </c>
      <c r="B4" s="19">
        <f>AVERAGEIFS(Data!$O$2:$O$2441,Data!$O$2:$O$2441,"&gt;0")</f>
        <v/>
      </c>
      <c r="C4" s="19">
        <f>AVERAGEIFS(Occurrence!$I$2:$I$2441,Occurrence!$I$2:$I$2441,"&gt;0")</f>
        <v/>
      </c>
      <c r="H4" s="14">
        <f>Data!A4</f>
        <v/>
      </c>
      <c r="I4" s="24">
        <f>IF(Occurrence!J4&gt;0,_xlfn.GAMMA.DIST(Occurrence!J4,$C$6,$C$7,TRUE),0)</f>
        <v/>
      </c>
      <c r="J4" s="9">
        <f>IF(Occurrence!J4&gt;0,_xlfn.GAMMA.INV(I4,$B$6,$B$7),0)</f>
        <v/>
      </c>
      <c r="K4" s="24">
        <f>IF(Occurrence!K4&gt;0,_xlfn.GAMMA.DIST(Occurrence!K4,$C$6,$C$7,TRUE),0)</f>
        <v/>
      </c>
      <c r="L4" s="9">
        <f>IF(Occurrence!K4&gt;0,_xlfn.GAMMA.INV(K4,$B$6,$B$7),0)</f>
        <v/>
      </c>
      <c r="M4" s="24">
        <f>_xlfn.NORM.DIST(Data!X4,$C$9,$C$10,TRUE)</f>
        <v/>
      </c>
      <c r="N4" s="9">
        <f>_xlfn.NORM.INV(M4,$B$9,$B$10)</f>
        <v/>
      </c>
      <c r="O4" s="24">
        <f>_xlfn.NORM.DIST(Data!Y4,$C$9,$C$10,TRUE)</f>
        <v/>
      </c>
      <c r="P4" s="9">
        <f>_xlfn.NORM.INV(O4,$B$9,$B$10)</f>
        <v/>
      </c>
    </row>
    <row r="5">
      <c r="A5" s="7" t="inlineStr">
        <is>
          <t>Rain: wet-day standard deviation s (mm)</t>
        </is>
      </c>
      <c r="B5" s="19">
        <f>SQRT((SUMPRODUCT((Data!$O$2:$O$2441&gt;0)*Data!$O$2:$O$2441^2)-COUNTIF(Data!$O$2:$O$2441,"&gt;0")*B4^2)/(COUNTIF(Data!$O$2:$O$2441,"&gt;0")-1))</f>
        <v/>
      </c>
      <c r="C5" s="19">
        <f>SQRT((SUMPRODUCT((Occurrence!$I$2:$I$2441&gt;0)*Occurrence!$I$2:$I$2441^2)-COUNTIF(Occurrence!$I$2:$I$2441,"&gt;0")*C4^2)/(COUNTIF(Occurrence!$I$2:$I$2441,"&gt;0")-1))</f>
        <v/>
      </c>
      <c r="H5" s="14">
        <f>Data!A5</f>
        <v/>
      </c>
      <c r="I5" s="24">
        <f>IF(Occurrence!J5&gt;0,_xlfn.GAMMA.DIST(Occurrence!J5,$C$6,$C$7,TRUE),0)</f>
        <v/>
      </c>
      <c r="J5" s="9">
        <f>IF(Occurrence!J5&gt;0,_xlfn.GAMMA.INV(I5,$B$6,$B$7),0)</f>
        <v/>
      </c>
      <c r="K5" s="24">
        <f>IF(Occurrence!K5&gt;0,_xlfn.GAMMA.DIST(Occurrence!K5,$C$6,$C$7,TRUE),0)</f>
        <v/>
      </c>
      <c r="L5" s="9">
        <f>IF(Occurrence!K5&gt;0,_xlfn.GAMMA.INV(K5,$B$6,$B$7),0)</f>
        <v/>
      </c>
      <c r="M5" s="24">
        <f>_xlfn.NORM.DIST(Data!X5,$C$9,$C$10,TRUE)</f>
        <v/>
      </c>
      <c r="N5" s="9">
        <f>_xlfn.NORM.INV(M5,$B$9,$B$10)</f>
        <v/>
      </c>
      <c r="O5" s="24">
        <f>_xlfn.NORM.DIST(Data!Y5,$C$9,$C$10,TRUE)</f>
        <v/>
      </c>
      <c r="P5" s="9">
        <f>_xlfn.NORM.INV(O5,$B$9,$B$10)</f>
        <v/>
      </c>
    </row>
    <row r="6">
      <c r="A6" s="7" t="inlineStr">
        <is>
          <t>Rain: gamma shape k = m^2/s^2</t>
        </is>
      </c>
      <c r="B6" s="17">
        <f>B4^2/B5^2</f>
        <v/>
      </c>
      <c r="C6" s="17">
        <f>C4^2/C5^2</f>
        <v/>
      </c>
      <c r="H6" s="14">
        <f>Data!A6</f>
        <v/>
      </c>
      <c r="I6" s="24">
        <f>IF(Occurrence!J6&gt;0,_xlfn.GAMMA.DIST(Occurrence!J6,$C$6,$C$7,TRUE),0)</f>
        <v/>
      </c>
      <c r="J6" s="9">
        <f>IF(Occurrence!J6&gt;0,_xlfn.GAMMA.INV(I6,$B$6,$B$7),0)</f>
        <v/>
      </c>
      <c r="K6" s="24">
        <f>IF(Occurrence!K6&gt;0,_xlfn.GAMMA.DIST(Occurrence!K6,$C$6,$C$7,TRUE),0)</f>
        <v/>
      </c>
      <c r="L6" s="9">
        <f>IF(Occurrence!K6&gt;0,_xlfn.GAMMA.INV(K6,$B$6,$B$7),0)</f>
        <v/>
      </c>
      <c r="M6" s="24">
        <f>_xlfn.NORM.DIST(Data!X6,$C$9,$C$10,TRUE)</f>
        <v/>
      </c>
      <c r="N6" s="9">
        <f>_xlfn.NORM.INV(M6,$B$9,$B$10)</f>
        <v/>
      </c>
      <c r="O6" s="24">
        <f>_xlfn.NORM.DIST(Data!Y6,$C$9,$C$10,TRUE)</f>
        <v/>
      </c>
      <c r="P6" s="9">
        <f>_xlfn.NORM.INV(O6,$B$9,$B$10)</f>
        <v/>
      </c>
    </row>
    <row r="7">
      <c r="A7" s="7" t="inlineStr">
        <is>
          <t>Rain: gamma scale theta = s^2/m (mm)</t>
        </is>
      </c>
      <c r="B7" s="17">
        <f>B5^2/B4</f>
        <v/>
      </c>
      <c r="C7" s="17">
        <f>C5^2/C4</f>
        <v/>
      </c>
      <c r="H7" s="14">
        <f>Data!A7</f>
        <v/>
      </c>
      <c r="I7" s="24">
        <f>IF(Occurrence!J7&gt;0,_xlfn.GAMMA.DIST(Occurrence!J7,$C$6,$C$7,TRUE),0)</f>
        <v/>
      </c>
      <c r="J7" s="9">
        <f>IF(Occurrence!J7&gt;0,_xlfn.GAMMA.INV(I7,$B$6,$B$7),0)</f>
        <v/>
      </c>
      <c r="K7" s="24">
        <f>IF(Occurrence!K7&gt;0,_xlfn.GAMMA.DIST(Occurrence!K7,$C$6,$C$7,TRUE),0)</f>
        <v/>
      </c>
      <c r="L7" s="9">
        <f>IF(Occurrence!K7&gt;0,_xlfn.GAMMA.INV(K7,$B$6,$B$7),0)</f>
        <v/>
      </c>
      <c r="M7" s="24">
        <f>_xlfn.NORM.DIST(Data!X7,$C$9,$C$10,TRUE)</f>
        <v/>
      </c>
      <c r="N7" s="9">
        <f>_xlfn.NORM.INV(M7,$B$9,$B$10)</f>
        <v/>
      </c>
      <c r="O7" s="24">
        <f>_xlfn.NORM.DIST(Data!Y7,$C$9,$C$10,TRUE)</f>
        <v/>
      </c>
      <c r="P7" s="9">
        <f>_xlfn.NORM.INV(O7,$B$9,$B$10)</f>
        <v/>
      </c>
    </row>
    <row r="8">
      <c r="H8" s="14">
        <f>Data!A8</f>
        <v/>
      </c>
      <c r="I8" s="24">
        <f>IF(Occurrence!J8&gt;0,_xlfn.GAMMA.DIST(Occurrence!J8,$C$6,$C$7,TRUE),0)</f>
        <v/>
      </c>
      <c r="J8" s="9">
        <f>IF(Occurrence!J8&gt;0,_xlfn.GAMMA.INV(I8,$B$6,$B$7),0)</f>
        <v/>
      </c>
      <c r="K8" s="24">
        <f>IF(Occurrence!K8&gt;0,_xlfn.GAMMA.DIST(Occurrence!K8,$C$6,$C$7,TRUE),0)</f>
        <v/>
      </c>
      <c r="L8" s="9">
        <f>IF(Occurrence!K8&gt;0,_xlfn.GAMMA.INV(K8,$B$6,$B$7),0)</f>
        <v/>
      </c>
      <c r="M8" s="24">
        <f>_xlfn.NORM.DIST(Data!X8,$C$9,$C$10,TRUE)</f>
        <v/>
      </c>
      <c r="N8" s="9">
        <f>_xlfn.NORM.INV(M8,$B$9,$B$10)</f>
        <v/>
      </c>
      <c r="O8" s="24">
        <f>_xlfn.NORM.DIST(Data!Y8,$C$9,$C$10,TRUE)</f>
        <v/>
      </c>
      <c r="P8" s="9">
        <f>_xlfn.NORM.INV(O8,$B$9,$B$10)</f>
        <v/>
      </c>
    </row>
    <row r="9">
      <c r="A9" s="7" t="inlineStr">
        <is>
          <t>Temperature: mean (degC)</t>
        </is>
      </c>
      <c r="B9" s="19">
        <f>AVERAGE(Data!$U$2:$U$2441)</f>
        <v/>
      </c>
      <c r="C9" s="19">
        <f>AVERAGE(Data!$V$2:$V$2441)</f>
        <v/>
      </c>
      <c r="H9" s="14">
        <f>Data!A9</f>
        <v/>
      </c>
      <c r="I9" s="24">
        <f>IF(Occurrence!J9&gt;0,_xlfn.GAMMA.DIST(Occurrence!J9,$C$6,$C$7,TRUE),0)</f>
        <v/>
      </c>
      <c r="J9" s="9">
        <f>IF(Occurrence!J9&gt;0,_xlfn.GAMMA.INV(I9,$B$6,$B$7),0)</f>
        <v/>
      </c>
      <c r="K9" s="24">
        <f>IF(Occurrence!K9&gt;0,_xlfn.GAMMA.DIST(Occurrence!K9,$C$6,$C$7,TRUE),0)</f>
        <v/>
      </c>
      <c r="L9" s="9">
        <f>IF(Occurrence!K9&gt;0,_xlfn.GAMMA.INV(K9,$B$6,$B$7),0)</f>
        <v/>
      </c>
      <c r="M9" s="24">
        <f>_xlfn.NORM.DIST(Data!X9,$C$9,$C$10,TRUE)</f>
        <v/>
      </c>
      <c r="N9" s="9">
        <f>_xlfn.NORM.INV(M9,$B$9,$B$10)</f>
        <v/>
      </c>
      <c r="O9" s="24">
        <f>_xlfn.NORM.DIST(Data!Y9,$C$9,$C$10,TRUE)</f>
        <v/>
      </c>
      <c r="P9" s="9">
        <f>_xlfn.NORM.INV(O9,$B$9,$B$10)</f>
        <v/>
      </c>
    </row>
    <row r="10">
      <c r="A10" s="7" t="inlineStr">
        <is>
          <t>Temperature: standard deviation (degC)</t>
        </is>
      </c>
      <c r="B10" s="19">
        <f>_xlfn.STDEV.S(Data!$U$2:$U$2441)</f>
        <v/>
      </c>
      <c r="C10" s="19">
        <f>_xlfn.STDEV.S(Data!$V$2:$V$2441)</f>
        <v/>
      </c>
      <c r="H10" s="14">
        <f>Data!A10</f>
        <v/>
      </c>
      <c r="I10" s="24">
        <f>IF(Occurrence!J10&gt;0,_xlfn.GAMMA.DIST(Occurrence!J10,$C$6,$C$7,TRUE),0)</f>
        <v/>
      </c>
      <c r="J10" s="9">
        <f>IF(Occurrence!J10&gt;0,_xlfn.GAMMA.INV(I10,$B$6,$B$7),0)</f>
        <v/>
      </c>
      <c r="K10" s="24">
        <f>IF(Occurrence!K10&gt;0,_xlfn.GAMMA.DIST(Occurrence!K10,$C$6,$C$7,TRUE),0)</f>
        <v/>
      </c>
      <c r="L10" s="9">
        <f>IF(Occurrence!K10&gt;0,_xlfn.GAMMA.INV(K10,$B$6,$B$7),0)</f>
        <v/>
      </c>
      <c r="M10" s="24">
        <f>_xlfn.NORM.DIST(Data!X10,$C$9,$C$10,TRUE)</f>
        <v/>
      </c>
      <c r="N10" s="9">
        <f>_xlfn.NORM.INV(M10,$B$9,$B$10)</f>
        <v/>
      </c>
      <c r="O10" s="24">
        <f>_xlfn.NORM.DIST(Data!Y10,$C$9,$C$10,TRUE)</f>
        <v/>
      </c>
      <c r="P10" s="9">
        <f>_xlfn.NORM.INV(O10,$B$9,$B$10)</f>
        <v/>
      </c>
    </row>
    <row r="11">
      <c r="H11" s="14">
        <f>Data!A11</f>
        <v/>
      </c>
      <c r="I11" s="24">
        <f>IF(Occurrence!J11&gt;0,_xlfn.GAMMA.DIST(Occurrence!J11,$C$6,$C$7,TRUE),0)</f>
        <v/>
      </c>
      <c r="J11" s="9">
        <f>IF(Occurrence!J11&gt;0,_xlfn.GAMMA.INV(I11,$B$6,$B$7),0)</f>
        <v/>
      </c>
      <c r="K11" s="24">
        <f>IF(Occurrence!K11&gt;0,_xlfn.GAMMA.DIST(Occurrence!K11,$C$6,$C$7,TRUE),0)</f>
        <v/>
      </c>
      <c r="L11" s="9">
        <f>IF(Occurrence!K11&gt;0,_xlfn.GAMMA.INV(K11,$B$6,$B$7),0)</f>
        <v/>
      </c>
      <c r="M11" s="24">
        <f>_xlfn.NORM.DIST(Data!X11,$C$9,$C$10,TRUE)</f>
        <v/>
      </c>
      <c r="N11" s="9">
        <f>_xlfn.NORM.INV(M11,$B$9,$B$10)</f>
        <v/>
      </c>
      <c r="O11" s="24">
        <f>_xlfn.NORM.DIST(Data!Y11,$C$9,$C$10,TRUE)</f>
        <v/>
      </c>
      <c r="P11" s="9">
        <f>_xlfn.NORM.INV(O11,$B$9,$B$10)</f>
        <v/>
      </c>
    </row>
    <row r="12">
      <c r="A12" s="5" t="inlineStr">
        <is>
          <t>Columns: F_mod(x) is the model's non-exceedance probability of the day's value; the corrected value is the observed quantile at that probability. Dry days stay dry.</t>
        </is>
      </c>
      <c r="H12" s="14">
        <f>Data!A12</f>
        <v/>
      </c>
      <c r="I12" s="24">
        <f>IF(Occurrence!J12&gt;0,_xlfn.GAMMA.DIST(Occurrence!J12,$C$6,$C$7,TRUE),0)</f>
        <v/>
      </c>
      <c r="J12" s="9">
        <f>IF(Occurrence!J12&gt;0,_xlfn.GAMMA.INV(I12,$B$6,$B$7),0)</f>
        <v/>
      </c>
      <c r="K12" s="24">
        <f>IF(Occurrence!K12&gt;0,_xlfn.GAMMA.DIST(Occurrence!K12,$C$6,$C$7,TRUE),0)</f>
        <v/>
      </c>
      <c r="L12" s="9">
        <f>IF(Occurrence!K12&gt;0,_xlfn.GAMMA.INV(K12,$B$6,$B$7),0)</f>
        <v/>
      </c>
      <c r="M12" s="24">
        <f>_xlfn.NORM.DIST(Data!X12,$C$9,$C$10,TRUE)</f>
        <v/>
      </c>
      <c r="N12" s="9">
        <f>_xlfn.NORM.INV(M12,$B$9,$B$10)</f>
        <v/>
      </c>
      <c r="O12" s="24">
        <f>_xlfn.NORM.DIST(Data!Y12,$C$9,$C$10,TRUE)</f>
        <v/>
      </c>
      <c r="P12" s="9">
        <f>_xlfn.NORM.INV(O12,$B$9,$B$10)</f>
        <v/>
      </c>
    </row>
    <row r="13">
      <c r="H13" s="14">
        <f>Data!A13</f>
        <v/>
      </c>
      <c r="I13" s="24">
        <f>IF(Occurrence!J13&gt;0,_xlfn.GAMMA.DIST(Occurrence!J13,$C$6,$C$7,TRUE),0)</f>
        <v/>
      </c>
      <c r="J13" s="9">
        <f>IF(Occurrence!J13&gt;0,_xlfn.GAMMA.INV(I13,$B$6,$B$7),0)</f>
        <v/>
      </c>
      <c r="K13" s="24">
        <f>IF(Occurrence!K13&gt;0,_xlfn.GAMMA.DIST(Occurrence!K13,$C$6,$C$7,TRUE),0)</f>
        <v/>
      </c>
      <c r="L13" s="9">
        <f>IF(Occurrence!K13&gt;0,_xlfn.GAMMA.INV(K13,$B$6,$B$7),0)</f>
        <v/>
      </c>
      <c r="M13" s="24">
        <f>_xlfn.NORM.DIST(Data!X13,$C$9,$C$10,TRUE)</f>
        <v/>
      </c>
      <c r="N13" s="9">
        <f>_xlfn.NORM.INV(M13,$B$9,$B$10)</f>
        <v/>
      </c>
      <c r="O13" s="24">
        <f>_xlfn.NORM.DIST(Data!Y13,$C$9,$C$10,TRUE)</f>
        <v/>
      </c>
      <c r="P13" s="9">
        <f>_xlfn.NORM.INV(O13,$B$9,$B$10)</f>
        <v/>
      </c>
    </row>
    <row r="14">
      <c r="H14" s="14">
        <f>Data!A14</f>
        <v/>
      </c>
      <c r="I14" s="24">
        <f>IF(Occurrence!J14&gt;0,_xlfn.GAMMA.DIST(Occurrence!J14,$C$6,$C$7,TRUE),0)</f>
        <v/>
      </c>
      <c r="J14" s="9">
        <f>IF(Occurrence!J14&gt;0,_xlfn.GAMMA.INV(I14,$B$6,$B$7),0)</f>
        <v/>
      </c>
      <c r="K14" s="24">
        <f>IF(Occurrence!K14&gt;0,_xlfn.GAMMA.DIST(Occurrence!K14,$C$6,$C$7,TRUE),0)</f>
        <v/>
      </c>
      <c r="L14" s="9">
        <f>IF(Occurrence!K14&gt;0,_xlfn.GAMMA.INV(K14,$B$6,$B$7),0)</f>
        <v/>
      </c>
      <c r="M14" s="24">
        <f>_xlfn.NORM.DIST(Data!X14,$C$9,$C$10,TRUE)</f>
        <v/>
      </c>
      <c r="N14" s="9">
        <f>_xlfn.NORM.INV(M14,$B$9,$B$10)</f>
        <v/>
      </c>
      <c r="O14" s="24">
        <f>_xlfn.NORM.DIST(Data!Y14,$C$9,$C$10,TRUE)</f>
        <v/>
      </c>
      <c r="P14" s="9">
        <f>_xlfn.NORM.INV(O14,$B$9,$B$10)</f>
        <v/>
      </c>
    </row>
    <row r="15">
      <c r="H15" s="14">
        <f>Data!A15</f>
        <v/>
      </c>
      <c r="I15" s="24">
        <f>IF(Occurrence!J15&gt;0,_xlfn.GAMMA.DIST(Occurrence!J15,$C$6,$C$7,TRUE),0)</f>
        <v/>
      </c>
      <c r="J15" s="9">
        <f>IF(Occurrence!J15&gt;0,_xlfn.GAMMA.INV(I15,$B$6,$B$7),0)</f>
        <v/>
      </c>
      <c r="K15" s="24">
        <f>IF(Occurrence!K15&gt;0,_xlfn.GAMMA.DIST(Occurrence!K15,$C$6,$C$7,TRUE),0)</f>
        <v/>
      </c>
      <c r="L15" s="9">
        <f>IF(Occurrence!K15&gt;0,_xlfn.GAMMA.INV(K15,$B$6,$B$7),0)</f>
        <v/>
      </c>
      <c r="M15" s="24">
        <f>_xlfn.NORM.DIST(Data!X15,$C$9,$C$10,TRUE)</f>
        <v/>
      </c>
      <c r="N15" s="9">
        <f>_xlfn.NORM.INV(M15,$B$9,$B$10)</f>
        <v/>
      </c>
      <c r="O15" s="24">
        <f>_xlfn.NORM.DIST(Data!Y15,$C$9,$C$10,TRUE)</f>
        <v/>
      </c>
      <c r="P15" s="9">
        <f>_xlfn.NORM.INV(O15,$B$9,$B$10)</f>
        <v/>
      </c>
    </row>
    <row r="16">
      <c r="H16" s="14">
        <f>Data!A16</f>
        <v/>
      </c>
      <c r="I16" s="24">
        <f>IF(Occurrence!J16&gt;0,_xlfn.GAMMA.DIST(Occurrence!J16,$C$6,$C$7,TRUE),0)</f>
        <v/>
      </c>
      <c r="J16" s="9">
        <f>IF(Occurrence!J16&gt;0,_xlfn.GAMMA.INV(I16,$B$6,$B$7),0)</f>
        <v/>
      </c>
      <c r="K16" s="24">
        <f>IF(Occurrence!K16&gt;0,_xlfn.GAMMA.DIST(Occurrence!K16,$C$6,$C$7,TRUE),0)</f>
        <v/>
      </c>
      <c r="L16" s="9">
        <f>IF(Occurrence!K16&gt;0,_xlfn.GAMMA.INV(K16,$B$6,$B$7),0)</f>
        <v/>
      </c>
      <c r="M16" s="24">
        <f>_xlfn.NORM.DIST(Data!X16,$C$9,$C$10,TRUE)</f>
        <v/>
      </c>
      <c r="N16" s="9">
        <f>_xlfn.NORM.INV(M16,$B$9,$B$10)</f>
        <v/>
      </c>
      <c r="O16" s="24">
        <f>_xlfn.NORM.DIST(Data!Y16,$C$9,$C$10,TRUE)</f>
        <v/>
      </c>
      <c r="P16" s="9">
        <f>_xlfn.NORM.INV(O16,$B$9,$B$10)</f>
        <v/>
      </c>
    </row>
    <row r="17">
      <c r="H17" s="14">
        <f>Data!A17</f>
        <v/>
      </c>
      <c r="I17" s="24">
        <f>IF(Occurrence!J17&gt;0,_xlfn.GAMMA.DIST(Occurrence!J17,$C$6,$C$7,TRUE),0)</f>
        <v/>
      </c>
      <c r="J17" s="9">
        <f>IF(Occurrence!J17&gt;0,_xlfn.GAMMA.INV(I17,$B$6,$B$7),0)</f>
        <v/>
      </c>
      <c r="K17" s="24">
        <f>IF(Occurrence!K17&gt;0,_xlfn.GAMMA.DIST(Occurrence!K17,$C$6,$C$7,TRUE),0)</f>
        <v/>
      </c>
      <c r="L17" s="9">
        <f>IF(Occurrence!K17&gt;0,_xlfn.GAMMA.INV(K17,$B$6,$B$7),0)</f>
        <v/>
      </c>
      <c r="M17" s="24">
        <f>_xlfn.NORM.DIST(Data!X17,$C$9,$C$10,TRUE)</f>
        <v/>
      </c>
      <c r="N17" s="9">
        <f>_xlfn.NORM.INV(M17,$B$9,$B$10)</f>
        <v/>
      </c>
      <c r="O17" s="24">
        <f>_xlfn.NORM.DIST(Data!Y17,$C$9,$C$10,TRUE)</f>
        <v/>
      </c>
      <c r="P17" s="9">
        <f>_xlfn.NORM.INV(O17,$B$9,$B$10)</f>
        <v/>
      </c>
    </row>
    <row r="18">
      <c r="H18" s="14">
        <f>Data!A18</f>
        <v/>
      </c>
      <c r="I18" s="24">
        <f>IF(Occurrence!J18&gt;0,_xlfn.GAMMA.DIST(Occurrence!J18,$C$6,$C$7,TRUE),0)</f>
        <v/>
      </c>
      <c r="J18" s="9">
        <f>IF(Occurrence!J18&gt;0,_xlfn.GAMMA.INV(I18,$B$6,$B$7),0)</f>
        <v/>
      </c>
      <c r="K18" s="24">
        <f>IF(Occurrence!K18&gt;0,_xlfn.GAMMA.DIST(Occurrence!K18,$C$6,$C$7,TRUE),0)</f>
        <v/>
      </c>
      <c r="L18" s="9">
        <f>IF(Occurrence!K18&gt;0,_xlfn.GAMMA.INV(K18,$B$6,$B$7),0)</f>
        <v/>
      </c>
      <c r="M18" s="24">
        <f>_xlfn.NORM.DIST(Data!X18,$C$9,$C$10,TRUE)</f>
        <v/>
      </c>
      <c r="N18" s="9">
        <f>_xlfn.NORM.INV(M18,$B$9,$B$10)</f>
        <v/>
      </c>
      <c r="O18" s="24">
        <f>_xlfn.NORM.DIST(Data!Y18,$C$9,$C$10,TRUE)</f>
        <v/>
      </c>
      <c r="P18" s="9">
        <f>_xlfn.NORM.INV(O18,$B$9,$B$10)</f>
        <v/>
      </c>
    </row>
    <row r="19">
      <c r="H19" s="14">
        <f>Data!A19</f>
        <v/>
      </c>
      <c r="I19" s="24">
        <f>IF(Occurrence!J19&gt;0,_xlfn.GAMMA.DIST(Occurrence!J19,$C$6,$C$7,TRUE),0)</f>
        <v/>
      </c>
      <c r="J19" s="9">
        <f>IF(Occurrence!J19&gt;0,_xlfn.GAMMA.INV(I19,$B$6,$B$7),0)</f>
        <v/>
      </c>
      <c r="K19" s="24">
        <f>IF(Occurrence!K19&gt;0,_xlfn.GAMMA.DIST(Occurrence!K19,$C$6,$C$7,TRUE),0)</f>
        <v/>
      </c>
      <c r="L19" s="9">
        <f>IF(Occurrence!K19&gt;0,_xlfn.GAMMA.INV(K19,$B$6,$B$7),0)</f>
        <v/>
      </c>
      <c r="M19" s="24">
        <f>_xlfn.NORM.DIST(Data!X19,$C$9,$C$10,TRUE)</f>
        <v/>
      </c>
      <c r="N19" s="9">
        <f>_xlfn.NORM.INV(M19,$B$9,$B$10)</f>
        <v/>
      </c>
      <c r="O19" s="24">
        <f>_xlfn.NORM.DIST(Data!Y19,$C$9,$C$10,TRUE)</f>
        <v/>
      </c>
      <c r="P19" s="9">
        <f>_xlfn.NORM.INV(O19,$B$9,$B$10)</f>
        <v/>
      </c>
    </row>
    <row r="20">
      <c r="H20" s="14">
        <f>Data!A20</f>
        <v/>
      </c>
      <c r="I20" s="24">
        <f>IF(Occurrence!J20&gt;0,_xlfn.GAMMA.DIST(Occurrence!J20,$C$6,$C$7,TRUE),0)</f>
        <v/>
      </c>
      <c r="J20" s="9">
        <f>IF(Occurrence!J20&gt;0,_xlfn.GAMMA.INV(I20,$B$6,$B$7),0)</f>
        <v/>
      </c>
      <c r="K20" s="24">
        <f>IF(Occurrence!K20&gt;0,_xlfn.GAMMA.DIST(Occurrence!K20,$C$6,$C$7,TRUE),0)</f>
        <v/>
      </c>
      <c r="L20" s="9">
        <f>IF(Occurrence!K20&gt;0,_xlfn.GAMMA.INV(K20,$B$6,$B$7),0)</f>
        <v/>
      </c>
      <c r="M20" s="24">
        <f>_xlfn.NORM.DIST(Data!X20,$C$9,$C$10,TRUE)</f>
        <v/>
      </c>
      <c r="N20" s="9">
        <f>_xlfn.NORM.INV(M20,$B$9,$B$10)</f>
        <v/>
      </c>
      <c r="O20" s="24">
        <f>_xlfn.NORM.DIST(Data!Y20,$C$9,$C$10,TRUE)</f>
        <v/>
      </c>
      <c r="P20" s="9">
        <f>_xlfn.NORM.INV(O20,$B$9,$B$10)</f>
        <v/>
      </c>
    </row>
    <row r="21">
      <c r="H21" s="14">
        <f>Data!A21</f>
        <v/>
      </c>
      <c r="I21" s="24">
        <f>IF(Occurrence!J21&gt;0,_xlfn.GAMMA.DIST(Occurrence!J21,$C$6,$C$7,TRUE),0)</f>
        <v/>
      </c>
      <c r="J21" s="9">
        <f>IF(Occurrence!J21&gt;0,_xlfn.GAMMA.INV(I21,$B$6,$B$7),0)</f>
        <v/>
      </c>
      <c r="K21" s="24">
        <f>IF(Occurrence!K21&gt;0,_xlfn.GAMMA.DIST(Occurrence!K21,$C$6,$C$7,TRUE),0)</f>
        <v/>
      </c>
      <c r="L21" s="9">
        <f>IF(Occurrence!K21&gt;0,_xlfn.GAMMA.INV(K21,$B$6,$B$7),0)</f>
        <v/>
      </c>
      <c r="M21" s="24">
        <f>_xlfn.NORM.DIST(Data!X21,$C$9,$C$10,TRUE)</f>
        <v/>
      </c>
      <c r="N21" s="9">
        <f>_xlfn.NORM.INV(M21,$B$9,$B$10)</f>
        <v/>
      </c>
      <c r="O21" s="24">
        <f>_xlfn.NORM.DIST(Data!Y21,$C$9,$C$10,TRUE)</f>
        <v/>
      </c>
      <c r="P21" s="9">
        <f>_xlfn.NORM.INV(O21,$B$9,$B$10)</f>
        <v/>
      </c>
    </row>
    <row r="22">
      <c r="H22" s="14">
        <f>Data!A22</f>
        <v/>
      </c>
      <c r="I22" s="24">
        <f>IF(Occurrence!J22&gt;0,_xlfn.GAMMA.DIST(Occurrence!J22,$C$6,$C$7,TRUE),0)</f>
        <v/>
      </c>
      <c r="J22" s="9">
        <f>IF(Occurrence!J22&gt;0,_xlfn.GAMMA.INV(I22,$B$6,$B$7),0)</f>
        <v/>
      </c>
      <c r="K22" s="24">
        <f>IF(Occurrence!K22&gt;0,_xlfn.GAMMA.DIST(Occurrence!K22,$C$6,$C$7,TRUE),0)</f>
        <v/>
      </c>
      <c r="L22" s="9">
        <f>IF(Occurrence!K22&gt;0,_xlfn.GAMMA.INV(K22,$B$6,$B$7),0)</f>
        <v/>
      </c>
      <c r="M22" s="24">
        <f>_xlfn.NORM.DIST(Data!X22,$C$9,$C$10,TRUE)</f>
        <v/>
      </c>
      <c r="N22" s="9">
        <f>_xlfn.NORM.INV(M22,$B$9,$B$10)</f>
        <v/>
      </c>
      <c r="O22" s="24">
        <f>_xlfn.NORM.DIST(Data!Y22,$C$9,$C$10,TRUE)</f>
        <v/>
      </c>
      <c r="P22" s="9">
        <f>_xlfn.NORM.INV(O22,$B$9,$B$10)</f>
        <v/>
      </c>
    </row>
    <row r="23">
      <c r="H23" s="14">
        <f>Data!A23</f>
        <v/>
      </c>
      <c r="I23" s="24">
        <f>IF(Occurrence!J23&gt;0,_xlfn.GAMMA.DIST(Occurrence!J23,$C$6,$C$7,TRUE),0)</f>
        <v/>
      </c>
      <c r="J23" s="9">
        <f>IF(Occurrence!J23&gt;0,_xlfn.GAMMA.INV(I23,$B$6,$B$7),0)</f>
        <v/>
      </c>
      <c r="K23" s="24">
        <f>IF(Occurrence!K23&gt;0,_xlfn.GAMMA.DIST(Occurrence!K23,$C$6,$C$7,TRUE),0)</f>
        <v/>
      </c>
      <c r="L23" s="9">
        <f>IF(Occurrence!K23&gt;0,_xlfn.GAMMA.INV(K23,$B$6,$B$7),0)</f>
        <v/>
      </c>
      <c r="M23" s="24">
        <f>_xlfn.NORM.DIST(Data!X23,$C$9,$C$10,TRUE)</f>
        <v/>
      </c>
      <c r="N23" s="9">
        <f>_xlfn.NORM.INV(M23,$B$9,$B$10)</f>
        <v/>
      </c>
      <c r="O23" s="24">
        <f>_xlfn.NORM.DIST(Data!Y23,$C$9,$C$10,TRUE)</f>
        <v/>
      </c>
      <c r="P23" s="9">
        <f>_xlfn.NORM.INV(O23,$B$9,$B$10)</f>
        <v/>
      </c>
    </row>
    <row r="24">
      <c r="H24" s="14">
        <f>Data!A24</f>
        <v/>
      </c>
      <c r="I24" s="24">
        <f>IF(Occurrence!J24&gt;0,_xlfn.GAMMA.DIST(Occurrence!J24,$C$6,$C$7,TRUE),0)</f>
        <v/>
      </c>
      <c r="J24" s="9">
        <f>IF(Occurrence!J24&gt;0,_xlfn.GAMMA.INV(I24,$B$6,$B$7),0)</f>
        <v/>
      </c>
      <c r="K24" s="24">
        <f>IF(Occurrence!K24&gt;0,_xlfn.GAMMA.DIST(Occurrence!K24,$C$6,$C$7,TRUE),0)</f>
        <v/>
      </c>
      <c r="L24" s="9">
        <f>IF(Occurrence!K24&gt;0,_xlfn.GAMMA.INV(K24,$B$6,$B$7),0)</f>
        <v/>
      </c>
      <c r="M24" s="24">
        <f>_xlfn.NORM.DIST(Data!X24,$C$9,$C$10,TRUE)</f>
        <v/>
      </c>
      <c r="N24" s="9">
        <f>_xlfn.NORM.INV(M24,$B$9,$B$10)</f>
        <v/>
      </c>
      <c r="O24" s="24">
        <f>_xlfn.NORM.DIST(Data!Y24,$C$9,$C$10,TRUE)</f>
        <v/>
      </c>
      <c r="P24" s="9">
        <f>_xlfn.NORM.INV(O24,$B$9,$B$10)</f>
        <v/>
      </c>
    </row>
    <row r="25">
      <c r="H25" s="14">
        <f>Data!A25</f>
        <v/>
      </c>
      <c r="I25" s="24">
        <f>IF(Occurrence!J25&gt;0,_xlfn.GAMMA.DIST(Occurrence!J25,$C$6,$C$7,TRUE),0)</f>
        <v/>
      </c>
      <c r="J25" s="9">
        <f>IF(Occurrence!J25&gt;0,_xlfn.GAMMA.INV(I25,$B$6,$B$7),0)</f>
        <v/>
      </c>
      <c r="K25" s="24">
        <f>IF(Occurrence!K25&gt;0,_xlfn.GAMMA.DIST(Occurrence!K25,$C$6,$C$7,TRUE),0)</f>
        <v/>
      </c>
      <c r="L25" s="9">
        <f>IF(Occurrence!K25&gt;0,_xlfn.GAMMA.INV(K25,$B$6,$B$7),0)</f>
        <v/>
      </c>
      <c r="M25" s="24">
        <f>_xlfn.NORM.DIST(Data!X25,$C$9,$C$10,TRUE)</f>
        <v/>
      </c>
      <c r="N25" s="9">
        <f>_xlfn.NORM.INV(M25,$B$9,$B$10)</f>
        <v/>
      </c>
      <c r="O25" s="24">
        <f>_xlfn.NORM.DIST(Data!Y25,$C$9,$C$10,TRUE)</f>
        <v/>
      </c>
      <c r="P25" s="9">
        <f>_xlfn.NORM.INV(O25,$B$9,$B$10)</f>
        <v/>
      </c>
    </row>
    <row r="26">
      <c r="H26" s="14">
        <f>Data!A26</f>
        <v/>
      </c>
      <c r="I26" s="24">
        <f>IF(Occurrence!J26&gt;0,_xlfn.GAMMA.DIST(Occurrence!J26,$C$6,$C$7,TRUE),0)</f>
        <v/>
      </c>
      <c r="J26" s="9">
        <f>IF(Occurrence!J26&gt;0,_xlfn.GAMMA.INV(I26,$B$6,$B$7),0)</f>
        <v/>
      </c>
      <c r="K26" s="24">
        <f>IF(Occurrence!K26&gt;0,_xlfn.GAMMA.DIST(Occurrence!K26,$C$6,$C$7,TRUE),0)</f>
        <v/>
      </c>
      <c r="L26" s="9">
        <f>IF(Occurrence!K26&gt;0,_xlfn.GAMMA.INV(K26,$B$6,$B$7),0)</f>
        <v/>
      </c>
      <c r="M26" s="24">
        <f>_xlfn.NORM.DIST(Data!X26,$C$9,$C$10,TRUE)</f>
        <v/>
      </c>
      <c r="N26" s="9">
        <f>_xlfn.NORM.INV(M26,$B$9,$B$10)</f>
        <v/>
      </c>
      <c r="O26" s="24">
        <f>_xlfn.NORM.DIST(Data!Y26,$C$9,$C$10,TRUE)</f>
        <v/>
      </c>
      <c r="P26" s="9">
        <f>_xlfn.NORM.INV(O26,$B$9,$B$10)</f>
        <v/>
      </c>
    </row>
    <row r="27">
      <c r="H27" s="14">
        <f>Data!A27</f>
        <v/>
      </c>
      <c r="I27" s="24">
        <f>IF(Occurrence!J27&gt;0,_xlfn.GAMMA.DIST(Occurrence!J27,$C$6,$C$7,TRUE),0)</f>
        <v/>
      </c>
      <c r="J27" s="9">
        <f>IF(Occurrence!J27&gt;0,_xlfn.GAMMA.INV(I27,$B$6,$B$7),0)</f>
        <v/>
      </c>
      <c r="K27" s="24">
        <f>IF(Occurrence!K27&gt;0,_xlfn.GAMMA.DIST(Occurrence!K27,$C$6,$C$7,TRUE),0)</f>
        <v/>
      </c>
      <c r="L27" s="9">
        <f>IF(Occurrence!K27&gt;0,_xlfn.GAMMA.INV(K27,$B$6,$B$7),0)</f>
        <v/>
      </c>
      <c r="M27" s="24">
        <f>_xlfn.NORM.DIST(Data!X27,$C$9,$C$10,TRUE)</f>
        <v/>
      </c>
      <c r="N27" s="9">
        <f>_xlfn.NORM.INV(M27,$B$9,$B$10)</f>
        <v/>
      </c>
      <c r="O27" s="24">
        <f>_xlfn.NORM.DIST(Data!Y27,$C$9,$C$10,TRUE)</f>
        <v/>
      </c>
      <c r="P27" s="9">
        <f>_xlfn.NORM.INV(O27,$B$9,$B$10)</f>
        <v/>
      </c>
    </row>
    <row r="28">
      <c r="H28" s="14">
        <f>Data!A28</f>
        <v/>
      </c>
      <c r="I28" s="24">
        <f>IF(Occurrence!J28&gt;0,_xlfn.GAMMA.DIST(Occurrence!J28,$C$6,$C$7,TRUE),0)</f>
        <v/>
      </c>
      <c r="J28" s="9">
        <f>IF(Occurrence!J28&gt;0,_xlfn.GAMMA.INV(I28,$B$6,$B$7),0)</f>
        <v/>
      </c>
      <c r="K28" s="24">
        <f>IF(Occurrence!K28&gt;0,_xlfn.GAMMA.DIST(Occurrence!K28,$C$6,$C$7,TRUE),0)</f>
        <v/>
      </c>
      <c r="L28" s="9">
        <f>IF(Occurrence!K28&gt;0,_xlfn.GAMMA.INV(K28,$B$6,$B$7),0)</f>
        <v/>
      </c>
      <c r="M28" s="24">
        <f>_xlfn.NORM.DIST(Data!X28,$C$9,$C$10,TRUE)</f>
        <v/>
      </c>
      <c r="N28" s="9">
        <f>_xlfn.NORM.INV(M28,$B$9,$B$10)</f>
        <v/>
      </c>
      <c r="O28" s="24">
        <f>_xlfn.NORM.DIST(Data!Y28,$C$9,$C$10,TRUE)</f>
        <v/>
      </c>
      <c r="P28" s="9">
        <f>_xlfn.NORM.INV(O28,$B$9,$B$10)</f>
        <v/>
      </c>
    </row>
    <row r="29">
      <c r="H29" s="14">
        <f>Data!A29</f>
        <v/>
      </c>
      <c r="I29" s="24">
        <f>IF(Occurrence!J29&gt;0,_xlfn.GAMMA.DIST(Occurrence!J29,$C$6,$C$7,TRUE),0)</f>
        <v/>
      </c>
      <c r="J29" s="9">
        <f>IF(Occurrence!J29&gt;0,_xlfn.GAMMA.INV(I29,$B$6,$B$7),0)</f>
        <v/>
      </c>
      <c r="K29" s="24">
        <f>IF(Occurrence!K29&gt;0,_xlfn.GAMMA.DIST(Occurrence!K29,$C$6,$C$7,TRUE),0)</f>
        <v/>
      </c>
      <c r="L29" s="9">
        <f>IF(Occurrence!K29&gt;0,_xlfn.GAMMA.INV(K29,$B$6,$B$7),0)</f>
        <v/>
      </c>
      <c r="M29" s="24">
        <f>_xlfn.NORM.DIST(Data!X29,$C$9,$C$10,TRUE)</f>
        <v/>
      </c>
      <c r="N29" s="9">
        <f>_xlfn.NORM.INV(M29,$B$9,$B$10)</f>
        <v/>
      </c>
      <c r="O29" s="24">
        <f>_xlfn.NORM.DIST(Data!Y29,$C$9,$C$10,TRUE)</f>
        <v/>
      </c>
      <c r="P29" s="9">
        <f>_xlfn.NORM.INV(O29,$B$9,$B$10)</f>
        <v/>
      </c>
    </row>
    <row r="30">
      <c r="H30" s="14">
        <f>Data!A30</f>
        <v/>
      </c>
      <c r="I30" s="24">
        <f>IF(Occurrence!J30&gt;0,_xlfn.GAMMA.DIST(Occurrence!J30,$C$6,$C$7,TRUE),0)</f>
        <v/>
      </c>
      <c r="J30" s="9">
        <f>IF(Occurrence!J30&gt;0,_xlfn.GAMMA.INV(I30,$B$6,$B$7),0)</f>
        <v/>
      </c>
      <c r="K30" s="24">
        <f>IF(Occurrence!K30&gt;0,_xlfn.GAMMA.DIST(Occurrence!K30,$C$6,$C$7,TRUE),0)</f>
        <v/>
      </c>
      <c r="L30" s="9">
        <f>IF(Occurrence!K30&gt;0,_xlfn.GAMMA.INV(K30,$B$6,$B$7),0)</f>
        <v/>
      </c>
      <c r="M30" s="24">
        <f>_xlfn.NORM.DIST(Data!X30,$C$9,$C$10,TRUE)</f>
        <v/>
      </c>
      <c r="N30" s="9">
        <f>_xlfn.NORM.INV(M30,$B$9,$B$10)</f>
        <v/>
      </c>
      <c r="O30" s="24">
        <f>_xlfn.NORM.DIST(Data!Y30,$C$9,$C$10,TRUE)</f>
        <v/>
      </c>
      <c r="P30" s="9">
        <f>_xlfn.NORM.INV(O30,$B$9,$B$10)</f>
        <v/>
      </c>
    </row>
    <row r="31">
      <c r="H31" s="14">
        <f>Data!A31</f>
        <v/>
      </c>
      <c r="I31" s="24">
        <f>IF(Occurrence!J31&gt;0,_xlfn.GAMMA.DIST(Occurrence!J31,$C$6,$C$7,TRUE),0)</f>
        <v/>
      </c>
      <c r="J31" s="9">
        <f>IF(Occurrence!J31&gt;0,_xlfn.GAMMA.INV(I31,$B$6,$B$7),0)</f>
        <v/>
      </c>
      <c r="K31" s="24">
        <f>IF(Occurrence!K31&gt;0,_xlfn.GAMMA.DIST(Occurrence!K31,$C$6,$C$7,TRUE),0)</f>
        <v/>
      </c>
      <c r="L31" s="9">
        <f>IF(Occurrence!K31&gt;0,_xlfn.GAMMA.INV(K31,$B$6,$B$7),0)</f>
        <v/>
      </c>
      <c r="M31" s="24">
        <f>_xlfn.NORM.DIST(Data!X31,$C$9,$C$10,TRUE)</f>
        <v/>
      </c>
      <c r="N31" s="9">
        <f>_xlfn.NORM.INV(M31,$B$9,$B$10)</f>
        <v/>
      </c>
      <c r="O31" s="24">
        <f>_xlfn.NORM.DIST(Data!Y31,$C$9,$C$10,TRUE)</f>
        <v/>
      </c>
      <c r="P31" s="9">
        <f>_xlfn.NORM.INV(O31,$B$9,$B$10)</f>
        <v/>
      </c>
    </row>
    <row r="32">
      <c r="H32" s="14">
        <f>Data!A32</f>
        <v/>
      </c>
      <c r="I32" s="24">
        <f>IF(Occurrence!J32&gt;0,_xlfn.GAMMA.DIST(Occurrence!J32,$C$6,$C$7,TRUE),0)</f>
        <v/>
      </c>
      <c r="J32" s="9">
        <f>IF(Occurrence!J32&gt;0,_xlfn.GAMMA.INV(I32,$B$6,$B$7),0)</f>
        <v/>
      </c>
      <c r="K32" s="24">
        <f>IF(Occurrence!K32&gt;0,_xlfn.GAMMA.DIST(Occurrence!K32,$C$6,$C$7,TRUE),0)</f>
        <v/>
      </c>
      <c r="L32" s="9">
        <f>IF(Occurrence!K32&gt;0,_xlfn.GAMMA.INV(K32,$B$6,$B$7),0)</f>
        <v/>
      </c>
      <c r="M32" s="24">
        <f>_xlfn.NORM.DIST(Data!X32,$C$9,$C$10,TRUE)</f>
        <v/>
      </c>
      <c r="N32" s="9">
        <f>_xlfn.NORM.INV(M32,$B$9,$B$10)</f>
        <v/>
      </c>
      <c r="O32" s="24">
        <f>_xlfn.NORM.DIST(Data!Y32,$C$9,$C$10,TRUE)</f>
        <v/>
      </c>
      <c r="P32" s="9">
        <f>_xlfn.NORM.INV(O32,$B$9,$B$10)</f>
        <v/>
      </c>
    </row>
    <row r="33">
      <c r="H33" s="14">
        <f>Data!A33</f>
        <v/>
      </c>
      <c r="I33" s="24">
        <f>IF(Occurrence!J33&gt;0,_xlfn.GAMMA.DIST(Occurrence!J33,$C$6,$C$7,TRUE),0)</f>
        <v/>
      </c>
      <c r="J33" s="9">
        <f>IF(Occurrence!J33&gt;0,_xlfn.GAMMA.INV(I33,$B$6,$B$7),0)</f>
        <v/>
      </c>
      <c r="K33" s="24">
        <f>IF(Occurrence!K33&gt;0,_xlfn.GAMMA.DIST(Occurrence!K33,$C$6,$C$7,TRUE),0)</f>
        <v/>
      </c>
      <c r="L33" s="9">
        <f>IF(Occurrence!K33&gt;0,_xlfn.GAMMA.INV(K33,$B$6,$B$7),0)</f>
        <v/>
      </c>
      <c r="M33" s="24">
        <f>_xlfn.NORM.DIST(Data!X33,$C$9,$C$10,TRUE)</f>
        <v/>
      </c>
      <c r="N33" s="9">
        <f>_xlfn.NORM.INV(M33,$B$9,$B$10)</f>
        <v/>
      </c>
      <c r="O33" s="24">
        <f>_xlfn.NORM.DIST(Data!Y33,$C$9,$C$10,TRUE)</f>
        <v/>
      </c>
      <c r="P33" s="9">
        <f>_xlfn.NORM.INV(O33,$B$9,$B$10)</f>
        <v/>
      </c>
    </row>
    <row r="34">
      <c r="H34" s="14">
        <f>Data!A34</f>
        <v/>
      </c>
      <c r="I34" s="24">
        <f>IF(Occurrence!J34&gt;0,_xlfn.GAMMA.DIST(Occurrence!J34,$C$6,$C$7,TRUE),0)</f>
        <v/>
      </c>
      <c r="J34" s="9">
        <f>IF(Occurrence!J34&gt;0,_xlfn.GAMMA.INV(I34,$B$6,$B$7),0)</f>
        <v/>
      </c>
      <c r="K34" s="24">
        <f>IF(Occurrence!K34&gt;0,_xlfn.GAMMA.DIST(Occurrence!K34,$C$6,$C$7,TRUE),0)</f>
        <v/>
      </c>
      <c r="L34" s="9">
        <f>IF(Occurrence!K34&gt;0,_xlfn.GAMMA.INV(K34,$B$6,$B$7),0)</f>
        <v/>
      </c>
      <c r="M34" s="24">
        <f>_xlfn.NORM.DIST(Data!X34,$C$9,$C$10,TRUE)</f>
        <v/>
      </c>
      <c r="N34" s="9">
        <f>_xlfn.NORM.INV(M34,$B$9,$B$10)</f>
        <v/>
      </c>
      <c r="O34" s="24">
        <f>_xlfn.NORM.DIST(Data!Y34,$C$9,$C$10,TRUE)</f>
        <v/>
      </c>
      <c r="P34" s="9">
        <f>_xlfn.NORM.INV(O34,$B$9,$B$10)</f>
        <v/>
      </c>
    </row>
    <row r="35">
      <c r="H35" s="14">
        <f>Data!A35</f>
        <v/>
      </c>
      <c r="I35" s="24">
        <f>IF(Occurrence!J35&gt;0,_xlfn.GAMMA.DIST(Occurrence!J35,$C$6,$C$7,TRUE),0)</f>
        <v/>
      </c>
      <c r="J35" s="9">
        <f>IF(Occurrence!J35&gt;0,_xlfn.GAMMA.INV(I35,$B$6,$B$7),0)</f>
        <v/>
      </c>
      <c r="K35" s="24">
        <f>IF(Occurrence!K35&gt;0,_xlfn.GAMMA.DIST(Occurrence!K35,$C$6,$C$7,TRUE),0)</f>
        <v/>
      </c>
      <c r="L35" s="9">
        <f>IF(Occurrence!K35&gt;0,_xlfn.GAMMA.INV(K35,$B$6,$B$7),0)</f>
        <v/>
      </c>
      <c r="M35" s="24">
        <f>_xlfn.NORM.DIST(Data!X35,$C$9,$C$10,TRUE)</f>
        <v/>
      </c>
      <c r="N35" s="9">
        <f>_xlfn.NORM.INV(M35,$B$9,$B$10)</f>
        <v/>
      </c>
      <c r="O35" s="24">
        <f>_xlfn.NORM.DIST(Data!Y35,$C$9,$C$10,TRUE)</f>
        <v/>
      </c>
      <c r="P35" s="9">
        <f>_xlfn.NORM.INV(O35,$B$9,$B$10)</f>
        <v/>
      </c>
    </row>
    <row r="36">
      <c r="H36" s="14">
        <f>Data!A36</f>
        <v/>
      </c>
      <c r="I36" s="24">
        <f>IF(Occurrence!J36&gt;0,_xlfn.GAMMA.DIST(Occurrence!J36,$C$6,$C$7,TRUE),0)</f>
        <v/>
      </c>
      <c r="J36" s="9">
        <f>IF(Occurrence!J36&gt;0,_xlfn.GAMMA.INV(I36,$B$6,$B$7),0)</f>
        <v/>
      </c>
      <c r="K36" s="24">
        <f>IF(Occurrence!K36&gt;0,_xlfn.GAMMA.DIST(Occurrence!K36,$C$6,$C$7,TRUE),0)</f>
        <v/>
      </c>
      <c r="L36" s="9">
        <f>IF(Occurrence!K36&gt;0,_xlfn.GAMMA.INV(K36,$B$6,$B$7),0)</f>
        <v/>
      </c>
      <c r="M36" s="24">
        <f>_xlfn.NORM.DIST(Data!X36,$C$9,$C$10,TRUE)</f>
        <v/>
      </c>
      <c r="N36" s="9">
        <f>_xlfn.NORM.INV(M36,$B$9,$B$10)</f>
        <v/>
      </c>
      <c r="O36" s="24">
        <f>_xlfn.NORM.DIST(Data!Y36,$C$9,$C$10,TRUE)</f>
        <v/>
      </c>
      <c r="P36" s="9">
        <f>_xlfn.NORM.INV(O36,$B$9,$B$10)</f>
        <v/>
      </c>
    </row>
    <row r="37">
      <c r="H37" s="14">
        <f>Data!A37</f>
        <v/>
      </c>
      <c r="I37" s="24">
        <f>IF(Occurrence!J37&gt;0,_xlfn.GAMMA.DIST(Occurrence!J37,$C$6,$C$7,TRUE),0)</f>
        <v/>
      </c>
      <c r="J37" s="9">
        <f>IF(Occurrence!J37&gt;0,_xlfn.GAMMA.INV(I37,$B$6,$B$7),0)</f>
        <v/>
      </c>
      <c r="K37" s="24">
        <f>IF(Occurrence!K37&gt;0,_xlfn.GAMMA.DIST(Occurrence!K37,$C$6,$C$7,TRUE),0)</f>
        <v/>
      </c>
      <c r="L37" s="9">
        <f>IF(Occurrence!K37&gt;0,_xlfn.GAMMA.INV(K37,$B$6,$B$7),0)</f>
        <v/>
      </c>
      <c r="M37" s="24">
        <f>_xlfn.NORM.DIST(Data!X37,$C$9,$C$10,TRUE)</f>
        <v/>
      </c>
      <c r="N37" s="9">
        <f>_xlfn.NORM.INV(M37,$B$9,$B$10)</f>
        <v/>
      </c>
      <c r="O37" s="24">
        <f>_xlfn.NORM.DIST(Data!Y37,$C$9,$C$10,TRUE)</f>
        <v/>
      </c>
      <c r="P37" s="9">
        <f>_xlfn.NORM.INV(O37,$B$9,$B$10)</f>
        <v/>
      </c>
    </row>
    <row r="38">
      <c r="H38" s="14">
        <f>Data!A38</f>
        <v/>
      </c>
      <c r="I38" s="24">
        <f>IF(Occurrence!J38&gt;0,_xlfn.GAMMA.DIST(Occurrence!J38,$C$6,$C$7,TRUE),0)</f>
        <v/>
      </c>
      <c r="J38" s="9">
        <f>IF(Occurrence!J38&gt;0,_xlfn.GAMMA.INV(I38,$B$6,$B$7),0)</f>
        <v/>
      </c>
      <c r="K38" s="24">
        <f>IF(Occurrence!K38&gt;0,_xlfn.GAMMA.DIST(Occurrence!K38,$C$6,$C$7,TRUE),0)</f>
        <v/>
      </c>
      <c r="L38" s="9">
        <f>IF(Occurrence!K38&gt;0,_xlfn.GAMMA.INV(K38,$B$6,$B$7),0)</f>
        <v/>
      </c>
      <c r="M38" s="24">
        <f>_xlfn.NORM.DIST(Data!X38,$C$9,$C$10,TRUE)</f>
        <v/>
      </c>
      <c r="N38" s="9">
        <f>_xlfn.NORM.INV(M38,$B$9,$B$10)</f>
        <v/>
      </c>
      <c r="O38" s="24">
        <f>_xlfn.NORM.DIST(Data!Y38,$C$9,$C$10,TRUE)</f>
        <v/>
      </c>
      <c r="P38" s="9">
        <f>_xlfn.NORM.INV(O38,$B$9,$B$10)</f>
        <v/>
      </c>
    </row>
    <row r="39">
      <c r="H39" s="14">
        <f>Data!A39</f>
        <v/>
      </c>
      <c r="I39" s="24">
        <f>IF(Occurrence!J39&gt;0,_xlfn.GAMMA.DIST(Occurrence!J39,$C$6,$C$7,TRUE),0)</f>
        <v/>
      </c>
      <c r="J39" s="9">
        <f>IF(Occurrence!J39&gt;0,_xlfn.GAMMA.INV(I39,$B$6,$B$7),0)</f>
        <v/>
      </c>
      <c r="K39" s="24">
        <f>IF(Occurrence!K39&gt;0,_xlfn.GAMMA.DIST(Occurrence!K39,$C$6,$C$7,TRUE),0)</f>
        <v/>
      </c>
      <c r="L39" s="9">
        <f>IF(Occurrence!K39&gt;0,_xlfn.GAMMA.INV(K39,$B$6,$B$7),0)</f>
        <v/>
      </c>
      <c r="M39" s="24">
        <f>_xlfn.NORM.DIST(Data!X39,$C$9,$C$10,TRUE)</f>
        <v/>
      </c>
      <c r="N39" s="9">
        <f>_xlfn.NORM.INV(M39,$B$9,$B$10)</f>
        <v/>
      </c>
      <c r="O39" s="24">
        <f>_xlfn.NORM.DIST(Data!Y39,$C$9,$C$10,TRUE)</f>
        <v/>
      </c>
      <c r="P39" s="9">
        <f>_xlfn.NORM.INV(O39,$B$9,$B$10)</f>
        <v/>
      </c>
    </row>
    <row r="40">
      <c r="H40" s="14">
        <f>Data!A40</f>
        <v/>
      </c>
      <c r="I40" s="24">
        <f>IF(Occurrence!J40&gt;0,_xlfn.GAMMA.DIST(Occurrence!J40,$C$6,$C$7,TRUE),0)</f>
        <v/>
      </c>
      <c r="J40" s="9">
        <f>IF(Occurrence!J40&gt;0,_xlfn.GAMMA.INV(I40,$B$6,$B$7),0)</f>
        <v/>
      </c>
      <c r="K40" s="24">
        <f>IF(Occurrence!K40&gt;0,_xlfn.GAMMA.DIST(Occurrence!K40,$C$6,$C$7,TRUE),0)</f>
        <v/>
      </c>
      <c r="L40" s="9">
        <f>IF(Occurrence!K40&gt;0,_xlfn.GAMMA.INV(K40,$B$6,$B$7),0)</f>
        <v/>
      </c>
      <c r="M40" s="24">
        <f>_xlfn.NORM.DIST(Data!X40,$C$9,$C$10,TRUE)</f>
        <v/>
      </c>
      <c r="N40" s="9">
        <f>_xlfn.NORM.INV(M40,$B$9,$B$10)</f>
        <v/>
      </c>
      <c r="O40" s="24">
        <f>_xlfn.NORM.DIST(Data!Y40,$C$9,$C$10,TRUE)</f>
        <v/>
      </c>
      <c r="P40" s="9">
        <f>_xlfn.NORM.INV(O40,$B$9,$B$10)</f>
        <v/>
      </c>
    </row>
    <row r="41">
      <c r="H41" s="14">
        <f>Data!A41</f>
        <v/>
      </c>
      <c r="I41" s="24">
        <f>IF(Occurrence!J41&gt;0,_xlfn.GAMMA.DIST(Occurrence!J41,$C$6,$C$7,TRUE),0)</f>
        <v/>
      </c>
      <c r="J41" s="9">
        <f>IF(Occurrence!J41&gt;0,_xlfn.GAMMA.INV(I41,$B$6,$B$7),0)</f>
        <v/>
      </c>
      <c r="K41" s="24">
        <f>IF(Occurrence!K41&gt;0,_xlfn.GAMMA.DIST(Occurrence!K41,$C$6,$C$7,TRUE),0)</f>
        <v/>
      </c>
      <c r="L41" s="9">
        <f>IF(Occurrence!K41&gt;0,_xlfn.GAMMA.INV(K41,$B$6,$B$7),0)</f>
        <v/>
      </c>
      <c r="M41" s="24">
        <f>_xlfn.NORM.DIST(Data!X41,$C$9,$C$10,TRUE)</f>
        <v/>
      </c>
      <c r="N41" s="9">
        <f>_xlfn.NORM.INV(M41,$B$9,$B$10)</f>
        <v/>
      </c>
      <c r="O41" s="24">
        <f>_xlfn.NORM.DIST(Data!Y41,$C$9,$C$10,TRUE)</f>
        <v/>
      </c>
      <c r="P41" s="9">
        <f>_xlfn.NORM.INV(O41,$B$9,$B$10)</f>
        <v/>
      </c>
    </row>
    <row r="42">
      <c r="H42" s="14">
        <f>Data!A42</f>
        <v/>
      </c>
      <c r="I42" s="24">
        <f>IF(Occurrence!J42&gt;0,_xlfn.GAMMA.DIST(Occurrence!J42,$C$6,$C$7,TRUE),0)</f>
        <v/>
      </c>
      <c r="J42" s="9">
        <f>IF(Occurrence!J42&gt;0,_xlfn.GAMMA.INV(I42,$B$6,$B$7),0)</f>
        <v/>
      </c>
      <c r="K42" s="24">
        <f>IF(Occurrence!K42&gt;0,_xlfn.GAMMA.DIST(Occurrence!K42,$C$6,$C$7,TRUE),0)</f>
        <v/>
      </c>
      <c r="L42" s="9">
        <f>IF(Occurrence!K42&gt;0,_xlfn.GAMMA.INV(K42,$B$6,$B$7),0)</f>
        <v/>
      </c>
      <c r="M42" s="24">
        <f>_xlfn.NORM.DIST(Data!X42,$C$9,$C$10,TRUE)</f>
        <v/>
      </c>
      <c r="N42" s="9">
        <f>_xlfn.NORM.INV(M42,$B$9,$B$10)</f>
        <v/>
      </c>
      <c r="O42" s="24">
        <f>_xlfn.NORM.DIST(Data!Y42,$C$9,$C$10,TRUE)</f>
        <v/>
      </c>
      <c r="P42" s="9">
        <f>_xlfn.NORM.INV(O42,$B$9,$B$10)</f>
        <v/>
      </c>
    </row>
    <row r="43">
      <c r="H43" s="14">
        <f>Data!A43</f>
        <v/>
      </c>
      <c r="I43" s="24">
        <f>IF(Occurrence!J43&gt;0,_xlfn.GAMMA.DIST(Occurrence!J43,$C$6,$C$7,TRUE),0)</f>
        <v/>
      </c>
      <c r="J43" s="9">
        <f>IF(Occurrence!J43&gt;0,_xlfn.GAMMA.INV(I43,$B$6,$B$7),0)</f>
        <v/>
      </c>
      <c r="K43" s="24">
        <f>IF(Occurrence!K43&gt;0,_xlfn.GAMMA.DIST(Occurrence!K43,$C$6,$C$7,TRUE),0)</f>
        <v/>
      </c>
      <c r="L43" s="9">
        <f>IF(Occurrence!K43&gt;0,_xlfn.GAMMA.INV(K43,$B$6,$B$7),0)</f>
        <v/>
      </c>
      <c r="M43" s="24">
        <f>_xlfn.NORM.DIST(Data!X43,$C$9,$C$10,TRUE)</f>
        <v/>
      </c>
      <c r="N43" s="9">
        <f>_xlfn.NORM.INV(M43,$B$9,$B$10)</f>
        <v/>
      </c>
      <c r="O43" s="24">
        <f>_xlfn.NORM.DIST(Data!Y43,$C$9,$C$10,TRUE)</f>
        <v/>
      </c>
      <c r="P43" s="9">
        <f>_xlfn.NORM.INV(O43,$B$9,$B$10)</f>
        <v/>
      </c>
    </row>
    <row r="44">
      <c r="H44" s="14">
        <f>Data!A44</f>
        <v/>
      </c>
      <c r="I44" s="24">
        <f>IF(Occurrence!J44&gt;0,_xlfn.GAMMA.DIST(Occurrence!J44,$C$6,$C$7,TRUE),0)</f>
        <v/>
      </c>
      <c r="J44" s="9">
        <f>IF(Occurrence!J44&gt;0,_xlfn.GAMMA.INV(I44,$B$6,$B$7),0)</f>
        <v/>
      </c>
      <c r="K44" s="24">
        <f>IF(Occurrence!K44&gt;0,_xlfn.GAMMA.DIST(Occurrence!K44,$C$6,$C$7,TRUE),0)</f>
        <v/>
      </c>
      <c r="L44" s="9">
        <f>IF(Occurrence!K44&gt;0,_xlfn.GAMMA.INV(K44,$B$6,$B$7),0)</f>
        <v/>
      </c>
      <c r="M44" s="24">
        <f>_xlfn.NORM.DIST(Data!X44,$C$9,$C$10,TRUE)</f>
        <v/>
      </c>
      <c r="N44" s="9">
        <f>_xlfn.NORM.INV(M44,$B$9,$B$10)</f>
        <v/>
      </c>
      <c r="O44" s="24">
        <f>_xlfn.NORM.DIST(Data!Y44,$C$9,$C$10,TRUE)</f>
        <v/>
      </c>
      <c r="P44" s="9">
        <f>_xlfn.NORM.INV(O44,$B$9,$B$10)</f>
        <v/>
      </c>
    </row>
    <row r="45">
      <c r="H45" s="14">
        <f>Data!A45</f>
        <v/>
      </c>
      <c r="I45" s="24">
        <f>IF(Occurrence!J45&gt;0,_xlfn.GAMMA.DIST(Occurrence!J45,$C$6,$C$7,TRUE),0)</f>
        <v/>
      </c>
      <c r="J45" s="9">
        <f>IF(Occurrence!J45&gt;0,_xlfn.GAMMA.INV(I45,$B$6,$B$7),0)</f>
        <v/>
      </c>
      <c r="K45" s="24">
        <f>IF(Occurrence!K45&gt;0,_xlfn.GAMMA.DIST(Occurrence!K45,$C$6,$C$7,TRUE),0)</f>
        <v/>
      </c>
      <c r="L45" s="9">
        <f>IF(Occurrence!K45&gt;0,_xlfn.GAMMA.INV(K45,$B$6,$B$7),0)</f>
        <v/>
      </c>
      <c r="M45" s="24">
        <f>_xlfn.NORM.DIST(Data!X45,$C$9,$C$10,TRUE)</f>
        <v/>
      </c>
      <c r="N45" s="9">
        <f>_xlfn.NORM.INV(M45,$B$9,$B$10)</f>
        <v/>
      </c>
      <c r="O45" s="24">
        <f>_xlfn.NORM.DIST(Data!Y45,$C$9,$C$10,TRUE)</f>
        <v/>
      </c>
      <c r="P45" s="9">
        <f>_xlfn.NORM.INV(O45,$B$9,$B$10)</f>
        <v/>
      </c>
    </row>
    <row r="46">
      <c r="H46" s="14">
        <f>Data!A46</f>
        <v/>
      </c>
      <c r="I46" s="24">
        <f>IF(Occurrence!J46&gt;0,_xlfn.GAMMA.DIST(Occurrence!J46,$C$6,$C$7,TRUE),0)</f>
        <v/>
      </c>
      <c r="J46" s="9">
        <f>IF(Occurrence!J46&gt;0,_xlfn.GAMMA.INV(I46,$B$6,$B$7),0)</f>
        <v/>
      </c>
      <c r="K46" s="24">
        <f>IF(Occurrence!K46&gt;0,_xlfn.GAMMA.DIST(Occurrence!K46,$C$6,$C$7,TRUE),0)</f>
        <v/>
      </c>
      <c r="L46" s="9">
        <f>IF(Occurrence!K46&gt;0,_xlfn.GAMMA.INV(K46,$B$6,$B$7),0)</f>
        <v/>
      </c>
      <c r="M46" s="24">
        <f>_xlfn.NORM.DIST(Data!X46,$C$9,$C$10,TRUE)</f>
        <v/>
      </c>
      <c r="N46" s="9">
        <f>_xlfn.NORM.INV(M46,$B$9,$B$10)</f>
        <v/>
      </c>
      <c r="O46" s="24">
        <f>_xlfn.NORM.DIST(Data!Y46,$C$9,$C$10,TRUE)</f>
        <v/>
      </c>
      <c r="P46" s="9">
        <f>_xlfn.NORM.INV(O46,$B$9,$B$10)</f>
        <v/>
      </c>
    </row>
    <row r="47">
      <c r="H47" s="14">
        <f>Data!A47</f>
        <v/>
      </c>
      <c r="I47" s="24">
        <f>IF(Occurrence!J47&gt;0,_xlfn.GAMMA.DIST(Occurrence!J47,$C$6,$C$7,TRUE),0)</f>
        <v/>
      </c>
      <c r="J47" s="9">
        <f>IF(Occurrence!J47&gt;0,_xlfn.GAMMA.INV(I47,$B$6,$B$7),0)</f>
        <v/>
      </c>
      <c r="K47" s="24">
        <f>IF(Occurrence!K47&gt;0,_xlfn.GAMMA.DIST(Occurrence!K47,$C$6,$C$7,TRUE),0)</f>
        <v/>
      </c>
      <c r="L47" s="9">
        <f>IF(Occurrence!K47&gt;0,_xlfn.GAMMA.INV(K47,$B$6,$B$7),0)</f>
        <v/>
      </c>
      <c r="M47" s="24">
        <f>_xlfn.NORM.DIST(Data!X47,$C$9,$C$10,TRUE)</f>
        <v/>
      </c>
      <c r="N47" s="9">
        <f>_xlfn.NORM.INV(M47,$B$9,$B$10)</f>
        <v/>
      </c>
      <c r="O47" s="24">
        <f>_xlfn.NORM.DIST(Data!Y47,$C$9,$C$10,TRUE)</f>
        <v/>
      </c>
      <c r="P47" s="9">
        <f>_xlfn.NORM.INV(O47,$B$9,$B$10)</f>
        <v/>
      </c>
    </row>
    <row r="48">
      <c r="H48" s="14">
        <f>Data!A48</f>
        <v/>
      </c>
      <c r="I48" s="24">
        <f>IF(Occurrence!J48&gt;0,_xlfn.GAMMA.DIST(Occurrence!J48,$C$6,$C$7,TRUE),0)</f>
        <v/>
      </c>
      <c r="J48" s="9">
        <f>IF(Occurrence!J48&gt;0,_xlfn.GAMMA.INV(I48,$B$6,$B$7),0)</f>
        <v/>
      </c>
      <c r="K48" s="24">
        <f>IF(Occurrence!K48&gt;0,_xlfn.GAMMA.DIST(Occurrence!K48,$C$6,$C$7,TRUE),0)</f>
        <v/>
      </c>
      <c r="L48" s="9">
        <f>IF(Occurrence!K48&gt;0,_xlfn.GAMMA.INV(K48,$B$6,$B$7),0)</f>
        <v/>
      </c>
      <c r="M48" s="24">
        <f>_xlfn.NORM.DIST(Data!X48,$C$9,$C$10,TRUE)</f>
        <v/>
      </c>
      <c r="N48" s="9">
        <f>_xlfn.NORM.INV(M48,$B$9,$B$10)</f>
        <v/>
      </c>
      <c r="O48" s="24">
        <f>_xlfn.NORM.DIST(Data!Y48,$C$9,$C$10,TRUE)</f>
        <v/>
      </c>
      <c r="P48" s="9">
        <f>_xlfn.NORM.INV(O48,$B$9,$B$10)</f>
        <v/>
      </c>
    </row>
    <row r="49">
      <c r="H49" s="14">
        <f>Data!A49</f>
        <v/>
      </c>
      <c r="I49" s="24">
        <f>IF(Occurrence!J49&gt;0,_xlfn.GAMMA.DIST(Occurrence!J49,$C$6,$C$7,TRUE),0)</f>
        <v/>
      </c>
      <c r="J49" s="9">
        <f>IF(Occurrence!J49&gt;0,_xlfn.GAMMA.INV(I49,$B$6,$B$7),0)</f>
        <v/>
      </c>
      <c r="K49" s="24">
        <f>IF(Occurrence!K49&gt;0,_xlfn.GAMMA.DIST(Occurrence!K49,$C$6,$C$7,TRUE),0)</f>
        <v/>
      </c>
      <c r="L49" s="9">
        <f>IF(Occurrence!K49&gt;0,_xlfn.GAMMA.INV(K49,$B$6,$B$7),0)</f>
        <v/>
      </c>
      <c r="M49" s="24">
        <f>_xlfn.NORM.DIST(Data!X49,$C$9,$C$10,TRUE)</f>
        <v/>
      </c>
      <c r="N49" s="9">
        <f>_xlfn.NORM.INV(M49,$B$9,$B$10)</f>
        <v/>
      </c>
      <c r="O49" s="24">
        <f>_xlfn.NORM.DIST(Data!Y49,$C$9,$C$10,TRUE)</f>
        <v/>
      </c>
      <c r="P49" s="9">
        <f>_xlfn.NORM.INV(O49,$B$9,$B$10)</f>
        <v/>
      </c>
    </row>
    <row r="50">
      <c r="H50" s="14">
        <f>Data!A50</f>
        <v/>
      </c>
      <c r="I50" s="24">
        <f>IF(Occurrence!J50&gt;0,_xlfn.GAMMA.DIST(Occurrence!J50,$C$6,$C$7,TRUE),0)</f>
        <v/>
      </c>
      <c r="J50" s="9">
        <f>IF(Occurrence!J50&gt;0,_xlfn.GAMMA.INV(I50,$B$6,$B$7),0)</f>
        <v/>
      </c>
      <c r="K50" s="24">
        <f>IF(Occurrence!K50&gt;0,_xlfn.GAMMA.DIST(Occurrence!K50,$C$6,$C$7,TRUE),0)</f>
        <v/>
      </c>
      <c r="L50" s="9">
        <f>IF(Occurrence!K50&gt;0,_xlfn.GAMMA.INV(K50,$B$6,$B$7),0)</f>
        <v/>
      </c>
      <c r="M50" s="24">
        <f>_xlfn.NORM.DIST(Data!X50,$C$9,$C$10,TRUE)</f>
        <v/>
      </c>
      <c r="N50" s="9">
        <f>_xlfn.NORM.INV(M50,$B$9,$B$10)</f>
        <v/>
      </c>
      <c r="O50" s="24">
        <f>_xlfn.NORM.DIST(Data!Y50,$C$9,$C$10,TRUE)</f>
        <v/>
      </c>
      <c r="P50" s="9">
        <f>_xlfn.NORM.INV(O50,$B$9,$B$10)</f>
        <v/>
      </c>
    </row>
    <row r="51">
      <c r="H51" s="14">
        <f>Data!A51</f>
        <v/>
      </c>
      <c r="I51" s="24">
        <f>IF(Occurrence!J51&gt;0,_xlfn.GAMMA.DIST(Occurrence!J51,$C$6,$C$7,TRUE),0)</f>
        <v/>
      </c>
      <c r="J51" s="9">
        <f>IF(Occurrence!J51&gt;0,_xlfn.GAMMA.INV(I51,$B$6,$B$7),0)</f>
        <v/>
      </c>
      <c r="K51" s="24">
        <f>IF(Occurrence!K51&gt;0,_xlfn.GAMMA.DIST(Occurrence!K51,$C$6,$C$7,TRUE),0)</f>
        <v/>
      </c>
      <c r="L51" s="9">
        <f>IF(Occurrence!K51&gt;0,_xlfn.GAMMA.INV(K51,$B$6,$B$7),0)</f>
        <v/>
      </c>
      <c r="M51" s="24">
        <f>_xlfn.NORM.DIST(Data!X51,$C$9,$C$10,TRUE)</f>
        <v/>
      </c>
      <c r="N51" s="9">
        <f>_xlfn.NORM.INV(M51,$B$9,$B$10)</f>
        <v/>
      </c>
      <c r="O51" s="24">
        <f>_xlfn.NORM.DIST(Data!Y51,$C$9,$C$10,TRUE)</f>
        <v/>
      </c>
      <c r="P51" s="9">
        <f>_xlfn.NORM.INV(O51,$B$9,$B$10)</f>
        <v/>
      </c>
    </row>
    <row r="52">
      <c r="H52" s="14">
        <f>Data!A52</f>
        <v/>
      </c>
      <c r="I52" s="24">
        <f>IF(Occurrence!J52&gt;0,_xlfn.GAMMA.DIST(Occurrence!J52,$C$6,$C$7,TRUE),0)</f>
        <v/>
      </c>
      <c r="J52" s="9">
        <f>IF(Occurrence!J52&gt;0,_xlfn.GAMMA.INV(I52,$B$6,$B$7),0)</f>
        <v/>
      </c>
      <c r="K52" s="24">
        <f>IF(Occurrence!K52&gt;0,_xlfn.GAMMA.DIST(Occurrence!K52,$C$6,$C$7,TRUE),0)</f>
        <v/>
      </c>
      <c r="L52" s="9">
        <f>IF(Occurrence!K52&gt;0,_xlfn.GAMMA.INV(K52,$B$6,$B$7),0)</f>
        <v/>
      </c>
      <c r="M52" s="24">
        <f>_xlfn.NORM.DIST(Data!X52,$C$9,$C$10,TRUE)</f>
        <v/>
      </c>
      <c r="N52" s="9">
        <f>_xlfn.NORM.INV(M52,$B$9,$B$10)</f>
        <v/>
      </c>
      <c r="O52" s="24">
        <f>_xlfn.NORM.DIST(Data!Y52,$C$9,$C$10,TRUE)</f>
        <v/>
      </c>
      <c r="P52" s="9">
        <f>_xlfn.NORM.INV(O52,$B$9,$B$10)</f>
        <v/>
      </c>
    </row>
    <row r="53">
      <c r="H53" s="14">
        <f>Data!A53</f>
        <v/>
      </c>
      <c r="I53" s="24">
        <f>IF(Occurrence!J53&gt;0,_xlfn.GAMMA.DIST(Occurrence!J53,$C$6,$C$7,TRUE),0)</f>
        <v/>
      </c>
      <c r="J53" s="9">
        <f>IF(Occurrence!J53&gt;0,_xlfn.GAMMA.INV(I53,$B$6,$B$7),0)</f>
        <v/>
      </c>
      <c r="K53" s="24">
        <f>IF(Occurrence!K53&gt;0,_xlfn.GAMMA.DIST(Occurrence!K53,$C$6,$C$7,TRUE),0)</f>
        <v/>
      </c>
      <c r="L53" s="9">
        <f>IF(Occurrence!K53&gt;0,_xlfn.GAMMA.INV(K53,$B$6,$B$7),0)</f>
        <v/>
      </c>
      <c r="M53" s="24">
        <f>_xlfn.NORM.DIST(Data!X53,$C$9,$C$10,TRUE)</f>
        <v/>
      </c>
      <c r="N53" s="9">
        <f>_xlfn.NORM.INV(M53,$B$9,$B$10)</f>
        <v/>
      </c>
      <c r="O53" s="24">
        <f>_xlfn.NORM.DIST(Data!Y53,$C$9,$C$10,TRUE)</f>
        <v/>
      </c>
      <c r="P53" s="9">
        <f>_xlfn.NORM.INV(O53,$B$9,$B$10)</f>
        <v/>
      </c>
    </row>
    <row r="54">
      <c r="H54" s="14">
        <f>Data!A54</f>
        <v/>
      </c>
      <c r="I54" s="24">
        <f>IF(Occurrence!J54&gt;0,_xlfn.GAMMA.DIST(Occurrence!J54,$C$6,$C$7,TRUE),0)</f>
        <v/>
      </c>
      <c r="J54" s="9">
        <f>IF(Occurrence!J54&gt;0,_xlfn.GAMMA.INV(I54,$B$6,$B$7),0)</f>
        <v/>
      </c>
      <c r="K54" s="24">
        <f>IF(Occurrence!K54&gt;0,_xlfn.GAMMA.DIST(Occurrence!K54,$C$6,$C$7,TRUE),0)</f>
        <v/>
      </c>
      <c r="L54" s="9">
        <f>IF(Occurrence!K54&gt;0,_xlfn.GAMMA.INV(K54,$B$6,$B$7),0)</f>
        <v/>
      </c>
      <c r="M54" s="24">
        <f>_xlfn.NORM.DIST(Data!X54,$C$9,$C$10,TRUE)</f>
        <v/>
      </c>
      <c r="N54" s="9">
        <f>_xlfn.NORM.INV(M54,$B$9,$B$10)</f>
        <v/>
      </c>
      <c r="O54" s="24">
        <f>_xlfn.NORM.DIST(Data!Y54,$C$9,$C$10,TRUE)</f>
        <v/>
      </c>
      <c r="P54" s="9">
        <f>_xlfn.NORM.INV(O54,$B$9,$B$10)</f>
        <v/>
      </c>
    </row>
    <row r="55">
      <c r="H55" s="14">
        <f>Data!A55</f>
        <v/>
      </c>
      <c r="I55" s="24">
        <f>IF(Occurrence!J55&gt;0,_xlfn.GAMMA.DIST(Occurrence!J55,$C$6,$C$7,TRUE),0)</f>
        <v/>
      </c>
      <c r="J55" s="9">
        <f>IF(Occurrence!J55&gt;0,_xlfn.GAMMA.INV(I55,$B$6,$B$7),0)</f>
        <v/>
      </c>
      <c r="K55" s="24">
        <f>IF(Occurrence!K55&gt;0,_xlfn.GAMMA.DIST(Occurrence!K55,$C$6,$C$7,TRUE),0)</f>
        <v/>
      </c>
      <c r="L55" s="9">
        <f>IF(Occurrence!K55&gt;0,_xlfn.GAMMA.INV(K55,$B$6,$B$7),0)</f>
        <v/>
      </c>
      <c r="M55" s="24">
        <f>_xlfn.NORM.DIST(Data!X55,$C$9,$C$10,TRUE)</f>
        <v/>
      </c>
      <c r="N55" s="9">
        <f>_xlfn.NORM.INV(M55,$B$9,$B$10)</f>
        <v/>
      </c>
      <c r="O55" s="24">
        <f>_xlfn.NORM.DIST(Data!Y55,$C$9,$C$10,TRUE)</f>
        <v/>
      </c>
      <c r="P55" s="9">
        <f>_xlfn.NORM.INV(O55,$B$9,$B$10)</f>
        <v/>
      </c>
    </row>
    <row r="56">
      <c r="H56" s="14">
        <f>Data!A56</f>
        <v/>
      </c>
      <c r="I56" s="24">
        <f>IF(Occurrence!J56&gt;0,_xlfn.GAMMA.DIST(Occurrence!J56,$C$6,$C$7,TRUE),0)</f>
        <v/>
      </c>
      <c r="J56" s="9">
        <f>IF(Occurrence!J56&gt;0,_xlfn.GAMMA.INV(I56,$B$6,$B$7),0)</f>
        <v/>
      </c>
      <c r="K56" s="24">
        <f>IF(Occurrence!K56&gt;0,_xlfn.GAMMA.DIST(Occurrence!K56,$C$6,$C$7,TRUE),0)</f>
        <v/>
      </c>
      <c r="L56" s="9">
        <f>IF(Occurrence!K56&gt;0,_xlfn.GAMMA.INV(K56,$B$6,$B$7),0)</f>
        <v/>
      </c>
      <c r="M56" s="24">
        <f>_xlfn.NORM.DIST(Data!X56,$C$9,$C$10,TRUE)</f>
        <v/>
      </c>
      <c r="N56" s="9">
        <f>_xlfn.NORM.INV(M56,$B$9,$B$10)</f>
        <v/>
      </c>
      <c r="O56" s="24">
        <f>_xlfn.NORM.DIST(Data!Y56,$C$9,$C$10,TRUE)</f>
        <v/>
      </c>
      <c r="P56" s="9">
        <f>_xlfn.NORM.INV(O56,$B$9,$B$10)</f>
        <v/>
      </c>
    </row>
    <row r="57">
      <c r="H57" s="14">
        <f>Data!A57</f>
        <v/>
      </c>
      <c r="I57" s="24">
        <f>IF(Occurrence!J57&gt;0,_xlfn.GAMMA.DIST(Occurrence!J57,$C$6,$C$7,TRUE),0)</f>
        <v/>
      </c>
      <c r="J57" s="9">
        <f>IF(Occurrence!J57&gt;0,_xlfn.GAMMA.INV(I57,$B$6,$B$7),0)</f>
        <v/>
      </c>
      <c r="K57" s="24">
        <f>IF(Occurrence!K57&gt;0,_xlfn.GAMMA.DIST(Occurrence!K57,$C$6,$C$7,TRUE),0)</f>
        <v/>
      </c>
      <c r="L57" s="9">
        <f>IF(Occurrence!K57&gt;0,_xlfn.GAMMA.INV(K57,$B$6,$B$7),0)</f>
        <v/>
      </c>
      <c r="M57" s="24">
        <f>_xlfn.NORM.DIST(Data!X57,$C$9,$C$10,TRUE)</f>
        <v/>
      </c>
      <c r="N57" s="9">
        <f>_xlfn.NORM.INV(M57,$B$9,$B$10)</f>
        <v/>
      </c>
      <c r="O57" s="24">
        <f>_xlfn.NORM.DIST(Data!Y57,$C$9,$C$10,TRUE)</f>
        <v/>
      </c>
      <c r="P57" s="9">
        <f>_xlfn.NORM.INV(O57,$B$9,$B$10)</f>
        <v/>
      </c>
    </row>
    <row r="58">
      <c r="H58" s="14">
        <f>Data!A58</f>
        <v/>
      </c>
      <c r="I58" s="24">
        <f>IF(Occurrence!J58&gt;0,_xlfn.GAMMA.DIST(Occurrence!J58,$C$6,$C$7,TRUE),0)</f>
        <v/>
      </c>
      <c r="J58" s="9">
        <f>IF(Occurrence!J58&gt;0,_xlfn.GAMMA.INV(I58,$B$6,$B$7),0)</f>
        <v/>
      </c>
      <c r="K58" s="24">
        <f>IF(Occurrence!K58&gt;0,_xlfn.GAMMA.DIST(Occurrence!K58,$C$6,$C$7,TRUE),0)</f>
        <v/>
      </c>
      <c r="L58" s="9">
        <f>IF(Occurrence!K58&gt;0,_xlfn.GAMMA.INV(K58,$B$6,$B$7),0)</f>
        <v/>
      </c>
      <c r="M58" s="24">
        <f>_xlfn.NORM.DIST(Data!X58,$C$9,$C$10,TRUE)</f>
        <v/>
      </c>
      <c r="N58" s="9">
        <f>_xlfn.NORM.INV(M58,$B$9,$B$10)</f>
        <v/>
      </c>
      <c r="O58" s="24">
        <f>_xlfn.NORM.DIST(Data!Y58,$C$9,$C$10,TRUE)</f>
        <v/>
      </c>
      <c r="P58" s="9">
        <f>_xlfn.NORM.INV(O58,$B$9,$B$10)</f>
        <v/>
      </c>
    </row>
    <row r="59">
      <c r="H59" s="14">
        <f>Data!A59</f>
        <v/>
      </c>
      <c r="I59" s="24">
        <f>IF(Occurrence!J59&gt;0,_xlfn.GAMMA.DIST(Occurrence!J59,$C$6,$C$7,TRUE),0)</f>
        <v/>
      </c>
      <c r="J59" s="9">
        <f>IF(Occurrence!J59&gt;0,_xlfn.GAMMA.INV(I59,$B$6,$B$7),0)</f>
        <v/>
      </c>
      <c r="K59" s="24">
        <f>IF(Occurrence!K59&gt;0,_xlfn.GAMMA.DIST(Occurrence!K59,$C$6,$C$7,TRUE),0)</f>
        <v/>
      </c>
      <c r="L59" s="9">
        <f>IF(Occurrence!K59&gt;0,_xlfn.GAMMA.INV(K59,$B$6,$B$7),0)</f>
        <v/>
      </c>
      <c r="M59" s="24">
        <f>_xlfn.NORM.DIST(Data!X59,$C$9,$C$10,TRUE)</f>
        <v/>
      </c>
      <c r="N59" s="9">
        <f>_xlfn.NORM.INV(M59,$B$9,$B$10)</f>
        <v/>
      </c>
      <c r="O59" s="24">
        <f>_xlfn.NORM.DIST(Data!Y59,$C$9,$C$10,TRUE)</f>
        <v/>
      </c>
      <c r="P59" s="9">
        <f>_xlfn.NORM.INV(O59,$B$9,$B$10)</f>
        <v/>
      </c>
    </row>
    <row r="60">
      <c r="H60" s="14">
        <f>Data!A60</f>
        <v/>
      </c>
      <c r="I60" s="24">
        <f>IF(Occurrence!J60&gt;0,_xlfn.GAMMA.DIST(Occurrence!J60,$C$6,$C$7,TRUE),0)</f>
        <v/>
      </c>
      <c r="J60" s="9">
        <f>IF(Occurrence!J60&gt;0,_xlfn.GAMMA.INV(I60,$B$6,$B$7),0)</f>
        <v/>
      </c>
      <c r="K60" s="24">
        <f>IF(Occurrence!K60&gt;0,_xlfn.GAMMA.DIST(Occurrence!K60,$C$6,$C$7,TRUE),0)</f>
        <v/>
      </c>
      <c r="L60" s="9">
        <f>IF(Occurrence!K60&gt;0,_xlfn.GAMMA.INV(K60,$B$6,$B$7),0)</f>
        <v/>
      </c>
      <c r="M60" s="24">
        <f>_xlfn.NORM.DIST(Data!X60,$C$9,$C$10,TRUE)</f>
        <v/>
      </c>
      <c r="N60" s="9">
        <f>_xlfn.NORM.INV(M60,$B$9,$B$10)</f>
        <v/>
      </c>
      <c r="O60" s="24">
        <f>_xlfn.NORM.DIST(Data!Y60,$C$9,$C$10,TRUE)</f>
        <v/>
      </c>
      <c r="P60" s="9">
        <f>_xlfn.NORM.INV(O60,$B$9,$B$10)</f>
        <v/>
      </c>
    </row>
    <row r="61">
      <c r="H61" s="14">
        <f>Data!A61</f>
        <v/>
      </c>
      <c r="I61" s="24">
        <f>IF(Occurrence!J61&gt;0,_xlfn.GAMMA.DIST(Occurrence!J61,$C$6,$C$7,TRUE),0)</f>
        <v/>
      </c>
      <c r="J61" s="9">
        <f>IF(Occurrence!J61&gt;0,_xlfn.GAMMA.INV(I61,$B$6,$B$7),0)</f>
        <v/>
      </c>
      <c r="K61" s="24">
        <f>IF(Occurrence!K61&gt;0,_xlfn.GAMMA.DIST(Occurrence!K61,$C$6,$C$7,TRUE),0)</f>
        <v/>
      </c>
      <c r="L61" s="9">
        <f>IF(Occurrence!K61&gt;0,_xlfn.GAMMA.INV(K61,$B$6,$B$7),0)</f>
        <v/>
      </c>
      <c r="M61" s="24">
        <f>_xlfn.NORM.DIST(Data!X61,$C$9,$C$10,TRUE)</f>
        <v/>
      </c>
      <c r="N61" s="9">
        <f>_xlfn.NORM.INV(M61,$B$9,$B$10)</f>
        <v/>
      </c>
      <c r="O61" s="24">
        <f>_xlfn.NORM.DIST(Data!Y61,$C$9,$C$10,TRUE)</f>
        <v/>
      </c>
      <c r="P61" s="9">
        <f>_xlfn.NORM.INV(O61,$B$9,$B$10)</f>
        <v/>
      </c>
    </row>
    <row r="62">
      <c r="H62" s="14">
        <f>Data!A62</f>
        <v/>
      </c>
      <c r="I62" s="24">
        <f>IF(Occurrence!J62&gt;0,_xlfn.GAMMA.DIST(Occurrence!J62,$C$6,$C$7,TRUE),0)</f>
        <v/>
      </c>
      <c r="J62" s="9">
        <f>IF(Occurrence!J62&gt;0,_xlfn.GAMMA.INV(I62,$B$6,$B$7),0)</f>
        <v/>
      </c>
      <c r="K62" s="24">
        <f>IF(Occurrence!K62&gt;0,_xlfn.GAMMA.DIST(Occurrence!K62,$C$6,$C$7,TRUE),0)</f>
        <v/>
      </c>
      <c r="L62" s="9">
        <f>IF(Occurrence!K62&gt;0,_xlfn.GAMMA.INV(K62,$B$6,$B$7),0)</f>
        <v/>
      </c>
      <c r="M62" s="24">
        <f>_xlfn.NORM.DIST(Data!X62,$C$9,$C$10,TRUE)</f>
        <v/>
      </c>
      <c r="N62" s="9">
        <f>_xlfn.NORM.INV(M62,$B$9,$B$10)</f>
        <v/>
      </c>
      <c r="O62" s="24">
        <f>_xlfn.NORM.DIST(Data!Y62,$C$9,$C$10,TRUE)</f>
        <v/>
      </c>
      <c r="P62" s="9">
        <f>_xlfn.NORM.INV(O62,$B$9,$B$10)</f>
        <v/>
      </c>
    </row>
    <row r="63">
      <c r="H63" s="14">
        <f>Data!A63</f>
        <v/>
      </c>
      <c r="I63" s="24">
        <f>IF(Occurrence!J63&gt;0,_xlfn.GAMMA.DIST(Occurrence!J63,$C$6,$C$7,TRUE),0)</f>
        <v/>
      </c>
      <c r="J63" s="9">
        <f>IF(Occurrence!J63&gt;0,_xlfn.GAMMA.INV(I63,$B$6,$B$7),0)</f>
        <v/>
      </c>
      <c r="K63" s="24">
        <f>IF(Occurrence!K63&gt;0,_xlfn.GAMMA.DIST(Occurrence!K63,$C$6,$C$7,TRUE),0)</f>
        <v/>
      </c>
      <c r="L63" s="9">
        <f>IF(Occurrence!K63&gt;0,_xlfn.GAMMA.INV(K63,$B$6,$B$7),0)</f>
        <v/>
      </c>
      <c r="M63" s="24">
        <f>_xlfn.NORM.DIST(Data!X63,$C$9,$C$10,TRUE)</f>
        <v/>
      </c>
      <c r="N63" s="9">
        <f>_xlfn.NORM.INV(M63,$B$9,$B$10)</f>
        <v/>
      </c>
      <c r="O63" s="24">
        <f>_xlfn.NORM.DIST(Data!Y63,$C$9,$C$10,TRUE)</f>
        <v/>
      </c>
      <c r="P63" s="9">
        <f>_xlfn.NORM.INV(O63,$B$9,$B$10)</f>
        <v/>
      </c>
    </row>
    <row r="64">
      <c r="H64" s="14">
        <f>Data!A64</f>
        <v/>
      </c>
      <c r="I64" s="24">
        <f>IF(Occurrence!J64&gt;0,_xlfn.GAMMA.DIST(Occurrence!J64,$C$6,$C$7,TRUE),0)</f>
        <v/>
      </c>
      <c r="J64" s="9">
        <f>IF(Occurrence!J64&gt;0,_xlfn.GAMMA.INV(I64,$B$6,$B$7),0)</f>
        <v/>
      </c>
      <c r="K64" s="24">
        <f>IF(Occurrence!K64&gt;0,_xlfn.GAMMA.DIST(Occurrence!K64,$C$6,$C$7,TRUE),0)</f>
        <v/>
      </c>
      <c r="L64" s="9">
        <f>IF(Occurrence!K64&gt;0,_xlfn.GAMMA.INV(K64,$B$6,$B$7),0)</f>
        <v/>
      </c>
      <c r="M64" s="24">
        <f>_xlfn.NORM.DIST(Data!X64,$C$9,$C$10,TRUE)</f>
        <v/>
      </c>
      <c r="N64" s="9">
        <f>_xlfn.NORM.INV(M64,$B$9,$B$10)</f>
        <v/>
      </c>
      <c r="O64" s="24">
        <f>_xlfn.NORM.DIST(Data!Y64,$C$9,$C$10,TRUE)</f>
        <v/>
      </c>
      <c r="P64" s="9">
        <f>_xlfn.NORM.INV(O64,$B$9,$B$10)</f>
        <v/>
      </c>
    </row>
    <row r="65">
      <c r="H65" s="14">
        <f>Data!A65</f>
        <v/>
      </c>
      <c r="I65" s="24">
        <f>IF(Occurrence!J65&gt;0,_xlfn.GAMMA.DIST(Occurrence!J65,$C$6,$C$7,TRUE),0)</f>
        <v/>
      </c>
      <c r="J65" s="9">
        <f>IF(Occurrence!J65&gt;0,_xlfn.GAMMA.INV(I65,$B$6,$B$7),0)</f>
        <v/>
      </c>
      <c r="K65" s="24">
        <f>IF(Occurrence!K65&gt;0,_xlfn.GAMMA.DIST(Occurrence!K65,$C$6,$C$7,TRUE),0)</f>
        <v/>
      </c>
      <c r="L65" s="9">
        <f>IF(Occurrence!K65&gt;0,_xlfn.GAMMA.INV(K65,$B$6,$B$7),0)</f>
        <v/>
      </c>
      <c r="M65" s="24">
        <f>_xlfn.NORM.DIST(Data!X65,$C$9,$C$10,TRUE)</f>
        <v/>
      </c>
      <c r="N65" s="9">
        <f>_xlfn.NORM.INV(M65,$B$9,$B$10)</f>
        <v/>
      </c>
      <c r="O65" s="24">
        <f>_xlfn.NORM.DIST(Data!Y65,$C$9,$C$10,TRUE)</f>
        <v/>
      </c>
      <c r="P65" s="9">
        <f>_xlfn.NORM.INV(O65,$B$9,$B$10)</f>
        <v/>
      </c>
    </row>
    <row r="66">
      <c r="H66" s="14">
        <f>Data!A66</f>
        <v/>
      </c>
      <c r="I66" s="24">
        <f>IF(Occurrence!J66&gt;0,_xlfn.GAMMA.DIST(Occurrence!J66,$C$6,$C$7,TRUE),0)</f>
        <v/>
      </c>
      <c r="J66" s="9">
        <f>IF(Occurrence!J66&gt;0,_xlfn.GAMMA.INV(I66,$B$6,$B$7),0)</f>
        <v/>
      </c>
      <c r="K66" s="24">
        <f>IF(Occurrence!K66&gt;0,_xlfn.GAMMA.DIST(Occurrence!K66,$C$6,$C$7,TRUE),0)</f>
        <v/>
      </c>
      <c r="L66" s="9">
        <f>IF(Occurrence!K66&gt;0,_xlfn.GAMMA.INV(K66,$B$6,$B$7),0)</f>
        <v/>
      </c>
      <c r="M66" s="24">
        <f>_xlfn.NORM.DIST(Data!X66,$C$9,$C$10,TRUE)</f>
        <v/>
      </c>
      <c r="N66" s="9">
        <f>_xlfn.NORM.INV(M66,$B$9,$B$10)</f>
        <v/>
      </c>
      <c r="O66" s="24">
        <f>_xlfn.NORM.DIST(Data!Y66,$C$9,$C$10,TRUE)</f>
        <v/>
      </c>
      <c r="P66" s="9">
        <f>_xlfn.NORM.INV(O66,$B$9,$B$10)</f>
        <v/>
      </c>
    </row>
    <row r="67">
      <c r="H67" s="14">
        <f>Data!A67</f>
        <v/>
      </c>
      <c r="I67" s="24">
        <f>IF(Occurrence!J67&gt;0,_xlfn.GAMMA.DIST(Occurrence!J67,$C$6,$C$7,TRUE),0)</f>
        <v/>
      </c>
      <c r="J67" s="9">
        <f>IF(Occurrence!J67&gt;0,_xlfn.GAMMA.INV(I67,$B$6,$B$7),0)</f>
        <v/>
      </c>
      <c r="K67" s="24">
        <f>IF(Occurrence!K67&gt;0,_xlfn.GAMMA.DIST(Occurrence!K67,$C$6,$C$7,TRUE),0)</f>
        <v/>
      </c>
      <c r="L67" s="9">
        <f>IF(Occurrence!K67&gt;0,_xlfn.GAMMA.INV(K67,$B$6,$B$7),0)</f>
        <v/>
      </c>
      <c r="M67" s="24">
        <f>_xlfn.NORM.DIST(Data!X67,$C$9,$C$10,TRUE)</f>
        <v/>
      </c>
      <c r="N67" s="9">
        <f>_xlfn.NORM.INV(M67,$B$9,$B$10)</f>
        <v/>
      </c>
      <c r="O67" s="24">
        <f>_xlfn.NORM.DIST(Data!Y67,$C$9,$C$10,TRUE)</f>
        <v/>
      </c>
      <c r="P67" s="9">
        <f>_xlfn.NORM.INV(O67,$B$9,$B$10)</f>
        <v/>
      </c>
    </row>
    <row r="68">
      <c r="H68" s="14">
        <f>Data!A68</f>
        <v/>
      </c>
      <c r="I68" s="24">
        <f>IF(Occurrence!J68&gt;0,_xlfn.GAMMA.DIST(Occurrence!J68,$C$6,$C$7,TRUE),0)</f>
        <v/>
      </c>
      <c r="J68" s="9">
        <f>IF(Occurrence!J68&gt;0,_xlfn.GAMMA.INV(I68,$B$6,$B$7),0)</f>
        <v/>
      </c>
      <c r="K68" s="24">
        <f>IF(Occurrence!K68&gt;0,_xlfn.GAMMA.DIST(Occurrence!K68,$C$6,$C$7,TRUE),0)</f>
        <v/>
      </c>
      <c r="L68" s="9">
        <f>IF(Occurrence!K68&gt;0,_xlfn.GAMMA.INV(K68,$B$6,$B$7),0)</f>
        <v/>
      </c>
      <c r="M68" s="24">
        <f>_xlfn.NORM.DIST(Data!X68,$C$9,$C$10,TRUE)</f>
        <v/>
      </c>
      <c r="N68" s="9">
        <f>_xlfn.NORM.INV(M68,$B$9,$B$10)</f>
        <v/>
      </c>
      <c r="O68" s="24">
        <f>_xlfn.NORM.DIST(Data!Y68,$C$9,$C$10,TRUE)</f>
        <v/>
      </c>
      <c r="P68" s="9">
        <f>_xlfn.NORM.INV(O68,$B$9,$B$10)</f>
        <v/>
      </c>
    </row>
    <row r="69">
      <c r="H69" s="14">
        <f>Data!A69</f>
        <v/>
      </c>
      <c r="I69" s="24">
        <f>IF(Occurrence!J69&gt;0,_xlfn.GAMMA.DIST(Occurrence!J69,$C$6,$C$7,TRUE),0)</f>
        <v/>
      </c>
      <c r="J69" s="9">
        <f>IF(Occurrence!J69&gt;0,_xlfn.GAMMA.INV(I69,$B$6,$B$7),0)</f>
        <v/>
      </c>
      <c r="K69" s="24">
        <f>IF(Occurrence!K69&gt;0,_xlfn.GAMMA.DIST(Occurrence!K69,$C$6,$C$7,TRUE),0)</f>
        <v/>
      </c>
      <c r="L69" s="9">
        <f>IF(Occurrence!K69&gt;0,_xlfn.GAMMA.INV(K69,$B$6,$B$7),0)</f>
        <v/>
      </c>
      <c r="M69" s="24">
        <f>_xlfn.NORM.DIST(Data!X69,$C$9,$C$10,TRUE)</f>
        <v/>
      </c>
      <c r="N69" s="9">
        <f>_xlfn.NORM.INV(M69,$B$9,$B$10)</f>
        <v/>
      </c>
      <c r="O69" s="24">
        <f>_xlfn.NORM.DIST(Data!Y69,$C$9,$C$10,TRUE)</f>
        <v/>
      </c>
      <c r="P69" s="9">
        <f>_xlfn.NORM.INV(O69,$B$9,$B$10)</f>
        <v/>
      </c>
    </row>
    <row r="70">
      <c r="H70" s="14">
        <f>Data!A70</f>
        <v/>
      </c>
      <c r="I70" s="24">
        <f>IF(Occurrence!J70&gt;0,_xlfn.GAMMA.DIST(Occurrence!J70,$C$6,$C$7,TRUE),0)</f>
        <v/>
      </c>
      <c r="J70" s="9">
        <f>IF(Occurrence!J70&gt;0,_xlfn.GAMMA.INV(I70,$B$6,$B$7),0)</f>
        <v/>
      </c>
      <c r="K70" s="24">
        <f>IF(Occurrence!K70&gt;0,_xlfn.GAMMA.DIST(Occurrence!K70,$C$6,$C$7,TRUE),0)</f>
        <v/>
      </c>
      <c r="L70" s="9">
        <f>IF(Occurrence!K70&gt;0,_xlfn.GAMMA.INV(K70,$B$6,$B$7),0)</f>
        <v/>
      </c>
      <c r="M70" s="24">
        <f>_xlfn.NORM.DIST(Data!X70,$C$9,$C$10,TRUE)</f>
        <v/>
      </c>
      <c r="N70" s="9">
        <f>_xlfn.NORM.INV(M70,$B$9,$B$10)</f>
        <v/>
      </c>
      <c r="O70" s="24">
        <f>_xlfn.NORM.DIST(Data!Y70,$C$9,$C$10,TRUE)</f>
        <v/>
      </c>
      <c r="P70" s="9">
        <f>_xlfn.NORM.INV(O70,$B$9,$B$10)</f>
        <v/>
      </c>
    </row>
    <row r="71">
      <c r="H71" s="14">
        <f>Data!A71</f>
        <v/>
      </c>
      <c r="I71" s="24">
        <f>IF(Occurrence!J71&gt;0,_xlfn.GAMMA.DIST(Occurrence!J71,$C$6,$C$7,TRUE),0)</f>
        <v/>
      </c>
      <c r="J71" s="9">
        <f>IF(Occurrence!J71&gt;0,_xlfn.GAMMA.INV(I71,$B$6,$B$7),0)</f>
        <v/>
      </c>
      <c r="K71" s="24">
        <f>IF(Occurrence!K71&gt;0,_xlfn.GAMMA.DIST(Occurrence!K71,$C$6,$C$7,TRUE),0)</f>
        <v/>
      </c>
      <c r="L71" s="9">
        <f>IF(Occurrence!K71&gt;0,_xlfn.GAMMA.INV(K71,$B$6,$B$7),0)</f>
        <v/>
      </c>
      <c r="M71" s="24">
        <f>_xlfn.NORM.DIST(Data!X71,$C$9,$C$10,TRUE)</f>
        <v/>
      </c>
      <c r="N71" s="9">
        <f>_xlfn.NORM.INV(M71,$B$9,$B$10)</f>
        <v/>
      </c>
      <c r="O71" s="24">
        <f>_xlfn.NORM.DIST(Data!Y71,$C$9,$C$10,TRUE)</f>
        <v/>
      </c>
      <c r="P71" s="9">
        <f>_xlfn.NORM.INV(O71,$B$9,$B$10)</f>
        <v/>
      </c>
    </row>
    <row r="72">
      <c r="H72" s="14">
        <f>Data!A72</f>
        <v/>
      </c>
      <c r="I72" s="24">
        <f>IF(Occurrence!J72&gt;0,_xlfn.GAMMA.DIST(Occurrence!J72,$C$6,$C$7,TRUE),0)</f>
        <v/>
      </c>
      <c r="J72" s="9">
        <f>IF(Occurrence!J72&gt;0,_xlfn.GAMMA.INV(I72,$B$6,$B$7),0)</f>
        <v/>
      </c>
      <c r="K72" s="24">
        <f>IF(Occurrence!K72&gt;0,_xlfn.GAMMA.DIST(Occurrence!K72,$C$6,$C$7,TRUE),0)</f>
        <v/>
      </c>
      <c r="L72" s="9">
        <f>IF(Occurrence!K72&gt;0,_xlfn.GAMMA.INV(K72,$B$6,$B$7),0)</f>
        <v/>
      </c>
      <c r="M72" s="24">
        <f>_xlfn.NORM.DIST(Data!X72,$C$9,$C$10,TRUE)</f>
        <v/>
      </c>
      <c r="N72" s="9">
        <f>_xlfn.NORM.INV(M72,$B$9,$B$10)</f>
        <v/>
      </c>
      <c r="O72" s="24">
        <f>_xlfn.NORM.DIST(Data!Y72,$C$9,$C$10,TRUE)</f>
        <v/>
      </c>
      <c r="P72" s="9">
        <f>_xlfn.NORM.INV(O72,$B$9,$B$10)</f>
        <v/>
      </c>
    </row>
    <row r="73">
      <c r="H73" s="14">
        <f>Data!A73</f>
        <v/>
      </c>
      <c r="I73" s="24">
        <f>IF(Occurrence!J73&gt;0,_xlfn.GAMMA.DIST(Occurrence!J73,$C$6,$C$7,TRUE),0)</f>
        <v/>
      </c>
      <c r="J73" s="9">
        <f>IF(Occurrence!J73&gt;0,_xlfn.GAMMA.INV(I73,$B$6,$B$7),0)</f>
        <v/>
      </c>
      <c r="K73" s="24">
        <f>IF(Occurrence!K73&gt;0,_xlfn.GAMMA.DIST(Occurrence!K73,$C$6,$C$7,TRUE),0)</f>
        <v/>
      </c>
      <c r="L73" s="9">
        <f>IF(Occurrence!K73&gt;0,_xlfn.GAMMA.INV(K73,$B$6,$B$7),0)</f>
        <v/>
      </c>
      <c r="M73" s="24">
        <f>_xlfn.NORM.DIST(Data!X73,$C$9,$C$10,TRUE)</f>
        <v/>
      </c>
      <c r="N73" s="9">
        <f>_xlfn.NORM.INV(M73,$B$9,$B$10)</f>
        <v/>
      </c>
      <c r="O73" s="24">
        <f>_xlfn.NORM.DIST(Data!Y73,$C$9,$C$10,TRUE)</f>
        <v/>
      </c>
      <c r="P73" s="9">
        <f>_xlfn.NORM.INV(O73,$B$9,$B$10)</f>
        <v/>
      </c>
    </row>
    <row r="74">
      <c r="H74" s="14">
        <f>Data!A74</f>
        <v/>
      </c>
      <c r="I74" s="24">
        <f>IF(Occurrence!J74&gt;0,_xlfn.GAMMA.DIST(Occurrence!J74,$C$6,$C$7,TRUE),0)</f>
        <v/>
      </c>
      <c r="J74" s="9">
        <f>IF(Occurrence!J74&gt;0,_xlfn.GAMMA.INV(I74,$B$6,$B$7),0)</f>
        <v/>
      </c>
      <c r="K74" s="24">
        <f>IF(Occurrence!K74&gt;0,_xlfn.GAMMA.DIST(Occurrence!K74,$C$6,$C$7,TRUE),0)</f>
        <v/>
      </c>
      <c r="L74" s="9">
        <f>IF(Occurrence!K74&gt;0,_xlfn.GAMMA.INV(K74,$B$6,$B$7),0)</f>
        <v/>
      </c>
      <c r="M74" s="24">
        <f>_xlfn.NORM.DIST(Data!X74,$C$9,$C$10,TRUE)</f>
        <v/>
      </c>
      <c r="N74" s="9">
        <f>_xlfn.NORM.INV(M74,$B$9,$B$10)</f>
        <v/>
      </c>
      <c r="O74" s="24">
        <f>_xlfn.NORM.DIST(Data!Y74,$C$9,$C$10,TRUE)</f>
        <v/>
      </c>
      <c r="P74" s="9">
        <f>_xlfn.NORM.INV(O74,$B$9,$B$10)</f>
        <v/>
      </c>
    </row>
    <row r="75">
      <c r="H75" s="14">
        <f>Data!A75</f>
        <v/>
      </c>
      <c r="I75" s="24">
        <f>IF(Occurrence!J75&gt;0,_xlfn.GAMMA.DIST(Occurrence!J75,$C$6,$C$7,TRUE),0)</f>
        <v/>
      </c>
      <c r="J75" s="9">
        <f>IF(Occurrence!J75&gt;0,_xlfn.GAMMA.INV(I75,$B$6,$B$7),0)</f>
        <v/>
      </c>
      <c r="K75" s="24">
        <f>IF(Occurrence!K75&gt;0,_xlfn.GAMMA.DIST(Occurrence!K75,$C$6,$C$7,TRUE),0)</f>
        <v/>
      </c>
      <c r="L75" s="9">
        <f>IF(Occurrence!K75&gt;0,_xlfn.GAMMA.INV(K75,$B$6,$B$7),0)</f>
        <v/>
      </c>
      <c r="M75" s="24">
        <f>_xlfn.NORM.DIST(Data!X75,$C$9,$C$10,TRUE)</f>
        <v/>
      </c>
      <c r="N75" s="9">
        <f>_xlfn.NORM.INV(M75,$B$9,$B$10)</f>
        <v/>
      </c>
      <c r="O75" s="24">
        <f>_xlfn.NORM.DIST(Data!Y75,$C$9,$C$10,TRUE)</f>
        <v/>
      </c>
      <c r="P75" s="9">
        <f>_xlfn.NORM.INV(O75,$B$9,$B$10)</f>
        <v/>
      </c>
    </row>
    <row r="76">
      <c r="H76" s="14">
        <f>Data!A76</f>
        <v/>
      </c>
      <c r="I76" s="24">
        <f>IF(Occurrence!J76&gt;0,_xlfn.GAMMA.DIST(Occurrence!J76,$C$6,$C$7,TRUE),0)</f>
        <v/>
      </c>
      <c r="J76" s="9">
        <f>IF(Occurrence!J76&gt;0,_xlfn.GAMMA.INV(I76,$B$6,$B$7),0)</f>
        <v/>
      </c>
      <c r="K76" s="24">
        <f>IF(Occurrence!K76&gt;0,_xlfn.GAMMA.DIST(Occurrence!K76,$C$6,$C$7,TRUE),0)</f>
        <v/>
      </c>
      <c r="L76" s="9">
        <f>IF(Occurrence!K76&gt;0,_xlfn.GAMMA.INV(K76,$B$6,$B$7),0)</f>
        <v/>
      </c>
      <c r="M76" s="24">
        <f>_xlfn.NORM.DIST(Data!X76,$C$9,$C$10,TRUE)</f>
        <v/>
      </c>
      <c r="N76" s="9">
        <f>_xlfn.NORM.INV(M76,$B$9,$B$10)</f>
        <v/>
      </c>
      <c r="O76" s="24">
        <f>_xlfn.NORM.DIST(Data!Y76,$C$9,$C$10,TRUE)</f>
        <v/>
      </c>
      <c r="P76" s="9">
        <f>_xlfn.NORM.INV(O76,$B$9,$B$10)</f>
        <v/>
      </c>
    </row>
    <row r="77">
      <c r="H77" s="14">
        <f>Data!A77</f>
        <v/>
      </c>
      <c r="I77" s="24">
        <f>IF(Occurrence!J77&gt;0,_xlfn.GAMMA.DIST(Occurrence!J77,$C$6,$C$7,TRUE),0)</f>
        <v/>
      </c>
      <c r="J77" s="9">
        <f>IF(Occurrence!J77&gt;0,_xlfn.GAMMA.INV(I77,$B$6,$B$7),0)</f>
        <v/>
      </c>
      <c r="K77" s="24">
        <f>IF(Occurrence!K77&gt;0,_xlfn.GAMMA.DIST(Occurrence!K77,$C$6,$C$7,TRUE),0)</f>
        <v/>
      </c>
      <c r="L77" s="9">
        <f>IF(Occurrence!K77&gt;0,_xlfn.GAMMA.INV(K77,$B$6,$B$7),0)</f>
        <v/>
      </c>
      <c r="M77" s="24">
        <f>_xlfn.NORM.DIST(Data!X77,$C$9,$C$10,TRUE)</f>
        <v/>
      </c>
      <c r="N77" s="9">
        <f>_xlfn.NORM.INV(M77,$B$9,$B$10)</f>
        <v/>
      </c>
      <c r="O77" s="24">
        <f>_xlfn.NORM.DIST(Data!Y77,$C$9,$C$10,TRUE)</f>
        <v/>
      </c>
      <c r="P77" s="9">
        <f>_xlfn.NORM.INV(O77,$B$9,$B$10)</f>
        <v/>
      </c>
    </row>
    <row r="78">
      <c r="H78" s="14">
        <f>Data!A78</f>
        <v/>
      </c>
      <c r="I78" s="24">
        <f>IF(Occurrence!J78&gt;0,_xlfn.GAMMA.DIST(Occurrence!J78,$C$6,$C$7,TRUE),0)</f>
        <v/>
      </c>
      <c r="J78" s="9">
        <f>IF(Occurrence!J78&gt;0,_xlfn.GAMMA.INV(I78,$B$6,$B$7),0)</f>
        <v/>
      </c>
      <c r="K78" s="24">
        <f>IF(Occurrence!K78&gt;0,_xlfn.GAMMA.DIST(Occurrence!K78,$C$6,$C$7,TRUE),0)</f>
        <v/>
      </c>
      <c r="L78" s="9">
        <f>IF(Occurrence!K78&gt;0,_xlfn.GAMMA.INV(K78,$B$6,$B$7),0)</f>
        <v/>
      </c>
      <c r="M78" s="24">
        <f>_xlfn.NORM.DIST(Data!X78,$C$9,$C$10,TRUE)</f>
        <v/>
      </c>
      <c r="N78" s="9">
        <f>_xlfn.NORM.INV(M78,$B$9,$B$10)</f>
        <v/>
      </c>
      <c r="O78" s="24">
        <f>_xlfn.NORM.DIST(Data!Y78,$C$9,$C$10,TRUE)</f>
        <v/>
      </c>
      <c r="P78" s="9">
        <f>_xlfn.NORM.INV(O78,$B$9,$B$10)</f>
        <v/>
      </c>
    </row>
    <row r="79">
      <c r="H79" s="14">
        <f>Data!A79</f>
        <v/>
      </c>
      <c r="I79" s="24">
        <f>IF(Occurrence!J79&gt;0,_xlfn.GAMMA.DIST(Occurrence!J79,$C$6,$C$7,TRUE),0)</f>
        <v/>
      </c>
      <c r="J79" s="9">
        <f>IF(Occurrence!J79&gt;0,_xlfn.GAMMA.INV(I79,$B$6,$B$7),0)</f>
        <v/>
      </c>
      <c r="K79" s="24">
        <f>IF(Occurrence!K79&gt;0,_xlfn.GAMMA.DIST(Occurrence!K79,$C$6,$C$7,TRUE),0)</f>
        <v/>
      </c>
      <c r="L79" s="9">
        <f>IF(Occurrence!K79&gt;0,_xlfn.GAMMA.INV(K79,$B$6,$B$7),0)</f>
        <v/>
      </c>
      <c r="M79" s="24">
        <f>_xlfn.NORM.DIST(Data!X79,$C$9,$C$10,TRUE)</f>
        <v/>
      </c>
      <c r="N79" s="9">
        <f>_xlfn.NORM.INV(M79,$B$9,$B$10)</f>
        <v/>
      </c>
      <c r="O79" s="24">
        <f>_xlfn.NORM.DIST(Data!Y79,$C$9,$C$10,TRUE)</f>
        <v/>
      </c>
      <c r="P79" s="9">
        <f>_xlfn.NORM.INV(O79,$B$9,$B$10)</f>
        <v/>
      </c>
    </row>
    <row r="80">
      <c r="H80" s="14">
        <f>Data!A80</f>
        <v/>
      </c>
      <c r="I80" s="24">
        <f>IF(Occurrence!J80&gt;0,_xlfn.GAMMA.DIST(Occurrence!J80,$C$6,$C$7,TRUE),0)</f>
        <v/>
      </c>
      <c r="J80" s="9">
        <f>IF(Occurrence!J80&gt;0,_xlfn.GAMMA.INV(I80,$B$6,$B$7),0)</f>
        <v/>
      </c>
      <c r="K80" s="24">
        <f>IF(Occurrence!K80&gt;0,_xlfn.GAMMA.DIST(Occurrence!K80,$C$6,$C$7,TRUE),0)</f>
        <v/>
      </c>
      <c r="L80" s="9">
        <f>IF(Occurrence!K80&gt;0,_xlfn.GAMMA.INV(K80,$B$6,$B$7),0)</f>
        <v/>
      </c>
      <c r="M80" s="24">
        <f>_xlfn.NORM.DIST(Data!X80,$C$9,$C$10,TRUE)</f>
        <v/>
      </c>
      <c r="N80" s="9">
        <f>_xlfn.NORM.INV(M80,$B$9,$B$10)</f>
        <v/>
      </c>
      <c r="O80" s="24">
        <f>_xlfn.NORM.DIST(Data!Y80,$C$9,$C$10,TRUE)</f>
        <v/>
      </c>
      <c r="P80" s="9">
        <f>_xlfn.NORM.INV(O80,$B$9,$B$10)</f>
        <v/>
      </c>
    </row>
    <row r="81">
      <c r="H81" s="14">
        <f>Data!A81</f>
        <v/>
      </c>
      <c r="I81" s="24">
        <f>IF(Occurrence!J81&gt;0,_xlfn.GAMMA.DIST(Occurrence!J81,$C$6,$C$7,TRUE),0)</f>
        <v/>
      </c>
      <c r="J81" s="9">
        <f>IF(Occurrence!J81&gt;0,_xlfn.GAMMA.INV(I81,$B$6,$B$7),0)</f>
        <v/>
      </c>
      <c r="K81" s="24">
        <f>IF(Occurrence!K81&gt;0,_xlfn.GAMMA.DIST(Occurrence!K81,$C$6,$C$7,TRUE),0)</f>
        <v/>
      </c>
      <c r="L81" s="9">
        <f>IF(Occurrence!K81&gt;0,_xlfn.GAMMA.INV(K81,$B$6,$B$7),0)</f>
        <v/>
      </c>
      <c r="M81" s="24">
        <f>_xlfn.NORM.DIST(Data!X81,$C$9,$C$10,TRUE)</f>
        <v/>
      </c>
      <c r="N81" s="9">
        <f>_xlfn.NORM.INV(M81,$B$9,$B$10)</f>
        <v/>
      </c>
      <c r="O81" s="24">
        <f>_xlfn.NORM.DIST(Data!Y81,$C$9,$C$10,TRUE)</f>
        <v/>
      </c>
      <c r="P81" s="9">
        <f>_xlfn.NORM.INV(O81,$B$9,$B$10)</f>
        <v/>
      </c>
    </row>
    <row r="82">
      <c r="H82" s="14">
        <f>Data!A82</f>
        <v/>
      </c>
      <c r="I82" s="24">
        <f>IF(Occurrence!J82&gt;0,_xlfn.GAMMA.DIST(Occurrence!J82,$C$6,$C$7,TRUE),0)</f>
        <v/>
      </c>
      <c r="J82" s="9">
        <f>IF(Occurrence!J82&gt;0,_xlfn.GAMMA.INV(I82,$B$6,$B$7),0)</f>
        <v/>
      </c>
      <c r="K82" s="24">
        <f>IF(Occurrence!K82&gt;0,_xlfn.GAMMA.DIST(Occurrence!K82,$C$6,$C$7,TRUE),0)</f>
        <v/>
      </c>
      <c r="L82" s="9">
        <f>IF(Occurrence!K82&gt;0,_xlfn.GAMMA.INV(K82,$B$6,$B$7),0)</f>
        <v/>
      </c>
      <c r="M82" s="24">
        <f>_xlfn.NORM.DIST(Data!X82,$C$9,$C$10,TRUE)</f>
        <v/>
      </c>
      <c r="N82" s="9">
        <f>_xlfn.NORM.INV(M82,$B$9,$B$10)</f>
        <v/>
      </c>
      <c r="O82" s="24">
        <f>_xlfn.NORM.DIST(Data!Y82,$C$9,$C$10,TRUE)</f>
        <v/>
      </c>
      <c r="P82" s="9">
        <f>_xlfn.NORM.INV(O82,$B$9,$B$10)</f>
        <v/>
      </c>
    </row>
    <row r="83">
      <c r="H83" s="14">
        <f>Data!A83</f>
        <v/>
      </c>
      <c r="I83" s="24">
        <f>IF(Occurrence!J83&gt;0,_xlfn.GAMMA.DIST(Occurrence!J83,$C$6,$C$7,TRUE),0)</f>
        <v/>
      </c>
      <c r="J83" s="9">
        <f>IF(Occurrence!J83&gt;0,_xlfn.GAMMA.INV(I83,$B$6,$B$7),0)</f>
        <v/>
      </c>
      <c r="K83" s="24">
        <f>IF(Occurrence!K83&gt;0,_xlfn.GAMMA.DIST(Occurrence!K83,$C$6,$C$7,TRUE),0)</f>
        <v/>
      </c>
      <c r="L83" s="9">
        <f>IF(Occurrence!K83&gt;0,_xlfn.GAMMA.INV(K83,$B$6,$B$7),0)</f>
        <v/>
      </c>
      <c r="M83" s="24">
        <f>_xlfn.NORM.DIST(Data!X83,$C$9,$C$10,TRUE)</f>
        <v/>
      </c>
      <c r="N83" s="9">
        <f>_xlfn.NORM.INV(M83,$B$9,$B$10)</f>
        <v/>
      </c>
      <c r="O83" s="24">
        <f>_xlfn.NORM.DIST(Data!Y83,$C$9,$C$10,TRUE)</f>
        <v/>
      </c>
      <c r="P83" s="9">
        <f>_xlfn.NORM.INV(O83,$B$9,$B$10)</f>
        <v/>
      </c>
    </row>
    <row r="84">
      <c r="H84" s="14">
        <f>Data!A84</f>
        <v/>
      </c>
      <c r="I84" s="24">
        <f>IF(Occurrence!J84&gt;0,_xlfn.GAMMA.DIST(Occurrence!J84,$C$6,$C$7,TRUE),0)</f>
        <v/>
      </c>
      <c r="J84" s="9">
        <f>IF(Occurrence!J84&gt;0,_xlfn.GAMMA.INV(I84,$B$6,$B$7),0)</f>
        <v/>
      </c>
      <c r="K84" s="24">
        <f>IF(Occurrence!K84&gt;0,_xlfn.GAMMA.DIST(Occurrence!K84,$C$6,$C$7,TRUE),0)</f>
        <v/>
      </c>
      <c r="L84" s="9">
        <f>IF(Occurrence!K84&gt;0,_xlfn.GAMMA.INV(K84,$B$6,$B$7),0)</f>
        <v/>
      </c>
      <c r="M84" s="24">
        <f>_xlfn.NORM.DIST(Data!X84,$C$9,$C$10,TRUE)</f>
        <v/>
      </c>
      <c r="N84" s="9">
        <f>_xlfn.NORM.INV(M84,$B$9,$B$10)</f>
        <v/>
      </c>
      <c r="O84" s="24">
        <f>_xlfn.NORM.DIST(Data!Y84,$C$9,$C$10,TRUE)</f>
        <v/>
      </c>
      <c r="P84" s="9">
        <f>_xlfn.NORM.INV(O84,$B$9,$B$10)</f>
        <v/>
      </c>
    </row>
    <row r="85">
      <c r="H85" s="14">
        <f>Data!A85</f>
        <v/>
      </c>
      <c r="I85" s="24">
        <f>IF(Occurrence!J85&gt;0,_xlfn.GAMMA.DIST(Occurrence!J85,$C$6,$C$7,TRUE),0)</f>
        <v/>
      </c>
      <c r="J85" s="9">
        <f>IF(Occurrence!J85&gt;0,_xlfn.GAMMA.INV(I85,$B$6,$B$7),0)</f>
        <v/>
      </c>
      <c r="K85" s="24">
        <f>IF(Occurrence!K85&gt;0,_xlfn.GAMMA.DIST(Occurrence!K85,$C$6,$C$7,TRUE),0)</f>
        <v/>
      </c>
      <c r="L85" s="9">
        <f>IF(Occurrence!K85&gt;0,_xlfn.GAMMA.INV(K85,$B$6,$B$7),0)</f>
        <v/>
      </c>
      <c r="M85" s="24">
        <f>_xlfn.NORM.DIST(Data!X85,$C$9,$C$10,TRUE)</f>
        <v/>
      </c>
      <c r="N85" s="9">
        <f>_xlfn.NORM.INV(M85,$B$9,$B$10)</f>
        <v/>
      </c>
      <c r="O85" s="24">
        <f>_xlfn.NORM.DIST(Data!Y85,$C$9,$C$10,TRUE)</f>
        <v/>
      </c>
      <c r="P85" s="9">
        <f>_xlfn.NORM.INV(O85,$B$9,$B$10)</f>
        <v/>
      </c>
    </row>
    <row r="86">
      <c r="H86" s="14">
        <f>Data!A86</f>
        <v/>
      </c>
      <c r="I86" s="24">
        <f>IF(Occurrence!J86&gt;0,_xlfn.GAMMA.DIST(Occurrence!J86,$C$6,$C$7,TRUE),0)</f>
        <v/>
      </c>
      <c r="J86" s="9">
        <f>IF(Occurrence!J86&gt;0,_xlfn.GAMMA.INV(I86,$B$6,$B$7),0)</f>
        <v/>
      </c>
      <c r="K86" s="24">
        <f>IF(Occurrence!K86&gt;0,_xlfn.GAMMA.DIST(Occurrence!K86,$C$6,$C$7,TRUE),0)</f>
        <v/>
      </c>
      <c r="L86" s="9">
        <f>IF(Occurrence!K86&gt;0,_xlfn.GAMMA.INV(K86,$B$6,$B$7),0)</f>
        <v/>
      </c>
      <c r="M86" s="24">
        <f>_xlfn.NORM.DIST(Data!X86,$C$9,$C$10,TRUE)</f>
        <v/>
      </c>
      <c r="N86" s="9">
        <f>_xlfn.NORM.INV(M86,$B$9,$B$10)</f>
        <v/>
      </c>
      <c r="O86" s="24">
        <f>_xlfn.NORM.DIST(Data!Y86,$C$9,$C$10,TRUE)</f>
        <v/>
      </c>
      <c r="P86" s="9">
        <f>_xlfn.NORM.INV(O86,$B$9,$B$10)</f>
        <v/>
      </c>
    </row>
    <row r="87">
      <c r="H87" s="14">
        <f>Data!A87</f>
        <v/>
      </c>
      <c r="I87" s="24">
        <f>IF(Occurrence!J87&gt;0,_xlfn.GAMMA.DIST(Occurrence!J87,$C$6,$C$7,TRUE),0)</f>
        <v/>
      </c>
      <c r="J87" s="9">
        <f>IF(Occurrence!J87&gt;0,_xlfn.GAMMA.INV(I87,$B$6,$B$7),0)</f>
        <v/>
      </c>
      <c r="K87" s="24">
        <f>IF(Occurrence!K87&gt;0,_xlfn.GAMMA.DIST(Occurrence!K87,$C$6,$C$7,TRUE),0)</f>
        <v/>
      </c>
      <c r="L87" s="9">
        <f>IF(Occurrence!K87&gt;0,_xlfn.GAMMA.INV(K87,$B$6,$B$7),0)</f>
        <v/>
      </c>
      <c r="M87" s="24">
        <f>_xlfn.NORM.DIST(Data!X87,$C$9,$C$10,TRUE)</f>
        <v/>
      </c>
      <c r="N87" s="9">
        <f>_xlfn.NORM.INV(M87,$B$9,$B$10)</f>
        <v/>
      </c>
      <c r="O87" s="24">
        <f>_xlfn.NORM.DIST(Data!Y87,$C$9,$C$10,TRUE)</f>
        <v/>
      </c>
      <c r="P87" s="9">
        <f>_xlfn.NORM.INV(O87,$B$9,$B$10)</f>
        <v/>
      </c>
    </row>
    <row r="88">
      <c r="H88" s="14">
        <f>Data!A88</f>
        <v/>
      </c>
      <c r="I88" s="24">
        <f>IF(Occurrence!J88&gt;0,_xlfn.GAMMA.DIST(Occurrence!J88,$C$6,$C$7,TRUE),0)</f>
        <v/>
      </c>
      <c r="J88" s="9">
        <f>IF(Occurrence!J88&gt;0,_xlfn.GAMMA.INV(I88,$B$6,$B$7),0)</f>
        <v/>
      </c>
      <c r="K88" s="24">
        <f>IF(Occurrence!K88&gt;0,_xlfn.GAMMA.DIST(Occurrence!K88,$C$6,$C$7,TRUE),0)</f>
        <v/>
      </c>
      <c r="L88" s="9">
        <f>IF(Occurrence!K88&gt;0,_xlfn.GAMMA.INV(K88,$B$6,$B$7),0)</f>
        <v/>
      </c>
      <c r="M88" s="24">
        <f>_xlfn.NORM.DIST(Data!X88,$C$9,$C$10,TRUE)</f>
        <v/>
      </c>
      <c r="N88" s="9">
        <f>_xlfn.NORM.INV(M88,$B$9,$B$10)</f>
        <v/>
      </c>
      <c r="O88" s="24">
        <f>_xlfn.NORM.DIST(Data!Y88,$C$9,$C$10,TRUE)</f>
        <v/>
      </c>
      <c r="P88" s="9">
        <f>_xlfn.NORM.INV(O88,$B$9,$B$10)</f>
        <v/>
      </c>
    </row>
    <row r="89">
      <c r="H89" s="14">
        <f>Data!A89</f>
        <v/>
      </c>
      <c r="I89" s="24">
        <f>IF(Occurrence!J89&gt;0,_xlfn.GAMMA.DIST(Occurrence!J89,$C$6,$C$7,TRUE),0)</f>
        <v/>
      </c>
      <c r="J89" s="9">
        <f>IF(Occurrence!J89&gt;0,_xlfn.GAMMA.INV(I89,$B$6,$B$7),0)</f>
        <v/>
      </c>
      <c r="K89" s="24">
        <f>IF(Occurrence!K89&gt;0,_xlfn.GAMMA.DIST(Occurrence!K89,$C$6,$C$7,TRUE),0)</f>
        <v/>
      </c>
      <c r="L89" s="9">
        <f>IF(Occurrence!K89&gt;0,_xlfn.GAMMA.INV(K89,$B$6,$B$7),0)</f>
        <v/>
      </c>
      <c r="M89" s="24">
        <f>_xlfn.NORM.DIST(Data!X89,$C$9,$C$10,TRUE)</f>
        <v/>
      </c>
      <c r="N89" s="9">
        <f>_xlfn.NORM.INV(M89,$B$9,$B$10)</f>
        <v/>
      </c>
      <c r="O89" s="24">
        <f>_xlfn.NORM.DIST(Data!Y89,$C$9,$C$10,TRUE)</f>
        <v/>
      </c>
      <c r="P89" s="9">
        <f>_xlfn.NORM.INV(O89,$B$9,$B$10)</f>
        <v/>
      </c>
    </row>
    <row r="90">
      <c r="H90" s="14">
        <f>Data!A90</f>
        <v/>
      </c>
      <c r="I90" s="24">
        <f>IF(Occurrence!J90&gt;0,_xlfn.GAMMA.DIST(Occurrence!J90,$C$6,$C$7,TRUE),0)</f>
        <v/>
      </c>
      <c r="J90" s="9">
        <f>IF(Occurrence!J90&gt;0,_xlfn.GAMMA.INV(I90,$B$6,$B$7),0)</f>
        <v/>
      </c>
      <c r="K90" s="24">
        <f>IF(Occurrence!K90&gt;0,_xlfn.GAMMA.DIST(Occurrence!K90,$C$6,$C$7,TRUE),0)</f>
        <v/>
      </c>
      <c r="L90" s="9">
        <f>IF(Occurrence!K90&gt;0,_xlfn.GAMMA.INV(K90,$B$6,$B$7),0)</f>
        <v/>
      </c>
      <c r="M90" s="24">
        <f>_xlfn.NORM.DIST(Data!X90,$C$9,$C$10,TRUE)</f>
        <v/>
      </c>
      <c r="N90" s="9">
        <f>_xlfn.NORM.INV(M90,$B$9,$B$10)</f>
        <v/>
      </c>
      <c r="O90" s="24">
        <f>_xlfn.NORM.DIST(Data!Y90,$C$9,$C$10,TRUE)</f>
        <v/>
      </c>
      <c r="P90" s="9">
        <f>_xlfn.NORM.INV(O90,$B$9,$B$10)</f>
        <v/>
      </c>
    </row>
    <row r="91">
      <c r="H91" s="14">
        <f>Data!A91</f>
        <v/>
      </c>
      <c r="I91" s="24">
        <f>IF(Occurrence!J91&gt;0,_xlfn.GAMMA.DIST(Occurrence!J91,$C$6,$C$7,TRUE),0)</f>
        <v/>
      </c>
      <c r="J91" s="9">
        <f>IF(Occurrence!J91&gt;0,_xlfn.GAMMA.INV(I91,$B$6,$B$7),0)</f>
        <v/>
      </c>
      <c r="K91" s="24">
        <f>IF(Occurrence!K91&gt;0,_xlfn.GAMMA.DIST(Occurrence!K91,$C$6,$C$7,TRUE),0)</f>
        <v/>
      </c>
      <c r="L91" s="9">
        <f>IF(Occurrence!K91&gt;0,_xlfn.GAMMA.INV(K91,$B$6,$B$7),0)</f>
        <v/>
      </c>
      <c r="M91" s="24">
        <f>_xlfn.NORM.DIST(Data!X91,$C$9,$C$10,TRUE)</f>
        <v/>
      </c>
      <c r="N91" s="9">
        <f>_xlfn.NORM.INV(M91,$B$9,$B$10)</f>
        <v/>
      </c>
      <c r="O91" s="24">
        <f>_xlfn.NORM.DIST(Data!Y91,$C$9,$C$10,TRUE)</f>
        <v/>
      </c>
      <c r="P91" s="9">
        <f>_xlfn.NORM.INV(O91,$B$9,$B$10)</f>
        <v/>
      </c>
    </row>
    <row r="92">
      <c r="H92" s="14">
        <f>Data!A92</f>
        <v/>
      </c>
      <c r="I92" s="24">
        <f>IF(Occurrence!J92&gt;0,_xlfn.GAMMA.DIST(Occurrence!J92,$C$6,$C$7,TRUE),0)</f>
        <v/>
      </c>
      <c r="J92" s="9">
        <f>IF(Occurrence!J92&gt;0,_xlfn.GAMMA.INV(I92,$B$6,$B$7),0)</f>
        <v/>
      </c>
      <c r="K92" s="24">
        <f>IF(Occurrence!K92&gt;0,_xlfn.GAMMA.DIST(Occurrence!K92,$C$6,$C$7,TRUE),0)</f>
        <v/>
      </c>
      <c r="L92" s="9">
        <f>IF(Occurrence!K92&gt;0,_xlfn.GAMMA.INV(K92,$B$6,$B$7),0)</f>
        <v/>
      </c>
      <c r="M92" s="24">
        <f>_xlfn.NORM.DIST(Data!X92,$C$9,$C$10,TRUE)</f>
        <v/>
      </c>
      <c r="N92" s="9">
        <f>_xlfn.NORM.INV(M92,$B$9,$B$10)</f>
        <v/>
      </c>
      <c r="O92" s="24">
        <f>_xlfn.NORM.DIST(Data!Y92,$C$9,$C$10,TRUE)</f>
        <v/>
      </c>
      <c r="P92" s="9">
        <f>_xlfn.NORM.INV(O92,$B$9,$B$10)</f>
        <v/>
      </c>
    </row>
    <row r="93">
      <c r="H93" s="14">
        <f>Data!A93</f>
        <v/>
      </c>
      <c r="I93" s="24">
        <f>IF(Occurrence!J93&gt;0,_xlfn.GAMMA.DIST(Occurrence!J93,$C$6,$C$7,TRUE),0)</f>
        <v/>
      </c>
      <c r="J93" s="9">
        <f>IF(Occurrence!J93&gt;0,_xlfn.GAMMA.INV(I93,$B$6,$B$7),0)</f>
        <v/>
      </c>
      <c r="K93" s="24">
        <f>IF(Occurrence!K93&gt;0,_xlfn.GAMMA.DIST(Occurrence!K93,$C$6,$C$7,TRUE),0)</f>
        <v/>
      </c>
      <c r="L93" s="9">
        <f>IF(Occurrence!K93&gt;0,_xlfn.GAMMA.INV(K93,$B$6,$B$7),0)</f>
        <v/>
      </c>
      <c r="M93" s="24">
        <f>_xlfn.NORM.DIST(Data!X93,$C$9,$C$10,TRUE)</f>
        <v/>
      </c>
      <c r="N93" s="9">
        <f>_xlfn.NORM.INV(M93,$B$9,$B$10)</f>
        <v/>
      </c>
      <c r="O93" s="24">
        <f>_xlfn.NORM.DIST(Data!Y93,$C$9,$C$10,TRUE)</f>
        <v/>
      </c>
      <c r="P93" s="9">
        <f>_xlfn.NORM.INV(O93,$B$9,$B$10)</f>
        <v/>
      </c>
    </row>
    <row r="94">
      <c r="H94" s="14">
        <f>Data!A94</f>
        <v/>
      </c>
      <c r="I94" s="24">
        <f>IF(Occurrence!J94&gt;0,_xlfn.GAMMA.DIST(Occurrence!J94,$C$6,$C$7,TRUE),0)</f>
        <v/>
      </c>
      <c r="J94" s="9">
        <f>IF(Occurrence!J94&gt;0,_xlfn.GAMMA.INV(I94,$B$6,$B$7),0)</f>
        <v/>
      </c>
      <c r="K94" s="24">
        <f>IF(Occurrence!K94&gt;0,_xlfn.GAMMA.DIST(Occurrence!K94,$C$6,$C$7,TRUE),0)</f>
        <v/>
      </c>
      <c r="L94" s="9">
        <f>IF(Occurrence!K94&gt;0,_xlfn.GAMMA.INV(K94,$B$6,$B$7),0)</f>
        <v/>
      </c>
      <c r="M94" s="24">
        <f>_xlfn.NORM.DIST(Data!X94,$C$9,$C$10,TRUE)</f>
        <v/>
      </c>
      <c r="N94" s="9">
        <f>_xlfn.NORM.INV(M94,$B$9,$B$10)</f>
        <v/>
      </c>
      <c r="O94" s="24">
        <f>_xlfn.NORM.DIST(Data!Y94,$C$9,$C$10,TRUE)</f>
        <v/>
      </c>
      <c r="P94" s="9">
        <f>_xlfn.NORM.INV(O94,$B$9,$B$10)</f>
        <v/>
      </c>
    </row>
    <row r="95">
      <c r="H95" s="14">
        <f>Data!A95</f>
        <v/>
      </c>
      <c r="I95" s="24">
        <f>IF(Occurrence!J95&gt;0,_xlfn.GAMMA.DIST(Occurrence!J95,$C$6,$C$7,TRUE),0)</f>
        <v/>
      </c>
      <c r="J95" s="9">
        <f>IF(Occurrence!J95&gt;0,_xlfn.GAMMA.INV(I95,$B$6,$B$7),0)</f>
        <v/>
      </c>
      <c r="K95" s="24">
        <f>IF(Occurrence!K95&gt;0,_xlfn.GAMMA.DIST(Occurrence!K95,$C$6,$C$7,TRUE),0)</f>
        <v/>
      </c>
      <c r="L95" s="9">
        <f>IF(Occurrence!K95&gt;0,_xlfn.GAMMA.INV(K95,$B$6,$B$7),0)</f>
        <v/>
      </c>
      <c r="M95" s="24">
        <f>_xlfn.NORM.DIST(Data!X95,$C$9,$C$10,TRUE)</f>
        <v/>
      </c>
      <c r="N95" s="9">
        <f>_xlfn.NORM.INV(M95,$B$9,$B$10)</f>
        <v/>
      </c>
      <c r="O95" s="24">
        <f>_xlfn.NORM.DIST(Data!Y95,$C$9,$C$10,TRUE)</f>
        <v/>
      </c>
      <c r="P95" s="9">
        <f>_xlfn.NORM.INV(O95,$B$9,$B$10)</f>
        <v/>
      </c>
    </row>
    <row r="96">
      <c r="H96" s="14">
        <f>Data!A96</f>
        <v/>
      </c>
      <c r="I96" s="24">
        <f>IF(Occurrence!J96&gt;0,_xlfn.GAMMA.DIST(Occurrence!J96,$C$6,$C$7,TRUE),0)</f>
        <v/>
      </c>
      <c r="J96" s="9">
        <f>IF(Occurrence!J96&gt;0,_xlfn.GAMMA.INV(I96,$B$6,$B$7),0)</f>
        <v/>
      </c>
      <c r="K96" s="24">
        <f>IF(Occurrence!K96&gt;0,_xlfn.GAMMA.DIST(Occurrence!K96,$C$6,$C$7,TRUE),0)</f>
        <v/>
      </c>
      <c r="L96" s="9">
        <f>IF(Occurrence!K96&gt;0,_xlfn.GAMMA.INV(K96,$B$6,$B$7),0)</f>
        <v/>
      </c>
      <c r="M96" s="24">
        <f>_xlfn.NORM.DIST(Data!X96,$C$9,$C$10,TRUE)</f>
        <v/>
      </c>
      <c r="N96" s="9">
        <f>_xlfn.NORM.INV(M96,$B$9,$B$10)</f>
        <v/>
      </c>
      <c r="O96" s="24">
        <f>_xlfn.NORM.DIST(Data!Y96,$C$9,$C$10,TRUE)</f>
        <v/>
      </c>
      <c r="P96" s="9">
        <f>_xlfn.NORM.INV(O96,$B$9,$B$10)</f>
        <v/>
      </c>
    </row>
    <row r="97">
      <c r="H97" s="14">
        <f>Data!A97</f>
        <v/>
      </c>
      <c r="I97" s="24">
        <f>IF(Occurrence!J97&gt;0,_xlfn.GAMMA.DIST(Occurrence!J97,$C$6,$C$7,TRUE),0)</f>
        <v/>
      </c>
      <c r="J97" s="9">
        <f>IF(Occurrence!J97&gt;0,_xlfn.GAMMA.INV(I97,$B$6,$B$7),0)</f>
        <v/>
      </c>
      <c r="K97" s="24">
        <f>IF(Occurrence!K97&gt;0,_xlfn.GAMMA.DIST(Occurrence!K97,$C$6,$C$7,TRUE),0)</f>
        <v/>
      </c>
      <c r="L97" s="9">
        <f>IF(Occurrence!K97&gt;0,_xlfn.GAMMA.INV(K97,$B$6,$B$7),0)</f>
        <v/>
      </c>
      <c r="M97" s="24">
        <f>_xlfn.NORM.DIST(Data!X97,$C$9,$C$10,TRUE)</f>
        <v/>
      </c>
      <c r="N97" s="9">
        <f>_xlfn.NORM.INV(M97,$B$9,$B$10)</f>
        <v/>
      </c>
      <c r="O97" s="24">
        <f>_xlfn.NORM.DIST(Data!Y97,$C$9,$C$10,TRUE)</f>
        <v/>
      </c>
      <c r="P97" s="9">
        <f>_xlfn.NORM.INV(O97,$B$9,$B$10)</f>
        <v/>
      </c>
    </row>
    <row r="98">
      <c r="H98" s="14">
        <f>Data!A98</f>
        <v/>
      </c>
      <c r="I98" s="24">
        <f>IF(Occurrence!J98&gt;0,_xlfn.GAMMA.DIST(Occurrence!J98,$C$6,$C$7,TRUE),0)</f>
        <v/>
      </c>
      <c r="J98" s="9">
        <f>IF(Occurrence!J98&gt;0,_xlfn.GAMMA.INV(I98,$B$6,$B$7),0)</f>
        <v/>
      </c>
      <c r="K98" s="24">
        <f>IF(Occurrence!K98&gt;0,_xlfn.GAMMA.DIST(Occurrence!K98,$C$6,$C$7,TRUE),0)</f>
        <v/>
      </c>
      <c r="L98" s="9">
        <f>IF(Occurrence!K98&gt;0,_xlfn.GAMMA.INV(K98,$B$6,$B$7),0)</f>
        <v/>
      </c>
      <c r="M98" s="24">
        <f>_xlfn.NORM.DIST(Data!X98,$C$9,$C$10,TRUE)</f>
        <v/>
      </c>
      <c r="N98" s="9">
        <f>_xlfn.NORM.INV(M98,$B$9,$B$10)</f>
        <v/>
      </c>
      <c r="O98" s="24">
        <f>_xlfn.NORM.DIST(Data!Y98,$C$9,$C$10,TRUE)</f>
        <v/>
      </c>
      <c r="P98" s="9">
        <f>_xlfn.NORM.INV(O98,$B$9,$B$10)</f>
        <v/>
      </c>
    </row>
    <row r="99">
      <c r="H99" s="14">
        <f>Data!A99</f>
        <v/>
      </c>
      <c r="I99" s="24">
        <f>IF(Occurrence!J99&gt;0,_xlfn.GAMMA.DIST(Occurrence!J99,$C$6,$C$7,TRUE),0)</f>
        <v/>
      </c>
      <c r="J99" s="9">
        <f>IF(Occurrence!J99&gt;0,_xlfn.GAMMA.INV(I99,$B$6,$B$7),0)</f>
        <v/>
      </c>
      <c r="K99" s="24">
        <f>IF(Occurrence!K99&gt;0,_xlfn.GAMMA.DIST(Occurrence!K99,$C$6,$C$7,TRUE),0)</f>
        <v/>
      </c>
      <c r="L99" s="9">
        <f>IF(Occurrence!K99&gt;0,_xlfn.GAMMA.INV(K99,$B$6,$B$7),0)</f>
        <v/>
      </c>
      <c r="M99" s="24">
        <f>_xlfn.NORM.DIST(Data!X99,$C$9,$C$10,TRUE)</f>
        <v/>
      </c>
      <c r="N99" s="9">
        <f>_xlfn.NORM.INV(M99,$B$9,$B$10)</f>
        <v/>
      </c>
      <c r="O99" s="24">
        <f>_xlfn.NORM.DIST(Data!Y99,$C$9,$C$10,TRUE)</f>
        <v/>
      </c>
      <c r="P99" s="9">
        <f>_xlfn.NORM.INV(O99,$B$9,$B$10)</f>
        <v/>
      </c>
    </row>
    <row r="100">
      <c r="H100" s="14">
        <f>Data!A100</f>
        <v/>
      </c>
      <c r="I100" s="24">
        <f>IF(Occurrence!J100&gt;0,_xlfn.GAMMA.DIST(Occurrence!J100,$C$6,$C$7,TRUE),0)</f>
        <v/>
      </c>
      <c r="J100" s="9">
        <f>IF(Occurrence!J100&gt;0,_xlfn.GAMMA.INV(I100,$B$6,$B$7),0)</f>
        <v/>
      </c>
      <c r="K100" s="24">
        <f>IF(Occurrence!K100&gt;0,_xlfn.GAMMA.DIST(Occurrence!K100,$C$6,$C$7,TRUE),0)</f>
        <v/>
      </c>
      <c r="L100" s="9">
        <f>IF(Occurrence!K100&gt;0,_xlfn.GAMMA.INV(K100,$B$6,$B$7),0)</f>
        <v/>
      </c>
      <c r="M100" s="24">
        <f>_xlfn.NORM.DIST(Data!X100,$C$9,$C$10,TRUE)</f>
        <v/>
      </c>
      <c r="N100" s="9">
        <f>_xlfn.NORM.INV(M100,$B$9,$B$10)</f>
        <v/>
      </c>
      <c r="O100" s="24">
        <f>_xlfn.NORM.DIST(Data!Y100,$C$9,$C$10,TRUE)</f>
        <v/>
      </c>
      <c r="P100" s="9">
        <f>_xlfn.NORM.INV(O100,$B$9,$B$10)</f>
        <v/>
      </c>
    </row>
    <row r="101">
      <c r="H101" s="14">
        <f>Data!A101</f>
        <v/>
      </c>
      <c r="I101" s="24">
        <f>IF(Occurrence!J101&gt;0,_xlfn.GAMMA.DIST(Occurrence!J101,$C$6,$C$7,TRUE),0)</f>
        <v/>
      </c>
      <c r="J101" s="9">
        <f>IF(Occurrence!J101&gt;0,_xlfn.GAMMA.INV(I101,$B$6,$B$7),0)</f>
        <v/>
      </c>
      <c r="K101" s="24">
        <f>IF(Occurrence!K101&gt;0,_xlfn.GAMMA.DIST(Occurrence!K101,$C$6,$C$7,TRUE),0)</f>
        <v/>
      </c>
      <c r="L101" s="9">
        <f>IF(Occurrence!K101&gt;0,_xlfn.GAMMA.INV(K101,$B$6,$B$7),0)</f>
        <v/>
      </c>
      <c r="M101" s="24">
        <f>_xlfn.NORM.DIST(Data!X101,$C$9,$C$10,TRUE)</f>
        <v/>
      </c>
      <c r="N101" s="9">
        <f>_xlfn.NORM.INV(M101,$B$9,$B$10)</f>
        <v/>
      </c>
      <c r="O101" s="24">
        <f>_xlfn.NORM.DIST(Data!Y101,$C$9,$C$10,TRUE)</f>
        <v/>
      </c>
      <c r="P101" s="9">
        <f>_xlfn.NORM.INV(O101,$B$9,$B$10)</f>
        <v/>
      </c>
    </row>
    <row r="102">
      <c r="H102" s="14">
        <f>Data!A102</f>
        <v/>
      </c>
      <c r="I102" s="24">
        <f>IF(Occurrence!J102&gt;0,_xlfn.GAMMA.DIST(Occurrence!J102,$C$6,$C$7,TRUE),0)</f>
        <v/>
      </c>
      <c r="J102" s="9">
        <f>IF(Occurrence!J102&gt;0,_xlfn.GAMMA.INV(I102,$B$6,$B$7),0)</f>
        <v/>
      </c>
      <c r="K102" s="24">
        <f>IF(Occurrence!K102&gt;0,_xlfn.GAMMA.DIST(Occurrence!K102,$C$6,$C$7,TRUE),0)</f>
        <v/>
      </c>
      <c r="L102" s="9">
        <f>IF(Occurrence!K102&gt;0,_xlfn.GAMMA.INV(K102,$B$6,$B$7),0)</f>
        <v/>
      </c>
      <c r="M102" s="24">
        <f>_xlfn.NORM.DIST(Data!X102,$C$9,$C$10,TRUE)</f>
        <v/>
      </c>
      <c r="N102" s="9">
        <f>_xlfn.NORM.INV(M102,$B$9,$B$10)</f>
        <v/>
      </c>
      <c r="O102" s="24">
        <f>_xlfn.NORM.DIST(Data!Y102,$C$9,$C$10,TRUE)</f>
        <v/>
      </c>
      <c r="P102" s="9">
        <f>_xlfn.NORM.INV(O102,$B$9,$B$10)</f>
        <v/>
      </c>
    </row>
    <row r="103">
      <c r="H103" s="14">
        <f>Data!A103</f>
        <v/>
      </c>
      <c r="I103" s="24">
        <f>IF(Occurrence!J103&gt;0,_xlfn.GAMMA.DIST(Occurrence!J103,$C$6,$C$7,TRUE),0)</f>
        <v/>
      </c>
      <c r="J103" s="9">
        <f>IF(Occurrence!J103&gt;0,_xlfn.GAMMA.INV(I103,$B$6,$B$7),0)</f>
        <v/>
      </c>
      <c r="K103" s="24">
        <f>IF(Occurrence!K103&gt;0,_xlfn.GAMMA.DIST(Occurrence!K103,$C$6,$C$7,TRUE),0)</f>
        <v/>
      </c>
      <c r="L103" s="9">
        <f>IF(Occurrence!K103&gt;0,_xlfn.GAMMA.INV(K103,$B$6,$B$7),0)</f>
        <v/>
      </c>
      <c r="M103" s="24">
        <f>_xlfn.NORM.DIST(Data!X103,$C$9,$C$10,TRUE)</f>
        <v/>
      </c>
      <c r="N103" s="9">
        <f>_xlfn.NORM.INV(M103,$B$9,$B$10)</f>
        <v/>
      </c>
      <c r="O103" s="24">
        <f>_xlfn.NORM.DIST(Data!Y103,$C$9,$C$10,TRUE)</f>
        <v/>
      </c>
      <c r="P103" s="9">
        <f>_xlfn.NORM.INV(O103,$B$9,$B$10)</f>
        <v/>
      </c>
    </row>
    <row r="104">
      <c r="H104" s="14">
        <f>Data!A104</f>
        <v/>
      </c>
      <c r="I104" s="24">
        <f>IF(Occurrence!J104&gt;0,_xlfn.GAMMA.DIST(Occurrence!J104,$C$6,$C$7,TRUE),0)</f>
        <v/>
      </c>
      <c r="J104" s="9">
        <f>IF(Occurrence!J104&gt;0,_xlfn.GAMMA.INV(I104,$B$6,$B$7),0)</f>
        <v/>
      </c>
      <c r="K104" s="24">
        <f>IF(Occurrence!K104&gt;0,_xlfn.GAMMA.DIST(Occurrence!K104,$C$6,$C$7,TRUE),0)</f>
        <v/>
      </c>
      <c r="L104" s="9">
        <f>IF(Occurrence!K104&gt;0,_xlfn.GAMMA.INV(K104,$B$6,$B$7),0)</f>
        <v/>
      </c>
      <c r="M104" s="24">
        <f>_xlfn.NORM.DIST(Data!X104,$C$9,$C$10,TRUE)</f>
        <v/>
      </c>
      <c r="N104" s="9">
        <f>_xlfn.NORM.INV(M104,$B$9,$B$10)</f>
        <v/>
      </c>
      <c r="O104" s="24">
        <f>_xlfn.NORM.DIST(Data!Y104,$C$9,$C$10,TRUE)</f>
        <v/>
      </c>
      <c r="P104" s="9">
        <f>_xlfn.NORM.INV(O104,$B$9,$B$10)</f>
        <v/>
      </c>
    </row>
    <row r="105">
      <c r="H105" s="14">
        <f>Data!A105</f>
        <v/>
      </c>
      <c r="I105" s="24">
        <f>IF(Occurrence!J105&gt;0,_xlfn.GAMMA.DIST(Occurrence!J105,$C$6,$C$7,TRUE),0)</f>
        <v/>
      </c>
      <c r="J105" s="9">
        <f>IF(Occurrence!J105&gt;0,_xlfn.GAMMA.INV(I105,$B$6,$B$7),0)</f>
        <v/>
      </c>
      <c r="K105" s="24">
        <f>IF(Occurrence!K105&gt;0,_xlfn.GAMMA.DIST(Occurrence!K105,$C$6,$C$7,TRUE),0)</f>
        <v/>
      </c>
      <c r="L105" s="9">
        <f>IF(Occurrence!K105&gt;0,_xlfn.GAMMA.INV(K105,$B$6,$B$7),0)</f>
        <v/>
      </c>
      <c r="M105" s="24">
        <f>_xlfn.NORM.DIST(Data!X105,$C$9,$C$10,TRUE)</f>
        <v/>
      </c>
      <c r="N105" s="9">
        <f>_xlfn.NORM.INV(M105,$B$9,$B$10)</f>
        <v/>
      </c>
      <c r="O105" s="24">
        <f>_xlfn.NORM.DIST(Data!Y105,$C$9,$C$10,TRUE)</f>
        <v/>
      </c>
      <c r="P105" s="9">
        <f>_xlfn.NORM.INV(O105,$B$9,$B$10)</f>
        <v/>
      </c>
    </row>
    <row r="106">
      <c r="H106" s="14">
        <f>Data!A106</f>
        <v/>
      </c>
      <c r="I106" s="24">
        <f>IF(Occurrence!J106&gt;0,_xlfn.GAMMA.DIST(Occurrence!J106,$C$6,$C$7,TRUE),0)</f>
        <v/>
      </c>
      <c r="J106" s="9">
        <f>IF(Occurrence!J106&gt;0,_xlfn.GAMMA.INV(I106,$B$6,$B$7),0)</f>
        <v/>
      </c>
      <c r="K106" s="24">
        <f>IF(Occurrence!K106&gt;0,_xlfn.GAMMA.DIST(Occurrence!K106,$C$6,$C$7,TRUE),0)</f>
        <v/>
      </c>
      <c r="L106" s="9">
        <f>IF(Occurrence!K106&gt;0,_xlfn.GAMMA.INV(K106,$B$6,$B$7),0)</f>
        <v/>
      </c>
      <c r="M106" s="24">
        <f>_xlfn.NORM.DIST(Data!X106,$C$9,$C$10,TRUE)</f>
        <v/>
      </c>
      <c r="N106" s="9">
        <f>_xlfn.NORM.INV(M106,$B$9,$B$10)</f>
        <v/>
      </c>
      <c r="O106" s="24">
        <f>_xlfn.NORM.DIST(Data!Y106,$C$9,$C$10,TRUE)</f>
        <v/>
      </c>
      <c r="P106" s="9">
        <f>_xlfn.NORM.INV(O106,$B$9,$B$10)</f>
        <v/>
      </c>
    </row>
    <row r="107">
      <c r="H107" s="14">
        <f>Data!A107</f>
        <v/>
      </c>
      <c r="I107" s="24">
        <f>IF(Occurrence!J107&gt;0,_xlfn.GAMMA.DIST(Occurrence!J107,$C$6,$C$7,TRUE),0)</f>
        <v/>
      </c>
      <c r="J107" s="9">
        <f>IF(Occurrence!J107&gt;0,_xlfn.GAMMA.INV(I107,$B$6,$B$7),0)</f>
        <v/>
      </c>
      <c r="K107" s="24">
        <f>IF(Occurrence!K107&gt;0,_xlfn.GAMMA.DIST(Occurrence!K107,$C$6,$C$7,TRUE),0)</f>
        <v/>
      </c>
      <c r="L107" s="9">
        <f>IF(Occurrence!K107&gt;0,_xlfn.GAMMA.INV(K107,$B$6,$B$7),0)</f>
        <v/>
      </c>
      <c r="M107" s="24">
        <f>_xlfn.NORM.DIST(Data!X107,$C$9,$C$10,TRUE)</f>
        <v/>
      </c>
      <c r="N107" s="9">
        <f>_xlfn.NORM.INV(M107,$B$9,$B$10)</f>
        <v/>
      </c>
      <c r="O107" s="24">
        <f>_xlfn.NORM.DIST(Data!Y107,$C$9,$C$10,TRUE)</f>
        <v/>
      </c>
      <c r="P107" s="9">
        <f>_xlfn.NORM.INV(O107,$B$9,$B$10)</f>
        <v/>
      </c>
    </row>
    <row r="108">
      <c r="H108" s="14">
        <f>Data!A108</f>
        <v/>
      </c>
      <c r="I108" s="24">
        <f>IF(Occurrence!J108&gt;0,_xlfn.GAMMA.DIST(Occurrence!J108,$C$6,$C$7,TRUE),0)</f>
        <v/>
      </c>
      <c r="J108" s="9">
        <f>IF(Occurrence!J108&gt;0,_xlfn.GAMMA.INV(I108,$B$6,$B$7),0)</f>
        <v/>
      </c>
      <c r="K108" s="24">
        <f>IF(Occurrence!K108&gt;0,_xlfn.GAMMA.DIST(Occurrence!K108,$C$6,$C$7,TRUE),0)</f>
        <v/>
      </c>
      <c r="L108" s="9">
        <f>IF(Occurrence!K108&gt;0,_xlfn.GAMMA.INV(K108,$B$6,$B$7),0)</f>
        <v/>
      </c>
      <c r="M108" s="24">
        <f>_xlfn.NORM.DIST(Data!X108,$C$9,$C$10,TRUE)</f>
        <v/>
      </c>
      <c r="N108" s="9">
        <f>_xlfn.NORM.INV(M108,$B$9,$B$10)</f>
        <v/>
      </c>
      <c r="O108" s="24">
        <f>_xlfn.NORM.DIST(Data!Y108,$C$9,$C$10,TRUE)</f>
        <v/>
      </c>
      <c r="P108" s="9">
        <f>_xlfn.NORM.INV(O108,$B$9,$B$10)</f>
        <v/>
      </c>
    </row>
    <row r="109">
      <c r="H109" s="14">
        <f>Data!A109</f>
        <v/>
      </c>
      <c r="I109" s="24">
        <f>IF(Occurrence!J109&gt;0,_xlfn.GAMMA.DIST(Occurrence!J109,$C$6,$C$7,TRUE),0)</f>
        <v/>
      </c>
      <c r="J109" s="9">
        <f>IF(Occurrence!J109&gt;0,_xlfn.GAMMA.INV(I109,$B$6,$B$7),0)</f>
        <v/>
      </c>
      <c r="K109" s="24">
        <f>IF(Occurrence!K109&gt;0,_xlfn.GAMMA.DIST(Occurrence!K109,$C$6,$C$7,TRUE),0)</f>
        <v/>
      </c>
      <c r="L109" s="9">
        <f>IF(Occurrence!K109&gt;0,_xlfn.GAMMA.INV(K109,$B$6,$B$7),0)</f>
        <v/>
      </c>
      <c r="M109" s="24">
        <f>_xlfn.NORM.DIST(Data!X109,$C$9,$C$10,TRUE)</f>
        <v/>
      </c>
      <c r="N109" s="9">
        <f>_xlfn.NORM.INV(M109,$B$9,$B$10)</f>
        <v/>
      </c>
      <c r="O109" s="24">
        <f>_xlfn.NORM.DIST(Data!Y109,$C$9,$C$10,TRUE)</f>
        <v/>
      </c>
      <c r="P109" s="9">
        <f>_xlfn.NORM.INV(O109,$B$9,$B$10)</f>
        <v/>
      </c>
    </row>
    <row r="110">
      <c r="H110" s="14">
        <f>Data!A110</f>
        <v/>
      </c>
      <c r="I110" s="24">
        <f>IF(Occurrence!J110&gt;0,_xlfn.GAMMA.DIST(Occurrence!J110,$C$6,$C$7,TRUE),0)</f>
        <v/>
      </c>
      <c r="J110" s="9">
        <f>IF(Occurrence!J110&gt;0,_xlfn.GAMMA.INV(I110,$B$6,$B$7),0)</f>
        <v/>
      </c>
      <c r="K110" s="24">
        <f>IF(Occurrence!K110&gt;0,_xlfn.GAMMA.DIST(Occurrence!K110,$C$6,$C$7,TRUE),0)</f>
        <v/>
      </c>
      <c r="L110" s="9">
        <f>IF(Occurrence!K110&gt;0,_xlfn.GAMMA.INV(K110,$B$6,$B$7),0)</f>
        <v/>
      </c>
      <c r="M110" s="24">
        <f>_xlfn.NORM.DIST(Data!X110,$C$9,$C$10,TRUE)</f>
        <v/>
      </c>
      <c r="N110" s="9">
        <f>_xlfn.NORM.INV(M110,$B$9,$B$10)</f>
        <v/>
      </c>
      <c r="O110" s="24">
        <f>_xlfn.NORM.DIST(Data!Y110,$C$9,$C$10,TRUE)</f>
        <v/>
      </c>
      <c r="P110" s="9">
        <f>_xlfn.NORM.INV(O110,$B$9,$B$10)</f>
        <v/>
      </c>
    </row>
    <row r="111">
      <c r="H111" s="14">
        <f>Data!A111</f>
        <v/>
      </c>
      <c r="I111" s="24">
        <f>IF(Occurrence!J111&gt;0,_xlfn.GAMMA.DIST(Occurrence!J111,$C$6,$C$7,TRUE),0)</f>
        <v/>
      </c>
      <c r="J111" s="9">
        <f>IF(Occurrence!J111&gt;0,_xlfn.GAMMA.INV(I111,$B$6,$B$7),0)</f>
        <v/>
      </c>
      <c r="K111" s="24">
        <f>IF(Occurrence!K111&gt;0,_xlfn.GAMMA.DIST(Occurrence!K111,$C$6,$C$7,TRUE),0)</f>
        <v/>
      </c>
      <c r="L111" s="9">
        <f>IF(Occurrence!K111&gt;0,_xlfn.GAMMA.INV(K111,$B$6,$B$7),0)</f>
        <v/>
      </c>
      <c r="M111" s="24">
        <f>_xlfn.NORM.DIST(Data!X111,$C$9,$C$10,TRUE)</f>
        <v/>
      </c>
      <c r="N111" s="9">
        <f>_xlfn.NORM.INV(M111,$B$9,$B$10)</f>
        <v/>
      </c>
      <c r="O111" s="24">
        <f>_xlfn.NORM.DIST(Data!Y111,$C$9,$C$10,TRUE)</f>
        <v/>
      </c>
      <c r="P111" s="9">
        <f>_xlfn.NORM.INV(O111,$B$9,$B$10)</f>
        <v/>
      </c>
    </row>
    <row r="112">
      <c r="H112" s="14">
        <f>Data!A112</f>
        <v/>
      </c>
      <c r="I112" s="24">
        <f>IF(Occurrence!J112&gt;0,_xlfn.GAMMA.DIST(Occurrence!J112,$C$6,$C$7,TRUE),0)</f>
        <v/>
      </c>
      <c r="J112" s="9">
        <f>IF(Occurrence!J112&gt;0,_xlfn.GAMMA.INV(I112,$B$6,$B$7),0)</f>
        <v/>
      </c>
      <c r="K112" s="24">
        <f>IF(Occurrence!K112&gt;0,_xlfn.GAMMA.DIST(Occurrence!K112,$C$6,$C$7,TRUE),0)</f>
        <v/>
      </c>
      <c r="L112" s="9">
        <f>IF(Occurrence!K112&gt;0,_xlfn.GAMMA.INV(K112,$B$6,$B$7),0)</f>
        <v/>
      </c>
      <c r="M112" s="24">
        <f>_xlfn.NORM.DIST(Data!X112,$C$9,$C$10,TRUE)</f>
        <v/>
      </c>
      <c r="N112" s="9">
        <f>_xlfn.NORM.INV(M112,$B$9,$B$10)</f>
        <v/>
      </c>
      <c r="O112" s="24">
        <f>_xlfn.NORM.DIST(Data!Y112,$C$9,$C$10,TRUE)</f>
        <v/>
      </c>
      <c r="P112" s="9">
        <f>_xlfn.NORM.INV(O112,$B$9,$B$10)</f>
        <v/>
      </c>
    </row>
    <row r="113">
      <c r="H113" s="14">
        <f>Data!A113</f>
        <v/>
      </c>
      <c r="I113" s="24">
        <f>IF(Occurrence!J113&gt;0,_xlfn.GAMMA.DIST(Occurrence!J113,$C$6,$C$7,TRUE),0)</f>
        <v/>
      </c>
      <c r="J113" s="9">
        <f>IF(Occurrence!J113&gt;0,_xlfn.GAMMA.INV(I113,$B$6,$B$7),0)</f>
        <v/>
      </c>
      <c r="K113" s="24">
        <f>IF(Occurrence!K113&gt;0,_xlfn.GAMMA.DIST(Occurrence!K113,$C$6,$C$7,TRUE),0)</f>
        <v/>
      </c>
      <c r="L113" s="9">
        <f>IF(Occurrence!K113&gt;0,_xlfn.GAMMA.INV(K113,$B$6,$B$7),0)</f>
        <v/>
      </c>
      <c r="M113" s="24">
        <f>_xlfn.NORM.DIST(Data!X113,$C$9,$C$10,TRUE)</f>
        <v/>
      </c>
      <c r="N113" s="9">
        <f>_xlfn.NORM.INV(M113,$B$9,$B$10)</f>
        <v/>
      </c>
      <c r="O113" s="24">
        <f>_xlfn.NORM.DIST(Data!Y113,$C$9,$C$10,TRUE)</f>
        <v/>
      </c>
      <c r="P113" s="9">
        <f>_xlfn.NORM.INV(O113,$B$9,$B$10)</f>
        <v/>
      </c>
    </row>
    <row r="114">
      <c r="H114" s="14">
        <f>Data!A114</f>
        <v/>
      </c>
      <c r="I114" s="24">
        <f>IF(Occurrence!J114&gt;0,_xlfn.GAMMA.DIST(Occurrence!J114,$C$6,$C$7,TRUE),0)</f>
        <v/>
      </c>
      <c r="J114" s="9">
        <f>IF(Occurrence!J114&gt;0,_xlfn.GAMMA.INV(I114,$B$6,$B$7),0)</f>
        <v/>
      </c>
      <c r="K114" s="24">
        <f>IF(Occurrence!K114&gt;0,_xlfn.GAMMA.DIST(Occurrence!K114,$C$6,$C$7,TRUE),0)</f>
        <v/>
      </c>
      <c r="L114" s="9">
        <f>IF(Occurrence!K114&gt;0,_xlfn.GAMMA.INV(K114,$B$6,$B$7),0)</f>
        <v/>
      </c>
      <c r="M114" s="24">
        <f>_xlfn.NORM.DIST(Data!X114,$C$9,$C$10,TRUE)</f>
        <v/>
      </c>
      <c r="N114" s="9">
        <f>_xlfn.NORM.INV(M114,$B$9,$B$10)</f>
        <v/>
      </c>
      <c r="O114" s="24">
        <f>_xlfn.NORM.DIST(Data!Y114,$C$9,$C$10,TRUE)</f>
        <v/>
      </c>
      <c r="P114" s="9">
        <f>_xlfn.NORM.INV(O114,$B$9,$B$10)</f>
        <v/>
      </c>
    </row>
    <row r="115">
      <c r="H115" s="14">
        <f>Data!A115</f>
        <v/>
      </c>
      <c r="I115" s="24">
        <f>IF(Occurrence!J115&gt;0,_xlfn.GAMMA.DIST(Occurrence!J115,$C$6,$C$7,TRUE),0)</f>
        <v/>
      </c>
      <c r="J115" s="9">
        <f>IF(Occurrence!J115&gt;0,_xlfn.GAMMA.INV(I115,$B$6,$B$7),0)</f>
        <v/>
      </c>
      <c r="K115" s="24">
        <f>IF(Occurrence!K115&gt;0,_xlfn.GAMMA.DIST(Occurrence!K115,$C$6,$C$7,TRUE),0)</f>
        <v/>
      </c>
      <c r="L115" s="9">
        <f>IF(Occurrence!K115&gt;0,_xlfn.GAMMA.INV(K115,$B$6,$B$7),0)</f>
        <v/>
      </c>
      <c r="M115" s="24">
        <f>_xlfn.NORM.DIST(Data!X115,$C$9,$C$10,TRUE)</f>
        <v/>
      </c>
      <c r="N115" s="9">
        <f>_xlfn.NORM.INV(M115,$B$9,$B$10)</f>
        <v/>
      </c>
      <c r="O115" s="24">
        <f>_xlfn.NORM.DIST(Data!Y115,$C$9,$C$10,TRUE)</f>
        <v/>
      </c>
      <c r="P115" s="9">
        <f>_xlfn.NORM.INV(O115,$B$9,$B$10)</f>
        <v/>
      </c>
    </row>
    <row r="116">
      <c r="H116" s="14">
        <f>Data!A116</f>
        <v/>
      </c>
      <c r="I116" s="24">
        <f>IF(Occurrence!J116&gt;0,_xlfn.GAMMA.DIST(Occurrence!J116,$C$6,$C$7,TRUE),0)</f>
        <v/>
      </c>
      <c r="J116" s="9">
        <f>IF(Occurrence!J116&gt;0,_xlfn.GAMMA.INV(I116,$B$6,$B$7),0)</f>
        <v/>
      </c>
      <c r="K116" s="24">
        <f>IF(Occurrence!K116&gt;0,_xlfn.GAMMA.DIST(Occurrence!K116,$C$6,$C$7,TRUE),0)</f>
        <v/>
      </c>
      <c r="L116" s="9">
        <f>IF(Occurrence!K116&gt;0,_xlfn.GAMMA.INV(K116,$B$6,$B$7),0)</f>
        <v/>
      </c>
      <c r="M116" s="24">
        <f>_xlfn.NORM.DIST(Data!X116,$C$9,$C$10,TRUE)</f>
        <v/>
      </c>
      <c r="N116" s="9">
        <f>_xlfn.NORM.INV(M116,$B$9,$B$10)</f>
        <v/>
      </c>
      <c r="O116" s="24">
        <f>_xlfn.NORM.DIST(Data!Y116,$C$9,$C$10,TRUE)</f>
        <v/>
      </c>
      <c r="P116" s="9">
        <f>_xlfn.NORM.INV(O116,$B$9,$B$10)</f>
        <v/>
      </c>
    </row>
    <row r="117">
      <c r="H117" s="14">
        <f>Data!A117</f>
        <v/>
      </c>
      <c r="I117" s="24">
        <f>IF(Occurrence!J117&gt;0,_xlfn.GAMMA.DIST(Occurrence!J117,$C$6,$C$7,TRUE),0)</f>
        <v/>
      </c>
      <c r="J117" s="9">
        <f>IF(Occurrence!J117&gt;0,_xlfn.GAMMA.INV(I117,$B$6,$B$7),0)</f>
        <v/>
      </c>
      <c r="K117" s="24">
        <f>IF(Occurrence!K117&gt;0,_xlfn.GAMMA.DIST(Occurrence!K117,$C$6,$C$7,TRUE),0)</f>
        <v/>
      </c>
      <c r="L117" s="9">
        <f>IF(Occurrence!K117&gt;0,_xlfn.GAMMA.INV(K117,$B$6,$B$7),0)</f>
        <v/>
      </c>
      <c r="M117" s="24">
        <f>_xlfn.NORM.DIST(Data!X117,$C$9,$C$10,TRUE)</f>
        <v/>
      </c>
      <c r="N117" s="9">
        <f>_xlfn.NORM.INV(M117,$B$9,$B$10)</f>
        <v/>
      </c>
      <c r="O117" s="24">
        <f>_xlfn.NORM.DIST(Data!Y117,$C$9,$C$10,TRUE)</f>
        <v/>
      </c>
      <c r="P117" s="9">
        <f>_xlfn.NORM.INV(O117,$B$9,$B$10)</f>
        <v/>
      </c>
    </row>
    <row r="118">
      <c r="H118" s="14">
        <f>Data!A118</f>
        <v/>
      </c>
      <c r="I118" s="24">
        <f>IF(Occurrence!J118&gt;0,_xlfn.GAMMA.DIST(Occurrence!J118,$C$6,$C$7,TRUE),0)</f>
        <v/>
      </c>
      <c r="J118" s="9">
        <f>IF(Occurrence!J118&gt;0,_xlfn.GAMMA.INV(I118,$B$6,$B$7),0)</f>
        <v/>
      </c>
      <c r="K118" s="24">
        <f>IF(Occurrence!K118&gt;0,_xlfn.GAMMA.DIST(Occurrence!K118,$C$6,$C$7,TRUE),0)</f>
        <v/>
      </c>
      <c r="L118" s="9">
        <f>IF(Occurrence!K118&gt;0,_xlfn.GAMMA.INV(K118,$B$6,$B$7),0)</f>
        <v/>
      </c>
      <c r="M118" s="24">
        <f>_xlfn.NORM.DIST(Data!X118,$C$9,$C$10,TRUE)</f>
        <v/>
      </c>
      <c r="N118" s="9">
        <f>_xlfn.NORM.INV(M118,$B$9,$B$10)</f>
        <v/>
      </c>
      <c r="O118" s="24">
        <f>_xlfn.NORM.DIST(Data!Y118,$C$9,$C$10,TRUE)</f>
        <v/>
      </c>
      <c r="P118" s="9">
        <f>_xlfn.NORM.INV(O118,$B$9,$B$10)</f>
        <v/>
      </c>
    </row>
    <row r="119">
      <c r="H119" s="14">
        <f>Data!A119</f>
        <v/>
      </c>
      <c r="I119" s="24">
        <f>IF(Occurrence!J119&gt;0,_xlfn.GAMMA.DIST(Occurrence!J119,$C$6,$C$7,TRUE),0)</f>
        <v/>
      </c>
      <c r="J119" s="9">
        <f>IF(Occurrence!J119&gt;0,_xlfn.GAMMA.INV(I119,$B$6,$B$7),0)</f>
        <v/>
      </c>
      <c r="K119" s="24">
        <f>IF(Occurrence!K119&gt;0,_xlfn.GAMMA.DIST(Occurrence!K119,$C$6,$C$7,TRUE),0)</f>
        <v/>
      </c>
      <c r="L119" s="9">
        <f>IF(Occurrence!K119&gt;0,_xlfn.GAMMA.INV(K119,$B$6,$B$7),0)</f>
        <v/>
      </c>
      <c r="M119" s="24">
        <f>_xlfn.NORM.DIST(Data!X119,$C$9,$C$10,TRUE)</f>
        <v/>
      </c>
      <c r="N119" s="9">
        <f>_xlfn.NORM.INV(M119,$B$9,$B$10)</f>
        <v/>
      </c>
      <c r="O119" s="24">
        <f>_xlfn.NORM.DIST(Data!Y119,$C$9,$C$10,TRUE)</f>
        <v/>
      </c>
      <c r="P119" s="9">
        <f>_xlfn.NORM.INV(O119,$B$9,$B$10)</f>
        <v/>
      </c>
    </row>
    <row r="120">
      <c r="H120" s="14">
        <f>Data!A120</f>
        <v/>
      </c>
      <c r="I120" s="24">
        <f>IF(Occurrence!J120&gt;0,_xlfn.GAMMA.DIST(Occurrence!J120,$C$6,$C$7,TRUE),0)</f>
        <v/>
      </c>
      <c r="J120" s="9">
        <f>IF(Occurrence!J120&gt;0,_xlfn.GAMMA.INV(I120,$B$6,$B$7),0)</f>
        <v/>
      </c>
      <c r="K120" s="24">
        <f>IF(Occurrence!K120&gt;0,_xlfn.GAMMA.DIST(Occurrence!K120,$C$6,$C$7,TRUE),0)</f>
        <v/>
      </c>
      <c r="L120" s="9">
        <f>IF(Occurrence!K120&gt;0,_xlfn.GAMMA.INV(K120,$B$6,$B$7),0)</f>
        <v/>
      </c>
      <c r="M120" s="24">
        <f>_xlfn.NORM.DIST(Data!X120,$C$9,$C$10,TRUE)</f>
        <v/>
      </c>
      <c r="N120" s="9">
        <f>_xlfn.NORM.INV(M120,$B$9,$B$10)</f>
        <v/>
      </c>
      <c r="O120" s="24">
        <f>_xlfn.NORM.DIST(Data!Y120,$C$9,$C$10,TRUE)</f>
        <v/>
      </c>
      <c r="P120" s="9">
        <f>_xlfn.NORM.INV(O120,$B$9,$B$10)</f>
        <v/>
      </c>
    </row>
    <row r="121">
      <c r="H121" s="14">
        <f>Data!A121</f>
        <v/>
      </c>
      <c r="I121" s="24">
        <f>IF(Occurrence!J121&gt;0,_xlfn.GAMMA.DIST(Occurrence!J121,$C$6,$C$7,TRUE),0)</f>
        <v/>
      </c>
      <c r="J121" s="9">
        <f>IF(Occurrence!J121&gt;0,_xlfn.GAMMA.INV(I121,$B$6,$B$7),0)</f>
        <v/>
      </c>
      <c r="K121" s="24">
        <f>IF(Occurrence!K121&gt;0,_xlfn.GAMMA.DIST(Occurrence!K121,$C$6,$C$7,TRUE),0)</f>
        <v/>
      </c>
      <c r="L121" s="9">
        <f>IF(Occurrence!K121&gt;0,_xlfn.GAMMA.INV(K121,$B$6,$B$7),0)</f>
        <v/>
      </c>
      <c r="M121" s="24">
        <f>_xlfn.NORM.DIST(Data!X121,$C$9,$C$10,TRUE)</f>
        <v/>
      </c>
      <c r="N121" s="9">
        <f>_xlfn.NORM.INV(M121,$B$9,$B$10)</f>
        <v/>
      </c>
      <c r="O121" s="24">
        <f>_xlfn.NORM.DIST(Data!Y121,$C$9,$C$10,TRUE)</f>
        <v/>
      </c>
      <c r="P121" s="9">
        <f>_xlfn.NORM.INV(O121,$B$9,$B$10)</f>
        <v/>
      </c>
    </row>
    <row r="122">
      <c r="H122" s="14">
        <f>Data!A122</f>
        <v/>
      </c>
      <c r="I122" s="24">
        <f>IF(Occurrence!J122&gt;0,_xlfn.GAMMA.DIST(Occurrence!J122,$C$6,$C$7,TRUE),0)</f>
        <v/>
      </c>
      <c r="J122" s="9">
        <f>IF(Occurrence!J122&gt;0,_xlfn.GAMMA.INV(I122,$B$6,$B$7),0)</f>
        <v/>
      </c>
      <c r="K122" s="24">
        <f>IF(Occurrence!K122&gt;0,_xlfn.GAMMA.DIST(Occurrence!K122,$C$6,$C$7,TRUE),0)</f>
        <v/>
      </c>
      <c r="L122" s="9">
        <f>IF(Occurrence!K122&gt;0,_xlfn.GAMMA.INV(K122,$B$6,$B$7),0)</f>
        <v/>
      </c>
      <c r="M122" s="24">
        <f>_xlfn.NORM.DIST(Data!X122,$C$9,$C$10,TRUE)</f>
        <v/>
      </c>
      <c r="N122" s="9">
        <f>_xlfn.NORM.INV(M122,$B$9,$B$10)</f>
        <v/>
      </c>
      <c r="O122" s="24">
        <f>_xlfn.NORM.DIST(Data!Y122,$C$9,$C$10,TRUE)</f>
        <v/>
      </c>
      <c r="P122" s="9">
        <f>_xlfn.NORM.INV(O122,$B$9,$B$10)</f>
        <v/>
      </c>
    </row>
    <row r="123">
      <c r="H123" s="14">
        <f>Data!A123</f>
        <v/>
      </c>
      <c r="I123" s="24">
        <f>IF(Occurrence!J123&gt;0,_xlfn.GAMMA.DIST(Occurrence!J123,$C$6,$C$7,TRUE),0)</f>
        <v/>
      </c>
      <c r="J123" s="9">
        <f>IF(Occurrence!J123&gt;0,_xlfn.GAMMA.INV(I123,$B$6,$B$7),0)</f>
        <v/>
      </c>
      <c r="K123" s="24">
        <f>IF(Occurrence!K123&gt;0,_xlfn.GAMMA.DIST(Occurrence!K123,$C$6,$C$7,TRUE),0)</f>
        <v/>
      </c>
      <c r="L123" s="9">
        <f>IF(Occurrence!K123&gt;0,_xlfn.GAMMA.INV(K123,$B$6,$B$7),0)</f>
        <v/>
      </c>
      <c r="M123" s="24">
        <f>_xlfn.NORM.DIST(Data!X123,$C$9,$C$10,TRUE)</f>
        <v/>
      </c>
      <c r="N123" s="9">
        <f>_xlfn.NORM.INV(M123,$B$9,$B$10)</f>
        <v/>
      </c>
      <c r="O123" s="24">
        <f>_xlfn.NORM.DIST(Data!Y123,$C$9,$C$10,TRUE)</f>
        <v/>
      </c>
      <c r="P123" s="9">
        <f>_xlfn.NORM.INV(O123,$B$9,$B$10)</f>
        <v/>
      </c>
    </row>
    <row r="124">
      <c r="H124" s="14">
        <f>Data!A124</f>
        <v/>
      </c>
      <c r="I124" s="24">
        <f>IF(Occurrence!J124&gt;0,_xlfn.GAMMA.DIST(Occurrence!J124,$C$6,$C$7,TRUE),0)</f>
        <v/>
      </c>
      <c r="J124" s="9">
        <f>IF(Occurrence!J124&gt;0,_xlfn.GAMMA.INV(I124,$B$6,$B$7),0)</f>
        <v/>
      </c>
      <c r="K124" s="24">
        <f>IF(Occurrence!K124&gt;0,_xlfn.GAMMA.DIST(Occurrence!K124,$C$6,$C$7,TRUE),0)</f>
        <v/>
      </c>
      <c r="L124" s="9">
        <f>IF(Occurrence!K124&gt;0,_xlfn.GAMMA.INV(K124,$B$6,$B$7),0)</f>
        <v/>
      </c>
      <c r="M124" s="24">
        <f>_xlfn.NORM.DIST(Data!X124,$C$9,$C$10,TRUE)</f>
        <v/>
      </c>
      <c r="N124" s="9">
        <f>_xlfn.NORM.INV(M124,$B$9,$B$10)</f>
        <v/>
      </c>
      <c r="O124" s="24">
        <f>_xlfn.NORM.DIST(Data!Y124,$C$9,$C$10,TRUE)</f>
        <v/>
      </c>
      <c r="P124" s="9">
        <f>_xlfn.NORM.INV(O124,$B$9,$B$10)</f>
        <v/>
      </c>
    </row>
    <row r="125">
      <c r="H125" s="14">
        <f>Data!A125</f>
        <v/>
      </c>
      <c r="I125" s="24">
        <f>IF(Occurrence!J125&gt;0,_xlfn.GAMMA.DIST(Occurrence!J125,$C$6,$C$7,TRUE),0)</f>
        <v/>
      </c>
      <c r="J125" s="9">
        <f>IF(Occurrence!J125&gt;0,_xlfn.GAMMA.INV(I125,$B$6,$B$7),0)</f>
        <v/>
      </c>
      <c r="K125" s="24">
        <f>IF(Occurrence!K125&gt;0,_xlfn.GAMMA.DIST(Occurrence!K125,$C$6,$C$7,TRUE),0)</f>
        <v/>
      </c>
      <c r="L125" s="9">
        <f>IF(Occurrence!K125&gt;0,_xlfn.GAMMA.INV(K125,$B$6,$B$7),0)</f>
        <v/>
      </c>
      <c r="M125" s="24">
        <f>_xlfn.NORM.DIST(Data!X125,$C$9,$C$10,TRUE)</f>
        <v/>
      </c>
      <c r="N125" s="9">
        <f>_xlfn.NORM.INV(M125,$B$9,$B$10)</f>
        <v/>
      </c>
      <c r="O125" s="24">
        <f>_xlfn.NORM.DIST(Data!Y125,$C$9,$C$10,TRUE)</f>
        <v/>
      </c>
      <c r="P125" s="9">
        <f>_xlfn.NORM.INV(O125,$B$9,$B$10)</f>
        <v/>
      </c>
    </row>
    <row r="126">
      <c r="H126" s="14">
        <f>Data!A126</f>
        <v/>
      </c>
      <c r="I126" s="24">
        <f>IF(Occurrence!J126&gt;0,_xlfn.GAMMA.DIST(Occurrence!J126,$C$6,$C$7,TRUE),0)</f>
        <v/>
      </c>
      <c r="J126" s="9">
        <f>IF(Occurrence!J126&gt;0,_xlfn.GAMMA.INV(I126,$B$6,$B$7),0)</f>
        <v/>
      </c>
      <c r="K126" s="24">
        <f>IF(Occurrence!K126&gt;0,_xlfn.GAMMA.DIST(Occurrence!K126,$C$6,$C$7,TRUE),0)</f>
        <v/>
      </c>
      <c r="L126" s="9">
        <f>IF(Occurrence!K126&gt;0,_xlfn.GAMMA.INV(K126,$B$6,$B$7),0)</f>
        <v/>
      </c>
      <c r="M126" s="24">
        <f>_xlfn.NORM.DIST(Data!X126,$C$9,$C$10,TRUE)</f>
        <v/>
      </c>
      <c r="N126" s="9">
        <f>_xlfn.NORM.INV(M126,$B$9,$B$10)</f>
        <v/>
      </c>
      <c r="O126" s="24">
        <f>_xlfn.NORM.DIST(Data!Y126,$C$9,$C$10,TRUE)</f>
        <v/>
      </c>
      <c r="P126" s="9">
        <f>_xlfn.NORM.INV(O126,$B$9,$B$10)</f>
        <v/>
      </c>
    </row>
    <row r="127">
      <c r="H127" s="14">
        <f>Data!A127</f>
        <v/>
      </c>
      <c r="I127" s="24">
        <f>IF(Occurrence!J127&gt;0,_xlfn.GAMMA.DIST(Occurrence!J127,$C$6,$C$7,TRUE),0)</f>
        <v/>
      </c>
      <c r="J127" s="9">
        <f>IF(Occurrence!J127&gt;0,_xlfn.GAMMA.INV(I127,$B$6,$B$7),0)</f>
        <v/>
      </c>
      <c r="K127" s="24">
        <f>IF(Occurrence!K127&gt;0,_xlfn.GAMMA.DIST(Occurrence!K127,$C$6,$C$7,TRUE),0)</f>
        <v/>
      </c>
      <c r="L127" s="9">
        <f>IF(Occurrence!K127&gt;0,_xlfn.GAMMA.INV(K127,$B$6,$B$7),0)</f>
        <v/>
      </c>
      <c r="M127" s="24">
        <f>_xlfn.NORM.DIST(Data!X127,$C$9,$C$10,TRUE)</f>
        <v/>
      </c>
      <c r="N127" s="9">
        <f>_xlfn.NORM.INV(M127,$B$9,$B$10)</f>
        <v/>
      </c>
      <c r="O127" s="24">
        <f>_xlfn.NORM.DIST(Data!Y127,$C$9,$C$10,TRUE)</f>
        <v/>
      </c>
      <c r="P127" s="9">
        <f>_xlfn.NORM.INV(O127,$B$9,$B$10)</f>
        <v/>
      </c>
    </row>
    <row r="128">
      <c r="H128" s="14">
        <f>Data!A128</f>
        <v/>
      </c>
      <c r="I128" s="24">
        <f>IF(Occurrence!J128&gt;0,_xlfn.GAMMA.DIST(Occurrence!J128,$C$6,$C$7,TRUE),0)</f>
        <v/>
      </c>
      <c r="J128" s="9">
        <f>IF(Occurrence!J128&gt;0,_xlfn.GAMMA.INV(I128,$B$6,$B$7),0)</f>
        <v/>
      </c>
      <c r="K128" s="24">
        <f>IF(Occurrence!K128&gt;0,_xlfn.GAMMA.DIST(Occurrence!K128,$C$6,$C$7,TRUE),0)</f>
        <v/>
      </c>
      <c r="L128" s="9">
        <f>IF(Occurrence!K128&gt;0,_xlfn.GAMMA.INV(K128,$B$6,$B$7),0)</f>
        <v/>
      </c>
      <c r="M128" s="24">
        <f>_xlfn.NORM.DIST(Data!X128,$C$9,$C$10,TRUE)</f>
        <v/>
      </c>
      <c r="N128" s="9">
        <f>_xlfn.NORM.INV(M128,$B$9,$B$10)</f>
        <v/>
      </c>
      <c r="O128" s="24">
        <f>_xlfn.NORM.DIST(Data!Y128,$C$9,$C$10,TRUE)</f>
        <v/>
      </c>
      <c r="P128" s="9">
        <f>_xlfn.NORM.INV(O128,$B$9,$B$10)</f>
        <v/>
      </c>
    </row>
    <row r="129">
      <c r="H129" s="14">
        <f>Data!A129</f>
        <v/>
      </c>
      <c r="I129" s="24">
        <f>IF(Occurrence!J129&gt;0,_xlfn.GAMMA.DIST(Occurrence!J129,$C$6,$C$7,TRUE),0)</f>
        <v/>
      </c>
      <c r="J129" s="9">
        <f>IF(Occurrence!J129&gt;0,_xlfn.GAMMA.INV(I129,$B$6,$B$7),0)</f>
        <v/>
      </c>
      <c r="K129" s="24">
        <f>IF(Occurrence!K129&gt;0,_xlfn.GAMMA.DIST(Occurrence!K129,$C$6,$C$7,TRUE),0)</f>
        <v/>
      </c>
      <c r="L129" s="9">
        <f>IF(Occurrence!K129&gt;0,_xlfn.GAMMA.INV(K129,$B$6,$B$7),0)</f>
        <v/>
      </c>
      <c r="M129" s="24">
        <f>_xlfn.NORM.DIST(Data!X129,$C$9,$C$10,TRUE)</f>
        <v/>
      </c>
      <c r="N129" s="9">
        <f>_xlfn.NORM.INV(M129,$B$9,$B$10)</f>
        <v/>
      </c>
      <c r="O129" s="24">
        <f>_xlfn.NORM.DIST(Data!Y129,$C$9,$C$10,TRUE)</f>
        <v/>
      </c>
      <c r="P129" s="9">
        <f>_xlfn.NORM.INV(O129,$B$9,$B$10)</f>
        <v/>
      </c>
    </row>
    <row r="130">
      <c r="H130" s="14">
        <f>Data!A130</f>
        <v/>
      </c>
      <c r="I130" s="24">
        <f>IF(Occurrence!J130&gt;0,_xlfn.GAMMA.DIST(Occurrence!J130,$C$6,$C$7,TRUE),0)</f>
        <v/>
      </c>
      <c r="J130" s="9">
        <f>IF(Occurrence!J130&gt;0,_xlfn.GAMMA.INV(I130,$B$6,$B$7),0)</f>
        <v/>
      </c>
      <c r="K130" s="24">
        <f>IF(Occurrence!K130&gt;0,_xlfn.GAMMA.DIST(Occurrence!K130,$C$6,$C$7,TRUE),0)</f>
        <v/>
      </c>
      <c r="L130" s="9">
        <f>IF(Occurrence!K130&gt;0,_xlfn.GAMMA.INV(K130,$B$6,$B$7),0)</f>
        <v/>
      </c>
      <c r="M130" s="24">
        <f>_xlfn.NORM.DIST(Data!X130,$C$9,$C$10,TRUE)</f>
        <v/>
      </c>
      <c r="N130" s="9">
        <f>_xlfn.NORM.INV(M130,$B$9,$B$10)</f>
        <v/>
      </c>
      <c r="O130" s="24">
        <f>_xlfn.NORM.DIST(Data!Y130,$C$9,$C$10,TRUE)</f>
        <v/>
      </c>
      <c r="P130" s="9">
        <f>_xlfn.NORM.INV(O130,$B$9,$B$10)</f>
        <v/>
      </c>
    </row>
    <row r="131">
      <c r="H131" s="14">
        <f>Data!A131</f>
        <v/>
      </c>
      <c r="I131" s="24">
        <f>IF(Occurrence!J131&gt;0,_xlfn.GAMMA.DIST(Occurrence!J131,$C$6,$C$7,TRUE),0)</f>
        <v/>
      </c>
      <c r="J131" s="9">
        <f>IF(Occurrence!J131&gt;0,_xlfn.GAMMA.INV(I131,$B$6,$B$7),0)</f>
        <v/>
      </c>
      <c r="K131" s="24">
        <f>IF(Occurrence!K131&gt;0,_xlfn.GAMMA.DIST(Occurrence!K131,$C$6,$C$7,TRUE),0)</f>
        <v/>
      </c>
      <c r="L131" s="9">
        <f>IF(Occurrence!K131&gt;0,_xlfn.GAMMA.INV(K131,$B$6,$B$7),0)</f>
        <v/>
      </c>
      <c r="M131" s="24">
        <f>_xlfn.NORM.DIST(Data!X131,$C$9,$C$10,TRUE)</f>
        <v/>
      </c>
      <c r="N131" s="9">
        <f>_xlfn.NORM.INV(M131,$B$9,$B$10)</f>
        <v/>
      </c>
      <c r="O131" s="24">
        <f>_xlfn.NORM.DIST(Data!Y131,$C$9,$C$10,TRUE)</f>
        <v/>
      </c>
      <c r="P131" s="9">
        <f>_xlfn.NORM.INV(O131,$B$9,$B$10)</f>
        <v/>
      </c>
    </row>
    <row r="132">
      <c r="H132" s="14">
        <f>Data!A132</f>
        <v/>
      </c>
      <c r="I132" s="24">
        <f>IF(Occurrence!J132&gt;0,_xlfn.GAMMA.DIST(Occurrence!J132,$C$6,$C$7,TRUE),0)</f>
        <v/>
      </c>
      <c r="J132" s="9">
        <f>IF(Occurrence!J132&gt;0,_xlfn.GAMMA.INV(I132,$B$6,$B$7),0)</f>
        <v/>
      </c>
      <c r="K132" s="24">
        <f>IF(Occurrence!K132&gt;0,_xlfn.GAMMA.DIST(Occurrence!K132,$C$6,$C$7,TRUE),0)</f>
        <v/>
      </c>
      <c r="L132" s="9">
        <f>IF(Occurrence!K132&gt;0,_xlfn.GAMMA.INV(K132,$B$6,$B$7),0)</f>
        <v/>
      </c>
      <c r="M132" s="24">
        <f>_xlfn.NORM.DIST(Data!X132,$C$9,$C$10,TRUE)</f>
        <v/>
      </c>
      <c r="N132" s="9">
        <f>_xlfn.NORM.INV(M132,$B$9,$B$10)</f>
        <v/>
      </c>
      <c r="O132" s="24">
        <f>_xlfn.NORM.DIST(Data!Y132,$C$9,$C$10,TRUE)</f>
        <v/>
      </c>
      <c r="P132" s="9">
        <f>_xlfn.NORM.INV(O132,$B$9,$B$10)</f>
        <v/>
      </c>
    </row>
    <row r="133">
      <c r="H133" s="14">
        <f>Data!A133</f>
        <v/>
      </c>
      <c r="I133" s="24">
        <f>IF(Occurrence!J133&gt;0,_xlfn.GAMMA.DIST(Occurrence!J133,$C$6,$C$7,TRUE),0)</f>
        <v/>
      </c>
      <c r="J133" s="9">
        <f>IF(Occurrence!J133&gt;0,_xlfn.GAMMA.INV(I133,$B$6,$B$7),0)</f>
        <v/>
      </c>
      <c r="K133" s="24">
        <f>IF(Occurrence!K133&gt;0,_xlfn.GAMMA.DIST(Occurrence!K133,$C$6,$C$7,TRUE),0)</f>
        <v/>
      </c>
      <c r="L133" s="9">
        <f>IF(Occurrence!K133&gt;0,_xlfn.GAMMA.INV(K133,$B$6,$B$7),0)</f>
        <v/>
      </c>
      <c r="M133" s="24">
        <f>_xlfn.NORM.DIST(Data!X133,$C$9,$C$10,TRUE)</f>
        <v/>
      </c>
      <c r="N133" s="9">
        <f>_xlfn.NORM.INV(M133,$B$9,$B$10)</f>
        <v/>
      </c>
      <c r="O133" s="24">
        <f>_xlfn.NORM.DIST(Data!Y133,$C$9,$C$10,TRUE)</f>
        <v/>
      </c>
      <c r="P133" s="9">
        <f>_xlfn.NORM.INV(O133,$B$9,$B$10)</f>
        <v/>
      </c>
    </row>
    <row r="134">
      <c r="H134" s="14">
        <f>Data!A134</f>
        <v/>
      </c>
      <c r="I134" s="24">
        <f>IF(Occurrence!J134&gt;0,_xlfn.GAMMA.DIST(Occurrence!J134,$C$6,$C$7,TRUE),0)</f>
        <v/>
      </c>
      <c r="J134" s="9">
        <f>IF(Occurrence!J134&gt;0,_xlfn.GAMMA.INV(I134,$B$6,$B$7),0)</f>
        <v/>
      </c>
      <c r="K134" s="24">
        <f>IF(Occurrence!K134&gt;0,_xlfn.GAMMA.DIST(Occurrence!K134,$C$6,$C$7,TRUE),0)</f>
        <v/>
      </c>
      <c r="L134" s="9">
        <f>IF(Occurrence!K134&gt;0,_xlfn.GAMMA.INV(K134,$B$6,$B$7),0)</f>
        <v/>
      </c>
      <c r="M134" s="24">
        <f>_xlfn.NORM.DIST(Data!X134,$C$9,$C$10,TRUE)</f>
        <v/>
      </c>
      <c r="N134" s="9">
        <f>_xlfn.NORM.INV(M134,$B$9,$B$10)</f>
        <v/>
      </c>
      <c r="O134" s="24">
        <f>_xlfn.NORM.DIST(Data!Y134,$C$9,$C$10,TRUE)</f>
        <v/>
      </c>
      <c r="P134" s="9">
        <f>_xlfn.NORM.INV(O134,$B$9,$B$10)</f>
        <v/>
      </c>
    </row>
    <row r="135">
      <c r="H135" s="14">
        <f>Data!A135</f>
        <v/>
      </c>
      <c r="I135" s="24">
        <f>IF(Occurrence!J135&gt;0,_xlfn.GAMMA.DIST(Occurrence!J135,$C$6,$C$7,TRUE),0)</f>
        <v/>
      </c>
      <c r="J135" s="9">
        <f>IF(Occurrence!J135&gt;0,_xlfn.GAMMA.INV(I135,$B$6,$B$7),0)</f>
        <v/>
      </c>
      <c r="K135" s="24">
        <f>IF(Occurrence!K135&gt;0,_xlfn.GAMMA.DIST(Occurrence!K135,$C$6,$C$7,TRUE),0)</f>
        <v/>
      </c>
      <c r="L135" s="9">
        <f>IF(Occurrence!K135&gt;0,_xlfn.GAMMA.INV(K135,$B$6,$B$7),0)</f>
        <v/>
      </c>
      <c r="M135" s="24">
        <f>_xlfn.NORM.DIST(Data!X135,$C$9,$C$10,TRUE)</f>
        <v/>
      </c>
      <c r="N135" s="9">
        <f>_xlfn.NORM.INV(M135,$B$9,$B$10)</f>
        <v/>
      </c>
      <c r="O135" s="24">
        <f>_xlfn.NORM.DIST(Data!Y135,$C$9,$C$10,TRUE)</f>
        <v/>
      </c>
      <c r="P135" s="9">
        <f>_xlfn.NORM.INV(O135,$B$9,$B$10)</f>
        <v/>
      </c>
    </row>
    <row r="136">
      <c r="H136" s="14">
        <f>Data!A136</f>
        <v/>
      </c>
      <c r="I136" s="24">
        <f>IF(Occurrence!J136&gt;0,_xlfn.GAMMA.DIST(Occurrence!J136,$C$6,$C$7,TRUE),0)</f>
        <v/>
      </c>
      <c r="J136" s="9">
        <f>IF(Occurrence!J136&gt;0,_xlfn.GAMMA.INV(I136,$B$6,$B$7),0)</f>
        <v/>
      </c>
      <c r="K136" s="24">
        <f>IF(Occurrence!K136&gt;0,_xlfn.GAMMA.DIST(Occurrence!K136,$C$6,$C$7,TRUE),0)</f>
        <v/>
      </c>
      <c r="L136" s="9">
        <f>IF(Occurrence!K136&gt;0,_xlfn.GAMMA.INV(K136,$B$6,$B$7),0)</f>
        <v/>
      </c>
      <c r="M136" s="24">
        <f>_xlfn.NORM.DIST(Data!X136,$C$9,$C$10,TRUE)</f>
        <v/>
      </c>
      <c r="N136" s="9">
        <f>_xlfn.NORM.INV(M136,$B$9,$B$10)</f>
        <v/>
      </c>
      <c r="O136" s="24">
        <f>_xlfn.NORM.DIST(Data!Y136,$C$9,$C$10,TRUE)</f>
        <v/>
      </c>
      <c r="P136" s="9">
        <f>_xlfn.NORM.INV(O136,$B$9,$B$10)</f>
        <v/>
      </c>
    </row>
    <row r="137">
      <c r="H137" s="14">
        <f>Data!A137</f>
        <v/>
      </c>
      <c r="I137" s="24">
        <f>IF(Occurrence!J137&gt;0,_xlfn.GAMMA.DIST(Occurrence!J137,$C$6,$C$7,TRUE),0)</f>
        <v/>
      </c>
      <c r="J137" s="9">
        <f>IF(Occurrence!J137&gt;0,_xlfn.GAMMA.INV(I137,$B$6,$B$7),0)</f>
        <v/>
      </c>
      <c r="K137" s="24">
        <f>IF(Occurrence!K137&gt;0,_xlfn.GAMMA.DIST(Occurrence!K137,$C$6,$C$7,TRUE),0)</f>
        <v/>
      </c>
      <c r="L137" s="9">
        <f>IF(Occurrence!K137&gt;0,_xlfn.GAMMA.INV(K137,$B$6,$B$7),0)</f>
        <v/>
      </c>
      <c r="M137" s="24">
        <f>_xlfn.NORM.DIST(Data!X137,$C$9,$C$10,TRUE)</f>
        <v/>
      </c>
      <c r="N137" s="9">
        <f>_xlfn.NORM.INV(M137,$B$9,$B$10)</f>
        <v/>
      </c>
      <c r="O137" s="24">
        <f>_xlfn.NORM.DIST(Data!Y137,$C$9,$C$10,TRUE)</f>
        <v/>
      </c>
      <c r="P137" s="9">
        <f>_xlfn.NORM.INV(O137,$B$9,$B$10)</f>
        <v/>
      </c>
    </row>
    <row r="138">
      <c r="H138" s="14">
        <f>Data!A138</f>
        <v/>
      </c>
      <c r="I138" s="24">
        <f>IF(Occurrence!J138&gt;0,_xlfn.GAMMA.DIST(Occurrence!J138,$C$6,$C$7,TRUE),0)</f>
        <v/>
      </c>
      <c r="J138" s="9">
        <f>IF(Occurrence!J138&gt;0,_xlfn.GAMMA.INV(I138,$B$6,$B$7),0)</f>
        <v/>
      </c>
      <c r="K138" s="24">
        <f>IF(Occurrence!K138&gt;0,_xlfn.GAMMA.DIST(Occurrence!K138,$C$6,$C$7,TRUE),0)</f>
        <v/>
      </c>
      <c r="L138" s="9">
        <f>IF(Occurrence!K138&gt;0,_xlfn.GAMMA.INV(K138,$B$6,$B$7),0)</f>
        <v/>
      </c>
      <c r="M138" s="24">
        <f>_xlfn.NORM.DIST(Data!X138,$C$9,$C$10,TRUE)</f>
        <v/>
      </c>
      <c r="N138" s="9">
        <f>_xlfn.NORM.INV(M138,$B$9,$B$10)</f>
        <v/>
      </c>
      <c r="O138" s="24">
        <f>_xlfn.NORM.DIST(Data!Y138,$C$9,$C$10,TRUE)</f>
        <v/>
      </c>
      <c r="P138" s="9">
        <f>_xlfn.NORM.INV(O138,$B$9,$B$10)</f>
        <v/>
      </c>
    </row>
    <row r="139">
      <c r="H139" s="14">
        <f>Data!A139</f>
        <v/>
      </c>
      <c r="I139" s="24">
        <f>IF(Occurrence!J139&gt;0,_xlfn.GAMMA.DIST(Occurrence!J139,$C$6,$C$7,TRUE),0)</f>
        <v/>
      </c>
      <c r="J139" s="9">
        <f>IF(Occurrence!J139&gt;0,_xlfn.GAMMA.INV(I139,$B$6,$B$7),0)</f>
        <v/>
      </c>
      <c r="K139" s="24">
        <f>IF(Occurrence!K139&gt;0,_xlfn.GAMMA.DIST(Occurrence!K139,$C$6,$C$7,TRUE),0)</f>
        <v/>
      </c>
      <c r="L139" s="9">
        <f>IF(Occurrence!K139&gt;0,_xlfn.GAMMA.INV(K139,$B$6,$B$7),0)</f>
        <v/>
      </c>
      <c r="M139" s="24">
        <f>_xlfn.NORM.DIST(Data!X139,$C$9,$C$10,TRUE)</f>
        <v/>
      </c>
      <c r="N139" s="9">
        <f>_xlfn.NORM.INV(M139,$B$9,$B$10)</f>
        <v/>
      </c>
      <c r="O139" s="24">
        <f>_xlfn.NORM.DIST(Data!Y139,$C$9,$C$10,TRUE)</f>
        <v/>
      </c>
      <c r="P139" s="9">
        <f>_xlfn.NORM.INV(O139,$B$9,$B$10)</f>
        <v/>
      </c>
    </row>
    <row r="140">
      <c r="H140" s="14">
        <f>Data!A140</f>
        <v/>
      </c>
      <c r="I140" s="24">
        <f>IF(Occurrence!J140&gt;0,_xlfn.GAMMA.DIST(Occurrence!J140,$C$6,$C$7,TRUE),0)</f>
        <v/>
      </c>
      <c r="J140" s="9">
        <f>IF(Occurrence!J140&gt;0,_xlfn.GAMMA.INV(I140,$B$6,$B$7),0)</f>
        <v/>
      </c>
      <c r="K140" s="24">
        <f>IF(Occurrence!K140&gt;0,_xlfn.GAMMA.DIST(Occurrence!K140,$C$6,$C$7,TRUE),0)</f>
        <v/>
      </c>
      <c r="L140" s="9">
        <f>IF(Occurrence!K140&gt;0,_xlfn.GAMMA.INV(K140,$B$6,$B$7),0)</f>
        <v/>
      </c>
      <c r="M140" s="24">
        <f>_xlfn.NORM.DIST(Data!X140,$C$9,$C$10,TRUE)</f>
        <v/>
      </c>
      <c r="N140" s="9">
        <f>_xlfn.NORM.INV(M140,$B$9,$B$10)</f>
        <v/>
      </c>
      <c r="O140" s="24">
        <f>_xlfn.NORM.DIST(Data!Y140,$C$9,$C$10,TRUE)</f>
        <v/>
      </c>
      <c r="P140" s="9">
        <f>_xlfn.NORM.INV(O140,$B$9,$B$10)</f>
        <v/>
      </c>
    </row>
    <row r="141">
      <c r="H141" s="14">
        <f>Data!A141</f>
        <v/>
      </c>
      <c r="I141" s="24">
        <f>IF(Occurrence!J141&gt;0,_xlfn.GAMMA.DIST(Occurrence!J141,$C$6,$C$7,TRUE),0)</f>
        <v/>
      </c>
      <c r="J141" s="9">
        <f>IF(Occurrence!J141&gt;0,_xlfn.GAMMA.INV(I141,$B$6,$B$7),0)</f>
        <v/>
      </c>
      <c r="K141" s="24">
        <f>IF(Occurrence!K141&gt;0,_xlfn.GAMMA.DIST(Occurrence!K141,$C$6,$C$7,TRUE),0)</f>
        <v/>
      </c>
      <c r="L141" s="9">
        <f>IF(Occurrence!K141&gt;0,_xlfn.GAMMA.INV(K141,$B$6,$B$7),0)</f>
        <v/>
      </c>
      <c r="M141" s="24">
        <f>_xlfn.NORM.DIST(Data!X141,$C$9,$C$10,TRUE)</f>
        <v/>
      </c>
      <c r="N141" s="9">
        <f>_xlfn.NORM.INV(M141,$B$9,$B$10)</f>
        <v/>
      </c>
      <c r="O141" s="24">
        <f>_xlfn.NORM.DIST(Data!Y141,$C$9,$C$10,TRUE)</f>
        <v/>
      </c>
      <c r="P141" s="9">
        <f>_xlfn.NORM.INV(O141,$B$9,$B$10)</f>
        <v/>
      </c>
    </row>
    <row r="142">
      <c r="H142" s="14">
        <f>Data!A142</f>
        <v/>
      </c>
      <c r="I142" s="24">
        <f>IF(Occurrence!J142&gt;0,_xlfn.GAMMA.DIST(Occurrence!J142,$C$6,$C$7,TRUE),0)</f>
        <v/>
      </c>
      <c r="J142" s="9">
        <f>IF(Occurrence!J142&gt;0,_xlfn.GAMMA.INV(I142,$B$6,$B$7),0)</f>
        <v/>
      </c>
      <c r="K142" s="24">
        <f>IF(Occurrence!K142&gt;0,_xlfn.GAMMA.DIST(Occurrence!K142,$C$6,$C$7,TRUE),0)</f>
        <v/>
      </c>
      <c r="L142" s="9">
        <f>IF(Occurrence!K142&gt;0,_xlfn.GAMMA.INV(K142,$B$6,$B$7),0)</f>
        <v/>
      </c>
      <c r="M142" s="24">
        <f>_xlfn.NORM.DIST(Data!X142,$C$9,$C$10,TRUE)</f>
        <v/>
      </c>
      <c r="N142" s="9">
        <f>_xlfn.NORM.INV(M142,$B$9,$B$10)</f>
        <v/>
      </c>
      <c r="O142" s="24">
        <f>_xlfn.NORM.DIST(Data!Y142,$C$9,$C$10,TRUE)</f>
        <v/>
      </c>
      <c r="P142" s="9">
        <f>_xlfn.NORM.INV(O142,$B$9,$B$10)</f>
        <v/>
      </c>
    </row>
    <row r="143">
      <c r="H143" s="14">
        <f>Data!A143</f>
        <v/>
      </c>
      <c r="I143" s="24">
        <f>IF(Occurrence!J143&gt;0,_xlfn.GAMMA.DIST(Occurrence!J143,$C$6,$C$7,TRUE),0)</f>
        <v/>
      </c>
      <c r="J143" s="9">
        <f>IF(Occurrence!J143&gt;0,_xlfn.GAMMA.INV(I143,$B$6,$B$7),0)</f>
        <v/>
      </c>
      <c r="K143" s="24">
        <f>IF(Occurrence!K143&gt;0,_xlfn.GAMMA.DIST(Occurrence!K143,$C$6,$C$7,TRUE),0)</f>
        <v/>
      </c>
      <c r="L143" s="9">
        <f>IF(Occurrence!K143&gt;0,_xlfn.GAMMA.INV(K143,$B$6,$B$7),0)</f>
        <v/>
      </c>
      <c r="M143" s="24">
        <f>_xlfn.NORM.DIST(Data!X143,$C$9,$C$10,TRUE)</f>
        <v/>
      </c>
      <c r="N143" s="9">
        <f>_xlfn.NORM.INV(M143,$B$9,$B$10)</f>
        <v/>
      </c>
      <c r="O143" s="24">
        <f>_xlfn.NORM.DIST(Data!Y143,$C$9,$C$10,TRUE)</f>
        <v/>
      </c>
      <c r="P143" s="9">
        <f>_xlfn.NORM.INV(O143,$B$9,$B$10)</f>
        <v/>
      </c>
    </row>
    <row r="144">
      <c r="H144" s="14">
        <f>Data!A144</f>
        <v/>
      </c>
      <c r="I144" s="24">
        <f>IF(Occurrence!J144&gt;0,_xlfn.GAMMA.DIST(Occurrence!J144,$C$6,$C$7,TRUE),0)</f>
        <v/>
      </c>
      <c r="J144" s="9">
        <f>IF(Occurrence!J144&gt;0,_xlfn.GAMMA.INV(I144,$B$6,$B$7),0)</f>
        <v/>
      </c>
      <c r="K144" s="24">
        <f>IF(Occurrence!K144&gt;0,_xlfn.GAMMA.DIST(Occurrence!K144,$C$6,$C$7,TRUE),0)</f>
        <v/>
      </c>
      <c r="L144" s="9">
        <f>IF(Occurrence!K144&gt;0,_xlfn.GAMMA.INV(K144,$B$6,$B$7),0)</f>
        <v/>
      </c>
      <c r="M144" s="24">
        <f>_xlfn.NORM.DIST(Data!X144,$C$9,$C$10,TRUE)</f>
        <v/>
      </c>
      <c r="N144" s="9">
        <f>_xlfn.NORM.INV(M144,$B$9,$B$10)</f>
        <v/>
      </c>
      <c r="O144" s="24">
        <f>_xlfn.NORM.DIST(Data!Y144,$C$9,$C$10,TRUE)</f>
        <v/>
      </c>
      <c r="P144" s="9">
        <f>_xlfn.NORM.INV(O144,$B$9,$B$10)</f>
        <v/>
      </c>
    </row>
    <row r="145">
      <c r="H145" s="14">
        <f>Data!A145</f>
        <v/>
      </c>
      <c r="I145" s="24">
        <f>IF(Occurrence!J145&gt;0,_xlfn.GAMMA.DIST(Occurrence!J145,$C$6,$C$7,TRUE),0)</f>
        <v/>
      </c>
      <c r="J145" s="9">
        <f>IF(Occurrence!J145&gt;0,_xlfn.GAMMA.INV(I145,$B$6,$B$7),0)</f>
        <v/>
      </c>
      <c r="K145" s="24">
        <f>IF(Occurrence!K145&gt;0,_xlfn.GAMMA.DIST(Occurrence!K145,$C$6,$C$7,TRUE),0)</f>
        <v/>
      </c>
      <c r="L145" s="9">
        <f>IF(Occurrence!K145&gt;0,_xlfn.GAMMA.INV(K145,$B$6,$B$7),0)</f>
        <v/>
      </c>
      <c r="M145" s="24">
        <f>_xlfn.NORM.DIST(Data!X145,$C$9,$C$10,TRUE)</f>
        <v/>
      </c>
      <c r="N145" s="9">
        <f>_xlfn.NORM.INV(M145,$B$9,$B$10)</f>
        <v/>
      </c>
      <c r="O145" s="24">
        <f>_xlfn.NORM.DIST(Data!Y145,$C$9,$C$10,TRUE)</f>
        <v/>
      </c>
      <c r="P145" s="9">
        <f>_xlfn.NORM.INV(O145,$B$9,$B$10)</f>
        <v/>
      </c>
    </row>
    <row r="146">
      <c r="H146" s="14">
        <f>Data!A146</f>
        <v/>
      </c>
      <c r="I146" s="24">
        <f>IF(Occurrence!J146&gt;0,_xlfn.GAMMA.DIST(Occurrence!J146,$C$6,$C$7,TRUE),0)</f>
        <v/>
      </c>
      <c r="J146" s="9">
        <f>IF(Occurrence!J146&gt;0,_xlfn.GAMMA.INV(I146,$B$6,$B$7),0)</f>
        <v/>
      </c>
      <c r="K146" s="24">
        <f>IF(Occurrence!K146&gt;0,_xlfn.GAMMA.DIST(Occurrence!K146,$C$6,$C$7,TRUE),0)</f>
        <v/>
      </c>
      <c r="L146" s="9">
        <f>IF(Occurrence!K146&gt;0,_xlfn.GAMMA.INV(K146,$B$6,$B$7),0)</f>
        <v/>
      </c>
      <c r="M146" s="24">
        <f>_xlfn.NORM.DIST(Data!X146,$C$9,$C$10,TRUE)</f>
        <v/>
      </c>
      <c r="N146" s="9">
        <f>_xlfn.NORM.INV(M146,$B$9,$B$10)</f>
        <v/>
      </c>
      <c r="O146" s="24">
        <f>_xlfn.NORM.DIST(Data!Y146,$C$9,$C$10,TRUE)</f>
        <v/>
      </c>
      <c r="P146" s="9">
        <f>_xlfn.NORM.INV(O146,$B$9,$B$10)</f>
        <v/>
      </c>
    </row>
    <row r="147">
      <c r="H147" s="14">
        <f>Data!A147</f>
        <v/>
      </c>
      <c r="I147" s="24">
        <f>IF(Occurrence!J147&gt;0,_xlfn.GAMMA.DIST(Occurrence!J147,$C$6,$C$7,TRUE),0)</f>
        <v/>
      </c>
      <c r="J147" s="9">
        <f>IF(Occurrence!J147&gt;0,_xlfn.GAMMA.INV(I147,$B$6,$B$7),0)</f>
        <v/>
      </c>
      <c r="K147" s="24">
        <f>IF(Occurrence!K147&gt;0,_xlfn.GAMMA.DIST(Occurrence!K147,$C$6,$C$7,TRUE),0)</f>
        <v/>
      </c>
      <c r="L147" s="9">
        <f>IF(Occurrence!K147&gt;0,_xlfn.GAMMA.INV(K147,$B$6,$B$7),0)</f>
        <v/>
      </c>
      <c r="M147" s="24">
        <f>_xlfn.NORM.DIST(Data!X147,$C$9,$C$10,TRUE)</f>
        <v/>
      </c>
      <c r="N147" s="9">
        <f>_xlfn.NORM.INV(M147,$B$9,$B$10)</f>
        <v/>
      </c>
      <c r="O147" s="24">
        <f>_xlfn.NORM.DIST(Data!Y147,$C$9,$C$10,TRUE)</f>
        <v/>
      </c>
      <c r="P147" s="9">
        <f>_xlfn.NORM.INV(O147,$B$9,$B$10)</f>
        <v/>
      </c>
    </row>
    <row r="148">
      <c r="H148" s="14">
        <f>Data!A148</f>
        <v/>
      </c>
      <c r="I148" s="24">
        <f>IF(Occurrence!J148&gt;0,_xlfn.GAMMA.DIST(Occurrence!J148,$C$6,$C$7,TRUE),0)</f>
        <v/>
      </c>
      <c r="J148" s="9">
        <f>IF(Occurrence!J148&gt;0,_xlfn.GAMMA.INV(I148,$B$6,$B$7),0)</f>
        <v/>
      </c>
      <c r="K148" s="24">
        <f>IF(Occurrence!K148&gt;0,_xlfn.GAMMA.DIST(Occurrence!K148,$C$6,$C$7,TRUE),0)</f>
        <v/>
      </c>
      <c r="L148" s="9">
        <f>IF(Occurrence!K148&gt;0,_xlfn.GAMMA.INV(K148,$B$6,$B$7),0)</f>
        <v/>
      </c>
      <c r="M148" s="24">
        <f>_xlfn.NORM.DIST(Data!X148,$C$9,$C$10,TRUE)</f>
        <v/>
      </c>
      <c r="N148" s="9">
        <f>_xlfn.NORM.INV(M148,$B$9,$B$10)</f>
        <v/>
      </c>
      <c r="O148" s="24">
        <f>_xlfn.NORM.DIST(Data!Y148,$C$9,$C$10,TRUE)</f>
        <v/>
      </c>
      <c r="P148" s="9">
        <f>_xlfn.NORM.INV(O148,$B$9,$B$10)</f>
        <v/>
      </c>
    </row>
    <row r="149">
      <c r="H149" s="14">
        <f>Data!A149</f>
        <v/>
      </c>
      <c r="I149" s="24">
        <f>IF(Occurrence!J149&gt;0,_xlfn.GAMMA.DIST(Occurrence!J149,$C$6,$C$7,TRUE),0)</f>
        <v/>
      </c>
      <c r="J149" s="9">
        <f>IF(Occurrence!J149&gt;0,_xlfn.GAMMA.INV(I149,$B$6,$B$7),0)</f>
        <v/>
      </c>
      <c r="K149" s="24">
        <f>IF(Occurrence!K149&gt;0,_xlfn.GAMMA.DIST(Occurrence!K149,$C$6,$C$7,TRUE),0)</f>
        <v/>
      </c>
      <c r="L149" s="9">
        <f>IF(Occurrence!K149&gt;0,_xlfn.GAMMA.INV(K149,$B$6,$B$7),0)</f>
        <v/>
      </c>
      <c r="M149" s="24">
        <f>_xlfn.NORM.DIST(Data!X149,$C$9,$C$10,TRUE)</f>
        <v/>
      </c>
      <c r="N149" s="9">
        <f>_xlfn.NORM.INV(M149,$B$9,$B$10)</f>
        <v/>
      </c>
      <c r="O149" s="24">
        <f>_xlfn.NORM.DIST(Data!Y149,$C$9,$C$10,TRUE)</f>
        <v/>
      </c>
      <c r="P149" s="9">
        <f>_xlfn.NORM.INV(O149,$B$9,$B$10)</f>
        <v/>
      </c>
    </row>
    <row r="150">
      <c r="H150" s="14">
        <f>Data!A150</f>
        <v/>
      </c>
      <c r="I150" s="24">
        <f>IF(Occurrence!J150&gt;0,_xlfn.GAMMA.DIST(Occurrence!J150,$C$6,$C$7,TRUE),0)</f>
        <v/>
      </c>
      <c r="J150" s="9">
        <f>IF(Occurrence!J150&gt;0,_xlfn.GAMMA.INV(I150,$B$6,$B$7),0)</f>
        <v/>
      </c>
      <c r="K150" s="24">
        <f>IF(Occurrence!K150&gt;0,_xlfn.GAMMA.DIST(Occurrence!K150,$C$6,$C$7,TRUE),0)</f>
        <v/>
      </c>
      <c r="L150" s="9">
        <f>IF(Occurrence!K150&gt;0,_xlfn.GAMMA.INV(K150,$B$6,$B$7),0)</f>
        <v/>
      </c>
      <c r="M150" s="24">
        <f>_xlfn.NORM.DIST(Data!X150,$C$9,$C$10,TRUE)</f>
        <v/>
      </c>
      <c r="N150" s="9">
        <f>_xlfn.NORM.INV(M150,$B$9,$B$10)</f>
        <v/>
      </c>
      <c r="O150" s="24">
        <f>_xlfn.NORM.DIST(Data!Y150,$C$9,$C$10,TRUE)</f>
        <v/>
      </c>
      <c r="P150" s="9">
        <f>_xlfn.NORM.INV(O150,$B$9,$B$10)</f>
        <v/>
      </c>
    </row>
    <row r="151">
      <c r="H151" s="14">
        <f>Data!A151</f>
        <v/>
      </c>
      <c r="I151" s="24">
        <f>IF(Occurrence!J151&gt;0,_xlfn.GAMMA.DIST(Occurrence!J151,$C$6,$C$7,TRUE),0)</f>
        <v/>
      </c>
      <c r="J151" s="9">
        <f>IF(Occurrence!J151&gt;0,_xlfn.GAMMA.INV(I151,$B$6,$B$7),0)</f>
        <v/>
      </c>
      <c r="K151" s="24">
        <f>IF(Occurrence!K151&gt;0,_xlfn.GAMMA.DIST(Occurrence!K151,$C$6,$C$7,TRUE),0)</f>
        <v/>
      </c>
      <c r="L151" s="9">
        <f>IF(Occurrence!K151&gt;0,_xlfn.GAMMA.INV(K151,$B$6,$B$7),0)</f>
        <v/>
      </c>
      <c r="M151" s="24">
        <f>_xlfn.NORM.DIST(Data!X151,$C$9,$C$10,TRUE)</f>
        <v/>
      </c>
      <c r="N151" s="9">
        <f>_xlfn.NORM.INV(M151,$B$9,$B$10)</f>
        <v/>
      </c>
      <c r="O151" s="24">
        <f>_xlfn.NORM.DIST(Data!Y151,$C$9,$C$10,TRUE)</f>
        <v/>
      </c>
      <c r="P151" s="9">
        <f>_xlfn.NORM.INV(O151,$B$9,$B$10)</f>
        <v/>
      </c>
    </row>
    <row r="152">
      <c r="H152" s="14">
        <f>Data!A152</f>
        <v/>
      </c>
      <c r="I152" s="24">
        <f>IF(Occurrence!J152&gt;0,_xlfn.GAMMA.DIST(Occurrence!J152,$C$6,$C$7,TRUE),0)</f>
        <v/>
      </c>
      <c r="J152" s="9">
        <f>IF(Occurrence!J152&gt;0,_xlfn.GAMMA.INV(I152,$B$6,$B$7),0)</f>
        <v/>
      </c>
      <c r="K152" s="24">
        <f>IF(Occurrence!K152&gt;0,_xlfn.GAMMA.DIST(Occurrence!K152,$C$6,$C$7,TRUE),0)</f>
        <v/>
      </c>
      <c r="L152" s="9">
        <f>IF(Occurrence!K152&gt;0,_xlfn.GAMMA.INV(K152,$B$6,$B$7),0)</f>
        <v/>
      </c>
      <c r="M152" s="24">
        <f>_xlfn.NORM.DIST(Data!X152,$C$9,$C$10,TRUE)</f>
        <v/>
      </c>
      <c r="N152" s="9">
        <f>_xlfn.NORM.INV(M152,$B$9,$B$10)</f>
        <v/>
      </c>
      <c r="O152" s="24">
        <f>_xlfn.NORM.DIST(Data!Y152,$C$9,$C$10,TRUE)</f>
        <v/>
      </c>
      <c r="P152" s="9">
        <f>_xlfn.NORM.INV(O152,$B$9,$B$10)</f>
        <v/>
      </c>
    </row>
    <row r="153">
      <c r="H153" s="14">
        <f>Data!A153</f>
        <v/>
      </c>
      <c r="I153" s="24">
        <f>IF(Occurrence!J153&gt;0,_xlfn.GAMMA.DIST(Occurrence!J153,$C$6,$C$7,TRUE),0)</f>
        <v/>
      </c>
      <c r="J153" s="9">
        <f>IF(Occurrence!J153&gt;0,_xlfn.GAMMA.INV(I153,$B$6,$B$7),0)</f>
        <v/>
      </c>
      <c r="K153" s="24">
        <f>IF(Occurrence!K153&gt;0,_xlfn.GAMMA.DIST(Occurrence!K153,$C$6,$C$7,TRUE),0)</f>
        <v/>
      </c>
      <c r="L153" s="9">
        <f>IF(Occurrence!K153&gt;0,_xlfn.GAMMA.INV(K153,$B$6,$B$7),0)</f>
        <v/>
      </c>
      <c r="M153" s="24">
        <f>_xlfn.NORM.DIST(Data!X153,$C$9,$C$10,TRUE)</f>
        <v/>
      </c>
      <c r="N153" s="9">
        <f>_xlfn.NORM.INV(M153,$B$9,$B$10)</f>
        <v/>
      </c>
      <c r="O153" s="24">
        <f>_xlfn.NORM.DIST(Data!Y153,$C$9,$C$10,TRUE)</f>
        <v/>
      </c>
      <c r="P153" s="9">
        <f>_xlfn.NORM.INV(O153,$B$9,$B$10)</f>
        <v/>
      </c>
    </row>
    <row r="154">
      <c r="H154" s="14">
        <f>Data!A154</f>
        <v/>
      </c>
      <c r="I154" s="24">
        <f>IF(Occurrence!J154&gt;0,_xlfn.GAMMA.DIST(Occurrence!J154,$C$6,$C$7,TRUE),0)</f>
        <v/>
      </c>
      <c r="J154" s="9">
        <f>IF(Occurrence!J154&gt;0,_xlfn.GAMMA.INV(I154,$B$6,$B$7),0)</f>
        <v/>
      </c>
      <c r="K154" s="24">
        <f>IF(Occurrence!K154&gt;0,_xlfn.GAMMA.DIST(Occurrence!K154,$C$6,$C$7,TRUE),0)</f>
        <v/>
      </c>
      <c r="L154" s="9">
        <f>IF(Occurrence!K154&gt;0,_xlfn.GAMMA.INV(K154,$B$6,$B$7),0)</f>
        <v/>
      </c>
      <c r="M154" s="24">
        <f>_xlfn.NORM.DIST(Data!X154,$C$9,$C$10,TRUE)</f>
        <v/>
      </c>
      <c r="N154" s="9">
        <f>_xlfn.NORM.INV(M154,$B$9,$B$10)</f>
        <v/>
      </c>
      <c r="O154" s="24">
        <f>_xlfn.NORM.DIST(Data!Y154,$C$9,$C$10,TRUE)</f>
        <v/>
      </c>
      <c r="P154" s="9">
        <f>_xlfn.NORM.INV(O154,$B$9,$B$10)</f>
        <v/>
      </c>
    </row>
    <row r="155">
      <c r="H155" s="14">
        <f>Data!A155</f>
        <v/>
      </c>
      <c r="I155" s="24">
        <f>IF(Occurrence!J155&gt;0,_xlfn.GAMMA.DIST(Occurrence!J155,$C$6,$C$7,TRUE),0)</f>
        <v/>
      </c>
      <c r="J155" s="9">
        <f>IF(Occurrence!J155&gt;0,_xlfn.GAMMA.INV(I155,$B$6,$B$7),0)</f>
        <v/>
      </c>
      <c r="K155" s="24">
        <f>IF(Occurrence!K155&gt;0,_xlfn.GAMMA.DIST(Occurrence!K155,$C$6,$C$7,TRUE),0)</f>
        <v/>
      </c>
      <c r="L155" s="9">
        <f>IF(Occurrence!K155&gt;0,_xlfn.GAMMA.INV(K155,$B$6,$B$7),0)</f>
        <v/>
      </c>
      <c r="M155" s="24">
        <f>_xlfn.NORM.DIST(Data!X155,$C$9,$C$10,TRUE)</f>
        <v/>
      </c>
      <c r="N155" s="9">
        <f>_xlfn.NORM.INV(M155,$B$9,$B$10)</f>
        <v/>
      </c>
      <c r="O155" s="24">
        <f>_xlfn.NORM.DIST(Data!Y155,$C$9,$C$10,TRUE)</f>
        <v/>
      </c>
      <c r="P155" s="9">
        <f>_xlfn.NORM.INV(O155,$B$9,$B$10)</f>
        <v/>
      </c>
    </row>
    <row r="156">
      <c r="H156" s="14">
        <f>Data!A156</f>
        <v/>
      </c>
      <c r="I156" s="24">
        <f>IF(Occurrence!J156&gt;0,_xlfn.GAMMA.DIST(Occurrence!J156,$C$6,$C$7,TRUE),0)</f>
        <v/>
      </c>
      <c r="J156" s="9">
        <f>IF(Occurrence!J156&gt;0,_xlfn.GAMMA.INV(I156,$B$6,$B$7),0)</f>
        <v/>
      </c>
      <c r="K156" s="24">
        <f>IF(Occurrence!K156&gt;0,_xlfn.GAMMA.DIST(Occurrence!K156,$C$6,$C$7,TRUE),0)</f>
        <v/>
      </c>
      <c r="L156" s="9">
        <f>IF(Occurrence!K156&gt;0,_xlfn.GAMMA.INV(K156,$B$6,$B$7),0)</f>
        <v/>
      </c>
      <c r="M156" s="24">
        <f>_xlfn.NORM.DIST(Data!X156,$C$9,$C$10,TRUE)</f>
        <v/>
      </c>
      <c r="N156" s="9">
        <f>_xlfn.NORM.INV(M156,$B$9,$B$10)</f>
        <v/>
      </c>
      <c r="O156" s="24">
        <f>_xlfn.NORM.DIST(Data!Y156,$C$9,$C$10,TRUE)</f>
        <v/>
      </c>
      <c r="P156" s="9">
        <f>_xlfn.NORM.INV(O156,$B$9,$B$10)</f>
        <v/>
      </c>
    </row>
    <row r="157">
      <c r="H157" s="14">
        <f>Data!A157</f>
        <v/>
      </c>
      <c r="I157" s="24">
        <f>IF(Occurrence!J157&gt;0,_xlfn.GAMMA.DIST(Occurrence!J157,$C$6,$C$7,TRUE),0)</f>
        <v/>
      </c>
      <c r="J157" s="9">
        <f>IF(Occurrence!J157&gt;0,_xlfn.GAMMA.INV(I157,$B$6,$B$7),0)</f>
        <v/>
      </c>
      <c r="K157" s="24">
        <f>IF(Occurrence!K157&gt;0,_xlfn.GAMMA.DIST(Occurrence!K157,$C$6,$C$7,TRUE),0)</f>
        <v/>
      </c>
      <c r="L157" s="9">
        <f>IF(Occurrence!K157&gt;0,_xlfn.GAMMA.INV(K157,$B$6,$B$7),0)</f>
        <v/>
      </c>
      <c r="M157" s="24">
        <f>_xlfn.NORM.DIST(Data!X157,$C$9,$C$10,TRUE)</f>
        <v/>
      </c>
      <c r="N157" s="9">
        <f>_xlfn.NORM.INV(M157,$B$9,$B$10)</f>
        <v/>
      </c>
      <c r="O157" s="24">
        <f>_xlfn.NORM.DIST(Data!Y157,$C$9,$C$10,TRUE)</f>
        <v/>
      </c>
      <c r="P157" s="9">
        <f>_xlfn.NORM.INV(O157,$B$9,$B$10)</f>
        <v/>
      </c>
    </row>
    <row r="158">
      <c r="H158" s="14">
        <f>Data!A158</f>
        <v/>
      </c>
      <c r="I158" s="24">
        <f>IF(Occurrence!J158&gt;0,_xlfn.GAMMA.DIST(Occurrence!J158,$C$6,$C$7,TRUE),0)</f>
        <v/>
      </c>
      <c r="J158" s="9">
        <f>IF(Occurrence!J158&gt;0,_xlfn.GAMMA.INV(I158,$B$6,$B$7),0)</f>
        <v/>
      </c>
      <c r="K158" s="24">
        <f>IF(Occurrence!K158&gt;0,_xlfn.GAMMA.DIST(Occurrence!K158,$C$6,$C$7,TRUE),0)</f>
        <v/>
      </c>
      <c r="L158" s="9">
        <f>IF(Occurrence!K158&gt;0,_xlfn.GAMMA.INV(K158,$B$6,$B$7),0)</f>
        <v/>
      </c>
      <c r="M158" s="24">
        <f>_xlfn.NORM.DIST(Data!X158,$C$9,$C$10,TRUE)</f>
        <v/>
      </c>
      <c r="N158" s="9">
        <f>_xlfn.NORM.INV(M158,$B$9,$B$10)</f>
        <v/>
      </c>
      <c r="O158" s="24">
        <f>_xlfn.NORM.DIST(Data!Y158,$C$9,$C$10,TRUE)</f>
        <v/>
      </c>
      <c r="P158" s="9">
        <f>_xlfn.NORM.INV(O158,$B$9,$B$10)</f>
        <v/>
      </c>
    </row>
    <row r="159">
      <c r="H159" s="14">
        <f>Data!A159</f>
        <v/>
      </c>
      <c r="I159" s="24">
        <f>IF(Occurrence!J159&gt;0,_xlfn.GAMMA.DIST(Occurrence!J159,$C$6,$C$7,TRUE),0)</f>
        <v/>
      </c>
      <c r="J159" s="9">
        <f>IF(Occurrence!J159&gt;0,_xlfn.GAMMA.INV(I159,$B$6,$B$7),0)</f>
        <v/>
      </c>
      <c r="K159" s="24">
        <f>IF(Occurrence!K159&gt;0,_xlfn.GAMMA.DIST(Occurrence!K159,$C$6,$C$7,TRUE),0)</f>
        <v/>
      </c>
      <c r="L159" s="9">
        <f>IF(Occurrence!K159&gt;0,_xlfn.GAMMA.INV(K159,$B$6,$B$7),0)</f>
        <v/>
      </c>
      <c r="M159" s="24">
        <f>_xlfn.NORM.DIST(Data!X159,$C$9,$C$10,TRUE)</f>
        <v/>
      </c>
      <c r="N159" s="9">
        <f>_xlfn.NORM.INV(M159,$B$9,$B$10)</f>
        <v/>
      </c>
      <c r="O159" s="24">
        <f>_xlfn.NORM.DIST(Data!Y159,$C$9,$C$10,TRUE)</f>
        <v/>
      </c>
      <c r="P159" s="9">
        <f>_xlfn.NORM.INV(O159,$B$9,$B$10)</f>
        <v/>
      </c>
    </row>
    <row r="160">
      <c r="H160" s="14">
        <f>Data!A160</f>
        <v/>
      </c>
      <c r="I160" s="24">
        <f>IF(Occurrence!J160&gt;0,_xlfn.GAMMA.DIST(Occurrence!J160,$C$6,$C$7,TRUE),0)</f>
        <v/>
      </c>
      <c r="J160" s="9">
        <f>IF(Occurrence!J160&gt;0,_xlfn.GAMMA.INV(I160,$B$6,$B$7),0)</f>
        <v/>
      </c>
      <c r="K160" s="24">
        <f>IF(Occurrence!K160&gt;0,_xlfn.GAMMA.DIST(Occurrence!K160,$C$6,$C$7,TRUE),0)</f>
        <v/>
      </c>
      <c r="L160" s="9">
        <f>IF(Occurrence!K160&gt;0,_xlfn.GAMMA.INV(K160,$B$6,$B$7),0)</f>
        <v/>
      </c>
      <c r="M160" s="24">
        <f>_xlfn.NORM.DIST(Data!X160,$C$9,$C$10,TRUE)</f>
        <v/>
      </c>
      <c r="N160" s="9">
        <f>_xlfn.NORM.INV(M160,$B$9,$B$10)</f>
        <v/>
      </c>
      <c r="O160" s="24">
        <f>_xlfn.NORM.DIST(Data!Y160,$C$9,$C$10,TRUE)</f>
        <v/>
      </c>
      <c r="P160" s="9">
        <f>_xlfn.NORM.INV(O160,$B$9,$B$10)</f>
        <v/>
      </c>
    </row>
    <row r="161">
      <c r="H161" s="14">
        <f>Data!A161</f>
        <v/>
      </c>
      <c r="I161" s="24">
        <f>IF(Occurrence!J161&gt;0,_xlfn.GAMMA.DIST(Occurrence!J161,$C$6,$C$7,TRUE),0)</f>
        <v/>
      </c>
      <c r="J161" s="9">
        <f>IF(Occurrence!J161&gt;0,_xlfn.GAMMA.INV(I161,$B$6,$B$7),0)</f>
        <v/>
      </c>
      <c r="K161" s="24">
        <f>IF(Occurrence!K161&gt;0,_xlfn.GAMMA.DIST(Occurrence!K161,$C$6,$C$7,TRUE),0)</f>
        <v/>
      </c>
      <c r="L161" s="9">
        <f>IF(Occurrence!K161&gt;0,_xlfn.GAMMA.INV(K161,$B$6,$B$7),0)</f>
        <v/>
      </c>
      <c r="M161" s="24">
        <f>_xlfn.NORM.DIST(Data!X161,$C$9,$C$10,TRUE)</f>
        <v/>
      </c>
      <c r="N161" s="9">
        <f>_xlfn.NORM.INV(M161,$B$9,$B$10)</f>
        <v/>
      </c>
      <c r="O161" s="24">
        <f>_xlfn.NORM.DIST(Data!Y161,$C$9,$C$10,TRUE)</f>
        <v/>
      </c>
      <c r="P161" s="9">
        <f>_xlfn.NORM.INV(O161,$B$9,$B$10)</f>
        <v/>
      </c>
    </row>
    <row r="162">
      <c r="H162" s="14">
        <f>Data!A162</f>
        <v/>
      </c>
      <c r="I162" s="24">
        <f>IF(Occurrence!J162&gt;0,_xlfn.GAMMA.DIST(Occurrence!J162,$C$6,$C$7,TRUE),0)</f>
        <v/>
      </c>
      <c r="J162" s="9">
        <f>IF(Occurrence!J162&gt;0,_xlfn.GAMMA.INV(I162,$B$6,$B$7),0)</f>
        <v/>
      </c>
      <c r="K162" s="24">
        <f>IF(Occurrence!K162&gt;0,_xlfn.GAMMA.DIST(Occurrence!K162,$C$6,$C$7,TRUE),0)</f>
        <v/>
      </c>
      <c r="L162" s="9">
        <f>IF(Occurrence!K162&gt;0,_xlfn.GAMMA.INV(K162,$B$6,$B$7),0)</f>
        <v/>
      </c>
      <c r="M162" s="24">
        <f>_xlfn.NORM.DIST(Data!X162,$C$9,$C$10,TRUE)</f>
        <v/>
      </c>
      <c r="N162" s="9">
        <f>_xlfn.NORM.INV(M162,$B$9,$B$10)</f>
        <v/>
      </c>
      <c r="O162" s="24">
        <f>_xlfn.NORM.DIST(Data!Y162,$C$9,$C$10,TRUE)</f>
        <v/>
      </c>
      <c r="P162" s="9">
        <f>_xlfn.NORM.INV(O162,$B$9,$B$10)</f>
        <v/>
      </c>
    </row>
    <row r="163">
      <c r="H163" s="14">
        <f>Data!A163</f>
        <v/>
      </c>
      <c r="I163" s="24">
        <f>IF(Occurrence!J163&gt;0,_xlfn.GAMMA.DIST(Occurrence!J163,$C$6,$C$7,TRUE),0)</f>
        <v/>
      </c>
      <c r="J163" s="9">
        <f>IF(Occurrence!J163&gt;0,_xlfn.GAMMA.INV(I163,$B$6,$B$7),0)</f>
        <v/>
      </c>
      <c r="K163" s="24">
        <f>IF(Occurrence!K163&gt;0,_xlfn.GAMMA.DIST(Occurrence!K163,$C$6,$C$7,TRUE),0)</f>
        <v/>
      </c>
      <c r="L163" s="9">
        <f>IF(Occurrence!K163&gt;0,_xlfn.GAMMA.INV(K163,$B$6,$B$7),0)</f>
        <v/>
      </c>
      <c r="M163" s="24">
        <f>_xlfn.NORM.DIST(Data!X163,$C$9,$C$10,TRUE)</f>
        <v/>
      </c>
      <c r="N163" s="9">
        <f>_xlfn.NORM.INV(M163,$B$9,$B$10)</f>
        <v/>
      </c>
      <c r="O163" s="24">
        <f>_xlfn.NORM.DIST(Data!Y163,$C$9,$C$10,TRUE)</f>
        <v/>
      </c>
      <c r="P163" s="9">
        <f>_xlfn.NORM.INV(O163,$B$9,$B$10)</f>
        <v/>
      </c>
    </row>
    <row r="164">
      <c r="H164" s="14">
        <f>Data!A164</f>
        <v/>
      </c>
      <c r="I164" s="24">
        <f>IF(Occurrence!J164&gt;0,_xlfn.GAMMA.DIST(Occurrence!J164,$C$6,$C$7,TRUE),0)</f>
        <v/>
      </c>
      <c r="J164" s="9">
        <f>IF(Occurrence!J164&gt;0,_xlfn.GAMMA.INV(I164,$B$6,$B$7),0)</f>
        <v/>
      </c>
      <c r="K164" s="24">
        <f>IF(Occurrence!K164&gt;0,_xlfn.GAMMA.DIST(Occurrence!K164,$C$6,$C$7,TRUE),0)</f>
        <v/>
      </c>
      <c r="L164" s="9">
        <f>IF(Occurrence!K164&gt;0,_xlfn.GAMMA.INV(K164,$B$6,$B$7),0)</f>
        <v/>
      </c>
      <c r="M164" s="24">
        <f>_xlfn.NORM.DIST(Data!X164,$C$9,$C$10,TRUE)</f>
        <v/>
      </c>
      <c r="N164" s="9">
        <f>_xlfn.NORM.INV(M164,$B$9,$B$10)</f>
        <v/>
      </c>
      <c r="O164" s="24">
        <f>_xlfn.NORM.DIST(Data!Y164,$C$9,$C$10,TRUE)</f>
        <v/>
      </c>
      <c r="P164" s="9">
        <f>_xlfn.NORM.INV(O164,$B$9,$B$10)</f>
        <v/>
      </c>
    </row>
    <row r="165">
      <c r="H165" s="14">
        <f>Data!A165</f>
        <v/>
      </c>
      <c r="I165" s="24">
        <f>IF(Occurrence!J165&gt;0,_xlfn.GAMMA.DIST(Occurrence!J165,$C$6,$C$7,TRUE),0)</f>
        <v/>
      </c>
      <c r="J165" s="9">
        <f>IF(Occurrence!J165&gt;0,_xlfn.GAMMA.INV(I165,$B$6,$B$7),0)</f>
        <v/>
      </c>
      <c r="K165" s="24">
        <f>IF(Occurrence!K165&gt;0,_xlfn.GAMMA.DIST(Occurrence!K165,$C$6,$C$7,TRUE),0)</f>
        <v/>
      </c>
      <c r="L165" s="9">
        <f>IF(Occurrence!K165&gt;0,_xlfn.GAMMA.INV(K165,$B$6,$B$7),0)</f>
        <v/>
      </c>
      <c r="M165" s="24">
        <f>_xlfn.NORM.DIST(Data!X165,$C$9,$C$10,TRUE)</f>
        <v/>
      </c>
      <c r="N165" s="9">
        <f>_xlfn.NORM.INV(M165,$B$9,$B$10)</f>
        <v/>
      </c>
      <c r="O165" s="24">
        <f>_xlfn.NORM.DIST(Data!Y165,$C$9,$C$10,TRUE)</f>
        <v/>
      </c>
      <c r="P165" s="9">
        <f>_xlfn.NORM.INV(O165,$B$9,$B$10)</f>
        <v/>
      </c>
    </row>
    <row r="166">
      <c r="H166" s="14">
        <f>Data!A166</f>
        <v/>
      </c>
      <c r="I166" s="24">
        <f>IF(Occurrence!J166&gt;0,_xlfn.GAMMA.DIST(Occurrence!J166,$C$6,$C$7,TRUE),0)</f>
        <v/>
      </c>
      <c r="J166" s="9">
        <f>IF(Occurrence!J166&gt;0,_xlfn.GAMMA.INV(I166,$B$6,$B$7),0)</f>
        <v/>
      </c>
      <c r="K166" s="24">
        <f>IF(Occurrence!K166&gt;0,_xlfn.GAMMA.DIST(Occurrence!K166,$C$6,$C$7,TRUE),0)</f>
        <v/>
      </c>
      <c r="L166" s="9">
        <f>IF(Occurrence!K166&gt;0,_xlfn.GAMMA.INV(K166,$B$6,$B$7),0)</f>
        <v/>
      </c>
      <c r="M166" s="24">
        <f>_xlfn.NORM.DIST(Data!X166,$C$9,$C$10,TRUE)</f>
        <v/>
      </c>
      <c r="N166" s="9">
        <f>_xlfn.NORM.INV(M166,$B$9,$B$10)</f>
        <v/>
      </c>
      <c r="O166" s="24">
        <f>_xlfn.NORM.DIST(Data!Y166,$C$9,$C$10,TRUE)</f>
        <v/>
      </c>
      <c r="P166" s="9">
        <f>_xlfn.NORM.INV(O166,$B$9,$B$10)</f>
        <v/>
      </c>
    </row>
    <row r="167">
      <c r="H167" s="14">
        <f>Data!A167</f>
        <v/>
      </c>
      <c r="I167" s="24">
        <f>IF(Occurrence!J167&gt;0,_xlfn.GAMMA.DIST(Occurrence!J167,$C$6,$C$7,TRUE),0)</f>
        <v/>
      </c>
      <c r="J167" s="9">
        <f>IF(Occurrence!J167&gt;0,_xlfn.GAMMA.INV(I167,$B$6,$B$7),0)</f>
        <v/>
      </c>
      <c r="K167" s="24">
        <f>IF(Occurrence!K167&gt;0,_xlfn.GAMMA.DIST(Occurrence!K167,$C$6,$C$7,TRUE),0)</f>
        <v/>
      </c>
      <c r="L167" s="9">
        <f>IF(Occurrence!K167&gt;0,_xlfn.GAMMA.INV(K167,$B$6,$B$7),0)</f>
        <v/>
      </c>
      <c r="M167" s="24">
        <f>_xlfn.NORM.DIST(Data!X167,$C$9,$C$10,TRUE)</f>
        <v/>
      </c>
      <c r="N167" s="9">
        <f>_xlfn.NORM.INV(M167,$B$9,$B$10)</f>
        <v/>
      </c>
      <c r="O167" s="24">
        <f>_xlfn.NORM.DIST(Data!Y167,$C$9,$C$10,TRUE)</f>
        <v/>
      </c>
      <c r="P167" s="9">
        <f>_xlfn.NORM.INV(O167,$B$9,$B$10)</f>
        <v/>
      </c>
    </row>
    <row r="168">
      <c r="H168" s="14">
        <f>Data!A168</f>
        <v/>
      </c>
      <c r="I168" s="24">
        <f>IF(Occurrence!J168&gt;0,_xlfn.GAMMA.DIST(Occurrence!J168,$C$6,$C$7,TRUE),0)</f>
        <v/>
      </c>
      <c r="J168" s="9">
        <f>IF(Occurrence!J168&gt;0,_xlfn.GAMMA.INV(I168,$B$6,$B$7),0)</f>
        <v/>
      </c>
      <c r="K168" s="24">
        <f>IF(Occurrence!K168&gt;0,_xlfn.GAMMA.DIST(Occurrence!K168,$C$6,$C$7,TRUE),0)</f>
        <v/>
      </c>
      <c r="L168" s="9">
        <f>IF(Occurrence!K168&gt;0,_xlfn.GAMMA.INV(K168,$B$6,$B$7),0)</f>
        <v/>
      </c>
      <c r="M168" s="24">
        <f>_xlfn.NORM.DIST(Data!X168,$C$9,$C$10,TRUE)</f>
        <v/>
      </c>
      <c r="N168" s="9">
        <f>_xlfn.NORM.INV(M168,$B$9,$B$10)</f>
        <v/>
      </c>
      <c r="O168" s="24">
        <f>_xlfn.NORM.DIST(Data!Y168,$C$9,$C$10,TRUE)</f>
        <v/>
      </c>
      <c r="P168" s="9">
        <f>_xlfn.NORM.INV(O168,$B$9,$B$10)</f>
        <v/>
      </c>
    </row>
    <row r="169">
      <c r="H169" s="14">
        <f>Data!A169</f>
        <v/>
      </c>
      <c r="I169" s="24">
        <f>IF(Occurrence!J169&gt;0,_xlfn.GAMMA.DIST(Occurrence!J169,$C$6,$C$7,TRUE),0)</f>
        <v/>
      </c>
      <c r="J169" s="9">
        <f>IF(Occurrence!J169&gt;0,_xlfn.GAMMA.INV(I169,$B$6,$B$7),0)</f>
        <v/>
      </c>
      <c r="K169" s="24">
        <f>IF(Occurrence!K169&gt;0,_xlfn.GAMMA.DIST(Occurrence!K169,$C$6,$C$7,TRUE),0)</f>
        <v/>
      </c>
      <c r="L169" s="9">
        <f>IF(Occurrence!K169&gt;0,_xlfn.GAMMA.INV(K169,$B$6,$B$7),0)</f>
        <v/>
      </c>
      <c r="M169" s="24">
        <f>_xlfn.NORM.DIST(Data!X169,$C$9,$C$10,TRUE)</f>
        <v/>
      </c>
      <c r="N169" s="9">
        <f>_xlfn.NORM.INV(M169,$B$9,$B$10)</f>
        <v/>
      </c>
      <c r="O169" s="24">
        <f>_xlfn.NORM.DIST(Data!Y169,$C$9,$C$10,TRUE)</f>
        <v/>
      </c>
      <c r="P169" s="9">
        <f>_xlfn.NORM.INV(O169,$B$9,$B$10)</f>
        <v/>
      </c>
    </row>
    <row r="170">
      <c r="H170" s="14">
        <f>Data!A170</f>
        <v/>
      </c>
      <c r="I170" s="24">
        <f>IF(Occurrence!J170&gt;0,_xlfn.GAMMA.DIST(Occurrence!J170,$C$6,$C$7,TRUE),0)</f>
        <v/>
      </c>
      <c r="J170" s="9">
        <f>IF(Occurrence!J170&gt;0,_xlfn.GAMMA.INV(I170,$B$6,$B$7),0)</f>
        <v/>
      </c>
      <c r="K170" s="24">
        <f>IF(Occurrence!K170&gt;0,_xlfn.GAMMA.DIST(Occurrence!K170,$C$6,$C$7,TRUE),0)</f>
        <v/>
      </c>
      <c r="L170" s="9">
        <f>IF(Occurrence!K170&gt;0,_xlfn.GAMMA.INV(K170,$B$6,$B$7),0)</f>
        <v/>
      </c>
      <c r="M170" s="24">
        <f>_xlfn.NORM.DIST(Data!X170,$C$9,$C$10,TRUE)</f>
        <v/>
      </c>
      <c r="N170" s="9">
        <f>_xlfn.NORM.INV(M170,$B$9,$B$10)</f>
        <v/>
      </c>
      <c r="O170" s="24">
        <f>_xlfn.NORM.DIST(Data!Y170,$C$9,$C$10,TRUE)</f>
        <v/>
      </c>
      <c r="P170" s="9">
        <f>_xlfn.NORM.INV(O170,$B$9,$B$10)</f>
        <v/>
      </c>
    </row>
    <row r="171">
      <c r="H171" s="14">
        <f>Data!A171</f>
        <v/>
      </c>
      <c r="I171" s="24">
        <f>IF(Occurrence!J171&gt;0,_xlfn.GAMMA.DIST(Occurrence!J171,$C$6,$C$7,TRUE),0)</f>
        <v/>
      </c>
      <c r="J171" s="9">
        <f>IF(Occurrence!J171&gt;0,_xlfn.GAMMA.INV(I171,$B$6,$B$7),0)</f>
        <v/>
      </c>
      <c r="K171" s="24">
        <f>IF(Occurrence!K171&gt;0,_xlfn.GAMMA.DIST(Occurrence!K171,$C$6,$C$7,TRUE),0)</f>
        <v/>
      </c>
      <c r="L171" s="9">
        <f>IF(Occurrence!K171&gt;0,_xlfn.GAMMA.INV(K171,$B$6,$B$7),0)</f>
        <v/>
      </c>
      <c r="M171" s="24">
        <f>_xlfn.NORM.DIST(Data!X171,$C$9,$C$10,TRUE)</f>
        <v/>
      </c>
      <c r="N171" s="9">
        <f>_xlfn.NORM.INV(M171,$B$9,$B$10)</f>
        <v/>
      </c>
      <c r="O171" s="24">
        <f>_xlfn.NORM.DIST(Data!Y171,$C$9,$C$10,TRUE)</f>
        <v/>
      </c>
      <c r="P171" s="9">
        <f>_xlfn.NORM.INV(O171,$B$9,$B$10)</f>
        <v/>
      </c>
    </row>
    <row r="172">
      <c r="H172" s="14">
        <f>Data!A172</f>
        <v/>
      </c>
      <c r="I172" s="24">
        <f>IF(Occurrence!J172&gt;0,_xlfn.GAMMA.DIST(Occurrence!J172,$C$6,$C$7,TRUE),0)</f>
        <v/>
      </c>
      <c r="J172" s="9">
        <f>IF(Occurrence!J172&gt;0,_xlfn.GAMMA.INV(I172,$B$6,$B$7),0)</f>
        <v/>
      </c>
      <c r="K172" s="24">
        <f>IF(Occurrence!K172&gt;0,_xlfn.GAMMA.DIST(Occurrence!K172,$C$6,$C$7,TRUE),0)</f>
        <v/>
      </c>
      <c r="L172" s="9">
        <f>IF(Occurrence!K172&gt;0,_xlfn.GAMMA.INV(K172,$B$6,$B$7),0)</f>
        <v/>
      </c>
      <c r="M172" s="24">
        <f>_xlfn.NORM.DIST(Data!X172,$C$9,$C$10,TRUE)</f>
        <v/>
      </c>
      <c r="N172" s="9">
        <f>_xlfn.NORM.INV(M172,$B$9,$B$10)</f>
        <v/>
      </c>
      <c r="O172" s="24">
        <f>_xlfn.NORM.DIST(Data!Y172,$C$9,$C$10,TRUE)</f>
        <v/>
      </c>
      <c r="P172" s="9">
        <f>_xlfn.NORM.INV(O172,$B$9,$B$10)</f>
        <v/>
      </c>
    </row>
    <row r="173">
      <c r="H173" s="14">
        <f>Data!A173</f>
        <v/>
      </c>
      <c r="I173" s="24">
        <f>IF(Occurrence!J173&gt;0,_xlfn.GAMMA.DIST(Occurrence!J173,$C$6,$C$7,TRUE),0)</f>
        <v/>
      </c>
      <c r="J173" s="9">
        <f>IF(Occurrence!J173&gt;0,_xlfn.GAMMA.INV(I173,$B$6,$B$7),0)</f>
        <v/>
      </c>
      <c r="K173" s="24">
        <f>IF(Occurrence!K173&gt;0,_xlfn.GAMMA.DIST(Occurrence!K173,$C$6,$C$7,TRUE),0)</f>
        <v/>
      </c>
      <c r="L173" s="9">
        <f>IF(Occurrence!K173&gt;0,_xlfn.GAMMA.INV(K173,$B$6,$B$7),0)</f>
        <v/>
      </c>
      <c r="M173" s="24">
        <f>_xlfn.NORM.DIST(Data!X173,$C$9,$C$10,TRUE)</f>
        <v/>
      </c>
      <c r="N173" s="9">
        <f>_xlfn.NORM.INV(M173,$B$9,$B$10)</f>
        <v/>
      </c>
      <c r="O173" s="24">
        <f>_xlfn.NORM.DIST(Data!Y173,$C$9,$C$10,TRUE)</f>
        <v/>
      </c>
      <c r="P173" s="9">
        <f>_xlfn.NORM.INV(O173,$B$9,$B$10)</f>
        <v/>
      </c>
    </row>
    <row r="174">
      <c r="H174" s="14">
        <f>Data!A174</f>
        <v/>
      </c>
      <c r="I174" s="24">
        <f>IF(Occurrence!J174&gt;0,_xlfn.GAMMA.DIST(Occurrence!J174,$C$6,$C$7,TRUE),0)</f>
        <v/>
      </c>
      <c r="J174" s="9">
        <f>IF(Occurrence!J174&gt;0,_xlfn.GAMMA.INV(I174,$B$6,$B$7),0)</f>
        <v/>
      </c>
      <c r="K174" s="24">
        <f>IF(Occurrence!K174&gt;0,_xlfn.GAMMA.DIST(Occurrence!K174,$C$6,$C$7,TRUE),0)</f>
        <v/>
      </c>
      <c r="L174" s="9">
        <f>IF(Occurrence!K174&gt;0,_xlfn.GAMMA.INV(K174,$B$6,$B$7),0)</f>
        <v/>
      </c>
      <c r="M174" s="24">
        <f>_xlfn.NORM.DIST(Data!X174,$C$9,$C$10,TRUE)</f>
        <v/>
      </c>
      <c r="N174" s="9">
        <f>_xlfn.NORM.INV(M174,$B$9,$B$10)</f>
        <v/>
      </c>
      <c r="O174" s="24">
        <f>_xlfn.NORM.DIST(Data!Y174,$C$9,$C$10,TRUE)</f>
        <v/>
      </c>
      <c r="P174" s="9">
        <f>_xlfn.NORM.INV(O174,$B$9,$B$10)</f>
        <v/>
      </c>
    </row>
    <row r="175">
      <c r="H175" s="14">
        <f>Data!A175</f>
        <v/>
      </c>
      <c r="I175" s="24">
        <f>IF(Occurrence!J175&gt;0,_xlfn.GAMMA.DIST(Occurrence!J175,$C$6,$C$7,TRUE),0)</f>
        <v/>
      </c>
      <c r="J175" s="9">
        <f>IF(Occurrence!J175&gt;0,_xlfn.GAMMA.INV(I175,$B$6,$B$7),0)</f>
        <v/>
      </c>
      <c r="K175" s="24">
        <f>IF(Occurrence!K175&gt;0,_xlfn.GAMMA.DIST(Occurrence!K175,$C$6,$C$7,TRUE),0)</f>
        <v/>
      </c>
      <c r="L175" s="9">
        <f>IF(Occurrence!K175&gt;0,_xlfn.GAMMA.INV(K175,$B$6,$B$7),0)</f>
        <v/>
      </c>
      <c r="M175" s="24">
        <f>_xlfn.NORM.DIST(Data!X175,$C$9,$C$10,TRUE)</f>
        <v/>
      </c>
      <c r="N175" s="9">
        <f>_xlfn.NORM.INV(M175,$B$9,$B$10)</f>
        <v/>
      </c>
      <c r="O175" s="24">
        <f>_xlfn.NORM.DIST(Data!Y175,$C$9,$C$10,TRUE)</f>
        <v/>
      </c>
      <c r="P175" s="9">
        <f>_xlfn.NORM.INV(O175,$B$9,$B$10)</f>
        <v/>
      </c>
    </row>
    <row r="176">
      <c r="H176" s="14">
        <f>Data!A176</f>
        <v/>
      </c>
      <c r="I176" s="24">
        <f>IF(Occurrence!J176&gt;0,_xlfn.GAMMA.DIST(Occurrence!J176,$C$6,$C$7,TRUE),0)</f>
        <v/>
      </c>
      <c r="J176" s="9">
        <f>IF(Occurrence!J176&gt;0,_xlfn.GAMMA.INV(I176,$B$6,$B$7),0)</f>
        <v/>
      </c>
      <c r="K176" s="24">
        <f>IF(Occurrence!K176&gt;0,_xlfn.GAMMA.DIST(Occurrence!K176,$C$6,$C$7,TRUE),0)</f>
        <v/>
      </c>
      <c r="L176" s="9">
        <f>IF(Occurrence!K176&gt;0,_xlfn.GAMMA.INV(K176,$B$6,$B$7),0)</f>
        <v/>
      </c>
      <c r="M176" s="24">
        <f>_xlfn.NORM.DIST(Data!X176,$C$9,$C$10,TRUE)</f>
        <v/>
      </c>
      <c r="N176" s="9">
        <f>_xlfn.NORM.INV(M176,$B$9,$B$10)</f>
        <v/>
      </c>
      <c r="O176" s="24">
        <f>_xlfn.NORM.DIST(Data!Y176,$C$9,$C$10,TRUE)</f>
        <v/>
      </c>
      <c r="P176" s="9">
        <f>_xlfn.NORM.INV(O176,$B$9,$B$10)</f>
        <v/>
      </c>
    </row>
    <row r="177">
      <c r="H177" s="14">
        <f>Data!A177</f>
        <v/>
      </c>
      <c r="I177" s="24">
        <f>IF(Occurrence!J177&gt;0,_xlfn.GAMMA.DIST(Occurrence!J177,$C$6,$C$7,TRUE),0)</f>
        <v/>
      </c>
      <c r="J177" s="9">
        <f>IF(Occurrence!J177&gt;0,_xlfn.GAMMA.INV(I177,$B$6,$B$7),0)</f>
        <v/>
      </c>
      <c r="K177" s="24">
        <f>IF(Occurrence!K177&gt;0,_xlfn.GAMMA.DIST(Occurrence!K177,$C$6,$C$7,TRUE),0)</f>
        <v/>
      </c>
      <c r="L177" s="9">
        <f>IF(Occurrence!K177&gt;0,_xlfn.GAMMA.INV(K177,$B$6,$B$7),0)</f>
        <v/>
      </c>
      <c r="M177" s="24">
        <f>_xlfn.NORM.DIST(Data!X177,$C$9,$C$10,TRUE)</f>
        <v/>
      </c>
      <c r="N177" s="9">
        <f>_xlfn.NORM.INV(M177,$B$9,$B$10)</f>
        <v/>
      </c>
      <c r="O177" s="24">
        <f>_xlfn.NORM.DIST(Data!Y177,$C$9,$C$10,TRUE)</f>
        <v/>
      </c>
      <c r="P177" s="9">
        <f>_xlfn.NORM.INV(O177,$B$9,$B$10)</f>
        <v/>
      </c>
    </row>
    <row r="178">
      <c r="H178" s="14">
        <f>Data!A178</f>
        <v/>
      </c>
      <c r="I178" s="24">
        <f>IF(Occurrence!J178&gt;0,_xlfn.GAMMA.DIST(Occurrence!J178,$C$6,$C$7,TRUE),0)</f>
        <v/>
      </c>
      <c r="J178" s="9">
        <f>IF(Occurrence!J178&gt;0,_xlfn.GAMMA.INV(I178,$B$6,$B$7),0)</f>
        <v/>
      </c>
      <c r="K178" s="24">
        <f>IF(Occurrence!K178&gt;0,_xlfn.GAMMA.DIST(Occurrence!K178,$C$6,$C$7,TRUE),0)</f>
        <v/>
      </c>
      <c r="L178" s="9">
        <f>IF(Occurrence!K178&gt;0,_xlfn.GAMMA.INV(K178,$B$6,$B$7),0)</f>
        <v/>
      </c>
      <c r="M178" s="24">
        <f>_xlfn.NORM.DIST(Data!X178,$C$9,$C$10,TRUE)</f>
        <v/>
      </c>
      <c r="N178" s="9">
        <f>_xlfn.NORM.INV(M178,$B$9,$B$10)</f>
        <v/>
      </c>
      <c r="O178" s="24">
        <f>_xlfn.NORM.DIST(Data!Y178,$C$9,$C$10,TRUE)</f>
        <v/>
      </c>
      <c r="P178" s="9">
        <f>_xlfn.NORM.INV(O178,$B$9,$B$10)</f>
        <v/>
      </c>
    </row>
    <row r="179">
      <c r="H179" s="14">
        <f>Data!A179</f>
        <v/>
      </c>
      <c r="I179" s="24">
        <f>IF(Occurrence!J179&gt;0,_xlfn.GAMMA.DIST(Occurrence!J179,$C$6,$C$7,TRUE),0)</f>
        <v/>
      </c>
      <c r="J179" s="9">
        <f>IF(Occurrence!J179&gt;0,_xlfn.GAMMA.INV(I179,$B$6,$B$7),0)</f>
        <v/>
      </c>
      <c r="K179" s="24">
        <f>IF(Occurrence!K179&gt;0,_xlfn.GAMMA.DIST(Occurrence!K179,$C$6,$C$7,TRUE),0)</f>
        <v/>
      </c>
      <c r="L179" s="9">
        <f>IF(Occurrence!K179&gt;0,_xlfn.GAMMA.INV(K179,$B$6,$B$7),0)</f>
        <v/>
      </c>
      <c r="M179" s="24">
        <f>_xlfn.NORM.DIST(Data!X179,$C$9,$C$10,TRUE)</f>
        <v/>
      </c>
      <c r="N179" s="9">
        <f>_xlfn.NORM.INV(M179,$B$9,$B$10)</f>
        <v/>
      </c>
      <c r="O179" s="24">
        <f>_xlfn.NORM.DIST(Data!Y179,$C$9,$C$10,TRUE)</f>
        <v/>
      </c>
      <c r="P179" s="9">
        <f>_xlfn.NORM.INV(O179,$B$9,$B$10)</f>
        <v/>
      </c>
    </row>
    <row r="180">
      <c r="H180" s="14">
        <f>Data!A180</f>
        <v/>
      </c>
      <c r="I180" s="24">
        <f>IF(Occurrence!J180&gt;0,_xlfn.GAMMA.DIST(Occurrence!J180,$C$6,$C$7,TRUE),0)</f>
        <v/>
      </c>
      <c r="J180" s="9">
        <f>IF(Occurrence!J180&gt;0,_xlfn.GAMMA.INV(I180,$B$6,$B$7),0)</f>
        <v/>
      </c>
      <c r="K180" s="24">
        <f>IF(Occurrence!K180&gt;0,_xlfn.GAMMA.DIST(Occurrence!K180,$C$6,$C$7,TRUE),0)</f>
        <v/>
      </c>
      <c r="L180" s="9">
        <f>IF(Occurrence!K180&gt;0,_xlfn.GAMMA.INV(K180,$B$6,$B$7),0)</f>
        <v/>
      </c>
      <c r="M180" s="24">
        <f>_xlfn.NORM.DIST(Data!X180,$C$9,$C$10,TRUE)</f>
        <v/>
      </c>
      <c r="N180" s="9">
        <f>_xlfn.NORM.INV(M180,$B$9,$B$10)</f>
        <v/>
      </c>
      <c r="O180" s="24">
        <f>_xlfn.NORM.DIST(Data!Y180,$C$9,$C$10,TRUE)</f>
        <v/>
      </c>
      <c r="P180" s="9">
        <f>_xlfn.NORM.INV(O180,$B$9,$B$10)</f>
        <v/>
      </c>
    </row>
    <row r="181">
      <c r="H181" s="14">
        <f>Data!A181</f>
        <v/>
      </c>
      <c r="I181" s="24">
        <f>IF(Occurrence!J181&gt;0,_xlfn.GAMMA.DIST(Occurrence!J181,$C$6,$C$7,TRUE),0)</f>
        <v/>
      </c>
      <c r="J181" s="9">
        <f>IF(Occurrence!J181&gt;0,_xlfn.GAMMA.INV(I181,$B$6,$B$7),0)</f>
        <v/>
      </c>
      <c r="K181" s="24">
        <f>IF(Occurrence!K181&gt;0,_xlfn.GAMMA.DIST(Occurrence!K181,$C$6,$C$7,TRUE),0)</f>
        <v/>
      </c>
      <c r="L181" s="9">
        <f>IF(Occurrence!K181&gt;0,_xlfn.GAMMA.INV(K181,$B$6,$B$7),0)</f>
        <v/>
      </c>
      <c r="M181" s="24">
        <f>_xlfn.NORM.DIST(Data!X181,$C$9,$C$10,TRUE)</f>
        <v/>
      </c>
      <c r="N181" s="9">
        <f>_xlfn.NORM.INV(M181,$B$9,$B$10)</f>
        <v/>
      </c>
      <c r="O181" s="24">
        <f>_xlfn.NORM.DIST(Data!Y181,$C$9,$C$10,TRUE)</f>
        <v/>
      </c>
      <c r="P181" s="9">
        <f>_xlfn.NORM.INV(O181,$B$9,$B$10)</f>
        <v/>
      </c>
    </row>
    <row r="182">
      <c r="H182" s="14">
        <f>Data!A182</f>
        <v/>
      </c>
      <c r="I182" s="24">
        <f>IF(Occurrence!J182&gt;0,_xlfn.GAMMA.DIST(Occurrence!J182,$C$6,$C$7,TRUE),0)</f>
        <v/>
      </c>
      <c r="J182" s="9">
        <f>IF(Occurrence!J182&gt;0,_xlfn.GAMMA.INV(I182,$B$6,$B$7),0)</f>
        <v/>
      </c>
      <c r="K182" s="24">
        <f>IF(Occurrence!K182&gt;0,_xlfn.GAMMA.DIST(Occurrence!K182,$C$6,$C$7,TRUE),0)</f>
        <v/>
      </c>
      <c r="L182" s="9">
        <f>IF(Occurrence!K182&gt;0,_xlfn.GAMMA.INV(K182,$B$6,$B$7),0)</f>
        <v/>
      </c>
      <c r="M182" s="24">
        <f>_xlfn.NORM.DIST(Data!X182,$C$9,$C$10,TRUE)</f>
        <v/>
      </c>
      <c r="N182" s="9">
        <f>_xlfn.NORM.INV(M182,$B$9,$B$10)</f>
        <v/>
      </c>
      <c r="O182" s="24">
        <f>_xlfn.NORM.DIST(Data!Y182,$C$9,$C$10,TRUE)</f>
        <v/>
      </c>
      <c r="P182" s="9">
        <f>_xlfn.NORM.INV(O182,$B$9,$B$10)</f>
        <v/>
      </c>
    </row>
    <row r="183">
      <c r="H183" s="14">
        <f>Data!A183</f>
        <v/>
      </c>
      <c r="I183" s="24">
        <f>IF(Occurrence!J183&gt;0,_xlfn.GAMMA.DIST(Occurrence!J183,$C$6,$C$7,TRUE),0)</f>
        <v/>
      </c>
      <c r="J183" s="9">
        <f>IF(Occurrence!J183&gt;0,_xlfn.GAMMA.INV(I183,$B$6,$B$7),0)</f>
        <v/>
      </c>
      <c r="K183" s="24">
        <f>IF(Occurrence!K183&gt;0,_xlfn.GAMMA.DIST(Occurrence!K183,$C$6,$C$7,TRUE),0)</f>
        <v/>
      </c>
      <c r="L183" s="9">
        <f>IF(Occurrence!K183&gt;0,_xlfn.GAMMA.INV(K183,$B$6,$B$7),0)</f>
        <v/>
      </c>
      <c r="M183" s="24">
        <f>_xlfn.NORM.DIST(Data!X183,$C$9,$C$10,TRUE)</f>
        <v/>
      </c>
      <c r="N183" s="9">
        <f>_xlfn.NORM.INV(M183,$B$9,$B$10)</f>
        <v/>
      </c>
      <c r="O183" s="24">
        <f>_xlfn.NORM.DIST(Data!Y183,$C$9,$C$10,TRUE)</f>
        <v/>
      </c>
      <c r="P183" s="9">
        <f>_xlfn.NORM.INV(O183,$B$9,$B$10)</f>
        <v/>
      </c>
    </row>
    <row r="184">
      <c r="H184" s="14">
        <f>Data!A184</f>
        <v/>
      </c>
      <c r="I184" s="24">
        <f>IF(Occurrence!J184&gt;0,_xlfn.GAMMA.DIST(Occurrence!J184,$C$6,$C$7,TRUE),0)</f>
        <v/>
      </c>
      <c r="J184" s="9">
        <f>IF(Occurrence!J184&gt;0,_xlfn.GAMMA.INV(I184,$B$6,$B$7),0)</f>
        <v/>
      </c>
      <c r="K184" s="24">
        <f>IF(Occurrence!K184&gt;0,_xlfn.GAMMA.DIST(Occurrence!K184,$C$6,$C$7,TRUE),0)</f>
        <v/>
      </c>
      <c r="L184" s="9">
        <f>IF(Occurrence!K184&gt;0,_xlfn.GAMMA.INV(K184,$B$6,$B$7),0)</f>
        <v/>
      </c>
      <c r="M184" s="24">
        <f>_xlfn.NORM.DIST(Data!X184,$C$9,$C$10,TRUE)</f>
        <v/>
      </c>
      <c r="N184" s="9">
        <f>_xlfn.NORM.INV(M184,$B$9,$B$10)</f>
        <v/>
      </c>
      <c r="O184" s="24">
        <f>_xlfn.NORM.DIST(Data!Y184,$C$9,$C$10,TRUE)</f>
        <v/>
      </c>
      <c r="P184" s="9">
        <f>_xlfn.NORM.INV(O184,$B$9,$B$10)</f>
        <v/>
      </c>
    </row>
    <row r="185">
      <c r="H185" s="14">
        <f>Data!A185</f>
        <v/>
      </c>
      <c r="I185" s="24">
        <f>IF(Occurrence!J185&gt;0,_xlfn.GAMMA.DIST(Occurrence!J185,$C$6,$C$7,TRUE),0)</f>
        <v/>
      </c>
      <c r="J185" s="9">
        <f>IF(Occurrence!J185&gt;0,_xlfn.GAMMA.INV(I185,$B$6,$B$7),0)</f>
        <v/>
      </c>
      <c r="K185" s="24">
        <f>IF(Occurrence!K185&gt;0,_xlfn.GAMMA.DIST(Occurrence!K185,$C$6,$C$7,TRUE),0)</f>
        <v/>
      </c>
      <c r="L185" s="9">
        <f>IF(Occurrence!K185&gt;0,_xlfn.GAMMA.INV(K185,$B$6,$B$7),0)</f>
        <v/>
      </c>
      <c r="M185" s="24">
        <f>_xlfn.NORM.DIST(Data!X185,$C$9,$C$10,TRUE)</f>
        <v/>
      </c>
      <c r="N185" s="9">
        <f>_xlfn.NORM.INV(M185,$B$9,$B$10)</f>
        <v/>
      </c>
      <c r="O185" s="24">
        <f>_xlfn.NORM.DIST(Data!Y185,$C$9,$C$10,TRUE)</f>
        <v/>
      </c>
      <c r="P185" s="9">
        <f>_xlfn.NORM.INV(O185,$B$9,$B$10)</f>
        <v/>
      </c>
    </row>
    <row r="186">
      <c r="H186" s="14">
        <f>Data!A186</f>
        <v/>
      </c>
      <c r="I186" s="24">
        <f>IF(Occurrence!J186&gt;0,_xlfn.GAMMA.DIST(Occurrence!J186,$C$6,$C$7,TRUE),0)</f>
        <v/>
      </c>
      <c r="J186" s="9">
        <f>IF(Occurrence!J186&gt;0,_xlfn.GAMMA.INV(I186,$B$6,$B$7),0)</f>
        <v/>
      </c>
      <c r="K186" s="24">
        <f>IF(Occurrence!K186&gt;0,_xlfn.GAMMA.DIST(Occurrence!K186,$C$6,$C$7,TRUE),0)</f>
        <v/>
      </c>
      <c r="L186" s="9">
        <f>IF(Occurrence!K186&gt;0,_xlfn.GAMMA.INV(K186,$B$6,$B$7),0)</f>
        <v/>
      </c>
      <c r="M186" s="24">
        <f>_xlfn.NORM.DIST(Data!X186,$C$9,$C$10,TRUE)</f>
        <v/>
      </c>
      <c r="N186" s="9">
        <f>_xlfn.NORM.INV(M186,$B$9,$B$10)</f>
        <v/>
      </c>
      <c r="O186" s="24">
        <f>_xlfn.NORM.DIST(Data!Y186,$C$9,$C$10,TRUE)</f>
        <v/>
      </c>
      <c r="P186" s="9">
        <f>_xlfn.NORM.INV(O186,$B$9,$B$10)</f>
        <v/>
      </c>
    </row>
    <row r="187">
      <c r="H187" s="14">
        <f>Data!A187</f>
        <v/>
      </c>
      <c r="I187" s="24">
        <f>IF(Occurrence!J187&gt;0,_xlfn.GAMMA.DIST(Occurrence!J187,$C$6,$C$7,TRUE),0)</f>
        <v/>
      </c>
      <c r="J187" s="9">
        <f>IF(Occurrence!J187&gt;0,_xlfn.GAMMA.INV(I187,$B$6,$B$7),0)</f>
        <v/>
      </c>
      <c r="K187" s="24">
        <f>IF(Occurrence!K187&gt;0,_xlfn.GAMMA.DIST(Occurrence!K187,$C$6,$C$7,TRUE),0)</f>
        <v/>
      </c>
      <c r="L187" s="9">
        <f>IF(Occurrence!K187&gt;0,_xlfn.GAMMA.INV(K187,$B$6,$B$7),0)</f>
        <v/>
      </c>
      <c r="M187" s="24">
        <f>_xlfn.NORM.DIST(Data!X187,$C$9,$C$10,TRUE)</f>
        <v/>
      </c>
      <c r="N187" s="9">
        <f>_xlfn.NORM.INV(M187,$B$9,$B$10)</f>
        <v/>
      </c>
      <c r="O187" s="24">
        <f>_xlfn.NORM.DIST(Data!Y187,$C$9,$C$10,TRUE)</f>
        <v/>
      </c>
      <c r="P187" s="9">
        <f>_xlfn.NORM.INV(O187,$B$9,$B$10)</f>
        <v/>
      </c>
    </row>
    <row r="188">
      <c r="H188" s="14">
        <f>Data!A188</f>
        <v/>
      </c>
      <c r="I188" s="24">
        <f>IF(Occurrence!J188&gt;0,_xlfn.GAMMA.DIST(Occurrence!J188,$C$6,$C$7,TRUE),0)</f>
        <v/>
      </c>
      <c r="J188" s="9">
        <f>IF(Occurrence!J188&gt;0,_xlfn.GAMMA.INV(I188,$B$6,$B$7),0)</f>
        <v/>
      </c>
      <c r="K188" s="24">
        <f>IF(Occurrence!K188&gt;0,_xlfn.GAMMA.DIST(Occurrence!K188,$C$6,$C$7,TRUE),0)</f>
        <v/>
      </c>
      <c r="L188" s="9">
        <f>IF(Occurrence!K188&gt;0,_xlfn.GAMMA.INV(K188,$B$6,$B$7),0)</f>
        <v/>
      </c>
      <c r="M188" s="24">
        <f>_xlfn.NORM.DIST(Data!X188,$C$9,$C$10,TRUE)</f>
        <v/>
      </c>
      <c r="N188" s="9">
        <f>_xlfn.NORM.INV(M188,$B$9,$B$10)</f>
        <v/>
      </c>
      <c r="O188" s="24">
        <f>_xlfn.NORM.DIST(Data!Y188,$C$9,$C$10,TRUE)</f>
        <v/>
      </c>
      <c r="P188" s="9">
        <f>_xlfn.NORM.INV(O188,$B$9,$B$10)</f>
        <v/>
      </c>
    </row>
    <row r="189">
      <c r="H189" s="14">
        <f>Data!A189</f>
        <v/>
      </c>
      <c r="I189" s="24">
        <f>IF(Occurrence!J189&gt;0,_xlfn.GAMMA.DIST(Occurrence!J189,$C$6,$C$7,TRUE),0)</f>
        <v/>
      </c>
      <c r="J189" s="9">
        <f>IF(Occurrence!J189&gt;0,_xlfn.GAMMA.INV(I189,$B$6,$B$7),0)</f>
        <v/>
      </c>
      <c r="K189" s="24">
        <f>IF(Occurrence!K189&gt;0,_xlfn.GAMMA.DIST(Occurrence!K189,$C$6,$C$7,TRUE),0)</f>
        <v/>
      </c>
      <c r="L189" s="9">
        <f>IF(Occurrence!K189&gt;0,_xlfn.GAMMA.INV(K189,$B$6,$B$7),0)</f>
        <v/>
      </c>
      <c r="M189" s="24">
        <f>_xlfn.NORM.DIST(Data!X189,$C$9,$C$10,TRUE)</f>
        <v/>
      </c>
      <c r="N189" s="9">
        <f>_xlfn.NORM.INV(M189,$B$9,$B$10)</f>
        <v/>
      </c>
      <c r="O189" s="24">
        <f>_xlfn.NORM.DIST(Data!Y189,$C$9,$C$10,TRUE)</f>
        <v/>
      </c>
      <c r="P189" s="9">
        <f>_xlfn.NORM.INV(O189,$B$9,$B$10)</f>
        <v/>
      </c>
    </row>
    <row r="190">
      <c r="H190" s="14">
        <f>Data!A190</f>
        <v/>
      </c>
      <c r="I190" s="24">
        <f>IF(Occurrence!J190&gt;0,_xlfn.GAMMA.DIST(Occurrence!J190,$C$6,$C$7,TRUE),0)</f>
        <v/>
      </c>
      <c r="J190" s="9">
        <f>IF(Occurrence!J190&gt;0,_xlfn.GAMMA.INV(I190,$B$6,$B$7),0)</f>
        <v/>
      </c>
      <c r="K190" s="24">
        <f>IF(Occurrence!K190&gt;0,_xlfn.GAMMA.DIST(Occurrence!K190,$C$6,$C$7,TRUE),0)</f>
        <v/>
      </c>
      <c r="L190" s="9">
        <f>IF(Occurrence!K190&gt;0,_xlfn.GAMMA.INV(K190,$B$6,$B$7),0)</f>
        <v/>
      </c>
      <c r="M190" s="24">
        <f>_xlfn.NORM.DIST(Data!X190,$C$9,$C$10,TRUE)</f>
        <v/>
      </c>
      <c r="N190" s="9">
        <f>_xlfn.NORM.INV(M190,$B$9,$B$10)</f>
        <v/>
      </c>
      <c r="O190" s="24">
        <f>_xlfn.NORM.DIST(Data!Y190,$C$9,$C$10,TRUE)</f>
        <v/>
      </c>
      <c r="P190" s="9">
        <f>_xlfn.NORM.INV(O190,$B$9,$B$10)</f>
        <v/>
      </c>
    </row>
    <row r="191">
      <c r="H191" s="14">
        <f>Data!A191</f>
        <v/>
      </c>
      <c r="I191" s="24">
        <f>IF(Occurrence!J191&gt;0,_xlfn.GAMMA.DIST(Occurrence!J191,$C$6,$C$7,TRUE),0)</f>
        <v/>
      </c>
      <c r="J191" s="9">
        <f>IF(Occurrence!J191&gt;0,_xlfn.GAMMA.INV(I191,$B$6,$B$7),0)</f>
        <v/>
      </c>
      <c r="K191" s="24">
        <f>IF(Occurrence!K191&gt;0,_xlfn.GAMMA.DIST(Occurrence!K191,$C$6,$C$7,TRUE),0)</f>
        <v/>
      </c>
      <c r="L191" s="9">
        <f>IF(Occurrence!K191&gt;0,_xlfn.GAMMA.INV(K191,$B$6,$B$7),0)</f>
        <v/>
      </c>
      <c r="M191" s="24">
        <f>_xlfn.NORM.DIST(Data!X191,$C$9,$C$10,TRUE)</f>
        <v/>
      </c>
      <c r="N191" s="9">
        <f>_xlfn.NORM.INV(M191,$B$9,$B$10)</f>
        <v/>
      </c>
      <c r="O191" s="24">
        <f>_xlfn.NORM.DIST(Data!Y191,$C$9,$C$10,TRUE)</f>
        <v/>
      </c>
      <c r="P191" s="9">
        <f>_xlfn.NORM.INV(O191,$B$9,$B$10)</f>
        <v/>
      </c>
    </row>
    <row r="192">
      <c r="H192" s="14">
        <f>Data!A192</f>
        <v/>
      </c>
      <c r="I192" s="24">
        <f>IF(Occurrence!J192&gt;0,_xlfn.GAMMA.DIST(Occurrence!J192,$C$6,$C$7,TRUE),0)</f>
        <v/>
      </c>
      <c r="J192" s="9">
        <f>IF(Occurrence!J192&gt;0,_xlfn.GAMMA.INV(I192,$B$6,$B$7),0)</f>
        <v/>
      </c>
      <c r="K192" s="24">
        <f>IF(Occurrence!K192&gt;0,_xlfn.GAMMA.DIST(Occurrence!K192,$C$6,$C$7,TRUE),0)</f>
        <v/>
      </c>
      <c r="L192" s="9">
        <f>IF(Occurrence!K192&gt;0,_xlfn.GAMMA.INV(K192,$B$6,$B$7),0)</f>
        <v/>
      </c>
      <c r="M192" s="24">
        <f>_xlfn.NORM.DIST(Data!X192,$C$9,$C$10,TRUE)</f>
        <v/>
      </c>
      <c r="N192" s="9">
        <f>_xlfn.NORM.INV(M192,$B$9,$B$10)</f>
        <v/>
      </c>
      <c r="O192" s="24">
        <f>_xlfn.NORM.DIST(Data!Y192,$C$9,$C$10,TRUE)</f>
        <v/>
      </c>
      <c r="P192" s="9">
        <f>_xlfn.NORM.INV(O192,$B$9,$B$10)</f>
        <v/>
      </c>
    </row>
    <row r="193">
      <c r="H193" s="14">
        <f>Data!A193</f>
        <v/>
      </c>
      <c r="I193" s="24">
        <f>IF(Occurrence!J193&gt;0,_xlfn.GAMMA.DIST(Occurrence!J193,$C$6,$C$7,TRUE),0)</f>
        <v/>
      </c>
      <c r="J193" s="9">
        <f>IF(Occurrence!J193&gt;0,_xlfn.GAMMA.INV(I193,$B$6,$B$7),0)</f>
        <v/>
      </c>
      <c r="K193" s="24">
        <f>IF(Occurrence!K193&gt;0,_xlfn.GAMMA.DIST(Occurrence!K193,$C$6,$C$7,TRUE),0)</f>
        <v/>
      </c>
      <c r="L193" s="9">
        <f>IF(Occurrence!K193&gt;0,_xlfn.GAMMA.INV(K193,$B$6,$B$7),0)</f>
        <v/>
      </c>
      <c r="M193" s="24">
        <f>_xlfn.NORM.DIST(Data!X193,$C$9,$C$10,TRUE)</f>
        <v/>
      </c>
      <c r="N193" s="9">
        <f>_xlfn.NORM.INV(M193,$B$9,$B$10)</f>
        <v/>
      </c>
      <c r="O193" s="24">
        <f>_xlfn.NORM.DIST(Data!Y193,$C$9,$C$10,TRUE)</f>
        <v/>
      </c>
      <c r="P193" s="9">
        <f>_xlfn.NORM.INV(O193,$B$9,$B$10)</f>
        <v/>
      </c>
    </row>
    <row r="194">
      <c r="H194" s="14">
        <f>Data!A194</f>
        <v/>
      </c>
      <c r="I194" s="24">
        <f>IF(Occurrence!J194&gt;0,_xlfn.GAMMA.DIST(Occurrence!J194,$C$6,$C$7,TRUE),0)</f>
        <v/>
      </c>
      <c r="J194" s="9">
        <f>IF(Occurrence!J194&gt;0,_xlfn.GAMMA.INV(I194,$B$6,$B$7),0)</f>
        <v/>
      </c>
      <c r="K194" s="24">
        <f>IF(Occurrence!K194&gt;0,_xlfn.GAMMA.DIST(Occurrence!K194,$C$6,$C$7,TRUE),0)</f>
        <v/>
      </c>
      <c r="L194" s="9">
        <f>IF(Occurrence!K194&gt;0,_xlfn.GAMMA.INV(K194,$B$6,$B$7),0)</f>
        <v/>
      </c>
      <c r="M194" s="24">
        <f>_xlfn.NORM.DIST(Data!X194,$C$9,$C$10,TRUE)</f>
        <v/>
      </c>
      <c r="N194" s="9">
        <f>_xlfn.NORM.INV(M194,$B$9,$B$10)</f>
        <v/>
      </c>
      <c r="O194" s="24">
        <f>_xlfn.NORM.DIST(Data!Y194,$C$9,$C$10,TRUE)</f>
        <v/>
      </c>
      <c r="P194" s="9">
        <f>_xlfn.NORM.INV(O194,$B$9,$B$10)</f>
        <v/>
      </c>
    </row>
    <row r="195">
      <c r="H195" s="14">
        <f>Data!A195</f>
        <v/>
      </c>
      <c r="I195" s="24">
        <f>IF(Occurrence!J195&gt;0,_xlfn.GAMMA.DIST(Occurrence!J195,$C$6,$C$7,TRUE),0)</f>
        <v/>
      </c>
      <c r="J195" s="9">
        <f>IF(Occurrence!J195&gt;0,_xlfn.GAMMA.INV(I195,$B$6,$B$7),0)</f>
        <v/>
      </c>
      <c r="K195" s="24">
        <f>IF(Occurrence!K195&gt;0,_xlfn.GAMMA.DIST(Occurrence!K195,$C$6,$C$7,TRUE),0)</f>
        <v/>
      </c>
      <c r="L195" s="9">
        <f>IF(Occurrence!K195&gt;0,_xlfn.GAMMA.INV(K195,$B$6,$B$7),0)</f>
        <v/>
      </c>
      <c r="M195" s="24">
        <f>_xlfn.NORM.DIST(Data!X195,$C$9,$C$10,TRUE)</f>
        <v/>
      </c>
      <c r="N195" s="9">
        <f>_xlfn.NORM.INV(M195,$B$9,$B$10)</f>
        <v/>
      </c>
      <c r="O195" s="24">
        <f>_xlfn.NORM.DIST(Data!Y195,$C$9,$C$10,TRUE)</f>
        <v/>
      </c>
      <c r="P195" s="9">
        <f>_xlfn.NORM.INV(O195,$B$9,$B$10)</f>
        <v/>
      </c>
    </row>
    <row r="196">
      <c r="H196" s="14">
        <f>Data!A196</f>
        <v/>
      </c>
      <c r="I196" s="24">
        <f>IF(Occurrence!J196&gt;0,_xlfn.GAMMA.DIST(Occurrence!J196,$C$6,$C$7,TRUE),0)</f>
        <v/>
      </c>
      <c r="J196" s="9">
        <f>IF(Occurrence!J196&gt;0,_xlfn.GAMMA.INV(I196,$B$6,$B$7),0)</f>
        <v/>
      </c>
      <c r="K196" s="24">
        <f>IF(Occurrence!K196&gt;0,_xlfn.GAMMA.DIST(Occurrence!K196,$C$6,$C$7,TRUE),0)</f>
        <v/>
      </c>
      <c r="L196" s="9">
        <f>IF(Occurrence!K196&gt;0,_xlfn.GAMMA.INV(K196,$B$6,$B$7),0)</f>
        <v/>
      </c>
      <c r="M196" s="24">
        <f>_xlfn.NORM.DIST(Data!X196,$C$9,$C$10,TRUE)</f>
        <v/>
      </c>
      <c r="N196" s="9">
        <f>_xlfn.NORM.INV(M196,$B$9,$B$10)</f>
        <v/>
      </c>
      <c r="O196" s="24">
        <f>_xlfn.NORM.DIST(Data!Y196,$C$9,$C$10,TRUE)</f>
        <v/>
      </c>
      <c r="P196" s="9">
        <f>_xlfn.NORM.INV(O196,$B$9,$B$10)</f>
        <v/>
      </c>
    </row>
    <row r="197">
      <c r="H197" s="14">
        <f>Data!A197</f>
        <v/>
      </c>
      <c r="I197" s="24">
        <f>IF(Occurrence!J197&gt;0,_xlfn.GAMMA.DIST(Occurrence!J197,$C$6,$C$7,TRUE),0)</f>
        <v/>
      </c>
      <c r="J197" s="9">
        <f>IF(Occurrence!J197&gt;0,_xlfn.GAMMA.INV(I197,$B$6,$B$7),0)</f>
        <v/>
      </c>
      <c r="K197" s="24">
        <f>IF(Occurrence!K197&gt;0,_xlfn.GAMMA.DIST(Occurrence!K197,$C$6,$C$7,TRUE),0)</f>
        <v/>
      </c>
      <c r="L197" s="9">
        <f>IF(Occurrence!K197&gt;0,_xlfn.GAMMA.INV(K197,$B$6,$B$7),0)</f>
        <v/>
      </c>
      <c r="M197" s="24">
        <f>_xlfn.NORM.DIST(Data!X197,$C$9,$C$10,TRUE)</f>
        <v/>
      </c>
      <c r="N197" s="9">
        <f>_xlfn.NORM.INV(M197,$B$9,$B$10)</f>
        <v/>
      </c>
      <c r="O197" s="24">
        <f>_xlfn.NORM.DIST(Data!Y197,$C$9,$C$10,TRUE)</f>
        <v/>
      </c>
      <c r="P197" s="9">
        <f>_xlfn.NORM.INV(O197,$B$9,$B$10)</f>
        <v/>
      </c>
    </row>
    <row r="198">
      <c r="H198" s="14">
        <f>Data!A198</f>
        <v/>
      </c>
      <c r="I198" s="24">
        <f>IF(Occurrence!J198&gt;0,_xlfn.GAMMA.DIST(Occurrence!J198,$C$6,$C$7,TRUE),0)</f>
        <v/>
      </c>
      <c r="J198" s="9">
        <f>IF(Occurrence!J198&gt;0,_xlfn.GAMMA.INV(I198,$B$6,$B$7),0)</f>
        <v/>
      </c>
      <c r="K198" s="24">
        <f>IF(Occurrence!K198&gt;0,_xlfn.GAMMA.DIST(Occurrence!K198,$C$6,$C$7,TRUE),0)</f>
        <v/>
      </c>
      <c r="L198" s="9">
        <f>IF(Occurrence!K198&gt;0,_xlfn.GAMMA.INV(K198,$B$6,$B$7),0)</f>
        <v/>
      </c>
      <c r="M198" s="24">
        <f>_xlfn.NORM.DIST(Data!X198,$C$9,$C$10,TRUE)</f>
        <v/>
      </c>
      <c r="N198" s="9">
        <f>_xlfn.NORM.INV(M198,$B$9,$B$10)</f>
        <v/>
      </c>
      <c r="O198" s="24">
        <f>_xlfn.NORM.DIST(Data!Y198,$C$9,$C$10,TRUE)</f>
        <v/>
      </c>
      <c r="P198" s="9">
        <f>_xlfn.NORM.INV(O198,$B$9,$B$10)</f>
        <v/>
      </c>
    </row>
    <row r="199">
      <c r="H199" s="14">
        <f>Data!A199</f>
        <v/>
      </c>
      <c r="I199" s="24">
        <f>IF(Occurrence!J199&gt;0,_xlfn.GAMMA.DIST(Occurrence!J199,$C$6,$C$7,TRUE),0)</f>
        <v/>
      </c>
      <c r="J199" s="9">
        <f>IF(Occurrence!J199&gt;0,_xlfn.GAMMA.INV(I199,$B$6,$B$7),0)</f>
        <v/>
      </c>
      <c r="K199" s="24">
        <f>IF(Occurrence!K199&gt;0,_xlfn.GAMMA.DIST(Occurrence!K199,$C$6,$C$7,TRUE),0)</f>
        <v/>
      </c>
      <c r="L199" s="9">
        <f>IF(Occurrence!K199&gt;0,_xlfn.GAMMA.INV(K199,$B$6,$B$7),0)</f>
        <v/>
      </c>
      <c r="M199" s="24">
        <f>_xlfn.NORM.DIST(Data!X199,$C$9,$C$10,TRUE)</f>
        <v/>
      </c>
      <c r="N199" s="9">
        <f>_xlfn.NORM.INV(M199,$B$9,$B$10)</f>
        <v/>
      </c>
      <c r="O199" s="24">
        <f>_xlfn.NORM.DIST(Data!Y199,$C$9,$C$10,TRUE)</f>
        <v/>
      </c>
      <c r="P199" s="9">
        <f>_xlfn.NORM.INV(O199,$B$9,$B$10)</f>
        <v/>
      </c>
    </row>
    <row r="200">
      <c r="H200" s="14">
        <f>Data!A200</f>
        <v/>
      </c>
      <c r="I200" s="24">
        <f>IF(Occurrence!J200&gt;0,_xlfn.GAMMA.DIST(Occurrence!J200,$C$6,$C$7,TRUE),0)</f>
        <v/>
      </c>
      <c r="J200" s="9">
        <f>IF(Occurrence!J200&gt;0,_xlfn.GAMMA.INV(I200,$B$6,$B$7),0)</f>
        <v/>
      </c>
      <c r="K200" s="24">
        <f>IF(Occurrence!K200&gt;0,_xlfn.GAMMA.DIST(Occurrence!K200,$C$6,$C$7,TRUE),0)</f>
        <v/>
      </c>
      <c r="L200" s="9">
        <f>IF(Occurrence!K200&gt;0,_xlfn.GAMMA.INV(K200,$B$6,$B$7),0)</f>
        <v/>
      </c>
      <c r="M200" s="24">
        <f>_xlfn.NORM.DIST(Data!X200,$C$9,$C$10,TRUE)</f>
        <v/>
      </c>
      <c r="N200" s="9">
        <f>_xlfn.NORM.INV(M200,$B$9,$B$10)</f>
        <v/>
      </c>
      <c r="O200" s="24">
        <f>_xlfn.NORM.DIST(Data!Y200,$C$9,$C$10,TRUE)</f>
        <v/>
      </c>
      <c r="P200" s="9">
        <f>_xlfn.NORM.INV(O200,$B$9,$B$10)</f>
        <v/>
      </c>
    </row>
    <row r="201">
      <c r="H201" s="14">
        <f>Data!A201</f>
        <v/>
      </c>
      <c r="I201" s="24">
        <f>IF(Occurrence!J201&gt;0,_xlfn.GAMMA.DIST(Occurrence!J201,$C$6,$C$7,TRUE),0)</f>
        <v/>
      </c>
      <c r="J201" s="9">
        <f>IF(Occurrence!J201&gt;0,_xlfn.GAMMA.INV(I201,$B$6,$B$7),0)</f>
        <v/>
      </c>
      <c r="K201" s="24">
        <f>IF(Occurrence!K201&gt;0,_xlfn.GAMMA.DIST(Occurrence!K201,$C$6,$C$7,TRUE),0)</f>
        <v/>
      </c>
      <c r="L201" s="9">
        <f>IF(Occurrence!K201&gt;0,_xlfn.GAMMA.INV(K201,$B$6,$B$7),0)</f>
        <v/>
      </c>
      <c r="M201" s="24">
        <f>_xlfn.NORM.DIST(Data!X201,$C$9,$C$10,TRUE)</f>
        <v/>
      </c>
      <c r="N201" s="9">
        <f>_xlfn.NORM.INV(M201,$B$9,$B$10)</f>
        <v/>
      </c>
      <c r="O201" s="24">
        <f>_xlfn.NORM.DIST(Data!Y201,$C$9,$C$10,TRUE)</f>
        <v/>
      </c>
      <c r="P201" s="9">
        <f>_xlfn.NORM.INV(O201,$B$9,$B$10)</f>
        <v/>
      </c>
    </row>
    <row r="202">
      <c r="H202" s="14">
        <f>Data!A202</f>
        <v/>
      </c>
      <c r="I202" s="24">
        <f>IF(Occurrence!J202&gt;0,_xlfn.GAMMA.DIST(Occurrence!J202,$C$6,$C$7,TRUE),0)</f>
        <v/>
      </c>
      <c r="J202" s="9">
        <f>IF(Occurrence!J202&gt;0,_xlfn.GAMMA.INV(I202,$B$6,$B$7),0)</f>
        <v/>
      </c>
      <c r="K202" s="24">
        <f>IF(Occurrence!K202&gt;0,_xlfn.GAMMA.DIST(Occurrence!K202,$C$6,$C$7,TRUE),0)</f>
        <v/>
      </c>
      <c r="L202" s="9">
        <f>IF(Occurrence!K202&gt;0,_xlfn.GAMMA.INV(K202,$B$6,$B$7),0)</f>
        <v/>
      </c>
      <c r="M202" s="24">
        <f>_xlfn.NORM.DIST(Data!X202,$C$9,$C$10,TRUE)</f>
        <v/>
      </c>
      <c r="N202" s="9">
        <f>_xlfn.NORM.INV(M202,$B$9,$B$10)</f>
        <v/>
      </c>
      <c r="O202" s="24">
        <f>_xlfn.NORM.DIST(Data!Y202,$C$9,$C$10,TRUE)</f>
        <v/>
      </c>
      <c r="P202" s="9">
        <f>_xlfn.NORM.INV(O202,$B$9,$B$10)</f>
        <v/>
      </c>
    </row>
    <row r="203">
      <c r="H203" s="14">
        <f>Data!A203</f>
        <v/>
      </c>
      <c r="I203" s="24">
        <f>IF(Occurrence!J203&gt;0,_xlfn.GAMMA.DIST(Occurrence!J203,$C$6,$C$7,TRUE),0)</f>
        <v/>
      </c>
      <c r="J203" s="9">
        <f>IF(Occurrence!J203&gt;0,_xlfn.GAMMA.INV(I203,$B$6,$B$7),0)</f>
        <v/>
      </c>
      <c r="K203" s="24">
        <f>IF(Occurrence!K203&gt;0,_xlfn.GAMMA.DIST(Occurrence!K203,$C$6,$C$7,TRUE),0)</f>
        <v/>
      </c>
      <c r="L203" s="9">
        <f>IF(Occurrence!K203&gt;0,_xlfn.GAMMA.INV(K203,$B$6,$B$7),0)</f>
        <v/>
      </c>
      <c r="M203" s="24">
        <f>_xlfn.NORM.DIST(Data!X203,$C$9,$C$10,TRUE)</f>
        <v/>
      </c>
      <c r="N203" s="9">
        <f>_xlfn.NORM.INV(M203,$B$9,$B$10)</f>
        <v/>
      </c>
      <c r="O203" s="24">
        <f>_xlfn.NORM.DIST(Data!Y203,$C$9,$C$10,TRUE)</f>
        <v/>
      </c>
      <c r="P203" s="9">
        <f>_xlfn.NORM.INV(O203,$B$9,$B$10)</f>
        <v/>
      </c>
    </row>
    <row r="204">
      <c r="H204" s="14">
        <f>Data!A204</f>
        <v/>
      </c>
      <c r="I204" s="24">
        <f>IF(Occurrence!J204&gt;0,_xlfn.GAMMA.DIST(Occurrence!J204,$C$6,$C$7,TRUE),0)</f>
        <v/>
      </c>
      <c r="J204" s="9">
        <f>IF(Occurrence!J204&gt;0,_xlfn.GAMMA.INV(I204,$B$6,$B$7),0)</f>
        <v/>
      </c>
      <c r="K204" s="24">
        <f>IF(Occurrence!K204&gt;0,_xlfn.GAMMA.DIST(Occurrence!K204,$C$6,$C$7,TRUE),0)</f>
        <v/>
      </c>
      <c r="L204" s="9">
        <f>IF(Occurrence!K204&gt;0,_xlfn.GAMMA.INV(K204,$B$6,$B$7),0)</f>
        <v/>
      </c>
      <c r="M204" s="24">
        <f>_xlfn.NORM.DIST(Data!X204,$C$9,$C$10,TRUE)</f>
        <v/>
      </c>
      <c r="N204" s="9">
        <f>_xlfn.NORM.INV(M204,$B$9,$B$10)</f>
        <v/>
      </c>
      <c r="O204" s="24">
        <f>_xlfn.NORM.DIST(Data!Y204,$C$9,$C$10,TRUE)</f>
        <v/>
      </c>
      <c r="P204" s="9">
        <f>_xlfn.NORM.INV(O204,$B$9,$B$10)</f>
        <v/>
      </c>
    </row>
    <row r="205">
      <c r="H205" s="14">
        <f>Data!A205</f>
        <v/>
      </c>
      <c r="I205" s="24">
        <f>IF(Occurrence!J205&gt;0,_xlfn.GAMMA.DIST(Occurrence!J205,$C$6,$C$7,TRUE),0)</f>
        <v/>
      </c>
      <c r="J205" s="9">
        <f>IF(Occurrence!J205&gt;0,_xlfn.GAMMA.INV(I205,$B$6,$B$7),0)</f>
        <v/>
      </c>
      <c r="K205" s="24">
        <f>IF(Occurrence!K205&gt;0,_xlfn.GAMMA.DIST(Occurrence!K205,$C$6,$C$7,TRUE),0)</f>
        <v/>
      </c>
      <c r="L205" s="9">
        <f>IF(Occurrence!K205&gt;0,_xlfn.GAMMA.INV(K205,$B$6,$B$7),0)</f>
        <v/>
      </c>
      <c r="M205" s="24">
        <f>_xlfn.NORM.DIST(Data!X205,$C$9,$C$10,TRUE)</f>
        <v/>
      </c>
      <c r="N205" s="9">
        <f>_xlfn.NORM.INV(M205,$B$9,$B$10)</f>
        <v/>
      </c>
      <c r="O205" s="24">
        <f>_xlfn.NORM.DIST(Data!Y205,$C$9,$C$10,TRUE)</f>
        <v/>
      </c>
      <c r="P205" s="9">
        <f>_xlfn.NORM.INV(O205,$B$9,$B$10)</f>
        <v/>
      </c>
    </row>
    <row r="206">
      <c r="H206" s="14">
        <f>Data!A206</f>
        <v/>
      </c>
      <c r="I206" s="24">
        <f>IF(Occurrence!J206&gt;0,_xlfn.GAMMA.DIST(Occurrence!J206,$C$6,$C$7,TRUE),0)</f>
        <v/>
      </c>
      <c r="J206" s="9">
        <f>IF(Occurrence!J206&gt;0,_xlfn.GAMMA.INV(I206,$B$6,$B$7),0)</f>
        <v/>
      </c>
      <c r="K206" s="24">
        <f>IF(Occurrence!K206&gt;0,_xlfn.GAMMA.DIST(Occurrence!K206,$C$6,$C$7,TRUE),0)</f>
        <v/>
      </c>
      <c r="L206" s="9">
        <f>IF(Occurrence!K206&gt;0,_xlfn.GAMMA.INV(K206,$B$6,$B$7),0)</f>
        <v/>
      </c>
      <c r="M206" s="24">
        <f>_xlfn.NORM.DIST(Data!X206,$C$9,$C$10,TRUE)</f>
        <v/>
      </c>
      <c r="N206" s="9">
        <f>_xlfn.NORM.INV(M206,$B$9,$B$10)</f>
        <v/>
      </c>
      <c r="O206" s="24">
        <f>_xlfn.NORM.DIST(Data!Y206,$C$9,$C$10,TRUE)</f>
        <v/>
      </c>
      <c r="P206" s="9">
        <f>_xlfn.NORM.INV(O206,$B$9,$B$10)</f>
        <v/>
      </c>
    </row>
    <row r="207">
      <c r="H207" s="14">
        <f>Data!A207</f>
        <v/>
      </c>
      <c r="I207" s="24">
        <f>IF(Occurrence!J207&gt;0,_xlfn.GAMMA.DIST(Occurrence!J207,$C$6,$C$7,TRUE),0)</f>
        <v/>
      </c>
      <c r="J207" s="9">
        <f>IF(Occurrence!J207&gt;0,_xlfn.GAMMA.INV(I207,$B$6,$B$7),0)</f>
        <v/>
      </c>
      <c r="K207" s="24">
        <f>IF(Occurrence!K207&gt;0,_xlfn.GAMMA.DIST(Occurrence!K207,$C$6,$C$7,TRUE),0)</f>
        <v/>
      </c>
      <c r="L207" s="9">
        <f>IF(Occurrence!K207&gt;0,_xlfn.GAMMA.INV(K207,$B$6,$B$7),0)</f>
        <v/>
      </c>
      <c r="M207" s="24">
        <f>_xlfn.NORM.DIST(Data!X207,$C$9,$C$10,TRUE)</f>
        <v/>
      </c>
      <c r="N207" s="9">
        <f>_xlfn.NORM.INV(M207,$B$9,$B$10)</f>
        <v/>
      </c>
      <c r="O207" s="24">
        <f>_xlfn.NORM.DIST(Data!Y207,$C$9,$C$10,TRUE)</f>
        <v/>
      </c>
      <c r="P207" s="9">
        <f>_xlfn.NORM.INV(O207,$B$9,$B$10)</f>
        <v/>
      </c>
    </row>
    <row r="208">
      <c r="H208" s="14">
        <f>Data!A208</f>
        <v/>
      </c>
      <c r="I208" s="24">
        <f>IF(Occurrence!J208&gt;0,_xlfn.GAMMA.DIST(Occurrence!J208,$C$6,$C$7,TRUE),0)</f>
        <v/>
      </c>
      <c r="J208" s="9">
        <f>IF(Occurrence!J208&gt;0,_xlfn.GAMMA.INV(I208,$B$6,$B$7),0)</f>
        <v/>
      </c>
      <c r="K208" s="24">
        <f>IF(Occurrence!K208&gt;0,_xlfn.GAMMA.DIST(Occurrence!K208,$C$6,$C$7,TRUE),0)</f>
        <v/>
      </c>
      <c r="L208" s="9">
        <f>IF(Occurrence!K208&gt;0,_xlfn.GAMMA.INV(K208,$B$6,$B$7),0)</f>
        <v/>
      </c>
      <c r="M208" s="24">
        <f>_xlfn.NORM.DIST(Data!X208,$C$9,$C$10,TRUE)</f>
        <v/>
      </c>
      <c r="N208" s="9">
        <f>_xlfn.NORM.INV(M208,$B$9,$B$10)</f>
        <v/>
      </c>
      <c r="O208" s="24">
        <f>_xlfn.NORM.DIST(Data!Y208,$C$9,$C$10,TRUE)</f>
        <v/>
      </c>
      <c r="P208" s="9">
        <f>_xlfn.NORM.INV(O208,$B$9,$B$10)</f>
        <v/>
      </c>
    </row>
    <row r="209">
      <c r="H209" s="14">
        <f>Data!A209</f>
        <v/>
      </c>
      <c r="I209" s="24">
        <f>IF(Occurrence!J209&gt;0,_xlfn.GAMMA.DIST(Occurrence!J209,$C$6,$C$7,TRUE),0)</f>
        <v/>
      </c>
      <c r="J209" s="9">
        <f>IF(Occurrence!J209&gt;0,_xlfn.GAMMA.INV(I209,$B$6,$B$7),0)</f>
        <v/>
      </c>
      <c r="K209" s="24">
        <f>IF(Occurrence!K209&gt;0,_xlfn.GAMMA.DIST(Occurrence!K209,$C$6,$C$7,TRUE),0)</f>
        <v/>
      </c>
      <c r="L209" s="9">
        <f>IF(Occurrence!K209&gt;0,_xlfn.GAMMA.INV(K209,$B$6,$B$7),0)</f>
        <v/>
      </c>
      <c r="M209" s="24">
        <f>_xlfn.NORM.DIST(Data!X209,$C$9,$C$10,TRUE)</f>
        <v/>
      </c>
      <c r="N209" s="9">
        <f>_xlfn.NORM.INV(M209,$B$9,$B$10)</f>
        <v/>
      </c>
      <c r="O209" s="24">
        <f>_xlfn.NORM.DIST(Data!Y209,$C$9,$C$10,TRUE)</f>
        <v/>
      </c>
      <c r="P209" s="9">
        <f>_xlfn.NORM.INV(O209,$B$9,$B$10)</f>
        <v/>
      </c>
    </row>
    <row r="210">
      <c r="H210" s="14">
        <f>Data!A210</f>
        <v/>
      </c>
      <c r="I210" s="24">
        <f>IF(Occurrence!J210&gt;0,_xlfn.GAMMA.DIST(Occurrence!J210,$C$6,$C$7,TRUE),0)</f>
        <v/>
      </c>
      <c r="J210" s="9">
        <f>IF(Occurrence!J210&gt;0,_xlfn.GAMMA.INV(I210,$B$6,$B$7),0)</f>
        <v/>
      </c>
      <c r="K210" s="24">
        <f>IF(Occurrence!K210&gt;0,_xlfn.GAMMA.DIST(Occurrence!K210,$C$6,$C$7,TRUE),0)</f>
        <v/>
      </c>
      <c r="L210" s="9">
        <f>IF(Occurrence!K210&gt;0,_xlfn.GAMMA.INV(K210,$B$6,$B$7),0)</f>
        <v/>
      </c>
      <c r="M210" s="24">
        <f>_xlfn.NORM.DIST(Data!X210,$C$9,$C$10,TRUE)</f>
        <v/>
      </c>
      <c r="N210" s="9">
        <f>_xlfn.NORM.INV(M210,$B$9,$B$10)</f>
        <v/>
      </c>
      <c r="O210" s="24">
        <f>_xlfn.NORM.DIST(Data!Y210,$C$9,$C$10,TRUE)</f>
        <v/>
      </c>
      <c r="P210" s="9">
        <f>_xlfn.NORM.INV(O210,$B$9,$B$10)</f>
        <v/>
      </c>
    </row>
    <row r="211">
      <c r="H211" s="14">
        <f>Data!A211</f>
        <v/>
      </c>
      <c r="I211" s="24">
        <f>IF(Occurrence!J211&gt;0,_xlfn.GAMMA.DIST(Occurrence!J211,$C$6,$C$7,TRUE),0)</f>
        <v/>
      </c>
      <c r="J211" s="9">
        <f>IF(Occurrence!J211&gt;0,_xlfn.GAMMA.INV(I211,$B$6,$B$7),0)</f>
        <v/>
      </c>
      <c r="K211" s="24">
        <f>IF(Occurrence!K211&gt;0,_xlfn.GAMMA.DIST(Occurrence!K211,$C$6,$C$7,TRUE),0)</f>
        <v/>
      </c>
      <c r="L211" s="9">
        <f>IF(Occurrence!K211&gt;0,_xlfn.GAMMA.INV(K211,$B$6,$B$7),0)</f>
        <v/>
      </c>
      <c r="M211" s="24">
        <f>_xlfn.NORM.DIST(Data!X211,$C$9,$C$10,TRUE)</f>
        <v/>
      </c>
      <c r="N211" s="9">
        <f>_xlfn.NORM.INV(M211,$B$9,$B$10)</f>
        <v/>
      </c>
      <c r="O211" s="24">
        <f>_xlfn.NORM.DIST(Data!Y211,$C$9,$C$10,TRUE)</f>
        <v/>
      </c>
      <c r="P211" s="9">
        <f>_xlfn.NORM.INV(O211,$B$9,$B$10)</f>
        <v/>
      </c>
    </row>
    <row r="212">
      <c r="H212" s="14">
        <f>Data!A212</f>
        <v/>
      </c>
      <c r="I212" s="24">
        <f>IF(Occurrence!J212&gt;0,_xlfn.GAMMA.DIST(Occurrence!J212,$C$6,$C$7,TRUE),0)</f>
        <v/>
      </c>
      <c r="J212" s="9">
        <f>IF(Occurrence!J212&gt;0,_xlfn.GAMMA.INV(I212,$B$6,$B$7),0)</f>
        <v/>
      </c>
      <c r="K212" s="24">
        <f>IF(Occurrence!K212&gt;0,_xlfn.GAMMA.DIST(Occurrence!K212,$C$6,$C$7,TRUE),0)</f>
        <v/>
      </c>
      <c r="L212" s="9">
        <f>IF(Occurrence!K212&gt;0,_xlfn.GAMMA.INV(K212,$B$6,$B$7),0)</f>
        <v/>
      </c>
      <c r="M212" s="24">
        <f>_xlfn.NORM.DIST(Data!X212,$C$9,$C$10,TRUE)</f>
        <v/>
      </c>
      <c r="N212" s="9">
        <f>_xlfn.NORM.INV(M212,$B$9,$B$10)</f>
        <v/>
      </c>
      <c r="O212" s="24">
        <f>_xlfn.NORM.DIST(Data!Y212,$C$9,$C$10,TRUE)</f>
        <v/>
      </c>
      <c r="P212" s="9">
        <f>_xlfn.NORM.INV(O212,$B$9,$B$10)</f>
        <v/>
      </c>
    </row>
    <row r="213">
      <c r="H213" s="14">
        <f>Data!A213</f>
        <v/>
      </c>
      <c r="I213" s="24">
        <f>IF(Occurrence!J213&gt;0,_xlfn.GAMMA.DIST(Occurrence!J213,$C$6,$C$7,TRUE),0)</f>
        <v/>
      </c>
      <c r="J213" s="9">
        <f>IF(Occurrence!J213&gt;0,_xlfn.GAMMA.INV(I213,$B$6,$B$7),0)</f>
        <v/>
      </c>
      <c r="K213" s="24">
        <f>IF(Occurrence!K213&gt;0,_xlfn.GAMMA.DIST(Occurrence!K213,$C$6,$C$7,TRUE),0)</f>
        <v/>
      </c>
      <c r="L213" s="9">
        <f>IF(Occurrence!K213&gt;0,_xlfn.GAMMA.INV(K213,$B$6,$B$7),0)</f>
        <v/>
      </c>
      <c r="M213" s="24">
        <f>_xlfn.NORM.DIST(Data!X213,$C$9,$C$10,TRUE)</f>
        <v/>
      </c>
      <c r="N213" s="9">
        <f>_xlfn.NORM.INV(M213,$B$9,$B$10)</f>
        <v/>
      </c>
      <c r="O213" s="24">
        <f>_xlfn.NORM.DIST(Data!Y213,$C$9,$C$10,TRUE)</f>
        <v/>
      </c>
      <c r="P213" s="9">
        <f>_xlfn.NORM.INV(O213,$B$9,$B$10)</f>
        <v/>
      </c>
    </row>
    <row r="214">
      <c r="H214" s="14">
        <f>Data!A214</f>
        <v/>
      </c>
      <c r="I214" s="24">
        <f>IF(Occurrence!J214&gt;0,_xlfn.GAMMA.DIST(Occurrence!J214,$C$6,$C$7,TRUE),0)</f>
        <v/>
      </c>
      <c r="J214" s="9">
        <f>IF(Occurrence!J214&gt;0,_xlfn.GAMMA.INV(I214,$B$6,$B$7),0)</f>
        <v/>
      </c>
      <c r="K214" s="24">
        <f>IF(Occurrence!K214&gt;0,_xlfn.GAMMA.DIST(Occurrence!K214,$C$6,$C$7,TRUE),0)</f>
        <v/>
      </c>
      <c r="L214" s="9">
        <f>IF(Occurrence!K214&gt;0,_xlfn.GAMMA.INV(K214,$B$6,$B$7),0)</f>
        <v/>
      </c>
      <c r="M214" s="24">
        <f>_xlfn.NORM.DIST(Data!X214,$C$9,$C$10,TRUE)</f>
        <v/>
      </c>
      <c r="N214" s="9">
        <f>_xlfn.NORM.INV(M214,$B$9,$B$10)</f>
        <v/>
      </c>
      <c r="O214" s="24">
        <f>_xlfn.NORM.DIST(Data!Y214,$C$9,$C$10,TRUE)</f>
        <v/>
      </c>
      <c r="P214" s="9">
        <f>_xlfn.NORM.INV(O214,$B$9,$B$10)</f>
        <v/>
      </c>
    </row>
    <row r="215">
      <c r="H215" s="14">
        <f>Data!A215</f>
        <v/>
      </c>
      <c r="I215" s="24">
        <f>IF(Occurrence!J215&gt;0,_xlfn.GAMMA.DIST(Occurrence!J215,$C$6,$C$7,TRUE),0)</f>
        <v/>
      </c>
      <c r="J215" s="9">
        <f>IF(Occurrence!J215&gt;0,_xlfn.GAMMA.INV(I215,$B$6,$B$7),0)</f>
        <v/>
      </c>
      <c r="K215" s="24">
        <f>IF(Occurrence!K215&gt;0,_xlfn.GAMMA.DIST(Occurrence!K215,$C$6,$C$7,TRUE),0)</f>
        <v/>
      </c>
      <c r="L215" s="9">
        <f>IF(Occurrence!K215&gt;0,_xlfn.GAMMA.INV(K215,$B$6,$B$7),0)</f>
        <v/>
      </c>
      <c r="M215" s="24">
        <f>_xlfn.NORM.DIST(Data!X215,$C$9,$C$10,TRUE)</f>
        <v/>
      </c>
      <c r="N215" s="9">
        <f>_xlfn.NORM.INV(M215,$B$9,$B$10)</f>
        <v/>
      </c>
      <c r="O215" s="24">
        <f>_xlfn.NORM.DIST(Data!Y215,$C$9,$C$10,TRUE)</f>
        <v/>
      </c>
      <c r="P215" s="9">
        <f>_xlfn.NORM.INV(O215,$B$9,$B$10)</f>
        <v/>
      </c>
    </row>
    <row r="216">
      <c r="H216" s="14">
        <f>Data!A216</f>
        <v/>
      </c>
      <c r="I216" s="24">
        <f>IF(Occurrence!J216&gt;0,_xlfn.GAMMA.DIST(Occurrence!J216,$C$6,$C$7,TRUE),0)</f>
        <v/>
      </c>
      <c r="J216" s="9">
        <f>IF(Occurrence!J216&gt;0,_xlfn.GAMMA.INV(I216,$B$6,$B$7),0)</f>
        <v/>
      </c>
      <c r="K216" s="24">
        <f>IF(Occurrence!K216&gt;0,_xlfn.GAMMA.DIST(Occurrence!K216,$C$6,$C$7,TRUE),0)</f>
        <v/>
      </c>
      <c r="L216" s="9">
        <f>IF(Occurrence!K216&gt;0,_xlfn.GAMMA.INV(K216,$B$6,$B$7),0)</f>
        <v/>
      </c>
      <c r="M216" s="24">
        <f>_xlfn.NORM.DIST(Data!X216,$C$9,$C$10,TRUE)</f>
        <v/>
      </c>
      <c r="N216" s="9">
        <f>_xlfn.NORM.INV(M216,$B$9,$B$10)</f>
        <v/>
      </c>
      <c r="O216" s="24">
        <f>_xlfn.NORM.DIST(Data!Y216,$C$9,$C$10,TRUE)</f>
        <v/>
      </c>
      <c r="P216" s="9">
        <f>_xlfn.NORM.INV(O216,$B$9,$B$10)</f>
        <v/>
      </c>
    </row>
    <row r="217">
      <c r="H217" s="14">
        <f>Data!A217</f>
        <v/>
      </c>
      <c r="I217" s="24">
        <f>IF(Occurrence!J217&gt;0,_xlfn.GAMMA.DIST(Occurrence!J217,$C$6,$C$7,TRUE),0)</f>
        <v/>
      </c>
      <c r="J217" s="9">
        <f>IF(Occurrence!J217&gt;0,_xlfn.GAMMA.INV(I217,$B$6,$B$7),0)</f>
        <v/>
      </c>
      <c r="K217" s="24">
        <f>IF(Occurrence!K217&gt;0,_xlfn.GAMMA.DIST(Occurrence!K217,$C$6,$C$7,TRUE),0)</f>
        <v/>
      </c>
      <c r="L217" s="9">
        <f>IF(Occurrence!K217&gt;0,_xlfn.GAMMA.INV(K217,$B$6,$B$7),0)</f>
        <v/>
      </c>
      <c r="M217" s="24">
        <f>_xlfn.NORM.DIST(Data!X217,$C$9,$C$10,TRUE)</f>
        <v/>
      </c>
      <c r="N217" s="9">
        <f>_xlfn.NORM.INV(M217,$B$9,$B$10)</f>
        <v/>
      </c>
      <c r="O217" s="24">
        <f>_xlfn.NORM.DIST(Data!Y217,$C$9,$C$10,TRUE)</f>
        <v/>
      </c>
      <c r="P217" s="9">
        <f>_xlfn.NORM.INV(O217,$B$9,$B$10)</f>
        <v/>
      </c>
    </row>
    <row r="218">
      <c r="H218" s="14">
        <f>Data!A218</f>
        <v/>
      </c>
      <c r="I218" s="24">
        <f>IF(Occurrence!J218&gt;0,_xlfn.GAMMA.DIST(Occurrence!J218,$C$6,$C$7,TRUE),0)</f>
        <v/>
      </c>
      <c r="J218" s="9">
        <f>IF(Occurrence!J218&gt;0,_xlfn.GAMMA.INV(I218,$B$6,$B$7),0)</f>
        <v/>
      </c>
      <c r="K218" s="24">
        <f>IF(Occurrence!K218&gt;0,_xlfn.GAMMA.DIST(Occurrence!K218,$C$6,$C$7,TRUE),0)</f>
        <v/>
      </c>
      <c r="L218" s="9">
        <f>IF(Occurrence!K218&gt;0,_xlfn.GAMMA.INV(K218,$B$6,$B$7),0)</f>
        <v/>
      </c>
      <c r="M218" s="24">
        <f>_xlfn.NORM.DIST(Data!X218,$C$9,$C$10,TRUE)</f>
        <v/>
      </c>
      <c r="N218" s="9">
        <f>_xlfn.NORM.INV(M218,$B$9,$B$10)</f>
        <v/>
      </c>
      <c r="O218" s="24">
        <f>_xlfn.NORM.DIST(Data!Y218,$C$9,$C$10,TRUE)</f>
        <v/>
      </c>
      <c r="P218" s="9">
        <f>_xlfn.NORM.INV(O218,$B$9,$B$10)</f>
        <v/>
      </c>
    </row>
    <row r="219">
      <c r="H219" s="14">
        <f>Data!A219</f>
        <v/>
      </c>
      <c r="I219" s="24">
        <f>IF(Occurrence!J219&gt;0,_xlfn.GAMMA.DIST(Occurrence!J219,$C$6,$C$7,TRUE),0)</f>
        <v/>
      </c>
      <c r="J219" s="9">
        <f>IF(Occurrence!J219&gt;0,_xlfn.GAMMA.INV(I219,$B$6,$B$7),0)</f>
        <v/>
      </c>
      <c r="K219" s="24">
        <f>IF(Occurrence!K219&gt;0,_xlfn.GAMMA.DIST(Occurrence!K219,$C$6,$C$7,TRUE),0)</f>
        <v/>
      </c>
      <c r="L219" s="9">
        <f>IF(Occurrence!K219&gt;0,_xlfn.GAMMA.INV(K219,$B$6,$B$7),0)</f>
        <v/>
      </c>
      <c r="M219" s="24">
        <f>_xlfn.NORM.DIST(Data!X219,$C$9,$C$10,TRUE)</f>
        <v/>
      </c>
      <c r="N219" s="9">
        <f>_xlfn.NORM.INV(M219,$B$9,$B$10)</f>
        <v/>
      </c>
      <c r="O219" s="24">
        <f>_xlfn.NORM.DIST(Data!Y219,$C$9,$C$10,TRUE)</f>
        <v/>
      </c>
      <c r="P219" s="9">
        <f>_xlfn.NORM.INV(O219,$B$9,$B$10)</f>
        <v/>
      </c>
    </row>
    <row r="220">
      <c r="H220" s="14">
        <f>Data!A220</f>
        <v/>
      </c>
      <c r="I220" s="24">
        <f>IF(Occurrence!J220&gt;0,_xlfn.GAMMA.DIST(Occurrence!J220,$C$6,$C$7,TRUE),0)</f>
        <v/>
      </c>
      <c r="J220" s="9">
        <f>IF(Occurrence!J220&gt;0,_xlfn.GAMMA.INV(I220,$B$6,$B$7),0)</f>
        <v/>
      </c>
      <c r="K220" s="24">
        <f>IF(Occurrence!K220&gt;0,_xlfn.GAMMA.DIST(Occurrence!K220,$C$6,$C$7,TRUE),0)</f>
        <v/>
      </c>
      <c r="L220" s="9">
        <f>IF(Occurrence!K220&gt;0,_xlfn.GAMMA.INV(K220,$B$6,$B$7),0)</f>
        <v/>
      </c>
      <c r="M220" s="24">
        <f>_xlfn.NORM.DIST(Data!X220,$C$9,$C$10,TRUE)</f>
        <v/>
      </c>
      <c r="N220" s="9">
        <f>_xlfn.NORM.INV(M220,$B$9,$B$10)</f>
        <v/>
      </c>
      <c r="O220" s="24">
        <f>_xlfn.NORM.DIST(Data!Y220,$C$9,$C$10,TRUE)</f>
        <v/>
      </c>
      <c r="P220" s="9">
        <f>_xlfn.NORM.INV(O220,$B$9,$B$10)</f>
        <v/>
      </c>
    </row>
    <row r="221">
      <c r="H221" s="14">
        <f>Data!A221</f>
        <v/>
      </c>
      <c r="I221" s="24">
        <f>IF(Occurrence!J221&gt;0,_xlfn.GAMMA.DIST(Occurrence!J221,$C$6,$C$7,TRUE),0)</f>
        <v/>
      </c>
      <c r="J221" s="9">
        <f>IF(Occurrence!J221&gt;0,_xlfn.GAMMA.INV(I221,$B$6,$B$7),0)</f>
        <v/>
      </c>
      <c r="K221" s="24">
        <f>IF(Occurrence!K221&gt;0,_xlfn.GAMMA.DIST(Occurrence!K221,$C$6,$C$7,TRUE),0)</f>
        <v/>
      </c>
      <c r="L221" s="9">
        <f>IF(Occurrence!K221&gt;0,_xlfn.GAMMA.INV(K221,$B$6,$B$7),0)</f>
        <v/>
      </c>
      <c r="M221" s="24">
        <f>_xlfn.NORM.DIST(Data!X221,$C$9,$C$10,TRUE)</f>
        <v/>
      </c>
      <c r="N221" s="9">
        <f>_xlfn.NORM.INV(M221,$B$9,$B$10)</f>
        <v/>
      </c>
      <c r="O221" s="24">
        <f>_xlfn.NORM.DIST(Data!Y221,$C$9,$C$10,TRUE)</f>
        <v/>
      </c>
      <c r="P221" s="9">
        <f>_xlfn.NORM.INV(O221,$B$9,$B$10)</f>
        <v/>
      </c>
    </row>
    <row r="222">
      <c r="H222" s="14">
        <f>Data!A222</f>
        <v/>
      </c>
      <c r="I222" s="24">
        <f>IF(Occurrence!J222&gt;0,_xlfn.GAMMA.DIST(Occurrence!J222,$C$6,$C$7,TRUE),0)</f>
        <v/>
      </c>
      <c r="J222" s="9">
        <f>IF(Occurrence!J222&gt;0,_xlfn.GAMMA.INV(I222,$B$6,$B$7),0)</f>
        <v/>
      </c>
      <c r="K222" s="24">
        <f>IF(Occurrence!K222&gt;0,_xlfn.GAMMA.DIST(Occurrence!K222,$C$6,$C$7,TRUE),0)</f>
        <v/>
      </c>
      <c r="L222" s="9">
        <f>IF(Occurrence!K222&gt;0,_xlfn.GAMMA.INV(K222,$B$6,$B$7),0)</f>
        <v/>
      </c>
      <c r="M222" s="24">
        <f>_xlfn.NORM.DIST(Data!X222,$C$9,$C$10,TRUE)</f>
        <v/>
      </c>
      <c r="N222" s="9">
        <f>_xlfn.NORM.INV(M222,$B$9,$B$10)</f>
        <v/>
      </c>
      <c r="O222" s="24">
        <f>_xlfn.NORM.DIST(Data!Y222,$C$9,$C$10,TRUE)</f>
        <v/>
      </c>
      <c r="P222" s="9">
        <f>_xlfn.NORM.INV(O222,$B$9,$B$10)</f>
        <v/>
      </c>
    </row>
    <row r="223">
      <c r="H223" s="14">
        <f>Data!A223</f>
        <v/>
      </c>
      <c r="I223" s="24">
        <f>IF(Occurrence!J223&gt;0,_xlfn.GAMMA.DIST(Occurrence!J223,$C$6,$C$7,TRUE),0)</f>
        <v/>
      </c>
      <c r="J223" s="9">
        <f>IF(Occurrence!J223&gt;0,_xlfn.GAMMA.INV(I223,$B$6,$B$7),0)</f>
        <v/>
      </c>
      <c r="K223" s="24">
        <f>IF(Occurrence!K223&gt;0,_xlfn.GAMMA.DIST(Occurrence!K223,$C$6,$C$7,TRUE),0)</f>
        <v/>
      </c>
      <c r="L223" s="9">
        <f>IF(Occurrence!K223&gt;0,_xlfn.GAMMA.INV(K223,$B$6,$B$7),0)</f>
        <v/>
      </c>
      <c r="M223" s="24">
        <f>_xlfn.NORM.DIST(Data!X223,$C$9,$C$10,TRUE)</f>
        <v/>
      </c>
      <c r="N223" s="9">
        <f>_xlfn.NORM.INV(M223,$B$9,$B$10)</f>
        <v/>
      </c>
      <c r="O223" s="24">
        <f>_xlfn.NORM.DIST(Data!Y223,$C$9,$C$10,TRUE)</f>
        <v/>
      </c>
      <c r="P223" s="9">
        <f>_xlfn.NORM.INV(O223,$B$9,$B$10)</f>
        <v/>
      </c>
    </row>
    <row r="224">
      <c r="H224" s="14">
        <f>Data!A224</f>
        <v/>
      </c>
      <c r="I224" s="24">
        <f>IF(Occurrence!J224&gt;0,_xlfn.GAMMA.DIST(Occurrence!J224,$C$6,$C$7,TRUE),0)</f>
        <v/>
      </c>
      <c r="J224" s="9">
        <f>IF(Occurrence!J224&gt;0,_xlfn.GAMMA.INV(I224,$B$6,$B$7),0)</f>
        <v/>
      </c>
      <c r="K224" s="24">
        <f>IF(Occurrence!K224&gt;0,_xlfn.GAMMA.DIST(Occurrence!K224,$C$6,$C$7,TRUE),0)</f>
        <v/>
      </c>
      <c r="L224" s="9">
        <f>IF(Occurrence!K224&gt;0,_xlfn.GAMMA.INV(K224,$B$6,$B$7),0)</f>
        <v/>
      </c>
      <c r="M224" s="24">
        <f>_xlfn.NORM.DIST(Data!X224,$C$9,$C$10,TRUE)</f>
        <v/>
      </c>
      <c r="N224" s="9">
        <f>_xlfn.NORM.INV(M224,$B$9,$B$10)</f>
        <v/>
      </c>
      <c r="O224" s="24">
        <f>_xlfn.NORM.DIST(Data!Y224,$C$9,$C$10,TRUE)</f>
        <v/>
      </c>
      <c r="P224" s="9">
        <f>_xlfn.NORM.INV(O224,$B$9,$B$10)</f>
        <v/>
      </c>
    </row>
    <row r="225">
      <c r="H225" s="14">
        <f>Data!A225</f>
        <v/>
      </c>
      <c r="I225" s="24">
        <f>IF(Occurrence!J225&gt;0,_xlfn.GAMMA.DIST(Occurrence!J225,$C$6,$C$7,TRUE),0)</f>
        <v/>
      </c>
      <c r="J225" s="9">
        <f>IF(Occurrence!J225&gt;0,_xlfn.GAMMA.INV(I225,$B$6,$B$7),0)</f>
        <v/>
      </c>
      <c r="K225" s="24">
        <f>IF(Occurrence!K225&gt;0,_xlfn.GAMMA.DIST(Occurrence!K225,$C$6,$C$7,TRUE),0)</f>
        <v/>
      </c>
      <c r="L225" s="9">
        <f>IF(Occurrence!K225&gt;0,_xlfn.GAMMA.INV(K225,$B$6,$B$7),0)</f>
        <v/>
      </c>
      <c r="M225" s="24">
        <f>_xlfn.NORM.DIST(Data!X225,$C$9,$C$10,TRUE)</f>
        <v/>
      </c>
      <c r="N225" s="9">
        <f>_xlfn.NORM.INV(M225,$B$9,$B$10)</f>
        <v/>
      </c>
      <c r="O225" s="24">
        <f>_xlfn.NORM.DIST(Data!Y225,$C$9,$C$10,TRUE)</f>
        <v/>
      </c>
      <c r="P225" s="9">
        <f>_xlfn.NORM.INV(O225,$B$9,$B$10)</f>
        <v/>
      </c>
    </row>
    <row r="226">
      <c r="H226" s="14">
        <f>Data!A226</f>
        <v/>
      </c>
      <c r="I226" s="24">
        <f>IF(Occurrence!J226&gt;0,_xlfn.GAMMA.DIST(Occurrence!J226,$C$6,$C$7,TRUE),0)</f>
        <v/>
      </c>
      <c r="J226" s="9">
        <f>IF(Occurrence!J226&gt;0,_xlfn.GAMMA.INV(I226,$B$6,$B$7),0)</f>
        <v/>
      </c>
      <c r="K226" s="24">
        <f>IF(Occurrence!K226&gt;0,_xlfn.GAMMA.DIST(Occurrence!K226,$C$6,$C$7,TRUE),0)</f>
        <v/>
      </c>
      <c r="L226" s="9">
        <f>IF(Occurrence!K226&gt;0,_xlfn.GAMMA.INV(K226,$B$6,$B$7),0)</f>
        <v/>
      </c>
      <c r="M226" s="24">
        <f>_xlfn.NORM.DIST(Data!X226,$C$9,$C$10,TRUE)</f>
        <v/>
      </c>
      <c r="N226" s="9">
        <f>_xlfn.NORM.INV(M226,$B$9,$B$10)</f>
        <v/>
      </c>
      <c r="O226" s="24">
        <f>_xlfn.NORM.DIST(Data!Y226,$C$9,$C$10,TRUE)</f>
        <v/>
      </c>
      <c r="P226" s="9">
        <f>_xlfn.NORM.INV(O226,$B$9,$B$10)</f>
        <v/>
      </c>
    </row>
    <row r="227">
      <c r="H227" s="14">
        <f>Data!A227</f>
        <v/>
      </c>
      <c r="I227" s="24">
        <f>IF(Occurrence!J227&gt;0,_xlfn.GAMMA.DIST(Occurrence!J227,$C$6,$C$7,TRUE),0)</f>
        <v/>
      </c>
      <c r="J227" s="9">
        <f>IF(Occurrence!J227&gt;0,_xlfn.GAMMA.INV(I227,$B$6,$B$7),0)</f>
        <v/>
      </c>
      <c r="K227" s="24">
        <f>IF(Occurrence!K227&gt;0,_xlfn.GAMMA.DIST(Occurrence!K227,$C$6,$C$7,TRUE),0)</f>
        <v/>
      </c>
      <c r="L227" s="9">
        <f>IF(Occurrence!K227&gt;0,_xlfn.GAMMA.INV(K227,$B$6,$B$7),0)</f>
        <v/>
      </c>
      <c r="M227" s="24">
        <f>_xlfn.NORM.DIST(Data!X227,$C$9,$C$10,TRUE)</f>
        <v/>
      </c>
      <c r="N227" s="9">
        <f>_xlfn.NORM.INV(M227,$B$9,$B$10)</f>
        <v/>
      </c>
      <c r="O227" s="24">
        <f>_xlfn.NORM.DIST(Data!Y227,$C$9,$C$10,TRUE)</f>
        <v/>
      </c>
      <c r="P227" s="9">
        <f>_xlfn.NORM.INV(O227,$B$9,$B$10)</f>
        <v/>
      </c>
    </row>
    <row r="228">
      <c r="H228" s="14">
        <f>Data!A228</f>
        <v/>
      </c>
      <c r="I228" s="24">
        <f>IF(Occurrence!J228&gt;0,_xlfn.GAMMA.DIST(Occurrence!J228,$C$6,$C$7,TRUE),0)</f>
        <v/>
      </c>
      <c r="J228" s="9">
        <f>IF(Occurrence!J228&gt;0,_xlfn.GAMMA.INV(I228,$B$6,$B$7),0)</f>
        <v/>
      </c>
      <c r="K228" s="24">
        <f>IF(Occurrence!K228&gt;0,_xlfn.GAMMA.DIST(Occurrence!K228,$C$6,$C$7,TRUE),0)</f>
        <v/>
      </c>
      <c r="L228" s="9">
        <f>IF(Occurrence!K228&gt;0,_xlfn.GAMMA.INV(K228,$B$6,$B$7),0)</f>
        <v/>
      </c>
      <c r="M228" s="24">
        <f>_xlfn.NORM.DIST(Data!X228,$C$9,$C$10,TRUE)</f>
        <v/>
      </c>
      <c r="N228" s="9">
        <f>_xlfn.NORM.INV(M228,$B$9,$B$10)</f>
        <v/>
      </c>
      <c r="O228" s="24">
        <f>_xlfn.NORM.DIST(Data!Y228,$C$9,$C$10,TRUE)</f>
        <v/>
      </c>
      <c r="P228" s="9">
        <f>_xlfn.NORM.INV(O228,$B$9,$B$10)</f>
        <v/>
      </c>
    </row>
    <row r="229">
      <c r="H229" s="14">
        <f>Data!A229</f>
        <v/>
      </c>
      <c r="I229" s="24">
        <f>IF(Occurrence!J229&gt;0,_xlfn.GAMMA.DIST(Occurrence!J229,$C$6,$C$7,TRUE),0)</f>
        <v/>
      </c>
      <c r="J229" s="9">
        <f>IF(Occurrence!J229&gt;0,_xlfn.GAMMA.INV(I229,$B$6,$B$7),0)</f>
        <v/>
      </c>
      <c r="K229" s="24">
        <f>IF(Occurrence!K229&gt;0,_xlfn.GAMMA.DIST(Occurrence!K229,$C$6,$C$7,TRUE),0)</f>
        <v/>
      </c>
      <c r="L229" s="9">
        <f>IF(Occurrence!K229&gt;0,_xlfn.GAMMA.INV(K229,$B$6,$B$7),0)</f>
        <v/>
      </c>
      <c r="M229" s="24">
        <f>_xlfn.NORM.DIST(Data!X229,$C$9,$C$10,TRUE)</f>
        <v/>
      </c>
      <c r="N229" s="9">
        <f>_xlfn.NORM.INV(M229,$B$9,$B$10)</f>
        <v/>
      </c>
      <c r="O229" s="24">
        <f>_xlfn.NORM.DIST(Data!Y229,$C$9,$C$10,TRUE)</f>
        <v/>
      </c>
      <c r="P229" s="9">
        <f>_xlfn.NORM.INV(O229,$B$9,$B$10)</f>
        <v/>
      </c>
    </row>
    <row r="230">
      <c r="H230" s="14">
        <f>Data!A230</f>
        <v/>
      </c>
      <c r="I230" s="24">
        <f>IF(Occurrence!J230&gt;0,_xlfn.GAMMA.DIST(Occurrence!J230,$C$6,$C$7,TRUE),0)</f>
        <v/>
      </c>
      <c r="J230" s="9">
        <f>IF(Occurrence!J230&gt;0,_xlfn.GAMMA.INV(I230,$B$6,$B$7),0)</f>
        <v/>
      </c>
      <c r="K230" s="24">
        <f>IF(Occurrence!K230&gt;0,_xlfn.GAMMA.DIST(Occurrence!K230,$C$6,$C$7,TRUE),0)</f>
        <v/>
      </c>
      <c r="L230" s="9">
        <f>IF(Occurrence!K230&gt;0,_xlfn.GAMMA.INV(K230,$B$6,$B$7),0)</f>
        <v/>
      </c>
      <c r="M230" s="24">
        <f>_xlfn.NORM.DIST(Data!X230,$C$9,$C$10,TRUE)</f>
        <v/>
      </c>
      <c r="N230" s="9">
        <f>_xlfn.NORM.INV(M230,$B$9,$B$10)</f>
        <v/>
      </c>
      <c r="O230" s="24">
        <f>_xlfn.NORM.DIST(Data!Y230,$C$9,$C$10,TRUE)</f>
        <v/>
      </c>
      <c r="P230" s="9">
        <f>_xlfn.NORM.INV(O230,$B$9,$B$10)</f>
        <v/>
      </c>
    </row>
    <row r="231">
      <c r="H231" s="14">
        <f>Data!A231</f>
        <v/>
      </c>
      <c r="I231" s="24">
        <f>IF(Occurrence!J231&gt;0,_xlfn.GAMMA.DIST(Occurrence!J231,$C$6,$C$7,TRUE),0)</f>
        <v/>
      </c>
      <c r="J231" s="9">
        <f>IF(Occurrence!J231&gt;0,_xlfn.GAMMA.INV(I231,$B$6,$B$7),0)</f>
        <v/>
      </c>
      <c r="K231" s="24">
        <f>IF(Occurrence!K231&gt;0,_xlfn.GAMMA.DIST(Occurrence!K231,$C$6,$C$7,TRUE),0)</f>
        <v/>
      </c>
      <c r="L231" s="9">
        <f>IF(Occurrence!K231&gt;0,_xlfn.GAMMA.INV(K231,$B$6,$B$7),0)</f>
        <v/>
      </c>
      <c r="M231" s="24">
        <f>_xlfn.NORM.DIST(Data!X231,$C$9,$C$10,TRUE)</f>
        <v/>
      </c>
      <c r="N231" s="9">
        <f>_xlfn.NORM.INV(M231,$B$9,$B$10)</f>
        <v/>
      </c>
      <c r="O231" s="24">
        <f>_xlfn.NORM.DIST(Data!Y231,$C$9,$C$10,TRUE)</f>
        <v/>
      </c>
      <c r="P231" s="9">
        <f>_xlfn.NORM.INV(O231,$B$9,$B$10)</f>
        <v/>
      </c>
    </row>
    <row r="232">
      <c r="H232" s="14">
        <f>Data!A232</f>
        <v/>
      </c>
      <c r="I232" s="24">
        <f>IF(Occurrence!J232&gt;0,_xlfn.GAMMA.DIST(Occurrence!J232,$C$6,$C$7,TRUE),0)</f>
        <v/>
      </c>
      <c r="J232" s="9">
        <f>IF(Occurrence!J232&gt;0,_xlfn.GAMMA.INV(I232,$B$6,$B$7),0)</f>
        <v/>
      </c>
      <c r="K232" s="24">
        <f>IF(Occurrence!K232&gt;0,_xlfn.GAMMA.DIST(Occurrence!K232,$C$6,$C$7,TRUE),0)</f>
        <v/>
      </c>
      <c r="L232" s="9">
        <f>IF(Occurrence!K232&gt;0,_xlfn.GAMMA.INV(K232,$B$6,$B$7),0)</f>
        <v/>
      </c>
      <c r="M232" s="24">
        <f>_xlfn.NORM.DIST(Data!X232,$C$9,$C$10,TRUE)</f>
        <v/>
      </c>
      <c r="N232" s="9">
        <f>_xlfn.NORM.INV(M232,$B$9,$B$10)</f>
        <v/>
      </c>
      <c r="O232" s="24">
        <f>_xlfn.NORM.DIST(Data!Y232,$C$9,$C$10,TRUE)</f>
        <v/>
      </c>
      <c r="P232" s="9">
        <f>_xlfn.NORM.INV(O232,$B$9,$B$10)</f>
        <v/>
      </c>
    </row>
    <row r="233">
      <c r="H233" s="14">
        <f>Data!A233</f>
        <v/>
      </c>
      <c r="I233" s="24">
        <f>IF(Occurrence!J233&gt;0,_xlfn.GAMMA.DIST(Occurrence!J233,$C$6,$C$7,TRUE),0)</f>
        <v/>
      </c>
      <c r="J233" s="9">
        <f>IF(Occurrence!J233&gt;0,_xlfn.GAMMA.INV(I233,$B$6,$B$7),0)</f>
        <v/>
      </c>
      <c r="K233" s="24">
        <f>IF(Occurrence!K233&gt;0,_xlfn.GAMMA.DIST(Occurrence!K233,$C$6,$C$7,TRUE),0)</f>
        <v/>
      </c>
      <c r="L233" s="9">
        <f>IF(Occurrence!K233&gt;0,_xlfn.GAMMA.INV(K233,$B$6,$B$7),0)</f>
        <v/>
      </c>
      <c r="M233" s="24">
        <f>_xlfn.NORM.DIST(Data!X233,$C$9,$C$10,TRUE)</f>
        <v/>
      </c>
      <c r="N233" s="9">
        <f>_xlfn.NORM.INV(M233,$B$9,$B$10)</f>
        <v/>
      </c>
      <c r="O233" s="24">
        <f>_xlfn.NORM.DIST(Data!Y233,$C$9,$C$10,TRUE)</f>
        <v/>
      </c>
      <c r="P233" s="9">
        <f>_xlfn.NORM.INV(O233,$B$9,$B$10)</f>
        <v/>
      </c>
    </row>
    <row r="234">
      <c r="H234" s="14">
        <f>Data!A234</f>
        <v/>
      </c>
      <c r="I234" s="24">
        <f>IF(Occurrence!J234&gt;0,_xlfn.GAMMA.DIST(Occurrence!J234,$C$6,$C$7,TRUE),0)</f>
        <v/>
      </c>
      <c r="J234" s="9">
        <f>IF(Occurrence!J234&gt;0,_xlfn.GAMMA.INV(I234,$B$6,$B$7),0)</f>
        <v/>
      </c>
      <c r="K234" s="24">
        <f>IF(Occurrence!K234&gt;0,_xlfn.GAMMA.DIST(Occurrence!K234,$C$6,$C$7,TRUE),0)</f>
        <v/>
      </c>
      <c r="L234" s="9">
        <f>IF(Occurrence!K234&gt;0,_xlfn.GAMMA.INV(K234,$B$6,$B$7),0)</f>
        <v/>
      </c>
      <c r="M234" s="24">
        <f>_xlfn.NORM.DIST(Data!X234,$C$9,$C$10,TRUE)</f>
        <v/>
      </c>
      <c r="N234" s="9">
        <f>_xlfn.NORM.INV(M234,$B$9,$B$10)</f>
        <v/>
      </c>
      <c r="O234" s="24">
        <f>_xlfn.NORM.DIST(Data!Y234,$C$9,$C$10,TRUE)</f>
        <v/>
      </c>
      <c r="P234" s="9">
        <f>_xlfn.NORM.INV(O234,$B$9,$B$10)</f>
        <v/>
      </c>
    </row>
    <row r="235">
      <c r="H235" s="14">
        <f>Data!A235</f>
        <v/>
      </c>
      <c r="I235" s="24">
        <f>IF(Occurrence!J235&gt;0,_xlfn.GAMMA.DIST(Occurrence!J235,$C$6,$C$7,TRUE),0)</f>
        <v/>
      </c>
      <c r="J235" s="9">
        <f>IF(Occurrence!J235&gt;0,_xlfn.GAMMA.INV(I235,$B$6,$B$7),0)</f>
        <v/>
      </c>
      <c r="K235" s="24">
        <f>IF(Occurrence!K235&gt;0,_xlfn.GAMMA.DIST(Occurrence!K235,$C$6,$C$7,TRUE),0)</f>
        <v/>
      </c>
      <c r="L235" s="9">
        <f>IF(Occurrence!K235&gt;0,_xlfn.GAMMA.INV(K235,$B$6,$B$7),0)</f>
        <v/>
      </c>
      <c r="M235" s="24">
        <f>_xlfn.NORM.DIST(Data!X235,$C$9,$C$10,TRUE)</f>
        <v/>
      </c>
      <c r="N235" s="9">
        <f>_xlfn.NORM.INV(M235,$B$9,$B$10)</f>
        <v/>
      </c>
      <c r="O235" s="24">
        <f>_xlfn.NORM.DIST(Data!Y235,$C$9,$C$10,TRUE)</f>
        <v/>
      </c>
      <c r="P235" s="9">
        <f>_xlfn.NORM.INV(O235,$B$9,$B$10)</f>
        <v/>
      </c>
    </row>
    <row r="236">
      <c r="H236" s="14">
        <f>Data!A236</f>
        <v/>
      </c>
      <c r="I236" s="24">
        <f>IF(Occurrence!J236&gt;0,_xlfn.GAMMA.DIST(Occurrence!J236,$C$6,$C$7,TRUE),0)</f>
        <v/>
      </c>
      <c r="J236" s="9">
        <f>IF(Occurrence!J236&gt;0,_xlfn.GAMMA.INV(I236,$B$6,$B$7),0)</f>
        <v/>
      </c>
      <c r="K236" s="24">
        <f>IF(Occurrence!K236&gt;0,_xlfn.GAMMA.DIST(Occurrence!K236,$C$6,$C$7,TRUE),0)</f>
        <v/>
      </c>
      <c r="L236" s="9">
        <f>IF(Occurrence!K236&gt;0,_xlfn.GAMMA.INV(K236,$B$6,$B$7),0)</f>
        <v/>
      </c>
      <c r="M236" s="24">
        <f>_xlfn.NORM.DIST(Data!X236,$C$9,$C$10,TRUE)</f>
        <v/>
      </c>
      <c r="N236" s="9">
        <f>_xlfn.NORM.INV(M236,$B$9,$B$10)</f>
        <v/>
      </c>
      <c r="O236" s="24">
        <f>_xlfn.NORM.DIST(Data!Y236,$C$9,$C$10,TRUE)</f>
        <v/>
      </c>
      <c r="P236" s="9">
        <f>_xlfn.NORM.INV(O236,$B$9,$B$10)</f>
        <v/>
      </c>
    </row>
    <row r="237">
      <c r="H237" s="14">
        <f>Data!A237</f>
        <v/>
      </c>
      <c r="I237" s="24">
        <f>IF(Occurrence!J237&gt;0,_xlfn.GAMMA.DIST(Occurrence!J237,$C$6,$C$7,TRUE),0)</f>
        <v/>
      </c>
      <c r="J237" s="9">
        <f>IF(Occurrence!J237&gt;0,_xlfn.GAMMA.INV(I237,$B$6,$B$7),0)</f>
        <v/>
      </c>
      <c r="K237" s="24">
        <f>IF(Occurrence!K237&gt;0,_xlfn.GAMMA.DIST(Occurrence!K237,$C$6,$C$7,TRUE),0)</f>
        <v/>
      </c>
      <c r="L237" s="9">
        <f>IF(Occurrence!K237&gt;0,_xlfn.GAMMA.INV(K237,$B$6,$B$7),0)</f>
        <v/>
      </c>
      <c r="M237" s="24">
        <f>_xlfn.NORM.DIST(Data!X237,$C$9,$C$10,TRUE)</f>
        <v/>
      </c>
      <c r="N237" s="9">
        <f>_xlfn.NORM.INV(M237,$B$9,$B$10)</f>
        <v/>
      </c>
      <c r="O237" s="24">
        <f>_xlfn.NORM.DIST(Data!Y237,$C$9,$C$10,TRUE)</f>
        <v/>
      </c>
      <c r="P237" s="9">
        <f>_xlfn.NORM.INV(O237,$B$9,$B$10)</f>
        <v/>
      </c>
    </row>
    <row r="238">
      <c r="H238" s="14">
        <f>Data!A238</f>
        <v/>
      </c>
      <c r="I238" s="24">
        <f>IF(Occurrence!J238&gt;0,_xlfn.GAMMA.DIST(Occurrence!J238,$C$6,$C$7,TRUE),0)</f>
        <v/>
      </c>
      <c r="J238" s="9">
        <f>IF(Occurrence!J238&gt;0,_xlfn.GAMMA.INV(I238,$B$6,$B$7),0)</f>
        <v/>
      </c>
      <c r="K238" s="24">
        <f>IF(Occurrence!K238&gt;0,_xlfn.GAMMA.DIST(Occurrence!K238,$C$6,$C$7,TRUE),0)</f>
        <v/>
      </c>
      <c r="L238" s="9">
        <f>IF(Occurrence!K238&gt;0,_xlfn.GAMMA.INV(K238,$B$6,$B$7),0)</f>
        <v/>
      </c>
      <c r="M238" s="24">
        <f>_xlfn.NORM.DIST(Data!X238,$C$9,$C$10,TRUE)</f>
        <v/>
      </c>
      <c r="N238" s="9">
        <f>_xlfn.NORM.INV(M238,$B$9,$B$10)</f>
        <v/>
      </c>
      <c r="O238" s="24">
        <f>_xlfn.NORM.DIST(Data!Y238,$C$9,$C$10,TRUE)</f>
        <v/>
      </c>
      <c r="P238" s="9">
        <f>_xlfn.NORM.INV(O238,$B$9,$B$10)</f>
        <v/>
      </c>
    </row>
    <row r="239">
      <c r="H239" s="14">
        <f>Data!A239</f>
        <v/>
      </c>
      <c r="I239" s="24">
        <f>IF(Occurrence!J239&gt;0,_xlfn.GAMMA.DIST(Occurrence!J239,$C$6,$C$7,TRUE),0)</f>
        <v/>
      </c>
      <c r="J239" s="9">
        <f>IF(Occurrence!J239&gt;0,_xlfn.GAMMA.INV(I239,$B$6,$B$7),0)</f>
        <v/>
      </c>
      <c r="K239" s="24">
        <f>IF(Occurrence!K239&gt;0,_xlfn.GAMMA.DIST(Occurrence!K239,$C$6,$C$7,TRUE),0)</f>
        <v/>
      </c>
      <c r="L239" s="9">
        <f>IF(Occurrence!K239&gt;0,_xlfn.GAMMA.INV(K239,$B$6,$B$7),0)</f>
        <v/>
      </c>
      <c r="M239" s="24">
        <f>_xlfn.NORM.DIST(Data!X239,$C$9,$C$10,TRUE)</f>
        <v/>
      </c>
      <c r="N239" s="9">
        <f>_xlfn.NORM.INV(M239,$B$9,$B$10)</f>
        <v/>
      </c>
      <c r="O239" s="24">
        <f>_xlfn.NORM.DIST(Data!Y239,$C$9,$C$10,TRUE)</f>
        <v/>
      </c>
      <c r="P239" s="9">
        <f>_xlfn.NORM.INV(O239,$B$9,$B$10)</f>
        <v/>
      </c>
    </row>
    <row r="240">
      <c r="H240" s="14">
        <f>Data!A240</f>
        <v/>
      </c>
      <c r="I240" s="24">
        <f>IF(Occurrence!J240&gt;0,_xlfn.GAMMA.DIST(Occurrence!J240,$C$6,$C$7,TRUE),0)</f>
        <v/>
      </c>
      <c r="J240" s="9">
        <f>IF(Occurrence!J240&gt;0,_xlfn.GAMMA.INV(I240,$B$6,$B$7),0)</f>
        <v/>
      </c>
      <c r="K240" s="24">
        <f>IF(Occurrence!K240&gt;0,_xlfn.GAMMA.DIST(Occurrence!K240,$C$6,$C$7,TRUE),0)</f>
        <v/>
      </c>
      <c r="L240" s="9">
        <f>IF(Occurrence!K240&gt;0,_xlfn.GAMMA.INV(K240,$B$6,$B$7),0)</f>
        <v/>
      </c>
      <c r="M240" s="24">
        <f>_xlfn.NORM.DIST(Data!X240,$C$9,$C$10,TRUE)</f>
        <v/>
      </c>
      <c r="N240" s="9">
        <f>_xlfn.NORM.INV(M240,$B$9,$B$10)</f>
        <v/>
      </c>
      <c r="O240" s="24">
        <f>_xlfn.NORM.DIST(Data!Y240,$C$9,$C$10,TRUE)</f>
        <v/>
      </c>
      <c r="P240" s="9">
        <f>_xlfn.NORM.INV(O240,$B$9,$B$10)</f>
        <v/>
      </c>
    </row>
    <row r="241">
      <c r="H241" s="14">
        <f>Data!A241</f>
        <v/>
      </c>
      <c r="I241" s="24">
        <f>IF(Occurrence!J241&gt;0,_xlfn.GAMMA.DIST(Occurrence!J241,$C$6,$C$7,TRUE),0)</f>
        <v/>
      </c>
      <c r="J241" s="9">
        <f>IF(Occurrence!J241&gt;0,_xlfn.GAMMA.INV(I241,$B$6,$B$7),0)</f>
        <v/>
      </c>
      <c r="K241" s="24">
        <f>IF(Occurrence!K241&gt;0,_xlfn.GAMMA.DIST(Occurrence!K241,$C$6,$C$7,TRUE),0)</f>
        <v/>
      </c>
      <c r="L241" s="9">
        <f>IF(Occurrence!K241&gt;0,_xlfn.GAMMA.INV(K241,$B$6,$B$7),0)</f>
        <v/>
      </c>
      <c r="M241" s="24">
        <f>_xlfn.NORM.DIST(Data!X241,$C$9,$C$10,TRUE)</f>
        <v/>
      </c>
      <c r="N241" s="9">
        <f>_xlfn.NORM.INV(M241,$B$9,$B$10)</f>
        <v/>
      </c>
      <c r="O241" s="24">
        <f>_xlfn.NORM.DIST(Data!Y241,$C$9,$C$10,TRUE)</f>
        <v/>
      </c>
      <c r="P241" s="9">
        <f>_xlfn.NORM.INV(O241,$B$9,$B$10)</f>
        <v/>
      </c>
    </row>
    <row r="242">
      <c r="H242" s="14">
        <f>Data!A242</f>
        <v/>
      </c>
      <c r="I242" s="24">
        <f>IF(Occurrence!J242&gt;0,_xlfn.GAMMA.DIST(Occurrence!J242,$C$6,$C$7,TRUE),0)</f>
        <v/>
      </c>
      <c r="J242" s="9">
        <f>IF(Occurrence!J242&gt;0,_xlfn.GAMMA.INV(I242,$B$6,$B$7),0)</f>
        <v/>
      </c>
      <c r="K242" s="24">
        <f>IF(Occurrence!K242&gt;0,_xlfn.GAMMA.DIST(Occurrence!K242,$C$6,$C$7,TRUE),0)</f>
        <v/>
      </c>
      <c r="L242" s="9">
        <f>IF(Occurrence!K242&gt;0,_xlfn.GAMMA.INV(K242,$B$6,$B$7),0)</f>
        <v/>
      </c>
      <c r="M242" s="24">
        <f>_xlfn.NORM.DIST(Data!X242,$C$9,$C$10,TRUE)</f>
        <v/>
      </c>
      <c r="N242" s="9">
        <f>_xlfn.NORM.INV(M242,$B$9,$B$10)</f>
        <v/>
      </c>
      <c r="O242" s="24">
        <f>_xlfn.NORM.DIST(Data!Y242,$C$9,$C$10,TRUE)</f>
        <v/>
      </c>
      <c r="P242" s="9">
        <f>_xlfn.NORM.INV(O242,$B$9,$B$10)</f>
        <v/>
      </c>
    </row>
    <row r="243">
      <c r="H243" s="14">
        <f>Data!A243</f>
        <v/>
      </c>
      <c r="I243" s="24">
        <f>IF(Occurrence!J243&gt;0,_xlfn.GAMMA.DIST(Occurrence!J243,$C$6,$C$7,TRUE),0)</f>
        <v/>
      </c>
      <c r="J243" s="9">
        <f>IF(Occurrence!J243&gt;0,_xlfn.GAMMA.INV(I243,$B$6,$B$7),0)</f>
        <v/>
      </c>
      <c r="K243" s="24">
        <f>IF(Occurrence!K243&gt;0,_xlfn.GAMMA.DIST(Occurrence!K243,$C$6,$C$7,TRUE),0)</f>
        <v/>
      </c>
      <c r="L243" s="9">
        <f>IF(Occurrence!K243&gt;0,_xlfn.GAMMA.INV(K243,$B$6,$B$7),0)</f>
        <v/>
      </c>
      <c r="M243" s="24">
        <f>_xlfn.NORM.DIST(Data!X243,$C$9,$C$10,TRUE)</f>
        <v/>
      </c>
      <c r="N243" s="9">
        <f>_xlfn.NORM.INV(M243,$B$9,$B$10)</f>
        <v/>
      </c>
      <c r="O243" s="24">
        <f>_xlfn.NORM.DIST(Data!Y243,$C$9,$C$10,TRUE)</f>
        <v/>
      </c>
      <c r="P243" s="9">
        <f>_xlfn.NORM.INV(O243,$B$9,$B$10)</f>
        <v/>
      </c>
    </row>
    <row r="244">
      <c r="H244" s="14">
        <f>Data!A244</f>
        <v/>
      </c>
      <c r="I244" s="24">
        <f>IF(Occurrence!J244&gt;0,_xlfn.GAMMA.DIST(Occurrence!J244,$C$6,$C$7,TRUE),0)</f>
        <v/>
      </c>
      <c r="J244" s="9">
        <f>IF(Occurrence!J244&gt;0,_xlfn.GAMMA.INV(I244,$B$6,$B$7),0)</f>
        <v/>
      </c>
      <c r="K244" s="24">
        <f>IF(Occurrence!K244&gt;0,_xlfn.GAMMA.DIST(Occurrence!K244,$C$6,$C$7,TRUE),0)</f>
        <v/>
      </c>
      <c r="L244" s="9">
        <f>IF(Occurrence!K244&gt;0,_xlfn.GAMMA.INV(K244,$B$6,$B$7),0)</f>
        <v/>
      </c>
      <c r="M244" s="24">
        <f>_xlfn.NORM.DIST(Data!X244,$C$9,$C$10,TRUE)</f>
        <v/>
      </c>
      <c r="N244" s="9">
        <f>_xlfn.NORM.INV(M244,$B$9,$B$10)</f>
        <v/>
      </c>
      <c r="O244" s="24">
        <f>_xlfn.NORM.DIST(Data!Y244,$C$9,$C$10,TRUE)</f>
        <v/>
      </c>
      <c r="P244" s="9">
        <f>_xlfn.NORM.INV(O244,$B$9,$B$10)</f>
        <v/>
      </c>
    </row>
    <row r="245">
      <c r="H245" s="14">
        <f>Data!A245</f>
        <v/>
      </c>
      <c r="I245" s="24">
        <f>IF(Occurrence!J245&gt;0,_xlfn.GAMMA.DIST(Occurrence!J245,$C$6,$C$7,TRUE),0)</f>
        <v/>
      </c>
      <c r="J245" s="9">
        <f>IF(Occurrence!J245&gt;0,_xlfn.GAMMA.INV(I245,$B$6,$B$7),0)</f>
        <v/>
      </c>
      <c r="K245" s="24">
        <f>IF(Occurrence!K245&gt;0,_xlfn.GAMMA.DIST(Occurrence!K245,$C$6,$C$7,TRUE),0)</f>
        <v/>
      </c>
      <c r="L245" s="9">
        <f>IF(Occurrence!K245&gt;0,_xlfn.GAMMA.INV(K245,$B$6,$B$7),0)</f>
        <v/>
      </c>
      <c r="M245" s="24">
        <f>_xlfn.NORM.DIST(Data!X245,$C$9,$C$10,TRUE)</f>
        <v/>
      </c>
      <c r="N245" s="9">
        <f>_xlfn.NORM.INV(M245,$B$9,$B$10)</f>
        <v/>
      </c>
      <c r="O245" s="24">
        <f>_xlfn.NORM.DIST(Data!Y245,$C$9,$C$10,TRUE)</f>
        <v/>
      </c>
      <c r="P245" s="9">
        <f>_xlfn.NORM.INV(O245,$B$9,$B$10)</f>
        <v/>
      </c>
    </row>
    <row r="246">
      <c r="H246" s="14">
        <f>Data!A246</f>
        <v/>
      </c>
      <c r="I246" s="24">
        <f>IF(Occurrence!J246&gt;0,_xlfn.GAMMA.DIST(Occurrence!J246,$C$6,$C$7,TRUE),0)</f>
        <v/>
      </c>
      <c r="J246" s="9">
        <f>IF(Occurrence!J246&gt;0,_xlfn.GAMMA.INV(I246,$B$6,$B$7),0)</f>
        <v/>
      </c>
      <c r="K246" s="24">
        <f>IF(Occurrence!K246&gt;0,_xlfn.GAMMA.DIST(Occurrence!K246,$C$6,$C$7,TRUE),0)</f>
        <v/>
      </c>
      <c r="L246" s="9">
        <f>IF(Occurrence!K246&gt;0,_xlfn.GAMMA.INV(K246,$B$6,$B$7),0)</f>
        <v/>
      </c>
      <c r="M246" s="24">
        <f>_xlfn.NORM.DIST(Data!X246,$C$9,$C$10,TRUE)</f>
        <v/>
      </c>
      <c r="N246" s="9">
        <f>_xlfn.NORM.INV(M246,$B$9,$B$10)</f>
        <v/>
      </c>
      <c r="O246" s="24">
        <f>_xlfn.NORM.DIST(Data!Y246,$C$9,$C$10,TRUE)</f>
        <v/>
      </c>
      <c r="P246" s="9">
        <f>_xlfn.NORM.INV(O246,$B$9,$B$10)</f>
        <v/>
      </c>
    </row>
    <row r="247">
      <c r="H247" s="14">
        <f>Data!A247</f>
        <v/>
      </c>
      <c r="I247" s="24">
        <f>IF(Occurrence!J247&gt;0,_xlfn.GAMMA.DIST(Occurrence!J247,$C$6,$C$7,TRUE),0)</f>
        <v/>
      </c>
      <c r="J247" s="9">
        <f>IF(Occurrence!J247&gt;0,_xlfn.GAMMA.INV(I247,$B$6,$B$7),0)</f>
        <v/>
      </c>
      <c r="K247" s="24">
        <f>IF(Occurrence!K247&gt;0,_xlfn.GAMMA.DIST(Occurrence!K247,$C$6,$C$7,TRUE),0)</f>
        <v/>
      </c>
      <c r="L247" s="9">
        <f>IF(Occurrence!K247&gt;0,_xlfn.GAMMA.INV(K247,$B$6,$B$7),0)</f>
        <v/>
      </c>
      <c r="M247" s="24">
        <f>_xlfn.NORM.DIST(Data!X247,$C$9,$C$10,TRUE)</f>
        <v/>
      </c>
      <c r="N247" s="9">
        <f>_xlfn.NORM.INV(M247,$B$9,$B$10)</f>
        <v/>
      </c>
      <c r="O247" s="24">
        <f>_xlfn.NORM.DIST(Data!Y247,$C$9,$C$10,TRUE)</f>
        <v/>
      </c>
      <c r="P247" s="9">
        <f>_xlfn.NORM.INV(O247,$B$9,$B$10)</f>
        <v/>
      </c>
    </row>
    <row r="248">
      <c r="H248" s="14">
        <f>Data!A248</f>
        <v/>
      </c>
      <c r="I248" s="24">
        <f>IF(Occurrence!J248&gt;0,_xlfn.GAMMA.DIST(Occurrence!J248,$C$6,$C$7,TRUE),0)</f>
        <v/>
      </c>
      <c r="J248" s="9">
        <f>IF(Occurrence!J248&gt;0,_xlfn.GAMMA.INV(I248,$B$6,$B$7),0)</f>
        <v/>
      </c>
      <c r="K248" s="24">
        <f>IF(Occurrence!K248&gt;0,_xlfn.GAMMA.DIST(Occurrence!K248,$C$6,$C$7,TRUE),0)</f>
        <v/>
      </c>
      <c r="L248" s="9">
        <f>IF(Occurrence!K248&gt;0,_xlfn.GAMMA.INV(K248,$B$6,$B$7),0)</f>
        <v/>
      </c>
      <c r="M248" s="24">
        <f>_xlfn.NORM.DIST(Data!X248,$C$9,$C$10,TRUE)</f>
        <v/>
      </c>
      <c r="N248" s="9">
        <f>_xlfn.NORM.INV(M248,$B$9,$B$10)</f>
        <v/>
      </c>
      <c r="O248" s="24">
        <f>_xlfn.NORM.DIST(Data!Y248,$C$9,$C$10,TRUE)</f>
        <v/>
      </c>
      <c r="P248" s="9">
        <f>_xlfn.NORM.INV(O248,$B$9,$B$10)</f>
        <v/>
      </c>
    </row>
    <row r="249">
      <c r="H249" s="14">
        <f>Data!A249</f>
        <v/>
      </c>
      <c r="I249" s="24">
        <f>IF(Occurrence!J249&gt;0,_xlfn.GAMMA.DIST(Occurrence!J249,$C$6,$C$7,TRUE),0)</f>
        <v/>
      </c>
      <c r="J249" s="9">
        <f>IF(Occurrence!J249&gt;0,_xlfn.GAMMA.INV(I249,$B$6,$B$7),0)</f>
        <v/>
      </c>
      <c r="K249" s="24">
        <f>IF(Occurrence!K249&gt;0,_xlfn.GAMMA.DIST(Occurrence!K249,$C$6,$C$7,TRUE),0)</f>
        <v/>
      </c>
      <c r="L249" s="9">
        <f>IF(Occurrence!K249&gt;0,_xlfn.GAMMA.INV(K249,$B$6,$B$7),0)</f>
        <v/>
      </c>
      <c r="M249" s="24">
        <f>_xlfn.NORM.DIST(Data!X249,$C$9,$C$10,TRUE)</f>
        <v/>
      </c>
      <c r="N249" s="9">
        <f>_xlfn.NORM.INV(M249,$B$9,$B$10)</f>
        <v/>
      </c>
      <c r="O249" s="24">
        <f>_xlfn.NORM.DIST(Data!Y249,$C$9,$C$10,TRUE)</f>
        <v/>
      </c>
      <c r="P249" s="9">
        <f>_xlfn.NORM.INV(O249,$B$9,$B$10)</f>
        <v/>
      </c>
    </row>
    <row r="250">
      <c r="H250" s="14">
        <f>Data!A250</f>
        <v/>
      </c>
      <c r="I250" s="24">
        <f>IF(Occurrence!J250&gt;0,_xlfn.GAMMA.DIST(Occurrence!J250,$C$6,$C$7,TRUE),0)</f>
        <v/>
      </c>
      <c r="J250" s="9">
        <f>IF(Occurrence!J250&gt;0,_xlfn.GAMMA.INV(I250,$B$6,$B$7),0)</f>
        <v/>
      </c>
      <c r="K250" s="24">
        <f>IF(Occurrence!K250&gt;0,_xlfn.GAMMA.DIST(Occurrence!K250,$C$6,$C$7,TRUE),0)</f>
        <v/>
      </c>
      <c r="L250" s="9">
        <f>IF(Occurrence!K250&gt;0,_xlfn.GAMMA.INV(K250,$B$6,$B$7),0)</f>
        <v/>
      </c>
      <c r="M250" s="24">
        <f>_xlfn.NORM.DIST(Data!X250,$C$9,$C$10,TRUE)</f>
        <v/>
      </c>
      <c r="N250" s="9">
        <f>_xlfn.NORM.INV(M250,$B$9,$B$10)</f>
        <v/>
      </c>
      <c r="O250" s="24">
        <f>_xlfn.NORM.DIST(Data!Y250,$C$9,$C$10,TRUE)</f>
        <v/>
      </c>
      <c r="P250" s="9">
        <f>_xlfn.NORM.INV(O250,$B$9,$B$10)</f>
        <v/>
      </c>
    </row>
    <row r="251">
      <c r="H251" s="14">
        <f>Data!A251</f>
        <v/>
      </c>
      <c r="I251" s="24">
        <f>IF(Occurrence!J251&gt;0,_xlfn.GAMMA.DIST(Occurrence!J251,$C$6,$C$7,TRUE),0)</f>
        <v/>
      </c>
      <c r="J251" s="9">
        <f>IF(Occurrence!J251&gt;0,_xlfn.GAMMA.INV(I251,$B$6,$B$7),0)</f>
        <v/>
      </c>
      <c r="K251" s="24">
        <f>IF(Occurrence!K251&gt;0,_xlfn.GAMMA.DIST(Occurrence!K251,$C$6,$C$7,TRUE),0)</f>
        <v/>
      </c>
      <c r="L251" s="9">
        <f>IF(Occurrence!K251&gt;0,_xlfn.GAMMA.INV(K251,$B$6,$B$7),0)</f>
        <v/>
      </c>
      <c r="M251" s="24">
        <f>_xlfn.NORM.DIST(Data!X251,$C$9,$C$10,TRUE)</f>
        <v/>
      </c>
      <c r="N251" s="9">
        <f>_xlfn.NORM.INV(M251,$B$9,$B$10)</f>
        <v/>
      </c>
      <c r="O251" s="24">
        <f>_xlfn.NORM.DIST(Data!Y251,$C$9,$C$10,TRUE)</f>
        <v/>
      </c>
      <c r="P251" s="9">
        <f>_xlfn.NORM.INV(O251,$B$9,$B$10)</f>
        <v/>
      </c>
    </row>
    <row r="252">
      <c r="H252" s="14">
        <f>Data!A252</f>
        <v/>
      </c>
      <c r="I252" s="24">
        <f>IF(Occurrence!J252&gt;0,_xlfn.GAMMA.DIST(Occurrence!J252,$C$6,$C$7,TRUE),0)</f>
        <v/>
      </c>
      <c r="J252" s="9">
        <f>IF(Occurrence!J252&gt;0,_xlfn.GAMMA.INV(I252,$B$6,$B$7),0)</f>
        <v/>
      </c>
      <c r="K252" s="24">
        <f>IF(Occurrence!K252&gt;0,_xlfn.GAMMA.DIST(Occurrence!K252,$C$6,$C$7,TRUE),0)</f>
        <v/>
      </c>
      <c r="L252" s="9">
        <f>IF(Occurrence!K252&gt;0,_xlfn.GAMMA.INV(K252,$B$6,$B$7),0)</f>
        <v/>
      </c>
      <c r="M252" s="24">
        <f>_xlfn.NORM.DIST(Data!X252,$C$9,$C$10,TRUE)</f>
        <v/>
      </c>
      <c r="N252" s="9">
        <f>_xlfn.NORM.INV(M252,$B$9,$B$10)</f>
        <v/>
      </c>
      <c r="O252" s="24">
        <f>_xlfn.NORM.DIST(Data!Y252,$C$9,$C$10,TRUE)</f>
        <v/>
      </c>
      <c r="P252" s="9">
        <f>_xlfn.NORM.INV(O252,$B$9,$B$10)</f>
        <v/>
      </c>
    </row>
    <row r="253">
      <c r="H253" s="14">
        <f>Data!A253</f>
        <v/>
      </c>
      <c r="I253" s="24">
        <f>IF(Occurrence!J253&gt;0,_xlfn.GAMMA.DIST(Occurrence!J253,$C$6,$C$7,TRUE),0)</f>
        <v/>
      </c>
      <c r="J253" s="9">
        <f>IF(Occurrence!J253&gt;0,_xlfn.GAMMA.INV(I253,$B$6,$B$7),0)</f>
        <v/>
      </c>
      <c r="K253" s="24">
        <f>IF(Occurrence!K253&gt;0,_xlfn.GAMMA.DIST(Occurrence!K253,$C$6,$C$7,TRUE),0)</f>
        <v/>
      </c>
      <c r="L253" s="9">
        <f>IF(Occurrence!K253&gt;0,_xlfn.GAMMA.INV(K253,$B$6,$B$7),0)</f>
        <v/>
      </c>
      <c r="M253" s="24">
        <f>_xlfn.NORM.DIST(Data!X253,$C$9,$C$10,TRUE)</f>
        <v/>
      </c>
      <c r="N253" s="9">
        <f>_xlfn.NORM.INV(M253,$B$9,$B$10)</f>
        <v/>
      </c>
      <c r="O253" s="24">
        <f>_xlfn.NORM.DIST(Data!Y253,$C$9,$C$10,TRUE)</f>
        <v/>
      </c>
      <c r="P253" s="9">
        <f>_xlfn.NORM.INV(O253,$B$9,$B$10)</f>
        <v/>
      </c>
    </row>
    <row r="254">
      <c r="H254" s="14">
        <f>Data!A254</f>
        <v/>
      </c>
      <c r="I254" s="24">
        <f>IF(Occurrence!J254&gt;0,_xlfn.GAMMA.DIST(Occurrence!J254,$C$6,$C$7,TRUE),0)</f>
        <v/>
      </c>
      <c r="J254" s="9">
        <f>IF(Occurrence!J254&gt;0,_xlfn.GAMMA.INV(I254,$B$6,$B$7),0)</f>
        <v/>
      </c>
      <c r="K254" s="24">
        <f>IF(Occurrence!K254&gt;0,_xlfn.GAMMA.DIST(Occurrence!K254,$C$6,$C$7,TRUE),0)</f>
        <v/>
      </c>
      <c r="L254" s="9">
        <f>IF(Occurrence!K254&gt;0,_xlfn.GAMMA.INV(K254,$B$6,$B$7),0)</f>
        <v/>
      </c>
      <c r="M254" s="24">
        <f>_xlfn.NORM.DIST(Data!X254,$C$9,$C$10,TRUE)</f>
        <v/>
      </c>
      <c r="N254" s="9">
        <f>_xlfn.NORM.INV(M254,$B$9,$B$10)</f>
        <v/>
      </c>
      <c r="O254" s="24">
        <f>_xlfn.NORM.DIST(Data!Y254,$C$9,$C$10,TRUE)</f>
        <v/>
      </c>
      <c r="P254" s="9">
        <f>_xlfn.NORM.INV(O254,$B$9,$B$10)</f>
        <v/>
      </c>
    </row>
    <row r="255">
      <c r="H255" s="14">
        <f>Data!A255</f>
        <v/>
      </c>
      <c r="I255" s="24">
        <f>IF(Occurrence!J255&gt;0,_xlfn.GAMMA.DIST(Occurrence!J255,$C$6,$C$7,TRUE),0)</f>
        <v/>
      </c>
      <c r="J255" s="9">
        <f>IF(Occurrence!J255&gt;0,_xlfn.GAMMA.INV(I255,$B$6,$B$7),0)</f>
        <v/>
      </c>
      <c r="K255" s="24">
        <f>IF(Occurrence!K255&gt;0,_xlfn.GAMMA.DIST(Occurrence!K255,$C$6,$C$7,TRUE),0)</f>
        <v/>
      </c>
      <c r="L255" s="9">
        <f>IF(Occurrence!K255&gt;0,_xlfn.GAMMA.INV(K255,$B$6,$B$7),0)</f>
        <v/>
      </c>
      <c r="M255" s="24">
        <f>_xlfn.NORM.DIST(Data!X255,$C$9,$C$10,TRUE)</f>
        <v/>
      </c>
      <c r="N255" s="9">
        <f>_xlfn.NORM.INV(M255,$B$9,$B$10)</f>
        <v/>
      </c>
      <c r="O255" s="24">
        <f>_xlfn.NORM.DIST(Data!Y255,$C$9,$C$10,TRUE)</f>
        <v/>
      </c>
      <c r="P255" s="9">
        <f>_xlfn.NORM.INV(O255,$B$9,$B$10)</f>
        <v/>
      </c>
    </row>
    <row r="256">
      <c r="H256" s="14">
        <f>Data!A256</f>
        <v/>
      </c>
      <c r="I256" s="24">
        <f>IF(Occurrence!J256&gt;0,_xlfn.GAMMA.DIST(Occurrence!J256,$C$6,$C$7,TRUE),0)</f>
        <v/>
      </c>
      <c r="J256" s="9">
        <f>IF(Occurrence!J256&gt;0,_xlfn.GAMMA.INV(I256,$B$6,$B$7),0)</f>
        <v/>
      </c>
      <c r="K256" s="24">
        <f>IF(Occurrence!K256&gt;0,_xlfn.GAMMA.DIST(Occurrence!K256,$C$6,$C$7,TRUE),0)</f>
        <v/>
      </c>
      <c r="L256" s="9">
        <f>IF(Occurrence!K256&gt;0,_xlfn.GAMMA.INV(K256,$B$6,$B$7),0)</f>
        <v/>
      </c>
      <c r="M256" s="24">
        <f>_xlfn.NORM.DIST(Data!X256,$C$9,$C$10,TRUE)</f>
        <v/>
      </c>
      <c r="N256" s="9">
        <f>_xlfn.NORM.INV(M256,$B$9,$B$10)</f>
        <v/>
      </c>
      <c r="O256" s="24">
        <f>_xlfn.NORM.DIST(Data!Y256,$C$9,$C$10,TRUE)</f>
        <v/>
      </c>
      <c r="P256" s="9">
        <f>_xlfn.NORM.INV(O256,$B$9,$B$10)</f>
        <v/>
      </c>
    </row>
    <row r="257">
      <c r="H257" s="14">
        <f>Data!A257</f>
        <v/>
      </c>
      <c r="I257" s="24">
        <f>IF(Occurrence!J257&gt;0,_xlfn.GAMMA.DIST(Occurrence!J257,$C$6,$C$7,TRUE),0)</f>
        <v/>
      </c>
      <c r="J257" s="9">
        <f>IF(Occurrence!J257&gt;0,_xlfn.GAMMA.INV(I257,$B$6,$B$7),0)</f>
        <v/>
      </c>
      <c r="K257" s="24">
        <f>IF(Occurrence!K257&gt;0,_xlfn.GAMMA.DIST(Occurrence!K257,$C$6,$C$7,TRUE),0)</f>
        <v/>
      </c>
      <c r="L257" s="9">
        <f>IF(Occurrence!K257&gt;0,_xlfn.GAMMA.INV(K257,$B$6,$B$7),0)</f>
        <v/>
      </c>
      <c r="M257" s="24">
        <f>_xlfn.NORM.DIST(Data!X257,$C$9,$C$10,TRUE)</f>
        <v/>
      </c>
      <c r="N257" s="9">
        <f>_xlfn.NORM.INV(M257,$B$9,$B$10)</f>
        <v/>
      </c>
      <c r="O257" s="24">
        <f>_xlfn.NORM.DIST(Data!Y257,$C$9,$C$10,TRUE)</f>
        <v/>
      </c>
      <c r="P257" s="9">
        <f>_xlfn.NORM.INV(O257,$B$9,$B$10)</f>
        <v/>
      </c>
    </row>
    <row r="258">
      <c r="H258" s="14">
        <f>Data!A258</f>
        <v/>
      </c>
      <c r="I258" s="24">
        <f>IF(Occurrence!J258&gt;0,_xlfn.GAMMA.DIST(Occurrence!J258,$C$6,$C$7,TRUE),0)</f>
        <v/>
      </c>
      <c r="J258" s="9">
        <f>IF(Occurrence!J258&gt;0,_xlfn.GAMMA.INV(I258,$B$6,$B$7),0)</f>
        <v/>
      </c>
      <c r="K258" s="24">
        <f>IF(Occurrence!K258&gt;0,_xlfn.GAMMA.DIST(Occurrence!K258,$C$6,$C$7,TRUE),0)</f>
        <v/>
      </c>
      <c r="L258" s="9">
        <f>IF(Occurrence!K258&gt;0,_xlfn.GAMMA.INV(K258,$B$6,$B$7),0)</f>
        <v/>
      </c>
      <c r="M258" s="24">
        <f>_xlfn.NORM.DIST(Data!X258,$C$9,$C$10,TRUE)</f>
        <v/>
      </c>
      <c r="N258" s="9">
        <f>_xlfn.NORM.INV(M258,$B$9,$B$10)</f>
        <v/>
      </c>
      <c r="O258" s="24">
        <f>_xlfn.NORM.DIST(Data!Y258,$C$9,$C$10,TRUE)</f>
        <v/>
      </c>
      <c r="P258" s="9">
        <f>_xlfn.NORM.INV(O258,$B$9,$B$10)</f>
        <v/>
      </c>
    </row>
    <row r="259">
      <c r="H259" s="14">
        <f>Data!A259</f>
        <v/>
      </c>
      <c r="I259" s="24">
        <f>IF(Occurrence!J259&gt;0,_xlfn.GAMMA.DIST(Occurrence!J259,$C$6,$C$7,TRUE),0)</f>
        <v/>
      </c>
      <c r="J259" s="9">
        <f>IF(Occurrence!J259&gt;0,_xlfn.GAMMA.INV(I259,$B$6,$B$7),0)</f>
        <v/>
      </c>
      <c r="K259" s="24">
        <f>IF(Occurrence!K259&gt;0,_xlfn.GAMMA.DIST(Occurrence!K259,$C$6,$C$7,TRUE),0)</f>
        <v/>
      </c>
      <c r="L259" s="9">
        <f>IF(Occurrence!K259&gt;0,_xlfn.GAMMA.INV(K259,$B$6,$B$7),0)</f>
        <v/>
      </c>
      <c r="M259" s="24">
        <f>_xlfn.NORM.DIST(Data!X259,$C$9,$C$10,TRUE)</f>
        <v/>
      </c>
      <c r="N259" s="9">
        <f>_xlfn.NORM.INV(M259,$B$9,$B$10)</f>
        <v/>
      </c>
      <c r="O259" s="24">
        <f>_xlfn.NORM.DIST(Data!Y259,$C$9,$C$10,TRUE)</f>
        <v/>
      </c>
      <c r="P259" s="9">
        <f>_xlfn.NORM.INV(O259,$B$9,$B$10)</f>
        <v/>
      </c>
    </row>
    <row r="260">
      <c r="H260" s="14">
        <f>Data!A260</f>
        <v/>
      </c>
      <c r="I260" s="24">
        <f>IF(Occurrence!J260&gt;0,_xlfn.GAMMA.DIST(Occurrence!J260,$C$6,$C$7,TRUE),0)</f>
        <v/>
      </c>
      <c r="J260" s="9">
        <f>IF(Occurrence!J260&gt;0,_xlfn.GAMMA.INV(I260,$B$6,$B$7),0)</f>
        <v/>
      </c>
      <c r="K260" s="24">
        <f>IF(Occurrence!K260&gt;0,_xlfn.GAMMA.DIST(Occurrence!K260,$C$6,$C$7,TRUE),0)</f>
        <v/>
      </c>
      <c r="L260" s="9">
        <f>IF(Occurrence!K260&gt;0,_xlfn.GAMMA.INV(K260,$B$6,$B$7),0)</f>
        <v/>
      </c>
      <c r="M260" s="24">
        <f>_xlfn.NORM.DIST(Data!X260,$C$9,$C$10,TRUE)</f>
        <v/>
      </c>
      <c r="N260" s="9">
        <f>_xlfn.NORM.INV(M260,$B$9,$B$10)</f>
        <v/>
      </c>
      <c r="O260" s="24">
        <f>_xlfn.NORM.DIST(Data!Y260,$C$9,$C$10,TRUE)</f>
        <v/>
      </c>
      <c r="P260" s="9">
        <f>_xlfn.NORM.INV(O260,$B$9,$B$10)</f>
        <v/>
      </c>
    </row>
    <row r="261">
      <c r="H261" s="14">
        <f>Data!A261</f>
        <v/>
      </c>
      <c r="I261" s="24">
        <f>IF(Occurrence!J261&gt;0,_xlfn.GAMMA.DIST(Occurrence!J261,$C$6,$C$7,TRUE),0)</f>
        <v/>
      </c>
      <c r="J261" s="9">
        <f>IF(Occurrence!J261&gt;0,_xlfn.GAMMA.INV(I261,$B$6,$B$7),0)</f>
        <v/>
      </c>
      <c r="K261" s="24">
        <f>IF(Occurrence!K261&gt;0,_xlfn.GAMMA.DIST(Occurrence!K261,$C$6,$C$7,TRUE),0)</f>
        <v/>
      </c>
      <c r="L261" s="9">
        <f>IF(Occurrence!K261&gt;0,_xlfn.GAMMA.INV(K261,$B$6,$B$7),0)</f>
        <v/>
      </c>
      <c r="M261" s="24">
        <f>_xlfn.NORM.DIST(Data!X261,$C$9,$C$10,TRUE)</f>
        <v/>
      </c>
      <c r="N261" s="9">
        <f>_xlfn.NORM.INV(M261,$B$9,$B$10)</f>
        <v/>
      </c>
      <c r="O261" s="24">
        <f>_xlfn.NORM.DIST(Data!Y261,$C$9,$C$10,TRUE)</f>
        <v/>
      </c>
      <c r="P261" s="9">
        <f>_xlfn.NORM.INV(O261,$B$9,$B$10)</f>
        <v/>
      </c>
    </row>
    <row r="262">
      <c r="H262" s="14">
        <f>Data!A262</f>
        <v/>
      </c>
      <c r="I262" s="24">
        <f>IF(Occurrence!J262&gt;0,_xlfn.GAMMA.DIST(Occurrence!J262,$C$6,$C$7,TRUE),0)</f>
        <v/>
      </c>
      <c r="J262" s="9">
        <f>IF(Occurrence!J262&gt;0,_xlfn.GAMMA.INV(I262,$B$6,$B$7),0)</f>
        <v/>
      </c>
      <c r="K262" s="24">
        <f>IF(Occurrence!K262&gt;0,_xlfn.GAMMA.DIST(Occurrence!K262,$C$6,$C$7,TRUE),0)</f>
        <v/>
      </c>
      <c r="L262" s="9">
        <f>IF(Occurrence!K262&gt;0,_xlfn.GAMMA.INV(K262,$B$6,$B$7),0)</f>
        <v/>
      </c>
      <c r="M262" s="24">
        <f>_xlfn.NORM.DIST(Data!X262,$C$9,$C$10,TRUE)</f>
        <v/>
      </c>
      <c r="N262" s="9">
        <f>_xlfn.NORM.INV(M262,$B$9,$B$10)</f>
        <v/>
      </c>
      <c r="O262" s="24">
        <f>_xlfn.NORM.DIST(Data!Y262,$C$9,$C$10,TRUE)</f>
        <v/>
      </c>
      <c r="P262" s="9">
        <f>_xlfn.NORM.INV(O262,$B$9,$B$10)</f>
        <v/>
      </c>
    </row>
    <row r="263">
      <c r="H263" s="14">
        <f>Data!A263</f>
        <v/>
      </c>
      <c r="I263" s="24">
        <f>IF(Occurrence!J263&gt;0,_xlfn.GAMMA.DIST(Occurrence!J263,$C$6,$C$7,TRUE),0)</f>
        <v/>
      </c>
      <c r="J263" s="9">
        <f>IF(Occurrence!J263&gt;0,_xlfn.GAMMA.INV(I263,$B$6,$B$7),0)</f>
        <v/>
      </c>
      <c r="K263" s="24">
        <f>IF(Occurrence!K263&gt;0,_xlfn.GAMMA.DIST(Occurrence!K263,$C$6,$C$7,TRUE),0)</f>
        <v/>
      </c>
      <c r="L263" s="9">
        <f>IF(Occurrence!K263&gt;0,_xlfn.GAMMA.INV(K263,$B$6,$B$7),0)</f>
        <v/>
      </c>
      <c r="M263" s="24">
        <f>_xlfn.NORM.DIST(Data!X263,$C$9,$C$10,TRUE)</f>
        <v/>
      </c>
      <c r="N263" s="9">
        <f>_xlfn.NORM.INV(M263,$B$9,$B$10)</f>
        <v/>
      </c>
      <c r="O263" s="24">
        <f>_xlfn.NORM.DIST(Data!Y263,$C$9,$C$10,TRUE)</f>
        <v/>
      </c>
      <c r="P263" s="9">
        <f>_xlfn.NORM.INV(O263,$B$9,$B$10)</f>
        <v/>
      </c>
    </row>
    <row r="264">
      <c r="H264" s="14">
        <f>Data!A264</f>
        <v/>
      </c>
      <c r="I264" s="24">
        <f>IF(Occurrence!J264&gt;0,_xlfn.GAMMA.DIST(Occurrence!J264,$C$6,$C$7,TRUE),0)</f>
        <v/>
      </c>
      <c r="J264" s="9">
        <f>IF(Occurrence!J264&gt;0,_xlfn.GAMMA.INV(I264,$B$6,$B$7),0)</f>
        <v/>
      </c>
      <c r="K264" s="24">
        <f>IF(Occurrence!K264&gt;0,_xlfn.GAMMA.DIST(Occurrence!K264,$C$6,$C$7,TRUE),0)</f>
        <v/>
      </c>
      <c r="L264" s="9">
        <f>IF(Occurrence!K264&gt;0,_xlfn.GAMMA.INV(K264,$B$6,$B$7),0)</f>
        <v/>
      </c>
      <c r="M264" s="24">
        <f>_xlfn.NORM.DIST(Data!X264,$C$9,$C$10,TRUE)</f>
        <v/>
      </c>
      <c r="N264" s="9">
        <f>_xlfn.NORM.INV(M264,$B$9,$B$10)</f>
        <v/>
      </c>
      <c r="O264" s="24">
        <f>_xlfn.NORM.DIST(Data!Y264,$C$9,$C$10,TRUE)</f>
        <v/>
      </c>
      <c r="P264" s="9">
        <f>_xlfn.NORM.INV(O264,$B$9,$B$10)</f>
        <v/>
      </c>
    </row>
    <row r="265">
      <c r="H265" s="14">
        <f>Data!A265</f>
        <v/>
      </c>
      <c r="I265" s="24">
        <f>IF(Occurrence!J265&gt;0,_xlfn.GAMMA.DIST(Occurrence!J265,$C$6,$C$7,TRUE),0)</f>
        <v/>
      </c>
      <c r="J265" s="9">
        <f>IF(Occurrence!J265&gt;0,_xlfn.GAMMA.INV(I265,$B$6,$B$7),0)</f>
        <v/>
      </c>
      <c r="K265" s="24">
        <f>IF(Occurrence!K265&gt;0,_xlfn.GAMMA.DIST(Occurrence!K265,$C$6,$C$7,TRUE),0)</f>
        <v/>
      </c>
      <c r="L265" s="9">
        <f>IF(Occurrence!K265&gt;0,_xlfn.GAMMA.INV(K265,$B$6,$B$7),0)</f>
        <v/>
      </c>
      <c r="M265" s="24">
        <f>_xlfn.NORM.DIST(Data!X265,$C$9,$C$10,TRUE)</f>
        <v/>
      </c>
      <c r="N265" s="9">
        <f>_xlfn.NORM.INV(M265,$B$9,$B$10)</f>
        <v/>
      </c>
      <c r="O265" s="24">
        <f>_xlfn.NORM.DIST(Data!Y265,$C$9,$C$10,TRUE)</f>
        <v/>
      </c>
      <c r="P265" s="9">
        <f>_xlfn.NORM.INV(O265,$B$9,$B$10)</f>
        <v/>
      </c>
    </row>
    <row r="266">
      <c r="H266" s="14">
        <f>Data!A266</f>
        <v/>
      </c>
      <c r="I266" s="24">
        <f>IF(Occurrence!J266&gt;0,_xlfn.GAMMA.DIST(Occurrence!J266,$C$6,$C$7,TRUE),0)</f>
        <v/>
      </c>
      <c r="J266" s="9">
        <f>IF(Occurrence!J266&gt;0,_xlfn.GAMMA.INV(I266,$B$6,$B$7),0)</f>
        <v/>
      </c>
      <c r="K266" s="24">
        <f>IF(Occurrence!K266&gt;0,_xlfn.GAMMA.DIST(Occurrence!K266,$C$6,$C$7,TRUE),0)</f>
        <v/>
      </c>
      <c r="L266" s="9">
        <f>IF(Occurrence!K266&gt;0,_xlfn.GAMMA.INV(K266,$B$6,$B$7),0)</f>
        <v/>
      </c>
      <c r="M266" s="24">
        <f>_xlfn.NORM.DIST(Data!X266,$C$9,$C$10,TRUE)</f>
        <v/>
      </c>
      <c r="N266" s="9">
        <f>_xlfn.NORM.INV(M266,$B$9,$B$10)</f>
        <v/>
      </c>
      <c r="O266" s="24">
        <f>_xlfn.NORM.DIST(Data!Y266,$C$9,$C$10,TRUE)</f>
        <v/>
      </c>
      <c r="P266" s="9">
        <f>_xlfn.NORM.INV(O266,$B$9,$B$10)</f>
        <v/>
      </c>
    </row>
    <row r="267">
      <c r="H267" s="14">
        <f>Data!A267</f>
        <v/>
      </c>
      <c r="I267" s="24">
        <f>IF(Occurrence!J267&gt;0,_xlfn.GAMMA.DIST(Occurrence!J267,$C$6,$C$7,TRUE),0)</f>
        <v/>
      </c>
      <c r="J267" s="9">
        <f>IF(Occurrence!J267&gt;0,_xlfn.GAMMA.INV(I267,$B$6,$B$7),0)</f>
        <v/>
      </c>
      <c r="K267" s="24">
        <f>IF(Occurrence!K267&gt;0,_xlfn.GAMMA.DIST(Occurrence!K267,$C$6,$C$7,TRUE),0)</f>
        <v/>
      </c>
      <c r="L267" s="9">
        <f>IF(Occurrence!K267&gt;0,_xlfn.GAMMA.INV(K267,$B$6,$B$7),0)</f>
        <v/>
      </c>
      <c r="M267" s="24">
        <f>_xlfn.NORM.DIST(Data!X267,$C$9,$C$10,TRUE)</f>
        <v/>
      </c>
      <c r="N267" s="9">
        <f>_xlfn.NORM.INV(M267,$B$9,$B$10)</f>
        <v/>
      </c>
      <c r="O267" s="24">
        <f>_xlfn.NORM.DIST(Data!Y267,$C$9,$C$10,TRUE)</f>
        <v/>
      </c>
      <c r="P267" s="9">
        <f>_xlfn.NORM.INV(O267,$B$9,$B$10)</f>
        <v/>
      </c>
    </row>
    <row r="268">
      <c r="H268" s="14">
        <f>Data!A268</f>
        <v/>
      </c>
      <c r="I268" s="24">
        <f>IF(Occurrence!J268&gt;0,_xlfn.GAMMA.DIST(Occurrence!J268,$C$6,$C$7,TRUE),0)</f>
        <v/>
      </c>
      <c r="J268" s="9">
        <f>IF(Occurrence!J268&gt;0,_xlfn.GAMMA.INV(I268,$B$6,$B$7),0)</f>
        <v/>
      </c>
      <c r="K268" s="24">
        <f>IF(Occurrence!K268&gt;0,_xlfn.GAMMA.DIST(Occurrence!K268,$C$6,$C$7,TRUE),0)</f>
        <v/>
      </c>
      <c r="L268" s="9">
        <f>IF(Occurrence!K268&gt;0,_xlfn.GAMMA.INV(K268,$B$6,$B$7),0)</f>
        <v/>
      </c>
      <c r="M268" s="24">
        <f>_xlfn.NORM.DIST(Data!X268,$C$9,$C$10,TRUE)</f>
        <v/>
      </c>
      <c r="N268" s="9">
        <f>_xlfn.NORM.INV(M268,$B$9,$B$10)</f>
        <v/>
      </c>
      <c r="O268" s="24">
        <f>_xlfn.NORM.DIST(Data!Y268,$C$9,$C$10,TRUE)</f>
        <v/>
      </c>
      <c r="P268" s="9">
        <f>_xlfn.NORM.INV(O268,$B$9,$B$10)</f>
        <v/>
      </c>
    </row>
    <row r="269">
      <c r="H269" s="14">
        <f>Data!A269</f>
        <v/>
      </c>
      <c r="I269" s="24">
        <f>IF(Occurrence!J269&gt;0,_xlfn.GAMMA.DIST(Occurrence!J269,$C$6,$C$7,TRUE),0)</f>
        <v/>
      </c>
      <c r="J269" s="9">
        <f>IF(Occurrence!J269&gt;0,_xlfn.GAMMA.INV(I269,$B$6,$B$7),0)</f>
        <v/>
      </c>
      <c r="K269" s="24">
        <f>IF(Occurrence!K269&gt;0,_xlfn.GAMMA.DIST(Occurrence!K269,$C$6,$C$7,TRUE),0)</f>
        <v/>
      </c>
      <c r="L269" s="9">
        <f>IF(Occurrence!K269&gt;0,_xlfn.GAMMA.INV(K269,$B$6,$B$7),0)</f>
        <v/>
      </c>
      <c r="M269" s="24">
        <f>_xlfn.NORM.DIST(Data!X269,$C$9,$C$10,TRUE)</f>
        <v/>
      </c>
      <c r="N269" s="9">
        <f>_xlfn.NORM.INV(M269,$B$9,$B$10)</f>
        <v/>
      </c>
      <c r="O269" s="24">
        <f>_xlfn.NORM.DIST(Data!Y269,$C$9,$C$10,TRUE)</f>
        <v/>
      </c>
      <c r="P269" s="9">
        <f>_xlfn.NORM.INV(O269,$B$9,$B$10)</f>
        <v/>
      </c>
    </row>
    <row r="270">
      <c r="H270" s="14">
        <f>Data!A270</f>
        <v/>
      </c>
      <c r="I270" s="24">
        <f>IF(Occurrence!J270&gt;0,_xlfn.GAMMA.DIST(Occurrence!J270,$C$6,$C$7,TRUE),0)</f>
        <v/>
      </c>
      <c r="J270" s="9">
        <f>IF(Occurrence!J270&gt;0,_xlfn.GAMMA.INV(I270,$B$6,$B$7),0)</f>
        <v/>
      </c>
      <c r="K270" s="24">
        <f>IF(Occurrence!K270&gt;0,_xlfn.GAMMA.DIST(Occurrence!K270,$C$6,$C$7,TRUE),0)</f>
        <v/>
      </c>
      <c r="L270" s="9">
        <f>IF(Occurrence!K270&gt;0,_xlfn.GAMMA.INV(K270,$B$6,$B$7),0)</f>
        <v/>
      </c>
      <c r="M270" s="24">
        <f>_xlfn.NORM.DIST(Data!X270,$C$9,$C$10,TRUE)</f>
        <v/>
      </c>
      <c r="N270" s="9">
        <f>_xlfn.NORM.INV(M270,$B$9,$B$10)</f>
        <v/>
      </c>
      <c r="O270" s="24">
        <f>_xlfn.NORM.DIST(Data!Y270,$C$9,$C$10,TRUE)</f>
        <v/>
      </c>
      <c r="P270" s="9">
        <f>_xlfn.NORM.INV(O270,$B$9,$B$10)</f>
        <v/>
      </c>
    </row>
    <row r="271">
      <c r="H271" s="14">
        <f>Data!A271</f>
        <v/>
      </c>
      <c r="I271" s="24">
        <f>IF(Occurrence!J271&gt;0,_xlfn.GAMMA.DIST(Occurrence!J271,$C$6,$C$7,TRUE),0)</f>
        <v/>
      </c>
      <c r="J271" s="9">
        <f>IF(Occurrence!J271&gt;0,_xlfn.GAMMA.INV(I271,$B$6,$B$7),0)</f>
        <v/>
      </c>
      <c r="K271" s="24">
        <f>IF(Occurrence!K271&gt;0,_xlfn.GAMMA.DIST(Occurrence!K271,$C$6,$C$7,TRUE),0)</f>
        <v/>
      </c>
      <c r="L271" s="9">
        <f>IF(Occurrence!K271&gt;0,_xlfn.GAMMA.INV(K271,$B$6,$B$7),0)</f>
        <v/>
      </c>
      <c r="M271" s="24">
        <f>_xlfn.NORM.DIST(Data!X271,$C$9,$C$10,TRUE)</f>
        <v/>
      </c>
      <c r="N271" s="9">
        <f>_xlfn.NORM.INV(M271,$B$9,$B$10)</f>
        <v/>
      </c>
      <c r="O271" s="24">
        <f>_xlfn.NORM.DIST(Data!Y271,$C$9,$C$10,TRUE)</f>
        <v/>
      </c>
      <c r="P271" s="9">
        <f>_xlfn.NORM.INV(O271,$B$9,$B$10)</f>
        <v/>
      </c>
    </row>
    <row r="272">
      <c r="H272" s="14">
        <f>Data!A272</f>
        <v/>
      </c>
      <c r="I272" s="24">
        <f>IF(Occurrence!J272&gt;0,_xlfn.GAMMA.DIST(Occurrence!J272,$C$6,$C$7,TRUE),0)</f>
        <v/>
      </c>
      <c r="J272" s="9">
        <f>IF(Occurrence!J272&gt;0,_xlfn.GAMMA.INV(I272,$B$6,$B$7),0)</f>
        <v/>
      </c>
      <c r="K272" s="24">
        <f>IF(Occurrence!K272&gt;0,_xlfn.GAMMA.DIST(Occurrence!K272,$C$6,$C$7,TRUE),0)</f>
        <v/>
      </c>
      <c r="L272" s="9">
        <f>IF(Occurrence!K272&gt;0,_xlfn.GAMMA.INV(K272,$B$6,$B$7),0)</f>
        <v/>
      </c>
      <c r="M272" s="24">
        <f>_xlfn.NORM.DIST(Data!X272,$C$9,$C$10,TRUE)</f>
        <v/>
      </c>
      <c r="N272" s="9">
        <f>_xlfn.NORM.INV(M272,$B$9,$B$10)</f>
        <v/>
      </c>
      <c r="O272" s="24">
        <f>_xlfn.NORM.DIST(Data!Y272,$C$9,$C$10,TRUE)</f>
        <v/>
      </c>
      <c r="P272" s="9">
        <f>_xlfn.NORM.INV(O272,$B$9,$B$10)</f>
        <v/>
      </c>
    </row>
    <row r="273">
      <c r="H273" s="14">
        <f>Data!A273</f>
        <v/>
      </c>
      <c r="I273" s="24">
        <f>IF(Occurrence!J273&gt;0,_xlfn.GAMMA.DIST(Occurrence!J273,$C$6,$C$7,TRUE),0)</f>
        <v/>
      </c>
      <c r="J273" s="9">
        <f>IF(Occurrence!J273&gt;0,_xlfn.GAMMA.INV(I273,$B$6,$B$7),0)</f>
        <v/>
      </c>
      <c r="K273" s="24">
        <f>IF(Occurrence!K273&gt;0,_xlfn.GAMMA.DIST(Occurrence!K273,$C$6,$C$7,TRUE),0)</f>
        <v/>
      </c>
      <c r="L273" s="9">
        <f>IF(Occurrence!K273&gt;0,_xlfn.GAMMA.INV(K273,$B$6,$B$7),0)</f>
        <v/>
      </c>
      <c r="M273" s="24">
        <f>_xlfn.NORM.DIST(Data!X273,$C$9,$C$10,TRUE)</f>
        <v/>
      </c>
      <c r="N273" s="9">
        <f>_xlfn.NORM.INV(M273,$B$9,$B$10)</f>
        <v/>
      </c>
      <c r="O273" s="24">
        <f>_xlfn.NORM.DIST(Data!Y273,$C$9,$C$10,TRUE)</f>
        <v/>
      </c>
      <c r="P273" s="9">
        <f>_xlfn.NORM.INV(O273,$B$9,$B$10)</f>
        <v/>
      </c>
    </row>
    <row r="274">
      <c r="H274" s="14">
        <f>Data!A274</f>
        <v/>
      </c>
      <c r="I274" s="24">
        <f>IF(Occurrence!J274&gt;0,_xlfn.GAMMA.DIST(Occurrence!J274,$C$6,$C$7,TRUE),0)</f>
        <v/>
      </c>
      <c r="J274" s="9">
        <f>IF(Occurrence!J274&gt;0,_xlfn.GAMMA.INV(I274,$B$6,$B$7),0)</f>
        <v/>
      </c>
      <c r="K274" s="24">
        <f>IF(Occurrence!K274&gt;0,_xlfn.GAMMA.DIST(Occurrence!K274,$C$6,$C$7,TRUE),0)</f>
        <v/>
      </c>
      <c r="L274" s="9">
        <f>IF(Occurrence!K274&gt;0,_xlfn.GAMMA.INV(K274,$B$6,$B$7),0)</f>
        <v/>
      </c>
      <c r="M274" s="24">
        <f>_xlfn.NORM.DIST(Data!X274,$C$9,$C$10,TRUE)</f>
        <v/>
      </c>
      <c r="N274" s="9">
        <f>_xlfn.NORM.INV(M274,$B$9,$B$10)</f>
        <v/>
      </c>
      <c r="O274" s="24">
        <f>_xlfn.NORM.DIST(Data!Y274,$C$9,$C$10,TRUE)</f>
        <v/>
      </c>
      <c r="P274" s="9">
        <f>_xlfn.NORM.INV(O274,$B$9,$B$10)</f>
        <v/>
      </c>
    </row>
    <row r="275">
      <c r="H275" s="14">
        <f>Data!A275</f>
        <v/>
      </c>
      <c r="I275" s="24">
        <f>IF(Occurrence!J275&gt;0,_xlfn.GAMMA.DIST(Occurrence!J275,$C$6,$C$7,TRUE),0)</f>
        <v/>
      </c>
      <c r="J275" s="9">
        <f>IF(Occurrence!J275&gt;0,_xlfn.GAMMA.INV(I275,$B$6,$B$7),0)</f>
        <v/>
      </c>
      <c r="K275" s="24">
        <f>IF(Occurrence!K275&gt;0,_xlfn.GAMMA.DIST(Occurrence!K275,$C$6,$C$7,TRUE),0)</f>
        <v/>
      </c>
      <c r="L275" s="9">
        <f>IF(Occurrence!K275&gt;0,_xlfn.GAMMA.INV(K275,$B$6,$B$7),0)</f>
        <v/>
      </c>
      <c r="M275" s="24">
        <f>_xlfn.NORM.DIST(Data!X275,$C$9,$C$10,TRUE)</f>
        <v/>
      </c>
      <c r="N275" s="9">
        <f>_xlfn.NORM.INV(M275,$B$9,$B$10)</f>
        <v/>
      </c>
      <c r="O275" s="24">
        <f>_xlfn.NORM.DIST(Data!Y275,$C$9,$C$10,TRUE)</f>
        <v/>
      </c>
      <c r="P275" s="9">
        <f>_xlfn.NORM.INV(O275,$B$9,$B$10)</f>
        <v/>
      </c>
    </row>
    <row r="276">
      <c r="H276" s="14">
        <f>Data!A276</f>
        <v/>
      </c>
      <c r="I276" s="24">
        <f>IF(Occurrence!J276&gt;0,_xlfn.GAMMA.DIST(Occurrence!J276,$C$6,$C$7,TRUE),0)</f>
        <v/>
      </c>
      <c r="J276" s="9">
        <f>IF(Occurrence!J276&gt;0,_xlfn.GAMMA.INV(I276,$B$6,$B$7),0)</f>
        <v/>
      </c>
      <c r="K276" s="24">
        <f>IF(Occurrence!K276&gt;0,_xlfn.GAMMA.DIST(Occurrence!K276,$C$6,$C$7,TRUE),0)</f>
        <v/>
      </c>
      <c r="L276" s="9">
        <f>IF(Occurrence!K276&gt;0,_xlfn.GAMMA.INV(K276,$B$6,$B$7),0)</f>
        <v/>
      </c>
      <c r="M276" s="24">
        <f>_xlfn.NORM.DIST(Data!X276,$C$9,$C$10,TRUE)</f>
        <v/>
      </c>
      <c r="N276" s="9">
        <f>_xlfn.NORM.INV(M276,$B$9,$B$10)</f>
        <v/>
      </c>
      <c r="O276" s="24">
        <f>_xlfn.NORM.DIST(Data!Y276,$C$9,$C$10,TRUE)</f>
        <v/>
      </c>
      <c r="P276" s="9">
        <f>_xlfn.NORM.INV(O276,$B$9,$B$10)</f>
        <v/>
      </c>
    </row>
    <row r="277">
      <c r="H277" s="14">
        <f>Data!A277</f>
        <v/>
      </c>
      <c r="I277" s="24">
        <f>IF(Occurrence!J277&gt;0,_xlfn.GAMMA.DIST(Occurrence!J277,$C$6,$C$7,TRUE),0)</f>
        <v/>
      </c>
      <c r="J277" s="9">
        <f>IF(Occurrence!J277&gt;0,_xlfn.GAMMA.INV(I277,$B$6,$B$7),0)</f>
        <v/>
      </c>
      <c r="K277" s="24">
        <f>IF(Occurrence!K277&gt;0,_xlfn.GAMMA.DIST(Occurrence!K277,$C$6,$C$7,TRUE),0)</f>
        <v/>
      </c>
      <c r="L277" s="9">
        <f>IF(Occurrence!K277&gt;0,_xlfn.GAMMA.INV(K277,$B$6,$B$7),0)</f>
        <v/>
      </c>
      <c r="M277" s="24">
        <f>_xlfn.NORM.DIST(Data!X277,$C$9,$C$10,TRUE)</f>
        <v/>
      </c>
      <c r="N277" s="9">
        <f>_xlfn.NORM.INV(M277,$B$9,$B$10)</f>
        <v/>
      </c>
      <c r="O277" s="24">
        <f>_xlfn.NORM.DIST(Data!Y277,$C$9,$C$10,TRUE)</f>
        <v/>
      </c>
      <c r="P277" s="9">
        <f>_xlfn.NORM.INV(O277,$B$9,$B$10)</f>
        <v/>
      </c>
    </row>
    <row r="278">
      <c r="H278" s="14">
        <f>Data!A278</f>
        <v/>
      </c>
      <c r="I278" s="24">
        <f>IF(Occurrence!J278&gt;0,_xlfn.GAMMA.DIST(Occurrence!J278,$C$6,$C$7,TRUE),0)</f>
        <v/>
      </c>
      <c r="J278" s="9">
        <f>IF(Occurrence!J278&gt;0,_xlfn.GAMMA.INV(I278,$B$6,$B$7),0)</f>
        <v/>
      </c>
      <c r="K278" s="24">
        <f>IF(Occurrence!K278&gt;0,_xlfn.GAMMA.DIST(Occurrence!K278,$C$6,$C$7,TRUE),0)</f>
        <v/>
      </c>
      <c r="L278" s="9">
        <f>IF(Occurrence!K278&gt;0,_xlfn.GAMMA.INV(K278,$B$6,$B$7),0)</f>
        <v/>
      </c>
      <c r="M278" s="24">
        <f>_xlfn.NORM.DIST(Data!X278,$C$9,$C$10,TRUE)</f>
        <v/>
      </c>
      <c r="N278" s="9">
        <f>_xlfn.NORM.INV(M278,$B$9,$B$10)</f>
        <v/>
      </c>
      <c r="O278" s="24">
        <f>_xlfn.NORM.DIST(Data!Y278,$C$9,$C$10,TRUE)</f>
        <v/>
      </c>
      <c r="P278" s="9">
        <f>_xlfn.NORM.INV(O278,$B$9,$B$10)</f>
        <v/>
      </c>
    </row>
    <row r="279">
      <c r="H279" s="14">
        <f>Data!A279</f>
        <v/>
      </c>
      <c r="I279" s="24">
        <f>IF(Occurrence!J279&gt;0,_xlfn.GAMMA.DIST(Occurrence!J279,$C$6,$C$7,TRUE),0)</f>
        <v/>
      </c>
      <c r="J279" s="9">
        <f>IF(Occurrence!J279&gt;0,_xlfn.GAMMA.INV(I279,$B$6,$B$7),0)</f>
        <v/>
      </c>
      <c r="K279" s="24">
        <f>IF(Occurrence!K279&gt;0,_xlfn.GAMMA.DIST(Occurrence!K279,$C$6,$C$7,TRUE),0)</f>
        <v/>
      </c>
      <c r="L279" s="9">
        <f>IF(Occurrence!K279&gt;0,_xlfn.GAMMA.INV(K279,$B$6,$B$7),0)</f>
        <v/>
      </c>
      <c r="M279" s="24">
        <f>_xlfn.NORM.DIST(Data!X279,$C$9,$C$10,TRUE)</f>
        <v/>
      </c>
      <c r="N279" s="9">
        <f>_xlfn.NORM.INV(M279,$B$9,$B$10)</f>
        <v/>
      </c>
      <c r="O279" s="24">
        <f>_xlfn.NORM.DIST(Data!Y279,$C$9,$C$10,TRUE)</f>
        <v/>
      </c>
      <c r="P279" s="9">
        <f>_xlfn.NORM.INV(O279,$B$9,$B$10)</f>
        <v/>
      </c>
    </row>
    <row r="280">
      <c r="H280" s="14">
        <f>Data!A280</f>
        <v/>
      </c>
      <c r="I280" s="24">
        <f>IF(Occurrence!J280&gt;0,_xlfn.GAMMA.DIST(Occurrence!J280,$C$6,$C$7,TRUE),0)</f>
        <v/>
      </c>
      <c r="J280" s="9">
        <f>IF(Occurrence!J280&gt;0,_xlfn.GAMMA.INV(I280,$B$6,$B$7),0)</f>
        <v/>
      </c>
      <c r="K280" s="24">
        <f>IF(Occurrence!K280&gt;0,_xlfn.GAMMA.DIST(Occurrence!K280,$C$6,$C$7,TRUE),0)</f>
        <v/>
      </c>
      <c r="L280" s="9">
        <f>IF(Occurrence!K280&gt;0,_xlfn.GAMMA.INV(K280,$B$6,$B$7),0)</f>
        <v/>
      </c>
      <c r="M280" s="24">
        <f>_xlfn.NORM.DIST(Data!X280,$C$9,$C$10,TRUE)</f>
        <v/>
      </c>
      <c r="N280" s="9">
        <f>_xlfn.NORM.INV(M280,$B$9,$B$10)</f>
        <v/>
      </c>
      <c r="O280" s="24">
        <f>_xlfn.NORM.DIST(Data!Y280,$C$9,$C$10,TRUE)</f>
        <v/>
      </c>
      <c r="P280" s="9">
        <f>_xlfn.NORM.INV(O280,$B$9,$B$10)</f>
        <v/>
      </c>
    </row>
    <row r="281">
      <c r="H281" s="14">
        <f>Data!A281</f>
        <v/>
      </c>
      <c r="I281" s="24">
        <f>IF(Occurrence!J281&gt;0,_xlfn.GAMMA.DIST(Occurrence!J281,$C$6,$C$7,TRUE),0)</f>
        <v/>
      </c>
      <c r="J281" s="9">
        <f>IF(Occurrence!J281&gt;0,_xlfn.GAMMA.INV(I281,$B$6,$B$7),0)</f>
        <v/>
      </c>
      <c r="K281" s="24">
        <f>IF(Occurrence!K281&gt;0,_xlfn.GAMMA.DIST(Occurrence!K281,$C$6,$C$7,TRUE),0)</f>
        <v/>
      </c>
      <c r="L281" s="9">
        <f>IF(Occurrence!K281&gt;0,_xlfn.GAMMA.INV(K281,$B$6,$B$7),0)</f>
        <v/>
      </c>
      <c r="M281" s="24">
        <f>_xlfn.NORM.DIST(Data!X281,$C$9,$C$10,TRUE)</f>
        <v/>
      </c>
      <c r="N281" s="9">
        <f>_xlfn.NORM.INV(M281,$B$9,$B$10)</f>
        <v/>
      </c>
      <c r="O281" s="24">
        <f>_xlfn.NORM.DIST(Data!Y281,$C$9,$C$10,TRUE)</f>
        <v/>
      </c>
      <c r="P281" s="9">
        <f>_xlfn.NORM.INV(O281,$B$9,$B$10)</f>
        <v/>
      </c>
    </row>
    <row r="282">
      <c r="H282" s="14">
        <f>Data!A282</f>
        <v/>
      </c>
      <c r="I282" s="24">
        <f>IF(Occurrence!J282&gt;0,_xlfn.GAMMA.DIST(Occurrence!J282,$C$6,$C$7,TRUE),0)</f>
        <v/>
      </c>
      <c r="J282" s="9">
        <f>IF(Occurrence!J282&gt;0,_xlfn.GAMMA.INV(I282,$B$6,$B$7),0)</f>
        <v/>
      </c>
      <c r="K282" s="24">
        <f>IF(Occurrence!K282&gt;0,_xlfn.GAMMA.DIST(Occurrence!K282,$C$6,$C$7,TRUE),0)</f>
        <v/>
      </c>
      <c r="L282" s="9">
        <f>IF(Occurrence!K282&gt;0,_xlfn.GAMMA.INV(K282,$B$6,$B$7),0)</f>
        <v/>
      </c>
      <c r="M282" s="24">
        <f>_xlfn.NORM.DIST(Data!X282,$C$9,$C$10,TRUE)</f>
        <v/>
      </c>
      <c r="N282" s="9">
        <f>_xlfn.NORM.INV(M282,$B$9,$B$10)</f>
        <v/>
      </c>
      <c r="O282" s="24">
        <f>_xlfn.NORM.DIST(Data!Y282,$C$9,$C$10,TRUE)</f>
        <v/>
      </c>
      <c r="P282" s="9">
        <f>_xlfn.NORM.INV(O282,$B$9,$B$10)</f>
        <v/>
      </c>
    </row>
    <row r="283">
      <c r="H283" s="14">
        <f>Data!A283</f>
        <v/>
      </c>
      <c r="I283" s="24">
        <f>IF(Occurrence!J283&gt;0,_xlfn.GAMMA.DIST(Occurrence!J283,$C$6,$C$7,TRUE),0)</f>
        <v/>
      </c>
      <c r="J283" s="9">
        <f>IF(Occurrence!J283&gt;0,_xlfn.GAMMA.INV(I283,$B$6,$B$7),0)</f>
        <v/>
      </c>
      <c r="K283" s="24">
        <f>IF(Occurrence!K283&gt;0,_xlfn.GAMMA.DIST(Occurrence!K283,$C$6,$C$7,TRUE),0)</f>
        <v/>
      </c>
      <c r="L283" s="9">
        <f>IF(Occurrence!K283&gt;0,_xlfn.GAMMA.INV(K283,$B$6,$B$7),0)</f>
        <v/>
      </c>
      <c r="M283" s="24">
        <f>_xlfn.NORM.DIST(Data!X283,$C$9,$C$10,TRUE)</f>
        <v/>
      </c>
      <c r="N283" s="9">
        <f>_xlfn.NORM.INV(M283,$B$9,$B$10)</f>
        <v/>
      </c>
      <c r="O283" s="24">
        <f>_xlfn.NORM.DIST(Data!Y283,$C$9,$C$10,TRUE)</f>
        <v/>
      </c>
      <c r="P283" s="9">
        <f>_xlfn.NORM.INV(O283,$B$9,$B$10)</f>
        <v/>
      </c>
    </row>
    <row r="284">
      <c r="H284" s="14">
        <f>Data!A284</f>
        <v/>
      </c>
      <c r="I284" s="24">
        <f>IF(Occurrence!J284&gt;0,_xlfn.GAMMA.DIST(Occurrence!J284,$C$6,$C$7,TRUE),0)</f>
        <v/>
      </c>
      <c r="J284" s="9">
        <f>IF(Occurrence!J284&gt;0,_xlfn.GAMMA.INV(I284,$B$6,$B$7),0)</f>
        <v/>
      </c>
      <c r="K284" s="24">
        <f>IF(Occurrence!K284&gt;0,_xlfn.GAMMA.DIST(Occurrence!K284,$C$6,$C$7,TRUE),0)</f>
        <v/>
      </c>
      <c r="L284" s="9">
        <f>IF(Occurrence!K284&gt;0,_xlfn.GAMMA.INV(K284,$B$6,$B$7),0)</f>
        <v/>
      </c>
      <c r="M284" s="24">
        <f>_xlfn.NORM.DIST(Data!X284,$C$9,$C$10,TRUE)</f>
        <v/>
      </c>
      <c r="N284" s="9">
        <f>_xlfn.NORM.INV(M284,$B$9,$B$10)</f>
        <v/>
      </c>
      <c r="O284" s="24">
        <f>_xlfn.NORM.DIST(Data!Y284,$C$9,$C$10,TRUE)</f>
        <v/>
      </c>
      <c r="P284" s="9">
        <f>_xlfn.NORM.INV(O284,$B$9,$B$10)</f>
        <v/>
      </c>
    </row>
    <row r="285">
      <c r="H285" s="14">
        <f>Data!A285</f>
        <v/>
      </c>
      <c r="I285" s="24">
        <f>IF(Occurrence!J285&gt;0,_xlfn.GAMMA.DIST(Occurrence!J285,$C$6,$C$7,TRUE),0)</f>
        <v/>
      </c>
      <c r="J285" s="9">
        <f>IF(Occurrence!J285&gt;0,_xlfn.GAMMA.INV(I285,$B$6,$B$7),0)</f>
        <v/>
      </c>
      <c r="K285" s="24">
        <f>IF(Occurrence!K285&gt;0,_xlfn.GAMMA.DIST(Occurrence!K285,$C$6,$C$7,TRUE),0)</f>
        <v/>
      </c>
      <c r="L285" s="9">
        <f>IF(Occurrence!K285&gt;0,_xlfn.GAMMA.INV(K285,$B$6,$B$7),0)</f>
        <v/>
      </c>
      <c r="M285" s="24">
        <f>_xlfn.NORM.DIST(Data!X285,$C$9,$C$10,TRUE)</f>
        <v/>
      </c>
      <c r="N285" s="9">
        <f>_xlfn.NORM.INV(M285,$B$9,$B$10)</f>
        <v/>
      </c>
      <c r="O285" s="24">
        <f>_xlfn.NORM.DIST(Data!Y285,$C$9,$C$10,TRUE)</f>
        <v/>
      </c>
      <c r="P285" s="9">
        <f>_xlfn.NORM.INV(O285,$B$9,$B$10)</f>
        <v/>
      </c>
    </row>
    <row r="286">
      <c r="H286" s="14">
        <f>Data!A286</f>
        <v/>
      </c>
      <c r="I286" s="24">
        <f>IF(Occurrence!J286&gt;0,_xlfn.GAMMA.DIST(Occurrence!J286,$C$6,$C$7,TRUE),0)</f>
        <v/>
      </c>
      <c r="J286" s="9">
        <f>IF(Occurrence!J286&gt;0,_xlfn.GAMMA.INV(I286,$B$6,$B$7),0)</f>
        <v/>
      </c>
      <c r="K286" s="24">
        <f>IF(Occurrence!K286&gt;0,_xlfn.GAMMA.DIST(Occurrence!K286,$C$6,$C$7,TRUE),0)</f>
        <v/>
      </c>
      <c r="L286" s="9">
        <f>IF(Occurrence!K286&gt;0,_xlfn.GAMMA.INV(K286,$B$6,$B$7),0)</f>
        <v/>
      </c>
      <c r="M286" s="24">
        <f>_xlfn.NORM.DIST(Data!X286,$C$9,$C$10,TRUE)</f>
        <v/>
      </c>
      <c r="N286" s="9">
        <f>_xlfn.NORM.INV(M286,$B$9,$B$10)</f>
        <v/>
      </c>
      <c r="O286" s="24">
        <f>_xlfn.NORM.DIST(Data!Y286,$C$9,$C$10,TRUE)</f>
        <v/>
      </c>
      <c r="P286" s="9">
        <f>_xlfn.NORM.INV(O286,$B$9,$B$10)</f>
        <v/>
      </c>
    </row>
    <row r="287">
      <c r="H287" s="14">
        <f>Data!A287</f>
        <v/>
      </c>
      <c r="I287" s="24">
        <f>IF(Occurrence!J287&gt;0,_xlfn.GAMMA.DIST(Occurrence!J287,$C$6,$C$7,TRUE),0)</f>
        <v/>
      </c>
      <c r="J287" s="9">
        <f>IF(Occurrence!J287&gt;0,_xlfn.GAMMA.INV(I287,$B$6,$B$7),0)</f>
        <v/>
      </c>
      <c r="K287" s="24">
        <f>IF(Occurrence!K287&gt;0,_xlfn.GAMMA.DIST(Occurrence!K287,$C$6,$C$7,TRUE),0)</f>
        <v/>
      </c>
      <c r="L287" s="9">
        <f>IF(Occurrence!K287&gt;0,_xlfn.GAMMA.INV(K287,$B$6,$B$7),0)</f>
        <v/>
      </c>
      <c r="M287" s="24">
        <f>_xlfn.NORM.DIST(Data!X287,$C$9,$C$10,TRUE)</f>
        <v/>
      </c>
      <c r="N287" s="9">
        <f>_xlfn.NORM.INV(M287,$B$9,$B$10)</f>
        <v/>
      </c>
      <c r="O287" s="24">
        <f>_xlfn.NORM.DIST(Data!Y287,$C$9,$C$10,TRUE)</f>
        <v/>
      </c>
      <c r="P287" s="9">
        <f>_xlfn.NORM.INV(O287,$B$9,$B$10)</f>
        <v/>
      </c>
    </row>
    <row r="288">
      <c r="H288" s="14">
        <f>Data!A288</f>
        <v/>
      </c>
      <c r="I288" s="24">
        <f>IF(Occurrence!J288&gt;0,_xlfn.GAMMA.DIST(Occurrence!J288,$C$6,$C$7,TRUE),0)</f>
        <v/>
      </c>
      <c r="J288" s="9">
        <f>IF(Occurrence!J288&gt;0,_xlfn.GAMMA.INV(I288,$B$6,$B$7),0)</f>
        <v/>
      </c>
      <c r="K288" s="24">
        <f>IF(Occurrence!K288&gt;0,_xlfn.GAMMA.DIST(Occurrence!K288,$C$6,$C$7,TRUE),0)</f>
        <v/>
      </c>
      <c r="L288" s="9">
        <f>IF(Occurrence!K288&gt;0,_xlfn.GAMMA.INV(K288,$B$6,$B$7),0)</f>
        <v/>
      </c>
      <c r="M288" s="24">
        <f>_xlfn.NORM.DIST(Data!X288,$C$9,$C$10,TRUE)</f>
        <v/>
      </c>
      <c r="N288" s="9">
        <f>_xlfn.NORM.INV(M288,$B$9,$B$10)</f>
        <v/>
      </c>
      <c r="O288" s="24">
        <f>_xlfn.NORM.DIST(Data!Y288,$C$9,$C$10,TRUE)</f>
        <v/>
      </c>
      <c r="P288" s="9">
        <f>_xlfn.NORM.INV(O288,$B$9,$B$10)</f>
        <v/>
      </c>
    </row>
    <row r="289">
      <c r="H289" s="14">
        <f>Data!A289</f>
        <v/>
      </c>
      <c r="I289" s="24">
        <f>IF(Occurrence!J289&gt;0,_xlfn.GAMMA.DIST(Occurrence!J289,$C$6,$C$7,TRUE),0)</f>
        <v/>
      </c>
      <c r="J289" s="9">
        <f>IF(Occurrence!J289&gt;0,_xlfn.GAMMA.INV(I289,$B$6,$B$7),0)</f>
        <v/>
      </c>
      <c r="K289" s="24">
        <f>IF(Occurrence!K289&gt;0,_xlfn.GAMMA.DIST(Occurrence!K289,$C$6,$C$7,TRUE),0)</f>
        <v/>
      </c>
      <c r="L289" s="9">
        <f>IF(Occurrence!K289&gt;0,_xlfn.GAMMA.INV(K289,$B$6,$B$7),0)</f>
        <v/>
      </c>
      <c r="M289" s="24">
        <f>_xlfn.NORM.DIST(Data!X289,$C$9,$C$10,TRUE)</f>
        <v/>
      </c>
      <c r="N289" s="9">
        <f>_xlfn.NORM.INV(M289,$B$9,$B$10)</f>
        <v/>
      </c>
      <c r="O289" s="24">
        <f>_xlfn.NORM.DIST(Data!Y289,$C$9,$C$10,TRUE)</f>
        <v/>
      </c>
      <c r="P289" s="9">
        <f>_xlfn.NORM.INV(O289,$B$9,$B$10)</f>
        <v/>
      </c>
    </row>
    <row r="290">
      <c r="H290" s="14">
        <f>Data!A290</f>
        <v/>
      </c>
      <c r="I290" s="24">
        <f>IF(Occurrence!J290&gt;0,_xlfn.GAMMA.DIST(Occurrence!J290,$C$6,$C$7,TRUE),0)</f>
        <v/>
      </c>
      <c r="J290" s="9">
        <f>IF(Occurrence!J290&gt;0,_xlfn.GAMMA.INV(I290,$B$6,$B$7),0)</f>
        <v/>
      </c>
      <c r="K290" s="24">
        <f>IF(Occurrence!K290&gt;0,_xlfn.GAMMA.DIST(Occurrence!K290,$C$6,$C$7,TRUE),0)</f>
        <v/>
      </c>
      <c r="L290" s="9">
        <f>IF(Occurrence!K290&gt;0,_xlfn.GAMMA.INV(K290,$B$6,$B$7),0)</f>
        <v/>
      </c>
      <c r="M290" s="24">
        <f>_xlfn.NORM.DIST(Data!X290,$C$9,$C$10,TRUE)</f>
        <v/>
      </c>
      <c r="N290" s="9">
        <f>_xlfn.NORM.INV(M290,$B$9,$B$10)</f>
        <v/>
      </c>
      <c r="O290" s="24">
        <f>_xlfn.NORM.DIST(Data!Y290,$C$9,$C$10,TRUE)</f>
        <v/>
      </c>
      <c r="P290" s="9">
        <f>_xlfn.NORM.INV(O290,$B$9,$B$10)</f>
        <v/>
      </c>
    </row>
    <row r="291">
      <c r="H291" s="14">
        <f>Data!A291</f>
        <v/>
      </c>
      <c r="I291" s="24">
        <f>IF(Occurrence!J291&gt;0,_xlfn.GAMMA.DIST(Occurrence!J291,$C$6,$C$7,TRUE),0)</f>
        <v/>
      </c>
      <c r="J291" s="9">
        <f>IF(Occurrence!J291&gt;0,_xlfn.GAMMA.INV(I291,$B$6,$B$7),0)</f>
        <v/>
      </c>
      <c r="K291" s="24">
        <f>IF(Occurrence!K291&gt;0,_xlfn.GAMMA.DIST(Occurrence!K291,$C$6,$C$7,TRUE),0)</f>
        <v/>
      </c>
      <c r="L291" s="9">
        <f>IF(Occurrence!K291&gt;0,_xlfn.GAMMA.INV(K291,$B$6,$B$7),0)</f>
        <v/>
      </c>
      <c r="M291" s="24">
        <f>_xlfn.NORM.DIST(Data!X291,$C$9,$C$10,TRUE)</f>
        <v/>
      </c>
      <c r="N291" s="9">
        <f>_xlfn.NORM.INV(M291,$B$9,$B$10)</f>
        <v/>
      </c>
      <c r="O291" s="24">
        <f>_xlfn.NORM.DIST(Data!Y291,$C$9,$C$10,TRUE)</f>
        <v/>
      </c>
      <c r="P291" s="9">
        <f>_xlfn.NORM.INV(O291,$B$9,$B$10)</f>
        <v/>
      </c>
    </row>
    <row r="292">
      <c r="H292" s="14">
        <f>Data!A292</f>
        <v/>
      </c>
      <c r="I292" s="24">
        <f>IF(Occurrence!J292&gt;0,_xlfn.GAMMA.DIST(Occurrence!J292,$C$6,$C$7,TRUE),0)</f>
        <v/>
      </c>
      <c r="J292" s="9">
        <f>IF(Occurrence!J292&gt;0,_xlfn.GAMMA.INV(I292,$B$6,$B$7),0)</f>
        <v/>
      </c>
      <c r="K292" s="24">
        <f>IF(Occurrence!K292&gt;0,_xlfn.GAMMA.DIST(Occurrence!K292,$C$6,$C$7,TRUE),0)</f>
        <v/>
      </c>
      <c r="L292" s="9">
        <f>IF(Occurrence!K292&gt;0,_xlfn.GAMMA.INV(K292,$B$6,$B$7),0)</f>
        <v/>
      </c>
      <c r="M292" s="24">
        <f>_xlfn.NORM.DIST(Data!X292,$C$9,$C$10,TRUE)</f>
        <v/>
      </c>
      <c r="N292" s="9">
        <f>_xlfn.NORM.INV(M292,$B$9,$B$10)</f>
        <v/>
      </c>
      <c r="O292" s="24">
        <f>_xlfn.NORM.DIST(Data!Y292,$C$9,$C$10,TRUE)</f>
        <v/>
      </c>
      <c r="P292" s="9">
        <f>_xlfn.NORM.INV(O292,$B$9,$B$10)</f>
        <v/>
      </c>
    </row>
    <row r="293">
      <c r="H293" s="14">
        <f>Data!A293</f>
        <v/>
      </c>
      <c r="I293" s="24">
        <f>IF(Occurrence!J293&gt;0,_xlfn.GAMMA.DIST(Occurrence!J293,$C$6,$C$7,TRUE),0)</f>
        <v/>
      </c>
      <c r="J293" s="9">
        <f>IF(Occurrence!J293&gt;0,_xlfn.GAMMA.INV(I293,$B$6,$B$7),0)</f>
        <v/>
      </c>
      <c r="K293" s="24">
        <f>IF(Occurrence!K293&gt;0,_xlfn.GAMMA.DIST(Occurrence!K293,$C$6,$C$7,TRUE),0)</f>
        <v/>
      </c>
      <c r="L293" s="9">
        <f>IF(Occurrence!K293&gt;0,_xlfn.GAMMA.INV(K293,$B$6,$B$7),0)</f>
        <v/>
      </c>
      <c r="M293" s="24">
        <f>_xlfn.NORM.DIST(Data!X293,$C$9,$C$10,TRUE)</f>
        <v/>
      </c>
      <c r="N293" s="9">
        <f>_xlfn.NORM.INV(M293,$B$9,$B$10)</f>
        <v/>
      </c>
      <c r="O293" s="24">
        <f>_xlfn.NORM.DIST(Data!Y293,$C$9,$C$10,TRUE)</f>
        <v/>
      </c>
      <c r="P293" s="9">
        <f>_xlfn.NORM.INV(O293,$B$9,$B$10)</f>
        <v/>
      </c>
    </row>
    <row r="294">
      <c r="H294" s="14">
        <f>Data!A294</f>
        <v/>
      </c>
      <c r="I294" s="24">
        <f>IF(Occurrence!J294&gt;0,_xlfn.GAMMA.DIST(Occurrence!J294,$C$6,$C$7,TRUE),0)</f>
        <v/>
      </c>
      <c r="J294" s="9">
        <f>IF(Occurrence!J294&gt;0,_xlfn.GAMMA.INV(I294,$B$6,$B$7),0)</f>
        <v/>
      </c>
      <c r="K294" s="24">
        <f>IF(Occurrence!K294&gt;0,_xlfn.GAMMA.DIST(Occurrence!K294,$C$6,$C$7,TRUE),0)</f>
        <v/>
      </c>
      <c r="L294" s="9">
        <f>IF(Occurrence!K294&gt;0,_xlfn.GAMMA.INV(K294,$B$6,$B$7),0)</f>
        <v/>
      </c>
      <c r="M294" s="24">
        <f>_xlfn.NORM.DIST(Data!X294,$C$9,$C$10,TRUE)</f>
        <v/>
      </c>
      <c r="N294" s="9">
        <f>_xlfn.NORM.INV(M294,$B$9,$B$10)</f>
        <v/>
      </c>
      <c r="O294" s="24">
        <f>_xlfn.NORM.DIST(Data!Y294,$C$9,$C$10,TRUE)</f>
        <v/>
      </c>
      <c r="P294" s="9">
        <f>_xlfn.NORM.INV(O294,$B$9,$B$10)</f>
        <v/>
      </c>
    </row>
    <row r="295">
      <c r="H295" s="14">
        <f>Data!A295</f>
        <v/>
      </c>
      <c r="I295" s="24">
        <f>IF(Occurrence!J295&gt;0,_xlfn.GAMMA.DIST(Occurrence!J295,$C$6,$C$7,TRUE),0)</f>
        <v/>
      </c>
      <c r="J295" s="9">
        <f>IF(Occurrence!J295&gt;0,_xlfn.GAMMA.INV(I295,$B$6,$B$7),0)</f>
        <v/>
      </c>
      <c r="K295" s="24">
        <f>IF(Occurrence!K295&gt;0,_xlfn.GAMMA.DIST(Occurrence!K295,$C$6,$C$7,TRUE),0)</f>
        <v/>
      </c>
      <c r="L295" s="9">
        <f>IF(Occurrence!K295&gt;0,_xlfn.GAMMA.INV(K295,$B$6,$B$7),0)</f>
        <v/>
      </c>
      <c r="M295" s="24">
        <f>_xlfn.NORM.DIST(Data!X295,$C$9,$C$10,TRUE)</f>
        <v/>
      </c>
      <c r="N295" s="9">
        <f>_xlfn.NORM.INV(M295,$B$9,$B$10)</f>
        <v/>
      </c>
      <c r="O295" s="24">
        <f>_xlfn.NORM.DIST(Data!Y295,$C$9,$C$10,TRUE)</f>
        <v/>
      </c>
      <c r="P295" s="9">
        <f>_xlfn.NORM.INV(O295,$B$9,$B$10)</f>
        <v/>
      </c>
    </row>
    <row r="296">
      <c r="H296" s="14">
        <f>Data!A296</f>
        <v/>
      </c>
      <c r="I296" s="24">
        <f>IF(Occurrence!J296&gt;0,_xlfn.GAMMA.DIST(Occurrence!J296,$C$6,$C$7,TRUE),0)</f>
        <v/>
      </c>
      <c r="J296" s="9">
        <f>IF(Occurrence!J296&gt;0,_xlfn.GAMMA.INV(I296,$B$6,$B$7),0)</f>
        <v/>
      </c>
      <c r="K296" s="24">
        <f>IF(Occurrence!K296&gt;0,_xlfn.GAMMA.DIST(Occurrence!K296,$C$6,$C$7,TRUE),0)</f>
        <v/>
      </c>
      <c r="L296" s="9">
        <f>IF(Occurrence!K296&gt;0,_xlfn.GAMMA.INV(K296,$B$6,$B$7),0)</f>
        <v/>
      </c>
      <c r="M296" s="24">
        <f>_xlfn.NORM.DIST(Data!X296,$C$9,$C$10,TRUE)</f>
        <v/>
      </c>
      <c r="N296" s="9">
        <f>_xlfn.NORM.INV(M296,$B$9,$B$10)</f>
        <v/>
      </c>
      <c r="O296" s="24">
        <f>_xlfn.NORM.DIST(Data!Y296,$C$9,$C$10,TRUE)</f>
        <v/>
      </c>
      <c r="P296" s="9">
        <f>_xlfn.NORM.INV(O296,$B$9,$B$10)</f>
        <v/>
      </c>
    </row>
    <row r="297">
      <c r="H297" s="14">
        <f>Data!A297</f>
        <v/>
      </c>
      <c r="I297" s="24">
        <f>IF(Occurrence!J297&gt;0,_xlfn.GAMMA.DIST(Occurrence!J297,$C$6,$C$7,TRUE),0)</f>
        <v/>
      </c>
      <c r="J297" s="9">
        <f>IF(Occurrence!J297&gt;0,_xlfn.GAMMA.INV(I297,$B$6,$B$7),0)</f>
        <v/>
      </c>
      <c r="K297" s="24">
        <f>IF(Occurrence!K297&gt;0,_xlfn.GAMMA.DIST(Occurrence!K297,$C$6,$C$7,TRUE),0)</f>
        <v/>
      </c>
      <c r="L297" s="9">
        <f>IF(Occurrence!K297&gt;0,_xlfn.GAMMA.INV(K297,$B$6,$B$7),0)</f>
        <v/>
      </c>
      <c r="M297" s="24">
        <f>_xlfn.NORM.DIST(Data!X297,$C$9,$C$10,TRUE)</f>
        <v/>
      </c>
      <c r="N297" s="9">
        <f>_xlfn.NORM.INV(M297,$B$9,$B$10)</f>
        <v/>
      </c>
      <c r="O297" s="24">
        <f>_xlfn.NORM.DIST(Data!Y297,$C$9,$C$10,TRUE)</f>
        <v/>
      </c>
      <c r="P297" s="9">
        <f>_xlfn.NORM.INV(O297,$B$9,$B$10)</f>
        <v/>
      </c>
    </row>
    <row r="298">
      <c r="H298" s="14">
        <f>Data!A298</f>
        <v/>
      </c>
      <c r="I298" s="24">
        <f>IF(Occurrence!J298&gt;0,_xlfn.GAMMA.DIST(Occurrence!J298,$C$6,$C$7,TRUE),0)</f>
        <v/>
      </c>
      <c r="J298" s="9">
        <f>IF(Occurrence!J298&gt;0,_xlfn.GAMMA.INV(I298,$B$6,$B$7),0)</f>
        <v/>
      </c>
      <c r="K298" s="24">
        <f>IF(Occurrence!K298&gt;0,_xlfn.GAMMA.DIST(Occurrence!K298,$C$6,$C$7,TRUE),0)</f>
        <v/>
      </c>
      <c r="L298" s="9">
        <f>IF(Occurrence!K298&gt;0,_xlfn.GAMMA.INV(K298,$B$6,$B$7),0)</f>
        <v/>
      </c>
      <c r="M298" s="24">
        <f>_xlfn.NORM.DIST(Data!X298,$C$9,$C$10,TRUE)</f>
        <v/>
      </c>
      <c r="N298" s="9">
        <f>_xlfn.NORM.INV(M298,$B$9,$B$10)</f>
        <v/>
      </c>
      <c r="O298" s="24">
        <f>_xlfn.NORM.DIST(Data!Y298,$C$9,$C$10,TRUE)</f>
        <v/>
      </c>
      <c r="P298" s="9">
        <f>_xlfn.NORM.INV(O298,$B$9,$B$10)</f>
        <v/>
      </c>
    </row>
    <row r="299">
      <c r="H299" s="14">
        <f>Data!A299</f>
        <v/>
      </c>
      <c r="I299" s="24">
        <f>IF(Occurrence!J299&gt;0,_xlfn.GAMMA.DIST(Occurrence!J299,$C$6,$C$7,TRUE),0)</f>
        <v/>
      </c>
      <c r="J299" s="9">
        <f>IF(Occurrence!J299&gt;0,_xlfn.GAMMA.INV(I299,$B$6,$B$7),0)</f>
        <v/>
      </c>
      <c r="K299" s="24">
        <f>IF(Occurrence!K299&gt;0,_xlfn.GAMMA.DIST(Occurrence!K299,$C$6,$C$7,TRUE),0)</f>
        <v/>
      </c>
      <c r="L299" s="9">
        <f>IF(Occurrence!K299&gt;0,_xlfn.GAMMA.INV(K299,$B$6,$B$7),0)</f>
        <v/>
      </c>
      <c r="M299" s="24">
        <f>_xlfn.NORM.DIST(Data!X299,$C$9,$C$10,TRUE)</f>
        <v/>
      </c>
      <c r="N299" s="9">
        <f>_xlfn.NORM.INV(M299,$B$9,$B$10)</f>
        <v/>
      </c>
      <c r="O299" s="24">
        <f>_xlfn.NORM.DIST(Data!Y299,$C$9,$C$10,TRUE)</f>
        <v/>
      </c>
      <c r="P299" s="9">
        <f>_xlfn.NORM.INV(O299,$B$9,$B$10)</f>
        <v/>
      </c>
    </row>
    <row r="300">
      <c r="H300" s="14">
        <f>Data!A300</f>
        <v/>
      </c>
      <c r="I300" s="24">
        <f>IF(Occurrence!J300&gt;0,_xlfn.GAMMA.DIST(Occurrence!J300,$C$6,$C$7,TRUE),0)</f>
        <v/>
      </c>
      <c r="J300" s="9">
        <f>IF(Occurrence!J300&gt;0,_xlfn.GAMMA.INV(I300,$B$6,$B$7),0)</f>
        <v/>
      </c>
      <c r="K300" s="24">
        <f>IF(Occurrence!K300&gt;0,_xlfn.GAMMA.DIST(Occurrence!K300,$C$6,$C$7,TRUE),0)</f>
        <v/>
      </c>
      <c r="L300" s="9">
        <f>IF(Occurrence!K300&gt;0,_xlfn.GAMMA.INV(K300,$B$6,$B$7),0)</f>
        <v/>
      </c>
      <c r="M300" s="24">
        <f>_xlfn.NORM.DIST(Data!X300,$C$9,$C$10,TRUE)</f>
        <v/>
      </c>
      <c r="N300" s="9">
        <f>_xlfn.NORM.INV(M300,$B$9,$B$10)</f>
        <v/>
      </c>
      <c r="O300" s="24">
        <f>_xlfn.NORM.DIST(Data!Y300,$C$9,$C$10,TRUE)</f>
        <v/>
      </c>
      <c r="P300" s="9">
        <f>_xlfn.NORM.INV(O300,$B$9,$B$10)</f>
        <v/>
      </c>
    </row>
    <row r="301">
      <c r="H301" s="14">
        <f>Data!A301</f>
        <v/>
      </c>
      <c r="I301" s="24">
        <f>IF(Occurrence!J301&gt;0,_xlfn.GAMMA.DIST(Occurrence!J301,$C$6,$C$7,TRUE),0)</f>
        <v/>
      </c>
      <c r="J301" s="9">
        <f>IF(Occurrence!J301&gt;0,_xlfn.GAMMA.INV(I301,$B$6,$B$7),0)</f>
        <v/>
      </c>
      <c r="K301" s="24">
        <f>IF(Occurrence!K301&gt;0,_xlfn.GAMMA.DIST(Occurrence!K301,$C$6,$C$7,TRUE),0)</f>
        <v/>
      </c>
      <c r="L301" s="9">
        <f>IF(Occurrence!K301&gt;0,_xlfn.GAMMA.INV(K301,$B$6,$B$7),0)</f>
        <v/>
      </c>
      <c r="M301" s="24">
        <f>_xlfn.NORM.DIST(Data!X301,$C$9,$C$10,TRUE)</f>
        <v/>
      </c>
      <c r="N301" s="9">
        <f>_xlfn.NORM.INV(M301,$B$9,$B$10)</f>
        <v/>
      </c>
      <c r="O301" s="24">
        <f>_xlfn.NORM.DIST(Data!Y301,$C$9,$C$10,TRUE)</f>
        <v/>
      </c>
      <c r="P301" s="9">
        <f>_xlfn.NORM.INV(O301,$B$9,$B$10)</f>
        <v/>
      </c>
    </row>
    <row r="302">
      <c r="H302" s="14">
        <f>Data!A302</f>
        <v/>
      </c>
      <c r="I302" s="24">
        <f>IF(Occurrence!J302&gt;0,_xlfn.GAMMA.DIST(Occurrence!J302,$C$6,$C$7,TRUE),0)</f>
        <v/>
      </c>
      <c r="J302" s="9">
        <f>IF(Occurrence!J302&gt;0,_xlfn.GAMMA.INV(I302,$B$6,$B$7),0)</f>
        <v/>
      </c>
      <c r="K302" s="24">
        <f>IF(Occurrence!K302&gt;0,_xlfn.GAMMA.DIST(Occurrence!K302,$C$6,$C$7,TRUE),0)</f>
        <v/>
      </c>
      <c r="L302" s="9">
        <f>IF(Occurrence!K302&gt;0,_xlfn.GAMMA.INV(K302,$B$6,$B$7),0)</f>
        <v/>
      </c>
      <c r="M302" s="24">
        <f>_xlfn.NORM.DIST(Data!X302,$C$9,$C$10,TRUE)</f>
        <v/>
      </c>
      <c r="N302" s="9">
        <f>_xlfn.NORM.INV(M302,$B$9,$B$10)</f>
        <v/>
      </c>
      <c r="O302" s="24">
        <f>_xlfn.NORM.DIST(Data!Y302,$C$9,$C$10,TRUE)</f>
        <v/>
      </c>
      <c r="P302" s="9">
        <f>_xlfn.NORM.INV(O302,$B$9,$B$10)</f>
        <v/>
      </c>
    </row>
    <row r="303">
      <c r="H303" s="14">
        <f>Data!A303</f>
        <v/>
      </c>
      <c r="I303" s="24">
        <f>IF(Occurrence!J303&gt;0,_xlfn.GAMMA.DIST(Occurrence!J303,$C$6,$C$7,TRUE),0)</f>
        <v/>
      </c>
      <c r="J303" s="9">
        <f>IF(Occurrence!J303&gt;0,_xlfn.GAMMA.INV(I303,$B$6,$B$7),0)</f>
        <v/>
      </c>
      <c r="K303" s="24">
        <f>IF(Occurrence!K303&gt;0,_xlfn.GAMMA.DIST(Occurrence!K303,$C$6,$C$7,TRUE),0)</f>
        <v/>
      </c>
      <c r="L303" s="9">
        <f>IF(Occurrence!K303&gt;0,_xlfn.GAMMA.INV(K303,$B$6,$B$7),0)</f>
        <v/>
      </c>
      <c r="M303" s="24">
        <f>_xlfn.NORM.DIST(Data!X303,$C$9,$C$10,TRUE)</f>
        <v/>
      </c>
      <c r="N303" s="9">
        <f>_xlfn.NORM.INV(M303,$B$9,$B$10)</f>
        <v/>
      </c>
      <c r="O303" s="24">
        <f>_xlfn.NORM.DIST(Data!Y303,$C$9,$C$10,TRUE)</f>
        <v/>
      </c>
      <c r="P303" s="9">
        <f>_xlfn.NORM.INV(O303,$B$9,$B$10)</f>
        <v/>
      </c>
    </row>
    <row r="304">
      <c r="H304" s="14">
        <f>Data!A304</f>
        <v/>
      </c>
      <c r="I304" s="24">
        <f>IF(Occurrence!J304&gt;0,_xlfn.GAMMA.DIST(Occurrence!J304,$C$6,$C$7,TRUE),0)</f>
        <v/>
      </c>
      <c r="J304" s="9">
        <f>IF(Occurrence!J304&gt;0,_xlfn.GAMMA.INV(I304,$B$6,$B$7),0)</f>
        <v/>
      </c>
      <c r="K304" s="24">
        <f>IF(Occurrence!K304&gt;0,_xlfn.GAMMA.DIST(Occurrence!K304,$C$6,$C$7,TRUE),0)</f>
        <v/>
      </c>
      <c r="L304" s="9">
        <f>IF(Occurrence!K304&gt;0,_xlfn.GAMMA.INV(K304,$B$6,$B$7),0)</f>
        <v/>
      </c>
      <c r="M304" s="24">
        <f>_xlfn.NORM.DIST(Data!X304,$C$9,$C$10,TRUE)</f>
        <v/>
      </c>
      <c r="N304" s="9">
        <f>_xlfn.NORM.INV(M304,$B$9,$B$10)</f>
        <v/>
      </c>
      <c r="O304" s="24">
        <f>_xlfn.NORM.DIST(Data!Y304,$C$9,$C$10,TRUE)</f>
        <v/>
      </c>
      <c r="P304" s="9">
        <f>_xlfn.NORM.INV(O304,$B$9,$B$10)</f>
        <v/>
      </c>
    </row>
    <row r="305">
      <c r="H305" s="14">
        <f>Data!A305</f>
        <v/>
      </c>
      <c r="I305" s="24">
        <f>IF(Occurrence!J305&gt;0,_xlfn.GAMMA.DIST(Occurrence!J305,$C$6,$C$7,TRUE),0)</f>
        <v/>
      </c>
      <c r="J305" s="9">
        <f>IF(Occurrence!J305&gt;0,_xlfn.GAMMA.INV(I305,$B$6,$B$7),0)</f>
        <v/>
      </c>
      <c r="K305" s="24">
        <f>IF(Occurrence!K305&gt;0,_xlfn.GAMMA.DIST(Occurrence!K305,$C$6,$C$7,TRUE),0)</f>
        <v/>
      </c>
      <c r="L305" s="9">
        <f>IF(Occurrence!K305&gt;0,_xlfn.GAMMA.INV(K305,$B$6,$B$7),0)</f>
        <v/>
      </c>
      <c r="M305" s="24">
        <f>_xlfn.NORM.DIST(Data!X305,$C$9,$C$10,TRUE)</f>
        <v/>
      </c>
      <c r="N305" s="9">
        <f>_xlfn.NORM.INV(M305,$B$9,$B$10)</f>
        <v/>
      </c>
      <c r="O305" s="24">
        <f>_xlfn.NORM.DIST(Data!Y305,$C$9,$C$10,TRUE)</f>
        <v/>
      </c>
      <c r="P305" s="9">
        <f>_xlfn.NORM.INV(O305,$B$9,$B$10)</f>
        <v/>
      </c>
    </row>
    <row r="306">
      <c r="H306" s="14">
        <f>Data!A306</f>
        <v/>
      </c>
      <c r="I306" s="24">
        <f>IF(Occurrence!J306&gt;0,_xlfn.GAMMA.DIST(Occurrence!J306,$C$6,$C$7,TRUE),0)</f>
        <v/>
      </c>
      <c r="J306" s="9">
        <f>IF(Occurrence!J306&gt;0,_xlfn.GAMMA.INV(I306,$B$6,$B$7),0)</f>
        <v/>
      </c>
      <c r="K306" s="24">
        <f>IF(Occurrence!K306&gt;0,_xlfn.GAMMA.DIST(Occurrence!K306,$C$6,$C$7,TRUE),0)</f>
        <v/>
      </c>
      <c r="L306" s="9">
        <f>IF(Occurrence!K306&gt;0,_xlfn.GAMMA.INV(K306,$B$6,$B$7),0)</f>
        <v/>
      </c>
      <c r="M306" s="24">
        <f>_xlfn.NORM.DIST(Data!X306,$C$9,$C$10,TRUE)</f>
        <v/>
      </c>
      <c r="N306" s="9">
        <f>_xlfn.NORM.INV(M306,$B$9,$B$10)</f>
        <v/>
      </c>
      <c r="O306" s="24">
        <f>_xlfn.NORM.DIST(Data!Y306,$C$9,$C$10,TRUE)</f>
        <v/>
      </c>
      <c r="P306" s="9">
        <f>_xlfn.NORM.INV(O306,$B$9,$B$10)</f>
        <v/>
      </c>
    </row>
    <row r="307">
      <c r="H307" s="14">
        <f>Data!A307</f>
        <v/>
      </c>
      <c r="I307" s="24">
        <f>IF(Occurrence!J307&gt;0,_xlfn.GAMMA.DIST(Occurrence!J307,$C$6,$C$7,TRUE),0)</f>
        <v/>
      </c>
      <c r="J307" s="9">
        <f>IF(Occurrence!J307&gt;0,_xlfn.GAMMA.INV(I307,$B$6,$B$7),0)</f>
        <v/>
      </c>
      <c r="K307" s="24">
        <f>IF(Occurrence!K307&gt;0,_xlfn.GAMMA.DIST(Occurrence!K307,$C$6,$C$7,TRUE),0)</f>
        <v/>
      </c>
      <c r="L307" s="9">
        <f>IF(Occurrence!K307&gt;0,_xlfn.GAMMA.INV(K307,$B$6,$B$7),0)</f>
        <v/>
      </c>
      <c r="M307" s="24">
        <f>_xlfn.NORM.DIST(Data!X307,$C$9,$C$10,TRUE)</f>
        <v/>
      </c>
      <c r="N307" s="9">
        <f>_xlfn.NORM.INV(M307,$B$9,$B$10)</f>
        <v/>
      </c>
      <c r="O307" s="24">
        <f>_xlfn.NORM.DIST(Data!Y307,$C$9,$C$10,TRUE)</f>
        <v/>
      </c>
      <c r="P307" s="9">
        <f>_xlfn.NORM.INV(O307,$B$9,$B$10)</f>
        <v/>
      </c>
    </row>
    <row r="308">
      <c r="H308" s="14">
        <f>Data!A308</f>
        <v/>
      </c>
      <c r="I308" s="24">
        <f>IF(Occurrence!J308&gt;0,_xlfn.GAMMA.DIST(Occurrence!J308,$C$6,$C$7,TRUE),0)</f>
        <v/>
      </c>
      <c r="J308" s="9">
        <f>IF(Occurrence!J308&gt;0,_xlfn.GAMMA.INV(I308,$B$6,$B$7),0)</f>
        <v/>
      </c>
      <c r="K308" s="24">
        <f>IF(Occurrence!K308&gt;0,_xlfn.GAMMA.DIST(Occurrence!K308,$C$6,$C$7,TRUE),0)</f>
        <v/>
      </c>
      <c r="L308" s="9">
        <f>IF(Occurrence!K308&gt;0,_xlfn.GAMMA.INV(K308,$B$6,$B$7),0)</f>
        <v/>
      </c>
      <c r="M308" s="24">
        <f>_xlfn.NORM.DIST(Data!X308,$C$9,$C$10,TRUE)</f>
        <v/>
      </c>
      <c r="N308" s="9">
        <f>_xlfn.NORM.INV(M308,$B$9,$B$10)</f>
        <v/>
      </c>
      <c r="O308" s="24">
        <f>_xlfn.NORM.DIST(Data!Y308,$C$9,$C$10,TRUE)</f>
        <v/>
      </c>
      <c r="P308" s="9">
        <f>_xlfn.NORM.INV(O308,$B$9,$B$10)</f>
        <v/>
      </c>
    </row>
    <row r="309">
      <c r="H309" s="14">
        <f>Data!A309</f>
        <v/>
      </c>
      <c r="I309" s="24">
        <f>IF(Occurrence!J309&gt;0,_xlfn.GAMMA.DIST(Occurrence!J309,$C$6,$C$7,TRUE),0)</f>
        <v/>
      </c>
      <c r="J309" s="9">
        <f>IF(Occurrence!J309&gt;0,_xlfn.GAMMA.INV(I309,$B$6,$B$7),0)</f>
        <v/>
      </c>
      <c r="K309" s="24">
        <f>IF(Occurrence!K309&gt;0,_xlfn.GAMMA.DIST(Occurrence!K309,$C$6,$C$7,TRUE),0)</f>
        <v/>
      </c>
      <c r="L309" s="9">
        <f>IF(Occurrence!K309&gt;0,_xlfn.GAMMA.INV(K309,$B$6,$B$7),0)</f>
        <v/>
      </c>
      <c r="M309" s="24">
        <f>_xlfn.NORM.DIST(Data!X309,$C$9,$C$10,TRUE)</f>
        <v/>
      </c>
      <c r="N309" s="9">
        <f>_xlfn.NORM.INV(M309,$B$9,$B$10)</f>
        <v/>
      </c>
      <c r="O309" s="24">
        <f>_xlfn.NORM.DIST(Data!Y309,$C$9,$C$10,TRUE)</f>
        <v/>
      </c>
      <c r="P309" s="9">
        <f>_xlfn.NORM.INV(O309,$B$9,$B$10)</f>
        <v/>
      </c>
    </row>
    <row r="310">
      <c r="H310" s="14">
        <f>Data!A310</f>
        <v/>
      </c>
      <c r="I310" s="24">
        <f>IF(Occurrence!J310&gt;0,_xlfn.GAMMA.DIST(Occurrence!J310,$C$6,$C$7,TRUE),0)</f>
        <v/>
      </c>
      <c r="J310" s="9">
        <f>IF(Occurrence!J310&gt;0,_xlfn.GAMMA.INV(I310,$B$6,$B$7),0)</f>
        <v/>
      </c>
      <c r="K310" s="24">
        <f>IF(Occurrence!K310&gt;0,_xlfn.GAMMA.DIST(Occurrence!K310,$C$6,$C$7,TRUE),0)</f>
        <v/>
      </c>
      <c r="L310" s="9">
        <f>IF(Occurrence!K310&gt;0,_xlfn.GAMMA.INV(K310,$B$6,$B$7),0)</f>
        <v/>
      </c>
      <c r="M310" s="24">
        <f>_xlfn.NORM.DIST(Data!X310,$C$9,$C$10,TRUE)</f>
        <v/>
      </c>
      <c r="N310" s="9">
        <f>_xlfn.NORM.INV(M310,$B$9,$B$10)</f>
        <v/>
      </c>
      <c r="O310" s="24">
        <f>_xlfn.NORM.DIST(Data!Y310,$C$9,$C$10,TRUE)</f>
        <v/>
      </c>
      <c r="P310" s="9">
        <f>_xlfn.NORM.INV(O310,$B$9,$B$10)</f>
        <v/>
      </c>
    </row>
    <row r="311">
      <c r="H311" s="14">
        <f>Data!A311</f>
        <v/>
      </c>
      <c r="I311" s="24">
        <f>IF(Occurrence!J311&gt;0,_xlfn.GAMMA.DIST(Occurrence!J311,$C$6,$C$7,TRUE),0)</f>
        <v/>
      </c>
      <c r="J311" s="9">
        <f>IF(Occurrence!J311&gt;0,_xlfn.GAMMA.INV(I311,$B$6,$B$7),0)</f>
        <v/>
      </c>
      <c r="K311" s="24">
        <f>IF(Occurrence!K311&gt;0,_xlfn.GAMMA.DIST(Occurrence!K311,$C$6,$C$7,TRUE),0)</f>
        <v/>
      </c>
      <c r="L311" s="9">
        <f>IF(Occurrence!K311&gt;0,_xlfn.GAMMA.INV(K311,$B$6,$B$7),0)</f>
        <v/>
      </c>
      <c r="M311" s="24">
        <f>_xlfn.NORM.DIST(Data!X311,$C$9,$C$10,TRUE)</f>
        <v/>
      </c>
      <c r="N311" s="9">
        <f>_xlfn.NORM.INV(M311,$B$9,$B$10)</f>
        <v/>
      </c>
      <c r="O311" s="24">
        <f>_xlfn.NORM.DIST(Data!Y311,$C$9,$C$10,TRUE)</f>
        <v/>
      </c>
      <c r="P311" s="9">
        <f>_xlfn.NORM.INV(O311,$B$9,$B$10)</f>
        <v/>
      </c>
    </row>
    <row r="312">
      <c r="H312" s="14">
        <f>Data!A312</f>
        <v/>
      </c>
      <c r="I312" s="24">
        <f>IF(Occurrence!J312&gt;0,_xlfn.GAMMA.DIST(Occurrence!J312,$C$6,$C$7,TRUE),0)</f>
        <v/>
      </c>
      <c r="J312" s="9">
        <f>IF(Occurrence!J312&gt;0,_xlfn.GAMMA.INV(I312,$B$6,$B$7),0)</f>
        <v/>
      </c>
      <c r="K312" s="24">
        <f>IF(Occurrence!K312&gt;0,_xlfn.GAMMA.DIST(Occurrence!K312,$C$6,$C$7,TRUE),0)</f>
        <v/>
      </c>
      <c r="L312" s="9">
        <f>IF(Occurrence!K312&gt;0,_xlfn.GAMMA.INV(K312,$B$6,$B$7),0)</f>
        <v/>
      </c>
      <c r="M312" s="24">
        <f>_xlfn.NORM.DIST(Data!X312,$C$9,$C$10,TRUE)</f>
        <v/>
      </c>
      <c r="N312" s="9">
        <f>_xlfn.NORM.INV(M312,$B$9,$B$10)</f>
        <v/>
      </c>
      <c r="O312" s="24">
        <f>_xlfn.NORM.DIST(Data!Y312,$C$9,$C$10,TRUE)</f>
        <v/>
      </c>
      <c r="P312" s="9">
        <f>_xlfn.NORM.INV(O312,$B$9,$B$10)</f>
        <v/>
      </c>
    </row>
    <row r="313">
      <c r="H313" s="14">
        <f>Data!A313</f>
        <v/>
      </c>
      <c r="I313" s="24">
        <f>IF(Occurrence!J313&gt;0,_xlfn.GAMMA.DIST(Occurrence!J313,$C$6,$C$7,TRUE),0)</f>
        <v/>
      </c>
      <c r="J313" s="9">
        <f>IF(Occurrence!J313&gt;0,_xlfn.GAMMA.INV(I313,$B$6,$B$7),0)</f>
        <v/>
      </c>
      <c r="K313" s="24">
        <f>IF(Occurrence!K313&gt;0,_xlfn.GAMMA.DIST(Occurrence!K313,$C$6,$C$7,TRUE),0)</f>
        <v/>
      </c>
      <c r="L313" s="9">
        <f>IF(Occurrence!K313&gt;0,_xlfn.GAMMA.INV(K313,$B$6,$B$7),0)</f>
        <v/>
      </c>
      <c r="M313" s="24">
        <f>_xlfn.NORM.DIST(Data!X313,$C$9,$C$10,TRUE)</f>
        <v/>
      </c>
      <c r="N313" s="9">
        <f>_xlfn.NORM.INV(M313,$B$9,$B$10)</f>
        <v/>
      </c>
      <c r="O313" s="24">
        <f>_xlfn.NORM.DIST(Data!Y313,$C$9,$C$10,TRUE)</f>
        <v/>
      </c>
      <c r="P313" s="9">
        <f>_xlfn.NORM.INV(O313,$B$9,$B$10)</f>
        <v/>
      </c>
    </row>
    <row r="314">
      <c r="H314" s="14">
        <f>Data!A314</f>
        <v/>
      </c>
      <c r="I314" s="24">
        <f>IF(Occurrence!J314&gt;0,_xlfn.GAMMA.DIST(Occurrence!J314,$C$6,$C$7,TRUE),0)</f>
        <v/>
      </c>
      <c r="J314" s="9">
        <f>IF(Occurrence!J314&gt;0,_xlfn.GAMMA.INV(I314,$B$6,$B$7),0)</f>
        <v/>
      </c>
      <c r="K314" s="24">
        <f>IF(Occurrence!K314&gt;0,_xlfn.GAMMA.DIST(Occurrence!K314,$C$6,$C$7,TRUE),0)</f>
        <v/>
      </c>
      <c r="L314" s="9">
        <f>IF(Occurrence!K314&gt;0,_xlfn.GAMMA.INV(K314,$B$6,$B$7),0)</f>
        <v/>
      </c>
      <c r="M314" s="24">
        <f>_xlfn.NORM.DIST(Data!X314,$C$9,$C$10,TRUE)</f>
        <v/>
      </c>
      <c r="N314" s="9">
        <f>_xlfn.NORM.INV(M314,$B$9,$B$10)</f>
        <v/>
      </c>
      <c r="O314" s="24">
        <f>_xlfn.NORM.DIST(Data!Y314,$C$9,$C$10,TRUE)</f>
        <v/>
      </c>
      <c r="P314" s="9">
        <f>_xlfn.NORM.INV(O314,$B$9,$B$10)</f>
        <v/>
      </c>
    </row>
    <row r="315">
      <c r="H315" s="14">
        <f>Data!A315</f>
        <v/>
      </c>
      <c r="I315" s="24">
        <f>IF(Occurrence!J315&gt;0,_xlfn.GAMMA.DIST(Occurrence!J315,$C$6,$C$7,TRUE),0)</f>
        <v/>
      </c>
      <c r="J315" s="9">
        <f>IF(Occurrence!J315&gt;0,_xlfn.GAMMA.INV(I315,$B$6,$B$7),0)</f>
        <v/>
      </c>
      <c r="K315" s="24">
        <f>IF(Occurrence!K315&gt;0,_xlfn.GAMMA.DIST(Occurrence!K315,$C$6,$C$7,TRUE),0)</f>
        <v/>
      </c>
      <c r="L315" s="9">
        <f>IF(Occurrence!K315&gt;0,_xlfn.GAMMA.INV(K315,$B$6,$B$7),0)</f>
        <v/>
      </c>
      <c r="M315" s="24">
        <f>_xlfn.NORM.DIST(Data!X315,$C$9,$C$10,TRUE)</f>
        <v/>
      </c>
      <c r="N315" s="9">
        <f>_xlfn.NORM.INV(M315,$B$9,$B$10)</f>
        <v/>
      </c>
      <c r="O315" s="24">
        <f>_xlfn.NORM.DIST(Data!Y315,$C$9,$C$10,TRUE)</f>
        <v/>
      </c>
      <c r="P315" s="9">
        <f>_xlfn.NORM.INV(O315,$B$9,$B$10)</f>
        <v/>
      </c>
    </row>
    <row r="316">
      <c r="H316" s="14">
        <f>Data!A316</f>
        <v/>
      </c>
      <c r="I316" s="24">
        <f>IF(Occurrence!J316&gt;0,_xlfn.GAMMA.DIST(Occurrence!J316,$C$6,$C$7,TRUE),0)</f>
        <v/>
      </c>
      <c r="J316" s="9">
        <f>IF(Occurrence!J316&gt;0,_xlfn.GAMMA.INV(I316,$B$6,$B$7),0)</f>
        <v/>
      </c>
      <c r="K316" s="24">
        <f>IF(Occurrence!K316&gt;0,_xlfn.GAMMA.DIST(Occurrence!K316,$C$6,$C$7,TRUE),0)</f>
        <v/>
      </c>
      <c r="L316" s="9">
        <f>IF(Occurrence!K316&gt;0,_xlfn.GAMMA.INV(K316,$B$6,$B$7),0)</f>
        <v/>
      </c>
      <c r="M316" s="24">
        <f>_xlfn.NORM.DIST(Data!X316,$C$9,$C$10,TRUE)</f>
        <v/>
      </c>
      <c r="N316" s="9">
        <f>_xlfn.NORM.INV(M316,$B$9,$B$10)</f>
        <v/>
      </c>
      <c r="O316" s="24">
        <f>_xlfn.NORM.DIST(Data!Y316,$C$9,$C$10,TRUE)</f>
        <v/>
      </c>
      <c r="P316" s="9">
        <f>_xlfn.NORM.INV(O316,$B$9,$B$10)</f>
        <v/>
      </c>
    </row>
    <row r="317">
      <c r="H317" s="14">
        <f>Data!A317</f>
        <v/>
      </c>
      <c r="I317" s="24">
        <f>IF(Occurrence!J317&gt;0,_xlfn.GAMMA.DIST(Occurrence!J317,$C$6,$C$7,TRUE),0)</f>
        <v/>
      </c>
      <c r="J317" s="9">
        <f>IF(Occurrence!J317&gt;0,_xlfn.GAMMA.INV(I317,$B$6,$B$7),0)</f>
        <v/>
      </c>
      <c r="K317" s="24">
        <f>IF(Occurrence!K317&gt;0,_xlfn.GAMMA.DIST(Occurrence!K317,$C$6,$C$7,TRUE),0)</f>
        <v/>
      </c>
      <c r="L317" s="9">
        <f>IF(Occurrence!K317&gt;0,_xlfn.GAMMA.INV(K317,$B$6,$B$7),0)</f>
        <v/>
      </c>
      <c r="M317" s="24">
        <f>_xlfn.NORM.DIST(Data!X317,$C$9,$C$10,TRUE)</f>
        <v/>
      </c>
      <c r="N317" s="9">
        <f>_xlfn.NORM.INV(M317,$B$9,$B$10)</f>
        <v/>
      </c>
      <c r="O317" s="24">
        <f>_xlfn.NORM.DIST(Data!Y317,$C$9,$C$10,TRUE)</f>
        <v/>
      </c>
      <c r="P317" s="9">
        <f>_xlfn.NORM.INV(O317,$B$9,$B$10)</f>
        <v/>
      </c>
    </row>
    <row r="318">
      <c r="H318" s="14">
        <f>Data!A318</f>
        <v/>
      </c>
      <c r="I318" s="24">
        <f>IF(Occurrence!J318&gt;0,_xlfn.GAMMA.DIST(Occurrence!J318,$C$6,$C$7,TRUE),0)</f>
        <v/>
      </c>
      <c r="J318" s="9">
        <f>IF(Occurrence!J318&gt;0,_xlfn.GAMMA.INV(I318,$B$6,$B$7),0)</f>
        <v/>
      </c>
      <c r="K318" s="24">
        <f>IF(Occurrence!K318&gt;0,_xlfn.GAMMA.DIST(Occurrence!K318,$C$6,$C$7,TRUE),0)</f>
        <v/>
      </c>
      <c r="L318" s="9">
        <f>IF(Occurrence!K318&gt;0,_xlfn.GAMMA.INV(K318,$B$6,$B$7),0)</f>
        <v/>
      </c>
      <c r="M318" s="24">
        <f>_xlfn.NORM.DIST(Data!X318,$C$9,$C$10,TRUE)</f>
        <v/>
      </c>
      <c r="N318" s="9">
        <f>_xlfn.NORM.INV(M318,$B$9,$B$10)</f>
        <v/>
      </c>
      <c r="O318" s="24">
        <f>_xlfn.NORM.DIST(Data!Y318,$C$9,$C$10,TRUE)</f>
        <v/>
      </c>
      <c r="P318" s="9">
        <f>_xlfn.NORM.INV(O318,$B$9,$B$10)</f>
        <v/>
      </c>
    </row>
    <row r="319">
      <c r="H319" s="14">
        <f>Data!A319</f>
        <v/>
      </c>
      <c r="I319" s="24">
        <f>IF(Occurrence!J319&gt;0,_xlfn.GAMMA.DIST(Occurrence!J319,$C$6,$C$7,TRUE),0)</f>
        <v/>
      </c>
      <c r="J319" s="9">
        <f>IF(Occurrence!J319&gt;0,_xlfn.GAMMA.INV(I319,$B$6,$B$7),0)</f>
        <v/>
      </c>
      <c r="K319" s="24">
        <f>IF(Occurrence!K319&gt;0,_xlfn.GAMMA.DIST(Occurrence!K319,$C$6,$C$7,TRUE),0)</f>
        <v/>
      </c>
      <c r="L319" s="9">
        <f>IF(Occurrence!K319&gt;0,_xlfn.GAMMA.INV(K319,$B$6,$B$7),0)</f>
        <v/>
      </c>
      <c r="M319" s="24">
        <f>_xlfn.NORM.DIST(Data!X319,$C$9,$C$10,TRUE)</f>
        <v/>
      </c>
      <c r="N319" s="9">
        <f>_xlfn.NORM.INV(M319,$B$9,$B$10)</f>
        <v/>
      </c>
      <c r="O319" s="24">
        <f>_xlfn.NORM.DIST(Data!Y319,$C$9,$C$10,TRUE)</f>
        <v/>
      </c>
      <c r="P319" s="9">
        <f>_xlfn.NORM.INV(O319,$B$9,$B$10)</f>
        <v/>
      </c>
    </row>
    <row r="320">
      <c r="H320" s="14">
        <f>Data!A320</f>
        <v/>
      </c>
      <c r="I320" s="24">
        <f>IF(Occurrence!J320&gt;0,_xlfn.GAMMA.DIST(Occurrence!J320,$C$6,$C$7,TRUE),0)</f>
        <v/>
      </c>
      <c r="J320" s="9">
        <f>IF(Occurrence!J320&gt;0,_xlfn.GAMMA.INV(I320,$B$6,$B$7),0)</f>
        <v/>
      </c>
      <c r="K320" s="24">
        <f>IF(Occurrence!K320&gt;0,_xlfn.GAMMA.DIST(Occurrence!K320,$C$6,$C$7,TRUE),0)</f>
        <v/>
      </c>
      <c r="L320" s="9">
        <f>IF(Occurrence!K320&gt;0,_xlfn.GAMMA.INV(K320,$B$6,$B$7),0)</f>
        <v/>
      </c>
      <c r="M320" s="24">
        <f>_xlfn.NORM.DIST(Data!X320,$C$9,$C$10,TRUE)</f>
        <v/>
      </c>
      <c r="N320" s="9">
        <f>_xlfn.NORM.INV(M320,$B$9,$B$10)</f>
        <v/>
      </c>
      <c r="O320" s="24">
        <f>_xlfn.NORM.DIST(Data!Y320,$C$9,$C$10,TRUE)</f>
        <v/>
      </c>
      <c r="P320" s="9">
        <f>_xlfn.NORM.INV(O320,$B$9,$B$10)</f>
        <v/>
      </c>
    </row>
    <row r="321">
      <c r="H321" s="14">
        <f>Data!A321</f>
        <v/>
      </c>
      <c r="I321" s="24">
        <f>IF(Occurrence!J321&gt;0,_xlfn.GAMMA.DIST(Occurrence!J321,$C$6,$C$7,TRUE),0)</f>
        <v/>
      </c>
      <c r="J321" s="9">
        <f>IF(Occurrence!J321&gt;0,_xlfn.GAMMA.INV(I321,$B$6,$B$7),0)</f>
        <v/>
      </c>
      <c r="K321" s="24">
        <f>IF(Occurrence!K321&gt;0,_xlfn.GAMMA.DIST(Occurrence!K321,$C$6,$C$7,TRUE),0)</f>
        <v/>
      </c>
      <c r="L321" s="9">
        <f>IF(Occurrence!K321&gt;0,_xlfn.GAMMA.INV(K321,$B$6,$B$7),0)</f>
        <v/>
      </c>
      <c r="M321" s="24">
        <f>_xlfn.NORM.DIST(Data!X321,$C$9,$C$10,TRUE)</f>
        <v/>
      </c>
      <c r="N321" s="9">
        <f>_xlfn.NORM.INV(M321,$B$9,$B$10)</f>
        <v/>
      </c>
      <c r="O321" s="24">
        <f>_xlfn.NORM.DIST(Data!Y321,$C$9,$C$10,TRUE)</f>
        <v/>
      </c>
      <c r="P321" s="9">
        <f>_xlfn.NORM.INV(O321,$B$9,$B$10)</f>
        <v/>
      </c>
    </row>
    <row r="322">
      <c r="H322" s="14">
        <f>Data!A322</f>
        <v/>
      </c>
      <c r="I322" s="24">
        <f>IF(Occurrence!J322&gt;0,_xlfn.GAMMA.DIST(Occurrence!J322,$C$6,$C$7,TRUE),0)</f>
        <v/>
      </c>
      <c r="J322" s="9">
        <f>IF(Occurrence!J322&gt;0,_xlfn.GAMMA.INV(I322,$B$6,$B$7),0)</f>
        <v/>
      </c>
      <c r="K322" s="24">
        <f>IF(Occurrence!K322&gt;0,_xlfn.GAMMA.DIST(Occurrence!K322,$C$6,$C$7,TRUE),0)</f>
        <v/>
      </c>
      <c r="L322" s="9">
        <f>IF(Occurrence!K322&gt;0,_xlfn.GAMMA.INV(K322,$B$6,$B$7),0)</f>
        <v/>
      </c>
      <c r="M322" s="24">
        <f>_xlfn.NORM.DIST(Data!X322,$C$9,$C$10,TRUE)</f>
        <v/>
      </c>
      <c r="N322" s="9">
        <f>_xlfn.NORM.INV(M322,$B$9,$B$10)</f>
        <v/>
      </c>
      <c r="O322" s="24">
        <f>_xlfn.NORM.DIST(Data!Y322,$C$9,$C$10,TRUE)</f>
        <v/>
      </c>
      <c r="P322" s="9">
        <f>_xlfn.NORM.INV(O322,$B$9,$B$10)</f>
        <v/>
      </c>
    </row>
    <row r="323">
      <c r="H323" s="14">
        <f>Data!A323</f>
        <v/>
      </c>
      <c r="I323" s="24">
        <f>IF(Occurrence!J323&gt;0,_xlfn.GAMMA.DIST(Occurrence!J323,$C$6,$C$7,TRUE),0)</f>
        <v/>
      </c>
      <c r="J323" s="9">
        <f>IF(Occurrence!J323&gt;0,_xlfn.GAMMA.INV(I323,$B$6,$B$7),0)</f>
        <v/>
      </c>
      <c r="K323" s="24">
        <f>IF(Occurrence!K323&gt;0,_xlfn.GAMMA.DIST(Occurrence!K323,$C$6,$C$7,TRUE),0)</f>
        <v/>
      </c>
      <c r="L323" s="9">
        <f>IF(Occurrence!K323&gt;0,_xlfn.GAMMA.INV(K323,$B$6,$B$7),0)</f>
        <v/>
      </c>
      <c r="M323" s="24">
        <f>_xlfn.NORM.DIST(Data!X323,$C$9,$C$10,TRUE)</f>
        <v/>
      </c>
      <c r="N323" s="9">
        <f>_xlfn.NORM.INV(M323,$B$9,$B$10)</f>
        <v/>
      </c>
      <c r="O323" s="24">
        <f>_xlfn.NORM.DIST(Data!Y323,$C$9,$C$10,TRUE)</f>
        <v/>
      </c>
      <c r="P323" s="9">
        <f>_xlfn.NORM.INV(O323,$B$9,$B$10)</f>
        <v/>
      </c>
    </row>
    <row r="324">
      <c r="H324" s="14">
        <f>Data!A324</f>
        <v/>
      </c>
      <c r="I324" s="24">
        <f>IF(Occurrence!J324&gt;0,_xlfn.GAMMA.DIST(Occurrence!J324,$C$6,$C$7,TRUE),0)</f>
        <v/>
      </c>
      <c r="J324" s="9">
        <f>IF(Occurrence!J324&gt;0,_xlfn.GAMMA.INV(I324,$B$6,$B$7),0)</f>
        <v/>
      </c>
      <c r="K324" s="24">
        <f>IF(Occurrence!K324&gt;0,_xlfn.GAMMA.DIST(Occurrence!K324,$C$6,$C$7,TRUE),0)</f>
        <v/>
      </c>
      <c r="L324" s="9">
        <f>IF(Occurrence!K324&gt;0,_xlfn.GAMMA.INV(K324,$B$6,$B$7),0)</f>
        <v/>
      </c>
      <c r="M324" s="24">
        <f>_xlfn.NORM.DIST(Data!X324,$C$9,$C$10,TRUE)</f>
        <v/>
      </c>
      <c r="N324" s="9">
        <f>_xlfn.NORM.INV(M324,$B$9,$B$10)</f>
        <v/>
      </c>
      <c r="O324" s="24">
        <f>_xlfn.NORM.DIST(Data!Y324,$C$9,$C$10,TRUE)</f>
        <v/>
      </c>
      <c r="P324" s="9">
        <f>_xlfn.NORM.INV(O324,$B$9,$B$10)</f>
        <v/>
      </c>
    </row>
    <row r="325">
      <c r="H325" s="14">
        <f>Data!A325</f>
        <v/>
      </c>
      <c r="I325" s="24">
        <f>IF(Occurrence!J325&gt;0,_xlfn.GAMMA.DIST(Occurrence!J325,$C$6,$C$7,TRUE),0)</f>
        <v/>
      </c>
      <c r="J325" s="9">
        <f>IF(Occurrence!J325&gt;0,_xlfn.GAMMA.INV(I325,$B$6,$B$7),0)</f>
        <v/>
      </c>
      <c r="K325" s="24">
        <f>IF(Occurrence!K325&gt;0,_xlfn.GAMMA.DIST(Occurrence!K325,$C$6,$C$7,TRUE),0)</f>
        <v/>
      </c>
      <c r="L325" s="9">
        <f>IF(Occurrence!K325&gt;0,_xlfn.GAMMA.INV(K325,$B$6,$B$7),0)</f>
        <v/>
      </c>
      <c r="M325" s="24">
        <f>_xlfn.NORM.DIST(Data!X325,$C$9,$C$10,TRUE)</f>
        <v/>
      </c>
      <c r="N325" s="9">
        <f>_xlfn.NORM.INV(M325,$B$9,$B$10)</f>
        <v/>
      </c>
      <c r="O325" s="24">
        <f>_xlfn.NORM.DIST(Data!Y325,$C$9,$C$10,TRUE)</f>
        <v/>
      </c>
      <c r="P325" s="9">
        <f>_xlfn.NORM.INV(O325,$B$9,$B$10)</f>
        <v/>
      </c>
    </row>
    <row r="326">
      <c r="H326" s="14">
        <f>Data!A326</f>
        <v/>
      </c>
      <c r="I326" s="24">
        <f>IF(Occurrence!J326&gt;0,_xlfn.GAMMA.DIST(Occurrence!J326,$C$6,$C$7,TRUE),0)</f>
        <v/>
      </c>
      <c r="J326" s="9">
        <f>IF(Occurrence!J326&gt;0,_xlfn.GAMMA.INV(I326,$B$6,$B$7),0)</f>
        <v/>
      </c>
      <c r="K326" s="24">
        <f>IF(Occurrence!K326&gt;0,_xlfn.GAMMA.DIST(Occurrence!K326,$C$6,$C$7,TRUE),0)</f>
        <v/>
      </c>
      <c r="L326" s="9">
        <f>IF(Occurrence!K326&gt;0,_xlfn.GAMMA.INV(K326,$B$6,$B$7),0)</f>
        <v/>
      </c>
      <c r="M326" s="24">
        <f>_xlfn.NORM.DIST(Data!X326,$C$9,$C$10,TRUE)</f>
        <v/>
      </c>
      <c r="N326" s="9">
        <f>_xlfn.NORM.INV(M326,$B$9,$B$10)</f>
        <v/>
      </c>
      <c r="O326" s="24">
        <f>_xlfn.NORM.DIST(Data!Y326,$C$9,$C$10,TRUE)</f>
        <v/>
      </c>
      <c r="P326" s="9">
        <f>_xlfn.NORM.INV(O326,$B$9,$B$10)</f>
        <v/>
      </c>
    </row>
    <row r="327">
      <c r="H327" s="14">
        <f>Data!A327</f>
        <v/>
      </c>
      <c r="I327" s="24">
        <f>IF(Occurrence!J327&gt;0,_xlfn.GAMMA.DIST(Occurrence!J327,$C$6,$C$7,TRUE),0)</f>
        <v/>
      </c>
      <c r="J327" s="9">
        <f>IF(Occurrence!J327&gt;0,_xlfn.GAMMA.INV(I327,$B$6,$B$7),0)</f>
        <v/>
      </c>
      <c r="K327" s="24">
        <f>IF(Occurrence!K327&gt;0,_xlfn.GAMMA.DIST(Occurrence!K327,$C$6,$C$7,TRUE),0)</f>
        <v/>
      </c>
      <c r="L327" s="9">
        <f>IF(Occurrence!K327&gt;0,_xlfn.GAMMA.INV(K327,$B$6,$B$7),0)</f>
        <v/>
      </c>
      <c r="M327" s="24">
        <f>_xlfn.NORM.DIST(Data!X327,$C$9,$C$10,TRUE)</f>
        <v/>
      </c>
      <c r="N327" s="9">
        <f>_xlfn.NORM.INV(M327,$B$9,$B$10)</f>
        <v/>
      </c>
      <c r="O327" s="24">
        <f>_xlfn.NORM.DIST(Data!Y327,$C$9,$C$10,TRUE)</f>
        <v/>
      </c>
      <c r="P327" s="9">
        <f>_xlfn.NORM.INV(O327,$B$9,$B$10)</f>
        <v/>
      </c>
    </row>
    <row r="328">
      <c r="H328" s="14">
        <f>Data!A328</f>
        <v/>
      </c>
      <c r="I328" s="24">
        <f>IF(Occurrence!J328&gt;0,_xlfn.GAMMA.DIST(Occurrence!J328,$C$6,$C$7,TRUE),0)</f>
        <v/>
      </c>
      <c r="J328" s="9">
        <f>IF(Occurrence!J328&gt;0,_xlfn.GAMMA.INV(I328,$B$6,$B$7),0)</f>
        <v/>
      </c>
      <c r="K328" s="24">
        <f>IF(Occurrence!K328&gt;0,_xlfn.GAMMA.DIST(Occurrence!K328,$C$6,$C$7,TRUE),0)</f>
        <v/>
      </c>
      <c r="L328" s="9">
        <f>IF(Occurrence!K328&gt;0,_xlfn.GAMMA.INV(K328,$B$6,$B$7),0)</f>
        <v/>
      </c>
      <c r="M328" s="24">
        <f>_xlfn.NORM.DIST(Data!X328,$C$9,$C$10,TRUE)</f>
        <v/>
      </c>
      <c r="N328" s="9">
        <f>_xlfn.NORM.INV(M328,$B$9,$B$10)</f>
        <v/>
      </c>
      <c r="O328" s="24">
        <f>_xlfn.NORM.DIST(Data!Y328,$C$9,$C$10,TRUE)</f>
        <v/>
      </c>
      <c r="P328" s="9">
        <f>_xlfn.NORM.INV(O328,$B$9,$B$10)</f>
        <v/>
      </c>
    </row>
    <row r="329">
      <c r="H329" s="14">
        <f>Data!A329</f>
        <v/>
      </c>
      <c r="I329" s="24">
        <f>IF(Occurrence!J329&gt;0,_xlfn.GAMMA.DIST(Occurrence!J329,$C$6,$C$7,TRUE),0)</f>
        <v/>
      </c>
      <c r="J329" s="9">
        <f>IF(Occurrence!J329&gt;0,_xlfn.GAMMA.INV(I329,$B$6,$B$7),0)</f>
        <v/>
      </c>
      <c r="K329" s="24">
        <f>IF(Occurrence!K329&gt;0,_xlfn.GAMMA.DIST(Occurrence!K329,$C$6,$C$7,TRUE),0)</f>
        <v/>
      </c>
      <c r="L329" s="9">
        <f>IF(Occurrence!K329&gt;0,_xlfn.GAMMA.INV(K329,$B$6,$B$7),0)</f>
        <v/>
      </c>
      <c r="M329" s="24">
        <f>_xlfn.NORM.DIST(Data!X329,$C$9,$C$10,TRUE)</f>
        <v/>
      </c>
      <c r="N329" s="9">
        <f>_xlfn.NORM.INV(M329,$B$9,$B$10)</f>
        <v/>
      </c>
      <c r="O329" s="24">
        <f>_xlfn.NORM.DIST(Data!Y329,$C$9,$C$10,TRUE)</f>
        <v/>
      </c>
      <c r="P329" s="9">
        <f>_xlfn.NORM.INV(O329,$B$9,$B$10)</f>
        <v/>
      </c>
    </row>
    <row r="330">
      <c r="H330" s="14">
        <f>Data!A330</f>
        <v/>
      </c>
      <c r="I330" s="24">
        <f>IF(Occurrence!J330&gt;0,_xlfn.GAMMA.DIST(Occurrence!J330,$C$6,$C$7,TRUE),0)</f>
        <v/>
      </c>
      <c r="J330" s="9">
        <f>IF(Occurrence!J330&gt;0,_xlfn.GAMMA.INV(I330,$B$6,$B$7),0)</f>
        <v/>
      </c>
      <c r="K330" s="24">
        <f>IF(Occurrence!K330&gt;0,_xlfn.GAMMA.DIST(Occurrence!K330,$C$6,$C$7,TRUE),0)</f>
        <v/>
      </c>
      <c r="L330" s="9">
        <f>IF(Occurrence!K330&gt;0,_xlfn.GAMMA.INV(K330,$B$6,$B$7),0)</f>
        <v/>
      </c>
      <c r="M330" s="24">
        <f>_xlfn.NORM.DIST(Data!X330,$C$9,$C$10,TRUE)</f>
        <v/>
      </c>
      <c r="N330" s="9">
        <f>_xlfn.NORM.INV(M330,$B$9,$B$10)</f>
        <v/>
      </c>
      <c r="O330" s="24">
        <f>_xlfn.NORM.DIST(Data!Y330,$C$9,$C$10,TRUE)</f>
        <v/>
      </c>
      <c r="P330" s="9">
        <f>_xlfn.NORM.INV(O330,$B$9,$B$10)</f>
        <v/>
      </c>
    </row>
    <row r="331">
      <c r="H331" s="14">
        <f>Data!A331</f>
        <v/>
      </c>
      <c r="I331" s="24">
        <f>IF(Occurrence!J331&gt;0,_xlfn.GAMMA.DIST(Occurrence!J331,$C$6,$C$7,TRUE),0)</f>
        <v/>
      </c>
      <c r="J331" s="9">
        <f>IF(Occurrence!J331&gt;0,_xlfn.GAMMA.INV(I331,$B$6,$B$7),0)</f>
        <v/>
      </c>
      <c r="K331" s="24">
        <f>IF(Occurrence!K331&gt;0,_xlfn.GAMMA.DIST(Occurrence!K331,$C$6,$C$7,TRUE),0)</f>
        <v/>
      </c>
      <c r="L331" s="9">
        <f>IF(Occurrence!K331&gt;0,_xlfn.GAMMA.INV(K331,$B$6,$B$7),0)</f>
        <v/>
      </c>
      <c r="M331" s="24">
        <f>_xlfn.NORM.DIST(Data!X331,$C$9,$C$10,TRUE)</f>
        <v/>
      </c>
      <c r="N331" s="9">
        <f>_xlfn.NORM.INV(M331,$B$9,$B$10)</f>
        <v/>
      </c>
      <c r="O331" s="24">
        <f>_xlfn.NORM.DIST(Data!Y331,$C$9,$C$10,TRUE)</f>
        <v/>
      </c>
      <c r="P331" s="9">
        <f>_xlfn.NORM.INV(O331,$B$9,$B$10)</f>
        <v/>
      </c>
    </row>
    <row r="332">
      <c r="H332" s="14">
        <f>Data!A332</f>
        <v/>
      </c>
      <c r="I332" s="24">
        <f>IF(Occurrence!J332&gt;0,_xlfn.GAMMA.DIST(Occurrence!J332,$C$6,$C$7,TRUE),0)</f>
        <v/>
      </c>
      <c r="J332" s="9">
        <f>IF(Occurrence!J332&gt;0,_xlfn.GAMMA.INV(I332,$B$6,$B$7),0)</f>
        <v/>
      </c>
      <c r="K332" s="24">
        <f>IF(Occurrence!K332&gt;0,_xlfn.GAMMA.DIST(Occurrence!K332,$C$6,$C$7,TRUE),0)</f>
        <v/>
      </c>
      <c r="L332" s="9">
        <f>IF(Occurrence!K332&gt;0,_xlfn.GAMMA.INV(K332,$B$6,$B$7),0)</f>
        <v/>
      </c>
      <c r="M332" s="24">
        <f>_xlfn.NORM.DIST(Data!X332,$C$9,$C$10,TRUE)</f>
        <v/>
      </c>
      <c r="N332" s="9">
        <f>_xlfn.NORM.INV(M332,$B$9,$B$10)</f>
        <v/>
      </c>
      <c r="O332" s="24">
        <f>_xlfn.NORM.DIST(Data!Y332,$C$9,$C$10,TRUE)</f>
        <v/>
      </c>
      <c r="P332" s="9">
        <f>_xlfn.NORM.INV(O332,$B$9,$B$10)</f>
        <v/>
      </c>
    </row>
    <row r="333">
      <c r="H333" s="14">
        <f>Data!A333</f>
        <v/>
      </c>
      <c r="I333" s="24">
        <f>IF(Occurrence!J333&gt;0,_xlfn.GAMMA.DIST(Occurrence!J333,$C$6,$C$7,TRUE),0)</f>
        <v/>
      </c>
      <c r="J333" s="9">
        <f>IF(Occurrence!J333&gt;0,_xlfn.GAMMA.INV(I333,$B$6,$B$7),0)</f>
        <v/>
      </c>
      <c r="K333" s="24">
        <f>IF(Occurrence!K333&gt;0,_xlfn.GAMMA.DIST(Occurrence!K333,$C$6,$C$7,TRUE),0)</f>
        <v/>
      </c>
      <c r="L333" s="9">
        <f>IF(Occurrence!K333&gt;0,_xlfn.GAMMA.INV(K333,$B$6,$B$7),0)</f>
        <v/>
      </c>
      <c r="M333" s="24">
        <f>_xlfn.NORM.DIST(Data!X333,$C$9,$C$10,TRUE)</f>
        <v/>
      </c>
      <c r="N333" s="9">
        <f>_xlfn.NORM.INV(M333,$B$9,$B$10)</f>
        <v/>
      </c>
      <c r="O333" s="24">
        <f>_xlfn.NORM.DIST(Data!Y333,$C$9,$C$10,TRUE)</f>
        <v/>
      </c>
      <c r="P333" s="9">
        <f>_xlfn.NORM.INV(O333,$B$9,$B$10)</f>
        <v/>
      </c>
    </row>
    <row r="334">
      <c r="H334" s="14">
        <f>Data!A334</f>
        <v/>
      </c>
      <c r="I334" s="24">
        <f>IF(Occurrence!J334&gt;0,_xlfn.GAMMA.DIST(Occurrence!J334,$C$6,$C$7,TRUE),0)</f>
        <v/>
      </c>
      <c r="J334" s="9">
        <f>IF(Occurrence!J334&gt;0,_xlfn.GAMMA.INV(I334,$B$6,$B$7),0)</f>
        <v/>
      </c>
      <c r="K334" s="24">
        <f>IF(Occurrence!K334&gt;0,_xlfn.GAMMA.DIST(Occurrence!K334,$C$6,$C$7,TRUE),0)</f>
        <v/>
      </c>
      <c r="L334" s="9">
        <f>IF(Occurrence!K334&gt;0,_xlfn.GAMMA.INV(K334,$B$6,$B$7),0)</f>
        <v/>
      </c>
      <c r="M334" s="24">
        <f>_xlfn.NORM.DIST(Data!X334,$C$9,$C$10,TRUE)</f>
        <v/>
      </c>
      <c r="N334" s="9">
        <f>_xlfn.NORM.INV(M334,$B$9,$B$10)</f>
        <v/>
      </c>
      <c r="O334" s="24">
        <f>_xlfn.NORM.DIST(Data!Y334,$C$9,$C$10,TRUE)</f>
        <v/>
      </c>
      <c r="P334" s="9">
        <f>_xlfn.NORM.INV(O334,$B$9,$B$10)</f>
        <v/>
      </c>
    </row>
    <row r="335">
      <c r="H335" s="14">
        <f>Data!A335</f>
        <v/>
      </c>
      <c r="I335" s="24">
        <f>IF(Occurrence!J335&gt;0,_xlfn.GAMMA.DIST(Occurrence!J335,$C$6,$C$7,TRUE),0)</f>
        <v/>
      </c>
      <c r="J335" s="9">
        <f>IF(Occurrence!J335&gt;0,_xlfn.GAMMA.INV(I335,$B$6,$B$7),0)</f>
        <v/>
      </c>
      <c r="K335" s="24">
        <f>IF(Occurrence!K335&gt;0,_xlfn.GAMMA.DIST(Occurrence!K335,$C$6,$C$7,TRUE),0)</f>
        <v/>
      </c>
      <c r="L335" s="9">
        <f>IF(Occurrence!K335&gt;0,_xlfn.GAMMA.INV(K335,$B$6,$B$7),0)</f>
        <v/>
      </c>
      <c r="M335" s="24">
        <f>_xlfn.NORM.DIST(Data!X335,$C$9,$C$10,TRUE)</f>
        <v/>
      </c>
      <c r="N335" s="9">
        <f>_xlfn.NORM.INV(M335,$B$9,$B$10)</f>
        <v/>
      </c>
      <c r="O335" s="24">
        <f>_xlfn.NORM.DIST(Data!Y335,$C$9,$C$10,TRUE)</f>
        <v/>
      </c>
      <c r="P335" s="9">
        <f>_xlfn.NORM.INV(O335,$B$9,$B$10)</f>
        <v/>
      </c>
    </row>
    <row r="336">
      <c r="H336" s="14">
        <f>Data!A336</f>
        <v/>
      </c>
      <c r="I336" s="24">
        <f>IF(Occurrence!J336&gt;0,_xlfn.GAMMA.DIST(Occurrence!J336,$C$6,$C$7,TRUE),0)</f>
        <v/>
      </c>
      <c r="J336" s="9">
        <f>IF(Occurrence!J336&gt;0,_xlfn.GAMMA.INV(I336,$B$6,$B$7),0)</f>
        <v/>
      </c>
      <c r="K336" s="24">
        <f>IF(Occurrence!K336&gt;0,_xlfn.GAMMA.DIST(Occurrence!K336,$C$6,$C$7,TRUE),0)</f>
        <v/>
      </c>
      <c r="L336" s="9">
        <f>IF(Occurrence!K336&gt;0,_xlfn.GAMMA.INV(K336,$B$6,$B$7),0)</f>
        <v/>
      </c>
      <c r="M336" s="24">
        <f>_xlfn.NORM.DIST(Data!X336,$C$9,$C$10,TRUE)</f>
        <v/>
      </c>
      <c r="N336" s="9">
        <f>_xlfn.NORM.INV(M336,$B$9,$B$10)</f>
        <v/>
      </c>
      <c r="O336" s="24">
        <f>_xlfn.NORM.DIST(Data!Y336,$C$9,$C$10,TRUE)</f>
        <v/>
      </c>
      <c r="P336" s="9">
        <f>_xlfn.NORM.INV(O336,$B$9,$B$10)</f>
        <v/>
      </c>
    </row>
    <row r="337">
      <c r="H337" s="14">
        <f>Data!A337</f>
        <v/>
      </c>
      <c r="I337" s="24">
        <f>IF(Occurrence!J337&gt;0,_xlfn.GAMMA.DIST(Occurrence!J337,$C$6,$C$7,TRUE),0)</f>
        <v/>
      </c>
      <c r="J337" s="9">
        <f>IF(Occurrence!J337&gt;0,_xlfn.GAMMA.INV(I337,$B$6,$B$7),0)</f>
        <v/>
      </c>
      <c r="K337" s="24">
        <f>IF(Occurrence!K337&gt;0,_xlfn.GAMMA.DIST(Occurrence!K337,$C$6,$C$7,TRUE),0)</f>
        <v/>
      </c>
      <c r="L337" s="9">
        <f>IF(Occurrence!K337&gt;0,_xlfn.GAMMA.INV(K337,$B$6,$B$7),0)</f>
        <v/>
      </c>
      <c r="M337" s="24">
        <f>_xlfn.NORM.DIST(Data!X337,$C$9,$C$10,TRUE)</f>
        <v/>
      </c>
      <c r="N337" s="9">
        <f>_xlfn.NORM.INV(M337,$B$9,$B$10)</f>
        <v/>
      </c>
      <c r="O337" s="24">
        <f>_xlfn.NORM.DIST(Data!Y337,$C$9,$C$10,TRUE)</f>
        <v/>
      </c>
      <c r="P337" s="9">
        <f>_xlfn.NORM.INV(O337,$B$9,$B$10)</f>
        <v/>
      </c>
    </row>
    <row r="338">
      <c r="H338" s="14">
        <f>Data!A338</f>
        <v/>
      </c>
      <c r="I338" s="24">
        <f>IF(Occurrence!J338&gt;0,_xlfn.GAMMA.DIST(Occurrence!J338,$C$6,$C$7,TRUE),0)</f>
        <v/>
      </c>
      <c r="J338" s="9">
        <f>IF(Occurrence!J338&gt;0,_xlfn.GAMMA.INV(I338,$B$6,$B$7),0)</f>
        <v/>
      </c>
      <c r="K338" s="24">
        <f>IF(Occurrence!K338&gt;0,_xlfn.GAMMA.DIST(Occurrence!K338,$C$6,$C$7,TRUE),0)</f>
        <v/>
      </c>
      <c r="L338" s="9">
        <f>IF(Occurrence!K338&gt;0,_xlfn.GAMMA.INV(K338,$B$6,$B$7),0)</f>
        <v/>
      </c>
      <c r="M338" s="24">
        <f>_xlfn.NORM.DIST(Data!X338,$C$9,$C$10,TRUE)</f>
        <v/>
      </c>
      <c r="N338" s="9">
        <f>_xlfn.NORM.INV(M338,$B$9,$B$10)</f>
        <v/>
      </c>
      <c r="O338" s="24">
        <f>_xlfn.NORM.DIST(Data!Y338,$C$9,$C$10,TRUE)</f>
        <v/>
      </c>
      <c r="P338" s="9">
        <f>_xlfn.NORM.INV(O338,$B$9,$B$10)</f>
        <v/>
      </c>
    </row>
    <row r="339">
      <c r="H339" s="14">
        <f>Data!A339</f>
        <v/>
      </c>
      <c r="I339" s="24">
        <f>IF(Occurrence!J339&gt;0,_xlfn.GAMMA.DIST(Occurrence!J339,$C$6,$C$7,TRUE),0)</f>
        <v/>
      </c>
      <c r="J339" s="9">
        <f>IF(Occurrence!J339&gt;0,_xlfn.GAMMA.INV(I339,$B$6,$B$7),0)</f>
        <v/>
      </c>
      <c r="K339" s="24">
        <f>IF(Occurrence!K339&gt;0,_xlfn.GAMMA.DIST(Occurrence!K339,$C$6,$C$7,TRUE),0)</f>
        <v/>
      </c>
      <c r="L339" s="9">
        <f>IF(Occurrence!K339&gt;0,_xlfn.GAMMA.INV(K339,$B$6,$B$7),0)</f>
        <v/>
      </c>
      <c r="M339" s="24">
        <f>_xlfn.NORM.DIST(Data!X339,$C$9,$C$10,TRUE)</f>
        <v/>
      </c>
      <c r="N339" s="9">
        <f>_xlfn.NORM.INV(M339,$B$9,$B$10)</f>
        <v/>
      </c>
      <c r="O339" s="24">
        <f>_xlfn.NORM.DIST(Data!Y339,$C$9,$C$10,TRUE)</f>
        <v/>
      </c>
      <c r="P339" s="9">
        <f>_xlfn.NORM.INV(O339,$B$9,$B$10)</f>
        <v/>
      </c>
    </row>
    <row r="340">
      <c r="H340" s="14">
        <f>Data!A340</f>
        <v/>
      </c>
      <c r="I340" s="24">
        <f>IF(Occurrence!J340&gt;0,_xlfn.GAMMA.DIST(Occurrence!J340,$C$6,$C$7,TRUE),0)</f>
        <v/>
      </c>
      <c r="J340" s="9">
        <f>IF(Occurrence!J340&gt;0,_xlfn.GAMMA.INV(I340,$B$6,$B$7),0)</f>
        <v/>
      </c>
      <c r="K340" s="24">
        <f>IF(Occurrence!K340&gt;0,_xlfn.GAMMA.DIST(Occurrence!K340,$C$6,$C$7,TRUE),0)</f>
        <v/>
      </c>
      <c r="L340" s="9">
        <f>IF(Occurrence!K340&gt;0,_xlfn.GAMMA.INV(K340,$B$6,$B$7),0)</f>
        <v/>
      </c>
      <c r="M340" s="24">
        <f>_xlfn.NORM.DIST(Data!X340,$C$9,$C$10,TRUE)</f>
        <v/>
      </c>
      <c r="N340" s="9">
        <f>_xlfn.NORM.INV(M340,$B$9,$B$10)</f>
        <v/>
      </c>
      <c r="O340" s="24">
        <f>_xlfn.NORM.DIST(Data!Y340,$C$9,$C$10,TRUE)</f>
        <v/>
      </c>
      <c r="P340" s="9">
        <f>_xlfn.NORM.INV(O340,$B$9,$B$10)</f>
        <v/>
      </c>
    </row>
    <row r="341">
      <c r="H341" s="14">
        <f>Data!A341</f>
        <v/>
      </c>
      <c r="I341" s="24">
        <f>IF(Occurrence!J341&gt;0,_xlfn.GAMMA.DIST(Occurrence!J341,$C$6,$C$7,TRUE),0)</f>
        <v/>
      </c>
      <c r="J341" s="9">
        <f>IF(Occurrence!J341&gt;0,_xlfn.GAMMA.INV(I341,$B$6,$B$7),0)</f>
        <v/>
      </c>
      <c r="K341" s="24">
        <f>IF(Occurrence!K341&gt;0,_xlfn.GAMMA.DIST(Occurrence!K341,$C$6,$C$7,TRUE),0)</f>
        <v/>
      </c>
      <c r="L341" s="9">
        <f>IF(Occurrence!K341&gt;0,_xlfn.GAMMA.INV(K341,$B$6,$B$7),0)</f>
        <v/>
      </c>
      <c r="M341" s="24">
        <f>_xlfn.NORM.DIST(Data!X341,$C$9,$C$10,TRUE)</f>
        <v/>
      </c>
      <c r="N341" s="9">
        <f>_xlfn.NORM.INV(M341,$B$9,$B$10)</f>
        <v/>
      </c>
      <c r="O341" s="24">
        <f>_xlfn.NORM.DIST(Data!Y341,$C$9,$C$10,TRUE)</f>
        <v/>
      </c>
      <c r="P341" s="9">
        <f>_xlfn.NORM.INV(O341,$B$9,$B$10)</f>
        <v/>
      </c>
    </row>
    <row r="342">
      <c r="H342" s="14">
        <f>Data!A342</f>
        <v/>
      </c>
      <c r="I342" s="24">
        <f>IF(Occurrence!J342&gt;0,_xlfn.GAMMA.DIST(Occurrence!J342,$C$6,$C$7,TRUE),0)</f>
        <v/>
      </c>
      <c r="J342" s="9">
        <f>IF(Occurrence!J342&gt;0,_xlfn.GAMMA.INV(I342,$B$6,$B$7),0)</f>
        <v/>
      </c>
      <c r="K342" s="24">
        <f>IF(Occurrence!K342&gt;0,_xlfn.GAMMA.DIST(Occurrence!K342,$C$6,$C$7,TRUE),0)</f>
        <v/>
      </c>
      <c r="L342" s="9">
        <f>IF(Occurrence!K342&gt;0,_xlfn.GAMMA.INV(K342,$B$6,$B$7),0)</f>
        <v/>
      </c>
      <c r="M342" s="24">
        <f>_xlfn.NORM.DIST(Data!X342,$C$9,$C$10,TRUE)</f>
        <v/>
      </c>
      <c r="N342" s="9">
        <f>_xlfn.NORM.INV(M342,$B$9,$B$10)</f>
        <v/>
      </c>
      <c r="O342" s="24">
        <f>_xlfn.NORM.DIST(Data!Y342,$C$9,$C$10,TRUE)</f>
        <v/>
      </c>
      <c r="P342" s="9">
        <f>_xlfn.NORM.INV(O342,$B$9,$B$10)</f>
        <v/>
      </c>
    </row>
    <row r="343">
      <c r="H343" s="14">
        <f>Data!A343</f>
        <v/>
      </c>
      <c r="I343" s="24">
        <f>IF(Occurrence!J343&gt;0,_xlfn.GAMMA.DIST(Occurrence!J343,$C$6,$C$7,TRUE),0)</f>
        <v/>
      </c>
      <c r="J343" s="9">
        <f>IF(Occurrence!J343&gt;0,_xlfn.GAMMA.INV(I343,$B$6,$B$7),0)</f>
        <v/>
      </c>
      <c r="K343" s="24">
        <f>IF(Occurrence!K343&gt;0,_xlfn.GAMMA.DIST(Occurrence!K343,$C$6,$C$7,TRUE),0)</f>
        <v/>
      </c>
      <c r="L343" s="9">
        <f>IF(Occurrence!K343&gt;0,_xlfn.GAMMA.INV(K343,$B$6,$B$7),0)</f>
        <v/>
      </c>
      <c r="M343" s="24">
        <f>_xlfn.NORM.DIST(Data!X343,$C$9,$C$10,TRUE)</f>
        <v/>
      </c>
      <c r="N343" s="9">
        <f>_xlfn.NORM.INV(M343,$B$9,$B$10)</f>
        <v/>
      </c>
      <c r="O343" s="24">
        <f>_xlfn.NORM.DIST(Data!Y343,$C$9,$C$10,TRUE)</f>
        <v/>
      </c>
      <c r="P343" s="9">
        <f>_xlfn.NORM.INV(O343,$B$9,$B$10)</f>
        <v/>
      </c>
    </row>
    <row r="344">
      <c r="H344" s="14">
        <f>Data!A344</f>
        <v/>
      </c>
      <c r="I344" s="24">
        <f>IF(Occurrence!J344&gt;0,_xlfn.GAMMA.DIST(Occurrence!J344,$C$6,$C$7,TRUE),0)</f>
        <v/>
      </c>
      <c r="J344" s="9">
        <f>IF(Occurrence!J344&gt;0,_xlfn.GAMMA.INV(I344,$B$6,$B$7),0)</f>
        <v/>
      </c>
      <c r="K344" s="24">
        <f>IF(Occurrence!K344&gt;0,_xlfn.GAMMA.DIST(Occurrence!K344,$C$6,$C$7,TRUE),0)</f>
        <v/>
      </c>
      <c r="L344" s="9">
        <f>IF(Occurrence!K344&gt;0,_xlfn.GAMMA.INV(K344,$B$6,$B$7),0)</f>
        <v/>
      </c>
      <c r="M344" s="24">
        <f>_xlfn.NORM.DIST(Data!X344,$C$9,$C$10,TRUE)</f>
        <v/>
      </c>
      <c r="N344" s="9">
        <f>_xlfn.NORM.INV(M344,$B$9,$B$10)</f>
        <v/>
      </c>
      <c r="O344" s="24">
        <f>_xlfn.NORM.DIST(Data!Y344,$C$9,$C$10,TRUE)</f>
        <v/>
      </c>
      <c r="P344" s="9">
        <f>_xlfn.NORM.INV(O344,$B$9,$B$10)</f>
        <v/>
      </c>
    </row>
    <row r="345">
      <c r="H345" s="14">
        <f>Data!A345</f>
        <v/>
      </c>
      <c r="I345" s="24">
        <f>IF(Occurrence!J345&gt;0,_xlfn.GAMMA.DIST(Occurrence!J345,$C$6,$C$7,TRUE),0)</f>
        <v/>
      </c>
      <c r="J345" s="9">
        <f>IF(Occurrence!J345&gt;0,_xlfn.GAMMA.INV(I345,$B$6,$B$7),0)</f>
        <v/>
      </c>
      <c r="K345" s="24">
        <f>IF(Occurrence!K345&gt;0,_xlfn.GAMMA.DIST(Occurrence!K345,$C$6,$C$7,TRUE),0)</f>
        <v/>
      </c>
      <c r="L345" s="9">
        <f>IF(Occurrence!K345&gt;0,_xlfn.GAMMA.INV(K345,$B$6,$B$7),0)</f>
        <v/>
      </c>
      <c r="M345" s="24">
        <f>_xlfn.NORM.DIST(Data!X345,$C$9,$C$10,TRUE)</f>
        <v/>
      </c>
      <c r="N345" s="9">
        <f>_xlfn.NORM.INV(M345,$B$9,$B$10)</f>
        <v/>
      </c>
      <c r="O345" s="24">
        <f>_xlfn.NORM.DIST(Data!Y345,$C$9,$C$10,TRUE)</f>
        <v/>
      </c>
      <c r="P345" s="9">
        <f>_xlfn.NORM.INV(O345,$B$9,$B$10)</f>
        <v/>
      </c>
    </row>
    <row r="346">
      <c r="H346" s="14">
        <f>Data!A346</f>
        <v/>
      </c>
      <c r="I346" s="24">
        <f>IF(Occurrence!J346&gt;0,_xlfn.GAMMA.DIST(Occurrence!J346,$C$6,$C$7,TRUE),0)</f>
        <v/>
      </c>
      <c r="J346" s="9">
        <f>IF(Occurrence!J346&gt;0,_xlfn.GAMMA.INV(I346,$B$6,$B$7),0)</f>
        <v/>
      </c>
      <c r="K346" s="24">
        <f>IF(Occurrence!K346&gt;0,_xlfn.GAMMA.DIST(Occurrence!K346,$C$6,$C$7,TRUE),0)</f>
        <v/>
      </c>
      <c r="L346" s="9">
        <f>IF(Occurrence!K346&gt;0,_xlfn.GAMMA.INV(K346,$B$6,$B$7),0)</f>
        <v/>
      </c>
      <c r="M346" s="24">
        <f>_xlfn.NORM.DIST(Data!X346,$C$9,$C$10,TRUE)</f>
        <v/>
      </c>
      <c r="N346" s="9">
        <f>_xlfn.NORM.INV(M346,$B$9,$B$10)</f>
        <v/>
      </c>
      <c r="O346" s="24">
        <f>_xlfn.NORM.DIST(Data!Y346,$C$9,$C$10,TRUE)</f>
        <v/>
      </c>
      <c r="P346" s="9">
        <f>_xlfn.NORM.INV(O346,$B$9,$B$10)</f>
        <v/>
      </c>
    </row>
    <row r="347">
      <c r="H347" s="14">
        <f>Data!A347</f>
        <v/>
      </c>
      <c r="I347" s="24">
        <f>IF(Occurrence!J347&gt;0,_xlfn.GAMMA.DIST(Occurrence!J347,$C$6,$C$7,TRUE),0)</f>
        <v/>
      </c>
      <c r="J347" s="9">
        <f>IF(Occurrence!J347&gt;0,_xlfn.GAMMA.INV(I347,$B$6,$B$7),0)</f>
        <v/>
      </c>
      <c r="K347" s="24">
        <f>IF(Occurrence!K347&gt;0,_xlfn.GAMMA.DIST(Occurrence!K347,$C$6,$C$7,TRUE),0)</f>
        <v/>
      </c>
      <c r="L347" s="9">
        <f>IF(Occurrence!K347&gt;0,_xlfn.GAMMA.INV(K347,$B$6,$B$7),0)</f>
        <v/>
      </c>
      <c r="M347" s="24">
        <f>_xlfn.NORM.DIST(Data!X347,$C$9,$C$10,TRUE)</f>
        <v/>
      </c>
      <c r="N347" s="9">
        <f>_xlfn.NORM.INV(M347,$B$9,$B$10)</f>
        <v/>
      </c>
      <c r="O347" s="24">
        <f>_xlfn.NORM.DIST(Data!Y347,$C$9,$C$10,TRUE)</f>
        <v/>
      </c>
      <c r="P347" s="9">
        <f>_xlfn.NORM.INV(O347,$B$9,$B$10)</f>
        <v/>
      </c>
    </row>
    <row r="348">
      <c r="H348" s="14">
        <f>Data!A348</f>
        <v/>
      </c>
      <c r="I348" s="24">
        <f>IF(Occurrence!J348&gt;0,_xlfn.GAMMA.DIST(Occurrence!J348,$C$6,$C$7,TRUE),0)</f>
        <v/>
      </c>
      <c r="J348" s="9">
        <f>IF(Occurrence!J348&gt;0,_xlfn.GAMMA.INV(I348,$B$6,$B$7),0)</f>
        <v/>
      </c>
      <c r="K348" s="24">
        <f>IF(Occurrence!K348&gt;0,_xlfn.GAMMA.DIST(Occurrence!K348,$C$6,$C$7,TRUE),0)</f>
        <v/>
      </c>
      <c r="L348" s="9">
        <f>IF(Occurrence!K348&gt;0,_xlfn.GAMMA.INV(K348,$B$6,$B$7),0)</f>
        <v/>
      </c>
      <c r="M348" s="24">
        <f>_xlfn.NORM.DIST(Data!X348,$C$9,$C$10,TRUE)</f>
        <v/>
      </c>
      <c r="N348" s="9">
        <f>_xlfn.NORM.INV(M348,$B$9,$B$10)</f>
        <v/>
      </c>
      <c r="O348" s="24">
        <f>_xlfn.NORM.DIST(Data!Y348,$C$9,$C$10,TRUE)</f>
        <v/>
      </c>
      <c r="P348" s="9">
        <f>_xlfn.NORM.INV(O348,$B$9,$B$10)</f>
        <v/>
      </c>
    </row>
    <row r="349">
      <c r="H349" s="14">
        <f>Data!A349</f>
        <v/>
      </c>
      <c r="I349" s="24">
        <f>IF(Occurrence!J349&gt;0,_xlfn.GAMMA.DIST(Occurrence!J349,$C$6,$C$7,TRUE),0)</f>
        <v/>
      </c>
      <c r="J349" s="9">
        <f>IF(Occurrence!J349&gt;0,_xlfn.GAMMA.INV(I349,$B$6,$B$7),0)</f>
        <v/>
      </c>
      <c r="K349" s="24">
        <f>IF(Occurrence!K349&gt;0,_xlfn.GAMMA.DIST(Occurrence!K349,$C$6,$C$7,TRUE),0)</f>
        <v/>
      </c>
      <c r="L349" s="9">
        <f>IF(Occurrence!K349&gt;0,_xlfn.GAMMA.INV(K349,$B$6,$B$7),0)</f>
        <v/>
      </c>
      <c r="M349" s="24">
        <f>_xlfn.NORM.DIST(Data!X349,$C$9,$C$10,TRUE)</f>
        <v/>
      </c>
      <c r="N349" s="9">
        <f>_xlfn.NORM.INV(M349,$B$9,$B$10)</f>
        <v/>
      </c>
      <c r="O349" s="24">
        <f>_xlfn.NORM.DIST(Data!Y349,$C$9,$C$10,TRUE)</f>
        <v/>
      </c>
      <c r="P349" s="9">
        <f>_xlfn.NORM.INV(O349,$B$9,$B$10)</f>
        <v/>
      </c>
    </row>
    <row r="350">
      <c r="H350" s="14">
        <f>Data!A350</f>
        <v/>
      </c>
      <c r="I350" s="24">
        <f>IF(Occurrence!J350&gt;0,_xlfn.GAMMA.DIST(Occurrence!J350,$C$6,$C$7,TRUE),0)</f>
        <v/>
      </c>
      <c r="J350" s="9">
        <f>IF(Occurrence!J350&gt;0,_xlfn.GAMMA.INV(I350,$B$6,$B$7),0)</f>
        <v/>
      </c>
      <c r="K350" s="24">
        <f>IF(Occurrence!K350&gt;0,_xlfn.GAMMA.DIST(Occurrence!K350,$C$6,$C$7,TRUE),0)</f>
        <v/>
      </c>
      <c r="L350" s="9">
        <f>IF(Occurrence!K350&gt;0,_xlfn.GAMMA.INV(K350,$B$6,$B$7),0)</f>
        <v/>
      </c>
      <c r="M350" s="24">
        <f>_xlfn.NORM.DIST(Data!X350,$C$9,$C$10,TRUE)</f>
        <v/>
      </c>
      <c r="N350" s="9">
        <f>_xlfn.NORM.INV(M350,$B$9,$B$10)</f>
        <v/>
      </c>
      <c r="O350" s="24">
        <f>_xlfn.NORM.DIST(Data!Y350,$C$9,$C$10,TRUE)</f>
        <v/>
      </c>
      <c r="P350" s="9">
        <f>_xlfn.NORM.INV(O350,$B$9,$B$10)</f>
        <v/>
      </c>
    </row>
    <row r="351">
      <c r="H351" s="14">
        <f>Data!A351</f>
        <v/>
      </c>
      <c r="I351" s="24">
        <f>IF(Occurrence!J351&gt;0,_xlfn.GAMMA.DIST(Occurrence!J351,$C$6,$C$7,TRUE),0)</f>
        <v/>
      </c>
      <c r="J351" s="9">
        <f>IF(Occurrence!J351&gt;0,_xlfn.GAMMA.INV(I351,$B$6,$B$7),0)</f>
        <v/>
      </c>
      <c r="K351" s="24">
        <f>IF(Occurrence!K351&gt;0,_xlfn.GAMMA.DIST(Occurrence!K351,$C$6,$C$7,TRUE),0)</f>
        <v/>
      </c>
      <c r="L351" s="9">
        <f>IF(Occurrence!K351&gt;0,_xlfn.GAMMA.INV(K351,$B$6,$B$7),0)</f>
        <v/>
      </c>
      <c r="M351" s="24">
        <f>_xlfn.NORM.DIST(Data!X351,$C$9,$C$10,TRUE)</f>
        <v/>
      </c>
      <c r="N351" s="9">
        <f>_xlfn.NORM.INV(M351,$B$9,$B$10)</f>
        <v/>
      </c>
      <c r="O351" s="24">
        <f>_xlfn.NORM.DIST(Data!Y351,$C$9,$C$10,TRUE)</f>
        <v/>
      </c>
      <c r="P351" s="9">
        <f>_xlfn.NORM.INV(O351,$B$9,$B$10)</f>
        <v/>
      </c>
    </row>
    <row r="352">
      <c r="H352" s="14">
        <f>Data!A352</f>
        <v/>
      </c>
      <c r="I352" s="24">
        <f>IF(Occurrence!J352&gt;0,_xlfn.GAMMA.DIST(Occurrence!J352,$C$6,$C$7,TRUE),0)</f>
        <v/>
      </c>
      <c r="J352" s="9">
        <f>IF(Occurrence!J352&gt;0,_xlfn.GAMMA.INV(I352,$B$6,$B$7),0)</f>
        <v/>
      </c>
      <c r="K352" s="24">
        <f>IF(Occurrence!K352&gt;0,_xlfn.GAMMA.DIST(Occurrence!K352,$C$6,$C$7,TRUE),0)</f>
        <v/>
      </c>
      <c r="L352" s="9">
        <f>IF(Occurrence!K352&gt;0,_xlfn.GAMMA.INV(K352,$B$6,$B$7),0)</f>
        <v/>
      </c>
      <c r="M352" s="24">
        <f>_xlfn.NORM.DIST(Data!X352,$C$9,$C$10,TRUE)</f>
        <v/>
      </c>
      <c r="N352" s="9">
        <f>_xlfn.NORM.INV(M352,$B$9,$B$10)</f>
        <v/>
      </c>
      <c r="O352" s="24">
        <f>_xlfn.NORM.DIST(Data!Y352,$C$9,$C$10,TRUE)</f>
        <v/>
      </c>
      <c r="P352" s="9">
        <f>_xlfn.NORM.INV(O352,$B$9,$B$10)</f>
        <v/>
      </c>
    </row>
    <row r="353">
      <c r="H353" s="14">
        <f>Data!A353</f>
        <v/>
      </c>
      <c r="I353" s="24">
        <f>IF(Occurrence!J353&gt;0,_xlfn.GAMMA.DIST(Occurrence!J353,$C$6,$C$7,TRUE),0)</f>
        <v/>
      </c>
      <c r="J353" s="9">
        <f>IF(Occurrence!J353&gt;0,_xlfn.GAMMA.INV(I353,$B$6,$B$7),0)</f>
        <v/>
      </c>
      <c r="K353" s="24">
        <f>IF(Occurrence!K353&gt;0,_xlfn.GAMMA.DIST(Occurrence!K353,$C$6,$C$7,TRUE),0)</f>
        <v/>
      </c>
      <c r="L353" s="9">
        <f>IF(Occurrence!K353&gt;0,_xlfn.GAMMA.INV(K353,$B$6,$B$7),0)</f>
        <v/>
      </c>
      <c r="M353" s="24">
        <f>_xlfn.NORM.DIST(Data!X353,$C$9,$C$10,TRUE)</f>
        <v/>
      </c>
      <c r="N353" s="9">
        <f>_xlfn.NORM.INV(M353,$B$9,$B$10)</f>
        <v/>
      </c>
      <c r="O353" s="24">
        <f>_xlfn.NORM.DIST(Data!Y353,$C$9,$C$10,TRUE)</f>
        <v/>
      </c>
      <c r="P353" s="9">
        <f>_xlfn.NORM.INV(O353,$B$9,$B$10)</f>
        <v/>
      </c>
    </row>
    <row r="354">
      <c r="H354" s="14">
        <f>Data!A354</f>
        <v/>
      </c>
      <c r="I354" s="24">
        <f>IF(Occurrence!J354&gt;0,_xlfn.GAMMA.DIST(Occurrence!J354,$C$6,$C$7,TRUE),0)</f>
        <v/>
      </c>
      <c r="J354" s="9">
        <f>IF(Occurrence!J354&gt;0,_xlfn.GAMMA.INV(I354,$B$6,$B$7),0)</f>
        <v/>
      </c>
      <c r="K354" s="24">
        <f>IF(Occurrence!K354&gt;0,_xlfn.GAMMA.DIST(Occurrence!K354,$C$6,$C$7,TRUE),0)</f>
        <v/>
      </c>
      <c r="L354" s="9">
        <f>IF(Occurrence!K354&gt;0,_xlfn.GAMMA.INV(K354,$B$6,$B$7),0)</f>
        <v/>
      </c>
      <c r="M354" s="24">
        <f>_xlfn.NORM.DIST(Data!X354,$C$9,$C$10,TRUE)</f>
        <v/>
      </c>
      <c r="N354" s="9">
        <f>_xlfn.NORM.INV(M354,$B$9,$B$10)</f>
        <v/>
      </c>
      <c r="O354" s="24">
        <f>_xlfn.NORM.DIST(Data!Y354,$C$9,$C$10,TRUE)</f>
        <v/>
      </c>
      <c r="P354" s="9">
        <f>_xlfn.NORM.INV(O354,$B$9,$B$10)</f>
        <v/>
      </c>
    </row>
    <row r="355">
      <c r="H355" s="14">
        <f>Data!A355</f>
        <v/>
      </c>
      <c r="I355" s="24">
        <f>IF(Occurrence!J355&gt;0,_xlfn.GAMMA.DIST(Occurrence!J355,$C$6,$C$7,TRUE),0)</f>
        <v/>
      </c>
      <c r="J355" s="9">
        <f>IF(Occurrence!J355&gt;0,_xlfn.GAMMA.INV(I355,$B$6,$B$7),0)</f>
        <v/>
      </c>
      <c r="K355" s="24">
        <f>IF(Occurrence!K355&gt;0,_xlfn.GAMMA.DIST(Occurrence!K355,$C$6,$C$7,TRUE),0)</f>
        <v/>
      </c>
      <c r="L355" s="9">
        <f>IF(Occurrence!K355&gt;0,_xlfn.GAMMA.INV(K355,$B$6,$B$7),0)</f>
        <v/>
      </c>
      <c r="M355" s="24">
        <f>_xlfn.NORM.DIST(Data!X355,$C$9,$C$10,TRUE)</f>
        <v/>
      </c>
      <c r="N355" s="9">
        <f>_xlfn.NORM.INV(M355,$B$9,$B$10)</f>
        <v/>
      </c>
      <c r="O355" s="24">
        <f>_xlfn.NORM.DIST(Data!Y355,$C$9,$C$10,TRUE)</f>
        <v/>
      </c>
      <c r="P355" s="9">
        <f>_xlfn.NORM.INV(O355,$B$9,$B$10)</f>
        <v/>
      </c>
    </row>
    <row r="356">
      <c r="H356" s="14">
        <f>Data!A356</f>
        <v/>
      </c>
      <c r="I356" s="24">
        <f>IF(Occurrence!J356&gt;0,_xlfn.GAMMA.DIST(Occurrence!J356,$C$6,$C$7,TRUE),0)</f>
        <v/>
      </c>
      <c r="J356" s="9">
        <f>IF(Occurrence!J356&gt;0,_xlfn.GAMMA.INV(I356,$B$6,$B$7),0)</f>
        <v/>
      </c>
      <c r="K356" s="24">
        <f>IF(Occurrence!K356&gt;0,_xlfn.GAMMA.DIST(Occurrence!K356,$C$6,$C$7,TRUE),0)</f>
        <v/>
      </c>
      <c r="L356" s="9">
        <f>IF(Occurrence!K356&gt;0,_xlfn.GAMMA.INV(K356,$B$6,$B$7),0)</f>
        <v/>
      </c>
      <c r="M356" s="24">
        <f>_xlfn.NORM.DIST(Data!X356,$C$9,$C$10,TRUE)</f>
        <v/>
      </c>
      <c r="N356" s="9">
        <f>_xlfn.NORM.INV(M356,$B$9,$B$10)</f>
        <v/>
      </c>
      <c r="O356" s="24">
        <f>_xlfn.NORM.DIST(Data!Y356,$C$9,$C$10,TRUE)</f>
        <v/>
      </c>
      <c r="P356" s="9">
        <f>_xlfn.NORM.INV(O356,$B$9,$B$10)</f>
        <v/>
      </c>
    </row>
    <row r="357">
      <c r="H357" s="14">
        <f>Data!A357</f>
        <v/>
      </c>
      <c r="I357" s="24">
        <f>IF(Occurrence!J357&gt;0,_xlfn.GAMMA.DIST(Occurrence!J357,$C$6,$C$7,TRUE),0)</f>
        <v/>
      </c>
      <c r="J357" s="9">
        <f>IF(Occurrence!J357&gt;0,_xlfn.GAMMA.INV(I357,$B$6,$B$7),0)</f>
        <v/>
      </c>
      <c r="K357" s="24">
        <f>IF(Occurrence!K357&gt;0,_xlfn.GAMMA.DIST(Occurrence!K357,$C$6,$C$7,TRUE),0)</f>
        <v/>
      </c>
      <c r="L357" s="9">
        <f>IF(Occurrence!K357&gt;0,_xlfn.GAMMA.INV(K357,$B$6,$B$7),0)</f>
        <v/>
      </c>
      <c r="M357" s="24">
        <f>_xlfn.NORM.DIST(Data!X357,$C$9,$C$10,TRUE)</f>
        <v/>
      </c>
      <c r="N357" s="9">
        <f>_xlfn.NORM.INV(M357,$B$9,$B$10)</f>
        <v/>
      </c>
      <c r="O357" s="24">
        <f>_xlfn.NORM.DIST(Data!Y357,$C$9,$C$10,TRUE)</f>
        <v/>
      </c>
      <c r="P357" s="9">
        <f>_xlfn.NORM.INV(O357,$B$9,$B$10)</f>
        <v/>
      </c>
    </row>
    <row r="358">
      <c r="H358" s="14">
        <f>Data!A358</f>
        <v/>
      </c>
      <c r="I358" s="24">
        <f>IF(Occurrence!J358&gt;0,_xlfn.GAMMA.DIST(Occurrence!J358,$C$6,$C$7,TRUE),0)</f>
        <v/>
      </c>
      <c r="J358" s="9">
        <f>IF(Occurrence!J358&gt;0,_xlfn.GAMMA.INV(I358,$B$6,$B$7),0)</f>
        <v/>
      </c>
      <c r="K358" s="24">
        <f>IF(Occurrence!K358&gt;0,_xlfn.GAMMA.DIST(Occurrence!K358,$C$6,$C$7,TRUE),0)</f>
        <v/>
      </c>
      <c r="L358" s="9">
        <f>IF(Occurrence!K358&gt;0,_xlfn.GAMMA.INV(K358,$B$6,$B$7),0)</f>
        <v/>
      </c>
      <c r="M358" s="24">
        <f>_xlfn.NORM.DIST(Data!X358,$C$9,$C$10,TRUE)</f>
        <v/>
      </c>
      <c r="N358" s="9">
        <f>_xlfn.NORM.INV(M358,$B$9,$B$10)</f>
        <v/>
      </c>
      <c r="O358" s="24">
        <f>_xlfn.NORM.DIST(Data!Y358,$C$9,$C$10,TRUE)</f>
        <v/>
      </c>
      <c r="P358" s="9">
        <f>_xlfn.NORM.INV(O358,$B$9,$B$10)</f>
        <v/>
      </c>
    </row>
    <row r="359">
      <c r="H359" s="14">
        <f>Data!A359</f>
        <v/>
      </c>
      <c r="I359" s="24">
        <f>IF(Occurrence!J359&gt;0,_xlfn.GAMMA.DIST(Occurrence!J359,$C$6,$C$7,TRUE),0)</f>
        <v/>
      </c>
      <c r="J359" s="9">
        <f>IF(Occurrence!J359&gt;0,_xlfn.GAMMA.INV(I359,$B$6,$B$7),0)</f>
        <v/>
      </c>
      <c r="K359" s="24">
        <f>IF(Occurrence!K359&gt;0,_xlfn.GAMMA.DIST(Occurrence!K359,$C$6,$C$7,TRUE),0)</f>
        <v/>
      </c>
      <c r="L359" s="9">
        <f>IF(Occurrence!K359&gt;0,_xlfn.GAMMA.INV(K359,$B$6,$B$7),0)</f>
        <v/>
      </c>
      <c r="M359" s="24">
        <f>_xlfn.NORM.DIST(Data!X359,$C$9,$C$10,TRUE)</f>
        <v/>
      </c>
      <c r="N359" s="9">
        <f>_xlfn.NORM.INV(M359,$B$9,$B$10)</f>
        <v/>
      </c>
      <c r="O359" s="24">
        <f>_xlfn.NORM.DIST(Data!Y359,$C$9,$C$10,TRUE)</f>
        <v/>
      </c>
      <c r="P359" s="9">
        <f>_xlfn.NORM.INV(O359,$B$9,$B$10)</f>
        <v/>
      </c>
    </row>
    <row r="360">
      <c r="H360" s="14">
        <f>Data!A360</f>
        <v/>
      </c>
      <c r="I360" s="24">
        <f>IF(Occurrence!J360&gt;0,_xlfn.GAMMA.DIST(Occurrence!J360,$C$6,$C$7,TRUE),0)</f>
        <v/>
      </c>
      <c r="J360" s="9">
        <f>IF(Occurrence!J360&gt;0,_xlfn.GAMMA.INV(I360,$B$6,$B$7),0)</f>
        <v/>
      </c>
      <c r="K360" s="24">
        <f>IF(Occurrence!K360&gt;0,_xlfn.GAMMA.DIST(Occurrence!K360,$C$6,$C$7,TRUE),0)</f>
        <v/>
      </c>
      <c r="L360" s="9">
        <f>IF(Occurrence!K360&gt;0,_xlfn.GAMMA.INV(K360,$B$6,$B$7),0)</f>
        <v/>
      </c>
      <c r="M360" s="24">
        <f>_xlfn.NORM.DIST(Data!X360,$C$9,$C$10,TRUE)</f>
        <v/>
      </c>
      <c r="N360" s="9">
        <f>_xlfn.NORM.INV(M360,$B$9,$B$10)</f>
        <v/>
      </c>
      <c r="O360" s="24">
        <f>_xlfn.NORM.DIST(Data!Y360,$C$9,$C$10,TRUE)</f>
        <v/>
      </c>
      <c r="P360" s="9">
        <f>_xlfn.NORM.INV(O360,$B$9,$B$10)</f>
        <v/>
      </c>
    </row>
    <row r="361">
      <c r="H361" s="14">
        <f>Data!A361</f>
        <v/>
      </c>
      <c r="I361" s="24">
        <f>IF(Occurrence!J361&gt;0,_xlfn.GAMMA.DIST(Occurrence!J361,$C$6,$C$7,TRUE),0)</f>
        <v/>
      </c>
      <c r="J361" s="9">
        <f>IF(Occurrence!J361&gt;0,_xlfn.GAMMA.INV(I361,$B$6,$B$7),0)</f>
        <v/>
      </c>
      <c r="K361" s="24">
        <f>IF(Occurrence!K361&gt;0,_xlfn.GAMMA.DIST(Occurrence!K361,$C$6,$C$7,TRUE),0)</f>
        <v/>
      </c>
      <c r="L361" s="9">
        <f>IF(Occurrence!K361&gt;0,_xlfn.GAMMA.INV(K361,$B$6,$B$7),0)</f>
        <v/>
      </c>
      <c r="M361" s="24">
        <f>_xlfn.NORM.DIST(Data!X361,$C$9,$C$10,TRUE)</f>
        <v/>
      </c>
      <c r="N361" s="9">
        <f>_xlfn.NORM.INV(M361,$B$9,$B$10)</f>
        <v/>
      </c>
      <c r="O361" s="24">
        <f>_xlfn.NORM.DIST(Data!Y361,$C$9,$C$10,TRUE)</f>
        <v/>
      </c>
      <c r="P361" s="9">
        <f>_xlfn.NORM.INV(O361,$B$9,$B$10)</f>
        <v/>
      </c>
    </row>
    <row r="362">
      <c r="H362" s="14">
        <f>Data!A362</f>
        <v/>
      </c>
      <c r="I362" s="24">
        <f>IF(Occurrence!J362&gt;0,_xlfn.GAMMA.DIST(Occurrence!J362,$C$6,$C$7,TRUE),0)</f>
        <v/>
      </c>
      <c r="J362" s="9">
        <f>IF(Occurrence!J362&gt;0,_xlfn.GAMMA.INV(I362,$B$6,$B$7),0)</f>
        <v/>
      </c>
      <c r="K362" s="24">
        <f>IF(Occurrence!K362&gt;0,_xlfn.GAMMA.DIST(Occurrence!K362,$C$6,$C$7,TRUE),0)</f>
        <v/>
      </c>
      <c r="L362" s="9">
        <f>IF(Occurrence!K362&gt;0,_xlfn.GAMMA.INV(K362,$B$6,$B$7),0)</f>
        <v/>
      </c>
      <c r="M362" s="24">
        <f>_xlfn.NORM.DIST(Data!X362,$C$9,$C$10,TRUE)</f>
        <v/>
      </c>
      <c r="N362" s="9">
        <f>_xlfn.NORM.INV(M362,$B$9,$B$10)</f>
        <v/>
      </c>
      <c r="O362" s="24">
        <f>_xlfn.NORM.DIST(Data!Y362,$C$9,$C$10,TRUE)</f>
        <v/>
      </c>
      <c r="P362" s="9">
        <f>_xlfn.NORM.INV(O362,$B$9,$B$10)</f>
        <v/>
      </c>
    </row>
    <row r="363">
      <c r="H363" s="14">
        <f>Data!A363</f>
        <v/>
      </c>
      <c r="I363" s="24">
        <f>IF(Occurrence!J363&gt;0,_xlfn.GAMMA.DIST(Occurrence!J363,$C$6,$C$7,TRUE),0)</f>
        <v/>
      </c>
      <c r="J363" s="9">
        <f>IF(Occurrence!J363&gt;0,_xlfn.GAMMA.INV(I363,$B$6,$B$7),0)</f>
        <v/>
      </c>
      <c r="K363" s="24">
        <f>IF(Occurrence!K363&gt;0,_xlfn.GAMMA.DIST(Occurrence!K363,$C$6,$C$7,TRUE),0)</f>
        <v/>
      </c>
      <c r="L363" s="9">
        <f>IF(Occurrence!K363&gt;0,_xlfn.GAMMA.INV(K363,$B$6,$B$7),0)</f>
        <v/>
      </c>
      <c r="M363" s="24">
        <f>_xlfn.NORM.DIST(Data!X363,$C$9,$C$10,TRUE)</f>
        <v/>
      </c>
      <c r="N363" s="9">
        <f>_xlfn.NORM.INV(M363,$B$9,$B$10)</f>
        <v/>
      </c>
      <c r="O363" s="24">
        <f>_xlfn.NORM.DIST(Data!Y363,$C$9,$C$10,TRUE)</f>
        <v/>
      </c>
      <c r="P363" s="9">
        <f>_xlfn.NORM.INV(O363,$B$9,$B$10)</f>
        <v/>
      </c>
    </row>
    <row r="364">
      <c r="H364" s="14">
        <f>Data!A364</f>
        <v/>
      </c>
      <c r="I364" s="24">
        <f>IF(Occurrence!J364&gt;0,_xlfn.GAMMA.DIST(Occurrence!J364,$C$6,$C$7,TRUE),0)</f>
        <v/>
      </c>
      <c r="J364" s="9">
        <f>IF(Occurrence!J364&gt;0,_xlfn.GAMMA.INV(I364,$B$6,$B$7),0)</f>
        <v/>
      </c>
      <c r="K364" s="24">
        <f>IF(Occurrence!K364&gt;0,_xlfn.GAMMA.DIST(Occurrence!K364,$C$6,$C$7,TRUE),0)</f>
        <v/>
      </c>
      <c r="L364" s="9">
        <f>IF(Occurrence!K364&gt;0,_xlfn.GAMMA.INV(K364,$B$6,$B$7),0)</f>
        <v/>
      </c>
      <c r="M364" s="24">
        <f>_xlfn.NORM.DIST(Data!X364,$C$9,$C$10,TRUE)</f>
        <v/>
      </c>
      <c r="N364" s="9">
        <f>_xlfn.NORM.INV(M364,$B$9,$B$10)</f>
        <v/>
      </c>
      <c r="O364" s="24">
        <f>_xlfn.NORM.DIST(Data!Y364,$C$9,$C$10,TRUE)</f>
        <v/>
      </c>
      <c r="P364" s="9">
        <f>_xlfn.NORM.INV(O364,$B$9,$B$10)</f>
        <v/>
      </c>
    </row>
    <row r="365">
      <c r="H365" s="14">
        <f>Data!A365</f>
        <v/>
      </c>
      <c r="I365" s="24">
        <f>IF(Occurrence!J365&gt;0,_xlfn.GAMMA.DIST(Occurrence!J365,$C$6,$C$7,TRUE),0)</f>
        <v/>
      </c>
      <c r="J365" s="9">
        <f>IF(Occurrence!J365&gt;0,_xlfn.GAMMA.INV(I365,$B$6,$B$7),0)</f>
        <v/>
      </c>
      <c r="K365" s="24">
        <f>IF(Occurrence!K365&gt;0,_xlfn.GAMMA.DIST(Occurrence!K365,$C$6,$C$7,TRUE),0)</f>
        <v/>
      </c>
      <c r="L365" s="9">
        <f>IF(Occurrence!K365&gt;0,_xlfn.GAMMA.INV(K365,$B$6,$B$7),0)</f>
        <v/>
      </c>
      <c r="M365" s="24">
        <f>_xlfn.NORM.DIST(Data!X365,$C$9,$C$10,TRUE)</f>
        <v/>
      </c>
      <c r="N365" s="9">
        <f>_xlfn.NORM.INV(M365,$B$9,$B$10)</f>
        <v/>
      </c>
      <c r="O365" s="24">
        <f>_xlfn.NORM.DIST(Data!Y365,$C$9,$C$10,TRUE)</f>
        <v/>
      </c>
      <c r="P365" s="9">
        <f>_xlfn.NORM.INV(O365,$B$9,$B$10)</f>
        <v/>
      </c>
    </row>
    <row r="366">
      <c r="H366" s="14">
        <f>Data!A366</f>
        <v/>
      </c>
      <c r="I366" s="24">
        <f>IF(Occurrence!J366&gt;0,_xlfn.GAMMA.DIST(Occurrence!J366,$C$6,$C$7,TRUE),0)</f>
        <v/>
      </c>
      <c r="J366" s="9">
        <f>IF(Occurrence!J366&gt;0,_xlfn.GAMMA.INV(I366,$B$6,$B$7),0)</f>
        <v/>
      </c>
      <c r="K366" s="24">
        <f>IF(Occurrence!K366&gt;0,_xlfn.GAMMA.DIST(Occurrence!K366,$C$6,$C$7,TRUE),0)</f>
        <v/>
      </c>
      <c r="L366" s="9">
        <f>IF(Occurrence!K366&gt;0,_xlfn.GAMMA.INV(K366,$B$6,$B$7),0)</f>
        <v/>
      </c>
      <c r="M366" s="24">
        <f>_xlfn.NORM.DIST(Data!X366,$C$9,$C$10,TRUE)</f>
        <v/>
      </c>
      <c r="N366" s="9">
        <f>_xlfn.NORM.INV(M366,$B$9,$B$10)</f>
        <v/>
      </c>
      <c r="O366" s="24">
        <f>_xlfn.NORM.DIST(Data!Y366,$C$9,$C$10,TRUE)</f>
        <v/>
      </c>
      <c r="P366" s="9">
        <f>_xlfn.NORM.INV(O366,$B$9,$B$10)</f>
        <v/>
      </c>
    </row>
    <row r="367">
      <c r="H367" s="14">
        <f>Data!A367</f>
        <v/>
      </c>
      <c r="I367" s="24">
        <f>IF(Occurrence!J367&gt;0,_xlfn.GAMMA.DIST(Occurrence!J367,$C$6,$C$7,TRUE),0)</f>
        <v/>
      </c>
      <c r="J367" s="9">
        <f>IF(Occurrence!J367&gt;0,_xlfn.GAMMA.INV(I367,$B$6,$B$7),0)</f>
        <v/>
      </c>
      <c r="K367" s="24">
        <f>IF(Occurrence!K367&gt;0,_xlfn.GAMMA.DIST(Occurrence!K367,$C$6,$C$7,TRUE),0)</f>
        <v/>
      </c>
      <c r="L367" s="9">
        <f>IF(Occurrence!K367&gt;0,_xlfn.GAMMA.INV(K367,$B$6,$B$7),0)</f>
        <v/>
      </c>
      <c r="M367" s="24">
        <f>_xlfn.NORM.DIST(Data!X367,$C$9,$C$10,TRUE)</f>
        <v/>
      </c>
      <c r="N367" s="9">
        <f>_xlfn.NORM.INV(M367,$B$9,$B$10)</f>
        <v/>
      </c>
      <c r="O367" s="24">
        <f>_xlfn.NORM.DIST(Data!Y367,$C$9,$C$10,TRUE)</f>
        <v/>
      </c>
      <c r="P367" s="9">
        <f>_xlfn.NORM.INV(O367,$B$9,$B$10)</f>
        <v/>
      </c>
    </row>
    <row r="368">
      <c r="H368" s="14">
        <f>Data!A368</f>
        <v/>
      </c>
      <c r="I368" s="24">
        <f>IF(Occurrence!J368&gt;0,_xlfn.GAMMA.DIST(Occurrence!J368,$C$6,$C$7,TRUE),0)</f>
        <v/>
      </c>
      <c r="J368" s="9">
        <f>IF(Occurrence!J368&gt;0,_xlfn.GAMMA.INV(I368,$B$6,$B$7),0)</f>
        <v/>
      </c>
      <c r="K368" s="24">
        <f>IF(Occurrence!K368&gt;0,_xlfn.GAMMA.DIST(Occurrence!K368,$C$6,$C$7,TRUE),0)</f>
        <v/>
      </c>
      <c r="L368" s="9">
        <f>IF(Occurrence!K368&gt;0,_xlfn.GAMMA.INV(K368,$B$6,$B$7),0)</f>
        <v/>
      </c>
      <c r="M368" s="24">
        <f>_xlfn.NORM.DIST(Data!X368,$C$9,$C$10,TRUE)</f>
        <v/>
      </c>
      <c r="N368" s="9">
        <f>_xlfn.NORM.INV(M368,$B$9,$B$10)</f>
        <v/>
      </c>
      <c r="O368" s="24">
        <f>_xlfn.NORM.DIST(Data!Y368,$C$9,$C$10,TRUE)</f>
        <v/>
      </c>
      <c r="P368" s="9">
        <f>_xlfn.NORM.INV(O368,$B$9,$B$10)</f>
        <v/>
      </c>
    </row>
    <row r="369">
      <c r="H369" s="14">
        <f>Data!A369</f>
        <v/>
      </c>
      <c r="I369" s="24">
        <f>IF(Occurrence!J369&gt;0,_xlfn.GAMMA.DIST(Occurrence!J369,$C$6,$C$7,TRUE),0)</f>
        <v/>
      </c>
      <c r="J369" s="9">
        <f>IF(Occurrence!J369&gt;0,_xlfn.GAMMA.INV(I369,$B$6,$B$7),0)</f>
        <v/>
      </c>
      <c r="K369" s="24">
        <f>IF(Occurrence!K369&gt;0,_xlfn.GAMMA.DIST(Occurrence!K369,$C$6,$C$7,TRUE),0)</f>
        <v/>
      </c>
      <c r="L369" s="9">
        <f>IF(Occurrence!K369&gt;0,_xlfn.GAMMA.INV(K369,$B$6,$B$7),0)</f>
        <v/>
      </c>
      <c r="M369" s="24">
        <f>_xlfn.NORM.DIST(Data!X369,$C$9,$C$10,TRUE)</f>
        <v/>
      </c>
      <c r="N369" s="9">
        <f>_xlfn.NORM.INV(M369,$B$9,$B$10)</f>
        <v/>
      </c>
      <c r="O369" s="24">
        <f>_xlfn.NORM.DIST(Data!Y369,$C$9,$C$10,TRUE)</f>
        <v/>
      </c>
      <c r="P369" s="9">
        <f>_xlfn.NORM.INV(O369,$B$9,$B$10)</f>
        <v/>
      </c>
    </row>
    <row r="370">
      <c r="H370" s="14">
        <f>Data!A370</f>
        <v/>
      </c>
      <c r="I370" s="24">
        <f>IF(Occurrence!J370&gt;0,_xlfn.GAMMA.DIST(Occurrence!J370,$C$6,$C$7,TRUE),0)</f>
        <v/>
      </c>
      <c r="J370" s="9">
        <f>IF(Occurrence!J370&gt;0,_xlfn.GAMMA.INV(I370,$B$6,$B$7),0)</f>
        <v/>
      </c>
      <c r="K370" s="24">
        <f>IF(Occurrence!K370&gt;0,_xlfn.GAMMA.DIST(Occurrence!K370,$C$6,$C$7,TRUE),0)</f>
        <v/>
      </c>
      <c r="L370" s="9">
        <f>IF(Occurrence!K370&gt;0,_xlfn.GAMMA.INV(K370,$B$6,$B$7),0)</f>
        <v/>
      </c>
      <c r="M370" s="24">
        <f>_xlfn.NORM.DIST(Data!X370,$C$9,$C$10,TRUE)</f>
        <v/>
      </c>
      <c r="N370" s="9">
        <f>_xlfn.NORM.INV(M370,$B$9,$B$10)</f>
        <v/>
      </c>
      <c r="O370" s="24">
        <f>_xlfn.NORM.DIST(Data!Y370,$C$9,$C$10,TRUE)</f>
        <v/>
      </c>
      <c r="P370" s="9">
        <f>_xlfn.NORM.INV(O370,$B$9,$B$10)</f>
        <v/>
      </c>
    </row>
    <row r="371">
      <c r="H371" s="14">
        <f>Data!A371</f>
        <v/>
      </c>
      <c r="I371" s="24">
        <f>IF(Occurrence!J371&gt;0,_xlfn.GAMMA.DIST(Occurrence!J371,$C$6,$C$7,TRUE),0)</f>
        <v/>
      </c>
      <c r="J371" s="9">
        <f>IF(Occurrence!J371&gt;0,_xlfn.GAMMA.INV(I371,$B$6,$B$7),0)</f>
        <v/>
      </c>
      <c r="K371" s="24">
        <f>IF(Occurrence!K371&gt;0,_xlfn.GAMMA.DIST(Occurrence!K371,$C$6,$C$7,TRUE),0)</f>
        <v/>
      </c>
      <c r="L371" s="9">
        <f>IF(Occurrence!K371&gt;0,_xlfn.GAMMA.INV(K371,$B$6,$B$7),0)</f>
        <v/>
      </c>
      <c r="M371" s="24">
        <f>_xlfn.NORM.DIST(Data!X371,$C$9,$C$10,TRUE)</f>
        <v/>
      </c>
      <c r="N371" s="9">
        <f>_xlfn.NORM.INV(M371,$B$9,$B$10)</f>
        <v/>
      </c>
      <c r="O371" s="24">
        <f>_xlfn.NORM.DIST(Data!Y371,$C$9,$C$10,TRUE)</f>
        <v/>
      </c>
      <c r="P371" s="9">
        <f>_xlfn.NORM.INV(O371,$B$9,$B$10)</f>
        <v/>
      </c>
    </row>
    <row r="372">
      <c r="H372" s="14">
        <f>Data!A372</f>
        <v/>
      </c>
      <c r="I372" s="24">
        <f>IF(Occurrence!J372&gt;0,_xlfn.GAMMA.DIST(Occurrence!J372,$C$6,$C$7,TRUE),0)</f>
        <v/>
      </c>
      <c r="J372" s="9">
        <f>IF(Occurrence!J372&gt;0,_xlfn.GAMMA.INV(I372,$B$6,$B$7),0)</f>
        <v/>
      </c>
      <c r="K372" s="24">
        <f>IF(Occurrence!K372&gt;0,_xlfn.GAMMA.DIST(Occurrence!K372,$C$6,$C$7,TRUE),0)</f>
        <v/>
      </c>
      <c r="L372" s="9">
        <f>IF(Occurrence!K372&gt;0,_xlfn.GAMMA.INV(K372,$B$6,$B$7),0)</f>
        <v/>
      </c>
      <c r="M372" s="24">
        <f>_xlfn.NORM.DIST(Data!X372,$C$9,$C$10,TRUE)</f>
        <v/>
      </c>
      <c r="N372" s="9">
        <f>_xlfn.NORM.INV(M372,$B$9,$B$10)</f>
        <v/>
      </c>
      <c r="O372" s="24">
        <f>_xlfn.NORM.DIST(Data!Y372,$C$9,$C$10,TRUE)</f>
        <v/>
      </c>
      <c r="P372" s="9">
        <f>_xlfn.NORM.INV(O372,$B$9,$B$10)</f>
        <v/>
      </c>
    </row>
    <row r="373">
      <c r="H373" s="14">
        <f>Data!A373</f>
        <v/>
      </c>
      <c r="I373" s="24">
        <f>IF(Occurrence!J373&gt;0,_xlfn.GAMMA.DIST(Occurrence!J373,$C$6,$C$7,TRUE),0)</f>
        <v/>
      </c>
      <c r="J373" s="9">
        <f>IF(Occurrence!J373&gt;0,_xlfn.GAMMA.INV(I373,$B$6,$B$7),0)</f>
        <v/>
      </c>
      <c r="K373" s="24">
        <f>IF(Occurrence!K373&gt;0,_xlfn.GAMMA.DIST(Occurrence!K373,$C$6,$C$7,TRUE),0)</f>
        <v/>
      </c>
      <c r="L373" s="9">
        <f>IF(Occurrence!K373&gt;0,_xlfn.GAMMA.INV(K373,$B$6,$B$7),0)</f>
        <v/>
      </c>
      <c r="M373" s="24">
        <f>_xlfn.NORM.DIST(Data!X373,$C$9,$C$10,TRUE)</f>
        <v/>
      </c>
      <c r="N373" s="9">
        <f>_xlfn.NORM.INV(M373,$B$9,$B$10)</f>
        <v/>
      </c>
      <c r="O373" s="24">
        <f>_xlfn.NORM.DIST(Data!Y373,$C$9,$C$10,TRUE)</f>
        <v/>
      </c>
      <c r="P373" s="9">
        <f>_xlfn.NORM.INV(O373,$B$9,$B$10)</f>
        <v/>
      </c>
    </row>
    <row r="374">
      <c r="H374" s="14">
        <f>Data!A374</f>
        <v/>
      </c>
      <c r="I374" s="24">
        <f>IF(Occurrence!J374&gt;0,_xlfn.GAMMA.DIST(Occurrence!J374,$C$6,$C$7,TRUE),0)</f>
        <v/>
      </c>
      <c r="J374" s="9">
        <f>IF(Occurrence!J374&gt;0,_xlfn.GAMMA.INV(I374,$B$6,$B$7),0)</f>
        <v/>
      </c>
      <c r="K374" s="24">
        <f>IF(Occurrence!K374&gt;0,_xlfn.GAMMA.DIST(Occurrence!K374,$C$6,$C$7,TRUE),0)</f>
        <v/>
      </c>
      <c r="L374" s="9">
        <f>IF(Occurrence!K374&gt;0,_xlfn.GAMMA.INV(K374,$B$6,$B$7),0)</f>
        <v/>
      </c>
      <c r="M374" s="24">
        <f>_xlfn.NORM.DIST(Data!X374,$C$9,$C$10,TRUE)</f>
        <v/>
      </c>
      <c r="N374" s="9">
        <f>_xlfn.NORM.INV(M374,$B$9,$B$10)</f>
        <v/>
      </c>
      <c r="O374" s="24">
        <f>_xlfn.NORM.DIST(Data!Y374,$C$9,$C$10,TRUE)</f>
        <v/>
      </c>
      <c r="P374" s="9">
        <f>_xlfn.NORM.INV(O374,$B$9,$B$10)</f>
        <v/>
      </c>
    </row>
    <row r="375">
      <c r="H375" s="14">
        <f>Data!A375</f>
        <v/>
      </c>
      <c r="I375" s="24">
        <f>IF(Occurrence!J375&gt;0,_xlfn.GAMMA.DIST(Occurrence!J375,$C$6,$C$7,TRUE),0)</f>
        <v/>
      </c>
      <c r="J375" s="9">
        <f>IF(Occurrence!J375&gt;0,_xlfn.GAMMA.INV(I375,$B$6,$B$7),0)</f>
        <v/>
      </c>
      <c r="K375" s="24">
        <f>IF(Occurrence!K375&gt;0,_xlfn.GAMMA.DIST(Occurrence!K375,$C$6,$C$7,TRUE),0)</f>
        <v/>
      </c>
      <c r="L375" s="9">
        <f>IF(Occurrence!K375&gt;0,_xlfn.GAMMA.INV(K375,$B$6,$B$7),0)</f>
        <v/>
      </c>
      <c r="M375" s="24">
        <f>_xlfn.NORM.DIST(Data!X375,$C$9,$C$10,TRUE)</f>
        <v/>
      </c>
      <c r="N375" s="9">
        <f>_xlfn.NORM.INV(M375,$B$9,$B$10)</f>
        <v/>
      </c>
      <c r="O375" s="24">
        <f>_xlfn.NORM.DIST(Data!Y375,$C$9,$C$10,TRUE)</f>
        <v/>
      </c>
      <c r="P375" s="9">
        <f>_xlfn.NORM.INV(O375,$B$9,$B$10)</f>
        <v/>
      </c>
    </row>
    <row r="376">
      <c r="H376" s="14">
        <f>Data!A376</f>
        <v/>
      </c>
      <c r="I376" s="24">
        <f>IF(Occurrence!J376&gt;0,_xlfn.GAMMA.DIST(Occurrence!J376,$C$6,$C$7,TRUE),0)</f>
        <v/>
      </c>
      <c r="J376" s="9">
        <f>IF(Occurrence!J376&gt;0,_xlfn.GAMMA.INV(I376,$B$6,$B$7),0)</f>
        <v/>
      </c>
      <c r="K376" s="24">
        <f>IF(Occurrence!K376&gt;0,_xlfn.GAMMA.DIST(Occurrence!K376,$C$6,$C$7,TRUE),0)</f>
        <v/>
      </c>
      <c r="L376" s="9">
        <f>IF(Occurrence!K376&gt;0,_xlfn.GAMMA.INV(K376,$B$6,$B$7),0)</f>
        <v/>
      </c>
      <c r="M376" s="24">
        <f>_xlfn.NORM.DIST(Data!X376,$C$9,$C$10,TRUE)</f>
        <v/>
      </c>
      <c r="N376" s="9">
        <f>_xlfn.NORM.INV(M376,$B$9,$B$10)</f>
        <v/>
      </c>
      <c r="O376" s="24">
        <f>_xlfn.NORM.DIST(Data!Y376,$C$9,$C$10,TRUE)</f>
        <v/>
      </c>
      <c r="P376" s="9">
        <f>_xlfn.NORM.INV(O376,$B$9,$B$10)</f>
        <v/>
      </c>
    </row>
    <row r="377">
      <c r="H377" s="14">
        <f>Data!A377</f>
        <v/>
      </c>
      <c r="I377" s="24">
        <f>IF(Occurrence!J377&gt;0,_xlfn.GAMMA.DIST(Occurrence!J377,$C$6,$C$7,TRUE),0)</f>
        <v/>
      </c>
      <c r="J377" s="9">
        <f>IF(Occurrence!J377&gt;0,_xlfn.GAMMA.INV(I377,$B$6,$B$7),0)</f>
        <v/>
      </c>
      <c r="K377" s="24">
        <f>IF(Occurrence!K377&gt;0,_xlfn.GAMMA.DIST(Occurrence!K377,$C$6,$C$7,TRUE),0)</f>
        <v/>
      </c>
      <c r="L377" s="9">
        <f>IF(Occurrence!K377&gt;0,_xlfn.GAMMA.INV(K377,$B$6,$B$7),0)</f>
        <v/>
      </c>
      <c r="M377" s="24">
        <f>_xlfn.NORM.DIST(Data!X377,$C$9,$C$10,TRUE)</f>
        <v/>
      </c>
      <c r="N377" s="9">
        <f>_xlfn.NORM.INV(M377,$B$9,$B$10)</f>
        <v/>
      </c>
      <c r="O377" s="24">
        <f>_xlfn.NORM.DIST(Data!Y377,$C$9,$C$10,TRUE)</f>
        <v/>
      </c>
      <c r="P377" s="9">
        <f>_xlfn.NORM.INV(O377,$B$9,$B$10)</f>
        <v/>
      </c>
    </row>
    <row r="378">
      <c r="H378" s="14">
        <f>Data!A378</f>
        <v/>
      </c>
      <c r="I378" s="24">
        <f>IF(Occurrence!J378&gt;0,_xlfn.GAMMA.DIST(Occurrence!J378,$C$6,$C$7,TRUE),0)</f>
        <v/>
      </c>
      <c r="J378" s="9">
        <f>IF(Occurrence!J378&gt;0,_xlfn.GAMMA.INV(I378,$B$6,$B$7),0)</f>
        <v/>
      </c>
      <c r="K378" s="24">
        <f>IF(Occurrence!K378&gt;0,_xlfn.GAMMA.DIST(Occurrence!K378,$C$6,$C$7,TRUE),0)</f>
        <v/>
      </c>
      <c r="L378" s="9">
        <f>IF(Occurrence!K378&gt;0,_xlfn.GAMMA.INV(K378,$B$6,$B$7),0)</f>
        <v/>
      </c>
      <c r="M378" s="24">
        <f>_xlfn.NORM.DIST(Data!X378,$C$9,$C$10,TRUE)</f>
        <v/>
      </c>
      <c r="N378" s="9">
        <f>_xlfn.NORM.INV(M378,$B$9,$B$10)</f>
        <v/>
      </c>
      <c r="O378" s="24">
        <f>_xlfn.NORM.DIST(Data!Y378,$C$9,$C$10,TRUE)</f>
        <v/>
      </c>
      <c r="P378" s="9">
        <f>_xlfn.NORM.INV(O378,$B$9,$B$10)</f>
        <v/>
      </c>
    </row>
    <row r="379">
      <c r="H379" s="14">
        <f>Data!A379</f>
        <v/>
      </c>
      <c r="I379" s="24">
        <f>IF(Occurrence!J379&gt;0,_xlfn.GAMMA.DIST(Occurrence!J379,$C$6,$C$7,TRUE),0)</f>
        <v/>
      </c>
      <c r="J379" s="9">
        <f>IF(Occurrence!J379&gt;0,_xlfn.GAMMA.INV(I379,$B$6,$B$7),0)</f>
        <v/>
      </c>
      <c r="K379" s="24">
        <f>IF(Occurrence!K379&gt;0,_xlfn.GAMMA.DIST(Occurrence!K379,$C$6,$C$7,TRUE),0)</f>
        <v/>
      </c>
      <c r="L379" s="9">
        <f>IF(Occurrence!K379&gt;0,_xlfn.GAMMA.INV(K379,$B$6,$B$7),0)</f>
        <v/>
      </c>
      <c r="M379" s="24">
        <f>_xlfn.NORM.DIST(Data!X379,$C$9,$C$10,TRUE)</f>
        <v/>
      </c>
      <c r="N379" s="9">
        <f>_xlfn.NORM.INV(M379,$B$9,$B$10)</f>
        <v/>
      </c>
      <c r="O379" s="24">
        <f>_xlfn.NORM.DIST(Data!Y379,$C$9,$C$10,TRUE)</f>
        <v/>
      </c>
      <c r="P379" s="9">
        <f>_xlfn.NORM.INV(O379,$B$9,$B$10)</f>
        <v/>
      </c>
    </row>
    <row r="380">
      <c r="H380" s="14">
        <f>Data!A380</f>
        <v/>
      </c>
      <c r="I380" s="24">
        <f>IF(Occurrence!J380&gt;0,_xlfn.GAMMA.DIST(Occurrence!J380,$C$6,$C$7,TRUE),0)</f>
        <v/>
      </c>
      <c r="J380" s="9">
        <f>IF(Occurrence!J380&gt;0,_xlfn.GAMMA.INV(I380,$B$6,$B$7),0)</f>
        <v/>
      </c>
      <c r="K380" s="24">
        <f>IF(Occurrence!K380&gt;0,_xlfn.GAMMA.DIST(Occurrence!K380,$C$6,$C$7,TRUE),0)</f>
        <v/>
      </c>
      <c r="L380" s="9">
        <f>IF(Occurrence!K380&gt;0,_xlfn.GAMMA.INV(K380,$B$6,$B$7),0)</f>
        <v/>
      </c>
      <c r="M380" s="24">
        <f>_xlfn.NORM.DIST(Data!X380,$C$9,$C$10,TRUE)</f>
        <v/>
      </c>
      <c r="N380" s="9">
        <f>_xlfn.NORM.INV(M380,$B$9,$B$10)</f>
        <v/>
      </c>
      <c r="O380" s="24">
        <f>_xlfn.NORM.DIST(Data!Y380,$C$9,$C$10,TRUE)</f>
        <v/>
      </c>
      <c r="P380" s="9">
        <f>_xlfn.NORM.INV(O380,$B$9,$B$10)</f>
        <v/>
      </c>
    </row>
    <row r="381">
      <c r="H381" s="14">
        <f>Data!A381</f>
        <v/>
      </c>
      <c r="I381" s="24">
        <f>IF(Occurrence!J381&gt;0,_xlfn.GAMMA.DIST(Occurrence!J381,$C$6,$C$7,TRUE),0)</f>
        <v/>
      </c>
      <c r="J381" s="9">
        <f>IF(Occurrence!J381&gt;0,_xlfn.GAMMA.INV(I381,$B$6,$B$7),0)</f>
        <v/>
      </c>
      <c r="K381" s="24">
        <f>IF(Occurrence!K381&gt;0,_xlfn.GAMMA.DIST(Occurrence!K381,$C$6,$C$7,TRUE),0)</f>
        <v/>
      </c>
      <c r="L381" s="9">
        <f>IF(Occurrence!K381&gt;0,_xlfn.GAMMA.INV(K381,$B$6,$B$7),0)</f>
        <v/>
      </c>
      <c r="M381" s="24">
        <f>_xlfn.NORM.DIST(Data!X381,$C$9,$C$10,TRUE)</f>
        <v/>
      </c>
      <c r="N381" s="9">
        <f>_xlfn.NORM.INV(M381,$B$9,$B$10)</f>
        <v/>
      </c>
      <c r="O381" s="24">
        <f>_xlfn.NORM.DIST(Data!Y381,$C$9,$C$10,TRUE)</f>
        <v/>
      </c>
      <c r="P381" s="9">
        <f>_xlfn.NORM.INV(O381,$B$9,$B$10)</f>
        <v/>
      </c>
    </row>
    <row r="382">
      <c r="H382" s="14">
        <f>Data!A382</f>
        <v/>
      </c>
      <c r="I382" s="24">
        <f>IF(Occurrence!J382&gt;0,_xlfn.GAMMA.DIST(Occurrence!J382,$C$6,$C$7,TRUE),0)</f>
        <v/>
      </c>
      <c r="J382" s="9">
        <f>IF(Occurrence!J382&gt;0,_xlfn.GAMMA.INV(I382,$B$6,$B$7),0)</f>
        <v/>
      </c>
      <c r="K382" s="24">
        <f>IF(Occurrence!K382&gt;0,_xlfn.GAMMA.DIST(Occurrence!K382,$C$6,$C$7,TRUE),0)</f>
        <v/>
      </c>
      <c r="L382" s="9">
        <f>IF(Occurrence!K382&gt;0,_xlfn.GAMMA.INV(K382,$B$6,$B$7),0)</f>
        <v/>
      </c>
      <c r="M382" s="24">
        <f>_xlfn.NORM.DIST(Data!X382,$C$9,$C$10,TRUE)</f>
        <v/>
      </c>
      <c r="N382" s="9">
        <f>_xlfn.NORM.INV(M382,$B$9,$B$10)</f>
        <v/>
      </c>
      <c r="O382" s="24">
        <f>_xlfn.NORM.DIST(Data!Y382,$C$9,$C$10,TRUE)</f>
        <v/>
      </c>
      <c r="P382" s="9">
        <f>_xlfn.NORM.INV(O382,$B$9,$B$10)</f>
        <v/>
      </c>
    </row>
    <row r="383">
      <c r="H383" s="14">
        <f>Data!A383</f>
        <v/>
      </c>
      <c r="I383" s="24">
        <f>IF(Occurrence!J383&gt;0,_xlfn.GAMMA.DIST(Occurrence!J383,$C$6,$C$7,TRUE),0)</f>
        <v/>
      </c>
      <c r="J383" s="9">
        <f>IF(Occurrence!J383&gt;0,_xlfn.GAMMA.INV(I383,$B$6,$B$7),0)</f>
        <v/>
      </c>
      <c r="K383" s="24">
        <f>IF(Occurrence!K383&gt;0,_xlfn.GAMMA.DIST(Occurrence!K383,$C$6,$C$7,TRUE),0)</f>
        <v/>
      </c>
      <c r="L383" s="9">
        <f>IF(Occurrence!K383&gt;0,_xlfn.GAMMA.INV(K383,$B$6,$B$7),0)</f>
        <v/>
      </c>
      <c r="M383" s="24">
        <f>_xlfn.NORM.DIST(Data!X383,$C$9,$C$10,TRUE)</f>
        <v/>
      </c>
      <c r="N383" s="9">
        <f>_xlfn.NORM.INV(M383,$B$9,$B$10)</f>
        <v/>
      </c>
      <c r="O383" s="24">
        <f>_xlfn.NORM.DIST(Data!Y383,$C$9,$C$10,TRUE)</f>
        <v/>
      </c>
      <c r="P383" s="9">
        <f>_xlfn.NORM.INV(O383,$B$9,$B$10)</f>
        <v/>
      </c>
    </row>
    <row r="384">
      <c r="H384" s="14">
        <f>Data!A384</f>
        <v/>
      </c>
      <c r="I384" s="24">
        <f>IF(Occurrence!J384&gt;0,_xlfn.GAMMA.DIST(Occurrence!J384,$C$6,$C$7,TRUE),0)</f>
        <v/>
      </c>
      <c r="J384" s="9">
        <f>IF(Occurrence!J384&gt;0,_xlfn.GAMMA.INV(I384,$B$6,$B$7),0)</f>
        <v/>
      </c>
      <c r="K384" s="24">
        <f>IF(Occurrence!K384&gt;0,_xlfn.GAMMA.DIST(Occurrence!K384,$C$6,$C$7,TRUE),0)</f>
        <v/>
      </c>
      <c r="L384" s="9">
        <f>IF(Occurrence!K384&gt;0,_xlfn.GAMMA.INV(K384,$B$6,$B$7),0)</f>
        <v/>
      </c>
      <c r="M384" s="24">
        <f>_xlfn.NORM.DIST(Data!X384,$C$9,$C$10,TRUE)</f>
        <v/>
      </c>
      <c r="N384" s="9">
        <f>_xlfn.NORM.INV(M384,$B$9,$B$10)</f>
        <v/>
      </c>
      <c r="O384" s="24">
        <f>_xlfn.NORM.DIST(Data!Y384,$C$9,$C$10,TRUE)</f>
        <v/>
      </c>
      <c r="P384" s="9">
        <f>_xlfn.NORM.INV(O384,$B$9,$B$10)</f>
        <v/>
      </c>
    </row>
    <row r="385">
      <c r="H385" s="14">
        <f>Data!A385</f>
        <v/>
      </c>
      <c r="I385" s="24">
        <f>IF(Occurrence!J385&gt;0,_xlfn.GAMMA.DIST(Occurrence!J385,$C$6,$C$7,TRUE),0)</f>
        <v/>
      </c>
      <c r="J385" s="9">
        <f>IF(Occurrence!J385&gt;0,_xlfn.GAMMA.INV(I385,$B$6,$B$7),0)</f>
        <v/>
      </c>
      <c r="K385" s="24">
        <f>IF(Occurrence!K385&gt;0,_xlfn.GAMMA.DIST(Occurrence!K385,$C$6,$C$7,TRUE),0)</f>
        <v/>
      </c>
      <c r="L385" s="9">
        <f>IF(Occurrence!K385&gt;0,_xlfn.GAMMA.INV(K385,$B$6,$B$7),0)</f>
        <v/>
      </c>
      <c r="M385" s="24">
        <f>_xlfn.NORM.DIST(Data!X385,$C$9,$C$10,TRUE)</f>
        <v/>
      </c>
      <c r="N385" s="9">
        <f>_xlfn.NORM.INV(M385,$B$9,$B$10)</f>
        <v/>
      </c>
      <c r="O385" s="24">
        <f>_xlfn.NORM.DIST(Data!Y385,$C$9,$C$10,TRUE)</f>
        <v/>
      </c>
      <c r="P385" s="9">
        <f>_xlfn.NORM.INV(O385,$B$9,$B$10)</f>
        <v/>
      </c>
    </row>
    <row r="386">
      <c r="H386" s="14">
        <f>Data!A386</f>
        <v/>
      </c>
      <c r="I386" s="24">
        <f>IF(Occurrence!J386&gt;0,_xlfn.GAMMA.DIST(Occurrence!J386,$C$6,$C$7,TRUE),0)</f>
        <v/>
      </c>
      <c r="J386" s="9">
        <f>IF(Occurrence!J386&gt;0,_xlfn.GAMMA.INV(I386,$B$6,$B$7),0)</f>
        <v/>
      </c>
      <c r="K386" s="24">
        <f>IF(Occurrence!K386&gt;0,_xlfn.GAMMA.DIST(Occurrence!K386,$C$6,$C$7,TRUE),0)</f>
        <v/>
      </c>
      <c r="L386" s="9">
        <f>IF(Occurrence!K386&gt;0,_xlfn.GAMMA.INV(K386,$B$6,$B$7),0)</f>
        <v/>
      </c>
      <c r="M386" s="24">
        <f>_xlfn.NORM.DIST(Data!X386,$C$9,$C$10,TRUE)</f>
        <v/>
      </c>
      <c r="N386" s="9">
        <f>_xlfn.NORM.INV(M386,$B$9,$B$10)</f>
        <v/>
      </c>
      <c r="O386" s="24">
        <f>_xlfn.NORM.DIST(Data!Y386,$C$9,$C$10,TRUE)</f>
        <v/>
      </c>
      <c r="P386" s="9">
        <f>_xlfn.NORM.INV(O386,$B$9,$B$10)</f>
        <v/>
      </c>
    </row>
    <row r="387">
      <c r="H387" s="14">
        <f>Data!A387</f>
        <v/>
      </c>
      <c r="I387" s="24">
        <f>IF(Occurrence!J387&gt;0,_xlfn.GAMMA.DIST(Occurrence!J387,$C$6,$C$7,TRUE),0)</f>
        <v/>
      </c>
      <c r="J387" s="9">
        <f>IF(Occurrence!J387&gt;0,_xlfn.GAMMA.INV(I387,$B$6,$B$7),0)</f>
        <v/>
      </c>
      <c r="K387" s="24">
        <f>IF(Occurrence!K387&gt;0,_xlfn.GAMMA.DIST(Occurrence!K387,$C$6,$C$7,TRUE),0)</f>
        <v/>
      </c>
      <c r="L387" s="9">
        <f>IF(Occurrence!K387&gt;0,_xlfn.GAMMA.INV(K387,$B$6,$B$7),0)</f>
        <v/>
      </c>
      <c r="M387" s="24">
        <f>_xlfn.NORM.DIST(Data!X387,$C$9,$C$10,TRUE)</f>
        <v/>
      </c>
      <c r="N387" s="9">
        <f>_xlfn.NORM.INV(M387,$B$9,$B$10)</f>
        <v/>
      </c>
      <c r="O387" s="24">
        <f>_xlfn.NORM.DIST(Data!Y387,$C$9,$C$10,TRUE)</f>
        <v/>
      </c>
      <c r="P387" s="9">
        <f>_xlfn.NORM.INV(O387,$B$9,$B$10)</f>
        <v/>
      </c>
    </row>
    <row r="388">
      <c r="H388" s="14">
        <f>Data!A388</f>
        <v/>
      </c>
      <c r="I388" s="24">
        <f>IF(Occurrence!J388&gt;0,_xlfn.GAMMA.DIST(Occurrence!J388,$C$6,$C$7,TRUE),0)</f>
        <v/>
      </c>
      <c r="J388" s="9">
        <f>IF(Occurrence!J388&gt;0,_xlfn.GAMMA.INV(I388,$B$6,$B$7),0)</f>
        <v/>
      </c>
      <c r="K388" s="24">
        <f>IF(Occurrence!K388&gt;0,_xlfn.GAMMA.DIST(Occurrence!K388,$C$6,$C$7,TRUE),0)</f>
        <v/>
      </c>
      <c r="L388" s="9">
        <f>IF(Occurrence!K388&gt;0,_xlfn.GAMMA.INV(K388,$B$6,$B$7),0)</f>
        <v/>
      </c>
      <c r="M388" s="24">
        <f>_xlfn.NORM.DIST(Data!X388,$C$9,$C$10,TRUE)</f>
        <v/>
      </c>
      <c r="N388" s="9">
        <f>_xlfn.NORM.INV(M388,$B$9,$B$10)</f>
        <v/>
      </c>
      <c r="O388" s="24">
        <f>_xlfn.NORM.DIST(Data!Y388,$C$9,$C$10,TRUE)</f>
        <v/>
      </c>
      <c r="P388" s="9">
        <f>_xlfn.NORM.INV(O388,$B$9,$B$10)</f>
        <v/>
      </c>
    </row>
    <row r="389">
      <c r="H389" s="14">
        <f>Data!A389</f>
        <v/>
      </c>
      <c r="I389" s="24">
        <f>IF(Occurrence!J389&gt;0,_xlfn.GAMMA.DIST(Occurrence!J389,$C$6,$C$7,TRUE),0)</f>
        <v/>
      </c>
      <c r="J389" s="9">
        <f>IF(Occurrence!J389&gt;0,_xlfn.GAMMA.INV(I389,$B$6,$B$7),0)</f>
        <v/>
      </c>
      <c r="K389" s="24">
        <f>IF(Occurrence!K389&gt;0,_xlfn.GAMMA.DIST(Occurrence!K389,$C$6,$C$7,TRUE),0)</f>
        <v/>
      </c>
      <c r="L389" s="9">
        <f>IF(Occurrence!K389&gt;0,_xlfn.GAMMA.INV(K389,$B$6,$B$7),0)</f>
        <v/>
      </c>
      <c r="M389" s="24">
        <f>_xlfn.NORM.DIST(Data!X389,$C$9,$C$10,TRUE)</f>
        <v/>
      </c>
      <c r="N389" s="9">
        <f>_xlfn.NORM.INV(M389,$B$9,$B$10)</f>
        <v/>
      </c>
      <c r="O389" s="24">
        <f>_xlfn.NORM.DIST(Data!Y389,$C$9,$C$10,TRUE)</f>
        <v/>
      </c>
      <c r="P389" s="9">
        <f>_xlfn.NORM.INV(O389,$B$9,$B$10)</f>
        <v/>
      </c>
    </row>
    <row r="390">
      <c r="H390" s="14">
        <f>Data!A390</f>
        <v/>
      </c>
      <c r="I390" s="24">
        <f>IF(Occurrence!J390&gt;0,_xlfn.GAMMA.DIST(Occurrence!J390,$C$6,$C$7,TRUE),0)</f>
        <v/>
      </c>
      <c r="J390" s="9">
        <f>IF(Occurrence!J390&gt;0,_xlfn.GAMMA.INV(I390,$B$6,$B$7),0)</f>
        <v/>
      </c>
      <c r="K390" s="24">
        <f>IF(Occurrence!K390&gt;0,_xlfn.GAMMA.DIST(Occurrence!K390,$C$6,$C$7,TRUE),0)</f>
        <v/>
      </c>
      <c r="L390" s="9">
        <f>IF(Occurrence!K390&gt;0,_xlfn.GAMMA.INV(K390,$B$6,$B$7),0)</f>
        <v/>
      </c>
      <c r="M390" s="24">
        <f>_xlfn.NORM.DIST(Data!X390,$C$9,$C$10,TRUE)</f>
        <v/>
      </c>
      <c r="N390" s="9">
        <f>_xlfn.NORM.INV(M390,$B$9,$B$10)</f>
        <v/>
      </c>
      <c r="O390" s="24">
        <f>_xlfn.NORM.DIST(Data!Y390,$C$9,$C$10,TRUE)</f>
        <v/>
      </c>
      <c r="P390" s="9">
        <f>_xlfn.NORM.INV(O390,$B$9,$B$10)</f>
        <v/>
      </c>
    </row>
    <row r="391">
      <c r="H391" s="14">
        <f>Data!A391</f>
        <v/>
      </c>
      <c r="I391" s="24">
        <f>IF(Occurrence!J391&gt;0,_xlfn.GAMMA.DIST(Occurrence!J391,$C$6,$C$7,TRUE),0)</f>
        <v/>
      </c>
      <c r="J391" s="9">
        <f>IF(Occurrence!J391&gt;0,_xlfn.GAMMA.INV(I391,$B$6,$B$7),0)</f>
        <v/>
      </c>
      <c r="K391" s="24">
        <f>IF(Occurrence!K391&gt;0,_xlfn.GAMMA.DIST(Occurrence!K391,$C$6,$C$7,TRUE),0)</f>
        <v/>
      </c>
      <c r="L391" s="9">
        <f>IF(Occurrence!K391&gt;0,_xlfn.GAMMA.INV(K391,$B$6,$B$7),0)</f>
        <v/>
      </c>
      <c r="M391" s="24">
        <f>_xlfn.NORM.DIST(Data!X391,$C$9,$C$10,TRUE)</f>
        <v/>
      </c>
      <c r="N391" s="9">
        <f>_xlfn.NORM.INV(M391,$B$9,$B$10)</f>
        <v/>
      </c>
      <c r="O391" s="24">
        <f>_xlfn.NORM.DIST(Data!Y391,$C$9,$C$10,TRUE)</f>
        <v/>
      </c>
      <c r="P391" s="9">
        <f>_xlfn.NORM.INV(O391,$B$9,$B$10)</f>
        <v/>
      </c>
    </row>
    <row r="392">
      <c r="H392" s="14">
        <f>Data!A392</f>
        <v/>
      </c>
      <c r="I392" s="24">
        <f>IF(Occurrence!J392&gt;0,_xlfn.GAMMA.DIST(Occurrence!J392,$C$6,$C$7,TRUE),0)</f>
        <v/>
      </c>
      <c r="J392" s="9">
        <f>IF(Occurrence!J392&gt;0,_xlfn.GAMMA.INV(I392,$B$6,$B$7),0)</f>
        <v/>
      </c>
      <c r="K392" s="24">
        <f>IF(Occurrence!K392&gt;0,_xlfn.GAMMA.DIST(Occurrence!K392,$C$6,$C$7,TRUE),0)</f>
        <v/>
      </c>
      <c r="L392" s="9">
        <f>IF(Occurrence!K392&gt;0,_xlfn.GAMMA.INV(K392,$B$6,$B$7),0)</f>
        <v/>
      </c>
      <c r="M392" s="24">
        <f>_xlfn.NORM.DIST(Data!X392,$C$9,$C$10,TRUE)</f>
        <v/>
      </c>
      <c r="N392" s="9">
        <f>_xlfn.NORM.INV(M392,$B$9,$B$10)</f>
        <v/>
      </c>
      <c r="O392" s="24">
        <f>_xlfn.NORM.DIST(Data!Y392,$C$9,$C$10,TRUE)</f>
        <v/>
      </c>
      <c r="P392" s="9">
        <f>_xlfn.NORM.INV(O392,$B$9,$B$10)</f>
        <v/>
      </c>
    </row>
    <row r="393">
      <c r="H393" s="14">
        <f>Data!A393</f>
        <v/>
      </c>
      <c r="I393" s="24">
        <f>IF(Occurrence!J393&gt;0,_xlfn.GAMMA.DIST(Occurrence!J393,$C$6,$C$7,TRUE),0)</f>
        <v/>
      </c>
      <c r="J393" s="9">
        <f>IF(Occurrence!J393&gt;0,_xlfn.GAMMA.INV(I393,$B$6,$B$7),0)</f>
        <v/>
      </c>
      <c r="K393" s="24">
        <f>IF(Occurrence!K393&gt;0,_xlfn.GAMMA.DIST(Occurrence!K393,$C$6,$C$7,TRUE),0)</f>
        <v/>
      </c>
      <c r="L393" s="9">
        <f>IF(Occurrence!K393&gt;0,_xlfn.GAMMA.INV(K393,$B$6,$B$7),0)</f>
        <v/>
      </c>
      <c r="M393" s="24">
        <f>_xlfn.NORM.DIST(Data!X393,$C$9,$C$10,TRUE)</f>
        <v/>
      </c>
      <c r="N393" s="9">
        <f>_xlfn.NORM.INV(M393,$B$9,$B$10)</f>
        <v/>
      </c>
      <c r="O393" s="24">
        <f>_xlfn.NORM.DIST(Data!Y393,$C$9,$C$10,TRUE)</f>
        <v/>
      </c>
      <c r="P393" s="9">
        <f>_xlfn.NORM.INV(O393,$B$9,$B$10)</f>
        <v/>
      </c>
    </row>
    <row r="394">
      <c r="H394" s="14">
        <f>Data!A394</f>
        <v/>
      </c>
      <c r="I394" s="24">
        <f>IF(Occurrence!J394&gt;0,_xlfn.GAMMA.DIST(Occurrence!J394,$C$6,$C$7,TRUE),0)</f>
        <v/>
      </c>
      <c r="J394" s="9">
        <f>IF(Occurrence!J394&gt;0,_xlfn.GAMMA.INV(I394,$B$6,$B$7),0)</f>
        <v/>
      </c>
      <c r="K394" s="24">
        <f>IF(Occurrence!K394&gt;0,_xlfn.GAMMA.DIST(Occurrence!K394,$C$6,$C$7,TRUE),0)</f>
        <v/>
      </c>
      <c r="L394" s="9">
        <f>IF(Occurrence!K394&gt;0,_xlfn.GAMMA.INV(K394,$B$6,$B$7),0)</f>
        <v/>
      </c>
      <c r="M394" s="24">
        <f>_xlfn.NORM.DIST(Data!X394,$C$9,$C$10,TRUE)</f>
        <v/>
      </c>
      <c r="N394" s="9">
        <f>_xlfn.NORM.INV(M394,$B$9,$B$10)</f>
        <v/>
      </c>
      <c r="O394" s="24">
        <f>_xlfn.NORM.DIST(Data!Y394,$C$9,$C$10,TRUE)</f>
        <v/>
      </c>
      <c r="P394" s="9">
        <f>_xlfn.NORM.INV(O394,$B$9,$B$10)</f>
        <v/>
      </c>
    </row>
    <row r="395">
      <c r="H395" s="14">
        <f>Data!A395</f>
        <v/>
      </c>
      <c r="I395" s="24">
        <f>IF(Occurrence!J395&gt;0,_xlfn.GAMMA.DIST(Occurrence!J395,$C$6,$C$7,TRUE),0)</f>
        <v/>
      </c>
      <c r="J395" s="9">
        <f>IF(Occurrence!J395&gt;0,_xlfn.GAMMA.INV(I395,$B$6,$B$7),0)</f>
        <v/>
      </c>
      <c r="K395" s="24">
        <f>IF(Occurrence!K395&gt;0,_xlfn.GAMMA.DIST(Occurrence!K395,$C$6,$C$7,TRUE),0)</f>
        <v/>
      </c>
      <c r="L395" s="9">
        <f>IF(Occurrence!K395&gt;0,_xlfn.GAMMA.INV(K395,$B$6,$B$7),0)</f>
        <v/>
      </c>
      <c r="M395" s="24">
        <f>_xlfn.NORM.DIST(Data!X395,$C$9,$C$10,TRUE)</f>
        <v/>
      </c>
      <c r="N395" s="9">
        <f>_xlfn.NORM.INV(M395,$B$9,$B$10)</f>
        <v/>
      </c>
      <c r="O395" s="24">
        <f>_xlfn.NORM.DIST(Data!Y395,$C$9,$C$10,TRUE)</f>
        <v/>
      </c>
      <c r="P395" s="9">
        <f>_xlfn.NORM.INV(O395,$B$9,$B$10)</f>
        <v/>
      </c>
    </row>
    <row r="396">
      <c r="H396" s="14">
        <f>Data!A396</f>
        <v/>
      </c>
      <c r="I396" s="24">
        <f>IF(Occurrence!J396&gt;0,_xlfn.GAMMA.DIST(Occurrence!J396,$C$6,$C$7,TRUE),0)</f>
        <v/>
      </c>
      <c r="J396" s="9">
        <f>IF(Occurrence!J396&gt;0,_xlfn.GAMMA.INV(I396,$B$6,$B$7),0)</f>
        <v/>
      </c>
      <c r="K396" s="24">
        <f>IF(Occurrence!K396&gt;0,_xlfn.GAMMA.DIST(Occurrence!K396,$C$6,$C$7,TRUE),0)</f>
        <v/>
      </c>
      <c r="L396" s="9">
        <f>IF(Occurrence!K396&gt;0,_xlfn.GAMMA.INV(K396,$B$6,$B$7),0)</f>
        <v/>
      </c>
      <c r="M396" s="24">
        <f>_xlfn.NORM.DIST(Data!X396,$C$9,$C$10,TRUE)</f>
        <v/>
      </c>
      <c r="N396" s="9">
        <f>_xlfn.NORM.INV(M396,$B$9,$B$10)</f>
        <v/>
      </c>
      <c r="O396" s="24">
        <f>_xlfn.NORM.DIST(Data!Y396,$C$9,$C$10,TRUE)</f>
        <v/>
      </c>
      <c r="P396" s="9">
        <f>_xlfn.NORM.INV(O396,$B$9,$B$10)</f>
        <v/>
      </c>
    </row>
    <row r="397">
      <c r="H397" s="14">
        <f>Data!A397</f>
        <v/>
      </c>
      <c r="I397" s="24">
        <f>IF(Occurrence!J397&gt;0,_xlfn.GAMMA.DIST(Occurrence!J397,$C$6,$C$7,TRUE),0)</f>
        <v/>
      </c>
      <c r="J397" s="9">
        <f>IF(Occurrence!J397&gt;0,_xlfn.GAMMA.INV(I397,$B$6,$B$7),0)</f>
        <v/>
      </c>
      <c r="K397" s="24">
        <f>IF(Occurrence!K397&gt;0,_xlfn.GAMMA.DIST(Occurrence!K397,$C$6,$C$7,TRUE),0)</f>
        <v/>
      </c>
      <c r="L397" s="9">
        <f>IF(Occurrence!K397&gt;0,_xlfn.GAMMA.INV(K397,$B$6,$B$7),0)</f>
        <v/>
      </c>
      <c r="M397" s="24">
        <f>_xlfn.NORM.DIST(Data!X397,$C$9,$C$10,TRUE)</f>
        <v/>
      </c>
      <c r="N397" s="9">
        <f>_xlfn.NORM.INV(M397,$B$9,$B$10)</f>
        <v/>
      </c>
      <c r="O397" s="24">
        <f>_xlfn.NORM.DIST(Data!Y397,$C$9,$C$10,TRUE)</f>
        <v/>
      </c>
      <c r="P397" s="9">
        <f>_xlfn.NORM.INV(O397,$B$9,$B$10)</f>
        <v/>
      </c>
    </row>
    <row r="398">
      <c r="H398" s="14">
        <f>Data!A398</f>
        <v/>
      </c>
      <c r="I398" s="24">
        <f>IF(Occurrence!J398&gt;0,_xlfn.GAMMA.DIST(Occurrence!J398,$C$6,$C$7,TRUE),0)</f>
        <v/>
      </c>
      <c r="J398" s="9">
        <f>IF(Occurrence!J398&gt;0,_xlfn.GAMMA.INV(I398,$B$6,$B$7),0)</f>
        <v/>
      </c>
      <c r="K398" s="24">
        <f>IF(Occurrence!K398&gt;0,_xlfn.GAMMA.DIST(Occurrence!K398,$C$6,$C$7,TRUE),0)</f>
        <v/>
      </c>
      <c r="L398" s="9">
        <f>IF(Occurrence!K398&gt;0,_xlfn.GAMMA.INV(K398,$B$6,$B$7),0)</f>
        <v/>
      </c>
      <c r="M398" s="24">
        <f>_xlfn.NORM.DIST(Data!X398,$C$9,$C$10,TRUE)</f>
        <v/>
      </c>
      <c r="N398" s="9">
        <f>_xlfn.NORM.INV(M398,$B$9,$B$10)</f>
        <v/>
      </c>
      <c r="O398" s="24">
        <f>_xlfn.NORM.DIST(Data!Y398,$C$9,$C$10,TRUE)</f>
        <v/>
      </c>
      <c r="P398" s="9">
        <f>_xlfn.NORM.INV(O398,$B$9,$B$10)</f>
        <v/>
      </c>
    </row>
    <row r="399">
      <c r="H399" s="14">
        <f>Data!A399</f>
        <v/>
      </c>
      <c r="I399" s="24">
        <f>IF(Occurrence!J399&gt;0,_xlfn.GAMMA.DIST(Occurrence!J399,$C$6,$C$7,TRUE),0)</f>
        <v/>
      </c>
      <c r="J399" s="9">
        <f>IF(Occurrence!J399&gt;0,_xlfn.GAMMA.INV(I399,$B$6,$B$7),0)</f>
        <v/>
      </c>
      <c r="K399" s="24">
        <f>IF(Occurrence!K399&gt;0,_xlfn.GAMMA.DIST(Occurrence!K399,$C$6,$C$7,TRUE),0)</f>
        <v/>
      </c>
      <c r="L399" s="9">
        <f>IF(Occurrence!K399&gt;0,_xlfn.GAMMA.INV(K399,$B$6,$B$7),0)</f>
        <v/>
      </c>
      <c r="M399" s="24">
        <f>_xlfn.NORM.DIST(Data!X399,$C$9,$C$10,TRUE)</f>
        <v/>
      </c>
      <c r="N399" s="9">
        <f>_xlfn.NORM.INV(M399,$B$9,$B$10)</f>
        <v/>
      </c>
      <c r="O399" s="24">
        <f>_xlfn.NORM.DIST(Data!Y399,$C$9,$C$10,TRUE)</f>
        <v/>
      </c>
      <c r="P399" s="9">
        <f>_xlfn.NORM.INV(O399,$B$9,$B$10)</f>
        <v/>
      </c>
    </row>
    <row r="400">
      <c r="H400" s="14">
        <f>Data!A400</f>
        <v/>
      </c>
      <c r="I400" s="24">
        <f>IF(Occurrence!J400&gt;0,_xlfn.GAMMA.DIST(Occurrence!J400,$C$6,$C$7,TRUE),0)</f>
        <v/>
      </c>
      <c r="J400" s="9">
        <f>IF(Occurrence!J400&gt;0,_xlfn.GAMMA.INV(I400,$B$6,$B$7),0)</f>
        <v/>
      </c>
      <c r="K400" s="24">
        <f>IF(Occurrence!K400&gt;0,_xlfn.GAMMA.DIST(Occurrence!K400,$C$6,$C$7,TRUE),0)</f>
        <v/>
      </c>
      <c r="L400" s="9">
        <f>IF(Occurrence!K400&gt;0,_xlfn.GAMMA.INV(K400,$B$6,$B$7),0)</f>
        <v/>
      </c>
      <c r="M400" s="24">
        <f>_xlfn.NORM.DIST(Data!X400,$C$9,$C$10,TRUE)</f>
        <v/>
      </c>
      <c r="N400" s="9">
        <f>_xlfn.NORM.INV(M400,$B$9,$B$10)</f>
        <v/>
      </c>
      <c r="O400" s="24">
        <f>_xlfn.NORM.DIST(Data!Y400,$C$9,$C$10,TRUE)</f>
        <v/>
      </c>
      <c r="P400" s="9">
        <f>_xlfn.NORM.INV(O400,$B$9,$B$10)</f>
        <v/>
      </c>
    </row>
    <row r="401">
      <c r="H401" s="14">
        <f>Data!A401</f>
        <v/>
      </c>
      <c r="I401" s="24">
        <f>IF(Occurrence!J401&gt;0,_xlfn.GAMMA.DIST(Occurrence!J401,$C$6,$C$7,TRUE),0)</f>
        <v/>
      </c>
      <c r="J401" s="9">
        <f>IF(Occurrence!J401&gt;0,_xlfn.GAMMA.INV(I401,$B$6,$B$7),0)</f>
        <v/>
      </c>
      <c r="K401" s="24">
        <f>IF(Occurrence!K401&gt;0,_xlfn.GAMMA.DIST(Occurrence!K401,$C$6,$C$7,TRUE),0)</f>
        <v/>
      </c>
      <c r="L401" s="9">
        <f>IF(Occurrence!K401&gt;0,_xlfn.GAMMA.INV(K401,$B$6,$B$7),0)</f>
        <v/>
      </c>
      <c r="M401" s="24">
        <f>_xlfn.NORM.DIST(Data!X401,$C$9,$C$10,TRUE)</f>
        <v/>
      </c>
      <c r="N401" s="9">
        <f>_xlfn.NORM.INV(M401,$B$9,$B$10)</f>
        <v/>
      </c>
      <c r="O401" s="24">
        <f>_xlfn.NORM.DIST(Data!Y401,$C$9,$C$10,TRUE)</f>
        <v/>
      </c>
      <c r="P401" s="9">
        <f>_xlfn.NORM.INV(O401,$B$9,$B$10)</f>
        <v/>
      </c>
    </row>
    <row r="402">
      <c r="H402" s="14">
        <f>Data!A402</f>
        <v/>
      </c>
      <c r="I402" s="24">
        <f>IF(Occurrence!J402&gt;0,_xlfn.GAMMA.DIST(Occurrence!J402,$C$6,$C$7,TRUE),0)</f>
        <v/>
      </c>
      <c r="J402" s="9">
        <f>IF(Occurrence!J402&gt;0,_xlfn.GAMMA.INV(I402,$B$6,$B$7),0)</f>
        <v/>
      </c>
      <c r="K402" s="24">
        <f>IF(Occurrence!K402&gt;0,_xlfn.GAMMA.DIST(Occurrence!K402,$C$6,$C$7,TRUE),0)</f>
        <v/>
      </c>
      <c r="L402" s="9">
        <f>IF(Occurrence!K402&gt;0,_xlfn.GAMMA.INV(K402,$B$6,$B$7),0)</f>
        <v/>
      </c>
      <c r="M402" s="24">
        <f>_xlfn.NORM.DIST(Data!X402,$C$9,$C$10,TRUE)</f>
        <v/>
      </c>
      <c r="N402" s="9">
        <f>_xlfn.NORM.INV(M402,$B$9,$B$10)</f>
        <v/>
      </c>
      <c r="O402" s="24">
        <f>_xlfn.NORM.DIST(Data!Y402,$C$9,$C$10,TRUE)</f>
        <v/>
      </c>
      <c r="P402" s="9">
        <f>_xlfn.NORM.INV(O402,$B$9,$B$10)</f>
        <v/>
      </c>
    </row>
    <row r="403">
      <c r="H403" s="14">
        <f>Data!A403</f>
        <v/>
      </c>
      <c r="I403" s="24">
        <f>IF(Occurrence!J403&gt;0,_xlfn.GAMMA.DIST(Occurrence!J403,$C$6,$C$7,TRUE),0)</f>
        <v/>
      </c>
      <c r="J403" s="9">
        <f>IF(Occurrence!J403&gt;0,_xlfn.GAMMA.INV(I403,$B$6,$B$7),0)</f>
        <v/>
      </c>
      <c r="K403" s="24">
        <f>IF(Occurrence!K403&gt;0,_xlfn.GAMMA.DIST(Occurrence!K403,$C$6,$C$7,TRUE),0)</f>
        <v/>
      </c>
      <c r="L403" s="9">
        <f>IF(Occurrence!K403&gt;0,_xlfn.GAMMA.INV(K403,$B$6,$B$7),0)</f>
        <v/>
      </c>
      <c r="M403" s="24">
        <f>_xlfn.NORM.DIST(Data!X403,$C$9,$C$10,TRUE)</f>
        <v/>
      </c>
      <c r="N403" s="9">
        <f>_xlfn.NORM.INV(M403,$B$9,$B$10)</f>
        <v/>
      </c>
      <c r="O403" s="24">
        <f>_xlfn.NORM.DIST(Data!Y403,$C$9,$C$10,TRUE)</f>
        <v/>
      </c>
      <c r="P403" s="9">
        <f>_xlfn.NORM.INV(O403,$B$9,$B$10)</f>
        <v/>
      </c>
    </row>
    <row r="404">
      <c r="H404" s="14">
        <f>Data!A404</f>
        <v/>
      </c>
      <c r="I404" s="24">
        <f>IF(Occurrence!J404&gt;0,_xlfn.GAMMA.DIST(Occurrence!J404,$C$6,$C$7,TRUE),0)</f>
        <v/>
      </c>
      <c r="J404" s="9">
        <f>IF(Occurrence!J404&gt;0,_xlfn.GAMMA.INV(I404,$B$6,$B$7),0)</f>
        <v/>
      </c>
      <c r="K404" s="24">
        <f>IF(Occurrence!K404&gt;0,_xlfn.GAMMA.DIST(Occurrence!K404,$C$6,$C$7,TRUE),0)</f>
        <v/>
      </c>
      <c r="L404" s="9">
        <f>IF(Occurrence!K404&gt;0,_xlfn.GAMMA.INV(K404,$B$6,$B$7),0)</f>
        <v/>
      </c>
      <c r="M404" s="24">
        <f>_xlfn.NORM.DIST(Data!X404,$C$9,$C$10,TRUE)</f>
        <v/>
      </c>
      <c r="N404" s="9">
        <f>_xlfn.NORM.INV(M404,$B$9,$B$10)</f>
        <v/>
      </c>
      <c r="O404" s="24">
        <f>_xlfn.NORM.DIST(Data!Y404,$C$9,$C$10,TRUE)</f>
        <v/>
      </c>
      <c r="P404" s="9">
        <f>_xlfn.NORM.INV(O404,$B$9,$B$10)</f>
        <v/>
      </c>
    </row>
    <row r="405">
      <c r="H405" s="14">
        <f>Data!A405</f>
        <v/>
      </c>
      <c r="I405" s="24">
        <f>IF(Occurrence!J405&gt;0,_xlfn.GAMMA.DIST(Occurrence!J405,$C$6,$C$7,TRUE),0)</f>
        <v/>
      </c>
      <c r="J405" s="9">
        <f>IF(Occurrence!J405&gt;0,_xlfn.GAMMA.INV(I405,$B$6,$B$7),0)</f>
        <v/>
      </c>
      <c r="K405" s="24">
        <f>IF(Occurrence!K405&gt;0,_xlfn.GAMMA.DIST(Occurrence!K405,$C$6,$C$7,TRUE),0)</f>
        <v/>
      </c>
      <c r="L405" s="9">
        <f>IF(Occurrence!K405&gt;0,_xlfn.GAMMA.INV(K405,$B$6,$B$7),0)</f>
        <v/>
      </c>
      <c r="M405" s="24">
        <f>_xlfn.NORM.DIST(Data!X405,$C$9,$C$10,TRUE)</f>
        <v/>
      </c>
      <c r="N405" s="9">
        <f>_xlfn.NORM.INV(M405,$B$9,$B$10)</f>
        <v/>
      </c>
      <c r="O405" s="24">
        <f>_xlfn.NORM.DIST(Data!Y405,$C$9,$C$10,TRUE)</f>
        <v/>
      </c>
      <c r="P405" s="9">
        <f>_xlfn.NORM.INV(O405,$B$9,$B$10)</f>
        <v/>
      </c>
    </row>
    <row r="406">
      <c r="H406" s="14">
        <f>Data!A406</f>
        <v/>
      </c>
      <c r="I406" s="24">
        <f>IF(Occurrence!J406&gt;0,_xlfn.GAMMA.DIST(Occurrence!J406,$C$6,$C$7,TRUE),0)</f>
        <v/>
      </c>
      <c r="J406" s="9">
        <f>IF(Occurrence!J406&gt;0,_xlfn.GAMMA.INV(I406,$B$6,$B$7),0)</f>
        <v/>
      </c>
      <c r="K406" s="24">
        <f>IF(Occurrence!K406&gt;0,_xlfn.GAMMA.DIST(Occurrence!K406,$C$6,$C$7,TRUE),0)</f>
        <v/>
      </c>
      <c r="L406" s="9">
        <f>IF(Occurrence!K406&gt;0,_xlfn.GAMMA.INV(K406,$B$6,$B$7),0)</f>
        <v/>
      </c>
      <c r="M406" s="24">
        <f>_xlfn.NORM.DIST(Data!X406,$C$9,$C$10,TRUE)</f>
        <v/>
      </c>
      <c r="N406" s="9">
        <f>_xlfn.NORM.INV(M406,$B$9,$B$10)</f>
        <v/>
      </c>
      <c r="O406" s="24">
        <f>_xlfn.NORM.DIST(Data!Y406,$C$9,$C$10,TRUE)</f>
        <v/>
      </c>
      <c r="P406" s="9">
        <f>_xlfn.NORM.INV(O406,$B$9,$B$10)</f>
        <v/>
      </c>
    </row>
    <row r="407">
      <c r="H407" s="14">
        <f>Data!A407</f>
        <v/>
      </c>
      <c r="I407" s="24">
        <f>IF(Occurrence!J407&gt;0,_xlfn.GAMMA.DIST(Occurrence!J407,$C$6,$C$7,TRUE),0)</f>
        <v/>
      </c>
      <c r="J407" s="9">
        <f>IF(Occurrence!J407&gt;0,_xlfn.GAMMA.INV(I407,$B$6,$B$7),0)</f>
        <v/>
      </c>
      <c r="K407" s="24">
        <f>IF(Occurrence!K407&gt;0,_xlfn.GAMMA.DIST(Occurrence!K407,$C$6,$C$7,TRUE),0)</f>
        <v/>
      </c>
      <c r="L407" s="9">
        <f>IF(Occurrence!K407&gt;0,_xlfn.GAMMA.INV(K407,$B$6,$B$7),0)</f>
        <v/>
      </c>
      <c r="M407" s="24">
        <f>_xlfn.NORM.DIST(Data!X407,$C$9,$C$10,TRUE)</f>
        <v/>
      </c>
      <c r="N407" s="9">
        <f>_xlfn.NORM.INV(M407,$B$9,$B$10)</f>
        <v/>
      </c>
      <c r="O407" s="24">
        <f>_xlfn.NORM.DIST(Data!Y407,$C$9,$C$10,TRUE)</f>
        <v/>
      </c>
      <c r="P407" s="9">
        <f>_xlfn.NORM.INV(O407,$B$9,$B$10)</f>
        <v/>
      </c>
    </row>
    <row r="408">
      <c r="H408" s="14">
        <f>Data!A408</f>
        <v/>
      </c>
      <c r="I408" s="24">
        <f>IF(Occurrence!J408&gt;0,_xlfn.GAMMA.DIST(Occurrence!J408,$C$6,$C$7,TRUE),0)</f>
        <v/>
      </c>
      <c r="J408" s="9">
        <f>IF(Occurrence!J408&gt;0,_xlfn.GAMMA.INV(I408,$B$6,$B$7),0)</f>
        <v/>
      </c>
      <c r="K408" s="24">
        <f>IF(Occurrence!K408&gt;0,_xlfn.GAMMA.DIST(Occurrence!K408,$C$6,$C$7,TRUE),0)</f>
        <v/>
      </c>
      <c r="L408" s="9">
        <f>IF(Occurrence!K408&gt;0,_xlfn.GAMMA.INV(K408,$B$6,$B$7),0)</f>
        <v/>
      </c>
      <c r="M408" s="24">
        <f>_xlfn.NORM.DIST(Data!X408,$C$9,$C$10,TRUE)</f>
        <v/>
      </c>
      <c r="N408" s="9">
        <f>_xlfn.NORM.INV(M408,$B$9,$B$10)</f>
        <v/>
      </c>
      <c r="O408" s="24">
        <f>_xlfn.NORM.DIST(Data!Y408,$C$9,$C$10,TRUE)</f>
        <v/>
      </c>
      <c r="P408" s="9">
        <f>_xlfn.NORM.INV(O408,$B$9,$B$10)</f>
        <v/>
      </c>
    </row>
    <row r="409">
      <c r="H409" s="14">
        <f>Data!A409</f>
        <v/>
      </c>
      <c r="I409" s="24">
        <f>IF(Occurrence!J409&gt;0,_xlfn.GAMMA.DIST(Occurrence!J409,$C$6,$C$7,TRUE),0)</f>
        <v/>
      </c>
      <c r="J409" s="9">
        <f>IF(Occurrence!J409&gt;0,_xlfn.GAMMA.INV(I409,$B$6,$B$7),0)</f>
        <v/>
      </c>
      <c r="K409" s="24">
        <f>IF(Occurrence!K409&gt;0,_xlfn.GAMMA.DIST(Occurrence!K409,$C$6,$C$7,TRUE),0)</f>
        <v/>
      </c>
      <c r="L409" s="9">
        <f>IF(Occurrence!K409&gt;0,_xlfn.GAMMA.INV(K409,$B$6,$B$7),0)</f>
        <v/>
      </c>
      <c r="M409" s="24">
        <f>_xlfn.NORM.DIST(Data!X409,$C$9,$C$10,TRUE)</f>
        <v/>
      </c>
      <c r="N409" s="9">
        <f>_xlfn.NORM.INV(M409,$B$9,$B$10)</f>
        <v/>
      </c>
      <c r="O409" s="24">
        <f>_xlfn.NORM.DIST(Data!Y409,$C$9,$C$10,TRUE)</f>
        <v/>
      </c>
      <c r="P409" s="9">
        <f>_xlfn.NORM.INV(O409,$B$9,$B$10)</f>
        <v/>
      </c>
    </row>
    <row r="410">
      <c r="H410" s="14">
        <f>Data!A410</f>
        <v/>
      </c>
      <c r="I410" s="24">
        <f>IF(Occurrence!J410&gt;0,_xlfn.GAMMA.DIST(Occurrence!J410,$C$6,$C$7,TRUE),0)</f>
        <v/>
      </c>
      <c r="J410" s="9">
        <f>IF(Occurrence!J410&gt;0,_xlfn.GAMMA.INV(I410,$B$6,$B$7),0)</f>
        <v/>
      </c>
      <c r="K410" s="24">
        <f>IF(Occurrence!K410&gt;0,_xlfn.GAMMA.DIST(Occurrence!K410,$C$6,$C$7,TRUE),0)</f>
        <v/>
      </c>
      <c r="L410" s="9">
        <f>IF(Occurrence!K410&gt;0,_xlfn.GAMMA.INV(K410,$B$6,$B$7),0)</f>
        <v/>
      </c>
      <c r="M410" s="24">
        <f>_xlfn.NORM.DIST(Data!X410,$C$9,$C$10,TRUE)</f>
        <v/>
      </c>
      <c r="N410" s="9">
        <f>_xlfn.NORM.INV(M410,$B$9,$B$10)</f>
        <v/>
      </c>
      <c r="O410" s="24">
        <f>_xlfn.NORM.DIST(Data!Y410,$C$9,$C$10,TRUE)</f>
        <v/>
      </c>
      <c r="P410" s="9">
        <f>_xlfn.NORM.INV(O410,$B$9,$B$10)</f>
        <v/>
      </c>
    </row>
    <row r="411">
      <c r="H411" s="14">
        <f>Data!A411</f>
        <v/>
      </c>
      <c r="I411" s="24">
        <f>IF(Occurrence!J411&gt;0,_xlfn.GAMMA.DIST(Occurrence!J411,$C$6,$C$7,TRUE),0)</f>
        <v/>
      </c>
      <c r="J411" s="9">
        <f>IF(Occurrence!J411&gt;0,_xlfn.GAMMA.INV(I411,$B$6,$B$7),0)</f>
        <v/>
      </c>
      <c r="K411" s="24">
        <f>IF(Occurrence!K411&gt;0,_xlfn.GAMMA.DIST(Occurrence!K411,$C$6,$C$7,TRUE),0)</f>
        <v/>
      </c>
      <c r="L411" s="9">
        <f>IF(Occurrence!K411&gt;0,_xlfn.GAMMA.INV(K411,$B$6,$B$7),0)</f>
        <v/>
      </c>
      <c r="M411" s="24">
        <f>_xlfn.NORM.DIST(Data!X411,$C$9,$C$10,TRUE)</f>
        <v/>
      </c>
      <c r="N411" s="9">
        <f>_xlfn.NORM.INV(M411,$B$9,$B$10)</f>
        <v/>
      </c>
      <c r="O411" s="24">
        <f>_xlfn.NORM.DIST(Data!Y411,$C$9,$C$10,TRUE)</f>
        <v/>
      </c>
      <c r="P411" s="9">
        <f>_xlfn.NORM.INV(O411,$B$9,$B$10)</f>
        <v/>
      </c>
    </row>
    <row r="412">
      <c r="H412" s="14">
        <f>Data!A412</f>
        <v/>
      </c>
      <c r="I412" s="24">
        <f>IF(Occurrence!J412&gt;0,_xlfn.GAMMA.DIST(Occurrence!J412,$C$6,$C$7,TRUE),0)</f>
        <v/>
      </c>
      <c r="J412" s="9">
        <f>IF(Occurrence!J412&gt;0,_xlfn.GAMMA.INV(I412,$B$6,$B$7),0)</f>
        <v/>
      </c>
      <c r="K412" s="24">
        <f>IF(Occurrence!K412&gt;0,_xlfn.GAMMA.DIST(Occurrence!K412,$C$6,$C$7,TRUE),0)</f>
        <v/>
      </c>
      <c r="L412" s="9">
        <f>IF(Occurrence!K412&gt;0,_xlfn.GAMMA.INV(K412,$B$6,$B$7),0)</f>
        <v/>
      </c>
      <c r="M412" s="24">
        <f>_xlfn.NORM.DIST(Data!X412,$C$9,$C$10,TRUE)</f>
        <v/>
      </c>
      <c r="N412" s="9">
        <f>_xlfn.NORM.INV(M412,$B$9,$B$10)</f>
        <v/>
      </c>
      <c r="O412" s="24">
        <f>_xlfn.NORM.DIST(Data!Y412,$C$9,$C$10,TRUE)</f>
        <v/>
      </c>
      <c r="P412" s="9">
        <f>_xlfn.NORM.INV(O412,$B$9,$B$10)</f>
        <v/>
      </c>
    </row>
    <row r="413">
      <c r="H413" s="14">
        <f>Data!A413</f>
        <v/>
      </c>
      <c r="I413" s="24">
        <f>IF(Occurrence!J413&gt;0,_xlfn.GAMMA.DIST(Occurrence!J413,$C$6,$C$7,TRUE),0)</f>
        <v/>
      </c>
      <c r="J413" s="9">
        <f>IF(Occurrence!J413&gt;0,_xlfn.GAMMA.INV(I413,$B$6,$B$7),0)</f>
        <v/>
      </c>
      <c r="K413" s="24">
        <f>IF(Occurrence!K413&gt;0,_xlfn.GAMMA.DIST(Occurrence!K413,$C$6,$C$7,TRUE),0)</f>
        <v/>
      </c>
      <c r="L413" s="9">
        <f>IF(Occurrence!K413&gt;0,_xlfn.GAMMA.INV(K413,$B$6,$B$7),0)</f>
        <v/>
      </c>
      <c r="M413" s="24">
        <f>_xlfn.NORM.DIST(Data!X413,$C$9,$C$10,TRUE)</f>
        <v/>
      </c>
      <c r="N413" s="9">
        <f>_xlfn.NORM.INV(M413,$B$9,$B$10)</f>
        <v/>
      </c>
      <c r="O413" s="24">
        <f>_xlfn.NORM.DIST(Data!Y413,$C$9,$C$10,TRUE)</f>
        <v/>
      </c>
      <c r="P413" s="9">
        <f>_xlfn.NORM.INV(O413,$B$9,$B$10)</f>
        <v/>
      </c>
    </row>
    <row r="414">
      <c r="H414" s="14">
        <f>Data!A414</f>
        <v/>
      </c>
      <c r="I414" s="24">
        <f>IF(Occurrence!J414&gt;0,_xlfn.GAMMA.DIST(Occurrence!J414,$C$6,$C$7,TRUE),0)</f>
        <v/>
      </c>
      <c r="J414" s="9">
        <f>IF(Occurrence!J414&gt;0,_xlfn.GAMMA.INV(I414,$B$6,$B$7),0)</f>
        <v/>
      </c>
      <c r="K414" s="24">
        <f>IF(Occurrence!K414&gt;0,_xlfn.GAMMA.DIST(Occurrence!K414,$C$6,$C$7,TRUE),0)</f>
        <v/>
      </c>
      <c r="L414" s="9">
        <f>IF(Occurrence!K414&gt;0,_xlfn.GAMMA.INV(K414,$B$6,$B$7),0)</f>
        <v/>
      </c>
      <c r="M414" s="24">
        <f>_xlfn.NORM.DIST(Data!X414,$C$9,$C$10,TRUE)</f>
        <v/>
      </c>
      <c r="N414" s="9">
        <f>_xlfn.NORM.INV(M414,$B$9,$B$10)</f>
        <v/>
      </c>
      <c r="O414" s="24">
        <f>_xlfn.NORM.DIST(Data!Y414,$C$9,$C$10,TRUE)</f>
        <v/>
      </c>
      <c r="P414" s="9">
        <f>_xlfn.NORM.INV(O414,$B$9,$B$10)</f>
        <v/>
      </c>
    </row>
    <row r="415">
      <c r="H415" s="14">
        <f>Data!A415</f>
        <v/>
      </c>
      <c r="I415" s="24">
        <f>IF(Occurrence!J415&gt;0,_xlfn.GAMMA.DIST(Occurrence!J415,$C$6,$C$7,TRUE),0)</f>
        <v/>
      </c>
      <c r="J415" s="9">
        <f>IF(Occurrence!J415&gt;0,_xlfn.GAMMA.INV(I415,$B$6,$B$7),0)</f>
        <v/>
      </c>
      <c r="K415" s="24">
        <f>IF(Occurrence!K415&gt;0,_xlfn.GAMMA.DIST(Occurrence!K415,$C$6,$C$7,TRUE),0)</f>
        <v/>
      </c>
      <c r="L415" s="9">
        <f>IF(Occurrence!K415&gt;0,_xlfn.GAMMA.INV(K415,$B$6,$B$7),0)</f>
        <v/>
      </c>
      <c r="M415" s="24">
        <f>_xlfn.NORM.DIST(Data!X415,$C$9,$C$10,TRUE)</f>
        <v/>
      </c>
      <c r="N415" s="9">
        <f>_xlfn.NORM.INV(M415,$B$9,$B$10)</f>
        <v/>
      </c>
      <c r="O415" s="24">
        <f>_xlfn.NORM.DIST(Data!Y415,$C$9,$C$10,TRUE)</f>
        <v/>
      </c>
      <c r="P415" s="9">
        <f>_xlfn.NORM.INV(O415,$B$9,$B$10)</f>
        <v/>
      </c>
    </row>
    <row r="416">
      <c r="H416" s="14">
        <f>Data!A416</f>
        <v/>
      </c>
      <c r="I416" s="24">
        <f>IF(Occurrence!J416&gt;0,_xlfn.GAMMA.DIST(Occurrence!J416,$C$6,$C$7,TRUE),0)</f>
        <v/>
      </c>
      <c r="J416" s="9">
        <f>IF(Occurrence!J416&gt;0,_xlfn.GAMMA.INV(I416,$B$6,$B$7),0)</f>
        <v/>
      </c>
      <c r="K416" s="24">
        <f>IF(Occurrence!K416&gt;0,_xlfn.GAMMA.DIST(Occurrence!K416,$C$6,$C$7,TRUE),0)</f>
        <v/>
      </c>
      <c r="L416" s="9">
        <f>IF(Occurrence!K416&gt;0,_xlfn.GAMMA.INV(K416,$B$6,$B$7),0)</f>
        <v/>
      </c>
      <c r="M416" s="24">
        <f>_xlfn.NORM.DIST(Data!X416,$C$9,$C$10,TRUE)</f>
        <v/>
      </c>
      <c r="N416" s="9">
        <f>_xlfn.NORM.INV(M416,$B$9,$B$10)</f>
        <v/>
      </c>
      <c r="O416" s="24">
        <f>_xlfn.NORM.DIST(Data!Y416,$C$9,$C$10,TRUE)</f>
        <v/>
      </c>
      <c r="P416" s="9">
        <f>_xlfn.NORM.INV(O416,$B$9,$B$10)</f>
        <v/>
      </c>
    </row>
    <row r="417">
      <c r="H417" s="14">
        <f>Data!A417</f>
        <v/>
      </c>
      <c r="I417" s="24">
        <f>IF(Occurrence!J417&gt;0,_xlfn.GAMMA.DIST(Occurrence!J417,$C$6,$C$7,TRUE),0)</f>
        <v/>
      </c>
      <c r="J417" s="9">
        <f>IF(Occurrence!J417&gt;0,_xlfn.GAMMA.INV(I417,$B$6,$B$7),0)</f>
        <v/>
      </c>
      <c r="K417" s="24">
        <f>IF(Occurrence!K417&gt;0,_xlfn.GAMMA.DIST(Occurrence!K417,$C$6,$C$7,TRUE),0)</f>
        <v/>
      </c>
      <c r="L417" s="9">
        <f>IF(Occurrence!K417&gt;0,_xlfn.GAMMA.INV(K417,$B$6,$B$7),0)</f>
        <v/>
      </c>
      <c r="M417" s="24">
        <f>_xlfn.NORM.DIST(Data!X417,$C$9,$C$10,TRUE)</f>
        <v/>
      </c>
      <c r="N417" s="9">
        <f>_xlfn.NORM.INV(M417,$B$9,$B$10)</f>
        <v/>
      </c>
      <c r="O417" s="24">
        <f>_xlfn.NORM.DIST(Data!Y417,$C$9,$C$10,TRUE)</f>
        <v/>
      </c>
      <c r="P417" s="9">
        <f>_xlfn.NORM.INV(O417,$B$9,$B$10)</f>
        <v/>
      </c>
    </row>
    <row r="418">
      <c r="H418" s="14">
        <f>Data!A418</f>
        <v/>
      </c>
      <c r="I418" s="24">
        <f>IF(Occurrence!J418&gt;0,_xlfn.GAMMA.DIST(Occurrence!J418,$C$6,$C$7,TRUE),0)</f>
        <v/>
      </c>
      <c r="J418" s="9">
        <f>IF(Occurrence!J418&gt;0,_xlfn.GAMMA.INV(I418,$B$6,$B$7),0)</f>
        <v/>
      </c>
      <c r="K418" s="24">
        <f>IF(Occurrence!K418&gt;0,_xlfn.GAMMA.DIST(Occurrence!K418,$C$6,$C$7,TRUE),0)</f>
        <v/>
      </c>
      <c r="L418" s="9">
        <f>IF(Occurrence!K418&gt;0,_xlfn.GAMMA.INV(K418,$B$6,$B$7),0)</f>
        <v/>
      </c>
      <c r="M418" s="24">
        <f>_xlfn.NORM.DIST(Data!X418,$C$9,$C$10,TRUE)</f>
        <v/>
      </c>
      <c r="N418" s="9">
        <f>_xlfn.NORM.INV(M418,$B$9,$B$10)</f>
        <v/>
      </c>
      <c r="O418" s="24">
        <f>_xlfn.NORM.DIST(Data!Y418,$C$9,$C$10,TRUE)</f>
        <v/>
      </c>
      <c r="P418" s="9">
        <f>_xlfn.NORM.INV(O418,$B$9,$B$10)</f>
        <v/>
      </c>
    </row>
    <row r="419">
      <c r="H419" s="14">
        <f>Data!A419</f>
        <v/>
      </c>
      <c r="I419" s="24">
        <f>IF(Occurrence!J419&gt;0,_xlfn.GAMMA.DIST(Occurrence!J419,$C$6,$C$7,TRUE),0)</f>
        <v/>
      </c>
      <c r="J419" s="9">
        <f>IF(Occurrence!J419&gt;0,_xlfn.GAMMA.INV(I419,$B$6,$B$7),0)</f>
        <v/>
      </c>
      <c r="K419" s="24">
        <f>IF(Occurrence!K419&gt;0,_xlfn.GAMMA.DIST(Occurrence!K419,$C$6,$C$7,TRUE),0)</f>
        <v/>
      </c>
      <c r="L419" s="9">
        <f>IF(Occurrence!K419&gt;0,_xlfn.GAMMA.INV(K419,$B$6,$B$7),0)</f>
        <v/>
      </c>
      <c r="M419" s="24">
        <f>_xlfn.NORM.DIST(Data!X419,$C$9,$C$10,TRUE)</f>
        <v/>
      </c>
      <c r="N419" s="9">
        <f>_xlfn.NORM.INV(M419,$B$9,$B$10)</f>
        <v/>
      </c>
      <c r="O419" s="24">
        <f>_xlfn.NORM.DIST(Data!Y419,$C$9,$C$10,TRUE)</f>
        <v/>
      </c>
      <c r="P419" s="9">
        <f>_xlfn.NORM.INV(O419,$B$9,$B$10)</f>
        <v/>
      </c>
    </row>
    <row r="420">
      <c r="H420" s="14">
        <f>Data!A420</f>
        <v/>
      </c>
      <c r="I420" s="24">
        <f>IF(Occurrence!J420&gt;0,_xlfn.GAMMA.DIST(Occurrence!J420,$C$6,$C$7,TRUE),0)</f>
        <v/>
      </c>
      <c r="J420" s="9">
        <f>IF(Occurrence!J420&gt;0,_xlfn.GAMMA.INV(I420,$B$6,$B$7),0)</f>
        <v/>
      </c>
      <c r="K420" s="24">
        <f>IF(Occurrence!K420&gt;0,_xlfn.GAMMA.DIST(Occurrence!K420,$C$6,$C$7,TRUE),0)</f>
        <v/>
      </c>
      <c r="L420" s="9">
        <f>IF(Occurrence!K420&gt;0,_xlfn.GAMMA.INV(K420,$B$6,$B$7),0)</f>
        <v/>
      </c>
      <c r="M420" s="24">
        <f>_xlfn.NORM.DIST(Data!X420,$C$9,$C$10,TRUE)</f>
        <v/>
      </c>
      <c r="N420" s="9">
        <f>_xlfn.NORM.INV(M420,$B$9,$B$10)</f>
        <v/>
      </c>
      <c r="O420" s="24">
        <f>_xlfn.NORM.DIST(Data!Y420,$C$9,$C$10,TRUE)</f>
        <v/>
      </c>
      <c r="P420" s="9">
        <f>_xlfn.NORM.INV(O420,$B$9,$B$10)</f>
        <v/>
      </c>
    </row>
    <row r="421">
      <c r="H421" s="14">
        <f>Data!A421</f>
        <v/>
      </c>
      <c r="I421" s="24">
        <f>IF(Occurrence!J421&gt;0,_xlfn.GAMMA.DIST(Occurrence!J421,$C$6,$C$7,TRUE),0)</f>
        <v/>
      </c>
      <c r="J421" s="9">
        <f>IF(Occurrence!J421&gt;0,_xlfn.GAMMA.INV(I421,$B$6,$B$7),0)</f>
        <v/>
      </c>
      <c r="K421" s="24">
        <f>IF(Occurrence!K421&gt;0,_xlfn.GAMMA.DIST(Occurrence!K421,$C$6,$C$7,TRUE),0)</f>
        <v/>
      </c>
      <c r="L421" s="9">
        <f>IF(Occurrence!K421&gt;0,_xlfn.GAMMA.INV(K421,$B$6,$B$7),0)</f>
        <v/>
      </c>
      <c r="M421" s="24">
        <f>_xlfn.NORM.DIST(Data!X421,$C$9,$C$10,TRUE)</f>
        <v/>
      </c>
      <c r="N421" s="9">
        <f>_xlfn.NORM.INV(M421,$B$9,$B$10)</f>
        <v/>
      </c>
      <c r="O421" s="24">
        <f>_xlfn.NORM.DIST(Data!Y421,$C$9,$C$10,TRUE)</f>
        <v/>
      </c>
      <c r="P421" s="9">
        <f>_xlfn.NORM.INV(O421,$B$9,$B$10)</f>
        <v/>
      </c>
    </row>
    <row r="422">
      <c r="H422" s="14">
        <f>Data!A422</f>
        <v/>
      </c>
      <c r="I422" s="24">
        <f>IF(Occurrence!J422&gt;0,_xlfn.GAMMA.DIST(Occurrence!J422,$C$6,$C$7,TRUE),0)</f>
        <v/>
      </c>
      <c r="J422" s="9">
        <f>IF(Occurrence!J422&gt;0,_xlfn.GAMMA.INV(I422,$B$6,$B$7),0)</f>
        <v/>
      </c>
      <c r="K422" s="24">
        <f>IF(Occurrence!K422&gt;0,_xlfn.GAMMA.DIST(Occurrence!K422,$C$6,$C$7,TRUE),0)</f>
        <v/>
      </c>
      <c r="L422" s="9">
        <f>IF(Occurrence!K422&gt;0,_xlfn.GAMMA.INV(K422,$B$6,$B$7),0)</f>
        <v/>
      </c>
      <c r="M422" s="24">
        <f>_xlfn.NORM.DIST(Data!X422,$C$9,$C$10,TRUE)</f>
        <v/>
      </c>
      <c r="N422" s="9">
        <f>_xlfn.NORM.INV(M422,$B$9,$B$10)</f>
        <v/>
      </c>
      <c r="O422" s="24">
        <f>_xlfn.NORM.DIST(Data!Y422,$C$9,$C$10,TRUE)</f>
        <v/>
      </c>
      <c r="P422" s="9">
        <f>_xlfn.NORM.INV(O422,$B$9,$B$10)</f>
        <v/>
      </c>
    </row>
    <row r="423">
      <c r="H423" s="14">
        <f>Data!A423</f>
        <v/>
      </c>
      <c r="I423" s="24">
        <f>IF(Occurrence!J423&gt;0,_xlfn.GAMMA.DIST(Occurrence!J423,$C$6,$C$7,TRUE),0)</f>
        <v/>
      </c>
      <c r="J423" s="9">
        <f>IF(Occurrence!J423&gt;0,_xlfn.GAMMA.INV(I423,$B$6,$B$7),0)</f>
        <v/>
      </c>
      <c r="K423" s="24">
        <f>IF(Occurrence!K423&gt;0,_xlfn.GAMMA.DIST(Occurrence!K423,$C$6,$C$7,TRUE),0)</f>
        <v/>
      </c>
      <c r="L423" s="9">
        <f>IF(Occurrence!K423&gt;0,_xlfn.GAMMA.INV(K423,$B$6,$B$7),0)</f>
        <v/>
      </c>
      <c r="M423" s="24">
        <f>_xlfn.NORM.DIST(Data!X423,$C$9,$C$10,TRUE)</f>
        <v/>
      </c>
      <c r="N423" s="9">
        <f>_xlfn.NORM.INV(M423,$B$9,$B$10)</f>
        <v/>
      </c>
      <c r="O423" s="24">
        <f>_xlfn.NORM.DIST(Data!Y423,$C$9,$C$10,TRUE)</f>
        <v/>
      </c>
      <c r="P423" s="9">
        <f>_xlfn.NORM.INV(O423,$B$9,$B$10)</f>
        <v/>
      </c>
    </row>
    <row r="424">
      <c r="H424" s="14">
        <f>Data!A424</f>
        <v/>
      </c>
      <c r="I424" s="24">
        <f>IF(Occurrence!J424&gt;0,_xlfn.GAMMA.DIST(Occurrence!J424,$C$6,$C$7,TRUE),0)</f>
        <v/>
      </c>
      <c r="J424" s="9">
        <f>IF(Occurrence!J424&gt;0,_xlfn.GAMMA.INV(I424,$B$6,$B$7),0)</f>
        <v/>
      </c>
      <c r="K424" s="24">
        <f>IF(Occurrence!K424&gt;0,_xlfn.GAMMA.DIST(Occurrence!K424,$C$6,$C$7,TRUE),0)</f>
        <v/>
      </c>
      <c r="L424" s="9">
        <f>IF(Occurrence!K424&gt;0,_xlfn.GAMMA.INV(K424,$B$6,$B$7),0)</f>
        <v/>
      </c>
      <c r="M424" s="24">
        <f>_xlfn.NORM.DIST(Data!X424,$C$9,$C$10,TRUE)</f>
        <v/>
      </c>
      <c r="N424" s="9">
        <f>_xlfn.NORM.INV(M424,$B$9,$B$10)</f>
        <v/>
      </c>
      <c r="O424" s="24">
        <f>_xlfn.NORM.DIST(Data!Y424,$C$9,$C$10,TRUE)</f>
        <v/>
      </c>
      <c r="P424" s="9">
        <f>_xlfn.NORM.INV(O424,$B$9,$B$10)</f>
        <v/>
      </c>
    </row>
    <row r="425">
      <c r="H425" s="14">
        <f>Data!A425</f>
        <v/>
      </c>
      <c r="I425" s="24">
        <f>IF(Occurrence!J425&gt;0,_xlfn.GAMMA.DIST(Occurrence!J425,$C$6,$C$7,TRUE),0)</f>
        <v/>
      </c>
      <c r="J425" s="9">
        <f>IF(Occurrence!J425&gt;0,_xlfn.GAMMA.INV(I425,$B$6,$B$7),0)</f>
        <v/>
      </c>
      <c r="K425" s="24">
        <f>IF(Occurrence!K425&gt;0,_xlfn.GAMMA.DIST(Occurrence!K425,$C$6,$C$7,TRUE),0)</f>
        <v/>
      </c>
      <c r="L425" s="9">
        <f>IF(Occurrence!K425&gt;0,_xlfn.GAMMA.INV(K425,$B$6,$B$7),0)</f>
        <v/>
      </c>
      <c r="M425" s="24">
        <f>_xlfn.NORM.DIST(Data!X425,$C$9,$C$10,TRUE)</f>
        <v/>
      </c>
      <c r="N425" s="9">
        <f>_xlfn.NORM.INV(M425,$B$9,$B$10)</f>
        <v/>
      </c>
      <c r="O425" s="24">
        <f>_xlfn.NORM.DIST(Data!Y425,$C$9,$C$10,TRUE)</f>
        <v/>
      </c>
      <c r="P425" s="9">
        <f>_xlfn.NORM.INV(O425,$B$9,$B$10)</f>
        <v/>
      </c>
    </row>
    <row r="426">
      <c r="H426" s="14">
        <f>Data!A426</f>
        <v/>
      </c>
      <c r="I426" s="24">
        <f>IF(Occurrence!J426&gt;0,_xlfn.GAMMA.DIST(Occurrence!J426,$C$6,$C$7,TRUE),0)</f>
        <v/>
      </c>
      <c r="J426" s="9">
        <f>IF(Occurrence!J426&gt;0,_xlfn.GAMMA.INV(I426,$B$6,$B$7),0)</f>
        <v/>
      </c>
      <c r="K426" s="24">
        <f>IF(Occurrence!K426&gt;0,_xlfn.GAMMA.DIST(Occurrence!K426,$C$6,$C$7,TRUE),0)</f>
        <v/>
      </c>
      <c r="L426" s="9">
        <f>IF(Occurrence!K426&gt;0,_xlfn.GAMMA.INV(K426,$B$6,$B$7),0)</f>
        <v/>
      </c>
      <c r="M426" s="24">
        <f>_xlfn.NORM.DIST(Data!X426,$C$9,$C$10,TRUE)</f>
        <v/>
      </c>
      <c r="N426" s="9">
        <f>_xlfn.NORM.INV(M426,$B$9,$B$10)</f>
        <v/>
      </c>
      <c r="O426" s="24">
        <f>_xlfn.NORM.DIST(Data!Y426,$C$9,$C$10,TRUE)</f>
        <v/>
      </c>
      <c r="P426" s="9">
        <f>_xlfn.NORM.INV(O426,$B$9,$B$10)</f>
        <v/>
      </c>
    </row>
    <row r="427">
      <c r="H427" s="14">
        <f>Data!A427</f>
        <v/>
      </c>
      <c r="I427" s="24">
        <f>IF(Occurrence!J427&gt;0,_xlfn.GAMMA.DIST(Occurrence!J427,$C$6,$C$7,TRUE),0)</f>
        <v/>
      </c>
      <c r="J427" s="9">
        <f>IF(Occurrence!J427&gt;0,_xlfn.GAMMA.INV(I427,$B$6,$B$7),0)</f>
        <v/>
      </c>
      <c r="K427" s="24">
        <f>IF(Occurrence!K427&gt;0,_xlfn.GAMMA.DIST(Occurrence!K427,$C$6,$C$7,TRUE),0)</f>
        <v/>
      </c>
      <c r="L427" s="9">
        <f>IF(Occurrence!K427&gt;0,_xlfn.GAMMA.INV(K427,$B$6,$B$7),0)</f>
        <v/>
      </c>
      <c r="M427" s="24">
        <f>_xlfn.NORM.DIST(Data!X427,$C$9,$C$10,TRUE)</f>
        <v/>
      </c>
      <c r="N427" s="9">
        <f>_xlfn.NORM.INV(M427,$B$9,$B$10)</f>
        <v/>
      </c>
      <c r="O427" s="24">
        <f>_xlfn.NORM.DIST(Data!Y427,$C$9,$C$10,TRUE)</f>
        <v/>
      </c>
      <c r="P427" s="9">
        <f>_xlfn.NORM.INV(O427,$B$9,$B$10)</f>
        <v/>
      </c>
    </row>
    <row r="428">
      <c r="H428" s="14">
        <f>Data!A428</f>
        <v/>
      </c>
      <c r="I428" s="24">
        <f>IF(Occurrence!J428&gt;0,_xlfn.GAMMA.DIST(Occurrence!J428,$C$6,$C$7,TRUE),0)</f>
        <v/>
      </c>
      <c r="J428" s="9">
        <f>IF(Occurrence!J428&gt;0,_xlfn.GAMMA.INV(I428,$B$6,$B$7),0)</f>
        <v/>
      </c>
      <c r="K428" s="24">
        <f>IF(Occurrence!K428&gt;0,_xlfn.GAMMA.DIST(Occurrence!K428,$C$6,$C$7,TRUE),0)</f>
        <v/>
      </c>
      <c r="L428" s="9">
        <f>IF(Occurrence!K428&gt;0,_xlfn.GAMMA.INV(K428,$B$6,$B$7),0)</f>
        <v/>
      </c>
      <c r="M428" s="24">
        <f>_xlfn.NORM.DIST(Data!X428,$C$9,$C$10,TRUE)</f>
        <v/>
      </c>
      <c r="N428" s="9">
        <f>_xlfn.NORM.INV(M428,$B$9,$B$10)</f>
        <v/>
      </c>
      <c r="O428" s="24">
        <f>_xlfn.NORM.DIST(Data!Y428,$C$9,$C$10,TRUE)</f>
        <v/>
      </c>
      <c r="P428" s="9">
        <f>_xlfn.NORM.INV(O428,$B$9,$B$10)</f>
        <v/>
      </c>
    </row>
    <row r="429">
      <c r="H429" s="14">
        <f>Data!A429</f>
        <v/>
      </c>
      <c r="I429" s="24">
        <f>IF(Occurrence!J429&gt;0,_xlfn.GAMMA.DIST(Occurrence!J429,$C$6,$C$7,TRUE),0)</f>
        <v/>
      </c>
      <c r="J429" s="9">
        <f>IF(Occurrence!J429&gt;0,_xlfn.GAMMA.INV(I429,$B$6,$B$7),0)</f>
        <v/>
      </c>
      <c r="K429" s="24">
        <f>IF(Occurrence!K429&gt;0,_xlfn.GAMMA.DIST(Occurrence!K429,$C$6,$C$7,TRUE),0)</f>
        <v/>
      </c>
      <c r="L429" s="9">
        <f>IF(Occurrence!K429&gt;0,_xlfn.GAMMA.INV(K429,$B$6,$B$7),0)</f>
        <v/>
      </c>
      <c r="M429" s="24">
        <f>_xlfn.NORM.DIST(Data!X429,$C$9,$C$10,TRUE)</f>
        <v/>
      </c>
      <c r="N429" s="9">
        <f>_xlfn.NORM.INV(M429,$B$9,$B$10)</f>
        <v/>
      </c>
      <c r="O429" s="24">
        <f>_xlfn.NORM.DIST(Data!Y429,$C$9,$C$10,TRUE)</f>
        <v/>
      </c>
      <c r="P429" s="9">
        <f>_xlfn.NORM.INV(O429,$B$9,$B$10)</f>
        <v/>
      </c>
    </row>
    <row r="430">
      <c r="H430" s="14">
        <f>Data!A430</f>
        <v/>
      </c>
      <c r="I430" s="24">
        <f>IF(Occurrence!J430&gt;0,_xlfn.GAMMA.DIST(Occurrence!J430,$C$6,$C$7,TRUE),0)</f>
        <v/>
      </c>
      <c r="J430" s="9">
        <f>IF(Occurrence!J430&gt;0,_xlfn.GAMMA.INV(I430,$B$6,$B$7),0)</f>
        <v/>
      </c>
      <c r="K430" s="24">
        <f>IF(Occurrence!K430&gt;0,_xlfn.GAMMA.DIST(Occurrence!K430,$C$6,$C$7,TRUE),0)</f>
        <v/>
      </c>
      <c r="L430" s="9">
        <f>IF(Occurrence!K430&gt;0,_xlfn.GAMMA.INV(K430,$B$6,$B$7),0)</f>
        <v/>
      </c>
      <c r="M430" s="24">
        <f>_xlfn.NORM.DIST(Data!X430,$C$9,$C$10,TRUE)</f>
        <v/>
      </c>
      <c r="N430" s="9">
        <f>_xlfn.NORM.INV(M430,$B$9,$B$10)</f>
        <v/>
      </c>
      <c r="O430" s="24">
        <f>_xlfn.NORM.DIST(Data!Y430,$C$9,$C$10,TRUE)</f>
        <v/>
      </c>
      <c r="P430" s="9">
        <f>_xlfn.NORM.INV(O430,$B$9,$B$10)</f>
        <v/>
      </c>
    </row>
    <row r="431">
      <c r="H431" s="14">
        <f>Data!A431</f>
        <v/>
      </c>
      <c r="I431" s="24">
        <f>IF(Occurrence!J431&gt;0,_xlfn.GAMMA.DIST(Occurrence!J431,$C$6,$C$7,TRUE),0)</f>
        <v/>
      </c>
      <c r="J431" s="9">
        <f>IF(Occurrence!J431&gt;0,_xlfn.GAMMA.INV(I431,$B$6,$B$7),0)</f>
        <v/>
      </c>
      <c r="K431" s="24">
        <f>IF(Occurrence!K431&gt;0,_xlfn.GAMMA.DIST(Occurrence!K431,$C$6,$C$7,TRUE),0)</f>
        <v/>
      </c>
      <c r="L431" s="9">
        <f>IF(Occurrence!K431&gt;0,_xlfn.GAMMA.INV(K431,$B$6,$B$7),0)</f>
        <v/>
      </c>
      <c r="M431" s="24">
        <f>_xlfn.NORM.DIST(Data!X431,$C$9,$C$10,TRUE)</f>
        <v/>
      </c>
      <c r="N431" s="9">
        <f>_xlfn.NORM.INV(M431,$B$9,$B$10)</f>
        <v/>
      </c>
      <c r="O431" s="24">
        <f>_xlfn.NORM.DIST(Data!Y431,$C$9,$C$10,TRUE)</f>
        <v/>
      </c>
      <c r="P431" s="9">
        <f>_xlfn.NORM.INV(O431,$B$9,$B$10)</f>
        <v/>
      </c>
    </row>
    <row r="432">
      <c r="H432" s="14">
        <f>Data!A432</f>
        <v/>
      </c>
      <c r="I432" s="24">
        <f>IF(Occurrence!J432&gt;0,_xlfn.GAMMA.DIST(Occurrence!J432,$C$6,$C$7,TRUE),0)</f>
        <v/>
      </c>
      <c r="J432" s="9">
        <f>IF(Occurrence!J432&gt;0,_xlfn.GAMMA.INV(I432,$B$6,$B$7),0)</f>
        <v/>
      </c>
      <c r="K432" s="24">
        <f>IF(Occurrence!K432&gt;0,_xlfn.GAMMA.DIST(Occurrence!K432,$C$6,$C$7,TRUE),0)</f>
        <v/>
      </c>
      <c r="L432" s="9">
        <f>IF(Occurrence!K432&gt;0,_xlfn.GAMMA.INV(K432,$B$6,$B$7),0)</f>
        <v/>
      </c>
      <c r="M432" s="24">
        <f>_xlfn.NORM.DIST(Data!X432,$C$9,$C$10,TRUE)</f>
        <v/>
      </c>
      <c r="N432" s="9">
        <f>_xlfn.NORM.INV(M432,$B$9,$B$10)</f>
        <v/>
      </c>
      <c r="O432" s="24">
        <f>_xlfn.NORM.DIST(Data!Y432,$C$9,$C$10,TRUE)</f>
        <v/>
      </c>
      <c r="P432" s="9">
        <f>_xlfn.NORM.INV(O432,$B$9,$B$10)</f>
        <v/>
      </c>
    </row>
    <row r="433">
      <c r="H433" s="14">
        <f>Data!A433</f>
        <v/>
      </c>
      <c r="I433" s="24">
        <f>IF(Occurrence!J433&gt;0,_xlfn.GAMMA.DIST(Occurrence!J433,$C$6,$C$7,TRUE),0)</f>
        <v/>
      </c>
      <c r="J433" s="9">
        <f>IF(Occurrence!J433&gt;0,_xlfn.GAMMA.INV(I433,$B$6,$B$7),0)</f>
        <v/>
      </c>
      <c r="K433" s="24">
        <f>IF(Occurrence!K433&gt;0,_xlfn.GAMMA.DIST(Occurrence!K433,$C$6,$C$7,TRUE),0)</f>
        <v/>
      </c>
      <c r="L433" s="9">
        <f>IF(Occurrence!K433&gt;0,_xlfn.GAMMA.INV(K433,$B$6,$B$7),0)</f>
        <v/>
      </c>
      <c r="M433" s="24">
        <f>_xlfn.NORM.DIST(Data!X433,$C$9,$C$10,TRUE)</f>
        <v/>
      </c>
      <c r="N433" s="9">
        <f>_xlfn.NORM.INV(M433,$B$9,$B$10)</f>
        <v/>
      </c>
      <c r="O433" s="24">
        <f>_xlfn.NORM.DIST(Data!Y433,$C$9,$C$10,TRUE)</f>
        <v/>
      </c>
      <c r="P433" s="9">
        <f>_xlfn.NORM.INV(O433,$B$9,$B$10)</f>
        <v/>
      </c>
    </row>
    <row r="434">
      <c r="H434" s="14">
        <f>Data!A434</f>
        <v/>
      </c>
      <c r="I434" s="24">
        <f>IF(Occurrence!J434&gt;0,_xlfn.GAMMA.DIST(Occurrence!J434,$C$6,$C$7,TRUE),0)</f>
        <v/>
      </c>
      <c r="J434" s="9">
        <f>IF(Occurrence!J434&gt;0,_xlfn.GAMMA.INV(I434,$B$6,$B$7),0)</f>
        <v/>
      </c>
      <c r="K434" s="24">
        <f>IF(Occurrence!K434&gt;0,_xlfn.GAMMA.DIST(Occurrence!K434,$C$6,$C$7,TRUE),0)</f>
        <v/>
      </c>
      <c r="L434" s="9">
        <f>IF(Occurrence!K434&gt;0,_xlfn.GAMMA.INV(K434,$B$6,$B$7),0)</f>
        <v/>
      </c>
      <c r="M434" s="24">
        <f>_xlfn.NORM.DIST(Data!X434,$C$9,$C$10,TRUE)</f>
        <v/>
      </c>
      <c r="N434" s="9">
        <f>_xlfn.NORM.INV(M434,$B$9,$B$10)</f>
        <v/>
      </c>
      <c r="O434" s="24">
        <f>_xlfn.NORM.DIST(Data!Y434,$C$9,$C$10,TRUE)</f>
        <v/>
      </c>
      <c r="P434" s="9">
        <f>_xlfn.NORM.INV(O434,$B$9,$B$10)</f>
        <v/>
      </c>
    </row>
    <row r="435">
      <c r="H435" s="14">
        <f>Data!A435</f>
        <v/>
      </c>
      <c r="I435" s="24">
        <f>IF(Occurrence!J435&gt;0,_xlfn.GAMMA.DIST(Occurrence!J435,$C$6,$C$7,TRUE),0)</f>
        <v/>
      </c>
      <c r="J435" s="9">
        <f>IF(Occurrence!J435&gt;0,_xlfn.GAMMA.INV(I435,$B$6,$B$7),0)</f>
        <v/>
      </c>
      <c r="K435" s="24">
        <f>IF(Occurrence!K435&gt;0,_xlfn.GAMMA.DIST(Occurrence!K435,$C$6,$C$7,TRUE),0)</f>
        <v/>
      </c>
      <c r="L435" s="9">
        <f>IF(Occurrence!K435&gt;0,_xlfn.GAMMA.INV(K435,$B$6,$B$7),0)</f>
        <v/>
      </c>
      <c r="M435" s="24">
        <f>_xlfn.NORM.DIST(Data!X435,$C$9,$C$10,TRUE)</f>
        <v/>
      </c>
      <c r="N435" s="9">
        <f>_xlfn.NORM.INV(M435,$B$9,$B$10)</f>
        <v/>
      </c>
      <c r="O435" s="24">
        <f>_xlfn.NORM.DIST(Data!Y435,$C$9,$C$10,TRUE)</f>
        <v/>
      </c>
      <c r="P435" s="9">
        <f>_xlfn.NORM.INV(O435,$B$9,$B$10)</f>
        <v/>
      </c>
    </row>
    <row r="436">
      <c r="H436" s="14">
        <f>Data!A436</f>
        <v/>
      </c>
      <c r="I436" s="24">
        <f>IF(Occurrence!J436&gt;0,_xlfn.GAMMA.DIST(Occurrence!J436,$C$6,$C$7,TRUE),0)</f>
        <v/>
      </c>
      <c r="J436" s="9">
        <f>IF(Occurrence!J436&gt;0,_xlfn.GAMMA.INV(I436,$B$6,$B$7),0)</f>
        <v/>
      </c>
      <c r="K436" s="24">
        <f>IF(Occurrence!K436&gt;0,_xlfn.GAMMA.DIST(Occurrence!K436,$C$6,$C$7,TRUE),0)</f>
        <v/>
      </c>
      <c r="L436" s="9">
        <f>IF(Occurrence!K436&gt;0,_xlfn.GAMMA.INV(K436,$B$6,$B$7),0)</f>
        <v/>
      </c>
      <c r="M436" s="24">
        <f>_xlfn.NORM.DIST(Data!X436,$C$9,$C$10,TRUE)</f>
        <v/>
      </c>
      <c r="N436" s="9">
        <f>_xlfn.NORM.INV(M436,$B$9,$B$10)</f>
        <v/>
      </c>
      <c r="O436" s="24">
        <f>_xlfn.NORM.DIST(Data!Y436,$C$9,$C$10,TRUE)</f>
        <v/>
      </c>
      <c r="P436" s="9">
        <f>_xlfn.NORM.INV(O436,$B$9,$B$10)</f>
        <v/>
      </c>
    </row>
    <row r="437">
      <c r="H437" s="14">
        <f>Data!A437</f>
        <v/>
      </c>
      <c r="I437" s="24">
        <f>IF(Occurrence!J437&gt;0,_xlfn.GAMMA.DIST(Occurrence!J437,$C$6,$C$7,TRUE),0)</f>
        <v/>
      </c>
      <c r="J437" s="9">
        <f>IF(Occurrence!J437&gt;0,_xlfn.GAMMA.INV(I437,$B$6,$B$7),0)</f>
        <v/>
      </c>
      <c r="K437" s="24">
        <f>IF(Occurrence!K437&gt;0,_xlfn.GAMMA.DIST(Occurrence!K437,$C$6,$C$7,TRUE),0)</f>
        <v/>
      </c>
      <c r="L437" s="9">
        <f>IF(Occurrence!K437&gt;0,_xlfn.GAMMA.INV(K437,$B$6,$B$7),0)</f>
        <v/>
      </c>
      <c r="M437" s="24">
        <f>_xlfn.NORM.DIST(Data!X437,$C$9,$C$10,TRUE)</f>
        <v/>
      </c>
      <c r="N437" s="9">
        <f>_xlfn.NORM.INV(M437,$B$9,$B$10)</f>
        <v/>
      </c>
      <c r="O437" s="24">
        <f>_xlfn.NORM.DIST(Data!Y437,$C$9,$C$10,TRUE)</f>
        <v/>
      </c>
      <c r="P437" s="9">
        <f>_xlfn.NORM.INV(O437,$B$9,$B$10)</f>
        <v/>
      </c>
    </row>
    <row r="438">
      <c r="H438" s="14">
        <f>Data!A438</f>
        <v/>
      </c>
      <c r="I438" s="24">
        <f>IF(Occurrence!J438&gt;0,_xlfn.GAMMA.DIST(Occurrence!J438,$C$6,$C$7,TRUE),0)</f>
        <v/>
      </c>
      <c r="J438" s="9">
        <f>IF(Occurrence!J438&gt;0,_xlfn.GAMMA.INV(I438,$B$6,$B$7),0)</f>
        <v/>
      </c>
      <c r="K438" s="24">
        <f>IF(Occurrence!K438&gt;0,_xlfn.GAMMA.DIST(Occurrence!K438,$C$6,$C$7,TRUE),0)</f>
        <v/>
      </c>
      <c r="L438" s="9">
        <f>IF(Occurrence!K438&gt;0,_xlfn.GAMMA.INV(K438,$B$6,$B$7),0)</f>
        <v/>
      </c>
      <c r="M438" s="24">
        <f>_xlfn.NORM.DIST(Data!X438,$C$9,$C$10,TRUE)</f>
        <v/>
      </c>
      <c r="N438" s="9">
        <f>_xlfn.NORM.INV(M438,$B$9,$B$10)</f>
        <v/>
      </c>
      <c r="O438" s="24">
        <f>_xlfn.NORM.DIST(Data!Y438,$C$9,$C$10,TRUE)</f>
        <v/>
      </c>
      <c r="P438" s="9">
        <f>_xlfn.NORM.INV(O438,$B$9,$B$10)</f>
        <v/>
      </c>
    </row>
    <row r="439">
      <c r="H439" s="14">
        <f>Data!A439</f>
        <v/>
      </c>
      <c r="I439" s="24">
        <f>IF(Occurrence!J439&gt;0,_xlfn.GAMMA.DIST(Occurrence!J439,$C$6,$C$7,TRUE),0)</f>
        <v/>
      </c>
      <c r="J439" s="9">
        <f>IF(Occurrence!J439&gt;0,_xlfn.GAMMA.INV(I439,$B$6,$B$7),0)</f>
        <v/>
      </c>
      <c r="K439" s="24">
        <f>IF(Occurrence!K439&gt;0,_xlfn.GAMMA.DIST(Occurrence!K439,$C$6,$C$7,TRUE),0)</f>
        <v/>
      </c>
      <c r="L439" s="9">
        <f>IF(Occurrence!K439&gt;0,_xlfn.GAMMA.INV(K439,$B$6,$B$7),0)</f>
        <v/>
      </c>
      <c r="M439" s="24">
        <f>_xlfn.NORM.DIST(Data!X439,$C$9,$C$10,TRUE)</f>
        <v/>
      </c>
      <c r="N439" s="9">
        <f>_xlfn.NORM.INV(M439,$B$9,$B$10)</f>
        <v/>
      </c>
      <c r="O439" s="24">
        <f>_xlfn.NORM.DIST(Data!Y439,$C$9,$C$10,TRUE)</f>
        <v/>
      </c>
      <c r="P439" s="9">
        <f>_xlfn.NORM.INV(O439,$B$9,$B$10)</f>
        <v/>
      </c>
    </row>
    <row r="440">
      <c r="H440" s="14">
        <f>Data!A440</f>
        <v/>
      </c>
      <c r="I440" s="24">
        <f>IF(Occurrence!J440&gt;0,_xlfn.GAMMA.DIST(Occurrence!J440,$C$6,$C$7,TRUE),0)</f>
        <v/>
      </c>
      <c r="J440" s="9">
        <f>IF(Occurrence!J440&gt;0,_xlfn.GAMMA.INV(I440,$B$6,$B$7),0)</f>
        <v/>
      </c>
      <c r="K440" s="24">
        <f>IF(Occurrence!K440&gt;0,_xlfn.GAMMA.DIST(Occurrence!K440,$C$6,$C$7,TRUE),0)</f>
        <v/>
      </c>
      <c r="L440" s="9">
        <f>IF(Occurrence!K440&gt;0,_xlfn.GAMMA.INV(K440,$B$6,$B$7),0)</f>
        <v/>
      </c>
      <c r="M440" s="24">
        <f>_xlfn.NORM.DIST(Data!X440,$C$9,$C$10,TRUE)</f>
        <v/>
      </c>
      <c r="N440" s="9">
        <f>_xlfn.NORM.INV(M440,$B$9,$B$10)</f>
        <v/>
      </c>
      <c r="O440" s="24">
        <f>_xlfn.NORM.DIST(Data!Y440,$C$9,$C$10,TRUE)</f>
        <v/>
      </c>
      <c r="P440" s="9">
        <f>_xlfn.NORM.INV(O440,$B$9,$B$10)</f>
        <v/>
      </c>
    </row>
    <row r="441">
      <c r="H441" s="14">
        <f>Data!A441</f>
        <v/>
      </c>
      <c r="I441" s="24">
        <f>IF(Occurrence!J441&gt;0,_xlfn.GAMMA.DIST(Occurrence!J441,$C$6,$C$7,TRUE),0)</f>
        <v/>
      </c>
      <c r="J441" s="9">
        <f>IF(Occurrence!J441&gt;0,_xlfn.GAMMA.INV(I441,$B$6,$B$7),0)</f>
        <v/>
      </c>
      <c r="K441" s="24">
        <f>IF(Occurrence!K441&gt;0,_xlfn.GAMMA.DIST(Occurrence!K441,$C$6,$C$7,TRUE),0)</f>
        <v/>
      </c>
      <c r="L441" s="9">
        <f>IF(Occurrence!K441&gt;0,_xlfn.GAMMA.INV(K441,$B$6,$B$7),0)</f>
        <v/>
      </c>
      <c r="M441" s="24">
        <f>_xlfn.NORM.DIST(Data!X441,$C$9,$C$10,TRUE)</f>
        <v/>
      </c>
      <c r="N441" s="9">
        <f>_xlfn.NORM.INV(M441,$B$9,$B$10)</f>
        <v/>
      </c>
      <c r="O441" s="24">
        <f>_xlfn.NORM.DIST(Data!Y441,$C$9,$C$10,TRUE)</f>
        <v/>
      </c>
      <c r="P441" s="9">
        <f>_xlfn.NORM.INV(O441,$B$9,$B$10)</f>
        <v/>
      </c>
    </row>
    <row r="442">
      <c r="H442" s="14">
        <f>Data!A442</f>
        <v/>
      </c>
      <c r="I442" s="24">
        <f>IF(Occurrence!J442&gt;0,_xlfn.GAMMA.DIST(Occurrence!J442,$C$6,$C$7,TRUE),0)</f>
        <v/>
      </c>
      <c r="J442" s="9">
        <f>IF(Occurrence!J442&gt;0,_xlfn.GAMMA.INV(I442,$B$6,$B$7),0)</f>
        <v/>
      </c>
      <c r="K442" s="24">
        <f>IF(Occurrence!K442&gt;0,_xlfn.GAMMA.DIST(Occurrence!K442,$C$6,$C$7,TRUE),0)</f>
        <v/>
      </c>
      <c r="L442" s="9">
        <f>IF(Occurrence!K442&gt;0,_xlfn.GAMMA.INV(K442,$B$6,$B$7),0)</f>
        <v/>
      </c>
      <c r="M442" s="24">
        <f>_xlfn.NORM.DIST(Data!X442,$C$9,$C$10,TRUE)</f>
        <v/>
      </c>
      <c r="N442" s="9">
        <f>_xlfn.NORM.INV(M442,$B$9,$B$10)</f>
        <v/>
      </c>
      <c r="O442" s="24">
        <f>_xlfn.NORM.DIST(Data!Y442,$C$9,$C$10,TRUE)</f>
        <v/>
      </c>
      <c r="P442" s="9">
        <f>_xlfn.NORM.INV(O442,$B$9,$B$10)</f>
        <v/>
      </c>
    </row>
    <row r="443">
      <c r="H443" s="14">
        <f>Data!A443</f>
        <v/>
      </c>
      <c r="I443" s="24">
        <f>IF(Occurrence!J443&gt;0,_xlfn.GAMMA.DIST(Occurrence!J443,$C$6,$C$7,TRUE),0)</f>
        <v/>
      </c>
      <c r="J443" s="9">
        <f>IF(Occurrence!J443&gt;0,_xlfn.GAMMA.INV(I443,$B$6,$B$7),0)</f>
        <v/>
      </c>
      <c r="K443" s="24">
        <f>IF(Occurrence!K443&gt;0,_xlfn.GAMMA.DIST(Occurrence!K443,$C$6,$C$7,TRUE),0)</f>
        <v/>
      </c>
      <c r="L443" s="9">
        <f>IF(Occurrence!K443&gt;0,_xlfn.GAMMA.INV(K443,$B$6,$B$7),0)</f>
        <v/>
      </c>
      <c r="M443" s="24">
        <f>_xlfn.NORM.DIST(Data!X443,$C$9,$C$10,TRUE)</f>
        <v/>
      </c>
      <c r="N443" s="9">
        <f>_xlfn.NORM.INV(M443,$B$9,$B$10)</f>
        <v/>
      </c>
      <c r="O443" s="24">
        <f>_xlfn.NORM.DIST(Data!Y443,$C$9,$C$10,TRUE)</f>
        <v/>
      </c>
      <c r="P443" s="9">
        <f>_xlfn.NORM.INV(O443,$B$9,$B$10)</f>
        <v/>
      </c>
    </row>
    <row r="444">
      <c r="H444" s="14">
        <f>Data!A444</f>
        <v/>
      </c>
      <c r="I444" s="24">
        <f>IF(Occurrence!J444&gt;0,_xlfn.GAMMA.DIST(Occurrence!J444,$C$6,$C$7,TRUE),0)</f>
        <v/>
      </c>
      <c r="J444" s="9">
        <f>IF(Occurrence!J444&gt;0,_xlfn.GAMMA.INV(I444,$B$6,$B$7),0)</f>
        <v/>
      </c>
      <c r="K444" s="24">
        <f>IF(Occurrence!K444&gt;0,_xlfn.GAMMA.DIST(Occurrence!K444,$C$6,$C$7,TRUE),0)</f>
        <v/>
      </c>
      <c r="L444" s="9">
        <f>IF(Occurrence!K444&gt;0,_xlfn.GAMMA.INV(K444,$B$6,$B$7),0)</f>
        <v/>
      </c>
      <c r="M444" s="24">
        <f>_xlfn.NORM.DIST(Data!X444,$C$9,$C$10,TRUE)</f>
        <v/>
      </c>
      <c r="N444" s="9">
        <f>_xlfn.NORM.INV(M444,$B$9,$B$10)</f>
        <v/>
      </c>
      <c r="O444" s="24">
        <f>_xlfn.NORM.DIST(Data!Y444,$C$9,$C$10,TRUE)</f>
        <v/>
      </c>
      <c r="P444" s="9">
        <f>_xlfn.NORM.INV(O444,$B$9,$B$10)</f>
        <v/>
      </c>
    </row>
    <row r="445">
      <c r="H445" s="14">
        <f>Data!A445</f>
        <v/>
      </c>
      <c r="I445" s="24">
        <f>IF(Occurrence!J445&gt;0,_xlfn.GAMMA.DIST(Occurrence!J445,$C$6,$C$7,TRUE),0)</f>
        <v/>
      </c>
      <c r="J445" s="9">
        <f>IF(Occurrence!J445&gt;0,_xlfn.GAMMA.INV(I445,$B$6,$B$7),0)</f>
        <v/>
      </c>
      <c r="K445" s="24">
        <f>IF(Occurrence!K445&gt;0,_xlfn.GAMMA.DIST(Occurrence!K445,$C$6,$C$7,TRUE),0)</f>
        <v/>
      </c>
      <c r="L445" s="9">
        <f>IF(Occurrence!K445&gt;0,_xlfn.GAMMA.INV(K445,$B$6,$B$7),0)</f>
        <v/>
      </c>
      <c r="M445" s="24">
        <f>_xlfn.NORM.DIST(Data!X445,$C$9,$C$10,TRUE)</f>
        <v/>
      </c>
      <c r="N445" s="9">
        <f>_xlfn.NORM.INV(M445,$B$9,$B$10)</f>
        <v/>
      </c>
      <c r="O445" s="24">
        <f>_xlfn.NORM.DIST(Data!Y445,$C$9,$C$10,TRUE)</f>
        <v/>
      </c>
      <c r="P445" s="9">
        <f>_xlfn.NORM.INV(O445,$B$9,$B$10)</f>
        <v/>
      </c>
    </row>
    <row r="446">
      <c r="H446" s="14">
        <f>Data!A446</f>
        <v/>
      </c>
      <c r="I446" s="24">
        <f>IF(Occurrence!J446&gt;0,_xlfn.GAMMA.DIST(Occurrence!J446,$C$6,$C$7,TRUE),0)</f>
        <v/>
      </c>
      <c r="J446" s="9">
        <f>IF(Occurrence!J446&gt;0,_xlfn.GAMMA.INV(I446,$B$6,$B$7),0)</f>
        <v/>
      </c>
      <c r="K446" s="24">
        <f>IF(Occurrence!K446&gt;0,_xlfn.GAMMA.DIST(Occurrence!K446,$C$6,$C$7,TRUE),0)</f>
        <v/>
      </c>
      <c r="L446" s="9">
        <f>IF(Occurrence!K446&gt;0,_xlfn.GAMMA.INV(K446,$B$6,$B$7),0)</f>
        <v/>
      </c>
      <c r="M446" s="24">
        <f>_xlfn.NORM.DIST(Data!X446,$C$9,$C$10,TRUE)</f>
        <v/>
      </c>
      <c r="N446" s="9">
        <f>_xlfn.NORM.INV(M446,$B$9,$B$10)</f>
        <v/>
      </c>
      <c r="O446" s="24">
        <f>_xlfn.NORM.DIST(Data!Y446,$C$9,$C$10,TRUE)</f>
        <v/>
      </c>
      <c r="P446" s="9">
        <f>_xlfn.NORM.INV(O446,$B$9,$B$10)</f>
        <v/>
      </c>
    </row>
    <row r="447">
      <c r="H447" s="14">
        <f>Data!A447</f>
        <v/>
      </c>
      <c r="I447" s="24">
        <f>IF(Occurrence!J447&gt;0,_xlfn.GAMMA.DIST(Occurrence!J447,$C$6,$C$7,TRUE),0)</f>
        <v/>
      </c>
      <c r="J447" s="9">
        <f>IF(Occurrence!J447&gt;0,_xlfn.GAMMA.INV(I447,$B$6,$B$7),0)</f>
        <v/>
      </c>
      <c r="K447" s="24">
        <f>IF(Occurrence!K447&gt;0,_xlfn.GAMMA.DIST(Occurrence!K447,$C$6,$C$7,TRUE),0)</f>
        <v/>
      </c>
      <c r="L447" s="9">
        <f>IF(Occurrence!K447&gt;0,_xlfn.GAMMA.INV(K447,$B$6,$B$7),0)</f>
        <v/>
      </c>
      <c r="M447" s="24">
        <f>_xlfn.NORM.DIST(Data!X447,$C$9,$C$10,TRUE)</f>
        <v/>
      </c>
      <c r="N447" s="9">
        <f>_xlfn.NORM.INV(M447,$B$9,$B$10)</f>
        <v/>
      </c>
      <c r="O447" s="24">
        <f>_xlfn.NORM.DIST(Data!Y447,$C$9,$C$10,TRUE)</f>
        <v/>
      </c>
      <c r="P447" s="9">
        <f>_xlfn.NORM.INV(O447,$B$9,$B$10)</f>
        <v/>
      </c>
    </row>
    <row r="448">
      <c r="H448" s="14">
        <f>Data!A448</f>
        <v/>
      </c>
      <c r="I448" s="24">
        <f>IF(Occurrence!J448&gt;0,_xlfn.GAMMA.DIST(Occurrence!J448,$C$6,$C$7,TRUE),0)</f>
        <v/>
      </c>
      <c r="J448" s="9">
        <f>IF(Occurrence!J448&gt;0,_xlfn.GAMMA.INV(I448,$B$6,$B$7),0)</f>
        <v/>
      </c>
      <c r="K448" s="24">
        <f>IF(Occurrence!K448&gt;0,_xlfn.GAMMA.DIST(Occurrence!K448,$C$6,$C$7,TRUE),0)</f>
        <v/>
      </c>
      <c r="L448" s="9">
        <f>IF(Occurrence!K448&gt;0,_xlfn.GAMMA.INV(K448,$B$6,$B$7),0)</f>
        <v/>
      </c>
      <c r="M448" s="24">
        <f>_xlfn.NORM.DIST(Data!X448,$C$9,$C$10,TRUE)</f>
        <v/>
      </c>
      <c r="N448" s="9">
        <f>_xlfn.NORM.INV(M448,$B$9,$B$10)</f>
        <v/>
      </c>
      <c r="O448" s="24">
        <f>_xlfn.NORM.DIST(Data!Y448,$C$9,$C$10,TRUE)</f>
        <v/>
      </c>
      <c r="P448" s="9">
        <f>_xlfn.NORM.INV(O448,$B$9,$B$10)</f>
        <v/>
      </c>
    </row>
    <row r="449">
      <c r="H449" s="14">
        <f>Data!A449</f>
        <v/>
      </c>
      <c r="I449" s="24">
        <f>IF(Occurrence!J449&gt;0,_xlfn.GAMMA.DIST(Occurrence!J449,$C$6,$C$7,TRUE),0)</f>
        <v/>
      </c>
      <c r="J449" s="9">
        <f>IF(Occurrence!J449&gt;0,_xlfn.GAMMA.INV(I449,$B$6,$B$7),0)</f>
        <v/>
      </c>
      <c r="K449" s="24">
        <f>IF(Occurrence!K449&gt;0,_xlfn.GAMMA.DIST(Occurrence!K449,$C$6,$C$7,TRUE),0)</f>
        <v/>
      </c>
      <c r="L449" s="9">
        <f>IF(Occurrence!K449&gt;0,_xlfn.GAMMA.INV(K449,$B$6,$B$7),0)</f>
        <v/>
      </c>
      <c r="M449" s="24">
        <f>_xlfn.NORM.DIST(Data!X449,$C$9,$C$10,TRUE)</f>
        <v/>
      </c>
      <c r="N449" s="9">
        <f>_xlfn.NORM.INV(M449,$B$9,$B$10)</f>
        <v/>
      </c>
      <c r="O449" s="24">
        <f>_xlfn.NORM.DIST(Data!Y449,$C$9,$C$10,TRUE)</f>
        <v/>
      </c>
      <c r="P449" s="9">
        <f>_xlfn.NORM.INV(O449,$B$9,$B$10)</f>
        <v/>
      </c>
    </row>
    <row r="450">
      <c r="H450" s="14">
        <f>Data!A450</f>
        <v/>
      </c>
      <c r="I450" s="24">
        <f>IF(Occurrence!J450&gt;0,_xlfn.GAMMA.DIST(Occurrence!J450,$C$6,$C$7,TRUE),0)</f>
        <v/>
      </c>
      <c r="J450" s="9">
        <f>IF(Occurrence!J450&gt;0,_xlfn.GAMMA.INV(I450,$B$6,$B$7),0)</f>
        <v/>
      </c>
      <c r="K450" s="24">
        <f>IF(Occurrence!K450&gt;0,_xlfn.GAMMA.DIST(Occurrence!K450,$C$6,$C$7,TRUE),0)</f>
        <v/>
      </c>
      <c r="L450" s="9">
        <f>IF(Occurrence!K450&gt;0,_xlfn.GAMMA.INV(K450,$B$6,$B$7),0)</f>
        <v/>
      </c>
      <c r="M450" s="24">
        <f>_xlfn.NORM.DIST(Data!X450,$C$9,$C$10,TRUE)</f>
        <v/>
      </c>
      <c r="N450" s="9">
        <f>_xlfn.NORM.INV(M450,$B$9,$B$10)</f>
        <v/>
      </c>
      <c r="O450" s="24">
        <f>_xlfn.NORM.DIST(Data!Y450,$C$9,$C$10,TRUE)</f>
        <v/>
      </c>
      <c r="P450" s="9">
        <f>_xlfn.NORM.INV(O450,$B$9,$B$10)</f>
        <v/>
      </c>
    </row>
    <row r="451">
      <c r="H451" s="14">
        <f>Data!A451</f>
        <v/>
      </c>
      <c r="I451" s="24">
        <f>IF(Occurrence!J451&gt;0,_xlfn.GAMMA.DIST(Occurrence!J451,$C$6,$C$7,TRUE),0)</f>
        <v/>
      </c>
      <c r="J451" s="9">
        <f>IF(Occurrence!J451&gt;0,_xlfn.GAMMA.INV(I451,$B$6,$B$7),0)</f>
        <v/>
      </c>
      <c r="K451" s="24">
        <f>IF(Occurrence!K451&gt;0,_xlfn.GAMMA.DIST(Occurrence!K451,$C$6,$C$7,TRUE),0)</f>
        <v/>
      </c>
      <c r="L451" s="9">
        <f>IF(Occurrence!K451&gt;0,_xlfn.GAMMA.INV(K451,$B$6,$B$7),0)</f>
        <v/>
      </c>
      <c r="M451" s="24">
        <f>_xlfn.NORM.DIST(Data!X451,$C$9,$C$10,TRUE)</f>
        <v/>
      </c>
      <c r="N451" s="9">
        <f>_xlfn.NORM.INV(M451,$B$9,$B$10)</f>
        <v/>
      </c>
      <c r="O451" s="24">
        <f>_xlfn.NORM.DIST(Data!Y451,$C$9,$C$10,TRUE)</f>
        <v/>
      </c>
      <c r="P451" s="9">
        <f>_xlfn.NORM.INV(O451,$B$9,$B$10)</f>
        <v/>
      </c>
    </row>
    <row r="452">
      <c r="H452" s="14">
        <f>Data!A452</f>
        <v/>
      </c>
      <c r="I452" s="24">
        <f>IF(Occurrence!J452&gt;0,_xlfn.GAMMA.DIST(Occurrence!J452,$C$6,$C$7,TRUE),0)</f>
        <v/>
      </c>
      <c r="J452" s="9">
        <f>IF(Occurrence!J452&gt;0,_xlfn.GAMMA.INV(I452,$B$6,$B$7),0)</f>
        <v/>
      </c>
      <c r="K452" s="24">
        <f>IF(Occurrence!K452&gt;0,_xlfn.GAMMA.DIST(Occurrence!K452,$C$6,$C$7,TRUE),0)</f>
        <v/>
      </c>
      <c r="L452" s="9">
        <f>IF(Occurrence!K452&gt;0,_xlfn.GAMMA.INV(K452,$B$6,$B$7),0)</f>
        <v/>
      </c>
      <c r="M452" s="24">
        <f>_xlfn.NORM.DIST(Data!X452,$C$9,$C$10,TRUE)</f>
        <v/>
      </c>
      <c r="N452" s="9">
        <f>_xlfn.NORM.INV(M452,$B$9,$B$10)</f>
        <v/>
      </c>
      <c r="O452" s="24">
        <f>_xlfn.NORM.DIST(Data!Y452,$C$9,$C$10,TRUE)</f>
        <v/>
      </c>
      <c r="P452" s="9">
        <f>_xlfn.NORM.INV(O452,$B$9,$B$10)</f>
        <v/>
      </c>
    </row>
    <row r="453">
      <c r="H453" s="14">
        <f>Data!A453</f>
        <v/>
      </c>
      <c r="I453" s="24">
        <f>IF(Occurrence!J453&gt;0,_xlfn.GAMMA.DIST(Occurrence!J453,$C$6,$C$7,TRUE),0)</f>
        <v/>
      </c>
      <c r="J453" s="9">
        <f>IF(Occurrence!J453&gt;0,_xlfn.GAMMA.INV(I453,$B$6,$B$7),0)</f>
        <v/>
      </c>
      <c r="K453" s="24">
        <f>IF(Occurrence!K453&gt;0,_xlfn.GAMMA.DIST(Occurrence!K453,$C$6,$C$7,TRUE),0)</f>
        <v/>
      </c>
      <c r="L453" s="9">
        <f>IF(Occurrence!K453&gt;0,_xlfn.GAMMA.INV(K453,$B$6,$B$7),0)</f>
        <v/>
      </c>
      <c r="M453" s="24">
        <f>_xlfn.NORM.DIST(Data!X453,$C$9,$C$10,TRUE)</f>
        <v/>
      </c>
      <c r="N453" s="9">
        <f>_xlfn.NORM.INV(M453,$B$9,$B$10)</f>
        <v/>
      </c>
      <c r="O453" s="24">
        <f>_xlfn.NORM.DIST(Data!Y453,$C$9,$C$10,TRUE)</f>
        <v/>
      </c>
      <c r="P453" s="9">
        <f>_xlfn.NORM.INV(O453,$B$9,$B$10)</f>
        <v/>
      </c>
    </row>
    <row r="454">
      <c r="H454" s="14">
        <f>Data!A454</f>
        <v/>
      </c>
      <c r="I454" s="24">
        <f>IF(Occurrence!J454&gt;0,_xlfn.GAMMA.DIST(Occurrence!J454,$C$6,$C$7,TRUE),0)</f>
        <v/>
      </c>
      <c r="J454" s="9">
        <f>IF(Occurrence!J454&gt;0,_xlfn.GAMMA.INV(I454,$B$6,$B$7),0)</f>
        <v/>
      </c>
      <c r="K454" s="24">
        <f>IF(Occurrence!K454&gt;0,_xlfn.GAMMA.DIST(Occurrence!K454,$C$6,$C$7,TRUE),0)</f>
        <v/>
      </c>
      <c r="L454" s="9">
        <f>IF(Occurrence!K454&gt;0,_xlfn.GAMMA.INV(K454,$B$6,$B$7),0)</f>
        <v/>
      </c>
      <c r="M454" s="24">
        <f>_xlfn.NORM.DIST(Data!X454,$C$9,$C$10,TRUE)</f>
        <v/>
      </c>
      <c r="N454" s="9">
        <f>_xlfn.NORM.INV(M454,$B$9,$B$10)</f>
        <v/>
      </c>
      <c r="O454" s="24">
        <f>_xlfn.NORM.DIST(Data!Y454,$C$9,$C$10,TRUE)</f>
        <v/>
      </c>
      <c r="P454" s="9">
        <f>_xlfn.NORM.INV(O454,$B$9,$B$10)</f>
        <v/>
      </c>
    </row>
    <row r="455">
      <c r="H455" s="14">
        <f>Data!A455</f>
        <v/>
      </c>
      <c r="I455" s="24">
        <f>IF(Occurrence!J455&gt;0,_xlfn.GAMMA.DIST(Occurrence!J455,$C$6,$C$7,TRUE),0)</f>
        <v/>
      </c>
      <c r="J455" s="9">
        <f>IF(Occurrence!J455&gt;0,_xlfn.GAMMA.INV(I455,$B$6,$B$7),0)</f>
        <v/>
      </c>
      <c r="K455" s="24">
        <f>IF(Occurrence!K455&gt;0,_xlfn.GAMMA.DIST(Occurrence!K455,$C$6,$C$7,TRUE),0)</f>
        <v/>
      </c>
      <c r="L455" s="9">
        <f>IF(Occurrence!K455&gt;0,_xlfn.GAMMA.INV(K455,$B$6,$B$7),0)</f>
        <v/>
      </c>
      <c r="M455" s="24">
        <f>_xlfn.NORM.DIST(Data!X455,$C$9,$C$10,TRUE)</f>
        <v/>
      </c>
      <c r="N455" s="9">
        <f>_xlfn.NORM.INV(M455,$B$9,$B$10)</f>
        <v/>
      </c>
      <c r="O455" s="24">
        <f>_xlfn.NORM.DIST(Data!Y455,$C$9,$C$10,TRUE)</f>
        <v/>
      </c>
      <c r="P455" s="9">
        <f>_xlfn.NORM.INV(O455,$B$9,$B$10)</f>
        <v/>
      </c>
    </row>
    <row r="456">
      <c r="H456" s="14">
        <f>Data!A456</f>
        <v/>
      </c>
      <c r="I456" s="24">
        <f>IF(Occurrence!J456&gt;0,_xlfn.GAMMA.DIST(Occurrence!J456,$C$6,$C$7,TRUE),0)</f>
        <v/>
      </c>
      <c r="J456" s="9">
        <f>IF(Occurrence!J456&gt;0,_xlfn.GAMMA.INV(I456,$B$6,$B$7),0)</f>
        <v/>
      </c>
      <c r="K456" s="24">
        <f>IF(Occurrence!K456&gt;0,_xlfn.GAMMA.DIST(Occurrence!K456,$C$6,$C$7,TRUE),0)</f>
        <v/>
      </c>
      <c r="L456" s="9">
        <f>IF(Occurrence!K456&gt;0,_xlfn.GAMMA.INV(K456,$B$6,$B$7),0)</f>
        <v/>
      </c>
      <c r="M456" s="24">
        <f>_xlfn.NORM.DIST(Data!X456,$C$9,$C$10,TRUE)</f>
        <v/>
      </c>
      <c r="N456" s="9">
        <f>_xlfn.NORM.INV(M456,$B$9,$B$10)</f>
        <v/>
      </c>
      <c r="O456" s="24">
        <f>_xlfn.NORM.DIST(Data!Y456,$C$9,$C$10,TRUE)</f>
        <v/>
      </c>
      <c r="P456" s="9">
        <f>_xlfn.NORM.INV(O456,$B$9,$B$10)</f>
        <v/>
      </c>
    </row>
    <row r="457">
      <c r="H457" s="14">
        <f>Data!A457</f>
        <v/>
      </c>
      <c r="I457" s="24">
        <f>IF(Occurrence!J457&gt;0,_xlfn.GAMMA.DIST(Occurrence!J457,$C$6,$C$7,TRUE),0)</f>
        <v/>
      </c>
      <c r="J457" s="9">
        <f>IF(Occurrence!J457&gt;0,_xlfn.GAMMA.INV(I457,$B$6,$B$7),0)</f>
        <v/>
      </c>
      <c r="K457" s="24">
        <f>IF(Occurrence!K457&gt;0,_xlfn.GAMMA.DIST(Occurrence!K457,$C$6,$C$7,TRUE),0)</f>
        <v/>
      </c>
      <c r="L457" s="9">
        <f>IF(Occurrence!K457&gt;0,_xlfn.GAMMA.INV(K457,$B$6,$B$7),0)</f>
        <v/>
      </c>
      <c r="M457" s="24">
        <f>_xlfn.NORM.DIST(Data!X457,$C$9,$C$10,TRUE)</f>
        <v/>
      </c>
      <c r="N457" s="9">
        <f>_xlfn.NORM.INV(M457,$B$9,$B$10)</f>
        <v/>
      </c>
      <c r="O457" s="24">
        <f>_xlfn.NORM.DIST(Data!Y457,$C$9,$C$10,TRUE)</f>
        <v/>
      </c>
      <c r="P457" s="9">
        <f>_xlfn.NORM.INV(O457,$B$9,$B$10)</f>
        <v/>
      </c>
    </row>
    <row r="458">
      <c r="H458" s="14">
        <f>Data!A458</f>
        <v/>
      </c>
      <c r="I458" s="24">
        <f>IF(Occurrence!J458&gt;0,_xlfn.GAMMA.DIST(Occurrence!J458,$C$6,$C$7,TRUE),0)</f>
        <v/>
      </c>
      <c r="J458" s="9">
        <f>IF(Occurrence!J458&gt;0,_xlfn.GAMMA.INV(I458,$B$6,$B$7),0)</f>
        <v/>
      </c>
      <c r="K458" s="24">
        <f>IF(Occurrence!K458&gt;0,_xlfn.GAMMA.DIST(Occurrence!K458,$C$6,$C$7,TRUE),0)</f>
        <v/>
      </c>
      <c r="L458" s="9">
        <f>IF(Occurrence!K458&gt;0,_xlfn.GAMMA.INV(K458,$B$6,$B$7),0)</f>
        <v/>
      </c>
      <c r="M458" s="24">
        <f>_xlfn.NORM.DIST(Data!X458,$C$9,$C$10,TRUE)</f>
        <v/>
      </c>
      <c r="N458" s="9">
        <f>_xlfn.NORM.INV(M458,$B$9,$B$10)</f>
        <v/>
      </c>
      <c r="O458" s="24">
        <f>_xlfn.NORM.DIST(Data!Y458,$C$9,$C$10,TRUE)</f>
        <v/>
      </c>
      <c r="P458" s="9">
        <f>_xlfn.NORM.INV(O458,$B$9,$B$10)</f>
        <v/>
      </c>
    </row>
    <row r="459">
      <c r="H459" s="14">
        <f>Data!A459</f>
        <v/>
      </c>
      <c r="I459" s="24">
        <f>IF(Occurrence!J459&gt;0,_xlfn.GAMMA.DIST(Occurrence!J459,$C$6,$C$7,TRUE),0)</f>
        <v/>
      </c>
      <c r="J459" s="9">
        <f>IF(Occurrence!J459&gt;0,_xlfn.GAMMA.INV(I459,$B$6,$B$7),0)</f>
        <v/>
      </c>
      <c r="K459" s="24">
        <f>IF(Occurrence!K459&gt;0,_xlfn.GAMMA.DIST(Occurrence!K459,$C$6,$C$7,TRUE),0)</f>
        <v/>
      </c>
      <c r="L459" s="9">
        <f>IF(Occurrence!K459&gt;0,_xlfn.GAMMA.INV(K459,$B$6,$B$7),0)</f>
        <v/>
      </c>
      <c r="M459" s="24">
        <f>_xlfn.NORM.DIST(Data!X459,$C$9,$C$10,TRUE)</f>
        <v/>
      </c>
      <c r="N459" s="9">
        <f>_xlfn.NORM.INV(M459,$B$9,$B$10)</f>
        <v/>
      </c>
      <c r="O459" s="24">
        <f>_xlfn.NORM.DIST(Data!Y459,$C$9,$C$10,TRUE)</f>
        <v/>
      </c>
      <c r="P459" s="9">
        <f>_xlfn.NORM.INV(O459,$B$9,$B$10)</f>
        <v/>
      </c>
    </row>
    <row r="460">
      <c r="H460" s="14">
        <f>Data!A460</f>
        <v/>
      </c>
      <c r="I460" s="24">
        <f>IF(Occurrence!J460&gt;0,_xlfn.GAMMA.DIST(Occurrence!J460,$C$6,$C$7,TRUE),0)</f>
        <v/>
      </c>
      <c r="J460" s="9">
        <f>IF(Occurrence!J460&gt;0,_xlfn.GAMMA.INV(I460,$B$6,$B$7),0)</f>
        <v/>
      </c>
      <c r="K460" s="24">
        <f>IF(Occurrence!K460&gt;0,_xlfn.GAMMA.DIST(Occurrence!K460,$C$6,$C$7,TRUE),0)</f>
        <v/>
      </c>
      <c r="L460" s="9">
        <f>IF(Occurrence!K460&gt;0,_xlfn.GAMMA.INV(K460,$B$6,$B$7),0)</f>
        <v/>
      </c>
      <c r="M460" s="24">
        <f>_xlfn.NORM.DIST(Data!X460,$C$9,$C$10,TRUE)</f>
        <v/>
      </c>
      <c r="N460" s="9">
        <f>_xlfn.NORM.INV(M460,$B$9,$B$10)</f>
        <v/>
      </c>
      <c r="O460" s="24">
        <f>_xlfn.NORM.DIST(Data!Y460,$C$9,$C$10,TRUE)</f>
        <v/>
      </c>
      <c r="P460" s="9">
        <f>_xlfn.NORM.INV(O460,$B$9,$B$10)</f>
        <v/>
      </c>
    </row>
    <row r="461">
      <c r="H461" s="14">
        <f>Data!A461</f>
        <v/>
      </c>
      <c r="I461" s="24">
        <f>IF(Occurrence!J461&gt;0,_xlfn.GAMMA.DIST(Occurrence!J461,$C$6,$C$7,TRUE),0)</f>
        <v/>
      </c>
      <c r="J461" s="9">
        <f>IF(Occurrence!J461&gt;0,_xlfn.GAMMA.INV(I461,$B$6,$B$7),0)</f>
        <v/>
      </c>
      <c r="K461" s="24">
        <f>IF(Occurrence!K461&gt;0,_xlfn.GAMMA.DIST(Occurrence!K461,$C$6,$C$7,TRUE),0)</f>
        <v/>
      </c>
      <c r="L461" s="9">
        <f>IF(Occurrence!K461&gt;0,_xlfn.GAMMA.INV(K461,$B$6,$B$7),0)</f>
        <v/>
      </c>
      <c r="M461" s="24">
        <f>_xlfn.NORM.DIST(Data!X461,$C$9,$C$10,TRUE)</f>
        <v/>
      </c>
      <c r="N461" s="9">
        <f>_xlfn.NORM.INV(M461,$B$9,$B$10)</f>
        <v/>
      </c>
      <c r="O461" s="24">
        <f>_xlfn.NORM.DIST(Data!Y461,$C$9,$C$10,TRUE)</f>
        <v/>
      </c>
      <c r="P461" s="9">
        <f>_xlfn.NORM.INV(O461,$B$9,$B$10)</f>
        <v/>
      </c>
    </row>
    <row r="462">
      <c r="H462" s="14">
        <f>Data!A462</f>
        <v/>
      </c>
      <c r="I462" s="24">
        <f>IF(Occurrence!J462&gt;0,_xlfn.GAMMA.DIST(Occurrence!J462,$C$6,$C$7,TRUE),0)</f>
        <v/>
      </c>
      <c r="J462" s="9">
        <f>IF(Occurrence!J462&gt;0,_xlfn.GAMMA.INV(I462,$B$6,$B$7),0)</f>
        <v/>
      </c>
      <c r="K462" s="24">
        <f>IF(Occurrence!K462&gt;0,_xlfn.GAMMA.DIST(Occurrence!K462,$C$6,$C$7,TRUE),0)</f>
        <v/>
      </c>
      <c r="L462" s="9">
        <f>IF(Occurrence!K462&gt;0,_xlfn.GAMMA.INV(K462,$B$6,$B$7),0)</f>
        <v/>
      </c>
      <c r="M462" s="24">
        <f>_xlfn.NORM.DIST(Data!X462,$C$9,$C$10,TRUE)</f>
        <v/>
      </c>
      <c r="N462" s="9">
        <f>_xlfn.NORM.INV(M462,$B$9,$B$10)</f>
        <v/>
      </c>
      <c r="O462" s="24">
        <f>_xlfn.NORM.DIST(Data!Y462,$C$9,$C$10,TRUE)</f>
        <v/>
      </c>
      <c r="P462" s="9">
        <f>_xlfn.NORM.INV(O462,$B$9,$B$10)</f>
        <v/>
      </c>
    </row>
    <row r="463">
      <c r="H463" s="14">
        <f>Data!A463</f>
        <v/>
      </c>
      <c r="I463" s="24">
        <f>IF(Occurrence!J463&gt;0,_xlfn.GAMMA.DIST(Occurrence!J463,$C$6,$C$7,TRUE),0)</f>
        <v/>
      </c>
      <c r="J463" s="9">
        <f>IF(Occurrence!J463&gt;0,_xlfn.GAMMA.INV(I463,$B$6,$B$7),0)</f>
        <v/>
      </c>
      <c r="K463" s="24">
        <f>IF(Occurrence!K463&gt;0,_xlfn.GAMMA.DIST(Occurrence!K463,$C$6,$C$7,TRUE),0)</f>
        <v/>
      </c>
      <c r="L463" s="9">
        <f>IF(Occurrence!K463&gt;0,_xlfn.GAMMA.INV(K463,$B$6,$B$7),0)</f>
        <v/>
      </c>
      <c r="M463" s="24">
        <f>_xlfn.NORM.DIST(Data!X463,$C$9,$C$10,TRUE)</f>
        <v/>
      </c>
      <c r="N463" s="9">
        <f>_xlfn.NORM.INV(M463,$B$9,$B$10)</f>
        <v/>
      </c>
      <c r="O463" s="24">
        <f>_xlfn.NORM.DIST(Data!Y463,$C$9,$C$10,TRUE)</f>
        <v/>
      </c>
      <c r="P463" s="9">
        <f>_xlfn.NORM.INV(O463,$B$9,$B$10)</f>
        <v/>
      </c>
    </row>
    <row r="464">
      <c r="H464" s="14">
        <f>Data!A464</f>
        <v/>
      </c>
      <c r="I464" s="24">
        <f>IF(Occurrence!J464&gt;0,_xlfn.GAMMA.DIST(Occurrence!J464,$C$6,$C$7,TRUE),0)</f>
        <v/>
      </c>
      <c r="J464" s="9">
        <f>IF(Occurrence!J464&gt;0,_xlfn.GAMMA.INV(I464,$B$6,$B$7),0)</f>
        <v/>
      </c>
      <c r="K464" s="24">
        <f>IF(Occurrence!K464&gt;0,_xlfn.GAMMA.DIST(Occurrence!K464,$C$6,$C$7,TRUE),0)</f>
        <v/>
      </c>
      <c r="L464" s="9">
        <f>IF(Occurrence!K464&gt;0,_xlfn.GAMMA.INV(K464,$B$6,$B$7),0)</f>
        <v/>
      </c>
      <c r="M464" s="24">
        <f>_xlfn.NORM.DIST(Data!X464,$C$9,$C$10,TRUE)</f>
        <v/>
      </c>
      <c r="N464" s="9">
        <f>_xlfn.NORM.INV(M464,$B$9,$B$10)</f>
        <v/>
      </c>
      <c r="O464" s="24">
        <f>_xlfn.NORM.DIST(Data!Y464,$C$9,$C$10,TRUE)</f>
        <v/>
      </c>
      <c r="P464" s="9">
        <f>_xlfn.NORM.INV(O464,$B$9,$B$10)</f>
        <v/>
      </c>
    </row>
    <row r="465">
      <c r="H465" s="14">
        <f>Data!A465</f>
        <v/>
      </c>
      <c r="I465" s="24">
        <f>IF(Occurrence!J465&gt;0,_xlfn.GAMMA.DIST(Occurrence!J465,$C$6,$C$7,TRUE),0)</f>
        <v/>
      </c>
      <c r="J465" s="9">
        <f>IF(Occurrence!J465&gt;0,_xlfn.GAMMA.INV(I465,$B$6,$B$7),0)</f>
        <v/>
      </c>
      <c r="K465" s="24">
        <f>IF(Occurrence!K465&gt;0,_xlfn.GAMMA.DIST(Occurrence!K465,$C$6,$C$7,TRUE),0)</f>
        <v/>
      </c>
      <c r="L465" s="9">
        <f>IF(Occurrence!K465&gt;0,_xlfn.GAMMA.INV(K465,$B$6,$B$7),0)</f>
        <v/>
      </c>
      <c r="M465" s="24">
        <f>_xlfn.NORM.DIST(Data!X465,$C$9,$C$10,TRUE)</f>
        <v/>
      </c>
      <c r="N465" s="9">
        <f>_xlfn.NORM.INV(M465,$B$9,$B$10)</f>
        <v/>
      </c>
      <c r="O465" s="24">
        <f>_xlfn.NORM.DIST(Data!Y465,$C$9,$C$10,TRUE)</f>
        <v/>
      </c>
      <c r="P465" s="9">
        <f>_xlfn.NORM.INV(O465,$B$9,$B$10)</f>
        <v/>
      </c>
    </row>
    <row r="466">
      <c r="H466" s="14">
        <f>Data!A466</f>
        <v/>
      </c>
      <c r="I466" s="24">
        <f>IF(Occurrence!J466&gt;0,_xlfn.GAMMA.DIST(Occurrence!J466,$C$6,$C$7,TRUE),0)</f>
        <v/>
      </c>
      <c r="J466" s="9">
        <f>IF(Occurrence!J466&gt;0,_xlfn.GAMMA.INV(I466,$B$6,$B$7),0)</f>
        <v/>
      </c>
      <c r="K466" s="24">
        <f>IF(Occurrence!K466&gt;0,_xlfn.GAMMA.DIST(Occurrence!K466,$C$6,$C$7,TRUE),0)</f>
        <v/>
      </c>
      <c r="L466" s="9">
        <f>IF(Occurrence!K466&gt;0,_xlfn.GAMMA.INV(K466,$B$6,$B$7),0)</f>
        <v/>
      </c>
      <c r="M466" s="24">
        <f>_xlfn.NORM.DIST(Data!X466,$C$9,$C$10,TRUE)</f>
        <v/>
      </c>
      <c r="N466" s="9">
        <f>_xlfn.NORM.INV(M466,$B$9,$B$10)</f>
        <v/>
      </c>
      <c r="O466" s="24">
        <f>_xlfn.NORM.DIST(Data!Y466,$C$9,$C$10,TRUE)</f>
        <v/>
      </c>
      <c r="P466" s="9">
        <f>_xlfn.NORM.INV(O466,$B$9,$B$10)</f>
        <v/>
      </c>
    </row>
    <row r="467">
      <c r="H467" s="14">
        <f>Data!A467</f>
        <v/>
      </c>
      <c r="I467" s="24">
        <f>IF(Occurrence!J467&gt;0,_xlfn.GAMMA.DIST(Occurrence!J467,$C$6,$C$7,TRUE),0)</f>
        <v/>
      </c>
      <c r="J467" s="9">
        <f>IF(Occurrence!J467&gt;0,_xlfn.GAMMA.INV(I467,$B$6,$B$7),0)</f>
        <v/>
      </c>
      <c r="K467" s="24">
        <f>IF(Occurrence!K467&gt;0,_xlfn.GAMMA.DIST(Occurrence!K467,$C$6,$C$7,TRUE),0)</f>
        <v/>
      </c>
      <c r="L467" s="9">
        <f>IF(Occurrence!K467&gt;0,_xlfn.GAMMA.INV(K467,$B$6,$B$7),0)</f>
        <v/>
      </c>
      <c r="M467" s="24">
        <f>_xlfn.NORM.DIST(Data!X467,$C$9,$C$10,TRUE)</f>
        <v/>
      </c>
      <c r="N467" s="9">
        <f>_xlfn.NORM.INV(M467,$B$9,$B$10)</f>
        <v/>
      </c>
      <c r="O467" s="24">
        <f>_xlfn.NORM.DIST(Data!Y467,$C$9,$C$10,TRUE)</f>
        <v/>
      </c>
      <c r="P467" s="9">
        <f>_xlfn.NORM.INV(O467,$B$9,$B$10)</f>
        <v/>
      </c>
    </row>
    <row r="468">
      <c r="H468" s="14">
        <f>Data!A468</f>
        <v/>
      </c>
      <c r="I468" s="24">
        <f>IF(Occurrence!J468&gt;0,_xlfn.GAMMA.DIST(Occurrence!J468,$C$6,$C$7,TRUE),0)</f>
        <v/>
      </c>
      <c r="J468" s="9">
        <f>IF(Occurrence!J468&gt;0,_xlfn.GAMMA.INV(I468,$B$6,$B$7),0)</f>
        <v/>
      </c>
      <c r="K468" s="24">
        <f>IF(Occurrence!K468&gt;0,_xlfn.GAMMA.DIST(Occurrence!K468,$C$6,$C$7,TRUE),0)</f>
        <v/>
      </c>
      <c r="L468" s="9">
        <f>IF(Occurrence!K468&gt;0,_xlfn.GAMMA.INV(K468,$B$6,$B$7),0)</f>
        <v/>
      </c>
      <c r="M468" s="24">
        <f>_xlfn.NORM.DIST(Data!X468,$C$9,$C$10,TRUE)</f>
        <v/>
      </c>
      <c r="N468" s="9">
        <f>_xlfn.NORM.INV(M468,$B$9,$B$10)</f>
        <v/>
      </c>
      <c r="O468" s="24">
        <f>_xlfn.NORM.DIST(Data!Y468,$C$9,$C$10,TRUE)</f>
        <v/>
      </c>
      <c r="P468" s="9">
        <f>_xlfn.NORM.INV(O468,$B$9,$B$10)</f>
        <v/>
      </c>
    </row>
    <row r="469">
      <c r="H469" s="14">
        <f>Data!A469</f>
        <v/>
      </c>
      <c r="I469" s="24">
        <f>IF(Occurrence!J469&gt;0,_xlfn.GAMMA.DIST(Occurrence!J469,$C$6,$C$7,TRUE),0)</f>
        <v/>
      </c>
      <c r="J469" s="9">
        <f>IF(Occurrence!J469&gt;0,_xlfn.GAMMA.INV(I469,$B$6,$B$7),0)</f>
        <v/>
      </c>
      <c r="K469" s="24">
        <f>IF(Occurrence!K469&gt;0,_xlfn.GAMMA.DIST(Occurrence!K469,$C$6,$C$7,TRUE),0)</f>
        <v/>
      </c>
      <c r="L469" s="9">
        <f>IF(Occurrence!K469&gt;0,_xlfn.GAMMA.INV(K469,$B$6,$B$7),0)</f>
        <v/>
      </c>
      <c r="M469" s="24">
        <f>_xlfn.NORM.DIST(Data!X469,$C$9,$C$10,TRUE)</f>
        <v/>
      </c>
      <c r="N469" s="9">
        <f>_xlfn.NORM.INV(M469,$B$9,$B$10)</f>
        <v/>
      </c>
      <c r="O469" s="24">
        <f>_xlfn.NORM.DIST(Data!Y469,$C$9,$C$10,TRUE)</f>
        <v/>
      </c>
      <c r="P469" s="9">
        <f>_xlfn.NORM.INV(O469,$B$9,$B$10)</f>
        <v/>
      </c>
    </row>
    <row r="470">
      <c r="H470" s="14">
        <f>Data!A470</f>
        <v/>
      </c>
      <c r="I470" s="24">
        <f>IF(Occurrence!J470&gt;0,_xlfn.GAMMA.DIST(Occurrence!J470,$C$6,$C$7,TRUE),0)</f>
        <v/>
      </c>
      <c r="J470" s="9">
        <f>IF(Occurrence!J470&gt;0,_xlfn.GAMMA.INV(I470,$B$6,$B$7),0)</f>
        <v/>
      </c>
      <c r="K470" s="24">
        <f>IF(Occurrence!K470&gt;0,_xlfn.GAMMA.DIST(Occurrence!K470,$C$6,$C$7,TRUE),0)</f>
        <v/>
      </c>
      <c r="L470" s="9">
        <f>IF(Occurrence!K470&gt;0,_xlfn.GAMMA.INV(K470,$B$6,$B$7),0)</f>
        <v/>
      </c>
      <c r="M470" s="24">
        <f>_xlfn.NORM.DIST(Data!X470,$C$9,$C$10,TRUE)</f>
        <v/>
      </c>
      <c r="N470" s="9">
        <f>_xlfn.NORM.INV(M470,$B$9,$B$10)</f>
        <v/>
      </c>
      <c r="O470" s="24">
        <f>_xlfn.NORM.DIST(Data!Y470,$C$9,$C$10,TRUE)</f>
        <v/>
      </c>
      <c r="P470" s="9">
        <f>_xlfn.NORM.INV(O470,$B$9,$B$10)</f>
        <v/>
      </c>
    </row>
    <row r="471">
      <c r="H471" s="14">
        <f>Data!A471</f>
        <v/>
      </c>
      <c r="I471" s="24">
        <f>IF(Occurrence!J471&gt;0,_xlfn.GAMMA.DIST(Occurrence!J471,$C$6,$C$7,TRUE),0)</f>
        <v/>
      </c>
      <c r="J471" s="9">
        <f>IF(Occurrence!J471&gt;0,_xlfn.GAMMA.INV(I471,$B$6,$B$7),0)</f>
        <v/>
      </c>
      <c r="K471" s="24">
        <f>IF(Occurrence!K471&gt;0,_xlfn.GAMMA.DIST(Occurrence!K471,$C$6,$C$7,TRUE),0)</f>
        <v/>
      </c>
      <c r="L471" s="9">
        <f>IF(Occurrence!K471&gt;0,_xlfn.GAMMA.INV(K471,$B$6,$B$7),0)</f>
        <v/>
      </c>
      <c r="M471" s="24">
        <f>_xlfn.NORM.DIST(Data!X471,$C$9,$C$10,TRUE)</f>
        <v/>
      </c>
      <c r="N471" s="9">
        <f>_xlfn.NORM.INV(M471,$B$9,$B$10)</f>
        <v/>
      </c>
      <c r="O471" s="24">
        <f>_xlfn.NORM.DIST(Data!Y471,$C$9,$C$10,TRUE)</f>
        <v/>
      </c>
      <c r="P471" s="9">
        <f>_xlfn.NORM.INV(O471,$B$9,$B$10)</f>
        <v/>
      </c>
    </row>
    <row r="472">
      <c r="H472" s="14">
        <f>Data!A472</f>
        <v/>
      </c>
      <c r="I472" s="24">
        <f>IF(Occurrence!J472&gt;0,_xlfn.GAMMA.DIST(Occurrence!J472,$C$6,$C$7,TRUE),0)</f>
        <v/>
      </c>
      <c r="J472" s="9">
        <f>IF(Occurrence!J472&gt;0,_xlfn.GAMMA.INV(I472,$B$6,$B$7),0)</f>
        <v/>
      </c>
      <c r="K472" s="24">
        <f>IF(Occurrence!K472&gt;0,_xlfn.GAMMA.DIST(Occurrence!K472,$C$6,$C$7,TRUE),0)</f>
        <v/>
      </c>
      <c r="L472" s="9">
        <f>IF(Occurrence!K472&gt;0,_xlfn.GAMMA.INV(K472,$B$6,$B$7),0)</f>
        <v/>
      </c>
      <c r="M472" s="24">
        <f>_xlfn.NORM.DIST(Data!X472,$C$9,$C$10,TRUE)</f>
        <v/>
      </c>
      <c r="N472" s="9">
        <f>_xlfn.NORM.INV(M472,$B$9,$B$10)</f>
        <v/>
      </c>
      <c r="O472" s="24">
        <f>_xlfn.NORM.DIST(Data!Y472,$C$9,$C$10,TRUE)</f>
        <v/>
      </c>
      <c r="P472" s="9">
        <f>_xlfn.NORM.INV(O472,$B$9,$B$10)</f>
        <v/>
      </c>
    </row>
    <row r="473">
      <c r="H473" s="14">
        <f>Data!A473</f>
        <v/>
      </c>
      <c r="I473" s="24">
        <f>IF(Occurrence!J473&gt;0,_xlfn.GAMMA.DIST(Occurrence!J473,$C$6,$C$7,TRUE),0)</f>
        <v/>
      </c>
      <c r="J473" s="9">
        <f>IF(Occurrence!J473&gt;0,_xlfn.GAMMA.INV(I473,$B$6,$B$7),0)</f>
        <v/>
      </c>
      <c r="K473" s="24">
        <f>IF(Occurrence!K473&gt;0,_xlfn.GAMMA.DIST(Occurrence!K473,$C$6,$C$7,TRUE),0)</f>
        <v/>
      </c>
      <c r="L473" s="9">
        <f>IF(Occurrence!K473&gt;0,_xlfn.GAMMA.INV(K473,$B$6,$B$7),0)</f>
        <v/>
      </c>
      <c r="M473" s="24">
        <f>_xlfn.NORM.DIST(Data!X473,$C$9,$C$10,TRUE)</f>
        <v/>
      </c>
      <c r="N473" s="9">
        <f>_xlfn.NORM.INV(M473,$B$9,$B$10)</f>
        <v/>
      </c>
      <c r="O473" s="24">
        <f>_xlfn.NORM.DIST(Data!Y473,$C$9,$C$10,TRUE)</f>
        <v/>
      </c>
      <c r="P473" s="9">
        <f>_xlfn.NORM.INV(O473,$B$9,$B$10)</f>
        <v/>
      </c>
    </row>
    <row r="474">
      <c r="H474" s="14">
        <f>Data!A474</f>
        <v/>
      </c>
      <c r="I474" s="24">
        <f>IF(Occurrence!J474&gt;0,_xlfn.GAMMA.DIST(Occurrence!J474,$C$6,$C$7,TRUE),0)</f>
        <v/>
      </c>
      <c r="J474" s="9">
        <f>IF(Occurrence!J474&gt;0,_xlfn.GAMMA.INV(I474,$B$6,$B$7),0)</f>
        <v/>
      </c>
      <c r="K474" s="24">
        <f>IF(Occurrence!K474&gt;0,_xlfn.GAMMA.DIST(Occurrence!K474,$C$6,$C$7,TRUE),0)</f>
        <v/>
      </c>
      <c r="L474" s="9">
        <f>IF(Occurrence!K474&gt;0,_xlfn.GAMMA.INV(K474,$B$6,$B$7),0)</f>
        <v/>
      </c>
      <c r="M474" s="24">
        <f>_xlfn.NORM.DIST(Data!X474,$C$9,$C$10,TRUE)</f>
        <v/>
      </c>
      <c r="N474" s="9">
        <f>_xlfn.NORM.INV(M474,$B$9,$B$10)</f>
        <v/>
      </c>
      <c r="O474" s="24">
        <f>_xlfn.NORM.DIST(Data!Y474,$C$9,$C$10,TRUE)</f>
        <v/>
      </c>
      <c r="P474" s="9">
        <f>_xlfn.NORM.INV(O474,$B$9,$B$10)</f>
        <v/>
      </c>
    </row>
    <row r="475">
      <c r="H475" s="14">
        <f>Data!A475</f>
        <v/>
      </c>
      <c r="I475" s="24">
        <f>IF(Occurrence!J475&gt;0,_xlfn.GAMMA.DIST(Occurrence!J475,$C$6,$C$7,TRUE),0)</f>
        <v/>
      </c>
      <c r="J475" s="9">
        <f>IF(Occurrence!J475&gt;0,_xlfn.GAMMA.INV(I475,$B$6,$B$7),0)</f>
        <v/>
      </c>
      <c r="K475" s="24">
        <f>IF(Occurrence!K475&gt;0,_xlfn.GAMMA.DIST(Occurrence!K475,$C$6,$C$7,TRUE),0)</f>
        <v/>
      </c>
      <c r="L475" s="9">
        <f>IF(Occurrence!K475&gt;0,_xlfn.GAMMA.INV(K475,$B$6,$B$7),0)</f>
        <v/>
      </c>
      <c r="M475" s="24">
        <f>_xlfn.NORM.DIST(Data!X475,$C$9,$C$10,TRUE)</f>
        <v/>
      </c>
      <c r="N475" s="9">
        <f>_xlfn.NORM.INV(M475,$B$9,$B$10)</f>
        <v/>
      </c>
      <c r="O475" s="24">
        <f>_xlfn.NORM.DIST(Data!Y475,$C$9,$C$10,TRUE)</f>
        <v/>
      </c>
      <c r="P475" s="9">
        <f>_xlfn.NORM.INV(O475,$B$9,$B$10)</f>
        <v/>
      </c>
    </row>
    <row r="476">
      <c r="H476" s="14">
        <f>Data!A476</f>
        <v/>
      </c>
      <c r="I476" s="24">
        <f>IF(Occurrence!J476&gt;0,_xlfn.GAMMA.DIST(Occurrence!J476,$C$6,$C$7,TRUE),0)</f>
        <v/>
      </c>
      <c r="J476" s="9">
        <f>IF(Occurrence!J476&gt;0,_xlfn.GAMMA.INV(I476,$B$6,$B$7),0)</f>
        <v/>
      </c>
      <c r="K476" s="24">
        <f>IF(Occurrence!K476&gt;0,_xlfn.GAMMA.DIST(Occurrence!K476,$C$6,$C$7,TRUE),0)</f>
        <v/>
      </c>
      <c r="L476" s="9">
        <f>IF(Occurrence!K476&gt;0,_xlfn.GAMMA.INV(K476,$B$6,$B$7),0)</f>
        <v/>
      </c>
      <c r="M476" s="24">
        <f>_xlfn.NORM.DIST(Data!X476,$C$9,$C$10,TRUE)</f>
        <v/>
      </c>
      <c r="N476" s="9">
        <f>_xlfn.NORM.INV(M476,$B$9,$B$10)</f>
        <v/>
      </c>
      <c r="O476" s="24">
        <f>_xlfn.NORM.DIST(Data!Y476,$C$9,$C$10,TRUE)</f>
        <v/>
      </c>
      <c r="P476" s="9">
        <f>_xlfn.NORM.INV(O476,$B$9,$B$10)</f>
        <v/>
      </c>
    </row>
    <row r="477">
      <c r="H477" s="14">
        <f>Data!A477</f>
        <v/>
      </c>
      <c r="I477" s="24">
        <f>IF(Occurrence!J477&gt;0,_xlfn.GAMMA.DIST(Occurrence!J477,$C$6,$C$7,TRUE),0)</f>
        <v/>
      </c>
      <c r="J477" s="9">
        <f>IF(Occurrence!J477&gt;0,_xlfn.GAMMA.INV(I477,$B$6,$B$7),0)</f>
        <v/>
      </c>
      <c r="K477" s="24">
        <f>IF(Occurrence!K477&gt;0,_xlfn.GAMMA.DIST(Occurrence!K477,$C$6,$C$7,TRUE),0)</f>
        <v/>
      </c>
      <c r="L477" s="9">
        <f>IF(Occurrence!K477&gt;0,_xlfn.GAMMA.INV(K477,$B$6,$B$7),0)</f>
        <v/>
      </c>
      <c r="M477" s="24">
        <f>_xlfn.NORM.DIST(Data!X477,$C$9,$C$10,TRUE)</f>
        <v/>
      </c>
      <c r="N477" s="9">
        <f>_xlfn.NORM.INV(M477,$B$9,$B$10)</f>
        <v/>
      </c>
      <c r="O477" s="24">
        <f>_xlfn.NORM.DIST(Data!Y477,$C$9,$C$10,TRUE)</f>
        <v/>
      </c>
      <c r="P477" s="9">
        <f>_xlfn.NORM.INV(O477,$B$9,$B$10)</f>
        <v/>
      </c>
    </row>
    <row r="478">
      <c r="H478" s="14">
        <f>Data!A478</f>
        <v/>
      </c>
      <c r="I478" s="24">
        <f>IF(Occurrence!J478&gt;0,_xlfn.GAMMA.DIST(Occurrence!J478,$C$6,$C$7,TRUE),0)</f>
        <v/>
      </c>
      <c r="J478" s="9">
        <f>IF(Occurrence!J478&gt;0,_xlfn.GAMMA.INV(I478,$B$6,$B$7),0)</f>
        <v/>
      </c>
      <c r="K478" s="24">
        <f>IF(Occurrence!K478&gt;0,_xlfn.GAMMA.DIST(Occurrence!K478,$C$6,$C$7,TRUE),0)</f>
        <v/>
      </c>
      <c r="L478" s="9">
        <f>IF(Occurrence!K478&gt;0,_xlfn.GAMMA.INV(K478,$B$6,$B$7),0)</f>
        <v/>
      </c>
      <c r="M478" s="24">
        <f>_xlfn.NORM.DIST(Data!X478,$C$9,$C$10,TRUE)</f>
        <v/>
      </c>
      <c r="N478" s="9">
        <f>_xlfn.NORM.INV(M478,$B$9,$B$10)</f>
        <v/>
      </c>
      <c r="O478" s="24">
        <f>_xlfn.NORM.DIST(Data!Y478,$C$9,$C$10,TRUE)</f>
        <v/>
      </c>
      <c r="P478" s="9">
        <f>_xlfn.NORM.INV(O478,$B$9,$B$10)</f>
        <v/>
      </c>
    </row>
    <row r="479">
      <c r="H479" s="14">
        <f>Data!A479</f>
        <v/>
      </c>
      <c r="I479" s="24">
        <f>IF(Occurrence!J479&gt;0,_xlfn.GAMMA.DIST(Occurrence!J479,$C$6,$C$7,TRUE),0)</f>
        <v/>
      </c>
      <c r="J479" s="9">
        <f>IF(Occurrence!J479&gt;0,_xlfn.GAMMA.INV(I479,$B$6,$B$7),0)</f>
        <v/>
      </c>
      <c r="K479" s="24">
        <f>IF(Occurrence!K479&gt;0,_xlfn.GAMMA.DIST(Occurrence!K479,$C$6,$C$7,TRUE),0)</f>
        <v/>
      </c>
      <c r="L479" s="9">
        <f>IF(Occurrence!K479&gt;0,_xlfn.GAMMA.INV(K479,$B$6,$B$7),0)</f>
        <v/>
      </c>
      <c r="M479" s="24">
        <f>_xlfn.NORM.DIST(Data!X479,$C$9,$C$10,TRUE)</f>
        <v/>
      </c>
      <c r="N479" s="9">
        <f>_xlfn.NORM.INV(M479,$B$9,$B$10)</f>
        <v/>
      </c>
      <c r="O479" s="24">
        <f>_xlfn.NORM.DIST(Data!Y479,$C$9,$C$10,TRUE)</f>
        <v/>
      </c>
      <c r="P479" s="9">
        <f>_xlfn.NORM.INV(O479,$B$9,$B$10)</f>
        <v/>
      </c>
    </row>
    <row r="480">
      <c r="H480" s="14">
        <f>Data!A480</f>
        <v/>
      </c>
      <c r="I480" s="24">
        <f>IF(Occurrence!J480&gt;0,_xlfn.GAMMA.DIST(Occurrence!J480,$C$6,$C$7,TRUE),0)</f>
        <v/>
      </c>
      <c r="J480" s="9">
        <f>IF(Occurrence!J480&gt;0,_xlfn.GAMMA.INV(I480,$B$6,$B$7),0)</f>
        <v/>
      </c>
      <c r="K480" s="24">
        <f>IF(Occurrence!K480&gt;0,_xlfn.GAMMA.DIST(Occurrence!K480,$C$6,$C$7,TRUE),0)</f>
        <v/>
      </c>
      <c r="L480" s="9">
        <f>IF(Occurrence!K480&gt;0,_xlfn.GAMMA.INV(K480,$B$6,$B$7),0)</f>
        <v/>
      </c>
      <c r="M480" s="24">
        <f>_xlfn.NORM.DIST(Data!X480,$C$9,$C$10,TRUE)</f>
        <v/>
      </c>
      <c r="N480" s="9">
        <f>_xlfn.NORM.INV(M480,$B$9,$B$10)</f>
        <v/>
      </c>
      <c r="O480" s="24">
        <f>_xlfn.NORM.DIST(Data!Y480,$C$9,$C$10,TRUE)</f>
        <v/>
      </c>
      <c r="P480" s="9">
        <f>_xlfn.NORM.INV(O480,$B$9,$B$10)</f>
        <v/>
      </c>
    </row>
    <row r="481">
      <c r="H481" s="14">
        <f>Data!A481</f>
        <v/>
      </c>
      <c r="I481" s="24">
        <f>IF(Occurrence!J481&gt;0,_xlfn.GAMMA.DIST(Occurrence!J481,$C$6,$C$7,TRUE),0)</f>
        <v/>
      </c>
      <c r="J481" s="9">
        <f>IF(Occurrence!J481&gt;0,_xlfn.GAMMA.INV(I481,$B$6,$B$7),0)</f>
        <v/>
      </c>
      <c r="K481" s="24">
        <f>IF(Occurrence!K481&gt;0,_xlfn.GAMMA.DIST(Occurrence!K481,$C$6,$C$7,TRUE),0)</f>
        <v/>
      </c>
      <c r="L481" s="9">
        <f>IF(Occurrence!K481&gt;0,_xlfn.GAMMA.INV(K481,$B$6,$B$7),0)</f>
        <v/>
      </c>
      <c r="M481" s="24">
        <f>_xlfn.NORM.DIST(Data!X481,$C$9,$C$10,TRUE)</f>
        <v/>
      </c>
      <c r="N481" s="9">
        <f>_xlfn.NORM.INV(M481,$B$9,$B$10)</f>
        <v/>
      </c>
      <c r="O481" s="24">
        <f>_xlfn.NORM.DIST(Data!Y481,$C$9,$C$10,TRUE)</f>
        <v/>
      </c>
      <c r="P481" s="9">
        <f>_xlfn.NORM.INV(O481,$B$9,$B$10)</f>
        <v/>
      </c>
    </row>
    <row r="482">
      <c r="H482" s="14">
        <f>Data!A482</f>
        <v/>
      </c>
      <c r="I482" s="24">
        <f>IF(Occurrence!J482&gt;0,_xlfn.GAMMA.DIST(Occurrence!J482,$C$6,$C$7,TRUE),0)</f>
        <v/>
      </c>
      <c r="J482" s="9">
        <f>IF(Occurrence!J482&gt;0,_xlfn.GAMMA.INV(I482,$B$6,$B$7),0)</f>
        <v/>
      </c>
      <c r="K482" s="24">
        <f>IF(Occurrence!K482&gt;0,_xlfn.GAMMA.DIST(Occurrence!K482,$C$6,$C$7,TRUE),0)</f>
        <v/>
      </c>
      <c r="L482" s="9">
        <f>IF(Occurrence!K482&gt;0,_xlfn.GAMMA.INV(K482,$B$6,$B$7),0)</f>
        <v/>
      </c>
      <c r="M482" s="24">
        <f>_xlfn.NORM.DIST(Data!X482,$C$9,$C$10,TRUE)</f>
        <v/>
      </c>
      <c r="N482" s="9">
        <f>_xlfn.NORM.INV(M482,$B$9,$B$10)</f>
        <v/>
      </c>
      <c r="O482" s="24">
        <f>_xlfn.NORM.DIST(Data!Y482,$C$9,$C$10,TRUE)</f>
        <v/>
      </c>
      <c r="P482" s="9">
        <f>_xlfn.NORM.INV(O482,$B$9,$B$10)</f>
        <v/>
      </c>
    </row>
    <row r="483">
      <c r="H483" s="14">
        <f>Data!A483</f>
        <v/>
      </c>
      <c r="I483" s="24">
        <f>IF(Occurrence!J483&gt;0,_xlfn.GAMMA.DIST(Occurrence!J483,$C$6,$C$7,TRUE),0)</f>
        <v/>
      </c>
      <c r="J483" s="9">
        <f>IF(Occurrence!J483&gt;0,_xlfn.GAMMA.INV(I483,$B$6,$B$7),0)</f>
        <v/>
      </c>
      <c r="K483" s="24">
        <f>IF(Occurrence!K483&gt;0,_xlfn.GAMMA.DIST(Occurrence!K483,$C$6,$C$7,TRUE),0)</f>
        <v/>
      </c>
      <c r="L483" s="9">
        <f>IF(Occurrence!K483&gt;0,_xlfn.GAMMA.INV(K483,$B$6,$B$7),0)</f>
        <v/>
      </c>
      <c r="M483" s="24">
        <f>_xlfn.NORM.DIST(Data!X483,$C$9,$C$10,TRUE)</f>
        <v/>
      </c>
      <c r="N483" s="9">
        <f>_xlfn.NORM.INV(M483,$B$9,$B$10)</f>
        <v/>
      </c>
      <c r="O483" s="24">
        <f>_xlfn.NORM.DIST(Data!Y483,$C$9,$C$10,TRUE)</f>
        <v/>
      </c>
      <c r="P483" s="9">
        <f>_xlfn.NORM.INV(O483,$B$9,$B$10)</f>
        <v/>
      </c>
    </row>
    <row r="484">
      <c r="H484" s="14">
        <f>Data!A484</f>
        <v/>
      </c>
      <c r="I484" s="24">
        <f>IF(Occurrence!J484&gt;0,_xlfn.GAMMA.DIST(Occurrence!J484,$C$6,$C$7,TRUE),0)</f>
        <v/>
      </c>
      <c r="J484" s="9">
        <f>IF(Occurrence!J484&gt;0,_xlfn.GAMMA.INV(I484,$B$6,$B$7),0)</f>
        <v/>
      </c>
      <c r="K484" s="24">
        <f>IF(Occurrence!K484&gt;0,_xlfn.GAMMA.DIST(Occurrence!K484,$C$6,$C$7,TRUE),0)</f>
        <v/>
      </c>
      <c r="L484" s="9">
        <f>IF(Occurrence!K484&gt;0,_xlfn.GAMMA.INV(K484,$B$6,$B$7),0)</f>
        <v/>
      </c>
      <c r="M484" s="24">
        <f>_xlfn.NORM.DIST(Data!X484,$C$9,$C$10,TRUE)</f>
        <v/>
      </c>
      <c r="N484" s="9">
        <f>_xlfn.NORM.INV(M484,$B$9,$B$10)</f>
        <v/>
      </c>
      <c r="O484" s="24">
        <f>_xlfn.NORM.DIST(Data!Y484,$C$9,$C$10,TRUE)</f>
        <v/>
      </c>
      <c r="P484" s="9">
        <f>_xlfn.NORM.INV(O484,$B$9,$B$10)</f>
        <v/>
      </c>
    </row>
    <row r="485">
      <c r="H485" s="14">
        <f>Data!A485</f>
        <v/>
      </c>
      <c r="I485" s="24">
        <f>IF(Occurrence!J485&gt;0,_xlfn.GAMMA.DIST(Occurrence!J485,$C$6,$C$7,TRUE),0)</f>
        <v/>
      </c>
      <c r="J485" s="9">
        <f>IF(Occurrence!J485&gt;0,_xlfn.GAMMA.INV(I485,$B$6,$B$7),0)</f>
        <v/>
      </c>
      <c r="K485" s="24">
        <f>IF(Occurrence!K485&gt;0,_xlfn.GAMMA.DIST(Occurrence!K485,$C$6,$C$7,TRUE),0)</f>
        <v/>
      </c>
      <c r="L485" s="9">
        <f>IF(Occurrence!K485&gt;0,_xlfn.GAMMA.INV(K485,$B$6,$B$7),0)</f>
        <v/>
      </c>
      <c r="M485" s="24">
        <f>_xlfn.NORM.DIST(Data!X485,$C$9,$C$10,TRUE)</f>
        <v/>
      </c>
      <c r="N485" s="9">
        <f>_xlfn.NORM.INV(M485,$B$9,$B$10)</f>
        <v/>
      </c>
      <c r="O485" s="24">
        <f>_xlfn.NORM.DIST(Data!Y485,$C$9,$C$10,TRUE)</f>
        <v/>
      </c>
      <c r="P485" s="9">
        <f>_xlfn.NORM.INV(O485,$B$9,$B$10)</f>
        <v/>
      </c>
    </row>
    <row r="486">
      <c r="H486" s="14">
        <f>Data!A486</f>
        <v/>
      </c>
      <c r="I486" s="24">
        <f>IF(Occurrence!J486&gt;0,_xlfn.GAMMA.DIST(Occurrence!J486,$C$6,$C$7,TRUE),0)</f>
        <v/>
      </c>
      <c r="J486" s="9">
        <f>IF(Occurrence!J486&gt;0,_xlfn.GAMMA.INV(I486,$B$6,$B$7),0)</f>
        <v/>
      </c>
      <c r="K486" s="24">
        <f>IF(Occurrence!K486&gt;0,_xlfn.GAMMA.DIST(Occurrence!K486,$C$6,$C$7,TRUE),0)</f>
        <v/>
      </c>
      <c r="L486" s="9">
        <f>IF(Occurrence!K486&gt;0,_xlfn.GAMMA.INV(K486,$B$6,$B$7),0)</f>
        <v/>
      </c>
      <c r="M486" s="24">
        <f>_xlfn.NORM.DIST(Data!X486,$C$9,$C$10,TRUE)</f>
        <v/>
      </c>
      <c r="N486" s="9">
        <f>_xlfn.NORM.INV(M486,$B$9,$B$10)</f>
        <v/>
      </c>
      <c r="O486" s="24">
        <f>_xlfn.NORM.DIST(Data!Y486,$C$9,$C$10,TRUE)</f>
        <v/>
      </c>
      <c r="P486" s="9">
        <f>_xlfn.NORM.INV(O486,$B$9,$B$10)</f>
        <v/>
      </c>
    </row>
    <row r="487">
      <c r="H487" s="14">
        <f>Data!A487</f>
        <v/>
      </c>
      <c r="I487" s="24">
        <f>IF(Occurrence!J487&gt;0,_xlfn.GAMMA.DIST(Occurrence!J487,$C$6,$C$7,TRUE),0)</f>
        <v/>
      </c>
      <c r="J487" s="9">
        <f>IF(Occurrence!J487&gt;0,_xlfn.GAMMA.INV(I487,$B$6,$B$7),0)</f>
        <v/>
      </c>
      <c r="K487" s="24">
        <f>IF(Occurrence!K487&gt;0,_xlfn.GAMMA.DIST(Occurrence!K487,$C$6,$C$7,TRUE),0)</f>
        <v/>
      </c>
      <c r="L487" s="9">
        <f>IF(Occurrence!K487&gt;0,_xlfn.GAMMA.INV(K487,$B$6,$B$7),0)</f>
        <v/>
      </c>
      <c r="M487" s="24">
        <f>_xlfn.NORM.DIST(Data!X487,$C$9,$C$10,TRUE)</f>
        <v/>
      </c>
      <c r="N487" s="9">
        <f>_xlfn.NORM.INV(M487,$B$9,$B$10)</f>
        <v/>
      </c>
      <c r="O487" s="24">
        <f>_xlfn.NORM.DIST(Data!Y487,$C$9,$C$10,TRUE)</f>
        <v/>
      </c>
      <c r="P487" s="9">
        <f>_xlfn.NORM.INV(O487,$B$9,$B$10)</f>
        <v/>
      </c>
    </row>
    <row r="488">
      <c r="H488" s="14">
        <f>Data!A488</f>
        <v/>
      </c>
      <c r="I488" s="24">
        <f>IF(Occurrence!J488&gt;0,_xlfn.GAMMA.DIST(Occurrence!J488,$C$6,$C$7,TRUE),0)</f>
        <v/>
      </c>
      <c r="J488" s="9">
        <f>IF(Occurrence!J488&gt;0,_xlfn.GAMMA.INV(I488,$B$6,$B$7),0)</f>
        <v/>
      </c>
      <c r="K488" s="24">
        <f>IF(Occurrence!K488&gt;0,_xlfn.GAMMA.DIST(Occurrence!K488,$C$6,$C$7,TRUE),0)</f>
        <v/>
      </c>
      <c r="L488" s="9">
        <f>IF(Occurrence!K488&gt;0,_xlfn.GAMMA.INV(K488,$B$6,$B$7),0)</f>
        <v/>
      </c>
      <c r="M488" s="24">
        <f>_xlfn.NORM.DIST(Data!X488,$C$9,$C$10,TRUE)</f>
        <v/>
      </c>
      <c r="N488" s="9">
        <f>_xlfn.NORM.INV(M488,$B$9,$B$10)</f>
        <v/>
      </c>
      <c r="O488" s="24">
        <f>_xlfn.NORM.DIST(Data!Y488,$C$9,$C$10,TRUE)</f>
        <v/>
      </c>
      <c r="P488" s="9">
        <f>_xlfn.NORM.INV(O488,$B$9,$B$10)</f>
        <v/>
      </c>
    </row>
    <row r="489">
      <c r="H489" s="14">
        <f>Data!A489</f>
        <v/>
      </c>
      <c r="I489" s="24">
        <f>IF(Occurrence!J489&gt;0,_xlfn.GAMMA.DIST(Occurrence!J489,$C$6,$C$7,TRUE),0)</f>
        <v/>
      </c>
      <c r="J489" s="9">
        <f>IF(Occurrence!J489&gt;0,_xlfn.GAMMA.INV(I489,$B$6,$B$7),0)</f>
        <v/>
      </c>
      <c r="K489" s="24">
        <f>IF(Occurrence!K489&gt;0,_xlfn.GAMMA.DIST(Occurrence!K489,$C$6,$C$7,TRUE),0)</f>
        <v/>
      </c>
      <c r="L489" s="9">
        <f>IF(Occurrence!K489&gt;0,_xlfn.GAMMA.INV(K489,$B$6,$B$7),0)</f>
        <v/>
      </c>
      <c r="M489" s="24">
        <f>_xlfn.NORM.DIST(Data!X489,$C$9,$C$10,TRUE)</f>
        <v/>
      </c>
      <c r="N489" s="9">
        <f>_xlfn.NORM.INV(M489,$B$9,$B$10)</f>
        <v/>
      </c>
      <c r="O489" s="24">
        <f>_xlfn.NORM.DIST(Data!Y489,$C$9,$C$10,TRUE)</f>
        <v/>
      </c>
      <c r="P489" s="9">
        <f>_xlfn.NORM.INV(O489,$B$9,$B$10)</f>
        <v/>
      </c>
    </row>
    <row r="490">
      <c r="H490" s="14">
        <f>Data!A490</f>
        <v/>
      </c>
      <c r="I490" s="24">
        <f>IF(Occurrence!J490&gt;0,_xlfn.GAMMA.DIST(Occurrence!J490,$C$6,$C$7,TRUE),0)</f>
        <v/>
      </c>
      <c r="J490" s="9">
        <f>IF(Occurrence!J490&gt;0,_xlfn.GAMMA.INV(I490,$B$6,$B$7),0)</f>
        <v/>
      </c>
      <c r="K490" s="24">
        <f>IF(Occurrence!K490&gt;0,_xlfn.GAMMA.DIST(Occurrence!K490,$C$6,$C$7,TRUE),0)</f>
        <v/>
      </c>
      <c r="L490" s="9">
        <f>IF(Occurrence!K490&gt;0,_xlfn.GAMMA.INV(K490,$B$6,$B$7),0)</f>
        <v/>
      </c>
      <c r="M490" s="24">
        <f>_xlfn.NORM.DIST(Data!X490,$C$9,$C$10,TRUE)</f>
        <v/>
      </c>
      <c r="N490" s="9">
        <f>_xlfn.NORM.INV(M490,$B$9,$B$10)</f>
        <v/>
      </c>
      <c r="O490" s="24">
        <f>_xlfn.NORM.DIST(Data!Y490,$C$9,$C$10,TRUE)</f>
        <v/>
      </c>
      <c r="P490" s="9">
        <f>_xlfn.NORM.INV(O490,$B$9,$B$10)</f>
        <v/>
      </c>
    </row>
    <row r="491">
      <c r="H491" s="14">
        <f>Data!A491</f>
        <v/>
      </c>
      <c r="I491" s="24">
        <f>IF(Occurrence!J491&gt;0,_xlfn.GAMMA.DIST(Occurrence!J491,$C$6,$C$7,TRUE),0)</f>
        <v/>
      </c>
      <c r="J491" s="9">
        <f>IF(Occurrence!J491&gt;0,_xlfn.GAMMA.INV(I491,$B$6,$B$7),0)</f>
        <v/>
      </c>
      <c r="K491" s="24">
        <f>IF(Occurrence!K491&gt;0,_xlfn.GAMMA.DIST(Occurrence!K491,$C$6,$C$7,TRUE),0)</f>
        <v/>
      </c>
      <c r="L491" s="9">
        <f>IF(Occurrence!K491&gt;0,_xlfn.GAMMA.INV(K491,$B$6,$B$7),0)</f>
        <v/>
      </c>
      <c r="M491" s="24">
        <f>_xlfn.NORM.DIST(Data!X491,$C$9,$C$10,TRUE)</f>
        <v/>
      </c>
      <c r="N491" s="9">
        <f>_xlfn.NORM.INV(M491,$B$9,$B$10)</f>
        <v/>
      </c>
      <c r="O491" s="24">
        <f>_xlfn.NORM.DIST(Data!Y491,$C$9,$C$10,TRUE)</f>
        <v/>
      </c>
      <c r="P491" s="9">
        <f>_xlfn.NORM.INV(O491,$B$9,$B$10)</f>
        <v/>
      </c>
    </row>
    <row r="492">
      <c r="H492" s="14">
        <f>Data!A492</f>
        <v/>
      </c>
      <c r="I492" s="24">
        <f>IF(Occurrence!J492&gt;0,_xlfn.GAMMA.DIST(Occurrence!J492,$C$6,$C$7,TRUE),0)</f>
        <v/>
      </c>
      <c r="J492" s="9">
        <f>IF(Occurrence!J492&gt;0,_xlfn.GAMMA.INV(I492,$B$6,$B$7),0)</f>
        <v/>
      </c>
      <c r="K492" s="24">
        <f>IF(Occurrence!K492&gt;0,_xlfn.GAMMA.DIST(Occurrence!K492,$C$6,$C$7,TRUE),0)</f>
        <v/>
      </c>
      <c r="L492" s="9">
        <f>IF(Occurrence!K492&gt;0,_xlfn.GAMMA.INV(K492,$B$6,$B$7),0)</f>
        <v/>
      </c>
      <c r="M492" s="24">
        <f>_xlfn.NORM.DIST(Data!X492,$C$9,$C$10,TRUE)</f>
        <v/>
      </c>
      <c r="N492" s="9">
        <f>_xlfn.NORM.INV(M492,$B$9,$B$10)</f>
        <v/>
      </c>
      <c r="O492" s="24">
        <f>_xlfn.NORM.DIST(Data!Y492,$C$9,$C$10,TRUE)</f>
        <v/>
      </c>
      <c r="P492" s="9">
        <f>_xlfn.NORM.INV(O492,$B$9,$B$10)</f>
        <v/>
      </c>
    </row>
    <row r="493">
      <c r="H493" s="14">
        <f>Data!A493</f>
        <v/>
      </c>
      <c r="I493" s="24">
        <f>IF(Occurrence!J493&gt;0,_xlfn.GAMMA.DIST(Occurrence!J493,$C$6,$C$7,TRUE),0)</f>
        <v/>
      </c>
      <c r="J493" s="9">
        <f>IF(Occurrence!J493&gt;0,_xlfn.GAMMA.INV(I493,$B$6,$B$7),0)</f>
        <v/>
      </c>
      <c r="K493" s="24">
        <f>IF(Occurrence!K493&gt;0,_xlfn.GAMMA.DIST(Occurrence!K493,$C$6,$C$7,TRUE),0)</f>
        <v/>
      </c>
      <c r="L493" s="9">
        <f>IF(Occurrence!K493&gt;0,_xlfn.GAMMA.INV(K493,$B$6,$B$7),0)</f>
        <v/>
      </c>
      <c r="M493" s="24">
        <f>_xlfn.NORM.DIST(Data!X493,$C$9,$C$10,TRUE)</f>
        <v/>
      </c>
      <c r="N493" s="9">
        <f>_xlfn.NORM.INV(M493,$B$9,$B$10)</f>
        <v/>
      </c>
      <c r="O493" s="24">
        <f>_xlfn.NORM.DIST(Data!Y493,$C$9,$C$10,TRUE)</f>
        <v/>
      </c>
      <c r="P493" s="9">
        <f>_xlfn.NORM.INV(O493,$B$9,$B$10)</f>
        <v/>
      </c>
    </row>
    <row r="494">
      <c r="H494" s="14">
        <f>Data!A494</f>
        <v/>
      </c>
      <c r="I494" s="24">
        <f>IF(Occurrence!J494&gt;0,_xlfn.GAMMA.DIST(Occurrence!J494,$C$6,$C$7,TRUE),0)</f>
        <v/>
      </c>
      <c r="J494" s="9">
        <f>IF(Occurrence!J494&gt;0,_xlfn.GAMMA.INV(I494,$B$6,$B$7),0)</f>
        <v/>
      </c>
      <c r="K494" s="24">
        <f>IF(Occurrence!K494&gt;0,_xlfn.GAMMA.DIST(Occurrence!K494,$C$6,$C$7,TRUE),0)</f>
        <v/>
      </c>
      <c r="L494" s="9">
        <f>IF(Occurrence!K494&gt;0,_xlfn.GAMMA.INV(K494,$B$6,$B$7),0)</f>
        <v/>
      </c>
      <c r="M494" s="24">
        <f>_xlfn.NORM.DIST(Data!X494,$C$9,$C$10,TRUE)</f>
        <v/>
      </c>
      <c r="N494" s="9">
        <f>_xlfn.NORM.INV(M494,$B$9,$B$10)</f>
        <v/>
      </c>
      <c r="O494" s="24">
        <f>_xlfn.NORM.DIST(Data!Y494,$C$9,$C$10,TRUE)</f>
        <v/>
      </c>
      <c r="P494" s="9">
        <f>_xlfn.NORM.INV(O494,$B$9,$B$10)</f>
        <v/>
      </c>
    </row>
    <row r="495">
      <c r="H495" s="14">
        <f>Data!A495</f>
        <v/>
      </c>
      <c r="I495" s="24">
        <f>IF(Occurrence!J495&gt;0,_xlfn.GAMMA.DIST(Occurrence!J495,$C$6,$C$7,TRUE),0)</f>
        <v/>
      </c>
      <c r="J495" s="9">
        <f>IF(Occurrence!J495&gt;0,_xlfn.GAMMA.INV(I495,$B$6,$B$7),0)</f>
        <v/>
      </c>
      <c r="K495" s="24">
        <f>IF(Occurrence!K495&gt;0,_xlfn.GAMMA.DIST(Occurrence!K495,$C$6,$C$7,TRUE),0)</f>
        <v/>
      </c>
      <c r="L495" s="9">
        <f>IF(Occurrence!K495&gt;0,_xlfn.GAMMA.INV(K495,$B$6,$B$7),0)</f>
        <v/>
      </c>
      <c r="M495" s="24">
        <f>_xlfn.NORM.DIST(Data!X495,$C$9,$C$10,TRUE)</f>
        <v/>
      </c>
      <c r="N495" s="9">
        <f>_xlfn.NORM.INV(M495,$B$9,$B$10)</f>
        <v/>
      </c>
      <c r="O495" s="24">
        <f>_xlfn.NORM.DIST(Data!Y495,$C$9,$C$10,TRUE)</f>
        <v/>
      </c>
      <c r="P495" s="9">
        <f>_xlfn.NORM.INV(O495,$B$9,$B$10)</f>
        <v/>
      </c>
    </row>
    <row r="496">
      <c r="H496" s="14">
        <f>Data!A496</f>
        <v/>
      </c>
      <c r="I496" s="24">
        <f>IF(Occurrence!J496&gt;0,_xlfn.GAMMA.DIST(Occurrence!J496,$C$6,$C$7,TRUE),0)</f>
        <v/>
      </c>
      <c r="J496" s="9">
        <f>IF(Occurrence!J496&gt;0,_xlfn.GAMMA.INV(I496,$B$6,$B$7),0)</f>
        <v/>
      </c>
      <c r="K496" s="24">
        <f>IF(Occurrence!K496&gt;0,_xlfn.GAMMA.DIST(Occurrence!K496,$C$6,$C$7,TRUE),0)</f>
        <v/>
      </c>
      <c r="L496" s="9">
        <f>IF(Occurrence!K496&gt;0,_xlfn.GAMMA.INV(K496,$B$6,$B$7),0)</f>
        <v/>
      </c>
      <c r="M496" s="24">
        <f>_xlfn.NORM.DIST(Data!X496,$C$9,$C$10,TRUE)</f>
        <v/>
      </c>
      <c r="N496" s="9">
        <f>_xlfn.NORM.INV(M496,$B$9,$B$10)</f>
        <v/>
      </c>
      <c r="O496" s="24">
        <f>_xlfn.NORM.DIST(Data!Y496,$C$9,$C$10,TRUE)</f>
        <v/>
      </c>
      <c r="P496" s="9">
        <f>_xlfn.NORM.INV(O496,$B$9,$B$10)</f>
        <v/>
      </c>
    </row>
    <row r="497">
      <c r="H497" s="14">
        <f>Data!A497</f>
        <v/>
      </c>
      <c r="I497" s="24">
        <f>IF(Occurrence!J497&gt;0,_xlfn.GAMMA.DIST(Occurrence!J497,$C$6,$C$7,TRUE),0)</f>
        <v/>
      </c>
      <c r="J497" s="9">
        <f>IF(Occurrence!J497&gt;0,_xlfn.GAMMA.INV(I497,$B$6,$B$7),0)</f>
        <v/>
      </c>
      <c r="K497" s="24">
        <f>IF(Occurrence!K497&gt;0,_xlfn.GAMMA.DIST(Occurrence!K497,$C$6,$C$7,TRUE),0)</f>
        <v/>
      </c>
      <c r="L497" s="9">
        <f>IF(Occurrence!K497&gt;0,_xlfn.GAMMA.INV(K497,$B$6,$B$7),0)</f>
        <v/>
      </c>
      <c r="M497" s="24">
        <f>_xlfn.NORM.DIST(Data!X497,$C$9,$C$10,TRUE)</f>
        <v/>
      </c>
      <c r="N497" s="9">
        <f>_xlfn.NORM.INV(M497,$B$9,$B$10)</f>
        <v/>
      </c>
      <c r="O497" s="24">
        <f>_xlfn.NORM.DIST(Data!Y497,$C$9,$C$10,TRUE)</f>
        <v/>
      </c>
      <c r="P497" s="9">
        <f>_xlfn.NORM.INV(O497,$B$9,$B$10)</f>
        <v/>
      </c>
    </row>
    <row r="498">
      <c r="H498" s="14">
        <f>Data!A498</f>
        <v/>
      </c>
      <c r="I498" s="24">
        <f>IF(Occurrence!J498&gt;0,_xlfn.GAMMA.DIST(Occurrence!J498,$C$6,$C$7,TRUE),0)</f>
        <v/>
      </c>
      <c r="J498" s="9">
        <f>IF(Occurrence!J498&gt;0,_xlfn.GAMMA.INV(I498,$B$6,$B$7),0)</f>
        <v/>
      </c>
      <c r="K498" s="24">
        <f>IF(Occurrence!K498&gt;0,_xlfn.GAMMA.DIST(Occurrence!K498,$C$6,$C$7,TRUE),0)</f>
        <v/>
      </c>
      <c r="L498" s="9">
        <f>IF(Occurrence!K498&gt;0,_xlfn.GAMMA.INV(K498,$B$6,$B$7),0)</f>
        <v/>
      </c>
      <c r="M498" s="24">
        <f>_xlfn.NORM.DIST(Data!X498,$C$9,$C$10,TRUE)</f>
        <v/>
      </c>
      <c r="N498" s="9">
        <f>_xlfn.NORM.INV(M498,$B$9,$B$10)</f>
        <v/>
      </c>
      <c r="O498" s="24">
        <f>_xlfn.NORM.DIST(Data!Y498,$C$9,$C$10,TRUE)</f>
        <v/>
      </c>
      <c r="P498" s="9">
        <f>_xlfn.NORM.INV(O498,$B$9,$B$10)</f>
        <v/>
      </c>
    </row>
    <row r="499">
      <c r="H499" s="14">
        <f>Data!A499</f>
        <v/>
      </c>
      <c r="I499" s="24">
        <f>IF(Occurrence!J499&gt;0,_xlfn.GAMMA.DIST(Occurrence!J499,$C$6,$C$7,TRUE),0)</f>
        <v/>
      </c>
      <c r="J499" s="9">
        <f>IF(Occurrence!J499&gt;0,_xlfn.GAMMA.INV(I499,$B$6,$B$7),0)</f>
        <v/>
      </c>
      <c r="K499" s="24">
        <f>IF(Occurrence!K499&gt;0,_xlfn.GAMMA.DIST(Occurrence!K499,$C$6,$C$7,TRUE),0)</f>
        <v/>
      </c>
      <c r="L499" s="9">
        <f>IF(Occurrence!K499&gt;0,_xlfn.GAMMA.INV(K499,$B$6,$B$7),0)</f>
        <v/>
      </c>
      <c r="M499" s="24">
        <f>_xlfn.NORM.DIST(Data!X499,$C$9,$C$10,TRUE)</f>
        <v/>
      </c>
      <c r="N499" s="9">
        <f>_xlfn.NORM.INV(M499,$B$9,$B$10)</f>
        <v/>
      </c>
      <c r="O499" s="24">
        <f>_xlfn.NORM.DIST(Data!Y499,$C$9,$C$10,TRUE)</f>
        <v/>
      </c>
      <c r="P499" s="9">
        <f>_xlfn.NORM.INV(O499,$B$9,$B$10)</f>
        <v/>
      </c>
    </row>
    <row r="500">
      <c r="H500" s="14">
        <f>Data!A500</f>
        <v/>
      </c>
      <c r="I500" s="24">
        <f>IF(Occurrence!J500&gt;0,_xlfn.GAMMA.DIST(Occurrence!J500,$C$6,$C$7,TRUE),0)</f>
        <v/>
      </c>
      <c r="J500" s="9">
        <f>IF(Occurrence!J500&gt;0,_xlfn.GAMMA.INV(I500,$B$6,$B$7),0)</f>
        <v/>
      </c>
      <c r="K500" s="24">
        <f>IF(Occurrence!K500&gt;0,_xlfn.GAMMA.DIST(Occurrence!K500,$C$6,$C$7,TRUE),0)</f>
        <v/>
      </c>
      <c r="L500" s="9">
        <f>IF(Occurrence!K500&gt;0,_xlfn.GAMMA.INV(K500,$B$6,$B$7),0)</f>
        <v/>
      </c>
      <c r="M500" s="24">
        <f>_xlfn.NORM.DIST(Data!X500,$C$9,$C$10,TRUE)</f>
        <v/>
      </c>
      <c r="N500" s="9">
        <f>_xlfn.NORM.INV(M500,$B$9,$B$10)</f>
        <v/>
      </c>
      <c r="O500" s="24">
        <f>_xlfn.NORM.DIST(Data!Y500,$C$9,$C$10,TRUE)</f>
        <v/>
      </c>
      <c r="P500" s="9">
        <f>_xlfn.NORM.INV(O500,$B$9,$B$10)</f>
        <v/>
      </c>
    </row>
    <row r="501">
      <c r="H501" s="14">
        <f>Data!A501</f>
        <v/>
      </c>
      <c r="I501" s="24">
        <f>IF(Occurrence!J501&gt;0,_xlfn.GAMMA.DIST(Occurrence!J501,$C$6,$C$7,TRUE),0)</f>
        <v/>
      </c>
      <c r="J501" s="9">
        <f>IF(Occurrence!J501&gt;0,_xlfn.GAMMA.INV(I501,$B$6,$B$7),0)</f>
        <v/>
      </c>
      <c r="K501" s="24">
        <f>IF(Occurrence!K501&gt;0,_xlfn.GAMMA.DIST(Occurrence!K501,$C$6,$C$7,TRUE),0)</f>
        <v/>
      </c>
      <c r="L501" s="9">
        <f>IF(Occurrence!K501&gt;0,_xlfn.GAMMA.INV(K501,$B$6,$B$7),0)</f>
        <v/>
      </c>
      <c r="M501" s="24">
        <f>_xlfn.NORM.DIST(Data!X501,$C$9,$C$10,TRUE)</f>
        <v/>
      </c>
      <c r="N501" s="9">
        <f>_xlfn.NORM.INV(M501,$B$9,$B$10)</f>
        <v/>
      </c>
      <c r="O501" s="24">
        <f>_xlfn.NORM.DIST(Data!Y501,$C$9,$C$10,TRUE)</f>
        <v/>
      </c>
      <c r="P501" s="9">
        <f>_xlfn.NORM.INV(O501,$B$9,$B$10)</f>
        <v/>
      </c>
    </row>
    <row r="502">
      <c r="H502" s="14">
        <f>Data!A502</f>
        <v/>
      </c>
      <c r="I502" s="24">
        <f>IF(Occurrence!J502&gt;0,_xlfn.GAMMA.DIST(Occurrence!J502,$C$6,$C$7,TRUE),0)</f>
        <v/>
      </c>
      <c r="J502" s="9">
        <f>IF(Occurrence!J502&gt;0,_xlfn.GAMMA.INV(I502,$B$6,$B$7),0)</f>
        <v/>
      </c>
      <c r="K502" s="24">
        <f>IF(Occurrence!K502&gt;0,_xlfn.GAMMA.DIST(Occurrence!K502,$C$6,$C$7,TRUE),0)</f>
        <v/>
      </c>
      <c r="L502" s="9">
        <f>IF(Occurrence!K502&gt;0,_xlfn.GAMMA.INV(K502,$B$6,$B$7),0)</f>
        <v/>
      </c>
      <c r="M502" s="24">
        <f>_xlfn.NORM.DIST(Data!X502,$C$9,$C$10,TRUE)</f>
        <v/>
      </c>
      <c r="N502" s="9">
        <f>_xlfn.NORM.INV(M502,$B$9,$B$10)</f>
        <v/>
      </c>
      <c r="O502" s="24">
        <f>_xlfn.NORM.DIST(Data!Y502,$C$9,$C$10,TRUE)</f>
        <v/>
      </c>
      <c r="P502" s="9">
        <f>_xlfn.NORM.INV(O502,$B$9,$B$10)</f>
        <v/>
      </c>
    </row>
    <row r="503">
      <c r="H503" s="14">
        <f>Data!A503</f>
        <v/>
      </c>
      <c r="I503" s="24">
        <f>IF(Occurrence!J503&gt;0,_xlfn.GAMMA.DIST(Occurrence!J503,$C$6,$C$7,TRUE),0)</f>
        <v/>
      </c>
      <c r="J503" s="9">
        <f>IF(Occurrence!J503&gt;0,_xlfn.GAMMA.INV(I503,$B$6,$B$7),0)</f>
        <v/>
      </c>
      <c r="K503" s="24">
        <f>IF(Occurrence!K503&gt;0,_xlfn.GAMMA.DIST(Occurrence!K503,$C$6,$C$7,TRUE),0)</f>
        <v/>
      </c>
      <c r="L503" s="9">
        <f>IF(Occurrence!K503&gt;0,_xlfn.GAMMA.INV(K503,$B$6,$B$7),0)</f>
        <v/>
      </c>
      <c r="M503" s="24">
        <f>_xlfn.NORM.DIST(Data!X503,$C$9,$C$10,TRUE)</f>
        <v/>
      </c>
      <c r="N503" s="9">
        <f>_xlfn.NORM.INV(M503,$B$9,$B$10)</f>
        <v/>
      </c>
      <c r="O503" s="24">
        <f>_xlfn.NORM.DIST(Data!Y503,$C$9,$C$10,TRUE)</f>
        <v/>
      </c>
      <c r="P503" s="9">
        <f>_xlfn.NORM.INV(O503,$B$9,$B$10)</f>
        <v/>
      </c>
    </row>
    <row r="504">
      <c r="H504" s="14">
        <f>Data!A504</f>
        <v/>
      </c>
      <c r="I504" s="24">
        <f>IF(Occurrence!J504&gt;0,_xlfn.GAMMA.DIST(Occurrence!J504,$C$6,$C$7,TRUE),0)</f>
        <v/>
      </c>
      <c r="J504" s="9">
        <f>IF(Occurrence!J504&gt;0,_xlfn.GAMMA.INV(I504,$B$6,$B$7),0)</f>
        <v/>
      </c>
      <c r="K504" s="24">
        <f>IF(Occurrence!K504&gt;0,_xlfn.GAMMA.DIST(Occurrence!K504,$C$6,$C$7,TRUE),0)</f>
        <v/>
      </c>
      <c r="L504" s="9">
        <f>IF(Occurrence!K504&gt;0,_xlfn.GAMMA.INV(K504,$B$6,$B$7),0)</f>
        <v/>
      </c>
      <c r="M504" s="24">
        <f>_xlfn.NORM.DIST(Data!X504,$C$9,$C$10,TRUE)</f>
        <v/>
      </c>
      <c r="N504" s="9">
        <f>_xlfn.NORM.INV(M504,$B$9,$B$10)</f>
        <v/>
      </c>
      <c r="O504" s="24">
        <f>_xlfn.NORM.DIST(Data!Y504,$C$9,$C$10,TRUE)</f>
        <v/>
      </c>
      <c r="P504" s="9">
        <f>_xlfn.NORM.INV(O504,$B$9,$B$10)</f>
        <v/>
      </c>
    </row>
    <row r="505">
      <c r="H505" s="14">
        <f>Data!A505</f>
        <v/>
      </c>
      <c r="I505" s="24">
        <f>IF(Occurrence!J505&gt;0,_xlfn.GAMMA.DIST(Occurrence!J505,$C$6,$C$7,TRUE),0)</f>
        <v/>
      </c>
      <c r="J505" s="9">
        <f>IF(Occurrence!J505&gt;0,_xlfn.GAMMA.INV(I505,$B$6,$B$7),0)</f>
        <v/>
      </c>
      <c r="K505" s="24">
        <f>IF(Occurrence!K505&gt;0,_xlfn.GAMMA.DIST(Occurrence!K505,$C$6,$C$7,TRUE),0)</f>
        <v/>
      </c>
      <c r="L505" s="9">
        <f>IF(Occurrence!K505&gt;0,_xlfn.GAMMA.INV(K505,$B$6,$B$7),0)</f>
        <v/>
      </c>
      <c r="M505" s="24">
        <f>_xlfn.NORM.DIST(Data!X505,$C$9,$C$10,TRUE)</f>
        <v/>
      </c>
      <c r="N505" s="9">
        <f>_xlfn.NORM.INV(M505,$B$9,$B$10)</f>
        <v/>
      </c>
      <c r="O505" s="24">
        <f>_xlfn.NORM.DIST(Data!Y505,$C$9,$C$10,TRUE)</f>
        <v/>
      </c>
      <c r="P505" s="9">
        <f>_xlfn.NORM.INV(O505,$B$9,$B$10)</f>
        <v/>
      </c>
    </row>
    <row r="506">
      <c r="H506" s="14">
        <f>Data!A506</f>
        <v/>
      </c>
      <c r="I506" s="24">
        <f>IF(Occurrence!J506&gt;0,_xlfn.GAMMA.DIST(Occurrence!J506,$C$6,$C$7,TRUE),0)</f>
        <v/>
      </c>
      <c r="J506" s="9">
        <f>IF(Occurrence!J506&gt;0,_xlfn.GAMMA.INV(I506,$B$6,$B$7),0)</f>
        <v/>
      </c>
      <c r="K506" s="24">
        <f>IF(Occurrence!K506&gt;0,_xlfn.GAMMA.DIST(Occurrence!K506,$C$6,$C$7,TRUE),0)</f>
        <v/>
      </c>
      <c r="L506" s="9">
        <f>IF(Occurrence!K506&gt;0,_xlfn.GAMMA.INV(K506,$B$6,$B$7),0)</f>
        <v/>
      </c>
      <c r="M506" s="24">
        <f>_xlfn.NORM.DIST(Data!X506,$C$9,$C$10,TRUE)</f>
        <v/>
      </c>
      <c r="N506" s="9">
        <f>_xlfn.NORM.INV(M506,$B$9,$B$10)</f>
        <v/>
      </c>
      <c r="O506" s="24">
        <f>_xlfn.NORM.DIST(Data!Y506,$C$9,$C$10,TRUE)</f>
        <v/>
      </c>
      <c r="P506" s="9">
        <f>_xlfn.NORM.INV(O506,$B$9,$B$10)</f>
        <v/>
      </c>
    </row>
    <row r="507">
      <c r="H507" s="14">
        <f>Data!A507</f>
        <v/>
      </c>
      <c r="I507" s="24">
        <f>IF(Occurrence!J507&gt;0,_xlfn.GAMMA.DIST(Occurrence!J507,$C$6,$C$7,TRUE),0)</f>
        <v/>
      </c>
      <c r="J507" s="9">
        <f>IF(Occurrence!J507&gt;0,_xlfn.GAMMA.INV(I507,$B$6,$B$7),0)</f>
        <v/>
      </c>
      <c r="K507" s="24">
        <f>IF(Occurrence!K507&gt;0,_xlfn.GAMMA.DIST(Occurrence!K507,$C$6,$C$7,TRUE),0)</f>
        <v/>
      </c>
      <c r="L507" s="9">
        <f>IF(Occurrence!K507&gt;0,_xlfn.GAMMA.INV(K507,$B$6,$B$7),0)</f>
        <v/>
      </c>
      <c r="M507" s="24">
        <f>_xlfn.NORM.DIST(Data!X507,$C$9,$C$10,TRUE)</f>
        <v/>
      </c>
      <c r="N507" s="9">
        <f>_xlfn.NORM.INV(M507,$B$9,$B$10)</f>
        <v/>
      </c>
      <c r="O507" s="24">
        <f>_xlfn.NORM.DIST(Data!Y507,$C$9,$C$10,TRUE)</f>
        <v/>
      </c>
      <c r="P507" s="9">
        <f>_xlfn.NORM.INV(O507,$B$9,$B$10)</f>
        <v/>
      </c>
    </row>
    <row r="508">
      <c r="H508" s="14">
        <f>Data!A508</f>
        <v/>
      </c>
      <c r="I508" s="24">
        <f>IF(Occurrence!J508&gt;0,_xlfn.GAMMA.DIST(Occurrence!J508,$C$6,$C$7,TRUE),0)</f>
        <v/>
      </c>
      <c r="J508" s="9">
        <f>IF(Occurrence!J508&gt;0,_xlfn.GAMMA.INV(I508,$B$6,$B$7),0)</f>
        <v/>
      </c>
      <c r="K508" s="24">
        <f>IF(Occurrence!K508&gt;0,_xlfn.GAMMA.DIST(Occurrence!K508,$C$6,$C$7,TRUE),0)</f>
        <v/>
      </c>
      <c r="L508" s="9">
        <f>IF(Occurrence!K508&gt;0,_xlfn.GAMMA.INV(K508,$B$6,$B$7),0)</f>
        <v/>
      </c>
      <c r="M508" s="24">
        <f>_xlfn.NORM.DIST(Data!X508,$C$9,$C$10,TRUE)</f>
        <v/>
      </c>
      <c r="N508" s="9">
        <f>_xlfn.NORM.INV(M508,$B$9,$B$10)</f>
        <v/>
      </c>
      <c r="O508" s="24">
        <f>_xlfn.NORM.DIST(Data!Y508,$C$9,$C$10,TRUE)</f>
        <v/>
      </c>
      <c r="P508" s="9">
        <f>_xlfn.NORM.INV(O508,$B$9,$B$10)</f>
        <v/>
      </c>
    </row>
    <row r="509">
      <c r="H509" s="14">
        <f>Data!A509</f>
        <v/>
      </c>
      <c r="I509" s="24">
        <f>IF(Occurrence!J509&gt;0,_xlfn.GAMMA.DIST(Occurrence!J509,$C$6,$C$7,TRUE),0)</f>
        <v/>
      </c>
      <c r="J509" s="9">
        <f>IF(Occurrence!J509&gt;0,_xlfn.GAMMA.INV(I509,$B$6,$B$7),0)</f>
        <v/>
      </c>
      <c r="K509" s="24">
        <f>IF(Occurrence!K509&gt;0,_xlfn.GAMMA.DIST(Occurrence!K509,$C$6,$C$7,TRUE),0)</f>
        <v/>
      </c>
      <c r="L509" s="9">
        <f>IF(Occurrence!K509&gt;0,_xlfn.GAMMA.INV(K509,$B$6,$B$7),0)</f>
        <v/>
      </c>
      <c r="M509" s="24">
        <f>_xlfn.NORM.DIST(Data!X509,$C$9,$C$10,TRUE)</f>
        <v/>
      </c>
      <c r="N509" s="9">
        <f>_xlfn.NORM.INV(M509,$B$9,$B$10)</f>
        <v/>
      </c>
      <c r="O509" s="24">
        <f>_xlfn.NORM.DIST(Data!Y509,$C$9,$C$10,TRUE)</f>
        <v/>
      </c>
      <c r="P509" s="9">
        <f>_xlfn.NORM.INV(O509,$B$9,$B$10)</f>
        <v/>
      </c>
    </row>
    <row r="510">
      <c r="H510" s="14">
        <f>Data!A510</f>
        <v/>
      </c>
      <c r="I510" s="24">
        <f>IF(Occurrence!J510&gt;0,_xlfn.GAMMA.DIST(Occurrence!J510,$C$6,$C$7,TRUE),0)</f>
        <v/>
      </c>
      <c r="J510" s="9">
        <f>IF(Occurrence!J510&gt;0,_xlfn.GAMMA.INV(I510,$B$6,$B$7),0)</f>
        <v/>
      </c>
      <c r="K510" s="24">
        <f>IF(Occurrence!K510&gt;0,_xlfn.GAMMA.DIST(Occurrence!K510,$C$6,$C$7,TRUE),0)</f>
        <v/>
      </c>
      <c r="L510" s="9">
        <f>IF(Occurrence!K510&gt;0,_xlfn.GAMMA.INV(K510,$B$6,$B$7),0)</f>
        <v/>
      </c>
      <c r="M510" s="24">
        <f>_xlfn.NORM.DIST(Data!X510,$C$9,$C$10,TRUE)</f>
        <v/>
      </c>
      <c r="N510" s="9">
        <f>_xlfn.NORM.INV(M510,$B$9,$B$10)</f>
        <v/>
      </c>
      <c r="O510" s="24">
        <f>_xlfn.NORM.DIST(Data!Y510,$C$9,$C$10,TRUE)</f>
        <v/>
      </c>
      <c r="P510" s="9">
        <f>_xlfn.NORM.INV(O510,$B$9,$B$10)</f>
        <v/>
      </c>
    </row>
    <row r="511">
      <c r="H511" s="14">
        <f>Data!A511</f>
        <v/>
      </c>
      <c r="I511" s="24">
        <f>IF(Occurrence!J511&gt;0,_xlfn.GAMMA.DIST(Occurrence!J511,$C$6,$C$7,TRUE),0)</f>
        <v/>
      </c>
      <c r="J511" s="9">
        <f>IF(Occurrence!J511&gt;0,_xlfn.GAMMA.INV(I511,$B$6,$B$7),0)</f>
        <v/>
      </c>
      <c r="K511" s="24">
        <f>IF(Occurrence!K511&gt;0,_xlfn.GAMMA.DIST(Occurrence!K511,$C$6,$C$7,TRUE),0)</f>
        <v/>
      </c>
      <c r="L511" s="9">
        <f>IF(Occurrence!K511&gt;0,_xlfn.GAMMA.INV(K511,$B$6,$B$7),0)</f>
        <v/>
      </c>
      <c r="M511" s="24">
        <f>_xlfn.NORM.DIST(Data!X511,$C$9,$C$10,TRUE)</f>
        <v/>
      </c>
      <c r="N511" s="9">
        <f>_xlfn.NORM.INV(M511,$B$9,$B$10)</f>
        <v/>
      </c>
      <c r="O511" s="24">
        <f>_xlfn.NORM.DIST(Data!Y511,$C$9,$C$10,TRUE)</f>
        <v/>
      </c>
      <c r="P511" s="9">
        <f>_xlfn.NORM.INV(O511,$B$9,$B$10)</f>
        <v/>
      </c>
    </row>
    <row r="512">
      <c r="H512" s="14">
        <f>Data!A512</f>
        <v/>
      </c>
      <c r="I512" s="24">
        <f>IF(Occurrence!J512&gt;0,_xlfn.GAMMA.DIST(Occurrence!J512,$C$6,$C$7,TRUE),0)</f>
        <v/>
      </c>
      <c r="J512" s="9">
        <f>IF(Occurrence!J512&gt;0,_xlfn.GAMMA.INV(I512,$B$6,$B$7),0)</f>
        <v/>
      </c>
      <c r="K512" s="24">
        <f>IF(Occurrence!K512&gt;0,_xlfn.GAMMA.DIST(Occurrence!K512,$C$6,$C$7,TRUE),0)</f>
        <v/>
      </c>
      <c r="L512" s="9">
        <f>IF(Occurrence!K512&gt;0,_xlfn.GAMMA.INV(K512,$B$6,$B$7),0)</f>
        <v/>
      </c>
      <c r="M512" s="24">
        <f>_xlfn.NORM.DIST(Data!X512,$C$9,$C$10,TRUE)</f>
        <v/>
      </c>
      <c r="N512" s="9">
        <f>_xlfn.NORM.INV(M512,$B$9,$B$10)</f>
        <v/>
      </c>
      <c r="O512" s="24">
        <f>_xlfn.NORM.DIST(Data!Y512,$C$9,$C$10,TRUE)</f>
        <v/>
      </c>
      <c r="P512" s="9">
        <f>_xlfn.NORM.INV(O512,$B$9,$B$10)</f>
        <v/>
      </c>
    </row>
    <row r="513">
      <c r="H513" s="14">
        <f>Data!A513</f>
        <v/>
      </c>
      <c r="I513" s="24">
        <f>IF(Occurrence!J513&gt;0,_xlfn.GAMMA.DIST(Occurrence!J513,$C$6,$C$7,TRUE),0)</f>
        <v/>
      </c>
      <c r="J513" s="9">
        <f>IF(Occurrence!J513&gt;0,_xlfn.GAMMA.INV(I513,$B$6,$B$7),0)</f>
        <v/>
      </c>
      <c r="K513" s="24">
        <f>IF(Occurrence!K513&gt;0,_xlfn.GAMMA.DIST(Occurrence!K513,$C$6,$C$7,TRUE),0)</f>
        <v/>
      </c>
      <c r="L513" s="9">
        <f>IF(Occurrence!K513&gt;0,_xlfn.GAMMA.INV(K513,$B$6,$B$7),0)</f>
        <v/>
      </c>
      <c r="M513" s="24">
        <f>_xlfn.NORM.DIST(Data!X513,$C$9,$C$10,TRUE)</f>
        <v/>
      </c>
      <c r="N513" s="9">
        <f>_xlfn.NORM.INV(M513,$B$9,$B$10)</f>
        <v/>
      </c>
      <c r="O513" s="24">
        <f>_xlfn.NORM.DIST(Data!Y513,$C$9,$C$10,TRUE)</f>
        <v/>
      </c>
      <c r="P513" s="9">
        <f>_xlfn.NORM.INV(O513,$B$9,$B$10)</f>
        <v/>
      </c>
    </row>
    <row r="514">
      <c r="H514" s="14">
        <f>Data!A514</f>
        <v/>
      </c>
      <c r="I514" s="24">
        <f>IF(Occurrence!J514&gt;0,_xlfn.GAMMA.DIST(Occurrence!J514,$C$6,$C$7,TRUE),0)</f>
        <v/>
      </c>
      <c r="J514" s="9">
        <f>IF(Occurrence!J514&gt;0,_xlfn.GAMMA.INV(I514,$B$6,$B$7),0)</f>
        <v/>
      </c>
      <c r="K514" s="24">
        <f>IF(Occurrence!K514&gt;0,_xlfn.GAMMA.DIST(Occurrence!K514,$C$6,$C$7,TRUE),0)</f>
        <v/>
      </c>
      <c r="L514" s="9">
        <f>IF(Occurrence!K514&gt;0,_xlfn.GAMMA.INV(K514,$B$6,$B$7),0)</f>
        <v/>
      </c>
      <c r="M514" s="24">
        <f>_xlfn.NORM.DIST(Data!X514,$C$9,$C$10,TRUE)</f>
        <v/>
      </c>
      <c r="N514" s="9">
        <f>_xlfn.NORM.INV(M514,$B$9,$B$10)</f>
        <v/>
      </c>
      <c r="O514" s="24">
        <f>_xlfn.NORM.DIST(Data!Y514,$C$9,$C$10,TRUE)</f>
        <v/>
      </c>
      <c r="P514" s="9">
        <f>_xlfn.NORM.INV(O514,$B$9,$B$10)</f>
        <v/>
      </c>
    </row>
    <row r="515">
      <c r="H515" s="14">
        <f>Data!A515</f>
        <v/>
      </c>
      <c r="I515" s="24">
        <f>IF(Occurrence!J515&gt;0,_xlfn.GAMMA.DIST(Occurrence!J515,$C$6,$C$7,TRUE),0)</f>
        <v/>
      </c>
      <c r="J515" s="9">
        <f>IF(Occurrence!J515&gt;0,_xlfn.GAMMA.INV(I515,$B$6,$B$7),0)</f>
        <v/>
      </c>
      <c r="K515" s="24">
        <f>IF(Occurrence!K515&gt;0,_xlfn.GAMMA.DIST(Occurrence!K515,$C$6,$C$7,TRUE),0)</f>
        <v/>
      </c>
      <c r="L515" s="9">
        <f>IF(Occurrence!K515&gt;0,_xlfn.GAMMA.INV(K515,$B$6,$B$7),0)</f>
        <v/>
      </c>
      <c r="M515" s="24">
        <f>_xlfn.NORM.DIST(Data!X515,$C$9,$C$10,TRUE)</f>
        <v/>
      </c>
      <c r="N515" s="9">
        <f>_xlfn.NORM.INV(M515,$B$9,$B$10)</f>
        <v/>
      </c>
      <c r="O515" s="24">
        <f>_xlfn.NORM.DIST(Data!Y515,$C$9,$C$10,TRUE)</f>
        <v/>
      </c>
      <c r="P515" s="9">
        <f>_xlfn.NORM.INV(O515,$B$9,$B$10)</f>
        <v/>
      </c>
    </row>
    <row r="516">
      <c r="H516" s="14">
        <f>Data!A516</f>
        <v/>
      </c>
      <c r="I516" s="24">
        <f>IF(Occurrence!J516&gt;0,_xlfn.GAMMA.DIST(Occurrence!J516,$C$6,$C$7,TRUE),0)</f>
        <v/>
      </c>
      <c r="J516" s="9">
        <f>IF(Occurrence!J516&gt;0,_xlfn.GAMMA.INV(I516,$B$6,$B$7),0)</f>
        <v/>
      </c>
      <c r="K516" s="24">
        <f>IF(Occurrence!K516&gt;0,_xlfn.GAMMA.DIST(Occurrence!K516,$C$6,$C$7,TRUE),0)</f>
        <v/>
      </c>
      <c r="L516" s="9">
        <f>IF(Occurrence!K516&gt;0,_xlfn.GAMMA.INV(K516,$B$6,$B$7),0)</f>
        <v/>
      </c>
      <c r="M516" s="24">
        <f>_xlfn.NORM.DIST(Data!X516,$C$9,$C$10,TRUE)</f>
        <v/>
      </c>
      <c r="N516" s="9">
        <f>_xlfn.NORM.INV(M516,$B$9,$B$10)</f>
        <v/>
      </c>
      <c r="O516" s="24">
        <f>_xlfn.NORM.DIST(Data!Y516,$C$9,$C$10,TRUE)</f>
        <v/>
      </c>
      <c r="P516" s="9">
        <f>_xlfn.NORM.INV(O516,$B$9,$B$10)</f>
        <v/>
      </c>
    </row>
    <row r="517">
      <c r="H517" s="14">
        <f>Data!A517</f>
        <v/>
      </c>
      <c r="I517" s="24">
        <f>IF(Occurrence!J517&gt;0,_xlfn.GAMMA.DIST(Occurrence!J517,$C$6,$C$7,TRUE),0)</f>
        <v/>
      </c>
      <c r="J517" s="9">
        <f>IF(Occurrence!J517&gt;0,_xlfn.GAMMA.INV(I517,$B$6,$B$7),0)</f>
        <v/>
      </c>
      <c r="K517" s="24">
        <f>IF(Occurrence!K517&gt;0,_xlfn.GAMMA.DIST(Occurrence!K517,$C$6,$C$7,TRUE),0)</f>
        <v/>
      </c>
      <c r="L517" s="9">
        <f>IF(Occurrence!K517&gt;0,_xlfn.GAMMA.INV(K517,$B$6,$B$7),0)</f>
        <v/>
      </c>
      <c r="M517" s="24">
        <f>_xlfn.NORM.DIST(Data!X517,$C$9,$C$10,TRUE)</f>
        <v/>
      </c>
      <c r="N517" s="9">
        <f>_xlfn.NORM.INV(M517,$B$9,$B$10)</f>
        <v/>
      </c>
      <c r="O517" s="24">
        <f>_xlfn.NORM.DIST(Data!Y517,$C$9,$C$10,TRUE)</f>
        <v/>
      </c>
      <c r="P517" s="9">
        <f>_xlfn.NORM.INV(O517,$B$9,$B$10)</f>
        <v/>
      </c>
    </row>
    <row r="518">
      <c r="H518" s="14">
        <f>Data!A518</f>
        <v/>
      </c>
      <c r="I518" s="24">
        <f>IF(Occurrence!J518&gt;0,_xlfn.GAMMA.DIST(Occurrence!J518,$C$6,$C$7,TRUE),0)</f>
        <v/>
      </c>
      <c r="J518" s="9">
        <f>IF(Occurrence!J518&gt;0,_xlfn.GAMMA.INV(I518,$B$6,$B$7),0)</f>
        <v/>
      </c>
      <c r="K518" s="24">
        <f>IF(Occurrence!K518&gt;0,_xlfn.GAMMA.DIST(Occurrence!K518,$C$6,$C$7,TRUE),0)</f>
        <v/>
      </c>
      <c r="L518" s="9">
        <f>IF(Occurrence!K518&gt;0,_xlfn.GAMMA.INV(K518,$B$6,$B$7),0)</f>
        <v/>
      </c>
      <c r="M518" s="24">
        <f>_xlfn.NORM.DIST(Data!X518,$C$9,$C$10,TRUE)</f>
        <v/>
      </c>
      <c r="N518" s="9">
        <f>_xlfn.NORM.INV(M518,$B$9,$B$10)</f>
        <v/>
      </c>
      <c r="O518" s="24">
        <f>_xlfn.NORM.DIST(Data!Y518,$C$9,$C$10,TRUE)</f>
        <v/>
      </c>
      <c r="P518" s="9">
        <f>_xlfn.NORM.INV(O518,$B$9,$B$10)</f>
        <v/>
      </c>
    </row>
    <row r="519">
      <c r="H519" s="14">
        <f>Data!A519</f>
        <v/>
      </c>
      <c r="I519" s="24">
        <f>IF(Occurrence!J519&gt;0,_xlfn.GAMMA.DIST(Occurrence!J519,$C$6,$C$7,TRUE),0)</f>
        <v/>
      </c>
      <c r="J519" s="9">
        <f>IF(Occurrence!J519&gt;0,_xlfn.GAMMA.INV(I519,$B$6,$B$7),0)</f>
        <v/>
      </c>
      <c r="K519" s="24">
        <f>IF(Occurrence!K519&gt;0,_xlfn.GAMMA.DIST(Occurrence!K519,$C$6,$C$7,TRUE),0)</f>
        <v/>
      </c>
      <c r="L519" s="9">
        <f>IF(Occurrence!K519&gt;0,_xlfn.GAMMA.INV(K519,$B$6,$B$7),0)</f>
        <v/>
      </c>
      <c r="M519" s="24">
        <f>_xlfn.NORM.DIST(Data!X519,$C$9,$C$10,TRUE)</f>
        <v/>
      </c>
      <c r="N519" s="9">
        <f>_xlfn.NORM.INV(M519,$B$9,$B$10)</f>
        <v/>
      </c>
      <c r="O519" s="24">
        <f>_xlfn.NORM.DIST(Data!Y519,$C$9,$C$10,TRUE)</f>
        <v/>
      </c>
      <c r="P519" s="9">
        <f>_xlfn.NORM.INV(O519,$B$9,$B$10)</f>
        <v/>
      </c>
    </row>
    <row r="520">
      <c r="H520" s="14">
        <f>Data!A520</f>
        <v/>
      </c>
      <c r="I520" s="24">
        <f>IF(Occurrence!J520&gt;0,_xlfn.GAMMA.DIST(Occurrence!J520,$C$6,$C$7,TRUE),0)</f>
        <v/>
      </c>
      <c r="J520" s="9">
        <f>IF(Occurrence!J520&gt;0,_xlfn.GAMMA.INV(I520,$B$6,$B$7),0)</f>
        <v/>
      </c>
      <c r="K520" s="24">
        <f>IF(Occurrence!K520&gt;0,_xlfn.GAMMA.DIST(Occurrence!K520,$C$6,$C$7,TRUE),0)</f>
        <v/>
      </c>
      <c r="L520" s="9">
        <f>IF(Occurrence!K520&gt;0,_xlfn.GAMMA.INV(K520,$B$6,$B$7),0)</f>
        <v/>
      </c>
      <c r="M520" s="24">
        <f>_xlfn.NORM.DIST(Data!X520,$C$9,$C$10,TRUE)</f>
        <v/>
      </c>
      <c r="N520" s="9">
        <f>_xlfn.NORM.INV(M520,$B$9,$B$10)</f>
        <v/>
      </c>
      <c r="O520" s="24">
        <f>_xlfn.NORM.DIST(Data!Y520,$C$9,$C$10,TRUE)</f>
        <v/>
      </c>
      <c r="P520" s="9">
        <f>_xlfn.NORM.INV(O520,$B$9,$B$10)</f>
        <v/>
      </c>
    </row>
    <row r="521">
      <c r="H521" s="14">
        <f>Data!A521</f>
        <v/>
      </c>
      <c r="I521" s="24">
        <f>IF(Occurrence!J521&gt;0,_xlfn.GAMMA.DIST(Occurrence!J521,$C$6,$C$7,TRUE),0)</f>
        <v/>
      </c>
      <c r="J521" s="9">
        <f>IF(Occurrence!J521&gt;0,_xlfn.GAMMA.INV(I521,$B$6,$B$7),0)</f>
        <v/>
      </c>
      <c r="K521" s="24">
        <f>IF(Occurrence!K521&gt;0,_xlfn.GAMMA.DIST(Occurrence!K521,$C$6,$C$7,TRUE),0)</f>
        <v/>
      </c>
      <c r="L521" s="9">
        <f>IF(Occurrence!K521&gt;0,_xlfn.GAMMA.INV(K521,$B$6,$B$7),0)</f>
        <v/>
      </c>
      <c r="M521" s="24">
        <f>_xlfn.NORM.DIST(Data!X521,$C$9,$C$10,TRUE)</f>
        <v/>
      </c>
      <c r="N521" s="9">
        <f>_xlfn.NORM.INV(M521,$B$9,$B$10)</f>
        <v/>
      </c>
      <c r="O521" s="24">
        <f>_xlfn.NORM.DIST(Data!Y521,$C$9,$C$10,TRUE)</f>
        <v/>
      </c>
      <c r="P521" s="9">
        <f>_xlfn.NORM.INV(O521,$B$9,$B$10)</f>
        <v/>
      </c>
    </row>
    <row r="522">
      <c r="H522" s="14">
        <f>Data!A522</f>
        <v/>
      </c>
      <c r="I522" s="24">
        <f>IF(Occurrence!J522&gt;0,_xlfn.GAMMA.DIST(Occurrence!J522,$C$6,$C$7,TRUE),0)</f>
        <v/>
      </c>
      <c r="J522" s="9">
        <f>IF(Occurrence!J522&gt;0,_xlfn.GAMMA.INV(I522,$B$6,$B$7),0)</f>
        <v/>
      </c>
      <c r="K522" s="24">
        <f>IF(Occurrence!K522&gt;0,_xlfn.GAMMA.DIST(Occurrence!K522,$C$6,$C$7,TRUE),0)</f>
        <v/>
      </c>
      <c r="L522" s="9">
        <f>IF(Occurrence!K522&gt;0,_xlfn.GAMMA.INV(K522,$B$6,$B$7),0)</f>
        <v/>
      </c>
      <c r="M522" s="24">
        <f>_xlfn.NORM.DIST(Data!X522,$C$9,$C$10,TRUE)</f>
        <v/>
      </c>
      <c r="N522" s="9">
        <f>_xlfn.NORM.INV(M522,$B$9,$B$10)</f>
        <v/>
      </c>
      <c r="O522" s="24">
        <f>_xlfn.NORM.DIST(Data!Y522,$C$9,$C$10,TRUE)</f>
        <v/>
      </c>
      <c r="P522" s="9">
        <f>_xlfn.NORM.INV(O522,$B$9,$B$10)</f>
        <v/>
      </c>
    </row>
    <row r="523">
      <c r="H523" s="14">
        <f>Data!A523</f>
        <v/>
      </c>
      <c r="I523" s="24">
        <f>IF(Occurrence!J523&gt;0,_xlfn.GAMMA.DIST(Occurrence!J523,$C$6,$C$7,TRUE),0)</f>
        <v/>
      </c>
      <c r="J523" s="9">
        <f>IF(Occurrence!J523&gt;0,_xlfn.GAMMA.INV(I523,$B$6,$B$7),0)</f>
        <v/>
      </c>
      <c r="K523" s="24">
        <f>IF(Occurrence!K523&gt;0,_xlfn.GAMMA.DIST(Occurrence!K523,$C$6,$C$7,TRUE),0)</f>
        <v/>
      </c>
      <c r="L523" s="9">
        <f>IF(Occurrence!K523&gt;0,_xlfn.GAMMA.INV(K523,$B$6,$B$7),0)</f>
        <v/>
      </c>
      <c r="M523" s="24">
        <f>_xlfn.NORM.DIST(Data!X523,$C$9,$C$10,TRUE)</f>
        <v/>
      </c>
      <c r="N523" s="9">
        <f>_xlfn.NORM.INV(M523,$B$9,$B$10)</f>
        <v/>
      </c>
      <c r="O523" s="24">
        <f>_xlfn.NORM.DIST(Data!Y523,$C$9,$C$10,TRUE)</f>
        <v/>
      </c>
      <c r="P523" s="9">
        <f>_xlfn.NORM.INV(O523,$B$9,$B$10)</f>
        <v/>
      </c>
    </row>
    <row r="524">
      <c r="H524" s="14">
        <f>Data!A524</f>
        <v/>
      </c>
      <c r="I524" s="24">
        <f>IF(Occurrence!J524&gt;0,_xlfn.GAMMA.DIST(Occurrence!J524,$C$6,$C$7,TRUE),0)</f>
        <v/>
      </c>
      <c r="J524" s="9">
        <f>IF(Occurrence!J524&gt;0,_xlfn.GAMMA.INV(I524,$B$6,$B$7),0)</f>
        <v/>
      </c>
      <c r="K524" s="24">
        <f>IF(Occurrence!K524&gt;0,_xlfn.GAMMA.DIST(Occurrence!K524,$C$6,$C$7,TRUE),0)</f>
        <v/>
      </c>
      <c r="L524" s="9">
        <f>IF(Occurrence!K524&gt;0,_xlfn.GAMMA.INV(K524,$B$6,$B$7),0)</f>
        <v/>
      </c>
      <c r="M524" s="24">
        <f>_xlfn.NORM.DIST(Data!X524,$C$9,$C$10,TRUE)</f>
        <v/>
      </c>
      <c r="N524" s="9">
        <f>_xlfn.NORM.INV(M524,$B$9,$B$10)</f>
        <v/>
      </c>
      <c r="O524" s="24">
        <f>_xlfn.NORM.DIST(Data!Y524,$C$9,$C$10,TRUE)</f>
        <v/>
      </c>
      <c r="P524" s="9">
        <f>_xlfn.NORM.INV(O524,$B$9,$B$10)</f>
        <v/>
      </c>
    </row>
    <row r="525">
      <c r="H525" s="14">
        <f>Data!A525</f>
        <v/>
      </c>
      <c r="I525" s="24">
        <f>IF(Occurrence!J525&gt;0,_xlfn.GAMMA.DIST(Occurrence!J525,$C$6,$C$7,TRUE),0)</f>
        <v/>
      </c>
      <c r="J525" s="9">
        <f>IF(Occurrence!J525&gt;0,_xlfn.GAMMA.INV(I525,$B$6,$B$7),0)</f>
        <v/>
      </c>
      <c r="K525" s="24">
        <f>IF(Occurrence!K525&gt;0,_xlfn.GAMMA.DIST(Occurrence!K525,$C$6,$C$7,TRUE),0)</f>
        <v/>
      </c>
      <c r="L525" s="9">
        <f>IF(Occurrence!K525&gt;0,_xlfn.GAMMA.INV(K525,$B$6,$B$7),0)</f>
        <v/>
      </c>
      <c r="M525" s="24">
        <f>_xlfn.NORM.DIST(Data!X525,$C$9,$C$10,TRUE)</f>
        <v/>
      </c>
      <c r="N525" s="9">
        <f>_xlfn.NORM.INV(M525,$B$9,$B$10)</f>
        <v/>
      </c>
      <c r="O525" s="24">
        <f>_xlfn.NORM.DIST(Data!Y525,$C$9,$C$10,TRUE)</f>
        <v/>
      </c>
      <c r="P525" s="9">
        <f>_xlfn.NORM.INV(O525,$B$9,$B$10)</f>
        <v/>
      </c>
    </row>
    <row r="526">
      <c r="H526" s="14">
        <f>Data!A526</f>
        <v/>
      </c>
      <c r="I526" s="24">
        <f>IF(Occurrence!J526&gt;0,_xlfn.GAMMA.DIST(Occurrence!J526,$C$6,$C$7,TRUE),0)</f>
        <v/>
      </c>
      <c r="J526" s="9">
        <f>IF(Occurrence!J526&gt;0,_xlfn.GAMMA.INV(I526,$B$6,$B$7),0)</f>
        <v/>
      </c>
      <c r="K526" s="24">
        <f>IF(Occurrence!K526&gt;0,_xlfn.GAMMA.DIST(Occurrence!K526,$C$6,$C$7,TRUE),0)</f>
        <v/>
      </c>
      <c r="L526" s="9">
        <f>IF(Occurrence!K526&gt;0,_xlfn.GAMMA.INV(K526,$B$6,$B$7),0)</f>
        <v/>
      </c>
      <c r="M526" s="24">
        <f>_xlfn.NORM.DIST(Data!X526,$C$9,$C$10,TRUE)</f>
        <v/>
      </c>
      <c r="N526" s="9">
        <f>_xlfn.NORM.INV(M526,$B$9,$B$10)</f>
        <v/>
      </c>
      <c r="O526" s="24">
        <f>_xlfn.NORM.DIST(Data!Y526,$C$9,$C$10,TRUE)</f>
        <v/>
      </c>
      <c r="P526" s="9">
        <f>_xlfn.NORM.INV(O526,$B$9,$B$10)</f>
        <v/>
      </c>
    </row>
    <row r="527">
      <c r="H527" s="14">
        <f>Data!A527</f>
        <v/>
      </c>
      <c r="I527" s="24">
        <f>IF(Occurrence!J527&gt;0,_xlfn.GAMMA.DIST(Occurrence!J527,$C$6,$C$7,TRUE),0)</f>
        <v/>
      </c>
      <c r="J527" s="9">
        <f>IF(Occurrence!J527&gt;0,_xlfn.GAMMA.INV(I527,$B$6,$B$7),0)</f>
        <v/>
      </c>
      <c r="K527" s="24">
        <f>IF(Occurrence!K527&gt;0,_xlfn.GAMMA.DIST(Occurrence!K527,$C$6,$C$7,TRUE),0)</f>
        <v/>
      </c>
      <c r="L527" s="9">
        <f>IF(Occurrence!K527&gt;0,_xlfn.GAMMA.INV(K527,$B$6,$B$7),0)</f>
        <v/>
      </c>
      <c r="M527" s="24">
        <f>_xlfn.NORM.DIST(Data!X527,$C$9,$C$10,TRUE)</f>
        <v/>
      </c>
      <c r="N527" s="9">
        <f>_xlfn.NORM.INV(M527,$B$9,$B$10)</f>
        <v/>
      </c>
      <c r="O527" s="24">
        <f>_xlfn.NORM.DIST(Data!Y527,$C$9,$C$10,TRUE)</f>
        <v/>
      </c>
      <c r="P527" s="9">
        <f>_xlfn.NORM.INV(O527,$B$9,$B$10)</f>
        <v/>
      </c>
    </row>
    <row r="528">
      <c r="H528" s="14">
        <f>Data!A528</f>
        <v/>
      </c>
      <c r="I528" s="24">
        <f>IF(Occurrence!J528&gt;0,_xlfn.GAMMA.DIST(Occurrence!J528,$C$6,$C$7,TRUE),0)</f>
        <v/>
      </c>
      <c r="J528" s="9">
        <f>IF(Occurrence!J528&gt;0,_xlfn.GAMMA.INV(I528,$B$6,$B$7),0)</f>
        <v/>
      </c>
      <c r="K528" s="24">
        <f>IF(Occurrence!K528&gt;0,_xlfn.GAMMA.DIST(Occurrence!K528,$C$6,$C$7,TRUE),0)</f>
        <v/>
      </c>
      <c r="L528" s="9">
        <f>IF(Occurrence!K528&gt;0,_xlfn.GAMMA.INV(K528,$B$6,$B$7),0)</f>
        <v/>
      </c>
      <c r="M528" s="24">
        <f>_xlfn.NORM.DIST(Data!X528,$C$9,$C$10,TRUE)</f>
        <v/>
      </c>
      <c r="N528" s="9">
        <f>_xlfn.NORM.INV(M528,$B$9,$B$10)</f>
        <v/>
      </c>
      <c r="O528" s="24">
        <f>_xlfn.NORM.DIST(Data!Y528,$C$9,$C$10,TRUE)</f>
        <v/>
      </c>
      <c r="P528" s="9">
        <f>_xlfn.NORM.INV(O528,$B$9,$B$10)</f>
        <v/>
      </c>
    </row>
    <row r="529">
      <c r="H529" s="14">
        <f>Data!A529</f>
        <v/>
      </c>
      <c r="I529" s="24">
        <f>IF(Occurrence!J529&gt;0,_xlfn.GAMMA.DIST(Occurrence!J529,$C$6,$C$7,TRUE),0)</f>
        <v/>
      </c>
      <c r="J529" s="9">
        <f>IF(Occurrence!J529&gt;0,_xlfn.GAMMA.INV(I529,$B$6,$B$7),0)</f>
        <v/>
      </c>
      <c r="K529" s="24">
        <f>IF(Occurrence!K529&gt;0,_xlfn.GAMMA.DIST(Occurrence!K529,$C$6,$C$7,TRUE),0)</f>
        <v/>
      </c>
      <c r="L529" s="9">
        <f>IF(Occurrence!K529&gt;0,_xlfn.GAMMA.INV(K529,$B$6,$B$7),0)</f>
        <v/>
      </c>
      <c r="M529" s="24">
        <f>_xlfn.NORM.DIST(Data!X529,$C$9,$C$10,TRUE)</f>
        <v/>
      </c>
      <c r="N529" s="9">
        <f>_xlfn.NORM.INV(M529,$B$9,$B$10)</f>
        <v/>
      </c>
      <c r="O529" s="24">
        <f>_xlfn.NORM.DIST(Data!Y529,$C$9,$C$10,TRUE)</f>
        <v/>
      </c>
      <c r="P529" s="9">
        <f>_xlfn.NORM.INV(O529,$B$9,$B$10)</f>
        <v/>
      </c>
    </row>
    <row r="530">
      <c r="H530" s="14">
        <f>Data!A530</f>
        <v/>
      </c>
      <c r="I530" s="24">
        <f>IF(Occurrence!J530&gt;0,_xlfn.GAMMA.DIST(Occurrence!J530,$C$6,$C$7,TRUE),0)</f>
        <v/>
      </c>
      <c r="J530" s="9">
        <f>IF(Occurrence!J530&gt;0,_xlfn.GAMMA.INV(I530,$B$6,$B$7),0)</f>
        <v/>
      </c>
      <c r="K530" s="24">
        <f>IF(Occurrence!K530&gt;0,_xlfn.GAMMA.DIST(Occurrence!K530,$C$6,$C$7,TRUE),0)</f>
        <v/>
      </c>
      <c r="L530" s="9">
        <f>IF(Occurrence!K530&gt;0,_xlfn.GAMMA.INV(K530,$B$6,$B$7),0)</f>
        <v/>
      </c>
      <c r="M530" s="24">
        <f>_xlfn.NORM.DIST(Data!X530,$C$9,$C$10,TRUE)</f>
        <v/>
      </c>
      <c r="N530" s="9">
        <f>_xlfn.NORM.INV(M530,$B$9,$B$10)</f>
        <v/>
      </c>
      <c r="O530" s="24">
        <f>_xlfn.NORM.DIST(Data!Y530,$C$9,$C$10,TRUE)</f>
        <v/>
      </c>
      <c r="P530" s="9">
        <f>_xlfn.NORM.INV(O530,$B$9,$B$10)</f>
        <v/>
      </c>
    </row>
    <row r="531">
      <c r="H531" s="14">
        <f>Data!A531</f>
        <v/>
      </c>
      <c r="I531" s="24">
        <f>IF(Occurrence!J531&gt;0,_xlfn.GAMMA.DIST(Occurrence!J531,$C$6,$C$7,TRUE),0)</f>
        <v/>
      </c>
      <c r="J531" s="9">
        <f>IF(Occurrence!J531&gt;0,_xlfn.GAMMA.INV(I531,$B$6,$B$7),0)</f>
        <v/>
      </c>
      <c r="K531" s="24">
        <f>IF(Occurrence!K531&gt;0,_xlfn.GAMMA.DIST(Occurrence!K531,$C$6,$C$7,TRUE),0)</f>
        <v/>
      </c>
      <c r="L531" s="9">
        <f>IF(Occurrence!K531&gt;0,_xlfn.GAMMA.INV(K531,$B$6,$B$7),0)</f>
        <v/>
      </c>
      <c r="M531" s="24">
        <f>_xlfn.NORM.DIST(Data!X531,$C$9,$C$10,TRUE)</f>
        <v/>
      </c>
      <c r="N531" s="9">
        <f>_xlfn.NORM.INV(M531,$B$9,$B$10)</f>
        <v/>
      </c>
      <c r="O531" s="24">
        <f>_xlfn.NORM.DIST(Data!Y531,$C$9,$C$10,TRUE)</f>
        <v/>
      </c>
      <c r="P531" s="9">
        <f>_xlfn.NORM.INV(O531,$B$9,$B$10)</f>
        <v/>
      </c>
    </row>
    <row r="532">
      <c r="H532" s="14">
        <f>Data!A532</f>
        <v/>
      </c>
      <c r="I532" s="24">
        <f>IF(Occurrence!J532&gt;0,_xlfn.GAMMA.DIST(Occurrence!J532,$C$6,$C$7,TRUE),0)</f>
        <v/>
      </c>
      <c r="J532" s="9">
        <f>IF(Occurrence!J532&gt;0,_xlfn.GAMMA.INV(I532,$B$6,$B$7),0)</f>
        <v/>
      </c>
      <c r="K532" s="24">
        <f>IF(Occurrence!K532&gt;0,_xlfn.GAMMA.DIST(Occurrence!K532,$C$6,$C$7,TRUE),0)</f>
        <v/>
      </c>
      <c r="L532" s="9">
        <f>IF(Occurrence!K532&gt;0,_xlfn.GAMMA.INV(K532,$B$6,$B$7),0)</f>
        <v/>
      </c>
      <c r="M532" s="24">
        <f>_xlfn.NORM.DIST(Data!X532,$C$9,$C$10,TRUE)</f>
        <v/>
      </c>
      <c r="N532" s="9">
        <f>_xlfn.NORM.INV(M532,$B$9,$B$10)</f>
        <v/>
      </c>
      <c r="O532" s="24">
        <f>_xlfn.NORM.DIST(Data!Y532,$C$9,$C$10,TRUE)</f>
        <v/>
      </c>
      <c r="P532" s="9">
        <f>_xlfn.NORM.INV(O532,$B$9,$B$10)</f>
        <v/>
      </c>
    </row>
    <row r="533">
      <c r="H533" s="14">
        <f>Data!A533</f>
        <v/>
      </c>
      <c r="I533" s="24">
        <f>IF(Occurrence!J533&gt;0,_xlfn.GAMMA.DIST(Occurrence!J533,$C$6,$C$7,TRUE),0)</f>
        <v/>
      </c>
      <c r="J533" s="9">
        <f>IF(Occurrence!J533&gt;0,_xlfn.GAMMA.INV(I533,$B$6,$B$7),0)</f>
        <v/>
      </c>
      <c r="K533" s="24">
        <f>IF(Occurrence!K533&gt;0,_xlfn.GAMMA.DIST(Occurrence!K533,$C$6,$C$7,TRUE),0)</f>
        <v/>
      </c>
      <c r="L533" s="9">
        <f>IF(Occurrence!K533&gt;0,_xlfn.GAMMA.INV(K533,$B$6,$B$7),0)</f>
        <v/>
      </c>
      <c r="M533" s="24">
        <f>_xlfn.NORM.DIST(Data!X533,$C$9,$C$10,TRUE)</f>
        <v/>
      </c>
      <c r="N533" s="9">
        <f>_xlfn.NORM.INV(M533,$B$9,$B$10)</f>
        <v/>
      </c>
      <c r="O533" s="24">
        <f>_xlfn.NORM.DIST(Data!Y533,$C$9,$C$10,TRUE)</f>
        <v/>
      </c>
      <c r="P533" s="9">
        <f>_xlfn.NORM.INV(O533,$B$9,$B$10)</f>
        <v/>
      </c>
    </row>
    <row r="534">
      <c r="H534" s="14">
        <f>Data!A534</f>
        <v/>
      </c>
      <c r="I534" s="24">
        <f>IF(Occurrence!J534&gt;0,_xlfn.GAMMA.DIST(Occurrence!J534,$C$6,$C$7,TRUE),0)</f>
        <v/>
      </c>
      <c r="J534" s="9">
        <f>IF(Occurrence!J534&gt;0,_xlfn.GAMMA.INV(I534,$B$6,$B$7),0)</f>
        <v/>
      </c>
      <c r="K534" s="24">
        <f>IF(Occurrence!K534&gt;0,_xlfn.GAMMA.DIST(Occurrence!K534,$C$6,$C$7,TRUE),0)</f>
        <v/>
      </c>
      <c r="L534" s="9">
        <f>IF(Occurrence!K534&gt;0,_xlfn.GAMMA.INV(K534,$B$6,$B$7),0)</f>
        <v/>
      </c>
      <c r="M534" s="24">
        <f>_xlfn.NORM.DIST(Data!X534,$C$9,$C$10,TRUE)</f>
        <v/>
      </c>
      <c r="N534" s="9">
        <f>_xlfn.NORM.INV(M534,$B$9,$B$10)</f>
        <v/>
      </c>
      <c r="O534" s="24">
        <f>_xlfn.NORM.DIST(Data!Y534,$C$9,$C$10,TRUE)</f>
        <v/>
      </c>
      <c r="P534" s="9">
        <f>_xlfn.NORM.INV(O534,$B$9,$B$10)</f>
        <v/>
      </c>
    </row>
    <row r="535">
      <c r="H535" s="14">
        <f>Data!A535</f>
        <v/>
      </c>
      <c r="I535" s="24">
        <f>IF(Occurrence!J535&gt;0,_xlfn.GAMMA.DIST(Occurrence!J535,$C$6,$C$7,TRUE),0)</f>
        <v/>
      </c>
      <c r="J535" s="9">
        <f>IF(Occurrence!J535&gt;0,_xlfn.GAMMA.INV(I535,$B$6,$B$7),0)</f>
        <v/>
      </c>
      <c r="K535" s="24">
        <f>IF(Occurrence!K535&gt;0,_xlfn.GAMMA.DIST(Occurrence!K535,$C$6,$C$7,TRUE),0)</f>
        <v/>
      </c>
      <c r="L535" s="9">
        <f>IF(Occurrence!K535&gt;0,_xlfn.GAMMA.INV(K535,$B$6,$B$7),0)</f>
        <v/>
      </c>
      <c r="M535" s="24">
        <f>_xlfn.NORM.DIST(Data!X535,$C$9,$C$10,TRUE)</f>
        <v/>
      </c>
      <c r="N535" s="9">
        <f>_xlfn.NORM.INV(M535,$B$9,$B$10)</f>
        <v/>
      </c>
      <c r="O535" s="24">
        <f>_xlfn.NORM.DIST(Data!Y535,$C$9,$C$10,TRUE)</f>
        <v/>
      </c>
      <c r="P535" s="9">
        <f>_xlfn.NORM.INV(O535,$B$9,$B$10)</f>
        <v/>
      </c>
    </row>
    <row r="536">
      <c r="H536" s="14">
        <f>Data!A536</f>
        <v/>
      </c>
      <c r="I536" s="24">
        <f>IF(Occurrence!J536&gt;0,_xlfn.GAMMA.DIST(Occurrence!J536,$C$6,$C$7,TRUE),0)</f>
        <v/>
      </c>
      <c r="J536" s="9">
        <f>IF(Occurrence!J536&gt;0,_xlfn.GAMMA.INV(I536,$B$6,$B$7),0)</f>
        <v/>
      </c>
      <c r="K536" s="24">
        <f>IF(Occurrence!K536&gt;0,_xlfn.GAMMA.DIST(Occurrence!K536,$C$6,$C$7,TRUE),0)</f>
        <v/>
      </c>
      <c r="L536" s="9">
        <f>IF(Occurrence!K536&gt;0,_xlfn.GAMMA.INV(K536,$B$6,$B$7),0)</f>
        <v/>
      </c>
      <c r="M536" s="24">
        <f>_xlfn.NORM.DIST(Data!X536,$C$9,$C$10,TRUE)</f>
        <v/>
      </c>
      <c r="N536" s="9">
        <f>_xlfn.NORM.INV(M536,$B$9,$B$10)</f>
        <v/>
      </c>
      <c r="O536" s="24">
        <f>_xlfn.NORM.DIST(Data!Y536,$C$9,$C$10,TRUE)</f>
        <v/>
      </c>
      <c r="P536" s="9">
        <f>_xlfn.NORM.INV(O536,$B$9,$B$10)</f>
        <v/>
      </c>
    </row>
    <row r="537">
      <c r="H537" s="14">
        <f>Data!A537</f>
        <v/>
      </c>
      <c r="I537" s="24">
        <f>IF(Occurrence!J537&gt;0,_xlfn.GAMMA.DIST(Occurrence!J537,$C$6,$C$7,TRUE),0)</f>
        <v/>
      </c>
      <c r="J537" s="9">
        <f>IF(Occurrence!J537&gt;0,_xlfn.GAMMA.INV(I537,$B$6,$B$7),0)</f>
        <v/>
      </c>
      <c r="K537" s="24">
        <f>IF(Occurrence!K537&gt;0,_xlfn.GAMMA.DIST(Occurrence!K537,$C$6,$C$7,TRUE),0)</f>
        <v/>
      </c>
      <c r="L537" s="9">
        <f>IF(Occurrence!K537&gt;0,_xlfn.GAMMA.INV(K537,$B$6,$B$7),0)</f>
        <v/>
      </c>
      <c r="M537" s="24">
        <f>_xlfn.NORM.DIST(Data!X537,$C$9,$C$10,TRUE)</f>
        <v/>
      </c>
      <c r="N537" s="9">
        <f>_xlfn.NORM.INV(M537,$B$9,$B$10)</f>
        <v/>
      </c>
      <c r="O537" s="24">
        <f>_xlfn.NORM.DIST(Data!Y537,$C$9,$C$10,TRUE)</f>
        <v/>
      </c>
      <c r="P537" s="9">
        <f>_xlfn.NORM.INV(O537,$B$9,$B$10)</f>
        <v/>
      </c>
    </row>
    <row r="538">
      <c r="H538" s="14">
        <f>Data!A538</f>
        <v/>
      </c>
      <c r="I538" s="24">
        <f>IF(Occurrence!J538&gt;0,_xlfn.GAMMA.DIST(Occurrence!J538,$C$6,$C$7,TRUE),0)</f>
        <v/>
      </c>
      <c r="J538" s="9">
        <f>IF(Occurrence!J538&gt;0,_xlfn.GAMMA.INV(I538,$B$6,$B$7),0)</f>
        <v/>
      </c>
      <c r="K538" s="24">
        <f>IF(Occurrence!K538&gt;0,_xlfn.GAMMA.DIST(Occurrence!K538,$C$6,$C$7,TRUE),0)</f>
        <v/>
      </c>
      <c r="L538" s="9">
        <f>IF(Occurrence!K538&gt;0,_xlfn.GAMMA.INV(K538,$B$6,$B$7),0)</f>
        <v/>
      </c>
      <c r="M538" s="24">
        <f>_xlfn.NORM.DIST(Data!X538,$C$9,$C$10,TRUE)</f>
        <v/>
      </c>
      <c r="N538" s="9">
        <f>_xlfn.NORM.INV(M538,$B$9,$B$10)</f>
        <v/>
      </c>
      <c r="O538" s="24">
        <f>_xlfn.NORM.DIST(Data!Y538,$C$9,$C$10,TRUE)</f>
        <v/>
      </c>
      <c r="P538" s="9">
        <f>_xlfn.NORM.INV(O538,$B$9,$B$10)</f>
        <v/>
      </c>
    </row>
    <row r="539">
      <c r="H539" s="14">
        <f>Data!A539</f>
        <v/>
      </c>
      <c r="I539" s="24">
        <f>IF(Occurrence!J539&gt;0,_xlfn.GAMMA.DIST(Occurrence!J539,$C$6,$C$7,TRUE),0)</f>
        <v/>
      </c>
      <c r="J539" s="9">
        <f>IF(Occurrence!J539&gt;0,_xlfn.GAMMA.INV(I539,$B$6,$B$7),0)</f>
        <v/>
      </c>
      <c r="K539" s="24">
        <f>IF(Occurrence!K539&gt;0,_xlfn.GAMMA.DIST(Occurrence!K539,$C$6,$C$7,TRUE),0)</f>
        <v/>
      </c>
      <c r="L539" s="9">
        <f>IF(Occurrence!K539&gt;0,_xlfn.GAMMA.INV(K539,$B$6,$B$7),0)</f>
        <v/>
      </c>
      <c r="M539" s="24">
        <f>_xlfn.NORM.DIST(Data!X539,$C$9,$C$10,TRUE)</f>
        <v/>
      </c>
      <c r="N539" s="9">
        <f>_xlfn.NORM.INV(M539,$B$9,$B$10)</f>
        <v/>
      </c>
      <c r="O539" s="24">
        <f>_xlfn.NORM.DIST(Data!Y539,$C$9,$C$10,TRUE)</f>
        <v/>
      </c>
      <c r="P539" s="9">
        <f>_xlfn.NORM.INV(O539,$B$9,$B$10)</f>
        <v/>
      </c>
    </row>
    <row r="540">
      <c r="H540" s="14">
        <f>Data!A540</f>
        <v/>
      </c>
      <c r="I540" s="24">
        <f>IF(Occurrence!J540&gt;0,_xlfn.GAMMA.DIST(Occurrence!J540,$C$6,$C$7,TRUE),0)</f>
        <v/>
      </c>
      <c r="J540" s="9">
        <f>IF(Occurrence!J540&gt;0,_xlfn.GAMMA.INV(I540,$B$6,$B$7),0)</f>
        <v/>
      </c>
      <c r="K540" s="24">
        <f>IF(Occurrence!K540&gt;0,_xlfn.GAMMA.DIST(Occurrence!K540,$C$6,$C$7,TRUE),0)</f>
        <v/>
      </c>
      <c r="L540" s="9">
        <f>IF(Occurrence!K540&gt;0,_xlfn.GAMMA.INV(K540,$B$6,$B$7),0)</f>
        <v/>
      </c>
      <c r="M540" s="24">
        <f>_xlfn.NORM.DIST(Data!X540,$C$9,$C$10,TRUE)</f>
        <v/>
      </c>
      <c r="N540" s="9">
        <f>_xlfn.NORM.INV(M540,$B$9,$B$10)</f>
        <v/>
      </c>
      <c r="O540" s="24">
        <f>_xlfn.NORM.DIST(Data!Y540,$C$9,$C$10,TRUE)</f>
        <v/>
      </c>
      <c r="P540" s="9">
        <f>_xlfn.NORM.INV(O540,$B$9,$B$10)</f>
        <v/>
      </c>
    </row>
    <row r="541">
      <c r="H541" s="14">
        <f>Data!A541</f>
        <v/>
      </c>
      <c r="I541" s="24">
        <f>IF(Occurrence!J541&gt;0,_xlfn.GAMMA.DIST(Occurrence!J541,$C$6,$C$7,TRUE),0)</f>
        <v/>
      </c>
      <c r="J541" s="9">
        <f>IF(Occurrence!J541&gt;0,_xlfn.GAMMA.INV(I541,$B$6,$B$7),0)</f>
        <v/>
      </c>
      <c r="K541" s="24">
        <f>IF(Occurrence!K541&gt;0,_xlfn.GAMMA.DIST(Occurrence!K541,$C$6,$C$7,TRUE),0)</f>
        <v/>
      </c>
      <c r="L541" s="9">
        <f>IF(Occurrence!K541&gt;0,_xlfn.GAMMA.INV(K541,$B$6,$B$7),0)</f>
        <v/>
      </c>
      <c r="M541" s="24">
        <f>_xlfn.NORM.DIST(Data!X541,$C$9,$C$10,TRUE)</f>
        <v/>
      </c>
      <c r="N541" s="9">
        <f>_xlfn.NORM.INV(M541,$B$9,$B$10)</f>
        <v/>
      </c>
      <c r="O541" s="24">
        <f>_xlfn.NORM.DIST(Data!Y541,$C$9,$C$10,TRUE)</f>
        <v/>
      </c>
      <c r="P541" s="9">
        <f>_xlfn.NORM.INV(O541,$B$9,$B$10)</f>
        <v/>
      </c>
    </row>
    <row r="542">
      <c r="H542" s="14">
        <f>Data!A542</f>
        <v/>
      </c>
      <c r="I542" s="24">
        <f>IF(Occurrence!J542&gt;0,_xlfn.GAMMA.DIST(Occurrence!J542,$C$6,$C$7,TRUE),0)</f>
        <v/>
      </c>
      <c r="J542" s="9">
        <f>IF(Occurrence!J542&gt;0,_xlfn.GAMMA.INV(I542,$B$6,$B$7),0)</f>
        <v/>
      </c>
      <c r="K542" s="24">
        <f>IF(Occurrence!K542&gt;0,_xlfn.GAMMA.DIST(Occurrence!K542,$C$6,$C$7,TRUE),0)</f>
        <v/>
      </c>
      <c r="L542" s="9">
        <f>IF(Occurrence!K542&gt;0,_xlfn.GAMMA.INV(K542,$B$6,$B$7),0)</f>
        <v/>
      </c>
      <c r="M542" s="24">
        <f>_xlfn.NORM.DIST(Data!X542,$C$9,$C$10,TRUE)</f>
        <v/>
      </c>
      <c r="N542" s="9">
        <f>_xlfn.NORM.INV(M542,$B$9,$B$10)</f>
        <v/>
      </c>
      <c r="O542" s="24">
        <f>_xlfn.NORM.DIST(Data!Y542,$C$9,$C$10,TRUE)</f>
        <v/>
      </c>
      <c r="P542" s="9">
        <f>_xlfn.NORM.INV(O542,$B$9,$B$10)</f>
        <v/>
      </c>
    </row>
    <row r="543">
      <c r="H543" s="14">
        <f>Data!A543</f>
        <v/>
      </c>
      <c r="I543" s="24">
        <f>IF(Occurrence!J543&gt;0,_xlfn.GAMMA.DIST(Occurrence!J543,$C$6,$C$7,TRUE),0)</f>
        <v/>
      </c>
      <c r="J543" s="9">
        <f>IF(Occurrence!J543&gt;0,_xlfn.GAMMA.INV(I543,$B$6,$B$7),0)</f>
        <v/>
      </c>
      <c r="K543" s="24">
        <f>IF(Occurrence!K543&gt;0,_xlfn.GAMMA.DIST(Occurrence!K543,$C$6,$C$7,TRUE),0)</f>
        <v/>
      </c>
      <c r="L543" s="9">
        <f>IF(Occurrence!K543&gt;0,_xlfn.GAMMA.INV(K543,$B$6,$B$7),0)</f>
        <v/>
      </c>
      <c r="M543" s="24">
        <f>_xlfn.NORM.DIST(Data!X543,$C$9,$C$10,TRUE)</f>
        <v/>
      </c>
      <c r="N543" s="9">
        <f>_xlfn.NORM.INV(M543,$B$9,$B$10)</f>
        <v/>
      </c>
      <c r="O543" s="24">
        <f>_xlfn.NORM.DIST(Data!Y543,$C$9,$C$10,TRUE)</f>
        <v/>
      </c>
      <c r="P543" s="9">
        <f>_xlfn.NORM.INV(O543,$B$9,$B$10)</f>
        <v/>
      </c>
    </row>
    <row r="544">
      <c r="H544" s="14">
        <f>Data!A544</f>
        <v/>
      </c>
      <c r="I544" s="24">
        <f>IF(Occurrence!J544&gt;0,_xlfn.GAMMA.DIST(Occurrence!J544,$C$6,$C$7,TRUE),0)</f>
        <v/>
      </c>
      <c r="J544" s="9">
        <f>IF(Occurrence!J544&gt;0,_xlfn.GAMMA.INV(I544,$B$6,$B$7),0)</f>
        <v/>
      </c>
      <c r="K544" s="24">
        <f>IF(Occurrence!K544&gt;0,_xlfn.GAMMA.DIST(Occurrence!K544,$C$6,$C$7,TRUE),0)</f>
        <v/>
      </c>
      <c r="L544" s="9">
        <f>IF(Occurrence!K544&gt;0,_xlfn.GAMMA.INV(K544,$B$6,$B$7),0)</f>
        <v/>
      </c>
      <c r="M544" s="24">
        <f>_xlfn.NORM.DIST(Data!X544,$C$9,$C$10,TRUE)</f>
        <v/>
      </c>
      <c r="N544" s="9">
        <f>_xlfn.NORM.INV(M544,$B$9,$B$10)</f>
        <v/>
      </c>
      <c r="O544" s="24">
        <f>_xlfn.NORM.DIST(Data!Y544,$C$9,$C$10,TRUE)</f>
        <v/>
      </c>
      <c r="P544" s="9">
        <f>_xlfn.NORM.INV(O544,$B$9,$B$10)</f>
        <v/>
      </c>
    </row>
    <row r="545">
      <c r="H545" s="14">
        <f>Data!A545</f>
        <v/>
      </c>
      <c r="I545" s="24">
        <f>IF(Occurrence!J545&gt;0,_xlfn.GAMMA.DIST(Occurrence!J545,$C$6,$C$7,TRUE),0)</f>
        <v/>
      </c>
      <c r="J545" s="9">
        <f>IF(Occurrence!J545&gt;0,_xlfn.GAMMA.INV(I545,$B$6,$B$7),0)</f>
        <v/>
      </c>
      <c r="K545" s="24">
        <f>IF(Occurrence!K545&gt;0,_xlfn.GAMMA.DIST(Occurrence!K545,$C$6,$C$7,TRUE),0)</f>
        <v/>
      </c>
      <c r="L545" s="9">
        <f>IF(Occurrence!K545&gt;0,_xlfn.GAMMA.INV(K545,$B$6,$B$7),0)</f>
        <v/>
      </c>
      <c r="M545" s="24">
        <f>_xlfn.NORM.DIST(Data!X545,$C$9,$C$10,TRUE)</f>
        <v/>
      </c>
      <c r="N545" s="9">
        <f>_xlfn.NORM.INV(M545,$B$9,$B$10)</f>
        <v/>
      </c>
      <c r="O545" s="24">
        <f>_xlfn.NORM.DIST(Data!Y545,$C$9,$C$10,TRUE)</f>
        <v/>
      </c>
      <c r="P545" s="9">
        <f>_xlfn.NORM.INV(O545,$B$9,$B$10)</f>
        <v/>
      </c>
    </row>
    <row r="546">
      <c r="H546" s="14">
        <f>Data!A546</f>
        <v/>
      </c>
      <c r="I546" s="24">
        <f>IF(Occurrence!J546&gt;0,_xlfn.GAMMA.DIST(Occurrence!J546,$C$6,$C$7,TRUE),0)</f>
        <v/>
      </c>
      <c r="J546" s="9">
        <f>IF(Occurrence!J546&gt;0,_xlfn.GAMMA.INV(I546,$B$6,$B$7),0)</f>
        <v/>
      </c>
      <c r="K546" s="24">
        <f>IF(Occurrence!K546&gt;0,_xlfn.GAMMA.DIST(Occurrence!K546,$C$6,$C$7,TRUE),0)</f>
        <v/>
      </c>
      <c r="L546" s="9">
        <f>IF(Occurrence!K546&gt;0,_xlfn.GAMMA.INV(K546,$B$6,$B$7),0)</f>
        <v/>
      </c>
      <c r="M546" s="24">
        <f>_xlfn.NORM.DIST(Data!X546,$C$9,$C$10,TRUE)</f>
        <v/>
      </c>
      <c r="N546" s="9">
        <f>_xlfn.NORM.INV(M546,$B$9,$B$10)</f>
        <v/>
      </c>
      <c r="O546" s="24">
        <f>_xlfn.NORM.DIST(Data!Y546,$C$9,$C$10,TRUE)</f>
        <v/>
      </c>
      <c r="P546" s="9">
        <f>_xlfn.NORM.INV(O546,$B$9,$B$10)</f>
        <v/>
      </c>
    </row>
    <row r="547">
      <c r="H547" s="14">
        <f>Data!A547</f>
        <v/>
      </c>
      <c r="I547" s="24">
        <f>IF(Occurrence!J547&gt;0,_xlfn.GAMMA.DIST(Occurrence!J547,$C$6,$C$7,TRUE),0)</f>
        <v/>
      </c>
      <c r="J547" s="9">
        <f>IF(Occurrence!J547&gt;0,_xlfn.GAMMA.INV(I547,$B$6,$B$7),0)</f>
        <v/>
      </c>
      <c r="K547" s="24">
        <f>IF(Occurrence!K547&gt;0,_xlfn.GAMMA.DIST(Occurrence!K547,$C$6,$C$7,TRUE),0)</f>
        <v/>
      </c>
      <c r="L547" s="9">
        <f>IF(Occurrence!K547&gt;0,_xlfn.GAMMA.INV(K547,$B$6,$B$7),0)</f>
        <v/>
      </c>
      <c r="M547" s="24">
        <f>_xlfn.NORM.DIST(Data!X547,$C$9,$C$10,TRUE)</f>
        <v/>
      </c>
      <c r="N547" s="9">
        <f>_xlfn.NORM.INV(M547,$B$9,$B$10)</f>
        <v/>
      </c>
      <c r="O547" s="24">
        <f>_xlfn.NORM.DIST(Data!Y547,$C$9,$C$10,TRUE)</f>
        <v/>
      </c>
      <c r="P547" s="9">
        <f>_xlfn.NORM.INV(O547,$B$9,$B$10)</f>
        <v/>
      </c>
    </row>
    <row r="548">
      <c r="H548" s="14">
        <f>Data!A548</f>
        <v/>
      </c>
      <c r="I548" s="24">
        <f>IF(Occurrence!J548&gt;0,_xlfn.GAMMA.DIST(Occurrence!J548,$C$6,$C$7,TRUE),0)</f>
        <v/>
      </c>
      <c r="J548" s="9">
        <f>IF(Occurrence!J548&gt;0,_xlfn.GAMMA.INV(I548,$B$6,$B$7),0)</f>
        <v/>
      </c>
      <c r="K548" s="24">
        <f>IF(Occurrence!K548&gt;0,_xlfn.GAMMA.DIST(Occurrence!K548,$C$6,$C$7,TRUE),0)</f>
        <v/>
      </c>
      <c r="L548" s="9">
        <f>IF(Occurrence!K548&gt;0,_xlfn.GAMMA.INV(K548,$B$6,$B$7),0)</f>
        <v/>
      </c>
      <c r="M548" s="24">
        <f>_xlfn.NORM.DIST(Data!X548,$C$9,$C$10,TRUE)</f>
        <v/>
      </c>
      <c r="N548" s="9">
        <f>_xlfn.NORM.INV(M548,$B$9,$B$10)</f>
        <v/>
      </c>
      <c r="O548" s="24">
        <f>_xlfn.NORM.DIST(Data!Y548,$C$9,$C$10,TRUE)</f>
        <v/>
      </c>
      <c r="P548" s="9">
        <f>_xlfn.NORM.INV(O548,$B$9,$B$10)</f>
        <v/>
      </c>
    </row>
    <row r="549">
      <c r="H549" s="14">
        <f>Data!A549</f>
        <v/>
      </c>
      <c r="I549" s="24">
        <f>IF(Occurrence!J549&gt;0,_xlfn.GAMMA.DIST(Occurrence!J549,$C$6,$C$7,TRUE),0)</f>
        <v/>
      </c>
      <c r="J549" s="9">
        <f>IF(Occurrence!J549&gt;0,_xlfn.GAMMA.INV(I549,$B$6,$B$7),0)</f>
        <v/>
      </c>
      <c r="K549" s="24">
        <f>IF(Occurrence!K549&gt;0,_xlfn.GAMMA.DIST(Occurrence!K549,$C$6,$C$7,TRUE),0)</f>
        <v/>
      </c>
      <c r="L549" s="9">
        <f>IF(Occurrence!K549&gt;0,_xlfn.GAMMA.INV(K549,$B$6,$B$7),0)</f>
        <v/>
      </c>
      <c r="M549" s="24">
        <f>_xlfn.NORM.DIST(Data!X549,$C$9,$C$10,TRUE)</f>
        <v/>
      </c>
      <c r="N549" s="9">
        <f>_xlfn.NORM.INV(M549,$B$9,$B$10)</f>
        <v/>
      </c>
      <c r="O549" s="24">
        <f>_xlfn.NORM.DIST(Data!Y549,$C$9,$C$10,TRUE)</f>
        <v/>
      </c>
      <c r="P549" s="9">
        <f>_xlfn.NORM.INV(O549,$B$9,$B$10)</f>
        <v/>
      </c>
    </row>
    <row r="550">
      <c r="H550" s="14">
        <f>Data!A550</f>
        <v/>
      </c>
      <c r="I550" s="24">
        <f>IF(Occurrence!J550&gt;0,_xlfn.GAMMA.DIST(Occurrence!J550,$C$6,$C$7,TRUE),0)</f>
        <v/>
      </c>
      <c r="J550" s="9">
        <f>IF(Occurrence!J550&gt;0,_xlfn.GAMMA.INV(I550,$B$6,$B$7),0)</f>
        <v/>
      </c>
      <c r="K550" s="24">
        <f>IF(Occurrence!K550&gt;0,_xlfn.GAMMA.DIST(Occurrence!K550,$C$6,$C$7,TRUE),0)</f>
        <v/>
      </c>
      <c r="L550" s="9">
        <f>IF(Occurrence!K550&gt;0,_xlfn.GAMMA.INV(K550,$B$6,$B$7),0)</f>
        <v/>
      </c>
      <c r="M550" s="24">
        <f>_xlfn.NORM.DIST(Data!X550,$C$9,$C$10,TRUE)</f>
        <v/>
      </c>
      <c r="N550" s="9">
        <f>_xlfn.NORM.INV(M550,$B$9,$B$10)</f>
        <v/>
      </c>
      <c r="O550" s="24">
        <f>_xlfn.NORM.DIST(Data!Y550,$C$9,$C$10,TRUE)</f>
        <v/>
      </c>
      <c r="P550" s="9">
        <f>_xlfn.NORM.INV(O550,$B$9,$B$10)</f>
        <v/>
      </c>
    </row>
    <row r="551">
      <c r="H551" s="14">
        <f>Data!A551</f>
        <v/>
      </c>
      <c r="I551" s="24">
        <f>IF(Occurrence!J551&gt;0,_xlfn.GAMMA.DIST(Occurrence!J551,$C$6,$C$7,TRUE),0)</f>
        <v/>
      </c>
      <c r="J551" s="9">
        <f>IF(Occurrence!J551&gt;0,_xlfn.GAMMA.INV(I551,$B$6,$B$7),0)</f>
        <v/>
      </c>
      <c r="K551" s="24">
        <f>IF(Occurrence!K551&gt;0,_xlfn.GAMMA.DIST(Occurrence!K551,$C$6,$C$7,TRUE),0)</f>
        <v/>
      </c>
      <c r="L551" s="9">
        <f>IF(Occurrence!K551&gt;0,_xlfn.GAMMA.INV(K551,$B$6,$B$7),0)</f>
        <v/>
      </c>
      <c r="M551" s="24">
        <f>_xlfn.NORM.DIST(Data!X551,$C$9,$C$10,TRUE)</f>
        <v/>
      </c>
      <c r="N551" s="9">
        <f>_xlfn.NORM.INV(M551,$B$9,$B$10)</f>
        <v/>
      </c>
      <c r="O551" s="24">
        <f>_xlfn.NORM.DIST(Data!Y551,$C$9,$C$10,TRUE)</f>
        <v/>
      </c>
      <c r="P551" s="9">
        <f>_xlfn.NORM.INV(O551,$B$9,$B$10)</f>
        <v/>
      </c>
    </row>
    <row r="552">
      <c r="H552" s="14">
        <f>Data!A552</f>
        <v/>
      </c>
      <c r="I552" s="24">
        <f>IF(Occurrence!J552&gt;0,_xlfn.GAMMA.DIST(Occurrence!J552,$C$6,$C$7,TRUE),0)</f>
        <v/>
      </c>
      <c r="J552" s="9">
        <f>IF(Occurrence!J552&gt;0,_xlfn.GAMMA.INV(I552,$B$6,$B$7),0)</f>
        <v/>
      </c>
      <c r="K552" s="24">
        <f>IF(Occurrence!K552&gt;0,_xlfn.GAMMA.DIST(Occurrence!K552,$C$6,$C$7,TRUE),0)</f>
        <v/>
      </c>
      <c r="L552" s="9">
        <f>IF(Occurrence!K552&gt;0,_xlfn.GAMMA.INV(K552,$B$6,$B$7),0)</f>
        <v/>
      </c>
      <c r="M552" s="24">
        <f>_xlfn.NORM.DIST(Data!X552,$C$9,$C$10,TRUE)</f>
        <v/>
      </c>
      <c r="N552" s="9">
        <f>_xlfn.NORM.INV(M552,$B$9,$B$10)</f>
        <v/>
      </c>
      <c r="O552" s="24">
        <f>_xlfn.NORM.DIST(Data!Y552,$C$9,$C$10,TRUE)</f>
        <v/>
      </c>
      <c r="P552" s="9">
        <f>_xlfn.NORM.INV(O552,$B$9,$B$10)</f>
        <v/>
      </c>
    </row>
    <row r="553">
      <c r="H553" s="14">
        <f>Data!A553</f>
        <v/>
      </c>
      <c r="I553" s="24">
        <f>IF(Occurrence!J553&gt;0,_xlfn.GAMMA.DIST(Occurrence!J553,$C$6,$C$7,TRUE),0)</f>
        <v/>
      </c>
      <c r="J553" s="9">
        <f>IF(Occurrence!J553&gt;0,_xlfn.GAMMA.INV(I553,$B$6,$B$7),0)</f>
        <v/>
      </c>
      <c r="K553" s="24">
        <f>IF(Occurrence!K553&gt;0,_xlfn.GAMMA.DIST(Occurrence!K553,$C$6,$C$7,TRUE),0)</f>
        <v/>
      </c>
      <c r="L553" s="9">
        <f>IF(Occurrence!K553&gt;0,_xlfn.GAMMA.INV(K553,$B$6,$B$7),0)</f>
        <v/>
      </c>
      <c r="M553" s="24">
        <f>_xlfn.NORM.DIST(Data!X553,$C$9,$C$10,TRUE)</f>
        <v/>
      </c>
      <c r="N553" s="9">
        <f>_xlfn.NORM.INV(M553,$B$9,$B$10)</f>
        <v/>
      </c>
      <c r="O553" s="24">
        <f>_xlfn.NORM.DIST(Data!Y553,$C$9,$C$10,TRUE)</f>
        <v/>
      </c>
      <c r="P553" s="9">
        <f>_xlfn.NORM.INV(O553,$B$9,$B$10)</f>
        <v/>
      </c>
    </row>
    <row r="554">
      <c r="H554" s="14">
        <f>Data!A554</f>
        <v/>
      </c>
      <c r="I554" s="24">
        <f>IF(Occurrence!J554&gt;0,_xlfn.GAMMA.DIST(Occurrence!J554,$C$6,$C$7,TRUE),0)</f>
        <v/>
      </c>
      <c r="J554" s="9">
        <f>IF(Occurrence!J554&gt;0,_xlfn.GAMMA.INV(I554,$B$6,$B$7),0)</f>
        <v/>
      </c>
      <c r="K554" s="24">
        <f>IF(Occurrence!K554&gt;0,_xlfn.GAMMA.DIST(Occurrence!K554,$C$6,$C$7,TRUE),0)</f>
        <v/>
      </c>
      <c r="L554" s="9">
        <f>IF(Occurrence!K554&gt;0,_xlfn.GAMMA.INV(K554,$B$6,$B$7),0)</f>
        <v/>
      </c>
      <c r="M554" s="24">
        <f>_xlfn.NORM.DIST(Data!X554,$C$9,$C$10,TRUE)</f>
        <v/>
      </c>
      <c r="N554" s="9">
        <f>_xlfn.NORM.INV(M554,$B$9,$B$10)</f>
        <v/>
      </c>
      <c r="O554" s="24">
        <f>_xlfn.NORM.DIST(Data!Y554,$C$9,$C$10,TRUE)</f>
        <v/>
      </c>
      <c r="P554" s="9">
        <f>_xlfn.NORM.INV(O554,$B$9,$B$10)</f>
        <v/>
      </c>
    </row>
    <row r="555">
      <c r="H555" s="14">
        <f>Data!A555</f>
        <v/>
      </c>
      <c r="I555" s="24">
        <f>IF(Occurrence!J555&gt;0,_xlfn.GAMMA.DIST(Occurrence!J555,$C$6,$C$7,TRUE),0)</f>
        <v/>
      </c>
      <c r="J555" s="9">
        <f>IF(Occurrence!J555&gt;0,_xlfn.GAMMA.INV(I555,$B$6,$B$7),0)</f>
        <v/>
      </c>
      <c r="K555" s="24">
        <f>IF(Occurrence!K555&gt;0,_xlfn.GAMMA.DIST(Occurrence!K555,$C$6,$C$7,TRUE),0)</f>
        <v/>
      </c>
      <c r="L555" s="9">
        <f>IF(Occurrence!K555&gt;0,_xlfn.GAMMA.INV(K555,$B$6,$B$7),0)</f>
        <v/>
      </c>
      <c r="M555" s="24">
        <f>_xlfn.NORM.DIST(Data!X555,$C$9,$C$10,TRUE)</f>
        <v/>
      </c>
      <c r="N555" s="9">
        <f>_xlfn.NORM.INV(M555,$B$9,$B$10)</f>
        <v/>
      </c>
      <c r="O555" s="24">
        <f>_xlfn.NORM.DIST(Data!Y555,$C$9,$C$10,TRUE)</f>
        <v/>
      </c>
      <c r="P555" s="9">
        <f>_xlfn.NORM.INV(O555,$B$9,$B$10)</f>
        <v/>
      </c>
    </row>
    <row r="556">
      <c r="H556" s="14">
        <f>Data!A556</f>
        <v/>
      </c>
      <c r="I556" s="24">
        <f>IF(Occurrence!J556&gt;0,_xlfn.GAMMA.DIST(Occurrence!J556,$C$6,$C$7,TRUE),0)</f>
        <v/>
      </c>
      <c r="J556" s="9">
        <f>IF(Occurrence!J556&gt;0,_xlfn.GAMMA.INV(I556,$B$6,$B$7),0)</f>
        <v/>
      </c>
      <c r="K556" s="24">
        <f>IF(Occurrence!K556&gt;0,_xlfn.GAMMA.DIST(Occurrence!K556,$C$6,$C$7,TRUE),0)</f>
        <v/>
      </c>
      <c r="L556" s="9">
        <f>IF(Occurrence!K556&gt;0,_xlfn.GAMMA.INV(K556,$B$6,$B$7),0)</f>
        <v/>
      </c>
      <c r="M556" s="24">
        <f>_xlfn.NORM.DIST(Data!X556,$C$9,$C$10,TRUE)</f>
        <v/>
      </c>
      <c r="N556" s="9">
        <f>_xlfn.NORM.INV(M556,$B$9,$B$10)</f>
        <v/>
      </c>
      <c r="O556" s="24">
        <f>_xlfn.NORM.DIST(Data!Y556,$C$9,$C$10,TRUE)</f>
        <v/>
      </c>
      <c r="P556" s="9">
        <f>_xlfn.NORM.INV(O556,$B$9,$B$10)</f>
        <v/>
      </c>
    </row>
    <row r="557">
      <c r="H557" s="14">
        <f>Data!A557</f>
        <v/>
      </c>
      <c r="I557" s="24">
        <f>IF(Occurrence!J557&gt;0,_xlfn.GAMMA.DIST(Occurrence!J557,$C$6,$C$7,TRUE),0)</f>
        <v/>
      </c>
      <c r="J557" s="9">
        <f>IF(Occurrence!J557&gt;0,_xlfn.GAMMA.INV(I557,$B$6,$B$7),0)</f>
        <v/>
      </c>
      <c r="K557" s="24">
        <f>IF(Occurrence!K557&gt;0,_xlfn.GAMMA.DIST(Occurrence!K557,$C$6,$C$7,TRUE),0)</f>
        <v/>
      </c>
      <c r="L557" s="9">
        <f>IF(Occurrence!K557&gt;0,_xlfn.GAMMA.INV(K557,$B$6,$B$7),0)</f>
        <v/>
      </c>
      <c r="M557" s="24">
        <f>_xlfn.NORM.DIST(Data!X557,$C$9,$C$10,TRUE)</f>
        <v/>
      </c>
      <c r="N557" s="9">
        <f>_xlfn.NORM.INV(M557,$B$9,$B$10)</f>
        <v/>
      </c>
      <c r="O557" s="24">
        <f>_xlfn.NORM.DIST(Data!Y557,$C$9,$C$10,TRUE)</f>
        <v/>
      </c>
      <c r="P557" s="9">
        <f>_xlfn.NORM.INV(O557,$B$9,$B$10)</f>
        <v/>
      </c>
    </row>
    <row r="558">
      <c r="H558" s="14">
        <f>Data!A558</f>
        <v/>
      </c>
      <c r="I558" s="24">
        <f>IF(Occurrence!J558&gt;0,_xlfn.GAMMA.DIST(Occurrence!J558,$C$6,$C$7,TRUE),0)</f>
        <v/>
      </c>
      <c r="J558" s="9">
        <f>IF(Occurrence!J558&gt;0,_xlfn.GAMMA.INV(I558,$B$6,$B$7),0)</f>
        <v/>
      </c>
      <c r="K558" s="24">
        <f>IF(Occurrence!K558&gt;0,_xlfn.GAMMA.DIST(Occurrence!K558,$C$6,$C$7,TRUE),0)</f>
        <v/>
      </c>
      <c r="L558" s="9">
        <f>IF(Occurrence!K558&gt;0,_xlfn.GAMMA.INV(K558,$B$6,$B$7),0)</f>
        <v/>
      </c>
      <c r="M558" s="24">
        <f>_xlfn.NORM.DIST(Data!X558,$C$9,$C$10,TRUE)</f>
        <v/>
      </c>
      <c r="N558" s="9">
        <f>_xlfn.NORM.INV(M558,$B$9,$B$10)</f>
        <v/>
      </c>
      <c r="O558" s="24">
        <f>_xlfn.NORM.DIST(Data!Y558,$C$9,$C$10,TRUE)</f>
        <v/>
      </c>
      <c r="P558" s="9">
        <f>_xlfn.NORM.INV(O558,$B$9,$B$10)</f>
        <v/>
      </c>
    </row>
    <row r="559">
      <c r="H559" s="14">
        <f>Data!A559</f>
        <v/>
      </c>
      <c r="I559" s="24">
        <f>IF(Occurrence!J559&gt;0,_xlfn.GAMMA.DIST(Occurrence!J559,$C$6,$C$7,TRUE),0)</f>
        <v/>
      </c>
      <c r="J559" s="9">
        <f>IF(Occurrence!J559&gt;0,_xlfn.GAMMA.INV(I559,$B$6,$B$7),0)</f>
        <v/>
      </c>
      <c r="K559" s="24">
        <f>IF(Occurrence!K559&gt;0,_xlfn.GAMMA.DIST(Occurrence!K559,$C$6,$C$7,TRUE),0)</f>
        <v/>
      </c>
      <c r="L559" s="9">
        <f>IF(Occurrence!K559&gt;0,_xlfn.GAMMA.INV(K559,$B$6,$B$7),0)</f>
        <v/>
      </c>
      <c r="M559" s="24">
        <f>_xlfn.NORM.DIST(Data!X559,$C$9,$C$10,TRUE)</f>
        <v/>
      </c>
      <c r="N559" s="9">
        <f>_xlfn.NORM.INV(M559,$B$9,$B$10)</f>
        <v/>
      </c>
      <c r="O559" s="24">
        <f>_xlfn.NORM.DIST(Data!Y559,$C$9,$C$10,TRUE)</f>
        <v/>
      </c>
      <c r="P559" s="9">
        <f>_xlfn.NORM.INV(O559,$B$9,$B$10)</f>
        <v/>
      </c>
    </row>
    <row r="560">
      <c r="H560" s="14">
        <f>Data!A560</f>
        <v/>
      </c>
      <c r="I560" s="24">
        <f>IF(Occurrence!J560&gt;0,_xlfn.GAMMA.DIST(Occurrence!J560,$C$6,$C$7,TRUE),0)</f>
        <v/>
      </c>
      <c r="J560" s="9">
        <f>IF(Occurrence!J560&gt;0,_xlfn.GAMMA.INV(I560,$B$6,$B$7),0)</f>
        <v/>
      </c>
      <c r="K560" s="24">
        <f>IF(Occurrence!K560&gt;0,_xlfn.GAMMA.DIST(Occurrence!K560,$C$6,$C$7,TRUE),0)</f>
        <v/>
      </c>
      <c r="L560" s="9">
        <f>IF(Occurrence!K560&gt;0,_xlfn.GAMMA.INV(K560,$B$6,$B$7),0)</f>
        <v/>
      </c>
      <c r="M560" s="24">
        <f>_xlfn.NORM.DIST(Data!X560,$C$9,$C$10,TRUE)</f>
        <v/>
      </c>
      <c r="N560" s="9">
        <f>_xlfn.NORM.INV(M560,$B$9,$B$10)</f>
        <v/>
      </c>
      <c r="O560" s="24">
        <f>_xlfn.NORM.DIST(Data!Y560,$C$9,$C$10,TRUE)</f>
        <v/>
      </c>
      <c r="P560" s="9">
        <f>_xlfn.NORM.INV(O560,$B$9,$B$10)</f>
        <v/>
      </c>
    </row>
    <row r="561">
      <c r="H561" s="14">
        <f>Data!A561</f>
        <v/>
      </c>
      <c r="I561" s="24">
        <f>IF(Occurrence!J561&gt;0,_xlfn.GAMMA.DIST(Occurrence!J561,$C$6,$C$7,TRUE),0)</f>
        <v/>
      </c>
      <c r="J561" s="9">
        <f>IF(Occurrence!J561&gt;0,_xlfn.GAMMA.INV(I561,$B$6,$B$7),0)</f>
        <v/>
      </c>
      <c r="K561" s="24">
        <f>IF(Occurrence!K561&gt;0,_xlfn.GAMMA.DIST(Occurrence!K561,$C$6,$C$7,TRUE),0)</f>
        <v/>
      </c>
      <c r="L561" s="9">
        <f>IF(Occurrence!K561&gt;0,_xlfn.GAMMA.INV(K561,$B$6,$B$7),0)</f>
        <v/>
      </c>
      <c r="M561" s="24">
        <f>_xlfn.NORM.DIST(Data!X561,$C$9,$C$10,TRUE)</f>
        <v/>
      </c>
      <c r="N561" s="9">
        <f>_xlfn.NORM.INV(M561,$B$9,$B$10)</f>
        <v/>
      </c>
      <c r="O561" s="24">
        <f>_xlfn.NORM.DIST(Data!Y561,$C$9,$C$10,TRUE)</f>
        <v/>
      </c>
      <c r="P561" s="9">
        <f>_xlfn.NORM.INV(O561,$B$9,$B$10)</f>
        <v/>
      </c>
    </row>
    <row r="562">
      <c r="H562" s="14">
        <f>Data!A562</f>
        <v/>
      </c>
      <c r="I562" s="24">
        <f>IF(Occurrence!J562&gt;0,_xlfn.GAMMA.DIST(Occurrence!J562,$C$6,$C$7,TRUE),0)</f>
        <v/>
      </c>
      <c r="J562" s="9">
        <f>IF(Occurrence!J562&gt;0,_xlfn.GAMMA.INV(I562,$B$6,$B$7),0)</f>
        <v/>
      </c>
      <c r="K562" s="24">
        <f>IF(Occurrence!K562&gt;0,_xlfn.GAMMA.DIST(Occurrence!K562,$C$6,$C$7,TRUE),0)</f>
        <v/>
      </c>
      <c r="L562" s="9">
        <f>IF(Occurrence!K562&gt;0,_xlfn.GAMMA.INV(K562,$B$6,$B$7),0)</f>
        <v/>
      </c>
      <c r="M562" s="24">
        <f>_xlfn.NORM.DIST(Data!X562,$C$9,$C$10,TRUE)</f>
        <v/>
      </c>
      <c r="N562" s="9">
        <f>_xlfn.NORM.INV(M562,$B$9,$B$10)</f>
        <v/>
      </c>
      <c r="O562" s="24">
        <f>_xlfn.NORM.DIST(Data!Y562,$C$9,$C$10,TRUE)</f>
        <v/>
      </c>
      <c r="P562" s="9">
        <f>_xlfn.NORM.INV(O562,$B$9,$B$10)</f>
        <v/>
      </c>
    </row>
    <row r="563">
      <c r="H563" s="14">
        <f>Data!A563</f>
        <v/>
      </c>
      <c r="I563" s="24">
        <f>IF(Occurrence!J563&gt;0,_xlfn.GAMMA.DIST(Occurrence!J563,$C$6,$C$7,TRUE),0)</f>
        <v/>
      </c>
      <c r="J563" s="9">
        <f>IF(Occurrence!J563&gt;0,_xlfn.GAMMA.INV(I563,$B$6,$B$7),0)</f>
        <v/>
      </c>
      <c r="K563" s="24">
        <f>IF(Occurrence!K563&gt;0,_xlfn.GAMMA.DIST(Occurrence!K563,$C$6,$C$7,TRUE),0)</f>
        <v/>
      </c>
      <c r="L563" s="9">
        <f>IF(Occurrence!K563&gt;0,_xlfn.GAMMA.INV(K563,$B$6,$B$7),0)</f>
        <v/>
      </c>
      <c r="M563" s="24">
        <f>_xlfn.NORM.DIST(Data!X563,$C$9,$C$10,TRUE)</f>
        <v/>
      </c>
      <c r="N563" s="9">
        <f>_xlfn.NORM.INV(M563,$B$9,$B$10)</f>
        <v/>
      </c>
      <c r="O563" s="24">
        <f>_xlfn.NORM.DIST(Data!Y563,$C$9,$C$10,TRUE)</f>
        <v/>
      </c>
      <c r="P563" s="9">
        <f>_xlfn.NORM.INV(O563,$B$9,$B$10)</f>
        <v/>
      </c>
    </row>
    <row r="564">
      <c r="H564" s="14">
        <f>Data!A564</f>
        <v/>
      </c>
      <c r="I564" s="24">
        <f>IF(Occurrence!J564&gt;0,_xlfn.GAMMA.DIST(Occurrence!J564,$C$6,$C$7,TRUE),0)</f>
        <v/>
      </c>
      <c r="J564" s="9">
        <f>IF(Occurrence!J564&gt;0,_xlfn.GAMMA.INV(I564,$B$6,$B$7),0)</f>
        <v/>
      </c>
      <c r="K564" s="24">
        <f>IF(Occurrence!K564&gt;0,_xlfn.GAMMA.DIST(Occurrence!K564,$C$6,$C$7,TRUE),0)</f>
        <v/>
      </c>
      <c r="L564" s="9">
        <f>IF(Occurrence!K564&gt;0,_xlfn.GAMMA.INV(K564,$B$6,$B$7),0)</f>
        <v/>
      </c>
      <c r="M564" s="24">
        <f>_xlfn.NORM.DIST(Data!X564,$C$9,$C$10,TRUE)</f>
        <v/>
      </c>
      <c r="N564" s="9">
        <f>_xlfn.NORM.INV(M564,$B$9,$B$10)</f>
        <v/>
      </c>
      <c r="O564" s="24">
        <f>_xlfn.NORM.DIST(Data!Y564,$C$9,$C$10,TRUE)</f>
        <v/>
      </c>
      <c r="P564" s="9">
        <f>_xlfn.NORM.INV(O564,$B$9,$B$10)</f>
        <v/>
      </c>
    </row>
    <row r="565">
      <c r="H565" s="14">
        <f>Data!A565</f>
        <v/>
      </c>
      <c r="I565" s="24">
        <f>IF(Occurrence!J565&gt;0,_xlfn.GAMMA.DIST(Occurrence!J565,$C$6,$C$7,TRUE),0)</f>
        <v/>
      </c>
      <c r="J565" s="9">
        <f>IF(Occurrence!J565&gt;0,_xlfn.GAMMA.INV(I565,$B$6,$B$7),0)</f>
        <v/>
      </c>
      <c r="K565" s="24">
        <f>IF(Occurrence!K565&gt;0,_xlfn.GAMMA.DIST(Occurrence!K565,$C$6,$C$7,TRUE),0)</f>
        <v/>
      </c>
      <c r="L565" s="9">
        <f>IF(Occurrence!K565&gt;0,_xlfn.GAMMA.INV(K565,$B$6,$B$7),0)</f>
        <v/>
      </c>
      <c r="M565" s="24">
        <f>_xlfn.NORM.DIST(Data!X565,$C$9,$C$10,TRUE)</f>
        <v/>
      </c>
      <c r="N565" s="9">
        <f>_xlfn.NORM.INV(M565,$B$9,$B$10)</f>
        <v/>
      </c>
      <c r="O565" s="24">
        <f>_xlfn.NORM.DIST(Data!Y565,$C$9,$C$10,TRUE)</f>
        <v/>
      </c>
      <c r="P565" s="9">
        <f>_xlfn.NORM.INV(O565,$B$9,$B$10)</f>
        <v/>
      </c>
    </row>
    <row r="566">
      <c r="H566" s="14">
        <f>Data!A566</f>
        <v/>
      </c>
      <c r="I566" s="24">
        <f>IF(Occurrence!J566&gt;0,_xlfn.GAMMA.DIST(Occurrence!J566,$C$6,$C$7,TRUE),0)</f>
        <v/>
      </c>
      <c r="J566" s="9">
        <f>IF(Occurrence!J566&gt;0,_xlfn.GAMMA.INV(I566,$B$6,$B$7),0)</f>
        <v/>
      </c>
      <c r="K566" s="24">
        <f>IF(Occurrence!K566&gt;0,_xlfn.GAMMA.DIST(Occurrence!K566,$C$6,$C$7,TRUE),0)</f>
        <v/>
      </c>
      <c r="L566" s="9">
        <f>IF(Occurrence!K566&gt;0,_xlfn.GAMMA.INV(K566,$B$6,$B$7),0)</f>
        <v/>
      </c>
      <c r="M566" s="24">
        <f>_xlfn.NORM.DIST(Data!X566,$C$9,$C$10,TRUE)</f>
        <v/>
      </c>
      <c r="N566" s="9">
        <f>_xlfn.NORM.INV(M566,$B$9,$B$10)</f>
        <v/>
      </c>
      <c r="O566" s="24">
        <f>_xlfn.NORM.DIST(Data!Y566,$C$9,$C$10,TRUE)</f>
        <v/>
      </c>
      <c r="P566" s="9">
        <f>_xlfn.NORM.INV(O566,$B$9,$B$10)</f>
        <v/>
      </c>
    </row>
    <row r="567">
      <c r="H567" s="14">
        <f>Data!A567</f>
        <v/>
      </c>
      <c r="I567" s="24">
        <f>IF(Occurrence!J567&gt;0,_xlfn.GAMMA.DIST(Occurrence!J567,$C$6,$C$7,TRUE),0)</f>
        <v/>
      </c>
      <c r="J567" s="9">
        <f>IF(Occurrence!J567&gt;0,_xlfn.GAMMA.INV(I567,$B$6,$B$7),0)</f>
        <v/>
      </c>
      <c r="K567" s="24">
        <f>IF(Occurrence!K567&gt;0,_xlfn.GAMMA.DIST(Occurrence!K567,$C$6,$C$7,TRUE),0)</f>
        <v/>
      </c>
      <c r="L567" s="9">
        <f>IF(Occurrence!K567&gt;0,_xlfn.GAMMA.INV(K567,$B$6,$B$7),0)</f>
        <v/>
      </c>
      <c r="M567" s="24">
        <f>_xlfn.NORM.DIST(Data!X567,$C$9,$C$10,TRUE)</f>
        <v/>
      </c>
      <c r="N567" s="9">
        <f>_xlfn.NORM.INV(M567,$B$9,$B$10)</f>
        <v/>
      </c>
      <c r="O567" s="24">
        <f>_xlfn.NORM.DIST(Data!Y567,$C$9,$C$10,TRUE)</f>
        <v/>
      </c>
      <c r="P567" s="9">
        <f>_xlfn.NORM.INV(O567,$B$9,$B$10)</f>
        <v/>
      </c>
    </row>
    <row r="568">
      <c r="H568" s="14">
        <f>Data!A568</f>
        <v/>
      </c>
      <c r="I568" s="24">
        <f>IF(Occurrence!J568&gt;0,_xlfn.GAMMA.DIST(Occurrence!J568,$C$6,$C$7,TRUE),0)</f>
        <v/>
      </c>
      <c r="J568" s="9">
        <f>IF(Occurrence!J568&gt;0,_xlfn.GAMMA.INV(I568,$B$6,$B$7),0)</f>
        <v/>
      </c>
      <c r="K568" s="24">
        <f>IF(Occurrence!K568&gt;0,_xlfn.GAMMA.DIST(Occurrence!K568,$C$6,$C$7,TRUE),0)</f>
        <v/>
      </c>
      <c r="L568" s="9">
        <f>IF(Occurrence!K568&gt;0,_xlfn.GAMMA.INV(K568,$B$6,$B$7),0)</f>
        <v/>
      </c>
      <c r="M568" s="24">
        <f>_xlfn.NORM.DIST(Data!X568,$C$9,$C$10,TRUE)</f>
        <v/>
      </c>
      <c r="N568" s="9">
        <f>_xlfn.NORM.INV(M568,$B$9,$B$10)</f>
        <v/>
      </c>
      <c r="O568" s="24">
        <f>_xlfn.NORM.DIST(Data!Y568,$C$9,$C$10,TRUE)</f>
        <v/>
      </c>
      <c r="P568" s="9">
        <f>_xlfn.NORM.INV(O568,$B$9,$B$10)</f>
        <v/>
      </c>
    </row>
    <row r="569">
      <c r="H569" s="14">
        <f>Data!A569</f>
        <v/>
      </c>
      <c r="I569" s="24">
        <f>IF(Occurrence!J569&gt;0,_xlfn.GAMMA.DIST(Occurrence!J569,$C$6,$C$7,TRUE),0)</f>
        <v/>
      </c>
      <c r="J569" s="9">
        <f>IF(Occurrence!J569&gt;0,_xlfn.GAMMA.INV(I569,$B$6,$B$7),0)</f>
        <v/>
      </c>
      <c r="K569" s="24">
        <f>IF(Occurrence!K569&gt;0,_xlfn.GAMMA.DIST(Occurrence!K569,$C$6,$C$7,TRUE),0)</f>
        <v/>
      </c>
      <c r="L569" s="9">
        <f>IF(Occurrence!K569&gt;0,_xlfn.GAMMA.INV(K569,$B$6,$B$7),0)</f>
        <v/>
      </c>
      <c r="M569" s="24">
        <f>_xlfn.NORM.DIST(Data!X569,$C$9,$C$10,TRUE)</f>
        <v/>
      </c>
      <c r="N569" s="9">
        <f>_xlfn.NORM.INV(M569,$B$9,$B$10)</f>
        <v/>
      </c>
      <c r="O569" s="24">
        <f>_xlfn.NORM.DIST(Data!Y569,$C$9,$C$10,TRUE)</f>
        <v/>
      </c>
      <c r="P569" s="9">
        <f>_xlfn.NORM.INV(O569,$B$9,$B$10)</f>
        <v/>
      </c>
    </row>
    <row r="570">
      <c r="H570" s="14">
        <f>Data!A570</f>
        <v/>
      </c>
      <c r="I570" s="24">
        <f>IF(Occurrence!J570&gt;0,_xlfn.GAMMA.DIST(Occurrence!J570,$C$6,$C$7,TRUE),0)</f>
        <v/>
      </c>
      <c r="J570" s="9">
        <f>IF(Occurrence!J570&gt;0,_xlfn.GAMMA.INV(I570,$B$6,$B$7),0)</f>
        <v/>
      </c>
      <c r="K570" s="24">
        <f>IF(Occurrence!K570&gt;0,_xlfn.GAMMA.DIST(Occurrence!K570,$C$6,$C$7,TRUE),0)</f>
        <v/>
      </c>
      <c r="L570" s="9">
        <f>IF(Occurrence!K570&gt;0,_xlfn.GAMMA.INV(K570,$B$6,$B$7),0)</f>
        <v/>
      </c>
      <c r="M570" s="24">
        <f>_xlfn.NORM.DIST(Data!X570,$C$9,$C$10,TRUE)</f>
        <v/>
      </c>
      <c r="N570" s="9">
        <f>_xlfn.NORM.INV(M570,$B$9,$B$10)</f>
        <v/>
      </c>
      <c r="O570" s="24">
        <f>_xlfn.NORM.DIST(Data!Y570,$C$9,$C$10,TRUE)</f>
        <v/>
      </c>
      <c r="P570" s="9">
        <f>_xlfn.NORM.INV(O570,$B$9,$B$10)</f>
        <v/>
      </c>
    </row>
    <row r="571">
      <c r="H571" s="14">
        <f>Data!A571</f>
        <v/>
      </c>
      <c r="I571" s="24">
        <f>IF(Occurrence!J571&gt;0,_xlfn.GAMMA.DIST(Occurrence!J571,$C$6,$C$7,TRUE),0)</f>
        <v/>
      </c>
      <c r="J571" s="9">
        <f>IF(Occurrence!J571&gt;0,_xlfn.GAMMA.INV(I571,$B$6,$B$7),0)</f>
        <v/>
      </c>
      <c r="K571" s="24">
        <f>IF(Occurrence!K571&gt;0,_xlfn.GAMMA.DIST(Occurrence!K571,$C$6,$C$7,TRUE),0)</f>
        <v/>
      </c>
      <c r="L571" s="9">
        <f>IF(Occurrence!K571&gt;0,_xlfn.GAMMA.INV(K571,$B$6,$B$7),0)</f>
        <v/>
      </c>
      <c r="M571" s="24">
        <f>_xlfn.NORM.DIST(Data!X571,$C$9,$C$10,TRUE)</f>
        <v/>
      </c>
      <c r="N571" s="9">
        <f>_xlfn.NORM.INV(M571,$B$9,$B$10)</f>
        <v/>
      </c>
      <c r="O571" s="24">
        <f>_xlfn.NORM.DIST(Data!Y571,$C$9,$C$10,TRUE)</f>
        <v/>
      </c>
      <c r="P571" s="9">
        <f>_xlfn.NORM.INV(O571,$B$9,$B$10)</f>
        <v/>
      </c>
    </row>
    <row r="572">
      <c r="H572" s="14">
        <f>Data!A572</f>
        <v/>
      </c>
      <c r="I572" s="24">
        <f>IF(Occurrence!J572&gt;0,_xlfn.GAMMA.DIST(Occurrence!J572,$C$6,$C$7,TRUE),0)</f>
        <v/>
      </c>
      <c r="J572" s="9">
        <f>IF(Occurrence!J572&gt;0,_xlfn.GAMMA.INV(I572,$B$6,$B$7),0)</f>
        <v/>
      </c>
      <c r="K572" s="24">
        <f>IF(Occurrence!K572&gt;0,_xlfn.GAMMA.DIST(Occurrence!K572,$C$6,$C$7,TRUE),0)</f>
        <v/>
      </c>
      <c r="L572" s="9">
        <f>IF(Occurrence!K572&gt;0,_xlfn.GAMMA.INV(K572,$B$6,$B$7),0)</f>
        <v/>
      </c>
      <c r="M572" s="24">
        <f>_xlfn.NORM.DIST(Data!X572,$C$9,$C$10,TRUE)</f>
        <v/>
      </c>
      <c r="N572" s="9">
        <f>_xlfn.NORM.INV(M572,$B$9,$B$10)</f>
        <v/>
      </c>
      <c r="O572" s="24">
        <f>_xlfn.NORM.DIST(Data!Y572,$C$9,$C$10,TRUE)</f>
        <v/>
      </c>
      <c r="P572" s="9">
        <f>_xlfn.NORM.INV(O572,$B$9,$B$10)</f>
        <v/>
      </c>
    </row>
    <row r="573">
      <c r="H573" s="14">
        <f>Data!A573</f>
        <v/>
      </c>
      <c r="I573" s="24">
        <f>IF(Occurrence!J573&gt;0,_xlfn.GAMMA.DIST(Occurrence!J573,$C$6,$C$7,TRUE),0)</f>
        <v/>
      </c>
      <c r="J573" s="9">
        <f>IF(Occurrence!J573&gt;0,_xlfn.GAMMA.INV(I573,$B$6,$B$7),0)</f>
        <v/>
      </c>
      <c r="K573" s="24">
        <f>IF(Occurrence!K573&gt;0,_xlfn.GAMMA.DIST(Occurrence!K573,$C$6,$C$7,TRUE),0)</f>
        <v/>
      </c>
      <c r="L573" s="9">
        <f>IF(Occurrence!K573&gt;0,_xlfn.GAMMA.INV(K573,$B$6,$B$7),0)</f>
        <v/>
      </c>
      <c r="M573" s="24">
        <f>_xlfn.NORM.DIST(Data!X573,$C$9,$C$10,TRUE)</f>
        <v/>
      </c>
      <c r="N573" s="9">
        <f>_xlfn.NORM.INV(M573,$B$9,$B$10)</f>
        <v/>
      </c>
      <c r="O573" s="24">
        <f>_xlfn.NORM.DIST(Data!Y573,$C$9,$C$10,TRUE)</f>
        <v/>
      </c>
      <c r="P573" s="9">
        <f>_xlfn.NORM.INV(O573,$B$9,$B$10)</f>
        <v/>
      </c>
    </row>
    <row r="574">
      <c r="H574" s="14">
        <f>Data!A574</f>
        <v/>
      </c>
      <c r="I574" s="24">
        <f>IF(Occurrence!J574&gt;0,_xlfn.GAMMA.DIST(Occurrence!J574,$C$6,$C$7,TRUE),0)</f>
        <v/>
      </c>
      <c r="J574" s="9">
        <f>IF(Occurrence!J574&gt;0,_xlfn.GAMMA.INV(I574,$B$6,$B$7),0)</f>
        <v/>
      </c>
      <c r="K574" s="24">
        <f>IF(Occurrence!K574&gt;0,_xlfn.GAMMA.DIST(Occurrence!K574,$C$6,$C$7,TRUE),0)</f>
        <v/>
      </c>
      <c r="L574" s="9">
        <f>IF(Occurrence!K574&gt;0,_xlfn.GAMMA.INV(K574,$B$6,$B$7),0)</f>
        <v/>
      </c>
      <c r="M574" s="24">
        <f>_xlfn.NORM.DIST(Data!X574,$C$9,$C$10,TRUE)</f>
        <v/>
      </c>
      <c r="N574" s="9">
        <f>_xlfn.NORM.INV(M574,$B$9,$B$10)</f>
        <v/>
      </c>
      <c r="O574" s="24">
        <f>_xlfn.NORM.DIST(Data!Y574,$C$9,$C$10,TRUE)</f>
        <v/>
      </c>
      <c r="P574" s="9">
        <f>_xlfn.NORM.INV(O574,$B$9,$B$10)</f>
        <v/>
      </c>
    </row>
    <row r="575">
      <c r="H575" s="14">
        <f>Data!A575</f>
        <v/>
      </c>
      <c r="I575" s="24">
        <f>IF(Occurrence!J575&gt;0,_xlfn.GAMMA.DIST(Occurrence!J575,$C$6,$C$7,TRUE),0)</f>
        <v/>
      </c>
      <c r="J575" s="9">
        <f>IF(Occurrence!J575&gt;0,_xlfn.GAMMA.INV(I575,$B$6,$B$7),0)</f>
        <v/>
      </c>
      <c r="K575" s="24">
        <f>IF(Occurrence!K575&gt;0,_xlfn.GAMMA.DIST(Occurrence!K575,$C$6,$C$7,TRUE),0)</f>
        <v/>
      </c>
      <c r="L575" s="9">
        <f>IF(Occurrence!K575&gt;0,_xlfn.GAMMA.INV(K575,$B$6,$B$7),0)</f>
        <v/>
      </c>
      <c r="M575" s="24">
        <f>_xlfn.NORM.DIST(Data!X575,$C$9,$C$10,TRUE)</f>
        <v/>
      </c>
      <c r="N575" s="9">
        <f>_xlfn.NORM.INV(M575,$B$9,$B$10)</f>
        <v/>
      </c>
      <c r="O575" s="24">
        <f>_xlfn.NORM.DIST(Data!Y575,$C$9,$C$10,TRUE)</f>
        <v/>
      </c>
      <c r="P575" s="9">
        <f>_xlfn.NORM.INV(O575,$B$9,$B$10)</f>
        <v/>
      </c>
    </row>
    <row r="576">
      <c r="H576" s="14">
        <f>Data!A576</f>
        <v/>
      </c>
      <c r="I576" s="24">
        <f>IF(Occurrence!J576&gt;0,_xlfn.GAMMA.DIST(Occurrence!J576,$C$6,$C$7,TRUE),0)</f>
        <v/>
      </c>
      <c r="J576" s="9">
        <f>IF(Occurrence!J576&gt;0,_xlfn.GAMMA.INV(I576,$B$6,$B$7),0)</f>
        <v/>
      </c>
      <c r="K576" s="24">
        <f>IF(Occurrence!K576&gt;0,_xlfn.GAMMA.DIST(Occurrence!K576,$C$6,$C$7,TRUE),0)</f>
        <v/>
      </c>
      <c r="L576" s="9">
        <f>IF(Occurrence!K576&gt;0,_xlfn.GAMMA.INV(K576,$B$6,$B$7),0)</f>
        <v/>
      </c>
      <c r="M576" s="24">
        <f>_xlfn.NORM.DIST(Data!X576,$C$9,$C$10,TRUE)</f>
        <v/>
      </c>
      <c r="N576" s="9">
        <f>_xlfn.NORM.INV(M576,$B$9,$B$10)</f>
        <v/>
      </c>
      <c r="O576" s="24">
        <f>_xlfn.NORM.DIST(Data!Y576,$C$9,$C$10,TRUE)</f>
        <v/>
      </c>
      <c r="P576" s="9">
        <f>_xlfn.NORM.INV(O576,$B$9,$B$10)</f>
        <v/>
      </c>
    </row>
    <row r="577">
      <c r="H577" s="14">
        <f>Data!A577</f>
        <v/>
      </c>
      <c r="I577" s="24">
        <f>IF(Occurrence!J577&gt;0,_xlfn.GAMMA.DIST(Occurrence!J577,$C$6,$C$7,TRUE),0)</f>
        <v/>
      </c>
      <c r="J577" s="9">
        <f>IF(Occurrence!J577&gt;0,_xlfn.GAMMA.INV(I577,$B$6,$B$7),0)</f>
        <v/>
      </c>
      <c r="K577" s="24">
        <f>IF(Occurrence!K577&gt;0,_xlfn.GAMMA.DIST(Occurrence!K577,$C$6,$C$7,TRUE),0)</f>
        <v/>
      </c>
      <c r="L577" s="9">
        <f>IF(Occurrence!K577&gt;0,_xlfn.GAMMA.INV(K577,$B$6,$B$7),0)</f>
        <v/>
      </c>
      <c r="M577" s="24">
        <f>_xlfn.NORM.DIST(Data!X577,$C$9,$C$10,TRUE)</f>
        <v/>
      </c>
      <c r="N577" s="9">
        <f>_xlfn.NORM.INV(M577,$B$9,$B$10)</f>
        <v/>
      </c>
      <c r="O577" s="24">
        <f>_xlfn.NORM.DIST(Data!Y577,$C$9,$C$10,TRUE)</f>
        <v/>
      </c>
      <c r="P577" s="9">
        <f>_xlfn.NORM.INV(O577,$B$9,$B$10)</f>
        <v/>
      </c>
    </row>
    <row r="578">
      <c r="H578" s="14">
        <f>Data!A578</f>
        <v/>
      </c>
      <c r="I578" s="24">
        <f>IF(Occurrence!J578&gt;0,_xlfn.GAMMA.DIST(Occurrence!J578,$C$6,$C$7,TRUE),0)</f>
        <v/>
      </c>
      <c r="J578" s="9">
        <f>IF(Occurrence!J578&gt;0,_xlfn.GAMMA.INV(I578,$B$6,$B$7),0)</f>
        <v/>
      </c>
      <c r="K578" s="24">
        <f>IF(Occurrence!K578&gt;0,_xlfn.GAMMA.DIST(Occurrence!K578,$C$6,$C$7,TRUE),0)</f>
        <v/>
      </c>
      <c r="L578" s="9">
        <f>IF(Occurrence!K578&gt;0,_xlfn.GAMMA.INV(K578,$B$6,$B$7),0)</f>
        <v/>
      </c>
      <c r="M578" s="24">
        <f>_xlfn.NORM.DIST(Data!X578,$C$9,$C$10,TRUE)</f>
        <v/>
      </c>
      <c r="N578" s="9">
        <f>_xlfn.NORM.INV(M578,$B$9,$B$10)</f>
        <v/>
      </c>
      <c r="O578" s="24">
        <f>_xlfn.NORM.DIST(Data!Y578,$C$9,$C$10,TRUE)</f>
        <v/>
      </c>
      <c r="P578" s="9">
        <f>_xlfn.NORM.INV(O578,$B$9,$B$10)</f>
        <v/>
      </c>
    </row>
    <row r="579">
      <c r="H579" s="14">
        <f>Data!A579</f>
        <v/>
      </c>
      <c r="I579" s="24">
        <f>IF(Occurrence!J579&gt;0,_xlfn.GAMMA.DIST(Occurrence!J579,$C$6,$C$7,TRUE),0)</f>
        <v/>
      </c>
      <c r="J579" s="9">
        <f>IF(Occurrence!J579&gt;0,_xlfn.GAMMA.INV(I579,$B$6,$B$7),0)</f>
        <v/>
      </c>
      <c r="K579" s="24">
        <f>IF(Occurrence!K579&gt;0,_xlfn.GAMMA.DIST(Occurrence!K579,$C$6,$C$7,TRUE),0)</f>
        <v/>
      </c>
      <c r="L579" s="9">
        <f>IF(Occurrence!K579&gt;0,_xlfn.GAMMA.INV(K579,$B$6,$B$7),0)</f>
        <v/>
      </c>
      <c r="M579" s="24">
        <f>_xlfn.NORM.DIST(Data!X579,$C$9,$C$10,TRUE)</f>
        <v/>
      </c>
      <c r="N579" s="9">
        <f>_xlfn.NORM.INV(M579,$B$9,$B$10)</f>
        <v/>
      </c>
      <c r="O579" s="24">
        <f>_xlfn.NORM.DIST(Data!Y579,$C$9,$C$10,TRUE)</f>
        <v/>
      </c>
      <c r="P579" s="9">
        <f>_xlfn.NORM.INV(O579,$B$9,$B$10)</f>
        <v/>
      </c>
    </row>
    <row r="580">
      <c r="H580" s="14">
        <f>Data!A580</f>
        <v/>
      </c>
      <c r="I580" s="24">
        <f>IF(Occurrence!J580&gt;0,_xlfn.GAMMA.DIST(Occurrence!J580,$C$6,$C$7,TRUE),0)</f>
        <v/>
      </c>
      <c r="J580" s="9">
        <f>IF(Occurrence!J580&gt;0,_xlfn.GAMMA.INV(I580,$B$6,$B$7),0)</f>
        <v/>
      </c>
      <c r="K580" s="24">
        <f>IF(Occurrence!K580&gt;0,_xlfn.GAMMA.DIST(Occurrence!K580,$C$6,$C$7,TRUE),0)</f>
        <v/>
      </c>
      <c r="L580" s="9">
        <f>IF(Occurrence!K580&gt;0,_xlfn.GAMMA.INV(K580,$B$6,$B$7),0)</f>
        <v/>
      </c>
      <c r="M580" s="24">
        <f>_xlfn.NORM.DIST(Data!X580,$C$9,$C$10,TRUE)</f>
        <v/>
      </c>
      <c r="N580" s="9">
        <f>_xlfn.NORM.INV(M580,$B$9,$B$10)</f>
        <v/>
      </c>
      <c r="O580" s="24">
        <f>_xlfn.NORM.DIST(Data!Y580,$C$9,$C$10,TRUE)</f>
        <v/>
      </c>
      <c r="P580" s="9">
        <f>_xlfn.NORM.INV(O580,$B$9,$B$10)</f>
        <v/>
      </c>
    </row>
    <row r="581">
      <c r="H581" s="14">
        <f>Data!A581</f>
        <v/>
      </c>
      <c r="I581" s="24">
        <f>IF(Occurrence!J581&gt;0,_xlfn.GAMMA.DIST(Occurrence!J581,$C$6,$C$7,TRUE),0)</f>
        <v/>
      </c>
      <c r="J581" s="9">
        <f>IF(Occurrence!J581&gt;0,_xlfn.GAMMA.INV(I581,$B$6,$B$7),0)</f>
        <v/>
      </c>
      <c r="K581" s="24">
        <f>IF(Occurrence!K581&gt;0,_xlfn.GAMMA.DIST(Occurrence!K581,$C$6,$C$7,TRUE),0)</f>
        <v/>
      </c>
      <c r="L581" s="9">
        <f>IF(Occurrence!K581&gt;0,_xlfn.GAMMA.INV(K581,$B$6,$B$7),0)</f>
        <v/>
      </c>
      <c r="M581" s="24">
        <f>_xlfn.NORM.DIST(Data!X581,$C$9,$C$10,TRUE)</f>
        <v/>
      </c>
      <c r="N581" s="9">
        <f>_xlfn.NORM.INV(M581,$B$9,$B$10)</f>
        <v/>
      </c>
      <c r="O581" s="24">
        <f>_xlfn.NORM.DIST(Data!Y581,$C$9,$C$10,TRUE)</f>
        <v/>
      </c>
      <c r="P581" s="9">
        <f>_xlfn.NORM.INV(O581,$B$9,$B$10)</f>
        <v/>
      </c>
    </row>
    <row r="582">
      <c r="H582" s="14">
        <f>Data!A582</f>
        <v/>
      </c>
      <c r="I582" s="24">
        <f>IF(Occurrence!J582&gt;0,_xlfn.GAMMA.DIST(Occurrence!J582,$C$6,$C$7,TRUE),0)</f>
        <v/>
      </c>
      <c r="J582" s="9">
        <f>IF(Occurrence!J582&gt;0,_xlfn.GAMMA.INV(I582,$B$6,$B$7),0)</f>
        <v/>
      </c>
      <c r="K582" s="24">
        <f>IF(Occurrence!K582&gt;0,_xlfn.GAMMA.DIST(Occurrence!K582,$C$6,$C$7,TRUE),0)</f>
        <v/>
      </c>
      <c r="L582" s="9">
        <f>IF(Occurrence!K582&gt;0,_xlfn.GAMMA.INV(K582,$B$6,$B$7),0)</f>
        <v/>
      </c>
      <c r="M582" s="24">
        <f>_xlfn.NORM.DIST(Data!X582,$C$9,$C$10,TRUE)</f>
        <v/>
      </c>
      <c r="N582" s="9">
        <f>_xlfn.NORM.INV(M582,$B$9,$B$10)</f>
        <v/>
      </c>
      <c r="O582" s="24">
        <f>_xlfn.NORM.DIST(Data!Y582,$C$9,$C$10,TRUE)</f>
        <v/>
      </c>
      <c r="P582" s="9">
        <f>_xlfn.NORM.INV(O582,$B$9,$B$10)</f>
        <v/>
      </c>
    </row>
    <row r="583">
      <c r="H583" s="14">
        <f>Data!A583</f>
        <v/>
      </c>
      <c r="I583" s="24">
        <f>IF(Occurrence!J583&gt;0,_xlfn.GAMMA.DIST(Occurrence!J583,$C$6,$C$7,TRUE),0)</f>
        <v/>
      </c>
      <c r="J583" s="9">
        <f>IF(Occurrence!J583&gt;0,_xlfn.GAMMA.INV(I583,$B$6,$B$7),0)</f>
        <v/>
      </c>
      <c r="K583" s="24">
        <f>IF(Occurrence!K583&gt;0,_xlfn.GAMMA.DIST(Occurrence!K583,$C$6,$C$7,TRUE),0)</f>
        <v/>
      </c>
      <c r="L583" s="9">
        <f>IF(Occurrence!K583&gt;0,_xlfn.GAMMA.INV(K583,$B$6,$B$7),0)</f>
        <v/>
      </c>
      <c r="M583" s="24">
        <f>_xlfn.NORM.DIST(Data!X583,$C$9,$C$10,TRUE)</f>
        <v/>
      </c>
      <c r="N583" s="9">
        <f>_xlfn.NORM.INV(M583,$B$9,$B$10)</f>
        <v/>
      </c>
      <c r="O583" s="24">
        <f>_xlfn.NORM.DIST(Data!Y583,$C$9,$C$10,TRUE)</f>
        <v/>
      </c>
      <c r="P583" s="9">
        <f>_xlfn.NORM.INV(O583,$B$9,$B$10)</f>
        <v/>
      </c>
    </row>
    <row r="584">
      <c r="H584" s="14">
        <f>Data!A584</f>
        <v/>
      </c>
      <c r="I584" s="24">
        <f>IF(Occurrence!J584&gt;0,_xlfn.GAMMA.DIST(Occurrence!J584,$C$6,$C$7,TRUE),0)</f>
        <v/>
      </c>
      <c r="J584" s="9">
        <f>IF(Occurrence!J584&gt;0,_xlfn.GAMMA.INV(I584,$B$6,$B$7),0)</f>
        <v/>
      </c>
      <c r="K584" s="24">
        <f>IF(Occurrence!K584&gt;0,_xlfn.GAMMA.DIST(Occurrence!K584,$C$6,$C$7,TRUE),0)</f>
        <v/>
      </c>
      <c r="L584" s="9">
        <f>IF(Occurrence!K584&gt;0,_xlfn.GAMMA.INV(K584,$B$6,$B$7),0)</f>
        <v/>
      </c>
      <c r="M584" s="24">
        <f>_xlfn.NORM.DIST(Data!X584,$C$9,$C$10,TRUE)</f>
        <v/>
      </c>
      <c r="N584" s="9">
        <f>_xlfn.NORM.INV(M584,$B$9,$B$10)</f>
        <v/>
      </c>
      <c r="O584" s="24">
        <f>_xlfn.NORM.DIST(Data!Y584,$C$9,$C$10,TRUE)</f>
        <v/>
      </c>
      <c r="P584" s="9">
        <f>_xlfn.NORM.INV(O584,$B$9,$B$10)</f>
        <v/>
      </c>
    </row>
    <row r="585">
      <c r="H585" s="14">
        <f>Data!A585</f>
        <v/>
      </c>
      <c r="I585" s="24">
        <f>IF(Occurrence!J585&gt;0,_xlfn.GAMMA.DIST(Occurrence!J585,$C$6,$C$7,TRUE),0)</f>
        <v/>
      </c>
      <c r="J585" s="9">
        <f>IF(Occurrence!J585&gt;0,_xlfn.GAMMA.INV(I585,$B$6,$B$7),0)</f>
        <v/>
      </c>
      <c r="K585" s="24">
        <f>IF(Occurrence!K585&gt;0,_xlfn.GAMMA.DIST(Occurrence!K585,$C$6,$C$7,TRUE),0)</f>
        <v/>
      </c>
      <c r="L585" s="9">
        <f>IF(Occurrence!K585&gt;0,_xlfn.GAMMA.INV(K585,$B$6,$B$7),0)</f>
        <v/>
      </c>
      <c r="M585" s="24">
        <f>_xlfn.NORM.DIST(Data!X585,$C$9,$C$10,TRUE)</f>
        <v/>
      </c>
      <c r="N585" s="9">
        <f>_xlfn.NORM.INV(M585,$B$9,$B$10)</f>
        <v/>
      </c>
      <c r="O585" s="24">
        <f>_xlfn.NORM.DIST(Data!Y585,$C$9,$C$10,TRUE)</f>
        <v/>
      </c>
      <c r="P585" s="9">
        <f>_xlfn.NORM.INV(O585,$B$9,$B$10)</f>
        <v/>
      </c>
    </row>
    <row r="586">
      <c r="H586" s="14">
        <f>Data!A586</f>
        <v/>
      </c>
      <c r="I586" s="24">
        <f>IF(Occurrence!J586&gt;0,_xlfn.GAMMA.DIST(Occurrence!J586,$C$6,$C$7,TRUE),0)</f>
        <v/>
      </c>
      <c r="J586" s="9">
        <f>IF(Occurrence!J586&gt;0,_xlfn.GAMMA.INV(I586,$B$6,$B$7),0)</f>
        <v/>
      </c>
      <c r="K586" s="24">
        <f>IF(Occurrence!K586&gt;0,_xlfn.GAMMA.DIST(Occurrence!K586,$C$6,$C$7,TRUE),0)</f>
        <v/>
      </c>
      <c r="L586" s="9">
        <f>IF(Occurrence!K586&gt;0,_xlfn.GAMMA.INV(K586,$B$6,$B$7),0)</f>
        <v/>
      </c>
      <c r="M586" s="24">
        <f>_xlfn.NORM.DIST(Data!X586,$C$9,$C$10,TRUE)</f>
        <v/>
      </c>
      <c r="N586" s="9">
        <f>_xlfn.NORM.INV(M586,$B$9,$B$10)</f>
        <v/>
      </c>
      <c r="O586" s="24">
        <f>_xlfn.NORM.DIST(Data!Y586,$C$9,$C$10,TRUE)</f>
        <v/>
      </c>
      <c r="P586" s="9">
        <f>_xlfn.NORM.INV(O586,$B$9,$B$10)</f>
        <v/>
      </c>
    </row>
    <row r="587">
      <c r="H587" s="14">
        <f>Data!A587</f>
        <v/>
      </c>
      <c r="I587" s="24">
        <f>IF(Occurrence!J587&gt;0,_xlfn.GAMMA.DIST(Occurrence!J587,$C$6,$C$7,TRUE),0)</f>
        <v/>
      </c>
      <c r="J587" s="9">
        <f>IF(Occurrence!J587&gt;0,_xlfn.GAMMA.INV(I587,$B$6,$B$7),0)</f>
        <v/>
      </c>
      <c r="K587" s="24">
        <f>IF(Occurrence!K587&gt;0,_xlfn.GAMMA.DIST(Occurrence!K587,$C$6,$C$7,TRUE),0)</f>
        <v/>
      </c>
      <c r="L587" s="9">
        <f>IF(Occurrence!K587&gt;0,_xlfn.GAMMA.INV(K587,$B$6,$B$7),0)</f>
        <v/>
      </c>
      <c r="M587" s="24">
        <f>_xlfn.NORM.DIST(Data!X587,$C$9,$C$10,TRUE)</f>
        <v/>
      </c>
      <c r="N587" s="9">
        <f>_xlfn.NORM.INV(M587,$B$9,$B$10)</f>
        <v/>
      </c>
      <c r="O587" s="24">
        <f>_xlfn.NORM.DIST(Data!Y587,$C$9,$C$10,TRUE)</f>
        <v/>
      </c>
      <c r="P587" s="9">
        <f>_xlfn.NORM.INV(O587,$B$9,$B$10)</f>
        <v/>
      </c>
    </row>
    <row r="588">
      <c r="H588" s="14">
        <f>Data!A588</f>
        <v/>
      </c>
      <c r="I588" s="24">
        <f>IF(Occurrence!J588&gt;0,_xlfn.GAMMA.DIST(Occurrence!J588,$C$6,$C$7,TRUE),0)</f>
        <v/>
      </c>
      <c r="J588" s="9">
        <f>IF(Occurrence!J588&gt;0,_xlfn.GAMMA.INV(I588,$B$6,$B$7),0)</f>
        <v/>
      </c>
      <c r="K588" s="24">
        <f>IF(Occurrence!K588&gt;0,_xlfn.GAMMA.DIST(Occurrence!K588,$C$6,$C$7,TRUE),0)</f>
        <v/>
      </c>
      <c r="L588" s="9">
        <f>IF(Occurrence!K588&gt;0,_xlfn.GAMMA.INV(K588,$B$6,$B$7),0)</f>
        <v/>
      </c>
      <c r="M588" s="24">
        <f>_xlfn.NORM.DIST(Data!X588,$C$9,$C$10,TRUE)</f>
        <v/>
      </c>
      <c r="N588" s="9">
        <f>_xlfn.NORM.INV(M588,$B$9,$B$10)</f>
        <v/>
      </c>
      <c r="O588" s="24">
        <f>_xlfn.NORM.DIST(Data!Y588,$C$9,$C$10,TRUE)</f>
        <v/>
      </c>
      <c r="P588" s="9">
        <f>_xlfn.NORM.INV(O588,$B$9,$B$10)</f>
        <v/>
      </c>
    </row>
    <row r="589">
      <c r="H589" s="14">
        <f>Data!A589</f>
        <v/>
      </c>
      <c r="I589" s="24">
        <f>IF(Occurrence!J589&gt;0,_xlfn.GAMMA.DIST(Occurrence!J589,$C$6,$C$7,TRUE),0)</f>
        <v/>
      </c>
      <c r="J589" s="9">
        <f>IF(Occurrence!J589&gt;0,_xlfn.GAMMA.INV(I589,$B$6,$B$7),0)</f>
        <v/>
      </c>
      <c r="K589" s="24">
        <f>IF(Occurrence!K589&gt;0,_xlfn.GAMMA.DIST(Occurrence!K589,$C$6,$C$7,TRUE),0)</f>
        <v/>
      </c>
      <c r="L589" s="9">
        <f>IF(Occurrence!K589&gt;0,_xlfn.GAMMA.INV(K589,$B$6,$B$7),0)</f>
        <v/>
      </c>
      <c r="M589" s="24">
        <f>_xlfn.NORM.DIST(Data!X589,$C$9,$C$10,TRUE)</f>
        <v/>
      </c>
      <c r="N589" s="9">
        <f>_xlfn.NORM.INV(M589,$B$9,$B$10)</f>
        <v/>
      </c>
      <c r="O589" s="24">
        <f>_xlfn.NORM.DIST(Data!Y589,$C$9,$C$10,TRUE)</f>
        <v/>
      </c>
      <c r="P589" s="9">
        <f>_xlfn.NORM.INV(O589,$B$9,$B$10)</f>
        <v/>
      </c>
    </row>
    <row r="590">
      <c r="H590" s="14">
        <f>Data!A590</f>
        <v/>
      </c>
      <c r="I590" s="24">
        <f>IF(Occurrence!J590&gt;0,_xlfn.GAMMA.DIST(Occurrence!J590,$C$6,$C$7,TRUE),0)</f>
        <v/>
      </c>
      <c r="J590" s="9">
        <f>IF(Occurrence!J590&gt;0,_xlfn.GAMMA.INV(I590,$B$6,$B$7),0)</f>
        <v/>
      </c>
      <c r="K590" s="24">
        <f>IF(Occurrence!K590&gt;0,_xlfn.GAMMA.DIST(Occurrence!K590,$C$6,$C$7,TRUE),0)</f>
        <v/>
      </c>
      <c r="L590" s="9">
        <f>IF(Occurrence!K590&gt;0,_xlfn.GAMMA.INV(K590,$B$6,$B$7),0)</f>
        <v/>
      </c>
      <c r="M590" s="24">
        <f>_xlfn.NORM.DIST(Data!X590,$C$9,$C$10,TRUE)</f>
        <v/>
      </c>
      <c r="N590" s="9">
        <f>_xlfn.NORM.INV(M590,$B$9,$B$10)</f>
        <v/>
      </c>
      <c r="O590" s="24">
        <f>_xlfn.NORM.DIST(Data!Y590,$C$9,$C$10,TRUE)</f>
        <v/>
      </c>
      <c r="P590" s="9">
        <f>_xlfn.NORM.INV(O590,$B$9,$B$10)</f>
        <v/>
      </c>
    </row>
    <row r="591">
      <c r="H591" s="14">
        <f>Data!A591</f>
        <v/>
      </c>
      <c r="I591" s="24">
        <f>IF(Occurrence!J591&gt;0,_xlfn.GAMMA.DIST(Occurrence!J591,$C$6,$C$7,TRUE),0)</f>
        <v/>
      </c>
      <c r="J591" s="9">
        <f>IF(Occurrence!J591&gt;0,_xlfn.GAMMA.INV(I591,$B$6,$B$7),0)</f>
        <v/>
      </c>
      <c r="K591" s="24">
        <f>IF(Occurrence!K591&gt;0,_xlfn.GAMMA.DIST(Occurrence!K591,$C$6,$C$7,TRUE),0)</f>
        <v/>
      </c>
      <c r="L591" s="9">
        <f>IF(Occurrence!K591&gt;0,_xlfn.GAMMA.INV(K591,$B$6,$B$7),0)</f>
        <v/>
      </c>
      <c r="M591" s="24">
        <f>_xlfn.NORM.DIST(Data!X591,$C$9,$C$10,TRUE)</f>
        <v/>
      </c>
      <c r="N591" s="9">
        <f>_xlfn.NORM.INV(M591,$B$9,$B$10)</f>
        <v/>
      </c>
      <c r="O591" s="24">
        <f>_xlfn.NORM.DIST(Data!Y591,$C$9,$C$10,TRUE)</f>
        <v/>
      </c>
      <c r="P591" s="9">
        <f>_xlfn.NORM.INV(O591,$B$9,$B$10)</f>
        <v/>
      </c>
    </row>
    <row r="592">
      <c r="H592" s="14">
        <f>Data!A592</f>
        <v/>
      </c>
      <c r="I592" s="24">
        <f>IF(Occurrence!J592&gt;0,_xlfn.GAMMA.DIST(Occurrence!J592,$C$6,$C$7,TRUE),0)</f>
        <v/>
      </c>
      <c r="J592" s="9">
        <f>IF(Occurrence!J592&gt;0,_xlfn.GAMMA.INV(I592,$B$6,$B$7),0)</f>
        <v/>
      </c>
      <c r="K592" s="24">
        <f>IF(Occurrence!K592&gt;0,_xlfn.GAMMA.DIST(Occurrence!K592,$C$6,$C$7,TRUE),0)</f>
        <v/>
      </c>
      <c r="L592" s="9">
        <f>IF(Occurrence!K592&gt;0,_xlfn.GAMMA.INV(K592,$B$6,$B$7),0)</f>
        <v/>
      </c>
      <c r="M592" s="24">
        <f>_xlfn.NORM.DIST(Data!X592,$C$9,$C$10,TRUE)</f>
        <v/>
      </c>
      <c r="N592" s="9">
        <f>_xlfn.NORM.INV(M592,$B$9,$B$10)</f>
        <v/>
      </c>
      <c r="O592" s="24">
        <f>_xlfn.NORM.DIST(Data!Y592,$C$9,$C$10,TRUE)</f>
        <v/>
      </c>
      <c r="P592" s="9">
        <f>_xlfn.NORM.INV(O592,$B$9,$B$10)</f>
        <v/>
      </c>
    </row>
    <row r="593">
      <c r="H593" s="14">
        <f>Data!A593</f>
        <v/>
      </c>
      <c r="I593" s="24">
        <f>IF(Occurrence!J593&gt;0,_xlfn.GAMMA.DIST(Occurrence!J593,$C$6,$C$7,TRUE),0)</f>
        <v/>
      </c>
      <c r="J593" s="9">
        <f>IF(Occurrence!J593&gt;0,_xlfn.GAMMA.INV(I593,$B$6,$B$7),0)</f>
        <v/>
      </c>
      <c r="K593" s="24">
        <f>IF(Occurrence!K593&gt;0,_xlfn.GAMMA.DIST(Occurrence!K593,$C$6,$C$7,TRUE),0)</f>
        <v/>
      </c>
      <c r="L593" s="9">
        <f>IF(Occurrence!K593&gt;0,_xlfn.GAMMA.INV(K593,$B$6,$B$7),0)</f>
        <v/>
      </c>
      <c r="M593" s="24">
        <f>_xlfn.NORM.DIST(Data!X593,$C$9,$C$10,TRUE)</f>
        <v/>
      </c>
      <c r="N593" s="9">
        <f>_xlfn.NORM.INV(M593,$B$9,$B$10)</f>
        <v/>
      </c>
      <c r="O593" s="24">
        <f>_xlfn.NORM.DIST(Data!Y593,$C$9,$C$10,TRUE)</f>
        <v/>
      </c>
      <c r="P593" s="9">
        <f>_xlfn.NORM.INV(O593,$B$9,$B$10)</f>
        <v/>
      </c>
    </row>
    <row r="594">
      <c r="H594" s="14">
        <f>Data!A594</f>
        <v/>
      </c>
      <c r="I594" s="24">
        <f>IF(Occurrence!J594&gt;0,_xlfn.GAMMA.DIST(Occurrence!J594,$C$6,$C$7,TRUE),0)</f>
        <v/>
      </c>
      <c r="J594" s="9">
        <f>IF(Occurrence!J594&gt;0,_xlfn.GAMMA.INV(I594,$B$6,$B$7),0)</f>
        <v/>
      </c>
      <c r="K594" s="24">
        <f>IF(Occurrence!K594&gt;0,_xlfn.GAMMA.DIST(Occurrence!K594,$C$6,$C$7,TRUE),0)</f>
        <v/>
      </c>
      <c r="L594" s="9">
        <f>IF(Occurrence!K594&gt;0,_xlfn.GAMMA.INV(K594,$B$6,$B$7),0)</f>
        <v/>
      </c>
      <c r="M594" s="24">
        <f>_xlfn.NORM.DIST(Data!X594,$C$9,$C$10,TRUE)</f>
        <v/>
      </c>
      <c r="N594" s="9">
        <f>_xlfn.NORM.INV(M594,$B$9,$B$10)</f>
        <v/>
      </c>
      <c r="O594" s="24">
        <f>_xlfn.NORM.DIST(Data!Y594,$C$9,$C$10,TRUE)</f>
        <v/>
      </c>
      <c r="P594" s="9">
        <f>_xlfn.NORM.INV(O594,$B$9,$B$10)</f>
        <v/>
      </c>
    </row>
    <row r="595">
      <c r="H595" s="14">
        <f>Data!A595</f>
        <v/>
      </c>
      <c r="I595" s="24">
        <f>IF(Occurrence!J595&gt;0,_xlfn.GAMMA.DIST(Occurrence!J595,$C$6,$C$7,TRUE),0)</f>
        <v/>
      </c>
      <c r="J595" s="9">
        <f>IF(Occurrence!J595&gt;0,_xlfn.GAMMA.INV(I595,$B$6,$B$7),0)</f>
        <v/>
      </c>
      <c r="K595" s="24">
        <f>IF(Occurrence!K595&gt;0,_xlfn.GAMMA.DIST(Occurrence!K595,$C$6,$C$7,TRUE),0)</f>
        <v/>
      </c>
      <c r="L595" s="9">
        <f>IF(Occurrence!K595&gt;0,_xlfn.GAMMA.INV(K595,$B$6,$B$7),0)</f>
        <v/>
      </c>
      <c r="M595" s="24">
        <f>_xlfn.NORM.DIST(Data!X595,$C$9,$C$10,TRUE)</f>
        <v/>
      </c>
      <c r="N595" s="9">
        <f>_xlfn.NORM.INV(M595,$B$9,$B$10)</f>
        <v/>
      </c>
      <c r="O595" s="24">
        <f>_xlfn.NORM.DIST(Data!Y595,$C$9,$C$10,TRUE)</f>
        <v/>
      </c>
      <c r="P595" s="9">
        <f>_xlfn.NORM.INV(O595,$B$9,$B$10)</f>
        <v/>
      </c>
    </row>
    <row r="596">
      <c r="H596" s="14">
        <f>Data!A596</f>
        <v/>
      </c>
      <c r="I596" s="24">
        <f>IF(Occurrence!J596&gt;0,_xlfn.GAMMA.DIST(Occurrence!J596,$C$6,$C$7,TRUE),0)</f>
        <v/>
      </c>
      <c r="J596" s="9">
        <f>IF(Occurrence!J596&gt;0,_xlfn.GAMMA.INV(I596,$B$6,$B$7),0)</f>
        <v/>
      </c>
      <c r="K596" s="24">
        <f>IF(Occurrence!K596&gt;0,_xlfn.GAMMA.DIST(Occurrence!K596,$C$6,$C$7,TRUE),0)</f>
        <v/>
      </c>
      <c r="L596" s="9">
        <f>IF(Occurrence!K596&gt;0,_xlfn.GAMMA.INV(K596,$B$6,$B$7),0)</f>
        <v/>
      </c>
      <c r="M596" s="24">
        <f>_xlfn.NORM.DIST(Data!X596,$C$9,$C$10,TRUE)</f>
        <v/>
      </c>
      <c r="N596" s="9">
        <f>_xlfn.NORM.INV(M596,$B$9,$B$10)</f>
        <v/>
      </c>
      <c r="O596" s="24">
        <f>_xlfn.NORM.DIST(Data!Y596,$C$9,$C$10,TRUE)</f>
        <v/>
      </c>
      <c r="P596" s="9">
        <f>_xlfn.NORM.INV(O596,$B$9,$B$10)</f>
        <v/>
      </c>
    </row>
    <row r="597">
      <c r="H597" s="14">
        <f>Data!A597</f>
        <v/>
      </c>
      <c r="I597" s="24">
        <f>IF(Occurrence!J597&gt;0,_xlfn.GAMMA.DIST(Occurrence!J597,$C$6,$C$7,TRUE),0)</f>
        <v/>
      </c>
      <c r="J597" s="9">
        <f>IF(Occurrence!J597&gt;0,_xlfn.GAMMA.INV(I597,$B$6,$B$7),0)</f>
        <v/>
      </c>
      <c r="K597" s="24">
        <f>IF(Occurrence!K597&gt;0,_xlfn.GAMMA.DIST(Occurrence!K597,$C$6,$C$7,TRUE),0)</f>
        <v/>
      </c>
      <c r="L597" s="9">
        <f>IF(Occurrence!K597&gt;0,_xlfn.GAMMA.INV(K597,$B$6,$B$7),0)</f>
        <v/>
      </c>
      <c r="M597" s="24">
        <f>_xlfn.NORM.DIST(Data!X597,$C$9,$C$10,TRUE)</f>
        <v/>
      </c>
      <c r="N597" s="9">
        <f>_xlfn.NORM.INV(M597,$B$9,$B$10)</f>
        <v/>
      </c>
      <c r="O597" s="24">
        <f>_xlfn.NORM.DIST(Data!Y597,$C$9,$C$10,TRUE)</f>
        <v/>
      </c>
      <c r="P597" s="9">
        <f>_xlfn.NORM.INV(O597,$B$9,$B$10)</f>
        <v/>
      </c>
    </row>
    <row r="598">
      <c r="H598" s="14">
        <f>Data!A598</f>
        <v/>
      </c>
      <c r="I598" s="24">
        <f>IF(Occurrence!J598&gt;0,_xlfn.GAMMA.DIST(Occurrence!J598,$C$6,$C$7,TRUE),0)</f>
        <v/>
      </c>
      <c r="J598" s="9">
        <f>IF(Occurrence!J598&gt;0,_xlfn.GAMMA.INV(I598,$B$6,$B$7),0)</f>
        <v/>
      </c>
      <c r="K598" s="24">
        <f>IF(Occurrence!K598&gt;0,_xlfn.GAMMA.DIST(Occurrence!K598,$C$6,$C$7,TRUE),0)</f>
        <v/>
      </c>
      <c r="L598" s="9">
        <f>IF(Occurrence!K598&gt;0,_xlfn.GAMMA.INV(K598,$B$6,$B$7),0)</f>
        <v/>
      </c>
      <c r="M598" s="24">
        <f>_xlfn.NORM.DIST(Data!X598,$C$9,$C$10,TRUE)</f>
        <v/>
      </c>
      <c r="N598" s="9">
        <f>_xlfn.NORM.INV(M598,$B$9,$B$10)</f>
        <v/>
      </c>
      <c r="O598" s="24">
        <f>_xlfn.NORM.DIST(Data!Y598,$C$9,$C$10,TRUE)</f>
        <v/>
      </c>
      <c r="P598" s="9">
        <f>_xlfn.NORM.INV(O598,$B$9,$B$10)</f>
        <v/>
      </c>
    </row>
    <row r="599">
      <c r="H599" s="14">
        <f>Data!A599</f>
        <v/>
      </c>
      <c r="I599" s="24">
        <f>IF(Occurrence!J599&gt;0,_xlfn.GAMMA.DIST(Occurrence!J599,$C$6,$C$7,TRUE),0)</f>
        <v/>
      </c>
      <c r="J599" s="9">
        <f>IF(Occurrence!J599&gt;0,_xlfn.GAMMA.INV(I599,$B$6,$B$7),0)</f>
        <v/>
      </c>
      <c r="K599" s="24">
        <f>IF(Occurrence!K599&gt;0,_xlfn.GAMMA.DIST(Occurrence!K599,$C$6,$C$7,TRUE),0)</f>
        <v/>
      </c>
      <c r="L599" s="9">
        <f>IF(Occurrence!K599&gt;0,_xlfn.GAMMA.INV(K599,$B$6,$B$7),0)</f>
        <v/>
      </c>
      <c r="M599" s="24">
        <f>_xlfn.NORM.DIST(Data!X599,$C$9,$C$10,TRUE)</f>
        <v/>
      </c>
      <c r="N599" s="9">
        <f>_xlfn.NORM.INV(M599,$B$9,$B$10)</f>
        <v/>
      </c>
      <c r="O599" s="24">
        <f>_xlfn.NORM.DIST(Data!Y599,$C$9,$C$10,TRUE)</f>
        <v/>
      </c>
      <c r="P599" s="9">
        <f>_xlfn.NORM.INV(O599,$B$9,$B$10)</f>
        <v/>
      </c>
    </row>
    <row r="600">
      <c r="H600" s="14">
        <f>Data!A600</f>
        <v/>
      </c>
      <c r="I600" s="24">
        <f>IF(Occurrence!J600&gt;0,_xlfn.GAMMA.DIST(Occurrence!J600,$C$6,$C$7,TRUE),0)</f>
        <v/>
      </c>
      <c r="J600" s="9">
        <f>IF(Occurrence!J600&gt;0,_xlfn.GAMMA.INV(I600,$B$6,$B$7),0)</f>
        <v/>
      </c>
      <c r="K600" s="24">
        <f>IF(Occurrence!K600&gt;0,_xlfn.GAMMA.DIST(Occurrence!K600,$C$6,$C$7,TRUE),0)</f>
        <v/>
      </c>
      <c r="L600" s="9">
        <f>IF(Occurrence!K600&gt;0,_xlfn.GAMMA.INV(K600,$B$6,$B$7),0)</f>
        <v/>
      </c>
      <c r="M600" s="24">
        <f>_xlfn.NORM.DIST(Data!X600,$C$9,$C$10,TRUE)</f>
        <v/>
      </c>
      <c r="N600" s="9">
        <f>_xlfn.NORM.INV(M600,$B$9,$B$10)</f>
        <v/>
      </c>
      <c r="O600" s="24">
        <f>_xlfn.NORM.DIST(Data!Y600,$C$9,$C$10,TRUE)</f>
        <v/>
      </c>
      <c r="P600" s="9">
        <f>_xlfn.NORM.INV(O600,$B$9,$B$10)</f>
        <v/>
      </c>
    </row>
    <row r="601">
      <c r="H601" s="14">
        <f>Data!A601</f>
        <v/>
      </c>
      <c r="I601" s="24">
        <f>IF(Occurrence!J601&gt;0,_xlfn.GAMMA.DIST(Occurrence!J601,$C$6,$C$7,TRUE),0)</f>
        <v/>
      </c>
      <c r="J601" s="9">
        <f>IF(Occurrence!J601&gt;0,_xlfn.GAMMA.INV(I601,$B$6,$B$7),0)</f>
        <v/>
      </c>
      <c r="K601" s="24">
        <f>IF(Occurrence!K601&gt;0,_xlfn.GAMMA.DIST(Occurrence!K601,$C$6,$C$7,TRUE),0)</f>
        <v/>
      </c>
      <c r="L601" s="9">
        <f>IF(Occurrence!K601&gt;0,_xlfn.GAMMA.INV(K601,$B$6,$B$7),0)</f>
        <v/>
      </c>
      <c r="M601" s="24">
        <f>_xlfn.NORM.DIST(Data!X601,$C$9,$C$10,TRUE)</f>
        <v/>
      </c>
      <c r="N601" s="9">
        <f>_xlfn.NORM.INV(M601,$B$9,$B$10)</f>
        <v/>
      </c>
      <c r="O601" s="24">
        <f>_xlfn.NORM.DIST(Data!Y601,$C$9,$C$10,TRUE)</f>
        <v/>
      </c>
      <c r="P601" s="9">
        <f>_xlfn.NORM.INV(O601,$B$9,$B$10)</f>
        <v/>
      </c>
    </row>
    <row r="602">
      <c r="H602" s="14">
        <f>Data!A602</f>
        <v/>
      </c>
      <c r="I602" s="24">
        <f>IF(Occurrence!J602&gt;0,_xlfn.GAMMA.DIST(Occurrence!J602,$C$6,$C$7,TRUE),0)</f>
        <v/>
      </c>
      <c r="J602" s="9">
        <f>IF(Occurrence!J602&gt;0,_xlfn.GAMMA.INV(I602,$B$6,$B$7),0)</f>
        <v/>
      </c>
      <c r="K602" s="24">
        <f>IF(Occurrence!K602&gt;0,_xlfn.GAMMA.DIST(Occurrence!K602,$C$6,$C$7,TRUE),0)</f>
        <v/>
      </c>
      <c r="L602" s="9">
        <f>IF(Occurrence!K602&gt;0,_xlfn.GAMMA.INV(K602,$B$6,$B$7),0)</f>
        <v/>
      </c>
      <c r="M602" s="24">
        <f>_xlfn.NORM.DIST(Data!X602,$C$9,$C$10,TRUE)</f>
        <v/>
      </c>
      <c r="N602" s="9">
        <f>_xlfn.NORM.INV(M602,$B$9,$B$10)</f>
        <v/>
      </c>
      <c r="O602" s="24">
        <f>_xlfn.NORM.DIST(Data!Y602,$C$9,$C$10,TRUE)</f>
        <v/>
      </c>
      <c r="P602" s="9">
        <f>_xlfn.NORM.INV(O602,$B$9,$B$10)</f>
        <v/>
      </c>
    </row>
    <row r="603">
      <c r="H603" s="14">
        <f>Data!A603</f>
        <v/>
      </c>
      <c r="I603" s="24">
        <f>IF(Occurrence!J603&gt;0,_xlfn.GAMMA.DIST(Occurrence!J603,$C$6,$C$7,TRUE),0)</f>
        <v/>
      </c>
      <c r="J603" s="9">
        <f>IF(Occurrence!J603&gt;0,_xlfn.GAMMA.INV(I603,$B$6,$B$7),0)</f>
        <v/>
      </c>
      <c r="K603" s="24">
        <f>IF(Occurrence!K603&gt;0,_xlfn.GAMMA.DIST(Occurrence!K603,$C$6,$C$7,TRUE),0)</f>
        <v/>
      </c>
      <c r="L603" s="9">
        <f>IF(Occurrence!K603&gt;0,_xlfn.GAMMA.INV(K603,$B$6,$B$7),0)</f>
        <v/>
      </c>
      <c r="M603" s="24">
        <f>_xlfn.NORM.DIST(Data!X603,$C$9,$C$10,TRUE)</f>
        <v/>
      </c>
      <c r="N603" s="9">
        <f>_xlfn.NORM.INV(M603,$B$9,$B$10)</f>
        <v/>
      </c>
      <c r="O603" s="24">
        <f>_xlfn.NORM.DIST(Data!Y603,$C$9,$C$10,TRUE)</f>
        <v/>
      </c>
      <c r="P603" s="9">
        <f>_xlfn.NORM.INV(O603,$B$9,$B$10)</f>
        <v/>
      </c>
    </row>
    <row r="604">
      <c r="H604" s="14">
        <f>Data!A604</f>
        <v/>
      </c>
      <c r="I604" s="24">
        <f>IF(Occurrence!J604&gt;0,_xlfn.GAMMA.DIST(Occurrence!J604,$C$6,$C$7,TRUE),0)</f>
        <v/>
      </c>
      <c r="J604" s="9">
        <f>IF(Occurrence!J604&gt;0,_xlfn.GAMMA.INV(I604,$B$6,$B$7),0)</f>
        <v/>
      </c>
      <c r="K604" s="24">
        <f>IF(Occurrence!K604&gt;0,_xlfn.GAMMA.DIST(Occurrence!K604,$C$6,$C$7,TRUE),0)</f>
        <v/>
      </c>
      <c r="L604" s="9">
        <f>IF(Occurrence!K604&gt;0,_xlfn.GAMMA.INV(K604,$B$6,$B$7),0)</f>
        <v/>
      </c>
      <c r="M604" s="24">
        <f>_xlfn.NORM.DIST(Data!X604,$C$9,$C$10,TRUE)</f>
        <v/>
      </c>
      <c r="N604" s="9">
        <f>_xlfn.NORM.INV(M604,$B$9,$B$10)</f>
        <v/>
      </c>
      <c r="O604" s="24">
        <f>_xlfn.NORM.DIST(Data!Y604,$C$9,$C$10,TRUE)</f>
        <v/>
      </c>
      <c r="P604" s="9">
        <f>_xlfn.NORM.INV(O604,$B$9,$B$10)</f>
        <v/>
      </c>
    </row>
    <row r="605">
      <c r="H605" s="14">
        <f>Data!A605</f>
        <v/>
      </c>
      <c r="I605" s="24">
        <f>IF(Occurrence!J605&gt;0,_xlfn.GAMMA.DIST(Occurrence!J605,$C$6,$C$7,TRUE),0)</f>
        <v/>
      </c>
      <c r="J605" s="9">
        <f>IF(Occurrence!J605&gt;0,_xlfn.GAMMA.INV(I605,$B$6,$B$7),0)</f>
        <v/>
      </c>
      <c r="K605" s="24">
        <f>IF(Occurrence!K605&gt;0,_xlfn.GAMMA.DIST(Occurrence!K605,$C$6,$C$7,TRUE),0)</f>
        <v/>
      </c>
      <c r="L605" s="9">
        <f>IF(Occurrence!K605&gt;0,_xlfn.GAMMA.INV(K605,$B$6,$B$7),0)</f>
        <v/>
      </c>
      <c r="M605" s="24">
        <f>_xlfn.NORM.DIST(Data!X605,$C$9,$C$10,TRUE)</f>
        <v/>
      </c>
      <c r="N605" s="9">
        <f>_xlfn.NORM.INV(M605,$B$9,$B$10)</f>
        <v/>
      </c>
      <c r="O605" s="24">
        <f>_xlfn.NORM.DIST(Data!Y605,$C$9,$C$10,TRUE)</f>
        <v/>
      </c>
      <c r="P605" s="9">
        <f>_xlfn.NORM.INV(O605,$B$9,$B$10)</f>
        <v/>
      </c>
    </row>
    <row r="606">
      <c r="H606" s="14">
        <f>Data!A606</f>
        <v/>
      </c>
      <c r="I606" s="24">
        <f>IF(Occurrence!J606&gt;0,_xlfn.GAMMA.DIST(Occurrence!J606,$C$6,$C$7,TRUE),0)</f>
        <v/>
      </c>
      <c r="J606" s="9">
        <f>IF(Occurrence!J606&gt;0,_xlfn.GAMMA.INV(I606,$B$6,$B$7),0)</f>
        <v/>
      </c>
      <c r="K606" s="24">
        <f>IF(Occurrence!K606&gt;0,_xlfn.GAMMA.DIST(Occurrence!K606,$C$6,$C$7,TRUE),0)</f>
        <v/>
      </c>
      <c r="L606" s="9">
        <f>IF(Occurrence!K606&gt;0,_xlfn.GAMMA.INV(K606,$B$6,$B$7),0)</f>
        <v/>
      </c>
      <c r="M606" s="24">
        <f>_xlfn.NORM.DIST(Data!X606,$C$9,$C$10,TRUE)</f>
        <v/>
      </c>
      <c r="N606" s="9">
        <f>_xlfn.NORM.INV(M606,$B$9,$B$10)</f>
        <v/>
      </c>
      <c r="O606" s="24">
        <f>_xlfn.NORM.DIST(Data!Y606,$C$9,$C$10,TRUE)</f>
        <v/>
      </c>
      <c r="P606" s="9">
        <f>_xlfn.NORM.INV(O606,$B$9,$B$10)</f>
        <v/>
      </c>
    </row>
    <row r="607">
      <c r="H607" s="14">
        <f>Data!A607</f>
        <v/>
      </c>
      <c r="I607" s="24">
        <f>IF(Occurrence!J607&gt;0,_xlfn.GAMMA.DIST(Occurrence!J607,$C$6,$C$7,TRUE),0)</f>
        <v/>
      </c>
      <c r="J607" s="9">
        <f>IF(Occurrence!J607&gt;0,_xlfn.GAMMA.INV(I607,$B$6,$B$7),0)</f>
        <v/>
      </c>
      <c r="K607" s="24">
        <f>IF(Occurrence!K607&gt;0,_xlfn.GAMMA.DIST(Occurrence!K607,$C$6,$C$7,TRUE),0)</f>
        <v/>
      </c>
      <c r="L607" s="9">
        <f>IF(Occurrence!K607&gt;0,_xlfn.GAMMA.INV(K607,$B$6,$B$7),0)</f>
        <v/>
      </c>
      <c r="M607" s="24">
        <f>_xlfn.NORM.DIST(Data!X607,$C$9,$C$10,TRUE)</f>
        <v/>
      </c>
      <c r="N607" s="9">
        <f>_xlfn.NORM.INV(M607,$B$9,$B$10)</f>
        <v/>
      </c>
      <c r="O607" s="24">
        <f>_xlfn.NORM.DIST(Data!Y607,$C$9,$C$10,TRUE)</f>
        <v/>
      </c>
      <c r="P607" s="9">
        <f>_xlfn.NORM.INV(O607,$B$9,$B$10)</f>
        <v/>
      </c>
    </row>
    <row r="608">
      <c r="H608" s="14">
        <f>Data!A608</f>
        <v/>
      </c>
      <c r="I608" s="24">
        <f>IF(Occurrence!J608&gt;0,_xlfn.GAMMA.DIST(Occurrence!J608,$C$6,$C$7,TRUE),0)</f>
        <v/>
      </c>
      <c r="J608" s="9">
        <f>IF(Occurrence!J608&gt;0,_xlfn.GAMMA.INV(I608,$B$6,$B$7),0)</f>
        <v/>
      </c>
      <c r="K608" s="24">
        <f>IF(Occurrence!K608&gt;0,_xlfn.GAMMA.DIST(Occurrence!K608,$C$6,$C$7,TRUE),0)</f>
        <v/>
      </c>
      <c r="L608" s="9">
        <f>IF(Occurrence!K608&gt;0,_xlfn.GAMMA.INV(K608,$B$6,$B$7),0)</f>
        <v/>
      </c>
      <c r="M608" s="24">
        <f>_xlfn.NORM.DIST(Data!X608,$C$9,$C$10,TRUE)</f>
        <v/>
      </c>
      <c r="N608" s="9">
        <f>_xlfn.NORM.INV(M608,$B$9,$B$10)</f>
        <v/>
      </c>
      <c r="O608" s="24">
        <f>_xlfn.NORM.DIST(Data!Y608,$C$9,$C$10,TRUE)</f>
        <v/>
      </c>
      <c r="P608" s="9">
        <f>_xlfn.NORM.INV(O608,$B$9,$B$10)</f>
        <v/>
      </c>
    </row>
    <row r="609">
      <c r="H609" s="14">
        <f>Data!A609</f>
        <v/>
      </c>
      <c r="I609" s="24">
        <f>IF(Occurrence!J609&gt;0,_xlfn.GAMMA.DIST(Occurrence!J609,$C$6,$C$7,TRUE),0)</f>
        <v/>
      </c>
      <c r="J609" s="9">
        <f>IF(Occurrence!J609&gt;0,_xlfn.GAMMA.INV(I609,$B$6,$B$7),0)</f>
        <v/>
      </c>
      <c r="K609" s="24">
        <f>IF(Occurrence!K609&gt;0,_xlfn.GAMMA.DIST(Occurrence!K609,$C$6,$C$7,TRUE),0)</f>
        <v/>
      </c>
      <c r="L609" s="9">
        <f>IF(Occurrence!K609&gt;0,_xlfn.GAMMA.INV(K609,$B$6,$B$7),0)</f>
        <v/>
      </c>
      <c r="M609" s="24">
        <f>_xlfn.NORM.DIST(Data!X609,$C$9,$C$10,TRUE)</f>
        <v/>
      </c>
      <c r="N609" s="9">
        <f>_xlfn.NORM.INV(M609,$B$9,$B$10)</f>
        <v/>
      </c>
      <c r="O609" s="24">
        <f>_xlfn.NORM.DIST(Data!Y609,$C$9,$C$10,TRUE)</f>
        <v/>
      </c>
      <c r="P609" s="9">
        <f>_xlfn.NORM.INV(O609,$B$9,$B$10)</f>
        <v/>
      </c>
    </row>
    <row r="610">
      <c r="H610" s="14">
        <f>Data!A610</f>
        <v/>
      </c>
      <c r="I610" s="24">
        <f>IF(Occurrence!J610&gt;0,_xlfn.GAMMA.DIST(Occurrence!J610,$C$6,$C$7,TRUE),0)</f>
        <v/>
      </c>
      <c r="J610" s="9">
        <f>IF(Occurrence!J610&gt;0,_xlfn.GAMMA.INV(I610,$B$6,$B$7),0)</f>
        <v/>
      </c>
      <c r="K610" s="24">
        <f>IF(Occurrence!K610&gt;0,_xlfn.GAMMA.DIST(Occurrence!K610,$C$6,$C$7,TRUE),0)</f>
        <v/>
      </c>
      <c r="L610" s="9">
        <f>IF(Occurrence!K610&gt;0,_xlfn.GAMMA.INV(K610,$B$6,$B$7),0)</f>
        <v/>
      </c>
      <c r="M610" s="24">
        <f>_xlfn.NORM.DIST(Data!X610,$C$9,$C$10,TRUE)</f>
        <v/>
      </c>
      <c r="N610" s="9">
        <f>_xlfn.NORM.INV(M610,$B$9,$B$10)</f>
        <v/>
      </c>
      <c r="O610" s="24">
        <f>_xlfn.NORM.DIST(Data!Y610,$C$9,$C$10,TRUE)</f>
        <v/>
      </c>
      <c r="P610" s="9">
        <f>_xlfn.NORM.INV(O610,$B$9,$B$10)</f>
        <v/>
      </c>
    </row>
    <row r="611">
      <c r="H611" s="14">
        <f>Data!A611</f>
        <v/>
      </c>
      <c r="I611" s="24">
        <f>IF(Occurrence!J611&gt;0,_xlfn.GAMMA.DIST(Occurrence!J611,$C$6,$C$7,TRUE),0)</f>
        <v/>
      </c>
      <c r="J611" s="9">
        <f>IF(Occurrence!J611&gt;0,_xlfn.GAMMA.INV(I611,$B$6,$B$7),0)</f>
        <v/>
      </c>
      <c r="K611" s="24">
        <f>IF(Occurrence!K611&gt;0,_xlfn.GAMMA.DIST(Occurrence!K611,$C$6,$C$7,TRUE),0)</f>
        <v/>
      </c>
      <c r="L611" s="9">
        <f>IF(Occurrence!K611&gt;0,_xlfn.GAMMA.INV(K611,$B$6,$B$7),0)</f>
        <v/>
      </c>
      <c r="M611" s="24">
        <f>_xlfn.NORM.DIST(Data!X611,$C$9,$C$10,TRUE)</f>
        <v/>
      </c>
      <c r="N611" s="9">
        <f>_xlfn.NORM.INV(M611,$B$9,$B$10)</f>
        <v/>
      </c>
      <c r="O611" s="24">
        <f>_xlfn.NORM.DIST(Data!Y611,$C$9,$C$10,TRUE)</f>
        <v/>
      </c>
      <c r="P611" s="9">
        <f>_xlfn.NORM.INV(O611,$B$9,$B$10)</f>
        <v/>
      </c>
    </row>
    <row r="612">
      <c r="H612" s="14">
        <f>Data!A612</f>
        <v/>
      </c>
      <c r="I612" s="24">
        <f>IF(Occurrence!J612&gt;0,_xlfn.GAMMA.DIST(Occurrence!J612,$C$6,$C$7,TRUE),0)</f>
        <v/>
      </c>
      <c r="J612" s="9">
        <f>IF(Occurrence!J612&gt;0,_xlfn.GAMMA.INV(I612,$B$6,$B$7),0)</f>
        <v/>
      </c>
      <c r="K612" s="24">
        <f>IF(Occurrence!K612&gt;0,_xlfn.GAMMA.DIST(Occurrence!K612,$C$6,$C$7,TRUE),0)</f>
        <v/>
      </c>
      <c r="L612" s="9">
        <f>IF(Occurrence!K612&gt;0,_xlfn.GAMMA.INV(K612,$B$6,$B$7),0)</f>
        <v/>
      </c>
      <c r="M612" s="24">
        <f>_xlfn.NORM.DIST(Data!X612,$C$9,$C$10,TRUE)</f>
        <v/>
      </c>
      <c r="N612" s="9">
        <f>_xlfn.NORM.INV(M612,$B$9,$B$10)</f>
        <v/>
      </c>
      <c r="O612" s="24">
        <f>_xlfn.NORM.DIST(Data!Y612,$C$9,$C$10,TRUE)</f>
        <v/>
      </c>
      <c r="P612" s="9">
        <f>_xlfn.NORM.INV(O612,$B$9,$B$10)</f>
        <v/>
      </c>
    </row>
    <row r="613">
      <c r="H613" s="14">
        <f>Data!A613</f>
        <v/>
      </c>
      <c r="I613" s="24">
        <f>IF(Occurrence!J613&gt;0,_xlfn.GAMMA.DIST(Occurrence!J613,$C$6,$C$7,TRUE),0)</f>
        <v/>
      </c>
      <c r="J613" s="9">
        <f>IF(Occurrence!J613&gt;0,_xlfn.GAMMA.INV(I613,$B$6,$B$7),0)</f>
        <v/>
      </c>
      <c r="K613" s="24">
        <f>IF(Occurrence!K613&gt;0,_xlfn.GAMMA.DIST(Occurrence!K613,$C$6,$C$7,TRUE),0)</f>
        <v/>
      </c>
      <c r="L613" s="9">
        <f>IF(Occurrence!K613&gt;0,_xlfn.GAMMA.INV(K613,$B$6,$B$7),0)</f>
        <v/>
      </c>
      <c r="M613" s="24">
        <f>_xlfn.NORM.DIST(Data!X613,$C$9,$C$10,TRUE)</f>
        <v/>
      </c>
      <c r="N613" s="9">
        <f>_xlfn.NORM.INV(M613,$B$9,$B$10)</f>
        <v/>
      </c>
      <c r="O613" s="24">
        <f>_xlfn.NORM.DIST(Data!Y613,$C$9,$C$10,TRUE)</f>
        <v/>
      </c>
      <c r="P613" s="9">
        <f>_xlfn.NORM.INV(O613,$B$9,$B$10)</f>
        <v/>
      </c>
    </row>
    <row r="614">
      <c r="H614" s="14">
        <f>Data!A614</f>
        <v/>
      </c>
      <c r="I614" s="24">
        <f>IF(Occurrence!J614&gt;0,_xlfn.GAMMA.DIST(Occurrence!J614,$C$6,$C$7,TRUE),0)</f>
        <v/>
      </c>
      <c r="J614" s="9">
        <f>IF(Occurrence!J614&gt;0,_xlfn.GAMMA.INV(I614,$B$6,$B$7),0)</f>
        <v/>
      </c>
      <c r="K614" s="24">
        <f>IF(Occurrence!K614&gt;0,_xlfn.GAMMA.DIST(Occurrence!K614,$C$6,$C$7,TRUE),0)</f>
        <v/>
      </c>
      <c r="L614" s="9">
        <f>IF(Occurrence!K614&gt;0,_xlfn.GAMMA.INV(K614,$B$6,$B$7),0)</f>
        <v/>
      </c>
      <c r="M614" s="24">
        <f>_xlfn.NORM.DIST(Data!X614,$C$9,$C$10,TRUE)</f>
        <v/>
      </c>
      <c r="N614" s="9">
        <f>_xlfn.NORM.INV(M614,$B$9,$B$10)</f>
        <v/>
      </c>
      <c r="O614" s="24">
        <f>_xlfn.NORM.DIST(Data!Y614,$C$9,$C$10,TRUE)</f>
        <v/>
      </c>
      <c r="P614" s="9">
        <f>_xlfn.NORM.INV(O614,$B$9,$B$10)</f>
        <v/>
      </c>
    </row>
    <row r="615">
      <c r="H615" s="14">
        <f>Data!A615</f>
        <v/>
      </c>
      <c r="I615" s="24">
        <f>IF(Occurrence!J615&gt;0,_xlfn.GAMMA.DIST(Occurrence!J615,$C$6,$C$7,TRUE),0)</f>
        <v/>
      </c>
      <c r="J615" s="9">
        <f>IF(Occurrence!J615&gt;0,_xlfn.GAMMA.INV(I615,$B$6,$B$7),0)</f>
        <v/>
      </c>
      <c r="K615" s="24">
        <f>IF(Occurrence!K615&gt;0,_xlfn.GAMMA.DIST(Occurrence!K615,$C$6,$C$7,TRUE),0)</f>
        <v/>
      </c>
      <c r="L615" s="9">
        <f>IF(Occurrence!K615&gt;0,_xlfn.GAMMA.INV(K615,$B$6,$B$7),0)</f>
        <v/>
      </c>
      <c r="M615" s="24">
        <f>_xlfn.NORM.DIST(Data!X615,$C$9,$C$10,TRUE)</f>
        <v/>
      </c>
      <c r="N615" s="9">
        <f>_xlfn.NORM.INV(M615,$B$9,$B$10)</f>
        <v/>
      </c>
      <c r="O615" s="24">
        <f>_xlfn.NORM.DIST(Data!Y615,$C$9,$C$10,TRUE)</f>
        <v/>
      </c>
      <c r="P615" s="9">
        <f>_xlfn.NORM.INV(O615,$B$9,$B$10)</f>
        <v/>
      </c>
    </row>
    <row r="616">
      <c r="H616" s="14">
        <f>Data!A616</f>
        <v/>
      </c>
      <c r="I616" s="24">
        <f>IF(Occurrence!J616&gt;0,_xlfn.GAMMA.DIST(Occurrence!J616,$C$6,$C$7,TRUE),0)</f>
        <v/>
      </c>
      <c r="J616" s="9">
        <f>IF(Occurrence!J616&gt;0,_xlfn.GAMMA.INV(I616,$B$6,$B$7),0)</f>
        <v/>
      </c>
      <c r="K616" s="24">
        <f>IF(Occurrence!K616&gt;0,_xlfn.GAMMA.DIST(Occurrence!K616,$C$6,$C$7,TRUE),0)</f>
        <v/>
      </c>
      <c r="L616" s="9">
        <f>IF(Occurrence!K616&gt;0,_xlfn.GAMMA.INV(K616,$B$6,$B$7),0)</f>
        <v/>
      </c>
      <c r="M616" s="24">
        <f>_xlfn.NORM.DIST(Data!X616,$C$9,$C$10,TRUE)</f>
        <v/>
      </c>
      <c r="N616" s="9">
        <f>_xlfn.NORM.INV(M616,$B$9,$B$10)</f>
        <v/>
      </c>
      <c r="O616" s="24">
        <f>_xlfn.NORM.DIST(Data!Y616,$C$9,$C$10,TRUE)</f>
        <v/>
      </c>
      <c r="P616" s="9">
        <f>_xlfn.NORM.INV(O616,$B$9,$B$10)</f>
        <v/>
      </c>
    </row>
    <row r="617">
      <c r="H617" s="14">
        <f>Data!A617</f>
        <v/>
      </c>
      <c r="I617" s="24">
        <f>IF(Occurrence!J617&gt;0,_xlfn.GAMMA.DIST(Occurrence!J617,$C$6,$C$7,TRUE),0)</f>
        <v/>
      </c>
      <c r="J617" s="9">
        <f>IF(Occurrence!J617&gt;0,_xlfn.GAMMA.INV(I617,$B$6,$B$7),0)</f>
        <v/>
      </c>
      <c r="K617" s="24">
        <f>IF(Occurrence!K617&gt;0,_xlfn.GAMMA.DIST(Occurrence!K617,$C$6,$C$7,TRUE),0)</f>
        <v/>
      </c>
      <c r="L617" s="9">
        <f>IF(Occurrence!K617&gt;0,_xlfn.GAMMA.INV(K617,$B$6,$B$7),0)</f>
        <v/>
      </c>
      <c r="M617" s="24">
        <f>_xlfn.NORM.DIST(Data!X617,$C$9,$C$10,TRUE)</f>
        <v/>
      </c>
      <c r="N617" s="9">
        <f>_xlfn.NORM.INV(M617,$B$9,$B$10)</f>
        <v/>
      </c>
      <c r="O617" s="24">
        <f>_xlfn.NORM.DIST(Data!Y617,$C$9,$C$10,TRUE)</f>
        <v/>
      </c>
      <c r="P617" s="9">
        <f>_xlfn.NORM.INV(O617,$B$9,$B$10)</f>
        <v/>
      </c>
    </row>
    <row r="618">
      <c r="H618" s="14">
        <f>Data!A618</f>
        <v/>
      </c>
      <c r="I618" s="24">
        <f>IF(Occurrence!J618&gt;0,_xlfn.GAMMA.DIST(Occurrence!J618,$C$6,$C$7,TRUE),0)</f>
        <v/>
      </c>
      <c r="J618" s="9">
        <f>IF(Occurrence!J618&gt;0,_xlfn.GAMMA.INV(I618,$B$6,$B$7),0)</f>
        <v/>
      </c>
      <c r="K618" s="24">
        <f>IF(Occurrence!K618&gt;0,_xlfn.GAMMA.DIST(Occurrence!K618,$C$6,$C$7,TRUE),0)</f>
        <v/>
      </c>
      <c r="L618" s="9">
        <f>IF(Occurrence!K618&gt;0,_xlfn.GAMMA.INV(K618,$B$6,$B$7),0)</f>
        <v/>
      </c>
      <c r="M618" s="24">
        <f>_xlfn.NORM.DIST(Data!X618,$C$9,$C$10,TRUE)</f>
        <v/>
      </c>
      <c r="N618" s="9">
        <f>_xlfn.NORM.INV(M618,$B$9,$B$10)</f>
        <v/>
      </c>
      <c r="O618" s="24">
        <f>_xlfn.NORM.DIST(Data!Y618,$C$9,$C$10,TRUE)</f>
        <v/>
      </c>
      <c r="P618" s="9">
        <f>_xlfn.NORM.INV(O618,$B$9,$B$10)</f>
        <v/>
      </c>
    </row>
    <row r="619">
      <c r="H619" s="14">
        <f>Data!A619</f>
        <v/>
      </c>
      <c r="I619" s="24">
        <f>IF(Occurrence!J619&gt;0,_xlfn.GAMMA.DIST(Occurrence!J619,$C$6,$C$7,TRUE),0)</f>
        <v/>
      </c>
      <c r="J619" s="9">
        <f>IF(Occurrence!J619&gt;0,_xlfn.GAMMA.INV(I619,$B$6,$B$7),0)</f>
        <v/>
      </c>
      <c r="K619" s="24">
        <f>IF(Occurrence!K619&gt;0,_xlfn.GAMMA.DIST(Occurrence!K619,$C$6,$C$7,TRUE),0)</f>
        <v/>
      </c>
      <c r="L619" s="9">
        <f>IF(Occurrence!K619&gt;0,_xlfn.GAMMA.INV(K619,$B$6,$B$7),0)</f>
        <v/>
      </c>
      <c r="M619" s="24">
        <f>_xlfn.NORM.DIST(Data!X619,$C$9,$C$10,TRUE)</f>
        <v/>
      </c>
      <c r="N619" s="9">
        <f>_xlfn.NORM.INV(M619,$B$9,$B$10)</f>
        <v/>
      </c>
      <c r="O619" s="24">
        <f>_xlfn.NORM.DIST(Data!Y619,$C$9,$C$10,TRUE)</f>
        <v/>
      </c>
      <c r="P619" s="9">
        <f>_xlfn.NORM.INV(O619,$B$9,$B$10)</f>
        <v/>
      </c>
    </row>
    <row r="620">
      <c r="H620" s="14">
        <f>Data!A620</f>
        <v/>
      </c>
      <c r="I620" s="24">
        <f>IF(Occurrence!J620&gt;0,_xlfn.GAMMA.DIST(Occurrence!J620,$C$6,$C$7,TRUE),0)</f>
        <v/>
      </c>
      <c r="J620" s="9">
        <f>IF(Occurrence!J620&gt;0,_xlfn.GAMMA.INV(I620,$B$6,$B$7),0)</f>
        <v/>
      </c>
      <c r="K620" s="24">
        <f>IF(Occurrence!K620&gt;0,_xlfn.GAMMA.DIST(Occurrence!K620,$C$6,$C$7,TRUE),0)</f>
        <v/>
      </c>
      <c r="L620" s="9">
        <f>IF(Occurrence!K620&gt;0,_xlfn.GAMMA.INV(K620,$B$6,$B$7),0)</f>
        <v/>
      </c>
      <c r="M620" s="24">
        <f>_xlfn.NORM.DIST(Data!X620,$C$9,$C$10,TRUE)</f>
        <v/>
      </c>
      <c r="N620" s="9">
        <f>_xlfn.NORM.INV(M620,$B$9,$B$10)</f>
        <v/>
      </c>
      <c r="O620" s="24">
        <f>_xlfn.NORM.DIST(Data!Y620,$C$9,$C$10,TRUE)</f>
        <v/>
      </c>
      <c r="P620" s="9">
        <f>_xlfn.NORM.INV(O620,$B$9,$B$10)</f>
        <v/>
      </c>
    </row>
    <row r="621">
      <c r="H621" s="14">
        <f>Data!A621</f>
        <v/>
      </c>
      <c r="I621" s="24">
        <f>IF(Occurrence!J621&gt;0,_xlfn.GAMMA.DIST(Occurrence!J621,$C$6,$C$7,TRUE),0)</f>
        <v/>
      </c>
      <c r="J621" s="9">
        <f>IF(Occurrence!J621&gt;0,_xlfn.GAMMA.INV(I621,$B$6,$B$7),0)</f>
        <v/>
      </c>
      <c r="K621" s="24">
        <f>IF(Occurrence!K621&gt;0,_xlfn.GAMMA.DIST(Occurrence!K621,$C$6,$C$7,TRUE),0)</f>
        <v/>
      </c>
      <c r="L621" s="9">
        <f>IF(Occurrence!K621&gt;0,_xlfn.GAMMA.INV(K621,$B$6,$B$7),0)</f>
        <v/>
      </c>
      <c r="M621" s="24">
        <f>_xlfn.NORM.DIST(Data!X621,$C$9,$C$10,TRUE)</f>
        <v/>
      </c>
      <c r="N621" s="9">
        <f>_xlfn.NORM.INV(M621,$B$9,$B$10)</f>
        <v/>
      </c>
      <c r="O621" s="24">
        <f>_xlfn.NORM.DIST(Data!Y621,$C$9,$C$10,TRUE)</f>
        <v/>
      </c>
      <c r="P621" s="9">
        <f>_xlfn.NORM.INV(O621,$B$9,$B$10)</f>
        <v/>
      </c>
    </row>
    <row r="622">
      <c r="H622" s="14">
        <f>Data!A622</f>
        <v/>
      </c>
      <c r="I622" s="24">
        <f>IF(Occurrence!J622&gt;0,_xlfn.GAMMA.DIST(Occurrence!J622,$C$6,$C$7,TRUE),0)</f>
        <v/>
      </c>
      <c r="J622" s="9">
        <f>IF(Occurrence!J622&gt;0,_xlfn.GAMMA.INV(I622,$B$6,$B$7),0)</f>
        <v/>
      </c>
      <c r="K622" s="24">
        <f>IF(Occurrence!K622&gt;0,_xlfn.GAMMA.DIST(Occurrence!K622,$C$6,$C$7,TRUE),0)</f>
        <v/>
      </c>
      <c r="L622" s="9">
        <f>IF(Occurrence!K622&gt;0,_xlfn.GAMMA.INV(K622,$B$6,$B$7),0)</f>
        <v/>
      </c>
      <c r="M622" s="24">
        <f>_xlfn.NORM.DIST(Data!X622,$C$9,$C$10,TRUE)</f>
        <v/>
      </c>
      <c r="N622" s="9">
        <f>_xlfn.NORM.INV(M622,$B$9,$B$10)</f>
        <v/>
      </c>
      <c r="O622" s="24">
        <f>_xlfn.NORM.DIST(Data!Y622,$C$9,$C$10,TRUE)</f>
        <v/>
      </c>
      <c r="P622" s="9">
        <f>_xlfn.NORM.INV(O622,$B$9,$B$10)</f>
        <v/>
      </c>
    </row>
    <row r="623">
      <c r="H623" s="14">
        <f>Data!A623</f>
        <v/>
      </c>
      <c r="I623" s="24">
        <f>IF(Occurrence!J623&gt;0,_xlfn.GAMMA.DIST(Occurrence!J623,$C$6,$C$7,TRUE),0)</f>
        <v/>
      </c>
      <c r="J623" s="9">
        <f>IF(Occurrence!J623&gt;0,_xlfn.GAMMA.INV(I623,$B$6,$B$7),0)</f>
        <v/>
      </c>
      <c r="K623" s="24">
        <f>IF(Occurrence!K623&gt;0,_xlfn.GAMMA.DIST(Occurrence!K623,$C$6,$C$7,TRUE),0)</f>
        <v/>
      </c>
      <c r="L623" s="9">
        <f>IF(Occurrence!K623&gt;0,_xlfn.GAMMA.INV(K623,$B$6,$B$7),0)</f>
        <v/>
      </c>
      <c r="M623" s="24">
        <f>_xlfn.NORM.DIST(Data!X623,$C$9,$C$10,TRUE)</f>
        <v/>
      </c>
      <c r="N623" s="9">
        <f>_xlfn.NORM.INV(M623,$B$9,$B$10)</f>
        <v/>
      </c>
      <c r="O623" s="24">
        <f>_xlfn.NORM.DIST(Data!Y623,$C$9,$C$10,TRUE)</f>
        <v/>
      </c>
      <c r="P623" s="9">
        <f>_xlfn.NORM.INV(O623,$B$9,$B$10)</f>
        <v/>
      </c>
    </row>
    <row r="624">
      <c r="H624" s="14">
        <f>Data!A624</f>
        <v/>
      </c>
      <c r="I624" s="24">
        <f>IF(Occurrence!J624&gt;0,_xlfn.GAMMA.DIST(Occurrence!J624,$C$6,$C$7,TRUE),0)</f>
        <v/>
      </c>
      <c r="J624" s="9">
        <f>IF(Occurrence!J624&gt;0,_xlfn.GAMMA.INV(I624,$B$6,$B$7),0)</f>
        <v/>
      </c>
      <c r="K624" s="24">
        <f>IF(Occurrence!K624&gt;0,_xlfn.GAMMA.DIST(Occurrence!K624,$C$6,$C$7,TRUE),0)</f>
        <v/>
      </c>
      <c r="L624" s="9">
        <f>IF(Occurrence!K624&gt;0,_xlfn.GAMMA.INV(K624,$B$6,$B$7),0)</f>
        <v/>
      </c>
      <c r="M624" s="24">
        <f>_xlfn.NORM.DIST(Data!X624,$C$9,$C$10,TRUE)</f>
        <v/>
      </c>
      <c r="N624" s="9">
        <f>_xlfn.NORM.INV(M624,$B$9,$B$10)</f>
        <v/>
      </c>
      <c r="O624" s="24">
        <f>_xlfn.NORM.DIST(Data!Y624,$C$9,$C$10,TRUE)</f>
        <v/>
      </c>
      <c r="P624" s="9">
        <f>_xlfn.NORM.INV(O624,$B$9,$B$10)</f>
        <v/>
      </c>
    </row>
    <row r="625">
      <c r="H625" s="14">
        <f>Data!A625</f>
        <v/>
      </c>
      <c r="I625" s="24">
        <f>IF(Occurrence!J625&gt;0,_xlfn.GAMMA.DIST(Occurrence!J625,$C$6,$C$7,TRUE),0)</f>
        <v/>
      </c>
      <c r="J625" s="9">
        <f>IF(Occurrence!J625&gt;0,_xlfn.GAMMA.INV(I625,$B$6,$B$7),0)</f>
        <v/>
      </c>
      <c r="K625" s="24">
        <f>IF(Occurrence!K625&gt;0,_xlfn.GAMMA.DIST(Occurrence!K625,$C$6,$C$7,TRUE),0)</f>
        <v/>
      </c>
      <c r="L625" s="9">
        <f>IF(Occurrence!K625&gt;0,_xlfn.GAMMA.INV(K625,$B$6,$B$7),0)</f>
        <v/>
      </c>
      <c r="M625" s="24">
        <f>_xlfn.NORM.DIST(Data!X625,$C$9,$C$10,TRUE)</f>
        <v/>
      </c>
      <c r="N625" s="9">
        <f>_xlfn.NORM.INV(M625,$B$9,$B$10)</f>
        <v/>
      </c>
      <c r="O625" s="24">
        <f>_xlfn.NORM.DIST(Data!Y625,$C$9,$C$10,TRUE)</f>
        <v/>
      </c>
      <c r="P625" s="9">
        <f>_xlfn.NORM.INV(O625,$B$9,$B$10)</f>
        <v/>
      </c>
    </row>
    <row r="626">
      <c r="H626" s="14">
        <f>Data!A626</f>
        <v/>
      </c>
      <c r="I626" s="24">
        <f>IF(Occurrence!J626&gt;0,_xlfn.GAMMA.DIST(Occurrence!J626,$C$6,$C$7,TRUE),0)</f>
        <v/>
      </c>
      <c r="J626" s="9">
        <f>IF(Occurrence!J626&gt;0,_xlfn.GAMMA.INV(I626,$B$6,$B$7),0)</f>
        <v/>
      </c>
      <c r="K626" s="24">
        <f>IF(Occurrence!K626&gt;0,_xlfn.GAMMA.DIST(Occurrence!K626,$C$6,$C$7,TRUE),0)</f>
        <v/>
      </c>
      <c r="L626" s="9">
        <f>IF(Occurrence!K626&gt;0,_xlfn.GAMMA.INV(K626,$B$6,$B$7),0)</f>
        <v/>
      </c>
      <c r="M626" s="24">
        <f>_xlfn.NORM.DIST(Data!X626,$C$9,$C$10,TRUE)</f>
        <v/>
      </c>
      <c r="N626" s="9">
        <f>_xlfn.NORM.INV(M626,$B$9,$B$10)</f>
        <v/>
      </c>
      <c r="O626" s="24">
        <f>_xlfn.NORM.DIST(Data!Y626,$C$9,$C$10,TRUE)</f>
        <v/>
      </c>
      <c r="P626" s="9">
        <f>_xlfn.NORM.INV(O626,$B$9,$B$10)</f>
        <v/>
      </c>
    </row>
    <row r="627">
      <c r="H627" s="14">
        <f>Data!A627</f>
        <v/>
      </c>
      <c r="I627" s="24">
        <f>IF(Occurrence!J627&gt;0,_xlfn.GAMMA.DIST(Occurrence!J627,$C$6,$C$7,TRUE),0)</f>
        <v/>
      </c>
      <c r="J627" s="9">
        <f>IF(Occurrence!J627&gt;0,_xlfn.GAMMA.INV(I627,$B$6,$B$7),0)</f>
        <v/>
      </c>
      <c r="K627" s="24">
        <f>IF(Occurrence!K627&gt;0,_xlfn.GAMMA.DIST(Occurrence!K627,$C$6,$C$7,TRUE),0)</f>
        <v/>
      </c>
      <c r="L627" s="9">
        <f>IF(Occurrence!K627&gt;0,_xlfn.GAMMA.INV(K627,$B$6,$B$7),0)</f>
        <v/>
      </c>
      <c r="M627" s="24">
        <f>_xlfn.NORM.DIST(Data!X627,$C$9,$C$10,TRUE)</f>
        <v/>
      </c>
      <c r="N627" s="9">
        <f>_xlfn.NORM.INV(M627,$B$9,$B$10)</f>
        <v/>
      </c>
      <c r="O627" s="24">
        <f>_xlfn.NORM.DIST(Data!Y627,$C$9,$C$10,TRUE)</f>
        <v/>
      </c>
      <c r="P627" s="9">
        <f>_xlfn.NORM.INV(O627,$B$9,$B$10)</f>
        <v/>
      </c>
    </row>
    <row r="628">
      <c r="H628" s="14">
        <f>Data!A628</f>
        <v/>
      </c>
      <c r="I628" s="24">
        <f>IF(Occurrence!J628&gt;0,_xlfn.GAMMA.DIST(Occurrence!J628,$C$6,$C$7,TRUE),0)</f>
        <v/>
      </c>
      <c r="J628" s="9">
        <f>IF(Occurrence!J628&gt;0,_xlfn.GAMMA.INV(I628,$B$6,$B$7),0)</f>
        <v/>
      </c>
      <c r="K628" s="24">
        <f>IF(Occurrence!K628&gt;0,_xlfn.GAMMA.DIST(Occurrence!K628,$C$6,$C$7,TRUE),0)</f>
        <v/>
      </c>
      <c r="L628" s="9">
        <f>IF(Occurrence!K628&gt;0,_xlfn.GAMMA.INV(K628,$B$6,$B$7),0)</f>
        <v/>
      </c>
      <c r="M628" s="24">
        <f>_xlfn.NORM.DIST(Data!X628,$C$9,$C$10,TRUE)</f>
        <v/>
      </c>
      <c r="N628" s="9">
        <f>_xlfn.NORM.INV(M628,$B$9,$B$10)</f>
        <v/>
      </c>
      <c r="O628" s="24">
        <f>_xlfn.NORM.DIST(Data!Y628,$C$9,$C$10,TRUE)</f>
        <v/>
      </c>
      <c r="P628" s="9">
        <f>_xlfn.NORM.INV(O628,$B$9,$B$10)</f>
        <v/>
      </c>
    </row>
    <row r="629">
      <c r="H629" s="14">
        <f>Data!A629</f>
        <v/>
      </c>
      <c r="I629" s="24">
        <f>IF(Occurrence!J629&gt;0,_xlfn.GAMMA.DIST(Occurrence!J629,$C$6,$C$7,TRUE),0)</f>
        <v/>
      </c>
      <c r="J629" s="9">
        <f>IF(Occurrence!J629&gt;0,_xlfn.GAMMA.INV(I629,$B$6,$B$7),0)</f>
        <v/>
      </c>
      <c r="K629" s="24">
        <f>IF(Occurrence!K629&gt;0,_xlfn.GAMMA.DIST(Occurrence!K629,$C$6,$C$7,TRUE),0)</f>
        <v/>
      </c>
      <c r="L629" s="9">
        <f>IF(Occurrence!K629&gt;0,_xlfn.GAMMA.INV(K629,$B$6,$B$7),0)</f>
        <v/>
      </c>
      <c r="M629" s="24">
        <f>_xlfn.NORM.DIST(Data!X629,$C$9,$C$10,TRUE)</f>
        <v/>
      </c>
      <c r="N629" s="9">
        <f>_xlfn.NORM.INV(M629,$B$9,$B$10)</f>
        <v/>
      </c>
      <c r="O629" s="24">
        <f>_xlfn.NORM.DIST(Data!Y629,$C$9,$C$10,TRUE)</f>
        <v/>
      </c>
      <c r="P629" s="9">
        <f>_xlfn.NORM.INV(O629,$B$9,$B$10)</f>
        <v/>
      </c>
    </row>
    <row r="630">
      <c r="H630" s="14">
        <f>Data!A630</f>
        <v/>
      </c>
      <c r="I630" s="24">
        <f>IF(Occurrence!J630&gt;0,_xlfn.GAMMA.DIST(Occurrence!J630,$C$6,$C$7,TRUE),0)</f>
        <v/>
      </c>
      <c r="J630" s="9">
        <f>IF(Occurrence!J630&gt;0,_xlfn.GAMMA.INV(I630,$B$6,$B$7),0)</f>
        <v/>
      </c>
      <c r="K630" s="24">
        <f>IF(Occurrence!K630&gt;0,_xlfn.GAMMA.DIST(Occurrence!K630,$C$6,$C$7,TRUE),0)</f>
        <v/>
      </c>
      <c r="L630" s="9">
        <f>IF(Occurrence!K630&gt;0,_xlfn.GAMMA.INV(K630,$B$6,$B$7),0)</f>
        <v/>
      </c>
      <c r="M630" s="24">
        <f>_xlfn.NORM.DIST(Data!X630,$C$9,$C$10,TRUE)</f>
        <v/>
      </c>
      <c r="N630" s="9">
        <f>_xlfn.NORM.INV(M630,$B$9,$B$10)</f>
        <v/>
      </c>
      <c r="O630" s="24">
        <f>_xlfn.NORM.DIST(Data!Y630,$C$9,$C$10,TRUE)</f>
        <v/>
      </c>
      <c r="P630" s="9">
        <f>_xlfn.NORM.INV(O630,$B$9,$B$10)</f>
        <v/>
      </c>
    </row>
    <row r="631">
      <c r="H631" s="14">
        <f>Data!A631</f>
        <v/>
      </c>
      <c r="I631" s="24">
        <f>IF(Occurrence!J631&gt;0,_xlfn.GAMMA.DIST(Occurrence!J631,$C$6,$C$7,TRUE),0)</f>
        <v/>
      </c>
      <c r="J631" s="9">
        <f>IF(Occurrence!J631&gt;0,_xlfn.GAMMA.INV(I631,$B$6,$B$7),0)</f>
        <v/>
      </c>
      <c r="K631" s="24">
        <f>IF(Occurrence!K631&gt;0,_xlfn.GAMMA.DIST(Occurrence!K631,$C$6,$C$7,TRUE),0)</f>
        <v/>
      </c>
      <c r="L631" s="9">
        <f>IF(Occurrence!K631&gt;0,_xlfn.GAMMA.INV(K631,$B$6,$B$7),0)</f>
        <v/>
      </c>
      <c r="M631" s="24">
        <f>_xlfn.NORM.DIST(Data!X631,$C$9,$C$10,TRUE)</f>
        <v/>
      </c>
      <c r="N631" s="9">
        <f>_xlfn.NORM.INV(M631,$B$9,$B$10)</f>
        <v/>
      </c>
      <c r="O631" s="24">
        <f>_xlfn.NORM.DIST(Data!Y631,$C$9,$C$10,TRUE)</f>
        <v/>
      </c>
      <c r="P631" s="9">
        <f>_xlfn.NORM.INV(O631,$B$9,$B$10)</f>
        <v/>
      </c>
    </row>
    <row r="632">
      <c r="H632" s="14">
        <f>Data!A632</f>
        <v/>
      </c>
      <c r="I632" s="24">
        <f>IF(Occurrence!J632&gt;0,_xlfn.GAMMA.DIST(Occurrence!J632,$C$6,$C$7,TRUE),0)</f>
        <v/>
      </c>
      <c r="J632" s="9">
        <f>IF(Occurrence!J632&gt;0,_xlfn.GAMMA.INV(I632,$B$6,$B$7),0)</f>
        <v/>
      </c>
      <c r="K632" s="24">
        <f>IF(Occurrence!K632&gt;0,_xlfn.GAMMA.DIST(Occurrence!K632,$C$6,$C$7,TRUE),0)</f>
        <v/>
      </c>
      <c r="L632" s="9">
        <f>IF(Occurrence!K632&gt;0,_xlfn.GAMMA.INV(K632,$B$6,$B$7),0)</f>
        <v/>
      </c>
      <c r="M632" s="24">
        <f>_xlfn.NORM.DIST(Data!X632,$C$9,$C$10,TRUE)</f>
        <v/>
      </c>
      <c r="N632" s="9">
        <f>_xlfn.NORM.INV(M632,$B$9,$B$10)</f>
        <v/>
      </c>
      <c r="O632" s="24">
        <f>_xlfn.NORM.DIST(Data!Y632,$C$9,$C$10,TRUE)</f>
        <v/>
      </c>
      <c r="P632" s="9">
        <f>_xlfn.NORM.INV(O632,$B$9,$B$10)</f>
        <v/>
      </c>
    </row>
    <row r="633">
      <c r="H633" s="14">
        <f>Data!A633</f>
        <v/>
      </c>
      <c r="I633" s="24">
        <f>IF(Occurrence!J633&gt;0,_xlfn.GAMMA.DIST(Occurrence!J633,$C$6,$C$7,TRUE),0)</f>
        <v/>
      </c>
      <c r="J633" s="9">
        <f>IF(Occurrence!J633&gt;0,_xlfn.GAMMA.INV(I633,$B$6,$B$7),0)</f>
        <v/>
      </c>
      <c r="K633" s="24">
        <f>IF(Occurrence!K633&gt;0,_xlfn.GAMMA.DIST(Occurrence!K633,$C$6,$C$7,TRUE),0)</f>
        <v/>
      </c>
      <c r="L633" s="9">
        <f>IF(Occurrence!K633&gt;0,_xlfn.GAMMA.INV(K633,$B$6,$B$7),0)</f>
        <v/>
      </c>
      <c r="M633" s="24">
        <f>_xlfn.NORM.DIST(Data!X633,$C$9,$C$10,TRUE)</f>
        <v/>
      </c>
      <c r="N633" s="9">
        <f>_xlfn.NORM.INV(M633,$B$9,$B$10)</f>
        <v/>
      </c>
      <c r="O633" s="24">
        <f>_xlfn.NORM.DIST(Data!Y633,$C$9,$C$10,TRUE)</f>
        <v/>
      </c>
      <c r="P633" s="9">
        <f>_xlfn.NORM.INV(O633,$B$9,$B$10)</f>
        <v/>
      </c>
    </row>
    <row r="634">
      <c r="H634" s="14">
        <f>Data!A634</f>
        <v/>
      </c>
      <c r="I634" s="24">
        <f>IF(Occurrence!J634&gt;0,_xlfn.GAMMA.DIST(Occurrence!J634,$C$6,$C$7,TRUE),0)</f>
        <v/>
      </c>
      <c r="J634" s="9">
        <f>IF(Occurrence!J634&gt;0,_xlfn.GAMMA.INV(I634,$B$6,$B$7),0)</f>
        <v/>
      </c>
      <c r="K634" s="24">
        <f>IF(Occurrence!K634&gt;0,_xlfn.GAMMA.DIST(Occurrence!K634,$C$6,$C$7,TRUE),0)</f>
        <v/>
      </c>
      <c r="L634" s="9">
        <f>IF(Occurrence!K634&gt;0,_xlfn.GAMMA.INV(K634,$B$6,$B$7),0)</f>
        <v/>
      </c>
      <c r="M634" s="24">
        <f>_xlfn.NORM.DIST(Data!X634,$C$9,$C$10,TRUE)</f>
        <v/>
      </c>
      <c r="N634" s="9">
        <f>_xlfn.NORM.INV(M634,$B$9,$B$10)</f>
        <v/>
      </c>
      <c r="O634" s="24">
        <f>_xlfn.NORM.DIST(Data!Y634,$C$9,$C$10,TRUE)</f>
        <v/>
      </c>
      <c r="P634" s="9">
        <f>_xlfn.NORM.INV(O634,$B$9,$B$10)</f>
        <v/>
      </c>
    </row>
    <row r="635">
      <c r="H635" s="14">
        <f>Data!A635</f>
        <v/>
      </c>
      <c r="I635" s="24">
        <f>IF(Occurrence!J635&gt;0,_xlfn.GAMMA.DIST(Occurrence!J635,$C$6,$C$7,TRUE),0)</f>
        <v/>
      </c>
      <c r="J635" s="9">
        <f>IF(Occurrence!J635&gt;0,_xlfn.GAMMA.INV(I635,$B$6,$B$7),0)</f>
        <v/>
      </c>
      <c r="K635" s="24">
        <f>IF(Occurrence!K635&gt;0,_xlfn.GAMMA.DIST(Occurrence!K635,$C$6,$C$7,TRUE),0)</f>
        <v/>
      </c>
      <c r="L635" s="9">
        <f>IF(Occurrence!K635&gt;0,_xlfn.GAMMA.INV(K635,$B$6,$B$7),0)</f>
        <v/>
      </c>
      <c r="M635" s="24">
        <f>_xlfn.NORM.DIST(Data!X635,$C$9,$C$10,TRUE)</f>
        <v/>
      </c>
      <c r="N635" s="9">
        <f>_xlfn.NORM.INV(M635,$B$9,$B$10)</f>
        <v/>
      </c>
      <c r="O635" s="24">
        <f>_xlfn.NORM.DIST(Data!Y635,$C$9,$C$10,TRUE)</f>
        <v/>
      </c>
      <c r="P635" s="9">
        <f>_xlfn.NORM.INV(O635,$B$9,$B$10)</f>
        <v/>
      </c>
    </row>
    <row r="636">
      <c r="H636" s="14">
        <f>Data!A636</f>
        <v/>
      </c>
      <c r="I636" s="24">
        <f>IF(Occurrence!J636&gt;0,_xlfn.GAMMA.DIST(Occurrence!J636,$C$6,$C$7,TRUE),0)</f>
        <v/>
      </c>
      <c r="J636" s="9">
        <f>IF(Occurrence!J636&gt;0,_xlfn.GAMMA.INV(I636,$B$6,$B$7),0)</f>
        <v/>
      </c>
      <c r="K636" s="24">
        <f>IF(Occurrence!K636&gt;0,_xlfn.GAMMA.DIST(Occurrence!K636,$C$6,$C$7,TRUE),0)</f>
        <v/>
      </c>
      <c r="L636" s="9">
        <f>IF(Occurrence!K636&gt;0,_xlfn.GAMMA.INV(K636,$B$6,$B$7),0)</f>
        <v/>
      </c>
      <c r="M636" s="24">
        <f>_xlfn.NORM.DIST(Data!X636,$C$9,$C$10,TRUE)</f>
        <v/>
      </c>
      <c r="N636" s="9">
        <f>_xlfn.NORM.INV(M636,$B$9,$B$10)</f>
        <v/>
      </c>
      <c r="O636" s="24">
        <f>_xlfn.NORM.DIST(Data!Y636,$C$9,$C$10,TRUE)</f>
        <v/>
      </c>
      <c r="P636" s="9">
        <f>_xlfn.NORM.INV(O636,$B$9,$B$10)</f>
        <v/>
      </c>
    </row>
    <row r="637">
      <c r="H637" s="14">
        <f>Data!A637</f>
        <v/>
      </c>
      <c r="I637" s="24">
        <f>IF(Occurrence!J637&gt;0,_xlfn.GAMMA.DIST(Occurrence!J637,$C$6,$C$7,TRUE),0)</f>
        <v/>
      </c>
      <c r="J637" s="9">
        <f>IF(Occurrence!J637&gt;0,_xlfn.GAMMA.INV(I637,$B$6,$B$7),0)</f>
        <v/>
      </c>
      <c r="K637" s="24">
        <f>IF(Occurrence!K637&gt;0,_xlfn.GAMMA.DIST(Occurrence!K637,$C$6,$C$7,TRUE),0)</f>
        <v/>
      </c>
      <c r="L637" s="9">
        <f>IF(Occurrence!K637&gt;0,_xlfn.GAMMA.INV(K637,$B$6,$B$7),0)</f>
        <v/>
      </c>
      <c r="M637" s="24">
        <f>_xlfn.NORM.DIST(Data!X637,$C$9,$C$10,TRUE)</f>
        <v/>
      </c>
      <c r="N637" s="9">
        <f>_xlfn.NORM.INV(M637,$B$9,$B$10)</f>
        <v/>
      </c>
      <c r="O637" s="24">
        <f>_xlfn.NORM.DIST(Data!Y637,$C$9,$C$10,TRUE)</f>
        <v/>
      </c>
      <c r="P637" s="9">
        <f>_xlfn.NORM.INV(O637,$B$9,$B$10)</f>
        <v/>
      </c>
    </row>
    <row r="638">
      <c r="H638" s="14">
        <f>Data!A638</f>
        <v/>
      </c>
      <c r="I638" s="24">
        <f>IF(Occurrence!J638&gt;0,_xlfn.GAMMA.DIST(Occurrence!J638,$C$6,$C$7,TRUE),0)</f>
        <v/>
      </c>
      <c r="J638" s="9">
        <f>IF(Occurrence!J638&gt;0,_xlfn.GAMMA.INV(I638,$B$6,$B$7),0)</f>
        <v/>
      </c>
      <c r="K638" s="24">
        <f>IF(Occurrence!K638&gt;0,_xlfn.GAMMA.DIST(Occurrence!K638,$C$6,$C$7,TRUE),0)</f>
        <v/>
      </c>
      <c r="L638" s="9">
        <f>IF(Occurrence!K638&gt;0,_xlfn.GAMMA.INV(K638,$B$6,$B$7),0)</f>
        <v/>
      </c>
      <c r="M638" s="24">
        <f>_xlfn.NORM.DIST(Data!X638,$C$9,$C$10,TRUE)</f>
        <v/>
      </c>
      <c r="N638" s="9">
        <f>_xlfn.NORM.INV(M638,$B$9,$B$10)</f>
        <v/>
      </c>
      <c r="O638" s="24">
        <f>_xlfn.NORM.DIST(Data!Y638,$C$9,$C$10,TRUE)</f>
        <v/>
      </c>
      <c r="P638" s="9">
        <f>_xlfn.NORM.INV(O638,$B$9,$B$10)</f>
        <v/>
      </c>
    </row>
    <row r="639">
      <c r="H639" s="14">
        <f>Data!A639</f>
        <v/>
      </c>
      <c r="I639" s="24">
        <f>IF(Occurrence!J639&gt;0,_xlfn.GAMMA.DIST(Occurrence!J639,$C$6,$C$7,TRUE),0)</f>
        <v/>
      </c>
      <c r="J639" s="9">
        <f>IF(Occurrence!J639&gt;0,_xlfn.GAMMA.INV(I639,$B$6,$B$7),0)</f>
        <v/>
      </c>
      <c r="K639" s="24">
        <f>IF(Occurrence!K639&gt;0,_xlfn.GAMMA.DIST(Occurrence!K639,$C$6,$C$7,TRUE),0)</f>
        <v/>
      </c>
      <c r="L639" s="9">
        <f>IF(Occurrence!K639&gt;0,_xlfn.GAMMA.INV(K639,$B$6,$B$7),0)</f>
        <v/>
      </c>
      <c r="M639" s="24">
        <f>_xlfn.NORM.DIST(Data!X639,$C$9,$C$10,TRUE)</f>
        <v/>
      </c>
      <c r="N639" s="9">
        <f>_xlfn.NORM.INV(M639,$B$9,$B$10)</f>
        <v/>
      </c>
      <c r="O639" s="24">
        <f>_xlfn.NORM.DIST(Data!Y639,$C$9,$C$10,TRUE)</f>
        <v/>
      </c>
      <c r="P639" s="9">
        <f>_xlfn.NORM.INV(O639,$B$9,$B$10)</f>
        <v/>
      </c>
    </row>
    <row r="640">
      <c r="H640" s="14">
        <f>Data!A640</f>
        <v/>
      </c>
      <c r="I640" s="24">
        <f>IF(Occurrence!J640&gt;0,_xlfn.GAMMA.DIST(Occurrence!J640,$C$6,$C$7,TRUE),0)</f>
        <v/>
      </c>
      <c r="J640" s="9">
        <f>IF(Occurrence!J640&gt;0,_xlfn.GAMMA.INV(I640,$B$6,$B$7),0)</f>
        <v/>
      </c>
      <c r="K640" s="24">
        <f>IF(Occurrence!K640&gt;0,_xlfn.GAMMA.DIST(Occurrence!K640,$C$6,$C$7,TRUE),0)</f>
        <v/>
      </c>
      <c r="L640" s="9">
        <f>IF(Occurrence!K640&gt;0,_xlfn.GAMMA.INV(K640,$B$6,$B$7),0)</f>
        <v/>
      </c>
      <c r="M640" s="24">
        <f>_xlfn.NORM.DIST(Data!X640,$C$9,$C$10,TRUE)</f>
        <v/>
      </c>
      <c r="N640" s="9">
        <f>_xlfn.NORM.INV(M640,$B$9,$B$10)</f>
        <v/>
      </c>
      <c r="O640" s="24">
        <f>_xlfn.NORM.DIST(Data!Y640,$C$9,$C$10,TRUE)</f>
        <v/>
      </c>
      <c r="P640" s="9">
        <f>_xlfn.NORM.INV(O640,$B$9,$B$10)</f>
        <v/>
      </c>
    </row>
    <row r="641">
      <c r="H641" s="14">
        <f>Data!A641</f>
        <v/>
      </c>
      <c r="I641" s="24">
        <f>IF(Occurrence!J641&gt;0,_xlfn.GAMMA.DIST(Occurrence!J641,$C$6,$C$7,TRUE),0)</f>
        <v/>
      </c>
      <c r="J641" s="9">
        <f>IF(Occurrence!J641&gt;0,_xlfn.GAMMA.INV(I641,$B$6,$B$7),0)</f>
        <v/>
      </c>
      <c r="K641" s="24">
        <f>IF(Occurrence!K641&gt;0,_xlfn.GAMMA.DIST(Occurrence!K641,$C$6,$C$7,TRUE),0)</f>
        <v/>
      </c>
      <c r="L641" s="9">
        <f>IF(Occurrence!K641&gt;0,_xlfn.GAMMA.INV(K641,$B$6,$B$7),0)</f>
        <v/>
      </c>
      <c r="M641" s="24">
        <f>_xlfn.NORM.DIST(Data!X641,$C$9,$C$10,TRUE)</f>
        <v/>
      </c>
      <c r="N641" s="9">
        <f>_xlfn.NORM.INV(M641,$B$9,$B$10)</f>
        <v/>
      </c>
      <c r="O641" s="24">
        <f>_xlfn.NORM.DIST(Data!Y641,$C$9,$C$10,TRUE)</f>
        <v/>
      </c>
      <c r="P641" s="9">
        <f>_xlfn.NORM.INV(O641,$B$9,$B$10)</f>
        <v/>
      </c>
    </row>
    <row r="642">
      <c r="H642" s="14">
        <f>Data!A642</f>
        <v/>
      </c>
      <c r="I642" s="24">
        <f>IF(Occurrence!J642&gt;0,_xlfn.GAMMA.DIST(Occurrence!J642,$C$6,$C$7,TRUE),0)</f>
        <v/>
      </c>
      <c r="J642" s="9">
        <f>IF(Occurrence!J642&gt;0,_xlfn.GAMMA.INV(I642,$B$6,$B$7),0)</f>
        <v/>
      </c>
      <c r="K642" s="24">
        <f>IF(Occurrence!K642&gt;0,_xlfn.GAMMA.DIST(Occurrence!K642,$C$6,$C$7,TRUE),0)</f>
        <v/>
      </c>
      <c r="L642" s="9">
        <f>IF(Occurrence!K642&gt;0,_xlfn.GAMMA.INV(K642,$B$6,$B$7),0)</f>
        <v/>
      </c>
      <c r="M642" s="24">
        <f>_xlfn.NORM.DIST(Data!X642,$C$9,$C$10,TRUE)</f>
        <v/>
      </c>
      <c r="N642" s="9">
        <f>_xlfn.NORM.INV(M642,$B$9,$B$10)</f>
        <v/>
      </c>
      <c r="O642" s="24">
        <f>_xlfn.NORM.DIST(Data!Y642,$C$9,$C$10,TRUE)</f>
        <v/>
      </c>
      <c r="P642" s="9">
        <f>_xlfn.NORM.INV(O642,$B$9,$B$10)</f>
        <v/>
      </c>
    </row>
    <row r="643">
      <c r="H643" s="14">
        <f>Data!A643</f>
        <v/>
      </c>
      <c r="I643" s="24">
        <f>IF(Occurrence!J643&gt;0,_xlfn.GAMMA.DIST(Occurrence!J643,$C$6,$C$7,TRUE),0)</f>
        <v/>
      </c>
      <c r="J643" s="9">
        <f>IF(Occurrence!J643&gt;0,_xlfn.GAMMA.INV(I643,$B$6,$B$7),0)</f>
        <v/>
      </c>
      <c r="K643" s="24">
        <f>IF(Occurrence!K643&gt;0,_xlfn.GAMMA.DIST(Occurrence!K643,$C$6,$C$7,TRUE),0)</f>
        <v/>
      </c>
      <c r="L643" s="9">
        <f>IF(Occurrence!K643&gt;0,_xlfn.GAMMA.INV(K643,$B$6,$B$7),0)</f>
        <v/>
      </c>
      <c r="M643" s="24">
        <f>_xlfn.NORM.DIST(Data!X643,$C$9,$C$10,TRUE)</f>
        <v/>
      </c>
      <c r="N643" s="9">
        <f>_xlfn.NORM.INV(M643,$B$9,$B$10)</f>
        <v/>
      </c>
      <c r="O643" s="24">
        <f>_xlfn.NORM.DIST(Data!Y643,$C$9,$C$10,TRUE)</f>
        <v/>
      </c>
      <c r="P643" s="9">
        <f>_xlfn.NORM.INV(O643,$B$9,$B$10)</f>
        <v/>
      </c>
    </row>
    <row r="644">
      <c r="H644" s="14">
        <f>Data!A644</f>
        <v/>
      </c>
      <c r="I644" s="24">
        <f>IF(Occurrence!J644&gt;0,_xlfn.GAMMA.DIST(Occurrence!J644,$C$6,$C$7,TRUE),0)</f>
        <v/>
      </c>
      <c r="J644" s="9">
        <f>IF(Occurrence!J644&gt;0,_xlfn.GAMMA.INV(I644,$B$6,$B$7),0)</f>
        <v/>
      </c>
      <c r="K644" s="24">
        <f>IF(Occurrence!K644&gt;0,_xlfn.GAMMA.DIST(Occurrence!K644,$C$6,$C$7,TRUE),0)</f>
        <v/>
      </c>
      <c r="L644" s="9">
        <f>IF(Occurrence!K644&gt;0,_xlfn.GAMMA.INV(K644,$B$6,$B$7),0)</f>
        <v/>
      </c>
      <c r="M644" s="24">
        <f>_xlfn.NORM.DIST(Data!X644,$C$9,$C$10,TRUE)</f>
        <v/>
      </c>
      <c r="N644" s="9">
        <f>_xlfn.NORM.INV(M644,$B$9,$B$10)</f>
        <v/>
      </c>
      <c r="O644" s="24">
        <f>_xlfn.NORM.DIST(Data!Y644,$C$9,$C$10,TRUE)</f>
        <v/>
      </c>
      <c r="P644" s="9">
        <f>_xlfn.NORM.INV(O644,$B$9,$B$10)</f>
        <v/>
      </c>
    </row>
    <row r="645">
      <c r="H645" s="14">
        <f>Data!A645</f>
        <v/>
      </c>
      <c r="I645" s="24">
        <f>IF(Occurrence!J645&gt;0,_xlfn.GAMMA.DIST(Occurrence!J645,$C$6,$C$7,TRUE),0)</f>
        <v/>
      </c>
      <c r="J645" s="9">
        <f>IF(Occurrence!J645&gt;0,_xlfn.GAMMA.INV(I645,$B$6,$B$7),0)</f>
        <v/>
      </c>
      <c r="K645" s="24">
        <f>IF(Occurrence!K645&gt;0,_xlfn.GAMMA.DIST(Occurrence!K645,$C$6,$C$7,TRUE),0)</f>
        <v/>
      </c>
      <c r="L645" s="9">
        <f>IF(Occurrence!K645&gt;0,_xlfn.GAMMA.INV(K645,$B$6,$B$7),0)</f>
        <v/>
      </c>
      <c r="M645" s="24">
        <f>_xlfn.NORM.DIST(Data!X645,$C$9,$C$10,TRUE)</f>
        <v/>
      </c>
      <c r="N645" s="9">
        <f>_xlfn.NORM.INV(M645,$B$9,$B$10)</f>
        <v/>
      </c>
      <c r="O645" s="24">
        <f>_xlfn.NORM.DIST(Data!Y645,$C$9,$C$10,TRUE)</f>
        <v/>
      </c>
      <c r="P645" s="9">
        <f>_xlfn.NORM.INV(O645,$B$9,$B$10)</f>
        <v/>
      </c>
    </row>
    <row r="646">
      <c r="H646" s="14">
        <f>Data!A646</f>
        <v/>
      </c>
      <c r="I646" s="24">
        <f>IF(Occurrence!J646&gt;0,_xlfn.GAMMA.DIST(Occurrence!J646,$C$6,$C$7,TRUE),0)</f>
        <v/>
      </c>
      <c r="J646" s="9">
        <f>IF(Occurrence!J646&gt;0,_xlfn.GAMMA.INV(I646,$B$6,$B$7),0)</f>
        <v/>
      </c>
      <c r="K646" s="24">
        <f>IF(Occurrence!K646&gt;0,_xlfn.GAMMA.DIST(Occurrence!K646,$C$6,$C$7,TRUE),0)</f>
        <v/>
      </c>
      <c r="L646" s="9">
        <f>IF(Occurrence!K646&gt;0,_xlfn.GAMMA.INV(K646,$B$6,$B$7),0)</f>
        <v/>
      </c>
      <c r="M646" s="24">
        <f>_xlfn.NORM.DIST(Data!X646,$C$9,$C$10,TRUE)</f>
        <v/>
      </c>
      <c r="N646" s="9">
        <f>_xlfn.NORM.INV(M646,$B$9,$B$10)</f>
        <v/>
      </c>
      <c r="O646" s="24">
        <f>_xlfn.NORM.DIST(Data!Y646,$C$9,$C$10,TRUE)</f>
        <v/>
      </c>
      <c r="P646" s="9">
        <f>_xlfn.NORM.INV(O646,$B$9,$B$10)</f>
        <v/>
      </c>
    </row>
    <row r="647">
      <c r="H647" s="14">
        <f>Data!A647</f>
        <v/>
      </c>
      <c r="I647" s="24">
        <f>IF(Occurrence!J647&gt;0,_xlfn.GAMMA.DIST(Occurrence!J647,$C$6,$C$7,TRUE),0)</f>
        <v/>
      </c>
      <c r="J647" s="9">
        <f>IF(Occurrence!J647&gt;0,_xlfn.GAMMA.INV(I647,$B$6,$B$7),0)</f>
        <v/>
      </c>
      <c r="K647" s="24">
        <f>IF(Occurrence!K647&gt;0,_xlfn.GAMMA.DIST(Occurrence!K647,$C$6,$C$7,TRUE),0)</f>
        <v/>
      </c>
      <c r="L647" s="9">
        <f>IF(Occurrence!K647&gt;0,_xlfn.GAMMA.INV(K647,$B$6,$B$7),0)</f>
        <v/>
      </c>
      <c r="M647" s="24">
        <f>_xlfn.NORM.DIST(Data!X647,$C$9,$C$10,TRUE)</f>
        <v/>
      </c>
      <c r="N647" s="9">
        <f>_xlfn.NORM.INV(M647,$B$9,$B$10)</f>
        <v/>
      </c>
      <c r="O647" s="24">
        <f>_xlfn.NORM.DIST(Data!Y647,$C$9,$C$10,TRUE)</f>
        <v/>
      </c>
      <c r="P647" s="9">
        <f>_xlfn.NORM.INV(O647,$B$9,$B$10)</f>
        <v/>
      </c>
    </row>
    <row r="648">
      <c r="H648" s="14">
        <f>Data!A648</f>
        <v/>
      </c>
      <c r="I648" s="24">
        <f>IF(Occurrence!J648&gt;0,_xlfn.GAMMA.DIST(Occurrence!J648,$C$6,$C$7,TRUE),0)</f>
        <v/>
      </c>
      <c r="J648" s="9">
        <f>IF(Occurrence!J648&gt;0,_xlfn.GAMMA.INV(I648,$B$6,$B$7),0)</f>
        <v/>
      </c>
      <c r="K648" s="24">
        <f>IF(Occurrence!K648&gt;0,_xlfn.GAMMA.DIST(Occurrence!K648,$C$6,$C$7,TRUE),0)</f>
        <v/>
      </c>
      <c r="L648" s="9">
        <f>IF(Occurrence!K648&gt;0,_xlfn.GAMMA.INV(K648,$B$6,$B$7),0)</f>
        <v/>
      </c>
      <c r="M648" s="24">
        <f>_xlfn.NORM.DIST(Data!X648,$C$9,$C$10,TRUE)</f>
        <v/>
      </c>
      <c r="N648" s="9">
        <f>_xlfn.NORM.INV(M648,$B$9,$B$10)</f>
        <v/>
      </c>
      <c r="O648" s="24">
        <f>_xlfn.NORM.DIST(Data!Y648,$C$9,$C$10,TRUE)</f>
        <v/>
      </c>
      <c r="P648" s="9">
        <f>_xlfn.NORM.INV(O648,$B$9,$B$10)</f>
        <v/>
      </c>
    </row>
    <row r="649">
      <c r="H649" s="14">
        <f>Data!A649</f>
        <v/>
      </c>
      <c r="I649" s="24">
        <f>IF(Occurrence!J649&gt;0,_xlfn.GAMMA.DIST(Occurrence!J649,$C$6,$C$7,TRUE),0)</f>
        <v/>
      </c>
      <c r="J649" s="9">
        <f>IF(Occurrence!J649&gt;0,_xlfn.GAMMA.INV(I649,$B$6,$B$7),0)</f>
        <v/>
      </c>
      <c r="K649" s="24">
        <f>IF(Occurrence!K649&gt;0,_xlfn.GAMMA.DIST(Occurrence!K649,$C$6,$C$7,TRUE),0)</f>
        <v/>
      </c>
      <c r="L649" s="9">
        <f>IF(Occurrence!K649&gt;0,_xlfn.GAMMA.INV(K649,$B$6,$B$7),0)</f>
        <v/>
      </c>
      <c r="M649" s="24">
        <f>_xlfn.NORM.DIST(Data!X649,$C$9,$C$10,TRUE)</f>
        <v/>
      </c>
      <c r="N649" s="9">
        <f>_xlfn.NORM.INV(M649,$B$9,$B$10)</f>
        <v/>
      </c>
      <c r="O649" s="24">
        <f>_xlfn.NORM.DIST(Data!Y649,$C$9,$C$10,TRUE)</f>
        <v/>
      </c>
      <c r="P649" s="9">
        <f>_xlfn.NORM.INV(O649,$B$9,$B$10)</f>
        <v/>
      </c>
    </row>
    <row r="650">
      <c r="H650" s="14">
        <f>Data!A650</f>
        <v/>
      </c>
      <c r="I650" s="24">
        <f>IF(Occurrence!J650&gt;0,_xlfn.GAMMA.DIST(Occurrence!J650,$C$6,$C$7,TRUE),0)</f>
        <v/>
      </c>
      <c r="J650" s="9">
        <f>IF(Occurrence!J650&gt;0,_xlfn.GAMMA.INV(I650,$B$6,$B$7),0)</f>
        <v/>
      </c>
      <c r="K650" s="24">
        <f>IF(Occurrence!K650&gt;0,_xlfn.GAMMA.DIST(Occurrence!K650,$C$6,$C$7,TRUE),0)</f>
        <v/>
      </c>
      <c r="L650" s="9">
        <f>IF(Occurrence!K650&gt;0,_xlfn.GAMMA.INV(K650,$B$6,$B$7),0)</f>
        <v/>
      </c>
      <c r="M650" s="24">
        <f>_xlfn.NORM.DIST(Data!X650,$C$9,$C$10,TRUE)</f>
        <v/>
      </c>
      <c r="N650" s="9">
        <f>_xlfn.NORM.INV(M650,$B$9,$B$10)</f>
        <v/>
      </c>
      <c r="O650" s="24">
        <f>_xlfn.NORM.DIST(Data!Y650,$C$9,$C$10,TRUE)</f>
        <v/>
      </c>
      <c r="P650" s="9">
        <f>_xlfn.NORM.INV(O650,$B$9,$B$10)</f>
        <v/>
      </c>
    </row>
    <row r="651">
      <c r="H651" s="14">
        <f>Data!A651</f>
        <v/>
      </c>
      <c r="I651" s="24">
        <f>IF(Occurrence!J651&gt;0,_xlfn.GAMMA.DIST(Occurrence!J651,$C$6,$C$7,TRUE),0)</f>
        <v/>
      </c>
      <c r="J651" s="9">
        <f>IF(Occurrence!J651&gt;0,_xlfn.GAMMA.INV(I651,$B$6,$B$7),0)</f>
        <v/>
      </c>
      <c r="K651" s="24">
        <f>IF(Occurrence!K651&gt;0,_xlfn.GAMMA.DIST(Occurrence!K651,$C$6,$C$7,TRUE),0)</f>
        <v/>
      </c>
      <c r="L651" s="9">
        <f>IF(Occurrence!K651&gt;0,_xlfn.GAMMA.INV(K651,$B$6,$B$7),0)</f>
        <v/>
      </c>
      <c r="M651" s="24">
        <f>_xlfn.NORM.DIST(Data!X651,$C$9,$C$10,TRUE)</f>
        <v/>
      </c>
      <c r="N651" s="9">
        <f>_xlfn.NORM.INV(M651,$B$9,$B$10)</f>
        <v/>
      </c>
      <c r="O651" s="24">
        <f>_xlfn.NORM.DIST(Data!Y651,$C$9,$C$10,TRUE)</f>
        <v/>
      </c>
      <c r="P651" s="9">
        <f>_xlfn.NORM.INV(O651,$B$9,$B$10)</f>
        <v/>
      </c>
    </row>
    <row r="652">
      <c r="H652" s="14">
        <f>Data!A652</f>
        <v/>
      </c>
      <c r="I652" s="24">
        <f>IF(Occurrence!J652&gt;0,_xlfn.GAMMA.DIST(Occurrence!J652,$C$6,$C$7,TRUE),0)</f>
        <v/>
      </c>
      <c r="J652" s="9">
        <f>IF(Occurrence!J652&gt;0,_xlfn.GAMMA.INV(I652,$B$6,$B$7),0)</f>
        <v/>
      </c>
      <c r="K652" s="24">
        <f>IF(Occurrence!K652&gt;0,_xlfn.GAMMA.DIST(Occurrence!K652,$C$6,$C$7,TRUE),0)</f>
        <v/>
      </c>
      <c r="L652" s="9">
        <f>IF(Occurrence!K652&gt;0,_xlfn.GAMMA.INV(K652,$B$6,$B$7),0)</f>
        <v/>
      </c>
      <c r="M652" s="24">
        <f>_xlfn.NORM.DIST(Data!X652,$C$9,$C$10,TRUE)</f>
        <v/>
      </c>
      <c r="N652" s="9">
        <f>_xlfn.NORM.INV(M652,$B$9,$B$10)</f>
        <v/>
      </c>
      <c r="O652" s="24">
        <f>_xlfn.NORM.DIST(Data!Y652,$C$9,$C$10,TRUE)</f>
        <v/>
      </c>
      <c r="P652" s="9">
        <f>_xlfn.NORM.INV(O652,$B$9,$B$10)</f>
        <v/>
      </c>
    </row>
    <row r="653">
      <c r="H653" s="14">
        <f>Data!A653</f>
        <v/>
      </c>
      <c r="I653" s="24">
        <f>IF(Occurrence!J653&gt;0,_xlfn.GAMMA.DIST(Occurrence!J653,$C$6,$C$7,TRUE),0)</f>
        <v/>
      </c>
      <c r="J653" s="9">
        <f>IF(Occurrence!J653&gt;0,_xlfn.GAMMA.INV(I653,$B$6,$B$7),0)</f>
        <v/>
      </c>
      <c r="K653" s="24">
        <f>IF(Occurrence!K653&gt;0,_xlfn.GAMMA.DIST(Occurrence!K653,$C$6,$C$7,TRUE),0)</f>
        <v/>
      </c>
      <c r="L653" s="9">
        <f>IF(Occurrence!K653&gt;0,_xlfn.GAMMA.INV(K653,$B$6,$B$7),0)</f>
        <v/>
      </c>
      <c r="M653" s="24">
        <f>_xlfn.NORM.DIST(Data!X653,$C$9,$C$10,TRUE)</f>
        <v/>
      </c>
      <c r="N653" s="9">
        <f>_xlfn.NORM.INV(M653,$B$9,$B$10)</f>
        <v/>
      </c>
      <c r="O653" s="24">
        <f>_xlfn.NORM.DIST(Data!Y653,$C$9,$C$10,TRUE)</f>
        <v/>
      </c>
      <c r="P653" s="9">
        <f>_xlfn.NORM.INV(O653,$B$9,$B$10)</f>
        <v/>
      </c>
    </row>
    <row r="654">
      <c r="H654" s="14">
        <f>Data!A654</f>
        <v/>
      </c>
      <c r="I654" s="24">
        <f>IF(Occurrence!J654&gt;0,_xlfn.GAMMA.DIST(Occurrence!J654,$C$6,$C$7,TRUE),0)</f>
        <v/>
      </c>
      <c r="J654" s="9">
        <f>IF(Occurrence!J654&gt;0,_xlfn.GAMMA.INV(I654,$B$6,$B$7),0)</f>
        <v/>
      </c>
      <c r="K654" s="24">
        <f>IF(Occurrence!K654&gt;0,_xlfn.GAMMA.DIST(Occurrence!K654,$C$6,$C$7,TRUE),0)</f>
        <v/>
      </c>
      <c r="L654" s="9">
        <f>IF(Occurrence!K654&gt;0,_xlfn.GAMMA.INV(K654,$B$6,$B$7),0)</f>
        <v/>
      </c>
      <c r="M654" s="24">
        <f>_xlfn.NORM.DIST(Data!X654,$C$9,$C$10,TRUE)</f>
        <v/>
      </c>
      <c r="N654" s="9">
        <f>_xlfn.NORM.INV(M654,$B$9,$B$10)</f>
        <v/>
      </c>
      <c r="O654" s="24">
        <f>_xlfn.NORM.DIST(Data!Y654,$C$9,$C$10,TRUE)</f>
        <v/>
      </c>
      <c r="P654" s="9">
        <f>_xlfn.NORM.INV(O654,$B$9,$B$10)</f>
        <v/>
      </c>
    </row>
    <row r="655">
      <c r="H655" s="14">
        <f>Data!A655</f>
        <v/>
      </c>
      <c r="I655" s="24">
        <f>IF(Occurrence!J655&gt;0,_xlfn.GAMMA.DIST(Occurrence!J655,$C$6,$C$7,TRUE),0)</f>
        <v/>
      </c>
      <c r="J655" s="9">
        <f>IF(Occurrence!J655&gt;0,_xlfn.GAMMA.INV(I655,$B$6,$B$7),0)</f>
        <v/>
      </c>
      <c r="K655" s="24">
        <f>IF(Occurrence!K655&gt;0,_xlfn.GAMMA.DIST(Occurrence!K655,$C$6,$C$7,TRUE),0)</f>
        <v/>
      </c>
      <c r="L655" s="9">
        <f>IF(Occurrence!K655&gt;0,_xlfn.GAMMA.INV(K655,$B$6,$B$7),0)</f>
        <v/>
      </c>
      <c r="M655" s="24">
        <f>_xlfn.NORM.DIST(Data!X655,$C$9,$C$10,TRUE)</f>
        <v/>
      </c>
      <c r="N655" s="9">
        <f>_xlfn.NORM.INV(M655,$B$9,$B$10)</f>
        <v/>
      </c>
      <c r="O655" s="24">
        <f>_xlfn.NORM.DIST(Data!Y655,$C$9,$C$10,TRUE)</f>
        <v/>
      </c>
      <c r="P655" s="9">
        <f>_xlfn.NORM.INV(O655,$B$9,$B$10)</f>
        <v/>
      </c>
    </row>
    <row r="656">
      <c r="H656" s="14">
        <f>Data!A656</f>
        <v/>
      </c>
      <c r="I656" s="24">
        <f>IF(Occurrence!J656&gt;0,_xlfn.GAMMA.DIST(Occurrence!J656,$C$6,$C$7,TRUE),0)</f>
        <v/>
      </c>
      <c r="J656" s="9">
        <f>IF(Occurrence!J656&gt;0,_xlfn.GAMMA.INV(I656,$B$6,$B$7),0)</f>
        <v/>
      </c>
      <c r="K656" s="24">
        <f>IF(Occurrence!K656&gt;0,_xlfn.GAMMA.DIST(Occurrence!K656,$C$6,$C$7,TRUE),0)</f>
        <v/>
      </c>
      <c r="L656" s="9">
        <f>IF(Occurrence!K656&gt;0,_xlfn.GAMMA.INV(K656,$B$6,$B$7),0)</f>
        <v/>
      </c>
      <c r="M656" s="24">
        <f>_xlfn.NORM.DIST(Data!X656,$C$9,$C$10,TRUE)</f>
        <v/>
      </c>
      <c r="N656" s="9">
        <f>_xlfn.NORM.INV(M656,$B$9,$B$10)</f>
        <v/>
      </c>
      <c r="O656" s="24">
        <f>_xlfn.NORM.DIST(Data!Y656,$C$9,$C$10,TRUE)</f>
        <v/>
      </c>
      <c r="P656" s="9">
        <f>_xlfn.NORM.INV(O656,$B$9,$B$10)</f>
        <v/>
      </c>
    </row>
    <row r="657">
      <c r="H657" s="14">
        <f>Data!A657</f>
        <v/>
      </c>
      <c r="I657" s="24">
        <f>IF(Occurrence!J657&gt;0,_xlfn.GAMMA.DIST(Occurrence!J657,$C$6,$C$7,TRUE),0)</f>
        <v/>
      </c>
      <c r="J657" s="9">
        <f>IF(Occurrence!J657&gt;0,_xlfn.GAMMA.INV(I657,$B$6,$B$7),0)</f>
        <v/>
      </c>
      <c r="K657" s="24">
        <f>IF(Occurrence!K657&gt;0,_xlfn.GAMMA.DIST(Occurrence!K657,$C$6,$C$7,TRUE),0)</f>
        <v/>
      </c>
      <c r="L657" s="9">
        <f>IF(Occurrence!K657&gt;0,_xlfn.GAMMA.INV(K657,$B$6,$B$7),0)</f>
        <v/>
      </c>
      <c r="M657" s="24">
        <f>_xlfn.NORM.DIST(Data!X657,$C$9,$C$10,TRUE)</f>
        <v/>
      </c>
      <c r="N657" s="9">
        <f>_xlfn.NORM.INV(M657,$B$9,$B$10)</f>
        <v/>
      </c>
      <c r="O657" s="24">
        <f>_xlfn.NORM.DIST(Data!Y657,$C$9,$C$10,TRUE)</f>
        <v/>
      </c>
      <c r="P657" s="9">
        <f>_xlfn.NORM.INV(O657,$B$9,$B$10)</f>
        <v/>
      </c>
    </row>
    <row r="658">
      <c r="H658" s="14">
        <f>Data!A658</f>
        <v/>
      </c>
      <c r="I658" s="24">
        <f>IF(Occurrence!J658&gt;0,_xlfn.GAMMA.DIST(Occurrence!J658,$C$6,$C$7,TRUE),0)</f>
        <v/>
      </c>
      <c r="J658" s="9">
        <f>IF(Occurrence!J658&gt;0,_xlfn.GAMMA.INV(I658,$B$6,$B$7),0)</f>
        <v/>
      </c>
      <c r="K658" s="24">
        <f>IF(Occurrence!K658&gt;0,_xlfn.GAMMA.DIST(Occurrence!K658,$C$6,$C$7,TRUE),0)</f>
        <v/>
      </c>
      <c r="L658" s="9">
        <f>IF(Occurrence!K658&gt;0,_xlfn.GAMMA.INV(K658,$B$6,$B$7),0)</f>
        <v/>
      </c>
      <c r="M658" s="24">
        <f>_xlfn.NORM.DIST(Data!X658,$C$9,$C$10,TRUE)</f>
        <v/>
      </c>
      <c r="N658" s="9">
        <f>_xlfn.NORM.INV(M658,$B$9,$B$10)</f>
        <v/>
      </c>
      <c r="O658" s="24">
        <f>_xlfn.NORM.DIST(Data!Y658,$C$9,$C$10,TRUE)</f>
        <v/>
      </c>
      <c r="P658" s="9">
        <f>_xlfn.NORM.INV(O658,$B$9,$B$10)</f>
        <v/>
      </c>
    </row>
    <row r="659">
      <c r="H659" s="14">
        <f>Data!A659</f>
        <v/>
      </c>
      <c r="I659" s="24">
        <f>IF(Occurrence!J659&gt;0,_xlfn.GAMMA.DIST(Occurrence!J659,$C$6,$C$7,TRUE),0)</f>
        <v/>
      </c>
      <c r="J659" s="9">
        <f>IF(Occurrence!J659&gt;0,_xlfn.GAMMA.INV(I659,$B$6,$B$7),0)</f>
        <v/>
      </c>
      <c r="K659" s="24">
        <f>IF(Occurrence!K659&gt;0,_xlfn.GAMMA.DIST(Occurrence!K659,$C$6,$C$7,TRUE),0)</f>
        <v/>
      </c>
      <c r="L659" s="9">
        <f>IF(Occurrence!K659&gt;0,_xlfn.GAMMA.INV(K659,$B$6,$B$7),0)</f>
        <v/>
      </c>
      <c r="M659" s="24">
        <f>_xlfn.NORM.DIST(Data!X659,$C$9,$C$10,TRUE)</f>
        <v/>
      </c>
      <c r="N659" s="9">
        <f>_xlfn.NORM.INV(M659,$B$9,$B$10)</f>
        <v/>
      </c>
      <c r="O659" s="24">
        <f>_xlfn.NORM.DIST(Data!Y659,$C$9,$C$10,TRUE)</f>
        <v/>
      </c>
      <c r="P659" s="9">
        <f>_xlfn.NORM.INV(O659,$B$9,$B$10)</f>
        <v/>
      </c>
    </row>
    <row r="660">
      <c r="H660" s="14">
        <f>Data!A660</f>
        <v/>
      </c>
      <c r="I660" s="24">
        <f>IF(Occurrence!J660&gt;0,_xlfn.GAMMA.DIST(Occurrence!J660,$C$6,$C$7,TRUE),0)</f>
        <v/>
      </c>
      <c r="J660" s="9">
        <f>IF(Occurrence!J660&gt;0,_xlfn.GAMMA.INV(I660,$B$6,$B$7),0)</f>
        <v/>
      </c>
      <c r="K660" s="24">
        <f>IF(Occurrence!K660&gt;0,_xlfn.GAMMA.DIST(Occurrence!K660,$C$6,$C$7,TRUE),0)</f>
        <v/>
      </c>
      <c r="L660" s="9">
        <f>IF(Occurrence!K660&gt;0,_xlfn.GAMMA.INV(K660,$B$6,$B$7),0)</f>
        <v/>
      </c>
      <c r="M660" s="24">
        <f>_xlfn.NORM.DIST(Data!X660,$C$9,$C$10,TRUE)</f>
        <v/>
      </c>
      <c r="N660" s="9">
        <f>_xlfn.NORM.INV(M660,$B$9,$B$10)</f>
        <v/>
      </c>
      <c r="O660" s="24">
        <f>_xlfn.NORM.DIST(Data!Y660,$C$9,$C$10,TRUE)</f>
        <v/>
      </c>
      <c r="P660" s="9">
        <f>_xlfn.NORM.INV(O660,$B$9,$B$10)</f>
        <v/>
      </c>
    </row>
    <row r="661">
      <c r="H661" s="14">
        <f>Data!A661</f>
        <v/>
      </c>
      <c r="I661" s="24">
        <f>IF(Occurrence!J661&gt;0,_xlfn.GAMMA.DIST(Occurrence!J661,$C$6,$C$7,TRUE),0)</f>
        <v/>
      </c>
      <c r="J661" s="9">
        <f>IF(Occurrence!J661&gt;0,_xlfn.GAMMA.INV(I661,$B$6,$B$7),0)</f>
        <v/>
      </c>
      <c r="K661" s="24">
        <f>IF(Occurrence!K661&gt;0,_xlfn.GAMMA.DIST(Occurrence!K661,$C$6,$C$7,TRUE),0)</f>
        <v/>
      </c>
      <c r="L661" s="9">
        <f>IF(Occurrence!K661&gt;0,_xlfn.GAMMA.INV(K661,$B$6,$B$7),0)</f>
        <v/>
      </c>
      <c r="M661" s="24">
        <f>_xlfn.NORM.DIST(Data!X661,$C$9,$C$10,TRUE)</f>
        <v/>
      </c>
      <c r="N661" s="9">
        <f>_xlfn.NORM.INV(M661,$B$9,$B$10)</f>
        <v/>
      </c>
      <c r="O661" s="24">
        <f>_xlfn.NORM.DIST(Data!Y661,$C$9,$C$10,TRUE)</f>
        <v/>
      </c>
      <c r="P661" s="9">
        <f>_xlfn.NORM.INV(O661,$B$9,$B$10)</f>
        <v/>
      </c>
    </row>
    <row r="662">
      <c r="H662" s="14">
        <f>Data!A662</f>
        <v/>
      </c>
      <c r="I662" s="24">
        <f>IF(Occurrence!J662&gt;0,_xlfn.GAMMA.DIST(Occurrence!J662,$C$6,$C$7,TRUE),0)</f>
        <v/>
      </c>
      <c r="J662" s="9">
        <f>IF(Occurrence!J662&gt;0,_xlfn.GAMMA.INV(I662,$B$6,$B$7),0)</f>
        <v/>
      </c>
      <c r="K662" s="24">
        <f>IF(Occurrence!K662&gt;0,_xlfn.GAMMA.DIST(Occurrence!K662,$C$6,$C$7,TRUE),0)</f>
        <v/>
      </c>
      <c r="L662" s="9">
        <f>IF(Occurrence!K662&gt;0,_xlfn.GAMMA.INV(K662,$B$6,$B$7),0)</f>
        <v/>
      </c>
      <c r="M662" s="24">
        <f>_xlfn.NORM.DIST(Data!X662,$C$9,$C$10,TRUE)</f>
        <v/>
      </c>
      <c r="N662" s="9">
        <f>_xlfn.NORM.INV(M662,$B$9,$B$10)</f>
        <v/>
      </c>
      <c r="O662" s="24">
        <f>_xlfn.NORM.DIST(Data!Y662,$C$9,$C$10,TRUE)</f>
        <v/>
      </c>
      <c r="P662" s="9">
        <f>_xlfn.NORM.INV(O662,$B$9,$B$10)</f>
        <v/>
      </c>
    </row>
    <row r="663">
      <c r="H663" s="14">
        <f>Data!A663</f>
        <v/>
      </c>
      <c r="I663" s="24">
        <f>IF(Occurrence!J663&gt;0,_xlfn.GAMMA.DIST(Occurrence!J663,$C$6,$C$7,TRUE),0)</f>
        <v/>
      </c>
      <c r="J663" s="9">
        <f>IF(Occurrence!J663&gt;0,_xlfn.GAMMA.INV(I663,$B$6,$B$7),0)</f>
        <v/>
      </c>
      <c r="K663" s="24">
        <f>IF(Occurrence!K663&gt;0,_xlfn.GAMMA.DIST(Occurrence!K663,$C$6,$C$7,TRUE),0)</f>
        <v/>
      </c>
      <c r="L663" s="9">
        <f>IF(Occurrence!K663&gt;0,_xlfn.GAMMA.INV(K663,$B$6,$B$7),0)</f>
        <v/>
      </c>
      <c r="M663" s="24">
        <f>_xlfn.NORM.DIST(Data!X663,$C$9,$C$10,TRUE)</f>
        <v/>
      </c>
      <c r="N663" s="9">
        <f>_xlfn.NORM.INV(M663,$B$9,$B$10)</f>
        <v/>
      </c>
      <c r="O663" s="24">
        <f>_xlfn.NORM.DIST(Data!Y663,$C$9,$C$10,TRUE)</f>
        <v/>
      </c>
      <c r="P663" s="9">
        <f>_xlfn.NORM.INV(O663,$B$9,$B$10)</f>
        <v/>
      </c>
    </row>
    <row r="664">
      <c r="H664" s="14">
        <f>Data!A664</f>
        <v/>
      </c>
      <c r="I664" s="24">
        <f>IF(Occurrence!J664&gt;0,_xlfn.GAMMA.DIST(Occurrence!J664,$C$6,$C$7,TRUE),0)</f>
        <v/>
      </c>
      <c r="J664" s="9">
        <f>IF(Occurrence!J664&gt;0,_xlfn.GAMMA.INV(I664,$B$6,$B$7),0)</f>
        <v/>
      </c>
      <c r="K664" s="24">
        <f>IF(Occurrence!K664&gt;0,_xlfn.GAMMA.DIST(Occurrence!K664,$C$6,$C$7,TRUE),0)</f>
        <v/>
      </c>
      <c r="L664" s="9">
        <f>IF(Occurrence!K664&gt;0,_xlfn.GAMMA.INV(K664,$B$6,$B$7),0)</f>
        <v/>
      </c>
      <c r="M664" s="24">
        <f>_xlfn.NORM.DIST(Data!X664,$C$9,$C$10,TRUE)</f>
        <v/>
      </c>
      <c r="N664" s="9">
        <f>_xlfn.NORM.INV(M664,$B$9,$B$10)</f>
        <v/>
      </c>
      <c r="O664" s="24">
        <f>_xlfn.NORM.DIST(Data!Y664,$C$9,$C$10,TRUE)</f>
        <v/>
      </c>
      <c r="P664" s="9">
        <f>_xlfn.NORM.INV(O664,$B$9,$B$10)</f>
        <v/>
      </c>
    </row>
    <row r="665">
      <c r="H665" s="14">
        <f>Data!A665</f>
        <v/>
      </c>
      <c r="I665" s="24">
        <f>IF(Occurrence!J665&gt;0,_xlfn.GAMMA.DIST(Occurrence!J665,$C$6,$C$7,TRUE),0)</f>
        <v/>
      </c>
      <c r="J665" s="9">
        <f>IF(Occurrence!J665&gt;0,_xlfn.GAMMA.INV(I665,$B$6,$B$7),0)</f>
        <v/>
      </c>
      <c r="K665" s="24">
        <f>IF(Occurrence!K665&gt;0,_xlfn.GAMMA.DIST(Occurrence!K665,$C$6,$C$7,TRUE),0)</f>
        <v/>
      </c>
      <c r="L665" s="9">
        <f>IF(Occurrence!K665&gt;0,_xlfn.GAMMA.INV(K665,$B$6,$B$7),0)</f>
        <v/>
      </c>
      <c r="M665" s="24">
        <f>_xlfn.NORM.DIST(Data!X665,$C$9,$C$10,TRUE)</f>
        <v/>
      </c>
      <c r="N665" s="9">
        <f>_xlfn.NORM.INV(M665,$B$9,$B$10)</f>
        <v/>
      </c>
      <c r="O665" s="24">
        <f>_xlfn.NORM.DIST(Data!Y665,$C$9,$C$10,TRUE)</f>
        <v/>
      </c>
      <c r="P665" s="9">
        <f>_xlfn.NORM.INV(O665,$B$9,$B$10)</f>
        <v/>
      </c>
    </row>
    <row r="666">
      <c r="H666" s="14">
        <f>Data!A666</f>
        <v/>
      </c>
      <c r="I666" s="24">
        <f>IF(Occurrence!J666&gt;0,_xlfn.GAMMA.DIST(Occurrence!J666,$C$6,$C$7,TRUE),0)</f>
        <v/>
      </c>
      <c r="J666" s="9">
        <f>IF(Occurrence!J666&gt;0,_xlfn.GAMMA.INV(I666,$B$6,$B$7),0)</f>
        <v/>
      </c>
      <c r="K666" s="24">
        <f>IF(Occurrence!K666&gt;0,_xlfn.GAMMA.DIST(Occurrence!K666,$C$6,$C$7,TRUE),0)</f>
        <v/>
      </c>
      <c r="L666" s="9">
        <f>IF(Occurrence!K666&gt;0,_xlfn.GAMMA.INV(K666,$B$6,$B$7),0)</f>
        <v/>
      </c>
      <c r="M666" s="24">
        <f>_xlfn.NORM.DIST(Data!X666,$C$9,$C$10,TRUE)</f>
        <v/>
      </c>
      <c r="N666" s="9">
        <f>_xlfn.NORM.INV(M666,$B$9,$B$10)</f>
        <v/>
      </c>
      <c r="O666" s="24">
        <f>_xlfn.NORM.DIST(Data!Y666,$C$9,$C$10,TRUE)</f>
        <v/>
      </c>
      <c r="P666" s="9">
        <f>_xlfn.NORM.INV(O666,$B$9,$B$10)</f>
        <v/>
      </c>
    </row>
    <row r="667">
      <c r="H667" s="14">
        <f>Data!A667</f>
        <v/>
      </c>
      <c r="I667" s="24">
        <f>IF(Occurrence!J667&gt;0,_xlfn.GAMMA.DIST(Occurrence!J667,$C$6,$C$7,TRUE),0)</f>
        <v/>
      </c>
      <c r="J667" s="9">
        <f>IF(Occurrence!J667&gt;0,_xlfn.GAMMA.INV(I667,$B$6,$B$7),0)</f>
        <v/>
      </c>
      <c r="K667" s="24">
        <f>IF(Occurrence!K667&gt;0,_xlfn.GAMMA.DIST(Occurrence!K667,$C$6,$C$7,TRUE),0)</f>
        <v/>
      </c>
      <c r="L667" s="9">
        <f>IF(Occurrence!K667&gt;0,_xlfn.GAMMA.INV(K667,$B$6,$B$7),0)</f>
        <v/>
      </c>
      <c r="M667" s="24">
        <f>_xlfn.NORM.DIST(Data!X667,$C$9,$C$10,TRUE)</f>
        <v/>
      </c>
      <c r="N667" s="9">
        <f>_xlfn.NORM.INV(M667,$B$9,$B$10)</f>
        <v/>
      </c>
      <c r="O667" s="24">
        <f>_xlfn.NORM.DIST(Data!Y667,$C$9,$C$10,TRUE)</f>
        <v/>
      </c>
      <c r="P667" s="9">
        <f>_xlfn.NORM.INV(O667,$B$9,$B$10)</f>
        <v/>
      </c>
    </row>
    <row r="668">
      <c r="H668" s="14">
        <f>Data!A668</f>
        <v/>
      </c>
      <c r="I668" s="24">
        <f>IF(Occurrence!J668&gt;0,_xlfn.GAMMA.DIST(Occurrence!J668,$C$6,$C$7,TRUE),0)</f>
        <v/>
      </c>
      <c r="J668" s="9">
        <f>IF(Occurrence!J668&gt;0,_xlfn.GAMMA.INV(I668,$B$6,$B$7),0)</f>
        <v/>
      </c>
      <c r="K668" s="24">
        <f>IF(Occurrence!K668&gt;0,_xlfn.GAMMA.DIST(Occurrence!K668,$C$6,$C$7,TRUE),0)</f>
        <v/>
      </c>
      <c r="L668" s="9">
        <f>IF(Occurrence!K668&gt;0,_xlfn.GAMMA.INV(K668,$B$6,$B$7),0)</f>
        <v/>
      </c>
      <c r="M668" s="24">
        <f>_xlfn.NORM.DIST(Data!X668,$C$9,$C$10,TRUE)</f>
        <v/>
      </c>
      <c r="N668" s="9">
        <f>_xlfn.NORM.INV(M668,$B$9,$B$10)</f>
        <v/>
      </c>
      <c r="O668" s="24">
        <f>_xlfn.NORM.DIST(Data!Y668,$C$9,$C$10,TRUE)</f>
        <v/>
      </c>
      <c r="P668" s="9">
        <f>_xlfn.NORM.INV(O668,$B$9,$B$10)</f>
        <v/>
      </c>
    </row>
    <row r="669">
      <c r="H669" s="14">
        <f>Data!A669</f>
        <v/>
      </c>
      <c r="I669" s="24">
        <f>IF(Occurrence!J669&gt;0,_xlfn.GAMMA.DIST(Occurrence!J669,$C$6,$C$7,TRUE),0)</f>
        <v/>
      </c>
      <c r="J669" s="9">
        <f>IF(Occurrence!J669&gt;0,_xlfn.GAMMA.INV(I669,$B$6,$B$7),0)</f>
        <v/>
      </c>
      <c r="K669" s="24">
        <f>IF(Occurrence!K669&gt;0,_xlfn.GAMMA.DIST(Occurrence!K669,$C$6,$C$7,TRUE),0)</f>
        <v/>
      </c>
      <c r="L669" s="9">
        <f>IF(Occurrence!K669&gt;0,_xlfn.GAMMA.INV(K669,$B$6,$B$7),0)</f>
        <v/>
      </c>
      <c r="M669" s="24">
        <f>_xlfn.NORM.DIST(Data!X669,$C$9,$C$10,TRUE)</f>
        <v/>
      </c>
      <c r="N669" s="9">
        <f>_xlfn.NORM.INV(M669,$B$9,$B$10)</f>
        <v/>
      </c>
      <c r="O669" s="24">
        <f>_xlfn.NORM.DIST(Data!Y669,$C$9,$C$10,TRUE)</f>
        <v/>
      </c>
      <c r="P669" s="9">
        <f>_xlfn.NORM.INV(O669,$B$9,$B$10)</f>
        <v/>
      </c>
    </row>
    <row r="670">
      <c r="H670" s="14">
        <f>Data!A670</f>
        <v/>
      </c>
      <c r="I670" s="24">
        <f>IF(Occurrence!J670&gt;0,_xlfn.GAMMA.DIST(Occurrence!J670,$C$6,$C$7,TRUE),0)</f>
        <v/>
      </c>
      <c r="J670" s="9">
        <f>IF(Occurrence!J670&gt;0,_xlfn.GAMMA.INV(I670,$B$6,$B$7),0)</f>
        <v/>
      </c>
      <c r="K670" s="24">
        <f>IF(Occurrence!K670&gt;0,_xlfn.GAMMA.DIST(Occurrence!K670,$C$6,$C$7,TRUE),0)</f>
        <v/>
      </c>
      <c r="L670" s="9">
        <f>IF(Occurrence!K670&gt;0,_xlfn.GAMMA.INV(K670,$B$6,$B$7),0)</f>
        <v/>
      </c>
      <c r="M670" s="24">
        <f>_xlfn.NORM.DIST(Data!X670,$C$9,$C$10,TRUE)</f>
        <v/>
      </c>
      <c r="N670" s="9">
        <f>_xlfn.NORM.INV(M670,$B$9,$B$10)</f>
        <v/>
      </c>
      <c r="O670" s="24">
        <f>_xlfn.NORM.DIST(Data!Y670,$C$9,$C$10,TRUE)</f>
        <v/>
      </c>
      <c r="P670" s="9">
        <f>_xlfn.NORM.INV(O670,$B$9,$B$10)</f>
        <v/>
      </c>
    </row>
    <row r="671">
      <c r="H671" s="14">
        <f>Data!A671</f>
        <v/>
      </c>
      <c r="I671" s="24">
        <f>IF(Occurrence!J671&gt;0,_xlfn.GAMMA.DIST(Occurrence!J671,$C$6,$C$7,TRUE),0)</f>
        <v/>
      </c>
      <c r="J671" s="9">
        <f>IF(Occurrence!J671&gt;0,_xlfn.GAMMA.INV(I671,$B$6,$B$7),0)</f>
        <v/>
      </c>
      <c r="K671" s="24">
        <f>IF(Occurrence!K671&gt;0,_xlfn.GAMMA.DIST(Occurrence!K671,$C$6,$C$7,TRUE),0)</f>
        <v/>
      </c>
      <c r="L671" s="9">
        <f>IF(Occurrence!K671&gt;0,_xlfn.GAMMA.INV(K671,$B$6,$B$7),0)</f>
        <v/>
      </c>
      <c r="M671" s="24">
        <f>_xlfn.NORM.DIST(Data!X671,$C$9,$C$10,TRUE)</f>
        <v/>
      </c>
      <c r="N671" s="9">
        <f>_xlfn.NORM.INV(M671,$B$9,$B$10)</f>
        <v/>
      </c>
      <c r="O671" s="24">
        <f>_xlfn.NORM.DIST(Data!Y671,$C$9,$C$10,TRUE)</f>
        <v/>
      </c>
      <c r="P671" s="9">
        <f>_xlfn.NORM.INV(O671,$B$9,$B$10)</f>
        <v/>
      </c>
    </row>
    <row r="672">
      <c r="H672" s="14">
        <f>Data!A672</f>
        <v/>
      </c>
      <c r="I672" s="24">
        <f>IF(Occurrence!J672&gt;0,_xlfn.GAMMA.DIST(Occurrence!J672,$C$6,$C$7,TRUE),0)</f>
        <v/>
      </c>
      <c r="J672" s="9">
        <f>IF(Occurrence!J672&gt;0,_xlfn.GAMMA.INV(I672,$B$6,$B$7),0)</f>
        <v/>
      </c>
      <c r="K672" s="24">
        <f>IF(Occurrence!K672&gt;0,_xlfn.GAMMA.DIST(Occurrence!K672,$C$6,$C$7,TRUE),0)</f>
        <v/>
      </c>
      <c r="L672" s="9">
        <f>IF(Occurrence!K672&gt;0,_xlfn.GAMMA.INV(K672,$B$6,$B$7),0)</f>
        <v/>
      </c>
      <c r="M672" s="24">
        <f>_xlfn.NORM.DIST(Data!X672,$C$9,$C$10,TRUE)</f>
        <v/>
      </c>
      <c r="N672" s="9">
        <f>_xlfn.NORM.INV(M672,$B$9,$B$10)</f>
        <v/>
      </c>
      <c r="O672" s="24">
        <f>_xlfn.NORM.DIST(Data!Y672,$C$9,$C$10,TRUE)</f>
        <v/>
      </c>
      <c r="P672" s="9">
        <f>_xlfn.NORM.INV(O672,$B$9,$B$10)</f>
        <v/>
      </c>
    </row>
    <row r="673">
      <c r="H673" s="14">
        <f>Data!A673</f>
        <v/>
      </c>
      <c r="I673" s="24">
        <f>IF(Occurrence!J673&gt;0,_xlfn.GAMMA.DIST(Occurrence!J673,$C$6,$C$7,TRUE),0)</f>
        <v/>
      </c>
      <c r="J673" s="9">
        <f>IF(Occurrence!J673&gt;0,_xlfn.GAMMA.INV(I673,$B$6,$B$7),0)</f>
        <v/>
      </c>
      <c r="K673" s="24">
        <f>IF(Occurrence!K673&gt;0,_xlfn.GAMMA.DIST(Occurrence!K673,$C$6,$C$7,TRUE),0)</f>
        <v/>
      </c>
      <c r="L673" s="9">
        <f>IF(Occurrence!K673&gt;0,_xlfn.GAMMA.INV(K673,$B$6,$B$7),0)</f>
        <v/>
      </c>
      <c r="M673" s="24">
        <f>_xlfn.NORM.DIST(Data!X673,$C$9,$C$10,TRUE)</f>
        <v/>
      </c>
      <c r="N673" s="9">
        <f>_xlfn.NORM.INV(M673,$B$9,$B$10)</f>
        <v/>
      </c>
      <c r="O673" s="24">
        <f>_xlfn.NORM.DIST(Data!Y673,$C$9,$C$10,TRUE)</f>
        <v/>
      </c>
      <c r="P673" s="9">
        <f>_xlfn.NORM.INV(O673,$B$9,$B$10)</f>
        <v/>
      </c>
    </row>
    <row r="674">
      <c r="H674" s="14">
        <f>Data!A674</f>
        <v/>
      </c>
      <c r="I674" s="24">
        <f>IF(Occurrence!J674&gt;0,_xlfn.GAMMA.DIST(Occurrence!J674,$C$6,$C$7,TRUE),0)</f>
        <v/>
      </c>
      <c r="J674" s="9">
        <f>IF(Occurrence!J674&gt;0,_xlfn.GAMMA.INV(I674,$B$6,$B$7),0)</f>
        <v/>
      </c>
      <c r="K674" s="24">
        <f>IF(Occurrence!K674&gt;0,_xlfn.GAMMA.DIST(Occurrence!K674,$C$6,$C$7,TRUE),0)</f>
        <v/>
      </c>
      <c r="L674" s="9">
        <f>IF(Occurrence!K674&gt;0,_xlfn.GAMMA.INV(K674,$B$6,$B$7),0)</f>
        <v/>
      </c>
      <c r="M674" s="24">
        <f>_xlfn.NORM.DIST(Data!X674,$C$9,$C$10,TRUE)</f>
        <v/>
      </c>
      <c r="N674" s="9">
        <f>_xlfn.NORM.INV(M674,$B$9,$B$10)</f>
        <v/>
      </c>
      <c r="O674" s="24">
        <f>_xlfn.NORM.DIST(Data!Y674,$C$9,$C$10,TRUE)</f>
        <v/>
      </c>
      <c r="P674" s="9">
        <f>_xlfn.NORM.INV(O674,$B$9,$B$10)</f>
        <v/>
      </c>
    </row>
    <row r="675">
      <c r="H675" s="14">
        <f>Data!A675</f>
        <v/>
      </c>
      <c r="I675" s="24">
        <f>IF(Occurrence!J675&gt;0,_xlfn.GAMMA.DIST(Occurrence!J675,$C$6,$C$7,TRUE),0)</f>
        <v/>
      </c>
      <c r="J675" s="9">
        <f>IF(Occurrence!J675&gt;0,_xlfn.GAMMA.INV(I675,$B$6,$B$7),0)</f>
        <v/>
      </c>
      <c r="K675" s="24">
        <f>IF(Occurrence!K675&gt;0,_xlfn.GAMMA.DIST(Occurrence!K675,$C$6,$C$7,TRUE),0)</f>
        <v/>
      </c>
      <c r="L675" s="9">
        <f>IF(Occurrence!K675&gt;0,_xlfn.GAMMA.INV(K675,$B$6,$B$7),0)</f>
        <v/>
      </c>
      <c r="M675" s="24">
        <f>_xlfn.NORM.DIST(Data!X675,$C$9,$C$10,TRUE)</f>
        <v/>
      </c>
      <c r="N675" s="9">
        <f>_xlfn.NORM.INV(M675,$B$9,$B$10)</f>
        <v/>
      </c>
      <c r="O675" s="24">
        <f>_xlfn.NORM.DIST(Data!Y675,$C$9,$C$10,TRUE)</f>
        <v/>
      </c>
      <c r="P675" s="9">
        <f>_xlfn.NORM.INV(O675,$B$9,$B$10)</f>
        <v/>
      </c>
    </row>
    <row r="676">
      <c r="H676" s="14">
        <f>Data!A676</f>
        <v/>
      </c>
      <c r="I676" s="24">
        <f>IF(Occurrence!J676&gt;0,_xlfn.GAMMA.DIST(Occurrence!J676,$C$6,$C$7,TRUE),0)</f>
        <v/>
      </c>
      <c r="J676" s="9">
        <f>IF(Occurrence!J676&gt;0,_xlfn.GAMMA.INV(I676,$B$6,$B$7),0)</f>
        <v/>
      </c>
      <c r="K676" s="24">
        <f>IF(Occurrence!K676&gt;0,_xlfn.GAMMA.DIST(Occurrence!K676,$C$6,$C$7,TRUE),0)</f>
        <v/>
      </c>
      <c r="L676" s="9">
        <f>IF(Occurrence!K676&gt;0,_xlfn.GAMMA.INV(K676,$B$6,$B$7),0)</f>
        <v/>
      </c>
      <c r="M676" s="24">
        <f>_xlfn.NORM.DIST(Data!X676,$C$9,$C$10,TRUE)</f>
        <v/>
      </c>
      <c r="N676" s="9">
        <f>_xlfn.NORM.INV(M676,$B$9,$B$10)</f>
        <v/>
      </c>
      <c r="O676" s="24">
        <f>_xlfn.NORM.DIST(Data!Y676,$C$9,$C$10,TRUE)</f>
        <v/>
      </c>
      <c r="P676" s="9">
        <f>_xlfn.NORM.INV(O676,$B$9,$B$10)</f>
        <v/>
      </c>
    </row>
    <row r="677">
      <c r="H677" s="14">
        <f>Data!A677</f>
        <v/>
      </c>
      <c r="I677" s="24">
        <f>IF(Occurrence!J677&gt;0,_xlfn.GAMMA.DIST(Occurrence!J677,$C$6,$C$7,TRUE),0)</f>
        <v/>
      </c>
      <c r="J677" s="9">
        <f>IF(Occurrence!J677&gt;0,_xlfn.GAMMA.INV(I677,$B$6,$B$7),0)</f>
        <v/>
      </c>
      <c r="K677" s="24">
        <f>IF(Occurrence!K677&gt;0,_xlfn.GAMMA.DIST(Occurrence!K677,$C$6,$C$7,TRUE),0)</f>
        <v/>
      </c>
      <c r="L677" s="9">
        <f>IF(Occurrence!K677&gt;0,_xlfn.GAMMA.INV(K677,$B$6,$B$7),0)</f>
        <v/>
      </c>
      <c r="M677" s="24">
        <f>_xlfn.NORM.DIST(Data!X677,$C$9,$C$10,TRUE)</f>
        <v/>
      </c>
      <c r="N677" s="9">
        <f>_xlfn.NORM.INV(M677,$B$9,$B$10)</f>
        <v/>
      </c>
      <c r="O677" s="24">
        <f>_xlfn.NORM.DIST(Data!Y677,$C$9,$C$10,TRUE)</f>
        <v/>
      </c>
      <c r="P677" s="9">
        <f>_xlfn.NORM.INV(O677,$B$9,$B$10)</f>
        <v/>
      </c>
    </row>
    <row r="678">
      <c r="H678" s="14">
        <f>Data!A678</f>
        <v/>
      </c>
      <c r="I678" s="24">
        <f>IF(Occurrence!J678&gt;0,_xlfn.GAMMA.DIST(Occurrence!J678,$C$6,$C$7,TRUE),0)</f>
        <v/>
      </c>
      <c r="J678" s="9">
        <f>IF(Occurrence!J678&gt;0,_xlfn.GAMMA.INV(I678,$B$6,$B$7),0)</f>
        <v/>
      </c>
      <c r="K678" s="24">
        <f>IF(Occurrence!K678&gt;0,_xlfn.GAMMA.DIST(Occurrence!K678,$C$6,$C$7,TRUE),0)</f>
        <v/>
      </c>
      <c r="L678" s="9">
        <f>IF(Occurrence!K678&gt;0,_xlfn.GAMMA.INV(K678,$B$6,$B$7),0)</f>
        <v/>
      </c>
      <c r="M678" s="24">
        <f>_xlfn.NORM.DIST(Data!X678,$C$9,$C$10,TRUE)</f>
        <v/>
      </c>
      <c r="N678" s="9">
        <f>_xlfn.NORM.INV(M678,$B$9,$B$10)</f>
        <v/>
      </c>
      <c r="O678" s="24">
        <f>_xlfn.NORM.DIST(Data!Y678,$C$9,$C$10,TRUE)</f>
        <v/>
      </c>
      <c r="P678" s="9">
        <f>_xlfn.NORM.INV(O678,$B$9,$B$10)</f>
        <v/>
      </c>
    </row>
    <row r="679">
      <c r="H679" s="14">
        <f>Data!A679</f>
        <v/>
      </c>
      <c r="I679" s="24">
        <f>IF(Occurrence!J679&gt;0,_xlfn.GAMMA.DIST(Occurrence!J679,$C$6,$C$7,TRUE),0)</f>
        <v/>
      </c>
      <c r="J679" s="9">
        <f>IF(Occurrence!J679&gt;0,_xlfn.GAMMA.INV(I679,$B$6,$B$7),0)</f>
        <v/>
      </c>
      <c r="K679" s="24">
        <f>IF(Occurrence!K679&gt;0,_xlfn.GAMMA.DIST(Occurrence!K679,$C$6,$C$7,TRUE),0)</f>
        <v/>
      </c>
      <c r="L679" s="9">
        <f>IF(Occurrence!K679&gt;0,_xlfn.GAMMA.INV(K679,$B$6,$B$7),0)</f>
        <v/>
      </c>
      <c r="M679" s="24">
        <f>_xlfn.NORM.DIST(Data!X679,$C$9,$C$10,TRUE)</f>
        <v/>
      </c>
      <c r="N679" s="9">
        <f>_xlfn.NORM.INV(M679,$B$9,$B$10)</f>
        <v/>
      </c>
      <c r="O679" s="24">
        <f>_xlfn.NORM.DIST(Data!Y679,$C$9,$C$10,TRUE)</f>
        <v/>
      </c>
      <c r="P679" s="9">
        <f>_xlfn.NORM.INV(O679,$B$9,$B$10)</f>
        <v/>
      </c>
    </row>
    <row r="680">
      <c r="H680" s="14">
        <f>Data!A680</f>
        <v/>
      </c>
      <c r="I680" s="24">
        <f>IF(Occurrence!J680&gt;0,_xlfn.GAMMA.DIST(Occurrence!J680,$C$6,$C$7,TRUE),0)</f>
        <v/>
      </c>
      <c r="J680" s="9">
        <f>IF(Occurrence!J680&gt;0,_xlfn.GAMMA.INV(I680,$B$6,$B$7),0)</f>
        <v/>
      </c>
      <c r="K680" s="24">
        <f>IF(Occurrence!K680&gt;0,_xlfn.GAMMA.DIST(Occurrence!K680,$C$6,$C$7,TRUE),0)</f>
        <v/>
      </c>
      <c r="L680" s="9">
        <f>IF(Occurrence!K680&gt;0,_xlfn.GAMMA.INV(K680,$B$6,$B$7),0)</f>
        <v/>
      </c>
      <c r="M680" s="24">
        <f>_xlfn.NORM.DIST(Data!X680,$C$9,$C$10,TRUE)</f>
        <v/>
      </c>
      <c r="N680" s="9">
        <f>_xlfn.NORM.INV(M680,$B$9,$B$10)</f>
        <v/>
      </c>
      <c r="O680" s="24">
        <f>_xlfn.NORM.DIST(Data!Y680,$C$9,$C$10,TRUE)</f>
        <v/>
      </c>
      <c r="P680" s="9">
        <f>_xlfn.NORM.INV(O680,$B$9,$B$10)</f>
        <v/>
      </c>
    </row>
    <row r="681">
      <c r="H681" s="14">
        <f>Data!A681</f>
        <v/>
      </c>
      <c r="I681" s="24">
        <f>IF(Occurrence!J681&gt;0,_xlfn.GAMMA.DIST(Occurrence!J681,$C$6,$C$7,TRUE),0)</f>
        <v/>
      </c>
      <c r="J681" s="9">
        <f>IF(Occurrence!J681&gt;0,_xlfn.GAMMA.INV(I681,$B$6,$B$7),0)</f>
        <v/>
      </c>
      <c r="K681" s="24">
        <f>IF(Occurrence!K681&gt;0,_xlfn.GAMMA.DIST(Occurrence!K681,$C$6,$C$7,TRUE),0)</f>
        <v/>
      </c>
      <c r="L681" s="9">
        <f>IF(Occurrence!K681&gt;0,_xlfn.GAMMA.INV(K681,$B$6,$B$7),0)</f>
        <v/>
      </c>
      <c r="M681" s="24">
        <f>_xlfn.NORM.DIST(Data!X681,$C$9,$C$10,TRUE)</f>
        <v/>
      </c>
      <c r="N681" s="9">
        <f>_xlfn.NORM.INV(M681,$B$9,$B$10)</f>
        <v/>
      </c>
      <c r="O681" s="24">
        <f>_xlfn.NORM.DIST(Data!Y681,$C$9,$C$10,TRUE)</f>
        <v/>
      </c>
      <c r="P681" s="9">
        <f>_xlfn.NORM.INV(O681,$B$9,$B$10)</f>
        <v/>
      </c>
    </row>
    <row r="682">
      <c r="H682" s="14">
        <f>Data!A682</f>
        <v/>
      </c>
      <c r="I682" s="24">
        <f>IF(Occurrence!J682&gt;0,_xlfn.GAMMA.DIST(Occurrence!J682,$C$6,$C$7,TRUE),0)</f>
        <v/>
      </c>
      <c r="J682" s="9">
        <f>IF(Occurrence!J682&gt;0,_xlfn.GAMMA.INV(I682,$B$6,$B$7),0)</f>
        <v/>
      </c>
      <c r="K682" s="24">
        <f>IF(Occurrence!K682&gt;0,_xlfn.GAMMA.DIST(Occurrence!K682,$C$6,$C$7,TRUE),0)</f>
        <v/>
      </c>
      <c r="L682" s="9">
        <f>IF(Occurrence!K682&gt;0,_xlfn.GAMMA.INV(K682,$B$6,$B$7),0)</f>
        <v/>
      </c>
      <c r="M682" s="24">
        <f>_xlfn.NORM.DIST(Data!X682,$C$9,$C$10,TRUE)</f>
        <v/>
      </c>
      <c r="N682" s="9">
        <f>_xlfn.NORM.INV(M682,$B$9,$B$10)</f>
        <v/>
      </c>
      <c r="O682" s="24">
        <f>_xlfn.NORM.DIST(Data!Y682,$C$9,$C$10,TRUE)</f>
        <v/>
      </c>
      <c r="P682" s="9">
        <f>_xlfn.NORM.INV(O682,$B$9,$B$10)</f>
        <v/>
      </c>
    </row>
    <row r="683">
      <c r="H683" s="14">
        <f>Data!A683</f>
        <v/>
      </c>
      <c r="I683" s="24">
        <f>IF(Occurrence!J683&gt;0,_xlfn.GAMMA.DIST(Occurrence!J683,$C$6,$C$7,TRUE),0)</f>
        <v/>
      </c>
      <c r="J683" s="9">
        <f>IF(Occurrence!J683&gt;0,_xlfn.GAMMA.INV(I683,$B$6,$B$7),0)</f>
        <v/>
      </c>
      <c r="K683" s="24">
        <f>IF(Occurrence!K683&gt;0,_xlfn.GAMMA.DIST(Occurrence!K683,$C$6,$C$7,TRUE),0)</f>
        <v/>
      </c>
      <c r="L683" s="9">
        <f>IF(Occurrence!K683&gt;0,_xlfn.GAMMA.INV(K683,$B$6,$B$7),0)</f>
        <v/>
      </c>
      <c r="M683" s="24">
        <f>_xlfn.NORM.DIST(Data!X683,$C$9,$C$10,TRUE)</f>
        <v/>
      </c>
      <c r="N683" s="9">
        <f>_xlfn.NORM.INV(M683,$B$9,$B$10)</f>
        <v/>
      </c>
      <c r="O683" s="24">
        <f>_xlfn.NORM.DIST(Data!Y683,$C$9,$C$10,TRUE)</f>
        <v/>
      </c>
      <c r="P683" s="9">
        <f>_xlfn.NORM.INV(O683,$B$9,$B$10)</f>
        <v/>
      </c>
    </row>
    <row r="684">
      <c r="H684" s="14">
        <f>Data!A684</f>
        <v/>
      </c>
      <c r="I684" s="24">
        <f>IF(Occurrence!J684&gt;0,_xlfn.GAMMA.DIST(Occurrence!J684,$C$6,$C$7,TRUE),0)</f>
        <v/>
      </c>
      <c r="J684" s="9">
        <f>IF(Occurrence!J684&gt;0,_xlfn.GAMMA.INV(I684,$B$6,$B$7),0)</f>
        <v/>
      </c>
      <c r="K684" s="24">
        <f>IF(Occurrence!K684&gt;0,_xlfn.GAMMA.DIST(Occurrence!K684,$C$6,$C$7,TRUE),0)</f>
        <v/>
      </c>
      <c r="L684" s="9">
        <f>IF(Occurrence!K684&gt;0,_xlfn.GAMMA.INV(K684,$B$6,$B$7),0)</f>
        <v/>
      </c>
      <c r="M684" s="24">
        <f>_xlfn.NORM.DIST(Data!X684,$C$9,$C$10,TRUE)</f>
        <v/>
      </c>
      <c r="N684" s="9">
        <f>_xlfn.NORM.INV(M684,$B$9,$B$10)</f>
        <v/>
      </c>
      <c r="O684" s="24">
        <f>_xlfn.NORM.DIST(Data!Y684,$C$9,$C$10,TRUE)</f>
        <v/>
      </c>
      <c r="P684" s="9">
        <f>_xlfn.NORM.INV(O684,$B$9,$B$10)</f>
        <v/>
      </c>
    </row>
    <row r="685">
      <c r="H685" s="14">
        <f>Data!A685</f>
        <v/>
      </c>
      <c r="I685" s="24">
        <f>IF(Occurrence!J685&gt;0,_xlfn.GAMMA.DIST(Occurrence!J685,$C$6,$C$7,TRUE),0)</f>
        <v/>
      </c>
      <c r="J685" s="9">
        <f>IF(Occurrence!J685&gt;0,_xlfn.GAMMA.INV(I685,$B$6,$B$7),0)</f>
        <v/>
      </c>
      <c r="K685" s="24">
        <f>IF(Occurrence!K685&gt;0,_xlfn.GAMMA.DIST(Occurrence!K685,$C$6,$C$7,TRUE),0)</f>
        <v/>
      </c>
      <c r="L685" s="9">
        <f>IF(Occurrence!K685&gt;0,_xlfn.GAMMA.INV(K685,$B$6,$B$7),0)</f>
        <v/>
      </c>
      <c r="M685" s="24">
        <f>_xlfn.NORM.DIST(Data!X685,$C$9,$C$10,TRUE)</f>
        <v/>
      </c>
      <c r="N685" s="9">
        <f>_xlfn.NORM.INV(M685,$B$9,$B$10)</f>
        <v/>
      </c>
      <c r="O685" s="24">
        <f>_xlfn.NORM.DIST(Data!Y685,$C$9,$C$10,TRUE)</f>
        <v/>
      </c>
      <c r="P685" s="9">
        <f>_xlfn.NORM.INV(O685,$B$9,$B$10)</f>
        <v/>
      </c>
    </row>
    <row r="686">
      <c r="H686" s="14">
        <f>Data!A686</f>
        <v/>
      </c>
      <c r="I686" s="24">
        <f>IF(Occurrence!J686&gt;0,_xlfn.GAMMA.DIST(Occurrence!J686,$C$6,$C$7,TRUE),0)</f>
        <v/>
      </c>
      <c r="J686" s="9">
        <f>IF(Occurrence!J686&gt;0,_xlfn.GAMMA.INV(I686,$B$6,$B$7),0)</f>
        <v/>
      </c>
      <c r="K686" s="24">
        <f>IF(Occurrence!K686&gt;0,_xlfn.GAMMA.DIST(Occurrence!K686,$C$6,$C$7,TRUE),0)</f>
        <v/>
      </c>
      <c r="L686" s="9">
        <f>IF(Occurrence!K686&gt;0,_xlfn.GAMMA.INV(K686,$B$6,$B$7),0)</f>
        <v/>
      </c>
      <c r="M686" s="24">
        <f>_xlfn.NORM.DIST(Data!X686,$C$9,$C$10,TRUE)</f>
        <v/>
      </c>
      <c r="N686" s="9">
        <f>_xlfn.NORM.INV(M686,$B$9,$B$10)</f>
        <v/>
      </c>
      <c r="O686" s="24">
        <f>_xlfn.NORM.DIST(Data!Y686,$C$9,$C$10,TRUE)</f>
        <v/>
      </c>
      <c r="P686" s="9">
        <f>_xlfn.NORM.INV(O686,$B$9,$B$10)</f>
        <v/>
      </c>
    </row>
    <row r="687">
      <c r="H687" s="14">
        <f>Data!A687</f>
        <v/>
      </c>
      <c r="I687" s="24">
        <f>IF(Occurrence!J687&gt;0,_xlfn.GAMMA.DIST(Occurrence!J687,$C$6,$C$7,TRUE),0)</f>
        <v/>
      </c>
      <c r="J687" s="9">
        <f>IF(Occurrence!J687&gt;0,_xlfn.GAMMA.INV(I687,$B$6,$B$7),0)</f>
        <v/>
      </c>
      <c r="K687" s="24">
        <f>IF(Occurrence!K687&gt;0,_xlfn.GAMMA.DIST(Occurrence!K687,$C$6,$C$7,TRUE),0)</f>
        <v/>
      </c>
      <c r="L687" s="9">
        <f>IF(Occurrence!K687&gt;0,_xlfn.GAMMA.INV(K687,$B$6,$B$7),0)</f>
        <v/>
      </c>
      <c r="M687" s="24">
        <f>_xlfn.NORM.DIST(Data!X687,$C$9,$C$10,TRUE)</f>
        <v/>
      </c>
      <c r="N687" s="9">
        <f>_xlfn.NORM.INV(M687,$B$9,$B$10)</f>
        <v/>
      </c>
      <c r="O687" s="24">
        <f>_xlfn.NORM.DIST(Data!Y687,$C$9,$C$10,TRUE)</f>
        <v/>
      </c>
      <c r="P687" s="9">
        <f>_xlfn.NORM.INV(O687,$B$9,$B$10)</f>
        <v/>
      </c>
    </row>
    <row r="688">
      <c r="H688" s="14">
        <f>Data!A688</f>
        <v/>
      </c>
      <c r="I688" s="24">
        <f>IF(Occurrence!J688&gt;0,_xlfn.GAMMA.DIST(Occurrence!J688,$C$6,$C$7,TRUE),0)</f>
        <v/>
      </c>
      <c r="J688" s="9">
        <f>IF(Occurrence!J688&gt;0,_xlfn.GAMMA.INV(I688,$B$6,$B$7),0)</f>
        <v/>
      </c>
      <c r="K688" s="24">
        <f>IF(Occurrence!K688&gt;0,_xlfn.GAMMA.DIST(Occurrence!K688,$C$6,$C$7,TRUE),0)</f>
        <v/>
      </c>
      <c r="L688" s="9">
        <f>IF(Occurrence!K688&gt;0,_xlfn.GAMMA.INV(K688,$B$6,$B$7),0)</f>
        <v/>
      </c>
      <c r="M688" s="24">
        <f>_xlfn.NORM.DIST(Data!X688,$C$9,$C$10,TRUE)</f>
        <v/>
      </c>
      <c r="N688" s="9">
        <f>_xlfn.NORM.INV(M688,$B$9,$B$10)</f>
        <v/>
      </c>
      <c r="O688" s="24">
        <f>_xlfn.NORM.DIST(Data!Y688,$C$9,$C$10,TRUE)</f>
        <v/>
      </c>
      <c r="P688" s="9">
        <f>_xlfn.NORM.INV(O688,$B$9,$B$10)</f>
        <v/>
      </c>
    </row>
    <row r="689">
      <c r="H689" s="14">
        <f>Data!A689</f>
        <v/>
      </c>
      <c r="I689" s="24">
        <f>IF(Occurrence!J689&gt;0,_xlfn.GAMMA.DIST(Occurrence!J689,$C$6,$C$7,TRUE),0)</f>
        <v/>
      </c>
      <c r="J689" s="9">
        <f>IF(Occurrence!J689&gt;0,_xlfn.GAMMA.INV(I689,$B$6,$B$7),0)</f>
        <v/>
      </c>
      <c r="K689" s="24">
        <f>IF(Occurrence!K689&gt;0,_xlfn.GAMMA.DIST(Occurrence!K689,$C$6,$C$7,TRUE),0)</f>
        <v/>
      </c>
      <c r="L689" s="9">
        <f>IF(Occurrence!K689&gt;0,_xlfn.GAMMA.INV(K689,$B$6,$B$7),0)</f>
        <v/>
      </c>
      <c r="M689" s="24">
        <f>_xlfn.NORM.DIST(Data!X689,$C$9,$C$10,TRUE)</f>
        <v/>
      </c>
      <c r="N689" s="9">
        <f>_xlfn.NORM.INV(M689,$B$9,$B$10)</f>
        <v/>
      </c>
      <c r="O689" s="24">
        <f>_xlfn.NORM.DIST(Data!Y689,$C$9,$C$10,TRUE)</f>
        <v/>
      </c>
      <c r="P689" s="9">
        <f>_xlfn.NORM.INV(O689,$B$9,$B$10)</f>
        <v/>
      </c>
    </row>
    <row r="690">
      <c r="H690" s="14">
        <f>Data!A690</f>
        <v/>
      </c>
      <c r="I690" s="24">
        <f>IF(Occurrence!J690&gt;0,_xlfn.GAMMA.DIST(Occurrence!J690,$C$6,$C$7,TRUE),0)</f>
        <v/>
      </c>
      <c r="J690" s="9">
        <f>IF(Occurrence!J690&gt;0,_xlfn.GAMMA.INV(I690,$B$6,$B$7),0)</f>
        <v/>
      </c>
      <c r="K690" s="24">
        <f>IF(Occurrence!K690&gt;0,_xlfn.GAMMA.DIST(Occurrence!K690,$C$6,$C$7,TRUE),0)</f>
        <v/>
      </c>
      <c r="L690" s="9">
        <f>IF(Occurrence!K690&gt;0,_xlfn.GAMMA.INV(K690,$B$6,$B$7),0)</f>
        <v/>
      </c>
      <c r="M690" s="24">
        <f>_xlfn.NORM.DIST(Data!X690,$C$9,$C$10,TRUE)</f>
        <v/>
      </c>
      <c r="N690" s="9">
        <f>_xlfn.NORM.INV(M690,$B$9,$B$10)</f>
        <v/>
      </c>
      <c r="O690" s="24">
        <f>_xlfn.NORM.DIST(Data!Y690,$C$9,$C$10,TRUE)</f>
        <v/>
      </c>
      <c r="P690" s="9">
        <f>_xlfn.NORM.INV(O690,$B$9,$B$10)</f>
        <v/>
      </c>
    </row>
    <row r="691">
      <c r="H691" s="14">
        <f>Data!A691</f>
        <v/>
      </c>
      <c r="I691" s="24">
        <f>IF(Occurrence!J691&gt;0,_xlfn.GAMMA.DIST(Occurrence!J691,$C$6,$C$7,TRUE),0)</f>
        <v/>
      </c>
      <c r="J691" s="9">
        <f>IF(Occurrence!J691&gt;0,_xlfn.GAMMA.INV(I691,$B$6,$B$7),0)</f>
        <v/>
      </c>
      <c r="K691" s="24">
        <f>IF(Occurrence!K691&gt;0,_xlfn.GAMMA.DIST(Occurrence!K691,$C$6,$C$7,TRUE),0)</f>
        <v/>
      </c>
      <c r="L691" s="9">
        <f>IF(Occurrence!K691&gt;0,_xlfn.GAMMA.INV(K691,$B$6,$B$7),0)</f>
        <v/>
      </c>
      <c r="M691" s="24">
        <f>_xlfn.NORM.DIST(Data!X691,$C$9,$C$10,TRUE)</f>
        <v/>
      </c>
      <c r="N691" s="9">
        <f>_xlfn.NORM.INV(M691,$B$9,$B$10)</f>
        <v/>
      </c>
      <c r="O691" s="24">
        <f>_xlfn.NORM.DIST(Data!Y691,$C$9,$C$10,TRUE)</f>
        <v/>
      </c>
      <c r="P691" s="9">
        <f>_xlfn.NORM.INV(O691,$B$9,$B$10)</f>
        <v/>
      </c>
    </row>
    <row r="692">
      <c r="H692" s="14">
        <f>Data!A692</f>
        <v/>
      </c>
      <c r="I692" s="24">
        <f>IF(Occurrence!J692&gt;0,_xlfn.GAMMA.DIST(Occurrence!J692,$C$6,$C$7,TRUE),0)</f>
        <v/>
      </c>
      <c r="J692" s="9">
        <f>IF(Occurrence!J692&gt;0,_xlfn.GAMMA.INV(I692,$B$6,$B$7),0)</f>
        <v/>
      </c>
      <c r="K692" s="24">
        <f>IF(Occurrence!K692&gt;0,_xlfn.GAMMA.DIST(Occurrence!K692,$C$6,$C$7,TRUE),0)</f>
        <v/>
      </c>
      <c r="L692" s="9">
        <f>IF(Occurrence!K692&gt;0,_xlfn.GAMMA.INV(K692,$B$6,$B$7),0)</f>
        <v/>
      </c>
      <c r="M692" s="24">
        <f>_xlfn.NORM.DIST(Data!X692,$C$9,$C$10,TRUE)</f>
        <v/>
      </c>
      <c r="N692" s="9">
        <f>_xlfn.NORM.INV(M692,$B$9,$B$10)</f>
        <v/>
      </c>
      <c r="O692" s="24">
        <f>_xlfn.NORM.DIST(Data!Y692,$C$9,$C$10,TRUE)</f>
        <v/>
      </c>
      <c r="P692" s="9">
        <f>_xlfn.NORM.INV(O692,$B$9,$B$10)</f>
        <v/>
      </c>
    </row>
    <row r="693">
      <c r="H693" s="14">
        <f>Data!A693</f>
        <v/>
      </c>
      <c r="I693" s="24">
        <f>IF(Occurrence!J693&gt;0,_xlfn.GAMMA.DIST(Occurrence!J693,$C$6,$C$7,TRUE),0)</f>
        <v/>
      </c>
      <c r="J693" s="9">
        <f>IF(Occurrence!J693&gt;0,_xlfn.GAMMA.INV(I693,$B$6,$B$7),0)</f>
        <v/>
      </c>
      <c r="K693" s="24">
        <f>IF(Occurrence!K693&gt;0,_xlfn.GAMMA.DIST(Occurrence!K693,$C$6,$C$7,TRUE),0)</f>
        <v/>
      </c>
      <c r="L693" s="9">
        <f>IF(Occurrence!K693&gt;0,_xlfn.GAMMA.INV(K693,$B$6,$B$7),0)</f>
        <v/>
      </c>
      <c r="M693" s="24">
        <f>_xlfn.NORM.DIST(Data!X693,$C$9,$C$10,TRUE)</f>
        <v/>
      </c>
      <c r="N693" s="9">
        <f>_xlfn.NORM.INV(M693,$B$9,$B$10)</f>
        <v/>
      </c>
      <c r="O693" s="24">
        <f>_xlfn.NORM.DIST(Data!Y693,$C$9,$C$10,TRUE)</f>
        <v/>
      </c>
      <c r="P693" s="9">
        <f>_xlfn.NORM.INV(O693,$B$9,$B$10)</f>
        <v/>
      </c>
    </row>
    <row r="694">
      <c r="H694" s="14">
        <f>Data!A694</f>
        <v/>
      </c>
      <c r="I694" s="24">
        <f>IF(Occurrence!J694&gt;0,_xlfn.GAMMA.DIST(Occurrence!J694,$C$6,$C$7,TRUE),0)</f>
        <v/>
      </c>
      <c r="J694" s="9">
        <f>IF(Occurrence!J694&gt;0,_xlfn.GAMMA.INV(I694,$B$6,$B$7),0)</f>
        <v/>
      </c>
      <c r="K694" s="24">
        <f>IF(Occurrence!K694&gt;0,_xlfn.GAMMA.DIST(Occurrence!K694,$C$6,$C$7,TRUE),0)</f>
        <v/>
      </c>
      <c r="L694" s="9">
        <f>IF(Occurrence!K694&gt;0,_xlfn.GAMMA.INV(K694,$B$6,$B$7),0)</f>
        <v/>
      </c>
      <c r="M694" s="24">
        <f>_xlfn.NORM.DIST(Data!X694,$C$9,$C$10,TRUE)</f>
        <v/>
      </c>
      <c r="N694" s="9">
        <f>_xlfn.NORM.INV(M694,$B$9,$B$10)</f>
        <v/>
      </c>
      <c r="O694" s="24">
        <f>_xlfn.NORM.DIST(Data!Y694,$C$9,$C$10,TRUE)</f>
        <v/>
      </c>
      <c r="P694" s="9">
        <f>_xlfn.NORM.INV(O694,$B$9,$B$10)</f>
        <v/>
      </c>
    </row>
    <row r="695">
      <c r="H695" s="14">
        <f>Data!A695</f>
        <v/>
      </c>
      <c r="I695" s="24">
        <f>IF(Occurrence!J695&gt;0,_xlfn.GAMMA.DIST(Occurrence!J695,$C$6,$C$7,TRUE),0)</f>
        <v/>
      </c>
      <c r="J695" s="9">
        <f>IF(Occurrence!J695&gt;0,_xlfn.GAMMA.INV(I695,$B$6,$B$7),0)</f>
        <v/>
      </c>
      <c r="K695" s="24">
        <f>IF(Occurrence!K695&gt;0,_xlfn.GAMMA.DIST(Occurrence!K695,$C$6,$C$7,TRUE),0)</f>
        <v/>
      </c>
      <c r="L695" s="9">
        <f>IF(Occurrence!K695&gt;0,_xlfn.GAMMA.INV(K695,$B$6,$B$7),0)</f>
        <v/>
      </c>
      <c r="M695" s="24">
        <f>_xlfn.NORM.DIST(Data!X695,$C$9,$C$10,TRUE)</f>
        <v/>
      </c>
      <c r="N695" s="9">
        <f>_xlfn.NORM.INV(M695,$B$9,$B$10)</f>
        <v/>
      </c>
      <c r="O695" s="24">
        <f>_xlfn.NORM.DIST(Data!Y695,$C$9,$C$10,TRUE)</f>
        <v/>
      </c>
      <c r="P695" s="9">
        <f>_xlfn.NORM.INV(O695,$B$9,$B$10)</f>
        <v/>
      </c>
    </row>
    <row r="696">
      <c r="H696" s="14">
        <f>Data!A696</f>
        <v/>
      </c>
      <c r="I696" s="24">
        <f>IF(Occurrence!J696&gt;0,_xlfn.GAMMA.DIST(Occurrence!J696,$C$6,$C$7,TRUE),0)</f>
        <v/>
      </c>
      <c r="J696" s="9">
        <f>IF(Occurrence!J696&gt;0,_xlfn.GAMMA.INV(I696,$B$6,$B$7),0)</f>
        <v/>
      </c>
      <c r="K696" s="24">
        <f>IF(Occurrence!K696&gt;0,_xlfn.GAMMA.DIST(Occurrence!K696,$C$6,$C$7,TRUE),0)</f>
        <v/>
      </c>
      <c r="L696" s="9">
        <f>IF(Occurrence!K696&gt;0,_xlfn.GAMMA.INV(K696,$B$6,$B$7),0)</f>
        <v/>
      </c>
      <c r="M696" s="24">
        <f>_xlfn.NORM.DIST(Data!X696,$C$9,$C$10,TRUE)</f>
        <v/>
      </c>
      <c r="N696" s="9">
        <f>_xlfn.NORM.INV(M696,$B$9,$B$10)</f>
        <v/>
      </c>
      <c r="O696" s="24">
        <f>_xlfn.NORM.DIST(Data!Y696,$C$9,$C$10,TRUE)</f>
        <v/>
      </c>
      <c r="P696" s="9">
        <f>_xlfn.NORM.INV(O696,$B$9,$B$10)</f>
        <v/>
      </c>
    </row>
    <row r="697">
      <c r="H697" s="14">
        <f>Data!A697</f>
        <v/>
      </c>
      <c r="I697" s="24">
        <f>IF(Occurrence!J697&gt;0,_xlfn.GAMMA.DIST(Occurrence!J697,$C$6,$C$7,TRUE),0)</f>
        <v/>
      </c>
      <c r="J697" s="9">
        <f>IF(Occurrence!J697&gt;0,_xlfn.GAMMA.INV(I697,$B$6,$B$7),0)</f>
        <v/>
      </c>
      <c r="K697" s="24">
        <f>IF(Occurrence!K697&gt;0,_xlfn.GAMMA.DIST(Occurrence!K697,$C$6,$C$7,TRUE),0)</f>
        <v/>
      </c>
      <c r="L697" s="9">
        <f>IF(Occurrence!K697&gt;0,_xlfn.GAMMA.INV(K697,$B$6,$B$7),0)</f>
        <v/>
      </c>
      <c r="M697" s="24">
        <f>_xlfn.NORM.DIST(Data!X697,$C$9,$C$10,TRUE)</f>
        <v/>
      </c>
      <c r="N697" s="9">
        <f>_xlfn.NORM.INV(M697,$B$9,$B$10)</f>
        <v/>
      </c>
      <c r="O697" s="24">
        <f>_xlfn.NORM.DIST(Data!Y697,$C$9,$C$10,TRUE)</f>
        <v/>
      </c>
      <c r="P697" s="9">
        <f>_xlfn.NORM.INV(O697,$B$9,$B$10)</f>
        <v/>
      </c>
    </row>
    <row r="698">
      <c r="H698" s="14">
        <f>Data!A698</f>
        <v/>
      </c>
      <c r="I698" s="24">
        <f>IF(Occurrence!J698&gt;0,_xlfn.GAMMA.DIST(Occurrence!J698,$C$6,$C$7,TRUE),0)</f>
        <v/>
      </c>
      <c r="J698" s="9">
        <f>IF(Occurrence!J698&gt;0,_xlfn.GAMMA.INV(I698,$B$6,$B$7),0)</f>
        <v/>
      </c>
      <c r="K698" s="24">
        <f>IF(Occurrence!K698&gt;0,_xlfn.GAMMA.DIST(Occurrence!K698,$C$6,$C$7,TRUE),0)</f>
        <v/>
      </c>
      <c r="L698" s="9">
        <f>IF(Occurrence!K698&gt;0,_xlfn.GAMMA.INV(K698,$B$6,$B$7),0)</f>
        <v/>
      </c>
      <c r="M698" s="24">
        <f>_xlfn.NORM.DIST(Data!X698,$C$9,$C$10,TRUE)</f>
        <v/>
      </c>
      <c r="N698" s="9">
        <f>_xlfn.NORM.INV(M698,$B$9,$B$10)</f>
        <v/>
      </c>
      <c r="O698" s="24">
        <f>_xlfn.NORM.DIST(Data!Y698,$C$9,$C$10,TRUE)</f>
        <v/>
      </c>
      <c r="P698" s="9">
        <f>_xlfn.NORM.INV(O698,$B$9,$B$10)</f>
        <v/>
      </c>
    </row>
    <row r="699">
      <c r="H699" s="14">
        <f>Data!A699</f>
        <v/>
      </c>
      <c r="I699" s="24">
        <f>IF(Occurrence!J699&gt;0,_xlfn.GAMMA.DIST(Occurrence!J699,$C$6,$C$7,TRUE),0)</f>
        <v/>
      </c>
      <c r="J699" s="9">
        <f>IF(Occurrence!J699&gt;0,_xlfn.GAMMA.INV(I699,$B$6,$B$7),0)</f>
        <v/>
      </c>
      <c r="K699" s="24">
        <f>IF(Occurrence!K699&gt;0,_xlfn.GAMMA.DIST(Occurrence!K699,$C$6,$C$7,TRUE),0)</f>
        <v/>
      </c>
      <c r="L699" s="9">
        <f>IF(Occurrence!K699&gt;0,_xlfn.GAMMA.INV(K699,$B$6,$B$7),0)</f>
        <v/>
      </c>
      <c r="M699" s="24">
        <f>_xlfn.NORM.DIST(Data!X699,$C$9,$C$10,TRUE)</f>
        <v/>
      </c>
      <c r="N699" s="9">
        <f>_xlfn.NORM.INV(M699,$B$9,$B$10)</f>
        <v/>
      </c>
      <c r="O699" s="24">
        <f>_xlfn.NORM.DIST(Data!Y699,$C$9,$C$10,TRUE)</f>
        <v/>
      </c>
      <c r="P699" s="9">
        <f>_xlfn.NORM.INV(O699,$B$9,$B$10)</f>
        <v/>
      </c>
    </row>
    <row r="700">
      <c r="H700" s="14">
        <f>Data!A700</f>
        <v/>
      </c>
      <c r="I700" s="24">
        <f>IF(Occurrence!J700&gt;0,_xlfn.GAMMA.DIST(Occurrence!J700,$C$6,$C$7,TRUE),0)</f>
        <v/>
      </c>
      <c r="J700" s="9">
        <f>IF(Occurrence!J700&gt;0,_xlfn.GAMMA.INV(I700,$B$6,$B$7),0)</f>
        <v/>
      </c>
      <c r="K700" s="24">
        <f>IF(Occurrence!K700&gt;0,_xlfn.GAMMA.DIST(Occurrence!K700,$C$6,$C$7,TRUE),0)</f>
        <v/>
      </c>
      <c r="L700" s="9">
        <f>IF(Occurrence!K700&gt;0,_xlfn.GAMMA.INV(K700,$B$6,$B$7),0)</f>
        <v/>
      </c>
      <c r="M700" s="24">
        <f>_xlfn.NORM.DIST(Data!X700,$C$9,$C$10,TRUE)</f>
        <v/>
      </c>
      <c r="N700" s="9">
        <f>_xlfn.NORM.INV(M700,$B$9,$B$10)</f>
        <v/>
      </c>
      <c r="O700" s="24">
        <f>_xlfn.NORM.DIST(Data!Y700,$C$9,$C$10,TRUE)</f>
        <v/>
      </c>
      <c r="P700" s="9">
        <f>_xlfn.NORM.INV(O700,$B$9,$B$10)</f>
        <v/>
      </c>
    </row>
    <row r="701">
      <c r="H701" s="14">
        <f>Data!A701</f>
        <v/>
      </c>
      <c r="I701" s="24">
        <f>IF(Occurrence!J701&gt;0,_xlfn.GAMMA.DIST(Occurrence!J701,$C$6,$C$7,TRUE),0)</f>
        <v/>
      </c>
      <c r="J701" s="9">
        <f>IF(Occurrence!J701&gt;0,_xlfn.GAMMA.INV(I701,$B$6,$B$7),0)</f>
        <v/>
      </c>
      <c r="K701" s="24">
        <f>IF(Occurrence!K701&gt;0,_xlfn.GAMMA.DIST(Occurrence!K701,$C$6,$C$7,TRUE),0)</f>
        <v/>
      </c>
      <c r="L701" s="9">
        <f>IF(Occurrence!K701&gt;0,_xlfn.GAMMA.INV(K701,$B$6,$B$7),0)</f>
        <v/>
      </c>
      <c r="M701" s="24">
        <f>_xlfn.NORM.DIST(Data!X701,$C$9,$C$10,TRUE)</f>
        <v/>
      </c>
      <c r="N701" s="9">
        <f>_xlfn.NORM.INV(M701,$B$9,$B$10)</f>
        <v/>
      </c>
      <c r="O701" s="24">
        <f>_xlfn.NORM.DIST(Data!Y701,$C$9,$C$10,TRUE)</f>
        <v/>
      </c>
      <c r="P701" s="9">
        <f>_xlfn.NORM.INV(O701,$B$9,$B$10)</f>
        <v/>
      </c>
    </row>
    <row r="702">
      <c r="H702" s="14">
        <f>Data!A702</f>
        <v/>
      </c>
      <c r="I702" s="24">
        <f>IF(Occurrence!J702&gt;0,_xlfn.GAMMA.DIST(Occurrence!J702,$C$6,$C$7,TRUE),0)</f>
        <v/>
      </c>
      <c r="J702" s="9">
        <f>IF(Occurrence!J702&gt;0,_xlfn.GAMMA.INV(I702,$B$6,$B$7),0)</f>
        <v/>
      </c>
      <c r="K702" s="24">
        <f>IF(Occurrence!K702&gt;0,_xlfn.GAMMA.DIST(Occurrence!K702,$C$6,$C$7,TRUE),0)</f>
        <v/>
      </c>
      <c r="L702" s="9">
        <f>IF(Occurrence!K702&gt;0,_xlfn.GAMMA.INV(K702,$B$6,$B$7),0)</f>
        <v/>
      </c>
      <c r="M702" s="24">
        <f>_xlfn.NORM.DIST(Data!X702,$C$9,$C$10,TRUE)</f>
        <v/>
      </c>
      <c r="N702" s="9">
        <f>_xlfn.NORM.INV(M702,$B$9,$B$10)</f>
        <v/>
      </c>
      <c r="O702" s="24">
        <f>_xlfn.NORM.DIST(Data!Y702,$C$9,$C$10,TRUE)</f>
        <v/>
      </c>
      <c r="P702" s="9">
        <f>_xlfn.NORM.INV(O702,$B$9,$B$10)</f>
        <v/>
      </c>
    </row>
    <row r="703">
      <c r="H703" s="14">
        <f>Data!A703</f>
        <v/>
      </c>
      <c r="I703" s="24">
        <f>IF(Occurrence!J703&gt;0,_xlfn.GAMMA.DIST(Occurrence!J703,$C$6,$C$7,TRUE),0)</f>
        <v/>
      </c>
      <c r="J703" s="9">
        <f>IF(Occurrence!J703&gt;0,_xlfn.GAMMA.INV(I703,$B$6,$B$7),0)</f>
        <v/>
      </c>
      <c r="K703" s="24">
        <f>IF(Occurrence!K703&gt;0,_xlfn.GAMMA.DIST(Occurrence!K703,$C$6,$C$7,TRUE),0)</f>
        <v/>
      </c>
      <c r="L703" s="9">
        <f>IF(Occurrence!K703&gt;0,_xlfn.GAMMA.INV(K703,$B$6,$B$7),0)</f>
        <v/>
      </c>
      <c r="M703" s="24">
        <f>_xlfn.NORM.DIST(Data!X703,$C$9,$C$10,TRUE)</f>
        <v/>
      </c>
      <c r="N703" s="9">
        <f>_xlfn.NORM.INV(M703,$B$9,$B$10)</f>
        <v/>
      </c>
      <c r="O703" s="24">
        <f>_xlfn.NORM.DIST(Data!Y703,$C$9,$C$10,TRUE)</f>
        <v/>
      </c>
      <c r="P703" s="9">
        <f>_xlfn.NORM.INV(O703,$B$9,$B$10)</f>
        <v/>
      </c>
    </row>
    <row r="704">
      <c r="H704" s="14">
        <f>Data!A704</f>
        <v/>
      </c>
      <c r="I704" s="24">
        <f>IF(Occurrence!J704&gt;0,_xlfn.GAMMA.DIST(Occurrence!J704,$C$6,$C$7,TRUE),0)</f>
        <v/>
      </c>
      <c r="J704" s="9">
        <f>IF(Occurrence!J704&gt;0,_xlfn.GAMMA.INV(I704,$B$6,$B$7),0)</f>
        <v/>
      </c>
      <c r="K704" s="24">
        <f>IF(Occurrence!K704&gt;0,_xlfn.GAMMA.DIST(Occurrence!K704,$C$6,$C$7,TRUE),0)</f>
        <v/>
      </c>
      <c r="L704" s="9">
        <f>IF(Occurrence!K704&gt;0,_xlfn.GAMMA.INV(K704,$B$6,$B$7),0)</f>
        <v/>
      </c>
      <c r="M704" s="24">
        <f>_xlfn.NORM.DIST(Data!X704,$C$9,$C$10,TRUE)</f>
        <v/>
      </c>
      <c r="N704" s="9">
        <f>_xlfn.NORM.INV(M704,$B$9,$B$10)</f>
        <v/>
      </c>
      <c r="O704" s="24">
        <f>_xlfn.NORM.DIST(Data!Y704,$C$9,$C$10,TRUE)</f>
        <v/>
      </c>
      <c r="P704" s="9">
        <f>_xlfn.NORM.INV(O704,$B$9,$B$10)</f>
        <v/>
      </c>
    </row>
    <row r="705">
      <c r="H705" s="14">
        <f>Data!A705</f>
        <v/>
      </c>
      <c r="I705" s="24">
        <f>IF(Occurrence!J705&gt;0,_xlfn.GAMMA.DIST(Occurrence!J705,$C$6,$C$7,TRUE),0)</f>
        <v/>
      </c>
      <c r="J705" s="9">
        <f>IF(Occurrence!J705&gt;0,_xlfn.GAMMA.INV(I705,$B$6,$B$7),0)</f>
        <v/>
      </c>
      <c r="K705" s="24">
        <f>IF(Occurrence!K705&gt;0,_xlfn.GAMMA.DIST(Occurrence!K705,$C$6,$C$7,TRUE),0)</f>
        <v/>
      </c>
      <c r="L705" s="9">
        <f>IF(Occurrence!K705&gt;0,_xlfn.GAMMA.INV(K705,$B$6,$B$7),0)</f>
        <v/>
      </c>
      <c r="M705" s="24">
        <f>_xlfn.NORM.DIST(Data!X705,$C$9,$C$10,TRUE)</f>
        <v/>
      </c>
      <c r="N705" s="9">
        <f>_xlfn.NORM.INV(M705,$B$9,$B$10)</f>
        <v/>
      </c>
      <c r="O705" s="24">
        <f>_xlfn.NORM.DIST(Data!Y705,$C$9,$C$10,TRUE)</f>
        <v/>
      </c>
      <c r="P705" s="9">
        <f>_xlfn.NORM.INV(O705,$B$9,$B$10)</f>
        <v/>
      </c>
    </row>
    <row r="706">
      <c r="H706" s="14">
        <f>Data!A706</f>
        <v/>
      </c>
      <c r="I706" s="24">
        <f>IF(Occurrence!J706&gt;0,_xlfn.GAMMA.DIST(Occurrence!J706,$C$6,$C$7,TRUE),0)</f>
        <v/>
      </c>
      <c r="J706" s="9">
        <f>IF(Occurrence!J706&gt;0,_xlfn.GAMMA.INV(I706,$B$6,$B$7),0)</f>
        <v/>
      </c>
      <c r="K706" s="24">
        <f>IF(Occurrence!K706&gt;0,_xlfn.GAMMA.DIST(Occurrence!K706,$C$6,$C$7,TRUE),0)</f>
        <v/>
      </c>
      <c r="L706" s="9">
        <f>IF(Occurrence!K706&gt;0,_xlfn.GAMMA.INV(K706,$B$6,$B$7),0)</f>
        <v/>
      </c>
      <c r="M706" s="24">
        <f>_xlfn.NORM.DIST(Data!X706,$C$9,$C$10,TRUE)</f>
        <v/>
      </c>
      <c r="N706" s="9">
        <f>_xlfn.NORM.INV(M706,$B$9,$B$10)</f>
        <v/>
      </c>
      <c r="O706" s="24">
        <f>_xlfn.NORM.DIST(Data!Y706,$C$9,$C$10,TRUE)</f>
        <v/>
      </c>
      <c r="P706" s="9">
        <f>_xlfn.NORM.INV(O706,$B$9,$B$10)</f>
        <v/>
      </c>
    </row>
    <row r="707">
      <c r="H707" s="14">
        <f>Data!A707</f>
        <v/>
      </c>
      <c r="I707" s="24">
        <f>IF(Occurrence!J707&gt;0,_xlfn.GAMMA.DIST(Occurrence!J707,$C$6,$C$7,TRUE),0)</f>
        <v/>
      </c>
      <c r="J707" s="9">
        <f>IF(Occurrence!J707&gt;0,_xlfn.GAMMA.INV(I707,$B$6,$B$7),0)</f>
        <v/>
      </c>
      <c r="K707" s="24">
        <f>IF(Occurrence!K707&gt;0,_xlfn.GAMMA.DIST(Occurrence!K707,$C$6,$C$7,TRUE),0)</f>
        <v/>
      </c>
      <c r="L707" s="9">
        <f>IF(Occurrence!K707&gt;0,_xlfn.GAMMA.INV(K707,$B$6,$B$7),0)</f>
        <v/>
      </c>
      <c r="M707" s="24">
        <f>_xlfn.NORM.DIST(Data!X707,$C$9,$C$10,TRUE)</f>
        <v/>
      </c>
      <c r="N707" s="9">
        <f>_xlfn.NORM.INV(M707,$B$9,$B$10)</f>
        <v/>
      </c>
      <c r="O707" s="24">
        <f>_xlfn.NORM.DIST(Data!Y707,$C$9,$C$10,TRUE)</f>
        <v/>
      </c>
      <c r="P707" s="9">
        <f>_xlfn.NORM.INV(O707,$B$9,$B$10)</f>
        <v/>
      </c>
    </row>
    <row r="708">
      <c r="H708" s="14">
        <f>Data!A708</f>
        <v/>
      </c>
      <c r="I708" s="24">
        <f>IF(Occurrence!J708&gt;0,_xlfn.GAMMA.DIST(Occurrence!J708,$C$6,$C$7,TRUE),0)</f>
        <v/>
      </c>
      <c r="J708" s="9">
        <f>IF(Occurrence!J708&gt;0,_xlfn.GAMMA.INV(I708,$B$6,$B$7),0)</f>
        <v/>
      </c>
      <c r="K708" s="24">
        <f>IF(Occurrence!K708&gt;0,_xlfn.GAMMA.DIST(Occurrence!K708,$C$6,$C$7,TRUE),0)</f>
        <v/>
      </c>
      <c r="L708" s="9">
        <f>IF(Occurrence!K708&gt;0,_xlfn.GAMMA.INV(K708,$B$6,$B$7),0)</f>
        <v/>
      </c>
      <c r="M708" s="24">
        <f>_xlfn.NORM.DIST(Data!X708,$C$9,$C$10,TRUE)</f>
        <v/>
      </c>
      <c r="N708" s="9">
        <f>_xlfn.NORM.INV(M708,$B$9,$B$10)</f>
        <v/>
      </c>
      <c r="O708" s="24">
        <f>_xlfn.NORM.DIST(Data!Y708,$C$9,$C$10,TRUE)</f>
        <v/>
      </c>
      <c r="P708" s="9">
        <f>_xlfn.NORM.INV(O708,$B$9,$B$10)</f>
        <v/>
      </c>
    </row>
    <row r="709">
      <c r="H709" s="14">
        <f>Data!A709</f>
        <v/>
      </c>
      <c r="I709" s="24">
        <f>IF(Occurrence!J709&gt;0,_xlfn.GAMMA.DIST(Occurrence!J709,$C$6,$C$7,TRUE),0)</f>
        <v/>
      </c>
      <c r="J709" s="9">
        <f>IF(Occurrence!J709&gt;0,_xlfn.GAMMA.INV(I709,$B$6,$B$7),0)</f>
        <v/>
      </c>
      <c r="K709" s="24">
        <f>IF(Occurrence!K709&gt;0,_xlfn.GAMMA.DIST(Occurrence!K709,$C$6,$C$7,TRUE),0)</f>
        <v/>
      </c>
      <c r="L709" s="9">
        <f>IF(Occurrence!K709&gt;0,_xlfn.GAMMA.INV(K709,$B$6,$B$7),0)</f>
        <v/>
      </c>
      <c r="M709" s="24">
        <f>_xlfn.NORM.DIST(Data!X709,$C$9,$C$10,TRUE)</f>
        <v/>
      </c>
      <c r="N709" s="9">
        <f>_xlfn.NORM.INV(M709,$B$9,$B$10)</f>
        <v/>
      </c>
      <c r="O709" s="24">
        <f>_xlfn.NORM.DIST(Data!Y709,$C$9,$C$10,TRUE)</f>
        <v/>
      </c>
      <c r="P709" s="9">
        <f>_xlfn.NORM.INV(O709,$B$9,$B$10)</f>
        <v/>
      </c>
    </row>
    <row r="710">
      <c r="H710" s="14">
        <f>Data!A710</f>
        <v/>
      </c>
      <c r="I710" s="24">
        <f>IF(Occurrence!J710&gt;0,_xlfn.GAMMA.DIST(Occurrence!J710,$C$6,$C$7,TRUE),0)</f>
        <v/>
      </c>
      <c r="J710" s="9">
        <f>IF(Occurrence!J710&gt;0,_xlfn.GAMMA.INV(I710,$B$6,$B$7),0)</f>
        <v/>
      </c>
      <c r="K710" s="24">
        <f>IF(Occurrence!K710&gt;0,_xlfn.GAMMA.DIST(Occurrence!K710,$C$6,$C$7,TRUE),0)</f>
        <v/>
      </c>
      <c r="L710" s="9">
        <f>IF(Occurrence!K710&gt;0,_xlfn.GAMMA.INV(K710,$B$6,$B$7),0)</f>
        <v/>
      </c>
      <c r="M710" s="24">
        <f>_xlfn.NORM.DIST(Data!X710,$C$9,$C$10,TRUE)</f>
        <v/>
      </c>
      <c r="N710" s="9">
        <f>_xlfn.NORM.INV(M710,$B$9,$B$10)</f>
        <v/>
      </c>
      <c r="O710" s="24">
        <f>_xlfn.NORM.DIST(Data!Y710,$C$9,$C$10,TRUE)</f>
        <v/>
      </c>
      <c r="P710" s="9">
        <f>_xlfn.NORM.INV(O710,$B$9,$B$10)</f>
        <v/>
      </c>
    </row>
    <row r="711">
      <c r="H711" s="14">
        <f>Data!A711</f>
        <v/>
      </c>
      <c r="I711" s="24">
        <f>IF(Occurrence!J711&gt;0,_xlfn.GAMMA.DIST(Occurrence!J711,$C$6,$C$7,TRUE),0)</f>
        <v/>
      </c>
      <c r="J711" s="9">
        <f>IF(Occurrence!J711&gt;0,_xlfn.GAMMA.INV(I711,$B$6,$B$7),0)</f>
        <v/>
      </c>
      <c r="K711" s="24">
        <f>IF(Occurrence!K711&gt;0,_xlfn.GAMMA.DIST(Occurrence!K711,$C$6,$C$7,TRUE),0)</f>
        <v/>
      </c>
      <c r="L711" s="9">
        <f>IF(Occurrence!K711&gt;0,_xlfn.GAMMA.INV(K711,$B$6,$B$7),0)</f>
        <v/>
      </c>
      <c r="M711" s="24">
        <f>_xlfn.NORM.DIST(Data!X711,$C$9,$C$10,TRUE)</f>
        <v/>
      </c>
      <c r="N711" s="9">
        <f>_xlfn.NORM.INV(M711,$B$9,$B$10)</f>
        <v/>
      </c>
      <c r="O711" s="24">
        <f>_xlfn.NORM.DIST(Data!Y711,$C$9,$C$10,TRUE)</f>
        <v/>
      </c>
      <c r="P711" s="9">
        <f>_xlfn.NORM.INV(O711,$B$9,$B$10)</f>
        <v/>
      </c>
    </row>
    <row r="712">
      <c r="H712" s="14">
        <f>Data!A712</f>
        <v/>
      </c>
      <c r="I712" s="24">
        <f>IF(Occurrence!J712&gt;0,_xlfn.GAMMA.DIST(Occurrence!J712,$C$6,$C$7,TRUE),0)</f>
        <v/>
      </c>
      <c r="J712" s="9">
        <f>IF(Occurrence!J712&gt;0,_xlfn.GAMMA.INV(I712,$B$6,$B$7),0)</f>
        <v/>
      </c>
      <c r="K712" s="24">
        <f>IF(Occurrence!K712&gt;0,_xlfn.GAMMA.DIST(Occurrence!K712,$C$6,$C$7,TRUE),0)</f>
        <v/>
      </c>
      <c r="L712" s="9">
        <f>IF(Occurrence!K712&gt;0,_xlfn.GAMMA.INV(K712,$B$6,$B$7),0)</f>
        <v/>
      </c>
      <c r="M712" s="24">
        <f>_xlfn.NORM.DIST(Data!X712,$C$9,$C$10,TRUE)</f>
        <v/>
      </c>
      <c r="N712" s="9">
        <f>_xlfn.NORM.INV(M712,$B$9,$B$10)</f>
        <v/>
      </c>
      <c r="O712" s="24">
        <f>_xlfn.NORM.DIST(Data!Y712,$C$9,$C$10,TRUE)</f>
        <v/>
      </c>
      <c r="P712" s="9">
        <f>_xlfn.NORM.INV(O712,$B$9,$B$10)</f>
        <v/>
      </c>
    </row>
    <row r="713">
      <c r="H713" s="14">
        <f>Data!A713</f>
        <v/>
      </c>
      <c r="I713" s="24">
        <f>IF(Occurrence!J713&gt;0,_xlfn.GAMMA.DIST(Occurrence!J713,$C$6,$C$7,TRUE),0)</f>
        <v/>
      </c>
      <c r="J713" s="9">
        <f>IF(Occurrence!J713&gt;0,_xlfn.GAMMA.INV(I713,$B$6,$B$7),0)</f>
        <v/>
      </c>
      <c r="K713" s="24">
        <f>IF(Occurrence!K713&gt;0,_xlfn.GAMMA.DIST(Occurrence!K713,$C$6,$C$7,TRUE),0)</f>
        <v/>
      </c>
      <c r="L713" s="9">
        <f>IF(Occurrence!K713&gt;0,_xlfn.GAMMA.INV(K713,$B$6,$B$7),0)</f>
        <v/>
      </c>
      <c r="M713" s="24">
        <f>_xlfn.NORM.DIST(Data!X713,$C$9,$C$10,TRUE)</f>
        <v/>
      </c>
      <c r="N713" s="9">
        <f>_xlfn.NORM.INV(M713,$B$9,$B$10)</f>
        <v/>
      </c>
      <c r="O713" s="24">
        <f>_xlfn.NORM.DIST(Data!Y713,$C$9,$C$10,TRUE)</f>
        <v/>
      </c>
      <c r="P713" s="9">
        <f>_xlfn.NORM.INV(O713,$B$9,$B$10)</f>
        <v/>
      </c>
    </row>
    <row r="714">
      <c r="H714" s="14">
        <f>Data!A714</f>
        <v/>
      </c>
      <c r="I714" s="24">
        <f>IF(Occurrence!J714&gt;0,_xlfn.GAMMA.DIST(Occurrence!J714,$C$6,$C$7,TRUE),0)</f>
        <v/>
      </c>
      <c r="J714" s="9">
        <f>IF(Occurrence!J714&gt;0,_xlfn.GAMMA.INV(I714,$B$6,$B$7),0)</f>
        <v/>
      </c>
      <c r="K714" s="24">
        <f>IF(Occurrence!K714&gt;0,_xlfn.GAMMA.DIST(Occurrence!K714,$C$6,$C$7,TRUE),0)</f>
        <v/>
      </c>
      <c r="L714" s="9">
        <f>IF(Occurrence!K714&gt;0,_xlfn.GAMMA.INV(K714,$B$6,$B$7),0)</f>
        <v/>
      </c>
      <c r="M714" s="24">
        <f>_xlfn.NORM.DIST(Data!X714,$C$9,$C$10,TRUE)</f>
        <v/>
      </c>
      <c r="N714" s="9">
        <f>_xlfn.NORM.INV(M714,$B$9,$B$10)</f>
        <v/>
      </c>
      <c r="O714" s="24">
        <f>_xlfn.NORM.DIST(Data!Y714,$C$9,$C$10,TRUE)</f>
        <v/>
      </c>
      <c r="P714" s="9">
        <f>_xlfn.NORM.INV(O714,$B$9,$B$10)</f>
        <v/>
      </c>
    </row>
    <row r="715">
      <c r="H715" s="14">
        <f>Data!A715</f>
        <v/>
      </c>
      <c r="I715" s="24">
        <f>IF(Occurrence!J715&gt;0,_xlfn.GAMMA.DIST(Occurrence!J715,$C$6,$C$7,TRUE),0)</f>
        <v/>
      </c>
      <c r="J715" s="9">
        <f>IF(Occurrence!J715&gt;0,_xlfn.GAMMA.INV(I715,$B$6,$B$7),0)</f>
        <v/>
      </c>
      <c r="K715" s="24">
        <f>IF(Occurrence!K715&gt;0,_xlfn.GAMMA.DIST(Occurrence!K715,$C$6,$C$7,TRUE),0)</f>
        <v/>
      </c>
      <c r="L715" s="9">
        <f>IF(Occurrence!K715&gt;0,_xlfn.GAMMA.INV(K715,$B$6,$B$7),0)</f>
        <v/>
      </c>
      <c r="M715" s="24">
        <f>_xlfn.NORM.DIST(Data!X715,$C$9,$C$10,TRUE)</f>
        <v/>
      </c>
      <c r="N715" s="9">
        <f>_xlfn.NORM.INV(M715,$B$9,$B$10)</f>
        <v/>
      </c>
      <c r="O715" s="24">
        <f>_xlfn.NORM.DIST(Data!Y715,$C$9,$C$10,TRUE)</f>
        <v/>
      </c>
      <c r="P715" s="9">
        <f>_xlfn.NORM.INV(O715,$B$9,$B$10)</f>
        <v/>
      </c>
    </row>
    <row r="716">
      <c r="H716" s="14">
        <f>Data!A716</f>
        <v/>
      </c>
      <c r="I716" s="24">
        <f>IF(Occurrence!J716&gt;0,_xlfn.GAMMA.DIST(Occurrence!J716,$C$6,$C$7,TRUE),0)</f>
        <v/>
      </c>
      <c r="J716" s="9">
        <f>IF(Occurrence!J716&gt;0,_xlfn.GAMMA.INV(I716,$B$6,$B$7),0)</f>
        <v/>
      </c>
      <c r="K716" s="24">
        <f>IF(Occurrence!K716&gt;0,_xlfn.GAMMA.DIST(Occurrence!K716,$C$6,$C$7,TRUE),0)</f>
        <v/>
      </c>
      <c r="L716" s="9">
        <f>IF(Occurrence!K716&gt;0,_xlfn.GAMMA.INV(K716,$B$6,$B$7),0)</f>
        <v/>
      </c>
      <c r="M716" s="24">
        <f>_xlfn.NORM.DIST(Data!X716,$C$9,$C$10,TRUE)</f>
        <v/>
      </c>
      <c r="N716" s="9">
        <f>_xlfn.NORM.INV(M716,$B$9,$B$10)</f>
        <v/>
      </c>
      <c r="O716" s="24">
        <f>_xlfn.NORM.DIST(Data!Y716,$C$9,$C$10,TRUE)</f>
        <v/>
      </c>
      <c r="P716" s="9">
        <f>_xlfn.NORM.INV(O716,$B$9,$B$10)</f>
        <v/>
      </c>
    </row>
    <row r="717">
      <c r="H717" s="14">
        <f>Data!A717</f>
        <v/>
      </c>
      <c r="I717" s="24">
        <f>IF(Occurrence!J717&gt;0,_xlfn.GAMMA.DIST(Occurrence!J717,$C$6,$C$7,TRUE),0)</f>
        <v/>
      </c>
      <c r="J717" s="9">
        <f>IF(Occurrence!J717&gt;0,_xlfn.GAMMA.INV(I717,$B$6,$B$7),0)</f>
        <v/>
      </c>
      <c r="K717" s="24">
        <f>IF(Occurrence!K717&gt;0,_xlfn.GAMMA.DIST(Occurrence!K717,$C$6,$C$7,TRUE),0)</f>
        <v/>
      </c>
      <c r="L717" s="9">
        <f>IF(Occurrence!K717&gt;0,_xlfn.GAMMA.INV(K717,$B$6,$B$7),0)</f>
        <v/>
      </c>
      <c r="M717" s="24">
        <f>_xlfn.NORM.DIST(Data!X717,$C$9,$C$10,TRUE)</f>
        <v/>
      </c>
      <c r="N717" s="9">
        <f>_xlfn.NORM.INV(M717,$B$9,$B$10)</f>
        <v/>
      </c>
      <c r="O717" s="24">
        <f>_xlfn.NORM.DIST(Data!Y717,$C$9,$C$10,TRUE)</f>
        <v/>
      </c>
      <c r="P717" s="9">
        <f>_xlfn.NORM.INV(O717,$B$9,$B$10)</f>
        <v/>
      </c>
    </row>
    <row r="718">
      <c r="H718" s="14">
        <f>Data!A718</f>
        <v/>
      </c>
      <c r="I718" s="24">
        <f>IF(Occurrence!J718&gt;0,_xlfn.GAMMA.DIST(Occurrence!J718,$C$6,$C$7,TRUE),0)</f>
        <v/>
      </c>
      <c r="J718" s="9">
        <f>IF(Occurrence!J718&gt;0,_xlfn.GAMMA.INV(I718,$B$6,$B$7),0)</f>
        <v/>
      </c>
      <c r="K718" s="24">
        <f>IF(Occurrence!K718&gt;0,_xlfn.GAMMA.DIST(Occurrence!K718,$C$6,$C$7,TRUE),0)</f>
        <v/>
      </c>
      <c r="L718" s="9">
        <f>IF(Occurrence!K718&gt;0,_xlfn.GAMMA.INV(K718,$B$6,$B$7),0)</f>
        <v/>
      </c>
      <c r="M718" s="24">
        <f>_xlfn.NORM.DIST(Data!X718,$C$9,$C$10,TRUE)</f>
        <v/>
      </c>
      <c r="N718" s="9">
        <f>_xlfn.NORM.INV(M718,$B$9,$B$10)</f>
        <v/>
      </c>
      <c r="O718" s="24">
        <f>_xlfn.NORM.DIST(Data!Y718,$C$9,$C$10,TRUE)</f>
        <v/>
      </c>
      <c r="P718" s="9">
        <f>_xlfn.NORM.INV(O718,$B$9,$B$10)</f>
        <v/>
      </c>
    </row>
    <row r="719">
      <c r="H719" s="14">
        <f>Data!A719</f>
        <v/>
      </c>
      <c r="I719" s="24">
        <f>IF(Occurrence!J719&gt;0,_xlfn.GAMMA.DIST(Occurrence!J719,$C$6,$C$7,TRUE),0)</f>
        <v/>
      </c>
      <c r="J719" s="9">
        <f>IF(Occurrence!J719&gt;0,_xlfn.GAMMA.INV(I719,$B$6,$B$7),0)</f>
        <v/>
      </c>
      <c r="K719" s="24">
        <f>IF(Occurrence!K719&gt;0,_xlfn.GAMMA.DIST(Occurrence!K719,$C$6,$C$7,TRUE),0)</f>
        <v/>
      </c>
      <c r="L719" s="9">
        <f>IF(Occurrence!K719&gt;0,_xlfn.GAMMA.INV(K719,$B$6,$B$7),0)</f>
        <v/>
      </c>
      <c r="M719" s="24">
        <f>_xlfn.NORM.DIST(Data!X719,$C$9,$C$10,TRUE)</f>
        <v/>
      </c>
      <c r="N719" s="9">
        <f>_xlfn.NORM.INV(M719,$B$9,$B$10)</f>
        <v/>
      </c>
      <c r="O719" s="24">
        <f>_xlfn.NORM.DIST(Data!Y719,$C$9,$C$10,TRUE)</f>
        <v/>
      </c>
      <c r="P719" s="9">
        <f>_xlfn.NORM.INV(O719,$B$9,$B$10)</f>
        <v/>
      </c>
    </row>
    <row r="720">
      <c r="H720" s="14">
        <f>Data!A720</f>
        <v/>
      </c>
      <c r="I720" s="24">
        <f>IF(Occurrence!J720&gt;0,_xlfn.GAMMA.DIST(Occurrence!J720,$C$6,$C$7,TRUE),0)</f>
        <v/>
      </c>
      <c r="J720" s="9">
        <f>IF(Occurrence!J720&gt;0,_xlfn.GAMMA.INV(I720,$B$6,$B$7),0)</f>
        <v/>
      </c>
      <c r="K720" s="24">
        <f>IF(Occurrence!K720&gt;0,_xlfn.GAMMA.DIST(Occurrence!K720,$C$6,$C$7,TRUE),0)</f>
        <v/>
      </c>
      <c r="L720" s="9">
        <f>IF(Occurrence!K720&gt;0,_xlfn.GAMMA.INV(K720,$B$6,$B$7),0)</f>
        <v/>
      </c>
      <c r="M720" s="24">
        <f>_xlfn.NORM.DIST(Data!X720,$C$9,$C$10,TRUE)</f>
        <v/>
      </c>
      <c r="N720" s="9">
        <f>_xlfn.NORM.INV(M720,$B$9,$B$10)</f>
        <v/>
      </c>
      <c r="O720" s="24">
        <f>_xlfn.NORM.DIST(Data!Y720,$C$9,$C$10,TRUE)</f>
        <v/>
      </c>
      <c r="P720" s="9">
        <f>_xlfn.NORM.INV(O720,$B$9,$B$10)</f>
        <v/>
      </c>
    </row>
    <row r="721">
      <c r="H721" s="14">
        <f>Data!A721</f>
        <v/>
      </c>
      <c r="I721" s="24">
        <f>IF(Occurrence!J721&gt;0,_xlfn.GAMMA.DIST(Occurrence!J721,$C$6,$C$7,TRUE),0)</f>
        <v/>
      </c>
      <c r="J721" s="9">
        <f>IF(Occurrence!J721&gt;0,_xlfn.GAMMA.INV(I721,$B$6,$B$7),0)</f>
        <v/>
      </c>
      <c r="K721" s="24">
        <f>IF(Occurrence!K721&gt;0,_xlfn.GAMMA.DIST(Occurrence!K721,$C$6,$C$7,TRUE),0)</f>
        <v/>
      </c>
      <c r="L721" s="9">
        <f>IF(Occurrence!K721&gt;0,_xlfn.GAMMA.INV(K721,$B$6,$B$7),0)</f>
        <v/>
      </c>
      <c r="M721" s="24">
        <f>_xlfn.NORM.DIST(Data!X721,$C$9,$C$10,TRUE)</f>
        <v/>
      </c>
      <c r="N721" s="9">
        <f>_xlfn.NORM.INV(M721,$B$9,$B$10)</f>
        <v/>
      </c>
      <c r="O721" s="24">
        <f>_xlfn.NORM.DIST(Data!Y721,$C$9,$C$10,TRUE)</f>
        <v/>
      </c>
      <c r="P721" s="9">
        <f>_xlfn.NORM.INV(O721,$B$9,$B$10)</f>
        <v/>
      </c>
    </row>
    <row r="722">
      <c r="H722" s="14">
        <f>Data!A722</f>
        <v/>
      </c>
      <c r="I722" s="24">
        <f>IF(Occurrence!J722&gt;0,_xlfn.GAMMA.DIST(Occurrence!J722,$C$6,$C$7,TRUE),0)</f>
        <v/>
      </c>
      <c r="J722" s="9">
        <f>IF(Occurrence!J722&gt;0,_xlfn.GAMMA.INV(I722,$B$6,$B$7),0)</f>
        <v/>
      </c>
      <c r="K722" s="24">
        <f>IF(Occurrence!K722&gt;0,_xlfn.GAMMA.DIST(Occurrence!K722,$C$6,$C$7,TRUE),0)</f>
        <v/>
      </c>
      <c r="L722" s="9">
        <f>IF(Occurrence!K722&gt;0,_xlfn.GAMMA.INV(K722,$B$6,$B$7),0)</f>
        <v/>
      </c>
      <c r="M722" s="24">
        <f>_xlfn.NORM.DIST(Data!X722,$C$9,$C$10,TRUE)</f>
        <v/>
      </c>
      <c r="N722" s="9">
        <f>_xlfn.NORM.INV(M722,$B$9,$B$10)</f>
        <v/>
      </c>
      <c r="O722" s="24">
        <f>_xlfn.NORM.DIST(Data!Y722,$C$9,$C$10,TRUE)</f>
        <v/>
      </c>
      <c r="P722" s="9">
        <f>_xlfn.NORM.INV(O722,$B$9,$B$10)</f>
        <v/>
      </c>
    </row>
    <row r="723">
      <c r="H723" s="14">
        <f>Data!A723</f>
        <v/>
      </c>
      <c r="I723" s="24">
        <f>IF(Occurrence!J723&gt;0,_xlfn.GAMMA.DIST(Occurrence!J723,$C$6,$C$7,TRUE),0)</f>
        <v/>
      </c>
      <c r="J723" s="9">
        <f>IF(Occurrence!J723&gt;0,_xlfn.GAMMA.INV(I723,$B$6,$B$7),0)</f>
        <v/>
      </c>
      <c r="K723" s="24">
        <f>IF(Occurrence!K723&gt;0,_xlfn.GAMMA.DIST(Occurrence!K723,$C$6,$C$7,TRUE),0)</f>
        <v/>
      </c>
      <c r="L723" s="9">
        <f>IF(Occurrence!K723&gt;0,_xlfn.GAMMA.INV(K723,$B$6,$B$7),0)</f>
        <v/>
      </c>
      <c r="M723" s="24">
        <f>_xlfn.NORM.DIST(Data!X723,$C$9,$C$10,TRUE)</f>
        <v/>
      </c>
      <c r="N723" s="9">
        <f>_xlfn.NORM.INV(M723,$B$9,$B$10)</f>
        <v/>
      </c>
      <c r="O723" s="24">
        <f>_xlfn.NORM.DIST(Data!Y723,$C$9,$C$10,TRUE)</f>
        <v/>
      </c>
      <c r="P723" s="9">
        <f>_xlfn.NORM.INV(O723,$B$9,$B$10)</f>
        <v/>
      </c>
    </row>
    <row r="724">
      <c r="H724" s="14">
        <f>Data!A724</f>
        <v/>
      </c>
      <c r="I724" s="24">
        <f>IF(Occurrence!J724&gt;0,_xlfn.GAMMA.DIST(Occurrence!J724,$C$6,$C$7,TRUE),0)</f>
        <v/>
      </c>
      <c r="J724" s="9">
        <f>IF(Occurrence!J724&gt;0,_xlfn.GAMMA.INV(I724,$B$6,$B$7),0)</f>
        <v/>
      </c>
      <c r="K724" s="24">
        <f>IF(Occurrence!K724&gt;0,_xlfn.GAMMA.DIST(Occurrence!K724,$C$6,$C$7,TRUE),0)</f>
        <v/>
      </c>
      <c r="L724" s="9">
        <f>IF(Occurrence!K724&gt;0,_xlfn.GAMMA.INV(K724,$B$6,$B$7),0)</f>
        <v/>
      </c>
      <c r="M724" s="24">
        <f>_xlfn.NORM.DIST(Data!X724,$C$9,$C$10,TRUE)</f>
        <v/>
      </c>
      <c r="N724" s="9">
        <f>_xlfn.NORM.INV(M724,$B$9,$B$10)</f>
        <v/>
      </c>
      <c r="O724" s="24">
        <f>_xlfn.NORM.DIST(Data!Y724,$C$9,$C$10,TRUE)</f>
        <v/>
      </c>
      <c r="P724" s="9">
        <f>_xlfn.NORM.INV(O724,$B$9,$B$10)</f>
        <v/>
      </c>
    </row>
    <row r="725">
      <c r="H725" s="14">
        <f>Data!A725</f>
        <v/>
      </c>
      <c r="I725" s="24">
        <f>IF(Occurrence!J725&gt;0,_xlfn.GAMMA.DIST(Occurrence!J725,$C$6,$C$7,TRUE),0)</f>
        <v/>
      </c>
      <c r="J725" s="9">
        <f>IF(Occurrence!J725&gt;0,_xlfn.GAMMA.INV(I725,$B$6,$B$7),0)</f>
        <v/>
      </c>
      <c r="K725" s="24">
        <f>IF(Occurrence!K725&gt;0,_xlfn.GAMMA.DIST(Occurrence!K725,$C$6,$C$7,TRUE),0)</f>
        <v/>
      </c>
      <c r="L725" s="9">
        <f>IF(Occurrence!K725&gt;0,_xlfn.GAMMA.INV(K725,$B$6,$B$7),0)</f>
        <v/>
      </c>
      <c r="M725" s="24">
        <f>_xlfn.NORM.DIST(Data!X725,$C$9,$C$10,TRUE)</f>
        <v/>
      </c>
      <c r="N725" s="9">
        <f>_xlfn.NORM.INV(M725,$B$9,$B$10)</f>
        <v/>
      </c>
      <c r="O725" s="24">
        <f>_xlfn.NORM.DIST(Data!Y725,$C$9,$C$10,TRUE)</f>
        <v/>
      </c>
      <c r="P725" s="9">
        <f>_xlfn.NORM.INV(O725,$B$9,$B$10)</f>
        <v/>
      </c>
    </row>
    <row r="726">
      <c r="H726" s="14">
        <f>Data!A726</f>
        <v/>
      </c>
      <c r="I726" s="24">
        <f>IF(Occurrence!J726&gt;0,_xlfn.GAMMA.DIST(Occurrence!J726,$C$6,$C$7,TRUE),0)</f>
        <v/>
      </c>
      <c r="J726" s="9">
        <f>IF(Occurrence!J726&gt;0,_xlfn.GAMMA.INV(I726,$B$6,$B$7),0)</f>
        <v/>
      </c>
      <c r="K726" s="24">
        <f>IF(Occurrence!K726&gt;0,_xlfn.GAMMA.DIST(Occurrence!K726,$C$6,$C$7,TRUE),0)</f>
        <v/>
      </c>
      <c r="L726" s="9">
        <f>IF(Occurrence!K726&gt;0,_xlfn.GAMMA.INV(K726,$B$6,$B$7),0)</f>
        <v/>
      </c>
      <c r="M726" s="24">
        <f>_xlfn.NORM.DIST(Data!X726,$C$9,$C$10,TRUE)</f>
        <v/>
      </c>
      <c r="N726" s="9">
        <f>_xlfn.NORM.INV(M726,$B$9,$B$10)</f>
        <v/>
      </c>
      <c r="O726" s="24">
        <f>_xlfn.NORM.DIST(Data!Y726,$C$9,$C$10,TRUE)</f>
        <v/>
      </c>
      <c r="P726" s="9">
        <f>_xlfn.NORM.INV(O726,$B$9,$B$10)</f>
        <v/>
      </c>
    </row>
    <row r="727">
      <c r="H727" s="14">
        <f>Data!A727</f>
        <v/>
      </c>
      <c r="I727" s="24">
        <f>IF(Occurrence!J727&gt;0,_xlfn.GAMMA.DIST(Occurrence!J727,$C$6,$C$7,TRUE),0)</f>
        <v/>
      </c>
      <c r="J727" s="9">
        <f>IF(Occurrence!J727&gt;0,_xlfn.GAMMA.INV(I727,$B$6,$B$7),0)</f>
        <v/>
      </c>
      <c r="K727" s="24">
        <f>IF(Occurrence!K727&gt;0,_xlfn.GAMMA.DIST(Occurrence!K727,$C$6,$C$7,TRUE),0)</f>
        <v/>
      </c>
      <c r="L727" s="9">
        <f>IF(Occurrence!K727&gt;0,_xlfn.GAMMA.INV(K727,$B$6,$B$7),0)</f>
        <v/>
      </c>
      <c r="M727" s="24">
        <f>_xlfn.NORM.DIST(Data!X727,$C$9,$C$10,TRUE)</f>
        <v/>
      </c>
      <c r="N727" s="9">
        <f>_xlfn.NORM.INV(M727,$B$9,$B$10)</f>
        <v/>
      </c>
      <c r="O727" s="24">
        <f>_xlfn.NORM.DIST(Data!Y727,$C$9,$C$10,TRUE)</f>
        <v/>
      </c>
      <c r="P727" s="9">
        <f>_xlfn.NORM.INV(O727,$B$9,$B$10)</f>
        <v/>
      </c>
    </row>
    <row r="728">
      <c r="H728" s="14">
        <f>Data!A728</f>
        <v/>
      </c>
      <c r="I728" s="24">
        <f>IF(Occurrence!J728&gt;0,_xlfn.GAMMA.DIST(Occurrence!J728,$C$6,$C$7,TRUE),0)</f>
        <v/>
      </c>
      <c r="J728" s="9">
        <f>IF(Occurrence!J728&gt;0,_xlfn.GAMMA.INV(I728,$B$6,$B$7),0)</f>
        <v/>
      </c>
      <c r="K728" s="24">
        <f>IF(Occurrence!K728&gt;0,_xlfn.GAMMA.DIST(Occurrence!K728,$C$6,$C$7,TRUE),0)</f>
        <v/>
      </c>
      <c r="L728" s="9">
        <f>IF(Occurrence!K728&gt;0,_xlfn.GAMMA.INV(K728,$B$6,$B$7),0)</f>
        <v/>
      </c>
      <c r="M728" s="24">
        <f>_xlfn.NORM.DIST(Data!X728,$C$9,$C$10,TRUE)</f>
        <v/>
      </c>
      <c r="N728" s="9">
        <f>_xlfn.NORM.INV(M728,$B$9,$B$10)</f>
        <v/>
      </c>
      <c r="O728" s="24">
        <f>_xlfn.NORM.DIST(Data!Y728,$C$9,$C$10,TRUE)</f>
        <v/>
      </c>
      <c r="P728" s="9">
        <f>_xlfn.NORM.INV(O728,$B$9,$B$10)</f>
        <v/>
      </c>
    </row>
    <row r="729">
      <c r="H729" s="14">
        <f>Data!A729</f>
        <v/>
      </c>
      <c r="I729" s="24">
        <f>IF(Occurrence!J729&gt;0,_xlfn.GAMMA.DIST(Occurrence!J729,$C$6,$C$7,TRUE),0)</f>
        <v/>
      </c>
      <c r="J729" s="9">
        <f>IF(Occurrence!J729&gt;0,_xlfn.GAMMA.INV(I729,$B$6,$B$7),0)</f>
        <v/>
      </c>
      <c r="K729" s="24">
        <f>IF(Occurrence!K729&gt;0,_xlfn.GAMMA.DIST(Occurrence!K729,$C$6,$C$7,TRUE),0)</f>
        <v/>
      </c>
      <c r="L729" s="9">
        <f>IF(Occurrence!K729&gt;0,_xlfn.GAMMA.INV(K729,$B$6,$B$7),0)</f>
        <v/>
      </c>
      <c r="M729" s="24">
        <f>_xlfn.NORM.DIST(Data!X729,$C$9,$C$10,TRUE)</f>
        <v/>
      </c>
      <c r="N729" s="9">
        <f>_xlfn.NORM.INV(M729,$B$9,$B$10)</f>
        <v/>
      </c>
      <c r="O729" s="24">
        <f>_xlfn.NORM.DIST(Data!Y729,$C$9,$C$10,TRUE)</f>
        <v/>
      </c>
      <c r="P729" s="9">
        <f>_xlfn.NORM.INV(O729,$B$9,$B$10)</f>
        <v/>
      </c>
    </row>
    <row r="730">
      <c r="H730" s="14">
        <f>Data!A730</f>
        <v/>
      </c>
      <c r="I730" s="24">
        <f>IF(Occurrence!J730&gt;0,_xlfn.GAMMA.DIST(Occurrence!J730,$C$6,$C$7,TRUE),0)</f>
        <v/>
      </c>
      <c r="J730" s="9">
        <f>IF(Occurrence!J730&gt;0,_xlfn.GAMMA.INV(I730,$B$6,$B$7),0)</f>
        <v/>
      </c>
      <c r="K730" s="24">
        <f>IF(Occurrence!K730&gt;0,_xlfn.GAMMA.DIST(Occurrence!K730,$C$6,$C$7,TRUE),0)</f>
        <v/>
      </c>
      <c r="L730" s="9">
        <f>IF(Occurrence!K730&gt;0,_xlfn.GAMMA.INV(K730,$B$6,$B$7),0)</f>
        <v/>
      </c>
      <c r="M730" s="24">
        <f>_xlfn.NORM.DIST(Data!X730,$C$9,$C$10,TRUE)</f>
        <v/>
      </c>
      <c r="N730" s="9">
        <f>_xlfn.NORM.INV(M730,$B$9,$B$10)</f>
        <v/>
      </c>
      <c r="O730" s="24">
        <f>_xlfn.NORM.DIST(Data!Y730,$C$9,$C$10,TRUE)</f>
        <v/>
      </c>
      <c r="P730" s="9">
        <f>_xlfn.NORM.INV(O730,$B$9,$B$10)</f>
        <v/>
      </c>
    </row>
    <row r="731">
      <c r="H731" s="14">
        <f>Data!A731</f>
        <v/>
      </c>
      <c r="I731" s="24">
        <f>IF(Occurrence!J731&gt;0,_xlfn.GAMMA.DIST(Occurrence!J731,$C$6,$C$7,TRUE),0)</f>
        <v/>
      </c>
      <c r="J731" s="9">
        <f>IF(Occurrence!J731&gt;0,_xlfn.GAMMA.INV(I731,$B$6,$B$7),0)</f>
        <v/>
      </c>
      <c r="K731" s="24">
        <f>IF(Occurrence!K731&gt;0,_xlfn.GAMMA.DIST(Occurrence!K731,$C$6,$C$7,TRUE),0)</f>
        <v/>
      </c>
      <c r="L731" s="9">
        <f>IF(Occurrence!K731&gt;0,_xlfn.GAMMA.INV(K731,$B$6,$B$7),0)</f>
        <v/>
      </c>
      <c r="M731" s="24">
        <f>_xlfn.NORM.DIST(Data!X731,$C$9,$C$10,TRUE)</f>
        <v/>
      </c>
      <c r="N731" s="9">
        <f>_xlfn.NORM.INV(M731,$B$9,$B$10)</f>
        <v/>
      </c>
      <c r="O731" s="24">
        <f>_xlfn.NORM.DIST(Data!Y731,$C$9,$C$10,TRUE)</f>
        <v/>
      </c>
      <c r="P731" s="9">
        <f>_xlfn.NORM.INV(O731,$B$9,$B$10)</f>
        <v/>
      </c>
    </row>
    <row r="732">
      <c r="H732" s="14">
        <f>Data!A732</f>
        <v/>
      </c>
      <c r="I732" s="24">
        <f>IF(Occurrence!J732&gt;0,_xlfn.GAMMA.DIST(Occurrence!J732,$C$6,$C$7,TRUE),0)</f>
        <v/>
      </c>
      <c r="J732" s="9">
        <f>IF(Occurrence!J732&gt;0,_xlfn.GAMMA.INV(I732,$B$6,$B$7),0)</f>
        <v/>
      </c>
      <c r="K732" s="24">
        <f>IF(Occurrence!K732&gt;0,_xlfn.GAMMA.DIST(Occurrence!K732,$C$6,$C$7,TRUE),0)</f>
        <v/>
      </c>
      <c r="L732" s="9">
        <f>IF(Occurrence!K732&gt;0,_xlfn.GAMMA.INV(K732,$B$6,$B$7),0)</f>
        <v/>
      </c>
      <c r="M732" s="24">
        <f>_xlfn.NORM.DIST(Data!X732,$C$9,$C$10,TRUE)</f>
        <v/>
      </c>
      <c r="N732" s="9">
        <f>_xlfn.NORM.INV(M732,$B$9,$B$10)</f>
        <v/>
      </c>
      <c r="O732" s="24">
        <f>_xlfn.NORM.DIST(Data!Y732,$C$9,$C$10,TRUE)</f>
        <v/>
      </c>
      <c r="P732" s="9">
        <f>_xlfn.NORM.INV(O732,$B$9,$B$10)</f>
        <v/>
      </c>
    </row>
    <row r="733">
      <c r="H733" s="14">
        <f>Data!A733</f>
        <v/>
      </c>
      <c r="I733" s="24">
        <f>IF(Occurrence!J733&gt;0,_xlfn.GAMMA.DIST(Occurrence!J733,$C$6,$C$7,TRUE),0)</f>
        <v/>
      </c>
      <c r="J733" s="9">
        <f>IF(Occurrence!J733&gt;0,_xlfn.GAMMA.INV(I733,$B$6,$B$7),0)</f>
        <v/>
      </c>
      <c r="K733" s="24">
        <f>IF(Occurrence!K733&gt;0,_xlfn.GAMMA.DIST(Occurrence!K733,$C$6,$C$7,TRUE),0)</f>
        <v/>
      </c>
      <c r="L733" s="9">
        <f>IF(Occurrence!K733&gt;0,_xlfn.GAMMA.INV(K733,$B$6,$B$7),0)</f>
        <v/>
      </c>
      <c r="M733" s="24">
        <f>_xlfn.NORM.DIST(Data!X733,$C$9,$C$10,TRUE)</f>
        <v/>
      </c>
      <c r="N733" s="9">
        <f>_xlfn.NORM.INV(M733,$B$9,$B$10)</f>
        <v/>
      </c>
      <c r="O733" s="24">
        <f>_xlfn.NORM.DIST(Data!Y733,$C$9,$C$10,TRUE)</f>
        <v/>
      </c>
      <c r="P733" s="9">
        <f>_xlfn.NORM.INV(O733,$B$9,$B$10)</f>
        <v/>
      </c>
    </row>
    <row r="734">
      <c r="H734" s="14">
        <f>Data!A734</f>
        <v/>
      </c>
      <c r="I734" s="24">
        <f>IF(Occurrence!J734&gt;0,_xlfn.GAMMA.DIST(Occurrence!J734,$C$6,$C$7,TRUE),0)</f>
        <v/>
      </c>
      <c r="J734" s="9">
        <f>IF(Occurrence!J734&gt;0,_xlfn.GAMMA.INV(I734,$B$6,$B$7),0)</f>
        <v/>
      </c>
      <c r="K734" s="24">
        <f>IF(Occurrence!K734&gt;0,_xlfn.GAMMA.DIST(Occurrence!K734,$C$6,$C$7,TRUE),0)</f>
        <v/>
      </c>
      <c r="L734" s="9">
        <f>IF(Occurrence!K734&gt;0,_xlfn.GAMMA.INV(K734,$B$6,$B$7),0)</f>
        <v/>
      </c>
      <c r="M734" s="24">
        <f>_xlfn.NORM.DIST(Data!X734,$C$9,$C$10,TRUE)</f>
        <v/>
      </c>
      <c r="N734" s="9">
        <f>_xlfn.NORM.INV(M734,$B$9,$B$10)</f>
        <v/>
      </c>
      <c r="O734" s="24">
        <f>_xlfn.NORM.DIST(Data!Y734,$C$9,$C$10,TRUE)</f>
        <v/>
      </c>
      <c r="P734" s="9">
        <f>_xlfn.NORM.INV(O734,$B$9,$B$10)</f>
        <v/>
      </c>
    </row>
    <row r="735">
      <c r="H735" s="14">
        <f>Data!A735</f>
        <v/>
      </c>
      <c r="I735" s="24">
        <f>IF(Occurrence!J735&gt;0,_xlfn.GAMMA.DIST(Occurrence!J735,$C$6,$C$7,TRUE),0)</f>
        <v/>
      </c>
      <c r="J735" s="9">
        <f>IF(Occurrence!J735&gt;0,_xlfn.GAMMA.INV(I735,$B$6,$B$7),0)</f>
        <v/>
      </c>
      <c r="K735" s="24">
        <f>IF(Occurrence!K735&gt;0,_xlfn.GAMMA.DIST(Occurrence!K735,$C$6,$C$7,TRUE),0)</f>
        <v/>
      </c>
      <c r="L735" s="9">
        <f>IF(Occurrence!K735&gt;0,_xlfn.GAMMA.INV(K735,$B$6,$B$7),0)</f>
        <v/>
      </c>
      <c r="M735" s="24">
        <f>_xlfn.NORM.DIST(Data!X735,$C$9,$C$10,TRUE)</f>
        <v/>
      </c>
      <c r="N735" s="9">
        <f>_xlfn.NORM.INV(M735,$B$9,$B$10)</f>
        <v/>
      </c>
      <c r="O735" s="24">
        <f>_xlfn.NORM.DIST(Data!Y735,$C$9,$C$10,TRUE)</f>
        <v/>
      </c>
      <c r="P735" s="9">
        <f>_xlfn.NORM.INV(O735,$B$9,$B$10)</f>
        <v/>
      </c>
    </row>
    <row r="736">
      <c r="H736" s="14">
        <f>Data!A736</f>
        <v/>
      </c>
      <c r="I736" s="24">
        <f>IF(Occurrence!J736&gt;0,_xlfn.GAMMA.DIST(Occurrence!J736,$C$6,$C$7,TRUE),0)</f>
        <v/>
      </c>
      <c r="J736" s="9">
        <f>IF(Occurrence!J736&gt;0,_xlfn.GAMMA.INV(I736,$B$6,$B$7),0)</f>
        <v/>
      </c>
      <c r="K736" s="24">
        <f>IF(Occurrence!K736&gt;0,_xlfn.GAMMA.DIST(Occurrence!K736,$C$6,$C$7,TRUE),0)</f>
        <v/>
      </c>
      <c r="L736" s="9">
        <f>IF(Occurrence!K736&gt;0,_xlfn.GAMMA.INV(K736,$B$6,$B$7),0)</f>
        <v/>
      </c>
      <c r="M736" s="24">
        <f>_xlfn.NORM.DIST(Data!X736,$C$9,$C$10,TRUE)</f>
        <v/>
      </c>
      <c r="N736" s="9">
        <f>_xlfn.NORM.INV(M736,$B$9,$B$10)</f>
        <v/>
      </c>
      <c r="O736" s="24">
        <f>_xlfn.NORM.DIST(Data!Y736,$C$9,$C$10,TRUE)</f>
        <v/>
      </c>
      <c r="P736" s="9">
        <f>_xlfn.NORM.INV(O736,$B$9,$B$10)</f>
        <v/>
      </c>
    </row>
    <row r="737">
      <c r="H737" s="14">
        <f>Data!A737</f>
        <v/>
      </c>
      <c r="I737" s="24">
        <f>IF(Occurrence!J737&gt;0,_xlfn.GAMMA.DIST(Occurrence!J737,$C$6,$C$7,TRUE),0)</f>
        <v/>
      </c>
      <c r="J737" s="9">
        <f>IF(Occurrence!J737&gt;0,_xlfn.GAMMA.INV(I737,$B$6,$B$7),0)</f>
        <v/>
      </c>
      <c r="K737" s="24">
        <f>IF(Occurrence!K737&gt;0,_xlfn.GAMMA.DIST(Occurrence!K737,$C$6,$C$7,TRUE),0)</f>
        <v/>
      </c>
      <c r="L737" s="9">
        <f>IF(Occurrence!K737&gt;0,_xlfn.GAMMA.INV(K737,$B$6,$B$7),0)</f>
        <v/>
      </c>
      <c r="M737" s="24">
        <f>_xlfn.NORM.DIST(Data!X737,$C$9,$C$10,TRUE)</f>
        <v/>
      </c>
      <c r="N737" s="9">
        <f>_xlfn.NORM.INV(M737,$B$9,$B$10)</f>
        <v/>
      </c>
      <c r="O737" s="24">
        <f>_xlfn.NORM.DIST(Data!Y737,$C$9,$C$10,TRUE)</f>
        <v/>
      </c>
      <c r="P737" s="9">
        <f>_xlfn.NORM.INV(O737,$B$9,$B$10)</f>
        <v/>
      </c>
    </row>
    <row r="738">
      <c r="H738" s="14">
        <f>Data!A738</f>
        <v/>
      </c>
      <c r="I738" s="24">
        <f>IF(Occurrence!J738&gt;0,_xlfn.GAMMA.DIST(Occurrence!J738,$C$6,$C$7,TRUE),0)</f>
        <v/>
      </c>
      <c r="J738" s="9">
        <f>IF(Occurrence!J738&gt;0,_xlfn.GAMMA.INV(I738,$B$6,$B$7),0)</f>
        <v/>
      </c>
      <c r="K738" s="24">
        <f>IF(Occurrence!K738&gt;0,_xlfn.GAMMA.DIST(Occurrence!K738,$C$6,$C$7,TRUE),0)</f>
        <v/>
      </c>
      <c r="L738" s="9">
        <f>IF(Occurrence!K738&gt;0,_xlfn.GAMMA.INV(K738,$B$6,$B$7),0)</f>
        <v/>
      </c>
      <c r="M738" s="24">
        <f>_xlfn.NORM.DIST(Data!X738,$C$9,$C$10,TRUE)</f>
        <v/>
      </c>
      <c r="N738" s="9">
        <f>_xlfn.NORM.INV(M738,$B$9,$B$10)</f>
        <v/>
      </c>
      <c r="O738" s="24">
        <f>_xlfn.NORM.DIST(Data!Y738,$C$9,$C$10,TRUE)</f>
        <v/>
      </c>
      <c r="P738" s="9">
        <f>_xlfn.NORM.INV(O738,$B$9,$B$10)</f>
        <v/>
      </c>
    </row>
    <row r="739">
      <c r="H739" s="14">
        <f>Data!A739</f>
        <v/>
      </c>
      <c r="I739" s="24">
        <f>IF(Occurrence!J739&gt;0,_xlfn.GAMMA.DIST(Occurrence!J739,$C$6,$C$7,TRUE),0)</f>
        <v/>
      </c>
      <c r="J739" s="9">
        <f>IF(Occurrence!J739&gt;0,_xlfn.GAMMA.INV(I739,$B$6,$B$7),0)</f>
        <v/>
      </c>
      <c r="K739" s="24">
        <f>IF(Occurrence!K739&gt;0,_xlfn.GAMMA.DIST(Occurrence!K739,$C$6,$C$7,TRUE),0)</f>
        <v/>
      </c>
      <c r="L739" s="9">
        <f>IF(Occurrence!K739&gt;0,_xlfn.GAMMA.INV(K739,$B$6,$B$7),0)</f>
        <v/>
      </c>
      <c r="M739" s="24">
        <f>_xlfn.NORM.DIST(Data!X739,$C$9,$C$10,TRUE)</f>
        <v/>
      </c>
      <c r="N739" s="9">
        <f>_xlfn.NORM.INV(M739,$B$9,$B$10)</f>
        <v/>
      </c>
      <c r="O739" s="24">
        <f>_xlfn.NORM.DIST(Data!Y739,$C$9,$C$10,TRUE)</f>
        <v/>
      </c>
      <c r="P739" s="9">
        <f>_xlfn.NORM.INV(O739,$B$9,$B$10)</f>
        <v/>
      </c>
    </row>
    <row r="740">
      <c r="H740" s="14">
        <f>Data!A740</f>
        <v/>
      </c>
      <c r="I740" s="24">
        <f>IF(Occurrence!J740&gt;0,_xlfn.GAMMA.DIST(Occurrence!J740,$C$6,$C$7,TRUE),0)</f>
        <v/>
      </c>
      <c r="J740" s="9">
        <f>IF(Occurrence!J740&gt;0,_xlfn.GAMMA.INV(I740,$B$6,$B$7),0)</f>
        <v/>
      </c>
      <c r="K740" s="24">
        <f>IF(Occurrence!K740&gt;0,_xlfn.GAMMA.DIST(Occurrence!K740,$C$6,$C$7,TRUE),0)</f>
        <v/>
      </c>
      <c r="L740" s="9">
        <f>IF(Occurrence!K740&gt;0,_xlfn.GAMMA.INV(K740,$B$6,$B$7),0)</f>
        <v/>
      </c>
      <c r="M740" s="24">
        <f>_xlfn.NORM.DIST(Data!X740,$C$9,$C$10,TRUE)</f>
        <v/>
      </c>
      <c r="N740" s="9">
        <f>_xlfn.NORM.INV(M740,$B$9,$B$10)</f>
        <v/>
      </c>
      <c r="O740" s="24">
        <f>_xlfn.NORM.DIST(Data!Y740,$C$9,$C$10,TRUE)</f>
        <v/>
      </c>
      <c r="P740" s="9">
        <f>_xlfn.NORM.INV(O740,$B$9,$B$10)</f>
        <v/>
      </c>
    </row>
    <row r="741">
      <c r="H741" s="14">
        <f>Data!A741</f>
        <v/>
      </c>
      <c r="I741" s="24">
        <f>IF(Occurrence!J741&gt;0,_xlfn.GAMMA.DIST(Occurrence!J741,$C$6,$C$7,TRUE),0)</f>
        <v/>
      </c>
      <c r="J741" s="9">
        <f>IF(Occurrence!J741&gt;0,_xlfn.GAMMA.INV(I741,$B$6,$B$7),0)</f>
        <v/>
      </c>
      <c r="K741" s="24">
        <f>IF(Occurrence!K741&gt;0,_xlfn.GAMMA.DIST(Occurrence!K741,$C$6,$C$7,TRUE),0)</f>
        <v/>
      </c>
      <c r="L741" s="9">
        <f>IF(Occurrence!K741&gt;0,_xlfn.GAMMA.INV(K741,$B$6,$B$7),0)</f>
        <v/>
      </c>
      <c r="M741" s="24">
        <f>_xlfn.NORM.DIST(Data!X741,$C$9,$C$10,TRUE)</f>
        <v/>
      </c>
      <c r="N741" s="9">
        <f>_xlfn.NORM.INV(M741,$B$9,$B$10)</f>
        <v/>
      </c>
      <c r="O741" s="24">
        <f>_xlfn.NORM.DIST(Data!Y741,$C$9,$C$10,TRUE)</f>
        <v/>
      </c>
      <c r="P741" s="9">
        <f>_xlfn.NORM.INV(O741,$B$9,$B$10)</f>
        <v/>
      </c>
    </row>
    <row r="742">
      <c r="H742" s="14">
        <f>Data!A742</f>
        <v/>
      </c>
      <c r="I742" s="24">
        <f>IF(Occurrence!J742&gt;0,_xlfn.GAMMA.DIST(Occurrence!J742,$C$6,$C$7,TRUE),0)</f>
        <v/>
      </c>
      <c r="J742" s="9">
        <f>IF(Occurrence!J742&gt;0,_xlfn.GAMMA.INV(I742,$B$6,$B$7),0)</f>
        <v/>
      </c>
      <c r="K742" s="24">
        <f>IF(Occurrence!K742&gt;0,_xlfn.GAMMA.DIST(Occurrence!K742,$C$6,$C$7,TRUE),0)</f>
        <v/>
      </c>
      <c r="L742" s="9">
        <f>IF(Occurrence!K742&gt;0,_xlfn.GAMMA.INV(K742,$B$6,$B$7),0)</f>
        <v/>
      </c>
      <c r="M742" s="24">
        <f>_xlfn.NORM.DIST(Data!X742,$C$9,$C$10,TRUE)</f>
        <v/>
      </c>
      <c r="N742" s="9">
        <f>_xlfn.NORM.INV(M742,$B$9,$B$10)</f>
        <v/>
      </c>
      <c r="O742" s="24">
        <f>_xlfn.NORM.DIST(Data!Y742,$C$9,$C$10,TRUE)</f>
        <v/>
      </c>
      <c r="P742" s="9">
        <f>_xlfn.NORM.INV(O742,$B$9,$B$10)</f>
        <v/>
      </c>
    </row>
    <row r="743">
      <c r="H743" s="14">
        <f>Data!A743</f>
        <v/>
      </c>
      <c r="I743" s="24">
        <f>IF(Occurrence!J743&gt;0,_xlfn.GAMMA.DIST(Occurrence!J743,$C$6,$C$7,TRUE),0)</f>
        <v/>
      </c>
      <c r="J743" s="9">
        <f>IF(Occurrence!J743&gt;0,_xlfn.GAMMA.INV(I743,$B$6,$B$7),0)</f>
        <v/>
      </c>
      <c r="K743" s="24">
        <f>IF(Occurrence!K743&gt;0,_xlfn.GAMMA.DIST(Occurrence!K743,$C$6,$C$7,TRUE),0)</f>
        <v/>
      </c>
      <c r="L743" s="9">
        <f>IF(Occurrence!K743&gt;0,_xlfn.GAMMA.INV(K743,$B$6,$B$7),0)</f>
        <v/>
      </c>
      <c r="M743" s="24">
        <f>_xlfn.NORM.DIST(Data!X743,$C$9,$C$10,TRUE)</f>
        <v/>
      </c>
      <c r="N743" s="9">
        <f>_xlfn.NORM.INV(M743,$B$9,$B$10)</f>
        <v/>
      </c>
      <c r="O743" s="24">
        <f>_xlfn.NORM.DIST(Data!Y743,$C$9,$C$10,TRUE)</f>
        <v/>
      </c>
      <c r="P743" s="9">
        <f>_xlfn.NORM.INV(O743,$B$9,$B$10)</f>
        <v/>
      </c>
    </row>
    <row r="744">
      <c r="H744" s="14">
        <f>Data!A744</f>
        <v/>
      </c>
      <c r="I744" s="24">
        <f>IF(Occurrence!J744&gt;0,_xlfn.GAMMA.DIST(Occurrence!J744,$C$6,$C$7,TRUE),0)</f>
        <v/>
      </c>
      <c r="J744" s="9">
        <f>IF(Occurrence!J744&gt;0,_xlfn.GAMMA.INV(I744,$B$6,$B$7),0)</f>
        <v/>
      </c>
      <c r="K744" s="24">
        <f>IF(Occurrence!K744&gt;0,_xlfn.GAMMA.DIST(Occurrence!K744,$C$6,$C$7,TRUE),0)</f>
        <v/>
      </c>
      <c r="L744" s="9">
        <f>IF(Occurrence!K744&gt;0,_xlfn.GAMMA.INV(K744,$B$6,$B$7),0)</f>
        <v/>
      </c>
      <c r="M744" s="24">
        <f>_xlfn.NORM.DIST(Data!X744,$C$9,$C$10,TRUE)</f>
        <v/>
      </c>
      <c r="N744" s="9">
        <f>_xlfn.NORM.INV(M744,$B$9,$B$10)</f>
        <v/>
      </c>
      <c r="O744" s="24">
        <f>_xlfn.NORM.DIST(Data!Y744,$C$9,$C$10,TRUE)</f>
        <v/>
      </c>
      <c r="P744" s="9">
        <f>_xlfn.NORM.INV(O744,$B$9,$B$10)</f>
        <v/>
      </c>
    </row>
    <row r="745">
      <c r="H745" s="14">
        <f>Data!A745</f>
        <v/>
      </c>
      <c r="I745" s="24">
        <f>IF(Occurrence!J745&gt;0,_xlfn.GAMMA.DIST(Occurrence!J745,$C$6,$C$7,TRUE),0)</f>
        <v/>
      </c>
      <c r="J745" s="9">
        <f>IF(Occurrence!J745&gt;0,_xlfn.GAMMA.INV(I745,$B$6,$B$7),0)</f>
        <v/>
      </c>
      <c r="K745" s="24">
        <f>IF(Occurrence!K745&gt;0,_xlfn.GAMMA.DIST(Occurrence!K745,$C$6,$C$7,TRUE),0)</f>
        <v/>
      </c>
      <c r="L745" s="9">
        <f>IF(Occurrence!K745&gt;0,_xlfn.GAMMA.INV(K745,$B$6,$B$7),0)</f>
        <v/>
      </c>
      <c r="M745" s="24">
        <f>_xlfn.NORM.DIST(Data!X745,$C$9,$C$10,TRUE)</f>
        <v/>
      </c>
      <c r="N745" s="9">
        <f>_xlfn.NORM.INV(M745,$B$9,$B$10)</f>
        <v/>
      </c>
      <c r="O745" s="24">
        <f>_xlfn.NORM.DIST(Data!Y745,$C$9,$C$10,TRUE)</f>
        <v/>
      </c>
      <c r="P745" s="9">
        <f>_xlfn.NORM.INV(O745,$B$9,$B$10)</f>
        <v/>
      </c>
    </row>
    <row r="746">
      <c r="H746" s="14">
        <f>Data!A746</f>
        <v/>
      </c>
      <c r="I746" s="24">
        <f>IF(Occurrence!J746&gt;0,_xlfn.GAMMA.DIST(Occurrence!J746,$C$6,$C$7,TRUE),0)</f>
        <v/>
      </c>
      <c r="J746" s="9">
        <f>IF(Occurrence!J746&gt;0,_xlfn.GAMMA.INV(I746,$B$6,$B$7),0)</f>
        <v/>
      </c>
      <c r="K746" s="24">
        <f>IF(Occurrence!K746&gt;0,_xlfn.GAMMA.DIST(Occurrence!K746,$C$6,$C$7,TRUE),0)</f>
        <v/>
      </c>
      <c r="L746" s="9">
        <f>IF(Occurrence!K746&gt;0,_xlfn.GAMMA.INV(K746,$B$6,$B$7),0)</f>
        <v/>
      </c>
      <c r="M746" s="24">
        <f>_xlfn.NORM.DIST(Data!X746,$C$9,$C$10,TRUE)</f>
        <v/>
      </c>
      <c r="N746" s="9">
        <f>_xlfn.NORM.INV(M746,$B$9,$B$10)</f>
        <v/>
      </c>
      <c r="O746" s="24">
        <f>_xlfn.NORM.DIST(Data!Y746,$C$9,$C$10,TRUE)</f>
        <v/>
      </c>
      <c r="P746" s="9">
        <f>_xlfn.NORM.INV(O746,$B$9,$B$10)</f>
        <v/>
      </c>
    </row>
    <row r="747">
      <c r="H747" s="14">
        <f>Data!A747</f>
        <v/>
      </c>
      <c r="I747" s="24">
        <f>IF(Occurrence!J747&gt;0,_xlfn.GAMMA.DIST(Occurrence!J747,$C$6,$C$7,TRUE),0)</f>
        <v/>
      </c>
      <c r="J747" s="9">
        <f>IF(Occurrence!J747&gt;0,_xlfn.GAMMA.INV(I747,$B$6,$B$7),0)</f>
        <v/>
      </c>
      <c r="K747" s="24">
        <f>IF(Occurrence!K747&gt;0,_xlfn.GAMMA.DIST(Occurrence!K747,$C$6,$C$7,TRUE),0)</f>
        <v/>
      </c>
      <c r="L747" s="9">
        <f>IF(Occurrence!K747&gt;0,_xlfn.GAMMA.INV(K747,$B$6,$B$7),0)</f>
        <v/>
      </c>
      <c r="M747" s="24">
        <f>_xlfn.NORM.DIST(Data!X747,$C$9,$C$10,TRUE)</f>
        <v/>
      </c>
      <c r="N747" s="9">
        <f>_xlfn.NORM.INV(M747,$B$9,$B$10)</f>
        <v/>
      </c>
      <c r="O747" s="24">
        <f>_xlfn.NORM.DIST(Data!Y747,$C$9,$C$10,TRUE)</f>
        <v/>
      </c>
      <c r="P747" s="9">
        <f>_xlfn.NORM.INV(O747,$B$9,$B$10)</f>
        <v/>
      </c>
    </row>
    <row r="748">
      <c r="H748" s="14">
        <f>Data!A748</f>
        <v/>
      </c>
      <c r="I748" s="24">
        <f>IF(Occurrence!J748&gt;0,_xlfn.GAMMA.DIST(Occurrence!J748,$C$6,$C$7,TRUE),0)</f>
        <v/>
      </c>
      <c r="J748" s="9">
        <f>IF(Occurrence!J748&gt;0,_xlfn.GAMMA.INV(I748,$B$6,$B$7),0)</f>
        <v/>
      </c>
      <c r="K748" s="24">
        <f>IF(Occurrence!K748&gt;0,_xlfn.GAMMA.DIST(Occurrence!K748,$C$6,$C$7,TRUE),0)</f>
        <v/>
      </c>
      <c r="L748" s="9">
        <f>IF(Occurrence!K748&gt;0,_xlfn.GAMMA.INV(K748,$B$6,$B$7),0)</f>
        <v/>
      </c>
      <c r="M748" s="24">
        <f>_xlfn.NORM.DIST(Data!X748,$C$9,$C$10,TRUE)</f>
        <v/>
      </c>
      <c r="N748" s="9">
        <f>_xlfn.NORM.INV(M748,$B$9,$B$10)</f>
        <v/>
      </c>
      <c r="O748" s="24">
        <f>_xlfn.NORM.DIST(Data!Y748,$C$9,$C$10,TRUE)</f>
        <v/>
      </c>
      <c r="P748" s="9">
        <f>_xlfn.NORM.INV(O748,$B$9,$B$10)</f>
        <v/>
      </c>
    </row>
    <row r="749">
      <c r="H749" s="14">
        <f>Data!A749</f>
        <v/>
      </c>
      <c r="I749" s="24">
        <f>IF(Occurrence!J749&gt;0,_xlfn.GAMMA.DIST(Occurrence!J749,$C$6,$C$7,TRUE),0)</f>
        <v/>
      </c>
      <c r="J749" s="9">
        <f>IF(Occurrence!J749&gt;0,_xlfn.GAMMA.INV(I749,$B$6,$B$7),0)</f>
        <v/>
      </c>
      <c r="K749" s="24">
        <f>IF(Occurrence!K749&gt;0,_xlfn.GAMMA.DIST(Occurrence!K749,$C$6,$C$7,TRUE),0)</f>
        <v/>
      </c>
      <c r="L749" s="9">
        <f>IF(Occurrence!K749&gt;0,_xlfn.GAMMA.INV(K749,$B$6,$B$7),0)</f>
        <v/>
      </c>
      <c r="M749" s="24">
        <f>_xlfn.NORM.DIST(Data!X749,$C$9,$C$10,TRUE)</f>
        <v/>
      </c>
      <c r="N749" s="9">
        <f>_xlfn.NORM.INV(M749,$B$9,$B$10)</f>
        <v/>
      </c>
      <c r="O749" s="24">
        <f>_xlfn.NORM.DIST(Data!Y749,$C$9,$C$10,TRUE)</f>
        <v/>
      </c>
      <c r="P749" s="9">
        <f>_xlfn.NORM.INV(O749,$B$9,$B$10)</f>
        <v/>
      </c>
    </row>
    <row r="750">
      <c r="H750" s="14">
        <f>Data!A750</f>
        <v/>
      </c>
      <c r="I750" s="24">
        <f>IF(Occurrence!J750&gt;0,_xlfn.GAMMA.DIST(Occurrence!J750,$C$6,$C$7,TRUE),0)</f>
        <v/>
      </c>
      <c r="J750" s="9">
        <f>IF(Occurrence!J750&gt;0,_xlfn.GAMMA.INV(I750,$B$6,$B$7),0)</f>
        <v/>
      </c>
      <c r="K750" s="24">
        <f>IF(Occurrence!K750&gt;0,_xlfn.GAMMA.DIST(Occurrence!K750,$C$6,$C$7,TRUE),0)</f>
        <v/>
      </c>
      <c r="L750" s="9">
        <f>IF(Occurrence!K750&gt;0,_xlfn.GAMMA.INV(K750,$B$6,$B$7),0)</f>
        <v/>
      </c>
      <c r="M750" s="24">
        <f>_xlfn.NORM.DIST(Data!X750,$C$9,$C$10,TRUE)</f>
        <v/>
      </c>
      <c r="N750" s="9">
        <f>_xlfn.NORM.INV(M750,$B$9,$B$10)</f>
        <v/>
      </c>
      <c r="O750" s="24">
        <f>_xlfn.NORM.DIST(Data!Y750,$C$9,$C$10,TRUE)</f>
        <v/>
      </c>
      <c r="P750" s="9">
        <f>_xlfn.NORM.INV(O750,$B$9,$B$10)</f>
        <v/>
      </c>
    </row>
    <row r="751">
      <c r="H751" s="14">
        <f>Data!A751</f>
        <v/>
      </c>
      <c r="I751" s="24">
        <f>IF(Occurrence!J751&gt;0,_xlfn.GAMMA.DIST(Occurrence!J751,$C$6,$C$7,TRUE),0)</f>
        <v/>
      </c>
      <c r="J751" s="9">
        <f>IF(Occurrence!J751&gt;0,_xlfn.GAMMA.INV(I751,$B$6,$B$7),0)</f>
        <v/>
      </c>
      <c r="K751" s="24">
        <f>IF(Occurrence!K751&gt;0,_xlfn.GAMMA.DIST(Occurrence!K751,$C$6,$C$7,TRUE),0)</f>
        <v/>
      </c>
      <c r="L751" s="9">
        <f>IF(Occurrence!K751&gt;0,_xlfn.GAMMA.INV(K751,$B$6,$B$7),0)</f>
        <v/>
      </c>
      <c r="M751" s="24">
        <f>_xlfn.NORM.DIST(Data!X751,$C$9,$C$10,TRUE)</f>
        <v/>
      </c>
      <c r="N751" s="9">
        <f>_xlfn.NORM.INV(M751,$B$9,$B$10)</f>
        <v/>
      </c>
      <c r="O751" s="24">
        <f>_xlfn.NORM.DIST(Data!Y751,$C$9,$C$10,TRUE)</f>
        <v/>
      </c>
      <c r="P751" s="9">
        <f>_xlfn.NORM.INV(O751,$B$9,$B$10)</f>
        <v/>
      </c>
    </row>
    <row r="752">
      <c r="H752" s="14">
        <f>Data!A752</f>
        <v/>
      </c>
      <c r="I752" s="24">
        <f>IF(Occurrence!J752&gt;0,_xlfn.GAMMA.DIST(Occurrence!J752,$C$6,$C$7,TRUE),0)</f>
        <v/>
      </c>
      <c r="J752" s="9">
        <f>IF(Occurrence!J752&gt;0,_xlfn.GAMMA.INV(I752,$B$6,$B$7),0)</f>
        <v/>
      </c>
      <c r="K752" s="24">
        <f>IF(Occurrence!K752&gt;0,_xlfn.GAMMA.DIST(Occurrence!K752,$C$6,$C$7,TRUE),0)</f>
        <v/>
      </c>
      <c r="L752" s="9">
        <f>IF(Occurrence!K752&gt;0,_xlfn.GAMMA.INV(K752,$B$6,$B$7),0)</f>
        <v/>
      </c>
      <c r="M752" s="24">
        <f>_xlfn.NORM.DIST(Data!X752,$C$9,$C$10,TRUE)</f>
        <v/>
      </c>
      <c r="N752" s="9">
        <f>_xlfn.NORM.INV(M752,$B$9,$B$10)</f>
        <v/>
      </c>
      <c r="O752" s="24">
        <f>_xlfn.NORM.DIST(Data!Y752,$C$9,$C$10,TRUE)</f>
        <v/>
      </c>
      <c r="P752" s="9">
        <f>_xlfn.NORM.INV(O752,$B$9,$B$10)</f>
        <v/>
      </c>
    </row>
    <row r="753">
      <c r="H753" s="14">
        <f>Data!A753</f>
        <v/>
      </c>
      <c r="I753" s="24">
        <f>IF(Occurrence!J753&gt;0,_xlfn.GAMMA.DIST(Occurrence!J753,$C$6,$C$7,TRUE),0)</f>
        <v/>
      </c>
      <c r="J753" s="9">
        <f>IF(Occurrence!J753&gt;0,_xlfn.GAMMA.INV(I753,$B$6,$B$7),0)</f>
        <v/>
      </c>
      <c r="K753" s="24">
        <f>IF(Occurrence!K753&gt;0,_xlfn.GAMMA.DIST(Occurrence!K753,$C$6,$C$7,TRUE),0)</f>
        <v/>
      </c>
      <c r="L753" s="9">
        <f>IF(Occurrence!K753&gt;0,_xlfn.GAMMA.INV(K753,$B$6,$B$7),0)</f>
        <v/>
      </c>
      <c r="M753" s="24">
        <f>_xlfn.NORM.DIST(Data!X753,$C$9,$C$10,TRUE)</f>
        <v/>
      </c>
      <c r="N753" s="9">
        <f>_xlfn.NORM.INV(M753,$B$9,$B$10)</f>
        <v/>
      </c>
      <c r="O753" s="24">
        <f>_xlfn.NORM.DIST(Data!Y753,$C$9,$C$10,TRUE)</f>
        <v/>
      </c>
      <c r="P753" s="9">
        <f>_xlfn.NORM.INV(O753,$B$9,$B$10)</f>
        <v/>
      </c>
    </row>
    <row r="754">
      <c r="H754" s="14">
        <f>Data!A754</f>
        <v/>
      </c>
      <c r="I754" s="24">
        <f>IF(Occurrence!J754&gt;0,_xlfn.GAMMA.DIST(Occurrence!J754,$C$6,$C$7,TRUE),0)</f>
        <v/>
      </c>
      <c r="J754" s="9">
        <f>IF(Occurrence!J754&gt;0,_xlfn.GAMMA.INV(I754,$B$6,$B$7),0)</f>
        <v/>
      </c>
      <c r="K754" s="24">
        <f>IF(Occurrence!K754&gt;0,_xlfn.GAMMA.DIST(Occurrence!K754,$C$6,$C$7,TRUE),0)</f>
        <v/>
      </c>
      <c r="L754" s="9">
        <f>IF(Occurrence!K754&gt;0,_xlfn.GAMMA.INV(K754,$B$6,$B$7),0)</f>
        <v/>
      </c>
      <c r="M754" s="24">
        <f>_xlfn.NORM.DIST(Data!X754,$C$9,$C$10,TRUE)</f>
        <v/>
      </c>
      <c r="N754" s="9">
        <f>_xlfn.NORM.INV(M754,$B$9,$B$10)</f>
        <v/>
      </c>
      <c r="O754" s="24">
        <f>_xlfn.NORM.DIST(Data!Y754,$C$9,$C$10,TRUE)</f>
        <v/>
      </c>
      <c r="P754" s="9">
        <f>_xlfn.NORM.INV(O754,$B$9,$B$10)</f>
        <v/>
      </c>
    </row>
    <row r="755">
      <c r="H755" s="14">
        <f>Data!A755</f>
        <v/>
      </c>
      <c r="I755" s="24">
        <f>IF(Occurrence!J755&gt;0,_xlfn.GAMMA.DIST(Occurrence!J755,$C$6,$C$7,TRUE),0)</f>
        <v/>
      </c>
      <c r="J755" s="9">
        <f>IF(Occurrence!J755&gt;0,_xlfn.GAMMA.INV(I755,$B$6,$B$7),0)</f>
        <v/>
      </c>
      <c r="K755" s="24">
        <f>IF(Occurrence!K755&gt;0,_xlfn.GAMMA.DIST(Occurrence!K755,$C$6,$C$7,TRUE),0)</f>
        <v/>
      </c>
      <c r="L755" s="9">
        <f>IF(Occurrence!K755&gt;0,_xlfn.GAMMA.INV(K755,$B$6,$B$7),0)</f>
        <v/>
      </c>
      <c r="M755" s="24">
        <f>_xlfn.NORM.DIST(Data!X755,$C$9,$C$10,TRUE)</f>
        <v/>
      </c>
      <c r="N755" s="9">
        <f>_xlfn.NORM.INV(M755,$B$9,$B$10)</f>
        <v/>
      </c>
      <c r="O755" s="24">
        <f>_xlfn.NORM.DIST(Data!Y755,$C$9,$C$10,TRUE)</f>
        <v/>
      </c>
      <c r="P755" s="9">
        <f>_xlfn.NORM.INV(O755,$B$9,$B$10)</f>
        <v/>
      </c>
    </row>
    <row r="756">
      <c r="H756" s="14">
        <f>Data!A756</f>
        <v/>
      </c>
      <c r="I756" s="24">
        <f>IF(Occurrence!J756&gt;0,_xlfn.GAMMA.DIST(Occurrence!J756,$C$6,$C$7,TRUE),0)</f>
        <v/>
      </c>
      <c r="J756" s="9">
        <f>IF(Occurrence!J756&gt;0,_xlfn.GAMMA.INV(I756,$B$6,$B$7),0)</f>
        <v/>
      </c>
      <c r="K756" s="24">
        <f>IF(Occurrence!K756&gt;0,_xlfn.GAMMA.DIST(Occurrence!K756,$C$6,$C$7,TRUE),0)</f>
        <v/>
      </c>
      <c r="L756" s="9">
        <f>IF(Occurrence!K756&gt;0,_xlfn.GAMMA.INV(K756,$B$6,$B$7),0)</f>
        <v/>
      </c>
      <c r="M756" s="24">
        <f>_xlfn.NORM.DIST(Data!X756,$C$9,$C$10,TRUE)</f>
        <v/>
      </c>
      <c r="N756" s="9">
        <f>_xlfn.NORM.INV(M756,$B$9,$B$10)</f>
        <v/>
      </c>
      <c r="O756" s="24">
        <f>_xlfn.NORM.DIST(Data!Y756,$C$9,$C$10,TRUE)</f>
        <v/>
      </c>
      <c r="P756" s="9">
        <f>_xlfn.NORM.INV(O756,$B$9,$B$10)</f>
        <v/>
      </c>
    </row>
    <row r="757">
      <c r="H757" s="14">
        <f>Data!A757</f>
        <v/>
      </c>
      <c r="I757" s="24">
        <f>IF(Occurrence!J757&gt;0,_xlfn.GAMMA.DIST(Occurrence!J757,$C$6,$C$7,TRUE),0)</f>
        <v/>
      </c>
      <c r="J757" s="9">
        <f>IF(Occurrence!J757&gt;0,_xlfn.GAMMA.INV(I757,$B$6,$B$7),0)</f>
        <v/>
      </c>
      <c r="K757" s="24">
        <f>IF(Occurrence!K757&gt;0,_xlfn.GAMMA.DIST(Occurrence!K757,$C$6,$C$7,TRUE),0)</f>
        <v/>
      </c>
      <c r="L757" s="9">
        <f>IF(Occurrence!K757&gt;0,_xlfn.GAMMA.INV(K757,$B$6,$B$7),0)</f>
        <v/>
      </c>
      <c r="M757" s="24">
        <f>_xlfn.NORM.DIST(Data!X757,$C$9,$C$10,TRUE)</f>
        <v/>
      </c>
      <c r="N757" s="9">
        <f>_xlfn.NORM.INV(M757,$B$9,$B$10)</f>
        <v/>
      </c>
      <c r="O757" s="24">
        <f>_xlfn.NORM.DIST(Data!Y757,$C$9,$C$10,TRUE)</f>
        <v/>
      </c>
      <c r="P757" s="9">
        <f>_xlfn.NORM.INV(O757,$B$9,$B$10)</f>
        <v/>
      </c>
    </row>
    <row r="758">
      <c r="H758" s="14">
        <f>Data!A758</f>
        <v/>
      </c>
      <c r="I758" s="24">
        <f>IF(Occurrence!J758&gt;0,_xlfn.GAMMA.DIST(Occurrence!J758,$C$6,$C$7,TRUE),0)</f>
        <v/>
      </c>
      <c r="J758" s="9">
        <f>IF(Occurrence!J758&gt;0,_xlfn.GAMMA.INV(I758,$B$6,$B$7),0)</f>
        <v/>
      </c>
      <c r="K758" s="24">
        <f>IF(Occurrence!K758&gt;0,_xlfn.GAMMA.DIST(Occurrence!K758,$C$6,$C$7,TRUE),0)</f>
        <v/>
      </c>
      <c r="L758" s="9">
        <f>IF(Occurrence!K758&gt;0,_xlfn.GAMMA.INV(K758,$B$6,$B$7),0)</f>
        <v/>
      </c>
      <c r="M758" s="24">
        <f>_xlfn.NORM.DIST(Data!X758,$C$9,$C$10,TRUE)</f>
        <v/>
      </c>
      <c r="N758" s="9">
        <f>_xlfn.NORM.INV(M758,$B$9,$B$10)</f>
        <v/>
      </c>
      <c r="O758" s="24">
        <f>_xlfn.NORM.DIST(Data!Y758,$C$9,$C$10,TRUE)</f>
        <v/>
      </c>
      <c r="P758" s="9">
        <f>_xlfn.NORM.INV(O758,$B$9,$B$10)</f>
        <v/>
      </c>
    </row>
    <row r="759">
      <c r="H759" s="14">
        <f>Data!A759</f>
        <v/>
      </c>
      <c r="I759" s="24">
        <f>IF(Occurrence!J759&gt;0,_xlfn.GAMMA.DIST(Occurrence!J759,$C$6,$C$7,TRUE),0)</f>
        <v/>
      </c>
      <c r="J759" s="9">
        <f>IF(Occurrence!J759&gt;0,_xlfn.GAMMA.INV(I759,$B$6,$B$7),0)</f>
        <v/>
      </c>
      <c r="K759" s="24">
        <f>IF(Occurrence!K759&gt;0,_xlfn.GAMMA.DIST(Occurrence!K759,$C$6,$C$7,TRUE),0)</f>
        <v/>
      </c>
      <c r="L759" s="9">
        <f>IF(Occurrence!K759&gt;0,_xlfn.GAMMA.INV(K759,$B$6,$B$7),0)</f>
        <v/>
      </c>
      <c r="M759" s="24">
        <f>_xlfn.NORM.DIST(Data!X759,$C$9,$C$10,TRUE)</f>
        <v/>
      </c>
      <c r="N759" s="9">
        <f>_xlfn.NORM.INV(M759,$B$9,$B$10)</f>
        <v/>
      </c>
      <c r="O759" s="24">
        <f>_xlfn.NORM.DIST(Data!Y759,$C$9,$C$10,TRUE)</f>
        <v/>
      </c>
      <c r="P759" s="9">
        <f>_xlfn.NORM.INV(O759,$B$9,$B$10)</f>
        <v/>
      </c>
    </row>
    <row r="760">
      <c r="H760" s="14">
        <f>Data!A760</f>
        <v/>
      </c>
      <c r="I760" s="24">
        <f>IF(Occurrence!J760&gt;0,_xlfn.GAMMA.DIST(Occurrence!J760,$C$6,$C$7,TRUE),0)</f>
        <v/>
      </c>
      <c r="J760" s="9">
        <f>IF(Occurrence!J760&gt;0,_xlfn.GAMMA.INV(I760,$B$6,$B$7),0)</f>
        <v/>
      </c>
      <c r="K760" s="24">
        <f>IF(Occurrence!K760&gt;0,_xlfn.GAMMA.DIST(Occurrence!K760,$C$6,$C$7,TRUE),0)</f>
        <v/>
      </c>
      <c r="L760" s="9">
        <f>IF(Occurrence!K760&gt;0,_xlfn.GAMMA.INV(K760,$B$6,$B$7),0)</f>
        <v/>
      </c>
      <c r="M760" s="24">
        <f>_xlfn.NORM.DIST(Data!X760,$C$9,$C$10,TRUE)</f>
        <v/>
      </c>
      <c r="N760" s="9">
        <f>_xlfn.NORM.INV(M760,$B$9,$B$10)</f>
        <v/>
      </c>
      <c r="O760" s="24">
        <f>_xlfn.NORM.DIST(Data!Y760,$C$9,$C$10,TRUE)</f>
        <v/>
      </c>
      <c r="P760" s="9">
        <f>_xlfn.NORM.INV(O760,$B$9,$B$10)</f>
        <v/>
      </c>
    </row>
    <row r="761">
      <c r="H761" s="14">
        <f>Data!A761</f>
        <v/>
      </c>
      <c r="I761" s="24">
        <f>IF(Occurrence!J761&gt;0,_xlfn.GAMMA.DIST(Occurrence!J761,$C$6,$C$7,TRUE),0)</f>
        <v/>
      </c>
      <c r="J761" s="9">
        <f>IF(Occurrence!J761&gt;0,_xlfn.GAMMA.INV(I761,$B$6,$B$7),0)</f>
        <v/>
      </c>
      <c r="K761" s="24">
        <f>IF(Occurrence!K761&gt;0,_xlfn.GAMMA.DIST(Occurrence!K761,$C$6,$C$7,TRUE),0)</f>
        <v/>
      </c>
      <c r="L761" s="9">
        <f>IF(Occurrence!K761&gt;0,_xlfn.GAMMA.INV(K761,$B$6,$B$7),0)</f>
        <v/>
      </c>
      <c r="M761" s="24">
        <f>_xlfn.NORM.DIST(Data!X761,$C$9,$C$10,TRUE)</f>
        <v/>
      </c>
      <c r="N761" s="9">
        <f>_xlfn.NORM.INV(M761,$B$9,$B$10)</f>
        <v/>
      </c>
      <c r="O761" s="24">
        <f>_xlfn.NORM.DIST(Data!Y761,$C$9,$C$10,TRUE)</f>
        <v/>
      </c>
      <c r="P761" s="9">
        <f>_xlfn.NORM.INV(O761,$B$9,$B$10)</f>
        <v/>
      </c>
    </row>
    <row r="762">
      <c r="H762" s="14">
        <f>Data!A762</f>
        <v/>
      </c>
      <c r="I762" s="24">
        <f>IF(Occurrence!J762&gt;0,_xlfn.GAMMA.DIST(Occurrence!J762,$C$6,$C$7,TRUE),0)</f>
        <v/>
      </c>
      <c r="J762" s="9">
        <f>IF(Occurrence!J762&gt;0,_xlfn.GAMMA.INV(I762,$B$6,$B$7),0)</f>
        <v/>
      </c>
      <c r="K762" s="24">
        <f>IF(Occurrence!K762&gt;0,_xlfn.GAMMA.DIST(Occurrence!K762,$C$6,$C$7,TRUE),0)</f>
        <v/>
      </c>
      <c r="L762" s="9">
        <f>IF(Occurrence!K762&gt;0,_xlfn.GAMMA.INV(K762,$B$6,$B$7),0)</f>
        <v/>
      </c>
      <c r="M762" s="24">
        <f>_xlfn.NORM.DIST(Data!X762,$C$9,$C$10,TRUE)</f>
        <v/>
      </c>
      <c r="N762" s="9">
        <f>_xlfn.NORM.INV(M762,$B$9,$B$10)</f>
        <v/>
      </c>
      <c r="O762" s="24">
        <f>_xlfn.NORM.DIST(Data!Y762,$C$9,$C$10,TRUE)</f>
        <v/>
      </c>
      <c r="P762" s="9">
        <f>_xlfn.NORM.INV(O762,$B$9,$B$10)</f>
        <v/>
      </c>
    </row>
    <row r="763">
      <c r="H763" s="14">
        <f>Data!A763</f>
        <v/>
      </c>
      <c r="I763" s="24">
        <f>IF(Occurrence!J763&gt;0,_xlfn.GAMMA.DIST(Occurrence!J763,$C$6,$C$7,TRUE),0)</f>
        <v/>
      </c>
      <c r="J763" s="9">
        <f>IF(Occurrence!J763&gt;0,_xlfn.GAMMA.INV(I763,$B$6,$B$7),0)</f>
        <v/>
      </c>
      <c r="K763" s="24">
        <f>IF(Occurrence!K763&gt;0,_xlfn.GAMMA.DIST(Occurrence!K763,$C$6,$C$7,TRUE),0)</f>
        <v/>
      </c>
      <c r="L763" s="9">
        <f>IF(Occurrence!K763&gt;0,_xlfn.GAMMA.INV(K763,$B$6,$B$7),0)</f>
        <v/>
      </c>
      <c r="M763" s="24">
        <f>_xlfn.NORM.DIST(Data!X763,$C$9,$C$10,TRUE)</f>
        <v/>
      </c>
      <c r="N763" s="9">
        <f>_xlfn.NORM.INV(M763,$B$9,$B$10)</f>
        <v/>
      </c>
      <c r="O763" s="24">
        <f>_xlfn.NORM.DIST(Data!Y763,$C$9,$C$10,TRUE)</f>
        <v/>
      </c>
      <c r="P763" s="9">
        <f>_xlfn.NORM.INV(O763,$B$9,$B$10)</f>
        <v/>
      </c>
    </row>
    <row r="764">
      <c r="H764" s="14">
        <f>Data!A764</f>
        <v/>
      </c>
      <c r="I764" s="24">
        <f>IF(Occurrence!J764&gt;0,_xlfn.GAMMA.DIST(Occurrence!J764,$C$6,$C$7,TRUE),0)</f>
        <v/>
      </c>
      <c r="J764" s="9">
        <f>IF(Occurrence!J764&gt;0,_xlfn.GAMMA.INV(I764,$B$6,$B$7),0)</f>
        <v/>
      </c>
      <c r="K764" s="24">
        <f>IF(Occurrence!K764&gt;0,_xlfn.GAMMA.DIST(Occurrence!K764,$C$6,$C$7,TRUE),0)</f>
        <v/>
      </c>
      <c r="L764" s="9">
        <f>IF(Occurrence!K764&gt;0,_xlfn.GAMMA.INV(K764,$B$6,$B$7),0)</f>
        <v/>
      </c>
      <c r="M764" s="24">
        <f>_xlfn.NORM.DIST(Data!X764,$C$9,$C$10,TRUE)</f>
        <v/>
      </c>
      <c r="N764" s="9">
        <f>_xlfn.NORM.INV(M764,$B$9,$B$10)</f>
        <v/>
      </c>
      <c r="O764" s="24">
        <f>_xlfn.NORM.DIST(Data!Y764,$C$9,$C$10,TRUE)</f>
        <v/>
      </c>
      <c r="P764" s="9">
        <f>_xlfn.NORM.INV(O764,$B$9,$B$10)</f>
        <v/>
      </c>
    </row>
    <row r="765">
      <c r="H765" s="14">
        <f>Data!A765</f>
        <v/>
      </c>
      <c r="I765" s="24">
        <f>IF(Occurrence!J765&gt;0,_xlfn.GAMMA.DIST(Occurrence!J765,$C$6,$C$7,TRUE),0)</f>
        <v/>
      </c>
      <c r="J765" s="9">
        <f>IF(Occurrence!J765&gt;0,_xlfn.GAMMA.INV(I765,$B$6,$B$7),0)</f>
        <v/>
      </c>
      <c r="K765" s="24">
        <f>IF(Occurrence!K765&gt;0,_xlfn.GAMMA.DIST(Occurrence!K765,$C$6,$C$7,TRUE),0)</f>
        <v/>
      </c>
      <c r="L765" s="9">
        <f>IF(Occurrence!K765&gt;0,_xlfn.GAMMA.INV(K765,$B$6,$B$7),0)</f>
        <v/>
      </c>
      <c r="M765" s="24">
        <f>_xlfn.NORM.DIST(Data!X765,$C$9,$C$10,TRUE)</f>
        <v/>
      </c>
      <c r="N765" s="9">
        <f>_xlfn.NORM.INV(M765,$B$9,$B$10)</f>
        <v/>
      </c>
      <c r="O765" s="24">
        <f>_xlfn.NORM.DIST(Data!Y765,$C$9,$C$10,TRUE)</f>
        <v/>
      </c>
      <c r="P765" s="9">
        <f>_xlfn.NORM.INV(O765,$B$9,$B$10)</f>
        <v/>
      </c>
    </row>
    <row r="766">
      <c r="H766" s="14">
        <f>Data!A766</f>
        <v/>
      </c>
      <c r="I766" s="24">
        <f>IF(Occurrence!J766&gt;0,_xlfn.GAMMA.DIST(Occurrence!J766,$C$6,$C$7,TRUE),0)</f>
        <v/>
      </c>
      <c r="J766" s="9">
        <f>IF(Occurrence!J766&gt;0,_xlfn.GAMMA.INV(I766,$B$6,$B$7),0)</f>
        <v/>
      </c>
      <c r="K766" s="24">
        <f>IF(Occurrence!K766&gt;0,_xlfn.GAMMA.DIST(Occurrence!K766,$C$6,$C$7,TRUE),0)</f>
        <v/>
      </c>
      <c r="L766" s="9">
        <f>IF(Occurrence!K766&gt;0,_xlfn.GAMMA.INV(K766,$B$6,$B$7),0)</f>
        <v/>
      </c>
      <c r="M766" s="24">
        <f>_xlfn.NORM.DIST(Data!X766,$C$9,$C$10,TRUE)</f>
        <v/>
      </c>
      <c r="N766" s="9">
        <f>_xlfn.NORM.INV(M766,$B$9,$B$10)</f>
        <v/>
      </c>
      <c r="O766" s="24">
        <f>_xlfn.NORM.DIST(Data!Y766,$C$9,$C$10,TRUE)</f>
        <v/>
      </c>
      <c r="P766" s="9">
        <f>_xlfn.NORM.INV(O766,$B$9,$B$10)</f>
        <v/>
      </c>
    </row>
    <row r="767">
      <c r="H767" s="14">
        <f>Data!A767</f>
        <v/>
      </c>
      <c r="I767" s="24">
        <f>IF(Occurrence!J767&gt;0,_xlfn.GAMMA.DIST(Occurrence!J767,$C$6,$C$7,TRUE),0)</f>
        <v/>
      </c>
      <c r="J767" s="9">
        <f>IF(Occurrence!J767&gt;0,_xlfn.GAMMA.INV(I767,$B$6,$B$7),0)</f>
        <v/>
      </c>
      <c r="K767" s="24">
        <f>IF(Occurrence!K767&gt;0,_xlfn.GAMMA.DIST(Occurrence!K767,$C$6,$C$7,TRUE),0)</f>
        <v/>
      </c>
      <c r="L767" s="9">
        <f>IF(Occurrence!K767&gt;0,_xlfn.GAMMA.INV(K767,$B$6,$B$7),0)</f>
        <v/>
      </c>
      <c r="M767" s="24">
        <f>_xlfn.NORM.DIST(Data!X767,$C$9,$C$10,TRUE)</f>
        <v/>
      </c>
      <c r="N767" s="9">
        <f>_xlfn.NORM.INV(M767,$B$9,$B$10)</f>
        <v/>
      </c>
      <c r="O767" s="24">
        <f>_xlfn.NORM.DIST(Data!Y767,$C$9,$C$10,TRUE)</f>
        <v/>
      </c>
      <c r="P767" s="9">
        <f>_xlfn.NORM.INV(O767,$B$9,$B$10)</f>
        <v/>
      </c>
    </row>
    <row r="768">
      <c r="H768" s="14">
        <f>Data!A768</f>
        <v/>
      </c>
      <c r="I768" s="24">
        <f>IF(Occurrence!J768&gt;0,_xlfn.GAMMA.DIST(Occurrence!J768,$C$6,$C$7,TRUE),0)</f>
        <v/>
      </c>
      <c r="J768" s="9">
        <f>IF(Occurrence!J768&gt;0,_xlfn.GAMMA.INV(I768,$B$6,$B$7),0)</f>
        <v/>
      </c>
      <c r="K768" s="24">
        <f>IF(Occurrence!K768&gt;0,_xlfn.GAMMA.DIST(Occurrence!K768,$C$6,$C$7,TRUE),0)</f>
        <v/>
      </c>
      <c r="L768" s="9">
        <f>IF(Occurrence!K768&gt;0,_xlfn.GAMMA.INV(K768,$B$6,$B$7),0)</f>
        <v/>
      </c>
      <c r="M768" s="24">
        <f>_xlfn.NORM.DIST(Data!X768,$C$9,$C$10,TRUE)</f>
        <v/>
      </c>
      <c r="N768" s="9">
        <f>_xlfn.NORM.INV(M768,$B$9,$B$10)</f>
        <v/>
      </c>
      <c r="O768" s="24">
        <f>_xlfn.NORM.DIST(Data!Y768,$C$9,$C$10,TRUE)</f>
        <v/>
      </c>
      <c r="P768" s="9">
        <f>_xlfn.NORM.INV(O768,$B$9,$B$10)</f>
        <v/>
      </c>
    </row>
    <row r="769">
      <c r="H769" s="14">
        <f>Data!A769</f>
        <v/>
      </c>
      <c r="I769" s="24">
        <f>IF(Occurrence!J769&gt;0,_xlfn.GAMMA.DIST(Occurrence!J769,$C$6,$C$7,TRUE),0)</f>
        <v/>
      </c>
      <c r="J769" s="9">
        <f>IF(Occurrence!J769&gt;0,_xlfn.GAMMA.INV(I769,$B$6,$B$7),0)</f>
        <v/>
      </c>
      <c r="K769" s="24">
        <f>IF(Occurrence!K769&gt;0,_xlfn.GAMMA.DIST(Occurrence!K769,$C$6,$C$7,TRUE),0)</f>
        <v/>
      </c>
      <c r="L769" s="9">
        <f>IF(Occurrence!K769&gt;0,_xlfn.GAMMA.INV(K769,$B$6,$B$7),0)</f>
        <v/>
      </c>
      <c r="M769" s="24">
        <f>_xlfn.NORM.DIST(Data!X769,$C$9,$C$10,TRUE)</f>
        <v/>
      </c>
      <c r="N769" s="9">
        <f>_xlfn.NORM.INV(M769,$B$9,$B$10)</f>
        <v/>
      </c>
      <c r="O769" s="24">
        <f>_xlfn.NORM.DIST(Data!Y769,$C$9,$C$10,TRUE)</f>
        <v/>
      </c>
      <c r="P769" s="9">
        <f>_xlfn.NORM.INV(O769,$B$9,$B$10)</f>
        <v/>
      </c>
    </row>
    <row r="770">
      <c r="H770" s="14">
        <f>Data!A770</f>
        <v/>
      </c>
      <c r="I770" s="24">
        <f>IF(Occurrence!J770&gt;0,_xlfn.GAMMA.DIST(Occurrence!J770,$C$6,$C$7,TRUE),0)</f>
        <v/>
      </c>
      <c r="J770" s="9">
        <f>IF(Occurrence!J770&gt;0,_xlfn.GAMMA.INV(I770,$B$6,$B$7),0)</f>
        <v/>
      </c>
      <c r="K770" s="24">
        <f>IF(Occurrence!K770&gt;0,_xlfn.GAMMA.DIST(Occurrence!K770,$C$6,$C$7,TRUE),0)</f>
        <v/>
      </c>
      <c r="L770" s="9">
        <f>IF(Occurrence!K770&gt;0,_xlfn.GAMMA.INV(K770,$B$6,$B$7),0)</f>
        <v/>
      </c>
      <c r="M770" s="24">
        <f>_xlfn.NORM.DIST(Data!X770,$C$9,$C$10,TRUE)</f>
        <v/>
      </c>
      <c r="N770" s="9">
        <f>_xlfn.NORM.INV(M770,$B$9,$B$10)</f>
        <v/>
      </c>
      <c r="O770" s="24">
        <f>_xlfn.NORM.DIST(Data!Y770,$C$9,$C$10,TRUE)</f>
        <v/>
      </c>
      <c r="P770" s="9">
        <f>_xlfn.NORM.INV(O770,$B$9,$B$10)</f>
        <v/>
      </c>
    </row>
    <row r="771">
      <c r="H771" s="14">
        <f>Data!A771</f>
        <v/>
      </c>
      <c r="I771" s="24">
        <f>IF(Occurrence!J771&gt;0,_xlfn.GAMMA.DIST(Occurrence!J771,$C$6,$C$7,TRUE),0)</f>
        <v/>
      </c>
      <c r="J771" s="9">
        <f>IF(Occurrence!J771&gt;0,_xlfn.GAMMA.INV(I771,$B$6,$B$7),0)</f>
        <v/>
      </c>
      <c r="K771" s="24">
        <f>IF(Occurrence!K771&gt;0,_xlfn.GAMMA.DIST(Occurrence!K771,$C$6,$C$7,TRUE),0)</f>
        <v/>
      </c>
      <c r="L771" s="9">
        <f>IF(Occurrence!K771&gt;0,_xlfn.GAMMA.INV(K771,$B$6,$B$7),0)</f>
        <v/>
      </c>
      <c r="M771" s="24">
        <f>_xlfn.NORM.DIST(Data!X771,$C$9,$C$10,TRUE)</f>
        <v/>
      </c>
      <c r="N771" s="9">
        <f>_xlfn.NORM.INV(M771,$B$9,$B$10)</f>
        <v/>
      </c>
      <c r="O771" s="24">
        <f>_xlfn.NORM.DIST(Data!Y771,$C$9,$C$10,TRUE)</f>
        <v/>
      </c>
      <c r="P771" s="9">
        <f>_xlfn.NORM.INV(O771,$B$9,$B$10)</f>
        <v/>
      </c>
    </row>
    <row r="772">
      <c r="H772" s="14">
        <f>Data!A772</f>
        <v/>
      </c>
      <c r="I772" s="24">
        <f>IF(Occurrence!J772&gt;0,_xlfn.GAMMA.DIST(Occurrence!J772,$C$6,$C$7,TRUE),0)</f>
        <v/>
      </c>
      <c r="J772" s="9">
        <f>IF(Occurrence!J772&gt;0,_xlfn.GAMMA.INV(I772,$B$6,$B$7),0)</f>
        <v/>
      </c>
      <c r="K772" s="24">
        <f>IF(Occurrence!K772&gt;0,_xlfn.GAMMA.DIST(Occurrence!K772,$C$6,$C$7,TRUE),0)</f>
        <v/>
      </c>
      <c r="L772" s="9">
        <f>IF(Occurrence!K772&gt;0,_xlfn.GAMMA.INV(K772,$B$6,$B$7),0)</f>
        <v/>
      </c>
      <c r="M772" s="24">
        <f>_xlfn.NORM.DIST(Data!X772,$C$9,$C$10,TRUE)</f>
        <v/>
      </c>
      <c r="N772" s="9">
        <f>_xlfn.NORM.INV(M772,$B$9,$B$10)</f>
        <v/>
      </c>
      <c r="O772" s="24">
        <f>_xlfn.NORM.DIST(Data!Y772,$C$9,$C$10,TRUE)</f>
        <v/>
      </c>
      <c r="P772" s="9">
        <f>_xlfn.NORM.INV(O772,$B$9,$B$10)</f>
        <v/>
      </c>
    </row>
    <row r="773">
      <c r="H773" s="14">
        <f>Data!A773</f>
        <v/>
      </c>
      <c r="I773" s="24">
        <f>IF(Occurrence!J773&gt;0,_xlfn.GAMMA.DIST(Occurrence!J773,$C$6,$C$7,TRUE),0)</f>
        <v/>
      </c>
      <c r="J773" s="9">
        <f>IF(Occurrence!J773&gt;0,_xlfn.GAMMA.INV(I773,$B$6,$B$7),0)</f>
        <v/>
      </c>
      <c r="K773" s="24">
        <f>IF(Occurrence!K773&gt;0,_xlfn.GAMMA.DIST(Occurrence!K773,$C$6,$C$7,TRUE),0)</f>
        <v/>
      </c>
      <c r="L773" s="9">
        <f>IF(Occurrence!K773&gt;0,_xlfn.GAMMA.INV(K773,$B$6,$B$7),0)</f>
        <v/>
      </c>
      <c r="M773" s="24">
        <f>_xlfn.NORM.DIST(Data!X773,$C$9,$C$10,TRUE)</f>
        <v/>
      </c>
      <c r="N773" s="9">
        <f>_xlfn.NORM.INV(M773,$B$9,$B$10)</f>
        <v/>
      </c>
      <c r="O773" s="24">
        <f>_xlfn.NORM.DIST(Data!Y773,$C$9,$C$10,TRUE)</f>
        <v/>
      </c>
      <c r="P773" s="9">
        <f>_xlfn.NORM.INV(O773,$B$9,$B$10)</f>
        <v/>
      </c>
    </row>
    <row r="774">
      <c r="H774" s="14">
        <f>Data!A774</f>
        <v/>
      </c>
      <c r="I774" s="24">
        <f>IF(Occurrence!J774&gt;0,_xlfn.GAMMA.DIST(Occurrence!J774,$C$6,$C$7,TRUE),0)</f>
        <v/>
      </c>
      <c r="J774" s="9">
        <f>IF(Occurrence!J774&gt;0,_xlfn.GAMMA.INV(I774,$B$6,$B$7),0)</f>
        <v/>
      </c>
      <c r="K774" s="24">
        <f>IF(Occurrence!K774&gt;0,_xlfn.GAMMA.DIST(Occurrence!K774,$C$6,$C$7,TRUE),0)</f>
        <v/>
      </c>
      <c r="L774" s="9">
        <f>IF(Occurrence!K774&gt;0,_xlfn.GAMMA.INV(K774,$B$6,$B$7),0)</f>
        <v/>
      </c>
      <c r="M774" s="24">
        <f>_xlfn.NORM.DIST(Data!X774,$C$9,$C$10,TRUE)</f>
        <v/>
      </c>
      <c r="N774" s="9">
        <f>_xlfn.NORM.INV(M774,$B$9,$B$10)</f>
        <v/>
      </c>
      <c r="O774" s="24">
        <f>_xlfn.NORM.DIST(Data!Y774,$C$9,$C$10,TRUE)</f>
        <v/>
      </c>
      <c r="P774" s="9">
        <f>_xlfn.NORM.INV(O774,$B$9,$B$10)</f>
        <v/>
      </c>
    </row>
    <row r="775">
      <c r="H775" s="14">
        <f>Data!A775</f>
        <v/>
      </c>
      <c r="I775" s="24">
        <f>IF(Occurrence!J775&gt;0,_xlfn.GAMMA.DIST(Occurrence!J775,$C$6,$C$7,TRUE),0)</f>
        <v/>
      </c>
      <c r="J775" s="9">
        <f>IF(Occurrence!J775&gt;0,_xlfn.GAMMA.INV(I775,$B$6,$B$7),0)</f>
        <v/>
      </c>
      <c r="K775" s="24">
        <f>IF(Occurrence!K775&gt;0,_xlfn.GAMMA.DIST(Occurrence!K775,$C$6,$C$7,TRUE),0)</f>
        <v/>
      </c>
      <c r="L775" s="9">
        <f>IF(Occurrence!K775&gt;0,_xlfn.GAMMA.INV(K775,$B$6,$B$7),0)</f>
        <v/>
      </c>
      <c r="M775" s="24">
        <f>_xlfn.NORM.DIST(Data!X775,$C$9,$C$10,TRUE)</f>
        <v/>
      </c>
      <c r="N775" s="9">
        <f>_xlfn.NORM.INV(M775,$B$9,$B$10)</f>
        <v/>
      </c>
      <c r="O775" s="24">
        <f>_xlfn.NORM.DIST(Data!Y775,$C$9,$C$10,TRUE)</f>
        <v/>
      </c>
      <c r="P775" s="9">
        <f>_xlfn.NORM.INV(O775,$B$9,$B$10)</f>
        <v/>
      </c>
    </row>
    <row r="776">
      <c r="H776" s="14">
        <f>Data!A776</f>
        <v/>
      </c>
      <c r="I776" s="24">
        <f>IF(Occurrence!J776&gt;0,_xlfn.GAMMA.DIST(Occurrence!J776,$C$6,$C$7,TRUE),0)</f>
        <v/>
      </c>
      <c r="J776" s="9">
        <f>IF(Occurrence!J776&gt;0,_xlfn.GAMMA.INV(I776,$B$6,$B$7),0)</f>
        <v/>
      </c>
      <c r="K776" s="24">
        <f>IF(Occurrence!K776&gt;0,_xlfn.GAMMA.DIST(Occurrence!K776,$C$6,$C$7,TRUE),0)</f>
        <v/>
      </c>
      <c r="L776" s="9">
        <f>IF(Occurrence!K776&gt;0,_xlfn.GAMMA.INV(K776,$B$6,$B$7),0)</f>
        <v/>
      </c>
      <c r="M776" s="24">
        <f>_xlfn.NORM.DIST(Data!X776,$C$9,$C$10,TRUE)</f>
        <v/>
      </c>
      <c r="N776" s="9">
        <f>_xlfn.NORM.INV(M776,$B$9,$B$10)</f>
        <v/>
      </c>
      <c r="O776" s="24">
        <f>_xlfn.NORM.DIST(Data!Y776,$C$9,$C$10,TRUE)</f>
        <v/>
      </c>
      <c r="P776" s="9">
        <f>_xlfn.NORM.INV(O776,$B$9,$B$10)</f>
        <v/>
      </c>
    </row>
    <row r="777">
      <c r="H777" s="14">
        <f>Data!A777</f>
        <v/>
      </c>
      <c r="I777" s="24">
        <f>IF(Occurrence!J777&gt;0,_xlfn.GAMMA.DIST(Occurrence!J777,$C$6,$C$7,TRUE),0)</f>
        <v/>
      </c>
      <c r="J777" s="9">
        <f>IF(Occurrence!J777&gt;0,_xlfn.GAMMA.INV(I777,$B$6,$B$7),0)</f>
        <v/>
      </c>
      <c r="K777" s="24">
        <f>IF(Occurrence!K777&gt;0,_xlfn.GAMMA.DIST(Occurrence!K777,$C$6,$C$7,TRUE),0)</f>
        <v/>
      </c>
      <c r="L777" s="9">
        <f>IF(Occurrence!K777&gt;0,_xlfn.GAMMA.INV(K777,$B$6,$B$7),0)</f>
        <v/>
      </c>
      <c r="M777" s="24">
        <f>_xlfn.NORM.DIST(Data!X777,$C$9,$C$10,TRUE)</f>
        <v/>
      </c>
      <c r="N777" s="9">
        <f>_xlfn.NORM.INV(M777,$B$9,$B$10)</f>
        <v/>
      </c>
      <c r="O777" s="24">
        <f>_xlfn.NORM.DIST(Data!Y777,$C$9,$C$10,TRUE)</f>
        <v/>
      </c>
      <c r="P777" s="9">
        <f>_xlfn.NORM.INV(O777,$B$9,$B$10)</f>
        <v/>
      </c>
    </row>
    <row r="778">
      <c r="H778" s="14">
        <f>Data!A778</f>
        <v/>
      </c>
      <c r="I778" s="24">
        <f>IF(Occurrence!J778&gt;0,_xlfn.GAMMA.DIST(Occurrence!J778,$C$6,$C$7,TRUE),0)</f>
        <v/>
      </c>
      <c r="J778" s="9">
        <f>IF(Occurrence!J778&gt;0,_xlfn.GAMMA.INV(I778,$B$6,$B$7),0)</f>
        <v/>
      </c>
      <c r="K778" s="24">
        <f>IF(Occurrence!K778&gt;0,_xlfn.GAMMA.DIST(Occurrence!K778,$C$6,$C$7,TRUE),0)</f>
        <v/>
      </c>
      <c r="L778" s="9">
        <f>IF(Occurrence!K778&gt;0,_xlfn.GAMMA.INV(K778,$B$6,$B$7),0)</f>
        <v/>
      </c>
      <c r="M778" s="24">
        <f>_xlfn.NORM.DIST(Data!X778,$C$9,$C$10,TRUE)</f>
        <v/>
      </c>
      <c r="N778" s="9">
        <f>_xlfn.NORM.INV(M778,$B$9,$B$10)</f>
        <v/>
      </c>
      <c r="O778" s="24">
        <f>_xlfn.NORM.DIST(Data!Y778,$C$9,$C$10,TRUE)</f>
        <v/>
      </c>
      <c r="P778" s="9">
        <f>_xlfn.NORM.INV(O778,$B$9,$B$10)</f>
        <v/>
      </c>
    </row>
    <row r="779">
      <c r="H779" s="14">
        <f>Data!A779</f>
        <v/>
      </c>
      <c r="I779" s="24">
        <f>IF(Occurrence!J779&gt;0,_xlfn.GAMMA.DIST(Occurrence!J779,$C$6,$C$7,TRUE),0)</f>
        <v/>
      </c>
      <c r="J779" s="9">
        <f>IF(Occurrence!J779&gt;0,_xlfn.GAMMA.INV(I779,$B$6,$B$7),0)</f>
        <v/>
      </c>
      <c r="K779" s="24">
        <f>IF(Occurrence!K779&gt;0,_xlfn.GAMMA.DIST(Occurrence!K779,$C$6,$C$7,TRUE),0)</f>
        <v/>
      </c>
      <c r="L779" s="9">
        <f>IF(Occurrence!K779&gt;0,_xlfn.GAMMA.INV(K779,$B$6,$B$7),0)</f>
        <v/>
      </c>
      <c r="M779" s="24">
        <f>_xlfn.NORM.DIST(Data!X779,$C$9,$C$10,TRUE)</f>
        <v/>
      </c>
      <c r="N779" s="9">
        <f>_xlfn.NORM.INV(M779,$B$9,$B$10)</f>
        <v/>
      </c>
      <c r="O779" s="24">
        <f>_xlfn.NORM.DIST(Data!Y779,$C$9,$C$10,TRUE)</f>
        <v/>
      </c>
      <c r="P779" s="9">
        <f>_xlfn.NORM.INV(O779,$B$9,$B$10)</f>
        <v/>
      </c>
    </row>
    <row r="780">
      <c r="H780" s="14">
        <f>Data!A780</f>
        <v/>
      </c>
      <c r="I780" s="24">
        <f>IF(Occurrence!J780&gt;0,_xlfn.GAMMA.DIST(Occurrence!J780,$C$6,$C$7,TRUE),0)</f>
        <v/>
      </c>
      <c r="J780" s="9">
        <f>IF(Occurrence!J780&gt;0,_xlfn.GAMMA.INV(I780,$B$6,$B$7),0)</f>
        <v/>
      </c>
      <c r="K780" s="24">
        <f>IF(Occurrence!K780&gt;0,_xlfn.GAMMA.DIST(Occurrence!K780,$C$6,$C$7,TRUE),0)</f>
        <v/>
      </c>
      <c r="L780" s="9">
        <f>IF(Occurrence!K780&gt;0,_xlfn.GAMMA.INV(K780,$B$6,$B$7),0)</f>
        <v/>
      </c>
      <c r="M780" s="24">
        <f>_xlfn.NORM.DIST(Data!X780,$C$9,$C$10,TRUE)</f>
        <v/>
      </c>
      <c r="N780" s="9">
        <f>_xlfn.NORM.INV(M780,$B$9,$B$10)</f>
        <v/>
      </c>
      <c r="O780" s="24">
        <f>_xlfn.NORM.DIST(Data!Y780,$C$9,$C$10,TRUE)</f>
        <v/>
      </c>
      <c r="P780" s="9">
        <f>_xlfn.NORM.INV(O780,$B$9,$B$10)</f>
        <v/>
      </c>
    </row>
    <row r="781">
      <c r="H781" s="14">
        <f>Data!A781</f>
        <v/>
      </c>
      <c r="I781" s="24">
        <f>IF(Occurrence!J781&gt;0,_xlfn.GAMMA.DIST(Occurrence!J781,$C$6,$C$7,TRUE),0)</f>
        <v/>
      </c>
      <c r="J781" s="9">
        <f>IF(Occurrence!J781&gt;0,_xlfn.GAMMA.INV(I781,$B$6,$B$7),0)</f>
        <v/>
      </c>
      <c r="K781" s="24">
        <f>IF(Occurrence!K781&gt;0,_xlfn.GAMMA.DIST(Occurrence!K781,$C$6,$C$7,TRUE),0)</f>
        <v/>
      </c>
      <c r="L781" s="9">
        <f>IF(Occurrence!K781&gt;0,_xlfn.GAMMA.INV(K781,$B$6,$B$7),0)</f>
        <v/>
      </c>
      <c r="M781" s="24">
        <f>_xlfn.NORM.DIST(Data!X781,$C$9,$C$10,TRUE)</f>
        <v/>
      </c>
      <c r="N781" s="9">
        <f>_xlfn.NORM.INV(M781,$B$9,$B$10)</f>
        <v/>
      </c>
      <c r="O781" s="24">
        <f>_xlfn.NORM.DIST(Data!Y781,$C$9,$C$10,TRUE)</f>
        <v/>
      </c>
      <c r="P781" s="9">
        <f>_xlfn.NORM.INV(O781,$B$9,$B$10)</f>
        <v/>
      </c>
    </row>
    <row r="782">
      <c r="H782" s="14">
        <f>Data!A782</f>
        <v/>
      </c>
      <c r="I782" s="24">
        <f>IF(Occurrence!J782&gt;0,_xlfn.GAMMA.DIST(Occurrence!J782,$C$6,$C$7,TRUE),0)</f>
        <v/>
      </c>
      <c r="J782" s="9">
        <f>IF(Occurrence!J782&gt;0,_xlfn.GAMMA.INV(I782,$B$6,$B$7),0)</f>
        <v/>
      </c>
      <c r="K782" s="24">
        <f>IF(Occurrence!K782&gt;0,_xlfn.GAMMA.DIST(Occurrence!K782,$C$6,$C$7,TRUE),0)</f>
        <v/>
      </c>
      <c r="L782" s="9">
        <f>IF(Occurrence!K782&gt;0,_xlfn.GAMMA.INV(K782,$B$6,$B$7),0)</f>
        <v/>
      </c>
      <c r="M782" s="24">
        <f>_xlfn.NORM.DIST(Data!X782,$C$9,$C$10,TRUE)</f>
        <v/>
      </c>
      <c r="N782" s="9">
        <f>_xlfn.NORM.INV(M782,$B$9,$B$10)</f>
        <v/>
      </c>
      <c r="O782" s="24">
        <f>_xlfn.NORM.DIST(Data!Y782,$C$9,$C$10,TRUE)</f>
        <v/>
      </c>
      <c r="P782" s="9">
        <f>_xlfn.NORM.INV(O782,$B$9,$B$10)</f>
        <v/>
      </c>
    </row>
    <row r="783">
      <c r="H783" s="14">
        <f>Data!A783</f>
        <v/>
      </c>
      <c r="I783" s="24">
        <f>IF(Occurrence!J783&gt;0,_xlfn.GAMMA.DIST(Occurrence!J783,$C$6,$C$7,TRUE),0)</f>
        <v/>
      </c>
      <c r="J783" s="9">
        <f>IF(Occurrence!J783&gt;0,_xlfn.GAMMA.INV(I783,$B$6,$B$7),0)</f>
        <v/>
      </c>
      <c r="K783" s="24">
        <f>IF(Occurrence!K783&gt;0,_xlfn.GAMMA.DIST(Occurrence!K783,$C$6,$C$7,TRUE),0)</f>
        <v/>
      </c>
      <c r="L783" s="9">
        <f>IF(Occurrence!K783&gt;0,_xlfn.GAMMA.INV(K783,$B$6,$B$7),0)</f>
        <v/>
      </c>
      <c r="M783" s="24">
        <f>_xlfn.NORM.DIST(Data!X783,$C$9,$C$10,TRUE)</f>
        <v/>
      </c>
      <c r="N783" s="9">
        <f>_xlfn.NORM.INV(M783,$B$9,$B$10)</f>
        <v/>
      </c>
      <c r="O783" s="24">
        <f>_xlfn.NORM.DIST(Data!Y783,$C$9,$C$10,TRUE)</f>
        <v/>
      </c>
      <c r="P783" s="9">
        <f>_xlfn.NORM.INV(O783,$B$9,$B$10)</f>
        <v/>
      </c>
    </row>
    <row r="784">
      <c r="H784" s="14">
        <f>Data!A784</f>
        <v/>
      </c>
      <c r="I784" s="24">
        <f>IF(Occurrence!J784&gt;0,_xlfn.GAMMA.DIST(Occurrence!J784,$C$6,$C$7,TRUE),0)</f>
        <v/>
      </c>
      <c r="J784" s="9">
        <f>IF(Occurrence!J784&gt;0,_xlfn.GAMMA.INV(I784,$B$6,$B$7),0)</f>
        <v/>
      </c>
      <c r="K784" s="24">
        <f>IF(Occurrence!K784&gt;0,_xlfn.GAMMA.DIST(Occurrence!K784,$C$6,$C$7,TRUE),0)</f>
        <v/>
      </c>
      <c r="L784" s="9">
        <f>IF(Occurrence!K784&gt;0,_xlfn.GAMMA.INV(K784,$B$6,$B$7),0)</f>
        <v/>
      </c>
      <c r="M784" s="24">
        <f>_xlfn.NORM.DIST(Data!X784,$C$9,$C$10,TRUE)</f>
        <v/>
      </c>
      <c r="N784" s="9">
        <f>_xlfn.NORM.INV(M784,$B$9,$B$10)</f>
        <v/>
      </c>
      <c r="O784" s="24">
        <f>_xlfn.NORM.DIST(Data!Y784,$C$9,$C$10,TRUE)</f>
        <v/>
      </c>
      <c r="P784" s="9">
        <f>_xlfn.NORM.INV(O784,$B$9,$B$10)</f>
        <v/>
      </c>
    </row>
    <row r="785">
      <c r="H785" s="14">
        <f>Data!A785</f>
        <v/>
      </c>
      <c r="I785" s="24">
        <f>IF(Occurrence!J785&gt;0,_xlfn.GAMMA.DIST(Occurrence!J785,$C$6,$C$7,TRUE),0)</f>
        <v/>
      </c>
      <c r="J785" s="9">
        <f>IF(Occurrence!J785&gt;0,_xlfn.GAMMA.INV(I785,$B$6,$B$7),0)</f>
        <v/>
      </c>
      <c r="K785" s="24">
        <f>IF(Occurrence!K785&gt;0,_xlfn.GAMMA.DIST(Occurrence!K785,$C$6,$C$7,TRUE),0)</f>
        <v/>
      </c>
      <c r="L785" s="9">
        <f>IF(Occurrence!K785&gt;0,_xlfn.GAMMA.INV(K785,$B$6,$B$7),0)</f>
        <v/>
      </c>
      <c r="M785" s="24">
        <f>_xlfn.NORM.DIST(Data!X785,$C$9,$C$10,TRUE)</f>
        <v/>
      </c>
      <c r="N785" s="9">
        <f>_xlfn.NORM.INV(M785,$B$9,$B$10)</f>
        <v/>
      </c>
      <c r="O785" s="24">
        <f>_xlfn.NORM.DIST(Data!Y785,$C$9,$C$10,TRUE)</f>
        <v/>
      </c>
      <c r="P785" s="9">
        <f>_xlfn.NORM.INV(O785,$B$9,$B$10)</f>
        <v/>
      </c>
    </row>
    <row r="786">
      <c r="H786" s="14">
        <f>Data!A786</f>
        <v/>
      </c>
      <c r="I786" s="24">
        <f>IF(Occurrence!J786&gt;0,_xlfn.GAMMA.DIST(Occurrence!J786,$C$6,$C$7,TRUE),0)</f>
        <v/>
      </c>
      <c r="J786" s="9">
        <f>IF(Occurrence!J786&gt;0,_xlfn.GAMMA.INV(I786,$B$6,$B$7),0)</f>
        <v/>
      </c>
      <c r="K786" s="24">
        <f>IF(Occurrence!K786&gt;0,_xlfn.GAMMA.DIST(Occurrence!K786,$C$6,$C$7,TRUE),0)</f>
        <v/>
      </c>
      <c r="L786" s="9">
        <f>IF(Occurrence!K786&gt;0,_xlfn.GAMMA.INV(K786,$B$6,$B$7),0)</f>
        <v/>
      </c>
      <c r="M786" s="24">
        <f>_xlfn.NORM.DIST(Data!X786,$C$9,$C$10,TRUE)</f>
        <v/>
      </c>
      <c r="N786" s="9">
        <f>_xlfn.NORM.INV(M786,$B$9,$B$10)</f>
        <v/>
      </c>
      <c r="O786" s="24">
        <f>_xlfn.NORM.DIST(Data!Y786,$C$9,$C$10,TRUE)</f>
        <v/>
      </c>
      <c r="P786" s="9">
        <f>_xlfn.NORM.INV(O786,$B$9,$B$10)</f>
        <v/>
      </c>
    </row>
    <row r="787">
      <c r="H787" s="14">
        <f>Data!A787</f>
        <v/>
      </c>
      <c r="I787" s="24">
        <f>IF(Occurrence!J787&gt;0,_xlfn.GAMMA.DIST(Occurrence!J787,$C$6,$C$7,TRUE),0)</f>
        <v/>
      </c>
      <c r="J787" s="9">
        <f>IF(Occurrence!J787&gt;0,_xlfn.GAMMA.INV(I787,$B$6,$B$7),0)</f>
        <v/>
      </c>
      <c r="K787" s="24">
        <f>IF(Occurrence!K787&gt;0,_xlfn.GAMMA.DIST(Occurrence!K787,$C$6,$C$7,TRUE),0)</f>
        <v/>
      </c>
      <c r="L787" s="9">
        <f>IF(Occurrence!K787&gt;0,_xlfn.GAMMA.INV(K787,$B$6,$B$7),0)</f>
        <v/>
      </c>
      <c r="M787" s="24">
        <f>_xlfn.NORM.DIST(Data!X787,$C$9,$C$10,TRUE)</f>
        <v/>
      </c>
      <c r="N787" s="9">
        <f>_xlfn.NORM.INV(M787,$B$9,$B$10)</f>
        <v/>
      </c>
      <c r="O787" s="24">
        <f>_xlfn.NORM.DIST(Data!Y787,$C$9,$C$10,TRUE)</f>
        <v/>
      </c>
      <c r="P787" s="9">
        <f>_xlfn.NORM.INV(O787,$B$9,$B$10)</f>
        <v/>
      </c>
    </row>
    <row r="788">
      <c r="H788" s="14">
        <f>Data!A788</f>
        <v/>
      </c>
      <c r="I788" s="24">
        <f>IF(Occurrence!J788&gt;0,_xlfn.GAMMA.DIST(Occurrence!J788,$C$6,$C$7,TRUE),0)</f>
        <v/>
      </c>
      <c r="J788" s="9">
        <f>IF(Occurrence!J788&gt;0,_xlfn.GAMMA.INV(I788,$B$6,$B$7),0)</f>
        <v/>
      </c>
      <c r="K788" s="24">
        <f>IF(Occurrence!K788&gt;0,_xlfn.GAMMA.DIST(Occurrence!K788,$C$6,$C$7,TRUE),0)</f>
        <v/>
      </c>
      <c r="L788" s="9">
        <f>IF(Occurrence!K788&gt;0,_xlfn.GAMMA.INV(K788,$B$6,$B$7),0)</f>
        <v/>
      </c>
      <c r="M788" s="24">
        <f>_xlfn.NORM.DIST(Data!X788,$C$9,$C$10,TRUE)</f>
        <v/>
      </c>
      <c r="N788" s="9">
        <f>_xlfn.NORM.INV(M788,$B$9,$B$10)</f>
        <v/>
      </c>
      <c r="O788" s="24">
        <f>_xlfn.NORM.DIST(Data!Y788,$C$9,$C$10,TRUE)</f>
        <v/>
      </c>
      <c r="P788" s="9">
        <f>_xlfn.NORM.INV(O788,$B$9,$B$10)</f>
        <v/>
      </c>
    </row>
    <row r="789">
      <c r="H789" s="14">
        <f>Data!A789</f>
        <v/>
      </c>
      <c r="I789" s="24">
        <f>IF(Occurrence!J789&gt;0,_xlfn.GAMMA.DIST(Occurrence!J789,$C$6,$C$7,TRUE),0)</f>
        <v/>
      </c>
      <c r="J789" s="9">
        <f>IF(Occurrence!J789&gt;0,_xlfn.GAMMA.INV(I789,$B$6,$B$7),0)</f>
        <v/>
      </c>
      <c r="K789" s="24">
        <f>IF(Occurrence!K789&gt;0,_xlfn.GAMMA.DIST(Occurrence!K789,$C$6,$C$7,TRUE),0)</f>
        <v/>
      </c>
      <c r="L789" s="9">
        <f>IF(Occurrence!K789&gt;0,_xlfn.GAMMA.INV(K789,$B$6,$B$7),0)</f>
        <v/>
      </c>
      <c r="M789" s="24">
        <f>_xlfn.NORM.DIST(Data!X789,$C$9,$C$10,TRUE)</f>
        <v/>
      </c>
      <c r="N789" s="9">
        <f>_xlfn.NORM.INV(M789,$B$9,$B$10)</f>
        <v/>
      </c>
      <c r="O789" s="24">
        <f>_xlfn.NORM.DIST(Data!Y789,$C$9,$C$10,TRUE)</f>
        <v/>
      </c>
      <c r="P789" s="9">
        <f>_xlfn.NORM.INV(O789,$B$9,$B$10)</f>
        <v/>
      </c>
    </row>
    <row r="790">
      <c r="H790" s="14">
        <f>Data!A790</f>
        <v/>
      </c>
      <c r="I790" s="24">
        <f>IF(Occurrence!J790&gt;0,_xlfn.GAMMA.DIST(Occurrence!J790,$C$6,$C$7,TRUE),0)</f>
        <v/>
      </c>
      <c r="J790" s="9">
        <f>IF(Occurrence!J790&gt;0,_xlfn.GAMMA.INV(I790,$B$6,$B$7),0)</f>
        <v/>
      </c>
      <c r="K790" s="24">
        <f>IF(Occurrence!K790&gt;0,_xlfn.GAMMA.DIST(Occurrence!K790,$C$6,$C$7,TRUE),0)</f>
        <v/>
      </c>
      <c r="L790" s="9">
        <f>IF(Occurrence!K790&gt;0,_xlfn.GAMMA.INV(K790,$B$6,$B$7),0)</f>
        <v/>
      </c>
      <c r="M790" s="24">
        <f>_xlfn.NORM.DIST(Data!X790,$C$9,$C$10,TRUE)</f>
        <v/>
      </c>
      <c r="N790" s="9">
        <f>_xlfn.NORM.INV(M790,$B$9,$B$10)</f>
        <v/>
      </c>
      <c r="O790" s="24">
        <f>_xlfn.NORM.DIST(Data!Y790,$C$9,$C$10,TRUE)</f>
        <v/>
      </c>
      <c r="P790" s="9">
        <f>_xlfn.NORM.INV(O790,$B$9,$B$10)</f>
        <v/>
      </c>
    </row>
    <row r="791">
      <c r="H791" s="14">
        <f>Data!A791</f>
        <v/>
      </c>
      <c r="I791" s="24">
        <f>IF(Occurrence!J791&gt;0,_xlfn.GAMMA.DIST(Occurrence!J791,$C$6,$C$7,TRUE),0)</f>
        <v/>
      </c>
      <c r="J791" s="9">
        <f>IF(Occurrence!J791&gt;0,_xlfn.GAMMA.INV(I791,$B$6,$B$7),0)</f>
        <v/>
      </c>
      <c r="K791" s="24">
        <f>IF(Occurrence!K791&gt;0,_xlfn.GAMMA.DIST(Occurrence!K791,$C$6,$C$7,TRUE),0)</f>
        <v/>
      </c>
      <c r="L791" s="9">
        <f>IF(Occurrence!K791&gt;0,_xlfn.GAMMA.INV(K791,$B$6,$B$7),0)</f>
        <v/>
      </c>
      <c r="M791" s="24">
        <f>_xlfn.NORM.DIST(Data!X791,$C$9,$C$10,TRUE)</f>
        <v/>
      </c>
      <c r="N791" s="9">
        <f>_xlfn.NORM.INV(M791,$B$9,$B$10)</f>
        <v/>
      </c>
      <c r="O791" s="24">
        <f>_xlfn.NORM.DIST(Data!Y791,$C$9,$C$10,TRUE)</f>
        <v/>
      </c>
      <c r="P791" s="9">
        <f>_xlfn.NORM.INV(O791,$B$9,$B$10)</f>
        <v/>
      </c>
    </row>
    <row r="792">
      <c r="H792" s="14">
        <f>Data!A792</f>
        <v/>
      </c>
      <c r="I792" s="24">
        <f>IF(Occurrence!J792&gt;0,_xlfn.GAMMA.DIST(Occurrence!J792,$C$6,$C$7,TRUE),0)</f>
        <v/>
      </c>
      <c r="J792" s="9">
        <f>IF(Occurrence!J792&gt;0,_xlfn.GAMMA.INV(I792,$B$6,$B$7),0)</f>
        <v/>
      </c>
      <c r="K792" s="24">
        <f>IF(Occurrence!K792&gt;0,_xlfn.GAMMA.DIST(Occurrence!K792,$C$6,$C$7,TRUE),0)</f>
        <v/>
      </c>
      <c r="L792" s="9">
        <f>IF(Occurrence!K792&gt;0,_xlfn.GAMMA.INV(K792,$B$6,$B$7),0)</f>
        <v/>
      </c>
      <c r="M792" s="24">
        <f>_xlfn.NORM.DIST(Data!X792,$C$9,$C$10,TRUE)</f>
        <v/>
      </c>
      <c r="N792" s="9">
        <f>_xlfn.NORM.INV(M792,$B$9,$B$10)</f>
        <v/>
      </c>
      <c r="O792" s="24">
        <f>_xlfn.NORM.DIST(Data!Y792,$C$9,$C$10,TRUE)</f>
        <v/>
      </c>
      <c r="P792" s="9">
        <f>_xlfn.NORM.INV(O792,$B$9,$B$10)</f>
        <v/>
      </c>
    </row>
    <row r="793">
      <c r="H793" s="14">
        <f>Data!A793</f>
        <v/>
      </c>
      <c r="I793" s="24">
        <f>IF(Occurrence!J793&gt;0,_xlfn.GAMMA.DIST(Occurrence!J793,$C$6,$C$7,TRUE),0)</f>
        <v/>
      </c>
      <c r="J793" s="9">
        <f>IF(Occurrence!J793&gt;0,_xlfn.GAMMA.INV(I793,$B$6,$B$7),0)</f>
        <v/>
      </c>
      <c r="K793" s="24">
        <f>IF(Occurrence!K793&gt;0,_xlfn.GAMMA.DIST(Occurrence!K793,$C$6,$C$7,TRUE),0)</f>
        <v/>
      </c>
      <c r="L793" s="9">
        <f>IF(Occurrence!K793&gt;0,_xlfn.GAMMA.INV(K793,$B$6,$B$7),0)</f>
        <v/>
      </c>
      <c r="M793" s="24">
        <f>_xlfn.NORM.DIST(Data!X793,$C$9,$C$10,TRUE)</f>
        <v/>
      </c>
      <c r="N793" s="9">
        <f>_xlfn.NORM.INV(M793,$B$9,$B$10)</f>
        <v/>
      </c>
      <c r="O793" s="24">
        <f>_xlfn.NORM.DIST(Data!Y793,$C$9,$C$10,TRUE)</f>
        <v/>
      </c>
      <c r="P793" s="9">
        <f>_xlfn.NORM.INV(O793,$B$9,$B$10)</f>
        <v/>
      </c>
    </row>
    <row r="794">
      <c r="H794" s="14">
        <f>Data!A794</f>
        <v/>
      </c>
      <c r="I794" s="24">
        <f>IF(Occurrence!J794&gt;0,_xlfn.GAMMA.DIST(Occurrence!J794,$C$6,$C$7,TRUE),0)</f>
        <v/>
      </c>
      <c r="J794" s="9">
        <f>IF(Occurrence!J794&gt;0,_xlfn.GAMMA.INV(I794,$B$6,$B$7),0)</f>
        <v/>
      </c>
      <c r="K794" s="24">
        <f>IF(Occurrence!K794&gt;0,_xlfn.GAMMA.DIST(Occurrence!K794,$C$6,$C$7,TRUE),0)</f>
        <v/>
      </c>
      <c r="L794" s="9">
        <f>IF(Occurrence!K794&gt;0,_xlfn.GAMMA.INV(K794,$B$6,$B$7),0)</f>
        <v/>
      </c>
      <c r="M794" s="24">
        <f>_xlfn.NORM.DIST(Data!X794,$C$9,$C$10,TRUE)</f>
        <v/>
      </c>
      <c r="N794" s="9">
        <f>_xlfn.NORM.INV(M794,$B$9,$B$10)</f>
        <v/>
      </c>
      <c r="O794" s="24">
        <f>_xlfn.NORM.DIST(Data!Y794,$C$9,$C$10,TRUE)</f>
        <v/>
      </c>
      <c r="P794" s="9">
        <f>_xlfn.NORM.INV(O794,$B$9,$B$10)</f>
        <v/>
      </c>
    </row>
    <row r="795">
      <c r="H795" s="14">
        <f>Data!A795</f>
        <v/>
      </c>
      <c r="I795" s="24">
        <f>IF(Occurrence!J795&gt;0,_xlfn.GAMMA.DIST(Occurrence!J795,$C$6,$C$7,TRUE),0)</f>
        <v/>
      </c>
      <c r="J795" s="9">
        <f>IF(Occurrence!J795&gt;0,_xlfn.GAMMA.INV(I795,$B$6,$B$7),0)</f>
        <v/>
      </c>
      <c r="K795" s="24">
        <f>IF(Occurrence!K795&gt;0,_xlfn.GAMMA.DIST(Occurrence!K795,$C$6,$C$7,TRUE),0)</f>
        <v/>
      </c>
      <c r="L795" s="9">
        <f>IF(Occurrence!K795&gt;0,_xlfn.GAMMA.INV(K795,$B$6,$B$7),0)</f>
        <v/>
      </c>
      <c r="M795" s="24">
        <f>_xlfn.NORM.DIST(Data!X795,$C$9,$C$10,TRUE)</f>
        <v/>
      </c>
      <c r="N795" s="9">
        <f>_xlfn.NORM.INV(M795,$B$9,$B$10)</f>
        <v/>
      </c>
      <c r="O795" s="24">
        <f>_xlfn.NORM.DIST(Data!Y795,$C$9,$C$10,TRUE)</f>
        <v/>
      </c>
      <c r="P795" s="9">
        <f>_xlfn.NORM.INV(O795,$B$9,$B$10)</f>
        <v/>
      </c>
    </row>
    <row r="796">
      <c r="H796" s="14">
        <f>Data!A796</f>
        <v/>
      </c>
      <c r="I796" s="24">
        <f>IF(Occurrence!J796&gt;0,_xlfn.GAMMA.DIST(Occurrence!J796,$C$6,$C$7,TRUE),0)</f>
        <v/>
      </c>
      <c r="J796" s="9">
        <f>IF(Occurrence!J796&gt;0,_xlfn.GAMMA.INV(I796,$B$6,$B$7),0)</f>
        <v/>
      </c>
      <c r="K796" s="24">
        <f>IF(Occurrence!K796&gt;0,_xlfn.GAMMA.DIST(Occurrence!K796,$C$6,$C$7,TRUE),0)</f>
        <v/>
      </c>
      <c r="L796" s="9">
        <f>IF(Occurrence!K796&gt;0,_xlfn.GAMMA.INV(K796,$B$6,$B$7),0)</f>
        <v/>
      </c>
      <c r="M796" s="24">
        <f>_xlfn.NORM.DIST(Data!X796,$C$9,$C$10,TRUE)</f>
        <v/>
      </c>
      <c r="N796" s="9">
        <f>_xlfn.NORM.INV(M796,$B$9,$B$10)</f>
        <v/>
      </c>
      <c r="O796" s="24">
        <f>_xlfn.NORM.DIST(Data!Y796,$C$9,$C$10,TRUE)</f>
        <v/>
      </c>
      <c r="P796" s="9">
        <f>_xlfn.NORM.INV(O796,$B$9,$B$10)</f>
        <v/>
      </c>
    </row>
    <row r="797">
      <c r="H797" s="14">
        <f>Data!A797</f>
        <v/>
      </c>
      <c r="I797" s="24">
        <f>IF(Occurrence!J797&gt;0,_xlfn.GAMMA.DIST(Occurrence!J797,$C$6,$C$7,TRUE),0)</f>
        <v/>
      </c>
      <c r="J797" s="9">
        <f>IF(Occurrence!J797&gt;0,_xlfn.GAMMA.INV(I797,$B$6,$B$7),0)</f>
        <v/>
      </c>
      <c r="K797" s="24">
        <f>IF(Occurrence!K797&gt;0,_xlfn.GAMMA.DIST(Occurrence!K797,$C$6,$C$7,TRUE),0)</f>
        <v/>
      </c>
      <c r="L797" s="9">
        <f>IF(Occurrence!K797&gt;0,_xlfn.GAMMA.INV(K797,$B$6,$B$7),0)</f>
        <v/>
      </c>
      <c r="M797" s="24">
        <f>_xlfn.NORM.DIST(Data!X797,$C$9,$C$10,TRUE)</f>
        <v/>
      </c>
      <c r="N797" s="9">
        <f>_xlfn.NORM.INV(M797,$B$9,$B$10)</f>
        <v/>
      </c>
      <c r="O797" s="24">
        <f>_xlfn.NORM.DIST(Data!Y797,$C$9,$C$10,TRUE)</f>
        <v/>
      </c>
      <c r="P797" s="9">
        <f>_xlfn.NORM.INV(O797,$B$9,$B$10)</f>
        <v/>
      </c>
    </row>
    <row r="798">
      <c r="H798" s="14">
        <f>Data!A798</f>
        <v/>
      </c>
      <c r="I798" s="24">
        <f>IF(Occurrence!J798&gt;0,_xlfn.GAMMA.DIST(Occurrence!J798,$C$6,$C$7,TRUE),0)</f>
        <v/>
      </c>
      <c r="J798" s="9">
        <f>IF(Occurrence!J798&gt;0,_xlfn.GAMMA.INV(I798,$B$6,$B$7),0)</f>
        <v/>
      </c>
      <c r="K798" s="24">
        <f>IF(Occurrence!K798&gt;0,_xlfn.GAMMA.DIST(Occurrence!K798,$C$6,$C$7,TRUE),0)</f>
        <v/>
      </c>
      <c r="L798" s="9">
        <f>IF(Occurrence!K798&gt;0,_xlfn.GAMMA.INV(K798,$B$6,$B$7),0)</f>
        <v/>
      </c>
      <c r="M798" s="24">
        <f>_xlfn.NORM.DIST(Data!X798,$C$9,$C$10,TRUE)</f>
        <v/>
      </c>
      <c r="N798" s="9">
        <f>_xlfn.NORM.INV(M798,$B$9,$B$10)</f>
        <v/>
      </c>
      <c r="O798" s="24">
        <f>_xlfn.NORM.DIST(Data!Y798,$C$9,$C$10,TRUE)</f>
        <v/>
      </c>
      <c r="P798" s="9">
        <f>_xlfn.NORM.INV(O798,$B$9,$B$10)</f>
        <v/>
      </c>
    </row>
    <row r="799">
      <c r="H799" s="14">
        <f>Data!A799</f>
        <v/>
      </c>
      <c r="I799" s="24">
        <f>IF(Occurrence!J799&gt;0,_xlfn.GAMMA.DIST(Occurrence!J799,$C$6,$C$7,TRUE),0)</f>
        <v/>
      </c>
      <c r="J799" s="9">
        <f>IF(Occurrence!J799&gt;0,_xlfn.GAMMA.INV(I799,$B$6,$B$7),0)</f>
        <v/>
      </c>
      <c r="K799" s="24">
        <f>IF(Occurrence!K799&gt;0,_xlfn.GAMMA.DIST(Occurrence!K799,$C$6,$C$7,TRUE),0)</f>
        <v/>
      </c>
      <c r="L799" s="9">
        <f>IF(Occurrence!K799&gt;0,_xlfn.GAMMA.INV(K799,$B$6,$B$7),0)</f>
        <v/>
      </c>
      <c r="M799" s="24">
        <f>_xlfn.NORM.DIST(Data!X799,$C$9,$C$10,TRUE)</f>
        <v/>
      </c>
      <c r="N799" s="9">
        <f>_xlfn.NORM.INV(M799,$B$9,$B$10)</f>
        <v/>
      </c>
      <c r="O799" s="24">
        <f>_xlfn.NORM.DIST(Data!Y799,$C$9,$C$10,TRUE)</f>
        <v/>
      </c>
      <c r="P799" s="9">
        <f>_xlfn.NORM.INV(O799,$B$9,$B$10)</f>
        <v/>
      </c>
    </row>
    <row r="800">
      <c r="H800" s="14">
        <f>Data!A800</f>
        <v/>
      </c>
      <c r="I800" s="24">
        <f>IF(Occurrence!J800&gt;0,_xlfn.GAMMA.DIST(Occurrence!J800,$C$6,$C$7,TRUE),0)</f>
        <v/>
      </c>
      <c r="J800" s="9">
        <f>IF(Occurrence!J800&gt;0,_xlfn.GAMMA.INV(I800,$B$6,$B$7),0)</f>
        <v/>
      </c>
      <c r="K800" s="24">
        <f>IF(Occurrence!K800&gt;0,_xlfn.GAMMA.DIST(Occurrence!K800,$C$6,$C$7,TRUE),0)</f>
        <v/>
      </c>
      <c r="L800" s="9">
        <f>IF(Occurrence!K800&gt;0,_xlfn.GAMMA.INV(K800,$B$6,$B$7),0)</f>
        <v/>
      </c>
      <c r="M800" s="24">
        <f>_xlfn.NORM.DIST(Data!X800,$C$9,$C$10,TRUE)</f>
        <v/>
      </c>
      <c r="N800" s="9">
        <f>_xlfn.NORM.INV(M800,$B$9,$B$10)</f>
        <v/>
      </c>
      <c r="O800" s="24">
        <f>_xlfn.NORM.DIST(Data!Y800,$C$9,$C$10,TRUE)</f>
        <v/>
      </c>
      <c r="P800" s="9">
        <f>_xlfn.NORM.INV(O800,$B$9,$B$10)</f>
        <v/>
      </c>
    </row>
    <row r="801">
      <c r="H801" s="14">
        <f>Data!A801</f>
        <v/>
      </c>
      <c r="I801" s="24">
        <f>IF(Occurrence!J801&gt;0,_xlfn.GAMMA.DIST(Occurrence!J801,$C$6,$C$7,TRUE),0)</f>
        <v/>
      </c>
      <c r="J801" s="9">
        <f>IF(Occurrence!J801&gt;0,_xlfn.GAMMA.INV(I801,$B$6,$B$7),0)</f>
        <v/>
      </c>
      <c r="K801" s="24">
        <f>IF(Occurrence!K801&gt;0,_xlfn.GAMMA.DIST(Occurrence!K801,$C$6,$C$7,TRUE),0)</f>
        <v/>
      </c>
      <c r="L801" s="9">
        <f>IF(Occurrence!K801&gt;0,_xlfn.GAMMA.INV(K801,$B$6,$B$7),0)</f>
        <v/>
      </c>
      <c r="M801" s="24">
        <f>_xlfn.NORM.DIST(Data!X801,$C$9,$C$10,TRUE)</f>
        <v/>
      </c>
      <c r="N801" s="9">
        <f>_xlfn.NORM.INV(M801,$B$9,$B$10)</f>
        <v/>
      </c>
      <c r="O801" s="24">
        <f>_xlfn.NORM.DIST(Data!Y801,$C$9,$C$10,TRUE)</f>
        <v/>
      </c>
      <c r="P801" s="9">
        <f>_xlfn.NORM.INV(O801,$B$9,$B$10)</f>
        <v/>
      </c>
    </row>
    <row r="802">
      <c r="H802" s="14">
        <f>Data!A802</f>
        <v/>
      </c>
      <c r="I802" s="24">
        <f>IF(Occurrence!J802&gt;0,_xlfn.GAMMA.DIST(Occurrence!J802,$C$6,$C$7,TRUE),0)</f>
        <v/>
      </c>
      <c r="J802" s="9">
        <f>IF(Occurrence!J802&gt;0,_xlfn.GAMMA.INV(I802,$B$6,$B$7),0)</f>
        <v/>
      </c>
      <c r="K802" s="24">
        <f>IF(Occurrence!K802&gt;0,_xlfn.GAMMA.DIST(Occurrence!K802,$C$6,$C$7,TRUE),0)</f>
        <v/>
      </c>
      <c r="L802" s="9">
        <f>IF(Occurrence!K802&gt;0,_xlfn.GAMMA.INV(K802,$B$6,$B$7),0)</f>
        <v/>
      </c>
      <c r="M802" s="24">
        <f>_xlfn.NORM.DIST(Data!X802,$C$9,$C$10,TRUE)</f>
        <v/>
      </c>
      <c r="N802" s="9">
        <f>_xlfn.NORM.INV(M802,$B$9,$B$10)</f>
        <v/>
      </c>
      <c r="O802" s="24">
        <f>_xlfn.NORM.DIST(Data!Y802,$C$9,$C$10,TRUE)</f>
        <v/>
      </c>
      <c r="P802" s="9">
        <f>_xlfn.NORM.INV(O802,$B$9,$B$10)</f>
        <v/>
      </c>
    </row>
    <row r="803">
      <c r="H803" s="14">
        <f>Data!A803</f>
        <v/>
      </c>
      <c r="I803" s="24">
        <f>IF(Occurrence!J803&gt;0,_xlfn.GAMMA.DIST(Occurrence!J803,$C$6,$C$7,TRUE),0)</f>
        <v/>
      </c>
      <c r="J803" s="9">
        <f>IF(Occurrence!J803&gt;0,_xlfn.GAMMA.INV(I803,$B$6,$B$7),0)</f>
        <v/>
      </c>
      <c r="K803" s="24">
        <f>IF(Occurrence!K803&gt;0,_xlfn.GAMMA.DIST(Occurrence!K803,$C$6,$C$7,TRUE),0)</f>
        <v/>
      </c>
      <c r="L803" s="9">
        <f>IF(Occurrence!K803&gt;0,_xlfn.GAMMA.INV(K803,$B$6,$B$7),0)</f>
        <v/>
      </c>
      <c r="M803" s="24">
        <f>_xlfn.NORM.DIST(Data!X803,$C$9,$C$10,TRUE)</f>
        <v/>
      </c>
      <c r="N803" s="9">
        <f>_xlfn.NORM.INV(M803,$B$9,$B$10)</f>
        <v/>
      </c>
      <c r="O803" s="24">
        <f>_xlfn.NORM.DIST(Data!Y803,$C$9,$C$10,TRUE)</f>
        <v/>
      </c>
      <c r="P803" s="9">
        <f>_xlfn.NORM.INV(O803,$B$9,$B$10)</f>
        <v/>
      </c>
    </row>
    <row r="804">
      <c r="H804" s="14">
        <f>Data!A804</f>
        <v/>
      </c>
      <c r="I804" s="24">
        <f>IF(Occurrence!J804&gt;0,_xlfn.GAMMA.DIST(Occurrence!J804,$C$6,$C$7,TRUE),0)</f>
        <v/>
      </c>
      <c r="J804" s="9">
        <f>IF(Occurrence!J804&gt;0,_xlfn.GAMMA.INV(I804,$B$6,$B$7),0)</f>
        <v/>
      </c>
      <c r="K804" s="24">
        <f>IF(Occurrence!K804&gt;0,_xlfn.GAMMA.DIST(Occurrence!K804,$C$6,$C$7,TRUE),0)</f>
        <v/>
      </c>
      <c r="L804" s="9">
        <f>IF(Occurrence!K804&gt;0,_xlfn.GAMMA.INV(K804,$B$6,$B$7),0)</f>
        <v/>
      </c>
      <c r="M804" s="24">
        <f>_xlfn.NORM.DIST(Data!X804,$C$9,$C$10,TRUE)</f>
        <v/>
      </c>
      <c r="N804" s="9">
        <f>_xlfn.NORM.INV(M804,$B$9,$B$10)</f>
        <v/>
      </c>
      <c r="O804" s="24">
        <f>_xlfn.NORM.DIST(Data!Y804,$C$9,$C$10,TRUE)</f>
        <v/>
      </c>
      <c r="P804" s="9">
        <f>_xlfn.NORM.INV(O804,$B$9,$B$10)</f>
        <v/>
      </c>
    </row>
    <row r="805">
      <c r="H805" s="14">
        <f>Data!A805</f>
        <v/>
      </c>
      <c r="I805" s="24">
        <f>IF(Occurrence!J805&gt;0,_xlfn.GAMMA.DIST(Occurrence!J805,$C$6,$C$7,TRUE),0)</f>
        <v/>
      </c>
      <c r="J805" s="9">
        <f>IF(Occurrence!J805&gt;0,_xlfn.GAMMA.INV(I805,$B$6,$B$7),0)</f>
        <v/>
      </c>
      <c r="K805" s="24">
        <f>IF(Occurrence!K805&gt;0,_xlfn.GAMMA.DIST(Occurrence!K805,$C$6,$C$7,TRUE),0)</f>
        <v/>
      </c>
      <c r="L805" s="9">
        <f>IF(Occurrence!K805&gt;0,_xlfn.GAMMA.INV(K805,$B$6,$B$7),0)</f>
        <v/>
      </c>
      <c r="M805" s="24">
        <f>_xlfn.NORM.DIST(Data!X805,$C$9,$C$10,TRUE)</f>
        <v/>
      </c>
      <c r="N805" s="9">
        <f>_xlfn.NORM.INV(M805,$B$9,$B$10)</f>
        <v/>
      </c>
      <c r="O805" s="24">
        <f>_xlfn.NORM.DIST(Data!Y805,$C$9,$C$10,TRUE)</f>
        <v/>
      </c>
      <c r="P805" s="9">
        <f>_xlfn.NORM.INV(O805,$B$9,$B$10)</f>
        <v/>
      </c>
    </row>
    <row r="806">
      <c r="H806" s="14">
        <f>Data!A806</f>
        <v/>
      </c>
      <c r="I806" s="24">
        <f>IF(Occurrence!J806&gt;0,_xlfn.GAMMA.DIST(Occurrence!J806,$C$6,$C$7,TRUE),0)</f>
        <v/>
      </c>
      <c r="J806" s="9">
        <f>IF(Occurrence!J806&gt;0,_xlfn.GAMMA.INV(I806,$B$6,$B$7),0)</f>
        <v/>
      </c>
      <c r="K806" s="24">
        <f>IF(Occurrence!K806&gt;0,_xlfn.GAMMA.DIST(Occurrence!K806,$C$6,$C$7,TRUE),0)</f>
        <v/>
      </c>
      <c r="L806" s="9">
        <f>IF(Occurrence!K806&gt;0,_xlfn.GAMMA.INV(K806,$B$6,$B$7),0)</f>
        <v/>
      </c>
      <c r="M806" s="24">
        <f>_xlfn.NORM.DIST(Data!X806,$C$9,$C$10,TRUE)</f>
        <v/>
      </c>
      <c r="N806" s="9">
        <f>_xlfn.NORM.INV(M806,$B$9,$B$10)</f>
        <v/>
      </c>
      <c r="O806" s="24">
        <f>_xlfn.NORM.DIST(Data!Y806,$C$9,$C$10,TRUE)</f>
        <v/>
      </c>
      <c r="P806" s="9">
        <f>_xlfn.NORM.INV(O806,$B$9,$B$10)</f>
        <v/>
      </c>
    </row>
    <row r="807">
      <c r="H807" s="14">
        <f>Data!A807</f>
        <v/>
      </c>
      <c r="I807" s="24">
        <f>IF(Occurrence!J807&gt;0,_xlfn.GAMMA.DIST(Occurrence!J807,$C$6,$C$7,TRUE),0)</f>
        <v/>
      </c>
      <c r="J807" s="9">
        <f>IF(Occurrence!J807&gt;0,_xlfn.GAMMA.INV(I807,$B$6,$B$7),0)</f>
        <v/>
      </c>
      <c r="K807" s="24">
        <f>IF(Occurrence!K807&gt;0,_xlfn.GAMMA.DIST(Occurrence!K807,$C$6,$C$7,TRUE),0)</f>
        <v/>
      </c>
      <c r="L807" s="9">
        <f>IF(Occurrence!K807&gt;0,_xlfn.GAMMA.INV(K807,$B$6,$B$7),0)</f>
        <v/>
      </c>
      <c r="M807" s="24">
        <f>_xlfn.NORM.DIST(Data!X807,$C$9,$C$10,TRUE)</f>
        <v/>
      </c>
      <c r="N807" s="9">
        <f>_xlfn.NORM.INV(M807,$B$9,$B$10)</f>
        <v/>
      </c>
      <c r="O807" s="24">
        <f>_xlfn.NORM.DIST(Data!Y807,$C$9,$C$10,TRUE)</f>
        <v/>
      </c>
      <c r="P807" s="9">
        <f>_xlfn.NORM.INV(O807,$B$9,$B$10)</f>
        <v/>
      </c>
    </row>
    <row r="808">
      <c r="H808" s="14">
        <f>Data!A808</f>
        <v/>
      </c>
      <c r="I808" s="24">
        <f>IF(Occurrence!J808&gt;0,_xlfn.GAMMA.DIST(Occurrence!J808,$C$6,$C$7,TRUE),0)</f>
        <v/>
      </c>
      <c r="J808" s="9">
        <f>IF(Occurrence!J808&gt;0,_xlfn.GAMMA.INV(I808,$B$6,$B$7),0)</f>
        <v/>
      </c>
      <c r="K808" s="24">
        <f>IF(Occurrence!K808&gt;0,_xlfn.GAMMA.DIST(Occurrence!K808,$C$6,$C$7,TRUE),0)</f>
        <v/>
      </c>
      <c r="L808" s="9">
        <f>IF(Occurrence!K808&gt;0,_xlfn.GAMMA.INV(K808,$B$6,$B$7),0)</f>
        <v/>
      </c>
      <c r="M808" s="24">
        <f>_xlfn.NORM.DIST(Data!X808,$C$9,$C$10,TRUE)</f>
        <v/>
      </c>
      <c r="N808" s="9">
        <f>_xlfn.NORM.INV(M808,$B$9,$B$10)</f>
        <v/>
      </c>
      <c r="O808" s="24">
        <f>_xlfn.NORM.DIST(Data!Y808,$C$9,$C$10,TRUE)</f>
        <v/>
      </c>
      <c r="P808" s="9">
        <f>_xlfn.NORM.INV(O808,$B$9,$B$10)</f>
        <v/>
      </c>
    </row>
    <row r="809">
      <c r="H809" s="14">
        <f>Data!A809</f>
        <v/>
      </c>
      <c r="I809" s="24">
        <f>IF(Occurrence!J809&gt;0,_xlfn.GAMMA.DIST(Occurrence!J809,$C$6,$C$7,TRUE),0)</f>
        <v/>
      </c>
      <c r="J809" s="9">
        <f>IF(Occurrence!J809&gt;0,_xlfn.GAMMA.INV(I809,$B$6,$B$7),0)</f>
        <v/>
      </c>
      <c r="K809" s="24">
        <f>IF(Occurrence!K809&gt;0,_xlfn.GAMMA.DIST(Occurrence!K809,$C$6,$C$7,TRUE),0)</f>
        <v/>
      </c>
      <c r="L809" s="9">
        <f>IF(Occurrence!K809&gt;0,_xlfn.GAMMA.INV(K809,$B$6,$B$7),0)</f>
        <v/>
      </c>
      <c r="M809" s="24">
        <f>_xlfn.NORM.DIST(Data!X809,$C$9,$C$10,TRUE)</f>
        <v/>
      </c>
      <c r="N809" s="9">
        <f>_xlfn.NORM.INV(M809,$B$9,$B$10)</f>
        <v/>
      </c>
      <c r="O809" s="24">
        <f>_xlfn.NORM.DIST(Data!Y809,$C$9,$C$10,TRUE)</f>
        <v/>
      </c>
      <c r="P809" s="9">
        <f>_xlfn.NORM.INV(O809,$B$9,$B$10)</f>
        <v/>
      </c>
    </row>
    <row r="810">
      <c r="H810" s="14">
        <f>Data!A810</f>
        <v/>
      </c>
      <c r="I810" s="24">
        <f>IF(Occurrence!J810&gt;0,_xlfn.GAMMA.DIST(Occurrence!J810,$C$6,$C$7,TRUE),0)</f>
        <v/>
      </c>
      <c r="J810" s="9">
        <f>IF(Occurrence!J810&gt;0,_xlfn.GAMMA.INV(I810,$B$6,$B$7),0)</f>
        <v/>
      </c>
      <c r="K810" s="24">
        <f>IF(Occurrence!K810&gt;0,_xlfn.GAMMA.DIST(Occurrence!K810,$C$6,$C$7,TRUE),0)</f>
        <v/>
      </c>
      <c r="L810" s="9">
        <f>IF(Occurrence!K810&gt;0,_xlfn.GAMMA.INV(K810,$B$6,$B$7),0)</f>
        <v/>
      </c>
      <c r="M810" s="24">
        <f>_xlfn.NORM.DIST(Data!X810,$C$9,$C$10,TRUE)</f>
        <v/>
      </c>
      <c r="N810" s="9">
        <f>_xlfn.NORM.INV(M810,$B$9,$B$10)</f>
        <v/>
      </c>
      <c r="O810" s="24">
        <f>_xlfn.NORM.DIST(Data!Y810,$C$9,$C$10,TRUE)</f>
        <v/>
      </c>
      <c r="P810" s="9">
        <f>_xlfn.NORM.INV(O810,$B$9,$B$10)</f>
        <v/>
      </c>
    </row>
    <row r="811">
      <c r="H811" s="14">
        <f>Data!A811</f>
        <v/>
      </c>
      <c r="I811" s="24">
        <f>IF(Occurrence!J811&gt;0,_xlfn.GAMMA.DIST(Occurrence!J811,$C$6,$C$7,TRUE),0)</f>
        <v/>
      </c>
      <c r="J811" s="9">
        <f>IF(Occurrence!J811&gt;0,_xlfn.GAMMA.INV(I811,$B$6,$B$7),0)</f>
        <v/>
      </c>
      <c r="K811" s="24">
        <f>IF(Occurrence!K811&gt;0,_xlfn.GAMMA.DIST(Occurrence!K811,$C$6,$C$7,TRUE),0)</f>
        <v/>
      </c>
      <c r="L811" s="9">
        <f>IF(Occurrence!K811&gt;0,_xlfn.GAMMA.INV(K811,$B$6,$B$7),0)</f>
        <v/>
      </c>
      <c r="M811" s="24">
        <f>_xlfn.NORM.DIST(Data!X811,$C$9,$C$10,TRUE)</f>
        <v/>
      </c>
      <c r="N811" s="9">
        <f>_xlfn.NORM.INV(M811,$B$9,$B$10)</f>
        <v/>
      </c>
      <c r="O811" s="24">
        <f>_xlfn.NORM.DIST(Data!Y811,$C$9,$C$10,TRUE)</f>
        <v/>
      </c>
      <c r="P811" s="9">
        <f>_xlfn.NORM.INV(O811,$B$9,$B$10)</f>
        <v/>
      </c>
    </row>
    <row r="812">
      <c r="H812" s="14">
        <f>Data!A812</f>
        <v/>
      </c>
      <c r="I812" s="24">
        <f>IF(Occurrence!J812&gt;0,_xlfn.GAMMA.DIST(Occurrence!J812,$C$6,$C$7,TRUE),0)</f>
        <v/>
      </c>
      <c r="J812" s="9">
        <f>IF(Occurrence!J812&gt;0,_xlfn.GAMMA.INV(I812,$B$6,$B$7),0)</f>
        <v/>
      </c>
      <c r="K812" s="24">
        <f>IF(Occurrence!K812&gt;0,_xlfn.GAMMA.DIST(Occurrence!K812,$C$6,$C$7,TRUE),0)</f>
        <v/>
      </c>
      <c r="L812" s="9">
        <f>IF(Occurrence!K812&gt;0,_xlfn.GAMMA.INV(K812,$B$6,$B$7),0)</f>
        <v/>
      </c>
      <c r="M812" s="24">
        <f>_xlfn.NORM.DIST(Data!X812,$C$9,$C$10,TRUE)</f>
        <v/>
      </c>
      <c r="N812" s="9">
        <f>_xlfn.NORM.INV(M812,$B$9,$B$10)</f>
        <v/>
      </c>
      <c r="O812" s="24">
        <f>_xlfn.NORM.DIST(Data!Y812,$C$9,$C$10,TRUE)</f>
        <v/>
      </c>
      <c r="P812" s="9">
        <f>_xlfn.NORM.INV(O812,$B$9,$B$10)</f>
        <v/>
      </c>
    </row>
    <row r="813">
      <c r="H813" s="14">
        <f>Data!A813</f>
        <v/>
      </c>
      <c r="I813" s="24">
        <f>IF(Occurrence!J813&gt;0,_xlfn.GAMMA.DIST(Occurrence!J813,$C$6,$C$7,TRUE),0)</f>
        <v/>
      </c>
      <c r="J813" s="9">
        <f>IF(Occurrence!J813&gt;0,_xlfn.GAMMA.INV(I813,$B$6,$B$7),0)</f>
        <v/>
      </c>
      <c r="K813" s="24">
        <f>IF(Occurrence!K813&gt;0,_xlfn.GAMMA.DIST(Occurrence!K813,$C$6,$C$7,TRUE),0)</f>
        <v/>
      </c>
      <c r="L813" s="9">
        <f>IF(Occurrence!K813&gt;0,_xlfn.GAMMA.INV(K813,$B$6,$B$7),0)</f>
        <v/>
      </c>
      <c r="M813" s="24">
        <f>_xlfn.NORM.DIST(Data!X813,$C$9,$C$10,TRUE)</f>
        <v/>
      </c>
      <c r="N813" s="9">
        <f>_xlfn.NORM.INV(M813,$B$9,$B$10)</f>
        <v/>
      </c>
      <c r="O813" s="24">
        <f>_xlfn.NORM.DIST(Data!Y813,$C$9,$C$10,TRUE)</f>
        <v/>
      </c>
      <c r="P813" s="9">
        <f>_xlfn.NORM.INV(O813,$B$9,$B$10)</f>
        <v/>
      </c>
    </row>
    <row r="814">
      <c r="H814" s="14">
        <f>Data!A814</f>
        <v/>
      </c>
      <c r="I814" s="24">
        <f>IF(Occurrence!J814&gt;0,_xlfn.GAMMA.DIST(Occurrence!J814,$C$6,$C$7,TRUE),0)</f>
        <v/>
      </c>
      <c r="J814" s="9">
        <f>IF(Occurrence!J814&gt;0,_xlfn.GAMMA.INV(I814,$B$6,$B$7),0)</f>
        <v/>
      </c>
      <c r="K814" s="24">
        <f>IF(Occurrence!K814&gt;0,_xlfn.GAMMA.DIST(Occurrence!K814,$C$6,$C$7,TRUE),0)</f>
        <v/>
      </c>
      <c r="L814" s="9">
        <f>IF(Occurrence!K814&gt;0,_xlfn.GAMMA.INV(K814,$B$6,$B$7),0)</f>
        <v/>
      </c>
      <c r="M814" s="24">
        <f>_xlfn.NORM.DIST(Data!X814,$C$9,$C$10,TRUE)</f>
        <v/>
      </c>
      <c r="N814" s="9">
        <f>_xlfn.NORM.INV(M814,$B$9,$B$10)</f>
        <v/>
      </c>
      <c r="O814" s="24">
        <f>_xlfn.NORM.DIST(Data!Y814,$C$9,$C$10,TRUE)</f>
        <v/>
      </c>
      <c r="P814" s="9">
        <f>_xlfn.NORM.INV(O814,$B$9,$B$10)</f>
        <v/>
      </c>
    </row>
    <row r="815">
      <c r="H815" s="14">
        <f>Data!A815</f>
        <v/>
      </c>
      <c r="I815" s="24">
        <f>IF(Occurrence!J815&gt;0,_xlfn.GAMMA.DIST(Occurrence!J815,$C$6,$C$7,TRUE),0)</f>
        <v/>
      </c>
      <c r="J815" s="9">
        <f>IF(Occurrence!J815&gt;0,_xlfn.GAMMA.INV(I815,$B$6,$B$7),0)</f>
        <v/>
      </c>
      <c r="K815" s="24">
        <f>IF(Occurrence!K815&gt;0,_xlfn.GAMMA.DIST(Occurrence!K815,$C$6,$C$7,TRUE),0)</f>
        <v/>
      </c>
      <c r="L815" s="9">
        <f>IF(Occurrence!K815&gt;0,_xlfn.GAMMA.INV(K815,$B$6,$B$7),0)</f>
        <v/>
      </c>
      <c r="M815" s="24">
        <f>_xlfn.NORM.DIST(Data!X815,$C$9,$C$10,TRUE)</f>
        <v/>
      </c>
      <c r="N815" s="9">
        <f>_xlfn.NORM.INV(M815,$B$9,$B$10)</f>
        <v/>
      </c>
      <c r="O815" s="24">
        <f>_xlfn.NORM.DIST(Data!Y815,$C$9,$C$10,TRUE)</f>
        <v/>
      </c>
      <c r="P815" s="9">
        <f>_xlfn.NORM.INV(O815,$B$9,$B$10)</f>
        <v/>
      </c>
    </row>
    <row r="816">
      <c r="H816" s="14">
        <f>Data!A816</f>
        <v/>
      </c>
      <c r="I816" s="24">
        <f>IF(Occurrence!J816&gt;0,_xlfn.GAMMA.DIST(Occurrence!J816,$C$6,$C$7,TRUE),0)</f>
        <v/>
      </c>
      <c r="J816" s="9">
        <f>IF(Occurrence!J816&gt;0,_xlfn.GAMMA.INV(I816,$B$6,$B$7),0)</f>
        <v/>
      </c>
      <c r="K816" s="24">
        <f>IF(Occurrence!K816&gt;0,_xlfn.GAMMA.DIST(Occurrence!K816,$C$6,$C$7,TRUE),0)</f>
        <v/>
      </c>
      <c r="L816" s="9">
        <f>IF(Occurrence!K816&gt;0,_xlfn.GAMMA.INV(K816,$B$6,$B$7),0)</f>
        <v/>
      </c>
      <c r="M816" s="24">
        <f>_xlfn.NORM.DIST(Data!X816,$C$9,$C$10,TRUE)</f>
        <v/>
      </c>
      <c r="N816" s="9">
        <f>_xlfn.NORM.INV(M816,$B$9,$B$10)</f>
        <v/>
      </c>
      <c r="O816" s="24">
        <f>_xlfn.NORM.DIST(Data!Y816,$C$9,$C$10,TRUE)</f>
        <v/>
      </c>
      <c r="P816" s="9">
        <f>_xlfn.NORM.INV(O816,$B$9,$B$10)</f>
        <v/>
      </c>
    </row>
    <row r="817">
      <c r="H817" s="14">
        <f>Data!A817</f>
        <v/>
      </c>
      <c r="I817" s="24">
        <f>IF(Occurrence!J817&gt;0,_xlfn.GAMMA.DIST(Occurrence!J817,$C$6,$C$7,TRUE),0)</f>
        <v/>
      </c>
      <c r="J817" s="9">
        <f>IF(Occurrence!J817&gt;0,_xlfn.GAMMA.INV(I817,$B$6,$B$7),0)</f>
        <v/>
      </c>
      <c r="K817" s="24">
        <f>IF(Occurrence!K817&gt;0,_xlfn.GAMMA.DIST(Occurrence!K817,$C$6,$C$7,TRUE),0)</f>
        <v/>
      </c>
      <c r="L817" s="9">
        <f>IF(Occurrence!K817&gt;0,_xlfn.GAMMA.INV(K817,$B$6,$B$7),0)</f>
        <v/>
      </c>
      <c r="M817" s="24">
        <f>_xlfn.NORM.DIST(Data!X817,$C$9,$C$10,TRUE)</f>
        <v/>
      </c>
      <c r="N817" s="9">
        <f>_xlfn.NORM.INV(M817,$B$9,$B$10)</f>
        <v/>
      </c>
      <c r="O817" s="24">
        <f>_xlfn.NORM.DIST(Data!Y817,$C$9,$C$10,TRUE)</f>
        <v/>
      </c>
      <c r="P817" s="9">
        <f>_xlfn.NORM.INV(O817,$B$9,$B$10)</f>
        <v/>
      </c>
    </row>
    <row r="818">
      <c r="H818" s="14">
        <f>Data!A818</f>
        <v/>
      </c>
      <c r="I818" s="24">
        <f>IF(Occurrence!J818&gt;0,_xlfn.GAMMA.DIST(Occurrence!J818,$C$6,$C$7,TRUE),0)</f>
        <v/>
      </c>
      <c r="J818" s="9">
        <f>IF(Occurrence!J818&gt;0,_xlfn.GAMMA.INV(I818,$B$6,$B$7),0)</f>
        <v/>
      </c>
      <c r="K818" s="24">
        <f>IF(Occurrence!K818&gt;0,_xlfn.GAMMA.DIST(Occurrence!K818,$C$6,$C$7,TRUE),0)</f>
        <v/>
      </c>
      <c r="L818" s="9">
        <f>IF(Occurrence!K818&gt;0,_xlfn.GAMMA.INV(K818,$B$6,$B$7),0)</f>
        <v/>
      </c>
      <c r="M818" s="24">
        <f>_xlfn.NORM.DIST(Data!X818,$C$9,$C$10,TRUE)</f>
        <v/>
      </c>
      <c r="N818" s="9">
        <f>_xlfn.NORM.INV(M818,$B$9,$B$10)</f>
        <v/>
      </c>
      <c r="O818" s="24">
        <f>_xlfn.NORM.DIST(Data!Y818,$C$9,$C$10,TRUE)</f>
        <v/>
      </c>
      <c r="P818" s="9">
        <f>_xlfn.NORM.INV(O818,$B$9,$B$10)</f>
        <v/>
      </c>
    </row>
    <row r="819">
      <c r="H819" s="14">
        <f>Data!A819</f>
        <v/>
      </c>
      <c r="I819" s="24">
        <f>IF(Occurrence!J819&gt;0,_xlfn.GAMMA.DIST(Occurrence!J819,$C$6,$C$7,TRUE),0)</f>
        <v/>
      </c>
      <c r="J819" s="9">
        <f>IF(Occurrence!J819&gt;0,_xlfn.GAMMA.INV(I819,$B$6,$B$7),0)</f>
        <v/>
      </c>
      <c r="K819" s="24">
        <f>IF(Occurrence!K819&gt;0,_xlfn.GAMMA.DIST(Occurrence!K819,$C$6,$C$7,TRUE),0)</f>
        <v/>
      </c>
      <c r="L819" s="9">
        <f>IF(Occurrence!K819&gt;0,_xlfn.GAMMA.INV(K819,$B$6,$B$7),0)</f>
        <v/>
      </c>
      <c r="M819" s="24">
        <f>_xlfn.NORM.DIST(Data!X819,$C$9,$C$10,TRUE)</f>
        <v/>
      </c>
      <c r="N819" s="9">
        <f>_xlfn.NORM.INV(M819,$B$9,$B$10)</f>
        <v/>
      </c>
      <c r="O819" s="24">
        <f>_xlfn.NORM.DIST(Data!Y819,$C$9,$C$10,TRUE)</f>
        <v/>
      </c>
      <c r="P819" s="9">
        <f>_xlfn.NORM.INV(O819,$B$9,$B$10)</f>
        <v/>
      </c>
    </row>
    <row r="820">
      <c r="H820" s="14">
        <f>Data!A820</f>
        <v/>
      </c>
      <c r="I820" s="24">
        <f>IF(Occurrence!J820&gt;0,_xlfn.GAMMA.DIST(Occurrence!J820,$C$6,$C$7,TRUE),0)</f>
        <v/>
      </c>
      <c r="J820" s="9">
        <f>IF(Occurrence!J820&gt;0,_xlfn.GAMMA.INV(I820,$B$6,$B$7),0)</f>
        <v/>
      </c>
      <c r="K820" s="24">
        <f>IF(Occurrence!K820&gt;0,_xlfn.GAMMA.DIST(Occurrence!K820,$C$6,$C$7,TRUE),0)</f>
        <v/>
      </c>
      <c r="L820" s="9">
        <f>IF(Occurrence!K820&gt;0,_xlfn.GAMMA.INV(K820,$B$6,$B$7),0)</f>
        <v/>
      </c>
      <c r="M820" s="24">
        <f>_xlfn.NORM.DIST(Data!X820,$C$9,$C$10,TRUE)</f>
        <v/>
      </c>
      <c r="N820" s="9">
        <f>_xlfn.NORM.INV(M820,$B$9,$B$10)</f>
        <v/>
      </c>
      <c r="O820" s="24">
        <f>_xlfn.NORM.DIST(Data!Y820,$C$9,$C$10,TRUE)</f>
        <v/>
      </c>
      <c r="P820" s="9">
        <f>_xlfn.NORM.INV(O820,$B$9,$B$10)</f>
        <v/>
      </c>
    </row>
    <row r="821">
      <c r="H821" s="14">
        <f>Data!A821</f>
        <v/>
      </c>
      <c r="I821" s="24">
        <f>IF(Occurrence!J821&gt;0,_xlfn.GAMMA.DIST(Occurrence!J821,$C$6,$C$7,TRUE),0)</f>
        <v/>
      </c>
      <c r="J821" s="9">
        <f>IF(Occurrence!J821&gt;0,_xlfn.GAMMA.INV(I821,$B$6,$B$7),0)</f>
        <v/>
      </c>
      <c r="K821" s="24">
        <f>IF(Occurrence!K821&gt;0,_xlfn.GAMMA.DIST(Occurrence!K821,$C$6,$C$7,TRUE),0)</f>
        <v/>
      </c>
      <c r="L821" s="9">
        <f>IF(Occurrence!K821&gt;0,_xlfn.GAMMA.INV(K821,$B$6,$B$7),0)</f>
        <v/>
      </c>
      <c r="M821" s="24">
        <f>_xlfn.NORM.DIST(Data!X821,$C$9,$C$10,TRUE)</f>
        <v/>
      </c>
      <c r="N821" s="9">
        <f>_xlfn.NORM.INV(M821,$B$9,$B$10)</f>
        <v/>
      </c>
      <c r="O821" s="24">
        <f>_xlfn.NORM.DIST(Data!Y821,$C$9,$C$10,TRUE)</f>
        <v/>
      </c>
      <c r="P821" s="9">
        <f>_xlfn.NORM.INV(O821,$B$9,$B$10)</f>
        <v/>
      </c>
    </row>
    <row r="822">
      <c r="H822" s="14">
        <f>Data!A822</f>
        <v/>
      </c>
      <c r="I822" s="24">
        <f>IF(Occurrence!J822&gt;0,_xlfn.GAMMA.DIST(Occurrence!J822,$C$6,$C$7,TRUE),0)</f>
        <v/>
      </c>
      <c r="J822" s="9">
        <f>IF(Occurrence!J822&gt;0,_xlfn.GAMMA.INV(I822,$B$6,$B$7),0)</f>
        <v/>
      </c>
      <c r="K822" s="24">
        <f>IF(Occurrence!K822&gt;0,_xlfn.GAMMA.DIST(Occurrence!K822,$C$6,$C$7,TRUE),0)</f>
        <v/>
      </c>
      <c r="L822" s="9">
        <f>IF(Occurrence!K822&gt;0,_xlfn.GAMMA.INV(K822,$B$6,$B$7),0)</f>
        <v/>
      </c>
      <c r="M822" s="24">
        <f>_xlfn.NORM.DIST(Data!X822,$C$9,$C$10,TRUE)</f>
        <v/>
      </c>
      <c r="N822" s="9">
        <f>_xlfn.NORM.INV(M822,$B$9,$B$10)</f>
        <v/>
      </c>
      <c r="O822" s="24">
        <f>_xlfn.NORM.DIST(Data!Y822,$C$9,$C$10,TRUE)</f>
        <v/>
      </c>
      <c r="P822" s="9">
        <f>_xlfn.NORM.INV(O822,$B$9,$B$10)</f>
        <v/>
      </c>
    </row>
    <row r="823">
      <c r="H823" s="14">
        <f>Data!A823</f>
        <v/>
      </c>
      <c r="I823" s="24">
        <f>IF(Occurrence!J823&gt;0,_xlfn.GAMMA.DIST(Occurrence!J823,$C$6,$C$7,TRUE),0)</f>
        <v/>
      </c>
      <c r="J823" s="9">
        <f>IF(Occurrence!J823&gt;0,_xlfn.GAMMA.INV(I823,$B$6,$B$7),0)</f>
        <v/>
      </c>
      <c r="K823" s="24">
        <f>IF(Occurrence!K823&gt;0,_xlfn.GAMMA.DIST(Occurrence!K823,$C$6,$C$7,TRUE),0)</f>
        <v/>
      </c>
      <c r="L823" s="9">
        <f>IF(Occurrence!K823&gt;0,_xlfn.GAMMA.INV(K823,$B$6,$B$7),0)</f>
        <v/>
      </c>
      <c r="M823" s="24">
        <f>_xlfn.NORM.DIST(Data!X823,$C$9,$C$10,TRUE)</f>
        <v/>
      </c>
      <c r="N823" s="9">
        <f>_xlfn.NORM.INV(M823,$B$9,$B$10)</f>
        <v/>
      </c>
      <c r="O823" s="24">
        <f>_xlfn.NORM.DIST(Data!Y823,$C$9,$C$10,TRUE)</f>
        <v/>
      </c>
      <c r="P823" s="9">
        <f>_xlfn.NORM.INV(O823,$B$9,$B$10)</f>
        <v/>
      </c>
    </row>
    <row r="824">
      <c r="H824" s="14">
        <f>Data!A824</f>
        <v/>
      </c>
      <c r="I824" s="24">
        <f>IF(Occurrence!J824&gt;0,_xlfn.GAMMA.DIST(Occurrence!J824,$C$6,$C$7,TRUE),0)</f>
        <v/>
      </c>
      <c r="J824" s="9">
        <f>IF(Occurrence!J824&gt;0,_xlfn.GAMMA.INV(I824,$B$6,$B$7),0)</f>
        <v/>
      </c>
      <c r="K824" s="24">
        <f>IF(Occurrence!K824&gt;0,_xlfn.GAMMA.DIST(Occurrence!K824,$C$6,$C$7,TRUE),0)</f>
        <v/>
      </c>
      <c r="L824" s="9">
        <f>IF(Occurrence!K824&gt;0,_xlfn.GAMMA.INV(K824,$B$6,$B$7),0)</f>
        <v/>
      </c>
      <c r="M824" s="24">
        <f>_xlfn.NORM.DIST(Data!X824,$C$9,$C$10,TRUE)</f>
        <v/>
      </c>
      <c r="N824" s="9">
        <f>_xlfn.NORM.INV(M824,$B$9,$B$10)</f>
        <v/>
      </c>
      <c r="O824" s="24">
        <f>_xlfn.NORM.DIST(Data!Y824,$C$9,$C$10,TRUE)</f>
        <v/>
      </c>
      <c r="P824" s="9">
        <f>_xlfn.NORM.INV(O824,$B$9,$B$10)</f>
        <v/>
      </c>
    </row>
    <row r="825">
      <c r="H825" s="14">
        <f>Data!A825</f>
        <v/>
      </c>
      <c r="I825" s="24">
        <f>IF(Occurrence!J825&gt;0,_xlfn.GAMMA.DIST(Occurrence!J825,$C$6,$C$7,TRUE),0)</f>
        <v/>
      </c>
      <c r="J825" s="9">
        <f>IF(Occurrence!J825&gt;0,_xlfn.GAMMA.INV(I825,$B$6,$B$7),0)</f>
        <v/>
      </c>
      <c r="K825" s="24">
        <f>IF(Occurrence!K825&gt;0,_xlfn.GAMMA.DIST(Occurrence!K825,$C$6,$C$7,TRUE),0)</f>
        <v/>
      </c>
      <c r="L825" s="9">
        <f>IF(Occurrence!K825&gt;0,_xlfn.GAMMA.INV(K825,$B$6,$B$7),0)</f>
        <v/>
      </c>
      <c r="M825" s="24">
        <f>_xlfn.NORM.DIST(Data!X825,$C$9,$C$10,TRUE)</f>
        <v/>
      </c>
      <c r="N825" s="9">
        <f>_xlfn.NORM.INV(M825,$B$9,$B$10)</f>
        <v/>
      </c>
      <c r="O825" s="24">
        <f>_xlfn.NORM.DIST(Data!Y825,$C$9,$C$10,TRUE)</f>
        <v/>
      </c>
      <c r="P825" s="9">
        <f>_xlfn.NORM.INV(O825,$B$9,$B$10)</f>
        <v/>
      </c>
    </row>
    <row r="826">
      <c r="H826" s="14">
        <f>Data!A826</f>
        <v/>
      </c>
      <c r="I826" s="24">
        <f>IF(Occurrence!J826&gt;0,_xlfn.GAMMA.DIST(Occurrence!J826,$C$6,$C$7,TRUE),0)</f>
        <v/>
      </c>
      <c r="J826" s="9">
        <f>IF(Occurrence!J826&gt;0,_xlfn.GAMMA.INV(I826,$B$6,$B$7),0)</f>
        <v/>
      </c>
      <c r="K826" s="24">
        <f>IF(Occurrence!K826&gt;0,_xlfn.GAMMA.DIST(Occurrence!K826,$C$6,$C$7,TRUE),0)</f>
        <v/>
      </c>
      <c r="L826" s="9">
        <f>IF(Occurrence!K826&gt;0,_xlfn.GAMMA.INV(K826,$B$6,$B$7),0)</f>
        <v/>
      </c>
      <c r="M826" s="24">
        <f>_xlfn.NORM.DIST(Data!X826,$C$9,$C$10,TRUE)</f>
        <v/>
      </c>
      <c r="N826" s="9">
        <f>_xlfn.NORM.INV(M826,$B$9,$B$10)</f>
        <v/>
      </c>
      <c r="O826" s="24">
        <f>_xlfn.NORM.DIST(Data!Y826,$C$9,$C$10,TRUE)</f>
        <v/>
      </c>
      <c r="P826" s="9">
        <f>_xlfn.NORM.INV(O826,$B$9,$B$10)</f>
        <v/>
      </c>
    </row>
    <row r="827">
      <c r="H827" s="14">
        <f>Data!A827</f>
        <v/>
      </c>
      <c r="I827" s="24">
        <f>IF(Occurrence!J827&gt;0,_xlfn.GAMMA.DIST(Occurrence!J827,$C$6,$C$7,TRUE),0)</f>
        <v/>
      </c>
      <c r="J827" s="9">
        <f>IF(Occurrence!J827&gt;0,_xlfn.GAMMA.INV(I827,$B$6,$B$7),0)</f>
        <v/>
      </c>
      <c r="K827" s="24">
        <f>IF(Occurrence!K827&gt;0,_xlfn.GAMMA.DIST(Occurrence!K827,$C$6,$C$7,TRUE),0)</f>
        <v/>
      </c>
      <c r="L827" s="9">
        <f>IF(Occurrence!K827&gt;0,_xlfn.GAMMA.INV(K827,$B$6,$B$7),0)</f>
        <v/>
      </c>
      <c r="M827" s="24">
        <f>_xlfn.NORM.DIST(Data!X827,$C$9,$C$10,TRUE)</f>
        <v/>
      </c>
      <c r="N827" s="9">
        <f>_xlfn.NORM.INV(M827,$B$9,$B$10)</f>
        <v/>
      </c>
      <c r="O827" s="24">
        <f>_xlfn.NORM.DIST(Data!Y827,$C$9,$C$10,TRUE)</f>
        <v/>
      </c>
      <c r="P827" s="9">
        <f>_xlfn.NORM.INV(O827,$B$9,$B$10)</f>
        <v/>
      </c>
    </row>
    <row r="828">
      <c r="H828" s="14">
        <f>Data!A828</f>
        <v/>
      </c>
      <c r="I828" s="24">
        <f>IF(Occurrence!J828&gt;0,_xlfn.GAMMA.DIST(Occurrence!J828,$C$6,$C$7,TRUE),0)</f>
        <v/>
      </c>
      <c r="J828" s="9">
        <f>IF(Occurrence!J828&gt;0,_xlfn.GAMMA.INV(I828,$B$6,$B$7),0)</f>
        <v/>
      </c>
      <c r="K828" s="24">
        <f>IF(Occurrence!K828&gt;0,_xlfn.GAMMA.DIST(Occurrence!K828,$C$6,$C$7,TRUE),0)</f>
        <v/>
      </c>
      <c r="L828" s="9">
        <f>IF(Occurrence!K828&gt;0,_xlfn.GAMMA.INV(K828,$B$6,$B$7),0)</f>
        <v/>
      </c>
      <c r="M828" s="24">
        <f>_xlfn.NORM.DIST(Data!X828,$C$9,$C$10,TRUE)</f>
        <v/>
      </c>
      <c r="N828" s="9">
        <f>_xlfn.NORM.INV(M828,$B$9,$B$10)</f>
        <v/>
      </c>
      <c r="O828" s="24">
        <f>_xlfn.NORM.DIST(Data!Y828,$C$9,$C$10,TRUE)</f>
        <v/>
      </c>
      <c r="P828" s="9">
        <f>_xlfn.NORM.INV(O828,$B$9,$B$10)</f>
        <v/>
      </c>
    </row>
    <row r="829">
      <c r="H829" s="14">
        <f>Data!A829</f>
        <v/>
      </c>
      <c r="I829" s="24">
        <f>IF(Occurrence!J829&gt;0,_xlfn.GAMMA.DIST(Occurrence!J829,$C$6,$C$7,TRUE),0)</f>
        <v/>
      </c>
      <c r="J829" s="9">
        <f>IF(Occurrence!J829&gt;0,_xlfn.GAMMA.INV(I829,$B$6,$B$7),0)</f>
        <v/>
      </c>
      <c r="K829" s="24">
        <f>IF(Occurrence!K829&gt;0,_xlfn.GAMMA.DIST(Occurrence!K829,$C$6,$C$7,TRUE),0)</f>
        <v/>
      </c>
      <c r="L829" s="9">
        <f>IF(Occurrence!K829&gt;0,_xlfn.GAMMA.INV(K829,$B$6,$B$7),0)</f>
        <v/>
      </c>
      <c r="M829" s="24">
        <f>_xlfn.NORM.DIST(Data!X829,$C$9,$C$10,TRUE)</f>
        <v/>
      </c>
      <c r="N829" s="9">
        <f>_xlfn.NORM.INV(M829,$B$9,$B$10)</f>
        <v/>
      </c>
      <c r="O829" s="24">
        <f>_xlfn.NORM.DIST(Data!Y829,$C$9,$C$10,TRUE)</f>
        <v/>
      </c>
      <c r="P829" s="9">
        <f>_xlfn.NORM.INV(O829,$B$9,$B$10)</f>
        <v/>
      </c>
    </row>
    <row r="830">
      <c r="H830" s="14">
        <f>Data!A830</f>
        <v/>
      </c>
      <c r="I830" s="24">
        <f>IF(Occurrence!J830&gt;0,_xlfn.GAMMA.DIST(Occurrence!J830,$C$6,$C$7,TRUE),0)</f>
        <v/>
      </c>
      <c r="J830" s="9">
        <f>IF(Occurrence!J830&gt;0,_xlfn.GAMMA.INV(I830,$B$6,$B$7),0)</f>
        <v/>
      </c>
      <c r="K830" s="24">
        <f>IF(Occurrence!K830&gt;0,_xlfn.GAMMA.DIST(Occurrence!K830,$C$6,$C$7,TRUE),0)</f>
        <v/>
      </c>
      <c r="L830" s="9">
        <f>IF(Occurrence!K830&gt;0,_xlfn.GAMMA.INV(K830,$B$6,$B$7),0)</f>
        <v/>
      </c>
      <c r="M830" s="24">
        <f>_xlfn.NORM.DIST(Data!X830,$C$9,$C$10,TRUE)</f>
        <v/>
      </c>
      <c r="N830" s="9">
        <f>_xlfn.NORM.INV(M830,$B$9,$B$10)</f>
        <v/>
      </c>
      <c r="O830" s="24">
        <f>_xlfn.NORM.DIST(Data!Y830,$C$9,$C$10,TRUE)</f>
        <v/>
      </c>
      <c r="P830" s="9">
        <f>_xlfn.NORM.INV(O830,$B$9,$B$10)</f>
        <v/>
      </c>
    </row>
    <row r="831">
      <c r="H831" s="14">
        <f>Data!A831</f>
        <v/>
      </c>
      <c r="I831" s="24">
        <f>IF(Occurrence!J831&gt;0,_xlfn.GAMMA.DIST(Occurrence!J831,$C$6,$C$7,TRUE),0)</f>
        <v/>
      </c>
      <c r="J831" s="9">
        <f>IF(Occurrence!J831&gt;0,_xlfn.GAMMA.INV(I831,$B$6,$B$7),0)</f>
        <v/>
      </c>
      <c r="K831" s="24">
        <f>IF(Occurrence!K831&gt;0,_xlfn.GAMMA.DIST(Occurrence!K831,$C$6,$C$7,TRUE),0)</f>
        <v/>
      </c>
      <c r="L831" s="9">
        <f>IF(Occurrence!K831&gt;0,_xlfn.GAMMA.INV(K831,$B$6,$B$7),0)</f>
        <v/>
      </c>
      <c r="M831" s="24">
        <f>_xlfn.NORM.DIST(Data!X831,$C$9,$C$10,TRUE)</f>
        <v/>
      </c>
      <c r="N831" s="9">
        <f>_xlfn.NORM.INV(M831,$B$9,$B$10)</f>
        <v/>
      </c>
      <c r="O831" s="24">
        <f>_xlfn.NORM.DIST(Data!Y831,$C$9,$C$10,TRUE)</f>
        <v/>
      </c>
      <c r="P831" s="9">
        <f>_xlfn.NORM.INV(O831,$B$9,$B$10)</f>
        <v/>
      </c>
    </row>
    <row r="832">
      <c r="H832" s="14">
        <f>Data!A832</f>
        <v/>
      </c>
      <c r="I832" s="24">
        <f>IF(Occurrence!J832&gt;0,_xlfn.GAMMA.DIST(Occurrence!J832,$C$6,$C$7,TRUE),0)</f>
        <v/>
      </c>
      <c r="J832" s="9">
        <f>IF(Occurrence!J832&gt;0,_xlfn.GAMMA.INV(I832,$B$6,$B$7),0)</f>
        <v/>
      </c>
      <c r="K832" s="24">
        <f>IF(Occurrence!K832&gt;0,_xlfn.GAMMA.DIST(Occurrence!K832,$C$6,$C$7,TRUE),0)</f>
        <v/>
      </c>
      <c r="L832" s="9">
        <f>IF(Occurrence!K832&gt;0,_xlfn.GAMMA.INV(K832,$B$6,$B$7),0)</f>
        <v/>
      </c>
      <c r="M832" s="24">
        <f>_xlfn.NORM.DIST(Data!X832,$C$9,$C$10,TRUE)</f>
        <v/>
      </c>
      <c r="N832" s="9">
        <f>_xlfn.NORM.INV(M832,$B$9,$B$10)</f>
        <v/>
      </c>
      <c r="O832" s="24">
        <f>_xlfn.NORM.DIST(Data!Y832,$C$9,$C$10,TRUE)</f>
        <v/>
      </c>
      <c r="P832" s="9">
        <f>_xlfn.NORM.INV(O832,$B$9,$B$10)</f>
        <v/>
      </c>
    </row>
    <row r="833">
      <c r="H833" s="14">
        <f>Data!A833</f>
        <v/>
      </c>
      <c r="I833" s="24">
        <f>IF(Occurrence!J833&gt;0,_xlfn.GAMMA.DIST(Occurrence!J833,$C$6,$C$7,TRUE),0)</f>
        <v/>
      </c>
      <c r="J833" s="9">
        <f>IF(Occurrence!J833&gt;0,_xlfn.GAMMA.INV(I833,$B$6,$B$7),0)</f>
        <v/>
      </c>
      <c r="K833" s="24">
        <f>IF(Occurrence!K833&gt;0,_xlfn.GAMMA.DIST(Occurrence!K833,$C$6,$C$7,TRUE),0)</f>
        <v/>
      </c>
      <c r="L833" s="9">
        <f>IF(Occurrence!K833&gt;0,_xlfn.GAMMA.INV(K833,$B$6,$B$7),0)</f>
        <v/>
      </c>
      <c r="M833" s="24">
        <f>_xlfn.NORM.DIST(Data!X833,$C$9,$C$10,TRUE)</f>
        <v/>
      </c>
      <c r="N833" s="9">
        <f>_xlfn.NORM.INV(M833,$B$9,$B$10)</f>
        <v/>
      </c>
      <c r="O833" s="24">
        <f>_xlfn.NORM.DIST(Data!Y833,$C$9,$C$10,TRUE)</f>
        <v/>
      </c>
      <c r="P833" s="9">
        <f>_xlfn.NORM.INV(O833,$B$9,$B$10)</f>
        <v/>
      </c>
    </row>
    <row r="834">
      <c r="H834" s="14">
        <f>Data!A834</f>
        <v/>
      </c>
      <c r="I834" s="24">
        <f>IF(Occurrence!J834&gt;0,_xlfn.GAMMA.DIST(Occurrence!J834,$C$6,$C$7,TRUE),0)</f>
        <v/>
      </c>
      <c r="J834" s="9">
        <f>IF(Occurrence!J834&gt;0,_xlfn.GAMMA.INV(I834,$B$6,$B$7),0)</f>
        <v/>
      </c>
      <c r="K834" s="24">
        <f>IF(Occurrence!K834&gt;0,_xlfn.GAMMA.DIST(Occurrence!K834,$C$6,$C$7,TRUE),0)</f>
        <v/>
      </c>
      <c r="L834" s="9">
        <f>IF(Occurrence!K834&gt;0,_xlfn.GAMMA.INV(K834,$B$6,$B$7),0)</f>
        <v/>
      </c>
      <c r="M834" s="24">
        <f>_xlfn.NORM.DIST(Data!X834,$C$9,$C$10,TRUE)</f>
        <v/>
      </c>
      <c r="N834" s="9">
        <f>_xlfn.NORM.INV(M834,$B$9,$B$10)</f>
        <v/>
      </c>
      <c r="O834" s="24">
        <f>_xlfn.NORM.DIST(Data!Y834,$C$9,$C$10,TRUE)</f>
        <v/>
      </c>
      <c r="P834" s="9">
        <f>_xlfn.NORM.INV(O834,$B$9,$B$10)</f>
        <v/>
      </c>
    </row>
    <row r="835">
      <c r="H835" s="14">
        <f>Data!A835</f>
        <v/>
      </c>
      <c r="I835" s="24">
        <f>IF(Occurrence!J835&gt;0,_xlfn.GAMMA.DIST(Occurrence!J835,$C$6,$C$7,TRUE),0)</f>
        <v/>
      </c>
      <c r="J835" s="9">
        <f>IF(Occurrence!J835&gt;0,_xlfn.GAMMA.INV(I835,$B$6,$B$7),0)</f>
        <v/>
      </c>
      <c r="K835" s="24">
        <f>IF(Occurrence!K835&gt;0,_xlfn.GAMMA.DIST(Occurrence!K835,$C$6,$C$7,TRUE),0)</f>
        <v/>
      </c>
      <c r="L835" s="9">
        <f>IF(Occurrence!K835&gt;0,_xlfn.GAMMA.INV(K835,$B$6,$B$7),0)</f>
        <v/>
      </c>
      <c r="M835" s="24">
        <f>_xlfn.NORM.DIST(Data!X835,$C$9,$C$10,TRUE)</f>
        <v/>
      </c>
      <c r="N835" s="9">
        <f>_xlfn.NORM.INV(M835,$B$9,$B$10)</f>
        <v/>
      </c>
      <c r="O835" s="24">
        <f>_xlfn.NORM.DIST(Data!Y835,$C$9,$C$10,TRUE)</f>
        <v/>
      </c>
      <c r="P835" s="9">
        <f>_xlfn.NORM.INV(O835,$B$9,$B$10)</f>
        <v/>
      </c>
    </row>
    <row r="836">
      <c r="H836" s="14">
        <f>Data!A836</f>
        <v/>
      </c>
      <c r="I836" s="24">
        <f>IF(Occurrence!J836&gt;0,_xlfn.GAMMA.DIST(Occurrence!J836,$C$6,$C$7,TRUE),0)</f>
        <v/>
      </c>
      <c r="J836" s="9">
        <f>IF(Occurrence!J836&gt;0,_xlfn.GAMMA.INV(I836,$B$6,$B$7),0)</f>
        <v/>
      </c>
      <c r="K836" s="24">
        <f>IF(Occurrence!K836&gt;0,_xlfn.GAMMA.DIST(Occurrence!K836,$C$6,$C$7,TRUE),0)</f>
        <v/>
      </c>
      <c r="L836" s="9">
        <f>IF(Occurrence!K836&gt;0,_xlfn.GAMMA.INV(K836,$B$6,$B$7),0)</f>
        <v/>
      </c>
      <c r="M836" s="24">
        <f>_xlfn.NORM.DIST(Data!X836,$C$9,$C$10,TRUE)</f>
        <v/>
      </c>
      <c r="N836" s="9">
        <f>_xlfn.NORM.INV(M836,$B$9,$B$10)</f>
        <v/>
      </c>
      <c r="O836" s="24">
        <f>_xlfn.NORM.DIST(Data!Y836,$C$9,$C$10,TRUE)</f>
        <v/>
      </c>
      <c r="P836" s="9">
        <f>_xlfn.NORM.INV(O836,$B$9,$B$10)</f>
        <v/>
      </c>
    </row>
    <row r="837">
      <c r="H837" s="14">
        <f>Data!A837</f>
        <v/>
      </c>
      <c r="I837" s="24">
        <f>IF(Occurrence!J837&gt;0,_xlfn.GAMMA.DIST(Occurrence!J837,$C$6,$C$7,TRUE),0)</f>
        <v/>
      </c>
      <c r="J837" s="9">
        <f>IF(Occurrence!J837&gt;0,_xlfn.GAMMA.INV(I837,$B$6,$B$7),0)</f>
        <v/>
      </c>
      <c r="K837" s="24">
        <f>IF(Occurrence!K837&gt;0,_xlfn.GAMMA.DIST(Occurrence!K837,$C$6,$C$7,TRUE),0)</f>
        <v/>
      </c>
      <c r="L837" s="9">
        <f>IF(Occurrence!K837&gt;0,_xlfn.GAMMA.INV(K837,$B$6,$B$7),0)</f>
        <v/>
      </c>
      <c r="M837" s="24">
        <f>_xlfn.NORM.DIST(Data!X837,$C$9,$C$10,TRUE)</f>
        <v/>
      </c>
      <c r="N837" s="9">
        <f>_xlfn.NORM.INV(M837,$B$9,$B$10)</f>
        <v/>
      </c>
      <c r="O837" s="24">
        <f>_xlfn.NORM.DIST(Data!Y837,$C$9,$C$10,TRUE)</f>
        <v/>
      </c>
      <c r="P837" s="9">
        <f>_xlfn.NORM.INV(O837,$B$9,$B$10)</f>
        <v/>
      </c>
    </row>
    <row r="838">
      <c r="H838" s="14">
        <f>Data!A838</f>
        <v/>
      </c>
      <c r="I838" s="24">
        <f>IF(Occurrence!J838&gt;0,_xlfn.GAMMA.DIST(Occurrence!J838,$C$6,$C$7,TRUE),0)</f>
        <v/>
      </c>
      <c r="J838" s="9">
        <f>IF(Occurrence!J838&gt;0,_xlfn.GAMMA.INV(I838,$B$6,$B$7),0)</f>
        <v/>
      </c>
      <c r="K838" s="24">
        <f>IF(Occurrence!K838&gt;0,_xlfn.GAMMA.DIST(Occurrence!K838,$C$6,$C$7,TRUE),0)</f>
        <v/>
      </c>
      <c r="L838" s="9">
        <f>IF(Occurrence!K838&gt;0,_xlfn.GAMMA.INV(K838,$B$6,$B$7),0)</f>
        <v/>
      </c>
      <c r="M838" s="24">
        <f>_xlfn.NORM.DIST(Data!X838,$C$9,$C$10,TRUE)</f>
        <v/>
      </c>
      <c r="N838" s="9">
        <f>_xlfn.NORM.INV(M838,$B$9,$B$10)</f>
        <v/>
      </c>
      <c r="O838" s="24">
        <f>_xlfn.NORM.DIST(Data!Y838,$C$9,$C$10,TRUE)</f>
        <v/>
      </c>
      <c r="P838" s="9">
        <f>_xlfn.NORM.INV(O838,$B$9,$B$10)</f>
        <v/>
      </c>
    </row>
    <row r="839">
      <c r="H839" s="14">
        <f>Data!A839</f>
        <v/>
      </c>
      <c r="I839" s="24">
        <f>IF(Occurrence!J839&gt;0,_xlfn.GAMMA.DIST(Occurrence!J839,$C$6,$C$7,TRUE),0)</f>
        <v/>
      </c>
      <c r="J839" s="9">
        <f>IF(Occurrence!J839&gt;0,_xlfn.GAMMA.INV(I839,$B$6,$B$7),0)</f>
        <v/>
      </c>
      <c r="K839" s="24">
        <f>IF(Occurrence!K839&gt;0,_xlfn.GAMMA.DIST(Occurrence!K839,$C$6,$C$7,TRUE),0)</f>
        <v/>
      </c>
      <c r="L839" s="9">
        <f>IF(Occurrence!K839&gt;0,_xlfn.GAMMA.INV(K839,$B$6,$B$7),0)</f>
        <v/>
      </c>
      <c r="M839" s="24">
        <f>_xlfn.NORM.DIST(Data!X839,$C$9,$C$10,TRUE)</f>
        <v/>
      </c>
      <c r="N839" s="9">
        <f>_xlfn.NORM.INV(M839,$B$9,$B$10)</f>
        <v/>
      </c>
      <c r="O839" s="24">
        <f>_xlfn.NORM.DIST(Data!Y839,$C$9,$C$10,TRUE)</f>
        <v/>
      </c>
      <c r="P839" s="9">
        <f>_xlfn.NORM.INV(O839,$B$9,$B$10)</f>
        <v/>
      </c>
    </row>
    <row r="840">
      <c r="H840" s="14">
        <f>Data!A840</f>
        <v/>
      </c>
      <c r="I840" s="24">
        <f>IF(Occurrence!J840&gt;0,_xlfn.GAMMA.DIST(Occurrence!J840,$C$6,$C$7,TRUE),0)</f>
        <v/>
      </c>
      <c r="J840" s="9">
        <f>IF(Occurrence!J840&gt;0,_xlfn.GAMMA.INV(I840,$B$6,$B$7),0)</f>
        <v/>
      </c>
      <c r="K840" s="24">
        <f>IF(Occurrence!K840&gt;0,_xlfn.GAMMA.DIST(Occurrence!K840,$C$6,$C$7,TRUE),0)</f>
        <v/>
      </c>
      <c r="L840" s="9">
        <f>IF(Occurrence!K840&gt;0,_xlfn.GAMMA.INV(K840,$B$6,$B$7),0)</f>
        <v/>
      </c>
      <c r="M840" s="24">
        <f>_xlfn.NORM.DIST(Data!X840,$C$9,$C$10,TRUE)</f>
        <v/>
      </c>
      <c r="N840" s="9">
        <f>_xlfn.NORM.INV(M840,$B$9,$B$10)</f>
        <v/>
      </c>
      <c r="O840" s="24">
        <f>_xlfn.NORM.DIST(Data!Y840,$C$9,$C$10,TRUE)</f>
        <v/>
      </c>
      <c r="P840" s="9">
        <f>_xlfn.NORM.INV(O840,$B$9,$B$10)</f>
        <v/>
      </c>
    </row>
    <row r="841">
      <c r="H841" s="14">
        <f>Data!A841</f>
        <v/>
      </c>
      <c r="I841" s="24">
        <f>IF(Occurrence!J841&gt;0,_xlfn.GAMMA.DIST(Occurrence!J841,$C$6,$C$7,TRUE),0)</f>
        <v/>
      </c>
      <c r="J841" s="9">
        <f>IF(Occurrence!J841&gt;0,_xlfn.GAMMA.INV(I841,$B$6,$B$7),0)</f>
        <v/>
      </c>
      <c r="K841" s="24">
        <f>IF(Occurrence!K841&gt;0,_xlfn.GAMMA.DIST(Occurrence!K841,$C$6,$C$7,TRUE),0)</f>
        <v/>
      </c>
      <c r="L841" s="9">
        <f>IF(Occurrence!K841&gt;0,_xlfn.GAMMA.INV(K841,$B$6,$B$7),0)</f>
        <v/>
      </c>
      <c r="M841" s="24">
        <f>_xlfn.NORM.DIST(Data!X841,$C$9,$C$10,TRUE)</f>
        <v/>
      </c>
      <c r="N841" s="9">
        <f>_xlfn.NORM.INV(M841,$B$9,$B$10)</f>
        <v/>
      </c>
      <c r="O841" s="24">
        <f>_xlfn.NORM.DIST(Data!Y841,$C$9,$C$10,TRUE)</f>
        <v/>
      </c>
      <c r="P841" s="9">
        <f>_xlfn.NORM.INV(O841,$B$9,$B$10)</f>
        <v/>
      </c>
    </row>
    <row r="842">
      <c r="H842" s="14">
        <f>Data!A842</f>
        <v/>
      </c>
      <c r="I842" s="24">
        <f>IF(Occurrence!J842&gt;0,_xlfn.GAMMA.DIST(Occurrence!J842,$C$6,$C$7,TRUE),0)</f>
        <v/>
      </c>
      <c r="J842" s="9">
        <f>IF(Occurrence!J842&gt;0,_xlfn.GAMMA.INV(I842,$B$6,$B$7),0)</f>
        <v/>
      </c>
      <c r="K842" s="24">
        <f>IF(Occurrence!K842&gt;0,_xlfn.GAMMA.DIST(Occurrence!K842,$C$6,$C$7,TRUE),0)</f>
        <v/>
      </c>
      <c r="L842" s="9">
        <f>IF(Occurrence!K842&gt;0,_xlfn.GAMMA.INV(K842,$B$6,$B$7),0)</f>
        <v/>
      </c>
      <c r="M842" s="24">
        <f>_xlfn.NORM.DIST(Data!X842,$C$9,$C$10,TRUE)</f>
        <v/>
      </c>
      <c r="N842" s="9">
        <f>_xlfn.NORM.INV(M842,$B$9,$B$10)</f>
        <v/>
      </c>
      <c r="O842" s="24">
        <f>_xlfn.NORM.DIST(Data!Y842,$C$9,$C$10,TRUE)</f>
        <v/>
      </c>
      <c r="P842" s="9">
        <f>_xlfn.NORM.INV(O842,$B$9,$B$10)</f>
        <v/>
      </c>
    </row>
    <row r="843">
      <c r="H843" s="14">
        <f>Data!A843</f>
        <v/>
      </c>
      <c r="I843" s="24">
        <f>IF(Occurrence!J843&gt;0,_xlfn.GAMMA.DIST(Occurrence!J843,$C$6,$C$7,TRUE),0)</f>
        <v/>
      </c>
      <c r="J843" s="9">
        <f>IF(Occurrence!J843&gt;0,_xlfn.GAMMA.INV(I843,$B$6,$B$7),0)</f>
        <v/>
      </c>
      <c r="K843" s="24">
        <f>IF(Occurrence!K843&gt;0,_xlfn.GAMMA.DIST(Occurrence!K843,$C$6,$C$7,TRUE),0)</f>
        <v/>
      </c>
      <c r="L843" s="9">
        <f>IF(Occurrence!K843&gt;0,_xlfn.GAMMA.INV(K843,$B$6,$B$7),0)</f>
        <v/>
      </c>
      <c r="M843" s="24">
        <f>_xlfn.NORM.DIST(Data!X843,$C$9,$C$10,TRUE)</f>
        <v/>
      </c>
      <c r="N843" s="9">
        <f>_xlfn.NORM.INV(M843,$B$9,$B$10)</f>
        <v/>
      </c>
      <c r="O843" s="24">
        <f>_xlfn.NORM.DIST(Data!Y843,$C$9,$C$10,TRUE)</f>
        <v/>
      </c>
      <c r="P843" s="9">
        <f>_xlfn.NORM.INV(O843,$B$9,$B$10)</f>
        <v/>
      </c>
    </row>
    <row r="844">
      <c r="H844" s="14">
        <f>Data!A844</f>
        <v/>
      </c>
      <c r="I844" s="24">
        <f>IF(Occurrence!J844&gt;0,_xlfn.GAMMA.DIST(Occurrence!J844,$C$6,$C$7,TRUE),0)</f>
        <v/>
      </c>
      <c r="J844" s="9">
        <f>IF(Occurrence!J844&gt;0,_xlfn.GAMMA.INV(I844,$B$6,$B$7),0)</f>
        <v/>
      </c>
      <c r="K844" s="24">
        <f>IF(Occurrence!K844&gt;0,_xlfn.GAMMA.DIST(Occurrence!K844,$C$6,$C$7,TRUE),0)</f>
        <v/>
      </c>
      <c r="L844" s="9">
        <f>IF(Occurrence!K844&gt;0,_xlfn.GAMMA.INV(K844,$B$6,$B$7),0)</f>
        <v/>
      </c>
      <c r="M844" s="24">
        <f>_xlfn.NORM.DIST(Data!X844,$C$9,$C$10,TRUE)</f>
        <v/>
      </c>
      <c r="N844" s="9">
        <f>_xlfn.NORM.INV(M844,$B$9,$B$10)</f>
        <v/>
      </c>
      <c r="O844" s="24">
        <f>_xlfn.NORM.DIST(Data!Y844,$C$9,$C$10,TRUE)</f>
        <v/>
      </c>
      <c r="P844" s="9">
        <f>_xlfn.NORM.INV(O844,$B$9,$B$10)</f>
        <v/>
      </c>
    </row>
    <row r="845">
      <c r="H845" s="14">
        <f>Data!A845</f>
        <v/>
      </c>
      <c r="I845" s="24">
        <f>IF(Occurrence!J845&gt;0,_xlfn.GAMMA.DIST(Occurrence!J845,$C$6,$C$7,TRUE),0)</f>
        <v/>
      </c>
      <c r="J845" s="9">
        <f>IF(Occurrence!J845&gt;0,_xlfn.GAMMA.INV(I845,$B$6,$B$7),0)</f>
        <v/>
      </c>
      <c r="K845" s="24">
        <f>IF(Occurrence!K845&gt;0,_xlfn.GAMMA.DIST(Occurrence!K845,$C$6,$C$7,TRUE),0)</f>
        <v/>
      </c>
      <c r="L845" s="9">
        <f>IF(Occurrence!K845&gt;0,_xlfn.GAMMA.INV(K845,$B$6,$B$7),0)</f>
        <v/>
      </c>
      <c r="M845" s="24">
        <f>_xlfn.NORM.DIST(Data!X845,$C$9,$C$10,TRUE)</f>
        <v/>
      </c>
      <c r="N845" s="9">
        <f>_xlfn.NORM.INV(M845,$B$9,$B$10)</f>
        <v/>
      </c>
      <c r="O845" s="24">
        <f>_xlfn.NORM.DIST(Data!Y845,$C$9,$C$10,TRUE)</f>
        <v/>
      </c>
      <c r="P845" s="9">
        <f>_xlfn.NORM.INV(O845,$B$9,$B$10)</f>
        <v/>
      </c>
    </row>
    <row r="846">
      <c r="H846" s="14">
        <f>Data!A846</f>
        <v/>
      </c>
      <c r="I846" s="24">
        <f>IF(Occurrence!J846&gt;0,_xlfn.GAMMA.DIST(Occurrence!J846,$C$6,$C$7,TRUE),0)</f>
        <v/>
      </c>
      <c r="J846" s="9">
        <f>IF(Occurrence!J846&gt;0,_xlfn.GAMMA.INV(I846,$B$6,$B$7),0)</f>
        <v/>
      </c>
      <c r="K846" s="24">
        <f>IF(Occurrence!K846&gt;0,_xlfn.GAMMA.DIST(Occurrence!K846,$C$6,$C$7,TRUE),0)</f>
        <v/>
      </c>
      <c r="L846" s="9">
        <f>IF(Occurrence!K846&gt;0,_xlfn.GAMMA.INV(K846,$B$6,$B$7),0)</f>
        <v/>
      </c>
      <c r="M846" s="24">
        <f>_xlfn.NORM.DIST(Data!X846,$C$9,$C$10,TRUE)</f>
        <v/>
      </c>
      <c r="N846" s="9">
        <f>_xlfn.NORM.INV(M846,$B$9,$B$10)</f>
        <v/>
      </c>
      <c r="O846" s="24">
        <f>_xlfn.NORM.DIST(Data!Y846,$C$9,$C$10,TRUE)</f>
        <v/>
      </c>
      <c r="P846" s="9">
        <f>_xlfn.NORM.INV(O846,$B$9,$B$10)</f>
        <v/>
      </c>
    </row>
    <row r="847">
      <c r="H847" s="14">
        <f>Data!A847</f>
        <v/>
      </c>
      <c r="I847" s="24">
        <f>IF(Occurrence!J847&gt;0,_xlfn.GAMMA.DIST(Occurrence!J847,$C$6,$C$7,TRUE),0)</f>
        <v/>
      </c>
      <c r="J847" s="9">
        <f>IF(Occurrence!J847&gt;0,_xlfn.GAMMA.INV(I847,$B$6,$B$7),0)</f>
        <v/>
      </c>
      <c r="K847" s="24">
        <f>IF(Occurrence!K847&gt;0,_xlfn.GAMMA.DIST(Occurrence!K847,$C$6,$C$7,TRUE),0)</f>
        <v/>
      </c>
      <c r="L847" s="9">
        <f>IF(Occurrence!K847&gt;0,_xlfn.GAMMA.INV(K847,$B$6,$B$7),0)</f>
        <v/>
      </c>
      <c r="M847" s="24">
        <f>_xlfn.NORM.DIST(Data!X847,$C$9,$C$10,TRUE)</f>
        <v/>
      </c>
      <c r="N847" s="9">
        <f>_xlfn.NORM.INV(M847,$B$9,$B$10)</f>
        <v/>
      </c>
      <c r="O847" s="24">
        <f>_xlfn.NORM.DIST(Data!Y847,$C$9,$C$10,TRUE)</f>
        <v/>
      </c>
      <c r="P847" s="9">
        <f>_xlfn.NORM.INV(O847,$B$9,$B$10)</f>
        <v/>
      </c>
    </row>
    <row r="848">
      <c r="H848" s="14">
        <f>Data!A848</f>
        <v/>
      </c>
      <c r="I848" s="24">
        <f>IF(Occurrence!J848&gt;0,_xlfn.GAMMA.DIST(Occurrence!J848,$C$6,$C$7,TRUE),0)</f>
        <v/>
      </c>
      <c r="J848" s="9">
        <f>IF(Occurrence!J848&gt;0,_xlfn.GAMMA.INV(I848,$B$6,$B$7),0)</f>
        <v/>
      </c>
      <c r="K848" s="24">
        <f>IF(Occurrence!K848&gt;0,_xlfn.GAMMA.DIST(Occurrence!K848,$C$6,$C$7,TRUE),0)</f>
        <v/>
      </c>
      <c r="L848" s="9">
        <f>IF(Occurrence!K848&gt;0,_xlfn.GAMMA.INV(K848,$B$6,$B$7),0)</f>
        <v/>
      </c>
      <c r="M848" s="24">
        <f>_xlfn.NORM.DIST(Data!X848,$C$9,$C$10,TRUE)</f>
        <v/>
      </c>
      <c r="N848" s="9">
        <f>_xlfn.NORM.INV(M848,$B$9,$B$10)</f>
        <v/>
      </c>
      <c r="O848" s="24">
        <f>_xlfn.NORM.DIST(Data!Y848,$C$9,$C$10,TRUE)</f>
        <v/>
      </c>
      <c r="P848" s="9">
        <f>_xlfn.NORM.INV(O848,$B$9,$B$10)</f>
        <v/>
      </c>
    </row>
    <row r="849">
      <c r="H849" s="14">
        <f>Data!A849</f>
        <v/>
      </c>
      <c r="I849" s="24">
        <f>IF(Occurrence!J849&gt;0,_xlfn.GAMMA.DIST(Occurrence!J849,$C$6,$C$7,TRUE),0)</f>
        <v/>
      </c>
      <c r="J849" s="9">
        <f>IF(Occurrence!J849&gt;0,_xlfn.GAMMA.INV(I849,$B$6,$B$7),0)</f>
        <v/>
      </c>
      <c r="K849" s="24">
        <f>IF(Occurrence!K849&gt;0,_xlfn.GAMMA.DIST(Occurrence!K849,$C$6,$C$7,TRUE),0)</f>
        <v/>
      </c>
      <c r="L849" s="9">
        <f>IF(Occurrence!K849&gt;0,_xlfn.GAMMA.INV(K849,$B$6,$B$7),0)</f>
        <v/>
      </c>
      <c r="M849" s="24">
        <f>_xlfn.NORM.DIST(Data!X849,$C$9,$C$10,TRUE)</f>
        <v/>
      </c>
      <c r="N849" s="9">
        <f>_xlfn.NORM.INV(M849,$B$9,$B$10)</f>
        <v/>
      </c>
      <c r="O849" s="24">
        <f>_xlfn.NORM.DIST(Data!Y849,$C$9,$C$10,TRUE)</f>
        <v/>
      </c>
      <c r="P849" s="9">
        <f>_xlfn.NORM.INV(O849,$B$9,$B$10)</f>
        <v/>
      </c>
    </row>
    <row r="850">
      <c r="H850" s="14">
        <f>Data!A850</f>
        <v/>
      </c>
      <c r="I850" s="24">
        <f>IF(Occurrence!J850&gt;0,_xlfn.GAMMA.DIST(Occurrence!J850,$C$6,$C$7,TRUE),0)</f>
        <v/>
      </c>
      <c r="J850" s="9">
        <f>IF(Occurrence!J850&gt;0,_xlfn.GAMMA.INV(I850,$B$6,$B$7),0)</f>
        <v/>
      </c>
      <c r="K850" s="24">
        <f>IF(Occurrence!K850&gt;0,_xlfn.GAMMA.DIST(Occurrence!K850,$C$6,$C$7,TRUE),0)</f>
        <v/>
      </c>
      <c r="L850" s="9">
        <f>IF(Occurrence!K850&gt;0,_xlfn.GAMMA.INV(K850,$B$6,$B$7),0)</f>
        <v/>
      </c>
      <c r="M850" s="24">
        <f>_xlfn.NORM.DIST(Data!X850,$C$9,$C$10,TRUE)</f>
        <v/>
      </c>
      <c r="N850" s="9">
        <f>_xlfn.NORM.INV(M850,$B$9,$B$10)</f>
        <v/>
      </c>
      <c r="O850" s="24">
        <f>_xlfn.NORM.DIST(Data!Y850,$C$9,$C$10,TRUE)</f>
        <v/>
      </c>
      <c r="P850" s="9">
        <f>_xlfn.NORM.INV(O850,$B$9,$B$10)</f>
        <v/>
      </c>
    </row>
    <row r="851">
      <c r="H851" s="14">
        <f>Data!A851</f>
        <v/>
      </c>
      <c r="I851" s="24">
        <f>IF(Occurrence!J851&gt;0,_xlfn.GAMMA.DIST(Occurrence!J851,$C$6,$C$7,TRUE),0)</f>
        <v/>
      </c>
      <c r="J851" s="9">
        <f>IF(Occurrence!J851&gt;0,_xlfn.GAMMA.INV(I851,$B$6,$B$7),0)</f>
        <v/>
      </c>
      <c r="K851" s="24">
        <f>IF(Occurrence!K851&gt;0,_xlfn.GAMMA.DIST(Occurrence!K851,$C$6,$C$7,TRUE),0)</f>
        <v/>
      </c>
      <c r="L851" s="9">
        <f>IF(Occurrence!K851&gt;0,_xlfn.GAMMA.INV(K851,$B$6,$B$7),0)</f>
        <v/>
      </c>
      <c r="M851" s="24">
        <f>_xlfn.NORM.DIST(Data!X851,$C$9,$C$10,TRUE)</f>
        <v/>
      </c>
      <c r="N851" s="9">
        <f>_xlfn.NORM.INV(M851,$B$9,$B$10)</f>
        <v/>
      </c>
      <c r="O851" s="24">
        <f>_xlfn.NORM.DIST(Data!Y851,$C$9,$C$10,TRUE)</f>
        <v/>
      </c>
      <c r="P851" s="9">
        <f>_xlfn.NORM.INV(O851,$B$9,$B$10)</f>
        <v/>
      </c>
    </row>
    <row r="852">
      <c r="H852" s="14">
        <f>Data!A852</f>
        <v/>
      </c>
      <c r="I852" s="24">
        <f>IF(Occurrence!J852&gt;0,_xlfn.GAMMA.DIST(Occurrence!J852,$C$6,$C$7,TRUE),0)</f>
        <v/>
      </c>
      <c r="J852" s="9">
        <f>IF(Occurrence!J852&gt;0,_xlfn.GAMMA.INV(I852,$B$6,$B$7),0)</f>
        <v/>
      </c>
      <c r="K852" s="24">
        <f>IF(Occurrence!K852&gt;0,_xlfn.GAMMA.DIST(Occurrence!K852,$C$6,$C$7,TRUE),0)</f>
        <v/>
      </c>
      <c r="L852" s="9">
        <f>IF(Occurrence!K852&gt;0,_xlfn.GAMMA.INV(K852,$B$6,$B$7),0)</f>
        <v/>
      </c>
      <c r="M852" s="24">
        <f>_xlfn.NORM.DIST(Data!X852,$C$9,$C$10,TRUE)</f>
        <v/>
      </c>
      <c r="N852" s="9">
        <f>_xlfn.NORM.INV(M852,$B$9,$B$10)</f>
        <v/>
      </c>
      <c r="O852" s="24">
        <f>_xlfn.NORM.DIST(Data!Y852,$C$9,$C$10,TRUE)</f>
        <v/>
      </c>
      <c r="P852" s="9">
        <f>_xlfn.NORM.INV(O852,$B$9,$B$10)</f>
        <v/>
      </c>
    </row>
    <row r="853">
      <c r="H853" s="14">
        <f>Data!A853</f>
        <v/>
      </c>
      <c r="I853" s="24">
        <f>IF(Occurrence!J853&gt;0,_xlfn.GAMMA.DIST(Occurrence!J853,$C$6,$C$7,TRUE),0)</f>
        <v/>
      </c>
      <c r="J853" s="9">
        <f>IF(Occurrence!J853&gt;0,_xlfn.GAMMA.INV(I853,$B$6,$B$7),0)</f>
        <v/>
      </c>
      <c r="K853" s="24">
        <f>IF(Occurrence!K853&gt;0,_xlfn.GAMMA.DIST(Occurrence!K853,$C$6,$C$7,TRUE),0)</f>
        <v/>
      </c>
      <c r="L853" s="9">
        <f>IF(Occurrence!K853&gt;0,_xlfn.GAMMA.INV(K853,$B$6,$B$7),0)</f>
        <v/>
      </c>
      <c r="M853" s="24">
        <f>_xlfn.NORM.DIST(Data!X853,$C$9,$C$10,TRUE)</f>
        <v/>
      </c>
      <c r="N853" s="9">
        <f>_xlfn.NORM.INV(M853,$B$9,$B$10)</f>
        <v/>
      </c>
      <c r="O853" s="24">
        <f>_xlfn.NORM.DIST(Data!Y853,$C$9,$C$10,TRUE)</f>
        <v/>
      </c>
      <c r="P853" s="9">
        <f>_xlfn.NORM.INV(O853,$B$9,$B$10)</f>
        <v/>
      </c>
    </row>
    <row r="854">
      <c r="H854" s="14">
        <f>Data!A854</f>
        <v/>
      </c>
      <c r="I854" s="24">
        <f>IF(Occurrence!J854&gt;0,_xlfn.GAMMA.DIST(Occurrence!J854,$C$6,$C$7,TRUE),0)</f>
        <v/>
      </c>
      <c r="J854" s="9">
        <f>IF(Occurrence!J854&gt;0,_xlfn.GAMMA.INV(I854,$B$6,$B$7),0)</f>
        <v/>
      </c>
      <c r="K854" s="24">
        <f>IF(Occurrence!K854&gt;0,_xlfn.GAMMA.DIST(Occurrence!K854,$C$6,$C$7,TRUE),0)</f>
        <v/>
      </c>
      <c r="L854" s="9">
        <f>IF(Occurrence!K854&gt;0,_xlfn.GAMMA.INV(K854,$B$6,$B$7),0)</f>
        <v/>
      </c>
      <c r="M854" s="24">
        <f>_xlfn.NORM.DIST(Data!X854,$C$9,$C$10,TRUE)</f>
        <v/>
      </c>
      <c r="N854" s="9">
        <f>_xlfn.NORM.INV(M854,$B$9,$B$10)</f>
        <v/>
      </c>
      <c r="O854" s="24">
        <f>_xlfn.NORM.DIST(Data!Y854,$C$9,$C$10,TRUE)</f>
        <v/>
      </c>
      <c r="P854" s="9">
        <f>_xlfn.NORM.INV(O854,$B$9,$B$10)</f>
        <v/>
      </c>
    </row>
    <row r="855">
      <c r="H855" s="14">
        <f>Data!A855</f>
        <v/>
      </c>
      <c r="I855" s="24">
        <f>IF(Occurrence!J855&gt;0,_xlfn.GAMMA.DIST(Occurrence!J855,$C$6,$C$7,TRUE),0)</f>
        <v/>
      </c>
      <c r="J855" s="9">
        <f>IF(Occurrence!J855&gt;0,_xlfn.GAMMA.INV(I855,$B$6,$B$7),0)</f>
        <v/>
      </c>
      <c r="K855" s="24">
        <f>IF(Occurrence!K855&gt;0,_xlfn.GAMMA.DIST(Occurrence!K855,$C$6,$C$7,TRUE),0)</f>
        <v/>
      </c>
      <c r="L855" s="9">
        <f>IF(Occurrence!K855&gt;0,_xlfn.GAMMA.INV(K855,$B$6,$B$7),0)</f>
        <v/>
      </c>
      <c r="M855" s="24">
        <f>_xlfn.NORM.DIST(Data!X855,$C$9,$C$10,TRUE)</f>
        <v/>
      </c>
      <c r="N855" s="9">
        <f>_xlfn.NORM.INV(M855,$B$9,$B$10)</f>
        <v/>
      </c>
      <c r="O855" s="24">
        <f>_xlfn.NORM.DIST(Data!Y855,$C$9,$C$10,TRUE)</f>
        <v/>
      </c>
      <c r="P855" s="9">
        <f>_xlfn.NORM.INV(O855,$B$9,$B$10)</f>
        <v/>
      </c>
    </row>
    <row r="856">
      <c r="H856" s="14">
        <f>Data!A856</f>
        <v/>
      </c>
      <c r="I856" s="24">
        <f>IF(Occurrence!J856&gt;0,_xlfn.GAMMA.DIST(Occurrence!J856,$C$6,$C$7,TRUE),0)</f>
        <v/>
      </c>
      <c r="J856" s="9">
        <f>IF(Occurrence!J856&gt;0,_xlfn.GAMMA.INV(I856,$B$6,$B$7),0)</f>
        <v/>
      </c>
      <c r="K856" s="24">
        <f>IF(Occurrence!K856&gt;0,_xlfn.GAMMA.DIST(Occurrence!K856,$C$6,$C$7,TRUE),0)</f>
        <v/>
      </c>
      <c r="L856" s="9">
        <f>IF(Occurrence!K856&gt;0,_xlfn.GAMMA.INV(K856,$B$6,$B$7),0)</f>
        <v/>
      </c>
      <c r="M856" s="24">
        <f>_xlfn.NORM.DIST(Data!X856,$C$9,$C$10,TRUE)</f>
        <v/>
      </c>
      <c r="N856" s="9">
        <f>_xlfn.NORM.INV(M856,$B$9,$B$10)</f>
        <v/>
      </c>
      <c r="O856" s="24">
        <f>_xlfn.NORM.DIST(Data!Y856,$C$9,$C$10,TRUE)</f>
        <v/>
      </c>
      <c r="P856" s="9">
        <f>_xlfn.NORM.INV(O856,$B$9,$B$10)</f>
        <v/>
      </c>
    </row>
    <row r="857">
      <c r="H857" s="14">
        <f>Data!A857</f>
        <v/>
      </c>
      <c r="I857" s="24">
        <f>IF(Occurrence!J857&gt;0,_xlfn.GAMMA.DIST(Occurrence!J857,$C$6,$C$7,TRUE),0)</f>
        <v/>
      </c>
      <c r="J857" s="9">
        <f>IF(Occurrence!J857&gt;0,_xlfn.GAMMA.INV(I857,$B$6,$B$7),0)</f>
        <v/>
      </c>
      <c r="K857" s="24">
        <f>IF(Occurrence!K857&gt;0,_xlfn.GAMMA.DIST(Occurrence!K857,$C$6,$C$7,TRUE),0)</f>
        <v/>
      </c>
      <c r="L857" s="9">
        <f>IF(Occurrence!K857&gt;0,_xlfn.GAMMA.INV(K857,$B$6,$B$7),0)</f>
        <v/>
      </c>
      <c r="M857" s="24">
        <f>_xlfn.NORM.DIST(Data!X857,$C$9,$C$10,TRUE)</f>
        <v/>
      </c>
      <c r="N857" s="9">
        <f>_xlfn.NORM.INV(M857,$B$9,$B$10)</f>
        <v/>
      </c>
      <c r="O857" s="24">
        <f>_xlfn.NORM.DIST(Data!Y857,$C$9,$C$10,TRUE)</f>
        <v/>
      </c>
      <c r="P857" s="9">
        <f>_xlfn.NORM.INV(O857,$B$9,$B$10)</f>
        <v/>
      </c>
    </row>
    <row r="858">
      <c r="H858" s="14">
        <f>Data!A858</f>
        <v/>
      </c>
      <c r="I858" s="24">
        <f>IF(Occurrence!J858&gt;0,_xlfn.GAMMA.DIST(Occurrence!J858,$C$6,$C$7,TRUE),0)</f>
        <v/>
      </c>
      <c r="J858" s="9">
        <f>IF(Occurrence!J858&gt;0,_xlfn.GAMMA.INV(I858,$B$6,$B$7),0)</f>
        <v/>
      </c>
      <c r="K858" s="24">
        <f>IF(Occurrence!K858&gt;0,_xlfn.GAMMA.DIST(Occurrence!K858,$C$6,$C$7,TRUE),0)</f>
        <v/>
      </c>
      <c r="L858" s="9">
        <f>IF(Occurrence!K858&gt;0,_xlfn.GAMMA.INV(K858,$B$6,$B$7),0)</f>
        <v/>
      </c>
      <c r="M858" s="24">
        <f>_xlfn.NORM.DIST(Data!X858,$C$9,$C$10,TRUE)</f>
        <v/>
      </c>
      <c r="N858" s="9">
        <f>_xlfn.NORM.INV(M858,$B$9,$B$10)</f>
        <v/>
      </c>
      <c r="O858" s="24">
        <f>_xlfn.NORM.DIST(Data!Y858,$C$9,$C$10,TRUE)</f>
        <v/>
      </c>
      <c r="P858" s="9">
        <f>_xlfn.NORM.INV(O858,$B$9,$B$10)</f>
        <v/>
      </c>
    </row>
    <row r="859">
      <c r="H859" s="14">
        <f>Data!A859</f>
        <v/>
      </c>
      <c r="I859" s="24">
        <f>IF(Occurrence!J859&gt;0,_xlfn.GAMMA.DIST(Occurrence!J859,$C$6,$C$7,TRUE),0)</f>
        <v/>
      </c>
      <c r="J859" s="9">
        <f>IF(Occurrence!J859&gt;0,_xlfn.GAMMA.INV(I859,$B$6,$B$7),0)</f>
        <v/>
      </c>
      <c r="K859" s="24">
        <f>IF(Occurrence!K859&gt;0,_xlfn.GAMMA.DIST(Occurrence!K859,$C$6,$C$7,TRUE),0)</f>
        <v/>
      </c>
      <c r="L859" s="9">
        <f>IF(Occurrence!K859&gt;0,_xlfn.GAMMA.INV(K859,$B$6,$B$7),0)</f>
        <v/>
      </c>
      <c r="M859" s="24">
        <f>_xlfn.NORM.DIST(Data!X859,$C$9,$C$10,TRUE)</f>
        <v/>
      </c>
      <c r="N859" s="9">
        <f>_xlfn.NORM.INV(M859,$B$9,$B$10)</f>
        <v/>
      </c>
      <c r="O859" s="24">
        <f>_xlfn.NORM.DIST(Data!Y859,$C$9,$C$10,TRUE)</f>
        <v/>
      </c>
      <c r="P859" s="9">
        <f>_xlfn.NORM.INV(O859,$B$9,$B$10)</f>
        <v/>
      </c>
    </row>
    <row r="860">
      <c r="H860" s="14">
        <f>Data!A860</f>
        <v/>
      </c>
      <c r="I860" s="24">
        <f>IF(Occurrence!J860&gt;0,_xlfn.GAMMA.DIST(Occurrence!J860,$C$6,$C$7,TRUE),0)</f>
        <v/>
      </c>
      <c r="J860" s="9">
        <f>IF(Occurrence!J860&gt;0,_xlfn.GAMMA.INV(I860,$B$6,$B$7),0)</f>
        <v/>
      </c>
      <c r="K860" s="24">
        <f>IF(Occurrence!K860&gt;0,_xlfn.GAMMA.DIST(Occurrence!K860,$C$6,$C$7,TRUE),0)</f>
        <v/>
      </c>
      <c r="L860" s="9">
        <f>IF(Occurrence!K860&gt;0,_xlfn.GAMMA.INV(K860,$B$6,$B$7),0)</f>
        <v/>
      </c>
      <c r="M860" s="24">
        <f>_xlfn.NORM.DIST(Data!X860,$C$9,$C$10,TRUE)</f>
        <v/>
      </c>
      <c r="N860" s="9">
        <f>_xlfn.NORM.INV(M860,$B$9,$B$10)</f>
        <v/>
      </c>
      <c r="O860" s="24">
        <f>_xlfn.NORM.DIST(Data!Y860,$C$9,$C$10,TRUE)</f>
        <v/>
      </c>
      <c r="P860" s="9">
        <f>_xlfn.NORM.INV(O860,$B$9,$B$10)</f>
        <v/>
      </c>
    </row>
    <row r="861">
      <c r="H861" s="14">
        <f>Data!A861</f>
        <v/>
      </c>
      <c r="I861" s="24">
        <f>IF(Occurrence!J861&gt;0,_xlfn.GAMMA.DIST(Occurrence!J861,$C$6,$C$7,TRUE),0)</f>
        <v/>
      </c>
      <c r="J861" s="9">
        <f>IF(Occurrence!J861&gt;0,_xlfn.GAMMA.INV(I861,$B$6,$B$7),0)</f>
        <v/>
      </c>
      <c r="K861" s="24">
        <f>IF(Occurrence!K861&gt;0,_xlfn.GAMMA.DIST(Occurrence!K861,$C$6,$C$7,TRUE),0)</f>
        <v/>
      </c>
      <c r="L861" s="9">
        <f>IF(Occurrence!K861&gt;0,_xlfn.GAMMA.INV(K861,$B$6,$B$7),0)</f>
        <v/>
      </c>
      <c r="M861" s="24">
        <f>_xlfn.NORM.DIST(Data!X861,$C$9,$C$10,TRUE)</f>
        <v/>
      </c>
      <c r="N861" s="9">
        <f>_xlfn.NORM.INV(M861,$B$9,$B$10)</f>
        <v/>
      </c>
      <c r="O861" s="24">
        <f>_xlfn.NORM.DIST(Data!Y861,$C$9,$C$10,TRUE)</f>
        <v/>
      </c>
      <c r="P861" s="9">
        <f>_xlfn.NORM.INV(O861,$B$9,$B$10)</f>
        <v/>
      </c>
    </row>
    <row r="862">
      <c r="H862" s="14">
        <f>Data!A862</f>
        <v/>
      </c>
      <c r="I862" s="24">
        <f>IF(Occurrence!J862&gt;0,_xlfn.GAMMA.DIST(Occurrence!J862,$C$6,$C$7,TRUE),0)</f>
        <v/>
      </c>
      <c r="J862" s="9">
        <f>IF(Occurrence!J862&gt;0,_xlfn.GAMMA.INV(I862,$B$6,$B$7),0)</f>
        <v/>
      </c>
      <c r="K862" s="24">
        <f>IF(Occurrence!K862&gt;0,_xlfn.GAMMA.DIST(Occurrence!K862,$C$6,$C$7,TRUE),0)</f>
        <v/>
      </c>
      <c r="L862" s="9">
        <f>IF(Occurrence!K862&gt;0,_xlfn.GAMMA.INV(K862,$B$6,$B$7),0)</f>
        <v/>
      </c>
      <c r="M862" s="24">
        <f>_xlfn.NORM.DIST(Data!X862,$C$9,$C$10,TRUE)</f>
        <v/>
      </c>
      <c r="N862" s="9">
        <f>_xlfn.NORM.INV(M862,$B$9,$B$10)</f>
        <v/>
      </c>
      <c r="O862" s="24">
        <f>_xlfn.NORM.DIST(Data!Y862,$C$9,$C$10,TRUE)</f>
        <v/>
      </c>
      <c r="P862" s="9">
        <f>_xlfn.NORM.INV(O862,$B$9,$B$10)</f>
        <v/>
      </c>
    </row>
    <row r="863">
      <c r="H863" s="14">
        <f>Data!A863</f>
        <v/>
      </c>
      <c r="I863" s="24">
        <f>IF(Occurrence!J863&gt;0,_xlfn.GAMMA.DIST(Occurrence!J863,$C$6,$C$7,TRUE),0)</f>
        <v/>
      </c>
      <c r="J863" s="9">
        <f>IF(Occurrence!J863&gt;0,_xlfn.GAMMA.INV(I863,$B$6,$B$7),0)</f>
        <v/>
      </c>
      <c r="K863" s="24">
        <f>IF(Occurrence!K863&gt;0,_xlfn.GAMMA.DIST(Occurrence!K863,$C$6,$C$7,TRUE),0)</f>
        <v/>
      </c>
      <c r="L863" s="9">
        <f>IF(Occurrence!K863&gt;0,_xlfn.GAMMA.INV(K863,$B$6,$B$7),0)</f>
        <v/>
      </c>
      <c r="M863" s="24">
        <f>_xlfn.NORM.DIST(Data!X863,$C$9,$C$10,TRUE)</f>
        <v/>
      </c>
      <c r="N863" s="9">
        <f>_xlfn.NORM.INV(M863,$B$9,$B$10)</f>
        <v/>
      </c>
      <c r="O863" s="24">
        <f>_xlfn.NORM.DIST(Data!Y863,$C$9,$C$10,TRUE)</f>
        <v/>
      </c>
      <c r="P863" s="9">
        <f>_xlfn.NORM.INV(O863,$B$9,$B$10)</f>
        <v/>
      </c>
    </row>
    <row r="864">
      <c r="H864" s="14">
        <f>Data!A864</f>
        <v/>
      </c>
      <c r="I864" s="24">
        <f>IF(Occurrence!J864&gt;0,_xlfn.GAMMA.DIST(Occurrence!J864,$C$6,$C$7,TRUE),0)</f>
        <v/>
      </c>
      <c r="J864" s="9">
        <f>IF(Occurrence!J864&gt;0,_xlfn.GAMMA.INV(I864,$B$6,$B$7),0)</f>
        <v/>
      </c>
      <c r="K864" s="24">
        <f>IF(Occurrence!K864&gt;0,_xlfn.GAMMA.DIST(Occurrence!K864,$C$6,$C$7,TRUE),0)</f>
        <v/>
      </c>
      <c r="L864" s="9">
        <f>IF(Occurrence!K864&gt;0,_xlfn.GAMMA.INV(K864,$B$6,$B$7),0)</f>
        <v/>
      </c>
      <c r="M864" s="24">
        <f>_xlfn.NORM.DIST(Data!X864,$C$9,$C$10,TRUE)</f>
        <v/>
      </c>
      <c r="N864" s="9">
        <f>_xlfn.NORM.INV(M864,$B$9,$B$10)</f>
        <v/>
      </c>
      <c r="O864" s="24">
        <f>_xlfn.NORM.DIST(Data!Y864,$C$9,$C$10,TRUE)</f>
        <v/>
      </c>
      <c r="P864" s="9">
        <f>_xlfn.NORM.INV(O864,$B$9,$B$10)</f>
        <v/>
      </c>
    </row>
    <row r="865">
      <c r="H865" s="14">
        <f>Data!A865</f>
        <v/>
      </c>
      <c r="I865" s="24">
        <f>IF(Occurrence!J865&gt;0,_xlfn.GAMMA.DIST(Occurrence!J865,$C$6,$C$7,TRUE),0)</f>
        <v/>
      </c>
      <c r="J865" s="9">
        <f>IF(Occurrence!J865&gt;0,_xlfn.GAMMA.INV(I865,$B$6,$B$7),0)</f>
        <v/>
      </c>
      <c r="K865" s="24">
        <f>IF(Occurrence!K865&gt;0,_xlfn.GAMMA.DIST(Occurrence!K865,$C$6,$C$7,TRUE),0)</f>
        <v/>
      </c>
      <c r="L865" s="9">
        <f>IF(Occurrence!K865&gt;0,_xlfn.GAMMA.INV(K865,$B$6,$B$7),0)</f>
        <v/>
      </c>
      <c r="M865" s="24">
        <f>_xlfn.NORM.DIST(Data!X865,$C$9,$C$10,TRUE)</f>
        <v/>
      </c>
      <c r="N865" s="9">
        <f>_xlfn.NORM.INV(M865,$B$9,$B$10)</f>
        <v/>
      </c>
      <c r="O865" s="24">
        <f>_xlfn.NORM.DIST(Data!Y865,$C$9,$C$10,TRUE)</f>
        <v/>
      </c>
      <c r="P865" s="9">
        <f>_xlfn.NORM.INV(O865,$B$9,$B$10)</f>
        <v/>
      </c>
    </row>
    <row r="866">
      <c r="H866" s="14">
        <f>Data!A866</f>
        <v/>
      </c>
      <c r="I866" s="24">
        <f>IF(Occurrence!J866&gt;0,_xlfn.GAMMA.DIST(Occurrence!J866,$C$6,$C$7,TRUE),0)</f>
        <v/>
      </c>
      <c r="J866" s="9">
        <f>IF(Occurrence!J866&gt;0,_xlfn.GAMMA.INV(I866,$B$6,$B$7),0)</f>
        <v/>
      </c>
      <c r="K866" s="24">
        <f>IF(Occurrence!K866&gt;0,_xlfn.GAMMA.DIST(Occurrence!K866,$C$6,$C$7,TRUE),0)</f>
        <v/>
      </c>
      <c r="L866" s="9">
        <f>IF(Occurrence!K866&gt;0,_xlfn.GAMMA.INV(K866,$B$6,$B$7),0)</f>
        <v/>
      </c>
      <c r="M866" s="24">
        <f>_xlfn.NORM.DIST(Data!X866,$C$9,$C$10,TRUE)</f>
        <v/>
      </c>
      <c r="N866" s="9">
        <f>_xlfn.NORM.INV(M866,$B$9,$B$10)</f>
        <v/>
      </c>
      <c r="O866" s="24">
        <f>_xlfn.NORM.DIST(Data!Y866,$C$9,$C$10,TRUE)</f>
        <v/>
      </c>
      <c r="P866" s="9">
        <f>_xlfn.NORM.INV(O866,$B$9,$B$10)</f>
        <v/>
      </c>
    </row>
    <row r="867">
      <c r="H867" s="14">
        <f>Data!A867</f>
        <v/>
      </c>
      <c r="I867" s="24">
        <f>IF(Occurrence!J867&gt;0,_xlfn.GAMMA.DIST(Occurrence!J867,$C$6,$C$7,TRUE),0)</f>
        <v/>
      </c>
      <c r="J867" s="9">
        <f>IF(Occurrence!J867&gt;0,_xlfn.GAMMA.INV(I867,$B$6,$B$7),0)</f>
        <v/>
      </c>
      <c r="K867" s="24">
        <f>IF(Occurrence!K867&gt;0,_xlfn.GAMMA.DIST(Occurrence!K867,$C$6,$C$7,TRUE),0)</f>
        <v/>
      </c>
      <c r="L867" s="9">
        <f>IF(Occurrence!K867&gt;0,_xlfn.GAMMA.INV(K867,$B$6,$B$7),0)</f>
        <v/>
      </c>
      <c r="M867" s="24">
        <f>_xlfn.NORM.DIST(Data!X867,$C$9,$C$10,TRUE)</f>
        <v/>
      </c>
      <c r="N867" s="9">
        <f>_xlfn.NORM.INV(M867,$B$9,$B$10)</f>
        <v/>
      </c>
      <c r="O867" s="24">
        <f>_xlfn.NORM.DIST(Data!Y867,$C$9,$C$10,TRUE)</f>
        <v/>
      </c>
      <c r="P867" s="9">
        <f>_xlfn.NORM.INV(O867,$B$9,$B$10)</f>
        <v/>
      </c>
    </row>
    <row r="868">
      <c r="H868" s="14">
        <f>Data!A868</f>
        <v/>
      </c>
      <c r="I868" s="24">
        <f>IF(Occurrence!J868&gt;0,_xlfn.GAMMA.DIST(Occurrence!J868,$C$6,$C$7,TRUE),0)</f>
        <v/>
      </c>
      <c r="J868" s="9">
        <f>IF(Occurrence!J868&gt;0,_xlfn.GAMMA.INV(I868,$B$6,$B$7),0)</f>
        <v/>
      </c>
      <c r="K868" s="24">
        <f>IF(Occurrence!K868&gt;0,_xlfn.GAMMA.DIST(Occurrence!K868,$C$6,$C$7,TRUE),0)</f>
        <v/>
      </c>
      <c r="L868" s="9">
        <f>IF(Occurrence!K868&gt;0,_xlfn.GAMMA.INV(K868,$B$6,$B$7),0)</f>
        <v/>
      </c>
      <c r="M868" s="24">
        <f>_xlfn.NORM.DIST(Data!X868,$C$9,$C$10,TRUE)</f>
        <v/>
      </c>
      <c r="N868" s="9">
        <f>_xlfn.NORM.INV(M868,$B$9,$B$10)</f>
        <v/>
      </c>
      <c r="O868" s="24">
        <f>_xlfn.NORM.DIST(Data!Y868,$C$9,$C$10,TRUE)</f>
        <v/>
      </c>
      <c r="P868" s="9">
        <f>_xlfn.NORM.INV(O868,$B$9,$B$10)</f>
        <v/>
      </c>
    </row>
    <row r="869">
      <c r="H869" s="14">
        <f>Data!A869</f>
        <v/>
      </c>
      <c r="I869" s="24">
        <f>IF(Occurrence!J869&gt;0,_xlfn.GAMMA.DIST(Occurrence!J869,$C$6,$C$7,TRUE),0)</f>
        <v/>
      </c>
      <c r="J869" s="9">
        <f>IF(Occurrence!J869&gt;0,_xlfn.GAMMA.INV(I869,$B$6,$B$7),0)</f>
        <v/>
      </c>
      <c r="K869" s="24">
        <f>IF(Occurrence!K869&gt;0,_xlfn.GAMMA.DIST(Occurrence!K869,$C$6,$C$7,TRUE),0)</f>
        <v/>
      </c>
      <c r="L869" s="9">
        <f>IF(Occurrence!K869&gt;0,_xlfn.GAMMA.INV(K869,$B$6,$B$7),0)</f>
        <v/>
      </c>
      <c r="M869" s="24">
        <f>_xlfn.NORM.DIST(Data!X869,$C$9,$C$10,TRUE)</f>
        <v/>
      </c>
      <c r="N869" s="9">
        <f>_xlfn.NORM.INV(M869,$B$9,$B$10)</f>
        <v/>
      </c>
      <c r="O869" s="24">
        <f>_xlfn.NORM.DIST(Data!Y869,$C$9,$C$10,TRUE)</f>
        <v/>
      </c>
      <c r="P869" s="9">
        <f>_xlfn.NORM.INV(O869,$B$9,$B$10)</f>
        <v/>
      </c>
    </row>
    <row r="870">
      <c r="H870" s="14">
        <f>Data!A870</f>
        <v/>
      </c>
      <c r="I870" s="24">
        <f>IF(Occurrence!J870&gt;0,_xlfn.GAMMA.DIST(Occurrence!J870,$C$6,$C$7,TRUE),0)</f>
        <v/>
      </c>
      <c r="J870" s="9">
        <f>IF(Occurrence!J870&gt;0,_xlfn.GAMMA.INV(I870,$B$6,$B$7),0)</f>
        <v/>
      </c>
      <c r="K870" s="24">
        <f>IF(Occurrence!K870&gt;0,_xlfn.GAMMA.DIST(Occurrence!K870,$C$6,$C$7,TRUE),0)</f>
        <v/>
      </c>
      <c r="L870" s="9">
        <f>IF(Occurrence!K870&gt;0,_xlfn.GAMMA.INV(K870,$B$6,$B$7),0)</f>
        <v/>
      </c>
      <c r="M870" s="24">
        <f>_xlfn.NORM.DIST(Data!X870,$C$9,$C$10,TRUE)</f>
        <v/>
      </c>
      <c r="N870" s="9">
        <f>_xlfn.NORM.INV(M870,$B$9,$B$10)</f>
        <v/>
      </c>
      <c r="O870" s="24">
        <f>_xlfn.NORM.DIST(Data!Y870,$C$9,$C$10,TRUE)</f>
        <v/>
      </c>
      <c r="P870" s="9">
        <f>_xlfn.NORM.INV(O870,$B$9,$B$10)</f>
        <v/>
      </c>
    </row>
    <row r="871">
      <c r="H871" s="14">
        <f>Data!A871</f>
        <v/>
      </c>
      <c r="I871" s="24">
        <f>IF(Occurrence!J871&gt;0,_xlfn.GAMMA.DIST(Occurrence!J871,$C$6,$C$7,TRUE),0)</f>
        <v/>
      </c>
      <c r="J871" s="9">
        <f>IF(Occurrence!J871&gt;0,_xlfn.GAMMA.INV(I871,$B$6,$B$7),0)</f>
        <v/>
      </c>
      <c r="K871" s="24">
        <f>IF(Occurrence!K871&gt;0,_xlfn.GAMMA.DIST(Occurrence!K871,$C$6,$C$7,TRUE),0)</f>
        <v/>
      </c>
      <c r="L871" s="9">
        <f>IF(Occurrence!K871&gt;0,_xlfn.GAMMA.INV(K871,$B$6,$B$7),0)</f>
        <v/>
      </c>
      <c r="M871" s="24">
        <f>_xlfn.NORM.DIST(Data!X871,$C$9,$C$10,TRUE)</f>
        <v/>
      </c>
      <c r="N871" s="9">
        <f>_xlfn.NORM.INV(M871,$B$9,$B$10)</f>
        <v/>
      </c>
      <c r="O871" s="24">
        <f>_xlfn.NORM.DIST(Data!Y871,$C$9,$C$10,TRUE)</f>
        <v/>
      </c>
      <c r="P871" s="9">
        <f>_xlfn.NORM.INV(O871,$B$9,$B$10)</f>
        <v/>
      </c>
    </row>
    <row r="872">
      <c r="H872" s="14">
        <f>Data!A872</f>
        <v/>
      </c>
      <c r="I872" s="24">
        <f>IF(Occurrence!J872&gt;0,_xlfn.GAMMA.DIST(Occurrence!J872,$C$6,$C$7,TRUE),0)</f>
        <v/>
      </c>
      <c r="J872" s="9">
        <f>IF(Occurrence!J872&gt;0,_xlfn.GAMMA.INV(I872,$B$6,$B$7),0)</f>
        <v/>
      </c>
      <c r="K872" s="24">
        <f>IF(Occurrence!K872&gt;0,_xlfn.GAMMA.DIST(Occurrence!K872,$C$6,$C$7,TRUE),0)</f>
        <v/>
      </c>
      <c r="L872" s="9">
        <f>IF(Occurrence!K872&gt;0,_xlfn.GAMMA.INV(K872,$B$6,$B$7),0)</f>
        <v/>
      </c>
      <c r="M872" s="24">
        <f>_xlfn.NORM.DIST(Data!X872,$C$9,$C$10,TRUE)</f>
        <v/>
      </c>
      <c r="N872" s="9">
        <f>_xlfn.NORM.INV(M872,$B$9,$B$10)</f>
        <v/>
      </c>
      <c r="O872" s="24">
        <f>_xlfn.NORM.DIST(Data!Y872,$C$9,$C$10,TRUE)</f>
        <v/>
      </c>
      <c r="P872" s="9">
        <f>_xlfn.NORM.INV(O872,$B$9,$B$10)</f>
        <v/>
      </c>
    </row>
    <row r="873">
      <c r="H873" s="14">
        <f>Data!A873</f>
        <v/>
      </c>
      <c r="I873" s="24">
        <f>IF(Occurrence!J873&gt;0,_xlfn.GAMMA.DIST(Occurrence!J873,$C$6,$C$7,TRUE),0)</f>
        <v/>
      </c>
      <c r="J873" s="9">
        <f>IF(Occurrence!J873&gt;0,_xlfn.GAMMA.INV(I873,$B$6,$B$7),0)</f>
        <v/>
      </c>
      <c r="K873" s="24">
        <f>IF(Occurrence!K873&gt;0,_xlfn.GAMMA.DIST(Occurrence!K873,$C$6,$C$7,TRUE),0)</f>
        <v/>
      </c>
      <c r="L873" s="9">
        <f>IF(Occurrence!K873&gt;0,_xlfn.GAMMA.INV(K873,$B$6,$B$7),0)</f>
        <v/>
      </c>
      <c r="M873" s="24">
        <f>_xlfn.NORM.DIST(Data!X873,$C$9,$C$10,TRUE)</f>
        <v/>
      </c>
      <c r="N873" s="9">
        <f>_xlfn.NORM.INV(M873,$B$9,$B$10)</f>
        <v/>
      </c>
      <c r="O873" s="24">
        <f>_xlfn.NORM.DIST(Data!Y873,$C$9,$C$10,TRUE)</f>
        <v/>
      </c>
      <c r="P873" s="9">
        <f>_xlfn.NORM.INV(O873,$B$9,$B$10)</f>
        <v/>
      </c>
    </row>
    <row r="874">
      <c r="H874" s="14">
        <f>Data!A874</f>
        <v/>
      </c>
      <c r="I874" s="24">
        <f>IF(Occurrence!J874&gt;0,_xlfn.GAMMA.DIST(Occurrence!J874,$C$6,$C$7,TRUE),0)</f>
        <v/>
      </c>
      <c r="J874" s="9">
        <f>IF(Occurrence!J874&gt;0,_xlfn.GAMMA.INV(I874,$B$6,$B$7),0)</f>
        <v/>
      </c>
      <c r="K874" s="24">
        <f>IF(Occurrence!K874&gt;0,_xlfn.GAMMA.DIST(Occurrence!K874,$C$6,$C$7,TRUE),0)</f>
        <v/>
      </c>
      <c r="L874" s="9">
        <f>IF(Occurrence!K874&gt;0,_xlfn.GAMMA.INV(K874,$B$6,$B$7),0)</f>
        <v/>
      </c>
      <c r="M874" s="24">
        <f>_xlfn.NORM.DIST(Data!X874,$C$9,$C$10,TRUE)</f>
        <v/>
      </c>
      <c r="N874" s="9">
        <f>_xlfn.NORM.INV(M874,$B$9,$B$10)</f>
        <v/>
      </c>
      <c r="O874" s="24">
        <f>_xlfn.NORM.DIST(Data!Y874,$C$9,$C$10,TRUE)</f>
        <v/>
      </c>
      <c r="P874" s="9">
        <f>_xlfn.NORM.INV(O874,$B$9,$B$10)</f>
        <v/>
      </c>
    </row>
    <row r="875">
      <c r="H875" s="14">
        <f>Data!A875</f>
        <v/>
      </c>
      <c r="I875" s="24">
        <f>IF(Occurrence!J875&gt;0,_xlfn.GAMMA.DIST(Occurrence!J875,$C$6,$C$7,TRUE),0)</f>
        <v/>
      </c>
      <c r="J875" s="9">
        <f>IF(Occurrence!J875&gt;0,_xlfn.GAMMA.INV(I875,$B$6,$B$7),0)</f>
        <v/>
      </c>
      <c r="K875" s="24">
        <f>IF(Occurrence!K875&gt;0,_xlfn.GAMMA.DIST(Occurrence!K875,$C$6,$C$7,TRUE),0)</f>
        <v/>
      </c>
      <c r="L875" s="9">
        <f>IF(Occurrence!K875&gt;0,_xlfn.GAMMA.INV(K875,$B$6,$B$7),0)</f>
        <v/>
      </c>
      <c r="M875" s="24">
        <f>_xlfn.NORM.DIST(Data!X875,$C$9,$C$10,TRUE)</f>
        <v/>
      </c>
      <c r="N875" s="9">
        <f>_xlfn.NORM.INV(M875,$B$9,$B$10)</f>
        <v/>
      </c>
      <c r="O875" s="24">
        <f>_xlfn.NORM.DIST(Data!Y875,$C$9,$C$10,TRUE)</f>
        <v/>
      </c>
      <c r="P875" s="9">
        <f>_xlfn.NORM.INV(O875,$B$9,$B$10)</f>
        <v/>
      </c>
    </row>
    <row r="876">
      <c r="H876" s="14">
        <f>Data!A876</f>
        <v/>
      </c>
      <c r="I876" s="24">
        <f>IF(Occurrence!J876&gt;0,_xlfn.GAMMA.DIST(Occurrence!J876,$C$6,$C$7,TRUE),0)</f>
        <v/>
      </c>
      <c r="J876" s="9">
        <f>IF(Occurrence!J876&gt;0,_xlfn.GAMMA.INV(I876,$B$6,$B$7),0)</f>
        <v/>
      </c>
      <c r="K876" s="24">
        <f>IF(Occurrence!K876&gt;0,_xlfn.GAMMA.DIST(Occurrence!K876,$C$6,$C$7,TRUE),0)</f>
        <v/>
      </c>
      <c r="L876" s="9">
        <f>IF(Occurrence!K876&gt;0,_xlfn.GAMMA.INV(K876,$B$6,$B$7),0)</f>
        <v/>
      </c>
      <c r="M876" s="24">
        <f>_xlfn.NORM.DIST(Data!X876,$C$9,$C$10,TRUE)</f>
        <v/>
      </c>
      <c r="N876" s="9">
        <f>_xlfn.NORM.INV(M876,$B$9,$B$10)</f>
        <v/>
      </c>
      <c r="O876" s="24">
        <f>_xlfn.NORM.DIST(Data!Y876,$C$9,$C$10,TRUE)</f>
        <v/>
      </c>
      <c r="P876" s="9">
        <f>_xlfn.NORM.INV(O876,$B$9,$B$10)</f>
        <v/>
      </c>
    </row>
    <row r="877">
      <c r="H877" s="14">
        <f>Data!A877</f>
        <v/>
      </c>
      <c r="I877" s="24">
        <f>IF(Occurrence!J877&gt;0,_xlfn.GAMMA.DIST(Occurrence!J877,$C$6,$C$7,TRUE),0)</f>
        <v/>
      </c>
      <c r="J877" s="9">
        <f>IF(Occurrence!J877&gt;0,_xlfn.GAMMA.INV(I877,$B$6,$B$7),0)</f>
        <v/>
      </c>
      <c r="K877" s="24">
        <f>IF(Occurrence!K877&gt;0,_xlfn.GAMMA.DIST(Occurrence!K877,$C$6,$C$7,TRUE),0)</f>
        <v/>
      </c>
      <c r="L877" s="9">
        <f>IF(Occurrence!K877&gt;0,_xlfn.GAMMA.INV(K877,$B$6,$B$7),0)</f>
        <v/>
      </c>
      <c r="M877" s="24">
        <f>_xlfn.NORM.DIST(Data!X877,$C$9,$C$10,TRUE)</f>
        <v/>
      </c>
      <c r="N877" s="9">
        <f>_xlfn.NORM.INV(M877,$B$9,$B$10)</f>
        <v/>
      </c>
      <c r="O877" s="24">
        <f>_xlfn.NORM.DIST(Data!Y877,$C$9,$C$10,TRUE)</f>
        <v/>
      </c>
      <c r="P877" s="9">
        <f>_xlfn.NORM.INV(O877,$B$9,$B$10)</f>
        <v/>
      </c>
    </row>
    <row r="878">
      <c r="H878" s="14">
        <f>Data!A878</f>
        <v/>
      </c>
      <c r="I878" s="24">
        <f>IF(Occurrence!J878&gt;0,_xlfn.GAMMA.DIST(Occurrence!J878,$C$6,$C$7,TRUE),0)</f>
        <v/>
      </c>
      <c r="J878" s="9">
        <f>IF(Occurrence!J878&gt;0,_xlfn.GAMMA.INV(I878,$B$6,$B$7),0)</f>
        <v/>
      </c>
      <c r="K878" s="24">
        <f>IF(Occurrence!K878&gt;0,_xlfn.GAMMA.DIST(Occurrence!K878,$C$6,$C$7,TRUE),0)</f>
        <v/>
      </c>
      <c r="L878" s="9">
        <f>IF(Occurrence!K878&gt;0,_xlfn.GAMMA.INV(K878,$B$6,$B$7),0)</f>
        <v/>
      </c>
      <c r="M878" s="24">
        <f>_xlfn.NORM.DIST(Data!X878,$C$9,$C$10,TRUE)</f>
        <v/>
      </c>
      <c r="N878" s="9">
        <f>_xlfn.NORM.INV(M878,$B$9,$B$10)</f>
        <v/>
      </c>
      <c r="O878" s="24">
        <f>_xlfn.NORM.DIST(Data!Y878,$C$9,$C$10,TRUE)</f>
        <v/>
      </c>
      <c r="P878" s="9">
        <f>_xlfn.NORM.INV(O878,$B$9,$B$10)</f>
        <v/>
      </c>
    </row>
    <row r="879">
      <c r="H879" s="14">
        <f>Data!A879</f>
        <v/>
      </c>
      <c r="I879" s="24">
        <f>IF(Occurrence!J879&gt;0,_xlfn.GAMMA.DIST(Occurrence!J879,$C$6,$C$7,TRUE),0)</f>
        <v/>
      </c>
      <c r="J879" s="9">
        <f>IF(Occurrence!J879&gt;0,_xlfn.GAMMA.INV(I879,$B$6,$B$7),0)</f>
        <v/>
      </c>
      <c r="K879" s="24">
        <f>IF(Occurrence!K879&gt;0,_xlfn.GAMMA.DIST(Occurrence!K879,$C$6,$C$7,TRUE),0)</f>
        <v/>
      </c>
      <c r="L879" s="9">
        <f>IF(Occurrence!K879&gt;0,_xlfn.GAMMA.INV(K879,$B$6,$B$7),0)</f>
        <v/>
      </c>
      <c r="M879" s="24">
        <f>_xlfn.NORM.DIST(Data!X879,$C$9,$C$10,TRUE)</f>
        <v/>
      </c>
      <c r="N879" s="9">
        <f>_xlfn.NORM.INV(M879,$B$9,$B$10)</f>
        <v/>
      </c>
      <c r="O879" s="24">
        <f>_xlfn.NORM.DIST(Data!Y879,$C$9,$C$10,TRUE)</f>
        <v/>
      </c>
      <c r="P879" s="9">
        <f>_xlfn.NORM.INV(O879,$B$9,$B$10)</f>
        <v/>
      </c>
    </row>
    <row r="880">
      <c r="H880" s="14">
        <f>Data!A880</f>
        <v/>
      </c>
      <c r="I880" s="24">
        <f>IF(Occurrence!J880&gt;0,_xlfn.GAMMA.DIST(Occurrence!J880,$C$6,$C$7,TRUE),0)</f>
        <v/>
      </c>
      <c r="J880" s="9">
        <f>IF(Occurrence!J880&gt;0,_xlfn.GAMMA.INV(I880,$B$6,$B$7),0)</f>
        <v/>
      </c>
      <c r="K880" s="24">
        <f>IF(Occurrence!K880&gt;0,_xlfn.GAMMA.DIST(Occurrence!K880,$C$6,$C$7,TRUE),0)</f>
        <v/>
      </c>
      <c r="L880" s="9">
        <f>IF(Occurrence!K880&gt;0,_xlfn.GAMMA.INV(K880,$B$6,$B$7),0)</f>
        <v/>
      </c>
      <c r="M880" s="24">
        <f>_xlfn.NORM.DIST(Data!X880,$C$9,$C$10,TRUE)</f>
        <v/>
      </c>
      <c r="N880" s="9">
        <f>_xlfn.NORM.INV(M880,$B$9,$B$10)</f>
        <v/>
      </c>
      <c r="O880" s="24">
        <f>_xlfn.NORM.DIST(Data!Y880,$C$9,$C$10,TRUE)</f>
        <v/>
      </c>
      <c r="P880" s="9">
        <f>_xlfn.NORM.INV(O880,$B$9,$B$10)</f>
        <v/>
      </c>
    </row>
    <row r="881">
      <c r="H881" s="14">
        <f>Data!A881</f>
        <v/>
      </c>
      <c r="I881" s="24">
        <f>IF(Occurrence!J881&gt;0,_xlfn.GAMMA.DIST(Occurrence!J881,$C$6,$C$7,TRUE),0)</f>
        <v/>
      </c>
      <c r="J881" s="9">
        <f>IF(Occurrence!J881&gt;0,_xlfn.GAMMA.INV(I881,$B$6,$B$7),0)</f>
        <v/>
      </c>
      <c r="K881" s="24">
        <f>IF(Occurrence!K881&gt;0,_xlfn.GAMMA.DIST(Occurrence!K881,$C$6,$C$7,TRUE),0)</f>
        <v/>
      </c>
      <c r="L881" s="9">
        <f>IF(Occurrence!K881&gt;0,_xlfn.GAMMA.INV(K881,$B$6,$B$7),0)</f>
        <v/>
      </c>
      <c r="M881" s="24">
        <f>_xlfn.NORM.DIST(Data!X881,$C$9,$C$10,TRUE)</f>
        <v/>
      </c>
      <c r="N881" s="9">
        <f>_xlfn.NORM.INV(M881,$B$9,$B$10)</f>
        <v/>
      </c>
      <c r="O881" s="24">
        <f>_xlfn.NORM.DIST(Data!Y881,$C$9,$C$10,TRUE)</f>
        <v/>
      </c>
      <c r="P881" s="9">
        <f>_xlfn.NORM.INV(O881,$B$9,$B$10)</f>
        <v/>
      </c>
    </row>
    <row r="882">
      <c r="H882" s="14">
        <f>Data!A882</f>
        <v/>
      </c>
      <c r="I882" s="24">
        <f>IF(Occurrence!J882&gt;0,_xlfn.GAMMA.DIST(Occurrence!J882,$C$6,$C$7,TRUE),0)</f>
        <v/>
      </c>
      <c r="J882" s="9">
        <f>IF(Occurrence!J882&gt;0,_xlfn.GAMMA.INV(I882,$B$6,$B$7),0)</f>
        <v/>
      </c>
      <c r="K882" s="24">
        <f>IF(Occurrence!K882&gt;0,_xlfn.GAMMA.DIST(Occurrence!K882,$C$6,$C$7,TRUE),0)</f>
        <v/>
      </c>
      <c r="L882" s="9">
        <f>IF(Occurrence!K882&gt;0,_xlfn.GAMMA.INV(K882,$B$6,$B$7),0)</f>
        <v/>
      </c>
      <c r="M882" s="24">
        <f>_xlfn.NORM.DIST(Data!X882,$C$9,$C$10,TRUE)</f>
        <v/>
      </c>
      <c r="N882" s="9">
        <f>_xlfn.NORM.INV(M882,$B$9,$B$10)</f>
        <v/>
      </c>
      <c r="O882" s="24">
        <f>_xlfn.NORM.DIST(Data!Y882,$C$9,$C$10,TRUE)</f>
        <v/>
      </c>
      <c r="P882" s="9">
        <f>_xlfn.NORM.INV(O882,$B$9,$B$10)</f>
        <v/>
      </c>
    </row>
    <row r="883">
      <c r="H883" s="14">
        <f>Data!A883</f>
        <v/>
      </c>
      <c r="I883" s="24">
        <f>IF(Occurrence!J883&gt;0,_xlfn.GAMMA.DIST(Occurrence!J883,$C$6,$C$7,TRUE),0)</f>
        <v/>
      </c>
      <c r="J883" s="9">
        <f>IF(Occurrence!J883&gt;0,_xlfn.GAMMA.INV(I883,$B$6,$B$7),0)</f>
        <v/>
      </c>
      <c r="K883" s="24">
        <f>IF(Occurrence!K883&gt;0,_xlfn.GAMMA.DIST(Occurrence!K883,$C$6,$C$7,TRUE),0)</f>
        <v/>
      </c>
      <c r="L883" s="9">
        <f>IF(Occurrence!K883&gt;0,_xlfn.GAMMA.INV(K883,$B$6,$B$7),0)</f>
        <v/>
      </c>
      <c r="M883" s="24">
        <f>_xlfn.NORM.DIST(Data!X883,$C$9,$C$10,TRUE)</f>
        <v/>
      </c>
      <c r="N883" s="9">
        <f>_xlfn.NORM.INV(M883,$B$9,$B$10)</f>
        <v/>
      </c>
      <c r="O883" s="24">
        <f>_xlfn.NORM.DIST(Data!Y883,$C$9,$C$10,TRUE)</f>
        <v/>
      </c>
      <c r="P883" s="9">
        <f>_xlfn.NORM.INV(O883,$B$9,$B$10)</f>
        <v/>
      </c>
    </row>
    <row r="884">
      <c r="H884" s="14">
        <f>Data!A884</f>
        <v/>
      </c>
      <c r="I884" s="24">
        <f>IF(Occurrence!J884&gt;0,_xlfn.GAMMA.DIST(Occurrence!J884,$C$6,$C$7,TRUE),0)</f>
        <v/>
      </c>
      <c r="J884" s="9">
        <f>IF(Occurrence!J884&gt;0,_xlfn.GAMMA.INV(I884,$B$6,$B$7),0)</f>
        <v/>
      </c>
      <c r="K884" s="24">
        <f>IF(Occurrence!K884&gt;0,_xlfn.GAMMA.DIST(Occurrence!K884,$C$6,$C$7,TRUE),0)</f>
        <v/>
      </c>
      <c r="L884" s="9">
        <f>IF(Occurrence!K884&gt;0,_xlfn.GAMMA.INV(K884,$B$6,$B$7),0)</f>
        <v/>
      </c>
      <c r="M884" s="24">
        <f>_xlfn.NORM.DIST(Data!X884,$C$9,$C$10,TRUE)</f>
        <v/>
      </c>
      <c r="N884" s="9">
        <f>_xlfn.NORM.INV(M884,$B$9,$B$10)</f>
        <v/>
      </c>
      <c r="O884" s="24">
        <f>_xlfn.NORM.DIST(Data!Y884,$C$9,$C$10,TRUE)</f>
        <v/>
      </c>
      <c r="P884" s="9">
        <f>_xlfn.NORM.INV(O884,$B$9,$B$10)</f>
        <v/>
      </c>
    </row>
    <row r="885">
      <c r="H885" s="14">
        <f>Data!A885</f>
        <v/>
      </c>
      <c r="I885" s="24">
        <f>IF(Occurrence!J885&gt;0,_xlfn.GAMMA.DIST(Occurrence!J885,$C$6,$C$7,TRUE),0)</f>
        <v/>
      </c>
      <c r="J885" s="9">
        <f>IF(Occurrence!J885&gt;0,_xlfn.GAMMA.INV(I885,$B$6,$B$7),0)</f>
        <v/>
      </c>
      <c r="K885" s="24">
        <f>IF(Occurrence!K885&gt;0,_xlfn.GAMMA.DIST(Occurrence!K885,$C$6,$C$7,TRUE),0)</f>
        <v/>
      </c>
      <c r="L885" s="9">
        <f>IF(Occurrence!K885&gt;0,_xlfn.GAMMA.INV(K885,$B$6,$B$7),0)</f>
        <v/>
      </c>
      <c r="M885" s="24">
        <f>_xlfn.NORM.DIST(Data!X885,$C$9,$C$10,TRUE)</f>
        <v/>
      </c>
      <c r="N885" s="9">
        <f>_xlfn.NORM.INV(M885,$B$9,$B$10)</f>
        <v/>
      </c>
      <c r="O885" s="24">
        <f>_xlfn.NORM.DIST(Data!Y885,$C$9,$C$10,TRUE)</f>
        <v/>
      </c>
      <c r="P885" s="9">
        <f>_xlfn.NORM.INV(O885,$B$9,$B$10)</f>
        <v/>
      </c>
    </row>
    <row r="886">
      <c r="H886" s="14">
        <f>Data!A886</f>
        <v/>
      </c>
      <c r="I886" s="24">
        <f>IF(Occurrence!J886&gt;0,_xlfn.GAMMA.DIST(Occurrence!J886,$C$6,$C$7,TRUE),0)</f>
        <v/>
      </c>
      <c r="J886" s="9">
        <f>IF(Occurrence!J886&gt;0,_xlfn.GAMMA.INV(I886,$B$6,$B$7),0)</f>
        <v/>
      </c>
      <c r="K886" s="24">
        <f>IF(Occurrence!K886&gt;0,_xlfn.GAMMA.DIST(Occurrence!K886,$C$6,$C$7,TRUE),0)</f>
        <v/>
      </c>
      <c r="L886" s="9">
        <f>IF(Occurrence!K886&gt;0,_xlfn.GAMMA.INV(K886,$B$6,$B$7),0)</f>
        <v/>
      </c>
      <c r="M886" s="24">
        <f>_xlfn.NORM.DIST(Data!X886,$C$9,$C$10,TRUE)</f>
        <v/>
      </c>
      <c r="N886" s="9">
        <f>_xlfn.NORM.INV(M886,$B$9,$B$10)</f>
        <v/>
      </c>
      <c r="O886" s="24">
        <f>_xlfn.NORM.DIST(Data!Y886,$C$9,$C$10,TRUE)</f>
        <v/>
      </c>
      <c r="P886" s="9">
        <f>_xlfn.NORM.INV(O886,$B$9,$B$10)</f>
        <v/>
      </c>
    </row>
    <row r="887">
      <c r="H887" s="14">
        <f>Data!A887</f>
        <v/>
      </c>
      <c r="I887" s="24">
        <f>IF(Occurrence!J887&gt;0,_xlfn.GAMMA.DIST(Occurrence!J887,$C$6,$C$7,TRUE),0)</f>
        <v/>
      </c>
      <c r="J887" s="9">
        <f>IF(Occurrence!J887&gt;0,_xlfn.GAMMA.INV(I887,$B$6,$B$7),0)</f>
        <v/>
      </c>
      <c r="K887" s="24">
        <f>IF(Occurrence!K887&gt;0,_xlfn.GAMMA.DIST(Occurrence!K887,$C$6,$C$7,TRUE),0)</f>
        <v/>
      </c>
      <c r="L887" s="9">
        <f>IF(Occurrence!K887&gt;0,_xlfn.GAMMA.INV(K887,$B$6,$B$7),0)</f>
        <v/>
      </c>
      <c r="M887" s="24">
        <f>_xlfn.NORM.DIST(Data!X887,$C$9,$C$10,TRUE)</f>
        <v/>
      </c>
      <c r="N887" s="9">
        <f>_xlfn.NORM.INV(M887,$B$9,$B$10)</f>
        <v/>
      </c>
      <c r="O887" s="24">
        <f>_xlfn.NORM.DIST(Data!Y887,$C$9,$C$10,TRUE)</f>
        <v/>
      </c>
      <c r="P887" s="9">
        <f>_xlfn.NORM.INV(O887,$B$9,$B$10)</f>
        <v/>
      </c>
    </row>
    <row r="888">
      <c r="H888" s="14">
        <f>Data!A888</f>
        <v/>
      </c>
      <c r="I888" s="24">
        <f>IF(Occurrence!J888&gt;0,_xlfn.GAMMA.DIST(Occurrence!J888,$C$6,$C$7,TRUE),0)</f>
        <v/>
      </c>
      <c r="J888" s="9">
        <f>IF(Occurrence!J888&gt;0,_xlfn.GAMMA.INV(I888,$B$6,$B$7),0)</f>
        <v/>
      </c>
      <c r="K888" s="24">
        <f>IF(Occurrence!K888&gt;0,_xlfn.GAMMA.DIST(Occurrence!K888,$C$6,$C$7,TRUE),0)</f>
        <v/>
      </c>
      <c r="L888" s="9">
        <f>IF(Occurrence!K888&gt;0,_xlfn.GAMMA.INV(K888,$B$6,$B$7),0)</f>
        <v/>
      </c>
      <c r="M888" s="24">
        <f>_xlfn.NORM.DIST(Data!X888,$C$9,$C$10,TRUE)</f>
        <v/>
      </c>
      <c r="N888" s="9">
        <f>_xlfn.NORM.INV(M888,$B$9,$B$10)</f>
        <v/>
      </c>
      <c r="O888" s="24">
        <f>_xlfn.NORM.DIST(Data!Y888,$C$9,$C$10,TRUE)</f>
        <v/>
      </c>
      <c r="P888" s="9">
        <f>_xlfn.NORM.INV(O888,$B$9,$B$10)</f>
        <v/>
      </c>
    </row>
    <row r="889">
      <c r="H889" s="14">
        <f>Data!A889</f>
        <v/>
      </c>
      <c r="I889" s="24">
        <f>IF(Occurrence!J889&gt;0,_xlfn.GAMMA.DIST(Occurrence!J889,$C$6,$C$7,TRUE),0)</f>
        <v/>
      </c>
      <c r="J889" s="9">
        <f>IF(Occurrence!J889&gt;0,_xlfn.GAMMA.INV(I889,$B$6,$B$7),0)</f>
        <v/>
      </c>
      <c r="K889" s="24">
        <f>IF(Occurrence!K889&gt;0,_xlfn.GAMMA.DIST(Occurrence!K889,$C$6,$C$7,TRUE),0)</f>
        <v/>
      </c>
      <c r="L889" s="9">
        <f>IF(Occurrence!K889&gt;0,_xlfn.GAMMA.INV(K889,$B$6,$B$7),0)</f>
        <v/>
      </c>
      <c r="M889" s="24">
        <f>_xlfn.NORM.DIST(Data!X889,$C$9,$C$10,TRUE)</f>
        <v/>
      </c>
      <c r="N889" s="9">
        <f>_xlfn.NORM.INV(M889,$B$9,$B$10)</f>
        <v/>
      </c>
      <c r="O889" s="24">
        <f>_xlfn.NORM.DIST(Data!Y889,$C$9,$C$10,TRUE)</f>
        <v/>
      </c>
      <c r="P889" s="9">
        <f>_xlfn.NORM.INV(O889,$B$9,$B$10)</f>
        <v/>
      </c>
    </row>
    <row r="890">
      <c r="H890" s="14">
        <f>Data!A890</f>
        <v/>
      </c>
      <c r="I890" s="24">
        <f>IF(Occurrence!J890&gt;0,_xlfn.GAMMA.DIST(Occurrence!J890,$C$6,$C$7,TRUE),0)</f>
        <v/>
      </c>
      <c r="J890" s="9">
        <f>IF(Occurrence!J890&gt;0,_xlfn.GAMMA.INV(I890,$B$6,$B$7),0)</f>
        <v/>
      </c>
      <c r="K890" s="24">
        <f>IF(Occurrence!K890&gt;0,_xlfn.GAMMA.DIST(Occurrence!K890,$C$6,$C$7,TRUE),0)</f>
        <v/>
      </c>
      <c r="L890" s="9">
        <f>IF(Occurrence!K890&gt;0,_xlfn.GAMMA.INV(K890,$B$6,$B$7),0)</f>
        <v/>
      </c>
      <c r="M890" s="24">
        <f>_xlfn.NORM.DIST(Data!X890,$C$9,$C$10,TRUE)</f>
        <v/>
      </c>
      <c r="N890" s="9">
        <f>_xlfn.NORM.INV(M890,$B$9,$B$10)</f>
        <v/>
      </c>
      <c r="O890" s="24">
        <f>_xlfn.NORM.DIST(Data!Y890,$C$9,$C$10,TRUE)</f>
        <v/>
      </c>
      <c r="P890" s="9">
        <f>_xlfn.NORM.INV(O890,$B$9,$B$10)</f>
        <v/>
      </c>
    </row>
    <row r="891">
      <c r="H891" s="14">
        <f>Data!A891</f>
        <v/>
      </c>
      <c r="I891" s="24">
        <f>IF(Occurrence!J891&gt;0,_xlfn.GAMMA.DIST(Occurrence!J891,$C$6,$C$7,TRUE),0)</f>
        <v/>
      </c>
      <c r="J891" s="9">
        <f>IF(Occurrence!J891&gt;0,_xlfn.GAMMA.INV(I891,$B$6,$B$7),0)</f>
        <v/>
      </c>
      <c r="K891" s="24">
        <f>IF(Occurrence!K891&gt;0,_xlfn.GAMMA.DIST(Occurrence!K891,$C$6,$C$7,TRUE),0)</f>
        <v/>
      </c>
      <c r="L891" s="9">
        <f>IF(Occurrence!K891&gt;0,_xlfn.GAMMA.INV(K891,$B$6,$B$7),0)</f>
        <v/>
      </c>
      <c r="M891" s="24">
        <f>_xlfn.NORM.DIST(Data!X891,$C$9,$C$10,TRUE)</f>
        <v/>
      </c>
      <c r="N891" s="9">
        <f>_xlfn.NORM.INV(M891,$B$9,$B$10)</f>
        <v/>
      </c>
      <c r="O891" s="24">
        <f>_xlfn.NORM.DIST(Data!Y891,$C$9,$C$10,TRUE)</f>
        <v/>
      </c>
      <c r="P891" s="9">
        <f>_xlfn.NORM.INV(O891,$B$9,$B$10)</f>
        <v/>
      </c>
    </row>
    <row r="892">
      <c r="H892" s="14">
        <f>Data!A892</f>
        <v/>
      </c>
      <c r="I892" s="24">
        <f>IF(Occurrence!J892&gt;0,_xlfn.GAMMA.DIST(Occurrence!J892,$C$6,$C$7,TRUE),0)</f>
        <v/>
      </c>
      <c r="J892" s="9">
        <f>IF(Occurrence!J892&gt;0,_xlfn.GAMMA.INV(I892,$B$6,$B$7),0)</f>
        <v/>
      </c>
      <c r="K892" s="24">
        <f>IF(Occurrence!K892&gt;0,_xlfn.GAMMA.DIST(Occurrence!K892,$C$6,$C$7,TRUE),0)</f>
        <v/>
      </c>
      <c r="L892" s="9">
        <f>IF(Occurrence!K892&gt;0,_xlfn.GAMMA.INV(K892,$B$6,$B$7),0)</f>
        <v/>
      </c>
      <c r="M892" s="24">
        <f>_xlfn.NORM.DIST(Data!X892,$C$9,$C$10,TRUE)</f>
        <v/>
      </c>
      <c r="N892" s="9">
        <f>_xlfn.NORM.INV(M892,$B$9,$B$10)</f>
        <v/>
      </c>
      <c r="O892" s="24">
        <f>_xlfn.NORM.DIST(Data!Y892,$C$9,$C$10,TRUE)</f>
        <v/>
      </c>
      <c r="P892" s="9">
        <f>_xlfn.NORM.INV(O892,$B$9,$B$10)</f>
        <v/>
      </c>
    </row>
    <row r="893">
      <c r="H893" s="14">
        <f>Data!A893</f>
        <v/>
      </c>
      <c r="I893" s="24">
        <f>IF(Occurrence!J893&gt;0,_xlfn.GAMMA.DIST(Occurrence!J893,$C$6,$C$7,TRUE),0)</f>
        <v/>
      </c>
      <c r="J893" s="9">
        <f>IF(Occurrence!J893&gt;0,_xlfn.GAMMA.INV(I893,$B$6,$B$7),0)</f>
        <v/>
      </c>
      <c r="K893" s="24">
        <f>IF(Occurrence!K893&gt;0,_xlfn.GAMMA.DIST(Occurrence!K893,$C$6,$C$7,TRUE),0)</f>
        <v/>
      </c>
      <c r="L893" s="9">
        <f>IF(Occurrence!K893&gt;0,_xlfn.GAMMA.INV(K893,$B$6,$B$7),0)</f>
        <v/>
      </c>
      <c r="M893" s="24">
        <f>_xlfn.NORM.DIST(Data!X893,$C$9,$C$10,TRUE)</f>
        <v/>
      </c>
      <c r="N893" s="9">
        <f>_xlfn.NORM.INV(M893,$B$9,$B$10)</f>
        <v/>
      </c>
      <c r="O893" s="24">
        <f>_xlfn.NORM.DIST(Data!Y893,$C$9,$C$10,TRUE)</f>
        <v/>
      </c>
      <c r="P893" s="9">
        <f>_xlfn.NORM.INV(O893,$B$9,$B$10)</f>
        <v/>
      </c>
    </row>
    <row r="894">
      <c r="H894" s="14">
        <f>Data!A894</f>
        <v/>
      </c>
      <c r="I894" s="24">
        <f>IF(Occurrence!J894&gt;0,_xlfn.GAMMA.DIST(Occurrence!J894,$C$6,$C$7,TRUE),0)</f>
        <v/>
      </c>
      <c r="J894" s="9">
        <f>IF(Occurrence!J894&gt;0,_xlfn.GAMMA.INV(I894,$B$6,$B$7),0)</f>
        <v/>
      </c>
      <c r="K894" s="24">
        <f>IF(Occurrence!K894&gt;0,_xlfn.GAMMA.DIST(Occurrence!K894,$C$6,$C$7,TRUE),0)</f>
        <v/>
      </c>
      <c r="L894" s="9">
        <f>IF(Occurrence!K894&gt;0,_xlfn.GAMMA.INV(K894,$B$6,$B$7),0)</f>
        <v/>
      </c>
      <c r="M894" s="24">
        <f>_xlfn.NORM.DIST(Data!X894,$C$9,$C$10,TRUE)</f>
        <v/>
      </c>
      <c r="N894" s="9">
        <f>_xlfn.NORM.INV(M894,$B$9,$B$10)</f>
        <v/>
      </c>
      <c r="O894" s="24">
        <f>_xlfn.NORM.DIST(Data!Y894,$C$9,$C$10,TRUE)</f>
        <v/>
      </c>
      <c r="P894" s="9">
        <f>_xlfn.NORM.INV(O894,$B$9,$B$10)</f>
        <v/>
      </c>
    </row>
    <row r="895">
      <c r="H895" s="14">
        <f>Data!A895</f>
        <v/>
      </c>
      <c r="I895" s="24">
        <f>IF(Occurrence!J895&gt;0,_xlfn.GAMMA.DIST(Occurrence!J895,$C$6,$C$7,TRUE),0)</f>
        <v/>
      </c>
      <c r="J895" s="9">
        <f>IF(Occurrence!J895&gt;0,_xlfn.GAMMA.INV(I895,$B$6,$B$7),0)</f>
        <v/>
      </c>
      <c r="K895" s="24">
        <f>IF(Occurrence!K895&gt;0,_xlfn.GAMMA.DIST(Occurrence!K895,$C$6,$C$7,TRUE),0)</f>
        <v/>
      </c>
      <c r="L895" s="9">
        <f>IF(Occurrence!K895&gt;0,_xlfn.GAMMA.INV(K895,$B$6,$B$7),0)</f>
        <v/>
      </c>
      <c r="M895" s="24">
        <f>_xlfn.NORM.DIST(Data!X895,$C$9,$C$10,TRUE)</f>
        <v/>
      </c>
      <c r="N895" s="9">
        <f>_xlfn.NORM.INV(M895,$B$9,$B$10)</f>
        <v/>
      </c>
      <c r="O895" s="24">
        <f>_xlfn.NORM.DIST(Data!Y895,$C$9,$C$10,TRUE)</f>
        <v/>
      </c>
      <c r="P895" s="9">
        <f>_xlfn.NORM.INV(O895,$B$9,$B$10)</f>
        <v/>
      </c>
    </row>
    <row r="896">
      <c r="H896" s="14">
        <f>Data!A896</f>
        <v/>
      </c>
      <c r="I896" s="24">
        <f>IF(Occurrence!J896&gt;0,_xlfn.GAMMA.DIST(Occurrence!J896,$C$6,$C$7,TRUE),0)</f>
        <v/>
      </c>
      <c r="J896" s="9">
        <f>IF(Occurrence!J896&gt;0,_xlfn.GAMMA.INV(I896,$B$6,$B$7),0)</f>
        <v/>
      </c>
      <c r="K896" s="24">
        <f>IF(Occurrence!K896&gt;0,_xlfn.GAMMA.DIST(Occurrence!K896,$C$6,$C$7,TRUE),0)</f>
        <v/>
      </c>
      <c r="L896" s="9">
        <f>IF(Occurrence!K896&gt;0,_xlfn.GAMMA.INV(K896,$B$6,$B$7),0)</f>
        <v/>
      </c>
      <c r="M896" s="24">
        <f>_xlfn.NORM.DIST(Data!X896,$C$9,$C$10,TRUE)</f>
        <v/>
      </c>
      <c r="N896" s="9">
        <f>_xlfn.NORM.INV(M896,$B$9,$B$10)</f>
        <v/>
      </c>
      <c r="O896" s="24">
        <f>_xlfn.NORM.DIST(Data!Y896,$C$9,$C$10,TRUE)</f>
        <v/>
      </c>
      <c r="P896" s="9">
        <f>_xlfn.NORM.INV(O896,$B$9,$B$10)</f>
        <v/>
      </c>
    </row>
    <row r="897">
      <c r="H897" s="14">
        <f>Data!A897</f>
        <v/>
      </c>
      <c r="I897" s="24">
        <f>IF(Occurrence!J897&gt;0,_xlfn.GAMMA.DIST(Occurrence!J897,$C$6,$C$7,TRUE),0)</f>
        <v/>
      </c>
      <c r="J897" s="9">
        <f>IF(Occurrence!J897&gt;0,_xlfn.GAMMA.INV(I897,$B$6,$B$7),0)</f>
        <v/>
      </c>
      <c r="K897" s="24">
        <f>IF(Occurrence!K897&gt;0,_xlfn.GAMMA.DIST(Occurrence!K897,$C$6,$C$7,TRUE),0)</f>
        <v/>
      </c>
      <c r="L897" s="9">
        <f>IF(Occurrence!K897&gt;0,_xlfn.GAMMA.INV(K897,$B$6,$B$7),0)</f>
        <v/>
      </c>
      <c r="M897" s="24">
        <f>_xlfn.NORM.DIST(Data!X897,$C$9,$C$10,TRUE)</f>
        <v/>
      </c>
      <c r="N897" s="9">
        <f>_xlfn.NORM.INV(M897,$B$9,$B$10)</f>
        <v/>
      </c>
      <c r="O897" s="24">
        <f>_xlfn.NORM.DIST(Data!Y897,$C$9,$C$10,TRUE)</f>
        <v/>
      </c>
      <c r="P897" s="9">
        <f>_xlfn.NORM.INV(O897,$B$9,$B$10)</f>
        <v/>
      </c>
    </row>
    <row r="898">
      <c r="H898" s="14">
        <f>Data!A898</f>
        <v/>
      </c>
      <c r="I898" s="24">
        <f>IF(Occurrence!J898&gt;0,_xlfn.GAMMA.DIST(Occurrence!J898,$C$6,$C$7,TRUE),0)</f>
        <v/>
      </c>
      <c r="J898" s="9">
        <f>IF(Occurrence!J898&gt;0,_xlfn.GAMMA.INV(I898,$B$6,$B$7),0)</f>
        <v/>
      </c>
      <c r="K898" s="24">
        <f>IF(Occurrence!K898&gt;0,_xlfn.GAMMA.DIST(Occurrence!K898,$C$6,$C$7,TRUE),0)</f>
        <v/>
      </c>
      <c r="L898" s="9">
        <f>IF(Occurrence!K898&gt;0,_xlfn.GAMMA.INV(K898,$B$6,$B$7),0)</f>
        <v/>
      </c>
      <c r="M898" s="24">
        <f>_xlfn.NORM.DIST(Data!X898,$C$9,$C$10,TRUE)</f>
        <v/>
      </c>
      <c r="N898" s="9">
        <f>_xlfn.NORM.INV(M898,$B$9,$B$10)</f>
        <v/>
      </c>
      <c r="O898" s="24">
        <f>_xlfn.NORM.DIST(Data!Y898,$C$9,$C$10,TRUE)</f>
        <v/>
      </c>
      <c r="P898" s="9">
        <f>_xlfn.NORM.INV(O898,$B$9,$B$10)</f>
        <v/>
      </c>
    </row>
    <row r="899">
      <c r="H899" s="14">
        <f>Data!A899</f>
        <v/>
      </c>
      <c r="I899" s="24">
        <f>IF(Occurrence!J899&gt;0,_xlfn.GAMMA.DIST(Occurrence!J899,$C$6,$C$7,TRUE),0)</f>
        <v/>
      </c>
      <c r="J899" s="9">
        <f>IF(Occurrence!J899&gt;0,_xlfn.GAMMA.INV(I899,$B$6,$B$7),0)</f>
        <v/>
      </c>
      <c r="K899" s="24">
        <f>IF(Occurrence!K899&gt;0,_xlfn.GAMMA.DIST(Occurrence!K899,$C$6,$C$7,TRUE),0)</f>
        <v/>
      </c>
      <c r="L899" s="9">
        <f>IF(Occurrence!K899&gt;0,_xlfn.GAMMA.INV(K899,$B$6,$B$7),0)</f>
        <v/>
      </c>
      <c r="M899" s="24">
        <f>_xlfn.NORM.DIST(Data!X899,$C$9,$C$10,TRUE)</f>
        <v/>
      </c>
      <c r="N899" s="9">
        <f>_xlfn.NORM.INV(M899,$B$9,$B$10)</f>
        <v/>
      </c>
      <c r="O899" s="24">
        <f>_xlfn.NORM.DIST(Data!Y899,$C$9,$C$10,TRUE)</f>
        <v/>
      </c>
      <c r="P899" s="9">
        <f>_xlfn.NORM.INV(O899,$B$9,$B$10)</f>
        <v/>
      </c>
    </row>
    <row r="900">
      <c r="H900" s="14">
        <f>Data!A900</f>
        <v/>
      </c>
      <c r="I900" s="24">
        <f>IF(Occurrence!J900&gt;0,_xlfn.GAMMA.DIST(Occurrence!J900,$C$6,$C$7,TRUE),0)</f>
        <v/>
      </c>
      <c r="J900" s="9">
        <f>IF(Occurrence!J900&gt;0,_xlfn.GAMMA.INV(I900,$B$6,$B$7),0)</f>
        <v/>
      </c>
      <c r="K900" s="24">
        <f>IF(Occurrence!K900&gt;0,_xlfn.GAMMA.DIST(Occurrence!K900,$C$6,$C$7,TRUE),0)</f>
        <v/>
      </c>
      <c r="L900" s="9">
        <f>IF(Occurrence!K900&gt;0,_xlfn.GAMMA.INV(K900,$B$6,$B$7),0)</f>
        <v/>
      </c>
      <c r="M900" s="24">
        <f>_xlfn.NORM.DIST(Data!X900,$C$9,$C$10,TRUE)</f>
        <v/>
      </c>
      <c r="N900" s="9">
        <f>_xlfn.NORM.INV(M900,$B$9,$B$10)</f>
        <v/>
      </c>
      <c r="O900" s="24">
        <f>_xlfn.NORM.DIST(Data!Y900,$C$9,$C$10,TRUE)</f>
        <v/>
      </c>
      <c r="P900" s="9">
        <f>_xlfn.NORM.INV(O900,$B$9,$B$10)</f>
        <v/>
      </c>
    </row>
    <row r="901">
      <c r="H901" s="14">
        <f>Data!A901</f>
        <v/>
      </c>
      <c r="I901" s="24">
        <f>IF(Occurrence!J901&gt;0,_xlfn.GAMMA.DIST(Occurrence!J901,$C$6,$C$7,TRUE),0)</f>
        <v/>
      </c>
      <c r="J901" s="9">
        <f>IF(Occurrence!J901&gt;0,_xlfn.GAMMA.INV(I901,$B$6,$B$7),0)</f>
        <v/>
      </c>
      <c r="K901" s="24">
        <f>IF(Occurrence!K901&gt;0,_xlfn.GAMMA.DIST(Occurrence!K901,$C$6,$C$7,TRUE),0)</f>
        <v/>
      </c>
      <c r="L901" s="9">
        <f>IF(Occurrence!K901&gt;0,_xlfn.GAMMA.INV(K901,$B$6,$B$7),0)</f>
        <v/>
      </c>
      <c r="M901" s="24">
        <f>_xlfn.NORM.DIST(Data!X901,$C$9,$C$10,TRUE)</f>
        <v/>
      </c>
      <c r="N901" s="9">
        <f>_xlfn.NORM.INV(M901,$B$9,$B$10)</f>
        <v/>
      </c>
      <c r="O901" s="24">
        <f>_xlfn.NORM.DIST(Data!Y901,$C$9,$C$10,TRUE)</f>
        <v/>
      </c>
      <c r="P901" s="9">
        <f>_xlfn.NORM.INV(O901,$B$9,$B$10)</f>
        <v/>
      </c>
    </row>
    <row r="902">
      <c r="H902" s="14">
        <f>Data!A902</f>
        <v/>
      </c>
      <c r="I902" s="24">
        <f>IF(Occurrence!J902&gt;0,_xlfn.GAMMA.DIST(Occurrence!J902,$C$6,$C$7,TRUE),0)</f>
        <v/>
      </c>
      <c r="J902" s="9">
        <f>IF(Occurrence!J902&gt;0,_xlfn.GAMMA.INV(I902,$B$6,$B$7),0)</f>
        <v/>
      </c>
      <c r="K902" s="24">
        <f>IF(Occurrence!K902&gt;0,_xlfn.GAMMA.DIST(Occurrence!K902,$C$6,$C$7,TRUE),0)</f>
        <v/>
      </c>
      <c r="L902" s="9">
        <f>IF(Occurrence!K902&gt;0,_xlfn.GAMMA.INV(K902,$B$6,$B$7),0)</f>
        <v/>
      </c>
      <c r="M902" s="24">
        <f>_xlfn.NORM.DIST(Data!X902,$C$9,$C$10,TRUE)</f>
        <v/>
      </c>
      <c r="N902" s="9">
        <f>_xlfn.NORM.INV(M902,$B$9,$B$10)</f>
        <v/>
      </c>
      <c r="O902" s="24">
        <f>_xlfn.NORM.DIST(Data!Y902,$C$9,$C$10,TRUE)</f>
        <v/>
      </c>
      <c r="P902" s="9">
        <f>_xlfn.NORM.INV(O902,$B$9,$B$10)</f>
        <v/>
      </c>
    </row>
    <row r="903">
      <c r="H903" s="14">
        <f>Data!A903</f>
        <v/>
      </c>
      <c r="I903" s="24">
        <f>IF(Occurrence!J903&gt;0,_xlfn.GAMMA.DIST(Occurrence!J903,$C$6,$C$7,TRUE),0)</f>
        <v/>
      </c>
      <c r="J903" s="9">
        <f>IF(Occurrence!J903&gt;0,_xlfn.GAMMA.INV(I903,$B$6,$B$7),0)</f>
        <v/>
      </c>
      <c r="K903" s="24">
        <f>IF(Occurrence!K903&gt;0,_xlfn.GAMMA.DIST(Occurrence!K903,$C$6,$C$7,TRUE),0)</f>
        <v/>
      </c>
      <c r="L903" s="9">
        <f>IF(Occurrence!K903&gt;0,_xlfn.GAMMA.INV(K903,$B$6,$B$7),0)</f>
        <v/>
      </c>
      <c r="M903" s="24">
        <f>_xlfn.NORM.DIST(Data!X903,$C$9,$C$10,TRUE)</f>
        <v/>
      </c>
      <c r="N903" s="9">
        <f>_xlfn.NORM.INV(M903,$B$9,$B$10)</f>
        <v/>
      </c>
      <c r="O903" s="24">
        <f>_xlfn.NORM.DIST(Data!Y903,$C$9,$C$10,TRUE)</f>
        <v/>
      </c>
      <c r="P903" s="9">
        <f>_xlfn.NORM.INV(O903,$B$9,$B$10)</f>
        <v/>
      </c>
    </row>
    <row r="904">
      <c r="H904" s="14">
        <f>Data!A904</f>
        <v/>
      </c>
      <c r="I904" s="24">
        <f>IF(Occurrence!J904&gt;0,_xlfn.GAMMA.DIST(Occurrence!J904,$C$6,$C$7,TRUE),0)</f>
        <v/>
      </c>
      <c r="J904" s="9">
        <f>IF(Occurrence!J904&gt;0,_xlfn.GAMMA.INV(I904,$B$6,$B$7),0)</f>
        <v/>
      </c>
      <c r="K904" s="24">
        <f>IF(Occurrence!K904&gt;0,_xlfn.GAMMA.DIST(Occurrence!K904,$C$6,$C$7,TRUE),0)</f>
        <v/>
      </c>
      <c r="L904" s="9">
        <f>IF(Occurrence!K904&gt;0,_xlfn.GAMMA.INV(K904,$B$6,$B$7),0)</f>
        <v/>
      </c>
      <c r="M904" s="24">
        <f>_xlfn.NORM.DIST(Data!X904,$C$9,$C$10,TRUE)</f>
        <v/>
      </c>
      <c r="N904" s="9">
        <f>_xlfn.NORM.INV(M904,$B$9,$B$10)</f>
        <v/>
      </c>
      <c r="O904" s="24">
        <f>_xlfn.NORM.DIST(Data!Y904,$C$9,$C$10,TRUE)</f>
        <v/>
      </c>
      <c r="P904" s="9">
        <f>_xlfn.NORM.INV(O904,$B$9,$B$10)</f>
        <v/>
      </c>
    </row>
    <row r="905">
      <c r="H905" s="14">
        <f>Data!A905</f>
        <v/>
      </c>
      <c r="I905" s="24">
        <f>IF(Occurrence!J905&gt;0,_xlfn.GAMMA.DIST(Occurrence!J905,$C$6,$C$7,TRUE),0)</f>
        <v/>
      </c>
      <c r="J905" s="9">
        <f>IF(Occurrence!J905&gt;0,_xlfn.GAMMA.INV(I905,$B$6,$B$7),0)</f>
        <v/>
      </c>
      <c r="K905" s="24">
        <f>IF(Occurrence!K905&gt;0,_xlfn.GAMMA.DIST(Occurrence!K905,$C$6,$C$7,TRUE),0)</f>
        <v/>
      </c>
      <c r="L905" s="9">
        <f>IF(Occurrence!K905&gt;0,_xlfn.GAMMA.INV(K905,$B$6,$B$7),0)</f>
        <v/>
      </c>
      <c r="M905" s="24">
        <f>_xlfn.NORM.DIST(Data!X905,$C$9,$C$10,TRUE)</f>
        <v/>
      </c>
      <c r="N905" s="9">
        <f>_xlfn.NORM.INV(M905,$B$9,$B$10)</f>
        <v/>
      </c>
      <c r="O905" s="24">
        <f>_xlfn.NORM.DIST(Data!Y905,$C$9,$C$10,TRUE)</f>
        <v/>
      </c>
      <c r="P905" s="9">
        <f>_xlfn.NORM.INV(O905,$B$9,$B$10)</f>
        <v/>
      </c>
    </row>
    <row r="906">
      <c r="H906" s="14">
        <f>Data!A906</f>
        <v/>
      </c>
      <c r="I906" s="24">
        <f>IF(Occurrence!J906&gt;0,_xlfn.GAMMA.DIST(Occurrence!J906,$C$6,$C$7,TRUE),0)</f>
        <v/>
      </c>
      <c r="J906" s="9">
        <f>IF(Occurrence!J906&gt;0,_xlfn.GAMMA.INV(I906,$B$6,$B$7),0)</f>
        <v/>
      </c>
      <c r="K906" s="24">
        <f>IF(Occurrence!K906&gt;0,_xlfn.GAMMA.DIST(Occurrence!K906,$C$6,$C$7,TRUE),0)</f>
        <v/>
      </c>
      <c r="L906" s="9">
        <f>IF(Occurrence!K906&gt;0,_xlfn.GAMMA.INV(K906,$B$6,$B$7),0)</f>
        <v/>
      </c>
      <c r="M906" s="24">
        <f>_xlfn.NORM.DIST(Data!X906,$C$9,$C$10,TRUE)</f>
        <v/>
      </c>
      <c r="N906" s="9">
        <f>_xlfn.NORM.INV(M906,$B$9,$B$10)</f>
        <v/>
      </c>
      <c r="O906" s="24">
        <f>_xlfn.NORM.DIST(Data!Y906,$C$9,$C$10,TRUE)</f>
        <v/>
      </c>
      <c r="P906" s="9">
        <f>_xlfn.NORM.INV(O906,$B$9,$B$10)</f>
        <v/>
      </c>
    </row>
    <row r="907">
      <c r="H907" s="14">
        <f>Data!A907</f>
        <v/>
      </c>
      <c r="I907" s="24">
        <f>IF(Occurrence!J907&gt;0,_xlfn.GAMMA.DIST(Occurrence!J907,$C$6,$C$7,TRUE),0)</f>
        <v/>
      </c>
      <c r="J907" s="9">
        <f>IF(Occurrence!J907&gt;0,_xlfn.GAMMA.INV(I907,$B$6,$B$7),0)</f>
        <v/>
      </c>
      <c r="K907" s="24">
        <f>IF(Occurrence!K907&gt;0,_xlfn.GAMMA.DIST(Occurrence!K907,$C$6,$C$7,TRUE),0)</f>
        <v/>
      </c>
      <c r="L907" s="9">
        <f>IF(Occurrence!K907&gt;0,_xlfn.GAMMA.INV(K907,$B$6,$B$7),0)</f>
        <v/>
      </c>
      <c r="M907" s="24">
        <f>_xlfn.NORM.DIST(Data!X907,$C$9,$C$10,TRUE)</f>
        <v/>
      </c>
      <c r="N907" s="9">
        <f>_xlfn.NORM.INV(M907,$B$9,$B$10)</f>
        <v/>
      </c>
      <c r="O907" s="24">
        <f>_xlfn.NORM.DIST(Data!Y907,$C$9,$C$10,TRUE)</f>
        <v/>
      </c>
      <c r="P907" s="9">
        <f>_xlfn.NORM.INV(O907,$B$9,$B$10)</f>
        <v/>
      </c>
    </row>
    <row r="908">
      <c r="H908" s="14">
        <f>Data!A908</f>
        <v/>
      </c>
      <c r="I908" s="24">
        <f>IF(Occurrence!J908&gt;0,_xlfn.GAMMA.DIST(Occurrence!J908,$C$6,$C$7,TRUE),0)</f>
        <v/>
      </c>
      <c r="J908" s="9">
        <f>IF(Occurrence!J908&gt;0,_xlfn.GAMMA.INV(I908,$B$6,$B$7),0)</f>
        <v/>
      </c>
      <c r="K908" s="24">
        <f>IF(Occurrence!K908&gt;0,_xlfn.GAMMA.DIST(Occurrence!K908,$C$6,$C$7,TRUE),0)</f>
        <v/>
      </c>
      <c r="L908" s="9">
        <f>IF(Occurrence!K908&gt;0,_xlfn.GAMMA.INV(K908,$B$6,$B$7),0)</f>
        <v/>
      </c>
      <c r="M908" s="24">
        <f>_xlfn.NORM.DIST(Data!X908,$C$9,$C$10,TRUE)</f>
        <v/>
      </c>
      <c r="N908" s="9">
        <f>_xlfn.NORM.INV(M908,$B$9,$B$10)</f>
        <v/>
      </c>
      <c r="O908" s="24">
        <f>_xlfn.NORM.DIST(Data!Y908,$C$9,$C$10,TRUE)</f>
        <v/>
      </c>
      <c r="P908" s="9">
        <f>_xlfn.NORM.INV(O908,$B$9,$B$10)</f>
        <v/>
      </c>
    </row>
    <row r="909">
      <c r="H909" s="14">
        <f>Data!A909</f>
        <v/>
      </c>
      <c r="I909" s="24">
        <f>IF(Occurrence!J909&gt;0,_xlfn.GAMMA.DIST(Occurrence!J909,$C$6,$C$7,TRUE),0)</f>
        <v/>
      </c>
      <c r="J909" s="9">
        <f>IF(Occurrence!J909&gt;0,_xlfn.GAMMA.INV(I909,$B$6,$B$7),0)</f>
        <v/>
      </c>
      <c r="K909" s="24">
        <f>IF(Occurrence!K909&gt;0,_xlfn.GAMMA.DIST(Occurrence!K909,$C$6,$C$7,TRUE),0)</f>
        <v/>
      </c>
      <c r="L909" s="9">
        <f>IF(Occurrence!K909&gt;0,_xlfn.GAMMA.INV(K909,$B$6,$B$7),0)</f>
        <v/>
      </c>
      <c r="M909" s="24">
        <f>_xlfn.NORM.DIST(Data!X909,$C$9,$C$10,TRUE)</f>
        <v/>
      </c>
      <c r="N909" s="9">
        <f>_xlfn.NORM.INV(M909,$B$9,$B$10)</f>
        <v/>
      </c>
      <c r="O909" s="24">
        <f>_xlfn.NORM.DIST(Data!Y909,$C$9,$C$10,TRUE)</f>
        <v/>
      </c>
      <c r="P909" s="9">
        <f>_xlfn.NORM.INV(O909,$B$9,$B$10)</f>
        <v/>
      </c>
    </row>
    <row r="910">
      <c r="H910" s="14">
        <f>Data!A910</f>
        <v/>
      </c>
      <c r="I910" s="24">
        <f>IF(Occurrence!J910&gt;0,_xlfn.GAMMA.DIST(Occurrence!J910,$C$6,$C$7,TRUE),0)</f>
        <v/>
      </c>
      <c r="J910" s="9">
        <f>IF(Occurrence!J910&gt;0,_xlfn.GAMMA.INV(I910,$B$6,$B$7),0)</f>
        <v/>
      </c>
      <c r="K910" s="24">
        <f>IF(Occurrence!K910&gt;0,_xlfn.GAMMA.DIST(Occurrence!K910,$C$6,$C$7,TRUE),0)</f>
        <v/>
      </c>
      <c r="L910" s="9">
        <f>IF(Occurrence!K910&gt;0,_xlfn.GAMMA.INV(K910,$B$6,$B$7),0)</f>
        <v/>
      </c>
      <c r="M910" s="24">
        <f>_xlfn.NORM.DIST(Data!X910,$C$9,$C$10,TRUE)</f>
        <v/>
      </c>
      <c r="N910" s="9">
        <f>_xlfn.NORM.INV(M910,$B$9,$B$10)</f>
        <v/>
      </c>
      <c r="O910" s="24">
        <f>_xlfn.NORM.DIST(Data!Y910,$C$9,$C$10,TRUE)</f>
        <v/>
      </c>
      <c r="P910" s="9">
        <f>_xlfn.NORM.INV(O910,$B$9,$B$10)</f>
        <v/>
      </c>
    </row>
    <row r="911">
      <c r="H911" s="14">
        <f>Data!A911</f>
        <v/>
      </c>
      <c r="I911" s="24">
        <f>IF(Occurrence!J911&gt;0,_xlfn.GAMMA.DIST(Occurrence!J911,$C$6,$C$7,TRUE),0)</f>
        <v/>
      </c>
      <c r="J911" s="9">
        <f>IF(Occurrence!J911&gt;0,_xlfn.GAMMA.INV(I911,$B$6,$B$7),0)</f>
        <v/>
      </c>
      <c r="K911" s="24">
        <f>IF(Occurrence!K911&gt;0,_xlfn.GAMMA.DIST(Occurrence!K911,$C$6,$C$7,TRUE),0)</f>
        <v/>
      </c>
      <c r="L911" s="9">
        <f>IF(Occurrence!K911&gt;0,_xlfn.GAMMA.INV(K911,$B$6,$B$7),0)</f>
        <v/>
      </c>
      <c r="M911" s="24">
        <f>_xlfn.NORM.DIST(Data!X911,$C$9,$C$10,TRUE)</f>
        <v/>
      </c>
      <c r="N911" s="9">
        <f>_xlfn.NORM.INV(M911,$B$9,$B$10)</f>
        <v/>
      </c>
      <c r="O911" s="24">
        <f>_xlfn.NORM.DIST(Data!Y911,$C$9,$C$10,TRUE)</f>
        <v/>
      </c>
      <c r="P911" s="9">
        <f>_xlfn.NORM.INV(O911,$B$9,$B$10)</f>
        <v/>
      </c>
    </row>
    <row r="912">
      <c r="H912" s="14">
        <f>Data!A912</f>
        <v/>
      </c>
      <c r="I912" s="24">
        <f>IF(Occurrence!J912&gt;0,_xlfn.GAMMA.DIST(Occurrence!J912,$C$6,$C$7,TRUE),0)</f>
        <v/>
      </c>
      <c r="J912" s="9">
        <f>IF(Occurrence!J912&gt;0,_xlfn.GAMMA.INV(I912,$B$6,$B$7),0)</f>
        <v/>
      </c>
      <c r="K912" s="24">
        <f>IF(Occurrence!K912&gt;0,_xlfn.GAMMA.DIST(Occurrence!K912,$C$6,$C$7,TRUE),0)</f>
        <v/>
      </c>
      <c r="L912" s="9">
        <f>IF(Occurrence!K912&gt;0,_xlfn.GAMMA.INV(K912,$B$6,$B$7),0)</f>
        <v/>
      </c>
      <c r="M912" s="24">
        <f>_xlfn.NORM.DIST(Data!X912,$C$9,$C$10,TRUE)</f>
        <v/>
      </c>
      <c r="N912" s="9">
        <f>_xlfn.NORM.INV(M912,$B$9,$B$10)</f>
        <v/>
      </c>
      <c r="O912" s="24">
        <f>_xlfn.NORM.DIST(Data!Y912,$C$9,$C$10,TRUE)</f>
        <v/>
      </c>
      <c r="P912" s="9">
        <f>_xlfn.NORM.INV(O912,$B$9,$B$10)</f>
        <v/>
      </c>
    </row>
    <row r="913">
      <c r="H913" s="14">
        <f>Data!A913</f>
        <v/>
      </c>
      <c r="I913" s="24">
        <f>IF(Occurrence!J913&gt;0,_xlfn.GAMMA.DIST(Occurrence!J913,$C$6,$C$7,TRUE),0)</f>
        <v/>
      </c>
      <c r="J913" s="9">
        <f>IF(Occurrence!J913&gt;0,_xlfn.GAMMA.INV(I913,$B$6,$B$7),0)</f>
        <v/>
      </c>
      <c r="K913" s="24">
        <f>IF(Occurrence!K913&gt;0,_xlfn.GAMMA.DIST(Occurrence!K913,$C$6,$C$7,TRUE),0)</f>
        <v/>
      </c>
      <c r="L913" s="9">
        <f>IF(Occurrence!K913&gt;0,_xlfn.GAMMA.INV(K913,$B$6,$B$7),0)</f>
        <v/>
      </c>
      <c r="M913" s="24">
        <f>_xlfn.NORM.DIST(Data!X913,$C$9,$C$10,TRUE)</f>
        <v/>
      </c>
      <c r="N913" s="9">
        <f>_xlfn.NORM.INV(M913,$B$9,$B$10)</f>
        <v/>
      </c>
      <c r="O913" s="24">
        <f>_xlfn.NORM.DIST(Data!Y913,$C$9,$C$10,TRUE)</f>
        <v/>
      </c>
      <c r="P913" s="9">
        <f>_xlfn.NORM.INV(O913,$B$9,$B$10)</f>
        <v/>
      </c>
    </row>
    <row r="914">
      <c r="H914" s="14">
        <f>Data!A914</f>
        <v/>
      </c>
      <c r="I914" s="24">
        <f>IF(Occurrence!J914&gt;0,_xlfn.GAMMA.DIST(Occurrence!J914,$C$6,$C$7,TRUE),0)</f>
        <v/>
      </c>
      <c r="J914" s="9">
        <f>IF(Occurrence!J914&gt;0,_xlfn.GAMMA.INV(I914,$B$6,$B$7),0)</f>
        <v/>
      </c>
      <c r="K914" s="24">
        <f>IF(Occurrence!K914&gt;0,_xlfn.GAMMA.DIST(Occurrence!K914,$C$6,$C$7,TRUE),0)</f>
        <v/>
      </c>
      <c r="L914" s="9">
        <f>IF(Occurrence!K914&gt;0,_xlfn.GAMMA.INV(K914,$B$6,$B$7),0)</f>
        <v/>
      </c>
      <c r="M914" s="24">
        <f>_xlfn.NORM.DIST(Data!X914,$C$9,$C$10,TRUE)</f>
        <v/>
      </c>
      <c r="N914" s="9">
        <f>_xlfn.NORM.INV(M914,$B$9,$B$10)</f>
        <v/>
      </c>
      <c r="O914" s="24">
        <f>_xlfn.NORM.DIST(Data!Y914,$C$9,$C$10,TRUE)</f>
        <v/>
      </c>
      <c r="P914" s="9">
        <f>_xlfn.NORM.INV(O914,$B$9,$B$10)</f>
        <v/>
      </c>
    </row>
    <row r="915">
      <c r="H915" s="14">
        <f>Data!A915</f>
        <v/>
      </c>
      <c r="I915" s="24">
        <f>IF(Occurrence!J915&gt;0,_xlfn.GAMMA.DIST(Occurrence!J915,$C$6,$C$7,TRUE),0)</f>
        <v/>
      </c>
      <c r="J915" s="9">
        <f>IF(Occurrence!J915&gt;0,_xlfn.GAMMA.INV(I915,$B$6,$B$7),0)</f>
        <v/>
      </c>
      <c r="K915" s="24">
        <f>IF(Occurrence!K915&gt;0,_xlfn.GAMMA.DIST(Occurrence!K915,$C$6,$C$7,TRUE),0)</f>
        <v/>
      </c>
      <c r="L915" s="9">
        <f>IF(Occurrence!K915&gt;0,_xlfn.GAMMA.INV(K915,$B$6,$B$7),0)</f>
        <v/>
      </c>
      <c r="M915" s="24">
        <f>_xlfn.NORM.DIST(Data!X915,$C$9,$C$10,TRUE)</f>
        <v/>
      </c>
      <c r="N915" s="9">
        <f>_xlfn.NORM.INV(M915,$B$9,$B$10)</f>
        <v/>
      </c>
      <c r="O915" s="24">
        <f>_xlfn.NORM.DIST(Data!Y915,$C$9,$C$10,TRUE)</f>
        <v/>
      </c>
      <c r="P915" s="9">
        <f>_xlfn.NORM.INV(O915,$B$9,$B$10)</f>
        <v/>
      </c>
    </row>
    <row r="916">
      <c r="H916" s="14">
        <f>Data!A916</f>
        <v/>
      </c>
      <c r="I916" s="24">
        <f>IF(Occurrence!J916&gt;0,_xlfn.GAMMA.DIST(Occurrence!J916,$C$6,$C$7,TRUE),0)</f>
        <v/>
      </c>
      <c r="J916" s="9">
        <f>IF(Occurrence!J916&gt;0,_xlfn.GAMMA.INV(I916,$B$6,$B$7),0)</f>
        <v/>
      </c>
      <c r="K916" s="24">
        <f>IF(Occurrence!K916&gt;0,_xlfn.GAMMA.DIST(Occurrence!K916,$C$6,$C$7,TRUE),0)</f>
        <v/>
      </c>
      <c r="L916" s="9">
        <f>IF(Occurrence!K916&gt;0,_xlfn.GAMMA.INV(K916,$B$6,$B$7),0)</f>
        <v/>
      </c>
      <c r="M916" s="24">
        <f>_xlfn.NORM.DIST(Data!X916,$C$9,$C$10,TRUE)</f>
        <v/>
      </c>
      <c r="N916" s="9">
        <f>_xlfn.NORM.INV(M916,$B$9,$B$10)</f>
        <v/>
      </c>
      <c r="O916" s="24">
        <f>_xlfn.NORM.DIST(Data!Y916,$C$9,$C$10,TRUE)</f>
        <v/>
      </c>
      <c r="P916" s="9">
        <f>_xlfn.NORM.INV(O916,$B$9,$B$10)</f>
        <v/>
      </c>
    </row>
    <row r="917">
      <c r="H917" s="14">
        <f>Data!A917</f>
        <v/>
      </c>
      <c r="I917" s="24">
        <f>IF(Occurrence!J917&gt;0,_xlfn.GAMMA.DIST(Occurrence!J917,$C$6,$C$7,TRUE),0)</f>
        <v/>
      </c>
      <c r="J917" s="9">
        <f>IF(Occurrence!J917&gt;0,_xlfn.GAMMA.INV(I917,$B$6,$B$7),0)</f>
        <v/>
      </c>
      <c r="K917" s="24">
        <f>IF(Occurrence!K917&gt;0,_xlfn.GAMMA.DIST(Occurrence!K917,$C$6,$C$7,TRUE),0)</f>
        <v/>
      </c>
      <c r="L917" s="9">
        <f>IF(Occurrence!K917&gt;0,_xlfn.GAMMA.INV(K917,$B$6,$B$7),0)</f>
        <v/>
      </c>
      <c r="M917" s="24">
        <f>_xlfn.NORM.DIST(Data!X917,$C$9,$C$10,TRUE)</f>
        <v/>
      </c>
      <c r="N917" s="9">
        <f>_xlfn.NORM.INV(M917,$B$9,$B$10)</f>
        <v/>
      </c>
      <c r="O917" s="24">
        <f>_xlfn.NORM.DIST(Data!Y917,$C$9,$C$10,TRUE)</f>
        <v/>
      </c>
      <c r="P917" s="9">
        <f>_xlfn.NORM.INV(O917,$B$9,$B$10)</f>
        <v/>
      </c>
    </row>
    <row r="918">
      <c r="H918" s="14">
        <f>Data!A918</f>
        <v/>
      </c>
      <c r="I918" s="24">
        <f>IF(Occurrence!J918&gt;0,_xlfn.GAMMA.DIST(Occurrence!J918,$C$6,$C$7,TRUE),0)</f>
        <v/>
      </c>
      <c r="J918" s="9">
        <f>IF(Occurrence!J918&gt;0,_xlfn.GAMMA.INV(I918,$B$6,$B$7),0)</f>
        <v/>
      </c>
      <c r="K918" s="24">
        <f>IF(Occurrence!K918&gt;0,_xlfn.GAMMA.DIST(Occurrence!K918,$C$6,$C$7,TRUE),0)</f>
        <v/>
      </c>
      <c r="L918" s="9">
        <f>IF(Occurrence!K918&gt;0,_xlfn.GAMMA.INV(K918,$B$6,$B$7),0)</f>
        <v/>
      </c>
      <c r="M918" s="24">
        <f>_xlfn.NORM.DIST(Data!X918,$C$9,$C$10,TRUE)</f>
        <v/>
      </c>
      <c r="N918" s="9">
        <f>_xlfn.NORM.INV(M918,$B$9,$B$10)</f>
        <v/>
      </c>
      <c r="O918" s="24">
        <f>_xlfn.NORM.DIST(Data!Y918,$C$9,$C$10,TRUE)</f>
        <v/>
      </c>
      <c r="P918" s="9">
        <f>_xlfn.NORM.INV(O918,$B$9,$B$10)</f>
        <v/>
      </c>
    </row>
    <row r="919">
      <c r="H919" s="14">
        <f>Data!A919</f>
        <v/>
      </c>
      <c r="I919" s="24">
        <f>IF(Occurrence!J919&gt;0,_xlfn.GAMMA.DIST(Occurrence!J919,$C$6,$C$7,TRUE),0)</f>
        <v/>
      </c>
      <c r="J919" s="9">
        <f>IF(Occurrence!J919&gt;0,_xlfn.GAMMA.INV(I919,$B$6,$B$7),0)</f>
        <v/>
      </c>
      <c r="K919" s="24">
        <f>IF(Occurrence!K919&gt;0,_xlfn.GAMMA.DIST(Occurrence!K919,$C$6,$C$7,TRUE),0)</f>
        <v/>
      </c>
      <c r="L919" s="9">
        <f>IF(Occurrence!K919&gt;0,_xlfn.GAMMA.INV(K919,$B$6,$B$7),0)</f>
        <v/>
      </c>
      <c r="M919" s="24">
        <f>_xlfn.NORM.DIST(Data!X919,$C$9,$C$10,TRUE)</f>
        <v/>
      </c>
      <c r="N919" s="9">
        <f>_xlfn.NORM.INV(M919,$B$9,$B$10)</f>
        <v/>
      </c>
      <c r="O919" s="24">
        <f>_xlfn.NORM.DIST(Data!Y919,$C$9,$C$10,TRUE)</f>
        <v/>
      </c>
      <c r="P919" s="9">
        <f>_xlfn.NORM.INV(O919,$B$9,$B$10)</f>
        <v/>
      </c>
    </row>
    <row r="920">
      <c r="H920" s="14">
        <f>Data!A920</f>
        <v/>
      </c>
      <c r="I920" s="24">
        <f>IF(Occurrence!J920&gt;0,_xlfn.GAMMA.DIST(Occurrence!J920,$C$6,$C$7,TRUE),0)</f>
        <v/>
      </c>
      <c r="J920" s="9">
        <f>IF(Occurrence!J920&gt;0,_xlfn.GAMMA.INV(I920,$B$6,$B$7),0)</f>
        <v/>
      </c>
      <c r="K920" s="24">
        <f>IF(Occurrence!K920&gt;0,_xlfn.GAMMA.DIST(Occurrence!K920,$C$6,$C$7,TRUE),0)</f>
        <v/>
      </c>
      <c r="L920" s="9">
        <f>IF(Occurrence!K920&gt;0,_xlfn.GAMMA.INV(K920,$B$6,$B$7),0)</f>
        <v/>
      </c>
      <c r="M920" s="24">
        <f>_xlfn.NORM.DIST(Data!X920,$C$9,$C$10,TRUE)</f>
        <v/>
      </c>
      <c r="N920" s="9">
        <f>_xlfn.NORM.INV(M920,$B$9,$B$10)</f>
        <v/>
      </c>
      <c r="O920" s="24">
        <f>_xlfn.NORM.DIST(Data!Y920,$C$9,$C$10,TRUE)</f>
        <v/>
      </c>
      <c r="P920" s="9">
        <f>_xlfn.NORM.INV(O920,$B$9,$B$10)</f>
        <v/>
      </c>
    </row>
    <row r="921">
      <c r="H921" s="14">
        <f>Data!A921</f>
        <v/>
      </c>
      <c r="I921" s="24">
        <f>IF(Occurrence!J921&gt;0,_xlfn.GAMMA.DIST(Occurrence!J921,$C$6,$C$7,TRUE),0)</f>
        <v/>
      </c>
      <c r="J921" s="9">
        <f>IF(Occurrence!J921&gt;0,_xlfn.GAMMA.INV(I921,$B$6,$B$7),0)</f>
        <v/>
      </c>
      <c r="K921" s="24">
        <f>IF(Occurrence!K921&gt;0,_xlfn.GAMMA.DIST(Occurrence!K921,$C$6,$C$7,TRUE),0)</f>
        <v/>
      </c>
      <c r="L921" s="9">
        <f>IF(Occurrence!K921&gt;0,_xlfn.GAMMA.INV(K921,$B$6,$B$7),0)</f>
        <v/>
      </c>
      <c r="M921" s="24">
        <f>_xlfn.NORM.DIST(Data!X921,$C$9,$C$10,TRUE)</f>
        <v/>
      </c>
      <c r="N921" s="9">
        <f>_xlfn.NORM.INV(M921,$B$9,$B$10)</f>
        <v/>
      </c>
      <c r="O921" s="24">
        <f>_xlfn.NORM.DIST(Data!Y921,$C$9,$C$10,TRUE)</f>
        <v/>
      </c>
      <c r="P921" s="9">
        <f>_xlfn.NORM.INV(O921,$B$9,$B$10)</f>
        <v/>
      </c>
    </row>
    <row r="922">
      <c r="H922" s="14">
        <f>Data!A922</f>
        <v/>
      </c>
      <c r="I922" s="24">
        <f>IF(Occurrence!J922&gt;0,_xlfn.GAMMA.DIST(Occurrence!J922,$C$6,$C$7,TRUE),0)</f>
        <v/>
      </c>
      <c r="J922" s="9">
        <f>IF(Occurrence!J922&gt;0,_xlfn.GAMMA.INV(I922,$B$6,$B$7),0)</f>
        <v/>
      </c>
      <c r="K922" s="24">
        <f>IF(Occurrence!K922&gt;0,_xlfn.GAMMA.DIST(Occurrence!K922,$C$6,$C$7,TRUE),0)</f>
        <v/>
      </c>
      <c r="L922" s="9">
        <f>IF(Occurrence!K922&gt;0,_xlfn.GAMMA.INV(K922,$B$6,$B$7),0)</f>
        <v/>
      </c>
      <c r="M922" s="24">
        <f>_xlfn.NORM.DIST(Data!X922,$C$9,$C$10,TRUE)</f>
        <v/>
      </c>
      <c r="N922" s="9">
        <f>_xlfn.NORM.INV(M922,$B$9,$B$10)</f>
        <v/>
      </c>
      <c r="O922" s="24">
        <f>_xlfn.NORM.DIST(Data!Y922,$C$9,$C$10,TRUE)</f>
        <v/>
      </c>
      <c r="P922" s="9">
        <f>_xlfn.NORM.INV(O922,$B$9,$B$10)</f>
        <v/>
      </c>
    </row>
    <row r="923">
      <c r="H923" s="14">
        <f>Data!A923</f>
        <v/>
      </c>
      <c r="I923" s="24">
        <f>IF(Occurrence!J923&gt;0,_xlfn.GAMMA.DIST(Occurrence!J923,$C$6,$C$7,TRUE),0)</f>
        <v/>
      </c>
      <c r="J923" s="9">
        <f>IF(Occurrence!J923&gt;0,_xlfn.GAMMA.INV(I923,$B$6,$B$7),0)</f>
        <v/>
      </c>
      <c r="K923" s="24">
        <f>IF(Occurrence!K923&gt;0,_xlfn.GAMMA.DIST(Occurrence!K923,$C$6,$C$7,TRUE),0)</f>
        <v/>
      </c>
      <c r="L923" s="9">
        <f>IF(Occurrence!K923&gt;0,_xlfn.GAMMA.INV(K923,$B$6,$B$7),0)</f>
        <v/>
      </c>
      <c r="M923" s="24">
        <f>_xlfn.NORM.DIST(Data!X923,$C$9,$C$10,TRUE)</f>
        <v/>
      </c>
      <c r="N923" s="9">
        <f>_xlfn.NORM.INV(M923,$B$9,$B$10)</f>
        <v/>
      </c>
      <c r="O923" s="24">
        <f>_xlfn.NORM.DIST(Data!Y923,$C$9,$C$10,TRUE)</f>
        <v/>
      </c>
      <c r="P923" s="9">
        <f>_xlfn.NORM.INV(O923,$B$9,$B$10)</f>
        <v/>
      </c>
    </row>
    <row r="924">
      <c r="H924" s="14">
        <f>Data!A924</f>
        <v/>
      </c>
      <c r="I924" s="24">
        <f>IF(Occurrence!J924&gt;0,_xlfn.GAMMA.DIST(Occurrence!J924,$C$6,$C$7,TRUE),0)</f>
        <v/>
      </c>
      <c r="J924" s="9">
        <f>IF(Occurrence!J924&gt;0,_xlfn.GAMMA.INV(I924,$B$6,$B$7),0)</f>
        <v/>
      </c>
      <c r="K924" s="24">
        <f>IF(Occurrence!K924&gt;0,_xlfn.GAMMA.DIST(Occurrence!K924,$C$6,$C$7,TRUE),0)</f>
        <v/>
      </c>
      <c r="L924" s="9">
        <f>IF(Occurrence!K924&gt;0,_xlfn.GAMMA.INV(K924,$B$6,$B$7),0)</f>
        <v/>
      </c>
      <c r="M924" s="24">
        <f>_xlfn.NORM.DIST(Data!X924,$C$9,$C$10,TRUE)</f>
        <v/>
      </c>
      <c r="N924" s="9">
        <f>_xlfn.NORM.INV(M924,$B$9,$B$10)</f>
        <v/>
      </c>
      <c r="O924" s="24">
        <f>_xlfn.NORM.DIST(Data!Y924,$C$9,$C$10,TRUE)</f>
        <v/>
      </c>
      <c r="P924" s="9">
        <f>_xlfn.NORM.INV(O924,$B$9,$B$10)</f>
        <v/>
      </c>
    </row>
    <row r="925">
      <c r="H925" s="14">
        <f>Data!A925</f>
        <v/>
      </c>
      <c r="I925" s="24">
        <f>IF(Occurrence!J925&gt;0,_xlfn.GAMMA.DIST(Occurrence!J925,$C$6,$C$7,TRUE),0)</f>
        <v/>
      </c>
      <c r="J925" s="9">
        <f>IF(Occurrence!J925&gt;0,_xlfn.GAMMA.INV(I925,$B$6,$B$7),0)</f>
        <v/>
      </c>
      <c r="K925" s="24">
        <f>IF(Occurrence!K925&gt;0,_xlfn.GAMMA.DIST(Occurrence!K925,$C$6,$C$7,TRUE),0)</f>
        <v/>
      </c>
      <c r="L925" s="9">
        <f>IF(Occurrence!K925&gt;0,_xlfn.GAMMA.INV(K925,$B$6,$B$7),0)</f>
        <v/>
      </c>
      <c r="M925" s="24">
        <f>_xlfn.NORM.DIST(Data!X925,$C$9,$C$10,TRUE)</f>
        <v/>
      </c>
      <c r="N925" s="9">
        <f>_xlfn.NORM.INV(M925,$B$9,$B$10)</f>
        <v/>
      </c>
      <c r="O925" s="24">
        <f>_xlfn.NORM.DIST(Data!Y925,$C$9,$C$10,TRUE)</f>
        <v/>
      </c>
      <c r="P925" s="9">
        <f>_xlfn.NORM.INV(O925,$B$9,$B$10)</f>
        <v/>
      </c>
    </row>
    <row r="926">
      <c r="H926" s="14">
        <f>Data!A926</f>
        <v/>
      </c>
      <c r="I926" s="24">
        <f>IF(Occurrence!J926&gt;0,_xlfn.GAMMA.DIST(Occurrence!J926,$C$6,$C$7,TRUE),0)</f>
        <v/>
      </c>
      <c r="J926" s="9">
        <f>IF(Occurrence!J926&gt;0,_xlfn.GAMMA.INV(I926,$B$6,$B$7),0)</f>
        <v/>
      </c>
      <c r="K926" s="24">
        <f>IF(Occurrence!K926&gt;0,_xlfn.GAMMA.DIST(Occurrence!K926,$C$6,$C$7,TRUE),0)</f>
        <v/>
      </c>
      <c r="L926" s="9">
        <f>IF(Occurrence!K926&gt;0,_xlfn.GAMMA.INV(K926,$B$6,$B$7),0)</f>
        <v/>
      </c>
      <c r="M926" s="24">
        <f>_xlfn.NORM.DIST(Data!X926,$C$9,$C$10,TRUE)</f>
        <v/>
      </c>
      <c r="N926" s="9">
        <f>_xlfn.NORM.INV(M926,$B$9,$B$10)</f>
        <v/>
      </c>
      <c r="O926" s="24">
        <f>_xlfn.NORM.DIST(Data!Y926,$C$9,$C$10,TRUE)</f>
        <v/>
      </c>
      <c r="P926" s="9">
        <f>_xlfn.NORM.INV(O926,$B$9,$B$10)</f>
        <v/>
      </c>
    </row>
    <row r="927">
      <c r="H927" s="14">
        <f>Data!A927</f>
        <v/>
      </c>
      <c r="I927" s="24">
        <f>IF(Occurrence!J927&gt;0,_xlfn.GAMMA.DIST(Occurrence!J927,$C$6,$C$7,TRUE),0)</f>
        <v/>
      </c>
      <c r="J927" s="9">
        <f>IF(Occurrence!J927&gt;0,_xlfn.GAMMA.INV(I927,$B$6,$B$7),0)</f>
        <v/>
      </c>
      <c r="K927" s="24">
        <f>IF(Occurrence!K927&gt;0,_xlfn.GAMMA.DIST(Occurrence!K927,$C$6,$C$7,TRUE),0)</f>
        <v/>
      </c>
      <c r="L927" s="9">
        <f>IF(Occurrence!K927&gt;0,_xlfn.GAMMA.INV(K927,$B$6,$B$7),0)</f>
        <v/>
      </c>
      <c r="M927" s="24">
        <f>_xlfn.NORM.DIST(Data!X927,$C$9,$C$10,TRUE)</f>
        <v/>
      </c>
      <c r="N927" s="9">
        <f>_xlfn.NORM.INV(M927,$B$9,$B$10)</f>
        <v/>
      </c>
      <c r="O927" s="24">
        <f>_xlfn.NORM.DIST(Data!Y927,$C$9,$C$10,TRUE)</f>
        <v/>
      </c>
      <c r="P927" s="9">
        <f>_xlfn.NORM.INV(O927,$B$9,$B$10)</f>
        <v/>
      </c>
    </row>
    <row r="928">
      <c r="H928" s="14">
        <f>Data!A928</f>
        <v/>
      </c>
      <c r="I928" s="24">
        <f>IF(Occurrence!J928&gt;0,_xlfn.GAMMA.DIST(Occurrence!J928,$C$6,$C$7,TRUE),0)</f>
        <v/>
      </c>
      <c r="J928" s="9">
        <f>IF(Occurrence!J928&gt;0,_xlfn.GAMMA.INV(I928,$B$6,$B$7),0)</f>
        <v/>
      </c>
      <c r="K928" s="24">
        <f>IF(Occurrence!K928&gt;0,_xlfn.GAMMA.DIST(Occurrence!K928,$C$6,$C$7,TRUE),0)</f>
        <v/>
      </c>
      <c r="L928" s="9">
        <f>IF(Occurrence!K928&gt;0,_xlfn.GAMMA.INV(K928,$B$6,$B$7),0)</f>
        <v/>
      </c>
      <c r="M928" s="24">
        <f>_xlfn.NORM.DIST(Data!X928,$C$9,$C$10,TRUE)</f>
        <v/>
      </c>
      <c r="N928" s="9">
        <f>_xlfn.NORM.INV(M928,$B$9,$B$10)</f>
        <v/>
      </c>
      <c r="O928" s="24">
        <f>_xlfn.NORM.DIST(Data!Y928,$C$9,$C$10,TRUE)</f>
        <v/>
      </c>
      <c r="P928" s="9">
        <f>_xlfn.NORM.INV(O928,$B$9,$B$10)</f>
        <v/>
      </c>
    </row>
    <row r="929">
      <c r="H929" s="14">
        <f>Data!A929</f>
        <v/>
      </c>
      <c r="I929" s="24">
        <f>IF(Occurrence!J929&gt;0,_xlfn.GAMMA.DIST(Occurrence!J929,$C$6,$C$7,TRUE),0)</f>
        <v/>
      </c>
      <c r="J929" s="9">
        <f>IF(Occurrence!J929&gt;0,_xlfn.GAMMA.INV(I929,$B$6,$B$7),0)</f>
        <v/>
      </c>
      <c r="K929" s="24">
        <f>IF(Occurrence!K929&gt;0,_xlfn.GAMMA.DIST(Occurrence!K929,$C$6,$C$7,TRUE),0)</f>
        <v/>
      </c>
      <c r="L929" s="9">
        <f>IF(Occurrence!K929&gt;0,_xlfn.GAMMA.INV(K929,$B$6,$B$7),0)</f>
        <v/>
      </c>
      <c r="M929" s="24">
        <f>_xlfn.NORM.DIST(Data!X929,$C$9,$C$10,TRUE)</f>
        <v/>
      </c>
      <c r="N929" s="9">
        <f>_xlfn.NORM.INV(M929,$B$9,$B$10)</f>
        <v/>
      </c>
      <c r="O929" s="24">
        <f>_xlfn.NORM.DIST(Data!Y929,$C$9,$C$10,TRUE)</f>
        <v/>
      </c>
      <c r="P929" s="9">
        <f>_xlfn.NORM.INV(O929,$B$9,$B$10)</f>
        <v/>
      </c>
    </row>
    <row r="930">
      <c r="H930" s="14">
        <f>Data!A930</f>
        <v/>
      </c>
      <c r="I930" s="24">
        <f>IF(Occurrence!J930&gt;0,_xlfn.GAMMA.DIST(Occurrence!J930,$C$6,$C$7,TRUE),0)</f>
        <v/>
      </c>
      <c r="J930" s="9">
        <f>IF(Occurrence!J930&gt;0,_xlfn.GAMMA.INV(I930,$B$6,$B$7),0)</f>
        <v/>
      </c>
      <c r="K930" s="24">
        <f>IF(Occurrence!K930&gt;0,_xlfn.GAMMA.DIST(Occurrence!K930,$C$6,$C$7,TRUE),0)</f>
        <v/>
      </c>
      <c r="L930" s="9">
        <f>IF(Occurrence!K930&gt;0,_xlfn.GAMMA.INV(K930,$B$6,$B$7),0)</f>
        <v/>
      </c>
      <c r="M930" s="24">
        <f>_xlfn.NORM.DIST(Data!X930,$C$9,$C$10,TRUE)</f>
        <v/>
      </c>
      <c r="N930" s="9">
        <f>_xlfn.NORM.INV(M930,$B$9,$B$10)</f>
        <v/>
      </c>
      <c r="O930" s="24">
        <f>_xlfn.NORM.DIST(Data!Y930,$C$9,$C$10,TRUE)</f>
        <v/>
      </c>
      <c r="P930" s="9">
        <f>_xlfn.NORM.INV(O930,$B$9,$B$10)</f>
        <v/>
      </c>
    </row>
    <row r="931">
      <c r="H931" s="14">
        <f>Data!A931</f>
        <v/>
      </c>
      <c r="I931" s="24">
        <f>IF(Occurrence!J931&gt;0,_xlfn.GAMMA.DIST(Occurrence!J931,$C$6,$C$7,TRUE),0)</f>
        <v/>
      </c>
      <c r="J931" s="9">
        <f>IF(Occurrence!J931&gt;0,_xlfn.GAMMA.INV(I931,$B$6,$B$7),0)</f>
        <v/>
      </c>
      <c r="K931" s="24">
        <f>IF(Occurrence!K931&gt;0,_xlfn.GAMMA.DIST(Occurrence!K931,$C$6,$C$7,TRUE),0)</f>
        <v/>
      </c>
      <c r="L931" s="9">
        <f>IF(Occurrence!K931&gt;0,_xlfn.GAMMA.INV(K931,$B$6,$B$7),0)</f>
        <v/>
      </c>
      <c r="M931" s="24">
        <f>_xlfn.NORM.DIST(Data!X931,$C$9,$C$10,TRUE)</f>
        <v/>
      </c>
      <c r="N931" s="9">
        <f>_xlfn.NORM.INV(M931,$B$9,$B$10)</f>
        <v/>
      </c>
      <c r="O931" s="24">
        <f>_xlfn.NORM.DIST(Data!Y931,$C$9,$C$10,TRUE)</f>
        <v/>
      </c>
      <c r="P931" s="9">
        <f>_xlfn.NORM.INV(O931,$B$9,$B$10)</f>
        <v/>
      </c>
    </row>
    <row r="932">
      <c r="H932" s="14">
        <f>Data!A932</f>
        <v/>
      </c>
      <c r="I932" s="24">
        <f>IF(Occurrence!J932&gt;0,_xlfn.GAMMA.DIST(Occurrence!J932,$C$6,$C$7,TRUE),0)</f>
        <v/>
      </c>
      <c r="J932" s="9">
        <f>IF(Occurrence!J932&gt;0,_xlfn.GAMMA.INV(I932,$B$6,$B$7),0)</f>
        <v/>
      </c>
      <c r="K932" s="24">
        <f>IF(Occurrence!K932&gt;0,_xlfn.GAMMA.DIST(Occurrence!K932,$C$6,$C$7,TRUE),0)</f>
        <v/>
      </c>
      <c r="L932" s="9">
        <f>IF(Occurrence!K932&gt;0,_xlfn.GAMMA.INV(K932,$B$6,$B$7),0)</f>
        <v/>
      </c>
      <c r="M932" s="24">
        <f>_xlfn.NORM.DIST(Data!X932,$C$9,$C$10,TRUE)</f>
        <v/>
      </c>
      <c r="N932" s="9">
        <f>_xlfn.NORM.INV(M932,$B$9,$B$10)</f>
        <v/>
      </c>
      <c r="O932" s="24">
        <f>_xlfn.NORM.DIST(Data!Y932,$C$9,$C$10,TRUE)</f>
        <v/>
      </c>
      <c r="P932" s="9">
        <f>_xlfn.NORM.INV(O932,$B$9,$B$10)</f>
        <v/>
      </c>
    </row>
    <row r="933">
      <c r="H933" s="14">
        <f>Data!A933</f>
        <v/>
      </c>
      <c r="I933" s="24">
        <f>IF(Occurrence!J933&gt;0,_xlfn.GAMMA.DIST(Occurrence!J933,$C$6,$C$7,TRUE),0)</f>
        <v/>
      </c>
      <c r="J933" s="9">
        <f>IF(Occurrence!J933&gt;0,_xlfn.GAMMA.INV(I933,$B$6,$B$7),0)</f>
        <v/>
      </c>
      <c r="K933" s="24">
        <f>IF(Occurrence!K933&gt;0,_xlfn.GAMMA.DIST(Occurrence!K933,$C$6,$C$7,TRUE),0)</f>
        <v/>
      </c>
      <c r="L933" s="9">
        <f>IF(Occurrence!K933&gt;0,_xlfn.GAMMA.INV(K933,$B$6,$B$7),0)</f>
        <v/>
      </c>
      <c r="M933" s="24">
        <f>_xlfn.NORM.DIST(Data!X933,$C$9,$C$10,TRUE)</f>
        <v/>
      </c>
      <c r="N933" s="9">
        <f>_xlfn.NORM.INV(M933,$B$9,$B$10)</f>
        <v/>
      </c>
      <c r="O933" s="24">
        <f>_xlfn.NORM.DIST(Data!Y933,$C$9,$C$10,TRUE)</f>
        <v/>
      </c>
      <c r="P933" s="9">
        <f>_xlfn.NORM.INV(O933,$B$9,$B$10)</f>
        <v/>
      </c>
    </row>
    <row r="934">
      <c r="H934" s="14">
        <f>Data!A934</f>
        <v/>
      </c>
      <c r="I934" s="24">
        <f>IF(Occurrence!J934&gt;0,_xlfn.GAMMA.DIST(Occurrence!J934,$C$6,$C$7,TRUE),0)</f>
        <v/>
      </c>
      <c r="J934" s="9">
        <f>IF(Occurrence!J934&gt;0,_xlfn.GAMMA.INV(I934,$B$6,$B$7),0)</f>
        <v/>
      </c>
      <c r="K934" s="24">
        <f>IF(Occurrence!K934&gt;0,_xlfn.GAMMA.DIST(Occurrence!K934,$C$6,$C$7,TRUE),0)</f>
        <v/>
      </c>
      <c r="L934" s="9">
        <f>IF(Occurrence!K934&gt;0,_xlfn.GAMMA.INV(K934,$B$6,$B$7),0)</f>
        <v/>
      </c>
      <c r="M934" s="24">
        <f>_xlfn.NORM.DIST(Data!X934,$C$9,$C$10,TRUE)</f>
        <v/>
      </c>
      <c r="N934" s="9">
        <f>_xlfn.NORM.INV(M934,$B$9,$B$10)</f>
        <v/>
      </c>
      <c r="O934" s="24">
        <f>_xlfn.NORM.DIST(Data!Y934,$C$9,$C$10,TRUE)</f>
        <v/>
      </c>
      <c r="P934" s="9">
        <f>_xlfn.NORM.INV(O934,$B$9,$B$10)</f>
        <v/>
      </c>
    </row>
    <row r="935">
      <c r="H935" s="14">
        <f>Data!A935</f>
        <v/>
      </c>
      <c r="I935" s="24">
        <f>IF(Occurrence!J935&gt;0,_xlfn.GAMMA.DIST(Occurrence!J935,$C$6,$C$7,TRUE),0)</f>
        <v/>
      </c>
      <c r="J935" s="9">
        <f>IF(Occurrence!J935&gt;0,_xlfn.GAMMA.INV(I935,$B$6,$B$7),0)</f>
        <v/>
      </c>
      <c r="K935" s="24">
        <f>IF(Occurrence!K935&gt;0,_xlfn.GAMMA.DIST(Occurrence!K935,$C$6,$C$7,TRUE),0)</f>
        <v/>
      </c>
      <c r="L935" s="9">
        <f>IF(Occurrence!K935&gt;0,_xlfn.GAMMA.INV(K935,$B$6,$B$7),0)</f>
        <v/>
      </c>
      <c r="M935" s="24">
        <f>_xlfn.NORM.DIST(Data!X935,$C$9,$C$10,TRUE)</f>
        <v/>
      </c>
      <c r="N935" s="9">
        <f>_xlfn.NORM.INV(M935,$B$9,$B$10)</f>
        <v/>
      </c>
      <c r="O935" s="24">
        <f>_xlfn.NORM.DIST(Data!Y935,$C$9,$C$10,TRUE)</f>
        <v/>
      </c>
      <c r="P935" s="9">
        <f>_xlfn.NORM.INV(O935,$B$9,$B$10)</f>
        <v/>
      </c>
    </row>
    <row r="936">
      <c r="H936" s="14">
        <f>Data!A936</f>
        <v/>
      </c>
      <c r="I936" s="24">
        <f>IF(Occurrence!J936&gt;0,_xlfn.GAMMA.DIST(Occurrence!J936,$C$6,$C$7,TRUE),0)</f>
        <v/>
      </c>
      <c r="J936" s="9">
        <f>IF(Occurrence!J936&gt;0,_xlfn.GAMMA.INV(I936,$B$6,$B$7),0)</f>
        <v/>
      </c>
      <c r="K936" s="24">
        <f>IF(Occurrence!K936&gt;0,_xlfn.GAMMA.DIST(Occurrence!K936,$C$6,$C$7,TRUE),0)</f>
        <v/>
      </c>
      <c r="L936" s="9">
        <f>IF(Occurrence!K936&gt;0,_xlfn.GAMMA.INV(K936,$B$6,$B$7),0)</f>
        <v/>
      </c>
      <c r="M936" s="24">
        <f>_xlfn.NORM.DIST(Data!X936,$C$9,$C$10,TRUE)</f>
        <v/>
      </c>
      <c r="N936" s="9">
        <f>_xlfn.NORM.INV(M936,$B$9,$B$10)</f>
        <v/>
      </c>
      <c r="O936" s="24">
        <f>_xlfn.NORM.DIST(Data!Y936,$C$9,$C$10,TRUE)</f>
        <v/>
      </c>
      <c r="P936" s="9">
        <f>_xlfn.NORM.INV(O936,$B$9,$B$10)</f>
        <v/>
      </c>
    </row>
    <row r="937">
      <c r="H937" s="14">
        <f>Data!A937</f>
        <v/>
      </c>
      <c r="I937" s="24">
        <f>IF(Occurrence!J937&gt;0,_xlfn.GAMMA.DIST(Occurrence!J937,$C$6,$C$7,TRUE),0)</f>
        <v/>
      </c>
      <c r="J937" s="9">
        <f>IF(Occurrence!J937&gt;0,_xlfn.GAMMA.INV(I937,$B$6,$B$7),0)</f>
        <v/>
      </c>
      <c r="K937" s="24">
        <f>IF(Occurrence!K937&gt;0,_xlfn.GAMMA.DIST(Occurrence!K937,$C$6,$C$7,TRUE),0)</f>
        <v/>
      </c>
      <c r="L937" s="9">
        <f>IF(Occurrence!K937&gt;0,_xlfn.GAMMA.INV(K937,$B$6,$B$7),0)</f>
        <v/>
      </c>
      <c r="M937" s="24">
        <f>_xlfn.NORM.DIST(Data!X937,$C$9,$C$10,TRUE)</f>
        <v/>
      </c>
      <c r="N937" s="9">
        <f>_xlfn.NORM.INV(M937,$B$9,$B$10)</f>
        <v/>
      </c>
      <c r="O937" s="24">
        <f>_xlfn.NORM.DIST(Data!Y937,$C$9,$C$10,TRUE)</f>
        <v/>
      </c>
      <c r="P937" s="9">
        <f>_xlfn.NORM.INV(O937,$B$9,$B$10)</f>
        <v/>
      </c>
    </row>
    <row r="938">
      <c r="H938" s="14">
        <f>Data!A938</f>
        <v/>
      </c>
      <c r="I938" s="24">
        <f>IF(Occurrence!J938&gt;0,_xlfn.GAMMA.DIST(Occurrence!J938,$C$6,$C$7,TRUE),0)</f>
        <v/>
      </c>
      <c r="J938" s="9">
        <f>IF(Occurrence!J938&gt;0,_xlfn.GAMMA.INV(I938,$B$6,$B$7),0)</f>
        <v/>
      </c>
      <c r="K938" s="24">
        <f>IF(Occurrence!K938&gt;0,_xlfn.GAMMA.DIST(Occurrence!K938,$C$6,$C$7,TRUE),0)</f>
        <v/>
      </c>
      <c r="L938" s="9">
        <f>IF(Occurrence!K938&gt;0,_xlfn.GAMMA.INV(K938,$B$6,$B$7),0)</f>
        <v/>
      </c>
      <c r="M938" s="24">
        <f>_xlfn.NORM.DIST(Data!X938,$C$9,$C$10,TRUE)</f>
        <v/>
      </c>
      <c r="N938" s="9">
        <f>_xlfn.NORM.INV(M938,$B$9,$B$10)</f>
        <v/>
      </c>
      <c r="O938" s="24">
        <f>_xlfn.NORM.DIST(Data!Y938,$C$9,$C$10,TRUE)</f>
        <v/>
      </c>
      <c r="P938" s="9">
        <f>_xlfn.NORM.INV(O938,$B$9,$B$10)</f>
        <v/>
      </c>
    </row>
    <row r="939">
      <c r="H939" s="14">
        <f>Data!A939</f>
        <v/>
      </c>
      <c r="I939" s="24">
        <f>IF(Occurrence!J939&gt;0,_xlfn.GAMMA.DIST(Occurrence!J939,$C$6,$C$7,TRUE),0)</f>
        <v/>
      </c>
      <c r="J939" s="9">
        <f>IF(Occurrence!J939&gt;0,_xlfn.GAMMA.INV(I939,$B$6,$B$7),0)</f>
        <v/>
      </c>
      <c r="K939" s="24">
        <f>IF(Occurrence!K939&gt;0,_xlfn.GAMMA.DIST(Occurrence!K939,$C$6,$C$7,TRUE),0)</f>
        <v/>
      </c>
      <c r="L939" s="9">
        <f>IF(Occurrence!K939&gt;0,_xlfn.GAMMA.INV(K939,$B$6,$B$7),0)</f>
        <v/>
      </c>
      <c r="M939" s="24">
        <f>_xlfn.NORM.DIST(Data!X939,$C$9,$C$10,TRUE)</f>
        <v/>
      </c>
      <c r="N939" s="9">
        <f>_xlfn.NORM.INV(M939,$B$9,$B$10)</f>
        <v/>
      </c>
      <c r="O939" s="24">
        <f>_xlfn.NORM.DIST(Data!Y939,$C$9,$C$10,TRUE)</f>
        <v/>
      </c>
      <c r="P939" s="9">
        <f>_xlfn.NORM.INV(O939,$B$9,$B$10)</f>
        <v/>
      </c>
    </row>
    <row r="940">
      <c r="H940" s="14">
        <f>Data!A940</f>
        <v/>
      </c>
      <c r="I940" s="24">
        <f>IF(Occurrence!J940&gt;0,_xlfn.GAMMA.DIST(Occurrence!J940,$C$6,$C$7,TRUE),0)</f>
        <v/>
      </c>
      <c r="J940" s="9">
        <f>IF(Occurrence!J940&gt;0,_xlfn.GAMMA.INV(I940,$B$6,$B$7),0)</f>
        <v/>
      </c>
      <c r="K940" s="24">
        <f>IF(Occurrence!K940&gt;0,_xlfn.GAMMA.DIST(Occurrence!K940,$C$6,$C$7,TRUE),0)</f>
        <v/>
      </c>
      <c r="L940" s="9">
        <f>IF(Occurrence!K940&gt;0,_xlfn.GAMMA.INV(K940,$B$6,$B$7),0)</f>
        <v/>
      </c>
      <c r="M940" s="24">
        <f>_xlfn.NORM.DIST(Data!X940,$C$9,$C$10,TRUE)</f>
        <v/>
      </c>
      <c r="N940" s="9">
        <f>_xlfn.NORM.INV(M940,$B$9,$B$10)</f>
        <v/>
      </c>
      <c r="O940" s="24">
        <f>_xlfn.NORM.DIST(Data!Y940,$C$9,$C$10,TRUE)</f>
        <v/>
      </c>
      <c r="P940" s="9">
        <f>_xlfn.NORM.INV(O940,$B$9,$B$10)</f>
        <v/>
      </c>
    </row>
    <row r="941">
      <c r="H941" s="14">
        <f>Data!A941</f>
        <v/>
      </c>
      <c r="I941" s="24">
        <f>IF(Occurrence!J941&gt;0,_xlfn.GAMMA.DIST(Occurrence!J941,$C$6,$C$7,TRUE),0)</f>
        <v/>
      </c>
      <c r="J941" s="9">
        <f>IF(Occurrence!J941&gt;0,_xlfn.GAMMA.INV(I941,$B$6,$B$7),0)</f>
        <v/>
      </c>
      <c r="K941" s="24">
        <f>IF(Occurrence!K941&gt;0,_xlfn.GAMMA.DIST(Occurrence!K941,$C$6,$C$7,TRUE),0)</f>
        <v/>
      </c>
      <c r="L941" s="9">
        <f>IF(Occurrence!K941&gt;0,_xlfn.GAMMA.INV(K941,$B$6,$B$7),0)</f>
        <v/>
      </c>
      <c r="M941" s="24">
        <f>_xlfn.NORM.DIST(Data!X941,$C$9,$C$10,TRUE)</f>
        <v/>
      </c>
      <c r="N941" s="9">
        <f>_xlfn.NORM.INV(M941,$B$9,$B$10)</f>
        <v/>
      </c>
      <c r="O941" s="24">
        <f>_xlfn.NORM.DIST(Data!Y941,$C$9,$C$10,TRUE)</f>
        <v/>
      </c>
      <c r="P941" s="9">
        <f>_xlfn.NORM.INV(O941,$B$9,$B$10)</f>
        <v/>
      </c>
    </row>
    <row r="942">
      <c r="H942" s="14">
        <f>Data!A942</f>
        <v/>
      </c>
      <c r="I942" s="24">
        <f>IF(Occurrence!J942&gt;0,_xlfn.GAMMA.DIST(Occurrence!J942,$C$6,$C$7,TRUE),0)</f>
        <v/>
      </c>
      <c r="J942" s="9">
        <f>IF(Occurrence!J942&gt;0,_xlfn.GAMMA.INV(I942,$B$6,$B$7),0)</f>
        <v/>
      </c>
      <c r="K942" s="24">
        <f>IF(Occurrence!K942&gt;0,_xlfn.GAMMA.DIST(Occurrence!K942,$C$6,$C$7,TRUE),0)</f>
        <v/>
      </c>
      <c r="L942" s="9">
        <f>IF(Occurrence!K942&gt;0,_xlfn.GAMMA.INV(K942,$B$6,$B$7),0)</f>
        <v/>
      </c>
      <c r="M942" s="24">
        <f>_xlfn.NORM.DIST(Data!X942,$C$9,$C$10,TRUE)</f>
        <v/>
      </c>
      <c r="N942" s="9">
        <f>_xlfn.NORM.INV(M942,$B$9,$B$10)</f>
        <v/>
      </c>
      <c r="O942" s="24">
        <f>_xlfn.NORM.DIST(Data!Y942,$C$9,$C$10,TRUE)</f>
        <v/>
      </c>
      <c r="P942" s="9">
        <f>_xlfn.NORM.INV(O942,$B$9,$B$10)</f>
        <v/>
      </c>
    </row>
    <row r="943">
      <c r="H943" s="14">
        <f>Data!A943</f>
        <v/>
      </c>
      <c r="I943" s="24">
        <f>IF(Occurrence!J943&gt;0,_xlfn.GAMMA.DIST(Occurrence!J943,$C$6,$C$7,TRUE),0)</f>
        <v/>
      </c>
      <c r="J943" s="9">
        <f>IF(Occurrence!J943&gt;0,_xlfn.GAMMA.INV(I943,$B$6,$B$7),0)</f>
        <v/>
      </c>
      <c r="K943" s="24">
        <f>IF(Occurrence!K943&gt;0,_xlfn.GAMMA.DIST(Occurrence!K943,$C$6,$C$7,TRUE),0)</f>
        <v/>
      </c>
      <c r="L943" s="9">
        <f>IF(Occurrence!K943&gt;0,_xlfn.GAMMA.INV(K943,$B$6,$B$7),0)</f>
        <v/>
      </c>
      <c r="M943" s="24">
        <f>_xlfn.NORM.DIST(Data!X943,$C$9,$C$10,TRUE)</f>
        <v/>
      </c>
      <c r="N943" s="9">
        <f>_xlfn.NORM.INV(M943,$B$9,$B$10)</f>
        <v/>
      </c>
      <c r="O943" s="24">
        <f>_xlfn.NORM.DIST(Data!Y943,$C$9,$C$10,TRUE)</f>
        <v/>
      </c>
      <c r="P943" s="9">
        <f>_xlfn.NORM.INV(O943,$B$9,$B$10)</f>
        <v/>
      </c>
    </row>
    <row r="944">
      <c r="H944" s="14">
        <f>Data!A944</f>
        <v/>
      </c>
      <c r="I944" s="24">
        <f>IF(Occurrence!J944&gt;0,_xlfn.GAMMA.DIST(Occurrence!J944,$C$6,$C$7,TRUE),0)</f>
        <v/>
      </c>
      <c r="J944" s="9">
        <f>IF(Occurrence!J944&gt;0,_xlfn.GAMMA.INV(I944,$B$6,$B$7),0)</f>
        <v/>
      </c>
      <c r="K944" s="24">
        <f>IF(Occurrence!K944&gt;0,_xlfn.GAMMA.DIST(Occurrence!K944,$C$6,$C$7,TRUE),0)</f>
        <v/>
      </c>
      <c r="L944" s="9">
        <f>IF(Occurrence!K944&gt;0,_xlfn.GAMMA.INV(K944,$B$6,$B$7),0)</f>
        <v/>
      </c>
      <c r="M944" s="24">
        <f>_xlfn.NORM.DIST(Data!X944,$C$9,$C$10,TRUE)</f>
        <v/>
      </c>
      <c r="N944" s="9">
        <f>_xlfn.NORM.INV(M944,$B$9,$B$10)</f>
        <v/>
      </c>
      <c r="O944" s="24">
        <f>_xlfn.NORM.DIST(Data!Y944,$C$9,$C$10,TRUE)</f>
        <v/>
      </c>
      <c r="P944" s="9">
        <f>_xlfn.NORM.INV(O944,$B$9,$B$10)</f>
        <v/>
      </c>
    </row>
    <row r="945">
      <c r="H945" s="14">
        <f>Data!A945</f>
        <v/>
      </c>
      <c r="I945" s="24">
        <f>IF(Occurrence!J945&gt;0,_xlfn.GAMMA.DIST(Occurrence!J945,$C$6,$C$7,TRUE),0)</f>
        <v/>
      </c>
      <c r="J945" s="9">
        <f>IF(Occurrence!J945&gt;0,_xlfn.GAMMA.INV(I945,$B$6,$B$7),0)</f>
        <v/>
      </c>
      <c r="K945" s="24">
        <f>IF(Occurrence!K945&gt;0,_xlfn.GAMMA.DIST(Occurrence!K945,$C$6,$C$7,TRUE),0)</f>
        <v/>
      </c>
      <c r="L945" s="9">
        <f>IF(Occurrence!K945&gt;0,_xlfn.GAMMA.INV(K945,$B$6,$B$7),0)</f>
        <v/>
      </c>
      <c r="M945" s="24">
        <f>_xlfn.NORM.DIST(Data!X945,$C$9,$C$10,TRUE)</f>
        <v/>
      </c>
      <c r="N945" s="9">
        <f>_xlfn.NORM.INV(M945,$B$9,$B$10)</f>
        <v/>
      </c>
      <c r="O945" s="24">
        <f>_xlfn.NORM.DIST(Data!Y945,$C$9,$C$10,TRUE)</f>
        <v/>
      </c>
      <c r="P945" s="9">
        <f>_xlfn.NORM.INV(O945,$B$9,$B$10)</f>
        <v/>
      </c>
    </row>
    <row r="946">
      <c r="H946" s="14">
        <f>Data!A946</f>
        <v/>
      </c>
      <c r="I946" s="24">
        <f>IF(Occurrence!J946&gt;0,_xlfn.GAMMA.DIST(Occurrence!J946,$C$6,$C$7,TRUE),0)</f>
        <v/>
      </c>
      <c r="J946" s="9">
        <f>IF(Occurrence!J946&gt;0,_xlfn.GAMMA.INV(I946,$B$6,$B$7),0)</f>
        <v/>
      </c>
      <c r="K946" s="24">
        <f>IF(Occurrence!K946&gt;0,_xlfn.GAMMA.DIST(Occurrence!K946,$C$6,$C$7,TRUE),0)</f>
        <v/>
      </c>
      <c r="L946" s="9">
        <f>IF(Occurrence!K946&gt;0,_xlfn.GAMMA.INV(K946,$B$6,$B$7),0)</f>
        <v/>
      </c>
      <c r="M946" s="24">
        <f>_xlfn.NORM.DIST(Data!X946,$C$9,$C$10,TRUE)</f>
        <v/>
      </c>
      <c r="N946" s="9">
        <f>_xlfn.NORM.INV(M946,$B$9,$B$10)</f>
        <v/>
      </c>
      <c r="O946" s="24">
        <f>_xlfn.NORM.DIST(Data!Y946,$C$9,$C$10,TRUE)</f>
        <v/>
      </c>
      <c r="P946" s="9">
        <f>_xlfn.NORM.INV(O946,$B$9,$B$10)</f>
        <v/>
      </c>
    </row>
    <row r="947">
      <c r="H947" s="14">
        <f>Data!A947</f>
        <v/>
      </c>
      <c r="I947" s="24">
        <f>IF(Occurrence!J947&gt;0,_xlfn.GAMMA.DIST(Occurrence!J947,$C$6,$C$7,TRUE),0)</f>
        <v/>
      </c>
      <c r="J947" s="9">
        <f>IF(Occurrence!J947&gt;0,_xlfn.GAMMA.INV(I947,$B$6,$B$7),0)</f>
        <v/>
      </c>
      <c r="K947" s="24">
        <f>IF(Occurrence!K947&gt;0,_xlfn.GAMMA.DIST(Occurrence!K947,$C$6,$C$7,TRUE),0)</f>
        <v/>
      </c>
      <c r="L947" s="9">
        <f>IF(Occurrence!K947&gt;0,_xlfn.GAMMA.INV(K947,$B$6,$B$7),0)</f>
        <v/>
      </c>
      <c r="M947" s="24">
        <f>_xlfn.NORM.DIST(Data!X947,$C$9,$C$10,TRUE)</f>
        <v/>
      </c>
      <c r="N947" s="9">
        <f>_xlfn.NORM.INV(M947,$B$9,$B$10)</f>
        <v/>
      </c>
      <c r="O947" s="24">
        <f>_xlfn.NORM.DIST(Data!Y947,$C$9,$C$10,TRUE)</f>
        <v/>
      </c>
      <c r="P947" s="9">
        <f>_xlfn.NORM.INV(O947,$B$9,$B$10)</f>
        <v/>
      </c>
    </row>
    <row r="948">
      <c r="H948" s="14">
        <f>Data!A948</f>
        <v/>
      </c>
      <c r="I948" s="24">
        <f>IF(Occurrence!J948&gt;0,_xlfn.GAMMA.DIST(Occurrence!J948,$C$6,$C$7,TRUE),0)</f>
        <v/>
      </c>
      <c r="J948" s="9">
        <f>IF(Occurrence!J948&gt;0,_xlfn.GAMMA.INV(I948,$B$6,$B$7),0)</f>
        <v/>
      </c>
      <c r="K948" s="24">
        <f>IF(Occurrence!K948&gt;0,_xlfn.GAMMA.DIST(Occurrence!K948,$C$6,$C$7,TRUE),0)</f>
        <v/>
      </c>
      <c r="L948" s="9">
        <f>IF(Occurrence!K948&gt;0,_xlfn.GAMMA.INV(K948,$B$6,$B$7),0)</f>
        <v/>
      </c>
      <c r="M948" s="24">
        <f>_xlfn.NORM.DIST(Data!X948,$C$9,$C$10,TRUE)</f>
        <v/>
      </c>
      <c r="N948" s="9">
        <f>_xlfn.NORM.INV(M948,$B$9,$B$10)</f>
        <v/>
      </c>
      <c r="O948" s="24">
        <f>_xlfn.NORM.DIST(Data!Y948,$C$9,$C$10,TRUE)</f>
        <v/>
      </c>
      <c r="P948" s="9">
        <f>_xlfn.NORM.INV(O948,$B$9,$B$10)</f>
        <v/>
      </c>
    </row>
    <row r="949">
      <c r="H949" s="14">
        <f>Data!A949</f>
        <v/>
      </c>
      <c r="I949" s="24">
        <f>IF(Occurrence!J949&gt;0,_xlfn.GAMMA.DIST(Occurrence!J949,$C$6,$C$7,TRUE),0)</f>
        <v/>
      </c>
      <c r="J949" s="9">
        <f>IF(Occurrence!J949&gt;0,_xlfn.GAMMA.INV(I949,$B$6,$B$7),0)</f>
        <v/>
      </c>
      <c r="K949" s="24">
        <f>IF(Occurrence!K949&gt;0,_xlfn.GAMMA.DIST(Occurrence!K949,$C$6,$C$7,TRUE),0)</f>
        <v/>
      </c>
      <c r="L949" s="9">
        <f>IF(Occurrence!K949&gt;0,_xlfn.GAMMA.INV(K949,$B$6,$B$7),0)</f>
        <v/>
      </c>
      <c r="M949" s="24">
        <f>_xlfn.NORM.DIST(Data!X949,$C$9,$C$10,TRUE)</f>
        <v/>
      </c>
      <c r="N949" s="9">
        <f>_xlfn.NORM.INV(M949,$B$9,$B$10)</f>
        <v/>
      </c>
      <c r="O949" s="24">
        <f>_xlfn.NORM.DIST(Data!Y949,$C$9,$C$10,TRUE)</f>
        <v/>
      </c>
      <c r="P949" s="9">
        <f>_xlfn.NORM.INV(O949,$B$9,$B$10)</f>
        <v/>
      </c>
    </row>
    <row r="950">
      <c r="H950" s="14">
        <f>Data!A950</f>
        <v/>
      </c>
      <c r="I950" s="24">
        <f>IF(Occurrence!J950&gt;0,_xlfn.GAMMA.DIST(Occurrence!J950,$C$6,$C$7,TRUE),0)</f>
        <v/>
      </c>
      <c r="J950" s="9">
        <f>IF(Occurrence!J950&gt;0,_xlfn.GAMMA.INV(I950,$B$6,$B$7),0)</f>
        <v/>
      </c>
      <c r="K950" s="24">
        <f>IF(Occurrence!K950&gt;0,_xlfn.GAMMA.DIST(Occurrence!K950,$C$6,$C$7,TRUE),0)</f>
        <v/>
      </c>
      <c r="L950" s="9">
        <f>IF(Occurrence!K950&gt;0,_xlfn.GAMMA.INV(K950,$B$6,$B$7),0)</f>
        <v/>
      </c>
      <c r="M950" s="24">
        <f>_xlfn.NORM.DIST(Data!X950,$C$9,$C$10,TRUE)</f>
        <v/>
      </c>
      <c r="N950" s="9">
        <f>_xlfn.NORM.INV(M950,$B$9,$B$10)</f>
        <v/>
      </c>
      <c r="O950" s="24">
        <f>_xlfn.NORM.DIST(Data!Y950,$C$9,$C$10,TRUE)</f>
        <v/>
      </c>
      <c r="P950" s="9">
        <f>_xlfn.NORM.INV(O950,$B$9,$B$10)</f>
        <v/>
      </c>
    </row>
    <row r="951">
      <c r="H951" s="14">
        <f>Data!A951</f>
        <v/>
      </c>
      <c r="I951" s="24">
        <f>IF(Occurrence!J951&gt;0,_xlfn.GAMMA.DIST(Occurrence!J951,$C$6,$C$7,TRUE),0)</f>
        <v/>
      </c>
      <c r="J951" s="9">
        <f>IF(Occurrence!J951&gt;0,_xlfn.GAMMA.INV(I951,$B$6,$B$7),0)</f>
        <v/>
      </c>
      <c r="K951" s="24">
        <f>IF(Occurrence!K951&gt;0,_xlfn.GAMMA.DIST(Occurrence!K951,$C$6,$C$7,TRUE),0)</f>
        <v/>
      </c>
      <c r="L951" s="9">
        <f>IF(Occurrence!K951&gt;0,_xlfn.GAMMA.INV(K951,$B$6,$B$7),0)</f>
        <v/>
      </c>
      <c r="M951" s="24">
        <f>_xlfn.NORM.DIST(Data!X951,$C$9,$C$10,TRUE)</f>
        <v/>
      </c>
      <c r="N951" s="9">
        <f>_xlfn.NORM.INV(M951,$B$9,$B$10)</f>
        <v/>
      </c>
      <c r="O951" s="24">
        <f>_xlfn.NORM.DIST(Data!Y951,$C$9,$C$10,TRUE)</f>
        <v/>
      </c>
      <c r="P951" s="9">
        <f>_xlfn.NORM.INV(O951,$B$9,$B$10)</f>
        <v/>
      </c>
    </row>
    <row r="952">
      <c r="H952" s="14">
        <f>Data!A952</f>
        <v/>
      </c>
      <c r="I952" s="24">
        <f>IF(Occurrence!J952&gt;0,_xlfn.GAMMA.DIST(Occurrence!J952,$C$6,$C$7,TRUE),0)</f>
        <v/>
      </c>
      <c r="J952" s="9">
        <f>IF(Occurrence!J952&gt;0,_xlfn.GAMMA.INV(I952,$B$6,$B$7),0)</f>
        <v/>
      </c>
      <c r="K952" s="24">
        <f>IF(Occurrence!K952&gt;0,_xlfn.GAMMA.DIST(Occurrence!K952,$C$6,$C$7,TRUE),0)</f>
        <v/>
      </c>
      <c r="L952" s="9">
        <f>IF(Occurrence!K952&gt;0,_xlfn.GAMMA.INV(K952,$B$6,$B$7),0)</f>
        <v/>
      </c>
      <c r="M952" s="24">
        <f>_xlfn.NORM.DIST(Data!X952,$C$9,$C$10,TRUE)</f>
        <v/>
      </c>
      <c r="N952" s="9">
        <f>_xlfn.NORM.INV(M952,$B$9,$B$10)</f>
        <v/>
      </c>
      <c r="O952" s="24">
        <f>_xlfn.NORM.DIST(Data!Y952,$C$9,$C$10,TRUE)</f>
        <v/>
      </c>
      <c r="P952" s="9">
        <f>_xlfn.NORM.INV(O952,$B$9,$B$10)</f>
        <v/>
      </c>
    </row>
    <row r="953">
      <c r="H953" s="14">
        <f>Data!A953</f>
        <v/>
      </c>
      <c r="I953" s="24">
        <f>IF(Occurrence!J953&gt;0,_xlfn.GAMMA.DIST(Occurrence!J953,$C$6,$C$7,TRUE),0)</f>
        <v/>
      </c>
      <c r="J953" s="9">
        <f>IF(Occurrence!J953&gt;0,_xlfn.GAMMA.INV(I953,$B$6,$B$7),0)</f>
        <v/>
      </c>
      <c r="K953" s="24">
        <f>IF(Occurrence!K953&gt;0,_xlfn.GAMMA.DIST(Occurrence!K953,$C$6,$C$7,TRUE),0)</f>
        <v/>
      </c>
      <c r="L953" s="9">
        <f>IF(Occurrence!K953&gt;0,_xlfn.GAMMA.INV(K953,$B$6,$B$7),0)</f>
        <v/>
      </c>
      <c r="M953" s="24">
        <f>_xlfn.NORM.DIST(Data!X953,$C$9,$C$10,TRUE)</f>
        <v/>
      </c>
      <c r="N953" s="9">
        <f>_xlfn.NORM.INV(M953,$B$9,$B$10)</f>
        <v/>
      </c>
      <c r="O953" s="24">
        <f>_xlfn.NORM.DIST(Data!Y953,$C$9,$C$10,TRUE)</f>
        <v/>
      </c>
      <c r="P953" s="9">
        <f>_xlfn.NORM.INV(O953,$B$9,$B$10)</f>
        <v/>
      </c>
    </row>
    <row r="954">
      <c r="H954" s="14">
        <f>Data!A954</f>
        <v/>
      </c>
      <c r="I954" s="24">
        <f>IF(Occurrence!J954&gt;0,_xlfn.GAMMA.DIST(Occurrence!J954,$C$6,$C$7,TRUE),0)</f>
        <v/>
      </c>
      <c r="J954" s="9">
        <f>IF(Occurrence!J954&gt;0,_xlfn.GAMMA.INV(I954,$B$6,$B$7),0)</f>
        <v/>
      </c>
      <c r="K954" s="24">
        <f>IF(Occurrence!K954&gt;0,_xlfn.GAMMA.DIST(Occurrence!K954,$C$6,$C$7,TRUE),0)</f>
        <v/>
      </c>
      <c r="L954" s="9">
        <f>IF(Occurrence!K954&gt;0,_xlfn.GAMMA.INV(K954,$B$6,$B$7),0)</f>
        <v/>
      </c>
      <c r="M954" s="24">
        <f>_xlfn.NORM.DIST(Data!X954,$C$9,$C$10,TRUE)</f>
        <v/>
      </c>
      <c r="N954" s="9">
        <f>_xlfn.NORM.INV(M954,$B$9,$B$10)</f>
        <v/>
      </c>
      <c r="O954" s="24">
        <f>_xlfn.NORM.DIST(Data!Y954,$C$9,$C$10,TRUE)</f>
        <v/>
      </c>
      <c r="P954" s="9">
        <f>_xlfn.NORM.INV(O954,$B$9,$B$10)</f>
        <v/>
      </c>
    </row>
    <row r="955">
      <c r="H955" s="14">
        <f>Data!A955</f>
        <v/>
      </c>
      <c r="I955" s="24">
        <f>IF(Occurrence!J955&gt;0,_xlfn.GAMMA.DIST(Occurrence!J955,$C$6,$C$7,TRUE),0)</f>
        <v/>
      </c>
      <c r="J955" s="9">
        <f>IF(Occurrence!J955&gt;0,_xlfn.GAMMA.INV(I955,$B$6,$B$7),0)</f>
        <v/>
      </c>
      <c r="K955" s="24">
        <f>IF(Occurrence!K955&gt;0,_xlfn.GAMMA.DIST(Occurrence!K955,$C$6,$C$7,TRUE),0)</f>
        <v/>
      </c>
      <c r="L955" s="9">
        <f>IF(Occurrence!K955&gt;0,_xlfn.GAMMA.INV(K955,$B$6,$B$7),0)</f>
        <v/>
      </c>
      <c r="M955" s="24">
        <f>_xlfn.NORM.DIST(Data!X955,$C$9,$C$10,TRUE)</f>
        <v/>
      </c>
      <c r="N955" s="9">
        <f>_xlfn.NORM.INV(M955,$B$9,$B$10)</f>
        <v/>
      </c>
      <c r="O955" s="24">
        <f>_xlfn.NORM.DIST(Data!Y955,$C$9,$C$10,TRUE)</f>
        <v/>
      </c>
      <c r="P955" s="9">
        <f>_xlfn.NORM.INV(O955,$B$9,$B$10)</f>
        <v/>
      </c>
    </row>
    <row r="956">
      <c r="H956" s="14">
        <f>Data!A956</f>
        <v/>
      </c>
      <c r="I956" s="24">
        <f>IF(Occurrence!J956&gt;0,_xlfn.GAMMA.DIST(Occurrence!J956,$C$6,$C$7,TRUE),0)</f>
        <v/>
      </c>
      <c r="J956" s="9">
        <f>IF(Occurrence!J956&gt;0,_xlfn.GAMMA.INV(I956,$B$6,$B$7),0)</f>
        <v/>
      </c>
      <c r="K956" s="24">
        <f>IF(Occurrence!K956&gt;0,_xlfn.GAMMA.DIST(Occurrence!K956,$C$6,$C$7,TRUE),0)</f>
        <v/>
      </c>
      <c r="L956" s="9">
        <f>IF(Occurrence!K956&gt;0,_xlfn.GAMMA.INV(K956,$B$6,$B$7),0)</f>
        <v/>
      </c>
      <c r="M956" s="24">
        <f>_xlfn.NORM.DIST(Data!X956,$C$9,$C$10,TRUE)</f>
        <v/>
      </c>
      <c r="N956" s="9">
        <f>_xlfn.NORM.INV(M956,$B$9,$B$10)</f>
        <v/>
      </c>
      <c r="O956" s="24">
        <f>_xlfn.NORM.DIST(Data!Y956,$C$9,$C$10,TRUE)</f>
        <v/>
      </c>
      <c r="P956" s="9">
        <f>_xlfn.NORM.INV(O956,$B$9,$B$10)</f>
        <v/>
      </c>
    </row>
    <row r="957">
      <c r="H957" s="14">
        <f>Data!A957</f>
        <v/>
      </c>
      <c r="I957" s="24">
        <f>IF(Occurrence!J957&gt;0,_xlfn.GAMMA.DIST(Occurrence!J957,$C$6,$C$7,TRUE),0)</f>
        <v/>
      </c>
      <c r="J957" s="9">
        <f>IF(Occurrence!J957&gt;0,_xlfn.GAMMA.INV(I957,$B$6,$B$7),0)</f>
        <v/>
      </c>
      <c r="K957" s="24">
        <f>IF(Occurrence!K957&gt;0,_xlfn.GAMMA.DIST(Occurrence!K957,$C$6,$C$7,TRUE),0)</f>
        <v/>
      </c>
      <c r="L957" s="9">
        <f>IF(Occurrence!K957&gt;0,_xlfn.GAMMA.INV(K957,$B$6,$B$7),0)</f>
        <v/>
      </c>
      <c r="M957" s="24">
        <f>_xlfn.NORM.DIST(Data!X957,$C$9,$C$10,TRUE)</f>
        <v/>
      </c>
      <c r="N957" s="9">
        <f>_xlfn.NORM.INV(M957,$B$9,$B$10)</f>
        <v/>
      </c>
      <c r="O957" s="24">
        <f>_xlfn.NORM.DIST(Data!Y957,$C$9,$C$10,TRUE)</f>
        <v/>
      </c>
      <c r="P957" s="9">
        <f>_xlfn.NORM.INV(O957,$B$9,$B$10)</f>
        <v/>
      </c>
    </row>
    <row r="958">
      <c r="H958" s="14">
        <f>Data!A958</f>
        <v/>
      </c>
      <c r="I958" s="24">
        <f>IF(Occurrence!J958&gt;0,_xlfn.GAMMA.DIST(Occurrence!J958,$C$6,$C$7,TRUE),0)</f>
        <v/>
      </c>
      <c r="J958" s="9">
        <f>IF(Occurrence!J958&gt;0,_xlfn.GAMMA.INV(I958,$B$6,$B$7),0)</f>
        <v/>
      </c>
      <c r="K958" s="24">
        <f>IF(Occurrence!K958&gt;0,_xlfn.GAMMA.DIST(Occurrence!K958,$C$6,$C$7,TRUE),0)</f>
        <v/>
      </c>
      <c r="L958" s="9">
        <f>IF(Occurrence!K958&gt;0,_xlfn.GAMMA.INV(K958,$B$6,$B$7),0)</f>
        <v/>
      </c>
      <c r="M958" s="24">
        <f>_xlfn.NORM.DIST(Data!X958,$C$9,$C$10,TRUE)</f>
        <v/>
      </c>
      <c r="N958" s="9">
        <f>_xlfn.NORM.INV(M958,$B$9,$B$10)</f>
        <v/>
      </c>
      <c r="O958" s="24">
        <f>_xlfn.NORM.DIST(Data!Y958,$C$9,$C$10,TRUE)</f>
        <v/>
      </c>
      <c r="P958" s="9">
        <f>_xlfn.NORM.INV(O958,$B$9,$B$10)</f>
        <v/>
      </c>
    </row>
    <row r="959">
      <c r="H959" s="14">
        <f>Data!A959</f>
        <v/>
      </c>
      <c r="I959" s="24">
        <f>IF(Occurrence!J959&gt;0,_xlfn.GAMMA.DIST(Occurrence!J959,$C$6,$C$7,TRUE),0)</f>
        <v/>
      </c>
      <c r="J959" s="9">
        <f>IF(Occurrence!J959&gt;0,_xlfn.GAMMA.INV(I959,$B$6,$B$7),0)</f>
        <v/>
      </c>
      <c r="K959" s="24">
        <f>IF(Occurrence!K959&gt;0,_xlfn.GAMMA.DIST(Occurrence!K959,$C$6,$C$7,TRUE),0)</f>
        <v/>
      </c>
      <c r="L959" s="9">
        <f>IF(Occurrence!K959&gt;0,_xlfn.GAMMA.INV(K959,$B$6,$B$7),0)</f>
        <v/>
      </c>
      <c r="M959" s="24">
        <f>_xlfn.NORM.DIST(Data!X959,$C$9,$C$10,TRUE)</f>
        <v/>
      </c>
      <c r="N959" s="9">
        <f>_xlfn.NORM.INV(M959,$B$9,$B$10)</f>
        <v/>
      </c>
      <c r="O959" s="24">
        <f>_xlfn.NORM.DIST(Data!Y959,$C$9,$C$10,TRUE)</f>
        <v/>
      </c>
      <c r="P959" s="9">
        <f>_xlfn.NORM.INV(O959,$B$9,$B$10)</f>
        <v/>
      </c>
    </row>
    <row r="960">
      <c r="H960" s="14">
        <f>Data!A960</f>
        <v/>
      </c>
      <c r="I960" s="24">
        <f>IF(Occurrence!J960&gt;0,_xlfn.GAMMA.DIST(Occurrence!J960,$C$6,$C$7,TRUE),0)</f>
        <v/>
      </c>
      <c r="J960" s="9">
        <f>IF(Occurrence!J960&gt;0,_xlfn.GAMMA.INV(I960,$B$6,$B$7),0)</f>
        <v/>
      </c>
      <c r="K960" s="24">
        <f>IF(Occurrence!K960&gt;0,_xlfn.GAMMA.DIST(Occurrence!K960,$C$6,$C$7,TRUE),0)</f>
        <v/>
      </c>
      <c r="L960" s="9">
        <f>IF(Occurrence!K960&gt;0,_xlfn.GAMMA.INV(K960,$B$6,$B$7),0)</f>
        <v/>
      </c>
      <c r="M960" s="24">
        <f>_xlfn.NORM.DIST(Data!X960,$C$9,$C$10,TRUE)</f>
        <v/>
      </c>
      <c r="N960" s="9">
        <f>_xlfn.NORM.INV(M960,$B$9,$B$10)</f>
        <v/>
      </c>
      <c r="O960" s="24">
        <f>_xlfn.NORM.DIST(Data!Y960,$C$9,$C$10,TRUE)</f>
        <v/>
      </c>
      <c r="P960" s="9">
        <f>_xlfn.NORM.INV(O960,$B$9,$B$10)</f>
        <v/>
      </c>
    </row>
    <row r="961">
      <c r="H961" s="14">
        <f>Data!A961</f>
        <v/>
      </c>
      <c r="I961" s="24">
        <f>IF(Occurrence!J961&gt;0,_xlfn.GAMMA.DIST(Occurrence!J961,$C$6,$C$7,TRUE),0)</f>
        <v/>
      </c>
      <c r="J961" s="9">
        <f>IF(Occurrence!J961&gt;0,_xlfn.GAMMA.INV(I961,$B$6,$B$7),0)</f>
        <v/>
      </c>
      <c r="K961" s="24">
        <f>IF(Occurrence!K961&gt;0,_xlfn.GAMMA.DIST(Occurrence!K961,$C$6,$C$7,TRUE),0)</f>
        <v/>
      </c>
      <c r="L961" s="9">
        <f>IF(Occurrence!K961&gt;0,_xlfn.GAMMA.INV(K961,$B$6,$B$7),0)</f>
        <v/>
      </c>
      <c r="M961" s="24">
        <f>_xlfn.NORM.DIST(Data!X961,$C$9,$C$10,TRUE)</f>
        <v/>
      </c>
      <c r="N961" s="9">
        <f>_xlfn.NORM.INV(M961,$B$9,$B$10)</f>
        <v/>
      </c>
      <c r="O961" s="24">
        <f>_xlfn.NORM.DIST(Data!Y961,$C$9,$C$10,TRUE)</f>
        <v/>
      </c>
      <c r="P961" s="9">
        <f>_xlfn.NORM.INV(O961,$B$9,$B$10)</f>
        <v/>
      </c>
    </row>
    <row r="962">
      <c r="H962" s="14">
        <f>Data!A962</f>
        <v/>
      </c>
      <c r="I962" s="24">
        <f>IF(Occurrence!J962&gt;0,_xlfn.GAMMA.DIST(Occurrence!J962,$C$6,$C$7,TRUE),0)</f>
        <v/>
      </c>
      <c r="J962" s="9">
        <f>IF(Occurrence!J962&gt;0,_xlfn.GAMMA.INV(I962,$B$6,$B$7),0)</f>
        <v/>
      </c>
      <c r="K962" s="24">
        <f>IF(Occurrence!K962&gt;0,_xlfn.GAMMA.DIST(Occurrence!K962,$C$6,$C$7,TRUE),0)</f>
        <v/>
      </c>
      <c r="L962" s="9">
        <f>IF(Occurrence!K962&gt;0,_xlfn.GAMMA.INV(K962,$B$6,$B$7),0)</f>
        <v/>
      </c>
      <c r="M962" s="24">
        <f>_xlfn.NORM.DIST(Data!X962,$C$9,$C$10,TRUE)</f>
        <v/>
      </c>
      <c r="N962" s="9">
        <f>_xlfn.NORM.INV(M962,$B$9,$B$10)</f>
        <v/>
      </c>
      <c r="O962" s="24">
        <f>_xlfn.NORM.DIST(Data!Y962,$C$9,$C$10,TRUE)</f>
        <v/>
      </c>
      <c r="P962" s="9">
        <f>_xlfn.NORM.INV(O962,$B$9,$B$10)</f>
        <v/>
      </c>
    </row>
    <row r="963">
      <c r="H963" s="14">
        <f>Data!A963</f>
        <v/>
      </c>
      <c r="I963" s="24">
        <f>IF(Occurrence!J963&gt;0,_xlfn.GAMMA.DIST(Occurrence!J963,$C$6,$C$7,TRUE),0)</f>
        <v/>
      </c>
      <c r="J963" s="9">
        <f>IF(Occurrence!J963&gt;0,_xlfn.GAMMA.INV(I963,$B$6,$B$7),0)</f>
        <v/>
      </c>
      <c r="K963" s="24">
        <f>IF(Occurrence!K963&gt;0,_xlfn.GAMMA.DIST(Occurrence!K963,$C$6,$C$7,TRUE),0)</f>
        <v/>
      </c>
      <c r="L963" s="9">
        <f>IF(Occurrence!K963&gt;0,_xlfn.GAMMA.INV(K963,$B$6,$B$7),0)</f>
        <v/>
      </c>
      <c r="M963" s="24">
        <f>_xlfn.NORM.DIST(Data!X963,$C$9,$C$10,TRUE)</f>
        <v/>
      </c>
      <c r="N963" s="9">
        <f>_xlfn.NORM.INV(M963,$B$9,$B$10)</f>
        <v/>
      </c>
      <c r="O963" s="24">
        <f>_xlfn.NORM.DIST(Data!Y963,$C$9,$C$10,TRUE)</f>
        <v/>
      </c>
      <c r="P963" s="9">
        <f>_xlfn.NORM.INV(O963,$B$9,$B$10)</f>
        <v/>
      </c>
    </row>
    <row r="964">
      <c r="H964" s="14">
        <f>Data!A964</f>
        <v/>
      </c>
      <c r="I964" s="24">
        <f>IF(Occurrence!J964&gt;0,_xlfn.GAMMA.DIST(Occurrence!J964,$C$6,$C$7,TRUE),0)</f>
        <v/>
      </c>
      <c r="J964" s="9">
        <f>IF(Occurrence!J964&gt;0,_xlfn.GAMMA.INV(I964,$B$6,$B$7),0)</f>
        <v/>
      </c>
      <c r="K964" s="24">
        <f>IF(Occurrence!K964&gt;0,_xlfn.GAMMA.DIST(Occurrence!K964,$C$6,$C$7,TRUE),0)</f>
        <v/>
      </c>
      <c r="L964" s="9">
        <f>IF(Occurrence!K964&gt;0,_xlfn.GAMMA.INV(K964,$B$6,$B$7),0)</f>
        <v/>
      </c>
      <c r="M964" s="24">
        <f>_xlfn.NORM.DIST(Data!X964,$C$9,$C$10,TRUE)</f>
        <v/>
      </c>
      <c r="N964" s="9">
        <f>_xlfn.NORM.INV(M964,$B$9,$B$10)</f>
        <v/>
      </c>
      <c r="O964" s="24">
        <f>_xlfn.NORM.DIST(Data!Y964,$C$9,$C$10,TRUE)</f>
        <v/>
      </c>
      <c r="P964" s="9">
        <f>_xlfn.NORM.INV(O964,$B$9,$B$10)</f>
        <v/>
      </c>
    </row>
    <row r="965">
      <c r="H965" s="14">
        <f>Data!A965</f>
        <v/>
      </c>
      <c r="I965" s="24">
        <f>IF(Occurrence!J965&gt;0,_xlfn.GAMMA.DIST(Occurrence!J965,$C$6,$C$7,TRUE),0)</f>
        <v/>
      </c>
      <c r="J965" s="9">
        <f>IF(Occurrence!J965&gt;0,_xlfn.GAMMA.INV(I965,$B$6,$B$7),0)</f>
        <v/>
      </c>
      <c r="K965" s="24">
        <f>IF(Occurrence!K965&gt;0,_xlfn.GAMMA.DIST(Occurrence!K965,$C$6,$C$7,TRUE),0)</f>
        <v/>
      </c>
      <c r="L965" s="9">
        <f>IF(Occurrence!K965&gt;0,_xlfn.GAMMA.INV(K965,$B$6,$B$7),0)</f>
        <v/>
      </c>
      <c r="M965" s="24">
        <f>_xlfn.NORM.DIST(Data!X965,$C$9,$C$10,TRUE)</f>
        <v/>
      </c>
      <c r="N965" s="9">
        <f>_xlfn.NORM.INV(M965,$B$9,$B$10)</f>
        <v/>
      </c>
      <c r="O965" s="24">
        <f>_xlfn.NORM.DIST(Data!Y965,$C$9,$C$10,TRUE)</f>
        <v/>
      </c>
      <c r="P965" s="9">
        <f>_xlfn.NORM.INV(O965,$B$9,$B$10)</f>
        <v/>
      </c>
    </row>
    <row r="966">
      <c r="H966" s="14">
        <f>Data!A966</f>
        <v/>
      </c>
      <c r="I966" s="24">
        <f>IF(Occurrence!J966&gt;0,_xlfn.GAMMA.DIST(Occurrence!J966,$C$6,$C$7,TRUE),0)</f>
        <v/>
      </c>
      <c r="J966" s="9">
        <f>IF(Occurrence!J966&gt;0,_xlfn.GAMMA.INV(I966,$B$6,$B$7),0)</f>
        <v/>
      </c>
      <c r="K966" s="24">
        <f>IF(Occurrence!K966&gt;0,_xlfn.GAMMA.DIST(Occurrence!K966,$C$6,$C$7,TRUE),0)</f>
        <v/>
      </c>
      <c r="L966" s="9">
        <f>IF(Occurrence!K966&gt;0,_xlfn.GAMMA.INV(K966,$B$6,$B$7),0)</f>
        <v/>
      </c>
      <c r="M966" s="24">
        <f>_xlfn.NORM.DIST(Data!X966,$C$9,$C$10,TRUE)</f>
        <v/>
      </c>
      <c r="N966" s="9">
        <f>_xlfn.NORM.INV(M966,$B$9,$B$10)</f>
        <v/>
      </c>
      <c r="O966" s="24">
        <f>_xlfn.NORM.DIST(Data!Y966,$C$9,$C$10,TRUE)</f>
        <v/>
      </c>
      <c r="P966" s="9">
        <f>_xlfn.NORM.INV(O966,$B$9,$B$10)</f>
        <v/>
      </c>
    </row>
    <row r="967">
      <c r="H967" s="14">
        <f>Data!A967</f>
        <v/>
      </c>
      <c r="I967" s="24">
        <f>IF(Occurrence!J967&gt;0,_xlfn.GAMMA.DIST(Occurrence!J967,$C$6,$C$7,TRUE),0)</f>
        <v/>
      </c>
      <c r="J967" s="9">
        <f>IF(Occurrence!J967&gt;0,_xlfn.GAMMA.INV(I967,$B$6,$B$7),0)</f>
        <v/>
      </c>
      <c r="K967" s="24">
        <f>IF(Occurrence!K967&gt;0,_xlfn.GAMMA.DIST(Occurrence!K967,$C$6,$C$7,TRUE),0)</f>
        <v/>
      </c>
      <c r="L967" s="9">
        <f>IF(Occurrence!K967&gt;0,_xlfn.GAMMA.INV(K967,$B$6,$B$7),0)</f>
        <v/>
      </c>
      <c r="M967" s="24">
        <f>_xlfn.NORM.DIST(Data!X967,$C$9,$C$10,TRUE)</f>
        <v/>
      </c>
      <c r="N967" s="9">
        <f>_xlfn.NORM.INV(M967,$B$9,$B$10)</f>
        <v/>
      </c>
      <c r="O967" s="24">
        <f>_xlfn.NORM.DIST(Data!Y967,$C$9,$C$10,TRUE)</f>
        <v/>
      </c>
      <c r="P967" s="9">
        <f>_xlfn.NORM.INV(O967,$B$9,$B$10)</f>
        <v/>
      </c>
    </row>
    <row r="968">
      <c r="H968" s="14">
        <f>Data!A968</f>
        <v/>
      </c>
      <c r="I968" s="24">
        <f>IF(Occurrence!J968&gt;0,_xlfn.GAMMA.DIST(Occurrence!J968,$C$6,$C$7,TRUE),0)</f>
        <v/>
      </c>
      <c r="J968" s="9">
        <f>IF(Occurrence!J968&gt;0,_xlfn.GAMMA.INV(I968,$B$6,$B$7),0)</f>
        <v/>
      </c>
      <c r="K968" s="24">
        <f>IF(Occurrence!K968&gt;0,_xlfn.GAMMA.DIST(Occurrence!K968,$C$6,$C$7,TRUE),0)</f>
        <v/>
      </c>
      <c r="L968" s="9">
        <f>IF(Occurrence!K968&gt;0,_xlfn.GAMMA.INV(K968,$B$6,$B$7),0)</f>
        <v/>
      </c>
      <c r="M968" s="24">
        <f>_xlfn.NORM.DIST(Data!X968,$C$9,$C$10,TRUE)</f>
        <v/>
      </c>
      <c r="N968" s="9">
        <f>_xlfn.NORM.INV(M968,$B$9,$B$10)</f>
        <v/>
      </c>
      <c r="O968" s="24">
        <f>_xlfn.NORM.DIST(Data!Y968,$C$9,$C$10,TRUE)</f>
        <v/>
      </c>
      <c r="P968" s="9">
        <f>_xlfn.NORM.INV(O968,$B$9,$B$10)</f>
        <v/>
      </c>
    </row>
    <row r="969">
      <c r="H969" s="14">
        <f>Data!A969</f>
        <v/>
      </c>
      <c r="I969" s="24">
        <f>IF(Occurrence!J969&gt;0,_xlfn.GAMMA.DIST(Occurrence!J969,$C$6,$C$7,TRUE),0)</f>
        <v/>
      </c>
      <c r="J969" s="9">
        <f>IF(Occurrence!J969&gt;0,_xlfn.GAMMA.INV(I969,$B$6,$B$7),0)</f>
        <v/>
      </c>
      <c r="K969" s="24">
        <f>IF(Occurrence!K969&gt;0,_xlfn.GAMMA.DIST(Occurrence!K969,$C$6,$C$7,TRUE),0)</f>
        <v/>
      </c>
      <c r="L969" s="9">
        <f>IF(Occurrence!K969&gt;0,_xlfn.GAMMA.INV(K969,$B$6,$B$7),0)</f>
        <v/>
      </c>
      <c r="M969" s="24">
        <f>_xlfn.NORM.DIST(Data!X969,$C$9,$C$10,TRUE)</f>
        <v/>
      </c>
      <c r="N969" s="9">
        <f>_xlfn.NORM.INV(M969,$B$9,$B$10)</f>
        <v/>
      </c>
      <c r="O969" s="24">
        <f>_xlfn.NORM.DIST(Data!Y969,$C$9,$C$10,TRUE)</f>
        <v/>
      </c>
      <c r="P969" s="9">
        <f>_xlfn.NORM.INV(O969,$B$9,$B$10)</f>
        <v/>
      </c>
    </row>
    <row r="970">
      <c r="H970" s="14">
        <f>Data!A970</f>
        <v/>
      </c>
      <c r="I970" s="24">
        <f>IF(Occurrence!J970&gt;0,_xlfn.GAMMA.DIST(Occurrence!J970,$C$6,$C$7,TRUE),0)</f>
        <v/>
      </c>
      <c r="J970" s="9">
        <f>IF(Occurrence!J970&gt;0,_xlfn.GAMMA.INV(I970,$B$6,$B$7),0)</f>
        <v/>
      </c>
      <c r="K970" s="24">
        <f>IF(Occurrence!K970&gt;0,_xlfn.GAMMA.DIST(Occurrence!K970,$C$6,$C$7,TRUE),0)</f>
        <v/>
      </c>
      <c r="L970" s="9">
        <f>IF(Occurrence!K970&gt;0,_xlfn.GAMMA.INV(K970,$B$6,$B$7),0)</f>
        <v/>
      </c>
      <c r="M970" s="24">
        <f>_xlfn.NORM.DIST(Data!X970,$C$9,$C$10,TRUE)</f>
        <v/>
      </c>
      <c r="N970" s="9">
        <f>_xlfn.NORM.INV(M970,$B$9,$B$10)</f>
        <v/>
      </c>
      <c r="O970" s="24">
        <f>_xlfn.NORM.DIST(Data!Y970,$C$9,$C$10,TRUE)</f>
        <v/>
      </c>
      <c r="P970" s="9">
        <f>_xlfn.NORM.INV(O970,$B$9,$B$10)</f>
        <v/>
      </c>
    </row>
    <row r="971">
      <c r="H971" s="14">
        <f>Data!A971</f>
        <v/>
      </c>
      <c r="I971" s="24">
        <f>IF(Occurrence!J971&gt;0,_xlfn.GAMMA.DIST(Occurrence!J971,$C$6,$C$7,TRUE),0)</f>
        <v/>
      </c>
      <c r="J971" s="9">
        <f>IF(Occurrence!J971&gt;0,_xlfn.GAMMA.INV(I971,$B$6,$B$7),0)</f>
        <v/>
      </c>
      <c r="K971" s="24">
        <f>IF(Occurrence!K971&gt;0,_xlfn.GAMMA.DIST(Occurrence!K971,$C$6,$C$7,TRUE),0)</f>
        <v/>
      </c>
      <c r="L971" s="9">
        <f>IF(Occurrence!K971&gt;0,_xlfn.GAMMA.INV(K971,$B$6,$B$7),0)</f>
        <v/>
      </c>
      <c r="M971" s="24">
        <f>_xlfn.NORM.DIST(Data!X971,$C$9,$C$10,TRUE)</f>
        <v/>
      </c>
      <c r="N971" s="9">
        <f>_xlfn.NORM.INV(M971,$B$9,$B$10)</f>
        <v/>
      </c>
      <c r="O971" s="24">
        <f>_xlfn.NORM.DIST(Data!Y971,$C$9,$C$10,TRUE)</f>
        <v/>
      </c>
      <c r="P971" s="9">
        <f>_xlfn.NORM.INV(O971,$B$9,$B$10)</f>
        <v/>
      </c>
    </row>
    <row r="972">
      <c r="H972" s="14">
        <f>Data!A972</f>
        <v/>
      </c>
      <c r="I972" s="24">
        <f>IF(Occurrence!J972&gt;0,_xlfn.GAMMA.DIST(Occurrence!J972,$C$6,$C$7,TRUE),0)</f>
        <v/>
      </c>
      <c r="J972" s="9">
        <f>IF(Occurrence!J972&gt;0,_xlfn.GAMMA.INV(I972,$B$6,$B$7),0)</f>
        <v/>
      </c>
      <c r="K972" s="24">
        <f>IF(Occurrence!K972&gt;0,_xlfn.GAMMA.DIST(Occurrence!K972,$C$6,$C$7,TRUE),0)</f>
        <v/>
      </c>
      <c r="L972" s="9">
        <f>IF(Occurrence!K972&gt;0,_xlfn.GAMMA.INV(K972,$B$6,$B$7),0)</f>
        <v/>
      </c>
      <c r="M972" s="24">
        <f>_xlfn.NORM.DIST(Data!X972,$C$9,$C$10,TRUE)</f>
        <v/>
      </c>
      <c r="N972" s="9">
        <f>_xlfn.NORM.INV(M972,$B$9,$B$10)</f>
        <v/>
      </c>
      <c r="O972" s="24">
        <f>_xlfn.NORM.DIST(Data!Y972,$C$9,$C$10,TRUE)</f>
        <v/>
      </c>
      <c r="P972" s="9">
        <f>_xlfn.NORM.INV(O972,$B$9,$B$10)</f>
        <v/>
      </c>
    </row>
    <row r="973">
      <c r="H973" s="14">
        <f>Data!A973</f>
        <v/>
      </c>
      <c r="I973" s="24">
        <f>IF(Occurrence!J973&gt;0,_xlfn.GAMMA.DIST(Occurrence!J973,$C$6,$C$7,TRUE),0)</f>
        <v/>
      </c>
      <c r="J973" s="9">
        <f>IF(Occurrence!J973&gt;0,_xlfn.GAMMA.INV(I973,$B$6,$B$7),0)</f>
        <v/>
      </c>
      <c r="K973" s="24">
        <f>IF(Occurrence!K973&gt;0,_xlfn.GAMMA.DIST(Occurrence!K973,$C$6,$C$7,TRUE),0)</f>
        <v/>
      </c>
      <c r="L973" s="9">
        <f>IF(Occurrence!K973&gt;0,_xlfn.GAMMA.INV(K973,$B$6,$B$7),0)</f>
        <v/>
      </c>
      <c r="M973" s="24">
        <f>_xlfn.NORM.DIST(Data!X973,$C$9,$C$10,TRUE)</f>
        <v/>
      </c>
      <c r="N973" s="9">
        <f>_xlfn.NORM.INV(M973,$B$9,$B$10)</f>
        <v/>
      </c>
      <c r="O973" s="24">
        <f>_xlfn.NORM.DIST(Data!Y973,$C$9,$C$10,TRUE)</f>
        <v/>
      </c>
      <c r="P973" s="9">
        <f>_xlfn.NORM.INV(O973,$B$9,$B$10)</f>
        <v/>
      </c>
    </row>
    <row r="974">
      <c r="H974" s="14">
        <f>Data!A974</f>
        <v/>
      </c>
      <c r="I974" s="24">
        <f>IF(Occurrence!J974&gt;0,_xlfn.GAMMA.DIST(Occurrence!J974,$C$6,$C$7,TRUE),0)</f>
        <v/>
      </c>
      <c r="J974" s="9">
        <f>IF(Occurrence!J974&gt;0,_xlfn.GAMMA.INV(I974,$B$6,$B$7),0)</f>
        <v/>
      </c>
      <c r="K974" s="24">
        <f>IF(Occurrence!K974&gt;0,_xlfn.GAMMA.DIST(Occurrence!K974,$C$6,$C$7,TRUE),0)</f>
        <v/>
      </c>
      <c r="L974" s="9">
        <f>IF(Occurrence!K974&gt;0,_xlfn.GAMMA.INV(K974,$B$6,$B$7),0)</f>
        <v/>
      </c>
      <c r="M974" s="24">
        <f>_xlfn.NORM.DIST(Data!X974,$C$9,$C$10,TRUE)</f>
        <v/>
      </c>
      <c r="N974" s="9">
        <f>_xlfn.NORM.INV(M974,$B$9,$B$10)</f>
        <v/>
      </c>
      <c r="O974" s="24">
        <f>_xlfn.NORM.DIST(Data!Y974,$C$9,$C$10,TRUE)</f>
        <v/>
      </c>
      <c r="P974" s="9">
        <f>_xlfn.NORM.INV(O974,$B$9,$B$10)</f>
        <v/>
      </c>
    </row>
    <row r="975">
      <c r="H975" s="14">
        <f>Data!A975</f>
        <v/>
      </c>
      <c r="I975" s="24">
        <f>IF(Occurrence!J975&gt;0,_xlfn.GAMMA.DIST(Occurrence!J975,$C$6,$C$7,TRUE),0)</f>
        <v/>
      </c>
      <c r="J975" s="9">
        <f>IF(Occurrence!J975&gt;0,_xlfn.GAMMA.INV(I975,$B$6,$B$7),0)</f>
        <v/>
      </c>
      <c r="K975" s="24">
        <f>IF(Occurrence!K975&gt;0,_xlfn.GAMMA.DIST(Occurrence!K975,$C$6,$C$7,TRUE),0)</f>
        <v/>
      </c>
      <c r="L975" s="9">
        <f>IF(Occurrence!K975&gt;0,_xlfn.GAMMA.INV(K975,$B$6,$B$7),0)</f>
        <v/>
      </c>
      <c r="M975" s="24">
        <f>_xlfn.NORM.DIST(Data!X975,$C$9,$C$10,TRUE)</f>
        <v/>
      </c>
      <c r="N975" s="9">
        <f>_xlfn.NORM.INV(M975,$B$9,$B$10)</f>
        <v/>
      </c>
      <c r="O975" s="24">
        <f>_xlfn.NORM.DIST(Data!Y975,$C$9,$C$10,TRUE)</f>
        <v/>
      </c>
      <c r="P975" s="9">
        <f>_xlfn.NORM.INV(O975,$B$9,$B$10)</f>
        <v/>
      </c>
    </row>
    <row r="976">
      <c r="H976" s="14">
        <f>Data!A976</f>
        <v/>
      </c>
      <c r="I976" s="24">
        <f>IF(Occurrence!J976&gt;0,_xlfn.GAMMA.DIST(Occurrence!J976,$C$6,$C$7,TRUE),0)</f>
        <v/>
      </c>
      <c r="J976" s="9">
        <f>IF(Occurrence!J976&gt;0,_xlfn.GAMMA.INV(I976,$B$6,$B$7),0)</f>
        <v/>
      </c>
      <c r="K976" s="24">
        <f>IF(Occurrence!K976&gt;0,_xlfn.GAMMA.DIST(Occurrence!K976,$C$6,$C$7,TRUE),0)</f>
        <v/>
      </c>
      <c r="L976" s="9">
        <f>IF(Occurrence!K976&gt;0,_xlfn.GAMMA.INV(K976,$B$6,$B$7),0)</f>
        <v/>
      </c>
      <c r="M976" s="24">
        <f>_xlfn.NORM.DIST(Data!X976,$C$9,$C$10,TRUE)</f>
        <v/>
      </c>
      <c r="N976" s="9">
        <f>_xlfn.NORM.INV(M976,$B$9,$B$10)</f>
        <v/>
      </c>
      <c r="O976" s="24">
        <f>_xlfn.NORM.DIST(Data!Y976,$C$9,$C$10,TRUE)</f>
        <v/>
      </c>
      <c r="P976" s="9">
        <f>_xlfn.NORM.INV(O976,$B$9,$B$10)</f>
        <v/>
      </c>
    </row>
    <row r="977">
      <c r="H977" s="14">
        <f>Data!A977</f>
        <v/>
      </c>
      <c r="I977" s="24">
        <f>IF(Occurrence!J977&gt;0,_xlfn.GAMMA.DIST(Occurrence!J977,$C$6,$C$7,TRUE),0)</f>
        <v/>
      </c>
      <c r="J977" s="9">
        <f>IF(Occurrence!J977&gt;0,_xlfn.GAMMA.INV(I977,$B$6,$B$7),0)</f>
        <v/>
      </c>
      <c r="K977" s="24">
        <f>IF(Occurrence!K977&gt;0,_xlfn.GAMMA.DIST(Occurrence!K977,$C$6,$C$7,TRUE),0)</f>
        <v/>
      </c>
      <c r="L977" s="9">
        <f>IF(Occurrence!K977&gt;0,_xlfn.GAMMA.INV(K977,$B$6,$B$7),0)</f>
        <v/>
      </c>
      <c r="M977" s="24">
        <f>_xlfn.NORM.DIST(Data!X977,$C$9,$C$10,TRUE)</f>
        <v/>
      </c>
      <c r="N977" s="9">
        <f>_xlfn.NORM.INV(M977,$B$9,$B$10)</f>
        <v/>
      </c>
      <c r="O977" s="24">
        <f>_xlfn.NORM.DIST(Data!Y977,$C$9,$C$10,TRUE)</f>
        <v/>
      </c>
      <c r="P977" s="9">
        <f>_xlfn.NORM.INV(O977,$B$9,$B$10)</f>
        <v/>
      </c>
    </row>
    <row r="978">
      <c r="H978" s="14">
        <f>Data!A978</f>
        <v/>
      </c>
      <c r="I978" s="24">
        <f>IF(Occurrence!J978&gt;0,_xlfn.GAMMA.DIST(Occurrence!J978,$C$6,$C$7,TRUE),0)</f>
        <v/>
      </c>
      <c r="J978" s="9">
        <f>IF(Occurrence!J978&gt;0,_xlfn.GAMMA.INV(I978,$B$6,$B$7),0)</f>
        <v/>
      </c>
      <c r="K978" s="24">
        <f>IF(Occurrence!K978&gt;0,_xlfn.GAMMA.DIST(Occurrence!K978,$C$6,$C$7,TRUE),0)</f>
        <v/>
      </c>
      <c r="L978" s="9">
        <f>IF(Occurrence!K978&gt;0,_xlfn.GAMMA.INV(K978,$B$6,$B$7),0)</f>
        <v/>
      </c>
      <c r="M978" s="24">
        <f>_xlfn.NORM.DIST(Data!X978,$C$9,$C$10,TRUE)</f>
        <v/>
      </c>
      <c r="N978" s="9">
        <f>_xlfn.NORM.INV(M978,$B$9,$B$10)</f>
        <v/>
      </c>
      <c r="O978" s="24">
        <f>_xlfn.NORM.DIST(Data!Y978,$C$9,$C$10,TRUE)</f>
        <v/>
      </c>
      <c r="P978" s="9">
        <f>_xlfn.NORM.INV(O978,$B$9,$B$10)</f>
        <v/>
      </c>
    </row>
    <row r="979">
      <c r="H979" s="14">
        <f>Data!A979</f>
        <v/>
      </c>
      <c r="I979" s="24">
        <f>IF(Occurrence!J979&gt;0,_xlfn.GAMMA.DIST(Occurrence!J979,$C$6,$C$7,TRUE),0)</f>
        <v/>
      </c>
      <c r="J979" s="9">
        <f>IF(Occurrence!J979&gt;0,_xlfn.GAMMA.INV(I979,$B$6,$B$7),0)</f>
        <v/>
      </c>
      <c r="K979" s="24">
        <f>IF(Occurrence!K979&gt;0,_xlfn.GAMMA.DIST(Occurrence!K979,$C$6,$C$7,TRUE),0)</f>
        <v/>
      </c>
      <c r="L979" s="9">
        <f>IF(Occurrence!K979&gt;0,_xlfn.GAMMA.INV(K979,$B$6,$B$7),0)</f>
        <v/>
      </c>
      <c r="M979" s="24">
        <f>_xlfn.NORM.DIST(Data!X979,$C$9,$C$10,TRUE)</f>
        <v/>
      </c>
      <c r="N979" s="9">
        <f>_xlfn.NORM.INV(M979,$B$9,$B$10)</f>
        <v/>
      </c>
      <c r="O979" s="24">
        <f>_xlfn.NORM.DIST(Data!Y979,$C$9,$C$10,TRUE)</f>
        <v/>
      </c>
      <c r="P979" s="9">
        <f>_xlfn.NORM.INV(O979,$B$9,$B$10)</f>
        <v/>
      </c>
    </row>
    <row r="980">
      <c r="H980" s="14">
        <f>Data!A980</f>
        <v/>
      </c>
      <c r="I980" s="24">
        <f>IF(Occurrence!J980&gt;0,_xlfn.GAMMA.DIST(Occurrence!J980,$C$6,$C$7,TRUE),0)</f>
        <v/>
      </c>
      <c r="J980" s="9">
        <f>IF(Occurrence!J980&gt;0,_xlfn.GAMMA.INV(I980,$B$6,$B$7),0)</f>
        <v/>
      </c>
      <c r="K980" s="24">
        <f>IF(Occurrence!K980&gt;0,_xlfn.GAMMA.DIST(Occurrence!K980,$C$6,$C$7,TRUE),0)</f>
        <v/>
      </c>
      <c r="L980" s="9">
        <f>IF(Occurrence!K980&gt;0,_xlfn.GAMMA.INV(K980,$B$6,$B$7),0)</f>
        <v/>
      </c>
      <c r="M980" s="24">
        <f>_xlfn.NORM.DIST(Data!X980,$C$9,$C$10,TRUE)</f>
        <v/>
      </c>
      <c r="N980" s="9">
        <f>_xlfn.NORM.INV(M980,$B$9,$B$10)</f>
        <v/>
      </c>
      <c r="O980" s="24">
        <f>_xlfn.NORM.DIST(Data!Y980,$C$9,$C$10,TRUE)</f>
        <v/>
      </c>
      <c r="P980" s="9">
        <f>_xlfn.NORM.INV(O980,$B$9,$B$10)</f>
        <v/>
      </c>
    </row>
    <row r="981">
      <c r="H981" s="14">
        <f>Data!A981</f>
        <v/>
      </c>
      <c r="I981" s="24">
        <f>IF(Occurrence!J981&gt;0,_xlfn.GAMMA.DIST(Occurrence!J981,$C$6,$C$7,TRUE),0)</f>
        <v/>
      </c>
      <c r="J981" s="9">
        <f>IF(Occurrence!J981&gt;0,_xlfn.GAMMA.INV(I981,$B$6,$B$7),0)</f>
        <v/>
      </c>
      <c r="K981" s="24">
        <f>IF(Occurrence!K981&gt;0,_xlfn.GAMMA.DIST(Occurrence!K981,$C$6,$C$7,TRUE),0)</f>
        <v/>
      </c>
      <c r="L981" s="9">
        <f>IF(Occurrence!K981&gt;0,_xlfn.GAMMA.INV(K981,$B$6,$B$7),0)</f>
        <v/>
      </c>
      <c r="M981" s="24">
        <f>_xlfn.NORM.DIST(Data!X981,$C$9,$C$10,TRUE)</f>
        <v/>
      </c>
      <c r="N981" s="9">
        <f>_xlfn.NORM.INV(M981,$B$9,$B$10)</f>
        <v/>
      </c>
      <c r="O981" s="24">
        <f>_xlfn.NORM.DIST(Data!Y981,$C$9,$C$10,TRUE)</f>
        <v/>
      </c>
      <c r="P981" s="9">
        <f>_xlfn.NORM.INV(O981,$B$9,$B$10)</f>
        <v/>
      </c>
    </row>
    <row r="982">
      <c r="H982" s="14">
        <f>Data!A982</f>
        <v/>
      </c>
      <c r="I982" s="24">
        <f>IF(Occurrence!J982&gt;0,_xlfn.GAMMA.DIST(Occurrence!J982,$C$6,$C$7,TRUE),0)</f>
        <v/>
      </c>
      <c r="J982" s="9">
        <f>IF(Occurrence!J982&gt;0,_xlfn.GAMMA.INV(I982,$B$6,$B$7),0)</f>
        <v/>
      </c>
      <c r="K982" s="24">
        <f>IF(Occurrence!K982&gt;0,_xlfn.GAMMA.DIST(Occurrence!K982,$C$6,$C$7,TRUE),0)</f>
        <v/>
      </c>
      <c r="L982" s="9">
        <f>IF(Occurrence!K982&gt;0,_xlfn.GAMMA.INV(K982,$B$6,$B$7),0)</f>
        <v/>
      </c>
      <c r="M982" s="24">
        <f>_xlfn.NORM.DIST(Data!X982,$C$9,$C$10,TRUE)</f>
        <v/>
      </c>
      <c r="N982" s="9">
        <f>_xlfn.NORM.INV(M982,$B$9,$B$10)</f>
        <v/>
      </c>
      <c r="O982" s="24">
        <f>_xlfn.NORM.DIST(Data!Y982,$C$9,$C$10,TRUE)</f>
        <v/>
      </c>
      <c r="P982" s="9">
        <f>_xlfn.NORM.INV(O982,$B$9,$B$10)</f>
        <v/>
      </c>
    </row>
    <row r="983">
      <c r="H983" s="14">
        <f>Data!A983</f>
        <v/>
      </c>
      <c r="I983" s="24">
        <f>IF(Occurrence!J983&gt;0,_xlfn.GAMMA.DIST(Occurrence!J983,$C$6,$C$7,TRUE),0)</f>
        <v/>
      </c>
      <c r="J983" s="9">
        <f>IF(Occurrence!J983&gt;0,_xlfn.GAMMA.INV(I983,$B$6,$B$7),0)</f>
        <v/>
      </c>
      <c r="K983" s="24">
        <f>IF(Occurrence!K983&gt;0,_xlfn.GAMMA.DIST(Occurrence!K983,$C$6,$C$7,TRUE),0)</f>
        <v/>
      </c>
      <c r="L983" s="9">
        <f>IF(Occurrence!K983&gt;0,_xlfn.GAMMA.INV(K983,$B$6,$B$7),0)</f>
        <v/>
      </c>
      <c r="M983" s="24">
        <f>_xlfn.NORM.DIST(Data!X983,$C$9,$C$10,TRUE)</f>
        <v/>
      </c>
      <c r="N983" s="9">
        <f>_xlfn.NORM.INV(M983,$B$9,$B$10)</f>
        <v/>
      </c>
      <c r="O983" s="24">
        <f>_xlfn.NORM.DIST(Data!Y983,$C$9,$C$10,TRUE)</f>
        <v/>
      </c>
      <c r="P983" s="9">
        <f>_xlfn.NORM.INV(O983,$B$9,$B$10)</f>
        <v/>
      </c>
    </row>
    <row r="984">
      <c r="H984" s="14">
        <f>Data!A984</f>
        <v/>
      </c>
      <c r="I984" s="24">
        <f>IF(Occurrence!J984&gt;0,_xlfn.GAMMA.DIST(Occurrence!J984,$C$6,$C$7,TRUE),0)</f>
        <v/>
      </c>
      <c r="J984" s="9">
        <f>IF(Occurrence!J984&gt;0,_xlfn.GAMMA.INV(I984,$B$6,$B$7),0)</f>
        <v/>
      </c>
      <c r="K984" s="24">
        <f>IF(Occurrence!K984&gt;0,_xlfn.GAMMA.DIST(Occurrence!K984,$C$6,$C$7,TRUE),0)</f>
        <v/>
      </c>
      <c r="L984" s="9">
        <f>IF(Occurrence!K984&gt;0,_xlfn.GAMMA.INV(K984,$B$6,$B$7),0)</f>
        <v/>
      </c>
      <c r="M984" s="24">
        <f>_xlfn.NORM.DIST(Data!X984,$C$9,$C$10,TRUE)</f>
        <v/>
      </c>
      <c r="N984" s="9">
        <f>_xlfn.NORM.INV(M984,$B$9,$B$10)</f>
        <v/>
      </c>
      <c r="O984" s="24">
        <f>_xlfn.NORM.DIST(Data!Y984,$C$9,$C$10,TRUE)</f>
        <v/>
      </c>
      <c r="P984" s="9">
        <f>_xlfn.NORM.INV(O984,$B$9,$B$10)</f>
        <v/>
      </c>
    </row>
    <row r="985">
      <c r="H985" s="14">
        <f>Data!A985</f>
        <v/>
      </c>
      <c r="I985" s="24">
        <f>IF(Occurrence!J985&gt;0,_xlfn.GAMMA.DIST(Occurrence!J985,$C$6,$C$7,TRUE),0)</f>
        <v/>
      </c>
      <c r="J985" s="9">
        <f>IF(Occurrence!J985&gt;0,_xlfn.GAMMA.INV(I985,$B$6,$B$7),0)</f>
        <v/>
      </c>
      <c r="K985" s="24">
        <f>IF(Occurrence!K985&gt;0,_xlfn.GAMMA.DIST(Occurrence!K985,$C$6,$C$7,TRUE),0)</f>
        <v/>
      </c>
      <c r="L985" s="9">
        <f>IF(Occurrence!K985&gt;0,_xlfn.GAMMA.INV(K985,$B$6,$B$7),0)</f>
        <v/>
      </c>
      <c r="M985" s="24">
        <f>_xlfn.NORM.DIST(Data!X985,$C$9,$C$10,TRUE)</f>
        <v/>
      </c>
      <c r="N985" s="9">
        <f>_xlfn.NORM.INV(M985,$B$9,$B$10)</f>
        <v/>
      </c>
      <c r="O985" s="24">
        <f>_xlfn.NORM.DIST(Data!Y985,$C$9,$C$10,TRUE)</f>
        <v/>
      </c>
      <c r="P985" s="9">
        <f>_xlfn.NORM.INV(O985,$B$9,$B$10)</f>
        <v/>
      </c>
    </row>
    <row r="986">
      <c r="H986" s="14">
        <f>Data!A986</f>
        <v/>
      </c>
      <c r="I986" s="24">
        <f>IF(Occurrence!J986&gt;0,_xlfn.GAMMA.DIST(Occurrence!J986,$C$6,$C$7,TRUE),0)</f>
        <v/>
      </c>
      <c r="J986" s="9">
        <f>IF(Occurrence!J986&gt;0,_xlfn.GAMMA.INV(I986,$B$6,$B$7),0)</f>
        <v/>
      </c>
      <c r="K986" s="24">
        <f>IF(Occurrence!K986&gt;0,_xlfn.GAMMA.DIST(Occurrence!K986,$C$6,$C$7,TRUE),0)</f>
        <v/>
      </c>
      <c r="L986" s="9">
        <f>IF(Occurrence!K986&gt;0,_xlfn.GAMMA.INV(K986,$B$6,$B$7),0)</f>
        <v/>
      </c>
      <c r="M986" s="24">
        <f>_xlfn.NORM.DIST(Data!X986,$C$9,$C$10,TRUE)</f>
        <v/>
      </c>
      <c r="N986" s="9">
        <f>_xlfn.NORM.INV(M986,$B$9,$B$10)</f>
        <v/>
      </c>
      <c r="O986" s="24">
        <f>_xlfn.NORM.DIST(Data!Y986,$C$9,$C$10,TRUE)</f>
        <v/>
      </c>
      <c r="P986" s="9">
        <f>_xlfn.NORM.INV(O986,$B$9,$B$10)</f>
        <v/>
      </c>
    </row>
    <row r="987">
      <c r="H987" s="14">
        <f>Data!A987</f>
        <v/>
      </c>
      <c r="I987" s="24">
        <f>IF(Occurrence!J987&gt;0,_xlfn.GAMMA.DIST(Occurrence!J987,$C$6,$C$7,TRUE),0)</f>
        <v/>
      </c>
      <c r="J987" s="9">
        <f>IF(Occurrence!J987&gt;0,_xlfn.GAMMA.INV(I987,$B$6,$B$7),0)</f>
        <v/>
      </c>
      <c r="K987" s="24">
        <f>IF(Occurrence!K987&gt;0,_xlfn.GAMMA.DIST(Occurrence!K987,$C$6,$C$7,TRUE),0)</f>
        <v/>
      </c>
      <c r="L987" s="9">
        <f>IF(Occurrence!K987&gt;0,_xlfn.GAMMA.INV(K987,$B$6,$B$7),0)</f>
        <v/>
      </c>
      <c r="M987" s="24">
        <f>_xlfn.NORM.DIST(Data!X987,$C$9,$C$10,TRUE)</f>
        <v/>
      </c>
      <c r="N987" s="9">
        <f>_xlfn.NORM.INV(M987,$B$9,$B$10)</f>
        <v/>
      </c>
      <c r="O987" s="24">
        <f>_xlfn.NORM.DIST(Data!Y987,$C$9,$C$10,TRUE)</f>
        <v/>
      </c>
      <c r="P987" s="9">
        <f>_xlfn.NORM.INV(O987,$B$9,$B$10)</f>
        <v/>
      </c>
    </row>
    <row r="988">
      <c r="H988" s="14">
        <f>Data!A988</f>
        <v/>
      </c>
      <c r="I988" s="24">
        <f>IF(Occurrence!J988&gt;0,_xlfn.GAMMA.DIST(Occurrence!J988,$C$6,$C$7,TRUE),0)</f>
        <v/>
      </c>
      <c r="J988" s="9">
        <f>IF(Occurrence!J988&gt;0,_xlfn.GAMMA.INV(I988,$B$6,$B$7),0)</f>
        <v/>
      </c>
      <c r="K988" s="24">
        <f>IF(Occurrence!K988&gt;0,_xlfn.GAMMA.DIST(Occurrence!K988,$C$6,$C$7,TRUE),0)</f>
        <v/>
      </c>
      <c r="L988" s="9">
        <f>IF(Occurrence!K988&gt;0,_xlfn.GAMMA.INV(K988,$B$6,$B$7),0)</f>
        <v/>
      </c>
      <c r="M988" s="24">
        <f>_xlfn.NORM.DIST(Data!X988,$C$9,$C$10,TRUE)</f>
        <v/>
      </c>
      <c r="N988" s="9">
        <f>_xlfn.NORM.INV(M988,$B$9,$B$10)</f>
        <v/>
      </c>
      <c r="O988" s="24">
        <f>_xlfn.NORM.DIST(Data!Y988,$C$9,$C$10,TRUE)</f>
        <v/>
      </c>
      <c r="P988" s="9">
        <f>_xlfn.NORM.INV(O988,$B$9,$B$10)</f>
        <v/>
      </c>
    </row>
    <row r="989">
      <c r="H989" s="14">
        <f>Data!A989</f>
        <v/>
      </c>
      <c r="I989" s="24">
        <f>IF(Occurrence!J989&gt;0,_xlfn.GAMMA.DIST(Occurrence!J989,$C$6,$C$7,TRUE),0)</f>
        <v/>
      </c>
      <c r="J989" s="9">
        <f>IF(Occurrence!J989&gt;0,_xlfn.GAMMA.INV(I989,$B$6,$B$7),0)</f>
        <v/>
      </c>
      <c r="K989" s="24">
        <f>IF(Occurrence!K989&gt;0,_xlfn.GAMMA.DIST(Occurrence!K989,$C$6,$C$7,TRUE),0)</f>
        <v/>
      </c>
      <c r="L989" s="9">
        <f>IF(Occurrence!K989&gt;0,_xlfn.GAMMA.INV(K989,$B$6,$B$7),0)</f>
        <v/>
      </c>
      <c r="M989" s="24">
        <f>_xlfn.NORM.DIST(Data!X989,$C$9,$C$10,TRUE)</f>
        <v/>
      </c>
      <c r="N989" s="9">
        <f>_xlfn.NORM.INV(M989,$B$9,$B$10)</f>
        <v/>
      </c>
      <c r="O989" s="24">
        <f>_xlfn.NORM.DIST(Data!Y989,$C$9,$C$10,TRUE)</f>
        <v/>
      </c>
      <c r="P989" s="9">
        <f>_xlfn.NORM.INV(O989,$B$9,$B$10)</f>
        <v/>
      </c>
    </row>
    <row r="990">
      <c r="H990" s="14">
        <f>Data!A990</f>
        <v/>
      </c>
      <c r="I990" s="24">
        <f>IF(Occurrence!J990&gt;0,_xlfn.GAMMA.DIST(Occurrence!J990,$C$6,$C$7,TRUE),0)</f>
        <v/>
      </c>
      <c r="J990" s="9">
        <f>IF(Occurrence!J990&gt;0,_xlfn.GAMMA.INV(I990,$B$6,$B$7),0)</f>
        <v/>
      </c>
      <c r="K990" s="24">
        <f>IF(Occurrence!K990&gt;0,_xlfn.GAMMA.DIST(Occurrence!K990,$C$6,$C$7,TRUE),0)</f>
        <v/>
      </c>
      <c r="L990" s="9">
        <f>IF(Occurrence!K990&gt;0,_xlfn.GAMMA.INV(K990,$B$6,$B$7),0)</f>
        <v/>
      </c>
      <c r="M990" s="24">
        <f>_xlfn.NORM.DIST(Data!X990,$C$9,$C$10,TRUE)</f>
        <v/>
      </c>
      <c r="N990" s="9">
        <f>_xlfn.NORM.INV(M990,$B$9,$B$10)</f>
        <v/>
      </c>
      <c r="O990" s="24">
        <f>_xlfn.NORM.DIST(Data!Y990,$C$9,$C$10,TRUE)</f>
        <v/>
      </c>
      <c r="P990" s="9">
        <f>_xlfn.NORM.INV(O990,$B$9,$B$10)</f>
        <v/>
      </c>
    </row>
    <row r="991">
      <c r="H991" s="14">
        <f>Data!A991</f>
        <v/>
      </c>
      <c r="I991" s="24">
        <f>IF(Occurrence!J991&gt;0,_xlfn.GAMMA.DIST(Occurrence!J991,$C$6,$C$7,TRUE),0)</f>
        <v/>
      </c>
      <c r="J991" s="9">
        <f>IF(Occurrence!J991&gt;0,_xlfn.GAMMA.INV(I991,$B$6,$B$7),0)</f>
        <v/>
      </c>
      <c r="K991" s="24">
        <f>IF(Occurrence!K991&gt;0,_xlfn.GAMMA.DIST(Occurrence!K991,$C$6,$C$7,TRUE),0)</f>
        <v/>
      </c>
      <c r="L991" s="9">
        <f>IF(Occurrence!K991&gt;0,_xlfn.GAMMA.INV(K991,$B$6,$B$7),0)</f>
        <v/>
      </c>
      <c r="M991" s="24">
        <f>_xlfn.NORM.DIST(Data!X991,$C$9,$C$10,TRUE)</f>
        <v/>
      </c>
      <c r="N991" s="9">
        <f>_xlfn.NORM.INV(M991,$B$9,$B$10)</f>
        <v/>
      </c>
      <c r="O991" s="24">
        <f>_xlfn.NORM.DIST(Data!Y991,$C$9,$C$10,TRUE)</f>
        <v/>
      </c>
      <c r="P991" s="9">
        <f>_xlfn.NORM.INV(O991,$B$9,$B$10)</f>
        <v/>
      </c>
    </row>
    <row r="992">
      <c r="H992" s="14">
        <f>Data!A992</f>
        <v/>
      </c>
      <c r="I992" s="24">
        <f>IF(Occurrence!J992&gt;0,_xlfn.GAMMA.DIST(Occurrence!J992,$C$6,$C$7,TRUE),0)</f>
        <v/>
      </c>
      <c r="J992" s="9">
        <f>IF(Occurrence!J992&gt;0,_xlfn.GAMMA.INV(I992,$B$6,$B$7),0)</f>
        <v/>
      </c>
      <c r="K992" s="24">
        <f>IF(Occurrence!K992&gt;0,_xlfn.GAMMA.DIST(Occurrence!K992,$C$6,$C$7,TRUE),0)</f>
        <v/>
      </c>
      <c r="L992" s="9">
        <f>IF(Occurrence!K992&gt;0,_xlfn.GAMMA.INV(K992,$B$6,$B$7),0)</f>
        <v/>
      </c>
      <c r="M992" s="24">
        <f>_xlfn.NORM.DIST(Data!X992,$C$9,$C$10,TRUE)</f>
        <v/>
      </c>
      <c r="N992" s="9">
        <f>_xlfn.NORM.INV(M992,$B$9,$B$10)</f>
        <v/>
      </c>
      <c r="O992" s="24">
        <f>_xlfn.NORM.DIST(Data!Y992,$C$9,$C$10,TRUE)</f>
        <v/>
      </c>
      <c r="P992" s="9">
        <f>_xlfn.NORM.INV(O992,$B$9,$B$10)</f>
        <v/>
      </c>
    </row>
    <row r="993">
      <c r="H993" s="14">
        <f>Data!A993</f>
        <v/>
      </c>
      <c r="I993" s="24">
        <f>IF(Occurrence!J993&gt;0,_xlfn.GAMMA.DIST(Occurrence!J993,$C$6,$C$7,TRUE),0)</f>
        <v/>
      </c>
      <c r="J993" s="9">
        <f>IF(Occurrence!J993&gt;0,_xlfn.GAMMA.INV(I993,$B$6,$B$7),0)</f>
        <v/>
      </c>
      <c r="K993" s="24">
        <f>IF(Occurrence!K993&gt;0,_xlfn.GAMMA.DIST(Occurrence!K993,$C$6,$C$7,TRUE),0)</f>
        <v/>
      </c>
      <c r="L993" s="9">
        <f>IF(Occurrence!K993&gt;0,_xlfn.GAMMA.INV(K993,$B$6,$B$7),0)</f>
        <v/>
      </c>
      <c r="M993" s="24">
        <f>_xlfn.NORM.DIST(Data!X993,$C$9,$C$10,TRUE)</f>
        <v/>
      </c>
      <c r="N993" s="9">
        <f>_xlfn.NORM.INV(M993,$B$9,$B$10)</f>
        <v/>
      </c>
      <c r="O993" s="24">
        <f>_xlfn.NORM.DIST(Data!Y993,$C$9,$C$10,TRUE)</f>
        <v/>
      </c>
      <c r="P993" s="9">
        <f>_xlfn.NORM.INV(O993,$B$9,$B$10)</f>
        <v/>
      </c>
    </row>
    <row r="994">
      <c r="H994" s="14">
        <f>Data!A994</f>
        <v/>
      </c>
      <c r="I994" s="24">
        <f>IF(Occurrence!J994&gt;0,_xlfn.GAMMA.DIST(Occurrence!J994,$C$6,$C$7,TRUE),0)</f>
        <v/>
      </c>
      <c r="J994" s="9">
        <f>IF(Occurrence!J994&gt;0,_xlfn.GAMMA.INV(I994,$B$6,$B$7),0)</f>
        <v/>
      </c>
      <c r="K994" s="24">
        <f>IF(Occurrence!K994&gt;0,_xlfn.GAMMA.DIST(Occurrence!K994,$C$6,$C$7,TRUE),0)</f>
        <v/>
      </c>
      <c r="L994" s="9">
        <f>IF(Occurrence!K994&gt;0,_xlfn.GAMMA.INV(K994,$B$6,$B$7),0)</f>
        <v/>
      </c>
      <c r="M994" s="24">
        <f>_xlfn.NORM.DIST(Data!X994,$C$9,$C$10,TRUE)</f>
        <v/>
      </c>
      <c r="N994" s="9">
        <f>_xlfn.NORM.INV(M994,$B$9,$B$10)</f>
        <v/>
      </c>
      <c r="O994" s="24">
        <f>_xlfn.NORM.DIST(Data!Y994,$C$9,$C$10,TRUE)</f>
        <v/>
      </c>
      <c r="P994" s="9">
        <f>_xlfn.NORM.INV(O994,$B$9,$B$10)</f>
        <v/>
      </c>
    </row>
    <row r="995">
      <c r="H995" s="14">
        <f>Data!A995</f>
        <v/>
      </c>
      <c r="I995" s="24">
        <f>IF(Occurrence!J995&gt;0,_xlfn.GAMMA.DIST(Occurrence!J995,$C$6,$C$7,TRUE),0)</f>
        <v/>
      </c>
      <c r="J995" s="9">
        <f>IF(Occurrence!J995&gt;0,_xlfn.GAMMA.INV(I995,$B$6,$B$7),0)</f>
        <v/>
      </c>
      <c r="K995" s="24">
        <f>IF(Occurrence!K995&gt;0,_xlfn.GAMMA.DIST(Occurrence!K995,$C$6,$C$7,TRUE),0)</f>
        <v/>
      </c>
      <c r="L995" s="9">
        <f>IF(Occurrence!K995&gt;0,_xlfn.GAMMA.INV(K995,$B$6,$B$7),0)</f>
        <v/>
      </c>
      <c r="M995" s="24">
        <f>_xlfn.NORM.DIST(Data!X995,$C$9,$C$10,TRUE)</f>
        <v/>
      </c>
      <c r="N995" s="9">
        <f>_xlfn.NORM.INV(M995,$B$9,$B$10)</f>
        <v/>
      </c>
      <c r="O995" s="24">
        <f>_xlfn.NORM.DIST(Data!Y995,$C$9,$C$10,TRUE)</f>
        <v/>
      </c>
      <c r="P995" s="9">
        <f>_xlfn.NORM.INV(O995,$B$9,$B$10)</f>
        <v/>
      </c>
    </row>
    <row r="996">
      <c r="H996" s="14">
        <f>Data!A996</f>
        <v/>
      </c>
      <c r="I996" s="24">
        <f>IF(Occurrence!J996&gt;0,_xlfn.GAMMA.DIST(Occurrence!J996,$C$6,$C$7,TRUE),0)</f>
        <v/>
      </c>
      <c r="J996" s="9">
        <f>IF(Occurrence!J996&gt;0,_xlfn.GAMMA.INV(I996,$B$6,$B$7),0)</f>
        <v/>
      </c>
      <c r="K996" s="24">
        <f>IF(Occurrence!K996&gt;0,_xlfn.GAMMA.DIST(Occurrence!K996,$C$6,$C$7,TRUE),0)</f>
        <v/>
      </c>
      <c r="L996" s="9">
        <f>IF(Occurrence!K996&gt;0,_xlfn.GAMMA.INV(K996,$B$6,$B$7),0)</f>
        <v/>
      </c>
      <c r="M996" s="24">
        <f>_xlfn.NORM.DIST(Data!X996,$C$9,$C$10,TRUE)</f>
        <v/>
      </c>
      <c r="N996" s="9">
        <f>_xlfn.NORM.INV(M996,$B$9,$B$10)</f>
        <v/>
      </c>
      <c r="O996" s="24">
        <f>_xlfn.NORM.DIST(Data!Y996,$C$9,$C$10,TRUE)</f>
        <v/>
      </c>
      <c r="P996" s="9">
        <f>_xlfn.NORM.INV(O996,$B$9,$B$10)</f>
        <v/>
      </c>
    </row>
    <row r="997">
      <c r="H997" s="14">
        <f>Data!A997</f>
        <v/>
      </c>
      <c r="I997" s="24">
        <f>IF(Occurrence!J997&gt;0,_xlfn.GAMMA.DIST(Occurrence!J997,$C$6,$C$7,TRUE),0)</f>
        <v/>
      </c>
      <c r="J997" s="9">
        <f>IF(Occurrence!J997&gt;0,_xlfn.GAMMA.INV(I997,$B$6,$B$7),0)</f>
        <v/>
      </c>
      <c r="K997" s="24">
        <f>IF(Occurrence!K997&gt;0,_xlfn.GAMMA.DIST(Occurrence!K997,$C$6,$C$7,TRUE),0)</f>
        <v/>
      </c>
      <c r="L997" s="9">
        <f>IF(Occurrence!K997&gt;0,_xlfn.GAMMA.INV(K997,$B$6,$B$7),0)</f>
        <v/>
      </c>
      <c r="M997" s="24">
        <f>_xlfn.NORM.DIST(Data!X997,$C$9,$C$10,TRUE)</f>
        <v/>
      </c>
      <c r="N997" s="9">
        <f>_xlfn.NORM.INV(M997,$B$9,$B$10)</f>
        <v/>
      </c>
      <c r="O997" s="24">
        <f>_xlfn.NORM.DIST(Data!Y997,$C$9,$C$10,TRUE)</f>
        <v/>
      </c>
      <c r="P997" s="9">
        <f>_xlfn.NORM.INV(O997,$B$9,$B$10)</f>
        <v/>
      </c>
    </row>
    <row r="998">
      <c r="H998" s="14">
        <f>Data!A998</f>
        <v/>
      </c>
      <c r="I998" s="24">
        <f>IF(Occurrence!J998&gt;0,_xlfn.GAMMA.DIST(Occurrence!J998,$C$6,$C$7,TRUE),0)</f>
        <v/>
      </c>
      <c r="J998" s="9">
        <f>IF(Occurrence!J998&gt;0,_xlfn.GAMMA.INV(I998,$B$6,$B$7),0)</f>
        <v/>
      </c>
      <c r="K998" s="24">
        <f>IF(Occurrence!K998&gt;0,_xlfn.GAMMA.DIST(Occurrence!K998,$C$6,$C$7,TRUE),0)</f>
        <v/>
      </c>
      <c r="L998" s="9">
        <f>IF(Occurrence!K998&gt;0,_xlfn.GAMMA.INV(K998,$B$6,$B$7),0)</f>
        <v/>
      </c>
      <c r="M998" s="24">
        <f>_xlfn.NORM.DIST(Data!X998,$C$9,$C$10,TRUE)</f>
        <v/>
      </c>
      <c r="N998" s="9">
        <f>_xlfn.NORM.INV(M998,$B$9,$B$10)</f>
        <v/>
      </c>
      <c r="O998" s="24">
        <f>_xlfn.NORM.DIST(Data!Y998,$C$9,$C$10,TRUE)</f>
        <v/>
      </c>
      <c r="P998" s="9">
        <f>_xlfn.NORM.INV(O998,$B$9,$B$10)</f>
        <v/>
      </c>
    </row>
    <row r="999">
      <c r="H999" s="14">
        <f>Data!A999</f>
        <v/>
      </c>
      <c r="I999" s="24">
        <f>IF(Occurrence!J999&gt;0,_xlfn.GAMMA.DIST(Occurrence!J999,$C$6,$C$7,TRUE),0)</f>
        <v/>
      </c>
      <c r="J999" s="9">
        <f>IF(Occurrence!J999&gt;0,_xlfn.GAMMA.INV(I999,$B$6,$B$7),0)</f>
        <v/>
      </c>
      <c r="K999" s="24">
        <f>IF(Occurrence!K999&gt;0,_xlfn.GAMMA.DIST(Occurrence!K999,$C$6,$C$7,TRUE),0)</f>
        <v/>
      </c>
      <c r="L999" s="9">
        <f>IF(Occurrence!K999&gt;0,_xlfn.GAMMA.INV(K999,$B$6,$B$7),0)</f>
        <v/>
      </c>
      <c r="M999" s="24">
        <f>_xlfn.NORM.DIST(Data!X999,$C$9,$C$10,TRUE)</f>
        <v/>
      </c>
      <c r="N999" s="9">
        <f>_xlfn.NORM.INV(M999,$B$9,$B$10)</f>
        <v/>
      </c>
      <c r="O999" s="24">
        <f>_xlfn.NORM.DIST(Data!Y999,$C$9,$C$10,TRUE)</f>
        <v/>
      </c>
      <c r="P999" s="9">
        <f>_xlfn.NORM.INV(O999,$B$9,$B$10)</f>
        <v/>
      </c>
    </row>
    <row r="1000">
      <c r="H1000" s="14">
        <f>Data!A1000</f>
        <v/>
      </c>
      <c r="I1000" s="24">
        <f>IF(Occurrence!J1000&gt;0,_xlfn.GAMMA.DIST(Occurrence!J1000,$C$6,$C$7,TRUE),0)</f>
        <v/>
      </c>
      <c r="J1000" s="9">
        <f>IF(Occurrence!J1000&gt;0,_xlfn.GAMMA.INV(I1000,$B$6,$B$7),0)</f>
        <v/>
      </c>
      <c r="K1000" s="24">
        <f>IF(Occurrence!K1000&gt;0,_xlfn.GAMMA.DIST(Occurrence!K1000,$C$6,$C$7,TRUE),0)</f>
        <v/>
      </c>
      <c r="L1000" s="9">
        <f>IF(Occurrence!K1000&gt;0,_xlfn.GAMMA.INV(K1000,$B$6,$B$7),0)</f>
        <v/>
      </c>
      <c r="M1000" s="24">
        <f>_xlfn.NORM.DIST(Data!X1000,$C$9,$C$10,TRUE)</f>
        <v/>
      </c>
      <c r="N1000" s="9">
        <f>_xlfn.NORM.INV(M1000,$B$9,$B$10)</f>
        <v/>
      </c>
      <c r="O1000" s="24">
        <f>_xlfn.NORM.DIST(Data!Y1000,$C$9,$C$10,TRUE)</f>
        <v/>
      </c>
      <c r="P1000" s="9">
        <f>_xlfn.NORM.INV(O1000,$B$9,$B$10)</f>
        <v/>
      </c>
    </row>
    <row r="1001">
      <c r="H1001" s="14">
        <f>Data!A1001</f>
        <v/>
      </c>
      <c r="I1001" s="24">
        <f>IF(Occurrence!J1001&gt;0,_xlfn.GAMMA.DIST(Occurrence!J1001,$C$6,$C$7,TRUE),0)</f>
        <v/>
      </c>
      <c r="J1001" s="9">
        <f>IF(Occurrence!J1001&gt;0,_xlfn.GAMMA.INV(I1001,$B$6,$B$7),0)</f>
        <v/>
      </c>
      <c r="K1001" s="24">
        <f>IF(Occurrence!K1001&gt;0,_xlfn.GAMMA.DIST(Occurrence!K1001,$C$6,$C$7,TRUE),0)</f>
        <v/>
      </c>
      <c r="L1001" s="9">
        <f>IF(Occurrence!K1001&gt;0,_xlfn.GAMMA.INV(K1001,$B$6,$B$7),0)</f>
        <v/>
      </c>
      <c r="M1001" s="24">
        <f>_xlfn.NORM.DIST(Data!X1001,$C$9,$C$10,TRUE)</f>
        <v/>
      </c>
      <c r="N1001" s="9">
        <f>_xlfn.NORM.INV(M1001,$B$9,$B$10)</f>
        <v/>
      </c>
      <c r="O1001" s="24">
        <f>_xlfn.NORM.DIST(Data!Y1001,$C$9,$C$10,TRUE)</f>
        <v/>
      </c>
      <c r="P1001" s="9">
        <f>_xlfn.NORM.INV(O1001,$B$9,$B$10)</f>
        <v/>
      </c>
    </row>
    <row r="1002">
      <c r="H1002" s="14">
        <f>Data!A1002</f>
        <v/>
      </c>
      <c r="I1002" s="24">
        <f>IF(Occurrence!J1002&gt;0,_xlfn.GAMMA.DIST(Occurrence!J1002,$C$6,$C$7,TRUE),0)</f>
        <v/>
      </c>
      <c r="J1002" s="9">
        <f>IF(Occurrence!J1002&gt;0,_xlfn.GAMMA.INV(I1002,$B$6,$B$7),0)</f>
        <v/>
      </c>
      <c r="K1002" s="24">
        <f>IF(Occurrence!K1002&gt;0,_xlfn.GAMMA.DIST(Occurrence!K1002,$C$6,$C$7,TRUE),0)</f>
        <v/>
      </c>
      <c r="L1002" s="9">
        <f>IF(Occurrence!K1002&gt;0,_xlfn.GAMMA.INV(K1002,$B$6,$B$7),0)</f>
        <v/>
      </c>
      <c r="M1002" s="24">
        <f>_xlfn.NORM.DIST(Data!X1002,$C$9,$C$10,TRUE)</f>
        <v/>
      </c>
      <c r="N1002" s="9">
        <f>_xlfn.NORM.INV(M1002,$B$9,$B$10)</f>
        <v/>
      </c>
      <c r="O1002" s="24">
        <f>_xlfn.NORM.DIST(Data!Y1002,$C$9,$C$10,TRUE)</f>
        <v/>
      </c>
      <c r="P1002" s="9">
        <f>_xlfn.NORM.INV(O1002,$B$9,$B$10)</f>
        <v/>
      </c>
    </row>
    <row r="1003">
      <c r="H1003" s="14">
        <f>Data!A1003</f>
        <v/>
      </c>
      <c r="I1003" s="24">
        <f>IF(Occurrence!J1003&gt;0,_xlfn.GAMMA.DIST(Occurrence!J1003,$C$6,$C$7,TRUE),0)</f>
        <v/>
      </c>
      <c r="J1003" s="9">
        <f>IF(Occurrence!J1003&gt;0,_xlfn.GAMMA.INV(I1003,$B$6,$B$7),0)</f>
        <v/>
      </c>
      <c r="K1003" s="24">
        <f>IF(Occurrence!K1003&gt;0,_xlfn.GAMMA.DIST(Occurrence!K1003,$C$6,$C$7,TRUE),0)</f>
        <v/>
      </c>
      <c r="L1003" s="9">
        <f>IF(Occurrence!K1003&gt;0,_xlfn.GAMMA.INV(K1003,$B$6,$B$7),0)</f>
        <v/>
      </c>
      <c r="M1003" s="24">
        <f>_xlfn.NORM.DIST(Data!X1003,$C$9,$C$10,TRUE)</f>
        <v/>
      </c>
      <c r="N1003" s="9">
        <f>_xlfn.NORM.INV(M1003,$B$9,$B$10)</f>
        <v/>
      </c>
      <c r="O1003" s="24">
        <f>_xlfn.NORM.DIST(Data!Y1003,$C$9,$C$10,TRUE)</f>
        <v/>
      </c>
      <c r="P1003" s="9">
        <f>_xlfn.NORM.INV(O1003,$B$9,$B$10)</f>
        <v/>
      </c>
    </row>
    <row r="1004">
      <c r="H1004" s="14">
        <f>Data!A1004</f>
        <v/>
      </c>
      <c r="I1004" s="24">
        <f>IF(Occurrence!J1004&gt;0,_xlfn.GAMMA.DIST(Occurrence!J1004,$C$6,$C$7,TRUE),0)</f>
        <v/>
      </c>
      <c r="J1004" s="9">
        <f>IF(Occurrence!J1004&gt;0,_xlfn.GAMMA.INV(I1004,$B$6,$B$7),0)</f>
        <v/>
      </c>
      <c r="K1004" s="24">
        <f>IF(Occurrence!K1004&gt;0,_xlfn.GAMMA.DIST(Occurrence!K1004,$C$6,$C$7,TRUE),0)</f>
        <v/>
      </c>
      <c r="L1004" s="9">
        <f>IF(Occurrence!K1004&gt;0,_xlfn.GAMMA.INV(K1004,$B$6,$B$7),0)</f>
        <v/>
      </c>
      <c r="M1004" s="24">
        <f>_xlfn.NORM.DIST(Data!X1004,$C$9,$C$10,TRUE)</f>
        <v/>
      </c>
      <c r="N1004" s="9">
        <f>_xlfn.NORM.INV(M1004,$B$9,$B$10)</f>
        <v/>
      </c>
      <c r="O1004" s="24">
        <f>_xlfn.NORM.DIST(Data!Y1004,$C$9,$C$10,TRUE)</f>
        <v/>
      </c>
      <c r="P1004" s="9">
        <f>_xlfn.NORM.INV(O1004,$B$9,$B$10)</f>
        <v/>
      </c>
    </row>
    <row r="1005">
      <c r="H1005" s="14">
        <f>Data!A1005</f>
        <v/>
      </c>
      <c r="I1005" s="24">
        <f>IF(Occurrence!J1005&gt;0,_xlfn.GAMMA.DIST(Occurrence!J1005,$C$6,$C$7,TRUE),0)</f>
        <v/>
      </c>
      <c r="J1005" s="9">
        <f>IF(Occurrence!J1005&gt;0,_xlfn.GAMMA.INV(I1005,$B$6,$B$7),0)</f>
        <v/>
      </c>
      <c r="K1005" s="24">
        <f>IF(Occurrence!K1005&gt;0,_xlfn.GAMMA.DIST(Occurrence!K1005,$C$6,$C$7,TRUE),0)</f>
        <v/>
      </c>
      <c r="L1005" s="9">
        <f>IF(Occurrence!K1005&gt;0,_xlfn.GAMMA.INV(K1005,$B$6,$B$7),0)</f>
        <v/>
      </c>
      <c r="M1005" s="24">
        <f>_xlfn.NORM.DIST(Data!X1005,$C$9,$C$10,TRUE)</f>
        <v/>
      </c>
      <c r="N1005" s="9">
        <f>_xlfn.NORM.INV(M1005,$B$9,$B$10)</f>
        <v/>
      </c>
      <c r="O1005" s="24">
        <f>_xlfn.NORM.DIST(Data!Y1005,$C$9,$C$10,TRUE)</f>
        <v/>
      </c>
      <c r="P1005" s="9">
        <f>_xlfn.NORM.INV(O1005,$B$9,$B$10)</f>
        <v/>
      </c>
    </row>
    <row r="1006">
      <c r="H1006" s="14">
        <f>Data!A1006</f>
        <v/>
      </c>
      <c r="I1006" s="24">
        <f>IF(Occurrence!J1006&gt;0,_xlfn.GAMMA.DIST(Occurrence!J1006,$C$6,$C$7,TRUE),0)</f>
        <v/>
      </c>
      <c r="J1006" s="9">
        <f>IF(Occurrence!J1006&gt;0,_xlfn.GAMMA.INV(I1006,$B$6,$B$7),0)</f>
        <v/>
      </c>
      <c r="K1006" s="24">
        <f>IF(Occurrence!K1006&gt;0,_xlfn.GAMMA.DIST(Occurrence!K1006,$C$6,$C$7,TRUE),0)</f>
        <v/>
      </c>
      <c r="L1006" s="9">
        <f>IF(Occurrence!K1006&gt;0,_xlfn.GAMMA.INV(K1006,$B$6,$B$7),0)</f>
        <v/>
      </c>
      <c r="M1006" s="24">
        <f>_xlfn.NORM.DIST(Data!X1006,$C$9,$C$10,TRUE)</f>
        <v/>
      </c>
      <c r="N1006" s="9">
        <f>_xlfn.NORM.INV(M1006,$B$9,$B$10)</f>
        <v/>
      </c>
      <c r="O1006" s="24">
        <f>_xlfn.NORM.DIST(Data!Y1006,$C$9,$C$10,TRUE)</f>
        <v/>
      </c>
      <c r="P1006" s="9">
        <f>_xlfn.NORM.INV(O1006,$B$9,$B$10)</f>
        <v/>
      </c>
    </row>
    <row r="1007">
      <c r="H1007" s="14">
        <f>Data!A1007</f>
        <v/>
      </c>
      <c r="I1007" s="24">
        <f>IF(Occurrence!J1007&gt;0,_xlfn.GAMMA.DIST(Occurrence!J1007,$C$6,$C$7,TRUE),0)</f>
        <v/>
      </c>
      <c r="J1007" s="9">
        <f>IF(Occurrence!J1007&gt;0,_xlfn.GAMMA.INV(I1007,$B$6,$B$7),0)</f>
        <v/>
      </c>
      <c r="K1007" s="24">
        <f>IF(Occurrence!K1007&gt;0,_xlfn.GAMMA.DIST(Occurrence!K1007,$C$6,$C$7,TRUE),0)</f>
        <v/>
      </c>
      <c r="L1007" s="9">
        <f>IF(Occurrence!K1007&gt;0,_xlfn.GAMMA.INV(K1007,$B$6,$B$7),0)</f>
        <v/>
      </c>
      <c r="M1007" s="24">
        <f>_xlfn.NORM.DIST(Data!X1007,$C$9,$C$10,TRUE)</f>
        <v/>
      </c>
      <c r="N1007" s="9">
        <f>_xlfn.NORM.INV(M1007,$B$9,$B$10)</f>
        <v/>
      </c>
      <c r="O1007" s="24">
        <f>_xlfn.NORM.DIST(Data!Y1007,$C$9,$C$10,TRUE)</f>
        <v/>
      </c>
      <c r="P1007" s="9">
        <f>_xlfn.NORM.INV(O1007,$B$9,$B$10)</f>
        <v/>
      </c>
    </row>
    <row r="1008">
      <c r="H1008" s="14">
        <f>Data!A1008</f>
        <v/>
      </c>
      <c r="I1008" s="24">
        <f>IF(Occurrence!J1008&gt;0,_xlfn.GAMMA.DIST(Occurrence!J1008,$C$6,$C$7,TRUE),0)</f>
        <v/>
      </c>
      <c r="J1008" s="9">
        <f>IF(Occurrence!J1008&gt;0,_xlfn.GAMMA.INV(I1008,$B$6,$B$7),0)</f>
        <v/>
      </c>
      <c r="K1008" s="24">
        <f>IF(Occurrence!K1008&gt;0,_xlfn.GAMMA.DIST(Occurrence!K1008,$C$6,$C$7,TRUE),0)</f>
        <v/>
      </c>
      <c r="L1008" s="9">
        <f>IF(Occurrence!K1008&gt;0,_xlfn.GAMMA.INV(K1008,$B$6,$B$7),0)</f>
        <v/>
      </c>
      <c r="M1008" s="24">
        <f>_xlfn.NORM.DIST(Data!X1008,$C$9,$C$10,TRUE)</f>
        <v/>
      </c>
      <c r="N1008" s="9">
        <f>_xlfn.NORM.INV(M1008,$B$9,$B$10)</f>
        <v/>
      </c>
      <c r="O1008" s="24">
        <f>_xlfn.NORM.DIST(Data!Y1008,$C$9,$C$10,TRUE)</f>
        <v/>
      </c>
      <c r="P1008" s="9">
        <f>_xlfn.NORM.INV(O1008,$B$9,$B$10)</f>
        <v/>
      </c>
    </row>
    <row r="1009">
      <c r="H1009" s="14">
        <f>Data!A1009</f>
        <v/>
      </c>
      <c r="I1009" s="24">
        <f>IF(Occurrence!J1009&gt;0,_xlfn.GAMMA.DIST(Occurrence!J1009,$C$6,$C$7,TRUE),0)</f>
        <v/>
      </c>
      <c r="J1009" s="9">
        <f>IF(Occurrence!J1009&gt;0,_xlfn.GAMMA.INV(I1009,$B$6,$B$7),0)</f>
        <v/>
      </c>
      <c r="K1009" s="24">
        <f>IF(Occurrence!K1009&gt;0,_xlfn.GAMMA.DIST(Occurrence!K1009,$C$6,$C$7,TRUE),0)</f>
        <v/>
      </c>
      <c r="L1009" s="9">
        <f>IF(Occurrence!K1009&gt;0,_xlfn.GAMMA.INV(K1009,$B$6,$B$7),0)</f>
        <v/>
      </c>
      <c r="M1009" s="24">
        <f>_xlfn.NORM.DIST(Data!X1009,$C$9,$C$10,TRUE)</f>
        <v/>
      </c>
      <c r="N1009" s="9">
        <f>_xlfn.NORM.INV(M1009,$B$9,$B$10)</f>
        <v/>
      </c>
      <c r="O1009" s="24">
        <f>_xlfn.NORM.DIST(Data!Y1009,$C$9,$C$10,TRUE)</f>
        <v/>
      </c>
      <c r="P1009" s="9">
        <f>_xlfn.NORM.INV(O1009,$B$9,$B$10)</f>
        <v/>
      </c>
    </row>
    <row r="1010">
      <c r="H1010" s="14">
        <f>Data!A1010</f>
        <v/>
      </c>
      <c r="I1010" s="24">
        <f>IF(Occurrence!J1010&gt;0,_xlfn.GAMMA.DIST(Occurrence!J1010,$C$6,$C$7,TRUE),0)</f>
        <v/>
      </c>
      <c r="J1010" s="9">
        <f>IF(Occurrence!J1010&gt;0,_xlfn.GAMMA.INV(I1010,$B$6,$B$7),0)</f>
        <v/>
      </c>
      <c r="K1010" s="24">
        <f>IF(Occurrence!K1010&gt;0,_xlfn.GAMMA.DIST(Occurrence!K1010,$C$6,$C$7,TRUE),0)</f>
        <v/>
      </c>
      <c r="L1010" s="9">
        <f>IF(Occurrence!K1010&gt;0,_xlfn.GAMMA.INV(K1010,$B$6,$B$7),0)</f>
        <v/>
      </c>
      <c r="M1010" s="24">
        <f>_xlfn.NORM.DIST(Data!X1010,$C$9,$C$10,TRUE)</f>
        <v/>
      </c>
      <c r="N1010" s="9">
        <f>_xlfn.NORM.INV(M1010,$B$9,$B$10)</f>
        <v/>
      </c>
      <c r="O1010" s="24">
        <f>_xlfn.NORM.DIST(Data!Y1010,$C$9,$C$10,TRUE)</f>
        <v/>
      </c>
      <c r="P1010" s="9">
        <f>_xlfn.NORM.INV(O1010,$B$9,$B$10)</f>
        <v/>
      </c>
    </row>
    <row r="1011">
      <c r="H1011" s="14">
        <f>Data!A1011</f>
        <v/>
      </c>
      <c r="I1011" s="24">
        <f>IF(Occurrence!J1011&gt;0,_xlfn.GAMMA.DIST(Occurrence!J1011,$C$6,$C$7,TRUE),0)</f>
        <v/>
      </c>
      <c r="J1011" s="9">
        <f>IF(Occurrence!J1011&gt;0,_xlfn.GAMMA.INV(I1011,$B$6,$B$7),0)</f>
        <v/>
      </c>
      <c r="K1011" s="24">
        <f>IF(Occurrence!K1011&gt;0,_xlfn.GAMMA.DIST(Occurrence!K1011,$C$6,$C$7,TRUE),0)</f>
        <v/>
      </c>
      <c r="L1011" s="9">
        <f>IF(Occurrence!K1011&gt;0,_xlfn.GAMMA.INV(K1011,$B$6,$B$7),0)</f>
        <v/>
      </c>
      <c r="M1011" s="24">
        <f>_xlfn.NORM.DIST(Data!X1011,$C$9,$C$10,TRUE)</f>
        <v/>
      </c>
      <c r="N1011" s="9">
        <f>_xlfn.NORM.INV(M1011,$B$9,$B$10)</f>
        <v/>
      </c>
      <c r="O1011" s="24">
        <f>_xlfn.NORM.DIST(Data!Y1011,$C$9,$C$10,TRUE)</f>
        <v/>
      </c>
      <c r="P1011" s="9">
        <f>_xlfn.NORM.INV(O1011,$B$9,$B$10)</f>
        <v/>
      </c>
    </row>
    <row r="1012">
      <c r="H1012" s="14">
        <f>Data!A1012</f>
        <v/>
      </c>
      <c r="I1012" s="24">
        <f>IF(Occurrence!J1012&gt;0,_xlfn.GAMMA.DIST(Occurrence!J1012,$C$6,$C$7,TRUE),0)</f>
        <v/>
      </c>
      <c r="J1012" s="9">
        <f>IF(Occurrence!J1012&gt;0,_xlfn.GAMMA.INV(I1012,$B$6,$B$7),0)</f>
        <v/>
      </c>
      <c r="K1012" s="24">
        <f>IF(Occurrence!K1012&gt;0,_xlfn.GAMMA.DIST(Occurrence!K1012,$C$6,$C$7,TRUE),0)</f>
        <v/>
      </c>
      <c r="L1012" s="9">
        <f>IF(Occurrence!K1012&gt;0,_xlfn.GAMMA.INV(K1012,$B$6,$B$7),0)</f>
        <v/>
      </c>
      <c r="M1012" s="24">
        <f>_xlfn.NORM.DIST(Data!X1012,$C$9,$C$10,TRUE)</f>
        <v/>
      </c>
      <c r="N1012" s="9">
        <f>_xlfn.NORM.INV(M1012,$B$9,$B$10)</f>
        <v/>
      </c>
      <c r="O1012" s="24">
        <f>_xlfn.NORM.DIST(Data!Y1012,$C$9,$C$10,TRUE)</f>
        <v/>
      </c>
      <c r="P1012" s="9">
        <f>_xlfn.NORM.INV(O1012,$B$9,$B$10)</f>
        <v/>
      </c>
    </row>
    <row r="1013">
      <c r="H1013" s="14">
        <f>Data!A1013</f>
        <v/>
      </c>
      <c r="I1013" s="24">
        <f>IF(Occurrence!J1013&gt;0,_xlfn.GAMMA.DIST(Occurrence!J1013,$C$6,$C$7,TRUE),0)</f>
        <v/>
      </c>
      <c r="J1013" s="9">
        <f>IF(Occurrence!J1013&gt;0,_xlfn.GAMMA.INV(I1013,$B$6,$B$7),0)</f>
        <v/>
      </c>
      <c r="K1013" s="24">
        <f>IF(Occurrence!K1013&gt;0,_xlfn.GAMMA.DIST(Occurrence!K1013,$C$6,$C$7,TRUE),0)</f>
        <v/>
      </c>
      <c r="L1013" s="9">
        <f>IF(Occurrence!K1013&gt;0,_xlfn.GAMMA.INV(K1013,$B$6,$B$7),0)</f>
        <v/>
      </c>
      <c r="M1013" s="24">
        <f>_xlfn.NORM.DIST(Data!X1013,$C$9,$C$10,TRUE)</f>
        <v/>
      </c>
      <c r="N1013" s="9">
        <f>_xlfn.NORM.INV(M1013,$B$9,$B$10)</f>
        <v/>
      </c>
      <c r="O1013" s="24">
        <f>_xlfn.NORM.DIST(Data!Y1013,$C$9,$C$10,TRUE)</f>
        <v/>
      </c>
      <c r="P1013" s="9">
        <f>_xlfn.NORM.INV(O1013,$B$9,$B$10)</f>
        <v/>
      </c>
    </row>
    <row r="1014">
      <c r="H1014" s="14">
        <f>Data!A1014</f>
        <v/>
      </c>
      <c r="I1014" s="24">
        <f>IF(Occurrence!J1014&gt;0,_xlfn.GAMMA.DIST(Occurrence!J1014,$C$6,$C$7,TRUE),0)</f>
        <v/>
      </c>
      <c r="J1014" s="9">
        <f>IF(Occurrence!J1014&gt;0,_xlfn.GAMMA.INV(I1014,$B$6,$B$7),0)</f>
        <v/>
      </c>
      <c r="K1014" s="24">
        <f>IF(Occurrence!K1014&gt;0,_xlfn.GAMMA.DIST(Occurrence!K1014,$C$6,$C$7,TRUE),0)</f>
        <v/>
      </c>
      <c r="L1014" s="9">
        <f>IF(Occurrence!K1014&gt;0,_xlfn.GAMMA.INV(K1014,$B$6,$B$7),0)</f>
        <v/>
      </c>
      <c r="M1014" s="24">
        <f>_xlfn.NORM.DIST(Data!X1014,$C$9,$C$10,TRUE)</f>
        <v/>
      </c>
      <c r="N1014" s="9">
        <f>_xlfn.NORM.INV(M1014,$B$9,$B$10)</f>
        <v/>
      </c>
      <c r="O1014" s="24">
        <f>_xlfn.NORM.DIST(Data!Y1014,$C$9,$C$10,TRUE)</f>
        <v/>
      </c>
      <c r="P1014" s="9">
        <f>_xlfn.NORM.INV(O1014,$B$9,$B$10)</f>
        <v/>
      </c>
    </row>
    <row r="1015">
      <c r="H1015" s="14">
        <f>Data!A1015</f>
        <v/>
      </c>
      <c r="I1015" s="24">
        <f>IF(Occurrence!J1015&gt;0,_xlfn.GAMMA.DIST(Occurrence!J1015,$C$6,$C$7,TRUE),0)</f>
        <v/>
      </c>
      <c r="J1015" s="9">
        <f>IF(Occurrence!J1015&gt;0,_xlfn.GAMMA.INV(I1015,$B$6,$B$7),0)</f>
        <v/>
      </c>
      <c r="K1015" s="24">
        <f>IF(Occurrence!K1015&gt;0,_xlfn.GAMMA.DIST(Occurrence!K1015,$C$6,$C$7,TRUE),0)</f>
        <v/>
      </c>
      <c r="L1015" s="9">
        <f>IF(Occurrence!K1015&gt;0,_xlfn.GAMMA.INV(K1015,$B$6,$B$7),0)</f>
        <v/>
      </c>
      <c r="M1015" s="24">
        <f>_xlfn.NORM.DIST(Data!X1015,$C$9,$C$10,TRUE)</f>
        <v/>
      </c>
      <c r="N1015" s="9">
        <f>_xlfn.NORM.INV(M1015,$B$9,$B$10)</f>
        <v/>
      </c>
      <c r="O1015" s="24">
        <f>_xlfn.NORM.DIST(Data!Y1015,$C$9,$C$10,TRUE)</f>
        <v/>
      </c>
      <c r="P1015" s="9">
        <f>_xlfn.NORM.INV(O1015,$B$9,$B$10)</f>
        <v/>
      </c>
    </row>
    <row r="1016">
      <c r="H1016" s="14">
        <f>Data!A1016</f>
        <v/>
      </c>
      <c r="I1016" s="24">
        <f>IF(Occurrence!J1016&gt;0,_xlfn.GAMMA.DIST(Occurrence!J1016,$C$6,$C$7,TRUE),0)</f>
        <v/>
      </c>
      <c r="J1016" s="9">
        <f>IF(Occurrence!J1016&gt;0,_xlfn.GAMMA.INV(I1016,$B$6,$B$7),0)</f>
        <v/>
      </c>
      <c r="K1016" s="24">
        <f>IF(Occurrence!K1016&gt;0,_xlfn.GAMMA.DIST(Occurrence!K1016,$C$6,$C$7,TRUE),0)</f>
        <v/>
      </c>
      <c r="L1016" s="9">
        <f>IF(Occurrence!K1016&gt;0,_xlfn.GAMMA.INV(K1016,$B$6,$B$7),0)</f>
        <v/>
      </c>
      <c r="M1016" s="24">
        <f>_xlfn.NORM.DIST(Data!X1016,$C$9,$C$10,TRUE)</f>
        <v/>
      </c>
      <c r="N1016" s="9">
        <f>_xlfn.NORM.INV(M1016,$B$9,$B$10)</f>
        <v/>
      </c>
      <c r="O1016" s="24">
        <f>_xlfn.NORM.DIST(Data!Y1016,$C$9,$C$10,TRUE)</f>
        <v/>
      </c>
      <c r="P1016" s="9">
        <f>_xlfn.NORM.INV(O1016,$B$9,$B$10)</f>
        <v/>
      </c>
    </row>
    <row r="1017">
      <c r="H1017" s="14">
        <f>Data!A1017</f>
        <v/>
      </c>
      <c r="I1017" s="24">
        <f>IF(Occurrence!J1017&gt;0,_xlfn.GAMMA.DIST(Occurrence!J1017,$C$6,$C$7,TRUE),0)</f>
        <v/>
      </c>
      <c r="J1017" s="9">
        <f>IF(Occurrence!J1017&gt;0,_xlfn.GAMMA.INV(I1017,$B$6,$B$7),0)</f>
        <v/>
      </c>
      <c r="K1017" s="24">
        <f>IF(Occurrence!K1017&gt;0,_xlfn.GAMMA.DIST(Occurrence!K1017,$C$6,$C$7,TRUE),0)</f>
        <v/>
      </c>
      <c r="L1017" s="9">
        <f>IF(Occurrence!K1017&gt;0,_xlfn.GAMMA.INV(K1017,$B$6,$B$7),0)</f>
        <v/>
      </c>
      <c r="M1017" s="24">
        <f>_xlfn.NORM.DIST(Data!X1017,$C$9,$C$10,TRUE)</f>
        <v/>
      </c>
      <c r="N1017" s="9">
        <f>_xlfn.NORM.INV(M1017,$B$9,$B$10)</f>
        <v/>
      </c>
      <c r="O1017" s="24">
        <f>_xlfn.NORM.DIST(Data!Y1017,$C$9,$C$10,TRUE)</f>
        <v/>
      </c>
      <c r="P1017" s="9">
        <f>_xlfn.NORM.INV(O1017,$B$9,$B$10)</f>
        <v/>
      </c>
    </row>
    <row r="1018">
      <c r="H1018" s="14">
        <f>Data!A1018</f>
        <v/>
      </c>
      <c r="I1018" s="24">
        <f>IF(Occurrence!J1018&gt;0,_xlfn.GAMMA.DIST(Occurrence!J1018,$C$6,$C$7,TRUE),0)</f>
        <v/>
      </c>
      <c r="J1018" s="9">
        <f>IF(Occurrence!J1018&gt;0,_xlfn.GAMMA.INV(I1018,$B$6,$B$7),0)</f>
        <v/>
      </c>
      <c r="K1018" s="24">
        <f>IF(Occurrence!K1018&gt;0,_xlfn.GAMMA.DIST(Occurrence!K1018,$C$6,$C$7,TRUE),0)</f>
        <v/>
      </c>
      <c r="L1018" s="9">
        <f>IF(Occurrence!K1018&gt;0,_xlfn.GAMMA.INV(K1018,$B$6,$B$7),0)</f>
        <v/>
      </c>
      <c r="M1018" s="24">
        <f>_xlfn.NORM.DIST(Data!X1018,$C$9,$C$10,TRUE)</f>
        <v/>
      </c>
      <c r="N1018" s="9">
        <f>_xlfn.NORM.INV(M1018,$B$9,$B$10)</f>
        <v/>
      </c>
      <c r="O1018" s="24">
        <f>_xlfn.NORM.DIST(Data!Y1018,$C$9,$C$10,TRUE)</f>
        <v/>
      </c>
      <c r="P1018" s="9">
        <f>_xlfn.NORM.INV(O1018,$B$9,$B$10)</f>
        <v/>
      </c>
    </row>
    <row r="1019">
      <c r="H1019" s="14">
        <f>Data!A1019</f>
        <v/>
      </c>
      <c r="I1019" s="24">
        <f>IF(Occurrence!J1019&gt;0,_xlfn.GAMMA.DIST(Occurrence!J1019,$C$6,$C$7,TRUE),0)</f>
        <v/>
      </c>
      <c r="J1019" s="9">
        <f>IF(Occurrence!J1019&gt;0,_xlfn.GAMMA.INV(I1019,$B$6,$B$7),0)</f>
        <v/>
      </c>
      <c r="K1019" s="24">
        <f>IF(Occurrence!K1019&gt;0,_xlfn.GAMMA.DIST(Occurrence!K1019,$C$6,$C$7,TRUE),0)</f>
        <v/>
      </c>
      <c r="L1019" s="9">
        <f>IF(Occurrence!K1019&gt;0,_xlfn.GAMMA.INV(K1019,$B$6,$B$7),0)</f>
        <v/>
      </c>
      <c r="M1019" s="24">
        <f>_xlfn.NORM.DIST(Data!X1019,$C$9,$C$10,TRUE)</f>
        <v/>
      </c>
      <c r="N1019" s="9">
        <f>_xlfn.NORM.INV(M1019,$B$9,$B$10)</f>
        <v/>
      </c>
      <c r="O1019" s="24">
        <f>_xlfn.NORM.DIST(Data!Y1019,$C$9,$C$10,TRUE)</f>
        <v/>
      </c>
      <c r="P1019" s="9">
        <f>_xlfn.NORM.INV(O1019,$B$9,$B$10)</f>
        <v/>
      </c>
    </row>
    <row r="1020">
      <c r="H1020" s="14">
        <f>Data!A1020</f>
        <v/>
      </c>
      <c r="I1020" s="24">
        <f>IF(Occurrence!J1020&gt;0,_xlfn.GAMMA.DIST(Occurrence!J1020,$C$6,$C$7,TRUE),0)</f>
        <v/>
      </c>
      <c r="J1020" s="9">
        <f>IF(Occurrence!J1020&gt;0,_xlfn.GAMMA.INV(I1020,$B$6,$B$7),0)</f>
        <v/>
      </c>
      <c r="K1020" s="24">
        <f>IF(Occurrence!K1020&gt;0,_xlfn.GAMMA.DIST(Occurrence!K1020,$C$6,$C$7,TRUE),0)</f>
        <v/>
      </c>
      <c r="L1020" s="9">
        <f>IF(Occurrence!K1020&gt;0,_xlfn.GAMMA.INV(K1020,$B$6,$B$7),0)</f>
        <v/>
      </c>
      <c r="M1020" s="24">
        <f>_xlfn.NORM.DIST(Data!X1020,$C$9,$C$10,TRUE)</f>
        <v/>
      </c>
      <c r="N1020" s="9">
        <f>_xlfn.NORM.INV(M1020,$B$9,$B$10)</f>
        <v/>
      </c>
      <c r="O1020" s="24">
        <f>_xlfn.NORM.DIST(Data!Y1020,$C$9,$C$10,TRUE)</f>
        <v/>
      </c>
      <c r="P1020" s="9">
        <f>_xlfn.NORM.INV(O1020,$B$9,$B$10)</f>
        <v/>
      </c>
    </row>
    <row r="1021">
      <c r="H1021" s="14">
        <f>Data!A1021</f>
        <v/>
      </c>
      <c r="I1021" s="24">
        <f>IF(Occurrence!J1021&gt;0,_xlfn.GAMMA.DIST(Occurrence!J1021,$C$6,$C$7,TRUE),0)</f>
        <v/>
      </c>
      <c r="J1021" s="9">
        <f>IF(Occurrence!J1021&gt;0,_xlfn.GAMMA.INV(I1021,$B$6,$B$7),0)</f>
        <v/>
      </c>
      <c r="K1021" s="24">
        <f>IF(Occurrence!K1021&gt;0,_xlfn.GAMMA.DIST(Occurrence!K1021,$C$6,$C$7,TRUE),0)</f>
        <v/>
      </c>
      <c r="L1021" s="9">
        <f>IF(Occurrence!K1021&gt;0,_xlfn.GAMMA.INV(K1021,$B$6,$B$7),0)</f>
        <v/>
      </c>
      <c r="M1021" s="24">
        <f>_xlfn.NORM.DIST(Data!X1021,$C$9,$C$10,TRUE)</f>
        <v/>
      </c>
      <c r="N1021" s="9">
        <f>_xlfn.NORM.INV(M1021,$B$9,$B$10)</f>
        <v/>
      </c>
      <c r="O1021" s="24">
        <f>_xlfn.NORM.DIST(Data!Y1021,$C$9,$C$10,TRUE)</f>
        <v/>
      </c>
      <c r="P1021" s="9">
        <f>_xlfn.NORM.INV(O1021,$B$9,$B$10)</f>
        <v/>
      </c>
    </row>
    <row r="1022">
      <c r="H1022" s="14">
        <f>Data!A1022</f>
        <v/>
      </c>
      <c r="I1022" s="24">
        <f>IF(Occurrence!J1022&gt;0,_xlfn.GAMMA.DIST(Occurrence!J1022,$C$6,$C$7,TRUE),0)</f>
        <v/>
      </c>
      <c r="J1022" s="9">
        <f>IF(Occurrence!J1022&gt;0,_xlfn.GAMMA.INV(I1022,$B$6,$B$7),0)</f>
        <v/>
      </c>
      <c r="K1022" s="24">
        <f>IF(Occurrence!K1022&gt;0,_xlfn.GAMMA.DIST(Occurrence!K1022,$C$6,$C$7,TRUE),0)</f>
        <v/>
      </c>
      <c r="L1022" s="9">
        <f>IF(Occurrence!K1022&gt;0,_xlfn.GAMMA.INV(K1022,$B$6,$B$7),0)</f>
        <v/>
      </c>
      <c r="M1022" s="24">
        <f>_xlfn.NORM.DIST(Data!X1022,$C$9,$C$10,TRUE)</f>
        <v/>
      </c>
      <c r="N1022" s="9">
        <f>_xlfn.NORM.INV(M1022,$B$9,$B$10)</f>
        <v/>
      </c>
      <c r="O1022" s="24">
        <f>_xlfn.NORM.DIST(Data!Y1022,$C$9,$C$10,TRUE)</f>
        <v/>
      </c>
      <c r="P1022" s="9">
        <f>_xlfn.NORM.INV(O1022,$B$9,$B$10)</f>
        <v/>
      </c>
    </row>
    <row r="1023">
      <c r="H1023" s="14">
        <f>Data!A1023</f>
        <v/>
      </c>
      <c r="I1023" s="24">
        <f>IF(Occurrence!J1023&gt;0,_xlfn.GAMMA.DIST(Occurrence!J1023,$C$6,$C$7,TRUE),0)</f>
        <v/>
      </c>
      <c r="J1023" s="9">
        <f>IF(Occurrence!J1023&gt;0,_xlfn.GAMMA.INV(I1023,$B$6,$B$7),0)</f>
        <v/>
      </c>
      <c r="K1023" s="24">
        <f>IF(Occurrence!K1023&gt;0,_xlfn.GAMMA.DIST(Occurrence!K1023,$C$6,$C$7,TRUE),0)</f>
        <v/>
      </c>
      <c r="L1023" s="9">
        <f>IF(Occurrence!K1023&gt;0,_xlfn.GAMMA.INV(K1023,$B$6,$B$7),0)</f>
        <v/>
      </c>
      <c r="M1023" s="24">
        <f>_xlfn.NORM.DIST(Data!X1023,$C$9,$C$10,TRUE)</f>
        <v/>
      </c>
      <c r="N1023" s="9">
        <f>_xlfn.NORM.INV(M1023,$B$9,$B$10)</f>
        <v/>
      </c>
      <c r="O1023" s="24">
        <f>_xlfn.NORM.DIST(Data!Y1023,$C$9,$C$10,TRUE)</f>
        <v/>
      </c>
      <c r="P1023" s="9">
        <f>_xlfn.NORM.INV(O1023,$B$9,$B$10)</f>
        <v/>
      </c>
    </row>
    <row r="1024">
      <c r="H1024" s="14">
        <f>Data!A1024</f>
        <v/>
      </c>
      <c r="I1024" s="24">
        <f>IF(Occurrence!J1024&gt;0,_xlfn.GAMMA.DIST(Occurrence!J1024,$C$6,$C$7,TRUE),0)</f>
        <v/>
      </c>
      <c r="J1024" s="9">
        <f>IF(Occurrence!J1024&gt;0,_xlfn.GAMMA.INV(I1024,$B$6,$B$7),0)</f>
        <v/>
      </c>
      <c r="K1024" s="24">
        <f>IF(Occurrence!K1024&gt;0,_xlfn.GAMMA.DIST(Occurrence!K1024,$C$6,$C$7,TRUE),0)</f>
        <v/>
      </c>
      <c r="L1024" s="9">
        <f>IF(Occurrence!K1024&gt;0,_xlfn.GAMMA.INV(K1024,$B$6,$B$7),0)</f>
        <v/>
      </c>
      <c r="M1024" s="24">
        <f>_xlfn.NORM.DIST(Data!X1024,$C$9,$C$10,TRUE)</f>
        <v/>
      </c>
      <c r="N1024" s="9">
        <f>_xlfn.NORM.INV(M1024,$B$9,$B$10)</f>
        <v/>
      </c>
      <c r="O1024" s="24">
        <f>_xlfn.NORM.DIST(Data!Y1024,$C$9,$C$10,TRUE)</f>
        <v/>
      </c>
      <c r="P1024" s="9">
        <f>_xlfn.NORM.INV(O1024,$B$9,$B$10)</f>
        <v/>
      </c>
    </row>
    <row r="1025">
      <c r="H1025" s="14">
        <f>Data!A1025</f>
        <v/>
      </c>
      <c r="I1025" s="24">
        <f>IF(Occurrence!J1025&gt;0,_xlfn.GAMMA.DIST(Occurrence!J1025,$C$6,$C$7,TRUE),0)</f>
        <v/>
      </c>
      <c r="J1025" s="9">
        <f>IF(Occurrence!J1025&gt;0,_xlfn.GAMMA.INV(I1025,$B$6,$B$7),0)</f>
        <v/>
      </c>
      <c r="K1025" s="24">
        <f>IF(Occurrence!K1025&gt;0,_xlfn.GAMMA.DIST(Occurrence!K1025,$C$6,$C$7,TRUE),0)</f>
        <v/>
      </c>
      <c r="L1025" s="9">
        <f>IF(Occurrence!K1025&gt;0,_xlfn.GAMMA.INV(K1025,$B$6,$B$7),0)</f>
        <v/>
      </c>
      <c r="M1025" s="24">
        <f>_xlfn.NORM.DIST(Data!X1025,$C$9,$C$10,TRUE)</f>
        <v/>
      </c>
      <c r="N1025" s="9">
        <f>_xlfn.NORM.INV(M1025,$B$9,$B$10)</f>
        <v/>
      </c>
      <c r="O1025" s="24">
        <f>_xlfn.NORM.DIST(Data!Y1025,$C$9,$C$10,TRUE)</f>
        <v/>
      </c>
      <c r="P1025" s="9">
        <f>_xlfn.NORM.INV(O1025,$B$9,$B$10)</f>
        <v/>
      </c>
    </row>
    <row r="1026">
      <c r="H1026" s="14">
        <f>Data!A1026</f>
        <v/>
      </c>
      <c r="I1026" s="24">
        <f>IF(Occurrence!J1026&gt;0,_xlfn.GAMMA.DIST(Occurrence!J1026,$C$6,$C$7,TRUE),0)</f>
        <v/>
      </c>
      <c r="J1026" s="9">
        <f>IF(Occurrence!J1026&gt;0,_xlfn.GAMMA.INV(I1026,$B$6,$B$7),0)</f>
        <v/>
      </c>
      <c r="K1026" s="24">
        <f>IF(Occurrence!K1026&gt;0,_xlfn.GAMMA.DIST(Occurrence!K1026,$C$6,$C$7,TRUE),0)</f>
        <v/>
      </c>
      <c r="L1026" s="9">
        <f>IF(Occurrence!K1026&gt;0,_xlfn.GAMMA.INV(K1026,$B$6,$B$7),0)</f>
        <v/>
      </c>
      <c r="M1026" s="24">
        <f>_xlfn.NORM.DIST(Data!X1026,$C$9,$C$10,TRUE)</f>
        <v/>
      </c>
      <c r="N1026" s="9">
        <f>_xlfn.NORM.INV(M1026,$B$9,$B$10)</f>
        <v/>
      </c>
      <c r="O1026" s="24">
        <f>_xlfn.NORM.DIST(Data!Y1026,$C$9,$C$10,TRUE)</f>
        <v/>
      </c>
      <c r="P1026" s="9">
        <f>_xlfn.NORM.INV(O1026,$B$9,$B$10)</f>
        <v/>
      </c>
    </row>
    <row r="1027">
      <c r="H1027" s="14">
        <f>Data!A1027</f>
        <v/>
      </c>
      <c r="I1027" s="24">
        <f>IF(Occurrence!J1027&gt;0,_xlfn.GAMMA.DIST(Occurrence!J1027,$C$6,$C$7,TRUE),0)</f>
        <v/>
      </c>
      <c r="J1027" s="9">
        <f>IF(Occurrence!J1027&gt;0,_xlfn.GAMMA.INV(I1027,$B$6,$B$7),0)</f>
        <v/>
      </c>
      <c r="K1027" s="24">
        <f>IF(Occurrence!K1027&gt;0,_xlfn.GAMMA.DIST(Occurrence!K1027,$C$6,$C$7,TRUE),0)</f>
        <v/>
      </c>
      <c r="L1027" s="9">
        <f>IF(Occurrence!K1027&gt;0,_xlfn.GAMMA.INV(K1027,$B$6,$B$7),0)</f>
        <v/>
      </c>
      <c r="M1027" s="24">
        <f>_xlfn.NORM.DIST(Data!X1027,$C$9,$C$10,TRUE)</f>
        <v/>
      </c>
      <c r="N1027" s="9">
        <f>_xlfn.NORM.INV(M1027,$B$9,$B$10)</f>
        <v/>
      </c>
      <c r="O1027" s="24">
        <f>_xlfn.NORM.DIST(Data!Y1027,$C$9,$C$10,TRUE)</f>
        <v/>
      </c>
      <c r="P1027" s="9">
        <f>_xlfn.NORM.INV(O1027,$B$9,$B$10)</f>
        <v/>
      </c>
    </row>
    <row r="1028">
      <c r="H1028" s="14">
        <f>Data!A1028</f>
        <v/>
      </c>
      <c r="I1028" s="24">
        <f>IF(Occurrence!J1028&gt;0,_xlfn.GAMMA.DIST(Occurrence!J1028,$C$6,$C$7,TRUE),0)</f>
        <v/>
      </c>
      <c r="J1028" s="9">
        <f>IF(Occurrence!J1028&gt;0,_xlfn.GAMMA.INV(I1028,$B$6,$B$7),0)</f>
        <v/>
      </c>
      <c r="K1028" s="24">
        <f>IF(Occurrence!K1028&gt;0,_xlfn.GAMMA.DIST(Occurrence!K1028,$C$6,$C$7,TRUE),0)</f>
        <v/>
      </c>
      <c r="L1028" s="9">
        <f>IF(Occurrence!K1028&gt;0,_xlfn.GAMMA.INV(K1028,$B$6,$B$7),0)</f>
        <v/>
      </c>
      <c r="M1028" s="24">
        <f>_xlfn.NORM.DIST(Data!X1028,$C$9,$C$10,TRUE)</f>
        <v/>
      </c>
      <c r="N1028" s="9">
        <f>_xlfn.NORM.INV(M1028,$B$9,$B$10)</f>
        <v/>
      </c>
      <c r="O1028" s="24">
        <f>_xlfn.NORM.DIST(Data!Y1028,$C$9,$C$10,TRUE)</f>
        <v/>
      </c>
      <c r="P1028" s="9">
        <f>_xlfn.NORM.INV(O1028,$B$9,$B$10)</f>
        <v/>
      </c>
    </row>
    <row r="1029">
      <c r="H1029" s="14">
        <f>Data!A1029</f>
        <v/>
      </c>
      <c r="I1029" s="24">
        <f>IF(Occurrence!J1029&gt;0,_xlfn.GAMMA.DIST(Occurrence!J1029,$C$6,$C$7,TRUE),0)</f>
        <v/>
      </c>
      <c r="J1029" s="9">
        <f>IF(Occurrence!J1029&gt;0,_xlfn.GAMMA.INV(I1029,$B$6,$B$7),0)</f>
        <v/>
      </c>
      <c r="K1029" s="24">
        <f>IF(Occurrence!K1029&gt;0,_xlfn.GAMMA.DIST(Occurrence!K1029,$C$6,$C$7,TRUE),0)</f>
        <v/>
      </c>
      <c r="L1029" s="9">
        <f>IF(Occurrence!K1029&gt;0,_xlfn.GAMMA.INV(K1029,$B$6,$B$7),0)</f>
        <v/>
      </c>
      <c r="M1029" s="24">
        <f>_xlfn.NORM.DIST(Data!X1029,$C$9,$C$10,TRUE)</f>
        <v/>
      </c>
      <c r="N1029" s="9">
        <f>_xlfn.NORM.INV(M1029,$B$9,$B$10)</f>
        <v/>
      </c>
      <c r="O1029" s="24">
        <f>_xlfn.NORM.DIST(Data!Y1029,$C$9,$C$10,TRUE)</f>
        <v/>
      </c>
      <c r="P1029" s="9">
        <f>_xlfn.NORM.INV(O1029,$B$9,$B$10)</f>
        <v/>
      </c>
    </row>
    <row r="1030">
      <c r="H1030" s="14">
        <f>Data!A1030</f>
        <v/>
      </c>
      <c r="I1030" s="24">
        <f>IF(Occurrence!J1030&gt;0,_xlfn.GAMMA.DIST(Occurrence!J1030,$C$6,$C$7,TRUE),0)</f>
        <v/>
      </c>
      <c r="J1030" s="9">
        <f>IF(Occurrence!J1030&gt;0,_xlfn.GAMMA.INV(I1030,$B$6,$B$7),0)</f>
        <v/>
      </c>
      <c r="K1030" s="24">
        <f>IF(Occurrence!K1030&gt;0,_xlfn.GAMMA.DIST(Occurrence!K1030,$C$6,$C$7,TRUE),0)</f>
        <v/>
      </c>
      <c r="L1030" s="9">
        <f>IF(Occurrence!K1030&gt;0,_xlfn.GAMMA.INV(K1030,$B$6,$B$7),0)</f>
        <v/>
      </c>
      <c r="M1030" s="24">
        <f>_xlfn.NORM.DIST(Data!X1030,$C$9,$C$10,TRUE)</f>
        <v/>
      </c>
      <c r="N1030" s="9">
        <f>_xlfn.NORM.INV(M1030,$B$9,$B$10)</f>
        <v/>
      </c>
      <c r="O1030" s="24">
        <f>_xlfn.NORM.DIST(Data!Y1030,$C$9,$C$10,TRUE)</f>
        <v/>
      </c>
      <c r="P1030" s="9">
        <f>_xlfn.NORM.INV(O1030,$B$9,$B$10)</f>
        <v/>
      </c>
    </row>
    <row r="1031">
      <c r="H1031" s="14">
        <f>Data!A1031</f>
        <v/>
      </c>
      <c r="I1031" s="24">
        <f>IF(Occurrence!J1031&gt;0,_xlfn.GAMMA.DIST(Occurrence!J1031,$C$6,$C$7,TRUE),0)</f>
        <v/>
      </c>
      <c r="J1031" s="9">
        <f>IF(Occurrence!J1031&gt;0,_xlfn.GAMMA.INV(I1031,$B$6,$B$7),0)</f>
        <v/>
      </c>
      <c r="K1031" s="24">
        <f>IF(Occurrence!K1031&gt;0,_xlfn.GAMMA.DIST(Occurrence!K1031,$C$6,$C$7,TRUE),0)</f>
        <v/>
      </c>
      <c r="L1031" s="9">
        <f>IF(Occurrence!K1031&gt;0,_xlfn.GAMMA.INV(K1031,$B$6,$B$7),0)</f>
        <v/>
      </c>
      <c r="M1031" s="24">
        <f>_xlfn.NORM.DIST(Data!X1031,$C$9,$C$10,TRUE)</f>
        <v/>
      </c>
      <c r="N1031" s="9">
        <f>_xlfn.NORM.INV(M1031,$B$9,$B$10)</f>
        <v/>
      </c>
      <c r="O1031" s="24">
        <f>_xlfn.NORM.DIST(Data!Y1031,$C$9,$C$10,TRUE)</f>
        <v/>
      </c>
      <c r="P1031" s="9">
        <f>_xlfn.NORM.INV(O1031,$B$9,$B$10)</f>
        <v/>
      </c>
    </row>
    <row r="1032">
      <c r="H1032" s="14">
        <f>Data!A1032</f>
        <v/>
      </c>
      <c r="I1032" s="24">
        <f>IF(Occurrence!J1032&gt;0,_xlfn.GAMMA.DIST(Occurrence!J1032,$C$6,$C$7,TRUE),0)</f>
        <v/>
      </c>
      <c r="J1032" s="9">
        <f>IF(Occurrence!J1032&gt;0,_xlfn.GAMMA.INV(I1032,$B$6,$B$7),0)</f>
        <v/>
      </c>
      <c r="K1032" s="24">
        <f>IF(Occurrence!K1032&gt;0,_xlfn.GAMMA.DIST(Occurrence!K1032,$C$6,$C$7,TRUE),0)</f>
        <v/>
      </c>
      <c r="L1032" s="9">
        <f>IF(Occurrence!K1032&gt;0,_xlfn.GAMMA.INV(K1032,$B$6,$B$7),0)</f>
        <v/>
      </c>
      <c r="M1032" s="24">
        <f>_xlfn.NORM.DIST(Data!X1032,$C$9,$C$10,TRUE)</f>
        <v/>
      </c>
      <c r="N1032" s="9">
        <f>_xlfn.NORM.INV(M1032,$B$9,$B$10)</f>
        <v/>
      </c>
      <c r="O1032" s="24">
        <f>_xlfn.NORM.DIST(Data!Y1032,$C$9,$C$10,TRUE)</f>
        <v/>
      </c>
      <c r="P1032" s="9">
        <f>_xlfn.NORM.INV(O1032,$B$9,$B$10)</f>
        <v/>
      </c>
    </row>
    <row r="1033">
      <c r="H1033" s="14">
        <f>Data!A1033</f>
        <v/>
      </c>
      <c r="I1033" s="24">
        <f>IF(Occurrence!J1033&gt;0,_xlfn.GAMMA.DIST(Occurrence!J1033,$C$6,$C$7,TRUE),0)</f>
        <v/>
      </c>
      <c r="J1033" s="9">
        <f>IF(Occurrence!J1033&gt;0,_xlfn.GAMMA.INV(I1033,$B$6,$B$7),0)</f>
        <v/>
      </c>
      <c r="K1033" s="24">
        <f>IF(Occurrence!K1033&gt;0,_xlfn.GAMMA.DIST(Occurrence!K1033,$C$6,$C$7,TRUE),0)</f>
        <v/>
      </c>
      <c r="L1033" s="9">
        <f>IF(Occurrence!K1033&gt;0,_xlfn.GAMMA.INV(K1033,$B$6,$B$7),0)</f>
        <v/>
      </c>
      <c r="M1033" s="24">
        <f>_xlfn.NORM.DIST(Data!X1033,$C$9,$C$10,TRUE)</f>
        <v/>
      </c>
      <c r="N1033" s="9">
        <f>_xlfn.NORM.INV(M1033,$B$9,$B$10)</f>
        <v/>
      </c>
      <c r="O1033" s="24">
        <f>_xlfn.NORM.DIST(Data!Y1033,$C$9,$C$10,TRUE)</f>
        <v/>
      </c>
      <c r="P1033" s="9">
        <f>_xlfn.NORM.INV(O1033,$B$9,$B$10)</f>
        <v/>
      </c>
    </row>
    <row r="1034">
      <c r="H1034" s="14">
        <f>Data!A1034</f>
        <v/>
      </c>
      <c r="I1034" s="24">
        <f>IF(Occurrence!J1034&gt;0,_xlfn.GAMMA.DIST(Occurrence!J1034,$C$6,$C$7,TRUE),0)</f>
        <v/>
      </c>
      <c r="J1034" s="9">
        <f>IF(Occurrence!J1034&gt;0,_xlfn.GAMMA.INV(I1034,$B$6,$B$7),0)</f>
        <v/>
      </c>
      <c r="K1034" s="24">
        <f>IF(Occurrence!K1034&gt;0,_xlfn.GAMMA.DIST(Occurrence!K1034,$C$6,$C$7,TRUE),0)</f>
        <v/>
      </c>
      <c r="L1034" s="9">
        <f>IF(Occurrence!K1034&gt;0,_xlfn.GAMMA.INV(K1034,$B$6,$B$7),0)</f>
        <v/>
      </c>
      <c r="M1034" s="24">
        <f>_xlfn.NORM.DIST(Data!X1034,$C$9,$C$10,TRUE)</f>
        <v/>
      </c>
      <c r="N1034" s="9">
        <f>_xlfn.NORM.INV(M1034,$B$9,$B$10)</f>
        <v/>
      </c>
      <c r="O1034" s="24">
        <f>_xlfn.NORM.DIST(Data!Y1034,$C$9,$C$10,TRUE)</f>
        <v/>
      </c>
      <c r="P1034" s="9">
        <f>_xlfn.NORM.INV(O1034,$B$9,$B$10)</f>
        <v/>
      </c>
    </row>
    <row r="1035">
      <c r="H1035" s="14">
        <f>Data!A1035</f>
        <v/>
      </c>
      <c r="I1035" s="24">
        <f>IF(Occurrence!J1035&gt;0,_xlfn.GAMMA.DIST(Occurrence!J1035,$C$6,$C$7,TRUE),0)</f>
        <v/>
      </c>
      <c r="J1035" s="9">
        <f>IF(Occurrence!J1035&gt;0,_xlfn.GAMMA.INV(I1035,$B$6,$B$7),0)</f>
        <v/>
      </c>
      <c r="K1035" s="24">
        <f>IF(Occurrence!K1035&gt;0,_xlfn.GAMMA.DIST(Occurrence!K1035,$C$6,$C$7,TRUE),0)</f>
        <v/>
      </c>
      <c r="L1035" s="9">
        <f>IF(Occurrence!K1035&gt;0,_xlfn.GAMMA.INV(K1035,$B$6,$B$7),0)</f>
        <v/>
      </c>
      <c r="M1035" s="24">
        <f>_xlfn.NORM.DIST(Data!X1035,$C$9,$C$10,TRUE)</f>
        <v/>
      </c>
      <c r="N1035" s="9">
        <f>_xlfn.NORM.INV(M1035,$B$9,$B$10)</f>
        <v/>
      </c>
      <c r="O1035" s="24">
        <f>_xlfn.NORM.DIST(Data!Y1035,$C$9,$C$10,TRUE)</f>
        <v/>
      </c>
      <c r="P1035" s="9">
        <f>_xlfn.NORM.INV(O1035,$B$9,$B$10)</f>
        <v/>
      </c>
    </row>
    <row r="1036">
      <c r="H1036" s="14">
        <f>Data!A1036</f>
        <v/>
      </c>
      <c r="I1036" s="24">
        <f>IF(Occurrence!J1036&gt;0,_xlfn.GAMMA.DIST(Occurrence!J1036,$C$6,$C$7,TRUE),0)</f>
        <v/>
      </c>
      <c r="J1036" s="9">
        <f>IF(Occurrence!J1036&gt;0,_xlfn.GAMMA.INV(I1036,$B$6,$B$7),0)</f>
        <v/>
      </c>
      <c r="K1036" s="24">
        <f>IF(Occurrence!K1036&gt;0,_xlfn.GAMMA.DIST(Occurrence!K1036,$C$6,$C$7,TRUE),0)</f>
        <v/>
      </c>
      <c r="L1036" s="9">
        <f>IF(Occurrence!K1036&gt;0,_xlfn.GAMMA.INV(K1036,$B$6,$B$7),0)</f>
        <v/>
      </c>
      <c r="M1036" s="24">
        <f>_xlfn.NORM.DIST(Data!X1036,$C$9,$C$10,TRUE)</f>
        <v/>
      </c>
      <c r="N1036" s="9">
        <f>_xlfn.NORM.INV(M1036,$B$9,$B$10)</f>
        <v/>
      </c>
      <c r="O1036" s="24">
        <f>_xlfn.NORM.DIST(Data!Y1036,$C$9,$C$10,TRUE)</f>
        <v/>
      </c>
      <c r="P1036" s="9">
        <f>_xlfn.NORM.INV(O1036,$B$9,$B$10)</f>
        <v/>
      </c>
    </row>
    <row r="1037">
      <c r="H1037" s="14">
        <f>Data!A1037</f>
        <v/>
      </c>
      <c r="I1037" s="24">
        <f>IF(Occurrence!J1037&gt;0,_xlfn.GAMMA.DIST(Occurrence!J1037,$C$6,$C$7,TRUE),0)</f>
        <v/>
      </c>
      <c r="J1037" s="9">
        <f>IF(Occurrence!J1037&gt;0,_xlfn.GAMMA.INV(I1037,$B$6,$B$7),0)</f>
        <v/>
      </c>
      <c r="K1037" s="24">
        <f>IF(Occurrence!K1037&gt;0,_xlfn.GAMMA.DIST(Occurrence!K1037,$C$6,$C$7,TRUE),0)</f>
        <v/>
      </c>
      <c r="L1037" s="9">
        <f>IF(Occurrence!K1037&gt;0,_xlfn.GAMMA.INV(K1037,$B$6,$B$7),0)</f>
        <v/>
      </c>
      <c r="M1037" s="24">
        <f>_xlfn.NORM.DIST(Data!X1037,$C$9,$C$10,TRUE)</f>
        <v/>
      </c>
      <c r="N1037" s="9">
        <f>_xlfn.NORM.INV(M1037,$B$9,$B$10)</f>
        <v/>
      </c>
      <c r="O1037" s="24">
        <f>_xlfn.NORM.DIST(Data!Y1037,$C$9,$C$10,TRUE)</f>
        <v/>
      </c>
      <c r="P1037" s="9">
        <f>_xlfn.NORM.INV(O1037,$B$9,$B$10)</f>
        <v/>
      </c>
    </row>
    <row r="1038">
      <c r="H1038" s="14">
        <f>Data!A1038</f>
        <v/>
      </c>
      <c r="I1038" s="24">
        <f>IF(Occurrence!J1038&gt;0,_xlfn.GAMMA.DIST(Occurrence!J1038,$C$6,$C$7,TRUE),0)</f>
        <v/>
      </c>
      <c r="J1038" s="9">
        <f>IF(Occurrence!J1038&gt;0,_xlfn.GAMMA.INV(I1038,$B$6,$B$7),0)</f>
        <v/>
      </c>
      <c r="K1038" s="24">
        <f>IF(Occurrence!K1038&gt;0,_xlfn.GAMMA.DIST(Occurrence!K1038,$C$6,$C$7,TRUE),0)</f>
        <v/>
      </c>
      <c r="L1038" s="9">
        <f>IF(Occurrence!K1038&gt;0,_xlfn.GAMMA.INV(K1038,$B$6,$B$7),0)</f>
        <v/>
      </c>
      <c r="M1038" s="24">
        <f>_xlfn.NORM.DIST(Data!X1038,$C$9,$C$10,TRUE)</f>
        <v/>
      </c>
      <c r="N1038" s="9">
        <f>_xlfn.NORM.INV(M1038,$B$9,$B$10)</f>
        <v/>
      </c>
      <c r="O1038" s="24">
        <f>_xlfn.NORM.DIST(Data!Y1038,$C$9,$C$10,TRUE)</f>
        <v/>
      </c>
      <c r="P1038" s="9">
        <f>_xlfn.NORM.INV(O1038,$B$9,$B$10)</f>
        <v/>
      </c>
    </row>
    <row r="1039">
      <c r="H1039" s="14">
        <f>Data!A1039</f>
        <v/>
      </c>
      <c r="I1039" s="24">
        <f>IF(Occurrence!J1039&gt;0,_xlfn.GAMMA.DIST(Occurrence!J1039,$C$6,$C$7,TRUE),0)</f>
        <v/>
      </c>
      <c r="J1039" s="9">
        <f>IF(Occurrence!J1039&gt;0,_xlfn.GAMMA.INV(I1039,$B$6,$B$7),0)</f>
        <v/>
      </c>
      <c r="K1039" s="24">
        <f>IF(Occurrence!K1039&gt;0,_xlfn.GAMMA.DIST(Occurrence!K1039,$C$6,$C$7,TRUE),0)</f>
        <v/>
      </c>
      <c r="L1039" s="9">
        <f>IF(Occurrence!K1039&gt;0,_xlfn.GAMMA.INV(K1039,$B$6,$B$7),0)</f>
        <v/>
      </c>
      <c r="M1039" s="24">
        <f>_xlfn.NORM.DIST(Data!X1039,$C$9,$C$10,TRUE)</f>
        <v/>
      </c>
      <c r="N1039" s="9">
        <f>_xlfn.NORM.INV(M1039,$B$9,$B$10)</f>
        <v/>
      </c>
      <c r="O1039" s="24">
        <f>_xlfn.NORM.DIST(Data!Y1039,$C$9,$C$10,TRUE)</f>
        <v/>
      </c>
      <c r="P1039" s="9">
        <f>_xlfn.NORM.INV(O1039,$B$9,$B$10)</f>
        <v/>
      </c>
    </row>
    <row r="1040">
      <c r="H1040" s="14">
        <f>Data!A1040</f>
        <v/>
      </c>
      <c r="I1040" s="24">
        <f>IF(Occurrence!J1040&gt;0,_xlfn.GAMMA.DIST(Occurrence!J1040,$C$6,$C$7,TRUE),0)</f>
        <v/>
      </c>
      <c r="J1040" s="9">
        <f>IF(Occurrence!J1040&gt;0,_xlfn.GAMMA.INV(I1040,$B$6,$B$7),0)</f>
        <v/>
      </c>
      <c r="K1040" s="24">
        <f>IF(Occurrence!K1040&gt;0,_xlfn.GAMMA.DIST(Occurrence!K1040,$C$6,$C$7,TRUE),0)</f>
        <v/>
      </c>
      <c r="L1040" s="9">
        <f>IF(Occurrence!K1040&gt;0,_xlfn.GAMMA.INV(K1040,$B$6,$B$7),0)</f>
        <v/>
      </c>
      <c r="M1040" s="24">
        <f>_xlfn.NORM.DIST(Data!X1040,$C$9,$C$10,TRUE)</f>
        <v/>
      </c>
      <c r="N1040" s="9">
        <f>_xlfn.NORM.INV(M1040,$B$9,$B$10)</f>
        <v/>
      </c>
      <c r="O1040" s="24">
        <f>_xlfn.NORM.DIST(Data!Y1040,$C$9,$C$10,TRUE)</f>
        <v/>
      </c>
      <c r="P1040" s="9">
        <f>_xlfn.NORM.INV(O1040,$B$9,$B$10)</f>
        <v/>
      </c>
    </row>
    <row r="1041">
      <c r="H1041" s="14">
        <f>Data!A1041</f>
        <v/>
      </c>
      <c r="I1041" s="24">
        <f>IF(Occurrence!J1041&gt;0,_xlfn.GAMMA.DIST(Occurrence!J1041,$C$6,$C$7,TRUE),0)</f>
        <v/>
      </c>
      <c r="J1041" s="9">
        <f>IF(Occurrence!J1041&gt;0,_xlfn.GAMMA.INV(I1041,$B$6,$B$7),0)</f>
        <v/>
      </c>
      <c r="K1041" s="24">
        <f>IF(Occurrence!K1041&gt;0,_xlfn.GAMMA.DIST(Occurrence!K1041,$C$6,$C$7,TRUE),0)</f>
        <v/>
      </c>
      <c r="L1041" s="9">
        <f>IF(Occurrence!K1041&gt;0,_xlfn.GAMMA.INV(K1041,$B$6,$B$7),0)</f>
        <v/>
      </c>
      <c r="M1041" s="24">
        <f>_xlfn.NORM.DIST(Data!X1041,$C$9,$C$10,TRUE)</f>
        <v/>
      </c>
      <c r="N1041" s="9">
        <f>_xlfn.NORM.INV(M1041,$B$9,$B$10)</f>
        <v/>
      </c>
      <c r="O1041" s="24">
        <f>_xlfn.NORM.DIST(Data!Y1041,$C$9,$C$10,TRUE)</f>
        <v/>
      </c>
      <c r="P1041" s="9">
        <f>_xlfn.NORM.INV(O1041,$B$9,$B$10)</f>
        <v/>
      </c>
    </row>
    <row r="1042">
      <c r="H1042" s="14">
        <f>Data!A1042</f>
        <v/>
      </c>
      <c r="I1042" s="24">
        <f>IF(Occurrence!J1042&gt;0,_xlfn.GAMMA.DIST(Occurrence!J1042,$C$6,$C$7,TRUE),0)</f>
        <v/>
      </c>
      <c r="J1042" s="9">
        <f>IF(Occurrence!J1042&gt;0,_xlfn.GAMMA.INV(I1042,$B$6,$B$7),0)</f>
        <v/>
      </c>
      <c r="K1042" s="24">
        <f>IF(Occurrence!K1042&gt;0,_xlfn.GAMMA.DIST(Occurrence!K1042,$C$6,$C$7,TRUE),0)</f>
        <v/>
      </c>
      <c r="L1042" s="9">
        <f>IF(Occurrence!K1042&gt;0,_xlfn.GAMMA.INV(K1042,$B$6,$B$7),0)</f>
        <v/>
      </c>
      <c r="M1042" s="24">
        <f>_xlfn.NORM.DIST(Data!X1042,$C$9,$C$10,TRUE)</f>
        <v/>
      </c>
      <c r="N1042" s="9">
        <f>_xlfn.NORM.INV(M1042,$B$9,$B$10)</f>
        <v/>
      </c>
      <c r="O1042" s="24">
        <f>_xlfn.NORM.DIST(Data!Y1042,$C$9,$C$10,TRUE)</f>
        <v/>
      </c>
      <c r="P1042" s="9">
        <f>_xlfn.NORM.INV(O1042,$B$9,$B$10)</f>
        <v/>
      </c>
    </row>
    <row r="1043">
      <c r="H1043" s="14">
        <f>Data!A1043</f>
        <v/>
      </c>
      <c r="I1043" s="24">
        <f>IF(Occurrence!J1043&gt;0,_xlfn.GAMMA.DIST(Occurrence!J1043,$C$6,$C$7,TRUE),0)</f>
        <v/>
      </c>
      <c r="J1043" s="9">
        <f>IF(Occurrence!J1043&gt;0,_xlfn.GAMMA.INV(I1043,$B$6,$B$7),0)</f>
        <v/>
      </c>
      <c r="K1043" s="24">
        <f>IF(Occurrence!K1043&gt;0,_xlfn.GAMMA.DIST(Occurrence!K1043,$C$6,$C$7,TRUE),0)</f>
        <v/>
      </c>
      <c r="L1043" s="9">
        <f>IF(Occurrence!K1043&gt;0,_xlfn.GAMMA.INV(K1043,$B$6,$B$7),0)</f>
        <v/>
      </c>
      <c r="M1043" s="24">
        <f>_xlfn.NORM.DIST(Data!X1043,$C$9,$C$10,TRUE)</f>
        <v/>
      </c>
      <c r="N1043" s="9">
        <f>_xlfn.NORM.INV(M1043,$B$9,$B$10)</f>
        <v/>
      </c>
      <c r="O1043" s="24">
        <f>_xlfn.NORM.DIST(Data!Y1043,$C$9,$C$10,TRUE)</f>
        <v/>
      </c>
      <c r="P1043" s="9">
        <f>_xlfn.NORM.INV(O1043,$B$9,$B$10)</f>
        <v/>
      </c>
    </row>
    <row r="1044">
      <c r="H1044" s="14">
        <f>Data!A1044</f>
        <v/>
      </c>
      <c r="I1044" s="24">
        <f>IF(Occurrence!J1044&gt;0,_xlfn.GAMMA.DIST(Occurrence!J1044,$C$6,$C$7,TRUE),0)</f>
        <v/>
      </c>
      <c r="J1044" s="9">
        <f>IF(Occurrence!J1044&gt;0,_xlfn.GAMMA.INV(I1044,$B$6,$B$7),0)</f>
        <v/>
      </c>
      <c r="K1044" s="24">
        <f>IF(Occurrence!K1044&gt;0,_xlfn.GAMMA.DIST(Occurrence!K1044,$C$6,$C$7,TRUE),0)</f>
        <v/>
      </c>
      <c r="L1044" s="9">
        <f>IF(Occurrence!K1044&gt;0,_xlfn.GAMMA.INV(K1044,$B$6,$B$7),0)</f>
        <v/>
      </c>
      <c r="M1044" s="24">
        <f>_xlfn.NORM.DIST(Data!X1044,$C$9,$C$10,TRUE)</f>
        <v/>
      </c>
      <c r="N1044" s="9">
        <f>_xlfn.NORM.INV(M1044,$B$9,$B$10)</f>
        <v/>
      </c>
      <c r="O1044" s="24">
        <f>_xlfn.NORM.DIST(Data!Y1044,$C$9,$C$10,TRUE)</f>
        <v/>
      </c>
      <c r="P1044" s="9">
        <f>_xlfn.NORM.INV(O1044,$B$9,$B$10)</f>
        <v/>
      </c>
    </row>
    <row r="1045">
      <c r="H1045" s="14">
        <f>Data!A1045</f>
        <v/>
      </c>
      <c r="I1045" s="24">
        <f>IF(Occurrence!J1045&gt;0,_xlfn.GAMMA.DIST(Occurrence!J1045,$C$6,$C$7,TRUE),0)</f>
        <v/>
      </c>
      <c r="J1045" s="9">
        <f>IF(Occurrence!J1045&gt;0,_xlfn.GAMMA.INV(I1045,$B$6,$B$7),0)</f>
        <v/>
      </c>
      <c r="K1045" s="24">
        <f>IF(Occurrence!K1045&gt;0,_xlfn.GAMMA.DIST(Occurrence!K1045,$C$6,$C$7,TRUE),0)</f>
        <v/>
      </c>
      <c r="L1045" s="9">
        <f>IF(Occurrence!K1045&gt;0,_xlfn.GAMMA.INV(K1045,$B$6,$B$7),0)</f>
        <v/>
      </c>
      <c r="M1045" s="24">
        <f>_xlfn.NORM.DIST(Data!X1045,$C$9,$C$10,TRUE)</f>
        <v/>
      </c>
      <c r="N1045" s="9">
        <f>_xlfn.NORM.INV(M1045,$B$9,$B$10)</f>
        <v/>
      </c>
      <c r="O1045" s="24">
        <f>_xlfn.NORM.DIST(Data!Y1045,$C$9,$C$10,TRUE)</f>
        <v/>
      </c>
      <c r="P1045" s="9">
        <f>_xlfn.NORM.INV(O1045,$B$9,$B$10)</f>
        <v/>
      </c>
    </row>
    <row r="1046">
      <c r="H1046" s="14">
        <f>Data!A1046</f>
        <v/>
      </c>
      <c r="I1046" s="24">
        <f>IF(Occurrence!J1046&gt;0,_xlfn.GAMMA.DIST(Occurrence!J1046,$C$6,$C$7,TRUE),0)</f>
        <v/>
      </c>
      <c r="J1046" s="9">
        <f>IF(Occurrence!J1046&gt;0,_xlfn.GAMMA.INV(I1046,$B$6,$B$7),0)</f>
        <v/>
      </c>
      <c r="K1046" s="24">
        <f>IF(Occurrence!K1046&gt;0,_xlfn.GAMMA.DIST(Occurrence!K1046,$C$6,$C$7,TRUE),0)</f>
        <v/>
      </c>
      <c r="L1046" s="9">
        <f>IF(Occurrence!K1046&gt;0,_xlfn.GAMMA.INV(K1046,$B$6,$B$7),0)</f>
        <v/>
      </c>
      <c r="M1046" s="24">
        <f>_xlfn.NORM.DIST(Data!X1046,$C$9,$C$10,TRUE)</f>
        <v/>
      </c>
      <c r="N1046" s="9">
        <f>_xlfn.NORM.INV(M1046,$B$9,$B$10)</f>
        <v/>
      </c>
      <c r="O1046" s="24">
        <f>_xlfn.NORM.DIST(Data!Y1046,$C$9,$C$10,TRUE)</f>
        <v/>
      </c>
      <c r="P1046" s="9">
        <f>_xlfn.NORM.INV(O1046,$B$9,$B$10)</f>
        <v/>
      </c>
    </row>
    <row r="1047">
      <c r="H1047" s="14">
        <f>Data!A1047</f>
        <v/>
      </c>
      <c r="I1047" s="24">
        <f>IF(Occurrence!J1047&gt;0,_xlfn.GAMMA.DIST(Occurrence!J1047,$C$6,$C$7,TRUE),0)</f>
        <v/>
      </c>
      <c r="J1047" s="9">
        <f>IF(Occurrence!J1047&gt;0,_xlfn.GAMMA.INV(I1047,$B$6,$B$7),0)</f>
        <v/>
      </c>
      <c r="K1047" s="24">
        <f>IF(Occurrence!K1047&gt;0,_xlfn.GAMMA.DIST(Occurrence!K1047,$C$6,$C$7,TRUE),0)</f>
        <v/>
      </c>
      <c r="L1047" s="9">
        <f>IF(Occurrence!K1047&gt;0,_xlfn.GAMMA.INV(K1047,$B$6,$B$7),0)</f>
        <v/>
      </c>
      <c r="M1047" s="24">
        <f>_xlfn.NORM.DIST(Data!X1047,$C$9,$C$10,TRUE)</f>
        <v/>
      </c>
      <c r="N1047" s="9">
        <f>_xlfn.NORM.INV(M1047,$B$9,$B$10)</f>
        <v/>
      </c>
      <c r="O1047" s="24">
        <f>_xlfn.NORM.DIST(Data!Y1047,$C$9,$C$10,TRUE)</f>
        <v/>
      </c>
      <c r="P1047" s="9">
        <f>_xlfn.NORM.INV(O1047,$B$9,$B$10)</f>
        <v/>
      </c>
    </row>
    <row r="1048">
      <c r="H1048" s="14">
        <f>Data!A1048</f>
        <v/>
      </c>
      <c r="I1048" s="24">
        <f>IF(Occurrence!J1048&gt;0,_xlfn.GAMMA.DIST(Occurrence!J1048,$C$6,$C$7,TRUE),0)</f>
        <v/>
      </c>
      <c r="J1048" s="9">
        <f>IF(Occurrence!J1048&gt;0,_xlfn.GAMMA.INV(I1048,$B$6,$B$7),0)</f>
        <v/>
      </c>
      <c r="K1048" s="24">
        <f>IF(Occurrence!K1048&gt;0,_xlfn.GAMMA.DIST(Occurrence!K1048,$C$6,$C$7,TRUE),0)</f>
        <v/>
      </c>
      <c r="L1048" s="9">
        <f>IF(Occurrence!K1048&gt;0,_xlfn.GAMMA.INV(K1048,$B$6,$B$7),0)</f>
        <v/>
      </c>
      <c r="M1048" s="24">
        <f>_xlfn.NORM.DIST(Data!X1048,$C$9,$C$10,TRUE)</f>
        <v/>
      </c>
      <c r="N1048" s="9">
        <f>_xlfn.NORM.INV(M1048,$B$9,$B$10)</f>
        <v/>
      </c>
      <c r="O1048" s="24">
        <f>_xlfn.NORM.DIST(Data!Y1048,$C$9,$C$10,TRUE)</f>
        <v/>
      </c>
      <c r="P1048" s="9">
        <f>_xlfn.NORM.INV(O1048,$B$9,$B$10)</f>
        <v/>
      </c>
    </row>
    <row r="1049">
      <c r="H1049" s="14">
        <f>Data!A1049</f>
        <v/>
      </c>
      <c r="I1049" s="24">
        <f>IF(Occurrence!J1049&gt;0,_xlfn.GAMMA.DIST(Occurrence!J1049,$C$6,$C$7,TRUE),0)</f>
        <v/>
      </c>
      <c r="J1049" s="9">
        <f>IF(Occurrence!J1049&gt;0,_xlfn.GAMMA.INV(I1049,$B$6,$B$7),0)</f>
        <v/>
      </c>
      <c r="K1049" s="24">
        <f>IF(Occurrence!K1049&gt;0,_xlfn.GAMMA.DIST(Occurrence!K1049,$C$6,$C$7,TRUE),0)</f>
        <v/>
      </c>
      <c r="L1049" s="9">
        <f>IF(Occurrence!K1049&gt;0,_xlfn.GAMMA.INV(K1049,$B$6,$B$7),0)</f>
        <v/>
      </c>
      <c r="M1049" s="24">
        <f>_xlfn.NORM.DIST(Data!X1049,$C$9,$C$10,TRUE)</f>
        <v/>
      </c>
      <c r="N1049" s="9">
        <f>_xlfn.NORM.INV(M1049,$B$9,$B$10)</f>
        <v/>
      </c>
      <c r="O1049" s="24">
        <f>_xlfn.NORM.DIST(Data!Y1049,$C$9,$C$10,TRUE)</f>
        <v/>
      </c>
      <c r="P1049" s="9">
        <f>_xlfn.NORM.INV(O1049,$B$9,$B$10)</f>
        <v/>
      </c>
    </row>
    <row r="1050">
      <c r="H1050" s="14">
        <f>Data!A1050</f>
        <v/>
      </c>
      <c r="I1050" s="24">
        <f>IF(Occurrence!J1050&gt;0,_xlfn.GAMMA.DIST(Occurrence!J1050,$C$6,$C$7,TRUE),0)</f>
        <v/>
      </c>
      <c r="J1050" s="9">
        <f>IF(Occurrence!J1050&gt;0,_xlfn.GAMMA.INV(I1050,$B$6,$B$7),0)</f>
        <v/>
      </c>
      <c r="K1050" s="24">
        <f>IF(Occurrence!K1050&gt;0,_xlfn.GAMMA.DIST(Occurrence!K1050,$C$6,$C$7,TRUE),0)</f>
        <v/>
      </c>
      <c r="L1050" s="9">
        <f>IF(Occurrence!K1050&gt;0,_xlfn.GAMMA.INV(K1050,$B$6,$B$7),0)</f>
        <v/>
      </c>
      <c r="M1050" s="24">
        <f>_xlfn.NORM.DIST(Data!X1050,$C$9,$C$10,TRUE)</f>
        <v/>
      </c>
      <c r="N1050" s="9">
        <f>_xlfn.NORM.INV(M1050,$B$9,$B$10)</f>
        <v/>
      </c>
      <c r="O1050" s="24">
        <f>_xlfn.NORM.DIST(Data!Y1050,$C$9,$C$10,TRUE)</f>
        <v/>
      </c>
      <c r="P1050" s="9">
        <f>_xlfn.NORM.INV(O1050,$B$9,$B$10)</f>
        <v/>
      </c>
    </row>
    <row r="1051">
      <c r="H1051" s="14">
        <f>Data!A1051</f>
        <v/>
      </c>
      <c r="I1051" s="24">
        <f>IF(Occurrence!J1051&gt;0,_xlfn.GAMMA.DIST(Occurrence!J1051,$C$6,$C$7,TRUE),0)</f>
        <v/>
      </c>
      <c r="J1051" s="9">
        <f>IF(Occurrence!J1051&gt;0,_xlfn.GAMMA.INV(I1051,$B$6,$B$7),0)</f>
        <v/>
      </c>
      <c r="K1051" s="24">
        <f>IF(Occurrence!K1051&gt;0,_xlfn.GAMMA.DIST(Occurrence!K1051,$C$6,$C$7,TRUE),0)</f>
        <v/>
      </c>
      <c r="L1051" s="9">
        <f>IF(Occurrence!K1051&gt;0,_xlfn.GAMMA.INV(K1051,$B$6,$B$7),0)</f>
        <v/>
      </c>
      <c r="M1051" s="24">
        <f>_xlfn.NORM.DIST(Data!X1051,$C$9,$C$10,TRUE)</f>
        <v/>
      </c>
      <c r="N1051" s="9">
        <f>_xlfn.NORM.INV(M1051,$B$9,$B$10)</f>
        <v/>
      </c>
      <c r="O1051" s="24">
        <f>_xlfn.NORM.DIST(Data!Y1051,$C$9,$C$10,TRUE)</f>
        <v/>
      </c>
      <c r="P1051" s="9">
        <f>_xlfn.NORM.INV(O1051,$B$9,$B$10)</f>
        <v/>
      </c>
    </row>
    <row r="1052">
      <c r="H1052" s="14">
        <f>Data!A1052</f>
        <v/>
      </c>
      <c r="I1052" s="24">
        <f>IF(Occurrence!J1052&gt;0,_xlfn.GAMMA.DIST(Occurrence!J1052,$C$6,$C$7,TRUE),0)</f>
        <v/>
      </c>
      <c r="J1052" s="9">
        <f>IF(Occurrence!J1052&gt;0,_xlfn.GAMMA.INV(I1052,$B$6,$B$7),0)</f>
        <v/>
      </c>
      <c r="K1052" s="24">
        <f>IF(Occurrence!K1052&gt;0,_xlfn.GAMMA.DIST(Occurrence!K1052,$C$6,$C$7,TRUE),0)</f>
        <v/>
      </c>
      <c r="L1052" s="9">
        <f>IF(Occurrence!K1052&gt;0,_xlfn.GAMMA.INV(K1052,$B$6,$B$7),0)</f>
        <v/>
      </c>
      <c r="M1052" s="24">
        <f>_xlfn.NORM.DIST(Data!X1052,$C$9,$C$10,TRUE)</f>
        <v/>
      </c>
      <c r="N1052" s="9">
        <f>_xlfn.NORM.INV(M1052,$B$9,$B$10)</f>
        <v/>
      </c>
      <c r="O1052" s="24">
        <f>_xlfn.NORM.DIST(Data!Y1052,$C$9,$C$10,TRUE)</f>
        <v/>
      </c>
      <c r="P1052" s="9">
        <f>_xlfn.NORM.INV(O1052,$B$9,$B$10)</f>
        <v/>
      </c>
    </row>
    <row r="1053">
      <c r="H1053" s="14">
        <f>Data!A1053</f>
        <v/>
      </c>
      <c r="I1053" s="24">
        <f>IF(Occurrence!J1053&gt;0,_xlfn.GAMMA.DIST(Occurrence!J1053,$C$6,$C$7,TRUE),0)</f>
        <v/>
      </c>
      <c r="J1053" s="9">
        <f>IF(Occurrence!J1053&gt;0,_xlfn.GAMMA.INV(I1053,$B$6,$B$7),0)</f>
        <v/>
      </c>
      <c r="K1053" s="24">
        <f>IF(Occurrence!K1053&gt;0,_xlfn.GAMMA.DIST(Occurrence!K1053,$C$6,$C$7,TRUE),0)</f>
        <v/>
      </c>
      <c r="L1053" s="9">
        <f>IF(Occurrence!K1053&gt;0,_xlfn.GAMMA.INV(K1053,$B$6,$B$7),0)</f>
        <v/>
      </c>
      <c r="M1053" s="24">
        <f>_xlfn.NORM.DIST(Data!X1053,$C$9,$C$10,TRUE)</f>
        <v/>
      </c>
      <c r="N1053" s="9">
        <f>_xlfn.NORM.INV(M1053,$B$9,$B$10)</f>
        <v/>
      </c>
      <c r="O1053" s="24">
        <f>_xlfn.NORM.DIST(Data!Y1053,$C$9,$C$10,TRUE)</f>
        <v/>
      </c>
      <c r="P1053" s="9">
        <f>_xlfn.NORM.INV(O1053,$B$9,$B$10)</f>
        <v/>
      </c>
    </row>
    <row r="1054">
      <c r="H1054" s="14">
        <f>Data!A1054</f>
        <v/>
      </c>
      <c r="I1054" s="24">
        <f>IF(Occurrence!J1054&gt;0,_xlfn.GAMMA.DIST(Occurrence!J1054,$C$6,$C$7,TRUE),0)</f>
        <v/>
      </c>
      <c r="J1054" s="9">
        <f>IF(Occurrence!J1054&gt;0,_xlfn.GAMMA.INV(I1054,$B$6,$B$7),0)</f>
        <v/>
      </c>
      <c r="K1054" s="24">
        <f>IF(Occurrence!K1054&gt;0,_xlfn.GAMMA.DIST(Occurrence!K1054,$C$6,$C$7,TRUE),0)</f>
        <v/>
      </c>
      <c r="L1054" s="9">
        <f>IF(Occurrence!K1054&gt;0,_xlfn.GAMMA.INV(K1054,$B$6,$B$7),0)</f>
        <v/>
      </c>
      <c r="M1054" s="24">
        <f>_xlfn.NORM.DIST(Data!X1054,$C$9,$C$10,TRUE)</f>
        <v/>
      </c>
      <c r="N1054" s="9">
        <f>_xlfn.NORM.INV(M1054,$B$9,$B$10)</f>
        <v/>
      </c>
      <c r="O1054" s="24">
        <f>_xlfn.NORM.DIST(Data!Y1054,$C$9,$C$10,TRUE)</f>
        <v/>
      </c>
      <c r="P1054" s="9">
        <f>_xlfn.NORM.INV(O1054,$B$9,$B$10)</f>
        <v/>
      </c>
    </row>
    <row r="1055">
      <c r="H1055" s="14">
        <f>Data!A1055</f>
        <v/>
      </c>
      <c r="I1055" s="24">
        <f>IF(Occurrence!J1055&gt;0,_xlfn.GAMMA.DIST(Occurrence!J1055,$C$6,$C$7,TRUE),0)</f>
        <v/>
      </c>
      <c r="J1055" s="9">
        <f>IF(Occurrence!J1055&gt;0,_xlfn.GAMMA.INV(I1055,$B$6,$B$7),0)</f>
        <v/>
      </c>
      <c r="K1055" s="24">
        <f>IF(Occurrence!K1055&gt;0,_xlfn.GAMMA.DIST(Occurrence!K1055,$C$6,$C$7,TRUE),0)</f>
        <v/>
      </c>
      <c r="L1055" s="9">
        <f>IF(Occurrence!K1055&gt;0,_xlfn.GAMMA.INV(K1055,$B$6,$B$7),0)</f>
        <v/>
      </c>
      <c r="M1055" s="24">
        <f>_xlfn.NORM.DIST(Data!X1055,$C$9,$C$10,TRUE)</f>
        <v/>
      </c>
      <c r="N1055" s="9">
        <f>_xlfn.NORM.INV(M1055,$B$9,$B$10)</f>
        <v/>
      </c>
      <c r="O1055" s="24">
        <f>_xlfn.NORM.DIST(Data!Y1055,$C$9,$C$10,TRUE)</f>
        <v/>
      </c>
      <c r="P1055" s="9">
        <f>_xlfn.NORM.INV(O1055,$B$9,$B$10)</f>
        <v/>
      </c>
    </row>
    <row r="1056">
      <c r="H1056" s="14">
        <f>Data!A1056</f>
        <v/>
      </c>
      <c r="I1056" s="24">
        <f>IF(Occurrence!J1056&gt;0,_xlfn.GAMMA.DIST(Occurrence!J1056,$C$6,$C$7,TRUE),0)</f>
        <v/>
      </c>
      <c r="J1056" s="9">
        <f>IF(Occurrence!J1056&gt;0,_xlfn.GAMMA.INV(I1056,$B$6,$B$7),0)</f>
        <v/>
      </c>
      <c r="K1056" s="24">
        <f>IF(Occurrence!K1056&gt;0,_xlfn.GAMMA.DIST(Occurrence!K1056,$C$6,$C$7,TRUE),0)</f>
        <v/>
      </c>
      <c r="L1056" s="9">
        <f>IF(Occurrence!K1056&gt;0,_xlfn.GAMMA.INV(K1056,$B$6,$B$7),0)</f>
        <v/>
      </c>
      <c r="M1056" s="24">
        <f>_xlfn.NORM.DIST(Data!X1056,$C$9,$C$10,TRUE)</f>
        <v/>
      </c>
      <c r="N1056" s="9">
        <f>_xlfn.NORM.INV(M1056,$B$9,$B$10)</f>
        <v/>
      </c>
      <c r="O1056" s="24">
        <f>_xlfn.NORM.DIST(Data!Y1056,$C$9,$C$10,TRUE)</f>
        <v/>
      </c>
      <c r="P1056" s="9">
        <f>_xlfn.NORM.INV(O1056,$B$9,$B$10)</f>
        <v/>
      </c>
    </row>
    <row r="1057">
      <c r="H1057" s="14">
        <f>Data!A1057</f>
        <v/>
      </c>
      <c r="I1057" s="24">
        <f>IF(Occurrence!J1057&gt;0,_xlfn.GAMMA.DIST(Occurrence!J1057,$C$6,$C$7,TRUE),0)</f>
        <v/>
      </c>
      <c r="J1057" s="9">
        <f>IF(Occurrence!J1057&gt;0,_xlfn.GAMMA.INV(I1057,$B$6,$B$7),0)</f>
        <v/>
      </c>
      <c r="K1057" s="24">
        <f>IF(Occurrence!K1057&gt;0,_xlfn.GAMMA.DIST(Occurrence!K1057,$C$6,$C$7,TRUE),0)</f>
        <v/>
      </c>
      <c r="L1057" s="9">
        <f>IF(Occurrence!K1057&gt;0,_xlfn.GAMMA.INV(K1057,$B$6,$B$7),0)</f>
        <v/>
      </c>
      <c r="M1057" s="24">
        <f>_xlfn.NORM.DIST(Data!X1057,$C$9,$C$10,TRUE)</f>
        <v/>
      </c>
      <c r="N1057" s="9">
        <f>_xlfn.NORM.INV(M1057,$B$9,$B$10)</f>
        <v/>
      </c>
      <c r="O1057" s="24">
        <f>_xlfn.NORM.DIST(Data!Y1057,$C$9,$C$10,TRUE)</f>
        <v/>
      </c>
      <c r="P1057" s="9">
        <f>_xlfn.NORM.INV(O1057,$B$9,$B$10)</f>
        <v/>
      </c>
    </row>
    <row r="1058">
      <c r="H1058" s="14">
        <f>Data!A1058</f>
        <v/>
      </c>
      <c r="I1058" s="24">
        <f>IF(Occurrence!J1058&gt;0,_xlfn.GAMMA.DIST(Occurrence!J1058,$C$6,$C$7,TRUE),0)</f>
        <v/>
      </c>
      <c r="J1058" s="9">
        <f>IF(Occurrence!J1058&gt;0,_xlfn.GAMMA.INV(I1058,$B$6,$B$7),0)</f>
        <v/>
      </c>
      <c r="K1058" s="24">
        <f>IF(Occurrence!K1058&gt;0,_xlfn.GAMMA.DIST(Occurrence!K1058,$C$6,$C$7,TRUE),0)</f>
        <v/>
      </c>
      <c r="L1058" s="9">
        <f>IF(Occurrence!K1058&gt;0,_xlfn.GAMMA.INV(K1058,$B$6,$B$7),0)</f>
        <v/>
      </c>
      <c r="M1058" s="24">
        <f>_xlfn.NORM.DIST(Data!X1058,$C$9,$C$10,TRUE)</f>
        <v/>
      </c>
      <c r="N1058" s="9">
        <f>_xlfn.NORM.INV(M1058,$B$9,$B$10)</f>
        <v/>
      </c>
      <c r="O1058" s="24">
        <f>_xlfn.NORM.DIST(Data!Y1058,$C$9,$C$10,TRUE)</f>
        <v/>
      </c>
      <c r="P1058" s="9">
        <f>_xlfn.NORM.INV(O1058,$B$9,$B$10)</f>
        <v/>
      </c>
    </row>
    <row r="1059">
      <c r="H1059" s="14">
        <f>Data!A1059</f>
        <v/>
      </c>
      <c r="I1059" s="24">
        <f>IF(Occurrence!J1059&gt;0,_xlfn.GAMMA.DIST(Occurrence!J1059,$C$6,$C$7,TRUE),0)</f>
        <v/>
      </c>
      <c r="J1059" s="9">
        <f>IF(Occurrence!J1059&gt;0,_xlfn.GAMMA.INV(I1059,$B$6,$B$7),0)</f>
        <v/>
      </c>
      <c r="K1059" s="24">
        <f>IF(Occurrence!K1059&gt;0,_xlfn.GAMMA.DIST(Occurrence!K1059,$C$6,$C$7,TRUE),0)</f>
        <v/>
      </c>
      <c r="L1059" s="9">
        <f>IF(Occurrence!K1059&gt;0,_xlfn.GAMMA.INV(K1059,$B$6,$B$7),0)</f>
        <v/>
      </c>
      <c r="M1059" s="24">
        <f>_xlfn.NORM.DIST(Data!X1059,$C$9,$C$10,TRUE)</f>
        <v/>
      </c>
      <c r="N1059" s="9">
        <f>_xlfn.NORM.INV(M1059,$B$9,$B$10)</f>
        <v/>
      </c>
      <c r="O1059" s="24">
        <f>_xlfn.NORM.DIST(Data!Y1059,$C$9,$C$10,TRUE)</f>
        <v/>
      </c>
      <c r="P1059" s="9">
        <f>_xlfn.NORM.INV(O1059,$B$9,$B$10)</f>
        <v/>
      </c>
    </row>
    <row r="1060">
      <c r="H1060" s="14">
        <f>Data!A1060</f>
        <v/>
      </c>
      <c r="I1060" s="24">
        <f>IF(Occurrence!J1060&gt;0,_xlfn.GAMMA.DIST(Occurrence!J1060,$C$6,$C$7,TRUE),0)</f>
        <v/>
      </c>
      <c r="J1060" s="9">
        <f>IF(Occurrence!J1060&gt;0,_xlfn.GAMMA.INV(I1060,$B$6,$B$7),0)</f>
        <v/>
      </c>
      <c r="K1060" s="24">
        <f>IF(Occurrence!K1060&gt;0,_xlfn.GAMMA.DIST(Occurrence!K1060,$C$6,$C$7,TRUE),0)</f>
        <v/>
      </c>
      <c r="L1060" s="9">
        <f>IF(Occurrence!K1060&gt;0,_xlfn.GAMMA.INV(K1060,$B$6,$B$7),0)</f>
        <v/>
      </c>
      <c r="M1060" s="24">
        <f>_xlfn.NORM.DIST(Data!X1060,$C$9,$C$10,TRUE)</f>
        <v/>
      </c>
      <c r="N1060" s="9">
        <f>_xlfn.NORM.INV(M1060,$B$9,$B$10)</f>
        <v/>
      </c>
      <c r="O1060" s="24">
        <f>_xlfn.NORM.DIST(Data!Y1060,$C$9,$C$10,TRUE)</f>
        <v/>
      </c>
      <c r="P1060" s="9">
        <f>_xlfn.NORM.INV(O1060,$B$9,$B$10)</f>
        <v/>
      </c>
    </row>
    <row r="1061">
      <c r="H1061" s="14">
        <f>Data!A1061</f>
        <v/>
      </c>
      <c r="I1061" s="24">
        <f>IF(Occurrence!J1061&gt;0,_xlfn.GAMMA.DIST(Occurrence!J1061,$C$6,$C$7,TRUE),0)</f>
        <v/>
      </c>
      <c r="J1061" s="9">
        <f>IF(Occurrence!J1061&gt;0,_xlfn.GAMMA.INV(I1061,$B$6,$B$7),0)</f>
        <v/>
      </c>
      <c r="K1061" s="24">
        <f>IF(Occurrence!K1061&gt;0,_xlfn.GAMMA.DIST(Occurrence!K1061,$C$6,$C$7,TRUE),0)</f>
        <v/>
      </c>
      <c r="L1061" s="9">
        <f>IF(Occurrence!K1061&gt;0,_xlfn.GAMMA.INV(K1061,$B$6,$B$7),0)</f>
        <v/>
      </c>
      <c r="M1061" s="24">
        <f>_xlfn.NORM.DIST(Data!X1061,$C$9,$C$10,TRUE)</f>
        <v/>
      </c>
      <c r="N1061" s="9">
        <f>_xlfn.NORM.INV(M1061,$B$9,$B$10)</f>
        <v/>
      </c>
      <c r="O1061" s="24">
        <f>_xlfn.NORM.DIST(Data!Y1061,$C$9,$C$10,TRUE)</f>
        <v/>
      </c>
      <c r="P1061" s="9">
        <f>_xlfn.NORM.INV(O1061,$B$9,$B$10)</f>
        <v/>
      </c>
    </row>
    <row r="1062">
      <c r="H1062" s="14">
        <f>Data!A1062</f>
        <v/>
      </c>
      <c r="I1062" s="24">
        <f>IF(Occurrence!J1062&gt;0,_xlfn.GAMMA.DIST(Occurrence!J1062,$C$6,$C$7,TRUE),0)</f>
        <v/>
      </c>
      <c r="J1062" s="9">
        <f>IF(Occurrence!J1062&gt;0,_xlfn.GAMMA.INV(I1062,$B$6,$B$7),0)</f>
        <v/>
      </c>
      <c r="K1062" s="24">
        <f>IF(Occurrence!K1062&gt;0,_xlfn.GAMMA.DIST(Occurrence!K1062,$C$6,$C$7,TRUE),0)</f>
        <v/>
      </c>
      <c r="L1062" s="9">
        <f>IF(Occurrence!K1062&gt;0,_xlfn.GAMMA.INV(K1062,$B$6,$B$7),0)</f>
        <v/>
      </c>
      <c r="M1062" s="24">
        <f>_xlfn.NORM.DIST(Data!X1062,$C$9,$C$10,TRUE)</f>
        <v/>
      </c>
      <c r="N1062" s="9">
        <f>_xlfn.NORM.INV(M1062,$B$9,$B$10)</f>
        <v/>
      </c>
      <c r="O1062" s="24">
        <f>_xlfn.NORM.DIST(Data!Y1062,$C$9,$C$10,TRUE)</f>
        <v/>
      </c>
      <c r="P1062" s="9">
        <f>_xlfn.NORM.INV(O1062,$B$9,$B$10)</f>
        <v/>
      </c>
    </row>
    <row r="1063">
      <c r="H1063" s="14">
        <f>Data!A1063</f>
        <v/>
      </c>
      <c r="I1063" s="24">
        <f>IF(Occurrence!J1063&gt;0,_xlfn.GAMMA.DIST(Occurrence!J1063,$C$6,$C$7,TRUE),0)</f>
        <v/>
      </c>
      <c r="J1063" s="9">
        <f>IF(Occurrence!J1063&gt;0,_xlfn.GAMMA.INV(I1063,$B$6,$B$7),0)</f>
        <v/>
      </c>
      <c r="K1063" s="24">
        <f>IF(Occurrence!K1063&gt;0,_xlfn.GAMMA.DIST(Occurrence!K1063,$C$6,$C$7,TRUE),0)</f>
        <v/>
      </c>
      <c r="L1063" s="9">
        <f>IF(Occurrence!K1063&gt;0,_xlfn.GAMMA.INV(K1063,$B$6,$B$7),0)</f>
        <v/>
      </c>
      <c r="M1063" s="24">
        <f>_xlfn.NORM.DIST(Data!X1063,$C$9,$C$10,TRUE)</f>
        <v/>
      </c>
      <c r="N1063" s="9">
        <f>_xlfn.NORM.INV(M1063,$B$9,$B$10)</f>
        <v/>
      </c>
      <c r="O1063" s="24">
        <f>_xlfn.NORM.DIST(Data!Y1063,$C$9,$C$10,TRUE)</f>
        <v/>
      </c>
      <c r="P1063" s="9">
        <f>_xlfn.NORM.INV(O1063,$B$9,$B$10)</f>
        <v/>
      </c>
    </row>
    <row r="1064">
      <c r="H1064" s="14">
        <f>Data!A1064</f>
        <v/>
      </c>
      <c r="I1064" s="24">
        <f>IF(Occurrence!J1064&gt;0,_xlfn.GAMMA.DIST(Occurrence!J1064,$C$6,$C$7,TRUE),0)</f>
        <v/>
      </c>
      <c r="J1064" s="9">
        <f>IF(Occurrence!J1064&gt;0,_xlfn.GAMMA.INV(I1064,$B$6,$B$7),0)</f>
        <v/>
      </c>
      <c r="K1064" s="24">
        <f>IF(Occurrence!K1064&gt;0,_xlfn.GAMMA.DIST(Occurrence!K1064,$C$6,$C$7,TRUE),0)</f>
        <v/>
      </c>
      <c r="L1064" s="9">
        <f>IF(Occurrence!K1064&gt;0,_xlfn.GAMMA.INV(K1064,$B$6,$B$7),0)</f>
        <v/>
      </c>
      <c r="M1064" s="24">
        <f>_xlfn.NORM.DIST(Data!X1064,$C$9,$C$10,TRUE)</f>
        <v/>
      </c>
      <c r="N1064" s="9">
        <f>_xlfn.NORM.INV(M1064,$B$9,$B$10)</f>
        <v/>
      </c>
      <c r="O1064" s="24">
        <f>_xlfn.NORM.DIST(Data!Y1064,$C$9,$C$10,TRUE)</f>
        <v/>
      </c>
      <c r="P1064" s="9">
        <f>_xlfn.NORM.INV(O1064,$B$9,$B$10)</f>
        <v/>
      </c>
    </row>
    <row r="1065">
      <c r="H1065" s="14">
        <f>Data!A1065</f>
        <v/>
      </c>
      <c r="I1065" s="24">
        <f>IF(Occurrence!J1065&gt;0,_xlfn.GAMMA.DIST(Occurrence!J1065,$C$6,$C$7,TRUE),0)</f>
        <v/>
      </c>
      <c r="J1065" s="9">
        <f>IF(Occurrence!J1065&gt;0,_xlfn.GAMMA.INV(I1065,$B$6,$B$7),0)</f>
        <v/>
      </c>
      <c r="K1065" s="24">
        <f>IF(Occurrence!K1065&gt;0,_xlfn.GAMMA.DIST(Occurrence!K1065,$C$6,$C$7,TRUE),0)</f>
        <v/>
      </c>
      <c r="L1065" s="9">
        <f>IF(Occurrence!K1065&gt;0,_xlfn.GAMMA.INV(K1065,$B$6,$B$7),0)</f>
        <v/>
      </c>
      <c r="M1065" s="24">
        <f>_xlfn.NORM.DIST(Data!X1065,$C$9,$C$10,TRUE)</f>
        <v/>
      </c>
      <c r="N1065" s="9">
        <f>_xlfn.NORM.INV(M1065,$B$9,$B$10)</f>
        <v/>
      </c>
      <c r="O1065" s="24">
        <f>_xlfn.NORM.DIST(Data!Y1065,$C$9,$C$10,TRUE)</f>
        <v/>
      </c>
      <c r="P1065" s="9">
        <f>_xlfn.NORM.INV(O1065,$B$9,$B$10)</f>
        <v/>
      </c>
    </row>
    <row r="1066">
      <c r="H1066" s="14">
        <f>Data!A1066</f>
        <v/>
      </c>
      <c r="I1066" s="24">
        <f>IF(Occurrence!J1066&gt;0,_xlfn.GAMMA.DIST(Occurrence!J1066,$C$6,$C$7,TRUE),0)</f>
        <v/>
      </c>
      <c r="J1066" s="9">
        <f>IF(Occurrence!J1066&gt;0,_xlfn.GAMMA.INV(I1066,$B$6,$B$7),0)</f>
        <v/>
      </c>
      <c r="K1066" s="24">
        <f>IF(Occurrence!K1066&gt;0,_xlfn.GAMMA.DIST(Occurrence!K1066,$C$6,$C$7,TRUE),0)</f>
        <v/>
      </c>
      <c r="L1066" s="9">
        <f>IF(Occurrence!K1066&gt;0,_xlfn.GAMMA.INV(K1066,$B$6,$B$7),0)</f>
        <v/>
      </c>
      <c r="M1066" s="24">
        <f>_xlfn.NORM.DIST(Data!X1066,$C$9,$C$10,TRUE)</f>
        <v/>
      </c>
      <c r="N1066" s="9">
        <f>_xlfn.NORM.INV(M1066,$B$9,$B$10)</f>
        <v/>
      </c>
      <c r="O1066" s="24">
        <f>_xlfn.NORM.DIST(Data!Y1066,$C$9,$C$10,TRUE)</f>
        <v/>
      </c>
      <c r="P1066" s="9">
        <f>_xlfn.NORM.INV(O1066,$B$9,$B$10)</f>
        <v/>
      </c>
    </row>
    <row r="1067">
      <c r="H1067" s="14">
        <f>Data!A1067</f>
        <v/>
      </c>
      <c r="I1067" s="24">
        <f>IF(Occurrence!J1067&gt;0,_xlfn.GAMMA.DIST(Occurrence!J1067,$C$6,$C$7,TRUE),0)</f>
        <v/>
      </c>
      <c r="J1067" s="9">
        <f>IF(Occurrence!J1067&gt;0,_xlfn.GAMMA.INV(I1067,$B$6,$B$7),0)</f>
        <v/>
      </c>
      <c r="K1067" s="24">
        <f>IF(Occurrence!K1067&gt;0,_xlfn.GAMMA.DIST(Occurrence!K1067,$C$6,$C$7,TRUE),0)</f>
        <v/>
      </c>
      <c r="L1067" s="9">
        <f>IF(Occurrence!K1067&gt;0,_xlfn.GAMMA.INV(K1067,$B$6,$B$7),0)</f>
        <v/>
      </c>
      <c r="M1067" s="24">
        <f>_xlfn.NORM.DIST(Data!X1067,$C$9,$C$10,TRUE)</f>
        <v/>
      </c>
      <c r="N1067" s="9">
        <f>_xlfn.NORM.INV(M1067,$B$9,$B$10)</f>
        <v/>
      </c>
      <c r="O1067" s="24">
        <f>_xlfn.NORM.DIST(Data!Y1067,$C$9,$C$10,TRUE)</f>
        <v/>
      </c>
      <c r="P1067" s="9">
        <f>_xlfn.NORM.INV(O1067,$B$9,$B$10)</f>
        <v/>
      </c>
    </row>
    <row r="1068">
      <c r="H1068" s="14">
        <f>Data!A1068</f>
        <v/>
      </c>
      <c r="I1068" s="24">
        <f>IF(Occurrence!J1068&gt;0,_xlfn.GAMMA.DIST(Occurrence!J1068,$C$6,$C$7,TRUE),0)</f>
        <v/>
      </c>
      <c r="J1068" s="9">
        <f>IF(Occurrence!J1068&gt;0,_xlfn.GAMMA.INV(I1068,$B$6,$B$7),0)</f>
        <v/>
      </c>
      <c r="K1068" s="24">
        <f>IF(Occurrence!K1068&gt;0,_xlfn.GAMMA.DIST(Occurrence!K1068,$C$6,$C$7,TRUE),0)</f>
        <v/>
      </c>
      <c r="L1068" s="9">
        <f>IF(Occurrence!K1068&gt;0,_xlfn.GAMMA.INV(K1068,$B$6,$B$7),0)</f>
        <v/>
      </c>
      <c r="M1068" s="24">
        <f>_xlfn.NORM.DIST(Data!X1068,$C$9,$C$10,TRUE)</f>
        <v/>
      </c>
      <c r="N1068" s="9">
        <f>_xlfn.NORM.INV(M1068,$B$9,$B$10)</f>
        <v/>
      </c>
      <c r="O1068" s="24">
        <f>_xlfn.NORM.DIST(Data!Y1068,$C$9,$C$10,TRUE)</f>
        <v/>
      </c>
      <c r="P1068" s="9">
        <f>_xlfn.NORM.INV(O1068,$B$9,$B$10)</f>
        <v/>
      </c>
    </row>
    <row r="1069">
      <c r="H1069" s="14">
        <f>Data!A1069</f>
        <v/>
      </c>
      <c r="I1069" s="24">
        <f>IF(Occurrence!J1069&gt;0,_xlfn.GAMMA.DIST(Occurrence!J1069,$C$6,$C$7,TRUE),0)</f>
        <v/>
      </c>
      <c r="J1069" s="9">
        <f>IF(Occurrence!J1069&gt;0,_xlfn.GAMMA.INV(I1069,$B$6,$B$7),0)</f>
        <v/>
      </c>
      <c r="K1069" s="24">
        <f>IF(Occurrence!K1069&gt;0,_xlfn.GAMMA.DIST(Occurrence!K1069,$C$6,$C$7,TRUE),0)</f>
        <v/>
      </c>
      <c r="L1069" s="9">
        <f>IF(Occurrence!K1069&gt;0,_xlfn.GAMMA.INV(K1069,$B$6,$B$7),0)</f>
        <v/>
      </c>
      <c r="M1069" s="24">
        <f>_xlfn.NORM.DIST(Data!X1069,$C$9,$C$10,TRUE)</f>
        <v/>
      </c>
      <c r="N1069" s="9">
        <f>_xlfn.NORM.INV(M1069,$B$9,$B$10)</f>
        <v/>
      </c>
      <c r="O1069" s="24">
        <f>_xlfn.NORM.DIST(Data!Y1069,$C$9,$C$10,TRUE)</f>
        <v/>
      </c>
      <c r="P1069" s="9">
        <f>_xlfn.NORM.INV(O1069,$B$9,$B$10)</f>
        <v/>
      </c>
    </row>
    <row r="1070">
      <c r="H1070" s="14">
        <f>Data!A1070</f>
        <v/>
      </c>
      <c r="I1070" s="24">
        <f>IF(Occurrence!J1070&gt;0,_xlfn.GAMMA.DIST(Occurrence!J1070,$C$6,$C$7,TRUE),0)</f>
        <v/>
      </c>
      <c r="J1070" s="9">
        <f>IF(Occurrence!J1070&gt;0,_xlfn.GAMMA.INV(I1070,$B$6,$B$7),0)</f>
        <v/>
      </c>
      <c r="K1070" s="24">
        <f>IF(Occurrence!K1070&gt;0,_xlfn.GAMMA.DIST(Occurrence!K1070,$C$6,$C$7,TRUE),0)</f>
        <v/>
      </c>
      <c r="L1070" s="9">
        <f>IF(Occurrence!K1070&gt;0,_xlfn.GAMMA.INV(K1070,$B$6,$B$7),0)</f>
        <v/>
      </c>
      <c r="M1070" s="24">
        <f>_xlfn.NORM.DIST(Data!X1070,$C$9,$C$10,TRUE)</f>
        <v/>
      </c>
      <c r="N1070" s="9">
        <f>_xlfn.NORM.INV(M1070,$B$9,$B$10)</f>
        <v/>
      </c>
      <c r="O1070" s="24">
        <f>_xlfn.NORM.DIST(Data!Y1070,$C$9,$C$10,TRUE)</f>
        <v/>
      </c>
      <c r="P1070" s="9">
        <f>_xlfn.NORM.INV(O1070,$B$9,$B$10)</f>
        <v/>
      </c>
    </row>
    <row r="1071">
      <c r="H1071" s="14">
        <f>Data!A1071</f>
        <v/>
      </c>
      <c r="I1071" s="24">
        <f>IF(Occurrence!J1071&gt;0,_xlfn.GAMMA.DIST(Occurrence!J1071,$C$6,$C$7,TRUE),0)</f>
        <v/>
      </c>
      <c r="J1071" s="9">
        <f>IF(Occurrence!J1071&gt;0,_xlfn.GAMMA.INV(I1071,$B$6,$B$7),0)</f>
        <v/>
      </c>
      <c r="K1071" s="24">
        <f>IF(Occurrence!K1071&gt;0,_xlfn.GAMMA.DIST(Occurrence!K1071,$C$6,$C$7,TRUE),0)</f>
        <v/>
      </c>
      <c r="L1071" s="9">
        <f>IF(Occurrence!K1071&gt;0,_xlfn.GAMMA.INV(K1071,$B$6,$B$7),0)</f>
        <v/>
      </c>
      <c r="M1071" s="24">
        <f>_xlfn.NORM.DIST(Data!X1071,$C$9,$C$10,TRUE)</f>
        <v/>
      </c>
      <c r="N1071" s="9">
        <f>_xlfn.NORM.INV(M1071,$B$9,$B$10)</f>
        <v/>
      </c>
      <c r="O1071" s="24">
        <f>_xlfn.NORM.DIST(Data!Y1071,$C$9,$C$10,TRUE)</f>
        <v/>
      </c>
      <c r="P1071" s="9">
        <f>_xlfn.NORM.INV(O1071,$B$9,$B$10)</f>
        <v/>
      </c>
    </row>
    <row r="1072">
      <c r="H1072" s="14">
        <f>Data!A1072</f>
        <v/>
      </c>
      <c r="I1072" s="24">
        <f>IF(Occurrence!J1072&gt;0,_xlfn.GAMMA.DIST(Occurrence!J1072,$C$6,$C$7,TRUE),0)</f>
        <v/>
      </c>
      <c r="J1072" s="9">
        <f>IF(Occurrence!J1072&gt;0,_xlfn.GAMMA.INV(I1072,$B$6,$B$7),0)</f>
        <v/>
      </c>
      <c r="K1072" s="24">
        <f>IF(Occurrence!K1072&gt;0,_xlfn.GAMMA.DIST(Occurrence!K1072,$C$6,$C$7,TRUE),0)</f>
        <v/>
      </c>
      <c r="L1072" s="9">
        <f>IF(Occurrence!K1072&gt;0,_xlfn.GAMMA.INV(K1072,$B$6,$B$7),0)</f>
        <v/>
      </c>
      <c r="M1072" s="24">
        <f>_xlfn.NORM.DIST(Data!X1072,$C$9,$C$10,TRUE)</f>
        <v/>
      </c>
      <c r="N1072" s="9">
        <f>_xlfn.NORM.INV(M1072,$B$9,$B$10)</f>
        <v/>
      </c>
      <c r="O1072" s="24">
        <f>_xlfn.NORM.DIST(Data!Y1072,$C$9,$C$10,TRUE)</f>
        <v/>
      </c>
      <c r="P1072" s="9">
        <f>_xlfn.NORM.INV(O1072,$B$9,$B$10)</f>
        <v/>
      </c>
    </row>
    <row r="1073">
      <c r="H1073" s="14">
        <f>Data!A1073</f>
        <v/>
      </c>
      <c r="I1073" s="24">
        <f>IF(Occurrence!J1073&gt;0,_xlfn.GAMMA.DIST(Occurrence!J1073,$C$6,$C$7,TRUE),0)</f>
        <v/>
      </c>
      <c r="J1073" s="9">
        <f>IF(Occurrence!J1073&gt;0,_xlfn.GAMMA.INV(I1073,$B$6,$B$7),0)</f>
        <v/>
      </c>
      <c r="K1073" s="24">
        <f>IF(Occurrence!K1073&gt;0,_xlfn.GAMMA.DIST(Occurrence!K1073,$C$6,$C$7,TRUE),0)</f>
        <v/>
      </c>
      <c r="L1073" s="9">
        <f>IF(Occurrence!K1073&gt;0,_xlfn.GAMMA.INV(K1073,$B$6,$B$7),0)</f>
        <v/>
      </c>
      <c r="M1073" s="24">
        <f>_xlfn.NORM.DIST(Data!X1073,$C$9,$C$10,TRUE)</f>
        <v/>
      </c>
      <c r="N1073" s="9">
        <f>_xlfn.NORM.INV(M1073,$B$9,$B$10)</f>
        <v/>
      </c>
      <c r="O1073" s="24">
        <f>_xlfn.NORM.DIST(Data!Y1073,$C$9,$C$10,TRUE)</f>
        <v/>
      </c>
      <c r="P1073" s="9">
        <f>_xlfn.NORM.INV(O1073,$B$9,$B$10)</f>
        <v/>
      </c>
    </row>
    <row r="1074">
      <c r="H1074" s="14">
        <f>Data!A1074</f>
        <v/>
      </c>
      <c r="I1074" s="24">
        <f>IF(Occurrence!J1074&gt;0,_xlfn.GAMMA.DIST(Occurrence!J1074,$C$6,$C$7,TRUE),0)</f>
        <v/>
      </c>
      <c r="J1074" s="9">
        <f>IF(Occurrence!J1074&gt;0,_xlfn.GAMMA.INV(I1074,$B$6,$B$7),0)</f>
        <v/>
      </c>
      <c r="K1074" s="24">
        <f>IF(Occurrence!K1074&gt;0,_xlfn.GAMMA.DIST(Occurrence!K1074,$C$6,$C$7,TRUE),0)</f>
        <v/>
      </c>
      <c r="L1074" s="9">
        <f>IF(Occurrence!K1074&gt;0,_xlfn.GAMMA.INV(K1074,$B$6,$B$7),0)</f>
        <v/>
      </c>
      <c r="M1074" s="24">
        <f>_xlfn.NORM.DIST(Data!X1074,$C$9,$C$10,TRUE)</f>
        <v/>
      </c>
      <c r="N1074" s="9">
        <f>_xlfn.NORM.INV(M1074,$B$9,$B$10)</f>
        <v/>
      </c>
      <c r="O1074" s="24">
        <f>_xlfn.NORM.DIST(Data!Y1074,$C$9,$C$10,TRUE)</f>
        <v/>
      </c>
      <c r="P1074" s="9">
        <f>_xlfn.NORM.INV(O1074,$B$9,$B$10)</f>
        <v/>
      </c>
    </row>
    <row r="1075">
      <c r="H1075" s="14">
        <f>Data!A1075</f>
        <v/>
      </c>
      <c r="I1075" s="24">
        <f>IF(Occurrence!J1075&gt;0,_xlfn.GAMMA.DIST(Occurrence!J1075,$C$6,$C$7,TRUE),0)</f>
        <v/>
      </c>
      <c r="J1075" s="9">
        <f>IF(Occurrence!J1075&gt;0,_xlfn.GAMMA.INV(I1075,$B$6,$B$7),0)</f>
        <v/>
      </c>
      <c r="K1075" s="24">
        <f>IF(Occurrence!K1075&gt;0,_xlfn.GAMMA.DIST(Occurrence!K1075,$C$6,$C$7,TRUE),0)</f>
        <v/>
      </c>
      <c r="L1075" s="9">
        <f>IF(Occurrence!K1075&gt;0,_xlfn.GAMMA.INV(K1075,$B$6,$B$7),0)</f>
        <v/>
      </c>
      <c r="M1075" s="24">
        <f>_xlfn.NORM.DIST(Data!X1075,$C$9,$C$10,TRUE)</f>
        <v/>
      </c>
      <c r="N1075" s="9">
        <f>_xlfn.NORM.INV(M1075,$B$9,$B$10)</f>
        <v/>
      </c>
      <c r="O1075" s="24">
        <f>_xlfn.NORM.DIST(Data!Y1075,$C$9,$C$10,TRUE)</f>
        <v/>
      </c>
      <c r="P1075" s="9">
        <f>_xlfn.NORM.INV(O1075,$B$9,$B$10)</f>
        <v/>
      </c>
    </row>
    <row r="1076">
      <c r="H1076" s="14">
        <f>Data!A1076</f>
        <v/>
      </c>
      <c r="I1076" s="24">
        <f>IF(Occurrence!J1076&gt;0,_xlfn.GAMMA.DIST(Occurrence!J1076,$C$6,$C$7,TRUE),0)</f>
        <v/>
      </c>
      <c r="J1076" s="9">
        <f>IF(Occurrence!J1076&gt;0,_xlfn.GAMMA.INV(I1076,$B$6,$B$7),0)</f>
        <v/>
      </c>
      <c r="K1076" s="24">
        <f>IF(Occurrence!K1076&gt;0,_xlfn.GAMMA.DIST(Occurrence!K1076,$C$6,$C$7,TRUE),0)</f>
        <v/>
      </c>
      <c r="L1076" s="9">
        <f>IF(Occurrence!K1076&gt;0,_xlfn.GAMMA.INV(K1076,$B$6,$B$7),0)</f>
        <v/>
      </c>
      <c r="M1076" s="24">
        <f>_xlfn.NORM.DIST(Data!X1076,$C$9,$C$10,TRUE)</f>
        <v/>
      </c>
      <c r="N1076" s="9">
        <f>_xlfn.NORM.INV(M1076,$B$9,$B$10)</f>
        <v/>
      </c>
      <c r="O1076" s="24">
        <f>_xlfn.NORM.DIST(Data!Y1076,$C$9,$C$10,TRUE)</f>
        <v/>
      </c>
      <c r="P1076" s="9">
        <f>_xlfn.NORM.INV(O1076,$B$9,$B$10)</f>
        <v/>
      </c>
    </row>
    <row r="1077">
      <c r="H1077" s="14">
        <f>Data!A1077</f>
        <v/>
      </c>
      <c r="I1077" s="24">
        <f>IF(Occurrence!J1077&gt;0,_xlfn.GAMMA.DIST(Occurrence!J1077,$C$6,$C$7,TRUE),0)</f>
        <v/>
      </c>
      <c r="J1077" s="9">
        <f>IF(Occurrence!J1077&gt;0,_xlfn.GAMMA.INV(I1077,$B$6,$B$7),0)</f>
        <v/>
      </c>
      <c r="K1077" s="24">
        <f>IF(Occurrence!K1077&gt;0,_xlfn.GAMMA.DIST(Occurrence!K1077,$C$6,$C$7,TRUE),0)</f>
        <v/>
      </c>
      <c r="L1077" s="9">
        <f>IF(Occurrence!K1077&gt;0,_xlfn.GAMMA.INV(K1077,$B$6,$B$7),0)</f>
        <v/>
      </c>
      <c r="M1077" s="24">
        <f>_xlfn.NORM.DIST(Data!X1077,$C$9,$C$10,TRUE)</f>
        <v/>
      </c>
      <c r="N1077" s="9">
        <f>_xlfn.NORM.INV(M1077,$B$9,$B$10)</f>
        <v/>
      </c>
      <c r="O1077" s="24">
        <f>_xlfn.NORM.DIST(Data!Y1077,$C$9,$C$10,TRUE)</f>
        <v/>
      </c>
      <c r="P1077" s="9">
        <f>_xlfn.NORM.INV(O1077,$B$9,$B$10)</f>
        <v/>
      </c>
    </row>
    <row r="1078">
      <c r="H1078" s="14">
        <f>Data!A1078</f>
        <v/>
      </c>
      <c r="I1078" s="24">
        <f>IF(Occurrence!J1078&gt;0,_xlfn.GAMMA.DIST(Occurrence!J1078,$C$6,$C$7,TRUE),0)</f>
        <v/>
      </c>
      <c r="J1078" s="9">
        <f>IF(Occurrence!J1078&gt;0,_xlfn.GAMMA.INV(I1078,$B$6,$B$7),0)</f>
        <v/>
      </c>
      <c r="K1078" s="24">
        <f>IF(Occurrence!K1078&gt;0,_xlfn.GAMMA.DIST(Occurrence!K1078,$C$6,$C$7,TRUE),0)</f>
        <v/>
      </c>
      <c r="L1078" s="9">
        <f>IF(Occurrence!K1078&gt;0,_xlfn.GAMMA.INV(K1078,$B$6,$B$7),0)</f>
        <v/>
      </c>
      <c r="M1078" s="24">
        <f>_xlfn.NORM.DIST(Data!X1078,$C$9,$C$10,TRUE)</f>
        <v/>
      </c>
      <c r="N1078" s="9">
        <f>_xlfn.NORM.INV(M1078,$B$9,$B$10)</f>
        <v/>
      </c>
      <c r="O1078" s="24">
        <f>_xlfn.NORM.DIST(Data!Y1078,$C$9,$C$10,TRUE)</f>
        <v/>
      </c>
      <c r="P1078" s="9">
        <f>_xlfn.NORM.INV(O1078,$B$9,$B$10)</f>
        <v/>
      </c>
    </row>
    <row r="1079">
      <c r="H1079" s="14">
        <f>Data!A1079</f>
        <v/>
      </c>
      <c r="I1079" s="24">
        <f>IF(Occurrence!J1079&gt;0,_xlfn.GAMMA.DIST(Occurrence!J1079,$C$6,$C$7,TRUE),0)</f>
        <v/>
      </c>
      <c r="J1079" s="9">
        <f>IF(Occurrence!J1079&gt;0,_xlfn.GAMMA.INV(I1079,$B$6,$B$7),0)</f>
        <v/>
      </c>
      <c r="K1079" s="24">
        <f>IF(Occurrence!K1079&gt;0,_xlfn.GAMMA.DIST(Occurrence!K1079,$C$6,$C$7,TRUE),0)</f>
        <v/>
      </c>
      <c r="L1079" s="9">
        <f>IF(Occurrence!K1079&gt;0,_xlfn.GAMMA.INV(K1079,$B$6,$B$7),0)</f>
        <v/>
      </c>
      <c r="M1079" s="24">
        <f>_xlfn.NORM.DIST(Data!X1079,$C$9,$C$10,TRUE)</f>
        <v/>
      </c>
      <c r="N1079" s="9">
        <f>_xlfn.NORM.INV(M1079,$B$9,$B$10)</f>
        <v/>
      </c>
      <c r="O1079" s="24">
        <f>_xlfn.NORM.DIST(Data!Y1079,$C$9,$C$10,TRUE)</f>
        <v/>
      </c>
      <c r="P1079" s="9">
        <f>_xlfn.NORM.INV(O1079,$B$9,$B$10)</f>
        <v/>
      </c>
    </row>
    <row r="1080">
      <c r="H1080" s="14">
        <f>Data!A1080</f>
        <v/>
      </c>
      <c r="I1080" s="24">
        <f>IF(Occurrence!J1080&gt;0,_xlfn.GAMMA.DIST(Occurrence!J1080,$C$6,$C$7,TRUE),0)</f>
        <v/>
      </c>
      <c r="J1080" s="9">
        <f>IF(Occurrence!J1080&gt;0,_xlfn.GAMMA.INV(I1080,$B$6,$B$7),0)</f>
        <v/>
      </c>
      <c r="K1080" s="24">
        <f>IF(Occurrence!K1080&gt;0,_xlfn.GAMMA.DIST(Occurrence!K1080,$C$6,$C$7,TRUE),0)</f>
        <v/>
      </c>
      <c r="L1080" s="9">
        <f>IF(Occurrence!K1080&gt;0,_xlfn.GAMMA.INV(K1080,$B$6,$B$7),0)</f>
        <v/>
      </c>
      <c r="M1080" s="24">
        <f>_xlfn.NORM.DIST(Data!X1080,$C$9,$C$10,TRUE)</f>
        <v/>
      </c>
      <c r="N1080" s="9">
        <f>_xlfn.NORM.INV(M1080,$B$9,$B$10)</f>
        <v/>
      </c>
      <c r="O1080" s="24">
        <f>_xlfn.NORM.DIST(Data!Y1080,$C$9,$C$10,TRUE)</f>
        <v/>
      </c>
      <c r="P1080" s="9">
        <f>_xlfn.NORM.INV(O1080,$B$9,$B$10)</f>
        <v/>
      </c>
    </row>
    <row r="1081">
      <c r="H1081" s="14">
        <f>Data!A1081</f>
        <v/>
      </c>
      <c r="I1081" s="24">
        <f>IF(Occurrence!J1081&gt;0,_xlfn.GAMMA.DIST(Occurrence!J1081,$C$6,$C$7,TRUE),0)</f>
        <v/>
      </c>
      <c r="J1081" s="9">
        <f>IF(Occurrence!J1081&gt;0,_xlfn.GAMMA.INV(I1081,$B$6,$B$7),0)</f>
        <v/>
      </c>
      <c r="K1081" s="24">
        <f>IF(Occurrence!K1081&gt;0,_xlfn.GAMMA.DIST(Occurrence!K1081,$C$6,$C$7,TRUE),0)</f>
        <v/>
      </c>
      <c r="L1081" s="9">
        <f>IF(Occurrence!K1081&gt;0,_xlfn.GAMMA.INV(K1081,$B$6,$B$7),0)</f>
        <v/>
      </c>
      <c r="M1081" s="24">
        <f>_xlfn.NORM.DIST(Data!X1081,$C$9,$C$10,TRUE)</f>
        <v/>
      </c>
      <c r="N1081" s="9">
        <f>_xlfn.NORM.INV(M1081,$B$9,$B$10)</f>
        <v/>
      </c>
      <c r="O1081" s="24">
        <f>_xlfn.NORM.DIST(Data!Y1081,$C$9,$C$10,TRUE)</f>
        <v/>
      </c>
      <c r="P1081" s="9">
        <f>_xlfn.NORM.INV(O1081,$B$9,$B$10)</f>
        <v/>
      </c>
    </row>
    <row r="1082">
      <c r="H1082" s="14">
        <f>Data!A1082</f>
        <v/>
      </c>
      <c r="I1082" s="24">
        <f>IF(Occurrence!J1082&gt;0,_xlfn.GAMMA.DIST(Occurrence!J1082,$C$6,$C$7,TRUE),0)</f>
        <v/>
      </c>
      <c r="J1082" s="9">
        <f>IF(Occurrence!J1082&gt;0,_xlfn.GAMMA.INV(I1082,$B$6,$B$7),0)</f>
        <v/>
      </c>
      <c r="K1082" s="24">
        <f>IF(Occurrence!K1082&gt;0,_xlfn.GAMMA.DIST(Occurrence!K1082,$C$6,$C$7,TRUE),0)</f>
        <v/>
      </c>
      <c r="L1082" s="9">
        <f>IF(Occurrence!K1082&gt;0,_xlfn.GAMMA.INV(K1082,$B$6,$B$7),0)</f>
        <v/>
      </c>
      <c r="M1082" s="24">
        <f>_xlfn.NORM.DIST(Data!X1082,$C$9,$C$10,TRUE)</f>
        <v/>
      </c>
      <c r="N1082" s="9">
        <f>_xlfn.NORM.INV(M1082,$B$9,$B$10)</f>
        <v/>
      </c>
      <c r="O1082" s="24">
        <f>_xlfn.NORM.DIST(Data!Y1082,$C$9,$C$10,TRUE)</f>
        <v/>
      </c>
      <c r="P1082" s="9">
        <f>_xlfn.NORM.INV(O1082,$B$9,$B$10)</f>
        <v/>
      </c>
    </row>
    <row r="1083">
      <c r="H1083" s="14">
        <f>Data!A1083</f>
        <v/>
      </c>
      <c r="I1083" s="24">
        <f>IF(Occurrence!J1083&gt;0,_xlfn.GAMMA.DIST(Occurrence!J1083,$C$6,$C$7,TRUE),0)</f>
        <v/>
      </c>
      <c r="J1083" s="9">
        <f>IF(Occurrence!J1083&gt;0,_xlfn.GAMMA.INV(I1083,$B$6,$B$7),0)</f>
        <v/>
      </c>
      <c r="K1083" s="24">
        <f>IF(Occurrence!K1083&gt;0,_xlfn.GAMMA.DIST(Occurrence!K1083,$C$6,$C$7,TRUE),0)</f>
        <v/>
      </c>
      <c r="L1083" s="9">
        <f>IF(Occurrence!K1083&gt;0,_xlfn.GAMMA.INV(K1083,$B$6,$B$7),0)</f>
        <v/>
      </c>
      <c r="M1083" s="24">
        <f>_xlfn.NORM.DIST(Data!X1083,$C$9,$C$10,TRUE)</f>
        <v/>
      </c>
      <c r="N1083" s="9">
        <f>_xlfn.NORM.INV(M1083,$B$9,$B$10)</f>
        <v/>
      </c>
      <c r="O1083" s="24">
        <f>_xlfn.NORM.DIST(Data!Y1083,$C$9,$C$10,TRUE)</f>
        <v/>
      </c>
      <c r="P1083" s="9">
        <f>_xlfn.NORM.INV(O1083,$B$9,$B$10)</f>
        <v/>
      </c>
    </row>
    <row r="1084">
      <c r="H1084" s="14">
        <f>Data!A1084</f>
        <v/>
      </c>
      <c r="I1084" s="24">
        <f>IF(Occurrence!J1084&gt;0,_xlfn.GAMMA.DIST(Occurrence!J1084,$C$6,$C$7,TRUE),0)</f>
        <v/>
      </c>
      <c r="J1084" s="9">
        <f>IF(Occurrence!J1084&gt;0,_xlfn.GAMMA.INV(I1084,$B$6,$B$7),0)</f>
        <v/>
      </c>
      <c r="K1084" s="24">
        <f>IF(Occurrence!K1084&gt;0,_xlfn.GAMMA.DIST(Occurrence!K1084,$C$6,$C$7,TRUE),0)</f>
        <v/>
      </c>
      <c r="L1084" s="9">
        <f>IF(Occurrence!K1084&gt;0,_xlfn.GAMMA.INV(K1084,$B$6,$B$7),0)</f>
        <v/>
      </c>
      <c r="M1084" s="24">
        <f>_xlfn.NORM.DIST(Data!X1084,$C$9,$C$10,TRUE)</f>
        <v/>
      </c>
      <c r="N1084" s="9">
        <f>_xlfn.NORM.INV(M1084,$B$9,$B$10)</f>
        <v/>
      </c>
      <c r="O1084" s="24">
        <f>_xlfn.NORM.DIST(Data!Y1084,$C$9,$C$10,TRUE)</f>
        <v/>
      </c>
      <c r="P1084" s="9">
        <f>_xlfn.NORM.INV(O1084,$B$9,$B$10)</f>
        <v/>
      </c>
    </row>
    <row r="1085">
      <c r="H1085" s="14">
        <f>Data!A1085</f>
        <v/>
      </c>
      <c r="I1085" s="24">
        <f>IF(Occurrence!J1085&gt;0,_xlfn.GAMMA.DIST(Occurrence!J1085,$C$6,$C$7,TRUE),0)</f>
        <v/>
      </c>
      <c r="J1085" s="9">
        <f>IF(Occurrence!J1085&gt;0,_xlfn.GAMMA.INV(I1085,$B$6,$B$7),0)</f>
        <v/>
      </c>
      <c r="K1085" s="24">
        <f>IF(Occurrence!K1085&gt;0,_xlfn.GAMMA.DIST(Occurrence!K1085,$C$6,$C$7,TRUE),0)</f>
        <v/>
      </c>
      <c r="L1085" s="9">
        <f>IF(Occurrence!K1085&gt;0,_xlfn.GAMMA.INV(K1085,$B$6,$B$7),0)</f>
        <v/>
      </c>
      <c r="M1085" s="24">
        <f>_xlfn.NORM.DIST(Data!X1085,$C$9,$C$10,TRUE)</f>
        <v/>
      </c>
      <c r="N1085" s="9">
        <f>_xlfn.NORM.INV(M1085,$B$9,$B$10)</f>
        <v/>
      </c>
      <c r="O1085" s="24">
        <f>_xlfn.NORM.DIST(Data!Y1085,$C$9,$C$10,TRUE)</f>
        <v/>
      </c>
      <c r="P1085" s="9">
        <f>_xlfn.NORM.INV(O1085,$B$9,$B$10)</f>
        <v/>
      </c>
    </row>
    <row r="1086">
      <c r="H1086" s="14">
        <f>Data!A1086</f>
        <v/>
      </c>
      <c r="I1086" s="24">
        <f>IF(Occurrence!J1086&gt;0,_xlfn.GAMMA.DIST(Occurrence!J1086,$C$6,$C$7,TRUE),0)</f>
        <v/>
      </c>
      <c r="J1086" s="9">
        <f>IF(Occurrence!J1086&gt;0,_xlfn.GAMMA.INV(I1086,$B$6,$B$7),0)</f>
        <v/>
      </c>
      <c r="K1086" s="24">
        <f>IF(Occurrence!K1086&gt;0,_xlfn.GAMMA.DIST(Occurrence!K1086,$C$6,$C$7,TRUE),0)</f>
        <v/>
      </c>
      <c r="L1086" s="9">
        <f>IF(Occurrence!K1086&gt;0,_xlfn.GAMMA.INV(K1086,$B$6,$B$7),0)</f>
        <v/>
      </c>
      <c r="M1086" s="24">
        <f>_xlfn.NORM.DIST(Data!X1086,$C$9,$C$10,TRUE)</f>
        <v/>
      </c>
      <c r="N1086" s="9">
        <f>_xlfn.NORM.INV(M1086,$B$9,$B$10)</f>
        <v/>
      </c>
      <c r="O1086" s="24">
        <f>_xlfn.NORM.DIST(Data!Y1086,$C$9,$C$10,TRUE)</f>
        <v/>
      </c>
      <c r="P1086" s="9">
        <f>_xlfn.NORM.INV(O1086,$B$9,$B$10)</f>
        <v/>
      </c>
    </row>
    <row r="1087">
      <c r="H1087" s="14">
        <f>Data!A1087</f>
        <v/>
      </c>
      <c r="I1087" s="24">
        <f>IF(Occurrence!J1087&gt;0,_xlfn.GAMMA.DIST(Occurrence!J1087,$C$6,$C$7,TRUE),0)</f>
        <v/>
      </c>
      <c r="J1087" s="9">
        <f>IF(Occurrence!J1087&gt;0,_xlfn.GAMMA.INV(I1087,$B$6,$B$7),0)</f>
        <v/>
      </c>
      <c r="K1087" s="24">
        <f>IF(Occurrence!K1087&gt;0,_xlfn.GAMMA.DIST(Occurrence!K1087,$C$6,$C$7,TRUE),0)</f>
        <v/>
      </c>
      <c r="L1087" s="9">
        <f>IF(Occurrence!K1087&gt;0,_xlfn.GAMMA.INV(K1087,$B$6,$B$7),0)</f>
        <v/>
      </c>
      <c r="M1087" s="24">
        <f>_xlfn.NORM.DIST(Data!X1087,$C$9,$C$10,TRUE)</f>
        <v/>
      </c>
      <c r="N1087" s="9">
        <f>_xlfn.NORM.INV(M1087,$B$9,$B$10)</f>
        <v/>
      </c>
      <c r="O1087" s="24">
        <f>_xlfn.NORM.DIST(Data!Y1087,$C$9,$C$10,TRUE)</f>
        <v/>
      </c>
      <c r="P1087" s="9">
        <f>_xlfn.NORM.INV(O1087,$B$9,$B$10)</f>
        <v/>
      </c>
    </row>
    <row r="1088">
      <c r="H1088" s="14">
        <f>Data!A1088</f>
        <v/>
      </c>
      <c r="I1088" s="24">
        <f>IF(Occurrence!J1088&gt;0,_xlfn.GAMMA.DIST(Occurrence!J1088,$C$6,$C$7,TRUE),0)</f>
        <v/>
      </c>
      <c r="J1088" s="9">
        <f>IF(Occurrence!J1088&gt;0,_xlfn.GAMMA.INV(I1088,$B$6,$B$7),0)</f>
        <v/>
      </c>
      <c r="K1088" s="24">
        <f>IF(Occurrence!K1088&gt;0,_xlfn.GAMMA.DIST(Occurrence!K1088,$C$6,$C$7,TRUE),0)</f>
        <v/>
      </c>
      <c r="L1088" s="9">
        <f>IF(Occurrence!K1088&gt;0,_xlfn.GAMMA.INV(K1088,$B$6,$B$7),0)</f>
        <v/>
      </c>
      <c r="M1088" s="24">
        <f>_xlfn.NORM.DIST(Data!X1088,$C$9,$C$10,TRUE)</f>
        <v/>
      </c>
      <c r="N1088" s="9">
        <f>_xlfn.NORM.INV(M1088,$B$9,$B$10)</f>
        <v/>
      </c>
      <c r="O1088" s="24">
        <f>_xlfn.NORM.DIST(Data!Y1088,$C$9,$C$10,TRUE)</f>
        <v/>
      </c>
      <c r="P1088" s="9">
        <f>_xlfn.NORM.INV(O1088,$B$9,$B$10)</f>
        <v/>
      </c>
    </row>
    <row r="1089">
      <c r="H1089" s="14">
        <f>Data!A1089</f>
        <v/>
      </c>
      <c r="I1089" s="24">
        <f>IF(Occurrence!J1089&gt;0,_xlfn.GAMMA.DIST(Occurrence!J1089,$C$6,$C$7,TRUE),0)</f>
        <v/>
      </c>
      <c r="J1089" s="9">
        <f>IF(Occurrence!J1089&gt;0,_xlfn.GAMMA.INV(I1089,$B$6,$B$7),0)</f>
        <v/>
      </c>
      <c r="K1089" s="24">
        <f>IF(Occurrence!K1089&gt;0,_xlfn.GAMMA.DIST(Occurrence!K1089,$C$6,$C$7,TRUE),0)</f>
        <v/>
      </c>
      <c r="L1089" s="9">
        <f>IF(Occurrence!K1089&gt;0,_xlfn.GAMMA.INV(K1089,$B$6,$B$7),0)</f>
        <v/>
      </c>
      <c r="M1089" s="24">
        <f>_xlfn.NORM.DIST(Data!X1089,$C$9,$C$10,TRUE)</f>
        <v/>
      </c>
      <c r="N1089" s="9">
        <f>_xlfn.NORM.INV(M1089,$B$9,$B$10)</f>
        <v/>
      </c>
      <c r="O1089" s="24">
        <f>_xlfn.NORM.DIST(Data!Y1089,$C$9,$C$10,TRUE)</f>
        <v/>
      </c>
      <c r="P1089" s="9">
        <f>_xlfn.NORM.INV(O1089,$B$9,$B$10)</f>
        <v/>
      </c>
    </row>
    <row r="1090">
      <c r="H1090" s="14">
        <f>Data!A1090</f>
        <v/>
      </c>
      <c r="I1090" s="24">
        <f>IF(Occurrence!J1090&gt;0,_xlfn.GAMMA.DIST(Occurrence!J1090,$C$6,$C$7,TRUE),0)</f>
        <v/>
      </c>
      <c r="J1090" s="9">
        <f>IF(Occurrence!J1090&gt;0,_xlfn.GAMMA.INV(I1090,$B$6,$B$7),0)</f>
        <v/>
      </c>
      <c r="K1090" s="24">
        <f>IF(Occurrence!K1090&gt;0,_xlfn.GAMMA.DIST(Occurrence!K1090,$C$6,$C$7,TRUE),0)</f>
        <v/>
      </c>
      <c r="L1090" s="9">
        <f>IF(Occurrence!K1090&gt;0,_xlfn.GAMMA.INV(K1090,$B$6,$B$7),0)</f>
        <v/>
      </c>
      <c r="M1090" s="24">
        <f>_xlfn.NORM.DIST(Data!X1090,$C$9,$C$10,TRUE)</f>
        <v/>
      </c>
      <c r="N1090" s="9">
        <f>_xlfn.NORM.INV(M1090,$B$9,$B$10)</f>
        <v/>
      </c>
      <c r="O1090" s="24">
        <f>_xlfn.NORM.DIST(Data!Y1090,$C$9,$C$10,TRUE)</f>
        <v/>
      </c>
      <c r="P1090" s="9">
        <f>_xlfn.NORM.INV(O1090,$B$9,$B$10)</f>
        <v/>
      </c>
    </row>
    <row r="1091">
      <c r="H1091" s="14">
        <f>Data!A1091</f>
        <v/>
      </c>
      <c r="I1091" s="24">
        <f>IF(Occurrence!J1091&gt;0,_xlfn.GAMMA.DIST(Occurrence!J1091,$C$6,$C$7,TRUE),0)</f>
        <v/>
      </c>
      <c r="J1091" s="9">
        <f>IF(Occurrence!J1091&gt;0,_xlfn.GAMMA.INV(I1091,$B$6,$B$7),0)</f>
        <v/>
      </c>
      <c r="K1091" s="24">
        <f>IF(Occurrence!K1091&gt;0,_xlfn.GAMMA.DIST(Occurrence!K1091,$C$6,$C$7,TRUE),0)</f>
        <v/>
      </c>
      <c r="L1091" s="9">
        <f>IF(Occurrence!K1091&gt;0,_xlfn.GAMMA.INV(K1091,$B$6,$B$7),0)</f>
        <v/>
      </c>
      <c r="M1091" s="24">
        <f>_xlfn.NORM.DIST(Data!X1091,$C$9,$C$10,TRUE)</f>
        <v/>
      </c>
      <c r="N1091" s="9">
        <f>_xlfn.NORM.INV(M1091,$B$9,$B$10)</f>
        <v/>
      </c>
      <c r="O1091" s="24">
        <f>_xlfn.NORM.DIST(Data!Y1091,$C$9,$C$10,TRUE)</f>
        <v/>
      </c>
      <c r="P1091" s="9">
        <f>_xlfn.NORM.INV(O1091,$B$9,$B$10)</f>
        <v/>
      </c>
    </row>
    <row r="1092">
      <c r="H1092" s="14">
        <f>Data!A1092</f>
        <v/>
      </c>
      <c r="I1092" s="24">
        <f>IF(Occurrence!J1092&gt;0,_xlfn.GAMMA.DIST(Occurrence!J1092,$C$6,$C$7,TRUE),0)</f>
        <v/>
      </c>
      <c r="J1092" s="9">
        <f>IF(Occurrence!J1092&gt;0,_xlfn.GAMMA.INV(I1092,$B$6,$B$7),0)</f>
        <v/>
      </c>
      <c r="K1092" s="24">
        <f>IF(Occurrence!K1092&gt;0,_xlfn.GAMMA.DIST(Occurrence!K1092,$C$6,$C$7,TRUE),0)</f>
        <v/>
      </c>
      <c r="L1092" s="9">
        <f>IF(Occurrence!K1092&gt;0,_xlfn.GAMMA.INV(K1092,$B$6,$B$7),0)</f>
        <v/>
      </c>
      <c r="M1092" s="24">
        <f>_xlfn.NORM.DIST(Data!X1092,$C$9,$C$10,TRUE)</f>
        <v/>
      </c>
      <c r="N1092" s="9">
        <f>_xlfn.NORM.INV(M1092,$B$9,$B$10)</f>
        <v/>
      </c>
      <c r="O1092" s="24">
        <f>_xlfn.NORM.DIST(Data!Y1092,$C$9,$C$10,TRUE)</f>
        <v/>
      </c>
      <c r="P1092" s="9">
        <f>_xlfn.NORM.INV(O1092,$B$9,$B$10)</f>
        <v/>
      </c>
    </row>
    <row r="1093">
      <c r="H1093" s="14">
        <f>Data!A1093</f>
        <v/>
      </c>
      <c r="I1093" s="24">
        <f>IF(Occurrence!J1093&gt;0,_xlfn.GAMMA.DIST(Occurrence!J1093,$C$6,$C$7,TRUE),0)</f>
        <v/>
      </c>
      <c r="J1093" s="9">
        <f>IF(Occurrence!J1093&gt;0,_xlfn.GAMMA.INV(I1093,$B$6,$B$7),0)</f>
        <v/>
      </c>
      <c r="K1093" s="24">
        <f>IF(Occurrence!K1093&gt;0,_xlfn.GAMMA.DIST(Occurrence!K1093,$C$6,$C$7,TRUE),0)</f>
        <v/>
      </c>
      <c r="L1093" s="9">
        <f>IF(Occurrence!K1093&gt;0,_xlfn.GAMMA.INV(K1093,$B$6,$B$7),0)</f>
        <v/>
      </c>
      <c r="M1093" s="24">
        <f>_xlfn.NORM.DIST(Data!X1093,$C$9,$C$10,TRUE)</f>
        <v/>
      </c>
      <c r="N1093" s="9">
        <f>_xlfn.NORM.INV(M1093,$B$9,$B$10)</f>
        <v/>
      </c>
      <c r="O1093" s="24">
        <f>_xlfn.NORM.DIST(Data!Y1093,$C$9,$C$10,TRUE)</f>
        <v/>
      </c>
      <c r="P1093" s="9">
        <f>_xlfn.NORM.INV(O1093,$B$9,$B$10)</f>
        <v/>
      </c>
    </row>
    <row r="1094">
      <c r="H1094" s="14">
        <f>Data!A1094</f>
        <v/>
      </c>
      <c r="I1094" s="24">
        <f>IF(Occurrence!J1094&gt;0,_xlfn.GAMMA.DIST(Occurrence!J1094,$C$6,$C$7,TRUE),0)</f>
        <v/>
      </c>
      <c r="J1094" s="9">
        <f>IF(Occurrence!J1094&gt;0,_xlfn.GAMMA.INV(I1094,$B$6,$B$7),0)</f>
        <v/>
      </c>
      <c r="K1094" s="24">
        <f>IF(Occurrence!K1094&gt;0,_xlfn.GAMMA.DIST(Occurrence!K1094,$C$6,$C$7,TRUE),0)</f>
        <v/>
      </c>
      <c r="L1094" s="9">
        <f>IF(Occurrence!K1094&gt;0,_xlfn.GAMMA.INV(K1094,$B$6,$B$7),0)</f>
        <v/>
      </c>
      <c r="M1094" s="24">
        <f>_xlfn.NORM.DIST(Data!X1094,$C$9,$C$10,TRUE)</f>
        <v/>
      </c>
      <c r="N1094" s="9">
        <f>_xlfn.NORM.INV(M1094,$B$9,$B$10)</f>
        <v/>
      </c>
      <c r="O1094" s="24">
        <f>_xlfn.NORM.DIST(Data!Y1094,$C$9,$C$10,TRUE)</f>
        <v/>
      </c>
      <c r="P1094" s="9">
        <f>_xlfn.NORM.INV(O1094,$B$9,$B$10)</f>
        <v/>
      </c>
    </row>
    <row r="1095">
      <c r="H1095" s="14">
        <f>Data!A1095</f>
        <v/>
      </c>
      <c r="I1095" s="24">
        <f>IF(Occurrence!J1095&gt;0,_xlfn.GAMMA.DIST(Occurrence!J1095,$C$6,$C$7,TRUE),0)</f>
        <v/>
      </c>
      <c r="J1095" s="9">
        <f>IF(Occurrence!J1095&gt;0,_xlfn.GAMMA.INV(I1095,$B$6,$B$7),0)</f>
        <v/>
      </c>
      <c r="K1095" s="24">
        <f>IF(Occurrence!K1095&gt;0,_xlfn.GAMMA.DIST(Occurrence!K1095,$C$6,$C$7,TRUE),0)</f>
        <v/>
      </c>
      <c r="L1095" s="9">
        <f>IF(Occurrence!K1095&gt;0,_xlfn.GAMMA.INV(K1095,$B$6,$B$7),0)</f>
        <v/>
      </c>
      <c r="M1095" s="24">
        <f>_xlfn.NORM.DIST(Data!X1095,$C$9,$C$10,TRUE)</f>
        <v/>
      </c>
      <c r="N1095" s="9">
        <f>_xlfn.NORM.INV(M1095,$B$9,$B$10)</f>
        <v/>
      </c>
      <c r="O1095" s="24">
        <f>_xlfn.NORM.DIST(Data!Y1095,$C$9,$C$10,TRUE)</f>
        <v/>
      </c>
      <c r="P1095" s="9">
        <f>_xlfn.NORM.INV(O1095,$B$9,$B$10)</f>
        <v/>
      </c>
    </row>
    <row r="1096">
      <c r="H1096" s="14">
        <f>Data!A1096</f>
        <v/>
      </c>
      <c r="I1096" s="24">
        <f>IF(Occurrence!J1096&gt;0,_xlfn.GAMMA.DIST(Occurrence!J1096,$C$6,$C$7,TRUE),0)</f>
        <v/>
      </c>
      <c r="J1096" s="9">
        <f>IF(Occurrence!J1096&gt;0,_xlfn.GAMMA.INV(I1096,$B$6,$B$7),0)</f>
        <v/>
      </c>
      <c r="K1096" s="24">
        <f>IF(Occurrence!K1096&gt;0,_xlfn.GAMMA.DIST(Occurrence!K1096,$C$6,$C$7,TRUE),0)</f>
        <v/>
      </c>
      <c r="L1096" s="9">
        <f>IF(Occurrence!K1096&gt;0,_xlfn.GAMMA.INV(K1096,$B$6,$B$7),0)</f>
        <v/>
      </c>
      <c r="M1096" s="24">
        <f>_xlfn.NORM.DIST(Data!X1096,$C$9,$C$10,TRUE)</f>
        <v/>
      </c>
      <c r="N1096" s="9">
        <f>_xlfn.NORM.INV(M1096,$B$9,$B$10)</f>
        <v/>
      </c>
      <c r="O1096" s="24">
        <f>_xlfn.NORM.DIST(Data!Y1096,$C$9,$C$10,TRUE)</f>
        <v/>
      </c>
      <c r="P1096" s="9">
        <f>_xlfn.NORM.INV(O1096,$B$9,$B$10)</f>
        <v/>
      </c>
    </row>
    <row r="1097">
      <c r="H1097" s="14">
        <f>Data!A1097</f>
        <v/>
      </c>
      <c r="I1097" s="24">
        <f>IF(Occurrence!J1097&gt;0,_xlfn.GAMMA.DIST(Occurrence!J1097,$C$6,$C$7,TRUE),0)</f>
        <v/>
      </c>
      <c r="J1097" s="9">
        <f>IF(Occurrence!J1097&gt;0,_xlfn.GAMMA.INV(I1097,$B$6,$B$7),0)</f>
        <v/>
      </c>
      <c r="K1097" s="24">
        <f>IF(Occurrence!K1097&gt;0,_xlfn.GAMMA.DIST(Occurrence!K1097,$C$6,$C$7,TRUE),0)</f>
        <v/>
      </c>
      <c r="L1097" s="9">
        <f>IF(Occurrence!K1097&gt;0,_xlfn.GAMMA.INV(K1097,$B$6,$B$7),0)</f>
        <v/>
      </c>
      <c r="M1097" s="24">
        <f>_xlfn.NORM.DIST(Data!X1097,$C$9,$C$10,TRUE)</f>
        <v/>
      </c>
      <c r="N1097" s="9">
        <f>_xlfn.NORM.INV(M1097,$B$9,$B$10)</f>
        <v/>
      </c>
      <c r="O1097" s="24">
        <f>_xlfn.NORM.DIST(Data!Y1097,$C$9,$C$10,TRUE)</f>
        <v/>
      </c>
      <c r="P1097" s="9">
        <f>_xlfn.NORM.INV(O1097,$B$9,$B$10)</f>
        <v/>
      </c>
    </row>
    <row r="1098">
      <c r="H1098" s="14">
        <f>Data!A1098</f>
        <v/>
      </c>
      <c r="I1098" s="24">
        <f>IF(Occurrence!J1098&gt;0,_xlfn.GAMMA.DIST(Occurrence!J1098,$C$6,$C$7,TRUE),0)</f>
        <v/>
      </c>
      <c r="J1098" s="9">
        <f>IF(Occurrence!J1098&gt;0,_xlfn.GAMMA.INV(I1098,$B$6,$B$7),0)</f>
        <v/>
      </c>
      <c r="K1098" s="24">
        <f>IF(Occurrence!K1098&gt;0,_xlfn.GAMMA.DIST(Occurrence!K1098,$C$6,$C$7,TRUE),0)</f>
        <v/>
      </c>
      <c r="L1098" s="9">
        <f>IF(Occurrence!K1098&gt;0,_xlfn.GAMMA.INV(K1098,$B$6,$B$7),0)</f>
        <v/>
      </c>
      <c r="M1098" s="24">
        <f>_xlfn.NORM.DIST(Data!X1098,$C$9,$C$10,TRUE)</f>
        <v/>
      </c>
      <c r="N1098" s="9">
        <f>_xlfn.NORM.INV(M1098,$B$9,$B$10)</f>
        <v/>
      </c>
      <c r="O1098" s="24">
        <f>_xlfn.NORM.DIST(Data!Y1098,$C$9,$C$10,TRUE)</f>
        <v/>
      </c>
      <c r="P1098" s="9">
        <f>_xlfn.NORM.INV(O1098,$B$9,$B$10)</f>
        <v/>
      </c>
    </row>
    <row r="1099">
      <c r="H1099" s="14">
        <f>Data!A1099</f>
        <v/>
      </c>
      <c r="I1099" s="24">
        <f>IF(Occurrence!J1099&gt;0,_xlfn.GAMMA.DIST(Occurrence!J1099,$C$6,$C$7,TRUE),0)</f>
        <v/>
      </c>
      <c r="J1099" s="9">
        <f>IF(Occurrence!J1099&gt;0,_xlfn.GAMMA.INV(I1099,$B$6,$B$7),0)</f>
        <v/>
      </c>
      <c r="K1099" s="24">
        <f>IF(Occurrence!K1099&gt;0,_xlfn.GAMMA.DIST(Occurrence!K1099,$C$6,$C$7,TRUE),0)</f>
        <v/>
      </c>
      <c r="L1099" s="9">
        <f>IF(Occurrence!K1099&gt;0,_xlfn.GAMMA.INV(K1099,$B$6,$B$7),0)</f>
        <v/>
      </c>
      <c r="M1099" s="24">
        <f>_xlfn.NORM.DIST(Data!X1099,$C$9,$C$10,TRUE)</f>
        <v/>
      </c>
      <c r="N1099" s="9">
        <f>_xlfn.NORM.INV(M1099,$B$9,$B$10)</f>
        <v/>
      </c>
      <c r="O1099" s="24">
        <f>_xlfn.NORM.DIST(Data!Y1099,$C$9,$C$10,TRUE)</f>
        <v/>
      </c>
      <c r="P1099" s="9">
        <f>_xlfn.NORM.INV(O1099,$B$9,$B$10)</f>
        <v/>
      </c>
    </row>
    <row r="1100">
      <c r="H1100" s="14">
        <f>Data!A1100</f>
        <v/>
      </c>
      <c r="I1100" s="24">
        <f>IF(Occurrence!J1100&gt;0,_xlfn.GAMMA.DIST(Occurrence!J1100,$C$6,$C$7,TRUE),0)</f>
        <v/>
      </c>
      <c r="J1100" s="9">
        <f>IF(Occurrence!J1100&gt;0,_xlfn.GAMMA.INV(I1100,$B$6,$B$7),0)</f>
        <v/>
      </c>
      <c r="K1100" s="24">
        <f>IF(Occurrence!K1100&gt;0,_xlfn.GAMMA.DIST(Occurrence!K1100,$C$6,$C$7,TRUE),0)</f>
        <v/>
      </c>
      <c r="L1100" s="9">
        <f>IF(Occurrence!K1100&gt;0,_xlfn.GAMMA.INV(K1100,$B$6,$B$7),0)</f>
        <v/>
      </c>
      <c r="M1100" s="24">
        <f>_xlfn.NORM.DIST(Data!X1100,$C$9,$C$10,TRUE)</f>
        <v/>
      </c>
      <c r="N1100" s="9">
        <f>_xlfn.NORM.INV(M1100,$B$9,$B$10)</f>
        <v/>
      </c>
      <c r="O1100" s="24">
        <f>_xlfn.NORM.DIST(Data!Y1100,$C$9,$C$10,TRUE)</f>
        <v/>
      </c>
      <c r="P1100" s="9">
        <f>_xlfn.NORM.INV(O1100,$B$9,$B$10)</f>
        <v/>
      </c>
    </row>
    <row r="1101">
      <c r="H1101" s="14">
        <f>Data!A1101</f>
        <v/>
      </c>
      <c r="I1101" s="24">
        <f>IF(Occurrence!J1101&gt;0,_xlfn.GAMMA.DIST(Occurrence!J1101,$C$6,$C$7,TRUE),0)</f>
        <v/>
      </c>
      <c r="J1101" s="9">
        <f>IF(Occurrence!J1101&gt;0,_xlfn.GAMMA.INV(I1101,$B$6,$B$7),0)</f>
        <v/>
      </c>
      <c r="K1101" s="24">
        <f>IF(Occurrence!K1101&gt;0,_xlfn.GAMMA.DIST(Occurrence!K1101,$C$6,$C$7,TRUE),0)</f>
        <v/>
      </c>
      <c r="L1101" s="9">
        <f>IF(Occurrence!K1101&gt;0,_xlfn.GAMMA.INV(K1101,$B$6,$B$7),0)</f>
        <v/>
      </c>
      <c r="M1101" s="24">
        <f>_xlfn.NORM.DIST(Data!X1101,$C$9,$C$10,TRUE)</f>
        <v/>
      </c>
      <c r="N1101" s="9">
        <f>_xlfn.NORM.INV(M1101,$B$9,$B$10)</f>
        <v/>
      </c>
      <c r="O1101" s="24">
        <f>_xlfn.NORM.DIST(Data!Y1101,$C$9,$C$10,TRUE)</f>
        <v/>
      </c>
      <c r="P1101" s="9">
        <f>_xlfn.NORM.INV(O1101,$B$9,$B$10)</f>
        <v/>
      </c>
    </row>
    <row r="1102">
      <c r="H1102" s="14">
        <f>Data!A1102</f>
        <v/>
      </c>
      <c r="I1102" s="24">
        <f>IF(Occurrence!J1102&gt;0,_xlfn.GAMMA.DIST(Occurrence!J1102,$C$6,$C$7,TRUE),0)</f>
        <v/>
      </c>
      <c r="J1102" s="9">
        <f>IF(Occurrence!J1102&gt;0,_xlfn.GAMMA.INV(I1102,$B$6,$B$7),0)</f>
        <v/>
      </c>
      <c r="K1102" s="24">
        <f>IF(Occurrence!K1102&gt;0,_xlfn.GAMMA.DIST(Occurrence!K1102,$C$6,$C$7,TRUE),0)</f>
        <v/>
      </c>
      <c r="L1102" s="9">
        <f>IF(Occurrence!K1102&gt;0,_xlfn.GAMMA.INV(K1102,$B$6,$B$7),0)</f>
        <v/>
      </c>
      <c r="M1102" s="24">
        <f>_xlfn.NORM.DIST(Data!X1102,$C$9,$C$10,TRUE)</f>
        <v/>
      </c>
      <c r="N1102" s="9">
        <f>_xlfn.NORM.INV(M1102,$B$9,$B$10)</f>
        <v/>
      </c>
      <c r="O1102" s="24">
        <f>_xlfn.NORM.DIST(Data!Y1102,$C$9,$C$10,TRUE)</f>
        <v/>
      </c>
      <c r="P1102" s="9">
        <f>_xlfn.NORM.INV(O1102,$B$9,$B$10)</f>
        <v/>
      </c>
    </row>
    <row r="1103">
      <c r="H1103" s="14">
        <f>Data!A1103</f>
        <v/>
      </c>
      <c r="I1103" s="24">
        <f>IF(Occurrence!J1103&gt;0,_xlfn.GAMMA.DIST(Occurrence!J1103,$C$6,$C$7,TRUE),0)</f>
        <v/>
      </c>
      <c r="J1103" s="9">
        <f>IF(Occurrence!J1103&gt;0,_xlfn.GAMMA.INV(I1103,$B$6,$B$7),0)</f>
        <v/>
      </c>
      <c r="K1103" s="24">
        <f>IF(Occurrence!K1103&gt;0,_xlfn.GAMMA.DIST(Occurrence!K1103,$C$6,$C$7,TRUE),0)</f>
        <v/>
      </c>
      <c r="L1103" s="9">
        <f>IF(Occurrence!K1103&gt;0,_xlfn.GAMMA.INV(K1103,$B$6,$B$7),0)</f>
        <v/>
      </c>
      <c r="M1103" s="24">
        <f>_xlfn.NORM.DIST(Data!X1103,$C$9,$C$10,TRUE)</f>
        <v/>
      </c>
      <c r="N1103" s="9">
        <f>_xlfn.NORM.INV(M1103,$B$9,$B$10)</f>
        <v/>
      </c>
      <c r="O1103" s="24">
        <f>_xlfn.NORM.DIST(Data!Y1103,$C$9,$C$10,TRUE)</f>
        <v/>
      </c>
      <c r="P1103" s="9">
        <f>_xlfn.NORM.INV(O1103,$B$9,$B$10)</f>
        <v/>
      </c>
    </row>
    <row r="1104">
      <c r="H1104" s="14">
        <f>Data!A1104</f>
        <v/>
      </c>
      <c r="I1104" s="24">
        <f>IF(Occurrence!J1104&gt;0,_xlfn.GAMMA.DIST(Occurrence!J1104,$C$6,$C$7,TRUE),0)</f>
        <v/>
      </c>
      <c r="J1104" s="9">
        <f>IF(Occurrence!J1104&gt;0,_xlfn.GAMMA.INV(I1104,$B$6,$B$7),0)</f>
        <v/>
      </c>
      <c r="K1104" s="24">
        <f>IF(Occurrence!K1104&gt;0,_xlfn.GAMMA.DIST(Occurrence!K1104,$C$6,$C$7,TRUE),0)</f>
        <v/>
      </c>
      <c r="L1104" s="9">
        <f>IF(Occurrence!K1104&gt;0,_xlfn.GAMMA.INV(K1104,$B$6,$B$7),0)</f>
        <v/>
      </c>
      <c r="M1104" s="24">
        <f>_xlfn.NORM.DIST(Data!X1104,$C$9,$C$10,TRUE)</f>
        <v/>
      </c>
      <c r="N1104" s="9">
        <f>_xlfn.NORM.INV(M1104,$B$9,$B$10)</f>
        <v/>
      </c>
      <c r="O1104" s="24">
        <f>_xlfn.NORM.DIST(Data!Y1104,$C$9,$C$10,TRUE)</f>
        <v/>
      </c>
      <c r="P1104" s="9">
        <f>_xlfn.NORM.INV(O1104,$B$9,$B$10)</f>
        <v/>
      </c>
    </row>
    <row r="1105">
      <c r="H1105" s="14">
        <f>Data!A1105</f>
        <v/>
      </c>
      <c r="I1105" s="24">
        <f>IF(Occurrence!J1105&gt;0,_xlfn.GAMMA.DIST(Occurrence!J1105,$C$6,$C$7,TRUE),0)</f>
        <v/>
      </c>
      <c r="J1105" s="9">
        <f>IF(Occurrence!J1105&gt;0,_xlfn.GAMMA.INV(I1105,$B$6,$B$7),0)</f>
        <v/>
      </c>
      <c r="K1105" s="24">
        <f>IF(Occurrence!K1105&gt;0,_xlfn.GAMMA.DIST(Occurrence!K1105,$C$6,$C$7,TRUE),0)</f>
        <v/>
      </c>
      <c r="L1105" s="9">
        <f>IF(Occurrence!K1105&gt;0,_xlfn.GAMMA.INV(K1105,$B$6,$B$7),0)</f>
        <v/>
      </c>
      <c r="M1105" s="24">
        <f>_xlfn.NORM.DIST(Data!X1105,$C$9,$C$10,TRUE)</f>
        <v/>
      </c>
      <c r="N1105" s="9">
        <f>_xlfn.NORM.INV(M1105,$B$9,$B$10)</f>
        <v/>
      </c>
      <c r="O1105" s="24">
        <f>_xlfn.NORM.DIST(Data!Y1105,$C$9,$C$10,TRUE)</f>
        <v/>
      </c>
      <c r="P1105" s="9">
        <f>_xlfn.NORM.INV(O1105,$B$9,$B$10)</f>
        <v/>
      </c>
    </row>
    <row r="1106">
      <c r="H1106" s="14">
        <f>Data!A1106</f>
        <v/>
      </c>
      <c r="I1106" s="24">
        <f>IF(Occurrence!J1106&gt;0,_xlfn.GAMMA.DIST(Occurrence!J1106,$C$6,$C$7,TRUE),0)</f>
        <v/>
      </c>
      <c r="J1106" s="9">
        <f>IF(Occurrence!J1106&gt;0,_xlfn.GAMMA.INV(I1106,$B$6,$B$7),0)</f>
        <v/>
      </c>
      <c r="K1106" s="24">
        <f>IF(Occurrence!K1106&gt;0,_xlfn.GAMMA.DIST(Occurrence!K1106,$C$6,$C$7,TRUE),0)</f>
        <v/>
      </c>
      <c r="L1106" s="9">
        <f>IF(Occurrence!K1106&gt;0,_xlfn.GAMMA.INV(K1106,$B$6,$B$7),0)</f>
        <v/>
      </c>
      <c r="M1106" s="24">
        <f>_xlfn.NORM.DIST(Data!X1106,$C$9,$C$10,TRUE)</f>
        <v/>
      </c>
      <c r="N1106" s="9">
        <f>_xlfn.NORM.INV(M1106,$B$9,$B$10)</f>
        <v/>
      </c>
      <c r="O1106" s="24">
        <f>_xlfn.NORM.DIST(Data!Y1106,$C$9,$C$10,TRUE)</f>
        <v/>
      </c>
      <c r="P1106" s="9">
        <f>_xlfn.NORM.INV(O1106,$B$9,$B$10)</f>
        <v/>
      </c>
    </row>
    <row r="1107">
      <c r="H1107" s="14">
        <f>Data!A1107</f>
        <v/>
      </c>
      <c r="I1107" s="24">
        <f>IF(Occurrence!J1107&gt;0,_xlfn.GAMMA.DIST(Occurrence!J1107,$C$6,$C$7,TRUE),0)</f>
        <v/>
      </c>
      <c r="J1107" s="9">
        <f>IF(Occurrence!J1107&gt;0,_xlfn.GAMMA.INV(I1107,$B$6,$B$7),0)</f>
        <v/>
      </c>
      <c r="K1107" s="24">
        <f>IF(Occurrence!K1107&gt;0,_xlfn.GAMMA.DIST(Occurrence!K1107,$C$6,$C$7,TRUE),0)</f>
        <v/>
      </c>
      <c r="L1107" s="9">
        <f>IF(Occurrence!K1107&gt;0,_xlfn.GAMMA.INV(K1107,$B$6,$B$7),0)</f>
        <v/>
      </c>
      <c r="M1107" s="24">
        <f>_xlfn.NORM.DIST(Data!X1107,$C$9,$C$10,TRUE)</f>
        <v/>
      </c>
      <c r="N1107" s="9">
        <f>_xlfn.NORM.INV(M1107,$B$9,$B$10)</f>
        <v/>
      </c>
      <c r="O1107" s="24">
        <f>_xlfn.NORM.DIST(Data!Y1107,$C$9,$C$10,TRUE)</f>
        <v/>
      </c>
      <c r="P1107" s="9">
        <f>_xlfn.NORM.INV(O1107,$B$9,$B$10)</f>
        <v/>
      </c>
    </row>
    <row r="1108">
      <c r="H1108" s="14">
        <f>Data!A1108</f>
        <v/>
      </c>
      <c r="I1108" s="24">
        <f>IF(Occurrence!J1108&gt;0,_xlfn.GAMMA.DIST(Occurrence!J1108,$C$6,$C$7,TRUE),0)</f>
        <v/>
      </c>
      <c r="J1108" s="9">
        <f>IF(Occurrence!J1108&gt;0,_xlfn.GAMMA.INV(I1108,$B$6,$B$7),0)</f>
        <v/>
      </c>
      <c r="K1108" s="24">
        <f>IF(Occurrence!K1108&gt;0,_xlfn.GAMMA.DIST(Occurrence!K1108,$C$6,$C$7,TRUE),0)</f>
        <v/>
      </c>
      <c r="L1108" s="9">
        <f>IF(Occurrence!K1108&gt;0,_xlfn.GAMMA.INV(K1108,$B$6,$B$7),0)</f>
        <v/>
      </c>
      <c r="M1108" s="24">
        <f>_xlfn.NORM.DIST(Data!X1108,$C$9,$C$10,TRUE)</f>
        <v/>
      </c>
      <c r="N1108" s="9">
        <f>_xlfn.NORM.INV(M1108,$B$9,$B$10)</f>
        <v/>
      </c>
      <c r="O1108" s="24">
        <f>_xlfn.NORM.DIST(Data!Y1108,$C$9,$C$10,TRUE)</f>
        <v/>
      </c>
      <c r="P1108" s="9">
        <f>_xlfn.NORM.INV(O1108,$B$9,$B$10)</f>
        <v/>
      </c>
    </row>
    <row r="1109">
      <c r="H1109" s="14">
        <f>Data!A1109</f>
        <v/>
      </c>
      <c r="I1109" s="24">
        <f>IF(Occurrence!J1109&gt;0,_xlfn.GAMMA.DIST(Occurrence!J1109,$C$6,$C$7,TRUE),0)</f>
        <v/>
      </c>
      <c r="J1109" s="9">
        <f>IF(Occurrence!J1109&gt;0,_xlfn.GAMMA.INV(I1109,$B$6,$B$7),0)</f>
        <v/>
      </c>
      <c r="K1109" s="24">
        <f>IF(Occurrence!K1109&gt;0,_xlfn.GAMMA.DIST(Occurrence!K1109,$C$6,$C$7,TRUE),0)</f>
        <v/>
      </c>
      <c r="L1109" s="9">
        <f>IF(Occurrence!K1109&gt;0,_xlfn.GAMMA.INV(K1109,$B$6,$B$7),0)</f>
        <v/>
      </c>
      <c r="M1109" s="24">
        <f>_xlfn.NORM.DIST(Data!X1109,$C$9,$C$10,TRUE)</f>
        <v/>
      </c>
      <c r="N1109" s="9">
        <f>_xlfn.NORM.INV(M1109,$B$9,$B$10)</f>
        <v/>
      </c>
      <c r="O1109" s="24">
        <f>_xlfn.NORM.DIST(Data!Y1109,$C$9,$C$10,TRUE)</f>
        <v/>
      </c>
      <c r="P1109" s="9">
        <f>_xlfn.NORM.INV(O1109,$B$9,$B$10)</f>
        <v/>
      </c>
    </row>
    <row r="1110">
      <c r="H1110" s="14">
        <f>Data!A1110</f>
        <v/>
      </c>
      <c r="I1110" s="24">
        <f>IF(Occurrence!J1110&gt;0,_xlfn.GAMMA.DIST(Occurrence!J1110,$C$6,$C$7,TRUE),0)</f>
        <v/>
      </c>
      <c r="J1110" s="9">
        <f>IF(Occurrence!J1110&gt;0,_xlfn.GAMMA.INV(I1110,$B$6,$B$7),0)</f>
        <v/>
      </c>
      <c r="K1110" s="24">
        <f>IF(Occurrence!K1110&gt;0,_xlfn.GAMMA.DIST(Occurrence!K1110,$C$6,$C$7,TRUE),0)</f>
        <v/>
      </c>
      <c r="L1110" s="9">
        <f>IF(Occurrence!K1110&gt;0,_xlfn.GAMMA.INV(K1110,$B$6,$B$7),0)</f>
        <v/>
      </c>
      <c r="M1110" s="24">
        <f>_xlfn.NORM.DIST(Data!X1110,$C$9,$C$10,TRUE)</f>
        <v/>
      </c>
      <c r="N1110" s="9">
        <f>_xlfn.NORM.INV(M1110,$B$9,$B$10)</f>
        <v/>
      </c>
      <c r="O1110" s="24">
        <f>_xlfn.NORM.DIST(Data!Y1110,$C$9,$C$10,TRUE)</f>
        <v/>
      </c>
      <c r="P1110" s="9">
        <f>_xlfn.NORM.INV(O1110,$B$9,$B$10)</f>
        <v/>
      </c>
    </row>
    <row r="1111">
      <c r="H1111" s="14">
        <f>Data!A1111</f>
        <v/>
      </c>
      <c r="I1111" s="24">
        <f>IF(Occurrence!J1111&gt;0,_xlfn.GAMMA.DIST(Occurrence!J1111,$C$6,$C$7,TRUE),0)</f>
        <v/>
      </c>
      <c r="J1111" s="9">
        <f>IF(Occurrence!J1111&gt;0,_xlfn.GAMMA.INV(I1111,$B$6,$B$7),0)</f>
        <v/>
      </c>
      <c r="K1111" s="24">
        <f>IF(Occurrence!K1111&gt;0,_xlfn.GAMMA.DIST(Occurrence!K1111,$C$6,$C$7,TRUE),0)</f>
        <v/>
      </c>
      <c r="L1111" s="9">
        <f>IF(Occurrence!K1111&gt;0,_xlfn.GAMMA.INV(K1111,$B$6,$B$7),0)</f>
        <v/>
      </c>
      <c r="M1111" s="24">
        <f>_xlfn.NORM.DIST(Data!X1111,$C$9,$C$10,TRUE)</f>
        <v/>
      </c>
      <c r="N1111" s="9">
        <f>_xlfn.NORM.INV(M1111,$B$9,$B$10)</f>
        <v/>
      </c>
      <c r="O1111" s="24">
        <f>_xlfn.NORM.DIST(Data!Y1111,$C$9,$C$10,TRUE)</f>
        <v/>
      </c>
      <c r="P1111" s="9">
        <f>_xlfn.NORM.INV(O1111,$B$9,$B$10)</f>
        <v/>
      </c>
    </row>
    <row r="1112">
      <c r="H1112" s="14">
        <f>Data!A1112</f>
        <v/>
      </c>
      <c r="I1112" s="24">
        <f>IF(Occurrence!J1112&gt;0,_xlfn.GAMMA.DIST(Occurrence!J1112,$C$6,$C$7,TRUE),0)</f>
        <v/>
      </c>
      <c r="J1112" s="9">
        <f>IF(Occurrence!J1112&gt;0,_xlfn.GAMMA.INV(I1112,$B$6,$B$7),0)</f>
        <v/>
      </c>
      <c r="K1112" s="24">
        <f>IF(Occurrence!K1112&gt;0,_xlfn.GAMMA.DIST(Occurrence!K1112,$C$6,$C$7,TRUE),0)</f>
        <v/>
      </c>
      <c r="L1112" s="9">
        <f>IF(Occurrence!K1112&gt;0,_xlfn.GAMMA.INV(K1112,$B$6,$B$7),0)</f>
        <v/>
      </c>
      <c r="M1112" s="24">
        <f>_xlfn.NORM.DIST(Data!X1112,$C$9,$C$10,TRUE)</f>
        <v/>
      </c>
      <c r="N1112" s="9">
        <f>_xlfn.NORM.INV(M1112,$B$9,$B$10)</f>
        <v/>
      </c>
      <c r="O1112" s="24">
        <f>_xlfn.NORM.DIST(Data!Y1112,$C$9,$C$10,TRUE)</f>
        <v/>
      </c>
      <c r="P1112" s="9">
        <f>_xlfn.NORM.INV(O1112,$B$9,$B$10)</f>
        <v/>
      </c>
    </row>
    <row r="1113">
      <c r="H1113" s="14">
        <f>Data!A1113</f>
        <v/>
      </c>
      <c r="I1113" s="24">
        <f>IF(Occurrence!J1113&gt;0,_xlfn.GAMMA.DIST(Occurrence!J1113,$C$6,$C$7,TRUE),0)</f>
        <v/>
      </c>
      <c r="J1113" s="9">
        <f>IF(Occurrence!J1113&gt;0,_xlfn.GAMMA.INV(I1113,$B$6,$B$7),0)</f>
        <v/>
      </c>
      <c r="K1113" s="24">
        <f>IF(Occurrence!K1113&gt;0,_xlfn.GAMMA.DIST(Occurrence!K1113,$C$6,$C$7,TRUE),0)</f>
        <v/>
      </c>
      <c r="L1113" s="9">
        <f>IF(Occurrence!K1113&gt;0,_xlfn.GAMMA.INV(K1113,$B$6,$B$7),0)</f>
        <v/>
      </c>
      <c r="M1113" s="24">
        <f>_xlfn.NORM.DIST(Data!X1113,$C$9,$C$10,TRUE)</f>
        <v/>
      </c>
      <c r="N1113" s="9">
        <f>_xlfn.NORM.INV(M1113,$B$9,$B$10)</f>
        <v/>
      </c>
      <c r="O1113" s="24">
        <f>_xlfn.NORM.DIST(Data!Y1113,$C$9,$C$10,TRUE)</f>
        <v/>
      </c>
      <c r="P1113" s="9">
        <f>_xlfn.NORM.INV(O1113,$B$9,$B$10)</f>
        <v/>
      </c>
    </row>
    <row r="1114">
      <c r="H1114" s="14">
        <f>Data!A1114</f>
        <v/>
      </c>
      <c r="I1114" s="24">
        <f>IF(Occurrence!J1114&gt;0,_xlfn.GAMMA.DIST(Occurrence!J1114,$C$6,$C$7,TRUE),0)</f>
        <v/>
      </c>
      <c r="J1114" s="9">
        <f>IF(Occurrence!J1114&gt;0,_xlfn.GAMMA.INV(I1114,$B$6,$B$7),0)</f>
        <v/>
      </c>
      <c r="K1114" s="24">
        <f>IF(Occurrence!K1114&gt;0,_xlfn.GAMMA.DIST(Occurrence!K1114,$C$6,$C$7,TRUE),0)</f>
        <v/>
      </c>
      <c r="L1114" s="9">
        <f>IF(Occurrence!K1114&gt;0,_xlfn.GAMMA.INV(K1114,$B$6,$B$7),0)</f>
        <v/>
      </c>
      <c r="M1114" s="24">
        <f>_xlfn.NORM.DIST(Data!X1114,$C$9,$C$10,TRUE)</f>
        <v/>
      </c>
      <c r="N1114" s="9">
        <f>_xlfn.NORM.INV(M1114,$B$9,$B$10)</f>
        <v/>
      </c>
      <c r="O1114" s="24">
        <f>_xlfn.NORM.DIST(Data!Y1114,$C$9,$C$10,TRUE)</f>
        <v/>
      </c>
      <c r="P1114" s="9">
        <f>_xlfn.NORM.INV(O1114,$B$9,$B$10)</f>
        <v/>
      </c>
    </row>
    <row r="1115">
      <c r="H1115" s="14">
        <f>Data!A1115</f>
        <v/>
      </c>
      <c r="I1115" s="24">
        <f>IF(Occurrence!J1115&gt;0,_xlfn.GAMMA.DIST(Occurrence!J1115,$C$6,$C$7,TRUE),0)</f>
        <v/>
      </c>
      <c r="J1115" s="9">
        <f>IF(Occurrence!J1115&gt;0,_xlfn.GAMMA.INV(I1115,$B$6,$B$7),0)</f>
        <v/>
      </c>
      <c r="K1115" s="24">
        <f>IF(Occurrence!K1115&gt;0,_xlfn.GAMMA.DIST(Occurrence!K1115,$C$6,$C$7,TRUE),0)</f>
        <v/>
      </c>
      <c r="L1115" s="9">
        <f>IF(Occurrence!K1115&gt;0,_xlfn.GAMMA.INV(K1115,$B$6,$B$7),0)</f>
        <v/>
      </c>
      <c r="M1115" s="24">
        <f>_xlfn.NORM.DIST(Data!X1115,$C$9,$C$10,TRUE)</f>
        <v/>
      </c>
      <c r="N1115" s="9">
        <f>_xlfn.NORM.INV(M1115,$B$9,$B$10)</f>
        <v/>
      </c>
      <c r="O1115" s="24">
        <f>_xlfn.NORM.DIST(Data!Y1115,$C$9,$C$10,TRUE)</f>
        <v/>
      </c>
      <c r="P1115" s="9">
        <f>_xlfn.NORM.INV(O1115,$B$9,$B$10)</f>
        <v/>
      </c>
    </row>
    <row r="1116">
      <c r="H1116" s="14">
        <f>Data!A1116</f>
        <v/>
      </c>
      <c r="I1116" s="24">
        <f>IF(Occurrence!J1116&gt;0,_xlfn.GAMMA.DIST(Occurrence!J1116,$C$6,$C$7,TRUE),0)</f>
        <v/>
      </c>
      <c r="J1116" s="9">
        <f>IF(Occurrence!J1116&gt;0,_xlfn.GAMMA.INV(I1116,$B$6,$B$7),0)</f>
        <v/>
      </c>
      <c r="K1116" s="24">
        <f>IF(Occurrence!K1116&gt;0,_xlfn.GAMMA.DIST(Occurrence!K1116,$C$6,$C$7,TRUE),0)</f>
        <v/>
      </c>
      <c r="L1116" s="9">
        <f>IF(Occurrence!K1116&gt;0,_xlfn.GAMMA.INV(K1116,$B$6,$B$7),0)</f>
        <v/>
      </c>
      <c r="M1116" s="24">
        <f>_xlfn.NORM.DIST(Data!X1116,$C$9,$C$10,TRUE)</f>
        <v/>
      </c>
      <c r="N1116" s="9">
        <f>_xlfn.NORM.INV(M1116,$B$9,$B$10)</f>
        <v/>
      </c>
      <c r="O1116" s="24">
        <f>_xlfn.NORM.DIST(Data!Y1116,$C$9,$C$10,TRUE)</f>
        <v/>
      </c>
      <c r="P1116" s="9">
        <f>_xlfn.NORM.INV(O1116,$B$9,$B$10)</f>
        <v/>
      </c>
    </row>
    <row r="1117">
      <c r="H1117" s="14">
        <f>Data!A1117</f>
        <v/>
      </c>
      <c r="I1117" s="24">
        <f>IF(Occurrence!J1117&gt;0,_xlfn.GAMMA.DIST(Occurrence!J1117,$C$6,$C$7,TRUE),0)</f>
        <v/>
      </c>
      <c r="J1117" s="9">
        <f>IF(Occurrence!J1117&gt;0,_xlfn.GAMMA.INV(I1117,$B$6,$B$7),0)</f>
        <v/>
      </c>
      <c r="K1117" s="24">
        <f>IF(Occurrence!K1117&gt;0,_xlfn.GAMMA.DIST(Occurrence!K1117,$C$6,$C$7,TRUE),0)</f>
        <v/>
      </c>
      <c r="L1117" s="9">
        <f>IF(Occurrence!K1117&gt;0,_xlfn.GAMMA.INV(K1117,$B$6,$B$7),0)</f>
        <v/>
      </c>
      <c r="M1117" s="24">
        <f>_xlfn.NORM.DIST(Data!X1117,$C$9,$C$10,TRUE)</f>
        <v/>
      </c>
      <c r="N1117" s="9">
        <f>_xlfn.NORM.INV(M1117,$B$9,$B$10)</f>
        <v/>
      </c>
      <c r="O1117" s="24">
        <f>_xlfn.NORM.DIST(Data!Y1117,$C$9,$C$10,TRUE)</f>
        <v/>
      </c>
      <c r="P1117" s="9">
        <f>_xlfn.NORM.INV(O1117,$B$9,$B$10)</f>
        <v/>
      </c>
    </row>
    <row r="1118">
      <c r="H1118" s="14">
        <f>Data!A1118</f>
        <v/>
      </c>
      <c r="I1118" s="24">
        <f>IF(Occurrence!J1118&gt;0,_xlfn.GAMMA.DIST(Occurrence!J1118,$C$6,$C$7,TRUE),0)</f>
        <v/>
      </c>
      <c r="J1118" s="9">
        <f>IF(Occurrence!J1118&gt;0,_xlfn.GAMMA.INV(I1118,$B$6,$B$7),0)</f>
        <v/>
      </c>
      <c r="K1118" s="24">
        <f>IF(Occurrence!K1118&gt;0,_xlfn.GAMMA.DIST(Occurrence!K1118,$C$6,$C$7,TRUE),0)</f>
        <v/>
      </c>
      <c r="L1118" s="9">
        <f>IF(Occurrence!K1118&gt;0,_xlfn.GAMMA.INV(K1118,$B$6,$B$7),0)</f>
        <v/>
      </c>
      <c r="M1118" s="24">
        <f>_xlfn.NORM.DIST(Data!X1118,$C$9,$C$10,TRUE)</f>
        <v/>
      </c>
      <c r="N1118" s="9">
        <f>_xlfn.NORM.INV(M1118,$B$9,$B$10)</f>
        <v/>
      </c>
      <c r="O1118" s="24">
        <f>_xlfn.NORM.DIST(Data!Y1118,$C$9,$C$10,TRUE)</f>
        <v/>
      </c>
      <c r="P1118" s="9">
        <f>_xlfn.NORM.INV(O1118,$B$9,$B$10)</f>
        <v/>
      </c>
    </row>
    <row r="1119">
      <c r="H1119" s="14">
        <f>Data!A1119</f>
        <v/>
      </c>
      <c r="I1119" s="24">
        <f>IF(Occurrence!J1119&gt;0,_xlfn.GAMMA.DIST(Occurrence!J1119,$C$6,$C$7,TRUE),0)</f>
        <v/>
      </c>
      <c r="J1119" s="9">
        <f>IF(Occurrence!J1119&gt;0,_xlfn.GAMMA.INV(I1119,$B$6,$B$7),0)</f>
        <v/>
      </c>
      <c r="K1119" s="24">
        <f>IF(Occurrence!K1119&gt;0,_xlfn.GAMMA.DIST(Occurrence!K1119,$C$6,$C$7,TRUE),0)</f>
        <v/>
      </c>
      <c r="L1119" s="9">
        <f>IF(Occurrence!K1119&gt;0,_xlfn.GAMMA.INV(K1119,$B$6,$B$7),0)</f>
        <v/>
      </c>
      <c r="M1119" s="24">
        <f>_xlfn.NORM.DIST(Data!X1119,$C$9,$C$10,TRUE)</f>
        <v/>
      </c>
      <c r="N1119" s="9">
        <f>_xlfn.NORM.INV(M1119,$B$9,$B$10)</f>
        <v/>
      </c>
      <c r="O1119" s="24">
        <f>_xlfn.NORM.DIST(Data!Y1119,$C$9,$C$10,TRUE)</f>
        <v/>
      </c>
      <c r="P1119" s="9">
        <f>_xlfn.NORM.INV(O1119,$B$9,$B$10)</f>
        <v/>
      </c>
    </row>
    <row r="1120">
      <c r="H1120" s="14">
        <f>Data!A1120</f>
        <v/>
      </c>
      <c r="I1120" s="24">
        <f>IF(Occurrence!J1120&gt;0,_xlfn.GAMMA.DIST(Occurrence!J1120,$C$6,$C$7,TRUE),0)</f>
        <v/>
      </c>
      <c r="J1120" s="9">
        <f>IF(Occurrence!J1120&gt;0,_xlfn.GAMMA.INV(I1120,$B$6,$B$7),0)</f>
        <v/>
      </c>
      <c r="K1120" s="24">
        <f>IF(Occurrence!K1120&gt;0,_xlfn.GAMMA.DIST(Occurrence!K1120,$C$6,$C$7,TRUE),0)</f>
        <v/>
      </c>
      <c r="L1120" s="9">
        <f>IF(Occurrence!K1120&gt;0,_xlfn.GAMMA.INV(K1120,$B$6,$B$7),0)</f>
        <v/>
      </c>
      <c r="M1120" s="24">
        <f>_xlfn.NORM.DIST(Data!X1120,$C$9,$C$10,TRUE)</f>
        <v/>
      </c>
      <c r="N1120" s="9">
        <f>_xlfn.NORM.INV(M1120,$B$9,$B$10)</f>
        <v/>
      </c>
      <c r="O1120" s="24">
        <f>_xlfn.NORM.DIST(Data!Y1120,$C$9,$C$10,TRUE)</f>
        <v/>
      </c>
      <c r="P1120" s="9">
        <f>_xlfn.NORM.INV(O1120,$B$9,$B$10)</f>
        <v/>
      </c>
    </row>
    <row r="1121">
      <c r="H1121" s="14">
        <f>Data!A1121</f>
        <v/>
      </c>
      <c r="I1121" s="24">
        <f>IF(Occurrence!J1121&gt;0,_xlfn.GAMMA.DIST(Occurrence!J1121,$C$6,$C$7,TRUE),0)</f>
        <v/>
      </c>
      <c r="J1121" s="9">
        <f>IF(Occurrence!J1121&gt;0,_xlfn.GAMMA.INV(I1121,$B$6,$B$7),0)</f>
        <v/>
      </c>
      <c r="K1121" s="24">
        <f>IF(Occurrence!K1121&gt;0,_xlfn.GAMMA.DIST(Occurrence!K1121,$C$6,$C$7,TRUE),0)</f>
        <v/>
      </c>
      <c r="L1121" s="9">
        <f>IF(Occurrence!K1121&gt;0,_xlfn.GAMMA.INV(K1121,$B$6,$B$7),0)</f>
        <v/>
      </c>
      <c r="M1121" s="24">
        <f>_xlfn.NORM.DIST(Data!X1121,$C$9,$C$10,TRUE)</f>
        <v/>
      </c>
      <c r="N1121" s="9">
        <f>_xlfn.NORM.INV(M1121,$B$9,$B$10)</f>
        <v/>
      </c>
      <c r="O1121" s="24">
        <f>_xlfn.NORM.DIST(Data!Y1121,$C$9,$C$10,TRUE)</f>
        <v/>
      </c>
      <c r="P1121" s="9">
        <f>_xlfn.NORM.INV(O1121,$B$9,$B$10)</f>
        <v/>
      </c>
    </row>
    <row r="1122">
      <c r="H1122" s="14">
        <f>Data!A1122</f>
        <v/>
      </c>
      <c r="I1122" s="24">
        <f>IF(Occurrence!J1122&gt;0,_xlfn.GAMMA.DIST(Occurrence!J1122,$C$6,$C$7,TRUE),0)</f>
        <v/>
      </c>
      <c r="J1122" s="9">
        <f>IF(Occurrence!J1122&gt;0,_xlfn.GAMMA.INV(I1122,$B$6,$B$7),0)</f>
        <v/>
      </c>
      <c r="K1122" s="24">
        <f>IF(Occurrence!K1122&gt;0,_xlfn.GAMMA.DIST(Occurrence!K1122,$C$6,$C$7,TRUE),0)</f>
        <v/>
      </c>
      <c r="L1122" s="9">
        <f>IF(Occurrence!K1122&gt;0,_xlfn.GAMMA.INV(K1122,$B$6,$B$7),0)</f>
        <v/>
      </c>
      <c r="M1122" s="24">
        <f>_xlfn.NORM.DIST(Data!X1122,$C$9,$C$10,TRUE)</f>
        <v/>
      </c>
      <c r="N1122" s="9">
        <f>_xlfn.NORM.INV(M1122,$B$9,$B$10)</f>
        <v/>
      </c>
      <c r="O1122" s="24">
        <f>_xlfn.NORM.DIST(Data!Y1122,$C$9,$C$10,TRUE)</f>
        <v/>
      </c>
      <c r="P1122" s="9">
        <f>_xlfn.NORM.INV(O1122,$B$9,$B$10)</f>
        <v/>
      </c>
    </row>
    <row r="1123">
      <c r="H1123" s="14">
        <f>Data!A1123</f>
        <v/>
      </c>
      <c r="I1123" s="24">
        <f>IF(Occurrence!J1123&gt;0,_xlfn.GAMMA.DIST(Occurrence!J1123,$C$6,$C$7,TRUE),0)</f>
        <v/>
      </c>
      <c r="J1123" s="9">
        <f>IF(Occurrence!J1123&gt;0,_xlfn.GAMMA.INV(I1123,$B$6,$B$7),0)</f>
        <v/>
      </c>
      <c r="K1123" s="24">
        <f>IF(Occurrence!K1123&gt;0,_xlfn.GAMMA.DIST(Occurrence!K1123,$C$6,$C$7,TRUE),0)</f>
        <v/>
      </c>
      <c r="L1123" s="9">
        <f>IF(Occurrence!K1123&gt;0,_xlfn.GAMMA.INV(K1123,$B$6,$B$7),0)</f>
        <v/>
      </c>
      <c r="M1123" s="24">
        <f>_xlfn.NORM.DIST(Data!X1123,$C$9,$C$10,TRUE)</f>
        <v/>
      </c>
      <c r="N1123" s="9">
        <f>_xlfn.NORM.INV(M1123,$B$9,$B$10)</f>
        <v/>
      </c>
      <c r="O1123" s="24">
        <f>_xlfn.NORM.DIST(Data!Y1123,$C$9,$C$10,TRUE)</f>
        <v/>
      </c>
      <c r="P1123" s="9">
        <f>_xlfn.NORM.INV(O1123,$B$9,$B$10)</f>
        <v/>
      </c>
    </row>
    <row r="1124">
      <c r="H1124" s="14">
        <f>Data!A1124</f>
        <v/>
      </c>
      <c r="I1124" s="24">
        <f>IF(Occurrence!J1124&gt;0,_xlfn.GAMMA.DIST(Occurrence!J1124,$C$6,$C$7,TRUE),0)</f>
        <v/>
      </c>
      <c r="J1124" s="9">
        <f>IF(Occurrence!J1124&gt;0,_xlfn.GAMMA.INV(I1124,$B$6,$B$7),0)</f>
        <v/>
      </c>
      <c r="K1124" s="24">
        <f>IF(Occurrence!K1124&gt;0,_xlfn.GAMMA.DIST(Occurrence!K1124,$C$6,$C$7,TRUE),0)</f>
        <v/>
      </c>
      <c r="L1124" s="9">
        <f>IF(Occurrence!K1124&gt;0,_xlfn.GAMMA.INV(K1124,$B$6,$B$7),0)</f>
        <v/>
      </c>
      <c r="M1124" s="24">
        <f>_xlfn.NORM.DIST(Data!X1124,$C$9,$C$10,TRUE)</f>
        <v/>
      </c>
      <c r="N1124" s="9">
        <f>_xlfn.NORM.INV(M1124,$B$9,$B$10)</f>
        <v/>
      </c>
      <c r="O1124" s="24">
        <f>_xlfn.NORM.DIST(Data!Y1124,$C$9,$C$10,TRUE)</f>
        <v/>
      </c>
      <c r="P1124" s="9">
        <f>_xlfn.NORM.INV(O1124,$B$9,$B$10)</f>
        <v/>
      </c>
    </row>
    <row r="1125">
      <c r="H1125" s="14">
        <f>Data!A1125</f>
        <v/>
      </c>
      <c r="I1125" s="24">
        <f>IF(Occurrence!J1125&gt;0,_xlfn.GAMMA.DIST(Occurrence!J1125,$C$6,$C$7,TRUE),0)</f>
        <v/>
      </c>
      <c r="J1125" s="9">
        <f>IF(Occurrence!J1125&gt;0,_xlfn.GAMMA.INV(I1125,$B$6,$B$7),0)</f>
        <v/>
      </c>
      <c r="K1125" s="24">
        <f>IF(Occurrence!K1125&gt;0,_xlfn.GAMMA.DIST(Occurrence!K1125,$C$6,$C$7,TRUE),0)</f>
        <v/>
      </c>
      <c r="L1125" s="9">
        <f>IF(Occurrence!K1125&gt;0,_xlfn.GAMMA.INV(K1125,$B$6,$B$7),0)</f>
        <v/>
      </c>
      <c r="M1125" s="24">
        <f>_xlfn.NORM.DIST(Data!X1125,$C$9,$C$10,TRUE)</f>
        <v/>
      </c>
      <c r="N1125" s="9">
        <f>_xlfn.NORM.INV(M1125,$B$9,$B$10)</f>
        <v/>
      </c>
      <c r="O1125" s="24">
        <f>_xlfn.NORM.DIST(Data!Y1125,$C$9,$C$10,TRUE)</f>
        <v/>
      </c>
      <c r="P1125" s="9">
        <f>_xlfn.NORM.INV(O1125,$B$9,$B$10)</f>
        <v/>
      </c>
    </row>
    <row r="1126">
      <c r="H1126" s="14">
        <f>Data!A1126</f>
        <v/>
      </c>
      <c r="I1126" s="24">
        <f>IF(Occurrence!J1126&gt;0,_xlfn.GAMMA.DIST(Occurrence!J1126,$C$6,$C$7,TRUE),0)</f>
        <v/>
      </c>
      <c r="J1126" s="9">
        <f>IF(Occurrence!J1126&gt;0,_xlfn.GAMMA.INV(I1126,$B$6,$B$7),0)</f>
        <v/>
      </c>
      <c r="K1126" s="24">
        <f>IF(Occurrence!K1126&gt;0,_xlfn.GAMMA.DIST(Occurrence!K1126,$C$6,$C$7,TRUE),0)</f>
        <v/>
      </c>
      <c r="L1126" s="9">
        <f>IF(Occurrence!K1126&gt;0,_xlfn.GAMMA.INV(K1126,$B$6,$B$7),0)</f>
        <v/>
      </c>
      <c r="M1126" s="24">
        <f>_xlfn.NORM.DIST(Data!X1126,$C$9,$C$10,TRUE)</f>
        <v/>
      </c>
      <c r="N1126" s="9">
        <f>_xlfn.NORM.INV(M1126,$B$9,$B$10)</f>
        <v/>
      </c>
      <c r="O1126" s="24">
        <f>_xlfn.NORM.DIST(Data!Y1126,$C$9,$C$10,TRUE)</f>
        <v/>
      </c>
      <c r="P1126" s="9">
        <f>_xlfn.NORM.INV(O1126,$B$9,$B$10)</f>
        <v/>
      </c>
    </row>
    <row r="1127">
      <c r="H1127" s="14">
        <f>Data!A1127</f>
        <v/>
      </c>
      <c r="I1127" s="24">
        <f>IF(Occurrence!J1127&gt;0,_xlfn.GAMMA.DIST(Occurrence!J1127,$C$6,$C$7,TRUE),0)</f>
        <v/>
      </c>
      <c r="J1127" s="9">
        <f>IF(Occurrence!J1127&gt;0,_xlfn.GAMMA.INV(I1127,$B$6,$B$7),0)</f>
        <v/>
      </c>
      <c r="K1127" s="24">
        <f>IF(Occurrence!K1127&gt;0,_xlfn.GAMMA.DIST(Occurrence!K1127,$C$6,$C$7,TRUE),0)</f>
        <v/>
      </c>
      <c r="L1127" s="9">
        <f>IF(Occurrence!K1127&gt;0,_xlfn.GAMMA.INV(K1127,$B$6,$B$7),0)</f>
        <v/>
      </c>
      <c r="M1127" s="24">
        <f>_xlfn.NORM.DIST(Data!X1127,$C$9,$C$10,TRUE)</f>
        <v/>
      </c>
      <c r="N1127" s="9">
        <f>_xlfn.NORM.INV(M1127,$B$9,$B$10)</f>
        <v/>
      </c>
      <c r="O1127" s="24">
        <f>_xlfn.NORM.DIST(Data!Y1127,$C$9,$C$10,TRUE)</f>
        <v/>
      </c>
      <c r="P1127" s="9">
        <f>_xlfn.NORM.INV(O1127,$B$9,$B$10)</f>
        <v/>
      </c>
    </row>
    <row r="1128">
      <c r="H1128" s="14">
        <f>Data!A1128</f>
        <v/>
      </c>
      <c r="I1128" s="24">
        <f>IF(Occurrence!J1128&gt;0,_xlfn.GAMMA.DIST(Occurrence!J1128,$C$6,$C$7,TRUE),0)</f>
        <v/>
      </c>
      <c r="J1128" s="9">
        <f>IF(Occurrence!J1128&gt;0,_xlfn.GAMMA.INV(I1128,$B$6,$B$7),0)</f>
        <v/>
      </c>
      <c r="K1128" s="24">
        <f>IF(Occurrence!K1128&gt;0,_xlfn.GAMMA.DIST(Occurrence!K1128,$C$6,$C$7,TRUE),0)</f>
        <v/>
      </c>
      <c r="L1128" s="9">
        <f>IF(Occurrence!K1128&gt;0,_xlfn.GAMMA.INV(K1128,$B$6,$B$7),0)</f>
        <v/>
      </c>
      <c r="M1128" s="24">
        <f>_xlfn.NORM.DIST(Data!X1128,$C$9,$C$10,TRUE)</f>
        <v/>
      </c>
      <c r="N1128" s="9">
        <f>_xlfn.NORM.INV(M1128,$B$9,$B$10)</f>
        <v/>
      </c>
      <c r="O1128" s="24">
        <f>_xlfn.NORM.DIST(Data!Y1128,$C$9,$C$10,TRUE)</f>
        <v/>
      </c>
      <c r="P1128" s="9">
        <f>_xlfn.NORM.INV(O1128,$B$9,$B$10)</f>
        <v/>
      </c>
    </row>
    <row r="1129">
      <c r="H1129" s="14">
        <f>Data!A1129</f>
        <v/>
      </c>
      <c r="I1129" s="24">
        <f>IF(Occurrence!J1129&gt;0,_xlfn.GAMMA.DIST(Occurrence!J1129,$C$6,$C$7,TRUE),0)</f>
        <v/>
      </c>
      <c r="J1129" s="9">
        <f>IF(Occurrence!J1129&gt;0,_xlfn.GAMMA.INV(I1129,$B$6,$B$7),0)</f>
        <v/>
      </c>
      <c r="K1129" s="24">
        <f>IF(Occurrence!K1129&gt;0,_xlfn.GAMMA.DIST(Occurrence!K1129,$C$6,$C$7,TRUE),0)</f>
        <v/>
      </c>
      <c r="L1129" s="9">
        <f>IF(Occurrence!K1129&gt;0,_xlfn.GAMMA.INV(K1129,$B$6,$B$7),0)</f>
        <v/>
      </c>
      <c r="M1129" s="24">
        <f>_xlfn.NORM.DIST(Data!X1129,$C$9,$C$10,TRUE)</f>
        <v/>
      </c>
      <c r="N1129" s="9">
        <f>_xlfn.NORM.INV(M1129,$B$9,$B$10)</f>
        <v/>
      </c>
      <c r="O1129" s="24">
        <f>_xlfn.NORM.DIST(Data!Y1129,$C$9,$C$10,TRUE)</f>
        <v/>
      </c>
      <c r="P1129" s="9">
        <f>_xlfn.NORM.INV(O1129,$B$9,$B$10)</f>
        <v/>
      </c>
    </row>
    <row r="1130">
      <c r="H1130" s="14">
        <f>Data!A1130</f>
        <v/>
      </c>
      <c r="I1130" s="24">
        <f>IF(Occurrence!J1130&gt;0,_xlfn.GAMMA.DIST(Occurrence!J1130,$C$6,$C$7,TRUE),0)</f>
        <v/>
      </c>
      <c r="J1130" s="9">
        <f>IF(Occurrence!J1130&gt;0,_xlfn.GAMMA.INV(I1130,$B$6,$B$7),0)</f>
        <v/>
      </c>
      <c r="K1130" s="24">
        <f>IF(Occurrence!K1130&gt;0,_xlfn.GAMMA.DIST(Occurrence!K1130,$C$6,$C$7,TRUE),0)</f>
        <v/>
      </c>
      <c r="L1130" s="9">
        <f>IF(Occurrence!K1130&gt;0,_xlfn.GAMMA.INV(K1130,$B$6,$B$7),0)</f>
        <v/>
      </c>
      <c r="M1130" s="24">
        <f>_xlfn.NORM.DIST(Data!X1130,$C$9,$C$10,TRUE)</f>
        <v/>
      </c>
      <c r="N1130" s="9">
        <f>_xlfn.NORM.INV(M1130,$B$9,$B$10)</f>
        <v/>
      </c>
      <c r="O1130" s="24">
        <f>_xlfn.NORM.DIST(Data!Y1130,$C$9,$C$10,TRUE)</f>
        <v/>
      </c>
      <c r="P1130" s="9">
        <f>_xlfn.NORM.INV(O1130,$B$9,$B$10)</f>
        <v/>
      </c>
    </row>
    <row r="1131">
      <c r="H1131" s="14">
        <f>Data!A1131</f>
        <v/>
      </c>
      <c r="I1131" s="24">
        <f>IF(Occurrence!J1131&gt;0,_xlfn.GAMMA.DIST(Occurrence!J1131,$C$6,$C$7,TRUE),0)</f>
        <v/>
      </c>
      <c r="J1131" s="9">
        <f>IF(Occurrence!J1131&gt;0,_xlfn.GAMMA.INV(I1131,$B$6,$B$7),0)</f>
        <v/>
      </c>
      <c r="K1131" s="24">
        <f>IF(Occurrence!K1131&gt;0,_xlfn.GAMMA.DIST(Occurrence!K1131,$C$6,$C$7,TRUE),0)</f>
        <v/>
      </c>
      <c r="L1131" s="9">
        <f>IF(Occurrence!K1131&gt;0,_xlfn.GAMMA.INV(K1131,$B$6,$B$7),0)</f>
        <v/>
      </c>
      <c r="M1131" s="24">
        <f>_xlfn.NORM.DIST(Data!X1131,$C$9,$C$10,TRUE)</f>
        <v/>
      </c>
      <c r="N1131" s="9">
        <f>_xlfn.NORM.INV(M1131,$B$9,$B$10)</f>
        <v/>
      </c>
      <c r="O1131" s="24">
        <f>_xlfn.NORM.DIST(Data!Y1131,$C$9,$C$10,TRUE)</f>
        <v/>
      </c>
      <c r="P1131" s="9">
        <f>_xlfn.NORM.INV(O1131,$B$9,$B$10)</f>
        <v/>
      </c>
    </row>
    <row r="1132">
      <c r="H1132" s="14">
        <f>Data!A1132</f>
        <v/>
      </c>
      <c r="I1132" s="24">
        <f>IF(Occurrence!J1132&gt;0,_xlfn.GAMMA.DIST(Occurrence!J1132,$C$6,$C$7,TRUE),0)</f>
        <v/>
      </c>
      <c r="J1132" s="9">
        <f>IF(Occurrence!J1132&gt;0,_xlfn.GAMMA.INV(I1132,$B$6,$B$7),0)</f>
        <v/>
      </c>
      <c r="K1132" s="24">
        <f>IF(Occurrence!K1132&gt;0,_xlfn.GAMMA.DIST(Occurrence!K1132,$C$6,$C$7,TRUE),0)</f>
        <v/>
      </c>
      <c r="L1132" s="9">
        <f>IF(Occurrence!K1132&gt;0,_xlfn.GAMMA.INV(K1132,$B$6,$B$7),0)</f>
        <v/>
      </c>
      <c r="M1132" s="24">
        <f>_xlfn.NORM.DIST(Data!X1132,$C$9,$C$10,TRUE)</f>
        <v/>
      </c>
      <c r="N1132" s="9">
        <f>_xlfn.NORM.INV(M1132,$B$9,$B$10)</f>
        <v/>
      </c>
      <c r="O1132" s="24">
        <f>_xlfn.NORM.DIST(Data!Y1132,$C$9,$C$10,TRUE)</f>
        <v/>
      </c>
      <c r="P1132" s="9">
        <f>_xlfn.NORM.INV(O1132,$B$9,$B$10)</f>
        <v/>
      </c>
    </row>
    <row r="1133">
      <c r="H1133" s="14">
        <f>Data!A1133</f>
        <v/>
      </c>
      <c r="I1133" s="24">
        <f>IF(Occurrence!J1133&gt;0,_xlfn.GAMMA.DIST(Occurrence!J1133,$C$6,$C$7,TRUE),0)</f>
        <v/>
      </c>
      <c r="J1133" s="9">
        <f>IF(Occurrence!J1133&gt;0,_xlfn.GAMMA.INV(I1133,$B$6,$B$7),0)</f>
        <v/>
      </c>
      <c r="K1133" s="24">
        <f>IF(Occurrence!K1133&gt;0,_xlfn.GAMMA.DIST(Occurrence!K1133,$C$6,$C$7,TRUE),0)</f>
        <v/>
      </c>
      <c r="L1133" s="9">
        <f>IF(Occurrence!K1133&gt;0,_xlfn.GAMMA.INV(K1133,$B$6,$B$7),0)</f>
        <v/>
      </c>
      <c r="M1133" s="24">
        <f>_xlfn.NORM.DIST(Data!X1133,$C$9,$C$10,TRUE)</f>
        <v/>
      </c>
      <c r="N1133" s="9">
        <f>_xlfn.NORM.INV(M1133,$B$9,$B$10)</f>
        <v/>
      </c>
      <c r="O1133" s="24">
        <f>_xlfn.NORM.DIST(Data!Y1133,$C$9,$C$10,TRUE)</f>
        <v/>
      </c>
      <c r="P1133" s="9">
        <f>_xlfn.NORM.INV(O1133,$B$9,$B$10)</f>
        <v/>
      </c>
    </row>
    <row r="1134">
      <c r="H1134" s="14">
        <f>Data!A1134</f>
        <v/>
      </c>
      <c r="I1134" s="24">
        <f>IF(Occurrence!J1134&gt;0,_xlfn.GAMMA.DIST(Occurrence!J1134,$C$6,$C$7,TRUE),0)</f>
        <v/>
      </c>
      <c r="J1134" s="9">
        <f>IF(Occurrence!J1134&gt;0,_xlfn.GAMMA.INV(I1134,$B$6,$B$7),0)</f>
        <v/>
      </c>
      <c r="K1134" s="24">
        <f>IF(Occurrence!K1134&gt;0,_xlfn.GAMMA.DIST(Occurrence!K1134,$C$6,$C$7,TRUE),0)</f>
        <v/>
      </c>
      <c r="L1134" s="9">
        <f>IF(Occurrence!K1134&gt;0,_xlfn.GAMMA.INV(K1134,$B$6,$B$7),0)</f>
        <v/>
      </c>
      <c r="M1134" s="24">
        <f>_xlfn.NORM.DIST(Data!X1134,$C$9,$C$10,TRUE)</f>
        <v/>
      </c>
      <c r="N1134" s="9">
        <f>_xlfn.NORM.INV(M1134,$B$9,$B$10)</f>
        <v/>
      </c>
      <c r="O1134" s="24">
        <f>_xlfn.NORM.DIST(Data!Y1134,$C$9,$C$10,TRUE)</f>
        <v/>
      </c>
      <c r="P1134" s="9">
        <f>_xlfn.NORM.INV(O1134,$B$9,$B$10)</f>
        <v/>
      </c>
    </row>
    <row r="1135">
      <c r="H1135" s="14">
        <f>Data!A1135</f>
        <v/>
      </c>
      <c r="I1135" s="24">
        <f>IF(Occurrence!J1135&gt;0,_xlfn.GAMMA.DIST(Occurrence!J1135,$C$6,$C$7,TRUE),0)</f>
        <v/>
      </c>
      <c r="J1135" s="9">
        <f>IF(Occurrence!J1135&gt;0,_xlfn.GAMMA.INV(I1135,$B$6,$B$7),0)</f>
        <v/>
      </c>
      <c r="K1135" s="24">
        <f>IF(Occurrence!K1135&gt;0,_xlfn.GAMMA.DIST(Occurrence!K1135,$C$6,$C$7,TRUE),0)</f>
        <v/>
      </c>
      <c r="L1135" s="9">
        <f>IF(Occurrence!K1135&gt;0,_xlfn.GAMMA.INV(K1135,$B$6,$B$7),0)</f>
        <v/>
      </c>
      <c r="M1135" s="24">
        <f>_xlfn.NORM.DIST(Data!X1135,$C$9,$C$10,TRUE)</f>
        <v/>
      </c>
      <c r="N1135" s="9">
        <f>_xlfn.NORM.INV(M1135,$B$9,$B$10)</f>
        <v/>
      </c>
      <c r="O1135" s="24">
        <f>_xlfn.NORM.DIST(Data!Y1135,$C$9,$C$10,TRUE)</f>
        <v/>
      </c>
      <c r="P1135" s="9">
        <f>_xlfn.NORM.INV(O1135,$B$9,$B$10)</f>
        <v/>
      </c>
    </row>
    <row r="1136">
      <c r="H1136" s="14">
        <f>Data!A1136</f>
        <v/>
      </c>
      <c r="I1136" s="24">
        <f>IF(Occurrence!J1136&gt;0,_xlfn.GAMMA.DIST(Occurrence!J1136,$C$6,$C$7,TRUE),0)</f>
        <v/>
      </c>
      <c r="J1136" s="9">
        <f>IF(Occurrence!J1136&gt;0,_xlfn.GAMMA.INV(I1136,$B$6,$B$7),0)</f>
        <v/>
      </c>
      <c r="K1136" s="24">
        <f>IF(Occurrence!K1136&gt;0,_xlfn.GAMMA.DIST(Occurrence!K1136,$C$6,$C$7,TRUE),0)</f>
        <v/>
      </c>
      <c r="L1136" s="9">
        <f>IF(Occurrence!K1136&gt;0,_xlfn.GAMMA.INV(K1136,$B$6,$B$7),0)</f>
        <v/>
      </c>
      <c r="M1136" s="24">
        <f>_xlfn.NORM.DIST(Data!X1136,$C$9,$C$10,TRUE)</f>
        <v/>
      </c>
      <c r="N1136" s="9">
        <f>_xlfn.NORM.INV(M1136,$B$9,$B$10)</f>
        <v/>
      </c>
      <c r="O1136" s="24">
        <f>_xlfn.NORM.DIST(Data!Y1136,$C$9,$C$10,TRUE)</f>
        <v/>
      </c>
      <c r="P1136" s="9">
        <f>_xlfn.NORM.INV(O1136,$B$9,$B$10)</f>
        <v/>
      </c>
    </row>
    <row r="1137">
      <c r="H1137" s="14">
        <f>Data!A1137</f>
        <v/>
      </c>
      <c r="I1137" s="24">
        <f>IF(Occurrence!J1137&gt;0,_xlfn.GAMMA.DIST(Occurrence!J1137,$C$6,$C$7,TRUE),0)</f>
        <v/>
      </c>
      <c r="J1137" s="9">
        <f>IF(Occurrence!J1137&gt;0,_xlfn.GAMMA.INV(I1137,$B$6,$B$7),0)</f>
        <v/>
      </c>
      <c r="K1137" s="24">
        <f>IF(Occurrence!K1137&gt;0,_xlfn.GAMMA.DIST(Occurrence!K1137,$C$6,$C$7,TRUE),0)</f>
        <v/>
      </c>
      <c r="L1137" s="9">
        <f>IF(Occurrence!K1137&gt;0,_xlfn.GAMMA.INV(K1137,$B$6,$B$7),0)</f>
        <v/>
      </c>
      <c r="M1137" s="24">
        <f>_xlfn.NORM.DIST(Data!X1137,$C$9,$C$10,TRUE)</f>
        <v/>
      </c>
      <c r="N1137" s="9">
        <f>_xlfn.NORM.INV(M1137,$B$9,$B$10)</f>
        <v/>
      </c>
      <c r="O1137" s="24">
        <f>_xlfn.NORM.DIST(Data!Y1137,$C$9,$C$10,TRUE)</f>
        <v/>
      </c>
      <c r="P1137" s="9">
        <f>_xlfn.NORM.INV(O1137,$B$9,$B$10)</f>
        <v/>
      </c>
    </row>
    <row r="1138">
      <c r="H1138" s="14">
        <f>Data!A1138</f>
        <v/>
      </c>
      <c r="I1138" s="24">
        <f>IF(Occurrence!J1138&gt;0,_xlfn.GAMMA.DIST(Occurrence!J1138,$C$6,$C$7,TRUE),0)</f>
        <v/>
      </c>
      <c r="J1138" s="9">
        <f>IF(Occurrence!J1138&gt;0,_xlfn.GAMMA.INV(I1138,$B$6,$B$7),0)</f>
        <v/>
      </c>
      <c r="K1138" s="24">
        <f>IF(Occurrence!K1138&gt;0,_xlfn.GAMMA.DIST(Occurrence!K1138,$C$6,$C$7,TRUE),0)</f>
        <v/>
      </c>
      <c r="L1138" s="9">
        <f>IF(Occurrence!K1138&gt;0,_xlfn.GAMMA.INV(K1138,$B$6,$B$7),0)</f>
        <v/>
      </c>
      <c r="M1138" s="24">
        <f>_xlfn.NORM.DIST(Data!X1138,$C$9,$C$10,TRUE)</f>
        <v/>
      </c>
      <c r="N1138" s="9">
        <f>_xlfn.NORM.INV(M1138,$B$9,$B$10)</f>
        <v/>
      </c>
      <c r="O1138" s="24">
        <f>_xlfn.NORM.DIST(Data!Y1138,$C$9,$C$10,TRUE)</f>
        <v/>
      </c>
      <c r="P1138" s="9">
        <f>_xlfn.NORM.INV(O1138,$B$9,$B$10)</f>
        <v/>
      </c>
    </row>
    <row r="1139">
      <c r="H1139" s="14">
        <f>Data!A1139</f>
        <v/>
      </c>
      <c r="I1139" s="24">
        <f>IF(Occurrence!J1139&gt;0,_xlfn.GAMMA.DIST(Occurrence!J1139,$C$6,$C$7,TRUE),0)</f>
        <v/>
      </c>
      <c r="J1139" s="9">
        <f>IF(Occurrence!J1139&gt;0,_xlfn.GAMMA.INV(I1139,$B$6,$B$7),0)</f>
        <v/>
      </c>
      <c r="K1139" s="24">
        <f>IF(Occurrence!K1139&gt;0,_xlfn.GAMMA.DIST(Occurrence!K1139,$C$6,$C$7,TRUE),0)</f>
        <v/>
      </c>
      <c r="L1139" s="9">
        <f>IF(Occurrence!K1139&gt;0,_xlfn.GAMMA.INV(K1139,$B$6,$B$7),0)</f>
        <v/>
      </c>
      <c r="M1139" s="24">
        <f>_xlfn.NORM.DIST(Data!X1139,$C$9,$C$10,TRUE)</f>
        <v/>
      </c>
      <c r="N1139" s="9">
        <f>_xlfn.NORM.INV(M1139,$B$9,$B$10)</f>
        <v/>
      </c>
      <c r="O1139" s="24">
        <f>_xlfn.NORM.DIST(Data!Y1139,$C$9,$C$10,TRUE)</f>
        <v/>
      </c>
      <c r="P1139" s="9">
        <f>_xlfn.NORM.INV(O1139,$B$9,$B$10)</f>
        <v/>
      </c>
    </row>
    <row r="1140">
      <c r="H1140" s="14">
        <f>Data!A1140</f>
        <v/>
      </c>
      <c r="I1140" s="24">
        <f>IF(Occurrence!J1140&gt;0,_xlfn.GAMMA.DIST(Occurrence!J1140,$C$6,$C$7,TRUE),0)</f>
        <v/>
      </c>
      <c r="J1140" s="9">
        <f>IF(Occurrence!J1140&gt;0,_xlfn.GAMMA.INV(I1140,$B$6,$B$7),0)</f>
        <v/>
      </c>
      <c r="K1140" s="24">
        <f>IF(Occurrence!K1140&gt;0,_xlfn.GAMMA.DIST(Occurrence!K1140,$C$6,$C$7,TRUE),0)</f>
        <v/>
      </c>
      <c r="L1140" s="9">
        <f>IF(Occurrence!K1140&gt;0,_xlfn.GAMMA.INV(K1140,$B$6,$B$7),0)</f>
        <v/>
      </c>
      <c r="M1140" s="24">
        <f>_xlfn.NORM.DIST(Data!X1140,$C$9,$C$10,TRUE)</f>
        <v/>
      </c>
      <c r="N1140" s="9">
        <f>_xlfn.NORM.INV(M1140,$B$9,$B$10)</f>
        <v/>
      </c>
      <c r="O1140" s="24">
        <f>_xlfn.NORM.DIST(Data!Y1140,$C$9,$C$10,TRUE)</f>
        <v/>
      </c>
      <c r="P1140" s="9">
        <f>_xlfn.NORM.INV(O1140,$B$9,$B$10)</f>
        <v/>
      </c>
    </row>
    <row r="1141">
      <c r="H1141" s="14">
        <f>Data!A1141</f>
        <v/>
      </c>
      <c r="I1141" s="24">
        <f>IF(Occurrence!J1141&gt;0,_xlfn.GAMMA.DIST(Occurrence!J1141,$C$6,$C$7,TRUE),0)</f>
        <v/>
      </c>
      <c r="J1141" s="9">
        <f>IF(Occurrence!J1141&gt;0,_xlfn.GAMMA.INV(I1141,$B$6,$B$7),0)</f>
        <v/>
      </c>
      <c r="K1141" s="24">
        <f>IF(Occurrence!K1141&gt;0,_xlfn.GAMMA.DIST(Occurrence!K1141,$C$6,$C$7,TRUE),0)</f>
        <v/>
      </c>
      <c r="L1141" s="9">
        <f>IF(Occurrence!K1141&gt;0,_xlfn.GAMMA.INV(K1141,$B$6,$B$7),0)</f>
        <v/>
      </c>
      <c r="M1141" s="24">
        <f>_xlfn.NORM.DIST(Data!X1141,$C$9,$C$10,TRUE)</f>
        <v/>
      </c>
      <c r="N1141" s="9">
        <f>_xlfn.NORM.INV(M1141,$B$9,$B$10)</f>
        <v/>
      </c>
      <c r="O1141" s="24">
        <f>_xlfn.NORM.DIST(Data!Y1141,$C$9,$C$10,TRUE)</f>
        <v/>
      </c>
      <c r="P1141" s="9">
        <f>_xlfn.NORM.INV(O1141,$B$9,$B$10)</f>
        <v/>
      </c>
    </row>
    <row r="1142">
      <c r="H1142" s="14">
        <f>Data!A1142</f>
        <v/>
      </c>
      <c r="I1142" s="24">
        <f>IF(Occurrence!J1142&gt;0,_xlfn.GAMMA.DIST(Occurrence!J1142,$C$6,$C$7,TRUE),0)</f>
        <v/>
      </c>
      <c r="J1142" s="9">
        <f>IF(Occurrence!J1142&gt;0,_xlfn.GAMMA.INV(I1142,$B$6,$B$7),0)</f>
        <v/>
      </c>
      <c r="K1142" s="24">
        <f>IF(Occurrence!K1142&gt;0,_xlfn.GAMMA.DIST(Occurrence!K1142,$C$6,$C$7,TRUE),0)</f>
        <v/>
      </c>
      <c r="L1142" s="9">
        <f>IF(Occurrence!K1142&gt;0,_xlfn.GAMMA.INV(K1142,$B$6,$B$7),0)</f>
        <v/>
      </c>
      <c r="M1142" s="24">
        <f>_xlfn.NORM.DIST(Data!X1142,$C$9,$C$10,TRUE)</f>
        <v/>
      </c>
      <c r="N1142" s="9">
        <f>_xlfn.NORM.INV(M1142,$B$9,$B$10)</f>
        <v/>
      </c>
      <c r="O1142" s="24">
        <f>_xlfn.NORM.DIST(Data!Y1142,$C$9,$C$10,TRUE)</f>
        <v/>
      </c>
      <c r="P1142" s="9">
        <f>_xlfn.NORM.INV(O1142,$B$9,$B$10)</f>
        <v/>
      </c>
    </row>
    <row r="1143">
      <c r="H1143" s="14">
        <f>Data!A1143</f>
        <v/>
      </c>
      <c r="I1143" s="24">
        <f>IF(Occurrence!J1143&gt;0,_xlfn.GAMMA.DIST(Occurrence!J1143,$C$6,$C$7,TRUE),0)</f>
        <v/>
      </c>
      <c r="J1143" s="9">
        <f>IF(Occurrence!J1143&gt;0,_xlfn.GAMMA.INV(I1143,$B$6,$B$7),0)</f>
        <v/>
      </c>
      <c r="K1143" s="24">
        <f>IF(Occurrence!K1143&gt;0,_xlfn.GAMMA.DIST(Occurrence!K1143,$C$6,$C$7,TRUE),0)</f>
        <v/>
      </c>
      <c r="L1143" s="9">
        <f>IF(Occurrence!K1143&gt;0,_xlfn.GAMMA.INV(K1143,$B$6,$B$7),0)</f>
        <v/>
      </c>
      <c r="M1143" s="24">
        <f>_xlfn.NORM.DIST(Data!X1143,$C$9,$C$10,TRUE)</f>
        <v/>
      </c>
      <c r="N1143" s="9">
        <f>_xlfn.NORM.INV(M1143,$B$9,$B$10)</f>
        <v/>
      </c>
      <c r="O1143" s="24">
        <f>_xlfn.NORM.DIST(Data!Y1143,$C$9,$C$10,TRUE)</f>
        <v/>
      </c>
      <c r="P1143" s="9">
        <f>_xlfn.NORM.INV(O1143,$B$9,$B$10)</f>
        <v/>
      </c>
    </row>
    <row r="1144">
      <c r="H1144" s="14">
        <f>Data!A1144</f>
        <v/>
      </c>
      <c r="I1144" s="24">
        <f>IF(Occurrence!J1144&gt;0,_xlfn.GAMMA.DIST(Occurrence!J1144,$C$6,$C$7,TRUE),0)</f>
        <v/>
      </c>
      <c r="J1144" s="9">
        <f>IF(Occurrence!J1144&gt;0,_xlfn.GAMMA.INV(I1144,$B$6,$B$7),0)</f>
        <v/>
      </c>
      <c r="K1144" s="24">
        <f>IF(Occurrence!K1144&gt;0,_xlfn.GAMMA.DIST(Occurrence!K1144,$C$6,$C$7,TRUE),0)</f>
        <v/>
      </c>
      <c r="L1144" s="9">
        <f>IF(Occurrence!K1144&gt;0,_xlfn.GAMMA.INV(K1144,$B$6,$B$7),0)</f>
        <v/>
      </c>
      <c r="M1144" s="24">
        <f>_xlfn.NORM.DIST(Data!X1144,$C$9,$C$10,TRUE)</f>
        <v/>
      </c>
      <c r="N1144" s="9">
        <f>_xlfn.NORM.INV(M1144,$B$9,$B$10)</f>
        <v/>
      </c>
      <c r="O1144" s="24">
        <f>_xlfn.NORM.DIST(Data!Y1144,$C$9,$C$10,TRUE)</f>
        <v/>
      </c>
      <c r="P1144" s="9">
        <f>_xlfn.NORM.INV(O1144,$B$9,$B$10)</f>
        <v/>
      </c>
    </row>
    <row r="1145">
      <c r="H1145" s="14">
        <f>Data!A1145</f>
        <v/>
      </c>
      <c r="I1145" s="24">
        <f>IF(Occurrence!J1145&gt;0,_xlfn.GAMMA.DIST(Occurrence!J1145,$C$6,$C$7,TRUE),0)</f>
        <v/>
      </c>
      <c r="J1145" s="9">
        <f>IF(Occurrence!J1145&gt;0,_xlfn.GAMMA.INV(I1145,$B$6,$B$7),0)</f>
        <v/>
      </c>
      <c r="K1145" s="24">
        <f>IF(Occurrence!K1145&gt;0,_xlfn.GAMMA.DIST(Occurrence!K1145,$C$6,$C$7,TRUE),0)</f>
        <v/>
      </c>
      <c r="L1145" s="9">
        <f>IF(Occurrence!K1145&gt;0,_xlfn.GAMMA.INV(K1145,$B$6,$B$7),0)</f>
        <v/>
      </c>
      <c r="M1145" s="24">
        <f>_xlfn.NORM.DIST(Data!X1145,$C$9,$C$10,TRUE)</f>
        <v/>
      </c>
      <c r="N1145" s="9">
        <f>_xlfn.NORM.INV(M1145,$B$9,$B$10)</f>
        <v/>
      </c>
      <c r="O1145" s="24">
        <f>_xlfn.NORM.DIST(Data!Y1145,$C$9,$C$10,TRUE)</f>
        <v/>
      </c>
      <c r="P1145" s="9">
        <f>_xlfn.NORM.INV(O1145,$B$9,$B$10)</f>
        <v/>
      </c>
    </row>
    <row r="1146">
      <c r="H1146" s="14">
        <f>Data!A1146</f>
        <v/>
      </c>
      <c r="I1146" s="24">
        <f>IF(Occurrence!J1146&gt;0,_xlfn.GAMMA.DIST(Occurrence!J1146,$C$6,$C$7,TRUE),0)</f>
        <v/>
      </c>
      <c r="J1146" s="9">
        <f>IF(Occurrence!J1146&gt;0,_xlfn.GAMMA.INV(I1146,$B$6,$B$7),0)</f>
        <v/>
      </c>
      <c r="K1146" s="24">
        <f>IF(Occurrence!K1146&gt;0,_xlfn.GAMMA.DIST(Occurrence!K1146,$C$6,$C$7,TRUE),0)</f>
        <v/>
      </c>
      <c r="L1146" s="9">
        <f>IF(Occurrence!K1146&gt;0,_xlfn.GAMMA.INV(K1146,$B$6,$B$7),0)</f>
        <v/>
      </c>
      <c r="M1146" s="24">
        <f>_xlfn.NORM.DIST(Data!X1146,$C$9,$C$10,TRUE)</f>
        <v/>
      </c>
      <c r="N1146" s="9">
        <f>_xlfn.NORM.INV(M1146,$B$9,$B$10)</f>
        <v/>
      </c>
      <c r="O1146" s="24">
        <f>_xlfn.NORM.DIST(Data!Y1146,$C$9,$C$10,TRUE)</f>
        <v/>
      </c>
      <c r="P1146" s="9">
        <f>_xlfn.NORM.INV(O1146,$B$9,$B$10)</f>
        <v/>
      </c>
    </row>
    <row r="1147">
      <c r="H1147" s="14">
        <f>Data!A1147</f>
        <v/>
      </c>
      <c r="I1147" s="24">
        <f>IF(Occurrence!J1147&gt;0,_xlfn.GAMMA.DIST(Occurrence!J1147,$C$6,$C$7,TRUE),0)</f>
        <v/>
      </c>
      <c r="J1147" s="9">
        <f>IF(Occurrence!J1147&gt;0,_xlfn.GAMMA.INV(I1147,$B$6,$B$7),0)</f>
        <v/>
      </c>
      <c r="K1147" s="24">
        <f>IF(Occurrence!K1147&gt;0,_xlfn.GAMMA.DIST(Occurrence!K1147,$C$6,$C$7,TRUE),0)</f>
        <v/>
      </c>
      <c r="L1147" s="9">
        <f>IF(Occurrence!K1147&gt;0,_xlfn.GAMMA.INV(K1147,$B$6,$B$7),0)</f>
        <v/>
      </c>
      <c r="M1147" s="24">
        <f>_xlfn.NORM.DIST(Data!X1147,$C$9,$C$10,TRUE)</f>
        <v/>
      </c>
      <c r="N1147" s="9">
        <f>_xlfn.NORM.INV(M1147,$B$9,$B$10)</f>
        <v/>
      </c>
      <c r="O1147" s="24">
        <f>_xlfn.NORM.DIST(Data!Y1147,$C$9,$C$10,TRUE)</f>
        <v/>
      </c>
      <c r="P1147" s="9">
        <f>_xlfn.NORM.INV(O1147,$B$9,$B$10)</f>
        <v/>
      </c>
    </row>
    <row r="1148">
      <c r="H1148" s="14">
        <f>Data!A1148</f>
        <v/>
      </c>
      <c r="I1148" s="24">
        <f>IF(Occurrence!J1148&gt;0,_xlfn.GAMMA.DIST(Occurrence!J1148,$C$6,$C$7,TRUE),0)</f>
        <v/>
      </c>
      <c r="J1148" s="9">
        <f>IF(Occurrence!J1148&gt;0,_xlfn.GAMMA.INV(I1148,$B$6,$B$7),0)</f>
        <v/>
      </c>
      <c r="K1148" s="24">
        <f>IF(Occurrence!K1148&gt;0,_xlfn.GAMMA.DIST(Occurrence!K1148,$C$6,$C$7,TRUE),0)</f>
        <v/>
      </c>
      <c r="L1148" s="9">
        <f>IF(Occurrence!K1148&gt;0,_xlfn.GAMMA.INV(K1148,$B$6,$B$7),0)</f>
        <v/>
      </c>
      <c r="M1148" s="24">
        <f>_xlfn.NORM.DIST(Data!X1148,$C$9,$C$10,TRUE)</f>
        <v/>
      </c>
      <c r="N1148" s="9">
        <f>_xlfn.NORM.INV(M1148,$B$9,$B$10)</f>
        <v/>
      </c>
      <c r="O1148" s="24">
        <f>_xlfn.NORM.DIST(Data!Y1148,$C$9,$C$10,TRUE)</f>
        <v/>
      </c>
      <c r="P1148" s="9">
        <f>_xlfn.NORM.INV(O1148,$B$9,$B$10)</f>
        <v/>
      </c>
    </row>
    <row r="1149">
      <c r="H1149" s="14">
        <f>Data!A1149</f>
        <v/>
      </c>
      <c r="I1149" s="24">
        <f>IF(Occurrence!J1149&gt;0,_xlfn.GAMMA.DIST(Occurrence!J1149,$C$6,$C$7,TRUE),0)</f>
        <v/>
      </c>
      <c r="J1149" s="9">
        <f>IF(Occurrence!J1149&gt;0,_xlfn.GAMMA.INV(I1149,$B$6,$B$7),0)</f>
        <v/>
      </c>
      <c r="K1149" s="24">
        <f>IF(Occurrence!K1149&gt;0,_xlfn.GAMMA.DIST(Occurrence!K1149,$C$6,$C$7,TRUE),0)</f>
        <v/>
      </c>
      <c r="L1149" s="9">
        <f>IF(Occurrence!K1149&gt;0,_xlfn.GAMMA.INV(K1149,$B$6,$B$7),0)</f>
        <v/>
      </c>
      <c r="M1149" s="24">
        <f>_xlfn.NORM.DIST(Data!X1149,$C$9,$C$10,TRUE)</f>
        <v/>
      </c>
      <c r="N1149" s="9">
        <f>_xlfn.NORM.INV(M1149,$B$9,$B$10)</f>
        <v/>
      </c>
      <c r="O1149" s="24">
        <f>_xlfn.NORM.DIST(Data!Y1149,$C$9,$C$10,TRUE)</f>
        <v/>
      </c>
      <c r="P1149" s="9">
        <f>_xlfn.NORM.INV(O1149,$B$9,$B$10)</f>
        <v/>
      </c>
    </row>
    <row r="1150">
      <c r="H1150" s="14">
        <f>Data!A1150</f>
        <v/>
      </c>
      <c r="I1150" s="24">
        <f>IF(Occurrence!J1150&gt;0,_xlfn.GAMMA.DIST(Occurrence!J1150,$C$6,$C$7,TRUE),0)</f>
        <v/>
      </c>
      <c r="J1150" s="9">
        <f>IF(Occurrence!J1150&gt;0,_xlfn.GAMMA.INV(I1150,$B$6,$B$7),0)</f>
        <v/>
      </c>
      <c r="K1150" s="24">
        <f>IF(Occurrence!K1150&gt;0,_xlfn.GAMMA.DIST(Occurrence!K1150,$C$6,$C$7,TRUE),0)</f>
        <v/>
      </c>
      <c r="L1150" s="9">
        <f>IF(Occurrence!K1150&gt;0,_xlfn.GAMMA.INV(K1150,$B$6,$B$7),0)</f>
        <v/>
      </c>
      <c r="M1150" s="24">
        <f>_xlfn.NORM.DIST(Data!X1150,$C$9,$C$10,TRUE)</f>
        <v/>
      </c>
      <c r="N1150" s="9">
        <f>_xlfn.NORM.INV(M1150,$B$9,$B$10)</f>
        <v/>
      </c>
      <c r="O1150" s="24">
        <f>_xlfn.NORM.DIST(Data!Y1150,$C$9,$C$10,TRUE)</f>
        <v/>
      </c>
      <c r="P1150" s="9">
        <f>_xlfn.NORM.INV(O1150,$B$9,$B$10)</f>
        <v/>
      </c>
    </row>
    <row r="1151">
      <c r="H1151" s="14">
        <f>Data!A1151</f>
        <v/>
      </c>
      <c r="I1151" s="24">
        <f>IF(Occurrence!J1151&gt;0,_xlfn.GAMMA.DIST(Occurrence!J1151,$C$6,$C$7,TRUE),0)</f>
        <v/>
      </c>
      <c r="J1151" s="9">
        <f>IF(Occurrence!J1151&gt;0,_xlfn.GAMMA.INV(I1151,$B$6,$B$7),0)</f>
        <v/>
      </c>
      <c r="K1151" s="24">
        <f>IF(Occurrence!K1151&gt;0,_xlfn.GAMMA.DIST(Occurrence!K1151,$C$6,$C$7,TRUE),0)</f>
        <v/>
      </c>
      <c r="L1151" s="9">
        <f>IF(Occurrence!K1151&gt;0,_xlfn.GAMMA.INV(K1151,$B$6,$B$7),0)</f>
        <v/>
      </c>
      <c r="M1151" s="24">
        <f>_xlfn.NORM.DIST(Data!X1151,$C$9,$C$10,TRUE)</f>
        <v/>
      </c>
      <c r="N1151" s="9">
        <f>_xlfn.NORM.INV(M1151,$B$9,$B$10)</f>
        <v/>
      </c>
      <c r="O1151" s="24">
        <f>_xlfn.NORM.DIST(Data!Y1151,$C$9,$C$10,TRUE)</f>
        <v/>
      </c>
      <c r="P1151" s="9">
        <f>_xlfn.NORM.INV(O1151,$B$9,$B$10)</f>
        <v/>
      </c>
    </row>
    <row r="1152">
      <c r="H1152" s="14">
        <f>Data!A1152</f>
        <v/>
      </c>
      <c r="I1152" s="24">
        <f>IF(Occurrence!J1152&gt;0,_xlfn.GAMMA.DIST(Occurrence!J1152,$C$6,$C$7,TRUE),0)</f>
        <v/>
      </c>
      <c r="J1152" s="9">
        <f>IF(Occurrence!J1152&gt;0,_xlfn.GAMMA.INV(I1152,$B$6,$B$7),0)</f>
        <v/>
      </c>
      <c r="K1152" s="24">
        <f>IF(Occurrence!K1152&gt;0,_xlfn.GAMMA.DIST(Occurrence!K1152,$C$6,$C$7,TRUE),0)</f>
        <v/>
      </c>
      <c r="L1152" s="9">
        <f>IF(Occurrence!K1152&gt;0,_xlfn.GAMMA.INV(K1152,$B$6,$B$7),0)</f>
        <v/>
      </c>
      <c r="M1152" s="24">
        <f>_xlfn.NORM.DIST(Data!X1152,$C$9,$C$10,TRUE)</f>
        <v/>
      </c>
      <c r="N1152" s="9">
        <f>_xlfn.NORM.INV(M1152,$B$9,$B$10)</f>
        <v/>
      </c>
      <c r="O1152" s="24">
        <f>_xlfn.NORM.DIST(Data!Y1152,$C$9,$C$10,TRUE)</f>
        <v/>
      </c>
      <c r="P1152" s="9">
        <f>_xlfn.NORM.INV(O1152,$B$9,$B$10)</f>
        <v/>
      </c>
    </row>
    <row r="1153">
      <c r="H1153" s="14">
        <f>Data!A1153</f>
        <v/>
      </c>
      <c r="I1153" s="24">
        <f>IF(Occurrence!J1153&gt;0,_xlfn.GAMMA.DIST(Occurrence!J1153,$C$6,$C$7,TRUE),0)</f>
        <v/>
      </c>
      <c r="J1153" s="9">
        <f>IF(Occurrence!J1153&gt;0,_xlfn.GAMMA.INV(I1153,$B$6,$B$7),0)</f>
        <v/>
      </c>
      <c r="K1153" s="24">
        <f>IF(Occurrence!K1153&gt;0,_xlfn.GAMMA.DIST(Occurrence!K1153,$C$6,$C$7,TRUE),0)</f>
        <v/>
      </c>
      <c r="L1153" s="9">
        <f>IF(Occurrence!K1153&gt;0,_xlfn.GAMMA.INV(K1153,$B$6,$B$7),0)</f>
        <v/>
      </c>
      <c r="M1153" s="24">
        <f>_xlfn.NORM.DIST(Data!X1153,$C$9,$C$10,TRUE)</f>
        <v/>
      </c>
      <c r="N1153" s="9">
        <f>_xlfn.NORM.INV(M1153,$B$9,$B$10)</f>
        <v/>
      </c>
      <c r="O1153" s="24">
        <f>_xlfn.NORM.DIST(Data!Y1153,$C$9,$C$10,TRUE)</f>
        <v/>
      </c>
      <c r="P1153" s="9">
        <f>_xlfn.NORM.INV(O1153,$B$9,$B$10)</f>
        <v/>
      </c>
    </row>
    <row r="1154">
      <c r="H1154" s="14">
        <f>Data!A1154</f>
        <v/>
      </c>
      <c r="I1154" s="24">
        <f>IF(Occurrence!J1154&gt;0,_xlfn.GAMMA.DIST(Occurrence!J1154,$C$6,$C$7,TRUE),0)</f>
        <v/>
      </c>
      <c r="J1154" s="9">
        <f>IF(Occurrence!J1154&gt;0,_xlfn.GAMMA.INV(I1154,$B$6,$B$7),0)</f>
        <v/>
      </c>
      <c r="K1154" s="24">
        <f>IF(Occurrence!K1154&gt;0,_xlfn.GAMMA.DIST(Occurrence!K1154,$C$6,$C$7,TRUE),0)</f>
        <v/>
      </c>
      <c r="L1154" s="9">
        <f>IF(Occurrence!K1154&gt;0,_xlfn.GAMMA.INV(K1154,$B$6,$B$7),0)</f>
        <v/>
      </c>
      <c r="M1154" s="24">
        <f>_xlfn.NORM.DIST(Data!X1154,$C$9,$C$10,TRUE)</f>
        <v/>
      </c>
      <c r="N1154" s="9">
        <f>_xlfn.NORM.INV(M1154,$B$9,$B$10)</f>
        <v/>
      </c>
      <c r="O1154" s="24">
        <f>_xlfn.NORM.DIST(Data!Y1154,$C$9,$C$10,TRUE)</f>
        <v/>
      </c>
      <c r="P1154" s="9">
        <f>_xlfn.NORM.INV(O1154,$B$9,$B$10)</f>
        <v/>
      </c>
    </row>
    <row r="1155">
      <c r="H1155" s="14">
        <f>Data!A1155</f>
        <v/>
      </c>
      <c r="I1155" s="24">
        <f>IF(Occurrence!J1155&gt;0,_xlfn.GAMMA.DIST(Occurrence!J1155,$C$6,$C$7,TRUE),0)</f>
        <v/>
      </c>
      <c r="J1155" s="9">
        <f>IF(Occurrence!J1155&gt;0,_xlfn.GAMMA.INV(I1155,$B$6,$B$7),0)</f>
        <v/>
      </c>
      <c r="K1155" s="24">
        <f>IF(Occurrence!K1155&gt;0,_xlfn.GAMMA.DIST(Occurrence!K1155,$C$6,$C$7,TRUE),0)</f>
        <v/>
      </c>
      <c r="L1155" s="9">
        <f>IF(Occurrence!K1155&gt;0,_xlfn.GAMMA.INV(K1155,$B$6,$B$7),0)</f>
        <v/>
      </c>
      <c r="M1155" s="24">
        <f>_xlfn.NORM.DIST(Data!X1155,$C$9,$C$10,TRUE)</f>
        <v/>
      </c>
      <c r="N1155" s="9">
        <f>_xlfn.NORM.INV(M1155,$B$9,$B$10)</f>
        <v/>
      </c>
      <c r="O1155" s="24">
        <f>_xlfn.NORM.DIST(Data!Y1155,$C$9,$C$10,TRUE)</f>
        <v/>
      </c>
      <c r="P1155" s="9">
        <f>_xlfn.NORM.INV(O1155,$B$9,$B$10)</f>
        <v/>
      </c>
    </row>
    <row r="1156">
      <c r="H1156" s="14">
        <f>Data!A1156</f>
        <v/>
      </c>
      <c r="I1156" s="24">
        <f>IF(Occurrence!J1156&gt;0,_xlfn.GAMMA.DIST(Occurrence!J1156,$C$6,$C$7,TRUE),0)</f>
        <v/>
      </c>
      <c r="J1156" s="9">
        <f>IF(Occurrence!J1156&gt;0,_xlfn.GAMMA.INV(I1156,$B$6,$B$7),0)</f>
        <v/>
      </c>
      <c r="K1156" s="24">
        <f>IF(Occurrence!K1156&gt;0,_xlfn.GAMMA.DIST(Occurrence!K1156,$C$6,$C$7,TRUE),0)</f>
        <v/>
      </c>
      <c r="L1156" s="9">
        <f>IF(Occurrence!K1156&gt;0,_xlfn.GAMMA.INV(K1156,$B$6,$B$7),0)</f>
        <v/>
      </c>
      <c r="M1156" s="24">
        <f>_xlfn.NORM.DIST(Data!X1156,$C$9,$C$10,TRUE)</f>
        <v/>
      </c>
      <c r="N1156" s="9">
        <f>_xlfn.NORM.INV(M1156,$B$9,$B$10)</f>
        <v/>
      </c>
      <c r="O1156" s="24">
        <f>_xlfn.NORM.DIST(Data!Y1156,$C$9,$C$10,TRUE)</f>
        <v/>
      </c>
      <c r="P1156" s="9">
        <f>_xlfn.NORM.INV(O1156,$B$9,$B$10)</f>
        <v/>
      </c>
    </row>
    <row r="1157">
      <c r="H1157" s="14">
        <f>Data!A1157</f>
        <v/>
      </c>
      <c r="I1157" s="24">
        <f>IF(Occurrence!J1157&gt;0,_xlfn.GAMMA.DIST(Occurrence!J1157,$C$6,$C$7,TRUE),0)</f>
        <v/>
      </c>
      <c r="J1157" s="9">
        <f>IF(Occurrence!J1157&gt;0,_xlfn.GAMMA.INV(I1157,$B$6,$B$7),0)</f>
        <v/>
      </c>
      <c r="K1157" s="24">
        <f>IF(Occurrence!K1157&gt;0,_xlfn.GAMMA.DIST(Occurrence!K1157,$C$6,$C$7,TRUE),0)</f>
        <v/>
      </c>
      <c r="L1157" s="9">
        <f>IF(Occurrence!K1157&gt;0,_xlfn.GAMMA.INV(K1157,$B$6,$B$7),0)</f>
        <v/>
      </c>
      <c r="M1157" s="24">
        <f>_xlfn.NORM.DIST(Data!X1157,$C$9,$C$10,TRUE)</f>
        <v/>
      </c>
      <c r="N1157" s="9">
        <f>_xlfn.NORM.INV(M1157,$B$9,$B$10)</f>
        <v/>
      </c>
      <c r="O1157" s="24">
        <f>_xlfn.NORM.DIST(Data!Y1157,$C$9,$C$10,TRUE)</f>
        <v/>
      </c>
      <c r="P1157" s="9">
        <f>_xlfn.NORM.INV(O1157,$B$9,$B$10)</f>
        <v/>
      </c>
    </row>
    <row r="1158">
      <c r="H1158" s="14">
        <f>Data!A1158</f>
        <v/>
      </c>
      <c r="I1158" s="24">
        <f>IF(Occurrence!J1158&gt;0,_xlfn.GAMMA.DIST(Occurrence!J1158,$C$6,$C$7,TRUE),0)</f>
        <v/>
      </c>
      <c r="J1158" s="9">
        <f>IF(Occurrence!J1158&gt;0,_xlfn.GAMMA.INV(I1158,$B$6,$B$7),0)</f>
        <v/>
      </c>
      <c r="K1158" s="24">
        <f>IF(Occurrence!K1158&gt;0,_xlfn.GAMMA.DIST(Occurrence!K1158,$C$6,$C$7,TRUE),0)</f>
        <v/>
      </c>
      <c r="L1158" s="9">
        <f>IF(Occurrence!K1158&gt;0,_xlfn.GAMMA.INV(K1158,$B$6,$B$7),0)</f>
        <v/>
      </c>
      <c r="M1158" s="24">
        <f>_xlfn.NORM.DIST(Data!X1158,$C$9,$C$10,TRUE)</f>
        <v/>
      </c>
      <c r="N1158" s="9">
        <f>_xlfn.NORM.INV(M1158,$B$9,$B$10)</f>
        <v/>
      </c>
      <c r="O1158" s="24">
        <f>_xlfn.NORM.DIST(Data!Y1158,$C$9,$C$10,TRUE)</f>
        <v/>
      </c>
      <c r="P1158" s="9">
        <f>_xlfn.NORM.INV(O1158,$B$9,$B$10)</f>
        <v/>
      </c>
    </row>
    <row r="1159">
      <c r="H1159" s="14">
        <f>Data!A1159</f>
        <v/>
      </c>
      <c r="I1159" s="24">
        <f>IF(Occurrence!J1159&gt;0,_xlfn.GAMMA.DIST(Occurrence!J1159,$C$6,$C$7,TRUE),0)</f>
        <v/>
      </c>
      <c r="J1159" s="9">
        <f>IF(Occurrence!J1159&gt;0,_xlfn.GAMMA.INV(I1159,$B$6,$B$7),0)</f>
        <v/>
      </c>
      <c r="K1159" s="24">
        <f>IF(Occurrence!K1159&gt;0,_xlfn.GAMMA.DIST(Occurrence!K1159,$C$6,$C$7,TRUE),0)</f>
        <v/>
      </c>
      <c r="L1159" s="9">
        <f>IF(Occurrence!K1159&gt;0,_xlfn.GAMMA.INV(K1159,$B$6,$B$7),0)</f>
        <v/>
      </c>
      <c r="M1159" s="24">
        <f>_xlfn.NORM.DIST(Data!X1159,$C$9,$C$10,TRUE)</f>
        <v/>
      </c>
      <c r="N1159" s="9">
        <f>_xlfn.NORM.INV(M1159,$B$9,$B$10)</f>
        <v/>
      </c>
      <c r="O1159" s="24">
        <f>_xlfn.NORM.DIST(Data!Y1159,$C$9,$C$10,TRUE)</f>
        <v/>
      </c>
      <c r="P1159" s="9">
        <f>_xlfn.NORM.INV(O1159,$B$9,$B$10)</f>
        <v/>
      </c>
    </row>
    <row r="1160">
      <c r="H1160" s="14">
        <f>Data!A1160</f>
        <v/>
      </c>
      <c r="I1160" s="24">
        <f>IF(Occurrence!J1160&gt;0,_xlfn.GAMMA.DIST(Occurrence!J1160,$C$6,$C$7,TRUE),0)</f>
        <v/>
      </c>
      <c r="J1160" s="9">
        <f>IF(Occurrence!J1160&gt;0,_xlfn.GAMMA.INV(I1160,$B$6,$B$7),0)</f>
        <v/>
      </c>
      <c r="K1160" s="24">
        <f>IF(Occurrence!K1160&gt;0,_xlfn.GAMMA.DIST(Occurrence!K1160,$C$6,$C$7,TRUE),0)</f>
        <v/>
      </c>
      <c r="L1160" s="9">
        <f>IF(Occurrence!K1160&gt;0,_xlfn.GAMMA.INV(K1160,$B$6,$B$7),0)</f>
        <v/>
      </c>
      <c r="M1160" s="24">
        <f>_xlfn.NORM.DIST(Data!X1160,$C$9,$C$10,TRUE)</f>
        <v/>
      </c>
      <c r="N1160" s="9">
        <f>_xlfn.NORM.INV(M1160,$B$9,$B$10)</f>
        <v/>
      </c>
      <c r="O1160" s="24">
        <f>_xlfn.NORM.DIST(Data!Y1160,$C$9,$C$10,TRUE)</f>
        <v/>
      </c>
      <c r="P1160" s="9">
        <f>_xlfn.NORM.INV(O1160,$B$9,$B$10)</f>
        <v/>
      </c>
    </row>
    <row r="1161">
      <c r="H1161" s="14">
        <f>Data!A1161</f>
        <v/>
      </c>
      <c r="I1161" s="24">
        <f>IF(Occurrence!J1161&gt;0,_xlfn.GAMMA.DIST(Occurrence!J1161,$C$6,$C$7,TRUE),0)</f>
        <v/>
      </c>
      <c r="J1161" s="9">
        <f>IF(Occurrence!J1161&gt;0,_xlfn.GAMMA.INV(I1161,$B$6,$B$7),0)</f>
        <v/>
      </c>
      <c r="K1161" s="24">
        <f>IF(Occurrence!K1161&gt;0,_xlfn.GAMMA.DIST(Occurrence!K1161,$C$6,$C$7,TRUE),0)</f>
        <v/>
      </c>
      <c r="L1161" s="9">
        <f>IF(Occurrence!K1161&gt;0,_xlfn.GAMMA.INV(K1161,$B$6,$B$7),0)</f>
        <v/>
      </c>
      <c r="M1161" s="24">
        <f>_xlfn.NORM.DIST(Data!X1161,$C$9,$C$10,TRUE)</f>
        <v/>
      </c>
      <c r="N1161" s="9">
        <f>_xlfn.NORM.INV(M1161,$B$9,$B$10)</f>
        <v/>
      </c>
      <c r="O1161" s="24">
        <f>_xlfn.NORM.DIST(Data!Y1161,$C$9,$C$10,TRUE)</f>
        <v/>
      </c>
      <c r="P1161" s="9">
        <f>_xlfn.NORM.INV(O1161,$B$9,$B$10)</f>
        <v/>
      </c>
    </row>
    <row r="1162">
      <c r="H1162" s="14">
        <f>Data!A1162</f>
        <v/>
      </c>
      <c r="I1162" s="24">
        <f>IF(Occurrence!J1162&gt;0,_xlfn.GAMMA.DIST(Occurrence!J1162,$C$6,$C$7,TRUE),0)</f>
        <v/>
      </c>
      <c r="J1162" s="9">
        <f>IF(Occurrence!J1162&gt;0,_xlfn.GAMMA.INV(I1162,$B$6,$B$7),0)</f>
        <v/>
      </c>
      <c r="K1162" s="24">
        <f>IF(Occurrence!K1162&gt;0,_xlfn.GAMMA.DIST(Occurrence!K1162,$C$6,$C$7,TRUE),0)</f>
        <v/>
      </c>
      <c r="L1162" s="9">
        <f>IF(Occurrence!K1162&gt;0,_xlfn.GAMMA.INV(K1162,$B$6,$B$7),0)</f>
        <v/>
      </c>
      <c r="M1162" s="24">
        <f>_xlfn.NORM.DIST(Data!X1162,$C$9,$C$10,TRUE)</f>
        <v/>
      </c>
      <c r="N1162" s="9">
        <f>_xlfn.NORM.INV(M1162,$B$9,$B$10)</f>
        <v/>
      </c>
      <c r="O1162" s="24">
        <f>_xlfn.NORM.DIST(Data!Y1162,$C$9,$C$10,TRUE)</f>
        <v/>
      </c>
      <c r="P1162" s="9">
        <f>_xlfn.NORM.INV(O1162,$B$9,$B$10)</f>
        <v/>
      </c>
    </row>
    <row r="1163">
      <c r="H1163" s="14">
        <f>Data!A1163</f>
        <v/>
      </c>
      <c r="I1163" s="24">
        <f>IF(Occurrence!J1163&gt;0,_xlfn.GAMMA.DIST(Occurrence!J1163,$C$6,$C$7,TRUE),0)</f>
        <v/>
      </c>
      <c r="J1163" s="9">
        <f>IF(Occurrence!J1163&gt;0,_xlfn.GAMMA.INV(I1163,$B$6,$B$7),0)</f>
        <v/>
      </c>
      <c r="K1163" s="24">
        <f>IF(Occurrence!K1163&gt;0,_xlfn.GAMMA.DIST(Occurrence!K1163,$C$6,$C$7,TRUE),0)</f>
        <v/>
      </c>
      <c r="L1163" s="9">
        <f>IF(Occurrence!K1163&gt;0,_xlfn.GAMMA.INV(K1163,$B$6,$B$7),0)</f>
        <v/>
      </c>
      <c r="M1163" s="24">
        <f>_xlfn.NORM.DIST(Data!X1163,$C$9,$C$10,TRUE)</f>
        <v/>
      </c>
      <c r="N1163" s="9">
        <f>_xlfn.NORM.INV(M1163,$B$9,$B$10)</f>
        <v/>
      </c>
      <c r="O1163" s="24">
        <f>_xlfn.NORM.DIST(Data!Y1163,$C$9,$C$10,TRUE)</f>
        <v/>
      </c>
      <c r="P1163" s="9">
        <f>_xlfn.NORM.INV(O1163,$B$9,$B$10)</f>
        <v/>
      </c>
    </row>
    <row r="1164">
      <c r="H1164" s="14">
        <f>Data!A1164</f>
        <v/>
      </c>
      <c r="I1164" s="24">
        <f>IF(Occurrence!J1164&gt;0,_xlfn.GAMMA.DIST(Occurrence!J1164,$C$6,$C$7,TRUE),0)</f>
        <v/>
      </c>
      <c r="J1164" s="9">
        <f>IF(Occurrence!J1164&gt;0,_xlfn.GAMMA.INV(I1164,$B$6,$B$7),0)</f>
        <v/>
      </c>
      <c r="K1164" s="24">
        <f>IF(Occurrence!K1164&gt;0,_xlfn.GAMMA.DIST(Occurrence!K1164,$C$6,$C$7,TRUE),0)</f>
        <v/>
      </c>
      <c r="L1164" s="9">
        <f>IF(Occurrence!K1164&gt;0,_xlfn.GAMMA.INV(K1164,$B$6,$B$7),0)</f>
        <v/>
      </c>
      <c r="M1164" s="24">
        <f>_xlfn.NORM.DIST(Data!X1164,$C$9,$C$10,TRUE)</f>
        <v/>
      </c>
      <c r="N1164" s="9">
        <f>_xlfn.NORM.INV(M1164,$B$9,$B$10)</f>
        <v/>
      </c>
      <c r="O1164" s="24">
        <f>_xlfn.NORM.DIST(Data!Y1164,$C$9,$C$10,TRUE)</f>
        <v/>
      </c>
      <c r="P1164" s="9">
        <f>_xlfn.NORM.INV(O1164,$B$9,$B$10)</f>
        <v/>
      </c>
    </row>
    <row r="1165">
      <c r="H1165" s="14">
        <f>Data!A1165</f>
        <v/>
      </c>
      <c r="I1165" s="24">
        <f>IF(Occurrence!J1165&gt;0,_xlfn.GAMMA.DIST(Occurrence!J1165,$C$6,$C$7,TRUE),0)</f>
        <v/>
      </c>
      <c r="J1165" s="9">
        <f>IF(Occurrence!J1165&gt;0,_xlfn.GAMMA.INV(I1165,$B$6,$B$7),0)</f>
        <v/>
      </c>
      <c r="K1165" s="24">
        <f>IF(Occurrence!K1165&gt;0,_xlfn.GAMMA.DIST(Occurrence!K1165,$C$6,$C$7,TRUE),0)</f>
        <v/>
      </c>
      <c r="L1165" s="9">
        <f>IF(Occurrence!K1165&gt;0,_xlfn.GAMMA.INV(K1165,$B$6,$B$7),0)</f>
        <v/>
      </c>
      <c r="M1165" s="24">
        <f>_xlfn.NORM.DIST(Data!X1165,$C$9,$C$10,TRUE)</f>
        <v/>
      </c>
      <c r="N1165" s="9">
        <f>_xlfn.NORM.INV(M1165,$B$9,$B$10)</f>
        <v/>
      </c>
      <c r="O1165" s="24">
        <f>_xlfn.NORM.DIST(Data!Y1165,$C$9,$C$10,TRUE)</f>
        <v/>
      </c>
      <c r="P1165" s="9">
        <f>_xlfn.NORM.INV(O1165,$B$9,$B$10)</f>
        <v/>
      </c>
    </row>
    <row r="1166">
      <c r="H1166" s="14">
        <f>Data!A1166</f>
        <v/>
      </c>
      <c r="I1166" s="24">
        <f>IF(Occurrence!J1166&gt;0,_xlfn.GAMMA.DIST(Occurrence!J1166,$C$6,$C$7,TRUE),0)</f>
        <v/>
      </c>
      <c r="J1166" s="9">
        <f>IF(Occurrence!J1166&gt;0,_xlfn.GAMMA.INV(I1166,$B$6,$B$7),0)</f>
        <v/>
      </c>
      <c r="K1166" s="24">
        <f>IF(Occurrence!K1166&gt;0,_xlfn.GAMMA.DIST(Occurrence!K1166,$C$6,$C$7,TRUE),0)</f>
        <v/>
      </c>
      <c r="L1166" s="9">
        <f>IF(Occurrence!K1166&gt;0,_xlfn.GAMMA.INV(K1166,$B$6,$B$7),0)</f>
        <v/>
      </c>
      <c r="M1166" s="24">
        <f>_xlfn.NORM.DIST(Data!X1166,$C$9,$C$10,TRUE)</f>
        <v/>
      </c>
      <c r="N1166" s="9">
        <f>_xlfn.NORM.INV(M1166,$B$9,$B$10)</f>
        <v/>
      </c>
      <c r="O1166" s="24">
        <f>_xlfn.NORM.DIST(Data!Y1166,$C$9,$C$10,TRUE)</f>
        <v/>
      </c>
      <c r="P1166" s="9">
        <f>_xlfn.NORM.INV(O1166,$B$9,$B$10)</f>
        <v/>
      </c>
    </row>
    <row r="1167">
      <c r="H1167" s="14">
        <f>Data!A1167</f>
        <v/>
      </c>
      <c r="I1167" s="24">
        <f>IF(Occurrence!J1167&gt;0,_xlfn.GAMMA.DIST(Occurrence!J1167,$C$6,$C$7,TRUE),0)</f>
        <v/>
      </c>
      <c r="J1167" s="9">
        <f>IF(Occurrence!J1167&gt;0,_xlfn.GAMMA.INV(I1167,$B$6,$B$7),0)</f>
        <v/>
      </c>
      <c r="K1167" s="24">
        <f>IF(Occurrence!K1167&gt;0,_xlfn.GAMMA.DIST(Occurrence!K1167,$C$6,$C$7,TRUE),0)</f>
        <v/>
      </c>
      <c r="L1167" s="9">
        <f>IF(Occurrence!K1167&gt;0,_xlfn.GAMMA.INV(K1167,$B$6,$B$7),0)</f>
        <v/>
      </c>
      <c r="M1167" s="24">
        <f>_xlfn.NORM.DIST(Data!X1167,$C$9,$C$10,TRUE)</f>
        <v/>
      </c>
      <c r="N1167" s="9">
        <f>_xlfn.NORM.INV(M1167,$B$9,$B$10)</f>
        <v/>
      </c>
      <c r="O1167" s="24">
        <f>_xlfn.NORM.DIST(Data!Y1167,$C$9,$C$10,TRUE)</f>
        <v/>
      </c>
      <c r="P1167" s="9">
        <f>_xlfn.NORM.INV(O1167,$B$9,$B$10)</f>
        <v/>
      </c>
    </row>
    <row r="1168">
      <c r="H1168" s="14">
        <f>Data!A1168</f>
        <v/>
      </c>
      <c r="I1168" s="24">
        <f>IF(Occurrence!J1168&gt;0,_xlfn.GAMMA.DIST(Occurrence!J1168,$C$6,$C$7,TRUE),0)</f>
        <v/>
      </c>
      <c r="J1168" s="9">
        <f>IF(Occurrence!J1168&gt;0,_xlfn.GAMMA.INV(I1168,$B$6,$B$7),0)</f>
        <v/>
      </c>
      <c r="K1168" s="24">
        <f>IF(Occurrence!K1168&gt;0,_xlfn.GAMMA.DIST(Occurrence!K1168,$C$6,$C$7,TRUE),0)</f>
        <v/>
      </c>
      <c r="L1168" s="9">
        <f>IF(Occurrence!K1168&gt;0,_xlfn.GAMMA.INV(K1168,$B$6,$B$7),0)</f>
        <v/>
      </c>
      <c r="M1168" s="24">
        <f>_xlfn.NORM.DIST(Data!X1168,$C$9,$C$10,TRUE)</f>
        <v/>
      </c>
      <c r="N1168" s="9">
        <f>_xlfn.NORM.INV(M1168,$B$9,$B$10)</f>
        <v/>
      </c>
      <c r="O1168" s="24">
        <f>_xlfn.NORM.DIST(Data!Y1168,$C$9,$C$10,TRUE)</f>
        <v/>
      </c>
      <c r="P1168" s="9">
        <f>_xlfn.NORM.INV(O1168,$B$9,$B$10)</f>
        <v/>
      </c>
    </row>
    <row r="1169">
      <c r="H1169" s="14">
        <f>Data!A1169</f>
        <v/>
      </c>
      <c r="I1169" s="24">
        <f>IF(Occurrence!J1169&gt;0,_xlfn.GAMMA.DIST(Occurrence!J1169,$C$6,$C$7,TRUE),0)</f>
        <v/>
      </c>
      <c r="J1169" s="9">
        <f>IF(Occurrence!J1169&gt;0,_xlfn.GAMMA.INV(I1169,$B$6,$B$7),0)</f>
        <v/>
      </c>
      <c r="K1169" s="24">
        <f>IF(Occurrence!K1169&gt;0,_xlfn.GAMMA.DIST(Occurrence!K1169,$C$6,$C$7,TRUE),0)</f>
        <v/>
      </c>
      <c r="L1169" s="9">
        <f>IF(Occurrence!K1169&gt;0,_xlfn.GAMMA.INV(K1169,$B$6,$B$7),0)</f>
        <v/>
      </c>
      <c r="M1169" s="24">
        <f>_xlfn.NORM.DIST(Data!X1169,$C$9,$C$10,TRUE)</f>
        <v/>
      </c>
      <c r="N1169" s="9">
        <f>_xlfn.NORM.INV(M1169,$B$9,$B$10)</f>
        <v/>
      </c>
      <c r="O1169" s="24">
        <f>_xlfn.NORM.DIST(Data!Y1169,$C$9,$C$10,TRUE)</f>
        <v/>
      </c>
      <c r="P1169" s="9">
        <f>_xlfn.NORM.INV(O1169,$B$9,$B$10)</f>
        <v/>
      </c>
    </row>
    <row r="1170">
      <c r="H1170" s="14">
        <f>Data!A1170</f>
        <v/>
      </c>
      <c r="I1170" s="24">
        <f>IF(Occurrence!J1170&gt;0,_xlfn.GAMMA.DIST(Occurrence!J1170,$C$6,$C$7,TRUE),0)</f>
        <v/>
      </c>
      <c r="J1170" s="9">
        <f>IF(Occurrence!J1170&gt;0,_xlfn.GAMMA.INV(I1170,$B$6,$B$7),0)</f>
        <v/>
      </c>
      <c r="K1170" s="24">
        <f>IF(Occurrence!K1170&gt;0,_xlfn.GAMMA.DIST(Occurrence!K1170,$C$6,$C$7,TRUE),0)</f>
        <v/>
      </c>
      <c r="L1170" s="9">
        <f>IF(Occurrence!K1170&gt;0,_xlfn.GAMMA.INV(K1170,$B$6,$B$7),0)</f>
        <v/>
      </c>
      <c r="M1170" s="24">
        <f>_xlfn.NORM.DIST(Data!X1170,$C$9,$C$10,TRUE)</f>
        <v/>
      </c>
      <c r="N1170" s="9">
        <f>_xlfn.NORM.INV(M1170,$B$9,$B$10)</f>
        <v/>
      </c>
      <c r="O1170" s="24">
        <f>_xlfn.NORM.DIST(Data!Y1170,$C$9,$C$10,TRUE)</f>
        <v/>
      </c>
      <c r="P1170" s="9">
        <f>_xlfn.NORM.INV(O1170,$B$9,$B$10)</f>
        <v/>
      </c>
    </row>
    <row r="1171">
      <c r="H1171" s="14">
        <f>Data!A1171</f>
        <v/>
      </c>
      <c r="I1171" s="24">
        <f>IF(Occurrence!J1171&gt;0,_xlfn.GAMMA.DIST(Occurrence!J1171,$C$6,$C$7,TRUE),0)</f>
        <v/>
      </c>
      <c r="J1171" s="9">
        <f>IF(Occurrence!J1171&gt;0,_xlfn.GAMMA.INV(I1171,$B$6,$B$7),0)</f>
        <v/>
      </c>
      <c r="K1171" s="24">
        <f>IF(Occurrence!K1171&gt;0,_xlfn.GAMMA.DIST(Occurrence!K1171,$C$6,$C$7,TRUE),0)</f>
        <v/>
      </c>
      <c r="L1171" s="9">
        <f>IF(Occurrence!K1171&gt;0,_xlfn.GAMMA.INV(K1171,$B$6,$B$7),0)</f>
        <v/>
      </c>
      <c r="M1171" s="24">
        <f>_xlfn.NORM.DIST(Data!X1171,$C$9,$C$10,TRUE)</f>
        <v/>
      </c>
      <c r="N1171" s="9">
        <f>_xlfn.NORM.INV(M1171,$B$9,$B$10)</f>
        <v/>
      </c>
      <c r="O1171" s="24">
        <f>_xlfn.NORM.DIST(Data!Y1171,$C$9,$C$10,TRUE)</f>
        <v/>
      </c>
      <c r="P1171" s="9">
        <f>_xlfn.NORM.INV(O1171,$B$9,$B$10)</f>
        <v/>
      </c>
    </row>
    <row r="1172">
      <c r="H1172" s="14">
        <f>Data!A1172</f>
        <v/>
      </c>
      <c r="I1172" s="24">
        <f>IF(Occurrence!J1172&gt;0,_xlfn.GAMMA.DIST(Occurrence!J1172,$C$6,$C$7,TRUE),0)</f>
        <v/>
      </c>
      <c r="J1172" s="9">
        <f>IF(Occurrence!J1172&gt;0,_xlfn.GAMMA.INV(I1172,$B$6,$B$7),0)</f>
        <v/>
      </c>
      <c r="K1172" s="24">
        <f>IF(Occurrence!K1172&gt;0,_xlfn.GAMMA.DIST(Occurrence!K1172,$C$6,$C$7,TRUE),0)</f>
        <v/>
      </c>
      <c r="L1172" s="9">
        <f>IF(Occurrence!K1172&gt;0,_xlfn.GAMMA.INV(K1172,$B$6,$B$7),0)</f>
        <v/>
      </c>
      <c r="M1172" s="24">
        <f>_xlfn.NORM.DIST(Data!X1172,$C$9,$C$10,TRUE)</f>
        <v/>
      </c>
      <c r="N1172" s="9">
        <f>_xlfn.NORM.INV(M1172,$B$9,$B$10)</f>
        <v/>
      </c>
      <c r="O1172" s="24">
        <f>_xlfn.NORM.DIST(Data!Y1172,$C$9,$C$10,TRUE)</f>
        <v/>
      </c>
      <c r="P1172" s="9">
        <f>_xlfn.NORM.INV(O1172,$B$9,$B$10)</f>
        <v/>
      </c>
    </row>
    <row r="1173">
      <c r="H1173" s="14">
        <f>Data!A1173</f>
        <v/>
      </c>
      <c r="I1173" s="24">
        <f>IF(Occurrence!J1173&gt;0,_xlfn.GAMMA.DIST(Occurrence!J1173,$C$6,$C$7,TRUE),0)</f>
        <v/>
      </c>
      <c r="J1173" s="9">
        <f>IF(Occurrence!J1173&gt;0,_xlfn.GAMMA.INV(I1173,$B$6,$B$7),0)</f>
        <v/>
      </c>
      <c r="K1173" s="24">
        <f>IF(Occurrence!K1173&gt;0,_xlfn.GAMMA.DIST(Occurrence!K1173,$C$6,$C$7,TRUE),0)</f>
        <v/>
      </c>
      <c r="L1173" s="9">
        <f>IF(Occurrence!K1173&gt;0,_xlfn.GAMMA.INV(K1173,$B$6,$B$7),0)</f>
        <v/>
      </c>
      <c r="M1173" s="24">
        <f>_xlfn.NORM.DIST(Data!X1173,$C$9,$C$10,TRUE)</f>
        <v/>
      </c>
      <c r="N1173" s="9">
        <f>_xlfn.NORM.INV(M1173,$B$9,$B$10)</f>
        <v/>
      </c>
      <c r="O1173" s="24">
        <f>_xlfn.NORM.DIST(Data!Y1173,$C$9,$C$10,TRUE)</f>
        <v/>
      </c>
      <c r="P1173" s="9">
        <f>_xlfn.NORM.INV(O1173,$B$9,$B$10)</f>
        <v/>
      </c>
    </row>
    <row r="1174">
      <c r="H1174" s="14">
        <f>Data!A1174</f>
        <v/>
      </c>
      <c r="I1174" s="24">
        <f>IF(Occurrence!J1174&gt;0,_xlfn.GAMMA.DIST(Occurrence!J1174,$C$6,$C$7,TRUE),0)</f>
        <v/>
      </c>
      <c r="J1174" s="9">
        <f>IF(Occurrence!J1174&gt;0,_xlfn.GAMMA.INV(I1174,$B$6,$B$7),0)</f>
        <v/>
      </c>
      <c r="K1174" s="24">
        <f>IF(Occurrence!K1174&gt;0,_xlfn.GAMMA.DIST(Occurrence!K1174,$C$6,$C$7,TRUE),0)</f>
        <v/>
      </c>
      <c r="L1174" s="9">
        <f>IF(Occurrence!K1174&gt;0,_xlfn.GAMMA.INV(K1174,$B$6,$B$7),0)</f>
        <v/>
      </c>
      <c r="M1174" s="24">
        <f>_xlfn.NORM.DIST(Data!X1174,$C$9,$C$10,TRUE)</f>
        <v/>
      </c>
      <c r="N1174" s="9">
        <f>_xlfn.NORM.INV(M1174,$B$9,$B$10)</f>
        <v/>
      </c>
      <c r="O1174" s="24">
        <f>_xlfn.NORM.DIST(Data!Y1174,$C$9,$C$10,TRUE)</f>
        <v/>
      </c>
      <c r="P1174" s="9">
        <f>_xlfn.NORM.INV(O1174,$B$9,$B$10)</f>
        <v/>
      </c>
    </row>
    <row r="1175">
      <c r="H1175" s="14">
        <f>Data!A1175</f>
        <v/>
      </c>
      <c r="I1175" s="24">
        <f>IF(Occurrence!J1175&gt;0,_xlfn.GAMMA.DIST(Occurrence!J1175,$C$6,$C$7,TRUE),0)</f>
        <v/>
      </c>
      <c r="J1175" s="9">
        <f>IF(Occurrence!J1175&gt;0,_xlfn.GAMMA.INV(I1175,$B$6,$B$7),0)</f>
        <v/>
      </c>
      <c r="K1175" s="24">
        <f>IF(Occurrence!K1175&gt;0,_xlfn.GAMMA.DIST(Occurrence!K1175,$C$6,$C$7,TRUE),0)</f>
        <v/>
      </c>
      <c r="L1175" s="9">
        <f>IF(Occurrence!K1175&gt;0,_xlfn.GAMMA.INV(K1175,$B$6,$B$7),0)</f>
        <v/>
      </c>
      <c r="M1175" s="24">
        <f>_xlfn.NORM.DIST(Data!X1175,$C$9,$C$10,TRUE)</f>
        <v/>
      </c>
      <c r="N1175" s="9">
        <f>_xlfn.NORM.INV(M1175,$B$9,$B$10)</f>
        <v/>
      </c>
      <c r="O1175" s="24">
        <f>_xlfn.NORM.DIST(Data!Y1175,$C$9,$C$10,TRUE)</f>
        <v/>
      </c>
      <c r="P1175" s="9">
        <f>_xlfn.NORM.INV(O1175,$B$9,$B$10)</f>
        <v/>
      </c>
    </row>
    <row r="1176">
      <c r="H1176" s="14">
        <f>Data!A1176</f>
        <v/>
      </c>
      <c r="I1176" s="24">
        <f>IF(Occurrence!J1176&gt;0,_xlfn.GAMMA.DIST(Occurrence!J1176,$C$6,$C$7,TRUE),0)</f>
        <v/>
      </c>
      <c r="J1176" s="9">
        <f>IF(Occurrence!J1176&gt;0,_xlfn.GAMMA.INV(I1176,$B$6,$B$7),0)</f>
        <v/>
      </c>
      <c r="K1176" s="24">
        <f>IF(Occurrence!K1176&gt;0,_xlfn.GAMMA.DIST(Occurrence!K1176,$C$6,$C$7,TRUE),0)</f>
        <v/>
      </c>
      <c r="L1176" s="9">
        <f>IF(Occurrence!K1176&gt;0,_xlfn.GAMMA.INV(K1176,$B$6,$B$7),0)</f>
        <v/>
      </c>
      <c r="M1176" s="24">
        <f>_xlfn.NORM.DIST(Data!X1176,$C$9,$C$10,TRUE)</f>
        <v/>
      </c>
      <c r="N1176" s="9">
        <f>_xlfn.NORM.INV(M1176,$B$9,$B$10)</f>
        <v/>
      </c>
      <c r="O1176" s="24">
        <f>_xlfn.NORM.DIST(Data!Y1176,$C$9,$C$10,TRUE)</f>
        <v/>
      </c>
      <c r="P1176" s="9">
        <f>_xlfn.NORM.INV(O1176,$B$9,$B$10)</f>
        <v/>
      </c>
    </row>
    <row r="1177">
      <c r="H1177" s="14">
        <f>Data!A1177</f>
        <v/>
      </c>
      <c r="I1177" s="24">
        <f>IF(Occurrence!J1177&gt;0,_xlfn.GAMMA.DIST(Occurrence!J1177,$C$6,$C$7,TRUE),0)</f>
        <v/>
      </c>
      <c r="J1177" s="9">
        <f>IF(Occurrence!J1177&gt;0,_xlfn.GAMMA.INV(I1177,$B$6,$B$7),0)</f>
        <v/>
      </c>
      <c r="K1177" s="24">
        <f>IF(Occurrence!K1177&gt;0,_xlfn.GAMMA.DIST(Occurrence!K1177,$C$6,$C$7,TRUE),0)</f>
        <v/>
      </c>
      <c r="L1177" s="9">
        <f>IF(Occurrence!K1177&gt;0,_xlfn.GAMMA.INV(K1177,$B$6,$B$7),0)</f>
        <v/>
      </c>
      <c r="M1177" s="24">
        <f>_xlfn.NORM.DIST(Data!X1177,$C$9,$C$10,TRUE)</f>
        <v/>
      </c>
      <c r="N1177" s="9">
        <f>_xlfn.NORM.INV(M1177,$B$9,$B$10)</f>
        <v/>
      </c>
      <c r="O1177" s="24">
        <f>_xlfn.NORM.DIST(Data!Y1177,$C$9,$C$10,TRUE)</f>
        <v/>
      </c>
      <c r="P1177" s="9">
        <f>_xlfn.NORM.INV(O1177,$B$9,$B$10)</f>
        <v/>
      </c>
    </row>
    <row r="1178">
      <c r="H1178" s="14">
        <f>Data!A1178</f>
        <v/>
      </c>
      <c r="I1178" s="24">
        <f>IF(Occurrence!J1178&gt;0,_xlfn.GAMMA.DIST(Occurrence!J1178,$C$6,$C$7,TRUE),0)</f>
        <v/>
      </c>
      <c r="J1178" s="9">
        <f>IF(Occurrence!J1178&gt;0,_xlfn.GAMMA.INV(I1178,$B$6,$B$7),0)</f>
        <v/>
      </c>
      <c r="K1178" s="24">
        <f>IF(Occurrence!K1178&gt;0,_xlfn.GAMMA.DIST(Occurrence!K1178,$C$6,$C$7,TRUE),0)</f>
        <v/>
      </c>
      <c r="L1178" s="9">
        <f>IF(Occurrence!K1178&gt;0,_xlfn.GAMMA.INV(K1178,$B$6,$B$7),0)</f>
        <v/>
      </c>
      <c r="M1178" s="24">
        <f>_xlfn.NORM.DIST(Data!X1178,$C$9,$C$10,TRUE)</f>
        <v/>
      </c>
      <c r="N1178" s="9">
        <f>_xlfn.NORM.INV(M1178,$B$9,$B$10)</f>
        <v/>
      </c>
      <c r="O1178" s="24">
        <f>_xlfn.NORM.DIST(Data!Y1178,$C$9,$C$10,TRUE)</f>
        <v/>
      </c>
      <c r="P1178" s="9">
        <f>_xlfn.NORM.INV(O1178,$B$9,$B$10)</f>
        <v/>
      </c>
    </row>
    <row r="1179">
      <c r="H1179" s="14">
        <f>Data!A1179</f>
        <v/>
      </c>
      <c r="I1179" s="24">
        <f>IF(Occurrence!J1179&gt;0,_xlfn.GAMMA.DIST(Occurrence!J1179,$C$6,$C$7,TRUE),0)</f>
        <v/>
      </c>
      <c r="J1179" s="9">
        <f>IF(Occurrence!J1179&gt;0,_xlfn.GAMMA.INV(I1179,$B$6,$B$7),0)</f>
        <v/>
      </c>
      <c r="K1179" s="24">
        <f>IF(Occurrence!K1179&gt;0,_xlfn.GAMMA.DIST(Occurrence!K1179,$C$6,$C$7,TRUE),0)</f>
        <v/>
      </c>
      <c r="L1179" s="9">
        <f>IF(Occurrence!K1179&gt;0,_xlfn.GAMMA.INV(K1179,$B$6,$B$7),0)</f>
        <v/>
      </c>
      <c r="M1179" s="24">
        <f>_xlfn.NORM.DIST(Data!X1179,$C$9,$C$10,TRUE)</f>
        <v/>
      </c>
      <c r="N1179" s="9">
        <f>_xlfn.NORM.INV(M1179,$B$9,$B$10)</f>
        <v/>
      </c>
      <c r="O1179" s="24">
        <f>_xlfn.NORM.DIST(Data!Y1179,$C$9,$C$10,TRUE)</f>
        <v/>
      </c>
      <c r="P1179" s="9">
        <f>_xlfn.NORM.INV(O1179,$B$9,$B$10)</f>
        <v/>
      </c>
    </row>
    <row r="1180">
      <c r="H1180" s="14">
        <f>Data!A1180</f>
        <v/>
      </c>
      <c r="I1180" s="24">
        <f>IF(Occurrence!J1180&gt;0,_xlfn.GAMMA.DIST(Occurrence!J1180,$C$6,$C$7,TRUE),0)</f>
        <v/>
      </c>
      <c r="J1180" s="9">
        <f>IF(Occurrence!J1180&gt;0,_xlfn.GAMMA.INV(I1180,$B$6,$B$7),0)</f>
        <v/>
      </c>
      <c r="K1180" s="24">
        <f>IF(Occurrence!K1180&gt;0,_xlfn.GAMMA.DIST(Occurrence!K1180,$C$6,$C$7,TRUE),0)</f>
        <v/>
      </c>
      <c r="L1180" s="9">
        <f>IF(Occurrence!K1180&gt;0,_xlfn.GAMMA.INV(K1180,$B$6,$B$7),0)</f>
        <v/>
      </c>
      <c r="M1180" s="24">
        <f>_xlfn.NORM.DIST(Data!X1180,$C$9,$C$10,TRUE)</f>
        <v/>
      </c>
      <c r="N1180" s="9">
        <f>_xlfn.NORM.INV(M1180,$B$9,$B$10)</f>
        <v/>
      </c>
      <c r="O1180" s="24">
        <f>_xlfn.NORM.DIST(Data!Y1180,$C$9,$C$10,TRUE)</f>
        <v/>
      </c>
      <c r="P1180" s="9">
        <f>_xlfn.NORM.INV(O1180,$B$9,$B$10)</f>
        <v/>
      </c>
    </row>
    <row r="1181">
      <c r="H1181" s="14">
        <f>Data!A1181</f>
        <v/>
      </c>
      <c r="I1181" s="24">
        <f>IF(Occurrence!J1181&gt;0,_xlfn.GAMMA.DIST(Occurrence!J1181,$C$6,$C$7,TRUE),0)</f>
        <v/>
      </c>
      <c r="J1181" s="9">
        <f>IF(Occurrence!J1181&gt;0,_xlfn.GAMMA.INV(I1181,$B$6,$B$7),0)</f>
        <v/>
      </c>
      <c r="K1181" s="24">
        <f>IF(Occurrence!K1181&gt;0,_xlfn.GAMMA.DIST(Occurrence!K1181,$C$6,$C$7,TRUE),0)</f>
        <v/>
      </c>
      <c r="L1181" s="9">
        <f>IF(Occurrence!K1181&gt;0,_xlfn.GAMMA.INV(K1181,$B$6,$B$7),0)</f>
        <v/>
      </c>
      <c r="M1181" s="24">
        <f>_xlfn.NORM.DIST(Data!X1181,$C$9,$C$10,TRUE)</f>
        <v/>
      </c>
      <c r="N1181" s="9">
        <f>_xlfn.NORM.INV(M1181,$B$9,$B$10)</f>
        <v/>
      </c>
      <c r="O1181" s="24">
        <f>_xlfn.NORM.DIST(Data!Y1181,$C$9,$C$10,TRUE)</f>
        <v/>
      </c>
      <c r="P1181" s="9">
        <f>_xlfn.NORM.INV(O1181,$B$9,$B$10)</f>
        <v/>
      </c>
    </row>
    <row r="1182">
      <c r="H1182" s="14">
        <f>Data!A1182</f>
        <v/>
      </c>
      <c r="I1182" s="24">
        <f>IF(Occurrence!J1182&gt;0,_xlfn.GAMMA.DIST(Occurrence!J1182,$C$6,$C$7,TRUE),0)</f>
        <v/>
      </c>
      <c r="J1182" s="9">
        <f>IF(Occurrence!J1182&gt;0,_xlfn.GAMMA.INV(I1182,$B$6,$B$7),0)</f>
        <v/>
      </c>
      <c r="K1182" s="24">
        <f>IF(Occurrence!K1182&gt;0,_xlfn.GAMMA.DIST(Occurrence!K1182,$C$6,$C$7,TRUE),0)</f>
        <v/>
      </c>
      <c r="L1182" s="9">
        <f>IF(Occurrence!K1182&gt;0,_xlfn.GAMMA.INV(K1182,$B$6,$B$7),0)</f>
        <v/>
      </c>
      <c r="M1182" s="24">
        <f>_xlfn.NORM.DIST(Data!X1182,$C$9,$C$10,TRUE)</f>
        <v/>
      </c>
      <c r="N1182" s="9">
        <f>_xlfn.NORM.INV(M1182,$B$9,$B$10)</f>
        <v/>
      </c>
      <c r="O1182" s="24">
        <f>_xlfn.NORM.DIST(Data!Y1182,$C$9,$C$10,TRUE)</f>
        <v/>
      </c>
      <c r="P1182" s="9">
        <f>_xlfn.NORM.INV(O1182,$B$9,$B$10)</f>
        <v/>
      </c>
    </row>
    <row r="1183">
      <c r="H1183" s="14">
        <f>Data!A1183</f>
        <v/>
      </c>
      <c r="I1183" s="24">
        <f>IF(Occurrence!J1183&gt;0,_xlfn.GAMMA.DIST(Occurrence!J1183,$C$6,$C$7,TRUE),0)</f>
        <v/>
      </c>
      <c r="J1183" s="9">
        <f>IF(Occurrence!J1183&gt;0,_xlfn.GAMMA.INV(I1183,$B$6,$B$7),0)</f>
        <v/>
      </c>
      <c r="K1183" s="24">
        <f>IF(Occurrence!K1183&gt;0,_xlfn.GAMMA.DIST(Occurrence!K1183,$C$6,$C$7,TRUE),0)</f>
        <v/>
      </c>
      <c r="L1183" s="9">
        <f>IF(Occurrence!K1183&gt;0,_xlfn.GAMMA.INV(K1183,$B$6,$B$7),0)</f>
        <v/>
      </c>
      <c r="M1183" s="24">
        <f>_xlfn.NORM.DIST(Data!X1183,$C$9,$C$10,TRUE)</f>
        <v/>
      </c>
      <c r="N1183" s="9">
        <f>_xlfn.NORM.INV(M1183,$B$9,$B$10)</f>
        <v/>
      </c>
      <c r="O1183" s="24">
        <f>_xlfn.NORM.DIST(Data!Y1183,$C$9,$C$10,TRUE)</f>
        <v/>
      </c>
      <c r="P1183" s="9">
        <f>_xlfn.NORM.INV(O1183,$B$9,$B$10)</f>
        <v/>
      </c>
    </row>
    <row r="1184">
      <c r="H1184" s="14">
        <f>Data!A1184</f>
        <v/>
      </c>
      <c r="I1184" s="24">
        <f>IF(Occurrence!J1184&gt;0,_xlfn.GAMMA.DIST(Occurrence!J1184,$C$6,$C$7,TRUE),0)</f>
        <v/>
      </c>
      <c r="J1184" s="9">
        <f>IF(Occurrence!J1184&gt;0,_xlfn.GAMMA.INV(I1184,$B$6,$B$7),0)</f>
        <v/>
      </c>
      <c r="K1184" s="24">
        <f>IF(Occurrence!K1184&gt;0,_xlfn.GAMMA.DIST(Occurrence!K1184,$C$6,$C$7,TRUE),0)</f>
        <v/>
      </c>
      <c r="L1184" s="9">
        <f>IF(Occurrence!K1184&gt;0,_xlfn.GAMMA.INV(K1184,$B$6,$B$7),0)</f>
        <v/>
      </c>
      <c r="M1184" s="24">
        <f>_xlfn.NORM.DIST(Data!X1184,$C$9,$C$10,TRUE)</f>
        <v/>
      </c>
      <c r="N1184" s="9">
        <f>_xlfn.NORM.INV(M1184,$B$9,$B$10)</f>
        <v/>
      </c>
      <c r="O1184" s="24">
        <f>_xlfn.NORM.DIST(Data!Y1184,$C$9,$C$10,TRUE)</f>
        <v/>
      </c>
      <c r="P1184" s="9">
        <f>_xlfn.NORM.INV(O1184,$B$9,$B$10)</f>
        <v/>
      </c>
    </row>
    <row r="1185">
      <c r="H1185" s="14">
        <f>Data!A1185</f>
        <v/>
      </c>
      <c r="I1185" s="24">
        <f>IF(Occurrence!J1185&gt;0,_xlfn.GAMMA.DIST(Occurrence!J1185,$C$6,$C$7,TRUE),0)</f>
        <v/>
      </c>
      <c r="J1185" s="9">
        <f>IF(Occurrence!J1185&gt;0,_xlfn.GAMMA.INV(I1185,$B$6,$B$7),0)</f>
        <v/>
      </c>
      <c r="K1185" s="24">
        <f>IF(Occurrence!K1185&gt;0,_xlfn.GAMMA.DIST(Occurrence!K1185,$C$6,$C$7,TRUE),0)</f>
        <v/>
      </c>
      <c r="L1185" s="9">
        <f>IF(Occurrence!K1185&gt;0,_xlfn.GAMMA.INV(K1185,$B$6,$B$7),0)</f>
        <v/>
      </c>
      <c r="M1185" s="24">
        <f>_xlfn.NORM.DIST(Data!X1185,$C$9,$C$10,TRUE)</f>
        <v/>
      </c>
      <c r="N1185" s="9">
        <f>_xlfn.NORM.INV(M1185,$B$9,$B$10)</f>
        <v/>
      </c>
      <c r="O1185" s="24">
        <f>_xlfn.NORM.DIST(Data!Y1185,$C$9,$C$10,TRUE)</f>
        <v/>
      </c>
      <c r="P1185" s="9">
        <f>_xlfn.NORM.INV(O1185,$B$9,$B$10)</f>
        <v/>
      </c>
    </row>
    <row r="1186">
      <c r="H1186" s="14">
        <f>Data!A1186</f>
        <v/>
      </c>
      <c r="I1186" s="24">
        <f>IF(Occurrence!J1186&gt;0,_xlfn.GAMMA.DIST(Occurrence!J1186,$C$6,$C$7,TRUE),0)</f>
        <v/>
      </c>
      <c r="J1186" s="9">
        <f>IF(Occurrence!J1186&gt;0,_xlfn.GAMMA.INV(I1186,$B$6,$B$7),0)</f>
        <v/>
      </c>
      <c r="K1186" s="24">
        <f>IF(Occurrence!K1186&gt;0,_xlfn.GAMMA.DIST(Occurrence!K1186,$C$6,$C$7,TRUE),0)</f>
        <v/>
      </c>
      <c r="L1186" s="9">
        <f>IF(Occurrence!K1186&gt;0,_xlfn.GAMMA.INV(K1186,$B$6,$B$7),0)</f>
        <v/>
      </c>
      <c r="M1186" s="24">
        <f>_xlfn.NORM.DIST(Data!X1186,$C$9,$C$10,TRUE)</f>
        <v/>
      </c>
      <c r="N1186" s="9">
        <f>_xlfn.NORM.INV(M1186,$B$9,$B$10)</f>
        <v/>
      </c>
      <c r="O1186" s="24">
        <f>_xlfn.NORM.DIST(Data!Y1186,$C$9,$C$10,TRUE)</f>
        <v/>
      </c>
      <c r="P1186" s="9">
        <f>_xlfn.NORM.INV(O1186,$B$9,$B$10)</f>
        <v/>
      </c>
    </row>
    <row r="1187">
      <c r="H1187" s="14">
        <f>Data!A1187</f>
        <v/>
      </c>
      <c r="I1187" s="24">
        <f>IF(Occurrence!J1187&gt;0,_xlfn.GAMMA.DIST(Occurrence!J1187,$C$6,$C$7,TRUE),0)</f>
        <v/>
      </c>
      <c r="J1187" s="9">
        <f>IF(Occurrence!J1187&gt;0,_xlfn.GAMMA.INV(I1187,$B$6,$B$7),0)</f>
        <v/>
      </c>
      <c r="K1187" s="24">
        <f>IF(Occurrence!K1187&gt;0,_xlfn.GAMMA.DIST(Occurrence!K1187,$C$6,$C$7,TRUE),0)</f>
        <v/>
      </c>
      <c r="L1187" s="9">
        <f>IF(Occurrence!K1187&gt;0,_xlfn.GAMMA.INV(K1187,$B$6,$B$7),0)</f>
        <v/>
      </c>
      <c r="M1187" s="24">
        <f>_xlfn.NORM.DIST(Data!X1187,$C$9,$C$10,TRUE)</f>
        <v/>
      </c>
      <c r="N1187" s="9">
        <f>_xlfn.NORM.INV(M1187,$B$9,$B$10)</f>
        <v/>
      </c>
      <c r="O1187" s="24">
        <f>_xlfn.NORM.DIST(Data!Y1187,$C$9,$C$10,TRUE)</f>
        <v/>
      </c>
      <c r="P1187" s="9">
        <f>_xlfn.NORM.INV(O1187,$B$9,$B$10)</f>
        <v/>
      </c>
    </row>
    <row r="1188">
      <c r="H1188" s="14">
        <f>Data!A1188</f>
        <v/>
      </c>
      <c r="I1188" s="24">
        <f>IF(Occurrence!J1188&gt;0,_xlfn.GAMMA.DIST(Occurrence!J1188,$C$6,$C$7,TRUE),0)</f>
        <v/>
      </c>
      <c r="J1188" s="9">
        <f>IF(Occurrence!J1188&gt;0,_xlfn.GAMMA.INV(I1188,$B$6,$B$7),0)</f>
        <v/>
      </c>
      <c r="K1188" s="24">
        <f>IF(Occurrence!K1188&gt;0,_xlfn.GAMMA.DIST(Occurrence!K1188,$C$6,$C$7,TRUE),0)</f>
        <v/>
      </c>
      <c r="L1188" s="9">
        <f>IF(Occurrence!K1188&gt;0,_xlfn.GAMMA.INV(K1188,$B$6,$B$7),0)</f>
        <v/>
      </c>
      <c r="M1188" s="24">
        <f>_xlfn.NORM.DIST(Data!X1188,$C$9,$C$10,TRUE)</f>
        <v/>
      </c>
      <c r="N1188" s="9">
        <f>_xlfn.NORM.INV(M1188,$B$9,$B$10)</f>
        <v/>
      </c>
      <c r="O1188" s="24">
        <f>_xlfn.NORM.DIST(Data!Y1188,$C$9,$C$10,TRUE)</f>
        <v/>
      </c>
      <c r="P1188" s="9">
        <f>_xlfn.NORM.INV(O1188,$B$9,$B$10)</f>
        <v/>
      </c>
    </row>
    <row r="1189">
      <c r="H1189" s="14">
        <f>Data!A1189</f>
        <v/>
      </c>
      <c r="I1189" s="24">
        <f>IF(Occurrence!J1189&gt;0,_xlfn.GAMMA.DIST(Occurrence!J1189,$C$6,$C$7,TRUE),0)</f>
        <v/>
      </c>
      <c r="J1189" s="9">
        <f>IF(Occurrence!J1189&gt;0,_xlfn.GAMMA.INV(I1189,$B$6,$B$7),0)</f>
        <v/>
      </c>
      <c r="K1189" s="24">
        <f>IF(Occurrence!K1189&gt;0,_xlfn.GAMMA.DIST(Occurrence!K1189,$C$6,$C$7,TRUE),0)</f>
        <v/>
      </c>
      <c r="L1189" s="9">
        <f>IF(Occurrence!K1189&gt;0,_xlfn.GAMMA.INV(K1189,$B$6,$B$7),0)</f>
        <v/>
      </c>
      <c r="M1189" s="24">
        <f>_xlfn.NORM.DIST(Data!X1189,$C$9,$C$10,TRUE)</f>
        <v/>
      </c>
      <c r="N1189" s="9">
        <f>_xlfn.NORM.INV(M1189,$B$9,$B$10)</f>
        <v/>
      </c>
      <c r="O1189" s="24">
        <f>_xlfn.NORM.DIST(Data!Y1189,$C$9,$C$10,TRUE)</f>
        <v/>
      </c>
      <c r="P1189" s="9">
        <f>_xlfn.NORM.INV(O1189,$B$9,$B$10)</f>
        <v/>
      </c>
    </row>
    <row r="1190">
      <c r="H1190" s="14">
        <f>Data!A1190</f>
        <v/>
      </c>
      <c r="I1190" s="24">
        <f>IF(Occurrence!J1190&gt;0,_xlfn.GAMMA.DIST(Occurrence!J1190,$C$6,$C$7,TRUE),0)</f>
        <v/>
      </c>
      <c r="J1190" s="9">
        <f>IF(Occurrence!J1190&gt;0,_xlfn.GAMMA.INV(I1190,$B$6,$B$7),0)</f>
        <v/>
      </c>
      <c r="K1190" s="24">
        <f>IF(Occurrence!K1190&gt;0,_xlfn.GAMMA.DIST(Occurrence!K1190,$C$6,$C$7,TRUE),0)</f>
        <v/>
      </c>
      <c r="L1190" s="9">
        <f>IF(Occurrence!K1190&gt;0,_xlfn.GAMMA.INV(K1190,$B$6,$B$7),0)</f>
        <v/>
      </c>
      <c r="M1190" s="24">
        <f>_xlfn.NORM.DIST(Data!X1190,$C$9,$C$10,TRUE)</f>
        <v/>
      </c>
      <c r="N1190" s="9">
        <f>_xlfn.NORM.INV(M1190,$B$9,$B$10)</f>
        <v/>
      </c>
      <c r="O1190" s="24">
        <f>_xlfn.NORM.DIST(Data!Y1190,$C$9,$C$10,TRUE)</f>
        <v/>
      </c>
      <c r="P1190" s="9">
        <f>_xlfn.NORM.INV(O1190,$B$9,$B$10)</f>
        <v/>
      </c>
    </row>
    <row r="1191">
      <c r="H1191" s="14">
        <f>Data!A1191</f>
        <v/>
      </c>
      <c r="I1191" s="24">
        <f>IF(Occurrence!J1191&gt;0,_xlfn.GAMMA.DIST(Occurrence!J1191,$C$6,$C$7,TRUE),0)</f>
        <v/>
      </c>
      <c r="J1191" s="9">
        <f>IF(Occurrence!J1191&gt;0,_xlfn.GAMMA.INV(I1191,$B$6,$B$7),0)</f>
        <v/>
      </c>
      <c r="K1191" s="24">
        <f>IF(Occurrence!K1191&gt;0,_xlfn.GAMMA.DIST(Occurrence!K1191,$C$6,$C$7,TRUE),0)</f>
        <v/>
      </c>
      <c r="L1191" s="9">
        <f>IF(Occurrence!K1191&gt;0,_xlfn.GAMMA.INV(K1191,$B$6,$B$7),0)</f>
        <v/>
      </c>
      <c r="M1191" s="24">
        <f>_xlfn.NORM.DIST(Data!X1191,$C$9,$C$10,TRUE)</f>
        <v/>
      </c>
      <c r="N1191" s="9">
        <f>_xlfn.NORM.INV(M1191,$B$9,$B$10)</f>
        <v/>
      </c>
      <c r="O1191" s="24">
        <f>_xlfn.NORM.DIST(Data!Y1191,$C$9,$C$10,TRUE)</f>
        <v/>
      </c>
      <c r="P1191" s="9">
        <f>_xlfn.NORM.INV(O1191,$B$9,$B$10)</f>
        <v/>
      </c>
    </row>
    <row r="1192">
      <c r="H1192" s="14">
        <f>Data!A1192</f>
        <v/>
      </c>
      <c r="I1192" s="24">
        <f>IF(Occurrence!J1192&gt;0,_xlfn.GAMMA.DIST(Occurrence!J1192,$C$6,$C$7,TRUE),0)</f>
        <v/>
      </c>
      <c r="J1192" s="9">
        <f>IF(Occurrence!J1192&gt;0,_xlfn.GAMMA.INV(I1192,$B$6,$B$7),0)</f>
        <v/>
      </c>
      <c r="K1192" s="24">
        <f>IF(Occurrence!K1192&gt;0,_xlfn.GAMMA.DIST(Occurrence!K1192,$C$6,$C$7,TRUE),0)</f>
        <v/>
      </c>
      <c r="L1192" s="9">
        <f>IF(Occurrence!K1192&gt;0,_xlfn.GAMMA.INV(K1192,$B$6,$B$7),0)</f>
        <v/>
      </c>
      <c r="M1192" s="24">
        <f>_xlfn.NORM.DIST(Data!X1192,$C$9,$C$10,TRUE)</f>
        <v/>
      </c>
      <c r="N1192" s="9">
        <f>_xlfn.NORM.INV(M1192,$B$9,$B$10)</f>
        <v/>
      </c>
      <c r="O1192" s="24">
        <f>_xlfn.NORM.DIST(Data!Y1192,$C$9,$C$10,TRUE)</f>
        <v/>
      </c>
      <c r="P1192" s="9">
        <f>_xlfn.NORM.INV(O1192,$B$9,$B$10)</f>
        <v/>
      </c>
    </row>
    <row r="1193">
      <c r="H1193" s="14">
        <f>Data!A1193</f>
        <v/>
      </c>
      <c r="I1193" s="24">
        <f>IF(Occurrence!J1193&gt;0,_xlfn.GAMMA.DIST(Occurrence!J1193,$C$6,$C$7,TRUE),0)</f>
        <v/>
      </c>
      <c r="J1193" s="9">
        <f>IF(Occurrence!J1193&gt;0,_xlfn.GAMMA.INV(I1193,$B$6,$B$7),0)</f>
        <v/>
      </c>
      <c r="K1193" s="24">
        <f>IF(Occurrence!K1193&gt;0,_xlfn.GAMMA.DIST(Occurrence!K1193,$C$6,$C$7,TRUE),0)</f>
        <v/>
      </c>
      <c r="L1193" s="9">
        <f>IF(Occurrence!K1193&gt;0,_xlfn.GAMMA.INV(K1193,$B$6,$B$7),0)</f>
        <v/>
      </c>
      <c r="M1193" s="24">
        <f>_xlfn.NORM.DIST(Data!X1193,$C$9,$C$10,TRUE)</f>
        <v/>
      </c>
      <c r="N1193" s="9">
        <f>_xlfn.NORM.INV(M1193,$B$9,$B$10)</f>
        <v/>
      </c>
      <c r="O1193" s="24">
        <f>_xlfn.NORM.DIST(Data!Y1193,$C$9,$C$10,TRUE)</f>
        <v/>
      </c>
      <c r="P1193" s="9">
        <f>_xlfn.NORM.INV(O1193,$B$9,$B$10)</f>
        <v/>
      </c>
    </row>
    <row r="1194">
      <c r="H1194" s="14">
        <f>Data!A1194</f>
        <v/>
      </c>
      <c r="I1194" s="24">
        <f>IF(Occurrence!J1194&gt;0,_xlfn.GAMMA.DIST(Occurrence!J1194,$C$6,$C$7,TRUE),0)</f>
        <v/>
      </c>
      <c r="J1194" s="9">
        <f>IF(Occurrence!J1194&gt;0,_xlfn.GAMMA.INV(I1194,$B$6,$B$7),0)</f>
        <v/>
      </c>
      <c r="K1194" s="24">
        <f>IF(Occurrence!K1194&gt;0,_xlfn.GAMMA.DIST(Occurrence!K1194,$C$6,$C$7,TRUE),0)</f>
        <v/>
      </c>
      <c r="L1194" s="9">
        <f>IF(Occurrence!K1194&gt;0,_xlfn.GAMMA.INV(K1194,$B$6,$B$7),0)</f>
        <v/>
      </c>
      <c r="M1194" s="24">
        <f>_xlfn.NORM.DIST(Data!X1194,$C$9,$C$10,TRUE)</f>
        <v/>
      </c>
      <c r="N1194" s="9">
        <f>_xlfn.NORM.INV(M1194,$B$9,$B$10)</f>
        <v/>
      </c>
      <c r="O1194" s="24">
        <f>_xlfn.NORM.DIST(Data!Y1194,$C$9,$C$10,TRUE)</f>
        <v/>
      </c>
      <c r="P1194" s="9">
        <f>_xlfn.NORM.INV(O1194,$B$9,$B$10)</f>
        <v/>
      </c>
    </row>
    <row r="1195">
      <c r="H1195" s="14">
        <f>Data!A1195</f>
        <v/>
      </c>
      <c r="I1195" s="24">
        <f>IF(Occurrence!J1195&gt;0,_xlfn.GAMMA.DIST(Occurrence!J1195,$C$6,$C$7,TRUE),0)</f>
        <v/>
      </c>
      <c r="J1195" s="9">
        <f>IF(Occurrence!J1195&gt;0,_xlfn.GAMMA.INV(I1195,$B$6,$B$7),0)</f>
        <v/>
      </c>
      <c r="K1195" s="24">
        <f>IF(Occurrence!K1195&gt;0,_xlfn.GAMMA.DIST(Occurrence!K1195,$C$6,$C$7,TRUE),0)</f>
        <v/>
      </c>
      <c r="L1195" s="9">
        <f>IF(Occurrence!K1195&gt;0,_xlfn.GAMMA.INV(K1195,$B$6,$B$7),0)</f>
        <v/>
      </c>
      <c r="M1195" s="24">
        <f>_xlfn.NORM.DIST(Data!X1195,$C$9,$C$10,TRUE)</f>
        <v/>
      </c>
      <c r="N1195" s="9">
        <f>_xlfn.NORM.INV(M1195,$B$9,$B$10)</f>
        <v/>
      </c>
      <c r="O1195" s="24">
        <f>_xlfn.NORM.DIST(Data!Y1195,$C$9,$C$10,TRUE)</f>
        <v/>
      </c>
      <c r="P1195" s="9">
        <f>_xlfn.NORM.INV(O1195,$B$9,$B$10)</f>
        <v/>
      </c>
    </row>
    <row r="1196">
      <c r="H1196" s="14">
        <f>Data!A1196</f>
        <v/>
      </c>
      <c r="I1196" s="24">
        <f>IF(Occurrence!J1196&gt;0,_xlfn.GAMMA.DIST(Occurrence!J1196,$C$6,$C$7,TRUE),0)</f>
        <v/>
      </c>
      <c r="J1196" s="9">
        <f>IF(Occurrence!J1196&gt;0,_xlfn.GAMMA.INV(I1196,$B$6,$B$7),0)</f>
        <v/>
      </c>
      <c r="K1196" s="24">
        <f>IF(Occurrence!K1196&gt;0,_xlfn.GAMMA.DIST(Occurrence!K1196,$C$6,$C$7,TRUE),0)</f>
        <v/>
      </c>
      <c r="L1196" s="9">
        <f>IF(Occurrence!K1196&gt;0,_xlfn.GAMMA.INV(K1196,$B$6,$B$7),0)</f>
        <v/>
      </c>
      <c r="M1196" s="24">
        <f>_xlfn.NORM.DIST(Data!X1196,$C$9,$C$10,TRUE)</f>
        <v/>
      </c>
      <c r="N1196" s="9">
        <f>_xlfn.NORM.INV(M1196,$B$9,$B$10)</f>
        <v/>
      </c>
      <c r="O1196" s="24">
        <f>_xlfn.NORM.DIST(Data!Y1196,$C$9,$C$10,TRUE)</f>
        <v/>
      </c>
      <c r="P1196" s="9">
        <f>_xlfn.NORM.INV(O1196,$B$9,$B$10)</f>
        <v/>
      </c>
    </row>
    <row r="1197">
      <c r="H1197" s="14">
        <f>Data!A1197</f>
        <v/>
      </c>
      <c r="I1197" s="24">
        <f>IF(Occurrence!J1197&gt;0,_xlfn.GAMMA.DIST(Occurrence!J1197,$C$6,$C$7,TRUE),0)</f>
        <v/>
      </c>
      <c r="J1197" s="9">
        <f>IF(Occurrence!J1197&gt;0,_xlfn.GAMMA.INV(I1197,$B$6,$B$7),0)</f>
        <v/>
      </c>
      <c r="K1197" s="24">
        <f>IF(Occurrence!K1197&gt;0,_xlfn.GAMMA.DIST(Occurrence!K1197,$C$6,$C$7,TRUE),0)</f>
        <v/>
      </c>
      <c r="L1197" s="9">
        <f>IF(Occurrence!K1197&gt;0,_xlfn.GAMMA.INV(K1197,$B$6,$B$7),0)</f>
        <v/>
      </c>
      <c r="M1197" s="24">
        <f>_xlfn.NORM.DIST(Data!X1197,$C$9,$C$10,TRUE)</f>
        <v/>
      </c>
      <c r="N1197" s="9">
        <f>_xlfn.NORM.INV(M1197,$B$9,$B$10)</f>
        <v/>
      </c>
      <c r="O1197" s="24">
        <f>_xlfn.NORM.DIST(Data!Y1197,$C$9,$C$10,TRUE)</f>
        <v/>
      </c>
      <c r="P1197" s="9">
        <f>_xlfn.NORM.INV(O1197,$B$9,$B$10)</f>
        <v/>
      </c>
    </row>
    <row r="1198">
      <c r="H1198" s="14">
        <f>Data!A1198</f>
        <v/>
      </c>
      <c r="I1198" s="24">
        <f>IF(Occurrence!J1198&gt;0,_xlfn.GAMMA.DIST(Occurrence!J1198,$C$6,$C$7,TRUE),0)</f>
        <v/>
      </c>
      <c r="J1198" s="9">
        <f>IF(Occurrence!J1198&gt;0,_xlfn.GAMMA.INV(I1198,$B$6,$B$7),0)</f>
        <v/>
      </c>
      <c r="K1198" s="24">
        <f>IF(Occurrence!K1198&gt;0,_xlfn.GAMMA.DIST(Occurrence!K1198,$C$6,$C$7,TRUE),0)</f>
        <v/>
      </c>
      <c r="L1198" s="9">
        <f>IF(Occurrence!K1198&gt;0,_xlfn.GAMMA.INV(K1198,$B$6,$B$7),0)</f>
        <v/>
      </c>
      <c r="M1198" s="24">
        <f>_xlfn.NORM.DIST(Data!X1198,$C$9,$C$10,TRUE)</f>
        <v/>
      </c>
      <c r="N1198" s="9">
        <f>_xlfn.NORM.INV(M1198,$B$9,$B$10)</f>
        <v/>
      </c>
      <c r="O1198" s="24">
        <f>_xlfn.NORM.DIST(Data!Y1198,$C$9,$C$10,TRUE)</f>
        <v/>
      </c>
      <c r="P1198" s="9">
        <f>_xlfn.NORM.INV(O1198,$B$9,$B$10)</f>
        <v/>
      </c>
    </row>
    <row r="1199">
      <c r="H1199" s="14">
        <f>Data!A1199</f>
        <v/>
      </c>
      <c r="I1199" s="24">
        <f>IF(Occurrence!J1199&gt;0,_xlfn.GAMMA.DIST(Occurrence!J1199,$C$6,$C$7,TRUE),0)</f>
        <v/>
      </c>
      <c r="J1199" s="9">
        <f>IF(Occurrence!J1199&gt;0,_xlfn.GAMMA.INV(I1199,$B$6,$B$7),0)</f>
        <v/>
      </c>
      <c r="K1199" s="24">
        <f>IF(Occurrence!K1199&gt;0,_xlfn.GAMMA.DIST(Occurrence!K1199,$C$6,$C$7,TRUE),0)</f>
        <v/>
      </c>
      <c r="L1199" s="9">
        <f>IF(Occurrence!K1199&gt;0,_xlfn.GAMMA.INV(K1199,$B$6,$B$7),0)</f>
        <v/>
      </c>
      <c r="M1199" s="24">
        <f>_xlfn.NORM.DIST(Data!X1199,$C$9,$C$10,TRUE)</f>
        <v/>
      </c>
      <c r="N1199" s="9">
        <f>_xlfn.NORM.INV(M1199,$B$9,$B$10)</f>
        <v/>
      </c>
      <c r="O1199" s="24">
        <f>_xlfn.NORM.DIST(Data!Y1199,$C$9,$C$10,TRUE)</f>
        <v/>
      </c>
      <c r="P1199" s="9">
        <f>_xlfn.NORM.INV(O1199,$B$9,$B$10)</f>
        <v/>
      </c>
    </row>
    <row r="1200">
      <c r="H1200" s="14">
        <f>Data!A1200</f>
        <v/>
      </c>
      <c r="I1200" s="24">
        <f>IF(Occurrence!J1200&gt;0,_xlfn.GAMMA.DIST(Occurrence!J1200,$C$6,$C$7,TRUE),0)</f>
        <v/>
      </c>
      <c r="J1200" s="9">
        <f>IF(Occurrence!J1200&gt;0,_xlfn.GAMMA.INV(I1200,$B$6,$B$7),0)</f>
        <v/>
      </c>
      <c r="K1200" s="24">
        <f>IF(Occurrence!K1200&gt;0,_xlfn.GAMMA.DIST(Occurrence!K1200,$C$6,$C$7,TRUE),0)</f>
        <v/>
      </c>
      <c r="L1200" s="9">
        <f>IF(Occurrence!K1200&gt;0,_xlfn.GAMMA.INV(K1200,$B$6,$B$7),0)</f>
        <v/>
      </c>
      <c r="M1200" s="24">
        <f>_xlfn.NORM.DIST(Data!X1200,$C$9,$C$10,TRUE)</f>
        <v/>
      </c>
      <c r="N1200" s="9">
        <f>_xlfn.NORM.INV(M1200,$B$9,$B$10)</f>
        <v/>
      </c>
      <c r="O1200" s="24">
        <f>_xlfn.NORM.DIST(Data!Y1200,$C$9,$C$10,TRUE)</f>
        <v/>
      </c>
      <c r="P1200" s="9">
        <f>_xlfn.NORM.INV(O1200,$B$9,$B$10)</f>
        <v/>
      </c>
    </row>
    <row r="1201">
      <c r="H1201" s="14">
        <f>Data!A1201</f>
        <v/>
      </c>
      <c r="I1201" s="24">
        <f>IF(Occurrence!J1201&gt;0,_xlfn.GAMMA.DIST(Occurrence!J1201,$C$6,$C$7,TRUE),0)</f>
        <v/>
      </c>
      <c r="J1201" s="9">
        <f>IF(Occurrence!J1201&gt;0,_xlfn.GAMMA.INV(I1201,$B$6,$B$7),0)</f>
        <v/>
      </c>
      <c r="K1201" s="24">
        <f>IF(Occurrence!K1201&gt;0,_xlfn.GAMMA.DIST(Occurrence!K1201,$C$6,$C$7,TRUE),0)</f>
        <v/>
      </c>
      <c r="L1201" s="9">
        <f>IF(Occurrence!K1201&gt;0,_xlfn.GAMMA.INV(K1201,$B$6,$B$7),0)</f>
        <v/>
      </c>
      <c r="M1201" s="24">
        <f>_xlfn.NORM.DIST(Data!X1201,$C$9,$C$10,TRUE)</f>
        <v/>
      </c>
      <c r="N1201" s="9">
        <f>_xlfn.NORM.INV(M1201,$B$9,$B$10)</f>
        <v/>
      </c>
      <c r="O1201" s="24">
        <f>_xlfn.NORM.DIST(Data!Y1201,$C$9,$C$10,TRUE)</f>
        <v/>
      </c>
      <c r="P1201" s="9">
        <f>_xlfn.NORM.INV(O1201,$B$9,$B$10)</f>
        <v/>
      </c>
    </row>
    <row r="1202">
      <c r="H1202" s="14">
        <f>Data!A1202</f>
        <v/>
      </c>
      <c r="I1202" s="24">
        <f>IF(Occurrence!J1202&gt;0,_xlfn.GAMMA.DIST(Occurrence!J1202,$C$6,$C$7,TRUE),0)</f>
        <v/>
      </c>
      <c r="J1202" s="9">
        <f>IF(Occurrence!J1202&gt;0,_xlfn.GAMMA.INV(I1202,$B$6,$B$7),0)</f>
        <v/>
      </c>
      <c r="K1202" s="24">
        <f>IF(Occurrence!K1202&gt;0,_xlfn.GAMMA.DIST(Occurrence!K1202,$C$6,$C$7,TRUE),0)</f>
        <v/>
      </c>
      <c r="L1202" s="9">
        <f>IF(Occurrence!K1202&gt;0,_xlfn.GAMMA.INV(K1202,$B$6,$B$7),0)</f>
        <v/>
      </c>
      <c r="M1202" s="24">
        <f>_xlfn.NORM.DIST(Data!X1202,$C$9,$C$10,TRUE)</f>
        <v/>
      </c>
      <c r="N1202" s="9">
        <f>_xlfn.NORM.INV(M1202,$B$9,$B$10)</f>
        <v/>
      </c>
      <c r="O1202" s="24">
        <f>_xlfn.NORM.DIST(Data!Y1202,$C$9,$C$10,TRUE)</f>
        <v/>
      </c>
      <c r="P1202" s="9">
        <f>_xlfn.NORM.INV(O1202,$B$9,$B$10)</f>
        <v/>
      </c>
    </row>
    <row r="1203">
      <c r="H1203" s="14">
        <f>Data!A1203</f>
        <v/>
      </c>
      <c r="I1203" s="24">
        <f>IF(Occurrence!J1203&gt;0,_xlfn.GAMMA.DIST(Occurrence!J1203,$C$6,$C$7,TRUE),0)</f>
        <v/>
      </c>
      <c r="J1203" s="9">
        <f>IF(Occurrence!J1203&gt;0,_xlfn.GAMMA.INV(I1203,$B$6,$B$7),0)</f>
        <v/>
      </c>
      <c r="K1203" s="24">
        <f>IF(Occurrence!K1203&gt;0,_xlfn.GAMMA.DIST(Occurrence!K1203,$C$6,$C$7,TRUE),0)</f>
        <v/>
      </c>
      <c r="L1203" s="9">
        <f>IF(Occurrence!K1203&gt;0,_xlfn.GAMMA.INV(K1203,$B$6,$B$7),0)</f>
        <v/>
      </c>
      <c r="M1203" s="24">
        <f>_xlfn.NORM.DIST(Data!X1203,$C$9,$C$10,TRUE)</f>
        <v/>
      </c>
      <c r="N1203" s="9">
        <f>_xlfn.NORM.INV(M1203,$B$9,$B$10)</f>
        <v/>
      </c>
      <c r="O1203" s="24">
        <f>_xlfn.NORM.DIST(Data!Y1203,$C$9,$C$10,TRUE)</f>
        <v/>
      </c>
      <c r="P1203" s="9">
        <f>_xlfn.NORM.INV(O1203,$B$9,$B$10)</f>
        <v/>
      </c>
    </row>
    <row r="1204">
      <c r="H1204" s="14">
        <f>Data!A1204</f>
        <v/>
      </c>
      <c r="I1204" s="24">
        <f>IF(Occurrence!J1204&gt;0,_xlfn.GAMMA.DIST(Occurrence!J1204,$C$6,$C$7,TRUE),0)</f>
        <v/>
      </c>
      <c r="J1204" s="9">
        <f>IF(Occurrence!J1204&gt;0,_xlfn.GAMMA.INV(I1204,$B$6,$B$7),0)</f>
        <v/>
      </c>
      <c r="K1204" s="24">
        <f>IF(Occurrence!K1204&gt;0,_xlfn.GAMMA.DIST(Occurrence!K1204,$C$6,$C$7,TRUE),0)</f>
        <v/>
      </c>
      <c r="L1204" s="9">
        <f>IF(Occurrence!K1204&gt;0,_xlfn.GAMMA.INV(K1204,$B$6,$B$7),0)</f>
        <v/>
      </c>
      <c r="M1204" s="24">
        <f>_xlfn.NORM.DIST(Data!X1204,$C$9,$C$10,TRUE)</f>
        <v/>
      </c>
      <c r="N1204" s="9">
        <f>_xlfn.NORM.INV(M1204,$B$9,$B$10)</f>
        <v/>
      </c>
      <c r="O1204" s="24">
        <f>_xlfn.NORM.DIST(Data!Y1204,$C$9,$C$10,TRUE)</f>
        <v/>
      </c>
      <c r="P1204" s="9">
        <f>_xlfn.NORM.INV(O1204,$B$9,$B$10)</f>
        <v/>
      </c>
    </row>
    <row r="1205">
      <c r="H1205" s="14">
        <f>Data!A1205</f>
        <v/>
      </c>
      <c r="I1205" s="24">
        <f>IF(Occurrence!J1205&gt;0,_xlfn.GAMMA.DIST(Occurrence!J1205,$C$6,$C$7,TRUE),0)</f>
        <v/>
      </c>
      <c r="J1205" s="9">
        <f>IF(Occurrence!J1205&gt;0,_xlfn.GAMMA.INV(I1205,$B$6,$B$7),0)</f>
        <v/>
      </c>
      <c r="K1205" s="24">
        <f>IF(Occurrence!K1205&gt;0,_xlfn.GAMMA.DIST(Occurrence!K1205,$C$6,$C$7,TRUE),0)</f>
        <v/>
      </c>
      <c r="L1205" s="9">
        <f>IF(Occurrence!K1205&gt;0,_xlfn.GAMMA.INV(K1205,$B$6,$B$7),0)</f>
        <v/>
      </c>
      <c r="M1205" s="24">
        <f>_xlfn.NORM.DIST(Data!X1205,$C$9,$C$10,TRUE)</f>
        <v/>
      </c>
      <c r="N1205" s="9">
        <f>_xlfn.NORM.INV(M1205,$B$9,$B$10)</f>
        <v/>
      </c>
      <c r="O1205" s="24">
        <f>_xlfn.NORM.DIST(Data!Y1205,$C$9,$C$10,TRUE)</f>
        <v/>
      </c>
      <c r="P1205" s="9">
        <f>_xlfn.NORM.INV(O1205,$B$9,$B$10)</f>
        <v/>
      </c>
    </row>
    <row r="1206">
      <c r="H1206" s="14">
        <f>Data!A1206</f>
        <v/>
      </c>
      <c r="I1206" s="24">
        <f>IF(Occurrence!J1206&gt;0,_xlfn.GAMMA.DIST(Occurrence!J1206,$C$6,$C$7,TRUE),0)</f>
        <v/>
      </c>
      <c r="J1206" s="9">
        <f>IF(Occurrence!J1206&gt;0,_xlfn.GAMMA.INV(I1206,$B$6,$B$7),0)</f>
        <v/>
      </c>
      <c r="K1206" s="24">
        <f>IF(Occurrence!K1206&gt;0,_xlfn.GAMMA.DIST(Occurrence!K1206,$C$6,$C$7,TRUE),0)</f>
        <v/>
      </c>
      <c r="L1206" s="9">
        <f>IF(Occurrence!K1206&gt;0,_xlfn.GAMMA.INV(K1206,$B$6,$B$7),0)</f>
        <v/>
      </c>
      <c r="M1206" s="24">
        <f>_xlfn.NORM.DIST(Data!X1206,$C$9,$C$10,TRUE)</f>
        <v/>
      </c>
      <c r="N1206" s="9">
        <f>_xlfn.NORM.INV(M1206,$B$9,$B$10)</f>
        <v/>
      </c>
      <c r="O1206" s="24">
        <f>_xlfn.NORM.DIST(Data!Y1206,$C$9,$C$10,TRUE)</f>
        <v/>
      </c>
      <c r="P1206" s="9">
        <f>_xlfn.NORM.INV(O1206,$B$9,$B$10)</f>
        <v/>
      </c>
    </row>
    <row r="1207">
      <c r="H1207" s="14">
        <f>Data!A1207</f>
        <v/>
      </c>
      <c r="I1207" s="24">
        <f>IF(Occurrence!J1207&gt;0,_xlfn.GAMMA.DIST(Occurrence!J1207,$C$6,$C$7,TRUE),0)</f>
        <v/>
      </c>
      <c r="J1207" s="9">
        <f>IF(Occurrence!J1207&gt;0,_xlfn.GAMMA.INV(I1207,$B$6,$B$7),0)</f>
        <v/>
      </c>
      <c r="K1207" s="24">
        <f>IF(Occurrence!K1207&gt;0,_xlfn.GAMMA.DIST(Occurrence!K1207,$C$6,$C$7,TRUE),0)</f>
        <v/>
      </c>
      <c r="L1207" s="9">
        <f>IF(Occurrence!K1207&gt;0,_xlfn.GAMMA.INV(K1207,$B$6,$B$7),0)</f>
        <v/>
      </c>
      <c r="M1207" s="24">
        <f>_xlfn.NORM.DIST(Data!X1207,$C$9,$C$10,TRUE)</f>
        <v/>
      </c>
      <c r="N1207" s="9">
        <f>_xlfn.NORM.INV(M1207,$B$9,$B$10)</f>
        <v/>
      </c>
      <c r="O1207" s="24">
        <f>_xlfn.NORM.DIST(Data!Y1207,$C$9,$C$10,TRUE)</f>
        <v/>
      </c>
      <c r="P1207" s="9">
        <f>_xlfn.NORM.INV(O1207,$B$9,$B$10)</f>
        <v/>
      </c>
    </row>
    <row r="1208">
      <c r="H1208" s="14">
        <f>Data!A1208</f>
        <v/>
      </c>
      <c r="I1208" s="24">
        <f>IF(Occurrence!J1208&gt;0,_xlfn.GAMMA.DIST(Occurrence!J1208,$C$6,$C$7,TRUE),0)</f>
        <v/>
      </c>
      <c r="J1208" s="9">
        <f>IF(Occurrence!J1208&gt;0,_xlfn.GAMMA.INV(I1208,$B$6,$B$7),0)</f>
        <v/>
      </c>
      <c r="K1208" s="24">
        <f>IF(Occurrence!K1208&gt;0,_xlfn.GAMMA.DIST(Occurrence!K1208,$C$6,$C$7,TRUE),0)</f>
        <v/>
      </c>
      <c r="L1208" s="9">
        <f>IF(Occurrence!K1208&gt;0,_xlfn.GAMMA.INV(K1208,$B$6,$B$7),0)</f>
        <v/>
      </c>
      <c r="M1208" s="24">
        <f>_xlfn.NORM.DIST(Data!X1208,$C$9,$C$10,TRUE)</f>
        <v/>
      </c>
      <c r="N1208" s="9">
        <f>_xlfn.NORM.INV(M1208,$B$9,$B$10)</f>
        <v/>
      </c>
      <c r="O1208" s="24">
        <f>_xlfn.NORM.DIST(Data!Y1208,$C$9,$C$10,TRUE)</f>
        <v/>
      </c>
      <c r="P1208" s="9">
        <f>_xlfn.NORM.INV(O1208,$B$9,$B$10)</f>
        <v/>
      </c>
    </row>
    <row r="1209">
      <c r="H1209" s="14">
        <f>Data!A1209</f>
        <v/>
      </c>
      <c r="I1209" s="24">
        <f>IF(Occurrence!J1209&gt;0,_xlfn.GAMMA.DIST(Occurrence!J1209,$C$6,$C$7,TRUE),0)</f>
        <v/>
      </c>
      <c r="J1209" s="9">
        <f>IF(Occurrence!J1209&gt;0,_xlfn.GAMMA.INV(I1209,$B$6,$B$7),0)</f>
        <v/>
      </c>
      <c r="K1209" s="24">
        <f>IF(Occurrence!K1209&gt;0,_xlfn.GAMMA.DIST(Occurrence!K1209,$C$6,$C$7,TRUE),0)</f>
        <v/>
      </c>
      <c r="L1209" s="9">
        <f>IF(Occurrence!K1209&gt;0,_xlfn.GAMMA.INV(K1209,$B$6,$B$7),0)</f>
        <v/>
      </c>
      <c r="M1209" s="24">
        <f>_xlfn.NORM.DIST(Data!X1209,$C$9,$C$10,TRUE)</f>
        <v/>
      </c>
      <c r="N1209" s="9">
        <f>_xlfn.NORM.INV(M1209,$B$9,$B$10)</f>
        <v/>
      </c>
      <c r="O1209" s="24">
        <f>_xlfn.NORM.DIST(Data!Y1209,$C$9,$C$10,TRUE)</f>
        <v/>
      </c>
      <c r="P1209" s="9">
        <f>_xlfn.NORM.INV(O1209,$B$9,$B$10)</f>
        <v/>
      </c>
    </row>
    <row r="1210">
      <c r="H1210" s="14">
        <f>Data!A1210</f>
        <v/>
      </c>
      <c r="I1210" s="24">
        <f>IF(Occurrence!J1210&gt;0,_xlfn.GAMMA.DIST(Occurrence!J1210,$C$6,$C$7,TRUE),0)</f>
        <v/>
      </c>
      <c r="J1210" s="9">
        <f>IF(Occurrence!J1210&gt;0,_xlfn.GAMMA.INV(I1210,$B$6,$B$7),0)</f>
        <v/>
      </c>
      <c r="K1210" s="24">
        <f>IF(Occurrence!K1210&gt;0,_xlfn.GAMMA.DIST(Occurrence!K1210,$C$6,$C$7,TRUE),0)</f>
        <v/>
      </c>
      <c r="L1210" s="9">
        <f>IF(Occurrence!K1210&gt;0,_xlfn.GAMMA.INV(K1210,$B$6,$B$7),0)</f>
        <v/>
      </c>
      <c r="M1210" s="24">
        <f>_xlfn.NORM.DIST(Data!X1210,$C$9,$C$10,TRUE)</f>
        <v/>
      </c>
      <c r="N1210" s="9">
        <f>_xlfn.NORM.INV(M1210,$B$9,$B$10)</f>
        <v/>
      </c>
      <c r="O1210" s="24">
        <f>_xlfn.NORM.DIST(Data!Y1210,$C$9,$C$10,TRUE)</f>
        <v/>
      </c>
      <c r="P1210" s="9">
        <f>_xlfn.NORM.INV(O1210,$B$9,$B$10)</f>
        <v/>
      </c>
    </row>
    <row r="1211">
      <c r="H1211" s="14">
        <f>Data!A1211</f>
        <v/>
      </c>
      <c r="I1211" s="24">
        <f>IF(Occurrence!J1211&gt;0,_xlfn.GAMMA.DIST(Occurrence!J1211,$C$6,$C$7,TRUE),0)</f>
        <v/>
      </c>
      <c r="J1211" s="9">
        <f>IF(Occurrence!J1211&gt;0,_xlfn.GAMMA.INV(I1211,$B$6,$B$7),0)</f>
        <v/>
      </c>
      <c r="K1211" s="24">
        <f>IF(Occurrence!K1211&gt;0,_xlfn.GAMMA.DIST(Occurrence!K1211,$C$6,$C$7,TRUE),0)</f>
        <v/>
      </c>
      <c r="L1211" s="9">
        <f>IF(Occurrence!K1211&gt;0,_xlfn.GAMMA.INV(K1211,$B$6,$B$7),0)</f>
        <v/>
      </c>
      <c r="M1211" s="24">
        <f>_xlfn.NORM.DIST(Data!X1211,$C$9,$C$10,TRUE)</f>
        <v/>
      </c>
      <c r="N1211" s="9">
        <f>_xlfn.NORM.INV(M1211,$B$9,$B$10)</f>
        <v/>
      </c>
      <c r="O1211" s="24">
        <f>_xlfn.NORM.DIST(Data!Y1211,$C$9,$C$10,TRUE)</f>
        <v/>
      </c>
      <c r="P1211" s="9">
        <f>_xlfn.NORM.INV(O1211,$B$9,$B$10)</f>
        <v/>
      </c>
    </row>
    <row r="1212">
      <c r="H1212" s="14">
        <f>Data!A1212</f>
        <v/>
      </c>
      <c r="I1212" s="24">
        <f>IF(Occurrence!J1212&gt;0,_xlfn.GAMMA.DIST(Occurrence!J1212,$C$6,$C$7,TRUE),0)</f>
        <v/>
      </c>
      <c r="J1212" s="9">
        <f>IF(Occurrence!J1212&gt;0,_xlfn.GAMMA.INV(I1212,$B$6,$B$7),0)</f>
        <v/>
      </c>
      <c r="K1212" s="24">
        <f>IF(Occurrence!K1212&gt;0,_xlfn.GAMMA.DIST(Occurrence!K1212,$C$6,$C$7,TRUE),0)</f>
        <v/>
      </c>
      <c r="L1212" s="9">
        <f>IF(Occurrence!K1212&gt;0,_xlfn.GAMMA.INV(K1212,$B$6,$B$7),0)</f>
        <v/>
      </c>
      <c r="M1212" s="24">
        <f>_xlfn.NORM.DIST(Data!X1212,$C$9,$C$10,TRUE)</f>
        <v/>
      </c>
      <c r="N1212" s="9">
        <f>_xlfn.NORM.INV(M1212,$B$9,$B$10)</f>
        <v/>
      </c>
      <c r="O1212" s="24">
        <f>_xlfn.NORM.DIST(Data!Y1212,$C$9,$C$10,TRUE)</f>
        <v/>
      </c>
      <c r="P1212" s="9">
        <f>_xlfn.NORM.INV(O1212,$B$9,$B$10)</f>
        <v/>
      </c>
    </row>
    <row r="1213">
      <c r="H1213" s="14">
        <f>Data!A1213</f>
        <v/>
      </c>
      <c r="I1213" s="24">
        <f>IF(Occurrence!J1213&gt;0,_xlfn.GAMMA.DIST(Occurrence!J1213,$C$6,$C$7,TRUE),0)</f>
        <v/>
      </c>
      <c r="J1213" s="9">
        <f>IF(Occurrence!J1213&gt;0,_xlfn.GAMMA.INV(I1213,$B$6,$B$7),0)</f>
        <v/>
      </c>
      <c r="K1213" s="24">
        <f>IF(Occurrence!K1213&gt;0,_xlfn.GAMMA.DIST(Occurrence!K1213,$C$6,$C$7,TRUE),0)</f>
        <v/>
      </c>
      <c r="L1213" s="9">
        <f>IF(Occurrence!K1213&gt;0,_xlfn.GAMMA.INV(K1213,$B$6,$B$7),0)</f>
        <v/>
      </c>
      <c r="M1213" s="24">
        <f>_xlfn.NORM.DIST(Data!X1213,$C$9,$C$10,TRUE)</f>
        <v/>
      </c>
      <c r="N1213" s="9">
        <f>_xlfn.NORM.INV(M1213,$B$9,$B$10)</f>
        <v/>
      </c>
      <c r="O1213" s="24">
        <f>_xlfn.NORM.DIST(Data!Y1213,$C$9,$C$10,TRUE)</f>
        <v/>
      </c>
      <c r="P1213" s="9">
        <f>_xlfn.NORM.INV(O1213,$B$9,$B$10)</f>
        <v/>
      </c>
    </row>
    <row r="1214">
      <c r="H1214" s="14">
        <f>Data!A1214</f>
        <v/>
      </c>
      <c r="I1214" s="24">
        <f>IF(Occurrence!J1214&gt;0,_xlfn.GAMMA.DIST(Occurrence!J1214,$C$6,$C$7,TRUE),0)</f>
        <v/>
      </c>
      <c r="J1214" s="9">
        <f>IF(Occurrence!J1214&gt;0,_xlfn.GAMMA.INV(I1214,$B$6,$B$7),0)</f>
        <v/>
      </c>
      <c r="K1214" s="24">
        <f>IF(Occurrence!K1214&gt;0,_xlfn.GAMMA.DIST(Occurrence!K1214,$C$6,$C$7,TRUE),0)</f>
        <v/>
      </c>
      <c r="L1214" s="9">
        <f>IF(Occurrence!K1214&gt;0,_xlfn.GAMMA.INV(K1214,$B$6,$B$7),0)</f>
        <v/>
      </c>
      <c r="M1214" s="24">
        <f>_xlfn.NORM.DIST(Data!X1214,$C$9,$C$10,TRUE)</f>
        <v/>
      </c>
      <c r="N1214" s="9">
        <f>_xlfn.NORM.INV(M1214,$B$9,$B$10)</f>
        <v/>
      </c>
      <c r="O1214" s="24">
        <f>_xlfn.NORM.DIST(Data!Y1214,$C$9,$C$10,TRUE)</f>
        <v/>
      </c>
      <c r="P1214" s="9">
        <f>_xlfn.NORM.INV(O1214,$B$9,$B$10)</f>
        <v/>
      </c>
    </row>
    <row r="1215">
      <c r="H1215" s="14">
        <f>Data!A1215</f>
        <v/>
      </c>
      <c r="I1215" s="24">
        <f>IF(Occurrence!J1215&gt;0,_xlfn.GAMMA.DIST(Occurrence!J1215,$C$6,$C$7,TRUE),0)</f>
        <v/>
      </c>
      <c r="J1215" s="9">
        <f>IF(Occurrence!J1215&gt;0,_xlfn.GAMMA.INV(I1215,$B$6,$B$7),0)</f>
        <v/>
      </c>
      <c r="K1215" s="24">
        <f>IF(Occurrence!K1215&gt;0,_xlfn.GAMMA.DIST(Occurrence!K1215,$C$6,$C$7,TRUE),0)</f>
        <v/>
      </c>
      <c r="L1215" s="9">
        <f>IF(Occurrence!K1215&gt;0,_xlfn.GAMMA.INV(K1215,$B$6,$B$7),0)</f>
        <v/>
      </c>
      <c r="M1215" s="24">
        <f>_xlfn.NORM.DIST(Data!X1215,$C$9,$C$10,TRUE)</f>
        <v/>
      </c>
      <c r="N1215" s="9">
        <f>_xlfn.NORM.INV(M1215,$B$9,$B$10)</f>
        <v/>
      </c>
      <c r="O1215" s="24">
        <f>_xlfn.NORM.DIST(Data!Y1215,$C$9,$C$10,TRUE)</f>
        <v/>
      </c>
      <c r="P1215" s="9">
        <f>_xlfn.NORM.INV(O1215,$B$9,$B$10)</f>
        <v/>
      </c>
    </row>
    <row r="1216">
      <c r="H1216" s="14">
        <f>Data!A1216</f>
        <v/>
      </c>
      <c r="I1216" s="24">
        <f>IF(Occurrence!J1216&gt;0,_xlfn.GAMMA.DIST(Occurrence!J1216,$C$6,$C$7,TRUE),0)</f>
        <v/>
      </c>
      <c r="J1216" s="9">
        <f>IF(Occurrence!J1216&gt;0,_xlfn.GAMMA.INV(I1216,$B$6,$B$7),0)</f>
        <v/>
      </c>
      <c r="K1216" s="24">
        <f>IF(Occurrence!K1216&gt;0,_xlfn.GAMMA.DIST(Occurrence!K1216,$C$6,$C$7,TRUE),0)</f>
        <v/>
      </c>
      <c r="L1216" s="9">
        <f>IF(Occurrence!K1216&gt;0,_xlfn.GAMMA.INV(K1216,$B$6,$B$7),0)</f>
        <v/>
      </c>
      <c r="M1216" s="24">
        <f>_xlfn.NORM.DIST(Data!X1216,$C$9,$C$10,TRUE)</f>
        <v/>
      </c>
      <c r="N1216" s="9">
        <f>_xlfn.NORM.INV(M1216,$B$9,$B$10)</f>
        <v/>
      </c>
      <c r="O1216" s="24">
        <f>_xlfn.NORM.DIST(Data!Y1216,$C$9,$C$10,TRUE)</f>
        <v/>
      </c>
      <c r="P1216" s="9">
        <f>_xlfn.NORM.INV(O1216,$B$9,$B$10)</f>
        <v/>
      </c>
    </row>
    <row r="1217">
      <c r="H1217" s="14">
        <f>Data!A1217</f>
        <v/>
      </c>
      <c r="I1217" s="24">
        <f>IF(Occurrence!J1217&gt;0,_xlfn.GAMMA.DIST(Occurrence!J1217,$C$6,$C$7,TRUE),0)</f>
        <v/>
      </c>
      <c r="J1217" s="9">
        <f>IF(Occurrence!J1217&gt;0,_xlfn.GAMMA.INV(I1217,$B$6,$B$7),0)</f>
        <v/>
      </c>
      <c r="K1217" s="24">
        <f>IF(Occurrence!K1217&gt;0,_xlfn.GAMMA.DIST(Occurrence!K1217,$C$6,$C$7,TRUE),0)</f>
        <v/>
      </c>
      <c r="L1217" s="9">
        <f>IF(Occurrence!K1217&gt;0,_xlfn.GAMMA.INV(K1217,$B$6,$B$7),0)</f>
        <v/>
      </c>
      <c r="M1217" s="24">
        <f>_xlfn.NORM.DIST(Data!X1217,$C$9,$C$10,TRUE)</f>
        <v/>
      </c>
      <c r="N1217" s="9">
        <f>_xlfn.NORM.INV(M1217,$B$9,$B$10)</f>
        <v/>
      </c>
      <c r="O1217" s="24">
        <f>_xlfn.NORM.DIST(Data!Y1217,$C$9,$C$10,TRUE)</f>
        <v/>
      </c>
      <c r="P1217" s="9">
        <f>_xlfn.NORM.INV(O1217,$B$9,$B$10)</f>
        <v/>
      </c>
    </row>
    <row r="1218">
      <c r="H1218" s="14">
        <f>Data!A1218</f>
        <v/>
      </c>
      <c r="I1218" s="24">
        <f>IF(Occurrence!J1218&gt;0,_xlfn.GAMMA.DIST(Occurrence!J1218,$C$6,$C$7,TRUE),0)</f>
        <v/>
      </c>
      <c r="J1218" s="9">
        <f>IF(Occurrence!J1218&gt;0,_xlfn.GAMMA.INV(I1218,$B$6,$B$7),0)</f>
        <v/>
      </c>
      <c r="K1218" s="24">
        <f>IF(Occurrence!K1218&gt;0,_xlfn.GAMMA.DIST(Occurrence!K1218,$C$6,$C$7,TRUE),0)</f>
        <v/>
      </c>
      <c r="L1218" s="9">
        <f>IF(Occurrence!K1218&gt;0,_xlfn.GAMMA.INV(K1218,$B$6,$B$7),0)</f>
        <v/>
      </c>
      <c r="M1218" s="24">
        <f>_xlfn.NORM.DIST(Data!X1218,$C$9,$C$10,TRUE)</f>
        <v/>
      </c>
      <c r="N1218" s="9">
        <f>_xlfn.NORM.INV(M1218,$B$9,$B$10)</f>
        <v/>
      </c>
      <c r="O1218" s="24">
        <f>_xlfn.NORM.DIST(Data!Y1218,$C$9,$C$10,TRUE)</f>
        <v/>
      </c>
      <c r="P1218" s="9">
        <f>_xlfn.NORM.INV(O1218,$B$9,$B$10)</f>
        <v/>
      </c>
    </row>
    <row r="1219">
      <c r="H1219" s="14">
        <f>Data!A1219</f>
        <v/>
      </c>
      <c r="I1219" s="24">
        <f>IF(Occurrence!J1219&gt;0,_xlfn.GAMMA.DIST(Occurrence!J1219,$C$6,$C$7,TRUE),0)</f>
        <v/>
      </c>
      <c r="J1219" s="9">
        <f>IF(Occurrence!J1219&gt;0,_xlfn.GAMMA.INV(I1219,$B$6,$B$7),0)</f>
        <v/>
      </c>
      <c r="K1219" s="24">
        <f>IF(Occurrence!K1219&gt;0,_xlfn.GAMMA.DIST(Occurrence!K1219,$C$6,$C$7,TRUE),0)</f>
        <v/>
      </c>
      <c r="L1219" s="9">
        <f>IF(Occurrence!K1219&gt;0,_xlfn.GAMMA.INV(K1219,$B$6,$B$7),0)</f>
        <v/>
      </c>
      <c r="M1219" s="24">
        <f>_xlfn.NORM.DIST(Data!X1219,$C$9,$C$10,TRUE)</f>
        <v/>
      </c>
      <c r="N1219" s="9">
        <f>_xlfn.NORM.INV(M1219,$B$9,$B$10)</f>
        <v/>
      </c>
      <c r="O1219" s="24">
        <f>_xlfn.NORM.DIST(Data!Y1219,$C$9,$C$10,TRUE)</f>
        <v/>
      </c>
      <c r="P1219" s="9">
        <f>_xlfn.NORM.INV(O1219,$B$9,$B$10)</f>
        <v/>
      </c>
    </row>
    <row r="1220">
      <c r="H1220" s="14">
        <f>Data!A1220</f>
        <v/>
      </c>
      <c r="I1220" s="24">
        <f>IF(Occurrence!J1220&gt;0,_xlfn.GAMMA.DIST(Occurrence!J1220,$C$6,$C$7,TRUE),0)</f>
        <v/>
      </c>
      <c r="J1220" s="9">
        <f>IF(Occurrence!J1220&gt;0,_xlfn.GAMMA.INV(I1220,$B$6,$B$7),0)</f>
        <v/>
      </c>
      <c r="K1220" s="24">
        <f>IF(Occurrence!K1220&gt;0,_xlfn.GAMMA.DIST(Occurrence!K1220,$C$6,$C$7,TRUE),0)</f>
        <v/>
      </c>
      <c r="L1220" s="9">
        <f>IF(Occurrence!K1220&gt;0,_xlfn.GAMMA.INV(K1220,$B$6,$B$7),0)</f>
        <v/>
      </c>
      <c r="M1220" s="24">
        <f>_xlfn.NORM.DIST(Data!X1220,$C$9,$C$10,TRUE)</f>
        <v/>
      </c>
      <c r="N1220" s="9">
        <f>_xlfn.NORM.INV(M1220,$B$9,$B$10)</f>
        <v/>
      </c>
      <c r="O1220" s="24">
        <f>_xlfn.NORM.DIST(Data!Y1220,$C$9,$C$10,TRUE)</f>
        <v/>
      </c>
      <c r="P1220" s="9">
        <f>_xlfn.NORM.INV(O1220,$B$9,$B$10)</f>
        <v/>
      </c>
    </row>
    <row r="1221">
      <c r="H1221" s="14">
        <f>Data!A1221</f>
        <v/>
      </c>
      <c r="I1221" s="24">
        <f>IF(Occurrence!J1221&gt;0,_xlfn.GAMMA.DIST(Occurrence!J1221,$C$6,$C$7,TRUE),0)</f>
        <v/>
      </c>
      <c r="J1221" s="9">
        <f>IF(Occurrence!J1221&gt;0,_xlfn.GAMMA.INV(I1221,$B$6,$B$7),0)</f>
        <v/>
      </c>
      <c r="K1221" s="24">
        <f>IF(Occurrence!K1221&gt;0,_xlfn.GAMMA.DIST(Occurrence!K1221,$C$6,$C$7,TRUE),0)</f>
        <v/>
      </c>
      <c r="L1221" s="9">
        <f>IF(Occurrence!K1221&gt;0,_xlfn.GAMMA.INV(K1221,$B$6,$B$7),0)</f>
        <v/>
      </c>
      <c r="M1221" s="24">
        <f>_xlfn.NORM.DIST(Data!X1221,$C$9,$C$10,TRUE)</f>
        <v/>
      </c>
      <c r="N1221" s="9">
        <f>_xlfn.NORM.INV(M1221,$B$9,$B$10)</f>
        <v/>
      </c>
      <c r="O1221" s="24">
        <f>_xlfn.NORM.DIST(Data!Y1221,$C$9,$C$10,TRUE)</f>
        <v/>
      </c>
      <c r="P1221" s="9">
        <f>_xlfn.NORM.INV(O1221,$B$9,$B$10)</f>
        <v/>
      </c>
    </row>
    <row r="1222">
      <c r="H1222" s="14">
        <f>Data!A1222</f>
        <v/>
      </c>
      <c r="I1222" s="24">
        <f>IF(Occurrence!J1222&gt;0,_xlfn.GAMMA.DIST(Occurrence!J1222,$C$6,$C$7,TRUE),0)</f>
        <v/>
      </c>
      <c r="J1222" s="9">
        <f>IF(Occurrence!J1222&gt;0,_xlfn.GAMMA.INV(I1222,$B$6,$B$7),0)</f>
        <v/>
      </c>
      <c r="K1222" s="24">
        <f>IF(Occurrence!K1222&gt;0,_xlfn.GAMMA.DIST(Occurrence!K1222,$C$6,$C$7,TRUE),0)</f>
        <v/>
      </c>
      <c r="L1222" s="9">
        <f>IF(Occurrence!K1222&gt;0,_xlfn.GAMMA.INV(K1222,$B$6,$B$7),0)</f>
        <v/>
      </c>
      <c r="M1222" s="24">
        <f>_xlfn.NORM.DIST(Data!X1222,$C$9,$C$10,TRUE)</f>
        <v/>
      </c>
      <c r="N1222" s="9">
        <f>_xlfn.NORM.INV(M1222,$B$9,$B$10)</f>
        <v/>
      </c>
      <c r="O1222" s="24">
        <f>_xlfn.NORM.DIST(Data!Y1222,$C$9,$C$10,TRUE)</f>
        <v/>
      </c>
      <c r="P1222" s="9">
        <f>_xlfn.NORM.INV(O1222,$B$9,$B$10)</f>
        <v/>
      </c>
    </row>
    <row r="1223">
      <c r="H1223" s="14">
        <f>Data!A1223</f>
        <v/>
      </c>
      <c r="I1223" s="24">
        <f>IF(Occurrence!J1223&gt;0,_xlfn.GAMMA.DIST(Occurrence!J1223,$C$6,$C$7,TRUE),0)</f>
        <v/>
      </c>
      <c r="J1223" s="9">
        <f>IF(Occurrence!J1223&gt;0,_xlfn.GAMMA.INV(I1223,$B$6,$B$7),0)</f>
        <v/>
      </c>
      <c r="K1223" s="24">
        <f>IF(Occurrence!K1223&gt;0,_xlfn.GAMMA.DIST(Occurrence!K1223,$C$6,$C$7,TRUE),0)</f>
        <v/>
      </c>
      <c r="L1223" s="9">
        <f>IF(Occurrence!K1223&gt;0,_xlfn.GAMMA.INV(K1223,$B$6,$B$7),0)</f>
        <v/>
      </c>
      <c r="M1223" s="24">
        <f>_xlfn.NORM.DIST(Data!X1223,$C$9,$C$10,TRUE)</f>
        <v/>
      </c>
      <c r="N1223" s="9">
        <f>_xlfn.NORM.INV(M1223,$B$9,$B$10)</f>
        <v/>
      </c>
      <c r="O1223" s="24">
        <f>_xlfn.NORM.DIST(Data!Y1223,$C$9,$C$10,TRUE)</f>
        <v/>
      </c>
      <c r="P1223" s="9">
        <f>_xlfn.NORM.INV(O1223,$B$9,$B$10)</f>
        <v/>
      </c>
    </row>
    <row r="1224">
      <c r="H1224" s="14">
        <f>Data!A1224</f>
        <v/>
      </c>
      <c r="I1224" s="24">
        <f>IF(Occurrence!J1224&gt;0,_xlfn.GAMMA.DIST(Occurrence!J1224,$C$6,$C$7,TRUE),0)</f>
        <v/>
      </c>
      <c r="J1224" s="9">
        <f>IF(Occurrence!J1224&gt;0,_xlfn.GAMMA.INV(I1224,$B$6,$B$7),0)</f>
        <v/>
      </c>
      <c r="K1224" s="24">
        <f>IF(Occurrence!K1224&gt;0,_xlfn.GAMMA.DIST(Occurrence!K1224,$C$6,$C$7,TRUE),0)</f>
        <v/>
      </c>
      <c r="L1224" s="9">
        <f>IF(Occurrence!K1224&gt;0,_xlfn.GAMMA.INV(K1224,$B$6,$B$7),0)</f>
        <v/>
      </c>
      <c r="M1224" s="24">
        <f>_xlfn.NORM.DIST(Data!X1224,$C$9,$C$10,TRUE)</f>
        <v/>
      </c>
      <c r="N1224" s="9">
        <f>_xlfn.NORM.INV(M1224,$B$9,$B$10)</f>
        <v/>
      </c>
      <c r="O1224" s="24">
        <f>_xlfn.NORM.DIST(Data!Y1224,$C$9,$C$10,TRUE)</f>
        <v/>
      </c>
      <c r="P1224" s="9">
        <f>_xlfn.NORM.INV(O1224,$B$9,$B$10)</f>
        <v/>
      </c>
    </row>
    <row r="1225">
      <c r="H1225" s="14">
        <f>Data!A1225</f>
        <v/>
      </c>
      <c r="I1225" s="24">
        <f>IF(Occurrence!J1225&gt;0,_xlfn.GAMMA.DIST(Occurrence!J1225,$C$6,$C$7,TRUE),0)</f>
        <v/>
      </c>
      <c r="J1225" s="9">
        <f>IF(Occurrence!J1225&gt;0,_xlfn.GAMMA.INV(I1225,$B$6,$B$7),0)</f>
        <v/>
      </c>
      <c r="K1225" s="24">
        <f>IF(Occurrence!K1225&gt;0,_xlfn.GAMMA.DIST(Occurrence!K1225,$C$6,$C$7,TRUE),0)</f>
        <v/>
      </c>
      <c r="L1225" s="9">
        <f>IF(Occurrence!K1225&gt;0,_xlfn.GAMMA.INV(K1225,$B$6,$B$7),0)</f>
        <v/>
      </c>
      <c r="M1225" s="24">
        <f>_xlfn.NORM.DIST(Data!X1225,$C$9,$C$10,TRUE)</f>
        <v/>
      </c>
      <c r="N1225" s="9">
        <f>_xlfn.NORM.INV(M1225,$B$9,$B$10)</f>
        <v/>
      </c>
      <c r="O1225" s="24">
        <f>_xlfn.NORM.DIST(Data!Y1225,$C$9,$C$10,TRUE)</f>
        <v/>
      </c>
      <c r="P1225" s="9">
        <f>_xlfn.NORM.INV(O1225,$B$9,$B$10)</f>
        <v/>
      </c>
    </row>
    <row r="1226">
      <c r="H1226" s="14">
        <f>Data!A1226</f>
        <v/>
      </c>
      <c r="I1226" s="24">
        <f>IF(Occurrence!J1226&gt;0,_xlfn.GAMMA.DIST(Occurrence!J1226,$C$6,$C$7,TRUE),0)</f>
        <v/>
      </c>
      <c r="J1226" s="9">
        <f>IF(Occurrence!J1226&gt;0,_xlfn.GAMMA.INV(I1226,$B$6,$B$7),0)</f>
        <v/>
      </c>
      <c r="K1226" s="24">
        <f>IF(Occurrence!K1226&gt;0,_xlfn.GAMMA.DIST(Occurrence!K1226,$C$6,$C$7,TRUE),0)</f>
        <v/>
      </c>
      <c r="L1226" s="9">
        <f>IF(Occurrence!K1226&gt;0,_xlfn.GAMMA.INV(K1226,$B$6,$B$7),0)</f>
        <v/>
      </c>
      <c r="M1226" s="24">
        <f>_xlfn.NORM.DIST(Data!X1226,$C$9,$C$10,TRUE)</f>
        <v/>
      </c>
      <c r="N1226" s="9">
        <f>_xlfn.NORM.INV(M1226,$B$9,$B$10)</f>
        <v/>
      </c>
      <c r="O1226" s="24">
        <f>_xlfn.NORM.DIST(Data!Y1226,$C$9,$C$10,TRUE)</f>
        <v/>
      </c>
      <c r="P1226" s="9">
        <f>_xlfn.NORM.INV(O1226,$B$9,$B$10)</f>
        <v/>
      </c>
    </row>
    <row r="1227">
      <c r="H1227" s="14">
        <f>Data!A1227</f>
        <v/>
      </c>
      <c r="I1227" s="24">
        <f>IF(Occurrence!J1227&gt;0,_xlfn.GAMMA.DIST(Occurrence!J1227,$C$6,$C$7,TRUE),0)</f>
        <v/>
      </c>
      <c r="J1227" s="9">
        <f>IF(Occurrence!J1227&gt;0,_xlfn.GAMMA.INV(I1227,$B$6,$B$7),0)</f>
        <v/>
      </c>
      <c r="K1227" s="24">
        <f>IF(Occurrence!K1227&gt;0,_xlfn.GAMMA.DIST(Occurrence!K1227,$C$6,$C$7,TRUE),0)</f>
        <v/>
      </c>
      <c r="L1227" s="9">
        <f>IF(Occurrence!K1227&gt;0,_xlfn.GAMMA.INV(K1227,$B$6,$B$7),0)</f>
        <v/>
      </c>
      <c r="M1227" s="24">
        <f>_xlfn.NORM.DIST(Data!X1227,$C$9,$C$10,TRUE)</f>
        <v/>
      </c>
      <c r="N1227" s="9">
        <f>_xlfn.NORM.INV(M1227,$B$9,$B$10)</f>
        <v/>
      </c>
      <c r="O1227" s="24">
        <f>_xlfn.NORM.DIST(Data!Y1227,$C$9,$C$10,TRUE)</f>
        <v/>
      </c>
      <c r="P1227" s="9">
        <f>_xlfn.NORM.INV(O1227,$B$9,$B$10)</f>
        <v/>
      </c>
    </row>
    <row r="1228">
      <c r="H1228" s="14">
        <f>Data!A1228</f>
        <v/>
      </c>
      <c r="I1228" s="24">
        <f>IF(Occurrence!J1228&gt;0,_xlfn.GAMMA.DIST(Occurrence!J1228,$C$6,$C$7,TRUE),0)</f>
        <v/>
      </c>
      <c r="J1228" s="9">
        <f>IF(Occurrence!J1228&gt;0,_xlfn.GAMMA.INV(I1228,$B$6,$B$7),0)</f>
        <v/>
      </c>
      <c r="K1228" s="24">
        <f>IF(Occurrence!K1228&gt;0,_xlfn.GAMMA.DIST(Occurrence!K1228,$C$6,$C$7,TRUE),0)</f>
        <v/>
      </c>
      <c r="L1228" s="9">
        <f>IF(Occurrence!K1228&gt;0,_xlfn.GAMMA.INV(K1228,$B$6,$B$7),0)</f>
        <v/>
      </c>
      <c r="M1228" s="24">
        <f>_xlfn.NORM.DIST(Data!X1228,$C$9,$C$10,TRUE)</f>
        <v/>
      </c>
      <c r="N1228" s="9">
        <f>_xlfn.NORM.INV(M1228,$B$9,$B$10)</f>
        <v/>
      </c>
      <c r="O1228" s="24">
        <f>_xlfn.NORM.DIST(Data!Y1228,$C$9,$C$10,TRUE)</f>
        <v/>
      </c>
      <c r="P1228" s="9">
        <f>_xlfn.NORM.INV(O1228,$B$9,$B$10)</f>
        <v/>
      </c>
    </row>
    <row r="1229">
      <c r="H1229" s="14">
        <f>Data!A1229</f>
        <v/>
      </c>
      <c r="I1229" s="24">
        <f>IF(Occurrence!J1229&gt;0,_xlfn.GAMMA.DIST(Occurrence!J1229,$C$6,$C$7,TRUE),0)</f>
        <v/>
      </c>
      <c r="J1229" s="9">
        <f>IF(Occurrence!J1229&gt;0,_xlfn.GAMMA.INV(I1229,$B$6,$B$7),0)</f>
        <v/>
      </c>
      <c r="K1229" s="24">
        <f>IF(Occurrence!K1229&gt;0,_xlfn.GAMMA.DIST(Occurrence!K1229,$C$6,$C$7,TRUE),0)</f>
        <v/>
      </c>
      <c r="L1229" s="9">
        <f>IF(Occurrence!K1229&gt;0,_xlfn.GAMMA.INV(K1229,$B$6,$B$7),0)</f>
        <v/>
      </c>
      <c r="M1229" s="24">
        <f>_xlfn.NORM.DIST(Data!X1229,$C$9,$C$10,TRUE)</f>
        <v/>
      </c>
      <c r="N1229" s="9">
        <f>_xlfn.NORM.INV(M1229,$B$9,$B$10)</f>
        <v/>
      </c>
      <c r="O1229" s="24">
        <f>_xlfn.NORM.DIST(Data!Y1229,$C$9,$C$10,TRUE)</f>
        <v/>
      </c>
      <c r="P1229" s="9">
        <f>_xlfn.NORM.INV(O1229,$B$9,$B$10)</f>
        <v/>
      </c>
    </row>
    <row r="1230">
      <c r="H1230" s="14">
        <f>Data!A1230</f>
        <v/>
      </c>
      <c r="I1230" s="24">
        <f>IF(Occurrence!J1230&gt;0,_xlfn.GAMMA.DIST(Occurrence!J1230,$C$6,$C$7,TRUE),0)</f>
        <v/>
      </c>
      <c r="J1230" s="9">
        <f>IF(Occurrence!J1230&gt;0,_xlfn.GAMMA.INV(I1230,$B$6,$B$7),0)</f>
        <v/>
      </c>
      <c r="K1230" s="24">
        <f>IF(Occurrence!K1230&gt;0,_xlfn.GAMMA.DIST(Occurrence!K1230,$C$6,$C$7,TRUE),0)</f>
        <v/>
      </c>
      <c r="L1230" s="9">
        <f>IF(Occurrence!K1230&gt;0,_xlfn.GAMMA.INV(K1230,$B$6,$B$7),0)</f>
        <v/>
      </c>
      <c r="M1230" s="24">
        <f>_xlfn.NORM.DIST(Data!X1230,$C$9,$C$10,TRUE)</f>
        <v/>
      </c>
      <c r="N1230" s="9">
        <f>_xlfn.NORM.INV(M1230,$B$9,$B$10)</f>
        <v/>
      </c>
      <c r="O1230" s="24">
        <f>_xlfn.NORM.DIST(Data!Y1230,$C$9,$C$10,TRUE)</f>
        <v/>
      </c>
      <c r="P1230" s="9">
        <f>_xlfn.NORM.INV(O1230,$B$9,$B$10)</f>
        <v/>
      </c>
    </row>
    <row r="1231">
      <c r="H1231" s="14">
        <f>Data!A1231</f>
        <v/>
      </c>
      <c r="I1231" s="24">
        <f>IF(Occurrence!J1231&gt;0,_xlfn.GAMMA.DIST(Occurrence!J1231,$C$6,$C$7,TRUE),0)</f>
        <v/>
      </c>
      <c r="J1231" s="9">
        <f>IF(Occurrence!J1231&gt;0,_xlfn.GAMMA.INV(I1231,$B$6,$B$7),0)</f>
        <v/>
      </c>
      <c r="K1231" s="24">
        <f>IF(Occurrence!K1231&gt;0,_xlfn.GAMMA.DIST(Occurrence!K1231,$C$6,$C$7,TRUE),0)</f>
        <v/>
      </c>
      <c r="L1231" s="9">
        <f>IF(Occurrence!K1231&gt;0,_xlfn.GAMMA.INV(K1231,$B$6,$B$7),0)</f>
        <v/>
      </c>
      <c r="M1231" s="24">
        <f>_xlfn.NORM.DIST(Data!X1231,$C$9,$C$10,TRUE)</f>
        <v/>
      </c>
      <c r="N1231" s="9">
        <f>_xlfn.NORM.INV(M1231,$B$9,$B$10)</f>
        <v/>
      </c>
      <c r="O1231" s="24">
        <f>_xlfn.NORM.DIST(Data!Y1231,$C$9,$C$10,TRUE)</f>
        <v/>
      </c>
      <c r="P1231" s="9">
        <f>_xlfn.NORM.INV(O1231,$B$9,$B$10)</f>
        <v/>
      </c>
    </row>
    <row r="1232">
      <c r="H1232" s="14">
        <f>Data!A1232</f>
        <v/>
      </c>
      <c r="I1232" s="24">
        <f>IF(Occurrence!J1232&gt;0,_xlfn.GAMMA.DIST(Occurrence!J1232,$C$6,$C$7,TRUE),0)</f>
        <v/>
      </c>
      <c r="J1232" s="9">
        <f>IF(Occurrence!J1232&gt;0,_xlfn.GAMMA.INV(I1232,$B$6,$B$7),0)</f>
        <v/>
      </c>
      <c r="K1232" s="24">
        <f>IF(Occurrence!K1232&gt;0,_xlfn.GAMMA.DIST(Occurrence!K1232,$C$6,$C$7,TRUE),0)</f>
        <v/>
      </c>
      <c r="L1232" s="9">
        <f>IF(Occurrence!K1232&gt;0,_xlfn.GAMMA.INV(K1232,$B$6,$B$7),0)</f>
        <v/>
      </c>
      <c r="M1232" s="24">
        <f>_xlfn.NORM.DIST(Data!X1232,$C$9,$C$10,TRUE)</f>
        <v/>
      </c>
      <c r="N1232" s="9">
        <f>_xlfn.NORM.INV(M1232,$B$9,$B$10)</f>
        <v/>
      </c>
      <c r="O1232" s="24">
        <f>_xlfn.NORM.DIST(Data!Y1232,$C$9,$C$10,TRUE)</f>
        <v/>
      </c>
      <c r="P1232" s="9">
        <f>_xlfn.NORM.INV(O1232,$B$9,$B$10)</f>
        <v/>
      </c>
    </row>
    <row r="1233">
      <c r="H1233" s="14">
        <f>Data!A1233</f>
        <v/>
      </c>
      <c r="I1233" s="24">
        <f>IF(Occurrence!J1233&gt;0,_xlfn.GAMMA.DIST(Occurrence!J1233,$C$6,$C$7,TRUE),0)</f>
        <v/>
      </c>
      <c r="J1233" s="9">
        <f>IF(Occurrence!J1233&gt;0,_xlfn.GAMMA.INV(I1233,$B$6,$B$7),0)</f>
        <v/>
      </c>
      <c r="K1233" s="24">
        <f>IF(Occurrence!K1233&gt;0,_xlfn.GAMMA.DIST(Occurrence!K1233,$C$6,$C$7,TRUE),0)</f>
        <v/>
      </c>
      <c r="L1233" s="9">
        <f>IF(Occurrence!K1233&gt;0,_xlfn.GAMMA.INV(K1233,$B$6,$B$7),0)</f>
        <v/>
      </c>
      <c r="M1233" s="24">
        <f>_xlfn.NORM.DIST(Data!X1233,$C$9,$C$10,TRUE)</f>
        <v/>
      </c>
      <c r="N1233" s="9">
        <f>_xlfn.NORM.INV(M1233,$B$9,$B$10)</f>
        <v/>
      </c>
      <c r="O1233" s="24">
        <f>_xlfn.NORM.DIST(Data!Y1233,$C$9,$C$10,TRUE)</f>
        <v/>
      </c>
      <c r="P1233" s="9">
        <f>_xlfn.NORM.INV(O1233,$B$9,$B$10)</f>
        <v/>
      </c>
    </row>
    <row r="1234">
      <c r="H1234" s="14">
        <f>Data!A1234</f>
        <v/>
      </c>
      <c r="I1234" s="24">
        <f>IF(Occurrence!J1234&gt;0,_xlfn.GAMMA.DIST(Occurrence!J1234,$C$6,$C$7,TRUE),0)</f>
        <v/>
      </c>
      <c r="J1234" s="9">
        <f>IF(Occurrence!J1234&gt;0,_xlfn.GAMMA.INV(I1234,$B$6,$B$7),0)</f>
        <v/>
      </c>
      <c r="K1234" s="24">
        <f>IF(Occurrence!K1234&gt;0,_xlfn.GAMMA.DIST(Occurrence!K1234,$C$6,$C$7,TRUE),0)</f>
        <v/>
      </c>
      <c r="L1234" s="9">
        <f>IF(Occurrence!K1234&gt;0,_xlfn.GAMMA.INV(K1234,$B$6,$B$7),0)</f>
        <v/>
      </c>
      <c r="M1234" s="24">
        <f>_xlfn.NORM.DIST(Data!X1234,$C$9,$C$10,TRUE)</f>
        <v/>
      </c>
      <c r="N1234" s="9">
        <f>_xlfn.NORM.INV(M1234,$B$9,$B$10)</f>
        <v/>
      </c>
      <c r="O1234" s="24">
        <f>_xlfn.NORM.DIST(Data!Y1234,$C$9,$C$10,TRUE)</f>
        <v/>
      </c>
      <c r="P1234" s="9">
        <f>_xlfn.NORM.INV(O1234,$B$9,$B$10)</f>
        <v/>
      </c>
    </row>
    <row r="1235">
      <c r="H1235" s="14">
        <f>Data!A1235</f>
        <v/>
      </c>
      <c r="I1235" s="24">
        <f>IF(Occurrence!J1235&gt;0,_xlfn.GAMMA.DIST(Occurrence!J1235,$C$6,$C$7,TRUE),0)</f>
        <v/>
      </c>
      <c r="J1235" s="9">
        <f>IF(Occurrence!J1235&gt;0,_xlfn.GAMMA.INV(I1235,$B$6,$B$7),0)</f>
        <v/>
      </c>
      <c r="K1235" s="24">
        <f>IF(Occurrence!K1235&gt;0,_xlfn.GAMMA.DIST(Occurrence!K1235,$C$6,$C$7,TRUE),0)</f>
        <v/>
      </c>
      <c r="L1235" s="9">
        <f>IF(Occurrence!K1235&gt;0,_xlfn.GAMMA.INV(K1235,$B$6,$B$7),0)</f>
        <v/>
      </c>
      <c r="M1235" s="24">
        <f>_xlfn.NORM.DIST(Data!X1235,$C$9,$C$10,TRUE)</f>
        <v/>
      </c>
      <c r="N1235" s="9">
        <f>_xlfn.NORM.INV(M1235,$B$9,$B$10)</f>
        <v/>
      </c>
      <c r="O1235" s="24">
        <f>_xlfn.NORM.DIST(Data!Y1235,$C$9,$C$10,TRUE)</f>
        <v/>
      </c>
      <c r="P1235" s="9">
        <f>_xlfn.NORM.INV(O1235,$B$9,$B$10)</f>
        <v/>
      </c>
    </row>
    <row r="1236">
      <c r="H1236" s="14">
        <f>Data!A1236</f>
        <v/>
      </c>
      <c r="I1236" s="24">
        <f>IF(Occurrence!J1236&gt;0,_xlfn.GAMMA.DIST(Occurrence!J1236,$C$6,$C$7,TRUE),0)</f>
        <v/>
      </c>
      <c r="J1236" s="9">
        <f>IF(Occurrence!J1236&gt;0,_xlfn.GAMMA.INV(I1236,$B$6,$B$7),0)</f>
        <v/>
      </c>
      <c r="K1236" s="24">
        <f>IF(Occurrence!K1236&gt;0,_xlfn.GAMMA.DIST(Occurrence!K1236,$C$6,$C$7,TRUE),0)</f>
        <v/>
      </c>
      <c r="L1236" s="9">
        <f>IF(Occurrence!K1236&gt;0,_xlfn.GAMMA.INV(K1236,$B$6,$B$7),0)</f>
        <v/>
      </c>
      <c r="M1236" s="24">
        <f>_xlfn.NORM.DIST(Data!X1236,$C$9,$C$10,TRUE)</f>
        <v/>
      </c>
      <c r="N1236" s="9">
        <f>_xlfn.NORM.INV(M1236,$B$9,$B$10)</f>
        <v/>
      </c>
      <c r="O1236" s="24">
        <f>_xlfn.NORM.DIST(Data!Y1236,$C$9,$C$10,TRUE)</f>
        <v/>
      </c>
      <c r="P1236" s="9">
        <f>_xlfn.NORM.INV(O1236,$B$9,$B$10)</f>
        <v/>
      </c>
    </row>
    <row r="1237">
      <c r="H1237" s="14">
        <f>Data!A1237</f>
        <v/>
      </c>
      <c r="I1237" s="24">
        <f>IF(Occurrence!J1237&gt;0,_xlfn.GAMMA.DIST(Occurrence!J1237,$C$6,$C$7,TRUE),0)</f>
        <v/>
      </c>
      <c r="J1237" s="9">
        <f>IF(Occurrence!J1237&gt;0,_xlfn.GAMMA.INV(I1237,$B$6,$B$7),0)</f>
        <v/>
      </c>
      <c r="K1237" s="24">
        <f>IF(Occurrence!K1237&gt;0,_xlfn.GAMMA.DIST(Occurrence!K1237,$C$6,$C$7,TRUE),0)</f>
        <v/>
      </c>
      <c r="L1237" s="9">
        <f>IF(Occurrence!K1237&gt;0,_xlfn.GAMMA.INV(K1237,$B$6,$B$7),0)</f>
        <v/>
      </c>
      <c r="M1237" s="24">
        <f>_xlfn.NORM.DIST(Data!X1237,$C$9,$C$10,TRUE)</f>
        <v/>
      </c>
      <c r="N1237" s="9">
        <f>_xlfn.NORM.INV(M1237,$B$9,$B$10)</f>
        <v/>
      </c>
      <c r="O1237" s="24">
        <f>_xlfn.NORM.DIST(Data!Y1237,$C$9,$C$10,TRUE)</f>
        <v/>
      </c>
      <c r="P1237" s="9">
        <f>_xlfn.NORM.INV(O1237,$B$9,$B$10)</f>
        <v/>
      </c>
    </row>
    <row r="1238">
      <c r="H1238" s="14">
        <f>Data!A1238</f>
        <v/>
      </c>
      <c r="I1238" s="24">
        <f>IF(Occurrence!J1238&gt;0,_xlfn.GAMMA.DIST(Occurrence!J1238,$C$6,$C$7,TRUE),0)</f>
        <v/>
      </c>
      <c r="J1238" s="9">
        <f>IF(Occurrence!J1238&gt;0,_xlfn.GAMMA.INV(I1238,$B$6,$B$7),0)</f>
        <v/>
      </c>
      <c r="K1238" s="24">
        <f>IF(Occurrence!K1238&gt;0,_xlfn.GAMMA.DIST(Occurrence!K1238,$C$6,$C$7,TRUE),0)</f>
        <v/>
      </c>
      <c r="L1238" s="9">
        <f>IF(Occurrence!K1238&gt;0,_xlfn.GAMMA.INV(K1238,$B$6,$B$7),0)</f>
        <v/>
      </c>
      <c r="M1238" s="24">
        <f>_xlfn.NORM.DIST(Data!X1238,$C$9,$C$10,TRUE)</f>
        <v/>
      </c>
      <c r="N1238" s="9">
        <f>_xlfn.NORM.INV(M1238,$B$9,$B$10)</f>
        <v/>
      </c>
      <c r="O1238" s="24">
        <f>_xlfn.NORM.DIST(Data!Y1238,$C$9,$C$10,TRUE)</f>
        <v/>
      </c>
      <c r="P1238" s="9">
        <f>_xlfn.NORM.INV(O1238,$B$9,$B$10)</f>
        <v/>
      </c>
    </row>
    <row r="1239">
      <c r="H1239" s="14">
        <f>Data!A1239</f>
        <v/>
      </c>
      <c r="I1239" s="24">
        <f>IF(Occurrence!J1239&gt;0,_xlfn.GAMMA.DIST(Occurrence!J1239,$C$6,$C$7,TRUE),0)</f>
        <v/>
      </c>
      <c r="J1239" s="9">
        <f>IF(Occurrence!J1239&gt;0,_xlfn.GAMMA.INV(I1239,$B$6,$B$7),0)</f>
        <v/>
      </c>
      <c r="K1239" s="24">
        <f>IF(Occurrence!K1239&gt;0,_xlfn.GAMMA.DIST(Occurrence!K1239,$C$6,$C$7,TRUE),0)</f>
        <v/>
      </c>
      <c r="L1239" s="9">
        <f>IF(Occurrence!K1239&gt;0,_xlfn.GAMMA.INV(K1239,$B$6,$B$7),0)</f>
        <v/>
      </c>
      <c r="M1239" s="24">
        <f>_xlfn.NORM.DIST(Data!X1239,$C$9,$C$10,TRUE)</f>
        <v/>
      </c>
      <c r="N1239" s="9">
        <f>_xlfn.NORM.INV(M1239,$B$9,$B$10)</f>
        <v/>
      </c>
      <c r="O1239" s="24">
        <f>_xlfn.NORM.DIST(Data!Y1239,$C$9,$C$10,TRUE)</f>
        <v/>
      </c>
      <c r="P1239" s="9">
        <f>_xlfn.NORM.INV(O1239,$B$9,$B$10)</f>
        <v/>
      </c>
    </row>
    <row r="1240">
      <c r="H1240" s="14">
        <f>Data!A1240</f>
        <v/>
      </c>
      <c r="I1240" s="24">
        <f>IF(Occurrence!J1240&gt;0,_xlfn.GAMMA.DIST(Occurrence!J1240,$C$6,$C$7,TRUE),0)</f>
        <v/>
      </c>
      <c r="J1240" s="9">
        <f>IF(Occurrence!J1240&gt;0,_xlfn.GAMMA.INV(I1240,$B$6,$B$7),0)</f>
        <v/>
      </c>
      <c r="K1240" s="24">
        <f>IF(Occurrence!K1240&gt;0,_xlfn.GAMMA.DIST(Occurrence!K1240,$C$6,$C$7,TRUE),0)</f>
        <v/>
      </c>
      <c r="L1240" s="9">
        <f>IF(Occurrence!K1240&gt;0,_xlfn.GAMMA.INV(K1240,$B$6,$B$7),0)</f>
        <v/>
      </c>
      <c r="M1240" s="24">
        <f>_xlfn.NORM.DIST(Data!X1240,$C$9,$C$10,TRUE)</f>
        <v/>
      </c>
      <c r="N1240" s="9">
        <f>_xlfn.NORM.INV(M1240,$B$9,$B$10)</f>
        <v/>
      </c>
      <c r="O1240" s="24">
        <f>_xlfn.NORM.DIST(Data!Y1240,$C$9,$C$10,TRUE)</f>
        <v/>
      </c>
      <c r="P1240" s="9">
        <f>_xlfn.NORM.INV(O1240,$B$9,$B$10)</f>
        <v/>
      </c>
    </row>
    <row r="1241">
      <c r="H1241" s="14">
        <f>Data!A1241</f>
        <v/>
      </c>
      <c r="I1241" s="24">
        <f>IF(Occurrence!J1241&gt;0,_xlfn.GAMMA.DIST(Occurrence!J1241,$C$6,$C$7,TRUE),0)</f>
        <v/>
      </c>
      <c r="J1241" s="9">
        <f>IF(Occurrence!J1241&gt;0,_xlfn.GAMMA.INV(I1241,$B$6,$B$7),0)</f>
        <v/>
      </c>
      <c r="K1241" s="24">
        <f>IF(Occurrence!K1241&gt;0,_xlfn.GAMMA.DIST(Occurrence!K1241,$C$6,$C$7,TRUE),0)</f>
        <v/>
      </c>
      <c r="L1241" s="9">
        <f>IF(Occurrence!K1241&gt;0,_xlfn.GAMMA.INV(K1241,$B$6,$B$7),0)</f>
        <v/>
      </c>
      <c r="M1241" s="24">
        <f>_xlfn.NORM.DIST(Data!X1241,$C$9,$C$10,TRUE)</f>
        <v/>
      </c>
      <c r="N1241" s="9">
        <f>_xlfn.NORM.INV(M1241,$B$9,$B$10)</f>
        <v/>
      </c>
      <c r="O1241" s="24">
        <f>_xlfn.NORM.DIST(Data!Y1241,$C$9,$C$10,TRUE)</f>
        <v/>
      </c>
      <c r="P1241" s="9">
        <f>_xlfn.NORM.INV(O1241,$B$9,$B$10)</f>
        <v/>
      </c>
    </row>
    <row r="1242">
      <c r="H1242" s="14">
        <f>Data!A1242</f>
        <v/>
      </c>
      <c r="I1242" s="24">
        <f>IF(Occurrence!J1242&gt;0,_xlfn.GAMMA.DIST(Occurrence!J1242,$C$6,$C$7,TRUE),0)</f>
        <v/>
      </c>
      <c r="J1242" s="9">
        <f>IF(Occurrence!J1242&gt;0,_xlfn.GAMMA.INV(I1242,$B$6,$B$7),0)</f>
        <v/>
      </c>
      <c r="K1242" s="24">
        <f>IF(Occurrence!K1242&gt;0,_xlfn.GAMMA.DIST(Occurrence!K1242,$C$6,$C$7,TRUE),0)</f>
        <v/>
      </c>
      <c r="L1242" s="9">
        <f>IF(Occurrence!K1242&gt;0,_xlfn.GAMMA.INV(K1242,$B$6,$B$7),0)</f>
        <v/>
      </c>
      <c r="M1242" s="24">
        <f>_xlfn.NORM.DIST(Data!X1242,$C$9,$C$10,TRUE)</f>
        <v/>
      </c>
      <c r="N1242" s="9">
        <f>_xlfn.NORM.INV(M1242,$B$9,$B$10)</f>
        <v/>
      </c>
      <c r="O1242" s="24">
        <f>_xlfn.NORM.DIST(Data!Y1242,$C$9,$C$10,TRUE)</f>
        <v/>
      </c>
      <c r="P1242" s="9">
        <f>_xlfn.NORM.INV(O1242,$B$9,$B$10)</f>
        <v/>
      </c>
    </row>
    <row r="1243">
      <c r="H1243" s="14">
        <f>Data!A1243</f>
        <v/>
      </c>
      <c r="I1243" s="24">
        <f>IF(Occurrence!J1243&gt;0,_xlfn.GAMMA.DIST(Occurrence!J1243,$C$6,$C$7,TRUE),0)</f>
        <v/>
      </c>
      <c r="J1243" s="9">
        <f>IF(Occurrence!J1243&gt;0,_xlfn.GAMMA.INV(I1243,$B$6,$B$7),0)</f>
        <v/>
      </c>
      <c r="K1243" s="24">
        <f>IF(Occurrence!K1243&gt;0,_xlfn.GAMMA.DIST(Occurrence!K1243,$C$6,$C$7,TRUE),0)</f>
        <v/>
      </c>
      <c r="L1243" s="9">
        <f>IF(Occurrence!K1243&gt;0,_xlfn.GAMMA.INV(K1243,$B$6,$B$7),0)</f>
        <v/>
      </c>
      <c r="M1243" s="24">
        <f>_xlfn.NORM.DIST(Data!X1243,$C$9,$C$10,TRUE)</f>
        <v/>
      </c>
      <c r="N1243" s="9">
        <f>_xlfn.NORM.INV(M1243,$B$9,$B$10)</f>
        <v/>
      </c>
      <c r="O1243" s="24">
        <f>_xlfn.NORM.DIST(Data!Y1243,$C$9,$C$10,TRUE)</f>
        <v/>
      </c>
      <c r="P1243" s="9">
        <f>_xlfn.NORM.INV(O1243,$B$9,$B$10)</f>
        <v/>
      </c>
    </row>
    <row r="1244">
      <c r="H1244" s="14">
        <f>Data!A1244</f>
        <v/>
      </c>
      <c r="I1244" s="24">
        <f>IF(Occurrence!J1244&gt;0,_xlfn.GAMMA.DIST(Occurrence!J1244,$C$6,$C$7,TRUE),0)</f>
        <v/>
      </c>
      <c r="J1244" s="9">
        <f>IF(Occurrence!J1244&gt;0,_xlfn.GAMMA.INV(I1244,$B$6,$B$7),0)</f>
        <v/>
      </c>
      <c r="K1244" s="24">
        <f>IF(Occurrence!K1244&gt;0,_xlfn.GAMMA.DIST(Occurrence!K1244,$C$6,$C$7,TRUE),0)</f>
        <v/>
      </c>
      <c r="L1244" s="9">
        <f>IF(Occurrence!K1244&gt;0,_xlfn.GAMMA.INV(K1244,$B$6,$B$7),0)</f>
        <v/>
      </c>
      <c r="M1244" s="24">
        <f>_xlfn.NORM.DIST(Data!X1244,$C$9,$C$10,TRUE)</f>
        <v/>
      </c>
      <c r="N1244" s="9">
        <f>_xlfn.NORM.INV(M1244,$B$9,$B$10)</f>
        <v/>
      </c>
      <c r="O1244" s="24">
        <f>_xlfn.NORM.DIST(Data!Y1244,$C$9,$C$10,TRUE)</f>
        <v/>
      </c>
      <c r="P1244" s="9">
        <f>_xlfn.NORM.INV(O1244,$B$9,$B$10)</f>
        <v/>
      </c>
    </row>
    <row r="1245">
      <c r="H1245" s="14">
        <f>Data!A1245</f>
        <v/>
      </c>
      <c r="I1245" s="24">
        <f>IF(Occurrence!J1245&gt;0,_xlfn.GAMMA.DIST(Occurrence!J1245,$C$6,$C$7,TRUE),0)</f>
        <v/>
      </c>
      <c r="J1245" s="9">
        <f>IF(Occurrence!J1245&gt;0,_xlfn.GAMMA.INV(I1245,$B$6,$B$7),0)</f>
        <v/>
      </c>
      <c r="K1245" s="24">
        <f>IF(Occurrence!K1245&gt;0,_xlfn.GAMMA.DIST(Occurrence!K1245,$C$6,$C$7,TRUE),0)</f>
        <v/>
      </c>
      <c r="L1245" s="9">
        <f>IF(Occurrence!K1245&gt;0,_xlfn.GAMMA.INV(K1245,$B$6,$B$7),0)</f>
        <v/>
      </c>
      <c r="M1245" s="24">
        <f>_xlfn.NORM.DIST(Data!X1245,$C$9,$C$10,TRUE)</f>
        <v/>
      </c>
      <c r="N1245" s="9">
        <f>_xlfn.NORM.INV(M1245,$B$9,$B$10)</f>
        <v/>
      </c>
      <c r="O1245" s="24">
        <f>_xlfn.NORM.DIST(Data!Y1245,$C$9,$C$10,TRUE)</f>
        <v/>
      </c>
      <c r="P1245" s="9">
        <f>_xlfn.NORM.INV(O1245,$B$9,$B$10)</f>
        <v/>
      </c>
    </row>
    <row r="1246">
      <c r="H1246" s="14">
        <f>Data!A1246</f>
        <v/>
      </c>
      <c r="I1246" s="24">
        <f>IF(Occurrence!J1246&gt;0,_xlfn.GAMMA.DIST(Occurrence!J1246,$C$6,$C$7,TRUE),0)</f>
        <v/>
      </c>
      <c r="J1246" s="9">
        <f>IF(Occurrence!J1246&gt;0,_xlfn.GAMMA.INV(I1246,$B$6,$B$7),0)</f>
        <v/>
      </c>
      <c r="K1246" s="24">
        <f>IF(Occurrence!K1246&gt;0,_xlfn.GAMMA.DIST(Occurrence!K1246,$C$6,$C$7,TRUE),0)</f>
        <v/>
      </c>
      <c r="L1246" s="9">
        <f>IF(Occurrence!K1246&gt;0,_xlfn.GAMMA.INV(K1246,$B$6,$B$7),0)</f>
        <v/>
      </c>
      <c r="M1246" s="24">
        <f>_xlfn.NORM.DIST(Data!X1246,$C$9,$C$10,TRUE)</f>
        <v/>
      </c>
      <c r="N1246" s="9">
        <f>_xlfn.NORM.INV(M1246,$B$9,$B$10)</f>
        <v/>
      </c>
      <c r="O1246" s="24">
        <f>_xlfn.NORM.DIST(Data!Y1246,$C$9,$C$10,TRUE)</f>
        <v/>
      </c>
      <c r="P1246" s="9">
        <f>_xlfn.NORM.INV(O1246,$B$9,$B$10)</f>
        <v/>
      </c>
    </row>
    <row r="1247">
      <c r="H1247" s="14">
        <f>Data!A1247</f>
        <v/>
      </c>
      <c r="I1247" s="24">
        <f>IF(Occurrence!J1247&gt;0,_xlfn.GAMMA.DIST(Occurrence!J1247,$C$6,$C$7,TRUE),0)</f>
        <v/>
      </c>
      <c r="J1247" s="9">
        <f>IF(Occurrence!J1247&gt;0,_xlfn.GAMMA.INV(I1247,$B$6,$B$7),0)</f>
        <v/>
      </c>
      <c r="K1247" s="24">
        <f>IF(Occurrence!K1247&gt;0,_xlfn.GAMMA.DIST(Occurrence!K1247,$C$6,$C$7,TRUE),0)</f>
        <v/>
      </c>
      <c r="L1247" s="9">
        <f>IF(Occurrence!K1247&gt;0,_xlfn.GAMMA.INV(K1247,$B$6,$B$7),0)</f>
        <v/>
      </c>
      <c r="M1247" s="24">
        <f>_xlfn.NORM.DIST(Data!X1247,$C$9,$C$10,TRUE)</f>
        <v/>
      </c>
      <c r="N1247" s="9">
        <f>_xlfn.NORM.INV(M1247,$B$9,$B$10)</f>
        <v/>
      </c>
      <c r="O1247" s="24">
        <f>_xlfn.NORM.DIST(Data!Y1247,$C$9,$C$10,TRUE)</f>
        <v/>
      </c>
      <c r="P1247" s="9">
        <f>_xlfn.NORM.INV(O1247,$B$9,$B$10)</f>
        <v/>
      </c>
    </row>
    <row r="1248">
      <c r="H1248" s="14">
        <f>Data!A1248</f>
        <v/>
      </c>
      <c r="I1248" s="24">
        <f>IF(Occurrence!J1248&gt;0,_xlfn.GAMMA.DIST(Occurrence!J1248,$C$6,$C$7,TRUE),0)</f>
        <v/>
      </c>
      <c r="J1248" s="9">
        <f>IF(Occurrence!J1248&gt;0,_xlfn.GAMMA.INV(I1248,$B$6,$B$7),0)</f>
        <v/>
      </c>
      <c r="K1248" s="24">
        <f>IF(Occurrence!K1248&gt;0,_xlfn.GAMMA.DIST(Occurrence!K1248,$C$6,$C$7,TRUE),0)</f>
        <v/>
      </c>
      <c r="L1248" s="9">
        <f>IF(Occurrence!K1248&gt;0,_xlfn.GAMMA.INV(K1248,$B$6,$B$7),0)</f>
        <v/>
      </c>
      <c r="M1248" s="24">
        <f>_xlfn.NORM.DIST(Data!X1248,$C$9,$C$10,TRUE)</f>
        <v/>
      </c>
      <c r="N1248" s="9">
        <f>_xlfn.NORM.INV(M1248,$B$9,$B$10)</f>
        <v/>
      </c>
      <c r="O1248" s="24">
        <f>_xlfn.NORM.DIST(Data!Y1248,$C$9,$C$10,TRUE)</f>
        <v/>
      </c>
      <c r="P1248" s="9">
        <f>_xlfn.NORM.INV(O1248,$B$9,$B$10)</f>
        <v/>
      </c>
    </row>
    <row r="1249">
      <c r="H1249" s="14">
        <f>Data!A1249</f>
        <v/>
      </c>
      <c r="I1249" s="24">
        <f>IF(Occurrence!J1249&gt;0,_xlfn.GAMMA.DIST(Occurrence!J1249,$C$6,$C$7,TRUE),0)</f>
        <v/>
      </c>
      <c r="J1249" s="9">
        <f>IF(Occurrence!J1249&gt;0,_xlfn.GAMMA.INV(I1249,$B$6,$B$7),0)</f>
        <v/>
      </c>
      <c r="K1249" s="24">
        <f>IF(Occurrence!K1249&gt;0,_xlfn.GAMMA.DIST(Occurrence!K1249,$C$6,$C$7,TRUE),0)</f>
        <v/>
      </c>
      <c r="L1249" s="9">
        <f>IF(Occurrence!K1249&gt;0,_xlfn.GAMMA.INV(K1249,$B$6,$B$7),0)</f>
        <v/>
      </c>
      <c r="M1249" s="24">
        <f>_xlfn.NORM.DIST(Data!X1249,$C$9,$C$10,TRUE)</f>
        <v/>
      </c>
      <c r="N1249" s="9">
        <f>_xlfn.NORM.INV(M1249,$B$9,$B$10)</f>
        <v/>
      </c>
      <c r="O1249" s="24">
        <f>_xlfn.NORM.DIST(Data!Y1249,$C$9,$C$10,TRUE)</f>
        <v/>
      </c>
      <c r="P1249" s="9">
        <f>_xlfn.NORM.INV(O1249,$B$9,$B$10)</f>
        <v/>
      </c>
    </row>
    <row r="1250">
      <c r="H1250" s="14">
        <f>Data!A1250</f>
        <v/>
      </c>
      <c r="I1250" s="24">
        <f>IF(Occurrence!J1250&gt;0,_xlfn.GAMMA.DIST(Occurrence!J1250,$C$6,$C$7,TRUE),0)</f>
        <v/>
      </c>
      <c r="J1250" s="9">
        <f>IF(Occurrence!J1250&gt;0,_xlfn.GAMMA.INV(I1250,$B$6,$B$7),0)</f>
        <v/>
      </c>
      <c r="K1250" s="24">
        <f>IF(Occurrence!K1250&gt;0,_xlfn.GAMMA.DIST(Occurrence!K1250,$C$6,$C$7,TRUE),0)</f>
        <v/>
      </c>
      <c r="L1250" s="9">
        <f>IF(Occurrence!K1250&gt;0,_xlfn.GAMMA.INV(K1250,$B$6,$B$7),0)</f>
        <v/>
      </c>
      <c r="M1250" s="24">
        <f>_xlfn.NORM.DIST(Data!X1250,$C$9,$C$10,TRUE)</f>
        <v/>
      </c>
      <c r="N1250" s="9">
        <f>_xlfn.NORM.INV(M1250,$B$9,$B$10)</f>
        <v/>
      </c>
      <c r="O1250" s="24">
        <f>_xlfn.NORM.DIST(Data!Y1250,$C$9,$C$10,TRUE)</f>
        <v/>
      </c>
      <c r="P1250" s="9">
        <f>_xlfn.NORM.INV(O1250,$B$9,$B$10)</f>
        <v/>
      </c>
    </row>
    <row r="1251">
      <c r="H1251" s="14">
        <f>Data!A1251</f>
        <v/>
      </c>
      <c r="I1251" s="24">
        <f>IF(Occurrence!J1251&gt;0,_xlfn.GAMMA.DIST(Occurrence!J1251,$C$6,$C$7,TRUE),0)</f>
        <v/>
      </c>
      <c r="J1251" s="9">
        <f>IF(Occurrence!J1251&gt;0,_xlfn.GAMMA.INV(I1251,$B$6,$B$7),0)</f>
        <v/>
      </c>
      <c r="K1251" s="24">
        <f>IF(Occurrence!K1251&gt;0,_xlfn.GAMMA.DIST(Occurrence!K1251,$C$6,$C$7,TRUE),0)</f>
        <v/>
      </c>
      <c r="L1251" s="9">
        <f>IF(Occurrence!K1251&gt;0,_xlfn.GAMMA.INV(K1251,$B$6,$B$7),0)</f>
        <v/>
      </c>
      <c r="M1251" s="24">
        <f>_xlfn.NORM.DIST(Data!X1251,$C$9,$C$10,TRUE)</f>
        <v/>
      </c>
      <c r="N1251" s="9">
        <f>_xlfn.NORM.INV(M1251,$B$9,$B$10)</f>
        <v/>
      </c>
      <c r="O1251" s="24">
        <f>_xlfn.NORM.DIST(Data!Y1251,$C$9,$C$10,TRUE)</f>
        <v/>
      </c>
      <c r="P1251" s="9">
        <f>_xlfn.NORM.INV(O1251,$B$9,$B$10)</f>
        <v/>
      </c>
    </row>
    <row r="1252">
      <c r="H1252" s="14">
        <f>Data!A1252</f>
        <v/>
      </c>
      <c r="I1252" s="24">
        <f>IF(Occurrence!J1252&gt;0,_xlfn.GAMMA.DIST(Occurrence!J1252,$C$6,$C$7,TRUE),0)</f>
        <v/>
      </c>
      <c r="J1252" s="9">
        <f>IF(Occurrence!J1252&gt;0,_xlfn.GAMMA.INV(I1252,$B$6,$B$7),0)</f>
        <v/>
      </c>
      <c r="K1252" s="24">
        <f>IF(Occurrence!K1252&gt;0,_xlfn.GAMMA.DIST(Occurrence!K1252,$C$6,$C$7,TRUE),0)</f>
        <v/>
      </c>
      <c r="L1252" s="9">
        <f>IF(Occurrence!K1252&gt;0,_xlfn.GAMMA.INV(K1252,$B$6,$B$7),0)</f>
        <v/>
      </c>
      <c r="M1252" s="24">
        <f>_xlfn.NORM.DIST(Data!X1252,$C$9,$C$10,TRUE)</f>
        <v/>
      </c>
      <c r="N1252" s="9">
        <f>_xlfn.NORM.INV(M1252,$B$9,$B$10)</f>
        <v/>
      </c>
      <c r="O1252" s="24">
        <f>_xlfn.NORM.DIST(Data!Y1252,$C$9,$C$10,TRUE)</f>
        <v/>
      </c>
      <c r="P1252" s="9">
        <f>_xlfn.NORM.INV(O1252,$B$9,$B$10)</f>
        <v/>
      </c>
    </row>
    <row r="1253">
      <c r="H1253" s="14">
        <f>Data!A1253</f>
        <v/>
      </c>
      <c r="I1253" s="24">
        <f>IF(Occurrence!J1253&gt;0,_xlfn.GAMMA.DIST(Occurrence!J1253,$C$6,$C$7,TRUE),0)</f>
        <v/>
      </c>
      <c r="J1253" s="9">
        <f>IF(Occurrence!J1253&gt;0,_xlfn.GAMMA.INV(I1253,$B$6,$B$7),0)</f>
        <v/>
      </c>
      <c r="K1253" s="24">
        <f>IF(Occurrence!K1253&gt;0,_xlfn.GAMMA.DIST(Occurrence!K1253,$C$6,$C$7,TRUE),0)</f>
        <v/>
      </c>
      <c r="L1253" s="9">
        <f>IF(Occurrence!K1253&gt;0,_xlfn.GAMMA.INV(K1253,$B$6,$B$7),0)</f>
        <v/>
      </c>
      <c r="M1253" s="24">
        <f>_xlfn.NORM.DIST(Data!X1253,$C$9,$C$10,TRUE)</f>
        <v/>
      </c>
      <c r="N1253" s="9">
        <f>_xlfn.NORM.INV(M1253,$B$9,$B$10)</f>
        <v/>
      </c>
      <c r="O1253" s="24">
        <f>_xlfn.NORM.DIST(Data!Y1253,$C$9,$C$10,TRUE)</f>
        <v/>
      </c>
      <c r="P1253" s="9">
        <f>_xlfn.NORM.INV(O1253,$B$9,$B$10)</f>
        <v/>
      </c>
    </row>
    <row r="1254">
      <c r="H1254" s="14">
        <f>Data!A1254</f>
        <v/>
      </c>
      <c r="I1254" s="24">
        <f>IF(Occurrence!J1254&gt;0,_xlfn.GAMMA.DIST(Occurrence!J1254,$C$6,$C$7,TRUE),0)</f>
        <v/>
      </c>
      <c r="J1254" s="9">
        <f>IF(Occurrence!J1254&gt;0,_xlfn.GAMMA.INV(I1254,$B$6,$B$7),0)</f>
        <v/>
      </c>
      <c r="K1254" s="24">
        <f>IF(Occurrence!K1254&gt;0,_xlfn.GAMMA.DIST(Occurrence!K1254,$C$6,$C$7,TRUE),0)</f>
        <v/>
      </c>
      <c r="L1254" s="9">
        <f>IF(Occurrence!K1254&gt;0,_xlfn.GAMMA.INV(K1254,$B$6,$B$7),0)</f>
        <v/>
      </c>
      <c r="M1254" s="24">
        <f>_xlfn.NORM.DIST(Data!X1254,$C$9,$C$10,TRUE)</f>
        <v/>
      </c>
      <c r="N1254" s="9">
        <f>_xlfn.NORM.INV(M1254,$B$9,$B$10)</f>
        <v/>
      </c>
      <c r="O1254" s="24">
        <f>_xlfn.NORM.DIST(Data!Y1254,$C$9,$C$10,TRUE)</f>
        <v/>
      </c>
      <c r="P1254" s="9">
        <f>_xlfn.NORM.INV(O1254,$B$9,$B$10)</f>
        <v/>
      </c>
    </row>
    <row r="1255">
      <c r="H1255" s="14">
        <f>Data!A1255</f>
        <v/>
      </c>
      <c r="I1255" s="24">
        <f>IF(Occurrence!J1255&gt;0,_xlfn.GAMMA.DIST(Occurrence!J1255,$C$6,$C$7,TRUE),0)</f>
        <v/>
      </c>
      <c r="J1255" s="9">
        <f>IF(Occurrence!J1255&gt;0,_xlfn.GAMMA.INV(I1255,$B$6,$B$7),0)</f>
        <v/>
      </c>
      <c r="K1255" s="24">
        <f>IF(Occurrence!K1255&gt;0,_xlfn.GAMMA.DIST(Occurrence!K1255,$C$6,$C$7,TRUE),0)</f>
        <v/>
      </c>
      <c r="L1255" s="9">
        <f>IF(Occurrence!K1255&gt;0,_xlfn.GAMMA.INV(K1255,$B$6,$B$7),0)</f>
        <v/>
      </c>
      <c r="M1255" s="24">
        <f>_xlfn.NORM.DIST(Data!X1255,$C$9,$C$10,TRUE)</f>
        <v/>
      </c>
      <c r="N1255" s="9">
        <f>_xlfn.NORM.INV(M1255,$B$9,$B$10)</f>
        <v/>
      </c>
      <c r="O1255" s="24">
        <f>_xlfn.NORM.DIST(Data!Y1255,$C$9,$C$10,TRUE)</f>
        <v/>
      </c>
      <c r="P1255" s="9">
        <f>_xlfn.NORM.INV(O1255,$B$9,$B$10)</f>
        <v/>
      </c>
    </row>
    <row r="1256">
      <c r="H1256" s="14">
        <f>Data!A1256</f>
        <v/>
      </c>
      <c r="I1256" s="24">
        <f>IF(Occurrence!J1256&gt;0,_xlfn.GAMMA.DIST(Occurrence!J1256,$C$6,$C$7,TRUE),0)</f>
        <v/>
      </c>
      <c r="J1256" s="9">
        <f>IF(Occurrence!J1256&gt;0,_xlfn.GAMMA.INV(I1256,$B$6,$B$7),0)</f>
        <v/>
      </c>
      <c r="K1256" s="24">
        <f>IF(Occurrence!K1256&gt;0,_xlfn.GAMMA.DIST(Occurrence!K1256,$C$6,$C$7,TRUE),0)</f>
        <v/>
      </c>
      <c r="L1256" s="9">
        <f>IF(Occurrence!K1256&gt;0,_xlfn.GAMMA.INV(K1256,$B$6,$B$7),0)</f>
        <v/>
      </c>
      <c r="M1256" s="24">
        <f>_xlfn.NORM.DIST(Data!X1256,$C$9,$C$10,TRUE)</f>
        <v/>
      </c>
      <c r="N1256" s="9">
        <f>_xlfn.NORM.INV(M1256,$B$9,$B$10)</f>
        <v/>
      </c>
      <c r="O1256" s="24">
        <f>_xlfn.NORM.DIST(Data!Y1256,$C$9,$C$10,TRUE)</f>
        <v/>
      </c>
      <c r="P1256" s="9">
        <f>_xlfn.NORM.INV(O1256,$B$9,$B$10)</f>
        <v/>
      </c>
    </row>
    <row r="1257">
      <c r="H1257" s="14">
        <f>Data!A1257</f>
        <v/>
      </c>
      <c r="I1257" s="24">
        <f>IF(Occurrence!J1257&gt;0,_xlfn.GAMMA.DIST(Occurrence!J1257,$C$6,$C$7,TRUE),0)</f>
        <v/>
      </c>
      <c r="J1257" s="9">
        <f>IF(Occurrence!J1257&gt;0,_xlfn.GAMMA.INV(I1257,$B$6,$B$7),0)</f>
        <v/>
      </c>
      <c r="K1257" s="24">
        <f>IF(Occurrence!K1257&gt;0,_xlfn.GAMMA.DIST(Occurrence!K1257,$C$6,$C$7,TRUE),0)</f>
        <v/>
      </c>
      <c r="L1257" s="9">
        <f>IF(Occurrence!K1257&gt;0,_xlfn.GAMMA.INV(K1257,$B$6,$B$7),0)</f>
        <v/>
      </c>
      <c r="M1257" s="24">
        <f>_xlfn.NORM.DIST(Data!X1257,$C$9,$C$10,TRUE)</f>
        <v/>
      </c>
      <c r="N1257" s="9">
        <f>_xlfn.NORM.INV(M1257,$B$9,$B$10)</f>
        <v/>
      </c>
      <c r="O1257" s="24">
        <f>_xlfn.NORM.DIST(Data!Y1257,$C$9,$C$10,TRUE)</f>
        <v/>
      </c>
      <c r="P1257" s="9">
        <f>_xlfn.NORM.INV(O1257,$B$9,$B$10)</f>
        <v/>
      </c>
    </row>
    <row r="1258">
      <c r="H1258" s="14">
        <f>Data!A1258</f>
        <v/>
      </c>
      <c r="I1258" s="24">
        <f>IF(Occurrence!J1258&gt;0,_xlfn.GAMMA.DIST(Occurrence!J1258,$C$6,$C$7,TRUE),0)</f>
        <v/>
      </c>
      <c r="J1258" s="9">
        <f>IF(Occurrence!J1258&gt;0,_xlfn.GAMMA.INV(I1258,$B$6,$B$7),0)</f>
        <v/>
      </c>
      <c r="K1258" s="24">
        <f>IF(Occurrence!K1258&gt;0,_xlfn.GAMMA.DIST(Occurrence!K1258,$C$6,$C$7,TRUE),0)</f>
        <v/>
      </c>
      <c r="L1258" s="9">
        <f>IF(Occurrence!K1258&gt;0,_xlfn.GAMMA.INV(K1258,$B$6,$B$7),0)</f>
        <v/>
      </c>
      <c r="M1258" s="24">
        <f>_xlfn.NORM.DIST(Data!X1258,$C$9,$C$10,TRUE)</f>
        <v/>
      </c>
      <c r="N1258" s="9">
        <f>_xlfn.NORM.INV(M1258,$B$9,$B$10)</f>
        <v/>
      </c>
      <c r="O1258" s="24">
        <f>_xlfn.NORM.DIST(Data!Y1258,$C$9,$C$10,TRUE)</f>
        <v/>
      </c>
      <c r="P1258" s="9">
        <f>_xlfn.NORM.INV(O1258,$B$9,$B$10)</f>
        <v/>
      </c>
    </row>
    <row r="1259">
      <c r="H1259" s="14">
        <f>Data!A1259</f>
        <v/>
      </c>
      <c r="I1259" s="24">
        <f>IF(Occurrence!J1259&gt;0,_xlfn.GAMMA.DIST(Occurrence!J1259,$C$6,$C$7,TRUE),0)</f>
        <v/>
      </c>
      <c r="J1259" s="9">
        <f>IF(Occurrence!J1259&gt;0,_xlfn.GAMMA.INV(I1259,$B$6,$B$7),0)</f>
        <v/>
      </c>
      <c r="K1259" s="24">
        <f>IF(Occurrence!K1259&gt;0,_xlfn.GAMMA.DIST(Occurrence!K1259,$C$6,$C$7,TRUE),0)</f>
        <v/>
      </c>
      <c r="L1259" s="9">
        <f>IF(Occurrence!K1259&gt;0,_xlfn.GAMMA.INV(K1259,$B$6,$B$7),0)</f>
        <v/>
      </c>
      <c r="M1259" s="24">
        <f>_xlfn.NORM.DIST(Data!X1259,$C$9,$C$10,TRUE)</f>
        <v/>
      </c>
      <c r="N1259" s="9">
        <f>_xlfn.NORM.INV(M1259,$B$9,$B$10)</f>
        <v/>
      </c>
      <c r="O1259" s="24">
        <f>_xlfn.NORM.DIST(Data!Y1259,$C$9,$C$10,TRUE)</f>
        <v/>
      </c>
      <c r="P1259" s="9">
        <f>_xlfn.NORM.INV(O1259,$B$9,$B$10)</f>
        <v/>
      </c>
    </row>
    <row r="1260">
      <c r="H1260" s="14">
        <f>Data!A1260</f>
        <v/>
      </c>
      <c r="I1260" s="24">
        <f>IF(Occurrence!J1260&gt;0,_xlfn.GAMMA.DIST(Occurrence!J1260,$C$6,$C$7,TRUE),0)</f>
        <v/>
      </c>
      <c r="J1260" s="9">
        <f>IF(Occurrence!J1260&gt;0,_xlfn.GAMMA.INV(I1260,$B$6,$B$7),0)</f>
        <v/>
      </c>
      <c r="K1260" s="24">
        <f>IF(Occurrence!K1260&gt;0,_xlfn.GAMMA.DIST(Occurrence!K1260,$C$6,$C$7,TRUE),0)</f>
        <v/>
      </c>
      <c r="L1260" s="9">
        <f>IF(Occurrence!K1260&gt;0,_xlfn.GAMMA.INV(K1260,$B$6,$B$7),0)</f>
        <v/>
      </c>
      <c r="M1260" s="24">
        <f>_xlfn.NORM.DIST(Data!X1260,$C$9,$C$10,TRUE)</f>
        <v/>
      </c>
      <c r="N1260" s="9">
        <f>_xlfn.NORM.INV(M1260,$B$9,$B$10)</f>
        <v/>
      </c>
      <c r="O1260" s="24">
        <f>_xlfn.NORM.DIST(Data!Y1260,$C$9,$C$10,TRUE)</f>
        <v/>
      </c>
      <c r="P1260" s="9">
        <f>_xlfn.NORM.INV(O1260,$B$9,$B$10)</f>
        <v/>
      </c>
    </row>
    <row r="1261">
      <c r="H1261" s="14">
        <f>Data!A1261</f>
        <v/>
      </c>
      <c r="I1261" s="24">
        <f>IF(Occurrence!J1261&gt;0,_xlfn.GAMMA.DIST(Occurrence!J1261,$C$6,$C$7,TRUE),0)</f>
        <v/>
      </c>
      <c r="J1261" s="9">
        <f>IF(Occurrence!J1261&gt;0,_xlfn.GAMMA.INV(I1261,$B$6,$B$7),0)</f>
        <v/>
      </c>
      <c r="K1261" s="24">
        <f>IF(Occurrence!K1261&gt;0,_xlfn.GAMMA.DIST(Occurrence!K1261,$C$6,$C$7,TRUE),0)</f>
        <v/>
      </c>
      <c r="L1261" s="9">
        <f>IF(Occurrence!K1261&gt;0,_xlfn.GAMMA.INV(K1261,$B$6,$B$7),0)</f>
        <v/>
      </c>
      <c r="M1261" s="24">
        <f>_xlfn.NORM.DIST(Data!X1261,$C$9,$C$10,TRUE)</f>
        <v/>
      </c>
      <c r="N1261" s="9">
        <f>_xlfn.NORM.INV(M1261,$B$9,$B$10)</f>
        <v/>
      </c>
      <c r="O1261" s="24">
        <f>_xlfn.NORM.DIST(Data!Y1261,$C$9,$C$10,TRUE)</f>
        <v/>
      </c>
      <c r="P1261" s="9">
        <f>_xlfn.NORM.INV(O1261,$B$9,$B$10)</f>
        <v/>
      </c>
    </row>
    <row r="1262">
      <c r="H1262" s="14">
        <f>Data!A1262</f>
        <v/>
      </c>
      <c r="I1262" s="24">
        <f>IF(Occurrence!J1262&gt;0,_xlfn.GAMMA.DIST(Occurrence!J1262,$C$6,$C$7,TRUE),0)</f>
        <v/>
      </c>
      <c r="J1262" s="9">
        <f>IF(Occurrence!J1262&gt;0,_xlfn.GAMMA.INV(I1262,$B$6,$B$7),0)</f>
        <v/>
      </c>
      <c r="K1262" s="24">
        <f>IF(Occurrence!K1262&gt;0,_xlfn.GAMMA.DIST(Occurrence!K1262,$C$6,$C$7,TRUE),0)</f>
        <v/>
      </c>
      <c r="L1262" s="9">
        <f>IF(Occurrence!K1262&gt;0,_xlfn.GAMMA.INV(K1262,$B$6,$B$7),0)</f>
        <v/>
      </c>
      <c r="M1262" s="24">
        <f>_xlfn.NORM.DIST(Data!X1262,$C$9,$C$10,TRUE)</f>
        <v/>
      </c>
      <c r="N1262" s="9">
        <f>_xlfn.NORM.INV(M1262,$B$9,$B$10)</f>
        <v/>
      </c>
      <c r="O1262" s="24">
        <f>_xlfn.NORM.DIST(Data!Y1262,$C$9,$C$10,TRUE)</f>
        <v/>
      </c>
      <c r="P1262" s="9">
        <f>_xlfn.NORM.INV(O1262,$B$9,$B$10)</f>
        <v/>
      </c>
    </row>
    <row r="1263">
      <c r="H1263" s="14">
        <f>Data!A1263</f>
        <v/>
      </c>
      <c r="I1263" s="24">
        <f>IF(Occurrence!J1263&gt;0,_xlfn.GAMMA.DIST(Occurrence!J1263,$C$6,$C$7,TRUE),0)</f>
        <v/>
      </c>
      <c r="J1263" s="9">
        <f>IF(Occurrence!J1263&gt;0,_xlfn.GAMMA.INV(I1263,$B$6,$B$7),0)</f>
        <v/>
      </c>
      <c r="K1263" s="24">
        <f>IF(Occurrence!K1263&gt;0,_xlfn.GAMMA.DIST(Occurrence!K1263,$C$6,$C$7,TRUE),0)</f>
        <v/>
      </c>
      <c r="L1263" s="9">
        <f>IF(Occurrence!K1263&gt;0,_xlfn.GAMMA.INV(K1263,$B$6,$B$7),0)</f>
        <v/>
      </c>
      <c r="M1263" s="24">
        <f>_xlfn.NORM.DIST(Data!X1263,$C$9,$C$10,TRUE)</f>
        <v/>
      </c>
      <c r="N1263" s="9">
        <f>_xlfn.NORM.INV(M1263,$B$9,$B$10)</f>
        <v/>
      </c>
      <c r="O1263" s="24">
        <f>_xlfn.NORM.DIST(Data!Y1263,$C$9,$C$10,TRUE)</f>
        <v/>
      </c>
      <c r="P1263" s="9">
        <f>_xlfn.NORM.INV(O1263,$B$9,$B$10)</f>
        <v/>
      </c>
    </row>
    <row r="1264">
      <c r="H1264" s="14">
        <f>Data!A1264</f>
        <v/>
      </c>
      <c r="I1264" s="24">
        <f>IF(Occurrence!J1264&gt;0,_xlfn.GAMMA.DIST(Occurrence!J1264,$C$6,$C$7,TRUE),0)</f>
        <v/>
      </c>
      <c r="J1264" s="9">
        <f>IF(Occurrence!J1264&gt;0,_xlfn.GAMMA.INV(I1264,$B$6,$B$7),0)</f>
        <v/>
      </c>
      <c r="K1264" s="24">
        <f>IF(Occurrence!K1264&gt;0,_xlfn.GAMMA.DIST(Occurrence!K1264,$C$6,$C$7,TRUE),0)</f>
        <v/>
      </c>
      <c r="L1264" s="9">
        <f>IF(Occurrence!K1264&gt;0,_xlfn.GAMMA.INV(K1264,$B$6,$B$7),0)</f>
        <v/>
      </c>
      <c r="M1264" s="24">
        <f>_xlfn.NORM.DIST(Data!X1264,$C$9,$C$10,TRUE)</f>
        <v/>
      </c>
      <c r="N1264" s="9">
        <f>_xlfn.NORM.INV(M1264,$B$9,$B$10)</f>
        <v/>
      </c>
      <c r="O1264" s="24">
        <f>_xlfn.NORM.DIST(Data!Y1264,$C$9,$C$10,TRUE)</f>
        <v/>
      </c>
      <c r="P1264" s="9">
        <f>_xlfn.NORM.INV(O1264,$B$9,$B$10)</f>
        <v/>
      </c>
    </row>
    <row r="1265">
      <c r="H1265" s="14">
        <f>Data!A1265</f>
        <v/>
      </c>
      <c r="I1265" s="24">
        <f>IF(Occurrence!J1265&gt;0,_xlfn.GAMMA.DIST(Occurrence!J1265,$C$6,$C$7,TRUE),0)</f>
        <v/>
      </c>
      <c r="J1265" s="9">
        <f>IF(Occurrence!J1265&gt;0,_xlfn.GAMMA.INV(I1265,$B$6,$B$7),0)</f>
        <v/>
      </c>
      <c r="K1265" s="24">
        <f>IF(Occurrence!K1265&gt;0,_xlfn.GAMMA.DIST(Occurrence!K1265,$C$6,$C$7,TRUE),0)</f>
        <v/>
      </c>
      <c r="L1265" s="9">
        <f>IF(Occurrence!K1265&gt;0,_xlfn.GAMMA.INV(K1265,$B$6,$B$7),0)</f>
        <v/>
      </c>
      <c r="M1265" s="24">
        <f>_xlfn.NORM.DIST(Data!X1265,$C$9,$C$10,TRUE)</f>
        <v/>
      </c>
      <c r="N1265" s="9">
        <f>_xlfn.NORM.INV(M1265,$B$9,$B$10)</f>
        <v/>
      </c>
      <c r="O1265" s="24">
        <f>_xlfn.NORM.DIST(Data!Y1265,$C$9,$C$10,TRUE)</f>
        <v/>
      </c>
      <c r="P1265" s="9">
        <f>_xlfn.NORM.INV(O1265,$B$9,$B$10)</f>
        <v/>
      </c>
    </row>
    <row r="1266">
      <c r="H1266" s="14">
        <f>Data!A1266</f>
        <v/>
      </c>
      <c r="I1266" s="24">
        <f>IF(Occurrence!J1266&gt;0,_xlfn.GAMMA.DIST(Occurrence!J1266,$C$6,$C$7,TRUE),0)</f>
        <v/>
      </c>
      <c r="J1266" s="9">
        <f>IF(Occurrence!J1266&gt;0,_xlfn.GAMMA.INV(I1266,$B$6,$B$7),0)</f>
        <v/>
      </c>
      <c r="K1266" s="24">
        <f>IF(Occurrence!K1266&gt;0,_xlfn.GAMMA.DIST(Occurrence!K1266,$C$6,$C$7,TRUE),0)</f>
        <v/>
      </c>
      <c r="L1266" s="9">
        <f>IF(Occurrence!K1266&gt;0,_xlfn.GAMMA.INV(K1266,$B$6,$B$7),0)</f>
        <v/>
      </c>
      <c r="M1266" s="24">
        <f>_xlfn.NORM.DIST(Data!X1266,$C$9,$C$10,TRUE)</f>
        <v/>
      </c>
      <c r="N1266" s="9">
        <f>_xlfn.NORM.INV(M1266,$B$9,$B$10)</f>
        <v/>
      </c>
      <c r="O1266" s="24">
        <f>_xlfn.NORM.DIST(Data!Y1266,$C$9,$C$10,TRUE)</f>
        <v/>
      </c>
      <c r="P1266" s="9">
        <f>_xlfn.NORM.INV(O1266,$B$9,$B$10)</f>
        <v/>
      </c>
    </row>
    <row r="1267">
      <c r="H1267" s="14">
        <f>Data!A1267</f>
        <v/>
      </c>
      <c r="I1267" s="24">
        <f>IF(Occurrence!J1267&gt;0,_xlfn.GAMMA.DIST(Occurrence!J1267,$C$6,$C$7,TRUE),0)</f>
        <v/>
      </c>
      <c r="J1267" s="9">
        <f>IF(Occurrence!J1267&gt;0,_xlfn.GAMMA.INV(I1267,$B$6,$B$7),0)</f>
        <v/>
      </c>
      <c r="K1267" s="24">
        <f>IF(Occurrence!K1267&gt;0,_xlfn.GAMMA.DIST(Occurrence!K1267,$C$6,$C$7,TRUE),0)</f>
        <v/>
      </c>
      <c r="L1267" s="9">
        <f>IF(Occurrence!K1267&gt;0,_xlfn.GAMMA.INV(K1267,$B$6,$B$7),0)</f>
        <v/>
      </c>
      <c r="M1267" s="24">
        <f>_xlfn.NORM.DIST(Data!X1267,$C$9,$C$10,TRUE)</f>
        <v/>
      </c>
      <c r="N1267" s="9">
        <f>_xlfn.NORM.INV(M1267,$B$9,$B$10)</f>
        <v/>
      </c>
      <c r="O1267" s="24">
        <f>_xlfn.NORM.DIST(Data!Y1267,$C$9,$C$10,TRUE)</f>
        <v/>
      </c>
      <c r="P1267" s="9">
        <f>_xlfn.NORM.INV(O1267,$B$9,$B$10)</f>
        <v/>
      </c>
    </row>
    <row r="1268">
      <c r="H1268" s="14">
        <f>Data!A1268</f>
        <v/>
      </c>
      <c r="I1268" s="24">
        <f>IF(Occurrence!J1268&gt;0,_xlfn.GAMMA.DIST(Occurrence!J1268,$C$6,$C$7,TRUE),0)</f>
        <v/>
      </c>
      <c r="J1268" s="9">
        <f>IF(Occurrence!J1268&gt;0,_xlfn.GAMMA.INV(I1268,$B$6,$B$7),0)</f>
        <v/>
      </c>
      <c r="K1268" s="24">
        <f>IF(Occurrence!K1268&gt;0,_xlfn.GAMMA.DIST(Occurrence!K1268,$C$6,$C$7,TRUE),0)</f>
        <v/>
      </c>
      <c r="L1268" s="9">
        <f>IF(Occurrence!K1268&gt;0,_xlfn.GAMMA.INV(K1268,$B$6,$B$7),0)</f>
        <v/>
      </c>
      <c r="M1268" s="24">
        <f>_xlfn.NORM.DIST(Data!X1268,$C$9,$C$10,TRUE)</f>
        <v/>
      </c>
      <c r="N1268" s="9">
        <f>_xlfn.NORM.INV(M1268,$B$9,$B$10)</f>
        <v/>
      </c>
      <c r="O1268" s="24">
        <f>_xlfn.NORM.DIST(Data!Y1268,$C$9,$C$10,TRUE)</f>
        <v/>
      </c>
      <c r="P1268" s="9">
        <f>_xlfn.NORM.INV(O1268,$B$9,$B$10)</f>
        <v/>
      </c>
    </row>
    <row r="1269">
      <c r="H1269" s="14">
        <f>Data!A1269</f>
        <v/>
      </c>
      <c r="I1269" s="24">
        <f>IF(Occurrence!J1269&gt;0,_xlfn.GAMMA.DIST(Occurrence!J1269,$C$6,$C$7,TRUE),0)</f>
        <v/>
      </c>
      <c r="J1269" s="9">
        <f>IF(Occurrence!J1269&gt;0,_xlfn.GAMMA.INV(I1269,$B$6,$B$7),0)</f>
        <v/>
      </c>
      <c r="K1269" s="24">
        <f>IF(Occurrence!K1269&gt;0,_xlfn.GAMMA.DIST(Occurrence!K1269,$C$6,$C$7,TRUE),0)</f>
        <v/>
      </c>
      <c r="L1269" s="9">
        <f>IF(Occurrence!K1269&gt;0,_xlfn.GAMMA.INV(K1269,$B$6,$B$7),0)</f>
        <v/>
      </c>
      <c r="M1269" s="24">
        <f>_xlfn.NORM.DIST(Data!X1269,$C$9,$C$10,TRUE)</f>
        <v/>
      </c>
      <c r="N1269" s="9">
        <f>_xlfn.NORM.INV(M1269,$B$9,$B$10)</f>
        <v/>
      </c>
      <c r="O1269" s="24">
        <f>_xlfn.NORM.DIST(Data!Y1269,$C$9,$C$10,TRUE)</f>
        <v/>
      </c>
      <c r="P1269" s="9">
        <f>_xlfn.NORM.INV(O1269,$B$9,$B$10)</f>
        <v/>
      </c>
    </row>
    <row r="1270">
      <c r="H1270" s="14">
        <f>Data!A1270</f>
        <v/>
      </c>
      <c r="I1270" s="24">
        <f>IF(Occurrence!J1270&gt;0,_xlfn.GAMMA.DIST(Occurrence!J1270,$C$6,$C$7,TRUE),0)</f>
        <v/>
      </c>
      <c r="J1270" s="9">
        <f>IF(Occurrence!J1270&gt;0,_xlfn.GAMMA.INV(I1270,$B$6,$B$7),0)</f>
        <v/>
      </c>
      <c r="K1270" s="24">
        <f>IF(Occurrence!K1270&gt;0,_xlfn.GAMMA.DIST(Occurrence!K1270,$C$6,$C$7,TRUE),0)</f>
        <v/>
      </c>
      <c r="L1270" s="9">
        <f>IF(Occurrence!K1270&gt;0,_xlfn.GAMMA.INV(K1270,$B$6,$B$7),0)</f>
        <v/>
      </c>
      <c r="M1270" s="24">
        <f>_xlfn.NORM.DIST(Data!X1270,$C$9,$C$10,TRUE)</f>
        <v/>
      </c>
      <c r="N1270" s="9">
        <f>_xlfn.NORM.INV(M1270,$B$9,$B$10)</f>
        <v/>
      </c>
      <c r="O1270" s="24">
        <f>_xlfn.NORM.DIST(Data!Y1270,$C$9,$C$10,TRUE)</f>
        <v/>
      </c>
      <c r="P1270" s="9">
        <f>_xlfn.NORM.INV(O1270,$B$9,$B$10)</f>
        <v/>
      </c>
    </row>
    <row r="1271">
      <c r="H1271" s="14">
        <f>Data!A1271</f>
        <v/>
      </c>
      <c r="I1271" s="24">
        <f>IF(Occurrence!J1271&gt;0,_xlfn.GAMMA.DIST(Occurrence!J1271,$C$6,$C$7,TRUE),0)</f>
        <v/>
      </c>
      <c r="J1271" s="9">
        <f>IF(Occurrence!J1271&gt;0,_xlfn.GAMMA.INV(I1271,$B$6,$B$7),0)</f>
        <v/>
      </c>
      <c r="K1271" s="24">
        <f>IF(Occurrence!K1271&gt;0,_xlfn.GAMMA.DIST(Occurrence!K1271,$C$6,$C$7,TRUE),0)</f>
        <v/>
      </c>
      <c r="L1271" s="9">
        <f>IF(Occurrence!K1271&gt;0,_xlfn.GAMMA.INV(K1271,$B$6,$B$7),0)</f>
        <v/>
      </c>
      <c r="M1271" s="24">
        <f>_xlfn.NORM.DIST(Data!X1271,$C$9,$C$10,TRUE)</f>
        <v/>
      </c>
      <c r="N1271" s="9">
        <f>_xlfn.NORM.INV(M1271,$B$9,$B$10)</f>
        <v/>
      </c>
      <c r="O1271" s="24">
        <f>_xlfn.NORM.DIST(Data!Y1271,$C$9,$C$10,TRUE)</f>
        <v/>
      </c>
      <c r="P1271" s="9">
        <f>_xlfn.NORM.INV(O1271,$B$9,$B$10)</f>
        <v/>
      </c>
    </row>
    <row r="1272">
      <c r="H1272" s="14">
        <f>Data!A1272</f>
        <v/>
      </c>
      <c r="I1272" s="24">
        <f>IF(Occurrence!J1272&gt;0,_xlfn.GAMMA.DIST(Occurrence!J1272,$C$6,$C$7,TRUE),0)</f>
        <v/>
      </c>
      <c r="J1272" s="9">
        <f>IF(Occurrence!J1272&gt;0,_xlfn.GAMMA.INV(I1272,$B$6,$B$7),0)</f>
        <v/>
      </c>
      <c r="K1272" s="24">
        <f>IF(Occurrence!K1272&gt;0,_xlfn.GAMMA.DIST(Occurrence!K1272,$C$6,$C$7,TRUE),0)</f>
        <v/>
      </c>
      <c r="L1272" s="9">
        <f>IF(Occurrence!K1272&gt;0,_xlfn.GAMMA.INV(K1272,$B$6,$B$7),0)</f>
        <v/>
      </c>
      <c r="M1272" s="24">
        <f>_xlfn.NORM.DIST(Data!X1272,$C$9,$C$10,TRUE)</f>
        <v/>
      </c>
      <c r="N1272" s="9">
        <f>_xlfn.NORM.INV(M1272,$B$9,$B$10)</f>
        <v/>
      </c>
      <c r="O1272" s="24">
        <f>_xlfn.NORM.DIST(Data!Y1272,$C$9,$C$10,TRUE)</f>
        <v/>
      </c>
      <c r="P1272" s="9">
        <f>_xlfn.NORM.INV(O1272,$B$9,$B$10)</f>
        <v/>
      </c>
    </row>
    <row r="1273">
      <c r="H1273" s="14">
        <f>Data!A1273</f>
        <v/>
      </c>
      <c r="I1273" s="24">
        <f>IF(Occurrence!J1273&gt;0,_xlfn.GAMMA.DIST(Occurrence!J1273,$C$6,$C$7,TRUE),0)</f>
        <v/>
      </c>
      <c r="J1273" s="9">
        <f>IF(Occurrence!J1273&gt;0,_xlfn.GAMMA.INV(I1273,$B$6,$B$7),0)</f>
        <v/>
      </c>
      <c r="K1273" s="24">
        <f>IF(Occurrence!K1273&gt;0,_xlfn.GAMMA.DIST(Occurrence!K1273,$C$6,$C$7,TRUE),0)</f>
        <v/>
      </c>
      <c r="L1273" s="9">
        <f>IF(Occurrence!K1273&gt;0,_xlfn.GAMMA.INV(K1273,$B$6,$B$7),0)</f>
        <v/>
      </c>
      <c r="M1273" s="24">
        <f>_xlfn.NORM.DIST(Data!X1273,$C$9,$C$10,TRUE)</f>
        <v/>
      </c>
      <c r="N1273" s="9">
        <f>_xlfn.NORM.INV(M1273,$B$9,$B$10)</f>
        <v/>
      </c>
      <c r="O1273" s="24">
        <f>_xlfn.NORM.DIST(Data!Y1273,$C$9,$C$10,TRUE)</f>
        <v/>
      </c>
      <c r="P1273" s="9">
        <f>_xlfn.NORM.INV(O1273,$B$9,$B$10)</f>
        <v/>
      </c>
    </row>
    <row r="1274">
      <c r="H1274" s="14">
        <f>Data!A1274</f>
        <v/>
      </c>
      <c r="I1274" s="24">
        <f>IF(Occurrence!J1274&gt;0,_xlfn.GAMMA.DIST(Occurrence!J1274,$C$6,$C$7,TRUE),0)</f>
        <v/>
      </c>
      <c r="J1274" s="9">
        <f>IF(Occurrence!J1274&gt;0,_xlfn.GAMMA.INV(I1274,$B$6,$B$7),0)</f>
        <v/>
      </c>
      <c r="K1274" s="24">
        <f>IF(Occurrence!K1274&gt;0,_xlfn.GAMMA.DIST(Occurrence!K1274,$C$6,$C$7,TRUE),0)</f>
        <v/>
      </c>
      <c r="L1274" s="9">
        <f>IF(Occurrence!K1274&gt;0,_xlfn.GAMMA.INV(K1274,$B$6,$B$7),0)</f>
        <v/>
      </c>
      <c r="M1274" s="24">
        <f>_xlfn.NORM.DIST(Data!X1274,$C$9,$C$10,TRUE)</f>
        <v/>
      </c>
      <c r="N1274" s="9">
        <f>_xlfn.NORM.INV(M1274,$B$9,$B$10)</f>
        <v/>
      </c>
      <c r="O1274" s="24">
        <f>_xlfn.NORM.DIST(Data!Y1274,$C$9,$C$10,TRUE)</f>
        <v/>
      </c>
      <c r="P1274" s="9">
        <f>_xlfn.NORM.INV(O1274,$B$9,$B$10)</f>
        <v/>
      </c>
    </row>
    <row r="1275">
      <c r="H1275" s="14">
        <f>Data!A1275</f>
        <v/>
      </c>
      <c r="I1275" s="24">
        <f>IF(Occurrence!J1275&gt;0,_xlfn.GAMMA.DIST(Occurrence!J1275,$C$6,$C$7,TRUE),0)</f>
        <v/>
      </c>
      <c r="J1275" s="9">
        <f>IF(Occurrence!J1275&gt;0,_xlfn.GAMMA.INV(I1275,$B$6,$B$7),0)</f>
        <v/>
      </c>
      <c r="K1275" s="24">
        <f>IF(Occurrence!K1275&gt;0,_xlfn.GAMMA.DIST(Occurrence!K1275,$C$6,$C$7,TRUE),0)</f>
        <v/>
      </c>
      <c r="L1275" s="9">
        <f>IF(Occurrence!K1275&gt;0,_xlfn.GAMMA.INV(K1275,$B$6,$B$7),0)</f>
        <v/>
      </c>
      <c r="M1275" s="24">
        <f>_xlfn.NORM.DIST(Data!X1275,$C$9,$C$10,TRUE)</f>
        <v/>
      </c>
      <c r="N1275" s="9">
        <f>_xlfn.NORM.INV(M1275,$B$9,$B$10)</f>
        <v/>
      </c>
      <c r="O1275" s="24">
        <f>_xlfn.NORM.DIST(Data!Y1275,$C$9,$C$10,TRUE)</f>
        <v/>
      </c>
      <c r="P1275" s="9">
        <f>_xlfn.NORM.INV(O1275,$B$9,$B$10)</f>
        <v/>
      </c>
    </row>
    <row r="1276">
      <c r="H1276" s="14">
        <f>Data!A1276</f>
        <v/>
      </c>
      <c r="I1276" s="24">
        <f>IF(Occurrence!J1276&gt;0,_xlfn.GAMMA.DIST(Occurrence!J1276,$C$6,$C$7,TRUE),0)</f>
        <v/>
      </c>
      <c r="J1276" s="9">
        <f>IF(Occurrence!J1276&gt;0,_xlfn.GAMMA.INV(I1276,$B$6,$B$7),0)</f>
        <v/>
      </c>
      <c r="K1276" s="24">
        <f>IF(Occurrence!K1276&gt;0,_xlfn.GAMMA.DIST(Occurrence!K1276,$C$6,$C$7,TRUE),0)</f>
        <v/>
      </c>
      <c r="L1276" s="9">
        <f>IF(Occurrence!K1276&gt;0,_xlfn.GAMMA.INV(K1276,$B$6,$B$7),0)</f>
        <v/>
      </c>
      <c r="M1276" s="24">
        <f>_xlfn.NORM.DIST(Data!X1276,$C$9,$C$10,TRUE)</f>
        <v/>
      </c>
      <c r="N1276" s="9">
        <f>_xlfn.NORM.INV(M1276,$B$9,$B$10)</f>
        <v/>
      </c>
      <c r="O1276" s="24">
        <f>_xlfn.NORM.DIST(Data!Y1276,$C$9,$C$10,TRUE)</f>
        <v/>
      </c>
      <c r="P1276" s="9">
        <f>_xlfn.NORM.INV(O1276,$B$9,$B$10)</f>
        <v/>
      </c>
    </row>
    <row r="1277">
      <c r="H1277" s="14">
        <f>Data!A1277</f>
        <v/>
      </c>
      <c r="I1277" s="24">
        <f>IF(Occurrence!J1277&gt;0,_xlfn.GAMMA.DIST(Occurrence!J1277,$C$6,$C$7,TRUE),0)</f>
        <v/>
      </c>
      <c r="J1277" s="9">
        <f>IF(Occurrence!J1277&gt;0,_xlfn.GAMMA.INV(I1277,$B$6,$B$7),0)</f>
        <v/>
      </c>
      <c r="K1277" s="24">
        <f>IF(Occurrence!K1277&gt;0,_xlfn.GAMMA.DIST(Occurrence!K1277,$C$6,$C$7,TRUE),0)</f>
        <v/>
      </c>
      <c r="L1277" s="9">
        <f>IF(Occurrence!K1277&gt;0,_xlfn.GAMMA.INV(K1277,$B$6,$B$7),0)</f>
        <v/>
      </c>
      <c r="M1277" s="24">
        <f>_xlfn.NORM.DIST(Data!X1277,$C$9,$C$10,TRUE)</f>
        <v/>
      </c>
      <c r="N1277" s="9">
        <f>_xlfn.NORM.INV(M1277,$B$9,$B$10)</f>
        <v/>
      </c>
      <c r="O1277" s="24">
        <f>_xlfn.NORM.DIST(Data!Y1277,$C$9,$C$10,TRUE)</f>
        <v/>
      </c>
      <c r="P1277" s="9">
        <f>_xlfn.NORM.INV(O1277,$B$9,$B$10)</f>
        <v/>
      </c>
    </row>
    <row r="1278">
      <c r="H1278" s="14">
        <f>Data!A1278</f>
        <v/>
      </c>
      <c r="I1278" s="24">
        <f>IF(Occurrence!J1278&gt;0,_xlfn.GAMMA.DIST(Occurrence!J1278,$C$6,$C$7,TRUE),0)</f>
        <v/>
      </c>
      <c r="J1278" s="9">
        <f>IF(Occurrence!J1278&gt;0,_xlfn.GAMMA.INV(I1278,$B$6,$B$7),0)</f>
        <v/>
      </c>
      <c r="K1278" s="24">
        <f>IF(Occurrence!K1278&gt;0,_xlfn.GAMMA.DIST(Occurrence!K1278,$C$6,$C$7,TRUE),0)</f>
        <v/>
      </c>
      <c r="L1278" s="9">
        <f>IF(Occurrence!K1278&gt;0,_xlfn.GAMMA.INV(K1278,$B$6,$B$7),0)</f>
        <v/>
      </c>
      <c r="M1278" s="24">
        <f>_xlfn.NORM.DIST(Data!X1278,$C$9,$C$10,TRUE)</f>
        <v/>
      </c>
      <c r="N1278" s="9">
        <f>_xlfn.NORM.INV(M1278,$B$9,$B$10)</f>
        <v/>
      </c>
      <c r="O1278" s="24">
        <f>_xlfn.NORM.DIST(Data!Y1278,$C$9,$C$10,TRUE)</f>
        <v/>
      </c>
      <c r="P1278" s="9">
        <f>_xlfn.NORM.INV(O1278,$B$9,$B$10)</f>
        <v/>
      </c>
    </row>
    <row r="1279">
      <c r="H1279" s="14">
        <f>Data!A1279</f>
        <v/>
      </c>
      <c r="I1279" s="24">
        <f>IF(Occurrence!J1279&gt;0,_xlfn.GAMMA.DIST(Occurrence!J1279,$C$6,$C$7,TRUE),0)</f>
        <v/>
      </c>
      <c r="J1279" s="9">
        <f>IF(Occurrence!J1279&gt;0,_xlfn.GAMMA.INV(I1279,$B$6,$B$7),0)</f>
        <v/>
      </c>
      <c r="K1279" s="24">
        <f>IF(Occurrence!K1279&gt;0,_xlfn.GAMMA.DIST(Occurrence!K1279,$C$6,$C$7,TRUE),0)</f>
        <v/>
      </c>
      <c r="L1279" s="9">
        <f>IF(Occurrence!K1279&gt;0,_xlfn.GAMMA.INV(K1279,$B$6,$B$7),0)</f>
        <v/>
      </c>
      <c r="M1279" s="24">
        <f>_xlfn.NORM.DIST(Data!X1279,$C$9,$C$10,TRUE)</f>
        <v/>
      </c>
      <c r="N1279" s="9">
        <f>_xlfn.NORM.INV(M1279,$B$9,$B$10)</f>
        <v/>
      </c>
      <c r="O1279" s="24">
        <f>_xlfn.NORM.DIST(Data!Y1279,$C$9,$C$10,TRUE)</f>
        <v/>
      </c>
      <c r="P1279" s="9">
        <f>_xlfn.NORM.INV(O1279,$B$9,$B$10)</f>
        <v/>
      </c>
    </row>
    <row r="1280">
      <c r="H1280" s="14">
        <f>Data!A1280</f>
        <v/>
      </c>
      <c r="I1280" s="24">
        <f>IF(Occurrence!J1280&gt;0,_xlfn.GAMMA.DIST(Occurrence!J1280,$C$6,$C$7,TRUE),0)</f>
        <v/>
      </c>
      <c r="J1280" s="9">
        <f>IF(Occurrence!J1280&gt;0,_xlfn.GAMMA.INV(I1280,$B$6,$B$7),0)</f>
        <v/>
      </c>
      <c r="K1280" s="24">
        <f>IF(Occurrence!K1280&gt;0,_xlfn.GAMMA.DIST(Occurrence!K1280,$C$6,$C$7,TRUE),0)</f>
        <v/>
      </c>
      <c r="L1280" s="9">
        <f>IF(Occurrence!K1280&gt;0,_xlfn.GAMMA.INV(K1280,$B$6,$B$7),0)</f>
        <v/>
      </c>
      <c r="M1280" s="24">
        <f>_xlfn.NORM.DIST(Data!X1280,$C$9,$C$10,TRUE)</f>
        <v/>
      </c>
      <c r="N1280" s="9">
        <f>_xlfn.NORM.INV(M1280,$B$9,$B$10)</f>
        <v/>
      </c>
      <c r="O1280" s="24">
        <f>_xlfn.NORM.DIST(Data!Y1280,$C$9,$C$10,TRUE)</f>
        <v/>
      </c>
      <c r="P1280" s="9">
        <f>_xlfn.NORM.INV(O1280,$B$9,$B$10)</f>
        <v/>
      </c>
    </row>
    <row r="1281">
      <c r="H1281" s="14">
        <f>Data!A1281</f>
        <v/>
      </c>
      <c r="I1281" s="24">
        <f>IF(Occurrence!J1281&gt;0,_xlfn.GAMMA.DIST(Occurrence!J1281,$C$6,$C$7,TRUE),0)</f>
        <v/>
      </c>
      <c r="J1281" s="9">
        <f>IF(Occurrence!J1281&gt;0,_xlfn.GAMMA.INV(I1281,$B$6,$B$7),0)</f>
        <v/>
      </c>
      <c r="K1281" s="24">
        <f>IF(Occurrence!K1281&gt;0,_xlfn.GAMMA.DIST(Occurrence!K1281,$C$6,$C$7,TRUE),0)</f>
        <v/>
      </c>
      <c r="L1281" s="9">
        <f>IF(Occurrence!K1281&gt;0,_xlfn.GAMMA.INV(K1281,$B$6,$B$7),0)</f>
        <v/>
      </c>
      <c r="M1281" s="24">
        <f>_xlfn.NORM.DIST(Data!X1281,$C$9,$C$10,TRUE)</f>
        <v/>
      </c>
      <c r="N1281" s="9">
        <f>_xlfn.NORM.INV(M1281,$B$9,$B$10)</f>
        <v/>
      </c>
      <c r="O1281" s="24">
        <f>_xlfn.NORM.DIST(Data!Y1281,$C$9,$C$10,TRUE)</f>
        <v/>
      </c>
      <c r="P1281" s="9">
        <f>_xlfn.NORM.INV(O1281,$B$9,$B$10)</f>
        <v/>
      </c>
    </row>
    <row r="1282">
      <c r="H1282" s="14">
        <f>Data!A1282</f>
        <v/>
      </c>
      <c r="I1282" s="24">
        <f>IF(Occurrence!J1282&gt;0,_xlfn.GAMMA.DIST(Occurrence!J1282,$C$6,$C$7,TRUE),0)</f>
        <v/>
      </c>
      <c r="J1282" s="9">
        <f>IF(Occurrence!J1282&gt;0,_xlfn.GAMMA.INV(I1282,$B$6,$B$7),0)</f>
        <v/>
      </c>
      <c r="K1282" s="24">
        <f>IF(Occurrence!K1282&gt;0,_xlfn.GAMMA.DIST(Occurrence!K1282,$C$6,$C$7,TRUE),0)</f>
        <v/>
      </c>
      <c r="L1282" s="9">
        <f>IF(Occurrence!K1282&gt;0,_xlfn.GAMMA.INV(K1282,$B$6,$B$7),0)</f>
        <v/>
      </c>
      <c r="M1282" s="24">
        <f>_xlfn.NORM.DIST(Data!X1282,$C$9,$C$10,TRUE)</f>
        <v/>
      </c>
      <c r="N1282" s="9">
        <f>_xlfn.NORM.INV(M1282,$B$9,$B$10)</f>
        <v/>
      </c>
      <c r="O1282" s="24">
        <f>_xlfn.NORM.DIST(Data!Y1282,$C$9,$C$10,TRUE)</f>
        <v/>
      </c>
      <c r="P1282" s="9">
        <f>_xlfn.NORM.INV(O1282,$B$9,$B$10)</f>
        <v/>
      </c>
    </row>
    <row r="1283">
      <c r="H1283" s="14">
        <f>Data!A1283</f>
        <v/>
      </c>
      <c r="I1283" s="24">
        <f>IF(Occurrence!J1283&gt;0,_xlfn.GAMMA.DIST(Occurrence!J1283,$C$6,$C$7,TRUE),0)</f>
        <v/>
      </c>
      <c r="J1283" s="9">
        <f>IF(Occurrence!J1283&gt;0,_xlfn.GAMMA.INV(I1283,$B$6,$B$7),0)</f>
        <v/>
      </c>
      <c r="K1283" s="24">
        <f>IF(Occurrence!K1283&gt;0,_xlfn.GAMMA.DIST(Occurrence!K1283,$C$6,$C$7,TRUE),0)</f>
        <v/>
      </c>
      <c r="L1283" s="9">
        <f>IF(Occurrence!K1283&gt;0,_xlfn.GAMMA.INV(K1283,$B$6,$B$7),0)</f>
        <v/>
      </c>
      <c r="M1283" s="24">
        <f>_xlfn.NORM.DIST(Data!X1283,$C$9,$C$10,TRUE)</f>
        <v/>
      </c>
      <c r="N1283" s="9">
        <f>_xlfn.NORM.INV(M1283,$B$9,$B$10)</f>
        <v/>
      </c>
      <c r="O1283" s="24">
        <f>_xlfn.NORM.DIST(Data!Y1283,$C$9,$C$10,TRUE)</f>
        <v/>
      </c>
      <c r="P1283" s="9">
        <f>_xlfn.NORM.INV(O1283,$B$9,$B$10)</f>
        <v/>
      </c>
    </row>
    <row r="1284">
      <c r="H1284" s="14">
        <f>Data!A1284</f>
        <v/>
      </c>
      <c r="I1284" s="24">
        <f>IF(Occurrence!J1284&gt;0,_xlfn.GAMMA.DIST(Occurrence!J1284,$C$6,$C$7,TRUE),0)</f>
        <v/>
      </c>
      <c r="J1284" s="9">
        <f>IF(Occurrence!J1284&gt;0,_xlfn.GAMMA.INV(I1284,$B$6,$B$7),0)</f>
        <v/>
      </c>
      <c r="K1284" s="24">
        <f>IF(Occurrence!K1284&gt;0,_xlfn.GAMMA.DIST(Occurrence!K1284,$C$6,$C$7,TRUE),0)</f>
        <v/>
      </c>
      <c r="L1284" s="9">
        <f>IF(Occurrence!K1284&gt;0,_xlfn.GAMMA.INV(K1284,$B$6,$B$7),0)</f>
        <v/>
      </c>
      <c r="M1284" s="24">
        <f>_xlfn.NORM.DIST(Data!X1284,$C$9,$C$10,TRUE)</f>
        <v/>
      </c>
      <c r="N1284" s="9">
        <f>_xlfn.NORM.INV(M1284,$B$9,$B$10)</f>
        <v/>
      </c>
      <c r="O1284" s="24">
        <f>_xlfn.NORM.DIST(Data!Y1284,$C$9,$C$10,TRUE)</f>
        <v/>
      </c>
      <c r="P1284" s="9">
        <f>_xlfn.NORM.INV(O1284,$B$9,$B$10)</f>
        <v/>
      </c>
    </row>
    <row r="1285">
      <c r="H1285" s="14">
        <f>Data!A1285</f>
        <v/>
      </c>
      <c r="I1285" s="24">
        <f>IF(Occurrence!J1285&gt;0,_xlfn.GAMMA.DIST(Occurrence!J1285,$C$6,$C$7,TRUE),0)</f>
        <v/>
      </c>
      <c r="J1285" s="9">
        <f>IF(Occurrence!J1285&gt;0,_xlfn.GAMMA.INV(I1285,$B$6,$B$7),0)</f>
        <v/>
      </c>
      <c r="K1285" s="24">
        <f>IF(Occurrence!K1285&gt;0,_xlfn.GAMMA.DIST(Occurrence!K1285,$C$6,$C$7,TRUE),0)</f>
        <v/>
      </c>
      <c r="L1285" s="9">
        <f>IF(Occurrence!K1285&gt;0,_xlfn.GAMMA.INV(K1285,$B$6,$B$7),0)</f>
        <v/>
      </c>
      <c r="M1285" s="24">
        <f>_xlfn.NORM.DIST(Data!X1285,$C$9,$C$10,TRUE)</f>
        <v/>
      </c>
      <c r="N1285" s="9">
        <f>_xlfn.NORM.INV(M1285,$B$9,$B$10)</f>
        <v/>
      </c>
      <c r="O1285" s="24">
        <f>_xlfn.NORM.DIST(Data!Y1285,$C$9,$C$10,TRUE)</f>
        <v/>
      </c>
      <c r="P1285" s="9">
        <f>_xlfn.NORM.INV(O1285,$B$9,$B$10)</f>
        <v/>
      </c>
    </row>
    <row r="1286">
      <c r="H1286" s="14">
        <f>Data!A1286</f>
        <v/>
      </c>
      <c r="I1286" s="24">
        <f>IF(Occurrence!J1286&gt;0,_xlfn.GAMMA.DIST(Occurrence!J1286,$C$6,$C$7,TRUE),0)</f>
        <v/>
      </c>
      <c r="J1286" s="9">
        <f>IF(Occurrence!J1286&gt;0,_xlfn.GAMMA.INV(I1286,$B$6,$B$7),0)</f>
        <v/>
      </c>
      <c r="K1286" s="24">
        <f>IF(Occurrence!K1286&gt;0,_xlfn.GAMMA.DIST(Occurrence!K1286,$C$6,$C$7,TRUE),0)</f>
        <v/>
      </c>
      <c r="L1286" s="9">
        <f>IF(Occurrence!K1286&gt;0,_xlfn.GAMMA.INV(K1286,$B$6,$B$7),0)</f>
        <v/>
      </c>
      <c r="M1286" s="24">
        <f>_xlfn.NORM.DIST(Data!X1286,$C$9,$C$10,TRUE)</f>
        <v/>
      </c>
      <c r="N1286" s="9">
        <f>_xlfn.NORM.INV(M1286,$B$9,$B$10)</f>
        <v/>
      </c>
      <c r="O1286" s="24">
        <f>_xlfn.NORM.DIST(Data!Y1286,$C$9,$C$10,TRUE)</f>
        <v/>
      </c>
      <c r="P1286" s="9">
        <f>_xlfn.NORM.INV(O1286,$B$9,$B$10)</f>
        <v/>
      </c>
    </row>
    <row r="1287">
      <c r="H1287" s="14">
        <f>Data!A1287</f>
        <v/>
      </c>
      <c r="I1287" s="24">
        <f>IF(Occurrence!J1287&gt;0,_xlfn.GAMMA.DIST(Occurrence!J1287,$C$6,$C$7,TRUE),0)</f>
        <v/>
      </c>
      <c r="J1287" s="9">
        <f>IF(Occurrence!J1287&gt;0,_xlfn.GAMMA.INV(I1287,$B$6,$B$7),0)</f>
        <v/>
      </c>
      <c r="K1287" s="24">
        <f>IF(Occurrence!K1287&gt;0,_xlfn.GAMMA.DIST(Occurrence!K1287,$C$6,$C$7,TRUE),0)</f>
        <v/>
      </c>
      <c r="L1287" s="9">
        <f>IF(Occurrence!K1287&gt;0,_xlfn.GAMMA.INV(K1287,$B$6,$B$7),0)</f>
        <v/>
      </c>
      <c r="M1287" s="24">
        <f>_xlfn.NORM.DIST(Data!X1287,$C$9,$C$10,TRUE)</f>
        <v/>
      </c>
      <c r="N1287" s="9">
        <f>_xlfn.NORM.INV(M1287,$B$9,$B$10)</f>
        <v/>
      </c>
      <c r="O1287" s="24">
        <f>_xlfn.NORM.DIST(Data!Y1287,$C$9,$C$10,TRUE)</f>
        <v/>
      </c>
      <c r="P1287" s="9">
        <f>_xlfn.NORM.INV(O1287,$B$9,$B$10)</f>
        <v/>
      </c>
    </row>
    <row r="1288">
      <c r="H1288" s="14">
        <f>Data!A1288</f>
        <v/>
      </c>
      <c r="I1288" s="24">
        <f>IF(Occurrence!J1288&gt;0,_xlfn.GAMMA.DIST(Occurrence!J1288,$C$6,$C$7,TRUE),0)</f>
        <v/>
      </c>
      <c r="J1288" s="9">
        <f>IF(Occurrence!J1288&gt;0,_xlfn.GAMMA.INV(I1288,$B$6,$B$7),0)</f>
        <v/>
      </c>
      <c r="K1288" s="24">
        <f>IF(Occurrence!K1288&gt;0,_xlfn.GAMMA.DIST(Occurrence!K1288,$C$6,$C$7,TRUE),0)</f>
        <v/>
      </c>
      <c r="L1288" s="9">
        <f>IF(Occurrence!K1288&gt;0,_xlfn.GAMMA.INV(K1288,$B$6,$B$7),0)</f>
        <v/>
      </c>
      <c r="M1288" s="24">
        <f>_xlfn.NORM.DIST(Data!X1288,$C$9,$C$10,TRUE)</f>
        <v/>
      </c>
      <c r="N1288" s="9">
        <f>_xlfn.NORM.INV(M1288,$B$9,$B$10)</f>
        <v/>
      </c>
      <c r="O1288" s="24">
        <f>_xlfn.NORM.DIST(Data!Y1288,$C$9,$C$10,TRUE)</f>
        <v/>
      </c>
      <c r="P1288" s="9">
        <f>_xlfn.NORM.INV(O1288,$B$9,$B$10)</f>
        <v/>
      </c>
    </row>
    <row r="1289">
      <c r="H1289" s="14">
        <f>Data!A1289</f>
        <v/>
      </c>
      <c r="I1289" s="24">
        <f>IF(Occurrence!J1289&gt;0,_xlfn.GAMMA.DIST(Occurrence!J1289,$C$6,$C$7,TRUE),0)</f>
        <v/>
      </c>
      <c r="J1289" s="9">
        <f>IF(Occurrence!J1289&gt;0,_xlfn.GAMMA.INV(I1289,$B$6,$B$7),0)</f>
        <v/>
      </c>
      <c r="K1289" s="24">
        <f>IF(Occurrence!K1289&gt;0,_xlfn.GAMMA.DIST(Occurrence!K1289,$C$6,$C$7,TRUE),0)</f>
        <v/>
      </c>
      <c r="L1289" s="9">
        <f>IF(Occurrence!K1289&gt;0,_xlfn.GAMMA.INV(K1289,$B$6,$B$7),0)</f>
        <v/>
      </c>
      <c r="M1289" s="24">
        <f>_xlfn.NORM.DIST(Data!X1289,$C$9,$C$10,TRUE)</f>
        <v/>
      </c>
      <c r="N1289" s="9">
        <f>_xlfn.NORM.INV(M1289,$B$9,$B$10)</f>
        <v/>
      </c>
      <c r="O1289" s="24">
        <f>_xlfn.NORM.DIST(Data!Y1289,$C$9,$C$10,TRUE)</f>
        <v/>
      </c>
      <c r="P1289" s="9">
        <f>_xlfn.NORM.INV(O1289,$B$9,$B$10)</f>
        <v/>
      </c>
    </row>
    <row r="1290">
      <c r="H1290" s="14">
        <f>Data!A1290</f>
        <v/>
      </c>
      <c r="I1290" s="24">
        <f>IF(Occurrence!J1290&gt;0,_xlfn.GAMMA.DIST(Occurrence!J1290,$C$6,$C$7,TRUE),0)</f>
        <v/>
      </c>
      <c r="J1290" s="9">
        <f>IF(Occurrence!J1290&gt;0,_xlfn.GAMMA.INV(I1290,$B$6,$B$7),0)</f>
        <v/>
      </c>
      <c r="K1290" s="24">
        <f>IF(Occurrence!K1290&gt;0,_xlfn.GAMMA.DIST(Occurrence!K1290,$C$6,$C$7,TRUE),0)</f>
        <v/>
      </c>
      <c r="L1290" s="9">
        <f>IF(Occurrence!K1290&gt;0,_xlfn.GAMMA.INV(K1290,$B$6,$B$7),0)</f>
        <v/>
      </c>
      <c r="M1290" s="24">
        <f>_xlfn.NORM.DIST(Data!X1290,$C$9,$C$10,TRUE)</f>
        <v/>
      </c>
      <c r="N1290" s="9">
        <f>_xlfn.NORM.INV(M1290,$B$9,$B$10)</f>
        <v/>
      </c>
      <c r="O1290" s="24">
        <f>_xlfn.NORM.DIST(Data!Y1290,$C$9,$C$10,TRUE)</f>
        <v/>
      </c>
      <c r="P1290" s="9">
        <f>_xlfn.NORM.INV(O1290,$B$9,$B$10)</f>
        <v/>
      </c>
    </row>
    <row r="1291">
      <c r="H1291" s="14">
        <f>Data!A1291</f>
        <v/>
      </c>
      <c r="I1291" s="24">
        <f>IF(Occurrence!J1291&gt;0,_xlfn.GAMMA.DIST(Occurrence!J1291,$C$6,$C$7,TRUE),0)</f>
        <v/>
      </c>
      <c r="J1291" s="9">
        <f>IF(Occurrence!J1291&gt;0,_xlfn.GAMMA.INV(I1291,$B$6,$B$7),0)</f>
        <v/>
      </c>
      <c r="K1291" s="24">
        <f>IF(Occurrence!K1291&gt;0,_xlfn.GAMMA.DIST(Occurrence!K1291,$C$6,$C$7,TRUE),0)</f>
        <v/>
      </c>
      <c r="L1291" s="9">
        <f>IF(Occurrence!K1291&gt;0,_xlfn.GAMMA.INV(K1291,$B$6,$B$7),0)</f>
        <v/>
      </c>
      <c r="M1291" s="24">
        <f>_xlfn.NORM.DIST(Data!X1291,$C$9,$C$10,TRUE)</f>
        <v/>
      </c>
      <c r="N1291" s="9">
        <f>_xlfn.NORM.INV(M1291,$B$9,$B$10)</f>
        <v/>
      </c>
      <c r="O1291" s="24">
        <f>_xlfn.NORM.DIST(Data!Y1291,$C$9,$C$10,TRUE)</f>
        <v/>
      </c>
      <c r="P1291" s="9">
        <f>_xlfn.NORM.INV(O1291,$B$9,$B$10)</f>
        <v/>
      </c>
    </row>
    <row r="1292">
      <c r="H1292" s="14">
        <f>Data!A1292</f>
        <v/>
      </c>
      <c r="I1292" s="24">
        <f>IF(Occurrence!J1292&gt;0,_xlfn.GAMMA.DIST(Occurrence!J1292,$C$6,$C$7,TRUE),0)</f>
        <v/>
      </c>
      <c r="J1292" s="9">
        <f>IF(Occurrence!J1292&gt;0,_xlfn.GAMMA.INV(I1292,$B$6,$B$7),0)</f>
        <v/>
      </c>
      <c r="K1292" s="24">
        <f>IF(Occurrence!K1292&gt;0,_xlfn.GAMMA.DIST(Occurrence!K1292,$C$6,$C$7,TRUE),0)</f>
        <v/>
      </c>
      <c r="L1292" s="9">
        <f>IF(Occurrence!K1292&gt;0,_xlfn.GAMMA.INV(K1292,$B$6,$B$7),0)</f>
        <v/>
      </c>
      <c r="M1292" s="24">
        <f>_xlfn.NORM.DIST(Data!X1292,$C$9,$C$10,TRUE)</f>
        <v/>
      </c>
      <c r="N1292" s="9">
        <f>_xlfn.NORM.INV(M1292,$B$9,$B$10)</f>
        <v/>
      </c>
      <c r="O1292" s="24">
        <f>_xlfn.NORM.DIST(Data!Y1292,$C$9,$C$10,TRUE)</f>
        <v/>
      </c>
      <c r="P1292" s="9">
        <f>_xlfn.NORM.INV(O1292,$B$9,$B$10)</f>
        <v/>
      </c>
    </row>
    <row r="1293">
      <c r="H1293" s="14">
        <f>Data!A1293</f>
        <v/>
      </c>
      <c r="I1293" s="24">
        <f>IF(Occurrence!J1293&gt;0,_xlfn.GAMMA.DIST(Occurrence!J1293,$C$6,$C$7,TRUE),0)</f>
        <v/>
      </c>
      <c r="J1293" s="9">
        <f>IF(Occurrence!J1293&gt;0,_xlfn.GAMMA.INV(I1293,$B$6,$B$7),0)</f>
        <v/>
      </c>
      <c r="K1293" s="24">
        <f>IF(Occurrence!K1293&gt;0,_xlfn.GAMMA.DIST(Occurrence!K1293,$C$6,$C$7,TRUE),0)</f>
        <v/>
      </c>
      <c r="L1293" s="9">
        <f>IF(Occurrence!K1293&gt;0,_xlfn.GAMMA.INV(K1293,$B$6,$B$7),0)</f>
        <v/>
      </c>
      <c r="M1293" s="24">
        <f>_xlfn.NORM.DIST(Data!X1293,$C$9,$C$10,TRUE)</f>
        <v/>
      </c>
      <c r="N1293" s="9">
        <f>_xlfn.NORM.INV(M1293,$B$9,$B$10)</f>
        <v/>
      </c>
      <c r="O1293" s="24">
        <f>_xlfn.NORM.DIST(Data!Y1293,$C$9,$C$10,TRUE)</f>
        <v/>
      </c>
      <c r="P1293" s="9">
        <f>_xlfn.NORM.INV(O1293,$B$9,$B$10)</f>
        <v/>
      </c>
    </row>
    <row r="1294">
      <c r="H1294" s="14">
        <f>Data!A1294</f>
        <v/>
      </c>
      <c r="I1294" s="24">
        <f>IF(Occurrence!J1294&gt;0,_xlfn.GAMMA.DIST(Occurrence!J1294,$C$6,$C$7,TRUE),0)</f>
        <v/>
      </c>
      <c r="J1294" s="9">
        <f>IF(Occurrence!J1294&gt;0,_xlfn.GAMMA.INV(I1294,$B$6,$B$7),0)</f>
        <v/>
      </c>
      <c r="K1294" s="24">
        <f>IF(Occurrence!K1294&gt;0,_xlfn.GAMMA.DIST(Occurrence!K1294,$C$6,$C$7,TRUE),0)</f>
        <v/>
      </c>
      <c r="L1294" s="9">
        <f>IF(Occurrence!K1294&gt;0,_xlfn.GAMMA.INV(K1294,$B$6,$B$7),0)</f>
        <v/>
      </c>
      <c r="M1294" s="24">
        <f>_xlfn.NORM.DIST(Data!X1294,$C$9,$C$10,TRUE)</f>
        <v/>
      </c>
      <c r="N1294" s="9">
        <f>_xlfn.NORM.INV(M1294,$B$9,$B$10)</f>
        <v/>
      </c>
      <c r="O1294" s="24">
        <f>_xlfn.NORM.DIST(Data!Y1294,$C$9,$C$10,TRUE)</f>
        <v/>
      </c>
      <c r="P1294" s="9">
        <f>_xlfn.NORM.INV(O1294,$B$9,$B$10)</f>
        <v/>
      </c>
    </row>
    <row r="1295">
      <c r="H1295" s="14">
        <f>Data!A1295</f>
        <v/>
      </c>
      <c r="I1295" s="24">
        <f>IF(Occurrence!J1295&gt;0,_xlfn.GAMMA.DIST(Occurrence!J1295,$C$6,$C$7,TRUE),0)</f>
        <v/>
      </c>
      <c r="J1295" s="9">
        <f>IF(Occurrence!J1295&gt;0,_xlfn.GAMMA.INV(I1295,$B$6,$B$7),0)</f>
        <v/>
      </c>
      <c r="K1295" s="24">
        <f>IF(Occurrence!K1295&gt;0,_xlfn.GAMMA.DIST(Occurrence!K1295,$C$6,$C$7,TRUE),0)</f>
        <v/>
      </c>
      <c r="L1295" s="9">
        <f>IF(Occurrence!K1295&gt;0,_xlfn.GAMMA.INV(K1295,$B$6,$B$7),0)</f>
        <v/>
      </c>
      <c r="M1295" s="24">
        <f>_xlfn.NORM.DIST(Data!X1295,$C$9,$C$10,TRUE)</f>
        <v/>
      </c>
      <c r="N1295" s="9">
        <f>_xlfn.NORM.INV(M1295,$B$9,$B$10)</f>
        <v/>
      </c>
      <c r="O1295" s="24">
        <f>_xlfn.NORM.DIST(Data!Y1295,$C$9,$C$10,TRUE)</f>
        <v/>
      </c>
      <c r="P1295" s="9">
        <f>_xlfn.NORM.INV(O1295,$B$9,$B$10)</f>
        <v/>
      </c>
    </row>
    <row r="1296">
      <c r="H1296" s="14">
        <f>Data!A1296</f>
        <v/>
      </c>
      <c r="I1296" s="24">
        <f>IF(Occurrence!J1296&gt;0,_xlfn.GAMMA.DIST(Occurrence!J1296,$C$6,$C$7,TRUE),0)</f>
        <v/>
      </c>
      <c r="J1296" s="9">
        <f>IF(Occurrence!J1296&gt;0,_xlfn.GAMMA.INV(I1296,$B$6,$B$7),0)</f>
        <v/>
      </c>
      <c r="K1296" s="24">
        <f>IF(Occurrence!K1296&gt;0,_xlfn.GAMMA.DIST(Occurrence!K1296,$C$6,$C$7,TRUE),0)</f>
        <v/>
      </c>
      <c r="L1296" s="9">
        <f>IF(Occurrence!K1296&gt;0,_xlfn.GAMMA.INV(K1296,$B$6,$B$7),0)</f>
        <v/>
      </c>
      <c r="M1296" s="24">
        <f>_xlfn.NORM.DIST(Data!X1296,$C$9,$C$10,TRUE)</f>
        <v/>
      </c>
      <c r="N1296" s="9">
        <f>_xlfn.NORM.INV(M1296,$B$9,$B$10)</f>
        <v/>
      </c>
      <c r="O1296" s="24">
        <f>_xlfn.NORM.DIST(Data!Y1296,$C$9,$C$10,TRUE)</f>
        <v/>
      </c>
      <c r="P1296" s="9">
        <f>_xlfn.NORM.INV(O1296,$B$9,$B$10)</f>
        <v/>
      </c>
    </row>
    <row r="1297">
      <c r="H1297" s="14">
        <f>Data!A1297</f>
        <v/>
      </c>
      <c r="I1297" s="24">
        <f>IF(Occurrence!J1297&gt;0,_xlfn.GAMMA.DIST(Occurrence!J1297,$C$6,$C$7,TRUE),0)</f>
        <v/>
      </c>
      <c r="J1297" s="9">
        <f>IF(Occurrence!J1297&gt;0,_xlfn.GAMMA.INV(I1297,$B$6,$B$7),0)</f>
        <v/>
      </c>
      <c r="K1297" s="24">
        <f>IF(Occurrence!K1297&gt;0,_xlfn.GAMMA.DIST(Occurrence!K1297,$C$6,$C$7,TRUE),0)</f>
        <v/>
      </c>
      <c r="L1297" s="9">
        <f>IF(Occurrence!K1297&gt;0,_xlfn.GAMMA.INV(K1297,$B$6,$B$7),0)</f>
        <v/>
      </c>
      <c r="M1297" s="24">
        <f>_xlfn.NORM.DIST(Data!X1297,$C$9,$C$10,TRUE)</f>
        <v/>
      </c>
      <c r="N1297" s="9">
        <f>_xlfn.NORM.INV(M1297,$B$9,$B$10)</f>
        <v/>
      </c>
      <c r="O1297" s="24">
        <f>_xlfn.NORM.DIST(Data!Y1297,$C$9,$C$10,TRUE)</f>
        <v/>
      </c>
      <c r="P1297" s="9">
        <f>_xlfn.NORM.INV(O1297,$B$9,$B$10)</f>
        <v/>
      </c>
    </row>
    <row r="1298">
      <c r="H1298" s="14">
        <f>Data!A1298</f>
        <v/>
      </c>
      <c r="I1298" s="24">
        <f>IF(Occurrence!J1298&gt;0,_xlfn.GAMMA.DIST(Occurrence!J1298,$C$6,$C$7,TRUE),0)</f>
        <v/>
      </c>
      <c r="J1298" s="9">
        <f>IF(Occurrence!J1298&gt;0,_xlfn.GAMMA.INV(I1298,$B$6,$B$7),0)</f>
        <v/>
      </c>
      <c r="K1298" s="24">
        <f>IF(Occurrence!K1298&gt;0,_xlfn.GAMMA.DIST(Occurrence!K1298,$C$6,$C$7,TRUE),0)</f>
        <v/>
      </c>
      <c r="L1298" s="9">
        <f>IF(Occurrence!K1298&gt;0,_xlfn.GAMMA.INV(K1298,$B$6,$B$7),0)</f>
        <v/>
      </c>
      <c r="M1298" s="24">
        <f>_xlfn.NORM.DIST(Data!X1298,$C$9,$C$10,TRUE)</f>
        <v/>
      </c>
      <c r="N1298" s="9">
        <f>_xlfn.NORM.INV(M1298,$B$9,$B$10)</f>
        <v/>
      </c>
      <c r="O1298" s="24">
        <f>_xlfn.NORM.DIST(Data!Y1298,$C$9,$C$10,TRUE)</f>
        <v/>
      </c>
      <c r="P1298" s="9">
        <f>_xlfn.NORM.INV(O1298,$B$9,$B$10)</f>
        <v/>
      </c>
    </row>
    <row r="1299">
      <c r="H1299" s="14">
        <f>Data!A1299</f>
        <v/>
      </c>
      <c r="I1299" s="24">
        <f>IF(Occurrence!J1299&gt;0,_xlfn.GAMMA.DIST(Occurrence!J1299,$C$6,$C$7,TRUE),0)</f>
        <v/>
      </c>
      <c r="J1299" s="9">
        <f>IF(Occurrence!J1299&gt;0,_xlfn.GAMMA.INV(I1299,$B$6,$B$7),0)</f>
        <v/>
      </c>
      <c r="K1299" s="24">
        <f>IF(Occurrence!K1299&gt;0,_xlfn.GAMMA.DIST(Occurrence!K1299,$C$6,$C$7,TRUE),0)</f>
        <v/>
      </c>
      <c r="L1299" s="9">
        <f>IF(Occurrence!K1299&gt;0,_xlfn.GAMMA.INV(K1299,$B$6,$B$7),0)</f>
        <v/>
      </c>
      <c r="M1299" s="24">
        <f>_xlfn.NORM.DIST(Data!X1299,$C$9,$C$10,TRUE)</f>
        <v/>
      </c>
      <c r="N1299" s="9">
        <f>_xlfn.NORM.INV(M1299,$B$9,$B$10)</f>
        <v/>
      </c>
      <c r="O1299" s="24">
        <f>_xlfn.NORM.DIST(Data!Y1299,$C$9,$C$10,TRUE)</f>
        <v/>
      </c>
      <c r="P1299" s="9">
        <f>_xlfn.NORM.INV(O1299,$B$9,$B$10)</f>
        <v/>
      </c>
    </row>
    <row r="1300">
      <c r="H1300" s="14">
        <f>Data!A1300</f>
        <v/>
      </c>
      <c r="I1300" s="24">
        <f>IF(Occurrence!J1300&gt;0,_xlfn.GAMMA.DIST(Occurrence!J1300,$C$6,$C$7,TRUE),0)</f>
        <v/>
      </c>
      <c r="J1300" s="9">
        <f>IF(Occurrence!J1300&gt;0,_xlfn.GAMMA.INV(I1300,$B$6,$B$7),0)</f>
        <v/>
      </c>
      <c r="K1300" s="24">
        <f>IF(Occurrence!K1300&gt;0,_xlfn.GAMMA.DIST(Occurrence!K1300,$C$6,$C$7,TRUE),0)</f>
        <v/>
      </c>
      <c r="L1300" s="9">
        <f>IF(Occurrence!K1300&gt;0,_xlfn.GAMMA.INV(K1300,$B$6,$B$7),0)</f>
        <v/>
      </c>
      <c r="M1300" s="24">
        <f>_xlfn.NORM.DIST(Data!X1300,$C$9,$C$10,TRUE)</f>
        <v/>
      </c>
      <c r="N1300" s="9">
        <f>_xlfn.NORM.INV(M1300,$B$9,$B$10)</f>
        <v/>
      </c>
      <c r="O1300" s="24">
        <f>_xlfn.NORM.DIST(Data!Y1300,$C$9,$C$10,TRUE)</f>
        <v/>
      </c>
      <c r="P1300" s="9">
        <f>_xlfn.NORM.INV(O1300,$B$9,$B$10)</f>
        <v/>
      </c>
    </row>
    <row r="1301">
      <c r="H1301" s="14">
        <f>Data!A1301</f>
        <v/>
      </c>
      <c r="I1301" s="24">
        <f>IF(Occurrence!J1301&gt;0,_xlfn.GAMMA.DIST(Occurrence!J1301,$C$6,$C$7,TRUE),0)</f>
        <v/>
      </c>
      <c r="J1301" s="9">
        <f>IF(Occurrence!J1301&gt;0,_xlfn.GAMMA.INV(I1301,$B$6,$B$7),0)</f>
        <v/>
      </c>
      <c r="K1301" s="24">
        <f>IF(Occurrence!K1301&gt;0,_xlfn.GAMMA.DIST(Occurrence!K1301,$C$6,$C$7,TRUE),0)</f>
        <v/>
      </c>
      <c r="L1301" s="9">
        <f>IF(Occurrence!K1301&gt;0,_xlfn.GAMMA.INV(K1301,$B$6,$B$7),0)</f>
        <v/>
      </c>
      <c r="M1301" s="24">
        <f>_xlfn.NORM.DIST(Data!X1301,$C$9,$C$10,TRUE)</f>
        <v/>
      </c>
      <c r="N1301" s="9">
        <f>_xlfn.NORM.INV(M1301,$B$9,$B$10)</f>
        <v/>
      </c>
      <c r="O1301" s="24">
        <f>_xlfn.NORM.DIST(Data!Y1301,$C$9,$C$10,TRUE)</f>
        <v/>
      </c>
      <c r="P1301" s="9">
        <f>_xlfn.NORM.INV(O1301,$B$9,$B$10)</f>
        <v/>
      </c>
    </row>
    <row r="1302">
      <c r="H1302" s="14">
        <f>Data!A1302</f>
        <v/>
      </c>
      <c r="I1302" s="24">
        <f>IF(Occurrence!J1302&gt;0,_xlfn.GAMMA.DIST(Occurrence!J1302,$C$6,$C$7,TRUE),0)</f>
        <v/>
      </c>
      <c r="J1302" s="9">
        <f>IF(Occurrence!J1302&gt;0,_xlfn.GAMMA.INV(I1302,$B$6,$B$7),0)</f>
        <v/>
      </c>
      <c r="K1302" s="24">
        <f>IF(Occurrence!K1302&gt;0,_xlfn.GAMMA.DIST(Occurrence!K1302,$C$6,$C$7,TRUE),0)</f>
        <v/>
      </c>
      <c r="L1302" s="9">
        <f>IF(Occurrence!K1302&gt;0,_xlfn.GAMMA.INV(K1302,$B$6,$B$7),0)</f>
        <v/>
      </c>
      <c r="M1302" s="24">
        <f>_xlfn.NORM.DIST(Data!X1302,$C$9,$C$10,TRUE)</f>
        <v/>
      </c>
      <c r="N1302" s="9">
        <f>_xlfn.NORM.INV(M1302,$B$9,$B$10)</f>
        <v/>
      </c>
      <c r="O1302" s="24">
        <f>_xlfn.NORM.DIST(Data!Y1302,$C$9,$C$10,TRUE)</f>
        <v/>
      </c>
      <c r="P1302" s="9">
        <f>_xlfn.NORM.INV(O1302,$B$9,$B$10)</f>
        <v/>
      </c>
    </row>
    <row r="1303">
      <c r="H1303" s="14">
        <f>Data!A1303</f>
        <v/>
      </c>
      <c r="I1303" s="24">
        <f>IF(Occurrence!J1303&gt;0,_xlfn.GAMMA.DIST(Occurrence!J1303,$C$6,$C$7,TRUE),0)</f>
        <v/>
      </c>
      <c r="J1303" s="9">
        <f>IF(Occurrence!J1303&gt;0,_xlfn.GAMMA.INV(I1303,$B$6,$B$7),0)</f>
        <v/>
      </c>
      <c r="K1303" s="24">
        <f>IF(Occurrence!K1303&gt;0,_xlfn.GAMMA.DIST(Occurrence!K1303,$C$6,$C$7,TRUE),0)</f>
        <v/>
      </c>
      <c r="L1303" s="9">
        <f>IF(Occurrence!K1303&gt;0,_xlfn.GAMMA.INV(K1303,$B$6,$B$7),0)</f>
        <v/>
      </c>
      <c r="M1303" s="24">
        <f>_xlfn.NORM.DIST(Data!X1303,$C$9,$C$10,TRUE)</f>
        <v/>
      </c>
      <c r="N1303" s="9">
        <f>_xlfn.NORM.INV(M1303,$B$9,$B$10)</f>
        <v/>
      </c>
      <c r="O1303" s="24">
        <f>_xlfn.NORM.DIST(Data!Y1303,$C$9,$C$10,TRUE)</f>
        <v/>
      </c>
      <c r="P1303" s="9">
        <f>_xlfn.NORM.INV(O1303,$B$9,$B$10)</f>
        <v/>
      </c>
    </row>
    <row r="1304">
      <c r="H1304" s="14">
        <f>Data!A1304</f>
        <v/>
      </c>
      <c r="I1304" s="24">
        <f>IF(Occurrence!J1304&gt;0,_xlfn.GAMMA.DIST(Occurrence!J1304,$C$6,$C$7,TRUE),0)</f>
        <v/>
      </c>
      <c r="J1304" s="9">
        <f>IF(Occurrence!J1304&gt;0,_xlfn.GAMMA.INV(I1304,$B$6,$B$7),0)</f>
        <v/>
      </c>
      <c r="K1304" s="24">
        <f>IF(Occurrence!K1304&gt;0,_xlfn.GAMMA.DIST(Occurrence!K1304,$C$6,$C$7,TRUE),0)</f>
        <v/>
      </c>
      <c r="L1304" s="9">
        <f>IF(Occurrence!K1304&gt;0,_xlfn.GAMMA.INV(K1304,$B$6,$B$7),0)</f>
        <v/>
      </c>
      <c r="M1304" s="24">
        <f>_xlfn.NORM.DIST(Data!X1304,$C$9,$C$10,TRUE)</f>
        <v/>
      </c>
      <c r="N1304" s="9">
        <f>_xlfn.NORM.INV(M1304,$B$9,$B$10)</f>
        <v/>
      </c>
      <c r="O1304" s="24">
        <f>_xlfn.NORM.DIST(Data!Y1304,$C$9,$C$10,TRUE)</f>
        <v/>
      </c>
      <c r="P1304" s="9">
        <f>_xlfn.NORM.INV(O1304,$B$9,$B$10)</f>
        <v/>
      </c>
    </row>
    <row r="1305">
      <c r="H1305" s="14">
        <f>Data!A1305</f>
        <v/>
      </c>
      <c r="I1305" s="24">
        <f>IF(Occurrence!J1305&gt;0,_xlfn.GAMMA.DIST(Occurrence!J1305,$C$6,$C$7,TRUE),0)</f>
        <v/>
      </c>
      <c r="J1305" s="9">
        <f>IF(Occurrence!J1305&gt;0,_xlfn.GAMMA.INV(I1305,$B$6,$B$7),0)</f>
        <v/>
      </c>
      <c r="K1305" s="24">
        <f>IF(Occurrence!K1305&gt;0,_xlfn.GAMMA.DIST(Occurrence!K1305,$C$6,$C$7,TRUE),0)</f>
        <v/>
      </c>
      <c r="L1305" s="9">
        <f>IF(Occurrence!K1305&gt;0,_xlfn.GAMMA.INV(K1305,$B$6,$B$7),0)</f>
        <v/>
      </c>
      <c r="M1305" s="24">
        <f>_xlfn.NORM.DIST(Data!X1305,$C$9,$C$10,TRUE)</f>
        <v/>
      </c>
      <c r="N1305" s="9">
        <f>_xlfn.NORM.INV(M1305,$B$9,$B$10)</f>
        <v/>
      </c>
      <c r="O1305" s="24">
        <f>_xlfn.NORM.DIST(Data!Y1305,$C$9,$C$10,TRUE)</f>
        <v/>
      </c>
      <c r="P1305" s="9">
        <f>_xlfn.NORM.INV(O1305,$B$9,$B$10)</f>
        <v/>
      </c>
    </row>
    <row r="1306">
      <c r="H1306" s="14">
        <f>Data!A1306</f>
        <v/>
      </c>
      <c r="I1306" s="24">
        <f>IF(Occurrence!J1306&gt;0,_xlfn.GAMMA.DIST(Occurrence!J1306,$C$6,$C$7,TRUE),0)</f>
        <v/>
      </c>
      <c r="J1306" s="9">
        <f>IF(Occurrence!J1306&gt;0,_xlfn.GAMMA.INV(I1306,$B$6,$B$7),0)</f>
        <v/>
      </c>
      <c r="K1306" s="24">
        <f>IF(Occurrence!K1306&gt;0,_xlfn.GAMMA.DIST(Occurrence!K1306,$C$6,$C$7,TRUE),0)</f>
        <v/>
      </c>
      <c r="L1306" s="9">
        <f>IF(Occurrence!K1306&gt;0,_xlfn.GAMMA.INV(K1306,$B$6,$B$7),0)</f>
        <v/>
      </c>
      <c r="M1306" s="24">
        <f>_xlfn.NORM.DIST(Data!X1306,$C$9,$C$10,TRUE)</f>
        <v/>
      </c>
      <c r="N1306" s="9">
        <f>_xlfn.NORM.INV(M1306,$B$9,$B$10)</f>
        <v/>
      </c>
      <c r="O1306" s="24">
        <f>_xlfn.NORM.DIST(Data!Y1306,$C$9,$C$10,TRUE)</f>
        <v/>
      </c>
      <c r="P1306" s="9">
        <f>_xlfn.NORM.INV(O1306,$B$9,$B$10)</f>
        <v/>
      </c>
    </row>
    <row r="1307">
      <c r="H1307" s="14">
        <f>Data!A1307</f>
        <v/>
      </c>
      <c r="I1307" s="24">
        <f>IF(Occurrence!J1307&gt;0,_xlfn.GAMMA.DIST(Occurrence!J1307,$C$6,$C$7,TRUE),0)</f>
        <v/>
      </c>
      <c r="J1307" s="9">
        <f>IF(Occurrence!J1307&gt;0,_xlfn.GAMMA.INV(I1307,$B$6,$B$7),0)</f>
        <v/>
      </c>
      <c r="K1307" s="24">
        <f>IF(Occurrence!K1307&gt;0,_xlfn.GAMMA.DIST(Occurrence!K1307,$C$6,$C$7,TRUE),0)</f>
        <v/>
      </c>
      <c r="L1307" s="9">
        <f>IF(Occurrence!K1307&gt;0,_xlfn.GAMMA.INV(K1307,$B$6,$B$7),0)</f>
        <v/>
      </c>
      <c r="M1307" s="24">
        <f>_xlfn.NORM.DIST(Data!X1307,$C$9,$C$10,TRUE)</f>
        <v/>
      </c>
      <c r="N1307" s="9">
        <f>_xlfn.NORM.INV(M1307,$B$9,$B$10)</f>
        <v/>
      </c>
      <c r="O1307" s="24">
        <f>_xlfn.NORM.DIST(Data!Y1307,$C$9,$C$10,TRUE)</f>
        <v/>
      </c>
      <c r="P1307" s="9">
        <f>_xlfn.NORM.INV(O1307,$B$9,$B$10)</f>
        <v/>
      </c>
    </row>
    <row r="1308">
      <c r="H1308" s="14">
        <f>Data!A1308</f>
        <v/>
      </c>
      <c r="I1308" s="24">
        <f>IF(Occurrence!J1308&gt;0,_xlfn.GAMMA.DIST(Occurrence!J1308,$C$6,$C$7,TRUE),0)</f>
        <v/>
      </c>
      <c r="J1308" s="9">
        <f>IF(Occurrence!J1308&gt;0,_xlfn.GAMMA.INV(I1308,$B$6,$B$7),0)</f>
        <v/>
      </c>
      <c r="K1308" s="24">
        <f>IF(Occurrence!K1308&gt;0,_xlfn.GAMMA.DIST(Occurrence!K1308,$C$6,$C$7,TRUE),0)</f>
        <v/>
      </c>
      <c r="L1308" s="9">
        <f>IF(Occurrence!K1308&gt;0,_xlfn.GAMMA.INV(K1308,$B$6,$B$7),0)</f>
        <v/>
      </c>
      <c r="M1308" s="24">
        <f>_xlfn.NORM.DIST(Data!X1308,$C$9,$C$10,TRUE)</f>
        <v/>
      </c>
      <c r="N1308" s="9">
        <f>_xlfn.NORM.INV(M1308,$B$9,$B$10)</f>
        <v/>
      </c>
      <c r="O1308" s="24">
        <f>_xlfn.NORM.DIST(Data!Y1308,$C$9,$C$10,TRUE)</f>
        <v/>
      </c>
      <c r="P1308" s="9">
        <f>_xlfn.NORM.INV(O1308,$B$9,$B$10)</f>
        <v/>
      </c>
    </row>
    <row r="1309">
      <c r="H1309" s="14">
        <f>Data!A1309</f>
        <v/>
      </c>
      <c r="I1309" s="24">
        <f>IF(Occurrence!J1309&gt;0,_xlfn.GAMMA.DIST(Occurrence!J1309,$C$6,$C$7,TRUE),0)</f>
        <v/>
      </c>
      <c r="J1309" s="9">
        <f>IF(Occurrence!J1309&gt;0,_xlfn.GAMMA.INV(I1309,$B$6,$B$7),0)</f>
        <v/>
      </c>
      <c r="K1309" s="24">
        <f>IF(Occurrence!K1309&gt;0,_xlfn.GAMMA.DIST(Occurrence!K1309,$C$6,$C$7,TRUE),0)</f>
        <v/>
      </c>
      <c r="L1309" s="9">
        <f>IF(Occurrence!K1309&gt;0,_xlfn.GAMMA.INV(K1309,$B$6,$B$7),0)</f>
        <v/>
      </c>
      <c r="M1309" s="24">
        <f>_xlfn.NORM.DIST(Data!X1309,$C$9,$C$10,TRUE)</f>
        <v/>
      </c>
      <c r="N1309" s="9">
        <f>_xlfn.NORM.INV(M1309,$B$9,$B$10)</f>
        <v/>
      </c>
      <c r="O1309" s="24">
        <f>_xlfn.NORM.DIST(Data!Y1309,$C$9,$C$10,TRUE)</f>
        <v/>
      </c>
      <c r="P1309" s="9">
        <f>_xlfn.NORM.INV(O1309,$B$9,$B$10)</f>
        <v/>
      </c>
    </row>
    <row r="1310">
      <c r="H1310" s="14">
        <f>Data!A1310</f>
        <v/>
      </c>
      <c r="I1310" s="24">
        <f>IF(Occurrence!J1310&gt;0,_xlfn.GAMMA.DIST(Occurrence!J1310,$C$6,$C$7,TRUE),0)</f>
        <v/>
      </c>
      <c r="J1310" s="9">
        <f>IF(Occurrence!J1310&gt;0,_xlfn.GAMMA.INV(I1310,$B$6,$B$7),0)</f>
        <v/>
      </c>
      <c r="K1310" s="24">
        <f>IF(Occurrence!K1310&gt;0,_xlfn.GAMMA.DIST(Occurrence!K1310,$C$6,$C$7,TRUE),0)</f>
        <v/>
      </c>
      <c r="L1310" s="9">
        <f>IF(Occurrence!K1310&gt;0,_xlfn.GAMMA.INV(K1310,$B$6,$B$7),0)</f>
        <v/>
      </c>
      <c r="M1310" s="24">
        <f>_xlfn.NORM.DIST(Data!X1310,$C$9,$C$10,TRUE)</f>
        <v/>
      </c>
      <c r="N1310" s="9">
        <f>_xlfn.NORM.INV(M1310,$B$9,$B$10)</f>
        <v/>
      </c>
      <c r="O1310" s="24">
        <f>_xlfn.NORM.DIST(Data!Y1310,$C$9,$C$10,TRUE)</f>
        <v/>
      </c>
      <c r="P1310" s="9">
        <f>_xlfn.NORM.INV(O1310,$B$9,$B$10)</f>
        <v/>
      </c>
    </row>
    <row r="1311">
      <c r="H1311" s="14">
        <f>Data!A1311</f>
        <v/>
      </c>
      <c r="I1311" s="24">
        <f>IF(Occurrence!J1311&gt;0,_xlfn.GAMMA.DIST(Occurrence!J1311,$C$6,$C$7,TRUE),0)</f>
        <v/>
      </c>
      <c r="J1311" s="9">
        <f>IF(Occurrence!J1311&gt;0,_xlfn.GAMMA.INV(I1311,$B$6,$B$7),0)</f>
        <v/>
      </c>
      <c r="K1311" s="24">
        <f>IF(Occurrence!K1311&gt;0,_xlfn.GAMMA.DIST(Occurrence!K1311,$C$6,$C$7,TRUE),0)</f>
        <v/>
      </c>
      <c r="L1311" s="9">
        <f>IF(Occurrence!K1311&gt;0,_xlfn.GAMMA.INV(K1311,$B$6,$B$7),0)</f>
        <v/>
      </c>
      <c r="M1311" s="24">
        <f>_xlfn.NORM.DIST(Data!X1311,$C$9,$C$10,TRUE)</f>
        <v/>
      </c>
      <c r="N1311" s="9">
        <f>_xlfn.NORM.INV(M1311,$B$9,$B$10)</f>
        <v/>
      </c>
      <c r="O1311" s="24">
        <f>_xlfn.NORM.DIST(Data!Y1311,$C$9,$C$10,TRUE)</f>
        <v/>
      </c>
      <c r="P1311" s="9">
        <f>_xlfn.NORM.INV(O1311,$B$9,$B$10)</f>
        <v/>
      </c>
    </row>
    <row r="1312">
      <c r="H1312" s="14">
        <f>Data!A1312</f>
        <v/>
      </c>
      <c r="I1312" s="24">
        <f>IF(Occurrence!J1312&gt;0,_xlfn.GAMMA.DIST(Occurrence!J1312,$C$6,$C$7,TRUE),0)</f>
        <v/>
      </c>
      <c r="J1312" s="9">
        <f>IF(Occurrence!J1312&gt;0,_xlfn.GAMMA.INV(I1312,$B$6,$B$7),0)</f>
        <v/>
      </c>
      <c r="K1312" s="24">
        <f>IF(Occurrence!K1312&gt;0,_xlfn.GAMMA.DIST(Occurrence!K1312,$C$6,$C$7,TRUE),0)</f>
        <v/>
      </c>
      <c r="L1312" s="9">
        <f>IF(Occurrence!K1312&gt;0,_xlfn.GAMMA.INV(K1312,$B$6,$B$7),0)</f>
        <v/>
      </c>
      <c r="M1312" s="24">
        <f>_xlfn.NORM.DIST(Data!X1312,$C$9,$C$10,TRUE)</f>
        <v/>
      </c>
      <c r="N1312" s="9">
        <f>_xlfn.NORM.INV(M1312,$B$9,$B$10)</f>
        <v/>
      </c>
      <c r="O1312" s="24">
        <f>_xlfn.NORM.DIST(Data!Y1312,$C$9,$C$10,TRUE)</f>
        <v/>
      </c>
      <c r="P1312" s="9">
        <f>_xlfn.NORM.INV(O1312,$B$9,$B$10)</f>
        <v/>
      </c>
    </row>
    <row r="1313">
      <c r="H1313" s="14">
        <f>Data!A1313</f>
        <v/>
      </c>
      <c r="I1313" s="24">
        <f>IF(Occurrence!J1313&gt;0,_xlfn.GAMMA.DIST(Occurrence!J1313,$C$6,$C$7,TRUE),0)</f>
        <v/>
      </c>
      <c r="J1313" s="9">
        <f>IF(Occurrence!J1313&gt;0,_xlfn.GAMMA.INV(I1313,$B$6,$B$7),0)</f>
        <v/>
      </c>
      <c r="K1313" s="24">
        <f>IF(Occurrence!K1313&gt;0,_xlfn.GAMMA.DIST(Occurrence!K1313,$C$6,$C$7,TRUE),0)</f>
        <v/>
      </c>
      <c r="L1313" s="9">
        <f>IF(Occurrence!K1313&gt;0,_xlfn.GAMMA.INV(K1313,$B$6,$B$7),0)</f>
        <v/>
      </c>
      <c r="M1313" s="24">
        <f>_xlfn.NORM.DIST(Data!X1313,$C$9,$C$10,TRUE)</f>
        <v/>
      </c>
      <c r="N1313" s="9">
        <f>_xlfn.NORM.INV(M1313,$B$9,$B$10)</f>
        <v/>
      </c>
      <c r="O1313" s="24">
        <f>_xlfn.NORM.DIST(Data!Y1313,$C$9,$C$10,TRUE)</f>
        <v/>
      </c>
      <c r="P1313" s="9">
        <f>_xlfn.NORM.INV(O1313,$B$9,$B$10)</f>
        <v/>
      </c>
    </row>
    <row r="1314">
      <c r="H1314" s="14">
        <f>Data!A1314</f>
        <v/>
      </c>
      <c r="I1314" s="24">
        <f>IF(Occurrence!J1314&gt;0,_xlfn.GAMMA.DIST(Occurrence!J1314,$C$6,$C$7,TRUE),0)</f>
        <v/>
      </c>
      <c r="J1314" s="9">
        <f>IF(Occurrence!J1314&gt;0,_xlfn.GAMMA.INV(I1314,$B$6,$B$7),0)</f>
        <v/>
      </c>
      <c r="K1314" s="24">
        <f>IF(Occurrence!K1314&gt;0,_xlfn.GAMMA.DIST(Occurrence!K1314,$C$6,$C$7,TRUE),0)</f>
        <v/>
      </c>
      <c r="L1314" s="9">
        <f>IF(Occurrence!K1314&gt;0,_xlfn.GAMMA.INV(K1314,$B$6,$B$7),0)</f>
        <v/>
      </c>
      <c r="M1314" s="24">
        <f>_xlfn.NORM.DIST(Data!X1314,$C$9,$C$10,TRUE)</f>
        <v/>
      </c>
      <c r="N1314" s="9">
        <f>_xlfn.NORM.INV(M1314,$B$9,$B$10)</f>
        <v/>
      </c>
      <c r="O1314" s="24">
        <f>_xlfn.NORM.DIST(Data!Y1314,$C$9,$C$10,TRUE)</f>
        <v/>
      </c>
      <c r="P1314" s="9">
        <f>_xlfn.NORM.INV(O1314,$B$9,$B$10)</f>
        <v/>
      </c>
    </row>
    <row r="1315">
      <c r="H1315" s="14">
        <f>Data!A1315</f>
        <v/>
      </c>
      <c r="I1315" s="24">
        <f>IF(Occurrence!J1315&gt;0,_xlfn.GAMMA.DIST(Occurrence!J1315,$C$6,$C$7,TRUE),0)</f>
        <v/>
      </c>
      <c r="J1315" s="9">
        <f>IF(Occurrence!J1315&gt;0,_xlfn.GAMMA.INV(I1315,$B$6,$B$7),0)</f>
        <v/>
      </c>
      <c r="K1315" s="24">
        <f>IF(Occurrence!K1315&gt;0,_xlfn.GAMMA.DIST(Occurrence!K1315,$C$6,$C$7,TRUE),0)</f>
        <v/>
      </c>
      <c r="L1315" s="9">
        <f>IF(Occurrence!K1315&gt;0,_xlfn.GAMMA.INV(K1315,$B$6,$B$7),0)</f>
        <v/>
      </c>
      <c r="M1315" s="24">
        <f>_xlfn.NORM.DIST(Data!X1315,$C$9,$C$10,TRUE)</f>
        <v/>
      </c>
      <c r="N1315" s="9">
        <f>_xlfn.NORM.INV(M1315,$B$9,$B$10)</f>
        <v/>
      </c>
      <c r="O1315" s="24">
        <f>_xlfn.NORM.DIST(Data!Y1315,$C$9,$C$10,TRUE)</f>
        <v/>
      </c>
      <c r="P1315" s="9">
        <f>_xlfn.NORM.INV(O1315,$B$9,$B$10)</f>
        <v/>
      </c>
    </row>
    <row r="1316">
      <c r="H1316" s="14">
        <f>Data!A1316</f>
        <v/>
      </c>
      <c r="I1316" s="24">
        <f>IF(Occurrence!J1316&gt;0,_xlfn.GAMMA.DIST(Occurrence!J1316,$C$6,$C$7,TRUE),0)</f>
        <v/>
      </c>
      <c r="J1316" s="9">
        <f>IF(Occurrence!J1316&gt;0,_xlfn.GAMMA.INV(I1316,$B$6,$B$7),0)</f>
        <v/>
      </c>
      <c r="K1316" s="24">
        <f>IF(Occurrence!K1316&gt;0,_xlfn.GAMMA.DIST(Occurrence!K1316,$C$6,$C$7,TRUE),0)</f>
        <v/>
      </c>
      <c r="L1316" s="9">
        <f>IF(Occurrence!K1316&gt;0,_xlfn.GAMMA.INV(K1316,$B$6,$B$7),0)</f>
        <v/>
      </c>
      <c r="M1316" s="24">
        <f>_xlfn.NORM.DIST(Data!X1316,$C$9,$C$10,TRUE)</f>
        <v/>
      </c>
      <c r="N1316" s="9">
        <f>_xlfn.NORM.INV(M1316,$B$9,$B$10)</f>
        <v/>
      </c>
      <c r="O1316" s="24">
        <f>_xlfn.NORM.DIST(Data!Y1316,$C$9,$C$10,TRUE)</f>
        <v/>
      </c>
      <c r="P1316" s="9">
        <f>_xlfn.NORM.INV(O1316,$B$9,$B$10)</f>
        <v/>
      </c>
    </row>
    <row r="1317">
      <c r="H1317" s="14">
        <f>Data!A1317</f>
        <v/>
      </c>
      <c r="I1317" s="24">
        <f>IF(Occurrence!J1317&gt;0,_xlfn.GAMMA.DIST(Occurrence!J1317,$C$6,$C$7,TRUE),0)</f>
        <v/>
      </c>
      <c r="J1317" s="9">
        <f>IF(Occurrence!J1317&gt;0,_xlfn.GAMMA.INV(I1317,$B$6,$B$7),0)</f>
        <v/>
      </c>
      <c r="K1317" s="24">
        <f>IF(Occurrence!K1317&gt;0,_xlfn.GAMMA.DIST(Occurrence!K1317,$C$6,$C$7,TRUE),0)</f>
        <v/>
      </c>
      <c r="L1317" s="9">
        <f>IF(Occurrence!K1317&gt;0,_xlfn.GAMMA.INV(K1317,$B$6,$B$7),0)</f>
        <v/>
      </c>
      <c r="M1317" s="24">
        <f>_xlfn.NORM.DIST(Data!X1317,$C$9,$C$10,TRUE)</f>
        <v/>
      </c>
      <c r="N1317" s="9">
        <f>_xlfn.NORM.INV(M1317,$B$9,$B$10)</f>
        <v/>
      </c>
      <c r="O1317" s="24">
        <f>_xlfn.NORM.DIST(Data!Y1317,$C$9,$C$10,TRUE)</f>
        <v/>
      </c>
      <c r="P1317" s="9">
        <f>_xlfn.NORM.INV(O1317,$B$9,$B$10)</f>
        <v/>
      </c>
    </row>
    <row r="1318">
      <c r="H1318" s="14">
        <f>Data!A1318</f>
        <v/>
      </c>
      <c r="I1318" s="24">
        <f>IF(Occurrence!J1318&gt;0,_xlfn.GAMMA.DIST(Occurrence!J1318,$C$6,$C$7,TRUE),0)</f>
        <v/>
      </c>
      <c r="J1318" s="9">
        <f>IF(Occurrence!J1318&gt;0,_xlfn.GAMMA.INV(I1318,$B$6,$B$7),0)</f>
        <v/>
      </c>
      <c r="K1318" s="24">
        <f>IF(Occurrence!K1318&gt;0,_xlfn.GAMMA.DIST(Occurrence!K1318,$C$6,$C$7,TRUE),0)</f>
        <v/>
      </c>
      <c r="L1318" s="9">
        <f>IF(Occurrence!K1318&gt;0,_xlfn.GAMMA.INV(K1318,$B$6,$B$7),0)</f>
        <v/>
      </c>
      <c r="M1318" s="24">
        <f>_xlfn.NORM.DIST(Data!X1318,$C$9,$C$10,TRUE)</f>
        <v/>
      </c>
      <c r="N1318" s="9">
        <f>_xlfn.NORM.INV(M1318,$B$9,$B$10)</f>
        <v/>
      </c>
      <c r="O1318" s="24">
        <f>_xlfn.NORM.DIST(Data!Y1318,$C$9,$C$10,TRUE)</f>
        <v/>
      </c>
      <c r="P1318" s="9">
        <f>_xlfn.NORM.INV(O1318,$B$9,$B$10)</f>
        <v/>
      </c>
    </row>
    <row r="1319">
      <c r="H1319" s="14">
        <f>Data!A1319</f>
        <v/>
      </c>
      <c r="I1319" s="24">
        <f>IF(Occurrence!J1319&gt;0,_xlfn.GAMMA.DIST(Occurrence!J1319,$C$6,$C$7,TRUE),0)</f>
        <v/>
      </c>
      <c r="J1319" s="9">
        <f>IF(Occurrence!J1319&gt;0,_xlfn.GAMMA.INV(I1319,$B$6,$B$7),0)</f>
        <v/>
      </c>
      <c r="K1319" s="24">
        <f>IF(Occurrence!K1319&gt;0,_xlfn.GAMMA.DIST(Occurrence!K1319,$C$6,$C$7,TRUE),0)</f>
        <v/>
      </c>
      <c r="L1319" s="9">
        <f>IF(Occurrence!K1319&gt;0,_xlfn.GAMMA.INV(K1319,$B$6,$B$7),0)</f>
        <v/>
      </c>
      <c r="M1319" s="24">
        <f>_xlfn.NORM.DIST(Data!X1319,$C$9,$C$10,TRUE)</f>
        <v/>
      </c>
      <c r="N1319" s="9">
        <f>_xlfn.NORM.INV(M1319,$B$9,$B$10)</f>
        <v/>
      </c>
      <c r="O1319" s="24">
        <f>_xlfn.NORM.DIST(Data!Y1319,$C$9,$C$10,TRUE)</f>
        <v/>
      </c>
      <c r="P1319" s="9">
        <f>_xlfn.NORM.INV(O1319,$B$9,$B$10)</f>
        <v/>
      </c>
    </row>
    <row r="1320">
      <c r="H1320" s="14">
        <f>Data!A1320</f>
        <v/>
      </c>
      <c r="I1320" s="24">
        <f>IF(Occurrence!J1320&gt;0,_xlfn.GAMMA.DIST(Occurrence!J1320,$C$6,$C$7,TRUE),0)</f>
        <v/>
      </c>
      <c r="J1320" s="9">
        <f>IF(Occurrence!J1320&gt;0,_xlfn.GAMMA.INV(I1320,$B$6,$B$7),0)</f>
        <v/>
      </c>
      <c r="K1320" s="24">
        <f>IF(Occurrence!K1320&gt;0,_xlfn.GAMMA.DIST(Occurrence!K1320,$C$6,$C$7,TRUE),0)</f>
        <v/>
      </c>
      <c r="L1320" s="9">
        <f>IF(Occurrence!K1320&gt;0,_xlfn.GAMMA.INV(K1320,$B$6,$B$7),0)</f>
        <v/>
      </c>
      <c r="M1320" s="24">
        <f>_xlfn.NORM.DIST(Data!X1320,$C$9,$C$10,TRUE)</f>
        <v/>
      </c>
      <c r="N1320" s="9">
        <f>_xlfn.NORM.INV(M1320,$B$9,$B$10)</f>
        <v/>
      </c>
      <c r="O1320" s="24">
        <f>_xlfn.NORM.DIST(Data!Y1320,$C$9,$C$10,TRUE)</f>
        <v/>
      </c>
      <c r="P1320" s="9">
        <f>_xlfn.NORM.INV(O1320,$B$9,$B$10)</f>
        <v/>
      </c>
    </row>
    <row r="1321">
      <c r="H1321" s="14">
        <f>Data!A1321</f>
        <v/>
      </c>
      <c r="I1321" s="24">
        <f>IF(Occurrence!J1321&gt;0,_xlfn.GAMMA.DIST(Occurrence!J1321,$C$6,$C$7,TRUE),0)</f>
        <v/>
      </c>
      <c r="J1321" s="9">
        <f>IF(Occurrence!J1321&gt;0,_xlfn.GAMMA.INV(I1321,$B$6,$B$7),0)</f>
        <v/>
      </c>
      <c r="K1321" s="24">
        <f>IF(Occurrence!K1321&gt;0,_xlfn.GAMMA.DIST(Occurrence!K1321,$C$6,$C$7,TRUE),0)</f>
        <v/>
      </c>
      <c r="L1321" s="9">
        <f>IF(Occurrence!K1321&gt;0,_xlfn.GAMMA.INV(K1321,$B$6,$B$7),0)</f>
        <v/>
      </c>
      <c r="M1321" s="24">
        <f>_xlfn.NORM.DIST(Data!X1321,$C$9,$C$10,TRUE)</f>
        <v/>
      </c>
      <c r="N1321" s="9">
        <f>_xlfn.NORM.INV(M1321,$B$9,$B$10)</f>
        <v/>
      </c>
      <c r="O1321" s="24">
        <f>_xlfn.NORM.DIST(Data!Y1321,$C$9,$C$10,TRUE)</f>
        <v/>
      </c>
      <c r="P1321" s="9">
        <f>_xlfn.NORM.INV(O1321,$B$9,$B$10)</f>
        <v/>
      </c>
    </row>
    <row r="1322">
      <c r="H1322" s="14">
        <f>Data!A1322</f>
        <v/>
      </c>
      <c r="I1322" s="24">
        <f>IF(Occurrence!J1322&gt;0,_xlfn.GAMMA.DIST(Occurrence!J1322,$C$6,$C$7,TRUE),0)</f>
        <v/>
      </c>
      <c r="J1322" s="9">
        <f>IF(Occurrence!J1322&gt;0,_xlfn.GAMMA.INV(I1322,$B$6,$B$7),0)</f>
        <v/>
      </c>
      <c r="K1322" s="24">
        <f>IF(Occurrence!K1322&gt;0,_xlfn.GAMMA.DIST(Occurrence!K1322,$C$6,$C$7,TRUE),0)</f>
        <v/>
      </c>
      <c r="L1322" s="9">
        <f>IF(Occurrence!K1322&gt;0,_xlfn.GAMMA.INV(K1322,$B$6,$B$7),0)</f>
        <v/>
      </c>
      <c r="M1322" s="24">
        <f>_xlfn.NORM.DIST(Data!X1322,$C$9,$C$10,TRUE)</f>
        <v/>
      </c>
      <c r="N1322" s="9">
        <f>_xlfn.NORM.INV(M1322,$B$9,$B$10)</f>
        <v/>
      </c>
      <c r="O1322" s="24">
        <f>_xlfn.NORM.DIST(Data!Y1322,$C$9,$C$10,TRUE)</f>
        <v/>
      </c>
      <c r="P1322" s="9">
        <f>_xlfn.NORM.INV(O1322,$B$9,$B$10)</f>
        <v/>
      </c>
    </row>
    <row r="1323">
      <c r="H1323" s="14">
        <f>Data!A1323</f>
        <v/>
      </c>
      <c r="I1323" s="24">
        <f>IF(Occurrence!J1323&gt;0,_xlfn.GAMMA.DIST(Occurrence!J1323,$C$6,$C$7,TRUE),0)</f>
        <v/>
      </c>
      <c r="J1323" s="9">
        <f>IF(Occurrence!J1323&gt;0,_xlfn.GAMMA.INV(I1323,$B$6,$B$7),0)</f>
        <v/>
      </c>
      <c r="K1323" s="24">
        <f>IF(Occurrence!K1323&gt;0,_xlfn.GAMMA.DIST(Occurrence!K1323,$C$6,$C$7,TRUE),0)</f>
        <v/>
      </c>
      <c r="L1323" s="9">
        <f>IF(Occurrence!K1323&gt;0,_xlfn.GAMMA.INV(K1323,$B$6,$B$7),0)</f>
        <v/>
      </c>
      <c r="M1323" s="24">
        <f>_xlfn.NORM.DIST(Data!X1323,$C$9,$C$10,TRUE)</f>
        <v/>
      </c>
      <c r="N1323" s="9">
        <f>_xlfn.NORM.INV(M1323,$B$9,$B$10)</f>
        <v/>
      </c>
      <c r="O1323" s="24">
        <f>_xlfn.NORM.DIST(Data!Y1323,$C$9,$C$10,TRUE)</f>
        <v/>
      </c>
      <c r="P1323" s="9">
        <f>_xlfn.NORM.INV(O1323,$B$9,$B$10)</f>
        <v/>
      </c>
    </row>
    <row r="1324">
      <c r="H1324" s="14">
        <f>Data!A1324</f>
        <v/>
      </c>
      <c r="I1324" s="24">
        <f>IF(Occurrence!J1324&gt;0,_xlfn.GAMMA.DIST(Occurrence!J1324,$C$6,$C$7,TRUE),0)</f>
        <v/>
      </c>
      <c r="J1324" s="9">
        <f>IF(Occurrence!J1324&gt;0,_xlfn.GAMMA.INV(I1324,$B$6,$B$7),0)</f>
        <v/>
      </c>
      <c r="K1324" s="24">
        <f>IF(Occurrence!K1324&gt;0,_xlfn.GAMMA.DIST(Occurrence!K1324,$C$6,$C$7,TRUE),0)</f>
        <v/>
      </c>
      <c r="L1324" s="9">
        <f>IF(Occurrence!K1324&gt;0,_xlfn.GAMMA.INV(K1324,$B$6,$B$7),0)</f>
        <v/>
      </c>
      <c r="M1324" s="24">
        <f>_xlfn.NORM.DIST(Data!X1324,$C$9,$C$10,TRUE)</f>
        <v/>
      </c>
      <c r="N1324" s="9">
        <f>_xlfn.NORM.INV(M1324,$B$9,$B$10)</f>
        <v/>
      </c>
      <c r="O1324" s="24">
        <f>_xlfn.NORM.DIST(Data!Y1324,$C$9,$C$10,TRUE)</f>
        <v/>
      </c>
      <c r="P1324" s="9">
        <f>_xlfn.NORM.INV(O1324,$B$9,$B$10)</f>
        <v/>
      </c>
    </row>
    <row r="1325">
      <c r="H1325" s="14">
        <f>Data!A1325</f>
        <v/>
      </c>
      <c r="I1325" s="24">
        <f>IF(Occurrence!J1325&gt;0,_xlfn.GAMMA.DIST(Occurrence!J1325,$C$6,$C$7,TRUE),0)</f>
        <v/>
      </c>
      <c r="J1325" s="9">
        <f>IF(Occurrence!J1325&gt;0,_xlfn.GAMMA.INV(I1325,$B$6,$B$7),0)</f>
        <v/>
      </c>
      <c r="K1325" s="24">
        <f>IF(Occurrence!K1325&gt;0,_xlfn.GAMMA.DIST(Occurrence!K1325,$C$6,$C$7,TRUE),0)</f>
        <v/>
      </c>
      <c r="L1325" s="9">
        <f>IF(Occurrence!K1325&gt;0,_xlfn.GAMMA.INV(K1325,$B$6,$B$7),0)</f>
        <v/>
      </c>
      <c r="M1325" s="24">
        <f>_xlfn.NORM.DIST(Data!X1325,$C$9,$C$10,TRUE)</f>
        <v/>
      </c>
      <c r="N1325" s="9">
        <f>_xlfn.NORM.INV(M1325,$B$9,$B$10)</f>
        <v/>
      </c>
      <c r="O1325" s="24">
        <f>_xlfn.NORM.DIST(Data!Y1325,$C$9,$C$10,TRUE)</f>
        <v/>
      </c>
      <c r="P1325" s="9">
        <f>_xlfn.NORM.INV(O1325,$B$9,$B$10)</f>
        <v/>
      </c>
    </row>
    <row r="1326">
      <c r="H1326" s="14">
        <f>Data!A1326</f>
        <v/>
      </c>
      <c r="I1326" s="24">
        <f>IF(Occurrence!J1326&gt;0,_xlfn.GAMMA.DIST(Occurrence!J1326,$C$6,$C$7,TRUE),0)</f>
        <v/>
      </c>
      <c r="J1326" s="9">
        <f>IF(Occurrence!J1326&gt;0,_xlfn.GAMMA.INV(I1326,$B$6,$B$7),0)</f>
        <v/>
      </c>
      <c r="K1326" s="24">
        <f>IF(Occurrence!K1326&gt;0,_xlfn.GAMMA.DIST(Occurrence!K1326,$C$6,$C$7,TRUE),0)</f>
        <v/>
      </c>
      <c r="L1326" s="9">
        <f>IF(Occurrence!K1326&gt;0,_xlfn.GAMMA.INV(K1326,$B$6,$B$7),0)</f>
        <v/>
      </c>
      <c r="M1326" s="24">
        <f>_xlfn.NORM.DIST(Data!X1326,$C$9,$C$10,TRUE)</f>
        <v/>
      </c>
      <c r="N1326" s="9">
        <f>_xlfn.NORM.INV(M1326,$B$9,$B$10)</f>
        <v/>
      </c>
      <c r="O1326" s="24">
        <f>_xlfn.NORM.DIST(Data!Y1326,$C$9,$C$10,TRUE)</f>
        <v/>
      </c>
      <c r="P1326" s="9">
        <f>_xlfn.NORM.INV(O1326,$B$9,$B$10)</f>
        <v/>
      </c>
    </row>
    <row r="1327">
      <c r="H1327" s="14">
        <f>Data!A1327</f>
        <v/>
      </c>
      <c r="I1327" s="24">
        <f>IF(Occurrence!J1327&gt;0,_xlfn.GAMMA.DIST(Occurrence!J1327,$C$6,$C$7,TRUE),0)</f>
        <v/>
      </c>
      <c r="J1327" s="9">
        <f>IF(Occurrence!J1327&gt;0,_xlfn.GAMMA.INV(I1327,$B$6,$B$7),0)</f>
        <v/>
      </c>
      <c r="K1327" s="24">
        <f>IF(Occurrence!K1327&gt;0,_xlfn.GAMMA.DIST(Occurrence!K1327,$C$6,$C$7,TRUE),0)</f>
        <v/>
      </c>
      <c r="L1327" s="9">
        <f>IF(Occurrence!K1327&gt;0,_xlfn.GAMMA.INV(K1327,$B$6,$B$7),0)</f>
        <v/>
      </c>
      <c r="M1327" s="24">
        <f>_xlfn.NORM.DIST(Data!X1327,$C$9,$C$10,TRUE)</f>
        <v/>
      </c>
      <c r="N1327" s="9">
        <f>_xlfn.NORM.INV(M1327,$B$9,$B$10)</f>
        <v/>
      </c>
      <c r="O1327" s="24">
        <f>_xlfn.NORM.DIST(Data!Y1327,$C$9,$C$10,TRUE)</f>
        <v/>
      </c>
      <c r="P1327" s="9">
        <f>_xlfn.NORM.INV(O1327,$B$9,$B$10)</f>
        <v/>
      </c>
    </row>
    <row r="1328">
      <c r="H1328" s="14">
        <f>Data!A1328</f>
        <v/>
      </c>
      <c r="I1328" s="24">
        <f>IF(Occurrence!J1328&gt;0,_xlfn.GAMMA.DIST(Occurrence!J1328,$C$6,$C$7,TRUE),0)</f>
        <v/>
      </c>
      <c r="J1328" s="9">
        <f>IF(Occurrence!J1328&gt;0,_xlfn.GAMMA.INV(I1328,$B$6,$B$7),0)</f>
        <v/>
      </c>
      <c r="K1328" s="24">
        <f>IF(Occurrence!K1328&gt;0,_xlfn.GAMMA.DIST(Occurrence!K1328,$C$6,$C$7,TRUE),0)</f>
        <v/>
      </c>
      <c r="L1328" s="9">
        <f>IF(Occurrence!K1328&gt;0,_xlfn.GAMMA.INV(K1328,$B$6,$B$7),0)</f>
        <v/>
      </c>
      <c r="M1328" s="24">
        <f>_xlfn.NORM.DIST(Data!X1328,$C$9,$C$10,TRUE)</f>
        <v/>
      </c>
      <c r="N1328" s="9">
        <f>_xlfn.NORM.INV(M1328,$B$9,$B$10)</f>
        <v/>
      </c>
      <c r="O1328" s="24">
        <f>_xlfn.NORM.DIST(Data!Y1328,$C$9,$C$10,TRUE)</f>
        <v/>
      </c>
      <c r="P1328" s="9">
        <f>_xlfn.NORM.INV(O1328,$B$9,$B$10)</f>
        <v/>
      </c>
    </row>
    <row r="1329">
      <c r="H1329" s="14">
        <f>Data!A1329</f>
        <v/>
      </c>
      <c r="I1329" s="24">
        <f>IF(Occurrence!J1329&gt;0,_xlfn.GAMMA.DIST(Occurrence!J1329,$C$6,$C$7,TRUE),0)</f>
        <v/>
      </c>
      <c r="J1329" s="9">
        <f>IF(Occurrence!J1329&gt;0,_xlfn.GAMMA.INV(I1329,$B$6,$B$7),0)</f>
        <v/>
      </c>
      <c r="K1329" s="24">
        <f>IF(Occurrence!K1329&gt;0,_xlfn.GAMMA.DIST(Occurrence!K1329,$C$6,$C$7,TRUE),0)</f>
        <v/>
      </c>
      <c r="L1329" s="9">
        <f>IF(Occurrence!K1329&gt;0,_xlfn.GAMMA.INV(K1329,$B$6,$B$7),0)</f>
        <v/>
      </c>
      <c r="M1329" s="24">
        <f>_xlfn.NORM.DIST(Data!X1329,$C$9,$C$10,TRUE)</f>
        <v/>
      </c>
      <c r="N1329" s="9">
        <f>_xlfn.NORM.INV(M1329,$B$9,$B$10)</f>
        <v/>
      </c>
      <c r="O1329" s="24">
        <f>_xlfn.NORM.DIST(Data!Y1329,$C$9,$C$10,TRUE)</f>
        <v/>
      </c>
      <c r="P1329" s="9">
        <f>_xlfn.NORM.INV(O1329,$B$9,$B$10)</f>
        <v/>
      </c>
    </row>
    <row r="1330">
      <c r="H1330" s="14">
        <f>Data!A1330</f>
        <v/>
      </c>
      <c r="I1330" s="24">
        <f>IF(Occurrence!J1330&gt;0,_xlfn.GAMMA.DIST(Occurrence!J1330,$C$6,$C$7,TRUE),0)</f>
        <v/>
      </c>
      <c r="J1330" s="9">
        <f>IF(Occurrence!J1330&gt;0,_xlfn.GAMMA.INV(I1330,$B$6,$B$7),0)</f>
        <v/>
      </c>
      <c r="K1330" s="24">
        <f>IF(Occurrence!K1330&gt;0,_xlfn.GAMMA.DIST(Occurrence!K1330,$C$6,$C$7,TRUE),0)</f>
        <v/>
      </c>
      <c r="L1330" s="9">
        <f>IF(Occurrence!K1330&gt;0,_xlfn.GAMMA.INV(K1330,$B$6,$B$7),0)</f>
        <v/>
      </c>
      <c r="M1330" s="24">
        <f>_xlfn.NORM.DIST(Data!X1330,$C$9,$C$10,TRUE)</f>
        <v/>
      </c>
      <c r="N1330" s="9">
        <f>_xlfn.NORM.INV(M1330,$B$9,$B$10)</f>
        <v/>
      </c>
      <c r="O1330" s="24">
        <f>_xlfn.NORM.DIST(Data!Y1330,$C$9,$C$10,TRUE)</f>
        <v/>
      </c>
      <c r="P1330" s="9">
        <f>_xlfn.NORM.INV(O1330,$B$9,$B$10)</f>
        <v/>
      </c>
    </row>
    <row r="1331">
      <c r="H1331" s="14">
        <f>Data!A1331</f>
        <v/>
      </c>
      <c r="I1331" s="24">
        <f>IF(Occurrence!J1331&gt;0,_xlfn.GAMMA.DIST(Occurrence!J1331,$C$6,$C$7,TRUE),0)</f>
        <v/>
      </c>
      <c r="J1331" s="9">
        <f>IF(Occurrence!J1331&gt;0,_xlfn.GAMMA.INV(I1331,$B$6,$B$7),0)</f>
        <v/>
      </c>
      <c r="K1331" s="24">
        <f>IF(Occurrence!K1331&gt;0,_xlfn.GAMMA.DIST(Occurrence!K1331,$C$6,$C$7,TRUE),0)</f>
        <v/>
      </c>
      <c r="L1331" s="9">
        <f>IF(Occurrence!K1331&gt;0,_xlfn.GAMMA.INV(K1331,$B$6,$B$7),0)</f>
        <v/>
      </c>
      <c r="M1331" s="24">
        <f>_xlfn.NORM.DIST(Data!X1331,$C$9,$C$10,TRUE)</f>
        <v/>
      </c>
      <c r="N1331" s="9">
        <f>_xlfn.NORM.INV(M1331,$B$9,$B$10)</f>
        <v/>
      </c>
      <c r="O1331" s="24">
        <f>_xlfn.NORM.DIST(Data!Y1331,$C$9,$C$10,TRUE)</f>
        <v/>
      </c>
      <c r="P1331" s="9">
        <f>_xlfn.NORM.INV(O1331,$B$9,$B$10)</f>
        <v/>
      </c>
    </row>
    <row r="1332">
      <c r="H1332" s="14">
        <f>Data!A1332</f>
        <v/>
      </c>
      <c r="I1332" s="24">
        <f>IF(Occurrence!J1332&gt;0,_xlfn.GAMMA.DIST(Occurrence!J1332,$C$6,$C$7,TRUE),0)</f>
        <v/>
      </c>
      <c r="J1332" s="9">
        <f>IF(Occurrence!J1332&gt;0,_xlfn.GAMMA.INV(I1332,$B$6,$B$7),0)</f>
        <v/>
      </c>
      <c r="K1332" s="24">
        <f>IF(Occurrence!K1332&gt;0,_xlfn.GAMMA.DIST(Occurrence!K1332,$C$6,$C$7,TRUE),0)</f>
        <v/>
      </c>
      <c r="L1332" s="9">
        <f>IF(Occurrence!K1332&gt;0,_xlfn.GAMMA.INV(K1332,$B$6,$B$7),0)</f>
        <v/>
      </c>
      <c r="M1332" s="24">
        <f>_xlfn.NORM.DIST(Data!X1332,$C$9,$C$10,TRUE)</f>
        <v/>
      </c>
      <c r="N1332" s="9">
        <f>_xlfn.NORM.INV(M1332,$B$9,$B$10)</f>
        <v/>
      </c>
      <c r="O1332" s="24">
        <f>_xlfn.NORM.DIST(Data!Y1332,$C$9,$C$10,TRUE)</f>
        <v/>
      </c>
      <c r="P1332" s="9">
        <f>_xlfn.NORM.INV(O1332,$B$9,$B$10)</f>
        <v/>
      </c>
    </row>
    <row r="1333">
      <c r="H1333" s="14">
        <f>Data!A1333</f>
        <v/>
      </c>
      <c r="I1333" s="24">
        <f>IF(Occurrence!J1333&gt;0,_xlfn.GAMMA.DIST(Occurrence!J1333,$C$6,$C$7,TRUE),0)</f>
        <v/>
      </c>
      <c r="J1333" s="9">
        <f>IF(Occurrence!J1333&gt;0,_xlfn.GAMMA.INV(I1333,$B$6,$B$7),0)</f>
        <v/>
      </c>
      <c r="K1333" s="24">
        <f>IF(Occurrence!K1333&gt;0,_xlfn.GAMMA.DIST(Occurrence!K1333,$C$6,$C$7,TRUE),0)</f>
        <v/>
      </c>
      <c r="L1333" s="9">
        <f>IF(Occurrence!K1333&gt;0,_xlfn.GAMMA.INV(K1333,$B$6,$B$7),0)</f>
        <v/>
      </c>
      <c r="M1333" s="24">
        <f>_xlfn.NORM.DIST(Data!X1333,$C$9,$C$10,TRUE)</f>
        <v/>
      </c>
      <c r="N1333" s="9">
        <f>_xlfn.NORM.INV(M1333,$B$9,$B$10)</f>
        <v/>
      </c>
      <c r="O1333" s="24">
        <f>_xlfn.NORM.DIST(Data!Y1333,$C$9,$C$10,TRUE)</f>
        <v/>
      </c>
      <c r="P1333" s="9">
        <f>_xlfn.NORM.INV(O1333,$B$9,$B$10)</f>
        <v/>
      </c>
    </row>
    <row r="1334">
      <c r="H1334" s="14">
        <f>Data!A1334</f>
        <v/>
      </c>
      <c r="I1334" s="24">
        <f>IF(Occurrence!J1334&gt;0,_xlfn.GAMMA.DIST(Occurrence!J1334,$C$6,$C$7,TRUE),0)</f>
        <v/>
      </c>
      <c r="J1334" s="9">
        <f>IF(Occurrence!J1334&gt;0,_xlfn.GAMMA.INV(I1334,$B$6,$B$7),0)</f>
        <v/>
      </c>
      <c r="K1334" s="24">
        <f>IF(Occurrence!K1334&gt;0,_xlfn.GAMMA.DIST(Occurrence!K1334,$C$6,$C$7,TRUE),0)</f>
        <v/>
      </c>
      <c r="L1334" s="9">
        <f>IF(Occurrence!K1334&gt;0,_xlfn.GAMMA.INV(K1334,$B$6,$B$7),0)</f>
        <v/>
      </c>
      <c r="M1334" s="24">
        <f>_xlfn.NORM.DIST(Data!X1334,$C$9,$C$10,TRUE)</f>
        <v/>
      </c>
      <c r="N1334" s="9">
        <f>_xlfn.NORM.INV(M1334,$B$9,$B$10)</f>
        <v/>
      </c>
      <c r="O1334" s="24">
        <f>_xlfn.NORM.DIST(Data!Y1334,$C$9,$C$10,TRUE)</f>
        <v/>
      </c>
      <c r="P1334" s="9">
        <f>_xlfn.NORM.INV(O1334,$B$9,$B$10)</f>
        <v/>
      </c>
    </row>
    <row r="1335">
      <c r="H1335" s="14">
        <f>Data!A1335</f>
        <v/>
      </c>
      <c r="I1335" s="24">
        <f>IF(Occurrence!J1335&gt;0,_xlfn.GAMMA.DIST(Occurrence!J1335,$C$6,$C$7,TRUE),0)</f>
        <v/>
      </c>
      <c r="J1335" s="9">
        <f>IF(Occurrence!J1335&gt;0,_xlfn.GAMMA.INV(I1335,$B$6,$B$7),0)</f>
        <v/>
      </c>
      <c r="K1335" s="24">
        <f>IF(Occurrence!K1335&gt;0,_xlfn.GAMMA.DIST(Occurrence!K1335,$C$6,$C$7,TRUE),0)</f>
        <v/>
      </c>
      <c r="L1335" s="9">
        <f>IF(Occurrence!K1335&gt;0,_xlfn.GAMMA.INV(K1335,$B$6,$B$7),0)</f>
        <v/>
      </c>
      <c r="M1335" s="24">
        <f>_xlfn.NORM.DIST(Data!X1335,$C$9,$C$10,TRUE)</f>
        <v/>
      </c>
      <c r="N1335" s="9">
        <f>_xlfn.NORM.INV(M1335,$B$9,$B$10)</f>
        <v/>
      </c>
      <c r="O1335" s="24">
        <f>_xlfn.NORM.DIST(Data!Y1335,$C$9,$C$10,TRUE)</f>
        <v/>
      </c>
      <c r="P1335" s="9">
        <f>_xlfn.NORM.INV(O1335,$B$9,$B$10)</f>
        <v/>
      </c>
    </row>
    <row r="1336">
      <c r="H1336" s="14">
        <f>Data!A1336</f>
        <v/>
      </c>
      <c r="I1336" s="24">
        <f>IF(Occurrence!J1336&gt;0,_xlfn.GAMMA.DIST(Occurrence!J1336,$C$6,$C$7,TRUE),0)</f>
        <v/>
      </c>
      <c r="J1336" s="9">
        <f>IF(Occurrence!J1336&gt;0,_xlfn.GAMMA.INV(I1336,$B$6,$B$7),0)</f>
        <v/>
      </c>
      <c r="K1336" s="24">
        <f>IF(Occurrence!K1336&gt;0,_xlfn.GAMMA.DIST(Occurrence!K1336,$C$6,$C$7,TRUE),0)</f>
        <v/>
      </c>
      <c r="L1336" s="9">
        <f>IF(Occurrence!K1336&gt;0,_xlfn.GAMMA.INV(K1336,$B$6,$B$7),0)</f>
        <v/>
      </c>
      <c r="M1336" s="24">
        <f>_xlfn.NORM.DIST(Data!X1336,$C$9,$C$10,TRUE)</f>
        <v/>
      </c>
      <c r="N1336" s="9">
        <f>_xlfn.NORM.INV(M1336,$B$9,$B$10)</f>
        <v/>
      </c>
      <c r="O1336" s="24">
        <f>_xlfn.NORM.DIST(Data!Y1336,$C$9,$C$10,TRUE)</f>
        <v/>
      </c>
      <c r="P1336" s="9">
        <f>_xlfn.NORM.INV(O1336,$B$9,$B$10)</f>
        <v/>
      </c>
    </row>
    <row r="1337">
      <c r="H1337" s="14">
        <f>Data!A1337</f>
        <v/>
      </c>
      <c r="I1337" s="24">
        <f>IF(Occurrence!J1337&gt;0,_xlfn.GAMMA.DIST(Occurrence!J1337,$C$6,$C$7,TRUE),0)</f>
        <v/>
      </c>
      <c r="J1337" s="9">
        <f>IF(Occurrence!J1337&gt;0,_xlfn.GAMMA.INV(I1337,$B$6,$B$7),0)</f>
        <v/>
      </c>
      <c r="K1337" s="24">
        <f>IF(Occurrence!K1337&gt;0,_xlfn.GAMMA.DIST(Occurrence!K1337,$C$6,$C$7,TRUE),0)</f>
        <v/>
      </c>
      <c r="L1337" s="9">
        <f>IF(Occurrence!K1337&gt;0,_xlfn.GAMMA.INV(K1337,$B$6,$B$7),0)</f>
        <v/>
      </c>
      <c r="M1337" s="24">
        <f>_xlfn.NORM.DIST(Data!X1337,$C$9,$C$10,TRUE)</f>
        <v/>
      </c>
      <c r="N1337" s="9">
        <f>_xlfn.NORM.INV(M1337,$B$9,$B$10)</f>
        <v/>
      </c>
      <c r="O1337" s="24">
        <f>_xlfn.NORM.DIST(Data!Y1337,$C$9,$C$10,TRUE)</f>
        <v/>
      </c>
      <c r="P1337" s="9">
        <f>_xlfn.NORM.INV(O1337,$B$9,$B$10)</f>
        <v/>
      </c>
    </row>
    <row r="1338">
      <c r="H1338" s="14">
        <f>Data!A1338</f>
        <v/>
      </c>
      <c r="I1338" s="24">
        <f>IF(Occurrence!J1338&gt;0,_xlfn.GAMMA.DIST(Occurrence!J1338,$C$6,$C$7,TRUE),0)</f>
        <v/>
      </c>
      <c r="J1338" s="9">
        <f>IF(Occurrence!J1338&gt;0,_xlfn.GAMMA.INV(I1338,$B$6,$B$7),0)</f>
        <v/>
      </c>
      <c r="K1338" s="24">
        <f>IF(Occurrence!K1338&gt;0,_xlfn.GAMMA.DIST(Occurrence!K1338,$C$6,$C$7,TRUE),0)</f>
        <v/>
      </c>
      <c r="L1338" s="9">
        <f>IF(Occurrence!K1338&gt;0,_xlfn.GAMMA.INV(K1338,$B$6,$B$7),0)</f>
        <v/>
      </c>
      <c r="M1338" s="24">
        <f>_xlfn.NORM.DIST(Data!X1338,$C$9,$C$10,TRUE)</f>
        <v/>
      </c>
      <c r="N1338" s="9">
        <f>_xlfn.NORM.INV(M1338,$B$9,$B$10)</f>
        <v/>
      </c>
      <c r="O1338" s="24">
        <f>_xlfn.NORM.DIST(Data!Y1338,$C$9,$C$10,TRUE)</f>
        <v/>
      </c>
      <c r="P1338" s="9">
        <f>_xlfn.NORM.INV(O1338,$B$9,$B$10)</f>
        <v/>
      </c>
    </row>
    <row r="1339">
      <c r="H1339" s="14">
        <f>Data!A1339</f>
        <v/>
      </c>
      <c r="I1339" s="24">
        <f>IF(Occurrence!J1339&gt;0,_xlfn.GAMMA.DIST(Occurrence!J1339,$C$6,$C$7,TRUE),0)</f>
        <v/>
      </c>
      <c r="J1339" s="9">
        <f>IF(Occurrence!J1339&gt;0,_xlfn.GAMMA.INV(I1339,$B$6,$B$7),0)</f>
        <v/>
      </c>
      <c r="K1339" s="24">
        <f>IF(Occurrence!K1339&gt;0,_xlfn.GAMMA.DIST(Occurrence!K1339,$C$6,$C$7,TRUE),0)</f>
        <v/>
      </c>
      <c r="L1339" s="9">
        <f>IF(Occurrence!K1339&gt;0,_xlfn.GAMMA.INV(K1339,$B$6,$B$7),0)</f>
        <v/>
      </c>
      <c r="M1339" s="24">
        <f>_xlfn.NORM.DIST(Data!X1339,$C$9,$C$10,TRUE)</f>
        <v/>
      </c>
      <c r="N1339" s="9">
        <f>_xlfn.NORM.INV(M1339,$B$9,$B$10)</f>
        <v/>
      </c>
      <c r="O1339" s="24">
        <f>_xlfn.NORM.DIST(Data!Y1339,$C$9,$C$10,TRUE)</f>
        <v/>
      </c>
      <c r="P1339" s="9">
        <f>_xlfn.NORM.INV(O1339,$B$9,$B$10)</f>
        <v/>
      </c>
    </row>
    <row r="1340">
      <c r="H1340" s="14">
        <f>Data!A1340</f>
        <v/>
      </c>
      <c r="I1340" s="24">
        <f>IF(Occurrence!J1340&gt;0,_xlfn.GAMMA.DIST(Occurrence!J1340,$C$6,$C$7,TRUE),0)</f>
        <v/>
      </c>
      <c r="J1340" s="9">
        <f>IF(Occurrence!J1340&gt;0,_xlfn.GAMMA.INV(I1340,$B$6,$B$7),0)</f>
        <v/>
      </c>
      <c r="K1340" s="24">
        <f>IF(Occurrence!K1340&gt;0,_xlfn.GAMMA.DIST(Occurrence!K1340,$C$6,$C$7,TRUE),0)</f>
        <v/>
      </c>
      <c r="L1340" s="9">
        <f>IF(Occurrence!K1340&gt;0,_xlfn.GAMMA.INV(K1340,$B$6,$B$7),0)</f>
        <v/>
      </c>
      <c r="M1340" s="24">
        <f>_xlfn.NORM.DIST(Data!X1340,$C$9,$C$10,TRUE)</f>
        <v/>
      </c>
      <c r="N1340" s="9">
        <f>_xlfn.NORM.INV(M1340,$B$9,$B$10)</f>
        <v/>
      </c>
      <c r="O1340" s="24">
        <f>_xlfn.NORM.DIST(Data!Y1340,$C$9,$C$10,TRUE)</f>
        <v/>
      </c>
      <c r="P1340" s="9">
        <f>_xlfn.NORM.INV(O1340,$B$9,$B$10)</f>
        <v/>
      </c>
    </row>
    <row r="1341">
      <c r="H1341" s="14">
        <f>Data!A1341</f>
        <v/>
      </c>
      <c r="I1341" s="24">
        <f>IF(Occurrence!J1341&gt;0,_xlfn.GAMMA.DIST(Occurrence!J1341,$C$6,$C$7,TRUE),0)</f>
        <v/>
      </c>
      <c r="J1341" s="9">
        <f>IF(Occurrence!J1341&gt;0,_xlfn.GAMMA.INV(I1341,$B$6,$B$7),0)</f>
        <v/>
      </c>
      <c r="K1341" s="24">
        <f>IF(Occurrence!K1341&gt;0,_xlfn.GAMMA.DIST(Occurrence!K1341,$C$6,$C$7,TRUE),0)</f>
        <v/>
      </c>
      <c r="L1341" s="9">
        <f>IF(Occurrence!K1341&gt;0,_xlfn.GAMMA.INV(K1341,$B$6,$B$7),0)</f>
        <v/>
      </c>
      <c r="M1341" s="24">
        <f>_xlfn.NORM.DIST(Data!X1341,$C$9,$C$10,TRUE)</f>
        <v/>
      </c>
      <c r="N1341" s="9">
        <f>_xlfn.NORM.INV(M1341,$B$9,$B$10)</f>
        <v/>
      </c>
      <c r="O1341" s="24">
        <f>_xlfn.NORM.DIST(Data!Y1341,$C$9,$C$10,TRUE)</f>
        <v/>
      </c>
      <c r="P1341" s="9">
        <f>_xlfn.NORM.INV(O1341,$B$9,$B$10)</f>
        <v/>
      </c>
    </row>
    <row r="1342">
      <c r="H1342" s="14">
        <f>Data!A1342</f>
        <v/>
      </c>
      <c r="I1342" s="24">
        <f>IF(Occurrence!J1342&gt;0,_xlfn.GAMMA.DIST(Occurrence!J1342,$C$6,$C$7,TRUE),0)</f>
        <v/>
      </c>
      <c r="J1342" s="9">
        <f>IF(Occurrence!J1342&gt;0,_xlfn.GAMMA.INV(I1342,$B$6,$B$7),0)</f>
        <v/>
      </c>
      <c r="K1342" s="24">
        <f>IF(Occurrence!K1342&gt;0,_xlfn.GAMMA.DIST(Occurrence!K1342,$C$6,$C$7,TRUE),0)</f>
        <v/>
      </c>
      <c r="L1342" s="9">
        <f>IF(Occurrence!K1342&gt;0,_xlfn.GAMMA.INV(K1342,$B$6,$B$7),0)</f>
        <v/>
      </c>
      <c r="M1342" s="24">
        <f>_xlfn.NORM.DIST(Data!X1342,$C$9,$C$10,TRUE)</f>
        <v/>
      </c>
      <c r="N1342" s="9">
        <f>_xlfn.NORM.INV(M1342,$B$9,$B$10)</f>
        <v/>
      </c>
      <c r="O1342" s="24">
        <f>_xlfn.NORM.DIST(Data!Y1342,$C$9,$C$10,TRUE)</f>
        <v/>
      </c>
      <c r="P1342" s="9">
        <f>_xlfn.NORM.INV(O1342,$B$9,$B$10)</f>
        <v/>
      </c>
    </row>
    <row r="1343">
      <c r="H1343" s="14">
        <f>Data!A1343</f>
        <v/>
      </c>
      <c r="I1343" s="24">
        <f>IF(Occurrence!J1343&gt;0,_xlfn.GAMMA.DIST(Occurrence!J1343,$C$6,$C$7,TRUE),0)</f>
        <v/>
      </c>
      <c r="J1343" s="9">
        <f>IF(Occurrence!J1343&gt;0,_xlfn.GAMMA.INV(I1343,$B$6,$B$7),0)</f>
        <v/>
      </c>
      <c r="K1343" s="24">
        <f>IF(Occurrence!K1343&gt;0,_xlfn.GAMMA.DIST(Occurrence!K1343,$C$6,$C$7,TRUE),0)</f>
        <v/>
      </c>
      <c r="L1343" s="9">
        <f>IF(Occurrence!K1343&gt;0,_xlfn.GAMMA.INV(K1343,$B$6,$B$7),0)</f>
        <v/>
      </c>
      <c r="M1343" s="24">
        <f>_xlfn.NORM.DIST(Data!X1343,$C$9,$C$10,TRUE)</f>
        <v/>
      </c>
      <c r="N1343" s="9">
        <f>_xlfn.NORM.INV(M1343,$B$9,$B$10)</f>
        <v/>
      </c>
      <c r="O1343" s="24">
        <f>_xlfn.NORM.DIST(Data!Y1343,$C$9,$C$10,TRUE)</f>
        <v/>
      </c>
      <c r="P1343" s="9">
        <f>_xlfn.NORM.INV(O1343,$B$9,$B$10)</f>
        <v/>
      </c>
    </row>
    <row r="1344">
      <c r="H1344" s="14">
        <f>Data!A1344</f>
        <v/>
      </c>
      <c r="I1344" s="24">
        <f>IF(Occurrence!J1344&gt;0,_xlfn.GAMMA.DIST(Occurrence!J1344,$C$6,$C$7,TRUE),0)</f>
        <v/>
      </c>
      <c r="J1344" s="9">
        <f>IF(Occurrence!J1344&gt;0,_xlfn.GAMMA.INV(I1344,$B$6,$B$7),0)</f>
        <v/>
      </c>
      <c r="K1344" s="24">
        <f>IF(Occurrence!K1344&gt;0,_xlfn.GAMMA.DIST(Occurrence!K1344,$C$6,$C$7,TRUE),0)</f>
        <v/>
      </c>
      <c r="L1344" s="9">
        <f>IF(Occurrence!K1344&gt;0,_xlfn.GAMMA.INV(K1344,$B$6,$B$7),0)</f>
        <v/>
      </c>
      <c r="M1344" s="24">
        <f>_xlfn.NORM.DIST(Data!X1344,$C$9,$C$10,TRUE)</f>
        <v/>
      </c>
      <c r="N1344" s="9">
        <f>_xlfn.NORM.INV(M1344,$B$9,$B$10)</f>
        <v/>
      </c>
      <c r="O1344" s="24">
        <f>_xlfn.NORM.DIST(Data!Y1344,$C$9,$C$10,TRUE)</f>
        <v/>
      </c>
      <c r="P1344" s="9">
        <f>_xlfn.NORM.INV(O1344,$B$9,$B$10)</f>
        <v/>
      </c>
    </row>
    <row r="1345">
      <c r="H1345" s="14">
        <f>Data!A1345</f>
        <v/>
      </c>
      <c r="I1345" s="24">
        <f>IF(Occurrence!J1345&gt;0,_xlfn.GAMMA.DIST(Occurrence!J1345,$C$6,$C$7,TRUE),0)</f>
        <v/>
      </c>
      <c r="J1345" s="9">
        <f>IF(Occurrence!J1345&gt;0,_xlfn.GAMMA.INV(I1345,$B$6,$B$7),0)</f>
        <v/>
      </c>
      <c r="K1345" s="24">
        <f>IF(Occurrence!K1345&gt;0,_xlfn.GAMMA.DIST(Occurrence!K1345,$C$6,$C$7,TRUE),0)</f>
        <v/>
      </c>
      <c r="L1345" s="9">
        <f>IF(Occurrence!K1345&gt;0,_xlfn.GAMMA.INV(K1345,$B$6,$B$7),0)</f>
        <v/>
      </c>
      <c r="M1345" s="24">
        <f>_xlfn.NORM.DIST(Data!X1345,$C$9,$C$10,TRUE)</f>
        <v/>
      </c>
      <c r="N1345" s="9">
        <f>_xlfn.NORM.INV(M1345,$B$9,$B$10)</f>
        <v/>
      </c>
      <c r="O1345" s="24">
        <f>_xlfn.NORM.DIST(Data!Y1345,$C$9,$C$10,TRUE)</f>
        <v/>
      </c>
      <c r="P1345" s="9">
        <f>_xlfn.NORM.INV(O1345,$B$9,$B$10)</f>
        <v/>
      </c>
    </row>
    <row r="1346">
      <c r="H1346" s="14">
        <f>Data!A1346</f>
        <v/>
      </c>
      <c r="I1346" s="24">
        <f>IF(Occurrence!J1346&gt;0,_xlfn.GAMMA.DIST(Occurrence!J1346,$C$6,$C$7,TRUE),0)</f>
        <v/>
      </c>
      <c r="J1346" s="9">
        <f>IF(Occurrence!J1346&gt;0,_xlfn.GAMMA.INV(I1346,$B$6,$B$7),0)</f>
        <v/>
      </c>
      <c r="K1346" s="24">
        <f>IF(Occurrence!K1346&gt;0,_xlfn.GAMMA.DIST(Occurrence!K1346,$C$6,$C$7,TRUE),0)</f>
        <v/>
      </c>
      <c r="L1346" s="9">
        <f>IF(Occurrence!K1346&gt;0,_xlfn.GAMMA.INV(K1346,$B$6,$B$7),0)</f>
        <v/>
      </c>
      <c r="M1346" s="24">
        <f>_xlfn.NORM.DIST(Data!X1346,$C$9,$C$10,TRUE)</f>
        <v/>
      </c>
      <c r="N1346" s="9">
        <f>_xlfn.NORM.INV(M1346,$B$9,$B$10)</f>
        <v/>
      </c>
      <c r="O1346" s="24">
        <f>_xlfn.NORM.DIST(Data!Y1346,$C$9,$C$10,TRUE)</f>
        <v/>
      </c>
      <c r="P1346" s="9">
        <f>_xlfn.NORM.INV(O1346,$B$9,$B$10)</f>
        <v/>
      </c>
    </row>
    <row r="1347">
      <c r="H1347" s="14">
        <f>Data!A1347</f>
        <v/>
      </c>
      <c r="I1347" s="24">
        <f>IF(Occurrence!J1347&gt;0,_xlfn.GAMMA.DIST(Occurrence!J1347,$C$6,$C$7,TRUE),0)</f>
        <v/>
      </c>
      <c r="J1347" s="9">
        <f>IF(Occurrence!J1347&gt;0,_xlfn.GAMMA.INV(I1347,$B$6,$B$7),0)</f>
        <v/>
      </c>
      <c r="K1347" s="24">
        <f>IF(Occurrence!K1347&gt;0,_xlfn.GAMMA.DIST(Occurrence!K1347,$C$6,$C$7,TRUE),0)</f>
        <v/>
      </c>
      <c r="L1347" s="9">
        <f>IF(Occurrence!K1347&gt;0,_xlfn.GAMMA.INV(K1347,$B$6,$B$7),0)</f>
        <v/>
      </c>
      <c r="M1347" s="24">
        <f>_xlfn.NORM.DIST(Data!X1347,$C$9,$C$10,TRUE)</f>
        <v/>
      </c>
      <c r="N1347" s="9">
        <f>_xlfn.NORM.INV(M1347,$B$9,$B$10)</f>
        <v/>
      </c>
      <c r="O1347" s="24">
        <f>_xlfn.NORM.DIST(Data!Y1347,$C$9,$C$10,TRUE)</f>
        <v/>
      </c>
      <c r="P1347" s="9">
        <f>_xlfn.NORM.INV(O1347,$B$9,$B$10)</f>
        <v/>
      </c>
    </row>
    <row r="1348">
      <c r="H1348" s="14">
        <f>Data!A1348</f>
        <v/>
      </c>
      <c r="I1348" s="24">
        <f>IF(Occurrence!J1348&gt;0,_xlfn.GAMMA.DIST(Occurrence!J1348,$C$6,$C$7,TRUE),0)</f>
        <v/>
      </c>
      <c r="J1348" s="9">
        <f>IF(Occurrence!J1348&gt;0,_xlfn.GAMMA.INV(I1348,$B$6,$B$7),0)</f>
        <v/>
      </c>
      <c r="K1348" s="24">
        <f>IF(Occurrence!K1348&gt;0,_xlfn.GAMMA.DIST(Occurrence!K1348,$C$6,$C$7,TRUE),0)</f>
        <v/>
      </c>
      <c r="L1348" s="9">
        <f>IF(Occurrence!K1348&gt;0,_xlfn.GAMMA.INV(K1348,$B$6,$B$7),0)</f>
        <v/>
      </c>
      <c r="M1348" s="24">
        <f>_xlfn.NORM.DIST(Data!X1348,$C$9,$C$10,TRUE)</f>
        <v/>
      </c>
      <c r="N1348" s="9">
        <f>_xlfn.NORM.INV(M1348,$B$9,$B$10)</f>
        <v/>
      </c>
      <c r="O1348" s="24">
        <f>_xlfn.NORM.DIST(Data!Y1348,$C$9,$C$10,TRUE)</f>
        <v/>
      </c>
      <c r="P1348" s="9">
        <f>_xlfn.NORM.INV(O1348,$B$9,$B$10)</f>
        <v/>
      </c>
    </row>
    <row r="1349">
      <c r="H1349" s="14">
        <f>Data!A1349</f>
        <v/>
      </c>
      <c r="I1349" s="24">
        <f>IF(Occurrence!J1349&gt;0,_xlfn.GAMMA.DIST(Occurrence!J1349,$C$6,$C$7,TRUE),0)</f>
        <v/>
      </c>
      <c r="J1349" s="9">
        <f>IF(Occurrence!J1349&gt;0,_xlfn.GAMMA.INV(I1349,$B$6,$B$7),0)</f>
        <v/>
      </c>
      <c r="K1349" s="24">
        <f>IF(Occurrence!K1349&gt;0,_xlfn.GAMMA.DIST(Occurrence!K1349,$C$6,$C$7,TRUE),0)</f>
        <v/>
      </c>
      <c r="L1349" s="9">
        <f>IF(Occurrence!K1349&gt;0,_xlfn.GAMMA.INV(K1349,$B$6,$B$7),0)</f>
        <v/>
      </c>
      <c r="M1349" s="24">
        <f>_xlfn.NORM.DIST(Data!X1349,$C$9,$C$10,TRUE)</f>
        <v/>
      </c>
      <c r="N1349" s="9">
        <f>_xlfn.NORM.INV(M1349,$B$9,$B$10)</f>
        <v/>
      </c>
      <c r="O1349" s="24">
        <f>_xlfn.NORM.DIST(Data!Y1349,$C$9,$C$10,TRUE)</f>
        <v/>
      </c>
      <c r="P1349" s="9">
        <f>_xlfn.NORM.INV(O1349,$B$9,$B$10)</f>
        <v/>
      </c>
    </row>
    <row r="1350">
      <c r="H1350" s="14">
        <f>Data!A1350</f>
        <v/>
      </c>
      <c r="I1350" s="24">
        <f>IF(Occurrence!J1350&gt;0,_xlfn.GAMMA.DIST(Occurrence!J1350,$C$6,$C$7,TRUE),0)</f>
        <v/>
      </c>
      <c r="J1350" s="9">
        <f>IF(Occurrence!J1350&gt;0,_xlfn.GAMMA.INV(I1350,$B$6,$B$7),0)</f>
        <v/>
      </c>
      <c r="K1350" s="24">
        <f>IF(Occurrence!K1350&gt;0,_xlfn.GAMMA.DIST(Occurrence!K1350,$C$6,$C$7,TRUE),0)</f>
        <v/>
      </c>
      <c r="L1350" s="9">
        <f>IF(Occurrence!K1350&gt;0,_xlfn.GAMMA.INV(K1350,$B$6,$B$7),0)</f>
        <v/>
      </c>
      <c r="M1350" s="24">
        <f>_xlfn.NORM.DIST(Data!X1350,$C$9,$C$10,TRUE)</f>
        <v/>
      </c>
      <c r="N1350" s="9">
        <f>_xlfn.NORM.INV(M1350,$B$9,$B$10)</f>
        <v/>
      </c>
      <c r="O1350" s="24">
        <f>_xlfn.NORM.DIST(Data!Y1350,$C$9,$C$10,TRUE)</f>
        <v/>
      </c>
      <c r="P1350" s="9">
        <f>_xlfn.NORM.INV(O1350,$B$9,$B$10)</f>
        <v/>
      </c>
    </row>
    <row r="1351">
      <c r="H1351" s="14">
        <f>Data!A1351</f>
        <v/>
      </c>
      <c r="I1351" s="24">
        <f>IF(Occurrence!J1351&gt;0,_xlfn.GAMMA.DIST(Occurrence!J1351,$C$6,$C$7,TRUE),0)</f>
        <v/>
      </c>
      <c r="J1351" s="9">
        <f>IF(Occurrence!J1351&gt;0,_xlfn.GAMMA.INV(I1351,$B$6,$B$7),0)</f>
        <v/>
      </c>
      <c r="K1351" s="24">
        <f>IF(Occurrence!K1351&gt;0,_xlfn.GAMMA.DIST(Occurrence!K1351,$C$6,$C$7,TRUE),0)</f>
        <v/>
      </c>
      <c r="L1351" s="9">
        <f>IF(Occurrence!K1351&gt;0,_xlfn.GAMMA.INV(K1351,$B$6,$B$7),0)</f>
        <v/>
      </c>
      <c r="M1351" s="24">
        <f>_xlfn.NORM.DIST(Data!X1351,$C$9,$C$10,TRUE)</f>
        <v/>
      </c>
      <c r="N1351" s="9">
        <f>_xlfn.NORM.INV(M1351,$B$9,$B$10)</f>
        <v/>
      </c>
      <c r="O1351" s="24">
        <f>_xlfn.NORM.DIST(Data!Y1351,$C$9,$C$10,TRUE)</f>
        <v/>
      </c>
      <c r="P1351" s="9">
        <f>_xlfn.NORM.INV(O1351,$B$9,$B$10)</f>
        <v/>
      </c>
    </row>
    <row r="1352">
      <c r="H1352" s="14">
        <f>Data!A1352</f>
        <v/>
      </c>
      <c r="I1352" s="24">
        <f>IF(Occurrence!J1352&gt;0,_xlfn.GAMMA.DIST(Occurrence!J1352,$C$6,$C$7,TRUE),0)</f>
        <v/>
      </c>
      <c r="J1352" s="9">
        <f>IF(Occurrence!J1352&gt;0,_xlfn.GAMMA.INV(I1352,$B$6,$B$7),0)</f>
        <v/>
      </c>
      <c r="K1352" s="24">
        <f>IF(Occurrence!K1352&gt;0,_xlfn.GAMMA.DIST(Occurrence!K1352,$C$6,$C$7,TRUE),0)</f>
        <v/>
      </c>
      <c r="L1352" s="9">
        <f>IF(Occurrence!K1352&gt;0,_xlfn.GAMMA.INV(K1352,$B$6,$B$7),0)</f>
        <v/>
      </c>
      <c r="M1352" s="24">
        <f>_xlfn.NORM.DIST(Data!X1352,$C$9,$C$10,TRUE)</f>
        <v/>
      </c>
      <c r="N1352" s="9">
        <f>_xlfn.NORM.INV(M1352,$B$9,$B$10)</f>
        <v/>
      </c>
      <c r="O1352" s="24">
        <f>_xlfn.NORM.DIST(Data!Y1352,$C$9,$C$10,TRUE)</f>
        <v/>
      </c>
      <c r="P1352" s="9">
        <f>_xlfn.NORM.INV(O1352,$B$9,$B$10)</f>
        <v/>
      </c>
    </row>
    <row r="1353">
      <c r="H1353" s="14">
        <f>Data!A1353</f>
        <v/>
      </c>
      <c r="I1353" s="24">
        <f>IF(Occurrence!J1353&gt;0,_xlfn.GAMMA.DIST(Occurrence!J1353,$C$6,$C$7,TRUE),0)</f>
        <v/>
      </c>
      <c r="J1353" s="9">
        <f>IF(Occurrence!J1353&gt;0,_xlfn.GAMMA.INV(I1353,$B$6,$B$7),0)</f>
        <v/>
      </c>
      <c r="K1353" s="24">
        <f>IF(Occurrence!K1353&gt;0,_xlfn.GAMMA.DIST(Occurrence!K1353,$C$6,$C$7,TRUE),0)</f>
        <v/>
      </c>
      <c r="L1353" s="9">
        <f>IF(Occurrence!K1353&gt;0,_xlfn.GAMMA.INV(K1353,$B$6,$B$7),0)</f>
        <v/>
      </c>
      <c r="M1353" s="24">
        <f>_xlfn.NORM.DIST(Data!X1353,$C$9,$C$10,TRUE)</f>
        <v/>
      </c>
      <c r="N1353" s="9">
        <f>_xlfn.NORM.INV(M1353,$B$9,$B$10)</f>
        <v/>
      </c>
      <c r="O1353" s="24">
        <f>_xlfn.NORM.DIST(Data!Y1353,$C$9,$C$10,TRUE)</f>
        <v/>
      </c>
      <c r="P1353" s="9">
        <f>_xlfn.NORM.INV(O1353,$B$9,$B$10)</f>
        <v/>
      </c>
    </row>
    <row r="1354">
      <c r="H1354" s="14">
        <f>Data!A1354</f>
        <v/>
      </c>
      <c r="I1354" s="24">
        <f>IF(Occurrence!J1354&gt;0,_xlfn.GAMMA.DIST(Occurrence!J1354,$C$6,$C$7,TRUE),0)</f>
        <v/>
      </c>
      <c r="J1354" s="9">
        <f>IF(Occurrence!J1354&gt;0,_xlfn.GAMMA.INV(I1354,$B$6,$B$7),0)</f>
        <v/>
      </c>
      <c r="K1354" s="24">
        <f>IF(Occurrence!K1354&gt;0,_xlfn.GAMMA.DIST(Occurrence!K1354,$C$6,$C$7,TRUE),0)</f>
        <v/>
      </c>
      <c r="L1354" s="9">
        <f>IF(Occurrence!K1354&gt;0,_xlfn.GAMMA.INV(K1354,$B$6,$B$7),0)</f>
        <v/>
      </c>
      <c r="M1354" s="24">
        <f>_xlfn.NORM.DIST(Data!X1354,$C$9,$C$10,TRUE)</f>
        <v/>
      </c>
      <c r="N1354" s="9">
        <f>_xlfn.NORM.INV(M1354,$B$9,$B$10)</f>
        <v/>
      </c>
      <c r="O1354" s="24">
        <f>_xlfn.NORM.DIST(Data!Y1354,$C$9,$C$10,TRUE)</f>
        <v/>
      </c>
      <c r="P1354" s="9">
        <f>_xlfn.NORM.INV(O1354,$B$9,$B$10)</f>
        <v/>
      </c>
    </row>
    <row r="1355">
      <c r="H1355" s="14">
        <f>Data!A1355</f>
        <v/>
      </c>
      <c r="I1355" s="24">
        <f>IF(Occurrence!J1355&gt;0,_xlfn.GAMMA.DIST(Occurrence!J1355,$C$6,$C$7,TRUE),0)</f>
        <v/>
      </c>
      <c r="J1355" s="9">
        <f>IF(Occurrence!J1355&gt;0,_xlfn.GAMMA.INV(I1355,$B$6,$B$7),0)</f>
        <v/>
      </c>
      <c r="K1355" s="24">
        <f>IF(Occurrence!K1355&gt;0,_xlfn.GAMMA.DIST(Occurrence!K1355,$C$6,$C$7,TRUE),0)</f>
        <v/>
      </c>
      <c r="L1355" s="9">
        <f>IF(Occurrence!K1355&gt;0,_xlfn.GAMMA.INV(K1355,$B$6,$B$7),0)</f>
        <v/>
      </c>
      <c r="M1355" s="24">
        <f>_xlfn.NORM.DIST(Data!X1355,$C$9,$C$10,TRUE)</f>
        <v/>
      </c>
      <c r="N1355" s="9">
        <f>_xlfn.NORM.INV(M1355,$B$9,$B$10)</f>
        <v/>
      </c>
      <c r="O1355" s="24">
        <f>_xlfn.NORM.DIST(Data!Y1355,$C$9,$C$10,TRUE)</f>
        <v/>
      </c>
      <c r="P1355" s="9">
        <f>_xlfn.NORM.INV(O1355,$B$9,$B$10)</f>
        <v/>
      </c>
    </row>
    <row r="1356">
      <c r="H1356" s="14">
        <f>Data!A1356</f>
        <v/>
      </c>
      <c r="I1356" s="24">
        <f>IF(Occurrence!J1356&gt;0,_xlfn.GAMMA.DIST(Occurrence!J1356,$C$6,$C$7,TRUE),0)</f>
        <v/>
      </c>
      <c r="J1356" s="9">
        <f>IF(Occurrence!J1356&gt;0,_xlfn.GAMMA.INV(I1356,$B$6,$B$7),0)</f>
        <v/>
      </c>
      <c r="K1356" s="24">
        <f>IF(Occurrence!K1356&gt;0,_xlfn.GAMMA.DIST(Occurrence!K1356,$C$6,$C$7,TRUE),0)</f>
        <v/>
      </c>
      <c r="L1356" s="9">
        <f>IF(Occurrence!K1356&gt;0,_xlfn.GAMMA.INV(K1356,$B$6,$B$7),0)</f>
        <v/>
      </c>
      <c r="M1356" s="24">
        <f>_xlfn.NORM.DIST(Data!X1356,$C$9,$C$10,TRUE)</f>
        <v/>
      </c>
      <c r="N1356" s="9">
        <f>_xlfn.NORM.INV(M1356,$B$9,$B$10)</f>
        <v/>
      </c>
      <c r="O1356" s="24">
        <f>_xlfn.NORM.DIST(Data!Y1356,$C$9,$C$10,TRUE)</f>
        <v/>
      </c>
      <c r="P1356" s="9">
        <f>_xlfn.NORM.INV(O1356,$B$9,$B$10)</f>
        <v/>
      </c>
    </row>
    <row r="1357">
      <c r="H1357" s="14">
        <f>Data!A1357</f>
        <v/>
      </c>
      <c r="I1357" s="24">
        <f>IF(Occurrence!J1357&gt;0,_xlfn.GAMMA.DIST(Occurrence!J1357,$C$6,$C$7,TRUE),0)</f>
        <v/>
      </c>
      <c r="J1357" s="9">
        <f>IF(Occurrence!J1357&gt;0,_xlfn.GAMMA.INV(I1357,$B$6,$B$7),0)</f>
        <v/>
      </c>
      <c r="K1357" s="24">
        <f>IF(Occurrence!K1357&gt;0,_xlfn.GAMMA.DIST(Occurrence!K1357,$C$6,$C$7,TRUE),0)</f>
        <v/>
      </c>
      <c r="L1357" s="9">
        <f>IF(Occurrence!K1357&gt;0,_xlfn.GAMMA.INV(K1357,$B$6,$B$7),0)</f>
        <v/>
      </c>
      <c r="M1357" s="24">
        <f>_xlfn.NORM.DIST(Data!X1357,$C$9,$C$10,TRUE)</f>
        <v/>
      </c>
      <c r="N1357" s="9">
        <f>_xlfn.NORM.INV(M1357,$B$9,$B$10)</f>
        <v/>
      </c>
      <c r="O1357" s="24">
        <f>_xlfn.NORM.DIST(Data!Y1357,$C$9,$C$10,TRUE)</f>
        <v/>
      </c>
      <c r="P1357" s="9">
        <f>_xlfn.NORM.INV(O1357,$B$9,$B$10)</f>
        <v/>
      </c>
    </row>
    <row r="1358">
      <c r="H1358" s="14">
        <f>Data!A1358</f>
        <v/>
      </c>
      <c r="I1358" s="24">
        <f>IF(Occurrence!J1358&gt;0,_xlfn.GAMMA.DIST(Occurrence!J1358,$C$6,$C$7,TRUE),0)</f>
        <v/>
      </c>
      <c r="J1358" s="9">
        <f>IF(Occurrence!J1358&gt;0,_xlfn.GAMMA.INV(I1358,$B$6,$B$7),0)</f>
        <v/>
      </c>
      <c r="K1358" s="24">
        <f>IF(Occurrence!K1358&gt;0,_xlfn.GAMMA.DIST(Occurrence!K1358,$C$6,$C$7,TRUE),0)</f>
        <v/>
      </c>
      <c r="L1358" s="9">
        <f>IF(Occurrence!K1358&gt;0,_xlfn.GAMMA.INV(K1358,$B$6,$B$7),0)</f>
        <v/>
      </c>
      <c r="M1358" s="24">
        <f>_xlfn.NORM.DIST(Data!X1358,$C$9,$C$10,TRUE)</f>
        <v/>
      </c>
      <c r="N1358" s="9">
        <f>_xlfn.NORM.INV(M1358,$B$9,$B$10)</f>
        <v/>
      </c>
      <c r="O1358" s="24">
        <f>_xlfn.NORM.DIST(Data!Y1358,$C$9,$C$10,TRUE)</f>
        <v/>
      </c>
      <c r="P1358" s="9">
        <f>_xlfn.NORM.INV(O1358,$B$9,$B$10)</f>
        <v/>
      </c>
    </row>
    <row r="1359">
      <c r="H1359" s="14">
        <f>Data!A1359</f>
        <v/>
      </c>
      <c r="I1359" s="24">
        <f>IF(Occurrence!J1359&gt;0,_xlfn.GAMMA.DIST(Occurrence!J1359,$C$6,$C$7,TRUE),0)</f>
        <v/>
      </c>
      <c r="J1359" s="9">
        <f>IF(Occurrence!J1359&gt;0,_xlfn.GAMMA.INV(I1359,$B$6,$B$7),0)</f>
        <v/>
      </c>
      <c r="K1359" s="24">
        <f>IF(Occurrence!K1359&gt;0,_xlfn.GAMMA.DIST(Occurrence!K1359,$C$6,$C$7,TRUE),0)</f>
        <v/>
      </c>
      <c r="L1359" s="9">
        <f>IF(Occurrence!K1359&gt;0,_xlfn.GAMMA.INV(K1359,$B$6,$B$7),0)</f>
        <v/>
      </c>
      <c r="M1359" s="24">
        <f>_xlfn.NORM.DIST(Data!X1359,$C$9,$C$10,TRUE)</f>
        <v/>
      </c>
      <c r="N1359" s="9">
        <f>_xlfn.NORM.INV(M1359,$B$9,$B$10)</f>
        <v/>
      </c>
      <c r="O1359" s="24">
        <f>_xlfn.NORM.DIST(Data!Y1359,$C$9,$C$10,TRUE)</f>
        <v/>
      </c>
      <c r="P1359" s="9">
        <f>_xlfn.NORM.INV(O1359,$B$9,$B$10)</f>
        <v/>
      </c>
    </row>
    <row r="1360">
      <c r="H1360" s="14">
        <f>Data!A1360</f>
        <v/>
      </c>
      <c r="I1360" s="24">
        <f>IF(Occurrence!J1360&gt;0,_xlfn.GAMMA.DIST(Occurrence!J1360,$C$6,$C$7,TRUE),0)</f>
        <v/>
      </c>
      <c r="J1360" s="9">
        <f>IF(Occurrence!J1360&gt;0,_xlfn.GAMMA.INV(I1360,$B$6,$B$7),0)</f>
        <v/>
      </c>
      <c r="K1360" s="24">
        <f>IF(Occurrence!K1360&gt;0,_xlfn.GAMMA.DIST(Occurrence!K1360,$C$6,$C$7,TRUE),0)</f>
        <v/>
      </c>
      <c r="L1360" s="9">
        <f>IF(Occurrence!K1360&gt;0,_xlfn.GAMMA.INV(K1360,$B$6,$B$7),0)</f>
        <v/>
      </c>
      <c r="M1360" s="24">
        <f>_xlfn.NORM.DIST(Data!X1360,$C$9,$C$10,TRUE)</f>
        <v/>
      </c>
      <c r="N1360" s="9">
        <f>_xlfn.NORM.INV(M1360,$B$9,$B$10)</f>
        <v/>
      </c>
      <c r="O1360" s="24">
        <f>_xlfn.NORM.DIST(Data!Y1360,$C$9,$C$10,TRUE)</f>
        <v/>
      </c>
      <c r="P1360" s="9">
        <f>_xlfn.NORM.INV(O1360,$B$9,$B$10)</f>
        <v/>
      </c>
    </row>
    <row r="1361">
      <c r="H1361" s="14">
        <f>Data!A1361</f>
        <v/>
      </c>
      <c r="I1361" s="24">
        <f>IF(Occurrence!J1361&gt;0,_xlfn.GAMMA.DIST(Occurrence!J1361,$C$6,$C$7,TRUE),0)</f>
        <v/>
      </c>
      <c r="J1361" s="9">
        <f>IF(Occurrence!J1361&gt;0,_xlfn.GAMMA.INV(I1361,$B$6,$B$7),0)</f>
        <v/>
      </c>
      <c r="K1361" s="24">
        <f>IF(Occurrence!K1361&gt;0,_xlfn.GAMMA.DIST(Occurrence!K1361,$C$6,$C$7,TRUE),0)</f>
        <v/>
      </c>
      <c r="L1361" s="9">
        <f>IF(Occurrence!K1361&gt;0,_xlfn.GAMMA.INV(K1361,$B$6,$B$7),0)</f>
        <v/>
      </c>
      <c r="M1361" s="24">
        <f>_xlfn.NORM.DIST(Data!X1361,$C$9,$C$10,TRUE)</f>
        <v/>
      </c>
      <c r="N1361" s="9">
        <f>_xlfn.NORM.INV(M1361,$B$9,$B$10)</f>
        <v/>
      </c>
      <c r="O1361" s="24">
        <f>_xlfn.NORM.DIST(Data!Y1361,$C$9,$C$10,TRUE)</f>
        <v/>
      </c>
      <c r="P1361" s="9">
        <f>_xlfn.NORM.INV(O1361,$B$9,$B$10)</f>
        <v/>
      </c>
    </row>
    <row r="1362">
      <c r="H1362" s="14">
        <f>Data!A1362</f>
        <v/>
      </c>
      <c r="I1362" s="24">
        <f>IF(Occurrence!J1362&gt;0,_xlfn.GAMMA.DIST(Occurrence!J1362,$C$6,$C$7,TRUE),0)</f>
        <v/>
      </c>
      <c r="J1362" s="9">
        <f>IF(Occurrence!J1362&gt;0,_xlfn.GAMMA.INV(I1362,$B$6,$B$7),0)</f>
        <v/>
      </c>
      <c r="K1362" s="24">
        <f>IF(Occurrence!K1362&gt;0,_xlfn.GAMMA.DIST(Occurrence!K1362,$C$6,$C$7,TRUE),0)</f>
        <v/>
      </c>
      <c r="L1362" s="9">
        <f>IF(Occurrence!K1362&gt;0,_xlfn.GAMMA.INV(K1362,$B$6,$B$7),0)</f>
        <v/>
      </c>
      <c r="M1362" s="24">
        <f>_xlfn.NORM.DIST(Data!X1362,$C$9,$C$10,TRUE)</f>
        <v/>
      </c>
      <c r="N1362" s="9">
        <f>_xlfn.NORM.INV(M1362,$B$9,$B$10)</f>
        <v/>
      </c>
      <c r="O1362" s="24">
        <f>_xlfn.NORM.DIST(Data!Y1362,$C$9,$C$10,TRUE)</f>
        <v/>
      </c>
      <c r="P1362" s="9">
        <f>_xlfn.NORM.INV(O1362,$B$9,$B$10)</f>
        <v/>
      </c>
    </row>
    <row r="1363">
      <c r="H1363" s="14">
        <f>Data!A1363</f>
        <v/>
      </c>
      <c r="I1363" s="24">
        <f>IF(Occurrence!J1363&gt;0,_xlfn.GAMMA.DIST(Occurrence!J1363,$C$6,$C$7,TRUE),0)</f>
        <v/>
      </c>
      <c r="J1363" s="9">
        <f>IF(Occurrence!J1363&gt;0,_xlfn.GAMMA.INV(I1363,$B$6,$B$7),0)</f>
        <v/>
      </c>
      <c r="K1363" s="24">
        <f>IF(Occurrence!K1363&gt;0,_xlfn.GAMMA.DIST(Occurrence!K1363,$C$6,$C$7,TRUE),0)</f>
        <v/>
      </c>
      <c r="L1363" s="9">
        <f>IF(Occurrence!K1363&gt;0,_xlfn.GAMMA.INV(K1363,$B$6,$B$7),0)</f>
        <v/>
      </c>
      <c r="M1363" s="24">
        <f>_xlfn.NORM.DIST(Data!X1363,$C$9,$C$10,TRUE)</f>
        <v/>
      </c>
      <c r="N1363" s="9">
        <f>_xlfn.NORM.INV(M1363,$B$9,$B$10)</f>
        <v/>
      </c>
      <c r="O1363" s="24">
        <f>_xlfn.NORM.DIST(Data!Y1363,$C$9,$C$10,TRUE)</f>
        <v/>
      </c>
      <c r="P1363" s="9">
        <f>_xlfn.NORM.INV(O1363,$B$9,$B$10)</f>
        <v/>
      </c>
    </row>
    <row r="1364">
      <c r="H1364" s="14">
        <f>Data!A1364</f>
        <v/>
      </c>
      <c r="I1364" s="24">
        <f>IF(Occurrence!J1364&gt;0,_xlfn.GAMMA.DIST(Occurrence!J1364,$C$6,$C$7,TRUE),0)</f>
        <v/>
      </c>
      <c r="J1364" s="9">
        <f>IF(Occurrence!J1364&gt;0,_xlfn.GAMMA.INV(I1364,$B$6,$B$7),0)</f>
        <v/>
      </c>
      <c r="K1364" s="24">
        <f>IF(Occurrence!K1364&gt;0,_xlfn.GAMMA.DIST(Occurrence!K1364,$C$6,$C$7,TRUE),0)</f>
        <v/>
      </c>
      <c r="L1364" s="9">
        <f>IF(Occurrence!K1364&gt;0,_xlfn.GAMMA.INV(K1364,$B$6,$B$7),0)</f>
        <v/>
      </c>
      <c r="M1364" s="24">
        <f>_xlfn.NORM.DIST(Data!X1364,$C$9,$C$10,TRUE)</f>
        <v/>
      </c>
      <c r="N1364" s="9">
        <f>_xlfn.NORM.INV(M1364,$B$9,$B$10)</f>
        <v/>
      </c>
      <c r="O1364" s="24">
        <f>_xlfn.NORM.DIST(Data!Y1364,$C$9,$C$10,TRUE)</f>
        <v/>
      </c>
      <c r="P1364" s="9">
        <f>_xlfn.NORM.INV(O1364,$B$9,$B$10)</f>
        <v/>
      </c>
    </row>
    <row r="1365">
      <c r="H1365" s="14">
        <f>Data!A1365</f>
        <v/>
      </c>
      <c r="I1365" s="24">
        <f>IF(Occurrence!J1365&gt;0,_xlfn.GAMMA.DIST(Occurrence!J1365,$C$6,$C$7,TRUE),0)</f>
        <v/>
      </c>
      <c r="J1365" s="9">
        <f>IF(Occurrence!J1365&gt;0,_xlfn.GAMMA.INV(I1365,$B$6,$B$7),0)</f>
        <v/>
      </c>
      <c r="K1365" s="24">
        <f>IF(Occurrence!K1365&gt;0,_xlfn.GAMMA.DIST(Occurrence!K1365,$C$6,$C$7,TRUE),0)</f>
        <v/>
      </c>
      <c r="L1365" s="9">
        <f>IF(Occurrence!K1365&gt;0,_xlfn.GAMMA.INV(K1365,$B$6,$B$7),0)</f>
        <v/>
      </c>
      <c r="M1365" s="24">
        <f>_xlfn.NORM.DIST(Data!X1365,$C$9,$C$10,TRUE)</f>
        <v/>
      </c>
      <c r="N1365" s="9">
        <f>_xlfn.NORM.INV(M1365,$B$9,$B$10)</f>
        <v/>
      </c>
      <c r="O1365" s="24">
        <f>_xlfn.NORM.DIST(Data!Y1365,$C$9,$C$10,TRUE)</f>
        <v/>
      </c>
      <c r="P1365" s="9">
        <f>_xlfn.NORM.INV(O1365,$B$9,$B$10)</f>
        <v/>
      </c>
    </row>
    <row r="1366">
      <c r="H1366" s="14">
        <f>Data!A1366</f>
        <v/>
      </c>
      <c r="I1366" s="24">
        <f>IF(Occurrence!J1366&gt;0,_xlfn.GAMMA.DIST(Occurrence!J1366,$C$6,$C$7,TRUE),0)</f>
        <v/>
      </c>
      <c r="J1366" s="9">
        <f>IF(Occurrence!J1366&gt;0,_xlfn.GAMMA.INV(I1366,$B$6,$B$7),0)</f>
        <v/>
      </c>
      <c r="K1366" s="24">
        <f>IF(Occurrence!K1366&gt;0,_xlfn.GAMMA.DIST(Occurrence!K1366,$C$6,$C$7,TRUE),0)</f>
        <v/>
      </c>
      <c r="L1366" s="9">
        <f>IF(Occurrence!K1366&gt;0,_xlfn.GAMMA.INV(K1366,$B$6,$B$7),0)</f>
        <v/>
      </c>
      <c r="M1366" s="24">
        <f>_xlfn.NORM.DIST(Data!X1366,$C$9,$C$10,TRUE)</f>
        <v/>
      </c>
      <c r="N1366" s="9">
        <f>_xlfn.NORM.INV(M1366,$B$9,$B$10)</f>
        <v/>
      </c>
      <c r="O1366" s="24">
        <f>_xlfn.NORM.DIST(Data!Y1366,$C$9,$C$10,TRUE)</f>
        <v/>
      </c>
      <c r="P1366" s="9">
        <f>_xlfn.NORM.INV(O1366,$B$9,$B$10)</f>
        <v/>
      </c>
    </row>
    <row r="1367">
      <c r="H1367" s="14">
        <f>Data!A1367</f>
        <v/>
      </c>
      <c r="I1367" s="24">
        <f>IF(Occurrence!J1367&gt;0,_xlfn.GAMMA.DIST(Occurrence!J1367,$C$6,$C$7,TRUE),0)</f>
        <v/>
      </c>
      <c r="J1367" s="9">
        <f>IF(Occurrence!J1367&gt;0,_xlfn.GAMMA.INV(I1367,$B$6,$B$7),0)</f>
        <v/>
      </c>
      <c r="K1367" s="24">
        <f>IF(Occurrence!K1367&gt;0,_xlfn.GAMMA.DIST(Occurrence!K1367,$C$6,$C$7,TRUE),0)</f>
        <v/>
      </c>
      <c r="L1367" s="9">
        <f>IF(Occurrence!K1367&gt;0,_xlfn.GAMMA.INV(K1367,$B$6,$B$7),0)</f>
        <v/>
      </c>
      <c r="M1367" s="24">
        <f>_xlfn.NORM.DIST(Data!X1367,$C$9,$C$10,TRUE)</f>
        <v/>
      </c>
      <c r="N1367" s="9">
        <f>_xlfn.NORM.INV(M1367,$B$9,$B$10)</f>
        <v/>
      </c>
      <c r="O1367" s="24">
        <f>_xlfn.NORM.DIST(Data!Y1367,$C$9,$C$10,TRUE)</f>
        <v/>
      </c>
      <c r="P1367" s="9">
        <f>_xlfn.NORM.INV(O1367,$B$9,$B$10)</f>
        <v/>
      </c>
    </row>
    <row r="1368">
      <c r="H1368" s="14">
        <f>Data!A1368</f>
        <v/>
      </c>
      <c r="I1368" s="24">
        <f>IF(Occurrence!J1368&gt;0,_xlfn.GAMMA.DIST(Occurrence!J1368,$C$6,$C$7,TRUE),0)</f>
        <v/>
      </c>
      <c r="J1368" s="9">
        <f>IF(Occurrence!J1368&gt;0,_xlfn.GAMMA.INV(I1368,$B$6,$B$7),0)</f>
        <v/>
      </c>
      <c r="K1368" s="24">
        <f>IF(Occurrence!K1368&gt;0,_xlfn.GAMMA.DIST(Occurrence!K1368,$C$6,$C$7,TRUE),0)</f>
        <v/>
      </c>
      <c r="L1368" s="9">
        <f>IF(Occurrence!K1368&gt;0,_xlfn.GAMMA.INV(K1368,$B$6,$B$7),0)</f>
        <v/>
      </c>
      <c r="M1368" s="24">
        <f>_xlfn.NORM.DIST(Data!X1368,$C$9,$C$10,TRUE)</f>
        <v/>
      </c>
      <c r="N1368" s="9">
        <f>_xlfn.NORM.INV(M1368,$B$9,$B$10)</f>
        <v/>
      </c>
      <c r="O1368" s="24">
        <f>_xlfn.NORM.DIST(Data!Y1368,$C$9,$C$10,TRUE)</f>
        <v/>
      </c>
      <c r="P1368" s="9">
        <f>_xlfn.NORM.INV(O1368,$B$9,$B$10)</f>
        <v/>
      </c>
    </row>
    <row r="1369">
      <c r="H1369" s="14">
        <f>Data!A1369</f>
        <v/>
      </c>
      <c r="I1369" s="24">
        <f>IF(Occurrence!J1369&gt;0,_xlfn.GAMMA.DIST(Occurrence!J1369,$C$6,$C$7,TRUE),0)</f>
        <v/>
      </c>
      <c r="J1369" s="9">
        <f>IF(Occurrence!J1369&gt;0,_xlfn.GAMMA.INV(I1369,$B$6,$B$7),0)</f>
        <v/>
      </c>
      <c r="K1369" s="24">
        <f>IF(Occurrence!K1369&gt;0,_xlfn.GAMMA.DIST(Occurrence!K1369,$C$6,$C$7,TRUE),0)</f>
        <v/>
      </c>
      <c r="L1369" s="9">
        <f>IF(Occurrence!K1369&gt;0,_xlfn.GAMMA.INV(K1369,$B$6,$B$7),0)</f>
        <v/>
      </c>
      <c r="M1369" s="24">
        <f>_xlfn.NORM.DIST(Data!X1369,$C$9,$C$10,TRUE)</f>
        <v/>
      </c>
      <c r="N1369" s="9">
        <f>_xlfn.NORM.INV(M1369,$B$9,$B$10)</f>
        <v/>
      </c>
      <c r="O1369" s="24">
        <f>_xlfn.NORM.DIST(Data!Y1369,$C$9,$C$10,TRUE)</f>
        <v/>
      </c>
      <c r="P1369" s="9">
        <f>_xlfn.NORM.INV(O1369,$B$9,$B$10)</f>
        <v/>
      </c>
    </row>
    <row r="1370">
      <c r="H1370" s="14">
        <f>Data!A1370</f>
        <v/>
      </c>
      <c r="I1370" s="24">
        <f>IF(Occurrence!J1370&gt;0,_xlfn.GAMMA.DIST(Occurrence!J1370,$C$6,$C$7,TRUE),0)</f>
        <v/>
      </c>
      <c r="J1370" s="9">
        <f>IF(Occurrence!J1370&gt;0,_xlfn.GAMMA.INV(I1370,$B$6,$B$7),0)</f>
        <v/>
      </c>
      <c r="K1370" s="24">
        <f>IF(Occurrence!K1370&gt;0,_xlfn.GAMMA.DIST(Occurrence!K1370,$C$6,$C$7,TRUE),0)</f>
        <v/>
      </c>
      <c r="L1370" s="9">
        <f>IF(Occurrence!K1370&gt;0,_xlfn.GAMMA.INV(K1370,$B$6,$B$7),0)</f>
        <v/>
      </c>
      <c r="M1370" s="24">
        <f>_xlfn.NORM.DIST(Data!X1370,$C$9,$C$10,TRUE)</f>
        <v/>
      </c>
      <c r="N1370" s="9">
        <f>_xlfn.NORM.INV(M1370,$B$9,$B$10)</f>
        <v/>
      </c>
      <c r="O1370" s="24">
        <f>_xlfn.NORM.DIST(Data!Y1370,$C$9,$C$10,TRUE)</f>
        <v/>
      </c>
      <c r="P1370" s="9">
        <f>_xlfn.NORM.INV(O1370,$B$9,$B$10)</f>
        <v/>
      </c>
    </row>
    <row r="1371">
      <c r="H1371" s="14">
        <f>Data!A1371</f>
        <v/>
      </c>
      <c r="I1371" s="24">
        <f>IF(Occurrence!J1371&gt;0,_xlfn.GAMMA.DIST(Occurrence!J1371,$C$6,$C$7,TRUE),0)</f>
        <v/>
      </c>
      <c r="J1371" s="9">
        <f>IF(Occurrence!J1371&gt;0,_xlfn.GAMMA.INV(I1371,$B$6,$B$7),0)</f>
        <v/>
      </c>
      <c r="K1371" s="24">
        <f>IF(Occurrence!K1371&gt;0,_xlfn.GAMMA.DIST(Occurrence!K1371,$C$6,$C$7,TRUE),0)</f>
        <v/>
      </c>
      <c r="L1371" s="9">
        <f>IF(Occurrence!K1371&gt;0,_xlfn.GAMMA.INV(K1371,$B$6,$B$7),0)</f>
        <v/>
      </c>
      <c r="M1371" s="24">
        <f>_xlfn.NORM.DIST(Data!X1371,$C$9,$C$10,TRUE)</f>
        <v/>
      </c>
      <c r="N1371" s="9">
        <f>_xlfn.NORM.INV(M1371,$B$9,$B$10)</f>
        <v/>
      </c>
      <c r="O1371" s="24">
        <f>_xlfn.NORM.DIST(Data!Y1371,$C$9,$C$10,TRUE)</f>
        <v/>
      </c>
      <c r="P1371" s="9">
        <f>_xlfn.NORM.INV(O1371,$B$9,$B$10)</f>
        <v/>
      </c>
    </row>
    <row r="1372">
      <c r="H1372" s="14">
        <f>Data!A1372</f>
        <v/>
      </c>
      <c r="I1372" s="24">
        <f>IF(Occurrence!J1372&gt;0,_xlfn.GAMMA.DIST(Occurrence!J1372,$C$6,$C$7,TRUE),0)</f>
        <v/>
      </c>
      <c r="J1372" s="9">
        <f>IF(Occurrence!J1372&gt;0,_xlfn.GAMMA.INV(I1372,$B$6,$B$7),0)</f>
        <v/>
      </c>
      <c r="K1372" s="24">
        <f>IF(Occurrence!K1372&gt;0,_xlfn.GAMMA.DIST(Occurrence!K1372,$C$6,$C$7,TRUE),0)</f>
        <v/>
      </c>
      <c r="L1372" s="9">
        <f>IF(Occurrence!K1372&gt;0,_xlfn.GAMMA.INV(K1372,$B$6,$B$7),0)</f>
        <v/>
      </c>
      <c r="M1372" s="24">
        <f>_xlfn.NORM.DIST(Data!X1372,$C$9,$C$10,TRUE)</f>
        <v/>
      </c>
      <c r="N1372" s="9">
        <f>_xlfn.NORM.INV(M1372,$B$9,$B$10)</f>
        <v/>
      </c>
      <c r="O1372" s="24">
        <f>_xlfn.NORM.DIST(Data!Y1372,$C$9,$C$10,TRUE)</f>
        <v/>
      </c>
      <c r="P1372" s="9">
        <f>_xlfn.NORM.INV(O1372,$B$9,$B$10)</f>
        <v/>
      </c>
    </row>
    <row r="1373">
      <c r="H1373" s="14">
        <f>Data!A1373</f>
        <v/>
      </c>
      <c r="I1373" s="24">
        <f>IF(Occurrence!J1373&gt;0,_xlfn.GAMMA.DIST(Occurrence!J1373,$C$6,$C$7,TRUE),0)</f>
        <v/>
      </c>
      <c r="J1373" s="9">
        <f>IF(Occurrence!J1373&gt;0,_xlfn.GAMMA.INV(I1373,$B$6,$B$7),0)</f>
        <v/>
      </c>
      <c r="K1373" s="24">
        <f>IF(Occurrence!K1373&gt;0,_xlfn.GAMMA.DIST(Occurrence!K1373,$C$6,$C$7,TRUE),0)</f>
        <v/>
      </c>
      <c r="L1373" s="9">
        <f>IF(Occurrence!K1373&gt;0,_xlfn.GAMMA.INV(K1373,$B$6,$B$7),0)</f>
        <v/>
      </c>
      <c r="M1373" s="24">
        <f>_xlfn.NORM.DIST(Data!X1373,$C$9,$C$10,TRUE)</f>
        <v/>
      </c>
      <c r="N1373" s="9">
        <f>_xlfn.NORM.INV(M1373,$B$9,$B$10)</f>
        <v/>
      </c>
      <c r="O1373" s="24">
        <f>_xlfn.NORM.DIST(Data!Y1373,$C$9,$C$10,TRUE)</f>
        <v/>
      </c>
      <c r="P1373" s="9">
        <f>_xlfn.NORM.INV(O1373,$B$9,$B$10)</f>
        <v/>
      </c>
    </row>
    <row r="1374">
      <c r="H1374" s="14">
        <f>Data!A1374</f>
        <v/>
      </c>
      <c r="I1374" s="24">
        <f>IF(Occurrence!J1374&gt;0,_xlfn.GAMMA.DIST(Occurrence!J1374,$C$6,$C$7,TRUE),0)</f>
        <v/>
      </c>
      <c r="J1374" s="9">
        <f>IF(Occurrence!J1374&gt;0,_xlfn.GAMMA.INV(I1374,$B$6,$B$7),0)</f>
        <v/>
      </c>
      <c r="K1374" s="24">
        <f>IF(Occurrence!K1374&gt;0,_xlfn.GAMMA.DIST(Occurrence!K1374,$C$6,$C$7,TRUE),0)</f>
        <v/>
      </c>
      <c r="L1374" s="9">
        <f>IF(Occurrence!K1374&gt;0,_xlfn.GAMMA.INV(K1374,$B$6,$B$7),0)</f>
        <v/>
      </c>
      <c r="M1374" s="24">
        <f>_xlfn.NORM.DIST(Data!X1374,$C$9,$C$10,TRUE)</f>
        <v/>
      </c>
      <c r="N1374" s="9">
        <f>_xlfn.NORM.INV(M1374,$B$9,$B$10)</f>
        <v/>
      </c>
      <c r="O1374" s="24">
        <f>_xlfn.NORM.DIST(Data!Y1374,$C$9,$C$10,TRUE)</f>
        <v/>
      </c>
      <c r="P1374" s="9">
        <f>_xlfn.NORM.INV(O1374,$B$9,$B$10)</f>
        <v/>
      </c>
    </row>
    <row r="1375">
      <c r="H1375" s="14">
        <f>Data!A1375</f>
        <v/>
      </c>
      <c r="I1375" s="24">
        <f>IF(Occurrence!J1375&gt;0,_xlfn.GAMMA.DIST(Occurrence!J1375,$C$6,$C$7,TRUE),0)</f>
        <v/>
      </c>
      <c r="J1375" s="9">
        <f>IF(Occurrence!J1375&gt;0,_xlfn.GAMMA.INV(I1375,$B$6,$B$7),0)</f>
        <v/>
      </c>
      <c r="K1375" s="24">
        <f>IF(Occurrence!K1375&gt;0,_xlfn.GAMMA.DIST(Occurrence!K1375,$C$6,$C$7,TRUE),0)</f>
        <v/>
      </c>
      <c r="L1375" s="9">
        <f>IF(Occurrence!K1375&gt;0,_xlfn.GAMMA.INV(K1375,$B$6,$B$7),0)</f>
        <v/>
      </c>
      <c r="M1375" s="24">
        <f>_xlfn.NORM.DIST(Data!X1375,$C$9,$C$10,TRUE)</f>
        <v/>
      </c>
      <c r="N1375" s="9">
        <f>_xlfn.NORM.INV(M1375,$B$9,$B$10)</f>
        <v/>
      </c>
      <c r="O1375" s="24">
        <f>_xlfn.NORM.DIST(Data!Y1375,$C$9,$C$10,TRUE)</f>
        <v/>
      </c>
      <c r="P1375" s="9">
        <f>_xlfn.NORM.INV(O1375,$B$9,$B$10)</f>
        <v/>
      </c>
    </row>
    <row r="1376">
      <c r="H1376" s="14">
        <f>Data!A1376</f>
        <v/>
      </c>
      <c r="I1376" s="24">
        <f>IF(Occurrence!J1376&gt;0,_xlfn.GAMMA.DIST(Occurrence!J1376,$C$6,$C$7,TRUE),0)</f>
        <v/>
      </c>
      <c r="J1376" s="9">
        <f>IF(Occurrence!J1376&gt;0,_xlfn.GAMMA.INV(I1376,$B$6,$B$7),0)</f>
        <v/>
      </c>
      <c r="K1376" s="24">
        <f>IF(Occurrence!K1376&gt;0,_xlfn.GAMMA.DIST(Occurrence!K1376,$C$6,$C$7,TRUE),0)</f>
        <v/>
      </c>
      <c r="L1376" s="9">
        <f>IF(Occurrence!K1376&gt;0,_xlfn.GAMMA.INV(K1376,$B$6,$B$7),0)</f>
        <v/>
      </c>
      <c r="M1376" s="24">
        <f>_xlfn.NORM.DIST(Data!X1376,$C$9,$C$10,TRUE)</f>
        <v/>
      </c>
      <c r="N1376" s="9">
        <f>_xlfn.NORM.INV(M1376,$B$9,$B$10)</f>
        <v/>
      </c>
      <c r="O1376" s="24">
        <f>_xlfn.NORM.DIST(Data!Y1376,$C$9,$C$10,TRUE)</f>
        <v/>
      </c>
      <c r="P1376" s="9">
        <f>_xlfn.NORM.INV(O1376,$B$9,$B$10)</f>
        <v/>
      </c>
    </row>
    <row r="1377">
      <c r="H1377" s="14">
        <f>Data!A1377</f>
        <v/>
      </c>
      <c r="I1377" s="24">
        <f>IF(Occurrence!J1377&gt;0,_xlfn.GAMMA.DIST(Occurrence!J1377,$C$6,$C$7,TRUE),0)</f>
        <v/>
      </c>
      <c r="J1377" s="9">
        <f>IF(Occurrence!J1377&gt;0,_xlfn.GAMMA.INV(I1377,$B$6,$B$7),0)</f>
        <v/>
      </c>
      <c r="K1377" s="24">
        <f>IF(Occurrence!K1377&gt;0,_xlfn.GAMMA.DIST(Occurrence!K1377,$C$6,$C$7,TRUE),0)</f>
        <v/>
      </c>
      <c r="L1377" s="9">
        <f>IF(Occurrence!K1377&gt;0,_xlfn.GAMMA.INV(K1377,$B$6,$B$7),0)</f>
        <v/>
      </c>
      <c r="M1377" s="24">
        <f>_xlfn.NORM.DIST(Data!X1377,$C$9,$C$10,TRUE)</f>
        <v/>
      </c>
      <c r="N1377" s="9">
        <f>_xlfn.NORM.INV(M1377,$B$9,$B$10)</f>
        <v/>
      </c>
      <c r="O1377" s="24">
        <f>_xlfn.NORM.DIST(Data!Y1377,$C$9,$C$10,TRUE)</f>
        <v/>
      </c>
      <c r="P1377" s="9">
        <f>_xlfn.NORM.INV(O1377,$B$9,$B$10)</f>
        <v/>
      </c>
    </row>
    <row r="1378">
      <c r="H1378" s="14">
        <f>Data!A1378</f>
        <v/>
      </c>
      <c r="I1378" s="24">
        <f>IF(Occurrence!J1378&gt;0,_xlfn.GAMMA.DIST(Occurrence!J1378,$C$6,$C$7,TRUE),0)</f>
        <v/>
      </c>
      <c r="J1378" s="9">
        <f>IF(Occurrence!J1378&gt;0,_xlfn.GAMMA.INV(I1378,$B$6,$B$7),0)</f>
        <v/>
      </c>
      <c r="K1378" s="24">
        <f>IF(Occurrence!K1378&gt;0,_xlfn.GAMMA.DIST(Occurrence!K1378,$C$6,$C$7,TRUE),0)</f>
        <v/>
      </c>
      <c r="L1378" s="9">
        <f>IF(Occurrence!K1378&gt;0,_xlfn.GAMMA.INV(K1378,$B$6,$B$7),0)</f>
        <v/>
      </c>
      <c r="M1378" s="24">
        <f>_xlfn.NORM.DIST(Data!X1378,$C$9,$C$10,TRUE)</f>
        <v/>
      </c>
      <c r="N1378" s="9">
        <f>_xlfn.NORM.INV(M1378,$B$9,$B$10)</f>
        <v/>
      </c>
      <c r="O1378" s="24">
        <f>_xlfn.NORM.DIST(Data!Y1378,$C$9,$C$10,TRUE)</f>
        <v/>
      </c>
      <c r="P1378" s="9">
        <f>_xlfn.NORM.INV(O1378,$B$9,$B$10)</f>
        <v/>
      </c>
    </row>
    <row r="1379">
      <c r="H1379" s="14">
        <f>Data!A1379</f>
        <v/>
      </c>
      <c r="I1379" s="24">
        <f>IF(Occurrence!J1379&gt;0,_xlfn.GAMMA.DIST(Occurrence!J1379,$C$6,$C$7,TRUE),0)</f>
        <v/>
      </c>
      <c r="J1379" s="9">
        <f>IF(Occurrence!J1379&gt;0,_xlfn.GAMMA.INV(I1379,$B$6,$B$7),0)</f>
        <v/>
      </c>
      <c r="K1379" s="24">
        <f>IF(Occurrence!K1379&gt;0,_xlfn.GAMMA.DIST(Occurrence!K1379,$C$6,$C$7,TRUE),0)</f>
        <v/>
      </c>
      <c r="L1379" s="9">
        <f>IF(Occurrence!K1379&gt;0,_xlfn.GAMMA.INV(K1379,$B$6,$B$7),0)</f>
        <v/>
      </c>
      <c r="M1379" s="24">
        <f>_xlfn.NORM.DIST(Data!X1379,$C$9,$C$10,TRUE)</f>
        <v/>
      </c>
      <c r="N1379" s="9">
        <f>_xlfn.NORM.INV(M1379,$B$9,$B$10)</f>
        <v/>
      </c>
      <c r="O1379" s="24">
        <f>_xlfn.NORM.DIST(Data!Y1379,$C$9,$C$10,TRUE)</f>
        <v/>
      </c>
      <c r="P1379" s="9">
        <f>_xlfn.NORM.INV(O1379,$B$9,$B$10)</f>
        <v/>
      </c>
    </row>
    <row r="1380">
      <c r="H1380" s="14">
        <f>Data!A1380</f>
        <v/>
      </c>
      <c r="I1380" s="24">
        <f>IF(Occurrence!J1380&gt;0,_xlfn.GAMMA.DIST(Occurrence!J1380,$C$6,$C$7,TRUE),0)</f>
        <v/>
      </c>
      <c r="J1380" s="9">
        <f>IF(Occurrence!J1380&gt;0,_xlfn.GAMMA.INV(I1380,$B$6,$B$7),0)</f>
        <v/>
      </c>
      <c r="K1380" s="24">
        <f>IF(Occurrence!K1380&gt;0,_xlfn.GAMMA.DIST(Occurrence!K1380,$C$6,$C$7,TRUE),0)</f>
        <v/>
      </c>
      <c r="L1380" s="9">
        <f>IF(Occurrence!K1380&gt;0,_xlfn.GAMMA.INV(K1380,$B$6,$B$7),0)</f>
        <v/>
      </c>
      <c r="M1380" s="24">
        <f>_xlfn.NORM.DIST(Data!X1380,$C$9,$C$10,TRUE)</f>
        <v/>
      </c>
      <c r="N1380" s="9">
        <f>_xlfn.NORM.INV(M1380,$B$9,$B$10)</f>
        <v/>
      </c>
      <c r="O1380" s="24">
        <f>_xlfn.NORM.DIST(Data!Y1380,$C$9,$C$10,TRUE)</f>
        <v/>
      </c>
      <c r="P1380" s="9">
        <f>_xlfn.NORM.INV(O1380,$B$9,$B$10)</f>
        <v/>
      </c>
    </row>
    <row r="1381">
      <c r="H1381" s="14">
        <f>Data!A1381</f>
        <v/>
      </c>
      <c r="I1381" s="24">
        <f>IF(Occurrence!J1381&gt;0,_xlfn.GAMMA.DIST(Occurrence!J1381,$C$6,$C$7,TRUE),0)</f>
        <v/>
      </c>
      <c r="J1381" s="9">
        <f>IF(Occurrence!J1381&gt;0,_xlfn.GAMMA.INV(I1381,$B$6,$B$7),0)</f>
        <v/>
      </c>
      <c r="K1381" s="24">
        <f>IF(Occurrence!K1381&gt;0,_xlfn.GAMMA.DIST(Occurrence!K1381,$C$6,$C$7,TRUE),0)</f>
        <v/>
      </c>
      <c r="L1381" s="9">
        <f>IF(Occurrence!K1381&gt;0,_xlfn.GAMMA.INV(K1381,$B$6,$B$7),0)</f>
        <v/>
      </c>
      <c r="M1381" s="24">
        <f>_xlfn.NORM.DIST(Data!X1381,$C$9,$C$10,TRUE)</f>
        <v/>
      </c>
      <c r="N1381" s="9">
        <f>_xlfn.NORM.INV(M1381,$B$9,$B$10)</f>
        <v/>
      </c>
      <c r="O1381" s="24">
        <f>_xlfn.NORM.DIST(Data!Y1381,$C$9,$C$10,TRUE)</f>
        <v/>
      </c>
      <c r="P1381" s="9">
        <f>_xlfn.NORM.INV(O1381,$B$9,$B$10)</f>
        <v/>
      </c>
    </row>
    <row r="1382">
      <c r="H1382" s="14">
        <f>Data!A1382</f>
        <v/>
      </c>
      <c r="I1382" s="24">
        <f>IF(Occurrence!J1382&gt;0,_xlfn.GAMMA.DIST(Occurrence!J1382,$C$6,$C$7,TRUE),0)</f>
        <v/>
      </c>
      <c r="J1382" s="9">
        <f>IF(Occurrence!J1382&gt;0,_xlfn.GAMMA.INV(I1382,$B$6,$B$7),0)</f>
        <v/>
      </c>
      <c r="K1382" s="24">
        <f>IF(Occurrence!K1382&gt;0,_xlfn.GAMMA.DIST(Occurrence!K1382,$C$6,$C$7,TRUE),0)</f>
        <v/>
      </c>
      <c r="L1382" s="9">
        <f>IF(Occurrence!K1382&gt;0,_xlfn.GAMMA.INV(K1382,$B$6,$B$7),0)</f>
        <v/>
      </c>
      <c r="M1382" s="24">
        <f>_xlfn.NORM.DIST(Data!X1382,$C$9,$C$10,TRUE)</f>
        <v/>
      </c>
      <c r="N1382" s="9">
        <f>_xlfn.NORM.INV(M1382,$B$9,$B$10)</f>
        <v/>
      </c>
      <c r="O1382" s="24">
        <f>_xlfn.NORM.DIST(Data!Y1382,$C$9,$C$10,TRUE)</f>
        <v/>
      </c>
      <c r="P1382" s="9">
        <f>_xlfn.NORM.INV(O1382,$B$9,$B$10)</f>
        <v/>
      </c>
    </row>
    <row r="1383">
      <c r="H1383" s="14">
        <f>Data!A1383</f>
        <v/>
      </c>
      <c r="I1383" s="24">
        <f>IF(Occurrence!J1383&gt;0,_xlfn.GAMMA.DIST(Occurrence!J1383,$C$6,$C$7,TRUE),0)</f>
        <v/>
      </c>
      <c r="J1383" s="9">
        <f>IF(Occurrence!J1383&gt;0,_xlfn.GAMMA.INV(I1383,$B$6,$B$7),0)</f>
        <v/>
      </c>
      <c r="K1383" s="24">
        <f>IF(Occurrence!K1383&gt;0,_xlfn.GAMMA.DIST(Occurrence!K1383,$C$6,$C$7,TRUE),0)</f>
        <v/>
      </c>
      <c r="L1383" s="9">
        <f>IF(Occurrence!K1383&gt;0,_xlfn.GAMMA.INV(K1383,$B$6,$B$7),0)</f>
        <v/>
      </c>
      <c r="M1383" s="24">
        <f>_xlfn.NORM.DIST(Data!X1383,$C$9,$C$10,TRUE)</f>
        <v/>
      </c>
      <c r="N1383" s="9">
        <f>_xlfn.NORM.INV(M1383,$B$9,$B$10)</f>
        <v/>
      </c>
      <c r="O1383" s="24">
        <f>_xlfn.NORM.DIST(Data!Y1383,$C$9,$C$10,TRUE)</f>
        <v/>
      </c>
      <c r="P1383" s="9">
        <f>_xlfn.NORM.INV(O1383,$B$9,$B$10)</f>
        <v/>
      </c>
    </row>
    <row r="1384">
      <c r="H1384" s="14">
        <f>Data!A1384</f>
        <v/>
      </c>
      <c r="I1384" s="24">
        <f>IF(Occurrence!J1384&gt;0,_xlfn.GAMMA.DIST(Occurrence!J1384,$C$6,$C$7,TRUE),0)</f>
        <v/>
      </c>
      <c r="J1384" s="9">
        <f>IF(Occurrence!J1384&gt;0,_xlfn.GAMMA.INV(I1384,$B$6,$B$7),0)</f>
        <v/>
      </c>
      <c r="K1384" s="24">
        <f>IF(Occurrence!K1384&gt;0,_xlfn.GAMMA.DIST(Occurrence!K1384,$C$6,$C$7,TRUE),0)</f>
        <v/>
      </c>
      <c r="L1384" s="9">
        <f>IF(Occurrence!K1384&gt;0,_xlfn.GAMMA.INV(K1384,$B$6,$B$7),0)</f>
        <v/>
      </c>
      <c r="M1384" s="24">
        <f>_xlfn.NORM.DIST(Data!X1384,$C$9,$C$10,TRUE)</f>
        <v/>
      </c>
      <c r="N1384" s="9">
        <f>_xlfn.NORM.INV(M1384,$B$9,$B$10)</f>
        <v/>
      </c>
      <c r="O1384" s="24">
        <f>_xlfn.NORM.DIST(Data!Y1384,$C$9,$C$10,TRUE)</f>
        <v/>
      </c>
      <c r="P1384" s="9">
        <f>_xlfn.NORM.INV(O1384,$B$9,$B$10)</f>
        <v/>
      </c>
    </row>
    <row r="1385">
      <c r="H1385" s="14">
        <f>Data!A1385</f>
        <v/>
      </c>
      <c r="I1385" s="24">
        <f>IF(Occurrence!J1385&gt;0,_xlfn.GAMMA.DIST(Occurrence!J1385,$C$6,$C$7,TRUE),0)</f>
        <v/>
      </c>
      <c r="J1385" s="9">
        <f>IF(Occurrence!J1385&gt;0,_xlfn.GAMMA.INV(I1385,$B$6,$B$7),0)</f>
        <v/>
      </c>
      <c r="K1385" s="24">
        <f>IF(Occurrence!K1385&gt;0,_xlfn.GAMMA.DIST(Occurrence!K1385,$C$6,$C$7,TRUE),0)</f>
        <v/>
      </c>
      <c r="L1385" s="9">
        <f>IF(Occurrence!K1385&gt;0,_xlfn.GAMMA.INV(K1385,$B$6,$B$7),0)</f>
        <v/>
      </c>
      <c r="M1385" s="24">
        <f>_xlfn.NORM.DIST(Data!X1385,$C$9,$C$10,TRUE)</f>
        <v/>
      </c>
      <c r="N1385" s="9">
        <f>_xlfn.NORM.INV(M1385,$B$9,$B$10)</f>
        <v/>
      </c>
      <c r="O1385" s="24">
        <f>_xlfn.NORM.DIST(Data!Y1385,$C$9,$C$10,TRUE)</f>
        <v/>
      </c>
      <c r="P1385" s="9">
        <f>_xlfn.NORM.INV(O1385,$B$9,$B$10)</f>
        <v/>
      </c>
    </row>
    <row r="1386">
      <c r="H1386" s="14">
        <f>Data!A1386</f>
        <v/>
      </c>
      <c r="I1386" s="24">
        <f>IF(Occurrence!J1386&gt;0,_xlfn.GAMMA.DIST(Occurrence!J1386,$C$6,$C$7,TRUE),0)</f>
        <v/>
      </c>
      <c r="J1386" s="9">
        <f>IF(Occurrence!J1386&gt;0,_xlfn.GAMMA.INV(I1386,$B$6,$B$7),0)</f>
        <v/>
      </c>
      <c r="K1386" s="24">
        <f>IF(Occurrence!K1386&gt;0,_xlfn.GAMMA.DIST(Occurrence!K1386,$C$6,$C$7,TRUE),0)</f>
        <v/>
      </c>
      <c r="L1386" s="9">
        <f>IF(Occurrence!K1386&gt;0,_xlfn.GAMMA.INV(K1386,$B$6,$B$7),0)</f>
        <v/>
      </c>
      <c r="M1386" s="24">
        <f>_xlfn.NORM.DIST(Data!X1386,$C$9,$C$10,TRUE)</f>
        <v/>
      </c>
      <c r="N1386" s="9">
        <f>_xlfn.NORM.INV(M1386,$B$9,$B$10)</f>
        <v/>
      </c>
      <c r="O1386" s="24">
        <f>_xlfn.NORM.DIST(Data!Y1386,$C$9,$C$10,TRUE)</f>
        <v/>
      </c>
      <c r="P1386" s="9">
        <f>_xlfn.NORM.INV(O1386,$B$9,$B$10)</f>
        <v/>
      </c>
    </row>
    <row r="1387">
      <c r="H1387" s="14">
        <f>Data!A1387</f>
        <v/>
      </c>
      <c r="I1387" s="24">
        <f>IF(Occurrence!J1387&gt;0,_xlfn.GAMMA.DIST(Occurrence!J1387,$C$6,$C$7,TRUE),0)</f>
        <v/>
      </c>
      <c r="J1387" s="9">
        <f>IF(Occurrence!J1387&gt;0,_xlfn.GAMMA.INV(I1387,$B$6,$B$7),0)</f>
        <v/>
      </c>
      <c r="K1387" s="24">
        <f>IF(Occurrence!K1387&gt;0,_xlfn.GAMMA.DIST(Occurrence!K1387,$C$6,$C$7,TRUE),0)</f>
        <v/>
      </c>
      <c r="L1387" s="9">
        <f>IF(Occurrence!K1387&gt;0,_xlfn.GAMMA.INV(K1387,$B$6,$B$7),0)</f>
        <v/>
      </c>
      <c r="M1387" s="24">
        <f>_xlfn.NORM.DIST(Data!X1387,$C$9,$C$10,TRUE)</f>
        <v/>
      </c>
      <c r="N1387" s="9">
        <f>_xlfn.NORM.INV(M1387,$B$9,$B$10)</f>
        <v/>
      </c>
      <c r="O1387" s="24">
        <f>_xlfn.NORM.DIST(Data!Y1387,$C$9,$C$10,TRUE)</f>
        <v/>
      </c>
      <c r="P1387" s="9">
        <f>_xlfn.NORM.INV(O1387,$B$9,$B$10)</f>
        <v/>
      </c>
    </row>
    <row r="1388">
      <c r="H1388" s="14">
        <f>Data!A1388</f>
        <v/>
      </c>
      <c r="I1388" s="24">
        <f>IF(Occurrence!J1388&gt;0,_xlfn.GAMMA.DIST(Occurrence!J1388,$C$6,$C$7,TRUE),0)</f>
        <v/>
      </c>
      <c r="J1388" s="9">
        <f>IF(Occurrence!J1388&gt;0,_xlfn.GAMMA.INV(I1388,$B$6,$B$7),0)</f>
        <v/>
      </c>
      <c r="K1388" s="24">
        <f>IF(Occurrence!K1388&gt;0,_xlfn.GAMMA.DIST(Occurrence!K1388,$C$6,$C$7,TRUE),0)</f>
        <v/>
      </c>
      <c r="L1388" s="9">
        <f>IF(Occurrence!K1388&gt;0,_xlfn.GAMMA.INV(K1388,$B$6,$B$7),0)</f>
        <v/>
      </c>
      <c r="M1388" s="24">
        <f>_xlfn.NORM.DIST(Data!X1388,$C$9,$C$10,TRUE)</f>
        <v/>
      </c>
      <c r="N1388" s="9">
        <f>_xlfn.NORM.INV(M1388,$B$9,$B$10)</f>
        <v/>
      </c>
      <c r="O1388" s="24">
        <f>_xlfn.NORM.DIST(Data!Y1388,$C$9,$C$10,TRUE)</f>
        <v/>
      </c>
      <c r="P1388" s="9">
        <f>_xlfn.NORM.INV(O1388,$B$9,$B$10)</f>
        <v/>
      </c>
    </row>
    <row r="1389">
      <c r="H1389" s="14">
        <f>Data!A1389</f>
        <v/>
      </c>
      <c r="I1389" s="24">
        <f>IF(Occurrence!J1389&gt;0,_xlfn.GAMMA.DIST(Occurrence!J1389,$C$6,$C$7,TRUE),0)</f>
        <v/>
      </c>
      <c r="J1389" s="9">
        <f>IF(Occurrence!J1389&gt;0,_xlfn.GAMMA.INV(I1389,$B$6,$B$7),0)</f>
        <v/>
      </c>
      <c r="K1389" s="24">
        <f>IF(Occurrence!K1389&gt;0,_xlfn.GAMMA.DIST(Occurrence!K1389,$C$6,$C$7,TRUE),0)</f>
        <v/>
      </c>
      <c r="L1389" s="9">
        <f>IF(Occurrence!K1389&gt;0,_xlfn.GAMMA.INV(K1389,$B$6,$B$7),0)</f>
        <v/>
      </c>
      <c r="M1389" s="24">
        <f>_xlfn.NORM.DIST(Data!X1389,$C$9,$C$10,TRUE)</f>
        <v/>
      </c>
      <c r="N1389" s="9">
        <f>_xlfn.NORM.INV(M1389,$B$9,$B$10)</f>
        <v/>
      </c>
      <c r="O1389" s="24">
        <f>_xlfn.NORM.DIST(Data!Y1389,$C$9,$C$10,TRUE)</f>
        <v/>
      </c>
      <c r="P1389" s="9">
        <f>_xlfn.NORM.INV(O1389,$B$9,$B$10)</f>
        <v/>
      </c>
    </row>
    <row r="1390">
      <c r="H1390" s="14">
        <f>Data!A1390</f>
        <v/>
      </c>
      <c r="I1390" s="24">
        <f>IF(Occurrence!J1390&gt;0,_xlfn.GAMMA.DIST(Occurrence!J1390,$C$6,$C$7,TRUE),0)</f>
        <v/>
      </c>
      <c r="J1390" s="9">
        <f>IF(Occurrence!J1390&gt;0,_xlfn.GAMMA.INV(I1390,$B$6,$B$7),0)</f>
        <v/>
      </c>
      <c r="K1390" s="24">
        <f>IF(Occurrence!K1390&gt;0,_xlfn.GAMMA.DIST(Occurrence!K1390,$C$6,$C$7,TRUE),0)</f>
        <v/>
      </c>
      <c r="L1390" s="9">
        <f>IF(Occurrence!K1390&gt;0,_xlfn.GAMMA.INV(K1390,$B$6,$B$7),0)</f>
        <v/>
      </c>
      <c r="M1390" s="24">
        <f>_xlfn.NORM.DIST(Data!X1390,$C$9,$C$10,TRUE)</f>
        <v/>
      </c>
      <c r="N1390" s="9">
        <f>_xlfn.NORM.INV(M1390,$B$9,$B$10)</f>
        <v/>
      </c>
      <c r="O1390" s="24">
        <f>_xlfn.NORM.DIST(Data!Y1390,$C$9,$C$10,TRUE)</f>
        <v/>
      </c>
      <c r="P1390" s="9">
        <f>_xlfn.NORM.INV(O1390,$B$9,$B$10)</f>
        <v/>
      </c>
    </row>
    <row r="1391">
      <c r="H1391" s="14">
        <f>Data!A1391</f>
        <v/>
      </c>
      <c r="I1391" s="24">
        <f>IF(Occurrence!J1391&gt;0,_xlfn.GAMMA.DIST(Occurrence!J1391,$C$6,$C$7,TRUE),0)</f>
        <v/>
      </c>
      <c r="J1391" s="9">
        <f>IF(Occurrence!J1391&gt;0,_xlfn.GAMMA.INV(I1391,$B$6,$B$7),0)</f>
        <v/>
      </c>
      <c r="K1391" s="24">
        <f>IF(Occurrence!K1391&gt;0,_xlfn.GAMMA.DIST(Occurrence!K1391,$C$6,$C$7,TRUE),0)</f>
        <v/>
      </c>
      <c r="L1391" s="9">
        <f>IF(Occurrence!K1391&gt;0,_xlfn.GAMMA.INV(K1391,$B$6,$B$7),0)</f>
        <v/>
      </c>
      <c r="M1391" s="24">
        <f>_xlfn.NORM.DIST(Data!X1391,$C$9,$C$10,TRUE)</f>
        <v/>
      </c>
      <c r="N1391" s="9">
        <f>_xlfn.NORM.INV(M1391,$B$9,$B$10)</f>
        <v/>
      </c>
      <c r="O1391" s="24">
        <f>_xlfn.NORM.DIST(Data!Y1391,$C$9,$C$10,TRUE)</f>
        <v/>
      </c>
      <c r="P1391" s="9">
        <f>_xlfn.NORM.INV(O1391,$B$9,$B$10)</f>
        <v/>
      </c>
    </row>
    <row r="1392">
      <c r="H1392" s="14">
        <f>Data!A1392</f>
        <v/>
      </c>
      <c r="I1392" s="24">
        <f>IF(Occurrence!J1392&gt;0,_xlfn.GAMMA.DIST(Occurrence!J1392,$C$6,$C$7,TRUE),0)</f>
        <v/>
      </c>
      <c r="J1392" s="9">
        <f>IF(Occurrence!J1392&gt;0,_xlfn.GAMMA.INV(I1392,$B$6,$B$7),0)</f>
        <v/>
      </c>
      <c r="K1392" s="24">
        <f>IF(Occurrence!K1392&gt;0,_xlfn.GAMMA.DIST(Occurrence!K1392,$C$6,$C$7,TRUE),0)</f>
        <v/>
      </c>
      <c r="L1392" s="9">
        <f>IF(Occurrence!K1392&gt;0,_xlfn.GAMMA.INV(K1392,$B$6,$B$7),0)</f>
        <v/>
      </c>
      <c r="M1392" s="24">
        <f>_xlfn.NORM.DIST(Data!X1392,$C$9,$C$10,TRUE)</f>
        <v/>
      </c>
      <c r="N1392" s="9">
        <f>_xlfn.NORM.INV(M1392,$B$9,$B$10)</f>
        <v/>
      </c>
      <c r="O1392" s="24">
        <f>_xlfn.NORM.DIST(Data!Y1392,$C$9,$C$10,TRUE)</f>
        <v/>
      </c>
      <c r="P1392" s="9">
        <f>_xlfn.NORM.INV(O1392,$B$9,$B$10)</f>
        <v/>
      </c>
    </row>
    <row r="1393">
      <c r="H1393" s="14">
        <f>Data!A1393</f>
        <v/>
      </c>
      <c r="I1393" s="24">
        <f>IF(Occurrence!J1393&gt;0,_xlfn.GAMMA.DIST(Occurrence!J1393,$C$6,$C$7,TRUE),0)</f>
        <v/>
      </c>
      <c r="J1393" s="9">
        <f>IF(Occurrence!J1393&gt;0,_xlfn.GAMMA.INV(I1393,$B$6,$B$7),0)</f>
        <v/>
      </c>
      <c r="K1393" s="24">
        <f>IF(Occurrence!K1393&gt;0,_xlfn.GAMMA.DIST(Occurrence!K1393,$C$6,$C$7,TRUE),0)</f>
        <v/>
      </c>
      <c r="L1393" s="9">
        <f>IF(Occurrence!K1393&gt;0,_xlfn.GAMMA.INV(K1393,$B$6,$B$7),0)</f>
        <v/>
      </c>
      <c r="M1393" s="24">
        <f>_xlfn.NORM.DIST(Data!X1393,$C$9,$C$10,TRUE)</f>
        <v/>
      </c>
      <c r="N1393" s="9">
        <f>_xlfn.NORM.INV(M1393,$B$9,$B$10)</f>
        <v/>
      </c>
      <c r="O1393" s="24">
        <f>_xlfn.NORM.DIST(Data!Y1393,$C$9,$C$10,TRUE)</f>
        <v/>
      </c>
      <c r="P1393" s="9">
        <f>_xlfn.NORM.INV(O1393,$B$9,$B$10)</f>
        <v/>
      </c>
    </row>
    <row r="1394">
      <c r="H1394" s="14">
        <f>Data!A1394</f>
        <v/>
      </c>
      <c r="I1394" s="24">
        <f>IF(Occurrence!J1394&gt;0,_xlfn.GAMMA.DIST(Occurrence!J1394,$C$6,$C$7,TRUE),0)</f>
        <v/>
      </c>
      <c r="J1394" s="9">
        <f>IF(Occurrence!J1394&gt;0,_xlfn.GAMMA.INV(I1394,$B$6,$B$7),0)</f>
        <v/>
      </c>
      <c r="K1394" s="24">
        <f>IF(Occurrence!K1394&gt;0,_xlfn.GAMMA.DIST(Occurrence!K1394,$C$6,$C$7,TRUE),0)</f>
        <v/>
      </c>
      <c r="L1394" s="9">
        <f>IF(Occurrence!K1394&gt;0,_xlfn.GAMMA.INV(K1394,$B$6,$B$7),0)</f>
        <v/>
      </c>
      <c r="M1394" s="24">
        <f>_xlfn.NORM.DIST(Data!X1394,$C$9,$C$10,TRUE)</f>
        <v/>
      </c>
      <c r="N1394" s="9">
        <f>_xlfn.NORM.INV(M1394,$B$9,$B$10)</f>
        <v/>
      </c>
      <c r="O1394" s="24">
        <f>_xlfn.NORM.DIST(Data!Y1394,$C$9,$C$10,TRUE)</f>
        <v/>
      </c>
      <c r="P1394" s="9">
        <f>_xlfn.NORM.INV(O1394,$B$9,$B$10)</f>
        <v/>
      </c>
    </row>
    <row r="1395">
      <c r="H1395" s="14">
        <f>Data!A1395</f>
        <v/>
      </c>
      <c r="I1395" s="24">
        <f>IF(Occurrence!J1395&gt;0,_xlfn.GAMMA.DIST(Occurrence!J1395,$C$6,$C$7,TRUE),0)</f>
        <v/>
      </c>
      <c r="J1395" s="9">
        <f>IF(Occurrence!J1395&gt;0,_xlfn.GAMMA.INV(I1395,$B$6,$B$7),0)</f>
        <v/>
      </c>
      <c r="K1395" s="24">
        <f>IF(Occurrence!K1395&gt;0,_xlfn.GAMMA.DIST(Occurrence!K1395,$C$6,$C$7,TRUE),0)</f>
        <v/>
      </c>
      <c r="L1395" s="9">
        <f>IF(Occurrence!K1395&gt;0,_xlfn.GAMMA.INV(K1395,$B$6,$B$7),0)</f>
        <v/>
      </c>
      <c r="M1395" s="24">
        <f>_xlfn.NORM.DIST(Data!X1395,$C$9,$C$10,TRUE)</f>
        <v/>
      </c>
      <c r="N1395" s="9">
        <f>_xlfn.NORM.INV(M1395,$B$9,$B$10)</f>
        <v/>
      </c>
      <c r="O1395" s="24">
        <f>_xlfn.NORM.DIST(Data!Y1395,$C$9,$C$10,TRUE)</f>
        <v/>
      </c>
      <c r="P1395" s="9">
        <f>_xlfn.NORM.INV(O1395,$B$9,$B$10)</f>
        <v/>
      </c>
    </row>
    <row r="1396">
      <c r="H1396" s="14">
        <f>Data!A1396</f>
        <v/>
      </c>
      <c r="I1396" s="24">
        <f>IF(Occurrence!J1396&gt;0,_xlfn.GAMMA.DIST(Occurrence!J1396,$C$6,$C$7,TRUE),0)</f>
        <v/>
      </c>
      <c r="J1396" s="9">
        <f>IF(Occurrence!J1396&gt;0,_xlfn.GAMMA.INV(I1396,$B$6,$B$7),0)</f>
        <v/>
      </c>
      <c r="K1396" s="24">
        <f>IF(Occurrence!K1396&gt;0,_xlfn.GAMMA.DIST(Occurrence!K1396,$C$6,$C$7,TRUE),0)</f>
        <v/>
      </c>
      <c r="L1396" s="9">
        <f>IF(Occurrence!K1396&gt;0,_xlfn.GAMMA.INV(K1396,$B$6,$B$7),0)</f>
        <v/>
      </c>
      <c r="M1396" s="24">
        <f>_xlfn.NORM.DIST(Data!X1396,$C$9,$C$10,TRUE)</f>
        <v/>
      </c>
      <c r="N1396" s="9">
        <f>_xlfn.NORM.INV(M1396,$B$9,$B$10)</f>
        <v/>
      </c>
      <c r="O1396" s="24">
        <f>_xlfn.NORM.DIST(Data!Y1396,$C$9,$C$10,TRUE)</f>
        <v/>
      </c>
      <c r="P1396" s="9">
        <f>_xlfn.NORM.INV(O1396,$B$9,$B$10)</f>
        <v/>
      </c>
    </row>
    <row r="1397">
      <c r="H1397" s="14">
        <f>Data!A1397</f>
        <v/>
      </c>
      <c r="I1397" s="24">
        <f>IF(Occurrence!J1397&gt;0,_xlfn.GAMMA.DIST(Occurrence!J1397,$C$6,$C$7,TRUE),0)</f>
        <v/>
      </c>
      <c r="J1397" s="9">
        <f>IF(Occurrence!J1397&gt;0,_xlfn.GAMMA.INV(I1397,$B$6,$B$7),0)</f>
        <v/>
      </c>
      <c r="K1397" s="24">
        <f>IF(Occurrence!K1397&gt;0,_xlfn.GAMMA.DIST(Occurrence!K1397,$C$6,$C$7,TRUE),0)</f>
        <v/>
      </c>
      <c r="L1397" s="9">
        <f>IF(Occurrence!K1397&gt;0,_xlfn.GAMMA.INV(K1397,$B$6,$B$7),0)</f>
        <v/>
      </c>
      <c r="M1397" s="24">
        <f>_xlfn.NORM.DIST(Data!X1397,$C$9,$C$10,TRUE)</f>
        <v/>
      </c>
      <c r="N1397" s="9">
        <f>_xlfn.NORM.INV(M1397,$B$9,$B$10)</f>
        <v/>
      </c>
      <c r="O1397" s="24">
        <f>_xlfn.NORM.DIST(Data!Y1397,$C$9,$C$10,TRUE)</f>
        <v/>
      </c>
      <c r="P1397" s="9">
        <f>_xlfn.NORM.INV(O1397,$B$9,$B$10)</f>
        <v/>
      </c>
    </row>
    <row r="1398">
      <c r="H1398" s="14">
        <f>Data!A1398</f>
        <v/>
      </c>
      <c r="I1398" s="24">
        <f>IF(Occurrence!J1398&gt;0,_xlfn.GAMMA.DIST(Occurrence!J1398,$C$6,$C$7,TRUE),0)</f>
        <v/>
      </c>
      <c r="J1398" s="9">
        <f>IF(Occurrence!J1398&gt;0,_xlfn.GAMMA.INV(I1398,$B$6,$B$7),0)</f>
        <v/>
      </c>
      <c r="K1398" s="24">
        <f>IF(Occurrence!K1398&gt;0,_xlfn.GAMMA.DIST(Occurrence!K1398,$C$6,$C$7,TRUE),0)</f>
        <v/>
      </c>
      <c r="L1398" s="9">
        <f>IF(Occurrence!K1398&gt;0,_xlfn.GAMMA.INV(K1398,$B$6,$B$7),0)</f>
        <v/>
      </c>
      <c r="M1398" s="24">
        <f>_xlfn.NORM.DIST(Data!X1398,$C$9,$C$10,TRUE)</f>
        <v/>
      </c>
      <c r="N1398" s="9">
        <f>_xlfn.NORM.INV(M1398,$B$9,$B$10)</f>
        <v/>
      </c>
      <c r="O1398" s="24">
        <f>_xlfn.NORM.DIST(Data!Y1398,$C$9,$C$10,TRUE)</f>
        <v/>
      </c>
      <c r="P1398" s="9">
        <f>_xlfn.NORM.INV(O1398,$B$9,$B$10)</f>
        <v/>
      </c>
    </row>
    <row r="1399">
      <c r="H1399" s="14">
        <f>Data!A1399</f>
        <v/>
      </c>
      <c r="I1399" s="24">
        <f>IF(Occurrence!J1399&gt;0,_xlfn.GAMMA.DIST(Occurrence!J1399,$C$6,$C$7,TRUE),0)</f>
        <v/>
      </c>
      <c r="J1399" s="9">
        <f>IF(Occurrence!J1399&gt;0,_xlfn.GAMMA.INV(I1399,$B$6,$B$7),0)</f>
        <v/>
      </c>
      <c r="K1399" s="24">
        <f>IF(Occurrence!K1399&gt;0,_xlfn.GAMMA.DIST(Occurrence!K1399,$C$6,$C$7,TRUE),0)</f>
        <v/>
      </c>
      <c r="L1399" s="9">
        <f>IF(Occurrence!K1399&gt;0,_xlfn.GAMMA.INV(K1399,$B$6,$B$7),0)</f>
        <v/>
      </c>
      <c r="M1399" s="24">
        <f>_xlfn.NORM.DIST(Data!X1399,$C$9,$C$10,TRUE)</f>
        <v/>
      </c>
      <c r="N1399" s="9">
        <f>_xlfn.NORM.INV(M1399,$B$9,$B$10)</f>
        <v/>
      </c>
      <c r="O1399" s="24">
        <f>_xlfn.NORM.DIST(Data!Y1399,$C$9,$C$10,TRUE)</f>
        <v/>
      </c>
      <c r="P1399" s="9">
        <f>_xlfn.NORM.INV(O1399,$B$9,$B$10)</f>
        <v/>
      </c>
    </row>
    <row r="1400">
      <c r="H1400" s="14">
        <f>Data!A1400</f>
        <v/>
      </c>
      <c r="I1400" s="24">
        <f>IF(Occurrence!J1400&gt;0,_xlfn.GAMMA.DIST(Occurrence!J1400,$C$6,$C$7,TRUE),0)</f>
        <v/>
      </c>
      <c r="J1400" s="9">
        <f>IF(Occurrence!J1400&gt;0,_xlfn.GAMMA.INV(I1400,$B$6,$B$7),0)</f>
        <v/>
      </c>
      <c r="K1400" s="24">
        <f>IF(Occurrence!K1400&gt;0,_xlfn.GAMMA.DIST(Occurrence!K1400,$C$6,$C$7,TRUE),0)</f>
        <v/>
      </c>
      <c r="L1400" s="9">
        <f>IF(Occurrence!K1400&gt;0,_xlfn.GAMMA.INV(K1400,$B$6,$B$7),0)</f>
        <v/>
      </c>
      <c r="M1400" s="24">
        <f>_xlfn.NORM.DIST(Data!X1400,$C$9,$C$10,TRUE)</f>
        <v/>
      </c>
      <c r="N1400" s="9">
        <f>_xlfn.NORM.INV(M1400,$B$9,$B$10)</f>
        <v/>
      </c>
      <c r="O1400" s="24">
        <f>_xlfn.NORM.DIST(Data!Y1400,$C$9,$C$10,TRUE)</f>
        <v/>
      </c>
      <c r="P1400" s="9">
        <f>_xlfn.NORM.INV(O1400,$B$9,$B$10)</f>
        <v/>
      </c>
    </row>
    <row r="1401">
      <c r="H1401" s="14">
        <f>Data!A1401</f>
        <v/>
      </c>
      <c r="I1401" s="24">
        <f>IF(Occurrence!J1401&gt;0,_xlfn.GAMMA.DIST(Occurrence!J1401,$C$6,$C$7,TRUE),0)</f>
        <v/>
      </c>
      <c r="J1401" s="9">
        <f>IF(Occurrence!J1401&gt;0,_xlfn.GAMMA.INV(I1401,$B$6,$B$7),0)</f>
        <v/>
      </c>
      <c r="K1401" s="24">
        <f>IF(Occurrence!K1401&gt;0,_xlfn.GAMMA.DIST(Occurrence!K1401,$C$6,$C$7,TRUE),0)</f>
        <v/>
      </c>
      <c r="L1401" s="9">
        <f>IF(Occurrence!K1401&gt;0,_xlfn.GAMMA.INV(K1401,$B$6,$B$7),0)</f>
        <v/>
      </c>
      <c r="M1401" s="24">
        <f>_xlfn.NORM.DIST(Data!X1401,$C$9,$C$10,TRUE)</f>
        <v/>
      </c>
      <c r="N1401" s="9">
        <f>_xlfn.NORM.INV(M1401,$B$9,$B$10)</f>
        <v/>
      </c>
      <c r="O1401" s="24">
        <f>_xlfn.NORM.DIST(Data!Y1401,$C$9,$C$10,TRUE)</f>
        <v/>
      </c>
      <c r="P1401" s="9">
        <f>_xlfn.NORM.INV(O1401,$B$9,$B$10)</f>
        <v/>
      </c>
    </row>
    <row r="1402">
      <c r="H1402" s="14">
        <f>Data!A1402</f>
        <v/>
      </c>
      <c r="I1402" s="24">
        <f>IF(Occurrence!J1402&gt;0,_xlfn.GAMMA.DIST(Occurrence!J1402,$C$6,$C$7,TRUE),0)</f>
        <v/>
      </c>
      <c r="J1402" s="9">
        <f>IF(Occurrence!J1402&gt;0,_xlfn.GAMMA.INV(I1402,$B$6,$B$7),0)</f>
        <v/>
      </c>
      <c r="K1402" s="24">
        <f>IF(Occurrence!K1402&gt;0,_xlfn.GAMMA.DIST(Occurrence!K1402,$C$6,$C$7,TRUE),0)</f>
        <v/>
      </c>
      <c r="L1402" s="9">
        <f>IF(Occurrence!K1402&gt;0,_xlfn.GAMMA.INV(K1402,$B$6,$B$7),0)</f>
        <v/>
      </c>
      <c r="M1402" s="24">
        <f>_xlfn.NORM.DIST(Data!X1402,$C$9,$C$10,TRUE)</f>
        <v/>
      </c>
      <c r="N1402" s="9">
        <f>_xlfn.NORM.INV(M1402,$B$9,$B$10)</f>
        <v/>
      </c>
      <c r="O1402" s="24">
        <f>_xlfn.NORM.DIST(Data!Y1402,$C$9,$C$10,TRUE)</f>
        <v/>
      </c>
      <c r="P1402" s="9">
        <f>_xlfn.NORM.INV(O1402,$B$9,$B$10)</f>
        <v/>
      </c>
    </row>
    <row r="1403">
      <c r="H1403" s="14">
        <f>Data!A1403</f>
        <v/>
      </c>
      <c r="I1403" s="24">
        <f>IF(Occurrence!J1403&gt;0,_xlfn.GAMMA.DIST(Occurrence!J1403,$C$6,$C$7,TRUE),0)</f>
        <v/>
      </c>
      <c r="J1403" s="9">
        <f>IF(Occurrence!J1403&gt;0,_xlfn.GAMMA.INV(I1403,$B$6,$B$7),0)</f>
        <v/>
      </c>
      <c r="K1403" s="24">
        <f>IF(Occurrence!K1403&gt;0,_xlfn.GAMMA.DIST(Occurrence!K1403,$C$6,$C$7,TRUE),0)</f>
        <v/>
      </c>
      <c r="L1403" s="9">
        <f>IF(Occurrence!K1403&gt;0,_xlfn.GAMMA.INV(K1403,$B$6,$B$7),0)</f>
        <v/>
      </c>
      <c r="M1403" s="24">
        <f>_xlfn.NORM.DIST(Data!X1403,$C$9,$C$10,TRUE)</f>
        <v/>
      </c>
      <c r="N1403" s="9">
        <f>_xlfn.NORM.INV(M1403,$B$9,$B$10)</f>
        <v/>
      </c>
      <c r="O1403" s="24">
        <f>_xlfn.NORM.DIST(Data!Y1403,$C$9,$C$10,TRUE)</f>
        <v/>
      </c>
      <c r="P1403" s="9">
        <f>_xlfn.NORM.INV(O1403,$B$9,$B$10)</f>
        <v/>
      </c>
    </row>
    <row r="1404">
      <c r="H1404" s="14">
        <f>Data!A1404</f>
        <v/>
      </c>
      <c r="I1404" s="24">
        <f>IF(Occurrence!J1404&gt;0,_xlfn.GAMMA.DIST(Occurrence!J1404,$C$6,$C$7,TRUE),0)</f>
        <v/>
      </c>
      <c r="J1404" s="9">
        <f>IF(Occurrence!J1404&gt;0,_xlfn.GAMMA.INV(I1404,$B$6,$B$7),0)</f>
        <v/>
      </c>
      <c r="K1404" s="24">
        <f>IF(Occurrence!K1404&gt;0,_xlfn.GAMMA.DIST(Occurrence!K1404,$C$6,$C$7,TRUE),0)</f>
        <v/>
      </c>
      <c r="L1404" s="9">
        <f>IF(Occurrence!K1404&gt;0,_xlfn.GAMMA.INV(K1404,$B$6,$B$7),0)</f>
        <v/>
      </c>
      <c r="M1404" s="24">
        <f>_xlfn.NORM.DIST(Data!X1404,$C$9,$C$10,TRUE)</f>
        <v/>
      </c>
      <c r="N1404" s="9">
        <f>_xlfn.NORM.INV(M1404,$B$9,$B$10)</f>
        <v/>
      </c>
      <c r="O1404" s="24">
        <f>_xlfn.NORM.DIST(Data!Y1404,$C$9,$C$10,TRUE)</f>
        <v/>
      </c>
      <c r="P1404" s="9">
        <f>_xlfn.NORM.INV(O1404,$B$9,$B$10)</f>
        <v/>
      </c>
    </row>
    <row r="1405">
      <c r="H1405" s="14">
        <f>Data!A1405</f>
        <v/>
      </c>
      <c r="I1405" s="24">
        <f>IF(Occurrence!J1405&gt;0,_xlfn.GAMMA.DIST(Occurrence!J1405,$C$6,$C$7,TRUE),0)</f>
        <v/>
      </c>
      <c r="J1405" s="9">
        <f>IF(Occurrence!J1405&gt;0,_xlfn.GAMMA.INV(I1405,$B$6,$B$7),0)</f>
        <v/>
      </c>
      <c r="K1405" s="24">
        <f>IF(Occurrence!K1405&gt;0,_xlfn.GAMMA.DIST(Occurrence!K1405,$C$6,$C$7,TRUE),0)</f>
        <v/>
      </c>
      <c r="L1405" s="9">
        <f>IF(Occurrence!K1405&gt;0,_xlfn.GAMMA.INV(K1405,$B$6,$B$7),0)</f>
        <v/>
      </c>
      <c r="M1405" s="24">
        <f>_xlfn.NORM.DIST(Data!X1405,$C$9,$C$10,TRUE)</f>
        <v/>
      </c>
      <c r="N1405" s="9">
        <f>_xlfn.NORM.INV(M1405,$B$9,$B$10)</f>
        <v/>
      </c>
      <c r="O1405" s="24">
        <f>_xlfn.NORM.DIST(Data!Y1405,$C$9,$C$10,TRUE)</f>
        <v/>
      </c>
      <c r="P1405" s="9">
        <f>_xlfn.NORM.INV(O1405,$B$9,$B$10)</f>
        <v/>
      </c>
    </row>
    <row r="1406">
      <c r="H1406" s="14">
        <f>Data!A1406</f>
        <v/>
      </c>
      <c r="I1406" s="24">
        <f>IF(Occurrence!J1406&gt;0,_xlfn.GAMMA.DIST(Occurrence!J1406,$C$6,$C$7,TRUE),0)</f>
        <v/>
      </c>
      <c r="J1406" s="9">
        <f>IF(Occurrence!J1406&gt;0,_xlfn.GAMMA.INV(I1406,$B$6,$B$7),0)</f>
        <v/>
      </c>
      <c r="K1406" s="24">
        <f>IF(Occurrence!K1406&gt;0,_xlfn.GAMMA.DIST(Occurrence!K1406,$C$6,$C$7,TRUE),0)</f>
        <v/>
      </c>
      <c r="L1406" s="9">
        <f>IF(Occurrence!K1406&gt;0,_xlfn.GAMMA.INV(K1406,$B$6,$B$7),0)</f>
        <v/>
      </c>
      <c r="M1406" s="24">
        <f>_xlfn.NORM.DIST(Data!X1406,$C$9,$C$10,TRUE)</f>
        <v/>
      </c>
      <c r="N1406" s="9">
        <f>_xlfn.NORM.INV(M1406,$B$9,$B$10)</f>
        <v/>
      </c>
      <c r="O1406" s="24">
        <f>_xlfn.NORM.DIST(Data!Y1406,$C$9,$C$10,TRUE)</f>
        <v/>
      </c>
      <c r="P1406" s="9">
        <f>_xlfn.NORM.INV(O1406,$B$9,$B$10)</f>
        <v/>
      </c>
    </row>
    <row r="1407">
      <c r="H1407" s="14">
        <f>Data!A1407</f>
        <v/>
      </c>
      <c r="I1407" s="24">
        <f>IF(Occurrence!J1407&gt;0,_xlfn.GAMMA.DIST(Occurrence!J1407,$C$6,$C$7,TRUE),0)</f>
        <v/>
      </c>
      <c r="J1407" s="9">
        <f>IF(Occurrence!J1407&gt;0,_xlfn.GAMMA.INV(I1407,$B$6,$B$7),0)</f>
        <v/>
      </c>
      <c r="K1407" s="24">
        <f>IF(Occurrence!K1407&gt;0,_xlfn.GAMMA.DIST(Occurrence!K1407,$C$6,$C$7,TRUE),0)</f>
        <v/>
      </c>
      <c r="L1407" s="9">
        <f>IF(Occurrence!K1407&gt;0,_xlfn.GAMMA.INV(K1407,$B$6,$B$7),0)</f>
        <v/>
      </c>
      <c r="M1407" s="24">
        <f>_xlfn.NORM.DIST(Data!X1407,$C$9,$C$10,TRUE)</f>
        <v/>
      </c>
      <c r="N1407" s="9">
        <f>_xlfn.NORM.INV(M1407,$B$9,$B$10)</f>
        <v/>
      </c>
      <c r="O1407" s="24">
        <f>_xlfn.NORM.DIST(Data!Y1407,$C$9,$C$10,TRUE)</f>
        <v/>
      </c>
      <c r="P1407" s="9">
        <f>_xlfn.NORM.INV(O1407,$B$9,$B$10)</f>
        <v/>
      </c>
    </row>
    <row r="1408">
      <c r="H1408" s="14">
        <f>Data!A1408</f>
        <v/>
      </c>
      <c r="I1408" s="24">
        <f>IF(Occurrence!J1408&gt;0,_xlfn.GAMMA.DIST(Occurrence!J1408,$C$6,$C$7,TRUE),0)</f>
        <v/>
      </c>
      <c r="J1408" s="9">
        <f>IF(Occurrence!J1408&gt;0,_xlfn.GAMMA.INV(I1408,$B$6,$B$7),0)</f>
        <v/>
      </c>
      <c r="K1408" s="24">
        <f>IF(Occurrence!K1408&gt;0,_xlfn.GAMMA.DIST(Occurrence!K1408,$C$6,$C$7,TRUE),0)</f>
        <v/>
      </c>
      <c r="L1408" s="9">
        <f>IF(Occurrence!K1408&gt;0,_xlfn.GAMMA.INV(K1408,$B$6,$B$7),0)</f>
        <v/>
      </c>
      <c r="M1408" s="24">
        <f>_xlfn.NORM.DIST(Data!X1408,$C$9,$C$10,TRUE)</f>
        <v/>
      </c>
      <c r="N1408" s="9">
        <f>_xlfn.NORM.INV(M1408,$B$9,$B$10)</f>
        <v/>
      </c>
      <c r="O1408" s="24">
        <f>_xlfn.NORM.DIST(Data!Y1408,$C$9,$C$10,TRUE)</f>
        <v/>
      </c>
      <c r="P1408" s="9">
        <f>_xlfn.NORM.INV(O1408,$B$9,$B$10)</f>
        <v/>
      </c>
    </row>
    <row r="1409">
      <c r="H1409" s="14">
        <f>Data!A1409</f>
        <v/>
      </c>
      <c r="I1409" s="24">
        <f>IF(Occurrence!J1409&gt;0,_xlfn.GAMMA.DIST(Occurrence!J1409,$C$6,$C$7,TRUE),0)</f>
        <v/>
      </c>
      <c r="J1409" s="9">
        <f>IF(Occurrence!J1409&gt;0,_xlfn.GAMMA.INV(I1409,$B$6,$B$7),0)</f>
        <v/>
      </c>
      <c r="K1409" s="24">
        <f>IF(Occurrence!K1409&gt;0,_xlfn.GAMMA.DIST(Occurrence!K1409,$C$6,$C$7,TRUE),0)</f>
        <v/>
      </c>
      <c r="L1409" s="9">
        <f>IF(Occurrence!K1409&gt;0,_xlfn.GAMMA.INV(K1409,$B$6,$B$7),0)</f>
        <v/>
      </c>
      <c r="M1409" s="24">
        <f>_xlfn.NORM.DIST(Data!X1409,$C$9,$C$10,TRUE)</f>
        <v/>
      </c>
      <c r="N1409" s="9">
        <f>_xlfn.NORM.INV(M1409,$B$9,$B$10)</f>
        <v/>
      </c>
      <c r="O1409" s="24">
        <f>_xlfn.NORM.DIST(Data!Y1409,$C$9,$C$10,TRUE)</f>
        <v/>
      </c>
      <c r="P1409" s="9">
        <f>_xlfn.NORM.INV(O1409,$B$9,$B$10)</f>
        <v/>
      </c>
    </row>
    <row r="1410">
      <c r="H1410" s="14">
        <f>Data!A1410</f>
        <v/>
      </c>
      <c r="I1410" s="24">
        <f>IF(Occurrence!J1410&gt;0,_xlfn.GAMMA.DIST(Occurrence!J1410,$C$6,$C$7,TRUE),0)</f>
        <v/>
      </c>
      <c r="J1410" s="9">
        <f>IF(Occurrence!J1410&gt;0,_xlfn.GAMMA.INV(I1410,$B$6,$B$7),0)</f>
        <v/>
      </c>
      <c r="K1410" s="24">
        <f>IF(Occurrence!K1410&gt;0,_xlfn.GAMMA.DIST(Occurrence!K1410,$C$6,$C$7,TRUE),0)</f>
        <v/>
      </c>
      <c r="L1410" s="9">
        <f>IF(Occurrence!K1410&gt;0,_xlfn.GAMMA.INV(K1410,$B$6,$B$7),0)</f>
        <v/>
      </c>
      <c r="M1410" s="24">
        <f>_xlfn.NORM.DIST(Data!X1410,$C$9,$C$10,TRUE)</f>
        <v/>
      </c>
      <c r="N1410" s="9">
        <f>_xlfn.NORM.INV(M1410,$B$9,$B$10)</f>
        <v/>
      </c>
      <c r="O1410" s="24">
        <f>_xlfn.NORM.DIST(Data!Y1410,$C$9,$C$10,TRUE)</f>
        <v/>
      </c>
      <c r="P1410" s="9">
        <f>_xlfn.NORM.INV(O1410,$B$9,$B$10)</f>
        <v/>
      </c>
    </row>
    <row r="1411">
      <c r="H1411" s="14">
        <f>Data!A1411</f>
        <v/>
      </c>
      <c r="I1411" s="24">
        <f>IF(Occurrence!J1411&gt;0,_xlfn.GAMMA.DIST(Occurrence!J1411,$C$6,$C$7,TRUE),0)</f>
        <v/>
      </c>
      <c r="J1411" s="9">
        <f>IF(Occurrence!J1411&gt;0,_xlfn.GAMMA.INV(I1411,$B$6,$B$7),0)</f>
        <v/>
      </c>
      <c r="K1411" s="24">
        <f>IF(Occurrence!K1411&gt;0,_xlfn.GAMMA.DIST(Occurrence!K1411,$C$6,$C$7,TRUE),0)</f>
        <v/>
      </c>
      <c r="L1411" s="9">
        <f>IF(Occurrence!K1411&gt;0,_xlfn.GAMMA.INV(K1411,$B$6,$B$7),0)</f>
        <v/>
      </c>
      <c r="M1411" s="24">
        <f>_xlfn.NORM.DIST(Data!X1411,$C$9,$C$10,TRUE)</f>
        <v/>
      </c>
      <c r="N1411" s="9">
        <f>_xlfn.NORM.INV(M1411,$B$9,$B$10)</f>
        <v/>
      </c>
      <c r="O1411" s="24">
        <f>_xlfn.NORM.DIST(Data!Y1411,$C$9,$C$10,TRUE)</f>
        <v/>
      </c>
      <c r="P1411" s="9">
        <f>_xlfn.NORM.INV(O1411,$B$9,$B$10)</f>
        <v/>
      </c>
    </row>
    <row r="1412">
      <c r="H1412" s="14">
        <f>Data!A1412</f>
        <v/>
      </c>
      <c r="I1412" s="24">
        <f>IF(Occurrence!J1412&gt;0,_xlfn.GAMMA.DIST(Occurrence!J1412,$C$6,$C$7,TRUE),0)</f>
        <v/>
      </c>
      <c r="J1412" s="9">
        <f>IF(Occurrence!J1412&gt;0,_xlfn.GAMMA.INV(I1412,$B$6,$B$7),0)</f>
        <v/>
      </c>
      <c r="K1412" s="24">
        <f>IF(Occurrence!K1412&gt;0,_xlfn.GAMMA.DIST(Occurrence!K1412,$C$6,$C$7,TRUE),0)</f>
        <v/>
      </c>
      <c r="L1412" s="9">
        <f>IF(Occurrence!K1412&gt;0,_xlfn.GAMMA.INV(K1412,$B$6,$B$7),0)</f>
        <v/>
      </c>
      <c r="M1412" s="24">
        <f>_xlfn.NORM.DIST(Data!X1412,$C$9,$C$10,TRUE)</f>
        <v/>
      </c>
      <c r="N1412" s="9">
        <f>_xlfn.NORM.INV(M1412,$B$9,$B$10)</f>
        <v/>
      </c>
      <c r="O1412" s="24">
        <f>_xlfn.NORM.DIST(Data!Y1412,$C$9,$C$10,TRUE)</f>
        <v/>
      </c>
      <c r="P1412" s="9">
        <f>_xlfn.NORM.INV(O1412,$B$9,$B$10)</f>
        <v/>
      </c>
    </row>
    <row r="1413">
      <c r="H1413" s="14">
        <f>Data!A1413</f>
        <v/>
      </c>
      <c r="I1413" s="24">
        <f>IF(Occurrence!J1413&gt;0,_xlfn.GAMMA.DIST(Occurrence!J1413,$C$6,$C$7,TRUE),0)</f>
        <v/>
      </c>
      <c r="J1413" s="9">
        <f>IF(Occurrence!J1413&gt;0,_xlfn.GAMMA.INV(I1413,$B$6,$B$7),0)</f>
        <v/>
      </c>
      <c r="K1413" s="24">
        <f>IF(Occurrence!K1413&gt;0,_xlfn.GAMMA.DIST(Occurrence!K1413,$C$6,$C$7,TRUE),0)</f>
        <v/>
      </c>
      <c r="L1413" s="9">
        <f>IF(Occurrence!K1413&gt;0,_xlfn.GAMMA.INV(K1413,$B$6,$B$7),0)</f>
        <v/>
      </c>
      <c r="M1413" s="24">
        <f>_xlfn.NORM.DIST(Data!X1413,$C$9,$C$10,TRUE)</f>
        <v/>
      </c>
      <c r="N1413" s="9">
        <f>_xlfn.NORM.INV(M1413,$B$9,$B$10)</f>
        <v/>
      </c>
      <c r="O1413" s="24">
        <f>_xlfn.NORM.DIST(Data!Y1413,$C$9,$C$10,TRUE)</f>
        <v/>
      </c>
      <c r="P1413" s="9">
        <f>_xlfn.NORM.INV(O1413,$B$9,$B$10)</f>
        <v/>
      </c>
    </row>
    <row r="1414">
      <c r="H1414" s="14">
        <f>Data!A1414</f>
        <v/>
      </c>
      <c r="I1414" s="24">
        <f>IF(Occurrence!J1414&gt;0,_xlfn.GAMMA.DIST(Occurrence!J1414,$C$6,$C$7,TRUE),0)</f>
        <v/>
      </c>
      <c r="J1414" s="9">
        <f>IF(Occurrence!J1414&gt;0,_xlfn.GAMMA.INV(I1414,$B$6,$B$7),0)</f>
        <v/>
      </c>
      <c r="K1414" s="24">
        <f>IF(Occurrence!K1414&gt;0,_xlfn.GAMMA.DIST(Occurrence!K1414,$C$6,$C$7,TRUE),0)</f>
        <v/>
      </c>
      <c r="L1414" s="9">
        <f>IF(Occurrence!K1414&gt;0,_xlfn.GAMMA.INV(K1414,$B$6,$B$7),0)</f>
        <v/>
      </c>
      <c r="M1414" s="24">
        <f>_xlfn.NORM.DIST(Data!X1414,$C$9,$C$10,TRUE)</f>
        <v/>
      </c>
      <c r="N1414" s="9">
        <f>_xlfn.NORM.INV(M1414,$B$9,$B$10)</f>
        <v/>
      </c>
      <c r="O1414" s="24">
        <f>_xlfn.NORM.DIST(Data!Y1414,$C$9,$C$10,TRUE)</f>
        <v/>
      </c>
      <c r="P1414" s="9">
        <f>_xlfn.NORM.INV(O1414,$B$9,$B$10)</f>
        <v/>
      </c>
    </row>
    <row r="1415">
      <c r="H1415" s="14">
        <f>Data!A1415</f>
        <v/>
      </c>
      <c r="I1415" s="24">
        <f>IF(Occurrence!J1415&gt;0,_xlfn.GAMMA.DIST(Occurrence!J1415,$C$6,$C$7,TRUE),0)</f>
        <v/>
      </c>
      <c r="J1415" s="9">
        <f>IF(Occurrence!J1415&gt;0,_xlfn.GAMMA.INV(I1415,$B$6,$B$7),0)</f>
        <v/>
      </c>
      <c r="K1415" s="24">
        <f>IF(Occurrence!K1415&gt;0,_xlfn.GAMMA.DIST(Occurrence!K1415,$C$6,$C$7,TRUE),0)</f>
        <v/>
      </c>
      <c r="L1415" s="9">
        <f>IF(Occurrence!K1415&gt;0,_xlfn.GAMMA.INV(K1415,$B$6,$B$7),0)</f>
        <v/>
      </c>
      <c r="M1415" s="24">
        <f>_xlfn.NORM.DIST(Data!X1415,$C$9,$C$10,TRUE)</f>
        <v/>
      </c>
      <c r="N1415" s="9">
        <f>_xlfn.NORM.INV(M1415,$B$9,$B$10)</f>
        <v/>
      </c>
      <c r="O1415" s="24">
        <f>_xlfn.NORM.DIST(Data!Y1415,$C$9,$C$10,TRUE)</f>
        <v/>
      </c>
      <c r="P1415" s="9">
        <f>_xlfn.NORM.INV(O1415,$B$9,$B$10)</f>
        <v/>
      </c>
    </row>
    <row r="1416">
      <c r="H1416" s="14">
        <f>Data!A1416</f>
        <v/>
      </c>
      <c r="I1416" s="24">
        <f>IF(Occurrence!J1416&gt;0,_xlfn.GAMMA.DIST(Occurrence!J1416,$C$6,$C$7,TRUE),0)</f>
        <v/>
      </c>
      <c r="J1416" s="9">
        <f>IF(Occurrence!J1416&gt;0,_xlfn.GAMMA.INV(I1416,$B$6,$B$7),0)</f>
        <v/>
      </c>
      <c r="K1416" s="24">
        <f>IF(Occurrence!K1416&gt;0,_xlfn.GAMMA.DIST(Occurrence!K1416,$C$6,$C$7,TRUE),0)</f>
        <v/>
      </c>
      <c r="L1416" s="9">
        <f>IF(Occurrence!K1416&gt;0,_xlfn.GAMMA.INV(K1416,$B$6,$B$7),0)</f>
        <v/>
      </c>
      <c r="M1416" s="24">
        <f>_xlfn.NORM.DIST(Data!X1416,$C$9,$C$10,TRUE)</f>
        <v/>
      </c>
      <c r="N1416" s="9">
        <f>_xlfn.NORM.INV(M1416,$B$9,$B$10)</f>
        <v/>
      </c>
      <c r="O1416" s="24">
        <f>_xlfn.NORM.DIST(Data!Y1416,$C$9,$C$10,TRUE)</f>
        <v/>
      </c>
      <c r="P1416" s="9">
        <f>_xlfn.NORM.INV(O1416,$B$9,$B$10)</f>
        <v/>
      </c>
    </row>
    <row r="1417">
      <c r="H1417" s="14">
        <f>Data!A1417</f>
        <v/>
      </c>
      <c r="I1417" s="24">
        <f>IF(Occurrence!J1417&gt;0,_xlfn.GAMMA.DIST(Occurrence!J1417,$C$6,$C$7,TRUE),0)</f>
        <v/>
      </c>
      <c r="J1417" s="9">
        <f>IF(Occurrence!J1417&gt;0,_xlfn.GAMMA.INV(I1417,$B$6,$B$7),0)</f>
        <v/>
      </c>
      <c r="K1417" s="24">
        <f>IF(Occurrence!K1417&gt;0,_xlfn.GAMMA.DIST(Occurrence!K1417,$C$6,$C$7,TRUE),0)</f>
        <v/>
      </c>
      <c r="L1417" s="9">
        <f>IF(Occurrence!K1417&gt;0,_xlfn.GAMMA.INV(K1417,$B$6,$B$7),0)</f>
        <v/>
      </c>
      <c r="M1417" s="24">
        <f>_xlfn.NORM.DIST(Data!X1417,$C$9,$C$10,TRUE)</f>
        <v/>
      </c>
      <c r="N1417" s="9">
        <f>_xlfn.NORM.INV(M1417,$B$9,$B$10)</f>
        <v/>
      </c>
      <c r="O1417" s="24">
        <f>_xlfn.NORM.DIST(Data!Y1417,$C$9,$C$10,TRUE)</f>
        <v/>
      </c>
      <c r="P1417" s="9">
        <f>_xlfn.NORM.INV(O1417,$B$9,$B$10)</f>
        <v/>
      </c>
    </row>
    <row r="1418">
      <c r="H1418" s="14">
        <f>Data!A1418</f>
        <v/>
      </c>
      <c r="I1418" s="24">
        <f>IF(Occurrence!J1418&gt;0,_xlfn.GAMMA.DIST(Occurrence!J1418,$C$6,$C$7,TRUE),0)</f>
        <v/>
      </c>
      <c r="J1418" s="9">
        <f>IF(Occurrence!J1418&gt;0,_xlfn.GAMMA.INV(I1418,$B$6,$B$7),0)</f>
        <v/>
      </c>
      <c r="K1418" s="24">
        <f>IF(Occurrence!K1418&gt;0,_xlfn.GAMMA.DIST(Occurrence!K1418,$C$6,$C$7,TRUE),0)</f>
        <v/>
      </c>
      <c r="L1418" s="9">
        <f>IF(Occurrence!K1418&gt;0,_xlfn.GAMMA.INV(K1418,$B$6,$B$7),0)</f>
        <v/>
      </c>
      <c r="M1418" s="24">
        <f>_xlfn.NORM.DIST(Data!X1418,$C$9,$C$10,TRUE)</f>
        <v/>
      </c>
      <c r="N1418" s="9">
        <f>_xlfn.NORM.INV(M1418,$B$9,$B$10)</f>
        <v/>
      </c>
      <c r="O1418" s="24">
        <f>_xlfn.NORM.DIST(Data!Y1418,$C$9,$C$10,TRUE)</f>
        <v/>
      </c>
      <c r="P1418" s="9">
        <f>_xlfn.NORM.INV(O1418,$B$9,$B$10)</f>
        <v/>
      </c>
    </row>
    <row r="1419">
      <c r="H1419" s="14">
        <f>Data!A1419</f>
        <v/>
      </c>
      <c r="I1419" s="24">
        <f>IF(Occurrence!J1419&gt;0,_xlfn.GAMMA.DIST(Occurrence!J1419,$C$6,$C$7,TRUE),0)</f>
        <v/>
      </c>
      <c r="J1419" s="9">
        <f>IF(Occurrence!J1419&gt;0,_xlfn.GAMMA.INV(I1419,$B$6,$B$7),0)</f>
        <v/>
      </c>
      <c r="K1419" s="24">
        <f>IF(Occurrence!K1419&gt;0,_xlfn.GAMMA.DIST(Occurrence!K1419,$C$6,$C$7,TRUE),0)</f>
        <v/>
      </c>
      <c r="L1419" s="9">
        <f>IF(Occurrence!K1419&gt;0,_xlfn.GAMMA.INV(K1419,$B$6,$B$7),0)</f>
        <v/>
      </c>
      <c r="M1419" s="24">
        <f>_xlfn.NORM.DIST(Data!X1419,$C$9,$C$10,TRUE)</f>
        <v/>
      </c>
      <c r="N1419" s="9">
        <f>_xlfn.NORM.INV(M1419,$B$9,$B$10)</f>
        <v/>
      </c>
      <c r="O1419" s="24">
        <f>_xlfn.NORM.DIST(Data!Y1419,$C$9,$C$10,TRUE)</f>
        <v/>
      </c>
      <c r="P1419" s="9">
        <f>_xlfn.NORM.INV(O1419,$B$9,$B$10)</f>
        <v/>
      </c>
    </row>
    <row r="1420">
      <c r="H1420" s="14">
        <f>Data!A1420</f>
        <v/>
      </c>
      <c r="I1420" s="24">
        <f>IF(Occurrence!J1420&gt;0,_xlfn.GAMMA.DIST(Occurrence!J1420,$C$6,$C$7,TRUE),0)</f>
        <v/>
      </c>
      <c r="J1420" s="9">
        <f>IF(Occurrence!J1420&gt;0,_xlfn.GAMMA.INV(I1420,$B$6,$B$7),0)</f>
        <v/>
      </c>
      <c r="K1420" s="24">
        <f>IF(Occurrence!K1420&gt;0,_xlfn.GAMMA.DIST(Occurrence!K1420,$C$6,$C$7,TRUE),0)</f>
        <v/>
      </c>
      <c r="L1420" s="9">
        <f>IF(Occurrence!K1420&gt;0,_xlfn.GAMMA.INV(K1420,$B$6,$B$7),0)</f>
        <v/>
      </c>
      <c r="M1420" s="24">
        <f>_xlfn.NORM.DIST(Data!X1420,$C$9,$C$10,TRUE)</f>
        <v/>
      </c>
      <c r="N1420" s="9">
        <f>_xlfn.NORM.INV(M1420,$B$9,$B$10)</f>
        <v/>
      </c>
      <c r="O1420" s="24">
        <f>_xlfn.NORM.DIST(Data!Y1420,$C$9,$C$10,TRUE)</f>
        <v/>
      </c>
      <c r="P1420" s="9">
        <f>_xlfn.NORM.INV(O1420,$B$9,$B$10)</f>
        <v/>
      </c>
    </row>
    <row r="1421">
      <c r="H1421" s="14">
        <f>Data!A1421</f>
        <v/>
      </c>
      <c r="I1421" s="24">
        <f>IF(Occurrence!J1421&gt;0,_xlfn.GAMMA.DIST(Occurrence!J1421,$C$6,$C$7,TRUE),0)</f>
        <v/>
      </c>
      <c r="J1421" s="9">
        <f>IF(Occurrence!J1421&gt;0,_xlfn.GAMMA.INV(I1421,$B$6,$B$7),0)</f>
        <v/>
      </c>
      <c r="K1421" s="24">
        <f>IF(Occurrence!K1421&gt;0,_xlfn.GAMMA.DIST(Occurrence!K1421,$C$6,$C$7,TRUE),0)</f>
        <v/>
      </c>
      <c r="L1421" s="9">
        <f>IF(Occurrence!K1421&gt;0,_xlfn.GAMMA.INV(K1421,$B$6,$B$7),0)</f>
        <v/>
      </c>
      <c r="M1421" s="24">
        <f>_xlfn.NORM.DIST(Data!X1421,$C$9,$C$10,TRUE)</f>
        <v/>
      </c>
      <c r="N1421" s="9">
        <f>_xlfn.NORM.INV(M1421,$B$9,$B$10)</f>
        <v/>
      </c>
      <c r="O1421" s="24">
        <f>_xlfn.NORM.DIST(Data!Y1421,$C$9,$C$10,TRUE)</f>
        <v/>
      </c>
      <c r="P1421" s="9">
        <f>_xlfn.NORM.INV(O1421,$B$9,$B$10)</f>
        <v/>
      </c>
    </row>
    <row r="1422">
      <c r="H1422" s="14">
        <f>Data!A1422</f>
        <v/>
      </c>
      <c r="I1422" s="24">
        <f>IF(Occurrence!J1422&gt;0,_xlfn.GAMMA.DIST(Occurrence!J1422,$C$6,$C$7,TRUE),0)</f>
        <v/>
      </c>
      <c r="J1422" s="9">
        <f>IF(Occurrence!J1422&gt;0,_xlfn.GAMMA.INV(I1422,$B$6,$B$7),0)</f>
        <v/>
      </c>
      <c r="K1422" s="24">
        <f>IF(Occurrence!K1422&gt;0,_xlfn.GAMMA.DIST(Occurrence!K1422,$C$6,$C$7,TRUE),0)</f>
        <v/>
      </c>
      <c r="L1422" s="9">
        <f>IF(Occurrence!K1422&gt;0,_xlfn.GAMMA.INV(K1422,$B$6,$B$7),0)</f>
        <v/>
      </c>
      <c r="M1422" s="24">
        <f>_xlfn.NORM.DIST(Data!X1422,$C$9,$C$10,TRUE)</f>
        <v/>
      </c>
      <c r="N1422" s="9">
        <f>_xlfn.NORM.INV(M1422,$B$9,$B$10)</f>
        <v/>
      </c>
      <c r="O1422" s="24">
        <f>_xlfn.NORM.DIST(Data!Y1422,$C$9,$C$10,TRUE)</f>
        <v/>
      </c>
      <c r="P1422" s="9">
        <f>_xlfn.NORM.INV(O1422,$B$9,$B$10)</f>
        <v/>
      </c>
    </row>
    <row r="1423">
      <c r="H1423" s="14">
        <f>Data!A1423</f>
        <v/>
      </c>
      <c r="I1423" s="24">
        <f>IF(Occurrence!J1423&gt;0,_xlfn.GAMMA.DIST(Occurrence!J1423,$C$6,$C$7,TRUE),0)</f>
        <v/>
      </c>
      <c r="J1423" s="9">
        <f>IF(Occurrence!J1423&gt;0,_xlfn.GAMMA.INV(I1423,$B$6,$B$7),0)</f>
        <v/>
      </c>
      <c r="K1423" s="24">
        <f>IF(Occurrence!K1423&gt;0,_xlfn.GAMMA.DIST(Occurrence!K1423,$C$6,$C$7,TRUE),0)</f>
        <v/>
      </c>
      <c r="L1423" s="9">
        <f>IF(Occurrence!K1423&gt;0,_xlfn.GAMMA.INV(K1423,$B$6,$B$7),0)</f>
        <v/>
      </c>
      <c r="M1423" s="24">
        <f>_xlfn.NORM.DIST(Data!X1423,$C$9,$C$10,TRUE)</f>
        <v/>
      </c>
      <c r="N1423" s="9">
        <f>_xlfn.NORM.INV(M1423,$B$9,$B$10)</f>
        <v/>
      </c>
      <c r="O1423" s="24">
        <f>_xlfn.NORM.DIST(Data!Y1423,$C$9,$C$10,TRUE)</f>
        <v/>
      </c>
      <c r="P1423" s="9">
        <f>_xlfn.NORM.INV(O1423,$B$9,$B$10)</f>
        <v/>
      </c>
    </row>
    <row r="1424">
      <c r="H1424" s="14">
        <f>Data!A1424</f>
        <v/>
      </c>
      <c r="I1424" s="24">
        <f>IF(Occurrence!J1424&gt;0,_xlfn.GAMMA.DIST(Occurrence!J1424,$C$6,$C$7,TRUE),0)</f>
        <v/>
      </c>
      <c r="J1424" s="9">
        <f>IF(Occurrence!J1424&gt;0,_xlfn.GAMMA.INV(I1424,$B$6,$B$7),0)</f>
        <v/>
      </c>
      <c r="K1424" s="24">
        <f>IF(Occurrence!K1424&gt;0,_xlfn.GAMMA.DIST(Occurrence!K1424,$C$6,$C$7,TRUE),0)</f>
        <v/>
      </c>
      <c r="L1424" s="9">
        <f>IF(Occurrence!K1424&gt;0,_xlfn.GAMMA.INV(K1424,$B$6,$B$7),0)</f>
        <v/>
      </c>
      <c r="M1424" s="24">
        <f>_xlfn.NORM.DIST(Data!X1424,$C$9,$C$10,TRUE)</f>
        <v/>
      </c>
      <c r="N1424" s="9">
        <f>_xlfn.NORM.INV(M1424,$B$9,$B$10)</f>
        <v/>
      </c>
      <c r="O1424" s="24">
        <f>_xlfn.NORM.DIST(Data!Y1424,$C$9,$C$10,TRUE)</f>
        <v/>
      </c>
      <c r="P1424" s="9">
        <f>_xlfn.NORM.INV(O1424,$B$9,$B$10)</f>
        <v/>
      </c>
    </row>
    <row r="1425">
      <c r="H1425" s="14">
        <f>Data!A1425</f>
        <v/>
      </c>
      <c r="I1425" s="24">
        <f>IF(Occurrence!J1425&gt;0,_xlfn.GAMMA.DIST(Occurrence!J1425,$C$6,$C$7,TRUE),0)</f>
        <v/>
      </c>
      <c r="J1425" s="9">
        <f>IF(Occurrence!J1425&gt;0,_xlfn.GAMMA.INV(I1425,$B$6,$B$7),0)</f>
        <v/>
      </c>
      <c r="K1425" s="24">
        <f>IF(Occurrence!K1425&gt;0,_xlfn.GAMMA.DIST(Occurrence!K1425,$C$6,$C$7,TRUE),0)</f>
        <v/>
      </c>
      <c r="L1425" s="9">
        <f>IF(Occurrence!K1425&gt;0,_xlfn.GAMMA.INV(K1425,$B$6,$B$7),0)</f>
        <v/>
      </c>
      <c r="M1425" s="24">
        <f>_xlfn.NORM.DIST(Data!X1425,$C$9,$C$10,TRUE)</f>
        <v/>
      </c>
      <c r="N1425" s="9">
        <f>_xlfn.NORM.INV(M1425,$B$9,$B$10)</f>
        <v/>
      </c>
      <c r="O1425" s="24">
        <f>_xlfn.NORM.DIST(Data!Y1425,$C$9,$C$10,TRUE)</f>
        <v/>
      </c>
      <c r="P1425" s="9">
        <f>_xlfn.NORM.INV(O1425,$B$9,$B$10)</f>
        <v/>
      </c>
    </row>
    <row r="1426">
      <c r="H1426" s="14">
        <f>Data!A1426</f>
        <v/>
      </c>
      <c r="I1426" s="24">
        <f>IF(Occurrence!J1426&gt;0,_xlfn.GAMMA.DIST(Occurrence!J1426,$C$6,$C$7,TRUE),0)</f>
        <v/>
      </c>
      <c r="J1426" s="9">
        <f>IF(Occurrence!J1426&gt;0,_xlfn.GAMMA.INV(I1426,$B$6,$B$7),0)</f>
        <v/>
      </c>
      <c r="K1426" s="24">
        <f>IF(Occurrence!K1426&gt;0,_xlfn.GAMMA.DIST(Occurrence!K1426,$C$6,$C$7,TRUE),0)</f>
        <v/>
      </c>
      <c r="L1426" s="9">
        <f>IF(Occurrence!K1426&gt;0,_xlfn.GAMMA.INV(K1426,$B$6,$B$7),0)</f>
        <v/>
      </c>
      <c r="M1426" s="24">
        <f>_xlfn.NORM.DIST(Data!X1426,$C$9,$C$10,TRUE)</f>
        <v/>
      </c>
      <c r="N1426" s="9">
        <f>_xlfn.NORM.INV(M1426,$B$9,$B$10)</f>
        <v/>
      </c>
      <c r="O1426" s="24">
        <f>_xlfn.NORM.DIST(Data!Y1426,$C$9,$C$10,TRUE)</f>
        <v/>
      </c>
      <c r="P1426" s="9">
        <f>_xlfn.NORM.INV(O1426,$B$9,$B$10)</f>
        <v/>
      </c>
    </row>
    <row r="1427">
      <c r="H1427" s="14">
        <f>Data!A1427</f>
        <v/>
      </c>
      <c r="I1427" s="24">
        <f>IF(Occurrence!J1427&gt;0,_xlfn.GAMMA.DIST(Occurrence!J1427,$C$6,$C$7,TRUE),0)</f>
        <v/>
      </c>
      <c r="J1427" s="9">
        <f>IF(Occurrence!J1427&gt;0,_xlfn.GAMMA.INV(I1427,$B$6,$B$7),0)</f>
        <v/>
      </c>
      <c r="K1427" s="24">
        <f>IF(Occurrence!K1427&gt;0,_xlfn.GAMMA.DIST(Occurrence!K1427,$C$6,$C$7,TRUE),0)</f>
        <v/>
      </c>
      <c r="L1427" s="9">
        <f>IF(Occurrence!K1427&gt;0,_xlfn.GAMMA.INV(K1427,$B$6,$B$7),0)</f>
        <v/>
      </c>
      <c r="M1427" s="24">
        <f>_xlfn.NORM.DIST(Data!X1427,$C$9,$C$10,TRUE)</f>
        <v/>
      </c>
      <c r="N1427" s="9">
        <f>_xlfn.NORM.INV(M1427,$B$9,$B$10)</f>
        <v/>
      </c>
      <c r="O1427" s="24">
        <f>_xlfn.NORM.DIST(Data!Y1427,$C$9,$C$10,TRUE)</f>
        <v/>
      </c>
      <c r="P1427" s="9">
        <f>_xlfn.NORM.INV(O1427,$B$9,$B$10)</f>
        <v/>
      </c>
    </row>
    <row r="1428">
      <c r="H1428" s="14">
        <f>Data!A1428</f>
        <v/>
      </c>
      <c r="I1428" s="24">
        <f>IF(Occurrence!J1428&gt;0,_xlfn.GAMMA.DIST(Occurrence!J1428,$C$6,$C$7,TRUE),0)</f>
        <v/>
      </c>
      <c r="J1428" s="9">
        <f>IF(Occurrence!J1428&gt;0,_xlfn.GAMMA.INV(I1428,$B$6,$B$7),0)</f>
        <v/>
      </c>
      <c r="K1428" s="24">
        <f>IF(Occurrence!K1428&gt;0,_xlfn.GAMMA.DIST(Occurrence!K1428,$C$6,$C$7,TRUE),0)</f>
        <v/>
      </c>
      <c r="L1428" s="9">
        <f>IF(Occurrence!K1428&gt;0,_xlfn.GAMMA.INV(K1428,$B$6,$B$7),0)</f>
        <v/>
      </c>
      <c r="M1428" s="24">
        <f>_xlfn.NORM.DIST(Data!X1428,$C$9,$C$10,TRUE)</f>
        <v/>
      </c>
      <c r="N1428" s="9">
        <f>_xlfn.NORM.INV(M1428,$B$9,$B$10)</f>
        <v/>
      </c>
      <c r="O1428" s="24">
        <f>_xlfn.NORM.DIST(Data!Y1428,$C$9,$C$10,TRUE)</f>
        <v/>
      </c>
      <c r="P1428" s="9">
        <f>_xlfn.NORM.INV(O1428,$B$9,$B$10)</f>
        <v/>
      </c>
    </row>
    <row r="1429">
      <c r="H1429" s="14">
        <f>Data!A1429</f>
        <v/>
      </c>
      <c r="I1429" s="24">
        <f>IF(Occurrence!J1429&gt;0,_xlfn.GAMMA.DIST(Occurrence!J1429,$C$6,$C$7,TRUE),0)</f>
        <v/>
      </c>
      <c r="J1429" s="9">
        <f>IF(Occurrence!J1429&gt;0,_xlfn.GAMMA.INV(I1429,$B$6,$B$7),0)</f>
        <v/>
      </c>
      <c r="K1429" s="24">
        <f>IF(Occurrence!K1429&gt;0,_xlfn.GAMMA.DIST(Occurrence!K1429,$C$6,$C$7,TRUE),0)</f>
        <v/>
      </c>
      <c r="L1429" s="9">
        <f>IF(Occurrence!K1429&gt;0,_xlfn.GAMMA.INV(K1429,$B$6,$B$7),0)</f>
        <v/>
      </c>
      <c r="M1429" s="24">
        <f>_xlfn.NORM.DIST(Data!X1429,$C$9,$C$10,TRUE)</f>
        <v/>
      </c>
      <c r="N1429" s="9">
        <f>_xlfn.NORM.INV(M1429,$B$9,$B$10)</f>
        <v/>
      </c>
      <c r="O1429" s="24">
        <f>_xlfn.NORM.DIST(Data!Y1429,$C$9,$C$10,TRUE)</f>
        <v/>
      </c>
      <c r="P1429" s="9">
        <f>_xlfn.NORM.INV(O1429,$B$9,$B$10)</f>
        <v/>
      </c>
    </row>
    <row r="1430">
      <c r="H1430" s="14">
        <f>Data!A1430</f>
        <v/>
      </c>
      <c r="I1430" s="24">
        <f>IF(Occurrence!J1430&gt;0,_xlfn.GAMMA.DIST(Occurrence!J1430,$C$6,$C$7,TRUE),0)</f>
        <v/>
      </c>
      <c r="J1430" s="9">
        <f>IF(Occurrence!J1430&gt;0,_xlfn.GAMMA.INV(I1430,$B$6,$B$7),0)</f>
        <v/>
      </c>
      <c r="K1430" s="24">
        <f>IF(Occurrence!K1430&gt;0,_xlfn.GAMMA.DIST(Occurrence!K1430,$C$6,$C$7,TRUE),0)</f>
        <v/>
      </c>
      <c r="L1430" s="9">
        <f>IF(Occurrence!K1430&gt;0,_xlfn.GAMMA.INV(K1430,$B$6,$B$7),0)</f>
        <v/>
      </c>
      <c r="M1430" s="24">
        <f>_xlfn.NORM.DIST(Data!X1430,$C$9,$C$10,TRUE)</f>
        <v/>
      </c>
      <c r="N1430" s="9">
        <f>_xlfn.NORM.INV(M1430,$B$9,$B$10)</f>
        <v/>
      </c>
      <c r="O1430" s="24">
        <f>_xlfn.NORM.DIST(Data!Y1430,$C$9,$C$10,TRUE)</f>
        <v/>
      </c>
      <c r="P1430" s="9">
        <f>_xlfn.NORM.INV(O1430,$B$9,$B$10)</f>
        <v/>
      </c>
    </row>
    <row r="1431">
      <c r="H1431" s="14">
        <f>Data!A1431</f>
        <v/>
      </c>
      <c r="I1431" s="24">
        <f>IF(Occurrence!J1431&gt;0,_xlfn.GAMMA.DIST(Occurrence!J1431,$C$6,$C$7,TRUE),0)</f>
        <v/>
      </c>
      <c r="J1431" s="9">
        <f>IF(Occurrence!J1431&gt;0,_xlfn.GAMMA.INV(I1431,$B$6,$B$7),0)</f>
        <v/>
      </c>
      <c r="K1431" s="24">
        <f>IF(Occurrence!K1431&gt;0,_xlfn.GAMMA.DIST(Occurrence!K1431,$C$6,$C$7,TRUE),0)</f>
        <v/>
      </c>
      <c r="L1431" s="9">
        <f>IF(Occurrence!K1431&gt;0,_xlfn.GAMMA.INV(K1431,$B$6,$B$7),0)</f>
        <v/>
      </c>
      <c r="M1431" s="24">
        <f>_xlfn.NORM.DIST(Data!X1431,$C$9,$C$10,TRUE)</f>
        <v/>
      </c>
      <c r="N1431" s="9">
        <f>_xlfn.NORM.INV(M1431,$B$9,$B$10)</f>
        <v/>
      </c>
      <c r="O1431" s="24">
        <f>_xlfn.NORM.DIST(Data!Y1431,$C$9,$C$10,TRUE)</f>
        <v/>
      </c>
      <c r="P1431" s="9">
        <f>_xlfn.NORM.INV(O1431,$B$9,$B$10)</f>
        <v/>
      </c>
    </row>
    <row r="1432">
      <c r="H1432" s="14">
        <f>Data!A1432</f>
        <v/>
      </c>
      <c r="I1432" s="24">
        <f>IF(Occurrence!J1432&gt;0,_xlfn.GAMMA.DIST(Occurrence!J1432,$C$6,$C$7,TRUE),0)</f>
        <v/>
      </c>
      <c r="J1432" s="9">
        <f>IF(Occurrence!J1432&gt;0,_xlfn.GAMMA.INV(I1432,$B$6,$B$7),0)</f>
        <v/>
      </c>
      <c r="K1432" s="24">
        <f>IF(Occurrence!K1432&gt;0,_xlfn.GAMMA.DIST(Occurrence!K1432,$C$6,$C$7,TRUE),0)</f>
        <v/>
      </c>
      <c r="L1432" s="9">
        <f>IF(Occurrence!K1432&gt;0,_xlfn.GAMMA.INV(K1432,$B$6,$B$7),0)</f>
        <v/>
      </c>
      <c r="M1432" s="24">
        <f>_xlfn.NORM.DIST(Data!X1432,$C$9,$C$10,TRUE)</f>
        <v/>
      </c>
      <c r="N1432" s="9">
        <f>_xlfn.NORM.INV(M1432,$B$9,$B$10)</f>
        <v/>
      </c>
      <c r="O1432" s="24">
        <f>_xlfn.NORM.DIST(Data!Y1432,$C$9,$C$10,TRUE)</f>
        <v/>
      </c>
      <c r="P1432" s="9">
        <f>_xlfn.NORM.INV(O1432,$B$9,$B$10)</f>
        <v/>
      </c>
    </row>
    <row r="1433">
      <c r="H1433" s="14">
        <f>Data!A1433</f>
        <v/>
      </c>
      <c r="I1433" s="24">
        <f>IF(Occurrence!J1433&gt;0,_xlfn.GAMMA.DIST(Occurrence!J1433,$C$6,$C$7,TRUE),0)</f>
        <v/>
      </c>
      <c r="J1433" s="9">
        <f>IF(Occurrence!J1433&gt;0,_xlfn.GAMMA.INV(I1433,$B$6,$B$7),0)</f>
        <v/>
      </c>
      <c r="K1433" s="24">
        <f>IF(Occurrence!K1433&gt;0,_xlfn.GAMMA.DIST(Occurrence!K1433,$C$6,$C$7,TRUE),0)</f>
        <v/>
      </c>
      <c r="L1433" s="9">
        <f>IF(Occurrence!K1433&gt;0,_xlfn.GAMMA.INV(K1433,$B$6,$B$7),0)</f>
        <v/>
      </c>
      <c r="M1433" s="24">
        <f>_xlfn.NORM.DIST(Data!X1433,$C$9,$C$10,TRUE)</f>
        <v/>
      </c>
      <c r="N1433" s="9">
        <f>_xlfn.NORM.INV(M1433,$B$9,$B$10)</f>
        <v/>
      </c>
      <c r="O1433" s="24">
        <f>_xlfn.NORM.DIST(Data!Y1433,$C$9,$C$10,TRUE)</f>
        <v/>
      </c>
      <c r="P1433" s="9">
        <f>_xlfn.NORM.INV(O1433,$B$9,$B$10)</f>
        <v/>
      </c>
    </row>
    <row r="1434">
      <c r="H1434" s="14">
        <f>Data!A1434</f>
        <v/>
      </c>
      <c r="I1434" s="24">
        <f>IF(Occurrence!J1434&gt;0,_xlfn.GAMMA.DIST(Occurrence!J1434,$C$6,$C$7,TRUE),0)</f>
        <v/>
      </c>
      <c r="J1434" s="9">
        <f>IF(Occurrence!J1434&gt;0,_xlfn.GAMMA.INV(I1434,$B$6,$B$7),0)</f>
        <v/>
      </c>
      <c r="K1434" s="24">
        <f>IF(Occurrence!K1434&gt;0,_xlfn.GAMMA.DIST(Occurrence!K1434,$C$6,$C$7,TRUE),0)</f>
        <v/>
      </c>
      <c r="L1434" s="9">
        <f>IF(Occurrence!K1434&gt;0,_xlfn.GAMMA.INV(K1434,$B$6,$B$7),0)</f>
        <v/>
      </c>
      <c r="M1434" s="24">
        <f>_xlfn.NORM.DIST(Data!X1434,$C$9,$C$10,TRUE)</f>
        <v/>
      </c>
      <c r="N1434" s="9">
        <f>_xlfn.NORM.INV(M1434,$B$9,$B$10)</f>
        <v/>
      </c>
      <c r="O1434" s="24">
        <f>_xlfn.NORM.DIST(Data!Y1434,$C$9,$C$10,TRUE)</f>
        <v/>
      </c>
      <c r="P1434" s="9">
        <f>_xlfn.NORM.INV(O1434,$B$9,$B$10)</f>
        <v/>
      </c>
    </row>
    <row r="1435">
      <c r="H1435" s="14">
        <f>Data!A1435</f>
        <v/>
      </c>
      <c r="I1435" s="24">
        <f>IF(Occurrence!J1435&gt;0,_xlfn.GAMMA.DIST(Occurrence!J1435,$C$6,$C$7,TRUE),0)</f>
        <v/>
      </c>
      <c r="J1435" s="9">
        <f>IF(Occurrence!J1435&gt;0,_xlfn.GAMMA.INV(I1435,$B$6,$B$7),0)</f>
        <v/>
      </c>
      <c r="K1435" s="24">
        <f>IF(Occurrence!K1435&gt;0,_xlfn.GAMMA.DIST(Occurrence!K1435,$C$6,$C$7,TRUE),0)</f>
        <v/>
      </c>
      <c r="L1435" s="9">
        <f>IF(Occurrence!K1435&gt;0,_xlfn.GAMMA.INV(K1435,$B$6,$B$7),0)</f>
        <v/>
      </c>
      <c r="M1435" s="24">
        <f>_xlfn.NORM.DIST(Data!X1435,$C$9,$C$10,TRUE)</f>
        <v/>
      </c>
      <c r="N1435" s="9">
        <f>_xlfn.NORM.INV(M1435,$B$9,$B$10)</f>
        <v/>
      </c>
      <c r="O1435" s="24">
        <f>_xlfn.NORM.DIST(Data!Y1435,$C$9,$C$10,TRUE)</f>
        <v/>
      </c>
      <c r="P1435" s="9">
        <f>_xlfn.NORM.INV(O1435,$B$9,$B$10)</f>
        <v/>
      </c>
    </row>
    <row r="1436">
      <c r="H1436" s="14">
        <f>Data!A1436</f>
        <v/>
      </c>
      <c r="I1436" s="24">
        <f>IF(Occurrence!J1436&gt;0,_xlfn.GAMMA.DIST(Occurrence!J1436,$C$6,$C$7,TRUE),0)</f>
        <v/>
      </c>
      <c r="J1436" s="9">
        <f>IF(Occurrence!J1436&gt;0,_xlfn.GAMMA.INV(I1436,$B$6,$B$7),0)</f>
        <v/>
      </c>
      <c r="K1436" s="24">
        <f>IF(Occurrence!K1436&gt;0,_xlfn.GAMMA.DIST(Occurrence!K1436,$C$6,$C$7,TRUE),0)</f>
        <v/>
      </c>
      <c r="L1436" s="9">
        <f>IF(Occurrence!K1436&gt;0,_xlfn.GAMMA.INV(K1436,$B$6,$B$7),0)</f>
        <v/>
      </c>
      <c r="M1436" s="24">
        <f>_xlfn.NORM.DIST(Data!X1436,$C$9,$C$10,TRUE)</f>
        <v/>
      </c>
      <c r="N1436" s="9">
        <f>_xlfn.NORM.INV(M1436,$B$9,$B$10)</f>
        <v/>
      </c>
      <c r="O1436" s="24">
        <f>_xlfn.NORM.DIST(Data!Y1436,$C$9,$C$10,TRUE)</f>
        <v/>
      </c>
      <c r="P1436" s="9">
        <f>_xlfn.NORM.INV(O1436,$B$9,$B$10)</f>
        <v/>
      </c>
    </row>
    <row r="1437">
      <c r="H1437" s="14">
        <f>Data!A1437</f>
        <v/>
      </c>
      <c r="I1437" s="24">
        <f>IF(Occurrence!J1437&gt;0,_xlfn.GAMMA.DIST(Occurrence!J1437,$C$6,$C$7,TRUE),0)</f>
        <v/>
      </c>
      <c r="J1437" s="9">
        <f>IF(Occurrence!J1437&gt;0,_xlfn.GAMMA.INV(I1437,$B$6,$B$7),0)</f>
        <v/>
      </c>
      <c r="K1437" s="24">
        <f>IF(Occurrence!K1437&gt;0,_xlfn.GAMMA.DIST(Occurrence!K1437,$C$6,$C$7,TRUE),0)</f>
        <v/>
      </c>
      <c r="L1437" s="9">
        <f>IF(Occurrence!K1437&gt;0,_xlfn.GAMMA.INV(K1437,$B$6,$B$7),0)</f>
        <v/>
      </c>
      <c r="M1437" s="24">
        <f>_xlfn.NORM.DIST(Data!X1437,$C$9,$C$10,TRUE)</f>
        <v/>
      </c>
      <c r="N1437" s="9">
        <f>_xlfn.NORM.INV(M1437,$B$9,$B$10)</f>
        <v/>
      </c>
      <c r="O1437" s="24">
        <f>_xlfn.NORM.DIST(Data!Y1437,$C$9,$C$10,TRUE)</f>
        <v/>
      </c>
      <c r="P1437" s="9">
        <f>_xlfn.NORM.INV(O1437,$B$9,$B$10)</f>
        <v/>
      </c>
    </row>
    <row r="1438">
      <c r="H1438" s="14">
        <f>Data!A1438</f>
        <v/>
      </c>
      <c r="I1438" s="24">
        <f>IF(Occurrence!J1438&gt;0,_xlfn.GAMMA.DIST(Occurrence!J1438,$C$6,$C$7,TRUE),0)</f>
        <v/>
      </c>
      <c r="J1438" s="9">
        <f>IF(Occurrence!J1438&gt;0,_xlfn.GAMMA.INV(I1438,$B$6,$B$7),0)</f>
        <v/>
      </c>
      <c r="K1438" s="24">
        <f>IF(Occurrence!K1438&gt;0,_xlfn.GAMMA.DIST(Occurrence!K1438,$C$6,$C$7,TRUE),0)</f>
        <v/>
      </c>
      <c r="L1438" s="9">
        <f>IF(Occurrence!K1438&gt;0,_xlfn.GAMMA.INV(K1438,$B$6,$B$7),0)</f>
        <v/>
      </c>
      <c r="M1438" s="24">
        <f>_xlfn.NORM.DIST(Data!X1438,$C$9,$C$10,TRUE)</f>
        <v/>
      </c>
      <c r="N1438" s="9">
        <f>_xlfn.NORM.INV(M1438,$B$9,$B$10)</f>
        <v/>
      </c>
      <c r="O1438" s="24">
        <f>_xlfn.NORM.DIST(Data!Y1438,$C$9,$C$10,TRUE)</f>
        <v/>
      </c>
      <c r="P1438" s="9">
        <f>_xlfn.NORM.INV(O1438,$B$9,$B$10)</f>
        <v/>
      </c>
    </row>
    <row r="1439">
      <c r="H1439" s="14">
        <f>Data!A1439</f>
        <v/>
      </c>
      <c r="I1439" s="24">
        <f>IF(Occurrence!J1439&gt;0,_xlfn.GAMMA.DIST(Occurrence!J1439,$C$6,$C$7,TRUE),0)</f>
        <v/>
      </c>
      <c r="J1439" s="9">
        <f>IF(Occurrence!J1439&gt;0,_xlfn.GAMMA.INV(I1439,$B$6,$B$7),0)</f>
        <v/>
      </c>
      <c r="K1439" s="24">
        <f>IF(Occurrence!K1439&gt;0,_xlfn.GAMMA.DIST(Occurrence!K1439,$C$6,$C$7,TRUE),0)</f>
        <v/>
      </c>
      <c r="L1439" s="9">
        <f>IF(Occurrence!K1439&gt;0,_xlfn.GAMMA.INV(K1439,$B$6,$B$7),0)</f>
        <v/>
      </c>
      <c r="M1439" s="24">
        <f>_xlfn.NORM.DIST(Data!X1439,$C$9,$C$10,TRUE)</f>
        <v/>
      </c>
      <c r="N1439" s="9">
        <f>_xlfn.NORM.INV(M1439,$B$9,$B$10)</f>
        <v/>
      </c>
      <c r="O1439" s="24">
        <f>_xlfn.NORM.DIST(Data!Y1439,$C$9,$C$10,TRUE)</f>
        <v/>
      </c>
      <c r="P1439" s="9">
        <f>_xlfn.NORM.INV(O1439,$B$9,$B$10)</f>
        <v/>
      </c>
    </row>
    <row r="1440">
      <c r="H1440" s="14">
        <f>Data!A1440</f>
        <v/>
      </c>
      <c r="I1440" s="24">
        <f>IF(Occurrence!J1440&gt;0,_xlfn.GAMMA.DIST(Occurrence!J1440,$C$6,$C$7,TRUE),0)</f>
        <v/>
      </c>
      <c r="J1440" s="9">
        <f>IF(Occurrence!J1440&gt;0,_xlfn.GAMMA.INV(I1440,$B$6,$B$7),0)</f>
        <v/>
      </c>
      <c r="K1440" s="24">
        <f>IF(Occurrence!K1440&gt;0,_xlfn.GAMMA.DIST(Occurrence!K1440,$C$6,$C$7,TRUE),0)</f>
        <v/>
      </c>
      <c r="L1440" s="9">
        <f>IF(Occurrence!K1440&gt;0,_xlfn.GAMMA.INV(K1440,$B$6,$B$7),0)</f>
        <v/>
      </c>
      <c r="M1440" s="24">
        <f>_xlfn.NORM.DIST(Data!X1440,$C$9,$C$10,TRUE)</f>
        <v/>
      </c>
      <c r="N1440" s="9">
        <f>_xlfn.NORM.INV(M1440,$B$9,$B$10)</f>
        <v/>
      </c>
      <c r="O1440" s="24">
        <f>_xlfn.NORM.DIST(Data!Y1440,$C$9,$C$10,TRUE)</f>
        <v/>
      </c>
      <c r="P1440" s="9">
        <f>_xlfn.NORM.INV(O1440,$B$9,$B$10)</f>
        <v/>
      </c>
    </row>
    <row r="1441">
      <c r="H1441" s="14">
        <f>Data!A1441</f>
        <v/>
      </c>
      <c r="I1441" s="24">
        <f>IF(Occurrence!J1441&gt;0,_xlfn.GAMMA.DIST(Occurrence!J1441,$C$6,$C$7,TRUE),0)</f>
        <v/>
      </c>
      <c r="J1441" s="9">
        <f>IF(Occurrence!J1441&gt;0,_xlfn.GAMMA.INV(I1441,$B$6,$B$7),0)</f>
        <v/>
      </c>
      <c r="K1441" s="24">
        <f>IF(Occurrence!K1441&gt;0,_xlfn.GAMMA.DIST(Occurrence!K1441,$C$6,$C$7,TRUE),0)</f>
        <v/>
      </c>
      <c r="L1441" s="9">
        <f>IF(Occurrence!K1441&gt;0,_xlfn.GAMMA.INV(K1441,$B$6,$B$7),0)</f>
        <v/>
      </c>
      <c r="M1441" s="24">
        <f>_xlfn.NORM.DIST(Data!X1441,$C$9,$C$10,TRUE)</f>
        <v/>
      </c>
      <c r="N1441" s="9">
        <f>_xlfn.NORM.INV(M1441,$B$9,$B$10)</f>
        <v/>
      </c>
      <c r="O1441" s="24">
        <f>_xlfn.NORM.DIST(Data!Y1441,$C$9,$C$10,TRUE)</f>
        <v/>
      </c>
      <c r="P1441" s="9">
        <f>_xlfn.NORM.INV(O1441,$B$9,$B$10)</f>
        <v/>
      </c>
    </row>
    <row r="1442">
      <c r="H1442" s="14">
        <f>Data!A1442</f>
        <v/>
      </c>
      <c r="I1442" s="24">
        <f>IF(Occurrence!J1442&gt;0,_xlfn.GAMMA.DIST(Occurrence!J1442,$C$6,$C$7,TRUE),0)</f>
        <v/>
      </c>
      <c r="J1442" s="9">
        <f>IF(Occurrence!J1442&gt;0,_xlfn.GAMMA.INV(I1442,$B$6,$B$7),0)</f>
        <v/>
      </c>
      <c r="K1442" s="24">
        <f>IF(Occurrence!K1442&gt;0,_xlfn.GAMMA.DIST(Occurrence!K1442,$C$6,$C$7,TRUE),0)</f>
        <v/>
      </c>
      <c r="L1442" s="9">
        <f>IF(Occurrence!K1442&gt;0,_xlfn.GAMMA.INV(K1442,$B$6,$B$7),0)</f>
        <v/>
      </c>
      <c r="M1442" s="24">
        <f>_xlfn.NORM.DIST(Data!X1442,$C$9,$C$10,TRUE)</f>
        <v/>
      </c>
      <c r="N1442" s="9">
        <f>_xlfn.NORM.INV(M1442,$B$9,$B$10)</f>
        <v/>
      </c>
      <c r="O1442" s="24">
        <f>_xlfn.NORM.DIST(Data!Y1442,$C$9,$C$10,TRUE)</f>
        <v/>
      </c>
      <c r="P1442" s="9">
        <f>_xlfn.NORM.INV(O1442,$B$9,$B$10)</f>
        <v/>
      </c>
    </row>
    <row r="1443">
      <c r="H1443" s="14">
        <f>Data!A1443</f>
        <v/>
      </c>
      <c r="I1443" s="24">
        <f>IF(Occurrence!J1443&gt;0,_xlfn.GAMMA.DIST(Occurrence!J1443,$C$6,$C$7,TRUE),0)</f>
        <v/>
      </c>
      <c r="J1443" s="9">
        <f>IF(Occurrence!J1443&gt;0,_xlfn.GAMMA.INV(I1443,$B$6,$B$7),0)</f>
        <v/>
      </c>
      <c r="K1443" s="24">
        <f>IF(Occurrence!K1443&gt;0,_xlfn.GAMMA.DIST(Occurrence!K1443,$C$6,$C$7,TRUE),0)</f>
        <v/>
      </c>
      <c r="L1443" s="9">
        <f>IF(Occurrence!K1443&gt;0,_xlfn.GAMMA.INV(K1443,$B$6,$B$7),0)</f>
        <v/>
      </c>
      <c r="M1443" s="24">
        <f>_xlfn.NORM.DIST(Data!X1443,$C$9,$C$10,TRUE)</f>
        <v/>
      </c>
      <c r="N1443" s="9">
        <f>_xlfn.NORM.INV(M1443,$B$9,$B$10)</f>
        <v/>
      </c>
      <c r="O1443" s="24">
        <f>_xlfn.NORM.DIST(Data!Y1443,$C$9,$C$10,TRUE)</f>
        <v/>
      </c>
      <c r="P1443" s="9">
        <f>_xlfn.NORM.INV(O1443,$B$9,$B$10)</f>
        <v/>
      </c>
    </row>
    <row r="1444">
      <c r="H1444" s="14">
        <f>Data!A1444</f>
        <v/>
      </c>
      <c r="I1444" s="24">
        <f>IF(Occurrence!J1444&gt;0,_xlfn.GAMMA.DIST(Occurrence!J1444,$C$6,$C$7,TRUE),0)</f>
        <v/>
      </c>
      <c r="J1444" s="9">
        <f>IF(Occurrence!J1444&gt;0,_xlfn.GAMMA.INV(I1444,$B$6,$B$7),0)</f>
        <v/>
      </c>
      <c r="K1444" s="24">
        <f>IF(Occurrence!K1444&gt;0,_xlfn.GAMMA.DIST(Occurrence!K1444,$C$6,$C$7,TRUE),0)</f>
        <v/>
      </c>
      <c r="L1444" s="9">
        <f>IF(Occurrence!K1444&gt;0,_xlfn.GAMMA.INV(K1444,$B$6,$B$7),0)</f>
        <v/>
      </c>
      <c r="M1444" s="24">
        <f>_xlfn.NORM.DIST(Data!X1444,$C$9,$C$10,TRUE)</f>
        <v/>
      </c>
      <c r="N1444" s="9">
        <f>_xlfn.NORM.INV(M1444,$B$9,$B$10)</f>
        <v/>
      </c>
      <c r="O1444" s="24">
        <f>_xlfn.NORM.DIST(Data!Y1444,$C$9,$C$10,TRUE)</f>
        <v/>
      </c>
      <c r="P1444" s="9">
        <f>_xlfn.NORM.INV(O1444,$B$9,$B$10)</f>
        <v/>
      </c>
    </row>
    <row r="1445">
      <c r="H1445" s="14">
        <f>Data!A1445</f>
        <v/>
      </c>
      <c r="I1445" s="24">
        <f>IF(Occurrence!J1445&gt;0,_xlfn.GAMMA.DIST(Occurrence!J1445,$C$6,$C$7,TRUE),0)</f>
        <v/>
      </c>
      <c r="J1445" s="9">
        <f>IF(Occurrence!J1445&gt;0,_xlfn.GAMMA.INV(I1445,$B$6,$B$7),0)</f>
        <v/>
      </c>
      <c r="K1445" s="24">
        <f>IF(Occurrence!K1445&gt;0,_xlfn.GAMMA.DIST(Occurrence!K1445,$C$6,$C$7,TRUE),0)</f>
        <v/>
      </c>
      <c r="L1445" s="9">
        <f>IF(Occurrence!K1445&gt;0,_xlfn.GAMMA.INV(K1445,$B$6,$B$7),0)</f>
        <v/>
      </c>
      <c r="M1445" s="24">
        <f>_xlfn.NORM.DIST(Data!X1445,$C$9,$C$10,TRUE)</f>
        <v/>
      </c>
      <c r="N1445" s="9">
        <f>_xlfn.NORM.INV(M1445,$B$9,$B$10)</f>
        <v/>
      </c>
      <c r="O1445" s="24">
        <f>_xlfn.NORM.DIST(Data!Y1445,$C$9,$C$10,TRUE)</f>
        <v/>
      </c>
      <c r="P1445" s="9">
        <f>_xlfn.NORM.INV(O1445,$B$9,$B$10)</f>
        <v/>
      </c>
    </row>
    <row r="1446">
      <c r="H1446" s="14">
        <f>Data!A1446</f>
        <v/>
      </c>
      <c r="I1446" s="24">
        <f>IF(Occurrence!J1446&gt;0,_xlfn.GAMMA.DIST(Occurrence!J1446,$C$6,$C$7,TRUE),0)</f>
        <v/>
      </c>
      <c r="J1446" s="9">
        <f>IF(Occurrence!J1446&gt;0,_xlfn.GAMMA.INV(I1446,$B$6,$B$7),0)</f>
        <v/>
      </c>
      <c r="K1446" s="24">
        <f>IF(Occurrence!K1446&gt;0,_xlfn.GAMMA.DIST(Occurrence!K1446,$C$6,$C$7,TRUE),0)</f>
        <v/>
      </c>
      <c r="L1446" s="9">
        <f>IF(Occurrence!K1446&gt;0,_xlfn.GAMMA.INV(K1446,$B$6,$B$7),0)</f>
        <v/>
      </c>
      <c r="M1446" s="24">
        <f>_xlfn.NORM.DIST(Data!X1446,$C$9,$C$10,TRUE)</f>
        <v/>
      </c>
      <c r="N1446" s="9">
        <f>_xlfn.NORM.INV(M1446,$B$9,$B$10)</f>
        <v/>
      </c>
      <c r="O1446" s="24">
        <f>_xlfn.NORM.DIST(Data!Y1446,$C$9,$C$10,TRUE)</f>
        <v/>
      </c>
      <c r="P1446" s="9">
        <f>_xlfn.NORM.INV(O1446,$B$9,$B$10)</f>
        <v/>
      </c>
    </row>
    <row r="1447">
      <c r="H1447" s="14">
        <f>Data!A1447</f>
        <v/>
      </c>
      <c r="I1447" s="24">
        <f>IF(Occurrence!J1447&gt;0,_xlfn.GAMMA.DIST(Occurrence!J1447,$C$6,$C$7,TRUE),0)</f>
        <v/>
      </c>
      <c r="J1447" s="9">
        <f>IF(Occurrence!J1447&gt;0,_xlfn.GAMMA.INV(I1447,$B$6,$B$7),0)</f>
        <v/>
      </c>
      <c r="K1447" s="24">
        <f>IF(Occurrence!K1447&gt;0,_xlfn.GAMMA.DIST(Occurrence!K1447,$C$6,$C$7,TRUE),0)</f>
        <v/>
      </c>
      <c r="L1447" s="9">
        <f>IF(Occurrence!K1447&gt;0,_xlfn.GAMMA.INV(K1447,$B$6,$B$7),0)</f>
        <v/>
      </c>
      <c r="M1447" s="24">
        <f>_xlfn.NORM.DIST(Data!X1447,$C$9,$C$10,TRUE)</f>
        <v/>
      </c>
      <c r="N1447" s="9">
        <f>_xlfn.NORM.INV(M1447,$B$9,$B$10)</f>
        <v/>
      </c>
      <c r="O1447" s="24">
        <f>_xlfn.NORM.DIST(Data!Y1447,$C$9,$C$10,TRUE)</f>
        <v/>
      </c>
      <c r="P1447" s="9">
        <f>_xlfn.NORM.INV(O1447,$B$9,$B$10)</f>
        <v/>
      </c>
    </row>
    <row r="1448">
      <c r="H1448" s="14">
        <f>Data!A1448</f>
        <v/>
      </c>
      <c r="I1448" s="24">
        <f>IF(Occurrence!J1448&gt;0,_xlfn.GAMMA.DIST(Occurrence!J1448,$C$6,$C$7,TRUE),0)</f>
        <v/>
      </c>
      <c r="J1448" s="9">
        <f>IF(Occurrence!J1448&gt;0,_xlfn.GAMMA.INV(I1448,$B$6,$B$7),0)</f>
        <v/>
      </c>
      <c r="K1448" s="24">
        <f>IF(Occurrence!K1448&gt;0,_xlfn.GAMMA.DIST(Occurrence!K1448,$C$6,$C$7,TRUE),0)</f>
        <v/>
      </c>
      <c r="L1448" s="9">
        <f>IF(Occurrence!K1448&gt;0,_xlfn.GAMMA.INV(K1448,$B$6,$B$7),0)</f>
        <v/>
      </c>
      <c r="M1448" s="24">
        <f>_xlfn.NORM.DIST(Data!X1448,$C$9,$C$10,TRUE)</f>
        <v/>
      </c>
      <c r="N1448" s="9">
        <f>_xlfn.NORM.INV(M1448,$B$9,$B$10)</f>
        <v/>
      </c>
      <c r="O1448" s="24">
        <f>_xlfn.NORM.DIST(Data!Y1448,$C$9,$C$10,TRUE)</f>
        <v/>
      </c>
      <c r="P1448" s="9">
        <f>_xlfn.NORM.INV(O1448,$B$9,$B$10)</f>
        <v/>
      </c>
    </row>
    <row r="1449">
      <c r="H1449" s="14">
        <f>Data!A1449</f>
        <v/>
      </c>
      <c r="I1449" s="24">
        <f>IF(Occurrence!J1449&gt;0,_xlfn.GAMMA.DIST(Occurrence!J1449,$C$6,$C$7,TRUE),0)</f>
        <v/>
      </c>
      <c r="J1449" s="9">
        <f>IF(Occurrence!J1449&gt;0,_xlfn.GAMMA.INV(I1449,$B$6,$B$7),0)</f>
        <v/>
      </c>
      <c r="K1449" s="24">
        <f>IF(Occurrence!K1449&gt;0,_xlfn.GAMMA.DIST(Occurrence!K1449,$C$6,$C$7,TRUE),0)</f>
        <v/>
      </c>
      <c r="L1449" s="9">
        <f>IF(Occurrence!K1449&gt;0,_xlfn.GAMMA.INV(K1449,$B$6,$B$7),0)</f>
        <v/>
      </c>
      <c r="M1449" s="24">
        <f>_xlfn.NORM.DIST(Data!X1449,$C$9,$C$10,TRUE)</f>
        <v/>
      </c>
      <c r="N1449" s="9">
        <f>_xlfn.NORM.INV(M1449,$B$9,$B$10)</f>
        <v/>
      </c>
      <c r="O1449" s="24">
        <f>_xlfn.NORM.DIST(Data!Y1449,$C$9,$C$10,TRUE)</f>
        <v/>
      </c>
      <c r="P1449" s="9">
        <f>_xlfn.NORM.INV(O1449,$B$9,$B$10)</f>
        <v/>
      </c>
    </row>
    <row r="1450">
      <c r="H1450" s="14">
        <f>Data!A1450</f>
        <v/>
      </c>
      <c r="I1450" s="24">
        <f>IF(Occurrence!J1450&gt;0,_xlfn.GAMMA.DIST(Occurrence!J1450,$C$6,$C$7,TRUE),0)</f>
        <v/>
      </c>
      <c r="J1450" s="9">
        <f>IF(Occurrence!J1450&gt;0,_xlfn.GAMMA.INV(I1450,$B$6,$B$7),0)</f>
        <v/>
      </c>
      <c r="K1450" s="24">
        <f>IF(Occurrence!K1450&gt;0,_xlfn.GAMMA.DIST(Occurrence!K1450,$C$6,$C$7,TRUE),0)</f>
        <v/>
      </c>
      <c r="L1450" s="9">
        <f>IF(Occurrence!K1450&gt;0,_xlfn.GAMMA.INV(K1450,$B$6,$B$7),0)</f>
        <v/>
      </c>
      <c r="M1450" s="24">
        <f>_xlfn.NORM.DIST(Data!X1450,$C$9,$C$10,TRUE)</f>
        <v/>
      </c>
      <c r="N1450" s="9">
        <f>_xlfn.NORM.INV(M1450,$B$9,$B$10)</f>
        <v/>
      </c>
      <c r="O1450" s="24">
        <f>_xlfn.NORM.DIST(Data!Y1450,$C$9,$C$10,TRUE)</f>
        <v/>
      </c>
      <c r="P1450" s="9">
        <f>_xlfn.NORM.INV(O1450,$B$9,$B$10)</f>
        <v/>
      </c>
    </row>
    <row r="1451">
      <c r="H1451" s="14">
        <f>Data!A1451</f>
        <v/>
      </c>
      <c r="I1451" s="24">
        <f>IF(Occurrence!J1451&gt;0,_xlfn.GAMMA.DIST(Occurrence!J1451,$C$6,$C$7,TRUE),0)</f>
        <v/>
      </c>
      <c r="J1451" s="9">
        <f>IF(Occurrence!J1451&gt;0,_xlfn.GAMMA.INV(I1451,$B$6,$B$7),0)</f>
        <v/>
      </c>
      <c r="K1451" s="24">
        <f>IF(Occurrence!K1451&gt;0,_xlfn.GAMMA.DIST(Occurrence!K1451,$C$6,$C$7,TRUE),0)</f>
        <v/>
      </c>
      <c r="L1451" s="9">
        <f>IF(Occurrence!K1451&gt;0,_xlfn.GAMMA.INV(K1451,$B$6,$B$7),0)</f>
        <v/>
      </c>
      <c r="M1451" s="24">
        <f>_xlfn.NORM.DIST(Data!X1451,$C$9,$C$10,TRUE)</f>
        <v/>
      </c>
      <c r="N1451" s="9">
        <f>_xlfn.NORM.INV(M1451,$B$9,$B$10)</f>
        <v/>
      </c>
      <c r="O1451" s="24">
        <f>_xlfn.NORM.DIST(Data!Y1451,$C$9,$C$10,TRUE)</f>
        <v/>
      </c>
      <c r="P1451" s="9">
        <f>_xlfn.NORM.INV(O1451,$B$9,$B$10)</f>
        <v/>
      </c>
    </row>
    <row r="1452">
      <c r="H1452" s="14">
        <f>Data!A1452</f>
        <v/>
      </c>
      <c r="I1452" s="24">
        <f>IF(Occurrence!J1452&gt;0,_xlfn.GAMMA.DIST(Occurrence!J1452,$C$6,$C$7,TRUE),0)</f>
        <v/>
      </c>
      <c r="J1452" s="9">
        <f>IF(Occurrence!J1452&gt;0,_xlfn.GAMMA.INV(I1452,$B$6,$B$7),0)</f>
        <v/>
      </c>
      <c r="K1452" s="24">
        <f>IF(Occurrence!K1452&gt;0,_xlfn.GAMMA.DIST(Occurrence!K1452,$C$6,$C$7,TRUE),0)</f>
        <v/>
      </c>
      <c r="L1452" s="9">
        <f>IF(Occurrence!K1452&gt;0,_xlfn.GAMMA.INV(K1452,$B$6,$B$7),0)</f>
        <v/>
      </c>
      <c r="M1452" s="24">
        <f>_xlfn.NORM.DIST(Data!X1452,$C$9,$C$10,TRUE)</f>
        <v/>
      </c>
      <c r="N1452" s="9">
        <f>_xlfn.NORM.INV(M1452,$B$9,$B$10)</f>
        <v/>
      </c>
      <c r="O1452" s="24">
        <f>_xlfn.NORM.DIST(Data!Y1452,$C$9,$C$10,TRUE)</f>
        <v/>
      </c>
      <c r="P1452" s="9">
        <f>_xlfn.NORM.INV(O1452,$B$9,$B$10)</f>
        <v/>
      </c>
    </row>
    <row r="1453">
      <c r="H1453" s="14">
        <f>Data!A1453</f>
        <v/>
      </c>
      <c r="I1453" s="24">
        <f>IF(Occurrence!J1453&gt;0,_xlfn.GAMMA.DIST(Occurrence!J1453,$C$6,$C$7,TRUE),0)</f>
        <v/>
      </c>
      <c r="J1453" s="9">
        <f>IF(Occurrence!J1453&gt;0,_xlfn.GAMMA.INV(I1453,$B$6,$B$7),0)</f>
        <v/>
      </c>
      <c r="K1453" s="24">
        <f>IF(Occurrence!K1453&gt;0,_xlfn.GAMMA.DIST(Occurrence!K1453,$C$6,$C$7,TRUE),0)</f>
        <v/>
      </c>
      <c r="L1453" s="9">
        <f>IF(Occurrence!K1453&gt;0,_xlfn.GAMMA.INV(K1453,$B$6,$B$7),0)</f>
        <v/>
      </c>
      <c r="M1453" s="24">
        <f>_xlfn.NORM.DIST(Data!X1453,$C$9,$C$10,TRUE)</f>
        <v/>
      </c>
      <c r="N1453" s="9">
        <f>_xlfn.NORM.INV(M1453,$B$9,$B$10)</f>
        <v/>
      </c>
      <c r="O1453" s="24">
        <f>_xlfn.NORM.DIST(Data!Y1453,$C$9,$C$10,TRUE)</f>
        <v/>
      </c>
      <c r="P1453" s="9">
        <f>_xlfn.NORM.INV(O1453,$B$9,$B$10)</f>
        <v/>
      </c>
    </row>
    <row r="1454">
      <c r="H1454" s="14">
        <f>Data!A1454</f>
        <v/>
      </c>
      <c r="I1454" s="24">
        <f>IF(Occurrence!J1454&gt;0,_xlfn.GAMMA.DIST(Occurrence!J1454,$C$6,$C$7,TRUE),0)</f>
        <v/>
      </c>
      <c r="J1454" s="9">
        <f>IF(Occurrence!J1454&gt;0,_xlfn.GAMMA.INV(I1454,$B$6,$B$7),0)</f>
        <v/>
      </c>
      <c r="K1454" s="24">
        <f>IF(Occurrence!K1454&gt;0,_xlfn.GAMMA.DIST(Occurrence!K1454,$C$6,$C$7,TRUE),0)</f>
        <v/>
      </c>
      <c r="L1454" s="9">
        <f>IF(Occurrence!K1454&gt;0,_xlfn.GAMMA.INV(K1454,$B$6,$B$7),0)</f>
        <v/>
      </c>
      <c r="M1454" s="24">
        <f>_xlfn.NORM.DIST(Data!X1454,$C$9,$C$10,TRUE)</f>
        <v/>
      </c>
      <c r="N1454" s="9">
        <f>_xlfn.NORM.INV(M1454,$B$9,$B$10)</f>
        <v/>
      </c>
      <c r="O1454" s="24">
        <f>_xlfn.NORM.DIST(Data!Y1454,$C$9,$C$10,TRUE)</f>
        <v/>
      </c>
      <c r="P1454" s="9">
        <f>_xlfn.NORM.INV(O1454,$B$9,$B$10)</f>
        <v/>
      </c>
    </row>
    <row r="1455">
      <c r="H1455" s="14">
        <f>Data!A1455</f>
        <v/>
      </c>
      <c r="I1455" s="24">
        <f>IF(Occurrence!J1455&gt;0,_xlfn.GAMMA.DIST(Occurrence!J1455,$C$6,$C$7,TRUE),0)</f>
        <v/>
      </c>
      <c r="J1455" s="9">
        <f>IF(Occurrence!J1455&gt;0,_xlfn.GAMMA.INV(I1455,$B$6,$B$7),0)</f>
        <v/>
      </c>
      <c r="K1455" s="24">
        <f>IF(Occurrence!K1455&gt;0,_xlfn.GAMMA.DIST(Occurrence!K1455,$C$6,$C$7,TRUE),0)</f>
        <v/>
      </c>
      <c r="L1455" s="9">
        <f>IF(Occurrence!K1455&gt;0,_xlfn.GAMMA.INV(K1455,$B$6,$B$7),0)</f>
        <v/>
      </c>
      <c r="M1455" s="24">
        <f>_xlfn.NORM.DIST(Data!X1455,$C$9,$C$10,TRUE)</f>
        <v/>
      </c>
      <c r="N1455" s="9">
        <f>_xlfn.NORM.INV(M1455,$B$9,$B$10)</f>
        <v/>
      </c>
      <c r="O1455" s="24">
        <f>_xlfn.NORM.DIST(Data!Y1455,$C$9,$C$10,TRUE)</f>
        <v/>
      </c>
      <c r="P1455" s="9">
        <f>_xlfn.NORM.INV(O1455,$B$9,$B$10)</f>
        <v/>
      </c>
    </row>
    <row r="1456">
      <c r="H1456" s="14">
        <f>Data!A1456</f>
        <v/>
      </c>
      <c r="I1456" s="24">
        <f>IF(Occurrence!J1456&gt;0,_xlfn.GAMMA.DIST(Occurrence!J1456,$C$6,$C$7,TRUE),0)</f>
        <v/>
      </c>
      <c r="J1456" s="9">
        <f>IF(Occurrence!J1456&gt;0,_xlfn.GAMMA.INV(I1456,$B$6,$B$7),0)</f>
        <v/>
      </c>
      <c r="K1456" s="24">
        <f>IF(Occurrence!K1456&gt;0,_xlfn.GAMMA.DIST(Occurrence!K1456,$C$6,$C$7,TRUE),0)</f>
        <v/>
      </c>
      <c r="L1456" s="9">
        <f>IF(Occurrence!K1456&gt;0,_xlfn.GAMMA.INV(K1456,$B$6,$B$7),0)</f>
        <v/>
      </c>
      <c r="M1456" s="24">
        <f>_xlfn.NORM.DIST(Data!X1456,$C$9,$C$10,TRUE)</f>
        <v/>
      </c>
      <c r="N1456" s="9">
        <f>_xlfn.NORM.INV(M1456,$B$9,$B$10)</f>
        <v/>
      </c>
      <c r="O1456" s="24">
        <f>_xlfn.NORM.DIST(Data!Y1456,$C$9,$C$10,TRUE)</f>
        <v/>
      </c>
      <c r="P1456" s="9">
        <f>_xlfn.NORM.INV(O1456,$B$9,$B$10)</f>
        <v/>
      </c>
    </row>
    <row r="1457">
      <c r="H1457" s="14">
        <f>Data!A1457</f>
        <v/>
      </c>
      <c r="I1457" s="24">
        <f>IF(Occurrence!J1457&gt;0,_xlfn.GAMMA.DIST(Occurrence!J1457,$C$6,$C$7,TRUE),0)</f>
        <v/>
      </c>
      <c r="J1457" s="9">
        <f>IF(Occurrence!J1457&gt;0,_xlfn.GAMMA.INV(I1457,$B$6,$B$7),0)</f>
        <v/>
      </c>
      <c r="K1457" s="24">
        <f>IF(Occurrence!K1457&gt;0,_xlfn.GAMMA.DIST(Occurrence!K1457,$C$6,$C$7,TRUE),0)</f>
        <v/>
      </c>
      <c r="L1457" s="9">
        <f>IF(Occurrence!K1457&gt;0,_xlfn.GAMMA.INV(K1457,$B$6,$B$7),0)</f>
        <v/>
      </c>
      <c r="M1457" s="24">
        <f>_xlfn.NORM.DIST(Data!X1457,$C$9,$C$10,TRUE)</f>
        <v/>
      </c>
      <c r="N1457" s="9">
        <f>_xlfn.NORM.INV(M1457,$B$9,$B$10)</f>
        <v/>
      </c>
      <c r="O1457" s="24">
        <f>_xlfn.NORM.DIST(Data!Y1457,$C$9,$C$10,TRUE)</f>
        <v/>
      </c>
      <c r="P1457" s="9">
        <f>_xlfn.NORM.INV(O1457,$B$9,$B$10)</f>
        <v/>
      </c>
    </row>
    <row r="1458">
      <c r="H1458" s="14">
        <f>Data!A1458</f>
        <v/>
      </c>
      <c r="I1458" s="24">
        <f>IF(Occurrence!J1458&gt;0,_xlfn.GAMMA.DIST(Occurrence!J1458,$C$6,$C$7,TRUE),0)</f>
        <v/>
      </c>
      <c r="J1458" s="9">
        <f>IF(Occurrence!J1458&gt;0,_xlfn.GAMMA.INV(I1458,$B$6,$B$7),0)</f>
        <v/>
      </c>
      <c r="K1458" s="24">
        <f>IF(Occurrence!K1458&gt;0,_xlfn.GAMMA.DIST(Occurrence!K1458,$C$6,$C$7,TRUE),0)</f>
        <v/>
      </c>
      <c r="L1458" s="9">
        <f>IF(Occurrence!K1458&gt;0,_xlfn.GAMMA.INV(K1458,$B$6,$B$7),0)</f>
        <v/>
      </c>
      <c r="M1458" s="24">
        <f>_xlfn.NORM.DIST(Data!X1458,$C$9,$C$10,TRUE)</f>
        <v/>
      </c>
      <c r="N1458" s="9">
        <f>_xlfn.NORM.INV(M1458,$B$9,$B$10)</f>
        <v/>
      </c>
      <c r="O1458" s="24">
        <f>_xlfn.NORM.DIST(Data!Y1458,$C$9,$C$10,TRUE)</f>
        <v/>
      </c>
      <c r="P1458" s="9">
        <f>_xlfn.NORM.INV(O1458,$B$9,$B$10)</f>
        <v/>
      </c>
    </row>
    <row r="1459">
      <c r="H1459" s="14">
        <f>Data!A1459</f>
        <v/>
      </c>
      <c r="I1459" s="24">
        <f>IF(Occurrence!J1459&gt;0,_xlfn.GAMMA.DIST(Occurrence!J1459,$C$6,$C$7,TRUE),0)</f>
        <v/>
      </c>
      <c r="J1459" s="9">
        <f>IF(Occurrence!J1459&gt;0,_xlfn.GAMMA.INV(I1459,$B$6,$B$7),0)</f>
        <v/>
      </c>
      <c r="K1459" s="24">
        <f>IF(Occurrence!K1459&gt;0,_xlfn.GAMMA.DIST(Occurrence!K1459,$C$6,$C$7,TRUE),0)</f>
        <v/>
      </c>
      <c r="L1459" s="9">
        <f>IF(Occurrence!K1459&gt;0,_xlfn.GAMMA.INV(K1459,$B$6,$B$7),0)</f>
        <v/>
      </c>
      <c r="M1459" s="24">
        <f>_xlfn.NORM.DIST(Data!X1459,$C$9,$C$10,TRUE)</f>
        <v/>
      </c>
      <c r="N1459" s="9">
        <f>_xlfn.NORM.INV(M1459,$B$9,$B$10)</f>
        <v/>
      </c>
      <c r="O1459" s="24">
        <f>_xlfn.NORM.DIST(Data!Y1459,$C$9,$C$10,TRUE)</f>
        <v/>
      </c>
      <c r="P1459" s="9">
        <f>_xlfn.NORM.INV(O1459,$B$9,$B$10)</f>
        <v/>
      </c>
    </row>
    <row r="1460">
      <c r="H1460" s="14">
        <f>Data!A1460</f>
        <v/>
      </c>
      <c r="I1460" s="24">
        <f>IF(Occurrence!J1460&gt;0,_xlfn.GAMMA.DIST(Occurrence!J1460,$C$6,$C$7,TRUE),0)</f>
        <v/>
      </c>
      <c r="J1460" s="9">
        <f>IF(Occurrence!J1460&gt;0,_xlfn.GAMMA.INV(I1460,$B$6,$B$7),0)</f>
        <v/>
      </c>
      <c r="K1460" s="24">
        <f>IF(Occurrence!K1460&gt;0,_xlfn.GAMMA.DIST(Occurrence!K1460,$C$6,$C$7,TRUE),0)</f>
        <v/>
      </c>
      <c r="L1460" s="9">
        <f>IF(Occurrence!K1460&gt;0,_xlfn.GAMMA.INV(K1460,$B$6,$B$7),0)</f>
        <v/>
      </c>
      <c r="M1460" s="24">
        <f>_xlfn.NORM.DIST(Data!X1460,$C$9,$C$10,TRUE)</f>
        <v/>
      </c>
      <c r="N1460" s="9">
        <f>_xlfn.NORM.INV(M1460,$B$9,$B$10)</f>
        <v/>
      </c>
      <c r="O1460" s="24">
        <f>_xlfn.NORM.DIST(Data!Y1460,$C$9,$C$10,TRUE)</f>
        <v/>
      </c>
      <c r="P1460" s="9">
        <f>_xlfn.NORM.INV(O1460,$B$9,$B$10)</f>
        <v/>
      </c>
    </row>
    <row r="1461">
      <c r="H1461" s="14">
        <f>Data!A1461</f>
        <v/>
      </c>
      <c r="I1461" s="24">
        <f>IF(Occurrence!J1461&gt;0,_xlfn.GAMMA.DIST(Occurrence!J1461,$C$6,$C$7,TRUE),0)</f>
        <v/>
      </c>
      <c r="J1461" s="9">
        <f>IF(Occurrence!J1461&gt;0,_xlfn.GAMMA.INV(I1461,$B$6,$B$7),0)</f>
        <v/>
      </c>
      <c r="K1461" s="24">
        <f>IF(Occurrence!K1461&gt;0,_xlfn.GAMMA.DIST(Occurrence!K1461,$C$6,$C$7,TRUE),0)</f>
        <v/>
      </c>
      <c r="L1461" s="9">
        <f>IF(Occurrence!K1461&gt;0,_xlfn.GAMMA.INV(K1461,$B$6,$B$7),0)</f>
        <v/>
      </c>
      <c r="M1461" s="24">
        <f>_xlfn.NORM.DIST(Data!X1461,$C$9,$C$10,TRUE)</f>
        <v/>
      </c>
      <c r="N1461" s="9">
        <f>_xlfn.NORM.INV(M1461,$B$9,$B$10)</f>
        <v/>
      </c>
      <c r="O1461" s="24">
        <f>_xlfn.NORM.DIST(Data!Y1461,$C$9,$C$10,TRUE)</f>
        <v/>
      </c>
      <c r="P1461" s="9">
        <f>_xlfn.NORM.INV(O1461,$B$9,$B$10)</f>
        <v/>
      </c>
    </row>
    <row r="1462">
      <c r="H1462" s="14">
        <f>Data!A1462</f>
        <v/>
      </c>
      <c r="I1462" s="24">
        <f>IF(Occurrence!J1462&gt;0,_xlfn.GAMMA.DIST(Occurrence!J1462,$C$6,$C$7,TRUE),0)</f>
        <v/>
      </c>
      <c r="J1462" s="9">
        <f>IF(Occurrence!J1462&gt;0,_xlfn.GAMMA.INV(I1462,$B$6,$B$7),0)</f>
        <v/>
      </c>
      <c r="K1462" s="24">
        <f>IF(Occurrence!K1462&gt;0,_xlfn.GAMMA.DIST(Occurrence!K1462,$C$6,$C$7,TRUE),0)</f>
        <v/>
      </c>
      <c r="L1462" s="9">
        <f>IF(Occurrence!K1462&gt;0,_xlfn.GAMMA.INV(K1462,$B$6,$B$7),0)</f>
        <v/>
      </c>
      <c r="M1462" s="24">
        <f>_xlfn.NORM.DIST(Data!X1462,$C$9,$C$10,TRUE)</f>
        <v/>
      </c>
      <c r="N1462" s="9">
        <f>_xlfn.NORM.INV(M1462,$B$9,$B$10)</f>
        <v/>
      </c>
      <c r="O1462" s="24">
        <f>_xlfn.NORM.DIST(Data!Y1462,$C$9,$C$10,TRUE)</f>
        <v/>
      </c>
      <c r="P1462" s="9">
        <f>_xlfn.NORM.INV(O1462,$B$9,$B$10)</f>
        <v/>
      </c>
    </row>
    <row r="1463">
      <c r="H1463" s="14">
        <f>Data!A1463</f>
        <v/>
      </c>
      <c r="I1463" s="24">
        <f>IF(Occurrence!J1463&gt;0,_xlfn.GAMMA.DIST(Occurrence!J1463,$C$6,$C$7,TRUE),0)</f>
        <v/>
      </c>
      <c r="J1463" s="9">
        <f>IF(Occurrence!J1463&gt;0,_xlfn.GAMMA.INV(I1463,$B$6,$B$7),0)</f>
        <v/>
      </c>
      <c r="K1463" s="24">
        <f>IF(Occurrence!K1463&gt;0,_xlfn.GAMMA.DIST(Occurrence!K1463,$C$6,$C$7,TRUE),0)</f>
        <v/>
      </c>
      <c r="L1463" s="9">
        <f>IF(Occurrence!K1463&gt;0,_xlfn.GAMMA.INV(K1463,$B$6,$B$7),0)</f>
        <v/>
      </c>
      <c r="M1463" s="24">
        <f>_xlfn.NORM.DIST(Data!X1463,$C$9,$C$10,TRUE)</f>
        <v/>
      </c>
      <c r="N1463" s="9">
        <f>_xlfn.NORM.INV(M1463,$B$9,$B$10)</f>
        <v/>
      </c>
      <c r="O1463" s="24">
        <f>_xlfn.NORM.DIST(Data!Y1463,$C$9,$C$10,TRUE)</f>
        <v/>
      </c>
      <c r="P1463" s="9">
        <f>_xlfn.NORM.INV(O1463,$B$9,$B$10)</f>
        <v/>
      </c>
    </row>
    <row r="1464">
      <c r="H1464" s="14">
        <f>Data!A1464</f>
        <v/>
      </c>
      <c r="I1464" s="24">
        <f>IF(Occurrence!J1464&gt;0,_xlfn.GAMMA.DIST(Occurrence!J1464,$C$6,$C$7,TRUE),0)</f>
        <v/>
      </c>
      <c r="J1464" s="9">
        <f>IF(Occurrence!J1464&gt;0,_xlfn.GAMMA.INV(I1464,$B$6,$B$7),0)</f>
        <v/>
      </c>
      <c r="K1464" s="24">
        <f>IF(Occurrence!K1464&gt;0,_xlfn.GAMMA.DIST(Occurrence!K1464,$C$6,$C$7,TRUE),0)</f>
        <v/>
      </c>
      <c r="L1464" s="9">
        <f>IF(Occurrence!K1464&gt;0,_xlfn.GAMMA.INV(K1464,$B$6,$B$7),0)</f>
        <v/>
      </c>
      <c r="M1464" s="24">
        <f>_xlfn.NORM.DIST(Data!X1464,$C$9,$C$10,TRUE)</f>
        <v/>
      </c>
      <c r="N1464" s="9">
        <f>_xlfn.NORM.INV(M1464,$B$9,$B$10)</f>
        <v/>
      </c>
      <c r="O1464" s="24">
        <f>_xlfn.NORM.DIST(Data!Y1464,$C$9,$C$10,TRUE)</f>
        <v/>
      </c>
      <c r="P1464" s="9">
        <f>_xlfn.NORM.INV(O1464,$B$9,$B$10)</f>
        <v/>
      </c>
    </row>
    <row r="1465">
      <c r="H1465" s="14">
        <f>Data!A1465</f>
        <v/>
      </c>
      <c r="I1465" s="24">
        <f>IF(Occurrence!J1465&gt;0,_xlfn.GAMMA.DIST(Occurrence!J1465,$C$6,$C$7,TRUE),0)</f>
        <v/>
      </c>
      <c r="J1465" s="9">
        <f>IF(Occurrence!J1465&gt;0,_xlfn.GAMMA.INV(I1465,$B$6,$B$7),0)</f>
        <v/>
      </c>
      <c r="K1465" s="24">
        <f>IF(Occurrence!K1465&gt;0,_xlfn.GAMMA.DIST(Occurrence!K1465,$C$6,$C$7,TRUE),0)</f>
        <v/>
      </c>
      <c r="L1465" s="9">
        <f>IF(Occurrence!K1465&gt;0,_xlfn.GAMMA.INV(K1465,$B$6,$B$7),0)</f>
        <v/>
      </c>
      <c r="M1465" s="24">
        <f>_xlfn.NORM.DIST(Data!X1465,$C$9,$C$10,TRUE)</f>
        <v/>
      </c>
      <c r="N1465" s="9">
        <f>_xlfn.NORM.INV(M1465,$B$9,$B$10)</f>
        <v/>
      </c>
      <c r="O1465" s="24">
        <f>_xlfn.NORM.DIST(Data!Y1465,$C$9,$C$10,TRUE)</f>
        <v/>
      </c>
      <c r="P1465" s="9">
        <f>_xlfn.NORM.INV(O1465,$B$9,$B$10)</f>
        <v/>
      </c>
    </row>
    <row r="1466">
      <c r="H1466" s="14">
        <f>Data!A1466</f>
        <v/>
      </c>
      <c r="I1466" s="24">
        <f>IF(Occurrence!J1466&gt;0,_xlfn.GAMMA.DIST(Occurrence!J1466,$C$6,$C$7,TRUE),0)</f>
        <v/>
      </c>
      <c r="J1466" s="9">
        <f>IF(Occurrence!J1466&gt;0,_xlfn.GAMMA.INV(I1466,$B$6,$B$7),0)</f>
        <v/>
      </c>
      <c r="K1466" s="24">
        <f>IF(Occurrence!K1466&gt;0,_xlfn.GAMMA.DIST(Occurrence!K1466,$C$6,$C$7,TRUE),0)</f>
        <v/>
      </c>
      <c r="L1466" s="9">
        <f>IF(Occurrence!K1466&gt;0,_xlfn.GAMMA.INV(K1466,$B$6,$B$7),0)</f>
        <v/>
      </c>
      <c r="M1466" s="24">
        <f>_xlfn.NORM.DIST(Data!X1466,$C$9,$C$10,TRUE)</f>
        <v/>
      </c>
      <c r="N1466" s="9">
        <f>_xlfn.NORM.INV(M1466,$B$9,$B$10)</f>
        <v/>
      </c>
      <c r="O1466" s="24">
        <f>_xlfn.NORM.DIST(Data!Y1466,$C$9,$C$10,TRUE)</f>
        <v/>
      </c>
      <c r="P1466" s="9">
        <f>_xlfn.NORM.INV(O1466,$B$9,$B$10)</f>
        <v/>
      </c>
    </row>
    <row r="1467">
      <c r="H1467" s="14">
        <f>Data!A1467</f>
        <v/>
      </c>
      <c r="I1467" s="24">
        <f>IF(Occurrence!J1467&gt;0,_xlfn.GAMMA.DIST(Occurrence!J1467,$C$6,$C$7,TRUE),0)</f>
        <v/>
      </c>
      <c r="J1467" s="9">
        <f>IF(Occurrence!J1467&gt;0,_xlfn.GAMMA.INV(I1467,$B$6,$B$7),0)</f>
        <v/>
      </c>
      <c r="K1467" s="24">
        <f>IF(Occurrence!K1467&gt;0,_xlfn.GAMMA.DIST(Occurrence!K1467,$C$6,$C$7,TRUE),0)</f>
        <v/>
      </c>
      <c r="L1467" s="9">
        <f>IF(Occurrence!K1467&gt;0,_xlfn.GAMMA.INV(K1467,$B$6,$B$7),0)</f>
        <v/>
      </c>
      <c r="M1467" s="24">
        <f>_xlfn.NORM.DIST(Data!X1467,$C$9,$C$10,TRUE)</f>
        <v/>
      </c>
      <c r="N1467" s="9">
        <f>_xlfn.NORM.INV(M1467,$B$9,$B$10)</f>
        <v/>
      </c>
      <c r="O1467" s="24">
        <f>_xlfn.NORM.DIST(Data!Y1467,$C$9,$C$10,TRUE)</f>
        <v/>
      </c>
      <c r="P1467" s="9">
        <f>_xlfn.NORM.INV(O1467,$B$9,$B$10)</f>
        <v/>
      </c>
    </row>
    <row r="1468">
      <c r="H1468" s="14">
        <f>Data!A1468</f>
        <v/>
      </c>
      <c r="I1468" s="24">
        <f>IF(Occurrence!J1468&gt;0,_xlfn.GAMMA.DIST(Occurrence!J1468,$C$6,$C$7,TRUE),0)</f>
        <v/>
      </c>
      <c r="J1468" s="9">
        <f>IF(Occurrence!J1468&gt;0,_xlfn.GAMMA.INV(I1468,$B$6,$B$7),0)</f>
        <v/>
      </c>
      <c r="K1468" s="24">
        <f>IF(Occurrence!K1468&gt;0,_xlfn.GAMMA.DIST(Occurrence!K1468,$C$6,$C$7,TRUE),0)</f>
        <v/>
      </c>
      <c r="L1468" s="9">
        <f>IF(Occurrence!K1468&gt;0,_xlfn.GAMMA.INV(K1468,$B$6,$B$7),0)</f>
        <v/>
      </c>
      <c r="M1468" s="24">
        <f>_xlfn.NORM.DIST(Data!X1468,$C$9,$C$10,TRUE)</f>
        <v/>
      </c>
      <c r="N1468" s="9">
        <f>_xlfn.NORM.INV(M1468,$B$9,$B$10)</f>
        <v/>
      </c>
      <c r="O1468" s="24">
        <f>_xlfn.NORM.DIST(Data!Y1468,$C$9,$C$10,TRUE)</f>
        <v/>
      </c>
      <c r="P1468" s="9">
        <f>_xlfn.NORM.INV(O1468,$B$9,$B$10)</f>
        <v/>
      </c>
    </row>
    <row r="1469">
      <c r="H1469" s="14">
        <f>Data!A1469</f>
        <v/>
      </c>
      <c r="I1469" s="24">
        <f>IF(Occurrence!J1469&gt;0,_xlfn.GAMMA.DIST(Occurrence!J1469,$C$6,$C$7,TRUE),0)</f>
        <v/>
      </c>
      <c r="J1469" s="9">
        <f>IF(Occurrence!J1469&gt;0,_xlfn.GAMMA.INV(I1469,$B$6,$B$7),0)</f>
        <v/>
      </c>
      <c r="K1469" s="24">
        <f>IF(Occurrence!K1469&gt;0,_xlfn.GAMMA.DIST(Occurrence!K1469,$C$6,$C$7,TRUE),0)</f>
        <v/>
      </c>
      <c r="L1469" s="9">
        <f>IF(Occurrence!K1469&gt;0,_xlfn.GAMMA.INV(K1469,$B$6,$B$7),0)</f>
        <v/>
      </c>
      <c r="M1469" s="24">
        <f>_xlfn.NORM.DIST(Data!X1469,$C$9,$C$10,TRUE)</f>
        <v/>
      </c>
      <c r="N1469" s="9">
        <f>_xlfn.NORM.INV(M1469,$B$9,$B$10)</f>
        <v/>
      </c>
      <c r="O1469" s="24">
        <f>_xlfn.NORM.DIST(Data!Y1469,$C$9,$C$10,TRUE)</f>
        <v/>
      </c>
      <c r="P1469" s="9">
        <f>_xlfn.NORM.INV(O1469,$B$9,$B$10)</f>
        <v/>
      </c>
    </row>
    <row r="1470">
      <c r="H1470" s="14">
        <f>Data!A1470</f>
        <v/>
      </c>
      <c r="I1470" s="24">
        <f>IF(Occurrence!J1470&gt;0,_xlfn.GAMMA.DIST(Occurrence!J1470,$C$6,$C$7,TRUE),0)</f>
        <v/>
      </c>
      <c r="J1470" s="9">
        <f>IF(Occurrence!J1470&gt;0,_xlfn.GAMMA.INV(I1470,$B$6,$B$7),0)</f>
        <v/>
      </c>
      <c r="K1470" s="24">
        <f>IF(Occurrence!K1470&gt;0,_xlfn.GAMMA.DIST(Occurrence!K1470,$C$6,$C$7,TRUE),0)</f>
        <v/>
      </c>
      <c r="L1470" s="9">
        <f>IF(Occurrence!K1470&gt;0,_xlfn.GAMMA.INV(K1470,$B$6,$B$7),0)</f>
        <v/>
      </c>
      <c r="M1470" s="24">
        <f>_xlfn.NORM.DIST(Data!X1470,$C$9,$C$10,TRUE)</f>
        <v/>
      </c>
      <c r="N1470" s="9">
        <f>_xlfn.NORM.INV(M1470,$B$9,$B$10)</f>
        <v/>
      </c>
      <c r="O1470" s="24">
        <f>_xlfn.NORM.DIST(Data!Y1470,$C$9,$C$10,TRUE)</f>
        <v/>
      </c>
      <c r="P1470" s="9">
        <f>_xlfn.NORM.INV(O1470,$B$9,$B$10)</f>
        <v/>
      </c>
    </row>
    <row r="1471">
      <c r="H1471" s="14">
        <f>Data!A1471</f>
        <v/>
      </c>
      <c r="I1471" s="24">
        <f>IF(Occurrence!J1471&gt;0,_xlfn.GAMMA.DIST(Occurrence!J1471,$C$6,$C$7,TRUE),0)</f>
        <v/>
      </c>
      <c r="J1471" s="9">
        <f>IF(Occurrence!J1471&gt;0,_xlfn.GAMMA.INV(I1471,$B$6,$B$7),0)</f>
        <v/>
      </c>
      <c r="K1471" s="24">
        <f>IF(Occurrence!K1471&gt;0,_xlfn.GAMMA.DIST(Occurrence!K1471,$C$6,$C$7,TRUE),0)</f>
        <v/>
      </c>
      <c r="L1471" s="9">
        <f>IF(Occurrence!K1471&gt;0,_xlfn.GAMMA.INV(K1471,$B$6,$B$7),0)</f>
        <v/>
      </c>
      <c r="M1471" s="24">
        <f>_xlfn.NORM.DIST(Data!X1471,$C$9,$C$10,TRUE)</f>
        <v/>
      </c>
      <c r="N1471" s="9">
        <f>_xlfn.NORM.INV(M1471,$B$9,$B$10)</f>
        <v/>
      </c>
      <c r="O1471" s="24">
        <f>_xlfn.NORM.DIST(Data!Y1471,$C$9,$C$10,TRUE)</f>
        <v/>
      </c>
      <c r="P1471" s="9">
        <f>_xlfn.NORM.INV(O1471,$B$9,$B$10)</f>
        <v/>
      </c>
    </row>
    <row r="1472">
      <c r="H1472" s="14">
        <f>Data!A1472</f>
        <v/>
      </c>
      <c r="I1472" s="24">
        <f>IF(Occurrence!J1472&gt;0,_xlfn.GAMMA.DIST(Occurrence!J1472,$C$6,$C$7,TRUE),0)</f>
        <v/>
      </c>
      <c r="J1472" s="9">
        <f>IF(Occurrence!J1472&gt;0,_xlfn.GAMMA.INV(I1472,$B$6,$B$7),0)</f>
        <v/>
      </c>
      <c r="K1472" s="24">
        <f>IF(Occurrence!K1472&gt;0,_xlfn.GAMMA.DIST(Occurrence!K1472,$C$6,$C$7,TRUE),0)</f>
        <v/>
      </c>
      <c r="L1472" s="9">
        <f>IF(Occurrence!K1472&gt;0,_xlfn.GAMMA.INV(K1472,$B$6,$B$7),0)</f>
        <v/>
      </c>
      <c r="M1472" s="24">
        <f>_xlfn.NORM.DIST(Data!X1472,$C$9,$C$10,TRUE)</f>
        <v/>
      </c>
      <c r="N1472" s="9">
        <f>_xlfn.NORM.INV(M1472,$B$9,$B$10)</f>
        <v/>
      </c>
      <c r="O1472" s="24">
        <f>_xlfn.NORM.DIST(Data!Y1472,$C$9,$C$10,TRUE)</f>
        <v/>
      </c>
      <c r="P1472" s="9">
        <f>_xlfn.NORM.INV(O1472,$B$9,$B$10)</f>
        <v/>
      </c>
    </row>
    <row r="1473">
      <c r="H1473" s="14">
        <f>Data!A1473</f>
        <v/>
      </c>
      <c r="I1473" s="24">
        <f>IF(Occurrence!J1473&gt;0,_xlfn.GAMMA.DIST(Occurrence!J1473,$C$6,$C$7,TRUE),0)</f>
        <v/>
      </c>
      <c r="J1473" s="9">
        <f>IF(Occurrence!J1473&gt;0,_xlfn.GAMMA.INV(I1473,$B$6,$B$7),0)</f>
        <v/>
      </c>
      <c r="K1473" s="24">
        <f>IF(Occurrence!K1473&gt;0,_xlfn.GAMMA.DIST(Occurrence!K1473,$C$6,$C$7,TRUE),0)</f>
        <v/>
      </c>
      <c r="L1473" s="9">
        <f>IF(Occurrence!K1473&gt;0,_xlfn.GAMMA.INV(K1473,$B$6,$B$7),0)</f>
        <v/>
      </c>
      <c r="M1473" s="24">
        <f>_xlfn.NORM.DIST(Data!X1473,$C$9,$C$10,TRUE)</f>
        <v/>
      </c>
      <c r="N1473" s="9">
        <f>_xlfn.NORM.INV(M1473,$B$9,$B$10)</f>
        <v/>
      </c>
      <c r="O1473" s="24">
        <f>_xlfn.NORM.DIST(Data!Y1473,$C$9,$C$10,TRUE)</f>
        <v/>
      </c>
      <c r="P1473" s="9">
        <f>_xlfn.NORM.INV(O1473,$B$9,$B$10)</f>
        <v/>
      </c>
    </row>
    <row r="1474">
      <c r="H1474" s="14">
        <f>Data!A1474</f>
        <v/>
      </c>
      <c r="I1474" s="24">
        <f>IF(Occurrence!J1474&gt;0,_xlfn.GAMMA.DIST(Occurrence!J1474,$C$6,$C$7,TRUE),0)</f>
        <v/>
      </c>
      <c r="J1474" s="9">
        <f>IF(Occurrence!J1474&gt;0,_xlfn.GAMMA.INV(I1474,$B$6,$B$7),0)</f>
        <v/>
      </c>
      <c r="K1474" s="24">
        <f>IF(Occurrence!K1474&gt;0,_xlfn.GAMMA.DIST(Occurrence!K1474,$C$6,$C$7,TRUE),0)</f>
        <v/>
      </c>
      <c r="L1474" s="9">
        <f>IF(Occurrence!K1474&gt;0,_xlfn.GAMMA.INV(K1474,$B$6,$B$7),0)</f>
        <v/>
      </c>
      <c r="M1474" s="24">
        <f>_xlfn.NORM.DIST(Data!X1474,$C$9,$C$10,TRUE)</f>
        <v/>
      </c>
      <c r="N1474" s="9">
        <f>_xlfn.NORM.INV(M1474,$B$9,$B$10)</f>
        <v/>
      </c>
      <c r="O1474" s="24">
        <f>_xlfn.NORM.DIST(Data!Y1474,$C$9,$C$10,TRUE)</f>
        <v/>
      </c>
      <c r="P1474" s="9">
        <f>_xlfn.NORM.INV(O1474,$B$9,$B$10)</f>
        <v/>
      </c>
    </row>
    <row r="1475">
      <c r="H1475" s="14">
        <f>Data!A1475</f>
        <v/>
      </c>
      <c r="I1475" s="24">
        <f>IF(Occurrence!J1475&gt;0,_xlfn.GAMMA.DIST(Occurrence!J1475,$C$6,$C$7,TRUE),0)</f>
        <v/>
      </c>
      <c r="J1475" s="9">
        <f>IF(Occurrence!J1475&gt;0,_xlfn.GAMMA.INV(I1475,$B$6,$B$7),0)</f>
        <v/>
      </c>
      <c r="K1475" s="24">
        <f>IF(Occurrence!K1475&gt;0,_xlfn.GAMMA.DIST(Occurrence!K1475,$C$6,$C$7,TRUE),0)</f>
        <v/>
      </c>
      <c r="L1475" s="9">
        <f>IF(Occurrence!K1475&gt;0,_xlfn.GAMMA.INV(K1475,$B$6,$B$7),0)</f>
        <v/>
      </c>
      <c r="M1475" s="24">
        <f>_xlfn.NORM.DIST(Data!X1475,$C$9,$C$10,TRUE)</f>
        <v/>
      </c>
      <c r="N1475" s="9">
        <f>_xlfn.NORM.INV(M1475,$B$9,$B$10)</f>
        <v/>
      </c>
      <c r="O1475" s="24">
        <f>_xlfn.NORM.DIST(Data!Y1475,$C$9,$C$10,TRUE)</f>
        <v/>
      </c>
      <c r="P1475" s="9">
        <f>_xlfn.NORM.INV(O1475,$B$9,$B$10)</f>
        <v/>
      </c>
    </row>
    <row r="1476">
      <c r="H1476" s="14">
        <f>Data!A1476</f>
        <v/>
      </c>
      <c r="I1476" s="24">
        <f>IF(Occurrence!J1476&gt;0,_xlfn.GAMMA.DIST(Occurrence!J1476,$C$6,$C$7,TRUE),0)</f>
        <v/>
      </c>
      <c r="J1476" s="9">
        <f>IF(Occurrence!J1476&gt;0,_xlfn.GAMMA.INV(I1476,$B$6,$B$7),0)</f>
        <v/>
      </c>
      <c r="K1476" s="24">
        <f>IF(Occurrence!K1476&gt;0,_xlfn.GAMMA.DIST(Occurrence!K1476,$C$6,$C$7,TRUE),0)</f>
        <v/>
      </c>
      <c r="L1476" s="9">
        <f>IF(Occurrence!K1476&gt;0,_xlfn.GAMMA.INV(K1476,$B$6,$B$7),0)</f>
        <v/>
      </c>
      <c r="M1476" s="24">
        <f>_xlfn.NORM.DIST(Data!X1476,$C$9,$C$10,TRUE)</f>
        <v/>
      </c>
      <c r="N1476" s="9">
        <f>_xlfn.NORM.INV(M1476,$B$9,$B$10)</f>
        <v/>
      </c>
      <c r="O1476" s="24">
        <f>_xlfn.NORM.DIST(Data!Y1476,$C$9,$C$10,TRUE)</f>
        <v/>
      </c>
      <c r="P1476" s="9">
        <f>_xlfn.NORM.INV(O1476,$B$9,$B$10)</f>
        <v/>
      </c>
    </row>
    <row r="1477">
      <c r="H1477" s="14">
        <f>Data!A1477</f>
        <v/>
      </c>
      <c r="I1477" s="24">
        <f>IF(Occurrence!J1477&gt;0,_xlfn.GAMMA.DIST(Occurrence!J1477,$C$6,$C$7,TRUE),0)</f>
        <v/>
      </c>
      <c r="J1477" s="9">
        <f>IF(Occurrence!J1477&gt;0,_xlfn.GAMMA.INV(I1477,$B$6,$B$7),0)</f>
        <v/>
      </c>
      <c r="K1477" s="24">
        <f>IF(Occurrence!K1477&gt;0,_xlfn.GAMMA.DIST(Occurrence!K1477,$C$6,$C$7,TRUE),0)</f>
        <v/>
      </c>
      <c r="L1477" s="9">
        <f>IF(Occurrence!K1477&gt;0,_xlfn.GAMMA.INV(K1477,$B$6,$B$7),0)</f>
        <v/>
      </c>
      <c r="M1477" s="24">
        <f>_xlfn.NORM.DIST(Data!X1477,$C$9,$C$10,TRUE)</f>
        <v/>
      </c>
      <c r="N1477" s="9">
        <f>_xlfn.NORM.INV(M1477,$B$9,$B$10)</f>
        <v/>
      </c>
      <c r="O1477" s="24">
        <f>_xlfn.NORM.DIST(Data!Y1477,$C$9,$C$10,TRUE)</f>
        <v/>
      </c>
      <c r="P1477" s="9">
        <f>_xlfn.NORM.INV(O1477,$B$9,$B$10)</f>
        <v/>
      </c>
    </row>
    <row r="1478">
      <c r="H1478" s="14">
        <f>Data!A1478</f>
        <v/>
      </c>
      <c r="I1478" s="24">
        <f>IF(Occurrence!J1478&gt;0,_xlfn.GAMMA.DIST(Occurrence!J1478,$C$6,$C$7,TRUE),0)</f>
        <v/>
      </c>
      <c r="J1478" s="9">
        <f>IF(Occurrence!J1478&gt;0,_xlfn.GAMMA.INV(I1478,$B$6,$B$7),0)</f>
        <v/>
      </c>
      <c r="K1478" s="24">
        <f>IF(Occurrence!K1478&gt;0,_xlfn.GAMMA.DIST(Occurrence!K1478,$C$6,$C$7,TRUE),0)</f>
        <v/>
      </c>
      <c r="L1478" s="9">
        <f>IF(Occurrence!K1478&gt;0,_xlfn.GAMMA.INV(K1478,$B$6,$B$7),0)</f>
        <v/>
      </c>
      <c r="M1478" s="24">
        <f>_xlfn.NORM.DIST(Data!X1478,$C$9,$C$10,TRUE)</f>
        <v/>
      </c>
      <c r="N1478" s="9">
        <f>_xlfn.NORM.INV(M1478,$B$9,$B$10)</f>
        <v/>
      </c>
      <c r="O1478" s="24">
        <f>_xlfn.NORM.DIST(Data!Y1478,$C$9,$C$10,TRUE)</f>
        <v/>
      </c>
      <c r="P1478" s="9">
        <f>_xlfn.NORM.INV(O1478,$B$9,$B$10)</f>
        <v/>
      </c>
    </row>
    <row r="1479">
      <c r="H1479" s="14">
        <f>Data!A1479</f>
        <v/>
      </c>
      <c r="I1479" s="24">
        <f>IF(Occurrence!J1479&gt;0,_xlfn.GAMMA.DIST(Occurrence!J1479,$C$6,$C$7,TRUE),0)</f>
        <v/>
      </c>
      <c r="J1479" s="9">
        <f>IF(Occurrence!J1479&gt;0,_xlfn.GAMMA.INV(I1479,$B$6,$B$7),0)</f>
        <v/>
      </c>
      <c r="K1479" s="24">
        <f>IF(Occurrence!K1479&gt;0,_xlfn.GAMMA.DIST(Occurrence!K1479,$C$6,$C$7,TRUE),0)</f>
        <v/>
      </c>
      <c r="L1479" s="9">
        <f>IF(Occurrence!K1479&gt;0,_xlfn.GAMMA.INV(K1479,$B$6,$B$7),0)</f>
        <v/>
      </c>
      <c r="M1479" s="24">
        <f>_xlfn.NORM.DIST(Data!X1479,$C$9,$C$10,TRUE)</f>
        <v/>
      </c>
      <c r="N1479" s="9">
        <f>_xlfn.NORM.INV(M1479,$B$9,$B$10)</f>
        <v/>
      </c>
      <c r="O1479" s="24">
        <f>_xlfn.NORM.DIST(Data!Y1479,$C$9,$C$10,TRUE)</f>
        <v/>
      </c>
      <c r="P1479" s="9">
        <f>_xlfn.NORM.INV(O1479,$B$9,$B$10)</f>
        <v/>
      </c>
    </row>
    <row r="1480">
      <c r="H1480" s="14">
        <f>Data!A1480</f>
        <v/>
      </c>
      <c r="I1480" s="24">
        <f>IF(Occurrence!J1480&gt;0,_xlfn.GAMMA.DIST(Occurrence!J1480,$C$6,$C$7,TRUE),0)</f>
        <v/>
      </c>
      <c r="J1480" s="9">
        <f>IF(Occurrence!J1480&gt;0,_xlfn.GAMMA.INV(I1480,$B$6,$B$7),0)</f>
        <v/>
      </c>
      <c r="K1480" s="24">
        <f>IF(Occurrence!K1480&gt;0,_xlfn.GAMMA.DIST(Occurrence!K1480,$C$6,$C$7,TRUE),0)</f>
        <v/>
      </c>
      <c r="L1480" s="9">
        <f>IF(Occurrence!K1480&gt;0,_xlfn.GAMMA.INV(K1480,$B$6,$B$7),0)</f>
        <v/>
      </c>
      <c r="M1480" s="24">
        <f>_xlfn.NORM.DIST(Data!X1480,$C$9,$C$10,TRUE)</f>
        <v/>
      </c>
      <c r="N1480" s="9">
        <f>_xlfn.NORM.INV(M1480,$B$9,$B$10)</f>
        <v/>
      </c>
      <c r="O1480" s="24">
        <f>_xlfn.NORM.DIST(Data!Y1480,$C$9,$C$10,TRUE)</f>
        <v/>
      </c>
      <c r="P1480" s="9">
        <f>_xlfn.NORM.INV(O1480,$B$9,$B$10)</f>
        <v/>
      </c>
    </row>
    <row r="1481">
      <c r="H1481" s="14">
        <f>Data!A1481</f>
        <v/>
      </c>
      <c r="I1481" s="24">
        <f>IF(Occurrence!J1481&gt;0,_xlfn.GAMMA.DIST(Occurrence!J1481,$C$6,$C$7,TRUE),0)</f>
        <v/>
      </c>
      <c r="J1481" s="9">
        <f>IF(Occurrence!J1481&gt;0,_xlfn.GAMMA.INV(I1481,$B$6,$B$7),0)</f>
        <v/>
      </c>
      <c r="K1481" s="24">
        <f>IF(Occurrence!K1481&gt;0,_xlfn.GAMMA.DIST(Occurrence!K1481,$C$6,$C$7,TRUE),0)</f>
        <v/>
      </c>
      <c r="L1481" s="9">
        <f>IF(Occurrence!K1481&gt;0,_xlfn.GAMMA.INV(K1481,$B$6,$B$7),0)</f>
        <v/>
      </c>
      <c r="M1481" s="24">
        <f>_xlfn.NORM.DIST(Data!X1481,$C$9,$C$10,TRUE)</f>
        <v/>
      </c>
      <c r="N1481" s="9">
        <f>_xlfn.NORM.INV(M1481,$B$9,$B$10)</f>
        <v/>
      </c>
      <c r="O1481" s="24">
        <f>_xlfn.NORM.DIST(Data!Y1481,$C$9,$C$10,TRUE)</f>
        <v/>
      </c>
      <c r="P1481" s="9">
        <f>_xlfn.NORM.INV(O1481,$B$9,$B$10)</f>
        <v/>
      </c>
    </row>
    <row r="1482">
      <c r="H1482" s="14">
        <f>Data!A1482</f>
        <v/>
      </c>
      <c r="I1482" s="24">
        <f>IF(Occurrence!J1482&gt;0,_xlfn.GAMMA.DIST(Occurrence!J1482,$C$6,$C$7,TRUE),0)</f>
        <v/>
      </c>
      <c r="J1482" s="9">
        <f>IF(Occurrence!J1482&gt;0,_xlfn.GAMMA.INV(I1482,$B$6,$B$7),0)</f>
        <v/>
      </c>
      <c r="K1482" s="24">
        <f>IF(Occurrence!K1482&gt;0,_xlfn.GAMMA.DIST(Occurrence!K1482,$C$6,$C$7,TRUE),0)</f>
        <v/>
      </c>
      <c r="L1482" s="9">
        <f>IF(Occurrence!K1482&gt;0,_xlfn.GAMMA.INV(K1482,$B$6,$B$7),0)</f>
        <v/>
      </c>
      <c r="M1482" s="24">
        <f>_xlfn.NORM.DIST(Data!X1482,$C$9,$C$10,TRUE)</f>
        <v/>
      </c>
      <c r="N1482" s="9">
        <f>_xlfn.NORM.INV(M1482,$B$9,$B$10)</f>
        <v/>
      </c>
      <c r="O1482" s="24">
        <f>_xlfn.NORM.DIST(Data!Y1482,$C$9,$C$10,TRUE)</f>
        <v/>
      </c>
      <c r="P1482" s="9">
        <f>_xlfn.NORM.INV(O1482,$B$9,$B$10)</f>
        <v/>
      </c>
    </row>
    <row r="1483">
      <c r="H1483" s="14">
        <f>Data!A1483</f>
        <v/>
      </c>
      <c r="I1483" s="24">
        <f>IF(Occurrence!J1483&gt;0,_xlfn.GAMMA.DIST(Occurrence!J1483,$C$6,$C$7,TRUE),0)</f>
        <v/>
      </c>
      <c r="J1483" s="9">
        <f>IF(Occurrence!J1483&gt;0,_xlfn.GAMMA.INV(I1483,$B$6,$B$7),0)</f>
        <v/>
      </c>
      <c r="K1483" s="24">
        <f>IF(Occurrence!K1483&gt;0,_xlfn.GAMMA.DIST(Occurrence!K1483,$C$6,$C$7,TRUE),0)</f>
        <v/>
      </c>
      <c r="L1483" s="9">
        <f>IF(Occurrence!K1483&gt;0,_xlfn.GAMMA.INV(K1483,$B$6,$B$7),0)</f>
        <v/>
      </c>
      <c r="M1483" s="24">
        <f>_xlfn.NORM.DIST(Data!X1483,$C$9,$C$10,TRUE)</f>
        <v/>
      </c>
      <c r="N1483" s="9">
        <f>_xlfn.NORM.INV(M1483,$B$9,$B$10)</f>
        <v/>
      </c>
      <c r="O1483" s="24">
        <f>_xlfn.NORM.DIST(Data!Y1483,$C$9,$C$10,TRUE)</f>
        <v/>
      </c>
      <c r="P1483" s="9">
        <f>_xlfn.NORM.INV(O1483,$B$9,$B$10)</f>
        <v/>
      </c>
    </row>
    <row r="1484">
      <c r="H1484" s="14">
        <f>Data!A1484</f>
        <v/>
      </c>
      <c r="I1484" s="24">
        <f>IF(Occurrence!J1484&gt;0,_xlfn.GAMMA.DIST(Occurrence!J1484,$C$6,$C$7,TRUE),0)</f>
        <v/>
      </c>
      <c r="J1484" s="9">
        <f>IF(Occurrence!J1484&gt;0,_xlfn.GAMMA.INV(I1484,$B$6,$B$7),0)</f>
        <v/>
      </c>
      <c r="K1484" s="24">
        <f>IF(Occurrence!K1484&gt;0,_xlfn.GAMMA.DIST(Occurrence!K1484,$C$6,$C$7,TRUE),0)</f>
        <v/>
      </c>
      <c r="L1484" s="9">
        <f>IF(Occurrence!K1484&gt;0,_xlfn.GAMMA.INV(K1484,$B$6,$B$7),0)</f>
        <v/>
      </c>
      <c r="M1484" s="24">
        <f>_xlfn.NORM.DIST(Data!X1484,$C$9,$C$10,TRUE)</f>
        <v/>
      </c>
      <c r="N1484" s="9">
        <f>_xlfn.NORM.INV(M1484,$B$9,$B$10)</f>
        <v/>
      </c>
      <c r="O1484" s="24">
        <f>_xlfn.NORM.DIST(Data!Y1484,$C$9,$C$10,TRUE)</f>
        <v/>
      </c>
      <c r="P1484" s="9">
        <f>_xlfn.NORM.INV(O1484,$B$9,$B$10)</f>
        <v/>
      </c>
    </row>
    <row r="1485">
      <c r="H1485" s="14">
        <f>Data!A1485</f>
        <v/>
      </c>
      <c r="I1485" s="24">
        <f>IF(Occurrence!J1485&gt;0,_xlfn.GAMMA.DIST(Occurrence!J1485,$C$6,$C$7,TRUE),0)</f>
        <v/>
      </c>
      <c r="J1485" s="9">
        <f>IF(Occurrence!J1485&gt;0,_xlfn.GAMMA.INV(I1485,$B$6,$B$7),0)</f>
        <v/>
      </c>
      <c r="K1485" s="24">
        <f>IF(Occurrence!K1485&gt;0,_xlfn.GAMMA.DIST(Occurrence!K1485,$C$6,$C$7,TRUE),0)</f>
        <v/>
      </c>
      <c r="L1485" s="9">
        <f>IF(Occurrence!K1485&gt;0,_xlfn.GAMMA.INV(K1485,$B$6,$B$7),0)</f>
        <v/>
      </c>
      <c r="M1485" s="24">
        <f>_xlfn.NORM.DIST(Data!X1485,$C$9,$C$10,TRUE)</f>
        <v/>
      </c>
      <c r="N1485" s="9">
        <f>_xlfn.NORM.INV(M1485,$B$9,$B$10)</f>
        <v/>
      </c>
      <c r="O1485" s="24">
        <f>_xlfn.NORM.DIST(Data!Y1485,$C$9,$C$10,TRUE)</f>
        <v/>
      </c>
      <c r="P1485" s="9">
        <f>_xlfn.NORM.INV(O1485,$B$9,$B$10)</f>
        <v/>
      </c>
    </row>
    <row r="1486">
      <c r="H1486" s="14">
        <f>Data!A1486</f>
        <v/>
      </c>
      <c r="I1486" s="24">
        <f>IF(Occurrence!J1486&gt;0,_xlfn.GAMMA.DIST(Occurrence!J1486,$C$6,$C$7,TRUE),0)</f>
        <v/>
      </c>
      <c r="J1486" s="9">
        <f>IF(Occurrence!J1486&gt;0,_xlfn.GAMMA.INV(I1486,$B$6,$B$7),0)</f>
        <v/>
      </c>
      <c r="K1486" s="24">
        <f>IF(Occurrence!K1486&gt;0,_xlfn.GAMMA.DIST(Occurrence!K1486,$C$6,$C$7,TRUE),0)</f>
        <v/>
      </c>
      <c r="L1486" s="9">
        <f>IF(Occurrence!K1486&gt;0,_xlfn.GAMMA.INV(K1486,$B$6,$B$7),0)</f>
        <v/>
      </c>
      <c r="M1486" s="24">
        <f>_xlfn.NORM.DIST(Data!X1486,$C$9,$C$10,TRUE)</f>
        <v/>
      </c>
      <c r="N1486" s="9">
        <f>_xlfn.NORM.INV(M1486,$B$9,$B$10)</f>
        <v/>
      </c>
      <c r="O1486" s="24">
        <f>_xlfn.NORM.DIST(Data!Y1486,$C$9,$C$10,TRUE)</f>
        <v/>
      </c>
      <c r="P1486" s="9">
        <f>_xlfn.NORM.INV(O1486,$B$9,$B$10)</f>
        <v/>
      </c>
    </row>
    <row r="1487">
      <c r="H1487" s="14">
        <f>Data!A1487</f>
        <v/>
      </c>
      <c r="I1487" s="24">
        <f>IF(Occurrence!J1487&gt;0,_xlfn.GAMMA.DIST(Occurrence!J1487,$C$6,$C$7,TRUE),0)</f>
        <v/>
      </c>
      <c r="J1487" s="9">
        <f>IF(Occurrence!J1487&gt;0,_xlfn.GAMMA.INV(I1487,$B$6,$B$7),0)</f>
        <v/>
      </c>
      <c r="K1487" s="24">
        <f>IF(Occurrence!K1487&gt;0,_xlfn.GAMMA.DIST(Occurrence!K1487,$C$6,$C$7,TRUE),0)</f>
        <v/>
      </c>
      <c r="L1487" s="9">
        <f>IF(Occurrence!K1487&gt;0,_xlfn.GAMMA.INV(K1487,$B$6,$B$7),0)</f>
        <v/>
      </c>
      <c r="M1487" s="24">
        <f>_xlfn.NORM.DIST(Data!X1487,$C$9,$C$10,TRUE)</f>
        <v/>
      </c>
      <c r="N1487" s="9">
        <f>_xlfn.NORM.INV(M1487,$B$9,$B$10)</f>
        <v/>
      </c>
      <c r="O1487" s="24">
        <f>_xlfn.NORM.DIST(Data!Y1487,$C$9,$C$10,TRUE)</f>
        <v/>
      </c>
      <c r="P1487" s="9">
        <f>_xlfn.NORM.INV(O1487,$B$9,$B$10)</f>
        <v/>
      </c>
    </row>
    <row r="1488">
      <c r="H1488" s="14">
        <f>Data!A1488</f>
        <v/>
      </c>
      <c r="I1488" s="24">
        <f>IF(Occurrence!J1488&gt;0,_xlfn.GAMMA.DIST(Occurrence!J1488,$C$6,$C$7,TRUE),0)</f>
        <v/>
      </c>
      <c r="J1488" s="9">
        <f>IF(Occurrence!J1488&gt;0,_xlfn.GAMMA.INV(I1488,$B$6,$B$7),0)</f>
        <v/>
      </c>
      <c r="K1488" s="24">
        <f>IF(Occurrence!K1488&gt;0,_xlfn.GAMMA.DIST(Occurrence!K1488,$C$6,$C$7,TRUE),0)</f>
        <v/>
      </c>
      <c r="L1488" s="9">
        <f>IF(Occurrence!K1488&gt;0,_xlfn.GAMMA.INV(K1488,$B$6,$B$7),0)</f>
        <v/>
      </c>
      <c r="M1488" s="24">
        <f>_xlfn.NORM.DIST(Data!X1488,$C$9,$C$10,TRUE)</f>
        <v/>
      </c>
      <c r="N1488" s="9">
        <f>_xlfn.NORM.INV(M1488,$B$9,$B$10)</f>
        <v/>
      </c>
      <c r="O1488" s="24">
        <f>_xlfn.NORM.DIST(Data!Y1488,$C$9,$C$10,TRUE)</f>
        <v/>
      </c>
      <c r="P1488" s="9">
        <f>_xlfn.NORM.INV(O1488,$B$9,$B$10)</f>
        <v/>
      </c>
    </row>
    <row r="1489">
      <c r="H1489" s="14">
        <f>Data!A1489</f>
        <v/>
      </c>
      <c r="I1489" s="24">
        <f>IF(Occurrence!J1489&gt;0,_xlfn.GAMMA.DIST(Occurrence!J1489,$C$6,$C$7,TRUE),0)</f>
        <v/>
      </c>
      <c r="J1489" s="9">
        <f>IF(Occurrence!J1489&gt;0,_xlfn.GAMMA.INV(I1489,$B$6,$B$7),0)</f>
        <v/>
      </c>
      <c r="K1489" s="24">
        <f>IF(Occurrence!K1489&gt;0,_xlfn.GAMMA.DIST(Occurrence!K1489,$C$6,$C$7,TRUE),0)</f>
        <v/>
      </c>
      <c r="L1489" s="9">
        <f>IF(Occurrence!K1489&gt;0,_xlfn.GAMMA.INV(K1489,$B$6,$B$7),0)</f>
        <v/>
      </c>
      <c r="M1489" s="24">
        <f>_xlfn.NORM.DIST(Data!X1489,$C$9,$C$10,TRUE)</f>
        <v/>
      </c>
      <c r="N1489" s="9">
        <f>_xlfn.NORM.INV(M1489,$B$9,$B$10)</f>
        <v/>
      </c>
      <c r="O1489" s="24">
        <f>_xlfn.NORM.DIST(Data!Y1489,$C$9,$C$10,TRUE)</f>
        <v/>
      </c>
      <c r="P1489" s="9">
        <f>_xlfn.NORM.INV(O1489,$B$9,$B$10)</f>
        <v/>
      </c>
    </row>
    <row r="1490">
      <c r="H1490" s="14">
        <f>Data!A1490</f>
        <v/>
      </c>
      <c r="I1490" s="24">
        <f>IF(Occurrence!J1490&gt;0,_xlfn.GAMMA.DIST(Occurrence!J1490,$C$6,$C$7,TRUE),0)</f>
        <v/>
      </c>
      <c r="J1490" s="9">
        <f>IF(Occurrence!J1490&gt;0,_xlfn.GAMMA.INV(I1490,$B$6,$B$7),0)</f>
        <v/>
      </c>
      <c r="K1490" s="24">
        <f>IF(Occurrence!K1490&gt;0,_xlfn.GAMMA.DIST(Occurrence!K1490,$C$6,$C$7,TRUE),0)</f>
        <v/>
      </c>
      <c r="L1490" s="9">
        <f>IF(Occurrence!K1490&gt;0,_xlfn.GAMMA.INV(K1490,$B$6,$B$7),0)</f>
        <v/>
      </c>
      <c r="M1490" s="24">
        <f>_xlfn.NORM.DIST(Data!X1490,$C$9,$C$10,TRUE)</f>
        <v/>
      </c>
      <c r="N1490" s="9">
        <f>_xlfn.NORM.INV(M1490,$B$9,$B$10)</f>
        <v/>
      </c>
      <c r="O1490" s="24">
        <f>_xlfn.NORM.DIST(Data!Y1490,$C$9,$C$10,TRUE)</f>
        <v/>
      </c>
      <c r="P1490" s="9">
        <f>_xlfn.NORM.INV(O1490,$B$9,$B$10)</f>
        <v/>
      </c>
    </row>
    <row r="1491">
      <c r="H1491" s="14">
        <f>Data!A1491</f>
        <v/>
      </c>
      <c r="I1491" s="24">
        <f>IF(Occurrence!J1491&gt;0,_xlfn.GAMMA.DIST(Occurrence!J1491,$C$6,$C$7,TRUE),0)</f>
        <v/>
      </c>
      <c r="J1491" s="9">
        <f>IF(Occurrence!J1491&gt;0,_xlfn.GAMMA.INV(I1491,$B$6,$B$7),0)</f>
        <v/>
      </c>
      <c r="K1491" s="24">
        <f>IF(Occurrence!K1491&gt;0,_xlfn.GAMMA.DIST(Occurrence!K1491,$C$6,$C$7,TRUE),0)</f>
        <v/>
      </c>
      <c r="L1491" s="9">
        <f>IF(Occurrence!K1491&gt;0,_xlfn.GAMMA.INV(K1491,$B$6,$B$7),0)</f>
        <v/>
      </c>
      <c r="M1491" s="24">
        <f>_xlfn.NORM.DIST(Data!X1491,$C$9,$C$10,TRUE)</f>
        <v/>
      </c>
      <c r="N1491" s="9">
        <f>_xlfn.NORM.INV(M1491,$B$9,$B$10)</f>
        <v/>
      </c>
      <c r="O1491" s="24">
        <f>_xlfn.NORM.DIST(Data!Y1491,$C$9,$C$10,TRUE)</f>
        <v/>
      </c>
      <c r="P1491" s="9">
        <f>_xlfn.NORM.INV(O1491,$B$9,$B$10)</f>
        <v/>
      </c>
    </row>
    <row r="1492">
      <c r="H1492" s="14">
        <f>Data!A1492</f>
        <v/>
      </c>
      <c r="I1492" s="24">
        <f>IF(Occurrence!J1492&gt;0,_xlfn.GAMMA.DIST(Occurrence!J1492,$C$6,$C$7,TRUE),0)</f>
        <v/>
      </c>
      <c r="J1492" s="9">
        <f>IF(Occurrence!J1492&gt;0,_xlfn.GAMMA.INV(I1492,$B$6,$B$7),0)</f>
        <v/>
      </c>
      <c r="K1492" s="24">
        <f>IF(Occurrence!K1492&gt;0,_xlfn.GAMMA.DIST(Occurrence!K1492,$C$6,$C$7,TRUE),0)</f>
        <v/>
      </c>
      <c r="L1492" s="9">
        <f>IF(Occurrence!K1492&gt;0,_xlfn.GAMMA.INV(K1492,$B$6,$B$7),0)</f>
        <v/>
      </c>
      <c r="M1492" s="24">
        <f>_xlfn.NORM.DIST(Data!X1492,$C$9,$C$10,TRUE)</f>
        <v/>
      </c>
      <c r="N1492" s="9">
        <f>_xlfn.NORM.INV(M1492,$B$9,$B$10)</f>
        <v/>
      </c>
      <c r="O1492" s="24">
        <f>_xlfn.NORM.DIST(Data!Y1492,$C$9,$C$10,TRUE)</f>
        <v/>
      </c>
      <c r="P1492" s="9">
        <f>_xlfn.NORM.INV(O1492,$B$9,$B$10)</f>
        <v/>
      </c>
    </row>
    <row r="1493">
      <c r="H1493" s="14">
        <f>Data!A1493</f>
        <v/>
      </c>
      <c r="I1493" s="24">
        <f>IF(Occurrence!J1493&gt;0,_xlfn.GAMMA.DIST(Occurrence!J1493,$C$6,$C$7,TRUE),0)</f>
        <v/>
      </c>
      <c r="J1493" s="9">
        <f>IF(Occurrence!J1493&gt;0,_xlfn.GAMMA.INV(I1493,$B$6,$B$7),0)</f>
        <v/>
      </c>
      <c r="K1493" s="24">
        <f>IF(Occurrence!K1493&gt;0,_xlfn.GAMMA.DIST(Occurrence!K1493,$C$6,$C$7,TRUE),0)</f>
        <v/>
      </c>
      <c r="L1493" s="9">
        <f>IF(Occurrence!K1493&gt;0,_xlfn.GAMMA.INV(K1493,$B$6,$B$7),0)</f>
        <v/>
      </c>
      <c r="M1493" s="24">
        <f>_xlfn.NORM.DIST(Data!X1493,$C$9,$C$10,TRUE)</f>
        <v/>
      </c>
      <c r="N1493" s="9">
        <f>_xlfn.NORM.INV(M1493,$B$9,$B$10)</f>
        <v/>
      </c>
      <c r="O1493" s="24">
        <f>_xlfn.NORM.DIST(Data!Y1493,$C$9,$C$10,TRUE)</f>
        <v/>
      </c>
      <c r="P1493" s="9">
        <f>_xlfn.NORM.INV(O1493,$B$9,$B$10)</f>
        <v/>
      </c>
    </row>
    <row r="1494">
      <c r="H1494" s="14">
        <f>Data!A1494</f>
        <v/>
      </c>
      <c r="I1494" s="24">
        <f>IF(Occurrence!J1494&gt;0,_xlfn.GAMMA.DIST(Occurrence!J1494,$C$6,$C$7,TRUE),0)</f>
        <v/>
      </c>
      <c r="J1494" s="9">
        <f>IF(Occurrence!J1494&gt;0,_xlfn.GAMMA.INV(I1494,$B$6,$B$7),0)</f>
        <v/>
      </c>
      <c r="K1494" s="24">
        <f>IF(Occurrence!K1494&gt;0,_xlfn.GAMMA.DIST(Occurrence!K1494,$C$6,$C$7,TRUE),0)</f>
        <v/>
      </c>
      <c r="L1494" s="9">
        <f>IF(Occurrence!K1494&gt;0,_xlfn.GAMMA.INV(K1494,$B$6,$B$7),0)</f>
        <v/>
      </c>
      <c r="M1494" s="24">
        <f>_xlfn.NORM.DIST(Data!X1494,$C$9,$C$10,TRUE)</f>
        <v/>
      </c>
      <c r="N1494" s="9">
        <f>_xlfn.NORM.INV(M1494,$B$9,$B$10)</f>
        <v/>
      </c>
      <c r="O1494" s="24">
        <f>_xlfn.NORM.DIST(Data!Y1494,$C$9,$C$10,TRUE)</f>
        <v/>
      </c>
      <c r="P1494" s="9">
        <f>_xlfn.NORM.INV(O1494,$B$9,$B$10)</f>
        <v/>
      </c>
    </row>
    <row r="1495">
      <c r="H1495" s="14">
        <f>Data!A1495</f>
        <v/>
      </c>
      <c r="I1495" s="24">
        <f>IF(Occurrence!J1495&gt;0,_xlfn.GAMMA.DIST(Occurrence!J1495,$C$6,$C$7,TRUE),0)</f>
        <v/>
      </c>
      <c r="J1495" s="9">
        <f>IF(Occurrence!J1495&gt;0,_xlfn.GAMMA.INV(I1495,$B$6,$B$7),0)</f>
        <v/>
      </c>
      <c r="K1495" s="24">
        <f>IF(Occurrence!K1495&gt;0,_xlfn.GAMMA.DIST(Occurrence!K1495,$C$6,$C$7,TRUE),0)</f>
        <v/>
      </c>
      <c r="L1495" s="9">
        <f>IF(Occurrence!K1495&gt;0,_xlfn.GAMMA.INV(K1495,$B$6,$B$7),0)</f>
        <v/>
      </c>
      <c r="M1495" s="24">
        <f>_xlfn.NORM.DIST(Data!X1495,$C$9,$C$10,TRUE)</f>
        <v/>
      </c>
      <c r="N1495" s="9">
        <f>_xlfn.NORM.INV(M1495,$B$9,$B$10)</f>
        <v/>
      </c>
      <c r="O1495" s="24">
        <f>_xlfn.NORM.DIST(Data!Y1495,$C$9,$C$10,TRUE)</f>
        <v/>
      </c>
      <c r="P1495" s="9">
        <f>_xlfn.NORM.INV(O1495,$B$9,$B$10)</f>
        <v/>
      </c>
    </row>
    <row r="1496">
      <c r="H1496" s="14">
        <f>Data!A1496</f>
        <v/>
      </c>
      <c r="I1496" s="24">
        <f>IF(Occurrence!J1496&gt;0,_xlfn.GAMMA.DIST(Occurrence!J1496,$C$6,$C$7,TRUE),0)</f>
        <v/>
      </c>
      <c r="J1496" s="9">
        <f>IF(Occurrence!J1496&gt;0,_xlfn.GAMMA.INV(I1496,$B$6,$B$7),0)</f>
        <v/>
      </c>
      <c r="K1496" s="24">
        <f>IF(Occurrence!K1496&gt;0,_xlfn.GAMMA.DIST(Occurrence!K1496,$C$6,$C$7,TRUE),0)</f>
        <v/>
      </c>
      <c r="L1496" s="9">
        <f>IF(Occurrence!K1496&gt;0,_xlfn.GAMMA.INV(K1496,$B$6,$B$7),0)</f>
        <v/>
      </c>
      <c r="M1496" s="24">
        <f>_xlfn.NORM.DIST(Data!X1496,$C$9,$C$10,TRUE)</f>
        <v/>
      </c>
      <c r="N1496" s="9">
        <f>_xlfn.NORM.INV(M1496,$B$9,$B$10)</f>
        <v/>
      </c>
      <c r="O1496" s="24">
        <f>_xlfn.NORM.DIST(Data!Y1496,$C$9,$C$10,TRUE)</f>
        <v/>
      </c>
      <c r="P1496" s="9">
        <f>_xlfn.NORM.INV(O1496,$B$9,$B$10)</f>
        <v/>
      </c>
    </row>
    <row r="1497">
      <c r="H1497" s="14">
        <f>Data!A1497</f>
        <v/>
      </c>
      <c r="I1497" s="24">
        <f>IF(Occurrence!J1497&gt;0,_xlfn.GAMMA.DIST(Occurrence!J1497,$C$6,$C$7,TRUE),0)</f>
        <v/>
      </c>
      <c r="J1497" s="9">
        <f>IF(Occurrence!J1497&gt;0,_xlfn.GAMMA.INV(I1497,$B$6,$B$7),0)</f>
        <v/>
      </c>
      <c r="K1497" s="24">
        <f>IF(Occurrence!K1497&gt;0,_xlfn.GAMMA.DIST(Occurrence!K1497,$C$6,$C$7,TRUE),0)</f>
        <v/>
      </c>
      <c r="L1497" s="9">
        <f>IF(Occurrence!K1497&gt;0,_xlfn.GAMMA.INV(K1497,$B$6,$B$7),0)</f>
        <v/>
      </c>
      <c r="M1497" s="24">
        <f>_xlfn.NORM.DIST(Data!X1497,$C$9,$C$10,TRUE)</f>
        <v/>
      </c>
      <c r="N1497" s="9">
        <f>_xlfn.NORM.INV(M1497,$B$9,$B$10)</f>
        <v/>
      </c>
      <c r="O1497" s="24">
        <f>_xlfn.NORM.DIST(Data!Y1497,$C$9,$C$10,TRUE)</f>
        <v/>
      </c>
      <c r="P1497" s="9">
        <f>_xlfn.NORM.INV(O1497,$B$9,$B$10)</f>
        <v/>
      </c>
    </row>
    <row r="1498">
      <c r="H1498" s="14">
        <f>Data!A1498</f>
        <v/>
      </c>
      <c r="I1498" s="24">
        <f>IF(Occurrence!J1498&gt;0,_xlfn.GAMMA.DIST(Occurrence!J1498,$C$6,$C$7,TRUE),0)</f>
        <v/>
      </c>
      <c r="J1498" s="9">
        <f>IF(Occurrence!J1498&gt;0,_xlfn.GAMMA.INV(I1498,$B$6,$B$7),0)</f>
        <v/>
      </c>
      <c r="K1498" s="24">
        <f>IF(Occurrence!K1498&gt;0,_xlfn.GAMMA.DIST(Occurrence!K1498,$C$6,$C$7,TRUE),0)</f>
        <v/>
      </c>
      <c r="L1498" s="9">
        <f>IF(Occurrence!K1498&gt;0,_xlfn.GAMMA.INV(K1498,$B$6,$B$7),0)</f>
        <v/>
      </c>
      <c r="M1498" s="24">
        <f>_xlfn.NORM.DIST(Data!X1498,$C$9,$C$10,TRUE)</f>
        <v/>
      </c>
      <c r="N1498" s="9">
        <f>_xlfn.NORM.INV(M1498,$B$9,$B$10)</f>
        <v/>
      </c>
      <c r="O1498" s="24">
        <f>_xlfn.NORM.DIST(Data!Y1498,$C$9,$C$10,TRUE)</f>
        <v/>
      </c>
      <c r="P1498" s="9">
        <f>_xlfn.NORM.INV(O1498,$B$9,$B$10)</f>
        <v/>
      </c>
    </row>
    <row r="1499">
      <c r="H1499" s="14">
        <f>Data!A1499</f>
        <v/>
      </c>
      <c r="I1499" s="24">
        <f>IF(Occurrence!J1499&gt;0,_xlfn.GAMMA.DIST(Occurrence!J1499,$C$6,$C$7,TRUE),0)</f>
        <v/>
      </c>
      <c r="J1499" s="9">
        <f>IF(Occurrence!J1499&gt;0,_xlfn.GAMMA.INV(I1499,$B$6,$B$7),0)</f>
        <v/>
      </c>
      <c r="K1499" s="24">
        <f>IF(Occurrence!K1499&gt;0,_xlfn.GAMMA.DIST(Occurrence!K1499,$C$6,$C$7,TRUE),0)</f>
        <v/>
      </c>
      <c r="L1499" s="9">
        <f>IF(Occurrence!K1499&gt;0,_xlfn.GAMMA.INV(K1499,$B$6,$B$7),0)</f>
        <v/>
      </c>
      <c r="M1499" s="24">
        <f>_xlfn.NORM.DIST(Data!X1499,$C$9,$C$10,TRUE)</f>
        <v/>
      </c>
      <c r="N1499" s="9">
        <f>_xlfn.NORM.INV(M1499,$B$9,$B$10)</f>
        <v/>
      </c>
      <c r="O1499" s="24">
        <f>_xlfn.NORM.DIST(Data!Y1499,$C$9,$C$10,TRUE)</f>
        <v/>
      </c>
      <c r="P1499" s="9">
        <f>_xlfn.NORM.INV(O1499,$B$9,$B$10)</f>
        <v/>
      </c>
    </row>
    <row r="1500">
      <c r="H1500" s="14">
        <f>Data!A1500</f>
        <v/>
      </c>
      <c r="I1500" s="24">
        <f>IF(Occurrence!J1500&gt;0,_xlfn.GAMMA.DIST(Occurrence!J1500,$C$6,$C$7,TRUE),0)</f>
        <v/>
      </c>
      <c r="J1500" s="9">
        <f>IF(Occurrence!J1500&gt;0,_xlfn.GAMMA.INV(I1500,$B$6,$B$7),0)</f>
        <v/>
      </c>
      <c r="K1500" s="24">
        <f>IF(Occurrence!K1500&gt;0,_xlfn.GAMMA.DIST(Occurrence!K1500,$C$6,$C$7,TRUE),0)</f>
        <v/>
      </c>
      <c r="L1500" s="9">
        <f>IF(Occurrence!K1500&gt;0,_xlfn.GAMMA.INV(K1500,$B$6,$B$7),0)</f>
        <v/>
      </c>
      <c r="M1500" s="24">
        <f>_xlfn.NORM.DIST(Data!X1500,$C$9,$C$10,TRUE)</f>
        <v/>
      </c>
      <c r="N1500" s="9">
        <f>_xlfn.NORM.INV(M1500,$B$9,$B$10)</f>
        <v/>
      </c>
      <c r="O1500" s="24">
        <f>_xlfn.NORM.DIST(Data!Y1500,$C$9,$C$10,TRUE)</f>
        <v/>
      </c>
      <c r="P1500" s="9">
        <f>_xlfn.NORM.INV(O1500,$B$9,$B$10)</f>
        <v/>
      </c>
    </row>
    <row r="1501">
      <c r="H1501" s="14">
        <f>Data!A1501</f>
        <v/>
      </c>
      <c r="I1501" s="24">
        <f>IF(Occurrence!J1501&gt;0,_xlfn.GAMMA.DIST(Occurrence!J1501,$C$6,$C$7,TRUE),0)</f>
        <v/>
      </c>
      <c r="J1501" s="9">
        <f>IF(Occurrence!J1501&gt;0,_xlfn.GAMMA.INV(I1501,$B$6,$B$7),0)</f>
        <v/>
      </c>
      <c r="K1501" s="24">
        <f>IF(Occurrence!K1501&gt;0,_xlfn.GAMMA.DIST(Occurrence!K1501,$C$6,$C$7,TRUE),0)</f>
        <v/>
      </c>
      <c r="L1501" s="9">
        <f>IF(Occurrence!K1501&gt;0,_xlfn.GAMMA.INV(K1501,$B$6,$B$7),0)</f>
        <v/>
      </c>
      <c r="M1501" s="24">
        <f>_xlfn.NORM.DIST(Data!X1501,$C$9,$C$10,TRUE)</f>
        <v/>
      </c>
      <c r="N1501" s="9">
        <f>_xlfn.NORM.INV(M1501,$B$9,$B$10)</f>
        <v/>
      </c>
      <c r="O1501" s="24">
        <f>_xlfn.NORM.DIST(Data!Y1501,$C$9,$C$10,TRUE)</f>
        <v/>
      </c>
      <c r="P1501" s="9">
        <f>_xlfn.NORM.INV(O1501,$B$9,$B$10)</f>
        <v/>
      </c>
    </row>
    <row r="1502">
      <c r="H1502" s="14">
        <f>Data!A1502</f>
        <v/>
      </c>
      <c r="I1502" s="24">
        <f>IF(Occurrence!J1502&gt;0,_xlfn.GAMMA.DIST(Occurrence!J1502,$C$6,$C$7,TRUE),0)</f>
        <v/>
      </c>
      <c r="J1502" s="9">
        <f>IF(Occurrence!J1502&gt;0,_xlfn.GAMMA.INV(I1502,$B$6,$B$7),0)</f>
        <v/>
      </c>
      <c r="K1502" s="24">
        <f>IF(Occurrence!K1502&gt;0,_xlfn.GAMMA.DIST(Occurrence!K1502,$C$6,$C$7,TRUE),0)</f>
        <v/>
      </c>
      <c r="L1502" s="9">
        <f>IF(Occurrence!K1502&gt;0,_xlfn.GAMMA.INV(K1502,$B$6,$B$7),0)</f>
        <v/>
      </c>
      <c r="M1502" s="24">
        <f>_xlfn.NORM.DIST(Data!X1502,$C$9,$C$10,TRUE)</f>
        <v/>
      </c>
      <c r="N1502" s="9">
        <f>_xlfn.NORM.INV(M1502,$B$9,$B$10)</f>
        <v/>
      </c>
      <c r="O1502" s="24">
        <f>_xlfn.NORM.DIST(Data!Y1502,$C$9,$C$10,TRUE)</f>
        <v/>
      </c>
      <c r="P1502" s="9">
        <f>_xlfn.NORM.INV(O1502,$B$9,$B$10)</f>
        <v/>
      </c>
    </row>
    <row r="1503">
      <c r="H1503" s="14">
        <f>Data!A1503</f>
        <v/>
      </c>
      <c r="I1503" s="24">
        <f>IF(Occurrence!J1503&gt;0,_xlfn.GAMMA.DIST(Occurrence!J1503,$C$6,$C$7,TRUE),0)</f>
        <v/>
      </c>
      <c r="J1503" s="9">
        <f>IF(Occurrence!J1503&gt;0,_xlfn.GAMMA.INV(I1503,$B$6,$B$7),0)</f>
        <v/>
      </c>
      <c r="K1503" s="24">
        <f>IF(Occurrence!K1503&gt;0,_xlfn.GAMMA.DIST(Occurrence!K1503,$C$6,$C$7,TRUE),0)</f>
        <v/>
      </c>
      <c r="L1503" s="9">
        <f>IF(Occurrence!K1503&gt;0,_xlfn.GAMMA.INV(K1503,$B$6,$B$7),0)</f>
        <v/>
      </c>
      <c r="M1503" s="24">
        <f>_xlfn.NORM.DIST(Data!X1503,$C$9,$C$10,TRUE)</f>
        <v/>
      </c>
      <c r="N1503" s="9">
        <f>_xlfn.NORM.INV(M1503,$B$9,$B$10)</f>
        <v/>
      </c>
      <c r="O1503" s="24">
        <f>_xlfn.NORM.DIST(Data!Y1503,$C$9,$C$10,TRUE)</f>
        <v/>
      </c>
      <c r="P1503" s="9">
        <f>_xlfn.NORM.INV(O1503,$B$9,$B$10)</f>
        <v/>
      </c>
    </row>
    <row r="1504">
      <c r="H1504" s="14">
        <f>Data!A1504</f>
        <v/>
      </c>
      <c r="I1504" s="24">
        <f>IF(Occurrence!J1504&gt;0,_xlfn.GAMMA.DIST(Occurrence!J1504,$C$6,$C$7,TRUE),0)</f>
        <v/>
      </c>
      <c r="J1504" s="9">
        <f>IF(Occurrence!J1504&gt;0,_xlfn.GAMMA.INV(I1504,$B$6,$B$7),0)</f>
        <v/>
      </c>
      <c r="K1504" s="24">
        <f>IF(Occurrence!K1504&gt;0,_xlfn.GAMMA.DIST(Occurrence!K1504,$C$6,$C$7,TRUE),0)</f>
        <v/>
      </c>
      <c r="L1504" s="9">
        <f>IF(Occurrence!K1504&gt;0,_xlfn.GAMMA.INV(K1504,$B$6,$B$7),0)</f>
        <v/>
      </c>
      <c r="M1504" s="24">
        <f>_xlfn.NORM.DIST(Data!X1504,$C$9,$C$10,TRUE)</f>
        <v/>
      </c>
      <c r="N1504" s="9">
        <f>_xlfn.NORM.INV(M1504,$B$9,$B$10)</f>
        <v/>
      </c>
      <c r="O1504" s="24">
        <f>_xlfn.NORM.DIST(Data!Y1504,$C$9,$C$10,TRUE)</f>
        <v/>
      </c>
      <c r="P1504" s="9">
        <f>_xlfn.NORM.INV(O1504,$B$9,$B$10)</f>
        <v/>
      </c>
    </row>
    <row r="1505">
      <c r="H1505" s="14">
        <f>Data!A1505</f>
        <v/>
      </c>
      <c r="I1505" s="24">
        <f>IF(Occurrence!J1505&gt;0,_xlfn.GAMMA.DIST(Occurrence!J1505,$C$6,$C$7,TRUE),0)</f>
        <v/>
      </c>
      <c r="J1505" s="9">
        <f>IF(Occurrence!J1505&gt;0,_xlfn.GAMMA.INV(I1505,$B$6,$B$7),0)</f>
        <v/>
      </c>
      <c r="K1505" s="24">
        <f>IF(Occurrence!K1505&gt;0,_xlfn.GAMMA.DIST(Occurrence!K1505,$C$6,$C$7,TRUE),0)</f>
        <v/>
      </c>
      <c r="L1505" s="9">
        <f>IF(Occurrence!K1505&gt;0,_xlfn.GAMMA.INV(K1505,$B$6,$B$7),0)</f>
        <v/>
      </c>
      <c r="M1505" s="24">
        <f>_xlfn.NORM.DIST(Data!X1505,$C$9,$C$10,TRUE)</f>
        <v/>
      </c>
      <c r="N1505" s="9">
        <f>_xlfn.NORM.INV(M1505,$B$9,$B$10)</f>
        <v/>
      </c>
      <c r="O1505" s="24">
        <f>_xlfn.NORM.DIST(Data!Y1505,$C$9,$C$10,TRUE)</f>
        <v/>
      </c>
      <c r="P1505" s="9">
        <f>_xlfn.NORM.INV(O1505,$B$9,$B$10)</f>
        <v/>
      </c>
    </row>
    <row r="1506">
      <c r="H1506" s="14">
        <f>Data!A1506</f>
        <v/>
      </c>
      <c r="I1506" s="24">
        <f>IF(Occurrence!J1506&gt;0,_xlfn.GAMMA.DIST(Occurrence!J1506,$C$6,$C$7,TRUE),0)</f>
        <v/>
      </c>
      <c r="J1506" s="9">
        <f>IF(Occurrence!J1506&gt;0,_xlfn.GAMMA.INV(I1506,$B$6,$B$7),0)</f>
        <v/>
      </c>
      <c r="K1506" s="24">
        <f>IF(Occurrence!K1506&gt;0,_xlfn.GAMMA.DIST(Occurrence!K1506,$C$6,$C$7,TRUE),0)</f>
        <v/>
      </c>
      <c r="L1506" s="9">
        <f>IF(Occurrence!K1506&gt;0,_xlfn.GAMMA.INV(K1506,$B$6,$B$7),0)</f>
        <v/>
      </c>
      <c r="M1506" s="24">
        <f>_xlfn.NORM.DIST(Data!X1506,$C$9,$C$10,TRUE)</f>
        <v/>
      </c>
      <c r="N1506" s="9">
        <f>_xlfn.NORM.INV(M1506,$B$9,$B$10)</f>
        <v/>
      </c>
      <c r="O1506" s="24">
        <f>_xlfn.NORM.DIST(Data!Y1506,$C$9,$C$10,TRUE)</f>
        <v/>
      </c>
      <c r="P1506" s="9">
        <f>_xlfn.NORM.INV(O1506,$B$9,$B$10)</f>
        <v/>
      </c>
    </row>
    <row r="1507">
      <c r="H1507" s="14">
        <f>Data!A1507</f>
        <v/>
      </c>
      <c r="I1507" s="24">
        <f>IF(Occurrence!J1507&gt;0,_xlfn.GAMMA.DIST(Occurrence!J1507,$C$6,$C$7,TRUE),0)</f>
        <v/>
      </c>
      <c r="J1507" s="9">
        <f>IF(Occurrence!J1507&gt;0,_xlfn.GAMMA.INV(I1507,$B$6,$B$7),0)</f>
        <v/>
      </c>
      <c r="K1507" s="24">
        <f>IF(Occurrence!K1507&gt;0,_xlfn.GAMMA.DIST(Occurrence!K1507,$C$6,$C$7,TRUE),0)</f>
        <v/>
      </c>
      <c r="L1507" s="9">
        <f>IF(Occurrence!K1507&gt;0,_xlfn.GAMMA.INV(K1507,$B$6,$B$7),0)</f>
        <v/>
      </c>
      <c r="M1507" s="24">
        <f>_xlfn.NORM.DIST(Data!X1507,$C$9,$C$10,TRUE)</f>
        <v/>
      </c>
      <c r="N1507" s="9">
        <f>_xlfn.NORM.INV(M1507,$B$9,$B$10)</f>
        <v/>
      </c>
      <c r="O1507" s="24">
        <f>_xlfn.NORM.DIST(Data!Y1507,$C$9,$C$10,TRUE)</f>
        <v/>
      </c>
      <c r="P1507" s="9">
        <f>_xlfn.NORM.INV(O1507,$B$9,$B$10)</f>
        <v/>
      </c>
    </row>
    <row r="1508">
      <c r="H1508" s="14">
        <f>Data!A1508</f>
        <v/>
      </c>
      <c r="I1508" s="24">
        <f>IF(Occurrence!J1508&gt;0,_xlfn.GAMMA.DIST(Occurrence!J1508,$C$6,$C$7,TRUE),0)</f>
        <v/>
      </c>
      <c r="J1508" s="9">
        <f>IF(Occurrence!J1508&gt;0,_xlfn.GAMMA.INV(I1508,$B$6,$B$7),0)</f>
        <v/>
      </c>
      <c r="K1508" s="24">
        <f>IF(Occurrence!K1508&gt;0,_xlfn.GAMMA.DIST(Occurrence!K1508,$C$6,$C$7,TRUE),0)</f>
        <v/>
      </c>
      <c r="L1508" s="9">
        <f>IF(Occurrence!K1508&gt;0,_xlfn.GAMMA.INV(K1508,$B$6,$B$7),0)</f>
        <v/>
      </c>
      <c r="M1508" s="24">
        <f>_xlfn.NORM.DIST(Data!X1508,$C$9,$C$10,TRUE)</f>
        <v/>
      </c>
      <c r="N1508" s="9">
        <f>_xlfn.NORM.INV(M1508,$B$9,$B$10)</f>
        <v/>
      </c>
      <c r="O1508" s="24">
        <f>_xlfn.NORM.DIST(Data!Y1508,$C$9,$C$10,TRUE)</f>
        <v/>
      </c>
      <c r="P1508" s="9">
        <f>_xlfn.NORM.INV(O1508,$B$9,$B$10)</f>
        <v/>
      </c>
    </row>
    <row r="1509">
      <c r="H1509" s="14">
        <f>Data!A1509</f>
        <v/>
      </c>
      <c r="I1509" s="24">
        <f>IF(Occurrence!J1509&gt;0,_xlfn.GAMMA.DIST(Occurrence!J1509,$C$6,$C$7,TRUE),0)</f>
        <v/>
      </c>
      <c r="J1509" s="9">
        <f>IF(Occurrence!J1509&gt;0,_xlfn.GAMMA.INV(I1509,$B$6,$B$7),0)</f>
        <v/>
      </c>
      <c r="K1509" s="24">
        <f>IF(Occurrence!K1509&gt;0,_xlfn.GAMMA.DIST(Occurrence!K1509,$C$6,$C$7,TRUE),0)</f>
        <v/>
      </c>
      <c r="L1509" s="9">
        <f>IF(Occurrence!K1509&gt;0,_xlfn.GAMMA.INV(K1509,$B$6,$B$7),0)</f>
        <v/>
      </c>
      <c r="M1509" s="24">
        <f>_xlfn.NORM.DIST(Data!X1509,$C$9,$C$10,TRUE)</f>
        <v/>
      </c>
      <c r="N1509" s="9">
        <f>_xlfn.NORM.INV(M1509,$B$9,$B$10)</f>
        <v/>
      </c>
      <c r="O1509" s="24">
        <f>_xlfn.NORM.DIST(Data!Y1509,$C$9,$C$10,TRUE)</f>
        <v/>
      </c>
      <c r="P1509" s="9">
        <f>_xlfn.NORM.INV(O1509,$B$9,$B$10)</f>
        <v/>
      </c>
    </row>
    <row r="1510">
      <c r="H1510" s="14">
        <f>Data!A1510</f>
        <v/>
      </c>
      <c r="I1510" s="24">
        <f>IF(Occurrence!J1510&gt;0,_xlfn.GAMMA.DIST(Occurrence!J1510,$C$6,$C$7,TRUE),0)</f>
        <v/>
      </c>
      <c r="J1510" s="9">
        <f>IF(Occurrence!J1510&gt;0,_xlfn.GAMMA.INV(I1510,$B$6,$B$7),0)</f>
        <v/>
      </c>
      <c r="K1510" s="24">
        <f>IF(Occurrence!K1510&gt;0,_xlfn.GAMMA.DIST(Occurrence!K1510,$C$6,$C$7,TRUE),0)</f>
        <v/>
      </c>
      <c r="L1510" s="9">
        <f>IF(Occurrence!K1510&gt;0,_xlfn.GAMMA.INV(K1510,$B$6,$B$7),0)</f>
        <v/>
      </c>
      <c r="M1510" s="24">
        <f>_xlfn.NORM.DIST(Data!X1510,$C$9,$C$10,TRUE)</f>
        <v/>
      </c>
      <c r="N1510" s="9">
        <f>_xlfn.NORM.INV(M1510,$B$9,$B$10)</f>
        <v/>
      </c>
      <c r="O1510" s="24">
        <f>_xlfn.NORM.DIST(Data!Y1510,$C$9,$C$10,TRUE)</f>
        <v/>
      </c>
      <c r="P1510" s="9">
        <f>_xlfn.NORM.INV(O1510,$B$9,$B$10)</f>
        <v/>
      </c>
    </row>
    <row r="1511">
      <c r="H1511" s="14">
        <f>Data!A1511</f>
        <v/>
      </c>
      <c r="I1511" s="24">
        <f>IF(Occurrence!J1511&gt;0,_xlfn.GAMMA.DIST(Occurrence!J1511,$C$6,$C$7,TRUE),0)</f>
        <v/>
      </c>
      <c r="J1511" s="9">
        <f>IF(Occurrence!J1511&gt;0,_xlfn.GAMMA.INV(I1511,$B$6,$B$7),0)</f>
        <v/>
      </c>
      <c r="K1511" s="24">
        <f>IF(Occurrence!K1511&gt;0,_xlfn.GAMMA.DIST(Occurrence!K1511,$C$6,$C$7,TRUE),0)</f>
        <v/>
      </c>
      <c r="L1511" s="9">
        <f>IF(Occurrence!K1511&gt;0,_xlfn.GAMMA.INV(K1511,$B$6,$B$7),0)</f>
        <v/>
      </c>
      <c r="M1511" s="24">
        <f>_xlfn.NORM.DIST(Data!X1511,$C$9,$C$10,TRUE)</f>
        <v/>
      </c>
      <c r="N1511" s="9">
        <f>_xlfn.NORM.INV(M1511,$B$9,$B$10)</f>
        <v/>
      </c>
      <c r="O1511" s="24">
        <f>_xlfn.NORM.DIST(Data!Y1511,$C$9,$C$10,TRUE)</f>
        <v/>
      </c>
      <c r="P1511" s="9">
        <f>_xlfn.NORM.INV(O1511,$B$9,$B$10)</f>
        <v/>
      </c>
    </row>
    <row r="1512">
      <c r="H1512" s="14">
        <f>Data!A1512</f>
        <v/>
      </c>
      <c r="I1512" s="24">
        <f>IF(Occurrence!J1512&gt;0,_xlfn.GAMMA.DIST(Occurrence!J1512,$C$6,$C$7,TRUE),0)</f>
        <v/>
      </c>
      <c r="J1512" s="9">
        <f>IF(Occurrence!J1512&gt;0,_xlfn.GAMMA.INV(I1512,$B$6,$B$7),0)</f>
        <v/>
      </c>
      <c r="K1512" s="24">
        <f>IF(Occurrence!K1512&gt;0,_xlfn.GAMMA.DIST(Occurrence!K1512,$C$6,$C$7,TRUE),0)</f>
        <v/>
      </c>
      <c r="L1512" s="9">
        <f>IF(Occurrence!K1512&gt;0,_xlfn.GAMMA.INV(K1512,$B$6,$B$7),0)</f>
        <v/>
      </c>
      <c r="M1512" s="24">
        <f>_xlfn.NORM.DIST(Data!X1512,$C$9,$C$10,TRUE)</f>
        <v/>
      </c>
      <c r="N1512" s="9">
        <f>_xlfn.NORM.INV(M1512,$B$9,$B$10)</f>
        <v/>
      </c>
      <c r="O1512" s="24">
        <f>_xlfn.NORM.DIST(Data!Y1512,$C$9,$C$10,TRUE)</f>
        <v/>
      </c>
      <c r="P1512" s="9">
        <f>_xlfn.NORM.INV(O1512,$B$9,$B$10)</f>
        <v/>
      </c>
    </row>
    <row r="1513">
      <c r="H1513" s="14">
        <f>Data!A1513</f>
        <v/>
      </c>
      <c r="I1513" s="24">
        <f>IF(Occurrence!J1513&gt;0,_xlfn.GAMMA.DIST(Occurrence!J1513,$C$6,$C$7,TRUE),0)</f>
        <v/>
      </c>
      <c r="J1513" s="9">
        <f>IF(Occurrence!J1513&gt;0,_xlfn.GAMMA.INV(I1513,$B$6,$B$7),0)</f>
        <v/>
      </c>
      <c r="K1513" s="24">
        <f>IF(Occurrence!K1513&gt;0,_xlfn.GAMMA.DIST(Occurrence!K1513,$C$6,$C$7,TRUE),0)</f>
        <v/>
      </c>
      <c r="L1513" s="9">
        <f>IF(Occurrence!K1513&gt;0,_xlfn.GAMMA.INV(K1513,$B$6,$B$7),0)</f>
        <v/>
      </c>
      <c r="M1513" s="24">
        <f>_xlfn.NORM.DIST(Data!X1513,$C$9,$C$10,TRUE)</f>
        <v/>
      </c>
      <c r="N1513" s="9">
        <f>_xlfn.NORM.INV(M1513,$B$9,$B$10)</f>
        <v/>
      </c>
      <c r="O1513" s="24">
        <f>_xlfn.NORM.DIST(Data!Y1513,$C$9,$C$10,TRUE)</f>
        <v/>
      </c>
      <c r="P1513" s="9">
        <f>_xlfn.NORM.INV(O1513,$B$9,$B$10)</f>
        <v/>
      </c>
    </row>
    <row r="1514">
      <c r="H1514" s="14">
        <f>Data!A1514</f>
        <v/>
      </c>
      <c r="I1514" s="24">
        <f>IF(Occurrence!J1514&gt;0,_xlfn.GAMMA.DIST(Occurrence!J1514,$C$6,$C$7,TRUE),0)</f>
        <v/>
      </c>
      <c r="J1514" s="9">
        <f>IF(Occurrence!J1514&gt;0,_xlfn.GAMMA.INV(I1514,$B$6,$B$7),0)</f>
        <v/>
      </c>
      <c r="K1514" s="24">
        <f>IF(Occurrence!K1514&gt;0,_xlfn.GAMMA.DIST(Occurrence!K1514,$C$6,$C$7,TRUE),0)</f>
        <v/>
      </c>
      <c r="L1514" s="9">
        <f>IF(Occurrence!K1514&gt;0,_xlfn.GAMMA.INV(K1514,$B$6,$B$7),0)</f>
        <v/>
      </c>
      <c r="M1514" s="24">
        <f>_xlfn.NORM.DIST(Data!X1514,$C$9,$C$10,TRUE)</f>
        <v/>
      </c>
      <c r="N1514" s="9">
        <f>_xlfn.NORM.INV(M1514,$B$9,$B$10)</f>
        <v/>
      </c>
      <c r="O1514" s="24">
        <f>_xlfn.NORM.DIST(Data!Y1514,$C$9,$C$10,TRUE)</f>
        <v/>
      </c>
      <c r="P1514" s="9">
        <f>_xlfn.NORM.INV(O1514,$B$9,$B$10)</f>
        <v/>
      </c>
    </row>
    <row r="1515">
      <c r="H1515" s="14">
        <f>Data!A1515</f>
        <v/>
      </c>
      <c r="I1515" s="24">
        <f>IF(Occurrence!J1515&gt;0,_xlfn.GAMMA.DIST(Occurrence!J1515,$C$6,$C$7,TRUE),0)</f>
        <v/>
      </c>
      <c r="J1515" s="9">
        <f>IF(Occurrence!J1515&gt;0,_xlfn.GAMMA.INV(I1515,$B$6,$B$7),0)</f>
        <v/>
      </c>
      <c r="K1515" s="24">
        <f>IF(Occurrence!K1515&gt;0,_xlfn.GAMMA.DIST(Occurrence!K1515,$C$6,$C$7,TRUE),0)</f>
        <v/>
      </c>
      <c r="L1515" s="9">
        <f>IF(Occurrence!K1515&gt;0,_xlfn.GAMMA.INV(K1515,$B$6,$B$7),0)</f>
        <v/>
      </c>
      <c r="M1515" s="24">
        <f>_xlfn.NORM.DIST(Data!X1515,$C$9,$C$10,TRUE)</f>
        <v/>
      </c>
      <c r="N1515" s="9">
        <f>_xlfn.NORM.INV(M1515,$B$9,$B$10)</f>
        <v/>
      </c>
      <c r="O1515" s="24">
        <f>_xlfn.NORM.DIST(Data!Y1515,$C$9,$C$10,TRUE)</f>
        <v/>
      </c>
      <c r="P1515" s="9">
        <f>_xlfn.NORM.INV(O1515,$B$9,$B$10)</f>
        <v/>
      </c>
    </row>
    <row r="1516">
      <c r="H1516" s="14">
        <f>Data!A1516</f>
        <v/>
      </c>
      <c r="I1516" s="24">
        <f>IF(Occurrence!J1516&gt;0,_xlfn.GAMMA.DIST(Occurrence!J1516,$C$6,$C$7,TRUE),0)</f>
        <v/>
      </c>
      <c r="J1516" s="9">
        <f>IF(Occurrence!J1516&gt;0,_xlfn.GAMMA.INV(I1516,$B$6,$B$7),0)</f>
        <v/>
      </c>
      <c r="K1516" s="24">
        <f>IF(Occurrence!K1516&gt;0,_xlfn.GAMMA.DIST(Occurrence!K1516,$C$6,$C$7,TRUE),0)</f>
        <v/>
      </c>
      <c r="L1516" s="9">
        <f>IF(Occurrence!K1516&gt;0,_xlfn.GAMMA.INV(K1516,$B$6,$B$7),0)</f>
        <v/>
      </c>
      <c r="M1516" s="24">
        <f>_xlfn.NORM.DIST(Data!X1516,$C$9,$C$10,TRUE)</f>
        <v/>
      </c>
      <c r="N1516" s="9">
        <f>_xlfn.NORM.INV(M1516,$B$9,$B$10)</f>
        <v/>
      </c>
      <c r="O1516" s="24">
        <f>_xlfn.NORM.DIST(Data!Y1516,$C$9,$C$10,TRUE)</f>
        <v/>
      </c>
      <c r="P1516" s="9">
        <f>_xlfn.NORM.INV(O1516,$B$9,$B$10)</f>
        <v/>
      </c>
    </row>
    <row r="1517">
      <c r="H1517" s="14">
        <f>Data!A1517</f>
        <v/>
      </c>
      <c r="I1517" s="24">
        <f>IF(Occurrence!J1517&gt;0,_xlfn.GAMMA.DIST(Occurrence!J1517,$C$6,$C$7,TRUE),0)</f>
        <v/>
      </c>
      <c r="J1517" s="9">
        <f>IF(Occurrence!J1517&gt;0,_xlfn.GAMMA.INV(I1517,$B$6,$B$7),0)</f>
        <v/>
      </c>
      <c r="K1517" s="24">
        <f>IF(Occurrence!K1517&gt;0,_xlfn.GAMMA.DIST(Occurrence!K1517,$C$6,$C$7,TRUE),0)</f>
        <v/>
      </c>
      <c r="L1517" s="9">
        <f>IF(Occurrence!K1517&gt;0,_xlfn.GAMMA.INV(K1517,$B$6,$B$7),0)</f>
        <v/>
      </c>
      <c r="M1517" s="24">
        <f>_xlfn.NORM.DIST(Data!X1517,$C$9,$C$10,TRUE)</f>
        <v/>
      </c>
      <c r="N1517" s="9">
        <f>_xlfn.NORM.INV(M1517,$B$9,$B$10)</f>
        <v/>
      </c>
      <c r="O1517" s="24">
        <f>_xlfn.NORM.DIST(Data!Y1517,$C$9,$C$10,TRUE)</f>
        <v/>
      </c>
      <c r="P1517" s="9">
        <f>_xlfn.NORM.INV(O1517,$B$9,$B$10)</f>
        <v/>
      </c>
    </row>
    <row r="1518">
      <c r="H1518" s="14">
        <f>Data!A1518</f>
        <v/>
      </c>
      <c r="I1518" s="24">
        <f>IF(Occurrence!J1518&gt;0,_xlfn.GAMMA.DIST(Occurrence!J1518,$C$6,$C$7,TRUE),0)</f>
        <v/>
      </c>
      <c r="J1518" s="9">
        <f>IF(Occurrence!J1518&gt;0,_xlfn.GAMMA.INV(I1518,$B$6,$B$7),0)</f>
        <v/>
      </c>
      <c r="K1518" s="24">
        <f>IF(Occurrence!K1518&gt;0,_xlfn.GAMMA.DIST(Occurrence!K1518,$C$6,$C$7,TRUE),0)</f>
        <v/>
      </c>
      <c r="L1518" s="9">
        <f>IF(Occurrence!K1518&gt;0,_xlfn.GAMMA.INV(K1518,$B$6,$B$7),0)</f>
        <v/>
      </c>
      <c r="M1518" s="24">
        <f>_xlfn.NORM.DIST(Data!X1518,$C$9,$C$10,TRUE)</f>
        <v/>
      </c>
      <c r="N1518" s="9">
        <f>_xlfn.NORM.INV(M1518,$B$9,$B$10)</f>
        <v/>
      </c>
      <c r="O1518" s="24">
        <f>_xlfn.NORM.DIST(Data!Y1518,$C$9,$C$10,TRUE)</f>
        <v/>
      </c>
      <c r="P1518" s="9">
        <f>_xlfn.NORM.INV(O1518,$B$9,$B$10)</f>
        <v/>
      </c>
    </row>
    <row r="1519">
      <c r="H1519" s="14">
        <f>Data!A1519</f>
        <v/>
      </c>
      <c r="I1519" s="24">
        <f>IF(Occurrence!J1519&gt;0,_xlfn.GAMMA.DIST(Occurrence!J1519,$C$6,$C$7,TRUE),0)</f>
        <v/>
      </c>
      <c r="J1519" s="9">
        <f>IF(Occurrence!J1519&gt;0,_xlfn.GAMMA.INV(I1519,$B$6,$B$7),0)</f>
        <v/>
      </c>
      <c r="K1519" s="24">
        <f>IF(Occurrence!K1519&gt;0,_xlfn.GAMMA.DIST(Occurrence!K1519,$C$6,$C$7,TRUE),0)</f>
        <v/>
      </c>
      <c r="L1519" s="9">
        <f>IF(Occurrence!K1519&gt;0,_xlfn.GAMMA.INV(K1519,$B$6,$B$7),0)</f>
        <v/>
      </c>
      <c r="M1519" s="24">
        <f>_xlfn.NORM.DIST(Data!X1519,$C$9,$C$10,TRUE)</f>
        <v/>
      </c>
      <c r="N1519" s="9">
        <f>_xlfn.NORM.INV(M1519,$B$9,$B$10)</f>
        <v/>
      </c>
      <c r="O1519" s="24">
        <f>_xlfn.NORM.DIST(Data!Y1519,$C$9,$C$10,TRUE)</f>
        <v/>
      </c>
      <c r="P1519" s="9">
        <f>_xlfn.NORM.INV(O1519,$B$9,$B$10)</f>
        <v/>
      </c>
    </row>
    <row r="1520">
      <c r="H1520" s="14">
        <f>Data!A1520</f>
        <v/>
      </c>
      <c r="I1520" s="24">
        <f>IF(Occurrence!J1520&gt;0,_xlfn.GAMMA.DIST(Occurrence!J1520,$C$6,$C$7,TRUE),0)</f>
        <v/>
      </c>
      <c r="J1520" s="9">
        <f>IF(Occurrence!J1520&gt;0,_xlfn.GAMMA.INV(I1520,$B$6,$B$7),0)</f>
        <v/>
      </c>
      <c r="K1520" s="24">
        <f>IF(Occurrence!K1520&gt;0,_xlfn.GAMMA.DIST(Occurrence!K1520,$C$6,$C$7,TRUE),0)</f>
        <v/>
      </c>
      <c r="L1520" s="9">
        <f>IF(Occurrence!K1520&gt;0,_xlfn.GAMMA.INV(K1520,$B$6,$B$7),0)</f>
        <v/>
      </c>
      <c r="M1520" s="24">
        <f>_xlfn.NORM.DIST(Data!X1520,$C$9,$C$10,TRUE)</f>
        <v/>
      </c>
      <c r="N1520" s="9">
        <f>_xlfn.NORM.INV(M1520,$B$9,$B$10)</f>
        <v/>
      </c>
      <c r="O1520" s="24">
        <f>_xlfn.NORM.DIST(Data!Y1520,$C$9,$C$10,TRUE)</f>
        <v/>
      </c>
      <c r="P1520" s="9">
        <f>_xlfn.NORM.INV(O1520,$B$9,$B$10)</f>
        <v/>
      </c>
    </row>
    <row r="1521">
      <c r="H1521" s="14">
        <f>Data!A1521</f>
        <v/>
      </c>
      <c r="I1521" s="24">
        <f>IF(Occurrence!J1521&gt;0,_xlfn.GAMMA.DIST(Occurrence!J1521,$C$6,$C$7,TRUE),0)</f>
        <v/>
      </c>
      <c r="J1521" s="9">
        <f>IF(Occurrence!J1521&gt;0,_xlfn.GAMMA.INV(I1521,$B$6,$B$7),0)</f>
        <v/>
      </c>
      <c r="K1521" s="24">
        <f>IF(Occurrence!K1521&gt;0,_xlfn.GAMMA.DIST(Occurrence!K1521,$C$6,$C$7,TRUE),0)</f>
        <v/>
      </c>
      <c r="L1521" s="9">
        <f>IF(Occurrence!K1521&gt;0,_xlfn.GAMMA.INV(K1521,$B$6,$B$7),0)</f>
        <v/>
      </c>
      <c r="M1521" s="24">
        <f>_xlfn.NORM.DIST(Data!X1521,$C$9,$C$10,TRUE)</f>
        <v/>
      </c>
      <c r="N1521" s="9">
        <f>_xlfn.NORM.INV(M1521,$B$9,$B$10)</f>
        <v/>
      </c>
      <c r="O1521" s="24">
        <f>_xlfn.NORM.DIST(Data!Y1521,$C$9,$C$10,TRUE)</f>
        <v/>
      </c>
      <c r="P1521" s="9">
        <f>_xlfn.NORM.INV(O1521,$B$9,$B$10)</f>
        <v/>
      </c>
    </row>
    <row r="1522">
      <c r="H1522" s="14">
        <f>Data!A1522</f>
        <v/>
      </c>
      <c r="I1522" s="24">
        <f>IF(Occurrence!J1522&gt;0,_xlfn.GAMMA.DIST(Occurrence!J1522,$C$6,$C$7,TRUE),0)</f>
        <v/>
      </c>
      <c r="J1522" s="9">
        <f>IF(Occurrence!J1522&gt;0,_xlfn.GAMMA.INV(I1522,$B$6,$B$7),0)</f>
        <v/>
      </c>
      <c r="K1522" s="24">
        <f>IF(Occurrence!K1522&gt;0,_xlfn.GAMMA.DIST(Occurrence!K1522,$C$6,$C$7,TRUE),0)</f>
        <v/>
      </c>
      <c r="L1522" s="9">
        <f>IF(Occurrence!K1522&gt;0,_xlfn.GAMMA.INV(K1522,$B$6,$B$7),0)</f>
        <v/>
      </c>
      <c r="M1522" s="24">
        <f>_xlfn.NORM.DIST(Data!X1522,$C$9,$C$10,TRUE)</f>
        <v/>
      </c>
      <c r="N1522" s="9">
        <f>_xlfn.NORM.INV(M1522,$B$9,$B$10)</f>
        <v/>
      </c>
      <c r="O1522" s="24">
        <f>_xlfn.NORM.DIST(Data!Y1522,$C$9,$C$10,TRUE)</f>
        <v/>
      </c>
      <c r="P1522" s="9">
        <f>_xlfn.NORM.INV(O1522,$B$9,$B$10)</f>
        <v/>
      </c>
    </row>
    <row r="1523">
      <c r="H1523" s="14">
        <f>Data!A1523</f>
        <v/>
      </c>
      <c r="I1523" s="24">
        <f>IF(Occurrence!J1523&gt;0,_xlfn.GAMMA.DIST(Occurrence!J1523,$C$6,$C$7,TRUE),0)</f>
        <v/>
      </c>
      <c r="J1523" s="9">
        <f>IF(Occurrence!J1523&gt;0,_xlfn.GAMMA.INV(I1523,$B$6,$B$7),0)</f>
        <v/>
      </c>
      <c r="K1523" s="24">
        <f>IF(Occurrence!K1523&gt;0,_xlfn.GAMMA.DIST(Occurrence!K1523,$C$6,$C$7,TRUE),0)</f>
        <v/>
      </c>
      <c r="L1523" s="9">
        <f>IF(Occurrence!K1523&gt;0,_xlfn.GAMMA.INV(K1523,$B$6,$B$7),0)</f>
        <v/>
      </c>
      <c r="M1523" s="24">
        <f>_xlfn.NORM.DIST(Data!X1523,$C$9,$C$10,TRUE)</f>
        <v/>
      </c>
      <c r="N1523" s="9">
        <f>_xlfn.NORM.INV(M1523,$B$9,$B$10)</f>
        <v/>
      </c>
      <c r="O1523" s="24">
        <f>_xlfn.NORM.DIST(Data!Y1523,$C$9,$C$10,TRUE)</f>
        <v/>
      </c>
      <c r="P1523" s="9">
        <f>_xlfn.NORM.INV(O1523,$B$9,$B$10)</f>
        <v/>
      </c>
    </row>
    <row r="1524">
      <c r="H1524" s="14">
        <f>Data!A1524</f>
        <v/>
      </c>
      <c r="I1524" s="24">
        <f>IF(Occurrence!J1524&gt;0,_xlfn.GAMMA.DIST(Occurrence!J1524,$C$6,$C$7,TRUE),0)</f>
        <v/>
      </c>
      <c r="J1524" s="9">
        <f>IF(Occurrence!J1524&gt;0,_xlfn.GAMMA.INV(I1524,$B$6,$B$7),0)</f>
        <v/>
      </c>
      <c r="K1524" s="24">
        <f>IF(Occurrence!K1524&gt;0,_xlfn.GAMMA.DIST(Occurrence!K1524,$C$6,$C$7,TRUE),0)</f>
        <v/>
      </c>
      <c r="L1524" s="9">
        <f>IF(Occurrence!K1524&gt;0,_xlfn.GAMMA.INV(K1524,$B$6,$B$7),0)</f>
        <v/>
      </c>
      <c r="M1524" s="24">
        <f>_xlfn.NORM.DIST(Data!X1524,$C$9,$C$10,TRUE)</f>
        <v/>
      </c>
      <c r="N1524" s="9">
        <f>_xlfn.NORM.INV(M1524,$B$9,$B$10)</f>
        <v/>
      </c>
      <c r="O1524" s="24">
        <f>_xlfn.NORM.DIST(Data!Y1524,$C$9,$C$10,TRUE)</f>
        <v/>
      </c>
      <c r="P1524" s="9">
        <f>_xlfn.NORM.INV(O1524,$B$9,$B$10)</f>
        <v/>
      </c>
    </row>
    <row r="1525">
      <c r="H1525" s="14">
        <f>Data!A1525</f>
        <v/>
      </c>
      <c r="I1525" s="24">
        <f>IF(Occurrence!J1525&gt;0,_xlfn.GAMMA.DIST(Occurrence!J1525,$C$6,$C$7,TRUE),0)</f>
        <v/>
      </c>
      <c r="J1525" s="9">
        <f>IF(Occurrence!J1525&gt;0,_xlfn.GAMMA.INV(I1525,$B$6,$B$7),0)</f>
        <v/>
      </c>
      <c r="K1525" s="24">
        <f>IF(Occurrence!K1525&gt;0,_xlfn.GAMMA.DIST(Occurrence!K1525,$C$6,$C$7,TRUE),0)</f>
        <v/>
      </c>
      <c r="L1525" s="9">
        <f>IF(Occurrence!K1525&gt;0,_xlfn.GAMMA.INV(K1525,$B$6,$B$7),0)</f>
        <v/>
      </c>
      <c r="M1525" s="24">
        <f>_xlfn.NORM.DIST(Data!X1525,$C$9,$C$10,TRUE)</f>
        <v/>
      </c>
      <c r="N1525" s="9">
        <f>_xlfn.NORM.INV(M1525,$B$9,$B$10)</f>
        <v/>
      </c>
      <c r="O1525" s="24">
        <f>_xlfn.NORM.DIST(Data!Y1525,$C$9,$C$10,TRUE)</f>
        <v/>
      </c>
      <c r="P1525" s="9">
        <f>_xlfn.NORM.INV(O1525,$B$9,$B$10)</f>
        <v/>
      </c>
    </row>
    <row r="1526">
      <c r="H1526" s="14">
        <f>Data!A1526</f>
        <v/>
      </c>
      <c r="I1526" s="24">
        <f>IF(Occurrence!J1526&gt;0,_xlfn.GAMMA.DIST(Occurrence!J1526,$C$6,$C$7,TRUE),0)</f>
        <v/>
      </c>
      <c r="J1526" s="9">
        <f>IF(Occurrence!J1526&gt;0,_xlfn.GAMMA.INV(I1526,$B$6,$B$7),0)</f>
        <v/>
      </c>
      <c r="K1526" s="24">
        <f>IF(Occurrence!K1526&gt;0,_xlfn.GAMMA.DIST(Occurrence!K1526,$C$6,$C$7,TRUE),0)</f>
        <v/>
      </c>
      <c r="L1526" s="9">
        <f>IF(Occurrence!K1526&gt;0,_xlfn.GAMMA.INV(K1526,$B$6,$B$7),0)</f>
        <v/>
      </c>
      <c r="M1526" s="24">
        <f>_xlfn.NORM.DIST(Data!X1526,$C$9,$C$10,TRUE)</f>
        <v/>
      </c>
      <c r="N1526" s="9">
        <f>_xlfn.NORM.INV(M1526,$B$9,$B$10)</f>
        <v/>
      </c>
      <c r="O1526" s="24">
        <f>_xlfn.NORM.DIST(Data!Y1526,$C$9,$C$10,TRUE)</f>
        <v/>
      </c>
      <c r="P1526" s="9">
        <f>_xlfn.NORM.INV(O1526,$B$9,$B$10)</f>
        <v/>
      </c>
    </row>
    <row r="1527">
      <c r="H1527" s="14">
        <f>Data!A1527</f>
        <v/>
      </c>
      <c r="I1527" s="24">
        <f>IF(Occurrence!J1527&gt;0,_xlfn.GAMMA.DIST(Occurrence!J1527,$C$6,$C$7,TRUE),0)</f>
        <v/>
      </c>
      <c r="J1527" s="9">
        <f>IF(Occurrence!J1527&gt;0,_xlfn.GAMMA.INV(I1527,$B$6,$B$7),0)</f>
        <v/>
      </c>
      <c r="K1527" s="24">
        <f>IF(Occurrence!K1527&gt;0,_xlfn.GAMMA.DIST(Occurrence!K1527,$C$6,$C$7,TRUE),0)</f>
        <v/>
      </c>
      <c r="L1527" s="9">
        <f>IF(Occurrence!K1527&gt;0,_xlfn.GAMMA.INV(K1527,$B$6,$B$7),0)</f>
        <v/>
      </c>
      <c r="M1527" s="24">
        <f>_xlfn.NORM.DIST(Data!X1527,$C$9,$C$10,TRUE)</f>
        <v/>
      </c>
      <c r="N1527" s="9">
        <f>_xlfn.NORM.INV(M1527,$B$9,$B$10)</f>
        <v/>
      </c>
      <c r="O1527" s="24">
        <f>_xlfn.NORM.DIST(Data!Y1527,$C$9,$C$10,TRUE)</f>
        <v/>
      </c>
      <c r="P1527" s="9">
        <f>_xlfn.NORM.INV(O1527,$B$9,$B$10)</f>
        <v/>
      </c>
    </row>
    <row r="1528">
      <c r="H1528" s="14">
        <f>Data!A1528</f>
        <v/>
      </c>
      <c r="I1528" s="24">
        <f>IF(Occurrence!J1528&gt;0,_xlfn.GAMMA.DIST(Occurrence!J1528,$C$6,$C$7,TRUE),0)</f>
        <v/>
      </c>
      <c r="J1528" s="9">
        <f>IF(Occurrence!J1528&gt;0,_xlfn.GAMMA.INV(I1528,$B$6,$B$7),0)</f>
        <v/>
      </c>
      <c r="K1528" s="24">
        <f>IF(Occurrence!K1528&gt;0,_xlfn.GAMMA.DIST(Occurrence!K1528,$C$6,$C$7,TRUE),0)</f>
        <v/>
      </c>
      <c r="L1528" s="9">
        <f>IF(Occurrence!K1528&gt;0,_xlfn.GAMMA.INV(K1528,$B$6,$B$7),0)</f>
        <v/>
      </c>
      <c r="M1528" s="24">
        <f>_xlfn.NORM.DIST(Data!X1528,$C$9,$C$10,TRUE)</f>
        <v/>
      </c>
      <c r="N1528" s="9">
        <f>_xlfn.NORM.INV(M1528,$B$9,$B$10)</f>
        <v/>
      </c>
      <c r="O1528" s="24">
        <f>_xlfn.NORM.DIST(Data!Y1528,$C$9,$C$10,TRUE)</f>
        <v/>
      </c>
      <c r="P1528" s="9">
        <f>_xlfn.NORM.INV(O1528,$B$9,$B$10)</f>
        <v/>
      </c>
    </row>
    <row r="1529">
      <c r="H1529" s="14">
        <f>Data!A1529</f>
        <v/>
      </c>
      <c r="I1529" s="24">
        <f>IF(Occurrence!J1529&gt;0,_xlfn.GAMMA.DIST(Occurrence!J1529,$C$6,$C$7,TRUE),0)</f>
        <v/>
      </c>
      <c r="J1529" s="9">
        <f>IF(Occurrence!J1529&gt;0,_xlfn.GAMMA.INV(I1529,$B$6,$B$7),0)</f>
        <v/>
      </c>
      <c r="K1529" s="24">
        <f>IF(Occurrence!K1529&gt;0,_xlfn.GAMMA.DIST(Occurrence!K1529,$C$6,$C$7,TRUE),0)</f>
        <v/>
      </c>
      <c r="L1529" s="9">
        <f>IF(Occurrence!K1529&gt;0,_xlfn.GAMMA.INV(K1529,$B$6,$B$7),0)</f>
        <v/>
      </c>
      <c r="M1529" s="24">
        <f>_xlfn.NORM.DIST(Data!X1529,$C$9,$C$10,TRUE)</f>
        <v/>
      </c>
      <c r="N1529" s="9">
        <f>_xlfn.NORM.INV(M1529,$B$9,$B$10)</f>
        <v/>
      </c>
      <c r="O1529" s="24">
        <f>_xlfn.NORM.DIST(Data!Y1529,$C$9,$C$10,TRUE)</f>
        <v/>
      </c>
      <c r="P1529" s="9">
        <f>_xlfn.NORM.INV(O1529,$B$9,$B$10)</f>
        <v/>
      </c>
    </row>
    <row r="1530">
      <c r="H1530" s="14">
        <f>Data!A1530</f>
        <v/>
      </c>
      <c r="I1530" s="24">
        <f>IF(Occurrence!J1530&gt;0,_xlfn.GAMMA.DIST(Occurrence!J1530,$C$6,$C$7,TRUE),0)</f>
        <v/>
      </c>
      <c r="J1530" s="9">
        <f>IF(Occurrence!J1530&gt;0,_xlfn.GAMMA.INV(I1530,$B$6,$B$7),0)</f>
        <v/>
      </c>
      <c r="K1530" s="24">
        <f>IF(Occurrence!K1530&gt;0,_xlfn.GAMMA.DIST(Occurrence!K1530,$C$6,$C$7,TRUE),0)</f>
        <v/>
      </c>
      <c r="L1530" s="9">
        <f>IF(Occurrence!K1530&gt;0,_xlfn.GAMMA.INV(K1530,$B$6,$B$7),0)</f>
        <v/>
      </c>
      <c r="M1530" s="24">
        <f>_xlfn.NORM.DIST(Data!X1530,$C$9,$C$10,TRUE)</f>
        <v/>
      </c>
      <c r="N1530" s="9">
        <f>_xlfn.NORM.INV(M1530,$B$9,$B$10)</f>
        <v/>
      </c>
      <c r="O1530" s="24">
        <f>_xlfn.NORM.DIST(Data!Y1530,$C$9,$C$10,TRUE)</f>
        <v/>
      </c>
      <c r="P1530" s="9">
        <f>_xlfn.NORM.INV(O1530,$B$9,$B$10)</f>
        <v/>
      </c>
    </row>
    <row r="1531">
      <c r="H1531" s="14">
        <f>Data!A1531</f>
        <v/>
      </c>
      <c r="I1531" s="24">
        <f>IF(Occurrence!J1531&gt;0,_xlfn.GAMMA.DIST(Occurrence!J1531,$C$6,$C$7,TRUE),0)</f>
        <v/>
      </c>
      <c r="J1531" s="9">
        <f>IF(Occurrence!J1531&gt;0,_xlfn.GAMMA.INV(I1531,$B$6,$B$7),0)</f>
        <v/>
      </c>
      <c r="K1531" s="24">
        <f>IF(Occurrence!K1531&gt;0,_xlfn.GAMMA.DIST(Occurrence!K1531,$C$6,$C$7,TRUE),0)</f>
        <v/>
      </c>
      <c r="L1531" s="9">
        <f>IF(Occurrence!K1531&gt;0,_xlfn.GAMMA.INV(K1531,$B$6,$B$7),0)</f>
        <v/>
      </c>
      <c r="M1531" s="24">
        <f>_xlfn.NORM.DIST(Data!X1531,$C$9,$C$10,TRUE)</f>
        <v/>
      </c>
      <c r="N1531" s="9">
        <f>_xlfn.NORM.INV(M1531,$B$9,$B$10)</f>
        <v/>
      </c>
      <c r="O1531" s="24">
        <f>_xlfn.NORM.DIST(Data!Y1531,$C$9,$C$10,TRUE)</f>
        <v/>
      </c>
      <c r="P1531" s="9">
        <f>_xlfn.NORM.INV(O1531,$B$9,$B$10)</f>
        <v/>
      </c>
    </row>
    <row r="1532">
      <c r="H1532" s="14">
        <f>Data!A1532</f>
        <v/>
      </c>
      <c r="I1532" s="24">
        <f>IF(Occurrence!J1532&gt;0,_xlfn.GAMMA.DIST(Occurrence!J1532,$C$6,$C$7,TRUE),0)</f>
        <v/>
      </c>
      <c r="J1532" s="9">
        <f>IF(Occurrence!J1532&gt;0,_xlfn.GAMMA.INV(I1532,$B$6,$B$7),0)</f>
        <v/>
      </c>
      <c r="K1532" s="24">
        <f>IF(Occurrence!K1532&gt;0,_xlfn.GAMMA.DIST(Occurrence!K1532,$C$6,$C$7,TRUE),0)</f>
        <v/>
      </c>
      <c r="L1532" s="9">
        <f>IF(Occurrence!K1532&gt;0,_xlfn.GAMMA.INV(K1532,$B$6,$B$7),0)</f>
        <v/>
      </c>
      <c r="M1532" s="24">
        <f>_xlfn.NORM.DIST(Data!X1532,$C$9,$C$10,TRUE)</f>
        <v/>
      </c>
      <c r="N1532" s="9">
        <f>_xlfn.NORM.INV(M1532,$B$9,$B$10)</f>
        <v/>
      </c>
      <c r="O1532" s="24">
        <f>_xlfn.NORM.DIST(Data!Y1532,$C$9,$C$10,TRUE)</f>
        <v/>
      </c>
      <c r="P1532" s="9">
        <f>_xlfn.NORM.INV(O1532,$B$9,$B$10)</f>
        <v/>
      </c>
    </row>
    <row r="1533">
      <c r="H1533" s="14">
        <f>Data!A1533</f>
        <v/>
      </c>
      <c r="I1533" s="24">
        <f>IF(Occurrence!J1533&gt;0,_xlfn.GAMMA.DIST(Occurrence!J1533,$C$6,$C$7,TRUE),0)</f>
        <v/>
      </c>
      <c r="J1533" s="9">
        <f>IF(Occurrence!J1533&gt;0,_xlfn.GAMMA.INV(I1533,$B$6,$B$7),0)</f>
        <v/>
      </c>
      <c r="K1533" s="24">
        <f>IF(Occurrence!K1533&gt;0,_xlfn.GAMMA.DIST(Occurrence!K1533,$C$6,$C$7,TRUE),0)</f>
        <v/>
      </c>
      <c r="L1533" s="9">
        <f>IF(Occurrence!K1533&gt;0,_xlfn.GAMMA.INV(K1533,$B$6,$B$7),0)</f>
        <v/>
      </c>
      <c r="M1533" s="24">
        <f>_xlfn.NORM.DIST(Data!X1533,$C$9,$C$10,TRUE)</f>
        <v/>
      </c>
      <c r="N1533" s="9">
        <f>_xlfn.NORM.INV(M1533,$B$9,$B$10)</f>
        <v/>
      </c>
      <c r="O1533" s="24">
        <f>_xlfn.NORM.DIST(Data!Y1533,$C$9,$C$10,TRUE)</f>
        <v/>
      </c>
      <c r="P1533" s="9">
        <f>_xlfn.NORM.INV(O1533,$B$9,$B$10)</f>
        <v/>
      </c>
    </row>
    <row r="1534">
      <c r="H1534" s="14">
        <f>Data!A1534</f>
        <v/>
      </c>
      <c r="I1534" s="24">
        <f>IF(Occurrence!J1534&gt;0,_xlfn.GAMMA.DIST(Occurrence!J1534,$C$6,$C$7,TRUE),0)</f>
        <v/>
      </c>
      <c r="J1534" s="9">
        <f>IF(Occurrence!J1534&gt;0,_xlfn.GAMMA.INV(I1534,$B$6,$B$7),0)</f>
        <v/>
      </c>
      <c r="K1534" s="24">
        <f>IF(Occurrence!K1534&gt;0,_xlfn.GAMMA.DIST(Occurrence!K1534,$C$6,$C$7,TRUE),0)</f>
        <v/>
      </c>
      <c r="L1534" s="9">
        <f>IF(Occurrence!K1534&gt;0,_xlfn.GAMMA.INV(K1534,$B$6,$B$7),0)</f>
        <v/>
      </c>
      <c r="M1534" s="24">
        <f>_xlfn.NORM.DIST(Data!X1534,$C$9,$C$10,TRUE)</f>
        <v/>
      </c>
      <c r="N1534" s="9">
        <f>_xlfn.NORM.INV(M1534,$B$9,$B$10)</f>
        <v/>
      </c>
      <c r="O1534" s="24">
        <f>_xlfn.NORM.DIST(Data!Y1534,$C$9,$C$10,TRUE)</f>
        <v/>
      </c>
      <c r="P1534" s="9">
        <f>_xlfn.NORM.INV(O1534,$B$9,$B$10)</f>
        <v/>
      </c>
    </row>
    <row r="1535">
      <c r="H1535" s="14">
        <f>Data!A1535</f>
        <v/>
      </c>
      <c r="I1535" s="24">
        <f>IF(Occurrence!J1535&gt;0,_xlfn.GAMMA.DIST(Occurrence!J1535,$C$6,$C$7,TRUE),0)</f>
        <v/>
      </c>
      <c r="J1535" s="9">
        <f>IF(Occurrence!J1535&gt;0,_xlfn.GAMMA.INV(I1535,$B$6,$B$7),0)</f>
        <v/>
      </c>
      <c r="K1535" s="24">
        <f>IF(Occurrence!K1535&gt;0,_xlfn.GAMMA.DIST(Occurrence!K1535,$C$6,$C$7,TRUE),0)</f>
        <v/>
      </c>
      <c r="L1535" s="9">
        <f>IF(Occurrence!K1535&gt;0,_xlfn.GAMMA.INV(K1535,$B$6,$B$7),0)</f>
        <v/>
      </c>
      <c r="M1535" s="24">
        <f>_xlfn.NORM.DIST(Data!X1535,$C$9,$C$10,TRUE)</f>
        <v/>
      </c>
      <c r="N1535" s="9">
        <f>_xlfn.NORM.INV(M1535,$B$9,$B$10)</f>
        <v/>
      </c>
      <c r="O1535" s="24">
        <f>_xlfn.NORM.DIST(Data!Y1535,$C$9,$C$10,TRUE)</f>
        <v/>
      </c>
      <c r="P1535" s="9">
        <f>_xlfn.NORM.INV(O1535,$B$9,$B$10)</f>
        <v/>
      </c>
    </row>
    <row r="1536">
      <c r="H1536" s="14">
        <f>Data!A1536</f>
        <v/>
      </c>
      <c r="I1536" s="24">
        <f>IF(Occurrence!J1536&gt;0,_xlfn.GAMMA.DIST(Occurrence!J1536,$C$6,$C$7,TRUE),0)</f>
        <v/>
      </c>
      <c r="J1536" s="9">
        <f>IF(Occurrence!J1536&gt;0,_xlfn.GAMMA.INV(I1536,$B$6,$B$7),0)</f>
        <v/>
      </c>
      <c r="K1536" s="24">
        <f>IF(Occurrence!K1536&gt;0,_xlfn.GAMMA.DIST(Occurrence!K1536,$C$6,$C$7,TRUE),0)</f>
        <v/>
      </c>
      <c r="L1536" s="9">
        <f>IF(Occurrence!K1536&gt;0,_xlfn.GAMMA.INV(K1536,$B$6,$B$7),0)</f>
        <v/>
      </c>
      <c r="M1536" s="24">
        <f>_xlfn.NORM.DIST(Data!X1536,$C$9,$C$10,TRUE)</f>
        <v/>
      </c>
      <c r="N1536" s="9">
        <f>_xlfn.NORM.INV(M1536,$B$9,$B$10)</f>
        <v/>
      </c>
      <c r="O1536" s="24">
        <f>_xlfn.NORM.DIST(Data!Y1536,$C$9,$C$10,TRUE)</f>
        <v/>
      </c>
      <c r="P1536" s="9">
        <f>_xlfn.NORM.INV(O1536,$B$9,$B$10)</f>
        <v/>
      </c>
    </row>
    <row r="1537">
      <c r="H1537" s="14">
        <f>Data!A1537</f>
        <v/>
      </c>
      <c r="I1537" s="24">
        <f>IF(Occurrence!J1537&gt;0,_xlfn.GAMMA.DIST(Occurrence!J1537,$C$6,$C$7,TRUE),0)</f>
        <v/>
      </c>
      <c r="J1537" s="9">
        <f>IF(Occurrence!J1537&gt;0,_xlfn.GAMMA.INV(I1537,$B$6,$B$7),0)</f>
        <v/>
      </c>
      <c r="K1537" s="24">
        <f>IF(Occurrence!K1537&gt;0,_xlfn.GAMMA.DIST(Occurrence!K1537,$C$6,$C$7,TRUE),0)</f>
        <v/>
      </c>
      <c r="L1537" s="9">
        <f>IF(Occurrence!K1537&gt;0,_xlfn.GAMMA.INV(K1537,$B$6,$B$7),0)</f>
        <v/>
      </c>
      <c r="M1537" s="24">
        <f>_xlfn.NORM.DIST(Data!X1537,$C$9,$C$10,TRUE)</f>
        <v/>
      </c>
      <c r="N1537" s="9">
        <f>_xlfn.NORM.INV(M1537,$B$9,$B$10)</f>
        <v/>
      </c>
      <c r="O1537" s="24">
        <f>_xlfn.NORM.DIST(Data!Y1537,$C$9,$C$10,TRUE)</f>
        <v/>
      </c>
      <c r="P1537" s="9">
        <f>_xlfn.NORM.INV(O1537,$B$9,$B$10)</f>
        <v/>
      </c>
    </row>
    <row r="1538">
      <c r="H1538" s="14">
        <f>Data!A1538</f>
        <v/>
      </c>
      <c r="I1538" s="24">
        <f>IF(Occurrence!J1538&gt;0,_xlfn.GAMMA.DIST(Occurrence!J1538,$C$6,$C$7,TRUE),0)</f>
        <v/>
      </c>
      <c r="J1538" s="9">
        <f>IF(Occurrence!J1538&gt;0,_xlfn.GAMMA.INV(I1538,$B$6,$B$7),0)</f>
        <v/>
      </c>
      <c r="K1538" s="24">
        <f>IF(Occurrence!K1538&gt;0,_xlfn.GAMMA.DIST(Occurrence!K1538,$C$6,$C$7,TRUE),0)</f>
        <v/>
      </c>
      <c r="L1538" s="9">
        <f>IF(Occurrence!K1538&gt;0,_xlfn.GAMMA.INV(K1538,$B$6,$B$7),0)</f>
        <v/>
      </c>
      <c r="M1538" s="24">
        <f>_xlfn.NORM.DIST(Data!X1538,$C$9,$C$10,TRUE)</f>
        <v/>
      </c>
      <c r="N1538" s="9">
        <f>_xlfn.NORM.INV(M1538,$B$9,$B$10)</f>
        <v/>
      </c>
      <c r="O1538" s="24">
        <f>_xlfn.NORM.DIST(Data!Y1538,$C$9,$C$10,TRUE)</f>
        <v/>
      </c>
      <c r="P1538" s="9">
        <f>_xlfn.NORM.INV(O1538,$B$9,$B$10)</f>
        <v/>
      </c>
    </row>
    <row r="1539">
      <c r="H1539" s="14">
        <f>Data!A1539</f>
        <v/>
      </c>
      <c r="I1539" s="24">
        <f>IF(Occurrence!J1539&gt;0,_xlfn.GAMMA.DIST(Occurrence!J1539,$C$6,$C$7,TRUE),0)</f>
        <v/>
      </c>
      <c r="J1539" s="9">
        <f>IF(Occurrence!J1539&gt;0,_xlfn.GAMMA.INV(I1539,$B$6,$B$7),0)</f>
        <v/>
      </c>
      <c r="K1539" s="24">
        <f>IF(Occurrence!K1539&gt;0,_xlfn.GAMMA.DIST(Occurrence!K1539,$C$6,$C$7,TRUE),0)</f>
        <v/>
      </c>
      <c r="L1539" s="9">
        <f>IF(Occurrence!K1539&gt;0,_xlfn.GAMMA.INV(K1539,$B$6,$B$7),0)</f>
        <v/>
      </c>
      <c r="M1539" s="24">
        <f>_xlfn.NORM.DIST(Data!X1539,$C$9,$C$10,TRUE)</f>
        <v/>
      </c>
      <c r="N1539" s="9">
        <f>_xlfn.NORM.INV(M1539,$B$9,$B$10)</f>
        <v/>
      </c>
      <c r="O1539" s="24">
        <f>_xlfn.NORM.DIST(Data!Y1539,$C$9,$C$10,TRUE)</f>
        <v/>
      </c>
      <c r="P1539" s="9">
        <f>_xlfn.NORM.INV(O1539,$B$9,$B$10)</f>
        <v/>
      </c>
    </row>
    <row r="1540">
      <c r="H1540" s="14">
        <f>Data!A1540</f>
        <v/>
      </c>
      <c r="I1540" s="24">
        <f>IF(Occurrence!J1540&gt;0,_xlfn.GAMMA.DIST(Occurrence!J1540,$C$6,$C$7,TRUE),0)</f>
        <v/>
      </c>
      <c r="J1540" s="9">
        <f>IF(Occurrence!J1540&gt;0,_xlfn.GAMMA.INV(I1540,$B$6,$B$7),0)</f>
        <v/>
      </c>
      <c r="K1540" s="24">
        <f>IF(Occurrence!K1540&gt;0,_xlfn.GAMMA.DIST(Occurrence!K1540,$C$6,$C$7,TRUE),0)</f>
        <v/>
      </c>
      <c r="L1540" s="9">
        <f>IF(Occurrence!K1540&gt;0,_xlfn.GAMMA.INV(K1540,$B$6,$B$7),0)</f>
        <v/>
      </c>
      <c r="M1540" s="24">
        <f>_xlfn.NORM.DIST(Data!X1540,$C$9,$C$10,TRUE)</f>
        <v/>
      </c>
      <c r="N1540" s="9">
        <f>_xlfn.NORM.INV(M1540,$B$9,$B$10)</f>
        <v/>
      </c>
      <c r="O1540" s="24">
        <f>_xlfn.NORM.DIST(Data!Y1540,$C$9,$C$10,TRUE)</f>
        <v/>
      </c>
      <c r="P1540" s="9">
        <f>_xlfn.NORM.INV(O1540,$B$9,$B$10)</f>
        <v/>
      </c>
    </row>
    <row r="1541">
      <c r="H1541" s="14">
        <f>Data!A1541</f>
        <v/>
      </c>
      <c r="I1541" s="24">
        <f>IF(Occurrence!J1541&gt;0,_xlfn.GAMMA.DIST(Occurrence!J1541,$C$6,$C$7,TRUE),0)</f>
        <v/>
      </c>
      <c r="J1541" s="9">
        <f>IF(Occurrence!J1541&gt;0,_xlfn.GAMMA.INV(I1541,$B$6,$B$7),0)</f>
        <v/>
      </c>
      <c r="K1541" s="24">
        <f>IF(Occurrence!K1541&gt;0,_xlfn.GAMMA.DIST(Occurrence!K1541,$C$6,$C$7,TRUE),0)</f>
        <v/>
      </c>
      <c r="L1541" s="9">
        <f>IF(Occurrence!K1541&gt;0,_xlfn.GAMMA.INV(K1541,$B$6,$B$7),0)</f>
        <v/>
      </c>
      <c r="M1541" s="24">
        <f>_xlfn.NORM.DIST(Data!X1541,$C$9,$C$10,TRUE)</f>
        <v/>
      </c>
      <c r="N1541" s="9">
        <f>_xlfn.NORM.INV(M1541,$B$9,$B$10)</f>
        <v/>
      </c>
      <c r="O1541" s="24">
        <f>_xlfn.NORM.DIST(Data!Y1541,$C$9,$C$10,TRUE)</f>
        <v/>
      </c>
      <c r="P1541" s="9">
        <f>_xlfn.NORM.INV(O1541,$B$9,$B$10)</f>
        <v/>
      </c>
    </row>
    <row r="1542">
      <c r="H1542" s="14">
        <f>Data!A1542</f>
        <v/>
      </c>
      <c r="I1542" s="24">
        <f>IF(Occurrence!J1542&gt;0,_xlfn.GAMMA.DIST(Occurrence!J1542,$C$6,$C$7,TRUE),0)</f>
        <v/>
      </c>
      <c r="J1542" s="9">
        <f>IF(Occurrence!J1542&gt;0,_xlfn.GAMMA.INV(I1542,$B$6,$B$7),0)</f>
        <v/>
      </c>
      <c r="K1542" s="24">
        <f>IF(Occurrence!K1542&gt;0,_xlfn.GAMMA.DIST(Occurrence!K1542,$C$6,$C$7,TRUE),0)</f>
        <v/>
      </c>
      <c r="L1542" s="9">
        <f>IF(Occurrence!K1542&gt;0,_xlfn.GAMMA.INV(K1542,$B$6,$B$7),0)</f>
        <v/>
      </c>
      <c r="M1542" s="24">
        <f>_xlfn.NORM.DIST(Data!X1542,$C$9,$C$10,TRUE)</f>
        <v/>
      </c>
      <c r="N1542" s="9">
        <f>_xlfn.NORM.INV(M1542,$B$9,$B$10)</f>
        <v/>
      </c>
      <c r="O1542" s="24">
        <f>_xlfn.NORM.DIST(Data!Y1542,$C$9,$C$10,TRUE)</f>
        <v/>
      </c>
      <c r="P1542" s="9">
        <f>_xlfn.NORM.INV(O1542,$B$9,$B$10)</f>
        <v/>
      </c>
    </row>
    <row r="1543">
      <c r="H1543" s="14">
        <f>Data!A1543</f>
        <v/>
      </c>
      <c r="I1543" s="24">
        <f>IF(Occurrence!J1543&gt;0,_xlfn.GAMMA.DIST(Occurrence!J1543,$C$6,$C$7,TRUE),0)</f>
        <v/>
      </c>
      <c r="J1543" s="9">
        <f>IF(Occurrence!J1543&gt;0,_xlfn.GAMMA.INV(I1543,$B$6,$B$7),0)</f>
        <v/>
      </c>
      <c r="K1543" s="24">
        <f>IF(Occurrence!K1543&gt;0,_xlfn.GAMMA.DIST(Occurrence!K1543,$C$6,$C$7,TRUE),0)</f>
        <v/>
      </c>
      <c r="L1543" s="9">
        <f>IF(Occurrence!K1543&gt;0,_xlfn.GAMMA.INV(K1543,$B$6,$B$7),0)</f>
        <v/>
      </c>
      <c r="M1543" s="24">
        <f>_xlfn.NORM.DIST(Data!X1543,$C$9,$C$10,TRUE)</f>
        <v/>
      </c>
      <c r="N1543" s="9">
        <f>_xlfn.NORM.INV(M1543,$B$9,$B$10)</f>
        <v/>
      </c>
      <c r="O1543" s="24">
        <f>_xlfn.NORM.DIST(Data!Y1543,$C$9,$C$10,TRUE)</f>
        <v/>
      </c>
      <c r="P1543" s="9">
        <f>_xlfn.NORM.INV(O1543,$B$9,$B$10)</f>
        <v/>
      </c>
    </row>
    <row r="1544">
      <c r="H1544" s="14">
        <f>Data!A1544</f>
        <v/>
      </c>
      <c r="I1544" s="24">
        <f>IF(Occurrence!J1544&gt;0,_xlfn.GAMMA.DIST(Occurrence!J1544,$C$6,$C$7,TRUE),0)</f>
        <v/>
      </c>
      <c r="J1544" s="9">
        <f>IF(Occurrence!J1544&gt;0,_xlfn.GAMMA.INV(I1544,$B$6,$B$7),0)</f>
        <v/>
      </c>
      <c r="K1544" s="24">
        <f>IF(Occurrence!K1544&gt;0,_xlfn.GAMMA.DIST(Occurrence!K1544,$C$6,$C$7,TRUE),0)</f>
        <v/>
      </c>
      <c r="L1544" s="9">
        <f>IF(Occurrence!K1544&gt;0,_xlfn.GAMMA.INV(K1544,$B$6,$B$7),0)</f>
        <v/>
      </c>
      <c r="M1544" s="24">
        <f>_xlfn.NORM.DIST(Data!X1544,$C$9,$C$10,TRUE)</f>
        <v/>
      </c>
      <c r="N1544" s="9">
        <f>_xlfn.NORM.INV(M1544,$B$9,$B$10)</f>
        <v/>
      </c>
      <c r="O1544" s="24">
        <f>_xlfn.NORM.DIST(Data!Y1544,$C$9,$C$10,TRUE)</f>
        <v/>
      </c>
      <c r="P1544" s="9">
        <f>_xlfn.NORM.INV(O1544,$B$9,$B$10)</f>
        <v/>
      </c>
    </row>
    <row r="1545">
      <c r="H1545" s="14">
        <f>Data!A1545</f>
        <v/>
      </c>
      <c r="I1545" s="24">
        <f>IF(Occurrence!J1545&gt;0,_xlfn.GAMMA.DIST(Occurrence!J1545,$C$6,$C$7,TRUE),0)</f>
        <v/>
      </c>
      <c r="J1545" s="9">
        <f>IF(Occurrence!J1545&gt;0,_xlfn.GAMMA.INV(I1545,$B$6,$B$7),0)</f>
        <v/>
      </c>
      <c r="K1545" s="24">
        <f>IF(Occurrence!K1545&gt;0,_xlfn.GAMMA.DIST(Occurrence!K1545,$C$6,$C$7,TRUE),0)</f>
        <v/>
      </c>
      <c r="L1545" s="9">
        <f>IF(Occurrence!K1545&gt;0,_xlfn.GAMMA.INV(K1545,$B$6,$B$7),0)</f>
        <v/>
      </c>
      <c r="M1545" s="24">
        <f>_xlfn.NORM.DIST(Data!X1545,$C$9,$C$10,TRUE)</f>
        <v/>
      </c>
      <c r="N1545" s="9">
        <f>_xlfn.NORM.INV(M1545,$B$9,$B$10)</f>
        <v/>
      </c>
      <c r="O1545" s="24">
        <f>_xlfn.NORM.DIST(Data!Y1545,$C$9,$C$10,TRUE)</f>
        <v/>
      </c>
      <c r="P1545" s="9">
        <f>_xlfn.NORM.INV(O1545,$B$9,$B$10)</f>
        <v/>
      </c>
    </row>
    <row r="1546">
      <c r="H1546" s="14">
        <f>Data!A1546</f>
        <v/>
      </c>
      <c r="I1546" s="24">
        <f>IF(Occurrence!J1546&gt;0,_xlfn.GAMMA.DIST(Occurrence!J1546,$C$6,$C$7,TRUE),0)</f>
        <v/>
      </c>
      <c r="J1546" s="9">
        <f>IF(Occurrence!J1546&gt;0,_xlfn.GAMMA.INV(I1546,$B$6,$B$7),0)</f>
        <v/>
      </c>
      <c r="K1546" s="24">
        <f>IF(Occurrence!K1546&gt;0,_xlfn.GAMMA.DIST(Occurrence!K1546,$C$6,$C$7,TRUE),0)</f>
        <v/>
      </c>
      <c r="L1546" s="9">
        <f>IF(Occurrence!K1546&gt;0,_xlfn.GAMMA.INV(K1546,$B$6,$B$7),0)</f>
        <v/>
      </c>
      <c r="M1546" s="24">
        <f>_xlfn.NORM.DIST(Data!X1546,$C$9,$C$10,TRUE)</f>
        <v/>
      </c>
      <c r="N1546" s="9">
        <f>_xlfn.NORM.INV(M1546,$B$9,$B$10)</f>
        <v/>
      </c>
      <c r="O1546" s="24">
        <f>_xlfn.NORM.DIST(Data!Y1546,$C$9,$C$10,TRUE)</f>
        <v/>
      </c>
      <c r="P1546" s="9">
        <f>_xlfn.NORM.INV(O1546,$B$9,$B$10)</f>
        <v/>
      </c>
    </row>
    <row r="1547">
      <c r="H1547" s="14">
        <f>Data!A1547</f>
        <v/>
      </c>
      <c r="I1547" s="24">
        <f>IF(Occurrence!J1547&gt;0,_xlfn.GAMMA.DIST(Occurrence!J1547,$C$6,$C$7,TRUE),0)</f>
        <v/>
      </c>
      <c r="J1547" s="9">
        <f>IF(Occurrence!J1547&gt;0,_xlfn.GAMMA.INV(I1547,$B$6,$B$7),0)</f>
        <v/>
      </c>
      <c r="K1547" s="24">
        <f>IF(Occurrence!K1547&gt;0,_xlfn.GAMMA.DIST(Occurrence!K1547,$C$6,$C$7,TRUE),0)</f>
        <v/>
      </c>
      <c r="L1547" s="9">
        <f>IF(Occurrence!K1547&gt;0,_xlfn.GAMMA.INV(K1547,$B$6,$B$7),0)</f>
        <v/>
      </c>
      <c r="M1547" s="24">
        <f>_xlfn.NORM.DIST(Data!X1547,$C$9,$C$10,TRUE)</f>
        <v/>
      </c>
      <c r="N1547" s="9">
        <f>_xlfn.NORM.INV(M1547,$B$9,$B$10)</f>
        <v/>
      </c>
      <c r="O1547" s="24">
        <f>_xlfn.NORM.DIST(Data!Y1547,$C$9,$C$10,TRUE)</f>
        <v/>
      </c>
      <c r="P1547" s="9">
        <f>_xlfn.NORM.INV(O1547,$B$9,$B$10)</f>
        <v/>
      </c>
    </row>
    <row r="1548">
      <c r="H1548" s="14">
        <f>Data!A1548</f>
        <v/>
      </c>
      <c r="I1548" s="24">
        <f>IF(Occurrence!J1548&gt;0,_xlfn.GAMMA.DIST(Occurrence!J1548,$C$6,$C$7,TRUE),0)</f>
        <v/>
      </c>
      <c r="J1548" s="9">
        <f>IF(Occurrence!J1548&gt;0,_xlfn.GAMMA.INV(I1548,$B$6,$B$7),0)</f>
        <v/>
      </c>
      <c r="K1548" s="24">
        <f>IF(Occurrence!K1548&gt;0,_xlfn.GAMMA.DIST(Occurrence!K1548,$C$6,$C$7,TRUE),0)</f>
        <v/>
      </c>
      <c r="L1548" s="9">
        <f>IF(Occurrence!K1548&gt;0,_xlfn.GAMMA.INV(K1548,$B$6,$B$7),0)</f>
        <v/>
      </c>
      <c r="M1548" s="24">
        <f>_xlfn.NORM.DIST(Data!X1548,$C$9,$C$10,TRUE)</f>
        <v/>
      </c>
      <c r="N1548" s="9">
        <f>_xlfn.NORM.INV(M1548,$B$9,$B$10)</f>
        <v/>
      </c>
      <c r="O1548" s="24">
        <f>_xlfn.NORM.DIST(Data!Y1548,$C$9,$C$10,TRUE)</f>
        <v/>
      </c>
      <c r="P1548" s="9">
        <f>_xlfn.NORM.INV(O1548,$B$9,$B$10)</f>
        <v/>
      </c>
    </row>
    <row r="1549">
      <c r="H1549" s="14">
        <f>Data!A1549</f>
        <v/>
      </c>
      <c r="I1549" s="24">
        <f>IF(Occurrence!J1549&gt;0,_xlfn.GAMMA.DIST(Occurrence!J1549,$C$6,$C$7,TRUE),0)</f>
        <v/>
      </c>
      <c r="J1549" s="9">
        <f>IF(Occurrence!J1549&gt;0,_xlfn.GAMMA.INV(I1549,$B$6,$B$7),0)</f>
        <v/>
      </c>
      <c r="K1549" s="24">
        <f>IF(Occurrence!K1549&gt;0,_xlfn.GAMMA.DIST(Occurrence!K1549,$C$6,$C$7,TRUE),0)</f>
        <v/>
      </c>
      <c r="L1549" s="9">
        <f>IF(Occurrence!K1549&gt;0,_xlfn.GAMMA.INV(K1549,$B$6,$B$7),0)</f>
        <v/>
      </c>
      <c r="M1549" s="24">
        <f>_xlfn.NORM.DIST(Data!X1549,$C$9,$C$10,TRUE)</f>
        <v/>
      </c>
      <c r="N1549" s="9">
        <f>_xlfn.NORM.INV(M1549,$B$9,$B$10)</f>
        <v/>
      </c>
      <c r="O1549" s="24">
        <f>_xlfn.NORM.DIST(Data!Y1549,$C$9,$C$10,TRUE)</f>
        <v/>
      </c>
      <c r="P1549" s="9">
        <f>_xlfn.NORM.INV(O1549,$B$9,$B$10)</f>
        <v/>
      </c>
    </row>
    <row r="1550">
      <c r="H1550" s="14">
        <f>Data!A1550</f>
        <v/>
      </c>
      <c r="I1550" s="24">
        <f>IF(Occurrence!J1550&gt;0,_xlfn.GAMMA.DIST(Occurrence!J1550,$C$6,$C$7,TRUE),0)</f>
        <v/>
      </c>
      <c r="J1550" s="9">
        <f>IF(Occurrence!J1550&gt;0,_xlfn.GAMMA.INV(I1550,$B$6,$B$7),0)</f>
        <v/>
      </c>
      <c r="K1550" s="24">
        <f>IF(Occurrence!K1550&gt;0,_xlfn.GAMMA.DIST(Occurrence!K1550,$C$6,$C$7,TRUE),0)</f>
        <v/>
      </c>
      <c r="L1550" s="9">
        <f>IF(Occurrence!K1550&gt;0,_xlfn.GAMMA.INV(K1550,$B$6,$B$7),0)</f>
        <v/>
      </c>
      <c r="M1550" s="24">
        <f>_xlfn.NORM.DIST(Data!X1550,$C$9,$C$10,TRUE)</f>
        <v/>
      </c>
      <c r="N1550" s="9">
        <f>_xlfn.NORM.INV(M1550,$B$9,$B$10)</f>
        <v/>
      </c>
      <c r="O1550" s="24">
        <f>_xlfn.NORM.DIST(Data!Y1550,$C$9,$C$10,TRUE)</f>
        <v/>
      </c>
      <c r="P1550" s="9">
        <f>_xlfn.NORM.INV(O1550,$B$9,$B$10)</f>
        <v/>
      </c>
    </row>
    <row r="1551">
      <c r="H1551" s="14">
        <f>Data!A1551</f>
        <v/>
      </c>
      <c r="I1551" s="24">
        <f>IF(Occurrence!J1551&gt;0,_xlfn.GAMMA.DIST(Occurrence!J1551,$C$6,$C$7,TRUE),0)</f>
        <v/>
      </c>
      <c r="J1551" s="9">
        <f>IF(Occurrence!J1551&gt;0,_xlfn.GAMMA.INV(I1551,$B$6,$B$7),0)</f>
        <v/>
      </c>
      <c r="K1551" s="24">
        <f>IF(Occurrence!K1551&gt;0,_xlfn.GAMMA.DIST(Occurrence!K1551,$C$6,$C$7,TRUE),0)</f>
        <v/>
      </c>
      <c r="L1551" s="9">
        <f>IF(Occurrence!K1551&gt;0,_xlfn.GAMMA.INV(K1551,$B$6,$B$7),0)</f>
        <v/>
      </c>
      <c r="M1551" s="24">
        <f>_xlfn.NORM.DIST(Data!X1551,$C$9,$C$10,TRUE)</f>
        <v/>
      </c>
      <c r="N1551" s="9">
        <f>_xlfn.NORM.INV(M1551,$B$9,$B$10)</f>
        <v/>
      </c>
      <c r="O1551" s="24">
        <f>_xlfn.NORM.DIST(Data!Y1551,$C$9,$C$10,TRUE)</f>
        <v/>
      </c>
      <c r="P1551" s="9">
        <f>_xlfn.NORM.INV(O1551,$B$9,$B$10)</f>
        <v/>
      </c>
    </row>
    <row r="1552">
      <c r="H1552" s="14">
        <f>Data!A1552</f>
        <v/>
      </c>
      <c r="I1552" s="24">
        <f>IF(Occurrence!J1552&gt;0,_xlfn.GAMMA.DIST(Occurrence!J1552,$C$6,$C$7,TRUE),0)</f>
        <v/>
      </c>
      <c r="J1552" s="9">
        <f>IF(Occurrence!J1552&gt;0,_xlfn.GAMMA.INV(I1552,$B$6,$B$7),0)</f>
        <v/>
      </c>
      <c r="K1552" s="24">
        <f>IF(Occurrence!K1552&gt;0,_xlfn.GAMMA.DIST(Occurrence!K1552,$C$6,$C$7,TRUE),0)</f>
        <v/>
      </c>
      <c r="L1552" s="9">
        <f>IF(Occurrence!K1552&gt;0,_xlfn.GAMMA.INV(K1552,$B$6,$B$7),0)</f>
        <v/>
      </c>
      <c r="M1552" s="24">
        <f>_xlfn.NORM.DIST(Data!X1552,$C$9,$C$10,TRUE)</f>
        <v/>
      </c>
      <c r="N1552" s="9">
        <f>_xlfn.NORM.INV(M1552,$B$9,$B$10)</f>
        <v/>
      </c>
      <c r="O1552" s="24">
        <f>_xlfn.NORM.DIST(Data!Y1552,$C$9,$C$10,TRUE)</f>
        <v/>
      </c>
      <c r="P1552" s="9">
        <f>_xlfn.NORM.INV(O1552,$B$9,$B$10)</f>
        <v/>
      </c>
    </row>
    <row r="1553">
      <c r="H1553" s="14">
        <f>Data!A1553</f>
        <v/>
      </c>
      <c r="I1553" s="24">
        <f>IF(Occurrence!J1553&gt;0,_xlfn.GAMMA.DIST(Occurrence!J1553,$C$6,$C$7,TRUE),0)</f>
        <v/>
      </c>
      <c r="J1553" s="9">
        <f>IF(Occurrence!J1553&gt;0,_xlfn.GAMMA.INV(I1553,$B$6,$B$7),0)</f>
        <v/>
      </c>
      <c r="K1553" s="24">
        <f>IF(Occurrence!K1553&gt;0,_xlfn.GAMMA.DIST(Occurrence!K1553,$C$6,$C$7,TRUE),0)</f>
        <v/>
      </c>
      <c r="L1553" s="9">
        <f>IF(Occurrence!K1553&gt;0,_xlfn.GAMMA.INV(K1553,$B$6,$B$7),0)</f>
        <v/>
      </c>
      <c r="M1553" s="24">
        <f>_xlfn.NORM.DIST(Data!X1553,$C$9,$C$10,TRUE)</f>
        <v/>
      </c>
      <c r="N1553" s="9">
        <f>_xlfn.NORM.INV(M1553,$B$9,$B$10)</f>
        <v/>
      </c>
      <c r="O1553" s="24">
        <f>_xlfn.NORM.DIST(Data!Y1553,$C$9,$C$10,TRUE)</f>
        <v/>
      </c>
      <c r="P1553" s="9">
        <f>_xlfn.NORM.INV(O1553,$B$9,$B$10)</f>
        <v/>
      </c>
    </row>
    <row r="1554">
      <c r="H1554" s="14">
        <f>Data!A1554</f>
        <v/>
      </c>
      <c r="I1554" s="24">
        <f>IF(Occurrence!J1554&gt;0,_xlfn.GAMMA.DIST(Occurrence!J1554,$C$6,$C$7,TRUE),0)</f>
        <v/>
      </c>
      <c r="J1554" s="9">
        <f>IF(Occurrence!J1554&gt;0,_xlfn.GAMMA.INV(I1554,$B$6,$B$7),0)</f>
        <v/>
      </c>
      <c r="K1554" s="24">
        <f>IF(Occurrence!K1554&gt;0,_xlfn.GAMMA.DIST(Occurrence!K1554,$C$6,$C$7,TRUE),0)</f>
        <v/>
      </c>
      <c r="L1554" s="9">
        <f>IF(Occurrence!K1554&gt;0,_xlfn.GAMMA.INV(K1554,$B$6,$B$7),0)</f>
        <v/>
      </c>
      <c r="M1554" s="24">
        <f>_xlfn.NORM.DIST(Data!X1554,$C$9,$C$10,TRUE)</f>
        <v/>
      </c>
      <c r="N1554" s="9">
        <f>_xlfn.NORM.INV(M1554,$B$9,$B$10)</f>
        <v/>
      </c>
      <c r="O1554" s="24">
        <f>_xlfn.NORM.DIST(Data!Y1554,$C$9,$C$10,TRUE)</f>
        <v/>
      </c>
      <c r="P1554" s="9">
        <f>_xlfn.NORM.INV(O1554,$B$9,$B$10)</f>
        <v/>
      </c>
    </row>
    <row r="1555">
      <c r="H1555" s="14">
        <f>Data!A1555</f>
        <v/>
      </c>
      <c r="I1555" s="24">
        <f>IF(Occurrence!J1555&gt;0,_xlfn.GAMMA.DIST(Occurrence!J1555,$C$6,$C$7,TRUE),0)</f>
        <v/>
      </c>
      <c r="J1555" s="9">
        <f>IF(Occurrence!J1555&gt;0,_xlfn.GAMMA.INV(I1555,$B$6,$B$7),0)</f>
        <v/>
      </c>
      <c r="K1555" s="24">
        <f>IF(Occurrence!K1555&gt;0,_xlfn.GAMMA.DIST(Occurrence!K1555,$C$6,$C$7,TRUE),0)</f>
        <v/>
      </c>
      <c r="L1555" s="9">
        <f>IF(Occurrence!K1555&gt;0,_xlfn.GAMMA.INV(K1555,$B$6,$B$7),0)</f>
        <v/>
      </c>
      <c r="M1555" s="24">
        <f>_xlfn.NORM.DIST(Data!X1555,$C$9,$C$10,TRUE)</f>
        <v/>
      </c>
      <c r="N1555" s="9">
        <f>_xlfn.NORM.INV(M1555,$B$9,$B$10)</f>
        <v/>
      </c>
      <c r="O1555" s="24">
        <f>_xlfn.NORM.DIST(Data!Y1555,$C$9,$C$10,TRUE)</f>
        <v/>
      </c>
      <c r="P1555" s="9">
        <f>_xlfn.NORM.INV(O1555,$B$9,$B$10)</f>
        <v/>
      </c>
    </row>
    <row r="1556">
      <c r="H1556" s="14">
        <f>Data!A1556</f>
        <v/>
      </c>
      <c r="I1556" s="24">
        <f>IF(Occurrence!J1556&gt;0,_xlfn.GAMMA.DIST(Occurrence!J1556,$C$6,$C$7,TRUE),0)</f>
        <v/>
      </c>
      <c r="J1556" s="9">
        <f>IF(Occurrence!J1556&gt;0,_xlfn.GAMMA.INV(I1556,$B$6,$B$7),0)</f>
        <v/>
      </c>
      <c r="K1556" s="24">
        <f>IF(Occurrence!K1556&gt;0,_xlfn.GAMMA.DIST(Occurrence!K1556,$C$6,$C$7,TRUE),0)</f>
        <v/>
      </c>
      <c r="L1556" s="9">
        <f>IF(Occurrence!K1556&gt;0,_xlfn.GAMMA.INV(K1556,$B$6,$B$7),0)</f>
        <v/>
      </c>
      <c r="M1556" s="24">
        <f>_xlfn.NORM.DIST(Data!X1556,$C$9,$C$10,TRUE)</f>
        <v/>
      </c>
      <c r="N1556" s="9">
        <f>_xlfn.NORM.INV(M1556,$B$9,$B$10)</f>
        <v/>
      </c>
      <c r="O1556" s="24">
        <f>_xlfn.NORM.DIST(Data!Y1556,$C$9,$C$10,TRUE)</f>
        <v/>
      </c>
      <c r="P1556" s="9">
        <f>_xlfn.NORM.INV(O1556,$B$9,$B$10)</f>
        <v/>
      </c>
    </row>
    <row r="1557">
      <c r="H1557" s="14">
        <f>Data!A1557</f>
        <v/>
      </c>
      <c r="I1557" s="24">
        <f>IF(Occurrence!J1557&gt;0,_xlfn.GAMMA.DIST(Occurrence!J1557,$C$6,$C$7,TRUE),0)</f>
        <v/>
      </c>
      <c r="J1557" s="9">
        <f>IF(Occurrence!J1557&gt;0,_xlfn.GAMMA.INV(I1557,$B$6,$B$7),0)</f>
        <v/>
      </c>
      <c r="K1557" s="24">
        <f>IF(Occurrence!K1557&gt;0,_xlfn.GAMMA.DIST(Occurrence!K1557,$C$6,$C$7,TRUE),0)</f>
        <v/>
      </c>
      <c r="L1557" s="9">
        <f>IF(Occurrence!K1557&gt;0,_xlfn.GAMMA.INV(K1557,$B$6,$B$7),0)</f>
        <v/>
      </c>
      <c r="M1557" s="24">
        <f>_xlfn.NORM.DIST(Data!X1557,$C$9,$C$10,TRUE)</f>
        <v/>
      </c>
      <c r="N1557" s="9">
        <f>_xlfn.NORM.INV(M1557,$B$9,$B$10)</f>
        <v/>
      </c>
      <c r="O1557" s="24">
        <f>_xlfn.NORM.DIST(Data!Y1557,$C$9,$C$10,TRUE)</f>
        <v/>
      </c>
      <c r="P1557" s="9">
        <f>_xlfn.NORM.INV(O1557,$B$9,$B$10)</f>
        <v/>
      </c>
    </row>
    <row r="1558">
      <c r="H1558" s="14">
        <f>Data!A1558</f>
        <v/>
      </c>
      <c r="I1558" s="24">
        <f>IF(Occurrence!J1558&gt;0,_xlfn.GAMMA.DIST(Occurrence!J1558,$C$6,$C$7,TRUE),0)</f>
        <v/>
      </c>
      <c r="J1558" s="9">
        <f>IF(Occurrence!J1558&gt;0,_xlfn.GAMMA.INV(I1558,$B$6,$B$7),0)</f>
        <v/>
      </c>
      <c r="K1558" s="24">
        <f>IF(Occurrence!K1558&gt;0,_xlfn.GAMMA.DIST(Occurrence!K1558,$C$6,$C$7,TRUE),0)</f>
        <v/>
      </c>
      <c r="L1558" s="9">
        <f>IF(Occurrence!K1558&gt;0,_xlfn.GAMMA.INV(K1558,$B$6,$B$7),0)</f>
        <v/>
      </c>
      <c r="M1558" s="24">
        <f>_xlfn.NORM.DIST(Data!X1558,$C$9,$C$10,TRUE)</f>
        <v/>
      </c>
      <c r="N1558" s="9">
        <f>_xlfn.NORM.INV(M1558,$B$9,$B$10)</f>
        <v/>
      </c>
      <c r="O1558" s="24">
        <f>_xlfn.NORM.DIST(Data!Y1558,$C$9,$C$10,TRUE)</f>
        <v/>
      </c>
      <c r="P1558" s="9">
        <f>_xlfn.NORM.INV(O1558,$B$9,$B$10)</f>
        <v/>
      </c>
    </row>
    <row r="1559">
      <c r="H1559" s="14">
        <f>Data!A1559</f>
        <v/>
      </c>
      <c r="I1559" s="24">
        <f>IF(Occurrence!J1559&gt;0,_xlfn.GAMMA.DIST(Occurrence!J1559,$C$6,$C$7,TRUE),0)</f>
        <v/>
      </c>
      <c r="J1559" s="9">
        <f>IF(Occurrence!J1559&gt;0,_xlfn.GAMMA.INV(I1559,$B$6,$B$7),0)</f>
        <v/>
      </c>
      <c r="K1559" s="24">
        <f>IF(Occurrence!K1559&gt;0,_xlfn.GAMMA.DIST(Occurrence!K1559,$C$6,$C$7,TRUE),0)</f>
        <v/>
      </c>
      <c r="L1559" s="9">
        <f>IF(Occurrence!K1559&gt;0,_xlfn.GAMMA.INV(K1559,$B$6,$B$7),0)</f>
        <v/>
      </c>
      <c r="M1559" s="24">
        <f>_xlfn.NORM.DIST(Data!X1559,$C$9,$C$10,TRUE)</f>
        <v/>
      </c>
      <c r="N1559" s="9">
        <f>_xlfn.NORM.INV(M1559,$B$9,$B$10)</f>
        <v/>
      </c>
      <c r="O1559" s="24">
        <f>_xlfn.NORM.DIST(Data!Y1559,$C$9,$C$10,TRUE)</f>
        <v/>
      </c>
      <c r="P1559" s="9">
        <f>_xlfn.NORM.INV(O1559,$B$9,$B$10)</f>
        <v/>
      </c>
    </row>
    <row r="1560">
      <c r="H1560" s="14">
        <f>Data!A1560</f>
        <v/>
      </c>
      <c r="I1560" s="24">
        <f>IF(Occurrence!J1560&gt;0,_xlfn.GAMMA.DIST(Occurrence!J1560,$C$6,$C$7,TRUE),0)</f>
        <v/>
      </c>
      <c r="J1560" s="9">
        <f>IF(Occurrence!J1560&gt;0,_xlfn.GAMMA.INV(I1560,$B$6,$B$7),0)</f>
        <v/>
      </c>
      <c r="K1560" s="24">
        <f>IF(Occurrence!K1560&gt;0,_xlfn.GAMMA.DIST(Occurrence!K1560,$C$6,$C$7,TRUE),0)</f>
        <v/>
      </c>
      <c r="L1560" s="9">
        <f>IF(Occurrence!K1560&gt;0,_xlfn.GAMMA.INV(K1560,$B$6,$B$7),0)</f>
        <v/>
      </c>
      <c r="M1560" s="24">
        <f>_xlfn.NORM.DIST(Data!X1560,$C$9,$C$10,TRUE)</f>
        <v/>
      </c>
      <c r="N1560" s="9">
        <f>_xlfn.NORM.INV(M1560,$B$9,$B$10)</f>
        <v/>
      </c>
      <c r="O1560" s="24">
        <f>_xlfn.NORM.DIST(Data!Y1560,$C$9,$C$10,TRUE)</f>
        <v/>
      </c>
      <c r="P1560" s="9">
        <f>_xlfn.NORM.INV(O1560,$B$9,$B$10)</f>
        <v/>
      </c>
    </row>
    <row r="1561">
      <c r="H1561" s="14">
        <f>Data!A1561</f>
        <v/>
      </c>
      <c r="I1561" s="24">
        <f>IF(Occurrence!J1561&gt;0,_xlfn.GAMMA.DIST(Occurrence!J1561,$C$6,$C$7,TRUE),0)</f>
        <v/>
      </c>
      <c r="J1561" s="9">
        <f>IF(Occurrence!J1561&gt;0,_xlfn.GAMMA.INV(I1561,$B$6,$B$7),0)</f>
        <v/>
      </c>
      <c r="K1561" s="24">
        <f>IF(Occurrence!K1561&gt;0,_xlfn.GAMMA.DIST(Occurrence!K1561,$C$6,$C$7,TRUE),0)</f>
        <v/>
      </c>
      <c r="L1561" s="9">
        <f>IF(Occurrence!K1561&gt;0,_xlfn.GAMMA.INV(K1561,$B$6,$B$7),0)</f>
        <v/>
      </c>
      <c r="M1561" s="24">
        <f>_xlfn.NORM.DIST(Data!X1561,$C$9,$C$10,TRUE)</f>
        <v/>
      </c>
      <c r="N1561" s="9">
        <f>_xlfn.NORM.INV(M1561,$B$9,$B$10)</f>
        <v/>
      </c>
      <c r="O1561" s="24">
        <f>_xlfn.NORM.DIST(Data!Y1561,$C$9,$C$10,TRUE)</f>
        <v/>
      </c>
      <c r="P1561" s="9">
        <f>_xlfn.NORM.INV(O1561,$B$9,$B$10)</f>
        <v/>
      </c>
    </row>
    <row r="1562">
      <c r="H1562" s="14">
        <f>Data!A1562</f>
        <v/>
      </c>
      <c r="I1562" s="24">
        <f>IF(Occurrence!J1562&gt;0,_xlfn.GAMMA.DIST(Occurrence!J1562,$C$6,$C$7,TRUE),0)</f>
        <v/>
      </c>
      <c r="J1562" s="9">
        <f>IF(Occurrence!J1562&gt;0,_xlfn.GAMMA.INV(I1562,$B$6,$B$7),0)</f>
        <v/>
      </c>
      <c r="K1562" s="24">
        <f>IF(Occurrence!K1562&gt;0,_xlfn.GAMMA.DIST(Occurrence!K1562,$C$6,$C$7,TRUE),0)</f>
        <v/>
      </c>
      <c r="L1562" s="9">
        <f>IF(Occurrence!K1562&gt;0,_xlfn.GAMMA.INV(K1562,$B$6,$B$7),0)</f>
        <v/>
      </c>
      <c r="M1562" s="24">
        <f>_xlfn.NORM.DIST(Data!X1562,$C$9,$C$10,TRUE)</f>
        <v/>
      </c>
      <c r="N1562" s="9">
        <f>_xlfn.NORM.INV(M1562,$B$9,$B$10)</f>
        <v/>
      </c>
      <c r="O1562" s="24">
        <f>_xlfn.NORM.DIST(Data!Y1562,$C$9,$C$10,TRUE)</f>
        <v/>
      </c>
      <c r="P1562" s="9">
        <f>_xlfn.NORM.INV(O1562,$B$9,$B$10)</f>
        <v/>
      </c>
    </row>
    <row r="1563">
      <c r="H1563" s="14">
        <f>Data!A1563</f>
        <v/>
      </c>
      <c r="I1563" s="24">
        <f>IF(Occurrence!J1563&gt;0,_xlfn.GAMMA.DIST(Occurrence!J1563,$C$6,$C$7,TRUE),0)</f>
        <v/>
      </c>
      <c r="J1563" s="9">
        <f>IF(Occurrence!J1563&gt;0,_xlfn.GAMMA.INV(I1563,$B$6,$B$7),0)</f>
        <v/>
      </c>
      <c r="K1563" s="24">
        <f>IF(Occurrence!K1563&gt;0,_xlfn.GAMMA.DIST(Occurrence!K1563,$C$6,$C$7,TRUE),0)</f>
        <v/>
      </c>
      <c r="L1563" s="9">
        <f>IF(Occurrence!K1563&gt;0,_xlfn.GAMMA.INV(K1563,$B$6,$B$7),0)</f>
        <v/>
      </c>
      <c r="M1563" s="24">
        <f>_xlfn.NORM.DIST(Data!X1563,$C$9,$C$10,TRUE)</f>
        <v/>
      </c>
      <c r="N1563" s="9">
        <f>_xlfn.NORM.INV(M1563,$B$9,$B$10)</f>
        <v/>
      </c>
      <c r="O1563" s="24">
        <f>_xlfn.NORM.DIST(Data!Y1563,$C$9,$C$10,TRUE)</f>
        <v/>
      </c>
      <c r="P1563" s="9">
        <f>_xlfn.NORM.INV(O1563,$B$9,$B$10)</f>
        <v/>
      </c>
    </row>
    <row r="1564">
      <c r="H1564" s="14">
        <f>Data!A1564</f>
        <v/>
      </c>
      <c r="I1564" s="24">
        <f>IF(Occurrence!J1564&gt;0,_xlfn.GAMMA.DIST(Occurrence!J1564,$C$6,$C$7,TRUE),0)</f>
        <v/>
      </c>
      <c r="J1564" s="9">
        <f>IF(Occurrence!J1564&gt;0,_xlfn.GAMMA.INV(I1564,$B$6,$B$7),0)</f>
        <v/>
      </c>
      <c r="K1564" s="24">
        <f>IF(Occurrence!K1564&gt;0,_xlfn.GAMMA.DIST(Occurrence!K1564,$C$6,$C$7,TRUE),0)</f>
        <v/>
      </c>
      <c r="L1564" s="9">
        <f>IF(Occurrence!K1564&gt;0,_xlfn.GAMMA.INV(K1564,$B$6,$B$7),0)</f>
        <v/>
      </c>
      <c r="M1564" s="24">
        <f>_xlfn.NORM.DIST(Data!X1564,$C$9,$C$10,TRUE)</f>
        <v/>
      </c>
      <c r="N1564" s="9">
        <f>_xlfn.NORM.INV(M1564,$B$9,$B$10)</f>
        <v/>
      </c>
      <c r="O1564" s="24">
        <f>_xlfn.NORM.DIST(Data!Y1564,$C$9,$C$10,TRUE)</f>
        <v/>
      </c>
      <c r="P1564" s="9">
        <f>_xlfn.NORM.INV(O1564,$B$9,$B$10)</f>
        <v/>
      </c>
    </row>
    <row r="1565">
      <c r="H1565" s="14">
        <f>Data!A1565</f>
        <v/>
      </c>
      <c r="I1565" s="24">
        <f>IF(Occurrence!J1565&gt;0,_xlfn.GAMMA.DIST(Occurrence!J1565,$C$6,$C$7,TRUE),0)</f>
        <v/>
      </c>
      <c r="J1565" s="9">
        <f>IF(Occurrence!J1565&gt;0,_xlfn.GAMMA.INV(I1565,$B$6,$B$7),0)</f>
        <v/>
      </c>
      <c r="K1565" s="24">
        <f>IF(Occurrence!K1565&gt;0,_xlfn.GAMMA.DIST(Occurrence!K1565,$C$6,$C$7,TRUE),0)</f>
        <v/>
      </c>
      <c r="L1565" s="9">
        <f>IF(Occurrence!K1565&gt;0,_xlfn.GAMMA.INV(K1565,$B$6,$B$7),0)</f>
        <v/>
      </c>
      <c r="M1565" s="24">
        <f>_xlfn.NORM.DIST(Data!X1565,$C$9,$C$10,TRUE)</f>
        <v/>
      </c>
      <c r="N1565" s="9">
        <f>_xlfn.NORM.INV(M1565,$B$9,$B$10)</f>
        <v/>
      </c>
      <c r="O1565" s="24">
        <f>_xlfn.NORM.DIST(Data!Y1565,$C$9,$C$10,TRUE)</f>
        <v/>
      </c>
      <c r="P1565" s="9">
        <f>_xlfn.NORM.INV(O1565,$B$9,$B$10)</f>
        <v/>
      </c>
    </row>
    <row r="1566">
      <c r="H1566" s="14">
        <f>Data!A1566</f>
        <v/>
      </c>
      <c r="I1566" s="24">
        <f>IF(Occurrence!J1566&gt;0,_xlfn.GAMMA.DIST(Occurrence!J1566,$C$6,$C$7,TRUE),0)</f>
        <v/>
      </c>
      <c r="J1566" s="9">
        <f>IF(Occurrence!J1566&gt;0,_xlfn.GAMMA.INV(I1566,$B$6,$B$7),0)</f>
        <v/>
      </c>
      <c r="K1566" s="24">
        <f>IF(Occurrence!K1566&gt;0,_xlfn.GAMMA.DIST(Occurrence!K1566,$C$6,$C$7,TRUE),0)</f>
        <v/>
      </c>
      <c r="L1566" s="9">
        <f>IF(Occurrence!K1566&gt;0,_xlfn.GAMMA.INV(K1566,$B$6,$B$7),0)</f>
        <v/>
      </c>
      <c r="M1566" s="24">
        <f>_xlfn.NORM.DIST(Data!X1566,$C$9,$C$10,TRUE)</f>
        <v/>
      </c>
      <c r="N1566" s="9">
        <f>_xlfn.NORM.INV(M1566,$B$9,$B$10)</f>
        <v/>
      </c>
      <c r="O1566" s="24">
        <f>_xlfn.NORM.DIST(Data!Y1566,$C$9,$C$10,TRUE)</f>
        <v/>
      </c>
      <c r="P1566" s="9">
        <f>_xlfn.NORM.INV(O1566,$B$9,$B$10)</f>
        <v/>
      </c>
    </row>
    <row r="1567">
      <c r="H1567" s="14">
        <f>Data!A1567</f>
        <v/>
      </c>
      <c r="I1567" s="24">
        <f>IF(Occurrence!J1567&gt;0,_xlfn.GAMMA.DIST(Occurrence!J1567,$C$6,$C$7,TRUE),0)</f>
        <v/>
      </c>
      <c r="J1567" s="9">
        <f>IF(Occurrence!J1567&gt;0,_xlfn.GAMMA.INV(I1567,$B$6,$B$7),0)</f>
        <v/>
      </c>
      <c r="K1567" s="24">
        <f>IF(Occurrence!K1567&gt;0,_xlfn.GAMMA.DIST(Occurrence!K1567,$C$6,$C$7,TRUE),0)</f>
        <v/>
      </c>
      <c r="L1567" s="9">
        <f>IF(Occurrence!K1567&gt;0,_xlfn.GAMMA.INV(K1567,$B$6,$B$7),0)</f>
        <v/>
      </c>
      <c r="M1567" s="24">
        <f>_xlfn.NORM.DIST(Data!X1567,$C$9,$C$10,TRUE)</f>
        <v/>
      </c>
      <c r="N1567" s="9">
        <f>_xlfn.NORM.INV(M1567,$B$9,$B$10)</f>
        <v/>
      </c>
      <c r="O1567" s="24">
        <f>_xlfn.NORM.DIST(Data!Y1567,$C$9,$C$10,TRUE)</f>
        <v/>
      </c>
      <c r="P1567" s="9">
        <f>_xlfn.NORM.INV(O1567,$B$9,$B$10)</f>
        <v/>
      </c>
    </row>
    <row r="1568">
      <c r="H1568" s="14">
        <f>Data!A1568</f>
        <v/>
      </c>
      <c r="I1568" s="24">
        <f>IF(Occurrence!J1568&gt;0,_xlfn.GAMMA.DIST(Occurrence!J1568,$C$6,$C$7,TRUE),0)</f>
        <v/>
      </c>
      <c r="J1568" s="9">
        <f>IF(Occurrence!J1568&gt;0,_xlfn.GAMMA.INV(I1568,$B$6,$B$7),0)</f>
        <v/>
      </c>
      <c r="K1568" s="24">
        <f>IF(Occurrence!K1568&gt;0,_xlfn.GAMMA.DIST(Occurrence!K1568,$C$6,$C$7,TRUE),0)</f>
        <v/>
      </c>
      <c r="L1568" s="9">
        <f>IF(Occurrence!K1568&gt;0,_xlfn.GAMMA.INV(K1568,$B$6,$B$7),0)</f>
        <v/>
      </c>
      <c r="M1568" s="24">
        <f>_xlfn.NORM.DIST(Data!X1568,$C$9,$C$10,TRUE)</f>
        <v/>
      </c>
      <c r="N1568" s="9">
        <f>_xlfn.NORM.INV(M1568,$B$9,$B$10)</f>
        <v/>
      </c>
      <c r="O1568" s="24">
        <f>_xlfn.NORM.DIST(Data!Y1568,$C$9,$C$10,TRUE)</f>
        <v/>
      </c>
      <c r="P1568" s="9">
        <f>_xlfn.NORM.INV(O1568,$B$9,$B$10)</f>
        <v/>
      </c>
    </row>
    <row r="1569">
      <c r="H1569" s="14">
        <f>Data!A1569</f>
        <v/>
      </c>
      <c r="I1569" s="24">
        <f>IF(Occurrence!J1569&gt;0,_xlfn.GAMMA.DIST(Occurrence!J1569,$C$6,$C$7,TRUE),0)</f>
        <v/>
      </c>
      <c r="J1569" s="9">
        <f>IF(Occurrence!J1569&gt;0,_xlfn.GAMMA.INV(I1569,$B$6,$B$7),0)</f>
        <v/>
      </c>
      <c r="K1569" s="24">
        <f>IF(Occurrence!K1569&gt;0,_xlfn.GAMMA.DIST(Occurrence!K1569,$C$6,$C$7,TRUE),0)</f>
        <v/>
      </c>
      <c r="L1569" s="9">
        <f>IF(Occurrence!K1569&gt;0,_xlfn.GAMMA.INV(K1569,$B$6,$B$7),0)</f>
        <v/>
      </c>
      <c r="M1569" s="24">
        <f>_xlfn.NORM.DIST(Data!X1569,$C$9,$C$10,TRUE)</f>
        <v/>
      </c>
      <c r="N1569" s="9">
        <f>_xlfn.NORM.INV(M1569,$B$9,$B$10)</f>
        <v/>
      </c>
      <c r="O1569" s="24">
        <f>_xlfn.NORM.DIST(Data!Y1569,$C$9,$C$10,TRUE)</f>
        <v/>
      </c>
      <c r="P1569" s="9">
        <f>_xlfn.NORM.INV(O1569,$B$9,$B$10)</f>
        <v/>
      </c>
    </row>
    <row r="1570">
      <c r="H1570" s="14">
        <f>Data!A1570</f>
        <v/>
      </c>
      <c r="I1570" s="24">
        <f>IF(Occurrence!J1570&gt;0,_xlfn.GAMMA.DIST(Occurrence!J1570,$C$6,$C$7,TRUE),0)</f>
        <v/>
      </c>
      <c r="J1570" s="9">
        <f>IF(Occurrence!J1570&gt;0,_xlfn.GAMMA.INV(I1570,$B$6,$B$7),0)</f>
        <v/>
      </c>
      <c r="K1570" s="24">
        <f>IF(Occurrence!K1570&gt;0,_xlfn.GAMMA.DIST(Occurrence!K1570,$C$6,$C$7,TRUE),0)</f>
        <v/>
      </c>
      <c r="L1570" s="9">
        <f>IF(Occurrence!K1570&gt;0,_xlfn.GAMMA.INV(K1570,$B$6,$B$7),0)</f>
        <v/>
      </c>
      <c r="M1570" s="24">
        <f>_xlfn.NORM.DIST(Data!X1570,$C$9,$C$10,TRUE)</f>
        <v/>
      </c>
      <c r="N1570" s="9">
        <f>_xlfn.NORM.INV(M1570,$B$9,$B$10)</f>
        <v/>
      </c>
      <c r="O1570" s="24">
        <f>_xlfn.NORM.DIST(Data!Y1570,$C$9,$C$10,TRUE)</f>
        <v/>
      </c>
      <c r="P1570" s="9">
        <f>_xlfn.NORM.INV(O1570,$B$9,$B$10)</f>
        <v/>
      </c>
    </row>
    <row r="1571">
      <c r="H1571" s="14">
        <f>Data!A1571</f>
        <v/>
      </c>
      <c r="I1571" s="24">
        <f>IF(Occurrence!J1571&gt;0,_xlfn.GAMMA.DIST(Occurrence!J1571,$C$6,$C$7,TRUE),0)</f>
        <v/>
      </c>
      <c r="J1571" s="9">
        <f>IF(Occurrence!J1571&gt;0,_xlfn.GAMMA.INV(I1571,$B$6,$B$7),0)</f>
        <v/>
      </c>
      <c r="K1571" s="24">
        <f>IF(Occurrence!K1571&gt;0,_xlfn.GAMMA.DIST(Occurrence!K1571,$C$6,$C$7,TRUE),0)</f>
        <v/>
      </c>
      <c r="L1571" s="9">
        <f>IF(Occurrence!K1571&gt;0,_xlfn.GAMMA.INV(K1571,$B$6,$B$7),0)</f>
        <v/>
      </c>
      <c r="M1571" s="24">
        <f>_xlfn.NORM.DIST(Data!X1571,$C$9,$C$10,TRUE)</f>
        <v/>
      </c>
      <c r="N1571" s="9">
        <f>_xlfn.NORM.INV(M1571,$B$9,$B$10)</f>
        <v/>
      </c>
      <c r="O1571" s="24">
        <f>_xlfn.NORM.DIST(Data!Y1571,$C$9,$C$10,TRUE)</f>
        <v/>
      </c>
      <c r="P1571" s="9">
        <f>_xlfn.NORM.INV(O1571,$B$9,$B$10)</f>
        <v/>
      </c>
    </row>
    <row r="1572">
      <c r="H1572" s="14">
        <f>Data!A1572</f>
        <v/>
      </c>
      <c r="I1572" s="24">
        <f>IF(Occurrence!J1572&gt;0,_xlfn.GAMMA.DIST(Occurrence!J1572,$C$6,$C$7,TRUE),0)</f>
        <v/>
      </c>
      <c r="J1572" s="9">
        <f>IF(Occurrence!J1572&gt;0,_xlfn.GAMMA.INV(I1572,$B$6,$B$7),0)</f>
        <v/>
      </c>
      <c r="K1572" s="24">
        <f>IF(Occurrence!K1572&gt;0,_xlfn.GAMMA.DIST(Occurrence!K1572,$C$6,$C$7,TRUE),0)</f>
        <v/>
      </c>
      <c r="L1572" s="9">
        <f>IF(Occurrence!K1572&gt;0,_xlfn.GAMMA.INV(K1572,$B$6,$B$7),0)</f>
        <v/>
      </c>
      <c r="M1572" s="24">
        <f>_xlfn.NORM.DIST(Data!X1572,$C$9,$C$10,TRUE)</f>
        <v/>
      </c>
      <c r="N1572" s="9">
        <f>_xlfn.NORM.INV(M1572,$B$9,$B$10)</f>
        <v/>
      </c>
      <c r="O1572" s="24">
        <f>_xlfn.NORM.DIST(Data!Y1572,$C$9,$C$10,TRUE)</f>
        <v/>
      </c>
      <c r="P1572" s="9">
        <f>_xlfn.NORM.INV(O1572,$B$9,$B$10)</f>
        <v/>
      </c>
    </row>
    <row r="1573">
      <c r="H1573" s="14">
        <f>Data!A1573</f>
        <v/>
      </c>
      <c r="I1573" s="24">
        <f>IF(Occurrence!J1573&gt;0,_xlfn.GAMMA.DIST(Occurrence!J1573,$C$6,$C$7,TRUE),0)</f>
        <v/>
      </c>
      <c r="J1573" s="9">
        <f>IF(Occurrence!J1573&gt;0,_xlfn.GAMMA.INV(I1573,$B$6,$B$7),0)</f>
        <v/>
      </c>
      <c r="K1573" s="24">
        <f>IF(Occurrence!K1573&gt;0,_xlfn.GAMMA.DIST(Occurrence!K1573,$C$6,$C$7,TRUE),0)</f>
        <v/>
      </c>
      <c r="L1573" s="9">
        <f>IF(Occurrence!K1573&gt;0,_xlfn.GAMMA.INV(K1573,$B$6,$B$7),0)</f>
        <v/>
      </c>
      <c r="M1573" s="24">
        <f>_xlfn.NORM.DIST(Data!X1573,$C$9,$C$10,TRUE)</f>
        <v/>
      </c>
      <c r="N1573" s="9">
        <f>_xlfn.NORM.INV(M1573,$B$9,$B$10)</f>
        <v/>
      </c>
      <c r="O1573" s="24">
        <f>_xlfn.NORM.DIST(Data!Y1573,$C$9,$C$10,TRUE)</f>
        <v/>
      </c>
      <c r="P1573" s="9">
        <f>_xlfn.NORM.INV(O1573,$B$9,$B$10)</f>
        <v/>
      </c>
    </row>
    <row r="1574">
      <c r="H1574" s="14">
        <f>Data!A1574</f>
        <v/>
      </c>
      <c r="I1574" s="24">
        <f>IF(Occurrence!J1574&gt;0,_xlfn.GAMMA.DIST(Occurrence!J1574,$C$6,$C$7,TRUE),0)</f>
        <v/>
      </c>
      <c r="J1574" s="9">
        <f>IF(Occurrence!J1574&gt;0,_xlfn.GAMMA.INV(I1574,$B$6,$B$7),0)</f>
        <v/>
      </c>
      <c r="K1574" s="24">
        <f>IF(Occurrence!K1574&gt;0,_xlfn.GAMMA.DIST(Occurrence!K1574,$C$6,$C$7,TRUE),0)</f>
        <v/>
      </c>
      <c r="L1574" s="9">
        <f>IF(Occurrence!K1574&gt;0,_xlfn.GAMMA.INV(K1574,$B$6,$B$7),0)</f>
        <v/>
      </c>
      <c r="M1574" s="24">
        <f>_xlfn.NORM.DIST(Data!X1574,$C$9,$C$10,TRUE)</f>
        <v/>
      </c>
      <c r="N1574" s="9">
        <f>_xlfn.NORM.INV(M1574,$B$9,$B$10)</f>
        <v/>
      </c>
      <c r="O1574" s="24">
        <f>_xlfn.NORM.DIST(Data!Y1574,$C$9,$C$10,TRUE)</f>
        <v/>
      </c>
      <c r="P1574" s="9">
        <f>_xlfn.NORM.INV(O1574,$B$9,$B$10)</f>
        <v/>
      </c>
    </row>
    <row r="1575">
      <c r="H1575" s="14">
        <f>Data!A1575</f>
        <v/>
      </c>
      <c r="I1575" s="24">
        <f>IF(Occurrence!J1575&gt;0,_xlfn.GAMMA.DIST(Occurrence!J1575,$C$6,$C$7,TRUE),0)</f>
        <v/>
      </c>
      <c r="J1575" s="9">
        <f>IF(Occurrence!J1575&gt;0,_xlfn.GAMMA.INV(I1575,$B$6,$B$7),0)</f>
        <v/>
      </c>
      <c r="K1575" s="24">
        <f>IF(Occurrence!K1575&gt;0,_xlfn.GAMMA.DIST(Occurrence!K1575,$C$6,$C$7,TRUE),0)</f>
        <v/>
      </c>
      <c r="L1575" s="9">
        <f>IF(Occurrence!K1575&gt;0,_xlfn.GAMMA.INV(K1575,$B$6,$B$7),0)</f>
        <v/>
      </c>
      <c r="M1575" s="24">
        <f>_xlfn.NORM.DIST(Data!X1575,$C$9,$C$10,TRUE)</f>
        <v/>
      </c>
      <c r="N1575" s="9">
        <f>_xlfn.NORM.INV(M1575,$B$9,$B$10)</f>
        <v/>
      </c>
      <c r="O1575" s="24">
        <f>_xlfn.NORM.DIST(Data!Y1575,$C$9,$C$10,TRUE)</f>
        <v/>
      </c>
      <c r="P1575" s="9">
        <f>_xlfn.NORM.INV(O1575,$B$9,$B$10)</f>
        <v/>
      </c>
    </row>
    <row r="1576">
      <c r="H1576" s="14">
        <f>Data!A1576</f>
        <v/>
      </c>
      <c r="I1576" s="24">
        <f>IF(Occurrence!J1576&gt;0,_xlfn.GAMMA.DIST(Occurrence!J1576,$C$6,$C$7,TRUE),0)</f>
        <v/>
      </c>
      <c r="J1576" s="9">
        <f>IF(Occurrence!J1576&gt;0,_xlfn.GAMMA.INV(I1576,$B$6,$B$7),0)</f>
        <v/>
      </c>
      <c r="K1576" s="24">
        <f>IF(Occurrence!K1576&gt;0,_xlfn.GAMMA.DIST(Occurrence!K1576,$C$6,$C$7,TRUE),0)</f>
        <v/>
      </c>
      <c r="L1576" s="9">
        <f>IF(Occurrence!K1576&gt;0,_xlfn.GAMMA.INV(K1576,$B$6,$B$7),0)</f>
        <v/>
      </c>
      <c r="M1576" s="24">
        <f>_xlfn.NORM.DIST(Data!X1576,$C$9,$C$10,TRUE)</f>
        <v/>
      </c>
      <c r="N1576" s="9">
        <f>_xlfn.NORM.INV(M1576,$B$9,$B$10)</f>
        <v/>
      </c>
      <c r="O1576" s="24">
        <f>_xlfn.NORM.DIST(Data!Y1576,$C$9,$C$10,TRUE)</f>
        <v/>
      </c>
      <c r="P1576" s="9">
        <f>_xlfn.NORM.INV(O1576,$B$9,$B$10)</f>
        <v/>
      </c>
    </row>
    <row r="1577">
      <c r="H1577" s="14">
        <f>Data!A1577</f>
        <v/>
      </c>
      <c r="I1577" s="24">
        <f>IF(Occurrence!J1577&gt;0,_xlfn.GAMMA.DIST(Occurrence!J1577,$C$6,$C$7,TRUE),0)</f>
        <v/>
      </c>
      <c r="J1577" s="9">
        <f>IF(Occurrence!J1577&gt;0,_xlfn.GAMMA.INV(I1577,$B$6,$B$7),0)</f>
        <v/>
      </c>
      <c r="K1577" s="24">
        <f>IF(Occurrence!K1577&gt;0,_xlfn.GAMMA.DIST(Occurrence!K1577,$C$6,$C$7,TRUE),0)</f>
        <v/>
      </c>
      <c r="L1577" s="9">
        <f>IF(Occurrence!K1577&gt;0,_xlfn.GAMMA.INV(K1577,$B$6,$B$7),0)</f>
        <v/>
      </c>
      <c r="M1577" s="24">
        <f>_xlfn.NORM.DIST(Data!X1577,$C$9,$C$10,TRUE)</f>
        <v/>
      </c>
      <c r="N1577" s="9">
        <f>_xlfn.NORM.INV(M1577,$B$9,$B$10)</f>
        <v/>
      </c>
      <c r="O1577" s="24">
        <f>_xlfn.NORM.DIST(Data!Y1577,$C$9,$C$10,TRUE)</f>
        <v/>
      </c>
      <c r="P1577" s="9">
        <f>_xlfn.NORM.INV(O1577,$B$9,$B$10)</f>
        <v/>
      </c>
    </row>
    <row r="1578">
      <c r="H1578" s="14">
        <f>Data!A1578</f>
        <v/>
      </c>
      <c r="I1578" s="24">
        <f>IF(Occurrence!J1578&gt;0,_xlfn.GAMMA.DIST(Occurrence!J1578,$C$6,$C$7,TRUE),0)</f>
        <v/>
      </c>
      <c r="J1578" s="9">
        <f>IF(Occurrence!J1578&gt;0,_xlfn.GAMMA.INV(I1578,$B$6,$B$7),0)</f>
        <v/>
      </c>
      <c r="K1578" s="24">
        <f>IF(Occurrence!K1578&gt;0,_xlfn.GAMMA.DIST(Occurrence!K1578,$C$6,$C$7,TRUE),0)</f>
        <v/>
      </c>
      <c r="L1578" s="9">
        <f>IF(Occurrence!K1578&gt;0,_xlfn.GAMMA.INV(K1578,$B$6,$B$7),0)</f>
        <v/>
      </c>
      <c r="M1578" s="24">
        <f>_xlfn.NORM.DIST(Data!X1578,$C$9,$C$10,TRUE)</f>
        <v/>
      </c>
      <c r="N1578" s="9">
        <f>_xlfn.NORM.INV(M1578,$B$9,$B$10)</f>
        <v/>
      </c>
      <c r="O1578" s="24">
        <f>_xlfn.NORM.DIST(Data!Y1578,$C$9,$C$10,TRUE)</f>
        <v/>
      </c>
      <c r="P1578" s="9">
        <f>_xlfn.NORM.INV(O1578,$B$9,$B$10)</f>
        <v/>
      </c>
    </row>
    <row r="1579">
      <c r="H1579" s="14">
        <f>Data!A1579</f>
        <v/>
      </c>
      <c r="I1579" s="24">
        <f>IF(Occurrence!J1579&gt;0,_xlfn.GAMMA.DIST(Occurrence!J1579,$C$6,$C$7,TRUE),0)</f>
        <v/>
      </c>
      <c r="J1579" s="9">
        <f>IF(Occurrence!J1579&gt;0,_xlfn.GAMMA.INV(I1579,$B$6,$B$7),0)</f>
        <v/>
      </c>
      <c r="K1579" s="24">
        <f>IF(Occurrence!K1579&gt;0,_xlfn.GAMMA.DIST(Occurrence!K1579,$C$6,$C$7,TRUE),0)</f>
        <v/>
      </c>
      <c r="L1579" s="9">
        <f>IF(Occurrence!K1579&gt;0,_xlfn.GAMMA.INV(K1579,$B$6,$B$7),0)</f>
        <v/>
      </c>
      <c r="M1579" s="24">
        <f>_xlfn.NORM.DIST(Data!X1579,$C$9,$C$10,TRUE)</f>
        <v/>
      </c>
      <c r="N1579" s="9">
        <f>_xlfn.NORM.INV(M1579,$B$9,$B$10)</f>
        <v/>
      </c>
      <c r="O1579" s="24">
        <f>_xlfn.NORM.DIST(Data!Y1579,$C$9,$C$10,TRUE)</f>
        <v/>
      </c>
      <c r="P1579" s="9">
        <f>_xlfn.NORM.INV(O1579,$B$9,$B$10)</f>
        <v/>
      </c>
    </row>
    <row r="1580">
      <c r="H1580" s="14">
        <f>Data!A1580</f>
        <v/>
      </c>
      <c r="I1580" s="24">
        <f>IF(Occurrence!J1580&gt;0,_xlfn.GAMMA.DIST(Occurrence!J1580,$C$6,$C$7,TRUE),0)</f>
        <v/>
      </c>
      <c r="J1580" s="9">
        <f>IF(Occurrence!J1580&gt;0,_xlfn.GAMMA.INV(I1580,$B$6,$B$7),0)</f>
        <v/>
      </c>
      <c r="K1580" s="24">
        <f>IF(Occurrence!K1580&gt;0,_xlfn.GAMMA.DIST(Occurrence!K1580,$C$6,$C$7,TRUE),0)</f>
        <v/>
      </c>
      <c r="L1580" s="9">
        <f>IF(Occurrence!K1580&gt;0,_xlfn.GAMMA.INV(K1580,$B$6,$B$7),0)</f>
        <v/>
      </c>
      <c r="M1580" s="24">
        <f>_xlfn.NORM.DIST(Data!X1580,$C$9,$C$10,TRUE)</f>
        <v/>
      </c>
      <c r="N1580" s="9">
        <f>_xlfn.NORM.INV(M1580,$B$9,$B$10)</f>
        <v/>
      </c>
      <c r="O1580" s="24">
        <f>_xlfn.NORM.DIST(Data!Y1580,$C$9,$C$10,TRUE)</f>
        <v/>
      </c>
      <c r="P1580" s="9">
        <f>_xlfn.NORM.INV(O1580,$B$9,$B$10)</f>
        <v/>
      </c>
    </row>
    <row r="1581">
      <c r="H1581" s="14">
        <f>Data!A1581</f>
        <v/>
      </c>
      <c r="I1581" s="24">
        <f>IF(Occurrence!J1581&gt;0,_xlfn.GAMMA.DIST(Occurrence!J1581,$C$6,$C$7,TRUE),0)</f>
        <v/>
      </c>
      <c r="J1581" s="9">
        <f>IF(Occurrence!J1581&gt;0,_xlfn.GAMMA.INV(I1581,$B$6,$B$7),0)</f>
        <v/>
      </c>
      <c r="K1581" s="24">
        <f>IF(Occurrence!K1581&gt;0,_xlfn.GAMMA.DIST(Occurrence!K1581,$C$6,$C$7,TRUE),0)</f>
        <v/>
      </c>
      <c r="L1581" s="9">
        <f>IF(Occurrence!K1581&gt;0,_xlfn.GAMMA.INV(K1581,$B$6,$B$7),0)</f>
        <v/>
      </c>
      <c r="M1581" s="24">
        <f>_xlfn.NORM.DIST(Data!X1581,$C$9,$C$10,TRUE)</f>
        <v/>
      </c>
      <c r="N1581" s="9">
        <f>_xlfn.NORM.INV(M1581,$B$9,$B$10)</f>
        <v/>
      </c>
      <c r="O1581" s="24">
        <f>_xlfn.NORM.DIST(Data!Y1581,$C$9,$C$10,TRUE)</f>
        <v/>
      </c>
      <c r="P1581" s="9">
        <f>_xlfn.NORM.INV(O1581,$B$9,$B$10)</f>
        <v/>
      </c>
    </row>
    <row r="1582">
      <c r="H1582" s="14">
        <f>Data!A1582</f>
        <v/>
      </c>
      <c r="I1582" s="24">
        <f>IF(Occurrence!J1582&gt;0,_xlfn.GAMMA.DIST(Occurrence!J1582,$C$6,$C$7,TRUE),0)</f>
        <v/>
      </c>
      <c r="J1582" s="9">
        <f>IF(Occurrence!J1582&gt;0,_xlfn.GAMMA.INV(I1582,$B$6,$B$7),0)</f>
        <v/>
      </c>
      <c r="K1582" s="24">
        <f>IF(Occurrence!K1582&gt;0,_xlfn.GAMMA.DIST(Occurrence!K1582,$C$6,$C$7,TRUE),0)</f>
        <v/>
      </c>
      <c r="L1582" s="9">
        <f>IF(Occurrence!K1582&gt;0,_xlfn.GAMMA.INV(K1582,$B$6,$B$7),0)</f>
        <v/>
      </c>
      <c r="M1582" s="24">
        <f>_xlfn.NORM.DIST(Data!X1582,$C$9,$C$10,TRUE)</f>
        <v/>
      </c>
      <c r="N1582" s="9">
        <f>_xlfn.NORM.INV(M1582,$B$9,$B$10)</f>
        <v/>
      </c>
      <c r="O1582" s="24">
        <f>_xlfn.NORM.DIST(Data!Y1582,$C$9,$C$10,TRUE)</f>
        <v/>
      </c>
      <c r="P1582" s="9">
        <f>_xlfn.NORM.INV(O1582,$B$9,$B$10)</f>
        <v/>
      </c>
    </row>
    <row r="1583">
      <c r="H1583" s="14">
        <f>Data!A1583</f>
        <v/>
      </c>
      <c r="I1583" s="24">
        <f>IF(Occurrence!J1583&gt;0,_xlfn.GAMMA.DIST(Occurrence!J1583,$C$6,$C$7,TRUE),0)</f>
        <v/>
      </c>
      <c r="J1583" s="9">
        <f>IF(Occurrence!J1583&gt;0,_xlfn.GAMMA.INV(I1583,$B$6,$B$7),0)</f>
        <v/>
      </c>
      <c r="K1583" s="24">
        <f>IF(Occurrence!K1583&gt;0,_xlfn.GAMMA.DIST(Occurrence!K1583,$C$6,$C$7,TRUE),0)</f>
        <v/>
      </c>
      <c r="L1583" s="9">
        <f>IF(Occurrence!K1583&gt;0,_xlfn.GAMMA.INV(K1583,$B$6,$B$7),0)</f>
        <v/>
      </c>
      <c r="M1583" s="24">
        <f>_xlfn.NORM.DIST(Data!X1583,$C$9,$C$10,TRUE)</f>
        <v/>
      </c>
      <c r="N1583" s="9">
        <f>_xlfn.NORM.INV(M1583,$B$9,$B$10)</f>
        <v/>
      </c>
      <c r="O1583" s="24">
        <f>_xlfn.NORM.DIST(Data!Y1583,$C$9,$C$10,TRUE)</f>
        <v/>
      </c>
      <c r="P1583" s="9">
        <f>_xlfn.NORM.INV(O1583,$B$9,$B$10)</f>
        <v/>
      </c>
    </row>
    <row r="1584">
      <c r="H1584" s="14">
        <f>Data!A1584</f>
        <v/>
      </c>
      <c r="I1584" s="24">
        <f>IF(Occurrence!J1584&gt;0,_xlfn.GAMMA.DIST(Occurrence!J1584,$C$6,$C$7,TRUE),0)</f>
        <v/>
      </c>
      <c r="J1584" s="9">
        <f>IF(Occurrence!J1584&gt;0,_xlfn.GAMMA.INV(I1584,$B$6,$B$7),0)</f>
        <v/>
      </c>
      <c r="K1584" s="24">
        <f>IF(Occurrence!K1584&gt;0,_xlfn.GAMMA.DIST(Occurrence!K1584,$C$6,$C$7,TRUE),0)</f>
        <v/>
      </c>
      <c r="L1584" s="9">
        <f>IF(Occurrence!K1584&gt;0,_xlfn.GAMMA.INV(K1584,$B$6,$B$7),0)</f>
        <v/>
      </c>
      <c r="M1584" s="24">
        <f>_xlfn.NORM.DIST(Data!X1584,$C$9,$C$10,TRUE)</f>
        <v/>
      </c>
      <c r="N1584" s="9">
        <f>_xlfn.NORM.INV(M1584,$B$9,$B$10)</f>
        <v/>
      </c>
      <c r="O1584" s="24">
        <f>_xlfn.NORM.DIST(Data!Y1584,$C$9,$C$10,TRUE)</f>
        <v/>
      </c>
      <c r="P1584" s="9">
        <f>_xlfn.NORM.INV(O1584,$B$9,$B$10)</f>
        <v/>
      </c>
    </row>
    <row r="1585">
      <c r="H1585" s="14">
        <f>Data!A1585</f>
        <v/>
      </c>
      <c r="I1585" s="24">
        <f>IF(Occurrence!J1585&gt;0,_xlfn.GAMMA.DIST(Occurrence!J1585,$C$6,$C$7,TRUE),0)</f>
        <v/>
      </c>
      <c r="J1585" s="9">
        <f>IF(Occurrence!J1585&gt;0,_xlfn.GAMMA.INV(I1585,$B$6,$B$7),0)</f>
        <v/>
      </c>
      <c r="K1585" s="24">
        <f>IF(Occurrence!K1585&gt;0,_xlfn.GAMMA.DIST(Occurrence!K1585,$C$6,$C$7,TRUE),0)</f>
        <v/>
      </c>
      <c r="L1585" s="9">
        <f>IF(Occurrence!K1585&gt;0,_xlfn.GAMMA.INV(K1585,$B$6,$B$7),0)</f>
        <v/>
      </c>
      <c r="M1585" s="24">
        <f>_xlfn.NORM.DIST(Data!X1585,$C$9,$C$10,TRUE)</f>
        <v/>
      </c>
      <c r="N1585" s="9">
        <f>_xlfn.NORM.INV(M1585,$B$9,$B$10)</f>
        <v/>
      </c>
      <c r="O1585" s="24">
        <f>_xlfn.NORM.DIST(Data!Y1585,$C$9,$C$10,TRUE)</f>
        <v/>
      </c>
      <c r="P1585" s="9">
        <f>_xlfn.NORM.INV(O1585,$B$9,$B$10)</f>
        <v/>
      </c>
    </row>
    <row r="1586">
      <c r="H1586" s="14">
        <f>Data!A1586</f>
        <v/>
      </c>
      <c r="I1586" s="24">
        <f>IF(Occurrence!J1586&gt;0,_xlfn.GAMMA.DIST(Occurrence!J1586,$C$6,$C$7,TRUE),0)</f>
        <v/>
      </c>
      <c r="J1586" s="9">
        <f>IF(Occurrence!J1586&gt;0,_xlfn.GAMMA.INV(I1586,$B$6,$B$7),0)</f>
        <v/>
      </c>
      <c r="K1586" s="24">
        <f>IF(Occurrence!K1586&gt;0,_xlfn.GAMMA.DIST(Occurrence!K1586,$C$6,$C$7,TRUE),0)</f>
        <v/>
      </c>
      <c r="L1586" s="9">
        <f>IF(Occurrence!K1586&gt;0,_xlfn.GAMMA.INV(K1586,$B$6,$B$7),0)</f>
        <v/>
      </c>
      <c r="M1586" s="24">
        <f>_xlfn.NORM.DIST(Data!X1586,$C$9,$C$10,TRUE)</f>
        <v/>
      </c>
      <c r="N1586" s="9">
        <f>_xlfn.NORM.INV(M1586,$B$9,$B$10)</f>
        <v/>
      </c>
      <c r="O1586" s="24">
        <f>_xlfn.NORM.DIST(Data!Y1586,$C$9,$C$10,TRUE)</f>
        <v/>
      </c>
      <c r="P1586" s="9">
        <f>_xlfn.NORM.INV(O1586,$B$9,$B$10)</f>
        <v/>
      </c>
    </row>
    <row r="1587">
      <c r="H1587" s="14">
        <f>Data!A1587</f>
        <v/>
      </c>
      <c r="I1587" s="24">
        <f>IF(Occurrence!J1587&gt;0,_xlfn.GAMMA.DIST(Occurrence!J1587,$C$6,$C$7,TRUE),0)</f>
        <v/>
      </c>
      <c r="J1587" s="9">
        <f>IF(Occurrence!J1587&gt;0,_xlfn.GAMMA.INV(I1587,$B$6,$B$7),0)</f>
        <v/>
      </c>
      <c r="K1587" s="24">
        <f>IF(Occurrence!K1587&gt;0,_xlfn.GAMMA.DIST(Occurrence!K1587,$C$6,$C$7,TRUE),0)</f>
        <v/>
      </c>
      <c r="L1587" s="9">
        <f>IF(Occurrence!K1587&gt;0,_xlfn.GAMMA.INV(K1587,$B$6,$B$7),0)</f>
        <v/>
      </c>
      <c r="M1587" s="24">
        <f>_xlfn.NORM.DIST(Data!X1587,$C$9,$C$10,TRUE)</f>
        <v/>
      </c>
      <c r="N1587" s="9">
        <f>_xlfn.NORM.INV(M1587,$B$9,$B$10)</f>
        <v/>
      </c>
      <c r="O1587" s="24">
        <f>_xlfn.NORM.DIST(Data!Y1587,$C$9,$C$10,TRUE)</f>
        <v/>
      </c>
      <c r="P1587" s="9">
        <f>_xlfn.NORM.INV(O1587,$B$9,$B$10)</f>
        <v/>
      </c>
    </row>
    <row r="1588">
      <c r="H1588" s="14">
        <f>Data!A1588</f>
        <v/>
      </c>
      <c r="I1588" s="24">
        <f>IF(Occurrence!J1588&gt;0,_xlfn.GAMMA.DIST(Occurrence!J1588,$C$6,$C$7,TRUE),0)</f>
        <v/>
      </c>
      <c r="J1588" s="9">
        <f>IF(Occurrence!J1588&gt;0,_xlfn.GAMMA.INV(I1588,$B$6,$B$7),0)</f>
        <v/>
      </c>
      <c r="K1588" s="24">
        <f>IF(Occurrence!K1588&gt;0,_xlfn.GAMMA.DIST(Occurrence!K1588,$C$6,$C$7,TRUE),0)</f>
        <v/>
      </c>
      <c r="L1588" s="9">
        <f>IF(Occurrence!K1588&gt;0,_xlfn.GAMMA.INV(K1588,$B$6,$B$7),0)</f>
        <v/>
      </c>
      <c r="M1588" s="24">
        <f>_xlfn.NORM.DIST(Data!X1588,$C$9,$C$10,TRUE)</f>
        <v/>
      </c>
      <c r="N1588" s="9">
        <f>_xlfn.NORM.INV(M1588,$B$9,$B$10)</f>
        <v/>
      </c>
      <c r="O1588" s="24">
        <f>_xlfn.NORM.DIST(Data!Y1588,$C$9,$C$10,TRUE)</f>
        <v/>
      </c>
      <c r="P1588" s="9">
        <f>_xlfn.NORM.INV(O1588,$B$9,$B$10)</f>
        <v/>
      </c>
    </row>
    <row r="1589">
      <c r="H1589" s="14">
        <f>Data!A1589</f>
        <v/>
      </c>
      <c r="I1589" s="24">
        <f>IF(Occurrence!J1589&gt;0,_xlfn.GAMMA.DIST(Occurrence!J1589,$C$6,$C$7,TRUE),0)</f>
        <v/>
      </c>
      <c r="J1589" s="9">
        <f>IF(Occurrence!J1589&gt;0,_xlfn.GAMMA.INV(I1589,$B$6,$B$7),0)</f>
        <v/>
      </c>
      <c r="K1589" s="24">
        <f>IF(Occurrence!K1589&gt;0,_xlfn.GAMMA.DIST(Occurrence!K1589,$C$6,$C$7,TRUE),0)</f>
        <v/>
      </c>
      <c r="L1589" s="9">
        <f>IF(Occurrence!K1589&gt;0,_xlfn.GAMMA.INV(K1589,$B$6,$B$7),0)</f>
        <v/>
      </c>
      <c r="M1589" s="24">
        <f>_xlfn.NORM.DIST(Data!X1589,$C$9,$C$10,TRUE)</f>
        <v/>
      </c>
      <c r="N1589" s="9">
        <f>_xlfn.NORM.INV(M1589,$B$9,$B$10)</f>
        <v/>
      </c>
      <c r="O1589" s="24">
        <f>_xlfn.NORM.DIST(Data!Y1589,$C$9,$C$10,TRUE)</f>
        <v/>
      </c>
      <c r="P1589" s="9">
        <f>_xlfn.NORM.INV(O1589,$B$9,$B$10)</f>
        <v/>
      </c>
    </row>
    <row r="1590">
      <c r="H1590" s="14">
        <f>Data!A1590</f>
        <v/>
      </c>
      <c r="I1590" s="24">
        <f>IF(Occurrence!J1590&gt;0,_xlfn.GAMMA.DIST(Occurrence!J1590,$C$6,$C$7,TRUE),0)</f>
        <v/>
      </c>
      <c r="J1590" s="9">
        <f>IF(Occurrence!J1590&gt;0,_xlfn.GAMMA.INV(I1590,$B$6,$B$7),0)</f>
        <v/>
      </c>
      <c r="K1590" s="24">
        <f>IF(Occurrence!K1590&gt;0,_xlfn.GAMMA.DIST(Occurrence!K1590,$C$6,$C$7,TRUE),0)</f>
        <v/>
      </c>
      <c r="L1590" s="9">
        <f>IF(Occurrence!K1590&gt;0,_xlfn.GAMMA.INV(K1590,$B$6,$B$7),0)</f>
        <v/>
      </c>
      <c r="M1590" s="24">
        <f>_xlfn.NORM.DIST(Data!X1590,$C$9,$C$10,TRUE)</f>
        <v/>
      </c>
      <c r="N1590" s="9">
        <f>_xlfn.NORM.INV(M1590,$B$9,$B$10)</f>
        <v/>
      </c>
      <c r="O1590" s="24">
        <f>_xlfn.NORM.DIST(Data!Y1590,$C$9,$C$10,TRUE)</f>
        <v/>
      </c>
      <c r="P1590" s="9">
        <f>_xlfn.NORM.INV(O1590,$B$9,$B$10)</f>
        <v/>
      </c>
    </row>
    <row r="1591">
      <c r="H1591" s="14">
        <f>Data!A1591</f>
        <v/>
      </c>
      <c r="I1591" s="24">
        <f>IF(Occurrence!J1591&gt;0,_xlfn.GAMMA.DIST(Occurrence!J1591,$C$6,$C$7,TRUE),0)</f>
        <v/>
      </c>
      <c r="J1591" s="9">
        <f>IF(Occurrence!J1591&gt;0,_xlfn.GAMMA.INV(I1591,$B$6,$B$7),0)</f>
        <v/>
      </c>
      <c r="K1591" s="24">
        <f>IF(Occurrence!K1591&gt;0,_xlfn.GAMMA.DIST(Occurrence!K1591,$C$6,$C$7,TRUE),0)</f>
        <v/>
      </c>
      <c r="L1591" s="9">
        <f>IF(Occurrence!K1591&gt;0,_xlfn.GAMMA.INV(K1591,$B$6,$B$7),0)</f>
        <v/>
      </c>
      <c r="M1591" s="24">
        <f>_xlfn.NORM.DIST(Data!X1591,$C$9,$C$10,TRUE)</f>
        <v/>
      </c>
      <c r="N1591" s="9">
        <f>_xlfn.NORM.INV(M1591,$B$9,$B$10)</f>
        <v/>
      </c>
      <c r="O1591" s="24">
        <f>_xlfn.NORM.DIST(Data!Y1591,$C$9,$C$10,TRUE)</f>
        <v/>
      </c>
      <c r="P1591" s="9">
        <f>_xlfn.NORM.INV(O1591,$B$9,$B$10)</f>
        <v/>
      </c>
    </row>
    <row r="1592">
      <c r="H1592" s="14">
        <f>Data!A1592</f>
        <v/>
      </c>
      <c r="I1592" s="24">
        <f>IF(Occurrence!J1592&gt;0,_xlfn.GAMMA.DIST(Occurrence!J1592,$C$6,$C$7,TRUE),0)</f>
        <v/>
      </c>
      <c r="J1592" s="9">
        <f>IF(Occurrence!J1592&gt;0,_xlfn.GAMMA.INV(I1592,$B$6,$B$7),0)</f>
        <v/>
      </c>
      <c r="K1592" s="24">
        <f>IF(Occurrence!K1592&gt;0,_xlfn.GAMMA.DIST(Occurrence!K1592,$C$6,$C$7,TRUE),0)</f>
        <v/>
      </c>
      <c r="L1592" s="9">
        <f>IF(Occurrence!K1592&gt;0,_xlfn.GAMMA.INV(K1592,$B$6,$B$7),0)</f>
        <v/>
      </c>
      <c r="M1592" s="24">
        <f>_xlfn.NORM.DIST(Data!X1592,$C$9,$C$10,TRUE)</f>
        <v/>
      </c>
      <c r="N1592" s="9">
        <f>_xlfn.NORM.INV(M1592,$B$9,$B$10)</f>
        <v/>
      </c>
      <c r="O1592" s="24">
        <f>_xlfn.NORM.DIST(Data!Y1592,$C$9,$C$10,TRUE)</f>
        <v/>
      </c>
      <c r="P1592" s="9">
        <f>_xlfn.NORM.INV(O1592,$B$9,$B$10)</f>
        <v/>
      </c>
    </row>
    <row r="1593">
      <c r="H1593" s="14">
        <f>Data!A1593</f>
        <v/>
      </c>
      <c r="I1593" s="24">
        <f>IF(Occurrence!J1593&gt;0,_xlfn.GAMMA.DIST(Occurrence!J1593,$C$6,$C$7,TRUE),0)</f>
        <v/>
      </c>
      <c r="J1593" s="9">
        <f>IF(Occurrence!J1593&gt;0,_xlfn.GAMMA.INV(I1593,$B$6,$B$7),0)</f>
        <v/>
      </c>
      <c r="K1593" s="24">
        <f>IF(Occurrence!K1593&gt;0,_xlfn.GAMMA.DIST(Occurrence!K1593,$C$6,$C$7,TRUE),0)</f>
        <v/>
      </c>
      <c r="L1593" s="9">
        <f>IF(Occurrence!K1593&gt;0,_xlfn.GAMMA.INV(K1593,$B$6,$B$7),0)</f>
        <v/>
      </c>
      <c r="M1593" s="24">
        <f>_xlfn.NORM.DIST(Data!X1593,$C$9,$C$10,TRUE)</f>
        <v/>
      </c>
      <c r="N1593" s="9">
        <f>_xlfn.NORM.INV(M1593,$B$9,$B$10)</f>
        <v/>
      </c>
      <c r="O1593" s="24">
        <f>_xlfn.NORM.DIST(Data!Y1593,$C$9,$C$10,TRUE)</f>
        <v/>
      </c>
      <c r="P1593" s="9">
        <f>_xlfn.NORM.INV(O1593,$B$9,$B$10)</f>
        <v/>
      </c>
    </row>
    <row r="1594">
      <c r="H1594" s="14">
        <f>Data!A1594</f>
        <v/>
      </c>
      <c r="I1594" s="24">
        <f>IF(Occurrence!J1594&gt;0,_xlfn.GAMMA.DIST(Occurrence!J1594,$C$6,$C$7,TRUE),0)</f>
        <v/>
      </c>
      <c r="J1594" s="9">
        <f>IF(Occurrence!J1594&gt;0,_xlfn.GAMMA.INV(I1594,$B$6,$B$7),0)</f>
        <v/>
      </c>
      <c r="K1594" s="24">
        <f>IF(Occurrence!K1594&gt;0,_xlfn.GAMMA.DIST(Occurrence!K1594,$C$6,$C$7,TRUE),0)</f>
        <v/>
      </c>
      <c r="L1594" s="9">
        <f>IF(Occurrence!K1594&gt;0,_xlfn.GAMMA.INV(K1594,$B$6,$B$7),0)</f>
        <v/>
      </c>
      <c r="M1594" s="24">
        <f>_xlfn.NORM.DIST(Data!X1594,$C$9,$C$10,TRUE)</f>
        <v/>
      </c>
      <c r="N1594" s="9">
        <f>_xlfn.NORM.INV(M1594,$B$9,$B$10)</f>
        <v/>
      </c>
      <c r="O1594" s="24">
        <f>_xlfn.NORM.DIST(Data!Y1594,$C$9,$C$10,TRUE)</f>
        <v/>
      </c>
      <c r="P1594" s="9">
        <f>_xlfn.NORM.INV(O1594,$B$9,$B$10)</f>
        <v/>
      </c>
    </row>
    <row r="1595">
      <c r="H1595" s="14">
        <f>Data!A1595</f>
        <v/>
      </c>
      <c r="I1595" s="24">
        <f>IF(Occurrence!J1595&gt;0,_xlfn.GAMMA.DIST(Occurrence!J1595,$C$6,$C$7,TRUE),0)</f>
        <v/>
      </c>
      <c r="J1595" s="9">
        <f>IF(Occurrence!J1595&gt;0,_xlfn.GAMMA.INV(I1595,$B$6,$B$7),0)</f>
        <v/>
      </c>
      <c r="K1595" s="24">
        <f>IF(Occurrence!K1595&gt;0,_xlfn.GAMMA.DIST(Occurrence!K1595,$C$6,$C$7,TRUE),0)</f>
        <v/>
      </c>
      <c r="L1595" s="9">
        <f>IF(Occurrence!K1595&gt;0,_xlfn.GAMMA.INV(K1595,$B$6,$B$7),0)</f>
        <v/>
      </c>
      <c r="M1595" s="24">
        <f>_xlfn.NORM.DIST(Data!X1595,$C$9,$C$10,TRUE)</f>
        <v/>
      </c>
      <c r="N1595" s="9">
        <f>_xlfn.NORM.INV(M1595,$B$9,$B$10)</f>
        <v/>
      </c>
      <c r="O1595" s="24">
        <f>_xlfn.NORM.DIST(Data!Y1595,$C$9,$C$10,TRUE)</f>
        <v/>
      </c>
      <c r="P1595" s="9">
        <f>_xlfn.NORM.INV(O1595,$B$9,$B$10)</f>
        <v/>
      </c>
    </row>
    <row r="1596">
      <c r="H1596" s="14">
        <f>Data!A1596</f>
        <v/>
      </c>
      <c r="I1596" s="24">
        <f>IF(Occurrence!J1596&gt;0,_xlfn.GAMMA.DIST(Occurrence!J1596,$C$6,$C$7,TRUE),0)</f>
        <v/>
      </c>
      <c r="J1596" s="9">
        <f>IF(Occurrence!J1596&gt;0,_xlfn.GAMMA.INV(I1596,$B$6,$B$7),0)</f>
        <v/>
      </c>
      <c r="K1596" s="24">
        <f>IF(Occurrence!K1596&gt;0,_xlfn.GAMMA.DIST(Occurrence!K1596,$C$6,$C$7,TRUE),0)</f>
        <v/>
      </c>
      <c r="L1596" s="9">
        <f>IF(Occurrence!K1596&gt;0,_xlfn.GAMMA.INV(K1596,$B$6,$B$7),0)</f>
        <v/>
      </c>
      <c r="M1596" s="24">
        <f>_xlfn.NORM.DIST(Data!X1596,$C$9,$C$10,TRUE)</f>
        <v/>
      </c>
      <c r="N1596" s="9">
        <f>_xlfn.NORM.INV(M1596,$B$9,$B$10)</f>
        <v/>
      </c>
      <c r="O1596" s="24">
        <f>_xlfn.NORM.DIST(Data!Y1596,$C$9,$C$10,TRUE)</f>
        <v/>
      </c>
      <c r="P1596" s="9">
        <f>_xlfn.NORM.INV(O1596,$B$9,$B$10)</f>
        <v/>
      </c>
    </row>
    <row r="1597">
      <c r="H1597" s="14">
        <f>Data!A1597</f>
        <v/>
      </c>
      <c r="I1597" s="24">
        <f>IF(Occurrence!J1597&gt;0,_xlfn.GAMMA.DIST(Occurrence!J1597,$C$6,$C$7,TRUE),0)</f>
        <v/>
      </c>
      <c r="J1597" s="9">
        <f>IF(Occurrence!J1597&gt;0,_xlfn.GAMMA.INV(I1597,$B$6,$B$7),0)</f>
        <v/>
      </c>
      <c r="K1597" s="24">
        <f>IF(Occurrence!K1597&gt;0,_xlfn.GAMMA.DIST(Occurrence!K1597,$C$6,$C$7,TRUE),0)</f>
        <v/>
      </c>
      <c r="L1597" s="9">
        <f>IF(Occurrence!K1597&gt;0,_xlfn.GAMMA.INV(K1597,$B$6,$B$7),0)</f>
        <v/>
      </c>
      <c r="M1597" s="24">
        <f>_xlfn.NORM.DIST(Data!X1597,$C$9,$C$10,TRUE)</f>
        <v/>
      </c>
      <c r="N1597" s="9">
        <f>_xlfn.NORM.INV(M1597,$B$9,$B$10)</f>
        <v/>
      </c>
      <c r="O1597" s="24">
        <f>_xlfn.NORM.DIST(Data!Y1597,$C$9,$C$10,TRUE)</f>
        <v/>
      </c>
      <c r="P1597" s="9">
        <f>_xlfn.NORM.INV(O1597,$B$9,$B$10)</f>
        <v/>
      </c>
    </row>
    <row r="1598">
      <c r="H1598" s="14">
        <f>Data!A1598</f>
        <v/>
      </c>
      <c r="I1598" s="24">
        <f>IF(Occurrence!J1598&gt;0,_xlfn.GAMMA.DIST(Occurrence!J1598,$C$6,$C$7,TRUE),0)</f>
        <v/>
      </c>
      <c r="J1598" s="9">
        <f>IF(Occurrence!J1598&gt;0,_xlfn.GAMMA.INV(I1598,$B$6,$B$7),0)</f>
        <v/>
      </c>
      <c r="K1598" s="24">
        <f>IF(Occurrence!K1598&gt;0,_xlfn.GAMMA.DIST(Occurrence!K1598,$C$6,$C$7,TRUE),0)</f>
        <v/>
      </c>
      <c r="L1598" s="9">
        <f>IF(Occurrence!K1598&gt;0,_xlfn.GAMMA.INV(K1598,$B$6,$B$7),0)</f>
        <v/>
      </c>
      <c r="M1598" s="24">
        <f>_xlfn.NORM.DIST(Data!X1598,$C$9,$C$10,TRUE)</f>
        <v/>
      </c>
      <c r="N1598" s="9">
        <f>_xlfn.NORM.INV(M1598,$B$9,$B$10)</f>
        <v/>
      </c>
      <c r="O1598" s="24">
        <f>_xlfn.NORM.DIST(Data!Y1598,$C$9,$C$10,TRUE)</f>
        <v/>
      </c>
      <c r="P1598" s="9">
        <f>_xlfn.NORM.INV(O1598,$B$9,$B$10)</f>
        <v/>
      </c>
    </row>
    <row r="1599">
      <c r="H1599" s="14">
        <f>Data!A1599</f>
        <v/>
      </c>
      <c r="I1599" s="24">
        <f>IF(Occurrence!J1599&gt;0,_xlfn.GAMMA.DIST(Occurrence!J1599,$C$6,$C$7,TRUE),0)</f>
        <v/>
      </c>
      <c r="J1599" s="9">
        <f>IF(Occurrence!J1599&gt;0,_xlfn.GAMMA.INV(I1599,$B$6,$B$7),0)</f>
        <v/>
      </c>
      <c r="K1599" s="24">
        <f>IF(Occurrence!K1599&gt;0,_xlfn.GAMMA.DIST(Occurrence!K1599,$C$6,$C$7,TRUE),0)</f>
        <v/>
      </c>
      <c r="L1599" s="9">
        <f>IF(Occurrence!K1599&gt;0,_xlfn.GAMMA.INV(K1599,$B$6,$B$7),0)</f>
        <v/>
      </c>
      <c r="M1599" s="24">
        <f>_xlfn.NORM.DIST(Data!X1599,$C$9,$C$10,TRUE)</f>
        <v/>
      </c>
      <c r="N1599" s="9">
        <f>_xlfn.NORM.INV(M1599,$B$9,$B$10)</f>
        <v/>
      </c>
      <c r="O1599" s="24">
        <f>_xlfn.NORM.DIST(Data!Y1599,$C$9,$C$10,TRUE)</f>
        <v/>
      </c>
      <c r="P1599" s="9">
        <f>_xlfn.NORM.INV(O1599,$B$9,$B$10)</f>
        <v/>
      </c>
    </row>
    <row r="1600">
      <c r="H1600" s="14">
        <f>Data!A1600</f>
        <v/>
      </c>
      <c r="I1600" s="24">
        <f>IF(Occurrence!J1600&gt;0,_xlfn.GAMMA.DIST(Occurrence!J1600,$C$6,$C$7,TRUE),0)</f>
        <v/>
      </c>
      <c r="J1600" s="9">
        <f>IF(Occurrence!J1600&gt;0,_xlfn.GAMMA.INV(I1600,$B$6,$B$7),0)</f>
        <v/>
      </c>
      <c r="K1600" s="24">
        <f>IF(Occurrence!K1600&gt;0,_xlfn.GAMMA.DIST(Occurrence!K1600,$C$6,$C$7,TRUE),0)</f>
        <v/>
      </c>
      <c r="L1600" s="9">
        <f>IF(Occurrence!K1600&gt;0,_xlfn.GAMMA.INV(K1600,$B$6,$B$7),0)</f>
        <v/>
      </c>
      <c r="M1600" s="24">
        <f>_xlfn.NORM.DIST(Data!X1600,$C$9,$C$10,TRUE)</f>
        <v/>
      </c>
      <c r="N1600" s="9">
        <f>_xlfn.NORM.INV(M1600,$B$9,$B$10)</f>
        <v/>
      </c>
      <c r="O1600" s="24">
        <f>_xlfn.NORM.DIST(Data!Y1600,$C$9,$C$10,TRUE)</f>
        <v/>
      </c>
      <c r="P1600" s="9">
        <f>_xlfn.NORM.INV(O1600,$B$9,$B$10)</f>
        <v/>
      </c>
    </row>
    <row r="1601">
      <c r="H1601" s="14">
        <f>Data!A1601</f>
        <v/>
      </c>
      <c r="I1601" s="24">
        <f>IF(Occurrence!J1601&gt;0,_xlfn.GAMMA.DIST(Occurrence!J1601,$C$6,$C$7,TRUE),0)</f>
        <v/>
      </c>
      <c r="J1601" s="9">
        <f>IF(Occurrence!J1601&gt;0,_xlfn.GAMMA.INV(I1601,$B$6,$B$7),0)</f>
        <v/>
      </c>
      <c r="K1601" s="24">
        <f>IF(Occurrence!K1601&gt;0,_xlfn.GAMMA.DIST(Occurrence!K1601,$C$6,$C$7,TRUE),0)</f>
        <v/>
      </c>
      <c r="L1601" s="9">
        <f>IF(Occurrence!K1601&gt;0,_xlfn.GAMMA.INV(K1601,$B$6,$B$7),0)</f>
        <v/>
      </c>
      <c r="M1601" s="24">
        <f>_xlfn.NORM.DIST(Data!X1601,$C$9,$C$10,TRUE)</f>
        <v/>
      </c>
      <c r="N1601" s="9">
        <f>_xlfn.NORM.INV(M1601,$B$9,$B$10)</f>
        <v/>
      </c>
      <c r="O1601" s="24">
        <f>_xlfn.NORM.DIST(Data!Y1601,$C$9,$C$10,TRUE)</f>
        <v/>
      </c>
      <c r="P1601" s="9">
        <f>_xlfn.NORM.INV(O1601,$B$9,$B$10)</f>
        <v/>
      </c>
    </row>
    <row r="1602">
      <c r="H1602" s="14">
        <f>Data!A1602</f>
        <v/>
      </c>
      <c r="I1602" s="24">
        <f>IF(Occurrence!J1602&gt;0,_xlfn.GAMMA.DIST(Occurrence!J1602,$C$6,$C$7,TRUE),0)</f>
        <v/>
      </c>
      <c r="J1602" s="9">
        <f>IF(Occurrence!J1602&gt;0,_xlfn.GAMMA.INV(I1602,$B$6,$B$7),0)</f>
        <v/>
      </c>
      <c r="K1602" s="24">
        <f>IF(Occurrence!K1602&gt;0,_xlfn.GAMMA.DIST(Occurrence!K1602,$C$6,$C$7,TRUE),0)</f>
        <v/>
      </c>
      <c r="L1602" s="9">
        <f>IF(Occurrence!K1602&gt;0,_xlfn.GAMMA.INV(K1602,$B$6,$B$7),0)</f>
        <v/>
      </c>
      <c r="M1602" s="24">
        <f>_xlfn.NORM.DIST(Data!X1602,$C$9,$C$10,TRUE)</f>
        <v/>
      </c>
      <c r="N1602" s="9">
        <f>_xlfn.NORM.INV(M1602,$B$9,$B$10)</f>
        <v/>
      </c>
      <c r="O1602" s="24">
        <f>_xlfn.NORM.DIST(Data!Y1602,$C$9,$C$10,TRUE)</f>
        <v/>
      </c>
      <c r="P1602" s="9">
        <f>_xlfn.NORM.INV(O1602,$B$9,$B$10)</f>
        <v/>
      </c>
    </row>
    <row r="1603">
      <c r="H1603" s="14">
        <f>Data!A1603</f>
        <v/>
      </c>
      <c r="I1603" s="24">
        <f>IF(Occurrence!J1603&gt;0,_xlfn.GAMMA.DIST(Occurrence!J1603,$C$6,$C$7,TRUE),0)</f>
        <v/>
      </c>
      <c r="J1603" s="9">
        <f>IF(Occurrence!J1603&gt;0,_xlfn.GAMMA.INV(I1603,$B$6,$B$7),0)</f>
        <v/>
      </c>
      <c r="K1603" s="24">
        <f>IF(Occurrence!K1603&gt;0,_xlfn.GAMMA.DIST(Occurrence!K1603,$C$6,$C$7,TRUE),0)</f>
        <v/>
      </c>
      <c r="L1603" s="9">
        <f>IF(Occurrence!K1603&gt;0,_xlfn.GAMMA.INV(K1603,$B$6,$B$7),0)</f>
        <v/>
      </c>
      <c r="M1603" s="24">
        <f>_xlfn.NORM.DIST(Data!X1603,$C$9,$C$10,TRUE)</f>
        <v/>
      </c>
      <c r="N1603" s="9">
        <f>_xlfn.NORM.INV(M1603,$B$9,$B$10)</f>
        <v/>
      </c>
      <c r="O1603" s="24">
        <f>_xlfn.NORM.DIST(Data!Y1603,$C$9,$C$10,TRUE)</f>
        <v/>
      </c>
      <c r="P1603" s="9">
        <f>_xlfn.NORM.INV(O1603,$B$9,$B$10)</f>
        <v/>
      </c>
    </row>
    <row r="1604">
      <c r="H1604" s="14">
        <f>Data!A1604</f>
        <v/>
      </c>
      <c r="I1604" s="24">
        <f>IF(Occurrence!J1604&gt;0,_xlfn.GAMMA.DIST(Occurrence!J1604,$C$6,$C$7,TRUE),0)</f>
        <v/>
      </c>
      <c r="J1604" s="9">
        <f>IF(Occurrence!J1604&gt;0,_xlfn.GAMMA.INV(I1604,$B$6,$B$7),0)</f>
        <v/>
      </c>
      <c r="K1604" s="24">
        <f>IF(Occurrence!K1604&gt;0,_xlfn.GAMMA.DIST(Occurrence!K1604,$C$6,$C$7,TRUE),0)</f>
        <v/>
      </c>
      <c r="L1604" s="9">
        <f>IF(Occurrence!K1604&gt;0,_xlfn.GAMMA.INV(K1604,$B$6,$B$7),0)</f>
        <v/>
      </c>
      <c r="M1604" s="24">
        <f>_xlfn.NORM.DIST(Data!X1604,$C$9,$C$10,TRUE)</f>
        <v/>
      </c>
      <c r="N1604" s="9">
        <f>_xlfn.NORM.INV(M1604,$B$9,$B$10)</f>
        <v/>
      </c>
      <c r="O1604" s="24">
        <f>_xlfn.NORM.DIST(Data!Y1604,$C$9,$C$10,TRUE)</f>
        <v/>
      </c>
      <c r="P1604" s="9">
        <f>_xlfn.NORM.INV(O1604,$B$9,$B$10)</f>
        <v/>
      </c>
    </row>
    <row r="1605">
      <c r="H1605" s="14">
        <f>Data!A1605</f>
        <v/>
      </c>
      <c r="I1605" s="24">
        <f>IF(Occurrence!J1605&gt;0,_xlfn.GAMMA.DIST(Occurrence!J1605,$C$6,$C$7,TRUE),0)</f>
        <v/>
      </c>
      <c r="J1605" s="9">
        <f>IF(Occurrence!J1605&gt;0,_xlfn.GAMMA.INV(I1605,$B$6,$B$7),0)</f>
        <v/>
      </c>
      <c r="K1605" s="24">
        <f>IF(Occurrence!K1605&gt;0,_xlfn.GAMMA.DIST(Occurrence!K1605,$C$6,$C$7,TRUE),0)</f>
        <v/>
      </c>
      <c r="L1605" s="9">
        <f>IF(Occurrence!K1605&gt;0,_xlfn.GAMMA.INV(K1605,$B$6,$B$7),0)</f>
        <v/>
      </c>
      <c r="M1605" s="24">
        <f>_xlfn.NORM.DIST(Data!X1605,$C$9,$C$10,TRUE)</f>
        <v/>
      </c>
      <c r="N1605" s="9">
        <f>_xlfn.NORM.INV(M1605,$B$9,$B$10)</f>
        <v/>
      </c>
      <c r="O1605" s="24">
        <f>_xlfn.NORM.DIST(Data!Y1605,$C$9,$C$10,TRUE)</f>
        <v/>
      </c>
      <c r="P1605" s="9">
        <f>_xlfn.NORM.INV(O1605,$B$9,$B$10)</f>
        <v/>
      </c>
    </row>
    <row r="1606">
      <c r="H1606" s="14">
        <f>Data!A1606</f>
        <v/>
      </c>
      <c r="I1606" s="24">
        <f>IF(Occurrence!J1606&gt;0,_xlfn.GAMMA.DIST(Occurrence!J1606,$C$6,$C$7,TRUE),0)</f>
        <v/>
      </c>
      <c r="J1606" s="9">
        <f>IF(Occurrence!J1606&gt;0,_xlfn.GAMMA.INV(I1606,$B$6,$B$7),0)</f>
        <v/>
      </c>
      <c r="K1606" s="24">
        <f>IF(Occurrence!K1606&gt;0,_xlfn.GAMMA.DIST(Occurrence!K1606,$C$6,$C$7,TRUE),0)</f>
        <v/>
      </c>
      <c r="L1606" s="9">
        <f>IF(Occurrence!K1606&gt;0,_xlfn.GAMMA.INV(K1606,$B$6,$B$7),0)</f>
        <v/>
      </c>
      <c r="M1606" s="24">
        <f>_xlfn.NORM.DIST(Data!X1606,$C$9,$C$10,TRUE)</f>
        <v/>
      </c>
      <c r="N1606" s="9">
        <f>_xlfn.NORM.INV(M1606,$B$9,$B$10)</f>
        <v/>
      </c>
      <c r="O1606" s="24">
        <f>_xlfn.NORM.DIST(Data!Y1606,$C$9,$C$10,TRUE)</f>
        <v/>
      </c>
      <c r="P1606" s="9">
        <f>_xlfn.NORM.INV(O1606,$B$9,$B$10)</f>
        <v/>
      </c>
    </row>
    <row r="1607">
      <c r="H1607" s="14">
        <f>Data!A1607</f>
        <v/>
      </c>
      <c r="I1607" s="24">
        <f>IF(Occurrence!J1607&gt;0,_xlfn.GAMMA.DIST(Occurrence!J1607,$C$6,$C$7,TRUE),0)</f>
        <v/>
      </c>
      <c r="J1607" s="9">
        <f>IF(Occurrence!J1607&gt;0,_xlfn.GAMMA.INV(I1607,$B$6,$B$7),0)</f>
        <v/>
      </c>
      <c r="K1607" s="24">
        <f>IF(Occurrence!K1607&gt;0,_xlfn.GAMMA.DIST(Occurrence!K1607,$C$6,$C$7,TRUE),0)</f>
        <v/>
      </c>
      <c r="L1607" s="9">
        <f>IF(Occurrence!K1607&gt;0,_xlfn.GAMMA.INV(K1607,$B$6,$B$7),0)</f>
        <v/>
      </c>
      <c r="M1607" s="24">
        <f>_xlfn.NORM.DIST(Data!X1607,$C$9,$C$10,TRUE)</f>
        <v/>
      </c>
      <c r="N1607" s="9">
        <f>_xlfn.NORM.INV(M1607,$B$9,$B$10)</f>
        <v/>
      </c>
      <c r="O1607" s="24">
        <f>_xlfn.NORM.DIST(Data!Y1607,$C$9,$C$10,TRUE)</f>
        <v/>
      </c>
      <c r="P1607" s="9">
        <f>_xlfn.NORM.INV(O1607,$B$9,$B$10)</f>
        <v/>
      </c>
    </row>
    <row r="1608">
      <c r="H1608" s="14">
        <f>Data!A1608</f>
        <v/>
      </c>
      <c r="I1608" s="24">
        <f>IF(Occurrence!J1608&gt;0,_xlfn.GAMMA.DIST(Occurrence!J1608,$C$6,$C$7,TRUE),0)</f>
        <v/>
      </c>
      <c r="J1608" s="9">
        <f>IF(Occurrence!J1608&gt;0,_xlfn.GAMMA.INV(I1608,$B$6,$B$7),0)</f>
        <v/>
      </c>
      <c r="K1608" s="24">
        <f>IF(Occurrence!K1608&gt;0,_xlfn.GAMMA.DIST(Occurrence!K1608,$C$6,$C$7,TRUE),0)</f>
        <v/>
      </c>
      <c r="L1608" s="9">
        <f>IF(Occurrence!K1608&gt;0,_xlfn.GAMMA.INV(K1608,$B$6,$B$7),0)</f>
        <v/>
      </c>
      <c r="M1608" s="24">
        <f>_xlfn.NORM.DIST(Data!X1608,$C$9,$C$10,TRUE)</f>
        <v/>
      </c>
      <c r="N1608" s="9">
        <f>_xlfn.NORM.INV(M1608,$B$9,$B$10)</f>
        <v/>
      </c>
      <c r="O1608" s="24">
        <f>_xlfn.NORM.DIST(Data!Y1608,$C$9,$C$10,TRUE)</f>
        <v/>
      </c>
      <c r="P1608" s="9">
        <f>_xlfn.NORM.INV(O1608,$B$9,$B$10)</f>
        <v/>
      </c>
    </row>
    <row r="1609">
      <c r="H1609" s="14">
        <f>Data!A1609</f>
        <v/>
      </c>
      <c r="I1609" s="24">
        <f>IF(Occurrence!J1609&gt;0,_xlfn.GAMMA.DIST(Occurrence!J1609,$C$6,$C$7,TRUE),0)</f>
        <v/>
      </c>
      <c r="J1609" s="9">
        <f>IF(Occurrence!J1609&gt;0,_xlfn.GAMMA.INV(I1609,$B$6,$B$7),0)</f>
        <v/>
      </c>
      <c r="K1609" s="24">
        <f>IF(Occurrence!K1609&gt;0,_xlfn.GAMMA.DIST(Occurrence!K1609,$C$6,$C$7,TRUE),0)</f>
        <v/>
      </c>
      <c r="L1609" s="9">
        <f>IF(Occurrence!K1609&gt;0,_xlfn.GAMMA.INV(K1609,$B$6,$B$7),0)</f>
        <v/>
      </c>
      <c r="M1609" s="24">
        <f>_xlfn.NORM.DIST(Data!X1609,$C$9,$C$10,TRUE)</f>
        <v/>
      </c>
      <c r="N1609" s="9">
        <f>_xlfn.NORM.INV(M1609,$B$9,$B$10)</f>
        <v/>
      </c>
      <c r="O1609" s="24">
        <f>_xlfn.NORM.DIST(Data!Y1609,$C$9,$C$10,TRUE)</f>
        <v/>
      </c>
      <c r="P1609" s="9">
        <f>_xlfn.NORM.INV(O1609,$B$9,$B$10)</f>
        <v/>
      </c>
    </row>
    <row r="1610">
      <c r="H1610" s="14">
        <f>Data!A1610</f>
        <v/>
      </c>
      <c r="I1610" s="24">
        <f>IF(Occurrence!J1610&gt;0,_xlfn.GAMMA.DIST(Occurrence!J1610,$C$6,$C$7,TRUE),0)</f>
        <v/>
      </c>
      <c r="J1610" s="9">
        <f>IF(Occurrence!J1610&gt;0,_xlfn.GAMMA.INV(I1610,$B$6,$B$7),0)</f>
        <v/>
      </c>
      <c r="K1610" s="24">
        <f>IF(Occurrence!K1610&gt;0,_xlfn.GAMMA.DIST(Occurrence!K1610,$C$6,$C$7,TRUE),0)</f>
        <v/>
      </c>
      <c r="L1610" s="9">
        <f>IF(Occurrence!K1610&gt;0,_xlfn.GAMMA.INV(K1610,$B$6,$B$7),0)</f>
        <v/>
      </c>
      <c r="M1610" s="24">
        <f>_xlfn.NORM.DIST(Data!X1610,$C$9,$C$10,TRUE)</f>
        <v/>
      </c>
      <c r="N1610" s="9">
        <f>_xlfn.NORM.INV(M1610,$B$9,$B$10)</f>
        <v/>
      </c>
      <c r="O1610" s="24">
        <f>_xlfn.NORM.DIST(Data!Y1610,$C$9,$C$10,TRUE)</f>
        <v/>
      </c>
      <c r="P1610" s="9">
        <f>_xlfn.NORM.INV(O1610,$B$9,$B$10)</f>
        <v/>
      </c>
    </row>
    <row r="1611">
      <c r="H1611" s="14">
        <f>Data!A1611</f>
        <v/>
      </c>
      <c r="I1611" s="24">
        <f>IF(Occurrence!J1611&gt;0,_xlfn.GAMMA.DIST(Occurrence!J1611,$C$6,$C$7,TRUE),0)</f>
        <v/>
      </c>
      <c r="J1611" s="9">
        <f>IF(Occurrence!J1611&gt;0,_xlfn.GAMMA.INV(I1611,$B$6,$B$7),0)</f>
        <v/>
      </c>
      <c r="K1611" s="24">
        <f>IF(Occurrence!K1611&gt;0,_xlfn.GAMMA.DIST(Occurrence!K1611,$C$6,$C$7,TRUE),0)</f>
        <v/>
      </c>
      <c r="L1611" s="9">
        <f>IF(Occurrence!K1611&gt;0,_xlfn.GAMMA.INV(K1611,$B$6,$B$7),0)</f>
        <v/>
      </c>
      <c r="M1611" s="24">
        <f>_xlfn.NORM.DIST(Data!X1611,$C$9,$C$10,TRUE)</f>
        <v/>
      </c>
      <c r="N1611" s="9">
        <f>_xlfn.NORM.INV(M1611,$B$9,$B$10)</f>
        <v/>
      </c>
      <c r="O1611" s="24">
        <f>_xlfn.NORM.DIST(Data!Y1611,$C$9,$C$10,TRUE)</f>
        <v/>
      </c>
      <c r="P1611" s="9">
        <f>_xlfn.NORM.INV(O1611,$B$9,$B$10)</f>
        <v/>
      </c>
    </row>
    <row r="1612">
      <c r="H1612" s="14">
        <f>Data!A1612</f>
        <v/>
      </c>
      <c r="I1612" s="24">
        <f>IF(Occurrence!J1612&gt;0,_xlfn.GAMMA.DIST(Occurrence!J1612,$C$6,$C$7,TRUE),0)</f>
        <v/>
      </c>
      <c r="J1612" s="9">
        <f>IF(Occurrence!J1612&gt;0,_xlfn.GAMMA.INV(I1612,$B$6,$B$7),0)</f>
        <v/>
      </c>
      <c r="K1612" s="24">
        <f>IF(Occurrence!K1612&gt;0,_xlfn.GAMMA.DIST(Occurrence!K1612,$C$6,$C$7,TRUE),0)</f>
        <v/>
      </c>
      <c r="L1612" s="9">
        <f>IF(Occurrence!K1612&gt;0,_xlfn.GAMMA.INV(K1612,$B$6,$B$7),0)</f>
        <v/>
      </c>
      <c r="M1612" s="24">
        <f>_xlfn.NORM.DIST(Data!X1612,$C$9,$C$10,TRUE)</f>
        <v/>
      </c>
      <c r="N1612" s="9">
        <f>_xlfn.NORM.INV(M1612,$B$9,$B$10)</f>
        <v/>
      </c>
      <c r="O1612" s="24">
        <f>_xlfn.NORM.DIST(Data!Y1612,$C$9,$C$10,TRUE)</f>
        <v/>
      </c>
      <c r="P1612" s="9">
        <f>_xlfn.NORM.INV(O1612,$B$9,$B$10)</f>
        <v/>
      </c>
    </row>
    <row r="1613">
      <c r="H1613" s="14">
        <f>Data!A1613</f>
        <v/>
      </c>
      <c r="I1613" s="24">
        <f>IF(Occurrence!J1613&gt;0,_xlfn.GAMMA.DIST(Occurrence!J1613,$C$6,$C$7,TRUE),0)</f>
        <v/>
      </c>
      <c r="J1613" s="9">
        <f>IF(Occurrence!J1613&gt;0,_xlfn.GAMMA.INV(I1613,$B$6,$B$7),0)</f>
        <v/>
      </c>
      <c r="K1613" s="24">
        <f>IF(Occurrence!K1613&gt;0,_xlfn.GAMMA.DIST(Occurrence!K1613,$C$6,$C$7,TRUE),0)</f>
        <v/>
      </c>
      <c r="L1613" s="9">
        <f>IF(Occurrence!K1613&gt;0,_xlfn.GAMMA.INV(K1613,$B$6,$B$7),0)</f>
        <v/>
      </c>
      <c r="M1613" s="24">
        <f>_xlfn.NORM.DIST(Data!X1613,$C$9,$C$10,TRUE)</f>
        <v/>
      </c>
      <c r="N1613" s="9">
        <f>_xlfn.NORM.INV(M1613,$B$9,$B$10)</f>
        <v/>
      </c>
      <c r="O1613" s="24">
        <f>_xlfn.NORM.DIST(Data!Y1613,$C$9,$C$10,TRUE)</f>
        <v/>
      </c>
      <c r="P1613" s="9">
        <f>_xlfn.NORM.INV(O1613,$B$9,$B$10)</f>
        <v/>
      </c>
    </row>
    <row r="1614">
      <c r="H1614" s="14">
        <f>Data!A1614</f>
        <v/>
      </c>
      <c r="I1614" s="24">
        <f>IF(Occurrence!J1614&gt;0,_xlfn.GAMMA.DIST(Occurrence!J1614,$C$6,$C$7,TRUE),0)</f>
        <v/>
      </c>
      <c r="J1614" s="9">
        <f>IF(Occurrence!J1614&gt;0,_xlfn.GAMMA.INV(I1614,$B$6,$B$7),0)</f>
        <v/>
      </c>
      <c r="K1614" s="24">
        <f>IF(Occurrence!K1614&gt;0,_xlfn.GAMMA.DIST(Occurrence!K1614,$C$6,$C$7,TRUE),0)</f>
        <v/>
      </c>
      <c r="L1614" s="9">
        <f>IF(Occurrence!K1614&gt;0,_xlfn.GAMMA.INV(K1614,$B$6,$B$7),0)</f>
        <v/>
      </c>
      <c r="M1614" s="24">
        <f>_xlfn.NORM.DIST(Data!X1614,$C$9,$C$10,TRUE)</f>
        <v/>
      </c>
      <c r="N1614" s="9">
        <f>_xlfn.NORM.INV(M1614,$B$9,$B$10)</f>
        <v/>
      </c>
      <c r="O1614" s="24">
        <f>_xlfn.NORM.DIST(Data!Y1614,$C$9,$C$10,TRUE)</f>
        <v/>
      </c>
      <c r="P1614" s="9">
        <f>_xlfn.NORM.INV(O1614,$B$9,$B$10)</f>
        <v/>
      </c>
    </row>
    <row r="1615">
      <c r="H1615" s="14">
        <f>Data!A1615</f>
        <v/>
      </c>
      <c r="I1615" s="24">
        <f>IF(Occurrence!J1615&gt;0,_xlfn.GAMMA.DIST(Occurrence!J1615,$C$6,$C$7,TRUE),0)</f>
        <v/>
      </c>
      <c r="J1615" s="9">
        <f>IF(Occurrence!J1615&gt;0,_xlfn.GAMMA.INV(I1615,$B$6,$B$7),0)</f>
        <v/>
      </c>
      <c r="K1615" s="24">
        <f>IF(Occurrence!K1615&gt;0,_xlfn.GAMMA.DIST(Occurrence!K1615,$C$6,$C$7,TRUE),0)</f>
        <v/>
      </c>
      <c r="L1615" s="9">
        <f>IF(Occurrence!K1615&gt;0,_xlfn.GAMMA.INV(K1615,$B$6,$B$7),0)</f>
        <v/>
      </c>
      <c r="M1615" s="24">
        <f>_xlfn.NORM.DIST(Data!X1615,$C$9,$C$10,TRUE)</f>
        <v/>
      </c>
      <c r="N1615" s="9">
        <f>_xlfn.NORM.INV(M1615,$B$9,$B$10)</f>
        <v/>
      </c>
      <c r="O1615" s="24">
        <f>_xlfn.NORM.DIST(Data!Y1615,$C$9,$C$10,TRUE)</f>
        <v/>
      </c>
      <c r="P1615" s="9">
        <f>_xlfn.NORM.INV(O1615,$B$9,$B$10)</f>
        <v/>
      </c>
    </row>
    <row r="1616">
      <c r="H1616" s="14">
        <f>Data!A1616</f>
        <v/>
      </c>
      <c r="I1616" s="24">
        <f>IF(Occurrence!J1616&gt;0,_xlfn.GAMMA.DIST(Occurrence!J1616,$C$6,$C$7,TRUE),0)</f>
        <v/>
      </c>
      <c r="J1616" s="9">
        <f>IF(Occurrence!J1616&gt;0,_xlfn.GAMMA.INV(I1616,$B$6,$B$7),0)</f>
        <v/>
      </c>
      <c r="K1616" s="24">
        <f>IF(Occurrence!K1616&gt;0,_xlfn.GAMMA.DIST(Occurrence!K1616,$C$6,$C$7,TRUE),0)</f>
        <v/>
      </c>
      <c r="L1616" s="9">
        <f>IF(Occurrence!K1616&gt;0,_xlfn.GAMMA.INV(K1616,$B$6,$B$7),0)</f>
        <v/>
      </c>
      <c r="M1616" s="24">
        <f>_xlfn.NORM.DIST(Data!X1616,$C$9,$C$10,TRUE)</f>
        <v/>
      </c>
      <c r="N1616" s="9">
        <f>_xlfn.NORM.INV(M1616,$B$9,$B$10)</f>
        <v/>
      </c>
      <c r="O1616" s="24">
        <f>_xlfn.NORM.DIST(Data!Y1616,$C$9,$C$10,TRUE)</f>
        <v/>
      </c>
      <c r="P1616" s="9">
        <f>_xlfn.NORM.INV(O1616,$B$9,$B$10)</f>
        <v/>
      </c>
    </row>
    <row r="1617">
      <c r="H1617" s="14">
        <f>Data!A1617</f>
        <v/>
      </c>
      <c r="I1617" s="24">
        <f>IF(Occurrence!J1617&gt;0,_xlfn.GAMMA.DIST(Occurrence!J1617,$C$6,$C$7,TRUE),0)</f>
        <v/>
      </c>
      <c r="J1617" s="9">
        <f>IF(Occurrence!J1617&gt;0,_xlfn.GAMMA.INV(I1617,$B$6,$B$7),0)</f>
        <v/>
      </c>
      <c r="K1617" s="24">
        <f>IF(Occurrence!K1617&gt;0,_xlfn.GAMMA.DIST(Occurrence!K1617,$C$6,$C$7,TRUE),0)</f>
        <v/>
      </c>
      <c r="L1617" s="9">
        <f>IF(Occurrence!K1617&gt;0,_xlfn.GAMMA.INV(K1617,$B$6,$B$7),0)</f>
        <v/>
      </c>
      <c r="M1617" s="24">
        <f>_xlfn.NORM.DIST(Data!X1617,$C$9,$C$10,TRUE)</f>
        <v/>
      </c>
      <c r="N1617" s="9">
        <f>_xlfn.NORM.INV(M1617,$B$9,$B$10)</f>
        <v/>
      </c>
      <c r="O1617" s="24">
        <f>_xlfn.NORM.DIST(Data!Y1617,$C$9,$C$10,TRUE)</f>
        <v/>
      </c>
      <c r="P1617" s="9">
        <f>_xlfn.NORM.INV(O1617,$B$9,$B$10)</f>
        <v/>
      </c>
    </row>
    <row r="1618">
      <c r="H1618" s="14">
        <f>Data!A1618</f>
        <v/>
      </c>
      <c r="I1618" s="24">
        <f>IF(Occurrence!J1618&gt;0,_xlfn.GAMMA.DIST(Occurrence!J1618,$C$6,$C$7,TRUE),0)</f>
        <v/>
      </c>
      <c r="J1618" s="9">
        <f>IF(Occurrence!J1618&gt;0,_xlfn.GAMMA.INV(I1618,$B$6,$B$7),0)</f>
        <v/>
      </c>
      <c r="K1618" s="24">
        <f>IF(Occurrence!K1618&gt;0,_xlfn.GAMMA.DIST(Occurrence!K1618,$C$6,$C$7,TRUE),0)</f>
        <v/>
      </c>
      <c r="L1618" s="9">
        <f>IF(Occurrence!K1618&gt;0,_xlfn.GAMMA.INV(K1618,$B$6,$B$7),0)</f>
        <v/>
      </c>
      <c r="M1618" s="24">
        <f>_xlfn.NORM.DIST(Data!X1618,$C$9,$C$10,TRUE)</f>
        <v/>
      </c>
      <c r="N1618" s="9">
        <f>_xlfn.NORM.INV(M1618,$B$9,$B$10)</f>
        <v/>
      </c>
      <c r="O1618" s="24">
        <f>_xlfn.NORM.DIST(Data!Y1618,$C$9,$C$10,TRUE)</f>
        <v/>
      </c>
      <c r="P1618" s="9">
        <f>_xlfn.NORM.INV(O1618,$B$9,$B$10)</f>
        <v/>
      </c>
    </row>
    <row r="1619">
      <c r="H1619" s="14">
        <f>Data!A1619</f>
        <v/>
      </c>
      <c r="I1619" s="24">
        <f>IF(Occurrence!J1619&gt;0,_xlfn.GAMMA.DIST(Occurrence!J1619,$C$6,$C$7,TRUE),0)</f>
        <v/>
      </c>
      <c r="J1619" s="9">
        <f>IF(Occurrence!J1619&gt;0,_xlfn.GAMMA.INV(I1619,$B$6,$B$7),0)</f>
        <v/>
      </c>
      <c r="K1619" s="24">
        <f>IF(Occurrence!K1619&gt;0,_xlfn.GAMMA.DIST(Occurrence!K1619,$C$6,$C$7,TRUE),0)</f>
        <v/>
      </c>
      <c r="L1619" s="9">
        <f>IF(Occurrence!K1619&gt;0,_xlfn.GAMMA.INV(K1619,$B$6,$B$7),0)</f>
        <v/>
      </c>
      <c r="M1619" s="24">
        <f>_xlfn.NORM.DIST(Data!X1619,$C$9,$C$10,TRUE)</f>
        <v/>
      </c>
      <c r="N1619" s="9">
        <f>_xlfn.NORM.INV(M1619,$B$9,$B$10)</f>
        <v/>
      </c>
      <c r="O1619" s="24">
        <f>_xlfn.NORM.DIST(Data!Y1619,$C$9,$C$10,TRUE)</f>
        <v/>
      </c>
      <c r="P1619" s="9">
        <f>_xlfn.NORM.INV(O1619,$B$9,$B$10)</f>
        <v/>
      </c>
    </row>
    <row r="1620">
      <c r="H1620" s="14">
        <f>Data!A1620</f>
        <v/>
      </c>
      <c r="I1620" s="24">
        <f>IF(Occurrence!J1620&gt;0,_xlfn.GAMMA.DIST(Occurrence!J1620,$C$6,$C$7,TRUE),0)</f>
        <v/>
      </c>
      <c r="J1620" s="9">
        <f>IF(Occurrence!J1620&gt;0,_xlfn.GAMMA.INV(I1620,$B$6,$B$7),0)</f>
        <v/>
      </c>
      <c r="K1620" s="24">
        <f>IF(Occurrence!K1620&gt;0,_xlfn.GAMMA.DIST(Occurrence!K1620,$C$6,$C$7,TRUE),0)</f>
        <v/>
      </c>
      <c r="L1620" s="9">
        <f>IF(Occurrence!K1620&gt;0,_xlfn.GAMMA.INV(K1620,$B$6,$B$7),0)</f>
        <v/>
      </c>
      <c r="M1620" s="24">
        <f>_xlfn.NORM.DIST(Data!X1620,$C$9,$C$10,TRUE)</f>
        <v/>
      </c>
      <c r="N1620" s="9">
        <f>_xlfn.NORM.INV(M1620,$B$9,$B$10)</f>
        <v/>
      </c>
      <c r="O1620" s="24">
        <f>_xlfn.NORM.DIST(Data!Y1620,$C$9,$C$10,TRUE)</f>
        <v/>
      </c>
      <c r="P1620" s="9">
        <f>_xlfn.NORM.INV(O1620,$B$9,$B$10)</f>
        <v/>
      </c>
    </row>
    <row r="1621">
      <c r="H1621" s="14">
        <f>Data!A1621</f>
        <v/>
      </c>
      <c r="I1621" s="24">
        <f>IF(Occurrence!J1621&gt;0,_xlfn.GAMMA.DIST(Occurrence!J1621,$C$6,$C$7,TRUE),0)</f>
        <v/>
      </c>
      <c r="J1621" s="9">
        <f>IF(Occurrence!J1621&gt;0,_xlfn.GAMMA.INV(I1621,$B$6,$B$7),0)</f>
        <v/>
      </c>
      <c r="K1621" s="24">
        <f>IF(Occurrence!K1621&gt;0,_xlfn.GAMMA.DIST(Occurrence!K1621,$C$6,$C$7,TRUE),0)</f>
        <v/>
      </c>
      <c r="L1621" s="9">
        <f>IF(Occurrence!K1621&gt;0,_xlfn.GAMMA.INV(K1621,$B$6,$B$7),0)</f>
        <v/>
      </c>
      <c r="M1621" s="24">
        <f>_xlfn.NORM.DIST(Data!X1621,$C$9,$C$10,TRUE)</f>
        <v/>
      </c>
      <c r="N1621" s="9">
        <f>_xlfn.NORM.INV(M1621,$B$9,$B$10)</f>
        <v/>
      </c>
      <c r="O1621" s="24">
        <f>_xlfn.NORM.DIST(Data!Y1621,$C$9,$C$10,TRUE)</f>
        <v/>
      </c>
      <c r="P1621" s="9">
        <f>_xlfn.NORM.INV(O1621,$B$9,$B$10)</f>
        <v/>
      </c>
    </row>
    <row r="1622">
      <c r="H1622" s="14">
        <f>Data!A1622</f>
        <v/>
      </c>
      <c r="I1622" s="24">
        <f>IF(Occurrence!J1622&gt;0,_xlfn.GAMMA.DIST(Occurrence!J1622,$C$6,$C$7,TRUE),0)</f>
        <v/>
      </c>
      <c r="J1622" s="9">
        <f>IF(Occurrence!J1622&gt;0,_xlfn.GAMMA.INV(I1622,$B$6,$B$7),0)</f>
        <v/>
      </c>
      <c r="K1622" s="24">
        <f>IF(Occurrence!K1622&gt;0,_xlfn.GAMMA.DIST(Occurrence!K1622,$C$6,$C$7,TRUE),0)</f>
        <v/>
      </c>
      <c r="L1622" s="9">
        <f>IF(Occurrence!K1622&gt;0,_xlfn.GAMMA.INV(K1622,$B$6,$B$7),0)</f>
        <v/>
      </c>
      <c r="M1622" s="24">
        <f>_xlfn.NORM.DIST(Data!X1622,$C$9,$C$10,TRUE)</f>
        <v/>
      </c>
      <c r="N1622" s="9">
        <f>_xlfn.NORM.INV(M1622,$B$9,$B$10)</f>
        <v/>
      </c>
      <c r="O1622" s="24">
        <f>_xlfn.NORM.DIST(Data!Y1622,$C$9,$C$10,TRUE)</f>
        <v/>
      </c>
      <c r="P1622" s="9">
        <f>_xlfn.NORM.INV(O1622,$B$9,$B$10)</f>
        <v/>
      </c>
    </row>
    <row r="1623">
      <c r="H1623" s="14">
        <f>Data!A1623</f>
        <v/>
      </c>
      <c r="I1623" s="24">
        <f>IF(Occurrence!J1623&gt;0,_xlfn.GAMMA.DIST(Occurrence!J1623,$C$6,$C$7,TRUE),0)</f>
        <v/>
      </c>
      <c r="J1623" s="9">
        <f>IF(Occurrence!J1623&gt;0,_xlfn.GAMMA.INV(I1623,$B$6,$B$7),0)</f>
        <v/>
      </c>
      <c r="K1623" s="24">
        <f>IF(Occurrence!K1623&gt;0,_xlfn.GAMMA.DIST(Occurrence!K1623,$C$6,$C$7,TRUE),0)</f>
        <v/>
      </c>
      <c r="L1623" s="9">
        <f>IF(Occurrence!K1623&gt;0,_xlfn.GAMMA.INV(K1623,$B$6,$B$7),0)</f>
        <v/>
      </c>
      <c r="M1623" s="24">
        <f>_xlfn.NORM.DIST(Data!X1623,$C$9,$C$10,TRUE)</f>
        <v/>
      </c>
      <c r="N1623" s="9">
        <f>_xlfn.NORM.INV(M1623,$B$9,$B$10)</f>
        <v/>
      </c>
      <c r="O1623" s="24">
        <f>_xlfn.NORM.DIST(Data!Y1623,$C$9,$C$10,TRUE)</f>
        <v/>
      </c>
      <c r="P1623" s="9">
        <f>_xlfn.NORM.INV(O1623,$B$9,$B$10)</f>
        <v/>
      </c>
    </row>
    <row r="1624">
      <c r="H1624" s="14">
        <f>Data!A1624</f>
        <v/>
      </c>
      <c r="I1624" s="24">
        <f>IF(Occurrence!J1624&gt;0,_xlfn.GAMMA.DIST(Occurrence!J1624,$C$6,$C$7,TRUE),0)</f>
        <v/>
      </c>
      <c r="J1624" s="9">
        <f>IF(Occurrence!J1624&gt;0,_xlfn.GAMMA.INV(I1624,$B$6,$B$7),0)</f>
        <v/>
      </c>
      <c r="K1624" s="24">
        <f>IF(Occurrence!K1624&gt;0,_xlfn.GAMMA.DIST(Occurrence!K1624,$C$6,$C$7,TRUE),0)</f>
        <v/>
      </c>
      <c r="L1624" s="9">
        <f>IF(Occurrence!K1624&gt;0,_xlfn.GAMMA.INV(K1624,$B$6,$B$7),0)</f>
        <v/>
      </c>
      <c r="M1624" s="24">
        <f>_xlfn.NORM.DIST(Data!X1624,$C$9,$C$10,TRUE)</f>
        <v/>
      </c>
      <c r="N1624" s="9">
        <f>_xlfn.NORM.INV(M1624,$B$9,$B$10)</f>
        <v/>
      </c>
      <c r="O1624" s="24">
        <f>_xlfn.NORM.DIST(Data!Y1624,$C$9,$C$10,TRUE)</f>
        <v/>
      </c>
      <c r="P1624" s="9">
        <f>_xlfn.NORM.INV(O1624,$B$9,$B$10)</f>
        <v/>
      </c>
    </row>
    <row r="1625">
      <c r="H1625" s="14">
        <f>Data!A1625</f>
        <v/>
      </c>
      <c r="I1625" s="24">
        <f>IF(Occurrence!J1625&gt;0,_xlfn.GAMMA.DIST(Occurrence!J1625,$C$6,$C$7,TRUE),0)</f>
        <v/>
      </c>
      <c r="J1625" s="9">
        <f>IF(Occurrence!J1625&gt;0,_xlfn.GAMMA.INV(I1625,$B$6,$B$7),0)</f>
        <v/>
      </c>
      <c r="K1625" s="24">
        <f>IF(Occurrence!K1625&gt;0,_xlfn.GAMMA.DIST(Occurrence!K1625,$C$6,$C$7,TRUE),0)</f>
        <v/>
      </c>
      <c r="L1625" s="9">
        <f>IF(Occurrence!K1625&gt;0,_xlfn.GAMMA.INV(K1625,$B$6,$B$7),0)</f>
        <v/>
      </c>
      <c r="M1625" s="24">
        <f>_xlfn.NORM.DIST(Data!X1625,$C$9,$C$10,TRUE)</f>
        <v/>
      </c>
      <c r="N1625" s="9">
        <f>_xlfn.NORM.INV(M1625,$B$9,$B$10)</f>
        <v/>
      </c>
      <c r="O1625" s="24">
        <f>_xlfn.NORM.DIST(Data!Y1625,$C$9,$C$10,TRUE)</f>
        <v/>
      </c>
      <c r="P1625" s="9">
        <f>_xlfn.NORM.INV(O1625,$B$9,$B$10)</f>
        <v/>
      </c>
    </row>
    <row r="1626">
      <c r="H1626" s="14">
        <f>Data!A1626</f>
        <v/>
      </c>
      <c r="I1626" s="24">
        <f>IF(Occurrence!J1626&gt;0,_xlfn.GAMMA.DIST(Occurrence!J1626,$C$6,$C$7,TRUE),0)</f>
        <v/>
      </c>
      <c r="J1626" s="9">
        <f>IF(Occurrence!J1626&gt;0,_xlfn.GAMMA.INV(I1626,$B$6,$B$7),0)</f>
        <v/>
      </c>
      <c r="K1626" s="24">
        <f>IF(Occurrence!K1626&gt;0,_xlfn.GAMMA.DIST(Occurrence!K1626,$C$6,$C$7,TRUE),0)</f>
        <v/>
      </c>
      <c r="L1626" s="9">
        <f>IF(Occurrence!K1626&gt;0,_xlfn.GAMMA.INV(K1626,$B$6,$B$7),0)</f>
        <v/>
      </c>
      <c r="M1626" s="24">
        <f>_xlfn.NORM.DIST(Data!X1626,$C$9,$C$10,TRUE)</f>
        <v/>
      </c>
      <c r="N1626" s="9">
        <f>_xlfn.NORM.INV(M1626,$B$9,$B$10)</f>
        <v/>
      </c>
      <c r="O1626" s="24">
        <f>_xlfn.NORM.DIST(Data!Y1626,$C$9,$C$10,TRUE)</f>
        <v/>
      </c>
      <c r="P1626" s="9">
        <f>_xlfn.NORM.INV(O1626,$B$9,$B$10)</f>
        <v/>
      </c>
    </row>
    <row r="1627">
      <c r="H1627" s="14">
        <f>Data!A1627</f>
        <v/>
      </c>
      <c r="I1627" s="24">
        <f>IF(Occurrence!J1627&gt;0,_xlfn.GAMMA.DIST(Occurrence!J1627,$C$6,$C$7,TRUE),0)</f>
        <v/>
      </c>
      <c r="J1627" s="9">
        <f>IF(Occurrence!J1627&gt;0,_xlfn.GAMMA.INV(I1627,$B$6,$B$7),0)</f>
        <v/>
      </c>
      <c r="K1627" s="24">
        <f>IF(Occurrence!K1627&gt;0,_xlfn.GAMMA.DIST(Occurrence!K1627,$C$6,$C$7,TRUE),0)</f>
        <v/>
      </c>
      <c r="L1627" s="9">
        <f>IF(Occurrence!K1627&gt;0,_xlfn.GAMMA.INV(K1627,$B$6,$B$7),0)</f>
        <v/>
      </c>
      <c r="M1627" s="24">
        <f>_xlfn.NORM.DIST(Data!X1627,$C$9,$C$10,TRUE)</f>
        <v/>
      </c>
      <c r="N1627" s="9">
        <f>_xlfn.NORM.INV(M1627,$B$9,$B$10)</f>
        <v/>
      </c>
      <c r="O1627" s="24">
        <f>_xlfn.NORM.DIST(Data!Y1627,$C$9,$C$10,TRUE)</f>
        <v/>
      </c>
      <c r="P1627" s="9">
        <f>_xlfn.NORM.INV(O1627,$B$9,$B$10)</f>
        <v/>
      </c>
    </row>
    <row r="1628">
      <c r="H1628" s="14">
        <f>Data!A1628</f>
        <v/>
      </c>
      <c r="I1628" s="24">
        <f>IF(Occurrence!J1628&gt;0,_xlfn.GAMMA.DIST(Occurrence!J1628,$C$6,$C$7,TRUE),0)</f>
        <v/>
      </c>
      <c r="J1628" s="9">
        <f>IF(Occurrence!J1628&gt;0,_xlfn.GAMMA.INV(I1628,$B$6,$B$7),0)</f>
        <v/>
      </c>
      <c r="K1628" s="24">
        <f>IF(Occurrence!K1628&gt;0,_xlfn.GAMMA.DIST(Occurrence!K1628,$C$6,$C$7,TRUE),0)</f>
        <v/>
      </c>
      <c r="L1628" s="9">
        <f>IF(Occurrence!K1628&gt;0,_xlfn.GAMMA.INV(K1628,$B$6,$B$7),0)</f>
        <v/>
      </c>
      <c r="M1628" s="24">
        <f>_xlfn.NORM.DIST(Data!X1628,$C$9,$C$10,TRUE)</f>
        <v/>
      </c>
      <c r="N1628" s="9">
        <f>_xlfn.NORM.INV(M1628,$B$9,$B$10)</f>
        <v/>
      </c>
      <c r="O1628" s="24">
        <f>_xlfn.NORM.DIST(Data!Y1628,$C$9,$C$10,TRUE)</f>
        <v/>
      </c>
      <c r="P1628" s="9">
        <f>_xlfn.NORM.INV(O1628,$B$9,$B$10)</f>
        <v/>
      </c>
    </row>
    <row r="1629">
      <c r="H1629" s="14">
        <f>Data!A1629</f>
        <v/>
      </c>
      <c r="I1629" s="24">
        <f>IF(Occurrence!J1629&gt;0,_xlfn.GAMMA.DIST(Occurrence!J1629,$C$6,$C$7,TRUE),0)</f>
        <v/>
      </c>
      <c r="J1629" s="9">
        <f>IF(Occurrence!J1629&gt;0,_xlfn.GAMMA.INV(I1629,$B$6,$B$7),0)</f>
        <v/>
      </c>
      <c r="K1629" s="24">
        <f>IF(Occurrence!K1629&gt;0,_xlfn.GAMMA.DIST(Occurrence!K1629,$C$6,$C$7,TRUE),0)</f>
        <v/>
      </c>
      <c r="L1629" s="9">
        <f>IF(Occurrence!K1629&gt;0,_xlfn.GAMMA.INV(K1629,$B$6,$B$7),0)</f>
        <v/>
      </c>
      <c r="M1629" s="24">
        <f>_xlfn.NORM.DIST(Data!X1629,$C$9,$C$10,TRUE)</f>
        <v/>
      </c>
      <c r="N1629" s="9">
        <f>_xlfn.NORM.INV(M1629,$B$9,$B$10)</f>
        <v/>
      </c>
      <c r="O1629" s="24">
        <f>_xlfn.NORM.DIST(Data!Y1629,$C$9,$C$10,TRUE)</f>
        <v/>
      </c>
      <c r="P1629" s="9">
        <f>_xlfn.NORM.INV(O1629,$B$9,$B$10)</f>
        <v/>
      </c>
    </row>
    <row r="1630">
      <c r="H1630" s="14">
        <f>Data!A1630</f>
        <v/>
      </c>
      <c r="I1630" s="24">
        <f>IF(Occurrence!J1630&gt;0,_xlfn.GAMMA.DIST(Occurrence!J1630,$C$6,$C$7,TRUE),0)</f>
        <v/>
      </c>
      <c r="J1630" s="9">
        <f>IF(Occurrence!J1630&gt;0,_xlfn.GAMMA.INV(I1630,$B$6,$B$7),0)</f>
        <v/>
      </c>
      <c r="K1630" s="24">
        <f>IF(Occurrence!K1630&gt;0,_xlfn.GAMMA.DIST(Occurrence!K1630,$C$6,$C$7,TRUE),0)</f>
        <v/>
      </c>
      <c r="L1630" s="9">
        <f>IF(Occurrence!K1630&gt;0,_xlfn.GAMMA.INV(K1630,$B$6,$B$7),0)</f>
        <v/>
      </c>
      <c r="M1630" s="24">
        <f>_xlfn.NORM.DIST(Data!X1630,$C$9,$C$10,TRUE)</f>
        <v/>
      </c>
      <c r="N1630" s="9">
        <f>_xlfn.NORM.INV(M1630,$B$9,$B$10)</f>
        <v/>
      </c>
      <c r="O1630" s="24">
        <f>_xlfn.NORM.DIST(Data!Y1630,$C$9,$C$10,TRUE)</f>
        <v/>
      </c>
      <c r="P1630" s="9">
        <f>_xlfn.NORM.INV(O1630,$B$9,$B$10)</f>
        <v/>
      </c>
    </row>
    <row r="1631">
      <c r="H1631" s="14">
        <f>Data!A1631</f>
        <v/>
      </c>
      <c r="I1631" s="24">
        <f>IF(Occurrence!J1631&gt;0,_xlfn.GAMMA.DIST(Occurrence!J1631,$C$6,$C$7,TRUE),0)</f>
        <v/>
      </c>
      <c r="J1631" s="9">
        <f>IF(Occurrence!J1631&gt;0,_xlfn.GAMMA.INV(I1631,$B$6,$B$7),0)</f>
        <v/>
      </c>
      <c r="K1631" s="24">
        <f>IF(Occurrence!K1631&gt;0,_xlfn.GAMMA.DIST(Occurrence!K1631,$C$6,$C$7,TRUE),0)</f>
        <v/>
      </c>
      <c r="L1631" s="9">
        <f>IF(Occurrence!K1631&gt;0,_xlfn.GAMMA.INV(K1631,$B$6,$B$7),0)</f>
        <v/>
      </c>
      <c r="M1631" s="24">
        <f>_xlfn.NORM.DIST(Data!X1631,$C$9,$C$10,TRUE)</f>
        <v/>
      </c>
      <c r="N1631" s="9">
        <f>_xlfn.NORM.INV(M1631,$B$9,$B$10)</f>
        <v/>
      </c>
      <c r="O1631" s="24">
        <f>_xlfn.NORM.DIST(Data!Y1631,$C$9,$C$10,TRUE)</f>
        <v/>
      </c>
      <c r="P1631" s="9">
        <f>_xlfn.NORM.INV(O1631,$B$9,$B$10)</f>
        <v/>
      </c>
    </row>
    <row r="1632">
      <c r="H1632" s="14">
        <f>Data!A1632</f>
        <v/>
      </c>
      <c r="I1632" s="24">
        <f>IF(Occurrence!J1632&gt;0,_xlfn.GAMMA.DIST(Occurrence!J1632,$C$6,$C$7,TRUE),0)</f>
        <v/>
      </c>
      <c r="J1632" s="9">
        <f>IF(Occurrence!J1632&gt;0,_xlfn.GAMMA.INV(I1632,$B$6,$B$7),0)</f>
        <v/>
      </c>
      <c r="K1632" s="24">
        <f>IF(Occurrence!K1632&gt;0,_xlfn.GAMMA.DIST(Occurrence!K1632,$C$6,$C$7,TRUE),0)</f>
        <v/>
      </c>
      <c r="L1632" s="9">
        <f>IF(Occurrence!K1632&gt;0,_xlfn.GAMMA.INV(K1632,$B$6,$B$7),0)</f>
        <v/>
      </c>
      <c r="M1632" s="24">
        <f>_xlfn.NORM.DIST(Data!X1632,$C$9,$C$10,TRUE)</f>
        <v/>
      </c>
      <c r="N1632" s="9">
        <f>_xlfn.NORM.INV(M1632,$B$9,$B$10)</f>
        <v/>
      </c>
      <c r="O1632" s="24">
        <f>_xlfn.NORM.DIST(Data!Y1632,$C$9,$C$10,TRUE)</f>
        <v/>
      </c>
      <c r="P1632" s="9">
        <f>_xlfn.NORM.INV(O1632,$B$9,$B$10)</f>
        <v/>
      </c>
    </row>
    <row r="1633">
      <c r="H1633" s="14">
        <f>Data!A1633</f>
        <v/>
      </c>
      <c r="I1633" s="24">
        <f>IF(Occurrence!J1633&gt;0,_xlfn.GAMMA.DIST(Occurrence!J1633,$C$6,$C$7,TRUE),0)</f>
        <v/>
      </c>
      <c r="J1633" s="9">
        <f>IF(Occurrence!J1633&gt;0,_xlfn.GAMMA.INV(I1633,$B$6,$B$7),0)</f>
        <v/>
      </c>
      <c r="K1633" s="24">
        <f>IF(Occurrence!K1633&gt;0,_xlfn.GAMMA.DIST(Occurrence!K1633,$C$6,$C$7,TRUE),0)</f>
        <v/>
      </c>
      <c r="L1633" s="9">
        <f>IF(Occurrence!K1633&gt;0,_xlfn.GAMMA.INV(K1633,$B$6,$B$7),0)</f>
        <v/>
      </c>
      <c r="M1633" s="24">
        <f>_xlfn.NORM.DIST(Data!X1633,$C$9,$C$10,TRUE)</f>
        <v/>
      </c>
      <c r="N1633" s="9">
        <f>_xlfn.NORM.INV(M1633,$B$9,$B$10)</f>
        <v/>
      </c>
      <c r="O1633" s="24">
        <f>_xlfn.NORM.DIST(Data!Y1633,$C$9,$C$10,TRUE)</f>
        <v/>
      </c>
      <c r="P1633" s="9">
        <f>_xlfn.NORM.INV(O1633,$B$9,$B$10)</f>
        <v/>
      </c>
    </row>
    <row r="1634">
      <c r="H1634" s="14">
        <f>Data!A1634</f>
        <v/>
      </c>
      <c r="I1634" s="24">
        <f>IF(Occurrence!J1634&gt;0,_xlfn.GAMMA.DIST(Occurrence!J1634,$C$6,$C$7,TRUE),0)</f>
        <v/>
      </c>
      <c r="J1634" s="9">
        <f>IF(Occurrence!J1634&gt;0,_xlfn.GAMMA.INV(I1634,$B$6,$B$7),0)</f>
        <v/>
      </c>
      <c r="K1634" s="24">
        <f>IF(Occurrence!K1634&gt;0,_xlfn.GAMMA.DIST(Occurrence!K1634,$C$6,$C$7,TRUE),0)</f>
        <v/>
      </c>
      <c r="L1634" s="9">
        <f>IF(Occurrence!K1634&gt;0,_xlfn.GAMMA.INV(K1634,$B$6,$B$7),0)</f>
        <v/>
      </c>
      <c r="M1634" s="24">
        <f>_xlfn.NORM.DIST(Data!X1634,$C$9,$C$10,TRUE)</f>
        <v/>
      </c>
      <c r="N1634" s="9">
        <f>_xlfn.NORM.INV(M1634,$B$9,$B$10)</f>
        <v/>
      </c>
      <c r="O1634" s="24">
        <f>_xlfn.NORM.DIST(Data!Y1634,$C$9,$C$10,TRUE)</f>
        <v/>
      </c>
      <c r="P1634" s="9">
        <f>_xlfn.NORM.INV(O1634,$B$9,$B$10)</f>
        <v/>
      </c>
    </row>
    <row r="1635">
      <c r="H1635" s="14">
        <f>Data!A1635</f>
        <v/>
      </c>
      <c r="I1635" s="24">
        <f>IF(Occurrence!J1635&gt;0,_xlfn.GAMMA.DIST(Occurrence!J1635,$C$6,$C$7,TRUE),0)</f>
        <v/>
      </c>
      <c r="J1635" s="9">
        <f>IF(Occurrence!J1635&gt;0,_xlfn.GAMMA.INV(I1635,$B$6,$B$7),0)</f>
        <v/>
      </c>
      <c r="K1635" s="24">
        <f>IF(Occurrence!K1635&gt;0,_xlfn.GAMMA.DIST(Occurrence!K1635,$C$6,$C$7,TRUE),0)</f>
        <v/>
      </c>
      <c r="L1635" s="9">
        <f>IF(Occurrence!K1635&gt;0,_xlfn.GAMMA.INV(K1635,$B$6,$B$7),0)</f>
        <v/>
      </c>
      <c r="M1635" s="24">
        <f>_xlfn.NORM.DIST(Data!X1635,$C$9,$C$10,TRUE)</f>
        <v/>
      </c>
      <c r="N1635" s="9">
        <f>_xlfn.NORM.INV(M1635,$B$9,$B$10)</f>
        <v/>
      </c>
      <c r="O1635" s="24">
        <f>_xlfn.NORM.DIST(Data!Y1635,$C$9,$C$10,TRUE)</f>
        <v/>
      </c>
      <c r="P1635" s="9">
        <f>_xlfn.NORM.INV(O1635,$B$9,$B$10)</f>
        <v/>
      </c>
    </row>
    <row r="1636">
      <c r="H1636" s="14">
        <f>Data!A1636</f>
        <v/>
      </c>
      <c r="I1636" s="24">
        <f>IF(Occurrence!J1636&gt;0,_xlfn.GAMMA.DIST(Occurrence!J1636,$C$6,$C$7,TRUE),0)</f>
        <v/>
      </c>
      <c r="J1636" s="9">
        <f>IF(Occurrence!J1636&gt;0,_xlfn.GAMMA.INV(I1636,$B$6,$B$7),0)</f>
        <v/>
      </c>
      <c r="K1636" s="24">
        <f>IF(Occurrence!K1636&gt;0,_xlfn.GAMMA.DIST(Occurrence!K1636,$C$6,$C$7,TRUE),0)</f>
        <v/>
      </c>
      <c r="L1636" s="9">
        <f>IF(Occurrence!K1636&gt;0,_xlfn.GAMMA.INV(K1636,$B$6,$B$7),0)</f>
        <v/>
      </c>
      <c r="M1636" s="24">
        <f>_xlfn.NORM.DIST(Data!X1636,$C$9,$C$10,TRUE)</f>
        <v/>
      </c>
      <c r="N1636" s="9">
        <f>_xlfn.NORM.INV(M1636,$B$9,$B$10)</f>
        <v/>
      </c>
      <c r="O1636" s="24">
        <f>_xlfn.NORM.DIST(Data!Y1636,$C$9,$C$10,TRUE)</f>
        <v/>
      </c>
      <c r="P1636" s="9">
        <f>_xlfn.NORM.INV(O1636,$B$9,$B$10)</f>
        <v/>
      </c>
    </row>
    <row r="1637">
      <c r="H1637" s="14">
        <f>Data!A1637</f>
        <v/>
      </c>
      <c r="I1637" s="24">
        <f>IF(Occurrence!J1637&gt;0,_xlfn.GAMMA.DIST(Occurrence!J1637,$C$6,$C$7,TRUE),0)</f>
        <v/>
      </c>
      <c r="J1637" s="9">
        <f>IF(Occurrence!J1637&gt;0,_xlfn.GAMMA.INV(I1637,$B$6,$B$7),0)</f>
        <v/>
      </c>
      <c r="K1637" s="24">
        <f>IF(Occurrence!K1637&gt;0,_xlfn.GAMMA.DIST(Occurrence!K1637,$C$6,$C$7,TRUE),0)</f>
        <v/>
      </c>
      <c r="L1637" s="9">
        <f>IF(Occurrence!K1637&gt;0,_xlfn.GAMMA.INV(K1637,$B$6,$B$7),0)</f>
        <v/>
      </c>
      <c r="M1637" s="24">
        <f>_xlfn.NORM.DIST(Data!X1637,$C$9,$C$10,TRUE)</f>
        <v/>
      </c>
      <c r="N1637" s="9">
        <f>_xlfn.NORM.INV(M1637,$B$9,$B$10)</f>
        <v/>
      </c>
      <c r="O1637" s="24">
        <f>_xlfn.NORM.DIST(Data!Y1637,$C$9,$C$10,TRUE)</f>
        <v/>
      </c>
      <c r="P1637" s="9">
        <f>_xlfn.NORM.INV(O1637,$B$9,$B$10)</f>
        <v/>
      </c>
    </row>
    <row r="1638">
      <c r="H1638" s="14">
        <f>Data!A1638</f>
        <v/>
      </c>
      <c r="I1638" s="24">
        <f>IF(Occurrence!J1638&gt;0,_xlfn.GAMMA.DIST(Occurrence!J1638,$C$6,$C$7,TRUE),0)</f>
        <v/>
      </c>
      <c r="J1638" s="9">
        <f>IF(Occurrence!J1638&gt;0,_xlfn.GAMMA.INV(I1638,$B$6,$B$7),0)</f>
        <v/>
      </c>
      <c r="K1638" s="24">
        <f>IF(Occurrence!K1638&gt;0,_xlfn.GAMMA.DIST(Occurrence!K1638,$C$6,$C$7,TRUE),0)</f>
        <v/>
      </c>
      <c r="L1638" s="9">
        <f>IF(Occurrence!K1638&gt;0,_xlfn.GAMMA.INV(K1638,$B$6,$B$7),0)</f>
        <v/>
      </c>
      <c r="M1638" s="24">
        <f>_xlfn.NORM.DIST(Data!X1638,$C$9,$C$10,TRUE)</f>
        <v/>
      </c>
      <c r="N1638" s="9">
        <f>_xlfn.NORM.INV(M1638,$B$9,$B$10)</f>
        <v/>
      </c>
      <c r="O1638" s="24">
        <f>_xlfn.NORM.DIST(Data!Y1638,$C$9,$C$10,TRUE)</f>
        <v/>
      </c>
      <c r="P1638" s="9">
        <f>_xlfn.NORM.INV(O1638,$B$9,$B$10)</f>
        <v/>
      </c>
    </row>
    <row r="1639">
      <c r="H1639" s="14">
        <f>Data!A1639</f>
        <v/>
      </c>
      <c r="I1639" s="24">
        <f>IF(Occurrence!J1639&gt;0,_xlfn.GAMMA.DIST(Occurrence!J1639,$C$6,$C$7,TRUE),0)</f>
        <v/>
      </c>
      <c r="J1639" s="9">
        <f>IF(Occurrence!J1639&gt;0,_xlfn.GAMMA.INV(I1639,$B$6,$B$7),0)</f>
        <v/>
      </c>
      <c r="K1639" s="24">
        <f>IF(Occurrence!K1639&gt;0,_xlfn.GAMMA.DIST(Occurrence!K1639,$C$6,$C$7,TRUE),0)</f>
        <v/>
      </c>
      <c r="L1639" s="9">
        <f>IF(Occurrence!K1639&gt;0,_xlfn.GAMMA.INV(K1639,$B$6,$B$7),0)</f>
        <v/>
      </c>
      <c r="M1639" s="24">
        <f>_xlfn.NORM.DIST(Data!X1639,$C$9,$C$10,TRUE)</f>
        <v/>
      </c>
      <c r="N1639" s="9">
        <f>_xlfn.NORM.INV(M1639,$B$9,$B$10)</f>
        <v/>
      </c>
      <c r="O1639" s="24">
        <f>_xlfn.NORM.DIST(Data!Y1639,$C$9,$C$10,TRUE)</f>
        <v/>
      </c>
      <c r="P1639" s="9">
        <f>_xlfn.NORM.INV(O1639,$B$9,$B$10)</f>
        <v/>
      </c>
    </row>
    <row r="1640">
      <c r="H1640" s="14">
        <f>Data!A1640</f>
        <v/>
      </c>
      <c r="I1640" s="24">
        <f>IF(Occurrence!J1640&gt;0,_xlfn.GAMMA.DIST(Occurrence!J1640,$C$6,$C$7,TRUE),0)</f>
        <v/>
      </c>
      <c r="J1640" s="9">
        <f>IF(Occurrence!J1640&gt;0,_xlfn.GAMMA.INV(I1640,$B$6,$B$7),0)</f>
        <v/>
      </c>
      <c r="K1640" s="24">
        <f>IF(Occurrence!K1640&gt;0,_xlfn.GAMMA.DIST(Occurrence!K1640,$C$6,$C$7,TRUE),0)</f>
        <v/>
      </c>
      <c r="L1640" s="9">
        <f>IF(Occurrence!K1640&gt;0,_xlfn.GAMMA.INV(K1640,$B$6,$B$7),0)</f>
        <v/>
      </c>
      <c r="M1640" s="24">
        <f>_xlfn.NORM.DIST(Data!X1640,$C$9,$C$10,TRUE)</f>
        <v/>
      </c>
      <c r="N1640" s="9">
        <f>_xlfn.NORM.INV(M1640,$B$9,$B$10)</f>
        <v/>
      </c>
      <c r="O1640" s="24">
        <f>_xlfn.NORM.DIST(Data!Y1640,$C$9,$C$10,TRUE)</f>
        <v/>
      </c>
      <c r="P1640" s="9">
        <f>_xlfn.NORM.INV(O1640,$B$9,$B$10)</f>
        <v/>
      </c>
    </row>
    <row r="1641">
      <c r="H1641" s="14">
        <f>Data!A1641</f>
        <v/>
      </c>
      <c r="I1641" s="24">
        <f>IF(Occurrence!J1641&gt;0,_xlfn.GAMMA.DIST(Occurrence!J1641,$C$6,$C$7,TRUE),0)</f>
        <v/>
      </c>
      <c r="J1641" s="9">
        <f>IF(Occurrence!J1641&gt;0,_xlfn.GAMMA.INV(I1641,$B$6,$B$7),0)</f>
        <v/>
      </c>
      <c r="K1641" s="24">
        <f>IF(Occurrence!K1641&gt;0,_xlfn.GAMMA.DIST(Occurrence!K1641,$C$6,$C$7,TRUE),0)</f>
        <v/>
      </c>
      <c r="L1641" s="9">
        <f>IF(Occurrence!K1641&gt;0,_xlfn.GAMMA.INV(K1641,$B$6,$B$7),0)</f>
        <v/>
      </c>
      <c r="M1641" s="24">
        <f>_xlfn.NORM.DIST(Data!X1641,$C$9,$C$10,TRUE)</f>
        <v/>
      </c>
      <c r="N1641" s="9">
        <f>_xlfn.NORM.INV(M1641,$B$9,$B$10)</f>
        <v/>
      </c>
      <c r="O1641" s="24">
        <f>_xlfn.NORM.DIST(Data!Y1641,$C$9,$C$10,TRUE)</f>
        <v/>
      </c>
      <c r="P1641" s="9">
        <f>_xlfn.NORM.INV(O1641,$B$9,$B$10)</f>
        <v/>
      </c>
    </row>
    <row r="1642">
      <c r="H1642" s="14">
        <f>Data!A1642</f>
        <v/>
      </c>
      <c r="I1642" s="24">
        <f>IF(Occurrence!J1642&gt;0,_xlfn.GAMMA.DIST(Occurrence!J1642,$C$6,$C$7,TRUE),0)</f>
        <v/>
      </c>
      <c r="J1642" s="9">
        <f>IF(Occurrence!J1642&gt;0,_xlfn.GAMMA.INV(I1642,$B$6,$B$7),0)</f>
        <v/>
      </c>
      <c r="K1642" s="24">
        <f>IF(Occurrence!K1642&gt;0,_xlfn.GAMMA.DIST(Occurrence!K1642,$C$6,$C$7,TRUE),0)</f>
        <v/>
      </c>
      <c r="L1642" s="9">
        <f>IF(Occurrence!K1642&gt;0,_xlfn.GAMMA.INV(K1642,$B$6,$B$7),0)</f>
        <v/>
      </c>
      <c r="M1642" s="24">
        <f>_xlfn.NORM.DIST(Data!X1642,$C$9,$C$10,TRUE)</f>
        <v/>
      </c>
      <c r="N1642" s="9">
        <f>_xlfn.NORM.INV(M1642,$B$9,$B$10)</f>
        <v/>
      </c>
      <c r="O1642" s="24">
        <f>_xlfn.NORM.DIST(Data!Y1642,$C$9,$C$10,TRUE)</f>
        <v/>
      </c>
      <c r="P1642" s="9">
        <f>_xlfn.NORM.INV(O1642,$B$9,$B$10)</f>
        <v/>
      </c>
    </row>
    <row r="1643">
      <c r="H1643" s="14">
        <f>Data!A1643</f>
        <v/>
      </c>
      <c r="I1643" s="24">
        <f>IF(Occurrence!J1643&gt;0,_xlfn.GAMMA.DIST(Occurrence!J1643,$C$6,$C$7,TRUE),0)</f>
        <v/>
      </c>
      <c r="J1643" s="9">
        <f>IF(Occurrence!J1643&gt;0,_xlfn.GAMMA.INV(I1643,$B$6,$B$7),0)</f>
        <v/>
      </c>
      <c r="K1643" s="24">
        <f>IF(Occurrence!K1643&gt;0,_xlfn.GAMMA.DIST(Occurrence!K1643,$C$6,$C$7,TRUE),0)</f>
        <v/>
      </c>
      <c r="L1643" s="9">
        <f>IF(Occurrence!K1643&gt;0,_xlfn.GAMMA.INV(K1643,$B$6,$B$7),0)</f>
        <v/>
      </c>
      <c r="M1643" s="24">
        <f>_xlfn.NORM.DIST(Data!X1643,$C$9,$C$10,TRUE)</f>
        <v/>
      </c>
      <c r="N1643" s="9">
        <f>_xlfn.NORM.INV(M1643,$B$9,$B$10)</f>
        <v/>
      </c>
      <c r="O1643" s="24">
        <f>_xlfn.NORM.DIST(Data!Y1643,$C$9,$C$10,TRUE)</f>
        <v/>
      </c>
      <c r="P1643" s="9">
        <f>_xlfn.NORM.INV(O1643,$B$9,$B$10)</f>
        <v/>
      </c>
    </row>
    <row r="1644">
      <c r="H1644" s="14">
        <f>Data!A1644</f>
        <v/>
      </c>
      <c r="I1644" s="24">
        <f>IF(Occurrence!J1644&gt;0,_xlfn.GAMMA.DIST(Occurrence!J1644,$C$6,$C$7,TRUE),0)</f>
        <v/>
      </c>
      <c r="J1644" s="9">
        <f>IF(Occurrence!J1644&gt;0,_xlfn.GAMMA.INV(I1644,$B$6,$B$7),0)</f>
        <v/>
      </c>
      <c r="K1644" s="24">
        <f>IF(Occurrence!K1644&gt;0,_xlfn.GAMMA.DIST(Occurrence!K1644,$C$6,$C$7,TRUE),0)</f>
        <v/>
      </c>
      <c r="L1644" s="9">
        <f>IF(Occurrence!K1644&gt;0,_xlfn.GAMMA.INV(K1644,$B$6,$B$7),0)</f>
        <v/>
      </c>
      <c r="M1644" s="24">
        <f>_xlfn.NORM.DIST(Data!X1644,$C$9,$C$10,TRUE)</f>
        <v/>
      </c>
      <c r="N1644" s="9">
        <f>_xlfn.NORM.INV(M1644,$B$9,$B$10)</f>
        <v/>
      </c>
      <c r="O1644" s="24">
        <f>_xlfn.NORM.DIST(Data!Y1644,$C$9,$C$10,TRUE)</f>
        <v/>
      </c>
      <c r="P1644" s="9">
        <f>_xlfn.NORM.INV(O1644,$B$9,$B$10)</f>
        <v/>
      </c>
    </row>
    <row r="1645">
      <c r="H1645" s="14">
        <f>Data!A1645</f>
        <v/>
      </c>
      <c r="I1645" s="24">
        <f>IF(Occurrence!J1645&gt;0,_xlfn.GAMMA.DIST(Occurrence!J1645,$C$6,$C$7,TRUE),0)</f>
        <v/>
      </c>
      <c r="J1645" s="9">
        <f>IF(Occurrence!J1645&gt;0,_xlfn.GAMMA.INV(I1645,$B$6,$B$7),0)</f>
        <v/>
      </c>
      <c r="K1645" s="24">
        <f>IF(Occurrence!K1645&gt;0,_xlfn.GAMMA.DIST(Occurrence!K1645,$C$6,$C$7,TRUE),0)</f>
        <v/>
      </c>
      <c r="L1645" s="9">
        <f>IF(Occurrence!K1645&gt;0,_xlfn.GAMMA.INV(K1645,$B$6,$B$7),0)</f>
        <v/>
      </c>
      <c r="M1645" s="24">
        <f>_xlfn.NORM.DIST(Data!X1645,$C$9,$C$10,TRUE)</f>
        <v/>
      </c>
      <c r="N1645" s="9">
        <f>_xlfn.NORM.INV(M1645,$B$9,$B$10)</f>
        <v/>
      </c>
      <c r="O1645" s="24">
        <f>_xlfn.NORM.DIST(Data!Y1645,$C$9,$C$10,TRUE)</f>
        <v/>
      </c>
      <c r="P1645" s="9">
        <f>_xlfn.NORM.INV(O1645,$B$9,$B$10)</f>
        <v/>
      </c>
    </row>
    <row r="1646">
      <c r="H1646" s="14">
        <f>Data!A1646</f>
        <v/>
      </c>
      <c r="I1646" s="24">
        <f>IF(Occurrence!J1646&gt;0,_xlfn.GAMMA.DIST(Occurrence!J1646,$C$6,$C$7,TRUE),0)</f>
        <v/>
      </c>
      <c r="J1646" s="9">
        <f>IF(Occurrence!J1646&gt;0,_xlfn.GAMMA.INV(I1646,$B$6,$B$7),0)</f>
        <v/>
      </c>
      <c r="K1646" s="24">
        <f>IF(Occurrence!K1646&gt;0,_xlfn.GAMMA.DIST(Occurrence!K1646,$C$6,$C$7,TRUE),0)</f>
        <v/>
      </c>
      <c r="L1646" s="9">
        <f>IF(Occurrence!K1646&gt;0,_xlfn.GAMMA.INV(K1646,$B$6,$B$7),0)</f>
        <v/>
      </c>
      <c r="M1646" s="24">
        <f>_xlfn.NORM.DIST(Data!X1646,$C$9,$C$10,TRUE)</f>
        <v/>
      </c>
      <c r="N1646" s="9">
        <f>_xlfn.NORM.INV(M1646,$B$9,$B$10)</f>
        <v/>
      </c>
      <c r="O1646" s="24">
        <f>_xlfn.NORM.DIST(Data!Y1646,$C$9,$C$10,TRUE)</f>
        <v/>
      </c>
      <c r="P1646" s="9">
        <f>_xlfn.NORM.INV(O1646,$B$9,$B$10)</f>
        <v/>
      </c>
    </row>
    <row r="1647">
      <c r="H1647" s="14">
        <f>Data!A1647</f>
        <v/>
      </c>
      <c r="I1647" s="24">
        <f>IF(Occurrence!J1647&gt;0,_xlfn.GAMMA.DIST(Occurrence!J1647,$C$6,$C$7,TRUE),0)</f>
        <v/>
      </c>
      <c r="J1647" s="9">
        <f>IF(Occurrence!J1647&gt;0,_xlfn.GAMMA.INV(I1647,$B$6,$B$7),0)</f>
        <v/>
      </c>
      <c r="K1647" s="24">
        <f>IF(Occurrence!K1647&gt;0,_xlfn.GAMMA.DIST(Occurrence!K1647,$C$6,$C$7,TRUE),0)</f>
        <v/>
      </c>
      <c r="L1647" s="9">
        <f>IF(Occurrence!K1647&gt;0,_xlfn.GAMMA.INV(K1647,$B$6,$B$7),0)</f>
        <v/>
      </c>
      <c r="M1647" s="24">
        <f>_xlfn.NORM.DIST(Data!X1647,$C$9,$C$10,TRUE)</f>
        <v/>
      </c>
      <c r="N1647" s="9">
        <f>_xlfn.NORM.INV(M1647,$B$9,$B$10)</f>
        <v/>
      </c>
      <c r="O1647" s="24">
        <f>_xlfn.NORM.DIST(Data!Y1647,$C$9,$C$10,TRUE)</f>
        <v/>
      </c>
      <c r="P1647" s="9">
        <f>_xlfn.NORM.INV(O1647,$B$9,$B$10)</f>
        <v/>
      </c>
    </row>
    <row r="1648">
      <c r="H1648" s="14">
        <f>Data!A1648</f>
        <v/>
      </c>
      <c r="I1648" s="24">
        <f>IF(Occurrence!J1648&gt;0,_xlfn.GAMMA.DIST(Occurrence!J1648,$C$6,$C$7,TRUE),0)</f>
        <v/>
      </c>
      <c r="J1648" s="9">
        <f>IF(Occurrence!J1648&gt;0,_xlfn.GAMMA.INV(I1648,$B$6,$B$7),0)</f>
        <v/>
      </c>
      <c r="K1648" s="24">
        <f>IF(Occurrence!K1648&gt;0,_xlfn.GAMMA.DIST(Occurrence!K1648,$C$6,$C$7,TRUE),0)</f>
        <v/>
      </c>
      <c r="L1648" s="9">
        <f>IF(Occurrence!K1648&gt;0,_xlfn.GAMMA.INV(K1648,$B$6,$B$7),0)</f>
        <v/>
      </c>
      <c r="M1648" s="24">
        <f>_xlfn.NORM.DIST(Data!X1648,$C$9,$C$10,TRUE)</f>
        <v/>
      </c>
      <c r="N1648" s="9">
        <f>_xlfn.NORM.INV(M1648,$B$9,$B$10)</f>
        <v/>
      </c>
      <c r="O1648" s="24">
        <f>_xlfn.NORM.DIST(Data!Y1648,$C$9,$C$10,TRUE)</f>
        <v/>
      </c>
      <c r="P1648" s="9">
        <f>_xlfn.NORM.INV(O1648,$B$9,$B$10)</f>
        <v/>
      </c>
    </row>
    <row r="1649">
      <c r="H1649" s="14">
        <f>Data!A1649</f>
        <v/>
      </c>
      <c r="I1649" s="24">
        <f>IF(Occurrence!J1649&gt;0,_xlfn.GAMMA.DIST(Occurrence!J1649,$C$6,$C$7,TRUE),0)</f>
        <v/>
      </c>
      <c r="J1649" s="9">
        <f>IF(Occurrence!J1649&gt;0,_xlfn.GAMMA.INV(I1649,$B$6,$B$7),0)</f>
        <v/>
      </c>
      <c r="K1649" s="24">
        <f>IF(Occurrence!K1649&gt;0,_xlfn.GAMMA.DIST(Occurrence!K1649,$C$6,$C$7,TRUE),0)</f>
        <v/>
      </c>
      <c r="L1649" s="9">
        <f>IF(Occurrence!K1649&gt;0,_xlfn.GAMMA.INV(K1649,$B$6,$B$7),0)</f>
        <v/>
      </c>
      <c r="M1649" s="24">
        <f>_xlfn.NORM.DIST(Data!X1649,$C$9,$C$10,TRUE)</f>
        <v/>
      </c>
      <c r="N1649" s="9">
        <f>_xlfn.NORM.INV(M1649,$B$9,$B$10)</f>
        <v/>
      </c>
      <c r="O1649" s="24">
        <f>_xlfn.NORM.DIST(Data!Y1649,$C$9,$C$10,TRUE)</f>
        <v/>
      </c>
      <c r="P1649" s="9">
        <f>_xlfn.NORM.INV(O1649,$B$9,$B$10)</f>
        <v/>
      </c>
    </row>
    <row r="1650">
      <c r="H1650" s="14">
        <f>Data!A1650</f>
        <v/>
      </c>
      <c r="I1650" s="24">
        <f>IF(Occurrence!J1650&gt;0,_xlfn.GAMMA.DIST(Occurrence!J1650,$C$6,$C$7,TRUE),0)</f>
        <v/>
      </c>
      <c r="J1650" s="9">
        <f>IF(Occurrence!J1650&gt;0,_xlfn.GAMMA.INV(I1650,$B$6,$B$7),0)</f>
        <v/>
      </c>
      <c r="K1650" s="24">
        <f>IF(Occurrence!K1650&gt;0,_xlfn.GAMMA.DIST(Occurrence!K1650,$C$6,$C$7,TRUE),0)</f>
        <v/>
      </c>
      <c r="L1650" s="9">
        <f>IF(Occurrence!K1650&gt;0,_xlfn.GAMMA.INV(K1650,$B$6,$B$7),0)</f>
        <v/>
      </c>
      <c r="M1650" s="24">
        <f>_xlfn.NORM.DIST(Data!X1650,$C$9,$C$10,TRUE)</f>
        <v/>
      </c>
      <c r="N1650" s="9">
        <f>_xlfn.NORM.INV(M1650,$B$9,$B$10)</f>
        <v/>
      </c>
      <c r="O1650" s="24">
        <f>_xlfn.NORM.DIST(Data!Y1650,$C$9,$C$10,TRUE)</f>
        <v/>
      </c>
      <c r="P1650" s="9">
        <f>_xlfn.NORM.INV(O1650,$B$9,$B$10)</f>
        <v/>
      </c>
    </row>
    <row r="1651">
      <c r="H1651" s="14">
        <f>Data!A1651</f>
        <v/>
      </c>
      <c r="I1651" s="24">
        <f>IF(Occurrence!J1651&gt;0,_xlfn.GAMMA.DIST(Occurrence!J1651,$C$6,$C$7,TRUE),0)</f>
        <v/>
      </c>
      <c r="J1651" s="9">
        <f>IF(Occurrence!J1651&gt;0,_xlfn.GAMMA.INV(I1651,$B$6,$B$7),0)</f>
        <v/>
      </c>
      <c r="K1651" s="24">
        <f>IF(Occurrence!K1651&gt;0,_xlfn.GAMMA.DIST(Occurrence!K1651,$C$6,$C$7,TRUE),0)</f>
        <v/>
      </c>
      <c r="L1651" s="9">
        <f>IF(Occurrence!K1651&gt;0,_xlfn.GAMMA.INV(K1651,$B$6,$B$7),0)</f>
        <v/>
      </c>
      <c r="M1651" s="24">
        <f>_xlfn.NORM.DIST(Data!X1651,$C$9,$C$10,TRUE)</f>
        <v/>
      </c>
      <c r="N1651" s="9">
        <f>_xlfn.NORM.INV(M1651,$B$9,$B$10)</f>
        <v/>
      </c>
      <c r="O1651" s="24">
        <f>_xlfn.NORM.DIST(Data!Y1651,$C$9,$C$10,TRUE)</f>
        <v/>
      </c>
      <c r="P1651" s="9">
        <f>_xlfn.NORM.INV(O1651,$B$9,$B$10)</f>
        <v/>
      </c>
    </row>
    <row r="1652">
      <c r="H1652" s="14">
        <f>Data!A1652</f>
        <v/>
      </c>
      <c r="I1652" s="24">
        <f>IF(Occurrence!J1652&gt;0,_xlfn.GAMMA.DIST(Occurrence!J1652,$C$6,$C$7,TRUE),0)</f>
        <v/>
      </c>
      <c r="J1652" s="9">
        <f>IF(Occurrence!J1652&gt;0,_xlfn.GAMMA.INV(I1652,$B$6,$B$7),0)</f>
        <v/>
      </c>
      <c r="K1652" s="24">
        <f>IF(Occurrence!K1652&gt;0,_xlfn.GAMMA.DIST(Occurrence!K1652,$C$6,$C$7,TRUE),0)</f>
        <v/>
      </c>
      <c r="L1652" s="9">
        <f>IF(Occurrence!K1652&gt;0,_xlfn.GAMMA.INV(K1652,$B$6,$B$7),0)</f>
        <v/>
      </c>
      <c r="M1652" s="24">
        <f>_xlfn.NORM.DIST(Data!X1652,$C$9,$C$10,TRUE)</f>
        <v/>
      </c>
      <c r="N1652" s="9">
        <f>_xlfn.NORM.INV(M1652,$B$9,$B$10)</f>
        <v/>
      </c>
      <c r="O1652" s="24">
        <f>_xlfn.NORM.DIST(Data!Y1652,$C$9,$C$10,TRUE)</f>
        <v/>
      </c>
      <c r="P1652" s="9">
        <f>_xlfn.NORM.INV(O1652,$B$9,$B$10)</f>
        <v/>
      </c>
    </row>
    <row r="1653">
      <c r="H1653" s="14">
        <f>Data!A1653</f>
        <v/>
      </c>
      <c r="I1653" s="24">
        <f>IF(Occurrence!J1653&gt;0,_xlfn.GAMMA.DIST(Occurrence!J1653,$C$6,$C$7,TRUE),0)</f>
        <v/>
      </c>
      <c r="J1653" s="9">
        <f>IF(Occurrence!J1653&gt;0,_xlfn.GAMMA.INV(I1653,$B$6,$B$7),0)</f>
        <v/>
      </c>
      <c r="K1653" s="24">
        <f>IF(Occurrence!K1653&gt;0,_xlfn.GAMMA.DIST(Occurrence!K1653,$C$6,$C$7,TRUE),0)</f>
        <v/>
      </c>
      <c r="L1653" s="9">
        <f>IF(Occurrence!K1653&gt;0,_xlfn.GAMMA.INV(K1653,$B$6,$B$7),0)</f>
        <v/>
      </c>
      <c r="M1653" s="24">
        <f>_xlfn.NORM.DIST(Data!X1653,$C$9,$C$10,TRUE)</f>
        <v/>
      </c>
      <c r="N1653" s="9">
        <f>_xlfn.NORM.INV(M1653,$B$9,$B$10)</f>
        <v/>
      </c>
      <c r="O1653" s="24">
        <f>_xlfn.NORM.DIST(Data!Y1653,$C$9,$C$10,TRUE)</f>
        <v/>
      </c>
      <c r="P1653" s="9">
        <f>_xlfn.NORM.INV(O1653,$B$9,$B$10)</f>
        <v/>
      </c>
    </row>
    <row r="1654">
      <c r="H1654" s="14">
        <f>Data!A1654</f>
        <v/>
      </c>
      <c r="I1654" s="24">
        <f>IF(Occurrence!J1654&gt;0,_xlfn.GAMMA.DIST(Occurrence!J1654,$C$6,$C$7,TRUE),0)</f>
        <v/>
      </c>
      <c r="J1654" s="9">
        <f>IF(Occurrence!J1654&gt;0,_xlfn.GAMMA.INV(I1654,$B$6,$B$7),0)</f>
        <v/>
      </c>
      <c r="K1654" s="24">
        <f>IF(Occurrence!K1654&gt;0,_xlfn.GAMMA.DIST(Occurrence!K1654,$C$6,$C$7,TRUE),0)</f>
        <v/>
      </c>
      <c r="L1654" s="9">
        <f>IF(Occurrence!K1654&gt;0,_xlfn.GAMMA.INV(K1654,$B$6,$B$7),0)</f>
        <v/>
      </c>
      <c r="M1654" s="24">
        <f>_xlfn.NORM.DIST(Data!X1654,$C$9,$C$10,TRUE)</f>
        <v/>
      </c>
      <c r="N1654" s="9">
        <f>_xlfn.NORM.INV(M1654,$B$9,$B$10)</f>
        <v/>
      </c>
      <c r="O1654" s="24">
        <f>_xlfn.NORM.DIST(Data!Y1654,$C$9,$C$10,TRUE)</f>
        <v/>
      </c>
      <c r="P1654" s="9">
        <f>_xlfn.NORM.INV(O1654,$B$9,$B$10)</f>
        <v/>
      </c>
    </row>
    <row r="1655">
      <c r="H1655" s="14">
        <f>Data!A1655</f>
        <v/>
      </c>
      <c r="I1655" s="24">
        <f>IF(Occurrence!J1655&gt;0,_xlfn.GAMMA.DIST(Occurrence!J1655,$C$6,$C$7,TRUE),0)</f>
        <v/>
      </c>
      <c r="J1655" s="9">
        <f>IF(Occurrence!J1655&gt;0,_xlfn.GAMMA.INV(I1655,$B$6,$B$7),0)</f>
        <v/>
      </c>
      <c r="K1655" s="24">
        <f>IF(Occurrence!K1655&gt;0,_xlfn.GAMMA.DIST(Occurrence!K1655,$C$6,$C$7,TRUE),0)</f>
        <v/>
      </c>
      <c r="L1655" s="9">
        <f>IF(Occurrence!K1655&gt;0,_xlfn.GAMMA.INV(K1655,$B$6,$B$7),0)</f>
        <v/>
      </c>
      <c r="M1655" s="24">
        <f>_xlfn.NORM.DIST(Data!X1655,$C$9,$C$10,TRUE)</f>
        <v/>
      </c>
      <c r="N1655" s="9">
        <f>_xlfn.NORM.INV(M1655,$B$9,$B$10)</f>
        <v/>
      </c>
      <c r="O1655" s="24">
        <f>_xlfn.NORM.DIST(Data!Y1655,$C$9,$C$10,TRUE)</f>
        <v/>
      </c>
      <c r="P1655" s="9">
        <f>_xlfn.NORM.INV(O1655,$B$9,$B$10)</f>
        <v/>
      </c>
    </row>
    <row r="1656">
      <c r="H1656" s="14">
        <f>Data!A1656</f>
        <v/>
      </c>
      <c r="I1656" s="24">
        <f>IF(Occurrence!J1656&gt;0,_xlfn.GAMMA.DIST(Occurrence!J1656,$C$6,$C$7,TRUE),0)</f>
        <v/>
      </c>
      <c r="J1656" s="9">
        <f>IF(Occurrence!J1656&gt;0,_xlfn.GAMMA.INV(I1656,$B$6,$B$7),0)</f>
        <v/>
      </c>
      <c r="K1656" s="24">
        <f>IF(Occurrence!K1656&gt;0,_xlfn.GAMMA.DIST(Occurrence!K1656,$C$6,$C$7,TRUE),0)</f>
        <v/>
      </c>
      <c r="L1656" s="9">
        <f>IF(Occurrence!K1656&gt;0,_xlfn.GAMMA.INV(K1656,$B$6,$B$7),0)</f>
        <v/>
      </c>
      <c r="M1656" s="24">
        <f>_xlfn.NORM.DIST(Data!X1656,$C$9,$C$10,TRUE)</f>
        <v/>
      </c>
      <c r="N1656" s="9">
        <f>_xlfn.NORM.INV(M1656,$B$9,$B$10)</f>
        <v/>
      </c>
      <c r="O1656" s="24">
        <f>_xlfn.NORM.DIST(Data!Y1656,$C$9,$C$10,TRUE)</f>
        <v/>
      </c>
      <c r="P1656" s="9">
        <f>_xlfn.NORM.INV(O1656,$B$9,$B$10)</f>
        <v/>
      </c>
    </row>
    <row r="1657">
      <c r="H1657" s="14">
        <f>Data!A1657</f>
        <v/>
      </c>
      <c r="I1657" s="24">
        <f>IF(Occurrence!J1657&gt;0,_xlfn.GAMMA.DIST(Occurrence!J1657,$C$6,$C$7,TRUE),0)</f>
        <v/>
      </c>
      <c r="J1657" s="9">
        <f>IF(Occurrence!J1657&gt;0,_xlfn.GAMMA.INV(I1657,$B$6,$B$7),0)</f>
        <v/>
      </c>
      <c r="K1657" s="24">
        <f>IF(Occurrence!K1657&gt;0,_xlfn.GAMMA.DIST(Occurrence!K1657,$C$6,$C$7,TRUE),0)</f>
        <v/>
      </c>
      <c r="L1657" s="9">
        <f>IF(Occurrence!K1657&gt;0,_xlfn.GAMMA.INV(K1657,$B$6,$B$7),0)</f>
        <v/>
      </c>
      <c r="M1657" s="24">
        <f>_xlfn.NORM.DIST(Data!X1657,$C$9,$C$10,TRUE)</f>
        <v/>
      </c>
      <c r="N1657" s="9">
        <f>_xlfn.NORM.INV(M1657,$B$9,$B$10)</f>
        <v/>
      </c>
      <c r="O1657" s="24">
        <f>_xlfn.NORM.DIST(Data!Y1657,$C$9,$C$10,TRUE)</f>
        <v/>
      </c>
      <c r="P1657" s="9">
        <f>_xlfn.NORM.INV(O1657,$B$9,$B$10)</f>
        <v/>
      </c>
    </row>
    <row r="1658">
      <c r="H1658" s="14">
        <f>Data!A1658</f>
        <v/>
      </c>
      <c r="I1658" s="24">
        <f>IF(Occurrence!J1658&gt;0,_xlfn.GAMMA.DIST(Occurrence!J1658,$C$6,$C$7,TRUE),0)</f>
        <v/>
      </c>
      <c r="J1658" s="9">
        <f>IF(Occurrence!J1658&gt;0,_xlfn.GAMMA.INV(I1658,$B$6,$B$7),0)</f>
        <v/>
      </c>
      <c r="K1658" s="24">
        <f>IF(Occurrence!K1658&gt;0,_xlfn.GAMMA.DIST(Occurrence!K1658,$C$6,$C$7,TRUE),0)</f>
        <v/>
      </c>
      <c r="L1658" s="9">
        <f>IF(Occurrence!K1658&gt;0,_xlfn.GAMMA.INV(K1658,$B$6,$B$7),0)</f>
        <v/>
      </c>
      <c r="M1658" s="24">
        <f>_xlfn.NORM.DIST(Data!X1658,$C$9,$C$10,TRUE)</f>
        <v/>
      </c>
      <c r="N1658" s="9">
        <f>_xlfn.NORM.INV(M1658,$B$9,$B$10)</f>
        <v/>
      </c>
      <c r="O1658" s="24">
        <f>_xlfn.NORM.DIST(Data!Y1658,$C$9,$C$10,TRUE)</f>
        <v/>
      </c>
      <c r="P1658" s="9">
        <f>_xlfn.NORM.INV(O1658,$B$9,$B$10)</f>
        <v/>
      </c>
    </row>
    <row r="1659">
      <c r="H1659" s="14">
        <f>Data!A1659</f>
        <v/>
      </c>
      <c r="I1659" s="24">
        <f>IF(Occurrence!J1659&gt;0,_xlfn.GAMMA.DIST(Occurrence!J1659,$C$6,$C$7,TRUE),0)</f>
        <v/>
      </c>
      <c r="J1659" s="9">
        <f>IF(Occurrence!J1659&gt;0,_xlfn.GAMMA.INV(I1659,$B$6,$B$7),0)</f>
        <v/>
      </c>
      <c r="K1659" s="24">
        <f>IF(Occurrence!K1659&gt;0,_xlfn.GAMMA.DIST(Occurrence!K1659,$C$6,$C$7,TRUE),0)</f>
        <v/>
      </c>
      <c r="L1659" s="9">
        <f>IF(Occurrence!K1659&gt;0,_xlfn.GAMMA.INV(K1659,$B$6,$B$7),0)</f>
        <v/>
      </c>
      <c r="M1659" s="24">
        <f>_xlfn.NORM.DIST(Data!X1659,$C$9,$C$10,TRUE)</f>
        <v/>
      </c>
      <c r="N1659" s="9">
        <f>_xlfn.NORM.INV(M1659,$B$9,$B$10)</f>
        <v/>
      </c>
      <c r="O1659" s="24">
        <f>_xlfn.NORM.DIST(Data!Y1659,$C$9,$C$10,TRUE)</f>
        <v/>
      </c>
      <c r="P1659" s="9">
        <f>_xlfn.NORM.INV(O1659,$B$9,$B$10)</f>
        <v/>
      </c>
    </row>
    <row r="1660">
      <c r="H1660" s="14">
        <f>Data!A1660</f>
        <v/>
      </c>
      <c r="I1660" s="24">
        <f>IF(Occurrence!J1660&gt;0,_xlfn.GAMMA.DIST(Occurrence!J1660,$C$6,$C$7,TRUE),0)</f>
        <v/>
      </c>
      <c r="J1660" s="9">
        <f>IF(Occurrence!J1660&gt;0,_xlfn.GAMMA.INV(I1660,$B$6,$B$7),0)</f>
        <v/>
      </c>
      <c r="K1660" s="24">
        <f>IF(Occurrence!K1660&gt;0,_xlfn.GAMMA.DIST(Occurrence!K1660,$C$6,$C$7,TRUE),0)</f>
        <v/>
      </c>
      <c r="L1660" s="9">
        <f>IF(Occurrence!K1660&gt;0,_xlfn.GAMMA.INV(K1660,$B$6,$B$7),0)</f>
        <v/>
      </c>
      <c r="M1660" s="24">
        <f>_xlfn.NORM.DIST(Data!X1660,$C$9,$C$10,TRUE)</f>
        <v/>
      </c>
      <c r="N1660" s="9">
        <f>_xlfn.NORM.INV(M1660,$B$9,$B$10)</f>
        <v/>
      </c>
      <c r="O1660" s="24">
        <f>_xlfn.NORM.DIST(Data!Y1660,$C$9,$C$10,TRUE)</f>
        <v/>
      </c>
      <c r="P1660" s="9">
        <f>_xlfn.NORM.INV(O1660,$B$9,$B$10)</f>
        <v/>
      </c>
    </row>
    <row r="1661">
      <c r="H1661" s="14">
        <f>Data!A1661</f>
        <v/>
      </c>
      <c r="I1661" s="24">
        <f>IF(Occurrence!J1661&gt;0,_xlfn.GAMMA.DIST(Occurrence!J1661,$C$6,$C$7,TRUE),0)</f>
        <v/>
      </c>
      <c r="J1661" s="9">
        <f>IF(Occurrence!J1661&gt;0,_xlfn.GAMMA.INV(I1661,$B$6,$B$7),0)</f>
        <v/>
      </c>
      <c r="K1661" s="24">
        <f>IF(Occurrence!K1661&gt;0,_xlfn.GAMMA.DIST(Occurrence!K1661,$C$6,$C$7,TRUE),0)</f>
        <v/>
      </c>
      <c r="L1661" s="9">
        <f>IF(Occurrence!K1661&gt;0,_xlfn.GAMMA.INV(K1661,$B$6,$B$7),0)</f>
        <v/>
      </c>
      <c r="M1661" s="24">
        <f>_xlfn.NORM.DIST(Data!X1661,$C$9,$C$10,TRUE)</f>
        <v/>
      </c>
      <c r="N1661" s="9">
        <f>_xlfn.NORM.INV(M1661,$B$9,$B$10)</f>
        <v/>
      </c>
      <c r="O1661" s="24">
        <f>_xlfn.NORM.DIST(Data!Y1661,$C$9,$C$10,TRUE)</f>
        <v/>
      </c>
      <c r="P1661" s="9">
        <f>_xlfn.NORM.INV(O1661,$B$9,$B$10)</f>
        <v/>
      </c>
    </row>
    <row r="1662">
      <c r="H1662" s="14">
        <f>Data!A1662</f>
        <v/>
      </c>
      <c r="I1662" s="24">
        <f>IF(Occurrence!J1662&gt;0,_xlfn.GAMMA.DIST(Occurrence!J1662,$C$6,$C$7,TRUE),0)</f>
        <v/>
      </c>
      <c r="J1662" s="9">
        <f>IF(Occurrence!J1662&gt;0,_xlfn.GAMMA.INV(I1662,$B$6,$B$7),0)</f>
        <v/>
      </c>
      <c r="K1662" s="24">
        <f>IF(Occurrence!K1662&gt;0,_xlfn.GAMMA.DIST(Occurrence!K1662,$C$6,$C$7,TRUE),0)</f>
        <v/>
      </c>
      <c r="L1662" s="9">
        <f>IF(Occurrence!K1662&gt;0,_xlfn.GAMMA.INV(K1662,$B$6,$B$7),0)</f>
        <v/>
      </c>
      <c r="M1662" s="24">
        <f>_xlfn.NORM.DIST(Data!X1662,$C$9,$C$10,TRUE)</f>
        <v/>
      </c>
      <c r="N1662" s="9">
        <f>_xlfn.NORM.INV(M1662,$B$9,$B$10)</f>
        <v/>
      </c>
      <c r="O1662" s="24">
        <f>_xlfn.NORM.DIST(Data!Y1662,$C$9,$C$10,TRUE)</f>
        <v/>
      </c>
      <c r="P1662" s="9">
        <f>_xlfn.NORM.INV(O1662,$B$9,$B$10)</f>
        <v/>
      </c>
    </row>
    <row r="1663">
      <c r="H1663" s="14">
        <f>Data!A1663</f>
        <v/>
      </c>
      <c r="I1663" s="24">
        <f>IF(Occurrence!J1663&gt;0,_xlfn.GAMMA.DIST(Occurrence!J1663,$C$6,$C$7,TRUE),0)</f>
        <v/>
      </c>
      <c r="J1663" s="9">
        <f>IF(Occurrence!J1663&gt;0,_xlfn.GAMMA.INV(I1663,$B$6,$B$7),0)</f>
        <v/>
      </c>
      <c r="K1663" s="24">
        <f>IF(Occurrence!K1663&gt;0,_xlfn.GAMMA.DIST(Occurrence!K1663,$C$6,$C$7,TRUE),0)</f>
        <v/>
      </c>
      <c r="L1663" s="9">
        <f>IF(Occurrence!K1663&gt;0,_xlfn.GAMMA.INV(K1663,$B$6,$B$7),0)</f>
        <v/>
      </c>
      <c r="M1663" s="24">
        <f>_xlfn.NORM.DIST(Data!X1663,$C$9,$C$10,TRUE)</f>
        <v/>
      </c>
      <c r="N1663" s="9">
        <f>_xlfn.NORM.INV(M1663,$B$9,$B$10)</f>
        <v/>
      </c>
      <c r="O1663" s="24">
        <f>_xlfn.NORM.DIST(Data!Y1663,$C$9,$C$10,TRUE)</f>
        <v/>
      </c>
      <c r="P1663" s="9">
        <f>_xlfn.NORM.INV(O1663,$B$9,$B$10)</f>
        <v/>
      </c>
    </row>
    <row r="1664">
      <c r="H1664" s="14">
        <f>Data!A1664</f>
        <v/>
      </c>
      <c r="I1664" s="24">
        <f>IF(Occurrence!J1664&gt;0,_xlfn.GAMMA.DIST(Occurrence!J1664,$C$6,$C$7,TRUE),0)</f>
        <v/>
      </c>
      <c r="J1664" s="9">
        <f>IF(Occurrence!J1664&gt;0,_xlfn.GAMMA.INV(I1664,$B$6,$B$7),0)</f>
        <v/>
      </c>
      <c r="K1664" s="24">
        <f>IF(Occurrence!K1664&gt;0,_xlfn.GAMMA.DIST(Occurrence!K1664,$C$6,$C$7,TRUE),0)</f>
        <v/>
      </c>
      <c r="L1664" s="9">
        <f>IF(Occurrence!K1664&gt;0,_xlfn.GAMMA.INV(K1664,$B$6,$B$7),0)</f>
        <v/>
      </c>
      <c r="M1664" s="24">
        <f>_xlfn.NORM.DIST(Data!X1664,$C$9,$C$10,TRUE)</f>
        <v/>
      </c>
      <c r="N1664" s="9">
        <f>_xlfn.NORM.INV(M1664,$B$9,$B$10)</f>
        <v/>
      </c>
      <c r="O1664" s="24">
        <f>_xlfn.NORM.DIST(Data!Y1664,$C$9,$C$10,TRUE)</f>
        <v/>
      </c>
      <c r="P1664" s="9">
        <f>_xlfn.NORM.INV(O1664,$B$9,$B$10)</f>
        <v/>
      </c>
    </row>
    <row r="1665">
      <c r="H1665" s="14">
        <f>Data!A1665</f>
        <v/>
      </c>
      <c r="I1665" s="24">
        <f>IF(Occurrence!J1665&gt;0,_xlfn.GAMMA.DIST(Occurrence!J1665,$C$6,$C$7,TRUE),0)</f>
        <v/>
      </c>
      <c r="J1665" s="9">
        <f>IF(Occurrence!J1665&gt;0,_xlfn.GAMMA.INV(I1665,$B$6,$B$7),0)</f>
        <v/>
      </c>
      <c r="K1665" s="24">
        <f>IF(Occurrence!K1665&gt;0,_xlfn.GAMMA.DIST(Occurrence!K1665,$C$6,$C$7,TRUE),0)</f>
        <v/>
      </c>
      <c r="L1665" s="9">
        <f>IF(Occurrence!K1665&gt;0,_xlfn.GAMMA.INV(K1665,$B$6,$B$7),0)</f>
        <v/>
      </c>
      <c r="M1665" s="24">
        <f>_xlfn.NORM.DIST(Data!X1665,$C$9,$C$10,TRUE)</f>
        <v/>
      </c>
      <c r="N1665" s="9">
        <f>_xlfn.NORM.INV(M1665,$B$9,$B$10)</f>
        <v/>
      </c>
      <c r="O1665" s="24">
        <f>_xlfn.NORM.DIST(Data!Y1665,$C$9,$C$10,TRUE)</f>
        <v/>
      </c>
      <c r="P1665" s="9">
        <f>_xlfn.NORM.INV(O1665,$B$9,$B$10)</f>
        <v/>
      </c>
    </row>
    <row r="1666">
      <c r="H1666" s="14">
        <f>Data!A1666</f>
        <v/>
      </c>
      <c r="I1666" s="24">
        <f>IF(Occurrence!J1666&gt;0,_xlfn.GAMMA.DIST(Occurrence!J1666,$C$6,$C$7,TRUE),0)</f>
        <v/>
      </c>
      <c r="J1666" s="9">
        <f>IF(Occurrence!J1666&gt;0,_xlfn.GAMMA.INV(I1666,$B$6,$B$7),0)</f>
        <v/>
      </c>
      <c r="K1666" s="24">
        <f>IF(Occurrence!K1666&gt;0,_xlfn.GAMMA.DIST(Occurrence!K1666,$C$6,$C$7,TRUE),0)</f>
        <v/>
      </c>
      <c r="L1666" s="9">
        <f>IF(Occurrence!K1666&gt;0,_xlfn.GAMMA.INV(K1666,$B$6,$B$7),0)</f>
        <v/>
      </c>
      <c r="M1666" s="24">
        <f>_xlfn.NORM.DIST(Data!X1666,$C$9,$C$10,TRUE)</f>
        <v/>
      </c>
      <c r="N1666" s="9">
        <f>_xlfn.NORM.INV(M1666,$B$9,$B$10)</f>
        <v/>
      </c>
      <c r="O1666" s="24">
        <f>_xlfn.NORM.DIST(Data!Y1666,$C$9,$C$10,TRUE)</f>
        <v/>
      </c>
      <c r="P1666" s="9">
        <f>_xlfn.NORM.INV(O1666,$B$9,$B$10)</f>
        <v/>
      </c>
    </row>
    <row r="1667">
      <c r="H1667" s="14">
        <f>Data!A1667</f>
        <v/>
      </c>
      <c r="I1667" s="24">
        <f>IF(Occurrence!J1667&gt;0,_xlfn.GAMMA.DIST(Occurrence!J1667,$C$6,$C$7,TRUE),0)</f>
        <v/>
      </c>
      <c r="J1667" s="9">
        <f>IF(Occurrence!J1667&gt;0,_xlfn.GAMMA.INV(I1667,$B$6,$B$7),0)</f>
        <v/>
      </c>
      <c r="K1667" s="24">
        <f>IF(Occurrence!K1667&gt;0,_xlfn.GAMMA.DIST(Occurrence!K1667,$C$6,$C$7,TRUE),0)</f>
        <v/>
      </c>
      <c r="L1667" s="9">
        <f>IF(Occurrence!K1667&gt;0,_xlfn.GAMMA.INV(K1667,$B$6,$B$7),0)</f>
        <v/>
      </c>
      <c r="M1667" s="24">
        <f>_xlfn.NORM.DIST(Data!X1667,$C$9,$C$10,TRUE)</f>
        <v/>
      </c>
      <c r="N1667" s="9">
        <f>_xlfn.NORM.INV(M1667,$B$9,$B$10)</f>
        <v/>
      </c>
      <c r="O1667" s="24">
        <f>_xlfn.NORM.DIST(Data!Y1667,$C$9,$C$10,TRUE)</f>
        <v/>
      </c>
      <c r="P1667" s="9">
        <f>_xlfn.NORM.INV(O1667,$B$9,$B$10)</f>
        <v/>
      </c>
    </row>
    <row r="1668">
      <c r="H1668" s="14">
        <f>Data!A1668</f>
        <v/>
      </c>
      <c r="I1668" s="24">
        <f>IF(Occurrence!J1668&gt;0,_xlfn.GAMMA.DIST(Occurrence!J1668,$C$6,$C$7,TRUE),0)</f>
        <v/>
      </c>
      <c r="J1668" s="9">
        <f>IF(Occurrence!J1668&gt;0,_xlfn.GAMMA.INV(I1668,$B$6,$B$7),0)</f>
        <v/>
      </c>
      <c r="K1668" s="24">
        <f>IF(Occurrence!K1668&gt;0,_xlfn.GAMMA.DIST(Occurrence!K1668,$C$6,$C$7,TRUE),0)</f>
        <v/>
      </c>
      <c r="L1668" s="9">
        <f>IF(Occurrence!K1668&gt;0,_xlfn.GAMMA.INV(K1668,$B$6,$B$7),0)</f>
        <v/>
      </c>
      <c r="M1668" s="24">
        <f>_xlfn.NORM.DIST(Data!X1668,$C$9,$C$10,TRUE)</f>
        <v/>
      </c>
      <c r="N1668" s="9">
        <f>_xlfn.NORM.INV(M1668,$B$9,$B$10)</f>
        <v/>
      </c>
      <c r="O1668" s="24">
        <f>_xlfn.NORM.DIST(Data!Y1668,$C$9,$C$10,TRUE)</f>
        <v/>
      </c>
      <c r="P1668" s="9">
        <f>_xlfn.NORM.INV(O1668,$B$9,$B$10)</f>
        <v/>
      </c>
    </row>
    <row r="1669">
      <c r="H1669" s="14">
        <f>Data!A1669</f>
        <v/>
      </c>
      <c r="I1669" s="24">
        <f>IF(Occurrence!J1669&gt;0,_xlfn.GAMMA.DIST(Occurrence!J1669,$C$6,$C$7,TRUE),0)</f>
        <v/>
      </c>
      <c r="J1669" s="9">
        <f>IF(Occurrence!J1669&gt;0,_xlfn.GAMMA.INV(I1669,$B$6,$B$7),0)</f>
        <v/>
      </c>
      <c r="K1669" s="24">
        <f>IF(Occurrence!K1669&gt;0,_xlfn.GAMMA.DIST(Occurrence!K1669,$C$6,$C$7,TRUE),0)</f>
        <v/>
      </c>
      <c r="L1669" s="9">
        <f>IF(Occurrence!K1669&gt;0,_xlfn.GAMMA.INV(K1669,$B$6,$B$7),0)</f>
        <v/>
      </c>
      <c r="M1669" s="24">
        <f>_xlfn.NORM.DIST(Data!X1669,$C$9,$C$10,TRUE)</f>
        <v/>
      </c>
      <c r="N1669" s="9">
        <f>_xlfn.NORM.INV(M1669,$B$9,$B$10)</f>
        <v/>
      </c>
      <c r="O1669" s="24">
        <f>_xlfn.NORM.DIST(Data!Y1669,$C$9,$C$10,TRUE)</f>
        <v/>
      </c>
      <c r="P1669" s="9">
        <f>_xlfn.NORM.INV(O1669,$B$9,$B$10)</f>
        <v/>
      </c>
    </row>
    <row r="1670">
      <c r="H1670" s="14">
        <f>Data!A1670</f>
        <v/>
      </c>
      <c r="I1670" s="24">
        <f>IF(Occurrence!J1670&gt;0,_xlfn.GAMMA.DIST(Occurrence!J1670,$C$6,$C$7,TRUE),0)</f>
        <v/>
      </c>
      <c r="J1670" s="9">
        <f>IF(Occurrence!J1670&gt;0,_xlfn.GAMMA.INV(I1670,$B$6,$B$7),0)</f>
        <v/>
      </c>
      <c r="K1670" s="24">
        <f>IF(Occurrence!K1670&gt;0,_xlfn.GAMMA.DIST(Occurrence!K1670,$C$6,$C$7,TRUE),0)</f>
        <v/>
      </c>
      <c r="L1670" s="9">
        <f>IF(Occurrence!K1670&gt;0,_xlfn.GAMMA.INV(K1670,$B$6,$B$7),0)</f>
        <v/>
      </c>
      <c r="M1670" s="24">
        <f>_xlfn.NORM.DIST(Data!X1670,$C$9,$C$10,TRUE)</f>
        <v/>
      </c>
      <c r="N1670" s="9">
        <f>_xlfn.NORM.INV(M1670,$B$9,$B$10)</f>
        <v/>
      </c>
      <c r="O1670" s="24">
        <f>_xlfn.NORM.DIST(Data!Y1670,$C$9,$C$10,TRUE)</f>
        <v/>
      </c>
      <c r="P1670" s="9">
        <f>_xlfn.NORM.INV(O1670,$B$9,$B$10)</f>
        <v/>
      </c>
    </row>
    <row r="1671">
      <c r="H1671" s="14">
        <f>Data!A1671</f>
        <v/>
      </c>
      <c r="I1671" s="24">
        <f>IF(Occurrence!J1671&gt;0,_xlfn.GAMMA.DIST(Occurrence!J1671,$C$6,$C$7,TRUE),0)</f>
        <v/>
      </c>
      <c r="J1671" s="9">
        <f>IF(Occurrence!J1671&gt;0,_xlfn.GAMMA.INV(I1671,$B$6,$B$7),0)</f>
        <v/>
      </c>
      <c r="K1671" s="24">
        <f>IF(Occurrence!K1671&gt;0,_xlfn.GAMMA.DIST(Occurrence!K1671,$C$6,$C$7,TRUE),0)</f>
        <v/>
      </c>
      <c r="L1671" s="9">
        <f>IF(Occurrence!K1671&gt;0,_xlfn.GAMMA.INV(K1671,$B$6,$B$7),0)</f>
        <v/>
      </c>
      <c r="M1671" s="24">
        <f>_xlfn.NORM.DIST(Data!X1671,$C$9,$C$10,TRUE)</f>
        <v/>
      </c>
      <c r="N1671" s="9">
        <f>_xlfn.NORM.INV(M1671,$B$9,$B$10)</f>
        <v/>
      </c>
      <c r="O1671" s="24">
        <f>_xlfn.NORM.DIST(Data!Y1671,$C$9,$C$10,TRUE)</f>
        <v/>
      </c>
      <c r="P1671" s="9">
        <f>_xlfn.NORM.INV(O1671,$B$9,$B$10)</f>
        <v/>
      </c>
    </row>
    <row r="1672">
      <c r="H1672" s="14">
        <f>Data!A1672</f>
        <v/>
      </c>
      <c r="I1672" s="24">
        <f>IF(Occurrence!J1672&gt;0,_xlfn.GAMMA.DIST(Occurrence!J1672,$C$6,$C$7,TRUE),0)</f>
        <v/>
      </c>
      <c r="J1672" s="9">
        <f>IF(Occurrence!J1672&gt;0,_xlfn.GAMMA.INV(I1672,$B$6,$B$7),0)</f>
        <v/>
      </c>
      <c r="K1672" s="24">
        <f>IF(Occurrence!K1672&gt;0,_xlfn.GAMMA.DIST(Occurrence!K1672,$C$6,$C$7,TRUE),0)</f>
        <v/>
      </c>
      <c r="L1672" s="9">
        <f>IF(Occurrence!K1672&gt;0,_xlfn.GAMMA.INV(K1672,$B$6,$B$7),0)</f>
        <v/>
      </c>
      <c r="M1672" s="24">
        <f>_xlfn.NORM.DIST(Data!X1672,$C$9,$C$10,TRUE)</f>
        <v/>
      </c>
      <c r="N1672" s="9">
        <f>_xlfn.NORM.INV(M1672,$B$9,$B$10)</f>
        <v/>
      </c>
      <c r="O1672" s="24">
        <f>_xlfn.NORM.DIST(Data!Y1672,$C$9,$C$10,TRUE)</f>
        <v/>
      </c>
      <c r="P1672" s="9">
        <f>_xlfn.NORM.INV(O1672,$B$9,$B$10)</f>
        <v/>
      </c>
    </row>
    <row r="1673">
      <c r="H1673" s="14">
        <f>Data!A1673</f>
        <v/>
      </c>
      <c r="I1673" s="24">
        <f>IF(Occurrence!J1673&gt;0,_xlfn.GAMMA.DIST(Occurrence!J1673,$C$6,$C$7,TRUE),0)</f>
        <v/>
      </c>
      <c r="J1673" s="9">
        <f>IF(Occurrence!J1673&gt;0,_xlfn.GAMMA.INV(I1673,$B$6,$B$7),0)</f>
        <v/>
      </c>
      <c r="K1673" s="24">
        <f>IF(Occurrence!K1673&gt;0,_xlfn.GAMMA.DIST(Occurrence!K1673,$C$6,$C$7,TRUE),0)</f>
        <v/>
      </c>
      <c r="L1673" s="9">
        <f>IF(Occurrence!K1673&gt;0,_xlfn.GAMMA.INV(K1673,$B$6,$B$7),0)</f>
        <v/>
      </c>
      <c r="M1673" s="24">
        <f>_xlfn.NORM.DIST(Data!X1673,$C$9,$C$10,TRUE)</f>
        <v/>
      </c>
      <c r="N1673" s="9">
        <f>_xlfn.NORM.INV(M1673,$B$9,$B$10)</f>
        <v/>
      </c>
      <c r="O1673" s="24">
        <f>_xlfn.NORM.DIST(Data!Y1673,$C$9,$C$10,TRUE)</f>
        <v/>
      </c>
      <c r="P1673" s="9">
        <f>_xlfn.NORM.INV(O1673,$B$9,$B$10)</f>
        <v/>
      </c>
    </row>
    <row r="1674">
      <c r="H1674" s="14">
        <f>Data!A1674</f>
        <v/>
      </c>
      <c r="I1674" s="24">
        <f>IF(Occurrence!J1674&gt;0,_xlfn.GAMMA.DIST(Occurrence!J1674,$C$6,$C$7,TRUE),0)</f>
        <v/>
      </c>
      <c r="J1674" s="9">
        <f>IF(Occurrence!J1674&gt;0,_xlfn.GAMMA.INV(I1674,$B$6,$B$7),0)</f>
        <v/>
      </c>
      <c r="K1674" s="24">
        <f>IF(Occurrence!K1674&gt;0,_xlfn.GAMMA.DIST(Occurrence!K1674,$C$6,$C$7,TRUE),0)</f>
        <v/>
      </c>
      <c r="L1674" s="9">
        <f>IF(Occurrence!K1674&gt;0,_xlfn.GAMMA.INV(K1674,$B$6,$B$7),0)</f>
        <v/>
      </c>
      <c r="M1674" s="24">
        <f>_xlfn.NORM.DIST(Data!X1674,$C$9,$C$10,TRUE)</f>
        <v/>
      </c>
      <c r="N1674" s="9">
        <f>_xlfn.NORM.INV(M1674,$B$9,$B$10)</f>
        <v/>
      </c>
      <c r="O1674" s="24">
        <f>_xlfn.NORM.DIST(Data!Y1674,$C$9,$C$10,TRUE)</f>
        <v/>
      </c>
      <c r="P1674" s="9">
        <f>_xlfn.NORM.INV(O1674,$B$9,$B$10)</f>
        <v/>
      </c>
    </row>
    <row r="1675">
      <c r="H1675" s="14">
        <f>Data!A1675</f>
        <v/>
      </c>
      <c r="I1675" s="24">
        <f>IF(Occurrence!J1675&gt;0,_xlfn.GAMMA.DIST(Occurrence!J1675,$C$6,$C$7,TRUE),0)</f>
        <v/>
      </c>
      <c r="J1675" s="9">
        <f>IF(Occurrence!J1675&gt;0,_xlfn.GAMMA.INV(I1675,$B$6,$B$7),0)</f>
        <v/>
      </c>
      <c r="K1675" s="24">
        <f>IF(Occurrence!K1675&gt;0,_xlfn.GAMMA.DIST(Occurrence!K1675,$C$6,$C$7,TRUE),0)</f>
        <v/>
      </c>
      <c r="L1675" s="9">
        <f>IF(Occurrence!K1675&gt;0,_xlfn.GAMMA.INV(K1675,$B$6,$B$7),0)</f>
        <v/>
      </c>
      <c r="M1675" s="24">
        <f>_xlfn.NORM.DIST(Data!X1675,$C$9,$C$10,TRUE)</f>
        <v/>
      </c>
      <c r="N1675" s="9">
        <f>_xlfn.NORM.INV(M1675,$B$9,$B$10)</f>
        <v/>
      </c>
      <c r="O1675" s="24">
        <f>_xlfn.NORM.DIST(Data!Y1675,$C$9,$C$10,TRUE)</f>
        <v/>
      </c>
      <c r="P1675" s="9">
        <f>_xlfn.NORM.INV(O1675,$B$9,$B$10)</f>
        <v/>
      </c>
    </row>
    <row r="1676">
      <c r="H1676" s="14">
        <f>Data!A1676</f>
        <v/>
      </c>
      <c r="I1676" s="24">
        <f>IF(Occurrence!J1676&gt;0,_xlfn.GAMMA.DIST(Occurrence!J1676,$C$6,$C$7,TRUE),0)</f>
        <v/>
      </c>
      <c r="J1676" s="9">
        <f>IF(Occurrence!J1676&gt;0,_xlfn.GAMMA.INV(I1676,$B$6,$B$7),0)</f>
        <v/>
      </c>
      <c r="K1676" s="24">
        <f>IF(Occurrence!K1676&gt;0,_xlfn.GAMMA.DIST(Occurrence!K1676,$C$6,$C$7,TRUE),0)</f>
        <v/>
      </c>
      <c r="L1676" s="9">
        <f>IF(Occurrence!K1676&gt;0,_xlfn.GAMMA.INV(K1676,$B$6,$B$7),0)</f>
        <v/>
      </c>
      <c r="M1676" s="24">
        <f>_xlfn.NORM.DIST(Data!X1676,$C$9,$C$10,TRUE)</f>
        <v/>
      </c>
      <c r="N1676" s="9">
        <f>_xlfn.NORM.INV(M1676,$B$9,$B$10)</f>
        <v/>
      </c>
      <c r="O1676" s="24">
        <f>_xlfn.NORM.DIST(Data!Y1676,$C$9,$C$10,TRUE)</f>
        <v/>
      </c>
      <c r="P1676" s="9">
        <f>_xlfn.NORM.INV(O1676,$B$9,$B$10)</f>
        <v/>
      </c>
    </row>
    <row r="1677">
      <c r="H1677" s="14">
        <f>Data!A1677</f>
        <v/>
      </c>
      <c r="I1677" s="24">
        <f>IF(Occurrence!J1677&gt;0,_xlfn.GAMMA.DIST(Occurrence!J1677,$C$6,$C$7,TRUE),0)</f>
        <v/>
      </c>
      <c r="J1677" s="9">
        <f>IF(Occurrence!J1677&gt;0,_xlfn.GAMMA.INV(I1677,$B$6,$B$7),0)</f>
        <v/>
      </c>
      <c r="K1677" s="24">
        <f>IF(Occurrence!K1677&gt;0,_xlfn.GAMMA.DIST(Occurrence!K1677,$C$6,$C$7,TRUE),0)</f>
        <v/>
      </c>
      <c r="L1677" s="9">
        <f>IF(Occurrence!K1677&gt;0,_xlfn.GAMMA.INV(K1677,$B$6,$B$7),0)</f>
        <v/>
      </c>
      <c r="M1677" s="24">
        <f>_xlfn.NORM.DIST(Data!X1677,$C$9,$C$10,TRUE)</f>
        <v/>
      </c>
      <c r="N1677" s="9">
        <f>_xlfn.NORM.INV(M1677,$B$9,$B$10)</f>
        <v/>
      </c>
      <c r="O1677" s="24">
        <f>_xlfn.NORM.DIST(Data!Y1677,$C$9,$C$10,TRUE)</f>
        <v/>
      </c>
      <c r="P1677" s="9">
        <f>_xlfn.NORM.INV(O1677,$B$9,$B$10)</f>
        <v/>
      </c>
    </row>
    <row r="1678">
      <c r="H1678" s="14">
        <f>Data!A1678</f>
        <v/>
      </c>
      <c r="I1678" s="24">
        <f>IF(Occurrence!J1678&gt;0,_xlfn.GAMMA.DIST(Occurrence!J1678,$C$6,$C$7,TRUE),0)</f>
        <v/>
      </c>
      <c r="J1678" s="9">
        <f>IF(Occurrence!J1678&gt;0,_xlfn.GAMMA.INV(I1678,$B$6,$B$7),0)</f>
        <v/>
      </c>
      <c r="K1678" s="24">
        <f>IF(Occurrence!K1678&gt;0,_xlfn.GAMMA.DIST(Occurrence!K1678,$C$6,$C$7,TRUE),0)</f>
        <v/>
      </c>
      <c r="L1678" s="9">
        <f>IF(Occurrence!K1678&gt;0,_xlfn.GAMMA.INV(K1678,$B$6,$B$7),0)</f>
        <v/>
      </c>
      <c r="M1678" s="24">
        <f>_xlfn.NORM.DIST(Data!X1678,$C$9,$C$10,TRUE)</f>
        <v/>
      </c>
      <c r="N1678" s="9">
        <f>_xlfn.NORM.INV(M1678,$B$9,$B$10)</f>
        <v/>
      </c>
      <c r="O1678" s="24">
        <f>_xlfn.NORM.DIST(Data!Y1678,$C$9,$C$10,TRUE)</f>
        <v/>
      </c>
      <c r="P1678" s="9">
        <f>_xlfn.NORM.INV(O1678,$B$9,$B$10)</f>
        <v/>
      </c>
    </row>
    <row r="1679">
      <c r="H1679" s="14">
        <f>Data!A1679</f>
        <v/>
      </c>
      <c r="I1679" s="24">
        <f>IF(Occurrence!J1679&gt;0,_xlfn.GAMMA.DIST(Occurrence!J1679,$C$6,$C$7,TRUE),0)</f>
        <v/>
      </c>
      <c r="J1679" s="9">
        <f>IF(Occurrence!J1679&gt;0,_xlfn.GAMMA.INV(I1679,$B$6,$B$7),0)</f>
        <v/>
      </c>
      <c r="K1679" s="24">
        <f>IF(Occurrence!K1679&gt;0,_xlfn.GAMMA.DIST(Occurrence!K1679,$C$6,$C$7,TRUE),0)</f>
        <v/>
      </c>
      <c r="L1679" s="9">
        <f>IF(Occurrence!K1679&gt;0,_xlfn.GAMMA.INV(K1679,$B$6,$B$7),0)</f>
        <v/>
      </c>
      <c r="M1679" s="24">
        <f>_xlfn.NORM.DIST(Data!X1679,$C$9,$C$10,TRUE)</f>
        <v/>
      </c>
      <c r="N1679" s="9">
        <f>_xlfn.NORM.INV(M1679,$B$9,$B$10)</f>
        <v/>
      </c>
      <c r="O1679" s="24">
        <f>_xlfn.NORM.DIST(Data!Y1679,$C$9,$C$10,TRUE)</f>
        <v/>
      </c>
      <c r="P1679" s="9">
        <f>_xlfn.NORM.INV(O1679,$B$9,$B$10)</f>
        <v/>
      </c>
    </row>
    <row r="1680">
      <c r="H1680" s="14">
        <f>Data!A1680</f>
        <v/>
      </c>
      <c r="I1680" s="24">
        <f>IF(Occurrence!J1680&gt;0,_xlfn.GAMMA.DIST(Occurrence!J1680,$C$6,$C$7,TRUE),0)</f>
        <v/>
      </c>
      <c r="J1680" s="9">
        <f>IF(Occurrence!J1680&gt;0,_xlfn.GAMMA.INV(I1680,$B$6,$B$7),0)</f>
        <v/>
      </c>
      <c r="K1680" s="24">
        <f>IF(Occurrence!K1680&gt;0,_xlfn.GAMMA.DIST(Occurrence!K1680,$C$6,$C$7,TRUE),0)</f>
        <v/>
      </c>
      <c r="L1680" s="9">
        <f>IF(Occurrence!K1680&gt;0,_xlfn.GAMMA.INV(K1680,$B$6,$B$7),0)</f>
        <v/>
      </c>
      <c r="M1680" s="24">
        <f>_xlfn.NORM.DIST(Data!X1680,$C$9,$C$10,TRUE)</f>
        <v/>
      </c>
      <c r="N1680" s="9">
        <f>_xlfn.NORM.INV(M1680,$B$9,$B$10)</f>
        <v/>
      </c>
      <c r="O1680" s="24">
        <f>_xlfn.NORM.DIST(Data!Y1680,$C$9,$C$10,TRUE)</f>
        <v/>
      </c>
      <c r="P1680" s="9">
        <f>_xlfn.NORM.INV(O1680,$B$9,$B$10)</f>
        <v/>
      </c>
    </row>
    <row r="1681">
      <c r="H1681" s="14">
        <f>Data!A1681</f>
        <v/>
      </c>
      <c r="I1681" s="24">
        <f>IF(Occurrence!J1681&gt;0,_xlfn.GAMMA.DIST(Occurrence!J1681,$C$6,$C$7,TRUE),0)</f>
        <v/>
      </c>
      <c r="J1681" s="9">
        <f>IF(Occurrence!J1681&gt;0,_xlfn.GAMMA.INV(I1681,$B$6,$B$7),0)</f>
        <v/>
      </c>
      <c r="K1681" s="24">
        <f>IF(Occurrence!K1681&gt;0,_xlfn.GAMMA.DIST(Occurrence!K1681,$C$6,$C$7,TRUE),0)</f>
        <v/>
      </c>
      <c r="L1681" s="9">
        <f>IF(Occurrence!K1681&gt;0,_xlfn.GAMMA.INV(K1681,$B$6,$B$7),0)</f>
        <v/>
      </c>
      <c r="M1681" s="24">
        <f>_xlfn.NORM.DIST(Data!X1681,$C$9,$C$10,TRUE)</f>
        <v/>
      </c>
      <c r="N1681" s="9">
        <f>_xlfn.NORM.INV(M1681,$B$9,$B$10)</f>
        <v/>
      </c>
      <c r="O1681" s="24">
        <f>_xlfn.NORM.DIST(Data!Y1681,$C$9,$C$10,TRUE)</f>
        <v/>
      </c>
      <c r="P1681" s="9">
        <f>_xlfn.NORM.INV(O1681,$B$9,$B$10)</f>
        <v/>
      </c>
    </row>
    <row r="1682">
      <c r="H1682" s="14">
        <f>Data!A1682</f>
        <v/>
      </c>
      <c r="I1682" s="24">
        <f>IF(Occurrence!J1682&gt;0,_xlfn.GAMMA.DIST(Occurrence!J1682,$C$6,$C$7,TRUE),0)</f>
        <v/>
      </c>
      <c r="J1682" s="9">
        <f>IF(Occurrence!J1682&gt;0,_xlfn.GAMMA.INV(I1682,$B$6,$B$7),0)</f>
        <v/>
      </c>
      <c r="K1682" s="24">
        <f>IF(Occurrence!K1682&gt;0,_xlfn.GAMMA.DIST(Occurrence!K1682,$C$6,$C$7,TRUE),0)</f>
        <v/>
      </c>
      <c r="L1682" s="9">
        <f>IF(Occurrence!K1682&gt;0,_xlfn.GAMMA.INV(K1682,$B$6,$B$7),0)</f>
        <v/>
      </c>
      <c r="M1682" s="24">
        <f>_xlfn.NORM.DIST(Data!X1682,$C$9,$C$10,TRUE)</f>
        <v/>
      </c>
      <c r="N1682" s="9">
        <f>_xlfn.NORM.INV(M1682,$B$9,$B$10)</f>
        <v/>
      </c>
      <c r="O1682" s="24">
        <f>_xlfn.NORM.DIST(Data!Y1682,$C$9,$C$10,TRUE)</f>
        <v/>
      </c>
      <c r="P1682" s="9">
        <f>_xlfn.NORM.INV(O1682,$B$9,$B$10)</f>
        <v/>
      </c>
    </row>
    <row r="1683">
      <c r="H1683" s="14">
        <f>Data!A1683</f>
        <v/>
      </c>
      <c r="I1683" s="24">
        <f>IF(Occurrence!J1683&gt;0,_xlfn.GAMMA.DIST(Occurrence!J1683,$C$6,$C$7,TRUE),0)</f>
        <v/>
      </c>
      <c r="J1683" s="9">
        <f>IF(Occurrence!J1683&gt;0,_xlfn.GAMMA.INV(I1683,$B$6,$B$7),0)</f>
        <v/>
      </c>
      <c r="K1683" s="24">
        <f>IF(Occurrence!K1683&gt;0,_xlfn.GAMMA.DIST(Occurrence!K1683,$C$6,$C$7,TRUE),0)</f>
        <v/>
      </c>
      <c r="L1683" s="9">
        <f>IF(Occurrence!K1683&gt;0,_xlfn.GAMMA.INV(K1683,$B$6,$B$7),0)</f>
        <v/>
      </c>
      <c r="M1683" s="24">
        <f>_xlfn.NORM.DIST(Data!X1683,$C$9,$C$10,TRUE)</f>
        <v/>
      </c>
      <c r="N1683" s="9">
        <f>_xlfn.NORM.INV(M1683,$B$9,$B$10)</f>
        <v/>
      </c>
      <c r="O1683" s="24">
        <f>_xlfn.NORM.DIST(Data!Y1683,$C$9,$C$10,TRUE)</f>
        <v/>
      </c>
      <c r="P1683" s="9">
        <f>_xlfn.NORM.INV(O1683,$B$9,$B$10)</f>
        <v/>
      </c>
    </row>
    <row r="1684">
      <c r="H1684" s="14">
        <f>Data!A1684</f>
        <v/>
      </c>
      <c r="I1684" s="24">
        <f>IF(Occurrence!J1684&gt;0,_xlfn.GAMMA.DIST(Occurrence!J1684,$C$6,$C$7,TRUE),0)</f>
        <v/>
      </c>
      <c r="J1684" s="9">
        <f>IF(Occurrence!J1684&gt;0,_xlfn.GAMMA.INV(I1684,$B$6,$B$7),0)</f>
        <v/>
      </c>
      <c r="K1684" s="24">
        <f>IF(Occurrence!K1684&gt;0,_xlfn.GAMMA.DIST(Occurrence!K1684,$C$6,$C$7,TRUE),0)</f>
        <v/>
      </c>
      <c r="L1684" s="9">
        <f>IF(Occurrence!K1684&gt;0,_xlfn.GAMMA.INV(K1684,$B$6,$B$7),0)</f>
        <v/>
      </c>
      <c r="M1684" s="24">
        <f>_xlfn.NORM.DIST(Data!X1684,$C$9,$C$10,TRUE)</f>
        <v/>
      </c>
      <c r="N1684" s="9">
        <f>_xlfn.NORM.INV(M1684,$B$9,$B$10)</f>
        <v/>
      </c>
      <c r="O1684" s="24">
        <f>_xlfn.NORM.DIST(Data!Y1684,$C$9,$C$10,TRUE)</f>
        <v/>
      </c>
      <c r="P1684" s="9">
        <f>_xlfn.NORM.INV(O1684,$B$9,$B$10)</f>
        <v/>
      </c>
    </row>
    <row r="1685">
      <c r="H1685" s="14">
        <f>Data!A1685</f>
        <v/>
      </c>
      <c r="I1685" s="24">
        <f>IF(Occurrence!J1685&gt;0,_xlfn.GAMMA.DIST(Occurrence!J1685,$C$6,$C$7,TRUE),0)</f>
        <v/>
      </c>
      <c r="J1685" s="9">
        <f>IF(Occurrence!J1685&gt;0,_xlfn.GAMMA.INV(I1685,$B$6,$B$7),0)</f>
        <v/>
      </c>
      <c r="K1685" s="24">
        <f>IF(Occurrence!K1685&gt;0,_xlfn.GAMMA.DIST(Occurrence!K1685,$C$6,$C$7,TRUE),0)</f>
        <v/>
      </c>
      <c r="L1685" s="9">
        <f>IF(Occurrence!K1685&gt;0,_xlfn.GAMMA.INV(K1685,$B$6,$B$7),0)</f>
        <v/>
      </c>
      <c r="M1685" s="24">
        <f>_xlfn.NORM.DIST(Data!X1685,$C$9,$C$10,TRUE)</f>
        <v/>
      </c>
      <c r="N1685" s="9">
        <f>_xlfn.NORM.INV(M1685,$B$9,$B$10)</f>
        <v/>
      </c>
      <c r="O1685" s="24">
        <f>_xlfn.NORM.DIST(Data!Y1685,$C$9,$C$10,TRUE)</f>
        <v/>
      </c>
      <c r="P1685" s="9">
        <f>_xlfn.NORM.INV(O1685,$B$9,$B$10)</f>
        <v/>
      </c>
    </row>
    <row r="1686">
      <c r="H1686" s="14">
        <f>Data!A1686</f>
        <v/>
      </c>
      <c r="I1686" s="24">
        <f>IF(Occurrence!J1686&gt;0,_xlfn.GAMMA.DIST(Occurrence!J1686,$C$6,$C$7,TRUE),0)</f>
        <v/>
      </c>
      <c r="J1686" s="9">
        <f>IF(Occurrence!J1686&gt;0,_xlfn.GAMMA.INV(I1686,$B$6,$B$7),0)</f>
        <v/>
      </c>
      <c r="K1686" s="24">
        <f>IF(Occurrence!K1686&gt;0,_xlfn.GAMMA.DIST(Occurrence!K1686,$C$6,$C$7,TRUE),0)</f>
        <v/>
      </c>
      <c r="L1686" s="9">
        <f>IF(Occurrence!K1686&gt;0,_xlfn.GAMMA.INV(K1686,$B$6,$B$7),0)</f>
        <v/>
      </c>
      <c r="M1686" s="24">
        <f>_xlfn.NORM.DIST(Data!X1686,$C$9,$C$10,TRUE)</f>
        <v/>
      </c>
      <c r="N1686" s="9">
        <f>_xlfn.NORM.INV(M1686,$B$9,$B$10)</f>
        <v/>
      </c>
      <c r="O1686" s="24">
        <f>_xlfn.NORM.DIST(Data!Y1686,$C$9,$C$10,TRUE)</f>
        <v/>
      </c>
      <c r="P1686" s="9">
        <f>_xlfn.NORM.INV(O1686,$B$9,$B$10)</f>
        <v/>
      </c>
    </row>
    <row r="1687">
      <c r="H1687" s="14">
        <f>Data!A1687</f>
        <v/>
      </c>
      <c r="I1687" s="24">
        <f>IF(Occurrence!J1687&gt;0,_xlfn.GAMMA.DIST(Occurrence!J1687,$C$6,$C$7,TRUE),0)</f>
        <v/>
      </c>
      <c r="J1687" s="9">
        <f>IF(Occurrence!J1687&gt;0,_xlfn.GAMMA.INV(I1687,$B$6,$B$7),0)</f>
        <v/>
      </c>
      <c r="K1687" s="24">
        <f>IF(Occurrence!K1687&gt;0,_xlfn.GAMMA.DIST(Occurrence!K1687,$C$6,$C$7,TRUE),0)</f>
        <v/>
      </c>
      <c r="L1687" s="9">
        <f>IF(Occurrence!K1687&gt;0,_xlfn.GAMMA.INV(K1687,$B$6,$B$7),0)</f>
        <v/>
      </c>
      <c r="M1687" s="24">
        <f>_xlfn.NORM.DIST(Data!X1687,$C$9,$C$10,TRUE)</f>
        <v/>
      </c>
      <c r="N1687" s="9">
        <f>_xlfn.NORM.INV(M1687,$B$9,$B$10)</f>
        <v/>
      </c>
      <c r="O1687" s="24">
        <f>_xlfn.NORM.DIST(Data!Y1687,$C$9,$C$10,TRUE)</f>
        <v/>
      </c>
      <c r="P1687" s="9">
        <f>_xlfn.NORM.INV(O1687,$B$9,$B$10)</f>
        <v/>
      </c>
    </row>
    <row r="1688">
      <c r="H1688" s="14">
        <f>Data!A1688</f>
        <v/>
      </c>
      <c r="I1688" s="24">
        <f>IF(Occurrence!J1688&gt;0,_xlfn.GAMMA.DIST(Occurrence!J1688,$C$6,$C$7,TRUE),0)</f>
        <v/>
      </c>
      <c r="J1688" s="9">
        <f>IF(Occurrence!J1688&gt;0,_xlfn.GAMMA.INV(I1688,$B$6,$B$7),0)</f>
        <v/>
      </c>
      <c r="K1688" s="24">
        <f>IF(Occurrence!K1688&gt;0,_xlfn.GAMMA.DIST(Occurrence!K1688,$C$6,$C$7,TRUE),0)</f>
        <v/>
      </c>
      <c r="L1688" s="9">
        <f>IF(Occurrence!K1688&gt;0,_xlfn.GAMMA.INV(K1688,$B$6,$B$7),0)</f>
        <v/>
      </c>
      <c r="M1688" s="24">
        <f>_xlfn.NORM.DIST(Data!X1688,$C$9,$C$10,TRUE)</f>
        <v/>
      </c>
      <c r="N1688" s="9">
        <f>_xlfn.NORM.INV(M1688,$B$9,$B$10)</f>
        <v/>
      </c>
      <c r="O1688" s="24">
        <f>_xlfn.NORM.DIST(Data!Y1688,$C$9,$C$10,TRUE)</f>
        <v/>
      </c>
      <c r="P1688" s="9">
        <f>_xlfn.NORM.INV(O1688,$B$9,$B$10)</f>
        <v/>
      </c>
    </row>
    <row r="1689">
      <c r="H1689" s="14">
        <f>Data!A1689</f>
        <v/>
      </c>
      <c r="I1689" s="24">
        <f>IF(Occurrence!J1689&gt;0,_xlfn.GAMMA.DIST(Occurrence!J1689,$C$6,$C$7,TRUE),0)</f>
        <v/>
      </c>
      <c r="J1689" s="9">
        <f>IF(Occurrence!J1689&gt;0,_xlfn.GAMMA.INV(I1689,$B$6,$B$7),0)</f>
        <v/>
      </c>
      <c r="K1689" s="24">
        <f>IF(Occurrence!K1689&gt;0,_xlfn.GAMMA.DIST(Occurrence!K1689,$C$6,$C$7,TRUE),0)</f>
        <v/>
      </c>
      <c r="L1689" s="9">
        <f>IF(Occurrence!K1689&gt;0,_xlfn.GAMMA.INV(K1689,$B$6,$B$7),0)</f>
        <v/>
      </c>
      <c r="M1689" s="24">
        <f>_xlfn.NORM.DIST(Data!X1689,$C$9,$C$10,TRUE)</f>
        <v/>
      </c>
      <c r="N1689" s="9">
        <f>_xlfn.NORM.INV(M1689,$B$9,$B$10)</f>
        <v/>
      </c>
      <c r="O1689" s="24">
        <f>_xlfn.NORM.DIST(Data!Y1689,$C$9,$C$10,TRUE)</f>
        <v/>
      </c>
      <c r="P1689" s="9">
        <f>_xlfn.NORM.INV(O1689,$B$9,$B$10)</f>
        <v/>
      </c>
    </row>
    <row r="1690">
      <c r="H1690" s="14">
        <f>Data!A1690</f>
        <v/>
      </c>
      <c r="I1690" s="24">
        <f>IF(Occurrence!J1690&gt;0,_xlfn.GAMMA.DIST(Occurrence!J1690,$C$6,$C$7,TRUE),0)</f>
        <v/>
      </c>
      <c r="J1690" s="9">
        <f>IF(Occurrence!J1690&gt;0,_xlfn.GAMMA.INV(I1690,$B$6,$B$7),0)</f>
        <v/>
      </c>
      <c r="K1690" s="24">
        <f>IF(Occurrence!K1690&gt;0,_xlfn.GAMMA.DIST(Occurrence!K1690,$C$6,$C$7,TRUE),0)</f>
        <v/>
      </c>
      <c r="L1690" s="9">
        <f>IF(Occurrence!K1690&gt;0,_xlfn.GAMMA.INV(K1690,$B$6,$B$7),0)</f>
        <v/>
      </c>
      <c r="M1690" s="24">
        <f>_xlfn.NORM.DIST(Data!X1690,$C$9,$C$10,TRUE)</f>
        <v/>
      </c>
      <c r="N1690" s="9">
        <f>_xlfn.NORM.INV(M1690,$B$9,$B$10)</f>
        <v/>
      </c>
      <c r="O1690" s="24">
        <f>_xlfn.NORM.DIST(Data!Y1690,$C$9,$C$10,TRUE)</f>
        <v/>
      </c>
      <c r="P1690" s="9">
        <f>_xlfn.NORM.INV(O1690,$B$9,$B$10)</f>
        <v/>
      </c>
    </row>
    <row r="1691">
      <c r="H1691" s="14">
        <f>Data!A1691</f>
        <v/>
      </c>
      <c r="I1691" s="24">
        <f>IF(Occurrence!J1691&gt;0,_xlfn.GAMMA.DIST(Occurrence!J1691,$C$6,$C$7,TRUE),0)</f>
        <v/>
      </c>
      <c r="J1691" s="9">
        <f>IF(Occurrence!J1691&gt;0,_xlfn.GAMMA.INV(I1691,$B$6,$B$7),0)</f>
        <v/>
      </c>
      <c r="K1691" s="24">
        <f>IF(Occurrence!K1691&gt;0,_xlfn.GAMMA.DIST(Occurrence!K1691,$C$6,$C$7,TRUE),0)</f>
        <v/>
      </c>
      <c r="L1691" s="9">
        <f>IF(Occurrence!K1691&gt;0,_xlfn.GAMMA.INV(K1691,$B$6,$B$7),0)</f>
        <v/>
      </c>
      <c r="M1691" s="24">
        <f>_xlfn.NORM.DIST(Data!X1691,$C$9,$C$10,TRUE)</f>
        <v/>
      </c>
      <c r="N1691" s="9">
        <f>_xlfn.NORM.INV(M1691,$B$9,$B$10)</f>
        <v/>
      </c>
      <c r="O1691" s="24">
        <f>_xlfn.NORM.DIST(Data!Y1691,$C$9,$C$10,TRUE)</f>
        <v/>
      </c>
      <c r="P1691" s="9">
        <f>_xlfn.NORM.INV(O1691,$B$9,$B$10)</f>
        <v/>
      </c>
    </row>
    <row r="1692">
      <c r="H1692" s="14">
        <f>Data!A1692</f>
        <v/>
      </c>
      <c r="I1692" s="24">
        <f>IF(Occurrence!J1692&gt;0,_xlfn.GAMMA.DIST(Occurrence!J1692,$C$6,$C$7,TRUE),0)</f>
        <v/>
      </c>
      <c r="J1692" s="9">
        <f>IF(Occurrence!J1692&gt;0,_xlfn.GAMMA.INV(I1692,$B$6,$B$7),0)</f>
        <v/>
      </c>
      <c r="K1692" s="24">
        <f>IF(Occurrence!K1692&gt;0,_xlfn.GAMMA.DIST(Occurrence!K1692,$C$6,$C$7,TRUE),0)</f>
        <v/>
      </c>
      <c r="L1692" s="9">
        <f>IF(Occurrence!K1692&gt;0,_xlfn.GAMMA.INV(K1692,$B$6,$B$7),0)</f>
        <v/>
      </c>
      <c r="M1692" s="24">
        <f>_xlfn.NORM.DIST(Data!X1692,$C$9,$C$10,TRUE)</f>
        <v/>
      </c>
      <c r="N1692" s="9">
        <f>_xlfn.NORM.INV(M1692,$B$9,$B$10)</f>
        <v/>
      </c>
      <c r="O1692" s="24">
        <f>_xlfn.NORM.DIST(Data!Y1692,$C$9,$C$10,TRUE)</f>
        <v/>
      </c>
      <c r="P1692" s="9">
        <f>_xlfn.NORM.INV(O1692,$B$9,$B$10)</f>
        <v/>
      </c>
    </row>
    <row r="1693">
      <c r="H1693" s="14">
        <f>Data!A1693</f>
        <v/>
      </c>
      <c r="I1693" s="24">
        <f>IF(Occurrence!J1693&gt;0,_xlfn.GAMMA.DIST(Occurrence!J1693,$C$6,$C$7,TRUE),0)</f>
        <v/>
      </c>
      <c r="J1693" s="9">
        <f>IF(Occurrence!J1693&gt;0,_xlfn.GAMMA.INV(I1693,$B$6,$B$7),0)</f>
        <v/>
      </c>
      <c r="K1693" s="24">
        <f>IF(Occurrence!K1693&gt;0,_xlfn.GAMMA.DIST(Occurrence!K1693,$C$6,$C$7,TRUE),0)</f>
        <v/>
      </c>
      <c r="L1693" s="9">
        <f>IF(Occurrence!K1693&gt;0,_xlfn.GAMMA.INV(K1693,$B$6,$B$7),0)</f>
        <v/>
      </c>
      <c r="M1693" s="24">
        <f>_xlfn.NORM.DIST(Data!X1693,$C$9,$C$10,TRUE)</f>
        <v/>
      </c>
      <c r="N1693" s="9">
        <f>_xlfn.NORM.INV(M1693,$B$9,$B$10)</f>
        <v/>
      </c>
      <c r="O1693" s="24">
        <f>_xlfn.NORM.DIST(Data!Y1693,$C$9,$C$10,TRUE)</f>
        <v/>
      </c>
      <c r="P1693" s="9">
        <f>_xlfn.NORM.INV(O1693,$B$9,$B$10)</f>
        <v/>
      </c>
    </row>
    <row r="1694">
      <c r="H1694" s="14">
        <f>Data!A1694</f>
        <v/>
      </c>
      <c r="I1694" s="24">
        <f>IF(Occurrence!J1694&gt;0,_xlfn.GAMMA.DIST(Occurrence!J1694,$C$6,$C$7,TRUE),0)</f>
        <v/>
      </c>
      <c r="J1694" s="9">
        <f>IF(Occurrence!J1694&gt;0,_xlfn.GAMMA.INV(I1694,$B$6,$B$7),0)</f>
        <v/>
      </c>
      <c r="K1694" s="24">
        <f>IF(Occurrence!K1694&gt;0,_xlfn.GAMMA.DIST(Occurrence!K1694,$C$6,$C$7,TRUE),0)</f>
        <v/>
      </c>
      <c r="L1694" s="9">
        <f>IF(Occurrence!K1694&gt;0,_xlfn.GAMMA.INV(K1694,$B$6,$B$7),0)</f>
        <v/>
      </c>
      <c r="M1694" s="24">
        <f>_xlfn.NORM.DIST(Data!X1694,$C$9,$C$10,TRUE)</f>
        <v/>
      </c>
      <c r="N1694" s="9">
        <f>_xlfn.NORM.INV(M1694,$B$9,$B$10)</f>
        <v/>
      </c>
      <c r="O1694" s="24">
        <f>_xlfn.NORM.DIST(Data!Y1694,$C$9,$C$10,TRUE)</f>
        <v/>
      </c>
      <c r="P1694" s="9">
        <f>_xlfn.NORM.INV(O1694,$B$9,$B$10)</f>
        <v/>
      </c>
    </row>
    <row r="1695">
      <c r="H1695" s="14">
        <f>Data!A1695</f>
        <v/>
      </c>
      <c r="I1695" s="24">
        <f>IF(Occurrence!J1695&gt;0,_xlfn.GAMMA.DIST(Occurrence!J1695,$C$6,$C$7,TRUE),0)</f>
        <v/>
      </c>
      <c r="J1695" s="9">
        <f>IF(Occurrence!J1695&gt;0,_xlfn.GAMMA.INV(I1695,$B$6,$B$7),0)</f>
        <v/>
      </c>
      <c r="K1695" s="24">
        <f>IF(Occurrence!K1695&gt;0,_xlfn.GAMMA.DIST(Occurrence!K1695,$C$6,$C$7,TRUE),0)</f>
        <v/>
      </c>
      <c r="L1695" s="9">
        <f>IF(Occurrence!K1695&gt;0,_xlfn.GAMMA.INV(K1695,$B$6,$B$7),0)</f>
        <v/>
      </c>
      <c r="M1695" s="24">
        <f>_xlfn.NORM.DIST(Data!X1695,$C$9,$C$10,TRUE)</f>
        <v/>
      </c>
      <c r="N1695" s="9">
        <f>_xlfn.NORM.INV(M1695,$B$9,$B$10)</f>
        <v/>
      </c>
      <c r="O1695" s="24">
        <f>_xlfn.NORM.DIST(Data!Y1695,$C$9,$C$10,TRUE)</f>
        <v/>
      </c>
      <c r="P1695" s="9">
        <f>_xlfn.NORM.INV(O1695,$B$9,$B$10)</f>
        <v/>
      </c>
    </row>
    <row r="1696">
      <c r="H1696" s="14">
        <f>Data!A1696</f>
        <v/>
      </c>
      <c r="I1696" s="24">
        <f>IF(Occurrence!J1696&gt;0,_xlfn.GAMMA.DIST(Occurrence!J1696,$C$6,$C$7,TRUE),0)</f>
        <v/>
      </c>
      <c r="J1696" s="9">
        <f>IF(Occurrence!J1696&gt;0,_xlfn.GAMMA.INV(I1696,$B$6,$B$7),0)</f>
        <v/>
      </c>
      <c r="K1696" s="24">
        <f>IF(Occurrence!K1696&gt;0,_xlfn.GAMMA.DIST(Occurrence!K1696,$C$6,$C$7,TRUE),0)</f>
        <v/>
      </c>
      <c r="L1696" s="9">
        <f>IF(Occurrence!K1696&gt;0,_xlfn.GAMMA.INV(K1696,$B$6,$B$7),0)</f>
        <v/>
      </c>
      <c r="M1696" s="24">
        <f>_xlfn.NORM.DIST(Data!X1696,$C$9,$C$10,TRUE)</f>
        <v/>
      </c>
      <c r="N1696" s="9">
        <f>_xlfn.NORM.INV(M1696,$B$9,$B$10)</f>
        <v/>
      </c>
      <c r="O1696" s="24">
        <f>_xlfn.NORM.DIST(Data!Y1696,$C$9,$C$10,TRUE)</f>
        <v/>
      </c>
      <c r="P1696" s="9">
        <f>_xlfn.NORM.INV(O1696,$B$9,$B$10)</f>
        <v/>
      </c>
    </row>
    <row r="1697">
      <c r="H1697" s="14">
        <f>Data!A1697</f>
        <v/>
      </c>
      <c r="I1697" s="24">
        <f>IF(Occurrence!J1697&gt;0,_xlfn.GAMMA.DIST(Occurrence!J1697,$C$6,$C$7,TRUE),0)</f>
        <v/>
      </c>
      <c r="J1697" s="9">
        <f>IF(Occurrence!J1697&gt;0,_xlfn.GAMMA.INV(I1697,$B$6,$B$7),0)</f>
        <v/>
      </c>
      <c r="K1697" s="24">
        <f>IF(Occurrence!K1697&gt;0,_xlfn.GAMMA.DIST(Occurrence!K1697,$C$6,$C$7,TRUE),0)</f>
        <v/>
      </c>
      <c r="L1697" s="9">
        <f>IF(Occurrence!K1697&gt;0,_xlfn.GAMMA.INV(K1697,$B$6,$B$7),0)</f>
        <v/>
      </c>
      <c r="M1697" s="24">
        <f>_xlfn.NORM.DIST(Data!X1697,$C$9,$C$10,TRUE)</f>
        <v/>
      </c>
      <c r="N1697" s="9">
        <f>_xlfn.NORM.INV(M1697,$B$9,$B$10)</f>
        <v/>
      </c>
      <c r="O1697" s="24">
        <f>_xlfn.NORM.DIST(Data!Y1697,$C$9,$C$10,TRUE)</f>
        <v/>
      </c>
      <c r="P1697" s="9">
        <f>_xlfn.NORM.INV(O1697,$B$9,$B$10)</f>
        <v/>
      </c>
    </row>
    <row r="1698">
      <c r="H1698" s="14">
        <f>Data!A1698</f>
        <v/>
      </c>
      <c r="I1698" s="24">
        <f>IF(Occurrence!J1698&gt;0,_xlfn.GAMMA.DIST(Occurrence!J1698,$C$6,$C$7,TRUE),0)</f>
        <v/>
      </c>
      <c r="J1698" s="9">
        <f>IF(Occurrence!J1698&gt;0,_xlfn.GAMMA.INV(I1698,$B$6,$B$7),0)</f>
        <v/>
      </c>
      <c r="K1698" s="24">
        <f>IF(Occurrence!K1698&gt;0,_xlfn.GAMMA.DIST(Occurrence!K1698,$C$6,$C$7,TRUE),0)</f>
        <v/>
      </c>
      <c r="L1698" s="9">
        <f>IF(Occurrence!K1698&gt;0,_xlfn.GAMMA.INV(K1698,$B$6,$B$7),0)</f>
        <v/>
      </c>
      <c r="M1698" s="24">
        <f>_xlfn.NORM.DIST(Data!X1698,$C$9,$C$10,TRUE)</f>
        <v/>
      </c>
      <c r="N1698" s="9">
        <f>_xlfn.NORM.INV(M1698,$B$9,$B$10)</f>
        <v/>
      </c>
      <c r="O1698" s="24">
        <f>_xlfn.NORM.DIST(Data!Y1698,$C$9,$C$10,TRUE)</f>
        <v/>
      </c>
      <c r="P1698" s="9">
        <f>_xlfn.NORM.INV(O1698,$B$9,$B$10)</f>
        <v/>
      </c>
    </row>
    <row r="1699">
      <c r="H1699" s="14">
        <f>Data!A1699</f>
        <v/>
      </c>
      <c r="I1699" s="24">
        <f>IF(Occurrence!J1699&gt;0,_xlfn.GAMMA.DIST(Occurrence!J1699,$C$6,$C$7,TRUE),0)</f>
        <v/>
      </c>
      <c r="J1699" s="9">
        <f>IF(Occurrence!J1699&gt;0,_xlfn.GAMMA.INV(I1699,$B$6,$B$7),0)</f>
        <v/>
      </c>
      <c r="K1699" s="24">
        <f>IF(Occurrence!K1699&gt;0,_xlfn.GAMMA.DIST(Occurrence!K1699,$C$6,$C$7,TRUE),0)</f>
        <v/>
      </c>
      <c r="L1699" s="9">
        <f>IF(Occurrence!K1699&gt;0,_xlfn.GAMMA.INV(K1699,$B$6,$B$7),0)</f>
        <v/>
      </c>
      <c r="M1699" s="24">
        <f>_xlfn.NORM.DIST(Data!X1699,$C$9,$C$10,TRUE)</f>
        <v/>
      </c>
      <c r="N1699" s="9">
        <f>_xlfn.NORM.INV(M1699,$B$9,$B$10)</f>
        <v/>
      </c>
      <c r="O1699" s="24">
        <f>_xlfn.NORM.DIST(Data!Y1699,$C$9,$C$10,TRUE)</f>
        <v/>
      </c>
      <c r="P1699" s="9">
        <f>_xlfn.NORM.INV(O1699,$B$9,$B$10)</f>
        <v/>
      </c>
    </row>
    <row r="1700">
      <c r="H1700" s="14">
        <f>Data!A1700</f>
        <v/>
      </c>
      <c r="I1700" s="24">
        <f>IF(Occurrence!J1700&gt;0,_xlfn.GAMMA.DIST(Occurrence!J1700,$C$6,$C$7,TRUE),0)</f>
        <v/>
      </c>
      <c r="J1700" s="9">
        <f>IF(Occurrence!J1700&gt;0,_xlfn.GAMMA.INV(I1700,$B$6,$B$7),0)</f>
        <v/>
      </c>
      <c r="K1700" s="24">
        <f>IF(Occurrence!K1700&gt;0,_xlfn.GAMMA.DIST(Occurrence!K1700,$C$6,$C$7,TRUE),0)</f>
        <v/>
      </c>
      <c r="L1700" s="9">
        <f>IF(Occurrence!K1700&gt;0,_xlfn.GAMMA.INV(K1700,$B$6,$B$7),0)</f>
        <v/>
      </c>
      <c r="M1700" s="24">
        <f>_xlfn.NORM.DIST(Data!X1700,$C$9,$C$10,TRUE)</f>
        <v/>
      </c>
      <c r="N1700" s="9">
        <f>_xlfn.NORM.INV(M1700,$B$9,$B$10)</f>
        <v/>
      </c>
      <c r="O1700" s="24">
        <f>_xlfn.NORM.DIST(Data!Y1700,$C$9,$C$10,TRUE)</f>
        <v/>
      </c>
      <c r="P1700" s="9">
        <f>_xlfn.NORM.INV(O1700,$B$9,$B$10)</f>
        <v/>
      </c>
    </row>
    <row r="1701">
      <c r="H1701" s="14">
        <f>Data!A1701</f>
        <v/>
      </c>
      <c r="I1701" s="24">
        <f>IF(Occurrence!J1701&gt;0,_xlfn.GAMMA.DIST(Occurrence!J1701,$C$6,$C$7,TRUE),0)</f>
        <v/>
      </c>
      <c r="J1701" s="9">
        <f>IF(Occurrence!J1701&gt;0,_xlfn.GAMMA.INV(I1701,$B$6,$B$7),0)</f>
        <v/>
      </c>
      <c r="K1701" s="24">
        <f>IF(Occurrence!K1701&gt;0,_xlfn.GAMMA.DIST(Occurrence!K1701,$C$6,$C$7,TRUE),0)</f>
        <v/>
      </c>
      <c r="L1701" s="9">
        <f>IF(Occurrence!K1701&gt;0,_xlfn.GAMMA.INV(K1701,$B$6,$B$7),0)</f>
        <v/>
      </c>
      <c r="M1701" s="24">
        <f>_xlfn.NORM.DIST(Data!X1701,$C$9,$C$10,TRUE)</f>
        <v/>
      </c>
      <c r="N1701" s="9">
        <f>_xlfn.NORM.INV(M1701,$B$9,$B$10)</f>
        <v/>
      </c>
      <c r="O1701" s="24">
        <f>_xlfn.NORM.DIST(Data!Y1701,$C$9,$C$10,TRUE)</f>
        <v/>
      </c>
      <c r="P1701" s="9">
        <f>_xlfn.NORM.INV(O1701,$B$9,$B$10)</f>
        <v/>
      </c>
    </row>
    <row r="1702">
      <c r="H1702" s="14">
        <f>Data!A1702</f>
        <v/>
      </c>
      <c r="I1702" s="24">
        <f>IF(Occurrence!J1702&gt;0,_xlfn.GAMMA.DIST(Occurrence!J1702,$C$6,$C$7,TRUE),0)</f>
        <v/>
      </c>
      <c r="J1702" s="9">
        <f>IF(Occurrence!J1702&gt;0,_xlfn.GAMMA.INV(I1702,$B$6,$B$7),0)</f>
        <v/>
      </c>
      <c r="K1702" s="24">
        <f>IF(Occurrence!K1702&gt;0,_xlfn.GAMMA.DIST(Occurrence!K1702,$C$6,$C$7,TRUE),0)</f>
        <v/>
      </c>
      <c r="L1702" s="9">
        <f>IF(Occurrence!K1702&gt;0,_xlfn.GAMMA.INV(K1702,$B$6,$B$7),0)</f>
        <v/>
      </c>
      <c r="M1702" s="24">
        <f>_xlfn.NORM.DIST(Data!X1702,$C$9,$C$10,TRUE)</f>
        <v/>
      </c>
      <c r="N1702" s="9">
        <f>_xlfn.NORM.INV(M1702,$B$9,$B$10)</f>
        <v/>
      </c>
      <c r="O1702" s="24">
        <f>_xlfn.NORM.DIST(Data!Y1702,$C$9,$C$10,TRUE)</f>
        <v/>
      </c>
      <c r="P1702" s="9">
        <f>_xlfn.NORM.INV(O1702,$B$9,$B$10)</f>
        <v/>
      </c>
    </row>
    <row r="1703">
      <c r="H1703" s="14">
        <f>Data!A1703</f>
        <v/>
      </c>
      <c r="I1703" s="24">
        <f>IF(Occurrence!J1703&gt;0,_xlfn.GAMMA.DIST(Occurrence!J1703,$C$6,$C$7,TRUE),0)</f>
        <v/>
      </c>
      <c r="J1703" s="9">
        <f>IF(Occurrence!J1703&gt;0,_xlfn.GAMMA.INV(I1703,$B$6,$B$7),0)</f>
        <v/>
      </c>
      <c r="K1703" s="24">
        <f>IF(Occurrence!K1703&gt;0,_xlfn.GAMMA.DIST(Occurrence!K1703,$C$6,$C$7,TRUE),0)</f>
        <v/>
      </c>
      <c r="L1703" s="9">
        <f>IF(Occurrence!K1703&gt;0,_xlfn.GAMMA.INV(K1703,$B$6,$B$7),0)</f>
        <v/>
      </c>
      <c r="M1703" s="24">
        <f>_xlfn.NORM.DIST(Data!X1703,$C$9,$C$10,TRUE)</f>
        <v/>
      </c>
      <c r="N1703" s="9">
        <f>_xlfn.NORM.INV(M1703,$B$9,$B$10)</f>
        <v/>
      </c>
      <c r="O1703" s="24">
        <f>_xlfn.NORM.DIST(Data!Y1703,$C$9,$C$10,TRUE)</f>
        <v/>
      </c>
      <c r="P1703" s="9">
        <f>_xlfn.NORM.INV(O1703,$B$9,$B$10)</f>
        <v/>
      </c>
    </row>
    <row r="1704">
      <c r="H1704" s="14">
        <f>Data!A1704</f>
        <v/>
      </c>
      <c r="I1704" s="24">
        <f>IF(Occurrence!J1704&gt;0,_xlfn.GAMMA.DIST(Occurrence!J1704,$C$6,$C$7,TRUE),0)</f>
        <v/>
      </c>
      <c r="J1704" s="9">
        <f>IF(Occurrence!J1704&gt;0,_xlfn.GAMMA.INV(I1704,$B$6,$B$7),0)</f>
        <v/>
      </c>
      <c r="K1704" s="24">
        <f>IF(Occurrence!K1704&gt;0,_xlfn.GAMMA.DIST(Occurrence!K1704,$C$6,$C$7,TRUE),0)</f>
        <v/>
      </c>
      <c r="L1704" s="9">
        <f>IF(Occurrence!K1704&gt;0,_xlfn.GAMMA.INV(K1704,$B$6,$B$7),0)</f>
        <v/>
      </c>
      <c r="M1704" s="24">
        <f>_xlfn.NORM.DIST(Data!X1704,$C$9,$C$10,TRUE)</f>
        <v/>
      </c>
      <c r="N1704" s="9">
        <f>_xlfn.NORM.INV(M1704,$B$9,$B$10)</f>
        <v/>
      </c>
      <c r="O1704" s="24">
        <f>_xlfn.NORM.DIST(Data!Y1704,$C$9,$C$10,TRUE)</f>
        <v/>
      </c>
      <c r="P1704" s="9">
        <f>_xlfn.NORM.INV(O1704,$B$9,$B$10)</f>
        <v/>
      </c>
    </row>
    <row r="1705">
      <c r="H1705" s="14">
        <f>Data!A1705</f>
        <v/>
      </c>
      <c r="I1705" s="24">
        <f>IF(Occurrence!J1705&gt;0,_xlfn.GAMMA.DIST(Occurrence!J1705,$C$6,$C$7,TRUE),0)</f>
        <v/>
      </c>
      <c r="J1705" s="9">
        <f>IF(Occurrence!J1705&gt;0,_xlfn.GAMMA.INV(I1705,$B$6,$B$7),0)</f>
        <v/>
      </c>
      <c r="K1705" s="24">
        <f>IF(Occurrence!K1705&gt;0,_xlfn.GAMMA.DIST(Occurrence!K1705,$C$6,$C$7,TRUE),0)</f>
        <v/>
      </c>
      <c r="L1705" s="9">
        <f>IF(Occurrence!K1705&gt;0,_xlfn.GAMMA.INV(K1705,$B$6,$B$7),0)</f>
        <v/>
      </c>
      <c r="M1705" s="24">
        <f>_xlfn.NORM.DIST(Data!X1705,$C$9,$C$10,TRUE)</f>
        <v/>
      </c>
      <c r="N1705" s="9">
        <f>_xlfn.NORM.INV(M1705,$B$9,$B$10)</f>
        <v/>
      </c>
      <c r="O1705" s="24">
        <f>_xlfn.NORM.DIST(Data!Y1705,$C$9,$C$10,TRUE)</f>
        <v/>
      </c>
      <c r="P1705" s="9">
        <f>_xlfn.NORM.INV(O1705,$B$9,$B$10)</f>
        <v/>
      </c>
    </row>
    <row r="1706">
      <c r="H1706" s="14">
        <f>Data!A1706</f>
        <v/>
      </c>
      <c r="I1706" s="24">
        <f>IF(Occurrence!J1706&gt;0,_xlfn.GAMMA.DIST(Occurrence!J1706,$C$6,$C$7,TRUE),0)</f>
        <v/>
      </c>
      <c r="J1706" s="9">
        <f>IF(Occurrence!J1706&gt;0,_xlfn.GAMMA.INV(I1706,$B$6,$B$7),0)</f>
        <v/>
      </c>
      <c r="K1706" s="24">
        <f>IF(Occurrence!K1706&gt;0,_xlfn.GAMMA.DIST(Occurrence!K1706,$C$6,$C$7,TRUE),0)</f>
        <v/>
      </c>
      <c r="L1706" s="9">
        <f>IF(Occurrence!K1706&gt;0,_xlfn.GAMMA.INV(K1706,$B$6,$B$7),0)</f>
        <v/>
      </c>
      <c r="M1706" s="24">
        <f>_xlfn.NORM.DIST(Data!X1706,$C$9,$C$10,TRUE)</f>
        <v/>
      </c>
      <c r="N1706" s="9">
        <f>_xlfn.NORM.INV(M1706,$B$9,$B$10)</f>
        <v/>
      </c>
      <c r="O1706" s="24">
        <f>_xlfn.NORM.DIST(Data!Y1706,$C$9,$C$10,TRUE)</f>
        <v/>
      </c>
      <c r="P1706" s="9">
        <f>_xlfn.NORM.INV(O1706,$B$9,$B$10)</f>
        <v/>
      </c>
    </row>
    <row r="1707">
      <c r="H1707" s="14">
        <f>Data!A1707</f>
        <v/>
      </c>
      <c r="I1707" s="24">
        <f>IF(Occurrence!J1707&gt;0,_xlfn.GAMMA.DIST(Occurrence!J1707,$C$6,$C$7,TRUE),0)</f>
        <v/>
      </c>
      <c r="J1707" s="9">
        <f>IF(Occurrence!J1707&gt;0,_xlfn.GAMMA.INV(I1707,$B$6,$B$7),0)</f>
        <v/>
      </c>
      <c r="K1707" s="24">
        <f>IF(Occurrence!K1707&gt;0,_xlfn.GAMMA.DIST(Occurrence!K1707,$C$6,$C$7,TRUE),0)</f>
        <v/>
      </c>
      <c r="L1707" s="9">
        <f>IF(Occurrence!K1707&gt;0,_xlfn.GAMMA.INV(K1707,$B$6,$B$7),0)</f>
        <v/>
      </c>
      <c r="M1707" s="24">
        <f>_xlfn.NORM.DIST(Data!X1707,$C$9,$C$10,TRUE)</f>
        <v/>
      </c>
      <c r="N1707" s="9">
        <f>_xlfn.NORM.INV(M1707,$B$9,$B$10)</f>
        <v/>
      </c>
      <c r="O1707" s="24">
        <f>_xlfn.NORM.DIST(Data!Y1707,$C$9,$C$10,TRUE)</f>
        <v/>
      </c>
      <c r="P1707" s="9">
        <f>_xlfn.NORM.INV(O1707,$B$9,$B$10)</f>
        <v/>
      </c>
    </row>
    <row r="1708">
      <c r="H1708" s="14">
        <f>Data!A1708</f>
        <v/>
      </c>
      <c r="I1708" s="24">
        <f>IF(Occurrence!J1708&gt;0,_xlfn.GAMMA.DIST(Occurrence!J1708,$C$6,$C$7,TRUE),0)</f>
        <v/>
      </c>
      <c r="J1708" s="9">
        <f>IF(Occurrence!J1708&gt;0,_xlfn.GAMMA.INV(I1708,$B$6,$B$7),0)</f>
        <v/>
      </c>
      <c r="K1708" s="24">
        <f>IF(Occurrence!K1708&gt;0,_xlfn.GAMMA.DIST(Occurrence!K1708,$C$6,$C$7,TRUE),0)</f>
        <v/>
      </c>
      <c r="L1708" s="9">
        <f>IF(Occurrence!K1708&gt;0,_xlfn.GAMMA.INV(K1708,$B$6,$B$7),0)</f>
        <v/>
      </c>
      <c r="M1708" s="24">
        <f>_xlfn.NORM.DIST(Data!X1708,$C$9,$C$10,TRUE)</f>
        <v/>
      </c>
      <c r="N1708" s="9">
        <f>_xlfn.NORM.INV(M1708,$B$9,$B$10)</f>
        <v/>
      </c>
      <c r="O1708" s="24">
        <f>_xlfn.NORM.DIST(Data!Y1708,$C$9,$C$10,TRUE)</f>
        <v/>
      </c>
      <c r="P1708" s="9">
        <f>_xlfn.NORM.INV(O1708,$B$9,$B$10)</f>
        <v/>
      </c>
    </row>
    <row r="1709">
      <c r="H1709" s="14">
        <f>Data!A1709</f>
        <v/>
      </c>
      <c r="I1709" s="24">
        <f>IF(Occurrence!J1709&gt;0,_xlfn.GAMMA.DIST(Occurrence!J1709,$C$6,$C$7,TRUE),0)</f>
        <v/>
      </c>
      <c r="J1709" s="9">
        <f>IF(Occurrence!J1709&gt;0,_xlfn.GAMMA.INV(I1709,$B$6,$B$7),0)</f>
        <v/>
      </c>
      <c r="K1709" s="24">
        <f>IF(Occurrence!K1709&gt;0,_xlfn.GAMMA.DIST(Occurrence!K1709,$C$6,$C$7,TRUE),0)</f>
        <v/>
      </c>
      <c r="L1709" s="9">
        <f>IF(Occurrence!K1709&gt;0,_xlfn.GAMMA.INV(K1709,$B$6,$B$7),0)</f>
        <v/>
      </c>
      <c r="M1709" s="24">
        <f>_xlfn.NORM.DIST(Data!X1709,$C$9,$C$10,TRUE)</f>
        <v/>
      </c>
      <c r="N1709" s="9">
        <f>_xlfn.NORM.INV(M1709,$B$9,$B$10)</f>
        <v/>
      </c>
      <c r="O1709" s="24">
        <f>_xlfn.NORM.DIST(Data!Y1709,$C$9,$C$10,TRUE)</f>
        <v/>
      </c>
      <c r="P1709" s="9">
        <f>_xlfn.NORM.INV(O1709,$B$9,$B$10)</f>
        <v/>
      </c>
    </row>
    <row r="1710">
      <c r="H1710" s="14">
        <f>Data!A1710</f>
        <v/>
      </c>
      <c r="I1710" s="24">
        <f>IF(Occurrence!J1710&gt;0,_xlfn.GAMMA.DIST(Occurrence!J1710,$C$6,$C$7,TRUE),0)</f>
        <v/>
      </c>
      <c r="J1710" s="9">
        <f>IF(Occurrence!J1710&gt;0,_xlfn.GAMMA.INV(I1710,$B$6,$B$7),0)</f>
        <v/>
      </c>
      <c r="K1710" s="24">
        <f>IF(Occurrence!K1710&gt;0,_xlfn.GAMMA.DIST(Occurrence!K1710,$C$6,$C$7,TRUE),0)</f>
        <v/>
      </c>
      <c r="L1710" s="9">
        <f>IF(Occurrence!K1710&gt;0,_xlfn.GAMMA.INV(K1710,$B$6,$B$7),0)</f>
        <v/>
      </c>
      <c r="M1710" s="24">
        <f>_xlfn.NORM.DIST(Data!X1710,$C$9,$C$10,TRUE)</f>
        <v/>
      </c>
      <c r="N1710" s="9">
        <f>_xlfn.NORM.INV(M1710,$B$9,$B$10)</f>
        <v/>
      </c>
      <c r="O1710" s="24">
        <f>_xlfn.NORM.DIST(Data!Y1710,$C$9,$C$10,TRUE)</f>
        <v/>
      </c>
      <c r="P1710" s="9">
        <f>_xlfn.NORM.INV(O1710,$B$9,$B$10)</f>
        <v/>
      </c>
    </row>
    <row r="1711">
      <c r="H1711" s="14">
        <f>Data!A1711</f>
        <v/>
      </c>
      <c r="I1711" s="24">
        <f>IF(Occurrence!J1711&gt;0,_xlfn.GAMMA.DIST(Occurrence!J1711,$C$6,$C$7,TRUE),0)</f>
        <v/>
      </c>
      <c r="J1711" s="9">
        <f>IF(Occurrence!J1711&gt;0,_xlfn.GAMMA.INV(I1711,$B$6,$B$7),0)</f>
        <v/>
      </c>
      <c r="K1711" s="24">
        <f>IF(Occurrence!K1711&gt;0,_xlfn.GAMMA.DIST(Occurrence!K1711,$C$6,$C$7,TRUE),0)</f>
        <v/>
      </c>
      <c r="L1711" s="9">
        <f>IF(Occurrence!K1711&gt;0,_xlfn.GAMMA.INV(K1711,$B$6,$B$7),0)</f>
        <v/>
      </c>
      <c r="M1711" s="24">
        <f>_xlfn.NORM.DIST(Data!X1711,$C$9,$C$10,TRUE)</f>
        <v/>
      </c>
      <c r="N1711" s="9">
        <f>_xlfn.NORM.INV(M1711,$B$9,$B$10)</f>
        <v/>
      </c>
      <c r="O1711" s="24">
        <f>_xlfn.NORM.DIST(Data!Y1711,$C$9,$C$10,TRUE)</f>
        <v/>
      </c>
      <c r="P1711" s="9">
        <f>_xlfn.NORM.INV(O1711,$B$9,$B$10)</f>
        <v/>
      </c>
    </row>
    <row r="1712">
      <c r="H1712" s="14">
        <f>Data!A1712</f>
        <v/>
      </c>
      <c r="I1712" s="24">
        <f>IF(Occurrence!J1712&gt;0,_xlfn.GAMMA.DIST(Occurrence!J1712,$C$6,$C$7,TRUE),0)</f>
        <v/>
      </c>
      <c r="J1712" s="9">
        <f>IF(Occurrence!J1712&gt;0,_xlfn.GAMMA.INV(I1712,$B$6,$B$7),0)</f>
        <v/>
      </c>
      <c r="K1712" s="24">
        <f>IF(Occurrence!K1712&gt;0,_xlfn.GAMMA.DIST(Occurrence!K1712,$C$6,$C$7,TRUE),0)</f>
        <v/>
      </c>
      <c r="L1712" s="9">
        <f>IF(Occurrence!K1712&gt;0,_xlfn.GAMMA.INV(K1712,$B$6,$B$7),0)</f>
        <v/>
      </c>
      <c r="M1712" s="24">
        <f>_xlfn.NORM.DIST(Data!X1712,$C$9,$C$10,TRUE)</f>
        <v/>
      </c>
      <c r="N1712" s="9">
        <f>_xlfn.NORM.INV(M1712,$B$9,$B$10)</f>
        <v/>
      </c>
      <c r="O1712" s="24">
        <f>_xlfn.NORM.DIST(Data!Y1712,$C$9,$C$10,TRUE)</f>
        <v/>
      </c>
      <c r="P1712" s="9">
        <f>_xlfn.NORM.INV(O1712,$B$9,$B$10)</f>
        <v/>
      </c>
    </row>
    <row r="1713">
      <c r="H1713" s="14">
        <f>Data!A1713</f>
        <v/>
      </c>
      <c r="I1713" s="24">
        <f>IF(Occurrence!J1713&gt;0,_xlfn.GAMMA.DIST(Occurrence!J1713,$C$6,$C$7,TRUE),0)</f>
        <v/>
      </c>
      <c r="J1713" s="9">
        <f>IF(Occurrence!J1713&gt;0,_xlfn.GAMMA.INV(I1713,$B$6,$B$7),0)</f>
        <v/>
      </c>
      <c r="K1713" s="24">
        <f>IF(Occurrence!K1713&gt;0,_xlfn.GAMMA.DIST(Occurrence!K1713,$C$6,$C$7,TRUE),0)</f>
        <v/>
      </c>
      <c r="L1713" s="9">
        <f>IF(Occurrence!K1713&gt;0,_xlfn.GAMMA.INV(K1713,$B$6,$B$7),0)</f>
        <v/>
      </c>
      <c r="M1713" s="24">
        <f>_xlfn.NORM.DIST(Data!X1713,$C$9,$C$10,TRUE)</f>
        <v/>
      </c>
      <c r="N1713" s="9">
        <f>_xlfn.NORM.INV(M1713,$B$9,$B$10)</f>
        <v/>
      </c>
      <c r="O1713" s="24">
        <f>_xlfn.NORM.DIST(Data!Y1713,$C$9,$C$10,TRUE)</f>
        <v/>
      </c>
      <c r="P1713" s="9">
        <f>_xlfn.NORM.INV(O1713,$B$9,$B$10)</f>
        <v/>
      </c>
    </row>
    <row r="1714">
      <c r="H1714" s="14">
        <f>Data!A1714</f>
        <v/>
      </c>
      <c r="I1714" s="24">
        <f>IF(Occurrence!J1714&gt;0,_xlfn.GAMMA.DIST(Occurrence!J1714,$C$6,$C$7,TRUE),0)</f>
        <v/>
      </c>
      <c r="J1714" s="9">
        <f>IF(Occurrence!J1714&gt;0,_xlfn.GAMMA.INV(I1714,$B$6,$B$7),0)</f>
        <v/>
      </c>
      <c r="K1714" s="24">
        <f>IF(Occurrence!K1714&gt;0,_xlfn.GAMMA.DIST(Occurrence!K1714,$C$6,$C$7,TRUE),0)</f>
        <v/>
      </c>
      <c r="L1714" s="9">
        <f>IF(Occurrence!K1714&gt;0,_xlfn.GAMMA.INV(K1714,$B$6,$B$7),0)</f>
        <v/>
      </c>
      <c r="M1714" s="24">
        <f>_xlfn.NORM.DIST(Data!X1714,$C$9,$C$10,TRUE)</f>
        <v/>
      </c>
      <c r="N1714" s="9">
        <f>_xlfn.NORM.INV(M1714,$B$9,$B$10)</f>
        <v/>
      </c>
      <c r="O1714" s="24">
        <f>_xlfn.NORM.DIST(Data!Y1714,$C$9,$C$10,TRUE)</f>
        <v/>
      </c>
      <c r="P1714" s="9">
        <f>_xlfn.NORM.INV(O1714,$B$9,$B$10)</f>
        <v/>
      </c>
    </row>
    <row r="1715">
      <c r="H1715" s="14">
        <f>Data!A1715</f>
        <v/>
      </c>
      <c r="I1715" s="24">
        <f>IF(Occurrence!J1715&gt;0,_xlfn.GAMMA.DIST(Occurrence!J1715,$C$6,$C$7,TRUE),0)</f>
        <v/>
      </c>
      <c r="J1715" s="9">
        <f>IF(Occurrence!J1715&gt;0,_xlfn.GAMMA.INV(I1715,$B$6,$B$7),0)</f>
        <v/>
      </c>
      <c r="K1715" s="24">
        <f>IF(Occurrence!K1715&gt;0,_xlfn.GAMMA.DIST(Occurrence!K1715,$C$6,$C$7,TRUE),0)</f>
        <v/>
      </c>
      <c r="L1715" s="9">
        <f>IF(Occurrence!K1715&gt;0,_xlfn.GAMMA.INV(K1715,$B$6,$B$7),0)</f>
        <v/>
      </c>
      <c r="M1715" s="24">
        <f>_xlfn.NORM.DIST(Data!X1715,$C$9,$C$10,TRUE)</f>
        <v/>
      </c>
      <c r="N1715" s="9">
        <f>_xlfn.NORM.INV(M1715,$B$9,$B$10)</f>
        <v/>
      </c>
      <c r="O1715" s="24">
        <f>_xlfn.NORM.DIST(Data!Y1715,$C$9,$C$10,TRUE)</f>
        <v/>
      </c>
      <c r="P1715" s="9">
        <f>_xlfn.NORM.INV(O1715,$B$9,$B$10)</f>
        <v/>
      </c>
    </row>
    <row r="1716">
      <c r="H1716" s="14">
        <f>Data!A1716</f>
        <v/>
      </c>
      <c r="I1716" s="24">
        <f>IF(Occurrence!J1716&gt;0,_xlfn.GAMMA.DIST(Occurrence!J1716,$C$6,$C$7,TRUE),0)</f>
        <v/>
      </c>
      <c r="J1716" s="9">
        <f>IF(Occurrence!J1716&gt;0,_xlfn.GAMMA.INV(I1716,$B$6,$B$7),0)</f>
        <v/>
      </c>
      <c r="K1716" s="24">
        <f>IF(Occurrence!K1716&gt;0,_xlfn.GAMMA.DIST(Occurrence!K1716,$C$6,$C$7,TRUE),0)</f>
        <v/>
      </c>
      <c r="L1716" s="9">
        <f>IF(Occurrence!K1716&gt;0,_xlfn.GAMMA.INV(K1716,$B$6,$B$7),0)</f>
        <v/>
      </c>
      <c r="M1716" s="24">
        <f>_xlfn.NORM.DIST(Data!X1716,$C$9,$C$10,TRUE)</f>
        <v/>
      </c>
      <c r="N1716" s="9">
        <f>_xlfn.NORM.INV(M1716,$B$9,$B$10)</f>
        <v/>
      </c>
      <c r="O1716" s="24">
        <f>_xlfn.NORM.DIST(Data!Y1716,$C$9,$C$10,TRUE)</f>
        <v/>
      </c>
      <c r="P1716" s="9">
        <f>_xlfn.NORM.INV(O1716,$B$9,$B$10)</f>
        <v/>
      </c>
    </row>
    <row r="1717">
      <c r="H1717" s="14">
        <f>Data!A1717</f>
        <v/>
      </c>
      <c r="I1717" s="24">
        <f>IF(Occurrence!J1717&gt;0,_xlfn.GAMMA.DIST(Occurrence!J1717,$C$6,$C$7,TRUE),0)</f>
        <v/>
      </c>
      <c r="J1717" s="9">
        <f>IF(Occurrence!J1717&gt;0,_xlfn.GAMMA.INV(I1717,$B$6,$B$7),0)</f>
        <v/>
      </c>
      <c r="K1717" s="24">
        <f>IF(Occurrence!K1717&gt;0,_xlfn.GAMMA.DIST(Occurrence!K1717,$C$6,$C$7,TRUE),0)</f>
        <v/>
      </c>
      <c r="L1717" s="9">
        <f>IF(Occurrence!K1717&gt;0,_xlfn.GAMMA.INV(K1717,$B$6,$B$7),0)</f>
        <v/>
      </c>
      <c r="M1717" s="24">
        <f>_xlfn.NORM.DIST(Data!X1717,$C$9,$C$10,TRUE)</f>
        <v/>
      </c>
      <c r="N1717" s="9">
        <f>_xlfn.NORM.INV(M1717,$B$9,$B$10)</f>
        <v/>
      </c>
      <c r="O1717" s="24">
        <f>_xlfn.NORM.DIST(Data!Y1717,$C$9,$C$10,TRUE)</f>
        <v/>
      </c>
      <c r="P1717" s="9">
        <f>_xlfn.NORM.INV(O1717,$B$9,$B$10)</f>
        <v/>
      </c>
    </row>
    <row r="1718">
      <c r="H1718" s="14">
        <f>Data!A1718</f>
        <v/>
      </c>
      <c r="I1718" s="24">
        <f>IF(Occurrence!J1718&gt;0,_xlfn.GAMMA.DIST(Occurrence!J1718,$C$6,$C$7,TRUE),0)</f>
        <v/>
      </c>
      <c r="J1718" s="9">
        <f>IF(Occurrence!J1718&gt;0,_xlfn.GAMMA.INV(I1718,$B$6,$B$7),0)</f>
        <v/>
      </c>
      <c r="K1718" s="24">
        <f>IF(Occurrence!K1718&gt;0,_xlfn.GAMMA.DIST(Occurrence!K1718,$C$6,$C$7,TRUE),0)</f>
        <v/>
      </c>
      <c r="L1718" s="9">
        <f>IF(Occurrence!K1718&gt;0,_xlfn.GAMMA.INV(K1718,$B$6,$B$7),0)</f>
        <v/>
      </c>
      <c r="M1718" s="24">
        <f>_xlfn.NORM.DIST(Data!X1718,$C$9,$C$10,TRUE)</f>
        <v/>
      </c>
      <c r="N1718" s="9">
        <f>_xlfn.NORM.INV(M1718,$B$9,$B$10)</f>
        <v/>
      </c>
      <c r="O1718" s="24">
        <f>_xlfn.NORM.DIST(Data!Y1718,$C$9,$C$10,TRUE)</f>
        <v/>
      </c>
      <c r="P1718" s="9">
        <f>_xlfn.NORM.INV(O1718,$B$9,$B$10)</f>
        <v/>
      </c>
    </row>
    <row r="1719">
      <c r="H1719" s="14">
        <f>Data!A1719</f>
        <v/>
      </c>
      <c r="I1719" s="24">
        <f>IF(Occurrence!J1719&gt;0,_xlfn.GAMMA.DIST(Occurrence!J1719,$C$6,$C$7,TRUE),0)</f>
        <v/>
      </c>
      <c r="J1719" s="9">
        <f>IF(Occurrence!J1719&gt;0,_xlfn.GAMMA.INV(I1719,$B$6,$B$7),0)</f>
        <v/>
      </c>
      <c r="K1719" s="24">
        <f>IF(Occurrence!K1719&gt;0,_xlfn.GAMMA.DIST(Occurrence!K1719,$C$6,$C$7,TRUE),0)</f>
        <v/>
      </c>
      <c r="L1719" s="9">
        <f>IF(Occurrence!K1719&gt;0,_xlfn.GAMMA.INV(K1719,$B$6,$B$7),0)</f>
        <v/>
      </c>
      <c r="M1719" s="24">
        <f>_xlfn.NORM.DIST(Data!X1719,$C$9,$C$10,TRUE)</f>
        <v/>
      </c>
      <c r="N1719" s="9">
        <f>_xlfn.NORM.INV(M1719,$B$9,$B$10)</f>
        <v/>
      </c>
      <c r="O1719" s="24">
        <f>_xlfn.NORM.DIST(Data!Y1719,$C$9,$C$10,TRUE)</f>
        <v/>
      </c>
      <c r="P1719" s="9">
        <f>_xlfn.NORM.INV(O1719,$B$9,$B$10)</f>
        <v/>
      </c>
    </row>
    <row r="1720">
      <c r="H1720" s="14">
        <f>Data!A1720</f>
        <v/>
      </c>
      <c r="I1720" s="24">
        <f>IF(Occurrence!J1720&gt;0,_xlfn.GAMMA.DIST(Occurrence!J1720,$C$6,$C$7,TRUE),0)</f>
        <v/>
      </c>
      <c r="J1720" s="9">
        <f>IF(Occurrence!J1720&gt;0,_xlfn.GAMMA.INV(I1720,$B$6,$B$7),0)</f>
        <v/>
      </c>
      <c r="K1720" s="24">
        <f>IF(Occurrence!K1720&gt;0,_xlfn.GAMMA.DIST(Occurrence!K1720,$C$6,$C$7,TRUE),0)</f>
        <v/>
      </c>
      <c r="L1720" s="9">
        <f>IF(Occurrence!K1720&gt;0,_xlfn.GAMMA.INV(K1720,$B$6,$B$7),0)</f>
        <v/>
      </c>
      <c r="M1720" s="24">
        <f>_xlfn.NORM.DIST(Data!X1720,$C$9,$C$10,TRUE)</f>
        <v/>
      </c>
      <c r="N1720" s="9">
        <f>_xlfn.NORM.INV(M1720,$B$9,$B$10)</f>
        <v/>
      </c>
      <c r="O1720" s="24">
        <f>_xlfn.NORM.DIST(Data!Y1720,$C$9,$C$10,TRUE)</f>
        <v/>
      </c>
      <c r="P1720" s="9">
        <f>_xlfn.NORM.INV(O1720,$B$9,$B$10)</f>
        <v/>
      </c>
    </row>
    <row r="1721">
      <c r="H1721" s="14">
        <f>Data!A1721</f>
        <v/>
      </c>
      <c r="I1721" s="24">
        <f>IF(Occurrence!J1721&gt;0,_xlfn.GAMMA.DIST(Occurrence!J1721,$C$6,$C$7,TRUE),0)</f>
        <v/>
      </c>
      <c r="J1721" s="9">
        <f>IF(Occurrence!J1721&gt;0,_xlfn.GAMMA.INV(I1721,$B$6,$B$7),0)</f>
        <v/>
      </c>
      <c r="K1721" s="24">
        <f>IF(Occurrence!K1721&gt;0,_xlfn.GAMMA.DIST(Occurrence!K1721,$C$6,$C$7,TRUE),0)</f>
        <v/>
      </c>
      <c r="L1721" s="9">
        <f>IF(Occurrence!K1721&gt;0,_xlfn.GAMMA.INV(K1721,$B$6,$B$7),0)</f>
        <v/>
      </c>
      <c r="M1721" s="24">
        <f>_xlfn.NORM.DIST(Data!X1721,$C$9,$C$10,TRUE)</f>
        <v/>
      </c>
      <c r="N1721" s="9">
        <f>_xlfn.NORM.INV(M1721,$B$9,$B$10)</f>
        <v/>
      </c>
      <c r="O1721" s="24">
        <f>_xlfn.NORM.DIST(Data!Y1721,$C$9,$C$10,TRUE)</f>
        <v/>
      </c>
      <c r="P1721" s="9">
        <f>_xlfn.NORM.INV(O1721,$B$9,$B$10)</f>
        <v/>
      </c>
    </row>
    <row r="1722">
      <c r="H1722" s="14">
        <f>Data!A1722</f>
        <v/>
      </c>
      <c r="I1722" s="24">
        <f>IF(Occurrence!J1722&gt;0,_xlfn.GAMMA.DIST(Occurrence!J1722,$C$6,$C$7,TRUE),0)</f>
        <v/>
      </c>
      <c r="J1722" s="9">
        <f>IF(Occurrence!J1722&gt;0,_xlfn.GAMMA.INV(I1722,$B$6,$B$7),0)</f>
        <v/>
      </c>
      <c r="K1722" s="24">
        <f>IF(Occurrence!K1722&gt;0,_xlfn.GAMMA.DIST(Occurrence!K1722,$C$6,$C$7,TRUE),0)</f>
        <v/>
      </c>
      <c r="L1722" s="9">
        <f>IF(Occurrence!K1722&gt;0,_xlfn.GAMMA.INV(K1722,$B$6,$B$7),0)</f>
        <v/>
      </c>
      <c r="M1722" s="24">
        <f>_xlfn.NORM.DIST(Data!X1722,$C$9,$C$10,TRUE)</f>
        <v/>
      </c>
      <c r="N1722" s="9">
        <f>_xlfn.NORM.INV(M1722,$B$9,$B$10)</f>
        <v/>
      </c>
      <c r="O1722" s="24">
        <f>_xlfn.NORM.DIST(Data!Y1722,$C$9,$C$10,TRUE)</f>
        <v/>
      </c>
      <c r="P1722" s="9">
        <f>_xlfn.NORM.INV(O1722,$B$9,$B$10)</f>
        <v/>
      </c>
    </row>
    <row r="1723">
      <c r="H1723" s="14">
        <f>Data!A1723</f>
        <v/>
      </c>
      <c r="I1723" s="24">
        <f>IF(Occurrence!J1723&gt;0,_xlfn.GAMMA.DIST(Occurrence!J1723,$C$6,$C$7,TRUE),0)</f>
        <v/>
      </c>
      <c r="J1723" s="9">
        <f>IF(Occurrence!J1723&gt;0,_xlfn.GAMMA.INV(I1723,$B$6,$B$7),0)</f>
        <v/>
      </c>
      <c r="K1723" s="24">
        <f>IF(Occurrence!K1723&gt;0,_xlfn.GAMMA.DIST(Occurrence!K1723,$C$6,$C$7,TRUE),0)</f>
        <v/>
      </c>
      <c r="L1723" s="9">
        <f>IF(Occurrence!K1723&gt;0,_xlfn.GAMMA.INV(K1723,$B$6,$B$7),0)</f>
        <v/>
      </c>
      <c r="M1723" s="24">
        <f>_xlfn.NORM.DIST(Data!X1723,$C$9,$C$10,TRUE)</f>
        <v/>
      </c>
      <c r="N1723" s="9">
        <f>_xlfn.NORM.INV(M1723,$B$9,$B$10)</f>
        <v/>
      </c>
      <c r="O1723" s="24">
        <f>_xlfn.NORM.DIST(Data!Y1723,$C$9,$C$10,TRUE)</f>
        <v/>
      </c>
      <c r="P1723" s="9">
        <f>_xlfn.NORM.INV(O1723,$B$9,$B$10)</f>
        <v/>
      </c>
    </row>
    <row r="1724">
      <c r="H1724" s="14">
        <f>Data!A1724</f>
        <v/>
      </c>
      <c r="I1724" s="24">
        <f>IF(Occurrence!J1724&gt;0,_xlfn.GAMMA.DIST(Occurrence!J1724,$C$6,$C$7,TRUE),0)</f>
        <v/>
      </c>
      <c r="J1724" s="9">
        <f>IF(Occurrence!J1724&gt;0,_xlfn.GAMMA.INV(I1724,$B$6,$B$7),0)</f>
        <v/>
      </c>
      <c r="K1724" s="24">
        <f>IF(Occurrence!K1724&gt;0,_xlfn.GAMMA.DIST(Occurrence!K1724,$C$6,$C$7,TRUE),0)</f>
        <v/>
      </c>
      <c r="L1724" s="9">
        <f>IF(Occurrence!K1724&gt;0,_xlfn.GAMMA.INV(K1724,$B$6,$B$7),0)</f>
        <v/>
      </c>
      <c r="M1724" s="24">
        <f>_xlfn.NORM.DIST(Data!X1724,$C$9,$C$10,TRUE)</f>
        <v/>
      </c>
      <c r="N1724" s="9">
        <f>_xlfn.NORM.INV(M1724,$B$9,$B$10)</f>
        <v/>
      </c>
      <c r="O1724" s="24">
        <f>_xlfn.NORM.DIST(Data!Y1724,$C$9,$C$10,TRUE)</f>
        <v/>
      </c>
      <c r="P1724" s="9">
        <f>_xlfn.NORM.INV(O1724,$B$9,$B$10)</f>
        <v/>
      </c>
    </row>
    <row r="1725">
      <c r="H1725" s="14">
        <f>Data!A1725</f>
        <v/>
      </c>
      <c r="I1725" s="24">
        <f>IF(Occurrence!J1725&gt;0,_xlfn.GAMMA.DIST(Occurrence!J1725,$C$6,$C$7,TRUE),0)</f>
        <v/>
      </c>
      <c r="J1725" s="9">
        <f>IF(Occurrence!J1725&gt;0,_xlfn.GAMMA.INV(I1725,$B$6,$B$7),0)</f>
        <v/>
      </c>
      <c r="K1725" s="24">
        <f>IF(Occurrence!K1725&gt;0,_xlfn.GAMMA.DIST(Occurrence!K1725,$C$6,$C$7,TRUE),0)</f>
        <v/>
      </c>
      <c r="L1725" s="9">
        <f>IF(Occurrence!K1725&gt;0,_xlfn.GAMMA.INV(K1725,$B$6,$B$7),0)</f>
        <v/>
      </c>
      <c r="M1725" s="24">
        <f>_xlfn.NORM.DIST(Data!X1725,$C$9,$C$10,TRUE)</f>
        <v/>
      </c>
      <c r="N1725" s="9">
        <f>_xlfn.NORM.INV(M1725,$B$9,$B$10)</f>
        <v/>
      </c>
      <c r="O1725" s="24">
        <f>_xlfn.NORM.DIST(Data!Y1725,$C$9,$C$10,TRUE)</f>
        <v/>
      </c>
      <c r="P1725" s="9">
        <f>_xlfn.NORM.INV(O1725,$B$9,$B$10)</f>
        <v/>
      </c>
    </row>
    <row r="1726">
      <c r="H1726" s="14">
        <f>Data!A1726</f>
        <v/>
      </c>
      <c r="I1726" s="24">
        <f>IF(Occurrence!J1726&gt;0,_xlfn.GAMMA.DIST(Occurrence!J1726,$C$6,$C$7,TRUE),0)</f>
        <v/>
      </c>
      <c r="J1726" s="9">
        <f>IF(Occurrence!J1726&gt;0,_xlfn.GAMMA.INV(I1726,$B$6,$B$7),0)</f>
        <v/>
      </c>
      <c r="K1726" s="24">
        <f>IF(Occurrence!K1726&gt;0,_xlfn.GAMMA.DIST(Occurrence!K1726,$C$6,$C$7,TRUE),0)</f>
        <v/>
      </c>
      <c r="L1726" s="9">
        <f>IF(Occurrence!K1726&gt;0,_xlfn.GAMMA.INV(K1726,$B$6,$B$7),0)</f>
        <v/>
      </c>
      <c r="M1726" s="24">
        <f>_xlfn.NORM.DIST(Data!X1726,$C$9,$C$10,TRUE)</f>
        <v/>
      </c>
      <c r="N1726" s="9">
        <f>_xlfn.NORM.INV(M1726,$B$9,$B$10)</f>
        <v/>
      </c>
      <c r="O1726" s="24">
        <f>_xlfn.NORM.DIST(Data!Y1726,$C$9,$C$10,TRUE)</f>
        <v/>
      </c>
      <c r="P1726" s="9">
        <f>_xlfn.NORM.INV(O1726,$B$9,$B$10)</f>
        <v/>
      </c>
    </row>
    <row r="1727">
      <c r="H1727" s="14">
        <f>Data!A1727</f>
        <v/>
      </c>
      <c r="I1727" s="24">
        <f>IF(Occurrence!J1727&gt;0,_xlfn.GAMMA.DIST(Occurrence!J1727,$C$6,$C$7,TRUE),0)</f>
        <v/>
      </c>
      <c r="J1727" s="9">
        <f>IF(Occurrence!J1727&gt;0,_xlfn.GAMMA.INV(I1727,$B$6,$B$7),0)</f>
        <v/>
      </c>
      <c r="K1727" s="24">
        <f>IF(Occurrence!K1727&gt;0,_xlfn.GAMMA.DIST(Occurrence!K1727,$C$6,$C$7,TRUE),0)</f>
        <v/>
      </c>
      <c r="L1727" s="9">
        <f>IF(Occurrence!K1727&gt;0,_xlfn.GAMMA.INV(K1727,$B$6,$B$7),0)</f>
        <v/>
      </c>
      <c r="M1727" s="24">
        <f>_xlfn.NORM.DIST(Data!X1727,$C$9,$C$10,TRUE)</f>
        <v/>
      </c>
      <c r="N1727" s="9">
        <f>_xlfn.NORM.INV(M1727,$B$9,$B$10)</f>
        <v/>
      </c>
      <c r="O1727" s="24">
        <f>_xlfn.NORM.DIST(Data!Y1727,$C$9,$C$10,TRUE)</f>
        <v/>
      </c>
      <c r="P1727" s="9">
        <f>_xlfn.NORM.INV(O1727,$B$9,$B$10)</f>
        <v/>
      </c>
    </row>
    <row r="1728">
      <c r="H1728" s="14">
        <f>Data!A1728</f>
        <v/>
      </c>
      <c r="I1728" s="24">
        <f>IF(Occurrence!J1728&gt;0,_xlfn.GAMMA.DIST(Occurrence!J1728,$C$6,$C$7,TRUE),0)</f>
        <v/>
      </c>
      <c r="J1728" s="9">
        <f>IF(Occurrence!J1728&gt;0,_xlfn.GAMMA.INV(I1728,$B$6,$B$7),0)</f>
        <v/>
      </c>
      <c r="K1728" s="24">
        <f>IF(Occurrence!K1728&gt;0,_xlfn.GAMMA.DIST(Occurrence!K1728,$C$6,$C$7,TRUE),0)</f>
        <v/>
      </c>
      <c r="L1728" s="9">
        <f>IF(Occurrence!K1728&gt;0,_xlfn.GAMMA.INV(K1728,$B$6,$B$7),0)</f>
        <v/>
      </c>
      <c r="M1728" s="24">
        <f>_xlfn.NORM.DIST(Data!X1728,$C$9,$C$10,TRUE)</f>
        <v/>
      </c>
      <c r="N1728" s="9">
        <f>_xlfn.NORM.INV(M1728,$B$9,$B$10)</f>
        <v/>
      </c>
      <c r="O1728" s="24">
        <f>_xlfn.NORM.DIST(Data!Y1728,$C$9,$C$10,TRUE)</f>
        <v/>
      </c>
      <c r="P1728" s="9">
        <f>_xlfn.NORM.INV(O1728,$B$9,$B$10)</f>
        <v/>
      </c>
    </row>
    <row r="1729">
      <c r="H1729" s="14">
        <f>Data!A1729</f>
        <v/>
      </c>
      <c r="I1729" s="24">
        <f>IF(Occurrence!J1729&gt;0,_xlfn.GAMMA.DIST(Occurrence!J1729,$C$6,$C$7,TRUE),0)</f>
        <v/>
      </c>
      <c r="J1729" s="9">
        <f>IF(Occurrence!J1729&gt;0,_xlfn.GAMMA.INV(I1729,$B$6,$B$7),0)</f>
        <v/>
      </c>
      <c r="K1729" s="24">
        <f>IF(Occurrence!K1729&gt;0,_xlfn.GAMMA.DIST(Occurrence!K1729,$C$6,$C$7,TRUE),0)</f>
        <v/>
      </c>
      <c r="L1729" s="9">
        <f>IF(Occurrence!K1729&gt;0,_xlfn.GAMMA.INV(K1729,$B$6,$B$7),0)</f>
        <v/>
      </c>
      <c r="M1729" s="24">
        <f>_xlfn.NORM.DIST(Data!X1729,$C$9,$C$10,TRUE)</f>
        <v/>
      </c>
      <c r="N1729" s="9">
        <f>_xlfn.NORM.INV(M1729,$B$9,$B$10)</f>
        <v/>
      </c>
      <c r="O1729" s="24">
        <f>_xlfn.NORM.DIST(Data!Y1729,$C$9,$C$10,TRUE)</f>
        <v/>
      </c>
      <c r="P1729" s="9">
        <f>_xlfn.NORM.INV(O1729,$B$9,$B$10)</f>
        <v/>
      </c>
    </row>
    <row r="1730">
      <c r="H1730" s="14">
        <f>Data!A1730</f>
        <v/>
      </c>
      <c r="I1730" s="24">
        <f>IF(Occurrence!J1730&gt;0,_xlfn.GAMMA.DIST(Occurrence!J1730,$C$6,$C$7,TRUE),0)</f>
        <v/>
      </c>
      <c r="J1730" s="9">
        <f>IF(Occurrence!J1730&gt;0,_xlfn.GAMMA.INV(I1730,$B$6,$B$7),0)</f>
        <v/>
      </c>
      <c r="K1730" s="24">
        <f>IF(Occurrence!K1730&gt;0,_xlfn.GAMMA.DIST(Occurrence!K1730,$C$6,$C$7,TRUE),0)</f>
        <v/>
      </c>
      <c r="L1730" s="9">
        <f>IF(Occurrence!K1730&gt;0,_xlfn.GAMMA.INV(K1730,$B$6,$B$7),0)</f>
        <v/>
      </c>
      <c r="M1730" s="24">
        <f>_xlfn.NORM.DIST(Data!X1730,$C$9,$C$10,TRUE)</f>
        <v/>
      </c>
      <c r="N1730" s="9">
        <f>_xlfn.NORM.INV(M1730,$B$9,$B$10)</f>
        <v/>
      </c>
      <c r="O1730" s="24">
        <f>_xlfn.NORM.DIST(Data!Y1730,$C$9,$C$10,TRUE)</f>
        <v/>
      </c>
      <c r="P1730" s="9">
        <f>_xlfn.NORM.INV(O1730,$B$9,$B$10)</f>
        <v/>
      </c>
    </row>
    <row r="1731">
      <c r="H1731" s="14">
        <f>Data!A1731</f>
        <v/>
      </c>
      <c r="I1731" s="24">
        <f>IF(Occurrence!J1731&gt;0,_xlfn.GAMMA.DIST(Occurrence!J1731,$C$6,$C$7,TRUE),0)</f>
        <v/>
      </c>
      <c r="J1731" s="9">
        <f>IF(Occurrence!J1731&gt;0,_xlfn.GAMMA.INV(I1731,$B$6,$B$7),0)</f>
        <v/>
      </c>
      <c r="K1731" s="24">
        <f>IF(Occurrence!K1731&gt;0,_xlfn.GAMMA.DIST(Occurrence!K1731,$C$6,$C$7,TRUE),0)</f>
        <v/>
      </c>
      <c r="L1731" s="9">
        <f>IF(Occurrence!K1731&gt;0,_xlfn.GAMMA.INV(K1731,$B$6,$B$7),0)</f>
        <v/>
      </c>
      <c r="M1731" s="24">
        <f>_xlfn.NORM.DIST(Data!X1731,$C$9,$C$10,TRUE)</f>
        <v/>
      </c>
      <c r="N1731" s="9">
        <f>_xlfn.NORM.INV(M1731,$B$9,$B$10)</f>
        <v/>
      </c>
      <c r="O1731" s="24">
        <f>_xlfn.NORM.DIST(Data!Y1731,$C$9,$C$10,TRUE)</f>
        <v/>
      </c>
      <c r="P1731" s="9">
        <f>_xlfn.NORM.INV(O1731,$B$9,$B$10)</f>
        <v/>
      </c>
    </row>
    <row r="1732">
      <c r="H1732" s="14">
        <f>Data!A1732</f>
        <v/>
      </c>
      <c r="I1732" s="24">
        <f>IF(Occurrence!J1732&gt;0,_xlfn.GAMMA.DIST(Occurrence!J1732,$C$6,$C$7,TRUE),0)</f>
        <v/>
      </c>
      <c r="J1732" s="9">
        <f>IF(Occurrence!J1732&gt;0,_xlfn.GAMMA.INV(I1732,$B$6,$B$7),0)</f>
        <v/>
      </c>
      <c r="K1732" s="24">
        <f>IF(Occurrence!K1732&gt;0,_xlfn.GAMMA.DIST(Occurrence!K1732,$C$6,$C$7,TRUE),0)</f>
        <v/>
      </c>
      <c r="L1732" s="9">
        <f>IF(Occurrence!K1732&gt;0,_xlfn.GAMMA.INV(K1732,$B$6,$B$7),0)</f>
        <v/>
      </c>
      <c r="M1732" s="24">
        <f>_xlfn.NORM.DIST(Data!X1732,$C$9,$C$10,TRUE)</f>
        <v/>
      </c>
      <c r="N1732" s="9">
        <f>_xlfn.NORM.INV(M1732,$B$9,$B$10)</f>
        <v/>
      </c>
      <c r="O1732" s="24">
        <f>_xlfn.NORM.DIST(Data!Y1732,$C$9,$C$10,TRUE)</f>
        <v/>
      </c>
      <c r="P1732" s="9">
        <f>_xlfn.NORM.INV(O1732,$B$9,$B$10)</f>
        <v/>
      </c>
    </row>
    <row r="1733">
      <c r="H1733" s="14">
        <f>Data!A1733</f>
        <v/>
      </c>
      <c r="I1733" s="24">
        <f>IF(Occurrence!J1733&gt;0,_xlfn.GAMMA.DIST(Occurrence!J1733,$C$6,$C$7,TRUE),0)</f>
        <v/>
      </c>
      <c r="J1733" s="9">
        <f>IF(Occurrence!J1733&gt;0,_xlfn.GAMMA.INV(I1733,$B$6,$B$7),0)</f>
        <v/>
      </c>
      <c r="K1733" s="24">
        <f>IF(Occurrence!K1733&gt;0,_xlfn.GAMMA.DIST(Occurrence!K1733,$C$6,$C$7,TRUE),0)</f>
        <v/>
      </c>
      <c r="L1733" s="9">
        <f>IF(Occurrence!K1733&gt;0,_xlfn.GAMMA.INV(K1733,$B$6,$B$7),0)</f>
        <v/>
      </c>
      <c r="M1733" s="24">
        <f>_xlfn.NORM.DIST(Data!X1733,$C$9,$C$10,TRUE)</f>
        <v/>
      </c>
      <c r="N1733" s="9">
        <f>_xlfn.NORM.INV(M1733,$B$9,$B$10)</f>
        <v/>
      </c>
      <c r="O1733" s="24">
        <f>_xlfn.NORM.DIST(Data!Y1733,$C$9,$C$10,TRUE)</f>
        <v/>
      </c>
      <c r="P1733" s="9">
        <f>_xlfn.NORM.INV(O1733,$B$9,$B$10)</f>
        <v/>
      </c>
    </row>
    <row r="1734">
      <c r="H1734" s="14">
        <f>Data!A1734</f>
        <v/>
      </c>
      <c r="I1734" s="24">
        <f>IF(Occurrence!J1734&gt;0,_xlfn.GAMMA.DIST(Occurrence!J1734,$C$6,$C$7,TRUE),0)</f>
        <v/>
      </c>
      <c r="J1734" s="9">
        <f>IF(Occurrence!J1734&gt;0,_xlfn.GAMMA.INV(I1734,$B$6,$B$7),0)</f>
        <v/>
      </c>
      <c r="K1734" s="24">
        <f>IF(Occurrence!K1734&gt;0,_xlfn.GAMMA.DIST(Occurrence!K1734,$C$6,$C$7,TRUE),0)</f>
        <v/>
      </c>
      <c r="L1734" s="9">
        <f>IF(Occurrence!K1734&gt;0,_xlfn.GAMMA.INV(K1734,$B$6,$B$7),0)</f>
        <v/>
      </c>
      <c r="M1734" s="24">
        <f>_xlfn.NORM.DIST(Data!X1734,$C$9,$C$10,TRUE)</f>
        <v/>
      </c>
      <c r="N1734" s="9">
        <f>_xlfn.NORM.INV(M1734,$B$9,$B$10)</f>
        <v/>
      </c>
      <c r="O1734" s="24">
        <f>_xlfn.NORM.DIST(Data!Y1734,$C$9,$C$10,TRUE)</f>
        <v/>
      </c>
      <c r="P1734" s="9">
        <f>_xlfn.NORM.INV(O1734,$B$9,$B$10)</f>
        <v/>
      </c>
    </row>
    <row r="1735">
      <c r="H1735" s="14">
        <f>Data!A1735</f>
        <v/>
      </c>
      <c r="I1735" s="24">
        <f>IF(Occurrence!J1735&gt;0,_xlfn.GAMMA.DIST(Occurrence!J1735,$C$6,$C$7,TRUE),0)</f>
        <v/>
      </c>
      <c r="J1735" s="9">
        <f>IF(Occurrence!J1735&gt;0,_xlfn.GAMMA.INV(I1735,$B$6,$B$7),0)</f>
        <v/>
      </c>
      <c r="K1735" s="24">
        <f>IF(Occurrence!K1735&gt;0,_xlfn.GAMMA.DIST(Occurrence!K1735,$C$6,$C$7,TRUE),0)</f>
        <v/>
      </c>
      <c r="L1735" s="9">
        <f>IF(Occurrence!K1735&gt;0,_xlfn.GAMMA.INV(K1735,$B$6,$B$7),0)</f>
        <v/>
      </c>
      <c r="M1735" s="24">
        <f>_xlfn.NORM.DIST(Data!X1735,$C$9,$C$10,TRUE)</f>
        <v/>
      </c>
      <c r="N1735" s="9">
        <f>_xlfn.NORM.INV(M1735,$B$9,$B$10)</f>
        <v/>
      </c>
      <c r="O1735" s="24">
        <f>_xlfn.NORM.DIST(Data!Y1735,$C$9,$C$10,TRUE)</f>
        <v/>
      </c>
      <c r="P1735" s="9">
        <f>_xlfn.NORM.INV(O1735,$B$9,$B$10)</f>
        <v/>
      </c>
    </row>
    <row r="1736">
      <c r="H1736" s="14">
        <f>Data!A1736</f>
        <v/>
      </c>
      <c r="I1736" s="24">
        <f>IF(Occurrence!J1736&gt;0,_xlfn.GAMMA.DIST(Occurrence!J1736,$C$6,$C$7,TRUE),0)</f>
        <v/>
      </c>
      <c r="J1736" s="9">
        <f>IF(Occurrence!J1736&gt;0,_xlfn.GAMMA.INV(I1736,$B$6,$B$7),0)</f>
        <v/>
      </c>
      <c r="K1736" s="24">
        <f>IF(Occurrence!K1736&gt;0,_xlfn.GAMMA.DIST(Occurrence!K1736,$C$6,$C$7,TRUE),0)</f>
        <v/>
      </c>
      <c r="L1736" s="9">
        <f>IF(Occurrence!K1736&gt;0,_xlfn.GAMMA.INV(K1736,$B$6,$B$7),0)</f>
        <v/>
      </c>
      <c r="M1736" s="24">
        <f>_xlfn.NORM.DIST(Data!X1736,$C$9,$C$10,TRUE)</f>
        <v/>
      </c>
      <c r="N1736" s="9">
        <f>_xlfn.NORM.INV(M1736,$B$9,$B$10)</f>
        <v/>
      </c>
      <c r="O1736" s="24">
        <f>_xlfn.NORM.DIST(Data!Y1736,$C$9,$C$10,TRUE)</f>
        <v/>
      </c>
      <c r="P1736" s="9">
        <f>_xlfn.NORM.INV(O1736,$B$9,$B$10)</f>
        <v/>
      </c>
    </row>
    <row r="1737">
      <c r="H1737" s="14">
        <f>Data!A1737</f>
        <v/>
      </c>
      <c r="I1737" s="24">
        <f>IF(Occurrence!J1737&gt;0,_xlfn.GAMMA.DIST(Occurrence!J1737,$C$6,$C$7,TRUE),0)</f>
        <v/>
      </c>
      <c r="J1737" s="9">
        <f>IF(Occurrence!J1737&gt;0,_xlfn.GAMMA.INV(I1737,$B$6,$B$7),0)</f>
        <v/>
      </c>
      <c r="K1737" s="24">
        <f>IF(Occurrence!K1737&gt;0,_xlfn.GAMMA.DIST(Occurrence!K1737,$C$6,$C$7,TRUE),0)</f>
        <v/>
      </c>
      <c r="L1737" s="9">
        <f>IF(Occurrence!K1737&gt;0,_xlfn.GAMMA.INV(K1737,$B$6,$B$7),0)</f>
        <v/>
      </c>
      <c r="M1737" s="24">
        <f>_xlfn.NORM.DIST(Data!X1737,$C$9,$C$10,TRUE)</f>
        <v/>
      </c>
      <c r="N1737" s="9">
        <f>_xlfn.NORM.INV(M1737,$B$9,$B$10)</f>
        <v/>
      </c>
      <c r="O1737" s="24">
        <f>_xlfn.NORM.DIST(Data!Y1737,$C$9,$C$10,TRUE)</f>
        <v/>
      </c>
      <c r="P1737" s="9">
        <f>_xlfn.NORM.INV(O1737,$B$9,$B$10)</f>
        <v/>
      </c>
    </row>
    <row r="1738">
      <c r="H1738" s="14">
        <f>Data!A1738</f>
        <v/>
      </c>
      <c r="I1738" s="24">
        <f>IF(Occurrence!J1738&gt;0,_xlfn.GAMMA.DIST(Occurrence!J1738,$C$6,$C$7,TRUE),0)</f>
        <v/>
      </c>
      <c r="J1738" s="9">
        <f>IF(Occurrence!J1738&gt;0,_xlfn.GAMMA.INV(I1738,$B$6,$B$7),0)</f>
        <v/>
      </c>
      <c r="K1738" s="24">
        <f>IF(Occurrence!K1738&gt;0,_xlfn.GAMMA.DIST(Occurrence!K1738,$C$6,$C$7,TRUE),0)</f>
        <v/>
      </c>
      <c r="L1738" s="9">
        <f>IF(Occurrence!K1738&gt;0,_xlfn.GAMMA.INV(K1738,$B$6,$B$7),0)</f>
        <v/>
      </c>
      <c r="M1738" s="24">
        <f>_xlfn.NORM.DIST(Data!X1738,$C$9,$C$10,TRUE)</f>
        <v/>
      </c>
      <c r="N1738" s="9">
        <f>_xlfn.NORM.INV(M1738,$B$9,$B$10)</f>
        <v/>
      </c>
      <c r="O1738" s="24">
        <f>_xlfn.NORM.DIST(Data!Y1738,$C$9,$C$10,TRUE)</f>
        <v/>
      </c>
      <c r="P1738" s="9">
        <f>_xlfn.NORM.INV(O1738,$B$9,$B$10)</f>
        <v/>
      </c>
    </row>
    <row r="1739">
      <c r="H1739" s="14">
        <f>Data!A1739</f>
        <v/>
      </c>
      <c r="I1739" s="24">
        <f>IF(Occurrence!J1739&gt;0,_xlfn.GAMMA.DIST(Occurrence!J1739,$C$6,$C$7,TRUE),0)</f>
        <v/>
      </c>
      <c r="J1739" s="9">
        <f>IF(Occurrence!J1739&gt;0,_xlfn.GAMMA.INV(I1739,$B$6,$B$7),0)</f>
        <v/>
      </c>
      <c r="K1739" s="24">
        <f>IF(Occurrence!K1739&gt;0,_xlfn.GAMMA.DIST(Occurrence!K1739,$C$6,$C$7,TRUE),0)</f>
        <v/>
      </c>
      <c r="L1739" s="9">
        <f>IF(Occurrence!K1739&gt;0,_xlfn.GAMMA.INV(K1739,$B$6,$B$7),0)</f>
        <v/>
      </c>
      <c r="M1739" s="24">
        <f>_xlfn.NORM.DIST(Data!X1739,$C$9,$C$10,TRUE)</f>
        <v/>
      </c>
      <c r="N1739" s="9">
        <f>_xlfn.NORM.INV(M1739,$B$9,$B$10)</f>
        <v/>
      </c>
      <c r="O1739" s="24">
        <f>_xlfn.NORM.DIST(Data!Y1739,$C$9,$C$10,TRUE)</f>
        <v/>
      </c>
      <c r="P1739" s="9">
        <f>_xlfn.NORM.INV(O1739,$B$9,$B$10)</f>
        <v/>
      </c>
    </row>
    <row r="1740">
      <c r="H1740" s="14">
        <f>Data!A1740</f>
        <v/>
      </c>
      <c r="I1740" s="24">
        <f>IF(Occurrence!J1740&gt;0,_xlfn.GAMMA.DIST(Occurrence!J1740,$C$6,$C$7,TRUE),0)</f>
        <v/>
      </c>
      <c r="J1740" s="9">
        <f>IF(Occurrence!J1740&gt;0,_xlfn.GAMMA.INV(I1740,$B$6,$B$7),0)</f>
        <v/>
      </c>
      <c r="K1740" s="24">
        <f>IF(Occurrence!K1740&gt;0,_xlfn.GAMMA.DIST(Occurrence!K1740,$C$6,$C$7,TRUE),0)</f>
        <v/>
      </c>
      <c r="L1740" s="9">
        <f>IF(Occurrence!K1740&gt;0,_xlfn.GAMMA.INV(K1740,$B$6,$B$7),0)</f>
        <v/>
      </c>
      <c r="M1740" s="24">
        <f>_xlfn.NORM.DIST(Data!X1740,$C$9,$C$10,TRUE)</f>
        <v/>
      </c>
      <c r="N1740" s="9">
        <f>_xlfn.NORM.INV(M1740,$B$9,$B$10)</f>
        <v/>
      </c>
      <c r="O1740" s="24">
        <f>_xlfn.NORM.DIST(Data!Y1740,$C$9,$C$10,TRUE)</f>
        <v/>
      </c>
      <c r="P1740" s="9">
        <f>_xlfn.NORM.INV(O1740,$B$9,$B$10)</f>
        <v/>
      </c>
    </row>
    <row r="1741">
      <c r="H1741" s="14">
        <f>Data!A1741</f>
        <v/>
      </c>
      <c r="I1741" s="24">
        <f>IF(Occurrence!J1741&gt;0,_xlfn.GAMMA.DIST(Occurrence!J1741,$C$6,$C$7,TRUE),0)</f>
        <v/>
      </c>
      <c r="J1741" s="9">
        <f>IF(Occurrence!J1741&gt;0,_xlfn.GAMMA.INV(I1741,$B$6,$B$7),0)</f>
        <v/>
      </c>
      <c r="K1741" s="24">
        <f>IF(Occurrence!K1741&gt;0,_xlfn.GAMMA.DIST(Occurrence!K1741,$C$6,$C$7,TRUE),0)</f>
        <v/>
      </c>
      <c r="L1741" s="9">
        <f>IF(Occurrence!K1741&gt;0,_xlfn.GAMMA.INV(K1741,$B$6,$B$7),0)</f>
        <v/>
      </c>
      <c r="M1741" s="24">
        <f>_xlfn.NORM.DIST(Data!X1741,$C$9,$C$10,TRUE)</f>
        <v/>
      </c>
      <c r="N1741" s="9">
        <f>_xlfn.NORM.INV(M1741,$B$9,$B$10)</f>
        <v/>
      </c>
      <c r="O1741" s="24">
        <f>_xlfn.NORM.DIST(Data!Y1741,$C$9,$C$10,TRUE)</f>
        <v/>
      </c>
      <c r="P1741" s="9">
        <f>_xlfn.NORM.INV(O1741,$B$9,$B$10)</f>
        <v/>
      </c>
    </row>
    <row r="1742">
      <c r="H1742" s="14">
        <f>Data!A1742</f>
        <v/>
      </c>
      <c r="I1742" s="24">
        <f>IF(Occurrence!J1742&gt;0,_xlfn.GAMMA.DIST(Occurrence!J1742,$C$6,$C$7,TRUE),0)</f>
        <v/>
      </c>
      <c r="J1742" s="9">
        <f>IF(Occurrence!J1742&gt;0,_xlfn.GAMMA.INV(I1742,$B$6,$B$7),0)</f>
        <v/>
      </c>
      <c r="K1742" s="24">
        <f>IF(Occurrence!K1742&gt;0,_xlfn.GAMMA.DIST(Occurrence!K1742,$C$6,$C$7,TRUE),0)</f>
        <v/>
      </c>
      <c r="L1742" s="9">
        <f>IF(Occurrence!K1742&gt;0,_xlfn.GAMMA.INV(K1742,$B$6,$B$7),0)</f>
        <v/>
      </c>
      <c r="M1742" s="24">
        <f>_xlfn.NORM.DIST(Data!X1742,$C$9,$C$10,TRUE)</f>
        <v/>
      </c>
      <c r="N1742" s="9">
        <f>_xlfn.NORM.INV(M1742,$B$9,$B$10)</f>
        <v/>
      </c>
      <c r="O1742" s="24">
        <f>_xlfn.NORM.DIST(Data!Y1742,$C$9,$C$10,TRUE)</f>
        <v/>
      </c>
      <c r="P1742" s="9">
        <f>_xlfn.NORM.INV(O1742,$B$9,$B$10)</f>
        <v/>
      </c>
    </row>
    <row r="1743">
      <c r="H1743" s="14">
        <f>Data!A1743</f>
        <v/>
      </c>
      <c r="I1743" s="24">
        <f>IF(Occurrence!J1743&gt;0,_xlfn.GAMMA.DIST(Occurrence!J1743,$C$6,$C$7,TRUE),0)</f>
        <v/>
      </c>
      <c r="J1743" s="9">
        <f>IF(Occurrence!J1743&gt;0,_xlfn.GAMMA.INV(I1743,$B$6,$B$7),0)</f>
        <v/>
      </c>
      <c r="K1743" s="24">
        <f>IF(Occurrence!K1743&gt;0,_xlfn.GAMMA.DIST(Occurrence!K1743,$C$6,$C$7,TRUE),0)</f>
        <v/>
      </c>
      <c r="L1743" s="9">
        <f>IF(Occurrence!K1743&gt;0,_xlfn.GAMMA.INV(K1743,$B$6,$B$7),0)</f>
        <v/>
      </c>
      <c r="M1743" s="24">
        <f>_xlfn.NORM.DIST(Data!X1743,$C$9,$C$10,TRUE)</f>
        <v/>
      </c>
      <c r="N1743" s="9">
        <f>_xlfn.NORM.INV(M1743,$B$9,$B$10)</f>
        <v/>
      </c>
      <c r="O1743" s="24">
        <f>_xlfn.NORM.DIST(Data!Y1743,$C$9,$C$10,TRUE)</f>
        <v/>
      </c>
      <c r="P1743" s="9">
        <f>_xlfn.NORM.INV(O1743,$B$9,$B$10)</f>
        <v/>
      </c>
    </row>
    <row r="1744">
      <c r="H1744" s="14">
        <f>Data!A1744</f>
        <v/>
      </c>
      <c r="I1744" s="24">
        <f>IF(Occurrence!J1744&gt;0,_xlfn.GAMMA.DIST(Occurrence!J1744,$C$6,$C$7,TRUE),0)</f>
        <v/>
      </c>
      <c r="J1744" s="9">
        <f>IF(Occurrence!J1744&gt;0,_xlfn.GAMMA.INV(I1744,$B$6,$B$7),0)</f>
        <v/>
      </c>
      <c r="K1744" s="24">
        <f>IF(Occurrence!K1744&gt;0,_xlfn.GAMMA.DIST(Occurrence!K1744,$C$6,$C$7,TRUE),0)</f>
        <v/>
      </c>
      <c r="L1744" s="9">
        <f>IF(Occurrence!K1744&gt;0,_xlfn.GAMMA.INV(K1744,$B$6,$B$7),0)</f>
        <v/>
      </c>
      <c r="M1744" s="24">
        <f>_xlfn.NORM.DIST(Data!X1744,$C$9,$C$10,TRUE)</f>
        <v/>
      </c>
      <c r="N1744" s="9">
        <f>_xlfn.NORM.INV(M1744,$B$9,$B$10)</f>
        <v/>
      </c>
      <c r="O1744" s="24">
        <f>_xlfn.NORM.DIST(Data!Y1744,$C$9,$C$10,TRUE)</f>
        <v/>
      </c>
      <c r="P1744" s="9">
        <f>_xlfn.NORM.INV(O1744,$B$9,$B$10)</f>
        <v/>
      </c>
    </row>
    <row r="1745">
      <c r="H1745" s="14">
        <f>Data!A1745</f>
        <v/>
      </c>
      <c r="I1745" s="24">
        <f>IF(Occurrence!J1745&gt;0,_xlfn.GAMMA.DIST(Occurrence!J1745,$C$6,$C$7,TRUE),0)</f>
        <v/>
      </c>
      <c r="J1745" s="9">
        <f>IF(Occurrence!J1745&gt;0,_xlfn.GAMMA.INV(I1745,$B$6,$B$7),0)</f>
        <v/>
      </c>
      <c r="K1745" s="24">
        <f>IF(Occurrence!K1745&gt;0,_xlfn.GAMMA.DIST(Occurrence!K1745,$C$6,$C$7,TRUE),0)</f>
        <v/>
      </c>
      <c r="L1745" s="9">
        <f>IF(Occurrence!K1745&gt;0,_xlfn.GAMMA.INV(K1745,$B$6,$B$7),0)</f>
        <v/>
      </c>
      <c r="M1745" s="24">
        <f>_xlfn.NORM.DIST(Data!X1745,$C$9,$C$10,TRUE)</f>
        <v/>
      </c>
      <c r="N1745" s="9">
        <f>_xlfn.NORM.INV(M1745,$B$9,$B$10)</f>
        <v/>
      </c>
      <c r="O1745" s="24">
        <f>_xlfn.NORM.DIST(Data!Y1745,$C$9,$C$10,TRUE)</f>
        <v/>
      </c>
      <c r="P1745" s="9">
        <f>_xlfn.NORM.INV(O1745,$B$9,$B$10)</f>
        <v/>
      </c>
    </row>
    <row r="1746">
      <c r="H1746" s="14">
        <f>Data!A1746</f>
        <v/>
      </c>
      <c r="I1746" s="24">
        <f>IF(Occurrence!J1746&gt;0,_xlfn.GAMMA.DIST(Occurrence!J1746,$C$6,$C$7,TRUE),0)</f>
        <v/>
      </c>
      <c r="J1746" s="9">
        <f>IF(Occurrence!J1746&gt;0,_xlfn.GAMMA.INV(I1746,$B$6,$B$7),0)</f>
        <v/>
      </c>
      <c r="K1746" s="24">
        <f>IF(Occurrence!K1746&gt;0,_xlfn.GAMMA.DIST(Occurrence!K1746,$C$6,$C$7,TRUE),0)</f>
        <v/>
      </c>
      <c r="L1746" s="9">
        <f>IF(Occurrence!K1746&gt;0,_xlfn.GAMMA.INV(K1746,$B$6,$B$7),0)</f>
        <v/>
      </c>
      <c r="M1746" s="24">
        <f>_xlfn.NORM.DIST(Data!X1746,$C$9,$C$10,TRUE)</f>
        <v/>
      </c>
      <c r="N1746" s="9">
        <f>_xlfn.NORM.INV(M1746,$B$9,$B$10)</f>
        <v/>
      </c>
      <c r="O1746" s="24">
        <f>_xlfn.NORM.DIST(Data!Y1746,$C$9,$C$10,TRUE)</f>
        <v/>
      </c>
      <c r="P1746" s="9">
        <f>_xlfn.NORM.INV(O1746,$B$9,$B$10)</f>
        <v/>
      </c>
    </row>
    <row r="1747">
      <c r="H1747" s="14">
        <f>Data!A1747</f>
        <v/>
      </c>
      <c r="I1747" s="24">
        <f>IF(Occurrence!J1747&gt;0,_xlfn.GAMMA.DIST(Occurrence!J1747,$C$6,$C$7,TRUE),0)</f>
        <v/>
      </c>
      <c r="J1747" s="9">
        <f>IF(Occurrence!J1747&gt;0,_xlfn.GAMMA.INV(I1747,$B$6,$B$7),0)</f>
        <v/>
      </c>
      <c r="K1747" s="24">
        <f>IF(Occurrence!K1747&gt;0,_xlfn.GAMMA.DIST(Occurrence!K1747,$C$6,$C$7,TRUE),0)</f>
        <v/>
      </c>
      <c r="L1747" s="9">
        <f>IF(Occurrence!K1747&gt;0,_xlfn.GAMMA.INV(K1747,$B$6,$B$7),0)</f>
        <v/>
      </c>
      <c r="M1747" s="24">
        <f>_xlfn.NORM.DIST(Data!X1747,$C$9,$C$10,TRUE)</f>
        <v/>
      </c>
      <c r="N1747" s="9">
        <f>_xlfn.NORM.INV(M1747,$B$9,$B$10)</f>
        <v/>
      </c>
      <c r="O1747" s="24">
        <f>_xlfn.NORM.DIST(Data!Y1747,$C$9,$C$10,TRUE)</f>
        <v/>
      </c>
      <c r="P1747" s="9">
        <f>_xlfn.NORM.INV(O1747,$B$9,$B$10)</f>
        <v/>
      </c>
    </row>
    <row r="1748">
      <c r="H1748" s="14">
        <f>Data!A1748</f>
        <v/>
      </c>
      <c r="I1748" s="24">
        <f>IF(Occurrence!J1748&gt;0,_xlfn.GAMMA.DIST(Occurrence!J1748,$C$6,$C$7,TRUE),0)</f>
        <v/>
      </c>
      <c r="J1748" s="9">
        <f>IF(Occurrence!J1748&gt;0,_xlfn.GAMMA.INV(I1748,$B$6,$B$7),0)</f>
        <v/>
      </c>
      <c r="K1748" s="24">
        <f>IF(Occurrence!K1748&gt;0,_xlfn.GAMMA.DIST(Occurrence!K1748,$C$6,$C$7,TRUE),0)</f>
        <v/>
      </c>
      <c r="L1748" s="9">
        <f>IF(Occurrence!K1748&gt;0,_xlfn.GAMMA.INV(K1748,$B$6,$B$7),0)</f>
        <v/>
      </c>
      <c r="M1748" s="24">
        <f>_xlfn.NORM.DIST(Data!X1748,$C$9,$C$10,TRUE)</f>
        <v/>
      </c>
      <c r="N1748" s="9">
        <f>_xlfn.NORM.INV(M1748,$B$9,$B$10)</f>
        <v/>
      </c>
      <c r="O1748" s="24">
        <f>_xlfn.NORM.DIST(Data!Y1748,$C$9,$C$10,TRUE)</f>
        <v/>
      </c>
      <c r="P1748" s="9">
        <f>_xlfn.NORM.INV(O1748,$B$9,$B$10)</f>
        <v/>
      </c>
    </row>
    <row r="1749">
      <c r="H1749" s="14">
        <f>Data!A1749</f>
        <v/>
      </c>
      <c r="I1749" s="24">
        <f>IF(Occurrence!J1749&gt;0,_xlfn.GAMMA.DIST(Occurrence!J1749,$C$6,$C$7,TRUE),0)</f>
        <v/>
      </c>
      <c r="J1749" s="9">
        <f>IF(Occurrence!J1749&gt;0,_xlfn.GAMMA.INV(I1749,$B$6,$B$7),0)</f>
        <v/>
      </c>
      <c r="K1749" s="24">
        <f>IF(Occurrence!K1749&gt;0,_xlfn.GAMMA.DIST(Occurrence!K1749,$C$6,$C$7,TRUE),0)</f>
        <v/>
      </c>
      <c r="L1749" s="9">
        <f>IF(Occurrence!K1749&gt;0,_xlfn.GAMMA.INV(K1749,$B$6,$B$7),0)</f>
        <v/>
      </c>
      <c r="M1749" s="24">
        <f>_xlfn.NORM.DIST(Data!X1749,$C$9,$C$10,TRUE)</f>
        <v/>
      </c>
      <c r="N1749" s="9">
        <f>_xlfn.NORM.INV(M1749,$B$9,$B$10)</f>
        <v/>
      </c>
      <c r="O1749" s="24">
        <f>_xlfn.NORM.DIST(Data!Y1749,$C$9,$C$10,TRUE)</f>
        <v/>
      </c>
      <c r="P1749" s="9">
        <f>_xlfn.NORM.INV(O1749,$B$9,$B$10)</f>
        <v/>
      </c>
    </row>
    <row r="1750">
      <c r="H1750" s="14">
        <f>Data!A1750</f>
        <v/>
      </c>
      <c r="I1750" s="24">
        <f>IF(Occurrence!J1750&gt;0,_xlfn.GAMMA.DIST(Occurrence!J1750,$C$6,$C$7,TRUE),0)</f>
        <v/>
      </c>
      <c r="J1750" s="9">
        <f>IF(Occurrence!J1750&gt;0,_xlfn.GAMMA.INV(I1750,$B$6,$B$7),0)</f>
        <v/>
      </c>
      <c r="K1750" s="24">
        <f>IF(Occurrence!K1750&gt;0,_xlfn.GAMMA.DIST(Occurrence!K1750,$C$6,$C$7,TRUE),0)</f>
        <v/>
      </c>
      <c r="L1750" s="9">
        <f>IF(Occurrence!K1750&gt;0,_xlfn.GAMMA.INV(K1750,$B$6,$B$7),0)</f>
        <v/>
      </c>
      <c r="M1750" s="24">
        <f>_xlfn.NORM.DIST(Data!X1750,$C$9,$C$10,TRUE)</f>
        <v/>
      </c>
      <c r="N1750" s="9">
        <f>_xlfn.NORM.INV(M1750,$B$9,$B$10)</f>
        <v/>
      </c>
      <c r="O1750" s="24">
        <f>_xlfn.NORM.DIST(Data!Y1750,$C$9,$C$10,TRUE)</f>
        <v/>
      </c>
      <c r="P1750" s="9">
        <f>_xlfn.NORM.INV(O1750,$B$9,$B$10)</f>
        <v/>
      </c>
    </row>
    <row r="1751">
      <c r="H1751" s="14">
        <f>Data!A1751</f>
        <v/>
      </c>
      <c r="I1751" s="24">
        <f>IF(Occurrence!J1751&gt;0,_xlfn.GAMMA.DIST(Occurrence!J1751,$C$6,$C$7,TRUE),0)</f>
        <v/>
      </c>
      <c r="J1751" s="9">
        <f>IF(Occurrence!J1751&gt;0,_xlfn.GAMMA.INV(I1751,$B$6,$B$7),0)</f>
        <v/>
      </c>
      <c r="K1751" s="24">
        <f>IF(Occurrence!K1751&gt;0,_xlfn.GAMMA.DIST(Occurrence!K1751,$C$6,$C$7,TRUE),0)</f>
        <v/>
      </c>
      <c r="L1751" s="9">
        <f>IF(Occurrence!K1751&gt;0,_xlfn.GAMMA.INV(K1751,$B$6,$B$7),0)</f>
        <v/>
      </c>
      <c r="M1751" s="24">
        <f>_xlfn.NORM.DIST(Data!X1751,$C$9,$C$10,TRUE)</f>
        <v/>
      </c>
      <c r="N1751" s="9">
        <f>_xlfn.NORM.INV(M1751,$B$9,$B$10)</f>
        <v/>
      </c>
      <c r="O1751" s="24">
        <f>_xlfn.NORM.DIST(Data!Y1751,$C$9,$C$10,TRUE)</f>
        <v/>
      </c>
      <c r="P1751" s="9">
        <f>_xlfn.NORM.INV(O1751,$B$9,$B$10)</f>
        <v/>
      </c>
    </row>
    <row r="1752">
      <c r="H1752" s="14">
        <f>Data!A1752</f>
        <v/>
      </c>
      <c r="I1752" s="24">
        <f>IF(Occurrence!J1752&gt;0,_xlfn.GAMMA.DIST(Occurrence!J1752,$C$6,$C$7,TRUE),0)</f>
        <v/>
      </c>
      <c r="J1752" s="9">
        <f>IF(Occurrence!J1752&gt;0,_xlfn.GAMMA.INV(I1752,$B$6,$B$7),0)</f>
        <v/>
      </c>
      <c r="K1752" s="24">
        <f>IF(Occurrence!K1752&gt;0,_xlfn.GAMMA.DIST(Occurrence!K1752,$C$6,$C$7,TRUE),0)</f>
        <v/>
      </c>
      <c r="L1752" s="9">
        <f>IF(Occurrence!K1752&gt;0,_xlfn.GAMMA.INV(K1752,$B$6,$B$7),0)</f>
        <v/>
      </c>
      <c r="M1752" s="24">
        <f>_xlfn.NORM.DIST(Data!X1752,$C$9,$C$10,TRUE)</f>
        <v/>
      </c>
      <c r="N1752" s="9">
        <f>_xlfn.NORM.INV(M1752,$B$9,$B$10)</f>
        <v/>
      </c>
      <c r="O1752" s="24">
        <f>_xlfn.NORM.DIST(Data!Y1752,$C$9,$C$10,TRUE)</f>
        <v/>
      </c>
      <c r="P1752" s="9">
        <f>_xlfn.NORM.INV(O1752,$B$9,$B$10)</f>
        <v/>
      </c>
    </row>
    <row r="1753">
      <c r="H1753" s="14">
        <f>Data!A1753</f>
        <v/>
      </c>
      <c r="I1753" s="24">
        <f>IF(Occurrence!J1753&gt;0,_xlfn.GAMMA.DIST(Occurrence!J1753,$C$6,$C$7,TRUE),0)</f>
        <v/>
      </c>
      <c r="J1753" s="9">
        <f>IF(Occurrence!J1753&gt;0,_xlfn.GAMMA.INV(I1753,$B$6,$B$7),0)</f>
        <v/>
      </c>
      <c r="K1753" s="24">
        <f>IF(Occurrence!K1753&gt;0,_xlfn.GAMMA.DIST(Occurrence!K1753,$C$6,$C$7,TRUE),0)</f>
        <v/>
      </c>
      <c r="L1753" s="9">
        <f>IF(Occurrence!K1753&gt;0,_xlfn.GAMMA.INV(K1753,$B$6,$B$7),0)</f>
        <v/>
      </c>
      <c r="M1753" s="24">
        <f>_xlfn.NORM.DIST(Data!X1753,$C$9,$C$10,TRUE)</f>
        <v/>
      </c>
      <c r="N1753" s="9">
        <f>_xlfn.NORM.INV(M1753,$B$9,$B$10)</f>
        <v/>
      </c>
      <c r="O1753" s="24">
        <f>_xlfn.NORM.DIST(Data!Y1753,$C$9,$C$10,TRUE)</f>
        <v/>
      </c>
      <c r="P1753" s="9">
        <f>_xlfn.NORM.INV(O1753,$B$9,$B$10)</f>
        <v/>
      </c>
    </row>
    <row r="1754">
      <c r="H1754" s="14">
        <f>Data!A1754</f>
        <v/>
      </c>
      <c r="I1754" s="24">
        <f>IF(Occurrence!J1754&gt;0,_xlfn.GAMMA.DIST(Occurrence!J1754,$C$6,$C$7,TRUE),0)</f>
        <v/>
      </c>
      <c r="J1754" s="9">
        <f>IF(Occurrence!J1754&gt;0,_xlfn.GAMMA.INV(I1754,$B$6,$B$7),0)</f>
        <v/>
      </c>
      <c r="K1754" s="24">
        <f>IF(Occurrence!K1754&gt;0,_xlfn.GAMMA.DIST(Occurrence!K1754,$C$6,$C$7,TRUE),0)</f>
        <v/>
      </c>
      <c r="L1754" s="9">
        <f>IF(Occurrence!K1754&gt;0,_xlfn.GAMMA.INV(K1754,$B$6,$B$7),0)</f>
        <v/>
      </c>
      <c r="M1754" s="24">
        <f>_xlfn.NORM.DIST(Data!X1754,$C$9,$C$10,TRUE)</f>
        <v/>
      </c>
      <c r="N1754" s="9">
        <f>_xlfn.NORM.INV(M1754,$B$9,$B$10)</f>
        <v/>
      </c>
      <c r="O1754" s="24">
        <f>_xlfn.NORM.DIST(Data!Y1754,$C$9,$C$10,TRUE)</f>
        <v/>
      </c>
      <c r="P1754" s="9">
        <f>_xlfn.NORM.INV(O1754,$B$9,$B$10)</f>
        <v/>
      </c>
    </row>
    <row r="1755">
      <c r="H1755" s="14">
        <f>Data!A1755</f>
        <v/>
      </c>
      <c r="I1755" s="24">
        <f>IF(Occurrence!J1755&gt;0,_xlfn.GAMMA.DIST(Occurrence!J1755,$C$6,$C$7,TRUE),0)</f>
        <v/>
      </c>
      <c r="J1755" s="9">
        <f>IF(Occurrence!J1755&gt;0,_xlfn.GAMMA.INV(I1755,$B$6,$B$7),0)</f>
        <v/>
      </c>
      <c r="K1755" s="24">
        <f>IF(Occurrence!K1755&gt;0,_xlfn.GAMMA.DIST(Occurrence!K1755,$C$6,$C$7,TRUE),0)</f>
        <v/>
      </c>
      <c r="L1755" s="9">
        <f>IF(Occurrence!K1755&gt;0,_xlfn.GAMMA.INV(K1755,$B$6,$B$7),0)</f>
        <v/>
      </c>
      <c r="M1755" s="24">
        <f>_xlfn.NORM.DIST(Data!X1755,$C$9,$C$10,TRUE)</f>
        <v/>
      </c>
      <c r="N1755" s="9">
        <f>_xlfn.NORM.INV(M1755,$B$9,$B$10)</f>
        <v/>
      </c>
      <c r="O1755" s="24">
        <f>_xlfn.NORM.DIST(Data!Y1755,$C$9,$C$10,TRUE)</f>
        <v/>
      </c>
      <c r="P1755" s="9">
        <f>_xlfn.NORM.INV(O1755,$B$9,$B$10)</f>
        <v/>
      </c>
    </row>
    <row r="1756">
      <c r="H1756" s="14">
        <f>Data!A1756</f>
        <v/>
      </c>
      <c r="I1756" s="24">
        <f>IF(Occurrence!J1756&gt;0,_xlfn.GAMMA.DIST(Occurrence!J1756,$C$6,$C$7,TRUE),0)</f>
        <v/>
      </c>
      <c r="J1756" s="9">
        <f>IF(Occurrence!J1756&gt;0,_xlfn.GAMMA.INV(I1756,$B$6,$B$7),0)</f>
        <v/>
      </c>
      <c r="K1756" s="24">
        <f>IF(Occurrence!K1756&gt;0,_xlfn.GAMMA.DIST(Occurrence!K1756,$C$6,$C$7,TRUE),0)</f>
        <v/>
      </c>
      <c r="L1756" s="9">
        <f>IF(Occurrence!K1756&gt;0,_xlfn.GAMMA.INV(K1756,$B$6,$B$7),0)</f>
        <v/>
      </c>
      <c r="M1756" s="24">
        <f>_xlfn.NORM.DIST(Data!X1756,$C$9,$C$10,TRUE)</f>
        <v/>
      </c>
      <c r="N1756" s="9">
        <f>_xlfn.NORM.INV(M1756,$B$9,$B$10)</f>
        <v/>
      </c>
      <c r="O1756" s="24">
        <f>_xlfn.NORM.DIST(Data!Y1756,$C$9,$C$10,TRUE)</f>
        <v/>
      </c>
      <c r="P1756" s="9">
        <f>_xlfn.NORM.INV(O1756,$B$9,$B$10)</f>
        <v/>
      </c>
    </row>
    <row r="1757">
      <c r="H1757" s="14">
        <f>Data!A1757</f>
        <v/>
      </c>
      <c r="I1757" s="24">
        <f>IF(Occurrence!J1757&gt;0,_xlfn.GAMMA.DIST(Occurrence!J1757,$C$6,$C$7,TRUE),0)</f>
        <v/>
      </c>
      <c r="J1757" s="9">
        <f>IF(Occurrence!J1757&gt;0,_xlfn.GAMMA.INV(I1757,$B$6,$B$7),0)</f>
        <v/>
      </c>
      <c r="K1757" s="24">
        <f>IF(Occurrence!K1757&gt;0,_xlfn.GAMMA.DIST(Occurrence!K1757,$C$6,$C$7,TRUE),0)</f>
        <v/>
      </c>
      <c r="L1757" s="9">
        <f>IF(Occurrence!K1757&gt;0,_xlfn.GAMMA.INV(K1757,$B$6,$B$7),0)</f>
        <v/>
      </c>
      <c r="M1757" s="24">
        <f>_xlfn.NORM.DIST(Data!X1757,$C$9,$C$10,TRUE)</f>
        <v/>
      </c>
      <c r="N1757" s="9">
        <f>_xlfn.NORM.INV(M1757,$B$9,$B$10)</f>
        <v/>
      </c>
      <c r="O1757" s="24">
        <f>_xlfn.NORM.DIST(Data!Y1757,$C$9,$C$10,TRUE)</f>
        <v/>
      </c>
      <c r="P1757" s="9">
        <f>_xlfn.NORM.INV(O1757,$B$9,$B$10)</f>
        <v/>
      </c>
    </row>
    <row r="1758">
      <c r="H1758" s="14">
        <f>Data!A1758</f>
        <v/>
      </c>
      <c r="I1758" s="24">
        <f>IF(Occurrence!J1758&gt;0,_xlfn.GAMMA.DIST(Occurrence!J1758,$C$6,$C$7,TRUE),0)</f>
        <v/>
      </c>
      <c r="J1758" s="9">
        <f>IF(Occurrence!J1758&gt;0,_xlfn.GAMMA.INV(I1758,$B$6,$B$7),0)</f>
        <v/>
      </c>
      <c r="K1758" s="24">
        <f>IF(Occurrence!K1758&gt;0,_xlfn.GAMMA.DIST(Occurrence!K1758,$C$6,$C$7,TRUE),0)</f>
        <v/>
      </c>
      <c r="L1758" s="9">
        <f>IF(Occurrence!K1758&gt;0,_xlfn.GAMMA.INV(K1758,$B$6,$B$7),0)</f>
        <v/>
      </c>
      <c r="M1758" s="24">
        <f>_xlfn.NORM.DIST(Data!X1758,$C$9,$C$10,TRUE)</f>
        <v/>
      </c>
      <c r="N1758" s="9">
        <f>_xlfn.NORM.INV(M1758,$B$9,$B$10)</f>
        <v/>
      </c>
      <c r="O1758" s="24">
        <f>_xlfn.NORM.DIST(Data!Y1758,$C$9,$C$10,TRUE)</f>
        <v/>
      </c>
      <c r="P1758" s="9">
        <f>_xlfn.NORM.INV(O1758,$B$9,$B$10)</f>
        <v/>
      </c>
    </row>
    <row r="1759">
      <c r="H1759" s="14">
        <f>Data!A1759</f>
        <v/>
      </c>
      <c r="I1759" s="24">
        <f>IF(Occurrence!J1759&gt;0,_xlfn.GAMMA.DIST(Occurrence!J1759,$C$6,$C$7,TRUE),0)</f>
        <v/>
      </c>
      <c r="J1759" s="9">
        <f>IF(Occurrence!J1759&gt;0,_xlfn.GAMMA.INV(I1759,$B$6,$B$7),0)</f>
        <v/>
      </c>
      <c r="K1759" s="24">
        <f>IF(Occurrence!K1759&gt;0,_xlfn.GAMMA.DIST(Occurrence!K1759,$C$6,$C$7,TRUE),0)</f>
        <v/>
      </c>
      <c r="L1759" s="9">
        <f>IF(Occurrence!K1759&gt;0,_xlfn.GAMMA.INV(K1759,$B$6,$B$7),0)</f>
        <v/>
      </c>
      <c r="M1759" s="24">
        <f>_xlfn.NORM.DIST(Data!X1759,$C$9,$C$10,TRUE)</f>
        <v/>
      </c>
      <c r="N1759" s="9">
        <f>_xlfn.NORM.INV(M1759,$B$9,$B$10)</f>
        <v/>
      </c>
      <c r="O1759" s="24">
        <f>_xlfn.NORM.DIST(Data!Y1759,$C$9,$C$10,TRUE)</f>
        <v/>
      </c>
      <c r="P1759" s="9">
        <f>_xlfn.NORM.INV(O1759,$B$9,$B$10)</f>
        <v/>
      </c>
    </row>
    <row r="1760">
      <c r="H1760" s="14">
        <f>Data!A1760</f>
        <v/>
      </c>
      <c r="I1760" s="24">
        <f>IF(Occurrence!J1760&gt;0,_xlfn.GAMMA.DIST(Occurrence!J1760,$C$6,$C$7,TRUE),0)</f>
        <v/>
      </c>
      <c r="J1760" s="9">
        <f>IF(Occurrence!J1760&gt;0,_xlfn.GAMMA.INV(I1760,$B$6,$B$7),0)</f>
        <v/>
      </c>
      <c r="K1760" s="24">
        <f>IF(Occurrence!K1760&gt;0,_xlfn.GAMMA.DIST(Occurrence!K1760,$C$6,$C$7,TRUE),0)</f>
        <v/>
      </c>
      <c r="L1760" s="9">
        <f>IF(Occurrence!K1760&gt;0,_xlfn.GAMMA.INV(K1760,$B$6,$B$7),0)</f>
        <v/>
      </c>
      <c r="M1760" s="24">
        <f>_xlfn.NORM.DIST(Data!X1760,$C$9,$C$10,TRUE)</f>
        <v/>
      </c>
      <c r="N1760" s="9">
        <f>_xlfn.NORM.INV(M1760,$B$9,$B$10)</f>
        <v/>
      </c>
      <c r="O1760" s="24">
        <f>_xlfn.NORM.DIST(Data!Y1760,$C$9,$C$10,TRUE)</f>
        <v/>
      </c>
      <c r="P1760" s="9">
        <f>_xlfn.NORM.INV(O1760,$B$9,$B$10)</f>
        <v/>
      </c>
    </row>
    <row r="1761">
      <c r="H1761" s="14">
        <f>Data!A1761</f>
        <v/>
      </c>
      <c r="I1761" s="24">
        <f>IF(Occurrence!J1761&gt;0,_xlfn.GAMMA.DIST(Occurrence!J1761,$C$6,$C$7,TRUE),0)</f>
        <v/>
      </c>
      <c r="J1761" s="9">
        <f>IF(Occurrence!J1761&gt;0,_xlfn.GAMMA.INV(I1761,$B$6,$B$7),0)</f>
        <v/>
      </c>
      <c r="K1761" s="24">
        <f>IF(Occurrence!K1761&gt;0,_xlfn.GAMMA.DIST(Occurrence!K1761,$C$6,$C$7,TRUE),0)</f>
        <v/>
      </c>
      <c r="L1761" s="9">
        <f>IF(Occurrence!K1761&gt;0,_xlfn.GAMMA.INV(K1761,$B$6,$B$7),0)</f>
        <v/>
      </c>
      <c r="M1761" s="24">
        <f>_xlfn.NORM.DIST(Data!X1761,$C$9,$C$10,TRUE)</f>
        <v/>
      </c>
      <c r="N1761" s="9">
        <f>_xlfn.NORM.INV(M1761,$B$9,$B$10)</f>
        <v/>
      </c>
      <c r="O1761" s="24">
        <f>_xlfn.NORM.DIST(Data!Y1761,$C$9,$C$10,TRUE)</f>
        <v/>
      </c>
      <c r="P1761" s="9">
        <f>_xlfn.NORM.INV(O1761,$B$9,$B$10)</f>
        <v/>
      </c>
    </row>
    <row r="1762">
      <c r="H1762" s="14">
        <f>Data!A1762</f>
        <v/>
      </c>
      <c r="I1762" s="24">
        <f>IF(Occurrence!J1762&gt;0,_xlfn.GAMMA.DIST(Occurrence!J1762,$C$6,$C$7,TRUE),0)</f>
        <v/>
      </c>
      <c r="J1762" s="9">
        <f>IF(Occurrence!J1762&gt;0,_xlfn.GAMMA.INV(I1762,$B$6,$B$7),0)</f>
        <v/>
      </c>
      <c r="K1762" s="24">
        <f>IF(Occurrence!K1762&gt;0,_xlfn.GAMMA.DIST(Occurrence!K1762,$C$6,$C$7,TRUE),0)</f>
        <v/>
      </c>
      <c r="L1762" s="9">
        <f>IF(Occurrence!K1762&gt;0,_xlfn.GAMMA.INV(K1762,$B$6,$B$7),0)</f>
        <v/>
      </c>
      <c r="M1762" s="24">
        <f>_xlfn.NORM.DIST(Data!X1762,$C$9,$C$10,TRUE)</f>
        <v/>
      </c>
      <c r="N1762" s="9">
        <f>_xlfn.NORM.INV(M1762,$B$9,$B$10)</f>
        <v/>
      </c>
      <c r="O1762" s="24">
        <f>_xlfn.NORM.DIST(Data!Y1762,$C$9,$C$10,TRUE)</f>
        <v/>
      </c>
      <c r="P1762" s="9">
        <f>_xlfn.NORM.INV(O1762,$B$9,$B$10)</f>
        <v/>
      </c>
    </row>
    <row r="1763">
      <c r="H1763" s="14">
        <f>Data!A1763</f>
        <v/>
      </c>
      <c r="I1763" s="24">
        <f>IF(Occurrence!J1763&gt;0,_xlfn.GAMMA.DIST(Occurrence!J1763,$C$6,$C$7,TRUE),0)</f>
        <v/>
      </c>
      <c r="J1763" s="9">
        <f>IF(Occurrence!J1763&gt;0,_xlfn.GAMMA.INV(I1763,$B$6,$B$7),0)</f>
        <v/>
      </c>
      <c r="K1763" s="24">
        <f>IF(Occurrence!K1763&gt;0,_xlfn.GAMMA.DIST(Occurrence!K1763,$C$6,$C$7,TRUE),0)</f>
        <v/>
      </c>
      <c r="L1763" s="9">
        <f>IF(Occurrence!K1763&gt;0,_xlfn.GAMMA.INV(K1763,$B$6,$B$7),0)</f>
        <v/>
      </c>
      <c r="M1763" s="24">
        <f>_xlfn.NORM.DIST(Data!X1763,$C$9,$C$10,TRUE)</f>
        <v/>
      </c>
      <c r="N1763" s="9">
        <f>_xlfn.NORM.INV(M1763,$B$9,$B$10)</f>
        <v/>
      </c>
      <c r="O1763" s="24">
        <f>_xlfn.NORM.DIST(Data!Y1763,$C$9,$C$10,TRUE)</f>
        <v/>
      </c>
      <c r="P1763" s="9">
        <f>_xlfn.NORM.INV(O1763,$B$9,$B$10)</f>
        <v/>
      </c>
    </row>
    <row r="1764">
      <c r="H1764" s="14">
        <f>Data!A1764</f>
        <v/>
      </c>
      <c r="I1764" s="24">
        <f>IF(Occurrence!J1764&gt;0,_xlfn.GAMMA.DIST(Occurrence!J1764,$C$6,$C$7,TRUE),0)</f>
        <v/>
      </c>
      <c r="J1764" s="9">
        <f>IF(Occurrence!J1764&gt;0,_xlfn.GAMMA.INV(I1764,$B$6,$B$7),0)</f>
        <v/>
      </c>
      <c r="K1764" s="24">
        <f>IF(Occurrence!K1764&gt;0,_xlfn.GAMMA.DIST(Occurrence!K1764,$C$6,$C$7,TRUE),0)</f>
        <v/>
      </c>
      <c r="L1764" s="9">
        <f>IF(Occurrence!K1764&gt;0,_xlfn.GAMMA.INV(K1764,$B$6,$B$7),0)</f>
        <v/>
      </c>
      <c r="M1764" s="24">
        <f>_xlfn.NORM.DIST(Data!X1764,$C$9,$C$10,TRUE)</f>
        <v/>
      </c>
      <c r="N1764" s="9">
        <f>_xlfn.NORM.INV(M1764,$B$9,$B$10)</f>
        <v/>
      </c>
      <c r="O1764" s="24">
        <f>_xlfn.NORM.DIST(Data!Y1764,$C$9,$C$10,TRUE)</f>
        <v/>
      </c>
      <c r="P1764" s="9">
        <f>_xlfn.NORM.INV(O1764,$B$9,$B$10)</f>
        <v/>
      </c>
    </row>
    <row r="1765">
      <c r="H1765" s="14">
        <f>Data!A1765</f>
        <v/>
      </c>
      <c r="I1765" s="24">
        <f>IF(Occurrence!J1765&gt;0,_xlfn.GAMMA.DIST(Occurrence!J1765,$C$6,$C$7,TRUE),0)</f>
        <v/>
      </c>
      <c r="J1765" s="9">
        <f>IF(Occurrence!J1765&gt;0,_xlfn.GAMMA.INV(I1765,$B$6,$B$7),0)</f>
        <v/>
      </c>
      <c r="K1765" s="24">
        <f>IF(Occurrence!K1765&gt;0,_xlfn.GAMMA.DIST(Occurrence!K1765,$C$6,$C$7,TRUE),0)</f>
        <v/>
      </c>
      <c r="L1765" s="9">
        <f>IF(Occurrence!K1765&gt;0,_xlfn.GAMMA.INV(K1765,$B$6,$B$7),0)</f>
        <v/>
      </c>
      <c r="M1765" s="24">
        <f>_xlfn.NORM.DIST(Data!X1765,$C$9,$C$10,TRUE)</f>
        <v/>
      </c>
      <c r="N1765" s="9">
        <f>_xlfn.NORM.INV(M1765,$B$9,$B$10)</f>
        <v/>
      </c>
      <c r="O1765" s="24">
        <f>_xlfn.NORM.DIST(Data!Y1765,$C$9,$C$10,TRUE)</f>
        <v/>
      </c>
      <c r="P1765" s="9">
        <f>_xlfn.NORM.INV(O1765,$B$9,$B$10)</f>
        <v/>
      </c>
    </row>
    <row r="1766">
      <c r="H1766" s="14">
        <f>Data!A1766</f>
        <v/>
      </c>
      <c r="I1766" s="24">
        <f>IF(Occurrence!J1766&gt;0,_xlfn.GAMMA.DIST(Occurrence!J1766,$C$6,$C$7,TRUE),0)</f>
        <v/>
      </c>
      <c r="J1766" s="9">
        <f>IF(Occurrence!J1766&gt;0,_xlfn.GAMMA.INV(I1766,$B$6,$B$7),0)</f>
        <v/>
      </c>
      <c r="K1766" s="24">
        <f>IF(Occurrence!K1766&gt;0,_xlfn.GAMMA.DIST(Occurrence!K1766,$C$6,$C$7,TRUE),0)</f>
        <v/>
      </c>
      <c r="L1766" s="9">
        <f>IF(Occurrence!K1766&gt;0,_xlfn.GAMMA.INV(K1766,$B$6,$B$7),0)</f>
        <v/>
      </c>
      <c r="M1766" s="24">
        <f>_xlfn.NORM.DIST(Data!X1766,$C$9,$C$10,TRUE)</f>
        <v/>
      </c>
      <c r="N1766" s="9">
        <f>_xlfn.NORM.INV(M1766,$B$9,$B$10)</f>
        <v/>
      </c>
      <c r="O1766" s="24">
        <f>_xlfn.NORM.DIST(Data!Y1766,$C$9,$C$10,TRUE)</f>
        <v/>
      </c>
      <c r="P1766" s="9">
        <f>_xlfn.NORM.INV(O1766,$B$9,$B$10)</f>
        <v/>
      </c>
    </row>
    <row r="1767">
      <c r="H1767" s="14">
        <f>Data!A1767</f>
        <v/>
      </c>
      <c r="I1767" s="24">
        <f>IF(Occurrence!J1767&gt;0,_xlfn.GAMMA.DIST(Occurrence!J1767,$C$6,$C$7,TRUE),0)</f>
        <v/>
      </c>
      <c r="J1767" s="9">
        <f>IF(Occurrence!J1767&gt;0,_xlfn.GAMMA.INV(I1767,$B$6,$B$7),0)</f>
        <v/>
      </c>
      <c r="K1767" s="24">
        <f>IF(Occurrence!K1767&gt;0,_xlfn.GAMMA.DIST(Occurrence!K1767,$C$6,$C$7,TRUE),0)</f>
        <v/>
      </c>
      <c r="L1767" s="9">
        <f>IF(Occurrence!K1767&gt;0,_xlfn.GAMMA.INV(K1767,$B$6,$B$7),0)</f>
        <v/>
      </c>
      <c r="M1767" s="24">
        <f>_xlfn.NORM.DIST(Data!X1767,$C$9,$C$10,TRUE)</f>
        <v/>
      </c>
      <c r="N1767" s="9">
        <f>_xlfn.NORM.INV(M1767,$B$9,$B$10)</f>
        <v/>
      </c>
      <c r="O1767" s="24">
        <f>_xlfn.NORM.DIST(Data!Y1767,$C$9,$C$10,TRUE)</f>
        <v/>
      </c>
      <c r="P1767" s="9">
        <f>_xlfn.NORM.INV(O1767,$B$9,$B$10)</f>
        <v/>
      </c>
    </row>
    <row r="1768">
      <c r="H1768" s="14">
        <f>Data!A1768</f>
        <v/>
      </c>
      <c r="I1768" s="24">
        <f>IF(Occurrence!J1768&gt;0,_xlfn.GAMMA.DIST(Occurrence!J1768,$C$6,$C$7,TRUE),0)</f>
        <v/>
      </c>
      <c r="J1768" s="9">
        <f>IF(Occurrence!J1768&gt;0,_xlfn.GAMMA.INV(I1768,$B$6,$B$7),0)</f>
        <v/>
      </c>
      <c r="K1768" s="24">
        <f>IF(Occurrence!K1768&gt;0,_xlfn.GAMMA.DIST(Occurrence!K1768,$C$6,$C$7,TRUE),0)</f>
        <v/>
      </c>
      <c r="L1768" s="9">
        <f>IF(Occurrence!K1768&gt;0,_xlfn.GAMMA.INV(K1768,$B$6,$B$7),0)</f>
        <v/>
      </c>
      <c r="M1768" s="24">
        <f>_xlfn.NORM.DIST(Data!X1768,$C$9,$C$10,TRUE)</f>
        <v/>
      </c>
      <c r="N1768" s="9">
        <f>_xlfn.NORM.INV(M1768,$B$9,$B$10)</f>
        <v/>
      </c>
      <c r="O1768" s="24">
        <f>_xlfn.NORM.DIST(Data!Y1768,$C$9,$C$10,TRUE)</f>
        <v/>
      </c>
      <c r="P1768" s="9">
        <f>_xlfn.NORM.INV(O1768,$B$9,$B$10)</f>
        <v/>
      </c>
    </row>
    <row r="1769">
      <c r="H1769" s="14">
        <f>Data!A1769</f>
        <v/>
      </c>
      <c r="I1769" s="24">
        <f>IF(Occurrence!J1769&gt;0,_xlfn.GAMMA.DIST(Occurrence!J1769,$C$6,$C$7,TRUE),0)</f>
        <v/>
      </c>
      <c r="J1769" s="9">
        <f>IF(Occurrence!J1769&gt;0,_xlfn.GAMMA.INV(I1769,$B$6,$B$7),0)</f>
        <v/>
      </c>
      <c r="K1769" s="24">
        <f>IF(Occurrence!K1769&gt;0,_xlfn.GAMMA.DIST(Occurrence!K1769,$C$6,$C$7,TRUE),0)</f>
        <v/>
      </c>
      <c r="L1769" s="9">
        <f>IF(Occurrence!K1769&gt;0,_xlfn.GAMMA.INV(K1769,$B$6,$B$7),0)</f>
        <v/>
      </c>
      <c r="M1769" s="24">
        <f>_xlfn.NORM.DIST(Data!X1769,$C$9,$C$10,TRUE)</f>
        <v/>
      </c>
      <c r="N1769" s="9">
        <f>_xlfn.NORM.INV(M1769,$B$9,$B$10)</f>
        <v/>
      </c>
      <c r="O1769" s="24">
        <f>_xlfn.NORM.DIST(Data!Y1769,$C$9,$C$10,TRUE)</f>
        <v/>
      </c>
      <c r="P1769" s="9">
        <f>_xlfn.NORM.INV(O1769,$B$9,$B$10)</f>
        <v/>
      </c>
    </row>
    <row r="1770">
      <c r="H1770" s="14">
        <f>Data!A1770</f>
        <v/>
      </c>
      <c r="I1770" s="24">
        <f>IF(Occurrence!J1770&gt;0,_xlfn.GAMMA.DIST(Occurrence!J1770,$C$6,$C$7,TRUE),0)</f>
        <v/>
      </c>
      <c r="J1770" s="9">
        <f>IF(Occurrence!J1770&gt;0,_xlfn.GAMMA.INV(I1770,$B$6,$B$7),0)</f>
        <v/>
      </c>
      <c r="K1770" s="24">
        <f>IF(Occurrence!K1770&gt;0,_xlfn.GAMMA.DIST(Occurrence!K1770,$C$6,$C$7,TRUE),0)</f>
        <v/>
      </c>
      <c r="L1770" s="9">
        <f>IF(Occurrence!K1770&gt;0,_xlfn.GAMMA.INV(K1770,$B$6,$B$7),0)</f>
        <v/>
      </c>
      <c r="M1770" s="24">
        <f>_xlfn.NORM.DIST(Data!X1770,$C$9,$C$10,TRUE)</f>
        <v/>
      </c>
      <c r="N1770" s="9">
        <f>_xlfn.NORM.INV(M1770,$B$9,$B$10)</f>
        <v/>
      </c>
      <c r="O1770" s="24">
        <f>_xlfn.NORM.DIST(Data!Y1770,$C$9,$C$10,TRUE)</f>
        <v/>
      </c>
      <c r="P1770" s="9">
        <f>_xlfn.NORM.INV(O1770,$B$9,$B$10)</f>
        <v/>
      </c>
    </row>
    <row r="1771">
      <c r="H1771" s="14">
        <f>Data!A1771</f>
        <v/>
      </c>
      <c r="I1771" s="24">
        <f>IF(Occurrence!J1771&gt;0,_xlfn.GAMMA.DIST(Occurrence!J1771,$C$6,$C$7,TRUE),0)</f>
        <v/>
      </c>
      <c r="J1771" s="9">
        <f>IF(Occurrence!J1771&gt;0,_xlfn.GAMMA.INV(I1771,$B$6,$B$7),0)</f>
        <v/>
      </c>
      <c r="K1771" s="24">
        <f>IF(Occurrence!K1771&gt;0,_xlfn.GAMMA.DIST(Occurrence!K1771,$C$6,$C$7,TRUE),0)</f>
        <v/>
      </c>
      <c r="L1771" s="9">
        <f>IF(Occurrence!K1771&gt;0,_xlfn.GAMMA.INV(K1771,$B$6,$B$7),0)</f>
        <v/>
      </c>
      <c r="M1771" s="24">
        <f>_xlfn.NORM.DIST(Data!X1771,$C$9,$C$10,TRUE)</f>
        <v/>
      </c>
      <c r="N1771" s="9">
        <f>_xlfn.NORM.INV(M1771,$B$9,$B$10)</f>
        <v/>
      </c>
      <c r="O1771" s="24">
        <f>_xlfn.NORM.DIST(Data!Y1771,$C$9,$C$10,TRUE)</f>
        <v/>
      </c>
      <c r="P1771" s="9">
        <f>_xlfn.NORM.INV(O1771,$B$9,$B$10)</f>
        <v/>
      </c>
    </row>
    <row r="1772">
      <c r="H1772" s="14">
        <f>Data!A1772</f>
        <v/>
      </c>
      <c r="I1772" s="24">
        <f>IF(Occurrence!J1772&gt;0,_xlfn.GAMMA.DIST(Occurrence!J1772,$C$6,$C$7,TRUE),0)</f>
        <v/>
      </c>
      <c r="J1772" s="9">
        <f>IF(Occurrence!J1772&gt;0,_xlfn.GAMMA.INV(I1772,$B$6,$B$7),0)</f>
        <v/>
      </c>
      <c r="K1772" s="24">
        <f>IF(Occurrence!K1772&gt;0,_xlfn.GAMMA.DIST(Occurrence!K1772,$C$6,$C$7,TRUE),0)</f>
        <v/>
      </c>
      <c r="L1772" s="9">
        <f>IF(Occurrence!K1772&gt;0,_xlfn.GAMMA.INV(K1772,$B$6,$B$7),0)</f>
        <v/>
      </c>
      <c r="M1772" s="24">
        <f>_xlfn.NORM.DIST(Data!X1772,$C$9,$C$10,TRUE)</f>
        <v/>
      </c>
      <c r="N1772" s="9">
        <f>_xlfn.NORM.INV(M1772,$B$9,$B$10)</f>
        <v/>
      </c>
      <c r="O1772" s="24">
        <f>_xlfn.NORM.DIST(Data!Y1772,$C$9,$C$10,TRUE)</f>
        <v/>
      </c>
      <c r="P1772" s="9">
        <f>_xlfn.NORM.INV(O1772,$B$9,$B$10)</f>
        <v/>
      </c>
    </row>
    <row r="1773">
      <c r="H1773" s="14">
        <f>Data!A1773</f>
        <v/>
      </c>
      <c r="I1773" s="24">
        <f>IF(Occurrence!J1773&gt;0,_xlfn.GAMMA.DIST(Occurrence!J1773,$C$6,$C$7,TRUE),0)</f>
        <v/>
      </c>
      <c r="J1773" s="9">
        <f>IF(Occurrence!J1773&gt;0,_xlfn.GAMMA.INV(I1773,$B$6,$B$7),0)</f>
        <v/>
      </c>
      <c r="K1773" s="24">
        <f>IF(Occurrence!K1773&gt;0,_xlfn.GAMMA.DIST(Occurrence!K1773,$C$6,$C$7,TRUE),0)</f>
        <v/>
      </c>
      <c r="L1773" s="9">
        <f>IF(Occurrence!K1773&gt;0,_xlfn.GAMMA.INV(K1773,$B$6,$B$7),0)</f>
        <v/>
      </c>
      <c r="M1773" s="24">
        <f>_xlfn.NORM.DIST(Data!X1773,$C$9,$C$10,TRUE)</f>
        <v/>
      </c>
      <c r="N1773" s="9">
        <f>_xlfn.NORM.INV(M1773,$B$9,$B$10)</f>
        <v/>
      </c>
      <c r="O1773" s="24">
        <f>_xlfn.NORM.DIST(Data!Y1773,$C$9,$C$10,TRUE)</f>
        <v/>
      </c>
      <c r="P1773" s="9">
        <f>_xlfn.NORM.INV(O1773,$B$9,$B$10)</f>
        <v/>
      </c>
    </row>
    <row r="1774">
      <c r="H1774" s="14">
        <f>Data!A1774</f>
        <v/>
      </c>
      <c r="I1774" s="24">
        <f>IF(Occurrence!J1774&gt;0,_xlfn.GAMMA.DIST(Occurrence!J1774,$C$6,$C$7,TRUE),0)</f>
        <v/>
      </c>
      <c r="J1774" s="9">
        <f>IF(Occurrence!J1774&gt;0,_xlfn.GAMMA.INV(I1774,$B$6,$B$7),0)</f>
        <v/>
      </c>
      <c r="K1774" s="24">
        <f>IF(Occurrence!K1774&gt;0,_xlfn.GAMMA.DIST(Occurrence!K1774,$C$6,$C$7,TRUE),0)</f>
        <v/>
      </c>
      <c r="L1774" s="9">
        <f>IF(Occurrence!K1774&gt;0,_xlfn.GAMMA.INV(K1774,$B$6,$B$7),0)</f>
        <v/>
      </c>
      <c r="M1774" s="24">
        <f>_xlfn.NORM.DIST(Data!X1774,$C$9,$C$10,TRUE)</f>
        <v/>
      </c>
      <c r="N1774" s="9">
        <f>_xlfn.NORM.INV(M1774,$B$9,$B$10)</f>
        <v/>
      </c>
      <c r="O1774" s="24">
        <f>_xlfn.NORM.DIST(Data!Y1774,$C$9,$C$10,TRUE)</f>
        <v/>
      </c>
      <c r="P1774" s="9">
        <f>_xlfn.NORM.INV(O1774,$B$9,$B$10)</f>
        <v/>
      </c>
    </row>
    <row r="1775">
      <c r="H1775" s="14">
        <f>Data!A1775</f>
        <v/>
      </c>
      <c r="I1775" s="24">
        <f>IF(Occurrence!J1775&gt;0,_xlfn.GAMMA.DIST(Occurrence!J1775,$C$6,$C$7,TRUE),0)</f>
        <v/>
      </c>
      <c r="J1775" s="9">
        <f>IF(Occurrence!J1775&gt;0,_xlfn.GAMMA.INV(I1775,$B$6,$B$7),0)</f>
        <v/>
      </c>
      <c r="K1775" s="24">
        <f>IF(Occurrence!K1775&gt;0,_xlfn.GAMMA.DIST(Occurrence!K1775,$C$6,$C$7,TRUE),0)</f>
        <v/>
      </c>
      <c r="L1775" s="9">
        <f>IF(Occurrence!K1775&gt;0,_xlfn.GAMMA.INV(K1775,$B$6,$B$7),0)</f>
        <v/>
      </c>
      <c r="M1775" s="24">
        <f>_xlfn.NORM.DIST(Data!X1775,$C$9,$C$10,TRUE)</f>
        <v/>
      </c>
      <c r="N1775" s="9">
        <f>_xlfn.NORM.INV(M1775,$B$9,$B$10)</f>
        <v/>
      </c>
      <c r="O1775" s="24">
        <f>_xlfn.NORM.DIST(Data!Y1775,$C$9,$C$10,TRUE)</f>
        <v/>
      </c>
      <c r="P1775" s="9">
        <f>_xlfn.NORM.INV(O1775,$B$9,$B$10)</f>
        <v/>
      </c>
    </row>
    <row r="1776">
      <c r="H1776" s="14">
        <f>Data!A1776</f>
        <v/>
      </c>
      <c r="I1776" s="24">
        <f>IF(Occurrence!J1776&gt;0,_xlfn.GAMMA.DIST(Occurrence!J1776,$C$6,$C$7,TRUE),0)</f>
        <v/>
      </c>
      <c r="J1776" s="9">
        <f>IF(Occurrence!J1776&gt;0,_xlfn.GAMMA.INV(I1776,$B$6,$B$7),0)</f>
        <v/>
      </c>
      <c r="K1776" s="24">
        <f>IF(Occurrence!K1776&gt;0,_xlfn.GAMMA.DIST(Occurrence!K1776,$C$6,$C$7,TRUE),0)</f>
        <v/>
      </c>
      <c r="L1776" s="9">
        <f>IF(Occurrence!K1776&gt;0,_xlfn.GAMMA.INV(K1776,$B$6,$B$7),0)</f>
        <v/>
      </c>
      <c r="M1776" s="24">
        <f>_xlfn.NORM.DIST(Data!X1776,$C$9,$C$10,TRUE)</f>
        <v/>
      </c>
      <c r="N1776" s="9">
        <f>_xlfn.NORM.INV(M1776,$B$9,$B$10)</f>
        <v/>
      </c>
      <c r="O1776" s="24">
        <f>_xlfn.NORM.DIST(Data!Y1776,$C$9,$C$10,TRUE)</f>
        <v/>
      </c>
      <c r="P1776" s="9">
        <f>_xlfn.NORM.INV(O1776,$B$9,$B$10)</f>
        <v/>
      </c>
    </row>
    <row r="1777">
      <c r="H1777" s="14">
        <f>Data!A1777</f>
        <v/>
      </c>
      <c r="I1777" s="24">
        <f>IF(Occurrence!J1777&gt;0,_xlfn.GAMMA.DIST(Occurrence!J1777,$C$6,$C$7,TRUE),0)</f>
        <v/>
      </c>
      <c r="J1777" s="9">
        <f>IF(Occurrence!J1777&gt;0,_xlfn.GAMMA.INV(I1777,$B$6,$B$7),0)</f>
        <v/>
      </c>
      <c r="K1777" s="24">
        <f>IF(Occurrence!K1777&gt;0,_xlfn.GAMMA.DIST(Occurrence!K1777,$C$6,$C$7,TRUE),0)</f>
        <v/>
      </c>
      <c r="L1777" s="9">
        <f>IF(Occurrence!K1777&gt;0,_xlfn.GAMMA.INV(K1777,$B$6,$B$7),0)</f>
        <v/>
      </c>
      <c r="M1777" s="24">
        <f>_xlfn.NORM.DIST(Data!X1777,$C$9,$C$10,TRUE)</f>
        <v/>
      </c>
      <c r="N1777" s="9">
        <f>_xlfn.NORM.INV(M1777,$B$9,$B$10)</f>
        <v/>
      </c>
      <c r="O1777" s="24">
        <f>_xlfn.NORM.DIST(Data!Y1777,$C$9,$C$10,TRUE)</f>
        <v/>
      </c>
      <c r="P1777" s="9">
        <f>_xlfn.NORM.INV(O1777,$B$9,$B$10)</f>
        <v/>
      </c>
    </row>
    <row r="1778">
      <c r="H1778" s="14">
        <f>Data!A1778</f>
        <v/>
      </c>
      <c r="I1778" s="24">
        <f>IF(Occurrence!J1778&gt;0,_xlfn.GAMMA.DIST(Occurrence!J1778,$C$6,$C$7,TRUE),0)</f>
        <v/>
      </c>
      <c r="J1778" s="9">
        <f>IF(Occurrence!J1778&gt;0,_xlfn.GAMMA.INV(I1778,$B$6,$B$7),0)</f>
        <v/>
      </c>
      <c r="K1778" s="24">
        <f>IF(Occurrence!K1778&gt;0,_xlfn.GAMMA.DIST(Occurrence!K1778,$C$6,$C$7,TRUE),0)</f>
        <v/>
      </c>
      <c r="L1778" s="9">
        <f>IF(Occurrence!K1778&gt;0,_xlfn.GAMMA.INV(K1778,$B$6,$B$7),0)</f>
        <v/>
      </c>
      <c r="M1778" s="24">
        <f>_xlfn.NORM.DIST(Data!X1778,$C$9,$C$10,TRUE)</f>
        <v/>
      </c>
      <c r="N1778" s="9">
        <f>_xlfn.NORM.INV(M1778,$B$9,$B$10)</f>
        <v/>
      </c>
      <c r="O1778" s="24">
        <f>_xlfn.NORM.DIST(Data!Y1778,$C$9,$C$10,TRUE)</f>
        <v/>
      </c>
      <c r="P1778" s="9">
        <f>_xlfn.NORM.INV(O1778,$B$9,$B$10)</f>
        <v/>
      </c>
    </row>
    <row r="1779">
      <c r="H1779" s="14">
        <f>Data!A1779</f>
        <v/>
      </c>
      <c r="I1779" s="24">
        <f>IF(Occurrence!J1779&gt;0,_xlfn.GAMMA.DIST(Occurrence!J1779,$C$6,$C$7,TRUE),0)</f>
        <v/>
      </c>
      <c r="J1779" s="9">
        <f>IF(Occurrence!J1779&gt;0,_xlfn.GAMMA.INV(I1779,$B$6,$B$7),0)</f>
        <v/>
      </c>
      <c r="K1779" s="24">
        <f>IF(Occurrence!K1779&gt;0,_xlfn.GAMMA.DIST(Occurrence!K1779,$C$6,$C$7,TRUE),0)</f>
        <v/>
      </c>
      <c r="L1779" s="9">
        <f>IF(Occurrence!K1779&gt;0,_xlfn.GAMMA.INV(K1779,$B$6,$B$7),0)</f>
        <v/>
      </c>
      <c r="M1779" s="24">
        <f>_xlfn.NORM.DIST(Data!X1779,$C$9,$C$10,TRUE)</f>
        <v/>
      </c>
      <c r="N1779" s="9">
        <f>_xlfn.NORM.INV(M1779,$B$9,$B$10)</f>
        <v/>
      </c>
      <c r="O1779" s="24">
        <f>_xlfn.NORM.DIST(Data!Y1779,$C$9,$C$10,TRUE)</f>
        <v/>
      </c>
      <c r="P1779" s="9">
        <f>_xlfn.NORM.INV(O1779,$B$9,$B$10)</f>
        <v/>
      </c>
    </row>
    <row r="1780">
      <c r="H1780" s="14">
        <f>Data!A1780</f>
        <v/>
      </c>
      <c r="I1780" s="24">
        <f>IF(Occurrence!J1780&gt;0,_xlfn.GAMMA.DIST(Occurrence!J1780,$C$6,$C$7,TRUE),0)</f>
        <v/>
      </c>
      <c r="J1780" s="9">
        <f>IF(Occurrence!J1780&gt;0,_xlfn.GAMMA.INV(I1780,$B$6,$B$7),0)</f>
        <v/>
      </c>
      <c r="K1780" s="24">
        <f>IF(Occurrence!K1780&gt;0,_xlfn.GAMMA.DIST(Occurrence!K1780,$C$6,$C$7,TRUE),0)</f>
        <v/>
      </c>
      <c r="L1780" s="9">
        <f>IF(Occurrence!K1780&gt;0,_xlfn.GAMMA.INV(K1780,$B$6,$B$7),0)</f>
        <v/>
      </c>
      <c r="M1780" s="24">
        <f>_xlfn.NORM.DIST(Data!X1780,$C$9,$C$10,TRUE)</f>
        <v/>
      </c>
      <c r="N1780" s="9">
        <f>_xlfn.NORM.INV(M1780,$B$9,$B$10)</f>
        <v/>
      </c>
      <c r="O1780" s="24">
        <f>_xlfn.NORM.DIST(Data!Y1780,$C$9,$C$10,TRUE)</f>
        <v/>
      </c>
      <c r="P1780" s="9">
        <f>_xlfn.NORM.INV(O1780,$B$9,$B$10)</f>
        <v/>
      </c>
    </row>
    <row r="1781">
      <c r="H1781" s="14">
        <f>Data!A1781</f>
        <v/>
      </c>
      <c r="I1781" s="24">
        <f>IF(Occurrence!J1781&gt;0,_xlfn.GAMMA.DIST(Occurrence!J1781,$C$6,$C$7,TRUE),0)</f>
        <v/>
      </c>
      <c r="J1781" s="9">
        <f>IF(Occurrence!J1781&gt;0,_xlfn.GAMMA.INV(I1781,$B$6,$B$7),0)</f>
        <v/>
      </c>
      <c r="K1781" s="24">
        <f>IF(Occurrence!K1781&gt;0,_xlfn.GAMMA.DIST(Occurrence!K1781,$C$6,$C$7,TRUE),0)</f>
        <v/>
      </c>
      <c r="L1781" s="9">
        <f>IF(Occurrence!K1781&gt;0,_xlfn.GAMMA.INV(K1781,$B$6,$B$7),0)</f>
        <v/>
      </c>
      <c r="M1781" s="24">
        <f>_xlfn.NORM.DIST(Data!X1781,$C$9,$C$10,TRUE)</f>
        <v/>
      </c>
      <c r="N1781" s="9">
        <f>_xlfn.NORM.INV(M1781,$B$9,$B$10)</f>
        <v/>
      </c>
      <c r="O1781" s="24">
        <f>_xlfn.NORM.DIST(Data!Y1781,$C$9,$C$10,TRUE)</f>
        <v/>
      </c>
      <c r="P1781" s="9">
        <f>_xlfn.NORM.INV(O1781,$B$9,$B$10)</f>
        <v/>
      </c>
    </row>
    <row r="1782">
      <c r="H1782" s="14">
        <f>Data!A1782</f>
        <v/>
      </c>
      <c r="I1782" s="24">
        <f>IF(Occurrence!J1782&gt;0,_xlfn.GAMMA.DIST(Occurrence!J1782,$C$6,$C$7,TRUE),0)</f>
        <v/>
      </c>
      <c r="J1782" s="9">
        <f>IF(Occurrence!J1782&gt;0,_xlfn.GAMMA.INV(I1782,$B$6,$B$7),0)</f>
        <v/>
      </c>
      <c r="K1782" s="24">
        <f>IF(Occurrence!K1782&gt;0,_xlfn.GAMMA.DIST(Occurrence!K1782,$C$6,$C$7,TRUE),0)</f>
        <v/>
      </c>
      <c r="L1782" s="9">
        <f>IF(Occurrence!K1782&gt;0,_xlfn.GAMMA.INV(K1782,$B$6,$B$7),0)</f>
        <v/>
      </c>
      <c r="M1782" s="24">
        <f>_xlfn.NORM.DIST(Data!X1782,$C$9,$C$10,TRUE)</f>
        <v/>
      </c>
      <c r="N1782" s="9">
        <f>_xlfn.NORM.INV(M1782,$B$9,$B$10)</f>
        <v/>
      </c>
      <c r="O1782" s="24">
        <f>_xlfn.NORM.DIST(Data!Y1782,$C$9,$C$10,TRUE)</f>
        <v/>
      </c>
      <c r="P1782" s="9">
        <f>_xlfn.NORM.INV(O1782,$B$9,$B$10)</f>
        <v/>
      </c>
    </row>
    <row r="1783">
      <c r="H1783" s="14">
        <f>Data!A1783</f>
        <v/>
      </c>
      <c r="I1783" s="24">
        <f>IF(Occurrence!J1783&gt;0,_xlfn.GAMMA.DIST(Occurrence!J1783,$C$6,$C$7,TRUE),0)</f>
        <v/>
      </c>
      <c r="J1783" s="9">
        <f>IF(Occurrence!J1783&gt;0,_xlfn.GAMMA.INV(I1783,$B$6,$B$7),0)</f>
        <v/>
      </c>
      <c r="K1783" s="24">
        <f>IF(Occurrence!K1783&gt;0,_xlfn.GAMMA.DIST(Occurrence!K1783,$C$6,$C$7,TRUE),0)</f>
        <v/>
      </c>
      <c r="L1783" s="9">
        <f>IF(Occurrence!K1783&gt;0,_xlfn.GAMMA.INV(K1783,$B$6,$B$7),0)</f>
        <v/>
      </c>
      <c r="M1783" s="24">
        <f>_xlfn.NORM.DIST(Data!X1783,$C$9,$C$10,TRUE)</f>
        <v/>
      </c>
      <c r="N1783" s="9">
        <f>_xlfn.NORM.INV(M1783,$B$9,$B$10)</f>
        <v/>
      </c>
      <c r="O1783" s="24">
        <f>_xlfn.NORM.DIST(Data!Y1783,$C$9,$C$10,TRUE)</f>
        <v/>
      </c>
      <c r="P1783" s="9">
        <f>_xlfn.NORM.INV(O1783,$B$9,$B$10)</f>
        <v/>
      </c>
    </row>
    <row r="1784">
      <c r="H1784" s="14">
        <f>Data!A1784</f>
        <v/>
      </c>
      <c r="I1784" s="24">
        <f>IF(Occurrence!J1784&gt;0,_xlfn.GAMMA.DIST(Occurrence!J1784,$C$6,$C$7,TRUE),0)</f>
        <v/>
      </c>
      <c r="J1784" s="9">
        <f>IF(Occurrence!J1784&gt;0,_xlfn.GAMMA.INV(I1784,$B$6,$B$7),0)</f>
        <v/>
      </c>
      <c r="K1784" s="24">
        <f>IF(Occurrence!K1784&gt;0,_xlfn.GAMMA.DIST(Occurrence!K1784,$C$6,$C$7,TRUE),0)</f>
        <v/>
      </c>
      <c r="L1784" s="9">
        <f>IF(Occurrence!K1784&gt;0,_xlfn.GAMMA.INV(K1784,$B$6,$B$7),0)</f>
        <v/>
      </c>
      <c r="M1784" s="24">
        <f>_xlfn.NORM.DIST(Data!X1784,$C$9,$C$10,TRUE)</f>
        <v/>
      </c>
      <c r="N1784" s="9">
        <f>_xlfn.NORM.INV(M1784,$B$9,$B$10)</f>
        <v/>
      </c>
      <c r="O1784" s="24">
        <f>_xlfn.NORM.DIST(Data!Y1784,$C$9,$C$10,TRUE)</f>
        <v/>
      </c>
      <c r="P1784" s="9">
        <f>_xlfn.NORM.INV(O1784,$B$9,$B$10)</f>
        <v/>
      </c>
    </row>
    <row r="1785">
      <c r="H1785" s="14">
        <f>Data!A1785</f>
        <v/>
      </c>
      <c r="I1785" s="24">
        <f>IF(Occurrence!J1785&gt;0,_xlfn.GAMMA.DIST(Occurrence!J1785,$C$6,$C$7,TRUE),0)</f>
        <v/>
      </c>
      <c r="J1785" s="9">
        <f>IF(Occurrence!J1785&gt;0,_xlfn.GAMMA.INV(I1785,$B$6,$B$7),0)</f>
        <v/>
      </c>
      <c r="K1785" s="24">
        <f>IF(Occurrence!K1785&gt;0,_xlfn.GAMMA.DIST(Occurrence!K1785,$C$6,$C$7,TRUE),0)</f>
        <v/>
      </c>
      <c r="L1785" s="9">
        <f>IF(Occurrence!K1785&gt;0,_xlfn.GAMMA.INV(K1785,$B$6,$B$7),0)</f>
        <v/>
      </c>
      <c r="M1785" s="24">
        <f>_xlfn.NORM.DIST(Data!X1785,$C$9,$C$10,TRUE)</f>
        <v/>
      </c>
      <c r="N1785" s="9">
        <f>_xlfn.NORM.INV(M1785,$B$9,$B$10)</f>
        <v/>
      </c>
      <c r="O1785" s="24">
        <f>_xlfn.NORM.DIST(Data!Y1785,$C$9,$C$10,TRUE)</f>
        <v/>
      </c>
      <c r="P1785" s="9">
        <f>_xlfn.NORM.INV(O1785,$B$9,$B$10)</f>
        <v/>
      </c>
    </row>
    <row r="1786">
      <c r="H1786" s="14">
        <f>Data!A1786</f>
        <v/>
      </c>
      <c r="I1786" s="24">
        <f>IF(Occurrence!J1786&gt;0,_xlfn.GAMMA.DIST(Occurrence!J1786,$C$6,$C$7,TRUE),0)</f>
        <v/>
      </c>
      <c r="J1786" s="9">
        <f>IF(Occurrence!J1786&gt;0,_xlfn.GAMMA.INV(I1786,$B$6,$B$7),0)</f>
        <v/>
      </c>
      <c r="K1786" s="24">
        <f>IF(Occurrence!K1786&gt;0,_xlfn.GAMMA.DIST(Occurrence!K1786,$C$6,$C$7,TRUE),0)</f>
        <v/>
      </c>
      <c r="L1786" s="9">
        <f>IF(Occurrence!K1786&gt;0,_xlfn.GAMMA.INV(K1786,$B$6,$B$7),0)</f>
        <v/>
      </c>
      <c r="M1786" s="24">
        <f>_xlfn.NORM.DIST(Data!X1786,$C$9,$C$10,TRUE)</f>
        <v/>
      </c>
      <c r="N1786" s="9">
        <f>_xlfn.NORM.INV(M1786,$B$9,$B$10)</f>
        <v/>
      </c>
      <c r="O1786" s="24">
        <f>_xlfn.NORM.DIST(Data!Y1786,$C$9,$C$10,TRUE)</f>
        <v/>
      </c>
      <c r="P1786" s="9">
        <f>_xlfn.NORM.INV(O1786,$B$9,$B$10)</f>
        <v/>
      </c>
    </row>
    <row r="1787">
      <c r="H1787" s="14">
        <f>Data!A1787</f>
        <v/>
      </c>
      <c r="I1787" s="24">
        <f>IF(Occurrence!J1787&gt;0,_xlfn.GAMMA.DIST(Occurrence!J1787,$C$6,$C$7,TRUE),0)</f>
        <v/>
      </c>
      <c r="J1787" s="9">
        <f>IF(Occurrence!J1787&gt;0,_xlfn.GAMMA.INV(I1787,$B$6,$B$7),0)</f>
        <v/>
      </c>
      <c r="K1787" s="24">
        <f>IF(Occurrence!K1787&gt;0,_xlfn.GAMMA.DIST(Occurrence!K1787,$C$6,$C$7,TRUE),0)</f>
        <v/>
      </c>
      <c r="L1787" s="9">
        <f>IF(Occurrence!K1787&gt;0,_xlfn.GAMMA.INV(K1787,$B$6,$B$7),0)</f>
        <v/>
      </c>
      <c r="M1787" s="24">
        <f>_xlfn.NORM.DIST(Data!X1787,$C$9,$C$10,TRUE)</f>
        <v/>
      </c>
      <c r="N1787" s="9">
        <f>_xlfn.NORM.INV(M1787,$B$9,$B$10)</f>
        <v/>
      </c>
      <c r="O1787" s="24">
        <f>_xlfn.NORM.DIST(Data!Y1787,$C$9,$C$10,TRUE)</f>
        <v/>
      </c>
      <c r="P1787" s="9">
        <f>_xlfn.NORM.INV(O1787,$B$9,$B$10)</f>
        <v/>
      </c>
    </row>
    <row r="1788">
      <c r="H1788" s="14">
        <f>Data!A1788</f>
        <v/>
      </c>
      <c r="I1788" s="24">
        <f>IF(Occurrence!J1788&gt;0,_xlfn.GAMMA.DIST(Occurrence!J1788,$C$6,$C$7,TRUE),0)</f>
        <v/>
      </c>
      <c r="J1788" s="9">
        <f>IF(Occurrence!J1788&gt;0,_xlfn.GAMMA.INV(I1788,$B$6,$B$7),0)</f>
        <v/>
      </c>
      <c r="K1788" s="24">
        <f>IF(Occurrence!K1788&gt;0,_xlfn.GAMMA.DIST(Occurrence!K1788,$C$6,$C$7,TRUE),0)</f>
        <v/>
      </c>
      <c r="L1788" s="9">
        <f>IF(Occurrence!K1788&gt;0,_xlfn.GAMMA.INV(K1788,$B$6,$B$7),0)</f>
        <v/>
      </c>
      <c r="M1788" s="24">
        <f>_xlfn.NORM.DIST(Data!X1788,$C$9,$C$10,TRUE)</f>
        <v/>
      </c>
      <c r="N1788" s="9">
        <f>_xlfn.NORM.INV(M1788,$B$9,$B$10)</f>
        <v/>
      </c>
      <c r="O1788" s="24">
        <f>_xlfn.NORM.DIST(Data!Y1788,$C$9,$C$10,TRUE)</f>
        <v/>
      </c>
      <c r="P1788" s="9">
        <f>_xlfn.NORM.INV(O1788,$B$9,$B$10)</f>
        <v/>
      </c>
    </row>
    <row r="1789">
      <c r="H1789" s="14">
        <f>Data!A1789</f>
        <v/>
      </c>
      <c r="I1789" s="24">
        <f>IF(Occurrence!J1789&gt;0,_xlfn.GAMMA.DIST(Occurrence!J1789,$C$6,$C$7,TRUE),0)</f>
        <v/>
      </c>
      <c r="J1789" s="9">
        <f>IF(Occurrence!J1789&gt;0,_xlfn.GAMMA.INV(I1789,$B$6,$B$7),0)</f>
        <v/>
      </c>
      <c r="K1789" s="24">
        <f>IF(Occurrence!K1789&gt;0,_xlfn.GAMMA.DIST(Occurrence!K1789,$C$6,$C$7,TRUE),0)</f>
        <v/>
      </c>
      <c r="L1789" s="9">
        <f>IF(Occurrence!K1789&gt;0,_xlfn.GAMMA.INV(K1789,$B$6,$B$7),0)</f>
        <v/>
      </c>
      <c r="M1789" s="24">
        <f>_xlfn.NORM.DIST(Data!X1789,$C$9,$C$10,TRUE)</f>
        <v/>
      </c>
      <c r="N1789" s="9">
        <f>_xlfn.NORM.INV(M1789,$B$9,$B$10)</f>
        <v/>
      </c>
      <c r="O1789" s="24">
        <f>_xlfn.NORM.DIST(Data!Y1789,$C$9,$C$10,TRUE)</f>
        <v/>
      </c>
      <c r="P1789" s="9">
        <f>_xlfn.NORM.INV(O1789,$B$9,$B$10)</f>
        <v/>
      </c>
    </row>
    <row r="1790">
      <c r="H1790" s="14">
        <f>Data!A1790</f>
        <v/>
      </c>
      <c r="I1790" s="24">
        <f>IF(Occurrence!J1790&gt;0,_xlfn.GAMMA.DIST(Occurrence!J1790,$C$6,$C$7,TRUE),0)</f>
        <v/>
      </c>
      <c r="J1790" s="9">
        <f>IF(Occurrence!J1790&gt;0,_xlfn.GAMMA.INV(I1790,$B$6,$B$7),0)</f>
        <v/>
      </c>
      <c r="K1790" s="24">
        <f>IF(Occurrence!K1790&gt;0,_xlfn.GAMMA.DIST(Occurrence!K1790,$C$6,$C$7,TRUE),0)</f>
        <v/>
      </c>
      <c r="L1790" s="9">
        <f>IF(Occurrence!K1790&gt;0,_xlfn.GAMMA.INV(K1790,$B$6,$B$7),0)</f>
        <v/>
      </c>
      <c r="M1790" s="24">
        <f>_xlfn.NORM.DIST(Data!X1790,$C$9,$C$10,TRUE)</f>
        <v/>
      </c>
      <c r="N1790" s="9">
        <f>_xlfn.NORM.INV(M1790,$B$9,$B$10)</f>
        <v/>
      </c>
      <c r="O1790" s="24">
        <f>_xlfn.NORM.DIST(Data!Y1790,$C$9,$C$10,TRUE)</f>
        <v/>
      </c>
      <c r="P1790" s="9">
        <f>_xlfn.NORM.INV(O1790,$B$9,$B$10)</f>
        <v/>
      </c>
    </row>
    <row r="1791">
      <c r="H1791" s="14">
        <f>Data!A1791</f>
        <v/>
      </c>
      <c r="I1791" s="24">
        <f>IF(Occurrence!J1791&gt;0,_xlfn.GAMMA.DIST(Occurrence!J1791,$C$6,$C$7,TRUE),0)</f>
        <v/>
      </c>
      <c r="J1791" s="9">
        <f>IF(Occurrence!J1791&gt;0,_xlfn.GAMMA.INV(I1791,$B$6,$B$7),0)</f>
        <v/>
      </c>
      <c r="K1791" s="24">
        <f>IF(Occurrence!K1791&gt;0,_xlfn.GAMMA.DIST(Occurrence!K1791,$C$6,$C$7,TRUE),0)</f>
        <v/>
      </c>
      <c r="L1791" s="9">
        <f>IF(Occurrence!K1791&gt;0,_xlfn.GAMMA.INV(K1791,$B$6,$B$7),0)</f>
        <v/>
      </c>
      <c r="M1791" s="24">
        <f>_xlfn.NORM.DIST(Data!X1791,$C$9,$C$10,TRUE)</f>
        <v/>
      </c>
      <c r="N1791" s="9">
        <f>_xlfn.NORM.INV(M1791,$B$9,$B$10)</f>
        <v/>
      </c>
      <c r="O1791" s="24">
        <f>_xlfn.NORM.DIST(Data!Y1791,$C$9,$C$10,TRUE)</f>
        <v/>
      </c>
      <c r="P1791" s="9">
        <f>_xlfn.NORM.INV(O1791,$B$9,$B$10)</f>
        <v/>
      </c>
    </row>
    <row r="1792">
      <c r="H1792" s="14">
        <f>Data!A1792</f>
        <v/>
      </c>
      <c r="I1792" s="24">
        <f>IF(Occurrence!J1792&gt;0,_xlfn.GAMMA.DIST(Occurrence!J1792,$C$6,$C$7,TRUE),0)</f>
        <v/>
      </c>
      <c r="J1792" s="9">
        <f>IF(Occurrence!J1792&gt;0,_xlfn.GAMMA.INV(I1792,$B$6,$B$7),0)</f>
        <v/>
      </c>
      <c r="K1792" s="24">
        <f>IF(Occurrence!K1792&gt;0,_xlfn.GAMMA.DIST(Occurrence!K1792,$C$6,$C$7,TRUE),0)</f>
        <v/>
      </c>
      <c r="L1792" s="9">
        <f>IF(Occurrence!K1792&gt;0,_xlfn.GAMMA.INV(K1792,$B$6,$B$7),0)</f>
        <v/>
      </c>
      <c r="M1792" s="24">
        <f>_xlfn.NORM.DIST(Data!X1792,$C$9,$C$10,TRUE)</f>
        <v/>
      </c>
      <c r="N1792" s="9">
        <f>_xlfn.NORM.INV(M1792,$B$9,$B$10)</f>
        <v/>
      </c>
      <c r="O1792" s="24">
        <f>_xlfn.NORM.DIST(Data!Y1792,$C$9,$C$10,TRUE)</f>
        <v/>
      </c>
      <c r="P1792" s="9">
        <f>_xlfn.NORM.INV(O1792,$B$9,$B$10)</f>
        <v/>
      </c>
    </row>
    <row r="1793">
      <c r="H1793" s="14">
        <f>Data!A1793</f>
        <v/>
      </c>
      <c r="I1793" s="24">
        <f>IF(Occurrence!J1793&gt;0,_xlfn.GAMMA.DIST(Occurrence!J1793,$C$6,$C$7,TRUE),0)</f>
        <v/>
      </c>
      <c r="J1793" s="9">
        <f>IF(Occurrence!J1793&gt;0,_xlfn.GAMMA.INV(I1793,$B$6,$B$7),0)</f>
        <v/>
      </c>
      <c r="K1793" s="24">
        <f>IF(Occurrence!K1793&gt;0,_xlfn.GAMMA.DIST(Occurrence!K1793,$C$6,$C$7,TRUE),0)</f>
        <v/>
      </c>
      <c r="L1793" s="9">
        <f>IF(Occurrence!K1793&gt;0,_xlfn.GAMMA.INV(K1793,$B$6,$B$7),0)</f>
        <v/>
      </c>
      <c r="M1793" s="24">
        <f>_xlfn.NORM.DIST(Data!X1793,$C$9,$C$10,TRUE)</f>
        <v/>
      </c>
      <c r="N1793" s="9">
        <f>_xlfn.NORM.INV(M1793,$B$9,$B$10)</f>
        <v/>
      </c>
      <c r="O1793" s="24">
        <f>_xlfn.NORM.DIST(Data!Y1793,$C$9,$C$10,TRUE)</f>
        <v/>
      </c>
      <c r="P1793" s="9">
        <f>_xlfn.NORM.INV(O1793,$B$9,$B$10)</f>
        <v/>
      </c>
    </row>
    <row r="1794">
      <c r="H1794" s="14">
        <f>Data!A1794</f>
        <v/>
      </c>
      <c r="I1794" s="24">
        <f>IF(Occurrence!J1794&gt;0,_xlfn.GAMMA.DIST(Occurrence!J1794,$C$6,$C$7,TRUE),0)</f>
        <v/>
      </c>
      <c r="J1794" s="9">
        <f>IF(Occurrence!J1794&gt;0,_xlfn.GAMMA.INV(I1794,$B$6,$B$7),0)</f>
        <v/>
      </c>
      <c r="K1794" s="24">
        <f>IF(Occurrence!K1794&gt;0,_xlfn.GAMMA.DIST(Occurrence!K1794,$C$6,$C$7,TRUE),0)</f>
        <v/>
      </c>
      <c r="L1794" s="9">
        <f>IF(Occurrence!K1794&gt;0,_xlfn.GAMMA.INV(K1794,$B$6,$B$7),0)</f>
        <v/>
      </c>
      <c r="M1794" s="24">
        <f>_xlfn.NORM.DIST(Data!X1794,$C$9,$C$10,TRUE)</f>
        <v/>
      </c>
      <c r="N1794" s="9">
        <f>_xlfn.NORM.INV(M1794,$B$9,$B$10)</f>
        <v/>
      </c>
      <c r="O1794" s="24">
        <f>_xlfn.NORM.DIST(Data!Y1794,$C$9,$C$10,TRUE)</f>
        <v/>
      </c>
      <c r="P1794" s="9">
        <f>_xlfn.NORM.INV(O1794,$B$9,$B$10)</f>
        <v/>
      </c>
    </row>
    <row r="1795">
      <c r="H1795" s="14">
        <f>Data!A1795</f>
        <v/>
      </c>
      <c r="I1795" s="24">
        <f>IF(Occurrence!J1795&gt;0,_xlfn.GAMMA.DIST(Occurrence!J1795,$C$6,$C$7,TRUE),0)</f>
        <v/>
      </c>
      <c r="J1795" s="9">
        <f>IF(Occurrence!J1795&gt;0,_xlfn.GAMMA.INV(I1795,$B$6,$B$7),0)</f>
        <v/>
      </c>
      <c r="K1795" s="24">
        <f>IF(Occurrence!K1795&gt;0,_xlfn.GAMMA.DIST(Occurrence!K1795,$C$6,$C$7,TRUE),0)</f>
        <v/>
      </c>
      <c r="L1795" s="9">
        <f>IF(Occurrence!K1795&gt;0,_xlfn.GAMMA.INV(K1795,$B$6,$B$7),0)</f>
        <v/>
      </c>
      <c r="M1795" s="24">
        <f>_xlfn.NORM.DIST(Data!X1795,$C$9,$C$10,TRUE)</f>
        <v/>
      </c>
      <c r="N1795" s="9">
        <f>_xlfn.NORM.INV(M1795,$B$9,$B$10)</f>
        <v/>
      </c>
      <c r="O1795" s="24">
        <f>_xlfn.NORM.DIST(Data!Y1795,$C$9,$C$10,TRUE)</f>
        <v/>
      </c>
      <c r="P1795" s="9">
        <f>_xlfn.NORM.INV(O1795,$B$9,$B$10)</f>
        <v/>
      </c>
    </row>
    <row r="1796">
      <c r="H1796" s="14">
        <f>Data!A1796</f>
        <v/>
      </c>
      <c r="I1796" s="24">
        <f>IF(Occurrence!J1796&gt;0,_xlfn.GAMMA.DIST(Occurrence!J1796,$C$6,$C$7,TRUE),0)</f>
        <v/>
      </c>
      <c r="J1796" s="9">
        <f>IF(Occurrence!J1796&gt;0,_xlfn.GAMMA.INV(I1796,$B$6,$B$7),0)</f>
        <v/>
      </c>
      <c r="K1796" s="24">
        <f>IF(Occurrence!K1796&gt;0,_xlfn.GAMMA.DIST(Occurrence!K1796,$C$6,$C$7,TRUE),0)</f>
        <v/>
      </c>
      <c r="L1796" s="9">
        <f>IF(Occurrence!K1796&gt;0,_xlfn.GAMMA.INV(K1796,$B$6,$B$7),0)</f>
        <v/>
      </c>
      <c r="M1796" s="24">
        <f>_xlfn.NORM.DIST(Data!X1796,$C$9,$C$10,TRUE)</f>
        <v/>
      </c>
      <c r="N1796" s="9">
        <f>_xlfn.NORM.INV(M1796,$B$9,$B$10)</f>
        <v/>
      </c>
      <c r="O1796" s="24">
        <f>_xlfn.NORM.DIST(Data!Y1796,$C$9,$C$10,TRUE)</f>
        <v/>
      </c>
      <c r="P1796" s="9">
        <f>_xlfn.NORM.INV(O1796,$B$9,$B$10)</f>
        <v/>
      </c>
    </row>
    <row r="1797">
      <c r="H1797" s="14">
        <f>Data!A1797</f>
        <v/>
      </c>
      <c r="I1797" s="24">
        <f>IF(Occurrence!J1797&gt;0,_xlfn.GAMMA.DIST(Occurrence!J1797,$C$6,$C$7,TRUE),0)</f>
        <v/>
      </c>
      <c r="J1797" s="9">
        <f>IF(Occurrence!J1797&gt;0,_xlfn.GAMMA.INV(I1797,$B$6,$B$7),0)</f>
        <v/>
      </c>
      <c r="K1797" s="24">
        <f>IF(Occurrence!K1797&gt;0,_xlfn.GAMMA.DIST(Occurrence!K1797,$C$6,$C$7,TRUE),0)</f>
        <v/>
      </c>
      <c r="L1797" s="9">
        <f>IF(Occurrence!K1797&gt;0,_xlfn.GAMMA.INV(K1797,$B$6,$B$7),0)</f>
        <v/>
      </c>
      <c r="M1797" s="24">
        <f>_xlfn.NORM.DIST(Data!X1797,$C$9,$C$10,TRUE)</f>
        <v/>
      </c>
      <c r="N1797" s="9">
        <f>_xlfn.NORM.INV(M1797,$B$9,$B$10)</f>
        <v/>
      </c>
      <c r="O1797" s="24">
        <f>_xlfn.NORM.DIST(Data!Y1797,$C$9,$C$10,TRUE)</f>
        <v/>
      </c>
      <c r="P1797" s="9">
        <f>_xlfn.NORM.INV(O1797,$B$9,$B$10)</f>
        <v/>
      </c>
    </row>
    <row r="1798">
      <c r="H1798" s="14">
        <f>Data!A1798</f>
        <v/>
      </c>
      <c r="I1798" s="24">
        <f>IF(Occurrence!J1798&gt;0,_xlfn.GAMMA.DIST(Occurrence!J1798,$C$6,$C$7,TRUE),0)</f>
        <v/>
      </c>
      <c r="J1798" s="9">
        <f>IF(Occurrence!J1798&gt;0,_xlfn.GAMMA.INV(I1798,$B$6,$B$7),0)</f>
        <v/>
      </c>
      <c r="K1798" s="24">
        <f>IF(Occurrence!K1798&gt;0,_xlfn.GAMMA.DIST(Occurrence!K1798,$C$6,$C$7,TRUE),0)</f>
        <v/>
      </c>
      <c r="L1798" s="9">
        <f>IF(Occurrence!K1798&gt;0,_xlfn.GAMMA.INV(K1798,$B$6,$B$7),0)</f>
        <v/>
      </c>
      <c r="M1798" s="24">
        <f>_xlfn.NORM.DIST(Data!X1798,$C$9,$C$10,TRUE)</f>
        <v/>
      </c>
      <c r="N1798" s="9">
        <f>_xlfn.NORM.INV(M1798,$B$9,$B$10)</f>
        <v/>
      </c>
      <c r="O1798" s="24">
        <f>_xlfn.NORM.DIST(Data!Y1798,$C$9,$C$10,TRUE)</f>
        <v/>
      </c>
      <c r="P1798" s="9">
        <f>_xlfn.NORM.INV(O1798,$B$9,$B$10)</f>
        <v/>
      </c>
    </row>
    <row r="1799">
      <c r="H1799" s="14">
        <f>Data!A1799</f>
        <v/>
      </c>
      <c r="I1799" s="24">
        <f>IF(Occurrence!J1799&gt;0,_xlfn.GAMMA.DIST(Occurrence!J1799,$C$6,$C$7,TRUE),0)</f>
        <v/>
      </c>
      <c r="J1799" s="9">
        <f>IF(Occurrence!J1799&gt;0,_xlfn.GAMMA.INV(I1799,$B$6,$B$7),0)</f>
        <v/>
      </c>
      <c r="K1799" s="24">
        <f>IF(Occurrence!K1799&gt;0,_xlfn.GAMMA.DIST(Occurrence!K1799,$C$6,$C$7,TRUE),0)</f>
        <v/>
      </c>
      <c r="L1799" s="9">
        <f>IF(Occurrence!K1799&gt;0,_xlfn.GAMMA.INV(K1799,$B$6,$B$7),0)</f>
        <v/>
      </c>
      <c r="M1799" s="24">
        <f>_xlfn.NORM.DIST(Data!X1799,$C$9,$C$10,TRUE)</f>
        <v/>
      </c>
      <c r="N1799" s="9">
        <f>_xlfn.NORM.INV(M1799,$B$9,$B$10)</f>
        <v/>
      </c>
      <c r="O1799" s="24">
        <f>_xlfn.NORM.DIST(Data!Y1799,$C$9,$C$10,TRUE)</f>
        <v/>
      </c>
      <c r="P1799" s="9">
        <f>_xlfn.NORM.INV(O1799,$B$9,$B$10)</f>
        <v/>
      </c>
    </row>
    <row r="1800">
      <c r="H1800" s="14">
        <f>Data!A1800</f>
        <v/>
      </c>
      <c r="I1800" s="24">
        <f>IF(Occurrence!J1800&gt;0,_xlfn.GAMMA.DIST(Occurrence!J1800,$C$6,$C$7,TRUE),0)</f>
        <v/>
      </c>
      <c r="J1800" s="9">
        <f>IF(Occurrence!J1800&gt;0,_xlfn.GAMMA.INV(I1800,$B$6,$B$7),0)</f>
        <v/>
      </c>
      <c r="K1800" s="24">
        <f>IF(Occurrence!K1800&gt;0,_xlfn.GAMMA.DIST(Occurrence!K1800,$C$6,$C$7,TRUE),0)</f>
        <v/>
      </c>
      <c r="L1800" s="9">
        <f>IF(Occurrence!K1800&gt;0,_xlfn.GAMMA.INV(K1800,$B$6,$B$7),0)</f>
        <v/>
      </c>
      <c r="M1800" s="24">
        <f>_xlfn.NORM.DIST(Data!X1800,$C$9,$C$10,TRUE)</f>
        <v/>
      </c>
      <c r="N1800" s="9">
        <f>_xlfn.NORM.INV(M1800,$B$9,$B$10)</f>
        <v/>
      </c>
      <c r="O1800" s="24">
        <f>_xlfn.NORM.DIST(Data!Y1800,$C$9,$C$10,TRUE)</f>
        <v/>
      </c>
      <c r="P1800" s="9">
        <f>_xlfn.NORM.INV(O1800,$B$9,$B$10)</f>
        <v/>
      </c>
    </row>
    <row r="1801">
      <c r="H1801" s="14">
        <f>Data!A1801</f>
        <v/>
      </c>
      <c r="I1801" s="24">
        <f>IF(Occurrence!J1801&gt;0,_xlfn.GAMMA.DIST(Occurrence!J1801,$C$6,$C$7,TRUE),0)</f>
        <v/>
      </c>
      <c r="J1801" s="9">
        <f>IF(Occurrence!J1801&gt;0,_xlfn.GAMMA.INV(I1801,$B$6,$B$7),0)</f>
        <v/>
      </c>
      <c r="K1801" s="24">
        <f>IF(Occurrence!K1801&gt;0,_xlfn.GAMMA.DIST(Occurrence!K1801,$C$6,$C$7,TRUE),0)</f>
        <v/>
      </c>
      <c r="L1801" s="9">
        <f>IF(Occurrence!K1801&gt;0,_xlfn.GAMMA.INV(K1801,$B$6,$B$7),0)</f>
        <v/>
      </c>
      <c r="M1801" s="24">
        <f>_xlfn.NORM.DIST(Data!X1801,$C$9,$C$10,TRUE)</f>
        <v/>
      </c>
      <c r="N1801" s="9">
        <f>_xlfn.NORM.INV(M1801,$B$9,$B$10)</f>
        <v/>
      </c>
      <c r="O1801" s="24">
        <f>_xlfn.NORM.DIST(Data!Y1801,$C$9,$C$10,TRUE)</f>
        <v/>
      </c>
      <c r="P1801" s="9">
        <f>_xlfn.NORM.INV(O1801,$B$9,$B$10)</f>
        <v/>
      </c>
    </row>
    <row r="1802">
      <c r="H1802" s="14">
        <f>Data!A1802</f>
        <v/>
      </c>
      <c r="I1802" s="24">
        <f>IF(Occurrence!J1802&gt;0,_xlfn.GAMMA.DIST(Occurrence!J1802,$C$6,$C$7,TRUE),0)</f>
        <v/>
      </c>
      <c r="J1802" s="9">
        <f>IF(Occurrence!J1802&gt;0,_xlfn.GAMMA.INV(I1802,$B$6,$B$7),0)</f>
        <v/>
      </c>
      <c r="K1802" s="24">
        <f>IF(Occurrence!K1802&gt;0,_xlfn.GAMMA.DIST(Occurrence!K1802,$C$6,$C$7,TRUE),0)</f>
        <v/>
      </c>
      <c r="L1802" s="9">
        <f>IF(Occurrence!K1802&gt;0,_xlfn.GAMMA.INV(K1802,$B$6,$B$7),0)</f>
        <v/>
      </c>
      <c r="M1802" s="24">
        <f>_xlfn.NORM.DIST(Data!X1802,$C$9,$C$10,TRUE)</f>
        <v/>
      </c>
      <c r="N1802" s="9">
        <f>_xlfn.NORM.INV(M1802,$B$9,$B$10)</f>
        <v/>
      </c>
      <c r="O1802" s="24">
        <f>_xlfn.NORM.DIST(Data!Y1802,$C$9,$C$10,TRUE)</f>
        <v/>
      </c>
      <c r="P1802" s="9">
        <f>_xlfn.NORM.INV(O1802,$B$9,$B$10)</f>
        <v/>
      </c>
    </row>
    <row r="1803">
      <c r="H1803" s="14">
        <f>Data!A1803</f>
        <v/>
      </c>
      <c r="I1803" s="24">
        <f>IF(Occurrence!J1803&gt;0,_xlfn.GAMMA.DIST(Occurrence!J1803,$C$6,$C$7,TRUE),0)</f>
        <v/>
      </c>
      <c r="J1803" s="9">
        <f>IF(Occurrence!J1803&gt;0,_xlfn.GAMMA.INV(I1803,$B$6,$B$7),0)</f>
        <v/>
      </c>
      <c r="K1803" s="24">
        <f>IF(Occurrence!K1803&gt;0,_xlfn.GAMMA.DIST(Occurrence!K1803,$C$6,$C$7,TRUE),0)</f>
        <v/>
      </c>
      <c r="L1803" s="9">
        <f>IF(Occurrence!K1803&gt;0,_xlfn.GAMMA.INV(K1803,$B$6,$B$7),0)</f>
        <v/>
      </c>
      <c r="M1803" s="24">
        <f>_xlfn.NORM.DIST(Data!X1803,$C$9,$C$10,TRUE)</f>
        <v/>
      </c>
      <c r="N1803" s="9">
        <f>_xlfn.NORM.INV(M1803,$B$9,$B$10)</f>
        <v/>
      </c>
      <c r="O1803" s="24">
        <f>_xlfn.NORM.DIST(Data!Y1803,$C$9,$C$10,TRUE)</f>
        <v/>
      </c>
      <c r="P1803" s="9">
        <f>_xlfn.NORM.INV(O1803,$B$9,$B$10)</f>
        <v/>
      </c>
    </row>
    <row r="1804">
      <c r="H1804" s="14">
        <f>Data!A1804</f>
        <v/>
      </c>
      <c r="I1804" s="24">
        <f>IF(Occurrence!J1804&gt;0,_xlfn.GAMMA.DIST(Occurrence!J1804,$C$6,$C$7,TRUE),0)</f>
        <v/>
      </c>
      <c r="J1804" s="9">
        <f>IF(Occurrence!J1804&gt;0,_xlfn.GAMMA.INV(I1804,$B$6,$B$7),0)</f>
        <v/>
      </c>
      <c r="K1804" s="24">
        <f>IF(Occurrence!K1804&gt;0,_xlfn.GAMMA.DIST(Occurrence!K1804,$C$6,$C$7,TRUE),0)</f>
        <v/>
      </c>
      <c r="L1804" s="9">
        <f>IF(Occurrence!K1804&gt;0,_xlfn.GAMMA.INV(K1804,$B$6,$B$7),0)</f>
        <v/>
      </c>
      <c r="M1804" s="24">
        <f>_xlfn.NORM.DIST(Data!X1804,$C$9,$C$10,TRUE)</f>
        <v/>
      </c>
      <c r="N1804" s="9">
        <f>_xlfn.NORM.INV(M1804,$B$9,$B$10)</f>
        <v/>
      </c>
      <c r="O1804" s="24">
        <f>_xlfn.NORM.DIST(Data!Y1804,$C$9,$C$10,TRUE)</f>
        <v/>
      </c>
      <c r="P1804" s="9">
        <f>_xlfn.NORM.INV(O1804,$B$9,$B$10)</f>
        <v/>
      </c>
    </row>
    <row r="1805">
      <c r="H1805" s="14">
        <f>Data!A1805</f>
        <v/>
      </c>
      <c r="I1805" s="24">
        <f>IF(Occurrence!J1805&gt;0,_xlfn.GAMMA.DIST(Occurrence!J1805,$C$6,$C$7,TRUE),0)</f>
        <v/>
      </c>
      <c r="J1805" s="9">
        <f>IF(Occurrence!J1805&gt;0,_xlfn.GAMMA.INV(I1805,$B$6,$B$7),0)</f>
        <v/>
      </c>
      <c r="K1805" s="24">
        <f>IF(Occurrence!K1805&gt;0,_xlfn.GAMMA.DIST(Occurrence!K1805,$C$6,$C$7,TRUE),0)</f>
        <v/>
      </c>
      <c r="L1805" s="9">
        <f>IF(Occurrence!K1805&gt;0,_xlfn.GAMMA.INV(K1805,$B$6,$B$7),0)</f>
        <v/>
      </c>
      <c r="M1805" s="24">
        <f>_xlfn.NORM.DIST(Data!X1805,$C$9,$C$10,TRUE)</f>
        <v/>
      </c>
      <c r="N1805" s="9">
        <f>_xlfn.NORM.INV(M1805,$B$9,$B$10)</f>
        <v/>
      </c>
      <c r="O1805" s="24">
        <f>_xlfn.NORM.DIST(Data!Y1805,$C$9,$C$10,TRUE)</f>
        <v/>
      </c>
      <c r="P1805" s="9">
        <f>_xlfn.NORM.INV(O1805,$B$9,$B$10)</f>
        <v/>
      </c>
    </row>
    <row r="1806">
      <c r="H1806" s="14">
        <f>Data!A1806</f>
        <v/>
      </c>
      <c r="I1806" s="24">
        <f>IF(Occurrence!J1806&gt;0,_xlfn.GAMMA.DIST(Occurrence!J1806,$C$6,$C$7,TRUE),0)</f>
        <v/>
      </c>
      <c r="J1806" s="9">
        <f>IF(Occurrence!J1806&gt;0,_xlfn.GAMMA.INV(I1806,$B$6,$B$7),0)</f>
        <v/>
      </c>
      <c r="K1806" s="24">
        <f>IF(Occurrence!K1806&gt;0,_xlfn.GAMMA.DIST(Occurrence!K1806,$C$6,$C$7,TRUE),0)</f>
        <v/>
      </c>
      <c r="L1806" s="9">
        <f>IF(Occurrence!K1806&gt;0,_xlfn.GAMMA.INV(K1806,$B$6,$B$7),0)</f>
        <v/>
      </c>
      <c r="M1806" s="24">
        <f>_xlfn.NORM.DIST(Data!X1806,$C$9,$C$10,TRUE)</f>
        <v/>
      </c>
      <c r="N1806" s="9">
        <f>_xlfn.NORM.INV(M1806,$B$9,$B$10)</f>
        <v/>
      </c>
      <c r="O1806" s="24">
        <f>_xlfn.NORM.DIST(Data!Y1806,$C$9,$C$10,TRUE)</f>
        <v/>
      </c>
      <c r="P1806" s="9">
        <f>_xlfn.NORM.INV(O1806,$B$9,$B$10)</f>
        <v/>
      </c>
    </row>
    <row r="1807">
      <c r="H1807" s="14">
        <f>Data!A1807</f>
        <v/>
      </c>
      <c r="I1807" s="24">
        <f>IF(Occurrence!J1807&gt;0,_xlfn.GAMMA.DIST(Occurrence!J1807,$C$6,$C$7,TRUE),0)</f>
        <v/>
      </c>
      <c r="J1807" s="9">
        <f>IF(Occurrence!J1807&gt;0,_xlfn.GAMMA.INV(I1807,$B$6,$B$7),0)</f>
        <v/>
      </c>
      <c r="K1807" s="24">
        <f>IF(Occurrence!K1807&gt;0,_xlfn.GAMMA.DIST(Occurrence!K1807,$C$6,$C$7,TRUE),0)</f>
        <v/>
      </c>
      <c r="L1807" s="9">
        <f>IF(Occurrence!K1807&gt;0,_xlfn.GAMMA.INV(K1807,$B$6,$B$7),0)</f>
        <v/>
      </c>
      <c r="M1807" s="24">
        <f>_xlfn.NORM.DIST(Data!X1807,$C$9,$C$10,TRUE)</f>
        <v/>
      </c>
      <c r="N1807" s="9">
        <f>_xlfn.NORM.INV(M1807,$B$9,$B$10)</f>
        <v/>
      </c>
      <c r="O1807" s="24">
        <f>_xlfn.NORM.DIST(Data!Y1807,$C$9,$C$10,TRUE)</f>
        <v/>
      </c>
      <c r="P1807" s="9">
        <f>_xlfn.NORM.INV(O1807,$B$9,$B$10)</f>
        <v/>
      </c>
    </row>
    <row r="1808">
      <c r="H1808" s="14">
        <f>Data!A1808</f>
        <v/>
      </c>
      <c r="I1808" s="24">
        <f>IF(Occurrence!J1808&gt;0,_xlfn.GAMMA.DIST(Occurrence!J1808,$C$6,$C$7,TRUE),0)</f>
        <v/>
      </c>
      <c r="J1808" s="9">
        <f>IF(Occurrence!J1808&gt;0,_xlfn.GAMMA.INV(I1808,$B$6,$B$7),0)</f>
        <v/>
      </c>
      <c r="K1808" s="24">
        <f>IF(Occurrence!K1808&gt;0,_xlfn.GAMMA.DIST(Occurrence!K1808,$C$6,$C$7,TRUE),0)</f>
        <v/>
      </c>
      <c r="L1808" s="9">
        <f>IF(Occurrence!K1808&gt;0,_xlfn.GAMMA.INV(K1808,$B$6,$B$7),0)</f>
        <v/>
      </c>
      <c r="M1808" s="24">
        <f>_xlfn.NORM.DIST(Data!X1808,$C$9,$C$10,TRUE)</f>
        <v/>
      </c>
      <c r="N1808" s="9">
        <f>_xlfn.NORM.INV(M1808,$B$9,$B$10)</f>
        <v/>
      </c>
      <c r="O1808" s="24">
        <f>_xlfn.NORM.DIST(Data!Y1808,$C$9,$C$10,TRUE)</f>
        <v/>
      </c>
      <c r="P1808" s="9">
        <f>_xlfn.NORM.INV(O1808,$B$9,$B$10)</f>
        <v/>
      </c>
    </row>
    <row r="1809">
      <c r="H1809" s="14">
        <f>Data!A1809</f>
        <v/>
      </c>
      <c r="I1809" s="24">
        <f>IF(Occurrence!J1809&gt;0,_xlfn.GAMMA.DIST(Occurrence!J1809,$C$6,$C$7,TRUE),0)</f>
        <v/>
      </c>
      <c r="J1809" s="9">
        <f>IF(Occurrence!J1809&gt;0,_xlfn.GAMMA.INV(I1809,$B$6,$B$7),0)</f>
        <v/>
      </c>
      <c r="K1809" s="24">
        <f>IF(Occurrence!K1809&gt;0,_xlfn.GAMMA.DIST(Occurrence!K1809,$C$6,$C$7,TRUE),0)</f>
        <v/>
      </c>
      <c r="L1809" s="9">
        <f>IF(Occurrence!K1809&gt;0,_xlfn.GAMMA.INV(K1809,$B$6,$B$7),0)</f>
        <v/>
      </c>
      <c r="M1809" s="24">
        <f>_xlfn.NORM.DIST(Data!X1809,$C$9,$C$10,TRUE)</f>
        <v/>
      </c>
      <c r="N1809" s="9">
        <f>_xlfn.NORM.INV(M1809,$B$9,$B$10)</f>
        <v/>
      </c>
      <c r="O1809" s="24">
        <f>_xlfn.NORM.DIST(Data!Y1809,$C$9,$C$10,TRUE)</f>
        <v/>
      </c>
      <c r="P1809" s="9">
        <f>_xlfn.NORM.INV(O1809,$B$9,$B$10)</f>
        <v/>
      </c>
    </row>
    <row r="1810">
      <c r="H1810" s="14">
        <f>Data!A1810</f>
        <v/>
      </c>
      <c r="I1810" s="24">
        <f>IF(Occurrence!J1810&gt;0,_xlfn.GAMMA.DIST(Occurrence!J1810,$C$6,$C$7,TRUE),0)</f>
        <v/>
      </c>
      <c r="J1810" s="9">
        <f>IF(Occurrence!J1810&gt;0,_xlfn.GAMMA.INV(I1810,$B$6,$B$7),0)</f>
        <v/>
      </c>
      <c r="K1810" s="24">
        <f>IF(Occurrence!K1810&gt;0,_xlfn.GAMMA.DIST(Occurrence!K1810,$C$6,$C$7,TRUE),0)</f>
        <v/>
      </c>
      <c r="L1810" s="9">
        <f>IF(Occurrence!K1810&gt;0,_xlfn.GAMMA.INV(K1810,$B$6,$B$7),0)</f>
        <v/>
      </c>
      <c r="M1810" s="24">
        <f>_xlfn.NORM.DIST(Data!X1810,$C$9,$C$10,TRUE)</f>
        <v/>
      </c>
      <c r="N1810" s="9">
        <f>_xlfn.NORM.INV(M1810,$B$9,$B$10)</f>
        <v/>
      </c>
      <c r="O1810" s="24">
        <f>_xlfn.NORM.DIST(Data!Y1810,$C$9,$C$10,TRUE)</f>
        <v/>
      </c>
      <c r="P1810" s="9">
        <f>_xlfn.NORM.INV(O1810,$B$9,$B$10)</f>
        <v/>
      </c>
    </row>
    <row r="1811">
      <c r="H1811" s="14">
        <f>Data!A1811</f>
        <v/>
      </c>
      <c r="I1811" s="24">
        <f>IF(Occurrence!J1811&gt;0,_xlfn.GAMMA.DIST(Occurrence!J1811,$C$6,$C$7,TRUE),0)</f>
        <v/>
      </c>
      <c r="J1811" s="9">
        <f>IF(Occurrence!J1811&gt;0,_xlfn.GAMMA.INV(I1811,$B$6,$B$7),0)</f>
        <v/>
      </c>
      <c r="K1811" s="24">
        <f>IF(Occurrence!K1811&gt;0,_xlfn.GAMMA.DIST(Occurrence!K1811,$C$6,$C$7,TRUE),0)</f>
        <v/>
      </c>
      <c r="L1811" s="9">
        <f>IF(Occurrence!K1811&gt;0,_xlfn.GAMMA.INV(K1811,$B$6,$B$7),0)</f>
        <v/>
      </c>
      <c r="M1811" s="24">
        <f>_xlfn.NORM.DIST(Data!X1811,$C$9,$C$10,TRUE)</f>
        <v/>
      </c>
      <c r="N1811" s="9">
        <f>_xlfn.NORM.INV(M1811,$B$9,$B$10)</f>
        <v/>
      </c>
      <c r="O1811" s="24">
        <f>_xlfn.NORM.DIST(Data!Y1811,$C$9,$C$10,TRUE)</f>
        <v/>
      </c>
      <c r="P1811" s="9">
        <f>_xlfn.NORM.INV(O1811,$B$9,$B$10)</f>
        <v/>
      </c>
    </row>
    <row r="1812">
      <c r="H1812" s="14">
        <f>Data!A1812</f>
        <v/>
      </c>
      <c r="I1812" s="24">
        <f>IF(Occurrence!J1812&gt;0,_xlfn.GAMMA.DIST(Occurrence!J1812,$C$6,$C$7,TRUE),0)</f>
        <v/>
      </c>
      <c r="J1812" s="9">
        <f>IF(Occurrence!J1812&gt;0,_xlfn.GAMMA.INV(I1812,$B$6,$B$7),0)</f>
        <v/>
      </c>
      <c r="K1812" s="24">
        <f>IF(Occurrence!K1812&gt;0,_xlfn.GAMMA.DIST(Occurrence!K1812,$C$6,$C$7,TRUE),0)</f>
        <v/>
      </c>
      <c r="L1812" s="9">
        <f>IF(Occurrence!K1812&gt;0,_xlfn.GAMMA.INV(K1812,$B$6,$B$7),0)</f>
        <v/>
      </c>
      <c r="M1812" s="24">
        <f>_xlfn.NORM.DIST(Data!X1812,$C$9,$C$10,TRUE)</f>
        <v/>
      </c>
      <c r="N1812" s="9">
        <f>_xlfn.NORM.INV(M1812,$B$9,$B$10)</f>
        <v/>
      </c>
      <c r="O1812" s="24">
        <f>_xlfn.NORM.DIST(Data!Y1812,$C$9,$C$10,TRUE)</f>
        <v/>
      </c>
      <c r="P1812" s="9">
        <f>_xlfn.NORM.INV(O1812,$B$9,$B$10)</f>
        <v/>
      </c>
    </row>
    <row r="1813">
      <c r="H1813" s="14">
        <f>Data!A1813</f>
        <v/>
      </c>
      <c r="I1813" s="24">
        <f>IF(Occurrence!J1813&gt;0,_xlfn.GAMMA.DIST(Occurrence!J1813,$C$6,$C$7,TRUE),0)</f>
        <v/>
      </c>
      <c r="J1813" s="9">
        <f>IF(Occurrence!J1813&gt;0,_xlfn.GAMMA.INV(I1813,$B$6,$B$7),0)</f>
        <v/>
      </c>
      <c r="K1813" s="24">
        <f>IF(Occurrence!K1813&gt;0,_xlfn.GAMMA.DIST(Occurrence!K1813,$C$6,$C$7,TRUE),0)</f>
        <v/>
      </c>
      <c r="L1813" s="9">
        <f>IF(Occurrence!K1813&gt;0,_xlfn.GAMMA.INV(K1813,$B$6,$B$7),0)</f>
        <v/>
      </c>
      <c r="M1813" s="24">
        <f>_xlfn.NORM.DIST(Data!X1813,$C$9,$C$10,TRUE)</f>
        <v/>
      </c>
      <c r="N1813" s="9">
        <f>_xlfn.NORM.INV(M1813,$B$9,$B$10)</f>
        <v/>
      </c>
      <c r="O1813" s="24">
        <f>_xlfn.NORM.DIST(Data!Y1813,$C$9,$C$10,TRUE)</f>
        <v/>
      </c>
      <c r="P1813" s="9">
        <f>_xlfn.NORM.INV(O1813,$B$9,$B$10)</f>
        <v/>
      </c>
    </row>
    <row r="1814">
      <c r="H1814" s="14">
        <f>Data!A1814</f>
        <v/>
      </c>
      <c r="I1814" s="24">
        <f>IF(Occurrence!J1814&gt;0,_xlfn.GAMMA.DIST(Occurrence!J1814,$C$6,$C$7,TRUE),0)</f>
        <v/>
      </c>
      <c r="J1814" s="9">
        <f>IF(Occurrence!J1814&gt;0,_xlfn.GAMMA.INV(I1814,$B$6,$B$7),0)</f>
        <v/>
      </c>
      <c r="K1814" s="24">
        <f>IF(Occurrence!K1814&gt;0,_xlfn.GAMMA.DIST(Occurrence!K1814,$C$6,$C$7,TRUE),0)</f>
        <v/>
      </c>
      <c r="L1814" s="9">
        <f>IF(Occurrence!K1814&gt;0,_xlfn.GAMMA.INV(K1814,$B$6,$B$7),0)</f>
        <v/>
      </c>
      <c r="M1814" s="24">
        <f>_xlfn.NORM.DIST(Data!X1814,$C$9,$C$10,TRUE)</f>
        <v/>
      </c>
      <c r="N1814" s="9">
        <f>_xlfn.NORM.INV(M1814,$B$9,$B$10)</f>
        <v/>
      </c>
      <c r="O1814" s="24">
        <f>_xlfn.NORM.DIST(Data!Y1814,$C$9,$C$10,TRUE)</f>
        <v/>
      </c>
      <c r="P1814" s="9">
        <f>_xlfn.NORM.INV(O1814,$B$9,$B$10)</f>
        <v/>
      </c>
    </row>
    <row r="1815">
      <c r="H1815" s="14">
        <f>Data!A1815</f>
        <v/>
      </c>
      <c r="I1815" s="24">
        <f>IF(Occurrence!J1815&gt;0,_xlfn.GAMMA.DIST(Occurrence!J1815,$C$6,$C$7,TRUE),0)</f>
        <v/>
      </c>
      <c r="J1815" s="9">
        <f>IF(Occurrence!J1815&gt;0,_xlfn.GAMMA.INV(I1815,$B$6,$B$7),0)</f>
        <v/>
      </c>
      <c r="K1815" s="24">
        <f>IF(Occurrence!K1815&gt;0,_xlfn.GAMMA.DIST(Occurrence!K1815,$C$6,$C$7,TRUE),0)</f>
        <v/>
      </c>
      <c r="L1815" s="9">
        <f>IF(Occurrence!K1815&gt;0,_xlfn.GAMMA.INV(K1815,$B$6,$B$7),0)</f>
        <v/>
      </c>
      <c r="M1815" s="24">
        <f>_xlfn.NORM.DIST(Data!X1815,$C$9,$C$10,TRUE)</f>
        <v/>
      </c>
      <c r="N1815" s="9">
        <f>_xlfn.NORM.INV(M1815,$B$9,$B$10)</f>
        <v/>
      </c>
      <c r="O1815" s="24">
        <f>_xlfn.NORM.DIST(Data!Y1815,$C$9,$C$10,TRUE)</f>
        <v/>
      </c>
      <c r="P1815" s="9">
        <f>_xlfn.NORM.INV(O1815,$B$9,$B$10)</f>
        <v/>
      </c>
    </row>
    <row r="1816">
      <c r="H1816" s="14">
        <f>Data!A1816</f>
        <v/>
      </c>
      <c r="I1816" s="24">
        <f>IF(Occurrence!J1816&gt;0,_xlfn.GAMMA.DIST(Occurrence!J1816,$C$6,$C$7,TRUE),0)</f>
        <v/>
      </c>
      <c r="J1816" s="9">
        <f>IF(Occurrence!J1816&gt;0,_xlfn.GAMMA.INV(I1816,$B$6,$B$7),0)</f>
        <v/>
      </c>
      <c r="K1816" s="24">
        <f>IF(Occurrence!K1816&gt;0,_xlfn.GAMMA.DIST(Occurrence!K1816,$C$6,$C$7,TRUE),0)</f>
        <v/>
      </c>
      <c r="L1816" s="9">
        <f>IF(Occurrence!K1816&gt;0,_xlfn.GAMMA.INV(K1816,$B$6,$B$7),0)</f>
        <v/>
      </c>
      <c r="M1816" s="24">
        <f>_xlfn.NORM.DIST(Data!X1816,$C$9,$C$10,TRUE)</f>
        <v/>
      </c>
      <c r="N1816" s="9">
        <f>_xlfn.NORM.INV(M1816,$B$9,$B$10)</f>
        <v/>
      </c>
      <c r="O1816" s="24">
        <f>_xlfn.NORM.DIST(Data!Y1816,$C$9,$C$10,TRUE)</f>
        <v/>
      </c>
      <c r="P1816" s="9">
        <f>_xlfn.NORM.INV(O1816,$B$9,$B$10)</f>
        <v/>
      </c>
    </row>
    <row r="1817">
      <c r="H1817" s="14">
        <f>Data!A1817</f>
        <v/>
      </c>
      <c r="I1817" s="24">
        <f>IF(Occurrence!J1817&gt;0,_xlfn.GAMMA.DIST(Occurrence!J1817,$C$6,$C$7,TRUE),0)</f>
        <v/>
      </c>
      <c r="J1817" s="9">
        <f>IF(Occurrence!J1817&gt;0,_xlfn.GAMMA.INV(I1817,$B$6,$B$7),0)</f>
        <v/>
      </c>
      <c r="K1817" s="24">
        <f>IF(Occurrence!K1817&gt;0,_xlfn.GAMMA.DIST(Occurrence!K1817,$C$6,$C$7,TRUE),0)</f>
        <v/>
      </c>
      <c r="L1817" s="9">
        <f>IF(Occurrence!K1817&gt;0,_xlfn.GAMMA.INV(K1817,$B$6,$B$7),0)</f>
        <v/>
      </c>
      <c r="M1817" s="24">
        <f>_xlfn.NORM.DIST(Data!X1817,$C$9,$C$10,TRUE)</f>
        <v/>
      </c>
      <c r="N1817" s="9">
        <f>_xlfn.NORM.INV(M1817,$B$9,$B$10)</f>
        <v/>
      </c>
      <c r="O1817" s="24">
        <f>_xlfn.NORM.DIST(Data!Y1817,$C$9,$C$10,TRUE)</f>
        <v/>
      </c>
      <c r="P1817" s="9">
        <f>_xlfn.NORM.INV(O1817,$B$9,$B$10)</f>
        <v/>
      </c>
    </row>
    <row r="1818">
      <c r="H1818" s="14">
        <f>Data!A1818</f>
        <v/>
      </c>
      <c r="I1818" s="24">
        <f>IF(Occurrence!J1818&gt;0,_xlfn.GAMMA.DIST(Occurrence!J1818,$C$6,$C$7,TRUE),0)</f>
        <v/>
      </c>
      <c r="J1818" s="9">
        <f>IF(Occurrence!J1818&gt;0,_xlfn.GAMMA.INV(I1818,$B$6,$B$7),0)</f>
        <v/>
      </c>
      <c r="K1818" s="24">
        <f>IF(Occurrence!K1818&gt;0,_xlfn.GAMMA.DIST(Occurrence!K1818,$C$6,$C$7,TRUE),0)</f>
        <v/>
      </c>
      <c r="L1818" s="9">
        <f>IF(Occurrence!K1818&gt;0,_xlfn.GAMMA.INV(K1818,$B$6,$B$7),0)</f>
        <v/>
      </c>
      <c r="M1818" s="24">
        <f>_xlfn.NORM.DIST(Data!X1818,$C$9,$C$10,TRUE)</f>
        <v/>
      </c>
      <c r="N1818" s="9">
        <f>_xlfn.NORM.INV(M1818,$B$9,$B$10)</f>
        <v/>
      </c>
      <c r="O1818" s="24">
        <f>_xlfn.NORM.DIST(Data!Y1818,$C$9,$C$10,TRUE)</f>
        <v/>
      </c>
      <c r="P1818" s="9">
        <f>_xlfn.NORM.INV(O1818,$B$9,$B$10)</f>
        <v/>
      </c>
    </row>
    <row r="1819">
      <c r="H1819" s="14">
        <f>Data!A1819</f>
        <v/>
      </c>
      <c r="I1819" s="24">
        <f>IF(Occurrence!J1819&gt;0,_xlfn.GAMMA.DIST(Occurrence!J1819,$C$6,$C$7,TRUE),0)</f>
        <v/>
      </c>
      <c r="J1819" s="9">
        <f>IF(Occurrence!J1819&gt;0,_xlfn.GAMMA.INV(I1819,$B$6,$B$7),0)</f>
        <v/>
      </c>
      <c r="K1819" s="24">
        <f>IF(Occurrence!K1819&gt;0,_xlfn.GAMMA.DIST(Occurrence!K1819,$C$6,$C$7,TRUE),0)</f>
        <v/>
      </c>
      <c r="L1819" s="9">
        <f>IF(Occurrence!K1819&gt;0,_xlfn.GAMMA.INV(K1819,$B$6,$B$7),0)</f>
        <v/>
      </c>
      <c r="M1819" s="24">
        <f>_xlfn.NORM.DIST(Data!X1819,$C$9,$C$10,TRUE)</f>
        <v/>
      </c>
      <c r="N1819" s="9">
        <f>_xlfn.NORM.INV(M1819,$B$9,$B$10)</f>
        <v/>
      </c>
      <c r="O1819" s="24">
        <f>_xlfn.NORM.DIST(Data!Y1819,$C$9,$C$10,TRUE)</f>
        <v/>
      </c>
      <c r="P1819" s="9">
        <f>_xlfn.NORM.INV(O1819,$B$9,$B$10)</f>
        <v/>
      </c>
    </row>
    <row r="1820">
      <c r="H1820" s="14">
        <f>Data!A1820</f>
        <v/>
      </c>
      <c r="I1820" s="24">
        <f>IF(Occurrence!J1820&gt;0,_xlfn.GAMMA.DIST(Occurrence!J1820,$C$6,$C$7,TRUE),0)</f>
        <v/>
      </c>
      <c r="J1820" s="9">
        <f>IF(Occurrence!J1820&gt;0,_xlfn.GAMMA.INV(I1820,$B$6,$B$7),0)</f>
        <v/>
      </c>
      <c r="K1820" s="24">
        <f>IF(Occurrence!K1820&gt;0,_xlfn.GAMMA.DIST(Occurrence!K1820,$C$6,$C$7,TRUE),0)</f>
        <v/>
      </c>
      <c r="L1820" s="9">
        <f>IF(Occurrence!K1820&gt;0,_xlfn.GAMMA.INV(K1820,$B$6,$B$7),0)</f>
        <v/>
      </c>
      <c r="M1820" s="24">
        <f>_xlfn.NORM.DIST(Data!X1820,$C$9,$C$10,TRUE)</f>
        <v/>
      </c>
      <c r="N1820" s="9">
        <f>_xlfn.NORM.INV(M1820,$B$9,$B$10)</f>
        <v/>
      </c>
      <c r="O1820" s="24">
        <f>_xlfn.NORM.DIST(Data!Y1820,$C$9,$C$10,TRUE)</f>
        <v/>
      </c>
      <c r="P1820" s="9">
        <f>_xlfn.NORM.INV(O1820,$B$9,$B$10)</f>
        <v/>
      </c>
    </row>
    <row r="1821">
      <c r="H1821" s="14">
        <f>Data!A1821</f>
        <v/>
      </c>
      <c r="I1821" s="24">
        <f>IF(Occurrence!J1821&gt;0,_xlfn.GAMMA.DIST(Occurrence!J1821,$C$6,$C$7,TRUE),0)</f>
        <v/>
      </c>
      <c r="J1821" s="9">
        <f>IF(Occurrence!J1821&gt;0,_xlfn.GAMMA.INV(I1821,$B$6,$B$7),0)</f>
        <v/>
      </c>
      <c r="K1821" s="24">
        <f>IF(Occurrence!K1821&gt;0,_xlfn.GAMMA.DIST(Occurrence!K1821,$C$6,$C$7,TRUE),0)</f>
        <v/>
      </c>
      <c r="L1821" s="9">
        <f>IF(Occurrence!K1821&gt;0,_xlfn.GAMMA.INV(K1821,$B$6,$B$7),0)</f>
        <v/>
      </c>
      <c r="M1821" s="24">
        <f>_xlfn.NORM.DIST(Data!X1821,$C$9,$C$10,TRUE)</f>
        <v/>
      </c>
      <c r="N1821" s="9">
        <f>_xlfn.NORM.INV(M1821,$B$9,$B$10)</f>
        <v/>
      </c>
      <c r="O1821" s="24">
        <f>_xlfn.NORM.DIST(Data!Y1821,$C$9,$C$10,TRUE)</f>
        <v/>
      </c>
      <c r="P1821" s="9">
        <f>_xlfn.NORM.INV(O1821,$B$9,$B$10)</f>
        <v/>
      </c>
    </row>
    <row r="1822">
      <c r="H1822" s="14">
        <f>Data!A1822</f>
        <v/>
      </c>
      <c r="I1822" s="24">
        <f>IF(Occurrence!J1822&gt;0,_xlfn.GAMMA.DIST(Occurrence!J1822,$C$6,$C$7,TRUE),0)</f>
        <v/>
      </c>
      <c r="J1822" s="9">
        <f>IF(Occurrence!J1822&gt;0,_xlfn.GAMMA.INV(I1822,$B$6,$B$7),0)</f>
        <v/>
      </c>
      <c r="K1822" s="24">
        <f>IF(Occurrence!K1822&gt;0,_xlfn.GAMMA.DIST(Occurrence!K1822,$C$6,$C$7,TRUE),0)</f>
        <v/>
      </c>
      <c r="L1822" s="9">
        <f>IF(Occurrence!K1822&gt;0,_xlfn.GAMMA.INV(K1822,$B$6,$B$7),0)</f>
        <v/>
      </c>
      <c r="M1822" s="24">
        <f>_xlfn.NORM.DIST(Data!X1822,$C$9,$C$10,TRUE)</f>
        <v/>
      </c>
      <c r="N1822" s="9">
        <f>_xlfn.NORM.INV(M1822,$B$9,$B$10)</f>
        <v/>
      </c>
      <c r="O1822" s="24">
        <f>_xlfn.NORM.DIST(Data!Y1822,$C$9,$C$10,TRUE)</f>
        <v/>
      </c>
      <c r="P1822" s="9">
        <f>_xlfn.NORM.INV(O1822,$B$9,$B$10)</f>
        <v/>
      </c>
    </row>
    <row r="1823">
      <c r="H1823" s="14">
        <f>Data!A1823</f>
        <v/>
      </c>
      <c r="I1823" s="24">
        <f>IF(Occurrence!J1823&gt;0,_xlfn.GAMMA.DIST(Occurrence!J1823,$C$6,$C$7,TRUE),0)</f>
        <v/>
      </c>
      <c r="J1823" s="9">
        <f>IF(Occurrence!J1823&gt;0,_xlfn.GAMMA.INV(I1823,$B$6,$B$7),0)</f>
        <v/>
      </c>
      <c r="K1823" s="24">
        <f>IF(Occurrence!K1823&gt;0,_xlfn.GAMMA.DIST(Occurrence!K1823,$C$6,$C$7,TRUE),0)</f>
        <v/>
      </c>
      <c r="L1823" s="9">
        <f>IF(Occurrence!K1823&gt;0,_xlfn.GAMMA.INV(K1823,$B$6,$B$7),0)</f>
        <v/>
      </c>
      <c r="M1823" s="24">
        <f>_xlfn.NORM.DIST(Data!X1823,$C$9,$C$10,TRUE)</f>
        <v/>
      </c>
      <c r="N1823" s="9">
        <f>_xlfn.NORM.INV(M1823,$B$9,$B$10)</f>
        <v/>
      </c>
      <c r="O1823" s="24">
        <f>_xlfn.NORM.DIST(Data!Y1823,$C$9,$C$10,TRUE)</f>
        <v/>
      </c>
      <c r="P1823" s="9">
        <f>_xlfn.NORM.INV(O1823,$B$9,$B$10)</f>
        <v/>
      </c>
    </row>
    <row r="1824">
      <c r="H1824" s="14">
        <f>Data!A1824</f>
        <v/>
      </c>
      <c r="I1824" s="24">
        <f>IF(Occurrence!J1824&gt;0,_xlfn.GAMMA.DIST(Occurrence!J1824,$C$6,$C$7,TRUE),0)</f>
        <v/>
      </c>
      <c r="J1824" s="9">
        <f>IF(Occurrence!J1824&gt;0,_xlfn.GAMMA.INV(I1824,$B$6,$B$7),0)</f>
        <v/>
      </c>
      <c r="K1824" s="24">
        <f>IF(Occurrence!K1824&gt;0,_xlfn.GAMMA.DIST(Occurrence!K1824,$C$6,$C$7,TRUE),0)</f>
        <v/>
      </c>
      <c r="L1824" s="9">
        <f>IF(Occurrence!K1824&gt;0,_xlfn.GAMMA.INV(K1824,$B$6,$B$7),0)</f>
        <v/>
      </c>
      <c r="M1824" s="24">
        <f>_xlfn.NORM.DIST(Data!X1824,$C$9,$C$10,TRUE)</f>
        <v/>
      </c>
      <c r="N1824" s="9">
        <f>_xlfn.NORM.INV(M1824,$B$9,$B$10)</f>
        <v/>
      </c>
      <c r="O1824" s="24">
        <f>_xlfn.NORM.DIST(Data!Y1824,$C$9,$C$10,TRUE)</f>
        <v/>
      </c>
      <c r="P1824" s="9">
        <f>_xlfn.NORM.INV(O1824,$B$9,$B$10)</f>
        <v/>
      </c>
    </row>
    <row r="1825">
      <c r="H1825" s="14">
        <f>Data!A1825</f>
        <v/>
      </c>
      <c r="I1825" s="24">
        <f>IF(Occurrence!J1825&gt;0,_xlfn.GAMMA.DIST(Occurrence!J1825,$C$6,$C$7,TRUE),0)</f>
        <v/>
      </c>
      <c r="J1825" s="9">
        <f>IF(Occurrence!J1825&gt;0,_xlfn.GAMMA.INV(I1825,$B$6,$B$7),0)</f>
        <v/>
      </c>
      <c r="K1825" s="24">
        <f>IF(Occurrence!K1825&gt;0,_xlfn.GAMMA.DIST(Occurrence!K1825,$C$6,$C$7,TRUE),0)</f>
        <v/>
      </c>
      <c r="L1825" s="9">
        <f>IF(Occurrence!K1825&gt;0,_xlfn.GAMMA.INV(K1825,$B$6,$B$7),0)</f>
        <v/>
      </c>
      <c r="M1825" s="24">
        <f>_xlfn.NORM.DIST(Data!X1825,$C$9,$C$10,TRUE)</f>
        <v/>
      </c>
      <c r="N1825" s="9">
        <f>_xlfn.NORM.INV(M1825,$B$9,$B$10)</f>
        <v/>
      </c>
      <c r="O1825" s="24">
        <f>_xlfn.NORM.DIST(Data!Y1825,$C$9,$C$10,TRUE)</f>
        <v/>
      </c>
      <c r="P1825" s="9">
        <f>_xlfn.NORM.INV(O1825,$B$9,$B$10)</f>
        <v/>
      </c>
    </row>
    <row r="1826">
      <c r="H1826" s="14">
        <f>Data!A1826</f>
        <v/>
      </c>
      <c r="I1826" s="24">
        <f>IF(Occurrence!J1826&gt;0,_xlfn.GAMMA.DIST(Occurrence!J1826,$C$6,$C$7,TRUE),0)</f>
        <v/>
      </c>
      <c r="J1826" s="9">
        <f>IF(Occurrence!J1826&gt;0,_xlfn.GAMMA.INV(I1826,$B$6,$B$7),0)</f>
        <v/>
      </c>
      <c r="K1826" s="24">
        <f>IF(Occurrence!K1826&gt;0,_xlfn.GAMMA.DIST(Occurrence!K1826,$C$6,$C$7,TRUE),0)</f>
        <v/>
      </c>
      <c r="L1826" s="9">
        <f>IF(Occurrence!K1826&gt;0,_xlfn.GAMMA.INV(K1826,$B$6,$B$7),0)</f>
        <v/>
      </c>
      <c r="M1826" s="24">
        <f>_xlfn.NORM.DIST(Data!X1826,$C$9,$C$10,TRUE)</f>
        <v/>
      </c>
      <c r="N1826" s="9">
        <f>_xlfn.NORM.INV(M1826,$B$9,$B$10)</f>
        <v/>
      </c>
      <c r="O1826" s="24">
        <f>_xlfn.NORM.DIST(Data!Y1826,$C$9,$C$10,TRUE)</f>
        <v/>
      </c>
      <c r="P1826" s="9">
        <f>_xlfn.NORM.INV(O1826,$B$9,$B$10)</f>
        <v/>
      </c>
    </row>
    <row r="1827">
      <c r="H1827" s="14">
        <f>Data!A1827</f>
        <v/>
      </c>
      <c r="I1827" s="24">
        <f>IF(Occurrence!J1827&gt;0,_xlfn.GAMMA.DIST(Occurrence!J1827,$C$6,$C$7,TRUE),0)</f>
        <v/>
      </c>
      <c r="J1827" s="9">
        <f>IF(Occurrence!J1827&gt;0,_xlfn.GAMMA.INV(I1827,$B$6,$B$7),0)</f>
        <v/>
      </c>
      <c r="K1827" s="24">
        <f>IF(Occurrence!K1827&gt;0,_xlfn.GAMMA.DIST(Occurrence!K1827,$C$6,$C$7,TRUE),0)</f>
        <v/>
      </c>
      <c r="L1827" s="9">
        <f>IF(Occurrence!K1827&gt;0,_xlfn.GAMMA.INV(K1827,$B$6,$B$7),0)</f>
        <v/>
      </c>
      <c r="M1827" s="24">
        <f>_xlfn.NORM.DIST(Data!X1827,$C$9,$C$10,TRUE)</f>
        <v/>
      </c>
      <c r="N1827" s="9">
        <f>_xlfn.NORM.INV(M1827,$B$9,$B$10)</f>
        <v/>
      </c>
      <c r="O1827" s="24">
        <f>_xlfn.NORM.DIST(Data!Y1827,$C$9,$C$10,TRUE)</f>
        <v/>
      </c>
      <c r="P1827" s="9">
        <f>_xlfn.NORM.INV(O1827,$B$9,$B$10)</f>
        <v/>
      </c>
    </row>
    <row r="1828">
      <c r="H1828" s="14">
        <f>Data!A1828</f>
        <v/>
      </c>
      <c r="I1828" s="24">
        <f>IF(Occurrence!J1828&gt;0,_xlfn.GAMMA.DIST(Occurrence!J1828,$C$6,$C$7,TRUE),0)</f>
        <v/>
      </c>
      <c r="J1828" s="9">
        <f>IF(Occurrence!J1828&gt;0,_xlfn.GAMMA.INV(I1828,$B$6,$B$7),0)</f>
        <v/>
      </c>
      <c r="K1828" s="24">
        <f>IF(Occurrence!K1828&gt;0,_xlfn.GAMMA.DIST(Occurrence!K1828,$C$6,$C$7,TRUE),0)</f>
        <v/>
      </c>
      <c r="L1828" s="9">
        <f>IF(Occurrence!K1828&gt;0,_xlfn.GAMMA.INV(K1828,$B$6,$B$7),0)</f>
        <v/>
      </c>
      <c r="M1828" s="24">
        <f>_xlfn.NORM.DIST(Data!X1828,$C$9,$C$10,TRUE)</f>
        <v/>
      </c>
      <c r="N1828" s="9">
        <f>_xlfn.NORM.INV(M1828,$B$9,$B$10)</f>
        <v/>
      </c>
      <c r="O1828" s="24">
        <f>_xlfn.NORM.DIST(Data!Y1828,$C$9,$C$10,TRUE)</f>
        <v/>
      </c>
      <c r="P1828" s="9">
        <f>_xlfn.NORM.INV(O1828,$B$9,$B$10)</f>
        <v/>
      </c>
    </row>
    <row r="1829">
      <c r="H1829" s="14">
        <f>Data!A1829</f>
        <v/>
      </c>
      <c r="I1829" s="24">
        <f>IF(Occurrence!J1829&gt;0,_xlfn.GAMMA.DIST(Occurrence!J1829,$C$6,$C$7,TRUE),0)</f>
        <v/>
      </c>
      <c r="J1829" s="9">
        <f>IF(Occurrence!J1829&gt;0,_xlfn.GAMMA.INV(I1829,$B$6,$B$7),0)</f>
        <v/>
      </c>
      <c r="K1829" s="24">
        <f>IF(Occurrence!K1829&gt;0,_xlfn.GAMMA.DIST(Occurrence!K1829,$C$6,$C$7,TRUE),0)</f>
        <v/>
      </c>
      <c r="L1829" s="9">
        <f>IF(Occurrence!K1829&gt;0,_xlfn.GAMMA.INV(K1829,$B$6,$B$7),0)</f>
        <v/>
      </c>
      <c r="M1829" s="24">
        <f>_xlfn.NORM.DIST(Data!X1829,$C$9,$C$10,TRUE)</f>
        <v/>
      </c>
      <c r="N1829" s="9">
        <f>_xlfn.NORM.INV(M1829,$B$9,$B$10)</f>
        <v/>
      </c>
      <c r="O1829" s="24">
        <f>_xlfn.NORM.DIST(Data!Y1829,$C$9,$C$10,TRUE)</f>
        <v/>
      </c>
      <c r="P1829" s="9">
        <f>_xlfn.NORM.INV(O1829,$B$9,$B$10)</f>
        <v/>
      </c>
    </row>
    <row r="1830">
      <c r="H1830" s="14">
        <f>Data!A1830</f>
        <v/>
      </c>
      <c r="I1830" s="24">
        <f>IF(Occurrence!J1830&gt;0,_xlfn.GAMMA.DIST(Occurrence!J1830,$C$6,$C$7,TRUE),0)</f>
        <v/>
      </c>
      <c r="J1830" s="9">
        <f>IF(Occurrence!J1830&gt;0,_xlfn.GAMMA.INV(I1830,$B$6,$B$7),0)</f>
        <v/>
      </c>
      <c r="K1830" s="24">
        <f>IF(Occurrence!K1830&gt;0,_xlfn.GAMMA.DIST(Occurrence!K1830,$C$6,$C$7,TRUE),0)</f>
        <v/>
      </c>
      <c r="L1830" s="9">
        <f>IF(Occurrence!K1830&gt;0,_xlfn.GAMMA.INV(K1830,$B$6,$B$7),0)</f>
        <v/>
      </c>
      <c r="M1830" s="24">
        <f>_xlfn.NORM.DIST(Data!X1830,$C$9,$C$10,TRUE)</f>
        <v/>
      </c>
      <c r="N1830" s="9">
        <f>_xlfn.NORM.INV(M1830,$B$9,$B$10)</f>
        <v/>
      </c>
      <c r="O1830" s="24">
        <f>_xlfn.NORM.DIST(Data!Y1830,$C$9,$C$10,TRUE)</f>
        <v/>
      </c>
      <c r="P1830" s="9">
        <f>_xlfn.NORM.INV(O1830,$B$9,$B$10)</f>
        <v/>
      </c>
    </row>
    <row r="1831">
      <c r="H1831" s="14">
        <f>Data!A1831</f>
        <v/>
      </c>
      <c r="I1831" s="24">
        <f>IF(Occurrence!J1831&gt;0,_xlfn.GAMMA.DIST(Occurrence!J1831,$C$6,$C$7,TRUE),0)</f>
        <v/>
      </c>
      <c r="J1831" s="9">
        <f>IF(Occurrence!J1831&gt;0,_xlfn.GAMMA.INV(I1831,$B$6,$B$7),0)</f>
        <v/>
      </c>
      <c r="K1831" s="24">
        <f>IF(Occurrence!K1831&gt;0,_xlfn.GAMMA.DIST(Occurrence!K1831,$C$6,$C$7,TRUE),0)</f>
        <v/>
      </c>
      <c r="L1831" s="9">
        <f>IF(Occurrence!K1831&gt;0,_xlfn.GAMMA.INV(K1831,$B$6,$B$7),0)</f>
        <v/>
      </c>
      <c r="M1831" s="24">
        <f>_xlfn.NORM.DIST(Data!X1831,$C$9,$C$10,TRUE)</f>
        <v/>
      </c>
      <c r="N1831" s="9">
        <f>_xlfn.NORM.INV(M1831,$B$9,$B$10)</f>
        <v/>
      </c>
      <c r="O1831" s="24">
        <f>_xlfn.NORM.DIST(Data!Y1831,$C$9,$C$10,TRUE)</f>
        <v/>
      </c>
      <c r="P1831" s="9">
        <f>_xlfn.NORM.INV(O1831,$B$9,$B$10)</f>
        <v/>
      </c>
    </row>
    <row r="1832">
      <c r="H1832" s="14">
        <f>Data!A1832</f>
        <v/>
      </c>
      <c r="I1832" s="24">
        <f>IF(Occurrence!J1832&gt;0,_xlfn.GAMMA.DIST(Occurrence!J1832,$C$6,$C$7,TRUE),0)</f>
        <v/>
      </c>
      <c r="J1832" s="9">
        <f>IF(Occurrence!J1832&gt;0,_xlfn.GAMMA.INV(I1832,$B$6,$B$7),0)</f>
        <v/>
      </c>
      <c r="K1832" s="24">
        <f>IF(Occurrence!K1832&gt;0,_xlfn.GAMMA.DIST(Occurrence!K1832,$C$6,$C$7,TRUE),0)</f>
        <v/>
      </c>
      <c r="L1832" s="9">
        <f>IF(Occurrence!K1832&gt;0,_xlfn.GAMMA.INV(K1832,$B$6,$B$7),0)</f>
        <v/>
      </c>
      <c r="M1832" s="24">
        <f>_xlfn.NORM.DIST(Data!X1832,$C$9,$C$10,TRUE)</f>
        <v/>
      </c>
      <c r="N1832" s="9">
        <f>_xlfn.NORM.INV(M1832,$B$9,$B$10)</f>
        <v/>
      </c>
      <c r="O1832" s="24">
        <f>_xlfn.NORM.DIST(Data!Y1832,$C$9,$C$10,TRUE)</f>
        <v/>
      </c>
      <c r="P1832" s="9">
        <f>_xlfn.NORM.INV(O1832,$B$9,$B$10)</f>
        <v/>
      </c>
    </row>
    <row r="1833">
      <c r="H1833" s="14">
        <f>Data!A1833</f>
        <v/>
      </c>
      <c r="I1833" s="24">
        <f>IF(Occurrence!J1833&gt;0,_xlfn.GAMMA.DIST(Occurrence!J1833,$C$6,$C$7,TRUE),0)</f>
        <v/>
      </c>
      <c r="J1833" s="9">
        <f>IF(Occurrence!J1833&gt;0,_xlfn.GAMMA.INV(I1833,$B$6,$B$7),0)</f>
        <v/>
      </c>
      <c r="K1833" s="24">
        <f>IF(Occurrence!K1833&gt;0,_xlfn.GAMMA.DIST(Occurrence!K1833,$C$6,$C$7,TRUE),0)</f>
        <v/>
      </c>
      <c r="L1833" s="9">
        <f>IF(Occurrence!K1833&gt;0,_xlfn.GAMMA.INV(K1833,$B$6,$B$7),0)</f>
        <v/>
      </c>
      <c r="M1833" s="24">
        <f>_xlfn.NORM.DIST(Data!X1833,$C$9,$C$10,TRUE)</f>
        <v/>
      </c>
      <c r="N1833" s="9">
        <f>_xlfn.NORM.INV(M1833,$B$9,$B$10)</f>
        <v/>
      </c>
      <c r="O1833" s="24">
        <f>_xlfn.NORM.DIST(Data!Y1833,$C$9,$C$10,TRUE)</f>
        <v/>
      </c>
      <c r="P1833" s="9">
        <f>_xlfn.NORM.INV(O1833,$B$9,$B$10)</f>
        <v/>
      </c>
    </row>
    <row r="1834">
      <c r="H1834" s="14">
        <f>Data!A1834</f>
        <v/>
      </c>
      <c r="I1834" s="24">
        <f>IF(Occurrence!J1834&gt;0,_xlfn.GAMMA.DIST(Occurrence!J1834,$C$6,$C$7,TRUE),0)</f>
        <v/>
      </c>
      <c r="J1834" s="9">
        <f>IF(Occurrence!J1834&gt;0,_xlfn.GAMMA.INV(I1834,$B$6,$B$7),0)</f>
        <v/>
      </c>
      <c r="K1834" s="24">
        <f>IF(Occurrence!K1834&gt;0,_xlfn.GAMMA.DIST(Occurrence!K1834,$C$6,$C$7,TRUE),0)</f>
        <v/>
      </c>
      <c r="L1834" s="9">
        <f>IF(Occurrence!K1834&gt;0,_xlfn.GAMMA.INV(K1834,$B$6,$B$7),0)</f>
        <v/>
      </c>
      <c r="M1834" s="24">
        <f>_xlfn.NORM.DIST(Data!X1834,$C$9,$C$10,TRUE)</f>
        <v/>
      </c>
      <c r="N1834" s="9">
        <f>_xlfn.NORM.INV(M1834,$B$9,$B$10)</f>
        <v/>
      </c>
      <c r="O1834" s="24">
        <f>_xlfn.NORM.DIST(Data!Y1834,$C$9,$C$10,TRUE)</f>
        <v/>
      </c>
      <c r="P1834" s="9">
        <f>_xlfn.NORM.INV(O1834,$B$9,$B$10)</f>
        <v/>
      </c>
    </row>
    <row r="1835">
      <c r="H1835" s="14">
        <f>Data!A1835</f>
        <v/>
      </c>
      <c r="I1835" s="24">
        <f>IF(Occurrence!J1835&gt;0,_xlfn.GAMMA.DIST(Occurrence!J1835,$C$6,$C$7,TRUE),0)</f>
        <v/>
      </c>
      <c r="J1835" s="9">
        <f>IF(Occurrence!J1835&gt;0,_xlfn.GAMMA.INV(I1835,$B$6,$B$7),0)</f>
        <v/>
      </c>
      <c r="K1835" s="24">
        <f>IF(Occurrence!K1835&gt;0,_xlfn.GAMMA.DIST(Occurrence!K1835,$C$6,$C$7,TRUE),0)</f>
        <v/>
      </c>
      <c r="L1835" s="9">
        <f>IF(Occurrence!K1835&gt;0,_xlfn.GAMMA.INV(K1835,$B$6,$B$7),0)</f>
        <v/>
      </c>
      <c r="M1835" s="24">
        <f>_xlfn.NORM.DIST(Data!X1835,$C$9,$C$10,TRUE)</f>
        <v/>
      </c>
      <c r="N1835" s="9">
        <f>_xlfn.NORM.INV(M1835,$B$9,$B$10)</f>
        <v/>
      </c>
      <c r="O1835" s="24">
        <f>_xlfn.NORM.DIST(Data!Y1835,$C$9,$C$10,TRUE)</f>
        <v/>
      </c>
      <c r="P1835" s="9">
        <f>_xlfn.NORM.INV(O1835,$B$9,$B$10)</f>
        <v/>
      </c>
    </row>
    <row r="1836">
      <c r="H1836" s="14">
        <f>Data!A1836</f>
        <v/>
      </c>
      <c r="I1836" s="24">
        <f>IF(Occurrence!J1836&gt;0,_xlfn.GAMMA.DIST(Occurrence!J1836,$C$6,$C$7,TRUE),0)</f>
        <v/>
      </c>
      <c r="J1836" s="9">
        <f>IF(Occurrence!J1836&gt;0,_xlfn.GAMMA.INV(I1836,$B$6,$B$7),0)</f>
        <v/>
      </c>
      <c r="K1836" s="24">
        <f>IF(Occurrence!K1836&gt;0,_xlfn.GAMMA.DIST(Occurrence!K1836,$C$6,$C$7,TRUE),0)</f>
        <v/>
      </c>
      <c r="L1836" s="9">
        <f>IF(Occurrence!K1836&gt;0,_xlfn.GAMMA.INV(K1836,$B$6,$B$7),0)</f>
        <v/>
      </c>
      <c r="M1836" s="24">
        <f>_xlfn.NORM.DIST(Data!X1836,$C$9,$C$10,TRUE)</f>
        <v/>
      </c>
      <c r="N1836" s="9">
        <f>_xlfn.NORM.INV(M1836,$B$9,$B$10)</f>
        <v/>
      </c>
      <c r="O1836" s="24">
        <f>_xlfn.NORM.DIST(Data!Y1836,$C$9,$C$10,TRUE)</f>
        <v/>
      </c>
      <c r="P1836" s="9">
        <f>_xlfn.NORM.INV(O1836,$B$9,$B$10)</f>
        <v/>
      </c>
    </row>
    <row r="1837">
      <c r="H1837" s="14">
        <f>Data!A1837</f>
        <v/>
      </c>
      <c r="I1837" s="24">
        <f>IF(Occurrence!J1837&gt;0,_xlfn.GAMMA.DIST(Occurrence!J1837,$C$6,$C$7,TRUE),0)</f>
        <v/>
      </c>
      <c r="J1837" s="9">
        <f>IF(Occurrence!J1837&gt;0,_xlfn.GAMMA.INV(I1837,$B$6,$B$7),0)</f>
        <v/>
      </c>
      <c r="K1837" s="24">
        <f>IF(Occurrence!K1837&gt;0,_xlfn.GAMMA.DIST(Occurrence!K1837,$C$6,$C$7,TRUE),0)</f>
        <v/>
      </c>
      <c r="L1837" s="9">
        <f>IF(Occurrence!K1837&gt;0,_xlfn.GAMMA.INV(K1837,$B$6,$B$7),0)</f>
        <v/>
      </c>
      <c r="M1837" s="24">
        <f>_xlfn.NORM.DIST(Data!X1837,$C$9,$C$10,TRUE)</f>
        <v/>
      </c>
      <c r="N1837" s="9">
        <f>_xlfn.NORM.INV(M1837,$B$9,$B$10)</f>
        <v/>
      </c>
      <c r="O1837" s="24">
        <f>_xlfn.NORM.DIST(Data!Y1837,$C$9,$C$10,TRUE)</f>
        <v/>
      </c>
      <c r="P1837" s="9">
        <f>_xlfn.NORM.INV(O1837,$B$9,$B$10)</f>
        <v/>
      </c>
    </row>
    <row r="1838">
      <c r="H1838" s="14">
        <f>Data!A1838</f>
        <v/>
      </c>
      <c r="I1838" s="24">
        <f>IF(Occurrence!J1838&gt;0,_xlfn.GAMMA.DIST(Occurrence!J1838,$C$6,$C$7,TRUE),0)</f>
        <v/>
      </c>
      <c r="J1838" s="9">
        <f>IF(Occurrence!J1838&gt;0,_xlfn.GAMMA.INV(I1838,$B$6,$B$7),0)</f>
        <v/>
      </c>
      <c r="K1838" s="24">
        <f>IF(Occurrence!K1838&gt;0,_xlfn.GAMMA.DIST(Occurrence!K1838,$C$6,$C$7,TRUE),0)</f>
        <v/>
      </c>
      <c r="L1838" s="9">
        <f>IF(Occurrence!K1838&gt;0,_xlfn.GAMMA.INV(K1838,$B$6,$B$7),0)</f>
        <v/>
      </c>
      <c r="M1838" s="24">
        <f>_xlfn.NORM.DIST(Data!X1838,$C$9,$C$10,TRUE)</f>
        <v/>
      </c>
      <c r="N1838" s="9">
        <f>_xlfn.NORM.INV(M1838,$B$9,$B$10)</f>
        <v/>
      </c>
      <c r="O1838" s="24">
        <f>_xlfn.NORM.DIST(Data!Y1838,$C$9,$C$10,TRUE)</f>
        <v/>
      </c>
      <c r="P1838" s="9">
        <f>_xlfn.NORM.INV(O1838,$B$9,$B$10)</f>
        <v/>
      </c>
    </row>
    <row r="1839">
      <c r="H1839" s="14">
        <f>Data!A1839</f>
        <v/>
      </c>
      <c r="I1839" s="24">
        <f>IF(Occurrence!J1839&gt;0,_xlfn.GAMMA.DIST(Occurrence!J1839,$C$6,$C$7,TRUE),0)</f>
        <v/>
      </c>
      <c r="J1839" s="9">
        <f>IF(Occurrence!J1839&gt;0,_xlfn.GAMMA.INV(I1839,$B$6,$B$7),0)</f>
        <v/>
      </c>
      <c r="K1839" s="24">
        <f>IF(Occurrence!K1839&gt;0,_xlfn.GAMMA.DIST(Occurrence!K1839,$C$6,$C$7,TRUE),0)</f>
        <v/>
      </c>
      <c r="L1839" s="9">
        <f>IF(Occurrence!K1839&gt;0,_xlfn.GAMMA.INV(K1839,$B$6,$B$7),0)</f>
        <v/>
      </c>
      <c r="M1839" s="24">
        <f>_xlfn.NORM.DIST(Data!X1839,$C$9,$C$10,TRUE)</f>
        <v/>
      </c>
      <c r="N1839" s="9">
        <f>_xlfn.NORM.INV(M1839,$B$9,$B$10)</f>
        <v/>
      </c>
      <c r="O1839" s="24">
        <f>_xlfn.NORM.DIST(Data!Y1839,$C$9,$C$10,TRUE)</f>
        <v/>
      </c>
      <c r="P1839" s="9">
        <f>_xlfn.NORM.INV(O1839,$B$9,$B$10)</f>
        <v/>
      </c>
    </row>
    <row r="1840">
      <c r="H1840" s="14">
        <f>Data!A1840</f>
        <v/>
      </c>
      <c r="I1840" s="24">
        <f>IF(Occurrence!J1840&gt;0,_xlfn.GAMMA.DIST(Occurrence!J1840,$C$6,$C$7,TRUE),0)</f>
        <v/>
      </c>
      <c r="J1840" s="9">
        <f>IF(Occurrence!J1840&gt;0,_xlfn.GAMMA.INV(I1840,$B$6,$B$7),0)</f>
        <v/>
      </c>
      <c r="K1840" s="24">
        <f>IF(Occurrence!K1840&gt;0,_xlfn.GAMMA.DIST(Occurrence!K1840,$C$6,$C$7,TRUE),0)</f>
        <v/>
      </c>
      <c r="L1840" s="9">
        <f>IF(Occurrence!K1840&gt;0,_xlfn.GAMMA.INV(K1840,$B$6,$B$7),0)</f>
        <v/>
      </c>
      <c r="M1840" s="24">
        <f>_xlfn.NORM.DIST(Data!X1840,$C$9,$C$10,TRUE)</f>
        <v/>
      </c>
      <c r="N1840" s="9">
        <f>_xlfn.NORM.INV(M1840,$B$9,$B$10)</f>
        <v/>
      </c>
      <c r="O1840" s="24">
        <f>_xlfn.NORM.DIST(Data!Y1840,$C$9,$C$10,TRUE)</f>
        <v/>
      </c>
      <c r="P1840" s="9">
        <f>_xlfn.NORM.INV(O1840,$B$9,$B$10)</f>
        <v/>
      </c>
    </row>
    <row r="1841">
      <c r="H1841" s="14">
        <f>Data!A1841</f>
        <v/>
      </c>
      <c r="I1841" s="24">
        <f>IF(Occurrence!J1841&gt;0,_xlfn.GAMMA.DIST(Occurrence!J1841,$C$6,$C$7,TRUE),0)</f>
        <v/>
      </c>
      <c r="J1841" s="9">
        <f>IF(Occurrence!J1841&gt;0,_xlfn.GAMMA.INV(I1841,$B$6,$B$7),0)</f>
        <v/>
      </c>
      <c r="K1841" s="24">
        <f>IF(Occurrence!K1841&gt;0,_xlfn.GAMMA.DIST(Occurrence!K1841,$C$6,$C$7,TRUE),0)</f>
        <v/>
      </c>
      <c r="L1841" s="9">
        <f>IF(Occurrence!K1841&gt;0,_xlfn.GAMMA.INV(K1841,$B$6,$B$7),0)</f>
        <v/>
      </c>
      <c r="M1841" s="24">
        <f>_xlfn.NORM.DIST(Data!X1841,$C$9,$C$10,TRUE)</f>
        <v/>
      </c>
      <c r="N1841" s="9">
        <f>_xlfn.NORM.INV(M1841,$B$9,$B$10)</f>
        <v/>
      </c>
      <c r="O1841" s="24">
        <f>_xlfn.NORM.DIST(Data!Y1841,$C$9,$C$10,TRUE)</f>
        <v/>
      </c>
      <c r="P1841" s="9">
        <f>_xlfn.NORM.INV(O1841,$B$9,$B$10)</f>
        <v/>
      </c>
    </row>
    <row r="1842">
      <c r="H1842" s="14">
        <f>Data!A1842</f>
        <v/>
      </c>
      <c r="I1842" s="24">
        <f>IF(Occurrence!J1842&gt;0,_xlfn.GAMMA.DIST(Occurrence!J1842,$C$6,$C$7,TRUE),0)</f>
        <v/>
      </c>
      <c r="J1842" s="9">
        <f>IF(Occurrence!J1842&gt;0,_xlfn.GAMMA.INV(I1842,$B$6,$B$7),0)</f>
        <v/>
      </c>
      <c r="K1842" s="24">
        <f>IF(Occurrence!K1842&gt;0,_xlfn.GAMMA.DIST(Occurrence!K1842,$C$6,$C$7,TRUE),0)</f>
        <v/>
      </c>
      <c r="L1842" s="9">
        <f>IF(Occurrence!K1842&gt;0,_xlfn.GAMMA.INV(K1842,$B$6,$B$7),0)</f>
        <v/>
      </c>
      <c r="M1842" s="24">
        <f>_xlfn.NORM.DIST(Data!X1842,$C$9,$C$10,TRUE)</f>
        <v/>
      </c>
      <c r="N1842" s="9">
        <f>_xlfn.NORM.INV(M1842,$B$9,$B$10)</f>
        <v/>
      </c>
      <c r="O1842" s="24">
        <f>_xlfn.NORM.DIST(Data!Y1842,$C$9,$C$10,TRUE)</f>
        <v/>
      </c>
      <c r="P1842" s="9">
        <f>_xlfn.NORM.INV(O1842,$B$9,$B$10)</f>
        <v/>
      </c>
    </row>
    <row r="1843">
      <c r="H1843" s="14">
        <f>Data!A1843</f>
        <v/>
      </c>
      <c r="I1843" s="24">
        <f>IF(Occurrence!J1843&gt;0,_xlfn.GAMMA.DIST(Occurrence!J1843,$C$6,$C$7,TRUE),0)</f>
        <v/>
      </c>
      <c r="J1843" s="9">
        <f>IF(Occurrence!J1843&gt;0,_xlfn.GAMMA.INV(I1843,$B$6,$B$7),0)</f>
        <v/>
      </c>
      <c r="K1843" s="24">
        <f>IF(Occurrence!K1843&gt;0,_xlfn.GAMMA.DIST(Occurrence!K1843,$C$6,$C$7,TRUE),0)</f>
        <v/>
      </c>
      <c r="L1843" s="9">
        <f>IF(Occurrence!K1843&gt;0,_xlfn.GAMMA.INV(K1843,$B$6,$B$7),0)</f>
        <v/>
      </c>
      <c r="M1843" s="24">
        <f>_xlfn.NORM.DIST(Data!X1843,$C$9,$C$10,TRUE)</f>
        <v/>
      </c>
      <c r="N1843" s="9">
        <f>_xlfn.NORM.INV(M1843,$B$9,$B$10)</f>
        <v/>
      </c>
      <c r="O1843" s="24">
        <f>_xlfn.NORM.DIST(Data!Y1843,$C$9,$C$10,TRUE)</f>
        <v/>
      </c>
      <c r="P1843" s="9">
        <f>_xlfn.NORM.INV(O1843,$B$9,$B$10)</f>
        <v/>
      </c>
    </row>
    <row r="1844">
      <c r="H1844" s="14">
        <f>Data!A1844</f>
        <v/>
      </c>
      <c r="I1844" s="24">
        <f>IF(Occurrence!J1844&gt;0,_xlfn.GAMMA.DIST(Occurrence!J1844,$C$6,$C$7,TRUE),0)</f>
        <v/>
      </c>
      <c r="J1844" s="9">
        <f>IF(Occurrence!J1844&gt;0,_xlfn.GAMMA.INV(I1844,$B$6,$B$7),0)</f>
        <v/>
      </c>
      <c r="K1844" s="24">
        <f>IF(Occurrence!K1844&gt;0,_xlfn.GAMMA.DIST(Occurrence!K1844,$C$6,$C$7,TRUE),0)</f>
        <v/>
      </c>
      <c r="L1844" s="9">
        <f>IF(Occurrence!K1844&gt;0,_xlfn.GAMMA.INV(K1844,$B$6,$B$7),0)</f>
        <v/>
      </c>
      <c r="M1844" s="24">
        <f>_xlfn.NORM.DIST(Data!X1844,$C$9,$C$10,TRUE)</f>
        <v/>
      </c>
      <c r="N1844" s="9">
        <f>_xlfn.NORM.INV(M1844,$B$9,$B$10)</f>
        <v/>
      </c>
      <c r="O1844" s="24">
        <f>_xlfn.NORM.DIST(Data!Y1844,$C$9,$C$10,TRUE)</f>
        <v/>
      </c>
      <c r="P1844" s="9">
        <f>_xlfn.NORM.INV(O1844,$B$9,$B$10)</f>
        <v/>
      </c>
    </row>
    <row r="1845">
      <c r="H1845" s="14">
        <f>Data!A1845</f>
        <v/>
      </c>
      <c r="I1845" s="24">
        <f>IF(Occurrence!J1845&gt;0,_xlfn.GAMMA.DIST(Occurrence!J1845,$C$6,$C$7,TRUE),0)</f>
        <v/>
      </c>
      <c r="J1845" s="9">
        <f>IF(Occurrence!J1845&gt;0,_xlfn.GAMMA.INV(I1845,$B$6,$B$7),0)</f>
        <v/>
      </c>
      <c r="K1845" s="24">
        <f>IF(Occurrence!K1845&gt;0,_xlfn.GAMMA.DIST(Occurrence!K1845,$C$6,$C$7,TRUE),0)</f>
        <v/>
      </c>
      <c r="L1845" s="9">
        <f>IF(Occurrence!K1845&gt;0,_xlfn.GAMMA.INV(K1845,$B$6,$B$7),0)</f>
        <v/>
      </c>
      <c r="M1845" s="24">
        <f>_xlfn.NORM.DIST(Data!X1845,$C$9,$C$10,TRUE)</f>
        <v/>
      </c>
      <c r="N1845" s="9">
        <f>_xlfn.NORM.INV(M1845,$B$9,$B$10)</f>
        <v/>
      </c>
      <c r="O1845" s="24">
        <f>_xlfn.NORM.DIST(Data!Y1845,$C$9,$C$10,TRUE)</f>
        <v/>
      </c>
      <c r="P1845" s="9">
        <f>_xlfn.NORM.INV(O1845,$B$9,$B$10)</f>
        <v/>
      </c>
    </row>
    <row r="1846">
      <c r="H1846" s="14">
        <f>Data!A1846</f>
        <v/>
      </c>
      <c r="I1846" s="24">
        <f>IF(Occurrence!J1846&gt;0,_xlfn.GAMMA.DIST(Occurrence!J1846,$C$6,$C$7,TRUE),0)</f>
        <v/>
      </c>
      <c r="J1846" s="9">
        <f>IF(Occurrence!J1846&gt;0,_xlfn.GAMMA.INV(I1846,$B$6,$B$7),0)</f>
        <v/>
      </c>
      <c r="K1846" s="24">
        <f>IF(Occurrence!K1846&gt;0,_xlfn.GAMMA.DIST(Occurrence!K1846,$C$6,$C$7,TRUE),0)</f>
        <v/>
      </c>
      <c r="L1846" s="9">
        <f>IF(Occurrence!K1846&gt;0,_xlfn.GAMMA.INV(K1846,$B$6,$B$7),0)</f>
        <v/>
      </c>
      <c r="M1846" s="24">
        <f>_xlfn.NORM.DIST(Data!X1846,$C$9,$C$10,TRUE)</f>
        <v/>
      </c>
      <c r="N1846" s="9">
        <f>_xlfn.NORM.INV(M1846,$B$9,$B$10)</f>
        <v/>
      </c>
      <c r="O1846" s="24">
        <f>_xlfn.NORM.DIST(Data!Y1846,$C$9,$C$10,TRUE)</f>
        <v/>
      </c>
      <c r="P1846" s="9">
        <f>_xlfn.NORM.INV(O1846,$B$9,$B$10)</f>
        <v/>
      </c>
    </row>
    <row r="1847">
      <c r="H1847" s="14">
        <f>Data!A1847</f>
        <v/>
      </c>
      <c r="I1847" s="24">
        <f>IF(Occurrence!J1847&gt;0,_xlfn.GAMMA.DIST(Occurrence!J1847,$C$6,$C$7,TRUE),0)</f>
        <v/>
      </c>
      <c r="J1847" s="9">
        <f>IF(Occurrence!J1847&gt;0,_xlfn.GAMMA.INV(I1847,$B$6,$B$7),0)</f>
        <v/>
      </c>
      <c r="K1847" s="24">
        <f>IF(Occurrence!K1847&gt;0,_xlfn.GAMMA.DIST(Occurrence!K1847,$C$6,$C$7,TRUE),0)</f>
        <v/>
      </c>
      <c r="L1847" s="9">
        <f>IF(Occurrence!K1847&gt;0,_xlfn.GAMMA.INV(K1847,$B$6,$B$7),0)</f>
        <v/>
      </c>
      <c r="M1847" s="24">
        <f>_xlfn.NORM.DIST(Data!X1847,$C$9,$C$10,TRUE)</f>
        <v/>
      </c>
      <c r="N1847" s="9">
        <f>_xlfn.NORM.INV(M1847,$B$9,$B$10)</f>
        <v/>
      </c>
      <c r="O1847" s="24">
        <f>_xlfn.NORM.DIST(Data!Y1847,$C$9,$C$10,TRUE)</f>
        <v/>
      </c>
      <c r="P1847" s="9">
        <f>_xlfn.NORM.INV(O1847,$B$9,$B$10)</f>
        <v/>
      </c>
    </row>
    <row r="1848">
      <c r="H1848" s="14">
        <f>Data!A1848</f>
        <v/>
      </c>
      <c r="I1848" s="24">
        <f>IF(Occurrence!J1848&gt;0,_xlfn.GAMMA.DIST(Occurrence!J1848,$C$6,$C$7,TRUE),0)</f>
        <v/>
      </c>
      <c r="J1848" s="9">
        <f>IF(Occurrence!J1848&gt;0,_xlfn.GAMMA.INV(I1848,$B$6,$B$7),0)</f>
        <v/>
      </c>
      <c r="K1848" s="24">
        <f>IF(Occurrence!K1848&gt;0,_xlfn.GAMMA.DIST(Occurrence!K1848,$C$6,$C$7,TRUE),0)</f>
        <v/>
      </c>
      <c r="L1848" s="9">
        <f>IF(Occurrence!K1848&gt;0,_xlfn.GAMMA.INV(K1848,$B$6,$B$7),0)</f>
        <v/>
      </c>
      <c r="M1848" s="24">
        <f>_xlfn.NORM.DIST(Data!X1848,$C$9,$C$10,TRUE)</f>
        <v/>
      </c>
      <c r="N1848" s="9">
        <f>_xlfn.NORM.INV(M1848,$B$9,$B$10)</f>
        <v/>
      </c>
      <c r="O1848" s="24">
        <f>_xlfn.NORM.DIST(Data!Y1848,$C$9,$C$10,TRUE)</f>
        <v/>
      </c>
      <c r="P1848" s="9">
        <f>_xlfn.NORM.INV(O1848,$B$9,$B$10)</f>
        <v/>
      </c>
    </row>
    <row r="1849">
      <c r="H1849" s="14">
        <f>Data!A1849</f>
        <v/>
      </c>
      <c r="I1849" s="24">
        <f>IF(Occurrence!J1849&gt;0,_xlfn.GAMMA.DIST(Occurrence!J1849,$C$6,$C$7,TRUE),0)</f>
        <v/>
      </c>
      <c r="J1849" s="9">
        <f>IF(Occurrence!J1849&gt;0,_xlfn.GAMMA.INV(I1849,$B$6,$B$7),0)</f>
        <v/>
      </c>
      <c r="K1849" s="24">
        <f>IF(Occurrence!K1849&gt;0,_xlfn.GAMMA.DIST(Occurrence!K1849,$C$6,$C$7,TRUE),0)</f>
        <v/>
      </c>
      <c r="L1849" s="9">
        <f>IF(Occurrence!K1849&gt;0,_xlfn.GAMMA.INV(K1849,$B$6,$B$7),0)</f>
        <v/>
      </c>
      <c r="M1849" s="24">
        <f>_xlfn.NORM.DIST(Data!X1849,$C$9,$C$10,TRUE)</f>
        <v/>
      </c>
      <c r="N1849" s="9">
        <f>_xlfn.NORM.INV(M1849,$B$9,$B$10)</f>
        <v/>
      </c>
      <c r="O1849" s="24">
        <f>_xlfn.NORM.DIST(Data!Y1849,$C$9,$C$10,TRUE)</f>
        <v/>
      </c>
      <c r="P1849" s="9">
        <f>_xlfn.NORM.INV(O1849,$B$9,$B$10)</f>
        <v/>
      </c>
    </row>
    <row r="1850">
      <c r="H1850" s="14">
        <f>Data!A1850</f>
        <v/>
      </c>
      <c r="I1850" s="24">
        <f>IF(Occurrence!J1850&gt;0,_xlfn.GAMMA.DIST(Occurrence!J1850,$C$6,$C$7,TRUE),0)</f>
        <v/>
      </c>
      <c r="J1850" s="9">
        <f>IF(Occurrence!J1850&gt;0,_xlfn.GAMMA.INV(I1850,$B$6,$B$7),0)</f>
        <v/>
      </c>
      <c r="K1850" s="24">
        <f>IF(Occurrence!K1850&gt;0,_xlfn.GAMMA.DIST(Occurrence!K1850,$C$6,$C$7,TRUE),0)</f>
        <v/>
      </c>
      <c r="L1850" s="9">
        <f>IF(Occurrence!K1850&gt;0,_xlfn.GAMMA.INV(K1850,$B$6,$B$7),0)</f>
        <v/>
      </c>
      <c r="M1850" s="24">
        <f>_xlfn.NORM.DIST(Data!X1850,$C$9,$C$10,TRUE)</f>
        <v/>
      </c>
      <c r="N1850" s="9">
        <f>_xlfn.NORM.INV(M1850,$B$9,$B$10)</f>
        <v/>
      </c>
      <c r="O1850" s="24">
        <f>_xlfn.NORM.DIST(Data!Y1850,$C$9,$C$10,TRUE)</f>
        <v/>
      </c>
      <c r="P1850" s="9">
        <f>_xlfn.NORM.INV(O1850,$B$9,$B$10)</f>
        <v/>
      </c>
    </row>
    <row r="1851">
      <c r="H1851" s="14">
        <f>Data!A1851</f>
        <v/>
      </c>
      <c r="I1851" s="24">
        <f>IF(Occurrence!J1851&gt;0,_xlfn.GAMMA.DIST(Occurrence!J1851,$C$6,$C$7,TRUE),0)</f>
        <v/>
      </c>
      <c r="J1851" s="9">
        <f>IF(Occurrence!J1851&gt;0,_xlfn.GAMMA.INV(I1851,$B$6,$B$7),0)</f>
        <v/>
      </c>
      <c r="K1851" s="24">
        <f>IF(Occurrence!K1851&gt;0,_xlfn.GAMMA.DIST(Occurrence!K1851,$C$6,$C$7,TRUE),0)</f>
        <v/>
      </c>
      <c r="L1851" s="9">
        <f>IF(Occurrence!K1851&gt;0,_xlfn.GAMMA.INV(K1851,$B$6,$B$7),0)</f>
        <v/>
      </c>
      <c r="M1851" s="24">
        <f>_xlfn.NORM.DIST(Data!X1851,$C$9,$C$10,TRUE)</f>
        <v/>
      </c>
      <c r="N1851" s="9">
        <f>_xlfn.NORM.INV(M1851,$B$9,$B$10)</f>
        <v/>
      </c>
      <c r="O1851" s="24">
        <f>_xlfn.NORM.DIST(Data!Y1851,$C$9,$C$10,TRUE)</f>
        <v/>
      </c>
      <c r="P1851" s="9">
        <f>_xlfn.NORM.INV(O1851,$B$9,$B$10)</f>
        <v/>
      </c>
    </row>
    <row r="1852">
      <c r="H1852" s="14">
        <f>Data!A1852</f>
        <v/>
      </c>
      <c r="I1852" s="24">
        <f>IF(Occurrence!J1852&gt;0,_xlfn.GAMMA.DIST(Occurrence!J1852,$C$6,$C$7,TRUE),0)</f>
        <v/>
      </c>
      <c r="J1852" s="9">
        <f>IF(Occurrence!J1852&gt;0,_xlfn.GAMMA.INV(I1852,$B$6,$B$7),0)</f>
        <v/>
      </c>
      <c r="K1852" s="24">
        <f>IF(Occurrence!K1852&gt;0,_xlfn.GAMMA.DIST(Occurrence!K1852,$C$6,$C$7,TRUE),0)</f>
        <v/>
      </c>
      <c r="L1852" s="9">
        <f>IF(Occurrence!K1852&gt;0,_xlfn.GAMMA.INV(K1852,$B$6,$B$7),0)</f>
        <v/>
      </c>
      <c r="M1852" s="24">
        <f>_xlfn.NORM.DIST(Data!X1852,$C$9,$C$10,TRUE)</f>
        <v/>
      </c>
      <c r="N1852" s="9">
        <f>_xlfn.NORM.INV(M1852,$B$9,$B$10)</f>
        <v/>
      </c>
      <c r="O1852" s="24">
        <f>_xlfn.NORM.DIST(Data!Y1852,$C$9,$C$10,TRUE)</f>
        <v/>
      </c>
      <c r="P1852" s="9">
        <f>_xlfn.NORM.INV(O1852,$B$9,$B$10)</f>
        <v/>
      </c>
    </row>
    <row r="1853">
      <c r="H1853" s="14">
        <f>Data!A1853</f>
        <v/>
      </c>
      <c r="I1853" s="24">
        <f>IF(Occurrence!J1853&gt;0,_xlfn.GAMMA.DIST(Occurrence!J1853,$C$6,$C$7,TRUE),0)</f>
        <v/>
      </c>
      <c r="J1853" s="9">
        <f>IF(Occurrence!J1853&gt;0,_xlfn.GAMMA.INV(I1853,$B$6,$B$7),0)</f>
        <v/>
      </c>
      <c r="K1853" s="24">
        <f>IF(Occurrence!K1853&gt;0,_xlfn.GAMMA.DIST(Occurrence!K1853,$C$6,$C$7,TRUE),0)</f>
        <v/>
      </c>
      <c r="L1853" s="9">
        <f>IF(Occurrence!K1853&gt;0,_xlfn.GAMMA.INV(K1853,$B$6,$B$7),0)</f>
        <v/>
      </c>
      <c r="M1853" s="24">
        <f>_xlfn.NORM.DIST(Data!X1853,$C$9,$C$10,TRUE)</f>
        <v/>
      </c>
      <c r="N1853" s="9">
        <f>_xlfn.NORM.INV(M1853,$B$9,$B$10)</f>
        <v/>
      </c>
      <c r="O1853" s="24">
        <f>_xlfn.NORM.DIST(Data!Y1853,$C$9,$C$10,TRUE)</f>
        <v/>
      </c>
      <c r="P1853" s="9">
        <f>_xlfn.NORM.INV(O1853,$B$9,$B$10)</f>
        <v/>
      </c>
    </row>
    <row r="1854">
      <c r="H1854" s="14">
        <f>Data!A1854</f>
        <v/>
      </c>
      <c r="I1854" s="24">
        <f>IF(Occurrence!J1854&gt;0,_xlfn.GAMMA.DIST(Occurrence!J1854,$C$6,$C$7,TRUE),0)</f>
        <v/>
      </c>
      <c r="J1854" s="9">
        <f>IF(Occurrence!J1854&gt;0,_xlfn.GAMMA.INV(I1854,$B$6,$B$7),0)</f>
        <v/>
      </c>
      <c r="K1854" s="24">
        <f>IF(Occurrence!K1854&gt;0,_xlfn.GAMMA.DIST(Occurrence!K1854,$C$6,$C$7,TRUE),0)</f>
        <v/>
      </c>
      <c r="L1854" s="9">
        <f>IF(Occurrence!K1854&gt;0,_xlfn.GAMMA.INV(K1854,$B$6,$B$7),0)</f>
        <v/>
      </c>
      <c r="M1854" s="24">
        <f>_xlfn.NORM.DIST(Data!X1854,$C$9,$C$10,TRUE)</f>
        <v/>
      </c>
      <c r="N1854" s="9">
        <f>_xlfn.NORM.INV(M1854,$B$9,$B$10)</f>
        <v/>
      </c>
      <c r="O1854" s="24">
        <f>_xlfn.NORM.DIST(Data!Y1854,$C$9,$C$10,TRUE)</f>
        <v/>
      </c>
      <c r="P1854" s="9">
        <f>_xlfn.NORM.INV(O1854,$B$9,$B$10)</f>
        <v/>
      </c>
    </row>
    <row r="1855">
      <c r="H1855" s="14">
        <f>Data!A1855</f>
        <v/>
      </c>
      <c r="I1855" s="24">
        <f>IF(Occurrence!J1855&gt;0,_xlfn.GAMMA.DIST(Occurrence!J1855,$C$6,$C$7,TRUE),0)</f>
        <v/>
      </c>
      <c r="J1855" s="9">
        <f>IF(Occurrence!J1855&gt;0,_xlfn.GAMMA.INV(I1855,$B$6,$B$7),0)</f>
        <v/>
      </c>
      <c r="K1855" s="24">
        <f>IF(Occurrence!K1855&gt;0,_xlfn.GAMMA.DIST(Occurrence!K1855,$C$6,$C$7,TRUE),0)</f>
        <v/>
      </c>
      <c r="L1855" s="9">
        <f>IF(Occurrence!K1855&gt;0,_xlfn.GAMMA.INV(K1855,$B$6,$B$7),0)</f>
        <v/>
      </c>
      <c r="M1855" s="24">
        <f>_xlfn.NORM.DIST(Data!X1855,$C$9,$C$10,TRUE)</f>
        <v/>
      </c>
      <c r="N1855" s="9">
        <f>_xlfn.NORM.INV(M1855,$B$9,$B$10)</f>
        <v/>
      </c>
      <c r="O1855" s="24">
        <f>_xlfn.NORM.DIST(Data!Y1855,$C$9,$C$10,TRUE)</f>
        <v/>
      </c>
      <c r="P1855" s="9">
        <f>_xlfn.NORM.INV(O1855,$B$9,$B$10)</f>
        <v/>
      </c>
    </row>
    <row r="1856">
      <c r="H1856" s="14">
        <f>Data!A1856</f>
        <v/>
      </c>
      <c r="I1856" s="24">
        <f>IF(Occurrence!J1856&gt;0,_xlfn.GAMMA.DIST(Occurrence!J1856,$C$6,$C$7,TRUE),0)</f>
        <v/>
      </c>
      <c r="J1856" s="9">
        <f>IF(Occurrence!J1856&gt;0,_xlfn.GAMMA.INV(I1856,$B$6,$B$7),0)</f>
        <v/>
      </c>
      <c r="K1856" s="24">
        <f>IF(Occurrence!K1856&gt;0,_xlfn.GAMMA.DIST(Occurrence!K1856,$C$6,$C$7,TRUE),0)</f>
        <v/>
      </c>
      <c r="L1856" s="9">
        <f>IF(Occurrence!K1856&gt;0,_xlfn.GAMMA.INV(K1856,$B$6,$B$7),0)</f>
        <v/>
      </c>
      <c r="M1856" s="24">
        <f>_xlfn.NORM.DIST(Data!X1856,$C$9,$C$10,TRUE)</f>
        <v/>
      </c>
      <c r="N1856" s="9">
        <f>_xlfn.NORM.INV(M1856,$B$9,$B$10)</f>
        <v/>
      </c>
      <c r="O1856" s="24">
        <f>_xlfn.NORM.DIST(Data!Y1856,$C$9,$C$10,TRUE)</f>
        <v/>
      </c>
      <c r="P1856" s="9">
        <f>_xlfn.NORM.INV(O1856,$B$9,$B$10)</f>
        <v/>
      </c>
    </row>
    <row r="1857">
      <c r="H1857" s="14">
        <f>Data!A1857</f>
        <v/>
      </c>
      <c r="I1857" s="24">
        <f>IF(Occurrence!J1857&gt;0,_xlfn.GAMMA.DIST(Occurrence!J1857,$C$6,$C$7,TRUE),0)</f>
        <v/>
      </c>
      <c r="J1857" s="9">
        <f>IF(Occurrence!J1857&gt;0,_xlfn.GAMMA.INV(I1857,$B$6,$B$7),0)</f>
        <v/>
      </c>
      <c r="K1857" s="24">
        <f>IF(Occurrence!K1857&gt;0,_xlfn.GAMMA.DIST(Occurrence!K1857,$C$6,$C$7,TRUE),0)</f>
        <v/>
      </c>
      <c r="L1857" s="9">
        <f>IF(Occurrence!K1857&gt;0,_xlfn.GAMMA.INV(K1857,$B$6,$B$7),0)</f>
        <v/>
      </c>
      <c r="M1857" s="24">
        <f>_xlfn.NORM.DIST(Data!X1857,$C$9,$C$10,TRUE)</f>
        <v/>
      </c>
      <c r="N1857" s="9">
        <f>_xlfn.NORM.INV(M1857,$B$9,$B$10)</f>
        <v/>
      </c>
      <c r="O1857" s="24">
        <f>_xlfn.NORM.DIST(Data!Y1857,$C$9,$C$10,TRUE)</f>
        <v/>
      </c>
      <c r="P1857" s="9">
        <f>_xlfn.NORM.INV(O1857,$B$9,$B$10)</f>
        <v/>
      </c>
    </row>
    <row r="1858">
      <c r="H1858" s="14">
        <f>Data!A1858</f>
        <v/>
      </c>
      <c r="I1858" s="24">
        <f>IF(Occurrence!J1858&gt;0,_xlfn.GAMMA.DIST(Occurrence!J1858,$C$6,$C$7,TRUE),0)</f>
        <v/>
      </c>
      <c r="J1858" s="9">
        <f>IF(Occurrence!J1858&gt;0,_xlfn.GAMMA.INV(I1858,$B$6,$B$7),0)</f>
        <v/>
      </c>
      <c r="K1858" s="24">
        <f>IF(Occurrence!K1858&gt;0,_xlfn.GAMMA.DIST(Occurrence!K1858,$C$6,$C$7,TRUE),0)</f>
        <v/>
      </c>
      <c r="L1858" s="9">
        <f>IF(Occurrence!K1858&gt;0,_xlfn.GAMMA.INV(K1858,$B$6,$B$7),0)</f>
        <v/>
      </c>
      <c r="M1858" s="24">
        <f>_xlfn.NORM.DIST(Data!X1858,$C$9,$C$10,TRUE)</f>
        <v/>
      </c>
      <c r="N1858" s="9">
        <f>_xlfn.NORM.INV(M1858,$B$9,$B$10)</f>
        <v/>
      </c>
      <c r="O1858" s="24">
        <f>_xlfn.NORM.DIST(Data!Y1858,$C$9,$C$10,TRUE)</f>
        <v/>
      </c>
      <c r="P1858" s="9">
        <f>_xlfn.NORM.INV(O1858,$B$9,$B$10)</f>
        <v/>
      </c>
    </row>
    <row r="1859">
      <c r="H1859" s="14">
        <f>Data!A1859</f>
        <v/>
      </c>
      <c r="I1859" s="24">
        <f>IF(Occurrence!J1859&gt;0,_xlfn.GAMMA.DIST(Occurrence!J1859,$C$6,$C$7,TRUE),0)</f>
        <v/>
      </c>
      <c r="J1859" s="9">
        <f>IF(Occurrence!J1859&gt;0,_xlfn.GAMMA.INV(I1859,$B$6,$B$7),0)</f>
        <v/>
      </c>
      <c r="K1859" s="24">
        <f>IF(Occurrence!K1859&gt;0,_xlfn.GAMMA.DIST(Occurrence!K1859,$C$6,$C$7,TRUE),0)</f>
        <v/>
      </c>
      <c r="L1859" s="9">
        <f>IF(Occurrence!K1859&gt;0,_xlfn.GAMMA.INV(K1859,$B$6,$B$7),0)</f>
        <v/>
      </c>
      <c r="M1859" s="24">
        <f>_xlfn.NORM.DIST(Data!X1859,$C$9,$C$10,TRUE)</f>
        <v/>
      </c>
      <c r="N1859" s="9">
        <f>_xlfn.NORM.INV(M1859,$B$9,$B$10)</f>
        <v/>
      </c>
      <c r="O1859" s="24">
        <f>_xlfn.NORM.DIST(Data!Y1859,$C$9,$C$10,TRUE)</f>
        <v/>
      </c>
      <c r="P1859" s="9">
        <f>_xlfn.NORM.INV(O1859,$B$9,$B$10)</f>
        <v/>
      </c>
    </row>
    <row r="1860">
      <c r="H1860" s="14">
        <f>Data!A1860</f>
        <v/>
      </c>
      <c r="I1860" s="24">
        <f>IF(Occurrence!J1860&gt;0,_xlfn.GAMMA.DIST(Occurrence!J1860,$C$6,$C$7,TRUE),0)</f>
        <v/>
      </c>
      <c r="J1860" s="9">
        <f>IF(Occurrence!J1860&gt;0,_xlfn.GAMMA.INV(I1860,$B$6,$B$7),0)</f>
        <v/>
      </c>
      <c r="K1860" s="24">
        <f>IF(Occurrence!K1860&gt;0,_xlfn.GAMMA.DIST(Occurrence!K1860,$C$6,$C$7,TRUE),0)</f>
        <v/>
      </c>
      <c r="L1860" s="9">
        <f>IF(Occurrence!K1860&gt;0,_xlfn.GAMMA.INV(K1860,$B$6,$B$7),0)</f>
        <v/>
      </c>
      <c r="M1860" s="24">
        <f>_xlfn.NORM.DIST(Data!X1860,$C$9,$C$10,TRUE)</f>
        <v/>
      </c>
      <c r="N1860" s="9">
        <f>_xlfn.NORM.INV(M1860,$B$9,$B$10)</f>
        <v/>
      </c>
      <c r="O1860" s="24">
        <f>_xlfn.NORM.DIST(Data!Y1860,$C$9,$C$10,TRUE)</f>
        <v/>
      </c>
      <c r="P1860" s="9">
        <f>_xlfn.NORM.INV(O1860,$B$9,$B$10)</f>
        <v/>
      </c>
    </row>
    <row r="1861">
      <c r="H1861" s="14">
        <f>Data!A1861</f>
        <v/>
      </c>
      <c r="I1861" s="24">
        <f>IF(Occurrence!J1861&gt;0,_xlfn.GAMMA.DIST(Occurrence!J1861,$C$6,$C$7,TRUE),0)</f>
        <v/>
      </c>
      <c r="J1861" s="9">
        <f>IF(Occurrence!J1861&gt;0,_xlfn.GAMMA.INV(I1861,$B$6,$B$7),0)</f>
        <v/>
      </c>
      <c r="K1861" s="24">
        <f>IF(Occurrence!K1861&gt;0,_xlfn.GAMMA.DIST(Occurrence!K1861,$C$6,$C$7,TRUE),0)</f>
        <v/>
      </c>
      <c r="L1861" s="9">
        <f>IF(Occurrence!K1861&gt;0,_xlfn.GAMMA.INV(K1861,$B$6,$B$7),0)</f>
        <v/>
      </c>
      <c r="M1861" s="24">
        <f>_xlfn.NORM.DIST(Data!X1861,$C$9,$C$10,TRUE)</f>
        <v/>
      </c>
      <c r="N1861" s="9">
        <f>_xlfn.NORM.INV(M1861,$B$9,$B$10)</f>
        <v/>
      </c>
      <c r="O1861" s="24">
        <f>_xlfn.NORM.DIST(Data!Y1861,$C$9,$C$10,TRUE)</f>
        <v/>
      </c>
      <c r="P1861" s="9">
        <f>_xlfn.NORM.INV(O1861,$B$9,$B$10)</f>
        <v/>
      </c>
    </row>
    <row r="1862">
      <c r="H1862" s="14">
        <f>Data!A1862</f>
        <v/>
      </c>
      <c r="I1862" s="24">
        <f>IF(Occurrence!J1862&gt;0,_xlfn.GAMMA.DIST(Occurrence!J1862,$C$6,$C$7,TRUE),0)</f>
        <v/>
      </c>
      <c r="J1862" s="9">
        <f>IF(Occurrence!J1862&gt;0,_xlfn.GAMMA.INV(I1862,$B$6,$B$7),0)</f>
        <v/>
      </c>
      <c r="K1862" s="24">
        <f>IF(Occurrence!K1862&gt;0,_xlfn.GAMMA.DIST(Occurrence!K1862,$C$6,$C$7,TRUE),0)</f>
        <v/>
      </c>
      <c r="L1862" s="9">
        <f>IF(Occurrence!K1862&gt;0,_xlfn.GAMMA.INV(K1862,$B$6,$B$7),0)</f>
        <v/>
      </c>
      <c r="M1862" s="24">
        <f>_xlfn.NORM.DIST(Data!X1862,$C$9,$C$10,TRUE)</f>
        <v/>
      </c>
      <c r="N1862" s="9">
        <f>_xlfn.NORM.INV(M1862,$B$9,$B$10)</f>
        <v/>
      </c>
      <c r="O1862" s="24">
        <f>_xlfn.NORM.DIST(Data!Y1862,$C$9,$C$10,TRUE)</f>
        <v/>
      </c>
      <c r="P1862" s="9">
        <f>_xlfn.NORM.INV(O1862,$B$9,$B$10)</f>
        <v/>
      </c>
    </row>
    <row r="1863">
      <c r="H1863" s="14">
        <f>Data!A1863</f>
        <v/>
      </c>
      <c r="I1863" s="24">
        <f>IF(Occurrence!J1863&gt;0,_xlfn.GAMMA.DIST(Occurrence!J1863,$C$6,$C$7,TRUE),0)</f>
        <v/>
      </c>
      <c r="J1863" s="9">
        <f>IF(Occurrence!J1863&gt;0,_xlfn.GAMMA.INV(I1863,$B$6,$B$7),0)</f>
        <v/>
      </c>
      <c r="K1863" s="24">
        <f>IF(Occurrence!K1863&gt;0,_xlfn.GAMMA.DIST(Occurrence!K1863,$C$6,$C$7,TRUE),0)</f>
        <v/>
      </c>
      <c r="L1863" s="9">
        <f>IF(Occurrence!K1863&gt;0,_xlfn.GAMMA.INV(K1863,$B$6,$B$7),0)</f>
        <v/>
      </c>
      <c r="M1863" s="24">
        <f>_xlfn.NORM.DIST(Data!X1863,$C$9,$C$10,TRUE)</f>
        <v/>
      </c>
      <c r="N1863" s="9">
        <f>_xlfn.NORM.INV(M1863,$B$9,$B$10)</f>
        <v/>
      </c>
      <c r="O1863" s="24">
        <f>_xlfn.NORM.DIST(Data!Y1863,$C$9,$C$10,TRUE)</f>
        <v/>
      </c>
      <c r="P1863" s="9">
        <f>_xlfn.NORM.INV(O1863,$B$9,$B$10)</f>
        <v/>
      </c>
    </row>
    <row r="1864">
      <c r="H1864" s="14">
        <f>Data!A1864</f>
        <v/>
      </c>
      <c r="I1864" s="24">
        <f>IF(Occurrence!J1864&gt;0,_xlfn.GAMMA.DIST(Occurrence!J1864,$C$6,$C$7,TRUE),0)</f>
        <v/>
      </c>
      <c r="J1864" s="9">
        <f>IF(Occurrence!J1864&gt;0,_xlfn.GAMMA.INV(I1864,$B$6,$B$7),0)</f>
        <v/>
      </c>
      <c r="K1864" s="24">
        <f>IF(Occurrence!K1864&gt;0,_xlfn.GAMMA.DIST(Occurrence!K1864,$C$6,$C$7,TRUE),0)</f>
        <v/>
      </c>
      <c r="L1864" s="9">
        <f>IF(Occurrence!K1864&gt;0,_xlfn.GAMMA.INV(K1864,$B$6,$B$7),0)</f>
        <v/>
      </c>
      <c r="M1864" s="24">
        <f>_xlfn.NORM.DIST(Data!X1864,$C$9,$C$10,TRUE)</f>
        <v/>
      </c>
      <c r="N1864" s="9">
        <f>_xlfn.NORM.INV(M1864,$B$9,$B$10)</f>
        <v/>
      </c>
      <c r="O1864" s="24">
        <f>_xlfn.NORM.DIST(Data!Y1864,$C$9,$C$10,TRUE)</f>
        <v/>
      </c>
      <c r="P1864" s="9">
        <f>_xlfn.NORM.INV(O1864,$B$9,$B$10)</f>
        <v/>
      </c>
    </row>
    <row r="1865">
      <c r="H1865" s="14">
        <f>Data!A1865</f>
        <v/>
      </c>
      <c r="I1865" s="24">
        <f>IF(Occurrence!J1865&gt;0,_xlfn.GAMMA.DIST(Occurrence!J1865,$C$6,$C$7,TRUE),0)</f>
        <v/>
      </c>
      <c r="J1865" s="9">
        <f>IF(Occurrence!J1865&gt;0,_xlfn.GAMMA.INV(I1865,$B$6,$B$7),0)</f>
        <v/>
      </c>
      <c r="K1865" s="24">
        <f>IF(Occurrence!K1865&gt;0,_xlfn.GAMMA.DIST(Occurrence!K1865,$C$6,$C$7,TRUE),0)</f>
        <v/>
      </c>
      <c r="L1865" s="9">
        <f>IF(Occurrence!K1865&gt;0,_xlfn.GAMMA.INV(K1865,$B$6,$B$7),0)</f>
        <v/>
      </c>
      <c r="M1865" s="24">
        <f>_xlfn.NORM.DIST(Data!X1865,$C$9,$C$10,TRUE)</f>
        <v/>
      </c>
      <c r="N1865" s="9">
        <f>_xlfn.NORM.INV(M1865,$B$9,$B$10)</f>
        <v/>
      </c>
      <c r="O1865" s="24">
        <f>_xlfn.NORM.DIST(Data!Y1865,$C$9,$C$10,TRUE)</f>
        <v/>
      </c>
      <c r="P1865" s="9">
        <f>_xlfn.NORM.INV(O1865,$B$9,$B$10)</f>
        <v/>
      </c>
    </row>
    <row r="1866">
      <c r="H1866" s="14">
        <f>Data!A1866</f>
        <v/>
      </c>
      <c r="I1866" s="24">
        <f>IF(Occurrence!J1866&gt;0,_xlfn.GAMMA.DIST(Occurrence!J1866,$C$6,$C$7,TRUE),0)</f>
        <v/>
      </c>
      <c r="J1866" s="9">
        <f>IF(Occurrence!J1866&gt;0,_xlfn.GAMMA.INV(I1866,$B$6,$B$7),0)</f>
        <v/>
      </c>
      <c r="K1866" s="24">
        <f>IF(Occurrence!K1866&gt;0,_xlfn.GAMMA.DIST(Occurrence!K1866,$C$6,$C$7,TRUE),0)</f>
        <v/>
      </c>
      <c r="L1866" s="9">
        <f>IF(Occurrence!K1866&gt;0,_xlfn.GAMMA.INV(K1866,$B$6,$B$7),0)</f>
        <v/>
      </c>
      <c r="M1866" s="24">
        <f>_xlfn.NORM.DIST(Data!X1866,$C$9,$C$10,TRUE)</f>
        <v/>
      </c>
      <c r="N1866" s="9">
        <f>_xlfn.NORM.INV(M1866,$B$9,$B$10)</f>
        <v/>
      </c>
      <c r="O1866" s="24">
        <f>_xlfn.NORM.DIST(Data!Y1866,$C$9,$C$10,TRUE)</f>
        <v/>
      </c>
      <c r="P1866" s="9">
        <f>_xlfn.NORM.INV(O1866,$B$9,$B$10)</f>
        <v/>
      </c>
    </row>
    <row r="1867">
      <c r="H1867" s="14">
        <f>Data!A1867</f>
        <v/>
      </c>
      <c r="I1867" s="24">
        <f>IF(Occurrence!J1867&gt;0,_xlfn.GAMMA.DIST(Occurrence!J1867,$C$6,$C$7,TRUE),0)</f>
        <v/>
      </c>
      <c r="J1867" s="9">
        <f>IF(Occurrence!J1867&gt;0,_xlfn.GAMMA.INV(I1867,$B$6,$B$7),0)</f>
        <v/>
      </c>
      <c r="K1867" s="24">
        <f>IF(Occurrence!K1867&gt;0,_xlfn.GAMMA.DIST(Occurrence!K1867,$C$6,$C$7,TRUE),0)</f>
        <v/>
      </c>
      <c r="L1867" s="9">
        <f>IF(Occurrence!K1867&gt;0,_xlfn.GAMMA.INV(K1867,$B$6,$B$7),0)</f>
        <v/>
      </c>
      <c r="M1867" s="24">
        <f>_xlfn.NORM.DIST(Data!X1867,$C$9,$C$10,TRUE)</f>
        <v/>
      </c>
      <c r="N1867" s="9">
        <f>_xlfn.NORM.INV(M1867,$B$9,$B$10)</f>
        <v/>
      </c>
      <c r="O1867" s="24">
        <f>_xlfn.NORM.DIST(Data!Y1867,$C$9,$C$10,TRUE)</f>
        <v/>
      </c>
      <c r="P1867" s="9">
        <f>_xlfn.NORM.INV(O1867,$B$9,$B$10)</f>
        <v/>
      </c>
    </row>
    <row r="1868">
      <c r="H1868" s="14">
        <f>Data!A1868</f>
        <v/>
      </c>
      <c r="I1868" s="24">
        <f>IF(Occurrence!J1868&gt;0,_xlfn.GAMMA.DIST(Occurrence!J1868,$C$6,$C$7,TRUE),0)</f>
        <v/>
      </c>
      <c r="J1868" s="9">
        <f>IF(Occurrence!J1868&gt;0,_xlfn.GAMMA.INV(I1868,$B$6,$B$7),0)</f>
        <v/>
      </c>
      <c r="K1868" s="24">
        <f>IF(Occurrence!K1868&gt;0,_xlfn.GAMMA.DIST(Occurrence!K1868,$C$6,$C$7,TRUE),0)</f>
        <v/>
      </c>
      <c r="L1868" s="9">
        <f>IF(Occurrence!K1868&gt;0,_xlfn.GAMMA.INV(K1868,$B$6,$B$7),0)</f>
        <v/>
      </c>
      <c r="M1868" s="24">
        <f>_xlfn.NORM.DIST(Data!X1868,$C$9,$C$10,TRUE)</f>
        <v/>
      </c>
      <c r="N1868" s="9">
        <f>_xlfn.NORM.INV(M1868,$B$9,$B$10)</f>
        <v/>
      </c>
      <c r="O1868" s="24">
        <f>_xlfn.NORM.DIST(Data!Y1868,$C$9,$C$10,TRUE)</f>
        <v/>
      </c>
      <c r="P1868" s="9">
        <f>_xlfn.NORM.INV(O1868,$B$9,$B$10)</f>
        <v/>
      </c>
    </row>
    <row r="1869">
      <c r="H1869" s="14">
        <f>Data!A1869</f>
        <v/>
      </c>
      <c r="I1869" s="24">
        <f>IF(Occurrence!J1869&gt;0,_xlfn.GAMMA.DIST(Occurrence!J1869,$C$6,$C$7,TRUE),0)</f>
        <v/>
      </c>
      <c r="J1869" s="9">
        <f>IF(Occurrence!J1869&gt;0,_xlfn.GAMMA.INV(I1869,$B$6,$B$7),0)</f>
        <v/>
      </c>
      <c r="K1869" s="24">
        <f>IF(Occurrence!K1869&gt;0,_xlfn.GAMMA.DIST(Occurrence!K1869,$C$6,$C$7,TRUE),0)</f>
        <v/>
      </c>
      <c r="L1869" s="9">
        <f>IF(Occurrence!K1869&gt;0,_xlfn.GAMMA.INV(K1869,$B$6,$B$7),0)</f>
        <v/>
      </c>
      <c r="M1869" s="24">
        <f>_xlfn.NORM.DIST(Data!X1869,$C$9,$C$10,TRUE)</f>
        <v/>
      </c>
      <c r="N1869" s="9">
        <f>_xlfn.NORM.INV(M1869,$B$9,$B$10)</f>
        <v/>
      </c>
      <c r="O1869" s="24">
        <f>_xlfn.NORM.DIST(Data!Y1869,$C$9,$C$10,TRUE)</f>
        <v/>
      </c>
      <c r="P1869" s="9">
        <f>_xlfn.NORM.INV(O1869,$B$9,$B$10)</f>
        <v/>
      </c>
    </row>
    <row r="1870">
      <c r="H1870" s="14">
        <f>Data!A1870</f>
        <v/>
      </c>
      <c r="I1870" s="24">
        <f>IF(Occurrence!J1870&gt;0,_xlfn.GAMMA.DIST(Occurrence!J1870,$C$6,$C$7,TRUE),0)</f>
        <v/>
      </c>
      <c r="J1870" s="9">
        <f>IF(Occurrence!J1870&gt;0,_xlfn.GAMMA.INV(I1870,$B$6,$B$7),0)</f>
        <v/>
      </c>
      <c r="K1870" s="24">
        <f>IF(Occurrence!K1870&gt;0,_xlfn.GAMMA.DIST(Occurrence!K1870,$C$6,$C$7,TRUE),0)</f>
        <v/>
      </c>
      <c r="L1870" s="9">
        <f>IF(Occurrence!K1870&gt;0,_xlfn.GAMMA.INV(K1870,$B$6,$B$7),0)</f>
        <v/>
      </c>
      <c r="M1870" s="24">
        <f>_xlfn.NORM.DIST(Data!X1870,$C$9,$C$10,TRUE)</f>
        <v/>
      </c>
      <c r="N1870" s="9">
        <f>_xlfn.NORM.INV(M1870,$B$9,$B$10)</f>
        <v/>
      </c>
      <c r="O1870" s="24">
        <f>_xlfn.NORM.DIST(Data!Y1870,$C$9,$C$10,TRUE)</f>
        <v/>
      </c>
      <c r="P1870" s="9">
        <f>_xlfn.NORM.INV(O1870,$B$9,$B$10)</f>
        <v/>
      </c>
    </row>
    <row r="1871">
      <c r="H1871" s="14">
        <f>Data!A1871</f>
        <v/>
      </c>
      <c r="I1871" s="24">
        <f>IF(Occurrence!J1871&gt;0,_xlfn.GAMMA.DIST(Occurrence!J1871,$C$6,$C$7,TRUE),0)</f>
        <v/>
      </c>
      <c r="J1871" s="9">
        <f>IF(Occurrence!J1871&gt;0,_xlfn.GAMMA.INV(I1871,$B$6,$B$7),0)</f>
        <v/>
      </c>
      <c r="K1871" s="24">
        <f>IF(Occurrence!K1871&gt;0,_xlfn.GAMMA.DIST(Occurrence!K1871,$C$6,$C$7,TRUE),0)</f>
        <v/>
      </c>
      <c r="L1871" s="9">
        <f>IF(Occurrence!K1871&gt;0,_xlfn.GAMMA.INV(K1871,$B$6,$B$7),0)</f>
        <v/>
      </c>
      <c r="M1871" s="24">
        <f>_xlfn.NORM.DIST(Data!X1871,$C$9,$C$10,TRUE)</f>
        <v/>
      </c>
      <c r="N1871" s="9">
        <f>_xlfn.NORM.INV(M1871,$B$9,$B$10)</f>
        <v/>
      </c>
      <c r="O1871" s="24">
        <f>_xlfn.NORM.DIST(Data!Y1871,$C$9,$C$10,TRUE)</f>
        <v/>
      </c>
      <c r="P1871" s="9">
        <f>_xlfn.NORM.INV(O1871,$B$9,$B$10)</f>
        <v/>
      </c>
    </row>
    <row r="1872">
      <c r="H1872" s="14">
        <f>Data!A1872</f>
        <v/>
      </c>
      <c r="I1872" s="24">
        <f>IF(Occurrence!J1872&gt;0,_xlfn.GAMMA.DIST(Occurrence!J1872,$C$6,$C$7,TRUE),0)</f>
        <v/>
      </c>
      <c r="J1872" s="9">
        <f>IF(Occurrence!J1872&gt;0,_xlfn.GAMMA.INV(I1872,$B$6,$B$7),0)</f>
        <v/>
      </c>
      <c r="K1872" s="24">
        <f>IF(Occurrence!K1872&gt;0,_xlfn.GAMMA.DIST(Occurrence!K1872,$C$6,$C$7,TRUE),0)</f>
        <v/>
      </c>
      <c r="L1872" s="9">
        <f>IF(Occurrence!K1872&gt;0,_xlfn.GAMMA.INV(K1872,$B$6,$B$7),0)</f>
        <v/>
      </c>
      <c r="M1872" s="24">
        <f>_xlfn.NORM.DIST(Data!X1872,$C$9,$C$10,TRUE)</f>
        <v/>
      </c>
      <c r="N1872" s="9">
        <f>_xlfn.NORM.INV(M1872,$B$9,$B$10)</f>
        <v/>
      </c>
      <c r="O1872" s="24">
        <f>_xlfn.NORM.DIST(Data!Y1872,$C$9,$C$10,TRUE)</f>
        <v/>
      </c>
      <c r="P1872" s="9">
        <f>_xlfn.NORM.INV(O1872,$B$9,$B$10)</f>
        <v/>
      </c>
    </row>
    <row r="1873">
      <c r="H1873" s="14">
        <f>Data!A1873</f>
        <v/>
      </c>
      <c r="I1873" s="24">
        <f>IF(Occurrence!J1873&gt;0,_xlfn.GAMMA.DIST(Occurrence!J1873,$C$6,$C$7,TRUE),0)</f>
        <v/>
      </c>
      <c r="J1873" s="9">
        <f>IF(Occurrence!J1873&gt;0,_xlfn.GAMMA.INV(I1873,$B$6,$B$7),0)</f>
        <v/>
      </c>
      <c r="K1873" s="24">
        <f>IF(Occurrence!K1873&gt;0,_xlfn.GAMMA.DIST(Occurrence!K1873,$C$6,$C$7,TRUE),0)</f>
        <v/>
      </c>
      <c r="L1873" s="9">
        <f>IF(Occurrence!K1873&gt;0,_xlfn.GAMMA.INV(K1873,$B$6,$B$7),0)</f>
        <v/>
      </c>
      <c r="M1873" s="24">
        <f>_xlfn.NORM.DIST(Data!X1873,$C$9,$C$10,TRUE)</f>
        <v/>
      </c>
      <c r="N1873" s="9">
        <f>_xlfn.NORM.INV(M1873,$B$9,$B$10)</f>
        <v/>
      </c>
      <c r="O1873" s="24">
        <f>_xlfn.NORM.DIST(Data!Y1873,$C$9,$C$10,TRUE)</f>
        <v/>
      </c>
      <c r="P1873" s="9">
        <f>_xlfn.NORM.INV(O1873,$B$9,$B$10)</f>
        <v/>
      </c>
    </row>
    <row r="1874">
      <c r="H1874" s="14">
        <f>Data!A1874</f>
        <v/>
      </c>
      <c r="I1874" s="24">
        <f>IF(Occurrence!J1874&gt;0,_xlfn.GAMMA.DIST(Occurrence!J1874,$C$6,$C$7,TRUE),0)</f>
        <v/>
      </c>
      <c r="J1874" s="9">
        <f>IF(Occurrence!J1874&gt;0,_xlfn.GAMMA.INV(I1874,$B$6,$B$7),0)</f>
        <v/>
      </c>
      <c r="K1874" s="24">
        <f>IF(Occurrence!K1874&gt;0,_xlfn.GAMMA.DIST(Occurrence!K1874,$C$6,$C$7,TRUE),0)</f>
        <v/>
      </c>
      <c r="L1874" s="9">
        <f>IF(Occurrence!K1874&gt;0,_xlfn.GAMMA.INV(K1874,$B$6,$B$7),0)</f>
        <v/>
      </c>
      <c r="M1874" s="24">
        <f>_xlfn.NORM.DIST(Data!X1874,$C$9,$C$10,TRUE)</f>
        <v/>
      </c>
      <c r="N1874" s="9">
        <f>_xlfn.NORM.INV(M1874,$B$9,$B$10)</f>
        <v/>
      </c>
      <c r="O1874" s="24">
        <f>_xlfn.NORM.DIST(Data!Y1874,$C$9,$C$10,TRUE)</f>
        <v/>
      </c>
      <c r="P1874" s="9">
        <f>_xlfn.NORM.INV(O1874,$B$9,$B$10)</f>
        <v/>
      </c>
    </row>
    <row r="1875">
      <c r="H1875" s="14">
        <f>Data!A1875</f>
        <v/>
      </c>
      <c r="I1875" s="24">
        <f>IF(Occurrence!J1875&gt;0,_xlfn.GAMMA.DIST(Occurrence!J1875,$C$6,$C$7,TRUE),0)</f>
        <v/>
      </c>
      <c r="J1875" s="9">
        <f>IF(Occurrence!J1875&gt;0,_xlfn.GAMMA.INV(I1875,$B$6,$B$7),0)</f>
        <v/>
      </c>
      <c r="K1875" s="24">
        <f>IF(Occurrence!K1875&gt;0,_xlfn.GAMMA.DIST(Occurrence!K1875,$C$6,$C$7,TRUE),0)</f>
        <v/>
      </c>
      <c r="L1875" s="9">
        <f>IF(Occurrence!K1875&gt;0,_xlfn.GAMMA.INV(K1875,$B$6,$B$7),0)</f>
        <v/>
      </c>
      <c r="M1875" s="24">
        <f>_xlfn.NORM.DIST(Data!X1875,$C$9,$C$10,TRUE)</f>
        <v/>
      </c>
      <c r="N1875" s="9">
        <f>_xlfn.NORM.INV(M1875,$B$9,$B$10)</f>
        <v/>
      </c>
      <c r="O1875" s="24">
        <f>_xlfn.NORM.DIST(Data!Y1875,$C$9,$C$10,TRUE)</f>
        <v/>
      </c>
      <c r="P1875" s="9">
        <f>_xlfn.NORM.INV(O1875,$B$9,$B$10)</f>
        <v/>
      </c>
    </row>
    <row r="1876">
      <c r="H1876" s="14">
        <f>Data!A1876</f>
        <v/>
      </c>
      <c r="I1876" s="24">
        <f>IF(Occurrence!J1876&gt;0,_xlfn.GAMMA.DIST(Occurrence!J1876,$C$6,$C$7,TRUE),0)</f>
        <v/>
      </c>
      <c r="J1876" s="9">
        <f>IF(Occurrence!J1876&gt;0,_xlfn.GAMMA.INV(I1876,$B$6,$B$7),0)</f>
        <v/>
      </c>
      <c r="K1876" s="24">
        <f>IF(Occurrence!K1876&gt;0,_xlfn.GAMMA.DIST(Occurrence!K1876,$C$6,$C$7,TRUE),0)</f>
        <v/>
      </c>
      <c r="L1876" s="9">
        <f>IF(Occurrence!K1876&gt;0,_xlfn.GAMMA.INV(K1876,$B$6,$B$7),0)</f>
        <v/>
      </c>
      <c r="M1876" s="24">
        <f>_xlfn.NORM.DIST(Data!X1876,$C$9,$C$10,TRUE)</f>
        <v/>
      </c>
      <c r="N1876" s="9">
        <f>_xlfn.NORM.INV(M1876,$B$9,$B$10)</f>
        <v/>
      </c>
      <c r="O1876" s="24">
        <f>_xlfn.NORM.DIST(Data!Y1876,$C$9,$C$10,TRUE)</f>
        <v/>
      </c>
      <c r="P1876" s="9">
        <f>_xlfn.NORM.INV(O1876,$B$9,$B$10)</f>
        <v/>
      </c>
    </row>
    <row r="1877">
      <c r="H1877" s="14">
        <f>Data!A1877</f>
        <v/>
      </c>
      <c r="I1877" s="24">
        <f>IF(Occurrence!J1877&gt;0,_xlfn.GAMMA.DIST(Occurrence!J1877,$C$6,$C$7,TRUE),0)</f>
        <v/>
      </c>
      <c r="J1877" s="9">
        <f>IF(Occurrence!J1877&gt;0,_xlfn.GAMMA.INV(I1877,$B$6,$B$7),0)</f>
        <v/>
      </c>
      <c r="K1877" s="24">
        <f>IF(Occurrence!K1877&gt;0,_xlfn.GAMMA.DIST(Occurrence!K1877,$C$6,$C$7,TRUE),0)</f>
        <v/>
      </c>
      <c r="L1877" s="9">
        <f>IF(Occurrence!K1877&gt;0,_xlfn.GAMMA.INV(K1877,$B$6,$B$7),0)</f>
        <v/>
      </c>
      <c r="M1877" s="24">
        <f>_xlfn.NORM.DIST(Data!X1877,$C$9,$C$10,TRUE)</f>
        <v/>
      </c>
      <c r="N1877" s="9">
        <f>_xlfn.NORM.INV(M1877,$B$9,$B$10)</f>
        <v/>
      </c>
      <c r="O1877" s="24">
        <f>_xlfn.NORM.DIST(Data!Y1877,$C$9,$C$10,TRUE)</f>
        <v/>
      </c>
      <c r="P1877" s="9">
        <f>_xlfn.NORM.INV(O1877,$B$9,$B$10)</f>
        <v/>
      </c>
    </row>
    <row r="1878">
      <c r="H1878" s="14">
        <f>Data!A1878</f>
        <v/>
      </c>
      <c r="I1878" s="24">
        <f>IF(Occurrence!J1878&gt;0,_xlfn.GAMMA.DIST(Occurrence!J1878,$C$6,$C$7,TRUE),0)</f>
        <v/>
      </c>
      <c r="J1878" s="9">
        <f>IF(Occurrence!J1878&gt;0,_xlfn.GAMMA.INV(I1878,$B$6,$B$7),0)</f>
        <v/>
      </c>
      <c r="K1878" s="24">
        <f>IF(Occurrence!K1878&gt;0,_xlfn.GAMMA.DIST(Occurrence!K1878,$C$6,$C$7,TRUE),0)</f>
        <v/>
      </c>
      <c r="L1878" s="9">
        <f>IF(Occurrence!K1878&gt;0,_xlfn.GAMMA.INV(K1878,$B$6,$B$7),0)</f>
        <v/>
      </c>
      <c r="M1878" s="24">
        <f>_xlfn.NORM.DIST(Data!X1878,$C$9,$C$10,TRUE)</f>
        <v/>
      </c>
      <c r="N1878" s="9">
        <f>_xlfn.NORM.INV(M1878,$B$9,$B$10)</f>
        <v/>
      </c>
      <c r="O1878" s="24">
        <f>_xlfn.NORM.DIST(Data!Y1878,$C$9,$C$10,TRUE)</f>
        <v/>
      </c>
      <c r="P1878" s="9">
        <f>_xlfn.NORM.INV(O1878,$B$9,$B$10)</f>
        <v/>
      </c>
    </row>
    <row r="1879">
      <c r="H1879" s="14">
        <f>Data!A1879</f>
        <v/>
      </c>
      <c r="I1879" s="24">
        <f>IF(Occurrence!J1879&gt;0,_xlfn.GAMMA.DIST(Occurrence!J1879,$C$6,$C$7,TRUE),0)</f>
        <v/>
      </c>
      <c r="J1879" s="9">
        <f>IF(Occurrence!J1879&gt;0,_xlfn.GAMMA.INV(I1879,$B$6,$B$7),0)</f>
        <v/>
      </c>
      <c r="K1879" s="24">
        <f>IF(Occurrence!K1879&gt;0,_xlfn.GAMMA.DIST(Occurrence!K1879,$C$6,$C$7,TRUE),0)</f>
        <v/>
      </c>
      <c r="L1879" s="9">
        <f>IF(Occurrence!K1879&gt;0,_xlfn.GAMMA.INV(K1879,$B$6,$B$7),0)</f>
        <v/>
      </c>
      <c r="M1879" s="24">
        <f>_xlfn.NORM.DIST(Data!X1879,$C$9,$C$10,TRUE)</f>
        <v/>
      </c>
      <c r="N1879" s="9">
        <f>_xlfn.NORM.INV(M1879,$B$9,$B$10)</f>
        <v/>
      </c>
      <c r="O1879" s="24">
        <f>_xlfn.NORM.DIST(Data!Y1879,$C$9,$C$10,TRUE)</f>
        <v/>
      </c>
      <c r="P1879" s="9">
        <f>_xlfn.NORM.INV(O1879,$B$9,$B$10)</f>
        <v/>
      </c>
    </row>
    <row r="1880">
      <c r="H1880" s="14">
        <f>Data!A1880</f>
        <v/>
      </c>
      <c r="I1880" s="24">
        <f>IF(Occurrence!J1880&gt;0,_xlfn.GAMMA.DIST(Occurrence!J1880,$C$6,$C$7,TRUE),0)</f>
        <v/>
      </c>
      <c r="J1880" s="9">
        <f>IF(Occurrence!J1880&gt;0,_xlfn.GAMMA.INV(I1880,$B$6,$B$7),0)</f>
        <v/>
      </c>
      <c r="K1880" s="24">
        <f>IF(Occurrence!K1880&gt;0,_xlfn.GAMMA.DIST(Occurrence!K1880,$C$6,$C$7,TRUE),0)</f>
        <v/>
      </c>
      <c r="L1880" s="9">
        <f>IF(Occurrence!K1880&gt;0,_xlfn.GAMMA.INV(K1880,$B$6,$B$7),0)</f>
        <v/>
      </c>
      <c r="M1880" s="24">
        <f>_xlfn.NORM.DIST(Data!X1880,$C$9,$C$10,TRUE)</f>
        <v/>
      </c>
      <c r="N1880" s="9">
        <f>_xlfn.NORM.INV(M1880,$B$9,$B$10)</f>
        <v/>
      </c>
      <c r="O1880" s="24">
        <f>_xlfn.NORM.DIST(Data!Y1880,$C$9,$C$10,TRUE)</f>
        <v/>
      </c>
      <c r="P1880" s="9">
        <f>_xlfn.NORM.INV(O1880,$B$9,$B$10)</f>
        <v/>
      </c>
    </row>
    <row r="1881">
      <c r="H1881" s="14">
        <f>Data!A1881</f>
        <v/>
      </c>
      <c r="I1881" s="24">
        <f>IF(Occurrence!J1881&gt;0,_xlfn.GAMMA.DIST(Occurrence!J1881,$C$6,$C$7,TRUE),0)</f>
        <v/>
      </c>
      <c r="J1881" s="9">
        <f>IF(Occurrence!J1881&gt;0,_xlfn.GAMMA.INV(I1881,$B$6,$B$7),0)</f>
        <v/>
      </c>
      <c r="K1881" s="24">
        <f>IF(Occurrence!K1881&gt;0,_xlfn.GAMMA.DIST(Occurrence!K1881,$C$6,$C$7,TRUE),0)</f>
        <v/>
      </c>
      <c r="L1881" s="9">
        <f>IF(Occurrence!K1881&gt;0,_xlfn.GAMMA.INV(K1881,$B$6,$B$7),0)</f>
        <v/>
      </c>
      <c r="M1881" s="24">
        <f>_xlfn.NORM.DIST(Data!X1881,$C$9,$C$10,TRUE)</f>
        <v/>
      </c>
      <c r="N1881" s="9">
        <f>_xlfn.NORM.INV(M1881,$B$9,$B$10)</f>
        <v/>
      </c>
      <c r="O1881" s="24">
        <f>_xlfn.NORM.DIST(Data!Y1881,$C$9,$C$10,TRUE)</f>
        <v/>
      </c>
      <c r="P1881" s="9">
        <f>_xlfn.NORM.INV(O1881,$B$9,$B$10)</f>
        <v/>
      </c>
    </row>
    <row r="1882">
      <c r="H1882" s="14">
        <f>Data!A1882</f>
        <v/>
      </c>
      <c r="I1882" s="24">
        <f>IF(Occurrence!J1882&gt;0,_xlfn.GAMMA.DIST(Occurrence!J1882,$C$6,$C$7,TRUE),0)</f>
        <v/>
      </c>
      <c r="J1882" s="9">
        <f>IF(Occurrence!J1882&gt;0,_xlfn.GAMMA.INV(I1882,$B$6,$B$7),0)</f>
        <v/>
      </c>
      <c r="K1882" s="24">
        <f>IF(Occurrence!K1882&gt;0,_xlfn.GAMMA.DIST(Occurrence!K1882,$C$6,$C$7,TRUE),0)</f>
        <v/>
      </c>
      <c r="L1882" s="9">
        <f>IF(Occurrence!K1882&gt;0,_xlfn.GAMMA.INV(K1882,$B$6,$B$7),0)</f>
        <v/>
      </c>
      <c r="M1882" s="24">
        <f>_xlfn.NORM.DIST(Data!X1882,$C$9,$C$10,TRUE)</f>
        <v/>
      </c>
      <c r="N1882" s="9">
        <f>_xlfn.NORM.INV(M1882,$B$9,$B$10)</f>
        <v/>
      </c>
      <c r="O1882" s="24">
        <f>_xlfn.NORM.DIST(Data!Y1882,$C$9,$C$10,TRUE)</f>
        <v/>
      </c>
      <c r="P1882" s="9">
        <f>_xlfn.NORM.INV(O1882,$B$9,$B$10)</f>
        <v/>
      </c>
    </row>
    <row r="1883">
      <c r="H1883" s="14">
        <f>Data!A1883</f>
        <v/>
      </c>
      <c r="I1883" s="24">
        <f>IF(Occurrence!J1883&gt;0,_xlfn.GAMMA.DIST(Occurrence!J1883,$C$6,$C$7,TRUE),0)</f>
        <v/>
      </c>
      <c r="J1883" s="9">
        <f>IF(Occurrence!J1883&gt;0,_xlfn.GAMMA.INV(I1883,$B$6,$B$7),0)</f>
        <v/>
      </c>
      <c r="K1883" s="24">
        <f>IF(Occurrence!K1883&gt;0,_xlfn.GAMMA.DIST(Occurrence!K1883,$C$6,$C$7,TRUE),0)</f>
        <v/>
      </c>
      <c r="L1883" s="9">
        <f>IF(Occurrence!K1883&gt;0,_xlfn.GAMMA.INV(K1883,$B$6,$B$7),0)</f>
        <v/>
      </c>
      <c r="M1883" s="24">
        <f>_xlfn.NORM.DIST(Data!X1883,$C$9,$C$10,TRUE)</f>
        <v/>
      </c>
      <c r="N1883" s="9">
        <f>_xlfn.NORM.INV(M1883,$B$9,$B$10)</f>
        <v/>
      </c>
      <c r="O1883" s="24">
        <f>_xlfn.NORM.DIST(Data!Y1883,$C$9,$C$10,TRUE)</f>
        <v/>
      </c>
      <c r="P1883" s="9">
        <f>_xlfn.NORM.INV(O1883,$B$9,$B$10)</f>
        <v/>
      </c>
    </row>
    <row r="1884">
      <c r="H1884" s="14">
        <f>Data!A1884</f>
        <v/>
      </c>
      <c r="I1884" s="24">
        <f>IF(Occurrence!J1884&gt;0,_xlfn.GAMMA.DIST(Occurrence!J1884,$C$6,$C$7,TRUE),0)</f>
        <v/>
      </c>
      <c r="J1884" s="9">
        <f>IF(Occurrence!J1884&gt;0,_xlfn.GAMMA.INV(I1884,$B$6,$B$7),0)</f>
        <v/>
      </c>
      <c r="K1884" s="24">
        <f>IF(Occurrence!K1884&gt;0,_xlfn.GAMMA.DIST(Occurrence!K1884,$C$6,$C$7,TRUE),0)</f>
        <v/>
      </c>
      <c r="L1884" s="9">
        <f>IF(Occurrence!K1884&gt;0,_xlfn.GAMMA.INV(K1884,$B$6,$B$7),0)</f>
        <v/>
      </c>
      <c r="M1884" s="24">
        <f>_xlfn.NORM.DIST(Data!X1884,$C$9,$C$10,TRUE)</f>
        <v/>
      </c>
      <c r="N1884" s="9">
        <f>_xlfn.NORM.INV(M1884,$B$9,$B$10)</f>
        <v/>
      </c>
      <c r="O1884" s="24">
        <f>_xlfn.NORM.DIST(Data!Y1884,$C$9,$C$10,TRUE)</f>
        <v/>
      </c>
      <c r="P1884" s="9">
        <f>_xlfn.NORM.INV(O1884,$B$9,$B$10)</f>
        <v/>
      </c>
    </row>
    <row r="1885">
      <c r="H1885" s="14">
        <f>Data!A1885</f>
        <v/>
      </c>
      <c r="I1885" s="24">
        <f>IF(Occurrence!J1885&gt;0,_xlfn.GAMMA.DIST(Occurrence!J1885,$C$6,$C$7,TRUE),0)</f>
        <v/>
      </c>
      <c r="J1885" s="9">
        <f>IF(Occurrence!J1885&gt;0,_xlfn.GAMMA.INV(I1885,$B$6,$B$7),0)</f>
        <v/>
      </c>
      <c r="K1885" s="24">
        <f>IF(Occurrence!K1885&gt;0,_xlfn.GAMMA.DIST(Occurrence!K1885,$C$6,$C$7,TRUE),0)</f>
        <v/>
      </c>
      <c r="L1885" s="9">
        <f>IF(Occurrence!K1885&gt;0,_xlfn.GAMMA.INV(K1885,$B$6,$B$7),0)</f>
        <v/>
      </c>
      <c r="M1885" s="24">
        <f>_xlfn.NORM.DIST(Data!X1885,$C$9,$C$10,TRUE)</f>
        <v/>
      </c>
      <c r="N1885" s="9">
        <f>_xlfn.NORM.INV(M1885,$B$9,$B$10)</f>
        <v/>
      </c>
      <c r="O1885" s="24">
        <f>_xlfn.NORM.DIST(Data!Y1885,$C$9,$C$10,TRUE)</f>
        <v/>
      </c>
      <c r="P1885" s="9">
        <f>_xlfn.NORM.INV(O1885,$B$9,$B$10)</f>
        <v/>
      </c>
    </row>
    <row r="1886">
      <c r="H1886" s="14">
        <f>Data!A1886</f>
        <v/>
      </c>
      <c r="I1886" s="24">
        <f>IF(Occurrence!J1886&gt;0,_xlfn.GAMMA.DIST(Occurrence!J1886,$C$6,$C$7,TRUE),0)</f>
        <v/>
      </c>
      <c r="J1886" s="9">
        <f>IF(Occurrence!J1886&gt;0,_xlfn.GAMMA.INV(I1886,$B$6,$B$7),0)</f>
        <v/>
      </c>
      <c r="K1886" s="24">
        <f>IF(Occurrence!K1886&gt;0,_xlfn.GAMMA.DIST(Occurrence!K1886,$C$6,$C$7,TRUE),0)</f>
        <v/>
      </c>
      <c r="L1886" s="9">
        <f>IF(Occurrence!K1886&gt;0,_xlfn.GAMMA.INV(K1886,$B$6,$B$7),0)</f>
        <v/>
      </c>
      <c r="M1886" s="24">
        <f>_xlfn.NORM.DIST(Data!X1886,$C$9,$C$10,TRUE)</f>
        <v/>
      </c>
      <c r="N1886" s="9">
        <f>_xlfn.NORM.INV(M1886,$B$9,$B$10)</f>
        <v/>
      </c>
      <c r="O1886" s="24">
        <f>_xlfn.NORM.DIST(Data!Y1886,$C$9,$C$10,TRUE)</f>
        <v/>
      </c>
      <c r="P1886" s="9">
        <f>_xlfn.NORM.INV(O1886,$B$9,$B$10)</f>
        <v/>
      </c>
    </row>
    <row r="1887">
      <c r="H1887" s="14">
        <f>Data!A1887</f>
        <v/>
      </c>
      <c r="I1887" s="24">
        <f>IF(Occurrence!J1887&gt;0,_xlfn.GAMMA.DIST(Occurrence!J1887,$C$6,$C$7,TRUE),0)</f>
        <v/>
      </c>
      <c r="J1887" s="9">
        <f>IF(Occurrence!J1887&gt;0,_xlfn.GAMMA.INV(I1887,$B$6,$B$7),0)</f>
        <v/>
      </c>
      <c r="K1887" s="24">
        <f>IF(Occurrence!K1887&gt;0,_xlfn.GAMMA.DIST(Occurrence!K1887,$C$6,$C$7,TRUE),0)</f>
        <v/>
      </c>
      <c r="L1887" s="9">
        <f>IF(Occurrence!K1887&gt;0,_xlfn.GAMMA.INV(K1887,$B$6,$B$7),0)</f>
        <v/>
      </c>
      <c r="M1887" s="24">
        <f>_xlfn.NORM.DIST(Data!X1887,$C$9,$C$10,TRUE)</f>
        <v/>
      </c>
      <c r="N1887" s="9">
        <f>_xlfn.NORM.INV(M1887,$B$9,$B$10)</f>
        <v/>
      </c>
      <c r="O1887" s="24">
        <f>_xlfn.NORM.DIST(Data!Y1887,$C$9,$C$10,TRUE)</f>
        <v/>
      </c>
      <c r="P1887" s="9">
        <f>_xlfn.NORM.INV(O1887,$B$9,$B$10)</f>
        <v/>
      </c>
    </row>
    <row r="1888">
      <c r="H1888" s="14">
        <f>Data!A1888</f>
        <v/>
      </c>
      <c r="I1888" s="24">
        <f>IF(Occurrence!J1888&gt;0,_xlfn.GAMMA.DIST(Occurrence!J1888,$C$6,$C$7,TRUE),0)</f>
        <v/>
      </c>
      <c r="J1888" s="9">
        <f>IF(Occurrence!J1888&gt;0,_xlfn.GAMMA.INV(I1888,$B$6,$B$7),0)</f>
        <v/>
      </c>
      <c r="K1888" s="24">
        <f>IF(Occurrence!K1888&gt;0,_xlfn.GAMMA.DIST(Occurrence!K1888,$C$6,$C$7,TRUE),0)</f>
        <v/>
      </c>
      <c r="L1888" s="9">
        <f>IF(Occurrence!K1888&gt;0,_xlfn.GAMMA.INV(K1888,$B$6,$B$7),0)</f>
        <v/>
      </c>
      <c r="M1888" s="24">
        <f>_xlfn.NORM.DIST(Data!X1888,$C$9,$C$10,TRUE)</f>
        <v/>
      </c>
      <c r="N1888" s="9">
        <f>_xlfn.NORM.INV(M1888,$B$9,$B$10)</f>
        <v/>
      </c>
      <c r="O1888" s="24">
        <f>_xlfn.NORM.DIST(Data!Y1888,$C$9,$C$10,TRUE)</f>
        <v/>
      </c>
      <c r="P1888" s="9">
        <f>_xlfn.NORM.INV(O1888,$B$9,$B$10)</f>
        <v/>
      </c>
    </row>
    <row r="1889">
      <c r="H1889" s="14">
        <f>Data!A1889</f>
        <v/>
      </c>
      <c r="I1889" s="24">
        <f>IF(Occurrence!J1889&gt;0,_xlfn.GAMMA.DIST(Occurrence!J1889,$C$6,$C$7,TRUE),0)</f>
        <v/>
      </c>
      <c r="J1889" s="9">
        <f>IF(Occurrence!J1889&gt;0,_xlfn.GAMMA.INV(I1889,$B$6,$B$7),0)</f>
        <v/>
      </c>
      <c r="K1889" s="24">
        <f>IF(Occurrence!K1889&gt;0,_xlfn.GAMMA.DIST(Occurrence!K1889,$C$6,$C$7,TRUE),0)</f>
        <v/>
      </c>
      <c r="L1889" s="9">
        <f>IF(Occurrence!K1889&gt;0,_xlfn.GAMMA.INV(K1889,$B$6,$B$7),0)</f>
        <v/>
      </c>
      <c r="M1889" s="24">
        <f>_xlfn.NORM.DIST(Data!X1889,$C$9,$C$10,TRUE)</f>
        <v/>
      </c>
      <c r="N1889" s="9">
        <f>_xlfn.NORM.INV(M1889,$B$9,$B$10)</f>
        <v/>
      </c>
      <c r="O1889" s="24">
        <f>_xlfn.NORM.DIST(Data!Y1889,$C$9,$C$10,TRUE)</f>
        <v/>
      </c>
      <c r="P1889" s="9">
        <f>_xlfn.NORM.INV(O1889,$B$9,$B$10)</f>
        <v/>
      </c>
    </row>
    <row r="1890">
      <c r="H1890" s="14">
        <f>Data!A1890</f>
        <v/>
      </c>
      <c r="I1890" s="24">
        <f>IF(Occurrence!J1890&gt;0,_xlfn.GAMMA.DIST(Occurrence!J1890,$C$6,$C$7,TRUE),0)</f>
        <v/>
      </c>
      <c r="J1890" s="9">
        <f>IF(Occurrence!J1890&gt;0,_xlfn.GAMMA.INV(I1890,$B$6,$B$7),0)</f>
        <v/>
      </c>
      <c r="K1890" s="24">
        <f>IF(Occurrence!K1890&gt;0,_xlfn.GAMMA.DIST(Occurrence!K1890,$C$6,$C$7,TRUE),0)</f>
        <v/>
      </c>
      <c r="L1890" s="9">
        <f>IF(Occurrence!K1890&gt;0,_xlfn.GAMMA.INV(K1890,$B$6,$B$7),0)</f>
        <v/>
      </c>
      <c r="M1890" s="24">
        <f>_xlfn.NORM.DIST(Data!X1890,$C$9,$C$10,TRUE)</f>
        <v/>
      </c>
      <c r="N1890" s="9">
        <f>_xlfn.NORM.INV(M1890,$B$9,$B$10)</f>
        <v/>
      </c>
      <c r="O1890" s="24">
        <f>_xlfn.NORM.DIST(Data!Y1890,$C$9,$C$10,TRUE)</f>
        <v/>
      </c>
      <c r="P1890" s="9">
        <f>_xlfn.NORM.INV(O1890,$B$9,$B$10)</f>
        <v/>
      </c>
    </row>
    <row r="1891">
      <c r="H1891" s="14">
        <f>Data!A1891</f>
        <v/>
      </c>
      <c r="I1891" s="24">
        <f>IF(Occurrence!J1891&gt;0,_xlfn.GAMMA.DIST(Occurrence!J1891,$C$6,$C$7,TRUE),0)</f>
        <v/>
      </c>
      <c r="J1891" s="9">
        <f>IF(Occurrence!J1891&gt;0,_xlfn.GAMMA.INV(I1891,$B$6,$B$7),0)</f>
        <v/>
      </c>
      <c r="K1891" s="24">
        <f>IF(Occurrence!K1891&gt;0,_xlfn.GAMMA.DIST(Occurrence!K1891,$C$6,$C$7,TRUE),0)</f>
        <v/>
      </c>
      <c r="L1891" s="9">
        <f>IF(Occurrence!K1891&gt;0,_xlfn.GAMMA.INV(K1891,$B$6,$B$7),0)</f>
        <v/>
      </c>
      <c r="M1891" s="24">
        <f>_xlfn.NORM.DIST(Data!X1891,$C$9,$C$10,TRUE)</f>
        <v/>
      </c>
      <c r="N1891" s="9">
        <f>_xlfn.NORM.INV(M1891,$B$9,$B$10)</f>
        <v/>
      </c>
      <c r="O1891" s="24">
        <f>_xlfn.NORM.DIST(Data!Y1891,$C$9,$C$10,TRUE)</f>
        <v/>
      </c>
      <c r="P1891" s="9">
        <f>_xlfn.NORM.INV(O1891,$B$9,$B$10)</f>
        <v/>
      </c>
    </row>
    <row r="1892">
      <c r="H1892" s="14">
        <f>Data!A1892</f>
        <v/>
      </c>
      <c r="I1892" s="24">
        <f>IF(Occurrence!J1892&gt;0,_xlfn.GAMMA.DIST(Occurrence!J1892,$C$6,$C$7,TRUE),0)</f>
        <v/>
      </c>
      <c r="J1892" s="9">
        <f>IF(Occurrence!J1892&gt;0,_xlfn.GAMMA.INV(I1892,$B$6,$B$7),0)</f>
        <v/>
      </c>
      <c r="K1892" s="24">
        <f>IF(Occurrence!K1892&gt;0,_xlfn.GAMMA.DIST(Occurrence!K1892,$C$6,$C$7,TRUE),0)</f>
        <v/>
      </c>
      <c r="L1892" s="9">
        <f>IF(Occurrence!K1892&gt;0,_xlfn.GAMMA.INV(K1892,$B$6,$B$7),0)</f>
        <v/>
      </c>
      <c r="M1892" s="24">
        <f>_xlfn.NORM.DIST(Data!X1892,$C$9,$C$10,TRUE)</f>
        <v/>
      </c>
      <c r="N1892" s="9">
        <f>_xlfn.NORM.INV(M1892,$B$9,$B$10)</f>
        <v/>
      </c>
      <c r="O1892" s="24">
        <f>_xlfn.NORM.DIST(Data!Y1892,$C$9,$C$10,TRUE)</f>
        <v/>
      </c>
      <c r="P1892" s="9">
        <f>_xlfn.NORM.INV(O1892,$B$9,$B$10)</f>
        <v/>
      </c>
    </row>
    <row r="1893">
      <c r="H1893" s="14">
        <f>Data!A1893</f>
        <v/>
      </c>
      <c r="I1893" s="24">
        <f>IF(Occurrence!J1893&gt;0,_xlfn.GAMMA.DIST(Occurrence!J1893,$C$6,$C$7,TRUE),0)</f>
        <v/>
      </c>
      <c r="J1893" s="9">
        <f>IF(Occurrence!J1893&gt;0,_xlfn.GAMMA.INV(I1893,$B$6,$B$7),0)</f>
        <v/>
      </c>
      <c r="K1893" s="24">
        <f>IF(Occurrence!K1893&gt;0,_xlfn.GAMMA.DIST(Occurrence!K1893,$C$6,$C$7,TRUE),0)</f>
        <v/>
      </c>
      <c r="L1893" s="9">
        <f>IF(Occurrence!K1893&gt;0,_xlfn.GAMMA.INV(K1893,$B$6,$B$7),0)</f>
        <v/>
      </c>
      <c r="M1893" s="24">
        <f>_xlfn.NORM.DIST(Data!X1893,$C$9,$C$10,TRUE)</f>
        <v/>
      </c>
      <c r="N1893" s="9">
        <f>_xlfn.NORM.INV(M1893,$B$9,$B$10)</f>
        <v/>
      </c>
      <c r="O1893" s="24">
        <f>_xlfn.NORM.DIST(Data!Y1893,$C$9,$C$10,TRUE)</f>
        <v/>
      </c>
      <c r="P1893" s="9">
        <f>_xlfn.NORM.INV(O1893,$B$9,$B$10)</f>
        <v/>
      </c>
    </row>
    <row r="1894">
      <c r="H1894" s="14">
        <f>Data!A1894</f>
        <v/>
      </c>
      <c r="I1894" s="24">
        <f>IF(Occurrence!J1894&gt;0,_xlfn.GAMMA.DIST(Occurrence!J1894,$C$6,$C$7,TRUE),0)</f>
        <v/>
      </c>
      <c r="J1894" s="9">
        <f>IF(Occurrence!J1894&gt;0,_xlfn.GAMMA.INV(I1894,$B$6,$B$7),0)</f>
        <v/>
      </c>
      <c r="K1894" s="24">
        <f>IF(Occurrence!K1894&gt;0,_xlfn.GAMMA.DIST(Occurrence!K1894,$C$6,$C$7,TRUE),0)</f>
        <v/>
      </c>
      <c r="L1894" s="9">
        <f>IF(Occurrence!K1894&gt;0,_xlfn.GAMMA.INV(K1894,$B$6,$B$7),0)</f>
        <v/>
      </c>
      <c r="M1894" s="24">
        <f>_xlfn.NORM.DIST(Data!X1894,$C$9,$C$10,TRUE)</f>
        <v/>
      </c>
      <c r="N1894" s="9">
        <f>_xlfn.NORM.INV(M1894,$B$9,$B$10)</f>
        <v/>
      </c>
      <c r="O1894" s="24">
        <f>_xlfn.NORM.DIST(Data!Y1894,$C$9,$C$10,TRUE)</f>
        <v/>
      </c>
      <c r="P1894" s="9">
        <f>_xlfn.NORM.INV(O1894,$B$9,$B$10)</f>
        <v/>
      </c>
    </row>
    <row r="1895">
      <c r="H1895" s="14">
        <f>Data!A1895</f>
        <v/>
      </c>
      <c r="I1895" s="24">
        <f>IF(Occurrence!J1895&gt;0,_xlfn.GAMMA.DIST(Occurrence!J1895,$C$6,$C$7,TRUE),0)</f>
        <v/>
      </c>
      <c r="J1895" s="9">
        <f>IF(Occurrence!J1895&gt;0,_xlfn.GAMMA.INV(I1895,$B$6,$B$7),0)</f>
        <v/>
      </c>
      <c r="K1895" s="24">
        <f>IF(Occurrence!K1895&gt;0,_xlfn.GAMMA.DIST(Occurrence!K1895,$C$6,$C$7,TRUE),0)</f>
        <v/>
      </c>
      <c r="L1895" s="9">
        <f>IF(Occurrence!K1895&gt;0,_xlfn.GAMMA.INV(K1895,$B$6,$B$7),0)</f>
        <v/>
      </c>
      <c r="M1895" s="24">
        <f>_xlfn.NORM.DIST(Data!X1895,$C$9,$C$10,TRUE)</f>
        <v/>
      </c>
      <c r="N1895" s="9">
        <f>_xlfn.NORM.INV(M1895,$B$9,$B$10)</f>
        <v/>
      </c>
      <c r="O1895" s="24">
        <f>_xlfn.NORM.DIST(Data!Y1895,$C$9,$C$10,TRUE)</f>
        <v/>
      </c>
      <c r="P1895" s="9">
        <f>_xlfn.NORM.INV(O1895,$B$9,$B$10)</f>
        <v/>
      </c>
    </row>
    <row r="1896">
      <c r="H1896" s="14">
        <f>Data!A1896</f>
        <v/>
      </c>
      <c r="I1896" s="24">
        <f>IF(Occurrence!J1896&gt;0,_xlfn.GAMMA.DIST(Occurrence!J1896,$C$6,$C$7,TRUE),0)</f>
        <v/>
      </c>
      <c r="J1896" s="9">
        <f>IF(Occurrence!J1896&gt;0,_xlfn.GAMMA.INV(I1896,$B$6,$B$7),0)</f>
        <v/>
      </c>
      <c r="K1896" s="24">
        <f>IF(Occurrence!K1896&gt;0,_xlfn.GAMMA.DIST(Occurrence!K1896,$C$6,$C$7,TRUE),0)</f>
        <v/>
      </c>
      <c r="L1896" s="9">
        <f>IF(Occurrence!K1896&gt;0,_xlfn.GAMMA.INV(K1896,$B$6,$B$7),0)</f>
        <v/>
      </c>
      <c r="M1896" s="24">
        <f>_xlfn.NORM.DIST(Data!X1896,$C$9,$C$10,TRUE)</f>
        <v/>
      </c>
      <c r="N1896" s="9">
        <f>_xlfn.NORM.INV(M1896,$B$9,$B$10)</f>
        <v/>
      </c>
      <c r="O1896" s="24">
        <f>_xlfn.NORM.DIST(Data!Y1896,$C$9,$C$10,TRUE)</f>
        <v/>
      </c>
      <c r="P1896" s="9">
        <f>_xlfn.NORM.INV(O1896,$B$9,$B$10)</f>
        <v/>
      </c>
    </row>
    <row r="1897">
      <c r="H1897" s="14">
        <f>Data!A1897</f>
        <v/>
      </c>
      <c r="I1897" s="24">
        <f>IF(Occurrence!J1897&gt;0,_xlfn.GAMMA.DIST(Occurrence!J1897,$C$6,$C$7,TRUE),0)</f>
        <v/>
      </c>
      <c r="J1897" s="9">
        <f>IF(Occurrence!J1897&gt;0,_xlfn.GAMMA.INV(I1897,$B$6,$B$7),0)</f>
        <v/>
      </c>
      <c r="K1897" s="24">
        <f>IF(Occurrence!K1897&gt;0,_xlfn.GAMMA.DIST(Occurrence!K1897,$C$6,$C$7,TRUE),0)</f>
        <v/>
      </c>
      <c r="L1897" s="9">
        <f>IF(Occurrence!K1897&gt;0,_xlfn.GAMMA.INV(K1897,$B$6,$B$7),0)</f>
        <v/>
      </c>
      <c r="M1897" s="24">
        <f>_xlfn.NORM.DIST(Data!X1897,$C$9,$C$10,TRUE)</f>
        <v/>
      </c>
      <c r="N1897" s="9">
        <f>_xlfn.NORM.INV(M1897,$B$9,$B$10)</f>
        <v/>
      </c>
      <c r="O1897" s="24">
        <f>_xlfn.NORM.DIST(Data!Y1897,$C$9,$C$10,TRUE)</f>
        <v/>
      </c>
      <c r="P1897" s="9">
        <f>_xlfn.NORM.INV(O1897,$B$9,$B$10)</f>
        <v/>
      </c>
    </row>
    <row r="1898">
      <c r="H1898" s="14">
        <f>Data!A1898</f>
        <v/>
      </c>
      <c r="I1898" s="24">
        <f>IF(Occurrence!J1898&gt;0,_xlfn.GAMMA.DIST(Occurrence!J1898,$C$6,$C$7,TRUE),0)</f>
        <v/>
      </c>
      <c r="J1898" s="9">
        <f>IF(Occurrence!J1898&gt;0,_xlfn.GAMMA.INV(I1898,$B$6,$B$7),0)</f>
        <v/>
      </c>
      <c r="K1898" s="24">
        <f>IF(Occurrence!K1898&gt;0,_xlfn.GAMMA.DIST(Occurrence!K1898,$C$6,$C$7,TRUE),0)</f>
        <v/>
      </c>
      <c r="L1898" s="9">
        <f>IF(Occurrence!K1898&gt;0,_xlfn.GAMMA.INV(K1898,$B$6,$B$7),0)</f>
        <v/>
      </c>
      <c r="M1898" s="24">
        <f>_xlfn.NORM.DIST(Data!X1898,$C$9,$C$10,TRUE)</f>
        <v/>
      </c>
      <c r="N1898" s="9">
        <f>_xlfn.NORM.INV(M1898,$B$9,$B$10)</f>
        <v/>
      </c>
      <c r="O1898" s="24">
        <f>_xlfn.NORM.DIST(Data!Y1898,$C$9,$C$10,TRUE)</f>
        <v/>
      </c>
      <c r="P1898" s="9">
        <f>_xlfn.NORM.INV(O1898,$B$9,$B$10)</f>
        <v/>
      </c>
    </row>
    <row r="1899">
      <c r="H1899" s="14">
        <f>Data!A1899</f>
        <v/>
      </c>
      <c r="I1899" s="24">
        <f>IF(Occurrence!J1899&gt;0,_xlfn.GAMMA.DIST(Occurrence!J1899,$C$6,$C$7,TRUE),0)</f>
        <v/>
      </c>
      <c r="J1899" s="9">
        <f>IF(Occurrence!J1899&gt;0,_xlfn.GAMMA.INV(I1899,$B$6,$B$7),0)</f>
        <v/>
      </c>
      <c r="K1899" s="24">
        <f>IF(Occurrence!K1899&gt;0,_xlfn.GAMMA.DIST(Occurrence!K1899,$C$6,$C$7,TRUE),0)</f>
        <v/>
      </c>
      <c r="L1899" s="9">
        <f>IF(Occurrence!K1899&gt;0,_xlfn.GAMMA.INV(K1899,$B$6,$B$7),0)</f>
        <v/>
      </c>
      <c r="M1899" s="24">
        <f>_xlfn.NORM.DIST(Data!X1899,$C$9,$C$10,TRUE)</f>
        <v/>
      </c>
      <c r="N1899" s="9">
        <f>_xlfn.NORM.INV(M1899,$B$9,$B$10)</f>
        <v/>
      </c>
      <c r="O1899" s="24">
        <f>_xlfn.NORM.DIST(Data!Y1899,$C$9,$C$10,TRUE)</f>
        <v/>
      </c>
      <c r="P1899" s="9">
        <f>_xlfn.NORM.INV(O1899,$B$9,$B$10)</f>
        <v/>
      </c>
    </row>
    <row r="1900">
      <c r="H1900" s="14">
        <f>Data!A1900</f>
        <v/>
      </c>
      <c r="I1900" s="24">
        <f>IF(Occurrence!J1900&gt;0,_xlfn.GAMMA.DIST(Occurrence!J1900,$C$6,$C$7,TRUE),0)</f>
        <v/>
      </c>
      <c r="J1900" s="9">
        <f>IF(Occurrence!J1900&gt;0,_xlfn.GAMMA.INV(I1900,$B$6,$B$7),0)</f>
        <v/>
      </c>
      <c r="K1900" s="24">
        <f>IF(Occurrence!K1900&gt;0,_xlfn.GAMMA.DIST(Occurrence!K1900,$C$6,$C$7,TRUE),0)</f>
        <v/>
      </c>
      <c r="L1900" s="9">
        <f>IF(Occurrence!K1900&gt;0,_xlfn.GAMMA.INV(K1900,$B$6,$B$7),0)</f>
        <v/>
      </c>
      <c r="M1900" s="24">
        <f>_xlfn.NORM.DIST(Data!X1900,$C$9,$C$10,TRUE)</f>
        <v/>
      </c>
      <c r="N1900" s="9">
        <f>_xlfn.NORM.INV(M1900,$B$9,$B$10)</f>
        <v/>
      </c>
      <c r="O1900" s="24">
        <f>_xlfn.NORM.DIST(Data!Y1900,$C$9,$C$10,TRUE)</f>
        <v/>
      </c>
      <c r="P1900" s="9">
        <f>_xlfn.NORM.INV(O1900,$B$9,$B$10)</f>
        <v/>
      </c>
    </row>
    <row r="1901">
      <c r="H1901" s="14">
        <f>Data!A1901</f>
        <v/>
      </c>
      <c r="I1901" s="24">
        <f>IF(Occurrence!J1901&gt;0,_xlfn.GAMMA.DIST(Occurrence!J1901,$C$6,$C$7,TRUE),0)</f>
        <v/>
      </c>
      <c r="J1901" s="9">
        <f>IF(Occurrence!J1901&gt;0,_xlfn.GAMMA.INV(I1901,$B$6,$B$7),0)</f>
        <v/>
      </c>
      <c r="K1901" s="24">
        <f>IF(Occurrence!K1901&gt;0,_xlfn.GAMMA.DIST(Occurrence!K1901,$C$6,$C$7,TRUE),0)</f>
        <v/>
      </c>
      <c r="L1901" s="9">
        <f>IF(Occurrence!K1901&gt;0,_xlfn.GAMMA.INV(K1901,$B$6,$B$7),0)</f>
        <v/>
      </c>
      <c r="M1901" s="24">
        <f>_xlfn.NORM.DIST(Data!X1901,$C$9,$C$10,TRUE)</f>
        <v/>
      </c>
      <c r="N1901" s="9">
        <f>_xlfn.NORM.INV(M1901,$B$9,$B$10)</f>
        <v/>
      </c>
      <c r="O1901" s="24">
        <f>_xlfn.NORM.DIST(Data!Y1901,$C$9,$C$10,TRUE)</f>
        <v/>
      </c>
      <c r="P1901" s="9">
        <f>_xlfn.NORM.INV(O1901,$B$9,$B$10)</f>
        <v/>
      </c>
    </row>
    <row r="1902">
      <c r="H1902" s="14">
        <f>Data!A1902</f>
        <v/>
      </c>
      <c r="I1902" s="24">
        <f>IF(Occurrence!J1902&gt;0,_xlfn.GAMMA.DIST(Occurrence!J1902,$C$6,$C$7,TRUE),0)</f>
        <v/>
      </c>
      <c r="J1902" s="9">
        <f>IF(Occurrence!J1902&gt;0,_xlfn.GAMMA.INV(I1902,$B$6,$B$7),0)</f>
        <v/>
      </c>
      <c r="K1902" s="24">
        <f>IF(Occurrence!K1902&gt;0,_xlfn.GAMMA.DIST(Occurrence!K1902,$C$6,$C$7,TRUE),0)</f>
        <v/>
      </c>
      <c r="L1902" s="9">
        <f>IF(Occurrence!K1902&gt;0,_xlfn.GAMMA.INV(K1902,$B$6,$B$7),0)</f>
        <v/>
      </c>
      <c r="M1902" s="24">
        <f>_xlfn.NORM.DIST(Data!X1902,$C$9,$C$10,TRUE)</f>
        <v/>
      </c>
      <c r="N1902" s="9">
        <f>_xlfn.NORM.INV(M1902,$B$9,$B$10)</f>
        <v/>
      </c>
      <c r="O1902" s="24">
        <f>_xlfn.NORM.DIST(Data!Y1902,$C$9,$C$10,TRUE)</f>
        <v/>
      </c>
      <c r="P1902" s="9">
        <f>_xlfn.NORM.INV(O1902,$B$9,$B$10)</f>
        <v/>
      </c>
    </row>
    <row r="1903">
      <c r="H1903" s="14">
        <f>Data!A1903</f>
        <v/>
      </c>
      <c r="I1903" s="24">
        <f>IF(Occurrence!J1903&gt;0,_xlfn.GAMMA.DIST(Occurrence!J1903,$C$6,$C$7,TRUE),0)</f>
        <v/>
      </c>
      <c r="J1903" s="9">
        <f>IF(Occurrence!J1903&gt;0,_xlfn.GAMMA.INV(I1903,$B$6,$B$7),0)</f>
        <v/>
      </c>
      <c r="K1903" s="24">
        <f>IF(Occurrence!K1903&gt;0,_xlfn.GAMMA.DIST(Occurrence!K1903,$C$6,$C$7,TRUE),0)</f>
        <v/>
      </c>
      <c r="L1903" s="9">
        <f>IF(Occurrence!K1903&gt;0,_xlfn.GAMMA.INV(K1903,$B$6,$B$7),0)</f>
        <v/>
      </c>
      <c r="M1903" s="24">
        <f>_xlfn.NORM.DIST(Data!X1903,$C$9,$C$10,TRUE)</f>
        <v/>
      </c>
      <c r="N1903" s="9">
        <f>_xlfn.NORM.INV(M1903,$B$9,$B$10)</f>
        <v/>
      </c>
      <c r="O1903" s="24">
        <f>_xlfn.NORM.DIST(Data!Y1903,$C$9,$C$10,TRUE)</f>
        <v/>
      </c>
      <c r="P1903" s="9">
        <f>_xlfn.NORM.INV(O1903,$B$9,$B$10)</f>
        <v/>
      </c>
    </row>
    <row r="1904">
      <c r="H1904" s="14">
        <f>Data!A1904</f>
        <v/>
      </c>
      <c r="I1904" s="24">
        <f>IF(Occurrence!J1904&gt;0,_xlfn.GAMMA.DIST(Occurrence!J1904,$C$6,$C$7,TRUE),0)</f>
        <v/>
      </c>
      <c r="J1904" s="9">
        <f>IF(Occurrence!J1904&gt;0,_xlfn.GAMMA.INV(I1904,$B$6,$B$7),0)</f>
        <v/>
      </c>
      <c r="K1904" s="24">
        <f>IF(Occurrence!K1904&gt;0,_xlfn.GAMMA.DIST(Occurrence!K1904,$C$6,$C$7,TRUE),0)</f>
        <v/>
      </c>
      <c r="L1904" s="9">
        <f>IF(Occurrence!K1904&gt;0,_xlfn.GAMMA.INV(K1904,$B$6,$B$7),0)</f>
        <v/>
      </c>
      <c r="M1904" s="24">
        <f>_xlfn.NORM.DIST(Data!X1904,$C$9,$C$10,TRUE)</f>
        <v/>
      </c>
      <c r="N1904" s="9">
        <f>_xlfn.NORM.INV(M1904,$B$9,$B$10)</f>
        <v/>
      </c>
      <c r="O1904" s="24">
        <f>_xlfn.NORM.DIST(Data!Y1904,$C$9,$C$10,TRUE)</f>
        <v/>
      </c>
      <c r="P1904" s="9">
        <f>_xlfn.NORM.INV(O1904,$B$9,$B$10)</f>
        <v/>
      </c>
    </row>
    <row r="1905">
      <c r="H1905" s="14">
        <f>Data!A1905</f>
        <v/>
      </c>
      <c r="I1905" s="24">
        <f>IF(Occurrence!J1905&gt;0,_xlfn.GAMMA.DIST(Occurrence!J1905,$C$6,$C$7,TRUE),0)</f>
        <v/>
      </c>
      <c r="J1905" s="9">
        <f>IF(Occurrence!J1905&gt;0,_xlfn.GAMMA.INV(I1905,$B$6,$B$7),0)</f>
        <v/>
      </c>
      <c r="K1905" s="24">
        <f>IF(Occurrence!K1905&gt;0,_xlfn.GAMMA.DIST(Occurrence!K1905,$C$6,$C$7,TRUE),0)</f>
        <v/>
      </c>
      <c r="L1905" s="9">
        <f>IF(Occurrence!K1905&gt;0,_xlfn.GAMMA.INV(K1905,$B$6,$B$7),0)</f>
        <v/>
      </c>
      <c r="M1905" s="24">
        <f>_xlfn.NORM.DIST(Data!X1905,$C$9,$C$10,TRUE)</f>
        <v/>
      </c>
      <c r="N1905" s="9">
        <f>_xlfn.NORM.INV(M1905,$B$9,$B$10)</f>
        <v/>
      </c>
      <c r="O1905" s="24">
        <f>_xlfn.NORM.DIST(Data!Y1905,$C$9,$C$10,TRUE)</f>
        <v/>
      </c>
      <c r="P1905" s="9">
        <f>_xlfn.NORM.INV(O1905,$B$9,$B$10)</f>
        <v/>
      </c>
    </row>
    <row r="1906">
      <c r="H1906" s="14">
        <f>Data!A1906</f>
        <v/>
      </c>
      <c r="I1906" s="24">
        <f>IF(Occurrence!J1906&gt;0,_xlfn.GAMMA.DIST(Occurrence!J1906,$C$6,$C$7,TRUE),0)</f>
        <v/>
      </c>
      <c r="J1906" s="9">
        <f>IF(Occurrence!J1906&gt;0,_xlfn.GAMMA.INV(I1906,$B$6,$B$7),0)</f>
        <v/>
      </c>
      <c r="K1906" s="24">
        <f>IF(Occurrence!K1906&gt;0,_xlfn.GAMMA.DIST(Occurrence!K1906,$C$6,$C$7,TRUE),0)</f>
        <v/>
      </c>
      <c r="L1906" s="9">
        <f>IF(Occurrence!K1906&gt;0,_xlfn.GAMMA.INV(K1906,$B$6,$B$7),0)</f>
        <v/>
      </c>
      <c r="M1906" s="24">
        <f>_xlfn.NORM.DIST(Data!X1906,$C$9,$C$10,TRUE)</f>
        <v/>
      </c>
      <c r="N1906" s="9">
        <f>_xlfn.NORM.INV(M1906,$B$9,$B$10)</f>
        <v/>
      </c>
      <c r="O1906" s="24">
        <f>_xlfn.NORM.DIST(Data!Y1906,$C$9,$C$10,TRUE)</f>
        <v/>
      </c>
      <c r="P1906" s="9">
        <f>_xlfn.NORM.INV(O1906,$B$9,$B$10)</f>
        <v/>
      </c>
    </row>
    <row r="1907">
      <c r="H1907" s="14">
        <f>Data!A1907</f>
        <v/>
      </c>
      <c r="I1907" s="24">
        <f>IF(Occurrence!J1907&gt;0,_xlfn.GAMMA.DIST(Occurrence!J1907,$C$6,$C$7,TRUE),0)</f>
        <v/>
      </c>
      <c r="J1907" s="9">
        <f>IF(Occurrence!J1907&gt;0,_xlfn.GAMMA.INV(I1907,$B$6,$B$7),0)</f>
        <v/>
      </c>
      <c r="K1907" s="24">
        <f>IF(Occurrence!K1907&gt;0,_xlfn.GAMMA.DIST(Occurrence!K1907,$C$6,$C$7,TRUE),0)</f>
        <v/>
      </c>
      <c r="L1907" s="9">
        <f>IF(Occurrence!K1907&gt;0,_xlfn.GAMMA.INV(K1907,$B$6,$B$7),0)</f>
        <v/>
      </c>
      <c r="M1907" s="24">
        <f>_xlfn.NORM.DIST(Data!X1907,$C$9,$C$10,TRUE)</f>
        <v/>
      </c>
      <c r="N1907" s="9">
        <f>_xlfn.NORM.INV(M1907,$B$9,$B$10)</f>
        <v/>
      </c>
      <c r="O1907" s="24">
        <f>_xlfn.NORM.DIST(Data!Y1907,$C$9,$C$10,TRUE)</f>
        <v/>
      </c>
      <c r="P1907" s="9">
        <f>_xlfn.NORM.INV(O1907,$B$9,$B$10)</f>
        <v/>
      </c>
    </row>
    <row r="1908">
      <c r="H1908" s="14">
        <f>Data!A1908</f>
        <v/>
      </c>
      <c r="I1908" s="24">
        <f>IF(Occurrence!J1908&gt;0,_xlfn.GAMMA.DIST(Occurrence!J1908,$C$6,$C$7,TRUE),0)</f>
        <v/>
      </c>
      <c r="J1908" s="9">
        <f>IF(Occurrence!J1908&gt;0,_xlfn.GAMMA.INV(I1908,$B$6,$B$7),0)</f>
        <v/>
      </c>
      <c r="K1908" s="24">
        <f>IF(Occurrence!K1908&gt;0,_xlfn.GAMMA.DIST(Occurrence!K1908,$C$6,$C$7,TRUE),0)</f>
        <v/>
      </c>
      <c r="L1908" s="9">
        <f>IF(Occurrence!K1908&gt;0,_xlfn.GAMMA.INV(K1908,$B$6,$B$7),0)</f>
        <v/>
      </c>
      <c r="M1908" s="24">
        <f>_xlfn.NORM.DIST(Data!X1908,$C$9,$C$10,TRUE)</f>
        <v/>
      </c>
      <c r="N1908" s="9">
        <f>_xlfn.NORM.INV(M1908,$B$9,$B$10)</f>
        <v/>
      </c>
      <c r="O1908" s="24">
        <f>_xlfn.NORM.DIST(Data!Y1908,$C$9,$C$10,TRUE)</f>
        <v/>
      </c>
      <c r="P1908" s="9">
        <f>_xlfn.NORM.INV(O1908,$B$9,$B$10)</f>
        <v/>
      </c>
    </row>
    <row r="1909">
      <c r="H1909" s="14">
        <f>Data!A1909</f>
        <v/>
      </c>
      <c r="I1909" s="24">
        <f>IF(Occurrence!J1909&gt;0,_xlfn.GAMMA.DIST(Occurrence!J1909,$C$6,$C$7,TRUE),0)</f>
        <v/>
      </c>
      <c r="J1909" s="9">
        <f>IF(Occurrence!J1909&gt;0,_xlfn.GAMMA.INV(I1909,$B$6,$B$7),0)</f>
        <v/>
      </c>
      <c r="K1909" s="24">
        <f>IF(Occurrence!K1909&gt;0,_xlfn.GAMMA.DIST(Occurrence!K1909,$C$6,$C$7,TRUE),0)</f>
        <v/>
      </c>
      <c r="L1909" s="9">
        <f>IF(Occurrence!K1909&gt;0,_xlfn.GAMMA.INV(K1909,$B$6,$B$7),0)</f>
        <v/>
      </c>
      <c r="M1909" s="24">
        <f>_xlfn.NORM.DIST(Data!X1909,$C$9,$C$10,TRUE)</f>
        <v/>
      </c>
      <c r="N1909" s="9">
        <f>_xlfn.NORM.INV(M1909,$B$9,$B$10)</f>
        <v/>
      </c>
      <c r="O1909" s="24">
        <f>_xlfn.NORM.DIST(Data!Y1909,$C$9,$C$10,TRUE)</f>
        <v/>
      </c>
      <c r="P1909" s="9">
        <f>_xlfn.NORM.INV(O1909,$B$9,$B$10)</f>
        <v/>
      </c>
    </row>
    <row r="1910">
      <c r="H1910" s="14">
        <f>Data!A1910</f>
        <v/>
      </c>
      <c r="I1910" s="24">
        <f>IF(Occurrence!J1910&gt;0,_xlfn.GAMMA.DIST(Occurrence!J1910,$C$6,$C$7,TRUE),0)</f>
        <v/>
      </c>
      <c r="J1910" s="9">
        <f>IF(Occurrence!J1910&gt;0,_xlfn.GAMMA.INV(I1910,$B$6,$B$7),0)</f>
        <v/>
      </c>
      <c r="K1910" s="24">
        <f>IF(Occurrence!K1910&gt;0,_xlfn.GAMMA.DIST(Occurrence!K1910,$C$6,$C$7,TRUE),0)</f>
        <v/>
      </c>
      <c r="L1910" s="9">
        <f>IF(Occurrence!K1910&gt;0,_xlfn.GAMMA.INV(K1910,$B$6,$B$7),0)</f>
        <v/>
      </c>
      <c r="M1910" s="24">
        <f>_xlfn.NORM.DIST(Data!X1910,$C$9,$C$10,TRUE)</f>
        <v/>
      </c>
      <c r="N1910" s="9">
        <f>_xlfn.NORM.INV(M1910,$B$9,$B$10)</f>
        <v/>
      </c>
      <c r="O1910" s="24">
        <f>_xlfn.NORM.DIST(Data!Y1910,$C$9,$C$10,TRUE)</f>
        <v/>
      </c>
      <c r="P1910" s="9">
        <f>_xlfn.NORM.INV(O1910,$B$9,$B$10)</f>
        <v/>
      </c>
    </row>
    <row r="1911">
      <c r="H1911" s="14">
        <f>Data!A1911</f>
        <v/>
      </c>
      <c r="I1911" s="24">
        <f>IF(Occurrence!J1911&gt;0,_xlfn.GAMMA.DIST(Occurrence!J1911,$C$6,$C$7,TRUE),0)</f>
        <v/>
      </c>
      <c r="J1911" s="9">
        <f>IF(Occurrence!J1911&gt;0,_xlfn.GAMMA.INV(I1911,$B$6,$B$7),0)</f>
        <v/>
      </c>
      <c r="K1911" s="24">
        <f>IF(Occurrence!K1911&gt;0,_xlfn.GAMMA.DIST(Occurrence!K1911,$C$6,$C$7,TRUE),0)</f>
        <v/>
      </c>
      <c r="L1911" s="9">
        <f>IF(Occurrence!K1911&gt;0,_xlfn.GAMMA.INV(K1911,$B$6,$B$7),0)</f>
        <v/>
      </c>
      <c r="M1911" s="24">
        <f>_xlfn.NORM.DIST(Data!X1911,$C$9,$C$10,TRUE)</f>
        <v/>
      </c>
      <c r="N1911" s="9">
        <f>_xlfn.NORM.INV(M1911,$B$9,$B$10)</f>
        <v/>
      </c>
      <c r="O1911" s="24">
        <f>_xlfn.NORM.DIST(Data!Y1911,$C$9,$C$10,TRUE)</f>
        <v/>
      </c>
      <c r="P1911" s="9">
        <f>_xlfn.NORM.INV(O1911,$B$9,$B$10)</f>
        <v/>
      </c>
    </row>
    <row r="1912">
      <c r="H1912" s="14">
        <f>Data!A1912</f>
        <v/>
      </c>
      <c r="I1912" s="24">
        <f>IF(Occurrence!J1912&gt;0,_xlfn.GAMMA.DIST(Occurrence!J1912,$C$6,$C$7,TRUE),0)</f>
        <v/>
      </c>
      <c r="J1912" s="9">
        <f>IF(Occurrence!J1912&gt;0,_xlfn.GAMMA.INV(I1912,$B$6,$B$7),0)</f>
        <v/>
      </c>
      <c r="K1912" s="24">
        <f>IF(Occurrence!K1912&gt;0,_xlfn.GAMMA.DIST(Occurrence!K1912,$C$6,$C$7,TRUE),0)</f>
        <v/>
      </c>
      <c r="L1912" s="9">
        <f>IF(Occurrence!K1912&gt;0,_xlfn.GAMMA.INV(K1912,$B$6,$B$7),0)</f>
        <v/>
      </c>
      <c r="M1912" s="24">
        <f>_xlfn.NORM.DIST(Data!X1912,$C$9,$C$10,TRUE)</f>
        <v/>
      </c>
      <c r="N1912" s="9">
        <f>_xlfn.NORM.INV(M1912,$B$9,$B$10)</f>
        <v/>
      </c>
      <c r="O1912" s="24">
        <f>_xlfn.NORM.DIST(Data!Y1912,$C$9,$C$10,TRUE)</f>
        <v/>
      </c>
      <c r="P1912" s="9">
        <f>_xlfn.NORM.INV(O1912,$B$9,$B$10)</f>
        <v/>
      </c>
    </row>
    <row r="1913">
      <c r="H1913" s="14">
        <f>Data!A1913</f>
        <v/>
      </c>
      <c r="I1913" s="24">
        <f>IF(Occurrence!J1913&gt;0,_xlfn.GAMMA.DIST(Occurrence!J1913,$C$6,$C$7,TRUE),0)</f>
        <v/>
      </c>
      <c r="J1913" s="9">
        <f>IF(Occurrence!J1913&gt;0,_xlfn.GAMMA.INV(I1913,$B$6,$B$7),0)</f>
        <v/>
      </c>
      <c r="K1913" s="24">
        <f>IF(Occurrence!K1913&gt;0,_xlfn.GAMMA.DIST(Occurrence!K1913,$C$6,$C$7,TRUE),0)</f>
        <v/>
      </c>
      <c r="L1913" s="9">
        <f>IF(Occurrence!K1913&gt;0,_xlfn.GAMMA.INV(K1913,$B$6,$B$7),0)</f>
        <v/>
      </c>
      <c r="M1913" s="24">
        <f>_xlfn.NORM.DIST(Data!X1913,$C$9,$C$10,TRUE)</f>
        <v/>
      </c>
      <c r="N1913" s="9">
        <f>_xlfn.NORM.INV(M1913,$B$9,$B$10)</f>
        <v/>
      </c>
      <c r="O1913" s="24">
        <f>_xlfn.NORM.DIST(Data!Y1913,$C$9,$C$10,TRUE)</f>
        <v/>
      </c>
      <c r="P1913" s="9">
        <f>_xlfn.NORM.INV(O1913,$B$9,$B$10)</f>
        <v/>
      </c>
    </row>
    <row r="1914">
      <c r="H1914" s="14">
        <f>Data!A1914</f>
        <v/>
      </c>
      <c r="I1914" s="24">
        <f>IF(Occurrence!J1914&gt;0,_xlfn.GAMMA.DIST(Occurrence!J1914,$C$6,$C$7,TRUE),0)</f>
        <v/>
      </c>
      <c r="J1914" s="9">
        <f>IF(Occurrence!J1914&gt;0,_xlfn.GAMMA.INV(I1914,$B$6,$B$7),0)</f>
        <v/>
      </c>
      <c r="K1914" s="24">
        <f>IF(Occurrence!K1914&gt;0,_xlfn.GAMMA.DIST(Occurrence!K1914,$C$6,$C$7,TRUE),0)</f>
        <v/>
      </c>
      <c r="L1914" s="9">
        <f>IF(Occurrence!K1914&gt;0,_xlfn.GAMMA.INV(K1914,$B$6,$B$7),0)</f>
        <v/>
      </c>
      <c r="M1914" s="24">
        <f>_xlfn.NORM.DIST(Data!X1914,$C$9,$C$10,TRUE)</f>
        <v/>
      </c>
      <c r="N1914" s="9">
        <f>_xlfn.NORM.INV(M1914,$B$9,$B$10)</f>
        <v/>
      </c>
      <c r="O1914" s="24">
        <f>_xlfn.NORM.DIST(Data!Y1914,$C$9,$C$10,TRUE)</f>
        <v/>
      </c>
      <c r="P1914" s="9">
        <f>_xlfn.NORM.INV(O1914,$B$9,$B$10)</f>
        <v/>
      </c>
    </row>
    <row r="1915">
      <c r="H1915" s="14">
        <f>Data!A1915</f>
        <v/>
      </c>
      <c r="I1915" s="24">
        <f>IF(Occurrence!J1915&gt;0,_xlfn.GAMMA.DIST(Occurrence!J1915,$C$6,$C$7,TRUE),0)</f>
        <v/>
      </c>
      <c r="J1915" s="9">
        <f>IF(Occurrence!J1915&gt;0,_xlfn.GAMMA.INV(I1915,$B$6,$B$7),0)</f>
        <v/>
      </c>
      <c r="K1915" s="24">
        <f>IF(Occurrence!K1915&gt;0,_xlfn.GAMMA.DIST(Occurrence!K1915,$C$6,$C$7,TRUE),0)</f>
        <v/>
      </c>
      <c r="L1915" s="9">
        <f>IF(Occurrence!K1915&gt;0,_xlfn.GAMMA.INV(K1915,$B$6,$B$7),0)</f>
        <v/>
      </c>
      <c r="M1915" s="24">
        <f>_xlfn.NORM.DIST(Data!X1915,$C$9,$C$10,TRUE)</f>
        <v/>
      </c>
      <c r="N1915" s="9">
        <f>_xlfn.NORM.INV(M1915,$B$9,$B$10)</f>
        <v/>
      </c>
      <c r="O1915" s="24">
        <f>_xlfn.NORM.DIST(Data!Y1915,$C$9,$C$10,TRUE)</f>
        <v/>
      </c>
      <c r="P1915" s="9">
        <f>_xlfn.NORM.INV(O1915,$B$9,$B$10)</f>
        <v/>
      </c>
    </row>
    <row r="1916">
      <c r="H1916" s="14">
        <f>Data!A1916</f>
        <v/>
      </c>
      <c r="I1916" s="24">
        <f>IF(Occurrence!J1916&gt;0,_xlfn.GAMMA.DIST(Occurrence!J1916,$C$6,$C$7,TRUE),0)</f>
        <v/>
      </c>
      <c r="J1916" s="9">
        <f>IF(Occurrence!J1916&gt;0,_xlfn.GAMMA.INV(I1916,$B$6,$B$7),0)</f>
        <v/>
      </c>
      <c r="K1916" s="24">
        <f>IF(Occurrence!K1916&gt;0,_xlfn.GAMMA.DIST(Occurrence!K1916,$C$6,$C$7,TRUE),0)</f>
        <v/>
      </c>
      <c r="L1916" s="9">
        <f>IF(Occurrence!K1916&gt;0,_xlfn.GAMMA.INV(K1916,$B$6,$B$7),0)</f>
        <v/>
      </c>
      <c r="M1916" s="24">
        <f>_xlfn.NORM.DIST(Data!X1916,$C$9,$C$10,TRUE)</f>
        <v/>
      </c>
      <c r="N1916" s="9">
        <f>_xlfn.NORM.INV(M1916,$B$9,$B$10)</f>
        <v/>
      </c>
      <c r="O1916" s="24">
        <f>_xlfn.NORM.DIST(Data!Y1916,$C$9,$C$10,TRUE)</f>
        <v/>
      </c>
      <c r="P1916" s="9">
        <f>_xlfn.NORM.INV(O1916,$B$9,$B$10)</f>
        <v/>
      </c>
    </row>
    <row r="1917">
      <c r="H1917" s="14">
        <f>Data!A1917</f>
        <v/>
      </c>
      <c r="I1917" s="24">
        <f>IF(Occurrence!J1917&gt;0,_xlfn.GAMMA.DIST(Occurrence!J1917,$C$6,$C$7,TRUE),0)</f>
        <v/>
      </c>
      <c r="J1917" s="9">
        <f>IF(Occurrence!J1917&gt;0,_xlfn.GAMMA.INV(I1917,$B$6,$B$7),0)</f>
        <v/>
      </c>
      <c r="K1917" s="24">
        <f>IF(Occurrence!K1917&gt;0,_xlfn.GAMMA.DIST(Occurrence!K1917,$C$6,$C$7,TRUE),0)</f>
        <v/>
      </c>
      <c r="L1917" s="9">
        <f>IF(Occurrence!K1917&gt;0,_xlfn.GAMMA.INV(K1917,$B$6,$B$7),0)</f>
        <v/>
      </c>
      <c r="M1917" s="24">
        <f>_xlfn.NORM.DIST(Data!X1917,$C$9,$C$10,TRUE)</f>
        <v/>
      </c>
      <c r="N1917" s="9">
        <f>_xlfn.NORM.INV(M1917,$B$9,$B$10)</f>
        <v/>
      </c>
      <c r="O1917" s="24">
        <f>_xlfn.NORM.DIST(Data!Y1917,$C$9,$C$10,TRUE)</f>
        <v/>
      </c>
      <c r="P1917" s="9">
        <f>_xlfn.NORM.INV(O1917,$B$9,$B$10)</f>
        <v/>
      </c>
    </row>
    <row r="1918">
      <c r="H1918" s="14">
        <f>Data!A1918</f>
        <v/>
      </c>
      <c r="I1918" s="24">
        <f>IF(Occurrence!J1918&gt;0,_xlfn.GAMMA.DIST(Occurrence!J1918,$C$6,$C$7,TRUE),0)</f>
        <v/>
      </c>
      <c r="J1918" s="9">
        <f>IF(Occurrence!J1918&gt;0,_xlfn.GAMMA.INV(I1918,$B$6,$B$7),0)</f>
        <v/>
      </c>
      <c r="K1918" s="24">
        <f>IF(Occurrence!K1918&gt;0,_xlfn.GAMMA.DIST(Occurrence!K1918,$C$6,$C$7,TRUE),0)</f>
        <v/>
      </c>
      <c r="L1918" s="9">
        <f>IF(Occurrence!K1918&gt;0,_xlfn.GAMMA.INV(K1918,$B$6,$B$7),0)</f>
        <v/>
      </c>
      <c r="M1918" s="24">
        <f>_xlfn.NORM.DIST(Data!X1918,$C$9,$C$10,TRUE)</f>
        <v/>
      </c>
      <c r="N1918" s="9">
        <f>_xlfn.NORM.INV(M1918,$B$9,$B$10)</f>
        <v/>
      </c>
      <c r="O1918" s="24">
        <f>_xlfn.NORM.DIST(Data!Y1918,$C$9,$C$10,TRUE)</f>
        <v/>
      </c>
      <c r="P1918" s="9">
        <f>_xlfn.NORM.INV(O1918,$B$9,$B$10)</f>
        <v/>
      </c>
    </row>
    <row r="1919">
      <c r="H1919" s="14">
        <f>Data!A1919</f>
        <v/>
      </c>
      <c r="I1919" s="24">
        <f>IF(Occurrence!J1919&gt;0,_xlfn.GAMMA.DIST(Occurrence!J1919,$C$6,$C$7,TRUE),0)</f>
        <v/>
      </c>
      <c r="J1919" s="9">
        <f>IF(Occurrence!J1919&gt;0,_xlfn.GAMMA.INV(I1919,$B$6,$B$7),0)</f>
        <v/>
      </c>
      <c r="K1919" s="24">
        <f>IF(Occurrence!K1919&gt;0,_xlfn.GAMMA.DIST(Occurrence!K1919,$C$6,$C$7,TRUE),0)</f>
        <v/>
      </c>
      <c r="L1919" s="9">
        <f>IF(Occurrence!K1919&gt;0,_xlfn.GAMMA.INV(K1919,$B$6,$B$7),0)</f>
        <v/>
      </c>
      <c r="M1919" s="24">
        <f>_xlfn.NORM.DIST(Data!X1919,$C$9,$C$10,TRUE)</f>
        <v/>
      </c>
      <c r="N1919" s="9">
        <f>_xlfn.NORM.INV(M1919,$B$9,$B$10)</f>
        <v/>
      </c>
      <c r="O1919" s="24">
        <f>_xlfn.NORM.DIST(Data!Y1919,$C$9,$C$10,TRUE)</f>
        <v/>
      </c>
      <c r="P1919" s="9">
        <f>_xlfn.NORM.INV(O1919,$B$9,$B$10)</f>
        <v/>
      </c>
    </row>
    <row r="1920">
      <c r="H1920" s="14">
        <f>Data!A1920</f>
        <v/>
      </c>
      <c r="I1920" s="24">
        <f>IF(Occurrence!J1920&gt;0,_xlfn.GAMMA.DIST(Occurrence!J1920,$C$6,$C$7,TRUE),0)</f>
        <v/>
      </c>
      <c r="J1920" s="9">
        <f>IF(Occurrence!J1920&gt;0,_xlfn.GAMMA.INV(I1920,$B$6,$B$7),0)</f>
        <v/>
      </c>
      <c r="K1920" s="24">
        <f>IF(Occurrence!K1920&gt;0,_xlfn.GAMMA.DIST(Occurrence!K1920,$C$6,$C$7,TRUE),0)</f>
        <v/>
      </c>
      <c r="L1920" s="9">
        <f>IF(Occurrence!K1920&gt;0,_xlfn.GAMMA.INV(K1920,$B$6,$B$7),0)</f>
        <v/>
      </c>
      <c r="M1920" s="24">
        <f>_xlfn.NORM.DIST(Data!X1920,$C$9,$C$10,TRUE)</f>
        <v/>
      </c>
      <c r="N1920" s="9">
        <f>_xlfn.NORM.INV(M1920,$B$9,$B$10)</f>
        <v/>
      </c>
      <c r="O1920" s="24">
        <f>_xlfn.NORM.DIST(Data!Y1920,$C$9,$C$10,TRUE)</f>
        <v/>
      </c>
      <c r="P1920" s="9">
        <f>_xlfn.NORM.INV(O1920,$B$9,$B$10)</f>
        <v/>
      </c>
    </row>
    <row r="1921">
      <c r="H1921" s="14">
        <f>Data!A1921</f>
        <v/>
      </c>
      <c r="I1921" s="24">
        <f>IF(Occurrence!J1921&gt;0,_xlfn.GAMMA.DIST(Occurrence!J1921,$C$6,$C$7,TRUE),0)</f>
        <v/>
      </c>
      <c r="J1921" s="9">
        <f>IF(Occurrence!J1921&gt;0,_xlfn.GAMMA.INV(I1921,$B$6,$B$7),0)</f>
        <v/>
      </c>
      <c r="K1921" s="24">
        <f>IF(Occurrence!K1921&gt;0,_xlfn.GAMMA.DIST(Occurrence!K1921,$C$6,$C$7,TRUE),0)</f>
        <v/>
      </c>
      <c r="L1921" s="9">
        <f>IF(Occurrence!K1921&gt;0,_xlfn.GAMMA.INV(K1921,$B$6,$B$7),0)</f>
        <v/>
      </c>
      <c r="M1921" s="24">
        <f>_xlfn.NORM.DIST(Data!X1921,$C$9,$C$10,TRUE)</f>
        <v/>
      </c>
      <c r="N1921" s="9">
        <f>_xlfn.NORM.INV(M1921,$B$9,$B$10)</f>
        <v/>
      </c>
      <c r="O1921" s="24">
        <f>_xlfn.NORM.DIST(Data!Y1921,$C$9,$C$10,TRUE)</f>
        <v/>
      </c>
      <c r="P1921" s="9">
        <f>_xlfn.NORM.INV(O1921,$B$9,$B$10)</f>
        <v/>
      </c>
    </row>
    <row r="1922">
      <c r="H1922" s="14">
        <f>Data!A1922</f>
        <v/>
      </c>
      <c r="I1922" s="24">
        <f>IF(Occurrence!J1922&gt;0,_xlfn.GAMMA.DIST(Occurrence!J1922,$C$6,$C$7,TRUE),0)</f>
        <v/>
      </c>
      <c r="J1922" s="9">
        <f>IF(Occurrence!J1922&gt;0,_xlfn.GAMMA.INV(I1922,$B$6,$B$7),0)</f>
        <v/>
      </c>
      <c r="K1922" s="24">
        <f>IF(Occurrence!K1922&gt;0,_xlfn.GAMMA.DIST(Occurrence!K1922,$C$6,$C$7,TRUE),0)</f>
        <v/>
      </c>
      <c r="L1922" s="9">
        <f>IF(Occurrence!K1922&gt;0,_xlfn.GAMMA.INV(K1922,$B$6,$B$7),0)</f>
        <v/>
      </c>
      <c r="M1922" s="24">
        <f>_xlfn.NORM.DIST(Data!X1922,$C$9,$C$10,TRUE)</f>
        <v/>
      </c>
      <c r="N1922" s="9">
        <f>_xlfn.NORM.INV(M1922,$B$9,$B$10)</f>
        <v/>
      </c>
      <c r="O1922" s="24">
        <f>_xlfn.NORM.DIST(Data!Y1922,$C$9,$C$10,TRUE)</f>
        <v/>
      </c>
      <c r="P1922" s="9">
        <f>_xlfn.NORM.INV(O1922,$B$9,$B$10)</f>
        <v/>
      </c>
    </row>
    <row r="1923">
      <c r="H1923" s="14">
        <f>Data!A1923</f>
        <v/>
      </c>
      <c r="I1923" s="24">
        <f>IF(Occurrence!J1923&gt;0,_xlfn.GAMMA.DIST(Occurrence!J1923,$C$6,$C$7,TRUE),0)</f>
        <v/>
      </c>
      <c r="J1923" s="9">
        <f>IF(Occurrence!J1923&gt;0,_xlfn.GAMMA.INV(I1923,$B$6,$B$7),0)</f>
        <v/>
      </c>
      <c r="K1923" s="24">
        <f>IF(Occurrence!K1923&gt;0,_xlfn.GAMMA.DIST(Occurrence!K1923,$C$6,$C$7,TRUE),0)</f>
        <v/>
      </c>
      <c r="L1923" s="9">
        <f>IF(Occurrence!K1923&gt;0,_xlfn.GAMMA.INV(K1923,$B$6,$B$7),0)</f>
        <v/>
      </c>
      <c r="M1923" s="24">
        <f>_xlfn.NORM.DIST(Data!X1923,$C$9,$C$10,TRUE)</f>
        <v/>
      </c>
      <c r="N1923" s="9">
        <f>_xlfn.NORM.INV(M1923,$B$9,$B$10)</f>
        <v/>
      </c>
      <c r="O1923" s="24">
        <f>_xlfn.NORM.DIST(Data!Y1923,$C$9,$C$10,TRUE)</f>
        <v/>
      </c>
      <c r="P1923" s="9">
        <f>_xlfn.NORM.INV(O1923,$B$9,$B$10)</f>
        <v/>
      </c>
    </row>
    <row r="1924">
      <c r="H1924" s="14">
        <f>Data!A1924</f>
        <v/>
      </c>
      <c r="I1924" s="24">
        <f>IF(Occurrence!J1924&gt;0,_xlfn.GAMMA.DIST(Occurrence!J1924,$C$6,$C$7,TRUE),0)</f>
        <v/>
      </c>
      <c r="J1924" s="9">
        <f>IF(Occurrence!J1924&gt;0,_xlfn.GAMMA.INV(I1924,$B$6,$B$7),0)</f>
        <v/>
      </c>
      <c r="K1924" s="24">
        <f>IF(Occurrence!K1924&gt;0,_xlfn.GAMMA.DIST(Occurrence!K1924,$C$6,$C$7,TRUE),0)</f>
        <v/>
      </c>
      <c r="L1924" s="9">
        <f>IF(Occurrence!K1924&gt;0,_xlfn.GAMMA.INV(K1924,$B$6,$B$7),0)</f>
        <v/>
      </c>
      <c r="M1924" s="24">
        <f>_xlfn.NORM.DIST(Data!X1924,$C$9,$C$10,TRUE)</f>
        <v/>
      </c>
      <c r="N1924" s="9">
        <f>_xlfn.NORM.INV(M1924,$B$9,$B$10)</f>
        <v/>
      </c>
      <c r="O1924" s="24">
        <f>_xlfn.NORM.DIST(Data!Y1924,$C$9,$C$10,TRUE)</f>
        <v/>
      </c>
      <c r="P1924" s="9">
        <f>_xlfn.NORM.INV(O1924,$B$9,$B$10)</f>
        <v/>
      </c>
    </row>
    <row r="1925">
      <c r="H1925" s="14">
        <f>Data!A1925</f>
        <v/>
      </c>
      <c r="I1925" s="24">
        <f>IF(Occurrence!J1925&gt;0,_xlfn.GAMMA.DIST(Occurrence!J1925,$C$6,$C$7,TRUE),0)</f>
        <v/>
      </c>
      <c r="J1925" s="9">
        <f>IF(Occurrence!J1925&gt;0,_xlfn.GAMMA.INV(I1925,$B$6,$B$7),0)</f>
        <v/>
      </c>
      <c r="K1925" s="24">
        <f>IF(Occurrence!K1925&gt;0,_xlfn.GAMMA.DIST(Occurrence!K1925,$C$6,$C$7,TRUE),0)</f>
        <v/>
      </c>
      <c r="L1925" s="9">
        <f>IF(Occurrence!K1925&gt;0,_xlfn.GAMMA.INV(K1925,$B$6,$B$7),0)</f>
        <v/>
      </c>
      <c r="M1925" s="24">
        <f>_xlfn.NORM.DIST(Data!X1925,$C$9,$C$10,TRUE)</f>
        <v/>
      </c>
      <c r="N1925" s="9">
        <f>_xlfn.NORM.INV(M1925,$B$9,$B$10)</f>
        <v/>
      </c>
      <c r="O1925" s="24">
        <f>_xlfn.NORM.DIST(Data!Y1925,$C$9,$C$10,TRUE)</f>
        <v/>
      </c>
      <c r="P1925" s="9">
        <f>_xlfn.NORM.INV(O1925,$B$9,$B$10)</f>
        <v/>
      </c>
    </row>
    <row r="1926">
      <c r="H1926" s="14">
        <f>Data!A1926</f>
        <v/>
      </c>
      <c r="I1926" s="24">
        <f>IF(Occurrence!J1926&gt;0,_xlfn.GAMMA.DIST(Occurrence!J1926,$C$6,$C$7,TRUE),0)</f>
        <v/>
      </c>
      <c r="J1926" s="9">
        <f>IF(Occurrence!J1926&gt;0,_xlfn.GAMMA.INV(I1926,$B$6,$B$7),0)</f>
        <v/>
      </c>
      <c r="K1926" s="24">
        <f>IF(Occurrence!K1926&gt;0,_xlfn.GAMMA.DIST(Occurrence!K1926,$C$6,$C$7,TRUE),0)</f>
        <v/>
      </c>
      <c r="L1926" s="9">
        <f>IF(Occurrence!K1926&gt;0,_xlfn.GAMMA.INV(K1926,$B$6,$B$7),0)</f>
        <v/>
      </c>
      <c r="M1926" s="24">
        <f>_xlfn.NORM.DIST(Data!X1926,$C$9,$C$10,TRUE)</f>
        <v/>
      </c>
      <c r="N1926" s="9">
        <f>_xlfn.NORM.INV(M1926,$B$9,$B$10)</f>
        <v/>
      </c>
      <c r="O1926" s="24">
        <f>_xlfn.NORM.DIST(Data!Y1926,$C$9,$C$10,TRUE)</f>
        <v/>
      </c>
      <c r="P1926" s="9">
        <f>_xlfn.NORM.INV(O1926,$B$9,$B$10)</f>
        <v/>
      </c>
    </row>
    <row r="1927">
      <c r="H1927" s="14">
        <f>Data!A1927</f>
        <v/>
      </c>
      <c r="I1927" s="24">
        <f>IF(Occurrence!J1927&gt;0,_xlfn.GAMMA.DIST(Occurrence!J1927,$C$6,$C$7,TRUE),0)</f>
        <v/>
      </c>
      <c r="J1927" s="9">
        <f>IF(Occurrence!J1927&gt;0,_xlfn.GAMMA.INV(I1927,$B$6,$B$7),0)</f>
        <v/>
      </c>
      <c r="K1927" s="24">
        <f>IF(Occurrence!K1927&gt;0,_xlfn.GAMMA.DIST(Occurrence!K1927,$C$6,$C$7,TRUE),0)</f>
        <v/>
      </c>
      <c r="L1927" s="9">
        <f>IF(Occurrence!K1927&gt;0,_xlfn.GAMMA.INV(K1927,$B$6,$B$7),0)</f>
        <v/>
      </c>
      <c r="M1927" s="24">
        <f>_xlfn.NORM.DIST(Data!X1927,$C$9,$C$10,TRUE)</f>
        <v/>
      </c>
      <c r="N1927" s="9">
        <f>_xlfn.NORM.INV(M1927,$B$9,$B$10)</f>
        <v/>
      </c>
      <c r="O1927" s="24">
        <f>_xlfn.NORM.DIST(Data!Y1927,$C$9,$C$10,TRUE)</f>
        <v/>
      </c>
      <c r="P1927" s="9">
        <f>_xlfn.NORM.INV(O1927,$B$9,$B$10)</f>
        <v/>
      </c>
    </row>
    <row r="1928">
      <c r="H1928" s="14">
        <f>Data!A1928</f>
        <v/>
      </c>
      <c r="I1928" s="24">
        <f>IF(Occurrence!J1928&gt;0,_xlfn.GAMMA.DIST(Occurrence!J1928,$C$6,$C$7,TRUE),0)</f>
        <v/>
      </c>
      <c r="J1928" s="9">
        <f>IF(Occurrence!J1928&gt;0,_xlfn.GAMMA.INV(I1928,$B$6,$B$7),0)</f>
        <v/>
      </c>
      <c r="K1928" s="24">
        <f>IF(Occurrence!K1928&gt;0,_xlfn.GAMMA.DIST(Occurrence!K1928,$C$6,$C$7,TRUE),0)</f>
        <v/>
      </c>
      <c r="L1928" s="9">
        <f>IF(Occurrence!K1928&gt;0,_xlfn.GAMMA.INV(K1928,$B$6,$B$7),0)</f>
        <v/>
      </c>
      <c r="M1928" s="24">
        <f>_xlfn.NORM.DIST(Data!X1928,$C$9,$C$10,TRUE)</f>
        <v/>
      </c>
      <c r="N1928" s="9">
        <f>_xlfn.NORM.INV(M1928,$B$9,$B$10)</f>
        <v/>
      </c>
      <c r="O1928" s="24">
        <f>_xlfn.NORM.DIST(Data!Y1928,$C$9,$C$10,TRUE)</f>
        <v/>
      </c>
      <c r="P1928" s="9">
        <f>_xlfn.NORM.INV(O1928,$B$9,$B$10)</f>
        <v/>
      </c>
    </row>
    <row r="1929">
      <c r="H1929" s="14">
        <f>Data!A1929</f>
        <v/>
      </c>
      <c r="I1929" s="24">
        <f>IF(Occurrence!J1929&gt;0,_xlfn.GAMMA.DIST(Occurrence!J1929,$C$6,$C$7,TRUE),0)</f>
        <v/>
      </c>
      <c r="J1929" s="9">
        <f>IF(Occurrence!J1929&gt;0,_xlfn.GAMMA.INV(I1929,$B$6,$B$7),0)</f>
        <v/>
      </c>
      <c r="K1929" s="24">
        <f>IF(Occurrence!K1929&gt;0,_xlfn.GAMMA.DIST(Occurrence!K1929,$C$6,$C$7,TRUE),0)</f>
        <v/>
      </c>
      <c r="L1929" s="9">
        <f>IF(Occurrence!K1929&gt;0,_xlfn.GAMMA.INV(K1929,$B$6,$B$7),0)</f>
        <v/>
      </c>
      <c r="M1929" s="24">
        <f>_xlfn.NORM.DIST(Data!X1929,$C$9,$C$10,TRUE)</f>
        <v/>
      </c>
      <c r="N1929" s="9">
        <f>_xlfn.NORM.INV(M1929,$B$9,$B$10)</f>
        <v/>
      </c>
      <c r="O1929" s="24">
        <f>_xlfn.NORM.DIST(Data!Y1929,$C$9,$C$10,TRUE)</f>
        <v/>
      </c>
      <c r="P1929" s="9">
        <f>_xlfn.NORM.INV(O1929,$B$9,$B$10)</f>
        <v/>
      </c>
    </row>
    <row r="1930">
      <c r="H1930" s="14">
        <f>Data!A1930</f>
        <v/>
      </c>
      <c r="I1930" s="24">
        <f>IF(Occurrence!J1930&gt;0,_xlfn.GAMMA.DIST(Occurrence!J1930,$C$6,$C$7,TRUE),0)</f>
        <v/>
      </c>
      <c r="J1930" s="9">
        <f>IF(Occurrence!J1930&gt;0,_xlfn.GAMMA.INV(I1930,$B$6,$B$7),0)</f>
        <v/>
      </c>
      <c r="K1930" s="24">
        <f>IF(Occurrence!K1930&gt;0,_xlfn.GAMMA.DIST(Occurrence!K1930,$C$6,$C$7,TRUE),0)</f>
        <v/>
      </c>
      <c r="L1930" s="9">
        <f>IF(Occurrence!K1930&gt;0,_xlfn.GAMMA.INV(K1930,$B$6,$B$7),0)</f>
        <v/>
      </c>
      <c r="M1930" s="24">
        <f>_xlfn.NORM.DIST(Data!X1930,$C$9,$C$10,TRUE)</f>
        <v/>
      </c>
      <c r="N1930" s="9">
        <f>_xlfn.NORM.INV(M1930,$B$9,$B$10)</f>
        <v/>
      </c>
      <c r="O1930" s="24">
        <f>_xlfn.NORM.DIST(Data!Y1930,$C$9,$C$10,TRUE)</f>
        <v/>
      </c>
      <c r="P1930" s="9">
        <f>_xlfn.NORM.INV(O1930,$B$9,$B$10)</f>
        <v/>
      </c>
    </row>
    <row r="1931">
      <c r="H1931" s="14">
        <f>Data!A1931</f>
        <v/>
      </c>
      <c r="I1931" s="24">
        <f>IF(Occurrence!J1931&gt;0,_xlfn.GAMMA.DIST(Occurrence!J1931,$C$6,$C$7,TRUE),0)</f>
        <v/>
      </c>
      <c r="J1931" s="9">
        <f>IF(Occurrence!J1931&gt;0,_xlfn.GAMMA.INV(I1931,$B$6,$B$7),0)</f>
        <v/>
      </c>
      <c r="K1931" s="24">
        <f>IF(Occurrence!K1931&gt;0,_xlfn.GAMMA.DIST(Occurrence!K1931,$C$6,$C$7,TRUE),0)</f>
        <v/>
      </c>
      <c r="L1931" s="9">
        <f>IF(Occurrence!K1931&gt;0,_xlfn.GAMMA.INV(K1931,$B$6,$B$7),0)</f>
        <v/>
      </c>
      <c r="M1931" s="24">
        <f>_xlfn.NORM.DIST(Data!X1931,$C$9,$C$10,TRUE)</f>
        <v/>
      </c>
      <c r="N1931" s="9">
        <f>_xlfn.NORM.INV(M1931,$B$9,$B$10)</f>
        <v/>
      </c>
      <c r="O1931" s="24">
        <f>_xlfn.NORM.DIST(Data!Y1931,$C$9,$C$10,TRUE)</f>
        <v/>
      </c>
      <c r="P1931" s="9">
        <f>_xlfn.NORM.INV(O1931,$B$9,$B$10)</f>
        <v/>
      </c>
    </row>
    <row r="1932">
      <c r="H1932" s="14">
        <f>Data!A1932</f>
        <v/>
      </c>
      <c r="I1932" s="24">
        <f>IF(Occurrence!J1932&gt;0,_xlfn.GAMMA.DIST(Occurrence!J1932,$C$6,$C$7,TRUE),0)</f>
        <v/>
      </c>
      <c r="J1932" s="9">
        <f>IF(Occurrence!J1932&gt;0,_xlfn.GAMMA.INV(I1932,$B$6,$B$7),0)</f>
        <v/>
      </c>
      <c r="K1932" s="24">
        <f>IF(Occurrence!K1932&gt;0,_xlfn.GAMMA.DIST(Occurrence!K1932,$C$6,$C$7,TRUE),0)</f>
        <v/>
      </c>
      <c r="L1932" s="9">
        <f>IF(Occurrence!K1932&gt;0,_xlfn.GAMMA.INV(K1932,$B$6,$B$7),0)</f>
        <v/>
      </c>
      <c r="M1932" s="24">
        <f>_xlfn.NORM.DIST(Data!X1932,$C$9,$C$10,TRUE)</f>
        <v/>
      </c>
      <c r="N1932" s="9">
        <f>_xlfn.NORM.INV(M1932,$B$9,$B$10)</f>
        <v/>
      </c>
      <c r="O1932" s="24">
        <f>_xlfn.NORM.DIST(Data!Y1932,$C$9,$C$10,TRUE)</f>
        <v/>
      </c>
      <c r="P1932" s="9">
        <f>_xlfn.NORM.INV(O1932,$B$9,$B$10)</f>
        <v/>
      </c>
    </row>
    <row r="1933">
      <c r="H1933" s="14">
        <f>Data!A1933</f>
        <v/>
      </c>
      <c r="I1933" s="24">
        <f>IF(Occurrence!J1933&gt;0,_xlfn.GAMMA.DIST(Occurrence!J1933,$C$6,$C$7,TRUE),0)</f>
        <v/>
      </c>
      <c r="J1933" s="9">
        <f>IF(Occurrence!J1933&gt;0,_xlfn.GAMMA.INV(I1933,$B$6,$B$7),0)</f>
        <v/>
      </c>
      <c r="K1933" s="24">
        <f>IF(Occurrence!K1933&gt;0,_xlfn.GAMMA.DIST(Occurrence!K1933,$C$6,$C$7,TRUE),0)</f>
        <v/>
      </c>
      <c r="L1933" s="9">
        <f>IF(Occurrence!K1933&gt;0,_xlfn.GAMMA.INV(K1933,$B$6,$B$7),0)</f>
        <v/>
      </c>
      <c r="M1933" s="24">
        <f>_xlfn.NORM.DIST(Data!X1933,$C$9,$C$10,TRUE)</f>
        <v/>
      </c>
      <c r="N1933" s="9">
        <f>_xlfn.NORM.INV(M1933,$B$9,$B$10)</f>
        <v/>
      </c>
      <c r="O1933" s="24">
        <f>_xlfn.NORM.DIST(Data!Y1933,$C$9,$C$10,TRUE)</f>
        <v/>
      </c>
      <c r="P1933" s="9">
        <f>_xlfn.NORM.INV(O1933,$B$9,$B$10)</f>
        <v/>
      </c>
    </row>
    <row r="1934">
      <c r="H1934" s="14">
        <f>Data!A1934</f>
        <v/>
      </c>
      <c r="I1934" s="24">
        <f>IF(Occurrence!J1934&gt;0,_xlfn.GAMMA.DIST(Occurrence!J1934,$C$6,$C$7,TRUE),0)</f>
        <v/>
      </c>
      <c r="J1934" s="9">
        <f>IF(Occurrence!J1934&gt;0,_xlfn.GAMMA.INV(I1934,$B$6,$B$7),0)</f>
        <v/>
      </c>
      <c r="K1934" s="24">
        <f>IF(Occurrence!K1934&gt;0,_xlfn.GAMMA.DIST(Occurrence!K1934,$C$6,$C$7,TRUE),0)</f>
        <v/>
      </c>
      <c r="L1934" s="9">
        <f>IF(Occurrence!K1934&gt;0,_xlfn.GAMMA.INV(K1934,$B$6,$B$7),0)</f>
        <v/>
      </c>
      <c r="M1934" s="24">
        <f>_xlfn.NORM.DIST(Data!X1934,$C$9,$C$10,TRUE)</f>
        <v/>
      </c>
      <c r="N1934" s="9">
        <f>_xlfn.NORM.INV(M1934,$B$9,$B$10)</f>
        <v/>
      </c>
      <c r="O1934" s="24">
        <f>_xlfn.NORM.DIST(Data!Y1934,$C$9,$C$10,TRUE)</f>
        <v/>
      </c>
      <c r="P1934" s="9">
        <f>_xlfn.NORM.INV(O1934,$B$9,$B$10)</f>
        <v/>
      </c>
    </row>
    <row r="1935">
      <c r="H1935" s="14">
        <f>Data!A1935</f>
        <v/>
      </c>
      <c r="I1935" s="24">
        <f>IF(Occurrence!J1935&gt;0,_xlfn.GAMMA.DIST(Occurrence!J1935,$C$6,$C$7,TRUE),0)</f>
        <v/>
      </c>
      <c r="J1935" s="9">
        <f>IF(Occurrence!J1935&gt;0,_xlfn.GAMMA.INV(I1935,$B$6,$B$7),0)</f>
        <v/>
      </c>
      <c r="K1935" s="24">
        <f>IF(Occurrence!K1935&gt;0,_xlfn.GAMMA.DIST(Occurrence!K1935,$C$6,$C$7,TRUE),0)</f>
        <v/>
      </c>
      <c r="L1935" s="9">
        <f>IF(Occurrence!K1935&gt;0,_xlfn.GAMMA.INV(K1935,$B$6,$B$7),0)</f>
        <v/>
      </c>
      <c r="M1935" s="24">
        <f>_xlfn.NORM.DIST(Data!X1935,$C$9,$C$10,TRUE)</f>
        <v/>
      </c>
      <c r="N1935" s="9">
        <f>_xlfn.NORM.INV(M1935,$B$9,$B$10)</f>
        <v/>
      </c>
      <c r="O1935" s="24">
        <f>_xlfn.NORM.DIST(Data!Y1935,$C$9,$C$10,TRUE)</f>
        <v/>
      </c>
      <c r="P1935" s="9">
        <f>_xlfn.NORM.INV(O1935,$B$9,$B$10)</f>
        <v/>
      </c>
    </row>
    <row r="1936">
      <c r="H1936" s="14">
        <f>Data!A1936</f>
        <v/>
      </c>
      <c r="I1936" s="24">
        <f>IF(Occurrence!J1936&gt;0,_xlfn.GAMMA.DIST(Occurrence!J1936,$C$6,$C$7,TRUE),0)</f>
        <v/>
      </c>
      <c r="J1936" s="9">
        <f>IF(Occurrence!J1936&gt;0,_xlfn.GAMMA.INV(I1936,$B$6,$B$7),0)</f>
        <v/>
      </c>
      <c r="K1936" s="24">
        <f>IF(Occurrence!K1936&gt;0,_xlfn.GAMMA.DIST(Occurrence!K1936,$C$6,$C$7,TRUE),0)</f>
        <v/>
      </c>
      <c r="L1936" s="9">
        <f>IF(Occurrence!K1936&gt;0,_xlfn.GAMMA.INV(K1936,$B$6,$B$7),0)</f>
        <v/>
      </c>
      <c r="M1936" s="24">
        <f>_xlfn.NORM.DIST(Data!X1936,$C$9,$C$10,TRUE)</f>
        <v/>
      </c>
      <c r="N1936" s="9">
        <f>_xlfn.NORM.INV(M1936,$B$9,$B$10)</f>
        <v/>
      </c>
      <c r="O1936" s="24">
        <f>_xlfn.NORM.DIST(Data!Y1936,$C$9,$C$10,TRUE)</f>
        <v/>
      </c>
      <c r="P1936" s="9">
        <f>_xlfn.NORM.INV(O1936,$B$9,$B$10)</f>
        <v/>
      </c>
    </row>
    <row r="1937">
      <c r="H1937" s="14">
        <f>Data!A1937</f>
        <v/>
      </c>
      <c r="I1937" s="24">
        <f>IF(Occurrence!J1937&gt;0,_xlfn.GAMMA.DIST(Occurrence!J1937,$C$6,$C$7,TRUE),0)</f>
        <v/>
      </c>
      <c r="J1937" s="9">
        <f>IF(Occurrence!J1937&gt;0,_xlfn.GAMMA.INV(I1937,$B$6,$B$7),0)</f>
        <v/>
      </c>
      <c r="K1937" s="24">
        <f>IF(Occurrence!K1937&gt;0,_xlfn.GAMMA.DIST(Occurrence!K1937,$C$6,$C$7,TRUE),0)</f>
        <v/>
      </c>
      <c r="L1937" s="9">
        <f>IF(Occurrence!K1937&gt;0,_xlfn.GAMMA.INV(K1937,$B$6,$B$7),0)</f>
        <v/>
      </c>
      <c r="M1937" s="24">
        <f>_xlfn.NORM.DIST(Data!X1937,$C$9,$C$10,TRUE)</f>
        <v/>
      </c>
      <c r="N1937" s="9">
        <f>_xlfn.NORM.INV(M1937,$B$9,$B$10)</f>
        <v/>
      </c>
      <c r="O1937" s="24">
        <f>_xlfn.NORM.DIST(Data!Y1937,$C$9,$C$10,TRUE)</f>
        <v/>
      </c>
      <c r="P1937" s="9">
        <f>_xlfn.NORM.INV(O1937,$B$9,$B$10)</f>
        <v/>
      </c>
    </row>
    <row r="1938">
      <c r="H1938" s="14">
        <f>Data!A1938</f>
        <v/>
      </c>
      <c r="I1938" s="24">
        <f>IF(Occurrence!J1938&gt;0,_xlfn.GAMMA.DIST(Occurrence!J1938,$C$6,$C$7,TRUE),0)</f>
        <v/>
      </c>
      <c r="J1938" s="9">
        <f>IF(Occurrence!J1938&gt;0,_xlfn.GAMMA.INV(I1938,$B$6,$B$7),0)</f>
        <v/>
      </c>
      <c r="K1938" s="24">
        <f>IF(Occurrence!K1938&gt;0,_xlfn.GAMMA.DIST(Occurrence!K1938,$C$6,$C$7,TRUE),0)</f>
        <v/>
      </c>
      <c r="L1938" s="9">
        <f>IF(Occurrence!K1938&gt;0,_xlfn.GAMMA.INV(K1938,$B$6,$B$7),0)</f>
        <v/>
      </c>
      <c r="M1938" s="24">
        <f>_xlfn.NORM.DIST(Data!X1938,$C$9,$C$10,TRUE)</f>
        <v/>
      </c>
      <c r="N1938" s="9">
        <f>_xlfn.NORM.INV(M1938,$B$9,$B$10)</f>
        <v/>
      </c>
      <c r="O1938" s="24">
        <f>_xlfn.NORM.DIST(Data!Y1938,$C$9,$C$10,TRUE)</f>
        <v/>
      </c>
      <c r="P1938" s="9">
        <f>_xlfn.NORM.INV(O1938,$B$9,$B$10)</f>
        <v/>
      </c>
    </row>
    <row r="1939">
      <c r="H1939" s="14">
        <f>Data!A1939</f>
        <v/>
      </c>
      <c r="I1939" s="24">
        <f>IF(Occurrence!J1939&gt;0,_xlfn.GAMMA.DIST(Occurrence!J1939,$C$6,$C$7,TRUE),0)</f>
        <v/>
      </c>
      <c r="J1939" s="9">
        <f>IF(Occurrence!J1939&gt;0,_xlfn.GAMMA.INV(I1939,$B$6,$B$7),0)</f>
        <v/>
      </c>
      <c r="K1939" s="24">
        <f>IF(Occurrence!K1939&gt;0,_xlfn.GAMMA.DIST(Occurrence!K1939,$C$6,$C$7,TRUE),0)</f>
        <v/>
      </c>
      <c r="L1939" s="9">
        <f>IF(Occurrence!K1939&gt;0,_xlfn.GAMMA.INV(K1939,$B$6,$B$7),0)</f>
        <v/>
      </c>
      <c r="M1939" s="24">
        <f>_xlfn.NORM.DIST(Data!X1939,$C$9,$C$10,TRUE)</f>
        <v/>
      </c>
      <c r="N1939" s="9">
        <f>_xlfn.NORM.INV(M1939,$B$9,$B$10)</f>
        <v/>
      </c>
      <c r="O1939" s="24">
        <f>_xlfn.NORM.DIST(Data!Y1939,$C$9,$C$10,TRUE)</f>
        <v/>
      </c>
      <c r="P1939" s="9">
        <f>_xlfn.NORM.INV(O1939,$B$9,$B$10)</f>
        <v/>
      </c>
    </row>
    <row r="1940">
      <c r="H1940" s="14">
        <f>Data!A1940</f>
        <v/>
      </c>
      <c r="I1940" s="24">
        <f>IF(Occurrence!J1940&gt;0,_xlfn.GAMMA.DIST(Occurrence!J1940,$C$6,$C$7,TRUE),0)</f>
        <v/>
      </c>
      <c r="J1940" s="9">
        <f>IF(Occurrence!J1940&gt;0,_xlfn.GAMMA.INV(I1940,$B$6,$B$7),0)</f>
        <v/>
      </c>
      <c r="K1940" s="24">
        <f>IF(Occurrence!K1940&gt;0,_xlfn.GAMMA.DIST(Occurrence!K1940,$C$6,$C$7,TRUE),0)</f>
        <v/>
      </c>
      <c r="L1940" s="9">
        <f>IF(Occurrence!K1940&gt;0,_xlfn.GAMMA.INV(K1940,$B$6,$B$7),0)</f>
        <v/>
      </c>
      <c r="M1940" s="24">
        <f>_xlfn.NORM.DIST(Data!X1940,$C$9,$C$10,TRUE)</f>
        <v/>
      </c>
      <c r="N1940" s="9">
        <f>_xlfn.NORM.INV(M1940,$B$9,$B$10)</f>
        <v/>
      </c>
      <c r="O1940" s="24">
        <f>_xlfn.NORM.DIST(Data!Y1940,$C$9,$C$10,TRUE)</f>
        <v/>
      </c>
      <c r="P1940" s="9">
        <f>_xlfn.NORM.INV(O1940,$B$9,$B$10)</f>
        <v/>
      </c>
    </row>
    <row r="1941">
      <c r="H1941" s="14">
        <f>Data!A1941</f>
        <v/>
      </c>
      <c r="I1941" s="24">
        <f>IF(Occurrence!J1941&gt;0,_xlfn.GAMMA.DIST(Occurrence!J1941,$C$6,$C$7,TRUE),0)</f>
        <v/>
      </c>
      <c r="J1941" s="9">
        <f>IF(Occurrence!J1941&gt;0,_xlfn.GAMMA.INV(I1941,$B$6,$B$7),0)</f>
        <v/>
      </c>
      <c r="K1941" s="24">
        <f>IF(Occurrence!K1941&gt;0,_xlfn.GAMMA.DIST(Occurrence!K1941,$C$6,$C$7,TRUE),0)</f>
        <v/>
      </c>
      <c r="L1941" s="9">
        <f>IF(Occurrence!K1941&gt;0,_xlfn.GAMMA.INV(K1941,$B$6,$B$7),0)</f>
        <v/>
      </c>
      <c r="M1941" s="24">
        <f>_xlfn.NORM.DIST(Data!X1941,$C$9,$C$10,TRUE)</f>
        <v/>
      </c>
      <c r="N1941" s="9">
        <f>_xlfn.NORM.INV(M1941,$B$9,$B$10)</f>
        <v/>
      </c>
      <c r="O1941" s="24">
        <f>_xlfn.NORM.DIST(Data!Y1941,$C$9,$C$10,TRUE)</f>
        <v/>
      </c>
      <c r="P1941" s="9">
        <f>_xlfn.NORM.INV(O1941,$B$9,$B$10)</f>
        <v/>
      </c>
    </row>
    <row r="1942">
      <c r="H1942" s="14">
        <f>Data!A1942</f>
        <v/>
      </c>
      <c r="I1942" s="24">
        <f>IF(Occurrence!J1942&gt;0,_xlfn.GAMMA.DIST(Occurrence!J1942,$C$6,$C$7,TRUE),0)</f>
        <v/>
      </c>
      <c r="J1942" s="9">
        <f>IF(Occurrence!J1942&gt;0,_xlfn.GAMMA.INV(I1942,$B$6,$B$7),0)</f>
        <v/>
      </c>
      <c r="K1942" s="24">
        <f>IF(Occurrence!K1942&gt;0,_xlfn.GAMMA.DIST(Occurrence!K1942,$C$6,$C$7,TRUE),0)</f>
        <v/>
      </c>
      <c r="L1942" s="9">
        <f>IF(Occurrence!K1942&gt;0,_xlfn.GAMMA.INV(K1942,$B$6,$B$7),0)</f>
        <v/>
      </c>
      <c r="M1942" s="24">
        <f>_xlfn.NORM.DIST(Data!X1942,$C$9,$C$10,TRUE)</f>
        <v/>
      </c>
      <c r="N1942" s="9">
        <f>_xlfn.NORM.INV(M1942,$B$9,$B$10)</f>
        <v/>
      </c>
      <c r="O1942" s="24">
        <f>_xlfn.NORM.DIST(Data!Y1942,$C$9,$C$10,TRUE)</f>
        <v/>
      </c>
      <c r="P1942" s="9">
        <f>_xlfn.NORM.INV(O1942,$B$9,$B$10)</f>
        <v/>
      </c>
    </row>
    <row r="1943">
      <c r="H1943" s="14">
        <f>Data!A1943</f>
        <v/>
      </c>
      <c r="I1943" s="24">
        <f>IF(Occurrence!J1943&gt;0,_xlfn.GAMMA.DIST(Occurrence!J1943,$C$6,$C$7,TRUE),0)</f>
        <v/>
      </c>
      <c r="J1943" s="9">
        <f>IF(Occurrence!J1943&gt;0,_xlfn.GAMMA.INV(I1943,$B$6,$B$7),0)</f>
        <v/>
      </c>
      <c r="K1943" s="24">
        <f>IF(Occurrence!K1943&gt;0,_xlfn.GAMMA.DIST(Occurrence!K1943,$C$6,$C$7,TRUE),0)</f>
        <v/>
      </c>
      <c r="L1943" s="9">
        <f>IF(Occurrence!K1943&gt;0,_xlfn.GAMMA.INV(K1943,$B$6,$B$7),0)</f>
        <v/>
      </c>
      <c r="M1943" s="24">
        <f>_xlfn.NORM.DIST(Data!X1943,$C$9,$C$10,TRUE)</f>
        <v/>
      </c>
      <c r="N1943" s="9">
        <f>_xlfn.NORM.INV(M1943,$B$9,$B$10)</f>
        <v/>
      </c>
      <c r="O1943" s="24">
        <f>_xlfn.NORM.DIST(Data!Y1943,$C$9,$C$10,TRUE)</f>
        <v/>
      </c>
      <c r="P1943" s="9">
        <f>_xlfn.NORM.INV(O1943,$B$9,$B$10)</f>
        <v/>
      </c>
    </row>
    <row r="1944">
      <c r="H1944" s="14">
        <f>Data!A1944</f>
        <v/>
      </c>
      <c r="I1944" s="24">
        <f>IF(Occurrence!J1944&gt;0,_xlfn.GAMMA.DIST(Occurrence!J1944,$C$6,$C$7,TRUE),0)</f>
        <v/>
      </c>
      <c r="J1944" s="9">
        <f>IF(Occurrence!J1944&gt;0,_xlfn.GAMMA.INV(I1944,$B$6,$B$7),0)</f>
        <v/>
      </c>
      <c r="K1944" s="24">
        <f>IF(Occurrence!K1944&gt;0,_xlfn.GAMMA.DIST(Occurrence!K1944,$C$6,$C$7,TRUE),0)</f>
        <v/>
      </c>
      <c r="L1944" s="9">
        <f>IF(Occurrence!K1944&gt;0,_xlfn.GAMMA.INV(K1944,$B$6,$B$7),0)</f>
        <v/>
      </c>
      <c r="M1944" s="24">
        <f>_xlfn.NORM.DIST(Data!X1944,$C$9,$C$10,TRUE)</f>
        <v/>
      </c>
      <c r="N1944" s="9">
        <f>_xlfn.NORM.INV(M1944,$B$9,$B$10)</f>
        <v/>
      </c>
      <c r="O1944" s="24">
        <f>_xlfn.NORM.DIST(Data!Y1944,$C$9,$C$10,TRUE)</f>
        <v/>
      </c>
      <c r="P1944" s="9">
        <f>_xlfn.NORM.INV(O1944,$B$9,$B$10)</f>
        <v/>
      </c>
    </row>
    <row r="1945">
      <c r="H1945" s="14">
        <f>Data!A1945</f>
        <v/>
      </c>
      <c r="I1945" s="24">
        <f>IF(Occurrence!J1945&gt;0,_xlfn.GAMMA.DIST(Occurrence!J1945,$C$6,$C$7,TRUE),0)</f>
        <v/>
      </c>
      <c r="J1945" s="9">
        <f>IF(Occurrence!J1945&gt;0,_xlfn.GAMMA.INV(I1945,$B$6,$B$7),0)</f>
        <v/>
      </c>
      <c r="K1945" s="24">
        <f>IF(Occurrence!K1945&gt;0,_xlfn.GAMMA.DIST(Occurrence!K1945,$C$6,$C$7,TRUE),0)</f>
        <v/>
      </c>
      <c r="L1945" s="9">
        <f>IF(Occurrence!K1945&gt;0,_xlfn.GAMMA.INV(K1945,$B$6,$B$7),0)</f>
        <v/>
      </c>
      <c r="M1945" s="24">
        <f>_xlfn.NORM.DIST(Data!X1945,$C$9,$C$10,TRUE)</f>
        <v/>
      </c>
      <c r="N1945" s="9">
        <f>_xlfn.NORM.INV(M1945,$B$9,$B$10)</f>
        <v/>
      </c>
      <c r="O1945" s="24">
        <f>_xlfn.NORM.DIST(Data!Y1945,$C$9,$C$10,TRUE)</f>
        <v/>
      </c>
      <c r="P1945" s="9">
        <f>_xlfn.NORM.INV(O1945,$B$9,$B$10)</f>
        <v/>
      </c>
    </row>
    <row r="1946">
      <c r="H1946" s="14">
        <f>Data!A1946</f>
        <v/>
      </c>
      <c r="I1946" s="24">
        <f>IF(Occurrence!J1946&gt;0,_xlfn.GAMMA.DIST(Occurrence!J1946,$C$6,$C$7,TRUE),0)</f>
        <v/>
      </c>
      <c r="J1946" s="9">
        <f>IF(Occurrence!J1946&gt;0,_xlfn.GAMMA.INV(I1946,$B$6,$B$7),0)</f>
        <v/>
      </c>
      <c r="K1946" s="24">
        <f>IF(Occurrence!K1946&gt;0,_xlfn.GAMMA.DIST(Occurrence!K1946,$C$6,$C$7,TRUE),0)</f>
        <v/>
      </c>
      <c r="L1946" s="9">
        <f>IF(Occurrence!K1946&gt;0,_xlfn.GAMMA.INV(K1946,$B$6,$B$7),0)</f>
        <v/>
      </c>
      <c r="M1946" s="24">
        <f>_xlfn.NORM.DIST(Data!X1946,$C$9,$C$10,TRUE)</f>
        <v/>
      </c>
      <c r="N1946" s="9">
        <f>_xlfn.NORM.INV(M1946,$B$9,$B$10)</f>
        <v/>
      </c>
      <c r="O1946" s="24">
        <f>_xlfn.NORM.DIST(Data!Y1946,$C$9,$C$10,TRUE)</f>
        <v/>
      </c>
      <c r="P1946" s="9">
        <f>_xlfn.NORM.INV(O1946,$B$9,$B$10)</f>
        <v/>
      </c>
    </row>
    <row r="1947">
      <c r="H1947" s="14">
        <f>Data!A1947</f>
        <v/>
      </c>
      <c r="I1947" s="24">
        <f>IF(Occurrence!J1947&gt;0,_xlfn.GAMMA.DIST(Occurrence!J1947,$C$6,$C$7,TRUE),0)</f>
        <v/>
      </c>
      <c r="J1947" s="9">
        <f>IF(Occurrence!J1947&gt;0,_xlfn.GAMMA.INV(I1947,$B$6,$B$7),0)</f>
        <v/>
      </c>
      <c r="K1947" s="24">
        <f>IF(Occurrence!K1947&gt;0,_xlfn.GAMMA.DIST(Occurrence!K1947,$C$6,$C$7,TRUE),0)</f>
        <v/>
      </c>
      <c r="L1947" s="9">
        <f>IF(Occurrence!K1947&gt;0,_xlfn.GAMMA.INV(K1947,$B$6,$B$7),0)</f>
        <v/>
      </c>
      <c r="M1947" s="24">
        <f>_xlfn.NORM.DIST(Data!X1947,$C$9,$C$10,TRUE)</f>
        <v/>
      </c>
      <c r="N1947" s="9">
        <f>_xlfn.NORM.INV(M1947,$B$9,$B$10)</f>
        <v/>
      </c>
      <c r="O1947" s="24">
        <f>_xlfn.NORM.DIST(Data!Y1947,$C$9,$C$10,TRUE)</f>
        <v/>
      </c>
      <c r="P1947" s="9">
        <f>_xlfn.NORM.INV(O1947,$B$9,$B$10)</f>
        <v/>
      </c>
    </row>
    <row r="1948">
      <c r="H1948" s="14">
        <f>Data!A1948</f>
        <v/>
      </c>
      <c r="I1948" s="24">
        <f>IF(Occurrence!J1948&gt;0,_xlfn.GAMMA.DIST(Occurrence!J1948,$C$6,$C$7,TRUE),0)</f>
        <v/>
      </c>
      <c r="J1948" s="9">
        <f>IF(Occurrence!J1948&gt;0,_xlfn.GAMMA.INV(I1948,$B$6,$B$7),0)</f>
        <v/>
      </c>
      <c r="K1948" s="24">
        <f>IF(Occurrence!K1948&gt;0,_xlfn.GAMMA.DIST(Occurrence!K1948,$C$6,$C$7,TRUE),0)</f>
        <v/>
      </c>
      <c r="L1948" s="9">
        <f>IF(Occurrence!K1948&gt;0,_xlfn.GAMMA.INV(K1948,$B$6,$B$7),0)</f>
        <v/>
      </c>
      <c r="M1948" s="24">
        <f>_xlfn.NORM.DIST(Data!X1948,$C$9,$C$10,TRUE)</f>
        <v/>
      </c>
      <c r="N1948" s="9">
        <f>_xlfn.NORM.INV(M1948,$B$9,$B$10)</f>
        <v/>
      </c>
      <c r="O1948" s="24">
        <f>_xlfn.NORM.DIST(Data!Y1948,$C$9,$C$10,TRUE)</f>
        <v/>
      </c>
      <c r="P1948" s="9">
        <f>_xlfn.NORM.INV(O1948,$B$9,$B$10)</f>
        <v/>
      </c>
    </row>
    <row r="1949">
      <c r="H1949" s="14">
        <f>Data!A1949</f>
        <v/>
      </c>
      <c r="I1949" s="24">
        <f>IF(Occurrence!J1949&gt;0,_xlfn.GAMMA.DIST(Occurrence!J1949,$C$6,$C$7,TRUE),0)</f>
        <v/>
      </c>
      <c r="J1949" s="9">
        <f>IF(Occurrence!J1949&gt;0,_xlfn.GAMMA.INV(I1949,$B$6,$B$7),0)</f>
        <v/>
      </c>
      <c r="K1949" s="24">
        <f>IF(Occurrence!K1949&gt;0,_xlfn.GAMMA.DIST(Occurrence!K1949,$C$6,$C$7,TRUE),0)</f>
        <v/>
      </c>
      <c r="L1949" s="9">
        <f>IF(Occurrence!K1949&gt;0,_xlfn.GAMMA.INV(K1949,$B$6,$B$7),0)</f>
        <v/>
      </c>
      <c r="M1949" s="24">
        <f>_xlfn.NORM.DIST(Data!X1949,$C$9,$C$10,TRUE)</f>
        <v/>
      </c>
      <c r="N1949" s="9">
        <f>_xlfn.NORM.INV(M1949,$B$9,$B$10)</f>
        <v/>
      </c>
      <c r="O1949" s="24">
        <f>_xlfn.NORM.DIST(Data!Y1949,$C$9,$C$10,TRUE)</f>
        <v/>
      </c>
      <c r="P1949" s="9">
        <f>_xlfn.NORM.INV(O1949,$B$9,$B$10)</f>
        <v/>
      </c>
    </row>
    <row r="1950">
      <c r="H1950" s="14">
        <f>Data!A1950</f>
        <v/>
      </c>
      <c r="I1950" s="24">
        <f>IF(Occurrence!J1950&gt;0,_xlfn.GAMMA.DIST(Occurrence!J1950,$C$6,$C$7,TRUE),0)</f>
        <v/>
      </c>
      <c r="J1950" s="9">
        <f>IF(Occurrence!J1950&gt;0,_xlfn.GAMMA.INV(I1950,$B$6,$B$7),0)</f>
        <v/>
      </c>
      <c r="K1950" s="24">
        <f>IF(Occurrence!K1950&gt;0,_xlfn.GAMMA.DIST(Occurrence!K1950,$C$6,$C$7,TRUE),0)</f>
        <v/>
      </c>
      <c r="L1950" s="9">
        <f>IF(Occurrence!K1950&gt;0,_xlfn.GAMMA.INV(K1950,$B$6,$B$7),0)</f>
        <v/>
      </c>
      <c r="M1950" s="24">
        <f>_xlfn.NORM.DIST(Data!X1950,$C$9,$C$10,TRUE)</f>
        <v/>
      </c>
      <c r="N1950" s="9">
        <f>_xlfn.NORM.INV(M1950,$B$9,$B$10)</f>
        <v/>
      </c>
      <c r="O1950" s="24">
        <f>_xlfn.NORM.DIST(Data!Y1950,$C$9,$C$10,TRUE)</f>
        <v/>
      </c>
      <c r="P1950" s="9">
        <f>_xlfn.NORM.INV(O1950,$B$9,$B$10)</f>
        <v/>
      </c>
    </row>
    <row r="1951">
      <c r="H1951" s="14">
        <f>Data!A1951</f>
        <v/>
      </c>
      <c r="I1951" s="24">
        <f>IF(Occurrence!J1951&gt;0,_xlfn.GAMMA.DIST(Occurrence!J1951,$C$6,$C$7,TRUE),0)</f>
        <v/>
      </c>
      <c r="J1951" s="9">
        <f>IF(Occurrence!J1951&gt;0,_xlfn.GAMMA.INV(I1951,$B$6,$B$7),0)</f>
        <v/>
      </c>
      <c r="K1951" s="24">
        <f>IF(Occurrence!K1951&gt;0,_xlfn.GAMMA.DIST(Occurrence!K1951,$C$6,$C$7,TRUE),0)</f>
        <v/>
      </c>
      <c r="L1951" s="9">
        <f>IF(Occurrence!K1951&gt;0,_xlfn.GAMMA.INV(K1951,$B$6,$B$7),0)</f>
        <v/>
      </c>
      <c r="M1951" s="24">
        <f>_xlfn.NORM.DIST(Data!X1951,$C$9,$C$10,TRUE)</f>
        <v/>
      </c>
      <c r="N1951" s="9">
        <f>_xlfn.NORM.INV(M1951,$B$9,$B$10)</f>
        <v/>
      </c>
      <c r="O1951" s="24">
        <f>_xlfn.NORM.DIST(Data!Y1951,$C$9,$C$10,TRUE)</f>
        <v/>
      </c>
      <c r="P1951" s="9">
        <f>_xlfn.NORM.INV(O1951,$B$9,$B$10)</f>
        <v/>
      </c>
    </row>
    <row r="1952">
      <c r="H1952" s="14">
        <f>Data!A1952</f>
        <v/>
      </c>
      <c r="I1952" s="24">
        <f>IF(Occurrence!J1952&gt;0,_xlfn.GAMMA.DIST(Occurrence!J1952,$C$6,$C$7,TRUE),0)</f>
        <v/>
      </c>
      <c r="J1952" s="9">
        <f>IF(Occurrence!J1952&gt;0,_xlfn.GAMMA.INV(I1952,$B$6,$B$7),0)</f>
        <v/>
      </c>
      <c r="K1952" s="24">
        <f>IF(Occurrence!K1952&gt;0,_xlfn.GAMMA.DIST(Occurrence!K1952,$C$6,$C$7,TRUE),0)</f>
        <v/>
      </c>
      <c r="L1952" s="9">
        <f>IF(Occurrence!K1952&gt;0,_xlfn.GAMMA.INV(K1952,$B$6,$B$7),0)</f>
        <v/>
      </c>
      <c r="M1952" s="24">
        <f>_xlfn.NORM.DIST(Data!X1952,$C$9,$C$10,TRUE)</f>
        <v/>
      </c>
      <c r="N1952" s="9">
        <f>_xlfn.NORM.INV(M1952,$B$9,$B$10)</f>
        <v/>
      </c>
      <c r="O1952" s="24">
        <f>_xlfn.NORM.DIST(Data!Y1952,$C$9,$C$10,TRUE)</f>
        <v/>
      </c>
      <c r="P1952" s="9">
        <f>_xlfn.NORM.INV(O1952,$B$9,$B$10)</f>
        <v/>
      </c>
    </row>
    <row r="1953">
      <c r="H1953" s="14">
        <f>Data!A1953</f>
        <v/>
      </c>
      <c r="I1953" s="24">
        <f>IF(Occurrence!J1953&gt;0,_xlfn.GAMMA.DIST(Occurrence!J1953,$C$6,$C$7,TRUE),0)</f>
        <v/>
      </c>
      <c r="J1953" s="9">
        <f>IF(Occurrence!J1953&gt;0,_xlfn.GAMMA.INV(I1953,$B$6,$B$7),0)</f>
        <v/>
      </c>
      <c r="K1953" s="24">
        <f>IF(Occurrence!K1953&gt;0,_xlfn.GAMMA.DIST(Occurrence!K1953,$C$6,$C$7,TRUE),0)</f>
        <v/>
      </c>
      <c r="L1953" s="9">
        <f>IF(Occurrence!K1953&gt;0,_xlfn.GAMMA.INV(K1953,$B$6,$B$7),0)</f>
        <v/>
      </c>
      <c r="M1953" s="24">
        <f>_xlfn.NORM.DIST(Data!X1953,$C$9,$C$10,TRUE)</f>
        <v/>
      </c>
      <c r="N1953" s="9">
        <f>_xlfn.NORM.INV(M1953,$B$9,$B$10)</f>
        <v/>
      </c>
      <c r="O1953" s="24">
        <f>_xlfn.NORM.DIST(Data!Y1953,$C$9,$C$10,TRUE)</f>
        <v/>
      </c>
      <c r="P1953" s="9">
        <f>_xlfn.NORM.INV(O1953,$B$9,$B$10)</f>
        <v/>
      </c>
    </row>
    <row r="1954">
      <c r="H1954" s="14">
        <f>Data!A1954</f>
        <v/>
      </c>
      <c r="I1954" s="24">
        <f>IF(Occurrence!J1954&gt;0,_xlfn.GAMMA.DIST(Occurrence!J1954,$C$6,$C$7,TRUE),0)</f>
        <v/>
      </c>
      <c r="J1954" s="9">
        <f>IF(Occurrence!J1954&gt;0,_xlfn.GAMMA.INV(I1954,$B$6,$B$7),0)</f>
        <v/>
      </c>
      <c r="K1954" s="24">
        <f>IF(Occurrence!K1954&gt;0,_xlfn.GAMMA.DIST(Occurrence!K1954,$C$6,$C$7,TRUE),0)</f>
        <v/>
      </c>
      <c r="L1954" s="9">
        <f>IF(Occurrence!K1954&gt;0,_xlfn.GAMMA.INV(K1954,$B$6,$B$7),0)</f>
        <v/>
      </c>
      <c r="M1954" s="24">
        <f>_xlfn.NORM.DIST(Data!X1954,$C$9,$C$10,TRUE)</f>
        <v/>
      </c>
      <c r="N1954" s="9">
        <f>_xlfn.NORM.INV(M1954,$B$9,$B$10)</f>
        <v/>
      </c>
      <c r="O1954" s="24">
        <f>_xlfn.NORM.DIST(Data!Y1954,$C$9,$C$10,TRUE)</f>
        <v/>
      </c>
      <c r="P1954" s="9">
        <f>_xlfn.NORM.INV(O1954,$B$9,$B$10)</f>
        <v/>
      </c>
    </row>
    <row r="1955">
      <c r="H1955" s="14">
        <f>Data!A1955</f>
        <v/>
      </c>
      <c r="I1955" s="24">
        <f>IF(Occurrence!J1955&gt;0,_xlfn.GAMMA.DIST(Occurrence!J1955,$C$6,$C$7,TRUE),0)</f>
        <v/>
      </c>
      <c r="J1955" s="9">
        <f>IF(Occurrence!J1955&gt;0,_xlfn.GAMMA.INV(I1955,$B$6,$B$7),0)</f>
        <v/>
      </c>
      <c r="K1955" s="24">
        <f>IF(Occurrence!K1955&gt;0,_xlfn.GAMMA.DIST(Occurrence!K1955,$C$6,$C$7,TRUE),0)</f>
        <v/>
      </c>
      <c r="L1955" s="9">
        <f>IF(Occurrence!K1955&gt;0,_xlfn.GAMMA.INV(K1955,$B$6,$B$7),0)</f>
        <v/>
      </c>
      <c r="M1955" s="24">
        <f>_xlfn.NORM.DIST(Data!X1955,$C$9,$C$10,TRUE)</f>
        <v/>
      </c>
      <c r="N1955" s="9">
        <f>_xlfn.NORM.INV(M1955,$B$9,$B$10)</f>
        <v/>
      </c>
      <c r="O1955" s="24">
        <f>_xlfn.NORM.DIST(Data!Y1955,$C$9,$C$10,TRUE)</f>
        <v/>
      </c>
      <c r="P1955" s="9">
        <f>_xlfn.NORM.INV(O1955,$B$9,$B$10)</f>
        <v/>
      </c>
    </row>
    <row r="1956">
      <c r="H1956" s="14">
        <f>Data!A1956</f>
        <v/>
      </c>
      <c r="I1956" s="24">
        <f>IF(Occurrence!J1956&gt;0,_xlfn.GAMMA.DIST(Occurrence!J1956,$C$6,$C$7,TRUE),0)</f>
        <v/>
      </c>
      <c r="J1956" s="9">
        <f>IF(Occurrence!J1956&gt;0,_xlfn.GAMMA.INV(I1956,$B$6,$B$7),0)</f>
        <v/>
      </c>
      <c r="K1956" s="24">
        <f>IF(Occurrence!K1956&gt;0,_xlfn.GAMMA.DIST(Occurrence!K1956,$C$6,$C$7,TRUE),0)</f>
        <v/>
      </c>
      <c r="L1956" s="9">
        <f>IF(Occurrence!K1956&gt;0,_xlfn.GAMMA.INV(K1956,$B$6,$B$7),0)</f>
        <v/>
      </c>
      <c r="M1956" s="24">
        <f>_xlfn.NORM.DIST(Data!X1956,$C$9,$C$10,TRUE)</f>
        <v/>
      </c>
      <c r="N1956" s="9">
        <f>_xlfn.NORM.INV(M1956,$B$9,$B$10)</f>
        <v/>
      </c>
      <c r="O1956" s="24">
        <f>_xlfn.NORM.DIST(Data!Y1956,$C$9,$C$10,TRUE)</f>
        <v/>
      </c>
      <c r="P1956" s="9">
        <f>_xlfn.NORM.INV(O1956,$B$9,$B$10)</f>
        <v/>
      </c>
    </row>
    <row r="1957">
      <c r="H1957" s="14">
        <f>Data!A1957</f>
        <v/>
      </c>
      <c r="I1957" s="24">
        <f>IF(Occurrence!J1957&gt;0,_xlfn.GAMMA.DIST(Occurrence!J1957,$C$6,$C$7,TRUE),0)</f>
        <v/>
      </c>
      <c r="J1957" s="9">
        <f>IF(Occurrence!J1957&gt;0,_xlfn.GAMMA.INV(I1957,$B$6,$B$7),0)</f>
        <v/>
      </c>
      <c r="K1957" s="24">
        <f>IF(Occurrence!K1957&gt;0,_xlfn.GAMMA.DIST(Occurrence!K1957,$C$6,$C$7,TRUE),0)</f>
        <v/>
      </c>
      <c r="L1957" s="9">
        <f>IF(Occurrence!K1957&gt;0,_xlfn.GAMMA.INV(K1957,$B$6,$B$7),0)</f>
        <v/>
      </c>
      <c r="M1957" s="24">
        <f>_xlfn.NORM.DIST(Data!X1957,$C$9,$C$10,TRUE)</f>
        <v/>
      </c>
      <c r="N1957" s="9">
        <f>_xlfn.NORM.INV(M1957,$B$9,$B$10)</f>
        <v/>
      </c>
      <c r="O1957" s="24">
        <f>_xlfn.NORM.DIST(Data!Y1957,$C$9,$C$10,TRUE)</f>
        <v/>
      </c>
      <c r="P1957" s="9">
        <f>_xlfn.NORM.INV(O1957,$B$9,$B$10)</f>
        <v/>
      </c>
    </row>
    <row r="1958">
      <c r="H1958" s="14">
        <f>Data!A1958</f>
        <v/>
      </c>
      <c r="I1958" s="24">
        <f>IF(Occurrence!J1958&gt;0,_xlfn.GAMMA.DIST(Occurrence!J1958,$C$6,$C$7,TRUE),0)</f>
        <v/>
      </c>
      <c r="J1958" s="9">
        <f>IF(Occurrence!J1958&gt;0,_xlfn.GAMMA.INV(I1958,$B$6,$B$7),0)</f>
        <v/>
      </c>
      <c r="K1958" s="24">
        <f>IF(Occurrence!K1958&gt;0,_xlfn.GAMMA.DIST(Occurrence!K1958,$C$6,$C$7,TRUE),0)</f>
        <v/>
      </c>
      <c r="L1958" s="9">
        <f>IF(Occurrence!K1958&gt;0,_xlfn.GAMMA.INV(K1958,$B$6,$B$7),0)</f>
        <v/>
      </c>
      <c r="M1958" s="24">
        <f>_xlfn.NORM.DIST(Data!X1958,$C$9,$C$10,TRUE)</f>
        <v/>
      </c>
      <c r="N1958" s="9">
        <f>_xlfn.NORM.INV(M1958,$B$9,$B$10)</f>
        <v/>
      </c>
      <c r="O1958" s="24">
        <f>_xlfn.NORM.DIST(Data!Y1958,$C$9,$C$10,TRUE)</f>
        <v/>
      </c>
      <c r="P1958" s="9">
        <f>_xlfn.NORM.INV(O1958,$B$9,$B$10)</f>
        <v/>
      </c>
    </row>
    <row r="1959">
      <c r="H1959" s="14">
        <f>Data!A1959</f>
        <v/>
      </c>
      <c r="I1959" s="24">
        <f>IF(Occurrence!J1959&gt;0,_xlfn.GAMMA.DIST(Occurrence!J1959,$C$6,$C$7,TRUE),0)</f>
        <v/>
      </c>
      <c r="J1959" s="9">
        <f>IF(Occurrence!J1959&gt;0,_xlfn.GAMMA.INV(I1959,$B$6,$B$7),0)</f>
        <v/>
      </c>
      <c r="K1959" s="24">
        <f>IF(Occurrence!K1959&gt;0,_xlfn.GAMMA.DIST(Occurrence!K1959,$C$6,$C$7,TRUE),0)</f>
        <v/>
      </c>
      <c r="L1959" s="9">
        <f>IF(Occurrence!K1959&gt;0,_xlfn.GAMMA.INV(K1959,$B$6,$B$7),0)</f>
        <v/>
      </c>
      <c r="M1959" s="24">
        <f>_xlfn.NORM.DIST(Data!X1959,$C$9,$C$10,TRUE)</f>
        <v/>
      </c>
      <c r="N1959" s="9">
        <f>_xlfn.NORM.INV(M1959,$B$9,$B$10)</f>
        <v/>
      </c>
      <c r="O1959" s="24">
        <f>_xlfn.NORM.DIST(Data!Y1959,$C$9,$C$10,TRUE)</f>
        <v/>
      </c>
      <c r="P1959" s="9">
        <f>_xlfn.NORM.INV(O1959,$B$9,$B$10)</f>
        <v/>
      </c>
    </row>
    <row r="1960">
      <c r="H1960" s="14">
        <f>Data!A1960</f>
        <v/>
      </c>
      <c r="I1960" s="24">
        <f>IF(Occurrence!J1960&gt;0,_xlfn.GAMMA.DIST(Occurrence!J1960,$C$6,$C$7,TRUE),0)</f>
        <v/>
      </c>
      <c r="J1960" s="9">
        <f>IF(Occurrence!J1960&gt;0,_xlfn.GAMMA.INV(I1960,$B$6,$B$7),0)</f>
        <v/>
      </c>
      <c r="K1960" s="24">
        <f>IF(Occurrence!K1960&gt;0,_xlfn.GAMMA.DIST(Occurrence!K1960,$C$6,$C$7,TRUE),0)</f>
        <v/>
      </c>
      <c r="L1960" s="9">
        <f>IF(Occurrence!K1960&gt;0,_xlfn.GAMMA.INV(K1960,$B$6,$B$7),0)</f>
        <v/>
      </c>
      <c r="M1960" s="24">
        <f>_xlfn.NORM.DIST(Data!X1960,$C$9,$C$10,TRUE)</f>
        <v/>
      </c>
      <c r="N1960" s="9">
        <f>_xlfn.NORM.INV(M1960,$B$9,$B$10)</f>
        <v/>
      </c>
      <c r="O1960" s="24">
        <f>_xlfn.NORM.DIST(Data!Y1960,$C$9,$C$10,TRUE)</f>
        <v/>
      </c>
      <c r="P1960" s="9">
        <f>_xlfn.NORM.INV(O1960,$B$9,$B$10)</f>
        <v/>
      </c>
    </row>
    <row r="1961">
      <c r="H1961" s="14">
        <f>Data!A1961</f>
        <v/>
      </c>
      <c r="I1961" s="24">
        <f>IF(Occurrence!J1961&gt;0,_xlfn.GAMMA.DIST(Occurrence!J1961,$C$6,$C$7,TRUE),0)</f>
        <v/>
      </c>
      <c r="J1961" s="9">
        <f>IF(Occurrence!J1961&gt;0,_xlfn.GAMMA.INV(I1961,$B$6,$B$7),0)</f>
        <v/>
      </c>
      <c r="K1961" s="24">
        <f>IF(Occurrence!K1961&gt;0,_xlfn.GAMMA.DIST(Occurrence!K1961,$C$6,$C$7,TRUE),0)</f>
        <v/>
      </c>
      <c r="L1961" s="9">
        <f>IF(Occurrence!K1961&gt;0,_xlfn.GAMMA.INV(K1961,$B$6,$B$7),0)</f>
        <v/>
      </c>
      <c r="M1961" s="24">
        <f>_xlfn.NORM.DIST(Data!X1961,$C$9,$C$10,TRUE)</f>
        <v/>
      </c>
      <c r="N1961" s="9">
        <f>_xlfn.NORM.INV(M1961,$B$9,$B$10)</f>
        <v/>
      </c>
      <c r="O1961" s="24">
        <f>_xlfn.NORM.DIST(Data!Y1961,$C$9,$C$10,TRUE)</f>
        <v/>
      </c>
      <c r="P1961" s="9">
        <f>_xlfn.NORM.INV(O1961,$B$9,$B$10)</f>
        <v/>
      </c>
    </row>
    <row r="1962">
      <c r="H1962" s="14">
        <f>Data!A1962</f>
        <v/>
      </c>
      <c r="I1962" s="24">
        <f>IF(Occurrence!J1962&gt;0,_xlfn.GAMMA.DIST(Occurrence!J1962,$C$6,$C$7,TRUE),0)</f>
        <v/>
      </c>
      <c r="J1962" s="9">
        <f>IF(Occurrence!J1962&gt;0,_xlfn.GAMMA.INV(I1962,$B$6,$B$7),0)</f>
        <v/>
      </c>
      <c r="K1962" s="24">
        <f>IF(Occurrence!K1962&gt;0,_xlfn.GAMMA.DIST(Occurrence!K1962,$C$6,$C$7,TRUE),0)</f>
        <v/>
      </c>
      <c r="L1962" s="9">
        <f>IF(Occurrence!K1962&gt;0,_xlfn.GAMMA.INV(K1962,$B$6,$B$7),0)</f>
        <v/>
      </c>
      <c r="M1962" s="24">
        <f>_xlfn.NORM.DIST(Data!X1962,$C$9,$C$10,TRUE)</f>
        <v/>
      </c>
      <c r="N1962" s="9">
        <f>_xlfn.NORM.INV(M1962,$B$9,$B$10)</f>
        <v/>
      </c>
      <c r="O1962" s="24">
        <f>_xlfn.NORM.DIST(Data!Y1962,$C$9,$C$10,TRUE)</f>
        <v/>
      </c>
      <c r="P1962" s="9">
        <f>_xlfn.NORM.INV(O1962,$B$9,$B$10)</f>
        <v/>
      </c>
    </row>
    <row r="1963">
      <c r="H1963" s="14">
        <f>Data!A1963</f>
        <v/>
      </c>
      <c r="I1963" s="24">
        <f>IF(Occurrence!J1963&gt;0,_xlfn.GAMMA.DIST(Occurrence!J1963,$C$6,$C$7,TRUE),0)</f>
        <v/>
      </c>
      <c r="J1963" s="9">
        <f>IF(Occurrence!J1963&gt;0,_xlfn.GAMMA.INV(I1963,$B$6,$B$7),0)</f>
        <v/>
      </c>
      <c r="K1963" s="24">
        <f>IF(Occurrence!K1963&gt;0,_xlfn.GAMMA.DIST(Occurrence!K1963,$C$6,$C$7,TRUE),0)</f>
        <v/>
      </c>
      <c r="L1963" s="9">
        <f>IF(Occurrence!K1963&gt;0,_xlfn.GAMMA.INV(K1963,$B$6,$B$7),0)</f>
        <v/>
      </c>
      <c r="M1963" s="24">
        <f>_xlfn.NORM.DIST(Data!X1963,$C$9,$C$10,TRUE)</f>
        <v/>
      </c>
      <c r="N1963" s="9">
        <f>_xlfn.NORM.INV(M1963,$B$9,$B$10)</f>
        <v/>
      </c>
      <c r="O1963" s="24">
        <f>_xlfn.NORM.DIST(Data!Y1963,$C$9,$C$10,TRUE)</f>
        <v/>
      </c>
      <c r="P1963" s="9">
        <f>_xlfn.NORM.INV(O1963,$B$9,$B$10)</f>
        <v/>
      </c>
    </row>
    <row r="1964">
      <c r="H1964" s="14">
        <f>Data!A1964</f>
        <v/>
      </c>
      <c r="I1964" s="24">
        <f>IF(Occurrence!J1964&gt;0,_xlfn.GAMMA.DIST(Occurrence!J1964,$C$6,$C$7,TRUE),0)</f>
        <v/>
      </c>
      <c r="J1964" s="9">
        <f>IF(Occurrence!J1964&gt;0,_xlfn.GAMMA.INV(I1964,$B$6,$B$7),0)</f>
        <v/>
      </c>
      <c r="K1964" s="24">
        <f>IF(Occurrence!K1964&gt;0,_xlfn.GAMMA.DIST(Occurrence!K1964,$C$6,$C$7,TRUE),0)</f>
        <v/>
      </c>
      <c r="L1964" s="9">
        <f>IF(Occurrence!K1964&gt;0,_xlfn.GAMMA.INV(K1964,$B$6,$B$7),0)</f>
        <v/>
      </c>
      <c r="M1964" s="24">
        <f>_xlfn.NORM.DIST(Data!X1964,$C$9,$C$10,TRUE)</f>
        <v/>
      </c>
      <c r="N1964" s="9">
        <f>_xlfn.NORM.INV(M1964,$B$9,$B$10)</f>
        <v/>
      </c>
      <c r="O1964" s="24">
        <f>_xlfn.NORM.DIST(Data!Y1964,$C$9,$C$10,TRUE)</f>
        <v/>
      </c>
      <c r="P1964" s="9">
        <f>_xlfn.NORM.INV(O1964,$B$9,$B$10)</f>
        <v/>
      </c>
    </row>
    <row r="1965">
      <c r="H1965" s="14">
        <f>Data!A1965</f>
        <v/>
      </c>
      <c r="I1965" s="24">
        <f>IF(Occurrence!J1965&gt;0,_xlfn.GAMMA.DIST(Occurrence!J1965,$C$6,$C$7,TRUE),0)</f>
        <v/>
      </c>
      <c r="J1965" s="9">
        <f>IF(Occurrence!J1965&gt;0,_xlfn.GAMMA.INV(I1965,$B$6,$B$7),0)</f>
        <v/>
      </c>
      <c r="K1965" s="24">
        <f>IF(Occurrence!K1965&gt;0,_xlfn.GAMMA.DIST(Occurrence!K1965,$C$6,$C$7,TRUE),0)</f>
        <v/>
      </c>
      <c r="L1965" s="9">
        <f>IF(Occurrence!K1965&gt;0,_xlfn.GAMMA.INV(K1965,$B$6,$B$7),0)</f>
        <v/>
      </c>
      <c r="M1965" s="24">
        <f>_xlfn.NORM.DIST(Data!X1965,$C$9,$C$10,TRUE)</f>
        <v/>
      </c>
      <c r="N1965" s="9">
        <f>_xlfn.NORM.INV(M1965,$B$9,$B$10)</f>
        <v/>
      </c>
      <c r="O1965" s="24">
        <f>_xlfn.NORM.DIST(Data!Y1965,$C$9,$C$10,TRUE)</f>
        <v/>
      </c>
      <c r="P1965" s="9">
        <f>_xlfn.NORM.INV(O1965,$B$9,$B$10)</f>
        <v/>
      </c>
    </row>
    <row r="1966">
      <c r="H1966" s="14">
        <f>Data!A1966</f>
        <v/>
      </c>
      <c r="I1966" s="24">
        <f>IF(Occurrence!J1966&gt;0,_xlfn.GAMMA.DIST(Occurrence!J1966,$C$6,$C$7,TRUE),0)</f>
        <v/>
      </c>
      <c r="J1966" s="9">
        <f>IF(Occurrence!J1966&gt;0,_xlfn.GAMMA.INV(I1966,$B$6,$B$7),0)</f>
        <v/>
      </c>
      <c r="K1966" s="24">
        <f>IF(Occurrence!K1966&gt;0,_xlfn.GAMMA.DIST(Occurrence!K1966,$C$6,$C$7,TRUE),0)</f>
        <v/>
      </c>
      <c r="L1966" s="9">
        <f>IF(Occurrence!K1966&gt;0,_xlfn.GAMMA.INV(K1966,$B$6,$B$7),0)</f>
        <v/>
      </c>
      <c r="M1966" s="24">
        <f>_xlfn.NORM.DIST(Data!X1966,$C$9,$C$10,TRUE)</f>
        <v/>
      </c>
      <c r="N1966" s="9">
        <f>_xlfn.NORM.INV(M1966,$B$9,$B$10)</f>
        <v/>
      </c>
      <c r="O1966" s="24">
        <f>_xlfn.NORM.DIST(Data!Y1966,$C$9,$C$10,TRUE)</f>
        <v/>
      </c>
      <c r="P1966" s="9">
        <f>_xlfn.NORM.INV(O1966,$B$9,$B$10)</f>
        <v/>
      </c>
    </row>
    <row r="1967">
      <c r="H1967" s="14">
        <f>Data!A1967</f>
        <v/>
      </c>
      <c r="I1967" s="24">
        <f>IF(Occurrence!J1967&gt;0,_xlfn.GAMMA.DIST(Occurrence!J1967,$C$6,$C$7,TRUE),0)</f>
        <v/>
      </c>
      <c r="J1967" s="9">
        <f>IF(Occurrence!J1967&gt;0,_xlfn.GAMMA.INV(I1967,$B$6,$B$7),0)</f>
        <v/>
      </c>
      <c r="K1967" s="24">
        <f>IF(Occurrence!K1967&gt;0,_xlfn.GAMMA.DIST(Occurrence!K1967,$C$6,$C$7,TRUE),0)</f>
        <v/>
      </c>
      <c r="L1967" s="9">
        <f>IF(Occurrence!K1967&gt;0,_xlfn.GAMMA.INV(K1967,$B$6,$B$7),0)</f>
        <v/>
      </c>
      <c r="M1967" s="24">
        <f>_xlfn.NORM.DIST(Data!X1967,$C$9,$C$10,TRUE)</f>
        <v/>
      </c>
      <c r="N1967" s="9">
        <f>_xlfn.NORM.INV(M1967,$B$9,$B$10)</f>
        <v/>
      </c>
      <c r="O1967" s="24">
        <f>_xlfn.NORM.DIST(Data!Y1967,$C$9,$C$10,TRUE)</f>
        <v/>
      </c>
      <c r="P1967" s="9">
        <f>_xlfn.NORM.INV(O1967,$B$9,$B$10)</f>
        <v/>
      </c>
    </row>
    <row r="1968">
      <c r="H1968" s="14">
        <f>Data!A1968</f>
        <v/>
      </c>
      <c r="I1968" s="24">
        <f>IF(Occurrence!J1968&gt;0,_xlfn.GAMMA.DIST(Occurrence!J1968,$C$6,$C$7,TRUE),0)</f>
        <v/>
      </c>
      <c r="J1968" s="9">
        <f>IF(Occurrence!J1968&gt;0,_xlfn.GAMMA.INV(I1968,$B$6,$B$7),0)</f>
        <v/>
      </c>
      <c r="K1968" s="24">
        <f>IF(Occurrence!K1968&gt;0,_xlfn.GAMMA.DIST(Occurrence!K1968,$C$6,$C$7,TRUE),0)</f>
        <v/>
      </c>
      <c r="L1968" s="9">
        <f>IF(Occurrence!K1968&gt;0,_xlfn.GAMMA.INV(K1968,$B$6,$B$7),0)</f>
        <v/>
      </c>
      <c r="M1968" s="24">
        <f>_xlfn.NORM.DIST(Data!X1968,$C$9,$C$10,TRUE)</f>
        <v/>
      </c>
      <c r="N1968" s="9">
        <f>_xlfn.NORM.INV(M1968,$B$9,$B$10)</f>
        <v/>
      </c>
      <c r="O1968" s="24">
        <f>_xlfn.NORM.DIST(Data!Y1968,$C$9,$C$10,TRUE)</f>
        <v/>
      </c>
      <c r="P1968" s="9">
        <f>_xlfn.NORM.INV(O1968,$B$9,$B$10)</f>
        <v/>
      </c>
    </row>
    <row r="1969">
      <c r="H1969" s="14">
        <f>Data!A1969</f>
        <v/>
      </c>
      <c r="I1969" s="24">
        <f>IF(Occurrence!J1969&gt;0,_xlfn.GAMMA.DIST(Occurrence!J1969,$C$6,$C$7,TRUE),0)</f>
        <v/>
      </c>
      <c r="J1969" s="9">
        <f>IF(Occurrence!J1969&gt;0,_xlfn.GAMMA.INV(I1969,$B$6,$B$7),0)</f>
        <v/>
      </c>
      <c r="K1969" s="24">
        <f>IF(Occurrence!K1969&gt;0,_xlfn.GAMMA.DIST(Occurrence!K1969,$C$6,$C$7,TRUE),0)</f>
        <v/>
      </c>
      <c r="L1969" s="9">
        <f>IF(Occurrence!K1969&gt;0,_xlfn.GAMMA.INV(K1969,$B$6,$B$7),0)</f>
        <v/>
      </c>
      <c r="M1969" s="24">
        <f>_xlfn.NORM.DIST(Data!X1969,$C$9,$C$10,TRUE)</f>
        <v/>
      </c>
      <c r="N1969" s="9">
        <f>_xlfn.NORM.INV(M1969,$B$9,$B$10)</f>
        <v/>
      </c>
      <c r="O1969" s="24">
        <f>_xlfn.NORM.DIST(Data!Y1969,$C$9,$C$10,TRUE)</f>
        <v/>
      </c>
      <c r="P1969" s="9">
        <f>_xlfn.NORM.INV(O1969,$B$9,$B$10)</f>
        <v/>
      </c>
    </row>
    <row r="1970">
      <c r="H1970" s="14">
        <f>Data!A1970</f>
        <v/>
      </c>
      <c r="I1970" s="24">
        <f>IF(Occurrence!J1970&gt;0,_xlfn.GAMMA.DIST(Occurrence!J1970,$C$6,$C$7,TRUE),0)</f>
        <v/>
      </c>
      <c r="J1970" s="9">
        <f>IF(Occurrence!J1970&gt;0,_xlfn.GAMMA.INV(I1970,$B$6,$B$7),0)</f>
        <v/>
      </c>
      <c r="K1970" s="24">
        <f>IF(Occurrence!K1970&gt;0,_xlfn.GAMMA.DIST(Occurrence!K1970,$C$6,$C$7,TRUE),0)</f>
        <v/>
      </c>
      <c r="L1970" s="9">
        <f>IF(Occurrence!K1970&gt;0,_xlfn.GAMMA.INV(K1970,$B$6,$B$7),0)</f>
        <v/>
      </c>
      <c r="M1970" s="24">
        <f>_xlfn.NORM.DIST(Data!X1970,$C$9,$C$10,TRUE)</f>
        <v/>
      </c>
      <c r="N1970" s="9">
        <f>_xlfn.NORM.INV(M1970,$B$9,$B$10)</f>
        <v/>
      </c>
      <c r="O1970" s="24">
        <f>_xlfn.NORM.DIST(Data!Y1970,$C$9,$C$10,TRUE)</f>
        <v/>
      </c>
      <c r="P1970" s="9">
        <f>_xlfn.NORM.INV(O1970,$B$9,$B$10)</f>
        <v/>
      </c>
    </row>
    <row r="1971">
      <c r="H1971" s="14">
        <f>Data!A1971</f>
        <v/>
      </c>
      <c r="I1971" s="24">
        <f>IF(Occurrence!J1971&gt;0,_xlfn.GAMMA.DIST(Occurrence!J1971,$C$6,$C$7,TRUE),0)</f>
        <v/>
      </c>
      <c r="J1971" s="9">
        <f>IF(Occurrence!J1971&gt;0,_xlfn.GAMMA.INV(I1971,$B$6,$B$7),0)</f>
        <v/>
      </c>
      <c r="K1971" s="24">
        <f>IF(Occurrence!K1971&gt;0,_xlfn.GAMMA.DIST(Occurrence!K1971,$C$6,$C$7,TRUE),0)</f>
        <v/>
      </c>
      <c r="L1971" s="9">
        <f>IF(Occurrence!K1971&gt;0,_xlfn.GAMMA.INV(K1971,$B$6,$B$7),0)</f>
        <v/>
      </c>
      <c r="M1971" s="24">
        <f>_xlfn.NORM.DIST(Data!X1971,$C$9,$C$10,TRUE)</f>
        <v/>
      </c>
      <c r="N1971" s="9">
        <f>_xlfn.NORM.INV(M1971,$B$9,$B$10)</f>
        <v/>
      </c>
      <c r="O1971" s="24">
        <f>_xlfn.NORM.DIST(Data!Y1971,$C$9,$C$10,TRUE)</f>
        <v/>
      </c>
      <c r="P1971" s="9">
        <f>_xlfn.NORM.INV(O1971,$B$9,$B$10)</f>
        <v/>
      </c>
    </row>
    <row r="1972">
      <c r="H1972" s="14">
        <f>Data!A1972</f>
        <v/>
      </c>
      <c r="I1972" s="24">
        <f>IF(Occurrence!J1972&gt;0,_xlfn.GAMMA.DIST(Occurrence!J1972,$C$6,$C$7,TRUE),0)</f>
        <v/>
      </c>
      <c r="J1972" s="9">
        <f>IF(Occurrence!J1972&gt;0,_xlfn.GAMMA.INV(I1972,$B$6,$B$7),0)</f>
        <v/>
      </c>
      <c r="K1972" s="24">
        <f>IF(Occurrence!K1972&gt;0,_xlfn.GAMMA.DIST(Occurrence!K1972,$C$6,$C$7,TRUE),0)</f>
        <v/>
      </c>
      <c r="L1972" s="9">
        <f>IF(Occurrence!K1972&gt;0,_xlfn.GAMMA.INV(K1972,$B$6,$B$7),0)</f>
        <v/>
      </c>
      <c r="M1972" s="24">
        <f>_xlfn.NORM.DIST(Data!X1972,$C$9,$C$10,TRUE)</f>
        <v/>
      </c>
      <c r="N1972" s="9">
        <f>_xlfn.NORM.INV(M1972,$B$9,$B$10)</f>
        <v/>
      </c>
      <c r="O1972" s="24">
        <f>_xlfn.NORM.DIST(Data!Y1972,$C$9,$C$10,TRUE)</f>
        <v/>
      </c>
      <c r="P1972" s="9">
        <f>_xlfn.NORM.INV(O1972,$B$9,$B$10)</f>
        <v/>
      </c>
    </row>
    <row r="1973">
      <c r="H1973" s="14">
        <f>Data!A1973</f>
        <v/>
      </c>
      <c r="I1973" s="24">
        <f>IF(Occurrence!J1973&gt;0,_xlfn.GAMMA.DIST(Occurrence!J1973,$C$6,$C$7,TRUE),0)</f>
        <v/>
      </c>
      <c r="J1973" s="9">
        <f>IF(Occurrence!J1973&gt;0,_xlfn.GAMMA.INV(I1973,$B$6,$B$7),0)</f>
        <v/>
      </c>
      <c r="K1973" s="24">
        <f>IF(Occurrence!K1973&gt;0,_xlfn.GAMMA.DIST(Occurrence!K1973,$C$6,$C$7,TRUE),0)</f>
        <v/>
      </c>
      <c r="L1973" s="9">
        <f>IF(Occurrence!K1973&gt;0,_xlfn.GAMMA.INV(K1973,$B$6,$B$7),0)</f>
        <v/>
      </c>
      <c r="M1973" s="24">
        <f>_xlfn.NORM.DIST(Data!X1973,$C$9,$C$10,TRUE)</f>
        <v/>
      </c>
      <c r="N1973" s="9">
        <f>_xlfn.NORM.INV(M1973,$B$9,$B$10)</f>
        <v/>
      </c>
      <c r="O1973" s="24">
        <f>_xlfn.NORM.DIST(Data!Y1973,$C$9,$C$10,TRUE)</f>
        <v/>
      </c>
      <c r="P1973" s="9">
        <f>_xlfn.NORM.INV(O1973,$B$9,$B$10)</f>
        <v/>
      </c>
    </row>
    <row r="1974">
      <c r="H1974" s="14">
        <f>Data!A1974</f>
        <v/>
      </c>
      <c r="I1974" s="24">
        <f>IF(Occurrence!J1974&gt;0,_xlfn.GAMMA.DIST(Occurrence!J1974,$C$6,$C$7,TRUE),0)</f>
        <v/>
      </c>
      <c r="J1974" s="9">
        <f>IF(Occurrence!J1974&gt;0,_xlfn.GAMMA.INV(I1974,$B$6,$B$7),0)</f>
        <v/>
      </c>
      <c r="K1974" s="24">
        <f>IF(Occurrence!K1974&gt;0,_xlfn.GAMMA.DIST(Occurrence!K1974,$C$6,$C$7,TRUE),0)</f>
        <v/>
      </c>
      <c r="L1974" s="9">
        <f>IF(Occurrence!K1974&gt;0,_xlfn.GAMMA.INV(K1974,$B$6,$B$7),0)</f>
        <v/>
      </c>
      <c r="M1974" s="24">
        <f>_xlfn.NORM.DIST(Data!X1974,$C$9,$C$10,TRUE)</f>
        <v/>
      </c>
      <c r="N1974" s="9">
        <f>_xlfn.NORM.INV(M1974,$B$9,$B$10)</f>
        <v/>
      </c>
      <c r="O1974" s="24">
        <f>_xlfn.NORM.DIST(Data!Y1974,$C$9,$C$10,TRUE)</f>
        <v/>
      </c>
      <c r="P1974" s="9">
        <f>_xlfn.NORM.INV(O1974,$B$9,$B$10)</f>
        <v/>
      </c>
    </row>
    <row r="1975">
      <c r="H1975" s="14">
        <f>Data!A1975</f>
        <v/>
      </c>
      <c r="I1975" s="24">
        <f>IF(Occurrence!J1975&gt;0,_xlfn.GAMMA.DIST(Occurrence!J1975,$C$6,$C$7,TRUE),0)</f>
        <v/>
      </c>
      <c r="J1975" s="9">
        <f>IF(Occurrence!J1975&gt;0,_xlfn.GAMMA.INV(I1975,$B$6,$B$7),0)</f>
        <v/>
      </c>
      <c r="K1975" s="24">
        <f>IF(Occurrence!K1975&gt;0,_xlfn.GAMMA.DIST(Occurrence!K1975,$C$6,$C$7,TRUE),0)</f>
        <v/>
      </c>
      <c r="L1975" s="9">
        <f>IF(Occurrence!K1975&gt;0,_xlfn.GAMMA.INV(K1975,$B$6,$B$7),0)</f>
        <v/>
      </c>
      <c r="M1975" s="24">
        <f>_xlfn.NORM.DIST(Data!X1975,$C$9,$C$10,TRUE)</f>
        <v/>
      </c>
      <c r="N1975" s="9">
        <f>_xlfn.NORM.INV(M1975,$B$9,$B$10)</f>
        <v/>
      </c>
      <c r="O1975" s="24">
        <f>_xlfn.NORM.DIST(Data!Y1975,$C$9,$C$10,TRUE)</f>
        <v/>
      </c>
      <c r="P1975" s="9">
        <f>_xlfn.NORM.INV(O1975,$B$9,$B$10)</f>
        <v/>
      </c>
    </row>
    <row r="1976">
      <c r="H1976" s="14">
        <f>Data!A1976</f>
        <v/>
      </c>
      <c r="I1976" s="24">
        <f>IF(Occurrence!J1976&gt;0,_xlfn.GAMMA.DIST(Occurrence!J1976,$C$6,$C$7,TRUE),0)</f>
        <v/>
      </c>
      <c r="J1976" s="9">
        <f>IF(Occurrence!J1976&gt;0,_xlfn.GAMMA.INV(I1976,$B$6,$B$7),0)</f>
        <v/>
      </c>
      <c r="K1976" s="24">
        <f>IF(Occurrence!K1976&gt;0,_xlfn.GAMMA.DIST(Occurrence!K1976,$C$6,$C$7,TRUE),0)</f>
        <v/>
      </c>
      <c r="L1976" s="9">
        <f>IF(Occurrence!K1976&gt;0,_xlfn.GAMMA.INV(K1976,$B$6,$B$7),0)</f>
        <v/>
      </c>
      <c r="M1976" s="24">
        <f>_xlfn.NORM.DIST(Data!X1976,$C$9,$C$10,TRUE)</f>
        <v/>
      </c>
      <c r="N1976" s="9">
        <f>_xlfn.NORM.INV(M1976,$B$9,$B$10)</f>
        <v/>
      </c>
      <c r="O1976" s="24">
        <f>_xlfn.NORM.DIST(Data!Y1976,$C$9,$C$10,TRUE)</f>
        <v/>
      </c>
      <c r="P1976" s="9">
        <f>_xlfn.NORM.INV(O1976,$B$9,$B$10)</f>
        <v/>
      </c>
    </row>
    <row r="1977">
      <c r="H1977" s="14">
        <f>Data!A1977</f>
        <v/>
      </c>
      <c r="I1977" s="24">
        <f>IF(Occurrence!J1977&gt;0,_xlfn.GAMMA.DIST(Occurrence!J1977,$C$6,$C$7,TRUE),0)</f>
        <v/>
      </c>
      <c r="J1977" s="9">
        <f>IF(Occurrence!J1977&gt;0,_xlfn.GAMMA.INV(I1977,$B$6,$B$7),0)</f>
        <v/>
      </c>
      <c r="K1977" s="24">
        <f>IF(Occurrence!K1977&gt;0,_xlfn.GAMMA.DIST(Occurrence!K1977,$C$6,$C$7,TRUE),0)</f>
        <v/>
      </c>
      <c r="L1977" s="9">
        <f>IF(Occurrence!K1977&gt;0,_xlfn.GAMMA.INV(K1977,$B$6,$B$7),0)</f>
        <v/>
      </c>
      <c r="M1977" s="24">
        <f>_xlfn.NORM.DIST(Data!X1977,$C$9,$C$10,TRUE)</f>
        <v/>
      </c>
      <c r="N1977" s="9">
        <f>_xlfn.NORM.INV(M1977,$B$9,$B$10)</f>
        <v/>
      </c>
      <c r="O1977" s="24">
        <f>_xlfn.NORM.DIST(Data!Y1977,$C$9,$C$10,TRUE)</f>
        <v/>
      </c>
      <c r="P1977" s="9">
        <f>_xlfn.NORM.INV(O1977,$B$9,$B$10)</f>
        <v/>
      </c>
    </row>
    <row r="1978">
      <c r="H1978" s="14">
        <f>Data!A1978</f>
        <v/>
      </c>
      <c r="I1978" s="24">
        <f>IF(Occurrence!J1978&gt;0,_xlfn.GAMMA.DIST(Occurrence!J1978,$C$6,$C$7,TRUE),0)</f>
        <v/>
      </c>
      <c r="J1978" s="9">
        <f>IF(Occurrence!J1978&gt;0,_xlfn.GAMMA.INV(I1978,$B$6,$B$7),0)</f>
        <v/>
      </c>
      <c r="K1978" s="24">
        <f>IF(Occurrence!K1978&gt;0,_xlfn.GAMMA.DIST(Occurrence!K1978,$C$6,$C$7,TRUE),0)</f>
        <v/>
      </c>
      <c r="L1978" s="9">
        <f>IF(Occurrence!K1978&gt;0,_xlfn.GAMMA.INV(K1978,$B$6,$B$7),0)</f>
        <v/>
      </c>
      <c r="M1978" s="24">
        <f>_xlfn.NORM.DIST(Data!X1978,$C$9,$C$10,TRUE)</f>
        <v/>
      </c>
      <c r="N1978" s="9">
        <f>_xlfn.NORM.INV(M1978,$B$9,$B$10)</f>
        <v/>
      </c>
      <c r="O1978" s="24">
        <f>_xlfn.NORM.DIST(Data!Y1978,$C$9,$C$10,TRUE)</f>
        <v/>
      </c>
      <c r="P1978" s="9">
        <f>_xlfn.NORM.INV(O1978,$B$9,$B$10)</f>
        <v/>
      </c>
    </row>
    <row r="1979">
      <c r="H1979" s="14">
        <f>Data!A1979</f>
        <v/>
      </c>
      <c r="I1979" s="24">
        <f>IF(Occurrence!J1979&gt;0,_xlfn.GAMMA.DIST(Occurrence!J1979,$C$6,$C$7,TRUE),0)</f>
        <v/>
      </c>
      <c r="J1979" s="9">
        <f>IF(Occurrence!J1979&gt;0,_xlfn.GAMMA.INV(I1979,$B$6,$B$7),0)</f>
        <v/>
      </c>
      <c r="K1979" s="24">
        <f>IF(Occurrence!K1979&gt;0,_xlfn.GAMMA.DIST(Occurrence!K1979,$C$6,$C$7,TRUE),0)</f>
        <v/>
      </c>
      <c r="L1979" s="9">
        <f>IF(Occurrence!K1979&gt;0,_xlfn.GAMMA.INV(K1979,$B$6,$B$7),0)</f>
        <v/>
      </c>
      <c r="M1979" s="24">
        <f>_xlfn.NORM.DIST(Data!X1979,$C$9,$C$10,TRUE)</f>
        <v/>
      </c>
      <c r="N1979" s="9">
        <f>_xlfn.NORM.INV(M1979,$B$9,$B$10)</f>
        <v/>
      </c>
      <c r="O1979" s="24">
        <f>_xlfn.NORM.DIST(Data!Y1979,$C$9,$C$10,TRUE)</f>
        <v/>
      </c>
      <c r="P1979" s="9">
        <f>_xlfn.NORM.INV(O1979,$B$9,$B$10)</f>
        <v/>
      </c>
    </row>
    <row r="1980">
      <c r="H1980" s="14">
        <f>Data!A1980</f>
        <v/>
      </c>
      <c r="I1980" s="24">
        <f>IF(Occurrence!J1980&gt;0,_xlfn.GAMMA.DIST(Occurrence!J1980,$C$6,$C$7,TRUE),0)</f>
        <v/>
      </c>
      <c r="J1980" s="9">
        <f>IF(Occurrence!J1980&gt;0,_xlfn.GAMMA.INV(I1980,$B$6,$B$7),0)</f>
        <v/>
      </c>
      <c r="K1980" s="24">
        <f>IF(Occurrence!K1980&gt;0,_xlfn.GAMMA.DIST(Occurrence!K1980,$C$6,$C$7,TRUE),0)</f>
        <v/>
      </c>
      <c r="L1980" s="9">
        <f>IF(Occurrence!K1980&gt;0,_xlfn.GAMMA.INV(K1980,$B$6,$B$7),0)</f>
        <v/>
      </c>
      <c r="M1980" s="24">
        <f>_xlfn.NORM.DIST(Data!X1980,$C$9,$C$10,TRUE)</f>
        <v/>
      </c>
      <c r="N1980" s="9">
        <f>_xlfn.NORM.INV(M1980,$B$9,$B$10)</f>
        <v/>
      </c>
      <c r="O1980" s="24">
        <f>_xlfn.NORM.DIST(Data!Y1980,$C$9,$C$10,TRUE)</f>
        <v/>
      </c>
      <c r="P1980" s="9">
        <f>_xlfn.NORM.INV(O1980,$B$9,$B$10)</f>
        <v/>
      </c>
    </row>
    <row r="1981">
      <c r="H1981" s="14">
        <f>Data!A1981</f>
        <v/>
      </c>
      <c r="I1981" s="24">
        <f>IF(Occurrence!J1981&gt;0,_xlfn.GAMMA.DIST(Occurrence!J1981,$C$6,$C$7,TRUE),0)</f>
        <v/>
      </c>
      <c r="J1981" s="9">
        <f>IF(Occurrence!J1981&gt;0,_xlfn.GAMMA.INV(I1981,$B$6,$B$7),0)</f>
        <v/>
      </c>
      <c r="K1981" s="24">
        <f>IF(Occurrence!K1981&gt;0,_xlfn.GAMMA.DIST(Occurrence!K1981,$C$6,$C$7,TRUE),0)</f>
        <v/>
      </c>
      <c r="L1981" s="9">
        <f>IF(Occurrence!K1981&gt;0,_xlfn.GAMMA.INV(K1981,$B$6,$B$7),0)</f>
        <v/>
      </c>
      <c r="M1981" s="24">
        <f>_xlfn.NORM.DIST(Data!X1981,$C$9,$C$10,TRUE)</f>
        <v/>
      </c>
      <c r="N1981" s="9">
        <f>_xlfn.NORM.INV(M1981,$B$9,$B$10)</f>
        <v/>
      </c>
      <c r="O1981" s="24">
        <f>_xlfn.NORM.DIST(Data!Y1981,$C$9,$C$10,TRUE)</f>
        <v/>
      </c>
      <c r="P1981" s="9">
        <f>_xlfn.NORM.INV(O1981,$B$9,$B$10)</f>
        <v/>
      </c>
    </row>
    <row r="1982">
      <c r="H1982" s="14">
        <f>Data!A1982</f>
        <v/>
      </c>
      <c r="I1982" s="24">
        <f>IF(Occurrence!J1982&gt;0,_xlfn.GAMMA.DIST(Occurrence!J1982,$C$6,$C$7,TRUE),0)</f>
        <v/>
      </c>
      <c r="J1982" s="9">
        <f>IF(Occurrence!J1982&gt;0,_xlfn.GAMMA.INV(I1982,$B$6,$B$7),0)</f>
        <v/>
      </c>
      <c r="K1982" s="24">
        <f>IF(Occurrence!K1982&gt;0,_xlfn.GAMMA.DIST(Occurrence!K1982,$C$6,$C$7,TRUE),0)</f>
        <v/>
      </c>
      <c r="L1982" s="9">
        <f>IF(Occurrence!K1982&gt;0,_xlfn.GAMMA.INV(K1982,$B$6,$B$7),0)</f>
        <v/>
      </c>
      <c r="M1982" s="24">
        <f>_xlfn.NORM.DIST(Data!X1982,$C$9,$C$10,TRUE)</f>
        <v/>
      </c>
      <c r="N1982" s="9">
        <f>_xlfn.NORM.INV(M1982,$B$9,$B$10)</f>
        <v/>
      </c>
      <c r="O1982" s="24">
        <f>_xlfn.NORM.DIST(Data!Y1982,$C$9,$C$10,TRUE)</f>
        <v/>
      </c>
      <c r="P1982" s="9">
        <f>_xlfn.NORM.INV(O1982,$B$9,$B$10)</f>
        <v/>
      </c>
    </row>
    <row r="1983">
      <c r="H1983" s="14">
        <f>Data!A1983</f>
        <v/>
      </c>
      <c r="I1983" s="24">
        <f>IF(Occurrence!J1983&gt;0,_xlfn.GAMMA.DIST(Occurrence!J1983,$C$6,$C$7,TRUE),0)</f>
        <v/>
      </c>
      <c r="J1983" s="9">
        <f>IF(Occurrence!J1983&gt;0,_xlfn.GAMMA.INV(I1983,$B$6,$B$7),0)</f>
        <v/>
      </c>
      <c r="K1983" s="24">
        <f>IF(Occurrence!K1983&gt;0,_xlfn.GAMMA.DIST(Occurrence!K1983,$C$6,$C$7,TRUE),0)</f>
        <v/>
      </c>
      <c r="L1983" s="9">
        <f>IF(Occurrence!K1983&gt;0,_xlfn.GAMMA.INV(K1983,$B$6,$B$7),0)</f>
        <v/>
      </c>
      <c r="M1983" s="24">
        <f>_xlfn.NORM.DIST(Data!X1983,$C$9,$C$10,TRUE)</f>
        <v/>
      </c>
      <c r="N1983" s="9">
        <f>_xlfn.NORM.INV(M1983,$B$9,$B$10)</f>
        <v/>
      </c>
      <c r="O1983" s="24">
        <f>_xlfn.NORM.DIST(Data!Y1983,$C$9,$C$10,TRUE)</f>
        <v/>
      </c>
      <c r="P1983" s="9">
        <f>_xlfn.NORM.INV(O1983,$B$9,$B$10)</f>
        <v/>
      </c>
    </row>
    <row r="1984">
      <c r="H1984" s="14">
        <f>Data!A1984</f>
        <v/>
      </c>
      <c r="I1984" s="24">
        <f>IF(Occurrence!J1984&gt;0,_xlfn.GAMMA.DIST(Occurrence!J1984,$C$6,$C$7,TRUE),0)</f>
        <v/>
      </c>
      <c r="J1984" s="9">
        <f>IF(Occurrence!J1984&gt;0,_xlfn.GAMMA.INV(I1984,$B$6,$B$7),0)</f>
        <v/>
      </c>
      <c r="K1984" s="24">
        <f>IF(Occurrence!K1984&gt;0,_xlfn.GAMMA.DIST(Occurrence!K1984,$C$6,$C$7,TRUE),0)</f>
        <v/>
      </c>
      <c r="L1984" s="9">
        <f>IF(Occurrence!K1984&gt;0,_xlfn.GAMMA.INV(K1984,$B$6,$B$7),0)</f>
        <v/>
      </c>
      <c r="M1984" s="24">
        <f>_xlfn.NORM.DIST(Data!X1984,$C$9,$C$10,TRUE)</f>
        <v/>
      </c>
      <c r="N1984" s="9">
        <f>_xlfn.NORM.INV(M1984,$B$9,$B$10)</f>
        <v/>
      </c>
      <c r="O1984" s="24">
        <f>_xlfn.NORM.DIST(Data!Y1984,$C$9,$C$10,TRUE)</f>
        <v/>
      </c>
      <c r="P1984" s="9">
        <f>_xlfn.NORM.INV(O1984,$B$9,$B$10)</f>
        <v/>
      </c>
    </row>
    <row r="1985">
      <c r="H1985" s="14">
        <f>Data!A1985</f>
        <v/>
      </c>
      <c r="I1985" s="24">
        <f>IF(Occurrence!J1985&gt;0,_xlfn.GAMMA.DIST(Occurrence!J1985,$C$6,$C$7,TRUE),0)</f>
        <v/>
      </c>
      <c r="J1985" s="9">
        <f>IF(Occurrence!J1985&gt;0,_xlfn.GAMMA.INV(I1985,$B$6,$B$7),0)</f>
        <v/>
      </c>
      <c r="K1985" s="24">
        <f>IF(Occurrence!K1985&gt;0,_xlfn.GAMMA.DIST(Occurrence!K1985,$C$6,$C$7,TRUE),0)</f>
        <v/>
      </c>
      <c r="L1985" s="9">
        <f>IF(Occurrence!K1985&gt;0,_xlfn.GAMMA.INV(K1985,$B$6,$B$7),0)</f>
        <v/>
      </c>
      <c r="M1985" s="24">
        <f>_xlfn.NORM.DIST(Data!X1985,$C$9,$C$10,TRUE)</f>
        <v/>
      </c>
      <c r="N1985" s="9">
        <f>_xlfn.NORM.INV(M1985,$B$9,$B$10)</f>
        <v/>
      </c>
      <c r="O1985" s="24">
        <f>_xlfn.NORM.DIST(Data!Y1985,$C$9,$C$10,TRUE)</f>
        <v/>
      </c>
      <c r="P1985" s="9">
        <f>_xlfn.NORM.INV(O1985,$B$9,$B$10)</f>
        <v/>
      </c>
    </row>
    <row r="1986">
      <c r="H1986" s="14">
        <f>Data!A1986</f>
        <v/>
      </c>
      <c r="I1986" s="24">
        <f>IF(Occurrence!J1986&gt;0,_xlfn.GAMMA.DIST(Occurrence!J1986,$C$6,$C$7,TRUE),0)</f>
        <v/>
      </c>
      <c r="J1986" s="9">
        <f>IF(Occurrence!J1986&gt;0,_xlfn.GAMMA.INV(I1986,$B$6,$B$7),0)</f>
        <v/>
      </c>
      <c r="K1986" s="24">
        <f>IF(Occurrence!K1986&gt;0,_xlfn.GAMMA.DIST(Occurrence!K1986,$C$6,$C$7,TRUE),0)</f>
        <v/>
      </c>
      <c r="L1986" s="9">
        <f>IF(Occurrence!K1986&gt;0,_xlfn.GAMMA.INV(K1986,$B$6,$B$7),0)</f>
        <v/>
      </c>
      <c r="M1986" s="24">
        <f>_xlfn.NORM.DIST(Data!X1986,$C$9,$C$10,TRUE)</f>
        <v/>
      </c>
      <c r="N1986" s="9">
        <f>_xlfn.NORM.INV(M1986,$B$9,$B$10)</f>
        <v/>
      </c>
      <c r="O1986" s="24">
        <f>_xlfn.NORM.DIST(Data!Y1986,$C$9,$C$10,TRUE)</f>
        <v/>
      </c>
      <c r="P1986" s="9">
        <f>_xlfn.NORM.INV(O1986,$B$9,$B$10)</f>
        <v/>
      </c>
    </row>
    <row r="1987">
      <c r="H1987" s="14">
        <f>Data!A1987</f>
        <v/>
      </c>
      <c r="I1987" s="24">
        <f>IF(Occurrence!J1987&gt;0,_xlfn.GAMMA.DIST(Occurrence!J1987,$C$6,$C$7,TRUE),0)</f>
        <v/>
      </c>
      <c r="J1987" s="9">
        <f>IF(Occurrence!J1987&gt;0,_xlfn.GAMMA.INV(I1987,$B$6,$B$7),0)</f>
        <v/>
      </c>
      <c r="K1987" s="24">
        <f>IF(Occurrence!K1987&gt;0,_xlfn.GAMMA.DIST(Occurrence!K1987,$C$6,$C$7,TRUE),0)</f>
        <v/>
      </c>
      <c r="L1987" s="9">
        <f>IF(Occurrence!K1987&gt;0,_xlfn.GAMMA.INV(K1987,$B$6,$B$7),0)</f>
        <v/>
      </c>
      <c r="M1987" s="24">
        <f>_xlfn.NORM.DIST(Data!X1987,$C$9,$C$10,TRUE)</f>
        <v/>
      </c>
      <c r="N1987" s="9">
        <f>_xlfn.NORM.INV(M1987,$B$9,$B$10)</f>
        <v/>
      </c>
      <c r="O1987" s="24">
        <f>_xlfn.NORM.DIST(Data!Y1987,$C$9,$C$10,TRUE)</f>
        <v/>
      </c>
      <c r="P1987" s="9">
        <f>_xlfn.NORM.INV(O1987,$B$9,$B$10)</f>
        <v/>
      </c>
    </row>
    <row r="1988">
      <c r="H1988" s="14">
        <f>Data!A1988</f>
        <v/>
      </c>
      <c r="I1988" s="24">
        <f>IF(Occurrence!J1988&gt;0,_xlfn.GAMMA.DIST(Occurrence!J1988,$C$6,$C$7,TRUE),0)</f>
        <v/>
      </c>
      <c r="J1988" s="9">
        <f>IF(Occurrence!J1988&gt;0,_xlfn.GAMMA.INV(I1988,$B$6,$B$7),0)</f>
        <v/>
      </c>
      <c r="K1988" s="24">
        <f>IF(Occurrence!K1988&gt;0,_xlfn.GAMMA.DIST(Occurrence!K1988,$C$6,$C$7,TRUE),0)</f>
        <v/>
      </c>
      <c r="L1988" s="9">
        <f>IF(Occurrence!K1988&gt;0,_xlfn.GAMMA.INV(K1988,$B$6,$B$7),0)</f>
        <v/>
      </c>
      <c r="M1988" s="24">
        <f>_xlfn.NORM.DIST(Data!X1988,$C$9,$C$10,TRUE)</f>
        <v/>
      </c>
      <c r="N1988" s="9">
        <f>_xlfn.NORM.INV(M1988,$B$9,$B$10)</f>
        <v/>
      </c>
      <c r="O1988" s="24">
        <f>_xlfn.NORM.DIST(Data!Y1988,$C$9,$C$10,TRUE)</f>
        <v/>
      </c>
      <c r="P1988" s="9">
        <f>_xlfn.NORM.INV(O1988,$B$9,$B$10)</f>
        <v/>
      </c>
    </row>
    <row r="1989">
      <c r="H1989" s="14">
        <f>Data!A1989</f>
        <v/>
      </c>
      <c r="I1989" s="24">
        <f>IF(Occurrence!J1989&gt;0,_xlfn.GAMMA.DIST(Occurrence!J1989,$C$6,$C$7,TRUE),0)</f>
        <v/>
      </c>
      <c r="J1989" s="9">
        <f>IF(Occurrence!J1989&gt;0,_xlfn.GAMMA.INV(I1989,$B$6,$B$7),0)</f>
        <v/>
      </c>
      <c r="K1989" s="24">
        <f>IF(Occurrence!K1989&gt;0,_xlfn.GAMMA.DIST(Occurrence!K1989,$C$6,$C$7,TRUE),0)</f>
        <v/>
      </c>
      <c r="L1989" s="9">
        <f>IF(Occurrence!K1989&gt;0,_xlfn.GAMMA.INV(K1989,$B$6,$B$7),0)</f>
        <v/>
      </c>
      <c r="M1989" s="24">
        <f>_xlfn.NORM.DIST(Data!X1989,$C$9,$C$10,TRUE)</f>
        <v/>
      </c>
      <c r="N1989" s="9">
        <f>_xlfn.NORM.INV(M1989,$B$9,$B$10)</f>
        <v/>
      </c>
      <c r="O1989" s="24">
        <f>_xlfn.NORM.DIST(Data!Y1989,$C$9,$C$10,TRUE)</f>
        <v/>
      </c>
      <c r="P1989" s="9">
        <f>_xlfn.NORM.INV(O1989,$B$9,$B$10)</f>
        <v/>
      </c>
    </row>
    <row r="1990">
      <c r="H1990" s="14">
        <f>Data!A1990</f>
        <v/>
      </c>
      <c r="I1990" s="24">
        <f>IF(Occurrence!J1990&gt;0,_xlfn.GAMMA.DIST(Occurrence!J1990,$C$6,$C$7,TRUE),0)</f>
        <v/>
      </c>
      <c r="J1990" s="9">
        <f>IF(Occurrence!J1990&gt;0,_xlfn.GAMMA.INV(I1990,$B$6,$B$7),0)</f>
        <v/>
      </c>
      <c r="K1990" s="24">
        <f>IF(Occurrence!K1990&gt;0,_xlfn.GAMMA.DIST(Occurrence!K1990,$C$6,$C$7,TRUE),0)</f>
        <v/>
      </c>
      <c r="L1990" s="9">
        <f>IF(Occurrence!K1990&gt;0,_xlfn.GAMMA.INV(K1990,$B$6,$B$7),0)</f>
        <v/>
      </c>
      <c r="M1990" s="24">
        <f>_xlfn.NORM.DIST(Data!X1990,$C$9,$C$10,TRUE)</f>
        <v/>
      </c>
      <c r="N1990" s="9">
        <f>_xlfn.NORM.INV(M1990,$B$9,$B$10)</f>
        <v/>
      </c>
      <c r="O1990" s="24">
        <f>_xlfn.NORM.DIST(Data!Y1990,$C$9,$C$10,TRUE)</f>
        <v/>
      </c>
      <c r="P1990" s="9">
        <f>_xlfn.NORM.INV(O1990,$B$9,$B$10)</f>
        <v/>
      </c>
    </row>
    <row r="1991">
      <c r="H1991" s="14">
        <f>Data!A1991</f>
        <v/>
      </c>
      <c r="I1991" s="24">
        <f>IF(Occurrence!J1991&gt;0,_xlfn.GAMMA.DIST(Occurrence!J1991,$C$6,$C$7,TRUE),0)</f>
        <v/>
      </c>
      <c r="J1991" s="9">
        <f>IF(Occurrence!J1991&gt;0,_xlfn.GAMMA.INV(I1991,$B$6,$B$7),0)</f>
        <v/>
      </c>
      <c r="K1991" s="24">
        <f>IF(Occurrence!K1991&gt;0,_xlfn.GAMMA.DIST(Occurrence!K1991,$C$6,$C$7,TRUE),0)</f>
        <v/>
      </c>
      <c r="L1991" s="9">
        <f>IF(Occurrence!K1991&gt;0,_xlfn.GAMMA.INV(K1991,$B$6,$B$7),0)</f>
        <v/>
      </c>
      <c r="M1991" s="24">
        <f>_xlfn.NORM.DIST(Data!X1991,$C$9,$C$10,TRUE)</f>
        <v/>
      </c>
      <c r="N1991" s="9">
        <f>_xlfn.NORM.INV(M1991,$B$9,$B$10)</f>
        <v/>
      </c>
      <c r="O1991" s="24">
        <f>_xlfn.NORM.DIST(Data!Y1991,$C$9,$C$10,TRUE)</f>
        <v/>
      </c>
      <c r="P1991" s="9">
        <f>_xlfn.NORM.INV(O1991,$B$9,$B$10)</f>
        <v/>
      </c>
    </row>
    <row r="1992">
      <c r="H1992" s="14">
        <f>Data!A1992</f>
        <v/>
      </c>
      <c r="I1992" s="24">
        <f>IF(Occurrence!J1992&gt;0,_xlfn.GAMMA.DIST(Occurrence!J1992,$C$6,$C$7,TRUE),0)</f>
        <v/>
      </c>
      <c r="J1992" s="9">
        <f>IF(Occurrence!J1992&gt;0,_xlfn.GAMMA.INV(I1992,$B$6,$B$7),0)</f>
        <v/>
      </c>
      <c r="K1992" s="24">
        <f>IF(Occurrence!K1992&gt;0,_xlfn.GAMMA.DIST(Occurrence!K1992,$C$6,$C$7,TRUE),0)</f>
        <v/>
      </c>
      <c r="L1992" s="9">
        <f>IF(Occurrence!K1992&gt;0,_xlfn.GAMMA.INV(K1992,$B$6,$B$7),0)</f>
        <v/>
      </c>
      <c r="M1992" s="24">
        <f>_xlfn.NORM.DIST(Data!X1992,$C$9,$C$10,TRUE)</f>
        <v/>
      </c>
      <c r="N1992" s="9">
        <f>_xlfn.NORM.INV(M1992,$B$9,$B$10)</f>
        <v/>
      </c>
      <c r="O1992" s="24">
        <f>_xlfn.NORM.DIST(Data!Y1992,$C$9,$C$10,TRUE)</f>
        <v/>
      </c>
      <c r="P1992" s="9">
        <f>_xlfn.NORM.INV(O1992,$B$9,$B$10)</f>
        <v/>
      </c>
    </row>
    <row r="1993">
      <c r="H1993" s="14">
        <f>Data!A1993</f>
        <v/>
      </c>
      <c r="I1993" s="24">
        <f>IF(Occurrence!J1993&gt;0,_xlfn.GAMMA.DIST(Occurrence!J1993,$C$6,$C$7,TRUE),0)</f>
        <v/>
      </c>
      <c r="J1993" s="9">
        <f>IF(Occurrence!J1993&gt;0,_xlfn.GAMMA.INV(I1993,$B$6,$B$7),0)</f>
        <v/>
      </c>
      <c r="K1993" s="24">
        <f>IF(Occurrence!K1993&gt;0,_xlfn.GAMMA.DIST(Occurrence!K1993,$C$6,$C$7,TRUE),0)</f>
        <v/>
      </c>
      <c r="L1993" s="9">
        <f>IF(Occurrence!K1993&gt;0,_xlfn.GAMMA.INV(K1993,$B$6,$B$7),0)</f>
        <v/>
      </c>
      <c r="M1993" s="24">
        <f>_xlfn.NORM.DIST(Data!X1993,$C$9,$C$10,TRUE)</f>
        <v/>
      </c>
      <c r="N1993" s="9">
        <f>_xlfn.NORM.INV(M1993,$B$9,$B$10)</f>
        <v/>
      </c>
      <c r="O1993" s="24">
        <f>_xlfn.NORM.DIST(Data!Y1993,$C$9,$C$10,TRUE)</f>
        <v/>
      </c>
      <c r="P1993" s="9">
        <f>_xlfn.NORM.INV(O1993,$B$9,$B$10)</f>
        <v/>
      </c>
    </row>
    <row r="1994">
      <c r="H1994" s="14">
        <f>Data!A1994</f>
        <v/>
      </c>
      <c r="I1994" s="24">
        <f>IF(Occurrence!J1994&gt;0,_xlfn.GAMMA.DIST(Occurrence!J1994,$C$6,$C$7,TRUE),0)</f>
        <v/>
      </c>
      <c r="J1994" s="9">
        <f>IF(Occurrence!J1994&gt;0,_xlfn.GAMMA.INV(I1994,$B$6,$B$7),0)</f>
        <v/>
      </c>
      <c r="K1994" s="24">
        <f>IF(Occurrence!K1994&gt;0,_xlfn.GAMMA.DIST(Occurrence!K1994,$C$6,$C$7,TRUE),0)</f>
        <v/>
      </c>
      <c r="L1994" s="9">
        <f>IF(Occurrence!K1994&gt;0,_xlfn.GAMMA.INV(K1994,$B$6,$B$7),0)</f>
        <v/>
      </c>
      <c r="M1994" s="24">
        <f>_xlfn.NORM.DIST(Data!X1994,$C$9,$C$10,TRUE)</f>
        <v/>
      </c>
      <c r="N1994" s="9">
        <f>_xlfn.NORM.INV(M1994,$B$9,$B$10)</f>
        <v/>
      </c>
      <c r="O1994" s="24">
        <f>_xlfn.NORM.DIST(Data!Y1994,$C$9,$C$10,TRUE)</f>
        <v/>
      </c>
      <c r="P1994" s="9">
        <f>_xlfn.NORM.INV(O1994,$B$9,$B$10)</f>
        <v/>
      </c>
    </row>
    <row r="1995">
      <c r="H1995" s="14">
        <f>Data!A1995</f>
        <v/>
      </c>
      <c r="I1995" s="24">
        <f>IF(Occurrence!J1995&gt;0,_xlfn.GAMMA.DIST(Occurrence!J1995,$C$6,$C$7,TRUE),0)</f>
        <v/>
      </c>
      <c r="J1995" s="9">
        <f>IF(Occurrence!J1995&gt;0,_xlfn.GAMMA.INV(I1995,$B$6,$B$7),0)</f>
        <v/>
      </c>
      <c r="K1995" s="24">
        <f>IF(Occurrence!K1995&gt;0,_xlfn.GAMMA.DIST(Occurrence!K1995,$C$6,$C$7,TRUE),0)</f>
        <v/>
      </c>
      <c r="L1995" s="9">
        <f>IF(Occurrence!K1995&gt;0,_xlfn.GAMMA.INV(K1995,$B$6,$B$7),0)</f>
        <v/>
      </c>
      <c r="M1995" s="24">
        <f>_xlfn.NORM.DIST(Data!X1995,$C$9,$C$10,TRUE)</f>
        <v/>
      </c>
      <c r="N1995" s="9">
        <f>_xlfn.NORM.INV(M1995,$B$9,$B$10)</f>
        <v/>
      </c>
      <c r="O1995" s="24">
        <f>_xlfn.NORM.DIST(Data!Y1995,$C$9,$C$10,TRUE)</f>
        <v/>
      </c>
      <c r="P1995" s="9">
        <f>_xlfn.NORM.INV(O1995,$B$9,$B$10)</f>
        <v/>
      </c>
    </row>
    <row r="1996">
      <c r="H1996" s="14">
        <f>Data!A1996</f>
        <v/>
      </c>
      <c r="I1996" s="24">
        <f>IF(Occurrence!J1996&gt;0,_xlfn.GAMMA.DIST(Occurrence!J1996,$C$6,$C$7,TRUE),0)</f>
        <v/>
      </c>
      <c r="J1996" s="9">
        <f>IF(Occurrence!J1996&gt;0,_xlfn.GAMMA.INV(I1996,$B$6,$B$7),0)</f>
        <v/>
      </c>
      <c r="K1996" s="24">
        <f>IF(Occurrence!K1996&gt;0,_xlfn.GAMMA.DIST(Occurrence!K1996,$C$6,$C$7,TRUE),0)</f>
        <v/>
      </c>
      <c r="L1996" s="9">
        <f>IF(Occurrence!K1996&gt;0,_xlfn.GAMMA.INV(K1996,$B$6,$B$7),0)</f>
        <v/>
      </c>
      <c r="M1996" s="24">
        <f>_xlfn.NORM.DIST(Data!X1996,$C$9,$C$10,TRUE)</f>
        <v/>
      </c>
      <c r="N1996" s="9">
        <f>_xlfn.NORM.INV(M1996,$B$9,$B$10)</f>
        <v/>
      </c>
      <c r="O1996" s="24">
        <f>_xlfn.NORM.DIST(Data!Y1996,$C$9,$C$10,TRUE)</f>
        <v/>
      </c>
      <c r="P1996" s="9">
        <f>_xlfn.NORM.INV(O1996,$B$9,$B$10)</f>
        <v/>
      </c>
    </row>
    <row r="1997">
      <c r="H1997" s="14">
        <f>Data!A1997</f>
        <v/>
      </c>
      <c r="I1997" s="24">
        <f>IF(Occurrence!J1997&gt;0,_xlfn.GAMMA.DIST(Occurrence!J1997,$C$6,$C$7,TRUE),0)</f>
        <v/>
      </c>
      <c r="J1997" s="9">
        <f>IF(Occurrence!J1997&gt;0,_xlfn.GAMMA.INV(I1997,$B$6,$B$7),0)</f>
        <v/>
      </c>
      <c r="K1997" s="24">
        <f>IF(Occurrence!K1997&gt;0,_xlfn.GAMMA.DIST(Occurrence!K1997,$C$6,$C$7,TRUE),0)</f>
        <v/>
      </c>
      <c r="L1997" s="9">
        <f>IF(Occurrence!K1997&gt;0,_xlfn.GAMMA.INV(K1997,$B$6,$B$7),0)</f>
        <v/>
      </c>
      <c r="M1997" s="24">
        <f>_xlfn.NORM.DIST(Data!X1997,$C$9,$C$10,TRUE)</f>
        <v/>
      </c>
      <c r="N1997" s="9">
        <f>_xlfn.NORM.INV(M1997,$B$9,$B$10)</f>
        <v/>
      </c>
      <c r="O1997" s="24">
        <f>_xlfn.NORM.DIST(Data!Y1997,$C$9,$C$10,TRUE)</f>
        <v/>
      </c>
      <c r="P1997" s="9">
        <f>_xlfn.NORM.INV(O1997,$B$9,$B$10)</f>
        <v/>
      </c>
    </row>
    <row r="1998">
      <c r="H1998" s="14">
        <f>Data!A1998</f>
        <v/>
      </c>
      <c r="I1998" s="24">
        <f>IF(Occurrence!J1998&gt;0,_xlfn.GAMMA.DIST(Occurrence!J1998,$C$6,$C$7,TRUE),0)</f>
        <v/>
      </c>
      <c r="J1998" s="9">
        <f>IF(Occurrence!J1998&gt;0,_xlfn.GAMMA.INV(I1998,$B$6,$B$7),0)</f>
        <v/>
      </c>
      <c r="K1998" s="24">
        <f>IF(Occurrence!K1998&gt;0,_xlfn.GAMMA.DIST(Occurrence!K1998,$C$6,$C$7,TRUE),0)</f>
        <v/>
      </c>
      <c r="L1998" s="9">
        <f>IF(Occurrence!K1998&gt;0,_xlfn.GAMMA.INV(K1998,$B$6,$B$7),0)</f>
        <v/>
      </c>
      <c r="M1998" s="24">
        <f>_xlfn.NORM.DIST(Data!X1998,$C$9,$C$10,TRUE)</f>
        <v/>
      </c>
      <c r="N1998" s="9">
        <f>_xlfn.NORM.INV(M1998,$B$9,$B$10)</f>
        <v/>
      </c>
      <c r="O1998" s="24">
        <f>_xlfn.NORM.DIST(Data!Y1998,$C$9,$C$10,TRUE)</f>
        <v/>
      </c>
      <c r="P1998" s="9">
        <f>_xlfn.NORM.INV(O1998,$B$9,$B$10)</f>
        <v/>
      </c>
    </row>
    <row r="1999">
      <c r="H1999" s="14">
        <f>Data!A1999</f>
        <v/>
      </c>
      <c r="I1999" s="24">
        <f>IF(Occurrence!J1999&gt;0,_xlfn.GAMMA.DIST(Occurrence!J1999,$C$6,$C$7,TRUE),0)</f>
        <v/>
      </c>
      <c r="J1999" s="9">
        <f>IF(Occurrence!J1999&gt;0,_xlfn.GAMMA.INV(I1999,$B$6,$B$7),0)</f>
        <v/>
      </c>
      <c r="K1999" s="24">
        <f>IF(Occurrence!K1999&gt;0,_xlfn.GAMMA.DIST(Occurrence!K1999,$C$6,$C$7,TRUE),0)</f>
        <v/>
      </c>
      <c r="L1999" s="9">
        <f>IF(Occurrence!K1999&gt;0,_xlfn.GAMMA.INV(K1999,$B$6,$B$7),0)</f>
        <v/>
      </c>
      <c r="M1999" s="24">
        <f>_xlfn.NORM.DIST(Data!X1999,$C$9,$C$10,TRUE)</f>
        <v/>
      </c>
      <c r="N1999" s="9">
        <f>_xlfn.NORM.INV(M1999,$B$9,$B$10)</f>
        <v/>
      </c>
      <c r="O1999" s="24">
        <f>_xlfn.NORM.DIST(Data!Y1999,$C$9,$C$10,TRUE)</f>
        <v/>
      </c>
      <c r="P1999" s="9">
        <f>_xlfn.NORM.INV(O1999,$B$9,$B$10)</f>
        <v/>
      </c>
    </row>
    <row r="2000">
      <c r="H2000" s="14">
        <f>Data!A2000</f>
        <v/>
      </c>
      <c r="I2000" s="24">
        <f>IF(Occurrence!J2000&gt;0,_xlfn.GAMMA.DIST(Occurrence!J2000,$C$6,$C$7,TRUE),0)</f>
        <v/>
      </c>
      <c r="J2000" s="9">
        <f>IF(Occurrence!J2000&gt;0,_xlfn.GAMMA.INV(I2000,$B$6,$B$7),0)</f>
        <v/>
      </c>
      <c r="K2000" s="24">
        <f>IF(Occurrence!K2000&gt;0,_xlfn.GAMMA.DIST(Occurrence!K2000,$C$6,$C$7,TRUE),0)</f>
        <v/>
      </c>
      <c r="L2000" s="9">
        <f>IF(Occurrence!K2000&gt;0,_xlfn.GAMMA.INV(K2000,$B$6,$B$7),0)</f>
        <v/>
      </c>
      <c r="M2000" s="24">
        <f>_xlfn.NORM.DIST(Data!X2000,$C$9,$C$10,TRUE)</f>
        <v/>
      </c>
      <c r="N2000" s="9">
        <f>_xlfn.NORM.INV(M2000,$B$9,$B$10)</f>
        <v/>
      </c>
      <c r="O2000" s="24">
        <f>_xlfn.NORM.DIST(Data!Y2000,$C$9,$C$10,TRUE)</f>
        <v/>
      </c>
      <c r="P2000" s="9">
        <f>_xlfn.NORM.INV(O2000,$B$9,$B$10)</f>
        <v/>
      </c>
    </row>
    <row r="2001">
      <c r="H2001" s="14">
        <f>Data!A2001</f>
        <v/>
      </c>
      <c r="I2001" s="24">
        <f>IF(Occurrence!J2001&gt;0,_xlfn.GAMMA.DIST(Occurrence!J2001,$C$6,$C$7,TRUE),0)</f>
        <v/>
      </c>
      <c r="J2001" s="9">
        <f>IF(Occurrence!J2001&gt;0,_xlfn.GAMMA.INV(I2001,$B$6,$B$7),0)</f>
        <v/>
      </c>
      <c r="K2001" s="24">
        <f>IF(Occurrence!K2001&gt;0,_xlfn.GAMMA.DIST(Occurrence!K2001,$C$6,$C$7,TRUE),0)</f>
        <v/>
      </c>
      <c r="L2001" s="9">
        <f>IF(Occurrence!K2001&gt;0,_xlfn.GAMMA.INV(K2001,$B$6,$B$7),0)</f>
        <v/>
      </c>
      <c r="M2001" s="24">
        <f>_xlfn.NORM.DIST(Data!X2001,$C$9,$C$10,TRUE)</f>
        <v/>
      </c>
      <c r="N2001" s="9">
        <f>_xlfn.NORM.INV(M2001,$B$9,$B$10)</f>
        <v/>
      </c>
      <c r="O2001" s="24">
        <f>_xlfn.NORM.DIST(Data!Y2001,$C$9,$C$10,TRUE)</f>
        <v/>
      </c>
      <c r="P2001" s="9">
        <f>_xlfn.NORM.INV(O2001,$B$9,$B$10)</f>
        <v/>
      </c>
    </row>
    <row r="2002">
      <c r="H2002" s="14">
        <f>Data!A2002</f>
        <v/>
      </c>
      <c r="I2002" s="24">
        <f>IF(Occurrence!J2002&gt;0,_xlfn.GAMMA.DIST(Occurrence!J2002,$C$6,$C$7,TRUE),0)</f>
        <v/>
      </c>
      <c r="J2002" s="9">
        <f>IF(Occurrence!J2002&gt;0,_xlfn.GAMMA.INV(I2002,$B$6,$B$7),0)</f>
        <v/>
      </c>
      <c r="K2002" s="24">
        <f>IF(Occurrence!K2002&gt;0,_xlfn.GAMMA.DIST(Occurrence!K2002,$C$6,$C$7,TRUE),0)</f>
        <v/>
      </c>
      <c r="L2002" s="9">
        <f>IF(Occurrence!K2002&gt;0,_xlfn.GAMMA.INV(K2002,$B$6,$B$7),0)</f>
        <v/>
      </c>
      <c r="M2002" s="24">
        <f>_xlfn.NORM.DIST(Data!X2002,$C$9,$C$10,TRUE)</f>
        <v/>
      </c>
      <c r="N2002" s="9">
        <f>_xlfn.NORM.INV(M2002,$B$9,$B$10)</f>
        <v/>
      </c>
      <c r="O2002" s="24">
        <f>_xlfn.NORM.DIST(Data!Y2002,$C$9,$C$10,TRUE)</f>
        <v/>
      </c>
      <c r="P2002" s="9">
        <f>_xlfn.NORM.INV(O2002,$B$9,$B$10)</f>
        <v/>
      </c>
    </row>
    <row r="2003">
      <c r="H2003" s="14">
        <f>Data!A2003</f>
        <v/>
      </c>
      <c r="I2003" s="24">
        <f>IF(Occurrence!J2003&gt;0,_xlfn.GAMMA.DIST(Occurrence!J2003,$C$6,$C$7,TRUE),0)</f>
        <v/>
      </c>
      <c r="J2003" s="9">
        <f>IF(Occurrence!J2003&gt;0,_xlfn.GAMMA.INV(I2003,$B$6,$B$7),0)</f>
        <v/>
      </c>
      <c r="K2003" s="24">
        <f>IF(Occurrence!K2003&gt;0,_xlfn.GAMMA.DIST(Occurrence!K2003,$C$6,$C$7,TRUE),0)</f>
        <v/>
      </c>
      <c r="L2003" s="9">
        <f>IF(Occurrence!K2003&gt;0,_xlfn.GAMMA.INV(K2003,$B$6,$B$7),0)</f>
        <v/>
      </c>
      <c r="M2003" s="24">
        <f>_xlfn.NORM.DIST(Data!X2003,$C$9,$C$10,TRUE)</f>
        <v/>
      </c>
      <c r="N2003" s="9">
        <f>_xlfn.NORM.INV(M2003,$B$9,$B$10)</f>
        <v/>
      </c>
      <c r="O2003" s="24">
        <f>_xlfn.NORM.DIST(Data!Y2003,$C$9,$C$10,TRUE)</f>
        <v/>
      </c>
      <c r="P2003" s="9">
        <f>_xlfn.NORM.INV(O2003,$B$9,$B$10)</f>
        <v/>
      </c>
    </row>
    <row r="2004">
      <c r="H2004" s="14">
        <f>Data!A2004</f>
        <v/>
      </c>
      <c r="I2004" s="24">
        <f>IF(Occurrence!J2004&gt;0,_xlfn.GAMMA.DIST(Occurrence!J2004,$C$6,$C$7,TRUE),0)</f>
        <v/>
      </c>
      <c r="J2004" s="9">
        <f>IF(Occurrence!J2004&gt;0,_xlfn.GAMMA.INV(I2004,$B$6,$B$7),0)</f>
        <v/>
      </c>
      <c r="K2004" s="24">
        <f>IF(Occurrence!K2004&gt;0,_xlfn.GAMMA.DIST(Occurrence!K2004,$C$6,$C$7,TRUE),0)</f>
        <v/>
      </c>
      <c r="L2004" s="9">
        <f>IF(Occurrence!K2004&gt;0,_xlfn.GAMMA.INV(K2004,$B$6,$B$7),0)</f>
        <v/>
      </c>
      <c r="M2004" s="24">
        <f>_xlfn.NORM.DIST(Data!X2004,$C$9,$C$10,TRUE)</f>
        <v/>
      </c>
      <c r="N2004" s="9">
        <f>_xlfn.NORM.INV(M2004,$B$9,$B$10)</f>
        <v/>
      </c>
      <c r="O2004" s="24">
        <f>_xlfn.NORM.DIST(Data!Y2004,$C$9,$C$10,TRUE)</f>
        <v/>
      </c>
      <c r="P2004" s="9">
        <f>_xlfn.NORM.INV(O2004,$B$9,$B$10)</f>
        <v/>
      </c>
    </row>
    <row r="2005">
      <c r="H2005" s="14">
        <f>Data!A2005</f>
        <v/>
      </c>
      <c r="I2005" s="24">
        <f>IF(Occurrence!J2005&gt;0,_xlfn.GAMMA.DIST(Occurrence!J2005,$C$6,$C$7,TRUE),0)</f>
        <v/>
      </c>
      <c r="J2005" s="9">
        <f>IF(Occurrence!J2005&gt;0,_xlfn.GAMMA.INV(I2005,$B$6,$B$7),0)</f>
        <v/>
      </c>
      <c r="K2005" s="24">
        <f>IF(Occurrence!K2005&gt;0,_xlfn.GAMMA.DIST(Occurrence!K2005,$C$6,$C$7,TRUE),0)</f>
        <v/>
      </c>
      <c r="L2005" s="9">
        <f>IF(Occurrence!K2005&gt;0,_xlfn.GAMMA.INV(K2005,$B$6,$B$7),0)</f>
        <v/>
      </c>
      <c r="M2005" s="24">
        <f>_xlfn.NORM.DIST(Data!X2005,$C$9,$C$10,TRUE)</f>
        <v/>
      </c>
      <c r="N2005" s="9">
        <f>_xlfn.NORM.INV(M2005,$B$9,$B$10)</f>
        <v/>
      </c>
      <c r="O2005" s="24">
        <f>_xlfn.NORM.DIST(Data!Y2005,$C$9,$C$10,TRUE)</f>
        <v/>
      </c>
      <c r="P2005" s="9">
        <f>_xlfn.NORM.INV(O2005,$B$9,$B$10)</f>
        <v/>
      </c>
    </row>
    <row r="2006">
      <c r="H2006" s="14">
        <f>Data!A2006</f>
        <v/>
      </c>
      <c r="I2006" s="24">
        <f>IF(Occurrence!J2006&gt;0,_xlfn.GAMMA.DIST(Occurrence!J2006,$C$6,$C$7,TRUE),0)</f>
        <v/>
      </c>
      <c r="J2006" s="9">
        <f>IF(Occurrence!J2006&gt;0,_xlfn.GAMMA.INV(I2006,$B$6,$B$7),0)</f>
        <v/>
      </c>
      <c r="K2006" s="24">
        <f>IF(Occurrence!K2006&gt;0,_xlfn.GAMMA.DIST(Occurrence!K2006,$C$6,$C$7,TRUE),0)</f>
        <v/>
      </c>
      <c r="L2006" s="9">
        <f>IF(Occurrence!K2006&gt;0,_xlfn.GAMMA.INV(K2006,$B$6,$B$7),0)</f>
        <v/>
      </c>
      <c r="M2006" s="24">
        <f>_xlfn.NORM.DIST(Data!X2006,$C$9,$C$10,TRUE)</f>
        <v/>
      </c>
      <c r="N2006" s="9">
        <f>_xlfn.NORM.INV(M2006,$B$9,$B$10)</f>
        <v/>
      </c>
      <c r="O2006" s="24">
        <f>_xlfn.NORM.DIST(Data!Y2006,$C$9,$C$10,TRUE)</f>
        <v/>
      </c>
      <c r="P2006" s="9">
        <f>_xlfn.NORM.INV(O2006,$B$9,$B$10)</f>
        <v/>
      </c>
    </row>
    <row r="2007">
      <c r="H2007" s="14">
        <f>Data!A2007</f>
        <v/>
      </c>
      <c r="I2007" s="24">
        <f>IF(Occurrence!J2007&gt;0,_xlfn.GAMMA.DIST(Occurrence!J2007,$C$6,$C$7,TRUE),0)</f>
        <v/>
      </c>
      <c r="J2007" s="9">
        <f>IF(Occurrence!J2007&gt;0,_xlfn.GAMMA.INV(I2007,$B$6,$B$7),0)</f>
        <v/>
      </c>
      <c r="K2007" s="24">
        <f>IF(Occurrence!K2007&gt;0,_xlfn.GAMMA.DIST(Occurrence!K2007,$C$6,$C$7,TRUE),0)</f>
        <v/>
      </c>
      <c r="L2007" s="9">
        <f>IF(Occurrence!K2007&gt;0,_xlfn.GAMMA.INV(K2007,$B$6,$B$7),0)</f>
        <v/>
      </c>
      <c r="M2007" s="24">
        <f>_xlfn.NORM.DIST(Data!X2007,$C$9,$C$10,TRUE)</f>
        <v/>
      </c>
      <c r="N2007" s="9">
        <f>_xlfn.NORM.INV(M2007,$B$9,$B$10)</f>
        <v/>
      </c>
      <c r="O2007" s="24">
        <f>_xlfn.NORM.DIST(Data!Y2007,$C$9,$C$10,TRUE)</f>
        <v/>
      </c>
      <c r="P2007" s="9">
        <f>_xlfn.NORM.INV(O2007,$B$9,$B$10)</f>
        <v/>
      </c>
    </row>
    <row r="2008">
      <c r="H2008" s="14">
        <f>Data!A2008</f>
        <v/>
      </c>
      <c r="I2008" s="24">
        <f>IF(Occurrence!J2008&gt;0,_xlfn.GAMMA.DIST(Occurrence!J2008,$C$6,$C$7,TRUE),0)</f>
        <v/>
      </c>
      <c r="J2008" s="9">
        <f>IF(Occurrence!J2008&gt;0,_xlfn.GAMMA.INV(I2008,$B$6,$B$7),0)</f>
        <v/>
      </c>
      <c r="K2008" s="24">
        <f>IF(Occurrence!K2008&gt;0,_xlfn.GAMMA.DIST(Occurrence!K2008,$C$6,$C$7,TRUE),0)</f>
        <v/>
      </c>
      <c r="L2008" s="9">
        <f>IF(Occurrence!K2008&gt;0,_xlfn.GAMMA.INV(K2008,$B$6,$B$7),0)</f>
        <v/>
      </c>
      <c r="M2008" s="24">
        <f>_xlfn.NORM.DIST(Data!X2008,$C$9,$C$10,TRUE)</f>
        <v/>
      </c>
      <c r="N2008" s="9">
        <f>_xlfn.NORM.INV(M2008,$B$9,$B$10)</f>
        <v/>
      </c>
      <c r="O2008" s="24">
        <f>_xlfn.NORM.DIST(Data!Y2008,$C$9,$C$10,TRUE)</f>
        <v/>
      </c>
      <c r="P2008" s="9">
        <f>_xlfn.NORM.INV(O2008,$B$9,$B$10)</f>
        <v/>
      </c>
    </row>
    <row r="2009">
      <c r="H2009" s="14">
        <f>Data!A2009</f>
        <v/>
      </c>
      <c r="I2009" s="24">
        <f>IF(Occurrence!J2009&gt;0,_xlfn.GAMMA.DIST(Occurrence!J2009,$C$6,$C$7,TRUE),0)</f>
        <v/>
      </c>
      <c r="J2009" s="9">
        <f>IF(Occurrence!J2009&gt;0,_xlfn.GAMMA.INV(I2009,$B$6,$B$7),0)</f>
        <v/>
      </c>
      <c r="K2009" s="24">
        <f>IF(Occurrence!K2009&gt;0,_xlfn.GAMMA.DIST(Occurrence!K2009,$C$6,$C$7,TRUE),0)</f>
        <v/>
      </c>
      <c r="L2009" s="9">
        <f>IF(Occurrence!K2009&gt;0,_xlfn.GAMMA.INV(K2009,$B$6,$B$7),0)</f>
        <v/>
      </c>
      <c r="M2009" s="24">
        <f>_xlfn.NORM.DIST(Data!X2009,$C$9,$C$10,TRUE)</f>
        <v/>
      </c>
      <c r="N2009" s="9">
        <f>_xlfn.NORM.INV(M2009,$B$9,$B$10)</f>
        <v/>
      </c>
      <c r="O2009" s="24">
        <f>_xlfn.NORM.DIST(Data!Y2009,$C$9,$C$10,TRUE)</f>
        <v/>
      </c>
      <c r="P2009" s="9">
        <f>_xlfn.NORM.INV(O2009,$B$9,$B$10)</f>
        <v/>
      </c>
    </row>
    <row r="2010">
      <c r="H2010" s="14">
        <f>Data!A2010</f>
        <v/>
      </c>
      <c r="I2010" s="24">
        <f>IF(Occurrence!J2010&gt;0,_xlfn.GAMMA.DIST(Occurrence!J2010,$C$6,$C$7,TRUE),0)</f>
        <v/>
      </c>
      <c r="J2010" s="9">
        <f>IF(Occurrence!J2010&gt;0,_xlfn.GAMMA.INV(I2010,$B$6,$B$7),0)</f>
        <v/>
      </c>
      <c r="K2010" s="24">
        <f>IF(Occurrence!K2010&gt;0,_xlfn.GAMMA.DIST(Occurrence!K2010,$C$6,$C$7,TRUE),0)</f>
        <v/>
      </c>
      <c r="L2010" s="9">
        <f>IF(Occurrence!K2010&gt;0,_xlfn.GAMMA.INV(K2010,$B$6,$B$7),0)</f>
        <v/>
      </c>
      <c r="M2010" s="24">
        <f>_xlfn.NORM.DIST(Data!X2010,$C$9,$C$10,TRUE)</f>
        <v/>
      </c>
      <c r="N2010" s="9">
        <f>_xlfn.NORM.INV(M2010,$B$9,$B$10)</f>
        <v/>
      </c>
      <c r="O2010" s="24">
        <f>_xlfn.NORM.DIST(Data!Y2010,$C$9,$C$10,TRUE)</f>
        <v/>
      </c>
      <c r="P2010" s="9">
        <f>_xlfn.NORM.INV(O2010,$B$9,$B$10)</f>
        <v/>
      </c>
    </row>
    <row r="2011">
      <c r="H2011" s="14">
        <f>Data!A2011</f>
        <v/>
      </c>
      <c r="I2011" s="24">
        <f>IF(Occurrence!J2011&gt;0,_xlfn.GAMMA.DIST(Occurrence!J2011,$C$6,$C$7,TRUE),0)</f>
        <v/>
      </c>
      <c r="J2011" s="9">
        <f>IF(Occurrence!J2011&gt;0,_xlfn.GAMMA.INV(I2011,$B$6,$B$7),0)</f>
        <v/>
      </c>
      <c r="K2011" s="24">
        <f>IF(Occurrence!K2011&gt;0,_xlfn.GAMMA.DIST(Occurrence!K2011,$C$6,$C$7,TRUE),0)</f>
        <v/>
      </c>
      <c r="L2011" s="9">
        <f>IF(Occurrence!K2011&gt;0,_xlfn.GAMMA.INV(K2011,$B$6,$B$7),0)</f>
        <v/>
      </c>
      <c r="M2011" s="24">
        <f>_xlfn.NORM.DIST(Data!X2011,$C$9,$C$10,TRUE)</f>
        <v/>
      </c>
      <c r="N2011" s="9">
        <f>_xlfn.NORM.INV(M2011,$B$9,$B$10)</f>
        <v/>
      </c>
      <c r="O2011" s="24">
        <f>_xlfn.NORM.DIST(Data!Y2011,$C$9,$C$10,TRUE)</f>
        <v/>
      </c>
      <c r="P2011" s="9">
        <f>_xlfn.NORM.INV(O2011,$B$9,$B$10)</f>
        <v/>
      </c>
    </row>
    <row r="2012">
      <c r="H2012" s="14">
        <f>Data!A2012</f>
        <v/>
      </c>
      <c r="I2012" s="24">
        <f>IF(Occurrence!J2012&gt;0,_xlfn.GAMMA.DIST(Occurrence!J2012,$C$6,$C$7,TRUE),0)</f>
        <v/>
      </c>
      <c r="J2012" s="9">
        <f>IF(Occurrence!J2012&gt;0,_xlfn.GAMMA.INV(I2012,$B$6,$B$7),0)</f>
        <v/>
      </c>
      <c r="K2012" s="24">
        <f>IF(Occurrence!K2012&gt;0,_xlfn.GAMMA.DIST(Occurrence!K2012,$C$6,$C$7,TRUE),0)</f>
        <v/>
      </c>
      <c r="L2012" s="9">
        <f>IF(Occurrence!K2012&gt;0,_xlfn.GAMMA.INV(K2012,$B$6,$B$7),0)</f>
        <v/>
      </c>
      <c r="M2012" s="24">
        <f>_xlfn.NORM.DIST(Data!X2012,$C$9,$C$10,TRUE)</f>
        <v/>
      </c>
      <c r="N2012" s="9">
        <f>_xlfn.NORM.INV(M2012,$B$9,$B$10)</f>
        <v/>
      </c>
      <c r="O2012" s="24">
        <f>_xlfn.NORM.DIST(Data!Y2012,$C$9,$C$10,TRUE)</f>
        <v/>
      </c>
      <c r="P2012" s="9">
        <f>_xlfn.NORM.INV(O2012,$B$9,$B$10)</f>
        <v/>
      </c>
    </row>
    <row r="2013">
      <c r="H2013" s="14">
        <f>Data!A2013</f>
        <v/>
      </c>
      <c r="I2013" s="24">
        <f>IF(Occurrence!J2013&gt;0,_xlfn.GAMMA.DIST(Occurrence!J2013,$C$6,$C$7,TRUE),0)</f>
        <v/>
      </c>
      <c r="J2013" s="9">
        <f>IF(Occurrence!J2013&gt;0,_xlfn.GAMMA.INV(I2013,$B$6,$B$7),0)</f>
        <v/>
      </c>
      <c r="K2013" s="24">
        <f>IF(Occurrence!K2013&gt;0,_xlfn.GAMMA.DIST(Occurrence!K2013,$C$6,$C$7,TRUE),0)</f>
        <v/>
      </c>
      <c r="L2013" s="9">
        <f>IF(Occurrence!K2013&gt;0,_xlfn.GAMMA.INV(K2013,$B$6,$B$7),0)</f>
        <v/>
      </c>
      <c r="M2013" s="24">
        <f>_xlfn.NORM.DIST(Data!X2013,$C$9,$C$10,TRUE)</f>
        <v/>
      </c>
      <c r="N2013" s="9">
        <f>_xlfn.NORM.INV(M2013,$B$9,$B$10)</f>
        <v/>
      </c>
      <c r="O2013" s="24">
        <f>_xlfn.NORM.DIST(Data!Y2013,$C$9,$C$10,TRUE)</f>
        <v/>
      </c>
      <c r="P2013" s="9">
        <f>_xlfn.NORM.INV(O2013,$B$9,$B$10)</f>
        <v/>
      </c>
    </row>
    <row r="2014">
      <c r="H2014" s="14">
        <f>Data!A2014</f>
        <v/>
      </c>
      <c r="I2014" s="24">
        <f>IF(Occurrence!J2014&gt;0,_xlfn.GAMMA.DIST(Occurrence!J2014,$C$6,$C$7,TRUE),0)</f>
        <v/>
      </c>
      <c r="J2014" s="9">
        <f>IF(Occurrence!J2014&gt;0,_xlfn.GAMMA.INV(I2014,$B$6,$B$7),0)</f>
        <v/>
      </c>
      <c r="K2014" s="24">
        <f>IF(Occurrence!K2014&gt;0,_xlfn.GAMMA.DIST(Occurrence!K2014,$C$6,$C$7,TRUE),0)</f>
        <v/>
      </c>
      <c r="L2014" s="9">
        <f>IF(Occurrence!K2014&gt;0,_xlfn.GAMMA.INV(K2014,$B$6,$B$7),0)</f>
        <v/>
      </c>
      <c r="M2014" s="24">
        <f>_xlfn.NORM.DIST(Data!X2014,$C$9,$C$10,TRUE)</f>
        <v/>
      </c>
      <c r="N2014" s="9">
        <f>_xlfn.NORM.INV(M2014,$B$9,$B$10)</f>
        <v/>
      </c>
      <c r="O2014" s="24">
        <f>_xlfn.NORM.DIST(Data!Y2014,$C$9,$C$10,TRUE)</f>
        <v/>
      </c>
      <c r="P2014" s="9">
        <f>_xlfn.NORM.INV(O2014,$B$9,$B$10)</f>
        <v/>
      </c>
    </row>
    <row r="2015">
      <c r="H2015" s="14">
        <f>Data!A2015</f>
        <v/>
      </c>
      <c r="I2015" s="24">
        <f>IF(Occurrence!J2015&gt;0,_xlfn.GAMMA.DIST(Occurrence!J2015,$C$6,$C$7,TRUE),0)</f>
        <v/>
      </c>
      <c r="J2015" s="9">
        <f>IF(Occurrence!J2015&gt;0,_xlfn.GAMMA.INV(I2015,$B$6,$B$7),0)</f>
        <v/>
      </c>
      <c r="K2015" s="24">
        <f>IF(Occurrence!K2015&gt;0,_xlfn.GAMMA.DIST(Occurrence!K2015,$C$6,$C$7,TRUE),0)</f>
        <v/>
      </c>
      <c r="L2015" s="9">
        <f>IF(Occurrence!K2015&gt;0,_xlfn.GAMMA.INV(K2015,$B$6,$B$7),0)</f>
        <v/>
      </c>
      <c r="M2015" s="24">
        <f>_xlfn.NORM.DIST(Data!X2015,$C$9,$C$10,TRUE)</f>
        <v/>
      </c>
      <c r="N2015" s="9">
        <f>_xlfn.NORM.INV(M2015,$B$9,$B$10)</f>
        <v/>
      </c>
      <c r="O2015" s="24">
        <f>_xlfn.NORM.DIST(Data!Y2015,$C$9,$C$10,TRUE)</f>
        <v/>
      </c>
      <c r="P2015" s="9">
        <f>_xlfn.NORM.INV(O2015,$B$9,$B$10)</f>
        <v/>
      </c>
    </row>
    <row r="2016">
      <c r="H2016" s="14">
        <f>Data!A2016</f>
        <v/>
      </c>
      <c r="I2016" s="24">
        <f>IF(Occurrence!J2016&gt;0,_xlfn.GAMMA.DIST(Occurrence!J2016,$C$6,$C$7,TRUE),0)</f>
        <v/>
      </c>
      <c r="J2016" s="9">
        <f>IF(Occurrence!J2016&gt;0,_xlfn.GAMMA.INV(I2016,$B$6,$B$7),0)</f>
        <v/>
      </c>
      <c r="K2016" s="24">
        <f>IF(Occurrence!K2016&gt;0,_xlfn.GAMMA.DIST(Occurrence!K2016,$C$6,$C$7,TRUE),0)</f>
        <v/>
      </c>
      <c r="L2016" s="9">
        <f>IF(Occurrence!K2016&gt;0,_xlfn.GAMMA.INV(K2016,$B$6,$B$7),0)</f>
        <v/>
      </c>
      <c r="M2016" s="24">
        <f>_xlfn.NORM.DIST(Data!X2016,$C$9,$C$10,TRUE)</f>
        <v/>
      </c>
      <c r="N2016" s="9">
        <f>_xlfn.NORM.INV(M2016,$B$9,$B$10)</f>
        <v/>
      </c>
      <c r="O2016" s="24">
        <f>_xlfn.NORM.DIST(Data!Y2016,$C$9,$C$10,TRUE)</f>
        <v/>
      </c>
      <c r="P2016" s="9">
        <f>_xlfn.NORM.INV(O2016,$B$9,$B$10)</f>
        <v/>
      </c>
    </row>
    <row r="2017">
      <c r="H2017" s="14">
        <f>Data!A2017</f>
        <v/>
      </c>
      <c r="I2017" s="24">
        <f>IF(Occurrence!J2017&gt;0,_xlfn.GAMMA.DIST(Occurrence!J2017,$C$6,$C$7,TRUE),0)</f>
        <v/>
      </c>
      <c r="J2017" s="9">
        <f>IF(Occurrence!J2017&gt;0,_xlfn.GAMMA.INV(I2017,$B$6,$B$7),0)</f>
        <v/>
      </c>
      <c r="K2017" s="24">
        <f>IF(Occurrence!K2017&gt;0,_xlfn.GAMMA.DIST(Occurrence!K2017,$C$6,$C$7,TRUE),0)</f>
        <v/>
      </c>
      <c r="L2017" s="9">
        <f>IF(Occurrence!K2017&gt;0,_xlfn.GAMMA.INV(K2017,$B$6,$B$7),0)</f>
        <v/>
      </c>
      <c r="M2017" s="24">
        <f>_xlfn.NORM.DIST(Data!X2017,$C$9,$C$10,TRUE)</f>
        <v/>
      </c>
      <c r="N2017" s="9">
        <f>_xlfn.NORM.INV(M2017,$B$9,$B$10)</f>
        <v/>
      </c>
      <c r="O2017" s="24">
        <f>_xlfn.NORM.DIST(Data!Y2017,$C$9,$C$10,TRUE)</f>
        <v/>
      </c>
      <c r="P2017" s="9">
        <f>_xlfn.NORM.INV(O2017,$B$9,$B$10)</f>
        <v/>
      </c>
    </row>
    <row r="2018">
      <c r="H2018" s="14">
        <f>Data!A2018</f>
        <v/>
      </c>
      <c r="I2018" s="24">
        <f>IF(Occurrence!J2018&gt;0,_xlfn.GAMMA.DIST(Occurrence!J2018,$C$6,$C$7,TRUE),0)</f>
        <v/>
      </c>
      <c r="J2018" s="9">
        <f>IF(Occurrence!J2018&gt;0,_xlfn.GAMMA.INV(I2018,$B$6,$B$7),0)</f>
        <v/>
      </c>
      <c r="K2018" s="24">
        <f>IF(Occurrence!K2018&gt;0,_xlfn.GAMMA.DIST(Occurrence!K2018,$C$6,$C$7,TRUE),0)</f>
        <v/>
      </c>
      <c r="L2018" s="9">
        <f>IF(Occurrence!K2018&gt;0,_xlfn.GAMMA.INV(K2018,$B$6,$B$7),0)</f>
        <v/>
      </c>
      <c r="M2018" s="24">
        <f>_xlfn.NORM.DIST(Data!X2018,$C$9,$C$10,TRUE)</f>
        <v/>
      </c>
      <c r="N2018" s="9">
        <f>_xlfn.NORM.INV(M2018,$B$9,$B$10)</f>
        <v/>
      </c>
      <c r="O2018" s="24">
        <f>_xlfn.NORM.DIST(Data!Y2018,$C$9,$C$10,TRUE)</f>
        <v/>
      </c>
      <c r="P2018" s="9">
        <f>_xlfn.NORM.INV(O2018,$B$9,$B$10)</f>
        <v/>
      </c>
    </row>
    <row r="2019">
      <c r="H2019" s="14">
        <f>Data!A2019</f>
        <v/>
      </c>
      <c r="I2019" s="24">
        <f>IF(Occurrence!J2019&gt;0,_xlfn.GAMMA.DIST(Occurrence!J2019,$C$6,$C$7,TRUE),0)</f>
        <v/>
      </c>
      <c r="J2019" s="9">
        <f>IF(Occurrence!J2019&gt;0,_xlfn.GAMMA.INV(I2019,$B$6,$B$7),0)</f>
        <v/>
      </c>
      <c r="K2019" s="24">
        <f>IF(Occurrence!K2019&gt;0,_xlfn.GAMMA.DIST(Occurrence!K2019,$C$6,$C$7,TRUE),0)</f>
        <v/>
      </c>
      <c r="L2019" s="9">
        <f>IF(Occurrence!K2019&gt;0,_xlfn.GAMMA.INV(K2019,$B$6,$B$7),0)</f>
        <v/>
      </c>
      <c r="M2019" s="24">
        <f>_xlfn.NORM.DIST(Data!X2019,$C$9,$C$10,TRUE)</f>
        <v/>
      </c>
      <c r="N2019" s="9">
        <f>_xlfn.NORM.INV(M2019,$B$9,$B$10)</f>
        <v/>
      </c>
      <c r="O2019" s="24">
        <f>_xlfn.NORM.DIST(Data!Y2019,$C$9,$C$10,TRUE)</f>
        <v/>
      </c>
      <c r="P2019" s="9">
        <f>_xlfn.NORM.INV(O2019,$B$9,$B$10)</f>
        <v/>
      </c>
    </row>
    <row r="2020">
      <c r="H2020" s="14">
        <f>Data!A2020</f>
        <v/>
      </c>
      <c r="I2020" s="24">
        <f>IF(Occurrence!J2020&gt;0,_xlfn.GAMMA.DIST(Occurrence!J2020,$C$6,$C$7,TRUE),0)</f>
        <v/>
      </c>
      <c r="J2020" s="9">
        <f>IF(Occurrence!J2020&gt;0,_xlfn.GAMMA.INV(I2020,$B$6,$B$7),0)</f>
        <v/>
      </c>
      <c r="K2020" s="24">
        <f>IF(Occurrence!K2020&gt;0,_xlfn.GAMMA.DIST(Occurrence!K2020,$C$6,$C$7,TRUE),0)</f>
        <v/>
      </c>
      <c r="L2020" s="9">
        <f>IF(Occurrence!K2020&gt;0,_xlfn.GAMMA.INV(K2020,$B$6,$B$7),0)</f>
        <v/>
      </c>
      <c r="M2020" s="24">
        <f>_xlfn.NORM.DIST(Data!X2020,$C$9,$C$10,TRUE)</f>
        <v/>
      </c>
      <c r="N2020" s="9">
        <f>_xlfn.NORM.INV(M2020,$B$9,$B$10)</f>
        <v/>
      </c>
      <c r="O2020" s="24">
        <f>_xlfn.NORM.DIST(Data!Y2020,$C$9,$C$10,TRUE)</f>
        <v/>
      </c>
      <c r="P2020" s="9">
        <f>_xlfn.NORM.INV(O2020,$B$9,$B$10)</f>
        <v/>
      </c>
    </row>
    <row r="2021">
      <c r="H2021" s="14">
        <f>Data!A2021</f>
        <v/>
      </c>
      <c r="I2021" s="24">
        <f>IF(Occurrence!J2021&gt;0,_xlfn.GAMMA.DIST(Occurrence!J2021,$C$6,$C$7,TRUE),0)</f>
        <v/>
      </c>
      <c r="J2021" s="9">
        <f>IF(Occurrence!J2021&gt;0,_xlfn.GAMMA.INV(I2021,$B$6,$B$7),0)</f>
        <v/>
      </c>
      <c r="K2021" s="24">
        <f>IF(Occurrence!K2021&gt;0,_xlfn.GAMMA.DIST(Occurrence!K2021,$C$6,$C$7,TRUE),0)</f>
        <v/>
      </c>
      <c r="L2021" s="9">
        <f>IF(Occurrence!K2021&gt;0,_xlfn.GAMMA.INV(K2021,$B$6,$B$7),0)</f>
        <v/>
      </c>
      <c r="M2021" s="24">
        <f>_xlfn.NORM.DIST(Data!X2021,$C$9,$C$10,TRUE)</f>
        <v/>
      </c>
      <c r="N2021" s="9">
        <f>_xlfn.NORM.INV(M2021,$B$9,$B$10)</f>
        <v/>
      </c>
      <c r="O2021" s="24">
        <f>_xlfn.NORM.DIST(Data!Y2021,$C$9,$C$10,TRUE)</f>
        <v/>
      </c>
      <c r="P2021" s="9">
        <f>_xlfn.NORM.INV(O2021,$B$9,$B$10)</f>
        <v/>
      </c>
    </row>
    <row r="2022">
      <c r="H2022" s="14">
        <f>Data!A2022</f>
        <v/>
      </c>
      <c r="I2022" s="24">
        <f>IF(Occurrence!J2022&gt;0,_xlfn.GAMMA.DIST(Occurrence!J2022,$C$6,$C$7,TRUE),0)</f>
        <v/>
      </c>
      <c r="J2022" s="9">
        <f>IF(Occurrence!J2022&gt;0,_xlfn.GAMMA.INV(I2022,$B$6,$B$7),0)</f>
        <v/>
      </c>
      <c r="K2022" s="24">
        <f>IF(Occurrence!K2022&gt;0,_xlfn.GAMMA.DIST(Occurrence!K2022,$C$6,$C$7,TRUE),0)</f>
        <v/>
      </c>
      <c r="L2022" s="9">
        <f>IF(Occurrence!K2022&gt;0,_xlfn.GAMMA.INV(K2022,$B$6,$B$7),0)</f>
        <v/>
      </c>
      <c r="M2022" s="24">
        <f>_xlfn.NORM.DIST(Data!X2022,$C$9,$C$10,TRUE)</f>
        <v/>
      </c>
      <c r="N2022" s="9">
        <f>_xlfn.NORM.INV(M2022,$B$9,$B$10)</f>
        <v/>
      </c>
      <c r="O2022" s="24">
        <f>_xlfn.NORM.DIST(Data!Y2022,$C$9,$C$10,TRUE)</f>
        <v/>
      </c>
      <c r="P2022" s="9">
        <f>_xlfn.NORM.INV(O2022,$B$9,$B$10)</f>
        <v/>
      </c>
    </row>
    <row r="2023">
      <c r="H2023" s="14">
        <f>Data!A2023</f>
        <v/>
      </c>
      <c r="I2023" s="24">
        <f>IF(Occurrence!J2023&gt;0,_xlfn.GAMMA.DIST(Occurrence!J2023,$C$6,$C$7,TRUE),0)</f>
        <v/>
      </c>
      <c r="J2023" s="9">
        <f>IF(Occurrence!J2023&gt;0,_xlfn.GAMMA.INV(I2023,$B$6,$B$7),0)</f>
        <v/>
      </c>
      <c r="K2023" s="24">
        <f>IF(Occurrence!K2023&gt;0,_xlfn.GAMMA.DIST(Occurrence!K2023,$C$6,$C$7,TRUE),0)</f>
        <v/>
      </c>
      <c r="L2023" s="9">
        <f>IF(Occurrence!K2023&gt;0,_xlfn.GAMMA.INV(K2023,$B$6,$B$7),0)</f>
        <v/>
      </c>
      <c r="M2023" s="24">
        <f>_xlfn.NORM.DIST(Data!X2023,$C$9,$C$10,TRUE)</f>
        <v/>
      </c>
      <c r="N2023" s="9">
        <f>_xlfn.NORM.INV(M2023,$B$9,$B$10)</f>
        <v/>
      </c>
      <c r="O2023" s="24">
        <f>_xlfn.NORM.DIST(Data!Y2023,$C$9,$C$10,TRUE)</f>
        <v/>
      </c>
      <c r="P2023" s="9">
        <f>_xlfn.NORM.INV(O2023,$B$9,$B$10)</f>
        <v/>
      </c>
    </row>
    <row r="2024">
      <c r="H2024" s="14">
        <f>Data!A2024</f>
        <v/>
      </c>
      <c r="I2024" s="24">
        <f>IF(Occurrence!J2024&gt;0,_xlfn.GAMMA.DIST(Occurrence!J2024,$C$6,$C$7,TRUE),0)</f>
        <v/>
      </c>
      <c r="J2024" s="9">
        <f>IF(Occurrence!J2024&gt;0,_xlfn.GAMMA.INV(I2024,$B$6,$B$7),0)</f>
        <v/>
      </c>
      <c r="K2024" s="24">
        <f>IF(Occurrence!K2024&gt;0,_xlfn.GAMMA.DIST(Occurrence!K2024,$C$6,$C$7,TRUE),0)</f>
        <v/>
      </c>
      <c r="L2024" s="9">
        <f>IF(Occurrence!K2024&gt;0,_xlfn.GAMMA.INV(K2024,$B$6,$B$7),0)</f>
        <v/>
      </c>
      <c r="M2024" s="24">
        <f>_xlfn.NORM.DIST(Data!X2024,$C$9,$C$10,TRUE)</f>
        <v/>
      </c>
      <c r="N2024" s="9">
        <f>_xlfn.NORM.INV(M2024,$B$9,$B$10)</f>
        <v/>
      </c>
      <c r="O2024" s="24">
        <f>_xlfn.NORM.DIST(Data!Y2024,$C$9,$C$10,TRUE)</f>
        <v/>
      </c>
      <c r="P2024" s="9">
        <f>_xlfn.NORM.INV(O2024,$B$9,$B$10)</f>
        <v/>
      </c>
    </row>
    <row r="2025">
      <c r="H2025" s="14">
        <f>Data!A2025</f>
        <v/>
      </c>
      <c r="I2025" s="24">
        <f>IF(Occurrence!J2025&gt;0,_xlfn.GAMMA.DIST(Occurrence!J2025,$C$6,$C$7,TRUE),0)</f>
        <v/>
      </c>
      <c r="J2025" s="9">
        <f>IF(Occurrence!J2025&gt;0,_xlfn.GAMMA.INV(I2025,$B$6,$B$7),0)</f>
        <v/>
      </c>
      <c r="K2025" s="24">
        <f>IF(Occurrence!K2025&gt;0,_xlfn.GAMMA.DIST(Occurrence!K2025,$C$6,$C$7,TRUE),0)</f>
        <v/>
      </c>
      <c r="L2025" s="9">
        <f>IF(Occurrence!K2025&gt;0,_xlfn.GAMMA.INV(K2025,$B$6,$B$7),0)</f>
        <v/>
      </c>
      <c r="M2025" s="24">
        <f>_xlfn.NORM.DIST(Data!X2025,$C$9,$C$10,TRUE)</f>
        <v/>
      </c>
      <c r="N2025" s="9">
        <f>_xlfn.NORM.INV(M2025,$B$9,$B$10)</f>
        <v/>
      </c>
      <c r="O2025" s="24">
        <f>_xlfn.NORM.DIST(Data!Y2025,$C$9,$C$10,TRUE)</f>
        <v/>
      </c>
      <c r="P2025" s="9">
        <f>_xlfn.NORM.INV(O2025,$B$9,$B$10)</f>
        <v/>
      </c>
    </row>
    <row r="2026">
      <c r="H2026" s="14">
        <f>Data!A2026</f>
        <v/>
      </c>
      <c r="I2026" s="24">
        <f>IF(Occurrence!J2026&gt;0,_xlfn.GAMMA.DIST(Occurrence!J2026,$C$6,$C$7,TRUE),0)</f>
        <v/>
      </c>
      <c r="J2026" s="9">
        <f>IF(Occurrence!J2026&gt;0,_xlfn.GAMMA.INV(I2026,$B$6,$B$7),0)</f>
        <v/>
      </c>
      <c r="K2026" s="24">
        <f>IF(Occurrence!K2026&gt;0,_xlfn.GAMMA.DIST(Occurrence!K2026,$C$6,$C$7,TRUE),0)</f>
        <v/>
      </c>
      <c r="L2026" s="9">
        <f>IF(Occurrence!K2026&gt;0,_xlfn.GAMMA.INV(K2026,$B$6,$B$7),0)</f>
        <v/>
      </c>
      <c r="M2026" s="24">
        <f>_xlfn.NORM.DIST(Data!X2026,$C$9,$C$10,TRUE)</f>
        <v/>
      </c>
      <c r="N2026" s="9">
        <f>_xlfn.NORM.INV(M2026,$B$9,$B$10)</f>
        <v/>
      </c>
      <c r="O2026" s="24">
        <f>_xlfn.NORM.DIST(Data!Y2026,$C$9,$C$10,TRUE)</f>
        <v/>
      </c>
      <c r="P2026" s="9">
        <f>_xlfn.NORM.INV(O2026,$B$9,$B$10)</f>
        <v/>
      </c>
    </row>
    <row r="2027">
      <c r="H2027" s="14">
        <f>Data!A2027</f>
        <v/>
      </c>
      <c r="I2027" s="24">
        <f>IF(Occurrence!J2027&gt;0,_xlfn.GAMMA.DIST(Occurrence!J2027,$C$6,$C$7,TRUE),0)</f>
        <v/>
      </c>
      <c r="J2027" s="9">
        <f>IF(Occurrence!J2027&gt;0,_xlfn.GAMMA.INV(I2027,$B$6,$B$7),0)</f>
        <v/>
      </c>
      <c r="K2027" s="24">
        <f>IF(Occurrence!K2027&gt;0,_xlfn.GAMMA.DIST(Occurrence!K2027,$C$6,$C$7,TRUE),0)</f>
        <v/>
      </c>
      <c r="L2027" s="9">
        <f>IF(Occurrence!K2027&gt;0,_xlfn.GAMMA.INV(K2027,$B$6,$B$7),0)</f>
        <v/>
      </c>
      <c r="M2027" s="24">
        <f>_xlfn.NORM.DIST(Data!X2027,$C$9,$C$10,TRUE)</f>
        <v/>
      </c>
      <c r="N2027" s="9">
        <f>_xlfn.NORM.INV(M2027,$B$9,$B$10)</f>
        <v/>
      </c>
      <c r="O2027" s="24">
        <f>_xlfn.NORM.DIST(Data!Y2027,$C$9,$C$10,TRUE)</f>
        <v/>
      </c>
      <c r="P2027" s="9">
        <f>_xlfn.NORM.INV(O2027,$B$9,$B$10)</f>
        <v/>
      </c>
    </row>
    <row r="2028">
      <c r="H2028" s="14">
        <f>Data!A2028</f>
        <v/>
      </c>
      <c r="I2028" s="24">
        <f>IF(Occurrence!J2028&gt;0,_xlfn.GAMMA.DIST(Occurrence!J2028,$C$6,$C$7,TRUE),0)</f>
        <v/>
      </c>
      <c r="J2028" s="9">
        <f>IF(Occurrence!J2028&gt;0,_xlfn.GAMMA.INV(I2028,$B$6,$B$7),0)</f>
        <v/>
      </c>
      <c r="K2028" s="24">
        <f>IF(Occurrence!K2028&gt;0,_xlfn.GAMMA.DIST(Occurrence!K2028,$C$6,$C$7,TRUE),0)</f>
        <v/>
      </c>
      <c r="L2028" s="9">
        <f>IF(Occurrence!K2028&gt;0,_xlfn.GAMMA.INV(K2028,$B$6,$B$7),0)</f>
        <v/>
      </c>
      <c r="M2028" s="24">
        <f>_xlfn.NORM.DIST(Data!X2028,$C$9,$C$10,TRUE)</f>
        <v/>
      </c>
      <c r="N2028" s="9">
        <f>_xlfn.NORM.INV(M2028,$B$9,$B$10)</f>
        <v/>
      </c>
      <c r="O2028" s="24">
        <f>_xlfn.NORM.DIST(Data!Y2028,$C$9,$C$10,TRUE)</f>
        <v/>
      </c>
      <c r="P2028" s="9">
        <f>_xlfn.NORM.INV(O2028,$B$9,$B$10)</f>
        <v/>
      </c>
    </row>
    <row r="2029">
      <c r="H2029" s="14">
        <f>Data!A2029</f>
        <v/>
      </c>
      <c r="I2029" s="24">
        <f>IF(Occurrence!J2029&gt;0,_xlfn.GAMMA.DIST(Occurrence!J2029,$C$6,$C$7,TRUE),0)</f>
        <v/>
      </c>
      <c r="J2029" s="9">
        <f>IF(Occurrence!J2029&gt;0,_xlfn.GAMMA.INV(I2029,$B$6,$B$7),0)</f>
        <v/>
      </c>
      <c r="K2029" s="24">
        <f>IF(Occurrence!K2029&gt;0,_xlfn.GAMMA.DIST(Occurrence!K2029,$C$6,$C$7,TRUE),0)</f>
        <v/>
      </c>
      <c r="L2029" s="9">
        <f>IF(Occurrence!K2029&gt;0,_xlfn.GAMMA.INV(K2029,$B$6,$B$7),0)</f>
        <v/>
      </c>
      <c r="M2029" s="24">
        <f>_xlfn.NORM.DIST(Data!X2029,$C$9,$C$10,TRUE)</f>
        <v/>
      </c>
      <c r="N2029" s="9">
        <f>_xlfn.NORM.INV(M2029,$B$9,$B$10)</f>
        <v/>
      </c>
      <c r="O2029" s="24">
        <f>_xlfn.NORM.DIST(Data!Y2029,$C$9,$C$10,TRUE)</f>
        <v/>
      </c>
      <c r="P2029" s="9">
        <f>_xlfn.NORM.INV(O2029,$B$9,$B$10)</f>
        <v/>
      </c>
    </row>
    <row r="2030">
      <c r="H2030" s="14">
        <f>Data!A2030</f>
        <v/>
      </c>
      <c r="I2030" s="24">
        <f>IF(Occurrence!J2030&gt;0,_xlfn.GAMMA.DIST(Occurrence!J2030,$C$6,$C$7,TRUE),0)</f>
        <v/>
      </c>
      <c r="J2030" s="9">
        <f>IF(Occurrence!J2030&gt;0,_xlfn.GAMMA.INV(I2030,$B$6,$B$7),0)</f>
        <v/>
      </c>
      <c r="K2030" s="24">
        <f>IF(Occurrence!K2030&gt;0,_xlfn.GAMMA.DIST(Occurrence!K2030,$C$6,$C$7,TRUE),0)</f>
        <v/>
      </c>
      <c r="L2030" s="9">
        <f>IF(Occurrence!K2030&gt;0,_xlfn.GAMMA.INV(K2030,$B$6,$B$7),0)</f>
        <v/>
      </c>
      <c r="M2030" s="24">
        <f>_xlfn.NORM.DIST(Data!X2030,$C$9,$C$10,TRUE)</f>
        <v/>
      </c>
      <c r="N2030" s="9">
        <f>_xlfn.NORM.INV(M2030,$B$9,$B$10)</f>
        <v/>
      </c>
      <c r="O2030" s="24">
        <f>_xlfn.NORM.DIST(Data!Y2030,$C$9,$C$10,TRUE)</f>
        <v/>
      </c>
      <c r="P2030" s="9">
        <f>_xlfn.NORM.INV(O2030,$B$9,$B$10)</f>
        <v/>
      </c>
    </row>
    <row r="2031">
      <c r="H2031" s="14">
        <f>Data!A2031</f>
        <v/>
      </c>
      <c r="I2031" s="24">
        <f>IF(Occurrence!J2031&gt;0,_xlfn.GAMMA.DIST(Occurrence!J2031,$C$6,$C$7,TRUE),0)</f>
        <v/>
      </c>
      <c r="J2031" s="9">
        <f>IF(Occurrence!J2031&gt;0,_xlfn.GAMMA.INV(I2031,$B$6,$B$7),0)</f>
        <v/>
      </c>
      <c r="K2031" s="24">
        <f>IF(Occurrence!K2031&gt;0,_xlfn.GAMMA.DIST(Occurrence!K2031,$C$6,$C$7,TRUE),0)</f>
        <v/>
      </c>
      <c r="L2031" s="9">
        <f>IF(Occurrence!K2031&gt;0,_xlfn.GAMMA.INV(K2031,$B$6,$B$7),0)</f>
        <v/>
      </c>
      <c r="M2031" s="24">
        <f>_xlfn.NORM.DIST(Data!X2031,$C$9,$C$10,TRUE)</f>
        <v/>
      </c>
      <c r="N2031" s="9">
        <f>_xlfn.NORM.INV(M2031,$B$9,$B$10)</f>
        <v/>
      </c>
      <c r="O2031" s="24">
        <f>_xlfn.NORM.DIST(Data!Y2031,$C$9,$C$10,TRUE)</f>
        <v/>
      </c>
      <c r="P2031" s="9">
        <f>_xlfn.NORM.INV(O2031,$B$9,$B$10)</f>
        <v/>
      </c>
    </row>
    <row r="2032">
      <c r="H2032" s="14">
        <f>Data!A2032</f>
        <v/>
      </c>
      <c r="I2032" s="24">
        <f>IF(Occurrence!J2032&gt;0,_xlfn.GAMMA.DIST(Occurrence!J2032,$C$6,$C$7,TRUE),0)</f>
        <v/>
      </c>
      <c r="J2032" s="9">
        <f>IF(Occurrence!J2032&gt;0,_xlfn.GAMMA.INV(I2032,$B$6,$B$7),0)</f>
        <v/>
      </c>
      <c r="K2032" s="24">
        <f>IF(Occurrence!K2032&gt;0,_xlfn.GAMMA.DIST(Occurrence!K2032,$C$6,$C$7,TRUE),0)</f>
        <v/>
      </c>
      <c r="L2032" s="9">
        <f>IF(Occurrence!K2032&gt;0,_xlfn.GAMMA.INV(K2032,$B$6,$B$7),0)</f>
        <v/>
      </c>
      <c r="M2032" s="24">
        <f>_xlfn.NORM.DIST(Data!X2032,$C$9,$C$10,TRUE)</f>
        <v/>
      </c>
      <c r="N2032" s="9">
        <f>_xlfn.NORM.INV(M2032,$B$9,$B$10)</f>
        <v/>
      </c>
      <c r="O2032" s="24">
        <f>_xlfn.NORM.DIST(Data!Y2032,$C$9,$C$10,TRUE)</f>
        <v/>
      </c>
      <c r="P2032" s="9">
        <f>_xlfn.NORM.INV(O2032,$B$9,$B$10)</f>
        <v/>
      </c>
    </row>
    <row r="2033">
      <c r="H2033" s="14">
        <f>Data!A2033</f>
        <v/>
      </c>
      <c r="I2033" s="24">
        <f>IF(Occurrence!J2033&gt;0,_xlfn.GAMMA.DIST(Occurrence!J2033,$C$6,$C$7,TRUE),0)</f>
        <v/>
      </c>
      <c r="J2033" s="9">
        <f>IF(Occurrence!J2033&gt;0,_xlfn.GAMMA.INV(I2033,$B$6,$B$7),0)</f>
        <v/>
      </c>
      <c r="K2033" s="24">
        <f>IF(Occurrence!K2033&gt;0,_xlfn.GAMMA.DIST(Occurrence!K2033,$C$6,$C$7,TRUE),0)</f>
        <v/>
      </c>
      <c r="L2033" s="9">
        <f>IF(Occurrence!K2033&gt;0,_xlfn.GAMMA.INV(K2033,$B$6,$B$7),0)</f>
        <v/>
      </c>
      <c r="M2033" s="24">
        <f>_xlfn.NORM.DIST(Data!X2033,$C$9,$C$10,TRUE)</f>
        <v/>
      </c>
      <c r="N2033" s="9">
        <f>_xlfn.NORM.INV(M2033,$B$9,$B$10)</f>
        <v/>
      </c>
      <c r="O2033" s="24">
        <f>_xlfn.NORM.DIST(Data!Y2033,$C$9,$C$10,TRUE)</f>
        <v/>
      </c>
      <c r="P2033" s="9">
        <f>_xlfn.NORM.INV(O2033,$B$9,$B$10)</f>
        <v/>
      </c>
    </row>
    <row r="2034">
      <c r="H2034" s="14">
        <f>Data!A2034</f>
        <v/>
      </c>
      <c r="I2034" s="24">
        <f>IF(Occurrence!J2034&gt;0,_xlfn.GAMMA.DIST(Occurrence!J2034,$C$6,$C$7,TRUE),0)</f>
        <v/>
      </c>
      <c r="J2034" s="9">
        <f>IF(Occurrence!J2034&gt;0,_xlfn.GAMMA.INV(I2034,$B$6,$B$7),0)</f>
        <v/>
      </c>
      <c r="K2034" s="24">
        <f>IF(Occurrence!K2034&gt;0,_xlfn.GAMMA.DIST(Occurrence!K2034,$C$6,$C$7,TRUE),0)</f>
        <v/>
      </c>
      <c r="L2034" s="9">
        <f>IF(Occurrence!K2034&gt;0,_xlfn.GAMMA.INV(K2034,$B$6,$B$7),0)</f>
        <v/>
      </c>
      <c r="M2034" s="24">
        <f>_xlfn.NORM.DIST(Data!X2034,$C$9,$C$10,TRUE)</f>
        <v/>
      </c>
      <c r="N2034" s="9">
        <f>_xlfn.NORM.INV(M2034,$B$9,$B$10)</f>
        <v/>
      </c>
      <c r="O2034" s="24">
        <f>_xlfn.NORM.DIST(Data!Y2034,$C$9,$C$10,TRUE)</f>
        <v/>
      </c>
      <c r="P2034" s="9">
        <f>_xlfn.NORM.INV(O2034,$B$9,$B$10)</f>
        <v/>
      </c>
    </row>
    <row r="2035">
      <c r="H2035" s="14">
        <f>Data!A2035</f>
        <v/>
      </c>
      <c r="I2035" s="24">
        <f>IF(Occurrence!J2035&gt;0,_xlfn.GAMMA.DIST(Occurrence!J2035,$C$6,$C$7,TRUE),0)</f>
        <v/>
      </c>
      <c r="J2035" s="9">
        <f>IF(Occurrence!J2035&gt;0,_xlfn.GAMMA.INV(I2035,$B$6,$B$7),0)</f>
        <v/>
      </c>
      <c r="K2035" s="24">
        <f>IF(Occurrence!K2035&gt;0,_xlfn.GAMMA.DIST(Occurrence!K2035,$C$6,$C$7,TRUE),0)</f>
        <v/>
      </c>
      <c r="L2035" s="9">
        <f>IF(Occurrence!K2035&gt;0,_xlfn.GAMMA.INV(K2035,$B$6,$B$7),0)</f>
        <v/>
      </c>
      <c r="M2035" s="24">
        <f>_xlfn.NORM.DIST(Data!X2035,$C$9,$C$10,TRUE)</f>
        <v/>
      </c>
      <c r="N2035" s="9">
        <f>_xlfn.NORM.INV(M2035,$B$9,$B$10)</f>
        <v/>
      </c>
      <c r="O2035" s="24">
        <f>_xlfn.NORM.DIST(Data!Y2035,$C$9,$C$10,TRUE)</f>
        <v/>
      </c>
      <c r="P2035" s="9">
        <f>_xlfn.NORM.INV(O2035,$B$9,$B$10)</f>
        <v/>
      </c>
    </row>
    <row r="2036">
      <c r="H2036" s="14">
        <f>Data!A2036</f>
        <v/>
      </c>
      <c r="I2036" s="24">
        <f>IF(Occurrence!J2036&gt;0,_xlfn.GAMMA.DIST(Occurrence!J2036,$C$6,$C$7,TRUE),0)</f>
        <v/>
      </c>
      <c r="J2036" s="9">
        <f>IF(Occurrence!J2036&gt;0,_xlfn.GAMMA.INV(I2036,$B$6,$B$7),0)</f>
        <v/>
      </c>
      <c r="K2036" s="24">
        <f>IF(Occurrence!K2036&gt;0,_xlfn.GAMMA.DIST(Occurrence!K2036,$C$6,$C$7,TRUE),0)</f>
        <v/>
      </c>
      <c r="L2036" s="9">
        <f>IF(Occurrence!K2036&gt;0,_xlfn.GAMMA.INV(K2036,$B$6,$B$7),0)</f>
        <v/>
      </c>
      <c r="M2036" s="24">
        <f>_xlfn.NORM.DIST(Data!X2036,$C$9,$C$10,TRUE)</f>
        <v/>
      </c>
      <c r="N2036" s="9">
        <f>_xlfn.NORM.INV(M2036,$B$9,$B$10)</f>
        <v/>
      </c>
      <c r="O2036" s="24">
        <f>_xlfn.NORM.DIST(Data!Y2036,$C$9,$C$10,TRUE)</f>
        <v/>
      </c>
      <c r="P2036" s="9">
        <f>_xlfn.NORM.INV(O2036,$B$9,$B$10)</f>
        <v/>
      </c>
    </row>
    <row r="2037">
      <c r="H2037" s="14">
        <f>Data!A2037</f>
        <v/>
      </c>
      <c r="I2037" s="24">
        <f>IF(Occurrence!J2037&gt;0,_xlfn.GAMMA.DIST(Occurrence!J2037,$C$6,$C$7,TRUE),0)</f>
        <v/>
      </c>
      <c r="J2037" s="9">
        <f>IF(Occurrence!J2037&gt;0,_xlfn.GAMMA.INV(I2037,$B$6,$B$7),0)</f>
        <v/>
      </c>
      <c r="K2037" s="24">
        <f>IF(Occurrence!K2037&gt;0,_xlfn.GAMMA.DIST(Occurrence!K2037,$C$6,$C$7,TRUE),0)</f>
        <v/>
      </c>
      <c r="L2037" s="9">
        <f>IF(Occurrence!K2037&gt;0,_xlfn.GAMMA.INV(K2037,$B$6,$B$7),0)</f>
        <v/>
      </c>
      <c r="M2037" s="24">
        <f>_xlfn.NORM.DIST(Data!X2037,$C$9,$C$10,TRUE)</f>
        <v/>
      </c>
      <c r="N2037" s="9">
        <f>_xlfn.NORM.INV(M2037,$B$9,$B$10)</f>
        <v/>
      </c>
      <c r="O2037" s="24">
        <f>_xlfn.NORM.DIST(Data!Y2037,$C$9,$C$10,TRUE)</f>
        <v/>
      </c>
      <c r="P2037" s="9">
        <f>_xlfn.NORM.INV(O2037,$B$9,$B$10)</f>
        <v/>
      </c>
    </row>
    <row r="2038">
      <c r="H2038" s="14">
        <f>Data!A2038</f>
        <v/>
      </c>
      <c r="I2038" s="24">
        <f>IF(Occurrence!J2038&gt;0,_xlfn.GAMMA.DIST(Occurrence!J2038,$C$6,$C$7,TRUE),0)</f>
        <v/>
      </c>
      <c r="J2038" s="9">
        <f>IF(Occurrence!J2038&gt;0,_xlfn.GAMMA.INV(I2038,$B$6,$B$7),0)</f>
        <v/>
      </c>
      <c r="K2038" s="24">
        <f>IF(Occurrence!K2038&gt;0,_xlfn.GAMMA.DIST(Occurrence!K2038,$C$6,$C$7,TRUE),0)</f>
        <v/>
      </c>
      <c r="L2038" s="9">
        <f>IF(Occurrence!K2038&gt;0,_xlfn.GAMMA.INV(K2038,$B$6,$B$7),0)</f>
        <v/>
      </c>
      <c r="M2038" s="24">
        <f>_xlfn.NORM.DIST(Data!X2038,$C$9,$C$10,TRUE)</f>
        <v/>
      </c>
      <c r="N2038" s="9">
        <f>_xlfn.NORM.INV(M2038,$B$9,$B$10)</f>
        <v/>
      </c>
      <c r="O2038" s="24">
        <f>_xlfn.NORM.DIST(Data!Y2038,$C$9,$C$10,TRUE)</f>
        <v/>
      </c>
      <c r="P2038" s="9">
        <f>_xlfn.NORM.INV(O2038,$B$9,$B$10)</f>
        <v/>
      </c>
    </row>
    <row r="2039">
      <c r="H2039" s="14">
        <f>Data!A2039</f>
        <v/>
      </c>
      <c r="I2039" s="24">
        <f>IF(Occurrence!J2039&gt;0,_xlfn.GAMMA.DIST(Occurrence!J2039,$C$6,$C$7,TRUE),0)</f>
        <v/>
      </c>
      <c r="J2039" s="9">
        <f>IF(Occurrence!J2039&gt;0,_xlfn.GAMMA.INV(I2039,$B$6,$B$7),0)</f>
        <v/>
      </c>
      <c r="K2039" s="24">
        <f>IF(Occurrence!K2039&gt;0,_xlfn.GAMMA.DIST(Occurrence!K2039,$C$6,$C$7,TRUE),0)</f>
        <v/>
      </c>
      <c r="L2039" s="9">
        <f>IF(Occurrence!K2039&gt;0,_xlfn.GAMMA.INV(K2039,$B$6,$B$7),0)</f>
        <v/>
      </c>
      <c r="M2039" s="24">
        <f>_xlfn.NORM.DIST(Data!X2039,$C$9,$C$10,TRUE)</f>
        <v/>
      </c>
      <c r="N2039" s="9">
        <f>_xlfn.NORM.INV(M2039,$B$9,$B$10)</f>
        <v/>
      </c>
      <c r="O2039" s="24">
        <f>_xlfn.NORM.DIST(Data!Y2039,$C$9,$C$10,TRUE)</f>
        <v/>
      </c>
      <c r="P2039" s="9">
        <f>_xlfn.NORM.INV(O2039,$B$9,$B$10)</f>
        <v/>
      </c>
    </row>
    <row r="2040">
      <c r="H2040" s="14">
        <f>Data!A2040</f>
        <v/>
      </c>
      <c r="I2040" s="24">
        <f>IF(Occurrence!J2040&gt;0,_xlfn.GAMMA.DIST(Occurrence!J2040,$C$6,$C$7,TRUE),0)</f>
        <v/>
      </c>
      <c r="J2040" s="9">
        <f>IF(Occurrence!J2040&gt;0,_xlfn.GAMMA.INV(I2040,$B$6,$B$7),0)</f>
        <v/>
      </c>
      <c r="K2040" s="24">
        <f>IF(Occurrence!K2040&gt;0,_xlfn.GAMMA.DIST(Occurrence!K2040,$C$6,$C$7,TRUE),0)</f>
        <v/>
      </c>
      <c r="L2040" s="9">
        <f>IF(Occurrence!K2040&gt;0,_xlfn.GAMMA.INV(K2040,$B$6,$B$7),0)</f>
        <v/>
      </c>
      <c r="M2040" s="24">
        <f>_xlfn.NORM.DIST(Data!X2040,$C$9,$C$10,TRUE)</f>
        <v/>
      </c>
      <c r="N2040" s="9">
        <f>_xlfn.NORM.INV(M2040,$B$9,$B$10)</f>
        <v/>
      </c>
      <c r="O2040" s="24">
        <f>_xlfn.NORM.DIST(Data!Y2040,$C$9,$C$10,TRUE)</f>
        <v/>
      </c>
      <c r="P2040" s="9">
        <f>_xlfn.NORM.INV(O2040,$B$9,$B$10)</f>
        <v/>
      </c>
    </row>
    <row r="2041">
      <c r="H2041" s="14">
        <f>Data!A2041</f>
        <v/>
      </c>
      <c r="I2041" s="24">
        <f>IF(Occurrence!J2041&gt;0,_xlfn.GAMMA.DIST(Occurrence!J2041,$C$6,$C$7,TRUE),0)</f>
        <v/>
      </c>
      <c r="J2041" s="9">
        <f>IF(Occurrence!J2041&gt;0,_xlfn.GAMMA.INV(I2041,$B$6,$B$7),0)</f>
        <v/>
      </c>
      <c r="K2041" s="24">
        <f>IF(Occurrence!K2041&gt;0,_xlfn.GAMMA.DIST(Occurrence!K2041,$C$6,$C$7,TRUE),0)</f>
        <v/>
      </c>
      <c r="L2041" s="9">
        <f>IF(Occurrence!K2041&gt;0,_xlfn.GAMMA.INV(K2041,$B$6,$B$7),0)</f>
        <v/>
      </c>
      <c r="M2041" s="24">
        <f>_xlfn.NORM.DIST(Data!X2041,$C$9,$C$10,TRUE)</f>
        <v/>
      </c>
      <c r="N2041" s="9">
        <f>_xlfn.NORM.INV(M2041,$B$9,$B$10)</f>
        <v/>
      </c>
      <c r="O2041" s="24">
        <f>_xlfn.NORM.DIST(Data!Y2041,$C$9,$C$10,TRUE)</f>
        <v/>
      </c>
      <c r="P2041" s="9">
        <f>_xlfn.NORM.INV(O2041,$B$9,$B$10)</f>
        <v/>
      </c>
    </row>
    <row r="2042">
      <c r="H2042" s="14">
        <f>Data!A2042</f>
        <v/>
      </c>
      <c r="I2042" s="24">
        <f>IF(Occurrence!J2042&gt;0,_xlfn.GAMMA.DIST(Occurrence!J2042,$C$6,$C$7,TRUE),0)</f>
        <v/>
      </c>
      <c r="J2042" s="9">
        <f>IF(Occurrence!J2042&gt;0,_xlfn.GAMMA.INV(I2042,$B$6,$B$7),0)</f>
        <v/>
      </c>
      <c r="K2042" s="24">
        <f>IF(Occurrence!K2042&gt;0,_xlfn.GAMMA.DIST(Occurrence!K2042,$C$6,$C$7,TRUE),0)</f>
        <v/>
      </c>
      <c r="L2042" s="9">
        <f>IF(Occurrence!K2042&gt;0,_xlfn.GAMMA.INV(K2042,$B$6,$B$7),0)</f>
        <v/>
      </c>
      <c r="M2042" s="24">
        <f>_xlfn.NORM.DIST(Data!X2042,$C$9,$C$10,TRUE)</f>
        <v/>
      </c>
      <c r="N2042" s="9">
        <f>_xlfn.NORM.INV(M2042,$B$9,$B$10)</f>
        <v/>
      </c>
      <c r="O2042" s="24">
        <f>_xlfn.NORM.DIST(Data!Y2042,$C$9,$C$10,TRUE)</f>
        <v/>
      </c>
      <c r="P2042" s="9">
        <f>_xlfn.NORM.INV(O2042,$B$9,$B$10)</f>
        <v/>
      </c>
    </row>
    <row r="2043">
      <c r="H2043" s="14">
        <f>Data!A2043</f>
        <v/>
      </c>
      <c r="I2043" s="24">
        <f>IF(Occurrence!J2043&gt;0,_xlfn.GAMMA.DIST(Occurrence!J2043,$C$6,$C$7,TRUE),0)</f>
        <v/>
      </c>
      <c r="J2043" s="9">
        <f>IF(Occurrence!J2043&gt;0,_xlfn.GAMMA.INV(I2043,$B$6,$B$7),0)</f>
        <v/>
      </c>
      <c r="K2043" s="24">
        <f>IF(Occurrence!K2043&gt;0,_xlfn.GAMMA.DIST(Occurrence!K2043,$C$6,$C$7,TRUE),0)</f>
        <v/>
      </c>
      <c r="L2043" s="9">
        <f>IF(Occurrence!K2043&gt;0,_xlfn.GAMMA.INV(K2043,$B$6,$B$7),0)</f>
        <v/>
      </c>
      <c r="M2043" s="24">
        <f>_xlfn.NORM.DIST(Data!X2043,$C$9,$C$10,TRUE)</f>
        <v/>
      </c>
      <c r="N2043" s="9">
        <f>_xlfn.NORM.INV(M2043,$B$9,$B$10)</f>
        <v/>
      </c>
      <c r="O2043" s="24">
        <f>_xlfn.NORM.DIST(Data!Y2043,$C$9,$C$10,TRUE)</f>
        <v/>
      </c>
      <c r="P2043" s="9">
        <f>_xlfn.NORM.INV(O2043,$B$9,$B$10)</f>
        <v/>
      </c>
    </row>
    <row r="2044">
      <c r="H2044" s="14">
        <f>Data!A2044</f>
        <v/>
      </c>
      <c r="I2044" s="24">
        <f>IF(Occurrence!J2044&gt;0,_xlfn.GAMMA.DIST(Occurrence!J2044,$C$6,$C$7,TRUE),0)</f>
        <v/>
      </c>
      <c r="J2044" s="9">
        <f>IF(Occurrence!J2044&gt;0,_xlfn.GAMMA.INV(I2044,$B$6,$B$7),0)</f>
        <v/>
      </c>
      <c r="K2044" s="24">
        <f>IF(Occurrence!K2044&gt;0,_xlfn.GAMMA.DIST(Occurrence!K2044,$C$6,$C$7,TRUE),0)</f>
        <v/>
      </c>
      <c r="L2044" s="9">
        <f>IF(Occurrence!K2044&gt;0,_xlfn.GAMMA.INV(K2044,$B$6,$B$7),0)</f>
        <v/>
      </c>
      <c r="M2044" s="24">
        <f>_xlfn.NORM.DIST(Data!X2044,$C$9,$C$10,TRUE)</f>
        <v/>
      </c>
      <c r="N2044" s="9">
        <f>_xlfn.NORM.INV(M2044,$B$9,$B$10)</f>
        <v/>
      </c>
      <c r="O2044" s="24">
        <f>_xlfn.NORM.DIST(Data!Y2044,$C$9,$C$10,TRUE)</f>
        <v/>
      </c>
      <c r="P2044" s="9">
        <f>_xlfn.NORM.INV(O2044,$B$9,$B$10)</f>
        <v/>
      </c>
    </row>
    <row r="2045">
      <c r="H2045" s="14">
        <f>Data!A2045</f>
        <v/>
      </c>
      <c r="I2045" s="24">
        <f>IF(Occurrence!J2045&gt;0,_xlfn.GAMMA.DIST(Occurrence!J2045,$C$6,$C$7,TRUE),0)</f>
        <v/>
      </c>
      <c r="J2045" s="9">
        <f>IF(Occurrence!J2045&gt;0,_xlfn.GAMMA.INV(I2045,$B$6,$B$7),0)</f>
        <v/>
      </c>
      <c r="K2045" s="24">
        <f>IF(Occurrence!K2045&gt;0,_xlfn.GAMMA.DIST(Occurrence!K2045,$C$6,$C$7,TRUE),0)</f>
        <v/>
      </c>
      <c r="L2045" s="9">
        <f>IF(Occurrence!K2045&gt;0,_xlfn.GAMMA.INV(K2045,$B$6,$B$7),0)</f>
        <v/>
      </c>
      <c r="M2045" s="24">
        <f>_xlfn.NORM.DIST(Data!X2045,$C$9,$C$10,TRUE)</f>
        <v/>
      </c>
      <c r="N2045" s="9">
        <f>_xlfn.NORM.INV(M2045,$B$9,$B$10)</f>
        <v/>
      </c>
      <c r="O2045" s="24">
        <f>_xlfn.NORM.DIST(Data!Y2045,$C$9,$C$10,TRUE)</f>
        <v/>
      </c>
      <c r="P2045" s="9">
        <f>_xlfn.NORM.INV(O2045,$B$9,$B$10)</f>
        <v/>
      </c>
    </row>
    <row r="2046">
      <c r="H2046" s="14">
        <f>Data!A2046</f>
        <v/>
      </c>
      <c r="I2046" s="24">
        <f>IF(Occurrence!J2046&gt;0,_xlfn.GAMMA.DIST(Occurrence!J2046,$C$6,$C$7,TRUE),0)</f>
        <v/>
      </c>
      <c r="J2046" s="9">
        <f>IF(Occurrence!J2046&gt;0,_xlfn.GAMMA.INV(I2046,$B$6,$B$7),0)</f>
        <v/>
      </c>
      <c r="K2046" s="24">
        <f>IF(Occurrence!K2046&gt;0,_xlfn.GAMMA.DIST(Occurrence!K2046,$C$6,$C$7,TRUE),0)</f>
        <v/>
      </c>
      <c r="L2046" s="9">
        <f>IF(Occurrence!K2046&gt;0,_xlfn.GAMMA.INV(K2046,$B$6,$B$7),0)</f>
        <v/>
      </c>
      <c r="M2046" s="24">
        <f>_xlfn.NORM.DIST(Data!X2046,$C$9,$C$10,TRUE)</f>
        <v/>
      </c>
      <c r="N2046" s="9">
        <f>_xlfn.NORM.INV(M2046,$B$9,$B$10)</f>
        <v/>
      </c>
      <c r="O2046" s="24">
        <f>_xlfn.NORM.DIST(Data!Y2046,$C$9,$C$10,TRUE)</f>
        <v/>
      </c>
      <c r="P2046" s="9">
        <f>_xlfn.NORM.INV(O2046,$B$9,$B$10)</f>
        <v/>
      </c>
    </row>
    <row r="2047">
      <c r="H2047" s="14">
        <f>Data!A2047</f>
        <v/>
      </c>
      <c r="I2047" s="24">
        <f>IF(Occurrence!J2047&gt;0,_xlfn.GAMMA.DIST(Occurrence!J2047,$C$6,$C$7,TRUE),0)</f>
        <v/>
      </c>
      <c r="J2047" s="9">
        <f>IF(Occurrence!J2047&gt;0,_xlfn.GAMMA.INV(I2047,$B$6,$B$7),0)</f>
        <v/>
      </c>
      <c r="K2047" s="24">
        <f>IF(Occurrence!K2047&gt;0,_xlfn.GAMMA.DIST(Occurrence!K2047,$C$6,$C$7,TRUE),0)</f>
        <v/>
      </c>
      <c r="L2047" s="9">
        <f>IF(Occurrence!K2047&gt;0,_xlfn.GAMMA.INV(K2047,$B$6,$B$7),0)</f>
        <v/>
      </c>
      <c r="M2047" s="24">
        <f>_xlfn.NORM.DIST(Data!X2047,$C$9,$C$10,TRUE)</f>
        <v/>
      </c>
      <c r="N2047" s="9">
        <f>_xlfn.NORM.INV(M2047,$B$9,$B$10)</f>
        <v/>
      </c>
      <c r="O2047" s="24">
        <f>_xlfn.NORM.DIST(Data!Y2047,$C$9,$C$10,TRUE)</f>
        <v/>
      </c>
      <c r="P2047" s="9">
        <f>_xlfn.NORM.INV(O2047,$B$9,$B$10)</f>
        <v/>
      </c>
    </row>
    <row r="2048">
      <c r="H2048" s="14">
        <f>Data!A2048</f>
        <v/>
      </c>
      <c r="I2048" s="24">
        <f>IF(Occurrence!J2048&gt;0,_xlfn.GAMMA.DIST(Occurrence!J2048,$C$6,$C$7,TRUE),0)</f>
        <v/>
      </c>
      <c r="J2048" s="9">
        <f>IF(Occurrence!J2048&gt;0,_xlfn.GAMMA.INV(I2048,$B$6,$B$7),0)</f>
        <v/>
      </c>
      <c r="K2048" s="24">
        <f>IF(Occurrence!K2048&gt;0,_xlfn.GAMMA.DIST(Occurrence!K2048,$C$6,$C$7,TRUE),0)</f>
        <v/>
      </c>
      <c r="L2048" s="9">
        <f>IF(Occurrence!K2048&gt;0,_xlfn.GAMMA.INV(K2048,$B$6,$B$7),0)</f>
        <v/>
      </c>
      <c r="M2048" s="24">
        <f>_xlfn.NORM.DIST(Data!X2048,$C$9,$C$10,TRUE)</f>
        <v/>
      </c>
      <c r="N2048" s="9">
        <f>_xlfn.NORM.INV(M2048,$B$9,$B$10)</f>
        <v/>
      </c>
      <c r="O2048" s="24">
        <f>_xlfn.NORM.DIST(Data!Y2048,$C$9,$C$10,TRUE)</f>
        <v/>
      </c>
      <c r="P2048" s="9">
        <f>_xlfn.NORM.INV(O2048,$B$9,$B$10)</f>
        <v/>
      </c>
    </row>
    <row r="2049">
      <c r="H2049" s="14">
        <f>Data!A2049</f>
        <v/>
      </c>
      <c r="I2049" s="24">
        <f>IF(Occurrence!J2049&gt;0,_xlfn.GAMMA.DIST(Occurrence!J2049,$C$6,$C$7,TRUE),0)</f>
        <v/>
      </c>
      <c r="J2049" s="9">
        <f>IF(Occurrence!J2049&gt;0,_xlfn.GAMMA.INV(I2049,$B$6,$B$7),0)</f>
        <v/>
      </c>
      <c r="K2049" s="24">
        <f>IF(Occurrence!K2049&gt;0,_xlfn.GAMMA.DIST(Occurrence!K2049,$C$6,$C$7,TRUE),0)</f>
        <v/>
      </c>
      <c r="L2049" s="9">
        <f>IF(Occurrence!K2049&gt;0,_xlfn.GAMMA.INV(K2049,$B$6,$B$7),0)</f>
        <v/>
      </c>
      <c r="M2049" s="24">
        <f>_xlfn.NORM.DIST(Data!X2049,$C$9,$C$10,TRUE)</f>
        <v/>
      </c>
      <c r="N2049" s="9">
        <f>_xlfn.NORM.INV(M2049,$B$9,$B$10)</f>
        <v/>
      </c>
      <c r="O2049" s="24">
        <f>_xlfn.NORM.DIST(Data!Y2049,$C$9,$C$10,TRUE)</f>
        <v/>
      </c>
      <c r="P2049" s="9">
        <f>_xlfn.NORM.INV(O2049,$B$9,$B$10)</f>
        <v/>
      </c>
    </row>
    <row r="2050">
      <c r="H2050" s="14">
        <f>Data!A2050</f>
        <v/>
      </c>
      <c r="I2050" s="24">
        <f>IF(Occurrence!J2050&gt;0,_xlfn.GAMMA.DIST(Occurrence!J2050,$C$6,$C$7,TRUE),0)</f>
        <v/>
      </c>
      <c r="J2050" s="9">
        <f>IF(Occurrence!J2050&gt;0,_xlfn.GAMMA.INV(I2050,$B$6,$B$7),0)</f>
        <v/>
      </c>
      <c r="K2050" s="24">
        <f>IF(Occurrence!K2050&gt;0,_xlfn.GAMMA.DIST(Occurrence!K2050,$C$6,$C$7,TRUE),0)</f>
        <v/>
      </c>
      <c r="L2050" s="9">
        <f>IF(Occurrence!K2050&gt;0,_xlfn.GAMMA.INV(K2050,$B$6,$B$7),0)</f>
        <v/>
      </c>
      <c r="M2050" s="24">
        <f>_xlfn.NORM.DIST(Data!X2050,$C$9,$C$10,TRUE)</f>
        <v/>
      </c>
      <c r="N2050" s="9">
        <f>_xlfn.NORM.INV(M2050,$B$9,$B$10)</f>
        <v/>
      </c>
      <c r="O2050" s="24">
        <f>_xlfn.NORM.DIST(Data!Y2050,$C$9,$C$10,TRUE)</f>
        <v/>
      </c>
      <c r="P2050" s="9">
        <f>_xlfn.NORM.INV(O2050,$B$9,$B$10)</f>
        <v/>
      </c>
    </row>
    <row r="2051">
      <c r="H2051" s="14">
        <f>Data!A2051</f>
        <v/>
      </c>
      <c r="I2051" s="24">
        <f>IF(Occurrence!J2051&gt;0,_xlfn.GAMMA.DIST(Occurrence!J2051,$C$6,$C$7,TRUE),0)</f>
        <v/>
      </c>
      <c r="J2051" s="9">
        <f>IF(Occurrence!J2051&gt;0,_xlfn.GAMMA.INV(I2051,$B$6,$B$7),0)</f>
        <v/>
      </c>
      <c r="K2051" s="24">
        <f>IF(Occurrence!K2051&gt;0,_xlfn.GAMMA.DIST(Occurrence!K2051,$C$6,$C$7,TRUE),0)</f>
        <v/>
      </c>
      <c r="L2051" s="9">
        <f>IF(Occurrence!K2051&gt;0,_xlfn.GAMMA.INV(K2051,$B$6,$B$7),0)</f>
        <v/>
      </c>
      <c r="M2051" s="24">
        <f>_xlfn.NORM.DIST(Data!X2051,$C$9,$C$10,TRUE)</f>
        <v/>
      </c>
      <c r="N2051" s="9">
        <f>_xlfn.NORM.INV(M2051,$B$9,$B$10)</f>
        <v/>
      </c>
      <c r="O2051" s="24">
        <f>_xlfn.NORM.DIST(Data!Y2051,$C$9,$C$10,TRUE)</f>
        <v/>
      </c>
      <c r="P2051" s="9">
        <f>_xlfn.NORM.INV(O2051,$B$9,$B$10)</f>
        <v/>
      </c>
    </row>
    <row r="2052">
      <c r="H2052" s="14">
        <f>Data!A2052</f>
        <v/>
      </c>
      <c r="I2052" s="24">
        <f>IF(Occurrence!J2052&gt;0,_xlfn.GAMMA.DIST(Occurrence!J2052,$C$6,$C$7,TRUE),0)</f>
        <v/>
      </c>
      <c r="J2052" s="9">
        <f>IF(Occurrence!J2052&gt;0,_xlfn.GAMMA.INV(I2052,$B$6,$B$7),0)</f>
        <v/>
      </c>
      <c r="K2052" s="24">
        <f>IF(Occurrence!K2052&gt;0,_xlfn.GAMMA.DIST(Occurrence!K2052,$C$6,$C$7,TRUE),0)</f>
        <v/>
      </c>
      <c r="L2052" s="9">
        <f>IF(Occurrence!K2052&gt;0,_xlfn.GAMMA.INV(K2052,$B$6,$B$7),0)</f>
        <v/>
      </c>
      <c r="M2052" s="24">
        <f>_xlfn.NORM.DIST(Data!X2052,$C$9,$C$10,TRUE)</f>
        <v/>
      </c>
      <c r="N2052" s="9">
        <f>_xlfn.NORM.INV(M2052,$B$9,$B$10)</f>
        <v/>
      </c>
      <c r="O2052" s="24">
        <f>_xlfn.NORM.DIST(Data!Y2052,$C$9,$C$10,TRUE)</f>
        <v/>
      </c>
      <c r="P2052" s="9">
        <f>_xlfn.NORM.INV(O2052,$B$9,$B$10)</f>
        <v/>
      </c>
    </row>
    <row r="2053">
      <c r="H2053" s="14">
        <f>Data!A2053</f>
        <v/>
      </c>
      <c r="I2053" s="24">
        <f>IF(Occurrence!J2053&gt;0,_xlfn.GAMMA.DIST(Occurrence!J2053,$C$6,$C$7,TRUE),0)</f>
        <v/>
      </c>
      <c r="J2053" s="9">
        <f>IF(Occurrence!J2053&gt;0,_xlfn.GAMMA.INV(I2053,$B$6,$B$7),0)</f>
        <v/>
      </c>
      <c r="K2053" s="24">
        <f>IF(Occurrence!K2053&gt;0,_xlfn.GAMMA.DIST(Occurrence!K2053,$C$6,$C$7,TRUE),0)</f>
        <v/>
      </c>
      <c r="L2053" s="9">
        <f>IF(Occurrence!K2053&gt;0,_xlfn.GAMMA.INV(K2053,$B$6,$B$7),0)</f>
        <v/>
      </c>
      <c r="M2053" s="24">
        <f>_xlfn.NORM.DIST(Data!X2053,$C$9,$C$10,TRUE)</f>
        <v/>
      </c>
      <c r="N2053" s="9">
        <f>_xlfn.NORM.INV(M2053,$B$9,$B$10)</f>
        <v/>
      </c>
      <c r="O2053" s="24">
        <f>_xlfn.NORM.DIST(Data!Y2053,$C$9,$C$10,TRUE)</f>
        <v/>
      </c>
      <c r="P2053" s="9">
        <f>_xlfn.NORM.INV(O2053,$B$9,$B$10)</f>
        <v/>
      </c>
    </row>
    <row r="2054">
      <c r="H2054" s="14">
        <f>Data!A2054</f>
        <v/>
      </c>
      <c r="I2054" s="24">
        <f>IF(Occurrence!J2054&gt;0,_xlfn.GAMMA.DIST(Occurrence!J2054,$C$6,$C$7,TRUE),0)</f>
        <v/>
      </c>
      <c r="J2054" s="9">
        <f>IF(Occurrence!J2054&gt;0,_xlfn.GAMMA.INV(I2054,$B$6,$B$7),0)</f>
        <v/>
      </c>
      <c r="K2054" s="24">
        <f>IF(Occurrence!K2054&gt;0,_xlfn.GAMMA.DIST(Occurrence!K2054,$C$6,$C$7,TRUE),0)</f>
        <v/>
      </c>
      <c r="L2054" s="9">
        <f>IF(Occurrence!K2054&gt;0,_xlfn.GAMMA.INV(K2054,$B$6,$B$7),0)</f>
        <v/>
      </c>
      <c r="M2054" s="24">
        <f>_xlfn.NORM.DIST(Data!X2054,$C$9,$C$10,TRUE)</f>
        <v/>
      </c>
      <c r="N2054" s="9">
        <f>_xlfn.NORM.INV(M2054,$B$9,$B$10)</f>
        <v/>
      </c>
      <c r="O2054" s="24">
        <f>_xlfn.NORM.DIST(Data!Y2054,$C$9,$C$10,TRUE)</f>
        <v/>
      </c>
      <c r="P2054" s="9">
        <f>_xlfn.NORM.INV(O2054,$B$9,$B$10)</f>
        <v/>
      </c>
    </row>
    <row r="2055">
      <c r="H2055" s="14">
        <f>Data!A2055</f>
        <v/>
      </c>
      <c r="I2055" s="24">
        <f>IF(Occurrence!J2055&gt;0,_xlfn.GAMMA.DIST(Occurrence!J2055,$C$6,$C$7,TRUE),0)</f>
        <v/>
      </c>
      <c r="J2055" s="9">
        <f>IF(Occurrence!J2055&gt;0,_xlfn.GAMMA.INV(I2055,$B$6,$B$7),0)</f>
        <v/>
      </c>
      <c r="K2055" s="24">
        <f>IF(Occurrence!K2055&gt;0,_xlfn.GAMMA.DIST(Occurrence!K2055,$C$6,$C$7,TRUE),0)</f>
        <v/>
      </c>
      <c r="L2055" s="9">
        <f>IF(Occurrence!K2055&gt;0,_xlfn.GAMMA.INV(K2055,$B$6,$B$7),0)</f>
        <v/>
      </c>
      <c r="M2055" s="24">
        <f>_xlfn.NORM.DIST(Data!X2055,$C$9,$C$10,TRUE)</f>
        <v/>
      </c>
      <c r="N2055" s="9">
        <f>_xlfn.NORM.INV(M2055,$B$9,$B$10)</f>
        <v/>
      </c>
      <c r="O2055" s="24">
        <f>_xlfn.NORM.DIST(Data!Y2055,$C$9,$C$10,TRUE)</f>
        <v/>
      </c>
      <c r="P2055" s="9">
        <f>_xlfn.NORM.INV(O2055,$B$9,$B$10)</f>
        <v/>
      </c>
    </row>
    <row r="2056">
      <c r="H2056" s="14">
        <f>Data!A2056</f>
        <v/>
      </c>
      <c r="I2056" s="24">
        <f>IF(Occurrence!J2056&gt;0,_xlfn.GAMMA.DIST(Occurrence!J2056,$C$6,$C$7,TRUE),0)</f>
        <v/>
      </c>
      <c r="J2056" s="9">
        <f>IF(Occurrence!J2056&gt;0,_xlfn.GAMMA.INV(I2056,$B$6,$B$7),0)</f>
        <v/>
      </c>
      <c r="K2056" s="24">
        <f>IF(Occurrence!K2056&gt;0,_xlfn.GAMMA.DIST(Occurrence!K2056,$C$6,$C$7,TRUE),0)</f>
        <v/>
      </c>
      <c r="L2056" s="9">
        <f>IF(Occurrence!K2056&gt;0,_xlfn.GAMMA.INV(K2056,$B$6,$B$7),0)</f>
        <v/>
      </c>
      <c r="M2056" s="24">
        <f>_xlfn.NORM.DIST(Data!X2056,$C$9,$C$10,TRUE)</f>
        <v/>
      </c>
      <c r="N2056" s="9">
        <f>_xlfn.NORM.INV(M2056,$B$9,$B$10)</f>
        <v/>
      </c>
      <c r="O2056" s="24">
        <f>_xlfn.NORM.DIST(Data!Y2056,$C$9,$C$10,TRUE)</f>
        <v/>
      </c>
      <c r="P2056" s="9">
        <f>_xlfn.NORM.INV(O2056,$B$9,$B$10)</f>
        <v/>
      </c>
    </row>
    <row r="2057">
      <c r="H2057" s="14">
        <f>Data!A2057</f>
        <v/>
      </c>
      <c r="I2057" s="24">
        <f>IF(Occurrence!J2057&gt;0,_xlfn.GAMMA.DIST(Occurrence!J2057,$C$6,$C$7,TRUE),0)</f>
        <v/>
      </c>
      <c r="J2057" s="9">
        <f>IF(Occurrence!J2057&gt;0,_xlfn.GAMMA.INV(I2057,$B$6,$B$7),0)</f>
        <v/>
      </c>
      <c r="K2057" s="24">
        <f>IF(Occurrence!K2057&gt;0,_xlfn.GAMMA.DIST(Occurrence!K2057,$C$6,$C$7,TRUE),0)</f>
        <v/>
      </c>
      <c r="L2057" s="9">
        <f>IF(Occurrence!K2057&gt;0,_xlfn.GAMMA.INV(K2057,$B$6,$B$7),0)</f>
        <v/>
      </c>
      <c r="M2057" s="24">
        <f>_xlfn.NORM.DIST(Data!X2057,$C$9,$C$10,TRUE)</f>
        <v/>
      </c>
      <c r="N2057" s="9">
        <f>_xlfn.NORM.INV(M2057,$B$9,$B$10)</f>
        <v/>
      </c>
      <c r="O2057" s="24">
        <f>_xlfn.NORM.DIST(Data!Y2057,$C$9,$C$10,TRUE)</f>
        <v/>
      </c>
      <c r="P2057" s="9">
        <f>_xlfn.NORM.INV(O2057,$B$9,$B$10)</f>
        <v/>
      </c>
    </row>
    <row r="2058">
      <c r="H2058" s="14">
        <f>Data!A2058</f>
        <v/>
      </c>
      <c r="I2058" s="24">
        <f>IF(Occurrence!J2058&gt;0,_xlfn.GAMMA.DIST(Occurrence!J2058,$C$6,$C$7,TRUE),0)</f>
        <v/>
      </c>
      <c r="J2058" s="9">
        <f>IF(Occurrence!J2058&gt;0,_xlfn.GAMMA.INV(I2058,$B$6,$B$7),0)</f>
        <v/>
      </c>
      <c r="K2058" s="24">
        <f>IF(Occurrence!K2058&gt;0,_xlfn.GAMMA.DIST(Occurrence!K2058,$C$6,$C$7,TRUE),0)</f>
        <v/>
      </c>
      <c r="L2058" s="9">
        <f>IF(Occurrence!K2058&gt;0,_xlfn.GAMMA.INV(K2058,$B$6,$B$7),0)</f>
        <v/>
      </c>
      <c r="M2058" s="24">
        <f>_xlfn.NORM.DIST(Data!X2058,$C$9,$C$10,TRUE)</f>
        <v/>
      </c>
      <c r="N2058" s="9">
        <f>_xlfn.NORM.INV(M2058,$B$9,$B$10)</f>
        <v/>
      </c>
      <c r="O2058" s="24">
        <f>_xlfn.NORM.DIST(Data!Y2058,$C$9,$C$10,TRUE)</f>
        <v/>
      </c>
      <c r="P2058" s="9">
        <f>_xlfn.NORM.INV(O2058,$B$9,$B$10)</f>
        <v/>
      </c>
    </row>
    <row r="2059">
      <c r="H2059" s="14">
        <f>Data!A2059</f>
        <v/>
      </c>
      <c r="I2059" s="24">
        <f>IF(Occurrence!J2059&gt;0,_xlfn.GAMMA.DIST(Occurrence!J2059,$C$6,$C$7,TRUE),0)</f>
        <v/>
      </c>
      <c r="J2059" s="9">
        <f>IF(Occurrence!J2059&gt;0,_xlfn.GAMMA.INV(I2059,$B$6,$B$7),0)</f>
        <v/>
      </c>
      <c r="K2059" s="24">
        <f>IF(Occurrence!K2059&gt;0,_xlfn.GAMMA.DIST(Occurrence!K2059,$C$6,$C$7,TRUE),0)</f>
        <v/>
      </c>
      <c r="L2059" s="9">
        <f>IF(Occurrence!K2059&gt;0,_xlfn.GAMMA.INV(K2059,$B$6,$B$7),0)</f>
        <v/>
      </c>
      <c r="M2059" s="24">
        <f>_xlfn.NORM.DIST(Data!X2059,$C$9,$C$10,TRUE)</f>
        <v/>
      </c>
      <c r="N2059" s="9">
        <f>_xlfn.NORM.INV(M2059,$B$9,$B$10)</f>
        <v/>
      </c>
      <c r="O2059" s="24">
        <f>_xlfn.NORM.DIST(Data!Y2059,$C$9,$C$10,TRUE)</f>
        <v/>
      </c>
      <c r="P2059" s="9">
        <f>_xlfn.NORM.INV(O2059,$B$9,$B$10)</f>
        <v/>
      </c>
    </row>
    <row r="2060">
      <c r="H2060" s="14">
        <f>Data!A2060</f>
        <v/>
      </c>
      <c r="I2060" s="24">
        <f>IF(Occurrence!J2060&gt;0,_xlfn.GAMMA.DIST(Occurrence!J2060,$C$6,$C$7,TRUE),0)</f>
        <v/>
      </c>
      <c r="J2060" s="9">
        <f>IF(Occurrence!J2060&gt;0,_xlfn.GAMMA.INV(I2060,$B$6,$B$7),0)</f>
        <v/>
      </c>
      <c r="K2060" s="24">
        <f>IF(Occurrence!K2060&gt;0,_xlfn.GAMMA.DIST(Occurrence!K2060,$C$6,$C$7,TRUE),0)</f>
        <v/>
      </c>
      <c r="L2060" s="9">
        <f>IF(Occurrence!K2060&gt;0,_xlfn.GAMMA.INV(K2060,$B$6,$B$7),0)</f>
        <v/>
      </c>
      <c r="M2060" s="24">
        <f>_xlfn.NORM.DIST(Data!X2060,$C$9,$C$10,TRUE)</f>
        <v/>
      </c>
      <c r="N2060" s="9">
        <f>_xlfn.NORM.INV(M2060,$B$9,$B$10)</f>
        <v/>
      </c>
      <c r="O2060" s="24">
        <f>_xlfn.NORM.DIST(Data!Y2060,$C$9,$C$10,TRUE)</f>
        <v/>
      </c>
      <c r="P2060" s="9">
        <f>_xlfn.NORM.INV(O2060,$B$9,$B$10)</f>
        <v/>
      </c>
    </row>
    <row r="2061">
      <c r="H2061" s="14">
        <f>Data!A2061</f>
        <v/>
      </c>
      <c r="I2061" s="24">
        <f>IF(Occurrence!J2061&gt;0,_xlfn.GAMMA.DIST(Occurrence!J2061,$C$6,$C$7,TRUE),0)</f>
        <v/>
      </c>
      <c r="J2061" s="9">
        <f>IF(Occurrence!J2061&gt;0,_xlfn.GAMMA.INV(I2061,$B$6,$B$7),0)</f>
        <v/>
      </c>
      <c r="K2061" s="24">
        <f>IF(Occurrence!K2061&gt;0,_xlfn.GAMMA.DIST(Occurrence!K2061,$C$6,$C$7,TRUE),0)</f>
        <v/>
      </c>
      <c r="L2061" s="9">
        <f>IF(Occurrence!K2061&gt;0,_xlfn.GAMMA.INV(K2061,$B$6,$B$7),0)</f>
        <v/>
      </c>
      <c r="M2061" s="24">
        <f>_xlfn.NORM.DIST(Data!X2061,$C$9,$C$10,TRUE)</f>
        <v/>
      </c>
      <c r="N2061" s="9">
        <f>_xlfn.NORM.INV(M2061,$B$9,$B$10)</f>
        <v/>
      </c>
      <c r="O2061" s="24">
        <f>_xlfn.NORM.DIST(Data!Y2061,$C$9,$C$10,TRUE)</f>
        <v/>
      </c>
      <c r="P2061" s="9">
        <f>_xlfn.NORM.INV(O2061,$B$9,$B$10)</f>
        <v/>
      </c>
    </row>
    <row r="2062">
      <c r="H2062" s="14">
        <f>Data!A2062</f>
        <v/>
      </c>
      <c r="I2062" s="24">
        <f>IF(Occurrence!J2062&gt;0,_xlfn.GAMMA.DIST(Occurrence!J2062,$C$6,$C$7,TRUE),0)</f>
        <v/>
      </c>
      <c r="J2062" s="9">
        <f>IF(Occurrence!J2062&gt;0,_xlfn.GAMMA.INV(I2062,$B$6,$B$7),0)</f>
        <v/>
      </c>
      <c r="K2062" s="24">
        <f>IF(Occurrence!K2062&gt;0,_xlfn.GAMMA.DIST(Occurrence!K2062,$C$6,$C$7,TRUE),0)</f>
        <v/>
      </c>
      <c r="L2062" s="9">
        <f>IF(Occurrence!K2062&gt;0,_xlfn.GAMMA.INV(K2062,$B$6,$B$7),0)</f>
        <v/>
      </c>
      <c r="M2062" s="24">
        <f>_xlfn.NORM.DIST(Data!X2062,$C$9,$C$10,TRUE)</f>
        <v/>
      </c>
      <c r="N2062" s="9">
        <f>_xlfn.NORM.INV(M2062,$B$9,$B$10)</f>
        <v/>
      </c>
      <c r="O2062" s="24">
        <f>_xlfn.NORM.DIST(Data!Y2062,$C$9,$C$10,TRUE)</f>
        <v/>
      </c>
      <c r="P2062" s="9">
        <f>_xlfn.NORM.INV(O2062,$B$9,$B$10)</f>
        <v/>
      </c>
    </row>
    <row r="2063">
      <c r="H2063" s="14">
        <f>Data!A2063</f>
        <v/>
      </c>
      <c r="I2063" s="24">
        <f>IF(Occurrence!J2063&gt;0,_xlfn.GAMMA.DIST(Occurrence!J2063,$C$6,$C$7,TRUE),0)</f>
        <v/>
      </c>
      <c r="J2063" s="9">
        <f>IF(Occurrence!J2063&gt;0,_xlfn.GAMMA.INV(I2063,$B$6,$B$7),0)</f>
        <v/>
      </c>
      <c r="K2063" s="24">
        <f>IF(Occurrence!K2063&gt;0,_xlfn.GAMMA.DIST(Occurrence!K2063,$C$6,$C$7,TRUE),0)</f>
        <v/>
      </c>
      <c r="L2063" s="9">
        <f>IF(Occurrence!K2063&gt;0,_xlfn.GAMMA.INV(K2063,$B$6,$B$7),0)</f>
        <v/>
      </c>
      <c r="M2063" s="24">
        <f>_xlfn.NORM.DIST(Data!X2063,$C$9,$C$10,TRUE)</f>
        <v/>
      </c>
      <c r="N2063" s="9">
        <f>_xlfn.NORM.INV(M2063,$B$9,$B$10)</f>
        <v/>
      </c>
      <c r="O2063" s="24">
        <f>_xlfn.NORM.DIST(Data!Y2063,$C$9,$C$10,TRUE)</f>
        <v/>
      </c>
      <c r="P2063" s="9">
        <f>_xlfn.NORM.INV(O2063,$B$9,$B$10)</f>
        <v/>
      </c>
    </row>
    <row r="2064">
      <c r="H2064" s="14">
        <f>Data!A2064</f>
        <v/>
      </c>
      <c r="I2064" s="24">
        <f>IF(Occurrence!J2064&gt;0,_xlfn.GAMMA.DIST(Occurrence!J2064,$C$6,$C$7,TRUE),0)</f>
        <v/>
      </c>
      <c r="J2064" s="9">
        <f>IF(Occurrence!J2064&gt;0,_xlfn.GAMMA.INV(I2064,$B$6,$B$7),0)</f>
        <v/>
      </c>
      <c r="K2064" s="24">
        <f>IF(Occurrence!K2064&gt;0,_xlfn.GAMMA.DIST(Occurrence!K2064,$C$6,$C$7,TRUE),0)</f>
        <v/>
      </c>
      <c r="L2064" s="9">
        <f>IF(Occurrence!K2064&gt;0,_xlfn.GAMMA.INV(K2064,$B$6,$B$7),0)</f>
        <v/>
      </c>
      <c r="M2064" s="24">
        <f>_xlfn.NORM.DIST(Data!X2064,$C$9,$C$10,TRUE)</f>
        <v/>
      </c>
      <c r="N2064" s="9">
        <f>_xlfn.NORM.INV(M2064,$B$9,$B$10)</f>
        <v/>
      </c>
      <c r="O2064" s="24">
        <f>_xlfn.NORM.DIST(Data!Y2064,$C$9,$C$10,TRUE)</f>
        <v/>
      </c>
      <c r="P2064" s="9">
        <f>_xlfn.NORM.INV(O2064,$B$9,$B$10)</f>
        <v/>
      </c>
    </row>
    <row r="2065">
      <c r="H2065" s="14">
        <f>Data!A2065</f>
        <v/>
      </c>
      <c r="I2065" s="24">
        <f>IF(Occurrence!J2065&gt;0,_xlfn.GAMMA.DIST(Occurrence!J2065,$C$6,$C$7,TRUE),0)</f>
        <v/>
      </c>
      <c r="J2065" s="9">
        <f>IF(Occurrence!J2065&gt;0,_xlfn.GAMMA.INV(I2065,$B$6,$B$7),0)</f>
        <v/>
      </c>
      <c r="K2065" s="24">
        <f>IF(Occurrence!K2065&gt;0,_xlfn.GAMMA.DIST(Occurrence!K2065,$C$6,$C$7,TRUE),0)</f>
        <v/>
      </c>
      <c r="L2065" s="9">
        <f>IF(Occurrence!K2065&gt;0,_xlfn.GAMMA.INV(K2065,$B$6,$B$7),0)</f>
        <v/>
      </c>
      <c r="M2065" s="24">
        <f>_xlfn.NORM.DIST(Data!X2065,$C$9,$C$10,TRUE)</f>
        <v/>
      </c>
      <c r="N2065" s="9">
        <f>_xlfn.NORM.INV(M2065,$B$9,$B$10)</f>
        <v/>
      </c>
      <c r="O2065" s="24">
        <f>_xlfn.NORM.DIST(Data!Y2065,$C$9,$C$10,TRUE)</f>
        <v/>
      </c>
      <c r="P2065" s="9">
        <f>_xlfn.NORM.INV(O2065,$B$9,$B$10)</f>
        <v/>
      </c>
    </row>
    <row r="2066">
      <c r="H2066" s="14">
        <f>Data!A2066</f>
        <v/>
      </c>
      <c r="I2066" s="24">
        <f>IF(Occurrence!J2066&gt;0,_xlfn.GAMMA.DIST(Occurrence!J2066,$C$6,$C$7,TRUE),0)</f>
        <v/>
      </c>
      <c r="J2066" s="9">
        <f>IF(Occurrence!J2066&gt;0,_xlfn.GAMMA.INV(I2066,$B$6,$B$7),0)</f>
        <v/>
      </c>
      <c r="K2066" s="24">
        <f>IF(Occurrence!K2066&gt;0,_xlfn.GAMMA.DIST(Occurrence!K2066,$C$6,$C$7,TRUE),0)</f>
        <v/>
      </c>
      <c r="L2066" s="9">
        <f>IF(Occurrence!K2066&gt;0,_xlfn.GAMMA.INV(K2066,$B$6,$B$7),0)</f>
        <v/>
      </c>
      <c r="M2066" s="24">
        <f>_xlfn.NORM.DIST(Data!X2066,$C$9,$C$10,TRUE)</f>
        <v/>
      </c>
      <c r="N2066" s="9">
        <f>_xlfn.NORM.INV(M2066,$B$9,$B$10)</f>
        <v/>
      </c>
      <c r="O2066" s="24">
        <f>_xlfn.NORM.DIST(Data!Y2066,$C$9,$C$10,TRUE)</f>
        <v/>
      </c>
      <c r="P2066" s="9">
        <f>_xlfn.NORM.INV(O2066,$B$9,$B$10)</f>
        <v/>
      </c>
    </row>
    <row r="2067">
      <c r="H2067" s="14">
        <f>Data!A2067</f>
        <v/>
      </c>
      <c r="I2067" s="24">
        <f>IF(Occurrence!J2067&gt;0,_xlfn.GAMMA.DIST(Occurrence!J2067,$C$6,$C$7,TRUE),0)</f>
        <v/>
      </c>
      <c r="J2067" s="9">
        <f>IF(Occurrence!J2067&gt;0,_xlfn.GAMMA.INV(I2067,$B$6,$B$7),0)</f>
        <v/>
      </c>
      <c r="K2067" s="24">
        <f>IF(Occurrence!K2067&gt;0,_xlfn.GAMMA.DIST(Occurrence!K2067,$C$6,$C$7,TRUE),0)</f>
        <v/>
      </c>
      <c r="L2067" s="9">
        <f>IF(Occurrence!K2067&gt;0,_xlfn.GAMMA.INV(K2067,$B$6,$B$7),0)</f>
        <v/>
      </c>
      <c r="M2067" s="24">
        <f>_xlfn.NORM.DIST(Data!X2067,$C$9,$C$10,TRUE)</f>
        <v/>
      </c>
      <c r="N2067" s="9">
        <f>_xlfn.NORM.INV(M2067,$B$9,$B$10)</f>
        <v/>
      </c>
      <c r="O2067" s="24">
        <f>_xlfn.NORM.DIST(Data!Y2067,$C$9,$C$10,TRUE)</f>
        <v/>
      </c>
      <c r="P2067" s="9">
        <f>_xlfn.NORM.INV(O2067,$B$9,$B$10)</f>
        <v/>
      </c>
    </row>
    <row r="2068">
      <c r="H2068" s="14">
        <f>Data!A2068</f>
        <v/>
      </c>
      <c r="I2068" s="24">
        <f>IF(Occurrence!J2068&gt;0,_xlfn.GAMMA.DIST(Occurrence!J2068,$C$6,$C$7,TRUE),0)</f>
        <v/>
      </c>
      <c r="J2068" s="9">
        <f>IF(Occurrence!J2068&gt;0,_xlfn.GAMMA.INV(I2068,$B$6,$B$7),0)</f>
        <v/>
      </c>
      <c r="K2068" s="24">
        <f>IF(Occurrence!K2068&gt;0,_xlfn.GAMMA.DIST(Occurrence!K2068,$C$6,$C$7,TRUE),0)</f>
        <v/>
      </c>
      <c r="L2068" s="9">
        <f>IF(Occurrence!K2068&gt;0,_xlfn.GAMMA.INV(K2068,$B$6,$B$7),0)</f>
        <v/>
      </c>
      <c r="M2068" s="24">
        <f>_xlfn.NORM.DIST(Data!X2068,$C$9,$C$10,TRUE)</f>
        <v/>
      </c>
      <c r="N2068" s="9">
        <f>_xlfn.NORM.INV(M2068,$B$9,$B$10)</f>
        <v/>
      </c>
      <c r="O2068" s="24">
        <f>_xlfn.NORM.DIST(Data!Y2068,$C$9,$C$10,TRUE)</f>
        <v/>
      </c>
      <c r="P2068" s="9">
        <f>_xlfn.NORM.INV(O2068,$B$9,$B$10)</f>
        <v/>
      </c>
    </row>
    <row r="2069">
      <c r="H2069" s="14">
        <f>Data!A2069</f>
        <v/>
      </c>
      <c r="I2069" s="24">
        <f>IF(Occurrence!J2069&gt;0,_xlfn.GAMMA.DIST(Occurrence!J2069,$C$6,$C$7,TRUE),0)</f>
        <v/>
      </c>
      <c r="J2069" s="9">
        <f>IF(Occurrence!J2069&gt;0,_xlfn.GAMMA.INV(I2069,$B$6,$B$7),0)</f>
        <v/>
      </c>
      <c r="K2069" s="24">
        <f>IF(Occurrence!K2069&gt;0,_xlfn.GAMMA.DIST(Occurrence!K2069,$C$6,$C$7,TRUE),0)</f>
        <v/>
      </c>
      <c r="L2069" s="9">
        <f>IF(Occurrence!K2069&gt;0,_xlfn.GAMMA.INV(K2069,$B$6,$B$7),0)</f>
        <v/>
      </c>
      <c r="M2069" s="24">
        <f>_xlfn.NORM.DIST(Data!X2069,$C$9,$C$10,TRUE)</f>
        <v/>
      </c>
      <c r="N2069" s="9">
        <f>_xlfn.NORM.INV(M2069,$B$9,$B$10)</f>
        <v/>
      </c>
      <c r="O2069" s="24">
        <f>_xlfn.NORM.DIST(Data!Y2069,$C$9,$C$10,TRUE)</f>
        <v/>
      </c>
      <c r="P2069" s="9">
        <f>_xlfn.NORM.INV(O2069,$B$9,$B$10)</f>
        <v/>
      </c>
    </row>
    <row r="2070">
      <c r="H2070" s="14">
        <f>Data!A2070</f>
        <v/>
      </c>
      <c r="I2070" s="24">
        <f>IF(Occurrence!J2070&gt;0,_xlfn.GAMMA.DIST(Occurrence!J2070,$C$6,$C$7,TRUE),0)</f>
        <v/>
      </c>
      <c r="J2070" s="9">
        <f>IF(Occurrence!J2070&gt;0,_xlfn.GAMMA.INV(I2070,$B$6,$B$7),0)</f>
        <v/>
      </c>
      <c r="K2070" s="24">
        <f>IF(Occurrence!K2070&gt;0,_xlfn.GAMMA.DIST(Occurrence!K2070,$C$6,$C$7,TRUE),0)</f>
        <v/>
      </c>
      <c r="L2070" s="9">
        <f>IF(Occurrence!K2070&gt;0,_xlfn.GAMMA.INV(K2070,$B$6,$B$7),0)</f>
        <v/>
      </c>
      <c r="M2070" s="24">
        <f>_xlfn.NORM.DIST(Data!X2070,$C$9,$C$10,TRUE)</f>
        <v/>
      </c>
      <c r="N2070" s="9">
        <f>_xlfn.NORM.INV(M2070,$B$9,$B$10)</f>
        <v/>
      </c>
      <c r="O2070" s="24">
        <f>_xlfn.NORM.DIST(Data!Y2070,$C$9,$C$10,TRUE)</f>
        <v/>
      </c>
      <c r="P2070" s="9">
        <f>_xlfn.NORM.INV(O2070,$B$9,$B$10)</f>
        <v/>
      </c>
    </row>
    <row r="2071">
      <c r="H2071" s="14">
        <f>Data!A2071</f>
        <v/>
      </c>
      <c r="I2071" s="24">
        <f>IF(Occurrence!J2071&gt;0,_xlfn.GAMMA.DIST(Occurrence!J2071,$C$6,$C$7,TRUE),0)</f>
        <v/>
      </c>
      <c r="J2071" s="9">
        <f>IF(Occurrence!J2071&gt;0,_xlfn.GAMMA.INV(I2071,$B$6,$B$7),0)</f>
        <v/>
      </c>
      <c r="K2071" s="24">
        <f>IF(Occurrence!K2071&gt;0,_xlfn.GAMMA.DIST(Occurrence!K2071,$C$6,$C$7,TRUE),0)</f>
        <v/>
      </c>
      <c r="L2071" s="9">
        <f>IF(Occurrence!K2071&gt;0,_xlfn.GAMMA.INV(K2071,$B$6,$B$7),0)</f>
        <v/>
      </c>
      <c r="M2071" s="24">
        <f>_xlfn.NORM.DIST(Data!X2071,$C$9,$C$10,TRUE)</f>
        <v/>
      </c>
      <c r="N2071" s="9">
        <f>_xlfn.NORM.INV(M2071,$B$9,$B$10)</f>
        <v/>
      </c>
      <c r="O2071" s="24">
        <f>_xlfn.NORM.DIST(Data!Y2071,$C$9,$C$10,TRUE)</f>
        <v/>
      </c>
      <c r="P2071" s="9">
        <f>_xlfn.NORM.INV(O2071,$B$9,$B$10)</f>
        <v/>
      </c>
    </row>
    <row r="2072">
      <c r="H2072" s="14">
        <f>Data!A2072</f>
        <v/>
      </c>
      <c r="I2072" s="24">
        <f>IF(Occurrence!J2072&gt;0,_xlfn.GAMMA.DIST(Occurrence!J2072,$C$6,$C$7,TRUE),0)</f>
        <v/>
      </c>
      <c r="J2072" s="9">
        <f>IF(Occurrence!J2072&gt;0,_xlfn.GAMMA.INV(I2072,$B$6,$B$7),0)</f>
        <v/>
      </c>
      <c r="K2072" s="24">
        <f>IF(Occurrence!K2072&gt;0,_xlfn.GAMMA.DIST(Occurrence!K2072,$C$6,$C$7,TRUE),0)</f>
        <v/>
      </c>
      <c r="L2072" s="9">
        <f>IF(Occurrence!K2072&gt;0,_xlfn.GAMMA.INV(K2072,$B$6,$B$7),0)</f>
        <v/>
      </c>
      <c r="M2072" s="24">
        <f>_xlfn.NORM.DIST(Data!X2072,$C$9,$C$10,TRUE)</f>
        <v/>
      </c>
      <c r="N2072" s="9">
        <f>_xlfn.NORM.INV(M2072,$B$9,$B$10)</f>
        <v/>
      </c>
      <c r="O2072" s="24">
        <f>_xlfn.NORM.DIST(Data!Y2072,$C$9,$C$10,TRUE)</f>
        <v/>
      </c>
      <c r="P2072" s="9">
        <f>_xlfn.NORM.INV(O2072,$B$9,$B$10)</f>
        <v/>
      </c>
    </row>
    <row r="2073">
      <c r="H2073" s="14">
        <f>Data!A2073</f>
        <v/>
      </c>
      <c r="I2073" s="24">
        <f>IF(Occurrence!J2073&gt;0,_xlfn.GAMMA.DIST(Occurrence!J2073,$C$6,$C$7,TRUE),0)</f>
        <v/>
      </c>
      <c r="J2073" s="9">
        <f>IF(Occurrence!J2073&gt;0,_xlfn.GAMMA.INV(I2073,$B$6,$B$7),0)</f>
        <v/>
      </c>
      <c r="K2073" s="24">
        <f>IF(Occurrence!K2073&gt;0,_xlfn.GAMMA.DIST(Occurrence!K2073,$C$6,$C$7,TRUE),0)</f>
        <v/>
      </c>
      <c r="L2073" s="9">
        <f>IF(Occurrence!K2073&gt;0,_xlfn.GAMMA.INV(K2073,$B$6,$B$7),0)</f>
        <v/>
      </c>
      <c r="M2073" s="24">
        <f>_xlfn.NORM.DIST(Data!X2073,$C$9,$C$10,TRUE)</f>
        <v/>
      </c>
      <c r="N2073" s="9">
        <f>_xlfn.NORM.INV(M2073,$B$9,$B$10)</f>
        <v/>
      </c>
      <c r="O2073" s="24">
        <f>_xlfn.NORM.DIST(Data!Y2073,$C$9,$C$10,TRUE)</f>
        <v/>
      </c>
      <c r="P2073" s="9">
        <f>_xlfn.NORM.INV(O2073,$B$9,$B$10)</f>
        <v/>
      </c>
    </row>
    <row r="2074">
      <c r="H2074" s="14">
        <f>Data!A2074</f>
        <v/>
      </c>
      <c r="I2074" s="24">
        <f>IF(Occurrence!J2074&gt;0,_xlfn.GAMMA.DIST(Occurrence!J2074,$C$6,$C$7,TRUE),0)</f>
        <v/>
      </c>
      <c r="J2074" s="9">
        <f>IF(Occurrence!J2074&gt;0,_xlfn.GAMMA.INV(I2074,$B$6,$B$7),0)</f>
        <v/>
      </c>
      <c r="K2074" s="24">
        <f>IF(Occurrence!K2074&gt;0,_xlfn.GAMMA.DIST(Occurrence!K2074,$C$6,$C$7,TRUE),0)</f>
        <v/>
      </c>
      <c r="L2074" s="9">
        <f>IF(Occurrence!K2074&gt;0,_xlfn.GAMMA.INV(K2074,$B$6,$B$7),0)</f>
        <v/>
      </c>
      <c r="M2074" s="24">
        <f>_xlfn.NORM.DIST(Data!X2074,$C$9,$C$10,TRUE)</f>
        <v/>
      </c>
      <c r="N2074" s="9">
        <f>_xlfn.NORM.INV(M2074,$B$9,$B$10)</f>
        <v/>
      </c>
      <c r="O2074" s="24">
        <f>_xlfn.NORM.DIST(Data!Y2074,$C$9,$C$10,TRUE)</f>
        <v/>
      </c>
      <c r="P2074" s="9">
        <f>_xlfn.NORM.INV(O2074,$B$9,$B$10)</f>
        <v/>
      </c>
    </row>
    <row r="2075">
      <c r="H2075" s="14">
        <f>Data!A2075</f>
        <v/>
      </c>
      <c r="I2075" s="24">
        <f>IF(Occurrence!J2075&gt;0,_xlfn.GAMMA.DIST(Occurrence!J2075,$C$6,$C$7,TRUE),0)</f>
        <v/>
      </c>
      <c r="J2075" s="9">
        <f>IF(Occurrence!J2075&gt;0,_xlfn.GAMMA.INV(I2075,$B$6,$B$7),0)</f>
        <v/>
      </c>
      <c r="K2075" s="24">
        <f>IF(Occurrence!K2075&gt;0,_xlfn.GAMMA.DIST(Occurrence!K2075,$C$6,$C$7,TRUE),0)</f>
        <v/>
      </c>
      <c r="L2075" s="9">
        <f>IF(Occurrence!K2075&gt;0,_xlfn.GAMMA.INV(K2075,$B$6,$B$7),0)</f>
        <v/>
      </c>
      <c r="M2075" s="24">
        <f>_xlfn.NORM.DIST(Data!X2075,$C$9,$C$10,TRUE)</f>
        <v/>
      </c>
      <c r="N2075" s="9">
        <f>_xlfn.NORM.INV(M2075,$B$9,$B$10)</f>
        <v/>
      </c>
      <c r="O2075" s="24">
        <f>_xlfn.NORM.DIST(Data!Y2075,$C$9,$C$10,TRUE)</f>
        <v/>
      </c>
      <c r="P2075" s="9">
        <f>_xlfn.NORM.INV(O2075,$B$9,$B$10)</f>
        <v/>
      </c>
    </row>
    <row r="2076">
      <c r="H2076" s="14">
        <f>Data!A2076</f>
        <v/>
      </c>
      <c r="I2076" s="24">
        <f>IF(Occurrence!J2076&gt;0,_xlfn.GAMMA.DIST(Occurrence!J2076,$C$6,$C$7,TRUE),0)</f>
        <v/>
      </c>
      <c r="J2076" s="9">
        <f>IF(Occurrence!J2076&gt;0,_xlfn.GAMMA.INV(I2076,$B$6,$B$7),0)</f>
        <v/>
      </c>
      <c r="K2076" s="24">
        <f>IF(Occurrence!K2076&gt;0,_xlfn.GAMMA.DIST(Occurrence!K2076,$C$6,$C$7,TRUE),0)</f>
        <v/>
      </c>
      <c r="L2076" s="9">
        <f>IF(Occurrence!K2076&gt;0,_xlfn.GAMMA.INV(K2076,$B$6,$B$7),0)</f>
        <v/>
      </c>
      <c r="M2076" s="24">
        <f>_xlfn.NORM.DIST(Data!X2076,$C$9,$C$10,TRUE)</f>
        <v/>
      </c>
      <c r="N2076" s="9">
        <f>_xlfn.NORM.INV(M2076,$B$9,$B$10)</f>
        <v/>
      </c>
      <c r="O2076" s="24">
        <f>_xlfn.NORM.DIST(Data!Y2076,$C$9,$C$10,TRUE)</f>
        <v/>
      </c>
      <c r="P2076" s="9">
        <f>_xlfn.NORM.INV(O2076,$B$9,$B$10)</f>
        <v/>
      </c>
    </row>
    <row r="2077">
      <c r="H2077" s="14">
        <f>Data!A2077</f>
        <v/>
      </c>
      <c r="I2077" s="24">
        <f>IF(Occurrence!J2077&gt;0,_xlfn.GAMMA.DIST(Occurrence!J2077,$C$6,$C$7,TRUE),0)</f>
        <v/>
      </c>
      <c r="J2077" s="9">
        <f>IF(Occurrence!J2077&gt;0,_xlfn.GAMMA.INV(I2077,$B$6,$B$7),0)</f>
        <v/>
      </c>
      <c r="K2077" s="24">
        <f>IF(Occurrence!K2077&gt;0,_xlfn.GAMMA.DIST(Occurrence!K2077,$C$6,$C$7,TRUE),0)</f>
        <v/>
      </c>
      <c r="L2077" s="9">
        <f>IF(Occurrence!K2077&gt;0,_xlfn.GAMMA.INV(K2077,$B$6,$B$7),0)</f>
        <v/>
      </c>
      <c r="M2077" s="24">
        <f>_xlfn.NORM.DIST(Data!X2077,$C$9,$C$10,TRUE)</f>
        <v/>
      </c>
      <c r="N2077" s="9">
        <f>_xlfn.NORM.INV(M2077,$B$9,$B$10)</f>
        <v/>
      </c>
      <c r="O2077" s="24">
        <f>_xlfn.NORM.DIST(Data!Y2077,$C$9,$C$10,TRUE)</f>
        <v/>
      </c>
      <c r="P2077" s="9">
        <f>_xlfn.NORM.INV(O2077,$B$9,$B$10)</f>
        <v/>
      </c>
    </row>
    <row r="2078">
      <c r="H2078" s="14">
        <f>Data!A2078</f>
        <v/>
      </c>
      <c r="I2078" s="24">
        <f>IF(Occurrence!J2078&gt;0,_xlfn.GAMMA.DIST(Occurrence!J2078,$C$6,$C$7,TRUE),0)</f>
        <v/>
      </c>
      <c r="J2078" s="9">
        <f>IF(Occurrence!J2078&gt;0,_xlfn.GAMMA.INV(I2078,$B$6,$B$7),0)</f>
        <v/>
      </c>
      <c r="K2078" s="24">
        <f>IF(Occurrence!K2078&gt;0,_xlfn.GAMMA.DIST(Occurrence!K2078,$C$6,$C$7,TRUE),0)</f>
        <v/>
      </c>
      <c r="L2078" s="9">
        <f>IF(Occurrence!K2078&gt;0,_xlfn.GAMMA.INV(K2078,$B$6,$B$7),0)</f>
        <v/>
      </c>
      <c r="M2078" s="24">
        <f>_xlfn.NORM.DIST(Data!X2078,$C$9,$C$10,TRUE)</f>
        <v/>
      </c>
      <c r="N2078" s="9">
        <f>_xlfn.NORM.INV(M2078,$B$9,$B$10)</f>
        <v/>
      </c>
      <c r="O2078" s="24">
        <f>_xlfn.NORM.DIST(Data!Y2078,$C$9,$C$10,TRUE)</f>
        <v/>
      </c>
      <c r="P2078" s="9">
        <f>_xlfn.NORM.INV(O2078,$B$9,$B$10)</f>
        <v/>
      </c>
    </row>
    <row r="2079">
      <c r="H2079" s="14">
        <f>Data!A2079</f>
        <v/>
      </c>
      <c r="I2079" s="24">
        <f>IF(Occurrence!J2079&gt;0,_xlfn.GAMMA.DIST(Occurrence!J2079,$C$6,$C$7,TRUE),0)</f>
        <v/>
      </c>
      <c r="J2079" s="9">
        <f>IF(Occurrence!J2079&gt;0,_xlfn.GAMMA.INV(I2079,$B$6,$B$7),0)</f>
        <v/>
      </c>
      <c r="K2079" s="24">
        <f>IF(Occurrence!K2079&gt;0,_xlfn.GAMMA.DIST(Occurrence!K2079,$C$6,$C$7,TRUE),0)</f>
        <v/>
      </c>
      <c r="L2079" s="9">
        <f>IF(Occurrence!K2079&gt;0,_xlfn.GAMMA.INV(K2079,$B$6,$B$7),0)</f>
        <v/>
      </c>
      <c r="M2079" s="24">
        <f>_xlfn.NORM.DIST(Data!X2079,$C$9,$C$10,TRUE)</f>
        <v/>
      </c>
      <c r="N2079" s="9">
        <f>_xlfn.NORM.INV(M2079,$B$9,$B$10)</f>
        <v/>
      </c>
      <c r="O2079" s="24">
        <f>_xlfn.NORM.DIST(Data!Y2079,$C$9,$C$10,TRUE)</f>
        <v/>
      </c>
      <c r="P2079" s="9">
        <f>_xlfn.NORM.INV(O2079,$B$9,$B$10)</f>
        <v/>
      </c>
    </row>
    <row r="2080">
      <c r="H2080" s="14">
        <f>Data!A2080</f>
        <v/>
      </c>
      <c r="I2080" s="24">
        <f>IF(Occurrence!J2080&gt;0,_xlfn.GAMMA.DIST(Occurrence!J2080,$C$6,$C$7,TRUE),0)</f>
        <v/>
      </c>
      <c r="J2080" s="9">
        <f>IF(Occurrence!J2080&gt;0,_xlfn.GAMMA.INV(I2080,$B$6,$B$7),0)</f>
        <v/>
      </c>
      <c r="K2080" s="24">
        <f>IF(Occurrence!K2080&gt;0,_xlfn.GAMMA.DIST(Occurrence!K2080,$C$6,$C$7,TRUE),0)</f>
        <v/>
      </c>
      <c r="L2080" s="9">
        <f>IF(Occurrence!K2080&gt;0,_xlfn.GAMMA.INV(K2080,$B$6,$B$7),0)</f>
        <v/>
      </c>
      <c r="M2080" s="24">
        <f>_xlfn.NORM.DIST(Data!X2080,$C$9,$C$10,TRUE)</f>
        <v/>
      </c>
      <c r="N2080" s="9">
        <f>_xlfn.NORM.INV(M2080,$B$9,$B$10)</f>
        <v/>
      </c>
      <c r="O2080" s="24">
        <f>_xlfn.NORM.DIST(Data!Y2080,$C$9,$C$10,TRUE)</f>
        <v/>
      </c>
      <c r="P2080" s="9">
        <f>_xlfn.NORM.INV(O2080,$B$9,$B$10)</f>
        <v/>
      </c>
    </row>
    <row r="2081">
      <c r="H2081" s="14">
        <f>Data!A2081</f>
        <v/>
      </c>
      <c r="I2081" s="24">
        <f>IF(Occurrence!J2081&gt;0,_xlfn.GAMMA.DIST(Occurrence!J2081,$C$6,$C$7,TRUE),0)</f>
        <v/>
      </c>
      <c r="J2081" s="9">
        <f>IF(Occurrence!J2081&gt;0,_xlfn.GAMMA.INV(I2081,$B$6,$B$7),0)</f>
        <v/>
      </c>
      <c r="K2081" s="24">
        <f>IF(Occurrence!K2081&gt;0,_xlfn.GAMMA.DIST(Occurrence!K2081,$C$6,$C$7,TRUE),0)</f>
        <v/>
      </c>
      <c r="L2081" s="9">
        <f>IF(Occurrence!K2081&gt;0,_xlfn.GAMMA.INV(K2081,$B$6,$B$7),0)</f>
        <v/>
      </c>
      <c r="M2081" s="24">
        <f>_xlfn.NORM.DIST(Data!X2081,$C$9,$C$10,TRUE)</f>
        <v/>
      </c>
      <c r="N2081" s="9">
        <f>_xlfn.NORM.INV(M2081,$B$9,$B$10)</f>
        <v/>
      </c>
      <c r="O2081" s="24">
        <f>_xlfn.NORM.DIST(Data!Y2081,$C$9,$C$10,TRUE)</f>
        <v/>
      </c>
      <c r="P2081" s="9">
        <f>_xlfn.NORM.INV(O2081,$B$9,$B$10)</f>
        <v/>
      </c>
    </row>
    <row r="2082">
      <c r="H2082" s="14">
        <f>Data!A2082</f>
        <v/>
      </c>
      <c r="I2082" s="24">
        <f>IF(Occurrence!J2082&gt;0,_xlfn.GAMMA.DIST(Occurrence!J2082,$C$6,$C$7,TRUE),0)</f>
        <v/>
      </c>
      <c r="J2082" s="9">
        <f>IF(Occurrence!J2082&gt;0,_xlfn.GAMMA.INV(I2082,$B$6,$B$7),0)</f>
        <v/>
      </c>
      <c r="K2082" s="24">
        <f>IF(Occurrence!K2082&gt;0,_xlfn.GAMMA.DIST(Occurrence!K2082,$C$6,$C$7,TRUE),0)</f>
        <v/>
      </c>
      <c r="L2082" s="9">
        <f>IF(Occurrence!K2082&gt;0,_xlfn.GAMMA.INV(K2082,$B$6,$B$7),0)</f>
        <v/>
      </c>
      <c r="M2082" s="24">
        <f>_xlfn.NORM.DIST(Data!X2082,$C$9,$C$10,TRUE)</f>
        <v/>
      </c>
      <c r="N2082" s="9">
        <f>_xlfn.NORM.INV(M2082,$B$9,$B$10)</f>
        <v/>
      </c>
      <c r="O2082" s="24">
        <f>_xlfn.NORM.DIST(Data!Y2082,$C$9,$C$10,TRUE)</f>
        <v/>
      </c>
      <c r="P2082" s="9">
        <f>_xlfn.NORM.INV(O2082,$B$9,$B$10)</f>
        <v/>
      </c>
    </row>
    <row r="2083">
      <c r="H2083" s="14">
        <f>Data!A2083</f>
        <v/>
      </c>
      <c r="I2083" s="24">
        <f>IF(Occurrence!J2083&gt;0,_xlfn.GAMMA.DIST(Occurrence!J2083,$C$6,$C$7,TRUE),0)</f>
        <v/>
      </c>
      <c r="J2083" s="9">
        <f>IF(Occurrence!J2083&gt;0,_xlfn.GAMMA.INV(I2083,$B$6,$B$7),0)</f>
        <v/>
      </c>
      <c r="K2083" s="24">
        <f>IF(Occurrence!K2083&gt;0,_xlfn.GAMMA.DIST(Occurrence!K2083,$C$6,$C$7,TRUE),0)</f>
        <v/>
      </c>
      <c r="L2083" s="9">
        <f>IF(Occurrence!K2083&gt;0,_xlfn.GAMMA.INV(K2083,$B$6,$B$7),0)</f>
        <v/>
      </c>
      <c r="M2083" s="24">
        <f>_xlfn.NORM.DIST(Data!X2083,$C$9,$C$10,TRUE)</f>
        <v/>
      </c>
      <c r="N2083" s="9">
        <f>_xlfn.NORM.INV(M2083,$B$9,$B$10)</f>
        <v/>
      </c>
      <c r="O2083" s="24">
        <f>_xlfn.NORM.DIST(Data!Y2083,$C$9,$C$10,TRUE)</f>
        <v/>
      </c>
      <c r="P2083" s="9">
        <f>_xlfn.NORM.INV(O2083,$B$9,$B$10)</f>
        <v/>
      </c>
    </row>
    <row r="2084">
      <c r="H2084" s="14">
        <f>Data!A2084</f>
        <v/>
      </c>
      <c r="I2084" s="24">
        <f>IF(Occurrence!J2084&gt;0,_xlfn.GAMMA.DIST(Occurrence!J2084,$C$6,$C$7,TRUE),0)</f>
        <v/>
      </c>
      <c r="J2084" s="9">
        <f>IF(Occurrence!J2084&gt;0,_xlfn.GAMMA.INV(I2084,$B$6,$B$7),0)</f>
        <v/>
      </c>
      <c r="K2084" s="24">
        <f>IF(Occurrence!K2084&gt;0,_xlfn.GAMMA.DIST(Occurrence!K2084,$C$6,$C$7,TRUE),0)</f>
        <v/>
      </c>
      <c r="L2084" s="9">
        <f>IF(Occurrence!K2084&gt;0,_xlfn.GAMMA.INV(K2084,$B$6,$B$7),0)</f>
        <v/>
      </c>
      <c r="M2084" s="24">
        <f>_xlfn.NORM.DIST(Data!X2084,$C$9,$C$10,TRUE)</f>
        <v/>
      </c>
      <c r="N2084" s="9">
        <f>_xlfn.NORM.INV(M2084,$B$9,$B$10)</f>
        <v/>
      </c>
      <c r="O2084" s="24">
        <f>_xlfn.NORM.DIST(Data!Y2084,$C$9,$C$10,TRUE)</f>
        <v/>
      </c>
      <c r="P2084" s="9">
        <f>_xlfn.NORM.INV(O2084,$B$9,$B$10)</f>
        <v/>
      </c>
    </row>
    <row r="2085">
      <c r="H2085" s="14">
        <f>Data!A2085</f>
        <v/>
      </c>
      <c r="I2085" s="24">
        <f>IF(Occurrence!J2085&gt;0,_xlfn.GAMMA.DIST(Occurrence!J2085,$C$6,$C$7,TRUE),0)</f>
        <v/>
      </c>
      <c r="J2085" s="9">
        <f>IF(Occurrence!J2085&gt;0,_xlfn.GAMMA.INV(I2085,$B$6,$B$7),0)</f>
        <v/>
      </c>
      <c r="K2085" s="24">
        <f>IF(Occurrence!K2085&gt;0,_xlfn.GAMMA.DIST(Occurrence!K2085,$C$6,$C$7,TRUE),0)</f>
        <v/>
      </c>
      <c r="L2085" s="9">
        <f>IF(Occurrence!K2085&gt;0,_xlfn.GAMMA.INV(K2085,$B$6,$B$7),0)</f>
        <v/>
      </c>
      <c r="M2085" s="24">
        <f>_xlfn.NORM.DIST(Data!X2085,$C$9,$C$10,TRUE)</f>
        <v/>
      </c>
      <c r="N2085" s="9">
        <f>_xlfn.NORM.INV(M2085,$B$9,$B$10)</f>
        <v/>
      </c>
      <c r="O2085" s="24">
        <f>_xlfn.NORM.DIST(Data!Y2085,$C$9,$C$10,TRUE)</f>
        <v/>
      </c>
      <c r="P2085" s="9">
        <f>_xlfn.NORM.INV(O2085,$B$9,$B$10)</f>
        <v/>
      </c>
    </row>
    <row r="2086">
      <c r="H2086" s="14">
        <f>Data!A2086</f>
        <v/>
      </c>
      <c r="I2086" s="24">
        <f>IF(Occurrence!J2086&gt;0,_xlfn.GAMMA.DIST(Occurrence!J2086,$C$6,$C$7,TRUE),0)</f>
        <v/>
      </c>
      <c r="J2086" s="9">
        <f>IF(Occurrence!J2086&gt;0,_xlfn.GAMMA.INV(I2086,$B$6,$B$7),0)</f>
        <v/>
      </c>
      <c r="K2086" s="24">
        <f>IF(Occurrence!K2086&gt;0,_xlfn.GAMMA.DIST(Occurrence!K2086,$C$6,$C$7,TRUE),0)</f>
        <v/>
      </c>
      <c r="L2086" s="9">
        <f>IF(Occurrence!K2086&gt;0,_xlfn.GAMMA.INV(K2086,$B$6,$B$7),0)</f>
        <v/>
      </c>
      <c r="M2086" s="24">
        <f>_xlfn.NORM.DIST(Data!X2086,$C$9,$C$10,TRUE)</f>
        <v/>
      </c>
      <c r="N2086" s="9">
        <f>_xlfn.NORM.INV(M2086,$B$9,$B$10)</f>
        <v/>
      </c>
      <c r="O2086" s="24">
        <f>_xlfn.NORM.DIST(Data!Y2086,$C$9,$C$10,TRUE)</f>
        <v/>
      </c>
      <c r="P2086" s="9">
        <f>_xlfn.NORM.INV(O2086,$B$9,$B$10)</f>
        <v/>
      </c>
    </row>
    <row r="2087">
      <c r="H2087" s="14">
        <f>Data!A2087</f>
        <v/>
      </c>
      <c r="I2087" s="24">
        <f>IF(Occurrence!J2087&gt;0,_xlfn.GAMMA.DIST(Occurrence!J2087,$C$6,$C$7,TRUE),0)</f>
        <v/>
      </c>
      <c r="J2087" s="9">
        <f>IF(Occurrence!J2087&gt;0,_xlfn.GAMMA.INV(I2087,$B$6,$B$7),0)</f>
        <v/>
      </c>
      <c r="K2087" s="24">
        <f>IF(Occurrence!K2087&gt;0,_xlfn.GAMMA.DIST(Occurrence!K2087,$C$6,$C$7,TRUE),0)</f>
        <v/>
      </c>
      <c r="L2087" s="9">
        <f>IF(Occurrence!K2087&gt;0,_xlfn.GAMMA.INV(K2087,$B$6,$B$7),0)</f>
        <v/>
      </c>
      <c r="M2087" s="24">
        <f>_xlfn.NORM.DIST(Data!X2087,$C$9,$C$10,TRUE)</f>
        <v/>
      </c>
      <c r="N2087" s="9">
        <f>_xlfn.NORM.INV(M2087,$B$9,$B$10)</f>
        <v/>
      </c>
      <c r="O2087" s="24">
        <f>_xlfn.NORM.DIST(Data!Y2087,$C$9,$C$10,TRUE)</f>
        <v/>
      </c>
      <c r="P2087" s="9">
        <f>_xlfn.NORM.INV(O2087,$B$9,$B$10)</f>
        <v/>
      </c>
    </row>
    <row r="2088">
      <c r="H2088" s="14">
        <f>Data!A2088</f>
        <v/>
      </c>
      <c r="I2088" s="24">
        <f>IF(Occurrence!J2088&gt;0,_xlfn.GAMMA.DIST(Occurrence!J2088,$C$6,$C$7,TRUE),0)</f>
        <v/>
      </c>
      <c r="J2088" s="9">
        <f>IF(Occurrence!J2088&gt;0,_xlfn.GAMMA.INV(I2088,$B$6,$B$7),0)</f>
        <v/>
      </c>
      <c r="K2088" s="24">
        <f>IF(Occurrence!K2088&gt;0,_xlfn.GAMMA.DIST(Occurrence!K2088,$C$6,$C$7,TRUE),0)</f>
        <v/>
      </c>
      <c r="L2088" s="9">
        <f>IF(Occurrence!K2088&gt;0,_xlfn.GAMMA.INV(K2088,$B$6,$B$7),0)</f>
        <v/>
      </c>
      <c r="M2088" s="24">
        <f>_xlfn.NORM.DIST(Data!X2088,$C$9,$C$10,TRUE)</f>
        <v/>
      </c>
      <c r="N2088" s="9">
        <f>_xlfn.NORM.INV(M2088,$B$9,$B$10)</f>
        <v/>
      </c>
      <c r="O2088" s="24">
        <f>_xlfn.NORM.DIST(Data!Y2088,$C$9,$C$10,TRUE)</f>
        <v/>
      </c>
      <c r="P2088" s="9">
        <f>_xlfn.NORM.INV(O2088,$B$9,$B$10)</f>
        <v/>
      </c>
    </row>
    <row r="2089">
      <c r="H2089" s="14">
        <f>Data!A2089</f>
        <v/>
      </c>
      <c r="I2089" s="24">
        <f>IF(Occurrence!J2089&gt;0,_xlfn.GAMMA.DIST(Occurrence!J2089,$C$6,$C$7,TRUE),0)</f>
        <v/>
      </c>
      <c r="J2089" s="9">
        <f>IF(Occurrence!J2089&gt;0,_xlfn.GAMMA.INV(I2089,$B$6,$B$7),0)</f>
        <v/>
      </c>
      <c r="K2089" s="24">
        <f>IF(Occurrence!K2089&gt;0,_xlfn.GAMMA.DIST(Occurrence!K2089,$C$6,$C$7,TRUE),0)</f>
        <v/>
      </c>
      <c r="L2089" s="9">
        <f>IF(Occurrence!K2089&gt;0,_xlfn.GAMMA.INV(K2089,$B$6,$B$7),0)</f>
        <v/>
      </c>
      <c r="M2089" s="24">
        <f>_xlfn.NORM.DIST(Data!X2089,$C$9,$C$10,TRUE)</f>
        <v/>
      </c>
      <c r="N2089" s="9">
        <f>_xlfn.NORM.INV(M2089,$B$9,$B$10)</f>
        <v/>
      </c>
      <c r="O2089" s="24">
        <f>_xlfn.NORM.DIST(Data!Y2089,$C$9,$C$10,TRUE)</f>
        <v/>
      </c>
      <c r="P2089" s="9">
        <f>_xlfn.NORM.INV(O2089,$B$9,$B$10)</f>
        <v/>
      </c>
    </row>
    <row r="2090">
      <c r="H2090" s="14">
        <f>Data!A2090</f>
        <v/>
      </c>
      <c r="I2090" s="24">
        <f>IF(Occurrence!J2090&gt;0,_xlfn.GAMMA.DIST(Occurrence!J2090,$C$6,$C$7,TRUE),0)</f>
        <v/>
      </c>
      <c r="J2090" s="9">
        <f>IF(Occurrence!J2090&gt;0,_xlfn.GAMMA.INV(I2090,$B$6,$B$7),0)</f>
        <v/>
      </c>
      <c r="K2090" s="24">
        <f>IF(Occurrence!K2090&gt;0,_xlfn.GAMMA.DIST(Occurrence!K2090,$C$6,$C$7,TRUE),0)</f>
        <v/>
      </c>
      <c r="L2090" s="9">
        <f>IF(Occurrence!K2090&gt;0,_xlfn.GAMMA.INV(K2090,$B$6,$B$7),0)</f>
        <v/>
      </c>
      <c r="M2090" s="24">
        <f>_xlfn.NORM.DIST(Data!X2090,$C$9,$C$10,TRUE)</f>
        <v/>
      </c>
      <c r="N2090" s="9">
        <f>_xlfn.NORM.INV(M2090,$B$9,$B$10)</f>
        <v/>
      </c>
      <c r="O2090" s="24">
        <f>_xlfn.NORM.DIST(Data!Y2090,$C$9,$C$10,TRUE)</f>
        <v/>
      </c>
      <c r="P2090" s="9">
        <f>_xlfn.NORM.INV(O2090,$B$9,$B$10)</f>
        <v/>
      </c>
    </row>
    <row r="2091">
      <c r="H2091" s="14">
        <f>Data!A2091</f>
        <v/>
      </c>
      <c r="I2091" s="24">
        <f>IF(Occurrence!J2091&gt;0,_xlfn.GAMMA.DIST(Occurrence!J2091,$C$6,$C$7,TRUE),0)</f>
        <v/>
      </c>
      <c r="J2091" s="9">
        <f>IF(Occurrence!J2091&gt;0,_xlfn.GAMMA.INV(I2091,$B$6,$B$7),0)</f>
        <v/>
      </c>
      <c r="K2091" s="24">
        <f>IF(Occurrence!K2091&gt;0,_xlfn.GAMMA.DIST(Occurrence!K2091,$C$6,$C$7,TRUE),0)</f>
        <v/>
      </c>
      <c r="L2091" s="9">
        <f>IF(Occurrence!K2091&gt;0,_xlfn.GAMMA.INV(K2091,$B$6,$B$7),0)</f>
        <v/>
      </c>
      <c r="M2091" s="24">
        <f>_xlfn.NORM.DIST(Data!X2091,$C$9,$C$10,TRUE)</f>
        <v/>
      </c>
      <c r="N2091" s="9">
        <f>_xlfn.NORM.INV(M2091,$B$9,$B$10)</f>
        <v/>
      </c>
      <c r="O2091" s="24">
        <f>_xlfn.NORM.DIST(Data!Y2091,$C$9,$C$10,TRUE)</f>
        <v/>
      </c>
      <c r="P2091" s="9">
        <f>_xlfn.NORM.INV(O2091,$B$9,$B$10)</f>
        <v/>
      </c>
    </row>
    <row r="2092">
      <c r="H2092" s="14">
        <f>Data!A2092</f>
        <v/>
      </c>
      <c r="I2092" s="24">
        <f>IF(Occurrence!J2092&gt;0,_xlfn.GAMMA.DIST(Occurrence!J2092,$C$6,$C$7,TRUE),0)</f>
        <v/>
      </c>
      <c r="J2092" s="9">
        <f>IF(Occurrence!J2092&gt;0,_xlfn.GAMMA.INV(I2092,$B$6,$B$7),0)</f>
        <v/>
      </c>
      <c r="K2092" s="24">
        <f>IF(Occurrence!K2092&gt;0,_xlfn.GAMMA.DIST(Occurrence!K2092,$C$6,$C$7,TRUE),0)</f>
        <v/>
      </c>
      <c r="L2092" s="9">
        <f>IF(Occurrence!K2092&gt;0,_xlfn.GAMMA.INV(K2092,$B$6,$B$7),0)</f>
        <v/>
      </c>
      <c r="M2092" s="24">
        <f>_xlfn.NORM.DIST(Data!X2092,$C$9,$C$10,TRUE)</f>
        <v/>
      </c>
      <c r="N2092" s="9">
        <f>_xlfn.NORM.INV(M2092,$B$9,$B$10)</f>
        <v/>
      </c>
      <c r="O2092" s="24">
        <f>_xlfn.NORM.DIST(Data!Y2092,$C$9,$C$10,TRUE)</f>
        <v/>
      </c>
      <c r="P2092" s="9">
        <f>_xlfn.NORM.INV(O2092,$B$9,$B$10)</f>
        <v/>
      </c>
    </row>
    <row r="2093">
      <c r="H2093" s="14">
        <f>Data!A2093</f>
        <v/>
      </c>
      <c r="I2093" s="24">
        <f>IF(Occurrence!J2093&gt;0,_xlfn.GAMMA.DIST(Occurrence!J2093,$C$6,$C$7,TRUE),0)</f>
        <v/>
      </c>
      <c r="J2093" s="9">
        <f>IF(Occurrence!J2093&gt;0,_xlfn.GAMMA.INV(I2093,$B$6,$B$7),0)</f>
        <v/>
      </c>
      <c r="K2093" s="24">
        <f>IF(Occurrence!K2093&gt;0,_xlfn.GAMMA.DIST(Occurrence!K2093,$C$6,$C$7,TRUE),0)</f>
        <v/>
      </c>
      <c r="L2093" s="9">
        <f>IF(Occurrence!K2093&gt;0,_xlfn.GAMMA.INV(K2093,$B$6,$B$7),0)</f>
        <v/>
      </c>
      <c r="M2093" s="24">
        <f>_xlfn.NORM.DIST(Data!X2093,$C$9,$C$10,TRUE)</f>
        <v/>
      </c>
      <c r="N2093" s="9">
        <f>_xlfn.NORM.INV(M2093,$B$9,$B$10)</f>
        <v/>
      </c>
      <c r="O2093" s="24">
        <f>_xlfn.NORM.DIST(Data!Y2093,$C$9,$C$10,TRUE)</f>
        <v/>
      </c>
      <c r="P2093" s="9">
        <f>_xlfn.NORM.INV(O2093,$B$9,$B$10)</f>
        <v/>
      </c>
    </row>
    <row r="2094">
      <c r="H2094" s="14">
        <f>Data!A2094</f>
        <v/>
      </c>
      <c r="I2094" s="24">
        <f>IF(Occurrence!J2094&gt;0,_xlfn.GAMMA.DIST(Occurrence!J2094,$C$6,$C$7,TRUE),0)</f>
        <v/>
      </c>
      <c r="J2094" s="9">
        <f>IF(Occurrence!J2094&gt;0,_xlfn.GAMMA.INV(I2094,$B$6,$B$7),0)</f>
        <v/>
      </c>
      <c r="K2094" s="24">
        <f>IF(Occurrence!K2094&gt;0,_xlfn.GAMMA.DIST(Occurrence!K2094,$C$6,$C$7,TRUE),0)</f>
        <v/>
      </c>
      <c r="L2094" s="9">
        <f>IF(Occurrence!K2094&gt;0,_xlfn.GAMMA.INV(K2094,$B$6,$B$7),0)</f>
        <v/>
      </c>
      <c r="M2094" s="24">
        <f>_xlfn.NORM.DIST(Data!X2094,$C$9,$C$10,TRUE)</f>
        <v/>
      </c>
      <c r="N2094" s="9">
        <f>_xlfn.NORM.INV(M2094,$B$9,$B$10)</f>
        <v/>
      </c>
      <c r="O2094" s="24">
        <f>_xlfn.NORM.DIST(Data!Y2094,$C$9,$C$10,TRUE)</f>
        <v/>
      </c>
      <c r="P2094" s="9">
        <f>_xlfn.NORM.INV(O2094,$B$9,$B$10)</f>
        <v/>
      </c>
    </row>
    <row r="2095">
      <c r="H2095" s="14">
        <f>Data!A2095</f>
        <v/>
      </c>
      <c r="I2095" s="24">
        <f>IF(Occurrence!J2095&gt;0,_xlfn.GAMMA.DIST(Occurrence!J2095,$C$6,$C$7,TRUE),0)</f>
        <v/>
      </c>
      <c r="J2095" s="9">
        <f>IF(Occurrence!J2095&gt;0,_xlfn.GAMMA.INV(I2095,$B$6,$B$7),0)</f>
        <v/>
      </c>
      <c r="K2095" s="24">
        <f>IF(Occurrence!K2095&gt;0,_xlfn.GAMMA.DIST(Occurrence!K2095,$C$6,$C$7,TRUE),0)</f>
        <v/>
      </c>
      <c r="L2095" s="9">
        <f>IF(Occurrence!K2095&gt;0,_xlfn.GAMMA.INV(K2095,$B$6,$B$7),0)</f>
        <v/>
      </c>
      <c r="M2095" s="24">
        <f>_xlfn.NORM.DIST(Data!X2095,$C$9,$C$10,TRUE)</f>
        <v/>
      </c>
      <c r="N2095" s="9">
        <f>_xlfn.NORM.INV(M2095,$B$9,$B$10)</f>
        <v/>
      </c>
      <c r="O2095" s="24">
        <f>_xlfn.NORM.DIST(Data!Y2095,$C$9,$C$10,TRUE)</f>
        <v/>
      </c>
      <c r="P2095" s="9">
        <f>_xlfn.NORM.INV(O2095,$B$9,$B$10)</f>
        <v/>
      </c>
    </row>
    <row r="2096">
      <c r="H2096" s="14">
        <f>Data!A2096</f>
        <v/>
      </c>
      <c r="I2096" s="24">
        <f>IF(Occurrence!J2096&gt;0,_xlfn.GAMMA.DIST(Occurrence!J2096,$C$6,$C$7,TRUE),0)</f>
        <v/>
      </c>
      <c r="J2096" s="9">
        <f>IF(Occurrence!J2096&gt;0,_xlfn.GAMMA.INV(I2096,$B$6,$B$7),0)</f>
        <v/>
      </c>
      <c r="K2096" s="24">
        <f>IF(Occurrence!K2096&gt;0,_xlfn.GAMMA.DIST(Occurrence!K2096,$C$6,$C$7,TRUE),0)</f>
        <v/>
      </c>
      <c r="L2096" s="9">
        <f>IF(Occurrence!K2096&gt;0,_xlfn.GAMMA.INV(K2096,$B$6,$B$7),0)</f>
        <v/>
      </c>
      <c r="M2096" s="24">
        <f>_xlfn.NORM.DIST(Data!X2096,$C$9,$C$10,TRUE)</f>
        <v/>
      </c>
      <c r="N2096" s="9">
        <f>_xlfn.NORM.INV(M2096,$B$9,$B$10)</f>
        <v/>
      </c>
      <c r="O2096" s="24">
        <f>_xlfn.NORM.DIST(Data!Y2096,$C$9,$C$10,TRUE)</f>
        <v/>
      </c>
      <c r="P2096" s="9">
        <f>_xlfn.NORM.INV(O2096,$B$9,$B$10)</f>
        <v/>
      </c>
    </row>
    <row r="2097">
      <c r="H2097" s="14">
        <f>Data!A2097</f>
        <v/>
      </c>
      <c r="I2097" s="24">
        <f>IF(Occurrence!J2097&gt;0,_xlfn.GAMMA.DIST(Occurrence!J2097,$C$6,$C$7,TRUE),0)</f>
        <v/>
      </c>
      <c r="J2097" s="9">
        <f>IF(Occurrence!J2097&gt;0,_xlfn.GAMMA.INV(I2097,$B$6,$B$7),0)</f>
        <v/>
      </c>
      <c r="K2097" s="24">
        <f>IF(Occurrence!K2097&gt;0,_xlfn.GAMMA.DIST(Occurrence!K2097,$C$6,$C$7,TRUE),0)</f>
        <v/>
      </c>
      <c r="L2097" s="9">
        <f>IF(Occurrence!K2097&gt;0,_xlfn.GAMMA.INV(K2097,$B$6,$B$7),0)</f>
        <v/>
      </c>
      <c r="M2097" s="24">
        <f>_xlfn.NORM.DIST(Data!X2097,$C$9,$C$10,TRUE)</f>
        <v/>
      </c>
      <c r="N2097" s="9">
        <f>_xlfn.NORM.INV(M2097,$B$9,$B$10)</f>
        <v/>
      </c>
      <c r="O2097" s="24">
        <f>_xlfn.NORM.DIST(Data!Y2097,$C$9,$C$10,TRUE)</f>
        <v/>
      </c>
      <c r="P2097" s="9">
        <f>_xlfn.NORM.INV(O2097,$B$9,$B$10)</f>
        <v/>
      </c>
    </row>
    <row r="2098">
      <c r="H2098" s="14">
        <f>Data!A2098</f>
        <v/>
      </c>
      <c r="I2098" s="24">
        <f>IF(Occurrence!J2098&gt;0,_xlfn.GAMMA.DIST(Occurrence!J2098,$C$6,$C$7,TRUE),0)</f>
        <v/>
      </c>
      <c r="J2098" s="9">
        <f>IF(Occurrence!J2098&gt;0,_xlfn.GAMMA.INV(I2098,$B$6,$B$7),0)</f>
        <v/>
      </c>
      <c r="K2098" s="24">
        <f>IF(Occurrence!K2098&gt;0,_xlfn.GAMMA.DIST(Occurrence!K2098,$C$6,$C$7,TRUE),0)</f>
        <v/>
      </c>
      <c r="L2098" s="9">
        <f>IF(Occurrence!K2098&gt;0,_xlfn.GAMMA.INV(K2098,$B$6,$B$7),0)</f>
        <v/>
      </c>
      <c r="M2098" s="24">
        <f>_xlfn.NORM.DIST(Data!X2098,$C$9,$C$10,TRUE)</f>
        <v/>
      </c>
      <c r="N2098" s="9">
        <f>_xlfn.NORM.INV(M2098,$B$9,$B$10)</f>
        <v/>
      </c>
      <c r="O2098" s="24">
        <f>_xlfn.NORM.DIST(Data!Y2098,$C$9,$C$10,TRUE)</f>
        <v/>
      </c>
      <c r="P2098" s="9">
        <f>_xlfn.NORM.INV(O2098,$B$9,$B$10)</f>
        <v/>
      </c>
    </row>
    <row r="2099">
      <c r="H2099" s="14">
        <f>Data!A2099</f>
        <v/>
      </c>
      <c r="I2099" s="24">
        <f>IF(Occurrence!J2099&gt;0,_xlfn.GAMMA.DIST(Occurrence!J2099,$C$6,$C$7,TRUE),0)</f>
        <v/>
      </c>
      <c r="J2099" s="9">
        <f>IF(Occurrence!J2099&gt;0,_xlfn.GAMMA.INV(I2099,$B$6,$B$7),0)</f>
        <v/>
      </c>
      <c r="K2099" s="24">
        <f>IF(Occurrence!K2099&gt;0,_xlfn.GAMMA.DIST(Occurrence!K2099,$C$6,$C$7,TRUE),0)</f>
        <v/>
      </c>
      <c r="L2099" s="9">
        <f>IF(Occurrence!K2099&gt;0,_xlfn.GAMMA.INV(K2099,$B$6,$B$7),0)</f>
        <v/>
      </c>
      <c r="M2099" s="24">
        <f>_xlfn.NORM.DIST(Data!X2099,$C$9,$C$10,TRUE)</f>
        <v/>
      </c>
      <c r="N2099" s="9">
        <f>_xlfn.NORM.INV(M2099,$B$9,$B$10)</f>
        <v/>
      </c>
      <c r="O2099" s="24">
        <f>_xlfn.NORM.DIST(Data!Y2099,$C$9,$C$10,TRUE)</f>
        <v/>
      </c>
      <c r="P2099" s="9">
        <f>_xlfn.NORM.INV(O2099,$B$9,$B$10)</f>
        <v/>
      </c>
    </row>
    <row r="2100">
      <c r="H2100" s="14">
        <f>Data!A2100</f>
        <v/>
      </c>
      <c r="I2100" s="24">
        <f>IF(Occurrence!J2100&gt;0,_xlfn.GAMMA.DIST(Occurrence!J2100,$C$6,$C$7,TRUE),0)</f>
        <v/>
      </c>
      <c r="J2100" s="9">
        <f>IF(Occurrence!J2100&gt;0,_xlfn.GAMMA.INV(I2100,$B$6,$B$7),0)</f>
        <v/>
      </c>
      <c r="K2100" s="24">
        <f>IF(Occurrence!K2100&gt;0,_xlfn.GAMMA.DIST(Occurrence!K2100,$C$6,$C$7,TRUE),0)</f>
        <v/>
      </c>
      <c r="L2100" s="9">
        <f>IF(Occurrence!K2100&gt;0,_xlfn.GAMMA.INV(K2100,$B$6,$B$7),0)</f>
        <v/>
      </c>
      <c r="M2100" s="24">
        <f>_xlfn.NORM.DIST(Data!X2100,$C$9,$C$10,TRUE)</f>
        <v/>
      </c>
      <c r="N2100" s="9">
        <f>_xlfn.NORM.INV(M2100,$B$9,$B$10)</f>
        <v/>
      </c>
      <c r="O2100" s="24">
        <f>_xlfn.NORM.DIST(Data!Y2100,$C$9,$C$10,TRUE)</f>
        <v/>
      </c>
      <c r="P2100" s="9">
        <f>_xlfn.NORM.INV(O2100,$B$9,$B$10)</f>
        <v/>
      </c>
    </row>
    <row r="2101">
      <c r="H2101" s="14">
        <f>Data!A2101</f>
        <v/>
      </c>
      <c r="I2101" s="24">
        <f>IF(Occurrence!J2101&gt;0,_xlfn.GAMMA.DIST(Occurrence!J2101,$C$6,$C$7,TRUE),0)</f>
        <v/>
      </c>
      <c r="J2101" s="9">
        <f>IF(Occurrence!J2101&gt;0,_xlfn.GAMMA.INV(I2101,$B$6,$B$7),0)</f>
        <v/>
      </c>
      <c r="K2101" s="24">
        <f>IF(Occurrence!K2101&gt;0,_xlfn.GAMMA.DIST(Occurrence!K2101,$C$6,$C$7,TRUE),0)</f>
        <v/>
      </c>
      <c r="L2101" s="9">
        <f>IF(Occurrence!K2101&gt;0,_xlfn.GAMMA.INV(K2101,$B$6,$B$7),0)</f>
        <v/>
      </c>
      <c r="M2101" s="24">
        <f>_xlfn.NORM.DIST(Data!X2101,$C$9,$C$10,TRUE)</f>
        <v/>
      </c>
      <c r="N2101" s="9">
        <f>_xlfn.NORM.INV(M2101,$B$9,$B$10)</f>
        <v/>
      </c>
      <c r="O2101" s="24">
        <f>_xlfn.NORM.DIST(Data!Y2101,$C$9,$C$10,TRUE)</f>
        <v/>
      </c>
      <c r="P2101" s="9">
        <f>_xlfn.NORM.INV(O2101,$B$9,$B$10)</f>
        <v/>
      </c>
    </row>
    <row r="2102">
      <c r="H2102" s="14">
        <f>Data!A2102</f>
        <v/>
      </c>
      <c r="I2102" s="24">
        <f>IF(Occurrence!J2102&gt;0,_xlfn.GAMMA.DIST(Occurrence!J2102,$C$6,$C$7,TRUE),0)</f>
        <v/>
      </c>
      <c r="J2102" s="9">
        <f>IF(Occurrence!J2102&gt;0,_xlfn.GAMMA.INV(I2102,$B$6,$B$7),0)</f>
        <v/>
      </c>
      <c r="K2102" s="24">
        <f>IF(Occurrence!K2102&gt;0,_xlfn.GAMMA.DIST(Occurrence!K2102,$C$6,$C$7,TRUE),0)</f>
        <v/>
      </c>
      <c r="L2102" s="9">
        <f>IF(Occurrence!K2102&gt;0,_xlfn.GAMMA.INV(K2102,$B$6,$B$7),0)</f>
        <v/>
      </c>
      <c r="M2102" s="24">
        <f>_xlfn.NORM.DIST(Data!X2102,$C$9,$C$10,TRUE)</f>
        <v/>
      </c>
      <c r="N2102" s="9">
        <f>_xlfn.NORM.INV(M2102,$B$9,$B$10)</f>
        <v/>
      </c>
      <c r="O2102" s="24">
        <f>_xlfn.NORM.DIST(Data!Y2102,$C$9,$C$10,TRUE)</f>
        <v/>
      </c>
      <c r="P2102" s="9">
        <f>_xlfn.NORM.INV(O2102,$B$9,$B$10)</f>
        <v/>
      </c>
    </row>
    <row r="2103">
      <c r="H2103" s="14">
        <f>Data!A2103</f>
        <v/>
      </c>
      <c r="I2103" s="24">
        <f>IF(Occurrence!J2103&gt;0,_xlfn.GAMMA.DIST(Occurrence!J2103,$C$6,$C$7,TRUE),0)</f>
        <v/>
      </c>
      <c r="J2103" s="9">
        <f>IF(Occurrence!J2103&gt;0,_xlfn.GAMMA.INV(I2103,$B$6,$B$7),0)</f>
        <v/>
      </c>
      <c r="K2103" s="24">
        <f>IF(Occurrence!K2103&gt;0,_xlfn.GAMMA.DIST(Occurrence!K2103,$C$6,$C$7,TRUE),0)</f>
        <v/>
      </c>
      <c r="L2103" s="9">
        <f>IF(Occurrence!K2103&gt;0,_xlfn.GAMMA.INV(K2103,$B$6,$B$7),0)</f>
        <v/>
      </c>
      <c r="M2103" s="24">
        <f>_xlfn.NORM.DIST(Data!X2103,$C$9,$C$10,TRUE)</f>
        <v/>
      </c>
      <c r="N2103" s="9">
        <f>_xlfn.NORM.INV(M2103,$B$9,$B$10)</f>
        <v/>
      </c>
      <c r="O2103" s="24">
        <f>_xlfn.NORM.DIST(Data!Y2103,$C$9,$C$10,TRUE)</f>
        <v/>
      </c>
      <c r="P2103" s="9">
        <f>_xlfn.NORM.INV(O2103,$B$9,$B$10)</f>
        <v/>
      </c>
    </row>
    <row r="2104">
      <c r="H2104" s="14">
        <f>Data!A2104</f>
        <v/>
      </c>
      <c r="I2104" s="24">
        <f>IF(Occurrence!J2104&gt;0,_xlfn.GAMMA.DIST(Occurrence!J2104,$C$6,$C$7,TRUE),0)</f>
        <v/>
      </c>
      <c r="J2104" s="9">
        <f>IF(Occurrence!J2104&gt;0,_xlfn.GAMMA.INV(I2104,$B$6,$B$7),0)</f>
        <v/>
      </c>
      <c r="K2104" s="24">
        <f>IF(Occurrence!K2104&gt;0,_xlfn.GAMMA.DIST(Occurrence!K2104,$C$6,$C$7,TRUE),0)</f>
        <v/>
      </c>
      <c r="L2104" s="9">
        <f>IF(Occurrence!K2104&gt;0,_xlfn.GAMMA.INV(K2104,$B$6,$B$7),0)</f>
        <v/>
      </c>
      <c r="M2104" s="24">
        <f>_xlfn.NORM.DIST(Data!X2104,$C$9,$C$10,TRUE)</f>
        <v/>
      </c>
      <c r="N2104" s="9">
        <f>_xlfn.NORM.INV(M2104,$B$9,$B$10)</f>
        <v/>
      </c>
      <c r="O2104" s="24">
        <f>_xlfn.NORM.DIST(Data!Y2104,$C$9,$C$10,TRUE)</f>
        <v/>
      </c>
      <c r="P2104" s="9">
        <f>_xlfn.NORM.INV(O2104,$B$9,$B$10)</f>
        <v/>
      </c>
    </row>
    <row r="2105">
      <c r="H2105" s="14">
        <f>Data!A2105</f>
        <v/>
      </c>
      <c r="I2105" s="24">
        <f>IF(Occurrence!J2105&gt;0,_xlfn.GAMMA.DIST(Occurrence!J2105,$C$6,$C$7,TRUE),0)</f>
        <v/>
      </c>
      <c r="J2105" s="9">
        <f>IF(Occurrence!J2105&gt;0,_xlfn.GAMMA.INV(I2105,$B$6,$B$7),0)</f>
        <v/>
      </c>
      <c r="K2105" s="24">
        <f>IF(Occurrence!K2105&gt;0,_xlfn.GAMMA.DIST(Occurrence!K2105,$C$6,$C$7,TRUE),0)</f>
        <v/>
      </c>
      <c r="L2105" s="9">
        <f>IF(Occurrence!K2105&gt;0,_xlfn.GAMMA.INV(K2105,$B$6,$B$7),0)</f>
        <v/>
      </c>
      <c r="M2105" s="24">
        <f>_xlfn.NORM.DIST(Data!X2105,$C$9,$C$10,TRUE)</f>
        <v/>
      </c>
      <c r="N2105" s="9">
        <f>_xlfn.NORM.INV(M2105,$B$9,$B$10)</f>
        <v/>
      </c>
      <c r="O2105" s="24">
        <f>_xlfn.NORM.DIST(Data!Y2105,$C$9,$C$10,TRUE)</f>
        <v/>
      </c>
      <c r="P2105" s="9">
        <f>_xlfn.NORM.INV(O2105,$B$9,$B$10)</f>
        <v/>
      </c>
    </row>
    <row r="2106">
      <c r="H2106" s="14">
        <f>Data!A2106</f>
        <v/>
      </c>
      <c r="I2106" s="24">
        <f>IF(Occurrence!J2106&gt;0,_xlfn.GAMMA.DIST(Occurrence!J2106,$C$6,$C$7,TRUE),0)</f>
        <v/>
      </c>
      <c r="J2106" s="9">
        <f>IF(Occurrence!J2106&gt;0,_xlfn.GAMMA.INV(I2106,$B$6,$B$7),0)</f>
        <v/>
      </c>
      <c r="K2106" s="24">
        <f>IF(Occurrence!K2106&gt;0,_xlfn.GAMMA.DIST(Occurrence!K2106,$C$6,$C$7,TRUE),0)</f>
        <v/>
      </c>
      <c r="L2106" s="9">
        <f>IF(Occurrence!K2106&gt;0,_xlfn.GAMMA.INV(K2106,$B$6,$B$7),0)</f>
        <v/>
      </c>
      <c r="M2106" s="24">
        <f>_xlfn.NORM.DIST(Data!X2106,$C$9,$C$10,TRUE)</f>
        <v/>
      </c>
      <c r="N2106" s="9">
        <f>_xlfn.NORM.INV(M2106,$B$9,$B$10)</f>
        <v/>
      </c>
      <c r="O2106" s="24">
        <f>_xlfn.NORM.DIST(Data!Y2106,$C$9,$C$10,TRUE)</f>
        <v/>
      </c>
      <c r="P2106" s="9">
        <f>_xlfn.NORM.INV(O2106,$B$9,$B$10)</f>
        <v/>
      </c>
    </row>
    <row r="2107">
      <c r="H2107" s="14">
        <f>Data!A2107</f>
        <v/>
      </c>
      <c r="I2107" s="24">
        <f>IF(Occurrence!J2107&gt;0,_xlfn.GAMMA.DIST(Occurrence!J2107,$C$6,$C$7,TRUE),0)</f>
        <v/>
      </c>
      <c r="J2107" s="9">
        <f>IF(Occurrence!J2107&gt;0,_xlfn.GAMMA.INV(I2107,$B$6,$B$7),0)</f>
        <v/>
      </c>
      <c r="K2107" s="24">
        <f>IF(Occurrence!K2107&gt;0,_xlfn.GAMMA.DIST(Occurrence!K2107,$C$6,$C$7,TRUE),0)</f>
        <v/>
      </c>
      <c r="L2107" s="9">
        <f>IF(Occurrence!K2107&gt;0,_xlfn.GAMMA.INV(K2107,$B$6,$B$7),0)</f>
        <v/>
      </c>
      <c r="M2107" s="24">
        <f>_xlfn.NORM.DIST(Data!X2107,$C$9,$C$10,TRUE)</f>
        <v/>
      </c>
      <c r="N2107" s="9">
        <f>_xlfn.NORM.INV(M2107,$B$9,$B$10)</f>
        <v/>
      </c>
      <c r="O2107" s="24">
        <f>_xlfn.NORM.DIST(Data!Y2107,$C$9,$C$10,TRUE)</f>
        <v/>
      </c>
      <c r="P2107" s="9">
        <f>_xlfn.NORM.INV(O2107,$B$9,$B$10)</f>
        <v/>
      </c>
    </row>
    <row r="2108">
      <c r="H2108" s="14">
        <f>Data!A2108</f>
        <v/>
      </c>
      <c r="I2108" s="24">
        <f>IF(Occurrence!J2108&gt;0,_xlfn.GAMMA.DIST(Occurrence!J2108,$C$6,$C$7,TRUE),0)</f>
        <v/>
      </c>
      <c r="J2108" s="9">
        <f>IF(Occurrence!J2108&gt;0,_xlfn.GAMMA.INV(I2108,$B$6,$B$7),0)</f>
        <v/>
      </c>
      <c r="K2108" s="24">
        <f>IF(Occurrence!K2108&gt;0,_xlfn.GAMMA.DIST(Occurrence!K2108,$C$6,$C$7,TRUE),0)</f>
        <v/>
      </c>
      <c r="L2108" s="9">
        <f>IF(Occurrence!K2108&gt;0,_xlfn.GAMMA.INV(K2108,$B$6,$B$7),0)</f>
        <v/>
      </c>
      <c r="M2108" s="24">
        <f>_xlfn.NORM.DIST(Data!X2108,$C$9,$C$10,TRUE)</f>
        <v/>
      </c>
      <c r="N2108" s="9">
        <f>_xlfn.NORM.INV(M2108,$B$9,$B$10)</f>
        <v/>
      </c>
      <c r="O2108" s="24">
        <f>_xlfn.NORM.DIST(Data!Y2108,$C$9,$C$10,TRUE)</f>
        <v/>
      </c>
      <c r="P2108" s="9">
        <f>_xlfn.NORM.INV(O2108,$B$9,$B$10)</f>
        <v/>
      </c>
    </row>
    <row r="2109">
      <c r="H2109" s="14">
        <f>Data!A2109</f>
        <v/>
      </c>
      <c r="I2109" s="24">
        <f>IF(Occurrence!J2109&gt;0,_xlfn.GAMMA.DIST(Occurrence!J2109,$C$6,$C$7,TRUE),0)</f>
        <v/>
      </c>
      <c r="J2109" s="9">
        <f>IF(Occurrence!J2109&gt;0,_xlfn.GAMMA.INV(I2109,$B$6,$B$7),0)</f>
        <v/>
      </c>
      <c r="K2109" s="24">
        <f>IF(Occurrence!K2109&gt;0,_xlfn.GAMMA.DIST(Occurrence!K2109,$C$6,$C$7,TRUE),0)</f>
        <v/>
      </c>
      <c r="L2109" s="9">
        <f>IF(Occurrence!K2109&gt;0,_xlfn.GAMMA.INV(K2109,$B$6,$B$7),0)</f>
        <v/>
      </c>
      <c r="M2109" s="24">
        <f>_xlfn.NORM.DIST(Data!X2109,$C$9,$C$10,TRUE)</f>
        <v/>
      </c>
      <c r="N2109" s="9">
        <f>_xlfn.NORM.INV(M2109,$B$9,$B$10)</f>
        <v/>
      </c>
      <c r="O2109" s="24">
        <f>_xlfn.NORM.DIST(Data!Y2109,$C$9,$C$10,TRUE)</f>
        <v/>
      </c>
      <c r="P2109" s="9">
        <f>_xlfn.NORM.INV(O2109,$B$9,$B$10)</f>
        <v/>
      </c>
    </row>
    <row r="2110">
      <c r="H2110" s="14">
        <f>Data!A2110</f>
        <v/>
      </c>
      <c r="I2110" s="24">
        <f>IF(Occurrence!J2110&gt;0,_xlfn.GAMMA.DIST(Occurrence!J2110,$C$6,$C$7,TRUE),0)</f>
        <v/>
      </c>
      <c r="J2110" s="9">
        <f>IF(Occurrence!J2110&gt;0,_xlfn.GAMMA.INV(I2110,$B$6,$B$7),0)</f>
        <v/>
      </c>
      <c r="K2110" s="24">
        <f>IF(Occurrence!K2110&gt;0,_xlfn.GAMMA.DIST(Occurrence!K2110,$C$6,$C$7,TRUE),0)</f>
        <v/>
      </c>
      <c r="L2110" s="9">
        <f>IF(Occurrence!K2110&gt;0,_xlfn.GAMMA.INV(K2110,$B$6,$B$7),0)</f>
        <v/>
      </c>
      <c r="M2110" s="24">
        <f>_xlfn.NORM.DIST(Data!X2110,$C$9,$C$10,TRUE)</f>
        <v/>
      </c>
      <c r="N2110" s="9">
        <f>_xlfn.NORM.INV(M2110,$B$9,$B$10)</f>
        <v/>
      </c>
      <c r="O2110" s="24">
        <f>_xlfn.NORM.DIST(Data!Y2110,$C$9,$C$10,TRUE)</f>
        <v/>
      </c>
      <c r="P2110" s="9">
        <f>_xlfn.NORM.INV(O2110,$B$9,$B$10)</f>
        <v/>
      </c>
    </row>
    <row r="2111">
      <c r="H2111" s="14">
        <f>Data!A2111</f>
        <v/>
      </c>
      <c r="I2111" s="24">
        <f>IF(Occurrence!J2111&gt;0,_xlfn.GAMMA.DIST(Occurrence!J2111,$C$6,$C$7,TRUE),0)</f>
        <v/>
      </c>
      <c r="J2111" s="9">
        <f>IF(Occurrence!J2111&gt;0,_xlfn.GAMMA.INV(I2111,$B$6,$B$7),0)</f>
        <v/>
      </c>
      <c r="K2111" s="24">
        <f>IF(Occurrence!K2111&gt;0,_xlfn.GAMMA.DIST(Occurrence!K2111,$C$6,$C$7,TRUE),0)</f>
        <v/>
      </c>
      <c r="L2111" s="9">
        <f>IF(Occurrence!K2111&gt;0,_xlfn.GAMMA.INV(K2111,$B$6,$B$7),0)</f>
        <v/>
      </c>
      <c r="M2111" s="24">
        <f>_xlfn.NORM.DIST(Data!X2111,$C$9,$C$10,TRUE)</f>
        <v/>
      </c>
      <c r="N2111" s="9">
        <f>_xlfn.NORM.INV(M2111,$B$9,$B$10)</f>
        <v/>
      </c>
      <c r="O2111" s="24">
        <f>_xlfn.NORM.DIST(Data!Y2111,$C$9,$C$10,TRUE)</f>
        <v/>
      </c>
      <c r="P2111" s="9">
        <f>_xlfn.NORM.INV(O2111,$B$9,$B$10)</f>
        <v/>
      </c>
    </row>
    <row r="2112">
      <c r="H2112" s="14">
        <f>Data!A2112</f>
        <v/>
      </c>
      <c r="I2112" s="24">
        <f>IF(Occurrence!J2112&gt;0,_xlfn.GAMMA.DIST(Occurrence!J2112,$C$6,$C$7,TRUE),0)</f>
        <v/>
      </c>
      <c r="J2112" s="9">
        <f>IF(Occurrence!J2112&gt;0,_xlfn.GAMMA.INV(I2112,$B$6,$B$7),0)</f>
        <v/>
      </c>
      <c r="K2112" s="24">
        <f>IF(Occurrence!K2112&gt;0,_xlfn.GAMMA.DIST(Occurrence!K2112,$C$6,$C$7,TRUE),0)</f>
        <v/>
      </c>
      <c r="L2112" s="9">
        <f>IF(Occurrence!K2112&gt;0,_xlfn.GAMMA.INV(K2112,$B$6,$B$7),0)</f>
        <v/>
      </c>
      <c r="M2112" s="24">
        <f>_xlfn.NORM.DIST(Data!X2112,$C$9,$C$10,TRUE)</f>
        <v/>
      </c>
      <c r="N2112" s="9">
        <f>_xlfn.NORM.INV(M2112,$B$9,$B$10)</f>
        <v/>
      </c>
      <c r="O2112" s="24">
        <f>_xlfn.NORM.DIST(Data!Y2112,$C$9,$C$10,TRUE)</f>
        <v/>
      </c>
      <c r="P2112" s="9">
        <f>_xlfn.NORM.INV(O2112,$B$9,$B$10)</f>
        <v/>
      </c>
    </row>
    <row r="2113">
      <c r="H2113" s="14">
        <f>Data!A2113</f>
        <v/>
      </c>
      <c r="I2113" s="24">
        <f>IF(Occurrence!J2113&gt;0,_xlfn.GAMMA.DIST(Occurrence!J2113,$C$6,$C$7,TRUE),0)</f>
        <v/>
      </c>
      <c r="J2113" s="9">
        <f>IF(Occurrence!J2113&gt;0,_xlfn.GAMMA.INV(I2113,$B$6,$B$7),0)</f>
        <v/>
      </c>
      <c r="K2113" s="24">
        <f>IF(Occurrence!K2113&gt;0,_xlfn.GAMMA.DIST(Occurrence!K2113,$C$6,$C$7,TRUE),0)</f>
        <v/>
      </c>
      <c r="L2113" s="9">
        <f>IF(Occurrence!K2113&gt;0,_xlfn.GAMMA.INV(K2113,$B$6,$B$7),0)</f>
        <v/>
      </c>
      <c r="M2113" s="24">
        <f>_xlfn.NORM.DIST(Data!X2113,$C$9,$C$10,TRUE)</f>
        <v/>
      </c>
      <c r="N2113" s="9">
        <f>_xlfn.NORM.INV(M2113,$B$9,$B$10)</f>
        <v/>
      </c>
      <c r="O2113" s="24">
        <f>_xlfn.NORM.DIST(Data!Y2113,$C$9,$C$10,TRUE)</f>
        <v/>
      </c>
      <c r="P2113" s="9">
        <f>_xlfn.NORM.INV(O2113,$B$9,$B$10)</f>
        <v/>
      </c>
    </row>
    <row r="2114">
      <c r="H2114" s="14">
        <f>Data!A2114</f>
        <v/>
      </c>
      <c r="I2114" s="24">
        <f>IF(Occurrence!J2114&gt;0,_xlfn.GAMMA.DIST(Occurrence!J2114,$C$6,$C$7,TRUE),0)</f>
        <v/>
      </c>
      <c r="J2114" s="9">
        <f>IF(Occurrence!J2114&gt;0,_xlfn.GAMMA.INV(I2114,$B$6,$B$7),0)</f>
        <v/>
      </c>
      <c r="K2114" s="24">
        <f>IF(Occurrence!K2114&gt;0,_xlfn.GAMMA.DIST(Occurrence!K2114,$C$6,$C$7,TRUE),0)</f>
        <v/>
      </c>
      <c r="L2114" s="9">
        <f>IF(Occurrence!K2114&gt;0,_xlfn.GAMMA.INV(K2114,$B$6,$B$7),0)</f>
        <v/>
      </c>
      <c r="M2114" s="24">
        <f>_xlfn.NORM.DIST(Data!X2114,$C$9,$C$10,TRUE)</f>
        <v/>
      </c>
      <c r="N2114" s="9">
        <f>_xlfn.NORM.INV(M2114,$B$9,$B$10)</f>
        <v/>
      </c>
      <c r="O2114" s="24">
        <f>_xlfn.NORM.DIST(Data!Y2114,$C$9,$C$10,TRUE)</f>
        <v/>
      </c>
      <c r="P2114" s="9">
        <f>_xlfn.NORM.INV(O2114,$B$9,$B$10)</f>
        <v/>
      </c>
    </row>
    <row r="2115">
      <c r="H2115" s="14">
        <f>Data!A2115</f>
        <v/>
      </c>
      <c r="I2115" s="24">
        <f>IF(Occurrence!J2115&gt;0,_xlfn.GAMMA.DIST(Occurrence!J2115,$C$6,$C$7,TRUE),0)</f>
        <v/>
      </c>
      <c r="J2115" s="9">
        <f>IF(Occurrence!J2115&gt;0,_xlfn.GAMMA.INV(I2115,$B$6,$B$7),0)</f>
        <v/>
      </c>
      <c r="K2115" s="24">
        <f>IF(Occurrence!K2115&gt;0,_xlfn.GAMMA.DIST(Occurrence!K2115,$C$6,$C$7,TRUE),0)</f>
        <v/>
      </c>
      <c r="L2115" s="9">
        <f>IF(Occurrence!K2115&gt;0,_xlfn.GAMMA.INV(K2115,$B$6,$B$7),0)</f>
        <v/>
      </c>
      <c r="M2115" s="24">
        <f>_xlfn.NORM.DIST(Data!X2115,$C$9,$C$10,TRUE)</f>
        <v/>
      </c>
      <c r="N2115" s="9">
        <f>_xlfn.NORM.INV(M2115,$B$9,$B$10)</f>
        <v/>
      </c>
      <c r="O2115" s="24">
        <f>_xlfn.NORM.DIST(Data!Y2115,$C$9,$C$10,TRUE)</f>
        <v/>
      </c>
      <c r="P2115" s="9">
        <f>_xlfn.NORM.INV(O2115,$B$9,$B$10)</f>
        <v/>
      </c>
    </row>
    <row r="2116">
      <c r="H2116" s="14">
        <f>Data!A2116</f>
        <v/>
      </c>
      <c r="I2116" s="24">
        <f>IF(Occurrence!J2116&gt;0,_xlfn.GAMMA.DIST(Occurrence!J2116,$C$6,$C$7,TRUE),0)</f>
        <v/>
      </c>
      <c r="J2116" s="9">
        <f>IF(Occurrence!J2116&gt;0,_xlfn.GAMMA.INV(I2116,$B$6,$B$7),0)</f>
        <v/>
      </c>
      <c r="K2116" s="24">
        <f>IF(Occurrence!K2116&gt;0,_xlfn.GAMMA.DIST(Occurrence!K2116,$C$6,$C$7,TRUE),0)</f>
        <v/>
      </c>
      <c r="L2116" s="9">
        <f>IF(Occurrence!K2116&gt;0,_xlfn.GAMMA.INV(K2116,$B$6,$B$7),0)</f>
        <v/>
      </c>
      <c r="M2116" s="24">
        <f>_xlfn.NORM.DIST(Data!X2116,$C$9,$C$10,TRUE)</f>
        <v/>
      </c>
      <c r="N2116" s="9">
        <f>_xlfn.NORM.INV(M2116,$B$9,$B$10)</f>
        <v/>
      </c>
      <c r="O2116" s="24">
        <f>_xlfn.NORM.DIST(Data!Y2116,$C$9,$C$10,TRUE)</f>
        <v/>
      </c>
      <c r="P2116" s="9">
        <f>_xlfn.NORM.INV(O2116,$B$9,$B$10)</f>
        <v/>
      </c>
    </row>
    <row r="2117">
      <c r="H2117" s="14">
        <f>Data!A2117</f>
        <v/>
      </c>
      <c r="I2117" s="24">
        <f>IF(Occurrence!J2117&gt;0,_xlfn.GAMMA.DIST(Occurrence!J2117,$C$6,$C$7,TRUE),0)</f>
        <v/>
      </c>
      <c r="J2117" s="9">
        <f>IF(Occurrence!J2117&gt;0,_xlfn.GAMMA.INV(I2117,$B$6,$B$7),0)</f>
        <v/>
      </c>
      <c r="K2117" s="24">
        <f>IF(Occurrence!K2117&gt;0,_xlfn.GAMMA.DIST(Occurrence!K2117,$C$6,$C$7,TRUE),0)</f>
        <v/>
      </c>
      <c r="L2117" s="9">
        <f>IF(Occurrence!K2117&gt;0,_xlfn.GAMMA.INV(K2117,$B$6,$B$7),0)</f>
        <v/>
      </c>
      <c r="M2117" s="24">
        <f>_xlfn.NORM.DIST(Data!X2117,$C$9,$C$10,TRUE)</f>
        <v/>
      </c>
      <c r="N2117" s="9">
        <f>_xlfn.NORM.INV(M2117,$B$9,$B$10)</f>
        <v/>
      </c>
      <c r="O2117" s="24">
        <f>_xlfn.NORM.DIST(Data!Y2117,$C$9,$C$10,TRUE)</f>
        <v/>
      </c>
      <c r="P2117" s="9">
        <f>_xlfn.NORM.INV(O2117,$B$9,$B$10)</f>
        <v/>
      </c>
    </row>
    <row r="2118">
      <c r="H2118" s="14">
        <f>Data!A2118</f>
        <v/>
      </c>
      <c r="I2118" s="24">
        <f>IF(Occurrence!J2118&gt;0,_xlfn.GAMMA.DIST(Occurrence!J2118,$C$6,$C$7,TRUE),0)</f>
        <v/>
      </c>
      <c r="J2118" s="9">
        <f>IF(Occurrence!J2118&gt;0,_xlfn.GAMMA.INV(I2118,$B$6,$B$7),0)</f>
        <v/>
      </c>
      <c r="K2118" s="24">
        <f>IF(Occurrence!K2118&gt;0,_xlfn.GAMMA.DIST(Occurrence!K2118,$C$6,$C$7,TRUE),0)</f>
        <v/>
      </c>
      <c r="L2118" s="9">
        <f>IF(Occurrence!K2118&gt;0,_xlfn.GAMMA.INV(K2118,$B$6,$B$7),0)</f>
        <v/>
      </c>
      <c r="M2118" s="24">
        <f>_xlfn.NORM.DIST(Data!X2118,$C$9,$C$10,TRUE)</f>
        <v/>
      </c>
      <c r="N2118" s="9">
        <f>_xlfn.NORM.INV(M2118,$B$9,$B$10)</f>
        <v/>
      </c>
      <c r="O2118" s="24">
        <f>_xlfn.NORM.DIST(Data!Y2118,$C$9,$C$10,TRUE)</f>
        <v/>
      </c>
      <c r="P2118" s="9">
        <f>_xlfn.NORM.INV(O2118,$B$9,$B$10)</f>
        <v/>
      </c>
    </row>
    <row r="2119">
      <c r="H2119" s="14">
        <f>Data!A2119</f>
        <v/>
      </c>
      <c r="I2119" s="24">
        <f>IF(Occurrence!J2119&gt;0,_xlfn.GAMMA.DIST(Occurrence!J2119,$C$6,$C$7,TRUE),0)</f>
        <v/>
      </c>
      <c r="J2119" s="9">
        <f>IF(Occurrence!J2119&gt;0,_xlfn.GAMMA.INV(I2119,$B$6,$B$7),0)</f>
        <v/>
      </c>
      <c r="K2119" s="24">
        <f>IF(Occurrence!K2119&gt;0,_xlfn.GAMMA.DIST(Occurrence!K2119,$C$6,$C$7,TRUE),0)</f>
        <v/>
      </c>
      <c r="L2119" s="9">
        <f>IF(Occurrence!K2119&gt;0,_xlfn.GAMMA.INV(K2119,$B$6,$B$7),0)</f>
        <v/>
      </c>
      <c r="M2119" s="24">
        <f>_xlfn.NORM.DIST(Data!X2119,$C$9,$C$10,TRUE)</f>
        <v/>
      </c>
      <c r="N2119" s="9">
        <f>_xlfn.NORM.INV(M2119,$B$9,$B$10)</f>
        <v/>
      </c>
      <c r="O2119" s="24">
        <f>_xlfn.NORM.DIST(Data!Y2119,$C$9,$C$10,TRUE)</f>
        <v/>
      </c>
      <c r="P2119" s="9">
        <f>_xlfn.NORM.INV(O2119,$B$9,$B$10)</f>
        <v/>
      </c>
    </row>
    <row r="2120">
      <c r="H2120" s="14">
        <f>Data!A2120</f>
        <v/>
      </c>
      <c r="I2120" s="24">
        <f>IF(Occurrence!J2120&gt;0,_xlfn.GAMMA.DIST(Occurrence!J2120,$C$6,$C$7,TRUE),0)</f>
        <v/>
      </c>
      <c r="J2120" s="9">
        <f>IF(Occurrence!J2120&gt;0,_xlfn.GAMMA.INV(I2120,$B$6,$B$7),0)</f>
        <v/>
      </c>
      <c r="K2120" s="24">
        <f>IF(Occurrence!K2120&gt;0,_xlfn.GAMMA.DIST(Occurrence!K2120,$C$6,$C$7,TRUE),0)</f>
        <v/>
      </c>
      <c r="L2120" s="9">
        <f>IF(Occurrence!K2120&gt;0,_xlfn.GAMMA.INV(K2120,$B$6,$B$7),0)</f>
        <v/>
      </c>
      <c r="M2120" s="24">
        <f>_xlfn.NORM.DIST(Data!X2120,$C$9,$C$10,TRUE)</f>
        <v/>
      </c>
      <c r="N2120" s="9">
        <f>_xlfn.NORM.INV(M2120,$B$9,$B$10)</f>
        <v/>
      </c>
      <c r="O2120" s="24">
        <f>_xlfn.NORM.DIST(Data!Y2120,$C$9,$C$10,TRUE)</f>
        <v/>
      </c>
      <c r="P2120" s="9">
        <f>_xlfn.NORM.INV(O2120,$B$9,$B$10)</f>
        <v/>
      </c>
    </row>
    <row r="2121">
      <c r="H2121" s="14">
        <f>Data!A2121</f>
        <v/>
      </c>
      <c r="I2121" s="24">
        <f>IF(Occurrence!J2121&gt;0,_xlfn.GAMMA.DIST(Occurrence!J2121,$C$6,$C$7,TRUE),0)</f>
        <v/>
      </c>
      <c r="J2121" s="9">
        <f>IF(Occurrence!J2121&gt;0,_xlfn.GAMMA.INV(I2121,$B$6,$B$7),0)</f>
        <v/>
      </c>
      <c r="K2121" s="24">
        <f>IF(Occurrence!K2121&gt;0,_xlfn.GAMMA.DIST(Occurrence!K2121,$C$6,$C$7,TRUE),0)</f>
        <v/>
      </c>
      <c r="L2121" s="9">
        <f>IF(Occurrence!K2121&gt;0,_xlfn.GAMMA.INV(K2121,$B$6,$B$7),0)</f>
        <v/>
      </c>
      <c r="M2121" s="24">
        <f>_xlfn.NORM.DIST(Data!X2121,$C$9,$C$10,TRUE)</f>
        <v/>
      </c>
      <c r="N2121" s="9">
        <f>_xlfn.NORM.INV(M2121,$B$9,$B$10)</f>
        <v/>
      </c>
      <c r="O2121" s="24">
        <f>_xlfn.NORM.DIST(Data!Y2121,$C$9,$C$10,TRUE)</f>
        <v/>
      </c>
      <c r="P2121" s="9">
        <f>_xlfn.NORM.INV(O2121,$B$9,$B$10)</f>
        <v/>
      </c>
    </row>
    <row r="2122">
      <c r="H2122" s="14">
        <f>Data!A2122</f>
        <v/>
      </c>
      <c r="I2122" s="24">
        <f>IF(Occurrence!J2122&gt;0,_xlfn.GAMMA.DIST(Occurrence!J2122,$C$6,$C$7,TRUE),0)</f>
        <v/>
      </c>
      <c r="J2122" s="9">
        <f>IF(Occurrence!J2122&gt;0,_xlfn.GAMMA.INV(I2122,$B$6,$B$7),0)</f>
        <v/>
      </c>
      <c r="K2122" s="24">
        <f>IF(Occurrence!K2122&gt;0,_xlfn.GAMMA.DIST(Occurrence!K2122,$C$6,$C$7,TRUE),0)</f>
        <v/>
      </c>
      <c r="L2122" s="9">
        <f>IF(Occurrence!K2122&gt;0,_xlfn.GAMMA.INV(K2122,$B$6,$B$7),0)</f>
        <v/>
      </c>
      <c r="M2122" s="24">
        <f>_xlfn.NORM.DIST(Data!X2122,$C$9,$C$10,TRUE)</f>
        <v/>
      </c>
      <c r="N2122" s="9">
        <f>_xlfn.NORM.INV(M2122,$B$9,$B$10)</f>
        <v/>
      </c>
      <c r="O2122" s="24">
        <f>_xlfn.NORM.DIST(Data!Y2122,$C$9,$C$10,TRUE)</f>
        <v/>
      </c>
      <c r="P2122" s="9">
        <f>_xlfn.NORM.INV(O2122,$B$9,$B$10)</f>
        <v/>
      </c>
    </row>
    <row r="2123">
      <c r="H2123" s="14">
        <f>Data!A2123</f>
        <v/>
      </c>
      <c r="I2123" s="24">
        <f>IF(Occurrence!J2123&gt;0,_xlfn.GAMMA.DIST(Occurrence!J2123,$C$6,$C$7,TRUE),0)</f>
        <v/>
      </c>
      <c r="J2123" s="9">
        <f>IF(Occurrence!J2123&gt;0,_xlfn.GAMMA.INV(I2123,$B$6,$B$7),0)</f>
        <v/>
      </c>
      <c r="K2123" s="24">
        <f>IF(Occurrence!K2123&gt;0,_xlfn.GAMMA.DIST(Occurrence!K2123,$C$6,$C$7,TRUE),0)</f>
        <v/>
      </c>
      <c r="L2123" s="9">
        <f>IF(Occurrence!K2123&gt;0,_xlfn.GAMMA.INV(K2123,$B$6,$B$7),0)</f>
        <v/>
      </c>
      <c r="M2123" s="24">
        <f>_xlfn.NORM.DIST(Data!X2123,$C$9,$C$10,TRUE)</f>
        <v/>
      </c>
      <c r="N2123" s="9">
        <f>_xlfn.NORM.INV(M2123,$B$9,$B$10)</f>
        <v/>
      </c>
      <c r="O2123" s="24">
        <f>_xlfn.NORM.DIST(Data!Y2123,$C$9,$C$10,TRUE)</f>
        <v/>
      </c>
      <c r="P2123" s="9">
        <f>_xlfn.NORM.INV(O2123,$B$9,$B$10)</f>
        <v/>
      </c>
    </row>
    <row r="2124">
      <c r="H2124" s="14">
        <f>Data!A2124</f>
        <v/>
      </c>
      <c r="I2124" s="24">
        <f>IF(Occurrence!J2124&gt;0,_xlfn.GAMMA.DIST(Occurrence!J2124,$C$6,$C$7,TRUE),0)</f>
        <v/>
      </c>
      <c r="J2124" s="9">
        <f>IF(Occurrence!J2124&gt;0,_xlfn.GAMMA.INV(I2124,$B$6,$B$7),0)</f>
        <v/>
      </c>
      <c r="K2124" s="24">
        <f>IF(Occurrence!K2124&gt;0,_xlfn.GAMMA.DIST(Occurrence!K2124,$C$6,$C$7,TRUE),0)</f>
        <v/>
      </c>
      <c r="L2124" s="9">
        <f>IF(Occurrence!K2124&gt;0,_xlfn.GAMMA.INV(K2124,$B$6,$B$7),0)</f>
        <v/>
      </c>
      <c r="M2124" s="24">
        <f>_xlfn.NORM.DIST(Data!X2124,$C$9,$C$10,TRUE)</f>
        <v/>
      </c>
      <c r="N2124" s="9">
        <f>_xlfn.NORM.INV(M2124,$B$9,$B$10)</f>
        <v/>
      </c>
      <c r="O2124" s="24">
        <f>_xlfn.NORM.DIST(Data!Y2124,$C$9,$C$10,TRUE)</f>
        <v/>
      </c>
      <c r="P2124" s="9">
        <f>_xlfn.NORM.INV(O2124,$B$9,$B$10)</f>
        <v/>
      </c>
    </row>
    <row r="2125">
      <c r="H2125" s="14">
        <f>Data!A2125</f>
        <v/>
      </c>
      <c r="I2125" s="24">
        <f>IF(Occurrence!J2125&gt;0,_xlfn.GAMMA.DIST(Occurrence!J2125,$C$6,$C$7,TRUE),0)</f>
        <v/>
      </c>
      <c r="J2125" s="9">
        <f>IF(Occurrence!J2125&gt;0,_xlfn.GAMMA.INV(I2125,$B$6,$B$7),0)</f>
        <v/>
      </c>
      <c r="K2125" s="24">
        <f>IF(Occurrence!K2125&gt;0,_xlfn.GAMMA.DIST(Occurrence!K2125,$C$6,$C$7,TRUE),0)</f>
        <v/>
      </c>
      <c r="L2125" s="9">
        <f>IF(Occurrence!K2125&gt;0,_xlfn.GAMMA.INV(K2125,$B$6,$B$7),0)</f>
        <v/>
      </c>
      <c r="M2125" s="24">
        <f>_xlfn.NORM.DIST(Data!X2125,$C$9,$C$10,TRUE)</f>
        <v/>
      </c>
      <c r="N2125" s="9">
        <f>_xlfn.NORM.INV(M2125,$B$9,$B$10)</f>
        <v/>
      </c>
      <c r="O2125" s="24">
        <f>_xlfn.NORM.DIST(Data!Y2125,$C$9,$C$10,TRUE)</f>
        <v/>
      </c>
      <c r="P2125" s="9">
        <f>_xlfn.NORM.INV(O2125,$B$9,$B$10)</f>
        <v/>
      </c>
    </row>
    <row r="2126">
      <c r="H2126" s="14">
        <f>Data!A2126</f>
        <v/>
      </c>
      <c r="I2126" s="24">
        <f>IF(Occurrence!J2126&gt;0,_xlfn.GAMMA.DIST(Occurrence!J2126,$C$6,$C$7,TRUE),0)</f>
        <v/>
      </c>
      <c r="J2126" s="9">
        <f>IF(Occurrence!J2126&gt;0,_xlfn.GAMMA.INV(I2126,$B$6,$B$7),0)</f>
        <v/>
      </c>
      <c r="K2126" s="24">
        <f>IF(Occurrence!K2126&gt;0,_xlfn.GAMMA.DIST(Occurrence!K2126,$C$6,$C$7,TRUE),0)</f>
        <v/>
      </c>
      <c r="L2126" s="9">
        <f>IF(Occurrence!K2126&gt;0,_xlfn.GAMMA.INV(K2126,$B$6,$B$7),0)</f>
        <v/>
      </c>
      <c r="M2126" s="24">
        <f>_xlfn.NORM.DIST(Data!X2126,$C$9,$C$10,TRUE)</f>
        <v/>
      </c>
      <c r="N2126" s="9">
        <f>_xlfn.NORM.INV(M2126,$B$9,$B$10)</f>
        <v/>
      </c>
      <c r="O2126" s="24">
        <f>_xlfn.NORM.DIST(Data!Y2126,$C$9,$C$10,TRUE)</f>
        <v/>
      </c>
      <c r="P2126" s="9">
        <f>_xlfn.NORM.INV(O2126,$B$9,$B$10)</f>
        <v/>
      </c>
    </row>
    <row r="2127">
      <c r="H2127" s="14">
        <f>Data!A2127</f>
        <v/>
      </c>
      <c r="I2127" s="24">
        <f>IF(Occurrence!J2127&gt;0,_xlfn.GAMMA.DIST(Occurrence!J2127,$C$6,$C$7,TRUE),0)</f>
        <v/>
      </c>
      <c r="J2127" s="9">
        <f>IF(Occurrence!J2127&gt;0,_xlfn.GAMMA.INV(I2127,$B$6,$B$7),0)</f>
        <v/>
      </c>
      <c r="K2127" s="24">
        <f>IF(Occurrence!K2127&gt;0,_xlfn.GAMMA.DIST(Occurrence!K2127,$C$6,$C$7,TRUE),0)</f>
        <v/>
      </c>
      <c r="L2127" s="9">
        <f>IF(Occurrence!K2127&gt;0,_xlfn.GAMMA.INV(K2127,$B$6,$B$7),0)</f>
        <v/>
      </c>
      <c r="M2127" s="24">
        <f>_xlfn.NORM.DIST(Data!X2127,$C$9,$C$10,TRUE)</f>
        <v/>
      </c>
      <c r="N2127" s="9">
        <f>_xlfn.NORM.INV(M2127,$B$9,$B$10)</f>
        <v/>
      </c>
      <c r="O2127" s="24">
        <f>_xlfn.NORM.DIST(Data!Y2127,$C$9,$C$10,TRUE)</f>
        <v/>
      </c>
      <c r="P2127" s="9">
        <f>_xlfn.NORM.INV(O2127,$B$9,$B$10)</f>
        <v/>
      </c>
    </row>
    <row r="2128">
      <c r="H2128" s="14">
        <f>Data!A2128</f>
        <v/>
      </c>
      <c r="I2128" s="24">
        <f>IF(Occurrence!J2128&gt;0,_xlfn.GAMMA.DIST(Occurrence!J2128,$C$6,$C$7,TRUE),0)</f>
        <v/>
      </c>
      <c r="J2128" s="9">
        <f>IF(Occurrence!J2128&gt;0,_xlfn.GAMMA.INV(I2128,$B$6,$B$7),0)</f>
        <v/>
      </c>
      <c r="K2128" s="24">
        <f>IF(Occurrence!K2128&gt;0,_xlfn.GAMMA.DIST(Occurrence!K2128,$C$6,$C$7,TRUE),0)</f>
        <v/>
      </c>
      <c r="L2128" s="9">
        <f>IF(Occurrence!K2128&gt;0,_xlfn.GAMMA.INV(K2128,$B$6,$B$7),0)</f>
        <v/>
      </c>
      <c r="M2128" s="24">
        <f>_xlfn.NORM.DIST(Data!X2128,$C$9,$C$10,TRUE)</f>
        <v/>
      </c>
      <c r="N2128" s="9">
        <f>_xlfn.NORM.INV(M2128,$B$9,$B$10)</f>
        <v/>
      </c>
      <c r="O2128" s="24">
        <f>_xlfn.NORM.DIST(Data!Y2128,$C$9,$C$10,TRUE)</f>
        <v/>
      </c>
      <c r="P2128" s="9">
        <f>_xlfn.NORM.INV(O2128,$B$9,$B$10)</f>
        <v/>
      </c>
    </row>
    <row r="2129">
      <c r="H2129" s="14">
        <f>Data!A2129</f>
        <v/>
      </c>
      <c r="I2129" s="24">
        <f>IF(Occurrence!J2129&gt;0,_xlfn.GAMMA.DIST(Occurrence!J2129,$C$6,$C$7,TRUE),0)</f>
        <v/>
      </c>
      <c r="J2129" s="9">
        <f>IF(Occurrence!J2129&gt;0,_xlfn.GAMMA.INV(I2129,$B$6,$B$7),0)</f>
        <v/>
      </c>
      <c r="K2129" s="24">
        <f>IF(Occurrence!K2129&gt;0,_xlfn.GAMMA.DIST(Occurrence!K2129,$C$6,$C$7,TRUE),0)</f>
        <v/>
      </c>
      <c r="L2129" s="9">
        <f>IF(Occurrence!K2129&gt;0,_xlfn.GAMMA.INV(K2129,$B$6,$B$7),0)</f>
        <v/>
      </c>
      <c r="M2129" s="24">
        <f>_xlfn.NORM.DIST(Data!X2129,$C$9,$C$10,TRUE)</f>
        <v/>
      </c>
      <c r="N2129" s="9">
        <f>_xlfn.NORM.INV(M2129,$B$9,$B$10)</f>
        <v/>
      </c>
      <c r="O2129" s="24">
        <f>_xlfn.NORM.DIST(Data!Y2129,$C$9,$C$10,TRUE)</f>
        <v/>
      </c>
      <c r="P2129" s="9">
        <f>_xlfn.NORM.INV(O2129,$B$9,$B$10)</f>
        <v/>
      </c>
    </row>
    <row r="2130">
      <c r="H2130" s="14">
        <f>Data!A2130</f>
        <v/>
      </c>
      <c r="I2130" s="24">
        <f>IF(Occurrence!J2130&gt;0,_xlfn.GAMMA.DIST(Occurrence!J2130,$C$6,$C$7,TRUE),0)</f>
        <v/>
      </c>
      <c r="J2130" s="9">
        <f>IF(Occurrence!J2130&gt;0,_xlfn.GAMMA.INV(I2130,$B$6,$B$7),0)</f>
        <v/>
      </c>
      <c r="K2130" s="24">
        <f>IF(Occurrence!K2130&gt;0,_xlfn.GAMMA.DIST(Occurrence!K2130,$C$6,$C$7,TRUE),0)</f>
        <v/>
      </c>
      <c r="L2130" s="9">
        <f>IF(Occurrence!K2130&gt;0,_xlfn.GAMMA.INV(K2130,$B$6,$B$7),0)</f>
        <v/>
      </c>
      <c r="M2130" s="24">
        <f>_xlfn.NORM.DIST(Data!X2130,$C$9,$C$10,TRUE)</f>
        <v/>
      </c>
      <c r="N2130" s="9">
        <f>_xlfn.NORM.INV(M2130,$B$9,$B$10)</f>
        <v/>
      </c>
      <c r="O2130" s="24">
        <f>_xlfn.NORM.DIST(Data!Y2130,$C$9,$C$10,TRUE)</f>
        <v/>
      </c>
      <c r="P2130" s="9">
        <f>_xlfn.NORM.INV(O2130,$B$9,$B$10)</f>
        <v/>
      </c>
    </row>
    <row r="2131">
      <c r="H2131" s="14">
        <f>Data!A2131</f>
        <v/>
      </c>
      <c r="I2131" s="24">
        <f>IF(Occurrence!J2131&gt;0,_xlfn.GAMMA.DIST(Occurrence!J2131,$C$6,$C$7,TRUE),0)</f>
        <v/>
      </c>
      <c r="J2131" s="9">
        <f>IF(Occurrence!J2131&gt;0,_xlfn.GAMMA.INV(I2131,$B$6,$B$7),0)</f>
        <v/>
      </c>
      <c r="K2131" s="24">
        <f>IF(Occurrence!K2131&gt;0,_xlfn.GAMMA.DIST(Occurrence!K2131,$C$6,$C$7,TRUE),0)</f>
        <v/>
      </c>
      <c r="L2131" s="9">
        <f>IF(Occurrence!K2131&gt;0,_xlfn.GAMMA.INV(K2131,$B$6,$B$7),0)</f>
        <v/>
      </c>
      <c r="M2131" s="24">
        <f>_xlfn.NORM.DIST(Data!X2131,$C$9,$C$10,TRUE)</f>
        <v/>
      </c>
      <c r="N2131" s="9">
        <f>_xlfn.NORM.INV(M2131,$B$9,$B$10)</f>
        <v/>
      </c>
      <c r="O2131" s="24">
        <f>_xlfn.NORM.DIST(Data!Y2131,$C$9,$C$10,TRUE)</f>
        <v/>
      </c>
      <c r="P2131" s="9">
        <f>_xlfn.NORM.INV(O2131,$B$9,$B$10)</f>
        <v/>
      </c>
    </row>
    <row r="2132">
      <c r="H2132" s="14">
        <f>Data!A2132</f>
        <v/>
      </c>
      <c r="I2132" s="24">
        <f>IF(Occurrence!J2132&gt;0,_xlfn.GAMMA.DIST(Occurrence!J2132,$C$6,$C$7,TRUE),0)</f>
        <v/>
      </c>
      <c r="J2132" s="9">
        <f>IF(Occurrence!J2132&gt;0,_xlfn.GAMMA.INV(I2132,$B$6,$B$7),0)</f>
        <v/>
      </c>
      <c r="K2132" s="24">
        <f>IF(Occurrence!K2132&gt;0,_xlfn.GAMMA.DIST(Occurrence!K2132,$C$6,$C$7,TRUE),0)</f>
        <v/>
      </c>
      <c r="L2132" s="9">
        <f>IF(Occurrence!K2132&gt;0,_xlfn.GAMMA.INV(K2132,$B$6,$B$7),0)</f>
        <v/>
      </c>
      <c r="M2132" s="24">
        <f>_xlfn.NORM.DIST(Data!X2132,$C$9,$C$10,TRUE)</f>
        <v/>
      </c>
      <c r="N2132" s="9">
        <f>_xlfn.NORM.INV(M2132,$B$9,$B$10)</f>
        <v/>
      </c>
      <c r="O2132" s="24">
        <f>_xlfn.NORM.DIST(Data!Y2132,$C$9,$C$10,TRUE)</f>
        <v/>
      </c>
      <c r="P2132" s="9">
        <f>_xlfn.NORM.INV(O2132,$B$9,$B$10)</f>
        <v/>
      </c>
    </row>
    <row r="2133">
      <c r="H2133" s="14">
        <f>Data!A2133</f>
        <v/>
      </c>
      <c r="I2133" s="24">
        <f>IF(Occurrence!J2133&gt;0,_xlfn.GAMMA.DIST(Occurrence!J2133,$C$6,$C$7,TRUE),0)</f>
        <v/>
      </c>
      <c r="J2133" s="9">
        <f>IF(Occurrence!J2133&gt;0,_xlfn.GAMMA.INV(I2133,$B$6,$B$7),0)</f>
        <v/>
      </c>
      <c r="K2133" s="24">
        <f>IF(Occurrence!K2133&gt;0,_xlfn.GAMMA.DIST(Occurrence!K2133,$C$6,$C$7,TRUE),0)</f>
        <v/>
      </c>
      <c r="L2133" s="9">
        <f>IF(Occurrence!K2133&gt;0,_xlfn.GAMMA.INV(K2133,$B$6,$B$7),0)</f>
        <v/>
      </c>
      <c r="M2133" s="24">
        <f>_xlfn.NORM.DIST(Data!X2133,$C$9,$C$10,TRUE)</f>
        <v/>
      </c>
      <c r="N2133" s="9">
        <f>_xlfn.NORM.INV(M2133,$B$9,$B$10)</f>
        <v/>
      </c>
      <c r="O2133" s="24">
        <f>_xlfn.NORM.DIST(Data!Y2133,$C$9,$C$10,TRUE)</f>
        <v/>
      </c>
      <c r="P2133" s="9">
        <f>_xlfn.NORM.INV(O2133,$B$9,$B$10)</f>
        <v/>
      </c>
    </row>
    <row r="2134">
      <c r="H2134" s="14">
        <f>Data!A2134</f>
        <v/>
      </c>
      <c r="I2134" s="24">
        <f>IF(Occurrence!J2134&gt;0,_xlfn.GAMMA.DIST(Occurrence!J2134,$C$6,$C$7,TRUE),0)</f>
        <v/>
      </c>
      <c r="J2134" s="9">
        <f>IF(Occurrence!J2134&gt;0,_xlfn.GAMMA.INV(I2134,$B$6,$B$7),0)</f>
        <v/>
      </c>
      <c r="K2134" s="24">
        <f>IF(Occurrence!K2134&gt;0,_xlfn.GAMMA.DIST(Occurrence!K2134,$C$6,$C$7,TRUE),0)</f>
        <v/>
      </c>
      <c r="L2134" s="9">
        <f>IF(Occurrence!K2134&gt;0,_xlfn.GAMMA.INV(K2134,$B$6,$B$7),0)</f>
        <v/>
      </c>
      <c r="M2134" s="24">
        <f>_xlfn.NORM.DIST(Data!X2134,$C$9,$C$10,TRUE)</f>
        <v/>
      </c>
      <c r="N2134" s="9">
        <f>_xlfn.NORM.INV(M2134,$B$9,$B$10)</f>
        <v/>
      </c>
      <c r="O2134" s="24">
        <f>_xlfn.NORM.DIST(Data!Y2134,$C$9,$C$10,TRUE)</f>
        <v/>
      </c>
      <c r="P2134" s="9">
        <f>_xlfn.NORM.INV(O2134,$B$9,$B$10)</f>
        <v/>
      </c>
    </row>
    <row r="2135">
      <c r="H2135" s="14">
        <f>Data!A2135</f>
        <v/>
      </c>
      <c r="I2135" s="24">
        <f>IF(Occurrence!J2135&gt;0,_xlfn.GAMMA.DIST(Occurrence!J2135,$C$6,$C$7,TRUE),0)</f>
        <v/>
      </c>
      <c r="J2135" s="9">
        <f>IF(Occurrence!J2135&gt;0,_xlfn.GAMMA.INV(I2135,$B$6,$B$7),0)</f>
        <v/>
      </c>
      <c r="K2135" s="24">
        <f>IF(Occurrence!K2135&gt;0,_xlfn.GAMMA.DIST(Occurrence!K2135,$C$6,$C$7,TRUE),0)</f>
        <v/>
      </c>
      <c r="L2135" s="9">
        <f>IF(Occurrence!K2135&gt;0,_xlfn.GAMMA.INV(K2135,$B$6,$B$7),0)</f>
        <v/>
      </c>
      <c r="M2135" s="24">
        <f>_xlfn.NORM.DIST(Data!X2135,$C$9,$C$10,TRUE)</f>
        <v/>
      </c>
      <c r="N2135" s="9">
        <f>_xlfn.NORM.INV(M2135,$B$9,$B$10)</f>
        <v/>
      </c>
      <c r="O2135" s="24">
        <f>_xlfn.NORM.DIST(Data!Y2135,$C$9,$C$10,TRUE)</f>
        <v/>
      </c>
      <c r="P2135" s="9">
        <f>_xlfn.NORM.INV(O2135,$B$9,$B$10)</f>
        <v/>
      </c>
    </row>
    <row r="2136">
      <c r="H2136" s="14">
        <f>Data!A2136</f>
        <v/>
      </c>
      <c r="I2136" s="24">
        <f>IF(Occurrence!J2136&gt;0,_xlfn.GAMMA.DIST(Occurrence!J2136,$C$6,$C$7,TRUE),0)</f>
        <v/>
      </c>
      <c r="J2136" s="9">
        <f>IF(Occurrence!J2136&gt;0,_xlfn.GAMMA.INV(I2136,$B$6,$B$7),0)</f>
        <v/>
      </c>
      <c r="K2136" s="24">
        <f>IF(Occurrence!K2136&gt;0,_xlfn.GAMMA.DIST(Occurrence!K2136,$C$6,$C$7,TRUE),0)</f>
        <v/>
      </c>
      <c r="L2136" s="9">
        <f>IF(Occurrence!K2136&gt;0,_xlfn.GAMMA.INV(K2136,$B$6,$B$7),0)</f>
        <v/>
      </c>
      <c r="M2136" s="24">
        <f>_xlfn.NORM.DIST(Data!X2136,$C$9,$C$10,TRUE)</f>
        <v/>
      </c>
      <c r="N2136" s="9">
        <f>_xlfn.NORM.INV(M2136,$B$9,$B$10)</f>
        <v/>
      </c>
      <c r="O2136" s="24">
        <f>_xlfn.NORM.DIST(Data!Y2136,$C$9,$C$10,TRUE)</f>
        <v/>
      </c>
      <c r="P2136" s="9">
        <f>_xlfn.NORM.INV(O2136,$B$9,$B$10)</f>
        <v/>
      </c>
    </row>
    <row r="2137">
      <c r="H2137" s="14">
        <f>Data!A2137</f>
        <v/>
      </c>
      <c r="I2137" s="24">
        <f>IF(Occurrence!J2137&gt;0,_xlfn.GAMMA.DIST(Occurrence!J2137,$C$6,$C$7,TRUE),0)</f>
        <v/>
      </c>
      <c r="J2137" s="9">
        <f>IF(Occurrence!J2137&gt;0,_xlfn.GAMMA.INV(I2137,$B$6,$B$7),0)</f>
        <v/>
      </c>
      <c r="K2137" s="24">
        <f>IF(Occurrence!K2137&gt;0,_xlfn.GAMMA.DIST(Occurrence!K2137,$C$6,$C$7,TRUE),0)</f>
        <v/>
      </c>
      <c r="L2137" s="9">
        <f>IF(Occurrence!K2137&gt;0,_xlfn.GAMMA.INV(K2137,$B$6,$B$7),0)</f>
        <v/>
      </c>
      <c r="M2137" s="24">
        <f>_xlfn.NORM.DIST(Data!X2137,$C$9,$C$10,TRUE)</f>
        <v/>
      </c>
      <c r="N2137" s="9">
        <f>_xlfn.NORM.INV(M2137,$B$9,$B$10)</f>
        <v/>
      </c>
      <c r="O2137" s="24">
        <f>_xlfn.NORM.DIST(Data!Y2137,$C$9,$C$10,TRUE)</f>
        <v/>
      </c>
      <c r="P2137" s="9">
        <f>_xlfn.NORM.INV(O2137,$B$9,$B$10)</f>
        <v/>
      </c>
    </row>
    <row r="2138">
      <c r="H2138" s="14">
        <f>Data!A2138</f>
        <v/>
      </c>
      <c r="I2138" s="24">
        <f>IF(Occurrence!J2138&gt;0,_xlfn.GAMMA.DIST(Occurrence!J2138,$C$6,$C$7,TRUE),0)</f>
        <v/>
      </c>
      <c r="J2138" s="9">
        <f>IF(Occurrence!J2138&gt;0,_xlfn.GAMMA.INV(I2138,$B$6,$B$7),0)</f>
        <v/>
      </c>
      <c r="K2138" s="24">
        <f>IF(Occurrence!K2138&gt;0,_xlfn.GAMMA.DIST(Occurrence!K2138,$C$6,$C$7,TRUE),0)</f>
        <v/>
      </c>
      <c r="L2138" s="9">
        <f>IF(Occurrence!K2138&gt;0,_xlfn.GAMMA.INV(K2138,$B$6,$B$7),0)</f>
        <v/>
      </c>
      <c r="M2138" s="24">
        <f>_xlfn.NORM.DIST(Data!X2138,$C$9,$C$10,TRUE)</f>
        <v/>
      </c>
      <c r="N2138" s="9">
        <f>_xlfn.NORM.INV(M2138,$B$9,$B$10)</f>
        <v/>
      </c>
      <c r="O2138" s="24">
        <f>_xlfn.NORM.DIST(Data!Y2138,$C$9,$C$10,TRUE)</f>
        <v/>
      </c>
      <c r="P2138" s="9">
        <f>_xlfn.NORM.INV(O2138,$B$9,$B$10)</f>
        <v/>
      </c>
    </row>
    <row r="2139">
      <c r="H2139" s="14">
        <f>Data!A2139</f>
        <v/>
      </c>
      <c r="I2139" s="24">
        <f>IF(Occurrence!J2139&gt;0,_xlfn.GAMMA.DIST(Occurrence!J2139,$C$6,$C$7,TRUE),0)</f>
        <v/>
      </c>
      <c r="J2139" s="9">
        <f>IF(Occurrence!J2139&gt;0,_xlfn.GAMMA.INV(I2139,$B$6,$B$7),0)</f>
        <v/>
      </c>
      <c r="K2139" s="24">
        <f>IF(Occurrence!K2139&gt;0,_xlfn.GAMMA.DIST(Occurrence!K2139,$C$6,$C$7,TRUE),0)</f>
        <v/>
      </c>
      <c r="L2139" s="9">
        <f>IF(Occurrence!K2139&gt;0,_xlfn.GAMMA.INV(K2139,$B$6,$B$7),0)</f>
        <v/>
      </c>
      <c r="M2139" s="24">
        <f>_xlfn.NORM.DIST(Data!X2139,$C$9,$C$10,TRUE)</f>
        <v/>
      </c>
      <c r="N2139" s="9">
        <f>_xlfn.NORM.INV(M2139,$B$9,$B$10)</f>
        <v/>
      </c>
      <c r="O2139" s="24">
        <f>_xlfn.NORM.DIST(Data!Y2139,$C$9,$C$10,TRUE)</f>
        <v/>
      </c>
      <c r="P2139" s="9">
        <f>_xlfn.NORM.INV(O2139,$B$9,$B$10)</f>
        <v/>
      </c>
    </row>
    <row r="2140">
      <c r="H2140" s="14">
        <f>Data!A2140</f>
        <v/>
      </c>
      <c r="I2140" s="24">
        <f>IF(Occurrence!J2140&gt;0,_xlfn.GAMMA.DIST(Occurrence!J2140,$C$6,$C$7,TRUE),0)</f>
        <v/>
      </c>
      <c r="J2140" s="9">
        <f>IF(Occurrence!J2140&gt;0,_xlfn.GAMMA.INV(I2140,$B$6,$B$7),0)</f>
        <v/>
      </c>
      <c r="K2140" s="24">
        <f>IF(Occurrence!K2140&gt;0,_xlfn.GAMMA.DIST(Occurrence!K2140,$C$6,$C$7,TRUE),0)</f>
        <v/>
      </c>
      <c r="L2140" s="9">
        <f>IF(Occurrence!K2140&gt;0,_xlfn.GAMMA.INV(K2140,$B$6,$B$7),0)</f>
        <v/>
      </c>
      <c r="M2140" s="24">
        <f>_xlfn.NORM.DIST(Data!X2140,$C$9,$C$10,TRUE)</f>
        <v/>
      </c>
      <c r="N2140" s="9">
        <f>_xlfn.NORM.INV(M2140,$B$9,$B$10)</f>
        <v/>
      </c>
      <c r="O2140" s="24">
        <f>_xlfn.NORM.DIST(Data!Y2140,$C$9,$C$10,TRUE)</f>
        <v/>
      </c>
      <c r="P2140" s="9">
        <f>_xlfn.NORM.INV(O2140,$B$9,$B$10)</f>
        <v/>
      </c>
    </row>
    <row r="2141">
      <c r="H2141" s="14">
        <f>Data!A2141</f>
        <v/>
      </c>
      <c r="I2141" s="24">
        <f>IF(Occurrence!J2141&gt;0,_xlfn.GAMMA.DIST(Occurrence!J2141,$C$6,$C$7,TRUE),0)</f>
        <v/>
      </c>
      <c r="J2141" s="9">
        <f>IF(Occurrence!J2141&gt;0,_xlfn.GAMMA.INV(I2141,$B$6,$B$7),0)</f>
        <v/>
      </c>
      <c r="K2141" s="24">
        <f>IF(Occurrence!K2141&gt;0,_xlfn.GAMMA.DIST(Occurrence!K2141,$C$6,$C$7,TRUE),0)</f>
        <v/>
      </c>
      <c r="L2141" s="9">
        <f>IF(Occurrence!K2141&gt;0,_xlfn.GAMMA.INV(K2141,$B$6,$B$7),0)</f>
        <v/>
      </c>
      <c r="M2141" s="24">
        <f>_xlfn.NORM.DIST(Data!X2141,$C$9,$C$10,TRUE)</f>
        <v/>
      </c>
      <c r="N2141" s="9">
        <f>_xlfn.NORM.INV(M2141,$B$9,$B$10)</f>
        <v/>
      </c>
      <c r="O2141" s="24">
        <f>_xlfn.NORM.DIST(Data!Y2141,$C$9,$C$10,TRUE)</f>
        <v/>
      </c>
      <c r="P2141" s="9">
        <f>_xlfn.NORM.INV(O2141,$B$9,$B$10)</f>
        <v/>
      </c>
    </row>
    <row r="2142">
      <c r="H2142" s="14">
        <f>Data!A2142</f>
        <v/>
      </c>
      <c r="I2142" s="24">
        <f>IF(Occurrence!J2142&gt;0,_xlfn.GAMMA.DIST(Occurrence!J2142,$C$6,$C$7,TRUE),0)</f>
        <v/>
      </c>
      <c r="J2142" s="9">
        <f>IF(Occurrence!J2142&gt;0,_xlfn.GAMMA.INV(I2142,$B$6,$B$7),0)</f>
        <v/>
      </c>
      <c r="K2142" s="24">
        <f>IF(Occurrence!K2142&gt;0,_xlfn.GAMMA.DIST(Occurrence!K2142,$C$6,$C$7,TRUE),0)</f>
        <v/>
      </c>
      <c r="L2142" s="9">
        <f>IF(Occurrence!K2142&gt;0,_xlfn.GAMMA.INV(K2142,$B$6,$B$7),0)</f>
        <v/>
      </c>
      <c r="M2142" s="24">
        <f>_xlfn.NORM.DIST(Data!X2142,$C$9,$C$10,TRUE)</f>
        <v/>
      </c>
      <c r="N2142" s="9">
        <f>_xlfn.NORM.INV(M2142,$B$9,$B$10)</f>
        <v/>
      </c>
      <c r="O2142" s="24">
        <f>_xlfn.NORM.DIST(Data!Y2142,$C$9,$C$10,TRUE)</f>
        <v/>
      </c>
      <c r="P2142" s="9">
        <f>_xlfn.NORM.INV(O2142,$B$9,$B$10)</f>
        <v/>
      </c>
    </row>
    <row r="2143">
      <c r="H2143" s="14">
        <f>Data!A2143</f>
        <v/>
      </c>
      <c r="I2143" s="24">
        <f>IF(Occurrence!J2143&gt;0,_xlfn.GAMMA.DIST(Occurrence!J2143,$C$6,$C$7,TRUE),0)</f>
        <v/>
      </c>
      <c r="J2143" s="9">
        <f>IF(Occurrence!J2143&gt;0,_xlfn.GAMMA.INV(I2143,$B$6,$B$7),0)</f>
        <v/>
      </c>
      <c r="K2143" s="24">
        <f>IF(Occurrence!K2143&gt;0,_xlfn.GAMMA.DIST(Occurrence!K2143,$C$6,$C$7,TRUE),0)</f>
        <v/>
      </c>
      <c r="L2143" s="9">
        <f>IF(Occurrence!K2143&gt;0,_xlfn.GAMMA.INV(K2143,$B$6,$B$7),0)</f>
        <v/>
      </c>
      <c r="M2143" s="24">
        <f>_xlfn.NORM.DIST(Data!X2143,$C$9,$C$10,TRUE)</f>
        <v/>
      </c>
      <c r="N2143" s="9">
        <f>_xlfn.NORM.INV(M2143,$B$9,$B$10)</f>
        <v/>
      </c>
      <c r="O2143" s="24">
        <f>_xlfn.NORM.DIST(Data!Y2143,$C$9,$C$10,TRUE)</f>
        <v/>
      </c>
      <c r="P2143" s="9">
        <f>_xlfn.NORM.INV(O2143,$B$9,$B$10)</f>
        <v/>
      </c>
    </row>
    <row r="2144">
      <c r="H2144" s="14">
        <f>Data!A2144</f>
        <v/>
      </c>
      <c r="I2144" s="24">
        <f>IF(Occurrence!J2144&gt;0,_xlfn.GAMMA.DIST(Occurrence!J2144,$C$6,$C$7,TRUE),0)</f>
        <v/>
      </c>
      <c r="J2144" s="9">
        <f>IF(Occurrence!J2144&gt;0,_xlfn.GAMMA.INV(I2144,$B$6,$B$7),0)</f>
        <v/>
      </c>
      <c r="K2144" s="24">
        <f>IF(Occurrence!K2144&gt;0,_xlfn.GAMMA.DIST(Occurrence!K2144,$C$6,$C$7,TRUE),0)</f>
        <v/>
      </c>
      <c r="L2144" s="9">
        <f>IF(Occurrence!K2144&gt;0,_xlfn.GAMMA.INV(K2144,$B$6,$B$7),0)</f>
        <v/>
      </c>
      <c r="M2144" s="24">
        <f>_xlfn.NORM.DIST(Data!X2144,$C$9,$C$10,TRUE)</f>
        <v/>
      </c>
      <c r="N2144" s="9">
        <f>_xlfn.NORM.INV(M2144,$B$9,$B$10)</f>
        <v/>
      </c>
      <c r="O2144" s="24">
        <f>_xlfn.NORM.DIST(Data!Y2144,$C$9,$C$10,TRUE)</f>
        <v/>
      </c>
      <c r="P2144" s="9">
        <f>_xlfn.NORM.INV(O2144,$B$9,$B$10)</f>
        <v/>
      </c>
    </row>
    <row r="2145">
      <c r="H2145" s="14">
        <f>Data!A2145</f>
        <v/>
      </c>
      <c r="I2145" s="24">
        <f>IF(Occurrence!J2145&gt;0,_xlfn.GAMMA.DIST(Occurrence!J2145,$C$6,$C$7,TRUE),0)</f>
        <v/>
      </c>
      <c r="J2145" s="9">
        <f>IF(Occurrence!J2145&gt;0,_xlfn.GAMMA.INV(I2145,$B$6,$B$7),0)</f>
        <v/>
      </c>
      <c r="K2145" s="24">
        <f>IF(Occurrence!K2145&gt;0,_xlfn.GAMMA.DIST(Occurrence!K2145,$C$6,$C$7,TRUE),0)</f>
        <v/>
      </c>
      <c r="L2145" s="9">
        <f>IF(Occurrence!K2145&gt;0,_xlfn.GAMMA.INV(K2145,$B$6,$B$7),0)</f>
        <v/>
      </c>
      <c r="M2145" s="24">
        <f>_xlfn.NORM.DIST(Data!X2145,$C$9,$C$10,TRUE)</f>
        <v/>
      </c>
      <c r="N2145" s="9">
        <f>_xlfn.NORM.INV(M2145,$B$9,$B$10)</f>
        <v/>
      </c>
      <c r="O2145" s="24">
        <f>_xlfn.NORM.DIST(Data!Y2145,$C$9,$C$10,TRUE)</f>
        <v/>
      </c>
      <c r="P2145" s="9">
        <f>_xlfn.NORM.INV(O2145,$B$9,$B$10)</f>
        <v/>
      </c>
    </row>
    <row r="2146">
      <c r="H2146" s="14">
        <f>Data!A2146</f>
        <v/>
      </c>
      <c r="I2146" s="24">
        <f>IF(Occurrence!J2146&gt;0,_xlfn.GAMMA.DIST(Occurrence!J2146,$C$6,$C$7,TRUE),0)</f>
        <v/>
      </c>
      <c r="J2146" s="9">
        <f>IF(Occurrence!J2146&gt;0,_xlfn.GAMMA.INV(I2146,$B$6,$B$7),0)</f>
        <v/>
      </c>
      <c r="K2146" s="24">
        <f>IF(Occurrence!K2146&gt;0,_xlfn.GAMMA.DIST(Occurrence!K2146,$C$6,$C$7,TRUE),0)</f>
        <v/>
      </c>
      <c r="L2146" s="9">
        <f>IF(Occurrence!K2146&gt;0,_xlfn.GAMMA.INV(K2146,$B$6,$B$7),0)</f>
        <v/>
      </c>
      <c r="M2146" s="24">
        <f>_xlfn.NORM.DIST(Data!X2146,$C$9,$C$10,TRUE)</f>
        <v/>
      </c>
      <c r="N2146" s="9">
        <f>_xlfn.NORM.INV(M2146,$B$9,$B$10)</f>
        <v/>
      </c>
      <c r="O2146" s="24">
        <f>_xlfn.NORM.DIST(Data!Y2146,$C$9,$C$10,TRUE)</f>
        <v/>
      </c>
      <c r="P2146" s="9">
        <f>_xlfn.NORM.INV(O2146,$B$9,$B$10)</f>
        <v/>
      </c>
    </row>
    <row r="2147">
      <c r="H2147" s="14">
        <f>Data!A2147</f>
        <v/>
      </c>
      <c r="I2147" s="24">
        <f>IF(Occurrence!J2147&gt;0,_xlfn.GAMMA.DIST(Occurrence!J2147,$C$6,$C$7,TRUE),0)</f>
        <v/>
      </c>
      <c r="J2147" s="9">
        <f>IF(Occurrence!J2147&gt;0,_xlfn.GAMMA.INV(I2147,$B$6,$B$7),0)</f>
        <v/>
      </c>
      <c r="K2147" s="24">
        <f>IF(Occurrence!K2147&gt;0,_xlfn.GAMMA.DIST(Occurrence!K2147,$C$6,$C$7,TRUE),0)</f>
        <v/>
      </c>
      <c r="L2147" s="9">
        <f>IF(Occurrence!K2147&gt;0,_xlfn.GAMMA.INV(K2147,$B$6,$B$7),0)</f>
        <v/>
      </c>
      <c r="M2147" s="24">
        <f>_xlfn.NORM.DIST(Data!X2147,$C$9,$C$10,TRUE)</f>
        <v/>
      </c>
      <c r="N2147" s="9">
        <f>_xlfn.NORM.INV(M2147,$B$9,$B$10)</f>
        <v/>
      </c>
      <c r="O2147" s="24">
        <f>_xlfn.NORM.DIST(Data!Y2147,$C$9,$C$10,TRUE)</f>
        <v/>
      </c>
      <c r="P2147" s="9">
        <f>_xlfn.NORM.INV(O2147,$B$9,$B$10)</f>
        <v/>
      </c>
    </row>
    <row r="2148">
      <c r="H2148" s="14">
        <f>Data!A2148</f>
        <v/>
      </c>
      <c r="I2148" s="24">
        <f>IF(Occurrence!J2148&gt;0,_xlfn.GAMMA.DIST(Occurrence!J2148,$C$6,$C$7,TRUE),0)</f>
        <v/>
      </c>
      <c r="J2148" s="9">
        <f>IF(Occurrence!J2148&gt;0,_xlfn.GAMMA.INV(I2148,$B$6,$B$7),0)</f>
        <v/>
      </c>
      <c r="K2148" s="24">
        <f>IF(Occurrence!K2148&gt;0,_xlfn.GAMMA.DIST(Occurrence!K2148,$C$6,$C$7,TRUE),0)</f>
        <v/>
      </c>
      <c r="L2148" s="9">
        <f>IF(Occurrence!K2148&gt;0,_xlfn.GAMMA.INV(K2148,$B$6,$B$7),0)</f>
        <v/>
      </c>
      <c r="M2148" s="24">
        <f>_xlfn.NORM.DIST(Data!X2148,$C$9,$C$10,TRUE)</f>
        <v/>
      </c>
      <c r="N2148" s="9">
        <f>_xlfn.NORM.INV(M2148,$B$9,$B$10)</f>
        <v/>
      </c>
      <c r="O2148" s="24">
        <f>_xlfn.NORM.DIST(Data!Y2148,$C$9,$C$10,TRUE)</f>
        <v/>
      </c>
      <c r="P2148" s="9">
        <f>_xlfn.NORM.INV(O2148,$B$9,$B$10)</f>
        <v/>
      </c>
    </row>
    <row r="2149">
      <c r="H2149" s="14">
        <f>Data!A2149</f>
        <v/>
      </c>
      <c r="I2149" s="24">
        <f>IF(Occurrence!J2149&gt;0,_xlfn.GAMMA.DIST(Occurrence!J2149,$C$6,$C$7,TRUE),0)</f>
        <v/>
      </c>
      <c r="J2149" s="9">
        <f>IF(Occurrence!J2149&gt;0,_xlfn.GAMMA.INV(I2149,$B$6,$B$7),0)</f>
        <v/>
      </c>
      <c r="K2149" s="24">
        <f>IF(Occurrence!K2149&gt;0,_xlfn.GAMMA.DIST(Occurrence!K2149,$C$6,$C$7,TRUE),0)</f>
        <v/>
      </c>
      <c r="L2149" s="9">
        <f>IF(Occurrence!K2149&gt;0,_xlfn.GAMMA.INV(K2149,$B$6,$B$7),0)</f>
        <v/>
      </c>
      <c r="M2149" s="24">
        <f>_xlfn.NORM.DIST(Data!X2149,$C$9,$C$10,TRUE)</f>
        <v/>
      </c>
      <c r="N2149" s="9">
        <f>_xlfn.NORM.INV(M2149,$B$9,$B$10)</f>
        <v/>
      </c>
      <c r="O2149" s="24">
        <f>_xlfn.NORM.DIST(Data!Y2149,$C$9,$C$10,TRUE)</f>
        <v/>
      </c>
      <c r="P2149" s="9">
        <f>_xlfn.NORM.INV(O2149,$B$9,$B$10)</f>
        <v/>
      </c>
    </row>
    <row r="2150">
      <c r="H2150" s="14">
        <f>Data!A2150</f>
        <v/>
      </c>
      <c r="I2150" s="24">
        <f>IF(Occurrence!J2150&gt;0,_xlfn.GAMMA.DIST(Occurrence!J2150,$C$6,$C$7,TRUE),0)</f>
        <v/>
      </c>
      <c r="J2150" s="9">
        <f>IF(Occurrence!J2150&gt;0,_xlfn.GAMMA.INV(I2150,$B$6,$B$7),0)</f>
        <v/>
      </c>
      <c r="K2150" s="24">
        <f>IF(Occurrence!K2150&gt;0,_xlfn.GAMMA.DIST(Occurrence!K2150,$C$6,$C$7,TRUE),0)</f>
        <v/>
      </c>
      <c r="L2150" s="9">
        <f>IF(Occurrence!K2150&gt;0,_xlfn.GAMMA.INV(K2150,$B$6,$B$7),0)</f>
        <v/>
      </c>
      <c r="M2150" s="24">
        <f>_xlfn.NORM.DIST(Data!X2150,$C$9,$C$10,TRUE)</f>
        <v/>
      </c>
      <c r="N2150" s="9">
        <f>_xlfn.NORM.INV(M2150,$B$9,$B$10)</f>
        <v/>
      </c>
      <c r="O2150" s="24">
        <f>_xlfn.NORM.DIST(Data!Y2150,$C$9,$C$10,TRUE)</f>
        <v/>
      </c>
      <c r="P2150" s="9">
        <f>_xlfn.NORM.INV(O2150,$B$9,$B$10)</f>
        <v/>
      </c>
    </row>
    <row r="2151">
      <c r="H2151" s="14">
        <f>Data!A2151</f>
        <v/>
      </c>
      <c r="I2151" s="24">
        <f>IF(Occurrence!J2151&gt;0,_xlfn.GAMMA.DIST(Occurrence!J2151,$C$6,$C$7,TRUE),0)</f>
        <v/>
      </c>
      <c r="J2151" s="9">
        <f>IF(Occurrence!J2151&gt;0,_xlfn.GAMMA.INV(I2151,$B$6,$B$7),0)</f>
        <v/>
      </c>
      <c r="K2151" s="24">
        <f>IF(Occurrence!K2151&gt;0,_xlfn.GAMMA.DIST(Occurrence!K2151,$C$6,$C$7,TRUE),0)</f>
        <v/>
      </c>
      <c r="L2151" s="9">
        <f>IF(Occurrence!K2151&gt;0,_xlfn.GAMMA.INV(K2151,$B$6,$B$7),0)</f>
        <v/>
      </c>
      <c r="M2151" s="24">
        <f>_xlfn.NORM.DIST(Data!X2151,$C$9,$C$10,TRUE)</f>
        <v/>
      </c>
      <c r="N2151" s="9">
        <f>_xlfn.NORM.INV(M2151,$B$9,$B$10)</f>
        <v/>
      </c>
      <c r="O2151" s="24">
        <f>_xlfn.NORM.DIST(Data!Y2151,$C$9,$C$10,TRUE)</f>
        <v/>
      </c>
      <c r="P2151" s="9">
        <f>_xlfn.NORM.INV(O2151,$B$9,$B$10)</f>
        <v/>
      </c>
    </row>
    <row r="2152">
      <c r="H2152" s="14">
        <f>Data!A2152</f>
        <v/>
      </c>
      <c r="I2152" s="24">
        <f>IF(Occurrence!J2152&gt;0,_xlfn.GAMMA.DIST(Occurrence!J2152,$C$6,$C$7,TRUE),0)</f>
        <v/>
      </c>
      <c r="J2152" s="9">
        <f>IF(Occurrence!J2152&gt;0,_xlfn.GAMMA.INV(I2152,$B$6,$B$7),0)</f>
        <v/>
      </c>
      <c r="K2152" s="24">
        <f>IF(Occurrence!K2152&gt;0,_xlfn.GAMMA.DIST(Occurrence!K2152,$C$6,$C$7,TRUE),0)</f>
        <v/>
      </c>
      <c r="L2152" s="9">
        <f>IF(Occurrence!K2152&gt;0,_xlfn.GAMMA.INV(K2152,$B$6,$B$7),0)</f>
        <v/>
      </c>
      <c r="M2152" s="24">
        <f>_xlfn.NORM.DIST(Data!X2152,$C$9,$C$10,TRUE)</f>
        <v/>
      </c>
      <c r="N2152" s="9">
        <f>_xlfn.NORM.INV(M2152,$B$9,$B$10)</f>
        <v/>
      </c>
      <c r="O2152" s="24">
        <f>_xlfn.NORM.DIST(Data!Y2152,$C$9,$C$10,TRUE)</f>
        <v/>
      </c>
      <c r="P2152" s="9">
        <f>_xlfn.NORM.INV(O2152,$B$9,$B$10)</f>
        <v/>
      </c>
    </row>
    <row r="2153">
      <c r="H2153" s="14">
        <f>Data!A2153</f>
        <v/>
      </c>
      <c r="I2153" s="24">
        <f>IF(Occurrence!J2153&gt;0,_xlfn.GAMMA.DIST(Occurrence!J2153,$C$6,$C$7,TRUE),0)</f>
        <v/>
      </c>
      <c r="J2153" s="9">
        <f>IF(Occurrence!J2153&gt;0,_xlfn.GAMMA.INV(I2153,$B$6,$B$7),0)</f>
        <v/>
      </c>
      <c r="K2153" s="24">
        <f>IF(Occurrence!K2153&gt;0,_xlfn.GAMMA.DIST(Occurrence!K2153,$C$6,$C$7,TRUE),0)</f>
        <v/>
      </c>
      <c r="L2153" s="9">
        <f>IF(Occurrence!K2153&gt;0,_xlfn.GAMMA.INV(K2153,$B$6,$B$7),0)</f>
        <v/>
      </c>
      <c r="M2153" s="24">
        <f>_xlfn.NORM.DIST(Data!X2153,$C$9,$C$10,TRUE)</f>
        <v/>
      </c>
      <c r="N2153" s="9">
        <f>_xlfn.NORM.INV(M2153,$B$9,$B$10)</f>
        <v/>
      </c>
      <c r="O2153" s="24">
        <f>_xlfn.NORM.DIST(Data!Y2153,$C$9,$C$10,TRUE)</f>
        <v/>
      </c>
      <c r="P2153" s="9">
        <f>_xlfn.NORM.INV(O2153,$B$9,$B$10)</f>
        <v/>
      </c>
    </row>
    <row r="2154">
      <c r="H2154" s="14">
        <f>Data!A2154</f>
        <v/>
      </c>
      <c r="I2154" s="24">
        <f>IF(Occurrence!J2154&gt;0,_xlfn.GAMMA.DIST(Occurrence!J2154,$C$6,$C$7,TRUE),0)</f>
        <v/>
      </c>
      <c r="J2154" s="9">
        <f>IF(Occurrence!J2154&gt;0,_xlfn.GAMMA.INV(I2154,$B$6,$B$7),0)</f>
        <v/>
      </c>
      <c r="K2154" s="24">
        <f>IF(Occurrence!K2154&gt;0,_xlfn.GAMMA.DIST(Occurrence!K2154,$C$6,$C$7,TRUE),0)</f>
        <v/>
      </c>
      <c r="L2154" s="9">
        <f>IF(Occurrence!K2154&gt;0,_xlfn.GAMMA.INV(K2154,$B$6,$B$7),0)</f>
        <v/>
      </c>
      <c r="M2154" s="24">
        <f>_xlfn.NORM.DIST(Data!X2154,$C$9,$C$10,TRUE)</f>
        <v/>
      </c>
      <c r="N2154" s="9">
        <f>_xlfn.NORM.INV(M2154,$B$9,$B$10)</f>
        <v/>
      </c>
      <c r="O2154" s="24">
        <f>_xlfn.NORM.DIST(Data!Y2154,$C$9,$C$10,TRUE)</f>
        <v/>
      </c>
      <c r="P2154" s="9">
        <f>_xlfn.NORM.INV(O2154,$B$9,$B$10)</f>
        <v/>
      </c>
    </row>
    <row r="2155">
      <c r="H2155" s="14">
        <f>Data!A2155</f>
        <v/>
      </c>
      <c r="I2155" s="24">
        <f>IF(Occurrence!J2155&gt;0,_xlfn.GAMMA.DIST(Occurrence!J2155,$C$6,$C$7,TRUE),0)</f>
        <v/>
      </c>
      <c r="J2155" s="9">
        <f>IF(Occurrence!J2155&gt;0,_xlfn.GAMMA.INV(I2155,$B$6,$B$7),0)</f>
        <v/>
      </c>
      <c r="K2155" s="24">
        <f>IF(Occurrence!K2155&gt;0,_xlfn.GAMMA.DIST(Occurrence!K2155,$C$6,$C$7,TRUE),0)</f>
        <v/>
      </c>
      <c r="L2155" s="9">
        <f>IF(Occurrence!K2155&gt;0,_xlfn.GAMMA.INV(K2155,$B$6,$B$7),0)</f>
        <v/>
      </c>
      <c r="M2155" s="24">
        <f>_xlfn.NORM.DIST(Data!X2155,$C$9,$C$10,TRUE)</f>
        <v/>
      </c>
      <c r="N2155" s="9">
        <f>_xlfn.NORM.INV(M2155,$B$9,$B$10)</f>
        <v/>
      </c>
      <c r="O2155" s="24">
        <f>_xlfn.NORM.DIST(Data!Y2155,$C$9,$C$10,TRUE)</f>
        <v/>
      </c>
      <c r="P2155" s="9">
        <f>_xlfn.NORM.INV(O2155,$B$9,$B$10)</f>
        <v/>
      </c>
    </row>
    <row r="2156">
      <c r="H2156" s="14">
        <f>Data!A2156</f>
        <v/>
      </c>
      <c r="I2156" s="24">
        <f>IF(Occurrence!J2156&gt;0,_xlfn.GAMMA.DIST(Occurrence!J2156,$C$6,$C$7,TRUE),0)</f>
        <v/>
      </c>
      <c r="J2156" s="9">
        <f>IF(Occurrence!J2156&gt;0,_xlfn.GAMMA.INV(I2156,$B$6,$B$7),0)</f>
        <v/>
      </c>
      <c r="K2156" s="24">
        <f>IF(Occurrence!K2156&gt;0,_xlfn.GAMMA.DIST(Occurrence!K2156,$C$6,$C$7,TRUE),0)</f>
        <v/>
      </c>
      <c r="L2156" s="9">
        <f>IF(Occurrence!K2156&gt;0,_xlfn.GAMMA.INV(K2156,$B$6,$B$7),0)</f>
        <v/>
      </c>
      <c r="M2156" s="24">
        <f>_xlfn.NORM.DIST(Data!X2156,$C$9,$C$10,TRUE)</f>
        <v/>
      </c>
      <c r="N2156" s="9">
        <f>_xlfn.NORM.INV(M2156,$B$9,$B$10)</f>
        <v/>
      </c>
      <c r="O2156" s="24">
        <f>_xlfn.NORM.DIST(Data!Y2156,$C$9,$C$10,TRUE)</f>
        <v/>
      </c>
      <c r="P2156" s="9">
        <f>_xlfn.NORM.INV(O2156,$B$9,$B$10)</f>
        <v/>
      </c>
    </row>
    <row r="2157">
      <c r="H2157" s="14">
        <f>Data!A2157</f>
        <v/>
      </c>
      <c r="I2157" s="24">
        <f>IF(Occurrence!J2157&gt;0,_xlfn.GAMMA.DIST(Occurrence!J2157,$C$6,$C$7,TRUE),0)</f>
        <v/>
      </c>
      <c r="J2157" s="9">
        <f>IF(Occurrence!J2157&gt;0,_xlfn.GAMMA.INV(I2157,$B$6,$B$7),0)</f>
        <v/>
      </c>
      <c r="K2157" s="24">
        <f>IF(Occurrence!K2157&gt;0,_xlfn.GAMMA.DIST(Occurrence!K2157,$C$6,$C$7,TRUE),0)</f>
        <v/>
      </c>
      <c r="L2157" s="9">
        <f>IF(Occurrence!K2157&gt;0,_xlfn.GAMMA.INV(K2157,$B$6,$B$7),0)</f>
        <v/>
      </c>
      <c r="M2157" s="24">
        <f>_xlfn.NORM.DIST(Data!X2157,$C$9,$C$10,TRUE)</f>
        <v/>
      </c>
      <c r="N2157" s="9">
        <f>_xlfn.NORM.INV(M2157,$B$9,$B$10)</f>
        <v/>
      </c>
      <c r="O2157" s="24">
        <f>_xlfn.NORM.DIST(Data!Y2157,$C$9,$C$10,TRUE)</f>
        <v/>
      </c>
      <c r="P2157" s="9">
        <f>_xlfn.NORM.INV(O2157,$B$9,$B$10)</f>
        <v/>
      </c>
    </row>
    <row r="2158">
      <c r="H2158" s="14">
        <f>Data!A2158</f>
        <v/>
      </c>
      <c r="I2158" s="24">
        <f>IF(Occurrence!J2158&gt;0,_xlfn.GAMMA.DIST(Occurrence!J2158,$C$6,$C$7,TRUE),0)</f>
        <v/>
      </c>
      <c r="J2158" s="9">
        <f>IF(Occurrence!J2158&gt;0,_xlfn.GAMMA.INV(I2158,$B$6,$B$7),0)</f>
        <v/>
      </c>
      <c r="K2158" s="24">
        <f>IF(Occurrence!K2158&gt;0,_xlfn.GAMMA.DIST(Occurrence!K2158,$C$6,$C$7,TRUE),0)</f>
        <v/>
      </c>
      <c r="L2158" s="9">
        <f>IF(Occurrence!K2158&gt;0,_xlfn.GAMMA.INV(K2158,$B$6,$B$7),0)</f>
        <v/>
      </c>
      <c r="M2158" s="24">
        <f>_xlfn.NORM.DIST(Data!X2158,$C$9,$C$10,TRUE)</f>
        <v/>
      </c>
      <c r="N2158" s="9">
        <f>_xlfn.NORM.INV(M2158,$B$9,$B$10)</f>
        <v/>
      </c>
      <c r="O2158" s="24">
        <f>_xlfn.NORM.DIST(Data!Y2158,$C$9,$C$10,TRUE)</f>
        <v/>
      </c>
      <c r="P2158" s="9">
        <f>_xlfn.NORM.INV(O2158,$B$9,$B$10)</f>
        <v/>
      </c>
    </row>
    <row r="2159">
      <c r="H2159" s="14">
        <f>Data!A2159</f>
        <v/>
      </c>
      <c r="I2159" s="24">
        <f>IF(Occurrence!J2159&gt;0,_xlfn.GAMMA.DIST(Occurrence!J2159,$C$6,$C$7,TRUE),0)</f>
        <v/>
      </c>
      <c r="J2159" s="9">
        <f>IF(Occurrence!J2159&gt;0,_xlfn.GAMMA.INV(I2159,$B$6,$B$7),0)</f>
        <v/>
      </c>
      <c r="K2159" s="24">
        <f>IF(Occurrence!K2159&gt;0,_xlfn.GAMMA.DIST(Occurrence!K2159,$C$6,$C$7,TRUE),0)</f>
        <v/>
      </c>
      <c r="L2159" s="9">
        <f>IF(Occurrence!K2159&gt;0,_xlfn.GAMMA.INV(K2159,$B$6,$B$7),0)</f>
        <v/>
      </c>
      <c r="M2159" s="24">
        <f>_xlfn.NORM.DIST(Data!X2159,$C$9,$C$10,TRUE)</f>
        <v/>
      </c>
      <c r="N2159" s="9">
        <f>_xlfn.NORM.INV(M2159,$B$9,$B$10)</f>
        <v/>
      </c>
      <c r="O2159" s="24">
        <f>_xlfn.NORM.DIST(Data!Y2159,$C$9,$C$10,TRUE)</f>
        <v/>
      </c>
      <c r="P2159" s="9">
        <f>_xlfn.NORM.INV(O2159,$B$9,$B$10)</f>
        <v/>
      </c>
    </row>
    <row r="2160">
      <c r="H2160" s="14">
        <f>Data!A2160</f>
        <v/>
      </c>
      <c r="I2160" s="24">
        <f>IF(Occurrence!J2160&gt;0,_xlfn.GAMMA.DIST(Occurrence!J2160,$C$6,$C$7,TRUE),0)</f>
        <v/>
      </c>
      <c r="J2160" s="9">
        <f>IF(Occurrence!J2160&gt;0,_xlfn.GAMMA.INV(I2160,$B$6,$B$7),0)</f>
        <v/>
      </c>
      <c r="K2160" s="24">
        <f>IF(Occurrence!K2160&gt;0,_xlfn.GAMMA.DIST(Occurrence!K2160,$C$6,$C$7,TRUE),0)</f>
        <v/>
      </c>
      <c r="L2160" s="9">
        <f>IF(Occurrence!K2160&gt;0,_xlfn.GAMMA.INV(K2160,$B$6,$B$7),0)</f>
        <v/>
      </c>
      <c r="M2160" s="24">
        <f>_xlfn.NORM.DIST(Data!X2160,$C$9,$C$10,TRUE)</f>
        <v/>
      </c>
      <c r="N2160" s="9">
        <f>_xlfn.NORM.INV(M2160,$B$9,$B$10)</f>
        <v/>
      </c>
      <c r="O2160" s="24">
        <f>_xlfn.NORM.DIST(Data!Y2160,$C$9,$C$10,TRUE)</f>
        <v/>
      </c>
      <c r="P2160" s="9">
        <f>_xlfn.NORM.INV(O2160,$B$9,$B$10)</f>
        <v/>
      </c>
    </row>
    <row r="2161">
      <c r="H2161" s="14">
        <f>Data!A2161</f>
        <v/>
      </c>
      <c r="I2161" s="24">
        <f>IF(Occurrence!J2161&gt;0,_xlfn.GAMMA.DIST(Occurrence!J2161,$C$6,$C$7,TRUE),0)</f>
        <v/>
      </c>
      <c r="J2161" s="9">
        <f>IF(Occurrence!J2161&gt;0,_xlfn.GAMMA.INV(I2161,$B$6,$B$7),0)</f>
        <v/>
      </c>
      <c r="K2161" s="24">
        <f>IF(Occurrence!K2161&gt;0,_xlfn.GAMMA.DIST(Occurrence!K2161,$C$6,$C$7,TRUE),0)</f>
        <v/>
      </c>
      <c r="L2161" s="9">
        <f>IF(Occurrence!K2161&gt;0,_xlfn.GAMMA.INV(K2161,$B$6,$B$7),0)</f>
        <v/>
      </c>
      <c r="M2161" s="24">
        <f>_xlfn.NORM.DIST(Data!X2161,$C$9,$C$10,TRUE)</f>
        <v/>
      </c>
      <c r="N2161" s="9">
        <f>_xlfn.NORM.INV(M2161,$B$9,$B$10)</f>
        <v/>
      </c>
      <c r="O2161" s="24">
        <f>_xlfn.NORM.DIST(Data!Y2161,$C$9,$C$10,TRUE)</f>
        <v/>
      </c>
      <c r="P2161" s="9">
        <f>_xlfn.NORM.INV(O2161,$B$9,$B$10)</f>
        <v/>
      </c>
    </row>
    <row r="2162">
      <c r="H2162" s="14">
        <f>Data!A2162</f>
        <v/>
      </c>
      <c r="I2162" s="24">
        <f>IF(Occurrence!J2162&gt;0,_xlfn.GAMMA.DIST(Occurrence!J2162,$C$6,$C$7,TRUE),0)</f>
        <v/>
      </c>
      <c r="J2162" s="9">
        <f>IF(Occurrence!J2162&gt;0,_xlfn.GAMMA.INV(I2162,$B$6,$B$7),0)</f>
        <v/>
      </c>
      <c r="K2162" s="24">
        <f>IF(Occurrence!K2162&gt;0,_xlfn.GAMMA.DIST(Occurrence!K2162,$C$6,$C$7,TRUE),0)</f>
        <v/>
      </c>
      <c r="L2162" s="9">
        <f>IF(Occurrence!K2162&gt;0,_xlfn.GAMMA.INV(K2162,$B$6,$B$7),0)</f>
        <v/>
      </c>
      <c r="M2162" s="24">
        <f>_xlfn.NORM.DIST(Data!X2162,$C$9,$C$10,TRUE)</f>
        <v/>
      </c>
      <c r="N2162" s="9">
        <f>_xlfn.NORM.INV(M2162,$B$9,$B$10)</f>
        <v/>
      </c>
      <c r="O2162" s="24">
        <f>_xlfn.NORM.DIST(Data!Y2162,$C$9,$C$10,TRUE)</f>
        <v/>
      </c>
      <c r="P2162" s="9">
        <f>_xlfn.NORM.INV(O2162,$B$9,$B$10)</f>
        <v/>
      </c>
    </row>
    <row r="2163">
      <c r="H2163" s="14">
        <f>Data!A2163</f>
        <v/>
      </c>
      <c r="I2163" s="24">
        <f>IF(Occurrence!J2163&gt;0,_xlfn.GAMMA.DIST(Occurrence!J2163,$C$6,$C$7,TRUE),0)</f>
        <v/>
      </c>
      <c r="J2163" s="9">
        <f>IF(Occurrence!J2163&gt;0,_xlfn.GAMMA.INV(I2163,$B$6,$B$7),0)</f>
        <v/>
      </c>
      <c r="K2163" s="24">
        <f>IF(Occurrence!K2163&gt;0,_xlfn.GAMMA.DIST(Occurrence!K2163,$C$6,$C$7,TRUE),0)</f>
        <v/>
      </c>
      <c r="L2163" s="9">
        <f>IF(Occurrence!K2163&gt;0,_xlfn.GAMMA.INV(K2163,$B$6,$B$7),0)</f>
        <v/>
      </c>
      <c r="M2163" s="24">
        <f>_xlfn.NORM.DIST(Data!X2163,$C$9,$C$10,TRUE)</f>
        <v/>
      </c>
      <c r="N2163" s="9">
        <f>_xlfn.NORM.INV(M2163,$B$9,$B$10)</f>
        <v/>
      </c>
      <c r="O2163" s="24">
        <f>_xlfn.NORM.DIST(Data!Y2163,$C$9,$C$10,TRUE)</f>
        <v/>
      </c>
      <c r="P2163" s="9">
        <f>_xlfn.NORM.INV(O2163,$B$9,$B$10)</f>
        <v/>
      </c>
    </row>
    <row r="2164">
      <c r="H2164" s="14">
        <f>Data!A2164</f>
        <v/>
      </c>
      <c r="I2164" s="24">
        <f>IF(Occurrence!J2164&gt;0,_xlfn.GAMMA.DIST(Occurrence!J2164,$C$6,$C$7,TRUE),0)</f>
        <v/>
      </c>
      <c r="J2164" s="9">
        <f>IF(Occurrence!J2164&gt;0,_xlfn.GAMMA.INV(I2164,$B$6,$B$7),0)</f>
        <v/>
      </c>
      <c r="K2164" s="24">
        <f>IF(Occurrence!K2164&gt;0,_xlfn.GAMMA.DIST(Occurrence!K2164,$C$6,$C$7,TRUE),0)</f>
        <v/>
      </c>
      <c r="L2164" s="9">
        <f>IF(Occurrence!K2164&gt;0,_xlfn.GAMMA.INV(K2164,$B$6,$B$7),0)</f>
        <v/>
      </c>
      <c r="M2164" s="24">
        <f>_xlfn.NORM.DIST(Data!X2164,$C$9,$C$10,TRUE)</f>
        <v/>
      </c>
      <c r="N2164" s="9">
        <f>_xlfn.NORM.INV(M2164,$B$9,$B$10)</f>
        <v/>
      </c>
      <c r="O2164" s="24">
        <f>_xlfn.NORM.DIST(Data!Y2164,$C$9,$C$10,TRUE)</f>
        <v/>
      </c>
      <c r="P2164" s="9">
        <f>_xlfn.NORM.INV(O2164,$B$9,$B$10)</f>
        <v/>
      </c>
    </row>
    <row r="2165">
      <c r="H2165" s="14">
        <f>Data!A2165</f>
        <v/>
      </c>
      <c r="I2165" s="24">
        <f>IF(Occurrence!J2165&gt;0,_xlfn.GAMMA.DIST(Occurrence!J2165,$C$6,$C$7,TRUE),0)</f>
        <v/>
      </c>
      <c r="J2165" s="9">
        <f>IF(Occurrence!J2165&gt;0,_xlfn.GAMMA.INV(I2165,$B$6,$B$7),0)</f>
        <v/>
      </c>
      <c r="K2165" s="24">
        <f>IF(Occurrence!K2165&gt;0,_xlfn.GAMMA.DIST(Occurrence!K2165,$C$6,$C$7,TRUE),0)</f>
        <v/>
      </c>
      <c r="L2165" s="9">
        <f>IF(Occurrence!K2165&gt;0,_xlfn.GAMMA.INV(K2165,$B$6,$B$7),0)</f>
        <v/>
      </c>
      <c r="M2165" s="24">
        <f>_xlfn.NORM.DIST(Data!X2165,$C$9,$C$10,TRUE)</f>
        <v/>
      </c>
      <c r="N2165" s="9">
        <f>_xlfn.NORM.INV(M2165,$B$9,$B$10)</f>
        <v/>
      </c>
      <c r="O2165" s="24">
        <f>_xlfn.NORM.DIST(Data!Y2165,$C$9,$C$10,TRUE)</f>
        <v/>
      </c>
      <c r="P2165" s="9">
        <f>_xlfn.NORM.INV(O2165,$B$9,$B$10)</f>
        <v/>
      </c>
    </row>
    <row r="2166">
      <c r="H2166" s="14">
        <f>Data!A2166</f>
        <v/>
      </c>
      <c r="I2166" s="24">
        <f>IF(Occurrence!J2166&gt;0,_xlfn.GAMMA.DIST(Occurrence!J2166,$C$6,$C$7,TRUE),0)</f>
        <v/>
      </c>
      <c r="J2166" s="9">
        <f>IF(Occurrence!J2166&gt;0,_xlfn.GAMMA.INV(I2166,$B$6,$B$7),0)</f>
        <v/>
      </c>
      <c r="K2166" s="24">
        <f>IF(Occurrence!K2166&gt;0,_xlfn.GAMMA.DIST(Occurrence!K2166,$C$6,$C$7,TRUE),0)</f>
        <v/>
      </c>
      <c r="L2166" s="9">
        <f>IF(Occurrence!K2166&gt;0,_xlfn.GAMMA.INV(K2166,$B$6,$B$7),0)</f>
        <v/>
      </c>
      <c r="M2166" s="24">
        <f>_xlfn.NORM.DIST(Data!X2166,$C$9,$C$10,TRUE)</f>
        <v/>
      </c>
      <c r="N2166" s="9">
        <f>_xlfn.NORM.INV(M2166,$B$9,$B$10)</f>
        <v/>
      </c>
      <c r="O2166" s="24">
        <f>_xlfn.NORM.DIST(Data!Y2166,$C$9,$C$10,TRUE)</f>
        <v/>
      </c>
      <c r="P2166" s="9">
        <f>_xlfn.NORM.INV(O2166,$B$9,$B$10)</f>
        <v/>
      </c>
    </row>
    <row r="2167">
      <c r="H2167" s="14">
        <f>Data!A2167</f>
        <v/>
      </c>
      <c r="I2167" s="24">
        <f>IF(Occurrence!J2167&gt;0,_xlfn.GAMMA.DIST(Occurrence!J2167,$C$6,$C$7,TRUE),0)</f>
        <v/>
      </c>
      <c r="J2167" s="9">
        <f>IF(Occurrence!J2167&gt;0,_xlfn.GAMMA.INV(I2167,$B$6,$B$7),0)</f>
        <v/>
      </c>
      <c r="K2167" s="24">
        <f>IF(Occurrence!K2167&gt;0,_xlfn.GAMMA.DIST(Occurrence!K2167,$C$6,$C$7,TRUE),0)</f>
        <v/>
      </c>
      <c r="L2167" s="9">
        <f>IF(Occurrence!K2167&gt;0,_xlfn.GAMMA.INV(K2167,$B$6,$B$7),0)</f>
        <v/>
      </c>
      <c r="M2167" s="24">
        <f>_xlfn.NORM.DIST(Data!X2167,$C$9,$C$10,TRUE)</f>
        <v/>
      </c>
      <c r="N2167" s="9">
        <f>_xlfn.NORM.INV(M2167,$B$9,$B$10)</f>
        <v/>
      </c>
      <c r="O2167" s="24">
        <f>_xlfn.NORM.DIST(Data!Y2167,$C$9,$C$10,TRUE)</f>
        <v/>
      </c>
      <c r="P2167" s="9">
        <f>_xlfn.NORM.INV(O2167,$B$9,$B$10)</f>
        <v/>
      </c>
    </row>
    <row r="2168">
      <c r="H2168" s="14">
        <f>Data!A2168</f>
        <v/>
      </c>
      <c r="I2168" s="24">
        <f>IF(Occurrence!J2168&gt;0,_xlfn.GAMMA.DIST(Occurrence!J2168,$C$6,$C$7,TRUE),0)</f>
        <v/>
      </c>
      <c r="J2168" s="9">
        <f>IF(Occurrence!J2168&gt;0,_xlfn.GAMMA.INV(I2168,$B$6,$B$7),0)</f>
        <v/>
      </c>
      <c r="K2168" s="24">
        <f>IF(Occurrence!K2168&gt;0,_xlfn.GAMMA.DIST(Occurrence!K2168,$C$6,$C$7,TRUE),0)</f>
        <v/>
      </c>
      <c r="L2168" s="9">
        <f>IF(Occurrence!K2168&gt;0,_xlfn.GAMMA.INV(K2168,$B$6,$B$7),0)</f>
        <v/>
      </c>
      <c r="M2168" s="24">
        <f>_xlfn.NORM.DIST(Data!X2168,$C$9,$C$10,TRUE)</f>
        <v/>
      </c>
      <c r="N2168" s="9">
        <f>_xlfn.NORM.INV(M2168,$B$9,$B$10)</f>
        <v/>
      </c>
      <c r="O2168" s="24">
        <f>_xlfn.NORM.DIST(Data!Y2168,$C$9,$C$10,TRUE)</f>
        <v/>
      </c>
      <c r="P2168" s="9">
        <f>_xlfn.NORM.INV(O2168,$B$9,$B$10)</f>
        <v/>
      </c>
    </row>
    <row r="2169">
      <c r="H2169" s="14">
        <f>Data!A2169</f>
        <v/>
      </c>
      <c r="I2169" s="24">
        <f>IF(Occurrence!J2169&gt;0,_xlfn.GAMMA.DIST(Occurrence!J2169,$C$6,$C$7,TRUE),0)</f>
        <v/>
      </c>
      <c r="J2169" s="9">
        <f>IF(Occurrence!J2169&gt;0,_xlfn.GAMMA.INV(I2169,$B$6,$B$7),0)</f>
        <v/>
      </c>
      <c r="K2169" s="24">
        <f>IF(Occurrence!K2169&gt;0,_xlfn.GAMMA.DIST(Occurrence!K2169,$C$6,$C$7,TRUE),0)</f>
        <v/>
      </c>
      <c r="L2169" s="9">
        <f>IF(Occurrence!K2169&gt;0,_xlfn.GAMMA.INV(K2169,$B$6,$B$7),0)</f>
        <v/>
      </c>
      <c r="M2169" s="24">
        <f>_xlfn.NORM.DIST(Data!X2169,$C$9,$C$10,TRUE)</f>
        <v/>
      </c>
      <c r="N2169" s="9">
        <f>_xlfn.NORM.INV(M2169,$B$9,$B$10)</f>
        <v/>
      </c>
      <c r="O2169" s="24">
        <f>_xlfn.NORM.DIST(Data!Y2169,$C$9,$C$10,TRUE)</f>
        <v/>
      </c>
      <c r="P2169" s="9">
        <f>_xlfn.NORM.INV(O2169,$B$9,$B$10)</f>
        <v/>
      </c>
    </row>
    <row r="2170">
      <c r="H2170" s="14">
        <f>Data!A2170</f>
        <v/>
      </c>
      <c r="I2170" s="24">
        <f>IF(Occurrence!J2170&gt;0,_xlfn.GAMMA.DIST(Occurrence!J2170,$C$6,$C$7,TRUE),0)</f>
        <v/>
      </c>
      <c r="J2170" s="9">
        <f>IF(Occurrence!J2170&gt;0,_xlfn.GAMMA.INV(I2170,$B$6,$B$7),0)</f>
        <v/>
      </c>
      <c r="K2170" s="24">
        <f>IF(Occurrence!K2170&gt;0,_xlfn.GAMMA.DIST(Occurrence!K2170,$C$6,$C$7,TRUE),0)</f>
        <v/>
      </c>
      <c r="L2170" s="9">
        <f>IF(Occurrence!K2170&gt;0,_xlfn.GAMMA.INV(K2170,$B$6,$B$7),0)</f>
        <v/>
      </c>
      <c r="M2170" s="24">
        <f>_xlfn.NORM.DIST(Data!X2170,$C$9,$C$10,TRUE)</f>
        <v/>
      </c>
      <c r="N2170" s="9">
        <f>_xlfn.NORM.INV(M2170,$B$9,$B$10)</f>
        <v/>
      </c>
      <c r="O2170" s="24">
        <f>_xlfn.NORM.DIST(Data!Y2170,$C$9,$C$10,TRUE)</f>
        <v/>
      </c>
      <c r="P2170" s="9">
        <f>_xlfn.NORM.INV(O2170,$B$9,$B$10)</f>
        <v/>
      </c>
    </row>
    <row r="2171">
      <c r="H2171" s="14">
        <f>Data!A2171</f>
        <v/>
      </c>
      <c r="I2171" s="24">
        <f>IF(Occurrence!J2171&gt;0,_xlfn.GAMMA.DIST(Occurrence!J2171,$C$6,$C$7,TRUE),0)</f>
        <v/>
      </c>
      <c r="J2171" s="9">
        <f>IF(Occurrence!J2171&gt;0,_xlfn.GAMMA.INV(I2171,$B$6,$B$7),0)</f>
        <v/>
      </c>
      <c r="K2171" s="24">
        <f>IF(Occurrence!K2171&gt;0,_xlfn.GAMMA.DIST(Occurrence!K2171,$C$6,$C$7,TRUE),0)</f>
        <v/>
      </c>
      <c r="L2171" s="9">
        <f>IF(Occurrence!K2171&gt;0,_xlfn.GAMMA.INV(K2171,$B$6,$B$7),0)</f>
        <v/>
      </c>
      <c r="M2171" s="24">
        <f>_xlfn.NORM.DIST(Data!X2171,$C$9,$C$10,TRUE)</f>
        <v/>
      </c>
      <c r="N2171" s="9">
        <f>_xlfn.NORM.INV(M2171,$B$9,$B$10)</f>
        <v/>
      </c>
      <c r="O2171" s="24">
        <f>_xlfn.NORM.DIST(Data!Y2171,$C$9,$C$10,TRUE)</f>
        <v/>
      </c>
      <c r="P2171" s="9">
        <f>_xlfn.NORM.INV(O2171,$B$9,$B$10)</f>
        <v/>
      </c>
    </row>
    <row r="2172">
      <c r="H2172" s="14">
        <f>Data!A2172</f>
        <v/>
      </c>
      <c r="I2172" s="24">
        <f>IF(Occurrence!J2172&gt;0,_xlfn.GAMMA.DIST(Occurrence!J2172,$C$6,$C$7,TRUE),0)</f>
        <v/>
      </c>
      <c r="J2172" s="9">
        <f>IF(Occurrence!J2172&gt;0,_xlfn.GAMMA.INV(I2172,$B$6,$B$7),0)</f>
        <v/>
      </c>
      <c r="K2172" s="24">
        <f>IF(Occurrence!K2172&gt;0,_xlfn.GAMMA.DIST(Occurrence!K2172,$C$6,$C$7,TRUE),0)</f>
        <v/>
      </c>
      <c r="L2172" s="9">
        <f>IF(Occurrence!K2172&gt;0,_xlfn.GAMMA.INV(K2172,$B$6,$B$7),0)</f>
        <v/>
      </c>
      <c r="M2172" s="24">
        <f>_xlfn.NORM.DIST(Data!X2172,$C$9,$C$10,TRUE)</f>
        <v/>
      </c>
      <c r="N2172" s="9">
        <f>_xlfn.NORM.INV(M2172,$B$9,$B$10)</f>
        <v/>
      </c>
      <c r="O2172" s="24">
        <f>_xlfn.NORM.DIST(Data!Y2172,$C$9,$C$10,TRUE)</f>
        <v/>
      </c>
      <c r="P2172" s="9">
        <f>_xlfn.NORM.INV(O2172,$B$9,$B$10)</f>
        <v/>
      </c>
    </row>
    <row r="2173">
      <c r="H2173" s="14">
        <f>Data!A2173</f>
        <v/>
      </c>
      <c r="I2173" s="24">
        <f>IF(Occurrence!J2173&gt;0,_xlfn.GAMMA.DIST(Occurrence!J2173,$C$6,$C$7,TRUE),0)</f>
        <v/>
      </c>
      <c r="J2173" s="9">
        <f>IF(Occurrence!J2173&gt;0,_xlfn.GAMMA.INV(I2173,$B$6,$B$7),0)</f>
        <v/>
      </c>
      <c r="K2173" s="24">
        <f>IF(Occurrence!K2173&gt;0,_xlfn.GAMMA.DIST(Occurrence!K2173,$C$6,$C$7,TRUE),0)</f>
        <v/>
      </c>
      <c r="L2173" s="9">
        <f>IF(Occurrence!K2173&gt;0,_xlfn.GAMMA.INV(K2173,$B$6,$B$7),0)</f>
        <v/>
      </c>
      <c r="M2173" s="24">
        <f>_xlfn.NORM.DIST(Data!X2173,$C$9,$C$10,TRUE)</f>
        <v/>
      </c>
      <c r="N2173" s="9">
        <f>_xlfn.NORM.INV(M2173,$B$9,$B$10)</f>
        <v/>
      </c>
      <c r="O2173" s="24">
        <f>_xlfn.NORM.DIST(Data!Y2173,$C$9,$C$10,TRUE)</f>
        <v/>
      </c>
      <c r="P2173" s="9">
        <f>_xlfn.NORM.INV(O2173,$B$9,$B$10)</f>
        <v/>
      </c>
    </row>
    <row r="2174">
      <c r="H2174" s="14">
        <f>Data!A2174</f>
        <v/>
      </c>
      <c r="I2174" s="24">
        <f>IF(Occurrence!J2174&gt;0,_xlfn.GAMMA.DIST(Occurrence!J2174,$C$6,$C$7,TRUE),0)</f>
        <v/>
      </c>
      <c r="J2174" s="9">
        <f>IF(Occurrence!J2174&gt;0,_xlfn.GAMMA.INV(I2174,$B$6,$B$7),0)</f>
        <v/>
      </c>
      <c r="K2174" s="24">
        <f>IF(Occurrence!K2174&gt;0,_xlfn.GAMMA.DIST(Occurrence!K2174,$C$6,$C$7,TRUE),0)</f>
        <v/>
      </c>
      <c r="L2174" s="9">
        <f>IF(Occurrence!K2174&gt;0,_xlfn.GAMMA.INV(K2174,$B$6,$B$7),0)</f>
        <v/>
      </c>
      <c r="M2174" s="24">
        <f>_xlfn.NORM.DIST(Data!X2174,$C$9,$C$10,TRUE)</f>
        <v/>
      </c>
      <c r="N2174" s="9">
        <f>_xlfn.NORM.INV(M2174,$B$9,$B$10)</f>
        <v/>
      </c>
      <c r="O2174" s="24">
        <f>_xlfn.NORM.DIST(Data!Y2174,$C$9,$C$10,TRUE)</f>
        <v/>
      </c>
      <c r="P2174" s="9">
        <f>_xlfn.NORM.INV(O2174,$B$9,$B$10)</f>
        <v/>
      </c>
    </row>
    <row r="2175">
      <c r="H2175" s="14">
        <f>Data!A2175</f>
        <v/>
      </c>
      <c r="I2175" s="24">
        <f>IF(Occurrence!J2175&gt;0,_xlfn.GAMMA.DIST(Occurrence!J2175,$C$6,$C$7,TRUE),0)</f>
        <v/>
      </c>
      <c r="J2175" s="9">
        <f>IF(Occurrence!J2175&gt;0,_xlfn.GAMMA.INV(I2175,$B$6,$B$7),0)</f>
        <v/>
      </c>
      <c r="K2175" s="24">
        <f>IF(Occurrence!K2175&gt;0,_xlfn.GAMMA.DIST(Occurrence!K2175,$C$6,$C$7,TRUE),0)</f>
        <v/>
      </c>
      <c r="L2175" s="9">
        <f>IF(Occurrence!K2175&gt;0,_xlfn.GAMMA.INV(K2175,$B$6,$B$7),0)</f>
        <v/>
      </c>
      <c r="M2175" s="24">
        <f>_xlfn.NORM.DIST(Data!X2175,$C$9,$C$10,TRUE)</f>
        <v/>
      </c>
      <c r="N2175" s="9">
        <f>_xlfn.NORM.INV(M2175,$B$9,$B$10)</f>
        <v/>
      </c>
      <c r="O2175" s="24">
        <f>_xlfn.NORM.DIST(Data!Y2175,$C$9,$C$10,TRUE)</f>
        <v/>
      </c>
      <c r="P2175" s="9">
        <f>_xlfn.NORM.INV(O2175,$B$9,$B$10)</f>
        <v/>
      </c>
    </row>
    <row r="2176">
      <c r="H2176" s="14">
        <f>Data!A2176</f>
        <v/>
      </c>
      <c r="I2176" s="24">
        <f>IF(Occurrence!J2176&gt;0,_xlfn.GAMMA.DIST(Occurrence!J2176,$C$6,$C$7,TRUE),0)</f>
        <v/>
      </c>
      <c r="J2176" s="9">
        <f>IF(Occurrence!J2176&gt;0,_xlfn.GAMMA.INV(I2176,$B$6,$B$7),0)</f>
        <v/>
      </c>
      <c r="K2176" s="24">
        <f>IF(Occurrence!K2176&gt;0,_xlfn.GAMMA.DIST(Occurrence!K2176,$C$6,$C$7,TRUE),0)</f>
        <v/>
      </c>
      <c r="L2176" s="9">
        <f>IF(Occurrence!K2176&gt;0,_xlfn.GAMMA.INV(K2176,$B$6,$B$7),0)</f>
        <v/>
      </c>
      <c r="M2176" s="24">
        <f>_xlfn.NORM.DIST(Data!X2176,$C$9,$C$10,TRUE)</f>
        <v/>
      </c>
      <c r="N2176" s="9">
        <f>_xlfn.NORM.INV(M2176,$B$9,$B$10)</f>
        <v/>
      </c>
      <c r="O2176" s="24">
        <f>_xlfn.NORM.DIST(Data!Y2176,$C$9,$C$10,TRUE)</f>
        <v/>
      </c>
      <c r="P2176" s="9">
        <f>_xlfn.NORM.INV(O2176,$B$9,$B$10)</f>
        <v/>
      </c>
    </row>
    <row r="2177">
      <c r="H2177" s="14">
        <f>Data!A2177</f>
        <v/>
      </c>
      <c r="I2177" s="24">
        <f>IF(Occurrence!J2177&gt;0,_xlfn.GAMMA.DIST(Occurrence!J2177,$C$6,$C$7,TRUE),0)</f>
        <v/>
      </c>
      <c r="J2177" s="9">
        <f>IF(Occurrence!J2177&gt;0,_xlfn.GAMMA.INV(I2177,$B$6,$B$7),0)</f>
        <v/>
      </c>
      <c r="K2177" s="24">
        <f>IF(Occurrence!K2177&gt;0,_xlfn.GAMMA.DIST(Occurrence!K2177,$C$6,$C$7,TRUE),0)</f>
        <v/>
      </c>
      <c r="L2177" s="9">
        <f>IF(Occurrence!K2177&gt;0,_xlfn.GAMMA.INV(K2177,$B$6,$B$7),0)</f>
        <v/>
      </c>
      <c r="M2177" s="24">
        <f>_xlfn.NORM.DIST(Data!X2177,$C$9,$C$10,TRUE)</f>
        <v/>
      </c>
      <c r="N2177" s="9">
        <f>_xlfn.NORM.INV(M2177,$B$9,$B$10)</f>
        <v/>
      </c>
      <c r="O2177" s="24">
        <f>_xlfn.NORM.DIST(Data!Y2177,$C$9,$C$10,TRUE)</f>
        <v/>
      </c>
      <c r="P2177" s="9">
        <f>_xlfn.NORM.INV(O2177,$B$9,$B$10)</f>
        <v/>
      </c>
    </row>
    <row r="2178">
      <c r="H2178" s="14">
        <f>Data!A2178</f>
        <v/>
      </c>
      <c r="I2178" s="24">
        <f>IF(Occurrence!J2178&gt;0,_xlfn.GAMMA.DIST(Occurrence!J2178,$C$6,$C$7,TRUE),0)</f>
        <v/>
      </c>
      <c r="J2178" s="9">
        <f>IF(Occurrence!J2178&gt;0,_xlfn.GAMMA.INV(I2178,$B$6,$B$7),0)</f>
        <v/>
      </c>
      <c r="K2178" s="24">
        <f>IF(Occurrence!K2178&gt;0,_xlfn.GAMMA.DIST(Occurrence!K2178,$C$6,$C$7,TRUE),0)</f>
        <v/>
      </c>
      <c r="L2178" s="9">
        <f>IF(Occurrence!K2178&gt;0,_xlfn.GAMMA.INV(K2178,$B$6,$B$7),0)</f>
        <v/>
      </c>
      <c r="M2178" s="24">
        <f>_xlfn.NORM.DIST(Data!X2178,$C$9,$C$10,TRUE)</f>
        <v/>
      </c>
      <c r="N2178" s="9">
        <f>_xlfn.NORM.INV(M2178,$B$9,$B$10)</f>
        <v/>
      </c>
      <c r="O2178" s="24">
        <f>_xlfn.NORM.DIST(Data!Y2178,$C$9,$C$10,TRUE)</f>
        <v/>
      </c>
      <c r="P2178" s="9">
        <f>_xlfn.NORM.INV(O2178,$B$9,$B$10)</f>
        <v/>
      </c>
    </row>
    <row r="2179">
      <c r="H2179" s="14">
        <f>Data!A2179</f>
        <v/>
      </c>
      <c r="I2179" s="24">
        <f>IF(Occurrence!J2179&gt;0,_xlfn.GAMMA.DIST(Occurrence!J2179,$C$6,$C$7,TRUE),0)</f>
        <v/>
      </c>
      <c r="J2179" s="9">
        <f>IF(Occurrence!J2179&gt;0,_xlfn.GAMMA.INV(I2179,$B$6,$B$7),0)</f>
        <v/>
      </c>
      <c r="K2179" s="24">
        <f>IF(Occurrence!K2179&gt;0,_xlfn.GAMMA.DIST(Occurrence!K2179,$C$6,$C$7,TRUE),0)</f>
        <v/>
      </c>
      <c r="L2179" s="9">
        <f>IF(Occurrence!K2179&gt;0,_xlfn.GAMMA.INV(K2179,$B$6,$B$7),0)</f>
        <v/>
      </c>
      <c r="M2179" s="24">
        <f>_xlfn.NORM.DIST(Data!X2179,$C$9,$C$10,TRUE)</f>
        <v/>
      </c>
      <c r="N2179" s="9">
        <f>_xlfn.NORM.INV(M2179,$B$9,$B$10)</f>
        <v/>
      </c>
      <c r="O2179" s="24">
        <f>_xlfn.NORM.DIST(Data!Y2179,$C$9,$C$10,TRUE)</f>
        <v/>
      </c>
      <c r="P2179" s="9">
        <f>_xlfn.NORM.INV(O2179,$B$9,$B$10)</f>
        <v/>
      </c>
    </row>
    <row r="2180">
      <c r="H2180" s="14">
        <f>Data!A2180</f>
        <v/>
      </c>
      <c r="I2180" s="24">
        <f>IF(Occurrence!J2180&gt;0,_xlfn.GAMMA.DIST(Occurrence!J2180,$C$6,$C$7,TRUE),0)</f>
        <v/>
      </c>
      <c r="J2180" s="9">
        <f>IF(Occurrence!J2180&gt;0,_xlfn.GAMMA.INV(I2180,$B$6,$B$7),0)</f>
        <v/>
      </c>
      <c r="K2180" s="24">
        <f>IF(Occurrence!K2180&gt;0,_xlfn.GAMMA.DIST(Occurrence!K2180,$C$6,$C$7,TRUE),0)</f>
        <v/>
      </c>
      <c r="L2180" s="9">
        <f>IF(Occurrence!K2180&gt;0,_xlfn.GAMMA.INV(K2180,$B$6,$B$7),0)</f>
        <v/>
      </c>
      <c r="M2180" s="24">
        <f>_xlfn.NORM.DIST(Data!X2180,$C$9,$C$10,TRUE)</f>
        <v/>
      </c>
      <c r="N2180" s="9">
        <f>_xlfn.NORM.INV(M2180,$B$9,$B$10)</f>
        <v/>
      </c>
      <c r="O2180" s="24">
        <f>_xlfn.NORM.DIST(Data!Y2180,$C$9,$C$10,TRUE)</f>
        <v/>
      </c>
      <c r="P2180" s="9">
        <f>_xlfn.NORM.INV(O2180,$B$9,$B$10)</f>
        <v/>
      </c>
    </row>
    <row r="2181">
      <c r="H2181" s="14">
        <f>Data!A2181</f>
        <v/>
      </c>
      <c r="I2181" s="24">
        <f>IF(Occurrence!J2181&gt;0,_xlfn.GAMMA.DIST(Occurrence!J2181,$C$6,$C$7,TRUE),0)</f>
        <v/>
      </c>
      <c r="J2181" s="9">
        <f>IF(Occurrence!J2181&gt;0,_xlfn.GAMMA.INV(I2181,$B$6,$B$7),0)</f>
        <v/>
      </c>
      <c r="K2181" s="24">
        <f>IF(Occurrence!K2181&gt;0,_xlfn.GAMMA.DIST(Occurrence!K2181,$C$6,$C$7,TRUE),0)</f>
        <v/>
      </c>
      <c r="L2181" s="9">
        <f>IF(Occurrence!K2181&gt;0,_xlfn.GAMMA.INV(K2181,$B$6,$B$7),0)</f>
        <v/>
      </c>
      <c r="M2181" s="24">
        <f>_xlfn.NORM.DIST(Data!X2181,$C$9,$C$10,TRUE)</f>
        <v/>
      </c>
      <c r="N2181" s="9">
        <f>_xlfn.NORM.INV(M2181,$B$9,$B$10)</f>
        <v/>
      </c>
      <c r="O2181" s="24">
        <f>_xlfn.NORM.DIST(Data!Y2181,$C$9,$C$10,TRUE)</f>
        <v/>
      </c>
      <c r="P2181" s="9">
        <f>_xlfn.NORM.INV(O2181,$B$9,$B$10)</f>
        <v/>
      </c>
    </row>
    <row r="2182">
      <c r="H2182" s="14">
        <f>Data!A2182</f>
        <v/>
      </c>
      <c r="I2182" s="24">
        <f>IF(Occurrence!J2182&gt;0,_xlfn.GAMMA.DIST(Occurrence!J2182,$C$6,$C$7,TRUE),0)</f>
        <v/>
      </c>
      <c r="J2182" s="9">
        <f>IF(Occurrence!J2182&gt;0,_xlfn.GAMMA.INV(I2182,$B$6,$B$7),0)</f>
        <v/>
      </c>
      <c r="K2182" s="24">
        <f>IF(Occurrence!K2182&gt;0,_xlfn.GAMMA.DIST(Occurrence!K2182,$C$6,$C$7,TRUE),0)</f>
        <v/>
      </c>
      <c r="L2182" s="9">
        <f>IF(Occurrence!K2182&gt;0,_xlfn.GAMMA.INV(K2182,$B$6,$B$7),0)</f>
        <v/>
      </c>
      <c r="M2182" s="24">
        <f>_xlfn.NORM.DIST(Data!X2182,$C$9,$C$10,TRUE)</f>
        <v/>
      </c>
      <c r="N2182" s="9">
        <f>_xlfn.NORM.INV(M2182,$B$9,$B$10)</f>
        <v/>
      </c>
      <c r="O2182" s="24">
        <f>_xlfn.NORM.DIST(Data!Y2182,$C$9,$C$10,TRUE)</f>
        <v/>
      </c>
      <c r="P2182" s="9">
        <f>_xlfn.NORM.INV(O2182,$B$9,$B$10)</f>
        <v/>
      </c>
    </row>
    <row r="2183">
      <c r="H2183" s="14">
        <f>Data!A2183</f>
        <v/>
      </c>
      <c r="I2183" s="24">
        <f>IF(Occurrence!J2183&gt;0,_xlfn.GAMMA.DIST(Occurrence!J2183,$C$6,$C$7,TRUE),0)</f>
        <v/>
      </c>
      <c r="J2183" s="9">
        <f>IF(Occurrence!J2183&gt;0,_xlfn.GAMMA.INV(I2183,$B$6,$B$7),0)</f>
        <v/>
      </c>
      <c r="K2183" s="24">
        <f>IF(Occurrence!K2183&gt;0,_xlfn.GAMMA.DIST(Occurrence!K2183,$C$6,$C$7,TRUE),0)</f>
        <v/>
      </c>
      <c r="L2183" s="9">
        <f>IF(Occurrence!K2183&gt;0,_xlfn.GAMMA.INV(K2183,$B$6,$B$7),0)</f>
        <v/>
      </c>
      <c r="M2183" s="24">
        <f>_xlfn.NORM.DIST(Data!X2183,$C$9,$C$10,TRUE)</f>
        <v/>
      </c>
      <c r="N2183" s="9">
        <f>_xlfn.NORM.INV(M2183,$B$9,$B$10)</f>
        <v/>
      </c>
      <c r="O2183" s="24">
        <f>_xlfn.NORM.DIST(Data!Y2183,$C$9,$C$10,TRUE)</f>
        <v/>
      </c>
      <c r="P2183" s="9">
        <f>_xlfn.NORM.INV(O2183,$B$9,$B$10)</f>
        <v/>
      </c>
    </row>
    <row r="2184">
      <c r="H2184" s="14">
        <f>Data!A2184</f>
        <v/>
      </c>
      <c r="I2184" s="24">
        <f>IF(Occurrence!J2184&gt;0,_xlfn.GAMMA.DIST(Occurrence!J2184,$C$6,$C$7,TRUE),0)</f>
        <v/>
      </c>
      <c r="J2184" s="9">
        <f>IF(Occurrence!J2184&gt;0,_xlfn.GAMMA.INV(I2184,$B$6,$B$7),0)</f>
        <v/>
      </c>
      <c r="K2184" s="24">
        <f>IF(Occurrence!K2184&gt;0,_xlfn.GAMMA.DIST(Occurrence!K2184,$C$6,$C$7,TRUE),0)</f>
        <v/>
      </c>
      <c r="L2184" s="9">
        <f>IF(Occurrence!K2184&gt;0,_xlfn.GAMMA.INV(K2184,$B$6,$B$7),0)</f>
        <v/>
      </c>
      <c r="M2184" s="24">
        <f>_xlfn.NORM.DIST(Data!X2184,$C$9,$C$10,TRUE)</f>
        <v/>
      </c>
      <c r="N2184" s="9">
        <f>_xlfn.NORM.INV(M2184,$B$9,$B$10)</f>
        <v/>
      </c>
      <c r="O2184" s="24">
        <f>_xlfn.NORM.DIST(Data!Y2184,$C$9,$C$10,TRUE)</f>
        <v/>
      </c>
      <c r="P2184" s="9">
        <f>_xlfn.NORM.INV(O2184,$B$9,$B$10)</f>
        <v/>
      </c>
    </row>
    <row r="2185">
      <c r="H2185" s="14">
        <f>Data!A2185</f>
        <v/>
      </c>
      <c r="I2185" s="24">
        <f>IF(Occurrence!J2185&gt;0,_xlfn.GAMMA.DIST(Occurrence!J2185,$C$6,$C$7,TRUE),0)</f>
        <v/>
      </c>
      <c r="J2185" s="9">
        <f>IF(Occurrence!J2185&gt;0,_xlfn.GAMMA.INV(I2185,$B$6,$B$7),0)</f>
        <v/>
      </c>
      <c r="K2185" s="24">
        <f>IF(Occurrence!K2185&gt;0,_xlfn.GAMMA.DIST(Occurrence!K2185,$C$6,$C$7,TRUE),0)</f>
        <v/>
      </c>
      <c r="L2185" s="9">
        <f>IF(Occurrence!K2185&gt;0,_xlfn.GAMMA.INV(K2185,$B$6,$B$7),0)</f>
        <v/>
      </c>
      <c r="M2185" s="24">
        <f>_xlfn.NORM.DIST(Data!X2185,$C$9,$C$10,TRUE)</f>
        <v/>
      </c>
      <c r="N2185" s="9">
        <f>_xlfn.NORM.INV(M2185,$B$9,$B$10)</f>
        <v/>
      </c>
      <c r="O2185" s="24">
        <f>_xlfn.NORM.DIST(Data!Y2185,$C$9,$C$10,TRUE)</f>
        <v/>
      </c>
      <c r="P2185" s="9">
        <f>_xlfn.NORM.INV(O2185,$B$9,$B$10)</f>
        <v/>
      </c>
    </row>
    <row r="2186">
      <c r="H2186" s="14">
        <f>Data!A2186</f>
        <v/>
      </c>
      <c r="I2186" s="24">
        <f>IF(Occurrence!J2186&gt;0,_xlfn.GAMMA.DIST(Occurrence!J2186,$C$6,$C$7,TRUE),0)</f>
        <v/>
      </c>
      <c r="J2186" s="9">
        <f>IF(Occurrence!J2186&gt;0,_xlfn.GAMMA.INV(I2186,$B$6,$B$7),0)</f>
        <v/>
      </c>
      <c r="K2186" s="24">
        <f>IF(Occurrence!K2186&gt;0,_xlfn.GAMMA.DIST(Occurrence!K2186,$C$6,$C$7,TRUE),0)</f>
        <v/>
      </c>
      <c r="L2186" s="9">
        <f>IF(Occurrence!K2186&gt;0,_xlfn.GAMMA.INV(K2186,$B$6,$B$7),0)</f>
        <v/>
      </c>
      <c r="M2186" s="24">
        <f>_xlfn.NORM.DIST(Data!X2186,$C$9,$C$10,TRUE)</f>
        <v/>
      </c>
      <c r="N2186" s="9">
        <f>_xlfn.NORM.INV(M2186,$B$9,$B$10)</f>
        <v/>
      </c>
      <c r="O2186" s="24">
        <f>_xlfn.NORM.DIST(Data!Y2186,$C$9,$C$10,TRUE)</f>
        <v/>
      </c>
      <c r="P2186" s="9">
        <f>_xlfn.NORM.INV(O2186,$B$9,$B$10)</f>
        <v/>
      </c>
    </row>
    <row r="2187">
      <c r="H2187" s="14">
        <f>Data!A2187</f>
        <v/>
      </c>
      <c r="I2187" s="24">
        <f>IF(Occurrence!J2187&gt;0,_xlfn.GAMMA.DIST(Occurrence!J2187,$C$6,$C$7,TRUE),0)</f>
        <v/>
      </c>
      <c r="J2187" s="9">
        <f>IF(Occurrence!J2187&gt;0,_xlfn.GAMMA.INV(I2187,$B$6,$B$7),0)</f>
        <v/>
      </c>
      <c r="K2187" s="24">
        <f>IF(Occurrence!K2187&gt;0,_xlfn.GAMMA.DIST(Occurrence!K2187,$C$6,$C$7,TRUE),0)</f>
        <v/>
      </c>
      <c r="L2187" s="9">
        <f>IF(Occurrence!K2187&gt;0,_xlfn.GAMMA.INV(K2187,$B$6,$B$7),0)</f>
        <v/>
      </c>
      <c r="M2187" s="24">
        <f>_xlfn.NORM.DIST(Data!X2187,$C$9,$C$10,TRUE)</f>
        <v/>
      </c>
      <c r="N2187" s="9">
        <f>_xlfn.NORM.INV(M2187,$B$9,$B$10)</f>
        <v/>
      </c>
      <c r="O2187" s="24">
        <f>_xlfn.NORM.DIST(Data!Y2187,$C$9,$C$10,TRUE)</f>
        <v/>
      </c>
      <c r="P2187" s="9">
        <f>_xlfn.NORM.INV(O2187,$B$9,$B$10)</f>
        <v/>
      </c>
    </row>
    <row r="2188">
      <c r="H2188" s="14">
        <f>Data!A2188</f>
        <v/>
      </c>
      <c r="I2188" s="24">
        <f>IF(Occurrence!J2188&gt;0,_xlfn.GAMMA.DIST(Occurrence!J2188,$C$6,$C$7,TRUE),0)</f>
        <v/>
      </c>
      <c r="J2188" s="9">
        <f>IF(Occurrence!J2188&gt;0,_xlfn.GAMMA.INV(I2188,$B$6,$B$7),0)</f>
        <v/>
      </c>
      <c r="K2188" s="24">
        <f>IF(Occurrence!K2188&gt;0,_xlfn.GAMMA.DIST(Occurrence!K2188,$C$6,$C$7,TRUE),0)</f>
        <v/>
      </c>
      <c r="L2188" s="9">
        <f>IF(Occurrence!K2188&gt;0,_xlfn.GAMMA.INV(K2188,$B$6,$B$7),0)</f>
        <v/>
      </c>
      <c r="M2188" s="24">
        <f>_xlfn.NORM.DIST(Data!X2188,$C$9,$C$10,TRUE)</f>
        <v/>
      </c>
      <c r="N2188" s="9">
        <f>_xlfn.NORM.INV(M2188,$B$9,$B$10)</f>
        <v/>
      </c>
      <c r="O2188" s="24">
        <f>_xlfn.NORM.DIST(Data!Y2188,$C$9,$C$10,TRUE)</f>
        <v/>
      </c>
      <c r="P2188" s="9">
        <f>_xlfn.NORM.INV(O2188,$B$9,$B$10)</f>
        <v/>
      </c>
    </row>
    <row r="2189">
      <c r="H2189" s="14">
        <f>Data!A2189</f>
        <v/>
      </c>
      <c r="I2189" s="24">
        <f>IF(Occurrence!J2189&gt;0,_xlfn.GAMMA.DIST(Occurrence!J2189,$C$6,$C$7,TRUE),0)</f>
        <v/>
      </c>
      <c r="J2189" s="9">
        <f>IF(Occurrence!J2189&gt;0,_xlfn.GAMMA.INV(I2189,$B$6,$B$7),0)</f>
        <v/>
      </c>
      <c r="K2189" s="24">
        <f>IF(Occurrence!K2189&gt;0,_xlfn.GAMMA.DIST(Occurrence!K2189,$C$6,$C$7,TRUE),0)</f>
        <v/>
      </c>
      <c r="L2189" s="9">
        <f>IF(Occurrence!K2189&gt;0,_xlfn.GAMMA.INV(K2189,$B$6,$B$7),0)</f>
        <v/>
      </c>
      <c r="M2189" s="24">
        <f>_xlfn.NORM.DIST(Data!X2189,$C$9,$C$10,TRUE)</f>
        <v/>
      </c>
      <c r="N2189" s="9">
        <f>_xlfn.NORM.INV(M2189,$B$9,$B$10)</f>
        <v/>
      </c>
      <c r="O2189" s="24">
        <f>_xlfn.NORM.DIST(Data!Y2189,$C$9,$C$10,TRUE)</f>
        <v/>
      </c>
      <c r="P2189" s="9">
        <f>_xlfn.NORM.INV(O2189,$B$9,$B$10)</f>
        <v/>
      </c>
    </row>
    <row r="2190">
      <c r="H2190" s="14">
        <f>Data!A2190</f>
        <v/>
      </c>
      <c r="I2190" s="24">
        <f>IF(Occurrence!J2190&gt;0,_xlfn.GAMMA.DIST(Occurrence!J2190,$C$6,$C$7,TRUE),0)</f>
        <v/>
      </c>
      <c r="J2190" s="9">
        <f>IF(Occurrence!J2190&gt;0,_xlfn.GAMMA.INV(I2190,$B$6,$B$7),0)</f>
        <v/>
      </c>
      <c r="K2190" s="24">
        <f>IF(Occurrence!K2190&gt;0,_xlfn.GAMMA.DIST(Occurrence!K2190,$C$6,$C$7,TRUE),0)</f>
        <v/>
      </c>
      <c r="L2190" s="9">
        <f>IF(Occurrence!K2190&gt;0,_xlfn.GAMMA.INV(K2190,$B$6,$B$7),0)</f>
        <v/>
      </c>
      <c r="M2190" s="24">
        <f>_xlfn.NORM.DIST(Data!X2190,$C$9,$C$10,TRUE)</f>
        <v/>
      </c>
      <c r="N2190" s="9">
        <f>_xlfn.NORM.INV(M2190,$B$9,$B$10)</f>
        <v/>
      </c>
      <c r="O2190" s="24">
        <f>_xlfn.NORM.DIST(Data!Y2190,$C$9,$C$10,TRUE)</f>
        <v/>
      </c>
      <c r="P2190" s="9">
        <f>_xlfn.NORM.INV(O2190,$B$9,$B$10)</f>
        <v/>
      </c>
    </row>
    <row r="2191">
      <c r="H2191" s="14">
        <f>Data!A2191</f>
        <v/>
      </c>
      <c r="I2191" s="24">
        <f>IF(Occurrence!J2191&gt;0,_xlfn.GAMMA.DIST(Occurrence!J2191,$C$6,$C$7,TRUE),0)</f>
        <v/>
      </c>
      <c r="J2191" s="9">
        <f>IF(Occurrence!J2191&gt;0,_xlfn.GAMMA.INV(I2191,$B$6,$B$7),0)</f>
        <v/>
      </c>
      <c r="K2191" s="24">
        <f>IF(Occurrence!K2191&gt;0,_xlfn.GAMMA.DIST(Occurrence!K2191,$C$6,$C$7,TRUE),0)</f>
        <v/>
      </c>
      <c r="L2191" s="9">
        <f>IF(Occurrence!K2191&gt;0,_xlfn.GAMMA.INV(K2191,$B$6,$B$7),0)</f>
        <v/>
      </c>
      <c r="M2191" s="24">
        <f>_xlfn.NORM.DIST(Data!X2191,$C$9,$C$10,TRUE)</f>
        <v/>
      </c>
      <c r="N2191" s="9">
        <f>_xlfn.NORM.INV(M2191,$B$9,$B$10)</f>
        <v/>
      </c>
      <c r="O2191" s="24">
        <f>_xlfn.NORM.DIST(Data!Y2191,$C$9,$C$10,TRUE)</f>
        <v/>
      </c>
      <c r="P2191" s="9">
        <f>_xlfn.NORM.INV(O2191,$B$9,$B$10)</f>
        <v/>
      </c>
    </row>
    <row r="2192">
      <c r="H2192" s="14">
        <f>Data!A2192</f>
        <v/>
      </c>
      <c r="I2192" s="24">
        <f>IF(Occurrence!J2192&gt;0,_xlfn.GAMMA.DIST(Occurrence!J2192,$C$6,$C$7,TRUE),0)</f>
        <v/>
      </c>
      <c r="J2192" s="9">
        <f>IF(Occurrence!J2192&gt;0,_xlfn.GAMMA.INV(I2192,$B$6,$B$7),0)</f>
        <v/>
      </c>
      <c r="K2192" s="24">
        <f>IF(Occurrence!K2192&gt;0,_xlfn.GAMMA.DIST(Occurrence!K2192,$C$6,$C$7,TRUE),0)</f>
        <v/>
      </c>
      <c r="L2192" s="9">
        <f>IF(Occurrence!K2192&gt;0,_xlfn.GAMMA.INV(K2192,$B$6,$B$7),0)</f>
        <v/>
      </c>
      <c r="M2192" s="24">
        <f>_xlfn.NORM.DIST(Data!X2192,$C$9,$C$10,TRUE)</f>
        <v/>
      </c>
      <c r="N2192" s="9">
        <f>_xlfn.NORM.INV(M2192,$B$9,$B$10)</f>
        <v/>
      </c>
      <c r="O2192" s="24">
        <f>_xlfn.NORM.DIST(Data!Y2192,$C$9,$C$10,TRUE)</f>
        <v/>
      </c>
      <c r="P2192" s="9">
        <f>_xlfn.NORM.INV(O2192,$B$9,$B$10)</f>
        <v/>
      </c>
    </row>
    <row r="2193">
      <c r="H2193" s="14">
        <f>Data!A2193</f>
        <v/>
      </c>
      <c r="I2193" s="24">
        <f>IF(Occurrence!J2193&gt;0,_xlfn.GAMMA.DIST(Occurrence!J2193,$C$6,$C$7,TRUE),0)</f>
        <v/>
      </c>
      <c r="J2193" s="9">
        <f>IF(Occurrence!J2193&gt;0,_xlfn.GAMMA.INV(I2193,$B$6,$B$7),0)</f>
        <v/>
      </c>
      <c r="K2193" s="24">
        <f>IF(Occurrence!K2193&gt;0,_xlfn.GAMMA.DIST(Occurrence!K2193,$C$6,$C$7,TRUE),0)</f>
        <v/>
      </c>
      <c r="L2193" s="9">
        <f>IF(Occurrence!K2193&gt;0,_xlfn.GAMMA.INV(K2193,$B$6,$B$7),0)</f>
        <v/>
      </c>
      <c r="M2193" s="24">
        <f>_xlfn.NORM.DIST(Data!X2193,$C$9,$C$10,TRUE)</f>
        <v/>
      </c>
      <c r="N2193" s="9">
        <f>_xlfn.NORM.INV(M2193,$B$9,$B$10)</f>
        <v/>
      </c>
      <c r="O2193" s="24">
        <f>_xlfn.NORM.DIST(Data!Y2193,$C$9,$C$10,TRUE)</f>
        <v/>
      </c>
      <c r="P2193" s="9">
        <f>_xlfn.NORM.INV(O2193,$B$9,$B$10)</f>
        <v/>
      </c>
    </row>
    <row r="2194">
      <c r="H2194" s="14">
        <f>Data!A2194</f>
        <v/>
      </c>
      <c r="I2194" s="24">
        <f>IF(Occurrence!J2194&gt;0,_xlfn.GAMMA.DIST(Occurrence!J2194,$C$6,$C$7,TRUE),0)</f>
        <v/>
      </c>
      <c r="J2194" s="9">
        <f>IF(Occurrence!J2194&gt;0,_xlfn.GAMMA.INV(I2194,$B$6,$B$7),0)</f>
        <v/>
      </c>
      <c r="K2194" s="24">
        <f>IF(Occurrence!K2194&gt;0,_xlfn.GAMMA.DIST(Occurrence!K2194,$C$6,$C$7,TRUE),0)</f>
        <v/>
      </c>
      <c r="L2194" s="9">
        <f>IF(Occurrence!K2194&gt;0,_xlfn.GAMMA.INV(K2194,$B$6,$B$7),0)</f>
        <v/>
      </c>
      <c r="M2194" s="24">
        <f>_xlfn.NORM.DIST(Data!X2194,$C$9,$C$10,TRUE)</f>
        <v/>
      </c>
      <c r="N2194" s="9">
        <f>_xlfn.NORM.INV(M2194,$B$9,$B$10)</f>
        <v/>
      </c>
      <c r="O2194" s="24">
        <f>_xlfn.NORM.DIST(Data!Y2194,$C$9,$C$10,TRUE)</f>
        <v/>
      </c>
      <c r="P2194" s="9">
        <f>_xlfn.NORM.INV(O2194,$B$9,$B$10)</f>
        <v/>
      </c>
    </row>
    <row r="2195">
      <c r="H2195" s="14">
        <f>Data!A2195</f>
        <v/>
      </c>
      <c r="I2195" s="24">
        <f>IF(Occurrence!J2195&gt;0,_xlfn.GAMMA.DIST(Occurrence!J2195,$C$6,$C$7,TRUE),0)</f>
        <v/>
      </c>
      <c r="J2195" s="9">
        <f>IF(Occurrence!J2195&gt;0,_xlfn.GAMMA.INV(I2195,$B$6,$B$7),0)</f>
        <v/>
      </c>
      <c r="K2195" s="24">
        <f>IF(Occurrence!K2195&gt;0,_xlfn.GAMMA.DIST(Occurrence!K2195,$C$6,$C$7,TRUE),0)</f>
        <v/>
      </c>
      <c r="L2195" s="9">
        <f>IF(Occurrence!K2195&gt;0,_xlfn.GAMMA.INV(K2195,$B$6,$B$7),0)</f>
        <v/>
      </c>
      <c r="M2195" s="24">
        <f>_xlfn.NORM.DIST(Data!X2195,$C$9,$C$10,TRUE)</f>
        <v/>
      </c>
      <c r="N2195" s="9">
        <f>_xlfn.NORM.INV(M2195,$B$9,$B$10)</f>
        <v/>
      </c>
      <c r="O2195" s="24">
        <f>_xlfn.NORM.DIST(Data!Y2195,$C$9,$C$10,TRUE)</f>
        <v/>
      </c>
      <c r="P2195" s="9">
        <f>_xlfn.NORM.INV(O2195,$B$9,$B$10)</f>
        <v/>
      </c>
    </row>
    <row r="2196">
      <c r="H2196" s="14">
        <f>Data!A2196</f>
        <v/>
      </c>
      <c r="I2196" s="24">
        <f>IF(Occurrence!J2196&gt;0,_xlfn.GAMMA.DIST(Occurrence!J2196,$C$6,$C$7,TRUE),0)</f>
        <v/>
      </c>
      <c r="J2196" s="9">
        <f>IF(Occurrence!J2196&gt;0,_xlfn.GAMMA.INV(I2196,$B$6,$B$7),0)</f>
        <v/>
      </c>
      <c r="K2196" s="24">
        <f>IF(Occurrence!K2196&gt;0,_xlfn.GAMMA.DIST(Occurrence!K2196,$C$6,$C$7,TRUE),0)</f>
        <v/>
      </c>
      <c r="L2196" s="9">
        <f>IF(Occurrence!K2196&gt;0,_xlfn.GAMMA.INV(K2196,$B$6,$B$7),0)</f>
        <v/>
      </c>
      <c r="M2196" s="24">
        <f>_xlfn.NORM.DIST(Data!X2196,$C$9,$C$10,TRUE)</f>
        <v/>
      </c>
      <c r="N2196" s="9">
        <f>_xlfn.NORM.INV(M2196,$B$9,$B$10)</f>
        <v/>
      </c>
      <c r="O2196" s="24">
        <f>_xlfn.NORM.DIST(Data!Y2196,$C$9,$C$10,TRUE)</f>
        <v/>
      </c>
      <c r="P2196" s="9">
        <f>_xlfn.NORM.INV(O2196,$B$9,$B$10)</f>
        <v/>
      </c>
    </row>
    <row r="2197">
      <c r="H2197" s="14">
        <f>Data!A2197</f>
        <v/>
      </c>
      <c r="I2197" s="24">
        <f>IF(Occurrence!J2197&gt;0,_xlfn.GAMMA.DIST(Occurrence!J2197,$C$6,$C$7,TRUE),0)</f>
        <v/>
      </c>
      <c r="J2197" s="9">
        <f>IF(Occurrence!J2197&gt;0,_xlfn.GAMMA.INV(I2197,$B$6,$B$7),0)</f>
        <v/>
      </c>
      <c r="K2197" s="24">
        <f>IF(Occurrence!K2197&gt;0,_xlfn.GAMMA.DIST(Occurrence!K2197,$C$6,$C$7,TRUE),0)</f>
        <v/>
      </c>
      <c r="L2197" s="9">
        <f>IF(Occurrence!K2197&gt;0,_xlfn.GAMMA.INV(K2197,$B$6,$B$7),0)</f>
        <v/>
      </c>
      <c r="M2197" s="24">
        <f>_xlfn.NORM.DIST(Data!X2197,$C$9,$C$10,TRUE)</f>
        <v/>
      </c>
      <c r="N2197" s="9">
        <f>_xlfn.NORM.INV(M2197,$B$9,$B$10)</f>
        <v/>
      </c>
      <c r="O2197" s="24">
        <f>_xlfn.NORM.DIST(Data!Y2197,$C$9,$C$10,TRUE)</f>
        <v/>
      </c>
      <c r="P2197" s="9">
        <f>_xlfn.NORM.INV(O2197,$B$9,$B$10)</f>
        <v/>
      </c>
    </row>
    <row r="2198">
      <c r="H2198" s="14">
        <f>Data!A2198</f>
        <v/>
      </c>
      <c r="I2198" s="24">
        <f>IF(Occurrence!J2198&gt;0,_xlfn.GAMMA.DIST(Occurrence!J2198,$C$6,$C$7,TRUE),0)</f>
        <v/>
      </c>
      <c r="J2198" s="9">
        <f>IF(Occurrence!J2198&gt;0,_xlfn.GAMMA.INV(I2198,$B$6,$B$7),0)</f>
        <v/>
      </c>
      <c r="K2198" s="24">
        <f>IF(Occurrence!K2198&gt;0,_xlfn.GAMMA.DIST(Occurrence!K2198,$C$6,$C$7,TRUE),0)</f>
        <v/>
      </c>
      <c r="L2198" s="9">
        <f>IF(Occurrence!K2198&gt;0,_xlfn.GAMMA.INV(K2198,$B$6,$B$7),0)</f>
        <v/>
      </c>
      <c r="M2198" s="24">
        <f>_xlfn.NORM.DIST(Data!X2198,$C$9,$C$10,TRUE)</f>
        <v/>
      </c>
      <c r="N2198" s="9">
        <f>_xlfn.NORM.INV(M2198,$B$9,$B$10)</f>
        <v/>
      </c>
      <c r="O2198" s="24">
        <f>_xlfn.NORM.DIST(Data!Y2198,$C$9,$C$10,TRUE)</f>
        <v/>
      </c>
      <c r="P2198" s="9">
        <f>_xlfn.NORM.INV(O2198,$B$9,$B$10)</f>
        <v/>
      </c>
    </row>
    <row r="2199">
      <c r="H2199" s="14">
        <f>Data!A2199</f>
        <v/>
      </c>
      <c r="I2199" s="24">
        <f>IF(Occurrence!J2199&gt;0,_xlfn.GAMMA.DIST(Occurrence!J2199,$C$6,$C$7,TRUE),0)</f>
        <v/>
      </c>
      <c r="J2199" s="9">
        <f>IF(Occurrence!J2199&gt;0,_xlfn.GAMMA.INV(I2199,$B$6,$B$7),0)</f>
        <v/>
      </c>
      <c r="K2199" s="24">
        <f>IF(Occurrence!K2199&gt;0,_xlfn.GAMMA.DIST(Occurrence!K2199,$C$6,$C$7,TRUE),0)</f>
        <v/>
      </c>
      <c r="L2199" s="9">
        <f>IF(Occurrence!K2199&gt;0,_xlfn.GAMMA.INV(K2199,$B$6,$B$7),0)</f>
        <v/>
      </c>
      <c r="M2199" s="24">
        <f>_xlfn.NORM.DIST(Data!X2199,$C$9,$C$10,TRUE)</f>
        <v/>
      </c>
      <c r="N2199" s="9">
        <f>_xlfn.NORM.INV(M2199,$B$9,$B$10)</f>
        <v/>
      </c>
      <c r="O2199" s="24">
        <f>_xlfn.NORM.DIST(Data!Y2199,$C$9,$C$10,TRUE)</f>
        <v/>
      </c>
      <c r="P2199" s="9">
        <f>_xlfn.NORM.INV(O2199,$B$9,$B$10)</f>
        <v/>
      </c>
    </row>
    <row r="2200">
      <c r="H2200" s="14">
        <f>Data!A2200</f>
        <v/>
      </c>
      <c r="I2200" s="24">
        <f>IF(Occurrence!J2200&gt;0,_xlfn.GAMMA.DIST(Occurrence!J2200,$C$6,$C$7,TRUE),0)</f>
        <v/>
      </c>
      <c r="J2200" s="9">
        <f>IF(Occurrence!J2200&gt;0,_xlfn.GAMMA.INV(I2200,$B$6,$B$7),0)</f>
        <v/>
      </c>
      <c r="K2200" s="24">
        <f>IF(Occurrence!K2200&gt;0,_xlfn.GAMMA.DIST(Occurrence!K2200,$C$6,$C$7,TRUE),0)</f>
        <v/>
      </c>
      <c r="L2200" s="9">
        <f>IF(Occurrence!K2200&gt;0,_xlfn.GAMMA.INV(K2200,$B$6,$B$7),0)</f>
        <v/>
      </c>
      <c r="M2200" s="24">
        <f>_xlfn.NORM.DIST(Data!X2200,$C$9,$C$10,TRUE)</f>
        <v/>
      </c>
      <c r="N2200" s="9">
        <f>_xlfn.NORM.INV(M2200,$B$9,$B$10)</f>
        <v/>
      </c>
      <c r="O2200" s="24">
        <f>_xlfn.NORM.DIST(Data!Y2200,$C$9,$C$10,TRUE)</f>
        <v/>
      </c>
      <c r="P2200" s="9">
        <f>_xlfn.NORM.INV(O2200,$B$9,$B$10)</f>
        <v/>
      </c>
    </row>
    <row r="2201">
      <c r="H2201" s="14">
        <f>Data!A2201</f>
        <v/>
      </c>
      <c r="I2201" s="24">
        <f>IF(Occurrence!J2201&gt;0,_xlfn.GAMMA.DIST(Occurrence!J2201,$C$6,$C$7,TRUE),0)</f>
        <v/>
      </c>
      <c r="J2201" s="9">
        <f>IF(Occurrence!J2201&gt;0,_xlfn.GAMMA.INV(I2201,$B$6,$B$7),0)</f>
        <v/>
      </c>
      <c r="K2201" s="24">
        <f>IF(Occurrence!K2201&gt;0,_xlfn.GAMMA.DIST(Occurrence!K2201,$C$6,$C$7,TRUE),0)</f>
        <v/>
      </c>
      <c r="L2201" s="9">
        <f>IF(Occurrence!K2201&gt;0,_xlfn.GAMMA.INV(K2201,$B$6,$B$7),0)</f>
        <v/>
      </c>
      <c r="M2201" s="24">
        <f>_xlfn.NORM.DIST(Data!X2201,$C$9,$C$10,TRUE)</f>
        <v/>
      </c>
      <c r="N2201" s="9">
        <f>_xlfn.NORM.INV(M2201,$B$9,$B$10)</f>
        <v/>
      </c>
      <c r="O2201" s="24">
        <f>_xlfn.NORM.DIST(Data!Y2201,$C$9,$C$10,TRUE)</f>
        <v/>
      </c>
      <c r="P2201" s="9">
        <f>_xlfn.NORM.INV(O2201,$B$9,$B$10)</f>
        <v/>
      </c>
    </row>
    <row r="2202">
      <c r="H2202" s="14">
        <f>Data!A2202</f>
        <v/>
      </c>
      <c r="I2202" s="24">
        <f>IF(Occurrence!J2202&gt;0,_xlfn.GAMMA.DIST(Occurrence!J2202,$C$6,$C$7,TRUE),0)</f>
        <v/>
      </c>
      <c r="J2202" s="9">
        <f>IF(Occurrence!J2202&gt;0,_xlfn.GAMMA.INV(I2202,$B$6,$B$7),0)</f>
        <v/>
      </c>
      <c r="K2202" s="24">
        <f>IF(Occurrence!K2202&gt;0,_xlfn.GAMMA.DIST(Occurrence!K2202,$C$6,$C$7,TRUE),0)</f>
        <v/>
      </c>
      <c r="L2202" s="9">
        <f>IF(Occurrence!K2202&gt;0,_xlfn.GAMMA.INV(K2202,$B$6,$B$7),0)</f>
        <v/>
      </c>
      <c r="M2202" s="24">
        <f>_xlfn.NORM.DIST(Data!X2202,$C$9,$C$10,TRUE)</f>
        <v/>
      </c>
      <c r="N2202" s="9">
        <f>_xlfn.NORM.INV(M2202,$B$9,$B$10)</f>
        <v/>
      </c>
      <c r="O2202" s="24">
        <f>_xlfn.NORM.DIST(Data!Y2202,$C$9,$C$10,TRUE)</f>
        <v/>
      </c>
      <c r="P2202" s="9">
        <f>_xlfn.NORM.INV(O2202,$B$9,$B$10)</f>
        <v/>
      </c>
    </row>
    <row r="2203">
      <c r="H2203" s="14">
        <f>Data!A2203</f>
        <v/>
      </c>
      <c r="I2203" s="24">
        <f>IF(Occurrence!J2203&gt;0,_xlfn.GAMMA.DIST(Occurrence!J2203,$C$6,$C$7,TRUE),0)</f>
        <v/>
      </c>
      <c r="J2203" s="9">
        <f>IF(Occurrence!J2203&gt;0,_xlfn.GAMMA.INV(I2203,$B$6,$B$7),0)</f>
        <v/>
      </c>
      <c r="K2203" s="24">
        <f>IF(Occurrence!K2203&gt;0,_xlfn.GAMMA.DIST(Occurrence!K2203,$C$6,$C$7,TRUE),0)</f>
        <v/>
      </c>
      <c r="L2203" s="9">
        <f>IF(Occurrence!K2203&gt;0,_xlfn.GAMMA.INV(K2203,$B$6,$B$7),0)</f>
        <v/>
      </c>
      <c r="M2203" s="24">
        <f>_xlfn.NORM.DIST(Data!X2203,$C$9,$C$10,TRUE)</f>
        <v/>
      </c>
      <c r="N2203" s="9">
        <f>_xlfn.NORM.INV(M2203,$B$9,$B$10)</f>
        <v/>
      </c>
      <c r="O2203" s="24">
        <f>_xlfn.NORM.DIST(Data!Y2203,$C$9,$C$10,TRUE)</f>
        <v/>
      </c>
      <c r="P2203" s="9">
        <f>_xlfn.NORM.INV(O2203,$B$9,$B$10)</f>
        <v/>
      </c>
    </row>
    <row r="2204">
      <c r="H2204" s="14">
        <f>Data!A2204</f>
        <v/>
      </c>
      <c r="I2204" s="24">
        <f>IF(Occurrence!J2204&gt;0,_xlfn.GAMMA.DIST(Occurrence!J2204,$C$6,$C$7,TRUE),0)</f>
        <v/>
      </c>
      <c r="J2204" s="9">
        <f>IF(Occurrence!J2204&gt;0,_xlfn.GAMMA.INV(I2204,$B$6,$B$7),0)</f>
        <v/>
      </c>
      <c r="K2204" s="24">
        <f>IF(Occurrence!K2204&gt;0,_xlfn.GAMMA.DIST(Occurrence!K2204,$C$6,$C$7,TRUE),0)</f>
        <v/>
      </c>
      <c r="L2204" s="9">
        <f>IF(Occurrence!K2204&gt;0,_xlfn.GAMMA.INV(K2204,$B$6,$B$7),0)</f>
        <v/>
      </c>
      <c r="M2204" s="24">
        <f>_xlfn.NORM.DIST(Data!X2204,$C$9,$C$10,TRUE)</f>
        <v/>
      </c>
      <c r="N2204" s="9">
        <f>_xlfn.NORM.INV(M2204,$B$9,$B$10)</f>
        <v/>
      </c>
      <c r="O2204" s="24">
        <f>_xlfn.NORM.DIST(Data!Y2204,$C$9,$C$10,TRUE)</f>
        <v/>
      </c>
      <c r="P2204" s="9">
        <f>_xlfn.NORM.INV(O2204,$B$9,$B$10)</f>
        <v/>
      </c>
    </row>
    <row r="2205">
      <c r="H2205" s="14">
        <f>Data!A2205</f>
        <v/>
      </c>
      <c r="I2205" s="24">
        <f>IF(Occurrence!J2205&gt;0,_xlfn.GAMMA.DIST(Occurrence!J2205,$C$6,$C$7,TRUE),0)</f>
        <v/>
      </c>
      <c r="J2205" s="9">
        <f>IF(Occurrence!J2205&gt;0,_xlfn.GAMMA.INV(I2205,$B$6,$B$7),0)</f>
        <v/>
      </c>
      <c r="K2205" s="24">
        <f>IF(Occurrence!K2205&gt;0,_xlfn.GAMMA.DIST(Occurrence!K2205,$C$6,$C$7,TRUE),0)</f>
        <v/>
      </c>
      <c r="L2205" s="9">
        <f>IF(Occurrence!K2205&gt;0,_xlfn.GAMMA.INV(K2205,$B$6,$B$7),0)</f>
        <v/>
      </c>
      <c r="M2205" s="24">
        <f>_xlfn.NORM.DIST(Data!X2205,$C$9,$C$10,TRUE)</f>
        <v/>
      </c>
      <c r="N2205" s="9">
        <f>_xlfn.NORM.INV(M2205,$B$9,$B$10)</f>
        <v/>
      </c>
      <c r="O2205" s="24">
        <f>_xlfn.NORM.DIST(Data!Y2205,$C$9,$C$10,TRUE)</f>
        <v/>
      </c>
      <c r="P2205" s="9">
        <f>_xlfn.NORM.INV(O2205,$B$9,$B$10)</f>
        <v/>
      </c>
    </row>
    <row r="2206">
      <c r="H2206" s="14">
        <f>Data!A2206</f>
        <v/>
      </c>
      <c r="I2206" s="24">
        <f>IF(Occurrence!J2206&gt;0,_xlfn.GAMMA.DIST(Occurrence!J2206,$C$6,$C$7,TRUE),0)</f>
        <v/>
      </c>
      <c r="J2206" s="9">
        <f>IF(Occurrence!J2206&gt;0,_xlfn.GAMMA.INV(I2206,$B$6,$B$7),0)</f>
        <v/>
      </c>
      <c r="K2206" s="24">
        <f>IF(Occurrence!K2206&gt;0,_xlfn.GAMMA.DIST(Occurrence!K2206,$C$6,$C$7,TRUE),0)</f>
        <v/>
      </c>
      <c r="L2206" s="9">
        <f>IF(Occurrence!K2206&gt;0,_xlfn.GAMMA.INV(K2206,$B$6,$B$7),0)</f>
        <v/>
      </c>
      <c r="M2206" s="24">
        <f>_xlfn.NORM.DIST(Data!X2206,$C$9,$C$10,TRUE)</f>
        <v/>
      </c>
      <c r="N2206" s="9">
        <f>_xlfn.NORM.INV(M2206,$B$9,$B$10)</f>
        <v/>
      </c>
      <c r="O2206" s="24">
        <f>_xlfn.NORM.DIST(Data!Y2206,$C$9,$C$10,TRUE)</f>
        <v/>
      </c>
      <c r="P2206" s="9">
        <f>_xlfn.NORM.INV(O2206,$B$9,$B$10)</f>
        <v/>
      </c>
    </row>
    <row r="2207">
      <c r="H2207" s="14">
        <f>Data!A2207</f>
        <v/>
      </c>
      <c r="I2207" s="24">
        <f>IF(Occurrence!J2207&gt;0,_xlfn.GAMMA.DIST(Occurrence!J2207,$C$6,$C$7,TRUE),0)</f>
        <v/>
      </c>
      <c r="J2207" s="9">
        <f>IF(Occurrence!J2207&gt;0,_xlfn.GAMMA.INV(I2207,$B$6,$B$7),0)</f>
        <v/>
      </c>
      <c r="K2207" s="24">
        <f>IF(Occurrence!K2207&gt;0,_xlfn.GAMMA.DIST(Occurrence!K2207,$C$6,$C$7,TRUE),0)</f>
        <v/>
      </c>
      <c r="L2207" s="9">
        <f>IF(Occurrence!K2207&gt;0,_xlfn.GAMMA.INV(K2207,$B$6,$B$7),0)</f>
        <v/>
      </c>
      <c r="M2207" s="24">
        <f>_xlfn.NORM.DIST(Data!X2207,$C$9,$C$10,TRUE)</f>
        <v/>
      </c>
      <c r="N2207" s="9">
        <f>_xlfn.NORM.INV(M2207,$B$9,$B$10)</f>
        <v/>
      </c>
      <c r="O2207" s="24">
        <f>_xlfn.NORM.DIST(Data!Y2207,$C$9,$C$10,TRUE)</f>
        <v/>
      </c>
      <c r="P2207" s="9">
        <f>_xlfn.NORM.INV(O2207,$B$9,$B$10)</f>
        <v/>
      </c>
    </row>
    <row r="2208">
      <c r="H2208" s="14">
        <f>Data!A2208</f>
        <v/>
      </c>
      <c r="I2208" s="24">
        <f>IF(Occurrence!J2208&gt;0,_xlfn.GAMMA.DIST(Occurrence!J2208,$C$6,$C$7,TRUE),0)</f>
        <v/>
      </c>
      <c r="J2208" s="9">
        <f>IF(Occurrence!J2208&gt;0,_xlfn.GAMMA.INV(I2208,$B$6,$B$7),0)</f>
        <v/>
      </c>
      <c r="K2208" s="24">
        <f>IF(Occurrence!K2208&gt;0,_xlfn.GAMMA.DIST(Occurrence!K2208,$C$6,$C$7,TRUE),0)</f>
        <v/>
      </c>
      <c r="L2208" s="9">
        <f>IF(Occurrence!K2208&gt;0,_xlfn.GAMMA.INV(K2208,$B$6,$B$7),0)</f>
        <v/>
      </c>
      <c r="M2208" s="24">
        <f>_xlfn.NORM.DIST(Data!X2208,$C$9,$C$10,TRUE)</f>
        <v/>
      </c>
      <c r="N2208" s="9">
        <f>_xlfn.NORM.INV(M2208,$B$9,$B$10)</f>
        <v/>
      </c>
      <c r="O2208" s="24">
        <f>_xlfn.NORM.DIST(Data!Y2208,$C$9,$C$10,TRUE)</f>
        <v/>
      </c>
      <c r="P2208" s="9">
        <f>_xlfn.NORM.INV(O2208,$B$9,$B$10)</f>
        <v/>
      </c>
    </row>
    <row r="2209">
      <c r="H2209" s="14">
        <f>Data!A2209</f>
        <v/>
      </c>
      <c r="I2209" s="24">
        <f>IF(Occurrence!J2209&gt;0,_xlfn.GAMMA.DIST(Occurrence!J2209,$C$6,$C$7,TRUE),0)</f>
        <v/>
      </c>
      <c r="J2209" s="9">
        <f>IF(Occurrence!J2209&gt;0,_xlfn.GAMMA.INV(I2209,$B$6,$B$7),0)</f>
        <v/>
      </c>
      <c r="K2209" s="24">
        <f>IF(Occurrence!K2209&gt;0,_xlfn.GAMMA.DIST(Occurrence!K2209,$C$6,$C$7,TRUE),0)</f>
        <v/>
      </c>
      <c r="L2209" s="9">
        <f>IF(Occurrence!K2209&gt;0,_xlfn.GAMMA.INV(K2209,$B$6,$B$7),0)</f>
        <v/>
      </c>
      <c r="M2209" s="24">
        <f>_xlfn.NORM.DIST(Data!X2209,$C$9,$C$10,TRUE)</f>
        <v/>
      </c>
      <c r="N2209" s="9">
        <f>_xlfn.NORM.INV(M2209,$B$9,$B$10)</f>
        <v/>
      </c>
      <c r="O2209" s="24">
        <f>_xlfn.NORM.DIST(Data!Y2209,$C$9,$C$10,TRUE)</f>
        <v/>
      </c>
      <c r="P2209" s="9">
        <f>_xlfn.NORM.INV(O2209,$B$9,$B$10)</f>
        <v/>
      </c>
    </row>
    <row r="2210">
      <c r="H2210" s="14">
        <f>Data!A2210</f>
        <v/>
      </c>
      <c r="I2210" s="24">
        <f>IF(Occurrence!J2210&gt;0,_xlfn.GAMMA.DIST(Occurrence!J2210,$C$6,$C$7,TRUE),0)</f>
        <v/>
      </c>
      <c r="J2210" s="9">
        <f>IF(Occurrence!J2210&gt;0,_xlfn.GAMMA.INV(I2210,$B$6,$B$7),0)</f>
        <v/>
      </c>
      <c r="K2210" s="24">
        <f>IF(Occurrence!K2210&gt;0,_xlfn.GAMMA.DIST(Occurrence!K2210,$C$6,$C$7,TRUE),0)</f>
        <v/>
      </c>
      <c r="L2210" s="9">
        <f>IF(Occurrence!K2210&gt;0,_xlfn.GAMMA.INV(K2210,$B$6,$B$7),0)</f>
        <v/>
      </c>
      <c r="M2210" s="24">
        <f>_xlfn.NORM.DIST(Data!X2210,$C$9,$C$10,TRUE)</f>
        <v/>
      </c>
      <c r="N2210" s="9">
        <f>_xlfn.NORM.INV(M2210,$B$9,$B$10)</f>
        <v/>
      </c>
      <c r="O2210" s="24">
        <f>_xlfn.NORM.DIST(Data!Y2210,$C$9,$C$10,TRUE)</f>
        <v/>
      </c>
      <c r="P2210" s="9">
        <f>_xlfn.NORM.INV(O2210,$B$9,$B$10)</f>
        <v/>
      </c>
    </row>
    <row r="2211">
      <c r="H2211" s="14">
        <f>Data!A2211</f>
        <v/>
      </c>
      <c r="I2211" s="24">
        <f>IF(Occurrence!J2211&gt;0,_xlfn.GAMMA.DIST(Occurrence!J2211,$C$6,$C$7,TRUE),0)</f>
        <v/>
      </c>
      <c r="J2211" s="9">
        <f>IF(Occurrence!J2211&gt;0,_xlfn.GAMMA.INV(I2211,$B$6,$B$7),0)</f>
        <v/>
      </c>
      <c r="K2211" s="24">
        <f>IF(Occurrence!K2211&gt;0,_xlfn.GAMMA.DIST(Occurrence!K2211,$C$6,$C$7,TRUE),0)</f>
        <v/>
      </c>
      <c r="L2211" s="9">
        <f>IF(Occurrence!K2211&gt;0,_xlfn.GAMMA.INV(K2211,$B$6,$B$7),0)</f>
        <v/>
      </c>
      <c r="M2211" s="24">
        <f>_xlfn.NORM.DIST(Data!X2211,$C$9,$C$10,TRUE)</f>
        <v/>
      </c>
      <c r="N2211" s="9">
        <f>_xlfn.NORM.INV(M2211,$B$9,$B$10)</f>
        <v/>
      </c>
      <c r="O2211" s="24">
        <f>_xlfn.NORM.DIST(Data!Y2211,$C$9,$C$10,TRUE)</f>
        <v/>
      </c>
      <c r="P2211" s="9">
        <f>_xlfn.NORM.INV(O2211,$B$9,$B$10)</f>
        <v/>
      </c>
    </row>
    <row r="2212">
      <c r="H2212" s="14">
        <f>Data!A2212</f>
        <v/>
      </c>
      <c r="I2212" s="24">
        <f>IF(Occurrence!J2212&gt;0,_xlfn.GAMMA.DIST(Occurrence!J2212,$C$6,$C$7,TRUE),0)</f>
        <v/>
      </c>
      <c r="J2212" s="9">
        <f>IF(Occurrence!J2212&gt;0,_xlfn.GAMMA.INV(I2212,$B$6,$B$7),0)</f>
        <v/>
      </c>
      <c r="K2212" s="24">
        <f>IF(Occurrence!K2212&gt;0,_xlfn.GAMMA.DIST(Occurrence!K2212,$C$6,$C$7,TRUE),0)</f>
        <v/>
      </c>
      <c r="L2212" s="9">
        <f>IF(Occurrence!K2212&gt;0,_xlfn.GAMMA.INV(K2212,$B$6,$B$7),0)</f>
        <v/>
      </c>
      <c r="M2212" s="24">
        <f>_xlfn.NORM.DIST(Data!X2212,$C$9,$C$10,TRUE)</f>
        <v/>
      </c>
      <c r="N2212" s="9">
        <f>_xlfn.NORM.INV(M2212,$B$9,$B$10)</f>
        <v/>
      </c>
      <c r="O2212" s="24">
        <f>_xlfn.NORM.DIST(Data!Y2212,$C$9,$C$10,TRUE)</f>
        <v/>
      </c>
      <c r="P2212" s="9">
        <f>_xlfn.NORM.INV(O2212,$B$9,$B$10)</f>
        <v/>
      </c>
    </row>
    <row r="2213">
      <c r="H2213" s="14">
        <f>Data!A2213</f>
        <v/>
      </c>
      <c r="I2213" s="24">
        <f>IF(Occurrence!J2213&gt;0,_xlfn.GAMMA.DIST(Occurrence!J2213,$C$6,$C$7,TRUE),0)</f>
        <v/>
      </c>
      <c r="J2213" s="9">
        <f>IF(Occurrence!J2213&gt;0,_xlfn.GAMMA.INV(I2213,$B$6,$B$7),0)</f>
        <v/>
      </c>
      <c r="K2213" s="24">
        <f>IF(Occurrence!K2213&gt;0,_xlfn.GAMMA.DIST(Occurrence!K2213,$C$6,$C$7,TRUE),0)</f>
        <v/>
      </c>
      <c r="L2213" s="9">
        <f>IF(Occurrence!K2213&gt;0,_xlfn.GAMMA.INV(K2213,$B$6,$B$7),0)</f>
        <v/>
      </c>
      <c r="M2213" s="24">
        <f>_xlfn.NORM.DIST(Data!X2213,$C$9,$C$10,TRUE)</f>
        <v/>
      </c>
      <c r="N2213" s="9">
        <f>_xlfn.NORM.INV(M2213,$B$9,$B$10)</f>
        <v/>
      </c>
      <c r="O2213" s="24">
        <f>_xlfn.NORM.DIST(Data!Y2213,$C$9,$C$10,TRUE)</f>
        <v/>
      </c>
      <c r="P2213" s="9">
        <f>_xlfn.NORM.INV(O2213,$B$9,$B$10)</f>
        <v/>
      </c>
    </row>
    <row r="2214">
      <c r="H2214" s="14">
        <f>Data!A2214</f>
        <v/>
      </c>
      <c r="I2214" s="24">
        <f>IF(Occurrence!J2214&gt;0,_xlfn.GAMMA.DIST(Occurrence!J2214,$C$6,$C$7,TRUE),0)</f>
        <v/>
      </c>
      <c r="J2214" s="9">
        <f>IF(Occurrence!J2214&gt;0,_xlfn.GAMMA.INV(I2214,$B$6,$B$7),0)</f>
        <v/>
      </c>
      <c r="K2214" s="24">
        <f>IF(Occurrence!K2214&gt;0,_xlfn.GAMMA.DIST(Occurrence!K2214,$C$6,$C$7,TRUE),0)</f>
        <v/>
      </c>
      <c r="L2214" s="9">
        <f>IF(Occurrence!K2214&gt;0,_xlfn.GAMMA.INV(K2214,$B$6,$B$7),0)</f>
        <v/>
      </c>
      <c r="M2214" s="24">
        <f>_xlfn.NORM.DIST(Data!X2214,$C$9,$C$10,TRUE)</f>
        <v/>
      </c>
      <c r="N2214" s="9">
        <f>_xlfn.NORM.INV(M2214,$B$9,$B$10)</f>
        <v/>
      </c>
      <c r="O2214" s="24">
        <f>_xlfn.NORM.DIST(Data!Y2214,$C$9,$C$10,TRUE)</f>
        <v/>
      </c>
      <c r="P2214" s="9">
        <f>_xlfn.NORM.INV(O2214,$B$9,$B$10)</f>
        <v/>
      </c>
    </row>
    <row r="2215">
      <c r="H2215" s="14">
        <f>Data!A2215</f>
        <v/>
      </c>
      <c r="I2215" s="24">
        <f>IF(Occurrence!J2215&gt;0,_xlfn.GAMMA.DIST(Occurrence!J2215,$C$6,$C$7,TRUE),0)</f>
        <v/>
      </c>
      <c r="J2215" s="9">
        <f>IF(Occurrence!J2215&gt;0,_xlfn.GAMMA.INV(I2215,$B$6,$B$7),0)</f>
        <v/>
      </c>
      <c r="K2215" s="24">
        <f>IF(Occurrence!K2215&gt;0,_xlfn.GAMMA.DIST(Occurrence!K2215,$C$6,$C$7,TRUE),0)</f>
        <v/>
      </c>
      <c r="L2215" s="9">
        <f>IF(Occurrence!K2215&gt;0,_xlfn.GAMMA.INV(K2215,$B$6,$B$7),0)</f>
        <v/>
      </c>
      <c r="M2215" s="24">
        <f>_xlfn.NORM.DIST(Data!X2215,$C$9,$C$10,TRUE)</f>
        <v/>
      </c>
      <c r="N2215" s="9">
        <f>_xlfn.NORM.INV(M2215,$B$9,$B$10)</f>
        <v/>
      </c>
      <c r="O2215" s="24">
        <f>_xlfn.NORM.DIST(Data!Y2215,$C$9,$C$10,TRUE)</f>
        <v/>
      </c>
      <c r="P2215" s="9">
        <f>_xlfn.NORM.INV(O2215,$B$9,$B$10)</f>
        <v/>
      </c>
    </row>
    <row r="2216">
      <c r="H2216" s="14">
        <f>Data!A2216</f>
        <v/>
      </c>
      <c r="I2216" s="24">
        <f>IF(Occurrence!J2216&gt;0,_xlfn.GAMMA.DIST(Occurrence!J2216,$C$6,$C$7,TRUE),0)</f>
        <v/>
      </c>
      <c r="J2216" s="9">
        <f>IF(Occurrence!J2216&gt;0,_xlfn.GAMMA.INV(I2216,$B$6,$B$7),0)</f>
        <v/>
      </c>
      <c r="K2216" s="24">
        <f>IF(Occurrence!K2216&gt;0,_xlfn.GAMMA.DIST(Occurrence!K2216,$C$6,$C$7,TRUE),0)</f>
        <v/>
      </c>
      <c r="L2216" s="9">
        <f>IF(Occurrence!K2216&gt;0,_xlfn.GAMMA.INV(K2216,$B$6,$B$7),0)</f>
        <v/>
      </c>
      <c r="M2216" s="24">
        <f>_xlfn.NORM.DIST(Data!X2216,$C$9,$C$10,TRUE)</f>
        <v/>
      </c>
      <c r="N2216" s="9">
        <f>_xlfn.NORM.INV(M2216,$B$9,$B$10)</f>
        <v/>
      </c>
      <c r="O2216" s="24">
        <f>_xlfn.NORM.DIST(Data!Y2216,$C$9,$C$10,TRUE)</f>
        <v/>
      </c>
      <c r="P2216" s="9">
        <f>_xlfn.NORM.INV(O2216,$B$9,$B$10)</f>
        <v/>
      </c>
    </row>
    <row r="2217">
      <c r="H2217" s="14">
        <f>Data!A2217</f>
        <v/>
      </c>
      <c r="I2217" s="24">
        <f>IF(Occurrence!J2217&gt;0,_xlfn.GAMMA.DIST(Occurrence!J2217,$C$6,$C$7,TRUE),0)</f>
        <v/>
      </c>
      <c r="J2217" s="9">
        <f>IF(Occurrence!J2217&gt;0,_xlfn.GAMMA.INV(I2217,$B$6,$B$7),0)</f>
        <v/>
      </c>
      <c r="K2217" s="24">
        <f>IF(Occurrence!K2217&gt;0,_xlfn.GAMMA.DIST(Occurrence!K2217,$C$6,$C$7,TRUE),0)</f>
        <v/>
      </c>
      <c r="L2217" s="9">
        <f>IF(Occurrence!K2217&gt;0,_xlfn.GAMMA.INV(K2217,$B$6,$B$7),0)</f>
        <v/>
      </c>
      <c r="M2217" s="24">
        <f>_xlfn.NORM.DIST(Data!X2217,$C$9,$C$10,TRUE)</f>
        <v/>
      </c>
      <c r="N2217" s="9">
        <f>_xlfn.NORM.INV(M2217,$B$9,$B$10)</f>
        <v/>
      </c>
      <c r="O2217" s="24">
        <f>_xlfn.NORM.DIST(Data!Y2217,$C$9,$C$10,TRUE)</f>
        <v/>
      </c>
      <c r="P2217" s="9">
        <f>_xlfn.NORM.INV(O2217,$B$9,$B$10)</f>
        <v/>
      </c>
    </row>
    <row r="2218">
      <c r="H2218" s="14">
        <f>Data!A2218</f>
        <v/>
      </c>
      <c r="I2218" s="24">
        <f>IF(Occurrence!J2218&gt;0,_xlfn.GAMMA.DIST(Occurrence!J2218,$C$6,$C$7,TRUE),0)</f>
        <v/>
      </c>
      <c r="J2218" s="9">
        <f>IF(Occurrence!J2218&gt;0,_xlfn.GAMMA.INV(I2218,$B$6,$B$7),0)</f>
        <v/>
      </c>
      <c r="K2218" s="24">
        <f>IF(Occurrence!K2218&gt;0,_xlfn.GAMMA.DIST(Occurrence!K2218,$C$6,$C$7,TRUE),0)</f>
        <v/>
      </c>
      <c r="L2218" s="9">
        <f>IF(Occurrence!K2218&gt;0,_xlfn.GAMMA.INV(K2218,$B$6,$B$7),0)</f>
        <v/>
      </c>
      <c r="M2218" s="24">
        <f>_xlfn.NORM.DIST(Data!X2218,$C$9,$C$10,TRUE)</f>
        <v/>
      </c>
      <c r="N2218" s="9">
        <f>_xlfn.NORM.INV(M2218,$B$9,$B$10)</f>
        <v/>
      </c>
      <c r="O2218" s="24">
        <f>_xlfn.NORM.DIST(Data!Y2218,$C$9,$C$10,TRUE)</f>
        <v/>
      </c>
      <c r="P2218" s="9">
        <f>_xlfn.NORM.INV(O2218,$B$9,$B$10)</f>
        <v/>
      </c>
    </row>
    <row r="2219">
      <c r="H2219" s="14">
        <f>Data!A2219</f>
        <v/>
      </c>
      <c r="I2219" s="24">
        <f>IF(Occurrence!J2219&gt;0,_xlfn.GAMMA.DIST(Occurrence!J2219,$C$6,$C$7,TRUE),0)</f>
        <v/>
      </c>
      <c r="J2219" s="9">
        <f>IF(Occurrence!J2219&gt;0,_xlfn.GAMMA.INV(I2219,$B$6,$B$7),0)</f>
        <v/>
      </c>
      <c r="K2219" s="24">
        <f>IF(Occurrence!K2219&gt;0,_xlfn.GAMMA.DIST(Occurrence!K2219,$C$6,$C$7,TRUE),0)</f>
        <v/>
      </c>
      <c r="L2219" s="9">
        <f>IF(Occurrence!K2219&gt;0,_xlfn.GAMMA.INV(K2219,$B$6,$B$7),0)</f>
        <v/>
      </c>
      <c r="M2219" s="24">
        <f>_xlfn.NORM.DIST(Data!X2219,$C$9,$C$10,TRUE)</f>
        <v/>
      </c>
      <c r="N2219" s="9">
        <f>_xlfn.NORM.INV(M2219,$B$9,$B$10)</f>
        <v/>
      </c>
      <c r="O2219" s="24">
        <f>_xlfn.NORM.DIST(Data!Y2219,$C$9,$C$10,TRUE)</f>
        <v/>
      </c>
      <c r="P2219" s="9">
        <f>_xlfn.NORM.INV(O2219,$B$9,$B$10)</f>
        <v/>
      </c>
    </row>
    <row r="2220">
      <c r="H2220" s="14">
        <f>Data!A2220</f>
        <v/>
      </c>
      <c r="I2220" s="24">
        <f>IF(Occurrence!J2220&gt;0,_xlfn.GAMMA.DIST(Occurrence!J2220,$C$6,$C$7,TRUE),0)</f>
        <v/>
      </c>
      <c r="J2220" s="9">
        <f>IF(Occurrence!J2220&gt;0,_xlfn.GAMMA.INV(I2220,$B$6,$B$7),0)</f>
        <v/>
      </c>
      <c r="K2220" s="24">
        <f>IF(Occurrence!K2220&gt;0,_xlfn.GAMMA.DIST(Occurrence!K2220,$C$6,$C$7,TRUE),0)</f>
        <v/>
      </c>
      <c r="L2220" s="9">
        <f>IF(Occurrence!K2220&gt;0,_xlfn.GAMMA.INV(K2220,$B$6,$B$7),0)</f>
        <v/>
      </c>
      <c r="M2220" s="24">
        <f>_xlfn.NORM.DIST(Data!X2220,$C$9,$C$10,TRUE)</f>
        <v/>
      </c>
      <c r="N2220" s="9">
        <f>_xlfn.NORM.INV(M2220,$B$9,$B$10)</f>
        <v/>
      </c>
      <c r="O2220" s="24">
        <f>_xlfn.NORM.DIST(Data!Y2220,$C$9,$C$10,TRUE)</f>
        <v/>
      </c>
      <c r="P2220" s="9">
        <f>_xlfn.NORM.INV(O2220,$B$9,$B$10)</f>
        <v/>
      </c>
    </row>
    <row r="2221">
      <c r="H2221" s="14">
        <f>Data!A2221</f>
        <v/>
      </c>
      <c r="I2221" s="24">
        <f>IF(Occurrence!J2221&gt;0,_xlfn.GAMMA.DIST(Occurrence!J2221,$C$6,$C$7,TRUE),0)</f>
        <v/>
      </c>
      <c r="J2221" s="9">
        <f>IF(Occurrence!J2221&gt;0,_xlfn.GAMMA.INV(I2221,$B$6,$B$7),0)</f>
        <v/>
      </c>
      <c r="K2221" s="24">
        <f>IF(Occurrence!K2221&gt;0,_xlfn.GAMMA.DIST(Occurrence!K2221,$C$6,$C$7,TRUE),0)</f>
        <v/>
      </c>
      <c r="L2221" s="9">
        <f>IF(Occurrence!K2221&gt;0,_xlfn.GAMMA.INV(K2221,$B$6,$B$7),0)</f>
        <v/>
      </c>
      <c r="M2221" s="24">
        <f>_xlfn.NORM.DIST(Data!X2221,$C$9,$C$10,TRUE)</f>
        <v/>
      </c>
      <c r="N2221" s="9">
        <f>_xlfn.NORM.INV(M2221,$B$9,$B$10)</f>
        <v/>
      </c>
      <c r="O2221" s="24">
        <f>_xlfn.NORM.DIST(Data!Y2221,$C$9,$C$10,TRUE)</f>
        <v/>
      </c>
      <c r="P2221" s="9">
        <f>_xlfn.NORM.INV(O2221,$B$9,$B$10)</f>
        <v/>
      </c>
    </row>
    <row r="2222">
      <c r="H2222" s="14">
        <f>Data!A2222</f>
        <v/>
      </c>
      <c r="I2222" s="24">
        <f>IF(Occurrence!J2222&gt;0,_xlfn.GAMMA.DIST(Occurrence!J2222,$C$6,$C$7,TRUE),0)</f>
        <v/>
      </c>
      <c r="J2222" s="9">
        <f>IF(Occurrence!J2222&gt;0,_xlfn.GAMMA.INV(I2222,$B$6,$B$7),0)</f>
        <v/>
      </c>
      <c r="K2222" s="24">
        <f>IF(Occurrence!K2222&gt;0,_xlfn.GAMMA.DIST(Occurrence!K2222,$C$6,$C$7,TRUE),0)</f>
        <v/>
      </c>
      <c r="L2222" s="9">
        <f>IF(Occurrence!K2222&gt;0,_xlfn.GAMMA.INV(K2222,$B$6,$B$7),0)</f>
        <v/>
      </c>
      <c r="M2222" s="24">
        <f>_xlfn.NORM.DIST(Data!X2222,$C$9,$C$10,TRUE)</f>
        <v/>
      </c>
      <c r="N2222" s="9">
        <f>_xlfn.NORM.INV(M2222,$B$9,$B$10)</f>
        <v/>
      </c>
      <c r="O2222" s="24">
        <f>_xlfn.NORM.DIST(Data!Y2222,$C$9,$C$10,TRUE)</f>
        <v/>
      </c>
      <c r="P2222" s="9">
        <f>_xlfn.NORM.INV(O2222,$B$9,$B$10)</f>
        <v/>
      </c>
    </row>
    <row r="2223">
      <c r="H2223" s="14">
        <f>Data!A2223</f>
        <v/>
      </c>
      <c r="I2223" s="24">
        <f>IF(Occurrence!J2223&gt;0,_xlfn.GAMMA.DIST(Occurrence!J2223,$C$6,$C$7,TRUE),0)</f>
        <v/>
      </c>
      <c r="J2223" s="9">
        <f>IF(Occurrence!J2223&gt;0,_xlfn.GAMMA.INV(I2223,$B$6,$B$7),0)</f>
        <v/>
      </c>
      <c r="K2223" s="24">
        <f>IF(Occurrence!K2223&gt;0,_xlfn.GAMMA.DIST(Occurrence!K2223,$C$6,$C$7,TRUE),0)</f>
        <v/>
      </c>
      <c r="L2223" s="9">
        <f>IF(Occurrence!K2223&gt;0,_xlfn.GAMMA.INV(K2223,$B$6,$B$7),0)</f>
        <v/>
      </c>
      <c r="M2223" s="24">
        <f>_xlfn.NORM.DIST(Data!X2223,$C$9,$C$10,TRUE)</f>
        <v/>
      </c>
      <c r="N2223" s="9">
        <f>_xlfn.NORM.INV(M2223,$B$9,$B$10)</f>
        <v/>
      </c>
      <c r="O2223" s="24">
        <f>_xlfn.NORM.DIST(Data!Y2223,$C$9,$C$10,TRUE)</f>
        <v/>
      </c>
      <c r="P2223" s="9">
        <f>_xlfn.NORM.INV(O2223,$B$9,$B$10)</f>
        <v/>
      </c>
    </row>
    <row r="2224">
      <c r="H2224" s="14">
        <f>Data!A2224</f>
        <v/>
      </c>
      <c r="I2224" s="24">
        <f>IF(Occurrence!J2224&gt;0,_xlfn.GAMMA.DIST(Occurrence!J2224,$C$6,$C$7,TRUE),0)</f>
        <v/>
      </c>
      <c r="J2224" s="9">
        <f>IF(Occurrence!J2224&gt;0,_xlfn.GAMMA.INV(I2224,$B$6,$B$7),0)</f>
        <v/>
      </c>
      <c r="K2224" s="24">
        <f>IF(Occurrence!K2224&gt;0,_xlfn.GAMMA.DIST(Occurrence!K2224,$C$6,$C$7,TRUE),0)</f>
        <v/>
      </c>
      <c r="L2224" s="9">
        <f>IF(Occurrence!K2224&gt;0,_xlfn.GAMMA.INV(K2224,$B$6,$B$7),0)</f>
        <v/>
      </c>
      <c r="M2224" s="24">
        <f>_xlfn.NORM.DIST(Data!X2224,$C$9,$C$10,TRUE)</f>
        <v/>
      </c>
      <c r="N2224" s="9">
        <f>_xlfn.NORM.INV(M2224,$B$9,$B$10)</f>
        <v/>
      </c>
      <c r="O2224" s="24">
        <f>_xlfn.NORM.DIST(Data!Y2224,$C$9,$C$10,TRUE)</f>
        <v/>
      </c>
      <c r="P2224" s="9">
        <f>_xlfn.NORM.INV(O2224,$B$9,$B$10)</f>
        <v/>
      </c>
    </row>
    <row r="2225">
      <c r="H2225" s="14">
        <f>Data!A2225</f>
        <v/>
      </c>
      <c r="I2225" s="24">
        <f>IF(Occurrence!J2225&gt;0,_xlfn.GAMMA.DIST(Occurrence!J2225,$C$6,$C$7,TRUE),0)</f>
        <v/>
      </c>
      <c r="J2225" s="9">
        <f>IF(Occurrence!J2225&gt;0,_xlfn.GAMMA.INV(I2225,$B$6,$B$7),0)</f>
        <v/>
      </c>
      <c r="K2225" s="24">
        <f>IF(Occurrence!K2225&gt;0,_xlfn.GAMMA.DIST(Occurrence!K2225,$C$6,$C$7,TRUE),0)</f>
        <v/>
      </c>
      <c r="L2225" s="9">
        <f>IF(Occurrence!K2225&gt;0,_xlfn.GAMMA.INV(K2225,$B$6,$B$7),0)</f>
        <v/>
      </c>
      <c r="M2225" s="24">
        <f>_xlfn.NORM.DIST(Data!X2225,$C$9,$C$10,TRUE)</f>
        <v/>
      </c>
      <c r="N2225" s="9">
        <f>_xlfn.NORM.INV(M2225,$B$9,$B$10)</f>
        <v/>
      </c>
      <c r="O2225" s="24">
        <f>_xlfn.NORM.DIST(Data!Y2225,$C$9,$C$10,TRUE)</f>
        <v/>
      </c>
      <c r="P2225" s="9">
        <f>_xlfn.NORM.INV(O2225,$B$9,$B$10)</f>
        <v/>
      </c>
    </row>
    <row r="2226">
      <c r="H2226" s="14">
        <f>Data!A2226</f>
        <v/>
      </c>
      <c r="I2226" s="24">
        <f>IF(Occurrence!J2226&gt;0,_xlfn.GAMMA.DIST(Occurrence!J2226,$C$6,$C$7,TRUE),0)</f>
        <v/>
      </c>
      <c r="J2226" s="9">
        <f>IF(Occurrence!J2226&gt;0,_xlfn.GAMMA.INV(I2226,$B$6,$B$7),0)</f>
        <v/>
      </c>
      <c r="K2226" s="24">
        <f>IF(Occurrence!K2226&gt;0,_xlfn.GAMMA.DIST(Occurrence!K2226,$C$6,$C$7,TRUE),0)</f>
        <v/>
      </c>
      <c r="L2226" s="9">
        <f>IF(Occurrence!K2226&gt;0,_xlfn.GAMMA.INV(K2226,$B$6,$B$7),0)</f>
        <v/>
      </c>
      <c r="M2226" s="24">
        <f>_xlfn.NORM.DIST(Data!X2226,$C$9,$C$10,TRUE)</f>
        <v/>
      </c>
      <c r="N2226" s="9">
        <f>_xlfn.NORM.INV(M2226,$B$9,$B$10)</f>
        <v/>
      </c>
      <c r="O2226" s="24">
        <f>_xlfn.NORM.DIST(Data!Y2226,$C$9,$C$10,TRUE)</f>
        <v/>
      </c>
      <c r="P2226" s="9">
        <f>_xlfn.NORM.INV(O2226,$B$9,$B$10)</f>
        <v/>
      </c>
    </row>
    <row r="2227">
      <c r="H2227" s="14">
        <f>Data!A2227</f>
        <v/>
      </c>
      <c r="I2227" s="24">
        <f>IF(Occurrence!J2227&gt;0,_xlfn.GAMMA.DIST(Occurrence!J2227,$C$6,$C$7,TRUE),0)</f>
        <v/>
      </c>
      <c r="J2227" s="9">
        <f>IF(Occurrence!J2227&gt;0,_xlfn.GAMMA.INV(I2227,$B$6,$B$7),0)</f>
        <v/>
      </c>
      <c r="K2227" s="24">
        <f>IF(Occurrence!K2227&gt;0,_xlfn.GAMMA.DIST(Occurrence!K2227,$C$6,$C$7,TRUE),0)</f>
        <v/>
      </c>
      <c r="L2227" s="9">
        <f>IF(Occurrence!K2227&gt;0,_xlfn.GAMMA.INV(K2227,$B$6,$B$7),0)</f>
        <v/>
      </c>
      <c r="M2227" s="24">
        <f>_xlfn.NORM.DIST(Data!X2227,$C$9,$C$10,TRUE)</f>
        <v/>
      </c>
      <c r="N2227" s="9">
        <f>_xlfn.NORM.INV(M2227,$B$9,$B$10)</f>
        <v/>
      </c>
      <c r="O2227" s="24">
        <f>_xlfn.NORM.DIST(Data!Y2227,$C$9,$C$10,TRUE)</f>
        <v/>
      </c>
      <c r="P2227" s="9">
        <f>_xlfn.NORM.INV(O2227,$B$9,$B$10)</f>
        <v/>
      </c>
    </row>
    <row r="2228">
      <c r="H2228" s="14">
        <f>Data!A2228</f>
        <v/>
      </c>
      <c r="I2228" s="24">
        <f>IF(Occurrence!J2228&gt;0,_xlfn.GAMMA.DIST(Occurrence!J2228,$C$6,$C$7,TRUE),0)</f>
        <v/>
      </c>
      <c r="J2228" s="9">
        <f>IF(Occurrence!J2228&gt;0,_xlfn.GAMMA.INV(I2228,$B$6,$B$7),0)</f>
        <v/>
      </c>
      <c r="K2228" s="24">
        <f>IF(Occurrence!K2228&gt;0,_xlfn.GAMMA.DIST(Occurrence!K2228,$C$6,$C$7,TRUE),0)</f>
        <v/>
      </c>
      <c r="L2228" s="9">
        <f>IF(Occurrence!K2228&gt;0,_xlfn.GAMMA.INV(K2228,$B$6,$B$7),0)</f>
        <v/>
      </c>
      <c r="M2228" s="24">
        <f>_xlfn.NORM.DIST(Data!X2228,$C$9,$C$10,TRUE)</f>
        <v/>
      </c>
      <c r="N2228" s="9">
        <f>_xlfn.NORM.INV(M2228,$B$9,$B$10)</f>
        <v/>
      </c>
      <c r="O2228" s="24">
        <f>_xlfn.NORM.DIST(Data!Y2228,$C$9,$C$10,TRUE)</f>
        <v/>
      </c>
      <c r="P2228" s="9">
        <f>_xlfn.NORM.INV(O2228,$B$9,$B$10)</f>
        <v/>
      </c>
    </row>
    <row r="2229">
      <c r="H2229" s="14">
        <f>Data!A2229</f>
        <v/>
      </c>
      <c r="I2229" s="24">
        <f>IF(Occurrence!J2229&gt;0,_xlfn.GAMMA.DIST(Occurrence!J2229,$C$6,$C$7,TRUE),0)</f>
        <v/>
      </c>
      <c r="J2229" s="9">
        <f>IF(Occurrence!J2229&gt;0,_xlfn.GAMMA.INV(I2229,$B$6,$B$7),0)</f>
        <v/>
      </c>
      <c r="K2229" s="24">
        <f>IF(Occurrence!K2229&gt;0,_xlfn.GAMMA.DIST(Occurrence!K2229,$C$6,$C$7,TRUE),0)</f>
        <v/>
      </c>
      <c r="L2229" s="9">
        <f>IF(Occurrence!K2229&gt;0,_xlfn.GAMMA.INV(K2229,$B$6,$B$7),0)</f>
        <v/>
      </c>
      <c r="M2229" s="24">
        <f>_xlfn.NORM.DIST(Data!X2229,$C$9,$C$10,TRUE)</f>
        <v/>
      </c>
      <c r="N2229" s="9">
        <f>_xlfn.NORM.INV(M2229,$B$9,$B$10)</f>
        <v/>
      </c>
      <c r="O2229" s="24">
        <f>_xlfn.NORM.DIST(Data!Y2229,$C$9,$C$10,TRUE)</f>
        <v/>
      </c>
      <c r="P2229" s="9">
        <f>_xlfn.NORM.INV(O2229,$B$9,$B$10)</f>
        <v/>
      </c>
    </row>
    <row r="2230">
      <c r="H2230" s="14">
        <f>Data!A2230</f>
        <v/>
      </c>
      <c r="I2230" s="24">
        <f>IF(Occurrence!J2230&gt;0,_xlfn.GAMMA.DIST(Occurrence!J2230,$C$6,$C$7,TRUE),0)</f>
        <v/>
      </c>
      <c r="J2230" s="9">
        <f>IF(Occurrence!J2230&gt;0,_xlfn.GAMMA.INV(I2230,$B$6,$B$7),0)</f>
        <v/>
      </c>
      <c r="K2230" s="24">
        <f>IF(Occurrence!K2230&gt;0,_xlfn.GAMMA.DIST(Occurrence!K2230,$C$6,$C$7,TRUE),0)</f>
        <v/>
      </c>
      <c r="L2230" s="9">
        <f>IF(Occurrence!K2230&gt;0,_xlfn.GAMMA.INV(K2230,$B$6,$B$7),0)</f>
        <v/>
      </c>
      <c r="M2230" s="24">
        <f>_xlfn.NORM.DIST(Data!X2230,$C$9,$C$10,TRUE)</f>
        <v/>
      </c>
      <c r="N2230" s="9">
        <f>_xlfn.NORM.INV(M2230,$B$9,$B$10)</f>
        <v/>
      </c>
      <c r="O2230" s="24">
        <f>_xlfn.NORM.DIST(Data!Y2230,$C$9,$C$10,TRUE)</f>
        <v/>
      </c>
      <c r="P2230" s="9">
        <f>_xlfn.NORM.INV(O2230,$B$9,$B$10)</f>
        <v/>
      </c>
    </row>
    <row r="2231">
      <c r="H2231" s="14">
        <f>Data!A2231</f>
        <v/>
      </c>
      <c r="I2231" s="24">
        <f>IF(Occurrence!J2231&gt;0,_xlfn.GAMMA.DIST(Occurrence!J2231,$C$6,$C$7,TRUE),0)</f>
        <v/>
      </c>
      <c r="J2231" s="9">
        <f>IF(Occurrence!J2231&gt;0,_xlfn.GAMMA.INV(I2231,$B$6,$B$7),0)</f>
        <v/>
      </c>
      <c r="K2231" s="24">
        <f>IF(Occurrence!K2231&gt;0,_xlfn.GAMMA.DIST(Occurrence!K2231,$C$6,$C$7,TRUE),0)</f>
        <v/>
      </c>
      <c r="L2231" s="9">
        <f>IF(Occurrence!K2231&gt;0,_xlfn.GAMMA.INV(K2231,$B$6,$B$7),0)</f>
        <v/>
      </c>
      <c r="M2231" s="24">
        <f>_xlfn.NORM.DIST(Data!X2231,$C$9,$C$10,TRUE)</f>
        <v/>
      </c>
      <c r="N2231" s="9">
        <f>_xlfn.NORM.INV(M2231,$B$9,$B$10)</f>
        <v/>
      </c>
      <c r="O2231" s="24">
        <f>_xlfn.NORM.DIST(Data!Y2231,$C$9,$C$10,TRUE)</f>
        <v/>
      </c>
      <c r="P2231" s="9">
        <f>_xlfn.NORM.INV(O2231,$B$9,$B$10)</f>
        <v/>
      </c>
    </row>
    <row r="2232">
      <c r="H2232" s="14">
        <f>Data!A2232</f>
        <v/>
      </c>
      <c r="I2232" s="24">
        <f>IF(Occurrence!J2232&gt;0,_xlfn.GAMMA.DIST(Occurrence!J2232,$C$6,$C$7,TRUE),0)</f>
        <v/>
      </c>
      <c r="J2232" s="9">
        <f>IF(Occurrence!J2232&gt;0,_xlfn.GAMMA.INV(I2232,$B$6,$B$7),0)</f>
        <v/>
      </c>
      <c r="K2232" s="24">
        <f>IF(Occurrence!K2232&gt;0,_xlfn.GAMMA.DIST(Occurrence!K2232,$C$6,$C$7,TRUE),0)</f>
        <v/>
      </c>
      <c r="L2232" s="9">
        <f>IF(Occurrence!K2232&gt;0,_xlfn.GAMMA.INV(K2232,$B$6,$B$7),0)</f>
        <v/>
      </c>
      <c r="M2232" s="24">
        <f>_xlfn.NORM.DIST(Data!X2232,$C$9,$C$10,TRUE)</f>
        <v/>
      </c>
      <c r="N2232" s="9">
        <f>_xlfn.NORM.INV(M2232,$B$9,$B$10)</f>
        <v/>
      </c>
      <c r="O2232" s="24">
        <f>_xlfn.NORM.DIST(Data!Y2232,$C$9,$C$10,TRUE)</f>
        <v/>
      </c>
      <c r="P2232" s="9">
        <f>_xlfn.NORM.INV(O2232,$B$9,$B$10)</f>
        <v/>
      </c>
    </row>
    <row r="2233">
      <c r="H2233" s="14">
        <f>Data!A2233</f>
        <v/>
      </c>
      <c r="I2233" s="24">
        <f>IF(Occurrence!J2233&gt;0,_xlfn.GAMMA.DIST(Occurrence!J2233,$C$6,$C$7,TRUE),0)</f>
        <v/>
      </c>
      <c r="J2233" s="9">
        <f>IF(Occurrence!J2233&gt;0,_xlfn.GAMMA.INV(I2233,$B$6,$B$7),0)</f>
        <v/>
      </c>
      <c r="K2233" s="24">
        <f>IF(Occurrence!K2233&gt;0,_xlfn.GAMMA.DIST(Occurrence!K2233,$C$6,$C$7,TRUE),0)</f>
        <v/>
      </c>
      <c r="L2233" s="9">
        <f>IF(Occurrence!K2233&gt;0,_xlfn.GAMMA.INV(K2233,$B$6,$B$7),0)</f>
        <v/>
      </c>
      <c r="M2233" s="24">
        <f>_xlfn.NORM.DIST(Data!X2233,$C$9,$C$10,TRUE)</f>
        <v/>
      </c>
      <c r="N2233" s="9">
        <f>_xlfn.NORM.INV(M2233,$B$9,$B$10)</f>
        <v/>
      </c>
      <c r="O2233" s="24">
        <f>_xlfn.NORM.DIST(Data!Y2233,$C$9,$C$10,TRUE)</f>
        <v/>
      </c>
      <c r="P2233" s="9">
        <f>_xlfn.NORM.INV(O2233,$B$9,$B$10)</f>
        <v/>
      </c>
    </row>
    <row r="2234">
      <c r="H2234" s="14">
        <f>Data!A2234</f>
        <v/>
      </c>
      <c r="I2234" s="24">
        <f>IF(Occurrence!J2234&gt;0,_xlfn.GAMMA.DIST(Occurrence!J2234,$C$6,$C$7,TRUE),0)</f>
        <v/>
      </c>
      <c r="J2234" s="9">
        <f>IF(Occurrence!J2234&gt;0,_xlfn.GAMMA.INV(I2234,$B$6,$B$7),0)</f>
        <v/>
      </c>
      <c r="K2234" s="24">
        <f>IF(Occurrence!K2234&gt;0,_xlfn.GAMMA.DIST(Occurrence!K2234,$C$6,$C$7,TRUE),0)</f>
        <v/>
      </c>
      <c r="L2234" s="9">
        <f>IF(Occurrence!K2234&gt;0,_xlfn.GAMMA.INV(K2234,$B$6,$B$7),0)</f>
        <v/>
      </c>
      <c r="M2234" s="24">
        <f>_xlfn.NORM.DIST(Data!X2234,$C$9,$C$10,TRUE)</f>
        <v/>
      </c>
      <c r="N2234" s="9">
        <f>_xlfn.NORM.INV(M2234,$B$9,$B$10)</f>
        <v/>
      </c>
      <c r="O2234" s="24">
        <f>_xlfn.NORM.DIST(Data!Y2234,$C$9,$C$10,TRUE)</f>
        <v/>
      </c>
      <c r="P2234" s="9">
        <f>_xlfn.NORM.INV(O2234,$B$9,$B$10)</f>
        <v/>
      </c>
    </row>
    <row r="2235">
      <c r="H2235" s="14">
        <f>Data!A2235</f>
        <v/>
      </c>
      <c r="I2235" s="24">
        <f>IF(Occurrence!J2235&gt;0,_xlfn.GAMMA.DIST(Occurrence!J2235,$C$6,$C$7,TRUE),0)</f>
        <v/>
      </c>
      <c r="J2235" s="9">
        <f>IF(Occurrence!J2235&gt;0,_xlfn.GAMMA.INV(I2235,$B$6,$B$7),0)</f>
        <v/>
      </c>
      <c r="K2235" s="24">
        <f>IF(Occurrence!K2235&gt;0,_xlfn.GAMMA.DIST(Occurrence!K2235,$C$6,$C$7,TRUE),0)</f>
        <v/>
      </c>
      <c r="L2235" s="9">
        <f>IF(Occurrence!K2235&gt;0,_xlfn.GAMMA.INV(K2235,$B$6,$B$7),0)</f>
        <v/>
      </c>
      <c r="M2235" s="24">
        <f>_xlfn.NORM.DIST(Data!X2235,$C$9,$C$10,TRUE)</f>
        <v/>
      </c>
      <c r="N2235" s="9">
        <f>_xlfn.NORM.INV(M2235,$B$9,$B$10)</f>
        <v/>
      </c>
      <c r="O2235" s="24">
        <f>_xlfn.NORM.DIST(Data!Y2235,$C$9,$C$10,TRUE)</f>
        <v/>
      </c>
      <c r="P2235" s="9">
        <f>_xlfn.NORM.INV(O2235,$B$9,$B$10)</f>
        <v/>
      </c>
    </row>
    <row r="2236">
      <c r="H2236" s="14">
        <f>Data!A2236</f>
        <v/>
      </c>
      <c r="I2236" s="24">
        <f>IF(Occurrence!J2236&gt;0,_xlfn.GAMMA.DIST(Occurrence!J2236,$C$6,$C$7,TRUE),0)</f>
        <v/>
      </c>
      <c r="J2236" s="9">
        <f>IF(Occurrence!J2236&gt;0,_xlfn.GAMMA.INV(I2236,$B$6,$B$7),0)</f>
        <v/>
      </c>
      <c r="K2236" s="24">
        <f>IF(Occurrence!K2236&gt;0,_xlfn.GAMMA.DIST(Occurrence!K2236,$C$6,$C$7,TRUE),0)</f>
        <v/>
      </c>
      <c r="L2236" s="9">
        <f>IF(Occurrence!K2236&gt;0,_xlfn.GAMMA.INV(K2236,$B$6,$B$7),0)</f>
        <v/>
      </c>
      <c r="M2236" s="24">
        <f>_xlfn.NORM.DIST(Data!X2236,$C$9,$C$10,TRUE)</f>
        <v/>
      </c>
      <c r="N2236" s="9">
        <f>_xlfn.NORM.INV(M2236,$B$9,$B$10)</f>
        <v/>
      </c>
      <c r="O2236" s="24">
        <f>_xlfn.NORM.DIST(Data!Y2236,$C$9,$C$10,TRUE)</f>
        <v/>
      </c>
      <c r="P2236" s="9">
        <f>_xlfn.NORM.INV(O2236,$B$9,$B$10)</f>
        <v/>
      </c>
    </row>
    <row r="2237">
      <c r="H2237" s="14">
        <f>Data!A2237</f>
        <v/>
      </c>
      <c r="I2237" s="24">
        <f>IF(Occurrence!J2237&gt;0,_xlfn.GAMMA.DIST(Occurrence!J2237,$C$6,$C$7,TRUE),0)</f>
        <v/>
      </c>
      <c r="J2237" s="9">
        <f>IF(Occurrence!J2237&gt;0,_xlfn.GAMMA.INV(I2237,$B$6,$B$7),0)</f>
        <v/>
      </c>
      <c r="K2237" s="24">
        <f>IF(Occurrence!K2237&gt;0,_xlfn.GAMMA.DIST(Occurrence!K2237,$C$6,$C$7,TRUE),0)</f>
        <v/>
      </c>
      <c r="L2237" s="9">
        <f>IF(Occurrence!K2237&gt;0,_xlfn.GAMMA.INV(K2237,$B$6,$B$7),0)</f>
        <v/>
      </c>
      <c r="M2237" s="24">
        <f>_xlfn.NORM.DIST(Data!X2237,$C$9,$C$10,TRUE)</f>
        <v/>
      </c>
      <c r="N2237" s="9">
        <f>_xlfn.NORM.INV(M2237,$B$9,$B$10)</f>
        <v/>
      </c>
      <c r="O2237" s="24">
        <f>_xlfn.NORM.DIST(Data!Y2237,$C$9,$C$10,TRUE)</f>
        <v/>
      </c>
      <c r="P2237" s="9">
        <f>_xlfn.NORM.INV(O2237,$B$9,$B$10)</f>
        <v/>
      </c>
    </row>
    <row r="2238">
      <c r="H2238" s="14">
        <f>Data!A2238</f>
        <v/>
      </c>
      <c r="I2238" s="24">
        <f>IF(Occurrence!J2238&gt;0,_xlfn.GAMMA.DIST(Occurrence!J2238,$C$6,$C$7,TRUE),0)</f>
        <v/>
      </c>
      <c r="J2238" s="9">
        <f>IF(Occurrence!J2238&gt;0,_xlfn.GAMMA.INV(I2238,$B$6,$B$7),0)</f>
        <v/>
      </c>
      <c r="K2238" s="24">
        <f>IF(Occurrence!K2238&gt;0,_xlfn.GAMMA.DIST(Occurrence!K2238,$C$6,$C$7,TRUE),0)</f>
        <v/>
      </c>
      <c r="L2238" s="9">
        <f>IF(Occurrence!K2238&gt;0,_xlfn.GAMMA.INV(K2238,$B$6,$B$7),0)</f>
        <v/>
      </c>
      <c r="M2238" s="24">
        <f>_xlfn.NORM.DIST(Data!X2238,$C$9,$C$10,TRUE)</f>
        <v/>
      </c>
      <c r="N2238" s="9">
        <f>_xlfn.NORM.INV(M2238,$B$9,$B$10)</f>
        <v/>
      </c>
      <c r="O2238" s="24">
        <f>_xlfn.NORM.DIST(Data!Y2238,$C$9,$C$10,TRUE)</f>
        <v/>
      </c>
      <c r="P2238" s="9">
        <f>_xlfn.NORM.INV(O2238,$B$9,$B$10)</f>
        <v/>
      </c>
    </row>
    <row r="2239">
      <c r="H2239" s="14">
        <f>Data!A2239</f>
        <v/>
      </c>
      <c r="I2239" s="24">
        <f>IF(Occurrence!J2239&gt;0,_xlfn.GAMMA.DIST(Occurrence!J2239,$C$6,$C$7,TRUE),0)</f>
        <v/>
      </c>
      <c r="J2239" s="9">
        <f>IF(Occurrence!J2239&gt;0,_xlfn.GAMMA.INV(I2239,$B$6,$B$7),0)</f>
        <v/>
      </c>
      <c r="K2239" s="24">
        <f>IF(Occurrence!K2239&gt;0,_xlfn.GAMMA.DIST(Occurrence!K2239,$C$6,$C$7,TRUE),0)</f>
        <v/>
      </c>
      <c r="L2239" s="9">
        <f>IF(Occurrence!K2239&gt;0,_xlfn.GAMMA.INV(K2239,$B$6,$B$7),0)</f>
        <v/>
      </c>
      <c r="M2239" s="24">
        <f>_xlfn.NORM.DIST(Data!X2239,$C$9,$C$10,TRUE)</f>
        <v/>
      </c>
      <c r="N2239" s="9">
        <f>_xlfn.NORM.INV(M2239,$B$9,$B$10)</f>
        <v/>
      </c>
      <c r="O2239" s="24">
        <f>_xlfn.NORM.DIST(Data!Y2239,$C$9,$C$10,TRUE)</f>
        <v/>
      </c>
      <c r="P2239" s="9">
        <f>_xlfn.NORM.INV(O2239,$B$9,$B$10)</f>
        <v/>
      </c>
    </row>
    <row r="2240">
      <c r="H2240" s="14">
        <f>Data!A2240</f>
        <v/>
      </c>
      <c r="I2240" s="24">
        <f>IF(Occurrence!J2240&gt;0,_xlfn.GAMMA.DIST(Occurrence!J2240,$C$6,$C$7,TRUE),0)</f>
        <v/>
      </c>
      <c r="J2240" s="9">
        <f>IF(Occurrence!J2240&gt;0,_xlfn.GAMMA.INV(I2240,$B$6,$B$7),0)</f>
        <v/>
      </c>
      <c r="K2240" s="24">
        <f>IF(Occurrence!K2240&gt;0,_xlfn.GAMMA.DIST(Occurrence!K2240,$C$6,$C$7,TRUE),0)</f>
        <v/>
      </c>
      <c r="L2240" s="9">
        <f>IF(Occurrence!K2240&gt;0,_xlfn.GAMMA.INV(K2240,$B$6,$B$7),0)</f>
        <v/>
      </c>
      <c r="M2240" s="24">
        <f>_xlfn.NORM.DIST(Data!X2240,$C$9,$C$10,TRUE)</f>
        <v/>
      </c>
      <c r="N2240" s="9">
        <f>_xlfn.NORM.INV(M2240,$B$9,$B$10)</f>
        <v/>
      </c>
      <c r="O2240" s="24">
        <f>_xlfn.NORM.DIST(Data!Y2240,$C$9,$C$10,TRUE)</f>
        <v/>
      </c>
      <c r="P2240" s="9">
        <f>_xlfn.NORM.INV(O2240,$B$9,$B$10)</f>
        <v/>
      </c>
    </row>
    <row r="2241">
      <c r="H2241" s="14">
        <f>Data!A2241</f>
        <v/>
      </c>
      <c r="I2241" s="24">
        <f>IF(Occurrence!J2241&gt;0,_xlfn.GAMMA.DIST(Occurrence!J2241,$C$6,$C$7,TRUE),0)</f>
        <v/>
      </c>
      <c r="J2241" s="9">
        <f>IF(Occurrence!J2241&gt;0,_xlfn.GAMMA.INV(I2241,$B$6,$B$7),0)</f>
        <v/>
      </c>
      <c r="K2241" s="24">
        <f>IF(Occurrence!K2241&gt;0,_xlfn.GAMMA.DIST(Occurrence!K2241,$C$6,$C$7,TRUE),0)</f>
        <v/>
      </c>
      <c r="L2241" s="9">
        <f>IF(Occurrence!K2241&gt;0,_xlfn.GAMMA.INV(K2241,$B$6,$B$7),0)</f>
        <v/>
      </c>
      <c r="M2241" s="24">
        <f>_xlfn.NORM.DIST(Data!X2241,$C$9,$C$10,TRUE)</f>
        <v/>
      </c>
      <c r="N2241" s="9">
        <f>_xlfn.NORM.INV(M2241,$B$9,$B$10)</f>
        <v/>
      </c>
      <c r="O2241" s="24">
        <f>_xlfn.NORM.DIST(Data!Y2241,$C$9,$C$10,TRUE)</f>
        <v/>
      </c>
      <c r="P2241" s="9">
        <f>_xlfn.NORM.INV(O2241,$B$9,$B$10)</f>
        <v/>
      </c>
    </row>
    <row r="2242">
      <c r="H2242" s="14">
        <f>Data!A2242</f>
        <v/>
      </c>
      <c r="I2242" s="24">
        <f>IF(Occurrence!J2242&gt;0,_xlfn.GAMMA.DIST(Occurrence!J2242,$C$6,$C$7,TRUE),0)</f>
        <v/>
      </c>
      <c r="J2242" s="9">
        <f>IF(Occurrence!J2242&gt;0,_xlfn.GAMMA.INV(I2242,$B$6,$B$7),0)</f>
        <v/>
      </c>
      <c r="K2242" s="24">
        <f>IF(Occurrence!K2242&gt;0,_xlfn.GAMMA.DIST(Occurrence!K2242,$C$6,$C$7,TRUE),0)</f>
        <v/>
      </c>
      <c r="L2242" s="9">
        <f>IF(Occurrence!K2242&gt;0,_xlfn.GAMMA.INV(K2242,$B$6,$B$7),0)</f>
        <v/>
      </c>
      <c r="M2242" s="24">
        <f>_xlfn.NORM.DIST(Data!X2242,$C$9,$C$10,TRUE)</f>
        <v/>
      </c>
      <c r="N2242" s="9">
        <f>_xlfn.NORM.INV(M2242,$B$9,$B$10)</f>
        <v/>
      </c>
      <c r="O2242" s="24">
        <f>_xlfn.NORM.DIST(Data!Y2242,$C$9,$C$10,TRUE)</f>
        <v/>
      </c>
      <c r="P2242" s="9">
        <f>_xlfn.NORM.INV(O2242,$B$9,$B$10)</f>
        <v/>
      </c>
    </row>
    <row r="2243">
      <c r="H2243" s="14">
        <f>Data!A2243</f>
        <v/>
      </c>
      <c r="I2243" s="24">
        <f>IF(Occurrence!J2243&gt;0,_xlfn.GAMMA.DIST(Occurrence!J2243,$C$6,$C$7,TRUE),0)</f>
        <v/>
      </c>
      <c r="J2243" s="9">
        <f>IF(Occurrence!J2243&gt;0,_xlfn.GAMMA.INV(I2243,$B$6,$B$7),0)</f>
        <v/>
      </c>
      <c r="K2243" s="24">
        <f>IF(Occurrence!K2243&gt;0,_xlfn.GAMMA.DIST(Occurrence!K2243,$C$6,$C$7,TRUE),0)</f>
        <v/>
      </c>
      <c r="L2243" s="9">
        <f>IF(Occurrence!K2243&gt;0,_xlfn.GAMMA.INV(K2243,$B$6,$B$7),0)</f>
        <v/>
      </c>
      <c r="M2243" s="24">
        <f>_xlfn.NORM.DIST(Data!X2243,$C$9,$C$10,TRUE)</f>
        <v/>
      </c>
      <c r="N2243" s="9">
        <f>_xlfn.NORM.INV(M2243,$B$9,$B$10)</f>
        <v/>
      </c>
      <c r="O2243" s="24">
        <f>_xlfn.NORM.DIST(Data!Y2243,$C$9,$C$10,TRUE)</f>
        <v/>
      </c>
      <c r="P2243" s="9">
        <f>_xlfn.NORM.INV(O2243,$B$9,$B$10)</f>
        <v/>
      </c>
    </row>
    <row r="2244">
      <c r="H2244" s="14">
        <f>Data!A2244</f>
        <v/>
      </c>
      <c r="I2244" s="24">
        <f>IF(Occurrence!J2244&gt;0,_xlfn.GAMMA.DIST(Occurrence!J2244,$C$6,$C$7,TRUE),0)</f>
        <v/>
      </c>
      <c r="J2244" s="9">
        <f>IF(Occurrence!J2244&gt;0,_xlfn.GAMMA.INV(I2244,$B$6,$B$7),0)</f>
        <v/>
      </c>
      <c r="K2244" s="24">
        <f>IF(Occurrence!K2244&gt;0,_xlfn.GAMMA.DIST(Occurrence!K2244,$C$6,$C$7,TRUE),0)</f>
        <v/>
      </c>
      <c r="L2244" s="9">
        <f>IF(Occurrence!K2244&gt;0,_xlfn.GAMMA.INV(K2244,$B$6,$B$7),0)</f>
        <v/>
      </c>
      <c r="M2244" s="24">
        <f>_xlfn.NORM.DIST(Data!X2244,$C$9,$C$10,TRUE)</f>
        <v/>
      </c>
      <c r="N2244" s="9">
        <f>_xlfn.NORM.INV(M2244,$B$9,$B$10)</f>
        <v/>
      </c>
      <c r="O2244" s="24">
        <f>_xlfn.NORM.DIST(Data!Y2244,$C$9,$C$10,TRUE)</f>
        <v/>
      </c>
      <c r="P2244" s="9">
        <f>_xlfn.NORM.INV(O2244,$B$9,$B$10)</f>
        <v/>
      </c>
    </row>
    <row r="2245">
      <c r="H2245" s="14">
        <f>Data!A2245</f>
        <v/>
      </c>
      <c r="I2245" s="24">
        <f>IF(Occurrence!J2245&gt;0,_xlfn.GAMMA.DIST(Occurrence!J2245,$C$6,$C$7,TRUE),0)</f>
        <v/>
      </c>
      <c r="J2245" s="9">
        <f>IF(Occurrence!J2245&gt;0,_xlfn.GAMMA.INV(I2245,$B$6,$B$7),0)</f>
        <v/>
      </c>
      <c r="K2245" s="24">
        <f>IF(Occurrence!K2245&gt;0,_xlfn.GAMMA.DIST(Occurrence!K2245,$C$6,$C$7,TRUE),0)</f>
        <v/>
      </c>
      <c r="L2245" s="9">
        <f>IF(Occurrence!K2245&gt;0,_xlfn.GAMMA.INV(K2245,$B$6,$B$7),0)</f>
        <v/>
      </c>
      <c r="M2245" s="24">
        <f>_xlfn.NORM.DIST(Data!X2245,$C$9,$C$10,TRUE)</f>
        <v/>
      </c>
      <c r="N2245" s="9">
        <f>_xlfn.NORM.INV(M2245,$B$9,$B$10)</f>
        <v/>
      </c>
      <c r="O2245" s="24">
        <f>_xlfn.NORM.DIST(Data!Y2245,$C$9,$C$10,TRUE)</f>
        <v/>
      </c>
      <c r="P2245" s="9">
        <f>_xlfn.NORM.INV(O2245,$B$9,$B$10)</f>
        <v/>
      </c>
    </row>
    <row r="2246">
      <c r="H2246" s="14">
        <f>Data!A2246</f>
        <v/>
      </c>
      <c r="I2246" s="24">
        <f>IF(Occurrence!J2246&gt;0,_xlfn.GAMMA.DIST(Occurrence!J2246,$C$6,$C$7,TRUE),0)</f>
        <v/>
      </c>
      <c r="J2246" s="9">
        <f>IF(Occurrence!J2246&gt;0,_xlfn.GAMMA.INV(I2246,$B$6,$B$7),0)</f>
        <v/>
      </c>
      <c r="K2246" s="24">
        <f>IF(Occurrence!K2246&gt;0,_xlfn.GAMMA.DIST(Occurrence!K2246,$C$6,$C$7,TRUE),0)</f>
        <v/>
      </c>
      <c r="L2246" s="9">
        <f>IF(Occurrence!K2246&gt;0,_xlfn.GAMMA.INV(K2246,$B$6,$B$7),0)</f>
        <v/>
      </c>
      <c r="M2246" s="24">
        <f>_xlfn.NORM.DIST(Data!X2246,$C$9,$C$10,TRUE)</f>
        <v/>
      </c>
      <c r="N2246" s="9">
        <f>_xlfn.NORM.INV(M2246,$B$9,$B$10)</f>
        <v/>
      </c>
      <c r="O2246" s="24">
        <f>_xlfn.NORM.DIST(Data!Y2246,$C$9,$C$10,TRUE)</f>
        <v/>
      </c>
      <c r="P2246" s="9">
        <f>_xlfn.NORM.INV(O2246,$B$9,$B$10)</f>
        <v/>
      </c>
    </row>
    <row r="2247">
      <c r="H2247" s="14">
        <f>Data!A2247</f>
        <v/>
      </c>
      <c r="I2247" s="24">
        <f>IF(Occurrence!J2247&gt;0,_xlfn.GAMMA.DIST(Occurrence!J2247,$C$6,$C$7,TRUE),0)</f>
        <v/>
      </c>
      <c r="J2247" s="9">
        <f>IF(Occurrence!J2247&gt;0,_xlfn.GAMMA.INV(I2247,$B$6,$B$7),0)</f>
        <v/>
      </c>
      <c r="K2247" s="24">
        <f>IF(Occurrence!K2247&gt;0,_xlfn.GAMMA.DIST(Occurrence!K2247,$C$6,$C$7,TRUE),0)</f>
        <v/>
      </c>
      <c r="L2247" s="9">
        <f>IF(Occurrence!K2247&gt;0,_xlfn.GAMMA.INV(K2247,$B$6,$B$7),0)</f>
        <v/>
      </c>
      <c r="M2247" s="24">
        <f>_xlfn.NORM.DIST(Data!X2247,$C$9,$C$10,TRUE)</f>
        <v/>
      </c>
      <c r="N2247" s="9">
        <f>_xlfn.NORM.INV(M2247,$B$9,$B$10)</f>
        <v/>
      </c>
      <c r="O2247" s="24">
        <f>_xlfn.NORM.DIST(Data!Y2247,$C$9,$C$10,TRUE)</f>
        <v/>
      </c>
      <c r="P2247" s="9">
        <f>_xlfn.NORM.INV(O2247,$B$9,$B$10)</f>
        <v/>
      </c>
    </row>
    <row r="2248">
      <c r="H2248" s="14">
        <f>Data!A2248</f>
        <v/>
      </c>
      <c r="I2248" s="24">
        <f>IF(Occurrence!J2248&gt;0,_xlfn.GAMMA.DIST(Occurrence!J2248,$C$6,$C$7,TRUE),0)</f>
        <v/>
      </c>
      <c r="J2248" s="9">
        <f>IF(Occurrence!J2248&gt;0,_xlfn.GAMMA.INV(I2248,$B$6,$B$7),0)</f>
        <v/>
      </c>
      <c r="K2248" s="24">
        <f>IF(Occurrence!K2248&gt;0,_xlfn.GAMMA.DIST(Occurrence!K2248,$C$6,$C$7,TRUE),0)</f>
        <v/>
      </c>
      <c r="L2248" s="9">
        <f>IF(Occurrence!K2248&gt;0,_xlfn.GAMMA.INV(K2248,$B$6,$B$7),0)</f>
        <v/>
      </c>
      <c r="M2248" s="24">
        <f>_xlfn.NORM.DIST(Data!X2248,$C$9,$C$10,TRUE)</f>
        <v/>
      </c>
      <c r="N2248" s="9">
        <f>_xlfn.NORM.INV(M2248,$B$9,$B$10)</f>
        <v/>
      </c>
      <c r="O2248" s="24">
        <f>_xlfn.NORM.DIST(Data!Y2248,$C$9,$C$10,TRUE)</f>
        <v/>
      </c>
      <c r="P2248" s="9">
        <f>_xlfn.NORM.INV(O2248,$B$9,$B$10)</f>
        <v/>
      </c>
    </row>
    <row r="2249">
      <c r="H2249" s="14">
        <f>Data!A2249</f>
        <v/>
      </c>
      <c r="I2249" s="24">
        <f>IF(Occurrence!J2249&gt;0,_xlfn.GAMMA.DIST(Occurrence!J2249,$C$6,$C$7,TRUE),0)</f>
        <v/>
      </c>
      <c r="J2249" s="9">
        <f>IF(Occurrence!J2249&gt;0,_xlfn.GAMMA.INV(I2249,$B$6,$B$7),0)</f>
        <v/>
      </c>
      <c r="K2249" s="24">
        <f>IF(Occurrence!K2249&gt;0,_xlfn.GAMMA.DIST(Occurrence!K2249,$C$6,$C$7,TRUE),0)</f>
        <v/>
      </c>
      <c r="L2249" s="9">
        <f>IF(Occurrence!K2249&gt;0,_xlfn.GAMMA.INV(K2249,$B$6,$B$7),0)</f>
        <v/>
      </c>
      <c r="M2249" s="24">
        <f>_xlfn.NORM.DIST(Data!X2249,$C$9,$C$10,TRUE)</f>
        <v/>
      </c>
      <c r="N2249" s="9">
        <f>_xlfn.NORM.INV(M2249,$B$9,$B$10)</f>
        <v/>
      </c>
      <c r="O2249" s="24">
        <f>_xlfn.NORM.DIST(Data!Y2249,$C$9,$C$10,TRUE)</f>
        <v/>
      </c>
      <c r="P2249" s="9">
        <f>_xlfn.NORM.INV(O2249,$B$9,$B$10)</f>
        <v/>
      </c>
    </row>
    <row r="2250">
      <c r="H2250" s="14">
        <f>Data!A2250</f>
        <v/>
      </c>
      <c r="I2250" s="24">
        <f>IF(Occurrence!J2250&gt;0,_xlfn.GAMMA.DIST(Occurrence!J2250,$C$6,$C$7,TRUE),0)</f>
        <v/>
      </c>
      <c r="J2250" s="9">
        <f>IF(Occurrence!J2250&gt;0,_xlfn.GAMMA.INV(I2250,$B$6,$B$7),0)</f>
        <v/>
      </c>
      <c r="K2250" s="24">
        <f>IF(Occurrence!K2250&gt;0,_xlfn.GAMMA.DIST(Occurrence!K2250,$C$6,$C$7,TRUE),0)</f>
        <v/>
      </c>
      <c r="L2250" s="9">
        <f>IF(Occurrence!K2250&gt;0,_xlfn.GAMMA.INV(K2250,$B$6,$B$7),0)</f>
        <v/>
      </c>
      <c r="M2250" s="24">
        <f>_xlfn.NORM.DIST(Data!X2250,$C$9,$C$10,TRUE)</f>
        <v/>
      </c>
      <c r="N2250" s="9">
        <f>_xlfn.NORM.INV(M2250,$B$9,$B$10)</f>
        <v/>
      </c>
      <c r="O2250" s="24">
        <f>_xlfn.NORM.DIST(Data!Y2250,$C$9,$C$10,TRUE)</f>
        <v/>
      </c>
      <c r="P2250" s="9">
        <f>_xlfn.NORM.INV(O2250,$B$9,$B$10)</f>
        <v/>
      </c>
    </row>
    <row r="2251">
      <c r="H2251" s="14">
        <f>Data!A2251</f>
        <v/>
      </c>
      <c r="I2251" s="24">
        <f>IF(Occurrence!J2251&gt;0,_xlfn.GAMMA.DIST(Occurrence!J2251,$C$6,$C$7,TRUE),0)</f>
        <v/>
      </c>
      <c r="J2251" s="9">
        <f>IF(Occurrence!J2251&gt;0,_xlfn.GAMMA.INV(I2251,$B$6,$B$7),0)</f>
        <v/>
      </c>
      <c r="K2251" s="24">
        <f>IF(Occurrence!K2251&gt;0,_xlfn.GAMMA.DIST(Occurrence!K2251,$C$6,$C$7,TRUE),0)</f>
        <v/>
      </c>
      <c r="L2251" s="9">
        <f>IF(Occurrence!K2251&gt;0,_xlfn.GAMMA.INV(K2251,$B$6,$B$7),0)</f>
        <v/>
      </c>
      <c r="M2251" s="24">
        <f>_xlfn.NORM.DIST(Data!X2251,$C$9,$C$10,TRUE)</f>
        <v/>
      </c>
      <c r="N2251" s="9">
        <f>_xlfn.NORM.INV(M2251,$B$9,$B$10)</f>
        <v/>
      </c>
      <c r="O2251" s="24">
        <f>_xlfn.NORM.DIST(Data!Y2251,$C$9,$C$10,TRUE)</f>
        <v/>
      </c>
      <c r="P2251" s="9">
        <f>_xlfn.NORM.INV(O2251,$B$9,$B$10)</f>
        <v/>
      </c>
    </row>
    <row r="2252">
      <c r="H2252" s="14">
        <f>Data!A2252</f>
        <v/>
      </c>
      <c r="I2252" s="24">
        <f>IF(Occurrence!J2252&gt;0,_xlfn.GAMMA.DIST(Occurrence!J2252,$C$6,$C$7,TRUE),0)</f>
        <v/>
      </c>
      <c r="J2252" s="9">
        <f>IF(Occurrence!J2252&gt;0,_xlfn.GAMMA.INV(I2252,$B$6,$B$7),0)</f>
        <v/>
      </c>
      <c r="K2252" s="24">
        <f>IF(Occurrence!K2252&gt;0,_xlfn.GAMMA.DIST(Occurrence!K2252,$C$6,$C$7,TRUE),0)</f>
        <v/>
      </c>
      <c r="L2252" s="9">
        <f>IF(Occurrence!K2252&gt;0,_xlfn.GAMMA.INV(K2252,$B$6,$B$7),0)</f>
        <v/>
      </c>
      <c r="M2252" s="24">
        <f>_xlfn.NORM.DIST(Data!X2252,$C$9,$C$10,TRUE)</f>
        <v/>
      </c>
      <c r="N2252" s="9">
        <f>_xlfn.NORM.INV(M2252,$B$9,$B$10)</f>
        <v/>
      </c>
      <c r="O2252" s="24">
        <f>_xlfn.NORM.DIST(Data!Y2252,$C$9,$C$10,TRUE)</f>
        <v/>
      </c>
      <c r="P2252" s="9">
        <f>_xlfn.NORM.INV(O2252,$B$9,$B$10)</f>
        <v/>
      </c>
    </row>
    <row r="2253">
      <c r="H2253" s="14">
        <f>Data!A2253</f>
        <v/>
      </c>
      <c r="I2253" s="24">
        <f>IF(Occurrence!J2253&gt;0,_xlfn.GAMMA.DIST(Occurrence!J2253,$C$6,$C$7,TRUE),0)</f>
        <v/>
      </c>
      <c r="J2253" s="9">
        <f>IF(Occurrence!J2253&gt;0,_xlfn.GAMMA.INV(I2253,$B$6,$B$7),0)</f>
        <v/>
      </c>
      <c r="K2253" s="24">
        <f>IF(Occurrence!K2253&gt;0,_xlfn.GAMMA.DIST(Occurrence!K2253,$C$6,$C$7,TRUE),0)</f>
        <v/>
      </c>
      <c r="L2253" s="9">
        <f>IF(Occurrence!K2253&gt;0,_xlfn.GAMMA.INV(K2253,$B$6,$B$7),0)</f>
        <v/>
      </c>
      <c r="M2253" s="24">
        <f>_xlfn.NORM.DIST(Data!X2253,$C$9,$C$10,TRUE)</f>
        <v/>
      </c>
      <c r="N2253" s="9">
        <f>_xlfn.NORM.INV(M2253,$B$9,$B$10)</f>
        <v/>
      </c>
      <c r="O2253" s="24">
        <f>_xlfn.NORM.DIST(Data!Y2253,$C$9,$C$10,TRUE)</f>
        <v/>
      </c>
      <c r="P2253" s="9">
        <f>_xlfn.NORM.INV(O2253,$B$9,$B$10)</f>
        <v/>
      </c>
    </row>
    <row r="2254">
      <c r="H2254" s="14">
        <f>Data!A2254</f>
        <v/>
      </c>
      <c r="I2254" s="24">
        <f>IF(Occurrence!J2254&gt;0,_xlfn.GAMMA.DIST(Occurrence!J2254,$C$6,$C$7,TRUE),0)</f>
        <v/>
      </c>
      <c r="J2254" s="9">
        <f>IF(Occurrence!J2254&gt;0,_xlfn.GAMMA.INV(I2254,$B$6,$B$7),0)</f>
        <v/>
      </c>
      <c r="K2254" s="24">
        <f>IF(Occurrence!K2254&gt;0,_xlfn.GAMMA.DIST(Occurrence!K2254,$C$6,$C$7,TRUE),0)</f>
        <v/>
      </c>
      <c r="L2254" s="9">
        <f>IF(Occurrence!K2254&gt;0,_xlfn.GAMMA.INV(K2254,$B$6,$B$7),0)</f>
        <v/>
      </c>
      <c r="M2254" s="24">
        <f>_xlfn.NORM.DIST(Data!X2254,$C$9,$C$10,TRUE)</f>
        <v/>
      </c>
      <c r="N2254" s="9">
        <f>_xlfn.NORM.INV(M2254,$B$9,$B$10)</f>
        <v/>
      </c>
      <c r="O2254" s="24">
        <f>_xlfn.NORM.DIST(Data!Y2254,$C$9,$C$10,TRUE)</f>
        <v/>
      </c>
      <c r="P2254" s="9">
        <f>_xlfn.NORM.INV(O2254,$B$9,$B$10)</f>
        <v/>
      </c>
    </row>
    <row r="2255">
      <c r="H2255" s="14">
        <f>Data!A2255</f>
        <v/>
      </c>
      <c r="I2255" s="24">
        <f>IF(Occurrence!J2255&gt;0,_xlfn.GAMMA.DIST(Occurrence!J2255,$C$6,$C$7,TRUE),0)</f>
        <v/>
      </c>
      <c r="J2255" s="9">
        <f>IF(Occurrence!J2255&gt;0,_xlfn.GAMMA.INV(I2255,$B$6,$B$7),0)</f>
        <v/>
      </c>
      <c r="K2255" s="24">
        <f>IF(Occurrence!K2255&gt;0,_xlfn.GAMMA.DIST(Occurrence!K2255,$C$6,$C$7,TRUE),0)</f>
        <v/>
      </c>
      <c r="L2255" s="9">
        <f>IF(Occurrence!K2255&gt;0,_xlfn.GAMMA.INV(K2255,$B$6,$B$7),0)</f>
        <v/>
      </c>
      <c r="M2255" s="24">
        <f>_xlfn.NORM.DIST(Data!X2255,$C$9,$C$10,TRUE)</f>
        <v/>
      </c>
      <c r="N2255" s="9">
        <f>_xlfn.NORM.INV(M2255,$B$9,$B$10)</f>
        <v/>
      </c>
      <c r="O2255" s="24">
        <f>_xlfn.NORM.DIST(Data!Y2255,$C$9,$C$10,TRUE)</f>
        <v/>
      </c>
      <c r="P2255" s="9">
        <f>_xlfn.NORM.INV(O2255,$B$9,$B$10)</f>
        <v/>
      </c>
    </row>
    <row r="2256">
      <c r="H2256" s="14">
        <f>Data!A2256</f>
        <v/>
      </c>
      <c r="I2256" s="24">
        <f>IF(Occurrence!J2256&gt;0,_xlfn.GAMMA.DIST(Occurrence!J2256,$C$6,$C$7,TRUE),0)</f>
        <v/>
      </c>
      <c r="J2256" s="9">
        <f>IF(Occurrence!J2256&gt;0,_xlfn.GAMMA.INV(I2256,$B$6,$B$7),0)</f>
        <v/>
      </c>
      <c r="K2256" s="24">
        <f>IF(Occurrence!K2256&gt;0,_xlfn.GAMMA.DIST(Occurrence!K2256,$C$6,$C$7,TRUE),0)</f>
        <v/>
      </c>
      <c r="L2256" s="9">
        <f>IF(Occurrence!K2256&gt;0,_xlfn.GAMMA.INV(K2256,$B$6,$B$7),0)</f>
        <v/>
      </c>
      <c r="M2256" s="24">
        <f>_xlfn.NORM.DIST(Data!X2256,$C$9,$C$10,TRUE)</f>
        <v/>
      </c>
      <c r="N2256" s="9">
        <f>_xlfn.NORM.INV(M2256,$B$9,$B$10)</f>
        <v/>
      </c>
      <c r="O2256" s="24">
        <f>_xlfn.NORM.DIST(Data!Y2256,$C$9,$C$10,TRUE)</f>
        <v/>
      </c>
      <c r="P2256" s="9">
        <f>_xlfn.NORM.INV(O2256,$B$9,$B$10)</f>
        <v/>
      </c>
    </row>
    <row r="2257">
      <c r="H2257" s="14">
        <f>Data!A2257</f>
        <v/>
      </c>
      <c r="I2257" s="24">
        <f>IF(Occurrence!J2257&gt;0,_xlfn.GAMMA.DIST(Occurrence!J2257,$C$6,$C$7,TRUE),0)</f>
        <v/>
      </c>
      <c r="J2257" s="9">
        <f>IF(Occurrence!J2257&gt;0,_xlfn.GAMMA.INV(I2257,$B$6,$B$7),0)</f>
        <v/>
      </c>
      <c r="K2257" s="24">
        <f>IF(Occurrence!K2257&gt;0,_xlfn.GAMMA.DIST(Occurrence!K2257,$C$6,$C$7,TRUE),0)</f>
        <v/>
      </c>
      <c r="L2257" s="9">
        <f>IF(Occurrence!K2257&gt;0,_xlfn.GAMMA.INV(K2257,$B$6,$B$7),0)</f>
        <v/>
      </c>
      <c r="M2257" s="24">
        <f>_xlfn.NORM.DIST(Data!X2257,$C$9,$C$10,TRUE)</f>
        <v/>
      </c>
      <c r="N2257" s="9">
        <f>_xlfn.NORM.INV(M2257,$B$9,$B$10)</f>
        <v/>
      </c>
      <c r="O2257" s="24">
        <f>_xlfn.NORM.DIST(Data!Y2257,$C$9,$C$10,TRUE)</f>
        <v/>
      </c>
      <c r="P2257" s="9">
        <f>_xlfn.NORM.INV(O2257,$B$9,$B$10)</f>
        <v/>
      </c>
    </row>
    <row r="2258">
      <c r="H2258" s="14">
        <f>Data!A2258</f>
        <v/>
      </c>
      <c r="I2258" s="24">
        <f>IF(Occurrence!J2258&gt;0,_xlfn.GAMMA.DIST(Occurrence!J2258,$C$6,$C$7,TRUE),0)</f>
        <v/>
      </c>
      <c r="J2258" s="9">
        <f>IF(Occurrence!J2258&gt;0,_xlfn.GAMMA.INV(I2258,$B$6,$B$7),0)</f>
        <v/>
      </c>
      <c r="K2258" s="24">
        <f>IF(Occurrence!K2258&gt;0,_xlfn.GAMMA.DIST(Occurrence!K2258,$C$6,$C$7,TRUE),0)</f>
        <v/>
      </c>
      <c r="L2258" s="9">
        <f>IF(Occurrence!K2258&gt;0,_xlfn.GAMMA.INV(K2258,$B$6,$B$7),0)</f>
        <v/>
      </c>
      <c r="M2258" s="24">
        <f>_xlfn.NORM.DIST(Data!X2258,$C$9,$C$10,TRUE)</f>
        <v/>
      </c>
      <c r="N2258" s="9">
        <f>_xlfn.NORM.INV(M2258,$B$9,$B$10)</f>
        <v/>
      </c>
      <c r="O2258" s="24">
        <f>_xlfn.NORM.DIST(Data!Y2258,$C$9,$C$10,TRUE)</f>
        <v/>
      </c>
      <c r="P2258" s="9">
        <f>_xlfn.NORM.INV(O2258,$B$9,$B$10)</f>
        <v/>
      </c>
    </row>
    <row r="2259">
      <c r="H2259" s="14">
        <f>Data!A2259</f>
        <v/>
      </c>
      <c r="I2259" s="24">
        <f>IF(Occurrence!J2259&gt;0,_xlfn.GAMMA.DIST(Occurrence!J2259,$C$6,$C$7,TRUE),0)</f>
        <v/>
      </c>
      <c r="J2259" s="9">
        <f>IF(Occurrence!J2259&gt;0,_xlfn.GAMMA.INV(I2259,$B$6,$B$7),0)</f>
        <v/>
      </c>
      <c r="K2259" s="24">
        <f>IF(Occurrence!K2259&gt;0,_xlfn.GAMMA.DIST(Occurrence!K2259,$C$6,$C$7,TRUE),0)</f>
        <v/>
      </c>
      <c r="L2259" s="9">
        <f>IF(Occurrence!K2259&gt;0,_xlfn.GAMMA.INV(K2259,$B$6,$B$7),0)</f>
        <v/>
      </c>
      <c r="M2259" s="24">
        <f>_xlfn.NORM.DIST(Data!X2259,$C$9,$C$10,TRUE)</f>
        <v/>
      </c>
      <c r="N2259" s="9">
        <f>_xlfn.NORM.INV(M2259,$B$9,$B$10)</f>
        <v/>
      </c>
      <c r="O2259" s="24">
        <f>_xlfn.NORM.DIST(Data!Y2259,$C$9,$C$10,TRUE)</f>
        <v/>
      </c>
      <c r="P2259" s="9">
        <f>_xlfn.NORM.INV(O2259,$B$9,$B$10)</f>
        <v/>
      </c>
    </row>
    <row r="2260">
      <c r="H2260" s="14">
        <f>Data!A2260</f>
        <v/>
      </c>
      <c r="I2260" s="24">
        <f>IF(Occurrence!J2260&gt;0,_xlfn.GAMMA.DIST(Occurrence!J2260,$C$6,$C$7,TRUE),0)</f>
        <v/>
      </c>
      <c r="J2260" s="9">
        <f>IF(Occurrence!J2260&gt;0,_xlfn.GAMMA.INV(I2260,$B$6,$B$7),0)</f>
        <v/>
      </c>
      <c r="K2260" s="24">
        <f>IF(Occurrence!K2260&gt;0,_xlfn.GAMMA.DIST(Occurrence!K2260,$C$6,$C$7,TRUE),0)</f>
        <v/>
      </c>
      <c r="L2260" s="9">
        <f>IF(Occurrence!K2260&gt;0,_xlfn.GAMMA.INV(K2260,$B$6,$B$7),0)</f>
        <v/>
      </c>
      <c r="M2260" s="24">
        <f>_xlfn.NORM.DIST(Data!X2260,$C$9,$C$10,TRUE)</f>
        <v/>
      </c>
      <c r="N2260" s="9">
        <f>_xlfn.NORM.INV(M2260,$B$9,$B$10)</f>
        <v/>
      </c>
      <c r="O2260" s="24">
        <f>_xlfn.NORM.DIST(Data!Y2260,$C$9,$C$10,TRUE)</f>
        <v/>
      </c>
      <c r="P2260" s="9">
        <f>_xlfn.NORM.INV(O2260,$B$9,$B$10)</f>
        <v/>
      </c>
    </row>
    <row r="2261">
      <c r="H2261" s="14">
        <f>Data!A2261</f>
        <v/>
      </c>
      <c r="I2261" s="24">
        <f>IF(Occurrence!J2261&gt;0,_xlfn.GAMMA.DIST(Occurrence!J2261,$C$6,$C$7,TRUE),0)</f>
        <v/>
      </c>
      <c r="J2261" s="9">
        <f>IF(Occurrence!J2261&gt;0,_xlfn.GAMMA.INV(I2261,$B$6,$B$7),0)</f>
        <v/>
      </c>
      <c r="K2261" s="24">
        <f>IF(Occurrence!K2261&gt;0,_xlfn.GAMMA.DIST(Occurrence!K2261,$C$6,$C$7,TRUE),0)</f>
        <v/>
      </c>
      <c r="L2261" s="9">
        <f>IF(Occurrence!K2261&gt;0,_xlfn.GAMMA.INV(K2261,$B$6,$B$7),0)</f>
        <v/>
      </c>
      <c r="M2261" s="24">
        <f>_xlfn.NORM.DIST(Data!X2261,$C$9,$C$10,TRUE)</f>
        <v/>
      </c>
      <c r="N2261" s="9">
        <f>_xlfn.NORM.INV(M2261,$B$9,$B$10)</f>
        <v/>
      </c>
      <c r="O2261" s="24">
        <f>_xlfn.NORM.DIST(Data!Y2261,$C$9,$C$10,TRUE)</f>
        <v/>
      </c>
      <c r="P2261" s="9">
        <f>_xlfn.NORM.INV(O2261,$B$9,$B$10)</f>
        <v/>
      </c>
    </row>
    <row r="2262">
      <c r="H2262" s="14">
        <f>Data!A2262</f>
        <v/>
      </c>
      <c r="I2262" s="24">
        <f>IF(Occurrence!J2262&gt;0,_xlfn.GAMMA.DIST(Occurrence!J2262,$C$6,$C$7,TRUE),0)</f>
        <v/>
      </c>
      <c r="J2262" s="9">
        <f>IF(Occurrence!J2262&gt;0,_xlfn.GAMMA.INV(I2262,$B$6,$B$7),0)</f>
        <v/>
      </c>
      <c r="K2262" s="24">
        <f>IF(Occurrence!K2262&gt;0,_xlfn.GAMMA.DIST(Occurrence!K2262,$C$6,$C$7,TRUE),0)</f>
        <v/>
      </c>
      <c r="L2262" s="9">
        <f>IF(Occurrence!K2262&gt;0,_xlfn.GAMMA.INV(K2262,$B$6,$B$7),0)</f>
        <v/>
      </c>
      <c r="M2262" s="24">
        <f>_xlfn.NORM.DIST(Data!X2262,$C$9,$C$10,TRUE)</f>
        <v/>
      </c>
      <c r="N2262" s="9">
        <f>_xlfn.NORM.INV(M2262,$B$9,$B$10)</f>
        <v/>
      </c>
      <c r="O2262" s="24">
        <f>_xlfn.NORM.DIST(Data!Y2262,$C$9,$C$10,TRUE)</f>
        <v/>
      </c>
      <c r="P2262" s="9">
        <f>_xlfn.NORM.INV(O2262,$B$9,$B$10)</f>
        <v/>
      </c>
    </row>
    <row r="2263">
      <c r="H2263" s="14">
        <f>Data!A2263</f>
        <v/>
      </c>
      <c r="I2263" s="24">
        <f>IF(Occurrence!J2263&gt;0,_xlfn.GAMMA.DIST(Occurrence!J2263,$C$6,$C$7,TRUE),0)</f>
        <v/>
      </c>
      <c r="J2263" s="9">
        <f>IF(Occurrence!J2263&gt;0,_xlfn.GAMMA.INV(I2263,$B$6,$B$7),0)</f>
        <v/>
      </c>
      <c r="K2263" s="24">
        <f>IF(Occurrence!K2263&gt;0,_xlfn.GAMMA.DIST(Occurrence!K2263,$C$6,$C$7,TRUE),0)</f>
        <v/>
      </c>
      <c r="L2263" s="9">
        <f>IF(Occurrence!K2263&gt;0,_xlfn.GAMMA.INV(K2263,$B$6,$B$7),0)</f>
        <v/>
      </c>
      <c r="M2263" s="24">
        <f>_xlfn.NORM.DIST(Data!X2263,$C$9,$C$10,TRUE)</f>
        <v/>
      </c>
      <c r="N2263" s="9">
        <f>_xlfn.NORM.INV(M2263,$B$9,$B$10)</f>
        <v/>
      </c>
      <c r="O2263" s="24">
        <f>_xlfn.NORM.DIST(Data!Y2263,$C$9,$C$10,TRUE)</f>
        <v/>
      </c>
      <c r="P2263" s="9">
        <f>_xlfn.NORM.INV(O2263,$B$9,$B$10)</f>
        <v/>
      </c>
    </row>
    <row r="2264">
      <c r="H2264" s="14">
        <f>Data!A2264</f>
        <v/>
      </c>
      <c r="I2264" s="24">
        <f>IF(Occurrence!J2264&gt;0,_xlfn.GAMMA.DIST(Occurrence!J2264,$C$6,$C$7,TRUE),0)</f>
        <v/>
      </c>
      <c r="J2264" s="9">
        <f>IF(Occurrence!J2264&gt;0,_xlfn.GAMMA.INV(I2264,$B$6,$B$7),0)</f>
        <v/>
      </c>
      <c r="K2264" s="24">
        <f>IF(Occurrence!K2264&gt;0,_xlfn.GAMMA.DIST(Occurrence!K2264,$C$6,$C$7,TRUE),0)</f>
        <v/>
      </c>
      <c r="L2264" s="9">
        <f>IF(Occurrence!K2264&gt;0,_xlfn.GAMMA.INV(K2264,$B$6,$B$7),0)</f>
        <v/>
      </c>
      <c r="M2264" s="24">
        <f>_xlfn.NORM.DIST(Data!X2264,$C$9,$C$10,TRUE)</f>
        <v/>
      </c>
      <c r="N2264" s="9">
        <f>_xlfn.NORM.INV(M2264,$B$9,$B$10)</f>
        <v/>
      </c>
      <c r="O2264" s="24">
        <f>_xlfn.NORM.DIST(Data!Y2264,$C$9,$C$10,TRUE)</f>
        <v/>
      </c>
      <c r="P2264" s="9">
        <f>_xlfn.NORM.INV(O2264,$B$9,$B$10)</f>
        <v/>
      </c>
    </row>
    <row r="2265">
      <c r="H2265" s="14">
        <f>Data!A2265</f>
        <v/>
      </c>
      <c r="I2265" s="24">
        <f>IF(Occurrence!J2265&gt;0,_xlfn.GAMMA.DIST(Occurrence!J2265,$C$6,$C$7,TRUE),0)</f>
        <v/>
      </c>
      <c r="J2265" s="9">
        <f>IF(Occurrence!J2265&gt;0,_xlfn.GAMMA.INV(I2265,$B$6,$B$7),0)</f>
        <v/>
      </c>
      <c r="K2265" s="24">
        <f>IF(Occurrence!K2265&gt;0,_xlfn.GAMMA.DIST(Occurrence!K2265,$C$6,$C$7,TRUE),0)</f>
        <v/>
      </c>
      <c r="L2265" s="9">
        <f>IF(Occurrence!K2265&gt;0,_xlfn.GAMMA.INV(K2265,$B$6,$B$7),0)</f>
        <v/>
      </c>
      <c r="M2265" s="24">
        <f>_xlfn.NORM.DIST(Data!X2265,$C$9,$C$10,TRUE)</f>
        <v/>
      </c>
      <c r="N2265" s="9">
        <f>_xlfn.NORM.INV(M2265,$B$9,$B$10)</f>
        <v/>
      </c>
      <c r="O2265" s="24">
        <f>_xlfn.NORM.DIST(Data!Y2265,$C$9,$C$10,TRUE)</f>
        <v/>
      </c>
      <c r="P2265" s="9">
        <f>_xlfn.NORM.INV(O2265,$B$9,$B$10)</f>
        <v/>
      </c>
    </row>
    <row r="2266">
      <c r="H2266" s="14">
        <f>Data!A2266</f>
        <v/>
      </c>
      <c r="I2266" s="24">
        <f>IF(Occurrence!J2266&gt;0,_xlfn.GAMMA.DIST(Occurrence!J2266,$C$6,$C$7,TRUE),0)</f>
        <v/>
      </c>
      <c r="J2266" s="9">
        <f>IF(Occurrence!J2266&gt;0,_xlfn.GAMMA.INV(I2266,$B$6,$B$7),0)</f>
        <v/>
      </c>
      <c r="K2266" s="24">
        <f>IF(Occurrence!K2266&gt;0,_xlfn.GAMMA.DIST(Occurrence!K2266,$C$6,$C$7,TRUE),0)</f>
        <v/>
      </c>
      <c r="L2266" s="9">
        <f>IF(Occurrence!K2266&gt;0,_xlfn.GAMMA.INV(K2266,$B$6,$B$7),0)</f>
        <v/>
      </c>
      <c r="M2266" s="24">
        <f>_xlfn.NORM.DIST(Data!X2266,$C$9,$C$10,TRUE)</f>
        <v/>
      </c>
      <c r="N2266" s="9">
        <f>_xlfn.NORM.INV(M2266,$B$9,$B$10)</f>
        <v/>
      </c>
      <c r="O2266" s="24">
        <f>_xlfn.NORM.DIST(Data!Y2266,$C$9,$C$10,TRUE)</f>
        <v/>
      </c>
      <c r="P2266" s="9">
        <f>_xlfn.NORM.INV(O2266,$B$9,$B$10)</f>
        <v/>
      </c>
    </row>
    <row r="2267">
      <c r="H2267" s="14">
        <f>Data!A2267</f>
        <v/>
      </c>
      <c r="I2267" s="24">
        <f>IF(Occurrence!J2267&gt;0,_xlfn.GAMMA.DIST(Occurrence!J2267,$C$6,$C$7,TRUE),0)</f>
        <v/>
      </c>
      <c r="J2267" s="9">
        <f>IF(Occurrence!J2267&gt;0,_xlfn.GAMMA.INV(I2267,$B$6,$B$7),0)</f>
        <v/>
      </c>
      <c r="K2267" s="24">
        <f>IF(Occurrence!K2267&gt;0,_xlfn.GAMMA.DIST(Occurrence!K2267,$C$6,$C$7,TRUE),0)</f>
        <v/>
      </c>
      <c r="L2267" s="9">
        <f>IF(Occurrence!K2267&gt;0,_xlfn.GAMMA.INV(K2267,$B$6,$B$7),0)</f>
        <v/>
      </c>
      <c r="M2267" s="24">
        <f>_xlfn.NORM.DIST(Data!X2267,$C$9,$C$10,TRUE)</f>
        <v/>
      </c>
      <c r="N2267" s="9">
        <f>_xlfn.NORM.INV(M2267,$B$9,$B$10)</f>
        <v/>
      </c>
      <c r="O2267" s="24">
        <f>_xlfn.NORM.DIST(Data!Y2267,$C$9,$C$10,TRUE)</f>
        <v/>
      </c>
      <c r="P2267" s="9">
        <f>_xlfn.NORM.INV(O2267,$B$9,$B$10)</f>
        <v/>
      </c>
    </row>
    <row r="2268">
      <c r="H2268" s="14">
        <f>Data!A2268</f>
        <v/>
      </c>
      <c r="I2268" s="24">
        <f>IF(Occurrence!J2268&gt;0,_xlfn.GAMMA.DIST(Occurrence!J2268,$C$6,$C$7,TRUE),0)</f>
        <v/>
      </c>
      <c r="J2268" s="9">
        <f>IF(Occurrence!J2268&gt;0,_xlfn.GAMMA.INV(I2268,$B$6,$B$7),0)</f>
        <v/>
      </c>
      <c r="K2268" s="24">
        <f>IF(Occurrence!K2268&gt;0,_xlfn.GAMMA.DIST(Occurrence!K2268,$C$6,$C$7,TRUE),0)</f>
        <v/>
      </c>
      <c r="L2268" s="9">
        <f>IF(Occurrence!K2268&gt;0,_xlfn.GAMMA.INV(K2268,$B$6,$B$7),0)</f>
        <v/>
      </c>
      <c r="M2268" s="24">
        <f>_xlfn.NORM.DIST(Data!X2268,$C$9,$C$10,TRUE)</f>
        <v/>
      </c>
      <c r="N2268" s="9">
        <f>_xlfn.NORM.INV(M2268,$B$9,$B$10)</f>
        <v/>
      </c>
      <c r="O2268" s="24">
        <f>_xlfn.NORM.DIST(Data!Y2268,$C$9,$C$10,TRUE)</f>
        <v/>
      </c>
      <c r="P2268" s="9">
        <f>_xlfn.NORM.INV(O2268,$B$9,$B$10)</f>
        <v/>
      </c>
    </row>
    <row r="2269">
      <c r="H2269" s="14">
        <f>Data!A2269</f>
        <v/>
      </c>
      <c r="I2269" s="24">
        <f>IF(Occurrence!J2269&gt;0,_xlfn.GAMMA.DIST(Occurrence!J2269,$C$6,$C$7,TRUE),0)</f>
        <v/>
      </c>
      <c r="J2269" s="9">
        <f>IF(Occurrence!J2269&gt;0,_xlfn.GAMMA.INV(I2269,$B$6,$B$7),0)</f>
        <v/>
      </c>
      <c r="K2269" s="24">
        <f>IF(Occurrence!K2269&gt;0,_xlfn.GAMMA.DIST(Occurrence!K2269,$C$6,$C$7,TRUE),0)</f>
        <v/>
      </c>
      <c r="L2269" s="9">
        <f>IF(Occurrence!K2269&gt;0,_xlfn.GAMMA.INV(K2269,$B$6,$B$7),0)</f>
        <v/>
      </c>
      <c r="M2269" s="24">
        <f>_xlfn.NORM.DIST(Data!X2269,$C$9,$C$10,TRUE)</f>
        <v/>
      </c>
      <c r="N2269" s="9">
        <f>_xlfn.NORM.INV(M2269,$B$9,$B$10)</f>
        <v/>
      </c>
      <c r="O2269" s="24">
        <f>_xlfn.NORM.DIST(Data!Y2269,$C$9,$C$10,TRUE)</f>
        <v/>
      </c>
      <c r="P2269" s="9">
        <f>_xlfn.NORM.INV(O2269,$B$9,$B$10)</f>
        <v/>
      </c>
    </row>
    <row r="2270">
      <c r="H2270" s="14">
        <f>Data!A2270</f>
        <v/>
      </c>
      <c r="I2270" s="24">
        <f>IF(Occurrence!J2270&gt;0,_xlfn.GAMMA.DIST(Occurrence!J2270,$C$6,$C$7,TRUE),0)</f>
        <v/>
      </c>
      <c r="J2270" s="9">
        <f>IF(Occurrence!J2270&gt;0,_xlfn.GAMMA.INV(I2270,$B$6,$B$7),0)</f>
        <v/>
      </c>
      <c r="K2270" s="24">
        <f>IF(Occurrence!K2270&gt;0,_xlfn.GAMMA.DIST(Occurrence!K2270,$C$6,$C$7,TRUE),0)</f>
        <v/>
      </c>
      <c r="L2270" s="9">
        <f>IF(Occurrence!K2270&gt;0,_xlfn.GAMMA.INV(K2270,$B$6,$B$7),0)</f>
        <v/>
      </c>
      <c r="M2270" s="24">
        <f>_xlfn.NORM.DIST(Data!X2270,$C$9,$C$10,TRUE)</f>
        <v/>
      </c>
      <c r="N2270" s="9">
        <f>_xlfn.NORM.INV(M2270,$B$9,$B$10)</f>
        <v/>
      </c>
      <c r="O2270" s="24">
        <f>_xlfn.NORM.DIST(Data!Y2270,$C$9,$C$10,TRUE)</f>
        <v/>
      </c>
      <c r="P2270" s="9">
        <f>_xlfn.NORM.INV(O2270,$B$9,$B$10)</f>
        <v/>
      </c>
    </row>
    <row r="2271">
      <c r="H2271" s="14">
        <f>Data!A2271</f>
        <v/>
      </c>
      <c r="I2271" s="24">
        <f>IF(Occurrence!J2271&gt;0,_xlfn.GAMMA.DIST(Occurrence!J2271,$C$6,$C$7,TRUE),0)</f>
        <v/>
      </c>
      <c r="J2271" s="9">
        <f>IF(Occurrence!J2271&gt;0,_xlfn.GAMMA.INV(I2271,$B$6,$B$7),0)</f>
        <v/>
      </c>
      <c r="K2271" s="24">
        <f>IF(Occurrence!K2271&gt;0,_xlfn.GAMMA.DIST(Occurrence!K2271,$C$6,$C$7,TRUE),0)</f>
        <v/>
      </c>
      <c r="L2271" s="9">
        <f>IF(Occurrence!K2271&gt;0,_xlfn.GAMMA.INV(K2271,$B$6,$B$7),0)</f>
        <v/>
      </c>
      <c r="M2271" s="24">
        <f>_xlfn.NORM.DIST(Data!X2271,$C$9,$C$10,TRUE)</f>
        <v/>
      </c>
      <c r="N2271" s="9">
        <f>_xlfn.NORM.INV(M2271,$B$9,$B$10)</f>
        <v/>
      </c>
      <c r="O2271" s="24">
        <f>_xlfn.NORM.DIST(Data!Y2271,$C$9,$C$10,TRUE)</f>
        <v/>
      </c>
      <c r="P2271" s="9">
        <f>_xlfn.NORM.INV(O2271,$B$9,$B$10)</f>
        <v/>
      </c>
    </row>
    <row r="2272">
      <c r="H2272" s="14">
        <f>Data!A2272</f>
        <v/>
      </c>
      <c r="I2272" s="24">
        <f>IF(Occurrence!J2272&gt;0,_xlfn.GAMMA.DIST(Occurrence!J2272,$C$6,$C$7,TRUE),0)</f>
        <v/>
      </c>
      <c r="J2272" s="9">
        <f>IF(Occurrence!J2272&gt;0,_xlfn.GAMMA.INV(I2272,$B$6,$B$7),0)</f>
        <v/>
      </c>
      <c r="K2272" s="24">
        <f>IF(Occurrence!K2272&gt;0,_xlfn.GAMMA.DIST(Occurrence!K2272,$C$6,$C$7,TRUE),0)</f>
        <v/>
      </c>
      <c r="L2272" s="9">
        <f>IF(Occurrence!K2272&gt;0,_xlfn.GAMMA.INV(K2272,$B$6,$B$7),0)</f>
        <v/>
      </c>
      <c r="M2272" s="24">
        <f>_xlfn.NORM.DIST(Data!X2272,$C$9,$C$10,TRUE)</f>
        <v/>
      </c>
      <c r="N2272" s="9">
        <f>_xlfn.NORM.INV(M2272,$B$9,$B$10)</f>
        <v/>
      </c>
      <c r="O2272" s="24">
        <f>_xlfn.NORM.DIST(Data!Y2272,$C$9,$C$10,TRUE)</f>
        <v/>
      </c>
      <c r="P2272" s="9">
        <f>_xlfn.NORM.INV(O2272,$B$9,$B$10)</f>
        <v/>
      </c>
    </row>
    <row r="2273">
      <c r="H2273" s="14">
        <f>Data!A2273</f>
        <v/>
      </c>
      <c r="I2273" s="24">
        <f>IF(Occurrence!J2273&gt;0,_xlfn.GAMMA.DIST(Occurrence!J2273,$C$6,$C$7,TRUE),0)</f>
        <v/>
      </c>
      <c r="J2273" s="9">
        <f>IF(Occurrence!J2273&gt;0,_xlfn.GAMMA.INV(I2273,$B$6,$B$7),0)</f>
        <v/>
      </c>
      <c r="K2273" s="24">
        <f>IF(Occurrence!K2273&gt;0,_xlfn.GAMMA.DIST(Occurrence!K2273,$C$6,$C$7,TRUE),0)</f>
        <v/>
      </c>
      <c r="L2273" s="9">
        <f>IF(Occurrence!K2273&gt;0,_xlfn.GAMMA.INV(K2273,$B$6,$B$7),0)</f>
        <v/>
      </c>
      <c r="M2273" s="24">
        <f>_xlfn.NORM.DIST(Data!X2273,$C$9,$C$10,TRUE)</f>
        <v/>
      </c>
      <c r="N2273" s="9">
        <f>_xlfn.NORM.INV(M2273,$B$9,$B$10)</f>
        <v/>
      </c>
      <c r="O2273" s="24">
        <f>_xlfn.NORM.DIST(Data!Y2273,$C$9,$C$10,TRUE)</f>
        <v/>
      </c>
      <c r="P2273" s="9">
        <f>_xlfn.NORM.INV(O2273,$B$9,$B$10)</f>
        <v/>
      </c>
    </row>
    <row r="2274">
      <c r="H2274" s="14">
        <f>Data!A2274</f>
        <v/>
      </c>
      <c r="I2274" s="24">
        <f>IF(Occurrence!J2274&gt;0,_xlfn.GAMMA.DIST(Occurrence!J2274,$C$6,$C$7,TRUE),0)</f>
        <v/>
      </c>
      <c r="J2274" s="9">
        <f>IF(Occurrence!J2274&gt;0,_xlfn.GAMMA.INV(I2274,$B$6,$B$7),0)</f>
        <v/>
      </c>
      <c r="K2274" s="24">
        <f>IF(Occurrence!K2274&gt;0,_xlfn.GAMMA.DIST(Occurrence!K2274,$C$6,$C$7,TRUE),0)</f>
        <v/>
      </c>
      <c r="L2274" s="9">
        <f>IF(Occurrence!K2274&gt;0,_xlfn.GAMMA.INV(K2274,$B$6,$B$7),0)</f>
        <v/>
      </c>
      <c r="M2274" s="24">
        <f>_xlfn.NORM.DIST(Data!X2274,$C$9,$C$10,TRUE)</f>
        <v/>
      </c>
      <c r="N2274" s="9">
        <f>_xlfn.NORM.INV(M2274,$B$9,$B$10)</f>
        <v/>
      </c>
      <c r="O2274" s="24">
        <f>_xlfn.NORM.DIST(Data!Y2274,$C$9,$C$10,TRUE)</f>
        <v/>
      </c>
      <c r="P2274" s="9">
        <f>_xlfn.NORM.INV(O2274,$B$9,$B$10)</f>
        <v/>
      </c>
    </row>
    <row r="2275">
      <c r="H2275" s="14">
        <f>Data!A2275</f>
        <v/>
      </c>
      <c r="I2275" s="24">
        <f>IF(Occurrence!J2275&gt;0,_xlfn.GAMMA.DIST(Occurrence!J2275,$C$6,$C$7,TRUE),0)</f>
        <v/>
      </c>
      <c r="J2275" s="9">
        <f>IF(Occurrence!J2275&gt;0,_xlfn.GAMMA.INV(I2275,$B$6,$B$7),0)</f>
        <v/>
      </c>
      <c r="K2275" s="24">
        <f>IF(Occurrence!K2275&gt;0,_xlfn.GAMMA.DIST(Occurrence!K2275,$C$6,$C$7,TRUE),0)</f>
        <v/>
      </c>
      <c r="L2275" s="9">
        <f>IF(Occurrence!K2275&gt;0,_xlfn.GAMMA.INV(K2275,$B$6,$B$7),0)</f>
        <v/>
      </c>
      <c r="M2275" s="24">
        <f>_xlfn.NORM.DIST(Data!X2275,$C$9,$C$10,TRUE)</f>
        <v/>
      </c>
      <c r="N2275" s="9">
        <f>_xlfn.NORM.INV(M2275,$B$9,$B$10)</f>
        <v/>
      </c>
      <c r="O2275" s="24">
        <f>_xlfn.NORM.DIST(Data!Y2275,$C$9,$C$10,TRUE)</f>
        <v/>
      </c>
      <c r="P2275" s="9">
        <f>_xlfn.NORM.INV(O2275,$B$9,$B$10)</f>
        <v/>
      </c>
    </row>
    <row r="2276">
      <c r="H2276" s="14">
        <f>Data!A2276</f>
        <v/>
      </c>
      <c r="I2276" s="24">
        <f>IF(Occurrence!J2276&gt;0,_xlfn.GAMMA.DIST(Occurrence!J2276,$C$6,$C$7,TRUE),0)</f>
        <v/>
      </c>
      <c r="J2276" s="9">
        <f>IF(Occurrence!J2276&gt;0,_xlfn.GAMMA.INV(I2276,$B$6,$B$7),0)</f>
        <v/>
      </c>
      <c r="K2276" s="24">
        <f>IF(Occurrence!K2276&gt;0,_xlfn.GAMMA.DIST(Occurrence!K2276,$C$6,$C$7,TRUE),0)</f>
        <v/>
      </c>
      <c r="L2276" s="9">
        <f>IF(Occurrence!K2276&gt;0,_xlfn.GAMMA.INV(K2276,$B$6,$B$7),0)</f>
        <v/>
      </c>
      <c r="M2276" s="24">
        <f>_xlfn.NORM.DIST(Data!X2276,$C$9,$C$10,TRUE)</f>
        <v/>
      </c>
      <c r="N2276" s="9">
        <f>_xlfn.NORM.INV(M2276,$B$9,$B$10)</f>
        <v/>
      </c>
      <c r="O2276" s="24">
        <f>_xlfn.NORM.DIST(Data!Y2276,$C$9,$C$10,TRUE)</f>
        <v/>
      </c>
      <c r="P2276" s="9">
        <f>_xlfn.NORM.INV(O2276,$B$9,$B$10)</f>
        <v/>
      </c>
    </row>
    <row r="2277">
      <c r="H2277" s="14">
        <f>Data!A2277</f>
        <v/>
      </c>
      <c r="I2277" s="24">
        <f>IF(Occurrence!J2277&gt;0,_xlfn.GAMMA.DIST(Occurrence!J2277,$C$6,$C$7,TRUE),0)</f>
        <v/>
      </c>
      <c r="J2277" s="9">
        <f>IF(Occurrence!J2277&gt;0,_xlfn.GAMMA.INV(I2277,$B$6,$B$7),0)</f>
        <v/>
      </c>
      <c r="K2277" s="24">
        <f>IF(Occurrence!K2277&gt;0,_xlfn.GAMMA.DIST(Occurrence!K2277,$C$6,$C$7,TRUE),0)</f>
        <v/>
      </c>
      <c r="L2277" s="9">
        <f>IF(Occurrence!K2277&gt;0,_xlfn.GAMMA.INV(K2277,$B$6,$B$7),0)</f>
        <v/>
      </c>
      <c r="M2277" s="24">
        <f>_xlfn.NORM.DIST(Data!X2277,$C$9,$C$10,TRUE)</f>
        <v/>
      </c>
      <c r="N2277" s="9">
        <f>_xlfn.NORM.INV(M2277,$B$9,$B$10)</f>
        <v/>
      </c>
      <c r="O2277" s="24">
        <f>_xlfn.NORM.DIST(Data!Y2277,$C$9,$C$10,TRUE)</f>
        <v/>
      </c>
      <c r="P2277" s="9">
        <f>_xlfn.NORM.INV(O2277,$B$9,$B$10)</f>
        <v/>
      </c>
    </row>
    <row r="2278">
      <c r="H2278" s="14">
        <f>Data!A2278</f>
        <v/>
      </c>
      <c r="I2278" s="24">
        <f>IF(Occurrence!J2278&gt;0,_xlfn.GAMMA.DIST(Occurrence!J2278,$C$6,$C$7,TRUE),0)</f>
        <v/>
      </c>
      <c r="J2278" s="9">
        <f>IF(Occurrence!J2278&gt;0,_xlfn.GAMMA.INV(I2278,$B$6,$B$7),0)</f>
        <v/>
      </c>
      <c r="K2278" s="24">
        <f>IF(Occurrence!K2278&gt;0,_xlfn.GAMMA.DIST(Occurrence!K2278,$C$6,$C$7,TRUE),0)</f>
        <v/>
      </c>
      <c r="L2278" s="9">
        <f>IF(Occurrence!K2278&gt;0,_xlfn.GAMMA.INV(K2278,$B$6,$B$7),0)</f>
        <v/>
      </c>
      <c r="M2278" s="24">
        <f>_xlfn.NORM.DIST(Data!X2278,$C$9,$C$10,TRUE)</f>
        <v/>
      </c>
      <c r="N2278" s="9">
        <f>_xlfn.NORM.INV(M2278,$B$9,$B$10)</f>
        <v/>
      </c>
      <c r="O2278" s="24">
        <f>_xlfn.NORM.DIST(Data!Y2278,$C$9,$C$10,TRUE)</f>
        <v/>
      </c>
      <c r="P2278" s="9">
        <f>_xlfn.NORM.INV(O2278,$B$9,$B$10)</f>
        <v/>
      </c>
    </row>
    <row r="2279">
      <c r="H2279" s="14">
        <f>Data!A2279</f>
        <v/>
      </c>
      <c r="I2279" s="24">
        <f>IF(Occurrence!J2279&gt;0,_xlfn.GAMMA.DIST(Occurrence!J2279,$C$6,$C$7,TRUE),0)</f>
        <v/>
      </c>
      <c r="J2279" s="9">
        <f>IF(Occurrence!J2279&gt;0,_xlfn.GAMMA.INV(I2279,$B$6,$B$7),0)</f>
        <v/>
      </c>
      <c r="K2279" s="24">
        <f>IF(Occurrence!K2279&gt;0,_xlfn.GAMMA.DIST(Occurrence!K2279,$C$6,$C$7,TRUE),0)</f>
        <v/>
      </c>
      <c r="L2279" s="9">
        <f>IF(Occurrence!K2279&gt;0,_xlfn.GAMMA.INV(K2279,$B$6,$B$7),0)</f>
        <v/>
      </c>
      <c r="M2279" s="24">
        <f>_xlfn.NORM.DIST(Data!X2279,$C$9,$C$10,TRUE)</f>
        <v/>
      </c>
      <c r="N2279" s="9">
        <f>_xlfn.NORM.INV(M2279,$B$9,$B$10)</f>
        <v/>
      </c>
      <c r="O2279" s="24">
        <f>_xlfn.NORM.DIST(Data!Y2279,$C$9,$C$10,TRUE)</f>
        <v/>
      </c>
      <c r="P2279" s="9">
        <f>_xlfn.NORM.INV(O2279,$B$9,$B$10)</f>
        <v/>
      </c>
    </row>
    <row r="2280">
      <c r="H2280" s="14">
        <f>Data!A2280</f>
        <v/>
      </c>
      <c r="I2280" s="24">
        <f>IF(Occurrence!J2280&gt;0,_xlfn.GAMMA.DIST(Occurrence!J2280,$C$6,$C$7,TRUE),0)</f>
        <v/>
      </c>
      <c r="J2280" s="9">
        <f>IF(Occurrence!J2280&gt;0,_xlfn.GAMMA.INV(I2280,$B$6,$B$7),0)</f>
        <v/>
      </c>
      <c r="K2280" s="24">
        <f>IF(Occurrence!K2280&gt;0,_xlfn.GAMMA.DIST(Occurrence!K2280,$C$6,$C$7,TRUE),0)</f>
        <v/>
      </c>
      <c r="L2280" s="9">
        <f>IF(Occurrence!K2280&gt;0,_xlfn.GAMMA.INV(K2280,$B$6,$B$7),0)</f>
        <v/>
      </c>
      <c r="M2280" s="24">
        <f>_xlfn.NORM.DIST(Data!X2280,$C$9,$C$10,TRUE)</f>
        <v/>
      </c>
      <c r="N2280" s="9">
        <f>_xlfn.NORM.INV(M2280,$B$9,$B$10)</f>
        <v/>
      </c>
      <c r="O2280" s="24">
        <f>_xlfn.NORM.DIST(Data!Y2280,$C$9,$C$10,TRUE)</f>
        <v/>
      </c>
      <c r="P2280" s="9">
        <f>_xlfn.NORM.INV(O2280,$B$9,$B$10)</f>
        <v/>
      </c>
    </row>
    <row r="2281">
      <c r="H2281" s="14">
        <f>Data!A2281</f>
        <v/>
      </c>
      <c r="I2281" s="24">
        <f>IF(Occurrence!J2281&gt;0,_xlfn.GAMMA.DIST(Occurrence!J2281,$C$6,$C$7,TRUE),0)</f>
        <v/>
      </c>
      <c r="J2281" s="9">
        <f>IF(Occurrence!J2281&gt;0,_xlfn.GAMMA.INV(I2281,$B$6,$B$7),0)</f>
        <v/>
      </c>
      <c r="K2281" s="24">
        <f>IF(Occurrence!K2281&gt;0,_xlfn.GAMMA.DIST(Occurrence!K2281,$C$6,$C$7,TRUE),0)</f>
        <v/>
      </c>
      <c r="L2281" s="9">
        <f>IF(Occurrence!K2281&gt;0,_xlfn.GAMMA.INV(K2281,$B$6,$B$7),0)</f>
        <v/>
      </c>
      <c r="M2281" s="24">
        <f>_xlfn.NORM.DIST(Data!X2281,$C$9,$C$10,TRUE)</f>
        <v/>
      </c>
      <c r="N2281" s="9">
        <f>_xlfn.NORM.INV(M2281,$B$9,$B$10)</f>
        <v/>
      </c>
      <c r="O2281" s="24">
        <f>_xlfn.NORM.DIST(Data!Y2281,$C$9,$C$10,TRUE)</f>
        <v/>
      </c>
      <c r="P2281" s="9">
        <f>_xlfn.NORM.INV(O2281,$B$9,$B$10)</f>
        <v/>
      </c>
    </row>
    <row r="2282">
      <c r="H2282" s="14">
        <f>Data!A2282</f>
        <v/>
      </c>
      <c r="I2282" s="24">
        <f>IF(Occurrence!J2282&gt;0,_xlfn.GAMMA.DIST(Occurrence!J2282,$C$6,$C$7,TRUE),0)</f>
        <v/>
      </c>
      <c r="J2282" s="9">
        <f>IF(Occurrence!J2282&gt;0,_xlfn.GAMMA.INV(I2282,$B$6,$B$7),0)</f>
        <v/>
      </c>
      <c r="K2282" s="24">
        <f>IF(Occurrence!K2282&gt;0,_xlfn.GAMMA.DIST(Occurrence!K2282,$C$6,$C$7,TRUE),0)</f>
        <v/>
      </c>
      <c r="L2282" s="9">
        <f>IF(Occurrence!K2282&gt;0,_xlfn.GAMMA.INV(K2282,$B$6,$B$7),0)</f>
        <v/>
      </c>
      <c r="M2282" s="24">
        <f>_xlfn.NORM.DIST(Data!X2282,$C$9,$C$10,TRUE)</f>
        <v/>
      </c>
      <c r="N2282" s="9">
        <f>_xlfn.NORM.INV(M2282,$B$9,$B$10)</f>
        <v/>
      </c>
      <c r="O2282" s="24">
        <f>_xlfn.NORM.DIST(Data!Y2282,$C$9,$C$10,TRUE)</f>
        <v/>
      </c>
      <c r="P2282" s="9">
        <f>_xlfn.NORM.INV(O2282,$B$9,$B$10)</f>
        <v/>
      </c>
    </row>
    <row r="2283">
      <c r="H2283" s="14">
        <f>Data!A2283</f>
        <v/>
      </c>
      <c r="I2283" s="24">
        <f>IF(Occurrence!J2283&gt;0,_xlfn.GAMMA.DIST(Occurrence!J2283,$C$6,$C$7,TRUE),0)</f>
        <v/>
      </c>
      <c r="J2283" s="9">
        <f>IF(Occurrence!J2283&gt;0,_xlfn.GAMMA.INV(I2283,$B$6,$B$7),0)</f>
        <v/>
      </c>
      <c r="K2283" s="24">
        <f>IF(Occurrence!K2283&gt;0,_xlfn.GAMMA.DIST(Occurrence!K2283,$C$6,$C$7,TRUE),0)</f>
        <v/>
      </c>
      <c r="L2283" s="9">
        <f>IF(Occurrence!K2283&gt;0,_xlfn.GAMMA.INV(K2283,$B$6,$B$7),0)</f>
        <v/>
      </c>
      <c r="M2283" s="24">
        <f>_xlfn.NORM.DIST(Data!X2283,$C$9,$C$10,TRUE)</f>
        <v/>
      </c>
      <c r="N2283" s="9">
        <f>_xlfn.NORM.INV(M2283,$B$9,$B$10)</f>
        <v/>
      </c>
      <c r="O2283" s="24">
        <f>_xlfn.NORM.DIST(Data!Y2283,$C$9,$C$10,TRUE)</f>
        <v/>
      </c>
      <c r="P2283" s="9">
        <f>_xlfn.NORM.INV(O2283,$B$9,$B$10)</f>
        <v/>
      </c>
    </row>
    <row r="2284">
      <c r="H2284" s="14">
        <f>Data!A2284</f>
        <v/>
      </c>
      <c r="I2284" s="24">
        <f>IF(Occurrence!J2284&gt;0,_xlfn.GAMMA.DIST(Occurrence!J2284,$C$6,$C$7,TRUE),0)</f>
        <v/>
      </c>
      <c r="J2284" s="9">
        <f>IF(Occurrence!J2284&gt;0,_xlfn.GAMMA.INV(I2284,$B$6,$B$7),0)</f>
        <v/>
      </c>
      <c r="K2284" s="24">
        <f>IF(Occurrence!K2284&gt;0,_xlfn.GAMMA.DIST(Occurrence!K2284,$C$6,$C$7,TRUE),0)</f>
        <v/>
      </c>
      <c r="L2284" s="9">
        <f>IF(Occurrence!K2284&gt;0,_xlfn.GAMMA.INV(K2284,$B$6,$B$7),0)</f>
        <v/>
      </c>
      <c r="M2284" s="24">
        <f>_xlfn.NORM.DIST(Data!X2284,$C$9,$C$10,TRUE)</f>
        <v/>
      </c>
      <c r="N2284" s="9">
        <f>_xlfn.NORM.INV(M2284,$B$9,$B$10)</f>
        <v/>
      </c>
      <c r="O2284" s="24">
        <f>_xlfn.NORM.DIST(Data!Y2284,$C$9,$C$10,TRUE)</f>
        <v/>
      </c>
      <c r="P2284" s="9">
        <f>_xlfn.NORM.INV(O2284,$B$9,$B$10)</f>
        <v/>
      </c>
    </row>
    <row r="2285">
      <c r="H2285" s="14">
        <f>Data!A2285</f>
        <v/>
      </c>
      <c r="I2285" s="24">
        <f>IF(Occurrence!J2285&gt;0,_xlfn.GAMMA.DIST(Occurrence!J2285,$C$6,$C$7,TRUE),0)</f>
        <v/>
      </c>
      <c r="J2285" s="9">
        <f>IF(Occurrence!J2285&gt;0,_xlfn.GAMMA.INV(I2285,$B$6,$B$7),0)</f>
        <v/>
      </c>
      <c r="K2285" s="24">
        <f>IF(Occurrence!K2285&gt;0,_xlfn.GAMMA.DIST(Occurrence!K2285,$C$6,$C$7,TRUE),0)</f>
        <v/>
      </c>
      <c r="L2285" s="9">
        <f>IF(Occurrence!K2285&gt;0,_xlfn.GAMMA.INV(K2285,$B$6,$B$7),0)</f>
        <v/>
      </c>
      <c r="M2285" s="24">
        <f>_xlfn.NORM.DIST(Data!X2285,$C$9,$C$10,TRUE)</f>
        <v/>
      </c>
      <c r="N2285" s="9">
        <f>_xlfn.NORM.INV(M2285,$B$9,$B$10)</f>
        <v/>
      </c>
      <c r="O2285" s="24">
        <f>_xlfn.NORM.DIST(Data!Y2285,$C$9,$C$10,TRUE)</f>
        <v/>
      </c>
      <c r="P2285" s="9">
        <f>_xlfn.NORM.INV(O2285,$B$9,$B$10)</f>
        <v/>
      </c>
    </row>
    <row r="2286">
      <c r="H2286" s="14">
        <f>Data!A2286</f>
        <v/>
      </c>
      <c r="I2286" s="24">
        <f>IF(Occurrence!J2286&gt;0,_xlfn.GAMMA.DIST(Occurrence!J2286,$C$6,$C$7,TRUE),0)</f>
        <v/>
      </c>
      <c r="J2286" s="9">
        <f>IF(Occurrence!J2286&gt;0,_xlfn.GAMMA.INV(I2286,$B$6,$B$7),0)</f>
        <v/>
      </c>
      <c r="K2286" s="24">
        <f>IF(Occurrence!K2286&gt;0,_xlfn.GAMMA.DIST(Occurrence!K2286,$C$6,$C$7,TRUE),0)</f>
        <v/>
      </c>
      <c r="L2286" s="9">
        <f>IF(Occurrence!K2286&gt;0,_xlfn.GAMMA.INV(K2286,$B$6,$B$7),0)</f>
        <v/>
      </c>
      <c r="M2286" s="24">
        <f>_xlfn.NORM.DIST(Data!X2286,$C$9,$C$10,TRUE)</f>
        <v/>
      </c>
      <c r="N2286" s="9">
        <f>_xlfn.NORM.INV(M2286,$B$9,$B$10)</f>
        <v/>
      </c>
      <c r="O2286" s="24">
        <f>_xlfn.NORM.DIST(Data!Y2286,$C$9,$C$10,TRUE)</f>
        <v/>
      </c>
      <c r="P2286" s="9">
        <f>_xlfn.NORM.INV(O2286,$B$9,$B$10)</f>
        <v/>
      </c>
    </row>
    <row r="2287">
      <c r="H2287" s="14">
        <f>Data!A2287</f>
        <v/>
      </c>
      <c r="I2287" s="24">
        <f>IF(Occurrence!J2287&gt;0,_xlfn.GAMMA.DIST(Occurrence!J2287,$C$6,$C$7,TRUE),0)</f>
        <v/>
      </c>
      <c r="J2287" s="9">
        <f>IF(Occurrence!J2287&gt;0,_xlfn.GAMMA.INV(I2287,$B$6,$B$7),0)</f>
        <v/>
      </c>
      <c r="K2287" s="24">
        <f>IF(Occurrence!K2287&gt;0,_xlfn.GAMMA.DIST(Occurrence!K2287,$C$6,$C$7,TRUE),0)</f>
        <v/>
      </c>
      <c r="L2287" s="9">
        <f>IF(Occurrence!K2287&gt;0,_xlfn.GAMMA.INV(K2287,$B$6,$B$7),0)</f>
        <v/>
      </c>
      <c r="M2287" s="24">
        <f>_xlfn.NORM.DIST(Data!X2287,$C$9,$C$10,TRUE)</f>
        <v/>
      </c>
      <c r="N2287" s="9">
        <f>_xlfn.NORM.INV(M2287,$B$9,$B$10)</f>
        <v/>
      </c>
      <c r="O2287" s="24">
        <f>_xlfn.NORM.DIST(Data!Y2287,$C$9,$C$10,TRUE)</f>
        <v/>
      </c>
      <c r="P2287" s="9">
        <f>_xlfn.NORM.INV(O2287,$B$9,$B$10)</f>
        <v/>
      </c>
    </row>
    <row r="2288">
      <c r="H2288" s="14">
        <f>Data!A2288</f>
        <v/>
      </c>
      <c r="I2288" s="24">
        <f>IF(Occurrence!J2288&gt;0,_xlfn.GAMMA.DIST(Occurrence!J2288,$C$6,$C$7,TRUE),0)</f>
        <v/>
      </c>
      <c r="J2288" s="9">
        <f>IF(Occurrence!J2288&gt;0,_xlfn.GAMMA.INV(I2288,$B$6,$B$7),0)</f>
        <v/>
      </c>
      <c r="K2288" s="24">
        <f>IF(Occurrence!K2288&gt;0,_xlfn.GAMMA.DIST(Occurrence!K2288,$C$6,$C$7,TRUE),0)</f>
        <v/>
      </c>
      <c r="L2288" s="9">
        <f>IF(Occurrence!K2288&gt;0,_xlfn.GAMMA.INV(K2288,$B$6,$B$7),0)</f>
        <v/>
      </c>
      <c r="M2288" s="24">
        <f>_xlfn.NORM.DIST(Data!X2288,$C$9,$C$10,TRUE)</f>
        <v/>
      </c>
      <c r="N2288" s="9">
        <f>_xlfn.NORM.INV(M2288,$B$9,$B$10)</f>
        <v/>
      </c>
      <c r="O2288" s="24">
        <f>_xlfn.NORM.DIST(Data!Y2288,$C$9,$C$10,TRUE)</f>
        <v/>
      </c>
      <c r="P2288" s="9">
        <f>_xlfn.NORM.INV(O2288,$B$9,$B$10)</f>
        <v/>
      </c>
    </row>
    <row r="2289">
      <c r="H2289" s="14">
        <f>Data!A2289</f>
        <v/>
      </c>
      <c r="I2289" s="24">
        <f>IF(Occurrence!J2289&gt;0,_xlfn.GAMMA.DIST(Occurrence!J2289,$C$6,$C$7,TRUE),0)</f>
        <v/>
      </c>
      <c r="J2289" s="9">
        <f>IF(Occurrence!J2289&gt;0,_xlfn.GAMMA.INV(I2289,$B$6,$B$7),0)</f>
        <v/>
      </c>
      <c r="K2289" s="24">
        <f>IF(Occurrence!K2289&gt;0,_xlfn.GAMMA.DIST(Occurrence!K2289,$C$6,$C$7,TRUE),0)</f>
        <v/>
      </c>
      <c r="L2289" s="9">
        <f>IF(Occurrence!K2289&gt;0,_xlfn.GAMMA.INV(K2289,$B$6,$B$7),0)</f>
        <v/>
      </c>
      <c r="M2289" s="24">
        <f>_xlfn.NORM.DIST(Data!X2289,$C$9,$C$10,TRUE)</f>
        <v/>
      </c>
      <c r="N2289" s="9">
        <f>_xlfn.NORM.INV(M2289,$B$9,$B$10)</f>
        <v/>
      </c>
      <c r="O2289" s="24">
        <f>_xlfn.NORM.DIST(Data!Y2289,$C$9,$C$10,TRUE)</f>
        <v/>
      </c>
      <c r="P2289" s="9">
        <f>_xlfn.NORM.INV(O2289,$B$9,$B$10)</f>
        <v/>
      </c>
    </row>
    <row r="2290">
      <c r="H2290" s="14">
        <f>Data!A2290</f>
        <v/>
      </c>
      <c r="I2290" s="24">
        <f>IF(Occurrence!J2290&gt;0,_xlfn.GAMMA.DIST(Occurrence!J2290,$C$6,$C$7,TRUE),0)</f>
        <v/>
      </c>
      <c r="J2290" s="9">
        <f>IF(Occurrence!J2290&gt;0,_xlfn.GAMMA.INV(I2290,$B$6,$B$7),0)</f>
        <v/>
      </c>
      <c r="K2290" s="24">
        <f>IF(Occurrence!K2290&gt;0,_xlfn.GAMMA.DIST(Occurrence!K2290,$C$6,$C$7,TRUE),0)</f>
        <v/>
      </c>
      <c r="L2290" s="9">
        <f>IF(Occurrence!K2290&gt;0,_xlfn.GAMMA.INV(K2290,$B$6,$B$7),0)</f>
        <v/>
      </c>
      <c r="M2290" s="24">
        <f>_xlfn.NORM.DIST(Data!X2290,$C$9,$C$10,TRUE)</f>
        <v/>
      </c>
      <c r="N2290" s="9">
        <f>_xlfn.NORM.INV(M2290,$B$9,$B$10)</f>
        <v/>
      </c>
      <c r="O2290" s="24">
        <f>_xlfn.NORM.DIST(Data!Y2290,$C$9,$C$10,TRUE)</f>
        <v/>
      </c>
      <c r="P2290" s="9">
        <f>_xlfn.NORM.INV(O2290,$B$9,$B$10)</f>
        <v/>
      </c>
    </row>
    <row r="2291">
      <c r="H2291" s="14">
        <f>Data!A2291</f>
        <v/>
      </c>
      <c r="I2291" s="24">
        <f>IF(Occurrence!J2291&gt;0,_xlfn.GAMMA.DIST(Occurrence!J2291,$C$6,$C$7,TRUE),0)</f>
        <v/>
      </c>
      <c r="J2291" s="9">
        <f>IF(Occurrence!J2291&gt;0,_xlfn.GAMMA.INV(I2291,$B$6,$B$7),0)</f>
        <v/>
      </c>
      <c r="K2291" s="24">
        <f>IF(Occurrence!K2291&gt;0,_xlfn.GAMMA.DIST(Occurrence!K2291,$C$6,$C$7,TRUE),0)</f>
        <v/>
      </c>
      <c r="L2291" s="9">
        <f>IF(Occurrence!K2291&gt;0,_xlfn.GAMMA.INV(K2291,$B$6,$B$7),0)</f>
        <v/>
      </c>
      <c r="M2291" s="24">
        <f>_xlfn.NORM.DIST(Data!X2291,$C$9,$C$10,TRUE)</f>
        <v/>
      </c>
      <c r="N2291" s="9">
        <f>_xlfn.NORM.INV(M2291,$B$9,$B$10)</f>
        <v/>
      </c>
      <c r="O2291" s="24">
        <f>_xlfn.NORM.DIST(Data!Y2291,$C$9,$C$10,TRUE)</f>
        <v/>
      </c>
      <c r="P2291" s="9">
        <f>_xlfn.NORM.INV(O2291,$B$9,$B$10)</f>
        <v/>
      </c>
    </row>
    <row r="2292">
      <c r="H2292" s="14">
        <f>Data!A2292</f>
        <v/>
      </c>
      <c r="I2292" s="24">
        <f>IF(Occurrence!J2292&gt;0,_xlfn.GAMMA.DIST(Occurrence!J2292,$C$6,$C$7,TRUE),0)</f>
        <v/>
      </c>
      <c r="J2292" s="9">
        <f>IF(Occurrence!J2292&gt;0,_xlfn.GAMMA.INV(I2292,$B$6,$B$7),0)</f>
        <v/>
      </c>
      <c r="K2292" s="24">
        <f>IF(Occurrence!K2292&gt;0,_xlfn.GAMMA.DIST(Occurrence!K2292,$C$6,$C$7,TRUE),0)</f>
        <v/>
      </c>
      <c r="L2292" s="9">
        <f>IF(Occurrence!K2292&gt;0,_xlfn.GAMMA.INV(K2292,$B$6,$B$7),0)</f>
        <v/>
      </c>
      <c r="M2292" s="24">
        <f>_xlfn.NORM.DIST(Data!X2292,$C$9,$C$10,TRUE)</f>
        <v/>
      </c>
      <c r="N2292" s="9">
        <f>_xlfn.NORM.INV(M2292,$B$9,$B$10)</f>
        <v/>
      </c>
      <c r="O2292" s="24">
        <f>_xlfn.NORM.DIST(Data!Y2292,$C$9,$C$10,TRUE)</f>
        <v/>
      </c>
      <c r="P2292" s="9">
        <f>_xlfn.NORM.INV(O2292,$B$9,$B$10)</f>
        <v/>
      </c>
    </row>
    <row r="2293">
      <c r="H2293" s="14">
        <f>Data!A2293</f>
        <v/>
      </c>
      <c r="I2293" s="24">
        <f>IF(Occurrence!J2293&gt;0,_xlfn.GAMMA.DIST(Occurrence!J2293,$C$6,$C$7,TRUE),0)</f>
        <v/>
      </c>
      <c r="J2293" s="9">
        <f>IF(Occurrence!J2293&gt;0,_xlfn.GAMMA.INV(I2293,$B$6,$B$7),0)</f>
        <v/>
      </c>
      <c r="K2293" s="24">
        <f>IF(Occurrence!K2293&gt;0,_xlfn.GAMMA.DIST(Occurrence!K2293,$C$6,$C$7,TRUE),0)</f>
        <v/>
      </c>
      <c r="L2293" s="9">
        <f>IF(Occurrence!K2293&gt;0,_xlfn.GAMMA.INV(K2293,$B$6,$B$7),0)</f>
        <v/>
      </c>
      <c r="M2293" s="24">
        <f>_xlfn.NORM.DIST(Data!X2293,$C$9,$C$10,TRUE)</f>
        <v/>
      </c>
      <c r="N2293" s="9">
        <f>_xlfn.NORM.INV(M2293,$B$9,$B$10)</f>
        <v/>
      </c>
      <c r="O2293" s="24">
        <f>_xlfn.NORM.DIST(Data!Y2293,$C$9,$C$10,TRUE)</f>
        <v/>
      </c>
      <c r="P2293" s="9">
        <f>_xlfn.NORM.INV(O2293,$B$9,$B$10)</f>
        <v/>
      </c>
    </row>
    <row r="2294">
      <c r="H2294" s="14">
        <f>Data!A2294</f>
        <v/>
      </c>
      <c r="I2294" s="24">
        <f>IF(Occurrence!J2294&gt;0,_xlfn.GAMMA.DIST(Occurrence!J2294,$C$6,$C$7,TRUE),0)</f>
        <v/>
      </c>
      <c r="J2294" s="9">
        <f>IF(Occurrence!J2294&gt;0,_xlfn.GAMMA.INV(I2294,$B$6,$B$7),0)</f>
        <v/>
      </c>
      <c r="K2294" s="24">
        <f>IF(Occurrence!K2294&gt;0,_xlfn.GAMMA.DIST(Occurrence!K2294,$C$6,$C$7,TRUE),0)</f>
        <v/>
      </c>
      <c r="L2294" s="9">
        <f>IF(Occurrence!K2294&gt;0,_xlfn.GAMMA.INV(K2294,$B$6,$B$7),0)</f>
        <v/>
      </c>
      <c r="M2294" s="24">
        <f>_xlfn.NORM.DIST(Data!X2294,$C$9,$C$10,TRUE)</f>
        <v/>
      </c>
      <c r="N2294" s="9">
        <f>_xlfn.NORM.INV(M2294,$B$9,$B$10)</f>
        <v/>
      </c>
      <c r="O2294" s="24">
        <f>_xlfn.NORM.DIST(Data!Y2294,$C$9,$C$10,TRUE)</f>
        <v/>
      </c>
      <c r="P2294" s="9">
        <f>_xlfn.NORM.INV(O2294,$B$9,$B$10)</f>
        <v/>
      </c>
    </row>
    <row r="2295">
      <c r="H2295" s="14">
        <f>Data!A2295</f>
        <v/>
      </c>
      <c r="I2295" s="24">
        <f>IF(Occurrence!J2295&gt;0,_xlfn.GAMMA.DIST(Occurrence!J2295,$C$6,$C$7,TRUE),0)</f>
        <v/>
      </c>
      <c r="J2295" s="9">
        <f>IF(Occurrence!J2295&gt;0,_xlfn.GAMMA.INV(I2295,$B$6,$B$7),0)</f>
        <v/>
      </c>
      <c r="K2295" s="24">
        <f>IF(Occurrence!K2295&gt;0,_xlfn.GAMMA.DIST(Occurrence!K2295,$C$6,$C$7,TRUE),0)</f>
        <v/>
      </c>
      <c r="L2295" s="9">
        <f>IF(Occurrence!K2295&gt;0,_xlfn.GAMMA.INV(K2295,$B$6,$B$7),0)</f>
        <v/>
      </c>
      <c r="M2295" s="24">
        <f>_xlfn.NORM.DIST(Data!X2295,$C$9,$C$10,TRUE)</f>
        <v/>
      </c>
      <c r="N2295" s="9">
        <f>_xlfn.NORM.INV(M2295,$B$9,$B$10)</f>
        <v/>
      </c>
      <c r="O2295" s="24">
        <f>_xlfn.NORM.DIST(Data!Y2295,$C$9,$C$10,TRUE)</f>
        <v/>
      </c>
      <c r="P2295" s="9">
        <f>_xlfn.NORM.INV(O2295,$B$9,$B$10)</f>
        <v/>
      </c>
    </row>
    <row r="2296">
      <c r="H2296" s="14">
        <f>Data!A2296</f>
        <v/>
      </c>
      <c r="I2296" s="24">
        <f>IF(Occurrence!J2296&gt;0,_xlfn.GAMMA.DIST(Occurrence!J2296,$C$6,$C$7,TRUE),0)</f>
        <v/>
      </c>
      <c r="J2296" s="9">
        <f>IF(Occurrence!J2296&gt;0,_xlfn.GAMMA.INV(I2296,$B$6,$B$7),0)</f>
        <v/>
      </c>
      <c r="K2296" s="24">
        <f>IF(Occurrence!K2296&gt;0,_xlfn.GAMMA.DIST(Occurrence!K2296,$C$6,$C$7,TRUE),0)</f>
        <v/>
      </c>
      <c r="L2296" s="9">
        <f>IF(Occurrence!K2296&gt;0,_xlfn.GAMMA.INV(K2296,$B$6,$B$7),0)</f>
        <v/>
      </c>
      <c r="M2296" s="24">
        <f>_xlfn.NORM.DIST(Data!X2296,$C$9,$C$10,TRUE)</f>
        <v/>
      </c>
      <c r="N2296" s="9">
        <f>_xlfn.NORM.INV(M2296,$B$9,$B$10)</f>
        <v/>
      </c>
      <c r="O2296" s="24">
        <f>_xlfn.NORM.DIST(Data!Y2296,$C$9,$C$10,TRUE)</f>
        <v/>
      </c>
      <c r="P2296" s="9">
        <f>_xlfn.NORM.INV(O2296,$B$9,$B$10)</f>
        <v/>
      </c>
    </row>
    <row r="2297">
      <c r="H2297" s="14">
        <f>Data!A2297</f>
        <v/>
      </c>
      <c r="I2297" s="24">
        <f>IF(Occurrence!J2297&gt;0,_xlfn.GAMMA.DIST(Occurrence!J2297,$C$6,$C$7,TRUE),0)</f>
        <v/>
      </c>
      <c r="J2297" s="9">
        <f>IF(Occurrence!J2297&gt;0,_xlfn.GAMMA.INV(I2297,$B$6,$B$7),0)</f>
        <v/>
      </c>
      <c r="K2297" s="24">
        <f>IF(Occurrence!K2297&gt;0,_xlfn.GAMMA.DIST(Occurrence!K2297,$C$6,$C$7,TRUE),0)</f>
        <v/>
      </c>
      <c r="L2297" s="9">
        <f>IF(Occurrence!K2297&gt;0,_xlfn.GAMMA.INV(K2297,$B$6,$B$7),0)</f>
        <v/>
      </c>
      <c r="M2297" s="24">
        <f>_xlfn.NORM.DIST(Data!X2297,$C$9,$C$10,TRUE)</f>
        <v/>
      </c>
      <c r="N2297" s="9">
        <f>_xlfn.NORM.INV(M2297,$B$9,$B$10)</f>
        <v/>
      </c>
      <c r="O2297" s="24">
        <f>_xlfn.NORM.DIST(Data!Y2297,$C$9,$C$10,TRUE)</f>
        <v/>
      </c>
      <c r="P2297" s="9">
        <f>_xlfn.NORM.INV(O2297,$B$9,$B$10)</f>
        <v/>
      </c>
    </row>
    <row r="2298">
      <c r="H2298" s="14">
        <f>Data!A2298</f>
        <v/>
      </c>
      <c r="I2298" s="24">
        <f>IF(Occurrence!J2298&gt;0,_xlfn.GAMMA.DIST(Occurrence!J2298,$C$6,$C$7,TRUE),0)</f>
        <v/>
      </c>
      <c r="J2298" s="9">
        <f>IF(Occurrence!J2298&gt;0,_xlfn.GAMMA.INV(I2298,$B$6,$B$7),0)</f>
        <v/>
      </c>
      <c r="K2298" s="24">
        <f>IF(Occurrence!K2298&gt;0,_xlfn.GAMMA.DIST(Occurrence!K2298,$C$6,$C$7,TRUE),0)</f>
        <v/>
      </c>
      <c r="L2298" s="9">
        <f>IF(Occurrence!K2298&gt;0,_xlfn.GAMMA.INV(K2298,$B$6,$B$7),0)</f>
        <v/>
      </c>
      <c r="M2298" s="24">
        <f>_xlfn.NORM.DIST(Data!X2298,$C$9,$C$10,TRUE)</f>
        <v/>
      </c>
      <c r="N2298" s="9">
        <f>_xlfn.NORM.INV(M2298,$B$9,$B$10)</f>
        <v/>
      </c>
      <c r="O2298" s="24">
        <f>_xlfn.NORM.DIST(Data!Y2298,$C$9,$C$10,TRUE)</f>
        <v/>
      </c>
      <c r="P2298" s="9">
        <f>_xlfn.NORM.INV(O2298,$B$9,$B$10)</f>
        <v/>
      </c>
    </row>
    <row r="2299">
      <c r="H2299" s="14">
        <f>Data!A2299</f>
        <v/>
      </c>
      <c r="I2299" s="24">
        <f>IF(Occurrence!J2299&gt;0,_xlfn.GAMMA.DIST(Occurrence!J2299,$C$6,$C$7,TRUE),0)</f>
        <v/>
      </c>
      <c r="J2299" s="9">
        <f>IF(Occurrence!J2299&gt;0,_xlfn.GAMMA.INV(I2299,$B$6,$B$7),0)</f>
        <v/>
      </c>
      <c r="K2299" s="24">
        <f>IF(Occurrence!K2299&gt;0,_xlfn.GAMMA.DIST(Occurrence!K2299,$C$6,$C$7,TRUE),0)</f>
        <v/>
      </c>
      <c r="L2299" s="9">
        <f>IF(Occurrence!K2299&gt;0,_xlfn.GAMMA.INV(K2299,$B$6,$B$7),0)</f>
        <v/>
      </c>
      <c r="M2299" s="24">
        <f>_xlfn.NORM.DIST(Data!X2299,$C$9,$C$10,TRUE)</f>
        <v/>
      </c>
      <c r="N2299" s="9">
        <f>_xlfn.NORM.INV(M2299,$B$9,$B$10)</f>
        <v/>
      </c>
      <c r="O2299" s="24">
        <f>_xlfn.NORM.DIST(Data!Y2299,$C$9,$C$10,TRUE)</f>
        <v/>
      </c>
      <c r="P2299" s="9">
        <f>_xlfn.NORM.INV(O2299,$B$9,$B$10)</f>
        <v/>
      </c>
    </row>
    <row r="2300">
      <c r="H2300" s="14">
        <f>Data!A2300</f>
        <v/>
      </c>
      <c r="I2300" s="24">
        <f>IF(Occurrence!J2300&gt;0,_xlfn.GAMMA.DIST(Occurrence!J2300,$C$6,$C$7,TRUE),0)</f>
        <v/>
      </c>
      <c r="J2300" s="9">
        <f>IF(Occurrence!J2300&gt;0,_xlfn.GAMMA.INV(I2300,$B$6,$B$7),0)</f>
        <v/>
      </c>
      <c r="K2300" s="24">
        <f>IF(Occurrence!K2300&gt;0,_xlfn.GAMMA.DIST(Occurrence!K2300,$C$6,$C$7,TRUE),0)</f>
        <v/>
      </c>
      <c r="L2300" s="9">
        <f>IF(Occurrence!K2300&gt;0,_xlfn.GAMMA.INV(K2300,$B$6,$B$7),0)</f>
        <v/>
      </c>
      <c r="M2300" s="24">
        <f>_xlfn.NORM.DIST(Data!X2300,$C$9,$C$10,TRUE)</f>
        <v/>
      </c>
      <c r="N2300" s="9">
        <f>_xlfn.NORM.INV(M2300,$B$9,$B$10)</f>
        <v/>
      </c>
      <c r="O2300" s="24">
        <f>_xlfn.NORM.DIST(Data!Y2300,$C$9,$C$10,TRUE)</f>
        <v/>
      </c>
      <c r="P2300" s="9">
        <f>_xlfn.NORM.INV(O2300,$B$9,$B$10)</f>
        <v/>
      </c>
    </row>
    <row r="2301">
      <c r="H2301" s="14">
        <f>Data!A2301</f>
        <v/>
      </c>
      <c r="I2301" s="24">
        <f>IF(Occurrence!J2301&gt;0,_xlfn.GAMMA.DIST(Occurrence!J2301,$C$6,$C$7,TRUE),0)</f>
        <v/>
      </c>
      <c r="J2301" s="9">
        <f>IF(Occurrence!J2301&gt;0,_xlfn.GAMMA.INV(I2301,$B$6,$B$7),0)</f>
        <v/>
      </c>
      <c r="K2301" s="24">
        <f>IF(Occurrence!K2301&gt;0,_xlfn.GAMMA.DIST(Occurrence!K2301,$C$6,$C$7,TRUE),0)</f>
        <v/>
      </c>
      <c r="L2301" s="9">
        <f>IF(Occurrence!K2301&gt;0,_xlfn.GAMMA.INV(K2301,$B$6,$B$7),0)</f>
        <v/>
      </c>
      <c r="M2301" s="24">
        <f>_xlfn.NORM.DIST(Data!X2301,$C$9,$C$10,TRUE)</f>
        <v/>
      </c>
      <c r="N2301" s="9">
        <f>_xlfn.NORM.INV(M2301,$B$9,$B$10)</f>
        <v/>
      </c>
      <c r="O2301" s="24">
        <f>_xlfn.NORM.DIST(Data!Y2301,$C$9,$C$10,TRUE)</f>
        <v/>
      </c>
      <c r="P2301" s="9">
        <f>_xlfn.NORM.INV(O2301,$B$9,$B$10)</f>
        <v/>
      </c>
    </row>
    <row r="2302">
      <c r="H2302" s="14">
        <f>Data!A2302</f>
        <v/>
      </c>
      <c r="I2302" s="24">
        <f>IF(Occurrence!J2302&gt;0,_xlfn.GAMMA.DIST(Occurrence!J2302,$C$6,$C$7,TRUE),0)</f>
        <v/>
      </c>
      <c r="J2302" s="9">
        <f>IF(Occurrence!J2302&gt;0,_xlfn.GAMMA.INV(I2302,$B$6,$B$7),0)</f>
        <v/>
      </c>
      <c r="K2302" s="24">
        <f>IF(Occurrence!K2302&gt;0,_xlfn.GAMMA.DIST(Occurrence!K2302,$C$6,$C$7,TRUE),0)</f>
        <v/>
      </c>
      <c r="L2302" s="9">
        <f>IF(Occurrence!K2302&gt;0,_xlfn.GAMMA.INV(K2302,$B$6,$B$7),0)</f>
        <v/>
      </c>
      <c r="M2302" s="24">
        <f>_xlfn.NORM.DIST(Data!X2302,$C$9,$C$10,TRUE)</f>
        <v/>
      </c>
      <c r="N2302" s="9">
        <f>_xlfn.NORM.INV(M2302,$B$9,$B$10)</f>
        <v/>
      </c>
      <c r="O2302" s="24">
        <f>_xlfn.NORM.DIST(Data!Y2302,$C$9,$C$10,TRUE)</f>
        <v/>
      </c>
      <c r="P2302" s="9">
        <f>_xlfn.NORM.INV(O2302,$B$9,$B$10)</f>
        <v/>
      </c>
    </row>
    <row r="2303">
      <c r="H2303" s="14">
        <f>Data!A2303</f>
        <v/>
      </c>
      <c r="I2303" s="24">
        <f>IF(Occurrence!J2303&gt;0,_xlfn.GAMMA.DIST(Occurrence!J2303,$C$6,$C$7,TRUE),0)</f>
        <v/>
      </c>
      <c r="J2303" s="9">
        <f>IF(Occurrence!J2303&gt;0,_xlfn.GAMMA.INV(I2303,$B$6,$B$7),0)</f>
        <v/>
      </c>
      <c r="K2303" s="24">
        <f>IF(Occurrence!K2303&gt;0,_xlfn.GAMMA.DIST(Occurrence!K2303,$C$6,$C$7,TRUE),0)</f>
        <v/>
      </c>
      <c r="L2303" s="9">
        <f>IF(Occurrence!K2303&gt;0,_xlfn.GAMMA.INV(K2303,$B$6,$B$7),0)</f>
        <v/>
      </c>
      <c r="M2303" s="24">
        <f>_xlfn.NORM.DIST(Data!X2303,$C$9,$C$10,TRUE)</f>
        <v/>
      </c>
      <c r="N2303" s="9">
        <f>_xlfn.NORM.INV(M2303,$B$9,$B$10)</f>
        <v/>
      </c>
      <c r="O2303" s="24">
        <f>_xlfn.NORM.DIST(Data!Y2303,$C$9,$C$10,TRUE)</f>
        <v/>
      </c>
      <c r="P2303" s="9">
        <f>_xlfn.NORM.INV(O2303,$B$9,$B$10)</f>
        <v/>
      </c>
    </row>
    <row r="2304">
      <c r="H2304" s="14">
        <f>Data!A2304</f>
        <v/>
      </c>
      <c r="I2304" s="24">
        <f>IF(Occurrence!J2304&gt;0,_xlfn.GAMMA.DIST(Occurrence!J2304,$C$6,$C$7,TRUE),0)</f>
        <v/>
      </c>
      <c r="J2304" s="9">
        <f>IF(Occurrence!J2304&gt;0,_xlfn.GAMMA.INV(I2304,$B$6,$B$7),0)</f>
        <v/>
      </c>
      <c r="K2304" s="24">
        <f>IF(Occurrence!K2304&gt;0,_xlfn.GAMMA.DIST(Occurrence!K2304,$C$6,$C$7,TRUE),0)</f>
        <v/>
      </c>
      <c r="L2304" s="9">
        <f>IF(Occurrence!K2304&gt;0,_xlfn.GAMMA.INV(K2304,$B$6,$B$7),0)</f>
        <v/>
      </c>
      <c r="M2304" s="24">
        <f>_xlfn.NORM.DIST(Data!X2304,$C$9,$C$10,TRUE)</f>
        <v/>
      </c>
      <c r="N2304" s="9">
        <f>_xlfn.NORM.INV(M2304,$B$9,$B$10)</f>
        <v/>
      </c>
      <c r="O2304" s="24">
        <f>_xlfn.NORM.DIST(Data!Y2304,$C$9,$C$10,TRUE)</f>
        <v/>
      </c>
      <c r="P2304" s="9">
        <f>_xlfn.NORM.INV(O2304,$B$9,$B$10)</f>
        <v/>
      </c>
    </row>
    <row r="2305">
      <c r="H2305" s="14">
        <f>Data!A2305</f>
        <v/>
      </c>
      <c r="I2305" s="24">
        <f>IF(Occurrence!J2305&gt;0,_xlfn.GAMMA.DIST(Occurrence!J2305,$C$6,$C$7,TRUE),0)</f>
        <v/>
      </c>
      <c r="J2305" s="9">
        <f>IF(Occurrence!J2305&gt;0,_xlfn.GAMMA.INV(I2305,$B$6,$B$7),0)</f>
        <v/>
      </c>
      <c r="K2305" s="24">
        <f>IF(Occurrence!K2305&gt;0,_xlfn.GAMMA.DIST(Occurrence!K2305,$C$6,$C$7,TRUE),0)</f>
        <v/>
      </c>
      <c r="L2305" s="9">
        <f>IF(Occurrence!K2305&gt;0,_xlfn.GAMMA.INV(K2305,$B$6,$B$7),0)</f>
        <v/>
      </c>
      <c r="M2305" s="24">
        <f>_xlfn.NORM.DIST(Data!X2305,$C$9,$C$10,TRUE)</f>
        <v/>
      </c>
      <c r="N2305" s="9">
        <f>_xlfn.NORM.INV(M2305,$B$9,$B$10)</f>
        <v/>
      </c>
      <c r="O2305" s="24">
        <f>_xlfn.NORM.DIST(Data!Y2305,$C$9,$C$10,TRUE)</f>
        <v/>
      </c>
      <c r="P2305" s="9">
        <f>_xlfn.NORM.INV(O2305,$B$9,$B$10)</f>
        <v/>
      </c>
    </row>
    <row r="2306">
      <c r="H2306" s="14">
        <f>Data!A2306</f>
        <v/>
      </c>
      <c r="I2306" s="24">
        <f>IF(Occurrence!J2306&gt;0,_xlfn.GAMMA.DIST(Occurrence!J2306,$C$6,$C$7,TRUE),0)</f>
        <v/>
      </c>
      <c r="J2306" s="9">
        <f>IF(Occurrence!J2306&gt;0,_xlfn.GAMMA.INV(I2306,$B$6,$B$7),0)</f>
        <v/>
      </c>
      <c r="K2306" s="24">
        <f>IF(Occurrence!K2306&gt;0,_xlfn.GAMMA.DIST(Occurrence!K2306,$C$6,$C$7,TRUE),0)</f>
        <v/>
      </c>
      <c r="L2306" s="9">
        <f>IF(Occurrence!K2306&gt;0,_xlfn.GAMMA.INV(K2306,$B$6,$B$7),0)</f>
        <v/>
      </c>
      <c r="M2306" s="24">
        <f>_xlfn.NORM.DIST(Data!X2306,$C$9,$C$10,TRUE)</f>
        <v/>
      </c>
      <c r="N2306" s="9">
        <f>_xlfn.NORM.INV(M2306,$B$9,$B$10)</f>
        <v/>
      </c>
      <c r="O2306" s="24">
        <f>_xlfn.NORM.DIST(Data!Y2306,$C$9,$C$10,TRUE)</f>
        <v/>
      </c>
      <c r="P2306" s="9">
        <f>_xlfn.NORM.INV(O2306,$B$9,$B$10)</f>
        <v/>
      </c>
    </row>
    <row r="2307">
      <c r="H2307" s="14">
        <f>Data!A2307</f>
        <v/>
      </c>
      <c r="I2307" s="24">
        <f>IF(Occurrence!J2307&gt;0,_xlfn.GAMMA.DIST(Occurrence!J2307,$C$6,$C$7,TRUE),0)</f>
        <v/>
      </c>
      <c r="J2307" s="9">
        <f>IF(Occurrence!J2307&gt;0,_xlfn.GAMMA.INV(I2307,$B$6,$B$7),0)</f>
        <v/>
      </c>
      <c r="K2307" s="24">
        <f>IF(Occurrence!K2307&gt;0,_xlfn.GAMMA.DIST(Occurrence!K2307,$C$6,$C$7,TRUE),0)</f>
        <v/>
      </c>
      <c r="L2307" s="9">
        <f>IF(Occurrence!K2307&gt;0,_xlfn.GAMMA.INV(K2307,$B$6,$B$7),0)</f>
        <v/>
      </c>
      <c r="M2307" s="24">
        <f>_xlfn.NORM.DIST(Data!X2307,$C$9,$C$10,TRUE)</f>
        <v/>
      </c>
      <c r="N2307" s="9">
        <f>_xlfn.NORM.INV(M2307,$B$9,$B$10)</f>
        <v/>
      </c>
      <c r="O2307" s="24">
        <f>_xlfn.NORM.DIST(Data!Y2307,$C$9,$C$10,TRUE)</f>
        <v/>
      </c>
      <c r="P2307" s="9">
        <f>_xlfn.NORM.INV(O2307,$B$9,$B$10)</f>
        <v/>
      </c>
    </row>
    <row r="2308">
      <c r="H2308" s="14">
        <f>Data!A2308</f>
        <v/>
      </c>
      <c r="I2308" s="24">
        <f>IF(Occurrence!J2308&gt;0,_xlfn.GAMMA.DIST(Occurrence!J2308,$C$6,$C$7,TRUE),0)</f>
        <v/>
      </c>
      <c r="J2308" s="9">
        <f>IF(Occurrence!J2308&gt;0,_xlfn.GAMMA.INV(I2308,$B$6,$B$7),0)</f>
        <v/>
      </c>
      <c r="K2308" s="24">
        <f>IF(Occurrence!K2308&gt;0,_xlfn.GAMMA.DIST(Occurrence!K2308,$C$6,$C$7,TRUE),0)</f>
        <v/>
      </c>
      <c r="L2308" s="9">
        <f>IF(Occurrence!K2308&gt;0,_xlfn.GAMMA.INV(K2308,$B$6,$B$7),0)</f>
        <v/>
      </c>
      <c r="M2308" s="24">
        <f>_xlfn.NORM.DIST(Data!X2308,$C$9,$C$10,TRUE)</f>
        <v/>
      </c>
      <c r="N2308" s="9">
        <f>_xlfn.NORM.INV(M2308,$B$9,$B$10)</f>
        <v/>
      </c>
      <c r="O2308" s="24">
        <f>_xlfn.NORM.DIST(Data!Y2308,$C$9,$C$10,TRUE)</f>
        <v/>
      </c>
      <c r="P2308" s="9">
        <f>_xlfn.NORM.INV(O2308,$B$9,$B$10)</f>
        <v/>
      </c>
    </row>
    <row r="2309">
      <c r="H2309" s="14">
        <f>Data!A2309</f>
        <v/>
      </c>
      <c r="I2309" s="24">
        <f>IF(Occurrence!J2309&gt;0,_xlfn.GAMMA.DIST(Occurrence!J2309,$C$6,$C$7,TRUE),0)</f>
        <v/>
      </c>
      <c r="J2309" s="9">
        <f>IF(Occurrence!J2309&gt;0,_xlfn.GAMMA.INV(I2309,$B$6,$B$7),0)</f>
        <v/>
      </c>
      <c r="K2309" s="24">
        <f>IF(Occurrence!K2309&gt;0,_xlfn.GAMMA.DIST(Occurrence!K2309,$C$6,$C$7,TRUE),0)</f>
        <v/>
      </c>
      <c r="L2309" s="9">
        <f>IF(Occurrence!K2309&gt;0,_xlfn.GAMMA.INV(K2309,$B$6,$B$7),0)</f>
        <v/>
      </c>
      <c r="M2309" s="24">
        <f>_xlfn.NORM.DIST(Data!X2309,$C$9,$C$10,TRUE)</f>
        <v/>
      </c>
      <c r="N2309" s="9">
        <f>_xlfn.NORM.INV(M2309,$B$9,$B$10)</f>
        <v/>
      </c>
      <c r="O2309" s="24">
        <f>_xlfn.NORM.DIST(Data!Y2309,$C$9,$C$10,TRUE)</f>
        <v/>
      </c>
      <c r="P2309" s="9">
        <f>_xlfn.NORM.INV(O2309,$B$9,$B$10)</f>
        <v/>
      </c>
    </row>
    <row r="2310">
      <c r="H2310" s="14">
        <f>Data!A2310</f>
        <v/>
      </c>
      <c r="I2310" s="24">
        <f>IF(Occurrence!J2310&gt;0,_xlfn.GAMMA.DIST(Occurrence!J2310,$C$6,$C$7,TRUE),0)</f>
        <v/>
      </c>
      <c r="J2310" s="9">
        <f>IF(Occurrence!J2310&gt;0,_xlfn.GAMMA.INV(I2310,$B$6,$B$7),0)</f>
        <v/>
      </c>
      <c r="K2310" s="24">
        <f>IF(Occurrence!K2310&gt;0,_xlfn.GAMMA.DIST(Occurrence!K2310,$C$6,$C$7,TRUE),0)</f>
        <v/>
      </c>
      <c r="L2310" s="9">
        <f>IF(Occurrence!K2310&gt;0,_xlfn.GAMMA.INV(K2310,$B$6,$B$7),0)</f>
        <v/>
      </c>
      <c r="M2310" s="24">
        <f>_xlfn.NORM.DIST(Data!X2310,$C$9,$C$10,TRUE)</f>
        <v/>
      </c>
      <c r="N2310" s="9">
        <f>_xlfn.NORM.INV(M2310,$B$9,$B$10)</f>
        <v/>
      </c>
      <c r="O2310" s="24">
        <f>_xlfn.NORM.DIST(Data!Y2310,$C$9,$C$10,TRUE)</f>
        <v/>
      </c>
      <c r="P2310" s="9">
        <f>_xlfn.NORM.INV(O2310,$B$9,$B$10)</f>
        <v/>
      </c>
    </row>
    <row r="2311">
      <c r="H2311" s="14">
        <f>Data!A2311</f>
        <v/>
      </c>
      <c r="I2311" s="24">
        <f>IF(Occurrence!J2311&gt;0,_xlfn.GAMMA.DIST(Occurrence!J2311,$C$6,$C$7,TRUE),0)</f>
        <v/>
      </c>
      <c r="J2311" s="9">
        <f>IF(Occurrence!J2311&gt;0,_xlfn.GAMMA.INV(I2311,$B$6,$B$7),0)</f>
        <v/>
      </c>
      <c r="K2311" s="24">
        <f>IF(Occurrence!K2311&gt;0,_xlfn.GAMMA.DIST(Occurrence!K2311,$C$6,$C$7,TRUE),0)</f>
        <v/>
      </c>
      <c r="L2311" s="9">
        <f>IF(Occurrence!K2311&gt;0,_xlfn.GAMMA.INV(K2311,$B$6,$B$7),0)</f>
        <v/>
      </c>
      <c r="M2311" s="24">
        <f>_xlfn.NORM.DIST(Data!X2311,$C$9,$C$10,TRUE)</f>
        <v/>
      </c>
      <c r="N2311" s="9">
        <f>_xlfn.NORM.INV(M2311,$B$9,$B$10)</f>
        <v/>
      </c>
      <c r="O2311" s="24">
        <f>_xlfn.NORM.DIST(Data!Y2311,$C$9,$C$10,TRUE)</f>
        <v/>
      </c>
      <c r="P2311" s="9">
        <f>_xlfn.NORM.INV(O2311,$B$9,$B$10)</f>
        <v/>
      </c>
    </row>
    <row r="2312">
      <c r="H2312" s="14">
        <f>Data!A2312</f>
        <v/>
      </c>
      <c r="I2312" s="24">
        <f>IF(Occurrence!J2312&gt;0,_xlfn.GAMMA.DIST(Occurrence!J2312,$C$6,$C$7,TRUE),0)</f>
        <v/>
      </c>
      <c r="J2312" s="9">
        <f>IF(Occurrence!J2312&gt;0,_xlfn.GAMMA.INV(I2312,$B$6,$B$7),0)</f>
        <v/>
      </c>
      <c r="K2312" s="24">
        <f>IF(Occurrence!K2312&gt;0,_xlfn.GAMMA.DIST(Occurrence!K2312,$C$6,$C$7,TRUE),0)</f>
        <v/>
      </c>
      <c r="L2312" s="9">
        <f>IF(Occurrence!K2312&gt;0,_xlfn.GAMMA.INV(K2312,$B$6,$B$7),0)</f>
        <v/>
      </c>
      <c r="M2312" s="24">
        <f>_xlfn.NORM.DIST(Data!X2312,$C$9,$C$10,TRUE)</f>
        <v/>
      </c>
      <c r="N2312" s="9">
        <f>_xlfn.NORM.INV(M2312,$B$9,$B$10)</f>
        <v/>
      </c>
      <c r="O2312" s="24">
        <f>_xlfn.NORM.DIST(Data!Y2312,$C$9,$C$10,TRUE)</f>
        <v/>
      </c>
      <c r="P2312" s="9">
        <f>_xlfn.NORM.INV(O2312,$B$9,$B$10)</f>
        <v/>
      </c>
    </row>
    <row r="2313">
      <c r="H2313" s="14">
        <f>Data!A2313</f>
        <v/>
      </c>
      <c r="I2313" s="24">
        <f>IF(Occurrence!J2313&gt;0,_xlfn.GAMMA.DIST(Occurrence!J2313,$C$6,$C$7,TRUE),0)</f>
        <v/>
      </c>
      <c r="J2313" s="9">
        <f>IF(Occurrence!J2313&gt;0,_xlfn.GAMMA.INV(I2313,$B$6,$B$7),0)</f>
        <v/>
      </c>
      <c r="K2313" s="24">
        <f>IF(Occurrence!K2313&gt;0,_xlfn.GAMMA.DIST(Occurrence!K2313,$C$6,$C$7,TRUE),0)</f>
        <v/>
      </c>
      <c r="L2313" s="9">
        <f>IF(Occurrence!K2313&gt;0,_xlfn.GAMMA.INV(K2313,$B$6,$B$7),0)</f>
        <v/>
      </c>
      <c r="M2313" s="24">
        <f>_xlfn.NORM.DIST(Data!X2313,$C$9,$C$10,TRUE)</f>
        <v/>
      </c>
      <c r="N2313" s="9">
        <f>_xlfn.NORM.INV(M2313,$B$9,$B$10)</f>
        <v/>
      </c>
      <c r="O2313" s="24">
        <f>_xlfn.NORM.DIST(Data!Y2313,$C$9,$C$10,TRUE)</f>
        <v/>
      </c>
      <c r="P2313" s="9">
        <f>_xlfn.NORM.INV(O2313,$B$9,$B$10)</f>
        <v/>
      </c>
    </row>
    <row r="2314">
      <c r="H2314" s="14">
        <f>Data!A2314</f>
        <v/>
      </c>
      <c r="I2314" s="24">
        <f>IF(Occurrence!J2314&gt;0,_xlfn.GAMMA.DIST(Occurrence!J2314,$C$6,$C$7,TRUE),0)</f>
        <v/>
      </c>
      <c r="J2314" s="9">
        <f>IF(Occurrence!J2314&gt;0,_xlfn.GAMMA.INV(I2314,$B$6,$B$7),0)</f>
        <v/>
      </c>
      <c r="K2314" s="24">
        <f>IF(Occurrence!K2314&gt;0,_xlfn.GAMMA.DIST(Occurrence!K2314,$C$6,$C$7,TRUE),0)</f>
        <v/>
      </c>
      <c r="L2314" s="9">
        <f>IF(Occurrence!K2314&gt;0,_xlfn.GAMMA.INV(K2314,$B$6,$B$7),0)</f>
        <v/>
      </c>
      <c r="M2314" s="24">
        <f>_xlfn.NORM.DIST(Data!X2314,$C$9,$C$10,TRUE)</f>
        <v/>
      </c>
      <c r="N2314" s="9">
        <f>_xlfn.NORM.INV(M2314,$B$9,$B$10)</f>
        <v/>
      </c>
      <c r="O2314" s="24">
        <f>_xlfn.NORM.DIST(Data!Y2314,$C$9,$C$10,TRUE)</f>
        <v/>
      </c>
      <c r="P2314" s="9">
        <f>_xlfn.NORM.INV(O2314,$B$9,$B$10)</f>
        <v/>
      </c>
    </row>
    <row r="2315">
      <c r="H2315" s="14">
        <f>Data!A2315</f>
        <v/>
      </c>
      <c r="I2315" s="24">
        <f>IF(Occurrence!J2315&gt;0,_xlfn.GAMMA.DIST(Occurrence!J2315,$C$6,$C$7,TRUE),0)</f>
        <v/>
      </c>
      <c r="J2315" s="9">
        <f>IF(Occurrence!J2315&gt;0,_xlfn.GAMMA.INV(I2315,$B$6,$B$7),0)</f>
        <v/>
      </c>
      <c r="K2315" s="24">
        <f>IF(Occurrence!K2315&gt;0,_xlfn.GAMMA.DIST(Occurrence!K2315,$C$6,$C$7,TRUE),0)</f>
        <v/>
      </c>
      <c r="L2315" s="9">
        <f>IF(Occurrence!K2315&gt;0,_xlfn.GAMMA.INV(K2315,$B$6,$B$7),0)</f>
        <v/>
      </c>
      <c r="M2315" s="24">
        <f>_xlfn.NORM.DIST(Data!X2315,$C$9,$C$10,TRUE)</f>
        <v/>
      </c>
      <c r="N2315" s="9">
        <f>_xlfn.NORM.INV(M2315,$B$9,$B$10)</f>
        <v/>
      </c>
      <c r="O2315" s="24">
        <f>_xlfn.NORM.DIST(Data!Y2315,$C$9,$C$10,TRUE)</f>
        <v/>
      </c>
      <c r="P2315" s="9">
        <f>_xlfn.NORM.INV(O2315,$B$9,$B$10)</f>
        <v/>
      </c>
    </row>
    <row r="2316">
      <c r="H2316" s="14">
        <f>Data!A2316</f>
        <v/>
      </c>
      <c r="I2316" s="24">
        <f>IF(Occurrence!J2316&gt;0,_xlfn.GAMMA.DIST(Occurrence!J2316,$C$6,$C$7,TRUE),0)</f>
        <v/>
      </c>
      <c r="J2316" s="9">
        <f>IF(Occurrence!J2316&gt;0,_xlfn.GAMMA.INV(I2316,$B$6,$B$7),0)</f>
        <v/>
      </c>
      <c r="K2316" s="24">
        <f>IF(Occurrence!K2316&gt;0,_xlfn.GAMMA.DIST(Occurrence!K2316,$C$6,$C$7,TRUE),0)</f>
        <v/>
      </c>
      <c r="L2316" s="9">
        <f>IF(Occurrence!K2316&gt;0,_xlfn.GAMMA.INV(K2316,$B$6,$B$7),0)</f>
        <v/>
      </c>
      <c r="M2316" s="24">
        <f>_xlfn.NORM.DIST(Data!X2316,$C$9,$C$10,TRUE)</f>
        <v/>
      </c>
      <c r="N2316" s="9">
        <f>_xlfn.NORM.INV(M2316,$B$9,$B$10)</f>
        <v/>
      </c>
      <c r="O2316" s="24">
        <f>_xlfn.NORM.DIST(Data!Y2316,$C$9,$C$10,TRUE)</f>
        <v/>
      </c>
      <c r="P2316" s="9">
        <f>_xlfn.NORM.INV(O2316,$B$9,$B$10)</f>
        <v/>
      </c>
    </row>
    <row r="2317">
      <c r="H2317" s="14">
        <f>Data!A2317</f>
        <v/>
      </c>
      <c r="I2317" s="24">
        <f>IF(Occurrence!J2317&gt;0,_xlfn.GAMMA.DIST(Occurrence!J2317,$C$6,$C$7,TRUE),0)</f>
        <v/>
      </c>
      <c r="J2317" s="9">
        <f>IF(Occurrence!J2317&gt;0,_xlfn.GAMMA.INV(I2317,$B$6,$B$7),0)</f>
        <v/>
      </c>
      <c r="K2317" s="24">
        <f>IF(Occurrence!K2317&gt;0,_xlfn.GAMMA.DIST(Occurrence!K2317,$C$6,$C$7,TRUE),0)</f>
        <v/>
      </c>
      <c r="L2317" s="9">
        <f>IF(Occurrence!K2317&gt;0,_xlfn.GAMMA.INV(K2317,$B$6,$B$7),0)</f>
        <v/>
      </c>
      <c r="M2317" s="24">
        <f>_xlfn.NORM.DIST(Data!X2317,$C$9,$C$10,TRUE)</f>
        <v/>
      </c>
      <c r="N2317" s="9">
        <f>_xlfn.NORM.INV(M2317,$B$9,$B$10)</f>
        <v/>
      </c>
      <c r="O2317" s="24">
        <f>_xlfn.NORM.DIST(Data!Y2317,$C$9,$C$10,TRUE)</f>
        <v/>
      </c>
      <c r="P2317" s="9">
        <f>_xlfn.NORM.INV(O2317,$B$9,$B$10)</f>
        <v/>
      </c>
    </row>
    <row r="2318">
      <c r="H2318" s="14">
        <f>Data!A2318</f>
        <v/>
      </c>
      <c r="I2318" s="24">
        <f>IF(Occurrence!J2318&gt;0,_xlfn.GAMMA.DIST(Occurrence!J2318,$C$6,$C$7,TRUE),0)</f>
        <v/>
      </c>
      <c r="J2318" s="9">
        <f>IF(Occurrence!J2318&gt;0,_xlfn.GAMMA.INV(I2318,$B$6,$B$7),0)</f>
        <v/>
      </c>
      <c r="K2318" s="24">
        <f>IF(Occurrence!K2318&gt;0,_xlfn.GAMMA.DIST(Occurrence!K2318,$C$6,$C$7,TRUE),0)</f>
        <v/>
      </c>
      <c r="L2318" s="9">
        <f>IF(Occurrence!K2318&gt;0,_xlfn.GAMMA.INV(K2318,$B$6,$B$7),0)</f>
        <v/>
      </c>
      <c r="M2318" s="24">
        <f>_xlfn.NORM.DIST(Data!X2318,$C$9,$C$10,TRUE)</f>
        <v/>
      </c>
      <c r="N2318" s="9">
        <f>_xlfn.NORM.INV(M2318,$B$9,$B$10)</f>
        <v/>
      </c>
      <c r="O2318" s="24">
        <f>_xlfn.NORM.DIST(Data!Y2318,$C$9,$C$10,TRUE)</f>
        <v/>
      </c>
      <c r="P2318" s="9">
        <f>_xlfn.NORM.INV(O2318,$B$9,$B$10)</f>
        <v/>
      </c>
    </row>
    <row r="2319">
      <c r="H2319" s="14">
        <f>Data!A2319</f>
        <v/>
      </c>
      <c r="I2319" s="24">
        <f>IF(Occurrence!J2319&gt;0,_xlfn.GAMMA.DIST(Occurrence!J2319,$C$6,$C$7,TRUE),0)</f>
        <v/>
      </c>
      <c r="J2319" s="9">
        <f>IF(Occurrence!J2319&gt;0,_xlfn.GAMMA.INV(I2319,$B$6,$B$7),0)</f>
        <v/>
      </c>
      <c r="K2319" s="24">
        <f>IF(Occurrence!K2319&gt;0,_xlfn.GAMMA.DIST(Occurrence!K2319,$C$6,$C$7,TRUE),0)</f>
        <v/>
      </c>
      <c r="L2319" s="9">
        <f>IF(Occurrence!K2319&gt;0,_xlfn.GAMMA.INV(K2319,$B$6,$B$7),0)</f>
        <v/>
      </c>
      <c r="M2319" s="24">
        <f>_xlfn.NORM.DIST(Data!X2319,$C$9,$C$10,TRUE)</f>
        <v/>
      </c>
      <c r="N2319" s="9">
        <f>_xlfn.NORM.INV(M2319,$B$9,$B$10)</f>
        <v/>
      </c>
      <c r="O2319" s="24">
        <f>_xlfn.NORM.DIST(Data!Y2319,$C$9,$C$10,TRUE)</f>
        <v/>
      </c>
      <c r="P2319" s="9">
        <f>_xlfn.NORM.INV(O2319,$B$9,$B$10)</f>
        <v/>
      </c>
    </row>
    <row r="2320">
      <c r="H2320" s="14">
        <f>Data!A2320</f>
        <v/>
      </c>
      <c r="I2320" s="24">
        <f>IF(Occurrence!J2320&gt;0,_xlfn.GAMMA.DIST(Occurrence!J2320,$C$6,$C$7,TRUE),0)</f>
        <v/>
      </c>
      <c r="J2320" s="9">
        <f>IF(Occurrence!J2320&gt;0,_xlfn.GAMMA.INV(I2320,$B$6,$B$7),0)</f>
        <v/>
      </c>
      <c r="K2320" s="24">
        <f>IF(Occurrence!K2320&gt;0,_xlfn.GAMMA.DIST(Occurrence!K2320,$C$6,$C$7,TRUE),0)</f>
        <v/>
      </c>
      <c r="L2320" s="9">
        <f>IF(Occurrence!K2320&gt;0,_xlfn.GAMMA.INV(K2320,$B$6,$B$7),0)</f>
        <v/>
      </c>
      <c r="M2320" s="24">
        <f>_xlfn.NORM.DIST(Data!X2320,$C$9,$C$10,TRUE)</f>
        <v/>
      </c>
      <c r="N2320" s="9">
        <f>_xlfn.NORM.INV(M2320,$B$9,$B$10)</f>
        <v/>
      </c>
      <c r="O2320" s="24">
        <f>_xlfn.NORM.DIST(Data!Y2320,$C$9,$C$10,TRUE)</f>
        <v/>
      </c>
      <c r="P2320" s="9">
        <f>_xlfn.NORM.INV(O2320,$B$9,$B$10)</f>
        <v/>
      </c>
    </row>
    <row r="2321">
      <c r="H2321" s="14">
        <f>Data!A2321</f>
        <v/>
      </c>
      <c r="I2321" s="24">
        <f>IF(Occurrence!J2321&gt;0,_xlfn.GAMMA.DIST(Occurrence!J2321,$C$6,$C$7,TRUE),0)</f>
        <v/>
      </c>
      <c r="J2321" s="9">
        <f>IF(Occurrence!J2321&gt;0,_xlfn.GAMMA.INV(I2321,$B$6,$B$7),0)</f>
        <v/>
      </c>
      <c r="K2321" s="24">
        <f>IF(Occurrence!K2321&gt;0,_xlfn.GAMMA.DIST(Occurrence!K2321,$C$6,$C$7,TRUE),0)</f>
        <v/>
      </c>
      <c r="L2321" s="9">
        <f>IF(Occurrence!K2321&gt;0,_xlfn.GAMMA.INV(K2321,$B$6,$B$7),0)</f>
        <v/>
      </c>
      <c r="M2321" s="24">
        <f>_xlfn.NORM.DIST(Data!X2321,$C$9,$C$10,TRUE)</f>
        <v/>
      </c>
      <c r="N2321" s="9">
        <f>_xlfn.NORM.INV(M2321,$B$9,$B$10)</f>
        <v/>
      </c>
      <c r="O2321" s="24">
        <f>_xlfn.NORM.DIST(Data!Y2321,$C$9,$C$10,TRUE)</f>
        <v/>
      </c>
      <c r="P2321" s="9">
        <f>_xlfn.NORM.INV(O2321,$B$9,$B$10)</f>
        <v/>
      </c>
    </row>
    <row r="2322">
      <c r="H2322" s="14">
        <f>Data!A2322</f>
        <v/>
      </c>
      <c r="I2322" s="24">
        <f>IF(Occurrence!J2322&gt;0,_xlfn.GAMMA.DIST(Occurrence!J2322,$C$6,$C$7,TRUE),0)</f>
        <v/>
      </c>
      <c r="J2322" s="9">
        <f>IF(Occurrence!J2322&gt;0,_xlfn.GAMMA.INV(I2322,$B$6,$B$7),0)</f>
        <v/>
      </c>
      <c r="K2322" s="24">
        <f>IF(Occurrence!K2322&gt;0,_xlfn.GAMMA.DIST(Occurrence!K2322,$C$6,$C$7,TRUE),0)</f>
        <v/>
      </c>
      <c r="L2322" s="9">
        <f>IF(Occurrence!K2322&gt;0,_xlfn.GAMMA.INV(K2322,$B$6,$B$7),0)</f>
        <v/>
      </c>
      <c r="M2322" s="24">
        <f>_xlfn.NORM.DIST(Data!X2322,$C$9,$C$10,TRUE)</f>
        <v/>
      </c>
      <c r="N2322" s="9">
        <f>_xlfn.NORM.INV(M2322,$B$9,$B$10)</f>
        <v/>
      </c>
      <c r="O2322" s="24">
        <f>_xlfn.NORM.DIST(Data!Y2322,$C$9,$C$10,TRUE)</f>
        <v/>
      </c>
      <c r="P2322" s="9">
        <f>_xlfn.NORM.INV(O2322,$B$9,$B$10)</f>
        <v/>
      </c>
    </row>
    <row r="2323">
      <c r="H2323" s="14">
        <f>Data!A2323</f>
        <v/>
      </c>
      <c r="I2323" s="24">
        <f>IF(Occurrence!J2323&gt;0,_xlfn.GAMMA.DIST(Occurrence!J2323,$C$6,$C$7,TRUE),0)</f>
        <v/>
      </c>
      <c r="J2323" s="9">
        <f>IF(Occurrence!J2323&gt;0,_xlfn.GAMMA.INV(I2323,$B$6,$B$7),0)</f>
        <v/>
      </c>
      <c r="K2323" s="24">
        <f>IF(Occurrence!K2323&gt;0,_xlfn.GAMMA.DIST(Occurrence!K2323,$C$6,$C$7,TRUE),0)</f>
        <v/>
      </c>
      <c r="L2323" s="9">
        <f>IF(Occurrence!K2323&gt;0,_xlfn.GAMMA.INV(K2323,$B$6,$B$7),0)</f>
        <v/>
      </c>
      <c r="M2323" s="24">
        <f>_xlfn.NORM.DIST(Data!X2323,$C$9,$C$10,TRUE)</f>
        <v/>
      </c>
      <c r="N2323" s="9">
        <f>_xlfn.NORM.INV(M2323,$B$9,$B$10)</f>
        <v/>
      </c>
      <c r="O2323" s="24">
        <f>_xlfn.NORM.DIST(Data!Y2323,$C$9,$C$10,TRUE)</f>
        <v/>
      </c>
      <c r="P2323" s="9">
        <f>_xlfn.NORM.INV(O2323,$B$9,$B$10)</f>
        <v/>
      </c>
    </row>
    <row r="2324">
      <c r="H2324" s="14">
        <f>Data!A2324</f>
        <v/>
      </c>
      <c r="I2324" s="24">
        <f>IF(Occurrence!J2324&gt;0,_xlfn.GAMMA.DIST(Occurrence!J2324,$C$6,$C$7,TRUE),0)</f>
        <v/>
      </c>
      <c r="J2324" s="9">
        <f>IF(Occurrence!J2324&gt;0,_xlfn.GAMMA.INV(I2324,$B$6,$B$7),0)</f>
        <v/>
      </c>
      <c r="K2324" s="24">
        <f>IF(Occurrence!K2324&gt;0,_xlfn.GAMMA.DIST(Occurrence!K2324,$C$6,$C$7,TRUE),0)</f>
        <v/>
      </c>
      <c r="L2324" s="9">
        <f>IF(Occurrence!K2324&gt;0,_xlfn.GAMMA.INV(K2324,$B$6,$B$7),0)</f>
        <v/>
      </c>
      <c r="M2324" s="24">
        <f>_xlfn.NORM.DIST(Data!X2324,$C$9,$C$10,TRUE)</f>
        <v/>
      </c>
      <c r="N2324" s="9">
        <f>_xlfn.NORM.INV(M2324,$B$9,$B$10)</f>
        <v/>
      </c>
      <c r="O2324" s="24">
        <f>_xlfn.NORM.DIST(Data!Y2324,$C$9,$C$10,TRUE)</f>
        <v/>
      </c>
      <c r="P2324" s="9">
        <f>_xlfn.NORM.INV(O2324,$B$9,$B$10)</f>
        <v/>
      </c>
    </row>
    <row r="2325">
      <c r="H2325" s="14">
        <f>Data!A2325</f>
        <v/>
      </c>
      <c r="I2325" s="24">
        <f>IF(Occurrence!J2325&gt;0,_xlfn.GAMMA.DIST(Occurrence!J2325,$C$6,$C$7,TRUE),0)</f>
        <v/>
      </c>
      <c r="J2325" s="9">
        <f>IF(Occurrence!J2325&gt;0,_xlfn.GAMMA.INV(I2325,$B$6,$B$7),0)</f>
        <v/>
      </c>
      <c r="K2325" s="24">
        <f>IF(Occurrence!K2325&gt;0,_xlfn.GAMMA.DIST(Occurrence!K2325,$C$6,$C$7,TRUE),0)</f>
        <v/>
      </c>
      <c r="L2325" s="9">
        <f>IF(Occurrence!K2325&gt;0,_xlfn.GAMMA.INV(K2325,$B$6,$B$7),0)</f>
        <v/>
      </c>
      <c r="M2325" s="24">
        <f>_xlfn.NORM.DIST(Data!X2325,$C$9,$C$10,TRUE)</f>
        <v/>
      </c>
      <c r="N2325" s="9">
        <f>_xlfn.NORM.INV(M2325,$B$9,$B$10)</f>
        <v/>
      </c>
      <c r="O2325" s="24">
        <f>_xlfn.NORM.DIST(Data!Y2325,$C$9,$C$10,TRUE)</f>
        <v/>
      </c>
      <c r="P2325" s="9">
        <f>_xlfn.NORM.INV(O2325,$B$9,$B$10)</f>
        <v/>
      </c>
    </row>
    <row r="2326">
      <c r="H2326" s="14">
        <f>Data!A2326</f>
        <v/>
      </c>
      <c r="I2326" s="24">
        <f>IF(Occurrence!J2326&gt;0,_xlfn.GAMMA.DIST(Occurrence!J2326,$C$6,$C$7,TRUE),0)</f>
        <v/>
      </c>
      <c r="J2326" s="9">
        <f>IF(Occurrence!J2326&gt;0,_xlfn.GAMMA.INV(I2326,$B$6,$B$7),0)</f>
        <v/>
      </c>
      <c r="K2326" s="24">
        <f>IF(Occurrence!K2326&gt;0,_xlfn.GAMMA.DIST(Occurrence!K2326,$C$6,$C$7,TRUE),0)</f>
        <v/>
      </c>
      <c r="L2326" s="9">
        <f>IF(Occurrence!K2326&gt;0,_xlfn.GAMMA.INV(K2326,$B$6,$B$7),0)</f>
        <v/>
      </c>
      <c r="M2326" s="24">
        <f>_xlfn.NORM.DIST(Data!X2326,$C$9,$C$10,TRUE)</f>
        <v/>
      </c>
      <c r="N2326" s="9">
        <f>_xlfn.NORM.INV(M2326,$B$9,$B$10)</f>
        <v/>
      </c>
      <c r="O2326" s="24">
        <f>_xlfn.NORM.DIST(Data!Y2326,$C$9,$C$10,TRUE)</f>
        <v/>
      </c>
      <c r="P2326" s="9">
        <f>_xlfn.NORM.INV(O2326,$B$9,$B$10)</f>
        <v/>
      </c>
    </row>
    <row r="2327">
      <c r="H2327" s="14">
        <f>Data!A2327</f>
        <v/>
      </c>
      <c r="I2327" s="24">
        <f>IF(Occurrence!J2327&gt;0,_xlfn.GAMMA.DIST(Occurrence!J2327,$C$6,$C$7,TRUE),0)</f>
        <v/>
      </c>
      <c r="J2327" s="9">
        <f>IF(Occurrence!J2327&gt;0,_xlfn.GAMMA.INV(I2327,$B$6,$B$7),0)</f>
        <v/>
      </c>
      <c r="K2327" s="24">
        <f>IF(Occurrence!K2327&gt;0,_xlfn.GAMMA.DIST(Occurrence!K2327,$C$6,$C$7,TRUE),0)</f>
        <v/>
      </c>
      <c r="L2327" s="9">
        <f>IF(Occurrence!K2327&gt;0,_xlfn.GAMMA.INV(K2327,$B$6,$B$7),0)</f>
        <v/>
      </c>
      <c r="M2327" s="24">
        <f>_xlfn.NORM.DIST(Data!X2327,$C$9,$C$10,TRUE)</f>
        <v/>
      </c>
      <c r="N2327" s="9">
        <f>_xlfn.NORM.INV(M2327,$B$9,$B$10)</f>
        <v/>
      </c>
      <c r="O2327" s="24">
        <f>_xlfn.NORM.DIST(Data!Y2327,$C$9,$C$10,TRUE)</f>
        <v/>
      </c>
      <c r="P2327" s="9">
        <f>_xlfn.NORM.INV(O2327,$B$9,$B$10)</f>
        <v/>
      </c>
    </row>
    <row r="2328">
      <c r="H2328" s="14">
        <f>Data!A2328</f>
        <v/>
      </c>
      <c r="I2328" s="24">
        <f>IF(Occurrence!J2328&gt;0,_xlfn.GAMMA.DIST(Occurrence!J2328,$C$6,$C$7,TRUE),0)</f>
        <v/>
      </c>
      <c r="J2328" s="9">
        <f>IF(Occurrence!J2328&gt;0,_xlfn.GAMMA.INV(I2328,$B$6,$B$7),0)</f>
        <v/>
      </c>
      <c r="K2328" s="24">
        <f>IF(Occurrence!K2328&gt;0,_xlfn.GAMMA.DIST(Occurrence!K2328,$C$6,$C$7,TRUE),0)</f>
        <v/>
      </c>
      <c r="L2328" s="9">
        <f>IF(Occurrence!K2328&gt;0,_xlfn.GAMMA.INV(K2328,$B$6,$B$7),0)</f>
        <v/>
      </c>
      <c r="M2328" s="24">
        <f>_xlfn.NORM.DIST(Data!X2328,$C$9,$C$10,TRUE)</f>
        <v/>
      </c>
      <c r="N2328" s="9">
        <f>_xlfn.NORM.INV(M2328,$B$9,$B$10)</f>
        <v/>
      </c>
      <c r="O2328" s="24">
        <f>_xlfn.NORM.DIST(Data!Y2328,$C$9,$C$10,TRUE)</f>
        <v/>
      </c>
      <c r="P2328" s="9">
        <f>_xlfn.NORM.INV(O2328,$B$9,$B$10)</f>
        <v/>
      </c>
    </row>
    <row r="2329">
      <c r="H2329" s="14">
        <f>Data!A2329</f>
        <v/>
      </c>
      <c r="I2329" s="24">
        <f>IF(Occurrence!J2329&gt;0,_xlfn.GAMMA.DIST(Occurrence!J2329,$C$6,$C$7,TRUE),0)</f>
        <v/>
      </c>
      <c r="J2329" s="9">
        <f>IF(Occurrence!J2329&gt;0,_xlfn.GAMMA.INV(I2329,$B$6,$B$7),0)</f>
        <v/>
      </c>
      <c r="K2329" s="24">
        <f>IF(Occurrence!K2329&gt;0,_xlfn.GAMMA.DIST(Occurrence!K2329,$C$6,$C$7,TRUE),0)</f>
        <v/>
      </c>
      <c r="L2329" s="9">
        <f>IF(Occurrence!K2329&gt;0,_xlfn.GAMMA.INV(K2329,$B$6,$B$7),0)</f>
        <v/>
      </c>
      <c r="M2329" s="24">
        <f>_xlfn.NORM.DIST(Data!X2329,$C$9,$C$10,TRUE)</f>
        <v/>
      </c>
      <c r="N2329" s="9">
        <f>_xlfn.NORM.INV(M2329,$B$9,$B$10)</f>
        <v/>
      </c>
      <c r="O2329" s="24">
        <f>_xlfn.NORM.DIST(Data!Y2329,$C$9,$C$10,TRUE)</f>
        <v/>
      </c>
      <c r="P2329" s="9">
        <f>_xlfn.NORM.INV(O2329,$B$9,$B$10)</f>
        <v/>
      </c>
    </row>
    <row r="2330">
      <c r="H2330" s="14">
        <f>Data!A2330</f>
        <v/>
      </c>
      <c r="I2330" s="24">
        <f>IF(Occurrence!J2330&gt;0,_xlfn.GAMMA.DIST(Occurrence!J2330,$C$6,$C$7,TRUE),0)</f>
        <v/>
      </c>
      <c r="J2330" s="9">
        <f>IF(Occurrence!J2330&gt;0,_xlfn.GAMMA.INV(I2330,$B$6,$B$7),0)</f>
        <v/>
      </c>
      <c r="K2330" s="24">
        <f>IF(Occurrence!K2330&gt;0,_xlfn.GAMMA.DIST(Occurrence!K2330,$C$6,$C$7,TRUE),0)</f>
        <v/>
      </c>
      <c r="L2330" s="9">
        <f>IF(Occurrence!K2330&gt;0,_xlfn.GAMMA.INV(K2330,$B$6,$B$7),0)</f>
        <v/>
      </c>
      <c r="M2330" s="24">
        <f>_xlfn.NORM.DIST(Data!X2330,$C$9,$C$10,TRUE)</f>
        <v/>
      </c>
      <c r="N2330" s="9">
        <f>_xlfn.NORM.INV(M2330,$B$9,$B$10)</f>
        <v/>
      </c>
      <c r="O2330" s="24">
        <f>_xlfn.NORM.DIST(Data!Y2330,$C$9,$C$10,TRUE)</f>
        <v/>
      </c>
      <c r="P2330" s="9">
        <f>_xlfn.NORM.INV(O2330,$B$9,$B$10)</f>
        <v/>
      </c>
    </row>
    <row r="2331">
      <c r="H2331" s="14">
        <f>Data!A2331</f>
        <v/>
      </c>
      <c r="I2331" s="24">
        <f>IF(Occurrence!J2331&gt;0,_xlfn.GAMMA.DIST(Occurrence!J2331,$C$6,$C$7,TRUE),0)</f>
        <v/>
      </c>
      <c r="J2331" s="9">
        <f>IF(Occurrence!J2331&gt;0,_xlfn.GAMMA.INV(I2331,$B$6,$B$7),0)</f>
        <v/>
      </c>
      <c r="K2331" s="24">
        <f>IF(Occurrence!K2331&gt;0,_xlfn.GAMMA.DIST(Occurrence!K2331,$C$6,$C$7,TRUE),0)</f>
        <v/>
      </c>
      <c r="L2331" s="9">
        <f>IF(Occurrence!K2331&gt;0,_xlfn.GAMMA.INV(K2331,$B$6,$B$7),0)</f>
        <v/>
      </c>
      <c r="M2331" s="24">
        <f>_xlfn.NORM.DIST(Data!X2331,$C$9,$C$10,TRUE)</f>
        <v/>
      </c>
      <c r="N2331" s="9">
        <f>_xlfn.NORM.INV(M2331,$B$9,$B$10)</f>
        <v/>
      </c>
      <c r="O2331" s="24">
        <f>_xlfn.NORM.DIST(Data!Y2331,$C$9,$C$10,TRUE)</f>
        <v/>
      </c>
      <c r="P2331" s="9">
        <f>_xlfn.NORM.INV(O2331,$B$9,$B$10)</f>
        <v/>
      </c>
    </row>
    <row r="2332">
      <c r="H2332" s="14">
        <f>Data!A2332</f>
        <v/>
      </c>
      <c r="I2332" s="24">
        <f>IF(Occurrence!J2332&gt;0,_xlfn.GAMMA.DIST(Occurrence!J2332,$C$6,$C$7,TRUE),0)</f>
        <v/>
      </c>
      <c r="J2332" s="9">
        <f>IF(Occurrence!J2332&gt;0,_xlfn.GAMMA.INV(I2332,$B$6,$B$7),0)</f>
        <v/>
      </c>
      <c r="K2332" s="24">
        <f>IF(Occurrence!K2332&gt;0,_xlfn.GAMMA.DIST(Occurrence!K2332,$C$6,$C$7,TRUE),0)</f>
        <v/>
      </c>
      <c r="L2332" s="9">
        <f>IF(Occurrence!K2332&gt;0,_xlfn.GAMMA.INV(K2332,$B$6,$B$7),0)</f>
        <v/>
      </c>
      <c r="M2332" s="24">
        <f>_xlfn.NORM.DIST(Data!X2332,$C$9,$C$10,TRUE)</f>
        <v/>
      </c>
      <c r="N2332" s="9">
        <f>_xlfn.NORM.INV(M2332,$B$9,$B$10)</f>
        <v/>
      </c>
      <c r="O2332" s="24">
        <f>_xlfn.NORM.DIST(Data!Y2332,$C$9,$C$10,TRUE)</f>
        <v/>
      </c>
      <c r="P2332" s="9">
        <f>_xlfn.NORM.INV(O2332,$B$9,$B$10)</f>
        <v/>
      </c>
    </row>
    <row r="2333">
      <c r="H2333" s="14">
        <f>Data!A2333</f>
        <v/>
      </c>
      <c r="I2333" s="24">
        <f>IF(Occurrence!J2333&gt;0,_xlfn.GAMMA.DIST(Occurrence!J2333,$C$6,$C$7,TRUE),0)</f>
        <v/>
      </c>
      <c r="J2333" s="9">
        <f>IF(Occurrence!J2333&gt;0,_xlfn.GAMMA.INV(I2333,$B$6,$B$7),0)</f>
        <v/>
      </c>
      <c r="K2333" s="24">
        <f>IF(Occurrence!K2333&gt;0,_xlfn.GAMMA.DIST(Occurrence!K2333,$C$6,$C$7,TRUE),0)</f>
        <v/>
      </c>
      <c r="L2333" s="9">
        <f>IF(Occurrence!K2333&gt;0,_xlfn.GAMMA.INV(K2333,$B$6,$B$7),0)</f>
        <v/>
      </c>
      <c r="M2333" s="24">
        <f>_xlfn.NORM.DIST(Data!X2333,$C$9,$C$10,TRUE)</f>
        <v/>
      </c>
      <c r="N2333" s="9">
        <f>_xlfn.NORM.INV(M2333,$B$9,$B$10)</f>
        <v/>
      </c>
      <c r="O2333" s="24">
        <f>_xlfn.NORM.DIST(Data!Y2333,$C$9,$C$10,TRUE)</f>
        <v/>
      </c>
      <c r="P2333" s="9">
        <f>_xlfn.NORM.INV(O2333,$B$9,$B$10)</f>
        <v/>
      </c>
    </row>
    <row r="2334">
      <c r="H2334" s="14">
        <f>Data!A2334</f>
        <v/>
      </c>
      <c r="I2334" s="24">
        <f>IF(Occurrence!J2334&gt;0,_xlfn.GAMMA.DIST(Occurrence!J2334,$C$6,$C$7,TRUE),0)</f>
        <v/>
      </c>
      <c r="J2334" s="9">
        <f>IF(Occurrence!J2334&gt;0,_xlfn.GAMMA.INV(I2334,$B$6,$B$7),0)</f>
        <v/>
      </c>
      <c r="K2334" s="24">
        <f>IF(Occurrence!K2334&gt;0,_xlfn.GAMMA.DIST(Occurrence!K2334,$C$6,$C$7,TRUE),0)</f>
        <v/>
      </c>
      <c r="L2334" s="9">
        <f>IF(Occurrence!K2334&gt;0,_xlfn.GAMMA.INV(K2334,$B$6,$B$7),0)</f>
        <v/>
      </c>
      <c r="M2334" s="24">
        <f>_xlfn.NORM.DIST(Data!X2334,$C$9,$C$10,TRUE)</f>
        <v/>
      </c>
      <c r="N2334" s="9">
        <f>_xlfn.NORM.INV(M2334,$B$9,$B$10)</f>
        <v/>
      </c>
      <c r="O2334" s="24">
        <f>_xlfn.NORM.DIST(Data!Y2334,$C$9,$C$10,TRUE)</f>
        <v/>
      </c>
      <c r="P2334" s="9">
        <f>_xlfn.NORM.INV(O2334,$B$9,$B$10)</f>
        <v/>
      </c>
    </row>
    <row r="2335">
      <c r="H2335" s="14">
        <f>Data!A2335</f>
        <v/>
      </c>
      <c r="I2335" s="24">
        <f>IF(Occurrence!J2335&gt;0,_xlfn.GAMMA.DIST(Occurrence!J2335,$C$6,$C$7,TRUE),0)</f>
        <v/>
      </c>
      <c r="J2335" s="9">
        <f>IF(Occurrence!J2335&gt;0,_xlfn.GAMMA.INV(I2335,$B$6,$B$7),0)</f>
        <v/>
      </c>
      <c r="K2335" s="24">
        <f>IF(Occurrence!K2335&gt;0,_xlfn.GAMMA.DIST(Occurrence!K2335,$C$6,$C$7,TRUE),0)</f>
        <v/>
      </c>
      <c r="L2335" s="9">
        <f>IF(Occurrence!K2335&gt;0,_xlfn.GAMMA.INV(K2335,$B$6,$B$7),0)</f>
        <v/>
      </c>
      <c r="M2335" s="24">
        <f>_xlfn.NORM.DIST(Data!X2335,$C$9,$C$10,TRUE)</f>
        <v/>
      </c>
      <c r="N2335" s="9">
        <f>_xlfn.NORM.INV(M2335,$B$9,$B$10)</f>
        <v/>
      </c>
      <c r="O2335" s="24">
        <f>_xlfn.NORM.DIST(Data!Y2335,$C$9,$C$10,TRUE)</f>
        <v/>
      </c>
      <c r="P2335" s="9">
        <f>_xlfn.NORM.INV(O2335,$B$9,$B$10)</f>
        <v/>
      </c>
    </row>
    <row r="2336">
      <c r="H2336" s="14">
        <f>Data!A2336</f>
        <v/>
      </c>
      <c r="I2336" s="24">
        <f>IF(Occurrence!J2336&gt;0,_xlfn.GAMMA.DIST(Occurrence!J2336,$C$6,$C$7,TRUE),0)</f>
        <v/>
      </c>
      <c r="J2336" s="9">
        <f>IF(Occurrence!J2336&gt;0,_xlfn.GAMMA.INV(I2336,$B$6,$B$7),0)</f>
        <v/>
      </c>
      <c r="K2336" s="24">
        <f>IF(Occurrence!K2336&gt;0,_xlfn.GAMMA.DIST(Occurrence!K2336,$C$6,$C$7,TRUE),0)</f>
        <v/>
      </c>
      <c r="L2336" s="9">
        <f>IF(Occurrence!K2336&gt;0,_xlfn.GAMMA.INV(K2336,$B$6,$B$7),0)</f>
        <v/>
      </c>
      <c r="M2336" s="24">
        <f>_xlfn.NORM.DIST(Data!X2336,$C$9,$C$10,TRUE)</f>
        <v/>
      </c>
      <c r="N2336" s="9">
        <f>_xlfn.NORM.INV(M2336,$B$9,$B$10)</f>
        <v/>
      </c>
      <c r="O2336" s="24">
        <f>_xlfn.NORM.DIST(Data!Y2336,$C$9,$C$10,TRUE)</f>
        <v/>
      </c>
      <c r="P2336" s="9">
        <f>_xlfn.NORM.INV(O2336,$B$9,$B$10)</f>
        <v/>
      </c>
    </row>
    <row r="2337">
      <c r="H2337" s="14">
        <f>Data!A2337</f>
        <v/>
      </c>
      <c r="I2337" s="24">
        <f>IF(Occurrence!J2337&gt;0,_xlfn.GAMMA.DIST(Occurrence!J2337,$C$6,$C$7,TRUE),0)</f>
        <v/>
      </c>
      <c r="J2337" s="9">
        <f>IF(Occurrence!J2337&gt;0,_xlfn.GAMMA.INV(I2337,$B$6,$B$7),0)</f>
        <v/>
      </c>
      <c r="K2337" s="24">
        <f>IF(Occurrence!K2337&gt;0,_xlfn.GAMMA.DIST(Occurrence!K2337,$C$6,$C$7,TRUE),0)</f>
        <v/>
      </c>
      <c r="L2337" s="9">
        <f>IF(Occurrence!K2337&gt;0,_xlfn.GAMMA.INV(K2337,$B$6,$B$7),0)</f>
        <v/>
      </c>
      <c r="M2337" s="24">
        <f>_xlfn.NORM.DIST(Data!X2337,$C$9,$C$10,TRUE)</f>
        <v/>
      </c>
      <c r="N2337" s="9">
        <f>_xlfn.NORM.INV(M2337,$B$9,$B$10)</f>
        <v/>
      </c>
      <c r="O2337" s="24">
        <f>_xlfn.NORM.DIST(Data!Y2337,$C$9,$C$10,TRUE)</f>
        <v/>
      </c>
      <c r="P2337" s="9">
        <f>_xlfn.NORM.INV(O2337,$B$9,$B$10)</f>
        <v/>
      </c>
    </row>
    <row r="2338">
      <c r="H2338" s="14">
        <f>Data!A2338</f>
        <v/>
      </c>
      <c r="I2338" s="24">
        <f>IF(Occurrence!J2338&gt;0,_xlfn.GAMMA.DIST(Occurrence!J2338,$C$6,$C$7,TRUE),0)</f>
        <v/>
      </c>
      <c r="J2338" s="9">
        <f>IF(Occurrence!J2338&gt;0,_xlfn.GAMMA.INV(I2338,$B$6,$B$7),0)</f>
        <v/>
      </c>
      <c r="K2338" s="24">
        <f>IF(Occurrence!K2338&gt;0,_xlfn.GAMMA.DIST(Occurrence!K2338,$C$6,$C$7,TRUE),0)</f>
        <v/>
      </c>
      <c r="L2338" s="9">
        <f>IF(Occurrence!K2338&gt;0,_xlfn.GAMMA.INV(K2338,$B$6,$B$7),0)</f>
        <v/>
      </c>
      <c r="M2338" s="24">
        <f>_xlfn.NORM.DIST(Data!X2338,$C$9,$C$10,TRUE)</f>
        <v/>
      </c>
      <c r="N2338" s="9">
        <f>_xlfn.NORM.INV(M2338,$B$9,$B$10)</f>
        <v/>
      </c>
      <c r="O2338" s="24">
        <f>_xlfn.NORM.DIST(Data!Y2338,$C$9,$C$10,TRUE)</f>
        <v/>
      </c>
      <c r="P2338" s="9">
        <f>_xlfn.NORM.INV(O2338,$B$9,$B$10)</f>
        <v/>
      </c>
    </row>
    <row r="2339">
      <c r="H2339" s="14">
        <f>Data!A2339</f>
        <v/>
      </c>
      <c r="I2339" s="24">
        <f>IF(Occurrence!J2339&gt;0,_xlfn.GAMMA.DIST(Occurrence!J2339,$C$6,$C$7,TRUE),0)</f>
        <v/>
      </c>
      <c r="J2339" s="9">
        <f>IF(Occurrence!J2339&gt;0,_xlfn.GAMMA.INV(I2339,$B$6,$B$7),0)</f>
        <v/>
      </c>
      <c r="K2339" s="24">
        <f>IF(Occurrence!K2339&gt;0,_xlfn.GAMMA.DIST(Occurrence!K2339,$C$6,$C$7,TRUE),0)</f>
        <v/>
      </c>
      <c r="L2339" s="9">
        <f>IF(Occurrence!K2339&gt;0,_xlfn.GAMMA.INV(K2339,$B$6,$B$7),0)</f>
        <v/>
      </c>
      <c r="M2339" s="24">
        <f>_xlfn.NORM.DIST(Data!X2339,$C$9,$C$10,TRUE)</f>
        <v/>
      </c>
      <c r="N2339" s="9">
        <f>_xlfn.NORM.INV(M2339,$B$9,$B$10)</f>
        <v/>
      </c>
      <c r="O2339" s="24">
        <f>_xlfn.NORM.DIST(Data!Y2339,$C$9,$C$10,TRUE)</f>
        <v/>
      </c>
      <c r="P2339" s="9">
        <f>_xlfn.NORM.INV(O2339,$B$9,$B$10)</f>
        <v/>
      </c>
    </row>
    <row r="2340">
      <c r="H2340" s="14">
        <f>Data!A2340</f>
        <v/>
      </c>
      <c r="I2340" s="24">
        <f>IF(Occurrence!J2340&gt;0,_xlfn.GAMMA.DIST(Occurrence!J2340,$C$6,$C$7,TRUE),0)</f>
        <v/>
      </c>
      <c r="J2340" s="9">
        <f>IF(Occurrence!J2340&gt;0,_xlfn.GAMMA.INV(I2340,$B$6,$B$7),0)</f>
        <v/>
      </c>
      <c r="K2340" s="24">
        <f>IF(Occurrence!K2340&gt;0,_xlfn.GAMMA.DIST(Occurrence!K2340,$C$6,$C$7,TRUE),0)</f>
        <v/>
      </c>
      <c r="L2340" s="9">
        <f>IF(Occurrence!K2340&gt;0,_xlfn.GAMMA.INV(K2340,$B$6,$B$7),0)</f>
        <v/>
      </c>
      <c r="M2340" s="24">
        <f>_xlfn.NORM.DIST(Data!X2340,$C$9,$C$10,TRUE)</f>
        <v/>
      </c>
      <c r="N2340" s="9">
        <f>_xlfn.NORM.INV(M2340,$B$9,$B$10)</f>
        <v/>
      </c>
      <c r="O2340" s="24">
        <f>_xlfn.NORM.DIST(Data!Y2340,$C$9,$C$10,TRUE)</f>
        <v/>
      </c>
      <c r="P2340" s="9">
        <f>_xlfn.NORM.INV(O2340,$B$9,$B$10)</f>
        <v/>
      </c>
    </row>
    <row r="2341">
      <c r="H2341" s="14">
        <f>Data!A2341</f>
        <v/>
      </c>
      <c r="I2341" s="24">
        <f>IF(Occurrence!J2341&gt;0,_xlfn.GAMMA.DIST(Occurrence!J2341,$C$6,$C$7,TRUE),0)</f>
        <v/>
      </c>
      <c r="J2341" s="9">
        <f>IF(Occurrence!J2341&gt;0,_xlfn.GAMMA.INV(I2341,$B$6,$B$7),0)</f>
        <v/>
      </c>
      <c r="K2341" s="24">
        <f>IF(Occurrence!K2341&gt;0,_xlfn.GAMMA.DIST(Occurrence!K2341,$C$6,$C$7,TRUE),0)</f>
        <v/>
      </c>
      <c r="L2341" s="9">
        <f>IF(Occurrence!K2341&gt;0,_xlfn.GAMMA.INV(K2341,$B$6,$B$7),0)</f>
        <v/>
      </c>
      <c r="M2341" s="24">
        <f>_xlfn.NORM.DIST(Data!X2341,$C$9,$C$10,TRUE)</f>
        <v/>
      </c>
      <c r="N2341" s="9">
        <f>_xlfn.NORM.INV(M2341,$B$9,$B$10)</f>
        <v/>
      </c>
      <c r="O2341" s="24">
        <f>_xlfn.NORM.DIST(Data!Y2341,$C$9,$C$10,TRUE)</f>
        <v/>
      </c>
      <c r="P2341" s="9">
        <f>_xlfn.NORM.INV(O2341,$B$9,$B$10)</f>
        <v/>
      </c>
    </row>
    <row r="2342">
      <c r="H2342" s="14">
        <f>Data!A2342</f>
        <v/>
      </c>
      <c r="I2342" s="24">
        <f>IF(Occurrence!J2342&gt;0,_xlfn.GAMMA.DIST(Occurrence!J2342,$C$6,$C$7,TRUE),0)</f>
        <v/>
      </c>
      <c r="J2342" s="9">
        <f>IF(Occurrence!J2342&gt;0,_xlfn.GAMMA.INV(I2342,$B$6,$B$7),0)</f>
        <v/>
      </c>
      <c r="K2342" s="24">
        <f>IF(Occurrence!K2342&gt;0,_xlfn.GAMMA.DIST(Occurrence!K2342,$C$6,$C$7,TRUE),0)</f>
        <v/>
      </c>
      <c r="L2342" s="9">
        <f>IF(Occurrence!K2342&gt;0,_xlfn.GAMMA.INV(K2342,$B$6,$B$7),0)</f>
        <v/>
      </c>
      <c r="M2342" s="24">
        <f>_xlfn.NORM.DIST(Data!X2342,$C$9,$C$10,TRUE)</f>
        <v/>
      </c>
      <c r="N2342" s="9">
        <f>_xlfn.NORM.INV(M2342,$B$9,$B$10)</f>
        <v/>
      </c>
      <c r="O2342" s="24">
        <f>_xlfn.NORM.DIST(Data!Y2342,$C$9,$C$10,TRUE)</f>
        <v/>
      </c>
      <c r="P2342" s="9">
        <f>_xlfn.NORM.INV(O2342,$B$9,$B$10)</f>
        <v/>
      </c>
    </row>
    <row r="2343">
      <c r="H2343" s="14">
        <f>Data!A2343</f>
        <v/>
      </c>
      <c r="I2343" s="24">
        <f>IF(Occurrence!J2343&gt;0,_xlfn.GAMMA.DIST(Occurrence!J2343,$C$6,$C$7,TRUE),0)</f>
        <v/>
      </c>
      <c r="J2343" s="9">
        <f>IF(Occurrence!J2343&gt;0,_xlfn.GAMMA.INV(I2343,$B$6,$B$7),0)</f>
        <v/>
      </c>
      <c r="K2343" s="24">
        <f>IF(Occurrence!K2343&gt;0,_xlfn.GAMMA.DIST(Occurrence!K2343,$C$6,$C$7,TRUE),0)</f>
        <v/>
      </c>
      <c r="L2343" s="9">
        <f>IF(Occurrence!K2343&gt;0,_xlfn.GAMMA.INV(K2343,$B$6,$B$7),0)</f>
        <v/>
      </c>
      <c r="M2343" s="24">
        <f>_xlfn.NORM.DIST(Data!X2343,$C$9,$C$10,TRUE)</f>
        <v/>
      </c>
      <c r="N2343" s="9">
        <f>_xlfn.NORM.INV(M2343,$B$9,$B$10)</f>
        <v/>
      </c>
      <c r="O2343" s="24">
        <f>_xlfn.NORM.DIST(Data!Y2343,$C$9,$C$10,TRUE)</f>
        <v/>
      </c>
      <c r="P2343" s="9">
        <f>_xlfn.NORM.INV(O2343,$B$9,$B$10)</f>
        <v/>
      </c>
    </row>
    <row r="2344">
      <c r="H2344" s="14">
        <f>Data!A2344</f>
        <v/>
      </c>
      <c r="I2344" s="24">
        <f>IF(Occurrence!J2344&gt;0,_xlfn.GAMMA.DIST(Occurrence!J2344,$C$6,$C$7,TRUE),0)</f>
        <v/>
      </c>
      <c r="J2344" s="9">
        <f>IF(Occurrence!J2344&gt;0,_xlfn.GAMMA.INV(I2344,$B$6,$B$7),0)</f>
        <v/>
      </c>
      <c r="K2344" s="24">
        <f>IF(Occurrence!K2344&gt;0,_xlfn.GAMMA.DIST(Occurrence!K2344,$C$6,$C$7,TRUE),0)</f>
        <v/>
      </c>
      <c r="L2344" s="9">
        <f>IF(Occurrence!K2344&gt;0,_xlfn.GAMMA.INV(K2344,$B$6,$B$7),0)</f>
        <v/>
      </c>
      <c r="M2344" s="24">
        <f>_xlfn.NORM.DIST(Data!X2344,$C$9,$C$10,TRUE)</f>
        <v/>
      </c>
      <c r="N2344" s="9">
        <f>_xlfn.NORM.INV(M2344,$B$9,$B$10)</f>
        <v/>
      </c>
      <c r="O2344" s="24">
        <f>_xlfn.NORM.DIST(Data!Y2344,$C$9,$C$10,TRUE)</f>
        <v/>
      </c>
      <c r="P2344" s="9">
        <f>_xlfn.NORM.INV(O2344,$B$9,$B$10)</f>
        <v/>
      </c>
    </row>
    <row r="2345">
      <c r="H2345" s="14">
        <f>Data!A2345</f>
        <v/>
      </c>
      <c r="I2345" s="24">
        <f>IF(Occurrence!J2345&gt;0,_xlfn.GAMMA.DIST(Occurrence!J2345,$C$6,$C$7,TRUE),0)</f>
        <v/>
      </c>
      <c r="J2345" s="9">
        <f>IF(Occurrence!J2345&gt;0,_xlfn.GAMMA.INV(I2345,$B$6,$B$7),0)</f>
        <v/>
      </c>
      <c r="K2345" s="24">
        <f>IF(Occurrence!K2345&gt;0,_xlfn.GAMMA.DIST(Occurrence!K2345,$C$6,$C$7,TRUE),0)</f>
        <v/>
      </c>
      <c r="L2345" s="9">
        <f>IF(Occurrence!K2345&gt;0,_xlfn.GAMMA.INV(K2345,$B$6,$B$7),0)</f>
        <v/>
      </c>
      <c r="M2345" s="24">
        <f>_xlfn.NORM.DIST(Data!X2345,$C$9,$C$10,TRUE)</f>
        <v/>
      </c>
      <c r="N2345" s="9">
        <f>_xlfn.NORM.INV(M2345,$B$9,$B$10)</f>
        <v/>
      </c>
      <c r="O2345" s="24">
        <f>_xlfn.NORM.DIST(Data!Y2345,$C$9,$C$10,TRUE)</f>
        <v/>
      </c>
      <c r="P2345" s="9">
        <f>_xlfn.NORM.INV(O2345,$B$9,$B$10)</f>
        <v/>
      </c>
    </row>
    <row r="2346">
      <c r="H2346" s="14">
        <f>Data!A2346</f>
        <v/>
      </c>
      <c r="I2346" s="24">
        <f>IF(Occurrence!J2346&gt;0,_xlfn.GAMMA.DIST(Occurrence!J2346,$C$6,$C$7,TRUE),0)</f>
        <v/>
      </c>
      <c r="J2346" s="9">
        <f>IF(Occurrence!J2346&gt;0,_xlfn.GAMMA.INV(I2346,$B$6,$B$7),0)</f>
        <v/>
      </c>
      <c r="K2346" s="24">
        <f>IF(Occurrence!K2346&gt;0,_xlfn.GAMMA.DIST(Occurrence!K2346,$C$6,$C$7,TRUE),0)</f>
        <v/>
      </c>
      <c r="L2346" s="9">
        <f>IF(Occurrence!K2346&gt;0,_xlfn.GAMMA.INV(K2346,$B$6,$B$7),0)</f>
        <v/>
      </c>
      <c r="M2346" s="24">
        <f>_xlfn.NORM.DIST(Data!X2346,$C$9,$C$10,TRUE)</f>
        <v/>
      </c>
      <c r="N2346" s="9">
        <f>_xlfn.NORM.INV(M2346,$B$9,$B$10)</f>
        <v/>
      </c>
      <c r="O2346" s="24">
        <f>_xlfn.NORM.DIST(Data!Y2346,$C$9,$C$10,TRUE)</f>
        <v/>
      </c>
      <c r="P2346" s="9">
        <f>_xlfn.NORM.INV(O2346,$B$9,$B$10)</f>
        <v/>
      </c>
    </row>
    <row r="2347">
      <c r="H2347" s="14">
        <f>Data!A2347</f>
        <v/>
      </c>
      <c r="I2347" s="24">
        <f>IF(Occurrence!J2347&gt;0,_xlfn.GAMMA.DIST(Occurrence!J2347,$C$6,$C$7,TRUE),0)</f>
        <v/>
      </c>
      <c r="J2347" s="9">
        <f>IF(Occurrence!J2347&gt;0,_xlfn.GAMMA.INV(I2347,$B$6,$B$7),0)</f>
        <v/>
      </c>
      <c r="K2347" s="24">
        <f>IF(Occurrence!K2347&gt;0,_xlfn.GAMMA.DIST(Occurrence!K2347,$C$6,$C$7,TRUE),0)</f>
        <v/>
      </c>
      <c r="L2347" s="9">
        <f>IF(Occurrence!K2347&gt;0,_xlfn.GAMMA.INV(K2347,$B$6,$B$7),0)</f>
        <v/>
      </c>
      <c r="M2347" s="24">
        <f>_xlfn.NORM.DIST(Data!X2347,$C$9,$C$10,TRUE)</f>
        <v/>
      </c>
      <c r="N2347" s="9">
        <f>_xlfn.NORM.INV(M2347,$B$9,$B$10)</f>
        <v/>
      </c>
      <c r="O2347" s="24">
        <f>_xlfn.NORM.DIST(Data!Y2347,$C$9,$C$10,TRUE)</f>
        <v/>
      </c>
      <c r="P2347" s="9">
        <f>_xlfn.NORM.INV(O2347,$B$9,$B$10)</f>
        <v/>
      </c>
    </row>
    <row r="2348">
      <c r="H2348" s="14">
        <f>Data!A2348</f>
        <v/>
      </c>
      <c r="I2348" s="24">
        <f>IF(Occurrence!J2348&gt;0,_xlfn.GAMMA.DIST(Occurrence!J2348,$C$6,$C$7,TRUE),0)</f>
        <v/>
      </c>
      <c r="J2348" s="9">
        <f>IF(Occurrence!J2348&gt;0,_xlfn.GAMMA.INV(I2348,$B$6,$B$7),0)</f>
        <v/>
      </c>
      <c r="K2348" s="24">
        <f>IF(Occurrence!K2348&gt;0,_xlfn.GAMMA.DIST(Occurrence!K2348,$C$6,$C$7,TRUE),0)</f>
        <v/>
      </c>
      <c r="L2348" s="9">
        <f>IF(Occurrence!K2348&gt;0,_xlfn.GAMMA.INV(K2348,$B$6,$B$7),0)</f>
        <v/>
      </c>
      <c r="M2348" s="24">
        <f>_xlfn.NORM.DIST(Data!X2348,$C$9,$C$10,TRUE)</f>
        <v/>
      </c>
      <c r="N2348" s="9">
        <f>_xlfn.NORM.INV(M2348,$B$9,$B$10)</f>
        <v/>
      </c>
      <c r="O2348" s="24">
        <f>_xlfn.NORM.DIST(Data!Y2348,$C$9,$C$10,TRUE)</f>
        <v/>
      </c>
      <c r="P2348" s="9">
        <f>_xlfn.NORM.INV(O2348,$B$9,$B$10)</f>
        <v/>
      </c>
    </row>
    <row r="2349">
      <c r="H2349" s="14">
        <f>Data!A2349</f>
        <v/>
      </c>
      <c r="I2349" s="24">
        <f>IF(Occurrence!J2349&gt;0,_xlfn.GAMMA.DIST(Occurrence!J2349,$C$6,$C$7,TRUE),0)</f>
        <v/>
      </c>
      <c r="J2349" s="9">
        <f>IF(Occurrence!J2349&gt;0,_xlfn.GAMMA.INV(I2349,$B$6,$B$7),0)</f>
        <v/>
      </c>
      <c r="K2349" s="24">
        <f>IF(Occurrence!K2349&gt;0,_xlfn.GAMMA.DIST(Occurrence!K2349,$C$6,$C$7,TRUE),0)</f>
        <v/>
      </c>
      <c r="L2349" s="9">
        <f>IF(Occurrence!K2349&gt;0,_xlfn.GAMMA.INV(K2349,$B$6,$B$7),0)</f>
        <v/>
      </c>
      <c r="M2349" s="24">
        <f>_xlfn.NORM.DIST(Data!X2349,$C$9,$C$10,TRUE)</f>
        <v/>
      </c>
      <c r="N2349" s="9">
        <f>_xlfn.NORM.INV(M2349,$B$9,$B$10)</f>
        <v/>
      </c>
      <c r="O2349" s="24">
        <f>_xlfn.NORM.DIST(Data!Y2349,$C$9,$C$10,TRUE)</f>
        <v/>
      </c>
      <c r="P2349" s="9">
        <f>_xlfn.NORM.INV(O2349,$B$9,$B$10)</f>
        <v/>
      </c>
    </row>
    <row r="2350">
      <c r="H2350" s="14">
        <f>Data!A2350</f>
        <v/>
      </c>
      <c r="I2350" s="24">
        <f>IF(Occurrence!J2350&gt;0,_xlfn.GAMMA.DIST(Occurrence!J2350,$C$6,$C$7,TRUE),0)</f>
        <v/>
      </c>
      <c r="J2350" s="9">
        <f>IF(Occurrence!J2350&gt;0,_xlfn.GAMMA.INV(I2350,$B$6,$B$7),0)</f>
        <v/>
      </c>
      <c r="K2350" s="24">
        <f>IF(Occurrence!K2350&gt;0,_xlfn.GAMMA.DIST(Occurrence!K2350,$C$6,$C$7,TRUE),0)</f>
        <v/>
      </c>
      <c r="L2350" s="9">
        <f>IF(Occurrence!K2350&gt;0,_xlfn.GAMMA.INV(K2350,$B$6,$B$7),0)</f>
        <v/>
      </c>
      <c r="M2350" s="24">
        <f>_xlfn.NORM.DIST(Data!X2350,$C$9,$C$10,TRUE)</f>
        <v/>
      </c>
      <c r="N2350" s="9">
        <f>_xlfn.NORM.INV(M2350,$B$9,$B$10)</f>
        <v/>
      </c>
      <c r="O2350" s="24">
        <f>_xlfn.NORM.DIST(Data!Y2350,$C$9,$C$10,TRUE)</f>
        <v/>
      </c>
      <c r="P2350" s="9">
        <f>_xlfn.NORM.INV(O2350,$B$9,$B$10)</f>
        <v/>
      </c>
    </row>
    <row r="2351">
      <c r="H2351" s="14">
        <f>Data!A2351</f>
        <v/>
      </c>
      <c r="I2351" s="24">
        <f>IF(Occurrence!J2351&gt;0,_xlfn.GAMMA.DIST(Occurrence!J2351,$C$6,$C$7,TRUE),0)</f>
        <v/>
      </c>
      <c r="J2351" s="9">
        <f>IF(Occurrence!J2351&gt;0,_xlfn.GAMMA.INV(I2351,$B$6,$B$7),0)</f>
        <v/>
      </c>
      <c r="K2351" s="24">
        <f>IF(Occurrence!K2351&gt;0,_xlfn.GAMMA.DIST(Occurrence!K2351,$C$6,$C$7,TRUE),0)</f>
        <v/>
      </c>
      <c r="L2351" s="9">
        <f>IF(Occurrence!K2351&gt;0,_xlfn.GAMMA.INV(K2351,$B$6,$B$7),0)</f>
        <v/>
      </c>
      <c r="M2351" s="24">
        <f>_xlfn.NORM.DIST(Data!X2351,$C$9,$C$10,TRUE)</f>
        <v/>
      </c>
      <c r="N2351" s="9">
        <f>_xlfn.NORM.INV(M2351,$B$9,$B$10)</f>
        <v/>
      </c>
      <c r="O2351" s="24">
        <f>_xlfn.NORM.DIST(Data!Y2351,$C$9,$C$10,TRUE)</f>
        <v/>
      </c>
      <c r="P2351" s="9">
        <f>_xlfn.NORM.INV(O2351,$B$9,$B$10)</f>
        <v/>
      </c>
    </row>
    <row r="2352">
      <c r="H2352" s="14">
        <f>Data!A2352</f>
        <v/>
      </c>
      <c r="I2352" s="24">
        <f>IF(Occurrence!J2352&gt;0,_xlfn.GAMMA.DIST(Occurrence!J2352,$C$6,$C$7,TRUE),0)</f>
        <v/>
      </c>
      <c r="J2352" s="9">
        <f>IF(Occurrence!J2352&gt;0,_xlfn.GAMMA.INV(I2352,$B$6,$B$7),0)</f>
        <v/>
      </c>
      <c r="K2352" s="24">
        <f>IF(Occurrence!K2352&gt;0,_xlfn.GAMMA.DIST(Occurrence!K2352,$C$6,$C$7,TRUE),0)</f>
        <v/>
      </c>
      <c r="L2352" s="9">
        <f>IF(Occurrence!K2352&gt;0,_xlfn.GAMMA.INV(K2352,$B$6,$B$7),0)</f>
        <v/>
      </c>
      <c r="M2352" s="24">
        <f>_xlfn.NORM.DIST(Data!X2352,$C$9,$C$10,TRUE)</f>
        <v/>
      </c>
      <c r="N2352" s="9">
        <f>_xlfn.NORM.INV(M2352,$B$9,$B$10)</f>
        <v/>
      </c>
      <c r="O2352" s="24">
        <f>_xlfn.NORM.DIST(Data!Y2352,$C$9,$C$10,TRUE)</f>
        <v/>
      </c>
      <c r="P2352" s="9">
        <f>_xlfn.NORM.INV(O2352,$B$9,$B$10)</f>
        <v/>
      </c>
    </row>
    <row r="2353">
      <c r="H2353" s="14">
        <f>Data!A2353</f>
        <v/>
      </c>
      <c r="I2353" s="24">
        <f>IF(Occurrence!J2353&gt;0,_xlfn.GAMMA.DIST(Occurrence!J2353,$C$6,$C$7,TRUE),0)</f>
        <v/>
      </c>
      <c r="J2353" s="9">
        <f>IF(Occurrence!J2353&gt;0,_xlfn.GAMMA.INV(I2353,$B$6,$B$7),0)</f>
        <v/>
      </c>
      <c r="K2353" s="24">
        <f>IF(Occurrence!K2353&gt;0,_xlfn.GAMMA.DIST(Occurrence!K2353,$C$6,$C$7,TRUE),0)</f>
        <v/>
      </c>
      <c r="L2353" s="9">
        <f>IF(Occurrence!K2353&gt;0,_xlfn.GAMMA.INV(K2353,$B$6,$B$7),0)</f>
        <v/>
      </c>
      <c r="M2353" s="24">
        <f>_xlfn.NORM.DIST(Data!X2353,$C$9,$C$10,TRUE)</f>
        <v/>
      </c>
      <c r="N2353" s="9">
        <f>_xlfn.NORM.INV(M2353,$B$9,$B$10)</f>
        <v/>
      </c>
      <c r="O2353" s="24">
        <f>_xlfn.NORM.DIST(Data!Y2353,$C$9,$C$10,TRUE)</f>
        <v/>
      </c>
      <c r="P2353" s="9">
        <f>_xlfn.NORM.INV(O2353,$B$9,$B$10)</f>
        <v/>
      </c>
    </row>
    <row r="2354">
      <c r="H2354" s="14">
        <f>Data!A2354</f>
        <v/>
      </c>
      <c r="I2354" s="24">
        <f>IF(Occurrence!J2354&gt;0,_xlfn.GAMMA.DIST(Occurrence!J2354,$C$6,$C$7,TRUE),0)</f>
        <v/>
      </c>
      <c r="J2354" s="9">
        <f>IF(Occurrence!J2354&gt;0,_xlfn.GAMMA.INV(I2354,$B$6,$B$7),0)</f>
        <v/>
      </c>
      <c r="K2354" s="24">
        <f>IF(Occurrence!K2354&gt;0,_xlfn.GAMMA.DIST(Occurrence!K2354,$C$6,$C$7,TRUE),0)</f>
        <v/>
      </c>
      <c r="L2354" s="9">
        <f>IF(Occurrence!K2354&gt;0,_xlfn.GAMMA.INV(K2354,$B$6,$B$7),0)</f>
        <v/>
      </c>
      <c r="M2354" s="24">
        <f>_xlfn.NORM.DIST(Data!X2354,$C$9,$C$10,TRUE)</f>
        <v/>
      </c>
      <c r="N2354" s="9">
        <f>_xlfn.NORM.INV(M2354,$B$9,$B$10)</f>
        <v/>
      </c>
      <c r="O2354" s="24">
        <f>_xlfn.NORM.DIST(Data!Y2354,$C$9,$C$10,TRUE)</f>
        <v/>
      </c>
      <c r="P2354" s="9">
        <f>_xlfn.NORM.INV(O2354,$B$9,$B$10)</f>
        <v/>
      </c>
    </row>
    <row r="2355">
      <c r="H2355" s="14">
        <f>Data!A2355</f>
        <v/>
      </c>
      <c r="I2355" s="24">
        <f>IF(Occurrence!J2355&gt;0,_xlfn.GAMMA.DIST(Occurrence!J2355,$C$6,$C$7,TRUE),0)</f>
        <v/>
      </c>
      <c r="J2355" s="9">
        <f>IF(Occurrence!J2355&gt;0,_xlfn.GAMMA.INV(I2355,$B$6,$B$7),0)</f>
        <v/>
      </c>
      <c r="K2355" s="24">
        <f>IF(Occurrence!K2355&gt;0,_xlfn.GAMMA.DIST(Occurrence!K2355,$C$6,$C$7,TRUE),0)</f>
        <v/>
      </c>
      <c r="L2355" s="9">
        <f>IF(Occurrence!K2355&gt;0,_xlfn.GAMMA.INV(K2355,$B$6,$B$7),0)</f>
        <v/>
      </c>
      <c r="M2355" s="24">
        <f>_xlfn.NORM.DIST(Data!X2355,$C$9,$C$10,TRUE)</f>
        <v/>
      </c>
      <c r="N2355" s="9">
        <f>_xlfn.NORM.INV(M2355,$B$9,$B$10)</f>
        <v/>
      </c>
      <c r="O2355" s="24">
        <f>_xlfn.NORM.DIST(Data!Y2355,$C$9,$C$10,TRUE)</f>
        <v/>
      </c>
      <c r="P2355" s="9">
        <f>_xlfn.NORM.INV(O2355,$B$9,$B$10)</f>
        <v/>
      </c>
    </row>
    <row r="2356">
      <c r="H2356" s="14">
        <f>Data!A2356</f>
        <v/>
      </c>
      <c r="I2356" s="24">
        <f>IF(Occurrence!J2356&gt;0,_xlfn.GAMMA.DIST(Occurrence!J2356,$C$6,$C$7,TRUE),0)</f>
        <v/>
      </c>
      <c r="J2356" s="9">
        <f>IF(Occurrence!J2356&gt;0,_xlfn.GAMMA.INV(I2356,$B$6,$B$7),0)</f>
        <v/>
      </c>
      <c r="K2356" s="24">
        <f>IF(Occurrence!K2356&gt;0,_xlfn.GAMMA.DIST(Occurrence!K2356,$C$6,$C$7,TRUE),0)</f>
        <v/>
      </c>
      <c r="L2356" s="9">
        <f>IF(Occurrence!K2356&gt;0,_xlfn.GAMMA.INV(K2356,$B$6,$B$7),0)</f>
        <v/>
      </c>
      <c r="M2356" s="24">
        <f>_xlfn.NORM.DIST(Data!X2356,$C$9,$C$10,TRUE)</f>
        <v/>
      </c>
      <c r="N2356" s="9">
        <f>_xlfn.NORM.INV(M2356,$B$9,$B$10)</f>
        <v/>
      </c>
      <c r="O2356" s="24">
        <f>_xlfn.NORM.DIST(Data!Y2356,$C$9,$C$10,TRUE)</f>
        <v/>
      </c>
      <c r="P2356" s="9">
        <f>_xlfn.NORM.INV(O2356,$B$9,$B$10)</f>
        <v/>
      </c>
    </row>
    <row r="2357">
      <c r="H2357" s="14">
        <f>Data!A2357</f>
        <v/>
      </c>
      <c r="I2357" s="24">
        <f>IF(Occurrence!J2357&gt;0,_xlfn.GAMMA.DIST(Occurrence!J2357,$C$6,$C$7,TRUE),0)</f>
        <v/>
      </c>
      <c r="J2357" s="9">
        <f>IF(Occurrence!J2357&gt;0,_xlfn.GAMMA.INV(I2357,$B$6,$B$7),0)</f>
        <v/>
      </c>
      <c r="K2357" s="24">
        <f>IF(Occurrence!K2357&gt;0,_xlfn.GAMMA.DIST(Occurrence!K2357,$C$6,$C$7,TRUE),0)</f>
        <v/>
      </c>
      <c r="L2357" s="9">
        <f>IF(Occurrence!K2357&gt;0,_xlfn.GAMMA.INV(K2357,$B$6,$B$7),0)</f>
        <v/>
      </c>
      <c r="M2357" s="24">
        <f>_xlfn.NORM.DIST(Data!X2357,$C$9,$C$10,TRUE)</f>
        <v/>
      </c>
      <c r="N2357" s="9">
        <f>_xlfn.NORM.INV(M2357,$B$9,$B$10)</f>
        <v/>
      </c>
      <c r="O2357" s="24">
        <f>_xlfn.NORM.DIST(Data!Y2357,$C$9,$C$10,TRUE)</f>
        <v/>
      </c>
      <c r="P2357" s="9">
        <f>_xlfn.NORM.INV(O2357,$B$9,$B$10)</f>
        <v/>
      </c>
    </row>
    <row r="2358">
      <c r="H2358" s="14">
        <f>Data!A2358</f>
        <v/>
      </c>
      <c r="I2358" s="24">
        <f>IF(Occurrence!J2358&gt;0,_xlfn.GAMMA.DIST(Occurrence!J2358,$C$6,$C$7,TRUE),0)</f>
        <v/>
      </c>
      <c r="J2358" s="9">
        <f>IF(Occurrence!J2358&gt;0,_xlfn.GAMMA.INV(I2358,$B$6,$B$7),0)</f>
        <v/>
      </c>
      <c r="K2358" s="24">
        <f>IF(Occurrence!K2358&gt;0,_xlfn.GAMMA.DIST(Occurrence!K2358,$C$6,$C$7,TRUE),0)</f>
        <v/>
      </c>
      <c r="L2358" s="9">
        <f>IF(Occurrence!K2358&gt;0,_xlfn.GAMMA.INV(K2358,$B$6,$B$7),0)</f>
        <v/>
      </c>
      <c r="M2358" s="24">
        <f>_xlfn.NORM.DIST(Data!X2358,$C$9,$C$10,TRUE)</f>
        <v/>
      </c>
      <c r="N2358" s="9">
        <f>_xlfn.NORM.INV(M2358,$B$9,$B$10)</f>
        <v/>
      </c>
      <c r="O2358" s="24">
        <f>_xlfn.NORM.DIST(Data!Y2358,$C$9,$C$10,TRUE)</f>
        <v/>
      </c>
      <c r="P2358" s="9">
        <f>_xlfn.NORM.INV(O2358,$B$9,$B$10)</f>
        <v/>
      </c>
    </row>
    <row r="2359">
      <c r="H2359" s="14">
        <f>Data!A2359</f>
        <v/>
      </c>
      <c r="I2359" s="24">
        <f>IF(Occurrence!J2359&gt;0,_xlfn.GAMMA.DIST(Occurrence!J2359,$C$6,$C$7,TRUE),0)</f>
        <v/>
      </c>
      <c r="J2359" s="9">
        <f>IF(Occurrence!J2359&gt;0,_xlfn.GAMMA.INV(I2359,$B$6,$B$7),0)</f>
        <v/>
      </c>
      <c r="K2359" s="24">
        <f>IF(Occurrence!K2359&gt;0,_xlfn.GAMMA.DIST(Occurrence!K2359,$C$6,$C$7,TRUE),0)</f>
        <v/>
      </c>
      <c r="L2359" s="9">
        <f>IF(Occurrence!K2359&gt;0,_xlfn.GAMMA.INV(K2359,$B$6,$B$7),0)</f>
        <v/>
      </c>
      <c r="M2359" s="24">
        <f>_xlfn.NORM.DIST(Data!X2359,$C$9,$C$10,TRUE)</f>
        <v/>
      </c>
      <c r="N2359" s="9">
        <f>_xlfn.NORM.INV(M2359,$B$9,$B$10)</f>
        <v/>
      </c>
      <c r="O2359" s="24">
        <f>_xlfn.NORM.DIST(Data!Y2359,$C$9,$C$10,TRUE)</f>
        <v/>
      </c>
      <c r="P2359" s="9">
        <f>_xlfn.NORM.INV(O2359,$B$9,$B$10)</f>
        <v/>
      </c>
    </row>
    <row r="2360">
      <c r="H2360" s="14">
        <f>Data!A2360</f>
        <v/>
      </c>
      <c r="I2360" s="24">
        <f>IF(Occurrence!J2360&gt;0,_xlfn.GAMMA.DIST(Occurrence!J2360,$C$6,$C$7,TRUE),0)</f>
        <v/>
      </c>
      <c r="J2360" s="9">
        <f>IF(Occurrence!J2360&gt;0,_xlfn.GAMMA.INV(I2360,$B$6,$B$7),0)</f>
        <v/>
      </c>
      <c r="K2360" s="24">
        <f>IF(Occurrence!K2360&gt;0,_xlfn.GAMMA.DIST(Occurrence!K2360,$C$6,$C$7,TRUE),0)</f>
        <v/>
      </c>
      <c r="L2360" s="9">
        <f>IF(Occurrence!K2360&gt;0,_xlfn.GAMMA.INV(K2360,$B$6,$B$7),0)</f>
        <v/>
      </c>
      <c r="M2360" s="24">
        <f>_xlfn.NORM.DIST(Data!X2360,$C$9,$C$10,TRUE)</f>
        <v/>
      </c>
      <c r="N2360" s="9">
        <f>_xlfn.NORM.INV(M2360,$B$9,$B$10)</f>
        <v/>
      </c>
      <c r="O2360" s="24">
        <f>_xlfn.NORM.DIST(Data!Y2360,$C$9,$C$10,TRUE)</f>
        <v/>
      </c>
      <c r="P2360" s="9">
        <f>_xlfn.NORM.INV(O2360,$B$9,$B$10)</f>
        <v/>
      </c>
    </row>
    <row r="2361">
      <c r="H2361" s="14">
        <f>Data!A2361</f>
        <v/>
      </c>
      <c r="I2361" s="24">
        <f>IF(Occurrence!J2361&gt;0,_xlfn.GAMMA.DIST(Occurrence!J2361,$C$6,$C$7,TRUE),0)</f>
        <v/>
      </c>
      <c r="J2361" s="9">
        <f>IF(Occurrence!J2361&gt;0,_xlfn.GAMMA.INV(I2361,$B$6,$B$7),0)</f>
        <v/>
      </c>
      <c r="K2361" s="24">
        <f>IF(Occurrence!K2361&gt;0,_xlfn.GAMMA.DIST(Occurrence!K2361,$C$6,$C$7,TRUE),0)</f>
        <v/>
      </c>
      <c r="L2361" s="9">
        <f>IF(Occurrence!K2361&gt;0,_xlfn.GAMMA.INV(K2361,$B$6,$B$7),0)</f>
        <v/>
      </c>
      <c r="M2361" s="24">
        <f>_xlfn.NORM.DIST(Data!X2361,$C$9,$C$10,TRUE)</f>
        <v/>
      </c>
      <c r="N2361" s="9">
        <f>_xlfn.NORM.INV(M2361,$B$9,$B$10)</f>
        <v/>
      </c>
      <c r="O2361" s="24">
        <f>_xlfn.NORM.DIST(Data!Y2361,$C$9,$C$10,TRUE)</f>
        <v/>
      </c>
      <c r="P2361" s="9">
        <f>_xlfn.NORM.INV(O2361,$B$9,$B$10)</f>
        <v/>
      </c>
    </row>
    <row r="2362">
      <c r="H2362" s="14">
        <f>Data!A2362</f>
        <v/>
      </c>
      <c r="I2362" s="24">
        <f>IF(Occurrence!J2362&gt;0,_xlfn.GAMMA.DIST(Occurrence!J2362,$C$6,$C$7,TRUE),0)</f>
        <v/>
      </c>
      <c r="J2362" s="9">
        <f>IF(Occurrence!J2362&gt;0,_xlfn.GAMMA.INV(I2362,$B$6,$B$7),0)</f>
        <v/>
      </c>
      <c r="K2362" s="24">
        <f>IF(Occurrence!K2362&gt;0,_xlfn.GAMMA.DIST(Occurrence!K2362,$C$6,$C$7,TRUE),0)</f>
        <v/>
      </c>
      <c r="L2362" s="9">
        <f>IF(Occurrence!K2362&gt;0,_xlfn.GAMMA.INV(K2362,$B$6,$B$7),0)</f>
        <v/>
      </c>
      <c r="M2362" s="24">
        <f>_xlfn.NORM.DIST(Data!X2362,$C$9,$C$10,TRUE)</f>
        <v/>
      </c>
      <c r="N2362" s="9">
        <f>_xlfn.NORM.INV(M2362,$B$9,$B$10)</f>
        <v/>
      </c>
      <c r="O2362" s="24">
        <f>_xlfn.NORM.DIST(Data!Y2362,$C$9,$C$10,TRUE)</f>
        <v/>
      </c>
      <c r="P2362" s="9">
        <f>_xlfn.NORM.INV(O2362,$B$9,$B$10)</f>
        <v/>
      </c>
    </row>
    <row r="2363">
      <c r="H2363" s="14">
        <f>Data!A2363</f>
        <v/>
      </c>
      <c r="I2363" s="24">
        <f>IF(Occurrence!J2363&gt;0,_xlfn.GAMMA.DIST(Occurrence!J2363,$C$6,$C$7,TRUE),0)</f>
        <v/>
      </c>
      <c r="J2363" s="9">
        <f>IF(Occurrence!J2363&gt;0,_xlfn.GAMMA.INV(I2363,$B$6,$B$7),0)</f>
        <v/>
      </c>
      <c r="K2363" s="24">
        <f>IF(Occurrence!K2363&gt;0,_xlfn.GAMMA.DIST(Occurrence!K2363,$C$6,$C$7,TRUE),0)</f>
        <v/>
      </c>
      <c r="L2363" s="9">
        <f>IF(Occurrence!K2363&gt;0,_xlfn.GAMMA.INV(K2363,$B$6,$B$7),0)</f>
        <v/>
      </c>
      <c r="M2363" s="24">
        <f>_xlfn.NORM.DIST(Data!X2363,$C$9,$C$10,TRUE)</f>
        <v/>
      </c>
      <c r="N2363" s="9">
        <f>_xlfn.NORM.INV(M2363,$B$9,$B$10)</f>
        <v/>
      </c>
      <c r="O2363" s="24">
        <f>_xlfn.NORM.DIST(Data!Y2363,$C$9,$C$10,TRUE)</f>
        <v/>
      </c>
      <c r="P2363" s="9">
        <f>_xlfn.NORM.INV(O2363,$B$9,$B$10)</f>
        <v/>
      </c>
    </row>
    <row r="2364">
      <c r="H2364" s="14">
        <f>Data!A2364</f>
        <v/>
      </c>
      <c r="I2364" s="24">
        <f>IF(Occurrence!J2364&gt;0,_xlfn.GAMMA.DIST(Occurrence!J2364,$C$6,$C$7,TRUE),0)</f>
        <v/>
      </c>
      <c r="J2364" s="9">
        <f>IF(Occurrence!J2364&gt;0,_xlfn.GAMMA.INV(I2364,$B$6,$B$7),0)</f>
        <v/>
      </c>
      <c r="K2364" s="24">
        <f>IF(Occurrence!K2364&gt;0,_xlfn.GAMMA.DIST(Occurrence!K2364,$C$6,$C$7,TRUE),0)</f>
        <v/>
      </c>
      <c r="L2364" s="9">
        <f>IF(Occurrence!K2364&gt;0,_xlfn.GAMMA.INV(K2364,$B$6,$B$7),0)</f>
        <v/>
      </c>
      <c r="M2364" s="24">
        <f>_xlfn.NORM.DIST(Data!X2364,$C$9,$C$10,TRUE)</f>
        <v/>
      </c>
      <c r="N2364" s="9">
        <f>_xlfn.NORM.INV(M2364,$B$9,$B$10)</f>
        <v/>
      </c>
      <c r="O2364" s="24">
        <f>_xlfn.NORM.DIST(Data!Y2364,$C$9,$C$10,TRUE)</f>
        <v/>
      </c>
      <c r="P2364" s="9">
        <f>_xlfn.NORM.INV(O2364,$B$9,$B$10)</f>
        <v/>
      </c>
    </row>
    <row r="2365">
      <c r="H2365" s="14">
        <f>Data!A2365</f>
        <v/>
      </c>
      <c r="I2365" s="24">
        <f>IF(Occurrence!J2365&gt;0,_xlfn.GAMMA.DIST(Occurrence!J2365,$C$6,$C$7,TRUE),0)</f>
        <v/>
      </c>
      <c r="J2365" s="9">
        <f>IF(Occurrence!J2365&gt;0,_xlfn.GAMMA.INV(I2365,$B$6,$B$7),0)</f>
        <v/>
      </c>
      <c r="K2365" s="24">
        <f>IF(Occurrence!K2365&gt;0,_xlfn.GAMMA.DIST(Occurrence!K2365,$C$6,$C$7,TRUE),0)</f>
        <v/>
      </c>
      <c r="L2365" s="9">
        <f>IF(Occurrence!K2365&gt;0,_xlfn.GAMMA.INV(K2365,$B$6,$B$7),0)</f>
        <v/>
      </c>
      <c r="M2365" s="24">
        <f>_xlfn.NORM.DIST(Data!X2365,$C$9,$C$10,TRUE)</f>
        <v/>
      </c>
      <c r="N2365" s="9">
        <f>_xlfn.NORM.INV(M2365,$B$9,$B$10)</f>
        <v/>
      </c>
      <c r="O2365" s="24">
        <f>_xlfn.NORM.DIST(Data!Y2365,$C$9,$C$10,TRUE)</f>
        <v/>
      </c>
      <c r="P2365" s="9">
        <f>_xlfn.NORM.INV(O2365,$B$9,$B$10)</f>
        <v/>
      </c>
    </row>
    <row r="2366">
      <c r="H2366" s="14">
        <f>Data!A2366</f>
        <v/>
      </c>
      <c r="I2366" s="24">
        <f>IF(Occurrence!J2366&gt;0,_xlfn.GAMMA.DIST(Occurrence!J2366,$C$6,$C$7,TRUE),0)</f>
        <v/>
      </c>
      <c r="J2366" s="9">
        <f>IF(Occurrence!J2366&gt;0,_xlfn.GAMMA.INV(I2366,$B$6,$B$7),0)</f>
        <v/>
      </c>
      <c r="K2366" s="24">
        <f>IF(Occurrence!K2366&gt;0,_xlfn.GAMMA.DIST(Occurrence!K2366,$C$6,$C$7,TRUE),0)</f>
        <v/>
      </c>
      <c r="L2366" s="9">
        <f>IF(Occurrence!K2366&gt;0,_xlfn.GAMMA.INV(K2366,$B$6,$B$7),0)</f>
        <v/>
      </c>
      <c r="M2366" s="24">
        <f>_xlfn.NORM.DIST(Data!X2366,$C$9,$C$10,TRUE)</f>
        <v/>
      </c>
      <c r="N2366" s="9">
        <f>_xlfn.NORM.INV(M2366,$B$9,$B$10)</f>
        <v/>
      </c>
      <c r="O2366" s="24">
        <f>_xlfn.NORM.DIST(Data!Y2366,$C$9,$C$10,TRUE)</f>
        <v/>
      </c>
      <c r="P2366" s="9">
        <f>_xlfn.NORM.INV(O2366,$B$9,$B$10)</f>
        <v/>
      </c>
    </row>
    <row r="2367">
      <c r="H2367" s="14">
        <f>Data!A2367</f>
        <v/>
      </c>
      <c r="I2367" s="24">
        <f>IF(Occurrence!J2367&gt;0,_xlfn.GAMMA.DIST(Occurrence!J2367,$C$6,$C$7,TRUE),0)</f>
        <v/>
      </c>
      <c r="J2367" s="9">
        <f>IF(Occurrence!J2367&gt;0,_xlfn.GAMMA.INV(I2367,$B$6,$B$7),0)</f>
        <v/>
      </c>
      <c r="K2367" s="24">
        <f>IF(Occurrence!K2367&gt;0,_xlfn.GAMMA.DIST(Occurrence!K2367,$C$6,$C$7,TRUE),0)</f>
        <v/>
      </c>
      <c r="L2367" s="9">
        <f>IF(Occurrence!K2367&gt;0,_xlfn.GAMMA.INV(K2367,$B$6,$B$7),0)</f>
        <v/>
      </c>
      <c r="M2367" s="24">
        <f>_xlfn.NORM.DIST(Data!X2367,$C$9,$C$10,TRUE)</f>
        <v/>
      </c>
      <c r="N2367" s="9">
        <f>_xlfn.NORM.INV(M2367,$B$9,$B$10)</f>
        <v/>
      </c>
      <c r="O2367" s="24">
        <f>_xlfn.NORM.DIST(Data!Y2367,$C$9,$C$10,TRUE)</f>
        <v/>
      </c>
      <c r="P2367" s="9">
        <f>_xlfn.NORM.INV(O2367,$B$9,$B$10)</f>
        <v/>
      </c>
    </row>
    <row r="2368">
      <c r="H2368" s="14">
        <f>Data!A2368</f>
        <v/>
      </c>
      <c r="I2368" s="24">
        <f>IF(Occurrence!J2368&gt;0,_xlfn.GAMMA.DIST(Occurrence!J2368,$C$6,$C$7,TRUE),0)</f>
        <v/>
      </c>
      <c r="J2368" s="9">
        <f>IF(Occurrence!J2368&gt;0,_xlfn.GAMMA.INV(I2368,$B$6,$B$7),0)</f>
        <v/>
      </c>
      <c r="K2368" s="24">
        <f>IF(Occurrence!K2368&gt;0,_xlfn.GAMMA.DIST(Occurrence!K2368,$C$6,$C$7,TRUE),0)</f>
        <v/>
      </c>
      <c r="L2368" s="9">
        <f>IF(Occurrence!K2368&gt;0,_xlfn.GAMMA.INV(K2368,$B$6,$B$7),0)</f>
        <v/>
      </c>
      <c r="M2368" s="24">
        <f>_xlfn.NORM.DIST(Data!X2368,$C$9,$C$10,TRUE)</f>
        <v/>
      </c>
      <c r="N2368" s="9">
        <f>_xlfn.NORM.INV(M2368,$B$9,$B$10)</f>
        <v/>
      </c>
      <c r="O2368" s="24">
        <f>_xlfn.NORM.DIST(Data!Y2368,$C$9,$C$10,TRUE)</f>
        <v/>
      </c>
      <c r="P2368" s="9">
        <f>_xlfn.NORM.INV(O2368,$B$9,$B$10)</f>
        <v/>
      </c>
    </row>
    <row r="2369">
      <c r="H2369" s="14">
        <f>Data!A2369</f>
        <v/>
      </c>
      <c r="I2369" s="24">
        <f>IF(Occurrence!J2369&gt;0,_xlfn.GAMMA.DIST(Occurrence!J2369,$C$6,$C$7,TRUE),0)</f>
        <v/>
      </c>
      <c r="J2369" s="9">
        <f>IF(Occurrence!J2369&gt;0,_xlfn.GAMMA.INV(I2369,$B$6,$B$7),0)</f>
        <v/>
      </c>
      <c r="K2369" s="24">
        <f>IF(Occurrence!K2369&gt;0,_xlfn.GAMMA.DIST(Occurrence!K2369,$C$6,$C$7,TRUE),0)</f>
        <v/>
      </c>
      <c r="L2369" s="9">
        <f>IF(Occurrence!K2369&gt;0,_xlfn.GAMMA.INV(K2369,$B$6,$B$7),0)</f>
        <v/>
      </c>
      <c r="M2369" s="24">
        <f>_xlfn.NORM.DIST(Data!X2369,$C$9,$C$10,TRUE)</f>
        <v/>
      </c>
      <c r="N2369" s="9">
        <f>_xlfn.NORM.INV(M2369,$B$9,$B$10)</f>
        <v/>
      </c>
      <c r="O2369" s="24">
        <f>_xlfn.NORM.DIST(Data!Y2369,$C$9,$C$10,TRUE)</f>
        <v/>
      </c>
      <c r="P2369" s="9">
        <f>_xlfn.NORM.INV(O2369,$B$9,$B$10)</f>
        <v/>
      </c>
    </row>
    <row r="2370">
      <c r="H2370" s="14">
        <f>Data!A2370</f>
        <v/>
      </c>
      <c r="I2370" s="24">
        <f>IF(Occurrence!J2370&gt;0,_xlfn.GAMMA.DIST(Occurrence!J2370,$C$6,$C$7,TRUE),0)</f>
        <v/>
      </c>
      <c r="J2370" s="9">
        <f>IF(Occurrence!J2370&gt;0,_xlfn.GAMMA.INV(I2370,$B$6,$B$7),0)</f>
        <v/>
      </c>
      <c r="K2370" s="24">
        <f>IF(Occurrence!K2370&gt;0,_xlfn.GAMMA.DIST(Occurrence!K2370,$C$6,$C$7,TRUE),0)</f>
        <v/>
      </c>
      <c r="L2370" s="9">
        <f>IF(Occurrence!K2370&gt;0,_xlfn.GAMMA.INV(K2370,$B$6,$B$7),0)</f>
        <v/>
      </c>
      <c r="M2370" s="24">
        <f>_xlfn.NORM.DIST(Data!X2370,$C$9,$C$10,TRUE)</f>
        <v/>
      </c>
      <c r="N2370" s="9">
        <f>_xlfn.NORM.INV(M2370,$B$9,$B$10)</f>
        <v/>
      </c>
      <c r="O2370" s="24">
        <f>_xlfn.NORM.DIST(Data!Y2370,$C$9,$C$10,TRUE)</f>
        <v/>
      </c>
      <c r="P2370" s="9">
        <f>_xlfn.NORM.INV(O2370,$B$9,$B$10)</f>
        <v/>
      </c>
    </row>
    <row r="2371">
      <c r="H2371" s="14">
        <f>Data!A2371</f>
        <v/>
      </c>
      <c r="I2371" s="24">
        <f>IF(Occurrence!J2371&gt;0,_xlfn.GAMMA.DIST(Occurrence!J2371,$C$6,$C$7,TRUE),0)</f>
        <v/>
      </c>
      <c r="J2371" s="9">
        <f>IF(Occurrence!J2371&gt;0,_xlfn.GAMMA.INV(I2371,$B$6,$B$7),0)</f>
        <v/>
      </c>
      <c r="K2371" s="24">
        <f>IF(Occurrence!K2371&gt;0,_xlfn.GAMMA.DIST(Occurrence!K2371,$C$6,$C$7,TRUE),0)</f>
        <v/>
      </c>
      <c r="L2371" s="9">
        <f>IF(Occurrence!K2371&gt;0,_xlfn.GAMMA.INV(K2371,$B$6,$B$7),0)</f>
        <v/>
      </c>
      <c r="M2371" s="24">
        <f>_xlfn.NORM.DIST(Data!X2371,$C$9,$C$10,TRUE)</f>
        <v/>
      </c>
      <c r="N2371" s="9">
        <f>_xlfn.NORM.INV(M2371,$B$9,$B$10)</f>
        <v/>
      </c>
      <c r="O2371" s="24">
        <f>_xlfn.NORM.DIST(Data!Y2371,$C$9,$C$10,TRUE)</f>
        <v/>
      </c>
      <c r="P2371" s="9">
        <f>_xlfn.NORM.INV(O2371,$B$9,$B$10)</f>
        <v/>
      </c>
    </row>
    <row r="2372">
      <c r="H2372" s="14">
        <f>Data!A2372</f>
        <v/>
      </c>
      <c r="I2372" s="24">
        <f>IF(Occurrence!J2372&gt;0,_xlfn.GAMMA.DIST(Occurrence!J2372,$C$6,$C$7,TRUE),0)</f>
        <v/>
      </c>
      <c r="J2372" s="9">
        <f>IF(Occurrence!J2372&gt;0,_xlfn.GAMMA.INV(I2372,$B$6,$B$7),0)</f>
        <v/>
      </c>
      <c r="K2372" s="24">
        <f>IF(Occurrence!K2372&gt;0,_xlfn.GAMMA.DIST(Occurrence!K2372,$C$6,$C$7,TRUE),0)</f>
        <v/>
      </c>
      <c r="L2372" s="9">
        <f>IF(Occurrence!K2372&gt;0,_xlfn.GAMMA.INV(K2372,$B$6,$B$7),0)</f>
        <v/>
      </c>
      <c r="M2372" s="24">
        <f>_xlfn.NORM.DIST(Data!X2372,$C$9,$C$10,TRUE)</f>
        <v/>
      </c>
      <c r="N2372" s="9">
        <f>_xlfn.NORM.INV(M2372,$B$9,$B$10)</f>
        <v/>
      </c>
      <c r="O2372" s="24">
        <f>_xlfn.NORM.DIST(Data!Y2372,$C$9,$C$10,TRUE)</f>
        <v/>
      </c>
      <c r="P2372" s="9">
        <f>_xlfn.NORM.INV(O2372,$B$9,$B$10)</f>
        <v/>
      </c>
    </row>
    <row r="2373">
      <c r="H2373" s="14">
        <f>Data!A2373</f>
        <v/>
      </c>
      <c r="I2373" s="24">
        <f>IF(Occurrence!J2373&gt;0,_xlfn.GAMMA.DIST(Occurrence!J2373,$C$6,$C$7,TRUE),0)</f>
        <v/>
      </c>
      <c r="J2373" s="9">
        <f>IF(Occurrence!J2373&gt;0,_xlfn.GAMMA.INV(I2373,$B$6,$B$7),0)</f>
        <v/>
      </c>
      <c r="K2373" s="24">
        <f>IF(Occurrence!K2373&gt;0,_xlfn.GAMMA.DIST(Occurrence!K2373,$C$6,$C$7,TRUE),0)</f>
        <v/>
      </c>
      <c r="L2373" s="9">
        <f>IF(Occurrence!K2373&gt;0,_xlfn.GAMMA.INV(K2373,$B$6,$B$7),0)</f>
        <v/>
      </c>
      <c r="M2373" s="24">
        <f>_xlfn.NORM.DIST(Data!X2373,$C$9,$C$10,TRUE)</f>
        <v/>
      </c>
      <c r="N2373" s="9">
        <f>_xlfn.NORM.INV(M2373,$B$9,$B$10)</f>
        <v/>
      </c>
      <c r="O2373" s="24">
        <f>_xlfn.NORM.DIST(Data!Y2373,$C$9,$C$10,TRUE)</f>
        <v/>
      </c>
      <c r="P2373" s="9">
        <f>_xlfn.NORM.INV(O2373,$B$9,$B$10)</f>
        <v/>
      </c>
    </row>
    <row r="2374">
      <c r="H2374" s="14">
        <f>Data!A2374</f>
        <v/>
      </c>
      <c r="I2374" s="24">
        <f>IF(Occurrence!J2374&gt;0,_xlfn.GAMMA.DIST(Occurrence!J2374,$C$6,$C$7,TRUE),0)</f>
        <v/>
      </c>
      <c r="J2374" s="9">
        <f>IF(Occurrence!J2374&gt;0,_xlfn.GAMMA.INV(I2374,$B$6,$B$7),0)</f>
        <v/>
      </c>
      <c r="K2374" s="24">
        <f>IF(Occurrence!K2374&gt;0,_xlfn.GAMMA.DIST(Occurrence!K2374,$C$6,$C$7,TRUE),0)</f>
        <v/>
      </c>
      <c r="L2374" s="9">
        <f>IF(Occurrence!K2374&gt;0,_xlfn.GAMMA.INV(K2374,$B$6,$B$7),0)</f>
        <v/>
      </c>
      <c r="M2374" s="24">
        <f>_xlfn.NORM.DIST(Data!X2374,$C$9,$C$10,TRUE)</f>
        <v/>
      </c>
      <c r="N2374" s="9">
        <f>_xlfn.NORM.INV(M2374,$B$9,$B$10)</f>
        <v/>
      </c>
      <c r="O2374" s="24">
        <f>_xlfn.NORM.DIST(Data!Y2374,$C$9,$C$10,TRUE)</f>
        <v/>
      </c>
      <c r="P2374" s="9">
        <f>_xlfn.NORM.INV(O2374,$B$9,$B$10)</f>
        <v/>
      </c>
    </row>
    <row r="2375">
      <c r="H2375" s="14">
        <f>Data!A2375</f>
        <v/>
      </c>
      <c r="I2375" s="24">
        <f>IF(Occurrence!J2375&gt;0,_xlfn.GAMMA.DIST(Occurrence!J2375,$C$6,$C$7,TRUE),0)</f>
        <v/>
      </c>
      <c r="J2375" s="9">
        <f>IF(Occurrence!J2375&gt;0,_xlfn.GAMMA.INV(I2375,$B$6,$B$7),0)</f>
        <v/>
      </c>
      <c r="K2375" s="24">
        <f>IF(Occurrence!K2375&gt;0,_xlfn.GAMMA.DIST(Occurrence!K2375,$C$6,$C$7,TRUE),0)</f>
        <v/>
      </c>
      <c r="L2375" s="9">
        <f>IF(Occurrence!K2375&gt;0,_xlfn.GAMMA.INV(K2375,$B$6,$B$7),0)</f>
        <v/>
      </c>
      <c r="M2375" s="24">
        <f>_xlfn.NORM.DIST(Data!X2375,$C$9,$C$10,TRUE)</f>
        <v/>
      </c>
      <c r="N2375" s="9">
        <f>_xlfn.NORM.INV(M2375,$B$9,$B$10)</f>
        <v/>
      </c>
      <c r="O2375" s="24">
        <f>_xlfn.NORM.DIST(Data!Y2375,$C$9,$C$10,TRUE)</f>
        <v/>
      </c>
      <c r="P2375" s="9">
        <f>_xlfn.NORM.INV(O2375,$B$9,$B$10)</f>
        <v/>
      </c>
    </row>
    <row r="2376">
      <c r="H2376" s="14">
        <f>Data!A2376</f>
        <v/>
      </c>
      <c r="I2376" s="24">
        <f>IF(Occurrence!J2376&gt;0,_xlfn.GAMMA.DIST(Occurrence!J2376,$C$6,$C$7,TRUE),0)</f>
        <v/>
      </c>
      <c r="J2376" s="9">
        <f>IF(Occurrence!J2376&gt;0,_xlfn.GAMMA.INV(I2376,$B$6,$B$7),0)</f>
        <v/>
      </c>
      <c r="K2376" s="24">
        <f>IF(Occurrence!K2376&gt;0,_xlfn.GAMMA.DIST(Occurrence!K2376,$C$6,$C$7,TRUE),0)</f>
        <v/>
      </c>
      <c r="L2376" s="9">
        <f>IF(Occurrence!K2376&gt;0,_xlfn.GAMMA.INV(K2376,$B$6,$B$7),0)</f>
        <v/>
      </c>
      <c r="M2376" s="24">
        <f>_xlfn.NORM.DIST(Data!X2376,$C$9,$C$10,TRUE)</f>
        <v/>
      </c>
      <c r="N2376" s="9">
        <f>_xlfn.NORM.INV(M2376,$B$9,$B$10)</f>
        <v/>
      </c>
      <c r="O2376" s="24">
        <f>_xlfn.NORM.DIST(Data!Y2376,$C$9,$C$10,TRUE)</f>
        <v/>
      </c>
      <c r="P2376" s="9">
        <f>_xlfn.NORM.INV(O2376,$B$9,$B$10)</f>
        <v/>
      </c>
    </row>
    <row r="2377">
      <c r="H2377" s="14">
        <f>Data!A2377</f>
        <v/>
      </c>
      <c r="I2377" s="24">
        <f>IF(Occurrence!J2377&gt;0,_xlfn.GAMMA.DIST(Occurrence!J2377,$C$6,$C$7,TRUE),0)</f>
        <v/>
      </c>
      <c r="J2377" s="9">
        <f>IF(Occurrence!J2377&gt;0,_xlfn.GAMMA.INV(I2377,$B$6,$B$7),0)</f>
        <v/>
      </c>
      <c r="K2377" s="24">
        <f>IF(Occurrence!K2377&gt;0,_xlfn.GAMMA.DIST(Occurrence!K2377,$C$6,$C$7,TRUE),0)</f>
        <v/>
      </c>
      <c r="L2377" s="9">
        <f>IF(Occurrence!K2377&gt;0,_xlfn.GAMMA.INV(K2377,$B$6,$B$7),0)</f>
        <v/>
      </c>
      <c r="M2377" s="24">
        <f>_xlfn.NORM.DIST(Data!X2377,$C$9,$C$10,TRUE)</f>
        <v/>
      </c>
      <c r="N2377" s="9">
        <f>_xlfn.NORM.INV(M2377,$B$9,$B$10)</f>
        <v/>
      </c>
      <c r="O2377" s="24">
        <f>_xlfn.NORM.DIST(Data!Y2377,$C$9,$C$10,TRUE)</f>
        <v/>
      </c>
      <c r="P2377" s="9">
        <f>_xlfn.NORM.INV(O2377,$B$9,$B$10)</f>
        <v/>
      </c>
    </row>
    <row r="2378">
      <c r="H2378" s="14">
        <f>Data!A2378</f>
        <v/>
      </c>
      <c r="I2378" s="24">
        <f>IF(Occurrence!J2378&gt;0,_xlfn.GAMMA.DIST(Occurrence!J2378,$C$6,$C$7,TRUE),0)</f>
        <v/>
      </c>
      <c r="J2378" s="9">
        <f>IF(Occurrence!J2378&gt;0,_xlfn.GAMMA.INV(I2378,$B$6,$B$7),0)</f>
        <v/>
      </c>
      <c r="K2378" s="24">
        <f>IF(Occurrence!K2378&gt;0,_xlfn.GAMMA.DIST(Occurrence!K2378,$C$6,$C$7,TRUE),0)</f>
        <v/>
      </c>
      <c r="L2378" s="9">
        <f>IF(Occurrence!K2378&gt;0,_xlfn.GAMMA.INV(K2378,$B$6,$B$7),0)</f>
        <v/>
      </c>
      <c r="M2378" s="24">
        <f>_xlfn.NORM.DIST(Data!X2378,$C$9,$C$10,TRUE)</f>
        <v/>
      </c>
      <c r="N2378" s="9">
        <f>_xlfn.NORM.INV(M2378,$B$9,$B$10)</f>
        <v/>
      </c>
      <c r="O2378" s="24">
        <f>_xlfn.NORM.DIST(Data!Y2378,$C$9,$C$10,TRUE)</f>
        <v/>
      </c>
      <c r="P2378" s="9">
        <f>_xlfn.NORM.INV(O2378,$B$9,$B$10)</f>
        <v/>
      </c>
    </row>
    <row r="2379">
      <c r="H2379" s="14">
        <f>Data!A2379</f>
        <v/>
      </c>
      <c r="I2379" s="24">
        <f>IF(Occurrence!J2379&gt;0,_xlfn.GAMMA.DIST(Occurrence!J2379,$C$6,$C$7,TRUE),0)</f>
        <v/>
      </c>
      <c r="J2379" s="9">
        <f>IF(Occurrence!J2379&gt;0,_xlfn.GAMMA.INV(I2379,$B$6,$B$7),0)</f>
        <v/>
      </c>
      <c r="K2379" s="24">
        <f>IF(Occurrence!K2379&gt;0,_xlfn.GAMMA.DIST(Occurrence!K2379,$C$6,$C$7,TRUE),0)</f>
        <v/>
      </c>
      <c r="L2379" s="9">
        <f>IF(Occurrence!K2379&gt;0,_xlfn.GAMMA.INV(K2379,$B$6,$B$7),0)</f>
        <v/>
      </c>
      <c r="M2379" s="24">
        <f>_xlfn.NORM.DIST(Data!X2379,$C$9,$C$10,TRUE)</f>
        <v/>
      </c>
      <c r="N2379" s="9">
        <f>_xlfn.NORM.INV(M2379,$B$9,$B$10)</f>
        <v/>
      </c>
      <c r="O2379" s="24">
        <f>_xlfn.NORM.DIST(Data!Y2379,$C$9,$C$10,TRUE)</f>
        <v/>
      </c>
      <c r="P2379" s="9">
        <f>_xlfn.NORM.INV(O2379,$B$9,$B$10)</f>
        <v/>
      </c>
    </row>
    <row r="2380">
      <c r="H2380" s="14">
        <f>Data!A2380</f>
        <v/>
      </c>
      <c r="I2380" s="24">
        <f>IF(Occurrence!J2380&gt;0,_xlfn.GAMMA.DIST(Occurrence!J2380,$C$6,$C$7,TRUE),0)</f>
        <v/>
      </c>
      <c r="J2380" s="9">
        <f>IF(Occurrence!J2380&gt;0,_xlfn.GAMMA.INV(I2380,$B$6,$B$7),0)</f>
        <v/>
      </c>
      <c r="K2380" s="24">
        <f>IF(Occurrence!K2380&gt;0,_xlfn.GAMMA.DIST(Occurrence!K2380,$C$6,$C$7,TRUE),0)</f>
        <v/>
      </c>
      <c r="L2380" s="9">
        <f>IF(Occurrence!K2380&gt;0,_xlfn.GAMMA.INV(K2380,$B$6,$B$7),0)</f>
        <v/>
      </c>
      <c r="M2380" s="24">
        <f>_xlfn.NORM.DIST(Data!X2380,$C$9,$C$10,TRUE)</f>
        <v/>
      </c>
      <c r="N2380" s="9">
        <f>_xlfn.NORM.INV(M2380,$B$9,$B$10)</f>
        <v/>
      </c>
      <c r="O2380" s="24">
        <f>_xlfn.NORM.DIST(Data!Y2380,$C$9,$C$10,TRUE)</f>
        <v/>
      </c>
      <c r="P2380" s="9">
        <f>_xlfn.NORM.INV(O2380,$B$9,$B$10)</f>
        <v/>
      </c>
    </row>
    <row r="2381">
      <c r="H2381" s="14">
        <f>Data!A2381</f>
        <v/>
      </c>
      <c r="I2381" s="24">
        <f>IF(Occurrence!J2381&gt;0,_xlfn.GAMMA.DIST(Occurrence!J2381,$C$6,$C$7,TRUE),0)</f>
        <v/>
      </c>
      <c r="J2381" s="9">
        <f>IF(Occurrence!J2381&gt;0,_xlfn.GAMMA.INV(I2381,$B$6,$B$7),0)</f>
        <v/>
      </c>
      <c r="K2381" s="24">
        <f>IF(Occurrence!K2381&gt;0,_xlfn.GAMMA.DIST(Occurrence!K2381,$C$6,$C$7,TRUE),0)</f>
        <v/>
      </c>
      <c r="L2381" s="9">
        <f>IF(Occurrence!K2381&gt;0,_xlfn.GAMMA.INV(K2381,$B$6,$B$7),0)</f>
        <v/>
      </c>
      <c r="M2381" s="24">
        <f>_xlfn.NORM.DIST(Data!X2381,$C$9,$C$10,TRUE)</f>
        <v/>
      </c>
      <c r="N2381" s="9">
        <f>_xlfn.NORM.INV(M2381,$B$9,$B$10)</f>
        <v/>
      </c>
      <c r="O2381" s="24">
        <f>_xlfn.NORM.DIST(Data!Y2381,$C$9,$C$10,TRUE)</f>
        <v/>
      </c>
      <c r="P2381" s="9">
        <f>_xlfn.NORM.INV(O2381,$B$9,$B$10)</f>
        <v/>
      </c>
    </row>
    <row r="2382">
      <c r="H2382" s="14">
        <f>Data!A2382</f>
        <v/>
      </c>
      <c r="I2382" s="24">
        <f>IF(Occurrence!J2382&gt;0,_xlfn.GAMMA.DIST(Occurrence!J2382,$C$6,$C$7,TRUE),0)</f>
        <v/>
      </c>
      <c r="J2382" s="9">
        <f>IF(Occurrence!J2382&gt;0,_xlfn.GAMMA.INV(I2382,$B$6,$B$7),0)</f>
        <v/>
      </c>
      <c r="K2382" s="24">
        <f>IF(Occurrence!K2382&gt;0,_xlfn.GAMMA.DIST(Occurrence!K2382,$C$6,$C$7,TRUE),0)</f>
        <v/>
      </c>
      <c r="L2382" s="9">
        <f>IF(Occurrence!K2382&gt;0,_xlfn.GAMMA.INV(K2382,$B$6,$B$7),0)</f>
        <v/>
      </c>
      <c r="M2382" s="24">
        <f>_xlfn.NORM.DIST(Data!X2382,$C$9,$C$10,TRUE)</f>
        <v/>
      </c>
      <c r="N2382" s="9">
        <f>_xlfn.NORM.INV(M2382,$B$9,$B$10)</f>
        <v/>
      </c>
      <c r="O2382" s="24">
        <f>_xlfn.NORM.DIST(Data!Y2382,$C$9,$C$10,TRUE)</f>
        <v/>
      </c>
      <c r="P2382" s="9">
        <f>_xlfn.NORM.INV(O2382,$B$9,$B$10)</f>
        <v/>
      </c>
    </row>
    <row r="2383">
      <c r="H2383" s="14">
        <f>Data!A2383</f>
        <v/>
      </c>
      <c r="I2383" s="24">
        <f>IF(Occurrence!J2383&gt;0,_xlfn.GAMMA.DIST(Occurrence!J2383,$C$6,$C$7,TRUE),0)</f>
        <v/>
      </c>
      <c r="J2383" s="9">
        <f>IF(Occurrence!J2383&gt;0,_xlfn.GAMMA.INV(I2383,$B$6,$B$7),0)</f>
        <v/>
      </c>
      <c r="K2383" s="24">
        <f>IF(Occurrence!K2383&gt;0,_xlfn.GAMMA.DIST(Occurrence!K2383,$C$6,$C$7,TRUE),0)</f>
        <v/>
      </c>
      <c r="L2383" s="9">
        <f>IF(Occurrence!K2383&gt;0,_xlfn.GAMMA.INV(K2383,$B$6,$B$7),0)</f>
        <v/>
      </c>
      <c r="M2383" s="24">
        <f>_xlfn.NORM.DIST(Data!X2383,$C$9,$C$10,TRUE)</f>
        <v/>
      </c>
      <c r="N2383" s="9">
        <f>_xlfn.NORM.INV(M2383,$B$9,$B$10)</f>
        <v/>
      </c>
      <c r="O2383" s="24">
        <f>_xlfn.NORM.DIST(Data!Y2383,$C$9,$C$10,TRUE)</f>
        <v/>
      </c>
      <c r="P2383" s="9">
        <f>_xlfn.NORM.INV(O2383,$B$9,$B$10)</f>
        <v/>
      </c>
    </row>
    <row r="2384">
      <c r="H2384" s="14">
        <f>Data!A2384</f>
        <v/>
      </c>
      <c r="I2384" s="24">
        <f>IF(Occurrence!J2384&gt;0,_xlfn.GAMMA.DIST(Occurrence!J2384,$C$6,$C$7,TRUE),0)</f>
        <v/>
      </c>
      <c r="J2384" s="9">
        <f>IF(Occurrence!J2384&gt;0,_xlfn.GAMMA.INV(I2384,$B$6,$B$7),0)</f>
        <v/>
      </c>
      <c r="K2384" s="24">
        <f>IF(Occurrence!K2384&gt;0,_xlfn.GAMMA.DIST(Occurrence!K2384,$C$6,$C$7,TRUE),0)</f>
        <v/>
      </c>
      <c r="L2384" s="9">
        <f>IF(Occurrence!K2384&gt;0,_xlfn.GAMMA.INV(K2384,$B$6,$B$7),0)</f>
        <v/>
      </c>
      <c r="M2384" s="24">
        <f>_xlfn.NORM.DIST(Data!X2384,$C$9,$C$10,TRUE)</f>
        <v/>
      </c>
      <c r="N2384" s="9">
        <f>_xlfn.NORM.INV(M2384,$B$9,$B$10)</f>
        <v/>
      </c>
      <c r="O2384" s="24">
        <f>_xlfn.NORM.DIST(Data!Y2384,$C$9,$C$10,TRUE)</f>
        <v/>
      </c>
      <c r="P2384" s="9">
        <f>_xlfn.NORM.INV(O2384,$B$9,$B$10)</f>
        <v/>
      </c>
    </row>
    <row r="2385">
      <c r="H2385" s="14">
        <f>Data!A2385</f>
        <v/>
      </c>
      <c r="I2385" s="24">
        <f>IF(Occurrence!J2385&gt;0,_xlfn.GAMMA.DIST(Occurrence!J2385,$C$6,$C$7,TRUE),0)</f>
        <v/>
      </c>
      <c r="J2385" s="9">
        <f>IF(Occurrence!J2385&gt;0,_xlfn.GAMMA.INV(I2385,$B$6,$B$7),0)</f>
        <v/>
      </c>
      <c r="K2385" s="24">
        <f>IF(Occurrence!K2385&gt;0,_xlfn.GAMMA.DIST(Occurrence!K2385,$C$6,$C$7,TRUE),0)</f>
        <v/>
      </c>
      <c r="L2385" s="9">
        <f>IF(Occurrence!K2385&gt;0,_xlfn.GAMMA.INV(K2385,$B$6,$B$7),0)</f>
        <v/>
      </c>
      <c r="M2385" s="24">
        <f>_xlfn.NORM.DIST(Data!X2385,$C$9,$C$10,TRUE)</f>
        <v/>
      </c>
      <c r="N2385" s="9">
        <f>_xlfn.NORM.INV(M2385,$B$9,$B$10)</f>
        <v/>
      </c>
      <c r="O2385" s="24">
        <f>_xlfn.NORM.DIST(Data!Y2385,$C$9,$C$10,TRUE)</f>
        <v/>
      </c>
      <c r="P2385" s="9">
        <f>_xlfn.NORM.INV(O2385,$B$9,$B$10)</f>
        <v/>
      </c>
    </row>
    <row r="2386">
      <c r="H2386" s="14">
        <f>Data!A2386</f>
        <v/>
      </c>
      <c r="I2386" s="24">
        <f>IF(Occurrence!J2386&gt;0,_xlfn.GAMMA.DIST(Occurrence!J2386,$C$6,$C$7,TRUE),0)</f>
        <v/>
      </c>
      <c r="J2386" s="9">
        <f>IF(Occurrence!J2386&gt;0,_xlfn.GAMMA.INV(I2386,$B$6,$B$7),0)</f>
        <v/>
      </c>
      <c r="K2386" s="24">
        <f>IF(Occurrence!K2386&gt;0,_xlfn.GAMMA.DIST(Occurrence!K2386,$C$6,$C$7,TRUE),0)</f>
        <v/>
      </c>
      <c r="L2386" s="9">
        <f>IF(Occurrence!K2386&gt;0,_xlfn.GAMMA.INV(K2386,$B$6,$B$7),0)</f>
        <v/>
      </c>
      <c r="M2386" s="24">
        <f>_xlfn.NORM.DIST(Data!X2386,$C$9,$C$10,TRUE)</f>
        <v/>
      </c>
      <c r="N2386" s="9">
        <f>_xlfn.NORM.INV(M2386,$B$9,$B$10)</f>
        <v/>
      </c>
      <c r="O2386" s="24">
        <f>_xlfn.NORM.DIST(Data!Y2386,$C$9,$C$10,TRUE)</f>
        <v/>
      </c>
      <c r="P2386" s="9">
        <f>_xlfn.NORM.INV(O2386,$B$9,$B$10)</f>
        <v/>
      </c>
    </row>
    <row r="2387">
      <c r="H2387" s="14">
        <f>Data!A2387</f>
        <v/>
      </c>
      <c r="I2387" s="24">
        <f>IF(Occurrence!J2387&gt;0,_xlfn.GAMMA.DIST(Occurrence!J2387,$C$6,$C$7,TRUE),0)</f>
        <v/>
      </c>
      <c r="J2387" s="9">
        <f>IF(Occurrence!J2387&gt;0,_xlfn.GAMMA.INV(I2387,$B$6,$B$7),0)</f>
        <v/>
      </c>
      <c r="K2387" s="24">
        <f>IF(Occurrence!K2387&gt;0,_xlfn.GAMMA.DIST(Occurrence!K2387,$C$6,$C$7,TRUE),0)</f>
        <v/>
      </c>
      <c r="L2387" s="9">
        <f>IF(Occurrence!K2387&gt;0,_xlfn.GAMMA.INV(K2387,$B$6,$B$7),0)</f>
        <v/>
      </c>
      <c r="M2387" s="24">
        <f>_xlfn.NORM.DIST(Data!X2387,$C$9,$C$10,TRUE)</f>
        <v/>
      </c>
      <c r="N2387" s="9">
        <f>_xlfn.NORM.INV(M2387,$B$9,$B$10)</f>
        <v/>
      </c>
      <c r="O2387" s="24">
        <f>_xlfn.NORM.DIST(Data!Y2387,$C$9,$C$10,TRUE)</f>
        <v/>
      </c>
      <c r="P2387" s="9">
        <f>_xlfn.NORM.INV(O2387,$B$9,$B$10)</f>
        <v/>
      </c>
    </row>
    <row r="2388">
      <c r="H2388" s="14">
        <f>Data!A2388</f>
        <v/>
      </c>
      <c r="I2388" s="24">
        <f>IF(Occurrence!J2388&gt;0,_xlfn.GAMMA.DIST(Occurrence!J2388,$C$6,$C$7,TRUE),0)</f>
        <v/>
      </c>
      <c r="J2388" s="9">
        <f>IF(Occurrence!J2388&gt;0,_xlfn.GAMMA.INV(I2388,$B$6,$B$7),0)</f>
        <v/>
      </c>
      <c r="K2388" s="24">
        <f>IF(Occurrence!K2388&gt;0,_xlfn.GAMMA.DIST(Occurrence!K2388,$C$6,$C$7,TRUE),0)</f>
        <v/>
      </c>
      <c r="L2388" s="9">
        <f>IF(Occurrence!K2388&gt;0,_xlfn.GAMMA.INV(K2388,$B$6,$B$7),0)</f>
        <v/>
      </c>
      <c r="M2388" s="24">
        <f>_xlfn.NORM.DIST(Data!X2388,$C$9,$C$10,TRUE)</f>
        <v/>
      </c>
      <c r="N2388" s="9">
        <f>_xlfn.NORM.INV(M2388,$B$9,$B$10)</f>
        <v/>
      </c>
      <c r="O2388" s="24">
        <f>_xlfn.NORM.DIST(Data!Y2388,$C$9,$C$10,TRUE)</f>
        <v/>
      </c>
      <c r="P2388" s="9">
        <f>_xlfn.NORM.INV(O2388,$B$9,$B$10)</f>
        <v/>
      </c>
    </row>
    <row r="2389">
      <c r="H2389" s="14">
        <f>Data!A2389</f>
        <v/>
      </c>
      <c r="I2389" s="24">
        <f>IF(Occurrence!J2389&gt;0,_xlfn.GAMMA.DIST(Occurrence!J2389,$C$6,$C$7,TRUE),0)</f>
        <v/>
      </c>
      <c r="J2389" s="9">
        <f>IF(Occurrence!J2389&gt;0,_xlfn.GAMMA.INV(I2389,$B$6,$B$7),0)</f>
        <v/>
      </c>
      <c r="K2389" s="24">
        <f>IF(Occurrence!K2389&gt;0,_xlfn.GAMMA.DIST(Occurrence!K2389,$C$6,$C$7,TRUE),0)</f>
        <v/>
      </c>
      <c r="L2389" s="9">
        <f>IF(Occurrence!K2389&gt;0,_xlfn.GAMMA.INV(K2389,$B$6,$B$7),0)</f>
        <v/>
      </c>
      <c r="M2389" s="24">
        <f>_xlfn.NORM.DIST(Data!X2389,$C$9,$C$10,TRUE)</f>
        <v/>
      </c>
      <c r="N2389" s="9">
        <f>_xlfn.NORM.INV(M2389,$B$9,$B$10)</f>
        <v/>
      </c>
      <c r="O2389" s="24">
        <f>_xlfn.NORM.DIST(Data!Y2389,$C$9,$C$10,TRUE)</f>
        <v/>
      </c>
      <c r="P2389" s="9">
        <f>_xlfn.NORM.INV(O2389,$B$9,$B$10)</f>
        <v/>
      </c>
    </row>
    <row r="2390">
      <c r="H2390" s="14">
        <f>Data!A2390</f>
        <v/>
      </c>
      <c r="I2390" s="24">
        <f>IF(Occurrence!J2390&gt;0,_xlfn.GAMMA.DIST(Occurrence!J2390,$C$6,$C$7,TRUE),0)</f>
        <v/>
      </c>
      <c r="J2390" s="9">
        <f>IF(Occurrence!J2390&gt;0,_xlfn.GAMMA.INV(I2390,$B$6,$B$7),0)</f>
        <v/>
      </c>
      <c r="K2390" s="24">
        <f>IF(Occurrence!K2390&gt;0,_xlfn.GAMMA.DIST(Occurrence!K2390,$C$6,$C$7,TRUE),0)</f>
        <v/>
      </c>
      <c r="L2390" s="9">
        <f>IF(Occurrence!K2390&gt;0,_xlfn.GAMMA.INV(K2390,$B$6,$B$7),0)</f>
        <v/>
      </c>
      <c r="M2390" s="24">
        <f>_xlfn.NORM.DIST(Data!X2390,$C$9,$C$10,TRUE)</f>
        <v/>
      </c>
      <c r="N2390" s="9">
        <f>_xlfn.NORM.INV(M2390,$B$9,$B$10)</f>
        <v/>
      </c>
      <c r="O2390" s="24">
        <f>_xlfn.NORM.DIST(Data!Y2390,$C$9,$C$10,TRUE)</f>
        <v/>
      </c>
      <c r="P2390" s="9">
        <f>_xlfn.NORM.INV(O2390,$B$9,$B$10)</f>
        <v/>
      </c>
    </row>
    <row r="2391">
      <c r="H2391" s="14">
        <f>Data!A2391</f>
        <v/>
      </c>
      <c r="I2391" s="24">
        <f>IF(Occurrence!J2391&gt;0,_xlfn.GAMMA.DIST(Occurrence!J2391,$C$6,$C$7,TRUE),0)</f>
        <v/>
      </c>
      <c r="J2391" s="9">
        <f>IF(Occurrence!J2391&gt;0,_xlfn.GAMMA.INV(I2391,$B$6,$B$7),0)</f>
        <v/>
      </c>
      <c r="K2391" s="24">
        <f>IF(Occurrence!K2391&gt;0,_xlfn.GAMMA.DIST(Occurrence!K2391,$C$6,$C$7,TRUE),0)</f>
        <v/>
      </c>
      <c r="L2391" s="9">
        <f>IF(Occurrence!K2391&gt;0,_xlfn.GAMMA.INV(K2391,$B$6,$B$7),0)</f>
        <v/>
      </c>
      <c r="M2391" s="24">
        <f>_xlfn.NORM.DIST(Data!X2391,$C$9,$C$10,TRUE)</f>
        <v/>
      </c>
      <c r="N2391" s="9">
        <f>_xlfn.NORM.INV(M2391,$B$9,$B$10)</f>
        <v/>
      </c>
      <c r="O2391" s="24">
        <f>_xlfn.NORM.DIST(Data!Y2391,$C$9,$C$10,TRUE)</f>
        <v/>
      </c>
      <c r="P2391" s="9">
        <f>_xlfn.NORM.INV(O2391,$B$9,$B$10)</f>
        <v/>
      </c>
    </row>
    <row r="2392">
      <c r="H2392" s="14">
        <f>Data!A2392</f>
        <v/>
      </c>
      <c r="I2392" s="24">
        <f>IF(Occurrence!J2392&gt;0,_xlfn.GAMMA.DIST(Occurrence!J2392,$C$6,$C$7,TRUE),0)</f>
        <v/>
      </c>
      <c r="J2392" s="9">
        <f>IF(Occurrence!J2392&gt;0,_xlfn.GAMMA.INV(I2392,$B$6,$B$7),0)</f>
        <v/>
      </c>
      <c r="K2392" s="24">
        <f>IF(Occurrence!K2392&gt;0,_xlfn.GAMMA.DIST(Occurrence!K2392,$C$6,$C$7,TRUE),0)</f>
        <v/>
      </c>
      <c r="L2392" s="9">
        <f>IF(Occurrence!K2392&gt;0,_xlfn.GAMMA.INV(K2392,$B$6,$B$7),0)</f>
        <v/>
      </c>
      <c r="M2392" s="24">
        <f>_xlfn.NORM.DIST(Data!X2392,$C$9,$C$10,TRUE)</f>
        <v/>
      </c>
      <c r="N2392" s="9">
        <f>_xlfn.NORM.INV(M2392,$B$9,$B$10)</f>
        <v/>
      </c>
      <c r="O2392" s="24">
        <f>_xlfn.NORM.DIST(Data!Y2392,$C$9,$C$10,TRUE)</f>
        <v/>
      </c>
      <c r="P2392" s="9">
        <f>_xlfn.NORM.INV(O2392,$B$9,$B$10)</f>
        <v/>
      </c>
    </row>
    <row r="2393">
      <c r="H2393" s="14">
        <f>Data!A2393</f>
        <v/>
      </c>
      <c r="I2393" s="24">
        <f>IF(Occurrence!J2393&gt;0,_xlfn.GAMMA.DIST(Occurrence!J2393,$C$6,$C$7,TRUE),0)</f>
        <v/>
      </c>
      <c r="J2393" s="9">
        <f>IF(Occurrence!J2393&gt;0,_xlfn.GAMMA.INV(I2393,$B$6,$B$7),0)</f>
        <v/>
      </c>
      <c r="K2393" s="24">
        <f>IF(Occurrence!K2393&gt;0,_xlfn.GAMMA.DIST(Occurrence!K2393,$C$6,$C$7,TRUE),0)</f>
        <v/>
      </c>
      <c r="L2393" s="9">
        <f>IF(Occurrence!K2393&gt;0,_xlfn.GAMMA.INV(K2393,$B$6,$B$7),0)</f>
        <v/>
      </c>
      <c r="M2393" s="24">
        <f>_xlfn.NORM.DIST(Data!X2393,$C$9,$C$10,TRUE)</f>
        <v/>
      </c>
      <c r="N2393" s="9">
        <f>_xlfn.NORM.INV(M2393,$B$9,$B$10)</f>
        <v/>
      </c>
      <c r="O2393" s="24">
        <f>_xlfn.NORM.DIST(Data!Y2393,$C$9,$C$10,TRUE)</f>
        <v/>
      </c>
      <c r="P2393" s="9">
        <f>_xlfn.NORM.INV(O2393,$B$9,$B$10)</f>
        <v/>
      </c>
    </row>
    <row r="2394">
      <c r="H2394" s="14">
        <f>Data!A2394</f>
        <v/>
      </c>
      <c r="I2394" s="24">
        <f>IF(Occurrence!J2394&gt;0,_xlfn.GAMMA.DIST(Occurrence!J2394,$C$6,$C$7,TRUE),0)</f>
        <v/>
      </c>
      <c r="J2394" s="9">
        <f>IF(Occurrence!J2394&gt;0,_xlfn.GAMMA.INV(I2394,$B$6,$B$7),0)</f>
        <v/>
      </c>
      <c r="K2394" s="24">
        <f>IF(Occurrence!K2394&gt;0,_xlfn.GAMMA.DIST(Occurrence!K2394,$C$6,$C$7,TRUE),0)</f>
        <v/>
      </c>
      <c r="L2394" s="9">
        <f>IF(Occurrence!K2394&gt;0,_xlfn.GAMMA.INV(K2394,$B$6,$B$7),0)</f>
        <v/>
      </c>
      <c r="M2394" s="24">
        <f>_xlfn.NORM.DIST(Data!X2394,$C$9,$C$10,TRUE)</f>
        <v/>
      </c>
      <c r="N2394" s="9">
        <f>_xlfn.NORM.INV(M2394,$B$9,$B$10)</f>
        <v/>
      </c>
      <c r="O2394" s="24">
        <f>_xlfn.NORM.DIST(Data!Y2394,$C$9,$C$10,TRUE)</f>
        <v/>
      </c>
      <c r="P2394" s="9">
        <f>_xlfn.NORM.INV(O2394,$B$9,$B$10)</f>
        <v/>
      </c>
    </row>
    <row r="2395">
      <c r="H2395" s="14">
        <f>Data!A2395</f>
        <v/>
      </c>
      <c r="I2395" s="24">
        <f>IF(Occurrence!J2395&gt;0,_xlfn.GAMMA.DIST(Occurrence!J2395,$C$6,$C$7,TRUE),0)</f>
        <v/>
      </c>
      <c r="J2395" s="9">
        <f>IF(Occurrence!J2395&gt;0,_xlfn.GAMMA.INV(I2395,$B$6,$B$7),0)</f>
        <v/>
      </c>
      <c r="K2395" s="24">
        <f>IF(Occurrence!K2395&gt;0,_xlfn.GAMMA.DIST(Occurrence!K2395,$C$6,$C$7,TRUE),0)</f>
        <v/>
      </c>
      <c r="L2395" s="9">
        <f>IF(Occurrence!K2395&gt;0,_xlfn.GAMMA.INV(K2395,$B$6,$B$7),0)</f>
        <v/>
      </c>
      <c r="M2395" s="24">
        <f>_xlfn.NORM.DIST(Data!X2395,$C$9,$C$10,TRUE)</f>
        <v/>
      </c>
      <c r="N2395" s="9">
        <f>_xlfn.NORM.INV(M2395,$B$9,$B$10)</f>
        <v/>
      </c>
      <c r="O2395" s="24">
        <f>_xlfn.NORM.DIST(Data!Y2395,$C$9,$C$10,TRUE)</f>
        <v/>
      </c>
      <c r="P2395" s="9">
        <f>_xlfn.NORM.INV(O2395,$B$9,$B$10)</f>
        <v/>
      </c>
    </row>
    <row r="2396">
      <c r="H2396" s="14">
        <f>Data!A2396</f>
        <v/>
      </c>
      <c r="I2396" s="24">
        <f>IF(Occurrence!J2396&gt;0,_xlfn.GAMMA.DIST(Occurrence!J2396,$C$6,$C$7,TRUE),0)</f>
        <v/>
      </c>
      <c r="J2396" s="9">
        <f>IF(Occurrence!J2396&gt;0,_xlfn.GAMMA.INV(I2396,$B$6,$B$7),0)</f>
        <v/>
      </c>
      <c r="K2396" s="24">
        <f>IF(Occurrence!K2396&gt;0,_xlfn.GAMMA.DIST(Occurrence!K2396,$C$6,$C$7,TRUE),0)</f>
        <v/>
      </c>
      <c r="L2396" s="9">
        <f>IF(Occurrence!K2396&gt;0,_xlfn.GAMMA.INV(K2396,$B$6,$B$7),0)</f>
        <v/>
      </c>
      <c r="M2396" s="24">
        <f>_xlfn.NORM.DIST(Data!X2396,$C$9,$C$10,TRUE)</f>
        <v/>
      </c>
      <c r="N2396" s="9">
        <f>_xlfn.NORM.INV(M2396,$B$9,$B$10)</f>
        <v/>
      </c>
      <c r="O2396" s="24">
        <f>_xlfn.NORM.DIST(Data!Y2396,$C$9,$C$10,TRUE)</f>
        <v/>
      </c>
      <c r="P2396" s="9">
        <f>_xlfn.NORM.INV(O2396,$B$9,$B$10)</f>
        <v/>
      </c>
    </row>
    <row r="2397">
      <c r="H2397" s="14">
        <f>Data!A2397</f>
        <v/>
      </c>
      <c r="I2397" s="24">
        <f>IF(Occurrence!J2397&gt;0,_xlfn.GAMMA.DIST(Occurrence!J2397,$C$6,$C$7,TRUE),0)</f>
        <v/>
      </c>
      <c r="J2397" s="9">
        <f>IF(Occurrence!J2397&gt;0,_xlfn.GAMMA.INV(I2397,$B$6,$B$7),0)</f>
        <v/>
      </c>
      <c r="K2397" s="24">
        <f>IF(Occurrence!K2397&gt;0,_xlfn.GAMMA.DIST(Occurrence!K2397,$C$6,$C$7,TRUE),0)</f>
        <v/>
      </c>
      <c r="L2397" s="9">
        <f>IF(Occurrence!K2397&gt;0,_xlfn.GAMMA.INV(K2397,$B$6,$B$7),0)</f>
        <v/>
      </c>
      <c r="M2397" s="24">
        <f>_xlfn.NORM.DIST(Data!X2397,$C$9,$C$10,TRUE)</f>
        <v/>
      </c>
      <c r="N2397" s="9">
        <f>_xlfn.NORM.INV(M2397,$B$9,$B$10)</f>
        <v/>
      </c>
      <c r="O2397" s="24">
        <f>_xlfn.NORM.DIST(Data!Y2397,$C$9,$C$10,TRUE)</f>
        <v/>
      </c>
      <c r="P2397" s="9">
        <f>_xlfn.NORM.INV(O2397,$B$9,$B$10)</f>
        <v/>
      </c>
    </row>
    <row r="2398">
      <c r="H2398" s="14">
        <f>Data!A2398</f>
        <v/>
      </c>
      <c r="I2398" s="24">
        <f>IF(Occurrence!J2398&gt;0,_xlfn.GAMMA.DIST(Occurrence!J2398,$C$6,$C$7,TRUE),0)</f>
        <v/>
      </c>
      <c r="J2398" s="9">
        <f>IF(Occurrence!J2398&gt;0,_xlfn.GAMMA.INV(I2398,$B$6,$B$7),0)</f>
        <v/>
      </c>
      <c r="K2398" s="24">
        <f>IF(Occurrence!K2398&gt;0,_xlfn.GAMMA.DIST(Occurrence!K2398,$C$6,$C$7,TRUE),0)</f>
        <v/>
      </c>
      <c r="L2398" s="9">
        <f>IF(Occurrence!K2398&gt;0,_xlfn.GAMMA.INV(K2398,$B$6,$B$7),0)</f>
        <v/>
      </c>
      <c r="M2398" s="24">
        <f>_xlfn.NORM.DIST(Data!X2398,$C$9,$C$10,TRUE)</f>
        <v/>
      </c>
      <c r="N2398" s="9">
        <f>_xlfn.NORM.INV(M2398,$B$9,$B$10)</f>
        <v/>
      </c>
      <c r="O2398" s="24">
        <f>_xlfn.NORM.DIST(Data!Y2398,$C$9,$C$10,TRUE)</f>
        <v/>
      </c>
      <c r="P2398" s="9">
        <f>_xlfn.NORM.INV(O2398,$B$9,$B$10)</f>
        <v/>
      </c>
    </row>
    <row r="2399">
      <c r="H2399" s="14">
        <f>Data!A2399</f>
        <v/>
      </c>
      <c r="I2399" s="24">
        <f>IF(Occurrence!J2399&gt;0,_xlfn.GAMMA.DIST(Occurrence!J2399,$C$6,$C$7,TRUE),0)</f>
        <v/>
      </c>
      <c r="J2399" s="9">
        <f>IF(Occurrence!J2399&gt;0,_xlfn.GAMMA.INV(I2399,$B$6,$B$7),0)</f>
        <v/>
      </c>
      <c r="K2399" s="24">
        <f>IF(Occurrence!K2399&gt;0,_xlfn.GAMMA.DIST(Occurrence!K2399,$C$6,$C$7,TRUE),0)</f>
        <v/>
      </c>
      <c r="L2399" s="9">
        <f>IF(Occurrence!K2399&gt;0,_xlfn.GAMMA.INV(K2399,$B$6,$B$7),0)</f>
        <v/>
      </c>
      <c r="M2399" s="24">
        <f>_xlfn.NORM.DIST(Data!X2399,$C$9,$C$10,TRUE)</f>
        <v/>
      </c>
      <c r="N2399" s="9">
        <f>_xlfn.NORM.INV(M2399,$B$9,$B$10)</f>
        <v/>
      </c>
      <c r="O2399" s="24">
        <f>_xlfn.NORM.DIST(Data!Y2399,$C$9,$C$10,TRUE)</f>
        <v/>
      </c>
      <c r="P2399" s="9">
        <f>_xlfn.NORM.INV(O2399,$B$9,$B$10)</f>
        <v/>
      </c>
    </row>
    <row r="2400">
      <c r="H2400" s="14">
        <f>Data!A2400</f>
        <v/>
      </c>
      <c r="I2400" s="24">
        <f>IF(Occurrence!J2400&gt;0,_xlfn.GAMMA.DIST(Occurrence!J2400,$C$6,$C$7,TRUE),0)</f>
        <v/>
      </c>
      <c r="J2400" s="9">
        <f>IF(Occurrence!J2400&gt;0,_xlfn.GAMMA.INV(I2400,$B$6,$B$7),0)</f>
        <v/>
      </c>
      <c r="K2400" s="24">
        <f>IF(Occurrence!K2400&gt;0,_xlfn.GAMMA.DIST(Occurrence!K2400,$C$6,$C$7,TRUE),0)</f>
        <v/>
      </c>
      <c r="L2400" s="9">
        <f>IF(Occurrence!K2400&gt;0,_xlfn.GAMMA.INV(K2400,$B$6,$B$7),0)</f>
        <v/>
      </c>
      <c r="M2400" s="24">
        <f>_xlfn.NORM.DIST(Data!X2400,$C$9,$C$10,TRUE)</f>
        <v/>
      </c>
      <c r="N2400" s="9">
        <f>_xlfn.NORM.INV(M2400,$B$9,$B$10)</f>
        <v/>
      </c>
      <c r="O2400" s="24">
        <f>_xlfn.NORM.DIST(Data!Y2400,$C$9,$C$10,TRUE)</f>
        <v/>
      </c>
      <c r="P2400" s="9">
        <f>_xlfn.NORM.INV(O2400,$B$9,$B$10)</f>
        <v/>
      </c>
    </row>
    <row r="2401">
      <c r="H2401" s="14">
        <f>Data!A2401</f>
        <v/>
      </c>
      <c r="I2401" s="24">
        <f>IF(Occurrence!J2401&gt;0,_xlfn.GAMMA.DIST(Occurrence!J2401,$C$6,$C$7,TRUE),0)</f>
        <v/>
      </c>
      <c r="J2401" s="9">
        <f>IF(Occurrence!J2401&gt;0,_xlfn.GAMMA.INV(I2401,$B$6,$B$7),0)</f>
        <v/>
      </c>
      <c r="K2401" s="24">
        <f>IF(Occurrence!K2401&gt;0,_xlfn.GAMMA.DIST(Occurrence!K2401,$C$6,$C$7,TRUE),0)</f>
        <v/>
      </c>
      <c r="L2401" s="9">
        <f>IF(Occurrence!K2401&gt;0,_xlfn.GAMMA.INV(K2401,$B$6,$B$7),0)</f>
        <v/>
      </c>
      <c r="M2401" s="24">
        <f>_xlfn.NORM.DIST(Data!X2401,$C$9,$C$10,TRUE)</f>
        <v/>
      </c>
      <c r="N2401" s="9">
        <f>_xlfn.NORM.INV(M2401,$B$9,$B$10)</f>
        <v/>
      </c>
      <c r="O2401" s="24">
        <f>_xlfn.NORM.DIST(Data!Y2401,$C$9,$C$10,TRUE)</f>
        <v/>
      </c>
      <c r="P2401" s="9">
        <f>_xlfn.NORM.INV(O2401,$B$9,$B$10)</f>
        <v/>
      </c>
    </row>
    <row r="2402">
      <c r="H2402" s="14">
        <f>Data!A2402</f>
        <v/>
      </c>
      <c r="I2402" s="24">
        <f>IF(Occurrence!J2402&gt;0,_xlfn.GAMMA.DIST(Occurrence!J2402,$C$6,$C$7,TRUE),0)</f>
        <v/>
      </c>
      <c r="J2402" s="9">
        <f>IF(Occurrence!J2402&gt;0,_xlfn.GAMMA.INV(I2402,$B$6,$B$7),0)</f>
        <v/>
      </c>
      <c r="K2402" s="24">
        <f>IF(Occurrence!K2402&gt;0,_xlfn.GAMMA.DIST(Occurrence!K2402,$C$6,$C$7,TRUE),0)</f>
        <v/>
      </c>
      <c r="L2402" s="9">
        <f>IF(Occurrence!K2402&gt;0,_xlfn.GAMMA.INV(K2402,$B$6,$B$7),0)</f>
        <v/>
      </c>
      <c r="M2402" s="24">
        <f>_xlfn.NORM.DIST(Data!X2402,$C$9,$C$10,TRUE)</f>
        <v/>
      </c>
      <c r="N2402" s="9">
        <f>_xlfn.NORM.INV(M2402,$B$9,$B$10)</f>
        <v/>
      </c>
      <c r="O2402" s="24">
        <f>_xlfn.NORM.DIST(Data!Y2402,$C$9,$C$10,TRUE)</f>
        <v/>
      </c>
      <c r="P2402" s="9">
        <f>_xlfn.NORM.INV(O2402,$B$9,$B$10)</f>
        <v/>
      </c>
    </row>
    <row r="2403">
      <c r="H2403" s="14">
        <f>Data!A2403</f>
        <v/>
      </c>
      <c r="I2403" s="24">
        <f>IF(Occurrence!J2403&gt;0,_xlfn.GAMMA.DIST(Occurrence!J2403,$C$6,$C$7,TRUE),0)</f>
        <v/>
      </c>
      <c r="J2403" s="9">
        <f>IF(Occurrence!J2403&gt;0,_xlfn.GAMMA.INV(I2403,$B$6,$B$7),0)</f>
        <v/>
      </c>
      <c r="K2403" s="24">
        <f>IF(Occurrence!K2403&gt;0,_xlfn.GAMMA.DIST(Occurrence!K2403,$C$6,$C$7,TRUE),0)</f>
        <v/>
      </c>
      <c r="L2403" s="9">
        <f>IF(Occurrence!K2403&gt;0,_xlfn.GAMMA.INV(K2403,$B$6,$B$7),0)</f>
        <v/>
      </c>
      <c r="M2403" s="24">
        <f>_xlfn.NORM.DIST(Data!X2403,$C$9,$C$10,TRUE)</f>
        <v/>
      </c>
      <c r="N2403" s="9">
        <f>_xlfn.NORM.INV(M2403,$B$9,$B$10)</f>
        <v/>
      </c>
      <c r="O2403" s="24">
        <f>_xlfn.NORM.DIST(Data!Y2403,$C$9,$C$10,TRUE)</f>
        <v/>
      </c>
      <c r="P2403" s="9">
        <f>_xlfn.NORM.INV(O2403,$B$9,$B$10)</f>
        <v/>
      </c>
    </row>
    <row r="2404">
      <c r="H2404" s="14">
        <f>Data!A2404</f>
        <v/>
      </c>
      <c r="I2404" s="24">
        <f>IF(Occurrence!J2404&gt;0,_xlfn.GAMMA.DIST(Occurrence!J2404,$C$6,$C$7,TRUE),0)</f>
        <v/>
      </c>
      <c r="J2404" s="9">
        <f>IF(Occurrence!J2404&gt;0,_xlfn.GAMMA.INV(I2404,$B$6,$B$7),0)</f>
        <v/>
      </c>
      <c r="K2404" s="24">
        <f>IF(Occurrence!K2404&gt;0,_xlfn.GAMMA.DIST(Occurrence!K2404,$C$6,$C$7,TRUE),0)</f>
        <v/>
      </c>
      <c r="L2404" s="9">
        <f>IF(Occurrence!K2404&gt;0,_xlfn.GAMMA.INV(K2404,$B$6,$B$7),0)</f>
        <v/>
      </c>
      <c r="M2404" s="24">
        <f>_xlfn.NORM.DIST(Data!X2404,$C$9,$C$10,TRUE)</f>
        <v/>
      </c>
      <c r="N2404" s="9">
        <f>_xlfn.NORM.INV(M2404,$B$9,$B$10)</f>
        <v/>
      </c>
      <c r="O2404" s="24">
        <f>_xlfn.NORM.DIST(Data!Y2404,$C$9,$C$10,TRUE)</f>
        <v/>
      </c>
      <c r="P2404" s="9">
        <f>_xlfn.NORM.INV(O2404,$B$9,$B$10)</f>
        <v/>
      </c>
    </row>
    <row r="2405">
      <c r="H2405" s="14">
        <f>Data!A2405</f>
        <v/>
      </c>
      <c r="I2405" s="24">
        <f>IF(Occurrence!J2405&gt;0,_xlfn.GAMMA.DIST(Occurrence!J2405,$C$6,$C$7,TRUE),0)</f>
        <v/>
      </c>
      <c r="J2405" s="9">
        <f>IF(Occurrence!J2405&gt;0,_xlfn.GAMMA.INV(I2405,$B$6,$B$7),0)</f>
        <v/>
      </c>
      <c r="K2405" s="24">
        <f>IF(Occurrence!K2405&gt;0,_xlfn.GAMMA.DIST(Occurrence!K2405,$C$6,$C$7,TRUE),0)</f>
        <v/>
      </c>
      <c r="L2405" s="9">
        <f>IF(Occurrence!K2405&gt;0,_xlfn.GAMMA.INV(K2405,$B$6,$B$7),0)</f>
        <v/>
      </c>
      <c r="M2405" s="24">
        <f>_xlfn.NORM.DIST(Data!X2405,$C$9,$C$10,TRUE)</f>
        <v/>
      </c>
      <c r="N2405" s="9">
        <f>_xlfn.NORM.INV(M2405,$B$9,$B$10)</f>
        <v/>
      </c>
      <c r="O2405" s="24">
        <f>_xlfn.NORM.DIST(Data!Y2405,$C$9,$C$10,TRUE)</f>
        <v/>
      </c>
      <c r="P2405" s="9">
        <f>_xlfn.NORM.INV(O2405,$B$9,$B$10)</f>
        <v/>
      </c>
    </row>
    <row r="2406">
      <c r="H2406" s="14">
        <f>Data!A2406</f>
        <v/>
      </c>
      <c r="I2406" s="24">
        <f>IF(Occurrence!J2406&gt;0,_xlfn.GAMMA.DIST(Occurrence!J2406,$C$6,$C$7,TRUE),0)</f>
        <v/>
      </c>
      <c r="J2406" s="9">
        <f>IF(Occurrence!J2406&gt;0,_xlfn.GAMMA.INV(I2406,$B$6,$B$7),0)</f>
        <v/>
      </c>
      <c r="K2406" s="24">
        <f>IF(Occurrence!K2406&gt;0,_xlfn.GAMMA.DIST(Occurrence!K2406,$C$6,$C$7,TRUE),0)</f>
        <v/>
      </c>
      <c r="L2406" s="9">
        <f>IF(Occurrence!K2406&gt;0,_xlfn.GAMMA.INV(K2406,$B$6,$B$7),0)</f>
        <v/>
      </c>
      <c r="M2406" s="24">
        <f>_xlfn.NORM.DIST(Data!X2406,$C$9,$C$10,TRUE)</f>
        <v/>
      </c>
      <c r="N2406" s="9">
        <f>_xlfn.NORM.INV(M2406,$B$9,$B$10)</f>
        <v/>
      </c>
      <c r="O2406" s="24">
        <f>_xlfn.NORM.DIST(Data!Y2406,$C$9,$C$10,TRUE)</f>
        <v/>
      </c>
      <c r="P2406" s="9">
        <f>_xlfn.NORM.INV(O2406,$B$9,$B$10)</f>
        <v/>
      </c>
    </row>
    <row r="2407">
      <c r="H2407" s="14">
        <f>Data!A2407</f>
        <v/>
      </c>
      <c r="I2407" s="24">
        <f>IF(Occurrence!J2407&gt;0,_xlfn.GAMMA.DIST(Occurrence!J2407,$C$6,$C$7,TRUE),0)</f>
        <v/>
      </c>
      <c r="J2407" s="9">
        <f>IF(Occurrence!J2407&gt;0,_xlfn.GAMMA.INV(I2407,$B$6,$B$7),0)</f>
        <v/>
      </c>
      <c r="K2407" s="24">
        <f>IF(Occurrence!K2407&gt;0,_xlfn.GAMMA.DIST(Occurrence!K2407,$C$6,$C$7,TRUE),0)</f>
        <v/>
      </c>
      <c r="L2407" s="9">
        <f>IF(Occurrence!K2407&gt;0,_xlfn.GAMMA.INV(K2407,$B$6,$B$7),0)</f>
        <v/>
      </c>
      <c r="M2407" s="24">
        <f>_xlfn.NORM.DIST(Data!X2407,$C$9,$C$10,TRUE)</f>
        <v/>
      </c>
      <c r="N2407" s="9">
        <f>_xlfn.NORM.INV(M2407,$B$9,$B$10)</f>
        <v/>
      </c>
      <c r="O2407" s="24">
        <f>_xlfn.NORM.DIST(Data!Y2407,$C$9,$C$10,TRUE)</f>
        <v/>
      </c>
      <c r="P2407" s="9">
        <f>_xlfn.NORM.INV(O2407,$B$9,$B$10)</f>
        <v/>
      </c>
    </row>
    <row r="2408">
      <c r="H2408" s="14">
        <f>Data!A2408</f>
        <v/>
      </c>
      <c r="I2408" s="24">
        <f>IF(Occurrence!J2408&gt;0,_xlfn.GAMMA.DIST(Occurrence!J2408,$C$6,$C$7,TRUE),0)</f>
        <v/>
      </c>
      <c r="J2408" s="9">
        <f>IF(Occurrence!J2408&gt;0,_xlfn.GAMMA.INV(I2408,$B$6,$B$7),0)</f>
        <v/>
      </c>
      <c r="K2408" s="24">
        <f>IF(Occurrence!K2408&gt;0,_xlfn.GAMMA.DIST(Occurrence!K2408,$C$6,$C$7,TRUE),0)</f>
        <v/>
      </c>
      <c r="L2408" s="9">
        <f>IF(Occurrence!K2408&gt;0,_xlfn.GAMMA.INV(K2408,$B$6,$B$7),0)</f>
        <v/>
      </c>
      <c r="M2408" s="24">
        <f>_xlfn.NORM.DIST(Data!X2408,$C$9,$C$10,TRUE)</f>
        <v/>
      </c>
      <c r="N2408" s="9">
        <f>_xlfn.NORM.INV(M2408,$B$9,$B$10)</f>
        <v/>
      </c>
      <c r="O2408" s="24">
        <f>_xlfn.NORM.DIST(Data!Y2408,$C$9,$C$10,TRUE)</f>
        <v/>
      </c>
      <c r="P2408" s="9">
        <f>_xlfn.NORM.INV(O2408,$B$9,$B$10)</f>
        <v/>
      </c>
    </row>
    <row r="2409">
      <c r="H2409" s="14">
        <f>Data!A2409</f>
        <v/>
      </c>
      <c r="I2409" s="24">
        <f>IF(Occurrence!J2409&gt;0,_xlfn.GAMMA.DIST(Occurrence!J2409,$C$6,$C$7,TRUE),0)</f>
        <v/>
      </c>
      <c r="J2409" s="9">
        <f>IF(Occurrence!J2409&gt;0,_xlfn.GAMMA.INV(I2409,$B$6,$B$7),0)</f>
        <v/>
      </c>
      <c r="K2409" s="24">
        <f>IF(Occurrence!K2409&gt;0,_xlfn.GAMMA.DIST(Occurrence!K2409,$C$6,$C$7,TRUE),0)</f>
        <v/>
      </c>
      <c r="L2409" s="9">
        <f>IF(Occurrence!K2409&gt;0,_xlfn.GAMMA.INV(K2409,$B$6,$B$7),0)</f>
        <v/>
      </c>
      <c r="M2409" s="24">
        <f>_xlfn.NORM.DIST(Data!X2409,$C$9,$C$10,TRUE)</f>
        <v/>
      </c>
      <c r="N2409" s="9">
        <f>_xlfn.NORM.INV(M2409,$B$9,$B$10)</f>
        <v/>
      </c>
      <c r="O2409" s="24">
        <f>_xlfn.NORM.DIST(Data!Y2409,$C$9,$C$10,TRUE)</f>
        <v/>
      </c>
      <c r="P2409" s="9">
        <f>_xlfn.NORM.INV(O2409,$B$9,$B$10)</f>
        <v/>
      </c>
    </row>
    <row r="2410">
      <c r="H2410" s="14">
        <f>Data!A2410</f>
        <v/>
      </c>
      <c r="I2410" s="24">
        <f>IF(Occurrence!J2410&gt;0,_xlfn.GAMMA.DIST(Occurrence!J2410,$C$6,$C$7,TRUE),0)</f>
        <v/>
      </c>
      <c r="J2410" s="9">
        <f>IF(Occurrence!J2410&gt;0,_xlfn.GAMMA.INV(I2410,$B$6,$B$7),0)</f>
        <v/>
      </c>
      <c r="K2410" s="24">
        <f>IF(Occurrence!K2410&gt;0,_xlfn.GAMMA.DIST(Occurrence!K2410,$C$6,$C$7,TRUE),0)</f>
        <v/>
      </c>
      <c r="L2410" s="9">
        <f>IF(Occurrence!K2410&gt;0,_xlfn.GAMMA.INV(K2410,$B$6,$B$7),0)</f>
        <v/>
      </c>
      <c r="M2410" s="24">
        <f>_xlfn.NORM.DIST(Data!X2410,$C$9,$C$10,TRUE)</f>
        <v/>
      </c>
      <c r="N2410" s="9">
        <f>_xlfn.NORM.INV(M2410,$B$9,$B$10)</f>
        <v/>
      </c>
      <c r="O2410" s="24">
        <f>_xlfn.NORM.DIST(Data!Y2410,$C$9,$C$10,TRUE)</f>
        <v/>
      </c>
      <c r="P2410" s="9">
        <f>_xlfn.NORM.INV(O2410,$B$9,$B$10)</f>
        <v/>
      </c>
    </row>
    <row r="2411">
      <c r="H2411" s="14">
        <f>Data!A2411</f>
        <v/>
      </c>
      <c r="I2411" s="24">
        <f>IF(Occurrence!J2411&gt;0,_xlfn.GAMMA.DIST(Occurrence!J2411,$C$6,$C$7,TRUE),0)</f>
        <v/>
      </c>
      <c r="J2411" s="9">
        <f>IF(Occurrence!J2411&gt;0,_xlfn.GAMMA.INV(I2411,$B$6,$B$7),0)</f>
        <v/>
      </c>
      <c r="K2411" s="24">
        <f>IF(Occurrence!K2411&gt;0,_xlfn.GAMMA.DIST(Occurrence!K2411,$C$6,$C$7,TRUE),0)</f>
        <v/>
      </c>
      <c r="L2411" s="9">
        <f>IF(Occurrence!K2411&gt;0,_xlfn.GAMMA.INV(K2411,$B$6,$B$7),0)</f>
        <v/>
      </c>
      <c r="M2411" s="24">
        <f>_xlfn.NORM.DIST(Data!X2411,$C$9,$C$10,TRUE)</f>
        <v/>
      </c>
      <c r="N2411" s="9">
        <f>_xlfn.NORM.INV(M2411,$B$9,$B$10)</f>
        <v/>
      </c>
      <c r="O2411" s="24">
        <f>_xlfn.NORM.DIST(Data!Y2411,$C$9,$C$10,TRUE)</f>
        <v/>
      </c>
      <c r="P2411" s="9">
        <f>_xlfn.NORM.INV(O2411,$B$9,$B$10)</f>
        <v/>
      </c>
    </row>
    <row r="2412">
      <c r="H2412" s="14">
        <f>Data!A2412</f>
        <v/>
      </c>
      <c r="I2412" s="24">
        <f>IF(Occurrence!J2412&gt;0,_xlfn.GAMMA.DIST(Occurrence!J2412,$C$6,$C$7,TRUE),0)</f>
        <v/>
      </c>
      <c r="J2412" s="9">
        <f>IF(Occurrence!J2412&gt;0,_xlfn.GAMMA.INV(I2412,$B$6,$B$7),0)</f>
        <v/>
      </c>
      <c r="K2412" s="24">
        <f>IF(Occurrence!K2412&gt;0,_xlfn.GAMMA.DIST(Occurrence!K2412,$C$6,$C$7,TRUE),0)</f>
        <v/>
      </c>
      <c r="L2412" s="9">
        <f>IF(Occurrence!K2412&gt;0,_xlfn.GAMMA.INV(K2412,$B$6,$B$7),0)</f>
        <v/>
      </c>
      <c r="M2412" s="24">
        <f>_xlfn.NORM.DIST(Data!X2412,$C$9,$C$10,TRUE)</f>
        <v/>
      </c>
      <c r="N2412" s="9">
        <f>_xlfn.NORM.INV(M2412,$B$9,$B$10)</f>
        <v/>
      </c>
      <c r="O2412" s="24">
        <f>_xlfn.NORM.DIST(Data!Y2412,$C$9,$C$10,TRUE)</f>
        <v/>
      </c>
      <c r="P2412" s="9">
        <f>_xlfn.NORM.INV(O2412,$B$9,$B$10)</f>
        <v/>
      </c>
    </row>
    <row r="2413">
      <c r="H2413" s="14">
        <f>Data!A2413</f>
        <v/>
      </c>
      <c r="I2413" s="24">
        <f>IF(Occurrence!J2413&gt;0,_xlfn.GAMMA.DIST(Occurrence!J2413,$C$6,$C$7,TRUE),0)</f>
        <v/>
      </c>
      <c r="J2413" s="9">
        <f>IF(Occurrence!J2413&gt;0,_xlfn.GAMMA.INV(I2413,$B$6,$B$7),0)</f>
        <v/>
      </c>
      <c r="K2413" s="24">
        <f>IF(Occurrence!K2413&gt;0,_xlfn.GAMMA.DIST(Occurrence!K2413,$C$6,$C$7,TRUE),0)</f>
        <v/>
      </c>
      <c r="L2413" s="9">
        <f>IF(Occurrence!K2413&gt;0,_xlfn.GAMMA.INV(K2413,$B$6,$B$7),0)</f>
        <v/>
      </c>
      <c r="M2413" s="24">
        <f>_xlfn.NORM.DIST(Data!X2413,$C$9,$C$10,TRUE)</f>
        <v/>
      </c>
      <c r="N2413" s="9">
        <f>_xlfn.NORM.INV(M2413,$B$9,$B$10)</f>
        <v/>
      </c>
      <c r="O2413" s="24">
        <f>_xlfn.NORM.DIST(Data!Y2413,$C$9,$C$10,TRUE)</f>
        <v/>
      </c>
      <c r="P2413" s="9">
        <f>_xlfn.NORM.INV(O2413,$B$9,$B$10)</f>
        <v/>
      </c>
    </row>
    <row r="2414">
      <c r="H2414" s="14">
        <f>Data!A2414</f>
        <v/>
      </c>
      <c r="I2414" s="24">
        <f>IF(Occurrence!J2414&gt;0,_xlfn.GAMMA.DIST(Occurrence!J2414,$C$6,$C$7,TRUE),0)</f>
        <v/>
      </c>
      <c r="J2414" s="9">
        <f>IF(Occurrence!J2414&gt;0,_xlfn.GAMMA.INV(I2414,$B$6,$B$7),0)</f>
        <v/>
      </c>
      <c r="K2414" s="24">
        <f>IF(Occurrence!K2414&gt;0,_xlfn.GAMMA.DIST(Occurrence!K2414,$C$6,$C$7,TRUE),0)</f>
        <v/>
      </c>
      <c r="L2414" s="9">
        <f>IF(Occurrence!K2414&gt;0,_xlfn.GAMMA.INV(K2414,$B$6,$B$7),0)</f>
        <v/>
      </c>
      <c r="M2414" s="24">
        <f>_xlfn.NORM.DIST(Data!X2414,$C$9,$C$10,TRUE)</f>
        <v/>
      </c>
      <c r="N2414" s="9">
        <f>_xlfn.NORM.INV(M2414,$B$9,$B$10)</f>
        <v/>
      </c>
      <c r="O2414" s="24">
        <f>_xlfn.NORM.DIST(Data!Y2414,$C$9,$C$10,TRUE)</f>
        <v/>
      </c>
      <c r="P2414" s="9">
        <f>_xlfn.NORM.INV(O2414,$B$9,$B$10)</f>
        <v/>
      </c>
    </row>
    <row r="2415">
      <c r="H2415" s="14">
        <f>Data!A2415</f>
        <v/>
      </c>
      <c r="I2415" s="24">
        <f>IF(Occurrence!J2415&gt;0,_xlfn.GAMMA.DIST(Occurrence!J2415,$C$6,$C$7,TRUE),0)</f>
        <v/>
      </c>
      <c r="J2415" s="9">
        <f>IF(Occurrence!J2415&gt;0,_xlfn.GAMMA.INV(I2415,$B$6,$B$7),0)</f>
        <v/>
      </c>
      <c r="K2415" s="24">
        <f>IF(Occurrence!K2415&gt;0,_xlfn.GAMMA.DIST(Occurrence!K2415,$C$6,$C$7,TRUE),0)</f>
        <v/>
      </c>
      <c r="L2415" s="9">
        <f>IF(Occurrence!K2415&gt;0,_xlfn.GAMMA.INV(K2415,$B$6,$B$7),0)</f>
        <v/>
      </c>
      <c r="M2415" s="24">
        <f>_xlfn.NORM.DIST(Data!X2415,$C$9,$C$10,TRUE)</f>
        <v/>
      </c>
      <c r="N2415" s="9">
        <f>_xlfn.NORM.INV(M2415,$B$9,$B$10)</f>
        <v/>
      </c>
      <c r="O2415" s="24">
        <f>_xlfn.NORM.DIST(Data!Y2415,$C$9,$C$10,TRUE)</f>
        <v/>
      </c>
      <c r="P2415" s="9">
        <f>_xlfn.NORM.INV(O2415,$B$9,$B$10)</f>
        <v/>
      </c>
    </row>
    <row r="2416">
      <c r="H2416" s="14">
        <f>Data!A2416</f>
        <v/>
      </c>
      <c r="I2416" s="24">
        <f>IF(Occurrence!J2416&gt;0,_xlfn.GAMMA.DIST(Occurrence!J2416,$C$6,$C$7,TRUE),0)</f>
        <v/>
      </c>
      <c r="J2416" s="9">
        <f>IF(Occurrence!J2416&gt;0,_xlfn.GAMMA.INV(I2416,$B$6,$B$7),0)</f>
        <v/>
      </c>
      <c r="K2416" s="24">
        <f>IF(Occurrence!K2416&gt;0,_xlfn.GAMMA.DIST(Occurrence!K2416,$C$6,$C$7,TRUE),0)</f>
        <v/>
      </c>
      <c r="L2416" s="9">
        <f>IF(Occurrence!K2416&gt;0,_xlfn.GAMMA.INV(K2416,$B$6,$B$7),0)</f>
        <v/>
      </c>
      <c r="M2416" s="24">
        <f>_xlfn.NORM.DIST(Data!X2416,$C$9,$C$10,TRUE)</f>
        <v/>
      </c>
      <c r="N2416" s="9">
        <f>_xlfn.NORM.INV(M2416,$B$9,$B$10)</f>
        <v/>
      </c>
      <c r="O2416" s="24">
        <f>_xlfn.NORM.DIST(Data!Y2416,$C$9,$C$10,TRUE)</f>
        <v/>
      </c>
      <c r="P2416" s="9">
        <f>_xlfn.NORM.INV(O2416,$B$9,$B$10)</f>
        <v/>
      </c>
    </row>
    <row r="2417">
      <c r="H2417" s="14">
        <f>Data!A2417</f>
        <v/>
      </c>
      <c r="I2417" s="24">
        <f>IF(Occurrence!J2417&gt;0,_xlfn.GAMMA.DIST(Occurrence!J2417,$C$6,$C$7,TRUE),0)</f>
        <v/>
      </c>
      <c r="J2417" s="9">
        <f>IF(Occurrence!J2417&gt;0,_xlfn.GAMMA.INV(I2417,$B$6,$B$7),0)</f>
        <v/>
      </c>
      <c r="K2417" s="24">
        <f>IF(Occurrence!K2417&gt;0,_xlfn.GAMMA.DIST(Occurrence!K2417,$C$6,$C$7,TRUE),0)</f>
        <v/>
      </c>
      <c r="L2417" s="9">
        <f>IF(Occurrence!K2417&gt;0,_xlfn.GAMMA.INV(K2417,$B$6,$B$7),0)</f>
        <v/>
      </c>
      <c r="M2417" s="24">
        <f>_xlfn.NORM.DIST(Data!X2417,$C$9,$C$10,TRUE)</f>
        <v/>
      </c>
      <c r="N2417" s="9">
        <f>_xlfn.NORM.INV(M2417,$B$9,$B$10)</f>
        <v/>
      </c>
      <c r="O2417" s="24">
        <f>_xlfn.NORM.DIST(Data!Y2417,$C$9,$C$10,TRUE)</f>
        <v/>
      </c>
      <c r="P2417" s="9">
        <f>_xlfn.NORM.INV(O2417,$B$9,$B$10)</f>
        <v/>
      </c>
    </row>
    <row r="2418">
      <c r="H2418" s="14">
        <f>Data!A2418</f>
        <v/>
      </c>
      <c r="I2418" s="24">
        <f>IF(Occurrence!J2418&gt;0,_xlfn.GAMMA.DIST(Occurrence!J2418,$C$6,$C$7,TRUE),0)</f>
        <v/>
      </c>
      <c r="J2418" s="9">
        <f>IF(Occurrence!J2418&gt;0,_xlfn.GAMMA.INV(I2418,$B$6,$B$7),0)</f>
        <v/>
      </c>
      <c r="K2418" s="24">
        <f>IF(Occurrence!K2418&gt;0,_xlfn.GAMMA.DIST(Occurrence!K2418,$C$6,$C$7,TRUE),0)</f>
        <v/>
      </c>
      <c r="L2418" s="9">
        <f>IF(Occurrence!K2418&gt;0,_xlfn.GAMMA.INV(K2418,$B$6,$B$7),0)</f>
        <v/>
      </c>
      <c r="M2418" s="24">
        <f>_xlfn.NORM.DIST(Data!X2418,$C$9,$C$10,TRUE)</f>
        <v/>
      </c>
      <c r="N2418" s="9">
        <f>_xlfn.NORM.INV(M2418,$B$9,$B$10)</f>
        <v/>
      </c>
      <c r="O2418" s="24">
        <f>_xlfn.NORM.DIST(Data!Y2418,$C$9,$C$10,TRUE)</f>
        <v/>
      </c>
      <c r="P2418" s="9">
        <f>_xlfn.NORM.INV(O2418,$B$9,$B$10)</f>
        <v/>
      </c>
    </row>
    <row r="2419">
      <c r="H2419" s="14">
        <f>Data!A2419</f>
        <v/>
      </c>
      <c r="I2419" s="24">
        <f>IF(Occurrence!J2419&gt;0,_xlfn.GAMMA.DIST(Occurrence!J2419,$C$6,$C$7,TRUE),0)</f>
        <v/>
      </c>
      <c r="J2419" s="9">
        <f>IF(Occurrence!J2419&gt;0,_xlfn.GAMMA.INV(I2419,$B$6,$B$7),0)</f>
        <v/>
      </c>
      <c r="K2419" s="24">
        <f>IF(Occurrence!K2419&gt;0,_xlfn.GAMMA.DIST(Occurrence!K2419,$C$6,$C$7,TRUE),0)</f>
        <v/>
      </c>
      <c r="L2419" s="9">
        <f>IF(Occurrence!K2419&gt;0,_xlfn.GAMMA.INV(K2419,$B$6,$B$7),0)</f>
        <v/>
      </c>
      <c r="M2419" s="24">
        <f>_xlfn.NORM.DIST(Data!X2419,$C$9,$C$10,TRUE)</f>
        <v/>
      </c>
      <c r="N2419" s="9">
        <f>_xlfn.NORM.INV(M2419,$B$9,$B$10)</f>
        <v/>
      </c>
      <c r="O2419" s="24">
        <f>_xlfn.NORM.DIST(Data!Y2419,$C$9,$C$10,TRUE)</f>
        <v/>
      </c>
      <c r="P2419" s="9">
        <f>_xlfn.NORM.INV(O2419,$B$9,$B$10)</f>
        <v/>
      </c>
    </row>
    <row r="2420">
      <c r="H2420" s="14">
        <f>Data!A2420</f>
        <v/>
      </c>
      <c r="I2420" s="24">
        <f>IF(Occurrence!J2420&gt;0,_xlfn.GAMMA.DIST(Occurrence!J2420,$C$6,$C$7,TRUE),0)</f>
        <v/>
      </c>
      <c r="J2420" s="9">
        <f>IF(Occurrence!J2420&gt;0,_xlfn.GAMMA.INV(I2420,$B$6,$B$7),0)</f>
        <v/>
      </c>
      <c r="K2420" s="24">
        <f>IF(Occurrence!K2420&gt;0,_xlfn.GAMMA.DIST(Occurrence!K2420,$C$6,$C$7,TRUE),0)</f>
        <v/>
      </c>
      <c r="L2420" s="9">
        <f>IF(Occurrence!K2420&gt;0,_xlfn.GAMMA.INV(K2420,$B$6,$B$7),0)</f>
        <v/>
      </c>
      <c r="M2420" s="24">
        <f>_xlfn.NORM.DIST(Data!X2420,$C$9,$C$10,TRUE)</f>
        <v/>
      </c>
      <c r="N2420" s="9">
        <f>_xlfn.NORM.INV(M2420,$B$9,$B$10)</f>
        <v/>
      </c>
      <c r="O2420" s="24">
        <f>_xlfn.NORM.DIST(Data!Y2420,$C$9,$C$10,TRUE)</f>
        <v/>
      </c>
      <c r="P2420" s="9">
        <f>_xlfn.NORM.INV(O2420,$B$9,$B$10)</f>
        <v/>
      </c>
    </row>
    <row r="2421">
      <c r="H2421" s="14">
        <f>Data!A2421</f>
        <v/>
      </c>
      <c r="I2421" s="24">
        <f>IF(Occurrence!J2421&gt;0,_xlfn.GAMMA.DIST(Occurrence!J2421,$C$6,$C$7,TRUE),0)</f>
        <v/>
      </c>
      <c r="J2421" s="9">
        <f>IF(Occurrence!J2421&gt;0,_xlfn.GAMMA.INV(I2421,$B$6,$B$7),0)</f>
        <v/>
      </c>
      <c r="K2421" s="24">
        <f>IF(Occurrence!K2421&gt;0,_xlfn.GAMMA.DIST(Occurrence!K2421,$C$6,$C$7,TRUE),0)</f>
        <v/>
      </c>
      <c r="L2421" s="9">
        <f>IF(Occurrence!K2421&gt;0,_xlfn.GAMMA.INV(K2421,$B$6,$B$7),0)</f>
        <v/>
      </c>
      <c r="M2421" s="24">
        <f>_xlfn.NORM.DIST(Data!X2421,$C$9,$C$10,TRUE)</f>
        <v/>
      </c>
      <c r="N2421" s="9">
        <f>_xlfn.NORM.INV(M2421,$B$9,$B$10)</f>
        <v/>
      </c>
      <c r="O2421" s="24">
        <f>_xlfn.NORM.DIST(Data!Y2421,$C$9,$C$10,TRUE)</f>
        <v/>
      </c>
      <c r="P2421" s="9">
        <f>_xlfn.NORM.INV(O2421,$B$9,$B$10)</f>
        <v/>
      </c>
    </row>
    <row r="2422">
      <c r="H2422" s="14">
        <f>Data!A2422</f>
        <v/>
      </c>
      <c r="I2422" s="24">
        <f>IF(Occurrence!J2422&gt;0,_xlfn.GAMMA.DIST(Occurrence!J2422,$C$6,$C$7,TRUE),0)</f>
        <v/>
      </c>
      <c r="J2422" s="9">
        <f>IF(Occurrence!J2422&gt;0,_xlfn.GAMMA.INV(I2422,$B$6,$B$7),0)</f>
        <v/>
      </c>
      <c r="K2422" s="24">
        <f>IF(Occurrence!K2422&gt;0,_xlfn.GAMMA.DIST(Occurrence!K2422,$C$6,$C$7,TRUE),0)</f>
        <v/>
      </c>
      <c r="L2422" s="9">
        <f>IF(Occurrence!K2422&gt;0,_xlfn.GAMMA.INV(K2422,$B$6,$B$7),0)</f>
        <v/>
      </c>
      <c r="M2422" s="24">
        <f>_xlfn.NORM.DIST(Data!X2422,$C$9,$C$10,TRUE)</f>
        <v/>
      </c>
      <c r="N2422" s="9">
        <f>_xlfn.NORM.INV(M2422,$B$9,$B$10)</f>
        <v/>
      </c>
      <c r="O2422" s="24">
        <f>_xlfn.NORM.DIST(Data!Y2422,$C$9,$C$10,TRUE)</f>
        <v/>
      </c>
      <c r="P2422" s="9">
        <f>_xlfn.NORM.INV(O2422,$B$9,$B$10)</f>
        <v/>
      </c>
    </row>
    <row r="2423">
      <c r="H2423" s="14">
        <f>Data!A2423</f>
        <v/>
      </c>
      <c r="I2423" s="24">
        <f>IF(Occurrence!J2423&gt;0,_xlfn.GAMMA.DIST(Occurrence!J2423,$C$6,$C$7,TRUE),0)</f>
        <v/>
      </c>
      <c r="J2423" s="9">
        <f>IF(Occurrence!J2423&gt;0,_xlfn.GAMMA.INV(I2423,$B$6,$B$7),0)</f>
        <v/>
      </c>
      <c r="K2423" s="24">
        <f>IF(Occurrence!K2423&gt;0,_xlfn.GAMMA.DIST(Occurrence!K2423,$C$6,$C$7,TRUE),0)</f>
        <v/>
      </c>
      <c r="L2423" s="9">
        <f>IF(Occurrence!K2423&gt;0,_xlfn.GAMMA.INV(K2423,$B$6,$B$7),0)</f>
        <v/>
      </c>
      <c r="M2423" s="24">
        <f>_xlfn.NORM.DIST(Data!X2423,$C$9,$C$10,TRUE)</f>
        <v/>
      </c>
      <c r="N2423" s="9">
        <f>_xlfn.NORM.INV(M2423,$B$9,$B$10)</f>
        <v/>
      </c>
      <c r="O2423" s="24">
        <f>_xlfn.NORM.DIST(Data!Y2423,$C$9,$C$10,TRUE)</f>
        <v/>
      </c>
      <c r="P2423" s="9">
        <f>_xlfn.NORM.INV(O2423,$B$9,$B$10)</f>
        <v/>
      </c>
    </row>
    <row r="2424">
      <c r="H2424" s="14">
        <f>Data!A2424</f>
        <v/>
      </c>
      <c r="I2424" s="24">
        <f>IF(Occurrence!J2424&gt;0,_xlfn.GAMMA.DIST(Occurrence!J2424,$C$6,$C$7,TRUE),0)</f>
        <v/>
      </c>
      <c r="J2424" s="9">
        <f>IF(Occurrence!J2424&gt;0,_xlfn.GAMMA.INV(I2424,$B$6,$B$7),0)</f>
        <v/>
      </c>
      <c r="K2424" s="24">
        <f>IF(Occurrence!K2424&gt;0,_xlfn.GAMMA.DIST(Occurrence!K2424,$C$6,$C$7,TRUE),0)</f>
        <v/>
      </c>
      <c r="L2424" s="9">
        <f>IF(Occurrence!K2424&gt;0,_xlfn.GAMMA.INV(K2424,$B$6,$B$7),0)</f>
        <v/>
      </c>
      <c r="M2424" s="24">
        <f>_xlfn.NORM.DIST(Data!X2424,$C$9,$C$10,TRUE)</f>
        <v/>
      </c>
      <c r="N2424" s="9">
        <f>_xlfn.NORM.INV(M2424,$B$9,$B$10)</f>
        <v/>
      </c>
      <c r="O2424" s="24">
        <f>_xlfn.NORM.DIST(Data!Y2424,$C$9,$C$10,TRUE)</f>
        <v/>
      </c>
      <c r="P2424" s="9">
        <f>_xlfn.NORM.INV(O2424,$B$9,$B$10)</f>
        <v/>
      </c>
    </row>
    <row r="2425">
      <c r="H2425" s="14">
        <f>Data!A2425</f>
        <v/>
      </c>
      <c r="I2425" s="24">
        <f>IF(Occurrence!J2425&gt;0,_xlfn.GAMMA.DIST(Occurrence!J2425,$C$6,$C$7,TRUE),0)</f>
        <v/>
      </c>
      <c r="J2425" s="9">
        <f>IF(Occurrence!J2425&gt;0,_xlfn.GAMMA.INV(I2425,$B$6,$B$7),0)</f>
        <v/>
      </c>
      <c r="K2425" s="24">
        <f>IF(Occurrence!K2425&gt;0,_xlfn.GAMMA.DIST(Occurrence!K2425,$C$6,$C$7,TRUE),0)</f>
        <v/>
      </c>
      <c r="L2425" s="9">
        <f>IF(Occurrence!K2425&gt;0,_xlfn.GAMMA.INV(K2425,$B$6,$B$7),0)</f>
        <v/>
      </c>
      <c r="M2425" s="24">
        <f>_xlfn.NORM.DIST(Data!X2425,$C$9,$C$10,TRUE)</f>
        <v/>
      </c>
      <c r="N2425" s="9">
        <f>_xlfn.NORM.INV(M2425,$B$9,$B$10)</f>
        <v/>
      </c>
      <c r="O2425" s="24">
        <f>_xlfn.NORM.DIST(Data!Y2425,$C$9,$C$10,TRUE)</f>
        <v/>
      </c>
      <c r="P2425" s="9">
        <f>_xlfn.NORM.INV(O2425,$B$9,$B$10)</f>
        <v/>
      </c>
    </row>
    <row r="2426">
      <c r="H2426" s="14">
        <f>Data!A2426</f>
        <v/>
      </c>
      <c r="I2426" s="24">
        <f>IF(Occurrence!J2426&gt;0,_xlfn.GAMMA.DIST(Occurrence!J2426,$C$6,$C$7,TRUE),0)</f>
        <v/>
      </c>
      <c r="J2426" s="9">
        <f>IF(Occurrence!J2426&gt;0,_xlfn.GAMMA.INV(I2426,$B$6,$B$7),0)</f>
        <v/>
      </c>
      <c r="K2426" s="24">
        <f>IF(Occurrence!K2426&gt;0,_xlfn.GAMMA.DIST(Occurrence!K2426,$C$6,$C$7,TRUE),0)</f>
        <v/>
      </c>
      <c r="L2426" s="9">
        <f>IF(Occurrence!K2426&gt;0,_xlfn.GAMMA.INV(K2426,$B$6,$B$7),0)</f>
        <v/>
      </c>
      <c r="M2426" s="24">
        <f>_xlfn.NORM.DIST(Data!X2426,$C$9,$C$10,TRUE)</f>
        <v/>
      </c>
      <c r="N2426" s="9">
        <f>_xlfn.NORM.INV(M2426,$B$9,$B$10)</f>
        <v/>
      </c>
      <c r="O2426" s="24">
        <f>_xlfn.NORM.DIST(Data!Y2426,$C$9,$C$10,TRUE)</f>
        <v/>
      </c>
      <c r="P2426" s="9">
        <f>_xlfn.NORM.INV(O2426,$B$9,$B$10)</f>
        <v/>
      </c>
    </row>
    <row r="2427">
      <c r="H2427" s="14">
        <f>Data!A2427</f>
        <v/>
      </c>
      <c r="I2427" s="24">
        <f>IF(Occurrence!J2427&gt;0,_xlfn.GAMMA.DIST(Occurrence!J2427,$C$6,$C$7,TRUE),0)</f>
        <v/>
      </c>
      <c r="J2427" s="9">
        <f>IF(Occurrence!J2427&gt;0,_xlfn.GAMMA.INV(I2427,$B$6,$B$7),0)</f>
        <v/>
      </c>
      <c r="K2427" s="24">
        <f>IF(Occurrence!K2427&gt;0,_xlfn.GAMMA.DIST(Occurrence!K2427,$C$6,$C$7,TRUE),0)</f>
        <v/>
      </c>
      <c r="L2427" s="9">
        <f>IF(Occurrence!K2427&gt;0,_xlfn.GAMMA.INV(K2427,$B$6,$B$7),0)</f>
        <v/>
      </c>
      <c r="M2427" s="24">
        <f>_xlfn.NORM.DIST(Data!X2427,$C$9,$C$10,TRUE)</f>
        <v/>
      </c>
      <c r="N2427" s="9">
        <f>_xlfn.NORM.INV(M2427,$B$9,$B$10)</f>
        <v/>
      </c>
      <c r="O2427" s="24">
        <f>_xlfn.NORM.DIST(Data!Y2427,$C$9,$C$10,TRUE)</f>
        <v/>
      </c>
      <c r="P2427" s="9">
        <f>_xlfn.NORM.INV(O2427,$B$9,$B$10)</f>
        <v/>
      </c>
    </row>
    <row r="2428">
      <c r="H2428" s="14">
        <f>Data!A2428</f>
        <v/>
      </c>
      <c r="I2428" s="24">
        <f>IF(Occurrence!J2428&gt;0,_xlfn.GAMMA.DIST(Occurrence!J2428,$C$6,$C$7,TRUE),0)</f>
        <v/>
      </c>
      <c r="J2428" s="9">
        <f>IF(Occurrence!J2428&gt;0,_xlfn.GAMMA.INV(I2428,$B$6,$B$7),0)</f>
        <v/>
      </c>
      <c r="K2428" s="24">
        <f>IF(Occurrence!K2428&gt;0,_xlfn.GAMMA.DIST(Occurrence!K2428,$C$6,$C$7,TRUE),0)</f>
        <v/>
      </c>
      <c r="L2428" s="9">
        <f>IF(Occurrence!K2428&gt;0,_xlfn.GAMMA.INV(K2428,$B$6,$B$7),0)</f>
        <v/>
      </c>
      <c r="M2428" s="24">
        <f>_xlfn.NORM.DIST(Data!X2428,$C$9,$C$10,TRUE)</f>
        <v/>
      </c>
      <c r="N2428" s="9">
        <f>_xlfn.NORM.INV(M2428,$B$9,$B$10)</f>
        <v/>
      </c>
      <c r="O2428" s="24">
        <f>_xlfn.NORM.DIST(Data!Y2428,$C$9,$C$10,TRUE)</f>
        <v/>
      </c>
      <c r="P2428" s="9">
        <f>_xlfn.NORM.INV(O2428,$B$9,$B$10)</f>
        <v/>
      </c>
    </row>
    <row r="2429">
      <c r="H2429" s="14">
        <f>Data!A2429</f>
        <v/>
      </c>
      <c r="I2429" s="24">
        <f>IF(Occurrence!J2429&gt;0,_xlfn.GAMMA.DIST(Occurrence!J2429,$C$6,$C$7,TRUE),0)</f>
        <v/>
      </c>
      <c r="J2429" s="9">
        <f>IF(Occurrence!J2429&gt;0,_xlfn.GAMMA.INV(I2429,$B$6,$B$7),0)</f>
        <v/>
      </c>
      <c r="K2429" s="24">
        <f>IF(Occurrence!K2429&gt;0,_xlfn.GAMMA.DIST(Occurrence!K2429,$C$6,$C$7,TRUE),0)</f>
        <v/>
      </c>
      <c r="L2429" s="9">
        <f>IF(Occurrence!K2429&gt;0,_xlfn.GAMMA.INV(K2429,$B$6,$B$7),0)</f>
        <v/>
      </c>
      <c r="M2429" s="24">
        <f>_xlfn.NORM.DIST(Data!X2429,$C$9,$C$10,TRUE)</f>
        <v/>
      </c>
      <c r="N2429" s="9">
        <f>_xlfn.NORM.INV(M2429,$B$9,$B$10)</f>
        <v/>
      </c>
      <c r="O2429" s="24">
        <f>_xlfn.NORM.DIST(Data!Y2429,$C$9,$C$10,TRUE)</f>
        <v/>
      </c>
      <c r="P2429" s="9">
        <f>_xlfn.NORM.INV(O2429,$B$9,$B$10)</f>
        <v/>
      </c>
    </row>
    <row r="2430">
      <c r="H2430" s="14">
        <f>Data!A2430</f>
        <v/>
      </c>
      <c r="I2430" s="24">
        <f>IF(Occurrence!J2430&gt;0,_xlfn.GAMMA.DIST(Occurrence!J2430,$C$6,$C$7,TRUE),0)</f>
        <v/>
      </c>
      <c r="J2430" s="9">
        <f>IF(Occurrence!J2430&gt;0,_xlfn.GAMMA.INV(I2430,$B$6,$B$7),0)</f>
        <v/>
      </c>
      <c r="K2430" s="24">
        <f>IF(Occurrence!K2430&gt;0,_xlfn.GAMMA.DIST(Occurrence!K2430,$C$6,$C$7,TRUE),0)</f>
        <v/>
      </c>
      <c r="L2430" s="9">
        <f>IF(Occurrence!K2430&gt;0,_xlfn.GAMMA.INV(K2430,$B$6,$B$7),0)</f>
        <v/>
      </c>
      <c r="M2430" s="24">
        <f>_xlfn.NORM.DIST(Data!X2430,$C$9,$C$10,TRUE)</f>
        <v/>
      </c>
      <c r="N2430" s="9">
        <f>_xlfn.NORM.INV(M2430,$B$9,$B$10)</f>
        <v/>
      </c>
      <c r="O2430" s="24">
        <f>_xlfn.NORM.DIST(Data!Y2430,$C$9,$C$10,TRUE)</f>
        <v/>
      </c>
      <c r="P2430" s="9">
        <f>_xlfn.NORM.INV(O2430,$B$9,$B$10)</f>
        <v/>
      </c>
    </row>
    <row r="2431">
      <c r="H2431" s="14">
        <f>Data!A2431</f>
        <v/>
      </c>
      <c r="I2431" s="24">
        <f>IF(Occurrence!J2431&gt;0,_xlfn.GAMMA.DIST(Occurrence!J2431,$C$6,$C$7,TRUE),0)</f>
        <v/>
      </c>
      <c r="J2431" s="9">
        <f>IF(Occurrence!J2431&gt;0,_xlfn.GAMMA.INV(I2431,$B$6,$B$7),0)</f>
        <v/>
      </c>
      <c r="K2431" s="24">
        <f>IF(Occurrence!K2431&gt;0,_xlfn.GAMMA.DIST(Occurrence!K2431,$C$6,$C$7,TRUE),0)</f>
        <v/>
      </c>
      <c r="L2431" s="9">
        <f>IF(Occurrence!K2431&gt;0,_xlfn.GAMMA.INV(K2431,$B$6,$B$7),0)</f>
        <v/>
      </c>
      <c r="M2431" s="24">
        <f>_xlfn.NORM.DIST(Data!X2431,$C$9,$C$10,TRUE)</f>
        <v/>
      </c>
      <c r="N2431" s="9">
        <f>_xlfn.NORM.INV(M2431,$B$9,$B$10)</f>
        <v/>
      </c>
      <c r="O2431" s="24">
        <f>_xlfn.NORM.DIST(Data!Y2431,$C$9,$C$10,TRUE)</f>
        <v/>
      </c>
      <c r="P2431" s="9">
        <f>_xlfn.NORM.INV(O2431,$B$9,$B$10)</f>
        <v/>
      </c>
    </row>
    <row r="2432">
      <c r="H2432" s="14">
        <f>Data!A2432</f>
        <v/>
      </c>
      <c r="I2432" s="24">
        <f>IF(Occurrence!J2432&gt;0,_xlfn.GAMMA.DIST(Occurrence!J2432,$C$6,$C$7,TRUE),0)</f>
        <v/>
      </c>
      <c r="J2432" s="9">
        <f>IF(Occurrence!J2432&gt;0,_xlfn.GAMMA.INV(I2432,$B$6,$B$7),0)</f>
        <v/>
      </c>
      <c r="K2432" s="24">
        <f>IF(Occurrence!K2432&gt;0,_xlfn.GAMMA.DIST(Occurrence!K2432,$C$6,$C$7,TRUE),0)</f>
        <v/>
      </c>
      <c r="L2432" s="9">
        <f>IF(Occurrence!K2432&gt;0,_xlfn.GAMMA.INV(K2432,$B$6,$B$7),0)</f>
        <v/>
      </c>
      <c r="M2432" s="24">
        <f>_xlfn.NORM.DIST(Data!X2432,$C$9,$C$10,TRUE)</f>
        <v/>
      </c>
      <c r="N2432" s="9">
        <f>_xlfn.NORM.INV(M2432,$B$9,$B$10)</f>
        <v/>
      </c>
      <c r="O2432" s="24">
        <f>_xlfn.NORM.DIST(Data!Y2432,$C$9,$C$10,TRUE)</f>
        <v/>
      </c>
      <c r="P2432" s="9">
        <f>_xlfn.NORM.INV(O2432,$B$9,$B$10)</f>
        <v/>
      </c>
    </row>
    <row r="2433">
      <c r="H2433" s="14">
        <f>Data!A2433</f>
        <v/>
      </c>
      <c r="I2433" s="24">
        <f>IF(Occurrence!J2433&gt;0,_xlfn.GAMMA.DIST(Occurrence!J2433,$C$6,$C$7,TRUE),0)</f>
        <v/>
      </c>
      <c r="J2433" s="9">
        <f>IF(Occurrence!J2433&gt;0,_xlfn.GAMMA.INV(I2433,$B$6,$B$7),0)</f>
        <v/>
      </c>
      <c r="K2433" s="24">
        <f>IF(Occurrence!K2433&gt;0,_xlfn.GAMMA.DIST(Occurrence!K2433,$C$6,$C$7,TRUE),0)</f>
        <v/>
      </c>
      <c r="L2433" s="9">
        <f>IF(Occurrence!K2433&gt;0,_xlfn.GAMMA.INV(K2433,$B$6,$B$7),0)</f>
        <v/>
      </c>
      <c r="M2433" s="24">
        <f>_xlfn.NORM.DIST(Data!X2433,$C$9,$C$10,TRUE)</f>
        <v/>
      </c>
      <c r="N2433" s="9">
        <f>_xlfn.NORM.INV(M2433,$B$9,$B$10)</f>
        <v/>
      </c>
      <c r="O2433" s="24">
        <f>_xlfn.NORM.DIST(Data!Y2433,$C$9,$C$10,TRUE)</f>
        <v/>
      </c>
      <c r="P2433" s="9">
        <f>_xlfn.NORM.INV(O2433,$B$9,$B$10)</f>
        <v/>
      </c>
    </row>
    <row r="2434">
      <c r="H2434" s="14">
        <f>Data!A2434</f>
        <v/>
      </c>
      <c r="I2434" s="24">
        <f>IF(Occurrence!J2434&gt;0,_xlfn.GAMMA.DIST(Occurrence!J2434,$C$6,$C$7,TRUE),0)</f>
        <v/>
      </c>
      <c r="J2434" s="9">
        <f>IF(Occurrence!J2434&gt;0,_xlfn.GAMMA.INV(I2434,$B$6,$B$7),0)</f>
        <v/>
      </c>
      <c r="K2434" s="24">
        <f>IF(Occurrence!K2434&gt;0,_xlfn.GAMMA.DIST(Occurrence!K2434,$C$6,$C$7,TRUE),0)</f>
        <v/>
      </c>
      <c r="L2434" s="9">
        <f>IF(Occurrence!K2434&gt;0,_xlfn.GAMMA.INV(K2434,$B$6,$B$7),0)</f>
        <v/>
      </c>
      <c r="M2434" s="24">
        <f>_xlfn.NORM.DIST(Data!X2434,$C$9,$C$10,TRUE)</f>
        <v/>
      </c>
      <c r="N2434" s="9">
        <f>_xlfn.NORM.INV(M2434,$B$9,$B$10)</f>
        <v/>
      </c>
      <c r="O2434" s="24">
        <f>_xlfn.NORM.DIST(Data!Y2434,$C$9,$C$10,TRUE)</f>
        <v/>
      </c>
      <c r="P2434" s="9">
        <f>_xlfn.NORM.INV(O2434,$B$9,$B$10)</f>
        <v/>
      </c>
    </row>
    <row r="2435">
      <c r="H2435" s="14">
        <f>Data!A2435</f>
        <v/>
      </c>
      <c r="I2435" s="24">
        <f>IF(Occurrence!J2435&gt;0,_xlfn.GAMMA.DIST(Occurrence!J2435,$C$6,$C$7,TRUE),0)</f>
        <v/>
      </c>
      <c r="J2435" s="9">
        <f>IF(Occurrence!J2435&gt;0,_xlfn.GAMMA.INV(I2435,$B$6,$B$7),0)</f>
        <v/>
      </c>
      <c r="K2435" s="24">
        <f>IF(Occurrence!K2435&gt;0,_xlfn.GAMMA.DIST(Occurrence!K2435,$C$6,$C$7,TRUE),0)</f>
        <v/>
      </c>
      <c r="L2435" s="9">
        <f>IF(Occurrence!K2435&gt;0,_xlfn.GAMMA.INV(K2435,$B$6,$B$7),0)</f>
        <v/>
      </c>
      <c r="M2435" s="24">
        <f>_xlfn.NORM.DIST(Data!X2435,$C$9,$C$10,TRUE)</f>
        <v/>
      </c>
      <c r="N2435" s="9">
        <f>_xlfn.NORM.INV(M2435,$B$9,$B$10)</f>
        <v/>
      </c>
      <c r="O2435" s="24">
        <f>_xlfn.NORM.DIST(Data!Y2435,$C$9,$C$10,TRUE)</f>
        <v/>
      </c>
      <c r="P2435" s="9">
        <f>_xlfn.NORM.INV(O2435,$B$9,$B$10)</f>
        <v/>
      </c>
    </row>
    <row r="2436">
      <c r="H2436" s="14">
        <f>Data!A2436</f>
        <v/>
      </c>
      <c r="I2436" s="24">
        <f>IF(Occurrence!J2436&gt;0,_xlfn.GAMMA.DIST(Occurrence!J2436,$C$6,$C$7,TRUE),0)</f>
        <v/>
      </c>
      <c r="J2436" s="9">
        <f>IF(Occurrence!J2436&gt;0,_xlfn.GAMMA.INV(I2436,$B$6,$B$7),0)</f>
        <v/>
      </c>
      <c r="K2436" s="24">
        <f>IF(Occurrence!K2436&gt;0,_xlfn.GAMMA.DIST(Occurrence!K2436,$C$6,$C$7,TRUE),0)</f>
        <v/>
      </c>
      <c r="L2436" s="9">
        <f>IF(Occurrence!K2436&gt;0,_xlfn.GAMMA.INV(K2436,$B$6,$B$7),0)</f>
        <v/>
      </c>
      <c r="M2436" s="24">
        <f>_xlfn.NORM.DIST(Data!X2436,$C$9,$C$10,TRUE)</f>
        <v/>
      </c>
      <c r="N2436" s="9">
        <f>_xlfn.NORM.INV(M2436,$B$9,$B$10)</f>
        <v/>
      </c>
      <c r="O2436" s="24">
        <f>_xlfn.NORM.DIST(Data!Y2436,$C$9,$C$10,TRUE)</f>
        <v/>
      </c>
      <c r="P2436" s="9">
        <f>_xlfn.NORM.INV(O2436,$B$9,$B$10)</f>
        <v/>
      </c>
    </row>
    <row r="2437">
      <c r="H2437" s="14">
        <f>Data!A2437</f>
        <v/>
      </c>
      <c r="I2437" s="24">
        <f>IF(Occurrence!J2437&gt;0,_xlfn.GAMMA.DIST(Occurrence!J2437,$C$6,$C$7,TRUE),0)</f>
        <v/>
      </c>
      <c r="J2437" s="9">
        <f>IF(Occurrence!J2437&gt;0,_xlfn.GAMMA.INV(I2437,$B$6,$B$7),0)</f>
        <v/>
      </c>
      <c r="K2437" s="24">
        <f>IF(Occurrence!K2437&gt;0,_xlfn.GAMMA.DIST(Occurrence!K2437,$C$6,$C$7,TRUE),0)</f>
        <v/>
      </c>
      <c r="L2437" s="9">
        <f>IF(Occurrence!K2437&gt;0,_xlfn.GAMMA.INV(K2437,$B$6,$B$7),0)</f>
        <v/>
      </c>
      <c r="M2437" s="24">
        <f>_xlfn.NORM.DIST(Data!X2437,$C$9,$C$10,TRUE)</f>
        <v/>
      </c>
      <c r="N2437" s="9">
        <f>_xlfn.NORM.INV(M2437,$B$9,$B$10)</f>
        <v/>
      </c>
      <c r="O2437" s="24">
        <f>_xlfn.NORM.DIST(Data!Y2437,$C$9,$C$10,TRUE)</f>
        <v/>
      </c>
      <c r="P2437" s="9">
        <f>_xlfn.NORM.INV(O2437,$B$9,$B$10)</f>
        <v/>
      </c>
    </row>
    <row r="2438">
      <c r="H2438" s="14">
        <f>Data!A2438</f>
        <v/>
      </c>
      <c r="I2438" s="24">
        <f>IF(Occurrence!J2438&gt;0,_xlfn.GAMMA.DIST(Occurrence!J2438,$C$6,$C$7,TRUE),0)</f>
        <v/>
      </c>
      <c r="J2438" s="9">
        <f>IF(Occurrence!J2438&gt;0,_xlfn.GAMMA.INV(I2438,$B$6,$B$7),0)</f>
        <v/>
      </c>
      <c r="K2438" s="24">
        <f>IF(Occurrence!K2438&gt;0,_xlfn.GAMMA.DIST(Occurrence!K2438,$C$6,$C$7,TRUE),0)</f>
        <v/>
      </c>
      <c r="L2438" s="9">
        <f>IF(Occurrence!K2438&gt;0,_xlfn.GAMMA.INV(K2438,$B$6,$B$7),0)</f>
        <v/>
      </c>
      <c r="M2438" s="24">
        <f>_xlfn.NORM.DIST(Data!X2438,$C$9,$C$10,TRUE)</f>
        <v/>
      </c>
      <c r="N2438" s="9">
        <f>_xlfn.NORM.INV(M2438,$B$9,$B$10)</f>
        <v/>
      </c>
      <c r="O2438" s="24">
        <f>_xlfn.NORM.DIST(Data!Y2438,$C$9,$C$10,TRUE)</f>
        <v/>
      </c>
      <c r="P2438" s="9">
        <f>_xlfn.NORM.INV(O2438,$B$9,$B$10)</f>
        <v/>
      </c>
    </row>
    <row r="2439">
      <c r="H2439" s="14">
        <f>Data!A2439</f>
        <v/>
      </c>
      <c r="I2439" s="24">
        <f>IF(Occurrence!J2439&gt;0,_xlfn.GAMMA.DIST(Occurrence!J2439,$C$6,$C$7,TRUE),0)</f>
        <v/>
      </c>
      <c r="J2439" s="9">
        <f>IF(Occurrence!J2439&gt;0,_xlfn.GAMMA.INV(I2439,$B$6,$B$7),0)</f>
        <v/>
      </c>
      <c r="K2439" s="24">
        <f>IF(Occurrence!K2439&gt;0,_xlfn.GAMMA.DIST(Occurrence!K2439,$C$6,$C$7,TRUE),0)</f>
        <v/>
      </c>
      <c r="L2439" s="9">
        <f>IF(Occurrence!K2439&gt;0,_xlfn.GAMMA.INV(K2439,$B$6,$B$7),0)</f>
        <v/>
      </c>
      <c r="M2439" s="24">
        <f>_xlfn.NORM.DIST(Data!X2439,$C$9,$C$10,TRUE)</f>
        <v/>
      </c>
      <c r="N2439" s="9">
        <f>_xlfn.NORM.INV(M2439,$B$9,$B$10)</f>
        <v/>
      </c>
      <c r="O2439" s="24">
        <f>_xlfn.NORM.DIST(Data!Y2439,$C$9,$C$10,TRUE)</f>
        <v/>
      </c>
      <c r="P2439" s="9">
        <f>_xlfn.NORM.INV(O2439,$B$9,$B$10)</f>
        <v/>
      </c>
    </row>
    <row r="2440">
      <c r="H2440" s="14">
        <f>Data!A2440</f>
        <v/>
      </c>
      <c r="I2440" s="24">
        <f>IF(Occurrence!J2440&gt;0,_xlfn.GAMMA.DIST(Occurrence!J2440,$C$6,$C$7,TRUE),0)</f>
        <v/>
      </c>
      <c r="J2440" s="9">
        <f>IF(Occurrence!J2440&gt;0,_xlfn.GAMMA.INV(I2440,$B$6,$B$7),0)</f>
        <v/>
      </c>
      <c r="K2440" s="24">
        <f>IF(Occurrence!K2440&gt;0,_xlfn.GAMMA.DIST(Occurrence!K2440,$C$6,$C$7,TRUE),0)</f>
        <v/>
      </c>
      <c r="L2440" s="9">
        <f>IF(Occurrence!K2440&gt;0,_xlfn.GAMMA.INV(K2440,$B$6,$B$7),0)</f>
        <v/>
      </c>
      <c r="M2440" s="24">
        <f>_xlfn.NORM.DIST(Data!X2440,$C$9,$C$10,TRUE)</f>
        <v/>
      </c>
      <c r="N2440" s="9">
        <f>_xlfn.NORM.INV(M2440,$B$9,$B$10)</f>
        <v/>
      </c>
      <c r="O2440" s="24">
        <f>_xlfn.NORM.DIST(Data!Y2440,$C$9,$C$10,TRUE)</f>
        <v/>
      </c>
      <c r="P2440" s="9">
        <f>_xlfn.NORM.INV(O2440,$B$9,$B$10)</f>
        <v/>
      </c>
    </row>
    <row r="2441">
      <c r="H2441" s="14">
        <f>Data!A2441</f>
        <v/>
      </c>
      <c r="I2441" s="24">
        <f>IF(Occurrence!J2441&gt;0,_xlfn.GAMMA.DIST(Occurrence!J2441,$C$6,$C$7,TRUE),0)</f>
        <v/>
      </c>
      <c r="J2441" s="9">
        <f>IF(Occurrence!J2441&gt;0,_xlfn.GAMMA.INV(I2441,$B$6,$B$7),0)</f>
        <v/>
      </c>
      <c r="K2441" s="24">
        <f>IF(Occurrence!K2441&gt;0,_xlfn.GAMMA.DIST(Occurrence!K2441,$C$6,$C$7,TRUE),0)</f>
        <v/>
      </c>
      <c r="L2441" s="9">
        <f>IF(Occurrence!K2441&gt;0,_xlfn.GAMMA.INV(K2441,$B$6,$B$7),0)</f>
        <v/>
      </c>
      <c r="M2441" s="24">
        <f>_xlfn.NORM.DIST(Data!X2441,$C$9,$C$10,TRUE)</f>
        <v/>
      </c>
      <c r="N2441" s="9">
        <f>_xlfn.NORM.INV(M2441,$B$9,$B$10)</f>
        <v/>
      </c>
      <c r="O2441" s="24">
        <f>_xlfn.NORM.DIST(Data!Y2441,$C$9,$C$10,TRUE)</f>
        <v/>
      </c>
      <c r="P2441" s="9">
        <f>_xlfn.NORM.INV(O2441,$B$9,$B$10)</f>
        <v/>
      </c>
    </row>
  </sheetData>
  <pageMargins left="0.75" right="0.75" top="1" bottom="1" header="0.5" footer="0.5"/>
  <drawing xmlns:r="http://schemas.openxmlformats.org/officeDocument/2006/relationships" r:id="rId1"/>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2441"/>
  <sheetViews>
    <sheetView workbookViewId="0">
      <pane ySplit="3" topLeftCell="A4" activePane="bottomLeft" state="frozen"/>
      <selection pane="bottomLeft" activeCell="A1" sqref="A1"/>
    </sheetView>
  </sheetViews>
  <sheetFormatPr baseColWidth="8" defaultRowHeight="15"/>
  <cols>
    <col width="6" customWidth="1" min="1" max="1"/>
    <col width="10" customWidth="1" min="2" max="2"/>
    <col width="16" customWidth="1" min="3" max="3"/>
    <col width="18" customWidth="1" min="4" max="4"/>
    <col width="14" customWidth="1" min="5" max="5"/>
    <col width="14" customWidth="1" min="6" max="6"/>
    <col width="26" customWidth="1" min="8" max="8"/>
    <col width="12" customWidth="1" min="9" max="9"/>
    <col width="8"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30" customHeight="1">
      <c r="A1" s="1" t="inlineStr">
        <is>
          <t>Empirical quantile mapping with interpolation and constant extrapolation</t>
        </is>
      </c>
      <c r="K1" s="6" t="inlineStr">
        <is>
          <t>day</t>
        </is>
      </c>
      <c r="L1" s="6" t="inlineStr">
        <is>
          <t>rain val: index</t>
        </is>
      </c>
      <c r="M1" s="6" t="inlineStr">
        <is>
          <t>rain val: y</t>
        </is>
      </c>
      <c r="N1" s="6" t="inlineStr">
        <is>
          <t>rain fut: index</t>
        </is>
      </c>
      <c r="O1" s="6" t="inlineStr">
        <is>
          <t>rain fut: y</t>
        </is>
      </c>
      <c r="P1" s="6" t="inlineStr">
        <is>
          <t>temp val: index</t>
        </is>
      </c>
      <c r="Q1" s="6" t="inlineStr">
        <is>
          <t>temp val: y</t>
        </is>
      </c>
      <c r="R1" s="6" t="inlineStr">
        <is>
          <t>temp fut: index</t>
        </is>
      </c>
      <c r="S1" s="6" t="inlineStr">
        <is>
          <t>temp fut: y</t>
        </is>
      </c>
    </row>
    <row r="2">
      <c r="A2" s="5" t="inlineStr">
        <is>
          <t>A table of 99 quantiles (p = 0.01 ... 0.99) of each calibration series; a day's value is mapped by linear interpolation between neighbouring table entries. Outside the table: constant ratio (rain) or shift (temperature) of the end entry.</t>
        </is>
      </c>
      <c r="K2" s="14">
        <f>Data!A2</f>
        <v/>
      </c>
      <c r="L2" s="12">
        <f>IF(Occurrence!J2&lt;=0,-1,IFERROR(MATCH(Occurrence!J2,$D$4:$D$102,1),0))</f>
        <v/>
      </c>
      <c r="M2" s="9">
        <f>IF(L2&lt;0,0,IF(L2=0,Occurrence!J2*$I$11,IF(L2&gt;=99,Occurrence!J2*$I$12,INDEX($C$4:$C$102,L2)+(Occurrence!J2-INDEX($D$4:$D$102,L2))/(INDEX($D$4:$D$102,L2+1)-INDEX($D$4:$D$102,L2))*(INDEX($C$4:$C$102,L2+1)-INDEX($C$4:$C$102,L2)))))</f>
        <v/>
      </c>
      <c r="N2" s="12">
        <f>IF(Occurrence!K2&lt;=0,-1,IFERROR(MATCH(Occurrence!K2,$D$4:$D$102,1),0))</f>
        <v/>
      </c>
      <c r="O2" s="9">
        <f>IF(N2&lt;0,0,IF(N2=0,Occurrence!K2*$I$11,IF(N2&gt;=99,Occurrence!K2*$I$12,INDEX($C$4:$C$102,N2)+(Occurrence!K2-INDEX($D$4:$D$102,N2))/(INDEX($D$4:$D$102,N2+1)-INDEX($D$4:$D$102,N2))*(INDEX($C$4:$C$102,N2+1)-INDEX($C$4:$C$102,N2)))))</f>
        <v/>
      </c>
      <c r="P2" s="12">
        <f>IFERROR(MATCH(Data!X2,$F$4:$F$102,1),0)</f>
        <v/>
      </c>
      <c r="Q2" s="9">
        <f>IF(P2=0,Data!X2+$I$13,IF(P2&gt;=99,Data!X2+$I$14,INDEX($E$4:$E$102,P2)+(Data!X2-INDEX($F$4:$F$102,P2))/(INDEX($F$4:$F$102,P2+1)-INDEX($F$4:$F$102,P2))*(INDEX($E$4:$E$102,P2+1)-INDEX($E$4:$E$102,P2))))</f>
        <v/>
      </c>
      <c r="R2" s="12">
        <f>IFERROR(MATCH(Data!Y2,$F$4:$F$102,1),0)</f>
        <v/>
      </c>
      <c r="S2" s="9">
        <f>IF(R2=0,Data!Y2+$I$13,IF(R2&gt;=99,Data!Y2+$I$14,INDEX($E$4:$E$102,R2)+(Data!Y2-INDEX($F$4:$F$102,R2))/(INDEX($F$4:$F$102,R2+1)-INDEX($F$4:$F$102,R2))*(INDEX($E$4:$E$102,R2+1)-INDEX($E$4:$E$102,R2))))</f>
        <v/>
      </c>
    </row>
    <row r="3" ht="42" customHeight="1">
      <c r="A3" s="6" t="inlineStr">
        <is>
          <t>k</t>
        </is>
      </c>
      <c r="B3" s="6" t="inlineStr">
        <is>
          <t>p = k/100</t>
        </is>
      </c>
      <c r="C3" s="6" t="inlineStr">
        <is>
          <t>obs rain quantile (wet days)</t>
        </is>
      </c>
      <c r="D3" s="6" t="inlineStr">
        <is>
          <t>model rain quantile (wet days, adj.)</t>
        </is>
      </c>
      <c r="E3" s="6" t="inlineStr">
        <is>
          <t>obs temp quantile</t>
        </is>
      </c>
      <c r="F3" s="6" t="inlineStr">
        <is>
          <t>model temp quantile</t>
        </is>
      </c>
      <c r="H3" s="4" t="inlineStr">
        <is>
          <t>Counts</t>
        </is>
      </c>
      <c r="K3" s="14">
        <f>Data!A3</f>
        <v/>
      </c>
      <c r="L3" s="12">
        <f>IF(Occurrence!J3&lt;=0,-1,IFERROR(MATCH(Occurrence!J3,$D$4:$D$102,1),0))</f>
        <v/>
      </c>
      <c r="M3" s="9">
        <f>IF(L3&lt;0,0,IF(L3=0,Occurrence!J3*$I$11,IF(L3&gt;=99,Occurrence!J3*$I$12,INDEX($C$4:$C$102,L3)+(Occurrence!J3-INDEX($D$4:$D$102,L3))/(INDEX($D$4:$D$102,L3+1)-INDEX($D$4:$D$102,L3))*(INDEX($C$4:$C$102,L3+1)-INDEX($C$4:$C$102,L3)))))</f>
        <v/>
      </c>
      <c r="N3" s="12">
        <f>IF(Occurrence!K3&lt;=0,-1,IFERROR(MATCH(Occurrence!K3,$D$4:$D$102,1),0))</f>
        <v/>
      </c>
      <c r="O3" s="9">
        <f>IF(N3&lt;0,0,IF(N3=0,Occurrence!K3*$I$11,IF(N3&gt;=99,Occurrence!K3*$I$12,INDEX($C$4:$C$102,N3)+(Occurrence!K3-INDEX($D$4:$D$102,N3))/(INDEX($D$4:$D$102,N3+1)-INDEX($D$4:$D$102,N3))*(INDEX($C$4:$C$102,N3+1)-INDEX($C$4:$C$102,N3)))))</f>
        <v/>
      </c>
      <c r="P3" s="12">
        <f>IFERROR(MATCH(Data!X3,$F$4:$F$102,1),0)</f>
        <v/>
      </c>
      <c r="Q3" s="9">
        <f>IF(P3=0,Data!X3+$I$13,IF(P3&gt;=99,Data!X3+$I$14,INDEX($E$4:$E$102,P3)+(Data!X3-INDEX($F$4:$F$102,P3))/(INDEX($F$4:$F$102,P3+1)-INDEX($F$4:$F$102,P3))*(INDEX($E$4:$E$102,P3+1)-INDEX($E$4:$E$102,P3))))</f>
        <v/>
      </c>
      <c r="R3" s="12">
        <f>IFERROR(MATCH(Data!Y3,$F$4:$F$102,1),0)</f>
        <v/>
      </c>
      <c r="S3" s="9">
        <f>IF(R3=0,Data!Y3+$I$13,IF(R3&gt;=99,Data!Y3+$I$14,INDEX($E$4:$E$102,R3)+(Data!Y3-INDEX($F$4:$F$102,R3))/(INDEX($F$4:$F$102,R3+1)-INDEX($F$4:$F$102,R3))*(INDEX($E$4:$E$102,R3+1)-INDEX($E$4:$E$102,R3))))</f>
        <v/>
      </c>
    </row>
    <row r="4">
      <c r="A4" s="11" t="n">
        <v>1</v>
      </c>
      <c r="B4" s="9">
        <f>A4/100</f>
        <v/>
      </c>
      <c r="C4" s="16">
        <f>_xlfn.PERCENTILE.INC(Data!$O$2:$O$2441,($I$5+B4*($I$6-1))/($I$4-1))</f>
        <v/>
      </c>
      <c r="D4" s="16">
        <f>_xlfn.PERCENTILE.INC(Occurrence!$I$2:$I$2441,($I$7+B4*($I$8-1))/($I$4-1))</f>
        <v/>
      </c>
      <c r="E4" s="16">
        <f>_xlfn.PERCENTILE.INC(Data!$U$2:$U$2441,B4)</f>
        <v/>
      </c>
      <c r="F4" s="16">
        <f>_xlfn.PERCENTILE.INC(Data!$V$2:$V$2441,B4)</f>
        <v/>
      </c>
      <c r="H4" s="7" t="inlineStr">
        <is>
          <t>N days</t>
        </is>
      </c>
      <c r="I4" s="12">
        <f>COUNT(Data!$O$2:$O$2441)</f>
        <v/>
      </c>
      <c r="K4" s="14">
        <f>Data!A4</f>
        <v/>
      </c>
      <c r="L4" s="12">
        <f>IF(Occurrence!J4&lt;=0,-1,IFERROR(MATCH(Occurrence!J4,$D$4:$D$102,1),0))</f>
        <v/>
      </c>
      <c r="M4" s="9">
        <f>IF(L4&lt;0,0,IF(L4=0,Occurrence!J4*$I$11,IF(L4&gt;=99,Occurrence!J4*$I$12,INDEX($C$4:$C$102,L4)+(Occurrence!J4-INDEX($D$4:$D$102,L4))/(INDEX($D$4:$D$102,L4+1)-INDEX($D$4:$D$102,L4))*(INDEX($C$4:$C$102,L4+1)-INDEX($C$4:$C$102,L4)))))</f>
        <v/>
      </c>
      <c r="N4" s="12">
        <f>IF(Occurrence!K4&lt;=0,-1,IFERROR(MATCH(Occurrence!K4,$D$4:$D$102,1),0))</f>
        <v/>
      </c>
      <c r="O4" s="9">
        <f>IF(N4&lt;0,0,IF(N4=0,Occurrence!K4*$I$11,IF(N4&gt;=99,Occurrence!K4*$I$12,INDEX($C$4:$C$102,N4)+(Occurrence!K4-INDEX($D$4:$D$102,N4))/(INDEX($D$4:$D$102,N4+1)-INDEX($D$4:$D$102,N4))*(INDEX($C$4:$C$102,N4+1)-INDEX($C$4:$C$102,N4)))))</f>
        <v/>
      </c>
      <c r="P4" s="12">
        <f>IFERROR(MATCH(Data!X4,$F$4:$F$102,1),0)</f>
        <v/>
      </c>
      <c r="Q4" s="9">
        <f>IF(P4=0,Data!X4+$I$13,IF(P4&gt;=99,Data!X4+$I$14,INDEX($E$4:$E$102,P4)+(Data!X4-INDEX($F$4:$F$102,P4))/(INDEX($F$4:$F$102,P4+1)-INDEX($F$4:$F$102,P4))*(INDEX($E$4:$E$102,P4+1)-INDEX($E$4:$E$102,P4))))</f>
        <v/>
      </c>
      <c r="R4" s="12">
        <f>IFERROR(MATCH(Data!Y4,$F$4:$F$102,1),0)</f>
        <v/>
      </c>
      <c r="S4" s="9">
        <f>IF(R4=0,Data!Y4+$I$13,IF(R4&gt;=99,Data!Y4+$I$14,INDEX($E$4:$E$102,R4)+(Data!Y4-INDEX($F$4:$F$102,R4))/(INDEX($F$4:$F$102,R4+1)-INDEX($F$4:$F$102,R4))*(INDEX($E$4:$E$102,R4+1)-INDEX($E$4:$E$102,R4))))</f>
        <v/>
      </c>
    </row>
    <row r="5">
      <c r="A5" s="11" t="n">
        <v>2</v>
      </c>
      <c r="B5" s="9">
        <f>A5/100</f>
        <v/>
      </c>
      <c r="C5" s="16">
        <f>_xlfn.PERCENTILE.INC(Data!$O$2:$O$2441,($I$5+B5*($I$6-1))/($I$4-1))</f>
        <v/>
      </c>
      <c r="D5" s="16">
        <f>_xlfn.PERCENTILE.INC(Occurrence!$I$2:$I$2441,($I$7+B5*($I$8-1))/($I$4-1))</f>
        <v/>
      </c>
      <c r="E5" s="16">
        <f>_xlfn.PERCENTILE.INC(Data!$U$2:$U$2441,B5)</f>
        <v/>
      </c>
      <c r="F5" s="16">
        <f>_xlfn.PERCENTILE.INC(Data!$V$2:$V$2441,B5)</f>
        <v/>
      </c>
      <c r="H5" s="7" t="inlineStr">
        <is>
          <t>obs zero days</t>
        </is>
      </c>
      <c r="I5" s="12">
        <f>COUNTIF(Data!$O$2:$O$2441,0)</f>
        <v/>
      </c>
      <c r="K5" s="14">
        <f>Data!A5</f>
        <v/>
      </c>
      <c r="L5" s="12">
        <f>IF(Occurrence!J5&lt;=0,-1,IFERROR(MATCH(Occurrence!J5,$D$4:$D$102,1),0))</f>
        <v/>
      </c>
      <c r="M5" s="9">
        <f>IF(L5&lt;0,0,IF(L5=0,Occurrence!J5*$I$11,IF(L5&gt;=99,Occurrence!J5*$I$12,INDEX($C$4:$C$102,L5)+(Occurrence!J5-INDEX($D$4:$D$102,L5))/(INDEX($D$4:$D$102,L5+1)-INDEX($D$4:$D$102,L5))*(INDEX($C$4:$C$102,L5+1)-INDEX($C$4:$C$102,L5)))))</f>
        <v/>
      </c>
      <c r="N5" s="12">
        <f>IF(Occurrence!K5&lt;=0,-1,IFERROR(MATCH(Occurrence!K5,$D$4:$D$102,1),0))</f>
        <v/>
      </c>
      <c r="O5" s="9">
        <f>IF(N5&lt;0,0,IF(N5=0,Occurrence!K5*$I$11,IF(N5&gt;=99,Occurrence!K5*$I$12,INDEX($C$4:$C$102,N5)+(Occurrence!K5-INDEX($D$4:$D$102,N5))/(INDEX($D$4:$D$102,N5+1)-INDEX($D$4:$D$102,N5))*(INDEX($C$4:$C$102,N5+1)-INDEX($C$4:$C$102,N5)))))</f>
        <v/>
      </c>
      <c r="P5" s="12">
        <f>IFERROR(MATCH(Data!X5,$F$4:$F$102,1),0)</f>
        <v/>
      </c>
      <c r="Q5" s="9">
        <f>IF(P5=0,Data!X5+$I$13,IF(P5&gt;=99,Data!X5+$I$14,INDEX($E$4:$E$102,P5)+(Data!X5-INDEX($F$4:$F$102,P5))/(INDEX($F$4:$F$102,P5+1)-INDEX($F$4:$F$102,P5))*(INDEX($E$4:$E$102,P5+1)-INDEX($E$4:$E$102,P5))))</f>
        <v/>
      </c>
      <c r="R5" s="12">
        <f>IFERROR(MATCH(Data!Y5,$F$4:$F$102,1),0)</f>
        <v/>
      </c>
      <c r="S5" s="9">
        <f>IF(R5=0,Data!Y5+$I$13,IF(R5&gt;=99,Data!Y5+$I$14,INDEX($E$4:$E$102,R5)+(Data!Y5-INDEX($F$4:$F$102,R5))/(INDEX($F$4:$F$102,R5+1)-INDEX($F$4:$F$102,R5))*(INDEX($E$4:$E$102,R5+1)-INDEX($E$4:$E$102,R5))))</f>
        <v/>
      </c>
    </row>
    <row r="6">
      <c r="A6" s="11" t="n">
        <v>3</v>
      </c>
      <c r="B6" s="9">
        <f>A6/100</f>
        <v/>
      </c>
      <c r="C6" s="16">
        <f>_xlfn.PERCENTILE.INC(Data!$O$2:$O$2441,($I$5+B6*($I$6-1))/($I$4-1))</f>
        <v/>
      </c>
      <c r="D6" s="16">
        <f>_xlfn.PERCENTILE.INC(Occurrence!$I$2:$I$2441,($I$7+B6*($I$8-1))/($I$4-1))</f>
        <v/>
      </c>
      <c r="E6" s="16">
        <f>_xlfn.PERCENTILE.INC(Data!$U$2:$U$2441,B6)</f>
        <v/>
      </c>
      <c r="F6" s="16">
        <f>_xlfn.PERCENTILE.INC(Data!$V$2:$V$2441,B6)</f>
        <v/>
      </c>
      <c r="H6" s="7" t="inlineStr">
        <is>
          <t>obs wet days</t>
        </is>
      </c>
      <c r="I6" s="12">
        <f>I4-I5</f>
        <v/>
      </c>
      <c r="K6" s="14">
        <f>Data!A6</f>
        <v/>
      </c>
      <c r="L6" s="12">
        <f>IF(Occurrence!J6&lt;=0,-1,IFERROR(MATCH(Occurrence!J6,$D$4:$D$102,1),0))</f>
        <v/>
      </c>
      <c r="M6" s="9">
        <f>IF(L6&lt;0,0,IF(L6=0,Occurrence!J6*$I$11,IF(L6&gt;=99,Occurrence!J6*$I$12,INDEX($C$4:$C$102,L6)+(Occurrence!J6-INDEX($D$4:$D$102,L6))/(INDEX($D$4:$D$102,L6+1)-INDEX($D$4:$D$102,L6))*(INDEX($C$4:$C$102,L6+1)-INDEX($C$4:$C$102,L6)))))</f>
        <v/>
      </c>
      <c r="N6" s="12">
        <f>IF(Occurrence!K6&lt;=0,-1,IFERROR(MATCH(Occurrence!K6,$D$4:$D$102,1),0))</f>
        <v/>
      </c>
      <c r="O6" s="9">
        <f>IF(N6&lt;0,0,IF(N6=0,Occurrence!K6*$I$11,IF(N6&gt;=99,Occurrence!K6*$I$12,INDEX($C$4:$C$102,N6)+(Occurrence!K6-INDEX($D$4:$D$102,N6))/(INDEX($D$4:$D$102,N6+1)-INDEX($D$4:$D$102,N6))*(INDEX($C$4:$C$102,N6+1)-INDEX($C$4:$C$102,N6)))))</f>
        <v/>
      </c>
      <c r="P6" s="12">
        <f>IFERROR(MATCH(Data!X6,$F$4:$F$102,1),0)</f>
        <v/>
      </c>
      <c r="Q6" s="9">
        <f>IF(P6=0,Data!X6+$I$13,IF(P6&gt;=99,Data!X6+$I$14,INDEX($E$4:$E$102,P6)+(Data!X6-INDEX($F$4:$F$102,P6))/(INDEX($F$4:$F$102,P6+1)-INDEX($F$4:$F$102,P6))*(INDEX($E$4:$E$102,P6+1)-INDEX($E$4:$E$102,P6))))</f>
        <v/>
      </c>
      <c r="R6" s="12">
        <f>IFERROR(MATCH(Data!Y6,$F$4:$F$102,1),0)</f>
        <v/>
      </c>
      <c r="S6" s="9">
        <f>IF(R6=0,Data!Y6+$I$13,IF(R6&gt;=99,Data!Y6+$I$14,INDEX($E$4:$E$102,R6)+(Data!Y6-INDEX($F$4:$F$102,R6))/(INDEX($F$4:$F$102,R6+1)-INDEX($F$4:$F$102,R6))*(INDEX($E$4:$E$102,R6+1)-INDEX($E$4:$E$102,R6))))</f>
        <v/>
      </c>
    </row>
    <row r="7">
      <c r="A7" s="11" t="n">
        <v>4</v>
      </c>
      <c r="B7" s="9">
        <f>A7/100</f>
        <v/>
      </c>
      <c r="C7" s="16">
        <f>_xlfn.PERCENTILE.INC(Data!$O$2:$O$2441,($I$5+B7*($I$6-1))/($I$4-1))</f>
        <v/>
      </c>
      <c r="D7" s="16">
        <f>_xlfn.PERCENTILE.INC(Occurrence!$I$2:$I$2441,($I$7+B7*($I$8-1))/($I$4-1))</f>
        <v/>
      </c>
      <c r="E7" s="16">
        <f>_xlfn.PERCENTILE.INC(Data!$U$2:$U$2441,B7)</f>
        <v/>
      </c>
      <c r="F7" s="16">
        <f>_xlfn.PERCENTILE.INC(Data!$V$2:$V$2441,B7)</f>
        <v/>
      </c>
      <c r="H7" s="7" t="inlineStr">
        <is>
          <t>model zero days (adj.)</t>
        </is>
      </c>
      <c r="I7" s="12">
        <f>COUNTIF(Occurrence!$I$2:$I$2441,0)</f>
        <v/>
      </c>
      <c r="K7" s="14">
        <f>Data!A7</f>
        <v/>
      </c>
      <c r="L7" s="12">
        <f>IF(Occurrence!J7&lt;=0,-1,IFERROR(MATCH(Occurrence!J7,$D$4:$D$102,1),0))</f>
        <v/>
      </c>
      <c r="M7" s="9">
        <f>IF(L7&lt;0,0,IF(L7=0,Occurrence!J7*$I$11,IF(L7&gt;=99,Occurrence!J7*$I$12,INDEX($C$4:$C$102,L7)+(Occurrence!J7-INDEX($D$4:$D$102,L7))/(INDEX($D$4:$D$102,L7+1)-INDEX($D$4:$D$102,L7))*(INDEX($C$4:$C$102,L7+1)-INDEX($C$4:$C$102,L7)))))</f>
        <v/>
      </c>
      <c r="N7" s="12">
        <f>IF(Occurrence!K7&lt;=0,-1,IFERROR(MATCH(Occurrence!K7,$D$4:$D$102,1),0))</f>
        <v/>
      </c>
      <c r="O7" s="9">
        <f>IF(N7&lt;0,0,IF(N7=0,Occurrence!K7*$I$11,IF(N7&gt;=99,Occurrence!K7*$I$12,INDEX($C$4:$C$102,N7)+(Occurrence!K7-INDEX($D$4:$D$102,N7))/(INDEX($D$4:$D$102,N7+1)-INDEX($D$4:$D$102,N7))*(INDEX($C$4:$C$102,N7+1)-INDEX($C$4:$C$102,N7)))))</f>
        <v/>
      </c>
      <c r="P7" s="12">
        <f>IFERROR(MATCH(Data!X7,$F$4:$F$102,1),0)</f>
        <v/>
      </c>
      <c r="Q7" s="9">
        <f>IF(P7=0,Data!X7+$I$13,IF(P7&gt;=99,Data!X7+$I$14,INDEX($E$4:$E$102,P7)+(Data!X7-INDEX($F$4:$F$102,P7))/(INDEX($F$4:$F$102,P7+1)-INDEX($F$4:$F$102,P7))*(INDEX($E$4:$E$102,P7+1)-INDEX($E$4:$E$102,P7))))</f>
        <v/>
      </c>
      <c r="R7" s="12">
        <f>IFERROR(MATCH(Data!Y7,$F$4:$F$102,1),0)</f>
        <v/>
      </c>
      <c r="S7" s="9">
        <f>IF(R7=0,Data!Y7+$I$13,IF(R7&gt;=99,Data!Y7+$I$14,INDEX($E$4:$E$102,R7)+(Data!Y7-INDEX($F$4:$F$102,R7))/(INDEX($F$4:$F$102,R7+1)-INDEX($F$4:$F$102,R7))*(INDEX($E$4:$E$102,R7+1)-INDEX($E$4:$E$102,R7))))</f>
        <v/>
      </c>
    </row>
    <row r="8">
      <c r="A8" s="11" t="n">
        <v>5</v>
      </c>
      <c r="B8" s="9">
        <f>A8/100</f>
        <v/>
      </c>
      <c r="C8" s="16">
        <f>_xlfn.PERCENTILE.INC(Data!$O$2:$O$2441,($I$5+B8*($I$6-1))/($I$4-1))</f>
        <v/>
      </c>
      <c r="D8" s="16">
        <f>_xlfn.PERCENTILE.INC(Occurrence!$I$2:$I$2441,($I$7+B8*($I$8-1))/($I$4-1))</f>
        <v/>
      </c>
      <c r="E8" s="16">
        <f>_xlfn.PERCENTILE.INC(Data!$U$2:$U$2441,B8)</f>
        <v/>
      </c>
      <c r="F8" s="16">
        <f>_xlfn.PERCENTILE.INC(Data!$V$2:$V$2441,B8)</f>
        <v/>
      </c>
      <c r="H8" s="7" t="inlineStr">
        <is>
          <t>model wet days (adj.)</t>
        </is>
      </c>
      <c r="I8" s="12">
        <f>I4-I7</f>
        <v/>
      </c>
      <c r="K8" s="14">
        <f>Data!A8</f>
        <v/>
      </c>
      <c r="L8" s="12">
        <f>IF(Occurrence!J8&lt;=0,-1,IFERROR(MATCH(Occurrence!J8,$D$4:$D$102,1),0))</f>
        <v/>
      </c>
      <c r="M8" s="9">
        <f>IF(L8&lt;0,0,IF(L8=0,Occurrence!J8*$I$11,IF(L8&gt;=99,Occurrence!J8*$I$12,INDEX($C$4:$C$102,L8)+(Occurrence!J8-INDEX($D$4:$D$102,L8))/(INDEX($D$4:$D$102,L8+1)-INDEX($D$4:$D$102,L8))*(INDEX($C$4:$C$102,L8+1)-INDEX($C$4:$C$102,L8)))))</f>
        <v/>
      </c>
      <c r="N8" s="12">
        <f>IF(Occurrence!K8&lt;=0,-1,IFERROR(MATCH(Occurrence!K8,$D$4:$D$102,1),0))</f>
        <v/>
      </c>
      <c r="O8" s="9">
        <f>IF(N8&lt;0,0,IF(N8=0,Occurrence!K8*$I$11,IF(N8&gt;=99,Occurrence!K8*$I$12,INDEX($C$4:$C$102,N8)+(Occurrence!K8-INDEX($D$4:$D$102,N8))/(INDEX($D$4:$D$102,N8+1)-INDEX($D$4:$D$102,N8))*(INDEX($C$4:$C$102,N8+1)-INDEX($C$4:$C$102,N8)))))</f>
        <v/>
      </c>
      <c r="P8" s="12">
        <f>IFERROR(MATCH(Data!X8,$F$4:$F$102,1),0)</f>
        <v/>
      </c>
      <c r="Q8" s="9">
        <f>IF(P8=0,Data!X8+$I$13,IF(P8&gt;=99,Data!X8+$I$14,INDEX($E$4:$E$102,P8)+(Data!X8-INDEX($F$4:$F$102,P8))/(INDEX($F$4:$F$102,P8+1)-INDEX($F$4:$F$102,P8))*(INDEX($E$4:$E$102,P8+1)-INDEX($E$4:$E$102,P8))))</f>
        <v/>
      </c>
      <c r="R8" s="12">
        <f>IFERROR(MATCH(Data!Y8,$F$4:$F$102,1),0)</f>
        <v/>
      </c>
      <c r="S8" s="9">
        <f>IF(R8=0,Data!Y8+$I$13,IF(R8&gt;=99,Data!Y8+$I$14,INDEX($E$4:$E$102,R8)+(Data!Y8-INDEX($F$4:$F$102,R8))/(INDEX($F$4:$F$102,R8+1)-INDEX($F$4:$F$102,R8))*(INDEX($E$4:$E$102,R8+1)-INDEX($E$4:$E$102,R8))))</f>
        <v/>
      </c>
    </row>
    <row r="9">
      <c r="A9" s="11" t="n">
        <v>6</v>
      </c>
      <c r="B9" s="9">
        <f>A9/100</f>
        <v/>
      </c>
      <c r="C9" s="16">
        <f>_xlfn.PERCENTILE.INC(Data!$O$2:$O$2441,($I$5+B9*($I$6-1))/($I$4-1))</f>
        <v/>
      </c>
      <c r="D9" s="16">
        <f>_xlfn.PERCENTILE.INC(Occurrence!$I$2:$I$2441,($I$7+B9*($I$8-1))/($I$4-1))</f>
        <v/>
      </c>
      <c r="E9" s="16">
        <f>_xlfn.PERCENTILE.INC(Data!$U$2:$U$2441,B9)</f>
        <v/>
      </c>
      <c r="F9" s="16">
        <f>_xlfn.PERCENTILE.INC(Data!$V$2:$V$2441,B9)</f>
        <v/>
      </c>
      <c r="K9" s="14">
        <f>Data!A9</f>
        <v/>
      </c>
      <c r="L9" s="12">
        <f>IF(Occurrence!J9&lt;=0,-1,IFERROR(MATCH(Occurrence!J9,$D$4:$D$102,1),0))</f>
        <v/>
      </c>
      <c r="M9" s="9">
        <f>IF(L9&lt;0,0,IF(L9=0,Occurrence!J9*$I$11,IF(L9&gt;=99,Occurrence!J9*$I$12,INDEX($C$4:$C$102,L9)+(Occurrence!J9-INDEX($D$4:$D$102,L9))/(INDEX($D$4:$D$102,L9+1)-INDEX($D$4:$D$102,L9))*(INDEX($C$4:$C$102,L9+1)-INDEX($C$4:$C$102,L9)))))</f>
        <v/>
      </c>
      <c r="N9" s="12">
        <f>IF(Occurrence!K9&lt;=0,-1,IFERROR(MATCH(Occurrence!K9,$D$4:$D$102,1),0))</f>
        <v/>
      </c>
      <c r="O9" s="9">
        <f>IF(N9&lt;0,0,IF(N9=0,Occurrence!K9*$I$11,IF(N9&gt;=99,Occurrence!K9*$I$12,INDEX($C$4:$C$102,N9)+(Occurrence!K9-INDEX($D$4:$D$102,N9))/(INDEX($D$4:$D$102,N9+1)-INDEX($D$4:$D$102,N9))*(INDEX($C$4:$C$102,N9+1)-INDEX($C$4:$C$102,N9)))))</f>
        <v/>
      </c>
      <c r="P9" s="12">
        <f>IFERROR(MATCH(Data!X9,$F$4:$F$102,1),0)</f>
        <v/>
      </c>
      <c r="Q9" s="9">
        <f>IF(P9=0,Data!X9+$I$13,IF(P9&gt;=99,Data!X9+$I$14,INDEX($E$4:$E$102,P9)+(Data!X9-INDEX($F$4:$F$102,P9))/(INDEX($F$4:$F$102,P9+1)-INDEX($F$4:$F$102,P9))*(INDEX($E$4:$E$102,P9+1)-INDEX($E$4:$E$102,P9))))</f>
        <v/>
      </c>
      <c r="R9" s="12">
        <f>IFERROR(MATCH(Data!Y9,$F$4:$F$102,1),0)</f>
        <v/>
      </c>
      <c r="S9" s="9">
        <f>IF(R9=0,Data!Y9+$I$13,IF(R9&gt;=99,Data!Y9+$I$14,INDEX($E$4:$E$102,R9)+(Data!Y9-INDEX($F$4:$F$102,R9))/(INDEX($F$4:$F$102,R9+1)-INDEX($F$4:$F$102,R9))*(INDEX($E$4:$E$102,R9+1)-INDEX($E$4:$E$102,R9))))</f>
        <v/>
      </c>
    </row>
    <row r="10">
      <c r="A10" s="11" t="n">
        <v>7</v>
      </c>
      <c r="B10" s="9">
        <f>A10/100</f>
        <v/>
      </c>
      <c r="C10" s="16">
        <f>_xlfn.PERCENTILE.INC(Data!$O$2:$O$2441,($I$5+B10*($I$6-1))/($I$4-1))</f>
        <v/>
      </c>
      <c r="D10" s="16">
        <f>_xlfn.PERCENTILE.INC(Occurrence!$I$2:$I$2441,($I$7+B10*($I$8-1))/($I$4-1))</f>
        <v/>
      </c>
      <c r="E10" s="16">
        <f>_xlfn.PERCENTILE.INC(Data!$U$2:$U$2441,B10)</f>
        <v/>
      </c>
      <c r="F10" s="16">
        <f>_xlfn.PERCENTILE.INC(Data!$V$2:$V$2441,B10)</f>
        <v/>
      </c>
      <c r="H10" s="4" t="inlineStr">
        <is>
          <t>Extrapolation rules</t>
        </is>
      </c>
      <c r="K10" s="14">
        <f>Data!A10</f>
        <v/>
      </c>
      <c r="L10" s="12">
        <f>IF(Occurrence!J10&lt;=0,-1,IFERROR(MATCH(Occurrence!J10,$D$4:$D$102,1),0))</f>
        <v/>
      </c>
      <c r="M10" s="9">
        <f>IF(L10&lt;0,0,IF(L10=0,Occurrence!J10*$I$11,IF(L10&gt;=99,Occurrence!J10*$I$12,INDEX($C$4:$C$102,L10)+(Occurrence!J10-INDEX($D$4:$D$102,L10))/(INDEX($D$4:$D$102,L10+1)-INDEX($D$4:$D$102,L10))*(INDEX($C$4:$C$102,L10+1)-INDEX($C$4:$C$102,L10)))))</f>
        <v/>
      </c>
      <c r="N10" s="12">
        <f>IF(Occurrence!K10&lt;=0,-1,IFERROR(MATCH(Occurrence!K10,$D$4:$D$102,1),0))</f>
        <v/>
      </c>
      <c r="O10" s="9">
        <f>IF(N10&lt;0,0,IF(N10=0,Occurrence!K10*$I$11,IF(N10&gt;=99,Occurrence!K10*$I$12,INDEX($C$4:$C$102,N10)+(Occurrence!K10-INDEX($D$4:$D$102,N10))/(INDEX($D$4:$D$102,N10+1)-INDEX($D$4:$D$102,N10))*(INDEX($C$4:$C$102,N10+1)-INDEX($C$4:$C$102,N10)))))</f>
        <v/>
      </c>
      <c r="P10" s="12">
        <f>IFERROR(MATCH(Data!X10,$F$4:$F$102,1),0)</f>
        <v/>
      </c>
      <c r="Q10" s="9">
        <f>IF(P10=0,Data!X10+$I$13,IF(P10&gt;=99,Data!X10+$I$14,INDEX($E$4:$E$102,P10)+(Data!X10-INDEX($F$4:$F$102,P10))/(INDEX($F$4:$F$102,P10+1)-INDEX($F$4:$F$102,P10))*(INDEX($E$4:$E$102,P10+1)-INDEX($E$4:$E$102,P10))))</f>
        <v/>
      </c>
      <c r="R10" s="12">
        <f>IFERROR(MATCH(Data!Y10,$F$4:$F$102,1),0)</f>
        <v/>
      </c>
      <c r="S10" s="9">
        <f>IF(R10=0,Data!Y10+$I$13,IF(R10&gt;=99,Data!Y10+$I$14,INDEX($E$4:$E$102,R10)+(Data!Y10-INDEX($F$4:$F$102,R10))/(INDEX($F$4:$F$102,R10+1)-INDEX($F$4:$F$102,R10))*(INDEX($E$4:$E$102,R10+1)-INDEX($E$4:$E$102,R10))))</f>
        <v/>
      </c>
    </row>
    <row r="11">
      <c r="A11" s="11" t="n">
        <v>8</v>
      </c>
      <c r="B11" s="9">
        <f>A11/100</f>
        <v/>
      </c>
      <c r="C11" s="16">
        <f>_xlfn.PERCENTILE.INC(Data!$O$2:$O$2441,($I$5+B11*($I$6-1))/($I$4-1))</f>
        <v/>
      </c>
      <c r="D11" s="16">
        <f>_xlfn.PERCENTILE.INC(Occurrence!$I$2:$I$2441,($I$7+B11*($I$8-1))/($I$4-1))</f>
        <v/>
      </c>
      <c r="E11" s="16">
        <f>_xlfn.PERCENTILE.INC(Data!$U$2:$U$2441,B11)</f>
        <v/>
      </c>
      <c r="F11" s="16">
        <f>_xlfn.PERCENTILE.INC(Data!$V$2:$V$2441,B11)</f>
        <v/>
      </c>
      <c r="H11" s="7" t="inlineStr">
        <is>
          <t>rain ratio, lowest entry</t>
        </is>
      </c>
      <c r="I11" s="16">
        <f>C4/D4</f>
        <v/>
      </c>
      <c r="K11" s="14">
        <f>Data!A11</f>
        <v/>
      </c>
      <c r="L11" s="12">
        <f>IF(Occurrence!J11&lt;=0,-1,IFERROR(MATCH(Occurrence!J11,$D$4:$D$102,1),0))</f>
        <v/>
      </c>
      <c r="M11" s="9">
        <f>IF(L11&lt;0,0,IF(L11=0,Occurrence!J11*$I$11,IF(L11&gt;=99,Occurrence!J11*$I$12,INDEX($C$4:$C$102,L11)+(Occurrence!J11-INDEX($D$4:$D$102,L11))/(INDEX($D$4:$D$102,L11+1)-INDEX($D$4:$D$102,L11))*(INDEX($C$4:$C$102,L11+1)-INDEX($C$4:$C$102,L11)))))</f>
        <v/>
      </c>
      <c r="N11" s="12">
        <f>IF(Occurrence!K11&lt;=0,-1,IFERROR(MATCH(Occurrence!K11,$D$4:$D$102,1),0))</f>
        <v/>
      </c>
      <c r="O11" s="9">
        <f>IF(N11&lt;0,0,IF(N11=0,Occurrence!K11*$I$11,IF(N11&gt;=99,Occurrence!K11*$I$12,INDEX($C$4:$C$102,N11)+(Occurrence!K11-INDEX($D$4:$D$102,N11))/(INDEX($D$4:$D$102,N11+1)-INDEX($D$4:$D$102,N11))*(INDEX($C$4:$C$102,N11+1)-INDEX($C$4:$C$102,N11)))))</f>
        <v/>
      </c>
      <c r="P11" s="12">
        <f>IFERROR(MATCH(Data!X11,$F$4:$F$102,1),0)</f>
        <v/>
      </c>
      <c r="Q11" s="9">
        <f>IF(P11=0,Data!X11+$I$13,IF(P11&gt;=99,Data!X11+$I$14,INDEX($E$4:$E$102,P11)+(Data!X11-INDEX($F$4:$F$102,P11))/(INDEX($F$4:$F$102,P11+1)-INDEX($F$4:$F$102,P11))*(INDEX($E$4:$E$102,P11+1)-INDEX($E$4:$E$102,P11))))</f>
        <v/>
      </c>
      <c r="R11" s="12">
        <f>IFERROR(MATCH(Data!Y11,$F$4:$F$102,1),0)</f>
        <v/>
      </c>
      <c r="S11" s="9">
        <f>IF(R11=0,Data!Y11+$I$13,IF(R11&gt;=99,Data!Y11+$I$14,INDEX($E$4:$E$102,R11)+(Data!Y11-INDEX($F$4:$F$102,R11))/(INDEX($F$4:$F$102,R11+1)-INDEX($F$4:$F$102,R11))*(INDEX($E$4:$E$102,R11+1)-INDEX($E$4:$E$102,R11))))</f>
        <v/>
      </c>
    </row>
    <row r="12">
      <c r="A12" s="11" t="n">
        <v>9</v>
      </c>
      <c r="B12" s="9">
        <f>A12/100</f>
        <v/>
      </c>
      <c r="C12" s="16">
        <f>_xlfn.PERCENTILE.INC(Data!$O$2:$O$2441,($I$5+B12*($I$6-1))/($I$4-1))</f>
        <v/>
      </c>
      <c r="D12" s="16">
        <f>_xlfn.PERCENTILE.INC(Occurrence!$I$2:$I$2441,($I$7+B12*($I$8-1))/($I$4-1))</f>
        <v/>
      </c>
      <c r="E12" s="16">
        <f>_xlfn.PERCENTILE.INC(Data!$U$2:$U$2441,B12)</f>
        <v/>
      </c>
      <c r="F12" s="16">
        <f>_xlfn.PERCENTILE.INC(Data!$V$2:$V$2441,B12)</f>
        <v/>
      </c>
      <c r="H12" s="7" t="inlineStr">
        <is>
          <t>rain ratio, highest entry</t>
        </is>
      </c>
      <c r="I12" s="16">
        <f>C102/D102</f>
        <v/>
      </c>
      <c r="K12" s="14">
        <f>Data!A12</f>
        <v/>
      </c>
      <c r="L12" s="12">
        <f>IF(Occurrence!J12&lt;=0,-1,IFERROR(MATCH(Occurrence!J12,$D$4:$D$102,1),0))</f>
        <v/>
      </c>
      <c r="M12" s="9">
        <f>IF(L12&lt;0,0,IF(L12=0,Occurrence!J12*$I$11,IF(L12&gt;=99,Occurrence!J12*$I$12,INDEX($C$4:$C$102,L12)+(Occurrence!J12-INDEX($D$4:$D$102,L12))/(INDEX($D$4:$D$102,L12+1)-INDEX($D$4:$D$102,L12))*(INDEX($C$4:$C$102,L12+1)-INDEX($C$4:$C$102,L12)))))</f>
        <v/>
      </c>
      <c r="N12" s="12">
        <f>IF(Occurrence!K12&lt;=0,-1,IFERROR(MATCH(Occurrence!K12,$D$4:$D$102,1),0))</f>
        <v/>
      </c>
      <c r="O12" s="9">
        <f>IF(N12&lt;0,0,IF(N12=0,Occurrence!K12*$I$11,IF(N12&gt;=99,Occurrence!K12*$I$12,INDEX($C$4:$C$102,N12)+(Occurrence!K12-INDEX($D$4:$D$102,N12))/(INDEX($D$4:$D$102,N12+1)-INDEX($D$4:$D$102,N12))*(INDEX($C$4:$C$102,N12+1)-INDEX($C$4:$C$102,N12)))))</f>
        <v/>
      </c>
      <c r="P12" s="12">
        <f>IFERROR(MATCH(Data!X12,$F$4:$F$102,1),0)</f>
        <v/>
      </c>
      <c r="Q12" s="9">
        <f>IF(P12=0,Data!X12+$I$13,IF(P12&gt;=99,Data!X12+$I$14,INDEX($E$4:$E$102,P12)+(Data!X12-INDEX($F$4:$F$102,P12))/(INDEX($F$4:$F$102,P12+1)-INDEX($F$4:$F$102,P12))*(INDEX($E$4:$E$102,P12+1)-INDEX($E$4:$E$102,P12))))</f>
        <v/>
      </c>
      <c r="R12" s="12">
        <f>IFERROR(MATCH(Data!Y12,$F$4:$F$102,1),0)</f>
        <v/>
      </c>
      <c r="S12" s="9">
        <f>IF(R12=0,Data!Y12+$I$13,IF(R12&gt;=99,Data!Y12+$I$14,INDEX($E$4:$E$102,R12)+(Data!Y12-INDEX($F$4:$F$102,R12))/(INDEX($F$4:$F$102,R12+1)-INDEX($F$4:$F$102,R12))*(INDEX($E$4:$E$102,R12+1)-INDEX($E$4:$E$102,R12))))</f>
        <v/>
      </c>
    </row>
    <row r="13">
      <c r="A13" s="11" t="n">
        <v>10</v>
      </c>
      <c r="B13" s="9">
        <f>A13/100</f>
        <v/>
      </c>
      <c r="C13" s="16">
        <f>_xlfn.PERCENTILE.INC(Data!$O$2:$O$2441,($I$5+B13*($I$6-1))/($I$4-1))</f>
        <v/>
      </c>
      <c r="D13" s="16">
        <f>_xlfn.PERCENTILE.INC(Occurrence!$I$2:$I$2441,($I$7+B13*($I$8-1))/($I$4-1))</f>
        <v/>
      </c>
      <c r="E13" s="16">
        <f>_xlfn.PERCENTILE.INC(Data!$U$2:$U$2441,B13)</f>
        <v/>
      </c>
      <c r="F13" s="16">
        <f>_xlfn.PERCENTILE.INC(Data!$V$2:$V$2441,B13)</f>
        <v/>
      </c>
      <c r="H13" s="7" t="inlineStr">
        <is>
          <t>temp shift, lowest entry</t>
        </is>
      </c>
      <c r="I13" s="16">
        <f>E4-F4</f>
        <v/>
      </c>
      <c r="K13" s="14">
        <f>Data!A13</f>
        <v/>
      </c>
      <c r="L13" s="12">
        <f>IF(Occurrence!J13&lt;=0,-1,IFERROR(MATCH(Occurrence!J13,$D$4:$D$102,1),0))</f>
        <v/>
      </c>
      <c r="M13" s="9">
        <f>IF(L13&lt;0,0,IF(L13=0,Occurrence!J13*$I$11,IF(L13&gt;=99,Occurrence!J13*$I$12,INDEX($C$4:$C$102,L13)+(Occurrence!J13-INDEX($D$4:$D$102,L13))/(INDEX($D$4:$D$102,L13+1)-INDEX($D$4:$D$102,L13))*(INDEX($C$4:$C$102,L13+1)-INDEX($C$4:$C$102,L13)))))</f>
        <v/>
      </c>
      <c r="N13" s="12">
        <f>IF(Occurrence!K13&lt;=0,-1,IFERROR(MATCH(Occurrence!K13,$D$4:$D$102,1),0))</f>
        <v/>
      </c>
      <c r="O13" s="9">
        <f>IF(N13&lt;0,0,IF(N13=0,Occurrence!K13*$I$11,IF(N13&gt;=99,Occurrence!K13*$I$12,INDEX($C$4:$C$102,N13)+(Occurrence!K13-INDEX($D$4:$D$102,N13))/(INDEX($D$4:$D$102,N13+1)-INDEX($D$4:$D$102,N13))*(INDEX($C$4:$C$102,N13+1)-INDEX($C$4:$C$102,N13)))))</f>
        <v/>
      </c>
      <c r="P13" s="12">
        <f>IFERROR(MATCH(Data!X13,$F$4:$F$102,1),0)</f>
        <v/>
      </c>
      <c r="Q13" s="9">
        <f>IF(P13=0,Data!X13+$I$13,IF(P13&gt;=99,Data!X13+$I$14,INDEX($E$4:$E$102,P13)+(Data!X13-INDEX($F$4:$F$102,P13))/(INDEX($F$4:$F$102,P13+1)-INDEX($F$4:$F$102,P13))*(INDEX($E$4:$E$102,P13+1)-INDEX($E$4:$E$102,P13))))</f>
        <v/>
      </c>
      <c r="R13" s="12">
        <f>IFERROR(MATCH(Data!Y13,$F$4:$F$102,1),0)</f>
        <v/>
      </c>
      <c r="S13" s="9">
        <f>IF(R13=0,Data!Y13+$I$13,IF(R13&gt;=99,Data!Y13+$I$14,INDEX($E$4:$E$102,R13)+(Data!Y13-INDEX($F$4:$F$102,R13))/(INDEX($F$4:$F$102,R13+1)-INDEX($F$4:$F$102,R13))*(INDEX($E$4:$E$102,R13+1)-INDEX($E$4:$E$102,R13))))</f>
        <v/>
      </c>
    </row>
    <row r="14">
      <c r="A14" s="11" t="n">
        <v>11</v>
      </c>
      <c r="B14" s="9">
        <f>A14/100</f>
        <v/>
      </c>
      <c r="C14" s="16">
        <f>_xlfn.PERCENTILE.INC(Data!$O$2:$O$2441,($I$5+B14*($I$6-1))/($I$4-1))</f>
        <v/>
      </c>
      <c r="D14" s="16">
        <f>_xlfn.PERCENTILE.INC(Occurrence!$I$2:$I$2441,($I$7+B14*($I$8-1))/($I$4-1))</f>
        <v/>
      </c>
      <c r="E14" s="16">
        <f>_xlfn.PERCENTILE.INC(Data!$U$2:$U$2441,B14)</f>
        <v/>
      </c>
      <c r="F14" s="16">
        <f>_xlfn.PERCENTILE.INC(Data!$V$2:$V$2441,B14)</f>
        <v/>
      </c>
      <c r="H14" s="7" t="inlineStr">
        <is>
          <t>temp shift, highest entry</t>
        </is>
      </c>
      <c r="I14" s="16">
        <f>E102-F102</f>
        <v/>
      </c>
      <c r="K14" s="14">
        <f>Data!A14</f>
        <v/>
      </c>
      <c r="L14" s="12">
        <f>IF(Occurrence!J14&lt;=0,-1,IFERROR(MATCH(Occurrence!J14,$D$4:$D$102,1),0))</f>
        <v/>
      </c>
      <c r="M14" s="9">
        <f>IF(L14&lt;0,0,IF(L14=0,Occurrence!J14*$I$11,IF(L14&gt;=99,Occurrence!J14*$I$12,INDEX($C$4:$C$102,L14)+(Occurrence!J14-INDEX($D$4:$D$102,L14))/(INDEX($D$4:$D$102,L14+1)-INDEX($D$4:$D$102,L14))*(INDEX($C$4:$C$102,L14+1)-INDEX($C$4:$C$102,L14)))))</f>
        <v/>
      </c>
      <c r="N14" s="12">
        <f>IF(Occurrence!K14&lt;=0,-1,IFERROR(MATCH(Occurrence!K14,$D$4:$D$102,1),0))</f>
        <v/>
      </c>
      <c r="O14" s="9">
        <f>IF(N14&lt;0,0,IF(N14=0,Occurrence!K14*$I$11,IF(N14&gt;=99,Occurrence!K14*$I$12,INDEX($C$4:$C$102,N14)+(Occurrence!K14-INDEX($D$4:$D$102,N14))/(INDEX($D$4:$D$102,N14+1)-INDEX($D$4:$D$102,N14))*(INDEX($C$4:$C$102,N14+1)-INDEX($C$4:$C$102,N14)))))</f>
        <v/>
      </c>
      <c r="P14" s="12">
        <f>IFERROR(MATCH(Data!X14,$F$4:$F$102,1),0)</f>
        <v/>
      </c>
      <c r="Q14" s="9">
        <f>IF(P14=0,Data!X14+$I$13,IF(P14&gt;=99,Data!X14+$I$14,INDEX($E$4:$E$102,P14)+(Data!X14-INDEX($F$4:$F$102,P14))/(INDEX($F$4:$F$102,P14+1)-INDEX($F$4:$F$102,P14))*(INDEX($E$4:$E$102,P14+1)-INDEX($E$4:$E$102,P14))))</f>
        <v/>
      </c>
      <c r="R14" s="12">
        <f>IFERROR(MATCH(Data!Y14,$F$4:$F$102,1),0)</f>
        <v/>
      </c>
      <c r="S14" s="9">
        <f>IF(R14=0,Data!Y14+$I$13,IF(R14&gt;=99,Data!Y14+$I$14,INDEX($E$4:$E$102,R14)+(Data!Y14-INDEX($F$4:$F$102,R14))/(INDEX($F$4:$F$102,R14+1)-INDEX($F$4:$F$102,R14))*(INDEX($E$4:$E$102,R14+1)-INDEX($E$4:$E$102,R14))))</f>
        <v/>
      </c>
    </row>
    <row r="15">
      <c r="A15" s="11" t="n">
        <v>12</v>
      </c>
      <c r="B15" s="9">
        <f>A15/100</f>
        <v/>
      </c>
      <c r="C15" s="16">
        <f>_xlfn.PERCENTILE.INC(Data!$O$2:$O$2441,($I$5+B15*($I$6-1))/($I$4-1))</f>
        <v/>
      </c>
      <c r="D15" s="16">
        <f>_xlfn.PERCENTILE.INC(Occurrence!$I$2:$I$2441,($I$7+B15*($I$8-1))/($I$4-1))</f>
        <v/>
      </c>
      <c r="E15" s="16">
        <f>_xlfn.PERCENTILE.INC(Data!$U$2:$U$2441,B15)</f>
        <v/>
      </c>
      <c r="F15" s="16">
        <f>_xlfn.PERCENTILE.INC(Data!$V$2:$V$2441,B15)</f>
        <v/>
      </c>
      <c r="K15" s="14">
        <f>Data!A15</f>
        <v/>
      </c>
      <c r="L15" s="12">
        <f>IF(Occurrence!J15&lt;=0,-1,IFERROR(MATCH(Occurrence!J15,$D$4:$D$102,1),0))</f>
        <v/>
      </c>
      <c r="M15" s="9">
        <f>IF(L15&lt;0,0,IF(L15=0,Occurrence!J15*$I$11,IF(L15&gt;=99,Occurrence!J15*$I$12,INDEX($C$4:$C$102,L15)+(Occurrence!J15-INDEX($D$4:$D$102,L15))/(INDEX($D$4:$D$102,L15+1)-INDEX($D$4:$D$102,L15))*(INDEX($C$4:$C$102,L15+1)-INDEX($C$4:$C$102,L15)))))</f>
        <v/>
      </c>
      <c r="N15" s="12">
        <f>IF(Occurrence!K15&lt;=0,-1,IFERROR(MATCH(Occurrence!K15,$D$4:$D$102,1),0))</f>
        <v/>
      </c>
      <c r="O15" s="9">
        <f>IF(N15&lt;0,0,IF(N15=0,Occurrence!K15*$I$11,IF(N15&gt;=99,Occurrence!K15*$I$12,INDEX($C$4:$C$102,N15)+(Occurrence!K15-INDEX($D$4:$D$102,N15))/(INDEX($D$4:$D$102,N15+1)-INDEX($D$4:$D$102,N15))*(INDEX($C$4:$C$102,N15+1)-INDEX($C$4:$C$102,N15)))))</f>
        <v/>
      </c>
      <c r="P15" s="12">
        <f>IFERROR(MATCH(Data!X15,$F$4:$F$102,1),0)</f>
        <v/>
      </c>
      <c r="Q15" s="9">
        <f>IF(P15=0,Data!X15+$I$13,IF(P15&gt;=99,Data!X15+$I$14,INDEX($E$4:$E$102,P15)+(Data!X15-INDEX($F$4:$F$102,P15))/(INDEX($F$4:$F$102,P15+1)-INDEX($F$4:$F$102,P15))*(INDEX($E$4:$E$102,P15+1)-INDEX($E$4:$E$102,P15))))</f>
        <v/>
      </c>
      <c r="R15" s="12">
        <f>IFERROR(MATCH(Data!Y15,$F$4:$F$102,1),0)</f>
        <v/>
      </c>
      <c r="S15" s="9">
        <f>IF(R15=0,Data!Y15+$I$13,IF(R15&gt;=99,Data!Y15+$I$14,INDEX($E$4:$E$102,R15)+(Data!Y15-INDEX($F$4:$F$102,R15))/(INDEX($F$4:$F$102,R15+1)-INDEX($F$4:$F$102,R15))*(INDEX($E$4:$E$102,R15+1)-INDEX($E$4:$E$102,R15))))</f>
        <v/>
      </c>
    </row>
    <row r="16">
      <c r="A16" s="11" t="n">
        <v>13</v>
      </c>
      <c r="B16" s="9">
        <f>A16/100</f>
        <v/>
      </c>
      <c r="C16" s="16">
        <f>_xlfn.PERCENTILE.INC(Data!$O$2:$O$2441,($I$5+B16*($I$6-1))/($I$4-1))</f>
        <v/>
      </c>
      <c r="D16" s="16">
        <f>_xlfn.PERCENTILE.INC(Occurrence!$I$2:$I$2441,($I$7+B16*($I$8-1))/($I$4-1))</f>
        <v/>
      </c>
      <c r="E16" s="16">
        <f>_xlfn.PERCENTILE.INC(Data!$U$2:$U$2441,B16)</f>
        <v/>
      </c>
      <c r="F16" s="16">
        <f>_xlfn.PERCENTILE.INC(Data!$V$2:$V$2441,B16)</f>
        <v/>
      </c>
      <c r="H16" s="4" t="inlineStr">
        <is>
          <t>Days outside the table</t>
        </is>
      </c>
      <c r="K16" s="14">
        <f>Data!A16</f>
        <v/>
      </c>
      <c r="L16" s="12">
        <f>IF(Occurrence!J16&lt;=0,-1,IFERROR(MATCH(Occurrence!J16,$D$4:$D$102,1),0))</f>
        <v/>
      </c>
      <c r="M16" s="9">
        <f>IF(L16&lt;0,0,IF(L16=0,Occurrence!J16*$I$11,IF(L16&gt;=99,Occurrence!J16*$I$12,INDEX($C$4:$C$102,L16)+(Occurrence!J16-INDEX($D$4:$D$102,L16))/(INDEX($D$4:$D$102,L16+1)-INDEX($D$4:$D$102,L16))*(INDEX($C$4:$C$102,L16+1)-INDEX($C$4:$C$102,L16)))))</f>
        <v/>
      </c>
      <c r="N16" s="12">
        <f>IF(Occurrence!K16&lt;=0,-1,IFERROR(MATCH(Occurrence!K16,$D$4:$D$102,1),0))</f>
        <v/>
      </c>
      <c r="O16" s="9">
        <f>IF(N16&lt;0,0,IF(N16=0,Occurrence!K16*$I$11,IF(N16&gt;=99,Occurrence!K16*$I$12,INDEX($C$4:$C$102,N16)+(Occurrence!K16-INDEX($D$4:$D$102,N16))/(INDEX($D$4:$D$102,N16+1)-INDEX($D$4:$D$102,N16))*(INDEX($C$4:$C$102,N16+1)-INDEX($C$4:$C$102,N16)))))</f>
        <v/>
      </c>
      <c r="P16" s="12">
        <f>IFERROR(MATCH(Data!X16,$F$4:$F$102,1),0)</f>
        <v/>
      </c>
      <c r="Q16" s="9">
        <f>IF(P16=0,Data!X16+$I$13,IF(P16&gt;=99,Data!X16+$I$14,INDEX($E$4:$E$102,P16)+(Data!X16-INDEX($F$4:$F$102,P16))/(INDEX($F$4:$F$102,P16+1)-INDEX($F$4:$F$102,P16))*(INDEX($E$4:$E$102,P16+1)-INDEX($E$4:$E$102,P16))))</f>
        <v/>
      </c>
      <c r="R16" s="12">
        <f>IFERROR(MATCH(Data!Y16,$F$4:$F$102,1),0)</f>
        <v/>
      </c>
      <c r="S16" s="9">
        <f>IF(R16=0,Data!Y16+$I$13,IF(R16&gt;=99,Data!Y16+$I$14,INDEX($E$4:$E$102,R16)+(Data!Y16-INDEX($F$4:$F$102,R16))/(INDEX($F$4:$F$102,R16+1)-INDEX($F$4:$F$102,R16))*(INDEX($E$4:$E$102,R16+1)-INDEX($E$4:$E$102,R16))))</f>
        <v/>
      </c>
    </row>
    <row r="17">
      <c r="A17" s="11" t="n">
        <v>14</v>
      </c>
      <c r="B17" s="9">
        <f>A17/100</f>
        <v/>
      </c>
      <c r="C17" s="16">
        <f>_xlfn.PERCENTILE.INC(Data!$O$2:$O$2441,($I$5+B17*($I$6-1))/($I$4-1))</f>
        <v/>
      </c>
      <c r="D17" s="16">
        <f>_xlfn.PERCENTILE.INC(Occurrence!$I$2:$I$2441,($I$7+B17*($I$8-1))/($I$4-1))</f>
        <v/>
      </c>
      <c r="E17" s="16">
        <f>_xlfn.PERCENTILE.INC(Data!$U$2:$U$2441,B17)</f>
        <v/>
      </c>
      <c r="F17" s="16">
        <f>_xlfn.PERCENTILE.INC(Data!$V$2:$V$2441,B17)</f>
        <v/>
      </c>
      <c r="H17" s="7" t="inlineStr">
        <is>
          <t>rain val</t>
        </is>
      </c>
      <c r="I17" s="25">
        <f>COUNTIF(QM_empirical!$L$2:$L$2441,0)+COUNTIF(QM_empirical!$L$2:$L$2441,99)</f>
        <v/>
      </c>
      <c r="K17" s="14">
        <f>Data!A17</f>
        <v/>
      </c>
      <c r="L17" s="12">
        <f>IF(Occurrence!J17&lt;=0,-1,IFERROR(MATCH(Occurrence!J17,$D$4:$D$102,1),0))</f>
        <v/>
      </c>
      <c r="M17" s="9">
        <f>IF(L17&lt;0,0,IF(L17=0,Occurrence!J17*$I$11,IF(L17&gt;=99,Occurrence!J17*$I$12,INDEX($C$4:$C$102,L17)+(Occurrence!J17-INDEX($D$4:$D$102,L17))/(INDEX($D$4:$D$102,L17+1)-INDEX($D$4:$D$102,L17))*(INDEX($C$4:$C$102,L17+1)-INDEX($C$4:$C$102,L17)))))</f>
        <v/>
      </c>
      <c r="N17" s="12">
        <f>IF(Occurrence!K17&lt;=0,-1,IFERROR(MATCH(Occurrence!K17,$D$4:$D$102,1),0))</f>
        <v/>
      </c>
      <c r="O17" s="9">
        <f>IF(N17&lt;0,0,IF(N17=0,Occurrence!K17*$I$11,IF(N17&gt;=99,Occurrence!K17*$I$12,INDEX($C$4:$C$102,N17)+(Occurrence!K17-INDEX($D$4:$D$102,N17))/(INDEX($D$4:$D$102,N17+1)-INDEX($D$4:$D$102,N17))*(INDEX($C$4:$C$102,N17+1)-INDEX($C$4:$C$102,N17)))))</f>
        <v/>
      </c>
      <c r="P17" s="12">
        <f>IFERROR(MATCH(Data!X17,$F$4:$F$102,1),0)</f>
        <v/>
      </c>
      <c r="Q17" s="9">
        <f>IF(P17=0,Data!X17+$I$13,IF(P17&gt;=99,Data!X17+$I$14,INDEX($E$4:$E$102,P17)+(Data!X17-INDEX($F$4:$F$102,P17))/(INDEX($F$4:$F$102,P17+1)-INDEX($F$4:$F$102,P17))*(INDEX($E$4:$E$102,P17+1)-INDEX($E$4:$E$102,P17))))</f>
        <v/>
      </c>
      <c r="R17" s="12">
        <f>IFERROR(MATCH(Data!Y17,$F$4:$F$102,1),0)</f>
        <v/>
      </c>
      <c r="S17" s="9">
        <f>IF(R17=0,Data!Y17+$I$13,IF(R17&gt;=99,Data!Y17+$I$14,INDEX($E$4:$E$102,R17)+(Data!Y17-INDEX($F$4:$F$102,R17))/(INDEX($F$4:$F$102,R17+1)-INDEX($F$4:$F$102,R17))*(INDEX($E$4:$E$102,R17+1)-INDEX($E$4:$E$102,R17))))</f>
        <v/>
      </c>
    </row>
    <row r="18">
      <c r="A18" s="11" t="n">
        <v>15</v>
      </c>
      <c r="B18" s="9">
        <f>A18/100</f>
        <v/>
      </c>
      <c r="C18" s="16">
        <f>_xlfn.PERCENTILE.INC(Data!$O$2:$O$2441,($I$5+B18*($I$6-1))/($I$4-1))</f>
        <v/>
      </c>
      <c r="D18" s="16">
        <f>_xlfn.PERCENTILE.INC(Occurrence!$I$2:$I$2441,($I$7+B18*($I$8-1))/($I$4-1))</f>
        <v/>
      </c>
      <c r="E18" s="16">
        <f>_xlfn.PERCENTILE.INC(Data!$U$2:$U$2441,B18)</f>
        <v/>
      </c>
      <c r="F18" s="16">
        <f>_xlfn.PERCENTILE.INC(Data!$V$2:$V$2441,B18)</f>
        <v/>
      </c>
      <c r="H18" s="7" t="inlineStr">
        <is>
          <t>rain fut</t>
        </is>
      </c>
      <c r="I18" s="25">
        <f>COUNTIF(QM_empirical!$N$2:$N$2441,0)+COUNTIF(QM_empirical!$N$2:$N$2441,99)</f>
        <v/>
      </c>
      <c r="K18" s="14">
        <f>Data!A18</f>
        <v/>
      </c>
      <c r="L18" s="12">
        <f>IF(Occurrence!J18&lt;=0,-1,IFERROR(MATCH(Occurrence!J18,$D$4:$D$102,1),0))</f>
        <v/>
      </c>
      <c r="M18" s="9">
        <f>IF(L18&lt;0,0,IF(L18=0,Occurrence!J18*$I$11,IF(L18&gt;=99,Occurrence!J18*$I$12,INDEX($C$4:$C$102,L18)+(Occurrence!J18-INDEX($D$4:$D$102,L18))/(INDEX($D$4:$D$102,L18+1)-INDEX($D$4:$D$102,L18))*(INDEX($C$4:$C$102,L18+1)-INDEX($C$4:$C$102,L18)))))</f>
        <v/>
      </c>
      <c r="N18" s="12">
        <f>IF(Occurrence!K18&lt;=0,-1,IFERROR(MATCH(Occurrence!K18,$D$4:$D$102,1),0))</f>
        <v/>
      </c>
      <c r="O18" s="9">
        <f>IF(N18&lt;0,0,IF(N18=0,Occurrence!K18*$I$11,IF(N18&gt;=99,Occurrence!K18*$I$12,INDEX($C$4:$C$102,N18)+(Occurrence!K18-INDEX($D$4:$D$102,N18))/(INDEX($D$4:$D$102,N18+1)-INDEX($D$4:$D$102,N18))*(INDEX($C$4:$C$102,N18+1)-INDEX($C$4:$C$102,N18)))))</f>
        <v/>
      </c>
      <c r="P18" s="12">
        <f>IFERROR(MATCH(Data!X18,$F$4:$F$102,1),0)</f>
        <v/>
      </c>
      <c r="Q18" s="9">
        <f>IF(P18=0,Data!X18+$I$13,IF(P18&gt;=99,Data!X18+$I$14,INDEX($E$4:$E$102,P18)+(Data!X18-INDEX($F$4:$F$102,P18))/(INDEX($F$4:$F$102,P18+1)-INDEX($F$4:$F$102,P18))*(INDEX($E$4:$E$102,P18+1)-INDEX($E$4:$E$102,P18))))</f>
        <v/>
      </c>
      <c r="R18" s="12">
        <f>IFERROR(MATCH(Data!Y18,$F$4:$F$102,1),0)</f>
        <v/>
      </c>
      <c r="S18" s="9">
        <f>IF(R18=0,Data!Y18+$I$13,IF(R18&gt;=99,Data!Y18+$I$14,INDEX($E$4:$E$102,R18)+(Data!Y18-INDEX($F$4:$F$102,R18))/(INDEX($F$4:$F$102,R18+1)-INDEX($F$4:$F$102,R18))*(INDEX($E$4:$E$102,R18+1)-INDEX($E$4:$E$102,R18))))</f>
        <v/>
      </c>
    </row>
    <row r="19">
      <c r="A19" s="11" t="n">
        <v>16</v>
      </c>
      <c r="B19" s="9">
        <f>A19/100</f>
        <v/>
      </c>
      <c r="C19" s="16">
        <f>_xlfn.PERCENTILE.INC(Data!$O$2:$O$2441,($I$5+B19*($I$6-1))/($I$4-1))</f>
        <v/>
      </c>
      <c r="D19" s="16">
        <f>_xlfn.PERCENTILE.INC(Occurrence!$I$2:$I$2441,($I$7+B19*($I$8-1))/($I$4-1))</f>
        <v/>
      </c>
      <c r="E19" s="16">
        <f>_xlfn.PERCENTILE.INC(Data!$U$2:$U$2441,B19)</f>
        <v/>
      </c>
      <c r="F19" s="16">
        <f>_xlfn.PERCENTILE.INC(Data!$V$2:$V$2441,B19)</f>
        <v/>
      </c>
      <c r="H19" s="7" t="inlineStr">
        <is>
          <t>temp val</t>
        </is>
      </c>
      <c r="I19" s="25">
        <f>COUNTIF(QM_empirical!$P$2:$P$2441,0)+COUNTIF(QM_empirical!$P$2:$P$2441,99)</f>
        <v/>
      </c>
      <c r="K19" s="14">
        <f>Data!A19</f>
        <v/>
      </c>
      <c r="L19" s="12">
        <f>IF(Occurrence!J19&lt;=0,-1,IFERROR(MATCH(Occurrence!J19,$D$4:$D$102,1),0))</f>
        <v/>
      </c>
      <c r="M19" s="9">
        <f>IF(L19&lt;0,0,IF(L19=0,Occurrence!J19*$I$11,IF(L19&gt;=99,Occurrence!J19*$I$12,INDEX($C$4:$C$102,L19)+(Occurrence!J19-INDEX($D$4:$D$102,L19))/(INDEX($D$4:$D$102,L19+1)-INDEX($D$4:$D$102,L19))*(INDEX($C$4:$C$102,L19+1)-INDEX($C$4:$C$102,L19)))))</f>
        <v/>
      </c>
      <c r="N19" s="12">
        <f>IF(Occurrence!K19&lt;=0,-1,IFERROR(MATCH(Occurrence!K19,$D$4:$D$102,1),0))</f>
        <v/>
      </c>
      <c r="O19" s="9">
        <f>IF(N19&lt;0,0,IF(N19=0,Occurrence!K19*$I$11,IF(N19&gt;=99,Occurrence!K19*$I$12,INDEX($C$4:$C$102,N19)+(Occurrence!K19-INDEX($D$4:$D$102,N19))/(INDEX($D$4:$D$102,N19+1)-INDEX($D$4:$D$102,N19))*(INDEX($C$4:$C$102,N19+1)-INDEX($C$4:$C$102,N19)))))</f>
        <v/>
      </c>
      <c r="P19" s="12">
        <f>IFERROR(MATCH(Data!X19,$F$4:$F$102,1),0)</f>
        <v/>
      </c>
      <c r="Q19" s="9">
        <f>IF(P19=0,Data!X19+$I$13,IF(P19&gt;=99,Data!X19+$I$14,INDEX($E$4:$E$102,P19)+(Data!X19-INDEX($F$4:$F$102,P19))/(INDEX($F$4:$F$102,P19+1)-INDEX($F$4:$F$102,P19))*(INDEX($E$4:$E$102,P19+1)-INDEX($E$4:$E$102,P19))))</f>
        <v/>
      </c>
      <c r="R19" s="12">
        <f>IFERROR(MATCH(Data!Y19,$F$4:$F$102,1),0)</f>
        <v/>
      </c>
      <c r="S19" s="9">
        <f>IF(R19=0,Data!Y19+$I$13,IF(R19&gt;=99,Data!Y19+$I$14,INDEX($E$4:$E$102,R19)+(Data!Y19-INDEX($F$4:$F$102,R19))/(INDEX($F$4:$F$102,R19+1)-INDEX($F$4:$F$102,R19))*(INDEX($E$4:$E$102,R19+1)-INDEX($E$4:$E$102,R19))))</f>
        <v/>
      </c>
    </row>
    <row r="20">
      <c r="A20" s="11" t="n">
        <v>17</v>
      </c>
      <c r="B20" s="9">
        <f>A20/100</f>
        <v/>
      </c>
      <c r="C20" s="16">
        <f>_xlfn.PERCENTILE.INC(Data!$O$2:$O$2441,($I$5+B20*($I$6-1))/($I$4-1))</f>
        <v/>
      </c>
      <c r="D20" s="16">
        <f>_xlfn.PERCENTILE.INC(Occurrence!$I$2:$I$2441,($I$7+B20*($I$8-1))/($I$4-1))</f>
        <v/>
      </c>
      <c r="E20" s="16">
        <f>_xlfn.PERCENTILE.INC(Data!$U$2:$U$2441,B20)</f>
        <v/>
      </c>
      <c r="F20" s="16">
        <f>_xlfn.PERCENTILE.INC(Data!$V$2:$V$2441,B20)</f>
        <v/>
      </c>
      <c r="H20" s="7" t="inlineStr">
        <is>
          <t>temp fut</t>
        </is>
      </c>
      <c r="I20" s="25">
        <f>COUNTIF(QM_empirical!$R$2:$R$2441,0)+COUNTIF(QM_empirical!$R$2:$R$2441,99)</f>
        <v/>
      </c>
      <c r="K20" s="14">
        <f>Data!A20</f>
        <v/>
      </c>
      <c r="L20" s="12">
        <f>IF(Occurrence!J20&lt;=0,-1,IFERROR(MATCH(Occurrence!J20,$D$4:$D$102,1),0))</f>
        <v/>
      </c>
      <c r="M20" s="9">
        <f>IF(L20&lt;0,0,IF(L20=0,Occurrence!J20*$I$11,IF(L20&gt;=99,Occurrence!J20*$I$12,INDEX($C$4:$C$102,L20)+(Occurrence!J20-INDEX($D$4:$D$102,L20))/(INDEX($D$4:$D$102,L20+1)-INDEX($D$4:$D$102,L20))*(INDEX($C$4:$C$102,L20+1)-INDEX($C$4:$C$102,L20)))))</f>
        <v/>
      </c>
      <c r="N20" s="12">
        <f>IF(Occurrence!K20&lt;=0,-1,IFERROR(MATCH(Occurrence!K20,$D$4:$D$102,1),0))</f>
        <v/>
      </c>
      <c r="O20" s="9">
        <f>IF(N20&lt;0,0,IF(N20=0,Occurrence!K20*$I$11,IF(N20&gt;=99,Occurrence!K20*$I$12,INDEX($C$4:$C$102,N20)+(Occurrence!K20-INDEX($D$4:$D$102,N20))/(INDEX($D$4:$D$102,N20+1)-INDEX($D$4:$D$102,N20))*(INDEX($C$4:$C$102,N20+1)-INDEX($C$4:$C$102,N20)))))</f>
        <v/>
      </c>
      <c r="P20" s="12">
        <f>IFERROR(MATCH(Data!X20,$F$4:$F$102,1),0)</f>
        <v/>
      </c>
      <c r="Q20" s="9">
        <f>IF(P20=0,Data!X20+$I$13,IF(P20&gt;=99,Data!X20+$I$14,INDEX($E$4:$E$102,P20)+(Data!X20-INDEX($F$4:$F$102,P20))/(INDEX($F$4:$F$102,P20+1)-INDEX($F$4:$F$102,P20))*(INDEX($E$4:$E$102,P20+1)-INDEX($E$4:$E$102,P20))))</f>
        <v/>
      </c>
      <c r="R20" s="12">
        <f>IFERROR(MATCH(Data!Y20,$F$4:$F$102,1),0)</f>
        <v/>
      </c>
      <c r="S20" s="9">
        <f>IF(R20=0,Data!Y20+$I$13,IF(R20&gt;=99,Data!Y20+$I$14,INDEX($E$4:$E$102,R20)+(Data!Y20-INDEX($F$4:$F$102,R20))/(INDEX($F$4:$F$102,R20+1)-INDEX($F$4:$F$102,R20))*(INDEX($E$4:$E$102,R20+1)-INDEX($E$4:$E$102,R20))))</f>
        <v/>
      </c>
    </row>
    <row r="21">
      <c r="A21" s="11" t="n">
        <v>18</v>
      </c>
      <c r="B21" s="9">
        <f>A21/100</f>
        <v/>
      </c>
      <c r="C21" s="16">
        <f>_xlfn.PERCENTILE.INC(Data!$O$2:$O$2441,($I$5+B21*($I$6-1))/($I$4-1))</f>
        <v/>
      </c>
      <c r="D21" s="16">
        <f>_xlfn.PERCENTILE.INC(Occurrence!$I$2:$I$2441,($I$7+B21*($I$8-1))/($I$4-1))</f>
        <v/>
      </c>
      <c r="E21" s="16">
        <f>_xlfn.PERCENTILE.INC(Data!$U$2:$U$2441,B21)</f>
        <v/>
      </c>
      <c r="F21" s="16">
        <f>_xlfn.PERCENTILE.INC(Data!$V$2:$V$2441,B21)</f>
        <v/>
      </c>
      <c r="K21" s="14">
        <f>Data!A21</f>
        <v/>
      </c>
      <c r="L21" s="12">
        <f>IF(Occurrence!J21&lt;=0,-1,IFERROR(MATCH(Occurrence!J21,$D$4:$D$102,1),0))</f>
        <v/>
      </c>
      <c r="M21" s="9">
        <f>IF(L21&lt;0,0,IF(L21=0,Occurrence!J21*$I$11,IF(L21&gt;=99,Occurrence!J21*$I$12,INDEX($C$4:$C$102,L21)+(Occurrence!J21-INDEX($D$4:$D$102,L21))/(INDEX($D$4:$D$102,L21+1)-INDEX($D$4:$D$102,L21))*(INDEX($C$4:$C$102,L21+1)-INDEX($C$4:$C$102,L21)))))</f>
        <v/>
      </c>
      <c r="N21" s="12">
        <f>IF(Occurrence!K21&lt;=0,-1,IFERROR(MATCH(Occurrence!K21,$D$4:$D$102,1),0))</f>
        <v/>
      </c>
      <c r="O21" s="9">
        <f>IF(N21&lt;0,0,IF(N21=0,Occurrence!K21*$I$11,IF(N21&gt;=99,Occurrence!K21*$I$12,INDEX($C$4:$C$102,N21)+(Occurrence!K21-INDEX($D$4:$D$102,N21))/(INDEX($D$4:$D$102,N21+1)-INDEX($D$4:$D$102,N21))*(INDEX($C$4:$C$102,N21+1)-INDEX($C$4:$C$102,N21)))))</f>
        <v/>
      </c>
      <c r="P21" s="12">
        <f>IFERROR(MATCH(Data!X21,$F$4:$F$102,1),0)</f>
        <v/>
      </c>
      <c r="Q21" s="9">
        <f>IF(P21=0,Data!X21+$I$13,IF(P21&gt;=99,Data!X21+$I$14,INDEX($E$4:$E$102,P21)+(Data!X21-INDEX($F$4:$F$102,P21))/(INDEX($F$4:$F$102,P21+1)-INDEX($F$4:$F$102,P21))*(INDEX($E$4:$E$102,P21+1)-INDEX($E$4:$E$102,P21))))</f>
        <v/>
      </c>
      <c r="R21" s="12">
        <f>IFERROR(MATCH(Data!Y21,$F$4:$F$102,1),0)</f>
        <v/>
      </c>
      <c r="S21" s="9">
        <f>IF(R21=0,Data!Y21+$I$13,IF(R21&gt;=99,Data!Y21+$I$14,INDEX($E$4:$E$102,R21)+(Data!Y21-INDEX($F$4:$F$102,R21))/(INDEX($F$4:$F$102,R21+1)-INDEX($F$4:$F$102,R21))*(INDEX($E$4:$E$102,R21+1)-INDEX($E$4:$E$102,R21))))</f>
        <v/>
      </c>
    </row>
    <row r="22">
      <c r="A22" s="11" t="n">
        <v>19</v>
      </c>
      <c r="B22" s="9">
        <f>A22/100</f>
        <v/>
      </c>
      <c r="C22" s="16">
        <f>_xlfn.PERCENTILE.INC(Data!$O$2:$O$2441,($I$5+B22*($I$6-1))/($I$4-1))</f>
        <v/>
      </c>
      <c r="D22" s="16">
        <f>_xlfn.PERCENTILE.INC(Occurrence!$I$2:$I$2441,($I$7+B22*($I$8-1))/($I$4-1))</f>
        <v/>
      </c>
      <c r="E22" s="16">
        <f>_xlfn.PERCENTILE.INC(Data!$U$2:$U$2441,B22)</f>
        <v/>
      </c>
      <c r="F22" s="16">
        <f>_xlfn.PERCENTILE.INC(Data!$V$2:$V$2441,B22)</f>
        <v/>
      </c>
      <c r="K22" s="14">
        <f>Data!A22</f>
        <v/>
      </c>
      <c r="L22" s="12">
        <f>IF(Occurrence!J22&lt;=0,-1,IFERROR(MATCH(Occurrence!J22,$D$4:$D$102,1),0))</f>
        <v/>
      </c>
      <c r="M22" s="9">
        <f>IF(L22&lt;0,0,IF(L22=0,Occurrence!J22*$I$11,IF(L22&gt;=99,Occurrence!J22*$I$12,INDEX($C$4:$C$102,L22)+(Occurrence!J22-INDEX($D$4:$D$102,L22))/(INDEX($D$4:$D$102,L22+1)-INDEX($D$4:$D$102,L22))*(INDEX($C$4:$C$102,L22+1)-INDEX($C$4:$C$102,L22)))))</f>
        <v/>
      </c>
      <c r="N22" s="12">
        <f>IF(Occurrence!K22&lt;=0,-1,IFERROR(MATCH(Occurrence!K22,$D$4:$D$102,1),0))</f>
        <v/>
      </c>
      <c r="O22" s="9">
        <f>IF(N22&lt;0,0,IF(N22=0,Occurrence!K22*$I$11,IF(N22&gt;=99,Occurrence!K22*$I$12,INDEX($C$4:$C$102,N22)+(Occurrence!K22-INDEX($D$4:$D$102,N22))/(INDEX($D$4:$D$102,N22+1)-INDEX($D$4:$D$102,N22))*(INDEX($C$4:$C$102,N22+1)-INDEX($C$4:$C$102,N22)))))</f>
        <v/>
      </c>
      <c r="P22" s="12">
        <f>IFERROR(MATCH(Data!X22,$F$4:$F$102,1),0)</f>
        <v/>
      </c>
      <c r="Q22" s="9">
        <f>IF(P22=0,Data!X22+$I$13,IF(P22&gt;=99,Data!X22+$I$14,INDEX($E$4:$E$102,P22)+(Data!X22-INDEX($F$4:$F$102,P22))/(INDEX($F$4:$F$102,P22+1)-INDEX($F$4:$F$102,P22))*(INDEX($E$4:$E$102,P22+1)-INDEX($E$4:$E$102,P22))))</f>
        <v/>
      </c>
      <c r="R22" s="12">
        <f>IFERROR(MATCH(Data!Y22,$F$4:$F$102,1),0)</f>
        <v/>
      </c>
      <c r="S22" s="9">
        <f>IF(R22=0,Data!Y22+$I$13,IF(R22&gt;=99,Data!Y22+$I$14,INDEX($E$4:$E$102,R22)+(Data!Y22-INDEX($F$4:$F$102,R22))/(INDEX($F$4:$F$102,R22+1)-INDEX($F$4:$F$102,R22))*(INDEX($E$4:$E$102,R22+1)-INDEX($E$4:$E$102,R22))))</f>
        <v/>
      </c>
    </row>
    <row r="23">
      <c r="A23" s="11" t="n">
        <v>20</v>
      </c>
      <c r="B23" s="9">
        <f>A23/100</f>
        <v/>
      </c>
      <c r="C23" s="16">
        <f>_xlfn.PERCENTILE.INC(Data!$O$2:$O$2441,($I$5+B23*($I$6-1))/($I$4-1))</f>
        <v/>
      </c>
      <c r="D23" s="16">
        <f>_xlfn.PERCENTILE.INC(Occurrence!$I$2:$I$2441,($I$7+B23*($I$8-1))/($I$4-1))</f>
        <v/>
      </c>
      <c r="E23" s="16">
        <f>_xlfn.PERCENTILE.INC(Data!$U$2:$U$2441,B23)</f>
        <v/>
      </c>
      <c r="F23" s="16">
        <f>_xlfn.PERCENTILE.INC(Data!$V$2:$V$2441,B23)</f>
        <v/>
      </c>
      <c r="K23" s="14">
        <f>Data!A23</f>
        <v/>
      </c>
      <c r="L23" s="12">
        <f>IF(Occurrence!J23&lt;=0,-1,IFERROR(MATCH(Occurrence!J23,$D$4:$D$102,1),0))</f>
        <v/>
      </c>
      <c r="M23" s="9">
        <f>IF(L23&lt;0,0,IF(L23=0,Occurrence!J23*$I$11,IF(L23&gt;=99,Occurrence!J23*$I$12,INDEX($C$4:$C$102,L23)+(Occurrence!J23-INDEX($D$4:$D$102,L23))/(INDEX($D$4:$D$102,L23+1)-INDEX($D$4:$D$102,L23))*(INDEX($C$4:$C$102,L23+1)-INDEX($C$4:$C$102,L23)))))</f>
        <v/>
      </c>
      <c r="N23" s="12">
        <f>IF(Occurrence!K23&lt;=0,-1,IFERROR(MATCH(Occurrence!K23,$D$4:$D$102,1),0))</f>
        <v/>
      </c>
      <c r="O23" s="9">
        <f>IF(N23&lt;0,0,IF(N23=0,Occurrence!K23*$I$11,IF(N23&gt;=99,Occurrence!K23*$I$12,INDEX($C$4:$C$102,N23)+(Occurrence!K23-INDEX($D$4:$D$102,N23))/(INDEX($D$4:$D$102,N23+1)-INDEX($D$4:$D$102,N23))*(INDEX($C$4:$C$102,N23+1)-INDEX($C$4:$C$102,N23)))))</f>
        <v/>
      </c>
      <c r="P23" s="12">
        <f>IFERROR(MATCH(Data!X23,$F$4:$F$102,1),0)</f>
        <v/>
      </c>
      <c r="Q23" s="9">
        <f>IF(P23=0,Data!X23+$I$13,IF(P23&gt;=99,Data!X23+$I$14,INDEX($E$4:$E$102,P23)+(Data!X23-INDEX($F$4:$F$102,P23))/(INDEX($F$4:$F$102,P23+1)-INDEX($F$4:$F$102,P23))*(INDEX($E$4:$E$102,P23+1)-INDEX($E$4:$E$102,P23))))</f>
        <v/>
      </c>
      <c r="R23" s="12">
        <f>IFERROR(MATCH(Data!Y23,$F$4:$F$102,1),0)</f>
        <v/>
      </c>
      <c r="S23" s="9">
        <f>IF(R23=0,Data!Y23+$I$13,IF(R23&gt;=99,Data!Y23+$I$14,INDEX($E$4:$E$102,R23)+(Data!Y23-INDEX($F$4:$F$102,R23))/(INDEX($F$4:$F$102,R23+1)-INDEX($F$4:$F$102,R23))*(INDEX($E$4:$E$102,R23+1)-INDEX($E$4:$E$102,R23))))</f>
        <v/>
      </c>
    </row>
    <row r="24">
      <c r="A24" s="11" t="n">
        <v>21</v>
      </c>
      <c r="B24" s="9">
        <f>A24/100</f>
        <v/>
      </c>
      <c r="C24" s="16">
        <f>_xlfn.PERCENTILE.INC(Data!$O$2:$O$2441,($I$5+B24*($I$6-1))/($I$4-1))</f>
        <v/>
      </c>
      <c r="D24" s="16">
        <f>_xlfn.PERCENTILE.INC(Occurrence!$I$2:$I$2441,($I$7+B24*($I$8-1))/($I$4-1))</f>
        <v/>
      </c>
      <c r="E24" s="16">
        <f>_xlfn.PERCENTILE.INC(Data!$U$2:$U$2441,B24)</f>
        <v/>
      </c>
      <c r="F24" s="16">
        <f>_xlfn.PERCENTILE.INC(Data!$V$2:$V$2441,B24)</f>
        <v/>
      </c>
      <c r="K24" s="14">
        <f>Data!A24</f>
        <v/>
      </c>
      <c r="L24" s="12">
        <f>IF(Occurrence!J24&lt;=0,-1,IFERROR(MATCH(Occurrence!J24,$D$4:$D$102,1),0))</f>
        <v/>
      </c>
      <c r="M24" s="9">
        <f>IF(L24&lt;0,0,IF(L24=0,Occurrence!J24*$I$11,IF(L24&gt;=99,Occurrence!J24*$I$12,INDEX($C$4:$C$102,L24)+(Occurrence!J24-INDEX($D$4:$D$102,L24))/(INDEX($D$4:$D$102,L24+1)-INDEX($D$4:$D$102,L24))*(INDEX($C$4:$C$102,L24+1)-INDEX($C$4:$C$102,L24)))))</f>
        <v/>
      </c>
      <c r="N24" s="12">
        <f>IF(Occurrence!K24&lt;=0,-1,IFERROR(MATCH(Occurrence!K24,$D$4:$D$102,1),0))</f>
        <v/>
      </c>
      <c r="O24" s="9">
        <f>IF(N24&lt;0,0,IF(N24=0,Occurrence!K24*$I$11,IF(N24&gt;=99,Occurrence!K24*$I$12,INDEX($C$4:$C$102,N24)+(Occurrence!K24-INDEX($D$4:$D$102,N24))/(INDEX($D$4:$D$102,N24+1)-INDEX($D$4:$D$102,N24))*(INDEX($C$4:$C$102,N24+1)-INDEX($C$4:$C$102,N24)))))</f>
        <v/>
      </c>
      <c r="P24" s="12">
        <f>IFERROR(MATCH(Data!X24,$F$4:$F$102,1),0)</f>
        <v/>
      </c>
      <c r="Q24" s="9">
        <f>IF(P24=0,Data!X24+$I$13,IF(P24&gt;=99,Data!X24+$I$14,INDEX($E$4:$E$102,P24)+(Data!X24-INDEX($F$4:$F$102,P24))/(INDEX($F$4:$F$102,P24+1)-INDEX($F$4:$F$102,P24))*(INDEX($E$4:$E$102,P24+1)-INDEX($E$4:$E$102,P24))))</f>
        <v/>
      </c>
      <c r="R24" s="12">
        <f>IFERROR(MATCH(Data!Y24,$F$4:$F$102,1),0)</f>
        <v/>
      </c>
      <c r="S24" s="9">
        <f>IF(R24=0,Data!Y24+$I$13,IF(R24&gt;=99,Data!Y24+$I$14,INDEX($E$4:$E$102,R24)+(Data!Y24-INDEX($F$4:$F$102,R24))/(INDEX($F$4:$F$102,R24+1)-INDEX($F$4:$F$102,R24))*(INDEX($E$4:$E$102,R24+1)-INDEX($E$4:$E$102,R24))))</f>
        <v/>
      </c>
    </row>
    <row r="25">
      <c r="A25" s="11" t="n">
        <v>22</v>
      </c>
      <c r="B25" s="9">
        <f>A25/100</f>
        <v/>
      </c>
      <c r="C25" s="16">
        <f>_xlfn.PERCENTILE.INC(Data!$O$2:$O$2441,($I$5+B25*($I$6-1))/($I$4-1))</f>
        <v/>
      </c>
      <c r="D25" s="16">
        <f>_xlfn.PERCENTILE.INC(Occurrence!$I$2:$I$2441,($I$7+B25*($I$8-1))/($I$4-1))</f>
        <v/>
      </c>
      <c r="E25" s="16">
        <f>_xlfn.PERCENTILE.INC(Data!$U$2:$U$2441,B25)</f>
        <v/>
      </c>
      <c r="F25" s="16">
        <f>_xlfn.PERCENTILE.INC(Data!$V$2:$V$2441,B25)</f>
        <v/>
      </c>
      <c r="K25" s="14">
        <f>Data!A25</f>
        <v/>
      </c>
      <c r="L25" s="12">
        <f>IF(Occurrence!J25&lt;=0,-1,IFERROR(MATCH(Occurrence!J25,$D$4:$D$102,1),0))</f>
        <v/>
      </c>
      <c r="M25" s="9">
        <f>IF(L25&lt;0,0,IF(L25=0,Occurrence!J25*$I$11,IF(L25&gt;=99,Occurrence!J25*$I$12,INDEX($C$4:$C$102,L25)+(Occurrence!J25-INDEX($D$4:$D$102,L25))/(INDEX($D$4:$D$102,L25+1)-INDEX($D$4:$D$102,L25))*(INDEX($C$4:$C$102,L25+1)-INDEX($C$4:$C$102,L25)))))</f>
        <v/>
      </c>
      <c r="N25" s="12">
        <f>IF(Occurrence!K25&lt;=0,-1,IFERROR(MATCH(Occurrence!K25,$D$4:$D$102,1),0))</f>
        <v/>
      </c>
      <c r="O25" s="9">
        <f>IF(N25&lt;0,0,IF(N25=0,Occurrence!K25*$I$11,IF(N25&gt;=99,Occurrence!K25*$I$12,INDEX($C$4:$C$102,N25)+(Occurrence!K25-INDEX($D$4:$D$102,N25))/(INDEX($D$4:$D$102,N25+1)-INDEX($D$4:$D$102,N25))*(INDEX($C$4:$C$102,N25+1)-INDEX($C$4:$C$102,N25)))))</f>
        <v/>
      </c>
      <c r="P25" s="12">
        <f>IFERROR(MATCH(Data!X25,$F$4:$F$102,1),0)</f>
        <v/>
      </c>
      <c r="Q25" s="9">
        <f>IF(P25=0,Data!X25+$I$13,IF(P25&gt;=99,Data!X25+$I$14,INDEX($E$4:$E$102,P25)+(Data!X25-INDEX($F$4:$F$102,P25))/(INDEX($F$4:$F$102,P25+1)-INDEX($F$4:$F$102,P25))*(INDEX($E$4:$E$102,P25+1)-INDEX($E$4:$E$102,P25))))</f>
        <v/>
      </c>
      <c r="R25" s="12">
        <f>IFERROR(MATCH(Data!Y25,$F$4:$F$102,1),0)</f>
        <v/>
      </c>
      <c r="S25" s="9">
        <f>IF(R25=0,Data!Y25+$I$13,IF(R25&gt;=99,Data!Y25+$I$14,INDEX($E$4:$E$102,R25)+(Data!Y25-INDEX($F$4:$F$102,R25))/(INDEX($F$4:$F$102,R25+1)-INDEX($F$4:$F$102,R25))*(INDEX($E$4:$E$102,R25+1)-INDEX($E$4:$E$102,R25))))</f>
        <v/>
      </c>
    </row>
    <row r="26">
      <c r="A26" s="11" t="n">
        <v>23</v>
      </c>
      <c r="B26" s="9">
        <f>A26/100</f>
        <v/>
      </c>
      <c r="C26" s="16">
        <f>_xlfn.PERCENTILE.INC(Data!$O$2:$O$2441,($I$5+B26*($I$6-1))/($I$4-1))</f>
        <v/>
      </c>
      <c r="D26" s="16">
        <f>_xlfn.PERCENTILE.INC(Occurrence!$I$2:$I$2441,($I$7+B26*($I$8-1))/($I$4-1))</f>
        <v/>
      </c>
      <c r="E26" s="16">
        <f>_xlfn.PERCENTILE.INC(Data!$U$2:$U$2441,B26)</f>
        <v/>
      </c>
      <c r="F26" s="16">
        <f>_xlfn.PERCENTILE.INC(Data!$V$2:$V$2441,B26)</f>
        <v/>
      </c>
      <c r="K26" s="14">
        <f>Data!A26</f>
        <v/>
      </c>
      <c r="L26" s="12">
        <f>IF(Occurrence!J26&lt;=0,-1,IFERROR(MATCH(Occurrence!J26,$D$4:$D$102,1),0))</f>
        <v/>
      </c>
      <c r="M26" s="9">
        <f>IF(L26&lt;0,0,IF(L26=0,Occurrence!J26*$I$11,IF(L26&gt;=99,Occurrence!J26*$I$12,INDEX($C$4:$C$102,L26)+(Occurrence!J26-INDEX($D$4:$D$102,L26))/(INDEX($D$4:$D$102,L26+1)-INDEX($D$4:$D$102,L26))*(INDEX($C$4:$C$102,L26+1)-INDEX($C$4:$C$102,L26)))))</f>
        <v/>
      </c>
      <c r="N26" s="12">
        <f>IF(Occurrence!K26&lt;=0,-1,IFERROR(MATCH(Occurrence!K26,$D$4:$D$102,1),0))</f>
        <v/>
      </c>
      <c r="O26" s="9">
        <f>IF(N26&lt;0,0,IF(N26=0,Occurrence!K26*$I$11,IF(N26&gt;=99,Occurrence!K26*$I$12,INDEX($C$4:$C$102,N26)+(Occurrence!K26-INDEX($D$4:$D$102,N26))/(INDEX($D$4:$D$102,N26+1)-INDEX($D$4:$D$102,N26))*(INDEX($C$4:$C$102,N26+1)-INDEX($C$4:$C$102,N26)))))</f>
        <v/>
      </c>
      <c r="P26" s="12">
        <f>IFERROR(MATCH(Data!X26,$F$4:$F$102,1),0)</f>
        <v/>
      </c>
      <c r="Q26" s="9">
        <f>IF(P26=0,Data!X26+$I$13,IF(P26&gt;=99,Data!X26+$I$14,INDEX($E$4:$E$102,P26)+(Data!X26-INDEX($F$4:$F$102,P26))/(INDEX($F$4:$F$102,P26+1)-INDEX($F$4:$F$102,P26))*(INDEX($E$4:$E$102,P26+1)-INDEX($E$4:$E$102,P26))))</f>
        <v/>
      </c>
      <c r="R26" s="12">
        <f>IFERROR(MATCH(Data!Y26,$F$4:$F$102,1),0)</f>
        <v/>
      </c>
      <c r="S26" s="9">
        <f>IF(R26=0,Data!Y26+$I$13,IF(R26&gt;=99,Data!Y26+$I$14,INDEX($E$4:$E$102,R26)+(Data!Y26-INDEX($F$4:$F$102,R26))/(INDEX($F$4:$F$102,R26+1)-INDEX($F$4:$F$102,R26))*(INDEX($E$4:$E$102,R26+1)-INDEX($E$4:$E$102,R26))))</f>
        <v/>
      </c>
    </row>
    <row r="27">
      <c r="A27" s="11" t="n">
        <v>24</v>
      </c>
      <c r="B27" s="9">
        <f>A27/100</f>
        <v/>
      </c>
      <c r="C27" s="16">
        <f>_xlfn.PERCENTILE.INC(Data!$O$2:$O$2441,($I$5+B27*($I$6-1))/($I$4-1))</f>
        <v/>
      </c>
      <c r="D27" s="16">
        <f>_xlfn.PERCENTILE.INC(Occurrence!$I$2:$I$2441,($I$7+B27*($I$8-1))/($I$4-1))</f>
        <v/>
      </c>
      <c r="E27" s="16">
        <f>_xlfn.PERCENTILE.INC(Data!$U$2:$U$2441,B27)</f>
        <v/>
      </c>
      <c r="F27" s="16">
        <f>_xlfn.PERCENTILE.INC(Data!$V$2:$V$2441,B27)</f>
        <v/>
      </c>
      <c r="K27" s="14">
        <f>Data!A27</f>
        <v/>
      </c>
      <c r="L27" s="12">
        <f>IF(Occurrence!J27&lt;=0,-1,IFERROR(MATCH(Occurrence!J27,$D$4:$D$102,1),0))</f>
        <v/>
      </c>
      <c r="M27" s="9">
        <f>IF(L27&lt;0,0,IF(L27=0,Occurrence!J27*$I$11,IF(L27&gt;=99,Occurrence!J27*$I$12,INDEX($C$4:$C$102,L27)+(Occurrence!J27-INDEX($D$4:$D$102,L27))/(INDEX($D$4:$D$102,L27+1)-INDEX($D$4:$D$102,L27))*(INDEX($C$4:$C$102,L27+1)-INDEX($C$4:$C$102,L27)))))</f>
        <v/>
      </c>
      <c r="N27" s="12">
        <f>IF(Occurrence!K27&lt;=0,-1,IFERROR(MATCH(Occurrence!K27,$D$4:$D$102,1),0))</f>
        <v/>
      </c>
      <c r="O27" s="9">
        <f>IF(N27&lt;0,0,IF(N27=0,Occurrence!K27*$I$11,IF(N27&gt;=99,Occurrence!K27*$I$12,INDEX($C$4:$C$102,N27)+(Occurrence!K27-INDEX($D$4:$D$102,N27))/(INDEX($D$4:$D$102,N27+1)-INDEX($D$4:$D$102,N27))*(INDEX($C$4:$C$102,N27+1)-INDEX($C$4:$C$102,N27)))))</f>
        <v/>
      </c>
      <c r="P27" s="12">
        <f>IFERROR(MATCH(Data!X27,$F$4:$F$102,1),0)</f>
        <v/>
      </c>
      <c r="Q27" s="9">
        <f>IF(P27=0,Data!X27+$I$13,IF(P27&gt;=99,Data!X27+$I$14,INDEX($E$4:$E$102,P27)+(Data!X27-INDEX($F$4:$F$102,P27))/(INDEX($F$4:$F$102,P27+1)-INDEX($F$4:$F$102,P27))*(INDEX($E$4:$E$102,P27+1)-INDEX($E$4:$E$102,P27))))</f>
        <v/>
      </c>
      <c r="R27" s="12">
        <f>IFERROR(MATCH(Data!Y27,$F$4:$F$102,1),0)</f>
        <v/>
      </c>
      <c r="S27" s="9">
        <f>IF(R27=0,Data!Y27+$I$13,IF(R27&gt;=99,Data!Y27+$I$14,INDEX($E$4:$E$102,R27)+(Data!Y27-INDEX($F$4:$F$102,R27))/(INDEX($F$4:$F$102,R27+1)-INDEX($F$4:$F$102,R27))*(INDEX($E$4:$E$102,R27+1)-INDEX($E$4:$E$102,R27))))</f>
        <v/>
      </c>
    </row>
    <row r="28">
      <c r="A28" s="11" t="n">
        <v>25</v>
      </c>
      <c r="B28" s="9">
        <f>A28/100</f>
        <v/>
      </c>
      <c r="C28" s="16">
        <f>_xlfn.PERCENTILE.INC(Data!$O$2:$O$2441,($I$5+B28*($I$6-1))/($I$4-1))</f>
        <v/>
      </c>
      <c r="D28" s="16">
        <f>_xlfn.PERCENTILE.INC(Occurrence!$I$2:$I$2441,($I$7+B28*($I$8-1))/($I$4-1))</f>
        <v/>
      </c>
      <c r="E28" s="16">
        <f>_xlfn.PERCENTILE.INC(Data!$U$2:$U$2441,B28)</f>
        <v/>
      </c>
      <c r="F28" s="16">
        <f>_xlfn.PERCENTILE.INC(Data!$V$2:$V$2441,B28)</f>
        <v/>
      </c>
      <c r="K28" s="14">
        <f>Data!A28</f>
        <v/>
      </c>
      <c r="L28" s="12">
        <f>IF(Occurrence!J28&lt;=0,-1,IFERROR(MATCH(Occurrence!J28,$D$4:$D$102,1),0))</f>
        <v/>
      </c>
      <c r="M28" s="9">
        <f>IF(L28&lt;0,0,IF(L28=0,Occurrence!J28*$I$11,IF(L28&gt;=99,Occurrence!J28*$I$12,INDEX($C$4:$C$102,L28)+(Occurrence!J28-INDEX($D$4:$D$102,L28))/(INDEX($D$4:$D$102,L28+1)-INDEX($D$4:$D$102,L28))*(INDEX($C$4:$C$102,L28+1)-INDEX($C$4:$C$102,L28)))))</f>
        <v/>
      </c>
      <c r="N28" s="12">
        <f>IF(Occurrence!K28&lt;=0,-1,IFERROR(MATCH(Occurrence!K28,$D$4:$D$102,1),0))</f>
        <v/>
      </c>
      <c r="O28" s="9">
        <f>IF(N28&lt;0,0,IF(N28=0,Occurrence!K28*$I$11,IF(N28&gt;=99,Occurrence!K28*$I$12,INDEX($C$4:$C$102,N28)+(Occurrence!K28-INDEX($D$4:$D$102,N28))/(INDEX($D$4:$D$102,N28+1)-INDEX($D$4:$D$102,N28))*(INDEX($C$4:$C$102,N28+1)-INDEX($C$4:$C$102,N28)))))</f>
        <v/>
      </c>
      <c r="P28" s="12">
        <f>IFERROR(MATCH(Data!X28,$F$4:$F$102,1),0)</f>
        <v/>
      </c>
      <c r="Q28" s="9">
        <f>IF(P28=0,Data!X28+$I$13,IF(P28&gt;=99,Data!X28+$I$14,INDEX($E$4:$E$102,P28)+(Data!X28-INDEX($F$4:$F$102,P28))/(INDEX($F$4:$F$102,P28+1)-INDEX($F$4:$F$102,P28))*(INDEX($E$4:$E$102,P28+1)-INDEX($E$4:$E$102,P28))))</f>
        <v/>
      </c>
      <c r="R28" s="12">
        <f>IFERROR(MATCH(Data!Y28,$F$4:$F$102,1),0)</f>
        <v/>
      </c>
      <c r="S28" s="9">
        <f>IF(R28=0,Data!Y28+$I$13,IF(R28&gt;=99,Data!Y28+$I$14,INDEX($E$4:$E$102,R28)+(Data!Y28-INDEX($F$4:$F$102,R28))/(INDEX($F$4:$F$102,R28+1)-INDEX($F$4:$F$102,R28))*(INDEX($E$4:$E$102,R28+1)-INDEX($E$4:$E$102,R28))))</f>
        <v/>
      </c>
    </row>
    <row r="29">
      <c r="A29" s="11" t="n">
        <v>26</v>
      </c>
      <c r="B29" s="9">
        <f>A29/100</f>
        <v/>
      </c>
      <c r="C29" s="16">
        <f>_xlfn.PERCENTILE.INC(Data!$O$2:$O$2441,($I$5+B29*($I$6-1))/($I$4-1))</f>
        <v/>
      </c>
      <c r="D29" s="16">
        <f>_xlfn.PERCENTILE.INC(Occurrence!$I$2:$I$2441,($I$7+B29*($I$8-1))/($I$4-1))</f>
        <v/>
      </c>
      <c r="E29" s="16">
        <f>_xlfn.PERCENTILE.INC(Data!$U$2:$U$2441,B29)</f>
        <v/>
      </c>
      <c r="F29" s="16">
        <f>_xlfn.PERCENTILE.INC(Data!$V$2:$V$2441,B29)</f>
        <v/>
      </c>
      <c r="K29" s="14">
        <f>Data!A29</f>
        <v/>
      </c>
      <c r="L29" s="12">
        <f>IF(Occurrence!J29&lt;=0,-1,IFERROR(MATCH(Occurrence!J29,$D$4:$D$102,1),0))</f>
        <v/>
      </c>
      <c r="M29" s="9">
        <f>IF(L29&lt;0,0,IF(L29=0,Occurrence!J29*$I$11,IF(L29&gt;=99,Occurrence!J29*$I$12,INDEX($C$4:$C$102,L29)+(Occurrence!J29-INDEX($D$4:$D$102,L29))/(INDEX($D$4:$D$102,L29+1)-INDEX($D$4:$D$102,L29))*(INDEX($C$4:$C$102,L29+1)-INDEX($C$4:$C$102,L29)))))</f>
        <v/>
      </c>
      <c r="N29" s="12">
        <f>IF(Occurrence!K29&lt;=0,-1,IFERROR(MATCH(Occurrence!K29,$D$4:$D$102,1),0))</f>
        <v/>
      </c>
      <c r="O29" s="9">
        <f>IF(N29&lt;0,0,IF(N29=0,Occurrence!K29*$I$11,IF(N29&gt;=99,Occurrence!K29*$I$12,INDEX($C$4:$C$102,N29)+(Occurrence!K29-INDEX($D$4:$D$102,N29))/(INDEX($D$4:$D$102,N29+1)-INDEX($D$4:$D$102,N29))*(INDEX($C$4:$C$102,N29+1)-INDEX($C$4:$C$102,N29)))))</f>
        <v/>
      </c>
      <c r="P29" s="12">
        <f>IFERROR(MATCH(Data!X29,$F$4:$F$102,1),0)</f>
        <v/>
      </c>
      <c r="Q29" s="9">
        <f>IF(P29=0,Data!X29+$I$13,IF(P29&gt;=99,Data!X29+$I$14,INDEX($E$4:$E$102,P29)+(Data!X29-INDEX($F$4:$F$102,P29))/(INDEX($F$4:$F$102,P29+1)-INDEX($F$4:$F$102,P29))*(INDEX($E$4:$E$102,P29+1)-INDEX($E$4:$E$102,P29))))</f>
        <v/>
      </c>
      <c r="R29" s="12">
        <f>IFERROR(MATCH(Data!Y29,$F$4:$F$102,1),0)</f>
        <v/>
      </c>
      <c r="S29" s="9">
        <f>IF(R29=0,Data!Y29+$I$13,IF(R29&gt;=99,Data!Y29+$I$14,INDEX($E$4:$E$102,R29)+(Data!Y29-INDEX($F$4:$F$102,R29))/(INDEX($F$4:$F$102,R29+1)-INDEX($F$4:$F$102,R29))*(INDEX($E$4:$E$102,R29+1)-INDEX($E$4:$E$102,R29))))</f>
        <v/>
      </c>
    </row>
    <row r="30">
      <c r="A30" s="11" t="n">
        <v>27</v>
      </c>
      <c r="B30" s="9">
        <f>A30/100</f>
        <v/>
      </c>
      <c r="C30" s="16">
        <f>_xlfn.PERCENTILE.INC(Data!$O$2:$O$2441,($I$5+B30*($I$6-1))/($I$4-1))</f>
        <v/>
      </c>
      <c r="D30" s="16">
        <f>_xlfn.PERCENTILE.INC(Occurrence!$I$2:$I$2441,($I$7+B30*($I$8-1))/($I$4-1))</f>
        <v/>
      </c>
      <c r="E30" s="16">
        <f>_xlfn.PERCENTILE.INC(Data!$U$2:$U$2441,B30)</f>
        <v/>
      </c>
      <c r="F30" s="16">
        <f>_xlfn.PERCENTILE.INC(Data!$V$2:$V$2441,B30)</f>
        <v/>
      </c>
      <c r="K30" s="14">
        <f>Data!A30</f>
        <v/>
      </c>
      <c r="L30" s="12">
        <f>IF(Occurrence!J30&lt;=0,-1,IFERROR(MATCH(Occurrence!J30,$D$4:$D$102,1),0))</f>
        <v/>
      </c>
      <c r="M30" s="9">
        <f>IF(L30&lt;0,0,IF(L30=0,Occurrence!J30*$I$11,IF(L30&gt;=99,Occurrence!J30*$I$12,INDEX($C$4:$C$102,L30)+(Occurrence!J30-INDEX($D$4:$D$102,L30))/(INDEX($D$4:$D$102,L30+1)-INDEX($D$4:$D$102,L30))*(INDEX($C$4:$C$102,L30+1)-INDEX($C$4:$C$102,L30)))))</f>
        <v/>
      </c>
      <c r="N30" s="12">
        <f>IF(Occurrence!K30&lt;=0,-1,IFERROR(MATCH(Occurrence!K30,$D$4:$D$102,1),0))</f>
        <v/>
      </c>
      <c r="O30" s="9">
        <f>IF(N30&lt;0,0,IF(N30=0,Occurrence!K30*$I$11,IF(N30&gt;=99,Occurrence!K30*$I$12,INDEX($C$4:$C$102,N30)+(Occurrence!K30-INDEX($D$4:$D$102,N30))/(INDEX($D$4:$D$102,N30+1)-INDEX($D$4:$D$102,N30))*(INDEX($C$4:$C$102,N30+1)-INDEX($C$4:$C$102,N30)))))</f>
        <v/>
      </c>
      <c r="P30" s="12">
        <f>IFERROR(MATCH(Data!X30,$F$4:$F$102,1),0)</f>
        <v/>
      </c>
      <c r="Q30" s="9">
        <f>IF(P30=0,Data!X30+$I$13,IF(P30&gt;=99,Data!X30+$I$14,INDEX($E$4:$E$102,P30)+(Data!X30-INDEX($F$4:$F$102,P30))/(INDEX($F$4:$F$102,P30+1)-INDEX($F$4:$F$102,P30))*(INDEX($E$4:$E$102,P30+1)-INDEX($E$4:$E$102,P30))))</f>
        <v/>
      </c>
      <c r="R30" s="12">
        <f>IFERROR(MATCH(Data!Y30,$F$4:$F$102,1),0)</f>
        <v/>
      </c>
      <c r="S30" s="9">
        <f>IF(R30=0,Data!Y30+$I$13,IF(R30&gt;=99,Data!Y30+$I$14,INDEX($E$4:$E$102,R30)+(Data!Y30-INDEX($F$4:$F$102,R30))/(INDEX($F$4:$F$102,R30+1)-INDEX($F$4:$F$102,R30))*(INDEX($E$4:$E$102,R30+1)-INDEX($E$4:$E$102,R30))))</f>
        <v/>
      </c>
    </row>
    <row r="31">
      <c r="A31" s="11" t="n">
        <v>28</v>
      </c>
      <c r="B31" s="9">
        <f>A31/100</f>
        <v/>
      </c>
      <c r="C31" s="16">
        <f>_xlfn.PERCENTILE.INC(Data!$O$2:$O$2441,($I$5+B31*($I$6-1))/($I$4-1))</f>
        <v/>
      </c>
      <c r="D31" s="16">
        <f>_xlfn.PERCENTILE.INC(Occurrence!$I$2:$I$2441,($I$7+B31*($I$8-1))/($I$4-1))</f>
        <v/>
      </c>
      <c r="E31" s="16">
        <f>_xlfn.PERCENTILE.INC(Data!$U$2:$U$2441,B31)</f>
        <v/>
      </c>
      <c r="F31" s="16">
        <f>_xlfn.PERCENTILE.INC(Data!$V$2:$V$2441,B31)</f>
        <v/>
      </c>
      <c r="K31" s="14">
        <f>Data!A31</f>
        <v/>
      </c>
      <c r="L31" s="12">
        <f>IF(Occurrence!J31&lt;=0,-1,IFERROR(MATCH(Occurrence!J31,$D$4:$D$102,1),0))</f>
        <v/>
      </c>
      <c r="M31" s="9">
        <f>IF(L31&lt;0,0,IF(L31=0,Occurrence!J31*$I$11,IF(L31&gt;=99,Occurrence!J31*$I$12,INDEX($C$4:$C$102,L31)+(Occurrence!J31-INDEX($D$4:$D$102,L31))/(INDEX($D$4:$D$102,L31+1)-INDEX($D$4:$D$102,L31))*(INDEX($C$4:$C$102,L31+1)-INDEX($C$4:$C$102,L31)))))</f>
        <v/>
      </c>
      <c r="N31" s="12">
        <f>IF(Occurrence!K31&lt;=0,-1,IFERROR(MATCH(Occurrence!K31,$D$4:$D$102,1),0))</f>
        <v/>
      </c>
      <c r="O31" s="9">
        <f>IF(N31&lt;0,0,IF(N31=0,Occurrence!K31*$I$11,IF(N31&gt;=99,Occurrence!K31*$I$12,INDEX($C$4:$C$102,N31)+(Occurrence!K31-INDEX($D$4:$D$102,N31))/(INDEX($D$4:$D$102,N31+1)-INDEX($D$4:$D$102,N31))*(INDEX($C$4:$C$102,N31+1)-INDEX($C$4:$C$102,N31)))))</f>
        <v/>
      </c>
      <c r="P31" s="12">
        <f>IFERROR(MATCH(Data!X31,$F$4:$F$102,1),0)</f>
        <v/>
      </c>
      <c r="Q31" s="9">
        <f>IF(P31=0,Data!X31+$I$13,IF(P31&gt;=99,Data!X31+$I$14,INDEX($E$4:$E$102,P31)+(Data!X31-INDEX($F$4:$F$102,P31))/(INDEX($F$4:$F$102,P31+1)-INDEX($F$4:$F$102,P31))*(INDEX($E$4:$E$102,P31+1)-INDEX($E$4:$E$102,P31))))</f>
        <v/>
      </c>
      <c r="R31" s="12">
        <f>IFERROR(MATCH(Data!Y31,$F$4:$F$102,1),0)</f>
        <v/>
      </c>
      <c r="S31" s="9">
        <f>IF(R31=0,Data!Y31+$I$13,IF(R31&gt;=99,Data!Y31+$I$14,INDEX($E$4:$E$102,R31)+(Data!Y31-INDEX($F$4:$F$102,R31))/(INDEX($F$4:$F$102,R31+1)-INDEX($F$4:$F$102,R31))*(INDEX($E$4:$E$102,R31+1)-INDEX($E$4:$E$102,R31))))</f>
        <v/>
      </c>
    </row>
    <row r="32">
      <c r="A32" s="11" t="n">
        <v>29</v>
      </c>
      <c r="B32" s="9">
        <f>A32/100</f>
        <v/>
      </c>
      <c r="C32" s="16">
        <f>_xlfn.PERCENTILE.INC(Data!$O$2:$O$2441,($I$5+B32*($I$6-1))/($I$4-1))</f>
        <v/>
      </c>
      <c r="D32" s="16">
        <f>_xlfn.PERCENTILE.INC(Occurrence!$I$2:$I$2441,($I$7+B32*($I$8-1))/($I$4-1))</f>
        <v/>
      </c>
      <c r="E32" s="16">
        <f>_xlfn.PERCENTILE.INC(Data!$U$2:$U$2441,B32)</f>
        <v/>
      </c>
      <c r="F32" s="16">
        <f>_xlfn.PERCENTILE.INC(Data!$V$2:$V$2441,B32)</f>
        <v/>
      </c>
      <c r="K32" s="14">
        <f>Data!A32</f>
        <v/>
      </c>
      <c r="L32" s="12">
        <f>IF(Occurrence!J32&lt;=0,-1,IFERROR(MATCH(Occurrence!J32,$D$4:$D$102,1),0))</f>
        <v/>
      </c>
      <c r="M32" s="9">
        <f>IF(L32&lt;0,0,IF(L32=0,Occurrence!J32*$I$11,IF(L32&gt;=99,Occurrence!J32*$I$12,INDEX($C$4:$C$102,L32)+(Occurrence!J32-INDEX($D$4:$D$102,L32))/(INDEX($D$4:$D$102,L32+1)-INDEX($D$4:$D$102,L32))*(INDEX($C$4:$C$102,L32+1)-INDEX($C$4:$C$102,L32)))))</f>
        <v/>
      </c>
      <c r="N32" s="12">
        <f>IF(Occurrence!K32&lt;=0,-1,IFERROR(MATCH(Occurrence!K32,$D$4:$D$102,1),0))</f>
        <v/>
      </c>
      <c r="O32" s="9">
        <f>IF(N32&lt;0,0,IF(N32=0,Occurrence!K32*$I$11,IF(N32&gt;=99,Occurrence!K32*$I$12,INDEX($C$4:$C$102,N32)+(Occurrence!K32-INDEX($D$4:$D$102,N32))/(INDEX($D$4:$D$102,N32+1)-INDEX($D$4:$D$102,N32))*(INDEX($C$4:$C$102,N32+1)-INDEX($C$4:$C$102,N32)))))</f>
        <v/>
      </c>
      <c r="P32" s="12">
        <f>IFERROR(MATCH(Data!X32,$F$4:$F$102,1),0)</f>
        <v/>
      </c>
      <c r="Q32" s="9">
        <f>IF(P32=0,Data!X32+$I$13,IF(P32&gt;=99,Data!X32+$I$14,INDEX($E$4:$E$102,P32)+(Data!X32-INDEX($F$4:$F$102,P32))/(INDEX($F$4:$F$102,P32+1)-INDEX($F$4:$F$102,P32))*(INDEX($E$4:$E$102,P32+1)-INDEX($E$4:$E$102,P32))))</f>
        <v/>
      </c>
      <c r="R32" s="12">
        <f>IFERROR(MATCH(Data!Y32,$F$4:$F$102,1),0)</f>
        <v/>
      </c>
      <c r="S32" s="9">
        <f>IF(R32=0,Data!Y32+$I$13,IF(R32&gt;=99,Data!Y32+$I$14,INDEX($E$4:$E$102,R32)+(Data!Y32-INDEX($F$4:$F$102,R32))/(INDEX($F$4:$F$102,R32+1)-INDEX($F$4:$F$102,R32))*(INDEX($E$4:$E$102,R32+1)-INDEX($E$4:$E$102,R32))))</f>
        <v/>
      </c>
    </row>
    <row r="33">
      <c r="A33" s="11" t="n">
        <v>30</v>
      </c>
      <c r="B33" s="9">
        <f>A33/100</f>
        <v/>
      </c>
      <c r="C33" s="16">
        <f>_xlfn.PERCENTILE.INC(Data!$O$2:$O$2441,($I$5+B33*($I$6-1))/($I$4-1))</f>
        <v/>
      </c>
      <c r="D33" s="16">
        <f>_xlfn.PERCENTILE.INC(Occurrence!$I$2:$I$2441,($I$7+B33*($I$8-1))/($I$4-1))</f>
        <v/>
      </c>
      <c r="E33" s="16">
        <f>_xlfn.PERCENTILE.INC(Data!$U$2:$U$2441,B33)</f>
        <v/>
      </c>
      <c r="F33" s="16">
        <f>_xlfn.PERCENTILE.INC(Data!$V$2:$V$2441,B33)</f>
        <v/>
      </c>
      <c r="K33" s="14">
        <f>Data!A33</f>
        <v/>
      </c>
      <c r="L33" s="12">
        <f>IF(Occurrence!J33&lt;=0,-1,IFERROR(MATCH(Occurrence!J33,$D$4:$D$102,1),0))</f>
        <v/>
      </c>
      <c r="M33" s="9">
        <f>IF(L33&lt;0,0,IF(L33=0,Occurrence!J33*$I$11,IF(L33&gt;=99,Occurrence!J33*$I$12,INDEX($C$4:$C$102,L33)+(Occurrence!J33-INDEX($D$4:$D$102,L33))/(INDEX($D$4:$D$102,L33+1)-INDEX($D$4:$D$102,L33))*(INDEX($C$4:$C$102,L33+1)-INDEX($C$4:$C$102,L33)))))</f>
        <v/>
      </c>
      <c r="N33" s="12">
        <f>IF(Occurrence!K33&lt;=0,-1,IFERROR(MATCH(Occurrence!K33,$D$4:$D$102,1),0))</f>
        <v/>
      </c>
      <c r="O33" s="9">
        <f>IF(N33&lt;0,0,IF(N33=0,Occurrence!K33*$I$11,IF(N33&gt;=99,Occurrence!K33*$I$12,INDEX($C$4:$C$102,N33)+(Occurrence!K33-INDEX($D$4:$D$102,N33))/(INDEX($D$4:$D$102,N33+1)-INDEX($D$4:$D$102,N33))*(INDEX($C$4:$C$102,N33+1)-INDEX($C$4:$C$102,N33)))))</f>
        <v/>
      </c>
      <c r="P33" s="12">
        <f>IFERROR(MATCH(Data!X33,$F$4:$F$102,1),0)</f>
        <v/>
      </c>
      <c r="Q33" s="9">
        <f>IF(P33=0,Data!X33+$I$13,IF(P33&gt;=99,Data!X33+$I$14,INDEX($E$4:$E$102,P33)+(Data!X33-INDEX($F$4:$F$102,P33))/(INDEX($F$4:$F$102,P33+1)-INDEX($F$4:$F$102,P33))*(INDEX($E$4:$E$102,P33+1)-INDEX($E$4:$E$102,P33))))</f>
        <v/>
      </c>
      <c r="R33" s="12">
        <f>IFERROR(MATCH(Data!Y33,$F$4:$F$102,1),0)</f>
        <v/>
      </c>
      <c r="S33" s="9">
        <f>IF(R33=0,Data!Y33+$I$13,IF(R33&gt;=99,Data!Y33+$I$14,INDEX($E$4:$E$102,R33)+(Data!Y33-INDEX($F$4:$F$102,R33))/(INDEX($F$4:$F$102,R33+1)-INDEX($F$4:$F$102,R33))*(INDEX($E$4:$E$102,R33+1)-INDEX($E$4:$E$102,R33))))</f>
        <v/>
      </c>
    </row>
    <row r="34">
      <c r="A34" s="11" t="n">
        <v>31</v>
      </c>
      <c r="B34" s="9">
        <f>A34/100</f>
        <v/>
      </c>
      <c r="C34" s="16">
        <f>_xlfn.PERCENTILE.INC(Data!$O$2:$O$2441,($I$5+B34*($I$6-1))/($I$4-1))</f>
        <v/>
      </c>
      <c r="D34" s="16">
        <f>_xlfn.PERCENTILE.INC(Occurrence!$I$2:$I$2441,($I$7+B34*($I$8-1))/($I$4-1))</f>
        <v/>
      </c>
      <c r="E34" s="16">
        <f>_xlfn.PERCENTILE.INC(Data!$U$2:$U$2441,B34)</f>
        <v/>
      </c>
      <c r="F34" s="16">
        <f>_xlfn.PERCENTILE.INC(Data!$V$2:$V$2441,B34)</f>
        <v/>
      </c>
      <c r="K34" s="14">
        <f>Data!A34</f>
        <v/>
      </c>
      <c r="L34" s="12">
        <f>IF(Occurrence!J34&lt;=0,-1,IFERROR(MATCH(Occurrence!J34,$D$4:$D$102,1),0))</f>
        <v/>
      </c>
      <c r="M34" s="9">
        <f>IF(L34&lt;0,0,IF(L34=0,Occurrence!J34*$I$11,IF(L34&gt;=99,Occurrence!J34*$I$12,INDEX($C$4:$C$102,L34)+(Occurrence!J34-INDEX($D$4:$D$102,L34))/(INDEX($D$4:$D$102,L34+1)-INDEX($D$4:$D$102,L34))*(INDEX($C$4:$C$102,L34+1)-INDEX($C$4:$C$102,L34)))))</f>
        <v/>
      </c>
      <c r="N34" s="12">
        <f>IF(Occurrence!K34&lt;=0,-1,IFERROR(MATCH(Occurrence!K34,$D$4:$D$102,1),0))</f>
        <v/>
      </c>
      <c r="O34" s="9">
        <f>IF(N34&lt;0,0,IF(N34=0,Occurrence!K34*$I$11,IF(N34&gt;=99,Occurrence!K34*$I$12,INDEX($C$4:$C$102,N34)+(Occurrence!K34-INDEX($D$4:$D$102,N34))/(INDEX($D$4:$D$102,N34+1)-INDEX($D$4:$D$102,N34))*(INDEX($C$4:$C$102,N34+1)-INDEX($C$4:$C$102,N34)))))</f>
        <v/>
      </c>
      <c r="P34" s="12">
        <f>IFERROR(MATCH(Data!X34,$F$4:$F$102,1),0)</f>
        <v/>
      </c>
      <c r="Q34" s="9">
        <f>IF(P34=0,Data!X34+$I$13,IF(P34&gt;=99,Data!X34+$I$14,INDEX($E$4:$E$102,P34)+(Data!X34-INDEX($F$4:$F$102,P34))/(INDEX($F$4:$F$102,P34+1)-INDEX($F$4:$F$102,P34))*(INDEX($E$4:$E$102,P34+1)-INDEX($E$4:$E$102,P34))))</f>
        <v/>
      </c>
      <c r="R34" s="12">
        <f>IFERROR(MATCH(Data!Y34,$F$4:$F$102,1),0)</f>
        <v/>
      </c>
      <c r="S34" s="9">
        <f>IF(R34=0,Data!Y34+$I$13,IF(R34&gt;=99,Data!Y34+$I$14,INDEX($E$4:$E$102,R34)+(Data!Y34-INDEX($F$4:$F$102,R34))/(INDEX($F$4:$F$102,R34+1)-INDEX($F$4:$F$102,R34))*(INDEX($E$4:$E$102,R34+1)-INDEX($E$4:$E$102,R34))))</f>
        <v/>
      </c>
    </row>
    <row r="35">
      <c r="A35" s="11" t="n">
        <v>32</v>
      </c>
      <c r="B35" s="9">
        <f>A35/100</f>
        <v/>
      </c>
      <c r="C35" s="16">
        <f>_xlfn.PERCENTILE.INC(Data!$O$2:$O$2441,($I$5+B35*($I$6-1))/($I$4-1))</f>
        <v/>
      </c>
      <c r="D35" s="16">
        <f>_xlfn.PERCENTILE.INC(Occurrence!$I$2:$I$2441,($I$7+B35*($I$8-1))/($I$4-1))</f>
        <v/>
      </c>
      <c r="E35" s="16">
        <f>_xlfn.PERCENTILE.INC(Data!$U$2:$U$2441,B35)</f>
        <v/>
      </c>
      <c r="F35" s="16">
        <f>_xlfn.PERCENTILE.INC(Data!$V$2:$V$2441,B35)</f>
        <v/>
      </c>
      <c r="K35" s="14">
        <f>Data!A35</f>
        <v/>
      </c>
      <c r="L35" s="12">
        <f>IF(Occurrence!J35&lt;=0,-1,IFERROR(MATCH(Occurrence!J35,$D$4:$D$102,1),0))</f>
        <v/>
      </c>
      <c r="M35" s="9">
        <f>IF(L35&lt;0,0,IF(L35=0,Occurrence!J35*$I$11,IF(L35&gt;=99,Occurrence!J35*$I$12,INDEX($C$4:$C$102,L35)+(Occurrence!J35-INDEX($D$4:$D$102,L35))/(INDEX($D$4:$D$102,L35+1)-INDEX($D$4:$D$102,L35))*(INDEX($C$4:$C$102,L35+1)-INDEX($C$4:$C$102,L35)))))</f>
        <v/>
      </c>
      <c r="N35" s="12">
        <f>IF(Occurrence!K35&lt;=0,-1,IFERROR(MATCH(Occurrence!K35,$D$4:$D$102,1),0))</f>
        <v/>
      </c>
      <c r="O35" s="9">
        <f>IF(N35&lt;0,0,IF(N35=0,Occurrence!K35*$I$11,IF(N35&gt;=99,Occurrence!K35*$I$12,INDEX($C$4:$C$102,N35)+(Occurrence!K35-INDEX($D$4:$D$102,N35))/(INDEX($D$4:$D$102,N35+1)-INDEX($D$4:$D$102,N35))*(INDEX($C$4:$C$102,N35+1)-INDEX($C$4:$C$102,N35)))))</f>
        <v/>
      </c>
      <c r="P35" s="12">
        <f>IFERROR(MATCH(Data!X35,$F$4:$F$102,1),0)</f>
        <v/>
      </c>
      <c r="Q35" s="9">
        <f>IF(P35=0,Data!X35+$I$13,IF(P35&gt;=99,Data!X35+$I$14,INDEX($E$4:$E$102,P35)+(Data!X35-INDEX($F$4:$F$102,P35))/(INDEX($F$4:$F$102,P35+1)-INDEX($F$4:$F$102,P35))*(INDEX($E$4:$E$102,P35+1)-INDEX($E$4:$E$102,P35))))</f>
        <v/>
      </c>
      <c r="R35" s="12">
        <f>IFERROR(MATCH(Data!Y35,$F$4:$F$102,1),0)</f>
        <v/>
      </c>
      <c r="S35" s="9">
        <f>IF(R35=0,Data!Y35+$I$13,IF(R35&gt;=99,Data!Y35+$I$14,INDEX($E$4:$E$102,R35)+(Data!Y35-INDEX($F$4:$F$102,R35))/(INDEX($F$4:$F$102,R35+1)-INDEX($F$4:$F$102,R35))*(INDEX($E$4:$E$102,R35+1)-INDEX($E$4:$E$102,R35))))</f>
        <v/>
      </c>
    </row>
    <row r="36">
      <c r="A36" s="11" t="n">
        <v>33</v>
      </c>
      <c r="B36" s="9">
        <f>A36/100</f>
        <v/>
      </c>
      <c r="C36" s="16">
        <f>_xlfn.PERCENTILE.INC(Data!$O$2:$O$2441,($I$5+B36*($I$6-1))/($I$4-1))</f>
        <v/>
      </c>
      <c r="D36" s="16">
        <f>_xlfn.PERCENTILE.INC(Occurrence!$I$2:$I$2441,($I$7+B36*($I$8-1))/($I$4-1))</f>
        <v/>
      </c>
      <c r="E36" s="16">
        <f>_xlfn.PERCENTILE.INC(Data!$U$2:$U$2441,B36)</f>
        <v/>
      </c>
      <c r="F36" s="16">
        <f>_xlfn.PERCENTILE.INC(Data!$V$2:$V$2441,B36)</f>
        <v/>
      </c>
      <c r="K36" s="14">
        <f>Data!A36</f>
        <v/>
      </c>
      <c r="L36" s="12">
        <f>IF(Occurrence!J36&lt;=0,-1,IFERROR(MATCH(Occurrence!J36,$D$4:$D$102,1),0))</f>
        <v/>
      </c>
      <c r="M36" s="9">
        <f>IF(L36&lt;0,0,IF(L36=0,Occurrence!J36*$I$11,IF(L36&gt;=99,Occurrence!J36*$I$12,INDEX($C$4:$C$102,L36)+(Occurrence!J36-INDEX($D$4:$D$102,L36))/(INDEX($D$4:$D$102,L36+1)-INDEX($D$4:$D$102,L36))*(INDEX($C$4:$C$102,L36+1)-INDEX($C$4:$C$102,L36)))))</f>
        <v/>
      </c>
      <c r="N36" s="12">
        <f>IF(Occurrence!K36&lt;=0,-1,IFERROR(MATCH(Occurrence!K36,$D$4:$D$102,1),0))</f>
        <v/>
      </c>
      <c r="O36" s="9">
        <f>IF(N36&lt;0,0,IF(N36=0,Occurrence!K36*$I$11,IF(N36&gt;=99,Occurrence!K36*$I$12,INDEX($C$4:$C$102,N36)+(Occurrence!K36-INDEX($D$4:$D$102,N36))/(INDEX($D$4:$D$102,N36+1)-INDEX($D$4:$D$102,N36))*(INDEX($C$4:$C$102,N36+1)-INDEX($C$4:$C$102,N36)))))</f>
        <v/>
      </c>
      <c r="P36" s="12">
        <f>IFERROR(MATCH(Data!X36,$F$4:$F$102,1),0)</f>
        <v/>
      </c>
      <c r="Q36" s="9">
        <f>IF(P36=0,Data!X36+$I$13,IF(P36&gt;=99,Data!X36+$I$14,INDEX($E$4:$E$102,P36)+(Data!X36-INDEX($F$4:$F$102,P36))/(INDEX($F$4:$F$102,P36+1)-INDEX($F$4:$F$102,P36))*(INDEX($E$4:$E$102,P36+1)-INDEX($E$4:$E$102,P36))))</f>
        <v/>
      </c>
      <c r="R36" s="12">
        <f>IFERROR(MATCH(Data!Y36,$F$4:$F$102,1),0)</f>
        <v/>
      </c>
      <c r="S36" s="9">
        <f>IF(R36=0,Data!Y36+$I$13,IF(R36&gt;=99,Data!Y36+$I$14,INDEX($E$4:$E$102,R36)+(Data!Y36-INDEX($F$4:$F$102,R36))/(INDEX($F$4:$F$102,R36+1)-INDEX($F$4:$F$102,R36))*(INDEX($E$4:$E$102,R36+1)-INDEX($E$4:$E$102,R36))))</f>
        <v/>
      </c>
    </row>
    <row r="37">
      <c r="A37" s="11" t="n">
        <v>34</v>
      </c>
      <c r="B37" s="9">
        <f>A37/100</f>
        <v/>
      </c>
      <c r="C37" s="16">
        <f>_xlfn.PERCENTILE.INC(Data!$O$2:$O$2441,($I$5+B37*($I$6-1))/($I$4-1))</f>
        <v/>
      </c>
      <c r="D37" s="16">
        <f>_xlfn.PERCENTILE.INC(Occurrence!$I$2:$I$2441,($I$7+B37*($I$8-1))/($I$4-1))</f>
        <v/>
      </c>
      <c r="E37" s="16">
        <f>_xlfn.PERCENTILE.INC(Data!$U$2:$U$2441,B37)</f>
        <v/>
      </c>
      <c r="F37" s="16">
        <f>_xlfn.PERCENTILE.INC(Data!$V$2:$V$2441,B37)</f>
        <v/>
      </c>
      <c r="K37" s="14">
        <f>Data!A37</f>
        <v/>
      </c>
      <c r="L37" s="12">
        <f>IF(Occurrence!J37&lt;=0,-1,IFERROR(MATCH(Occurrence!J37,$D$4:$D$102,1),0))</f>
        <v/>
      </c>
      <c r="M37" s="9">
        <f>IF(L37&lt;0,0,IF(L37=0,Occurrence!J37*$I$11,IF(L37&gt;=99,Occurrence!J37*$I$12,INDEX($C$4:$C$102,L37)+(Occurrence!J37-INDEX($D$4:$D$102,L37))/(INDEX($D$4:$D$102,L37+1)-INDEX($D$4:$D$102,L37))*(INDEX($C$4:$C$102,L37+1)-INDEX($C$4:$C$102,L37)))))</f>
        <v/>
      </c>
      <c r="N37" s="12">
        <f>IF(Occurrence!K37&lt;=0,-1,IFERROR(MATCH(Occurrence!K37,$D$4:$D$102,1),0))</f>
        <v/>
      </c>
      <c r="O37" s="9">
        <f>IF(N37&lt;0,0,IF(N37=0,Occurrence!K37*$I$11,IF(N37&gt;=99,Occurrence!K37*$I$12,INDEX($C$4:$C$102,N37)+(Occurrence!K37-INDEX($D$4:$D$102,N37))/(INDEX($D$4:$D$102,N37+1)-INDEX($D$4:$D$102,N37))*(INDEX($C$4:$C$102,N37+1)-INDEX($C$4:$C$102,N37)))))</f>
        <v/>
      </c>
      <c r="P37" s="12">
        <f>IFERROR(MATCH(Data!X37,$F$4:$F$102,1),0)</f>
        <v/>
      </c>
      <c r="Q37" s="9">
        <f>IF(P37=0,Data!X37+$I$13,IF(P37&gt;=99,Data!X37+$I$14,INDEX($E$4:$E$102,P37)+(Data!X37-INDEX($F$4:$F$102,P37))/(INDEX($F$4:$F$102,P37+1)-INDEX($F$4:$F$102,P37))*(INDEX($E$4:$E$102,P37+1)-INDEX($E$4:$E$102,P37))))</f>
        <v/>
      </c>
      <c r="R37" s="12">
        <f>IFERROR(MATCH(Data!Y37,$F$4:$F$102,1),0)</f>
        <v/>
      </c>
      <c r="S37" s="9">
        <f>IF(R37=0,Data!Y37+$I$13,IF(R37&gt;=99,Data!Y37+$I$14,INDEX($E$4:$E$102,R37)+(Data!Y37-INDEX($F$4:$F$102,R37))/(INDEX($F$4:$F$102,R37+1)-INDEX($F$4:$F$102,R37))*(INDEX($E$4:$E$102,R37+1)-INDEX($E$4:$E$102,R37))))</f>
        <v/>
      </c>
    </row>
    <row r="38">
      <c r="A38" s="11" t="n">
        <v>35</v>
      </c>
      <c r="B38" s="9">
        <f>A38/100</f>
        <v/>
      </c>
      <c r="C38" s="16">
        <f>_xlfn.PERCENTILE.INC(Data!$O$2:$O$2441,($I$5+B38*($I$6-1))/($I$4-1))</f>
        <v/>
      </c>
      <c r="D38" s="16">
        <f>_xlfn.PERCENTILE.INC(Occurrence!$I$2:$I$2441,($I$7+B38*($I$8-1))/($I$4-1))</f>
        <v/>
      </c>
      <c r="E38" s="16">
        <f>_xlfn.PERCENTILE.INC(Data!$U$2:$U$2441,B38)</f>
        <v/>
      </c>
      <c r="F38" s="16">
        <f>_xlfn.PERCENTILE.INC(Data!$V$2:$V$2441,B38)</f>
        <v/>
      </c>
      <c r="K38" s="14">
        <f>Data!A38</f>
        <v/>
      </c>
      <c r="L38" s="12">
        <f>IF(Occurrence!J38&lt;=0,-1,IFERROR(MATCH(Occurrence!J38,$D$4:$D$102,1),0))</f>
        <v/>
      </c>
      <c r="M38" s="9">
        <f>IF(L38&lt;0,0,IF(L38=0,Occurrence!J38*$I$11,IF(L38&gt;=99,Occurrence!J38*$I$12,INDEX($C$4:$C$102,L38)+(Occurrence!J38-INDEX($D$4:$D$102,L38))/(INDEX($D$4:$D$102,L38+1)-INDEX($D$4:$D$102,L38))*(INDEX($C$4:$C$102,L38+1)-INDEX($C$4:$C$102,L38)))))</f>
        <v/>
      </c>
      <c r="N38" s="12">
        <f>IF(Occurrence!K38&lt;=0,-1,IFERROR(MATCH(Occurrence!K38,$D$4:$D$102,1),0))</f>
        <v/>
      </c>
      <c r="O38" s="9">
        <f>IF(N38&lt;0,0,IF(N38=0,Occurrence!K38*$I$11,IF(N38&gt;=99,Occurrence!K38*$I$12,INDEX($C$4:$C$102,N38)+(Occurrence!K38-INDEX($D$4:$D$102,N38))/(INDEX($D$4:$D$102,N38+1)-INDEX($D$4:$D$102,N38))*(INDEX($C$4:$C$102,N38+1)-INDEX($C$4:$C$102,N38)))))</f>
        <v/>
      </c>
      <c r="P38" s="12">
        <f>IFERROR(MATCH(Data!X38,$F$4:$F$102,1),0)</f>
        <v/>
      </c>
      <c r="Q38" s="9">
        <f>IF(P38=0,Data!X38+$I$13,IF(P38&gt;=99,Data!X38+$I$14,INDEX($E$4:$E$102,P38)+(Data!X38-INDEX($F$4:$F$102,P38))/(INDEX($F$4:$F$102,P38+1)-INDEX($F$4:$F$102,P38))*(INDEX($E$4:$E$102,P38+1)-INDEX($E$4:$E$102,P38))))</f>
        <v/>
      </c>
      <c r="R38" s="12">
        <f>IFERROR(MATCH(Data!Y38,$F$4:$F$102,1),0)</f>
        <v/>
      </c>
      <c r="S38" s="9">
        <f>IF(R38=0,Data!Y38+$I$13,IF(R38&gt;=99,Data!Y38+$I$14,INDEX($E$4:$E$102,R38)+(Data!Y38-INDEX($F$4:$F$102,R38))/(INDEX($F$4:$F$102,R38+1)-INDEX($F$4:$F$102,R38))*(INDEX($E$4:$E$102,R38+1)-INDEX($E$4:$E$102,R38))))</f>
        <v/>
      </c>
    </row>
    <row r="39">
      <c r="A39" s="11" t="n">
        <v>36</v>
      </c>
      <c r="B39" s="9">
        <f>A39/100</f>
        <v/>
      </c>
      <c r="C39" s="16">
        <f>_xlfn.PERCENTILE.INC(Data!$O$2:$O$2441,($I$5+B39*($I$6-1))/($I$4-1))</f>
        <v/>
      </c>
      <c r="D39" s="16">
        <f>_xlfn.PERCENTILE.INC(Occurrence!$I$2:$I$2441,($I$7+B39*($I$8-1))/($I$4-1))</f>
        <v/>
      </c>
      <c r="E39" s="16">
        <f>_xlfn.PERCENTILE.INC(Data!$U$2:$U$2441,B39)</f>
        <v/>
      </c>
      <c r="F39" s="16">
        <f>_xlfn.PERCENTILE.INC(Data!$V$2:$V$2441,B39)</f>
        <v/>
      </c>
      <c r="K39" s="14">
        <f>Data!A39</f>
        <v/>
      </c>
      <c r="L39" s="12">
        <f>IF(Occurrence!J39&lt;=0,-1,IFERROR(MATCH(Occurrence!J39,$D$4:$D$102,1),0))</f>
        <v/>
      </c>
      <c r="M39" s="9">
        <f>IF(L39&lt;0,0,IF(L39=0,Occurrence!J39*$I$11,IF(L39&gt;=99,Occurrence!J39*$I$12,INDEX($C$4:$C$102,L39)+(Occurrence!J39-INDEX($D$4:$D$102,L39))/(INDEX($D$4:$D$102,L39+1)-INDEX($D$4:$D$102,L39))*(INDEX($C$4:$C$102,L39+1)-INDEX($C$4:$C$102,L39)))))</f>
        <v/>
      </c>
      <c r="N39" s="12">
        <f>IF(Occurrence!K39&lt;=0,-1,IFERROR(MATCH(Occurrence!K39,$D$4:$D$102,1),0))</f>
        <v/>
      </c>
      <c r="O39" s="9">
        <f>IF(N39&lt;0,0,IF(N39=0,Occurrence!K39*$I$11,IF(N39&gt;=99,Occurrence!K39*$I$12,INDEX($C$4:$C$102,N39)+(Occurrence!K39-INDEX($D$4:$D$102,N39))/(INDEX($D$4:$D$102,N39+1)-INDEX($D$4:$D$102,N39))*(INDEX($C$4:$C$102,N39+1)-INDEX($C$4:$C$102,N39)))))</f>
        <v/>
      </c>
      <c r="P39" s="12">
        <f>IFERROR(MATCH(Data!X39,$F$4:$F$102,1),0)</f>
        <v/>
      </c>
      <c r="Q39" s="9">
        <f>IF(P39=0,Data!X39+$I$13,IF(P39&gt;=99,Data!X39+$I$14,INDEX($E$4:$E$102,P39)+(Data!X39-INDEX($F$4:$F$102,P39))/(INDEX($F$4:$F$102,P39+1)-INDEX($F$4:$F$102,P39))*(INDEX($E$4:$E$102,P39+1)-INDEX($E$4:$E$102,P39))))</f>
        <v/>
      </c>
      <c r="R39" s="12">
        <f>IFERROR(MATCH(Data!Y39,$F$4:$F$102,1),0)</f>
        <v/>
      </c>
      <c r="S39" s="9">
        <f>IF(R39=0,Data!Y39+$I$13,IF(R39&gt;=99,Data!Y39+$I$14,INDEX($E$4:$E$102,R39)+(Data!Y39-INDEX($F$4:$F$102,R39))/(INDEX($F$4:$F$102,R39+1)-INDEX($F$4:$F$102,R39))*(INDEX($E$4:$E$102,R39+1)-INDEX($E$4:$E$102,R39))))</f>
        <v/>
      </c>
    </row>
    <row r="40">
      <c r="A40" s="11" t="n">
        <v>37</v>
      </c>
      <c r="B40" s="9">
        <f>A40/100</f>
        <v/>
      </c>
      <c r="C40" s="16">
        <f>_xlfn.PERCENTILE.INC(Data!$O$2:$O$2441,($I$5+B40*($I$6-1))/($I$4-1))</f>
        <v/>
      </c>
      <c r="D40" s="16">
        <f>_xlfn.PERCENTILE.INC(Occurrence!$I$2:$I$2441,($I$7+B40*($I$8-1))/($I$4-1))</f>
        <v/>
      </c>
      <c r="E40" s="16">
        <f>_xlfn.PERCENTILE.INC(Data!$U$2:$U$2441,B40)</f>
        <v/>
      </c>
      <c r="F40" s="16">
        <f>_xlfn.PERCENTILE.INC(Data!$V$2:$V$2441,B40)</f>
        <v/>
      </c>
      <c r="K40" s="14">
        <f>Data!A40</f>
        <v/>
      </c>
      <c r="L40" s="12">
        <f>IF(Occurrence!J40&lt;=0,-1,IFERROR(MATCH(Occurrence!J40,$D$4:$D$102,1),0))</f>
        <v/>
      </c>
      <c r="M40" s="9">
        <f>IF(L40&lt;0,0,IF(L40=0,Occurrence!J40*$I$11,IF(L40&gt;=99,Occurrence!J40*$I$12,INDEX($C$4:$C$102,L40)+(Occurrence!J40-INDEX($D$4:$D$102,L40))/(INDEX($D$4:$D$102,L40+1)-INDEX($D$4:$D$102,L40))*(INDEX($C$4:$C$102,L40+1)-INDEX($C$4:$C$102,L40)))))</f>
        <v/>
      </c>
      <c r="N40" s="12">
        <f>IF(Occurrence!K40&lt;=0,-1,IFERROR(MATCH(Occurrence!K40,$D$4:$D$102,1),0))</f>
        <v/>
      </c>
      <c r="O40" s="9">
        <f>IF(N40&lt;0,0,IF(N40=0,Occurrence!K40*$I$11,IF(N40&gt;=99,Occurrence!K40*$I$12,INDEX($C$4:$C$102,N40)+(Occurrence!K40-INDEX($D$4:$D$102,N40))/(INDEX($D$4:$D$102,N40+1)-INDEX($D$4:$D$102,N40))*(INDEX($C$4:$C$102,N40+1)-INDEX($C$4:$C$102,N40)))))</f>
        <v/>
      </c>
      <c r="P40" s="12">
        <f>IFERROR(MATCH(Data!X40,$F$4:$F$102,1),0)</f>
        <v/>
      </c>
      <c r="Q40" s="9">
        <f>IF(P40=0,Data!X40+$I$13,IF(P40&gt;=99,Data!X40+$I$14,INDEX($E$4:$E$102,P40)+(Data!X40-INDEX($F$4:$F$102,P40))/(INDEX($F$4:$F$102,P40+1)-INDEX($F$4:$F$102,P40))*(INDEX($E$4:$E$102,P40+1)-INDEX($E$4:$E$102,P40))))</f>
        <v/>
      </c>
      <c r="R40" s="12">
        <f>IFERROR(MATCH(Data!Y40,$F$4:$F$102,1),0)</f>
        <v/>
      </c>
      <c r="S40" s="9">
        <f>IF(R40=0,Data!Y40+$I$13,IF(R40&gt;=99,Data!Y40+$I$14,INDEX($E$4:$E$102,R40)+(Data!Y40-INDEX($F$4:$F$102,R40))/(INDEX($F$4:$F$102,R40+1)-INDEX($F$4:$F$102,R40))*(INDEX($E$4:$E$102,R40+1)-INDEX($E$4:$E$102,R40))))</f>
        <v/>
      </c>
    </row>
    <row r="41">
      <c r="A41" s="11" t="n">
        <v>38</v>
      </c>
      <c r="B41" s="9">
        <f>A41/100</f>
        <v/>
      </c>
      <c r="C41" s="16">
        <f>_xlfn.PERCENTILE.INC(Data!$O$2:$O$2441,($I$5+B41*($I$6-1))/($I$4-1))</f>
        <v/>
      </c>
      <c r="D41" s="16">
        <f>_xlfn.PERCENTILE.INC(Occurrence!$I$2:$I$2441,($I$7+B41*($I$8-1))/($I$4-1))</f>
        <v/>
      </c>
      <c r="E41" s="16">
        <f>_xlfn.PERCENTILE.INC(Data!$U$2:$U$2441,B41)</f>
        <v/>
      </c>
      <c r="F41" s="16">
        <f>_xlfn.PERCENTILE.INC(Data!$V$2:$V$2441,B41)</f>
        <v/>
      </c>
      <c r="K41" s="14">
        <f>Data!A41</f>
        <v/>
      </c>
      <c r="L41" s="12">
        <f>IF(Occurrence!J41&lt;=0,-1,IFERROR(MATCH(Occurrence!J41,$D$4:$D$102,1),0))</f>
        <v/>
      </c>
      <c r="M41" s="9">
        <f>IF(L41&lt;0,0,IF(L41=0,Occurrence!J41*$I$11,IF(L41&gt;=99,Occurrence!J41*$I$12,INDEX($C$4:$C$102,L41)+(Occurrence!J41-INDEX($D$4:$D$102,L41))/(INDEX($D$4:$D$102,L41+1)-INDEX($D$4:$D$102,L41))*(INDEX($C$4:$C$102,L41+1)-INDEX($C$4:$C$102,L41)))))</f>
        <v/>
      </c>
      <c r="N41" s="12">
        <f>IF(Occurrence!K41&lt;=0,-1,IFERROR(MATCH(Occurrence!K41,$D$4:$D$102,1),0))</f>
        <v/>
      </c>
      <c r="O41" s="9">
        <f>IF(N41&lt;0,0,IF(N41=0,Occurrence!K41*$I$11,IF(N41&gt;=99,Occurrence!K41*$I$12,INDEX($C$4:$C$102,N41)+(Occurrence!K41-INDEX($D$4:$D$102,N41))/(INDEX($D$4:$D$102,N41+1)-INDEX($D$4:$D$102,N41))*(INDEX($C$4:$C$102,N41+1)-INDEX($C$4:$C$102,N41)))))</f>
        <v/>
      </c>
      <c r="P41" s="12">
        <f>IFERROR(MATCH(Data!X41,$F$4:$F$102,1),0)</f>
        <v/>
      </c>
      <c r="Q41" s="9">
        <f>IF(P41=0,Data!X41+$I$13,IF(P41&gt;=99,Data!X41+$I$14,INDEX($E$4:$E$102,P41)+(Data!X41-INDEX($F$4:$F$102,P41))/(INDEX($F$4:$F$102,P41+1)-INDEX($F$4:$F$102,P41))*(INDEX($E$4:$E$102,P41+1)-INDEX($E$4:$E$102,P41))))</f>
        <v/>
      </c>
      <c r="R41" s="12">
        <f>IFERROR(MATCH(Data!Y41,$F$4:$F$102,1),0)</f>
        <v/>
      </c>
      <c r="S41" s="9">
        <f>IF(R41=0,Data!Y41+$I$13,IF(R41&gt;=99,Data!Y41+$I$14,INDEX($E$4:$E$102,R41)+(Data!Y41-INDEX($F$4:$F$102,R41))/(INDEX($F$4:$F$102,R41+1)-INDEX($F$4:$F$102,R41))*(INDEX($E$4:$E$102,R41+1)-INDEX($E$4:$E$102,R41))))</f>
        <v/>
      </c>
    </row>
    <row r="42">
      <c r="A42" s="11" t="n">
        <v>39</v>
      </c>
      <c r="B42" s="9">
        <f>A42/100</f>
        <v/>
      </c>
      <c r="C42" s="16">
        <f>_xlfn.PERCENTILE.INC(Data!$O$2:$O$2441,($I$5+B42*($I$6-1))/($I$4-1))</f>
        <v/>
      </c>
      <c r="D42" s="16">
        <f>_xlfn.PERCENTILE.INC(Occurrence!$I$2:$I$2441,($I$7+B42*($I$8-1))/($I$4-1))</f>
        <v/>
      </c>
      <c r="E42" s="16">
        <f>_xlfn.PERCENTILE.INC(Data!$U$2:$U$2441,B42)</f>
        <v/>
      </c>
      <c r="F42" s="16">
        <f>_xlfn.PERCENTILE.INC(Data!$V$2:$V$2441,B42)</f>
        <v/>
      </c>
      <c r="K42" s="14">
        <f>Data!A42</f>
        <v/>
      </c>
      <c r="L42" s="12">
        <f>IF(Occurrence!J42&lt;=0,-1,IFERROR(MATCH(Occurrence!J42,$D$4:$D$102,1),0))</f>
        <v/>
      </c>
      <c r="M42" s="9">
        <f>IF(L42&lt;0,0,IF(L42=0,Occurrence!J42*$I$11,IF(L42&gt;=99,Occurrence!J42*$I$12,INDEX($C$4:$C$102,L42)+(Occurrence!J42-INDEX($D$4:$D$102,L42))/(INDEX($D$4:$D$102,L42+1)-INDEX($D$4:$D$102,L42))*(INDEX($C$4:$C$102,L42+1)-INDEX($C$4:$C$102,L42)))))</f>
        <v/>
      </c>
      <c r="N42" s="12">
        <f>IF(Occurrence!K42&lt;=0,-1,IFERROR(MATCH(Occurrence!K42,$D$4:$D$102,1),0))</f>
        <v/>
      </c>
      <c r="O42" s="9">
        <f>IF(N42&lt;0,0,IF(N42=0,Occurrence!K42*$I$11,IF(N42&gt;=99,Occurrence!K42*$I$12,INDEX($C$4:$C$102,N42)+(Occurrence!K42-INDEX($D$4:$D$102,N42))/(INDEX($D$4:$D$102,N42+1)-INDEX($D$4:$D$102,N42))*(INDEX($C$4:$C$102,N42+1)-INDEX($C$4:$C$102,N42)))))</f>
        <v/>
      </c>
      <c r="P42" s="12">
        <f>IFERROR(MATCH(Data!X42,$F$4:$F$102,1),0)</f>
        <v/>
      </c>
      <c r="Q42" s="9">
        <f>IF(P42=0,Data!X42+$I$13,IF(P42&gt;=99,Data!X42+$I$14,INDEX($E$4:$E$102,P42)+(Data!X42-INDEX($F$4:$F$102,P42))/(INDEX($F$4:$F$102,P42+1)-INDEX($F$4:$F$102,P42))*(INDEX($E$4:$E$102,P42+1)-INDEX($E$4:$E$102,P42))))</f>
        <v/>
      </c>
      <c r="R42" s="12">
        <f>IFERROR(MATCH(Data!Y42,$F$4:$F$102,1),0)</f>
        <v/>
      </c>
      <c r="S42" s="9">
        <f>IF(R42=0,Data!Y42+$I$13,IF(R42&gt;=99,Data!Y42+$I$14,INDEX($E$4:$E$102,R42)+(Data!Y42-INDEX($F$4:$F$102,R42))/(INDEX($F$4:$F$102,R42+1)-INDEX($F$4:$F$102,R42))*(INDEX($E$4:$E$102,R42+1)-INDEX($E$4:$E$102,R42))))</f>
        <v/>
      </c>
    </row>
    <row r="43">
      <c r="A43" s="11" t="n">
        <v>40</v>
      </c>
      <c r="B43" s="9">
        <f>A43/100</f>
        <v/>
      </c>
      <c r="C43" s="16">
        <f>_xlfn.PERCENTILE.INC(Data!$O$2:$O$2441,($I$5+B43*($I$6-1))/($I$4-1))</f>
        <v/>
      </c>
      <c r="D43" s="16">
        <f>_xlfn.PERCENTILE.INC(Occurrence!$I$2:$I$2441,($I$7+B43*($I$8-1))/($I$4-1))</f>
        <v/>
      </c>
      <c r="E43" s="16">
        <f>_xlfn.PERCENTILE.INC(Data!$U$2:$U$2441,B43)</f>
        <v/>
      </c>
      <c r="F43" s="16">
        <f>_xlfn.PERCENTILE.INC(Data!$V$2:$V$2441,B43)</f>
        <v/>
      </c>
      <c r="K43" s="14">
        <f>Data!A43</f>
        <v/>
      </c>
      <c r="L43" s="12">
        <f>IF(Occurrence!J43&lt;=0,-1,IFERROR(MATCH(Occurrence!J43,$D$4:$D$102,1),0))</f>
        <v/>
      </c>
      <c r="M43" s="9">
        <f>IF(L43&lt;0,0,IF(L43=0,Occurrence!J43*$I$11,IF(L43&gt;=99,Occurrence!J43*$I$12,INDEX($C$4:$C$102,L43)+(Occurrence!J43-INDEX($D$4:$D$102,L43))/(INDEX($D$4:$D$102,L43+1)-INDEX($D$4:$D$102,L43))*(INDEX($C$4:$C$102,L43+1)-INDEX($C$4:$C$102,L43)))))</f>
        <v/>
      </c>
      <c r="N43" s="12">
        <f>IF(Occurrence!K43&lt;=0,-1,IFERROR(MATCH(Occurrence!K43,$D$4:$D$102,1),0))</f>
        <v/>
      </c>
      <c r="O43" s="9">
        <f>IF(N43&lt;0,0,IF(N43=0,Occurrence!K43*$I$11,IF(N43&gt;=99,Occurrence!K43*$I$12,INDEX($C$4:$C$102,N43)+(Occurrence!K43-INDEX($D$4:$D$102,N43))/(INDEX($D$4:$D$102,N43+1)-INDEX($D$4:$D$102,N43))*(INDEX($C$4:$C$102,N43+1)-INDEX($C$4:$C$102,N43)))))</f>
        <v/>
      </c>
      <c r="P43" s="12">
        <f>IFERROR(MATCH(Data!X43,$F$4:$F$102,1),0)</f>
        <v/>
      </c>
      <c r="Q43" s="9">
        <f>IF(P43=0,Data!X43+$I$13,IF(P43&gt;=99,Data!X43+$I$14,INDEX($E$4:$E$102,P43)+(Data!X43-INDEX($F$4:$F$102,P43))/(INDEX($F$4:$F$102,P43+1)-INDEX($F$4:$F$102,P43))*(INDEX($E$4:$E$102,P43+1)-INDEX($E$4:$E$102,P43))))</f>
        <v/>
      </c>
      <c r="R43" s="12">
        <f>IFERROR(MATCH(Data!Y43,$F$4:$F$102,1),0)</f>
        <v/>
      </c>
      <c r="S43" s="9">
        <f>IF(R43=0,Data!Y43+$I$13,IF(R43&gt;=99,Data!Y43+$I$14,INDEX($E$4:$E$102,R43)+(Data!Y43-INDEX($F$4:$F$102,R43))/(INDEX($F$4:$F$102,R43+1)-INDEX($F$4:$F$102,R43))*(INDEX($E$4:$E$102,R43+1)-INDEX($E$4:$E$102,R43))))</f>
        <v/>
      </c>
    </row>
    <row r="44">
      <c r="A44" s="11" t="n">
        <v>41</v>
      </c>
      <c r="B44" s="9">
        <f>A44/100</f>
        <v/>
      </c>
      <c r="C44" s="16">
        <f>_xlfn.PERCENTILE.INC(Data!$O$2:$O$2441,($I$5+B44*($I$6-1))/($I$4-1))</f>
        <v/>
      </c>
      <c r="D44" s="16">
        <f>_xlfn.PERCENTILE.INC(Occurrence!$I$2:$I$2441,($I$7+B44*($I$8-1))/($I$4-1))</f>
        <v/>
      </c>
      <c r="E44" s="16">
        <f>_xlfn.PERCENTILE.INC(Data!$U$2:$U$2441,B44)</f>
        <v/>
      </c>
      <c r="F44" s="16">
        <f>_xlfn.PERCENTILE.INC(Data!$V$2:$V$2441,B44)</f>
        <v/>
      </c>
      <c r="K44" s="14">
        <f>Data!A44</f>
        <v/>
      </c>
      <c r="L44" s="12">
        <f>IF(Occurrence!J44&lt;=0,-1,IFERROR(MATCH(Occurrence!J44,$D$4:$D$102,1),0))</f>
        <v/>
      </c>
      <c r="M44" s="9">
        <f>IF(L44&lt;0,0,IF(L44=0,Occurrence!J44*$I$11,IF(L44&gt;=99,Occurrence!J44*$I$12,INDEX($C$4:$C$102,L44)+(Occurrence!J44-INDEX($D$4:$D$102,L44))/(INDEX($D$4:$D$102,L44+1)-INDEX($D$4:$D$102,L44))*(INDEX($C$4:$C$102,L44+1)-INDEX($C$4:$C$102,L44)))))</f>
        <v/>
      </c>
      <c r="N44" s="12">
        <f>IF(Occurrence!K44&lt;=0,-1,IFERROR(MATCH(Occurrence!K44,$D$4:$D$102,1),0))</f>
        <v/>
      </c>
      <c r="O44" s="9">
        <f>IF(N44&lt;0,0,IF(N44=0,Occurrence!K44*$I$11,IF(N44&gt;=99,Occurrence!K44*$I$12,INDEX($C$4:$C$102,N44)+(Occurrence!K44-INDEX($D$4:$D$102,N44))/(INDEX($D$4:$D$102,N44+1)-INDEX($D$4:$D$102,N44))*(INDEX($C$4:$C$102,N44+1)-INDEX($C$4:$C$102,N44)))))</f>
        <v/>
      </c>
      <c r="P44" s="12">
        <f>IFERROR(MATCH(Data!X44,$F$4:$F$102,1),0)</f>
        <v/>
      </c>
      <c r="Q44" s="9">
        <f>IF(P44=0,Data!X44+$I$13,IF(P44&gt;=99,Data!X44+$I$14,INDEX($E$4:$E$102,P44)+(Data!X44-INDEX($F$4:$F$102,P44))/(INDEX($F$4:$F$102,P44+1)-INDEX($F$4:$F$102,P44))*(INDEX($E$4:$E$102,P44+1)-INDEX($E$4:$E$102,P44))))</f>
        <v/>
      </c>
      <c r="R44" s="12">
        <f>IFERROR(MATCH(Data!Y44,$F$4:$F$102,1),0)</f>
        <v/>
      </c>
      <c r="S44" s="9">
        <f>IF(R44=0,Data!Y44+$I$13,IF(R44&gt;=99,Data!Y44+$I$14,INDEX($E$4:$E$102,R44)+(Data!Y44-INDEX($F$4:$F$102,R44))/(INDEX($F$4:$F$102,R44+1)-INDEX($F$4:$F$102,R44))*(INDEX($E$4:$E$102,R44+1)-INDEX($E$4:$E$102,R44))))</f>
        <v/>
      </c>
    </row>
    <row r="45">
      <c r="A45" s="11" t="n">
        <v>42</v>
      </c>
      <c r="B45" s="9">
        <f>A45/100</f>
        <v/>
      </c>
      <c r="C45" s="16">
        <f>_xlfn.PERCENTILE.INC(Data!$O$2:$O$2441,($I$5+B45*($I$6-1))/($I$4-1))</f>
        <v/>
      </c>
      <c r="D45" s="16">
        <f>_xlfn.PERCENTILE.INC(Occurrence!$I$2:$I$2441,($I$7+B45*($I$8-1))/($I$4-1))</f>
        <v/>
      </c>
      <c r="E45" s="16">
        <f>_xlfn.PERCENTILE.INC(Data!$U$2:$U$2441,B45)</f>
        <v/>
      </c>
      <c r="F45" s="16">
        <f>_xlfn.PERCENTILE.INC(Data!$V$2:$V$2441,B45)</f>
        <v/>
      </c>
      <c r="K45" s="14">
        <f>Data!A45</f>
        <v/>
      </c>
      <c r="L45" s="12">
        <f>IF(Occurrence!J45&lt;=0,-1,IFERROR(MATCH(Occurrence!J45,$D$4:$D$102,1),0))</f>
        <v/>
      </c>
      <c r="M45" s="9">
        <f>IF(L45&lt;0,0,IF(L45=0,Occurrence!J45*$I$11,IF(L45&gt;=99,Occurrence!J45*$I$12,INDEX($C$4:$C$102,L45)+(Occurrence!J45-INDEX($D$4:$D$102,L45))/(INDEX($D$4:$D$102,L45+1)-INDEX($D$4:$D$102,L45))*(INDEX($C$4:$C$102,L45+1)-INDEX($C$4:$C$102,L45)))))</f>
        <v/>
      </c>
      <c r="N45" s="12">
        <f>IF(Occurrence!K45&lt;=0,-1,IFERROR(MATCH(Occurrence!K45,$D$4:$D$102,1),0))</f>
        <v/>
      </c>
      <c r="O45" s="9">
        <f>IF(N45&lt;0,0,IF(N45=0,Occurrence!K45*$I$11,IF(N45&gt;=99,Occurrence!K45*$I$12,INDEX($C$4:$C$102,N45)+(Occurrence!K45-INDEX($D$4:$D$102,N45))/(INDEX($D$4:$D$102,N45+1)-INDEX($D$4:$D$102,N45))*(INDEX($C$4:$C$102,N45+1)-INDEX($C$4:$C$102,N45)))))</f>
        <v/>
      </c>
      <c r="P45" s="12">
        <f>IFERROR(MATCH(Data!X45,$F$4:$F$102,1),0)</f>
        <v/>
      </c>
      <c r="Q45" s="9">
        <f>IF(P45=0,Data!X45+$I$13,IF(P45&gt;=99,Data!X45+$I$14,INDEX($E$4:$E$102,P45)+(Data!X45-INDEX($F$4:$F$102,P45))/(INDEX($F$4:$F$102,P45+1)-INDEX($F$4:$F$102,P45))*(INDEX($E$4:$E$102,P45+1)-INDEX($E$4:$E$102,P45))))</f>
        <v/>
      </c>
      <c r="R45" s="12">
        <f>IFERROR(MATCH(Data!Y45,$F$4:$F$102,1),0)</f>
        <v/>
      </c>
      <c r="S45" s="9">
        <f>IF(R45=0,Data!Y45+$I$13,IF(R45&gt;=99,Data!Y45+$I$14,INDEX($E$4:$E$102,R45)+(Data!Y45-INDEX($F$4:$F$102,R45))/(INDEX($F$4:$F$102,R45+1)-INDEX($F$4:$F$102,R45))*(INDEX($E$4:$E$102,R45+1)-INDEX($E$4:$E$102,R45))))</f>
        <v/>
      </c>
    </row>
    <row r="46">
      <c r="A46" s="11" t="n">
        <v>43</v>
      </c>
      <c r="B46" s="9">
        <f>A46/100</f>
        <v/>
      </c>
      <c r="C46" s="16">
        <f>_xlfn.PERCENTILE.INC(Data!$O$2:$O$2441,($I$5+B46*($I$6-1))/($I$4-1))</f>
        <v/>
      </c>
      <c r="D46" s="16">
        <f>_xlfn.PERCENTILE.INC(Occurrence!$I$2:$I$2441,($I$7+B46*($I$8-1))/($I$4-1))</f>
        <v/>
      </c>
      <c r="E46" s="16">
        <f>_xlfn.PERCENTILE.INC(Data!$U$2:$U$2441,B46)</f>
        <v/>
      </c>
      <c r="F46" s="16">
        <f>_xlfn.PERCENTILE.INC(Data!$V$2:$V$2441,B46)</f>
        <v/>
      </c>
      <c r="K46" s="14">
        <f>Data!A46</f>
        <v/>
      </c>
      <c r="L46" s="12">
        <f>IF(Occurrence!J46&lt;=0,-1,IFERROR(MATCH(Occurrence!J46,$D$4:$D$102,1),0))</f>
        <v/>
      </c>
      <c r="M46" s="9">
        <f>IF(L46&lt;0,0,IF(L46=0,Occurrence!J46*$I$11,IF(L46&gt;=99,Occurrence!J46*$I$12,INDEX($C$4:$C$102,L46)+(Occurrence!J46-INDEX($D$4:$D$102,L46))/(INDEX($D$4:$D$102,L46+1)-INDEX($D$4:$D$102,L46))*(INDEX($C$4:$C$102,L46+1)-INDEX($C$4:$C$102,L46)))))</f>
        <v/>
      </c>
      <c r="N46" s="12">
        <f>IF(Occurrence!K46&lt;=0,-1,IFERROR(MATCH(Occurrence!K46,$D$4:$D$102,1),0))</f>
        <v/>
      </c>
      <c r="O46" s="9">
        <f>IF(N46&lt;0,0,IF(N46=0,Occurrence!K46*$I$11,IF(N46&gt;=99,Occurrence!K46*$I$12,INDEX($C$4:$C$102,N46)+(Occurrence!K46-INDEX($D$4:$D$102,N46))/(INDEX($D$4:$D$102,N46+1)-INDEX($D$4:$D$102,N46))*(INDEX($C$4:$C$102,N46+1)-INDEX($C$4:$C$102,N46)))))</f>
        <v/>
      </c>
      <c r="P46" s="12">
        <f>IFERROR(MATCH(Data!X46,$F$4:$F$102,1),0)</f>
        <v/>
      </c>
      <c r="Q46" s="9">
        <f>IF(P46=0,Data!X46+$I$13,IF(P46&gt;=99,Data!X46+$I$14,INDEX($E$4:$E$102,P46)+(Data!X46-INDEX($F$4:$F$102,P46))/(INDEX($F$4:$F$102,P46+1)-INDEX($F$4:$F$102,P46))*(INDEX($E$4:$E$102,P46+1)-INDEX($E$4:$E$102,P46))))</f>
        <v/>
      </c>
      <c r="R46" s="12">
        <f>IFERROR(MATCH(Data!Y46,$F$4:$F$102,1),0)</f>
        <v/>
      </c>
      <c r="S46" s="9">
        <f>IF(R46=0,Data!Y46+$I$13,IF(R46&gt;=99,Data!Y46+$I$14,INDEX($E$4:$E$102,R46)+(Data!Y46-INDEX($F$4:$F$102,R46))/(INDEX($F$4:$F$102,R46+1)-INDEX($F$4:$F$102,R46))*(INDEX($E$4:$E$102,R46+1)-INDEX($E$4:$E$102,R46))))</f>
        <v/>
      </c>
    </row>
    <row r="47">
      <c r="A47" s="11" t="n">
        <v>44</v>
      </c>
      <c r="B47" s="9">
        <f>A47/100</f>
        <v/>
      </c>
      <c r="C47" s="16">
        <f>_xlfn.PERCENTILE.INC(Data!$O$2:$O$2441,($I$5+B47*($I$6-1))/($I$4-1))</f>
        <v/>
      </c>
      <c r="D47" s="16">
        <f>_xlfn.PERCENTILE.INC(Occurrence!$I$2:$I$2441,($I$7+B47*($I$8-1))/($I$4-1))</f>
        <v/>
      </c>
      <c r="E47" s="16">
        <f>_xlfn.PERCENTILE.INC(Data!$U$2:$U$2441,B47)</f>
        <v/>
      </c>
      <c r="F47" s="16">
        <f>_xlfn.PERCENTILE.INC(Data!$V$2:$V$2441,B47)</f>
        <v/>
      </c>
      <c r="K47" s="14">
        <f>Data!A47</f>
        <v/>
      </c>
      <c r="L47" s="12">
        <f>IF(Occurrence!J47&lt;=0,-1,IFERROR(MATCH(Occurrence!J47,$D$4:$D$102,1),0))</f>
        <v/>
      </c>
      <c r="M47" s="9">
        <f>IF(L47&lt;0,0,IF(L47=0,Occurrence!J47*$I$11,IF(L47&gt;=99,Occurrence!J47*$I$12,INDEX($C$4:$C$102,L47)+(Occurrence!J47-INDEX($D$4:$D$102,L47))/(INDEX($D$4:$D$102,L47+1)-INDEX($D$4:$D$102,L47))*(INDEX($C$4:$C$102,L47+1)-INDEX($C$4:$C$102,L47)))))</f>
        <v/>
      </c>
      <c r="N47" s="12">
        <f>IF(Occurrence!K47&lt;=0,-1,IFERROR(MATCH(Occurrence!K47,$D$4:$D$102,1),0))</f>
        <v/>
      </c>
      <c r="O47" s="9">
        <f>IF(N47&lt;0,0,IF(N47=0,Occurrence!K47*$I$11,IF(N47&gt;=99,Occurrence!K47*$I$12,INDEX($C$4:$C$102,N47)+(Occurrence!K47-INDEX($D$4:$D$102,N47))/(INDEX($D$4:$D$102,N47+1)-INDEX($D$4:$D$102,N47))*(INDEX($C$4:$C$102,N47+1)-INDEX($C$4:$C$102,N47)))))</f>
        <v/>
      </c>
      <c r="P47" s="12">
        <f>IFERROR(MATCH(Data!X47,$F$4:$F$102,1),0)</f>
        <v/>
      </c>
      <c r="Q47" s="9">
        <f>IF(P47=0,Data!X47+$I$13,IF(P47&gt;=99,Data!X47+$I$14,INDEX($E$4:$E$102,P47)+(Data!X47-INDEX($F$4:$F$102,P47))/(INDEX($F$4:$F$102,P47+1)-INDEX($F$4:$F$102,P47))*(INDEX($E$4:$E$102,P47+1)-INDEX($E$4:$E$102,P47))))</f>
        <v/>
      </c>
      <c r="R47" s="12">
        <f>IFERROR(MATCH(Data!Y47,$F$4:$F$102,1),0)</f>
        <v/>
      </c>
      <c r="S47" s="9">
        <f>IF(R47=0,Data!Y47+$I$13,IF(R47&gt;=99,Data!Y47+$I$14,INDEX($E$4:$E$102,R47)+(Data!Y47-INDEX($F$4:$F$102,R47))/(INDEX($F$4:$F$102,R47+1)-INDEX($F$4:$F$102,R47))*(INDEX($E$4:$E$102,R47+1)-INDEX($E$4:$E$102,R47))))</f>
        <v/>
      </c>
    </row>
    <row r="48">
      <c r="A48" s="11" t="n">
        <v>45</v>
      </c>
      <c r="B48" s="9">
        <f>A48/100</f>
        <v/>
      </c>
      <c r="C48" s="16">
        <f>_xlfn.PERCENTILE.INC(Data!$O$2:$O$2441,($I$5+B48*($I$6-1))/($I$4-1))</f>
        <v/>
      </c>
      <c r="D48" s="16">
        <f>_xlfn.PERCENTILE.INC(Occurrence!$I$2:$I$2441,($I$7+B48*($I$8-1))/($I$4-1))</f>
        <v/>
      </c>
      <c r="E48" s="16">
        <f>_xlfn.PERCENTILE.INC(Data!$U$2:$U$2441,B48)</f>
        <v/>
      </c>
      <c r="F48" s="16">
        <f>_xlfn.PERCENTILE.INC(Data!$V$2:$V$2441,B48)</f>
        <v/>
      </c>
      <c r="K48" s="14">
        <f>Data!A48</f>
        <v/>
      </c>
      <c r="L48" s="12">
        <f>IF(Occurrence!J48&lt;=0,-1,IFERROR(MATCH(Occurrence!J48,$D$4:$D$102,1),0))</f>
        <v/>
      </c>
      <c r="M48" s="9">
        <f>IF(L48&lt;0,0,IF(L48=0,Occurrence!J48*$I$11,IF(L48&gt;=99,Occurrence!J48*$I$12,INDEX($C$4:$C$102,L48)+(Occurrence!J48-INDEX($D$4:$D$102,L48))/(INDEX($D$4:$D$102,L48+1)-INDEX($D$4:$D$102,L48))*(INDEX($C$4:$C$102,L48+1)-INDEX($C$4:$C$102,L48)))))</f>
        <v/>
      </c>
      <c r="N48" s="12">
        <f>IF(Occurrence!K48&lt;=0,-1,IFERROR(MATCH(Occurrence!K48,$D$4:$D$102,1),0))</f>
        <v/>
      </c>
      <c r="O48" s="9">
        <f>IF(N48&lt;0,0,IF(N48=0,Occurrence!K48*$I$11,IF(N48&gt;=99,Occurrence!K48*$I$12,INDEX($C$4:$C$102,N48)+(Occurrence!K48-INDEX($D$4:$D$102,N48))/(INDEX($D$4:$D$102,N48+1)-INDEX($D$4:$D$102,N48))*(INDEX($C$4:$C$102,N48+1)-INDEX($C$4:$C$102,N48)))))</f>
        <v/>
      </c>
      <c r="P48" s="12">
        <f>IFERROR(MATCH(Data!X48,$F$4:$F$102,1),0)</f>
        <v/>
      </c>
      <c r="Q48" s="9">
        <f>IF(P48=0,Data!X48+$I$13,IF(P48&gt;=99,Data!X48+$I$14,INDEX($E$4:$E$102,P48)+(Data!X48-INDEX($F$4:$F$102,P48))/(INDEX($F$4:$F$102,P48+1)-INDEX($F$4:$F$102,P48))*(INDEX($E$4:$E$102,P48+1)-INDEX($E$4:$E$102,P48))))</f>
        <v/>
      </c>
      <c r="R48" s="12">
        <f>IFERROR(MATCH(Data!Y48,$F$4:$F$102,1),0)</f>
        <v/>
      </c>
      <c r="S48" s="9">
        <f>IF(R48=0,Data!Y48+$I$13,IF(R48&gt;=99,Data!Y48+$I$14,INDEX($E$4:$E$102,R48)+(Data!Y48-INDEX($F$4:$F$102,R48))/(INDEX($F$4:$F$102,R48+1)-INDEX($F$4:$F$102,R48))*(INDEX($E$4:$E$102,R48+1)-INDEX($E$4:$E$102,R48))))</f>
        <v/>
      </c>
    </row>
    <row r="49">
      <c r="A49" s="11" t="n">
        <v>46</v>
      </c>
      <c r="B49" s="9">
        <f>A49/100</f>
        <v/>
      </c>
      <c r="C49" s="16">
        <f>_xlfn.PERCENTILE.INC(Data!$O$2:$O$2441,($I$5+B49*($I$6-1))/($I$4-1))</f>
        <v/>
      </c>
      <c r="D49" s="16">
        <f>_xlfn.PERCENTILE.INC(Occurrence!$I$2:$I$2441,($I$7+B49*($I$8-1))/($I$4-1))</f>
        <v/>
      </c>
      <c r="E49" s="16">
        <f>_xlfn.PERCENTILE.INC(Data!$U$2:$U$2441,B49)</f>
        <v/>
      </c>
      <c r="F49" s="16">
        <f>_xlfn.PERCENTILE.INC(Data!$V$2:$V$2441,B49)</f>
        <v/>
      </c>
      <c r="K49" s="14">
        <f>Data!A49</f>
        <v/>
      </c>
      <c r="L49" s="12">
        <f>IF(Occurrence!J49&lt;=0,-1,IFERROR(MATCH(Occurrence!J49,$D$4:$D$102,1),0))</f>
        <v/>
      </c>
      <c r="M49" s="9">
        <f>IF(L49&lt;0,0,IF(L49=0,Occurrence!J49*$I$11,IF(L49&gt;=99,Occurrence!J49*$I$12,INDEX($C$4:$C$102,L49)+(Occurrence!J49-INDEX($D$4:$D$102,L49))/(INDEX($D$4:$D$102,L49+1)-INDEX($D$4:$D$102,L49))*(INDEX($C$4:$C$102,L49+1)-INDEX($C$4:$C$102,L49)))))</f>
        <v/>
      </c>
      <c r="N49" s="12">
        <f>IF(Occurrence!K49&lt;=0,-1,IFERROR(MATCH(Occurrence!K49,$D$4:$D$102,1),0))</f>
        <v/>
      </c>
      <c r="O49" s="9">
        <f>IF(N49&lt;0,0,IF(N49=0,Occurrence!K49*$I$11,IF(N49&gt;=99,Occurrence!K49*$I$12,INDEX($C$4:$C$102,N49)+(Occurrence!K49-INDEX($D$4:$D$102,N49))/(INDEX($D$4:$D$102,N49+1)-INDEX($D$4:$D$102,N49))*(INDEX($C$4:$C$102,N49+1)-INDEX($C$4:$C$102,N49)))))</f>
        <v/>
      </c>
      <c r="P49" s="12">
        <f>IFERROR(MATCH(Data!X49,$F$4:$F$102,1),0)</f>
        <v/>
      </c>
      <c r="Q49" s="9">
        <f>IF(P49=0,Data!X49+$I$13,IF(P49&gt;=99,Data!X49+$I$14,INDEX($E$4:$E$102,P49)+(Data!X49-INDEX($F$4:$F$102,P49))/(INDEX($F$4:$F$102,P49+1)-INDEX($F$4:$F$102,P49))*(INDEX($E$4:$E$102,P49+1)-INDEX($E$4:$E$102,P49))))</f>
        <v/>
      </c>
      <c r="R49" s="12">
        <f>IFERROR(MATCH(Data!Y49,$F$4:$F$102,1),0)</f>
        <v/>
      </c>
      <c r="S49" s="9">
        <f>IF(R49=0,Data!Y49+$I$13,IF(R49&gt;=99,Data!Y49+$I$14,INDEX($E$4:$E$102,R49)+(Data!Y49-INDEX($F$4:$F$102,R49))/(INDEX($F$4:$F$102,R49+1)-INDEX($F$4:$F$102,R49))*(INDEX($E$4:$E$102,R49+1)-INDEX($E$4:$E$102,R49))))</f>
        <v/>
      </c>
    </row>
    <row r="50">
      <c r="A50" s="11" t="n">
        <v>47</v>
      </c>
      <c r="B50" s="9">
        <f>A50/100</f>
        <v/>
      </c>
      <c r="C50" s="16">
        <f>_xlfn.PERCENTILE.INC(Data!$O$2:$O$2441,($I$5+B50*($I$6-1))/($I$4-1))</f>
        <v/>
      </c>
      <c r="D50" s="16">
        <f>_xlfn.PERCENTILE.INC(Occurrence!$I$2:$I$2441,($I$7+B50*($I$8-1))/($I$4-1))</f>
        <v/>
      </c>
      <c r="E50" s="16">
        <f>_xlfn.PERCENTILE.INC(Data!$U$2:$U$2441,B50)</f>
        <v/>
      </c>
      <c r="F50" s="16">
        <f>_xlfn.PERCENTILE.INC(Data!$V$2:$V$2441,B50)</f>
        <v/>
      </c>
      <c r="K50" s="14">
        <f>Data!A50</f>
        <v/>
      </c>
      <c r="L50" s="12">
        <f>IF(Occurrence!J50&lt;=0,-1,IFERROR(MATCH(Occurrence!J50,$D$4:$D$102,1),0))</f>
        <v/>
      </c>
      <c r="M50" s="9">
        <f>IF(L50&lt;0,0,IF(L50=0,Occurrence!J50*$I$11,IF(L50&gt;=99,Occurrence!J50*$I$12,INDEX($C$4:$C$102,L50)+(Occurrence!J50-INDEX($D$4:$D$102,L50))/(INDEX($D$4:$D$102,L50+1)-INDEX($D$4:$D$102,L50))*(INDEX($C$4:$C$102,L50+1)-INDEX($C$4:$C$102,L50)))))</f>
        <v/>
      </c>
      <c r="N50" s="12">
        <f>IF(Occurrence!K50&lt;=0,-1,IFERROR(MATCH(Occurrence!K50,$D$4:$D$102,1),0))</f>
        <v/>
      </c>
      <c r="O50" s="9">
        <f>IF(N50&lt;0,0,IF(N50=0,Occurrence!K50*$I$11,IF(N50&gt;=99,Occurrence!K50*$I$12,INDEX($C$4:$C$102,N50)+(Occurrence!K50-INDEX($D$4:$D$102,N50))/(INDEX($D$4:$D$102,N50+1)-INDEX($D$4:$D$102,N50))*(INDEX($C$4:$C$102,N50+1)-INDEX($C$4:$C$102,N50)))))</f>
        <v/>
      </c>
      <c r="P50" s="12">
        <f>IFERROR(MATCH(Data!X50,$F$4:$F$102,1),0)</f>
        <v/>
      </c>
      <c r="Q50" s="9">
        <f>IF(P50=0,Data!X50+$I$13,IF(P50&gt;=99,Data!X50+$I$14,INDEX($E$4:$E$102,P50)+(Data!X50-INDEX($F$4:$F$102,P50))/(INDEX($F$4:$F$102,P50+1)-INDEX($F$4:$F$102,P50))*(INDEX($E$4:$E$102,P50+1)-INDEX($E$4:$E$102,P50))))</f>
        <v/>
      </c>
      <c r="R50" s="12">
        <f>IFERROR(MATCH(Data!Y50,$F$4:$F$102,1),0)</f>
        <v/>
      </c>
      <c r="S50" s="9">
        <f>IF(R50=0,Data!Y50+$I$13,IF(R50&gt;=99,Data!Y50+$I$14,INDEX($E$4:$E$102,R50)+(Data!Y50-INDEX($F$4:$F$102,R50))/(INDEX($F$4:$F$102,R50+1)-INDEX($F$4:$F$102,R50))*(INDEX($E$4:$E$102,R50+1)-INDEX($E$4:$E$102,R50))))</f>
        <v/>
      </c>
    </row>
    <row r="51">
      <c r="A51" s="11" t="n">
        <v>48</v>
      </c>
      <c r="B51" s="9">
        <f>A51/100</f>
        <v/>
      </c>
      <c r="C51" s="16">
        <f>_xlfn.PERCENTILE.INC(Data!$O$2:$O$2441,($I$5+B51*($I$6-1))/($I$4-1))</f>
        <v/>
      </c>
      <c r="D51" s="16">
        <f>_xlfn.PERCENTILE.INC(Occurrence!$I$2:$I$2441,($I$7+B51*($I$8-1))/($I$4-1))</f>
        <v/>
      </c>
      <c r="E51" s="16">
        <f>_xlfn.PERCENTILE.INC(Data!$U$2:$U$2441,B51)</f>
        <v/>
      </c>
      <c r="F51" s="16">
        <f>_xlfn.PERCENTILE.INC(Data!$V$2:$V$2441,B51)</f>
        <v/>
      </c>
      <c r="K51" s="14">
        <f>Data!A51</f>
        <v/>
      </c>
      <c r="L51" s="12">
        <f>IF(Occurrence!J51&lt;=0,-1,IFERROR(MATCH(Occurrence!J51,$D$4:$D$102,1),0))</f>
        <v/>
      </c>
      <c r="M51" s="9">
        <f>IF(L51&lt;0,0,IF(L51=0,Occurrence!J51*$I$11,IF(L51&gt;=99,Occurrence!J51*$I$12,INDEX($C$4:$C$102,L51)+(Occurrence!J51-INDEX($D$4:$D$102,L51))/(INDEX($D$4:$D$102,L51+1)-INDEX($D$4:$D$102,L51))*(INDEX($C$4:$C$102,L51+1)-INDEX($C$4:$C$102,L51)))))</f>
        <v/>
      </c>
      <c r="N51" s="12">
        <f>IF(Occurrence!K51&lt;=0,-1,IFERROR(MATCH(Occurrence!K51,$D$4:$D$102,1),0))</f>
        <v/>
      </c>
      <c r="O51" s="9">
        <f>IF(N51&lt;0,0,IF(N51=0,Occurrence!K51*$I$11,IF(N51&gt;=99,Occurrence!K51*$I$12,INDEX($C$4:$C$102,N51)+(Occurrence!K51-INDEX($D$4:$D$102,N51))/(INDEX($D$4:$D$102,N51+1)-INDEX($D$4:$D$102,N51))*(INDEX($C$4:$C$102,N51+1)-INDEX($C$4:$C$102,N51)))))</f>
        <v/>
      </c>
      <c r="P51" s="12">
        <f>IFERROR(MATCH(Data!X51,$F$4:$F$102,1),0)</f>
        <v/>
      </c>
      <c r="Q51" s="9">
        <f>IF(P51=0,Data!X51+$I$13,IF(P51&gt;=99,Data!X51+$I$14,INDEX($E$4:$E$102,P51)+(Data!X51-INDEX($F$4:$F$102,P51))/(INDEX($F$4:$F$102,P51+1)-INDEX($F$4:$F$102,P51))*(INDEX($E$4:$E$102,P51+1)-INDEX($E$4:$E$102,P51))))</f>
        <v/>
      </c>
      <c r="R51" s="12">
        <f>IFERROR(MATCH(Data!Y51,$F$4:$F$102,1),0)</f>
        <v/>
      </c>
      <c r="S51" s="9">
        <f>IF(R51=0,Data!Y51+$I$13,IF(R51&gt;=99,Data!Y51+$I$14,INDEX($E$4:$E$102,R51)+(Data!Y51-INDEX($F$4:$F$102,R51))/(INDEX($F$4:$F$102,R51+1)-INDEX($F$4:$F$102,R51))*(INDEX($E$4:$E$102,R51+1)-INDEX($E$4:$E$102,R51))))</f>
        <v/>
      </c>
    </row>
    <row r="52">
      <c r="A52" s="11" t="n">
        <v>49</v>
      </c>
      <c r="B52" s="9">
        <f>A52/100</f>
        <v/>
      </c>
      <c r="C52" s="16">
        <f>_xlfn.PERCENTILE.INC(Data!$O$2:$O$2441,($I$5+B52*($I$6-1))/($I$4-1))</f>
        <v/>
      </c>
      <c r="D52" s="16">
        <f>_xlfn.PERCENTILE.INC(Occurrence!$I$2:$I$2441,($I$7+B52*($I$8-1))/($I$4-1))</f>
        <v/>
      </c>
      <c r="E52" s="16">
        <f>_xlfn.PERCENTILE.INC(Data!$U$2:$U$2441,B52)</f>
        <v/>
      </c>
      <c r="F52" s="16">
        <f>_xlfn.PERCENTILE.INC(Data!$V$2:$V$2441,B52)</f>
        <v/>
      </c>
      <c r="K52" s="14">
        <f>Data!A52</f>
        <v/>
      </c>
      <c r="L52" s="12">
        <f>IF(Occurrence!J52&lt;=0,-1,IFERROR(MATCH(Occurrence!J52,$D$4:$D$102,1),0))</f>
        <v/>
      </c>
      <c r="M52" s="9">
        <f>IF(L52&lt;0,0,IF(L52=0,Occurrence!J52*$I$11,IF(L52&gt;=99,Occurrence!J52*$I$12,INDEX($C$4:$C$102,L52)+(Occurrence!J52-INDEX($D$4:$D$102,L52))/(INDEX($D$4:$D$102,L52+1)-INDEX($D$4:$D$102,L52))*(INDEX($C$4:$C$102,L52+1)-INDEX($C$4:$C$102,L52)))))</f>
        <v/>
      </c>
      <c r="N52" s="12">
        <f>IF(Occurrence!K52&lt;=0,-1,IFERROR(MATCH(Occurrence!K52,$D$4:$D$102,1),0))</f>
        <v/>
      </c>
      <c r="O52" s="9">
        <f>IF(N52&lt;0,0,IF(N52=0,Occurrence!K52*$I$11,IF(N52&gt;=99,Occurrence!K52*$I$12,INDEX($C$4:$C$102,N52)+(Occurrence!K52-INDEX($D$4:$D$102,N52))/(INDEX($D$4:$D$102,N52+1)-INDEX($D$4:$D$102,N52))*(INDEX($C$4:$C$102,N52+1)-INDEX($C$4:$C$102,N52)))))</f>
        <v/>
      </c>
      <c r="P52" s="12">
        <f>IFERROR(MATCH(Data!X52,$F$4:$F$102,1),0)</f>
        <v/>
      </c>
      <c r="Q52" s="9">
        <f>IF(P52=0,Data!X52+$I$13,IF(P52&gt;=99,Data!X52+$I$14,INDEX($E$4:$E$102,P52)+(Data!X52-INDEX($F$4:$F$102,P52))/(INDEX($F$4:$F$102,P52+1)-INDEX($F$4:$F$102,P52))*(INDEX($E$4:$E$102,P52+1)-INDEX($E$4:$E$102,P52))))</f>
        <v/>
      </c>
      <c r="R52" s="12">
        <f>IFERROR(MATCH(Data!Y52,$F$4:$F$102,1),0)</f>
        <v/>
      </c>
      <c r="S52" s="9">
        <f>IF(R52=0,Data!Y52+$I$13,IF(R52&gt;=99,Data!Y52+$I$14,INDEX($E$4:$E$102,R52)+(Data!Y52-INDEX($F$4:$F$102,R52))/(INDEX($F$4:$F$102,R52+1)-INDEX($F$4:$F$102,R52))*(INDEX($E$4:$E$102,R52+1)-INDEX($E$4:$E$102,R52))))</f>
        <v/>
      </c>
    </row>
    <row r="53">
      <c r="A53" s="11" t="n">
        <v>50</v>
      </c>
      <c r="B53" s="9">
        <f>A53/100</f>
        <v/>
      </c>
      <c r="C53" s="16">
        <f>_xlfn.PERCENTILE.INC(Data!$O$2:$O$2441,($I$5+B53*($I$6-1))/($I$4-1))</f>
        <v/>
      </c>
      <c r="D53" s="16">
        <f>_xlfn.PERCENTILE.INC(Occurrence!$I$2:$I$2441,($I$7+B53*($I$8-1))/($I$4-1))</f>
        <v/>
      </c>
      <c r="E53" s="16">
        <f>_xlfn.PERCENTILE.INC(Data!$U$2:$U$2441,B53)</f>
        <v/>
      </c>
      <c r="F53" s="16">
        <f>_xlfn.PERCENTILE.INC(Data!$V$2:$V$2441,B53)</f>
        <v/>
      </c>
      <c r="K53" s="14">
        <f>Data!A53</f>
        <v/>
      </c>
      <c r="L53" s="12">
        <f>IF(Occurrence!J53&lt;=0,-1,IFERROR(MATCH(Occurrence!J53,$D$4:$D$102,1),0))</f>
        <v/>
      </c>
      <c r="M53" s="9">
        <f>IF(L53&lt;0,0,IF(L53=0,Occurrence!J53*$I$11,IF(L53&gt;=99,Occurrence!J53*$I$12,INDEX($C$4:$C$102,L53)+(Occurrence!J53-INDEX($D$4:$D$102,L53))/(INDEX($D$4:$D$102,L53+1)-INDEX($D$4:$D$102,L53))*(INDEX($C$4:$C$102,L53+1)-INDEX($C$4:$C$102,L53)))))</f>
        <v/>
      </c>
      <c r="N53" s="12">
        <f>IF(Occurrence!K53&lt;=0,-1,IFERROR(MATCH(Occurrence!K53,$D$4:$D$102,1),0))</f>
        <v/>
      </c>
      <c r="O53" s="9">
        <f>IF(N53&lt;0,0,IF(N53=0,Occurrence!K53*$I$11,IF(N53&gt;=99,Occurrence!K53*$I$12,INDEX($C$4:$C$102,N53)+(Occurrence!K53-INDEX($D$4:$D$102,N53))/(INDEX($D$4:$D$102,N53+1)-INDEX($D$4:$D$102,N53))*(INDEX($C$4:$C$102,N53+1)-INDEX($C$4:$C$102,N53)))))</f>
        <v/>
      </c>
      <c r="P53" s="12">
        <f>IFERROR(MATCH(Data!X53,$F$4:$F$102,1),0)</f>
        <v/>
      </c>
      <c r="Q53" s="9">
        <f>IF(P53=0,Data!X53+$I$13,IF(P53&gt;=99,Data!X53+$I$14,INDEX($E$4:$E$102,P53)+(Data!X53-INDEX($F$4:$F$102,P53))/(INDEX($F$4:$F$102,P53+1)-INDEX($F$4:$F$102,P53))*(INDEX($E$4:$E$102,P53+1)-INDEX($E$4:$E$102,P53))))</f>
        <v/>
      </c>
      <c r="R53" s="12">
        <f>IFERROR(MATCH(Data!Y53,$F$4:$F$102,1),0)</f>
        <v/>
      </c>
      <c r="S53" s="9">
        <f>IF(R53=0,Data!Y53+$I$13,IF(R53&gt;=99,Data!Y53+$I$14,INDEX($E$4:$E$102,R53)+(Data!Y53-INDEX($F$4:$F$102,R53))/(INDEX($F$4:$F$102,R53+1)-INDEX($F$4:$F$102,R53))*(INDEX($E$4:$E$102,R53+1)-INDEX($E$4:$E$102,R53))))</f>
        <v/>
      </c>
    </row>
    <row r="54">
      <c r="A54" s="11" t="n">
        <v>51</v>
      </c>
      <c r="B54" s="9">
        <f>A54/100</f>
        <v/>
      </c>
      <c r="C54" s="16">
        <f>_xlfn.PERCENTILE.INC(Data!$O$2:$O$2441,($I$5+B54*($I$6-1))/($I$4-1))</f>
        <v/>
      </c>
      <c r="D54" s="16">
        <f>_xlfn.PERCENTILE.INC(Occurrence!$I$2:$I$2441,($I$7+B54*($I$8-1))/($I$4-1))</f>
        <v/>
      </c>
      <c r="E54" s="16">
        <f>_xlfn.PERCENTILE.INC(Data!$U$2:$U$2441,B54)</f>
        <v/>
      </c>
      <c r="F54" s="16">
        <f>_xlfn.PERCENTILE.INC(Data!$V$2:$V$2441,B54)</f>
        <v/>
      </c>
      <c r="K54" s="14">
        <f>Data!A54</f>
        <v/>
      </c>
      <c r="L54" s="12">
        <f>IF(Occurrence!J54&lt;=0,-1,IFERROR(MATCH(Occurrence!J54,$D$4:$D$102,1),0))</f>
        <v/>
      </c>
      <c r="M54" s="9">
        <f>IF(L54&lt;0,0,IF(L54=0,Occurrence!J54*$I$11,IF(L54&gt;=99,Occurrence!J54*$I$12,INDEX($C$4:$C$102,L54)+(Occurrence!J54-INDEX($D$4:$D$102,L54))/(INDEX($D$4:$D$102,L54+1)-INDEX($D$4:$D$102,L54))*(INDEX($C$4:$C$102,L54+1)-INDEX($C$4:$C$102,L54)))))</f>
        <v/>
      </c>
      <c r="N54" s="12">
        <f>IF(Occurrence!K54&lt;=0,-1,IFERROR(MATCH(Occurrence!K54,$D$4:$D$102,1),0))</f>
        <v/>
      </c>
      <c r="O54" s="9">
        <f>IF(N54&lt;0,0,IF(N54=0,Occurrence!K54*$I$11,IF(N54&gt;=99,Occurrence!K54*$I$12,INDEX($C$4:$C$102,N54)+(Occurrence!K54-INDEX($D$4:$D$102,N54))/(INDEX($D$4:$D$102,N54+1)-INDEX($D$4:$D$102,N54))*(INDEX($C$4:$C$102,N54+1)-INDEX($C$4:$C$102,N54)))))</f>
        <v/>
      </c>
      <c r="P54" s="12">
        <f>IFERROR(MATCH(Data!X54,$F$4:$F$102,1),0)</f>
        <v/>
      </c>
      <c r="Q54" s="9">
        <f>IF(P54=0,Data!X54+$I$13,IF(P54&gt;=99,Data!X54+$I$14,INDEX($E$4:$E$102,P54)+(Data!X54-INDEX($F$4:$F$102,P54))/(INDEX($F$4:$F$102,P54+1)-INDEX($F$4:$F$102,P54))*(INDEX($E$4:$E$102,P54+1)-INDEX($E$4:$E$102,P54))))</f>
        <v/>
      </c>
      <c r="R54" s="12">
        <f>IFERROR(MATCH(Data!Y54,$F$4:$F$102,1),0)</f>
        <v/>
      </c>
      <c r="S54" s="9">
        <f>IF(R54=0,Data!Y54+$I$13,IF(R54&gt;=99,Data!Y54+$I$14,INDEX($E$4:$E$102,R54)+(Data!Y54-INDEX($F$4:$F$102,R54))/(INDEX($F$4:$F$102,R54+1)-INDEX($F$4:$F$102,R54))*(INDEX($E$4:$E$102,R54+1)-INDEX($E$4:$E$102,R54))))</f>
        <v/>
      </c>
    </row>
    <row r="55">
      <c r="A55" s="11" t="n">
        <v>52</v>
      </c>
      <c r="B55" s="9">
        <f>A55/100</f>
        <v/>
      </c>
      <c r="C55" s="16">
        <f>_xlfn.PERCENTILE.INC(Data!$O$2:$O$2441,($I$5+B55*($I$6-1))/($I$4-1))</f>
        <v/>
      </c>
      <c r="D55" s="16">
        <f>_xlfn.PERCENTILE.INC(Occurrence!$I$2:$I$2441,($I$7+B55*($I$8-1))/($I$4-1))</f>
        <v/>
      </c>
      <c r="E55" s="16">
        <f>_xlfn.PERCENTILE.INC(Data!$U$2:$U$2441,B55)</f>
        <v/>
      </c>
      <c r="F55" s="16">
        <f>_xlfn.PERCENTILE.INC(Data!$V$2:$V$2441,B55)</f>
        <v/>
      </c>
      <c r="K55" s="14">
        <f>Data!A55</f>
        <v/>
      </c>
      <c r="L55" s="12">
        <f>IF(Occurrence!J55&lt;=0,-1,IFERROR(MATCH(Occurrence!J55,$D$4:$D$102,1),0))</f>
        <v/>
      </c>
      <c r="M55" s="9">
        <f>IF(L55&lt;0,0,IF(L55=0,Occurrence!J55*$I$11,IF(L55&gt;=99,Occurrence!J55*$I$12,INDEX($C$4:$C$102,L55)+(Occurrence!J55-INDEX($D$4:$D$102,L55))/(INDEX($D$4:$D$102,L55+1)-INDEX($D$4:$D$102,L55))*(INDEX($C$4:$C$102,L55+1)-INDEX($C$4:$C$102,L55)))))</f>
        <v/>
      </c>
      <c r="N55" s="12">
        <f>IF(Occurrence!K55&lt;=0,-1,IFERROR(MATCH(Occurrence!K55,$D$4:$D$102,1),0))</f>
        <v/>
      </c>
      <c r="O55" s="9">
        <f>IF(N55&lt;0,0,IF(N55=0,Occurrence!K55*$I$11,IF(N55&gt;=99,Occurrence!K55*$I$12,INDEX($C$4:$C$102,N55)+(Occurrence!K55-INDEX($D$4:$D$102,N55))/(INDEX($D$4:$D$102,N55+1)-INDEX($D$4:$D$102,N55))*(INDEX($C$4:$C$102,N55+1)-INDEX($C$4:$C$102,N55)))))</f>
        <v/>
      </c>
      <c r="P55" s="12">
        <f>IFERROR(MATCH(Data!X55,$F$4:$F$102,1),0)</f>
        <v/>
      </c>
      <c r="Q55" s="9">
        <f>IF(P55=0,Data!X55+$I$13,IF(P55&gt;=99,Data!X55+$I$14,INDEX($E$4:$E$102,P55)+(Data!X55-INDEX($F$4:$F$102,P55))/(INDEX($F$4:$F$102,P55+1)-INDEX($F$4:$F$102,P55))*(INDEX($E$4:$E$102,P55+1)-INDEX($E$4:$E$102,P55))))</f>
        <v/>
      </c>
      <c r="R55" s="12">
        <f>IFERROR(MATCH(Data!Y55,$F$4:$F$102,1),0)</f>
        <v/>
      </c>
      <c r="S55" s="9">
        <f>IF(R55=0,Data!Y55+$I$13,IF(R55&gt;=99,Data!Y55+$I$14,INDEX($E$4:$E$102,R55)+(Data!Y55-INDEX($F$4:$F$102,R55))/(INDEX($F$4:$F$102,R55+1)-INDEX($F$4:$F$102,R55))*(INDEX($E$4:$E$102,R55+1)-INDEX($E$4:$E$102,R55))))</f>
        <v/>
      </c>
    </row>
    <row r="56">
      <c r="A56" s="11" t="n">
        <v>53</v>
      </c>
      <c r="B56" s="9">
        <f>A56/100</f>
        <v/>
      </c>
      <c r="C56" s="16">
        <f>_xlfn.PERCENTILE.INC(Data!$O$2:$O$2441,($I$5+B56*($I$6-1))/($I$4-1))</f>
        <v/>
      </c>
      <c r="D56" s="16">
        <f>_xlfn.PERCENTILE.INC(Occurrence!$I$2:$I$2441,($I$7+B56*($I$8-1))/($I$4-1))</f>
        <v/>
      </c>
      <c r="E56" s="16">
        <f>_xlfn.PERCENTILE.INC(Data!$U$2:$U$2441,B56)</f>
        <v/>
      </c>
      <c r="F56" s="16">
        <f>_xlfn.PERCENTILE.INC(Data!$V$2:$V$2441,B56)</f>
        <v/>
      </c>
      <c r="K56" s="14">
        <f>Data!A56</f>
        <v/>
      </c>
      <c r="L56" s="12">
        <f>IF(Occurrence!J56&lt;=0,-1,IFERROR(MATCH(Occurrence!J56,$D$4:$D$102,1),0))</f>
        <v/>
      </c>
      <c r="M56" s="9">
        <f>IF(L56&lt;0,0,IF(L56=0,Occurrence!J56*$I$11,IF(L56&gt;=99,Occurrence!J56*$I$12,INDEX($C$4:$C$102,L56)+(Occurrence!J56-INDEX($D$4:$D$102,L56))/(INDEX($D$4:$D$102,L56+1)-INDEX($D$4:$D$102,L56))*(INDEX($C$4:$C$102,L56+1)-INDEX($C$4:$C$102,L56)))))</f>
        <v/>
      </c>
      <c r="N56" s="12">
        <f>IF(Occurrence!K56&lt;=0,-1,IFERROR(MATCH(Occurrence!K56,$D$4:$D$102,1),0))</f>
        <v/>
      </c>
      <c r="O56" s="9">
        <f>IF(N56&lt;0,0,IF(N56=0,Occurrence!K56*$I$11,IF(N56&gt;=99,Occurrence!K56*$I$12,INDEX($C$4:$C$102,N56)+(Occurrence!K56-INDEX($D$4:$D$102,N56))/(INDEX($D$4:$D$102,N56+1)-INDEX($D$4:$D$102,N56))*(INDEX($C$4:$C$102,N56+1)-INDEX($C$4:$C$102,N56)))))</f>
        <v/>
      </c>
      <c r="P56" s="12">
        <f>IFERROR(MATCH(Data!X56,$F$4:$F$102,1),0)</f>
        <v/>
      </c>
      <c r="Q56" s="9">
        <f>IF(P56=0,Data!X56+$I$13,IF(P56&gt;=99,Data!X56+$I$14,INDEX($E$4:$E$102,P56)+(Data!X56-INDEX($F$4:$F$102,P56))/(INDEX($F$4:$F$102,P56+1)-INDEX($F$4:$F$102,P56))*(INDEX($E$4:$E$102,P56+1)-INDEX($E$4:$E$102,P56))))</f>
        <v/>
      </c>
      <c r="R56" s="12">
        <f>IFERROR(MATCH(Data!Y56,$F$4:$F$102,1),0)</f>
        <v/>
      </c>
      <c r="S56" s="9">
        <f>IF(R56=0,Data!Y56+$I$13,IF(R56&gt;=99,Data!Y56+$I$14,INDEX($E$4:$E$102,R56)+(Data!Y56-INDEX($F$4:$F$102,R56))/(INDEX($F$4:$F$102,R56+1)-INDEX($F$4:$F$102,R56))*(INDEX($E$4:$E$102,R56+1)-INDEX($E$4:$E$102,R56))))</f>
        <v/>
      </c>
    </row>
    <row r="57">
      <c r="A57" s="11" t="n">
        <v>54</v>
      </c>
      <c r="B57" s="9">
        <f>A57/100</f>
        <v/>
      </c>
      <c r="C57" s="16">
        <f>_xlfn.PERCENTILE.INC(Data!$O$2:$O$2441,($I$5+B57*($I$6-1))/($I$4-1))</f>
        <v/>
      </c>
      <c r="D57" s="16">
        <f>_xlfn.PERCENTILE.INC(Occurrence!$I$2:$I$2441,($I$7+B57*($I$8-1))/($I$4-1))</f>
        <v/>
      </c>
      <c r="E57" s="16">
        <f>_xlfn.PERCENTILE.INC(Data!$U$2:$U$2441,B57)</f>
        <v/>
      </c>
      <c r="F57" s="16">
        <f>_xlfn.PERCENTILE.INC(Data!$V$2:$V$2441,B57)</f>
        <v/>
      </c>
      <c r="K57" s="14">
        <f>Data!A57</f>
        <v/>
      </c>
      <c r="L57" s="12">
        <f>IF(Occurrence!J57&lt;=0,-1,IFERROR(MATCH(Occurrence!J57,$D$4:$D$102,1),0))</f>
        <v/>
      </c>
      <c r="M57" s="9">
        <f>IF(L57&lt;0,0,IF(L57=0,Occurrence!J57*$I$11,IF(L57&gt;=99,Occurrence!J57*$I$12,INDEX($C$4:$C$102,L57)+(Occurrence!J57-INDEX($D$4:$D$102,L57))/(INDEX($D$4:$D$102,L57+1)-INDEX($D$4:$D$102,L57))*(INDEX($C$4:$C$102,L57+1)-INDEX($C$4:$C$102,L57)))))</f>
        <v/>
      </c>
      <c r="N57" s="12">
        <f>IF(Occurrence!K57&lt;=0,-1,IFERROR(MATCH(Occurrence!K57,$D$4:$D$102,1),0))</f>
        <v/>
      </c>
      <c r="O57" s="9">
        <f>IF(N57&lt;0,0,IF(N57=0,Occurrence!K57*$I$11,IF(N57&gt;=99,Occurrence!K57*$I$12,INDEX($C$4:$C$102,N57)+(Occurrence!K57-INDEX($D$4:$D$102,N57))/(INDEX($D$4:$D$102,N57+1)-INDEX($D$4:$D$102,N57))*(INDEX($C$4:$C$102,N57+1)-INDEX($C$4:$C$102,N57)))))</f>
        <v/>
      </c>
      <c r="P57" s="12">
        <f>IFERROR(MATCH(Data!X57,$F$4:$F$102,1),0)</f>
        <v/>
      </c>
      <c r="Q57" s="9">
        <f>IF(P57=0,Data!X57+$I$13,IF(P57&gt;=99,Data!X57+$I$14,INDEX($E$4:$E$102,P57)+(Data!X57-INDEX($F$4:$F$102,P57))/(INDEX($F$4:$F$102,P57+1)-INDEX($F$4:$F$102,P57))*(INDEX($E$4:$E$102,P57+1)-INDEX($E$4:$E$102,P57))))</f>
        <v/>
      </c>
      <c r="R57" s="12">
        <f>IFERROR(MATCH(Data!Y57,$F$4:$F$102,1),0)</f>
        <v/>
      </c>
      <c r="S57" s="9">
        <f>IF(R57=0,Data!Y57+$I$13,IF(R57&gt;=99,Data!Y57+$I$14,INDEX($E$4:$E$102,R57)+(Data!Y57-INDEX($F$4:$F$102,R57))/(INDEX($F$4:$F$102,R57+1)-INDEX($F$4:$F$102,R57))*(INDEX($E$4:$E$102,R57+1)-INDEX($E$4:$E$102,R57))))</f>
        <v/>
      </c>
    </row>
    <row r="58">
      <c r="A58" s="11" t="n">
        <v>55</v>
      </c>
      <c r="B58" s="9">
        <f>A58/100</f>
        <v/>
      </c>
      <c r="C58" s="16">
        <f>_xlfn.PERCENTILE.INC(Data!$O$2:$O$2441,($I$5+B58*($I$6-1))/($I$4-1))</f>
        <v/>
      </c>
      <c r="D58" s="16">
        <f>_xlfn.PERCENTILE.INC(Occurrence!$I$2:$I$2441,($I$7+B58*($I$8-1))/($I$4-1))</f>
        <v/>
      </c>
      <c r="E58" s="16">
        <f>_xlfn.PERCENTILE.INC(Data!$U$2:$U$2441,B58)</f>
        <v/>
      </c>
      <c r="F58" s="16">
        <f>_xlfn.PERCENTILE.INC(Data!$V$2:$V$2441,B58)</f>
        <v/>
      </c>
      <c r="K58" s="14">
        <f>Data!A58</f>
        <v/>
      </c>
      <c r="L58" s="12">
        <f>IF(Occurrence!J58&lt;=0,-1,IFERROR(MATCH(Occurrence!J58,$D$4:$D$102,1),0))</f>
        <v/>
      </c>
      <c r="M58" s="9">
        <f>IF(L58&lt;0,0,IF(L58=0,Occurrence!J58*$I$11,IF(L58&gt;=99,Occurrence!J58*$I$12,INDEX($C$4:$C$102,L58)+(Occurrence!J58-INDEX($D$4:$D$102,L58))/(INDEX($D$4:$D$102,L58+1)-INDEX($D$4:$D$102,L58))*(INDEX($C$4:$C$102,L58+1)-INDEX($C$4:$C$102,L58)))))</f>
        <v/>
      </c>
      <c r="N58" s="12">
        <f>IF(Occurrence!K58&lt;=0,-1,IFERROR(MATCH(Occurrence!K58,$D$4:$D$102,1),0))</f>
        <v/>
      </c>
      <c r="O58" s="9">
        <f>IF(N58&lt;0,0,IF(N58=0,Occurrence!K58*$I$11,IF(N58&gt;=99,Occurrence!K58*$I$12,INDEX($C$4:$C$102,N58)+(Occurrence!K58-INDEX($D$4:$D$102,N58))/(INDEX($D$4:$D$102,N58+1)-INDEX($D$4:$D$102,N58))*(INDEX($C$4:$C$102,N58+1)-INDEX($C$4:$C$102,N58)))))</f>
        <v/>
      </c>
      <c r="P58" s="12">
        <f>IFERROR(MATCH(Data!X58,$F$4:$F$102,1),0)</f>
        <v/>
      </c>
      <c r="Q58" s="9">
        <f>IF(P58=0,Data!X58+$I$13,IF(P58&gt;=99,Data!X58+$I$14,INDEX($E$4:$E$102,P58)+(Data!X58-INDEX($F$4:$F$102,P58))/(INDEX($F$4:$F$102,P58+1)-INDEX($F$4:$F$102,P58))*(INDEX($E$4:$E$102,P58+1)-INDEX($E$4:$E$102,P58))))</f>
        <v/>
      </c>
      <c r="R58" s="12">
        <f>IFERROR(MATCH(Data!Y58,$F$4:$F$102,1),0)</f>
        <v/>
      </c>
      <c r="S58" s="9">
        <f>IF(R58=0,Data!Y58+$I$13,IF(R58&gt;=99,Data!Y58+$I$14,INDEX($E$4:$E$102,R58)+(Data!Y58-INDEX($F$4:$F$102,R58))/(INDEX($F$4:$F$102,R58+1)-INDEX($F$4:$F$102,R58))*(INDEX($E$4:$E$102,R58+1)-INDEX($E$4:$E$102,R58))))</f>
        <v/>
      </c>
    </row>
    <row r="59">
      <c r="A59" s="11" t="n">
        <v>56</v>
      </c>
      <c r="B59" s="9">
        <f>A59/100</f>
        <v/>
      </c>
      <c r="C59" s="16">
        <f>_xlfn.PERCENTILE.INC(Data!$O$2:$O$2441,($I$5+B59*($I$6-1))/($I$4-1))</f>
        <v/>
      </c>
      <c r="D59" s="16">
        <f>_xlfn.PERCENTILE.INC(Occurrence!$I$2:$I$2441,($I$7+B59*($I$8-1))/($I$4-1))</f>
        <v/>
      </c>
      <c r="E59" s="16">
        <f>_xlfn.PERCENTILE.INC(Data!$U$2:$U$2441,B59)</f>
        <v/>
      </c>
      <c r="F59" s="16">
        <f>_xlfn.PERCENTILE.INC(Data!$V$2:$V$2441,B59)</f>
        <v/>
      </c>
      <c r="K59" s="14">
        <f>Data!A59</f>
        <v/>
      </c>
      <c r="L59" s="12">
        <f>IF(Occurrence!J59&lt;=0,-1,IFERROR(MATCH(Occurrence!J59,$D$4:$D$102,1),0))</f>
        <v/>
      </c>
      <c r="M59" s="9">
        <f>IF(L59&lt;0,0,IF(L59=0,Occurrence!J59*$I$11,IF(L59&gt;=99,Occurrence!J59*$I$12,INDEX($C$4:$C$102,L59)+(Occurrence!J59-INDEX($D$4:$D$102,L59))/(INDEX($D$4:$D$102,L59+1)-INDEX($D$4:$D$102,L59))*(INDEX($C$4:$C$102,L59+1)-INDEX($C$4:$C$102,L59)))))</f>
        <v/>
      </c>
      <c r="N59" s="12">
        <f>IF(Occurrence!K59&lt;=0,-1,IFERROR(MATCH(Occurrence!K59,$D$4:$D$102,1),0))</f>
        <v/>
      </c>
      <c r="O59" s="9">
        <f>IF(N59&lt;0,0,IF(N59=0,Occurrence!K59*$I$11,IF(N59&gt;=99,Occurrence!K59*$I$12,INDEX($C$4:$C$102,N59)+(Occurrence!K59-INDEX($D$4:$D$102,N59))/(INDEX($D$4:$D$102,N59+1)-INDEX($D$4:$D$102,N59))*(INDEX($C$4:$C$102,N59+1)-INDEX($C$4:$C$102,N59)))))</f>
        <v/>
      </c>
      <c r="P59" s="12">
        <f>IFERROR(MATCH(Data!X59,$F$4:$F$102,1),0)</f>
        <v/>
      </c>
      <c r="Q59" s="9">
        <f>IF(P59=0,Data!X59+$I$13,IF(P59&gt;=99,Data!X59+$I$14,INDEX($E$4:$E$102,P59)+(Data!X59-INDEX($F$4:$F$102,P59))/(INDEX($F$4:$F$102,P59+1)-INDEX($F$4:$F$102,P59))*(INDEX($E$4:$E$102,P59+1)-INDEX($E$4:$E$102,P59))))</f>
        <v/>
      </c>
      <c r="R59" s="12">
        <f>IFERROR(MATCH(Data!Y59,$F$4:$F$102,1),0)</f>
        <v/>
      </c>
      <c r="S59" s="9">
        <f>IF(R59=0,Data!Y59+$I$13,IF(R59&gt;=99,Data!Y59+$I$14,INDEX($E$4:$E$102,R59)+(Data!Y59-INDEX($F$4:$F$102,R59))/(INDEX($F$4:$F$102,R59+1)-INDEX($F$4:$F$102,R59))*(INDEX($E$4:$E$102,R59+1)-INDEX($E$4:$E$102,R59))))</f>
        <v/>
      </c>
    </row>
    <row r="60">
      <c r="A60" s="11" t="n">
        <v>57</v>
      </c>
      <c r="B60" s="9">
        <f>A60/100</f>
        <v/>
      </c>
      <c r="C60" s="16">
        <f>_xlfn.PERCENTILE.INC(Data!$O$2:$O$2441,($I$5+B60*($I$6-1))/($I$4-1))</f>
        <v/>
      </c>
      <c r="D60" s="16">
        <f>_xlfn.PERCENTILE.INC(Occurrence!$I$2:$I$2441,($I$7+B60*($I$8-1))/($I$4-1))</f>
        <v/>
      </c>
      <c r="E60" s="16">
        <f>_xlfn.PERCENTILE.INC(Data!$U$2:$U$2441,B60)</f>
        <v/>
      </c>
      <c r="F60" s="16">
        <f>_xlfn.PERCENTILE.INC(Data!$V$2:$V$2441,B60)</f>
        <v/>
      </c>
      <c r="K60" s="14">
        <f>Data!A60</f>
        <v/>
      </c>
      <c r="L60" s="12">
        <f>IF(Occurrence!J60&lt;=0,-1,IFERROR(MATCH(Occurrence!J60,$D$4:$D$102,1),0))</f>
        <v/>
      </c>
      <c r="M60" s="9">
        <f>IF(L60&lt;0,0,IF(L60=0,Occurrence!J60*$I$11,IF(L60&gt;=99,Occurrence!J60*$I$12,INDEX($C$4:$C$102,L60)+(Occurrence!J60-INDEX($D$4:$D$102,L60))/(INDEX($D$4:$D$102,L60+1)-INDEX($D$4:$D$102,L60))*(INDEX($C$4:$C$102,L60+1)-INDEX($C$4:$C$102,L60)))))</f>
        <v/>
      </c>
      <c r="N60" s="12">
        <f>IF(Occurrence!K60&lt;=0,-1,IFERROR(MATCH(Occurrence!K60,$D$4:$D$102,1),0))</f>
        <v/>
      </c>
      <c r="O60" s="9">
        <f>IF(N60&lt;0,0,IF(N60=0,Occurrence!K60*$I$11,IF(N60&gt;=99,Occurrence!K60*$I$12,INDEX($C$4:$C$102,N60)+(Occurrence!K60-INDEX($D$4:$D$102,N60))/(INDEX($D$4:$D$102,N60+1)-INDEX($D$4:$D$102,N60))*(INDEX($C$4:$C$102,N60+1)-INDEX($C$4:$C$102,N60)))))</f>
        <v/>
      </c>
      <c r="P60" s="12">
        <f>IFERROR(MATCH(Data!X60,$F$4:$F$102,1),0)</f>
        <v/>
      </c>
      <c r="Q60" s="9">
        <f>IF(P60=0,Data!X60+$I$13,IF(P60&gt;=99,Data!X60+$I$14,INDEX($E$4:$E$102,P60)+(Data!X60-INDEX($F$4:$F$102,P60))/(INDEX($F$4:$F$102,P60+1)-INDEX($F$4:$F$102,P60))*(INDEX($E$4:$E$102,P60+1)-INDEX($E$4:$E$102,P60))))</f>
        <v/>
      </c>
      <c r="R60" s="12">
        <f>IFERROR(MATCH(Data!Y60,$F$4:$F$102,1),0)</f>
        <v/>
      </c>
      <c r="S60" s="9">
        <f>IF(R60=0,Data!Y60+$I$13,IF(R60&gt;=99,Data!Y60+$I$14,INDEX($E$4:$E$102,R60)+(Data!Y60-INDEX($F$4:$F$102,R60))/(INDEX($F$4:$F$102,R60+1)-INDEX($F$4:$F$102,R60))*(INDEX($E$4:$E$102,R60+1)-INDEX($E$4:$E$102,R60))))</f>
        <v/>
      </c>
    </row>
    <row r="61">
      <c r="A61" s="11" t="n">
        <v>58</v>
      </c>
      <c r="B61" s="9">
        <f>A61/100</f>
        <v/>
      </c>
      <c r="C61" s="16">
        <f>_xlfn.PERCENTILE.INC(Data!$O$2:$O$2441,($I$5+B61*($I$6-1))/($I$4-1))</f>
        <v/>
      </c>
      <c r="D61" s="16">
        <f>_xlfn.PERCENTILE.INC(Occurrence!$I$2:$I$2441,($I$7+B61*($I$8-1))/($I$4-1))</f>
        <v/>
      </c>
      <c r="E61" s="16">
        <f>_xlfn.PERCENTILE.INC(Data!$U$2:$U$2441,B61)</f>
        <v/>
      </c>
      <c r="F61" s="16">
        <f>_xlfn.PERCENTILE.INC(Data!$V$2:$V$2441,B61)</f>
        <v/>
      </c>
      <c r="K61" s="14">
        <f>Data!A61</f>
        <v/>
      </c>
      <c r="L61" s="12">
        <f>IF(Occurrence!J61&lt;=0,-1,IFERROR(MATCH(Occurrence!J61,$D$4:$D$102,1),0))</f>
        <v/>
      </c>
      <c r="M61" s="9">
        <f>IF(L61&lt;0,0,IF(L61=0,Occurrence!J61*$I$11,IF(L61&gt;=99,Occurrence!J61*$I$12,INDEX($C$4:$C$102,L61)+(Occurrence!J61-INDEX($D$4:$D$102,L61))/(INDEX($D$4:$D$102,L61+1)-INDEX($D$4:$D$102,L61))*(INDEX($C$4:$C$102,L61+1)-INDEX($C$4:$C$102,L61)))))</f>
        <v/>
      </c>
      <c r="N61" s="12">
        <f>IF(Occurrence!K61&lt;=0,-1,IFERROR(MATCH(Occurrence!K61,$D$4:$D$102,1),0))</f>
        <v/>
      </c>
      <c r="O61" s="9">
        <f>IF(N61&lt;0,0,IF(N61=0,Occurrence!K61*$I$11,IF(N61&gt;=99,Occurrence!K61*$I$12,INDEX($C$4:$C$102,N61)+(Occurrence!K61-INDEX($D$4:$D$102,N61))/(INDEX($D$4:$D$102,N61+1)-INDEX($D$4:$D$102,N61))*(INDEX($C$4:$C$102,N61+1)-INDEX($C$4:$C$102,N61)))))</f>
        <v/>
      </c>
      <c r="P61" s="12">
        <f>IFERROR(MATCH(Data!X61,$F$4:$F$102,1),0)</f>
        <v/>
      </c>
      <c r="Q61" s="9">
        <f>IF(P61=0,Data!X61+$I$13,IF(P61&gt;=99,Data!X61+$I$14,INDEX($E$4:$E$102,P61)+(Data!X61-INDEX($F$4:$F$102,P61))/(INDEX($F$4:$F$102,P61+1)-INDEX($F$4:$F$102,P61))*(INDEX($E$4:$E$102,P61+1)-INDEX($E$4:$E$102,P61))))</f>
        <v/>
      </c>
      <c r="R61" s="12">
        <f>IFERROR(MATCH(Data!Y61,$F$4:$F$102,1),0)</f>
        <v/>
      </c>
      <c r="S61" s="9">
        <f>IF(R61=0,Data!Y61+$I$13,IF(R61&gt;=99,Data!Y61+$I$14,INDEX($E$4:$E$102,R61)+(Data!Y61-INDEX($F$4:$F$102,R61))/(INDEX($F$4:$F$102,R61+1)-INDEX($F$4:$F$102,R61))*(INDEX($E$4:$E$102,R61+1)-INDEX($E$4:$E$102,R61))))</f>
        <v/>
      </c>
    </row>
    <row r="62">
      <c r="A62" s="11" t="n">
        <v>59</v>
      </c>
      <c r="B62" s="9">
        <f>A62/100</f>
        <v/>
      </c>
      <c r="C62" s="16">
        <f>_xlfn.PERCENTILE.INC(Data!$O$2:$O$2441,($I$5+B62*($I$6-1))/($I$4-1))</f>
        <v/>
      </c>
      <c r="D62" s="16">
        <f>_xlfn.PERCENTILE.INC(Occurrence!$I$2:$I$2441,($I$7+B62*($I$8-1))/($I$4-1))</f>
        <v/>
      </c>
      <c r="E62" s="16">
        <f>_xlfn.PERCENTILE.INC(Data!$U$2:$U$2441,B62)</f>
        <v/>
      </c>
      <c r="F62" s="16">
        <f>_xlfn.PERCENTILE.INC(Data!$V$2:$V$2441,B62)</f>
        <v/>
      </c>
      <c r="K62" s="14">
        <f>Data!A62</f>
        <v/>
      </c>
      <c r="L62" s="12">
        <f>IF(Occurrence!J62&lt;=0,-1,IFERROR(MATCH(Occurrence!J62,$D$4:$D$102,1),0))</f>
        <v/>
      </c>
      <c r="M62" s="9">
        <f>IF(L62&lt;0,0,IF(L62=0,Occurrence!J62*$I$11,IF(L62&gt;=99,Occurrence!J62*$I$12,INDEX($C$4:$C$102,L62)+(Occurrence!J62-INDEX($D$4:$D$102,L62))/(INDEX($D$4:$D$102,L62+1)-INDEX($D$4:$D$102,L62))*(INDEX($C$4:$C$102,L62+1)-INDEX($C$4:$C$102,L62)))))</f>
        <v/>
      </c>
      <c r="N62" s="12">
        <f>IF(Occurrence!K62&lt;=0,-1,IFERROR(MATCH(Occurrence!K62,$D$4:$D$102,1),0))</f>
        <v/>
      </c>
      <c r="O62" s="9">
        <f>IF(N62&lt;0,0,IF(N62=0,Occurrence!K62*$I$11,IF(N62&gt;=99,Occurrence!K62*$I$12,INDEX($C$4:$C$102,N62)+(Occurrence!K62-INDEX($D$4:$D$102,N62))/(INDEX($D$4:$D$102,N62+1)-INDEX($D$4:$D$102,N62))*(INDEX($C$4:$C$102,N62+1)-INDEX($C$4:$C$102,N62)))))</f>
        <v/>
      </c>
      <c r="P62" s="12">
        <f>IFERROR(MATCH(Data!X62,$F$4:$F$102,1),0)</f>
        <v/>
      </c>
      <c r="Q62" s="9">
        <f>IF(P62=0,Data!X62+$I$13,IF(P62&gt;=99,Data!X62+$I$14,INDEX($E$4:$E$102,P62)+(Data!X62-INDEX($F$4:$F$102,P62))/(INDEX($F$4:$F$102,P62+1)-INDEX($F$4:$F$102,P62))*(INDEX($E$4:$E$102,P62+1)-INDEX($E$4:$E$102,P62))))</f>
        <v/>
      </c>
      <c r="R62" s="12">
        <f>IFERROR(MATCH(Data!Y62,$F$4:$F$102,1),0)</f>
        <v/>
      </c>
      <c r="S62" s="9">
        <f>IF(R62=0,Data!Y62+$I$13,IF(R62&gt;=99,Data!Y62+$I$14,INDEX($E$4:$E$102,R62)+(Data!Y62-INDEX($F$4:$F$102,R62))/(INDEX($F$4:$F$102,R62+1)-INDEX($F$4:$F$102,R62))*(INDEX($E$4:$E$102,R62+1)-INDEX($E$4:$E$102,R62))))</f>
        <v/>
      </c>
    </row>
    <row r="63">
      <c r="A63" s="11" t="n">
        <v>60</v>
      </c>
      <c r="B63" s="9">
        <f>A63/100</f>
        <v/>
      </c>
      <c r="C63" s="16">
        <f>_xlfn.PERCENTILE.INC(Data!$O$2:$O$2441,($I$5+B63*($I$6-1))/($I$4-1))</f>
        <v/>
      </c>
      <c r="D63" s="16">
        <f>_xlfn.PERCENTILE.INC(Occurrence!$I$2:$I$2441,($I$7+B63*($I$8-1))/($I$4-1))</f>
        <v/>
      </c>
      <c r="E63" s="16">
        <f>_xlfn.PERCENTILE.INC(Data!$U$2:$U$2441,B63)</f>
        <v/>
      </c>
      <c r="F63" s="16">
        <f>_xlfn.PERCENTILE.INC(Data!$V$2:$V$2441,B63)</f>
        <v/>
      </c>
      <c r="K63" s="14">
        <f>Data!A63</f>
        <v/>
      </c>
      <c r="L63" s="12">
        <f>IF(Occurrence!J63&lt;=0,-1,IFERROR(MATCH(Occurrence!J63,$D$4:$D$102,1),0))</f>
        <v/>
      </c>
      <c r="M63" s="9">
        <f>IF(L63&lt;0,0,IF(L63=0,Occurrence!J63*$I$11,IF(L63&gt;=99,Occurrence!J63*$I$12,INDEX($C$4:$C$102,L63)+(Occurrence!J63-INDEX($D$4:$D$102,L63))/(INDEX($D$4:$D$102,L63+1)-INDEX($D$4:$D$102,L63))*(INDEX($C$4:$C$102,L63+1)-INDEX($C$4:$C$102,L63)))))</f>
        <v/>
      </c>
      <c r="N63" s="12">
        <f>IF(Occurrence!K63&lt;=0,-1,IFERROR(MATCH(Occurrence!K63,$D$4:$D$102,1),0))</f>
        <v/>
      </c>
      <c r="O63" s="9">
        <f>IF(N63&lt;0,0,IF(N63=0,Occurrence!K63*$I$11,IF(N63&gt;=99,Occurrence!K63*$I$12,INDEX($C$4:$C$102,N63)+(Occurrence!K63-INDEX($D$4:$D$102,N63))/(INDEX($D$4:$D$102,N63+1)-INDEX($D$4:$D$102,N63))*(INDEX($C$4:$C$102,N63+1)-INDEX($C$4:$C$102,N63)))))</f>
        <v/>
      </c>
      <c r="P63" s="12">
        <f>IFERROR(MATCH(Data!X63,$F$4:$F$102,1),0)</f>
        <v/>
      </c>
      <c r="Q63" s="9">
        <f>IF(P63=0,Data!X63+$I$13,IF(P63&gt;=99,Data!X63+$I$14,INDEX($E$4:$E$102,P63)+(Data!X63-INDEX($F$4:$F$102,P63))/(INDEX($F$4:$F$102,P63+1)-INDEX($F$4:$F$102,P63))*(INDEX($E$4:$E$102,P63+1)-INDEX($E$4:$E$102,P63))))</f>
        <v/>
      </c>
      <c r="R63" s="12">
        <f>IFERROR(MATCH(Data!Y63,$F$4:$F$102,1),0)</f>
        <v/>
      </c>
      <c r="S63" s="9">
        <f>IF(R63=0,Data!Y63+$I$13,IF(R63&gt;=99,Data!Y63+$I$14,INDEX($E$4:$E$102,R63)+(Data!Y63-INDEX($F$4:$F$102,R63))/(INDEX($F$4:$F$102,R63+1)-INDEX($F$4:$F$102,R63))*(INDEX($E$4:$E$102,R63+1)-INDEX($E$4:$E$102,R63))))</f>
        <v/>
      </c>
    </row>
    <row r="64">
      <c r="A64" s="11" t="n">
        <v>61</v>
      </c>
      <c r="B64" s="9">
        <f>A64/100</f>
        <v/>
      </c>
      <c r="C64" s="16">
        <f>_xlfn.PERCENTILE.INC(Data!$O$2:$O$2441,($I$5+B64*($I$6-1))/($I$4-1))</f>
        <v/>
      </c>
      <c r="D64" s="16">
        <f>_xlfn.PERCENTILE.INC(Occurrence!$I$2:$I$2441,($I$7+B64*($I$8-1))/($I$4-1))</f>
        <v/>
      </c>
      <c r="E64" s="16">
        <f>_xlfn.PERCENTILE.INC(Data!$U$2:$U$2441,B64)</f>
        <v/>
      </c>
      <c r="F64" s="16">
        <f>_xlfn.PERCENTILE.INC(Data!$V$2:$V$2441,B64)</f>
        <v/>
      </c>
      <c r="K64" s="14">
        <f>Data!A64</f>
        <v/>
      </c>
      <c r="L64" s="12">
        <f>IF(Occurrence!J64&lt;=0,-1,IFERROR(MATCH(Occurrence!J64,$D$4:$D$102,1),0))</f>
        <v/>
      </c>
      <c r="M64" s="9">
        <f>IF(L64&lt;0,0,IF(L64=0,Occurrence!J64*$I$11,IF(L64&gt;=99,Occurrence!J64*$I$12,INDEX($C$4:$C$102,L64)+(Occurrence!J64-INDEX($D$4:$D$102,L64))/(INDEX($D$4:$D$102,L64+1)-INDEX($D$4:$D$102,L64))*(INDEX($C$4:$C$102,L64+1)-INDEX($C$4:$C$102,L64)))))</f>
        <v/>
      </c>
      <c r="N64" s="12">
        <f>IF(Occurrence!K64&lt;=0,-1,IFERROR(MATCH(Occurrence!K64,$D$4:$D$102,1),0))</f>
        <v/>
      </c>
      <c r="O64" s="9">
        <f>IF(N64&lt;0,0,IF(N64=0,Occurrence!K64*$I$11,IF(N64&gt;=99,Occurrence!K64*$I$12,INDEX($C$4:$C$102,N64)+(Occurrence!K64-INDEX($D$4:$D$102,N64))/(INDEX($D$4:$D$102,N64+1)-INDEX($D$4:$D$102,N64))*(INDEX($C$4:$C$102,N64+1)-INDEX($C$4:$C$102,N64)))))</f>
        <v/>
      </c>
      <c r="P64" s="12">
        <f>IFERROR(MATCH(Data!X64,$F$4:$F$102,1),0)</f>
        <v/>
      </c>
      <c r="Q64" s="9">
        <f>IF(P64=0,Data!X64+$I$13,IF(P64&gt;=99,Data!X64+$I$14,INDEX($E$4:$E$102,P64)+(Data!X64-INDEX($F$4:$F$102,P64))/(INDEX($F$4:$F$102,P64+1)-INDEX($F$4:$F$102,P64))*(INDEX($E$4:$E$102,P64+1)-INDEX($E$4:$E$102,P64))))</f>
        <v/>
      </c>
      <c r="R64" s="12">
        <f>IFERROR(MATCH(Data!Y64,$F$4:$F$102,1),0)</f>
        <v/>
      </c>
      <c r="S64" s="9">
        <f>IF(R64=0,Data!Y64+$I$13,IF(R64&gt;=99,Data!Y64+$I$14,INDEX($E$4:$E$102,R64)+(Data!Y64-INDEX($F$4:$F$102,R64))/(INDEX($F$4:$F$102,R64+1)-INDEX($F$4:$F$102,R64))*(INDEX($E$4:$E$102,R64+1)-INDEX($E$4:$E$102,R64))))</f>
        <v/>
      </c>
    </row>
    <row r="65">
      <c r="A65" s="11" t="n">
        <v>62</v>
      </c>
      <c r="B65" s="9">
        <f>A65/100</f>
        <v/>
      </c>
      <c r="C65" s="16">
        <f>_xlfn.PERCENTILE.INC(Data!$O$2:$O$2441,($I$5+B65*($I$6-1))/($I$4-1))</f>
        <v/>
      </c>
      <c r="D65" s="16">
        <f>_xlfn.PERCENTILE.INC(Occurrence!$I$2:$I$2441,($I$7+B65*($I$8-1))/($I$4-1))</f>
        <v/>
      </c>
      <c r="E65" s="16">
        <f>_xlfn.PERCENTILE.INC(Data!$U$2:$U$2441,B65)</f>
        <v/>
      </c>
      <c r="F65" s="16">
        <f>_xlfn.PERCENTILE.INC(Data!$V$2:$V$2441,B65)</f>
        <v/>
      </c>
      <c r="K65" s="14">
        <f>Data!A65</f>
        <v/>
      </c>
      <c r="L65" s="12">
        <f>IF(Occurrence!J65&lt;=0,-1,IFERROR(MATCH(Occurrence!J65,$D$4:$D$102,1),0))</f>
        <v/>
      </c>
      <c r="M65" s="9">
        <f>IF(L65&lt;0,0,IF(L65=0,Occurrence!J65*$I$11,IF(L65&gt;=99,Occurrence!J65*$I$12,INDEX($C$4:$C$102,L65)+(Occurrence!J65-INDEX($D$4:$D$102,L65))/(INDEX($D$4:$D$102,L65+1)-INDEX($D$4:$D$102,L65))*(INDEX($C$4:$C$102,L65+1)-INDEX($C$4:$C$102,L65)))))</f>
        <v/>
      </c>
      <c r="N65" s="12">
        <f>IF(Occurrence!K65&lt;=0,-1,IFERROR(MATCH(Occurrence!K65,$D$4:$D$102,1),0))</f>
        <v/>
      </c>
      <c r="O65" s="9">
        <f>IF(N65&lt;0,0,IF(N65=0,Occurrence!K65*$I$11,IF(N65&gt;=99,Occurrence!K65*$I$12,INDEX($C$4:$C$102,N65)+(Occurrence!K65-INDEX($D$4:$D$102,N65))/(INDEX($D$4:$D$102,N65+1)-INDEX($D$4:$D$102,N65))*(INDEX($C$4:$C$102,N65+1)-INDEX($C$4:$C$102,N65)))))</f>
        <v/>
      </c>
      <c r="P65" s="12">
        <f>IFERROR(MATCH(Data!X65,$F$4:$F$102,1),0)</f>
        <v/>
      </c>
      <c r="Q65" s="9">
        <f>IF(P65=0,Data!X65+$I$13,IF(P65&gt;=99,Data!X65+$I$14,INDEX($E$4:$E$102,P65)+(Data!X65-INDEX($F$4:$F$102,P65))/(INDEX($F$4:$F$102,P65+1)-INDEX($F$4:$F$102,P65))*(INDEX($E$4:$E$102,P65+1)-INDEX($E$4:$E$102,P65))))</f>
        <v/>
      </c>
      <c r="R65" s="12">
        <f>IFERROR(MATCH(Data!Y65,$F$4:$F$102,1),0)</f>
        <v/>
      </c>
      <c r="S65" s="9">
        <f>IF(R65=0,Data!Y65+$I$13,IF(R65&gt;=99,Data!Y65+$I$14,INDEX($E$4:$E$102,R65)+(Data!Y65-INDEX($F$4:$F$102,R65))/(INDEX($F$4:$F$102,R65+1)-INDEX($F$4:$F$102,R65))*(INDEX($E$4:$E$102,R65+1)-INDEX($E$4:$E$102,R65))))</f>
        <v/>
      </c>
    </row>
    <row r="66">
      <c r="A66" s="11" t="n">
        <v>63</v>
      </c>
      <c r="B66" s="9">
        <f>A66/100</f>
        <v/>
      </c>
      <c r="C66" s="16">
        <f>_xlfn.PERCENTILE.INC(Data!$O$2:$O$2441,($I$5+B66*($I$6-1))/($I$4-1))</f>
        <v/>
      </c>
      <c r="D66" s="16">
        <f>_xlfn.PERCENTILE.INC(Occurrence!$I$2:$I$2441,($I$7+B66*($I$8-1))/($I$4-1))</f>
        <v/>
      </c>
      <c r="E66" s="16">
        <f>_xlfn.PERCENTILE.INC(Data!$U$2:$U$2441,B66)</f>
        <v/>
      </c>
      <c r="F66" s="16">
        <f>_xlfn.PERCENTILE.INC(Data!$V$2:$V$2441,B66)</f>
        <v/>
      </c>
      <c r="K66" s="14">
        <f>Data!A66</f>
        <v/>
      </c>
      <c r="L66" s="12">
        <f>IF(Occurrence!J66&lt;=0,-1,IFERROR(MATCH(Occurrence!J66,$D$4:$D$102,1),0))</f>
        <v/>
      </c>
      <c r="M66" s="9">
        <f>IF(L66&lt;0,0,IF(L66=0,Occurrence!J66*$I$11,IF(L66&gt;=99,Occurrence!J66*$I$12,INDEX($C$4:$C$102,L66)+(Occurrence!J66-INDEX($D$4:$D$102,L66))/(INDEX($D$4:$D$102,L66+1)-INDEX($D$4:$D$102,L66))*(INDEX($C$4:$C$102,L66+1)-INDEX($C$4:$C$102,L66)))))</f>
        <v/>
      </c>
      <c r="N66" s="12">
        <f>IF(Occurrence!K66&lt;=0,-1,IFERROR(MATCH(Occurrence!K66,$D$4:$D$102,1),0))</f>
        <v/>
      </c>
      <c r="O66" s="9">
        <f>IF(N66&lt;0,0,IF(N66=0,Occurrence!K66*$I$11,IF(N66&gt;=99,Occurrence!K66*$I$12,INDEX($C$4:$C$102,N66)+(Occurrence!K66-INDEX($D$4:$D$102,N66))/(INDEX($D$4:$D$102,N66+1)-INDEX($D$4:$D$102,N66))*(INDEX($C$4:$C$102,N66+1)-INDEX($C$4:$C$102,N66)))))</f>
        <v/>
      </c>
      <c r="P66" s="12">
        <f>IFERROR(MATCH(Data!X66,$F$4:$F$102,1),0)</f>
        <v/>
      </c>
      <c r="Q66" s="9">
        <f>IF(P66=0,Data!X66+$I$13,IF(P66&gt;=99,Data!X66+$I$14,INDEX($E$4:$E$102,P66)+(Data!X66-INDEX($F$4:$F$102,P66))/(INDEX($F$4:$F$102,P66+1)-INDEX($F$4:$F$102,P66))*(INDEX($E$4:$E$102,P66+1)-INDEX($E$4:$E$102,P66))))</f>
        <v/>
      </c>
      <c r="R66" s="12">
        <f>IFERROR(MATCH(Data!Y66,$F$4:$F$102,1),0)</f>
        <v/>
      </c>
      <c r="S66" s="9">
        <f>IF(R66=0,Data!Y66+$I$13,IF(R66&gt;=99,Data!Y66+$I$14,INDEX($E$4:$E$102,R66)+(Data!Y66-INDEX($F$4:$F$102,R66))/(INDEX($F$4:$F$102,R66+1)-INDEX($F$4:$F$102,R66))*(INDEX($E$4:$E$102,R66+1)-INDEX($E$4:$E$102,R66))))</f>
        <v/>
      </c>
    </row>
    <row r="67">
      <c r="A67" s="11" t="n">
        <v>64</v>
      </c>
      <c r="B67" s="9">
        <f>A67/100</f>
        <v/>
      </c>
      <c r="C67" s="16">
        <f>_xlfn.PERCENTILE.INC(Data!$O$2:$O$2441,($I$5+B67*($I$6-1))/($I$4-1))</f>
        <v/>
      </c>
      <c r="D67" s="16">
        <f>_xlfn.PERCENTILE.INC(Occurrence!$I$2:$I$2441,($I$7+B67*($I$8-1))/($I$4-1))</f>
        <v/>
      </c>
      <c r="E67" s="16">
        <f>_xlfn.PERCENTILE.INC(Data!$U$2:$U$2441,B67)</f>
        <v/>
      </c>
      <c r="F67" s="16">
        <f>_xlfn.PERCENTILE.INC(Data!$V$2:$V$2441,B67)</f>
        <v/>
      </c>
      <c r="K67" s="14">
        <f>Data!A67</f>
        <v/>
      </c>
      <c r="L67" s="12">
        <f>IF(Occurrence!J67&lt;=0,-1,IFERROR(MATCH(Occurrence!J67,$D$4:$D$102,1),0))</f>
        <v/>
      </c>
      <c r="M67" s="9">
        <f>IF(L67&lt;0,0,IF(L67=0,Occurrence!J67*$I$11,IF(L67&gt;=99,Occurrence!J67*$I$12,INDEX($C$4:$C$102,L67)+(Occurrence!J67-INDEX($D$4:$D$102,L67))/(INDEX($D$4:$D$102,L67+1)-INDEX($D$4:$D$102,L67))*(INDEX($C$4:$C$102,L67+1)-INDEX($C$4:$C$102,L67)))))</f>
        <v/>
      </c>
      <c r="N67" s="12">
        <f>IF(Occurrence!K67&lt;=0,-1,IFERROR(MATCH(Occurrence!K67,$D$4:$D$102,1),0))</f>
        <v/>
      </c>
      <c r="O67" s="9">
        <f>IF(N67&lt;0,0,IF(N67=0,Occurrence!K67*$I$11,IF(N67&gt;=99,Occurrence!K67*$I$12,INDEX($C$4:$C$102,N67)+(Occurrence!K67-INDEX($D$4:$D$102,N67))/(INDEX($D$4:$D$102,N67+1)-INDEX($D$4:$D$102,N67))*(INDEX($C$4:$C$102,N67+1)-INDEX($C$4:$C$102,N67)))))</f>
        <v/>
      </c>
      <c r="P67" s="12">
        <f>IFERROR(MATCH(Data!X67,$F$4:$F$102,1),0)</f>
        <v/>
      </c>
      <c r="Q67" s="9">
        <f>IF(P67=0,Data!X67+$I$13,IF(P67&gt;=99,Data!X67+$I$14,INDEX($E$4:$E$102,P67)+(Data!X67-INDEX($F$4:$F$102,P67))/(INDEX($F$4:$F$102,P67+1)-INDEX($F$4:$F$102,P67))*(INDEX($E$4:$E$102,P67+1)-INDEX($E$4:$E$102,P67))))</f>
        <v/>
      </c>
      <c r="R67" s="12">
        <f>IFERROR(MATCH(Data!Y67,$F$4:$F$102,1),0)</f>
        <v/>
      </c>
      <c r="S67" s="9">
        <f>IF(R67=0,Data!Y67+$I$13,IF(R67&gt;=99,Data!Y67+$I$14,INDEX($E$4:$E$102,R67)+(Data!Y67-INDEX($F$4:$F$102,R67))/(INDEX($F$4:$F$102,R67+1)-INDEX($F$4:$F$102,R67))*(INDEX($E$4:$E$102,R67+1)-INDEX($E$4:$E$102,R67))))</f>
        <v/>
      </c>
    </row>
    <row r="68">
      <c r="A68" s="11" t="n">
        <v>65</v>
      </c>
      <c r="B68" s="9">
        <f>A68/100</f>
        <v/>
      </c>
      <c r="C68" s="16">
        <f>_xlfn.PERCENTILE.INC(Data!$O$2:$O$2441,($I$5+B68*($I$6-1))/($I$4-1))</f>
        <v/>
      </c>
      <c r="D68" s="16">
        <f>_xlfn.PERCENTILE.INC(Occurrence!$I$2:$I$2441,($I$7+B68*($I$8-1))/($I$4-1))</f>
        <v/>
      </c>
      <c r="E68" s="16">
        <f>_xlfn.PERCENTILE.INC(Data!$U$2:$U$2441,B68)</f>
        <v/>
      </c>
      <c r="F68" s="16">
        <f>_xlfn.PERCENTILE.INC(Data!$V$2:$V$2441,B68)</f>
        <v/>
      </c>
      <c r="K68" s="14">
        <f>Data!A68</f>
        <v/>
      </c>
      <c r="L68" s="12">
        <f>IF(Occurrence!J68&lt;=0,-1,IFERROR(MATCH(Occurrence!J68,$D$4:$D$102,1),0))</f>
        <v/>
      </c>
      <c r="M68" s="9">
        <f>IF(L68&lt;0,0,IF(L68=0,Occurrence!J68*$I$11,IF(L68&gt;=99,Occurrence!J68*$I$12,INDEX($C$4:$C$102,L68)+(Occurrence!J68-INDEX($D$4:$D$102,L68))/(INDEX($D$4:$D$102,L68+1)-INDEX($D$4:$D$102,L68))*(INDEX($C$4:$C$102,L68+1)-INDEX($C$4:$C$102,L68)))))</f>
        <v/>
      </c>
      <c r="N68" s="12">
        <f>IF(Occurrence!K68&lt;=0,-1,IFERROR(MATCH(Occurrence!K68,$D$4:$D$102,1),0))</f>
        <v/>
      </c>
      <c r="O68" s="9">
        <f>IF(N68&lt;0,0,IF(N68=0,Occurrence!K68*$I$11,IF(N68&gt;=99,Occurrence!K68*$I$12,INDEX($C$4:$C$102,N68)+(Occurrence!K68-INDEX($D$4:$D$102,N68))/(INDEX($D$4:$D$102,N68+1)-INDEX($D$4:$D$102,N68))*(INDEX($C$4:$C$102,N68+1)-INDEX($C$4:$C$102,N68)))))</f>
        <v/>
      </c>
      <c r="P68" s="12">
        <f>IFERROR(MATCH(Data!X68,$F$4:$F$102,1),0)</f>
        <v/>
      </c>
      <c r="Q68" s="9">
        <f>IF(P68=0,Data!X68+$I$13,IF(P68&gt;=99,Data!X68+$I$14,INDEX($E$4:$E$102,P68)+(Data!X68-INDEX($F$4:$F$102,P68))/(INDEX($F$4:$F$102,P68+1)-INDEX($F$4:$F$102,P68))*(INDEX($E$4:$E$102,P68+1)-INDEX($E$4:$E$102,P68))))</f>
        <v/>
      </c>
      <c r="R68" s="12">
        <f>IFERROR(MATCH(Data!Y68,$F$4:$F$102,1),0)</f>
        <v/>
      </c>
      <c r="S68" s="9">
        <f>IF(R68=0,Data!Y68+$I$13,IF(R68&gt;=99,Data!Y68+$I$14,INDEX($E$4:$E$102,R68)+(Data!Y68-INDEX($F$4:$F$102,R68))/(INDEX($F$4:$F$102,R68+1)-INDEX($F$4:$F$102,R68))*(INDEX($E$4:$E$102,R68+1)-INDEX($E$4:$E$102,R68))))</f>
        <v/>
      </c>
    </row>
    <row r="69">
      <c r="A69" s="11" t="n">
        <v>66</v>
      </c>
      <c r="B69" s="9">
        <f>A69/100</f>
        <v/>
      </c>
      <c r="C69" s="16">
        <f>_xlfn.PERCENTILE.INC(Data!$O$2:$O$2441,($I$5+B69*($I$6-1))/($I$4-1))</f>
        <v/>
      </c>
      <c r="D69" s="16">
        <f>_xlfn.PERCENTILE.INC(Occurrence!$I$2:$I$2441,($I$7+B69*($I$8-1))/($I$4-1))</f>
        <v/>
      </c>
      <c r="E69" s="16">
        <f>_xlfn.PERCENTILE.INC(Data!$U$2:$U$2441,B69)</f>
        <v/>
      </c>
      <c r="F69" s="16">
        <f>_xlfn.PERCENTILE.INC(Data!$V$2:$V$2441,B69)</f>
        <v/>
      </c>
      <c r="K69" s="14">
        <f>Data!A69</f>
        <v/>
      </c>
      <c r="L69" s="12">
        <f>IF(Occurrence!J69&lt;=0,-1,IFERROR(MATCH(Occurrence!J69,$D$4:$D$102,1),0))</f>
        <v/>
      </c>
      <c r="M69" s="9">
        <f>IF(L69&lt;0,0,IF(L69=0,Occurrence!J69*$I$11,IF(L69&gt;=99,Occurrence!J69*$I$12,INDEX($C$4:$C$102,L69)+(Occurrence!J69-INDEX($D$4:$D$102,L69))/(INDEX($D$4:$D$102,L69+1)-INDEX($D$4:$D$102,L69))*(INDEX($C$4:$C$102,L69+1)-INDEX($C$4:$C$102,L69)))))</f>
        <v/>
      </c>
      <c r="N69" s="12">
        <f>IF(Occurrence!K69&lt;=0,-1,IFERROR(MATCH(Occurrence!K69,$D$4:$D$102,1),0))</f>
        <v/>
      </c>
      <c r="O69" s="9">
        <f>IF(N69&lt;0,0,IF(N69=0,Occurrence!K69*$I$11,IF(N69&gt;=99,Occurrence!K69*$I$12,INDEX($C$4:$C$102,N69)+(Occurrence!K69-INDEX($D$4:$D$102,N69))/(INDEX($D$4:$D$102,N69+1)-INDEX($D$4:$D$102,N69))*(INDEX($C$4:$C$102,N69+1)-INDEX($C$4:$C$102,N69)))))</f>
        <v/>
      </c>
      <c r="P69" s="12">
        <f>IFERROR(MATCH(Data!X69,$F$4:$F$102,1),0)</f>
        <v/>
      </c>
      <c r="Q69" s="9">
        <f>IF(P69=0,Data!X69+$I$13,IF(P69&gt;=99,Data!X69+$I$14,INDEX($E$4:$E$102,P69)+(Data!X69-INDEX($F$4:$F$102,P69))/(INDEX($F$4:$F$102,P69+1)-INDEX($F$4:$F$102,P69))*(INDEX($E$4:$E$102,P69+1)-INDEX($E$4:$E$102,P69))))</f>
        <v/>
      </c>
      <c r="R69" s="12">
        <f>IFERROR(MATCH(Data!Y69,$F$4:$F$102,1),0)</f>
        <v/>
      </c>
      <c r="S69" s="9">
        <f>IF(R69=0,Data!Y69+$I$13,IF(R69&gt;=99,Data!Y69+$I$14,INDEX($E$4:$E$102,R69)+(Data!Y69-INDEX($F$4:$F$102,R69))/(INDEX($F$4:$F$102,R69+1)-INDEX($F$4:$F$102,R69))*(INDEX($E$4:$E$102,R69+1)-INDEX($E$4:$E$102,R69))))</f>
        <v/>
      </c>
    </row>
    <row r="70">
      <c r="A70" s="11" t="n">
        <v>67</v>
      </c>
      <c r="B70" s="9">
        <f>A70/100</f>
        <v/>
      </c>
      <c r="C70" s="16">
        <f>_xlfn.PERCENTILE.INC(Data!$O$2:$O$2441,($I$5+B70*($I$6-1))/($I$4-1))</f>
        <v/>
      </c>
      <c r="D70" s="16">
        <f>_xlfn.PERCENTILE.INC(Occurrence!$I$2:$I$2441,($I$7+B70*($I$8-1))/($I$4-1))</f>
        <v/>
      </c>
      <c r="E70" s="16">
        <f>_xlfn.PERCENTILE.INC(Data!$U$2:$U$2441,B70)</f>
        <v/>
      </c>
      <c r="F70" s="16">
        <f>_xlfn.PERCENTILE.INC(Data!$V$2:$V$2441,B70)</f>
        <v/>
      </c>
      <c r="K70" s="14">
        <f>Data!A70</f>
        <v/>
      </c>
      <c r="L70" s="12">
        <f>IF(Occurrence!J70&lt;=0,-1,IFERROR(MATCH(Occurrence!J70,$D$4:$D$102,1),0))</f>
        <v/>
      </c>
      <c r="M70" s="9">
        <f>IF(L70&lt;0,0,IF(L70=0,Occurrence!J70*$I$11,IF(L70&gt;=99,Occurrence!J70*$I$12,INDEX($C$4:$C$102,L70)+(Occurrence!J70-INDEX($D$4:$D$102,L70))/(INDEX($D$4:$D$102,L70+1)-INDEX($D$4:$D$102,L70))*(INDEX($C$4:$C$102,L70+1)-INDEX($C$4:$C$102,L70)))))</f>
        <v/>
      </c>
      <c r="N70" s="12">
        <f>IF(Occurrence!K70&lt;=0,-1,IFERROR(MATCH(Occurrence!K70,$D$4:$D$102,1),0))</f>
        <v/>
      </c>
      <c r="O70" s="9">
        <f>IF(N70&lt;0,0,IF(N70=0,Occurrence!K70*$I$11,IF(N70&gt;=99,Occurrence!K70*$I$12,INDEX($C$4:$C$102,N70)+(Occurrence!K70-INDEX($D$4:$D$102,N70))/(INDEX($D$4:$D$102,N70+1)-INDEX($D$4:$D$102,N70))*(INDEX($C$4:$C$102,N70+1)-INDEX($C$4:$C$102,N70)))))</f>
        <v/>
      </c>
      <c r="P70" s="12">
        <f>IFERROR(MATCH(Data!X70,$F$4:$F$102,1),0)</f>
        <v/>
      </c>
      <c r="Q70" s="9">
        <f>IF(P70=0,Data!X70+$I$13,IF(P70&gt;=99,Data!X70+$I$14,INDEX($E$4:$E$102,P70)+(Data!X70-INDEX($F$4:$F$102,P70))/(INDEX($F$4:$F$102,P70+1)-INDEX($F$4:$F$102,P70))*(INDEX($E$4:$E$102,P70+1)-INDEX($E$4:$E$102,P70))))</f>
        <v/>
      </c>
      <c r="R70" s="12">
        <f>IFERROR(MATCH(Data!Y70,$F$4:$F$102,1),0)</f>
        <v/>
      </c>
      <c r="S70" s="9">
        <f>IF(R70=0,Data!Y70+$I$13,IF(R70&gt;=99,Data!Y70+$I$14,INDEX($E$4:$E$102,R70)+(Data!Y70-INDEX($F$4:$F$102,R70))/(INDEX($F$4:$F$102,R70+1)-INDEX($F$4:$F$102,R70))*(INDEX($E$4:$E$102,R70+1)-INDEX($E$4:$E$102,R70))))</f>
        <v/>
      </c>
    </row>
    <row r="71">
      <c r="A71" s="11" t="n">
        <v>68</v>
      </c>
      <c r="B71" s="9">
        <f>A71/100</f>
        <v/>
      </c>
      <c r="C71" s="16">
        <f>_xlfn.PERCENTILE.INC(Data!$O$2:$O$2441,($I$5+B71*($I$6-1))/($I$4-1))</f>
        <v/>
      </c>
      <c r="D71" s="16">
        <f>_xlfn.PERCENTILE.INC(Occurrence!$I$2:$I$2441,($I$7+B71*($I$8-1))/($I$4-1))</f>
        <v/>
      </c>
      <c r="E71" s="16">
        <f>_xlfn.PERCENTILE.INC(Data!$U$2:$U$2441,B71)</f>
        <v/>
      </c>
      <c r="F71" s="16">
        <f>_xlfn.PERCENTILE.INC(Data!$V$2:$V$2441,B71)</f>
        <v/>
      </c>
      <c r="K71" s="14">
        <f>Data!A71</f>
        <v/>
      </c>
      <c r="L71" s="12">
        <f>IF(Occurrence!J71&lt;=0,-1,IFERROR(MATCH(Occurrence!J71,$D$4:$D$102,1),0))</f>
        <v/>
      </c>
      <c r="M71" s="9">
        <f>IF(L71&lt;0,0,IF(L71=0,Occurrence!J71*$I$11,IF(L71&gt;=99,Occurrence!J71*$I$12,INDEX($C$4:$C$102,L71)+(Occurrence!J71-INDEX($D$4:$D$102,L71))/(INDEX($D$4:$D$102,L71+1)-INDEX($D$4:$D$102,L71))*(INDEX($C$4:$C$102,L71+1)-INDEX($C$4:$C$102,L71)))))</f>
        <v/>
      </c>
      <c r="N71" s="12">
        <f>IF(Occurrence!K71&lt;=0,-1,IFERROR(MATCH(Occurrence!K71,$D$4:$D$102,1),0))</f>
        <v/>
      </c>
      <c r="O71" s="9">
        <f>IF(N71&lt;0,0,IF(N71=0,Occurrence!K71*$I$11,IF(N71&gt;=99,Occurrence!K71*$I$12,INDEX($C$4:$C$102,N71)+(Occurrence!K71-INDEX($D$4:$D$102,N71))/(INDEX($D$4:$D$102,N71+1)-INDEX($D$4:$D$102,N71))*(INDEX($C$4:$C$102,N71+1)-INDEX($C$4:$C$102,N71)))))</f>
        <v/>
      </c>
      <c r="P71" s="12">
        <f>IFERROR(MATCH(Data!X71,$F$4:$F$102,1),0)</f>
        <v/>
      </c>
      <c r="Q71" s="9">
        <f>IF(P71=0,Data!X71+$I$13,IF(P71&gt;=99,Data!X71+$I$14,INDEX($E$4:$E$102,P71)+(Data!X71-INDEX($F$4:$F$102,P71))/(INDEX($F$4:$F$102,P71+1)-INDEX($F$4:$F$102,P71))*(INDEX($E$4:$E$102,P71+1)-INDEX($E$4:$E$102,P71))))</f>
        <v/>
      </c>
      <c r="R71" s="12">
        <f>IFERROR(MATCH(Data!Y71,$F$4:$F$102,1),0)</f>
        <v/>
      </c>
      <c r="S71" s="9">
        <f>IF(R71=0,Data!Y71+$I$13,IF(R71&gt;=99,Data!Y71+$I$14,INDEX($E$4:$E$102,R71)+(Data!Y71-INDEX($F$4:$F$102,R71))/(INDEX($F$4:$F$102,R71+1)-INDEX($F$4:$F$102,R71))*(INDEX($E$4:$E$102,R71+1)-INDEX($E$4:$E$102,R71))))</f>
        <v/>
      </c>
    </row>
    <row r="72">
      <c r="A72" s="11" t="n">
        <v>69</v>
      </c>
      <c r="B72" s="9">
        <f>A72/100</f>
        <v/>
      </c>
      <c r="C72" s="16">
        <f>_xlfn.PERCENTILE.INC(Data!$O$2:$O$2441,($I$5+B72*($I$6-1))/($I$4-1))</f>
        <v/>
      </c>
      <c r="D72" s="16">
        <f>_xlfn.PERCENTILE.INC(Occurrence!$I$2:$I$2441,($I$7+B72*($I$8-1))/($I$4-1))</f>
        <v/>
      </c>
      <c r="E72" s="16">
        <f>_xlfn.PERCENTILE.INC(Data!$U$2:$U$2441,B72)</f>
        <v/>
      </c>
      <c r="F72" s="16">
        <f>_xlfn.PERCENTILE.INC(Data!$V$2:$V$2441,B72)</f>
        <v/>
      </c>
      <c r="K72" s="14">
        <f>Data!A72</f>
        <v/>
      </c>
      <c r="L72" s="12">
        <f>IF(Occurrence!J72&lt;=0,-1,IFERROR(MATCH(Occurrence!J72,$D$4:$D$102,1),0))</f>
        <v/>
      </c>
      <c r="M72" s="9">
        <f>IF(L72&lt;0,0,IF(L72=0,Occurrence!J72*$I$11,IF(L72&gt;=99,Occurrence!J72*$I$12,INDEX($C$4:$C$102,L72)+(Occurrence!J72-INDEX($D$4:$D$102,L72))/(INDEX($D$4:$D$102,L72+1)-INDEX($D$4:$D$102,L72))*(INDEX($C$4:$C$102,L72+1)-INDEX($C$4:$C$102,L72)))))</f>
        <v/>
      </c>
      <c r="N72" s="12">
        <f>IF(Occurrence!K72&lt;=0,-1,IFERROR(MATCH(Occurrence!K72,$D$4:$D$102,1),0))</f>
        <v/>
      </c>
      <c r="O72" s="9">
        <f>IF(N72&lt;0,0,IF(N72=0,Occurrence!K72*$I$11,IF(N72&gt;=99,Occurrence!K72*$I$12,INDEX($C$4:$C$102,N72)+(Occurrence!K72-INDEX($D$4:$D$102,N72))/(INDEX($D$4:$D$102,N72+1)-INDEX($D$4:$D$102,N72))*(INDEX($C$4:$C$102,N72+1)-INDEX($C$4:$C$102,N72)))))</f>
        <v/>
      </c>
      <c r="P72" s="12">
        <f>IFERROR(MATCH(Data!X72,$F$4:$F$102,1),0)</f>
        <v/>
      </c>
      <c r="Q72" s="9">
        <f>IF(P72=0,Data!X72+$I$13,IF(P72&gt;=99,Data!X72+$I$14,INDEX($E$4:$E$102,P72)+(Data!X72-INDEX($F$4:$F$102,P72))/(INDEX($F$4:$F$102,P72+1)-INDEX($F$4:$F$102,P72))*(INDEX($E$4:$E$102,P72+1)-INDEX($E$4:$E$102,P72))))</f>
        <v/>
      </c>
      <c r="R72" s="12">
        <f>IFERROR(MATCH(Data!Y72,$F$4:$F$102,1),0)</f>
        <v/>
      </c>
      <c r="S72" s="9">
        <f>IF(R72=0,Data!Y72+$I$13,IF(R72&gt;=99,Data!Y72+$I$14,INDEX($E$4:$E$102,R72)+(Data!Y72-INDEX($F$4:$F$102,R72))/(INDEX($F$4:$F$102,R72+1)-INDEX($F$4:$F$102,R72))*(INDEX($E$4:$E$102,R72+1)-INDEX($E$4:$E$102,R72))))</f>
        <v/>
      </c>
    </row>
    <row r="73">
      <c r="A73" s="11" t="n">
        <v>70</v>
      </c>
      <c r="B73" s="9">
        <f>A73/100</f>
        <v/>
      </c>
      <c r="C73" s="16">
        <f>_xlfn.PERCENTILE.INC(Data!$O$2:$O$2441,($I$5+B73*($I$6-1))/($I$4-1))</f>
        <v/>
      </c>
      <c r="D73" s="16">
        <f>_xlfn.PERCENTILE.INC(Occurrence!$I$2:$I$2441,($I$7+B73*($I$8-1))/($I$4-1))</f>
        <v/>
      </c>
      <c r="E73" s="16">
        <f>_xlfn.PERCENTILE.INC(Data!$U$2:$U$2441,B73)</f>
        <v/>
      </c>
      <c r="F73" s="16">
        <f>_xlfn.PERCENTILE.INC(Data!$V$2:$V$2441,B73)</f>
        <v/>
      </c>
      <c r="K73" s="14">
        <f>Data!A73</f>
        <v/>
      </c>
      <c r="L73" s="12">
        <f>IF(Occurrence!J73&lt;=0,-1,IFERROR(MATCH(Occurrence!J73,$D$4:$D$102,1),0))</f>
        <v/>
      </c>
      <c r="M73" s="9">
        <f>IF(L73&lt;0,0,IF(L73=0,Occurrence!J73*$I$11,IF(L73&gt;=99,Occurrence!J73*$I$12,INDEX($C$4:$C$102,L73)+(Occurrence!J73-INDEX($D$4:$D$102,L73))/(INDEX($D$4:$D$102,L73+1)-INDEX($D$4:$D$102,L73))*(INDEX($C$4:$C$102,L73+1)-INDEX($C$4:$C$102,L73)))))</f>
        <v/>
      </c>
      <c r="N73" s="12">
        <f>IF(Occurrence!K73&lt;=0,-1,IFERROR(MATCH(Occurrence!K73,$D$4:$D$102,1),0))</f>
        <v/>
      </c>
      <c r="O73" s="9">
        <f>IF(N73&lt;0,0,IF(N73=0,Occurrence!K73*$I$11,IF(N73&gt;=99,Occurrence!K73*$I$12,INDEX($C$4:$C$102,N73)+(Occurrence!K73-INDEX($D$4:$D$102,N73))/(INDEX($D$4:$D$102,N73+1)-INDEX($D$4:$D$102,N73))*(INDEX($C$4:$C$102,N73+1)-INDEX($C$4:$C$102,N73)))))</f>
        <v/>
      </c>
      <c r="P73" s="12">
        <f>IFERROR(MATCH(Data!X73,$F$4:$F$102,1),0)</f>
        <v/>
      </c>
      <c r="Q73" s="9">
        <f>IF(P73=0,Data!X73+$I$13,IF(P73&gt;=99,Data!X73+$I$14,INDEX($E$4:$E$102,P73)+(Data!X73-INDEX($F$4:$F$102,P73))/(INDEX($F$4:$F$102,P73+1)-INDEX($F$4:$F$102,P73))*(INDEX($E$4:$E$102,P73+1)-INDEX($E$4:$E$102,P73))))</f>
        <v/>
      </c>
      <c r="R73" s="12">
        <f>IFERROR(MATCH(Data!Y73,$F$4:$F$102,1),0)</f>
        <v/>
      </c>
      <c r="S73" s="9">
        <f>IF(R73=0,Data!Y73+$I$13,IF(R73&gt;=99,Data!Y73+$I$14,INDEX($E$4:$E$102,R73)+(Data!Y73-INDEX($F$4:$F$102,R73))/(INDEX($F$4:$F$102,R73+1)-INDEX($F$4:$F$102,R73))*(INDEX($E$4:$E$102,R73+1)-INDEX($E$4:$E$102,R73))))</f>
        <v/>
      </c>
    </row>
    <row r="74">
      <c r="A74" s="11" t="n">
        <v>71</v>
      </c>
      <c r="B74" s="9">
        <f>A74/100</f>
        <v/>
      </c>
      <c r="C74" s="16">
        <f>_xlfn.PERCENTILE.INC(Data!$O$2:$O$2441,($I$5+B74*($I$6-1))/($I$4-1))</f>
        <v/>
      </c>
      <c r="D74" s="16">
        <f>_xlfn.PERCENTILE.INC(Occurrence!$I$2:$I$2441,($I$7+B74*($I$8-1))/($I$4-1))</f>
        <v/>
      </c>
      <c r="E74" s="16">
        <f>_xlfn.PERCENTILE.INC(Data!$U$2:$U$2441,B74)</f>
        <v/>
      </c>
      <c r="F74" s="16">
        <f>_xlfn.PERCENTILE.INC(Data!$V$2:$V$2441,B74)</f>
        <v/>
      </c>
      <c r="K74" s="14">
        <f>Data!A74</f>
        <v/>
      </c>
      <c r="L74" s="12">
        <f>IF(Occurrence!J74&lt;=0,-1,IFERROR(MATCH(Occurrence!J74,$D$4:$D$102,1),0))</f>
        <v/>
      </c>
      <c r="M74" s="9">
        <f>IF(L74&lt;0,0,IF(L74=0,Occurrence!J74*$I$11,IF(L74&gt;=99,Occurrence!J74*$I$12,INDEX($C$4:$C$102,L74)+(Occurrence!J74-INDEX($D$4:$D$102,L74))/(INDEX($D$4:$D$102,L74+1)-INDEX($D$4:$D$102,L74))*(INDEX($C$4:$C$102,L74+1)-INDEX($C$4:$C$102,L74)))))</f>
        <v/>
      </c>
      <c r="N74" s="12">
        <f>IF(Occurrence!K74&lt;=0,-1,IFERROR(MATCH(Occurrence!K74,$D$4:$D$102,1),0))</f>
        <v/>
      </c>
      <c r="O74" s="9">
        <f>IF(N74&lt;0,0,IF(N74=0,Occurrence!K74*$I$11,IF(N74&gt;=99,Occurrence!K74*$I$12,INDEX($C$4:$C$102,N74)+(Occurrence!K74-INDEX($D$4:$D$102,N74))/(INDEX($D$4:$D$102,N74+1)-INDEX($D$4:$D$102,N74))*(INDEX($C$4:$C$102,N74+1)-INDEX($C$4:$C$102,N74)))))</f>
        <v/>
      </c>
      <c r="P74" s="12">
        <f>IFERROR(MATCH(Data!X74,$F$4:$F$102,1),0)</f>
        <v/>
      </c>
      <c r="Q74" s="9">
        <f>IF(P74=0,Data!X74+$I$13,IF(P74&gt;=99,Data!X74+$I$14,INDEX($E$4:$E$102,P74)+(Data!X74-INDEX($F$4:$F$102,P74))/(INDEX($F$4:$F$102,P74+1)-INDEX($F$4:$F$102,P74))*(INDEX($E$4:$E$102,P74+1)-INDEX($E$4:$E$102,P74))))</f>
        <v/>
      </c>
      <c r="R74" s="12">
        <f>IFERROR(MATCH(Data!Y74,$F$4:$F$102,1),0)</f>
        <v/>
      </c>
      <c r="S74" s="9">
        <f>IF(R74=0,Data!Y74+$I$13,IF(R74&gt;=99,Data!Y74+$I$14,INDEX($E$4:$E$102,R74)+(Data!Y74-INDEX($F$4:$F$102,R74))/(INDEX($F$4:$F$102,R74+1)-INDEX($F$4:$F$102,R74))*(INDEX($E$4:$E$102,R74+1)-INDEX($E$4:$E$102,R74))))</f>
        <v/>
      </c>
    </row>
    <row r="75">
      <c r="A75" s="11" t="n">
        <v>72</v>
      </c>
      <c r="B75" s="9">
        <f>A75/100</f>
        <v/>
      </c>
      <c r="C75" s="16">
        <f>_xlfn.PERCENTILE.INC(Data!$O$2:$O$2441,($I$5+B75*($I$6-1))/($I$4-1))</f>
        <v/>
      </c>
      <c r="D75" s="16">
        <f>_xlfn.PERCENTILE.INC(Occurrence!$I$2:$I$2441,($I$7+B75*($I$8-1))/($I$4-1))</f>
        <v/>
      </c>
      <c r="E75" s="16">
        <f>_xlfn.PERCENTILE.INC(Data!$U$2:$U$2441,B75)</f>
        <v/>
      </c>
      <c r="F75" s="16">
        <f>_xlfn.PERCENTILE.INC(Data!$V$2:$V$2441,B75)</f>
        <v/>
      </c>
      <c r="K75" s="14">
        <f>Data!A75</f>
        <v/>
      </c>
      <c r="L75" s="12">
        <f>IF(Occurrence!J75&lt;=0,-1,IFERROR(MATCH(Occurrence!J75,$D$4:$D$102,1),0))</f>
        <v/>
      </c>
      <c r="M75" s="9">
        <f>IF(L75&lt;0,0,IF(L75=0,Occurrence!J75*$I$11,IF(L75&gt;=99,Occurrence!J75*$I$12,INDEX($C$4:$C$102,L75)+(Occurrence!J75-INDEX($D$4:$D$102,L75))/(INDEX($D$4:$D$102,L75+1)-INDEX($D$4:$D$102,L75))*(INDEX($C$4:$C$102,L75+1)-INDEX($C$4:$C$102,L75)))))</f>
        <v/>
      </c>
      <c r="N75" s="12">
        <f>IF(Occurrence!K75&lt;=0,-1,IFERROR(MATCH(Occurrence!K75,$D$4:$D$102,1),0))</f>
        <v/>
      </c>
      <c r="O75" s="9">
        <f>IF(N75&lt;0,0,IF(N75=0,Occurrence!K75*$I$11,IF(N75&gt;=99,Occurrence!K75*$I$12,INDEX($C$4:$C$102,N75)+(Occurrence!K75-INDEX($D$4:$D$102,N75))/(INDEX($D$4:$D$102,N75+1)-INDEX($D$4:$D$102,N75))*(INDEX($C$4:$C$102,N75+1)-INDEX($C$4:$C$102,N75)))))</f>
        <v/>
      </c>
      <c r="P75" s="12">
        <f>IFERROR(MATCH(Data!X75,$F$4:$F$102,1),0)</f>
        <v/>
      </c>
      <c r="Q75" s="9">
        <f>IF(P75=0,Data!X75+$I$13,IF(P75&gt;=99,Data!X75+$I$14,INDEX($E$4:$E$102,P75)+(Data!X75-INDEX($F$4:$F$102,P75))/(INDEX($F$4:$F$102,P75+1)-INDEX($F$4:$F$102,P75))*(INDEX($E$4:$E$102,P75+1)-INDEX($E$4:$E$102,P75))))</f>
        <v/>
      </c>
      <c r="R75" s="12">
        <f>IFERROR(MATCH(Data!Y75,$F$4:$F$102,1),0)</f>
        <v/>
      </c>
      <c r="S75" s="9">
        <f>IF(R75=0,Data!Y75+$I$13,IF(R75&gt;=99,Data!Y75+$I$14,INDEX($E$4:$E$102,R75)+(Data!Y75-INDEX($F$4:$F$102,R75))/(INDEX($F$4:$F$102,R75+1)-INDEX($F$4:$F$102,R75))*(INDEX($E$4:$E$102,R75+1)-INDEX($E$4:$E$102,R75))))</f>
        <v/>
      </c>
    </row>
    <row r="76">
      <c r="A76" s="11" t="n">
        <v>73</v>
      </c>
      <c r="B76" s="9">
        <f>A76/100</f>
        <v/>
      </c>
      <c r="C76" s="16">
        <f>_xlfn.PERCENTILE.INC(Data!$O$2:$O$2441,($I$5+B76*($I$6-1))/($I$4-1))</f>
        <v/>
      </c>
      <c r="D76" s="16">
        <f>_xlfn.PERCENTILE.INC(Occurrence!$I$2:$I$2441,($I$7+B76*($I$8-1))/($I$4-1))</f>
        <v/>
      </c>
      <c r="E76" s="16">
        <f>_xlfn.PERCENTILE.INC(Data!$U$2:$U$2441,B76)</f>
        <v/>
      </c>
      <c r="F76" s="16">
        <f>_xlfn.PERCENTILE.INC(Data!$V$2:$V$2441,B76)</f>
        <v/>
      </c>
      <c r="K76" s="14">
        <f>Data!A76</f>
        <v/>
      </c>
      <c r="L76" s="12">
        <f>IF(Occurrence!J76&lt;=0,-1,IFERROR(MATCH(Occurrence!J76,$D$4:$D$102,1),0))</f>
        <v/>
      </c>
      <c r="M76" s="9">
        <f>IF(L76&lt;0,0,IF(L76=0,Occurrence!J76*$I$11,IF(L76&gt;=99,Occurrence!J76*$I$12,INDEX($C$4:$C$102,L76)+(Occurrence!J76-INDEX($D$4:$D$102,L76))/(INDEX($D$4:$D$102,L76+1)-INDEX($D$4:$D$102,L76))*(INDEX($C$4:$C$102,L76+1)-INDEX($C$4:$C$102,L76)))))</f>
        <v/>
      </c>
      <c r="N76" s="12">
        <f>IF(Occurrence!K76&lt;=0,-1,IFERROR(MATCH(Occurrence!K76,$D$4:$D$102,1),0))</f>
        <v/>
      </c>
      <c r="O76" s="9">
        <f>IF(N76&lt;0,0,IF(N76=0,Occurrence!K76*$I$11,IF(N76&gt;=99,Occurrence!K76*$I$12,INDEX($C$4:$C$102,N76)+(Occurrence!K76-INDEX($D$4:$D$102,N76))/(INDEX($D$4:$D$102,N76+1)-INDEX($D$4:$D$102,N76))*(INDEX($C$4:$C$102,N76+1)-INDEX($C$4:$C$102,N76)))))</f>
        <v/>
      </c>
      <c r="P76" s="12">
        <f>IFERROR(MATCH(Data!X76,$F$4:$F$102,1),0)</f>
        <v/>
      </c>
      <c r="Q76" s="9">
        <f>IF(P76=0,Data!X76+$I$13,IF(P76&gt;=99,Data!X76+$I$14,INDEX($E$4:$E$102,P76)+(Data!X76-INDEX($F$4:$F$102,P76))/(INDEX($F$4:$F$102,P76+1)-INDEX($F$4:$F$102,P76))*(INDEX($E$4:$E$102,P76+1)-INDEX($E$4:$E$102,P76))))</f>
        <v/>
      </c>
      <c r="R76" s="12">
        <f>IFERROR(MATCH(Data!Y76,$F$4:$F$102,1),0)</f>
        <v/>
      </c>
      <c r="S76" s="9">
        <f>IF(R76=0,Data!Y76+$I$13,IF(R76&gt;=99,Data!Y76+$I$14,INDEX($E$4:$E$102,R76)+(Data!Y76-INDEX($F$4:$F$102,R76))/(INDEX($F$4:$F$102,R76+1)-INDEX($F$4:$F$102,R76))*(INDEX($E$4:$E$102,R76+1)-INDEX($E$4:$E$102,R76))))</f>
        <v/>
      </c>
    </row>
    <row r="77">
      <c r="A77" s="11" t="n">
        <v>74</v>
      </c>
      <c r="B77" s="9">
        <f>A77/100</f>
        <v/>
      </c>
      <c r="C77" s="16">
        <f>_xlfn.PERCENTILE.INC(Data!$O$2:$O$2441,($I$5+B77*($I$6-1))/($I$4-1))</f>
        <v/>
      </c>
      <c r="D77" s="16">
        <f>_xlfn.PERCENTILE.INC(Occurrence!$I$2:$I$2441,($I$7+B77*($I$8-1))/($I$4-1))</f>
        <v/>
      </c>
      <c r="E77" s="16">
        <f>_xlfn.PERCENTILE.INC(Data!$U$2:$U$2441,B77)</f>
        <v/>
      </c>
      <c r="F77" s="16">
        <f>_xlfn.PERCENTILE.INC(Data!$V$2:$V$2441,B77)</f>
        <v/>
      </c>
      <c r="K77" s="14">
        <f>Data!A77</f>
        <v/>
      </c>
      <c r="L77" s="12">
        <f>IF(Occurrence!J77&lt;=0,-1,IFERROR(MATCH(Occurrence!J77,$D$4:$D$102,1),0))</f>
        <v/>
      </c>
      <c r="M77" s="9">
        <f>IF(L77&lt;0,0,IF(L77=0,Occurrence!J77*$I$11,IF(L77&gt;=99,Occurrence!J77*$I$12,INDEX($C$4:$C$102,L77)+(Occurrence!J77-INDEX($D$4:$D$102,L77))/(INDEX($D$4:$D$102,L77+1)-INDEX($D$4:$D$102,L77))*(INDEX($C$4:$C$102,L77+1)-INDEX($C$4:$C$102,L77)))))</f>
        <v/>
      </c>
      <c r="N77" s="12">
        <f>IF(Occurrence!K77&lt;=0,-1,IFERROR(MATCH(Occurrence!K77,$D$4:$D$102,1),0))</f>
        <v/>
      </c>
      <c r="O77" s="9">
        <f>IF(N77&lt;0,0,IF(N77=0,Occurrence!K77*$I$11,IF(N77&gt;=99,Occurrence!K77*$I$12,INDEX($C$4:$C$102,N77)+(Occurrence!K77-INDEX($D$4:$D$102,N77))/(INDEX($D$4:$D$102,N77+1)-INDEX($D$4:$D$102,N77))*(INDEX($C$4:$C$102,N77+1)-INDEX($C$4:$C$102,N77)))))</f>
        <v/>
      </c>
      <c r="P77" s="12">
        <f>IFERROR(MATCH(Data!X77,$F$4:$F$102,1),0)</f>
        <v/>
      </c>
      <c r="Q77" s="9">
        <f>IF(P77=0,Data!X77+$I$13,IF(P77&gt;=99,Data!X77+$I$14,INDEX($E$4:$E$102,P77)+(Data!X77-INDEX($F$4:$F$102,P77))/(INDEX($F$4:$F$102,P77+1)-INDEX($F$4:$F$102,P77))*(INDEX($E$4:$E$102,P77+1)-INDEX($E$4:$E$102,P77))))</f>
        <v/>
      </c>
      <c r="R77" s="12">
        <f>IFERROR(MATCH(Data!Y77,$F$4:$F$102,1),0)</f>
        <v/>
      </c>
      <c r="S77" s="9">
        <f>IF(R77=0,Data!Y77+$I$13,IF(R77&gt;=99,Data!Y77+$I$14,INDEX($E$4:$E$102,R77)+(Data!Y77-INDEX($F$4:$F$102,R77))/(INDEX($F$4:$F$102,R77+1)-INDEX($F$4:$F$102,R77))*(INDEX($E$4:$E$102,R77+1)-INDEX($E$4:$E$102,R77))))</f>
        <v/>
      </c>
    </row>
    <row r="78">
      <c r="A78" s="11" t="n">
        <v>75</v>
      </c>
      <c r="B78" s="9">
        <f>A78/100</f>
        <v/>
      </c>
      <c r="C78" s="16">
        <f>_xlfn.PERCENTILE.INC(Data!$O$2:$O$2441,($I$5+B78*($I$6-1))/($I$4-1))</f>
        <v/>
      </c>
      <c r="D78" s="16">
        <f>_xlfn.PERCENTILE.INC(Occurrence!$I$2:$I$2441,($I$7+B78*($I$8-1))/($I$4-1))</f>
        <v/>
      </c>
      <c r="E78" s="16">
        <f>_xlfn.PERCENTILE.INC(Data!$U$2:$U$2441,B78)</f>
        <v/>
      </c>
      <c r="F78" s="16">
        <f>_xlfn.PERCENTILE.INC(Data!$V$2:$V$2441,B78)</f>
        <v/>
      </c>
      <c r="K78" s="14">
        <f>Data!A78</f>
        <v/>
      </c>
      <c r="L78" s="12">
        <f>IF(Occurrence!J78&lt;=0,-1,IFERROR(MATCH(Occurrence!J78,$D$4:$D$102,1),0))</f>
        <v/>
      </c>
      <c r="M78" s="9">
        <f>IF(L78&lt;0,0,IF(L78=0,Occurrence!J78*$I$11,IF(L78&gt;=99,Occurrence!J78*$I$12,INDEX($C$4:$C$102,L78)+(Occurrence!J78-INDEX($D$4:$D$102,L78))/(INDEX($D$4:$D$102,L78+1)-INDEX($D$4:$D$102,L78))*(INDEX($C$4:$C$102,L78+1)-INDEX($C$4:$C$102,L78)))))</f>
        <v/>
      </c>
      <c r="N78" s="12">
        <f>IF(Occurrence!K78&lt;=0,-1,IFERROR(MATCH(Occurrence!K78,$D$4:$D$102,1),0))</f>
        <v/>
      </c>
      <c r="O78" s="9">
        <f>IF(N78&lt;0,0,IF(N78=0,Occurrence!K78*$I$11,IF(N78&gt;=99,Occurrence!K78*$I$12,INDEX($C$4:$C$102,N78)+(Occurrence!K78-INDEX($D$4:$D$102,N78))/(INDEX($D$4:$D$102,N78+1)-INDEX($D$4:$D$102,N78))*(INDEX($C$4:$C$102,N78+1)-INDEX($C$4:$C$102,N78)))))</f>
        <v/>
      </c>
      <c r="P78" s="12">
        <f>IFERROR(MATCH(Data!X78,$F$4:$F$102,1),0)</f>
        <v/>
      </c>
      <c r="Q78" s="9">
        <f>IF(P78=0,Data!X78+$I$13,IF(P78&gt;=99,Data!X78+$I$14,INDEX($E$4:$E$102,P78)+(Data!X78-INDEX($F$4:$F$102,P78))/(INDEX($F$4:$F$102,P78+1)-INDEX($F$4:$F$102,P78))*(INDEX($E$4:$E$102,P78+1)-INDEX($E$4:$E$102,P78))))</f>
        <v/>
      </c>
      <c r="R78" s="12">
        <f>IFERROR(MATCH(Data!Y78,$F$4:$F$102,1),0)</f>
        <v/>
      </c>
      <c r="S78" s="9">
        <f>IF(R78=0,Data!Y78+$I$13,IF(R78&gt;=99,Data!Y78+$I$14,INDEX($E$4:$E$102,R78)+(Data!Y78-INDEX($F$4:$F$102,R78))/(INDEX($F$4:$F$102,R78+1)-INDEX($F$4:$F$102,R78))*(INDEX($E$4:$E$102,R78+1)-INDEX($E$4:$E$102,R78))))</f>
        <v/>
      </c>
    </row>
    <row r="79">
      <c r="A79" s="11" t="n">
        <v>76</v>
      </c>
      <c r="B79" s="9">
        <f>A79/100</f>
        <v/>
      </c>
      <c r="C79" s="16">
        <f>_xlfn.PERCENTILE.INC(Data!$O$2:$O$2441,($I$5+B79*($I$6-1))/($I$4-1))</f>
        <v/>
      </c>
      <c r="D79" s="16">
        <f>_xlfn.PERCENTILE.INC(Occurrence!$I$2:$I$2441,($I$7+B79*($I$8-1))/($I$4-1))</f>
        <v/>
      </c>
      <c r="E79" s="16">
        <f>_xlfn.PERCENTILE.INC(Data!$U$2:$U$2441,B79)</f>
        <v/>
      </c>
      <c r="F79" s="16">
        <f>_xlfn.PERCENTILE.INC(Data!$V$2:$V$2441,B79)</f>
        <v/>
      </c>
      <c r="K79" s="14">
        <f>Data!A79</f>
        <v/>
      </c>
      <c r="L79" s="12">
        <f>IF(Occurrence!J79&lt;=0,-1,IFERROR(MATCH(Occurrence!J79,$D$4:$D$102,1),0))</f>
        <v/>
      </c>
      <c r="M79" s="9">
        <f>IF(L79&lt;0,0,IF(L79=0,Occurrence!J79*$I$11,IF(L79&gt;=99,Occurrence!J79*$I$12,INDEX($C$4:$C$102,L79)+(Occurrence!J79-INDEX($D$4:$D$102,L79))/(INDEX($D$4:$D$102,L79+1)-INDEX($D$4:$D$102,L79))*(INDEX($C$4:$C$102,L79+1)-INDEX($C$4:$C$102,L79)))))</f>
        <v/>
      </c>
      <c r="N79" s="12">
        <f>IF(Occurrence!K79&lt;=0,-1,IFERROR(MATCH(Occurrence!K79,$D$4:$D$102,1),0))</f>
        <v/>
      </c>
      <c r="O79" s="9">
        <f>IF(N79&lt;0,0,IF(N79=0,Occurrence!K79*$I$11,IF(N79&gt;=99,Occurrence!K79*$I$12,INDEX($C$4:$C$102,N79)+(Occurrence!K79-INDEX($D$4:$D$102,N79))/(INDEX($D$4:$D$102,N79+1)-INDEX($D$4:$D$102,N79))*(INDEX($C$4:$C$102,N79+1)-INDEX($C$4:$C$102,N79)))))</f>
        <v/>
      </c>
      <c r="P79" s="12">
        <f>IFERROR(MATCH(Data!X79,$F$4:$F$102,1),0)</f>
        <v/>
      </c>
      <c r="Q79" s="9">
        <f>IF(P79=0,Data!X79+$I$13,IF(P79&gt;=99,Data!X79+$I$14,INDEX($E$4:$E$102,P79)+(Data!X79-INDEX($F$4:$F$102,P79))/(INDEX($F$4:$F$102,P79+1)-INDEX($F$4:$F$102,P79))*(INDEX($E$4:$E$102,P79+1)-INDEX($E$4:$E$102,P79))))</f>
        <v/>
      </c>
      <c r="R79" s="12">
        <f>IFERROR(MATCH(Data!Y79,$F$4:$F$102,1),0)</f>
        <v/>
      </c>
      <c r="S79" s="9">
        <f>IF(R79=0,Data!Y79+$I$13,IF(R79&gt;=99,Data!Y79+$I$14,INDEX($E$4:$E$102,R79)+(Data!Y79-INDEX($F$4:$F$102,R79))/(INDEX($F$4:$F$102,R79+1)-INDEX($F$4:$F$102,R79))*(INDEX($E$4:$E$102,R79+1)-INDEX($E$4:$E$102,R79))))</f>
        <v/>
      </c>
    </row>
    <row r="80">
      <c r="A80" s="11" t="n">
        <v>77</v>
      </c>
      <c r="B80" s="9">
        <f>A80/100</f>
        <v/>
      </c>
      <c r="C80" s="16">
        <f>_xlfn.PERCENTILE.INC(Data!$O$2:$O$2441,($I$5+B80*($I$6-1))/($I$4-1))</f>
        <v/>
      </c>
      <c r="D80" s="16">
        <f>_xlfn.PERCENTILE.INC(Occurrence!$I$2:$I$2441,($I$7+B80*($I$8-1))/($I$4-1))</f>
        <v/>
      </c>
      <c r="E80" s="16">
        <f>_xlfn.PERCENTILE.INC(Data!$U$2:$U$2441,B80)</f>
        <v/>
      </c>
      <c r="F80" s="16">
        <f>_xlfn.PERCENTILE.INC(Data!$V$2:$V$2441,B80)</f>
        <v/>
      </c>
      <c r="K80" s="14">
        <f>Data!A80</f>
        <v/>
      </c>
      <c r="L80" s="12">
        <f>IF(Occurrence!J80&lt;=0,-1,IFERROR(MATCH(Occurrence!J80,$D$4:$D$102,1),0))</f>
        <v/>
      </c>
      <c r="M80" s="9">
        <f>IF(L80&lt;0,0,IF(L80=0,Occurrence!J80*$I$11,IF(L80&gt;=99,Occurrence!J80*$I$12,INDEX($C$4:$C$102,L80)+(Occurrence!J80-INDEX($D$4:$D$102,L80))/(INDEX($D$4:$D$102,L80+1)-INDEX($D$4:$D$102,L80))*(INDEX($C$4:$C$102,L80+1)-INDEX($C$4:$C$102,L80)))))</f>
        <v/>
      </c>
      <c r="N80" s="12">
        <f>IF(Occurrence!K80&lt;=0,-1,IFERROR(MATCH(Occurrence!K80,$D$4:$D$102,1),0))</f>
        <v/>
      </c>
      <c r="O80" s="9">
        <f>IF(N80&lt;0,0,IF(N80=0,Occurrence!K80*$I$11,IF(N80&gt;=99,Occurrence!K80*$I$12,INDEX($C$4:$C$102,N80)+(Occurrence!K80-INDEX($D$4:$D$102,N80))/(INDEX($D$4:$D$102,N80+1)-INDEX($D$4:$D$102,N80))*(INDEX($C$4:$C$102,N80+1)-INDEX($C$4:$C$102,N80)))))</f>
        <v/>
      </c>
      <c r="P80" s="12">
        <f>IFERROR(MATCH(Data!X80,$F$4:$F$102,1),0)</f>
        <v/>
      </c>
      <c r="Q80" s="9">
        <f>IF(P80=0,Data!X80+$I$13,IF(P80&gt;=99,Data!X80+$I$14,INDEX($E$4:$E$102,P80)+(Data!X80-INDEX($F$4:$F$102,P80))/(INDEX($F$4:$F$102,P80+1)-INDEX($F$4:$F$102,P80))*(INDEX($E$4:$E$102,P80+1)-INDEX($E$4:$E$102,P80))))</f>
        <v/>
      </c>
      <c r="R80" s="12">
        <f>IFERROR(MATCH(Data!Y80,$F$4:$F$102,1),0)</f>
        <v/>
      </c>
      <c r="S80" s="9">
        <f>IF(R80=0,Data!Y80+$I$13,IF(R80&gt;=99,Data!Y80+$I$14,INDEX($E$4:$E$102,R80)+(Data!Y80-INDEX($F$4:$F$102,R80))/(INDEX($F$4:$F$102,R80+1)-INDEX($F$4:$F$102,R80))*(INDEX($E$4:$E$102,R80+1)-INDEX($E$4:$E$102,R80))))</f>
        <v/>
      </c>
    </row>
    <row r="81">
      <c r="A81" s="11" t="n">
        <v>78</v>
      </c>
      <c r="B81" s="9">
        <f>A81/100</f>
        <v/>
      </c>
      <c r="C81" s="16">
        <f>_xlfn.PERCENTILE.INC(Data!$O$2:$O$2441,($I$5+B81*($I$6-1))/($I$4-1))</f>
        <v/>
      </c>
      <c r="D81" s="16">
        <f>_xlfn.PERCENTILE.INC(Occurrence!$I$2:$I$2441,($I$7+B81*($I$8-1))/($I$4-1))</f>
        <v/>
      </c>
      <c r="E81" s="16">
        <f>_xlfn.PERCENTILE.INC(Data!$U$2:$U$2441,B81)</f>
        <v/>
      </c>
      <c r="F81" s="16">
        <f>_xlfn.PERCENTILE.INC(Data!$V$2:$V$2441,B81)</f>
        <v/>
      </c>
      <c r="K81" s="14">
        <f>Data!A81</f>
        <v/>
      </c>
      <c r="L81" s="12">
        <f>IF(Occurrence!J81&lt;=0,-1,IFERROR(MATCH(Occurrence!J81,$D$4:$D$102,1),0))</f>
        <v/>
      </c>
      <c r="M81" s="9">
        <f>IF(L81&lt;0,0,IF(L81=0,Occurrence!J81*$I$11,IF(L81&gt;=99,Occurrence!J81*$I$12,INDEX($C$4:$C$102,L81)+(Occurrence!J81-INDEX($D$4:$D$102,L81))/(INDEX($D$4:$D$102,L81+1)-INDEX($D$4:$D$102,L81))*(INDEX($C$4:$C$102,L81+1)-INDEX($C$4:$C$102,L81)))))</f>
        <v/>
      </c>
      <c r="N81" s="12">
        <f>IF(Occurrence!K81&lt;=0,-1,IFERROR(MATCH(Occurrence!K81,$D$4:$D$102,1),0))</f>
        <v/>
      </c>
      <c r="O81" s="9">
        <f>IF(N81&lt;0,0,IF(N81=0,Occurrence!K81*$I$11,IF(N81&gt;=99,Occurrence!K81*$I$12,INDEX($C$4:$C$102,N81)+(Occurrence!K81-INDEX($D$4:$D$102,N81))/(INDEX($D$4:$D$102,N81+1)-INDEX($D$4:$D$102,N81))*(INDEX($C$4:$C$102,N81+1)-INDEX($C$4:$C$102,N81)))))</f>
        <v/>
      </c>
      <c r="P81" s="12">
        <f>IFERROR(MATCH(Data!X81,$F$4:$F$102,1),0)</f>
        <v/>
      </c>
      <c r="Q81" s="9">
        <f>IF(P81=0,Data!X81+$I$13,IF(P81&gt;=99,Data!X81+$I$14,INDEX($E$4:$E$102,P81)+(Data!X81-INDEX($F$4:$F$102,P81))/(INDEX($F$4:$F$102,P81+1)-INDEX($F$4:$F$102,P81))*(INDEX($E$4:$E$102,P81+1)-INDEX($E$4:$E$102,P81))))</f>
        <v/>
      </c>
      <c r="R81" s="12">
        <f>IFERROR(MATCH(Data!Y81,$F$4:$F$102,1),0)</f>
        <v/>
      </c>
      <c r="S81" s="9">
        <f>IF(R81=0,Data!Y81+$I$13,IF(R81&gt;=99,Data!Y81+$I$14,INDEX($E$4:$E$102,R81)+(Data!Y81-INDEX($F$4:$F$102,R81))/(INDEX($F$4:$F$102,R81+1)-INDEX($F$4:$F$102,R81))*(INDEX($E$4:$E$102,R81+1)-INDEX($E$4:$E$102,R81))))</f>
        <v/>
      </c>
    </row>
    <row r="82">
      <c r="A82" s="11" t="n">
        <v>79</v>
      </c>
      <c r="B82" s="9">
        <f>A82/100</f>
        <v/>
      </c>
      <c r="C82" s="16">
        <f>_xlfn.PERCENTILE.INC(Data!$O$2:$O$2441,($I$5+B82*($I$6-1))/($I$4-1))</f>
        <v/>
      </c>
      <c r="D82" s="16">
        <f>_xlfn.PERCENTILE.INC(Occurrence!$I$2:$I$2441,($I$7+B82*($I$8-1))/($I$4-1))</f>
        <v/>
      </c>
      <c r="E82" s="16">
        <f>_xlfn.PERCENTILE.INC(Data!$U$2:$U$2441,B82)</f>
        <v/>
      </c>
      <c r="F82" s="16">
        <f>_xlfn.PERCENTILE.INC(Data!$V$2:$V$2441,B82)</f>
        <v/>
      </c>
      <c r="K82" s="14">
        <f>Data!A82</f>
        <v/>
      </c>
      <c r="L82" s="12">
        <f>IF(Occurrence!J82&lt;=0,-1,IFERROR(MATCH(Occurrence!J82,$D$4:$D$102,1),0))</f>
        <v/>
      </c>
      <c r="M82" s="9">
        <f>IF(L82&lt;0,0,IF(L82=0,Occurrence!J82*$I$11,IF(L82&gt;=99,Occurrence!J82*$I$12,INDEX($C$4:$C$102,L82)+(Occurrence!J82-INDEX($D$4:$D$102,L82))/(INDEX($D$4:$D$102,L82+1)-INDEX($D$4:$D$102,L82))*(INDEX($C$4:$C$102,L82+1)-INDEX($C$4:$C$102,L82)))))</f>
        <v/>
      </c>
      <c r="N82" s="12">
        <f>IF(Occurrence!K82&lt;=0,-1,IFERROR(MATCH(Occurrence!K82,$D$4:$D$102,1),0))</f>
        <v/>
      </c>
      <c r="O82" s="9">
        <f>IF(N82&lt;0,0,IF(N82=0,Occurrence!K82*$I$11,IF(N82&gt;=99,Occurrence!K82*$I$12,INDEX($C$4:$C$102,N82)+(Occurrence!K82-INDEX($D$4:$D$102,N82))/(INDEX($D$4:$D$102,N82+1)-INDEX($D$4:$D$102,N82))*(INDEX($C$4:$C$102,N82+1)-INDEX($C$4:$C$102,N82)))))</f>
        <v/>
      </c>
      <c r="P82" s="12">
        <f>IFERROR(MATCH(Data!X82,$F$4:$F$102,1),0)</f>
        <v/>
      </c>
      <c r="Q82" s="9">
        <f>IF(P82=0,Data!X82+$I$13,IF(P82&gt;=99,Data!X82+$I$14,INDEX($E$4:$E$102,P82)+(Data!X82-INDEX($F$4:$F$102,P82))/(INDEX($F$4:$F$102,P82+1)-INDEX($F$4:$F$102,P82))*(INDEX($E$4:$E$102,P82+1)-INDEX($E$4:$E$102,P82))))</f>
        <v/>
      </c>
      <c r="R82" s="12">
        <f>IFERROR(MATCH(Data!Y82,$F$4:$F$102,1),0)</f>
        <v/>
      </c>
      <c r="S82" s="9">
        <f>IF(R82=0,Data!Y82+$I$13,IF(R82&gt;=99,Data!Y82+$I$14,INDEX($E$4:$E$102,R82)+(Data!Y82-INDEX($F$4:$F$102,R82))/(INDEX($F$4:$F$102,R82+1)-INDEX($F$4:$F$102,R82))*(INDEX($E$4:$E$102,R82+1)-INDEX($E$4:$E$102,R82))))</f>
        <v/>
      </c>
    </row>
    <row r="83">
      <c r="A83" s="11" t="n">
        <v>80</v>
      </c>
      <c r="B83" s="9">
        <f>A83/100</f>
        <v/>
      </c>
      <c r="C83" s="16">
        <f>_xlfn.PERCENTILE.INC(Data!$O$2:$O$2441,($I$5+B83*($I$6-1))/($I$4-1))</f>
        <v/>
      </c>
      <c r="D83" s="16">
        <f>_xlfn.PERCENTILE.INC(Occurrence!$I$2:$I$2441,($I$7+B83*($I$8-1))/($I$4-1))</f>
        <v/>
      </c>
      <c r="E83" s="16">
        <f>_xlfn.PERCENTILE.INC(Data!$U$2:$U$2441,B83)</f>
        <v/>
      </c>
      <c r="F83" s="16">
        <f>_xlfn.PERCENTILE.INC(Data!$V$2:$V$2441,B83)</f>
        <v/>
      </c>
      <c r="K83" s="14">
        <f>Data!A83</f>
        <v/>
      </c>
      <c r="L83" s="12">
        <f>IF(Occurrence!J83&lt;=0,-1,IFERROR(MATCH(Occurrence!J83,$D$4:$D$102,1),0))</f>
        <v/>
      </c>
      <c r="M83" s="9">
        <f>IF(L83&lt;0,0,IF(L83=0,Occurrence!J83*$I$11,IF(L83&gt;=99,Occurrence!J83*$I$12,INDEX($C$4:$C$102,L83)+(Occurrence!J83-INDEX($D$4:$D$102,L83))/(INDEX($D$4:$D$102,L83+1)-INDEX($D$4:$D$102,L83))*(INDEX($C$4:$C$102,L83+1)-INDEX($C$4:$C$102,L83)))))</f>
        <v/>
      </c>
      <c r="N83" s="12">
        <f>IF(Occurrence!K83&lt;=0,-1,IFERROR(MATCH(Occurrence!K83,$D$4:$D$102,1),0))</f>
        <v/>
      </c>
      <c r="O83" s="9">
        <f>IF(N83&lt;0,0,IF(N83=0,Occurrence!K83*$I$11,IF(N83&gt;=99,Occurrence!K83*$I$12,INDEX($C$4:$C$102,N83)+(Occurrence!K83-INDEX($D$4:$D$102,N83))/(INDEX($D$4:$D$102,N83+1)-INDEX($D$4:$D$102,N83))*(INDEX($C$4:$C$102,N83+1)-INDEX($C$4:$C$102,N83)))))</f>
        <v/>
      </c>
      <c r="P83" s="12">
        <f>IFERROR(MATCH(Data!X83,$F$4:$F$102,1),0)</f>
        <v/>
      </c>
      <c r="Q83" s="9">
        <f>IF(P83=0,Data!X83+$I$13,IF(P83&gt;=99,Data!X83+$I$14,INDEX($E$4:$E$102,P83)+(Data!X83-INDEX($F$4:$F$102,P83))/(INDEX($F$4:$F$102,P83+1)-INDEX($F$4:$F$102,P83))*(INDEX($E$4:$E$102,P83+1)-INDEX($E$4:$E$102,P83))))</f>
        <v/>
      </c>
      <c r="R83" s="12">
        <f>IFERROR(MATCH(Data!Y83,$F$4:$F$102,1),0)</f>
        <v/>
      </c>
      <c r="S83" s="9">
        <f>IF(R83=0,Data!Y83+$I$13,IF(R83&gt;=99,Data!Y83+$I$14,INDEX($E$4:$E$102,R83)+(Data!Y83-INDEX($F$4:$F$102,R83))/(INDEX($F$4:$F$102,R83+1)-INDEX($F$4:$F$102,R83))*(INDEX($E$4:$E$102,R83+1)-INDEX($E$4:$E$102,R83))))</f>
        <v/>
      </c>
    </row>
    <row r="84">
      <c r="A84" s="11" t="n">
        <v>81</v>
      </c>
      <c r="B84" s="9">
        <f>A84/100</f>
        <v/>
      </c>
      <c r="C84" s="16">
        <f>_xlfn.PERCENTILE.INC(Data!$O$2:$O$2441,($I$5+B84*($I$6-1))/($I$4-1))</f>
        <v/>
      </c>
      <c r="D84" s="16">
        <f>_xlfn.PERCENTILE.INC(Occurrence!$I$2:$I$2441,($I$7+B84*($I$8-1))/($I$4-1))</f>
        <v/>
      </c>
      <c r="E84" s="16">
        <f>_xlfn.PERCENTILE.INC(Data!$U$2:$U$2441,B84)</f>
        <v/>
      </c>
      <c r="F84" s="16">
        <f>_xlfn.PERCENTILE.INC(Data!$V$2:$V$2441,B84)</f>
        <v/>
      </c>
      <c r="K84" s="14">
        <f>Data!A84</f>
        <v/>
      </c>
      <c r="L84" s="12">
        <f>IF(Occurrence!J84&lt;=0,-1,IFERROR(MATCH(Occurrence!J84,$D$4:$D$102,1),0))</f>
        <v/>
      </c>
      <c r="M84" s="9">
        <f>IF(L84&lt;0,0,IF(L84=0,Occurrence!J84*$I$11,IF(L84&gt;=99,Occurrence!J84*$I$12,INDEX($C$4:$C$102,L84)+(Occurrence!J84-INDEX($D$4:$D$102,L84))/(INDEX($D$4:$D$102,L84+1)-INDEX($D$4:$D$102,L84))*(INDEX($C$4:$C$102,L84+1)-INDEX($C$4:$C$102,L84)))))</f>
        <v/>
      </c>
      <c r="N84" s="12">
        <f>IF(Occurrence!K84&lt;=0,-1,IFERROR(MATCH(Occurrence!K84,$D$4:$D$102,1),0))</f>
        <v/>
      </c>
      <c r="O84" s="9">
        <f>IF(N84&lt;0,0,IF(N84=0,Occurrence!K84*$I$11,IF(N84&gt;=99,Occurrence!K84*$I$12,INDEX($C$4:$C$102,N84)+(Occurrence!K84-INDEX($D$4:$D$102,N84))/(INDEX($D$4:$D$102,N84+1)-INDEX($D$4:$D$102,N84))*(INDEX($C$4:$C$102,N84+1)-INDEX($C$4:$C$102,N84)))))</f>
        <v/>
      </c>
      <c r="P84" s="12">
        <f>IFERROR(MATCH(Data!X84,$F$4:$F$102,1),0)</f>
        <v/>
      </c>
      <c r="Q84" s="9">
        <f>IF(P84=0,Data!X84+$I$13,IF(P84&gt;=99,Data!X84+$I$14,INDEX($E$4:$E$102,P84)+(Data!X84-INDEX($F$4:$F$102,P84))/(INDEX($F$4:$F$102,P84+1)-INDEX($F$4:$F$102,P84))*(INDEX($E$4:$E$102,P84+1)-INDEX($E$4:$E$102,P84))))</f>
        <v/>
      </c>
      <c r="R84" s="12">
        <f>IFERROR(MATCH(Data!Y84,$F$4:$F$102,1),0)</f>
        <v/>
      </c>
      <c r="S84" s="9">
        <f>IF(R84=0,Data!Y84+$I$13,IF(R84&gt;=99,Data!Y84+$I$14,INDEX($E$4:$E$102,R84)+(Data!Y84-INDEX($F$4:$F$102,R84))/(INDEX($F$4:$F$102,R84+1)-INDEX($F$4:$F$102,R84))*(INDEX($E$4:$E$102,R84+1)-INDEX($E$4:$E$102,R84))))</f>
        <v/>
      </c>
    </row>
    <row r="85">
      <c r="A85" s="11" t="n">
        <v>82</v>
      </c>
      <c r="B85" s="9">
        <f>A85/100</f>
        <v/>
      </c>
      <c r="C85" s="16">
        <f>_xlfn.PERCENTILE.INC(Data!$O$2:$O$2441,($I$5+B85*($I$6-1))/($I$4-1))</f>
        <v/>
      </c>
      <c r="D85" s="16">
        <f>_xlfn.PERCENTILE.INC(Occurrence!$I$2:$I$2441,($I$7+B85*($I$8-1))/($I$4-1))</f>
        <v/>
      </c>
      <c r="E85" s="16">
        <f>_xlfn.PERCENTILE.INC(Data!$U$2:$U$2441,B85)</f>
        <v/>
      </c>
      <c r="F85" s="16">
        <f>_xlfn.PERCENTILE.INC(Data!$V$2:$V$2441,B85)</f>
        <v/>
      </c>
      <c r="K85" s="14">
        <f>Data!A85</f>
        <v/>
      </c>
      <c r="L85" s="12">
        <f>IF(Occurrence!J85&lt;=0,-1,IFERROR(MATCH(Occurrence!J85,$D$4:$D$102,1),0))</f>
        <v/>
      </c>
      <c r="M85" s="9">
        <f>IF(L85&lt;0,0,IF(L85=0,Occurrence!J85*$I$11,IF(L85&gt;=99,Occurrence!J85*$I$12,INDEX($C$4:$C$102,L85)+(Occurrence!J85-INDEX($D$4:$D$102,L85))/(INDEX($D$4:$D$102,L85+1)-INDEX($D$4:$D$102,L85))*(INDEX($C$4:$C$102,L85+1)-INDEX($C$4:$C$102,L85)))))</f>
        <v/>
      </c>
      <c r="N85" s="12">
        <f>IF(Occurrence!K85&lt;=0,-1,IFERROR(MATCH(Occurrence!K85,$D$4:$D$102,1),0))</f>
        <v/>
      </c>
      <c r="O85" s="9">
        <f>IF(N85&lt;0,0,IF(N85=0,Occurrence!K85*$I$11,IF(N85&gt;=99,Occurrence!K85*$I$12,INDEX($C$4:$C$102,N85)+(Occurrence!K85-INDEX($D$4:$D$102,N85))/(INDEX($D$4:$D$102,N85+1)-INDEX($D$4:$D$102,N85))*(INDEX($C$4:$C$102,N85+1)-INDEX($C$4:$C$102,N85)))))</f>
        <v/>
      </c>
      <c r="P85" s="12">
        <f>IFERROR(MATCH(Data!X85,$F$4:$F$102,1),0)</f>
        <v/>
      </c>
      <c r="Q85" s="9">
        <f>IF(P85=0,Data!X85+$I$13,IF(P85&gt;=99,Data!X85+$I$14,INDEX($E$4:$E$102,P85)+(Data!X85-INDEX($F$4:$F$102,P85))/(INDEX($F$4:$F$102,P85+1)-INDEX($F$4:$F$102,P85))*(INDEX($E$4:$E$102,P85+1)-INDEX($E$4:$E$102,P85))))</f>
        <v/>
      </c>
      <c r="R85" s="12">
        <f>IFERROR(MATCH(Data!Y85,$F$4:$F$102,1),0)</f>
        <v/>
      </c>
      <c r="S85" s="9">
        <f>IF(R85=0,Data!Y85+$I$13,IF(R85&gt;=99,Data!Y85+$I$14,INDEX($E$4:$E$102,R85)+(Data!Y85-INDEX($F$4:$F$102,R85))/(INDEX($F$4:$F$102,R85+1)-INDEX($F$4:$F$102,R85))*(INDEX($E$4:$E$102,R85+1)-INDEX($E$4:$E$102,R85))))</f>
        <v/>
      </c>
    </row>
    <row r="86">
      <c r="A86" s="11" t="n">
        <v>83</v>
      </c>
      <c r="B86" s="9">
        <f>A86/100</f>
        <v/>
      </c>
      <c r="C86" s="16">
        <f>_xlfn.PERCENTILE.INC(Data!$O$2:$O$2441,($I$5+B86*($I$6-1))/($I$4-1))</f>
        <v/>
      </c>
      <c r="D86" s="16">
        <f>_xlfn.PERCENTILE.INC(Occurrence!$I$2:$I$2441,($I$7+B86*($I$8-1))/($I$4-1))</f>
        <v/>
      </c>
      <c r="E86" s="16">
        <f>_xlfn.PERCENTILE.INC(Data!$U$2:$U$2441,B86)</f>
        <v/>
      </c>
      <c r="F86" s="16">
        <f>_xlfn.PERCENTILE.INC(Data!$V$2:$V$2441,B86)</f>
        <v/>
      </c>
      <c r="K86" s="14">
        <f>Data!A86</f>
        <v/>
      </c>
      <c r="L86" s="12">
        <f>IF(Occurrence!J86&lt;=0,-1,IFERROR(MATCH(Occurrence!J86,$D$4:$D$102,1),0))</f>
        <v/>
      </c>
      <c r="M86" s="9">
        <f>IF(L86&lt;0,0,IF(L86=0,Occurrence!J86*$I$11,IF(L86&gt;=99,Occurrence!J86*$I$12,INDEX($C$4:$C$102,L86)+(Occurrence!J86-INDEX($D$4:$D$102,L86))/(INDEX($D$4:$D$102,L86+1)-INDEX($D$4:$D$102,L86))*(INDEX($C$4:$C$102,L86+1)-INDEX($C$4:$C$102,L86)))))</f>
        <v/>
      </c>
      <c r="N86" s="12">
        <f>IF(Occurrence!K86&lt;=0,-1,IFERROR(MATCH(Occurrence!K86,$D$4:$D$102,1),0))</f>
        <v/>
      </c>
      <c r="O86" s="9">
        <f>IF(N86&lt;0,0,IF(N86=0,Occurrence!K86*$I$11,IF(N86&gt;=99,Occurrence!K86*$I$12,INDEX($C$4:$C$102,N86)+(Occurrence!K86-INDEX($D$4:$D$102,N86))/(INDEX($D$4:$D$102,N86+1)-INDEX($D$4:$D$102,N86))*(INDEX($C$4:$C$102,N86+1)-INDEX($C$4:$C$102,N86)))))</f>
        <v/>
      </c>
      <c r="P86" s="12">
        <f>IFERROR(MATCH(Data!X86,$F$4:$F$102,1),0)</f>
        <v/>
      </c>
      <c r="Q86" s="9">
        <f>IF(P86=0,Data!X86+$I$13,IF(P86&gt;=99,Data!X86+$I$14,INDEX($E$4:$E$102,P86)+(Data!X86-INDEX($F$4:$F$102,P86))/(INDEX($F$4:$F$102,P86+1)-INDEX($F$4:$F$102,P86))*(INDEX($E$4:$E$102,P86+1)-INDEX($E$4:$E$102,P86))))</f>
        <v/>
      </c>
      <c r="R86" s="12">
        <f>IFERROR(MATCH(Data!Y86,$F$4:$F$102,1),0)</f>
        <v/>
      </c>
      <c r="S86" s="9">
        <f>IF(R86=0,Data!Y86+$I$13,IF(R86&gt;=99,Data!Y86+$I$14,INDEX($E$4:$E$102,R86)+(Data!Y86-INDEX($F$4:$F$102,R86))/(INDEX($F$4:$F$102,R86+1)-INDEX($F$4:$F$102,R86))*(INDEX($E$4:$E$102,R86+1)-INDEX($E$4:$E$102,R86))))</f>
        <v/>
      </c>
    </row>
    <row r="87">
      <c r="A87" s="11" t="n">
        <v>84</v>
      </c>
      <c r="B87" s="9">
        <f>A87/100</f>
        <v/>
      </c>
      <c r="C87" s="16">
        <f>_xlfn.PERCENTILE.INC(Data!$O$2:$O$2441,($I$5+B87*($I$6-1))/($I$4-1))</f>
        <v/>
      </c>
      <c r="D87" s="16">
        <f>_xlfn.PERCENTILE.INC(Occurrence!$I$2:$I$2441,($I$7+B87*($I$8-1))/($I$4-1))</f>
        <v/>
      </c>
      <c r="E87" s="16">
        <f>_xlfn.PERCENTILE.INC(Data!$U$2:$U$2441,B87)</f>
        <v/>
      </c>
      <c r="F87" s="16">
        <f>_xlfn.PERCENTILE.INC(Data!$V$2:$V$2441,B87)</f>
        <v/>
      </c>
      <c r="K87" s="14">
        <f>Data!A87</f>
        <v/>
      </c>
      <c r="L87" s="12">
        <f>IF(Occurrence!J87&lt;=0,-1,IFERROR(MATCH(Occurrence!J87,$D$4:$D$102,1),0))</f>
        <v/>
      </c>
      <c r="M87" s="9">
        <f>IF(L87&lt;0,0,IF(L87=0,Occurrence!J87*$I$11,IF(L87&gt;=99,Occurrence!J87*$I$12,INDEX($C$4:$C$102,L87)+(Occurrence!J87-INDEX($D$4:$D$102,L87))/(INDEX($D$4:$D$102,L87+1)-INDEX($D$4:$D$102,L87))*(INDEX($C$4:$C$102,L87+1)-INDEX($C$4:$C$102,L87)))))</f>
        <v/>
      </c>
      <c r="N87" s="12">
        <f>IF(Occurrence!K87&lt;=0,-1,IFERROR(MATCH(Occurrence!K87,$D$4:$D$102,1),0))</f>
        <v/>
      </c>
      <c r="O87" s="9">
        <f>IF(N87&lt;0,0,IF(N87=0,Occurrence!K87*$I$11,IF(N87&gt;=99,Occurrence!K87*$I$12,INDEX($C$4:$C$102,N87)+(Occurrence!K87-INDEX($D$4:$D$102,N87))/(INDEX($D$4:$D$102,N87+1)-INDEX($D$4:$D$102,N87))*(INDEX($C$4:$C$102,N87+1)-INDEX($C$4:$C$102,N87)))))</f>
        <v/>
      </c>
      <c r="P87" s="12">
        <f>IFERROR(MATCH(Data!X87,$F$4:$F$102,1),0)</f>
        <v/>
      </c>
      <c r="Q87" s="9">
        <f>IF(P87=0,Data!X87+$I$13,IF(P87&gt;=99,Data!X87+$I$14,INDEX($E$4:$E$102,P87)+(Data!X87-INDEX($F$4:$F$102,P87))/(INDEX($F$4:$F$102,P87+1)-INDEX($F$4:$F$102,P87))*(INDEX($E$4:$E$102,P87+1)-INDEX($E$4:$E$102,P87))))</f>
        <v/>
      </c>
      <c r="R87" s="12">
        <f>IFERROR(MATCH(Data!Y87,$F$4:$F$102,1),0)</f>
        <v/>
      </c>
      <c r="S87" s="9">
        <f>IF(R87=0,Data!Y87+$I$13,IF(R87&gt;=99,Data!Y87+$I$14,INDEX($E$4:$E$102,R87)+(Data!Y87-INDEX($F$4:$F$102,R87))/(INDEX($F$4:$F$102,R87+1)-INDEX($F$4:$F$102,R87))*(INDEX($E$4:$E$102,R87+1)-INDEX($E$4:$E$102,R87))))</f>
        <v/>
      </c>
    </row>
    <row r="88">
      <c r="A88" s="11" t="n">
        <v>85</v>
      </c>
      <c r="B88" s="9">
        <f>A88/100</f>
        <v/>
      </c>
      <c r="C88" s="16">
        <f>_xlfn.PERCENTILE.INC(Data!$O$2:$O$2441,($I$5+B88*($I$6-1))/($I$4-1))</f>
        <v/>
      </c>
      <c r="D88" s="16">
        <f>_xlfn.PERCENTILE.INC(Occurrence!$I$2:$I$2441,($I$7+B88*($I$8-1))/($I$4-1))</f>
        <v/>
      </c>
      <c r="E88" s="16">
        <f>_xlfn.PERCENTILE.INC(Data!$U$2:$U$2441,B88)</f>
        <v/>
      </c>
      <c r="F88" s="16">
        <f>_xlfn.PERCENTILE.INC(Data!$V$2:$V$2441,B88)</f>
        <v/>
      </c>
      <c r="K88" s="14">
        <f>Data!A88</f>
        <v/>
      </c>
      <c r="L88" s="12">
        <f>IF(Occurrence!J88&lt;=0,-1,IFERROR(MATCH(Occurrence!J88,$D$4:$D$102,1),0))</f>
        <v/>
      </c>
      <c r="M88" s="9">
        <f>IF(L88&lt;0,0,IF(L88=0,Occurrence!J88*$I$11,IF(L88&gt;=99,Occurrence!J88*$I$12,INDEX($C$4:$C$102,L88)+(Occurrence!J88-INDEX($D$4:$D$102,L88))/(INDEX($D$4:$D$102,L88+1)-INDEX($D$4:$D$102,L88))*(INDEX($C$4:$C$102,L88+1)-INDEX($C$4:$C$102,L88)))))</f>
        <v/>
      </c>
      <c r="N88" s="12">
        <f>IF(Occurrence!K88&lt;=0,-1,IFERROR(MATCH(Occurrence!K88,$D$4:$D$102,1),0))</f>
        <v/>
      </c>
      <c r="O88" s="9">
        <f>IF(N88&lt;0,0,IF(N88=0,Occurrence!K88*$I$11,IF(N88&gt;=99,Occurrence!K88*$I$12,INDEX($C$4:$C$102,N88)+(Occurrence!K88-INDEX($D$4:$D$102,N88))/(INDEX($D$4:$D$102,N88+1)-INDEX($D$4:$D$102,N88))*(INDEX($C$4:$C$102,N88+1)-INDEX($C$4:$C$102,N88)))))</f>
        <v/>
      </c>
      <c r="P88" s="12">
        <f>IFERROR(MATCH(Data!X88,$F$4:$F$102,1),0)</f>
        <v/>
      </c>
      <c r="Q88" s="9">
        <f>IF(P88=0,Data!X88+$I$13,IF(P88&gt;=99,Data!X88+$I$14,INDEX($E$4:$E$102,P88)+(Data!X88-INDEX($F$4:$F$102,P88))/(INDEX($F$4:$F$102,P88+1)-INDEX($F$4:$F$102,P88))*(INDEX($E$4:$E$102,P88+1)-INDEX($E$4:$E$102,P88))))</f>
        <v/>
      </c>
      <c r="R88" s="12">
        <f>IFERROR(MATCH(Data!Y88,$F$4:$F$102,1),0)</f>
        <v/>
      </c>
      <c r="S88" s="9">
        <f>IF(R88=0,Data!Y88+$I$13,IF(R88&gt;=99,Data!Y88+$I$14,INDEX($E$4:$E$102,R88)+(Data!Y88-INDEX($F$4:$F$102,R88))/(INDEX($F$4:$F$102,R88+1)-INDEX($F$4:$F$102,R88))*(INDEX($E$4:$E$102,R88+1)-INDEX($E$4:$E$102,R88))))</f>
        <v/>
      </c>
    </row>
    <row r="89">
      <c r="A89" s="11" t="n">
        <v>86</v>
      </c>
      <c r="B89" s="9">
        <f>A89/100</f>
        <v/>
      </c>
      <c r="C89" s="16">
        <f>_xlfn.PERCENTILE.INC(Data!$O$2:$O$2441,($I$5+B89*($I$6-1))/($I$4-1))</f>
        <v/>
      </c>
      <c r="D89" s="16">
        <f>_xlfn.PERCENTILE.INC(Occurrence!$I$2:$I$2441,($I$7+B89*($I$8-1))/($I$4-1))</f>
        <v/>
      </c>
      <c r="E89" s="16">
        <f>_xlfn.PERCENTILE.INC(Data!$U$2:$U$2441,B89)</f>
        <v/>
      </c>
      <c r="F89" s="16">
        <f>_xlfn.PERCENTILE.INC(Data!$V$2:$V$2441,B89)</f>
        <v/>
      </c>
      <c r="K89" s="14">
        <f>Data!A89</f>
        <v/>
      </c>
      <c r="L89" s="12">
        <f>IF(Occurrence!J89&lt;=0,-1,IFERROR(MATCH(Occurrence!J89,$D$4:$D$102,1),0))</f>
        <v/>
      </c>
      <c r="M89" s="9">
        <f>IF(L89&lt;0,0,IF(L89=0,Occurrence!J89*$I$11,IF(L89&gt;=99,Occurrence!J89*$I$12,INDEX($C$4:$C$102,L89)+(Occurrence!J89-INDEX($D$4:$D$102,L89))/(INDEX($D$4:$D$102,L89+1)-INDEX($D$4:$D$102,L89))*(INDEX($C$4:$C$102,L89+1)-INDEX($C$4:$C$102,L89)))))</f>
        <v/>
      </c>
      <c r="N89" s="12">
        <f>IF(Occurrence!K89&lt;=0,-1,IFERROR(MATCH(Occurrence!K89,$D$4:$D$102,1),0))</f>
        <v/>
      </c>
      <c r="O89" s="9">
        <f>IF(N89&lt;0,0,IF(N89=0,Occurrence!K89*$I$11,IF(N89&gt;=99,Occurrence!K89*$I$12,INDEX($C$4:$C$102,N89)+(Occurrence!K89-INDEX($D$4:$D$102,N89))/(INDEX($D$4:$D$102,N89+1)-INDEX($D$4:$D$102,N89))*(INDEX($C$4:$C$102,N89+1)-INDEX($C$4:$C$102,N89)))))</f>
        <v/>
      </c>
      <c r="P89" s="12">
        <f>IFERROR(MATCH(Data!X89,$F$4:$F$102,1),0)</f>
        <v/>
      </c>
      <c r="Q89" s="9">
        <f>IF(P89=0,Data!X89+$I$13,IF(P89&gt;=99,Data!X89+$I$14,INDEX($E$4:$E$102,P89)+(Data!X89-INDEX($F$4:$F$102,P89))/(INDEX($F$4:$F$102,P89+1)-INDEX($F$4:$F$102,P89))*(INDEX($E$4:$E$102,P89+1)-INDEX($E$4:$E$102,P89))))</f>
        <v/>
      </c>
      <c r="R89" s="12">
        <f>IFERROR(MATCH(Data!Y89,$F$4:$F$102,1),0)</f>
        <v/>
      </c>
      <c r="S89" s="9">
        <f>IF(R89=0,Data!Y89+$I$13,IF(R89&gt;=99,Data!Y89+$I$14,INDEX($E$4:$E$102,R89)+(Data!Y89-INDEX($F$4:$F$102,R89))/(INDEX($F$4:$F$102,R89+1)-INDEX($F$4:$F$102,R89))*(INDEX($E$4:$E$102,R89+1)-INDEX($E$4:$E$102,R89))))</f>
        <v/>
      </c>
    </row>
    <row r="90">
      <c r="A90" s="11" t="n">
        <v>87</v>
      </c>
      <c r="B90" s="9">
        <f>A90/100</f>
        <v/>
      </c>
      <c r="C90" s="16">
        <f>_xlfn.PERCENTILE.INC(Data!$O$2:$O$2441,($I$5+B90*($I$6-1))/($I$4-1))</f>
        <v/>
      </c>
      <c r="D90" s="16">
        <f>_xlfn.PERCENTILE.INC(Occurrence!$I$2:$I$2441,($I$7+B90*($I$8-1))/($I$4-1))</f>
        <v/>
      </c>
      <c r="E90" s="16">
        <f>_xlfn.PERCENTILE.INC(Data!$U$2:$U$2441,B90)</f>
        <v/>
      </c>
      <c r="F90" s="16">
        <f>_xlfn.PERCENTILE.INC(Data!$V$2:$V$2441,B90)</f>
        <v/>
      </c>
      <c r="K90" s="14">
        <f>Data!A90</f>
        <v/>
      </c>
      <c r="L90" s="12">
        <f>IF(Occurrence!J90&lt;=0,-1,IFERROR(MATCH(Occurrence!J90,$D$4:$D$102,1),0))</f>
        <v/>
      </c>
      <c r="M90" s="9">
        <f>IF(L90&lt;0,0,IF(L90=0,Occurrence!J90*$I$11,IF(L90&gt;=99,Occurrence!J90*$I$12,INDEX($C$4:$C$102,L90)+(Occurrence!J90-INDEX($D$4:$D$102,L90))/(INDEX($D$4:$D$102,L90+1)-INDEX($D$4:$D$102,L90))*(INDEX($C$4:$C$102,L90+1)-INDEX($C$4:$C$102,L90)))))</f>
        <v/>
      </c>
      <c r="N90" s="12">
        <f>IF(Occurrence!K90&lt;=0,-1,IFERROR(MATCH(Occurrence!K90,$D$4:$D$102,1),0))</f>
        <v/>
      </c>
      <c r="O90" s="9">
        <f>IF(N90&lt;0,0,IF(N90=0,Occurrence!K90*$I$11,IF(N90&gt;=99,Occurrence!K90*$I$12,INDEX($C$4:$C$102,N90)+(Occurrence!K90-INDEX($D$4:$D$102,N90))/(INDEX($D$4:$D$102,N90+1)-INDEX($D$4:$D$102,N90))*(INDEX($C$4:$C$102,N90+1)-INDEX($C$4:$C$102,N90)))))</f>
        <v/>
      </c>
      <c r="P90" s="12">
        <f>IFERROR(MATCH(Data!X90,$F$4:$F$102,1),0)</f>
        <v/>
      </c>
      <c r="Q90" s="9">
        <f>IF(P90=0,Data!X90+$I$13,IF(P90&gt;=99,Data!X90+$I$14,INDEX($E$4:$E$102,P90)+(Data!X90-INDEX($F$4:$F$102,P90))/(INDEX($F$4:$F$102,P90+1)-INDEX($F$4:$F$102,P90))*(INDEX($E$4:$E$102,P90+1)-INDEX($E$4:$E$102,P90))))</f>
        <v/>
      </c>
      <c r="R90" s="12">
        <f>IFERROR(MATCH(Data!Y90,$F$4:$F$102,1),0)</f>
        <v/>
      </c>
      <c r="S90" s="9">
        <f>IF(R90=0,Data!Y90+$I$13,IF(R90&gt;=99,Data!Y90+$I$14,INDEX($E$4:$E$102,R90)+(Data!Y90-INDEX($F$4:$F$102,R90))/(INDEX($F$4:$F$102,R90+1)-INDEX($F$4:$F$102,R90))*(INDEX($E$4:$E$102,R90+1)-INDEX($E$4:$E$102,R90))))</f>
        <v/>
      </c>
    </row>
    <row r="91">
      <c r="A91" s="11" t="n">
        <v>88</v>
      </c>
      <c r="B91" s="9">
        <f>A91/100</f>
        <v/>
      </c>
      <c r="C91" s="16">
        <f>_xlfn.PERCENTILE.INC(Data!$O$2:$O$2441,($I$5+B91*($I$6-1))/($I$4-1))</f>
        <v/>
      </c>
      <c r="D91" s="16">
        <f>_xlfn.PERCENTILE.INC(Occurrence!$I$2:$I$2441,($I$7+B91*($I$8-1))/($I$4-1))</f>
        <v/>
      </c>
      <c r="E91" s="16">
        <f>_xlfn.PERCENTILE.INC(Data!$U$2:$U$2441,B91)</f>
        <v/>
      </c>
      <c r="F91" s="16">
        <f>_xlfn.PERCENTILE.INC(Data!$V$2:$V$2441,B91)</f>
        <v/>
      </c>
      <c r="K91" s="14">
        <f>Data!A91</f>
        <v/>
      </c>
      <c r="L91" s="12">
        <f>IF(Occurrence!J91&lt;=0,-1,IFERROR(MATCH(Occurrence!J91,$D$4:$D$102,1),0))</f>
        <v/>
      </c>
      <c r="M91" s="9">
        <f>IF(L91&lt;0,0,IF(L91=0,Occurrence!J91*$I$11,IF(L91&gt;=99,Occurrence!J91*$I$12,INDEX($C$4:$C$102,L91)+(Occurrence!J91-INDEX($D$4:$D$102,L91))/(INDEX($D$4:$D$102,L91+1)-INDEX($D$4:$D$102,L91))*(INDEX($C$4:$C$102,L91+1)-INDEX($C$4:$C$102,L91)))))</f>
        <v/>
      </c>
      <c r="N91" s="12">
        <f>IF(Occurrence!K91&lt;=0,-1,IFERROR(MATCH(Occurrence!K91,$D$4:$D$102,1),0))</f>
        <v/>
      </c>
      <c r="O91" s="9">
        <f>IF(N91&lt;0,0,IF(N91=0,Occurrence!K91*$I$11,IF(N91&gt;=99,Occurrence!K91*$I$12,INDEX($C$4:$C$102,N91)+(Occurrence!K91-INDEX($D$4:$D$102,N91))/(INDEX($D$4:$D$102,N91+1)-INDEX($D$4:$D$102,N91))*(INDEX($C$4:$C$102,N91+1)-INDEX($C$4:$C$102,N91)))))</f>
        <v/>
      </c>
      <c r="P91" s="12">
        <f>IFERROR(MATCH(Data!X91,$F$4:$F$102,1),0)</f>
        <v/>
      </c>
      <c r="Q91" s="9">
        <f>IF(P91=0,Data!X91+$I$13,IF(P91&gt;=99,Data!X91+$I$14,INDEX($E$4:$E$102,P91)+(Data!X91-INDEX($F$4:$F$102,P91))/(INDEX($F$4:$F$102,P91+1)-INDEX($F$4:$F$102,P91))*(INDEX($E$4:$E$102,P91+1)-INDEX($E$4:$E$102,P91))))</f>
        <v/>
      </c>
      <c r="R91" s="12">
        <f>IFERROR(MATCH(Data!Y91,$F$4:$F$102,1),0)</f>
        <v/>
      </c>
      <c r="S91" s="9">
        <f>IF(R91=0,Data!Y91+$I$13,IF(R91&gt;=99,Data!Y91+$I$14,INDEX($E$4:$E$102,R91)+(Data!Y91-INDEX($F$4:$F$102,R91))/(INDEX($F$4:$F$102,R91+1)-INDEX($F$4:$F$102,R91))*(INDEX($E$4:$E$102,R91+1)-INDEX($E$4:$E$102,R91))))</f>
        <v/>
      </c>
    </row>
    <row r="92">
      <c r="A92" s="11" t="n">
        <v>89</v>
      </c>
      <c r="B92" s="9">
        <f>A92/100</f>
        <v/>
      </c>
      <c r="C92" s="16">
        <f>_xlfn.PERCENTILE.INC(Data!$O$2:$O$2441,($I$5+B92*($I$6-1))/($I$4-1))</f>
        <v/>
      </c>
      <c r="D92" s="16">
        <f>_xlfn.PERCENTILE.INC(Occurrence!$I$2:$I$2441,($I$7+B92*($I$8-1))/($I$4-1))</f>
        <v/>
      </c>
      <c r="E92" s="16">
        <f>_xlfn.PERCENTILE.INC(Data!$U$2:$U$2441,B92)</f>
        <v/>
      </c>
      <c r="F92" s="16">
        <f>_xlfn.PERCENTILE.INC(Data!$V$2:$V$2441,B92)</f>
        <v/>
      </c>
      <c r="K92" s="14">
        <f>Data!A92</f>
        <v/>
      </c>
      <c r="L92" s="12">
        <f>IF(Occurrence!J92&lt;=0,-1,IFERROR(MATCH(Occurrence!J92,$D$4:$D$102,1),0))</f>
        <v/>
      </c>
      <c r="M92" s="9">
        <f>IF(L92&lt;0,0,IF(L92=0,Occurrence!J92*$I$11,IF(L92&gt;=99,Occurrence!J92*$I$12,INDEX($C$4:$C$102,L92)+(Occurrence!J92-INDEX($D$4:$D$102,L92))/(INDEX($D$4:$D$102,L92+1)-INDEX($D$4:$D$102,L92))*(INDEX($C$4:$C$102,L92+1)-INDEX($C$4:$C$102,L92)))))</f>
        <v/>
      </c>
      <c r="N92" s="12">
        <f>IF(Occurrence!K92&lt;=0,-1,IFERROR(MATCH(Occurrence!K92,$D$4:$D$102,1),0))</f>
        <v/>
      </c>
      <c r="O92" s="9">
        <f>IF(N92&lt;0,0,IF(N92=0,Occurrence!K92*$I$11,IF(N92&gt;=99,Occurrence!K92*$I$12,INDEX($C$4:$C$102,N92)+(Occurrence!K92-INDEX($D$4:$D$102,N92))/(INDEX($D$4:$D$102,N92+1)-INDEX($D$4:$D$102,N92))*(INDEX($C$4:$C$102,N92+1)-INDEX($C$4:$C$102,N92)))))</f>
        <v/>
      </c>
      <c r="P92" s="12">
        <f>IFERROR(MATCH(Data!X92,$F$4:$F$102,1),0)</f>
        <v/>
      </c>
      <c r="Q92" s="9">
        <f>IF(P92=0,Data!X92+$I$13,IF(P92&gt;=99,Data!X92+$I$14,INDEX($E$4:$E$102,P92)+(Data!X92-INDEX($F$4:$F$102,P92))/(INDEX($F$4:$F$102,P92+1)-INDEX($F$4:$F$102,P92))*(INDEX($E$4:$E$102,P92+1)-INDEX($E$4:$E$102,P92))))</f>
        <v/>
      </c>
      <c r="R92" s="12">
        <f>IFERROR(MATCH(Data!Y92,$F$4:$F$102,1),0)</f>
        <v/>
      </c>
      <c r="S92" s="9">
        <f>IF(R92=0,Data!Y92+$I$13,IF(R92&gt;=99,Data!Y92+$I$14,INDEX($E$4:$E$102,R92)+(Data!Y92-INDEX($F$4:$F$102,R92))/(INDEX($F$4:$F$102,R92+1)-INDEX($F$4:$F$102,R92))*(INDEX($E$4:$E$102,R92+1)-INDEX($E$4:$E$102,R92))))</f>
        <v/>
      </c>
    </row>
    <row r="93">
      <c r="A93" s="11" t="n">
        <v>90</v>
      </c>
      <c r="B93" s="9">
        <f>A93/100</f>
        <v/>
      </c>
      <c r="C93" s="16">
        <f>_xlfn.PERCENTILE.INC(Data!$O$2:$O$2441,($I$5+B93*($I$6-1))/($I$4-1))</f>
        <v/>
      </c>
      <c r="D93" s="16">
        <f>_xlfn.PERCENTILE.INC(Occurrence!$I$2:$I$2441,($I$7+B93*($I$8-1))/($I$4-1))</f>
        <v/>
      </c>
      <c r="E93" s="16">
        <f>_xlfn.PERCENTILE.INC(Data!$U$2:$U$2441,B93)</f>
        <v/>
      </c>
      <c r="F93" s="16">
        <f>_xlfn.PERCENTILE.INC(Data!$V$2:$V$2441,B93)</f>
        <v/>
      </c>
      <c r="K93" s="14">
        <f>Data!A93</f>
        <v/>
      </c>
      <c r="L93" s="12">
        <f>IF(Occurrence!J93&lt;=0,-1,IFERROR(MATCH(Occurrence!J93,$D$4:$D$102,1),0))</f>
        <v/>
      </c>
      <c r="M93" s="9">
        <f>IF(L93&lt;0,0,IF(L93=0,Occurrence!J93*$I$11,IF(L93&gt;=99,Occurrence!J93*$I$12,INDEX($C$4:$C$102,L93)+(Occurrence!J93-INDEX($D$4:$D$102,L93))/(INDEX($D$4:$D$102,L93+1)-INDEX($D$4:$D$102,L93))*(INDEX($C$4:$C$102,L93+1)-INDEX($C$4:$C$102,L93)))))</f>
        <v/>
      </c>
      <c r="N93" s="12">
        <f>IF(Occurrence!K93&lt;=0,-1,IFERROR(MATCH(Occurrence!K93,$D$4:$D$102,1),0))</f>
        <v/>
      </c>
      <c r="O93" s="9">
        <f>IF(N93&lt;0,0,IF(N93=0,Occurrence!K93*$I$11,IF(N93&gt;=99,Occurrence!K93*$I$12,INDEX($C$4:$C$102,N93)+(Occurrence!K93-INDEX($D$4:$D$102,N93))/(INDEX($D$4:$D$102,N93+1)-INDEX($D$4:$D$102,N93))*(INDEX($C$4:$C$102,N93+1)-INDEX($C$4:$C$102,N93)))))</f>
        <v/>
      </c>
      <c r="P93" s="12">
        <f>IFERROR(MATCH(Data!X93,$F$4:$F$102,1),0)</f>
        <v/>
      </c>
      <c r="Q93" s="9">
        <f>IF(P93=0,Data!X93+$I$13,IF(P93&gt;=99,Data!X93+$I$14,INDEX($E$4:$E$102,P93)+(Data!X93-INDEX($F$4:$F$102,P93))/(INDEX($F$4:$F$102,P93+1)-INDEX($F$4:$F$102,P93))*(INDEX($E$4:$E$102,P93+1)-INDEX($E$4:$E$102,P93))))</f>
        <v/>
      </c>
      <c r="R93" s="12">
        <f>IFERROR(MATCH(Data!Y93,$F$4:$F$102,1),0)</f>
        <v/>
      </c>
      <c r="S93" s="9">
        <f>IF(R93=0,Data!Y93+$I$13,IF(R93&gt;=99,Data!Y93+$I$14,INDEX($E$4:$E$102,R93)+(Data!Y93-INDEX($F$4:$F$102,R93))/(INDEX($F$4:$F$102,R93+1)-INDEX($F$4:$F$102,R93))*(INDEX($E$4:$E$102,R93+1)-INDEX($E$4:$E$102,R93))))</f>
        <v/>
      </c>
    </row>
    <row r="94">
      <c r="A94" s="11" t="n">
        <v>91</v>
      </c>
      <c r="B94" s="9">
        <f>A94/100</f>
        <v/>
      </c>
      <c r="C94" s="16">
        <f>_xlfn.PERCENTILE.INC(Data!$O$2:$O$2441,($I$5+B94*($I$6-1))/($I$4-1))</f>
        <v/>
      </c>
      <c r="D94" s="16">
        <f>_xlfn.PERCENTILE.INC(Occurrence!$I$2:$I$2441,($I$7+B94*($I$8-1))/($I$4-1))</f>
        <v/>
      </c>
      <c r="E94" s="16">
        <f>_xlfn.PERCENTILE.INC(Data!$U$2:$U$2441,B94)</f>
        <v/>
      </c>
      <c r="F94" s="16">
        <f>_xlfn.PERCENTILE.INC(Data!$V$2:$V$2441,B94)</f>
        <v/>
      </c>
      <c r="K94" s="14">
        <f>Data!A94</f>
        <v/>
      </c>
      <c r="L94" s="12">
        <f>IF(Occurrence!J94&lt;=0,-1,IFERROR(MATCH(Occurrence!J94,$D$4:$D$102,1),0))</f>
        <v/>
      </c>
      <c r="M94" s="9">
        <f>IF(L94&lt;0,0,IF(L94=0,Occurrence!J94*$I$11,IF(L94&gt;=99,Occurrence!J94*$I$12,INDEX($C$4:$C$102,L94)+(Occurrence!J94-INDEX($D$4:$D$102,L94))/(INDEX($D$4:$D$102,L94+1)-INDEX($D$4:$D$102,L94))*(INDEX($C$4:$C$102,L94+1)-INDEX($C$4:$C$102,L94)))))</f>
        <v/>
      </c>
      <c r="N94" s="12">
        <f>IF(Occurrence!K94&lt;=0,-1,IFERROR(MATCH(Occurrence!K94,$D$4:$D$102,1),0))</f>
        <v/>
      </c>
      <c r="O94" s="9">
        <f>IF(N94&lt;0,0,IF(N94=0,Occurrence!K94*$I$11,IF(N94&gt;=99,Occurrence!K94*$I$12,INDEX($C$4:$C$102,N94)+(Occurrence!K94-INDEX($D$4:$D$102,N94))/(INDEX($D$4:$D$102,N94+1)-INDEX($D$4:$D$102,N94))*(INDEX($C$4:$C$102,N94+1)-INDEX($C$4:$C$102,N94)))))</f>
        <v/>
      </c>
      <c r="P94" s="12">
        <f>IFERROR(MATCH(Data!X94,$F$4:$F$102,1),0)</f>
        <v/>
      </c>
      <c r="Q94" s="9">
        <f>IF(P94=0,Data!X94+$I$13,IF(P94&gt;=99,Data!X94+$I$14,INDEX($E$4:$E$102,P94)+(Data!X94-INDEX($F$4:$F$102,P94))/(INDEX($F$4:$F$102,P94+1)-INDEX($F$4:$F$102,P94))*(INDEX($E$4:$E$102,P94+1)-INDEX($E$4:$E$102,P94))))</f>
        <v/>
      </c>
      <c r="R94" s="12">
        <f>IFERROR(MATCH(Data!Y94,$F$4:$F$102,1),0)</f>
        <v/>
      </c>
      <c r="S94" s="9">
        <f>IF(R94=0,Data!Y94+$I$13,IF(R94&gt;=99,Data!Y94+$I$14,INDEX($E$4:$E$102,R94)+(Data!Y94-INDEX($F$4:$F$102,R94))/(INDEX($F$4:$F$102,R94+1)-INDEX($F$4:$F$102,R94))*(INDEX($E$4:$E$102,R94+1)-INDEX($E$4:$E$102,R94))))</f>
        <v/>
      </c>
    </row>
    <row r="95">
      <c r="A95" s="11" t="n">
        <v>92</v>
      </c>
      <c r="B95" s="9">
        <f>A95/100</f>
        <v/>
      </c>
      <c r="C95" s="16">
        <f>_xlfn.PERCENTILE.INC(Data!$O$2:$O$2441,($I$5+B95*($I$6-1))/($I$4-1))</f>
        <v/>
      </c>
      <c r="D95" s="16">
        <f>_xlfn.PERCENTILE.INC(Occurrence!$I$2:$I$2441,($I$7+B95*($I$8-1))/($I$4-1))</f>
        <v/>
      </c>
      <c r="E95" s="16">
        <f>_xlfn.PERCENTILE.INC(Data!$U$2:$U$2441,B95)</f>
        <v/>
      </c>
      <c r="F95" s="16">
        <f>_xlfn.PERCENTILE.INC(Data!$V$2:$V$2441,B95)</f>
        <v/>
      </c>
      <c r="K95" s="14">
        <f>Data!A95</f>
        <v/>
      </c>
      <c r="L95" s="12">
        <f>IF(Occurrence!J95&lt;=0,-1,IFERROR(MATCH(Occurrence!J95,$D$4:$D$102,1),0))</f>
        <v/>
      </c>
      <c r="M95" s="9">
        <f>IF(L95&lt;0,0,IF(L95=0,Occurrence!J95*$I$11,IF(L95&gt;=99,Occurrence!J95*$I$12,INDEX($C$4:$C$102,L95)+(Occurrence!J95-INDEX($D$4:$D$102,L95))/(INDEX($D$4:$D$102,L95+1)-INDEX($D$4:$D$102,L95))*(INDEX($C$4:$C$102,L95+1)-INDEX($C$4:$C$102,L95)))))</f>
        <v/>
      </c>
      <c r="N95" s="12">
        <f>IF(Occurrence!K95&lt;=0,-1,IFERROR(MATCH(Occurrence!K95,$D$4:$D$102,1),0))</f>
        <v/>
      </c>
      <c r="O95" s="9">
        <f>IF(N95&lt;0,0,IF(N95=0,Occurrence!K95*$I$11,IF(N95&gt;=99,Occurrence!K95*$I$12,INDEX($C$4:$C$102,N95)+(Occurrence!K95-INDEX($D$4:$D$102,N95))/(INDEX($D$4:$D$102,N95+1)-INDEX($D$4:$D$102,N95))*(INDEX($C$4:$C$102,N95+1)-INDEX($C$4:$C$102,N95)))))</f>
        <v/>
      </c>
      <c r="P95" s="12">
        <f>IFERROR(MATCH(Data!X95,$F$4:$F$102,1),0)</f>
        <v/>
      </c>
      <c r="Q95" s="9">
        <f>IF(P95=0,Data!X95+$I$13,IF(P95&gt;=99,Data!X95+$I$14,INDEX($E$4:$E$102,P95)+(Data!X95-INDEX($F$4:$F$102,P95))/(INDEX($F$4:$F$102,P95+1)-INDEX($F$4:$F$102,P95))*(INDEX($E$4:$E$102,P95+1)-INDEX($E$4:$E$102,P95))))</f>
        <v/>
      </c>
      <c r="R95" s="12">
        <f>IFERROR(MATCH(Data!Y95,$F$4:$F$102,1),0)</f>
        <v/>
      </c>
      <c r="S95" s="9">
        <f>IF(R95=0,Data!Y95+$I$13,IF(R95&gt;=99,Data!Y95+$I$14,INDEX($E$4:$E$102,R95)+(Data!Y95-INDEX($F$4:$F$102,R95))/(INDEX($F$4:$F$102,R95+1)-INDEX($F$4:$F$102,R95))*(INDEX($E$4:$E$102,R95+1)-INDEX($E$4:$E$102,R95))))</f>
        <v/>
      </c>
    </row>
    <row r="96">
      <c r="A96" s="11" t="n">
        <v>93</v>
      </c>
      <c r="B96" s="9">
        <f>A96/100</f>
        <v/>
      </c>
      <c r="C96" s="16">
        <f>_xlfn.PERCENTILE.INC(Data!$O$2:$O$2441,($I$5+B96*($I$6-1))/($I$4-1))</f>
        <v/>
      </c>
      <c r="D96" s="16">
        <f>_xlfn.PERCENTILE.INC(Occurrence!$I$2:$I$2441,($I$7+B96*($I$8-1))/($I$4-1))</f>
        <v/>
      </c>
      <c r="E96" s="16">
        <f>_xlfn.PERCENTILE.INC(Data!$U$2:$U$2441,B96)</f>
        <v/>
      </c>
      <c r="F96" s="16">
        <f>_xlfn.PERCENTILE.INC(Data!$V$2:$V$2441,B96)</f>
        <v/>
      </c>
      <c r="K96" s="14">
        <f>Data!A96</f>
        <v/>
      </c>
      <c r="L96" s="12">
        <f>IF(Occurrence!J96&lt;=0,-1,IFERROR(MATCH(Occurrence!J96,$D$4:$D$102,1),0))</f>
        <v/>
      </c>
      <c r="M96" s="9">
        <f>IF(L96&lt;0,0,IF(L96=0,Occurrence!J96*$I$11,IF(L96&gt;=99,Occurrence!J96*$I$12,INDEX($C$4:$C$102,L96)+(Occurrence!J96-INDEX($D$4:$D$102,L96))/(INDEX($D$4:$D$102,L96+1)-INDEX($D$4:$D$102,L96))*(INDEX($C$4:$C$102,L96+1)-INDEX($C$4:$C$102,L96)))))</f>
        <v/>
      </c>
      <c r="N96" s="12">
        <f>IF(Occurrence!K96&lt;=0,-1,IFERROR(MATCH(Occurrence!K96,$D$4:$D$102,1),0))</f>
        <v/>
      </c>
      <c r="O96" s="9">
        <f>IF(N96&lt;0,0,IF(N96=0,Occurrence!K96*$I$11,IF(N96&gt;=99,Occurrence!K96*$I$12,INDEX($C$4:$C$102,N96)+(Occurrence!K96-INDEX($D$4:$D$102,N96))/(INDEX($D$4:$D$102,N96+1)-INDEX($D$4:$D$102,N96))*(INDEX($C$4:$C$102,N96+1)-INDEX($C$4:$C$102,N96)))))</f>
        <v/>
      </c>
      <c r="P96" s="12">
        <f>IFERROR(MATCH(Data!X96,$F$4:$F$102,1),0)</f>
        <v/>
      </c>
      <c r="Q96" s="9">
        <f>IF(P96=0,Data!X96+$I$13,IF(P96&gt;=99,Data!X96+$I$14,INDEX($E$4:$E$102,P96)+(Data!X96-INDEX($F$4:$F$102,P96))/(INDEX($F$4:$F$102,P96+1)-INDEX($F$4:$F$102,P96))*(INDEX($E$4:$E$102,P96+1)-INDEX($E$4:$E$102,P96))))</f>
        <v/>
      </c>
      <c r="R96" s="12">
        <f>IFERROR(MATCH(Data!Y96,$F$4:$F$102,1),0)</f>
        <v/>
      </c>
      <c r="S96" s="9">
        <f>IF(R96=0,Data!Y96+$I$13,IF(R96&gt;=99,Data!Y96+$I$14,INDEX($E$4:$E$102,R96)+(Data!Y96-INDEX($F$4:$F$102,R96))/(INDEX($F$4:$F$102,R96+1)-INDEX($F$4:$F$102,R96))*(INDEX($E$4:$E$102,R96+1)-INDEX($E$4:$E$102,R96))))</f>
        <v/>
      </c>
    </row>
    <row r="97">
      <c r="A97" s="11" t="n">
        <v>94</v>
      </c>
      <c r="B97" s="9">
        <f>A97/100</f>
        <v/>
      </c>
      <c r="C97" s="16">
        <f>_xlfn.PERCENTILE.INC(Data!$O$2:$O$2441,($I$5+B97*($I$6-1))/($I$4-1))</f>
        <v/>
      </c>
      <c r="D97" s="16">
        <f>_xlfn.PERCENTILE.INC(Occurrence!$I$2:$I$2441,($I$7+B97*($I$8-1))/($I$4-1))</f>
        <v/>
      </c>
      <c r="E97" s="16">
        <f>_xlfn.PERCENTILE.INC(Data!$U$2:$U$2441,B97)</f>
        <v/>
      </c>
      <c r="F97" s="16">
        <f>_xlfn.PERCENTILE.INC(Data!$V$2:$V$2441,B97)</f>
        <v/>
      </c>
      <c r="K97" s="14">
        <f>Data!A97</f>
        <v/>
      </c>
      <c r="L97" s="12">
        <f>IF(Occurrence!J97&lt;=0,-1,IFERROR(MATCH(Occurrence!J97,$D$4:$D$102,1),0))</f>
        <v/>
      </c>
      <c r="M97" s="9">
        <f>IF(L97&lt;0,0,IF(L97=0,Occurrence!J97*$I$11,IF(L97&gt;=99,Occurrence!J97*$I$12,INDEX($C$4:$C$102,L97)+(Occurrence!J97-INDEX($D$4:$D$102,L97))/(INDEX($D$4:$D$102,L97+1)-INDEX($D$4:$D$102,L97))*(INDEX($C$4:$C$102,L97+1)-INDEX($C$4:$C$102,L97)))))</f>
        <v/>
      </c>
      <c r="N97" s="12">
        <f>IF(Occurrence!K97&lt;=0,-1,IFERROR(MATCH(Occurrence!K97,$D$4:$D$102,1),0))</f>
        <v/>
      </c>
      <c r="O97" s="9">
        <f>IF(N97&lt;0,0,IF(N97=0,Occurrence!K97*$I$11,IF(N97&gt;=99,Occurrence!K97*$I$12,INDEX($C$4:$C$102,N97)+(Occurrence!K97-INDEX($D$4:$D$102,N97))/(INDEX($D$4:$D$102,N97+1)-INDEX($D$4:$D$102,N97))*(INDEX($C$4:$C$102,N97+1)-INDEX($C$4:$C$102,N97)))))</f>
        <v/>
      </c>
      <c r="P97" s="12">
        <f>IFERROR(MATCH(Data!X97,$F$4:$F$102,1),0)</f>
        <v/>
      </c>
      <c r="Q97" s="9">
        <f>IF(P97=0,Data!X97+$I$13,IF(P97&gt;=99,Data!X97+$I$14,INDEX($E$4:$E$102,P97)+(Data!X97-INDEX($F$4:$F$102,P97))/(INDEX($F$4:$F$102,P97+1)-INDEX($F$4:$F$102,P97))*(INDEX($E$4:$E$102,P97+1)-INDEX($E$4:$E$102,P97))))</f>
        <v/>
      </c>
      <c r="R97" s="12">
        <f>IFERROR(MATCH(Data!Y97,$F$4:$F$102,1),0)</f>
        <v/>
      </c>
      <c r="S97" s="9">
        <f>IF(R97=0,Data!Y97+$I$13,IF(R97&gt;=99,Data!Y97+$I$14,INDEX($E$4:$E$102,R97)+(Data!Y97-INDEX($F$4:$F$102,R97))/(INDEX($F$4:$F$102,R97+1)-INDEX($F$4:$F$102,R97))*(INDEX($E$4:$E$102,R97+1)-INDEX($E$4:$E$102,R97))))</f>
        <v/>
      </c>
    </row>
    <row r="98">
      <c r="A98" s="11" t="n">
        <v>95</v>
      </c>
      <c r="B98" s="9">
        <f>A98/100</f>
        <v/>
      </c>
      <c r="C98" s="16">
        <f>_xlfn.PERCENTILE.INC(Data!$O$2:$O$2441,($I$5+B98*($I$6-1))/($I$4-1))</f>
        <v/>
      </c>
      <c r="D98" s="16">
        <f>_xlfn.PERCENTILE.INC(Occurrence!$I$2:$I$2441,($I$7+B98*($I$8-1))/($I$4-1))</f>
        <v/>
      </c>
      <c r="E98" s="16">
        <f>_xlfn.PERCENTILE.INC(Data!$U$2:$U$2441,B98)</f>
        <v/>
      </c>
      <c r="F98" s="16">
        <f>_xlfn.PERCENTILE.INC(Data!$V$2:$V$2441,B98)</f>
        <v/>
      </c>
      <c r="K98" s="14">
        <f>Data!A98</f>
        <v/>
      </c>
      <c r="L98" s="12">
        <f>IF(Occurrence!J98&lt;=0,-1,IFERROR(MATCH(Occurrence!J98,$D$4:$D$102,1),0))</f>
        <v/>
      </c>
      <c r="M98" s="9">
        <f>IF(L98&lt;0,0,IF(L98=0,Occurrence!J98*$I$11,IF(L98&gt;=99,Occurrence!J98*$I$12,INDEX($C$4:$C$102,L98)+(Occurrence!J98-INDEX($D$4:$D$102,L98))/(INDEX($D$4:$D$102,L98+1)-INDEX($D$4:$D$102,L98))*(INDEX($C$4:$C$102,L98+1)-INDEX($C$4:$C$102,L98)))))</f>
        <v/>
      </c>
      <c r="N98" s="12">
        <f>IF(Occurrence!K98&lt;=0,-1,IFERROR(MATCH(Occurrence!K98,$D$4:$D$102,1),0))</f>
        <v/>
      </c>
      <c r="O98" s="9">
        <f>IF(N98&lt;0,0,IF(N98=0,Occurrence!K98*$I$11,IF(N98&gt;=99,Occurrence!K98*$I$12,INDEX($C$4:$C$102,N98)+(Occurrence!K98-INDEX($D$4:$D$102,N98))/(INDEX($D$4:$D$102,N98+1)-INDEX($D$4:$D$102,N98))*(INDEX($C$4:$C$102,N98+1)-INDEX($C$4:$C$102,N98)))))</f>
        <v/>
      </c>
      <c r="P98" s="12">
        <f>IFERROR(MATCH(Data!X98,$F$4:$F$102,1),0)</f>
        <v/>
      </c>
      <c r="Q98" s="9">
        <f>IF(P98=0,Data!X98+$I$13,IF(P98&gt;=99,Data!X98+$I$14,INDEX($E$4:$E$102,P98)+(Data!X98-INDEX($F$4:$F$102,P98))/(INDEX($F$4:$F$102,P98+1)-INDEX($F$4:$F$102,P98))*(INDEX($E$4:$E$102,P98+1)-INDEX($E$4:$E$102,P98))))</f>
        <v/>
      </c>
      <c r="R98" s="12">
        <f>IFERROR(MATCH(Data!Y98,$F$4:$F$102,1),0)</f>
        <v/>
      </c>
      <c r="S98" s="9">
        <f>IF(R98=0,Data!Y98+$I$13,IF(R98&gt;=99,Data!Y98+$I$14,INDEX($E$4:$E$102,R98)+(Data!Y98-INDEX($F$4:$F$102,R98))/(INDEX($F$4:$F$102,R98+1)-INDEX($F$4:$F$102,R98))*(INDEX($E$4:$E$102,R98+1)-INDEX($E$4:$E$102,R98))))</f>
        <v/>
      </c>
    </row>
    <row r="99">
      <c r="A99" s="11" t="n">
        <v>96</v>
      </c>
      <c r="B99" s="9">
        <f>A99/100</f>
        <v/>
      </c>
      <c r="C99" s="16">
        <f>_xlfn.PERCENTILE.INC(Data!$O$2:$O$2441,($I$5+B99*($I$6-1))/($I$4-1))</f>
        <v/>
      </c>
      <c r="D99" s="16">
        <f>_xlfn.PERCENTILE.INC(Occurrence!$I$2:$I$2441,($I$7+B99*($I$8-1))/($I$4-1))</f>
        <v/>
      </c>
      <c r="E99" s="16">
        <f>_xlfn.PERCENTILE.INC(Data!$U$2:$U$2441,B99)</f>
        <v/>
      </c>
      <c r="F99" s="16">
        <f>_xlfn.PERCENTILE.INC(Data!$V$2:$V$2441,B99)</f>
        <v/>
      </c>
      <c r="K99" s="14">
        <f>Data!A99</f>
        <v/>
      </c>
      <c r="L99" s="12">
        <f>IF(Occurrence!J99&lt;=0,-1,IFERROR(MATCH(Occurrence!J99,$D$4:$D$102,1),0))</f>
        <v/>
      </c>
      <c r="M99" s="9">
        <f>IF(L99&lt;0,0,IF(L99=0,Occurrence!J99*$I$11,IF(L99&gt;=99,Occurrence!J99*$I$12,INDEX($C$4:$C$102,L99)+(Occurrence!J99-INDEX($D$4:$D$102,L99))/(INDEX($D$4:$D$102,L99+1)-INDEX($D$4:$D$102,L99))*(INDEX($C$4:$C$102,L99+1)-INDEX($C$4:$C$102,L99)))))</f>
        <v/>
      </c>
      <c r="N99" s="12">
        <f>IF(Occurrence!K99&lt;=0,-1,IFERROR(MATCH(Occurrence!K99,$D$4:$D$102,1),0))</f>
        <v/>
      </c>
      <c r="O99" s="9">
        <f>IF(N99&lt;0,0,IF(N99=0,Occurrence!K99*$I$11,IF(N99&gt;=99,Occurrence!K99*$I$12,INDEX($C$4:$C$102,N99)+(Occurrence!K99-INDEX($D$4:$D$102,N99))/(INDEX($D$4:$D$102,N99+1)-INDEX($D$4:$D$102,N99))*(INDEX($C$4:$C$102,N99+1)-INDEX($C$4:$C$102,N99)))))</f>
        <v/>
      </c>
      <c r="P99" s="12">
        <f>IFERROR(MATCH(Data!X99,$F$4:$F$102,1),0)</f>
        <v/>
      </c>
      <c r="Q99" s="9">
        <f>IF(P99=0,Data!X99+$I$13,IF(P99&gt;=99,Data!X99+$I$14,INDEX($E$4:$E$102,P99)+(Data!X99-INDEX($F$4:$F$102,P99))/(INDEX($F$4:$F$102,P99+1)-INDEX($F$4:$F$102,P99))*(INDEX($E$4:$E$102,P99+1)-INDEX($E$4:$E$102,P99))))</f>
        <v/>
      </c>
      <c r="R99" s="12">
        <f>IFERROR(MATCH(Data!Y99,$F$4:$F$102,1),0)</f>
        <v/>
      </c>
      <c r="S99" s="9">
        <f>IF(R99=0,Data!Y99+$I$13,IF(R99&gt;=99,Data!Y99+$I$14,INDEX($E$4:$E$102,R99)+(Data!Y99-INDEX($F$4:$F$102,R99))/(INDEX($F$4:$F$102,R99+1)-INDEX($F$4:$F$102,R99))*(INDEX($E$4:$E$102,R99+1)-INDEX($E$4:$E$102,R99))))</f>
        <v/>
      </c>
    </row>
    <row r="100">
      <c r="A100" s="11" t="n">
        <v>97</v>
      </c>
      <c r="B100" s="9">
        <f>A100/100</f>
        <v/>
      </c>
      <c r="C100" s="16">
        <f>_xlfn.PERCENTILE.INC(Data!$O$2:$O$2441,($I$5+B100*($I$6-1))/($I$4-1))</f>
        <v/>
      </c>
      <c r="D100" s="16">
        <f>_xlfn.PERCENTILE.INC(Occurrence!$I$2:$I$2441,($I$7+B100*($I$8-1))/($I$4-1))</f>
        <v/>
      </c>
      <c r="E100" s="16">
        <f>_xlfn.PERCENTILE.INC(Data!$U$2:$U$2441,B100)</f>
        <v/>
      </c>
      <c r="F100" s="16">
        <f>_xlfn.PERCENTILE.INC(Data!$V$2:$V$2441,B100)</f>
        <v/>
      </c>
      <c r="K100" s="14">
        <f>Data!A100</f>
        <v/>
      </c>
      <c r="L100" s="12">
        <f>IF(Occurrence!J100&lt;=0,-1,IFERROR(MATCH(Occurrence!J100,$D$4:$D$102,1),0))</f>
        <v/>
      </c>
      <c r="M100" s="9">
        <f>IF(L100&lt;0,0,IF(L100=0,Occurrence!J100*$I$11,IF(L100&gt;=99,Occurrence!J100*$I$12,INDEX($C$4:$C$102,L100)+(Occurrence!J100-INDEX($D$4:$D$102,L100))/(INDEX($D$4:$D$102,L100+1)-INDEX($D$4:$D$102,L100))*(INDEX($C$4:$C$102,L100+1)-INDEX($C$4:$C$102,L100)))))</f>
        <v/>
      </c>
      <c r="N100" s="12">
        <f>IF(Occurrence!K100&lt;=0,-1,IFERROR(MATCH(Occurrence!K100,$D$4:$D$102,1),0))</f>
        <v/>
      </c>
      <c r="O100" s="9">
        <f>IF(N100&lt;0,0,IF(N100=0,Occurrence!K100*$I$11,IF(N100&gt;=99,Occurrence!K100*$I$12,INDEX($C$4:$C$102,N100)+(Occurrence!K100-INDEX($D$4:$D$102,N100))/(INDEX($D$4:$D$102,N100+1)-INDEX($D$4:$D$102,N100))*(INDEX($C$4:$C$102,N100+1)-INDEX($C$4:$C$102,N100)))))</f>
        <v/>
      </c>
      <c r="P100" s="12">
        <f>IFERROR(MATCH(Data!X100,$F$4:$F$102,1),0)</f>
        <v/>
      </c>
      <c r="Q100" s="9">
        <f>IF(P100=0,Data!X100+$I$13,IF(P100&gt;=99,Data!X100+$I$14,INDEX($E$4:$E$102,P100)+(Data!X100-INDEX($F$4:$F$102,P100))/(INDEX($F$4:$F$102,P100+1)-INDEX($F$4:$F$102,P100))*(INDEX($E$4:$E$102,P100+1)-INDEX($E$4:$E$102,P100))))</f>
        <v/>
      </c>
      <c r="R100" s="12">
        <f>IFERROR(MATCH(Data!Y100,$F$4:$F$102,1),0)</f>
        <v/>
      </c>
      <c r="S100" s="9">
        <f>IF(R100=0,Data!Y100+$I$13,IF(R100&gt;=99,Data!Y100+$I$14,INDEX($E$4:$E$102,R100)+(Data!Y100-INDEX($F$4:$F$102,R100))/(INDEX($F$4:$F$102,R100+1)-INDEX($F$4:$F$102,R100))*(INDEX($E$4:$E$102,R100+1)-INDEX($E$4:$E$102,R100))))</f>
        <v/>
      </c>
    </row>
    <row r="101">
      <c r="A101" s="11" t="n">
        <v>98</v>
      </c>
      <c r="B101" s="9">
        <f>A101/100</f>
        <v/>
      </c>
      <c r="C101" s="16">
        <f>_xlfn.PERCENTILE.INC(Data!$O$2:$O$2441,($I$5+B101*($I$6-1))/($I$4-1))</f>
        <v/>
      </c>
      <c r="D101" s="16">
        <f>_xlfn.PERCENTILE.INC(Occurrence!$I$2:$I$2441,($I$7+B101*($I$8-1))/($I$4-1))</f>
        <v/>
      </c>
      <c r="E101" s="16">
        <f>_xlfn.PERCENTILE.INC(Data!$U$2:$U$2441,B101)</f>
        <v/>
      </c>
      <c r="F101" s="16">
        <f>_xlfn.PERCENTILE.INC(Data!$V$2:$V$2441,B101)</f>
        <v/>
      </c>
      <c r="K101" s="14">
        <f>Data!A101</f>
        <v/>
      </c>
      <c r="L101" s="12">
        <f>IF(Occurrence!J101&lt;=0,-1,IFERROR(MATCH(Occurrence!J101,$D$4:$D$102,1),0))</f>
        <v/>
      </c>
      <c r="M101" s="9">
        <f>IF(L101&lt;0,0,IF(L101=0,Occurrence!J101*$I$11,IF(L101&gt;=99,Occurrence!J101*$I$12,INDEX($C$4:$C$102,L101)+(Occurrence!J101-INDEX($D$4:$D$102,L101))/(INDEX($D$4:$D$102,L101+1)-INDEX($D$4:$D$102,L101))*(INDEX($C$4:$C$102,L101+1)-INDEX($C$4:$C$102,L101)))))</f>
        <v/>
      </c>
      <c r="N101" s="12">
        <f>IF(Occurrence!K101&lt;=0,-1,IFERROR(MATCH(Occurrence!K101,$D$4:$D$102,1),0))</f>
        <v/>
      </c>
      <c r="O101" s="9">
        <f>IF(N101&lt;0,0,IF(N101=0,Occurrence!K101*$I$11,IF(N101&gt;=99,Occurrence!K101*$I$12,INDEX($C$4:$C$102,N101)+(Occurrence!K101-INDEX($D$4:$D$102,N101))/(INDEX($D$4:$D$102,N101+1)-INDEX($D$4:$D$102,N101))*(INDEX($C$4:$C$102,N101+1)-INDEX($C$4:$C$102,N101)))))</f>
        <v/>
      </c>
      <c r="P101" s="12">
        <f>IFERROR(MATCH(Data!X101,$F$4:$F$102,1),0)</f>
        <v/>
      </c>
      <c r="Q101" s="9">
        <f>IF(P101=0,Data!X101+$I$13,IF(P101&gt;=99,Data!X101+$I$14,INDEX($E$4:$E$102,P101)+(Data!X101-INDEX($F$4:$F$102,P101))/(INDEX($F$4:$F$102,P101+1)-INDEX($F$4:$F$102,P101))*(INDEX($E$4:$E$102,P101+1)-INDEX($E$4:$E$102,P101))))</f>
        <v/>
      </c>
      <c r="R101" s="12">
        <f>IFERROR(MATCH(Data!Y101,$F$4:$F$102,1),0)</f>
        <v/>
      </c>
      <c r="S101" s="9">
        <f>IF(R101=0,Data!Y101+$I$13,IF(R101&gt;=99,Data!Y101+$I$14,INDEX($E$4:$E$102,R101)+(Data!Y101-INDEX($F$4:$F$102,R101))/(INDEX($F$4:$F$102,R101+1)-INDEX($F$4:$F$102,R101))*(INDEX($E$4:$E$102,R101+1)-INDEX($E$4:$E$102,R101))))</f>
        <v/>
      </c>
    </row>
    <row r="102">
      <c r="A102" s="11" t="n">
        <v>99</v>
      </c>
      <c r="B102" s="9">
        <f>A102/100</f>
        <v/>
      </c>
      <c r="C102" s="16">
        <f>_xlfn.PERCENTILE.INC(Data!$O$2:$O$2441,($I$5+B102*($I$6-1))/($I$4-1))</f>
        <v/>
      </c>
      <c r="D102" s="16">
        <f>_xlfn.PERCENTILE.INC(Occurrence!$I$2:$I$2441,($I$7+B102*($I$8-1))/($I$4-1))</f>
        <v/>
      </c>
      <c r="E102" s="16">
        <f>_xlfn.PERCENTILE.INC(Data!$U$2:$U$2441,B102)</f>
        <v/>
      </c>
      <c r="F102" s="16">
        <f>_xlfn.PERCENTILE.INC(Data!$V$2:$V$2441,B102)</f>
        <v/>
      </c>
      <c r="K102" s="14">
        <f>Data!A102</f>
        <v/>
      </c>
      <c r="L102" s="12">
        <f>IF(Occurrence!J102&lt;=0,-1,IFERROR(MATCH(Occurrence!J102,$D$4:$D$102,1),0))</f>
        <v/>
      </c>
      <c r="M102" s="9">
        <f>IF(L102&lt;0,0,IF(L102=0,Occurrence!J102*$I$11,IF(L102&gt;=99,Occurrence!J102*$I$12,INDEX($C$4:$C$102,L102)+(Occurrence!J102-INDEX($D$4:$D$102,L102))/(INDEX($D$4:$D$102,L102+1)-INDEX($D$4:$D$102,L102))*(INDEX($C$4:$C$102,L102+1)-INDEX($C$4:$C$102,L102)))))</f>
        <v/>
      </c>
      <c r="N102" s="12">
        <f>IF(Occurrence!K102&lt;=0,-1,IFERROR(MATCH(Occurrence!K102,$D$4:$D$102,1),0))</f>
        <v/>
      </c>
      <c r="O102" s="9">
        <f>IF(N102&lt;0,0,IF(N102=0,Occurrence!K102*$I$11,IF(N102&gt;=99,Occurrence!K102*$I$12,INDEX($C$4:$C$102,N102)+(Occurrence!K102-INDEX($D$4:$D$102,N102))/(INDEX($D$4:$D$102,N102+1)-INDEX($D$4:$D$102,N102))*(INDEX($C$4:$C$102,N102+1)-INDEX($C$4:$C$102,N102)))))</f>
        <v/>
      </c>
      <c r="P102" s="12">
        <f>IFERROR(MATCH(Data!X102,$F$4:$F$102,1),0)</f>
        <v/>
      </c>
      <c r="Q102" s="9">
        <f>IF(P102=0,Data!X102+$I$13,IF(P102&gt;=99,Data!X102+$I$14,INDEX($E$4:$E$102,P102)+(Data!X102-INDEX($F$4:$F$102,P102))/(INDEX($F$4:$F$102,P102+1)-INDEX($F$4:$F$102,P102))*(INDEX($E$4:$E$102,P102+1)-INDEX($E$4:$E$102,P102))))</f>
        <v/>
      </c>
      <c r="R102" s="12">
        <f>IFERROR(MATCH(Data!Y102,$F$4:$F$102,1),0)</f>
        <v/>
      </c>
      <c r="S102" s="9">
        <f>IF(R102=0,Data!Y102+$I$13,IF(R102&gt;=99,Data!Y102+$I$14,INDEX($E$4:$E$102,R102)+(Data!Y102-INDEX($F$4:$F$102,R102))/(INDEX($F$4:$F$102,R102+1)-INDEX($F$4:$F$102,R102))*(INDEX($E$4:$E$102,R102+1)-INDEX($E$4:$E$102,R102))))</f>
        <v/>
      </c>
    </row>
    <row r="103">
      <c r="K103" s="14">
        <f>Data!A103</f>
        <v/>
      </c>
      <c r="L103" s="12">
        <f>IF(Occurrence!J103&lt;=0,-1,IFERROR(MATCH(Occurrence!J103,$D$4:$D$102,1),0))</f>
        <v/>
      </c>
      <c r="M103" s="9">
        <f>IF(L103&lt;0,0,IF(L103=0,Occurrence!J103*$I$11,IF(L103&gt;=99,Occurrence!J103*$I$12,INDEX($C$4:$C$102,L103)+(Occurrence!J103-INDEX($D$4:$D$102,L103))/(INDEX($D$4:$D$102,L103+1)-INDEX($D$4:$D$102,L103))*(INDEX($C$4:$C$102,L103+1)-INDEX($C$4:$C$102,L103)))))</f>
        <v/>
      </c>
      <c r="N103" s="12">
        <f>IF(Occurrence!K103&lt;=0,-1,IFERROR(MATCH(Occurrence!K103,$D$4:$D$102,1),0))</f>
        <v/>
      </c>
      <c r="O103" s="9">
        <f>IF(N103&lt;0,0,IF(N103=0,Occurrence!K103*$I$11,IF(N103&gt;=99,Occurrence!K103*$I$12,INDEX($C$4:$C$102,N103)+(Occurrence!K103-INDEX($D$4:$D$102,N103))/(INDEX($D$4:$D$102,N103+1)-INDEX($D$4:$D$102,N103))*(INDEX($C$4:$C$102,N103+1)-INDEX($C$4:$C$102,N103)))))</f>
        <v/>
      </c>
      <c r="P103" s="12">
        <f>IFERROR(MATCH(Data!X103,$F$4:$F$102,1),0)</f>
        <v/>
      </c>
      <c r="Q103" s="9">
        <f>IF(P103=0,Data!X103+$I$13,IF(P103&gt;=99,Data!X103+$I$14,INDEX($E$4:$E$102,P103)+(Data!X103-INDEX($F$4:$F$102,P103))/(INDEX($F$4:$F$102,P103+1)-INDEX($F$4:$F$102,P103))*(INDEX($E$4:$E$102,P103+1)-INDEX($E$4:$E$102,P103))))</f>
        <v/>
      </c>
      <c r="R103" s="12">
        <f>IFERROR(MATCH(Data!Y103,$F$4:$F$102,1),0)</f>
        <v/>
      </c>
      <c r="S103" s="9">
        <f>IF(R103=0,Data!Y103+$I$13,IF(R103&gt;=99,Data!Y103+$I$14,INDEX($E$4:$E$102,R103)+(Data!Y103-INDEX($F$4:$F$102,R103))/(INDEX($F$4:$F$102,R103+1)-INDEX($F$4:$F$102,R103))*(INDEX($E$4:$E$102,R103+1)-INDEX($E$4:$E$102,R103))))</f>
        <v/>
      </c>
    </row>
    <row r="104">
      <c r="K104" s="14">
        <f>Data!A104</f>
        <v/>
      </c>
      <c r="L104" s="12">
        <f>IF(Occurrence!J104&lt;=0,-1,IFERROR(MATCH(Occurrence!J104,$D$4:$D$102,1),0))</f>
        <v/>
      </c>
      <c r="M104" s="9">
        <f>IF(L104&lt;0,0,IF(L104=0,Occurrence!J104*$I$11,IF(L104&gt;=99,Occurrence!J104*$I$12,INDEX($C$4:$C$102,L104)+(Occurrence!J104-INDEX($D$4:$D$102,L104))/(INDEX($D$4:$D$102,L104+1)-INDEX($D$4:$D$102,L104))*(INDEX($C$4:$C$102,L104+1)-INDEX($C$4:$C$102,L104)))))</f>
        <v/>
      </c>
      <c r="N104" s="12">
        <f>IF(Occurrence!K104&lt;=0,-1,IFERROR(MATCH(Occurrence!K104,$D$4:$D$102,1),0))</f>
        <v/>
      </c>
      <c r="O104" s="9">
        <f>IF(N104&lt;0,0,IF(N104=0,Occurrence!K104*$I$11,IF(N104&gt;=99,Occurrence!K104*$I$12,INDEX($C$4:$C$102,N104)+(Occurrence!K104-INDEX($D$4:$D$102,N104))/(INDEX($D$4:$D$102,N104+1)-INDEX($D$4:$D$102,N104))*(INDEX($C$4:$C$102,N104+1)-INDEX($C$4:$C$102,N104)))))</f>
        <v/>
      </c>
      <c r="P104" s="12">
        <f>IFERROR(MATCH(Data!X104,$F$4:$F$102,1),0)</f>
        <v/>
      </c>
      <c r="Q104" s="9">
        <f>IF(P104=0,Data!X104+$I$13,IF(P104&gt;=99,Data!X104+$I$14,INDEX($E$4:$E$102,P104)+(Data!X104-INDEX($F$4:$F$102,P104))/(INDEX($F$4:$F$102,P104+1)-INDEX($F$4:$F$102,P104))*(INDEX($E$4:$E$102,P104+1)-INDEX($E$4:$E$102,P104))))</f>
        <v/>
      </c>
      <c r="R104" s="12">
        <f>IFERROR(MATCH(Data!Y104,$F$4:$F$102,1),0)</f>
        <v/>
      </c>
      <c r="S104" s="9">
        <f>IF(R104=0,Data!Y104+$I$13,IF(R104&gt;=99,Data!Y104+$I$14,INDEX($E$4:$E$102,R104)+(Data!Y104-INDEX($F$4:$F$102,R104))/(INDEX($F$4:$F$102,R104+1)-INDEX($F$4:$F$102,R104))*(INDEX($E$4:$E$102,R104+1)-INDEX($E$4:$E$102,R104))))</f>
        <v/>
      </c>
    </row>
    <row r="105">
      <c r="K105" s="14">
        <f>Data!A105</f>
        <v/>
      </c>
      <c r="L105" s="12">
        <f>IF(Occurrence!J105&lt;=0,-1,IFERROR(MATCH(Occurrence!J105,$D$4:$D$102,1),0))</f>
        <v/>
      </c>
      <c r="M105" s="9">
        <f>IF(L105&lt;0,0,IF(L105=0,Occurrence!J105*$I$11,IF(L105&gt;=99,Occurrence!J105*$I$12,INDEX($C$4:$C$102,L105)+(Occurrence!J105-INDEX($D$4:$D$102,L105))/(INDEX($D$4:$D$102,L105+1)-INDEX($D$4:$D$102,L105))*(INDEX($C$4:$C$102,L105+1)-INDEX($C$4:$C$102,L105)))))</f>
        <v/>
      </c>
      <c r="N105" s="12">
        <f>IF(Occurrence!K105&lt;=0,-1,IFERROR(MATCH(Occurrence!K105,$D$4:$D$102,1),0))</f>
        <v/>
      </c>
      <c r="O105" s="9">
        <f>IF(N105&lt;0,0,IF(N105=0,Occurrence!K105*$I$11,IF(N105&gt;=99,Occurrence!K105*$I$12,INDEX($C$4:$C$102,N105)+(Occurrence!K105-INDEX($D$4:$D$102,N105))/(INDEX($D$4:$D$102,N105+1)-INDEX($D$4:$D$102,N105))*(INDEX($C$4:$C$102,N105+1)-INDEX($C$4:$C$102,N105)))))</f>
        <v/>
      </c>
      <c r="P105" s="12">
        <f>IFERROR(MATCH(Data!X105,$F$4:$F$102,1),0)</f>
        <v/>
      </c>
      <c r="Q105" s="9">
        <f>IF(P105=0,Data!X105+$I$13,IF(P105&gt;=99,Data!X105+$I$14,INDEX($E$4:$E$102,P105)+(Data!X105-INDEX($F$4:$F$102,P105))/(INDEX($F$4:$F$102,P105+1)-INDEX($F$4:$F$102,P105))*(INDEX($E$4:$E$102,P105+1)-INDEX($E$4:$E$102,P105))))</f>
        <v/>
      </c>
      <c r="R105" s="12">
        <f>IFERROR(MATCH(Data!Y105,$F$4:$F$102,1),0)</f>
        <v/>
      </c>
      <c r="S105" s="9">
        <f>IF(R105=0,Data!Y105+$I$13,IF(R105&gt;=99,Data!Y105+$I$14,INDEX($E$4:$E$102,R105)+(Data!Y105-INDEX($F$4:$F$102,R105))/(INDEX($F$4:$F$102,R105+1)-INDEX($F$4:$F$102,R105))*(INDEX($E$4:$E$102,R105+1)-INDEX($E$4:$E$102,R105))))</f>
        <v/>
      </c>
    </row>
    <row r="106">
      <c r="K106" s="14">
        <f>Data!A106</f>
        <v/>
      </c>
      <c r="L106" s="12">
        <f>IF(Occurrence!J106&lt;=0,-1,IFERROR(MATCH(Occurrence!J106,$D$4:$D$102,1),0))</f>
        <v/>
      </c>
      <c r="M106" s="9">
        <f>IF(L106&lt;0,0,IF(L106=0,Occurrence!J106*$I$11,IF(L106&gt;=99,Occurrence!J106*$I$12,INDEX($C$4:$C$102,L106)+(Occurrence!J106-INDEX($D$4:$D$102,L106))/(INDEX($D$4:$D$102,L106+1)-INDEX($D$4:$D$102,L106))*(INDEX($C$4:$C$102,L106+1)-INDEX($C$4:$C$102,L106)))))</f>
        <v/>
      </c>
      <c r="N106" s="12">
        <f>IF(Occurrence!K106&lt;=0,-1,IFERROR(MATCH(Occurrence!K106,$D$4:$D$102,1),0))</f>
        <v/>
      </c>
      <c r="O106" s="9">
        <f>IF(N106&lt;0,0,IF(N106=0,Occurrence!K106*$I$11,IF(N106&gt;=99,Occurrence!K106*$I$12,INDEX($C$4:$C$102,N106)+(Occurrence!K106-INDEX($D$4:$D$102,N106))/(INDEX($D$4:$D$102,N106+1)-INDEX($D$4:$D$102,N106))*(INDEX($C$4:$C$102,N106+1)-INDEX($C$4:$C$102,N106)))))</f>
        <v/>
      </c>
      <c r="P106" s="12">
        <f>IFERROR(MATCH(Data!X106,$F$4:$F$102,1),0)</f>
        <v/>
      </c>
      <c r="Q106" s="9">
        <f>IF(P106=0,Data!X106+$I$13,IF(P106&gt;=99,Data!X106+$I$14,INDEX($E$4:$E$102,P106)+(Data!X106-INDEX($F$4:$F$102,P106))/(INDEX($F$4:$F$102,P106+1)-INDEX($F$4:$F$102,P106))*(INDEX($E$4:$E$102,P106+1)-INDEX($E$4:$E$102,P106))))</f>
        <v/>
      </c>
      <c r="R106" s="12">
        <f>IFERROR(MATCH(Data!Y106,$F$4:$F$102,1),0)</f>
        <v/>
      </c>
      <c r="S106" s="9">
        <f>IF(R106=0,Data!Y106+$I$13,IF(R106&gt;=99,Data!Y106+$I$14,INDEX($E$4:$E$102,R106)+(Data!Y106-INDEX($F$4:$F$102,R106))/(INDEX($F$4:$F$102,R106+1)-INDEX($F$4:$F$102,R106))*(INDEX($E$4:$E$102,R106+1)-INDEX($E$4:$E$102,R106))))</f>
        <v/>
      </c>
    </row>
    <row r="107">
      <c r="K107" s="14">
        <f>Data!A107</f>
        <v/>
      </c>
      <c r="L107" s="12">
        <f>IF(Occurrence!J107&lt;=0,-1,IFERROR(MATCH(Occurrence!J107,$D$4:$D$102,1),0))</f>
        <v/>
      </c>
      <c r="M107" s="9">
        <f>IF(L107&lt;0,0,IF(L107=0,Occurrence!J107*$I$11,IF(L107&gt;=99,Occurrence!J107*$I$12,INDEX($C$4:$C$102,L107)+(Occurrence!J107-INDEX($D$4:$D$102,L107))/(INDEX($D$4:$D$102,L107+1)-INDEX($D$4:$D$102,L107))*(INDEX($C$4:$C$102,L107+1)-INDEX($C$4:$C$102,L107)))))</f>
        <v/>
      </c>
      <c r="N107" s="12">
        <f>IF(Occurrence!K107&lt;=0,-1,IFERROR(MATCH(Occurrence!K107,$D$4:$D$102,1),0))</f>
        <v/>
      </c>
      <c r="O107" s="9">
        <f>IF(N107&lt;0,0,IF(N107=0,Occurrence!K107*$I$11,IF(N107&gt;=99,Occurrence!K107*$I$12,INDEX($C$4:$C$102,N107)+(Occurrence!K107-INDEX($D$4:$D$102,N107))/(INDEX($D$4:$D$102,N107+1)-INDEX($D$4:$D$102,N107))*(INDEX($C$4:$C$102,N107+1)-INDEX($C$4:$C$102,N107)))))</f>
        <v/>
      </c>
      <c r="P107" s="12">
        <f>IFERROR(MATCH(Data!X107,$F$4:$F$102,1),0)</f>
        <v/>
      </c>
      <c r="Q107" s="9">
        <f>IF(P107=0,Data!X107+$I$13,IF(P107&gt;=99,Data!X107+$I$14,INDEX($E$4:$E$102,P107)+(Data!X107-INDEX($F$4:$F$102,P107))/(INDEX($F$4:$F$102,P107+1)-INDEX($F$4:$F$102,P107))*(INDEX($E$4:$E$102,P107+1)-INDEX($E$4:$E$102,P107))))</f>
        <v/>
      </c>
      <c r="R107" s="12">
        <f>IFERROR(MATCH(Data!Y107,$F$4:$F$102,1),0)</f>
        <v/>
      </c>
      <c r="S107" s="9">
        <f>IF(R107=0,Data!Y107+$I$13,IF(R107&gt;=99,Data!Y107+$I$14,INDEX($E$4:$E$102,R107)+(Data!Y107-INDEX($F$4:$F$102,R107))/(INDEX($F$4:$F$102,R107+1)-INDEX($F$4:$F$102,R107))*(INDEX($E$4:$E$102,R107+1)-INDEX($E$4:$E$102,R107))))</f>
        <v/>
      </c>
    </row>
    <row r="108">
      <c r="K108" s="14">
        <f>Data!A108</f>
        <v/>
      </c>
      <c r="L108" s="12">
        <f>IF(Occurrence!J108&lt;=0,-1,IFERROR(MATCH(Occurrence!J108,$D$4:$D$102,1),0))</f>
        <v/>
      </c>
      <c r="M108" s="9">
        <f>IF(L108&lt;0,0,IF(L108=0,Occurrence!J108*$I$11,IF(L108&gt;=99,Occurrence!J108*$I$12,INDEX($C$4:$C$102,L108)+(Occurrence!J108-INDEX($D$4:$D$102,L108))/(INDEX($D$4:$D$102,L108+1)-INDEX($D$4:$D$102,L108))*(INDEX($C$4:$C$102,L108+1)-INDEX($C$4:$C$102,L108)))))</f>
        <v/>
      </c>
      <c r="N108" s="12">
        <f>IF(Occurrence!K108&lt;=0,-1,IFERROR(MATCH(Occurrence!K108,$D$4:$D$102,1),0))</f>
        <v/>
      </c>
      <c r="O108" s="9">
        <f>IF(N108&lt;0,0,IF(N108=0,Occurrence!K108*$I$11,IF(N108&gt;=99,Occurrence!K108*$I$12,INDEX($C$4:$C$102,N108)+(Occurrence!K108-INDEX($D$4:$D$102,N108))/(INDEX($D$4:$D$102,N108+1)-INDEX($D$4:$D$102,N108))*(INDEX($C$4:$C$102,N108+1)-INDEX($C$4:$C$102,N108)))))</f>
        <v/>
      </c>
      <c r="P108" s="12">
        <f>IFERROR(MATCH(Data!X108,$F$4:$F$102,1),0)</f>
        <v/>
      </c>
      <c r="Q108" s="9">
        <f>IF(P108=0,Data!X108+$I$13,IF(P108&gt;=99,Data!X108+$I$14,INDEX($E$4:$E$102,P108)+(Data!X108-INDEX($F$4:$F$102,P108))/(INDEX($F$4:$F$102,P108+1)-INDEX($F$4:$F$102,P108))*(INDEX($E$4:$E$102,P108+1)-INDEX($E$4:$E$102,P108))))</f>
        <v/>
      </c>
      <c r="R108" s="12">
        <f>IFERROR(MATCH(Data!Y108,$F$4:$F$102,1),0)</f>
        <v/>
      </c>
      <c r="S108" s="9">
        <f>IF(R108=0,Data!Y108+$I$13,IF(R108&gt;=99,Data!Y108+$I$14,INDEX($E$4:$E$102,R108)+(Data!Y108-INDEX($F$4:$F$102,R108))/(INDEX($F$4:$F$102,R108+1)-INDEX($F$4:$F$102,R108))*(INDEX($E$4:$E$102,R108+1)-INDEX($E$4:$E$102,R108))))</f>
        <v/>
      </c>
    </row>
    <row r="109">
      <c r="K109" s="14">
        <f>Data!A109</f>
        <v/>
      </c>
      <c r="L109" s="12">
        <f>IF(Occurrence!J109&lt;=0,-1,IFERROR(MATCH(Occurrence!J109,$D$4:$D$102,1),0))</f>
        <v/>
      </c>
      <c r="M109" s="9">
        <f>IF(L109&lt;0,0,IF(L109=0,Occurrence!J109*$I$11,IF(L109&gt;=99,Occurrence!J109*$I$12,INDEX($C$4:$C$102,L109)+(Occurrence!J109-INDEX($D$4:$D$102,L109))/(INDEX($D$4:$D$102,L109+1)-INDEX($D$4:$D$102,L109))*(INDEX($C$4:$C$102,L109+1)-INDEX($C$4:$C$102,L109)))))</f>
        <v/>
      </c>
      <c r="N109" s="12">
        <f>IF(Occurrence!K109&lt;=0,-1,IFERROR(MATCH(Occurrence!K109,$D$4:$D$102,1),0))</f>
        <v/>
      </c>
      <c r="O109" s="9">
        <f>IF(N109&lt;0,0,IF(N109=0,Occurrence!K109*$I$11,IF(N109&gt;=99,Occurrence!K109*$I$12,INDEX($C$4:$C$102,N109)+(Occurrence!K109-INDEX($D$4:$D$102,N109))/(INDEX($D$4:$D$102,N109+1)-INDEX($D$4:$D$102,N109))*(INDEX($C$4:$C$102,N109+1)-INDEX($C$4:$C$102,N109)))))</f>
        <v/>
      </c>
      <c r="P109" s="12">
        <f>IFERROR(MATCH(Data!X109,$F$4:$F$102,1),0)</f>
        <v/>
      </c>
      <c r="Q109" s="9">
        <f>IF(P109=0,Data!X109+$I$13,IF(P109&gt;=99,Data!X109+$I$14,INDEX($E$4:$E$102,P109)+(Data!X109-INDEX($F$4:$F$102,P109))/(INDEX($F$4:$F$102,P109+1)-INDEX($F$4:$F$102,P109))*(INDEX($E$4:$E$102,P109+1)-INDEX($E$4:$E$102,P109))))</f>
        <v/>
      </c>
      <c r="R109" s="12">
        <f>IFERROR(MATCH(Data!Y109,$F$4:$F$102,1),0)</f>
        <v/>
      </c>
      <c r="S109" s="9">
        <f>IF(R109=0,Data!Y109+$I$13,IF(R109&gt;=99,Data!Y109+$I$14,INDEX($E$4:$E$102,R109)+(Data!Y109-INDEX($F$4:$F$102,R109))/(INDEX($F$4:$F$102,R109+1)-INDEX($F$4:$F$102,R109))*(INDEX($E$4:$E$102,R109+1)-INDEX($E$4:$E$102,R109))))</f>
        <v/>
      </c>
    </row>
    <row r="110">
      <c r="K110" s="14">
        <f>Data!A110</f>
        <v/>
      </c>
      <c r="L110" s="12">
        <f>IF(Occurrence!J110&lt;=0,-1,IFERROR(MATCH(Occurrence!J110,$D$4:$D$102,1),0))</f>
        <v/>
      </c>
      <c r="M110" s="9">
        <f>IF(L110&lt;0,0,IF(L110=0,Occurrence!J110*$I$11,IF(L110&gt;=99,Occurrence!J110*$I$12,INDEX($C$4:$C$102,L110)+(Occurrence!J110-INDEX($D$4:$D$102,L110))/(INDEX($D$4:$D$102,L110+1)-INDEX($D$4:$D$102,L110))*(INDEX($C$4:$C$102,L110+1)-INDEX($C$4:$C$102,L110)))))</f>
        <v/>
      </c>
      <c r="N110" s="12">
        <f>IF(Occurrence!K110&lt;=0,-1,IFERROR(MATCH(Occurrence!K110,$D$4:$D$102,1),0))</f>
        <v/>
      </c>
      <c r="O110" s="9">
        <f>IF(N110&lt;0,0,IF(N110=0,Occurrence!K110*$I$11,IF(N110&gt;=99,Occurrence!K110*$I$12,INDEX($C$4:$C$102,N110)+(Occurrence!K110-INDEX($D$4:$D$102,N110))/(INDEX($D$4:$D$102,N110+1)-INDEX($D$4:$D$102,N110))*(INDEX($C$4:$C$102,N110+1)-INDEX($C$4:$C$102,N110)))))</f>
        <v/>
      </c>
      <c r="P110" s="12">
        <f>IFERROR(MATCH(Data!X110,$F$4:$F$102,1),0)</f>
        <v/>
      </c>
      <c r="Q110" s="9">
        <f>IF(P110=0,Data!X110+$I$13,IF(P110&gt;=99,Data!X110+$I$14,INDEX($E$4:$E$102,P110)+(Data!X110-INDEX($F$4:$F$102,P110))/(INDEX($F$4:$F$102,P110+1)-INDEX($F$4:$F$102,P110))*(INDEX($E$4:$E$102,P110+1)-INDEX($E$4:$E$102,P110))))</f>
        <v/>
      </c>
      <c r="R110" s="12">
        <f>IFERROR(MATCH(Data!Y110,$F$4:$F$102,1),0)</f>
        <v/>
      </c>
      <c r="S110" s="9">
        <f>IF(R110=0,Data!Y110+$I$13,IF(R110&gt;=99,Data!Y110+$I$14,INDEX($E$4:$E$102,R110)+(Data!Y110-INDEX($F$4:$F$102,R110))/(INDEX($F$4:$F$102,R110+1)-INDEX($F$4:$F$102,R110))*(INDEX($E$4:$E$102,R110+1)-INDEX($E$4:$E$102,R110))))</f>
        <v/>
      </c>
    </row>
    <row r="111">
      <c r="K111" s="14">
        <f>Data!A111</f>
        <v/>
      </c>
      <c r="L111" s="12">
        <f>IF(Occurrence!J111&lt;=0,-1,IFERROR(MATCH(Occurrence!J111,$D$4:$D$102,1),0))</f>
        <v/>
      </c>
      <c r="M111" s="9">
        <f>IF(L111&lt;0,0,IF(L111=0,Occurrence!J111*$I$11,IF(L111&gt;=99,Occurrence!J111*$I$12,INDEX($C$4:$C$102,L111)+(Occurrence!J111-INDEX($D$4:$D$102,L111))/(INDEX($D$4:$D$102,L111+1)-INDEX($D$4:$D$102,L111))*(INDEX($C$4:$C$102,L111+1)-INDEX($C$4:$C$102,L111)))))</f>
        <v/>
      </c>
      <c r="N111" s="12">
        <f>IF(Occurrence!K111&lt;=0,-1,IFERROR(MATCH(Occurrence!K111,$D$4:$D$102,1),0))</f>
        <v/>
      </c>
      <c r="O111" s="9">
        <f>IF(N111&lt;0,0,IF(N111=0,Occurrence!K111*$I$11,IF(N111&gt;=99,Occurrence!K111*$I$12,INDEX($C$4:$C$102,N111)+(Occurrence!K111-INDEX($D$4:$D$102,N111))/(INDEX($D$4:$D$102,N111+1)-INDEX($D$4:$D$102,N111))*(INDEX($C$4:$C$102,N111+1)-INDEX($C$4:$C$102,N111)))))</f>
        <v/>
      </c>
      <c r="P111" s="12">
        <f>IFERROR(MATCH(Data!X111,$F$4:$F$102,1),0)</f>
        <v/>
      </c>
      <c r="Q111" s="9">
        <f>IF(P111=0,Data!X111+$I$13,IF(P111&gt;=99,Data!X111+$I$14,INDEX($E$4:$E$102,P111)+(Data!X111-INDEX($F$4:$F$102,P111))/(INDEX($F$4:$F$102,P111+1)-INDEX($F$4:$F$102,P111))*(INDEX($E$4:$E$102,P111+1)-INDEX($E$4:$E$102,P111))))</f>
        <v/>
      </c>
      <c r="R111" s="12">
        <f>IFERROR(MATCH(Data!Y111,$F$4:$F$102,1),0)</f>
        <v/>
      </c>
      <c r="S111" s="9">
        <f>IF(R111=0,Data!Y111+$I$13,IF(R111&gt;=99,Data!Y111+$I$14,INDEX($E$4:$E$102,R111)+(Data!Y111-INDEX($F$4:$F$102,R111))/(INDEX($F$4:$F$102,R111+1)-INDEX($F$4:$F$102,R111))*(INDEX($E$4:$E$102,R111+1)-INDEX($E$4:$E$102,R111))))</f>
        <v/>
      </c>
    </row>
    <row r="112">
      <c r="K112" s="14">
        <f>Data!A112</f>
        <v/>
      </c>
      <c r="L112" s="12">
        <f>IF(Occurrence!J112&lt;=0,-1,IFERROR(MATCH(Occurrence!J112,$D$4:$D$102,1),0))</f>
        <v/>
      </c>
      <c r="M112" s="9">
        <f>IF(L112&lt;0,0,IF(L112=0,Occurrence!J112*$I$11,IF(L112&gt;=99,Occurrence!J112*$I$12,INDEX($C$4:$C$102,L112)+(Occurrence!J112-INDEX($D$4:$D$102,L112))/(INDEX($D$4:$D$102,L112+1)-INDEX($D$4:$D$102,L112))*(INDEX($C$4:$C$102,L112+1)-INDEX($C$4:$C$102,L112)))))</f>
        <v/>
      </c>
      <c r="N112" s="12">
        <f>IF(Occurrence!K112&lt;=0,-1,IFERROR(MATCH(Occurrence!K112,$D$4:$D$102,1),0))</f>
        <v/>
      </c>
      <c r="O112" s="9">
        <f>IF(N112&lt;0,0,IF(N112=0,Occurrence!K112*$I$11,IF(N112&gt;=99,Occurrence!K112*$I$12,INDEX($C$4:$C$102,N112)+(Occurrence!K112-INDEX($D$4:$D$102,N112))/(INDEX($D$4:$D$102,N112+1)-INDEX($D$4:$D$102,N112))*(INDEX($C$4:$C$102,N112+1)-INDEX($C$4:$C$102,N112)))))</f>
        <v/>
      </c>
      <c r="P112" s="12">
        <f>IFERROR(MATCH(Data!X112,$F$4:$F$102,1),0)</f>
        <v/>
      </c>
      <c r="Q112" s="9">
        <f>IF(P112=0,Data!X112+$I$13,IF(P112&gt;=99,Data!X112+$I$14,INDEX($E$4:$E$102,P112)+(Data!X112-INDEX($F$4:$F$102,P112))/(INDEX($F$4:$F$102,P112+1)-INDEX($F$4:$F$102,P112))*(INDEX($E$4:$E$102,P112+1)-INDEX($E$4:$E$102,P112))))</f>
        <v/>
      </c>
      <c r="R112" s="12">
        <f>IFERROR(MATCH(Data!Y112,$F$4:$F$102,1),0)</f>
        <v/>
      </c>
      <c r="S112" s="9">
        <f>IF(R112=0,Data!Y112+$I$13,IF(R112&gt;=99,Data!Y112+$I$14,INDEX($E$4:$E$102,R112)+(Data!Y112-INDEX($F$4:$F$102,R112))/(INDEX($F$4:$F$102,R112+1)-INDEX($F$4:$F$102,R112))*(INDEX($E$4:$E$102,R112+1)-INDEX($E$4:$E$102,R112))))</f>
        <v/>
      </c>
    </row>
    <row r="113">
      <c r="K113" s="14">
        <f>Data!A113</f>
        <v/>
      </c>
      <c r="L113" s="12">
        <f>IF(Occurrence!J113&lt;=0,-1,IFERROR(MATCH(Occurrence!J113,$D$4:$D$102,1),0))</f>
        <v/>
      </c>
      <c r="M113" s="9">
        <f>IF(L113&lt;0,0,IF(L113=0,Occurrence!J113*$I$11,IF(L113&gt;=99,Occurrence!J113*$I$12,INDEX($C$4:$C$102,L113)+(Occurrence!J113-INDEX($D$4:$D$102,L113))/(INDEX($D$4:$D$102,L113+1)-INDEX($D$4:$D$102,L113))*(INDEX($C$4:$C$102,L113+1)-INDEX($C$4:$C$102,L113)))))</f>
        <v/>
      </c>
      <c r="N113" s="12">
        <f>IF(Occurrence!K113&lt;=0,-1,IFERROR(MATCH(Occurrence!K113,$D$4:$D$102,1),0))</f>
        <v/>
      </c>
      <c r="O113" s="9">
        <f>IF(N113&lt;0,0,IF(N113=0,Occurrence!K113*$I$11,IF(N113&gt;=99,Occurrence!K113*$I$12,INDEX($C$4:$C$102,N113)+(Occurrence!K113-INDEX($D$4:$D$102,N113))/(INDEX($D$4:$D$102,N113+1)-INDEX($D$4:$D$102,N113))*(INDEX($C$4:$C$102,N113+1)-INDEX($C$4:$C$102,N113)))))</f>
        <v/>
      </c>
      <c r="P113" s="12">
        <f>IFERROR(MATCH(Data!X113,$F$4:$F$102,1),0)</f>
        <v/>
      </c>
      <c r="Q113" s="9">
        <f>IF(P113=0,Data!X113+$I$13,IF(P113&gt;=99,Data!X113+$I$14,INDEX($E$4:$E$102,P113)+(Data!X113-INDEX($F$4:$F$102,P113))/(INDEX($F$4:$F$102,P113+1)-INDEX($F$4:$F$102,P113))*(INDEX($E$4:$E$102,P113+1)-INDEX($E$4:$E$102,P113))))</f>
        <v/>
      </c>
      <c r="R113" s="12">
        <f>IFERROR(MATCH(Data!Y113,$F$4:$F$102,1),0)</f>
        <v/>
      </c>
      <c r="S113" s="9">
        <f>IF(R113=0,Data!Y113+$I$13,IF(R113&gt;=99,Data!Y113+$I$14,INDEX($E$4:$E$102,R113)+(Data!Y113-INDEX($F$4:$F$102,R113))/(INDEX($F$4:$F$102,R113+1)-INDEX($F$4:$F$102,R113))*(INDEX($E$4:$E$102,R113+1)-INDEX($E$4:$E$102,R113))))</f>
        <v/>
      </c>
    </row>
    <row r="114">
      <c r="K114" s="14">
        <f>Data!A114</f>
        <v/>
      </c>
      <c r="L114" s="12">
        <f>IF(Occurrence!J114&lt;=0,-1,IFERROR(MATCH(Occurrence!J114,$D$4:$D$102,1),0))</f>
        <v/>
      </c>
      <c r="M114" s="9">
        <f>IF(L114&lt;0,0,IF(L114=0,Occurrence!J114*$I$11,IF(L114&gt;=99,Occurrence!J114*$I$12,INDEX($C$4:$C$102,L114)+(Occurrence!J114-INDEX($D$4:$D$102,L114))/(INDEX($D$4:$D$102,L114+1)-INDEX($D$4:$D$102,L114))*(INDEX($C$4:$C$102,L114+1)-INDEX($C$4:$C$102,L114)))))</f>
        <v/>
      </c>
      <c r="N114" s="12">
        <f>IF(Occurrence!K114&lt;=0,-1,IFERROR(MATCH(Occurrence!K114,$D$4:$D$102,1),0))</f>
        <v/>
      </c>
      <c r="O114" s="9">
        <f>IF(N114&lt;0,0,IF(N114=0,Occurrence!K114*$I$11,IF(N114&gt;=99,Occurrence!K114*$I$12,INDEX($C$4:$C$102,N114)+(Occurrence!K114-INDEX($D$4:$D$102,N114))/(INDEX($D$4:$D$102,N114+1)-INDEX($D$4:$D$102,N114))*(INDEX($C$4:$C$102,N114+1)-INDEX($C$4:$C$102,N114)))))</f>
        <v/>
      </c>
      <c r="P114" s="12">
        <f>IFERROR(MATCH(Data!X114,$F$4:$F$102,1),0)</f>
        <v/>
      </c>
      <c r="Q114" s="9">
        <f>IF(P114=0,Data!X114+$I$13,IF(P114&gt;=99,Data!X114+$I$14,INDEX($E$4:$E$102,P114)+(Data!X114-INDEX($F$4:$F$102,P114))/(INDEX($F$4:$F$102,P114+1)-INDEX($F$4:$F$102,P114))*(INDEX($E$4:$E$102,P114+1)-INDEX($E$4:$E$102,P114))))</f>
        <v/>
      </c>
      <c r="R114" s="12">
        <f>IFERROR(MATCH(Data!Y114,$F$4:$F$102,1),0)</f>
        <v/>
      </c>
      <c r="S114" s="9">
        <f>IF(R114=0,Data!Y114+$I$13,IF(R114&gt;=99,Data!Y114+$I$14,INDEX($E$4:$E$102,R114)+(Data!Y114-INDEX($F$4:$F$102,R114))/(INDEX($F$4:$F$102,R114+1)-INDEX($F$4:$F$102,R114))*(INDEX($E$4:$E$102,R114+1)-INDEX($E$4:$E$102,R114))))</f>
        <v/>
      </c>
    </row>
    <row r="115">
      <c r="K115" s="14">
        <f>Data!A115</f>
        <v/>
      </c>
      <c r="L115" s="12">
        <f>IF(Occurrence!J115&lt;=0,-1,IFERROR(MATCH(Occurrence!J115,$D$4:$D$102,1),0))</f>
        <v/>
      </c>
      <c r="M115" s="9">
        <f>IF(L115&lt;0,0,IF(L115=0,Occurrence!J115*$I$11,IF(L115&gt;=99,Occurrence!J115*$I$12,INDEX($C$4:$C$102,L115)+(Occurrence!J115-INDEX($D$4:$D$102,L115))/(INDEX($D$4:$D$102,L115+1)-INDEX($D$4:$D$102,L115))*(INDEX($C$4:$C$102,L115+1)-INDEX($C$4:$C$102,L115)))))</f>
        <v/>
      </c>
      <c r="N115" s="12">
        <f>IF(Occurrence!K115&lt;=0,-1,IFERROR(MATCH(Occurrence!K115,$D$4:$D$102,1),0))</f>
        <v/>
      </c>
      <c r="O115" s="9">
        <f>IF(N115&lt;0,0,IF(N115=0,Occurrence!K115*$I$11,IF(N115&gt;=99,Occurrence!K115*$I$12,INDEX($C$4:$C$102,N115)+(Occurrence!K115-INDEX($D$4:$D$102,N115))/(INDEX($D$4:$D$102,N115+1)-INDEX($D$4:$D$102,N115))*(INDEX($C$4:$C$102,N115+1)-INDEX($C$4:$C$102,N115)))))</f>
        <v/>
      </c>
      <c r="P115" s="12">
        <f>IFERROR(MATCH(Data!X115,$F$4:$F$102,1),0)</f>
        <v/>
      </c>
      <c r="Q115" s="9">
        <f>IF(P115=0,Data!X115+$I$13,IF(P115&gt;=99,Data!X115+$I$14,INDEX($E$4:$E$102,P115)+(Data!X115-INDEX($F$4:$F$102,P115))/(INDEX($F$4:$F$102,P115+1)-INDEX($F$4:$F$102,P115))*(INDEX($E$4:$E$102,P115+1)-INDEX($E$4:$E$102,P115))))</f>
        <v/>
      </c>
      <c r="R115" s="12">
        <f>IFERROR(MATCH(Data!Y115,$F$4:$F$102,1),0)</f>
        <v/>
      </c>
      <c r="S115" s="9">
        <f>IF(R115=0,Data!Y115+$I$13,IF(R115&gt;=99,Data!Y115+$I$14,INDEX($E$4:$E$102,R115)+(Data!Y115-INDEX($F$4:$F$102,R115))/(INDEX($F$4:$F$102,R115+1)-INDEX($F$4:$F$102,R115))*(INDEX($E$4:$E$102,R115+1)-INDEX($E$4:$E$102,R115))))</f>
        <v/>
      </c>
    </row>
    <row r="116">
      <c r="K116" s="14">
        <f>Data!A116</f>
        <v/>
      </c>
      <c r="L116" s="12">
        <f>IF(Occurrence!J116&lt;=0,-1,IFERROR(MATCH(Occurrence!J116,$D$4:$D$102,1),0))</f>
        <v/>
      </c>
      <c r="M116" s="9">
        <f>IF(L116&lt;0,0,IF(L116=0,Occurrence!J116*$I$11,IF(L116&gt;=99,Occurrence!J116*$I$12,INDEX($C$4:$C$102,L116)+(Occurrence!J116-INDEX($D$4:$D$102,L116))/(INDEX($D$4:$D$102,L116+1)-INDEX($D$4:$D$102,L116))*(INDEX($C$4:$C$102,L116+1)-INDEX($C$4:$C$102,L116)))))</f>
        <v/>
      </c>
      <c r="N116" s="12">
        <f>IF(Occurrence!K116&lt;=0,-1,IFERROR(MATCH(Occurrence!K116,$D$4:$D$102,1),0))</f>
        <v/>
      </c>
      <c r="O116" s="9">
        <f>IF(N116&lt;0,0,IF(N116=0,Occurrence!K116*$I$11,IF(N116&gt;=99,Occurrence!K116*$I$12,INDEX($C$4:$C$102,N116)+(Occurrence!K116-INDEX($D$4:$D$102,N116))/(INDEX($D$4:$D$102,N116+1)-INDEX($D$4:$D$102,N116))*(INDEX($C$4:$C$102,N116+1)-INDEX($C$4:$C$102,N116)))))</f>
        <v/>
      </c>
      <c r="P116" s="12">
        <f>IFERROR(MATCH(Data!X116,$F$4:$F$102,1),0)</f>
        <v/>
      </c>
      <c r="Q116" s="9">
        <f>IF(P116=0,Data!X116+$I$13,IF(P116&gt;=99,Data!X116+$I$14,INDEX($E$4:$E$102,P116)+(Data!X116-INDEX($F$4:$F$102,P116))/(INDEX($F$4:$F$102,P116+1)-INDEX($F$4:$F$102,P116))*(INDEX($E$4:$E$102,P116+1)-INDEX($E$4:$E$102,P116))))</f>
        <v/>
      </c>
      <c r="R116" s="12">
        <f>IFERROR(MATCH(Data!Y116,$F$4:$F$102,1),0)</f>
        <v/>
      </c>
      <c r="S116" s="9">
        <f>IF(R116=0,Data!Y116+$I$13,IF(R116&gt;=99,Data!Y116+$I$14,INDEX($E$4:$E$102,R116)+(Data!Y116-INDEX($F$4:$F$102,R116))/(INDEX($F$4:$F$102,R116+1)-INDEX($F$4:$F$102,R116))*(INDEX($E$4:$E$102,R116+1)-INDEX($E$4:$E$102,R116))))</f>
        <v/>
      </c>
    </row>
    <row r="117">
      <c r="K117" s="14">
        <f>Data!A117</f>
        <v/>
      </c>
      <c r="L117" s="12">
        <f>IF(Occurrence!J117&lt;=0,-1,IFERROR(MATCH(Occurrence!J117,$D$4:$D$102,1),0))</f>
        <v/>
      </c>
      <c r="M117" s="9">
        <f>IF(L117&lt;0,0,IF(L117=0,Occurrence!J117*$I$11,IF(L117&gt;=99,Occurrence!J117*$I$12,INDEX($C$4:$C$102,L117)+(Occurrence!J117-INDEX($D$4:$D$102,L117))/(INDEX($D$4:$D$102,L117+1)-INDEX($D$4:$D$102,L117))*(INDEX($C$4:$C$102,L117+1)-INDEX($C$4:$C$102,L117)))))</f>
        <v/>
      </c>
      <c r="N117" s="12">
        <f>IF(Occurrence!K117&lt;=0,-1,IFERROR(MATCH(Occurrence!K117,$D$4:$D$102,1),0))</f>
        <v/>
      </c>
      <c r="O117" s="9">
        <f>IF(N117&lt;0,0,IF(N117=0,Occurrence!K117*$I$11,IF(N117&gt;=99,Occurrence!K117*$I$12,INDEX($C$4:$C$102,N117)+(Occurrence!K117-INDEX($D$4:$D$102,N117))/(INDEX($D$4:$D$102,N117+1)-INDEX($D$4:$D$102,N117))*(INDEX($C$4:$C$102,N117+1)-INDEX($C$4:$C$102,N117)))))</f>
        <v/>
      </c>
      <c r="P117" s="12">
        <f>IFERROR(MATCH(Data!X117,$F$4:$F$102,1),0)</f>
        <v/>
      </c>
      <c r="Q117" s="9">
        <f>IF(P117=0,Data!X117+$I$13,IF(P117&gt;=99,Data!X117+$I$14,INDEX($E$4:$E$102,P117)+(Data!X117-INDEX($F$4:$F$102,P117))/(INDEX($F$4:$F$102,P117+1)-INDEX($F$4:$F$102,P117))*(INDEX($E$4:$E$102,P117+1)-INDEX($E$4:$E$102,P117))))</f>
        <v/>
      </c>
      <c r="R117" s="12">
        <f>IFERROR(MATCH(Data!Y117,$F$4:$F$102,1),0)</f>
        <v/>
      </c>
      <c r="S117" s="9">
        <f>IF(R117=0,Data!Y117+$I$13,IF(R117&gt;=99,Data!Y117+$I$14,INDEX($E$4:$E$102,R117)+(Data!Y117-INDEX($F$4:$F$102,R117))/(INDEX($F$4:$F$102,R117+1)-INDEX($F$4:$F$102,R117))*(INDEX($E$4:$E$102,R117+1)-INDEX($E$4:$E$102,R117))))</f>
        <v/>
      </c>
    </row>
    <row r="118">
      <c r="K118" s="14">
        <f>Data!A118</f>
        <v/>
      </c>
      <c r="L118" s="12">
        <f>IF(Occurrence!J118&lt;=0,-1,IFERROR(MATCH(Occurrence!J118,$D$4:$D$102,1),0))</f>
        <v/>
      </c>
      <c r="M118" s="9">
        <f>IF(L118&lt;0,0,IF(L118=0,Occurrence!J118*$I$11,IF(L118&gt;=99,Occurrence!J118*$I$12,INDEX($C$4:$C$102,L118)+(Occurrence!J118-INDEX($D$4:$D$102,L118))/(INDEX($D$4:$D$102,L118+1)-INDEX($D$4:$D$102,L118))*(INDEX($C$4:$C$102,L118+1)-INDEX($C$4:$C$102,L118)))))</f>
        <v/>
      </c>
      <c r="N118" s="12">
        <f>IF(Occurrence!K118&lt;=0,-1,IFERROR(MATCH(Occurrence!K118,$D$4:$D$102,1),0))</f>
        <v/>
      </c>
      <c r="O118" s="9">
        <f>IF(N118&lt;0,0,IF(N118=0,Occurrence!K118*$I$11,IF(N118&gt;=99,Occurrence!K118*$I$12,INDEX($C$4:$C$102,N118)+(Occurrence!K118-INDEX($D$4:$D$102,N118))/(INDEX($D$4:$D$102,N118+1)-INDEX($D$4:$D$102,N118))*(INDEX($C$4:$C$102,N118+1)-INDEX($C$4:$C$102,N118)))))</f>
        <v/>
      </c>
      <c r="P118" s="12">
        <f>IFERROR(MATCH(Data!X118,$F$4:$F$102,1),0)</f>
        <v/>
      </c>
      <c r="Q118" s="9">
        <f>IF(P118=0,Data!X118+$I$13,IF(P118&gt;=99,Data!X118+$I$14,INDEX($E$4:$E$102,P118)+(Data!X118-INDEX($F$4:$F$102,P118))/(INDEX($F$4:$F$102,P118+1)-INDEX($F$4:$F$102,P118))*(INDEX($E$4:$E$102,P118+1)-INDEX($E$4:$E$102,P118))))</f>
        <v/>
      </c>
      <c r="R118" s="12">
        <f>IFERROR(MATCH(Data!Y118,$F$4:$F$102,1),0)</f>
        <v/>
      </c>
      <c r="S118" s="9">
        <f>IF(R118=0,Data!Y118+$I$13,IF(R118&gt;=99,Data!Y118+$I$14,INDEX($E$4:$E$102,R118)+(Data!Y118-INDEX($F$4:$F$102,R118))/(INDEX($F$4:$F$102,R118+1)-INDEX($F$4:$F$102,R118))*(INDEX($E$4:$E$102,R118+1)-INDEX($E$4:$E$102,R118))))</f>
        <v/>
      </c>
    </row>
    <row r="119">
      <c r="K119" s="14">
        <f>Data!A119</f>
        <v/>
      </c>
      <c r="L119" s="12">
        <f>IF(Occurrence!J119&lt;=0,-1,IFERROR(MATCH(Occurrence!J119,$D$4:$D$102,1),0))</f>
        <v/>
      </c>
      <c r="M119" s="9">
        <f>IF(L119&lt;0,0,IF(L119=0,Occurrence!J119*$I$11,IF(L119&gt;=99,Occurrence!J119*$I$12,INDEX($C$4:$C$102,L119)+(Occurrence!J119-INDEX($D$4:$D$102,L119))/(INDEX($D$4:$D$102,L119+1)-INDEX($D$4:$D$102,L119))*(INDEX($C$4:$C$102,L119+1)-INDEX($C$4:$C$102,L119)))))</f>
        <v/>
      </c>
      <c r="N119" s="12">
        <f>IF(Occurrence!K119&lt;=0,-1,IFERROR(MATCH(Occurrence!K119,$D$4:$D$102,1),0))</f>
        <v/>
      </c>
      <c r="O119" s="9">
        <f>IF(N119&lt;0,0,IF(N119=0,Occurrence!K119*$I$11,IF(N119&gt;=99,Occurrence!K119*$I$12,INDEX($C$4:$C$102,N119)+(Occurrence!K119-INDEX($D$4:$D$102,N119))/(INDEX($D$4:$D$102,N119+1)-INDEX($D$4:$D$102,N119))*(INDEX($C$4:$C$102,N119+1)-INDEX($C$4:$C$102,N119)))))</f>
        <v/>
      </c>
      <c r="P119" s="12">
        <f>IFERROR(MATCH(Data!X119,$F$4:$F$102,1),0)</f>
        <v/>
      </c>
      <c r="Q119" s="9">
        <f>IF(P119=0,Data!X119+$I$13,IF(P119&gt;=99,Data!X119+$I$14,INDEX($E$4:$E$102,P119)+(Data!X119-INDEX($F$4:$F$102,P119))/(INDEX($F$4:$F$102,P119+1)-INDEX($F$4:$F$102,P119))*(INDEX($E$4:$E$102,P119+1)-INDEX($E$4:$E$102,P119))))</f>
        <v/>
      </c>
      <c r="R119" s="12">
        <f>IFERROR(MATCH(Data!Y119,$F$4:$F$102,1),0)</f>
        <v/>
      </c>
      <c r="S119" s="9">
        <f>IF(R119=0,Data!Y119+$I$13,IF(R119&gt;=99,Data!Y119+$I$14,INDEX($E$4:$E$102,R119)+(Data!Y119-INDEX($F$4:$F$102,R119))/(INDEX($F$4:$F$102,R119+1)-INDEX($F$4:$F$102,R119))*(INDEX($E$4:$E$102,R119+1)-INDEX($E$4:$E$102,R119))))</f>
        <v/>
      </c>
    </row>
    <row r="120">
      <c r="K120" s="14">
        <f>Data!A120</f>
        <v/>
      </c>
      <c r="L120" s="12">
        <f>IF(Occurrence!J120&lt;=0,-1,IFERROR(MATCH(Occurrence!J120,$D$4:$D$102,1),0))</f>
        <v/>
      </c>
      <c r="M120" s="9">
        <f>IF(L120&lt;0,0,IF(L120=0,Occurrence!J120*$I$11,IF(L120&gt;=99,Occurrence!J120*$I$12,INDEX($C$4:$C$102,L120)+(Occurrence!J120-INDEX($D$4:$D$102,L120))/(INDEX($D$4:$D$102,L120+1)-INDEX($D$4:$D$102,L120))*(INDEX($C$4:$C$102,L120+1)-INDEX($C$4:$C$102,L120)))))</f>
        <v/>
      </c>
      <c r="N120" s="12">
        <f>IF(Occurrence!K120&lt;=0,-1,IFERROR(MATCH(Occurrence!K120,$D$4:$D$102,1),0))</f>
        <v/>
      </c>
      <c r="O120" s="9">
        <f>IF(N120&lt;0,0,IF(N120=0,Occurrence!K120*$I$11,IF(N120&gt;=99,Occurrence!K120*$I$12,INDEX($C$4:$C$102,N120)+(Occurrence!K120-INDEX($D$4:$D$102,N120))/(INDEX($D$4:$D$102,N120+1)-INDEX($D$4:$D$102,N120))*(INDEX($C$4:$C$102,N120+1)-INDEX($C$4:$C$102,N120)))))</f>
        <v/>
      </c>
      <c r="P120" s="12">
        <f>IFERROR(MATCH(Data!X120,$F$4:$F$102,1),0)</f>
        <v/>
      </c>
      <c r="Q120" s="9">
        <f>IF(P120=0,Data!X120+$I$13,IF(P120&gt;=99,Data!X120+$I$14,INDEX($E$4:$E$102,P120)+(Data!X120-INDEX($F$4:$F$102,P120))/(INDEX($F$4:$F$102,P120+1)-INDEX($F$4:$F$102,P120))*(INDEX($E$4:$E$102,P120+1)-INDEX($E$4:$E$102,P120))))</f>
        <v/>
      </c>
      <c r="R120" s="12">
        <f>IFERROR(MATCH(Data!Y120,$F$4:$F$102,1),0)</f>
        <v/>
      </c>
      <c r="S120" s="9">
        <f>IF(R120=0,Data!Y120+$I$13,IF(R120&gt;=99,Data!Y120+$I$14,INDEX($E$4:$E$102,R120)+(Data!Y120-INDEX($F$4:$F$102,R120))/(INDEX($F$4:$F$102,R120+1)-INDEX($F$4:$F$102,R120))*(INDEX($E$4:$E$102,R120+1)-INDEX($E$4:$E$102,R120))))</f>
        <v/>
      </c>
    </row>
    <row r="121">
      <c r="K121" s="14">
        <f>Data!A121</f>
        <v/>
      </c>
      <c r="L121" s="12">
        <f>IF(Occurrence!J121&lt;=0,-1,IFERROR(MATCH(Occurrence!J121,$D$4:$D$102,1),0))</f>
        <v/>
      </c>
      <c r="M121" s="9">
        <f>IF(L121&lt;0,0,IF(L121=0,Occurrence!J121*$I$11,IF(L121&gt;=99,Occurrence!J121*$I$12,INDEX($C$4:$C$102,L121)+(Occurrence!J121-INDEX($D$4:$D$102,L121))/(INDEX($D$4:$D$102,L121+1)-INDEX($D$4:$D$102,L121))*(INDEX($C$4:$C$102,L121+1)-INDEX($C$4:$C$102,L121)))))</f>
        <v/>
      </c>
      <c r="N121" s="12">
        <f>IF(Occurrence!K121&lt;=0,-1,IFERROR(MATCH(Occurrence!K121,$D$4:$D$102,1),0))</f>
        <v/>
      </c>
      <c r="O121" s="9">
        <f>IF(N121&lt;0,0,IF(N121=0,Occurrence!K121*$I$11,IF(N121&gt;=99,Occurrence!K121*$I$12,INDEX($C$4:$C$102,N121)+(Occurrence!K121-INDEX($D$4:$D$102,N121))/(INDEX($D$4:$D$102,N121+1)-INDEX($D$4:$D$102,N121))*(INDEX($C$4:$C$102,N121+1)-INDEX($C$4:$C$102,N121)))))</f>
        <v/>
      </c>
      <c r="P121" s="12">
        <f>IFERROR(MATCH(Data!X121,$F$4:$F$102,1),0)</f>
        <v/>
      </c>
      <c r="Q121" s="9">
        <f>IF(P121=0,Data!X121+$I$13,IF(P121&gt;=99,Data!X121+$I$14,INDEX($E$4:$E$102,P121)+(Data!X121-INDEX($F$4:$F$102,P121))/(INDEX($F$4:$F$102,P121+1)-INDEX($F$4:$F$102,P121))*(INDEX($E$4:$E$102,P121+1)-INDEX($E$4:$E$102,P121))))</f>
        <v/>
      </c>
      <c r="R121" s="12">
        <f>IFERROR(MATCH(Data!Y121,$F$4:$F$102,1),0)</f>
        <v/>
      </c>
      <c r="S121" s="9">
        <f>IF(R121=0,Data!Y121+$I$13,IF(R121&gt;=99,Data!Y121+$I$14,INDEX($E$4:$E$102,R121)+(Data!Y121-INDEX($F$4:$F$102,R121))/(INDEX($F$4:$F$102,R121+1)-INDEX($F$4:$F$102,R121))*(INDEX($E$4:$E$102,R121+1)-INDEX($E$4:$E$102,R121))))</f>
        <v/>
      </c>
    </row>
    <row r="122">
      <c r="K122" s="14">
        <f>Data!A122</f>
        <v/>
      </c>
      <c r="L122" s="12">
        <f>IF(Occurrence!J122&lt;=0,-1,IFERROR(MATCH(Occurrence!J122,$D$4:$D$102,1),0))</f>
        <v/>
      </c>
      <c r="M122" s="9">
        <f>IF(L122&lt;0,0,IF(L122=0,Occurrence!J122*$I$11,IF(L122&gt;=99,Occurrence!J122*$I$12,INDEX($C$4:$C$102,L122)+(Occurrence!J122-INDEX($D$4:$D$102,L122))/(INDEX($D$4:$D$102,L122+1)-INDEX($D$4:$D$102,L122))*(INDEX($C$4:$C$102,L122+1)-INDEX($C$4:$C$102,L122)))))</f>
        <v/>
      </c>
      <c r="N122" s="12">
        <f>IF(Occurrence!K122&lt;=0,-1,IFERROR(MATCH(Occurrence!K122,$D$4:$D$102,1),0))</f>
        <v/>
      </c>
      <c r="O122" s="9">
        <f>IF(N122&lt;0,0,IF(N122=0,Occurrence!K122*$I$11,IF(N122&gt;=99,Occurrence!K122*$I$12,INDEX($C$4:$C$102,N122)+(Occurrence!K122-INDEX($D$4:$D$102,N122))/(INDEX($D$4:$D$102,N122+1)-INDEX($D$4:$D$102,N122))*(INDEX($C$4:$C$102,N122+1)-INDEX($C$4:$C$102,N122)))))</f>
        <v/>
      </c>
      <c r="P122" s="12">
        <f>IFERROR(MATCH(Data!X122,$F$4:$F$102,1),0)</f>
        <v/>
      </c>
      <c r="Q122" s="9">
        <f>IF(P122=0,Data!X122+$I$13,IF(P122&gt;=99,Data!X122+$I$14,INDEX($E$4:$E$102,P122)+(Data!X122-INDEX($F$4:$F$102,P122))/(INDEX($F$4:$F$102,P122+1)-INDEX($F$4:$F$102,P122))*(INDEX($E$4:$E$102,P122+1)-INDEX($E$4:$E$102,P122))))</f>
        <v/>
      </c>
      <c r="R122" s="12">
        <f>IFERROR(MATCH(Data!Y122,$F$4:$F$102,1),0)</f>
        <v/>
      </c>
      <c r="S122" s="9">
        <f>IF(R122=0,Data!Y122+$I$13,IF(R122&gt;=99,Data!Y122+$I$14,INDEX($E$4:$E$102,R122)+(Data!Y122-INDEX($F$4:$F$102,R122))/(INDEX($F$4:$F$102,R122+1)-INDEX($F$4:$F$102,R122))*(INDEX($E$4:$E$102,R122+1)-INDEX($E$4:$E$102,R122))))</f>
        <v/>
      </c>
    </row>
    <row r="123">
      <c r="K123" s="14">
        <f>Data!A123</f>
        <v/>
      </c>
      <c r="L123" s="12">
        <f>IF(Occurrence!J123&lt;=0,-1,IFERROR(MATCH(Occurrence!J123,$D$4:$D$102,1),0))</f>
        <v/>
      </c>
      <c r="M123" s="9">
        <f>IF(L123&lt;0,0,IF(L123=0,Occurrence!J123*$I$11,IF(L123&gt;=99,Occurrence!J123*$I$12,INDEX($C$4:$C$102,L123)+(Occurrence!J123-INDEX($D$4:$D$102,L123))/(INDEX($D$4:$D$102,L123+1)-INDEX($D$4:$D$102,L123))*(INDEX($C$4:$C$102,L123+1)-INDEX($C$4:$C$102,L123)))))</f>
        <v/>
      </c>
      <c r="N123" s="12">
        <f>IF(Occurrence!K123&lt;=0,-1,IFERROR(MATCH(Occurrence!K123,$D$4:$D$102,1),0))</f>
        <v/>
      </c>
      <c r="O123" s="9">
        <f>IF(N123&lt;0,0,IF(N123=0,Occurrence!K123*$I$11,IF(N123&gt;=99,Occurrence!K123*$I$12,INDEX($C$4:$C$102,N123)+(Occurrence!K123-INDEX($D$4:$D$102,N123))/(INDEX($D$4:$D$102,N123+1)-INDEX($D$4:$D$102,N123))*(INDEX($C$4:$C$102,N123+1)-INDEX($C$4:$C$102,N123)))))</f>
        <v/>
      </c>
      <c r="P123" s="12">
        <f>IFERROR(MATCH(Data!X123,$F$4:$F$102,1),0)</f>
        <v/>
      </c>
      <c r="Q123" s="9">
        <f>IF(P123=0,Data!X123+$I$13,IF(P123&gt;=99,Data!X123+$I$14,INDEX($E$4:$E$102,P123)+(Data!X123-INDEX($F$4:$F$102,P123))/(INDEX($F$4:$F$102,P123+1)-INDEX($F$4:$F$102,P123))*(INDEX($E$4:$E$102,P123+1)-INDEX($E$4:$E$102,P123))))</f>
        <v/>
      </c>
      <c r="R123" s="12">
        <f>IFERROR(MATCH(Data!Y123,$F$4:$F$102,1),0)</f>
        <v/>
      </c>
      <c r="S123" s="9">
        <f>IF(R123=0,Data!Y123+$I$13,IF(R123&gt;=99,Data!Y123+$I$14,INDEX($E$4:$E$102,R123)+(Data!Y123-INDEX($F$4:$F$102,R123))/(INDEX($F$4:$F$102,R123+1)-INDEX($F$4:$F$102,R123))*(INDEX($E$4:$E$102,R123+1)-INDEX($E$4:$E$102,R123))))</f>
        <v/>
      </c>
    </row>
    <row r="124">
      <c r="K124" s="14">
        <f>Data!A124</f>
        <v/>
      </c>
      <c r="L124" s="12">
        <f>IF(Occurrence!J124&lt;=0,-1,IFERROR(MATCH(Occurrence!J124,$D$4:$D$102,1),0))</f>
        <v/>
      </c>
      <c r="M124" s="9">
        <f>IF(L124&lt;0,0,IF(L124=0,Occurrence!J124*$I$11,IF(L124&gt;=99,Occurrence!J124*$I$12,INDEX($C$4:$C$102,L124)+(Occurrence!J124-INDEX($D$4:$D$102,L124))/(INDEX($D$4:$D$102,L124+1)-INDEX($D$4:$D$102,L124))*(INDEX($C$4:$C$102,L124+1)-INDEX($C$4:$C$102,L124)))))</f>
        <v/>
      </c>
      <c r="N124" s="12">
        <f>IF(Occurrence!K124&lt;=0,-1,IFERROR(MATCH(Occurrence!K124,$D$4:$D$102,1),0))</f>
        <v/>
      </c>
      <c r="O124" s="9">
        <f>IF(N124&lt;0,0,IF(N124=0,Occurrence!K124*$I$11,IF(N124&gt;=99,Occurrence!K124*$I$12,INDEX($C$4:$C$102,N124)+(Occurrence!K124-INDEX($D$4:$D$102,N124))/(INDEX($D$4:$D$102,N124+1)-INDEX($D$4:$D$102,N124))*(INDEX($C$4:$C$102,N124+1)-INDEX($C$4:$C$102,N124)))))</f>
        <v/>
      </c>
      <c r="P124" s="12">
        <f>IFERROR(MATCH(Data!X124,$F$4:$F$102,1),0)</f>
        <v/>
      </c>
      <c r="Q124" s="9">
        <f>IF(P124=0,Data!X124+$I$13,IF(P124&gt;=99,Data!X124+$I$14,INDEX($E$4:$E$102,P124)+(Data!X124-INDEX($F$4:$F$102,P124))/(INDEX($F$4:$F$102,P124+1)-INDEX($F$4:$F$102,P124))*(INDEX($E$4:$E$102,P124+1)-INDEX($E$4:$E$102,P124))))</f>
        <v/>
      </c>
      <c r="R124" s="12">
        <f>IFERROR(MATCH(Data!Y124,$F$4:$F$102,1),0)</f>
        <v/>
      </c>
      <c r="S124" s="9">
        <f>IF(R124=0,Data!Y124+$I$13,IF(R124&gt;=99,Data!Y124+$I$14,INDEX($E$4:$E$102,R124)+(Data!Y124-INDEX($F$4:$F$102,R124))/(INDEX($F$4:$F$102,R124+1)-INDEX($F$4:$F$102,R124))*(INDEX($E$4:$E$102,R124+1)-INDEX($E$4:$E$102,R124))))</f>
        <v/>
      </c>
    </row>
    <row r="125">
      <c r="K125" s="14">
        <f>Data!A125</f>
        <v/>
      </c>
      <c r="L125" s="12">
        <f>IF(Occurrence!J125&lt;=0,-1,IFERROR(MATCH(Occurrence!J125,$D$4:$D$102,1),0))</f>
        <v/>
      </c>
      <c r="M125" s="9">
        <f>IF(L125&lt;0,0,IF(L125=0,Occurrence!J125*$I$11,IF(L125&gt;=99,Occurrence!J125*$I$12,INDEX($C$4:$C$102,L125)+(Occurrence!J125-INDEX($D$4:$D$102,L125))/(INDEX($D$4:$D$102,L125+1)-INDEX($D$4:$D$102,L125))*(INDEX($C$4:$C$102,L125+1)-INDEX($C$4:$C$102,L125)))))</f>
        <v/>
      </c>
      <c r="N125" s="12">
        <f>IF(Occurrence!K125&lt;=0,-1,IFERROR(MATCH(Occurrence!K125,$D$4:$D$102,1),0))</f>
        <v/>
      </c>
      <c r="O125" s="9">
        <f>IF(N125&lt;0,0,IF(N125=0,Occurrence!K125*$I$11,IF(N125&gt;=99,Occurrence!K125*$I$12,INDEX($C$4:$C$102,N125)+(Occurrence!K125-INDEX($D$4:$D$102,N125))/(INDEX($D$4:$D$102,N125+1)-INDEX($D$4:$D$102,N125))*(INDEX($C$4:$C$102,N125+1)-INDEX($C$4:$C$102,N125)))))</f>
        <v/>
      </c>
      <c r="P125" s="12">
        <f>IFERROR(MATCH(Data!X125,$F$4:$F$102,1),0)</f>
        <v/>
      </c>
      <c r="Q125" s="9">
        <f>IF(P125=0,Data!X125+$I$13,IF(P125&gt;=99,Data!X125+$I$14,INDEX($E$4:$E$102,P125)+(Data!X125-INDEX($F$4:$F$102,P125))/(INDEX($F$4:$F$102,P125+1)-INDEX($F$4:$F$102,P125))*(INDEX($E$4:$E$102,P125+1)-INDEX($E$4:$E$102,P125))))</f>
        <v/>
      </c>
      <c r="R125" s="12">
        <f>IFERROR(MATCH(Data!Y125,$F$4:$F$102,1),0)</f>
        <v/>
      </c>
      <c r="S125" s="9">
        <f>IF(R125=0,Data!Y125+$I$13,IF(R125&gt;=99,Data!Y125+$I$14,INDEX($E$4:$E$102,R125)+(Data!Y125-INDEX($F$4:$F$102,R125))/(INDEX($F$4:$F$102,R125+1)-INDEX($F$4:$F$102,R125))*(INDEX($E$4:$E$102,R125+1)-INDEX($E$4:$E$102,R125))))</f>
        <v/>
      </c>
    </row>
    <row r="126">
      <c r="K126" s="14">
        <f>Data!A126</f>
        <v/>
      </c>
      <c r="L126" s="12">
        <f>IF(Occurrence!J126&lt;=0,-1,IFERROR(MATCH(Occurrence!J126,$D$4:$D$102,1),0))</f>
        <v/>
      </c>
      <c r="M126" s="9">
        <f>IF(L126&lt;0,0,IF(L126=0,Occurrence!J126*$I$11,IF(L126&gt;=99,Occurrence!J126*$I$12,INDEX($C$4:$C$102,L126)+(Occurrence!J126-INDEX($D$4:$D$102,L126))/(INDEX($D$4:$D$102,L126+1)-INDEX($D$4:$D$102,L126))*(INDEX($C$4:$C$102,L126+1)-INDEX($C$4:$C$102,L126)))))</f>
        <v/>
      </c>
      <c r="N126" s="12">
        <f>IF(Occurrence!K126&lt;=0,-1,IFERROR(MATCH(Occurrence!K126,$D$4:$D$102,1),0))</f>
        <v/>
      </c>
      <c r="O126" s="9">
        <f>IF(N126&lt;0,0,IF(N126=0,Occurrence!K126*$I$11,IF(N126&gt;=99,Occurrence!K126*$I$12,INDEX($C$4:$C$102,N126)+(Occurrence!K126-INDEX($D$4:$D$102,N126))/(INDEX($D$4:$D$102,N126+1)-INDEX($D$4:$D$102,N126))*(INDEX($C$4:$C$102,N126+1)-INDEX($C$4:$C$102,N126)))))</f>
        <v/>
      </c>
      <c r="P126" s="12">
        <f>IFERROR(MATCH(Data!X126,$F$4:$F$102,1),0)</f>
        <v/>
      </c>
      <c r="Q126" s="9">
        <f>IF(P126=0,Data!X126+$I$13,IF(P126&gt;=99,Data!X126+$I$14,INDEX($E$4:$E$102,P126)+(Data!X126-INDEX($F$4:$F$102,P126))/(INDEX($F$4:$F$102,P126+1)-INDEX($F$4:$F$102,P126))*(INDEX($E$4:$E$102,P126+1)-INDEX($E$4:$E$102,P126))))</f>
        <v/>
      </c>
      <c r="R126" s="12">
        <f>IFERROR(MATCH(Data!Y126,$F$4:$F$102,1),0)</f>
        <v/>
      </c>
      <c r="S126" s="9">
        <f>IF(R126=0,Data!Y126+$I$13,IF(R126&gt;=99,Data!Y126+$I$14,INDEX($E$4:$E$102,R126)+(Data!Y126-INDEX($F$4:$F$102,R126))/(INDEX($F$4:$F$102,R126+1)-INDEX($F$4:$F$102,R126))*(INDEX($E$4:$E$102,R126+1)-INDEX($E$4:$E$102,R126))))</f>
        <v/>
      </c>
    </row>
    <row r="127">
      <c r="K127" s="14">
        <f>Data!A127</f>
        <v/>
      </c>
      <c r="L127" s="12">
        <f>IF(Occurrence!J127&lt;=0,-1,IFERROR(MATCH(Occurrence!J127,$D$4:$D$102,1),0))</f>
        <v/>
      </c>
      <c r="M127" s="9">
        <f>IF(L127&lt;0,0,IF(L127=0,Occurrence!J127*$I$11,IF(L127&gt;=99,Occurrence!J127*$I$12,INDEX($C$4:$C$102,L127)+(Occurrence!J127-INDEX($D$4:$D$102,L127))/(INDEX($D$4:$D$102,L127+1)-INDEX($D$4:$D$102,L127))*(INDEX($C$4:$C$102,L127+1)-INDEX($C$4:$C$102,L127)))))</f>
        <v/>
      </c>
      <c r="N127" s="12">
        <f>IF(Occurrence!K127&lt;=0,-1,IFERROR(MATCH(Occurrence!K127,$D$4:$D$102,1),0))</f>
        <v/>
      </c>
      <c r="O127" s="9">
        <f>IF(N127&lt;0,0,IF(N127=0,Occurrence!K127*$I$11,IF(N127&gt;=99,Occurrence!K127*$I$12,INDEX($C$4:$C$102,N127)+(Occurrence!K127-INDEX($D$4:$D$102,N127))/(INDEX($D$4:$D$102,N127+1)-INDEX($D$4:$D$102,N127))*(INDEX($C$4:$C$102,N127+1)-INDEX($C$4:$C$102,N127)))))</f>
        <v/>
      </c>
      <c r="P127" s="12">
        <f>IFERROR(MATCH(Data!X127,$F$4:$F$102,1),0)</f>
        <v/>
      </c>
      <c r="Q127" s="9">
        <f>IF(P127=0,Data!X127+$I$13,IF(P127&gt;=99,Data!X127+$I$14,INDEX($E$4:$E$102,P127)+(Data!X127-INDEX($F$4:$F$102,P127))/(INDEX($F$4:$F$102,P127+1)-INDEX($F$4:$F$102,P127))*(INDEX($E$4:$E$102,P127+1)-INDEX($E$4:$E$102,P127))))</f>
        <v/>
      </c>
      <c r="R127" s="12">
        <f>IFERROR(MATCH(Data!Y127,$F$4:$F$102,1),0)</f>
        <v/>
      </c>
      <c r="S127" s="9">
        <f>IF(R127=0,Data!Y127+$I$13,IF(R127&gt;=99,Data!Y127+$I$14,INDEX($E$4:$E$102,R127)+(Data!Y127-INDEX($F$4:$F$102,R127))/(INDEX($F$4:$F$102,R127+1)-INDEX($F$4:$F$102,R127))*(INDEX($E$4:$E$102,R127+1)-INDEX($E$4:$E$102,R127))))</f>
        <v/>
      </c>
    </row>
    <row r="128">
      <c r="K128" s="14">
        <f>Data!A128</f>
        <v/>
      </c>
      <c r="L128" s="12">
        <f>IF(Occurrence!J128&lt;=0,-1,IFERROR(MATCH(Occurrence!J128,$D$4:$D$102,1),0))</f>
        <v/>
      </c>
      <c r="M128" s="9">
        <f>IF(L128&lt;0,0,IF(L128=0,Occurrence!J128*$I$11,IF(L128&gt;=99,Occurrence!J128*$I$12,INDEX($C$4:$C$102,L128)+(Occurrence!J128-INDEX($D$4:$D$102,L128))/(INDEX($D$4:$D$102,L128+1)-INDEX($D$4:$D$102,L128))*(INDEX($C$4:$C$102,L128+1)-INDEX($C$4:$C$102,L128)))))</f>
        <v/>
      </c>
      <c r="N128" s="12">
        <f>IF(Occurrence!K128&lt;=0,-1,IFERROR(MATCH(Occurrence!K128,$D$4:$D$102,1),0))</f>
        <v/>
      </c>
      <c r="O128" s="9">
        <f>IF(N128&lt;0,0,IF(N128=0,Occurrence!K128*$I$11,IF(N128&gt;=99,Occurrence!K128*$I$12,INDEX($C$4:$C$102,N128)+(Occurrence!K128-INDEX($D$4:$D$102,N128))/(INDEX($D$4:$D$102,N128+1)-INDEX($D$4:$D$102,N128))*(INDEX($C$4:$C$102,N128+1)-INDEX($C$4:$C$102,N128)))))</f>
        <v/>
      </c>
      <c r="P128" s="12">
        <f>IFERROR(MATCH(Data!X128,$F$4:$F$102,1),0)</f>
        <v/>
      </c>
      <c r="Q128" s="9">
        <f>IF(P128=0,Data!X128+$I$13,IF(P128&gt;=99,Data!X128+$I$14,INDEX($E$4:$E$102,P128)+(Data!X128-INDEX($F$4:$F$102,P128))/(INDEX($F$4:$F$102,P128+1)-INDEX($F$4:$F$102,P128))*(INDEX($E$4:$E$102,P128+1)-INDEX($E$4:$E$102,P128))))</f>
        <v/>
      </c>
      <c r="R128" s="12">
        <f>IFERROR(MATCH(Data!Y128,$F$4:$F$102,1),0)</f>
        <v/>
      </c>
      <c r="S128" s="9">
        <f>IF(R128=0,Data!Y128+$I$13,IF(R128&gt;=99,Data!Y128+$I$14,INDEX($E$4:$E$102,R128)+(Data!Y128-INDEX($F$4:$F$102,R128))/(INDEX($F$4:$F$102,R128+1)-INDEX($F$4:$F$102,R128))*(INDEX($E$4:$E$102,R128+1)-INDEX($E$4:$E$102,R128))))</f>
        <v/>
      </c>
    </row>
    <row r="129">
      <c r="K129" s="14">
        <f>Data!A129</f>
        <v/>
      </c>
      <c r="L129" s="12">
        <f>IF(Occurrence!J129&lt;=0,-1,IFERROR(MATCH(Occurrence!J129,$D$4:$D$102,1),0))</f>
        <v/>
      </c>
      <c r="M129" s="9">
        <f>IF(L129&lt;0,0,IF(L129=0,Occurrence!J129*$I$11,IF(L129&gt;=99,Occurrence!J129*$I$12,INDEX($C$4:$C$102,L129)+(Occurrence!J129-INDEX($D$4:$D$102,L129))/(INDEX($D$4:$D$102,L129+1)-INDEX($D$4:$D$102,L129))*(INDEX($C$4:$C$102,L129+1)-INDEX($C$4:$C$102,L129)))))</f>
        <v/>
      </c>
      <c r="N129" s="12">
        <f>IF(Occurrence!K129&lt;=0,-1,IFERROR(MATCH(Occurrence!K129,$D$4:$D$102,1),0))</f>
        <v/>
      </c>
      <c r="O129" s="9">
        <f>IF(N129&lt;0,0,IF(N129=0,Occurrence!K129*$I$11,IF(N129&gt;=99,Occurrence!K129*$I$12,INDEX($C$4:$C$102,N129)+(Occurrence!K129-INDEX($D$4:$D$102,N129))/(INDEX($D$4:$D$102,N129+1)-INDEX($D$4:$D$102,N129))*(INDEX($C$4:$C$102,N129+1)-INDEX($C$4:$C$102,N129)))))</f>
        <v/>
      </c>
      <c r="P129" s="12">
        <f>IFERROR(MATCH(Data!X129,$F$4:$F$102,1),0)</f>
        <v/>
      </c>
      <c r="Q129" s="9">
        <f>IF(P129=0,Data!X129+$I$13,IF(P129&gt;=99,Data!X129+$I$14,INDEX($E$4:$E$102,P129)+(Data!X129-INDEX($F$4:$F$102,P129))/(INDEX($F$4:$F$102,P129+1)-INDEX($F$4:$F$102,P129))*(INDEX($E$4:$E$102,P129+1)-INDEX($E$4:$E$102,P129))))</f>
        <v/>
      </c>
      <c r="R129" s="12">
        <f>IFERROR(MATCH(Data!Y129,$F$4:$F$102,1),0)</f>
        <v/>
      </c>
      <c r="S129" s="9">
        <f>IF(R129=0,Data!Y129+$I$13,IF(R129&gt;=99,Data!Y129+$I$14,INDEX($E$4:$E$102,R129)+(Data!Y129-INDEX($F$4:$F$102,R129))/(INDEX($F$4:$F$102,R129+1)-INDEX($F$4:$F$102,R129))*(INDEX($E$4:$E$102,R129+1)-INDEX($E$4:$E$102,R129))))</f>
        <v/>
      </c>
    </row>
    <row r="130">
      <c r="K130" s="14">
        <f>Data!A130</f>
        <v/>
      </c>
      <c r="L130" s="12">
        <f>IF(Occurrence!J130&lt;=0,-1,IFERROR(MATCH(Occurrence!J130,$D$4:$D$102,1),0))</f>
        <v/>
      </c>
      <c r="M130" s="9">
        <f>IF(L130&lt;0,0,IF(L130=0,Occurrence!J130*$I$11,IF(L130&gt;=99,Occurrence!J130*$I$12,INDEX($C$4:$C$102,L130)+(Occurrence!J130-INDEX($D$4:$D$102,L130))/(INDEX($D$4:$D$102,L130+1)-INDEX($D$4:$D$102,L130))*(INDEX($C$4:$C$102,L130+1)-INDEX($C$4:$C$102,L130)))))</f>
        <v/>
      </c>
      <c r="N130" s="12">
        <f>IF(Occurrence!K130&lt;=0,-1,IFERROR(MATCH(Occurrence!K130,$D$4:$D$102,1),0))</f>
        <v/>
      </c>
      <c r="O130" s="9">
        <f>IF(N130&lt;0,0,IF(N130=0,Occurrence!K130*$I$11,IF(N130&gt;=99,Occurrence!K130*$I$12,INDEX($C$4:$C$102,N130)+(Occurrence!K130-INDEX($D$4:$D$102,N130))/(INDEX($D$4:$D$102,N130+1)-INDEX($D$4:$D$102,N130))*(INDEX($C$4:$C$102,N130+1)-INDEX($C$4:$C$102,N130)))))</f>
        <v/>
      </c>
      <c r="P130" s="12">
        <f>IFERROR(MATCH(Data!X130,$F$4:$F$102,1),0)</f>
        <v/>
      </c>
      <c r="Q130" s="9">
        <f>IF(P130=0,Data!X130+$I$13,IF(P130&gt;=99,Data!X130+$I$14,INDEX($E$4:$E$102,P130)+(Data!X130-INDEX($F$4:$F$102,P130))/(INDEX($F$4:$F$102,P130+1)-INDEX($F$4:$F$102,P130))*(INDEX($E$4:$E$102,P130+1)-INDEX($E$4:$E$102,P130))))</f>
        <v/>
      </c>
      <c r="R130" s="12">
        <f>IFERROR(MATCH(Data!Y130,$F$4:$F$102,1),0)</f>
        <v/>
      </c>
      <c r="S130" s="9">
        <f>IF(R130=0,Data!Y130+$I$13,IF(R130&gt;=99,Data!Y130+$I$14,INDEX($E$4:$E$102,R130)+(Data!Y130-INDEX($F$4:$F$102,R130))/(INDEX($F$4:$F$102,R130+1)-INDEX($F$4:$F$102,R130))*(INDEX($E$4:$E$102,R130+1)-INDEX($E$4:$E$102,R130))))</f>
        <v/>
      </c>
    </row>
    <row r="131">
      <c r="K131" s="14">
        <f>Data!A131</f>
        <v/>
      </c>
      <c r="L131" s="12">
        <f>IF(Occurrence!J131&lt;=0,-1,IFERROR(MATCH(Occurrence!J131,$D$4:$D$102,1),0))</f>
        <v/>
      </c>
      <c r="M131" s="9">
        <f>IF(L131&lt;0,0,IF(L131=0,Occurrence!J131*$I$11,IF(L131&gt;=99,Occurrence!J131*$I$12,INDEX($C$4:$C$102,L131)+(Occurrence!J131-INDEX($D$4:$D$102,L131))/(INDEX($D$4:$D$102,L131+1)-INDEX($D$4:$D$102,L131))*(INDEX($C$4:$C$102,L131+1)-INDEX($C$4:$C$102,L131)))))</f>
        <v/>
      </c>
      <c r="N131" s="12">
        <f>IF(Occurrence!K131&lt;=0,-1,IFERROR(MATCH(Occurrence!K131,$D$4:$D$102,1),0))</f>
        <v/>
      </c>
      <c r="O131" s="9">
        <f>IF(N131&lt;0,0,IF(N131=0,Occurrence!K131*$I$11,IF(N131&gt;=99,Occurrence!K131*$I$12,INDEX($C$4:$C$102,N131)+(Occurrence!K131-INDEX($D$4:$D$102,N131))/(INDEX($D$4:$D$102,N131+1)-INDEX($D$4:$D$102,N131))*(INDEX($C$4:$C$102,N131+1)-INDEX($C$4:$C$102,N131)))))</f>
        <v/>
      </c>
      <c r="P131" s="12">
        <f>IFERROR(MATCH(Data!X131,$F$4:$F$102,1),0)</f>
        <v/>
      </c>
      <c r="Q131" s="9">
        <f>IF(P131=0,Data!X131+$I$13,IF(P131&gt;=99,Data!X131+$I$14,INDEX($E$4:$E$102,P131)+(Data!X131-INDEX($F$4:$F$102,P131))/(INDEX($F$4:$F$102,P131+1)-INDEX($F$4:$F$102,P131))*(INDEX($E$4:$E$102,P131+1)-INDEX($E$4:$E$102,P131))))</f>
        <v/>
      </c>
      <c r="R131" s="12">
        <f>IFERROR(MATCH(Data!Y131,$F$4:$F$102,1),0)</f>
        <v/>
      </c>
      <c r="S131" s="9">
        <f>IF(R131=0,Data!Y131+$I$13,IF(R131&gt;=99,Data!Y131+$I$14,INDEX($E$4:$E$102,R131)+(Data!Y131-INDEX($F$4:$F$102,R131))/(INDEX($F$4:$F$102,R131+1)-INDEX($F$4:$F$102,R131))*(INDEX($E$4:$E$102,R131+1)-INDEX($E$4:$E$102,R131))))</f>
        <v/>
      </c>
    </row>
    <row r="132">
      <c r="K132" s="14">
        <f>Data!A132</f>
        <v/>
      </c>
      <c r="L132" s="12">
        <f>IF(Occurrence!J132&lt;=0,-1,IFERROR(MATCH(Occurrence!J132,$D$4:$D$102,1),0))</f>
        <v/>
      </c>
      <c r="M132" s="9">
        <f>IF(L132&lt;0,0,IF(L132=0,Occurrence!J132*$I$11,IF(L132&gt;=99,Occurrence!J132*$I$12,INDEX($C$4:$C$102,L132)+(Occurrence!J132-INDEX($D$4:$D$102,L132))/(INDEX($D$4:$D$102,L132+1)-INDEX($D$4:$D$102,L132))*(INDEX($C$4:$C$102,L132+1)-INDEX($C$4:$C$102,L132)))))</f>
        <v/>
      </c>
      <c r="N132" s="12">
        <f>IF(Occurrence!K132&lt;=0,-1,IFERROR(MATCH(Occurrence!K132,$D$4:$D$102,1),0))</f>
        <v/>
      </c>
      <c r="O132" s="9">
        <f>IF(N132&lt;0,0,IF(N132=0,Occurrence!K132*$I$11,IF(N132&gt;=99,Occurrence!K132*$I$12,INDEX($C$4:$C$102,N132)+(Occurrence!K132-INDEX($D$4:$D$102,N132))/(INDEX($D$4:$D$102,N132+1)-INDEX($D$4:$D$102,N132))*(INDEX($C$4:$C$102,N132+1)-INDEX($C$4:$C$102,N132)))))</f>
        <v/>
      </c>
      <c r="P132" s="12">
        <f>IFERROR(MATCH(Data!X132,$F$4:$F$102,1),0)</f>
        <v/>
      </c>
      <c r="Q132" s="9">
        <f>IF(P132=0,Data!X132+$I$13,IF(P132&gt;=99,Data!X132+$I$14,INDEX($E$4:$E$102,P132)+(Data!X132-INDEX($F$4:$F$102,P132))/(INDEX($F$4:$F$102,P132+1)-INDEX($F$4:$F$102,P132))*(INDEX($E$4:$E$102,P132+1)-INDEX($E$4:$E$102,P132))))</f>
        <v/>
      </c>
      <c r="R132" s="12">
        <f>IFERROR(MATCH(Data!Y132,$F$4:$F$102,1),0)</f>
        <v/>
      </c>
      <c r="S132" s="9">
        <f>IF(R132=0,Data!Y132+$I$13,IF(R132&gt;=99,Data!Y132+$I$14,INDEX($E$4:$E$102,R132)+(Data!Y132-INDEX($F$4:$F$102,R132))/(INDEX($F$4:$F$102,R132+1)-INDEX($F$4:$F$102,R132))*(INDEX($E$4:$E$102,R132+1)-INDEX($E$4:$E$102,R132))))</f>
        <v/>
      </c>
    </row>
    <row r="133">
      <c r="K133" s="14">
        <f>Data!A133</f>
        <v/>
      </c>
      <c r="L133" s="12">
        <f>IF(Occurrence!J133&lt;=0,-1,IFERROR(MATCH(Occurrence!J133,$D$4:$D$102,1),0))</f>
        <v/>
      </c>
      <c r="M133" s="9">
        <f>IF(L133&lt;0,0,IF(L133=0,Occurrence!J133*$I$11,IF(L133&gt;=99,Occurrence!J133*$I$12,INDEX($C$4:$C$102,L133)+(Occurrence!J133-INDEX($D$4:$D$102,L133))/(INDEX($D$4:$D$102,L133+1)-INDEX($D$4:$D$102,L133))*(INDEX($C$4:$C$102,L133+1)-INDEX($C$4:$C$102,L133)))))</f>
        <v/>
      </c>
      <c r="N133" s="12">
        <f>IF(Occurrence!K133&lt;=0,-1,IFERROR(MATCH(Occurrence!K133,$D$4:$D$102,1),0))</f>
        <v/>
      </c>
      <c r="O133" s="9">
        <f>IF(N133&lt;0,0,IF(N133=0,Occurrence!K133*$I$11,IF(N133&gt;=99,Occurrence!K133*$I$12,INDEX($C$4:$C$102,N133)+(Occurrence!K133-INDEX($D$4:$D$102,N133))/(INDEX($D$4:$D$102,N133+1)-INDEX($D$4:$D$102,N133))*(INDEX($C$4:$C$102,N133+1)-INDEX($C$4:$C$102,N133)))))</f>
        <v/>
      </c>
      <c r="P133" s="12">
        <f>IFERROR(MATCH(Data!X133,$F$4:$F$102,1),0)</f>
        <v/>
      </c>
      <c r="Q133" s="9">
        <f>IF(P133=0,Data!X133+$I$13,IF(P133&gt;=99,Data!X133+$I$14,INDEX($E$4:$E$102,P133)+(Data!X133-INDEX($F$4:$F$102,P133))/(INDEX($F$4:$F$102,P133+1)-INDEX($F$4:$F$102,P133))*(INDEX($E$4:$E$102,P133+1)-INDEX($E$4:$E$102,P133))))</f>
        <v/>
      </c>
      <c r="R133" s="12">
        <f>IFERROR(MATCH(Data!Y133,$F$4:$F$102,1),0)</f>
        <v/>
      </c>
      <c r="S133" s="9">
        <f>IF(R133=0,Data!Y133+$I$13,IF(R133&gt;=99,Data!Y133+$I$14,INDEX($E$4:$E$102,R133)+(Data!Y133-INDEX($F$4:$F$102,R133))/(INDEX($F$4:$F$102,R133+1)-INDEX($F$4:$F$102,R133))*(INDEX($E$4:$E$102,R133+1)-INDEX($E$4:$E$102,R133))))</f>
        <v/>
      </c>
    </row>
    <row r="134">
      <c r="K134" s="14">
        <f>Data!A134</f>
        <v/>
      </c>
      <c r="L134" s="12">
        <f>IF(Occurrence!J134&lt;=0,-1,IFERROR(MATCH(Occurrence!J134,$D$4:$D$102,1),0))</f>
        <v/>
      </c>
      <c r="M134" s="9">
        <f>IF(L134&lt;0,0,IF(L134=0,Occurrence!J134*$I$11,IF(L134&gt;=99,Occurrence!J134*$I$12,INDEX($C$4:$C$102,L134)+(Occurrence!J134-INDEX($D$4:$D$102,L134))/(INDEX($D$4:$D$102,L134+1)-INDEX($D$4:$D$102,L134))*(INDEX($C$4:$C$102,L134+1)-INDEX($C$4:$C$102,L134)))))</f>
        <v/>
      </c>
      <c r="N134" s="12">
        <f>IF(Occurrence!K134&lt;=0,-1,IFERROR(MATCH(Occurrence!K134,$D$4:$D$102,1),0))</f>
        <v/>
      </c>
      <c r="O134" s="9">
        <f>IF(N134&lt;0,0,IF(N134=0,Occurrence!K134*$I$11,IF(N134&gt;=99,Occurrence!K134*$I$12,INDEX($C$4:$C$102,N134)+(Occurrence!K134-INDEX($D$4:$D$102,N134))/(INDEX($D$4:$D$102,N134+1)-INDEX($D$4:$D$102,N134))*(INDEX($C$4:$C$102,N134+1)-INDEX($C$4:$C$102,N134)))))</f>
        <v/>
      </c>
      <c r="P134" s="12">
        <f>IFERROR(MATCH(Data!X134,$F$4:$F$102,1),0)</f>
        <v/>
      </c>
      <c r="Q134" s="9">
        <f>IF(P134=0,Data!X134+$I$13,IF(P134&gt;=99,Data!X134+$I$14,INDEX($E$4:$E$102,P134)+(Data!X134-INDEX($F$4:$F$102,P134))/(INDEX($F$4:$F$102,P134+1)-INDEX($F$4:$F$102,P134))*(INDEX($E$4:$E$102,P134+1)-INDEX($E$4:$E$102,P134))))</f>
        <v/>
      </c>
      <c r="R134" s="12">
        <f>IFERROR(MATCH(Data!Y134,$F$4:$F$102,1),0)</f>
        <v/>
      </c>
      <c r="S134" s="9">
        <f>IF(R134=0,Data!Y134+$I$13,IF(R134&gt;=99,Data!Y134+$I$14,INDEX($E$4:$E$102,R134)+(Data!Y134-INDEX($F$4:$F$102,R134))/(INDEX($F$4:$F$102,R134+1)-INDEX($F$4:$F$102,R134))*(INDEX($E$4:$E$102,R134+1)-INDEX($E$4:$E$102,R134))))</f>
        <v/>
      </c>
    </row>
    <row r="135">
      <c r="K135" s="14">
        <f>Data!A135</f>
        <v/>
      </c>
      <c r="L135" s="12">
        <f>IF(Occurrence!J135&lt;=0,-1,IFERROR(MATCH(Occurrence!J135,$D$4:$D$102,1),0))</f>
        <v/>
      </c>
      <c r="M135" s="9">
        <f>IF(L135&lt;0,0,IF(L135=0,Occurrence!J135*$I$11,IF(L135&gt;=99,Occurrence!J135*$I$12,INDEX($C$4:$C$102,L135)+(Occurrence!J135-INDEX($D$4:$D$102,L135))/(INDEX($D$4:$D$102,L135+1)-INDEX($D$4:$D$102,L135))*(INDEX($C$4:$C$102,L135+1)-INDEX($C$4:$C$102,L135)))))</f>
        <v/>
      </c>
      <c r="N135" s="12">
        <f>IF(Occurrence!K135&lt;=0,-1,IFERROR(MATCH(Occurrence!K135,$D$4:$D$102,1),0))</f>
        <v/>
      </c>
      <c r="O135" s="9">
        <f>IF(N135&lt;0,0,IF(N135=0,Occurrence!K135*$I$11,IF(N135&gt;=99,Occurrence!K135*$I$12,INDEX($C$4:$C$102,N135)+(Occurrence!K135-INDEX($D$4:$D$102,N135))/(INDEX($D$4:$D$102,N135+1)-INDEX($D$4:$D$102,N135))*(INDEX($C$4:$C$102,N135+1)-INDEX($C$4:$C$102,N135)))))</f>
        <v/>
      </c>
      <c r="P135" s="12">
        <f>IFERROR(MATCH(Data!X135,$F$4:$F$102,1),0)</f>
        <v/>
      </c>
      <c r="Q135" s="9">
        <f>IF(P135=0,Data!X135+$I$13,IF(P135&gt;=99,Data!X135+$I$14,INDEX($E$4:$E$102,P135)+(Data!X135-INDEX($F$4:$F$102,P135))/(INDEX($F$4:$F$102,P135+1)-INDEX($F$4:$F$102,P135))*(INDEX($E$4:$E$102,P135+1)-INDEX($E$4:$E$102,P135))))</f>
        <v/>
      </c>
      <c r="R135" s="12">
        <f>IFERROR(MATCH(Data!Y135,$F$4:$F$102,1),0)</f>
        <v/>
      </c>
      <c r="S135" s="9">
        <f>IF(R135=0,Data!Y135+$I$13,IF(R135&gt;=99,Data!Y135+$I$14,INDEX($E$4:$E$102,R135)+(Data!Y135-INDEX($F$4:$F$102,R135))/(INDEX($F$4:$F$102,R135+1)-INDEX($F$4:$F$102,R135))*(INDEX($E$4:$E$102,R135+1)-INDEX($E$4:$E$102,R135))))</f>
        <v/>
      </c>
    </row>
    <row r="136">
      <c r="K136" s="14">
        <f>Data!A136</f>
        <v/>
      </c>
      <c r="L136" s="12">
        <f>IF(Occurrence!J136&lt;=0,-1,IFERROR(MATCH(Occurrence!J136,$D$4:$D$102,1),0))</f>
        <v/>
      </c>
      <c r="M136" s="9">
        <f>IF(L136&lt;0,0,IF(L136=0,Occurrence!J136*$I$11,IF(L136&gt;=99,Occurrence!J136*$I$12,INDEX($C$4:$C$102,L136)+(Occurrence!J136-INDEX($D$4:$D$102,L136))/(INDEX($D$4:$D$102,L136+1)-INDEX($D$4:$D$102,L136))*(INDEX($C$4:$C$102,L136+1)-INDEX($C$4:$C$102,L136)))))</f>
        <v/>
      </c>
      <c r="N136" s="12">
        <f>IF(Occurrence!K136&lt;=0,-1,IFERROR(MATCH(Occurrence!K136,$D$4:$D$102,1),0))</f>
        <v/>
      </c>
      <c r="O136" s="9">
        <f>IF(N136&lt;0,0,IF(N136=0,Occurrence!K136*$I$11,IF(N136&gt;=99,Occurrence!K136*$I$12,INDEX($C$4:$C$102,N136)+(Occurrence!K136-INDEX($D$4:$D$102,N136))/(INDEX($D$4:$D$102,N136+1)-INDEX($D$4:$D$102,N136))*(INDEX($C$4:$C$102,N136+1)-INDEX($C$4:$C$102,N136)))))</f>
        <v/>
      </c>
      <c r="P136" s="12">
        <f>IFERROR(MATCH(Data!X136,$F$4:$F$102,1),0)</f>
        <v/>
      </c>
      <c r="Q136" s="9">
        <f>IF(P136=0,Data!X136+$I$13,IF(P136&gt;=99,Data!X136+$I$14,INDEX($E$4:$E$102,P136)+(Data!X136-INDEX($F$4:$F$102,P136))/(INDEX($F$4:$F$102,P136+1)-INDEX($F$4:$F$102,P136))*(INDEX($E$4:$E$102,P136+1)-INDEX($E$4:$E$102,P136))))</f>
        <v/>
      </c>
      <c r="R136" s="12">
        <f>IFERROR(MATCH(Data!Y136,$F$4:$F$102,1),0)</f>
        <v/>
      </c>
      <c r="S136" s="9">
        <f>IF(R136=0,Data!Y136+$I$13,IF(R136&gt;=99,Data!Y136+$I$14,INDEX($E$4:$E$102,R136)+(Data!Y136-INDEX($F$4:$F$102,R136))/(INDEX($F$4:$F$102,R136+1)-INDEX($F$4:$F$102,R136))*(INDEX($E$4:$E$102,R136+1)-INDEX($E$4:$E$102,R136))))</f>
        <v/>
      </c>
    </row>
    <row r="137">
      <c r="K137" s="14">
        <f>Data!A137</f>
        <v/>
      </c>
      <c r="L137" s="12">
        <f>IF(Occurrence!J137&lt;=0,-1,IFERROR(MATCH(Occurrence!J137,$D$4:$D$102,1),0))</f>
        <v/>
      </c>
      <c r="M137" s="9">
        <f>IF(L137&lt;0,0,IF(L137=0,Occurrence!J137*$I$11,IF(L137&gt;=99,Occurrence!J137*$I$12,INDEX($C$4:$C$102,L137)+(Occurrence!J137-INDEX($D$4:$D$102,L137))/(INDEX($D$4:$D$102,L137+1)-INDEX($D$4:$D$102,L137))*(INDEX($C$4:$C$102,L137+1)-INDEX($C$4:$C$102,L137)))))</f>
        <v/>
      </c>
      <c r="N137" s="12">
        <f>IF(Occurrence!K137&lt;=0,-1,IFERROR(MATCH(Occurrence!K137,$D$4:$D$102,1),0))</f>
        <v/>
      </c>
      <c r="O137" s="9">
        <f>IF(N137&lt;0,0,IF(N137=0,Occurrence!K137*$I$11,IF(N137&gt;=99,Occurrence!K137*$I$12,INDEX($C$4:$C$102,N137)+(Occurrence!K137-INDEX($D$4:$D$102,N137))/(INDEX($D$4:$D$102,N137+1)-INDEX($D$4:$D$102,N137))*(INDEX($C$4:$C$102,N137+1)-INDEX($C$4:$C$102,N137)))))</f>
        <v/>
      </c>
      <c r="P137" s="12">
        <f>IFERROR(MATCH(Data!X137,$F$4:$F$102,1),0)</f>
        <v/>
      </c>
      <c r="Q137" s="9">
        <f>IF(P137=0,Data!X137+$I$13,IF(P137&gt;=99,Data!X137+$I$14,INDEX($E$4:$E$102,P137)+(Data!X137-INDEX($F$4:$F$102,P137))/(INDEX($F$4:$F$102,P137+1)-INDEX($F$4:$F$102,P137))*(INDEX($E$4:$E$102,P137+1)-INDEX($E$4:$E$102,P137))))</f>
        <v/>
      </c>
      <c r="R137" s="12">
        <f>IFERROR(MATCH(Data!Y137,$F$4:$F$102,1),0)</f>
        <v/>
      </c>
      <c r="S137" s="9">
        <f>IF(R137=0,Data!Y137+$I$13,IF(R137&gt;=99,Data!Y137+$I$14,INDEX($E$4:$E$102,R137)+(Data!Y137-INDEX($F$4:$F$102,R137))/(INDEX($F$4:$F$102,R137+1)-INDEX($F$4:$F$102,R137))*(INDEX($E$4:$E$102,R137+1)-INDEX($E$4:$E$102,R137))))</f>
        <v/>
      </c>
    </row>
    <row r="138">
      <c r="K138" s="14">
        <f>Data!A138</f>
        <v/>
      </c>
      <c r="L138" s="12">
        <f>IF(Occurrence!J138&lt;=0,-1,IFERROR(MATCH(Occurrence!J138,$D$4:$D$102,1),0))</f>
        <v/>
      </c>
      <c r="M138" s="9">
        <f>IF(L138&lt;0,0,IF(L138=0,Occurrence!J138*$I$11,IF(L138&gt;=99,Occurrence!J138*$I$12,INDEX($C$4:$C$102,L138)+(Occurrence!J138-INDEX($D$4:$D$102,L138))/(INDEX($D$4:$D$102,L138+1)-INDEX($D$4:$D$102,L138))*(INDEX($C$4:$C$102,L138+1)-INDEX($C$4:$C$102,L138)))))</f>
        <v/>
      </c>
      <c r="N138" s="12">
        <f>IF(Occurrence!K138&lt;=0,-1,IFERROR(MATCH(Occurrence!K138,$D$4:$D$102,1),0))</f>
        <v/>
      </c>
      <c r="O138" s="9">
        <f>IF(N138&lt;0,0,IF(N138=0,Occurrence!K138*$I$11,IF(N138&gt;=99,Occurrence!K138*$I$12,INDEX($C$4:$C$102,N138)+(Occurrence!K138-INDEX($D$4:$D$102,N138))/(INDEX($D$4:$D$102,N138+1)-INDEX($D$4:$D$102,N138))*(INDEX($C$4:$C$102,N138+1)-INDEX($C$4:$C$102,N138)))))</f>
        <v/>
      </c>
      <c r="P138" s="12">
        <f>IFERROR(MATCH(Data!X138,$F$4:$F$102,1),0)</f>
        <v/>
      </c>
      <c r="Q138" s="9">
        <f>IF(P138=0,Data!X138+$I$13,IF(P138&gt;=99,Data!X138+$I$14,INDEX($E$4:$E$102,P138)+(Data!X138-INDEX($F$4:$F$102,P138))/(INDEX($F$4:$F$102,P138+1)-INDEX($F$4:$F$102,P138))*(INDEX($E$4:$E$102,P138+1)-INDEX($E$4:$E$102,P138))))</f>
        <v/>
      </c>
      <c r="R138" s="12">
        <f>IFERROR(MATCH(Data!Y138,$F$4:$F$102,1),0)</f>
        <v/>
      </c>
      <c r="S138" s="9">
        <f>IF(R138=0,Data!Y138+$I$13,IF(R138&gt;=99,Data!Y138+$I$14,INDEX($E$4:$E$102,R138)+(Data!Y138-INDEX($F$4:$F$102,R138))/(INDEX($F$4:$F$102,R138+1)-INDEX($F$4:$F$102,R138))*(INDEX($E$4:$E$102,R138+1)-INDEX($E$4:$E$102,R138))))</f>
        <v/>
      </c>
    </row>
    <row r="139">
      <c r="K139" s="14">
        <f>Data!A139</f>
        <v/>
      </c>
      <c r="L139" s="12">
        <f>IF(Occurrence!J139&lt;=0,-1,IFERROR(MATCH(Occurrence!J139,$D$4:$D$102,1),0))</f>
        <v/>
      </c>
      <c r="M139" s="9">
        <f>IF(L139&lt;0,0,IF(L139=0,Occurrence!J139*$I$11,IF(L139&gt;=99,Occurrence!J139*$I$12,INDEX($C$4:$C$102,L139)+(Occurrence!J139-INDEX($D$4:$D$102,L139))/(INDEX($D$4:$D$102,L139+1)-INDEX($D$4:$D$102,L139))*(INDEX($C$4:$C$102,L139+1)-INDEX($C$4:$C$102,L139)))))</f>
        <v/>
      </c>
      <c r="N139" s="12">
        <f>IF(Occurrence!K139&lt;=0,-1,IFERROR(MATCH(Occurrence!K139,$D$4:$D$102,1),0))</f>
        <v/>
      </c>
      <c r="O139" s="9">
        <f>IF(N139&lt;0,0,IF(N139=0,Occurrence!K139*$I$11,IF(N139&gt;=99,Occurrence!K139*$I$12,INDEX($C$4:$C$102,N139)+(Occurrence!K139-INDEX($D$4:$D$102,N139))/(INDEX($D$4:$D$102,N139+1)-INDEX($D$4:$D$102,N139))*(INDEX($C$4:$C$102,N139+1)-INDEX($C$4:$C$102,N139)))))</f>
        <v/>
      </c>
      <c r="P139" s="12">
        <f>IFERROR(MATCH(Data!X139,$F$4:$F$102,1),0)</f>
        <v/>
      </c>
      <c r="Q139" s="9">
        <f>IF(P139=0,Data!X139+$I$13,IF(P139&gt;=99,Data!X139+$I$14,INDEX($E$4:$E$102,P139)+(Data!X139-INDEX($F$4:$F$102,P139))/(INDEX($F$4:$F$102,P139+1)-INDEX($F$4:$F$102,P139))*(INDEX($E$4:$E$102,P139+1)-INDEX($E$4:$E$102,P139))))</f>
        <v/>
      </c>
      <c r="R139" s="12">
        <f>IFERROR(MATCH(Data!Y139,$F$4:$F$102,1),0)</f>
        <v/>
      </c>
      <c r="S139" s="9">
        <f>IF(R139=0,Data!Y139+$I$13,IF(R139&gt;=99,Data!Y139+$I$14,INDEX($E$4:$E$102,R139)+(Data!Y139-INDEX($F$4:$F$102,R139))/(INDEX($F$4:$F$102,R139+1)-INDEX($F$4:$F$102,R139))*(INDEX($E$4:$E$102,R139+1)-INDEX($E$4:$E$102,R139))))</f>
        <v/>
      </c>
    </row>
    <row r="140">
      <c r="K140" s="14">
        <f>Data!A140</f>
        <v/>
      </c>
      <c r="L140" s="12">
        <f>IF(Occurrence!J140&lt;=0,-1,IFERROR(MATCH(Occurrence!J140,$D$4:$D$102,1),0))</f>
        <v/>
      </c>
      <c r="M140" s="9">
        <f>IF(L140&lt;0,0,IF(L140=0,Occurrence!J140*$I$11,IF(L140&gt;=99,Occurrence!J140*$I$12,INDEX($C$4:$C$102,L140)+(Occurrence!J140-INDEX($D$4:$D$102,L140))/(INDEX($D$4:$D$102,L140+1)-INDEX($D$4:$D$102,L140))*(INDEX($C$4:$C$102,L140+1)-INDEX($C$4:$C$102,L140)))))</f>
        <v/>
      </c>
      <c r="N140" s="12">
        <f>IF(Occurrence!K140&lt;=0,-1,IFERROR(MATCH(Occurrence!K140,$D$4:$D$102,1),0))</f>
        <v/>
      </c>
      <c r="O140" s="9">
        <f>IF(N140&lt;0,0,IF(N140=0,Occurrence!K140*$I$11,IF(N140&gt;=99,Occurrence!K140*$I$12,INDEX($C$4:$C$102,N140)+(Occurrence!K140-INDEX($D$4:$D$102,N140))/(INDEX($D$4:$D$102,N140+1)-INDEX($D$4:$D$102,N140))*(INDEX($C$4:$C$102,N140+1)-INDEX($C$4:$C$102,N140)))))</f>
        <v/>
      </c>
      <c r="P140" s="12">
        <f>IFERROR(MATCH(Data!X140,$F$4:$F$102,1),0)</f>
        <v/>
      </c>
      <c r="Q140" s="9">
        <f>IF(P140=0,Data!X140+$I$13,IF(P140&gt;=99,Data!X140+$I$14,INDEX($E$4:$E$102,P140)+(Data!X140-INDEX($F$4:$F$102,P140))/(INDEX($F$4:$F$102,P140+1)-INDEX($F$4:$F$102,P140))*(INDEX($E$4:$E$102,P140+1)-INDEX($E$4:$E$102,P140))))</f>
        <v/>
      </c>
      <c r="R140" s="12">
        <f>IFERROR(MATCH(Data!Y140,$F$4:$F$102,1),0)</f>
        <v/>
      </c>
      <c r="S140" s="9">
        <f>IF(R140=0,Data!Y140+$I$13,IF(R140&gt;=99,Data!Y140+$I$14,INDEX($E$4:$E$102,R140)+(Data!Y140-INDEX($F$4:$F$102,R140))/(INDEX($F$4:$F$102,R140+1)-INDEX($F$4:$F$102,R140))*(INDEX($E$4:$E$102,R140+1)-INDEX($E$4:$E$102,R140))))</f>
        <v/>
      </c>
    </row>
    <row r="141">
      <c r="K141" s="14">
        <f>Data!A141</f>
        <v/>
      </c>
      <c r="L141" s="12">
        <f>IF(Occurrence!J141&lt;=0,-1,IFERROR(MATCH(Occurrence!J141,$D$4:$D$102,1),0))</f>
        <v/>
      </c>
      <c r="M141" s="9">
        <f>IF(L141&lt;0,0,IF(L141=0,Occurrence!J141*$I$11,IF(L141&gt;=99,Occurrence!J141*$I$12,INDEX($C$4:$C$102,L141)+(Occurrence!J141-INDEX($D$4:$D$102,L141))/(INDEX($D$4:$D$102,L141+1)-INDEX($D$4:$D$102,L141))*(INDEX($C$4:$C$102,L141+1)-INDEX($C$4:$C$102,L141)))))</f>
        <v/>
      </c>
      <c r="N141" s="12">
        <f>IF(Occurrence!K141&lt;=0,-1,IFERROR(MATCH(Occurrence!K141,$D$4:$D$102,1),0))</f>
        <v/>
      </c>
      <c r="O141" s="9">
        <f>IF(N141&lt;0,0,IF(N141=0,Occurrence!K141*$I$11,IF(N141&gt;=99,Occurrence!K141*$I$12,INDEX($C$4:$C$102,N141)+(Occurrence!K141-INDEX($D$4:$D$102,N141))/(INDEX($D$4:$D$102,N141+1)-INDEX($D$4:$D$102,N141))*(INDEX($C$4:$C$102,N141+1)-INDEX($C$4:$C$102,N141)))))</f>
        <v/>
      </c>
      <c r="P141" s="12">
        <f>IFERROR(MATCH(Data!X141,$F$4:$F$102,1),0)</f>
        <v/>
      </c>
      <c r="Q141" s="9">
        <f>IF(P141=0,Data!X141+$I$13,IF(P141&gt;=99,Data!X141+$I$14,INDEX($E$4:$E$102,P141)+(Data!X141-INDEX($F$4:$F$102,P141))/(INDEX($F$4:$F$102,P141+1)-INDEX($F$4:$F$102,P141))*(INDEX($E$4:$E$102,P141+1)-INDEX($E$4:$E$102,P141))))</f>
        <v/>
      </c>
      <c r="R141" s="12">
        <f>IFERROR(MATCH(Data!Y141,$F$4:$F$102,1),0)</f>
        <v/>
      </c>
      <c r="S141" s="9">
        <f>IF(R141=0,Data!Y141+$I$13,IF(R141&gt;=99,Data!Y141+$I$14,INDEX($E$4:$E$102,R141)+(Data!Y141-INDEX($F$4:$F$102,R141))/(INDEX($F$4:$F$102,R141+1)-INDEX($F$4:$F$102,R141))*(INDEX($E$4:$E$102,R141+1)-INDEX($E$4:$E$102,R141))))</f>
        <v/>
      </c>
    </row>
    <row r="142">
      <c r="K142" s="14">
        <f>Data!A142</f>
        <v/>
      </c>
      <c r="L142" s="12">
        <f>IF(Occurrence!J142&lt;=0,-1,IFERROR(MATCH(Occurrence!J142,$D$4:$D$102,1),0))</f>
        <v/>
      </c>
      <c r="M142" s="9">
        <f>IF(L142&lt;0,0,IF(L142=0,Occurrence!J142*$I$11,IF(L142&gt;=99,Occurrence!J142*$I$12,INDEX($C$4:$C$102,L142)+(Occurrence!J142-INDEX($D$4:$D$102,L142))/(INDEX($D$4:$D$102,L142+1)-INDEX($D$4:$D$102,L142))*(INDEX($C$4:$C$102,L142+1)-INDEX($C$4:$C$102,L142)))))</f>
        <v/>
      </c>
      <c r="N142" s="12">
        <f>IF(Occurrence!K142&lt;=0,-1,IFERROR(MATCH(Occurrence!K142,$D$4:$D$102,1),0))</f>
        <v/>
      </c>
      <c r="O142" s="9">
        <f>IF(N142&lt;0,0,IF(N142=0,Occurrence!K142*$I$11,IF(N142&gt;=99,Occurrence!K142*$I$12,INDEX($C$4:$C$102,N142)+(Occurrence!K142-INDEX($D$4:$D$102,N142))/(INDEX($D$4:$D$102,N142+1)-INDEX($D$4:$D$102,N142))*(INDEX($C$4:$C$102,N142+1)-INDEX($C$4:$C$102,N142)))))</f>
        <v/>
      </c>
      <c r="P142" s="12">
        <f>IFERROR(MATCH(Data!X142,$F$4:$F$102,1),0)</f>
        <v/>
      </c>
      <c r="Q142" s="9">
        <f>IF(P142=0,Data!X142+$I$13,IF(P142&gt;=99,Data!X142+$I$14,INDEX($E$4:$E$102,P142)+(Data!X142-INDEX($F$4:$F$102,P142))/(INDEX($F$4:$F$102,P142+1)-INDEX($F$4:$F$102,P142))*(INDEX($E$4:$E$102,P142+1)-INDEX($E$4:$E$102,P142))))</f>
        <v/>
      </c>
      <c r="R142" s="12">
        <f>IFERROR(MATCH(Data!Y142,$F$4:$F$102,1),0)</f>
        <v/>
      </c>
      <c r="S142" s="9">
        <f>IF(R142=0,Data!Y142+$I$13,IF(R142&gt;=99,Data!Y142+$I$14,INDEX($E$4:$E$102,R142)+(Data!Y142-INDEX($F$4:$F$102,R142))/(INDEX($F$4:$F$102,R142+1)-INDEX($F$4:$F$102,R142))*(INDEX($E$4:$E$102,R142+1)-INDEX($E$4:$E$102,R142))))</f>
        <v/>
      </c>
    </row>
    <row r="143">
      <c r="K143" s="14">
        <f>Data!A143</f>
        <v/>
      </c>
      <c r="L143" s="12">
        <f>IF(Occurrence!J143&lt;=0,-1,IFERROR(MATCH(Occurrence!J143,$D$4:$D$102,1),0))</f>
        <v/>
      </c>
      <c r="M143" s="9">
        <f>IF(L143&lt;0,0,IF(L143=0,Occurrence!J143*$I$11,IF(L143&gt;=99,Occurrence!J143*$I$12,INDEX($C$4:$C$102,L143)+(Occurrence!J143-INDEX($D$4:$D$102,L143))/(INDEX($D$4:$D$102,L143+1)-INDEX($D$4:$D$102,L143))*(INDEX($C$4:$C$102,L143+1)-INDEX($C$4:$C$102,L143)))))</f>
        <v/>
      </c>
      <c r="N143" s="12">
        <f>IF(Occurrence!K143&lt;=0,-1,IFERROR(MATCH(Occurrence!K143,$D$4:$D$102,1),0))</f>
        <v/>
      </c>
      <c r="O143" s="9">
        <f>IF(N143&lt;0,0,IF(N143=0,Occurrence!K143*$I$11,IF(N143&gt;=99,Occurrence!K143*$I$12,INDEX($C$4:$C$102,N143)+(Occurrence!K143-INDEX($D$4:$D$102,N143))/(INDEX($D$4:$D$102,N143+1)-INDEX($D$4:$D$102,N143))*(INDEX($C$4:$C$102,N143+1)-INDEX($C$4:$C$102,N143)))))</f>
        <v/>
      </c>
      <c r="P143" s="12">
        <f>IFERROR(MATCH(Data!X143,$F$4:$F$102,1),0)</f>
        <v/>
      </c>
      <c r="Q143" s="9">
        <f>IF(P143=0,Data!X143+$I$13,IF(P143&gt;=99,Data!X143+$I$14,INDEX($E$4:$E$102,P143)+(Data!X143-INDEX($F$4:$F$102,P143))/(INDEX($F$4:$F$102,P143+1)-INDEX($F$4:$F$102,P143))*(INDEX($E$4:$E$102,P143+1)-INDEX($E$4:$E$102,P143))))</f>
        <v/>
      </c>
      <c r="R143" s="12">
        <f>IFERROR(MATCH(Data!Y143,$F$4:$F$102,1),0)</f>
        <v/>
      </c>
      <c r="S143" s="9">
        <f>IF(R143=0,Data!Y143+$I$13,IF(R143&gt;=99,Data!Y143+$I$14,INDEX($E$4:$E$102,R143)+(Data!Y143-INDEX($F$4:$F$102,R143))/(INDEX($F$4:$F$102,R143+1)-INDEX($F$4:$F$102,R143))*(INDEX($E$4:$E$102,R143+1)-INDEX($E$4:$E$102,R143))))</f>
        <v/>
      </c>
    </row>
    <row r="144">
      <c r="K144" s="14">
        <f>Data!A144</f>
        <v/>
      </c>
      <c r="L144" s="12">
        <f>IF(Occurrence!J144&lt;=0,-1,IFERROR(MATCH(Occurrence!J144,$D$4:$D$102,1),0))</f>
        <v/>
      </c>
      <c r="M144" s="9">
        <f>IF(L144&lt;0,0,IF(L144=0,Occurrence!J144*$I$11,IF(L144&gt;=99,Occurrence!J144*$I$12,INDEX($C$4:$C$102,L144)+(Occurrence!J144-INDEX($D$4:$D$102,L144))/(INDEX($D$4:$D$102,L144+1)-INDEX($D$4:$D$102,L144))*(INDEX($C$4:$C$102,L144+1)-INDEX($C$4:$C$102,L144)))))</f>
        <v/>
      </c>
      <c r="N144" s="12">
        <f>IF(Occurrence!K144&lt;=0,-1,IFERROR(MATCH(Occurrence!K144,$D$4:$D$102,1),0))</f>
        <v/>
      </c>
      <c r="O144" s="9">
        <f>IF(N144&lt;0,0,IF(N144=0,Occurrence!K144*$I$11,IF(N144&gt;=99,Occurrence!K144*$I$12,INDEX($C$4:$C$102,N144)+(Occurrence!K144-INDEX($D$4:$D$102,N144))/(INDEX($D$4:$D$102,N144+1)-INDEX($D$4:$D$102,N144))*(INDEX($C$4:$C$102,N144+1)-INDEX($C$4:$C$102,N144)))))</f>
        <v/>
      </c>
      <c r="P144" s="12">
        <f>IFERROR(MATCH(Data!X144,$F$4:$F$102,1),0)</f>
        <v/>
      </c>
      <c r="Q144" s="9">
        <f>IF(P144=0,Data!X144+$I$13,IF(P144&gt;=99,Data!X144+$I$14,INDEX($E$4:$E$102,P144)+(Data!X144-INDEX($F$4:$F$102,P144))/(INDEX($F$4:$F$102,P144+1)-INDEX($F$4:$F$102,P144))*(INDEX($E$4:$E$102,P144+1)-INDEX($E$4:$E$102,P144))))</f>
        <v/>
      </c>
      <c r="R144" s="12">
        <f>IFERROR(MATCH(Data!Y144,$F$4:$F$102,1),0)</f>
        <v/>
      </c>
      <c r="S144" s="9">
        <f>IF(R144=0,Data!Y144+$I$13,IF(R144&gt;=99,Data!Y144+$I$14,INDEX($E$4:$E$102,R144)+(Data!Y144-INDEX($F$4:$F$102,R144))/(INDEX($F$4:$F$102,R144+1)-INDEX($F$4:$F$102,R144))*(INDEX($E$4:$E$102,R144+1)-INDEX($E$4:$E$102,R144))))</f>
        <v/>
      </c>
    </row>
    <row r="145">
      <c r="K145" s="14">
        <f>Data!A145</f>
        <v/>
      </c>
      <c r="L145" s="12">
        <f>IF(Occurrence!J145&lt;=0,-1,IFERROR(MATCH(Occurrence!J145,$D$4:$D$102,1),0))</f>
        <v/>
      </c>
      <c r="M145" s="9">
        <f>IF(L145&lt;0,0,IF(L145=0,Occurrence!J145*$I$11,IF(L145&gt;=99,Occurrence!J145*$I$12,INDEX($C$4:$C$102,L145)+(Occurrence!J145-INDEX($D$4:$D$102,L145))/(INDEX($D$4:$D$102,L145+1)-INDEX($D$4:$D$102,L145))*(INDEX($C$4:$C$102,L145+1)-INDEX($C$4:$C$102,L145)))))</f>
        <v/>
      </c>
      <c r="N145" s="12">
        <f>IF(Occurrence!K145&lt;=0,-1,IFERROR(MATCH(Occurrence!K145,$D$4:$D$102,1),0))</f>
        <v/>
      </c>
      <c r="O145" s="9">
        <f>IF(N145&lt;0,0,IF(N145=0,Occurrence!K145*$I$11,IF(N145&gt;=99,Occurrence!K145*$I$12,INDEX($C$4:$C$102,N145)+(Occurrence!K145-INDEX($D$4:$D$102,N145))/(INDEX($D$4:$D$102,N145+1)-INDEX($D$4:$D$102,N145))*(INDEX($C$4:$C$102,N145+1)-INDEX($C$4:$C$102,N145)))))</f>
        <v/>
      </c>
      <c r="P145" s="12">
        <f>IFERROR(MATCH(Data!X145,$F$4:$F$102,1),0)</f>
        <v/>
      </c>
      <c r="Q145" s="9">
        <f>IF(P145=0,Data!X145+$I$13,IF(P145&gt;=99,Data!X145+$I$14,INDEX($E$4:$E$102,P145)+(Data!X145-INDEX($F$4:$F$102,P145))/(INDEX($F$4:$F$102,P145+1)-INDEX($F$4:$F$102,P145))*(INDEX($E$4:$E$102,P145+1)-INDEX($E$4:$E$102,P145))))</f>
        <v/>
      </c>
      <c r="R145" s="12">
        <f>IFERROR(MATCH(Data!Y145,$F$4:$F$102,1),0)</f>
        <v/>
      </c>
      <c r="S145" s="9">
        <f>IF(R145=0,Data!Y145+$I$13,IF(R145&gt;=99,Data!Y145+$I$14,INDEX($E$4:$E$102,R145)+(Data!Y145-INDEX($F$4:$F$102,R145))/(INDEX($F$4:$F$102,R145+1)-INDEX($F$4:$F$102,R145))*(INDEX($E$4:$E$102,R145+1)-INDEX($E$4:$E$102,R145))))</f>
        <v/>
      </c>
    </row>
    <row r="146">
      <c r="K146" s="14">
        <f>Data!A146</f>
        <v/>
      </c>
      <c r="L146" s="12">
        <f>IF(Occurrence!J146&lt;=0,-1,IFERROR(MATCH(Occurrence!J146,$D$4:$D$102,1),0))</f>
        <v/>
      </c>
      <c r="M146" s="9">
        <f>IF(L146&lt;0,0,IF(L146=0,Occurrence!J146*$I$11,IF(L146&gt;=99,Occurrence!J146*$I$12,INDEX($C$4:$C$102,L146)+(Occurrence!J146-INDEX($D$4:$D$102,L146))/(INDEX($D$4:$D$102,L146+1)-INDEX($D$4:$D$102,L146))*(INDEX($C$4:$C$102,L146+1)-INDEX($C$4:$C$102,L146)))))</f>
        <v/>
      </c>
      <c r="N146" s="12">
        <f>IF(Occurrence!K146&lt;=0,-1,IFERROR(MATCH(Occurrence!K146,$D$4:$D$102,1),0))</f>
        <v/>
      </c>
      <c r="O146" s="9">
        <f>IF(N146&lt;0,0,IF(N146=0,Occurrence!K146*$I$11,IF(N146&gt;=99,Occurrence!K146*$I$12,INDEX($C$4:$C$102,N146)+(Occurrence!K146-INDEX($D$4:$D$102,N146))/(INDEX($D$4:$D$102,N146+1)-INDEX($D$4:$D$102,N146))*(INDEX($C$4:$C$102,N146+1)-INDEX($C$4:$C$102,N146)))))</f>
        <v/>
      </c>
      <c r="P146" s="12">
        <f>IFERROR(MATCH(Data!X146,$F$4:$F$102,1),0)</f>
        <v/>
      </c>
      <c r="Q146" s="9">
        <f>IF(P146=0,Data!X146+$I$13,IF(P146&gt;=99,Data!X146+$I$14,INDEX($E$4:$E$102,P146)+(Data!X146-INDEX($F$4:$F$102,P146))/(INDEX($F$4:$F$102,P146+1)-INDEX($F$4:$F$102,P146))*(INDEX($E$4:$E$102,P146+1)-INDEX($E$4:$E$102,P146))))</f>
        <v/>
      </c>
      <c r="R146" s="12">
        <f>IFERROR(MATCH(Data!Y146,$F$4:$F$102,1),0)</f>
        <v/>
      </c>
      <c r="S146" s="9">
        <f>IF(R146=0,Data!Y146+$I$13,IF(R146&gt;=99,Data!Y146+$I$14,INDEX($E$4:$E$102,R146)+(Data!Y146-INDEX($F$4:$F$102,R146))/(INDEX($F$4:$F$102,R146+1)-INDEX($F$4:$F$102,R146))*(INDEX($E$4:$E$102,R146+1)-INDEX($E$4:$E$102,R146))))</f>
        <v/>
      </c>
    </row>
    <row r="147">
      <c r="K147" s="14">
        <f>Data!A147</f>
        <v/>
      </c>
      <c r="L147" s="12">
        <f>IF(Occurrence!J147&lt;=0,-1,IFERROR(MATCH(Occurrence!J147,$D$4:$D$102,1),0))</f>
        <v/>
      </c>
      <c r="M147" s="9">
        <f>IF(L147&lt;0,0,IF(L147=0,Occurrence!J147*$I$11,IF(L147&gt;=99,Occurrence!J147*$I$12,INDEX($C$4:$C$102,L147)+(Occurrence!J147-INDEX($D$4:$D$102,L147))/(INDEX($D$4:$D$102,L147+1)-INDEX($D$4:$D$102,L147))*(INDEX($C$4:$C$102,L147+1)-INDEX($C$4:$C$102,L147)))))</f>
        <v/>
      </c>
      <c r="N147" s="12">
        <f>IF(Occurrence!K147&lt;=0,-1,IFERROR(MATCH(Occurrence!K147,$D$4:$D$102,1),0))</f>
        <v/>
      </c>
      <c r="O147" s="9">
        <f>IF(N147&lt;0,0,IF(N147=0,Occurrence!K147*$I$11,IF(N147&gt;=99,Occurrence!K147*$I$12,INDEX($C$4:$C$102,N147)+(Occurrence!K147-INDEX($D$4:$D$102,N147))/(INDEX($D$4:$D$102,N147+1)-INDEX($D$4:$D$102,N147))*(INDEX($C$4:$C$102,N147+1)-INDEX($C$4:$C$102,N147)))))</f>
        <v/>
      </c>
      <c r="P147" s="12">
        <f>IFERROR(MATCH(Data!X147,$F$4:$F$102,1),0)</f>
        <v/>
      </c>
      <c r="Q147" s="9">
        <f>IF(P147=0,Data!X147+$I$13,IF(P147&gt;=99,Data!X147+$I$14,INDEX($E$4:$E$102,P147)+(Data!X147-INDEX($F$4:$F$102,P147))/(INDEX($F$4:$F$102,P147+1)-INDEX($F$4:$F$102,P147))*(INDEX($E$4:$E$102,P147+1)-INDEX($E$4:$E$102,P147))))</f>
        <v/>
      </c>
      <c r="R147" s="12">
        <f>IFERROR(MATCH(Data!Y147,$F$4:$F$102,1),0)</f>
        <v/>
      </c>
      <c r="S147" s="9">
        <f>IF(R147=0,Data!Y147+$I$13,IF(R147&gt;=99,Data!Y147+$I$14,INDEX($E$4:$E$102,R147)+(Data!Y147-INDEX($F$4:$F$102,R147))/(INDEX($F$4:$F$102,R147+1)-INDEX($F$4:$F$102,R147))*(INDEX($E$4:$E$102,R147+1)-INDEX($E$4:$E$102,R147))))</f>
        <v/>
      </c>
    </row>
    <row r="148">
      <c r="K148" s="14">
        <f>Data!A148</f>
        <v/>
      </c>
      <c r="L148" s="12">
        <f>IF(Occurrence!J148&lt;=0,-1,IFERROR(MATCH(Occurrence!J148,$D$4:$D$102,1),0))</f>
        <v/>
      </c>
      <c r="M148" s="9">
        <f>IF(L148&lt;0,0,IF(L148=0,Occurrence!J148*$I$11,IF(L148&gt;=99,Occurrence!J148*$I$12,INDEX($C$4:$C$102,L148)+(Occurrence!J148-INDEX($D$4:$D$102,L148))/(INDEX($D$4:$D$102,L148+1)-INDEX($D$4:$D$102,L148))*(INDEX($C$4:$C$102,L148+1)-INDEX($C$4:$C$102,L148)))))</f>
        <v/>
      </c>
      <c r="N148" s="12">
        <f>IF(Occurrence!K148&lt;=0,-1,IFERROR(MATCH(Occurrence!K148,$D$4:$D$102,1),0))</f>
        <v/>
      </c>
      <c r="O148" s="9">
        <f>IF(N148&lt;0,0,IF(N148=0,Occurrence!K148*$I$11,IF(N148&gt;=99,Occurrence!K148*$I$12,INDEX($C$4:$C$102,N148)+(Occurrence!K148-INDEX($D$4:$D$102,N148))/(INDEX($D$4:$D$102,N148+1)-INDEX($D$4:$D$102,N148))*(INDEX($C$4:$C$102,N148+1)-INDEX($C$4:$C$102,N148)))))</f>
        <v/>
      </c>
      <c r="P148" s="12">
        <f>IFERROR(MATCH(Data!X148,$F$4:$F$102,1),0)</f>
        <v/>
      </c>
      <c r="Q148" s="9">
        <f>IF(P148=0,Data!X148+$I$13,IF(P148&gt;=99,Data!X148+$I$14,INDEX($E$4:$E$102,P148)+(Data!X148-INDEX($F$4:$F$102,P148))/(INDEX($F$4:$F$102,P148+1)-INDEX($F$4:$F$102,P148))*(INDEX($E$4:$E$102,P148+1)-INDEX($E$4:$E$102,P148))))</f>
        <v/>
      </c>
      <c r="R148" s="12">
        <f>IFERROR(MATCH(Data!Y148,$F$4:$F$102,1),0)</f>
        <v/>
      </c>
      <c r="S148" s="9">
        <f>IF(R148=0,Data!Y148+$I$13,IF(R148&gt;=99,Data!Y148+$I$14,INDEX($E$4:$E$102,R148)+(Data!Y148-INDEX($F$4:$F$102,R148))/(INDEX($F$4:$F$102,R148+1)-INDEX($F$4:$F$102,R148))*(INDEX($E$4:$E$102,R148+1)-INDEX($E$4:$E$102,R148))))</f>
        <v/>
      </c>
    </row>
    <row r="149">
      <c r="K149" s="14">
        <f>Data!A149</f>
        <v/>
      </c>
      <c r="L149" s="12">
        <f>IF(Occurrence!J149&lt;=0,-1,IFERROR(MATCH(Occurrence!J149,$D$4:$D$102,1),0))</f>
        <v/>
      </c>
      <c r="M149" s="9">
        <f>IF(L149&lt;0,0,IF(L149=0,Occurrence!J149*$I$11,IF(L149&gt;=99,Occurrence!J149*$I$12,INDEX($C$4:$C$102,L149)+(Occurrence!J149-INDEX($D$4:$D$102,L149))/(INDEX($D$4:$D$102,L149+1)-INDEX($D$4:$D$102,L149))*(INDEX($C$4:$C$102,L149+1)-INDEX($C$4:$C$102,L149)))))</f>
        <v/>
      </c>
      <c r="N149" s="12">
        <f>IF(Occurrence!K149&lt;=0,-1,IFERROR(MATCH(Occurrence!K149,$D$4:$D$102,1),0))</f>
        <v/>
      </c>
      <c r="O149" s="9">
        <f>IF(N149&lt;0,0,IF(N149=0,Occurrence!K149*$I$11,IF(N149&gt;=99,Occurrence!K149*$I$12,INDEX($C$4:$C$102,N149)+(Occurrence!K149-INDEX($D$4:$D$102,N149))/(INDEX($D$4:$D$102,N149+1)-INDEX($D$4:$D$102,N149))*(INDEX($C$4:$C$102,N149+1)-INDEX($C$4:$C$102,N149)))))</f>
        <v/>
      </c>
      <c r="P149" s="12">
        <f>IFERROR(MATCH(Data!X149,$F$4:$F$102,1),0)</f>
        <v/>
      </c>
      <c r="Q149" s="9">
        <f>IF(P149=0,Data!X149+$I$13,IF(P149&gt;=99,Data!X149+$I$14,INDEX($E$4:$E$102,P149)+(Data!X149-INDEX($F$4:$F$102,P149))/(INDEX($F$4:$F$102,P149+1)-INDEX($F$4:$F$102,P149))*(INDEX($E$4:$E$102,P149+1)-INDEX($E$4:$E$102,P149))))</f>
        <v/>
      </c>
      <c r="R149" s="12">
        <f>IFERROR(MATCH(Data!Y149,$F$4:$F$102,1),0)</f>
        <v/>
      </c>
      <c r="S149" s="9">
        <f>IF(R149=0,Data!Y149+$I$13,IF(R149&gt;=99,Data!Y149+$I$14,INDEX($E$4:$E$102,R149)+(Data!Y149-INDEX($F$4:$F$102,R149))/(INDEX($F$4:$F$102,R149+1)-INDEX($F$4:$F$102,R149))*(INDEX($E$4:$E$102,R149+1)-INDEX($E$4:$E$102,R149))))</f>
        <v/>
      </c>
    </row>
    <row r="150">
      <c r="K150" s="14">
        <f>Data!A150</f>
        <v/>
      </c>
      <c r="L150" s="12">
        <f>IF(Occurrence!J150&lt;=0,-1,IFERROR(MATCH(Occurrence!J150,$D$4:$D$102,1),0))</f>
        <v/>
      </c>
      <c r="M150" s="9">
        <f>IF(L150&lt;0,0,IF(L150=0,Occurrence!J150*$I$11,IF(L150&gt;=99,Occurrence!J150*$I$12,INDEX($C$4:$C$102,L150)+(Occurrence!J150-INDEX($D$4:$D$102,L150))/(INDEX($D$4:$D$102,L150+1)-INDEX($D$4:$D$102,L150))*(INDEX($C$4:$C$102,L150+1)-INDEX($C$4:$C$102,L150)))))</f>
        <v/>
      </c>
      <c r="N150" s="12">
        <f>IF(Occurrence!K150&lt;=0,-1,IFERROR(MATCH(Occurrence!K150,$D$4:$D$102,1),0))</f>
        <v/>
      </c>
      <c r="O150" s="9">
        <f>IF(N150&lt;0,0,IF(N150=0,Occurrence!K150*$I$11,IF(N150&gt;=99,Occurrence!K150*$I$12,INDEX($C$4:$C$102,N150)+(Occurrence!K150-INDEX($D$4:$D$102,N150))/(INDEX($D$4:$D$102,N150+1)-INDEX($D$4:$D$102,N150))*(INDEX($C$4:$C$102,N150+1)-INDEX($C$4:$C$102,N150)))))</f>
        <v/>
      </c>
      <c r="P150" s="12">
        <f>IFERROR(MATCH(Data!X150,$F$4:$F$102,1),0)</f>
        <v/>
      </c>
      <c r="Q150" s="9">
        <f>IF(P150=0,Data!X150+$I$13,IF(P150&gt;=99,Data!X150+$I$14,INDEX($E$4:$E$102,P150)+(Data!X150-INDEX($F$4:$F$102,P150))/(INDEX($F$4:$F$102,P150+1)-INDEX($F$4:$F$102,P150))*(INDEX($E$4:$E$102,P150+1)-INDEX($E$4:$E$102,P150))))</f>
        <v/>
      </c>
      <c r="R150" s="12">
        <f>IFERROR(MATCH(Data!Y150,$F$4:$F$102,1),0)</f>
        <v/>
      </c>
      <c r="S150" s="9">
        <f>IF(R150=0,Data!Y150+$I$13,IF(R150&gt;=99,Data!Y150+$I$14,INDEX($E$4:$E$102,R150)+(Data!Y150-INDEX($F$4:$F$102,R150))/(INDEX($F$4:$F$102,R150+1)-INDEX($F$4:$F$102,R150))*(INDEX($E$4:$E$102,R150+1)-INDEX($E$4:$E$102,R150))))</f>
        <v/>
      </c>
    </row>
    <row r="151">
      <c r="K151" s="14">
        <f>Data!A151</f>
        <v/>
      </c>
      <c r="L151" s="12">
        <f>IF(Occurrence!J151&lt;=0,-1,IFERROR(MATCH(Occurrence!J151,$D$4:$D$102,1),0))</f>
        <v/>
      </c>
      <c r="M151" s="9">
        <f>IF(L151&lt;0,0,IF(L151=0,Occurrence!J151*$I$11,IF(L151&gt;=99,Occurrence!J151*$I$12,INDEX($C$4:$C$102,L151)+(Occurrence!J151-INDEX($D$4:$D$102,L151))/(INDEX($D$4:$D$102,L151+1)-INDEX($D$4:$D$102,L151))*(INDEX($C$4:$C$102,L151+1)-INDEX($C$4:$C$102,L151)))))</f>
        <v/>
      </c>
      <c r="N151" s="12">
        <f>IF(Occurrence!K151&lt;=0,-1,IFERROR(MATCH(Occurrence!K151,$D$4:$D$102,1),0))</f>
        <v/>
      </c>
      <c r="O151" s="9">
        <f>IF(N151&lt;0,0,IF(N151=0,Occurrence!K151*$I$11,IF(N151&gt;=99,Occurrence!K151*$I$12,INDEX($C$4:$C$102,N151)+(Occurrence!K151-INDEX($D$4:$D$102,N151))/(INDEX($D$4:$D$102,N151+1)-INDEX($D$4:$D$102,N151))*(INDEX($C$4:$C$102,N151+1)-INDEX($C$4:$C$102,N151)))))</f>
        <v/>
      </c>
      <c r="P151" s="12">
        <f>IFERROR(MATCH(Data!X151,$F$4:$F$102,1),0)</f>
        <v/>
      </c>
      <c r="Q151" s="9">
        <f>IF(P151=0,Data!X151+$I$13,IF(P151&gt;=99,Data!X151+$I$14,INDEX($E$4:$E$102,P151)+(Data!X151-INDEX($F$4:$F$102,P151))/(INDEX($F$4:$F$102,P151+1)-INDEX($F$4:$F$102,P151))*(INDEX($E$4:$E$102,P151+1)-INDEX($E$4:$E$102,P151))))</f>
        <v/>
      </c>
      <c r="R151" s="12">
        <f>IFERROR(MATCH(Data!Y151,$F$4:$F$102,1),0)</f>
        <v/>
      </c>
      <c r="S151" s="9">
        <f>IF(R151=0,Data!Y151+$I$13,IF(R151&gt;=99,Data!Y151+$I$14,INDEX($E$4:$E$102,R151)+(Data!Y151-INDEX($F$4:$F$102,R151))/(INDEX($F$4:$F$102,R151+1)-INDEX($F$4:$F$102,R151))*(INDEX($E$4:$E$102,R151+1)-INDEX($E$4:$E$102,R151))))</f>
        <v/>
      </c>
    </row>
    <row r="152">
      <c r="K152" s="14">
        <f>Data!A152</f>
        <v/>
      </c>
      <c r="L152" s="12">
        <f>IF(Occurrence!J152&lt;=0,-1,IFERROR(MATCH(Occurrence!J152,$D$4:$D$102,1),0))</f>
        <v/>
      </c>
      <c r="M152" s="9">
        <f>IF(L152&lt;0,0,IF(L152=0,Occurrence!J152*$I$11,IF(L152&gt;=99,Occurrence!J152*$I$12,INDEX($C$4:$C$102,L152)+(Occurrence!J152-INDEX($D$4:$D$102,L152))/(INDEX($D$4:$D$102,L152+1)-INDEX($D$4:$D$102,L152))*(INDEX($C$4:$C$102,L152+1)-INDEX($C$4:$C$102,L152)))))</f>
        <v/>
      </c>
      <c r="N152" s="12">
        <f>IF(Occurrence!K152&lt;=0,-1,IFERROR(MATCH(Occurrence!K152,$D$4:$D$102,1),0))</f>
        <v/>
      </c>
      <c r="O152" s="9">
        <f>IF(N152&lt;0,0,IF(N152=0,Occurrence!K152*$I$11,IF(N152&gt;=99,Occurrence!K152*$I$12,INDEX($C$4:$C$102,N152)+(Occurrence!K152-INDEX($D$4:$D$102,N152))/(INDEX($D$4:$D$102,N152+1)-INDEX($D$4:$D$102,N152))*(INDEX($C$4:$C$102,N152+1)-INDEX($C$4:$C$102,N152)))))</f>
        <v/>
      </c>
      <c r="P152" s="12">
        <f>IFERROR(MATCH(Data!X152,$F$4:$F$102,1),0)</f>
        <v/>
      </c>
      <c r="Q152" s="9">
        <f>IF(P152=0,Data!X152+$I$13,IF(P152&gt;=99,Data!X152+$I$14,INDEX($E$4:$E$102,P152)+(Data!X152-INDEX($F$4:$F$102,P152))/(INDEX($F$4:$F$102,P152+1)-INDEX($F$4:$F$102,P152))*(INDEX($E$4:$E$102,P152+1)-INDEX($E$4:$E$102,P152))))</f>
        <v/>
      </c>
      <c r="R152" s="12">
        <f>IFERROR(MATCH(Data!Y152,$F$4:$F$102,1),0)</f>
        <v/>
      </c>
      <c r="S152" s="9">
        <f>IF(R152=0,Data!Y152+$I$13,IF(R152&gt;=99,Data!Y152+$I$14,INDEX($E$4:$E$102,R152)+(Data!Y152-INDEX($F$4:$F$102,R152))/(INDEX($F$4:$F$102,R152+1)-INDEX($F$4:$F$102,R152))*(INDEX($E$4:$E$102,R152+1)-INDEX($E$4:$E$102,R152))))</f>
        <v/>
      </c>
    </row>
    <row r="153">
      <c r="K153" s="14">
        <f>Data!A153</f>
        <v/>
      </c>
      <c r="L153" s="12">
        <f>IF(Occurrence!J153&lt;=0,-1,IFERROR(MATCH(Occurrence!J153,$D$4:$D$102,1),0))</f>
        <v/>
      </c>
      <c r="M153" s="9">
        <f>IF(L153&lt;0,0,IF(L153=0,Occurrence!J153*$I$11,IF(L153&gt;=99,Occurrence!J153*$I$12,INDEX($C$4:$C$102,L153)+(Occurrence!J153-INDEX($D$4:$D$102,L153))/(INDEX($D$4:$D$102,L153+1)-INDEX($D$4:$D$102,L153))*(INDEX($C$4:$C$102,L153+1)-INDEX($C$4:$C$102,L153)))))</f>
        <v/>
      </c>
      <c r="N153" s="12">
        <f>IF(Occurrence!K153&lt;=0,-1,IFERROR(MATCH(Occurrence!K153,$D$4:$D$102,1),0))</f>
        <v/>
      </c>
      <c r="O153" s="9">
        <f>IF(N153&lt;0,0,IF(N153=0,Occurrence!K153*$I$11,IF(N153&gt;=99,Occurrence!K153*$I$12,INDEX($C$4:$C$102,N153)+(Occurrence!K153-INDEX($D$4:$D$102,N153))/(INDEX($D$4:$D$102,N153+1)-INDEX($D$4:$D$102,N153))*(INDEX($C$4:$C$102,N153+1)-INDEX($C$4:$C$102,N153)))))</f>
        <v/>
      </c>
      <c r="P153" s="12">
        <f>IFERROR(MATCH(Data!X153,$F$4:$F$102,1),0)</f>
        <v/>
      </c>
      <c r="Q153" s="9">
        <f>IF(P153=0,Data!X153+$I$13,IF(P153&gt;=99,Data!X153+$I$14,INDEX($E$4:$E$102,P153)+(Data!X153-INDEX($F$4:$F$102,P153))/(INDEX($F$4:$F$102,P153+1)-INDEX($F$4:$F$102,P153))*(INDEX($E$4:$E$102,P153+1)-INDEX($E$4:$E$102,P153))))</f>
        <v/>
      </c>
      <c r="R153" s="12">
        <f>IFERROR(MATCH(Data!Y153,$F$4:$F$102,1),0)</f>
        <v/>
      </c>
      <c r="S153" s="9">
        <f>IF(R153=0,Data!Y153+$I$13,IF(R153&gt;=99,Data!Y153+$I$14,INDEX($E$4:$E$102,R153)+(Data!Y153-INDEX($F$4:$F$102,R153))/(INDEX($F$4:$F$102,R153+1)-INDEX($F$4:$F$102,R153))*(INDEX($E$4:$E$102,R153+1)-INDEX($E$4:$E$102,R153))))</f>
        <v/>
      </c>
    </row>
    <row r="154">
      <c r="K154" s="14">
        <f>Data!A154</f>
        <v/>
      </c>
      <c r="L154" s="12">
        <f>IF(Occurrence!J154&lt;=0,-1,IFERROR(MATCH(Occurrence!J154,$D$4:$D$102,1),0))</f>
        <v/>
      </c>
      <c r="M154" s="9">
        <f>IF(L154&lt;0,0,IF(L154=0,Occurrence!J154*$I$11,IF(L154&gt;=99,Occurrence!J154*$I$12,INDEX($C$4:$C$102,L154)+(Occurrence!J154-INDEX($D$4:$D$102,L154))/(INDEX($D$4:$D$102,L154+1)-INDEX($D$4:$D$102,L154))*(INDEX($C$4:$C$102,L154+1)-INDEX($C$4:$C$102,L154)))))</f>
        <v/>
      </c>
      <c r="N154" s="12">
        <f>IF(Occurrence!K154&lt;=0,-1,IFERROR(MATCH(Occurrence!K154,$D$4:$D$102,1),0))</f>
        <v/>
      </c>
      <c r="O154" s="9">
        <f>IF(N154&lt;0,0,IF(N154=0,Occurrence!K154*$I$11,IF(N154&gt;=99,Occurrence!K154*$I$12,INDEX($C$4:$C$102,N154)+(Occurrence!K154-INDEX($D$4:$D$102,N154))/(INDEX($D$4:$D$102,N154+1)-INDEX($D$4:$D$102,N154))*(INDEX($C$4:$C$102,N154+1)-INDEX($C$4:$C$102,N154)))))</f>
        <v/>
      </c>
      <c r="P154" s="12">
        <f>IFERROR(MATCH(Data!X154,$F$4:$F$102,1),0)</f>
        <v/>
      </c>
      <c r="Q154" s="9">
        <f>IF(P154=0,Data!X154+$I$13,IF(P154&gt;=99,Data!X154+$I$14,INDEX($E$4:$E$102,P154)+(Data!X154-INDEX($F$4:$F$102,P154))/(INDEX($F$4:$F$102,P154+1)-INDEX($F$4:$F$102,P154))*(INDEX($E$4:$E$102,P154+1)-INDEX($E$4:$E$102,P154))))</f>
        <v/>
      </c>
      <c r="R154" s="12">
        <f>IFERROR(MATCH(Data!Y154,$F$4:$F$102,1),0)</f>
        <v/>
      </c>
      <c r="S154" s="9">
        <f>IF(R154=0,Data!Y154+$I$13,IF(R154&gt;=99,Data!Y154+$I$14,INDEX($E$4:$E$102,R154)+(Data!Y154-INDEX($F$4:$F$102,R154))/(INDEX($F$4:$F$102,R154+1)-INDEX($F$4:$F$102,R154))*(INDEX($E$4:$E$102,R154+1)-INDEX($E$4:$E$102,R154))))</f>
        <v/>
      </c>
    </row>
    <row r="155">
      <c r="K155" s="14">
        <f>Data!A155</f>
        <v/>
      </c>
      <c r="L155" s="12">
        <f>IF(Occurrence!J155&lt;=0,-1,IFERROR(MATCH(Occurrence!J155,$D$4:$D$102,1),0))</f>
        <v/>
      </c>
      <c r="M155" s="9">
        <f>IF(L155&lt;0,0,IF(L155=0,Occurrence!J155*$I$11,IF(L155&gt;=99,Occurrence!J155*$I$12,INDEX($C$4:$C$102,L155)+(Occurrence!J155-INDEX($D$4:$D$102,L155))/(INDEX($D$4:$D$102,L155+1)-INDEX($D$4:$D$102,L155))*(INDEX($C$4:$C$102,L155+1)-INDEX($C$4:$C$102,L155)))))</f>
        <v/>
      </c>
      <c r="N155" s="12">
        <f>IF(Occurrence!K155&lt;=0,-1,IFERROR(MATCH(Occurrence!K155,$D$4:$D$102,1),0))</f>
        <v/>
      </c>
      <c r="O155" s="9">
        <f>IF(N155&lt;0,0,IF(N155=0,Occurrence!K155*$I$11,IF(N155&gt;=99,Occurrence!K155*$I$12,INDEX($C$4:$C$102,N155)+(Occurrence!K155-INDEX($D$4:$D$102,N155))/(INDEX($D$4:$D$102,N155+1)-INDEX($D$4:$D$102,N155))*(INDEX($C$4:$C$102,N155+1)-INDEX($C$4:$C$102,N155)))))</f>
        <v/>
      </c>
      <c r="P155" s="12">
        <f>IFERROR(MATCH(Data!X155,$F$4:$F$102,1),0)</f>
        <v/>
      </c>
      <c r="Q155" s="9">
        <f>IF(P155=0,Data!X155+$I$13,IF(P155&gt;=99,Data!X155+$I$14,INDEX($E$4:$E$102,P155)+(Data!X155-INDEX($F$4:$F$102,P155))/(INDEX($F$4:$F$102,P155+1)-INDEX($F$4:$F$102,P155))*(INDEX($E$4:$E$102,P155+1)-INDEX($E$4:$E$102,P155))))</f>
        <v/>
      </c>
      <c r="R155" s="12">
        <f>IFERROR(MATCH(Data!Y155,$F$4:$F$102,1),0)</f>
        <v/>
      </c>
      <c r="S155" s="9">
        <f>IF(R155=0,Data!Y155+$I$13,IF(R155&gt;=99,Data!Y155+$I$14,INDEX($E$4:$E$102,R155)+(Data!Y155-INDEX($F$4:$F$102,R155))/(INDEX($F$4:$F$102,R155+1)-INDEX($F$4:$F$102,R155))*(INDEX($E$4:$E$102,R155+1)-INDEX($E$4:$E$102,R155))))</f>
        <v/>
      </c>
    </row>
    <row r="156">
      <c r="K156" s="14">
        <f>Data!A156</f>
        <v/>
      </c>
      <c r="L156" s="12">
        <f>IF(Occurrence!J156&lt;=0,-1,IFERROR(MATCH(Occurrence!J156,$D$4:$D$102,1),0))</f>
        <v/>
      </c>
      <c r="M156" s="9">
        <f>IF(L156&lt;0,0,IF(L156=0,Occurrence!J156*$I$11,IF(L156&gt;=99,Occurrence!J156*$I$12,INDEX($C$4:$C$102,L156)+(Occurrence!J156-INDEX($D$4:$D$102,L156))/(INDEX($D$4:$D$102,L156+1)-INDEX($D$4:$D$102,L156))*(INDEX($C$4:$C$102,L156+1)-INDEX($C$4:$C$102,L156)))))</f>
        <v/>
      </c>
      <c r="N156" s="12">
        <f>IF(Occurrence!K156&lt;=0,-1,IFERROR(MATCH(Occurrence!K156,$D$4:$D$102,1),0))</f>
        <v/>
      </c>
      <c r="O156" s="9">
        <f>IF(N156&lt;0,0,IF(N156=0,Occurrence!K156*$I$11,IF(N156&gt;=99,Occurrence!K156*$I$12,INDEX($C$4:$C$102,N156)+(Occurrence!K156-INDEX($D$4:$D$102,N156))/(INDEX($D$4:$D$102,N156+1)-INDEX($D$4:$D$102,N156))*(INDEX($C$4:$C$102,N156+1)-INDEX($C$4:$C$102,N156)))))</f>
        <v/>
      </c>
      <c r="P156" s="12">
        <f>IFERROR(MATCH(Data!X156,$F$4:$F$102,1),0)</f>
        <v/>
      </c>
      <c r="Q156" s="9">
        <f>IF(P156=0,Data!X156+$I$13,IF(P156&gt;=99,Data!X156+$I$14,INDEX($E$4:$E$102,P156)+(Data!X156-INDEX($F$4:$F$102,P156))/(INDEX($F$4:$F$102,P156+1)-INDEX($F$4:$F$102,P156))*(INDEX($E$4:$E$102,P156+1)-INDEX($E$4:$E$102,P156))))</f>
        <v/>
      </c>
      <c r="R156" s="12">
        <f>IFERROR(MATCH(Data!Y156,$F$4:$F$102,1),0)</f>
        <v/>
      </c>
      <c r="S156" s="9">
        <f>IF(R156=0,Data!Y156+$I$13,IF(R156&gt;=99,Data!Y156+$I$14,INDEX($E$4:$E$102,R156)+(Data!Y156-INDEX($F$4:$F$102,R156))/(INDEX($F$4:$F$102,R156+1)-INDEX($F$4:$F$102,R156))*(INDEX($E$4:$E$102,R156+1)-INDEX($E$4:$E$102,R156))))</f>
        <v/>
      </c>
    </row>
    <row r="157">
      <c r="K157" s="14">
        <f>Data!A157</f>
        <v/>
      </c>
      <c r="L157" s="12">
        <f>IF(Occurrence!J157&lt;=0,-1,IFERROR(MATCH(Occurrence!J157,$D$4:$D$102,1),0))</f>
        <v/>
      </c>
      <c r="M157" s="9">
        <f>IF(L157&lt;0,0,IF(L157=0,Occurrence!J157*$I$11,IF(L157&gt;=99,Occurrence!J157*$I$12,INDEX($C$4:$C$102,L157)+(Occurrence!J157-INDEX($D$4:$D$102,L157))/(INDEX($D$4:$D$102,L157+1)-INDEX($D$4:$D$102,L157))*(INDEX($C$4:$C$102,L157+1)-INDEX($C$4:$C$102,L157)))))</f>
        <v/>
      </c>
      <c r="N157" s="12">
        <f>IF(Occurrence!K157&lt;=0,-1,IFERROR(MATCH(Occurrence!K157,$D$4:$D$102,1),0))</f>
        <v/>
      </c>
      <c r="O157" s="9">
        <f>IF(N157&lt;0,0,IF(N157=0,Occurrence!K157*$I$11,IF(N157&gt;=99,Occurrence!K157*$I$12,INDEX($C$4:$C$102,N157)+(Occurrence!K157-INDEX($D$4:$D$102,N157))/(INDEX($D$4:$D$102,N157+1)-INDEX($D$4:$D$102,N157))*(INDEX($C$4:$C$102,N157+1)-INDEX($C$4:$C$102,N157)))))</f>
        <v/>
      </c>
      <c r="P157" s="12">
        <f>IFERROR(MATCH(Data!X157,$F$4:$F$102,1),0)</f>
        <v/>
      </c>
      <c r="Q157" s="9">
        <f>IF(P157=0,Data!X157+$I$13,IF(P157&gt;=99,Data!X157+$I$14,INDEX($E$4:$E$102,P157)+(Data!X157-INDEX($F$4:$F$102,P157))/(INDEX($F$4:$F$102,P157+1)-INDEX($F$4:$F$102,P157))*(INDEX($E$4:$E$102,P157+1)-INDEX($E$4:$E$102,P157))))</f>
        <v/>
      </c>
      <c r="R157" s="12">
        <f>IFERROR(MATCH(Data!Y157,$F$4:$F$102,1),0)</f>
        <v/>
      </c>
      <c r="S157" s="9">
        <f>IF(R157=0,Data!Y157+$I$13,IF(R157&gt;=99,Data!Y157+$I$14,INDEX($E$4:$E$102,R157)+(Data!Y157-INDEX($F$4:$F$102,R157))/(INDEX($F$4:$F$102,R157+1)-INDEX($F$4:$F$102,R157))*(INDEX($E$4:$E$102,R157+1)-INDEX($E$4:$E$102,R157))))</f>
        <v/>
      </c>
    </row>
    <row r="158">
      <c r="K158" s="14">
        <f>Data!A158</f>
        <v/>
      </c>
      <c r="L158" s="12">
        <f>IF(Occurrence!J158&lt;=0,-1,IFERROR(MATCH(Occurrence!J158,$D$4:$D$102,1),0))</f>
        <v/>
      </c>
      <c r="M158" s="9">
        <f>IF(L158&lt;0,0,IF(L158=0,Occurrence!J158*$I$11,IF(L158&gt;=99,Occurrence!J158*$I$12,INDEX($C$4:$C$102,L158)+(Occurrence!J158-INDEX($D$4:$D$102,L158))/(INDEX($D$4:$D$102,L158+1)-INDEX($D$4:$D$102,L158))*(INDEX($C$4:$C$102,L158+1)-INDEX($C$4:$C$102,L158)))))</f>
        <v/>
      </c>
      <c r="N158" s="12">
        <f>IF(Occurrence!K158&lt;=0,-1,IFERROR(MATCH(Occurrence!K158,$D$4:$D$102,1),0))</f>
        <v/>
      </c>
      <c r="O158" s="9">
        <f>IF(N158&lt;0,0,IF(N158=0,Occurrence!K158*$I$11,IF(N158&gt;=99,Occurrence!K158*$I$12,INDEX($C$4:$C$102,N158)+(Occurrence!K158-INDEX($D$4:$D$102,N158))/(INDEX($D$4:$D$102,N158+1)-INDEX($D$4:$D$102,N158))*(INDEX($C$4:$C$102,N158+1)-INDEX($C$4:$C$102,N158)))))</f>
        <v/>
      </c>
      <c r="P158" s="12">
        <f>IFERROR(MATCH(Data!X158,$F$4:$F$102,1),0)</f>
        <v/>
      </c>
      <c r="Q158" s="9">
        <f>IF(P158=0,Data!X158+$I$13,IF(P158&gt;=99,Data!X158+$I$14,INDEX($E$4:$E$102,P158)+(Data!X158-INDEX($F$4:$F$102,P158))/(INDEX($F$4:$F$102,P158+1)-INDEX($F$4:$F$102,P158))*(INDEX($E$4:$E$102,P158+1)-INDEX($E$4:$E$102,P158))))</f>
        <v/>
      </c>
      <c r="R158" s="12">
        <f>IFERROR(MATCH(Data!Y158,$F$4:$F$102,1),0)</f>
        <v/>
      </c>
      <c r="S158" s="9">
        <f>IF(R158=0,Data!Y158+$I$13,IF(R158&gt;=99,Data!Y158+$I$14,INDEX($E$4:$E$102,R158)+(Data!Y158-INDEX($F$4:$F$102,R158))/(INDEX($F$4:$F$102,R158+1)-INDEX($F$4:$F$102,R158))*(INDEX($E$4:$E$102,R158+1)-INDEX($E$4:$E$102,R158))))</f>
        <v/>
      </c>
    </row>
    <row r="159">
      <c r="K159" s="14">
        <f>Data!A159</f>
        <v/>
      </c>
      <c r="L159" s="12">
        <f>IF(Occurrence!J159&lt;=0,-1,IFERROR(MATCH(Occurrence!J159,$D$4:$D$102,1),0))</f>
        <v/>
      </c>
      <c r="M159" s="9">
        <f>IF(L159&lt;0,0,IF(L159=0,Occurrence!J159*$I$11,IF(L159&gt;=99,Occurrence!J159*$I$12,INDEX($C$4:$C$102,L159)+(Occurrence!J159-INDEX($D$4:$D$102,L159))/(INDEX($D$4:$D$102,L159+1)-INDEX($D$4:$D$102,L159))*(INDEX($C$4:$C$102,L159+1)-INDEX($C$4:$C$102,L159)))))</f>
        <v/>
      </c>
      <c r="N159" s="12">
        <f>IF(Occurrence!K159&lt;=0,-1,IFERROR(MATCH(Occurrence!K159,$D$4:$D$102,1),0))</f>
        <v/>
      </c>
      <c r="O159" s="9">
        <f>IF(N159&lt;0,0,IF(N159=0,Occurrence!K159*$I$11,IF(N159&gt;=99,Occurrence!K159*$I$12,INDEX($C$4:$C$102,N159)+(Occurrence!K159-INDEX($D$4:$D$102,N159))/(INDEX($D$4:$D$102,N159+1)-INDEX($D$4:$D$102,N159))*(INDEX($C$4:$C$102,N159+1)-INDEX($C$4:$C$102,N159)))))</f>
        <v/>
      </c>
      <c r="P159" s="12">
        <f>IFERROR(MATCH(Data!X159,$F$4:$F$102,1),0)</f>
        <v/>
      </c>
      <c r="Q159" s="9">
        <f>IF(P159=0,Data!X159+$I$13,IF(P159&gt;=99,Data!X159+$I$14,INDEX($E$4:$E$102,P159)+(Data!X159-INDEX($F$4:$F$102,P159))/(INDEX($F$4:$F$102,P159+1)-INDEX($F$4:$F$102,P159))*(INDEX($E$4:$E$102,P159+1)-INDEX($E$4:$E$102,P159))))</f>
        <v/>
      </c>
      <c r="R159" s="12">
        <f>IFERROR(MATCH(Data!Y159,$F$4:$F$102,1),0)</f>
        <v/>
      </c>
      <c r="S159" s="9">
        <f>IF(R159=0,Data!Y159+$I$13,IF(R159&gt;=99,Data!Y159+$I$14,INDEX($E$4:$E$102,R159)+(Data!Y159-INDEX($F$4:$F$102,R159))/(INDEX($F$4:$F$102,R159+1)-INDEX($F$4:$F$102,R159))*(INDEX($E$4:$E$102,R159+1)-INDEX($E$4:$E$102,R159))))</f>
        <v/>
      </c>
    </row>
    <row r="160">
      <c r="K160" s="14">
        <f>Data!A160</f>
        <v/>
      </c>
      <c r="L160" s="12">
        <f>IF(Occurrence!J160&lt;=0,-1,IFERROR(MATCH(Occurrence!J160,$D$4:$D$102,1),0))</f>
        <v/>
      </c>
      <c r="M160" s="9">
        <f>IF(L160&lt;0,0,IF(L160=0,Occurrence!J160*$I$11,IF(L160&gt;=99,Occurrence!J160*$I$12,INDEX($C$4:$C$102,L160)+(Occurrence!J160-INDEX($D$4:$D$102,L160))/(INDEX($D$4:$D$102,L160+1)-INDEX($D$4:$D$102,L160))*(INDEX($C$4:$C$102,L160+1)-INDEX($C$4:$C$102,L160)))))</f>
        <v/>
      </c>
      <c r="N160" s="12">
        <f>IF(Occurrence!K160&lt;=0,-1,IFERROR(MATCH(Occurrence!K160,$D$4:$D$102,1),0))</f>
        <v/>
      </c>
      <c r="O160" s="9">
        <f>IF(N160&lt;0,0,IF(N160=0,Occurrence!K160*$I$11,IF(N160&gt;=99,Occurrence!K160*$I$12,INDEX($C$4:$C$102,N160)+(Occurrence!K160-INDEX($D$4:$D$102,N160))/(INDEX($D$4:$D$102,N160+1)-INDEX($D$4:$D$102,N160))*(INDEX($C$4:$C$102,N160+1)-INDEX($C$4:$C$102,N160)))))</f>
        <v/>
      </c>
      <c r="P160" s="12">
        <f>IFERROR(MATCH(Data!X160,$F$4:$F$102,1),0)</f>
        <v/>
      </c>
      <c r="Q160" s="9">
        <f>IF(P160=0,Data!X160+$I$13,IF(P160&gt;=99,Data!X160+$I$14,INDEX($E$4:$E$102,P160)+(Data!X160-INDEX($F$4:$F$102,P160))/(INDEX($F$4:$F$102,P160+1)-INDEX($F$4:$F$102,P160))*(INDEX($E$4:$E$102,P160+1)-INDEX($E$4:$E$102,P160))))</f>
        <v/>
      </c>
      <c r="R160" s="12">
        <f>IFERROR(MATCH(Data!Y160,$F$4:$F$102,1),0)</f>
        <v/>
      </c>
      <c r="S160" s="9">
        <f>IF(R160=0,Data!Y160+$I$13,IF(R160&gt;=99,Data!Y160+$I$14,INDEX($E$4:$E$102,R160)+(Data!Y160-INDEX($F$4:$F$102,R160))/(INDEX($F$4:$F$102,R160+1)-INDEX($F$4:$F$102,R160))*(INDEX($E$4:$E$102,R160+1)-INDEX($E$4:$E$102,R160))))</f>
        <v/>
      </c>
    </row>
    <row r="161">
      <c r="K161" s="14">
        <f>Data!A161</f>
        <v/>
      </c>
      <c r="L161" s="12">
        <f>IF(Occurrence!J161&lt;=0,-1,IFERROR(MATCH(Occurrence!J161,$D$4:$D$102,1),0))</f>
        <v/>
      </c>
      <c r="M161" s="9">
        <f>IF(L161&lt;0,0,IF(L161=0,Occurrence!J161*$I$11,IF(L161&gt;=99,Occurrence!J161*$I$12,INDEX($C$4:$C$102,L161)+(Occurrence!J161-INDEX($D$4:$D$102,L161))/(INDEX($D$4:$D$102,L161+1)-INDEX($D$4:$D$102,L161))*(INDEX($C$4:$C$102,L161+1)-INDEX($C$4:$C$102,L161)))))</f>
        <v/>
      </c>
      <c r="N161" s="12">
        <f>IF(Occurrence!K161&lt;=0,-1,IFERROR(MATCH(Occurrence!K161,$D$4:$D$102,1),0))</f>
        <v/>
      </c>
      <c r="O161" s="9">
        <f>IF(N161&lt;0,0,IF(N161=0,Occurrence!K161*$I$11,IF(N161&gt;=99,Occurrence!K161*$I$12,INDEX($C$4:$C$102,N161)+(Occurrence!K161-INDEX($D$4:$D$102,N161))/(INDEX($D$4:$D$102,N161+1)-INDEX($D$4:$D$102,N161))*(INDEX($C$4:$C$102,N161+1)-INDEX($C$4:$C$102,N161)))))</f>
        <v/>
      </c>
      <c r="P161" s="12">
        <f>IFERROR(MATCH(Data!X161,$F$4:$F$102,1),0)</f>
        <v/>
      </c>
      <c r="Q161" s="9">
        <f>IF(P161=0,Data!X161+$I$13,IF(P161&gt;=99,Data!X161+$I$14,INDEX($E$4:$E$102,P161)+(Data!X161-INDEX($F$4:$F$102,P161))/(INDEX($F$4:$F$102,P161+1)-INDEX($F$4:$F$102,P161))*(INDEX($E$4:$E$102,P161+1)-INDEX($E$4:$E$102,P161))))</f>
        <v/>
      </c>
      <c r="R161" s="12">
        <f>IFERROR(MATCH(Data!Y161,$F$4:$F$102,1),0)</f>
        <v/>
      </c>
      <c r="S161" s="9">
        <f>IF(R161=0,Data!Y161+$I$13,IF(R161&gt;=99,Data!Y161+$I$14,INDEX($E$4:$E$102,R161)+(Data!Y161-INDEX($F$4:$F$102,R161))/(INDEX($F$4:$F$102,R161+1)-INDEX($F$4:$F$102,R161))*(INDEX($E$4:$E$102,R161+1)-INDEX($E$4:$E$102,R161))))</f>
        <v/>
      </c>
    </row>
    <row r="162">
      <c r="K162" s="14">
        <f>Data!A162</f>
        <v/>
      </c>
      <c r="L162" s="12">
        <f>IF(Occurrence!J162&lt;=0,-1,IFERROR(MATCH(Occurrence!J162,$D$4:$D$102,1),0))</f>
        <v/>
      </c>
      <c r="M162" s="9">
        <f>IF(L162&lt;0,0,IF(L162=0,Occurrence!J162*$I$11,IF(L162&gt;=99,Occurrence!J162*$I$12,INDEX($C$4:$C$102,L162)+(Occurrence!J162-INDEX($D$4:$D$102,L162))/(INDEX($D$4:$D$102,L162+1)-INDEX($D$4:$D$102,L162))*(INDEX($C$4:$C$102,L162+1)-INDEX($C$4:$C$102,L162)))))</f>
        <v/>
      </c>
      <c r="N162" s="12">
        <f>IF(Occurrence!K162&lt;=0,-1,IFERROR(MATCH(Occurrence!K162,$D$4:$D$102,1),0))</f>
        <v/>
      </c>
      <c r="O162" s="9">
        <f>IF(N162&lt;0,0,IF(N162=0,Occurrence!K162*$I$11,IF(N162&gt;=99,Occurrence!K162*$I$12,INDEX($C$4:$C$102,N162)+(Occurrence!K162-INDEX($D$4:$D$102,N162))/(INDEX($D$4:$D$102,N162+1)-INDEX($D$4:$D$102,N162))*(INDEX($C$4:$C$102,N162+1)-INDEX($C$4:$C$102,N162)))))</f>
        <v/>
      </c>
      <c r="P162" s="12">
        <f>IFERROR(MATCH(Data!X162,$F$4:$F$102,1),0)</f>
        <v/>
      </c>
      <c r="Q162" s="9">
        <f>IF(P162=0,Data!X162+$I$13,IF(P162&gt;=99,Data!X162+$I$14,INDEX($E$4:$E$102,P162)+(Data!X162-INDEX($F$4:$F$102,P162))/(INDEX($F$4:$F$102,P162+1)-INDEX($F$4:$F$102,P162))*(INDEX($E$4:$E$102,P162+1)-INDEX($E$4:$E$102,P162))))</f>
        <v/>
      </c>
      <c r="R162" s="12">
        <f>IFERROR(MATCH(Data!Y162,$F$4:$F$102,1),0)</f>
        <v/>
      </c>
      <c r="S162" s="9">
        <f>IF(R162=0,Data!Y162+$I$13,IF(R162&gt;=99,Data!Y162+$I$14,INDEX($E$4:$E$102,R162)+(Data!Y162-INDEX($F$4:$F$102,R162))/(INDEX($F$4:$F$102,R162+1)-INDEX($F$4:$F$102,R162))*(INDEX($E$4:$E$102,R162+1)-INDEX($E$4:$E$102,R162))))</f>
        <v/>
      </c>
    </row>
    <row r="163">
      <c r="K163" s="14">
        <f>Data!A163</f>
        <v/>
      </c>
      <c r="L163" s="12">
        <f>IF(Occurrence!J163&lt;=0,-1,IFERROR(MATCH(Occurrence!J163,$D$4:$D$102,1),0))</f>
        <v/>
      </c>
      <c r="M163" s="9">
        <f>IF(L163&lt;0,0,IF(L163=0,Occurrence!J163*$I$11,IF(L163&gt;=99,Occurrence!J163*$I$12,INDEX($C$4:$C$102,L163)+(Occurrence!J163-INDEX($D$4:$D$102,L163))/(INDEX($D$4:$D$102,L163+1)-INDEX($D$4:$D$102,L163))*(INDEX($C$4:$C$102,L163+1)-INDEX($C$4:$C$102,L163)))))</f>
        <v/>
      </c>
      <c r="N163" s="12">
        <f>IF(Occurrence!K163&lt;=0,-1,IFERROR(MATCH(Occurrence!K163,$D$4:$D$102,1),0))</f>
        <v/>
      </c>
      <c r="O163" s="9">
        <f>IF(N163&lt;0,0,IF(N163=0,Occurrence!K163*$I$11,IF(N163&gt;=99,Occurrence!K163*$I$12,INDEX($C$4:$C$102,N163)+(Occurrence!K163-INDEX($D$4:$D$102,N163))/(INDEX($D$4:$D$102,N163+1)-INDEX($D$4:$D$102,N163))*(INDEX($C$4:$C$102,N163+1)-INDEX($C$4:$C$102,N163)))))</f>
        <v/>
      </c>
      <c r="P163" s="12">
        <f>IFERROR(MATCH(Data!X163,$F$4:$F$102,1),0)</f>
        <v/>
      </c>
      <c r="Q163" s="9">
        <f>IF(P163=0,Data!X163+$I$13,IF(P163&gt;=99,Data!X163+$I$14,INDEX($E$4:$E$102,P163)+(Data!X163-INDEX($F$4:$F$102,P163))/(INDEX($F$4:$F$102,P163+1)-INDEX($F$4:$F$102,P163))*(INDEX($E$4:$E$102,P163+1)-INDEX($E$4:$E$102,P163))))</f>
        <v/>
      </c>
      <c r="R163" s="12">
        <f>IFERROR(MATCH(Data!Y163,$F$4:$F$102,1),0)</f>
        <v/>
      </c>
      <c r="S163" s="9">
        <f>IF(R163=0,Data!Y163+$I$13,IF(R163&gt;=99,Data!Y163+$I$14,INDEX($E$4:$E$102,R163)+(Data!Y163-INDEX($F$4:$F$102,R163))/(INDEX($F$4:$F$102,R163+1)-INDEX($F$4:$F$102,R163))*(INDEX($E$4:$E$102,R163+1)-INDEX($E$4:$E$102,R163))))</f>
        <v/>
      </c>
    </row>
    <row r="164">
      <c r="K164" s="14">
        <f>Data!A164</f>
        <v/>
      </c>
      <c r="L164" s="12">
        <f>IF(Occurrence!J164&lt;=0,-1,IFERROR(MATCH(Occurrence!J164,$D$4:$D$102,1),0))</f>
        <v/>
      </c>
      <c r="M164" s="9">
        <f>IF(L164&lt;0,0,IF(L164=0,Occurrence!J164*$I$11,IF(L164&gt;=99,Occurrence!J164*$I$12,INDEX($C$4:$C$102,L164)+(Occurrence!J164-INDEX($D$4:$D$102,L164))/(INDEX($D$4:$D$102,L164+1)-INDEX($D$4:$D$102,L164))*(INDEX($C$4:$C$102,L164+1)-INDEX($C$4:$C$102,L164)))))</f>
        <v/>
      </c>
      <c r="N164" s="12">
        <f>IF(Occurrence!K164&lt;=0,-1,IFERROR(MATCH(Occurrence!K164,$D$4:$D$102,1),0))</f>
        <v/>
      </c>
      <c r="O164" s="9">
        <f>IF(N164&lt;0,0,IF(N164=0,Occurrence!K164*$I$11,IF(N164&gt;=99,Occurrence!K164*$I$12,INDEX($C$4:$C$102,N164)+(Occurrence!K164-INDEX($D$4:$D$102,N164))/(INDEX($D$4:$D$102,N164+1)-INDEX($D$4:$D$102,N164))*(INDEX($C$4:$C$102,N164+1)-INDEX($C$4:$C$102,N164)))))</f>
        <v/>
      </c>
      <c r="P164" s="12">
        <f>IFERROR(MATCH(Data!X164,$F$4:$F$102,1),0)</f>
        <v/>
      </c>
      <c r="Q164" s="9">
        <f>IF(P164=0,Data!X164+$I$13,IF(P164&gt;=99,Data!X164+$I$14,INDEX($E$4:$E$102,P164)+(Data!X164-INDEX($F$4:$F$102,P164))/(INDEX($F$4:$F$102,P164+1)-INDEX($F$4:$F$102,P164))*(INDEX($E$4:$E$102,P164+1)-INDEX($E$4:$E$102,P164))))</f>
        <v/>
      </c>
      <c r="R164" s="12">
        <f>IFERROR(MATCH(Data!Y164,$F$4:$F$102,1),0)</f>
        <v/>
      </c>
      <c r="S164" s="9">
        <f>IF(R164=0,Data!Y164+$I$13,IF(R164&gt;=99,Data!Y164+$I$14,INDEX($E$4:$E$102,R164)+(Data!Y164-INDEX($F$4:$F$102,R164))/(INDEX($F$4:$F$102,R164+1)-INDEX($F$4:$F$102,R164))*(INDEX($E$4:$E$102,R164+1)-INDEX($E$4:$E$102,R164))))</f>
        <v/>
      </c>
    </row>
    <row r="165">
      <c r="K165" s="14">
        <f>Data!A165</f>
        <v/>
      </c>
      <c r="L165" s="12">
        <f>IF(Occurrence!J165&lt;=0,-1,IFERROR(MATCH(Occurrence!J165,$D$4:$D$102,1),0))</f>
        <v/>
      </c>
      <c r="M165" s="9">
        <f>IF(L165&lt;0,0,IF(L165=0,Occurrence!J165*$I$11,IF(L165&gt;=99,Occurrence!J165*$I$12,INDEX($C$4:$C$102,L165)+(Occurrence!J165-INDEX($D$4:$D$102,L165))/(INDEX($D$4:$D$102,L165+1)-INDEX($D$4:$D$102,L165))*(INDEX($C$4:$C$102,L165+1)-INDEX($C$4:$C$102,L165)))))</f>
        <v/>
      </c>
      <c r="N165" s="12">
        <f>IF(Occurrence!K165&lt;=0,-1,IFERROR(MATCH(Occurrence!K165,$D$4:$D$102,1),0))</f>
        <v/>
      </c>
      <c r="O165" s="9">
        <f>IF(N165&lt;0,0,IF(N165=0,Occurrence!K165*$I$11,IF(N165&gt;=99,Occurrence!K165*$I$12,INDEX($C$4:$C$102,N165)+(Occurrence!K165-INDEX($D$4:$D$102,N165))/(INDEX($D$4:$D$102,N165+1)-INDEX($D$4:$D$102,N165))*(INDEX($C$4:$C$102,N165+1)-INDEX($C$4:$C$102,N165)))))</f>
        <v/>
      </c>
      <c r="P165" s="12">
        <f>IFERROR(MATCH(Data!X165,$F$4:$F$102,1),0)</f>
        <v/>
      </c>
      <c r="Q165" s="9">
        <f>IF(P165=0,Data!X165+$I$13,IF(P165&gt;=99,Data!X165+$I$14,INDEX($E$4:$E$102,P165)+(Data!X165-INDEX($F$4:$F$102,P165))/(INDEX($F$4:$F$102,P165+1)-INDEX($F$4:$F$102,P165))*(INDEX($E$4:$E$102,P165+1)-INDEX($E$4:$E$102,P165))))</f>
        <v/>
      </c>
      <c r="R165" s="12">
        <f>IFERROR(MATCH(Data!Y165,$F$4:$F$102,1),0)</f>
        <v/>
      </c>
      <c r="S165" s="9">
        <f>IF(R165=0,Data!Y165+$I$13,IF(R165&gt;=99,Data!Y165+$I$14,INDEX($E$4:$E$102,R165)+(Data!Y165-INDEX($F$4:$F$102,R165))/(INDEX($F$4:$F$102,R165+1)-INDEX($F$4:$F$102,R165))*(INDEX($E$4:$E$102,R165+1)-INDEX($E$4:$E$102,R165))))</f>
        <v/>
      </c>
    </row>
    <row r="166">
      <c r="K166" s="14">
        <f>Data!A166</f>
        <v/>
      </c>
      <c r="L166" s="12">
        <f>IF(Occurrence!J166&lt;=0,-1,IFERROR(MATCH(Occurrence!J166,$D$4:$D$102,1),0))</f>
        <v/>
      </c>
      <c r="M166" s="9">
        <f>IF(L166&lt;0,0,IF(L166=0,Occurrence!J166*$I$11,IF(L166&gt;=99,Occurrence!J166*$I$12,INDEX($C$4:$C$102,L166)+(Occurrence!J166-INDEX($D$4:$D$102,L166))/(INDEX($D$4:$D$102,L166+1)-INDEX($D$4:$D$102,L166))*(INDEX($C$4:$C$102,L166+1)-INDEX($C$4:$C$102,L166)))))</f>
        <v/>
      </c>
      <c r="N166" s="12">
        <f>IF(Occurrence!K166&lt;=0,-1,IFERROR(MATCH(Occurrence!K166,$D$4:$D$102,1),0))</f>
        <v/>
      </c>
      <c r="O166" s="9">
        <f>IF(N166&lt;0,0,IF(N166=0,Occurrence!K166*$I$11,IF(N166&gt;=99,Occurrence!K166*$I$12,INDEX($C$4:$C$102,N166)+(Occurrence!K166-INDEX($D$4:$D$102,N166))/(INDEX($D$4:$D$102,N166+1)-INDEX($D$4:$D$102,N166))*(INDEX($C$4:$C$102,N166+1)-INDEX($C$4:$C$102,N166)))))</f>
        <v/>
      </c>
      <c r="P166" s="12">
        <f>IFERROR(MATCH(Data!X166,$F$4:$F$102,1),0)</f>
        <v/>
      </c>
      <c r="Q166" s="9">
        <f>IF(P166=0,Data!X166+$I$13,IF(P166&gt;=99,Data!X166+$I$14,INDEX($E$4:$E$102,P166)+(Data!X166-INDEX($F$4:$F$102,P166))/(INDEX($F$4:$F$102,P166+1)-INDEX($F$4:$F$102,P166))*(INDEX($E$4:$E$102,P166+1)-INDEX($E$4:$E$102,P166))))</f>
        <v/>
      </c>
      <c r="R166" s="12">
        <f>IFERROR(MATCH(Data!Y166,$F$4:$F$102,1),0)</f>
        <v/>
      </c>
      <c r="S166" s="9">
        <f>IF(R166=0,Data!Y166+$I$13,IF(R166&gt;=99,Data!Y166+$I$14,INDEX($E$4:$E$102,R166)+(Data!Y166-INDEX($F$4:$F$102,R166))/(INDEX($F$4:$F$102,R166+1)-INDEX($F$4:$F$102,R166))*(INDEX($E$4:$E$102,R166+1)-INDEX($E$4:$E$102,R166))))</f>
        <v/>
      </c>
    </row>
    <row r="167">
      <c r="K167" s="14">
        <f>Data!A167</f>
        <v/>
      </c>
      <c r="L167" s="12">
        <f>IF(Occurrence!J167&lt;=0,-1,IFERROR(MATCH(Occurrence!J167,$D$4:$D$102,1),0))</f>
        <v/>
      </c>
      <c r="M167" s="9">
        <f>IF(L167&lt;0,0,IF(L167=0,Occurrence!J167*$I$11,IF(L167&gt;=99,Occurrence!J167*$I$12,INDEX($C$4:$C$102,L167)+(Occurrence!J167-INDEX($D$4:$D$102,L167))/(INDEX($D$4:$D$102,L167+1)-INDEX($D$4:$D$102,L167))*(INDEX($C$4:$C$102,L167+1)-INDEX($C$4:$C$102,L167)))))</f>
        <v/>
      </c>
      <c r="N167" s="12">
        <f>IF(Occurrence!K167&lt;=0,-1,IFERROR(MATCH(Occurrence!K167,$D$4:$D$102,1),0))</f>
        <v/>
      </c>
      <c r="O167" s="9">
        <f>IF(N167&lt;0,0,IF(N167=0,Occurrence!K167*$I$11,IF(N167&gt;=99,Occurrence!K167*$I$12,INDEX($C$4:$C$102,N167)+(Occurrence!K167-INDEX($D$4:$D$102,N167))/(INDEX($D$4:$D$102,N167+1)-INDEX($D$4:$D$102,N167))*(INDEX($C$4:$C$102,N167+1)-INDEX($C$4:$C$102,N167)))))</f>
        <v/>
      </c>
      <c r="P167" s="12">
        <f>IFERROR(MATCH(Data!X167,$F$4:$F$102,1),0)</f>
        <v/>
      </c>
      <c r="Q167" s="9">
        <f>IF(P167=0,Data!X167+$I$13,IF(P167&gt;=99,Data!X167+$I$14,INDEX($E$4:$E$102,P167)+(Data!X167-INDEX($F$4:$F$102,P167))/(INDEX($F$4:$F$102,P167+1)-INDEX($F$4:$F$102,P167))*(INDEX($E$4:$E$102,P167+1)-INDEX($E$4:$E$102,P167))))</f>
        <v/>
      </c>
      <c r="R167" s="12">
        <f>IFERROR(MATCH(Data!Y167,$F$4:$F$102,1),0)</f>
        <v/>
      </c>
      <c r="S167" s="9">
        <f>IF(R167=0,Data!Y167+$I$13,IF(R167&gt;=99,Data!Y167+$I$14,INDEX($E$4:$E$102,R167)+(Data!Y167-INDEX($F$4:$F$102,R167))/(INDEX($F$4:$F$102,R167+1)-INDEX($F$4:$F$102,R167))*(INDEX($E$4:$E$102,R167+1)-INDEX($E$4:$E$102,R167))))</f>
        <v/>
      </c>
    </row>
    <row r="168">
      <c r="K168" s="14">
        <f>Data!A168</f>
        <v/>
      </c>
      <c r="L168" s="12">
        <f>IF(Occurrence!J168&lt;=0,-1,IFERROR(MATCH(Occurrence!J168,$D$4:$D$102,1),0))</f>
        <v/>
      </c>
      <c r="M168" s="9">
        <f>IF(L168&lt;0,0,IF(L168=0,Occurrence!J168*$I$11,IF(L168&gt;=99,Occurrence!J168*$I$12,INDEX($C$4:$C$102,L168)+(Occurrence!J168-INDEX($D$4:$D$102,L168))/(INDEX($D$4:$D$102,L168+1)-INDEX($D$4:$D$102,L168))*(INDEX($C$4:$C$102,L168+1)-INDEX($C$4:$C$102,L168)))))</f>
        <v/>
      </c>
      <c r="N168" s="12">
        <f>IF(Occurrence!K168&lt;=0,-1,IFERROR(MATCH(Occurrence!K168,$D$4:$D$102,1),0))</f>
        <v/>
      </c>
      <c r="O168" s="9">
        <f>IF(N168&lt;0,0,IF(N168=0,Occurrence!K168*$I$11,IF(N168&gt;=99,Occurrence!K168*$I$12,INDEX($C$4:$C$102,N168)+(Occurrence!K168-INDEX($D$4:$D$102,N168))/(INDEX($D$4:$D$102,N168+1)-INDEX($D$4:$D$102,N168))*(INDEX($C$4:$C$102,N168+1)-INDEX($C$4:$C$102,N168)))))</f>
        <v/>
      </c>
      <c r="P168" s="12">
        <f>IFERROR(MATCH(Data!X168,$F$4:$F$102,1),0)</f>
        <v/>
      </c>
      <c r="Q168" s="9">
        <f>IF(P168=0,Data!X168+$I$13,IF(P168&gt;=99,Data!X168+$I$14,INDEX($E$4:$E$102,P168)+(Data!X168-INDEX($F$4:$F$102,P168))/(INDEX($F$4:$F$102,P168+1)-INDEX($F$4:$F$102,P168))*(INDEX($E$4:$E$102,P168+1)-INDEX($E$4:$E$102,P168))))</f>
        <v/>
      </c>
      <c r="R168" s="12">
        <f>IFERROR(MATCH(Data!Y168,$F$4:$F$102,1),0)</f>
        <v/>
      </c>
      <c r="S168" s="9">
        <f>IF(R168=0,Data!Y168+$I$13,IF(R168&gt;=99,Data!Y168+$I$14,INDEX($E$4:$E$102,R168)+(Data!Y168-INDEX($F$4:$F$102,R168))/(INDEX($F$4:$F$102,R168+1)-INDEX($F$4:$F$102,R168))*(INDEX($E$4:$E$102,R168+1)-INDEX($E$4:$E$102,R168))))</f>
        <v/>
      </c>
    </row>
    <row r="169">
      <c r="K169" s="14">
        <f>Data!A169</f>
        <v/>
      </c>
      <c r="L169" s="12">
        <f>IF(Occurrence!J169&lt;=0,-1,IFERROR(MATCH(Occurrence!J169,$D$4:$D$102,1),0))</f>
        <v/>
      </c>
      <c r="M169" s="9">
        <f>IF(L169&lt;0,0,IF(L169=0,Occurrence!J169*$I$11,IF(L169&gt;=99,Occurrence!J169*$I$12,INDEX($C$4:$C$102,L169)+(Occurrence!J169-INDEX($D$4:$D$102,L169))/(INDEX($D$4:$D$102,L169+1)-INDEX($D$4:$D$102,L169))*(INDEX($C$4:$C$102,L169+1)-INDEX($C$4:$C$102,L169)))))</f>
        <v/>
      </c>
      <c r="N169" s="12">
        <f>IF(Occurrence!K169&lt;=0,-1,IFERROR(MATCH(Occurrence!K169,$D$4:$D$102,1),0))</f>
        <v/>
      </c>
      <c r="O169" s="9">
        <f>IF(N169&lt;0,0,IF(N169=0,Occurrence!K169*$I$11,IF(N169&gt;=99,Occurrence!K169*$I$12,INDEX($C$4:$C$102,N169)+(Occurrence!K169-INDEX($D$4:$D$102,N169))/(INDEX($D$4:$D$102,N169+1)-INDEX($D$4:$D$102,N169))*(INDEX($C$4:$C$102,N169+1)-INDEX($C$4:$C$102,N169)))))</f>
        <v/>
      </c>
      <c r="P169" s="12">
        <f>IFERROR(MATCH(Data!X169,$F$4:$F$102,1),0)</f>
        <v/>
      </c>
      <c r="Q169" s="9">
        <f>IF(P169=0,Data!X169+$I$13,IF(P169&gt;=99,Data!X169+$I$14,INDEX($E$4:$E$102,P169)+(Data!X169-INDEX($F$4:$F$102,P169))/(INDEX($F$4:$F$102,P169+1)-INDEX($F$4:$F$102,P169))*(INDEX($E$4:$E$102,P169+1)-INDEX($E$4:$E$102,P169))))</f>
        <v/>
      </c>
      <c r="R169" s="12">
        <f>IFERROR(MATCH(Data!Y169,$F$4:$F$102,1),0)</f>
        <v/>
      </c>
      <c r="S169" s="9">
        <f>IF(R169=0,Data!Y169+$I$13,IF(R169&gt;=99,Data!Y169+$I$14,INDEX($E$4:$E$102,R169)+(Data!Y169-INDEX($F$4:$F$102,R169))/(INDEX($F$4:$F$102,R169+1)-INDEX($F$4:$F$102,R169))*(INDEX($E$4:$E$102,R169+1)-INDEX($E$4:$E$102,R169))))</f>
        <v/>
      </c>
    </row>
    <row r="170">
      <c r="K170" s="14">
        <f>Data!A170</f>
        <v/>
      </c>
      <c r="L170" s="12">
        <f>IF(Occurrence!J170&lt;=0,-1,IFERROR(MATCH(Occurrence!J170,$D$4:$D$102,1),0))</f>
        <v/>
      </c>
      <c r="M170" s="9">
        <f>IF(L170&lt;0,0,IF(L170=0,Occurrence!J170*$I$11,IF(L170&gt;=99,Occurrence!J170*$I$12,INDEX($C$4:$C$102,L170)+(Occurrence!J170-INDEX($D$4:$D$102,L170))/(INDEX($D$4:$D$102,L170+1)-INDEX($D$4:$D$102,L170))*(INDEX($C$4:$C$102,L170+1)-INDEX($C$4:$C$102,L170)))))</f>
        <v/>
      </c>
      <c r="N170" s="12">
        <f>IF(Occurrence!K170&lt;=0,-1,IFERROR(MATCH(Occurrence!K170,$D$4:$D$102,1),0))</f>
        <v/>
      </c>
      <c r="O170" s="9">
        <f>IF(N170&lt;0,0,IF(N170=0,Occurrence!K170*$I$11,IF(N170&gt;=99,Occurrence!K170*$I$12,INDEX($C$4:$C$102,N170)+(Occurrence!K170-INDEX($D$4:$D$102,N170))/(INDEX($D$4:$D$102,N170+1)-INDEX($D$4:$D$102,N170))*(INDEX($C$4:$C$102,N170+1)-INDEX($C$4:$C$102,N170)))))</f>
        <v/>
      </c>
      <c r="P170" s="12">
        <f>IFERROR(MATCH(Data!X170,$F$4:$F$102,1),0)</f>
        <v/>
      </c>
      <c r="Q170" s="9">
        <f>IF(P170=0,Data!X170+$I$13,IF(P170&gt;=99,Data!X170+$I$14,INDEX($E$4:$E$102,P170)+(Data!X170-INDEX($F$4:$F$102,P170))/(INDEX($F$4:$F$102,P170+1)-INDEX($F$4:$F$102,P170))*(INDEX($E$4:$E$102,P170+1)-INDEX($E$4:$E$102,P170))))</f>
        <v/>
      </c>
      <c r="R170" s="12">
        <f>IFERROR(MATCH(Data!Y170,$F$4:$F$102,1),0)</f>
        <v/>
      </c>
      <c r="S170" s="9">
        <f>IF(R170=0,Data!Y170+$I$13,IF(R170&gt;=99,Data!Y170+$I$14,INDEX($E$4:$E$102,R170)+(Data!Y170-INDEX($F$4:$F$102,R170))/(INDEX($F$4:$F$102,R170+1)-INDEX($F$4:$F$102,R170))*(INDEX($E$4:$E$102,R170+1)-INDEX($E$4:$E$102,R170))))</f>
        <v/>
      </c>
    </row>
    <row r="171">
      <c r="K171" s="14">
        <f>Data!A171</f>
        <v/>
      </c>
      <c r="L171" s="12">
        <f>IF(Occurrence!J171&lt;=0,-1,IFERROR(MATCH(Occurrence!J171,$D$4:$D$102,1),0))</f>
        <v/>
      </c>
      <c r="M171" s="9">
        <f>IF(L171&lt;0,0,IF(L171=0,Occurrence!J171*$I$11,IF(L171&gt;=99,Occurrence!J171*$I$12,INDEX($C$4:$C$102,L171)+(Occurrence!J171-INDEX($D$4:$D$102,L171))/(INDEX($D$4:$D$102,L171+1)-INDEX($D$4:$D$102,L171))*(INDEX($C$4:$C$102,L171+1)-INDEX($C$4:$C$102,L171)))))</f>
        <v/>
      </c>
      <c r="N171" s="12">
        <f>IF(Occurrence!K171&lt;=0,-1,IFERROR(MATCH(Occurrence!K171,$D$4:$D$102,1),0))</f>
        <v/>
      </c>
      <c r="O171" s="9">
        <f>IF(N171&lt;0,0,IF(N171=0,Occurrence!K171*$I$11,IF(N171&gt;=99,Occurrence!K171*$I$12,INDEX($C$4:$C$102,N171)+(Occurrence!K171-INDEX($D$4:$D$102,N171))/(INDEX($D$4:$D$102,N171+1)-INDEX($D$4:$D$102,N171))*(INDEX($C$4:$C$102,N171+1)-INDEX($C$4:$C$102,N171)))))</f>
        <v/>
      </c>
      <c r="P171" s="12">
        <f>IFERROR(MATCH(Data!X171,$F$4:$F$102,1),0)</f>
        <v/>
      </c>
      <c r="Q171" s="9">
        <f>IF(P171=0,Data!X171+$I$13,IF(P171&gt;=99,Data!X171+$I$14,INDEX($E$4:$E$102,P171)+(Data!X171-INDEX($F$4:$F$102,P171))/(INDEX($F$4:$F$102,P171+1)-INDEX($F$4:$F$102,P171))*(INDEX($E$4:$E$102,P171+1)-INDEX($E$4:$E$102,P171))))</f>
        <v/>
      </c>
      <c r="R171" s="12">
        <f>IFERROR(MATCH(Data!Y171,$F$4:$F$102,1),0)</f>
        <v/>
      </c>
      <c r="S171" s="9">
        <f>IF(R171=0,Data!Y171+$I$13,IF(R171&gt;=99,Data!Y171+$I$14,INDEX($E$4:$E$102,R171)+(Data!Y171-INDEX($F$4:$F$102,R171))/(INDEX($F$4:$F$102,R171+1)-INDEX($F$4:$F$102,R171))*(INDEX($E$4:$E$102,R171+1)-INDEX($E$4:$E$102,R171))))</f>
        <v/>
      </c>
    </row>
    <row r="172">
      <c r="K172" s="14">
        <f>Data!A172</f>
        <v/>
      </c>
      <c r="L172" s="12">
        <f>IF(Occurrence!J172&lt;=0,-1,IFERROR(MATCH(Occurrence!J172,$D$4:$D$102,1),0))</f>
        <v/>
      </c>
      <c r="M172" s="9">
        <f>IF(L172&lt;0,0,IF(L172=0,Occurrence!J172*$I$11,IF(L172&gt;=99,Occurrence!J172*$I$12,INDEX($C$4:$C$102,L172)+(Occurrence!J172-INDEX($D$4:$D$102,L172))/(INDEX($D$4:$D$102,L172+1)-INDEX($D$4:$D$102,L172))*(INDEX($C$4:$C$102,L172+1)-INDEX($C$4:$C$102,L172)))))</f>
        <v/>
      </c>
      <c r="N172" s="12">
        <f>IF(Occurrence!K172&lt;=0,-1,IFERROR(MATCH(Occurrence!K172,$D$4:$D$102,1),0))</f>
        <v/>
      </c>
      <c r="O172" s="9">
        <f>IF(N172&lt;0,0,IF(N172=0,Occurrence!K172*$I$11,IF(N172&gt;=99,Occurrence!K172*$I$12,INDEX($C$4:$C$102,N172)+(Occurrence!K172-INDEX($D$4:$D$102,N172))/(INDEX($D$4:$D$102,N172+1)-INDEX($D$4:$D$102,N172))*(INDEX($C$4:$C$102,N172+1)-INDEX($C$4:$C$102,N172)))))</f>
        <v/>
      </c>
      <c r="P172" s="12">
        <f>IFERROR(MATCH(Data!X172,$F$4:$F$102,1),0)</f>
        <v/>
      </c>
      <c r="Q172" s="9">
        <f>IF(P172=0,Data!X172+$I$13,IF(P172&gt;=99,Data!X172+$I$14,INDEX($E$4:$E$102,P172)+(Data!X172-INDEX($F$4:$F$102,P172))/(INDEX($F$4:$F$102,P172+1)-INDEX($F$4:$F$102,P172))*(INDEX($E$4:$E$102,P172+1)-INDEX($E$4:$E$102,P172))))</f>
        <v/>
      </c>
      <c r="R172" s="12">
        <f>IFERROR(MATCH(Data!Y172,$F$4:$F$102,1),0)</f>
        <v/>
      </c>
      <c r="S172" s="9">
        <f>IF(R172=0,Data!Y172+$I$13,IF(R172&gt;=99,Data!Y172+$I$14,INDEX($E$4:$E$102,R172)+(Data!Y172-INDEX($F$4:$F$102,R172))/(INDEX($F$4:$F$102,R172+1)-INDEX($F$4:$F$102,R172))*(INDEX($E$4:$E$102,R172+1)-INDEX($E$4:$E$102,R172))))</f>
        <v/>
      </c>
    </row>
    <row r="173">
      <c r="K173" s="14">
        <f>Data!A173</f>
        <v/>
      </c>
      <c r="L173" s="12">
        <f>IF(Occurrence!J173&lt;=0,-1,IFERROR(MATCH(Occurrence!J173,$D$4:$D$102,1),0))</f>
        <v/>
      </c>
      <c r="M173" s="9">
        <f>IF(L173&lt;0,0,IF(L173=0,Occurrence!J173*$I$11,IF(L173&gt;=99,Occurrence!J173*$I$12,INDEX($C$4:$C$102,L173)+(Occurrence!J173-INDEX($D$4:$D$102,L173))/(INDEX($D$4:$D$102,L173+1)-INDEX($D$4:$D$102,L173))*(INDEX($C$4:$C$102,L173+1)-INDEX($C$4:$C$102,L173)))))</f>
        <v/>
      </c>
      <c r="N173" s="12">
        <f>IF(Occurrence!K173&lt;=0,-1,IFERROR(MATCH(Occurrence!K173,$D$4:$D$102,1),0))</f>
        <v/>
      </c>
      <c r="O173" s="9">
        <f>IF(N173&lt;0,0,IF(N173=0,Occurrence!K173*$I$11,IF(N173&gt;=99,Occurrence!K173*$I$12,INDEX($C$4:$C$102,N173)+(Occurrence!K173-INDEX($D$4:$D$102,N173))/(INDEX($D$4:$D$102,N173+1)-INDEX($D$4:$D$102,N173))*(INDEX($C$4:$C$102,N173+1)-INDEX($C$4:$C$102,N173)))))</f>
        <v/>
      </c>
      <c r="P173" s="12">
        <f>IFERROR(MATCH(Data!X173,$F$4:$F$102,1),0)</f>
        <v/>
      </c>
      <c r="Q173" s="9">
        <f>IF(P173=0,Data!X173+$I$13,IF(P173&gt;=99,Data!X173+$I$14,INDEX($E$4:$E$102,P173)+(Data!X173-INDEX($F$4:$F$102,P173))/(INDEX($F$4:$F$102,P173+1)-INDEX($F$4:$F$102,P173))*(INDEX($E$4:$E$102,P173+1)-INDEX($E$4:$E$102,P173))))</f>
        <v/>
      </c>
      <c r="R173" s="12">
        <f>IFERROR(MATCH(Data!Y173,$F$4:$F$102,1),0)</f>
        <v/>
      </c>
      <c r="S173" s="9">
        <f>IF(R173=0,Data!Y173+$I$13,IF(R173&gt;=99,Data!Y173+$I$14,INDEX($E$4:$E$102,R173)+(Data!Y173-INDEX($F$4:$F$102,R173))/(INDEX($F$4:$F$102,R173+1)-INDEX($F$4:$F$102,R173))*(INDEX($E$4:$E$102,R173+1)-INDEX($E$4:$E$102,R173))))</f>
        <v/>
      </c>
    </row>
    <row r="174">
      <c r="K174" s="14">
        <f>Data!A174</f>
        <v/>
      </c>
      <c r="L174" s="12">
        <f>IF(Occurrence!J174&lt;=0,-1,IFERROR(MATCH(Occurrence!J174,$D$4:$D$102,1),0))</f>
        <v/>
      </c>
      <c r="M174" s="9">
        <f>IF(L174&lt;0,0,IF(L174=0,Occurrence!J174*$I$11,IF(L174&gt;=99,Occurrence!J174*$I$12,INDEX($C$4:$C$102,L174)+(Occurrence!J174-INDEX($D$4:$D$102,L174))/(INDEX($D$4:$D$102,L174+1)-INDEX($D$4:$D$102,L174))*(INDEX($C$4:$C$102,L174+1)-INDEX($C$4:$C$102,L174)))))</f>
        <v/>
      </c>
      <c r="N174" s="12">
        <f>IF(Occurrence!K174&lt;=0,-1,IFERROR(MATCH(Occurrence!K174,$D$4:$D$102,1),0))</f>
        <v/>
      </c>
      <c r="O174" s="9">
        <f>IF(N174&lt;0,0,IF(N174=0,Occurrence!K174*$I$11,IF(N174&gt;=99,Occurrence!K174*$I$12,INDEX($C$4:$C$102,N174)+(Occurrence!K174-INDEX($D$4:$D$102,N174))/(INDEX($D$4:$D$102,N174+1)-INDEX($D$4:$D$102,N174))*(INDEX($C$4:$C$102,N174+1)-INDEX($C$4:$C$102,N174)))))</f>
        <v/>
      </c>
      <c r="P174" s="12">
        <f>IFERROR(MATCH(Data!X174,$F$4:$F$102,1),0)</f>
        <v/>
      </c>
      <c r="Q174" s="9">
        <f>IF(P174=0,Data!X174+$I$13,IF(P174&gt;=99,Data!X174+$I$14,INDEX($E$4:$E$102,P174)+(Data!X174-INDEX($F$4:$F$102,P174))/(INDEX($F$4:$F$102,P174+1)-INDEX($F$4:$F$102,P174))*(INDEX($E$4:$E$102,P174+1)-INDEX($E$4:$E$102,P174))))</f>
        <v/>
      </c>
      <c r="R174" s="12">
        <f>IFERROR(MATCH(Data!Y174,$F$4:$F$102,1),0)</f>
        <v/>
      </c>
      <c r="S174" s="9">
        <f>IF(R174=0,Data!Y174+$I$13,IF(R174&gt;=99,Data!Y174+$I$14,INDEX($E$4:$E$102,R174)+(Data!Y174-INDEX($F$4:$F$102,R174))/(INDEX($F$4:$F$102,R174+1)-INDEX($F$4:$F$102,R174))*(INDEX($E$4:$E$102,R174+1)-INDEX($E$4:$E$102,R174))))</f>
        <v/>
      </c>
    </row>
    <row r="175">
      <c r="K175" s="14">
        <f>Data!A175</f>
        <v/>
      </c>
      <c r="L175" s="12">
        <f>IF(Occurrence!J175&lt;=0,-1,IFERROR(MATCH(Occurrence!J175,$D$4:$D$102,1),0))</f>
        <v/>
      </c>
      <c r="M175" s="9">
        <f>IF(L175&lt;0,0,IF(L175=0,Occurrence!J175*$I$11,IF(L175&gt;=99,Occurrence!J175*$I$12,INDEX($C$4:$C$102,L175)+(Occurrence!J175-INDEX($D$4:$D$102,L175))/(INDEX($D$4:$D$102,L175+1)-INDEX($D$4:$D$102,L175))*(INDEX($C$4:$C$102,L175+1)-INDEX($C$4:$C$102,L175)))))</f>
        <v/>
      </c>
      <c r="N175" s="12">
        <f>IF(Occurrence!K175&lt;=0,-1,IFERROR(MATCH(Occurrence!K175,$D$4:$D$102,1),0))</f>
        <v/>
      </c>
      <c r="O175" s="9">
        <f>IF(N175&lt;0,0,IF(N175=0,Occurrence!K175*$I$11,IF(N175&gt;=99,Occurrence!K175*$I$12,INDEX($C$4:$C$102,N175)+(Occurrence!K175-INDEX($D$4:$D$102,N175))/(INDEX($D$4:$D$102,N175+1)-INDEX($D$4:$D$102,N175))*(INDEX($C$4:$C$102,N175+1)-INDEX($C$4:$C$102,N175)))))</f>
        <v/>
      </c>
      <c r="P175" s="12">
        <f>IFERROR(MATCH(Data!X175,$F$4:$F$102,1),0)</f>
        <v/>
      </c>
      <c r="Q175" s="9">
        <f>IF(P175=0,Data!X175+$I$13,IF(P175&gt;=99,Data!X175+$I$14,INDEX($E$4:$E$102,P175)+(Data!X175-INDEX($F$4:$F$102,P175))/(INDEX($F$4:$F$102,P175+1)-INDEX($F$4:$F$102,P175))*(INDEX($E$4:$E$102,P175+1)-INDEX($E$4:$E$102,P175))))</f>
        <v/>
      </c>
      <c r="R175" s="12">
        <f>IFERROR(MATCH(Data!Y175,$F$4:$F$102,1),0)</f>
        <v/>
      </c>
      <c r="S175" s="9">
        <f>IF(R175=0,Data!Y175+$I$13,IF(R175&gt;=99,Data!Y175+$I$14,INDEX($E$4:$E$102,R175)+(Data!Y175-INDEX($F$4:$F$102,R175))/(INDEX($F$4:$F$102,R175+1)-INDEX($F$4:$F$102,R175))*(INDEX($E$4:$E$102,R175+1)-INDEX($E$4:$E$102,R175))))</f>
        <v/>
      </c>
    </row>
    <row r="176">
      <c r="K176" s="14">
        <f>Data!A176</f>
        <v/>
      </c>
      <c r="L176" s="12">
        <f>IF(Occurrence!J176&lt;=0,-1,IFERROR(MATCH(Occurrence!J176,$D$4:$D$102,1),0))</f>
        <v/>
      </c>
      <c r="M176" s="9">
        <f>IF(L176&lt;0,0,IF(L176=0,Occurrence!J176*$I$11,IF(L176&gt;=99,Occurrence!J176*$I$12,INDEX($C$4:$C$102,L176)+(Occurrence!J176-INDEX($D$4:$D$102,L176))/(INDEX($D$4:$D$102,L176+1)-INDEX($D$4:$D$102,L176))*(INDEX($C$4:$C$102,L176+1)-INDEX($C$4:$C$102,L176)))))</f>
        <v/>
      </c>
      <c r="N176" s="12">
        <f>IF(Occurrence!K176&lt;=0,-1,IFERROR(MATCH(Occurrence!K176,$D$4:$D$102,1),0))</f>
        <v/>
      </c>
      <c r="O176" s="9">
        <f>IF(N176&lt;0,0,IF(N176=0,Occurrence!K176*$I$11,IF(N176&gt;=99,Occurrence!K176*$I$12,INDEX($C$4:$C$102,N176)+(Occurrence!K176-INDEX($D$4:$D$102,N176))/(INDEX($D$4:$D$102,N176+1)-INDEX($D$4:$D$102,N176))*(INDEX($C$4:$C$102,N176+1)-INDEX($C$4:$C$102,N176)))))</f>
        <v/>
      </c>
      <c r="P176" s="12">
        <f>IFERROR(MATCH(Data!X176,$F$4:$F$102,1),0)</f>
        <v/>
      </c>
      <c r="Q176" s="9">
        <f>IF(P176=0,Data!X176+$I$13,IF(P176&gt;=99,Data!X176+$I$14,INDEX($E$4:$E$102,P176)+(Data!X176-INDEX($F$4:$F$102,P176))/(INDEX($F$4:$F$102,P176+1)-INDEX($F$4:$F$102,P176))*(INDEX($E$4:$E$102,P176+1)-INDEX($E$4:$E$102,P176))))</f>
        <v/>
      </c>
      <c r="R176" s="12">
        <f>IFERROR(MATCH(Data!Y176,$F$4:$F$102,1),0)</f>
        <v/>
      </c>
      <c r="S176" s="9">
        <f>IF(R176=0,Data!Y176+$I$13,IF(R176&gt;=99,Data!Y176+$I$14,INDEX($E$4:$E$102,R176)+(Data!Y176-INDEX($F$4:$F$102,R176))/(INDEX($F$4:$F$102,R176+1)-INDEX($F$4:$F$102,R176))*(INDEX($E$4:$E$102,R176+1)-INDEX($E$4:$E$102,R176))))</f>
        <v/>
      </c>
    </row>
    <row r="177">
      <c r="K177" s="14">
        <f>Data!A177</f>
        <v/>
      </c>
      <c r="L177" s="12">
        <f>IF(Occurrence!J177&lt;=0,-1,IFERROR(MATCH(Occurrence!J177,$D$4:$D$102,1),0))</f>
        <v/>
      </c>
      <c r="M177" s="9">
        <f>IF(L177&lt;0,0,IF(L177=0,Occurrence!J177*$I$11,IF(L177&gt;=99,Occurrence!J177*$I$12,INDEX($C$4:$C$102,L177)+(Occurrence!J177-INDEX($D$4:$D$102,L177))/(INDEX($D$4:$D$102,L177+1)-INDEX($D$4:$D$102,L177))*(INDEX($C$4:$C$102,L177+1)-INDEX($C$4:$C$102,L177)))))</f>
        <v/>
      </c>
      <c r="N177" s="12">
        <f>IF(Occurrence!K177&lt;=0,-1,IFERROR(MATCH(Occurrence!K177,$D$4:$D$102,1),0))</f>
        <v/>
      </c>
      <c r="O177" s="9">
        <f>IF(N177&lt;0,0,IF(N177=0,Occurrence!K177*$I$11,IF(N177&gt;=99,Occurrence!K177*$I$12,INDEX($C$4:$C$102,N177)+(Occurrence!K177-INDEX($D$4:$D$102,N177))/(INDEX($D$4:$D$102,N177+1)-INDEX($D$4:$D$102,N177))*(INDEX($C$4:$C$102,N177+1)-INDEX($C$4:$C$102,N177)))))</f>
        <v/>
      </c>
      <c r="P177" s="12">
        <f>IFERROR(MATCH(Data!X177,$F$4:$F$102,1),0)</f>
        <v/>
      </c>
      <c r="Q177" s="9">
        <f>IF(P177=0,Data!X177+$I$13,IF(P177&gt;=99,Data!X177+$I$14,INDEX($E$4:$E$102,P177)+(Data!X177-INDEX($F$4:$F$102,P177))/(INDEX($F$4:$F$102,P177+1)-INDEX($F$4:$F$102,P177))*(INDEX($E$4:$E$102,P177+1)-INDEX($E$4:$E$102,P177))))</f>
        <v/>
      </c>
      <c r="R177" s="12">
        <f>IFERROR(MATCH(Data!Y177,$F$4:$F$102,1),0)</f>
        <v/>
      </c>
      <c r="S177" s="9">
        <f>IF(R177=0,Data!Y177+$I$13,IF(R177&gt;=99,Data!Y177+$I$14,INDEX($E$4:$E$102,R177)+(Data!Y177-INDEX($F$4:$F$102,R177))/(INDEX($F$4:$F$102,R177+1)-INDEX($F$4:$F$102,R177))*(INDEX($E$4:$E$102,R177+1)-INDEX($E$4:$E$102,R177))))</f>
        <v/>
      </c>
    </row>
    <row r="178">
      <c r="K178" s="14">
        <f>Data!A178</f>
        <v/>
      </c>
      <c r="L178" s="12">
        <f>IF(Occurrence!J178&lt;=0,-1,IFERROR(MATCH(Occurrence!J178,$D$4:$D$102,1),0))</f>
        <v/>
      </c>
      <c r="M178" s="9">
        <f>IF(L178&lt;0,0,IF(L178=0,Occurrence!J178*$I$11,IF(L178&gt;=99,Occurrence!J178*$I$12,INDEX($C$4:$C$102,L178)+(Occurrence!J178-INDEX($D$4:$D$102,L178))/(INDEX($D$4:$D$102,L178+1)-INDEX($D$4:$D$102,L178))*(INDEX($C$4:$C$102,L178+1)-INDEX($C$4:$C$102,L178)))))</f>
        <v/>
      </c>
      <c r="N178" s="12">
        <f>IF(Occurrence!K178&lt;=0,-1,IFERROR(MATCH(Occurrence!K178,$D$4:$D$102,1),0))</f>
        <v/>
      </c>
      <c r="O178" s="9">
        <f>IF(N178&lt;0,0,IF(N178=0,Occurrence!K178*$I$11,IF(N178&gt;=99,Occurrence!K178*$I$12,INDEX($C$4:$C$102,N178)+(Occurrence!K178-INDEX($D$4:$D$102,N178))/(INDEX($D$4:$D$102,N178+1)-INDEX($D$4:$D$102,N178))*(INDEX($C$4:$C$102,N178+1)-INDEX($C$4:$C$102,N178)))))</f>
        <v/>
      </c>
      <c r="P178" s="12">
        <f>IFERROR(MATCH(Data!X178,$F$4:$F$102,1),0)</f>
        <v/>
      </c>
      <c r="Q178" s="9">
        <f>IF(P178=0,Data!X178+$I$13,IF(P178&gt;=99,Data!X178+$I$14,INDEX($E$4:$E$102,P178)+(Data!X178-INDEX($F$4:$F$102,P178))/(INDEX($F$4:$F$102,P178+1)-INDEX($F$4:$F$102,P178))*(INDEX($E$4:$E$102,P178+1)-INDEX($E$4:$E$102,P178))))</f>
        <v/>
      </c>
      <c r="R178" s="12">
        <f>IFERROR(MATCH(Data!Y178,$F$4:$F$102,1),0)</f>
        <v/>
      </c>
      <c r="S178" s="9">
        <f>IF(R178=0,Data!Y178+$I$13,IF(R178&gt;=99,Data!Y178+$I$14,INDEX($E$4:$E$102,R178)+(Data!Y178-INDEX($F$4:$F$102,R178))/(INDEX($F$4:$F$102,R178+1)-INDEX($F$4:$F$102,R178))*(INDEX($E$4:$E$102,R178+1)-INDEX($E$4:$E$102,R178))))</f>
        <v/>
      </c>
    </row>
    <row r="179">
      <c r="K179" s="14">
        <f>Data!A179</f>
        <v/>
      </c>
      <c r="L179" s="12">
        <f>IF(Occurrence!J179&lt;=0,-1,IFERROR(MATCH(Occurrence!J179,$D$4:$D$102,1),0))</f>
        <v/>
      </c>
      <c r="M179" s="9">
        <f>IF(L179&lt;0,0,IF(L179=0,Occurrence!J179*$I$11,IF(L179&gt;=99,Occurrence!J179*$I$12,INDEX($C$4:$C$102,L179)+(Occurrence!J179-INDEX($D$4:$D$102,L179))/(INDEX($D$4:$D$102,L179+1)-INDEX($D$4:$D$102,L179))*(INDEX($C$4:$C$102,L179+1)-INDEX($C$4:$C$102,L179)))))</f>
        <v/>
      </c>
      <c r="N179" s="12">
        <f>IF(Occurrence!K179&lt;=0,-1,IFERROR(MATCH(Occurrence!K179,$D$4:$D$102,1),0))</f>
        <v/>
      </c>
      <c r="O179" s="9">
        <f>IF(N179&lt;0,0,IF(N179=0,Occurrence!K179*$I$11,IF(N179&gt;=99,Occurrence!K179*$I$12,INDEX($C$4:$C$102,N179)+(Occurrence!K179-INDEX($D$4:$D$102,N179))/(INDEX($D$4:$D$102,N179+1)-INDEX($D$4:$D$102,N179))*(INDEX($C$4:$C$102,N179+1)-INDEX($C$4:$C$102,N179)))))</f>
        <v/>
      </c>
      <c r="P179" s="12">
        <f>IFERROR(MATCH(Data!X179,$F$4:$F$102,1),0)</f>
        <v/>
      </c>
      <c r="Q179" s="9">
        <f>IF(P179=0,Data!X179+$I$13,IF(P179&gt;=99,Data!X179+$I$14,INDEX($E$4:$E$102,P179)+(Data!X179-INDEX($F$4:$F$102,P179))/(INDEX($F$4:$F$102,P179+1)-INDEX($F$4:$F$102,P179))*(INDEX($E$4:$E$102,P179+1)-INDEX($E$4:$E$102,P179))))</f>
        <v/>
      </c>
      <c r="R179" s="12">
        <f>IFERROR(MATCH(Data!Y179,$F$4:$F$102,1),0)</f>
        <v/>
      </c>
      <c r="S179" s="9">
        <f>IF(R179=0,Data!Y179+$I$13,IF(R179&gt;=99,Data!Y179+$I$14,INDEX($E$4:$E$102,R179)+(Data!Y179-INDEX($F$4:$F$102,R179))/(INDEX($F$4:$F$102,R179+1)-INDEX($F$4:$F$102,R179))*(INDEX($E$4:$E$102,R179+1)-INDEX($E$4:$E$102,R179))))</f>
        <v/>
      </c>
    </row>
    <row r="180">
      <c r="K180" s="14">
        <f>Data!A180</f>
        <v/>
      </c>
      <c r="L180" s="12">
        <f>IF(Occurrence!J180&lt;=0,-1,IFERROR(MATCH(Occurrence!J180,$D$4:$D$102,1),0))</f>
        <v/>
      </c>
      <c r="M180" s="9">
        <f>IF(L180&lt;0,0,IF(L180=0,Occurrence!J180*$I$11,IF(L180&gt;=99,Occurrence!J180*$I$12,INDEX($C$4:$C$102,L180)+(Occurrence!J180-INDEX($D$4:$D$102,L180))/(INDEX($D$4:$D$102,L180+1)-INDEX($D$4:$D$102,L180))*(INDEX($C$4:$C$102,L180+1)-INDEX($C$4:$C$102,L180)))))</f>
        <v/>
      </c>
      <c r="N180" s="12">
        <f>IF(Occurrence!K180&lt;=0,-1,IFERROR(MATCH(Occurrence!K180,$D$4:$D$102,1),0))</f>
        <v/>
      </c>
      <c r="O180" s="9">
        <f>IF(N180&lt;0,0,IF(N180=0,Occurrence!K180*$I$11,IF(N180&gt;=99,Occurrence!K180*$I$12,INDEX($C$4:$C$102,N180)+(Occurrence!K180-INDEX($D$4:$D$102,N180))/(INDEX($D$4:$D$102,N180+1)-INDEX($D$4:$D$102,N180))*(INDEX($C$4:$C$102,N180+1)-INDEX($C$4:$C$102,N180)))))</f>
        <v/>
      </c>
      <c r="P180" s="12">
        <f>IFERROR(MATCH(Data!X180,$F$4:$F$102,1),0)</f>
        <v/>
      </c>
      <c r="Q180" s="9">
        <f>IF(P180=0,Data!X180+$I$13,IF(P180&gt;=99,Data!X180+$I$14,INDEX($E$4:$E$102,P180)+(Data!X180-INDEX($F$4:$F$102,P180))/(INDEX($F$4:$F$102,P180+1)-INDEX($F$4:$F$102,P180))*(INDEX($E$4:$E$102,P180+1)-INDEX($E$4:$E$102,P180))))</f>
        <v/>
      </c>
      <c r="R180" s="12">
        <f>IFERROR(MATCH(Data!Y180,$F$4:$F$102,1),0)</f>
        <v/>
      </c>
      <c r="S180" s="9">
        <f>IF(R180=0,Data!Y180+$I$13,IF(R180&gt;=99,Data!Y180+$I$14,INDEX($E$4:$E$102,R180)+(Data!Y180-INDEX($F$4:$F$102,R180))/(INDEX($F$4:$F$102,R180+1)-INDEX($F$4:$F$102,R180))*(INDEX($E$4:$E$102,R180+1)-INDEX($E$4:$E$102,R180))))</f>
        <v/>
      </c>
    </row>
    <row r="181">
      <c r="K181" s="14">
        <f>Data!A181</f>
        <v/>
      </c>
      <c r="L181" s="12">
        <f>IF(Occurrence!J181&lt;=0,-1,IFERROR(MATCH(Occurrence!J181,$D$4:$D$102,1),0))</f>
        <v/>
      </c>
      <c r="M181" s="9">
        <f>IF(L181&lt;0,0,IF(L181=0,Occurrence!J181*$I$11,IF(L181&gt;=99,Occurrence!J181*$I$12,INDEX($C$4:$C$102,L181)+(Occurrence!J181-INDEX($D$4:$D$102,L181))/(INDEX($D$4:$D$102,L181+1)-INDEX($D$4:$D$102,L181))*(INDEX($C$4:$C$102,L181+1)-INDEX($C$4:$C$102,L181)))))</f>
        <v/>
      </c>
      <c r="N181" s="12">
        <f>IF(Occurrence!K181&lt;=0,-1,IFERROR(MATCH(Occurrence!K181,$D$4:$D$102,1),0))</f>
        <v/>
      </c>
      <c r="O181" s="9">
        <f>IF(N181&lt;0,0,IF(N181=0,Occurrence!K181*$I$11,IF(N181&gt;=99,Occurrence!K181*$I$12,INDEX($C$4:$C$102,N181)+(Occurrence!K181-INDEX($D$4:$D$102,N181))/(INDEX($D$4:$D$102,N181+1)-INDEX($D$4:$D$102,N181))*(INDEX($C$4:$C$102,N181+1)-INDEX($C$4:$C$102,N181)))))</f>
        <v/>
      </c>
      <c r="P181" s="12">
        <f>IFERROR(MATCH(Data!X181,$F$4:$F$102,1),0)</f>
        <v/>
      </c>
      <c r="Q181" s="9">
        <f>IF(P181=0,Data!X181+$I$13,IF(P181&gt;=99,Data!X181+$I$14,INDEX($E$4:$E$102,P181)+(Data!X181-INDEX($F$4:$F$102,P181))/(INDEX($F$4:$F$102,P181+1)-INDEX($F$4:$F$102,P181))*(INDEX($E$4:$E$102,P181+1)-INDEX($E$4:$E$102,P181))))</f>
        <v/>
      </c>
      <c r="R181" s="12">
        <f>IFERROR(MATCH(Data!Y181,$F$4:$F$102,1),0)</f>
        <v/>
      </c>
      <c r="S181" s="9">
        <f>IF(R181=0,Data!Y181+$I$13,IF(R181&gt;=99,Data!Y181+$I$14,INDEX($E$4:$E$102,R181)+(Data!Y181-INDEX($F$4:$F$102,R181))/(INDEX($F$4:$F$102,R181+1)-INDEX($F$4:$F$102,R181))*(INDEX($E$4:$E$102,R181+1)-INDEX($E$4:$E$102,R181))))</f>
        <v/>
      </c>
    </row>
    <row r="182">
      <c r="K182" s="14">
        <f>Data!A182</f>
        <v/>
      </c>
      <c r="L182" s="12">
        <f>IF(Occurrence!J182&lt;=0,-1,IFERROR(MATCH(Occurrence!J182,$D$4:$D$102,1),0))</f>
        <v/>
      </c>
      <c r="M182" s="9">
        <f>IF(L182&lt;0,0,IF(L182=0,Occurrence!J182*$I$11,IF(L182&gt;=99,Occurrence!J182*$I$12,INDEX($C$4:$C$102,L182)+(Occurrence!J182-INDEX($D$4:$D$102,L182))/(INDEX($D$4:$D$102,L182+1)-INDEX($D$4:$D$102,L182))*(INDEX($C$4:$C$102,L182+1)-INDEX($C$4:$C$102,L182)))))</f>
        <v/>
      </c>
      <c r="N182" s="12">
        <f>IF(Occurrence!K182&lt;=0,-1,IFERROR(MATCH(Occurrence!K182,$D$4:$D$102,1),0))</f>
        <v/>
      </c>
      <c r="O182" s="9">
        <f>IF(N182&lt;0,0,IF(N182=0,Occurrence!K182*$I$11,IF(N182&gt;=99,Occurrence!K182*$I$12,INDEX($C$4:$C$102,N182)+(Occurrence!K182-INDEX($D$4:$D$102,N182))/(INDEX($D$4:$D$102,N182+1)-INDEX($D$4:$D$102,N182))*(INDEX($C$4:$C$102,N182+1)-INDEX($C$4:$C$102,N182)))))</f>
        <v/>
      </c>
      <c r="P182" s="12">
        <f>IFERROR(MATCH(Data!X182,$F$4:$F$102,1),0)</f>
        <v/>
      </c>
      <c r="Q182" s="9">
        <f>IF(P182=0,Data!X182+$I$13,IF(P182&gt;=99,Data!X182+$I$14,INDEX($E$4:$E$102,P182)+(Data!X182-INDEX($F$4:$F$102,P182))/(INDEX($F$4:$F$102,P182+1)-INDEX($F$4:$F$102,P182))*(INDEX($E$4:$E$102,P182+1)-INDEX($E$4:$E$102,P182))))</f>
        <v/>
      </c>
      <c r="R182" s="12">
        <f>IFERROR(MATCH(Data!Y182,$F$4:$F$102,1),0)</f>
        <v/>
      </c>
      <c r="S182" s="9">
        <f>IF(R182=0,Data!Y182+$I$13,IF(R182&gt;=99,Data!Y182+$I$14,INDEX($E$4:$E$102,R182)+(Data!Y182-INDEX($F$4:$F$102,R182))/(INDEX($F$4:$F$102,R182+1)-INDEX($F$4:$F$102,R182))*(INDEX($E$4:$E$102,R182+1)-INDEX($E$4:$E$102,R182))))</f>
        <v/>
      </c>
    </row>
    <row r="183">
      <c r="K183" s="14">
        <f>Data!A183</f>
        <v/>
      </c>
      <c r="L183" s="12">
        <f>IF(Occurrence!J183&lt;=0,-1,IFERROR(MATCH(Occurrence!J183,$D$4:$D$102,1),0))</f>
        <v/>
      </c>
      <c r="M183" s="9">
        <f>IF(L183&lt;0,0,IF(L183=0,Occurrence!J183*$I$11,IF(L183&gt;=99,Occurrence!J183*$I$12,INDEX($C$4:$C$102,L183)+(Occurrence!J183-INDEX($D$4:$D$102,L183))/(INDEX($D$4:$D$102,L183+1)-INDEX($D$4:$D$102,L183))*(INDEX($C$4:$C$102,L183+1)-INDEX($C$4:$C$102,L183)))))</f>
        <v/>
      </c>
      <c r="N183" s="12">
        <f>IF(Occurrence!K183&lt;=0,-1,IFERROR(MATCH(Occurrence!K183,$D$4:$D$102,1),0))</f>
        <v/>
      </c>
      <c r="O183" s="9">
        <f>IF(N183&lt;0,0,IF(N183=0,Occurrence!K183*$I$11,IF(N183&gt;=99,Occurrence!K183*$I$12,INDEX($C$4:$C$102,N183)+(Occurrence!K183-INDEX($D$4:$D$102,N183))/(INDEX($D$4:$D$102,N183+1)-INDEX($D$4:$D$102,N183))*(INDEX($C$4:$C$102,N183+1)-INDEX($C$4:$C$102,N183)))))</f>
        <v/>
      </c>
      <c r="P183" s="12">
        <f>IFERROR(MATCH(Data!X183,$F$4:$F$102,1),0)</f>
        <v/>
      </c>
      <c r="Q183" s="9">
        <f>IF(P183=0,Data!X183+$I$13,IF(P183&gt;=99,Data!X183+$I$14,INDEX($E$4:$E$102,P183)+(Data!X183-INDEX($F$4:$F$102,P183))/(INDEX($F$4:$F$102,P183+1)-INDEX($F$4:$F$102,P183))*(INDEX($E$4:$E$102,P183+1)-INDEX($E$4:$E$102,P183))))</f>
        <v/>
      </c>
      <c r="R183" s="12">
        <f>IFERROR(MATCH(Data!Y183,$F$4:$F$102,1),0)</f>
        <v/>
      </c>
      <c r="S183" s="9">
        <f>IF(R183=0,Data!Y183+$I$13,IF(R183&gt;=99,Data!Y183+$I$14,INDEX($E$4:$E$102,R183)+(Data!Y183-INDEX($F$4:$F$102,R183))/(INDEX($F$4:$F$102,R183+1)-INDEX($F$4:$F$102,R183))*(INDEX($E$4:$E$102,R183+1)-INDEX($E$4:$E$102,R183))))</f>
        <v/>
      </c>
    </row>
    <row r="184">
      <c r="K184" s="14">
        <f>Data!A184</f>
        <v/>
      </c>
      <c r="L184" s="12">
        <f>IF(Occurrence!J184&lt;=0,-1,IFERROR(MATCH(Occurrence!J184,$D$4:$D$102,1),0))</f>
        <v/>
      </c>
      <c r="M184" s="9">
        <f>IF(L184&lt;0,0,IF(L184=0,Occurrence!J184*$I$11,IF(L184&gt;=99,Occurrence!J184*$I$12,INDEX($C$4:$C$102,L184)+(Occurrence!J184-INDEX($D$4:$D$102,L184))/(INDEX($D$4:$D$102,L184+1)-INDEX($D$4:$D$102,L184))*(INDEX($C$4:$C$102,L184+1)-INDEX($C$4:$C$102,L184)))))</f>
        <v/>
      </c>
      <c r="N184" s="12">
        <f>IF(Occurrence!K184&lt;=0,-1,IFERROR(MATCH(Occurrence!K184,$D$4:$D$102,1),0))</f>
        <v/>
      </c>
      <c r="O184" s="9">
        <f>IF(N184&lt;0,0,IF(N184=0,Occurrence!K184*$I$11,IF(N184&gt;=99,Occurrence!K184*$I$12,INDEX($C$4:$C$102,N184)+(Occurrence!K184-INDEX($D$4:$D$102,N184))/(INDEX($D$4:$D$102,N184+1)-INDEX($D$4:$D$102,N184))*(INDEX($C$4:$C$102,N184+1)-INDEX($C$4:$C$102,N184)))))</f>
        <v/>
      </c>
      <c r="P184" s="12">
        <f>IFERROR(MATCH(Data!X184,$F$4:$F$102,1),0)</f>
        <v/>
      </c>
      <c r="Q184" s="9">
        <f>IF(P184=0,Data!X184+$I$13,IF(P184&gt;=99,Data!X184+$I$14,INDEX($E$4:$E$102,P184)+(Data!X184-INDEX($F$4:$F$102,P184))/(INDEX($F$4:$F$102,P184+1)-INDEX($F$4:$F$102,P184))*(INDEX($E$4:$E$102,P184+1)-INDEX($E$4:$E$102,P184))))</f>
        <v/>
      </c>
      <c r="R184" s="12">
        <f>IFERROR(MATCH(Data!Y184,$F$4:$F$102,1),0)</f>
        <v/>
      </c>
      <c r="S184" s="9">
        <f>IF(R184=0,Data!Y184+$I$13,IF(R184&gt;=99,Data!Y184+$I$14,INDEX($E$4:$E$102,R184)+(Data!Y184-INDEX($F$4:$F$102,R184))/(INDEX($F$4:$F$102,R184+1)-INDEX($F$4:$F$102,R184))*(INDEX($E$4:$E$102,R184+1)-INDEX($E$4:$E$102,R184))))</f>
        <v/>
      </c>
    </row>
    <row r="185">
      <c r="K185" s="14">
        <f>Data!A185</f>
        <v/>
      </c>
      <c r="L185" s="12">
        <f>IF(Occurrence!J185&lt;=0,-1,IFERROR(MATCH(Occurrence!J185,$D$4:$D$102,1),0))</f>
        <v/>
      </c>
      <c r="M185" s="9">
        <f>IF(L185&lt;0,0,IF(L185=0,Occurrence!J185*$I$11,IF(L185&gt;=99,Occurrence!J185*$I$12,INDEX($C$4:$C$102,L185)+(Occurrence!J185-INDEX($D$4:$D$102,L185))/(INDEX($D$4:$D$102,L185+1)-INDEX($D$4:$D$102,L185))*(INDEX($C$4:$C$102,L185+1)-INDEX($C$4:$C$102,L185)))))</f>
        <v/>
      </c>
      <c r="N185" s="12">
        <f>IF(Occurrence!K185&lt;=0,-1,IFERROR(MATCH(Occurrence!K185,$D$4:$D$102,1),0))</f>
        <v/>
      </c>
      <c r="O185" s="9">
        <f>IF(N185&lt;0,0,IF(N185=0,Occurrence!K185*$I$11,IF(N185&gt;=99,Occurrence!K185*$I$12,INDEX($C$4:$C$102,N185)+(Occurrence!K185-INDEX($D$4:$D$102,N185))/(INDEX($D$4:$D$102,N185+1)-INDEX($D$4:$D$102,N185))*(INDEX($C$4:$C$102,N185+1)-INDEX($C$4:$C$102,N185)))))</f>
        <v/>
      </c>
      <c r="P185" s="12">
        <f>IFERROR(MATCH(Data!X185,$F$4:$F$102,1),0)</f>
        <v/>
      </c>
      <c r="Q185" s="9">
        <f>IF(P185=0,Data!X185+$I$13,IF(P185&gt;=99,Data!X185+$I$14,INDEX($E$4:$E$102,P185)+(Data!X185-INDEX($F$4:$F$102,P185))/(INDEX($F$4:$F$102,P185+1)-INDEX($F$4:$F$102,P185))*(INDEX($E$4:$E$102,P185+1)-INDEX($E$4:$E$102,P185))))</f>
        <v/>
      </c>
      <c r="R185" s="12">
        <f>IFERROR(MATCH(Data!Y185,$F$4:$F$102,1),0)</f>
        <v/>
      </c>
      <c r="S185" s="9">
        <f>IF(R185=0,Data!Y185+$I$13,IF(R185&gt;=99,Data!Y185+$I$14,INDEX($E$4:$E$102,R185)+(Data!Y185-INDEX($F$4:$F$102,R185))/(INDEX($F$4:$F$102,R185+1)-INDEX($F$4:$F$102,R185))*(INDEX($E$4:$E$102,R185+1)-INDEX($E$4:$E$102,R185))))</f>
        <v/>
      </c>
    </row>
    <row r="186">
      <c r="K186" s="14">
        <f>Data!A186</f>
        <v/>
      </c>
      <c r="L186" s="12">
        <f>IF(Occurrence!J186&lt;=0,-1,IFERROR(MATCH(Occurrence!J186,$D$4:$D$102,1),0))</f>
        <v/>
      </c>
      <c r="M186" s="9">
        <f>IF(L186&lt;0,0,IF(L186=0,Occurrence!J186*$I$11,IF(L186&gt;=99,Occurrence!J186*$I$12,INDEX($C$4:$C$102,L186)+(Occurrence!J186-INDEX($D$4:$D$102,L186))/(INDEX($D$4:$D$102,L186+1)-INDEX($D$4:$D$102,L186))*(INDEX($C$4:$C$102,L186+1)-INDEX($C$4:$C$102,L186)))))</f>
        <v/>
      </c>
      <c r="N186" s="12">
        <f>IF(Occurrence!K186&lt;=0,-1,IFERROR(MATCH(Occurrence!K186,$D$4:$D$102,1),0))</f>
        <v/>
      </c>
      <c r="O186" s="9">
        <f>IF(N186&lt;0,0,IF(N186=0,Occurrence!K186*$I$11,IF(N186&gt;=99,Occurrence!K186*$I$12,INDEX($C$4:$C$102,N186)+(Occurrence!K186-INDEX($D$4:$D$102,N186))/(INDEX($D$4:$D$102,N186+1)-INDEX($D$4:$D$102,N186))*(INDEX($C$4:$C$102,N186+1)-INDEX($C$4:$C$102,N186)))))</f>
        <v/>
      </c>
      <c r="P186" s="12">
        <f>IFERROR(MATCH(Data!X186,$F$4:$F$102,1),0)</f>
        <v/>
      </c>
      <c r="Q186" s="9">
        <f>IF(P186=0,Data!X186+$I$13,IF(P186&gt;=99,Data!X186+$I$14,INDEX($E$4:$E$102,P186)+(Data!X186-INDEX($F$4:$F$102,P186))/(INDEX($F$4:$F$102,P186+1)-INDEX($F$4:$F$102,P186))*(INDEX($E$4:$E$102,P186+1)-INDEX($E$4:$E$102,P186))))</f>
        <v/>
      </c>
      <c r="R186" s="12">
        <f>IFERROR(MATCH(Data!Y186,$F$4:$F$102,1),0)</f>
        <v/>
      </c>
      <c r="S186" s="9">
        <f>IF(R186=0,Data!Y186+$I$13,IF(R186&gt;=99,Data!Y186+$I$14,INDEX($E$4:$E$102,R186)+(Data!Y186-INDEX($F$4:$F$102,R186))/(INDEX($F$4:$F$102,R186+1)-INDEX($F$4:$F$102,R186))*(INDEX($E$4:$E$102,R186+1)-INDEX($E$4:$E$102,R186))))</f>
        <v/>
      </c>
    </row>
    <row r="187">
      <c r="K187" s="14">
        <f>Data!A187</f>
        <v/>
      </c>
      <c r="L187" s="12">
        <f>IF(Occurrence!J187&lt;=0,-1,IFERROR(MATCH(Occurrence!J187,$D$4:$D$102,1),0))</f>
        <v/>
      </c>
      <c r="M187" s="9">
        <f>IF(L187&lt;0,0,IF(L187=0,Occurrence!J187*$I$11,IF(L187&gt;=99,Occurrence!J187*$I$12,INDEX($C$4:$C$102,L187)+(Occurrence!J187-INDEX($D$4:$D$102,L187))/(INDEX($D$4:$D$102,L187+1)-INDEX($D$4:$D$102,L187))*(INDEX($C$4:$C$102,L187+1)-INDEX($C$4:$C$102,L187)))))</f>
        <v/>
      </c>
      <c r="N187" s="12">
        <f>IF(Occurrence!K187&lt;=0,-1,IFERROR(MATCH(Occurrence!K187,$D$4:$D$102,1),0))</f>
        <v/>
      </c>
      <c r="O187" s="9">
        <f>IF(N187&lt;0,0,IF(N187=0,Occurrence!K187*$I$11,IF(N187&gt;=99,Occurrence!K187*$I$12,INDEX($C$4:$C$102,N187)+(Occurrence!K187-INDEX($D$4:$D$102,N187))/(INDEX($D$4:$D$102,N187+1)-INDEX($D$4:$D$102,N187))*(INDEX($C$4:$C$102,N187+1)-INDEX($C$4:$C$102,N187)))))</f>
        <v/>
      </c>
      <c r="P187" s="12">
        <f>IFERROR(MATCH(Data!X187,$F$4:$F$102,1),0)</f>
        <v/>
      </c>
      <c r="Q187" s="9">
        <f>IF(P187=0,Data!X187+$I$13,IF(P187&gt;=99,Data!X187+$I$14,INDEX($E$4:$E$102,P187)+(Data!X187-INDEX($F$4:$F$102,P187))/(INDEX($F$4:$F$102,P187+1)-INDEX($F$4:$F$102,P187))*(INDEX($E$4:$E$102,P187+1)-INDEX($E$4:$E$102,P187))))</f>
        <v/>
      </c>
      <c r="R187" s="12">
        <f>IFERROR(MATCH(Data!Y187,$F$4:$F$102,1),0)</f>
        <v/>
      </c>
      <c r="S187" s="9">
        <f>IF(R187=0,Data!Y187+$I$13,IF(R187&gt;=99,Data!Y187+$I$14,INDEX($E$4:$E$102,R187)+(Data!Y187-INDEX($F$4:$F$102,R187))/(INDEX($F$4:$F$102,R187+1)-INDEX($F$4:$F$102,R187))*(INDEX($E$4:$E$102,R187+1)-INDEX($E$4:$E$102,R187))))</f>
        <v/>
      </c>
    </row>
    <row r="188">
      <c r="K188" s="14">
        <f>Data!A188</f>
        <v/>
      </c>
      <c r="L188" s="12">
        <f>IF(Occurrence!J188&lt;=0,-1,IFERROR(MATCH(Occurrence!J188,$D$4:$D$102,1),0))</f>
        <v/>
      </c>
      <c r="M188" s="9">
        <f>IF(L188&lt;0,0,IF(L188=0,Occurrence!J188*$I$11,IF(L188&gt;=99,Occurrence!J188*$I$12,INDEX($C$4:$C$102,L188)+(Occurrence!J188-INDEX($D$4:$D$102,L188))/(INDEX($D$4:$D$102,L188+1)-INDEX($D$4:$D$102,L188))*(INDEX($C$4:$C$102,L188+1)-INDEX($C$4:$C$102,L188)))))</f>
        <v/>
      </c>
      <c r="N188" s="12">
        <f>IF(Occurrence!K188&lt;=0,-1,IFERROR(MATCH(Occurrence!K188,$D$4:$D$102,1),0))</f>
        <v/>
      </c>
      <c r="O188" s="9">
        <f>IF(N188&lt;0,0,IF(N188=0,Occurrence!K188*$I$11,IF(N188&gt;=99,Occurrence!K188*$I$12,INDEX($C$4:$C$102,N188)+(Occurrence!K188-INDEX($D$4:$D$102,N188))/(INDEX($D$4:$D$102,N188+1)-INDEX($D$4:$D$102,N188))*(INDEX($C$4:$C$102,N188+1)-INDEX($C$4:$C$102,N188)))))</f>
        <v/>
      </c>
      <c r="P188" s="12">
        <f>IFERROR(MATCH(Data!X188,$F$4:$F$102,1),0)</f>
        <v/>
      </c>
      <c r="Q188" s="9">
        <f>IF(P188=0,Data!X188+$I$13,IF(P188&gt;=99,Data!X188+$I$14,INDEX($E$4:$E$102,P188)+(Data!X188-INDEX($F$4:$F$102,P188))/(INDEX($F$4:$F$102,P188+1)-INDEX($F$4:$F$102,P188))*(INDEX($E$4:$E$102,P188+1)-INDEX($E$4:$E$102,P188))))</f>
        <v/>
      </c>
      <c r="R188" s="12">
        <f>IFERROR(MATCH(Data!Y188,$F$4:$F$102,1),0)</f>
        <v/>
      </c>
      <c r="S188" s="9">
        <f>IF(R188=0,Data!Y188+$I$13,IF(R188&gt;=99,Data!Y188+$I$14,INDEX($E$4:$E$102,R188)+(Data!Y188-INDEX($F$4:$F$102,R188))/(INDEX($F$4:$F$102,R188+1)-INDEX($F$4:$F$102,R188))*(INDEX($E$4:$E$102,R188+1)-INDEX($E$4:$E$102,R188))))</f>
        <v/>
      </c>
    </row>
    <row r="189">
      <c r="K189" s="14">
        <f>Data!A189</f>
        <v/>
      </c>
      <c r="L189" s="12">
        <f>IF(Occurrence!J189&lt;=0,-1,IFERROR(MATCH(Occurrence!J189,$D$4:$D$102,1),0))</f>
        <v/>
      </c>
      <c r="M189" s="9">
        <f>IF(L189&lt;0,0,IF(L189=0,Occurrence!J189*$I$11,IF(L189&gt;=99,Occurrence!J189*$I$12,INDEX($C$4:$C$102,L189)+(Occurrence!J189-INDEX($D$4:$D$102,L189))/(INDEX($D$4:$D$102,L189+1)-INDEX($D$4:$D$102,L189))*(INDEX($C$4:$C$102,L189+1)-INDEX($C$4:$C$102,L189)))))</f>
        <v/>
      </c>
      <c r="N189" s="12">
        <f>IF(Occurrence!K189&lt;=0,-1,IFERROR(MATCH(Occurrence!K189,$D$4:$D$102,1),0))</f>
        <v/>
      </c>
      <c r="O189" s="9">
        <f>IF(N189&lt;0,0,IF(N189=0,Occurrence!K189*$I$11,IF(N189&gt;=99,Occurrence!K189*$I$12,INDEX($C$4:$C$102,N189)+(Occurrence!K189-INDEX($D$4:$D$102,N189))/(INDEX($D$4:$D$102,N189+1)-INDEX($D$4:$D$102,N189))*(INDEX($C$4:$C$102,N189+1)-INDEX($C$4:$C$102,N189)))))</f>
        <v/>
      </c>
      <c r="P189" s="12">
        <f>IFERROR(MATCH(Data!X189,$F$4:$F$102,1),0)</f>
        <v/>
      </c>
      <c r="Q189" s="9">
        <f>IF(P189=0,Data!X189+$I$13,IF(P189&gt;=99,Data!X189+$I$14,INDEX($E$4:$E$102,P189)+(Data!X189-INDEX($F$4:$F$102,P189))/(INDEX($F$4:$F$102,P189+1)-INDEX($F$4:$F$102,P189))*(INDEX($E$4:$E$102,P189+1)-INDEX($E$4:$E$102,P189))))</f>
        <v/>
      </c>
      <c r="R189" s="12">
        <f>IFERROR(MATCH(Data!Y189,$F$4:$F$102,1),0)</f>
        <v/>
      </c>
      <c r="S189" s="9">
        <f>IF(R189=0,Data!Y189+$I$13,IF(R189&gt;=99,Data!Y189+$I$14,INDEX($E$4:$E$102,R189)+(Data!Y189-INDEX($F$4:$F$102,R189))/(INDEX($F$4:$F$102,R189+1)-INDEX($F$4:$F$102,R189))*(INDEX($E$4:$E$102,R189+1)-INDEX($E$4:$E$102,R189))))</f>
        <v/>
      </c>
    </row>
    <row r="190">
      <c r="K190" s="14">
        <f>Data!A190</f>
        <v/>
      </c>
      <c r="L190" s="12">
        <f>IF(Occurrence!J190&lt;=0,-1,IFERROR(MATCH(Occurrence!J190,$D$4:$D$102,1),0))</f>
        <v/>
      </c>
      <c r="M190" s="9">
        <f>IF(L190&lt;0,0,IF(L190=0,Occurrence!J190*$I$11,IF(L190&gt;=99,Occurrence!J190*$I$12,INDEX($C$4:$C$102,L190)+(Occurrence!J190-INDEX($D$4:$D$102,L190))/(INDEX($D$4:$D$102,L190+1)-INDEX($D$4:$D$102,L190))*(INDEX($C$4:$C$102,L190+1)-INDEX($C$4:$C$102,L190)))))</f>
        <v/>
      </c>
      <c r="N190" s="12">
        <f>IF(Occurrence!K190&lt;=0,-1,IFERROR(MATCH(Occurrence!K190,$D$4:$D$102,1),0))</f>
        <v/>
      </c>
      <c r="O190" s="9">
        <f>IF(N190&lt;0,0,IF(N190=0,Occurrence!K190*$I$11,IF(N190&gt;=99,Occurrence!K190*$I$12,INDEX($C$4:$C$102,N190)+(Occurrence!K190-INDEX($D$4:$D$102,N190))/(INDEX($D$4:$D$102,N190+1)-INDEX($D$4:$D$102,N190))*(INDEX($C$4:$C$102,N190+1)-INDEX($C$4:$C$102,N190)))))</f>
        <v/>
      </c>
      <c r="P190" s="12">
        <f>IFERROR(MATCH(Data!X190,$F$4:$F$102,1),0)</f>
        <v/>
      </c>
      <c r="Q190" s="9">
        <f>IF(P190=0,Data!X190+$I$13,IF(P190&gt;=99,Data!X190+$I$14,INDEX($E$4:$E$102,P190)+(Data!X190-INDEX($F$4:$F$102,P190))/(INDEX($F$4:$F$102,P190+1)-INDEX($F$4:$F$102,P190))*(INDEX($E$4:$E$102,P190+1)-INDEX($E$4:$E$102,P190))))</f>
        <v/>
      </c>
      <c r="R190" s="12">
        <f>IFERROR(MATCH(Data!Y190,$F$4:$F$102,1),0)</f>
        <v/>
      </c>
      <c r="S190" s="9">
        <f>IF(R190=0,Data!Y190+$I$13,IF(R190&gt;=99,Data!Y190+$I$14,INDEX($E$4:$E$102,R190)+(Data!Y190-INDEX($F$4:$F$102,R190))/(INDEX($F$4:$F$102,R190+1)-INDEX($F$4:$F$102,R190))*(INDEX($E$4:$E$102,R190+1)-INDEX($E$4:$E$102,R190))))</f>
        <v/>
      </c>
    </row>
    <row r="191">
      <c r="K191" s="14">
        <f>Data!A191</f>
        <v/>
      </c>
      <c r="L191" s="12">
        <f>IF(Occurrence!J191&lt;=0,-1,IFERROR(MATCH(Occurrence!J191,$D$4:$D$102,1),0))</f>
        <v/>
      </c>
      <c r="M191" s="9">
        <f>IF(L191&lt;0,0,IF(L191=0,Occurrence!J191*$I$11,IF(L191&gt;=99,Occurrence!J191*$I$12,INDEX($C$4:$C$102,L191)+(Occurrence!J191-INDEX($D$4:$D$102,L191))/(INDEX($D$4:$D$102,L191+1)-INDEX($D$4:$D$102,L191))*(INDEX($C$4:$C$102,L191+1)-INDEX($C$4:$C$102,L191)))))</f>
        <v/>
      </c>
      <c r="N191" s="12">
        <f>IF(Occurrence!K191&lt;=0,-1,IFERROR(MATCH(Occurrence!K191,$D$4:$D$102,1),0))</f>
        <v/>
      </c>
      <c r="O191" s="9">
        <f>IF(N191&lt;0,0,IF(N191=0,Occurrence!K191*$I$11,IF(N191&gt;=99,Occurrence!K191*$I$12,INDEX($C$4:$C$102,N191)+(Occurrence!K191-INDEX($D$4:$D$102,N191))/(INDEX($D$4:$D$102,N191+1)-INDEX($D$4:$D$102,N191))*(INDEX($C$4:$C$102,N191+1)-INDEX($C$4:$C$102,N191)))))</f>
        <v/>
      </c>
      <c r="P191" s="12">
        <f>IFERROR(MATCH(Data!X191,$F$4:$F$102,1),0)</f>
        <v/>
      </c>
      <c r="Q191" s="9">
        <f>IF(P191=0,Data!X191+$I$13,IF(P191&gt;=99,Data!X191+$I$14,INDEX($E$4:$E$102,P191)+(Data!X191-INDEX($F$4:$F$102,P191))/(INDEX($F$4:$F$102,P191+1)-INDEX($F$4:$F$102,P191))*(INDEX($E$4:$E$102,P191+1)-INDEX($E$4:$E$102,P191))))</f>
        <v/>
      </c>
      <c r="R191" s="12">
        <f>IFERROR(MATCH(Data!Y191,$F$4:$F$102,1),0)</f>
        <v/>
      </c>
      <c r="S191" s="9">
        <f>IF(R191=0,Data!Y191+$I$13,IF(R191&gt;=99,Data!Y191+$I$14,INDEX($E$4:$E$102,R191)+(Data!Y191-INDEX($F$4:$F$102,R191))/(INDEX($F$4:$F$102,R191+1)-INDEX($F$4:$F$102,R191))*(INDEX($E$4:$E$102,R191+1)-INDEX($E$4:$E$102,R191))))</f>
        <v/>
      </c>
    </row>
    <row r="192">
      <c r="K192" s="14">
        <f>Data!A192</f>
        <v/>
      </c>
      <c r="L192" s="12">
        <f>IF(Occurrence!J192&lt;=0,-1,IFERROR(MATCH(Occurrence!J192,$D$4:$D$102,1),0))</f>
        <v/>
      </c>
      <c r="M192" s="9">
        <f>IF(L192&lt;0,0,IF(L192=0,Occurrence!J192*$I$11,IF(L192&gt;=99,Occurrence!J192*$I$12,INDEX($C$4:$C$102,L192)+(Occurrence!J192-INDEX($D$4:$D$102,L192))/(INDEX($D$4:$D$102,L192+1)-INDEX($D$4:$D$102,L192))*(INDEX($C$4:$C$102,L192+1)-INDEX($C$4:$C$102,L192)))))</f>
        <v/>
      </c>
      <c r="N192" s="12">
        <f>IF(Occurrence!K192&lt;=0,-1,IFERROR(MATCH(Occurrence!K192,$D$4:$D$102,1),0))</f>
        <v/>
      </c>
      <c r="O192" s="9">
        <f>IF(N192&lt;0,0,IF(N192=0,Occurrence!K192*$I$11,IF(N192&gt;=99,Occurrence!K192*$I$12,INDEX($C$4:$C$102,N192)+(Occurrence!K192-INDEX($D$4:$D$102,N192))/(INDEX($D$4:$D$102,N192+1)-INDEX($D$4:$D$102,N192))*(INDEX($C$4:$C$102,N192+1)-INDEX($C$4:$C$102,N192)))))</f>
        <v/>
      </c>
      <c r="P192" s="12">
        <f>IFERROR(MATCH(Data!X192,$F$4:$F$102,1),0)</f>
        <v/>
      </c>
      <c r="Q192" s="9">
        <f>IF(P192=0,Data!X192+$I$13,IF(P192&gt;=99,Data!X192+$I$14,INDEX($E$4:$E$102,P192)+(Data!X192-INDEX($F$4:$F$102,P192))/(INDEX($F$4:$F$102,P192+1)-INDEX($F$4:$F$102,P192))*(INDEX($E$4:$E$102,P192+1)-INDEX($E$4:$E$102,P192))))</f>
        <v/>
      </c>
      <c r="R192" s="12">
        <f>IFERROR(MATCH(Data!Y192,$F$4:$F$102,1),0)</f>
        <v/>
      </c>
      <c r="S192" s="9">
        <f>IF(R192=0,Data!Y192+$I$13,IF(R192&gt;=99,Data!Y192+$I$14,INDEX($E$4:$E$102,R192)+(Data!Y192-INDEX($F$4:$F$102,R192))/(INDEX($F$4:$F$102,R192+1)-INDEX($F$4:$F$102,R192))*(INDEX($E$4:$E$102,R192+1)-INDEX($E$4:$E$102,R192))))</f>
        <v/>
      </c>
    </row>
    <row r="193">
      <c r="K193" s="14">
        <f>Data!A193</f>
        <v/>
      </c>
      <c r="L193" s="12">
        <f>IF(Occurrence!J193&lt;=0,-1,IFERROR(MATCH(Occurrence!J193,$D$4:$D$102,1),0))</f>
        <v/>
      </c>
      <c r="M193" s="9">
        <f>IF(L193&lt;0,0,IF(L193=0,Occurrence!J193*$I$11,IF(L193&gt;=99,Occurrence!J193*$I$12,INDEX($C$4:$C$102,L193)+(Occurrence!J193-INDEX($D$4:$D$102,L193))/(INDEX($D$4:$D$102,L193+1)-INDEX($D$4:$D$102,L193))*(INDEX($C$4:$C$102,L193+1)-INDEX($C$4:$C$102,L193)))))</f>
        <v/>
      </c>
      <c r="N193" s="12">
        <f>IF(Occurrence!K193&lt;=0,-1,IFERROR(MATCH(Occurrence!K193,$D$4:$D$102,1),0))</f>
        <v/>
      </c>
      <c r="O193" s="9">
        <f>IF(N193&lt;0,0,IF(N193=0,Occurrence!K193*$I$11,IF(N193&gt;=99,Occurrence!K193*$I$12,INDEX($C$4:$C$102,N193)+(Occurrence!K193-INDEX($D$4:$D$102,N193))/(INDEX($D$4:$D$102,N193+1)-INDEX($D$4:$D$102,N193))*(INDEX($C$4:$C$102,N193+1)-INDEX($C$4:$C$102,N193)))))</f>
        <v/>
      </c>
      <c r="P193" s="12">
        <f>IFERROR(MATCH(Data!X193,$F$4:$F$102,1),0)</f>
        <v/>
      </c>
      <c r="Q193" s="9">
        <f>IF(P193=0,Data!X193+$I$13,IF(P193&gt;=99,Data!X193+$I$14,INDEX($E$4:$E$102,P193)+(Data!X193-INDEX($F$4:$F$102,P193))/(INDEX($F$4:$F$102,P193+1)-INDEX($F$4:$F$102,P193))*(INDEX($E$4:$E$102,P193+1)-INDEX($E$4:$E$102,P193))))</f>
        <v/>
      </c>
      <c r="R193" s="12">
        <f>IFERROR(MATCH(Data!Y193,$F$4:$F$102,1),0)</f>
        <v/>
      </c>
      <c r="S193" s="9">
        <f>IF(R193=0,Data!Y193+$I$13,IF(R193&gt;=99,Data!Y193+$I$14,INDEX($E$4:$E$102,R193)+(Data!Y193-INDEX($F$4:$F$102,R193))/(INDEX($F$4:$F$102,R193+1)-INDEX($F$4:$F$102,R193))*(INDEX($E$4:$E$102,R193+1)-INDEX($E$4:$E$102,R193))))</f>
        <v/>
      </c>
    </row>
    <row r="194">
      <c r="K194" s="14">
        <f>Data!A194</f>
        <v/>
      </c>
      <c r="L194" s="12">
        <f>IF(Occurrence!J194&lt;=0,-1,IFERROR(MATCH(Occurrence!J194,$D$4:$D$102,1),0))</f>
        <v/>
      </c>
      <c r="M194" s="9">
        <f>IF(L194&lt;0,0,IF(L194=0,Occurrence!J194*$I$11,IF(L194&gt;=99,Occurrence!J194*$I$12,INDEX($C$4:$C$102,L194)+(Occurrence!J194-INDEX($D$4:$D$102,L194))/(INDEX($D$4:$D$102,L194+1)-INDEX($D$4:$D$102,L194))*(INDEX($C$4:$C$102,L194+1)-INDEX($C$4:$C$102,L194)))))</f>
        <v/>
      </c>
      <c r="N194" s="12">
        <f>IF(Occurrence!K194&lt;=0,-1,IFERROR(MATCH(Occurrence!K194,$D$4:$D$102,1),0))</f>
        <v/>
      </c>
      <c r="O194" s="9">
        <f>IF(N194&lt;0,0,IF(N194=0,Occurrence!K194*$I$11,IF(N194&gt;=99,Occurrence!K194*$I$12,INDEX($C$4:$C$102,N194)+(Occurrence!K194-INDEX($D$4:$D$102,N194))/(INDEX($D$4:$D$102,N194+1)-INDEX($D$4:$D$102,N194))*(INDEX($C$4:$C$102,N194+1)-INDEX($C$4:$C$102,N194)))))</f>
        <v/>
      </c>
      <c r="P194" s="12">
        <f>IFERROR(MATCH(Data!X194,$F$4:$F$102,1),0)</f>
        <v/>
      </c>
      <c r="Q194" s="9">
        <f>IF(P194=0,Data!X194+$I$13,IF(P194&gt;=99,Data!X194+$I$14,INDEX($E$4:$E$102,P194)+(Data!X194-INDEX($F$4:$F$102,P194))/(INDEX($F$4:$F$102,P194+1)-INDEX($F$4:$F$102,P194))*(INDEX($E$4:$E$102,P194+1)-INDEX($E$4:$E$102,P194))))</f>
        <v/>
      </c>
      <c r="R194" s="12">
        <f>IFERROR(MATCH(Data!Y194,$F$4:$F$102,1),0)</f>
        <v/>
      </c>
      <c r="S194" s="9">
        <f>IF(R194=0,Data!Y194+$I$13,IF(R194&gt;=99,Data!Y194+$I$14,INDEX($E$4:$E$102,R194)+(Data!Y194-INDEX($F$4:$F$102,R194))/(INDEX($F$4:$F$102,R194+1)-INDEX($F$4:$F$102,R194))*(INDEX($E$4:$E$102,R194+1)-INDEX($E$4:$E$102,R194))))</f>
        <v/>
      </c>
    </row>
    <row r="195">
      <c r="K195" s="14">
        <f>Data!A195</f>
        <v/>
      </c>
      <c r="L195" s="12">
        <f>IF(Occurrence!J195&lt;=0,-1,IFERROR(MATCH(Occurrence!J195,$D$4:$D$102,1),0))</f>
        <v/>
      </c>
      <c r="M195" s="9">
        <f>IF(L195&lt;0,0,IF(L195=0,Occurrence!J195*$I$11,IF(L195&gt;=99,Occurrence!J195*$I$12,INDEX($C$4:$C$102,L195)+(Occurrence!J195-INDEX($D$4:$D$102,L195))/(INDEX($D$4:$D$102,L195+1)-INDEX($D$4:$D$102,L195))*(INDEX($C$4:$C$102,L195+1)-INDEX($C$4:$C$102,L195)))))</f>
        <v/>
      </c>
      <c r="N195" s="12">
        <f>IF(Occurrence!K195&lt;=0,-1,IFERROR(MATCH(Occurrence!K195,$D$4:$D$102,1),0))</f>
        <v/>
      </c>
      <c r="O195" s="9">
        <f>IF(N195&lt;0,0,IF(N195=0,Occurrence!K195*$I$11,IF(N195&gt;=99,Occurrence!K195*$I$12,INDEX($C$4:$C$102,N195)+(Occurrence!K195-INDEX($D$4:$D$102,N195))/(INDEX($D$4:$D$102,N195+1)-INDEX($D$4:$D$102,N195))*(INDEX($C$4:$C$102,N195+1)-INDEX($C$4:$C$102,N195)))))</f>
        <v/>
      </c>
      <c r="P195" s="12">
        <f>IFERROR(MATCH(Data!X195,$F$4:$F$102,1),0)</f>
        <v/>
      </c>
      <c r="Q195" s="9">
        <f>IF(P195=0,Data!X195+$I$13,IF(P195&gt;=99,Data!X195+$I$14,INDEX($E$4:$E$102,P195)+(Data!X195-INDEX($F$4:$F$102,P195))/(INDEX($F$4:$F$102,P195+1)-INDEX($F$4:$F$102,P195))*(INDEX($E$4:$E$102,P195+1)-INDEX($E$4:$E$102,P195))))</f>
        <v/>
      </c>
      <c r="R195" s="12">
        <f>IFERROR(MATCH(Data!Y195,$F$4:$F$102,1),0)</f>
        <v/>
      </c>
      <c r="S195" s="9">
        <f>IF(R195=0,Data!Y195+$I$13,IF(R195&gt;=99,Data!Y195+$I$14,INDEX($E$4:$E$102,R195)+(Data!Y195-INDEX($F$4:$F$102,R195))/(INDEX($F$4:$F$102,R195+1)-INDEX($F$4:$F$102,R195))*(INDEX($E$4:$E$102,R195+1)-INDEX($E$4:$E$102,R195))))</f>
        <v/>
      </c>
    </row>
    <row r="196">
      <c r="K196" s="14">
        <f>Data!A196</f>
        <v/>
      </c>
      <c r="L196" s="12">
        <f>IF(Occurrence!J196&lt;=0,-1,IFERROR(MATCH(Occurrence!J196,$D$4:$D$102,1),0))</f>
        <v/>
      </c>
      <c r="M196" s="9">
        <f>IF(L196&lt;0,0,IF(L196=0,Occurrence!J196*$I$11,IF(L196&gt;=99,Occurrence!J196*$I$12,INDEX($C$4:$C$102,L196)+(Occurrence!J196-INDEX($D$4:$D$102,L196))/(INDEX($D$4:$D$102,L196+1)-INDEX($D$4:$D$102,L196))*(INDEX($C$4:$C$102,L196+1)-INDEX($C$4:$C$102,L196)))))</f>
        <v/>
      </c>
      <c r="N196" s="12">
        <f>IF(Occurrence!K196&lt;=0,-1,IFERROR(MATCH(Occurrence!K196,$D$4:$D$102,1),0))</f>
        <v/>
      </c>
      <c r="O196" s="9">
        <f>IF(N196&lt;0,0,IF(N196=0,Occurrence!K196*$I$11,IF(N196&gt;=99,Occurrence!K196*$I$12,INDEX($C$4:$C$102,N196)+(Occurrence!K196-INDEX($D$4:$D$102,N196))/(INDEX($D$4:$D$102,N196+1)-INDEX($D$4:$D$102,N196))*(INDEX($C$4:$C$102,N196+1)-INDEX($C$4:$C$102,N196)))))</f>
        <v/>
      </c>
      <c r="P196" s="12">
        <f>IFERROR(MATCH(Data!X196,$F$4:$F$102,1),0)</f>
        <v/>
      </c>
      <c r="Q196" s="9">
        <f>IF(P196=0,Data!X196+$I$13,IF(P196&gt;=99,Data!X196+$I$14,INDEX($E$4:$E$102,P196)+(Data!X196-INDEX($F$4:$F$102,P196))/(INDEX($F$4:$F$102,P196+1)-INDEX($F$4:$F$102,P196))*(INDEX($E$4:$E$102,P196+1)-INDEX($E$4:$E$102,P196))))</f>
        <v/>
      </c>
      <c r="R196" s="12">
        <f>IFERROR(MATCH(Data!Y196,$F$4:$F$102,1),0)</f>
        <v/>
      </c>
      <c r="S196" s="9">
        <f>IF(R196=0,Data!Y196+$I$13,IF(R196&gt;=99,Data!Y196+$I$14,INDEX($E$4:$E$102,R196)+(Data!Y196-INDEX($F$4:$F$102,R196))/(INDEX($F$4:$F$102,R196+1)-INDEX($F$4:$F$102,R196))*(INDEX($E$4:$E$102,R196+1)-INDEX($E$4:$E$102,R196))))</f>
        <v/>
      </c>
    </row>
    <row r="197">
      <c r="K197" s="14">
        <f>Data!A197</f>
        <v/>
      </c>
      <c r="L197" s="12">
        <f>IF(Occurrence!J197&lt;=0,-1,IFERROR(MATCH(Occurrence!J197,$D$4:$D$102,1),0))</f>
        <v/>
      </c>
      <c r="M197" s="9">
        <f>IF(L197&lt;0,0,IF(L197=0,Occurrence!J197*$I$11,IF(L197&gt;=99,Occurrence!J197*$I$12,INDEX($C$4:$C$102,L197)+(Occurrence!J197-INDEX($D$4:$D$102,L197))/(INDEX($D$4:$D$102,L197+1)-INDEX($D$4:$D$102,L197))*(INDEX($C$4:$C$102,L197+1)-INDEX($C$4:$C$102,L197)))))</f>
        <v/>
      </c>
      <c r="N197" s="12">
        <f>IF(Occurrence!K197&lt;=0,-1,IFERROR(MATCH(Occurrence!K197,$D$4:$D$102,1),0))</f>
        <v/>
      </c>
      <c r="O197" s="9">
        <f>IF(N197&lt;0,0,IF(N197=0,Occurrence!K197*$I$11,IF(N197&gt;=99,Occurrence!K197*$I$12,INDEX($C$4:$C$102,N197)+(Occurrence!K197-INDEX($D$4:$D$102,N197))/(INDEX($D$4:$D$102,N197+1)-INDEX($D$4:$D$102,N197))*(INDEX($C$4:$C$102,N197+1)-INDEX($C$4:$C$102,N197)))))</f>
        <v/>
      </c>
      <c r="P197" s="12">
        <f>IFERROR(MATCH(Data!X197,$F$4:$F$102,1),0)</f>
        <v/>
      </c>
      <c r="Q197" s="9">
        <f>IF(P197=0,Data!X197+$I$13,IF(P197&gt;=99,Data!X197+$I$14,INDEX($E$4:$E$102,P197)+(Data!X197-INDEX($F$4:$F$102,P197))/(INDEX($F$4:$F$102,P197+1)-INDEX($F$4:$F$102,P197))*(INDEX($E$4:$E$102,P197+1)-INDEX($E$4:$E$102,P197))))</f>
        <v/>
      </c>
      <c r="R197" s="12">
        <f>IFERROR(MATCH(Data!Y197,$F$4:$F$102,1),0)</f>
        <v/>
      </c>
      <c r="S197" s="9">
        <f>IF(R197=0,Data!Y197+$I$13,IF(R197&gt;=99,Data!Y197+$I$14,INDEX($E$4:$E$102,R197)+(Data!Y197-INDEX($F$4:$F$102,R197))/(INDEX($F$4:$F$102,R197+1)-INDEX($F$4:$F$102,R197))*(INDEX($E$4:$E$102,R197+1)-INDEX($E$4:$E$102,R197))))</f>
        <v/>
      </c>
    </row>
    <row r="198">
      <c r="K198" s="14">
        <f>Data!A198</f>
        <v/>
      </c>
      <c r="L198" s="12">
        <f>IF(Occurrence!J198&lt;=0,-1,IFERROR(MATCH(Occurrence!J198,$D$4:$D$102,1),0))</f>
        <v/>
      </c>
      <c r="M198" s="9">
        <f>IF(L198&lt;0,0,IF(L198=0,Occurrence!J198*$I$11,IF(L198&gt;=99,Occurrence!J198*$I$12,INDEX($C$4:$C$102,L198)+(Occurrence!J198-INDEX($D$4:$D$102,L198))/(INDEX($D$4:$D$102,L198+1)-INDEX($D$4:$D$102,L198))*(INDEX($C$4:$C$102,L198+1)-INDEX($C$4:$C$102,L198)))))</f>
        <v/>
      </c>
      <c r="N198" s="12">
        <f>IF(Occurrence!K198&lt;=0,-1,IFERROR(MATCH(Occurrence!K198,$D$4:$D$102,1),0))</f>
        <v/>
      </c>
      <c r="O198" s="9">
        <f>IF(N198&lt;0,0,IF(N198=0,Occurrence!K198*$I$11,IF(N198&gt;=99,Occurrence!K198*$I$12,INDEX($C$4:$C$102,N198)+(Occurrence!K198-INDEX($D$4:$D$102,N198))/(INDEX($D$4:$D$102,N198+1)-INDEX($D$4:$D$102,N198))*(INDEX($C$4:$C$102,N198+1)-INDEX($C$4:$C$102,N198)))))</f>
        <v/>
      </c>
      <c r="P198" s="12">
        <f>IFERROR(MATCH(Data!X198,$F$4:$F$102,1),0)</f>
        <v/>
      </c>
      <c r="Q198" s="9">
        <f>IF(P198=0,Data!X198+$I$13,IF(P198&gt;=99,Data!X198+$I$14,INDEX($E$4:$E$102,P198)+(Data!X198-INDEX($F$4:$F$102,P198))/(INDEX($F$4:$F$102,P198+1)-INDEX($F$4:$F$102,P198))*(INDEX($E$4:$E$102,P198+1)-INDEX($E$4:$E$102,P198))))</f>
        <v/>
      </c>
      <c r="R198" s="12">
        <f>IFERROR(MATCH(Data!Y198,$F$4:$F$102,1),0)</f>
        <v/>
      </c>
      <c r="S198" s="9">
        <f>IF(R198=0,Data!Y198+$I$13,IF(R198&gt;=99,Data!Y198+$I$14,INDEX($E$4:$E$102,R198)+(Data!Y198-INDEX($F$4:$F$102,R198))/(INDEX($F$4:$F$102,R198+1)-INDEX($F$4:$F$102,R198))*(INDEX($E$4:$E$102,R198+1)-INDEX($E$4:$E$102,R198))))</f>
        <v/>
      </c>
    </row>
    <row r="199">
      <c r="K199" s="14">
        <f>Data!A199</f>
        <v/>
      </c>
      <c r="L199" s="12">
        <f>IF(Occurrence!J199&lt;=0,-1,IFERROR(MATCH(Occurrence!J199,$D$4:$D$102,1),0))</f>
        <v/>
      </c>
      <c r="M199" s="9">
        <f>IF(L199&lt;0,0,IF(L199=0,Occurrence!J199*$I$11,IF(L199&gt;=99,Occurrence!J199*$I$12,INDEX($C$4:$C$102,L199)+(Occurrence!J199-INDEX($D$4:$D$102,L199))/(INDEX($D$4:$D$102,L199+1)-INDEX($D$4:$D$102,L199))*(INDEX($C$4:$C$102,L199+1)-INDEX($C$4:$C$102,L199)))))</f>
        <v/>
      </c>
      <c r="N199" s="12">
        <f>IF(Occurrence!K199&lt;=0,-1,IFERROR(MATCH(Occurrence!K199,$D$4:$D$102,1),0))</f>
        <v/>
      </c>
      <c r="O199" s="9">
        <f>IF(N199&lt;0,0,IF(N199=0,Occurrence!K199*$I$11,IF(N199&gt;=99,Occurrence!K199*$I$12,INDEX($C$4:$C$102,N199)+(Occurrence!K199-INDEX($D$4:$D$102,N199))/(INDEX($D$4:$D$102,N199+1)-INDEX($D$4:$D$102,N199))*(INDEX($C$4:$C$102,N199+1)-INDEX($C$4:$C$102,N199)))))</f>
        <v/>
      </c>
      <c r="P199" s="12">
        <f>IFERROR(MATCH(Data!X199,$F$4:$F$102,1),0)</f>
        <v/>
      </c>
      <c r="Q199" s="9">
        <f>IF(P199=0,Data!X199+$I$13,IF(P199&gt;=99,Data!X199+$I$14,INDEX($E$4:$E$102,P199)+(Data!X199-INDEX($F$4:$F$102,P199))/(INDEX($F$4:$F$102,P199+1)-INDEX($F$4:$F$102,P199))*(INDEX($E$4:$E$102,P199+1)-INDEX($E$4:$E$102,P199))))</f>
        <v/>
      </c>
      <c r="R199" s="12">
        <f>IFERROR(MATCH(Data!Y199,$F$4:$F$102,1),0)</f>
        <v/>
      </c>
      <c r="S199" s="9">
        <f>IF(R199=0,Data!Y199+$I$13,IF(R199&gt;=99,Data!Y199+$I$14,INDEX($E$4:$E$102,R199)+(Data!Y199-INDEX($F$4:$F$102,R199))/(INDEX($F$4:$F$102,R199+1)-INDEX($F$4:$F$102,R199))*(INDEX($E$4:$E$102,R199+1)-INDEX($E$4:$E$102,R199))))</f>
        <v/>
      </c>
    </row>
    <row r="200">
      <c r="K200" s="14">
        <f>Data!A200</f>
        <v/>
      </c>
      <c r="L200" s="12">
        <f>IF(Occurrence!J200&lt;=0,-1,IFERROR(MATCH(Occurrence!J200,$D$4:$D$102,1),0))</f>
        <v/>
      </c>
      <c r="M200" s="9">
        <f>IF(L200&lt;0,0,IF(L200=0,Occurrence!J200*$I$11,IF(L200&gt;=99,Occurrence!J200*$I$12,INDEX($C$4:$C$102,L200)+(Occurrence!J200-INDEX($D$4:$D$102,L200))/(INDEX($D$4:$D$102,L200+1)-INDEX($D$4:$D$102,L200))*(INDEX($C$4:$C$102,L200+1)-INDEX($C$4:$C$102,L200)))))</f>
        <v/>
      </c>
      <c r="N200" s="12">
        <f>IF(Occurrence!K200&lt;=0,-1,IFERROR(MATCH(Occurrence!K200,$D$4:$D$102,1),0))</f>
        <v/>
      </c>
      <c r="O200" s="9">
        <f>IF(N200&lt;0,0,IF(N200=0,Occurrence!K200*$I$11,IF(N200&gt;=99,Occurrence!K200*$I$12,INDEX($C$4:$C$102,N200)+(Occurrence!K200-INDEX($D$4:$D$102,N200))/(INDEX($D$4:$D$102,N200+1)-INDEX($D$4:$D$102,N200))*(INDEX($C$4:$C$102,N200+1)-INDEX($C$4:$C$102,N200)))))</f>
        <v/>
      </c>
      <c r="P200" s="12">
        <f>IFERROR(MATCH(Data!X200,$F$4:$F$102,1),0)</f>
        <v/>
      </c>
      <c r="Q200" s="9">
        <f>IF(P200=0,Data!X200+$I$13,IF(P200&gt;=99,Data!X200+$I$14,INDEX($E$4:$E$102,P200)+(Data!X200-INDEX($F$4:$F$102,P200))/(INDEX($F$4:$F$102,P200+1)-INDEX($F$4:$F$102,P200))*(INDEX($E$4:$E$102,P200+1)-INDEX($E$4:$E$102,P200))))</f>
        <v/>
      </c>
      <c r="R200" s="12">
        <f>IFERROR(MATCH(Data!Y200,$F$4:$F$102,1),0)</f>
        <v/>
      </c>
      <c r="S200" s="9">
        <f>IF(R200=0,Data!Y200+$I$13,IF(R200&gt;=99,Data!Y200+$I$14,INDEX($E$4:$E$102,R200)+(Data!Y200-INDEX($F$4:$F$102,R200))/(INDEX($F$4:$F$102,R200+1)-INDEX($F$4:$F$102,R200))*(INDEX($E$4:$E$102,R200+1)-INDEX($E$4:$E$102,R200))))</f>
        <v/>
      </c>
    </row>
    <row r="201">
      <c r="K201" s="14">
        <f>Data!A201</f>
        <v/>
      </c>
      <c r="L201" s="12">
        <f>IF(Occurrence!J201&lt;=0,-1,IFERROR(MATCH(Occurrence!J201,$D$4:$D$102,1),0))</f>
        <v/>
      </c>
      <c r="M201" s="9">
        <f>IF(L201&lt;0,0,IF(L201=0,Occurrence!J201*$I$11,IF(L201&gt;=99,Occurrence!J201*$I$12,INDEX($C$4:$C$102,L201)+(Occurrence!J201-INDEX($D$4:$D$102,L201))/(INDEX($D$4:$D$102,L201+1)-INDEX($D$4:$D$102,L201))*(INDEX($C$4:$C$102,L201+1)-INDEX($C$4:$C$102,L201)))))</f>
        <v/>
      </c>
      <c r="N201" s="12">
        <f>IF(Occurrence!K201&lt;=0,-1,IFERROR(MATCH(Occurrence!K201,$D$4:$D$102,1),0))</f>
        <v/>
      </c>
      <c r="O201" s="9">
        <f>IF(N201&lt;0,0,IF(N201=0,Occurrence!K201*$I$11,IF(N201&gt;=99,Occurrence!K201*$I$12,INDEX($C$4:$C$102,N201)+(Occurrence!K201-INDEX($D$4:$D$102,N201))/(INDEX($D$4:$D$102,N201+1)-INDEX($D$4:$D$102,N201))*(INDEX($C$4:$C$102,N201+1)-INDEX($C$4:$C$102,N201)))))</f>
        <v/>
      </c>
      <c r="P201" s="12">
        <f>IFERROR(MATCH(Data!X201,$F$4:$F$102,1),0)</f>
        <v/>
      </c>
      <c r="Q201" s="9">
        <f>IF(P201=0,Data!X201+$I$13,IF(P201&gt;=99,Data!X201+$I$14,INDEX($E$4:$E$102,P201)+(Data!X201-INDEX($F$4:$F$102,P201))/(INDEX($F$4:$F$102,P201+1)-INDEX($F$4:$F$102,P201))*(INDEX($E$4:$E$102,P201+1)-INDEX($E$4:$E$102,P201))))</f>
        <v/>
      </c>
      <c r="R201" s="12">
        <f>IFERROR(MATCH(Data!Y201,$F$4:$F$102,1),0)</f>
        <v/>
      </c>
      <c r="S201" s="9">
        <f>IF(R201=0,Data!Y201+$I$13,IF(R201&gt;=99,Data!Y201+$I$14,INDEX($E$4:$E$102,R201)+(Data!Y201-INDEX($F$4:$F$102,R201))/(INDEX($F$4:$F$102,R201+1)-INDEX($F$4:$F$102,R201))*(INDEX($E$4:$E$102,R201+1)-INDEX($E$4:$E$102,R201))))</f>
        <v/>
      </c>
    </row>
    <row r="202">
      <c r="K202" s="14">
        <f>Data!A202</f>
        <v/>
      </c>
      <c r="L202" s="12">
        <f>IF(Occurrence!J202&lt;=0,-1,IFERROR(MATCH(Occurrence!J202,$D$4:$D$102,1),0))</f>
        <v/>
      </c>
      <c r="M202" s="9">
        <f>IF(L202&lt;0,0,IF(L202=0,Occurrence!J202*$I$11,IF(L202&gt;=99,Occurrence!J202*$I$12,INDEX($C$4:$C$102,L202)+(Occurrence!J202-INDEX($D$4:$D$102,L202))/(INDEX($D$4:$D$102,L202+1)-INDEX($D$4:$D$102,L202))*(INDEX($C$4:$C$102,L202+1)-INDEX($C$4:$C$102,L202)))))</f>
        <v/>
      </c>
      <c r="N202" s="12">
        <f>IF(Occurrence!K202&lt;=0,-1,IFERROR(MATCH(Occurrence!K202,$D$4:$D$102,1),0))</f>
        <v/>
      </c>
      <c r="O202" s="9">
        <f>IF(N202&lt;0,0,IF(N202=0,Occurrence!K202*$I$11,IF(N202&gt;=99,Occurrence!K202*$I$12,INDEX($C$4:$C$102,N202)+(Occurrence!K202-INDEX($D$4:$D$102,N202))/(INDEX($D$4:$D$102,N202+1)-INDEX($D$4:$D$102,N202))*(INDEX($C$4:$C$102,N202+1)-INDEX($C$4:$C$102,N202)))))</f>
        <v/>
      </c>
      <c r="P202" s="12">
        <f>IFERROR(MATCH(Data!X202,$F$4:$F$102,1),0)</f>
        <v/>
      </c>
      <c r="Q202" s="9">
        <f>IF(P202=0,Data!X202+$I$13,IF(P202&gt;=99,Data!X202+$I$14,INDEX($E$4:$E$102,P202)+(Data!X202-INDEX($F$4:$F$102,P202))/(INDEX($F$4:$F$102,P202+1)-INDEX($F$4:$F$102,P202))*(INDEX($E$4:$E$102,P202+1)-INDEX($E$4:$E$102,P202))))</f>
        <v/>
      </c>
      <c r="R202" s="12">
        <f>IFERROR(MATCH(Data!Y202,$F$4:$F$102,1),0)</f>
        <v/>
      </c>
      <c r="S202" s="9">
        <f>IF(R202=0,Data!Y202+$I$13,IF(R202&gt;=99,Data!Y202+$I$14,INDEX($E$4:$E$102,R202)+(Data!Y202-INDEX($F$4:$F$102,R202))/(INDEX($F$4:$F$102,R202+1)-INDEX($F$4:$F$102,R202))*(INDEX($E$4:$E$102,R202+1)-INDEX($E$4:$E$102,R202))))</f>
        <v/>
      </c>
    </row>
    <row r="203">
      <c r="K203" s="14">
        <f>Data!A203</f>
        <v/>
      </c>
      <c r="L203" s="12">
        <f>IF(Occurrence!J203&lt;=0,-1,IFERROR(MATCH(Occurrence!J203,$D$4:$D$102,1),0))</f>
        <v/>
      </c>
      <c r="M203" s="9">
        <f>IF(L203&lt;0,0,IF(L203=0,Occurrence!J203*$I$11,IF(L203&gt;=99,Occurrence!J203*$I$12,INDEX($C$4:$C$102,L203)+(Occurrence!J203-INDEX($D$4:$D$102,L203))/(INDEX($D$4:$D$102,L203+1)-INDEX($D$4:$D$102,L203))*(INDEX($C$4:$C$102,L203+1)-INDEX($C$4:$C$102,L203)))))</f>
        <v/>
      </c>
      <c r="N203" s="12">
        <f>IF(Occurrence!K203&lt;=0,-1,IFERROR(MATCH(Occurrence!K203,$D$4:$D$102,1),0))</f>
        <v/>
      </c>
      <c r="O203" s="9">
        <f>IF(N203&lt;0,0,IF(N203=0,Occurrence!K203*$I$11,IF(N203&gt;=99,Occurrence!K203*$I$12,INDEX($C$4:$C$102,N203)+(Occurrence!K203-INDEX($D$4:$D$102,N203))/(INDEX($D$4:$D$102,N203+1)-INDEX($D$4:$D$102,N203))*(INDEX($C$4:$C$102,N203+1)-INDEX($C$4:$C$102,N203)))))</f>
        <v/>
      </c>
      <c r="P203" s="12">
        <f>IFERROR(MATCH(Data!X203,$F$4:$F$102,1),0)</f>
        <v/>
      </c>
      <c r="Q203" s="9">
        <f>IF(P203=0,Data!X203+$I$13,IF(P203&gt;=99,Data!X203+$I$14,INDEX($E$4:$E$102,P203)+(Data!X203-INDEX($F$4:$F$102,P203))/(INDEX($F$4:$F$102,P203+1)-INDEX($F$4:$F$102,P203))*(INDEX($E$4:$E$102,P203+1)-INDEX($E$4:$E$102,P203))))</f>
        <v/>
      </c>
      <c r="R203" s="12">
        <f>IFERROR(MATCH(Data!Y203,$F$4:$F$102,1),0)</f>
        <v/>
      </c>
      <c r="S203" s="9">
        <f>IF(R203=0,Data!Y203+$I$13,IF(R203&gt;=99,Data!Y203+$I$14,INDEX($E$4:$E$102,R203)+(Data!Y203-INDEX($F$4:$F$102,R203))/(INDEX($F$4:$F$102,R203+1)-INDEX($F$4:$F$102,R203))*(INDEX($E$4:$E$102,R203+1)-INDEX($E$4:$E$102,R203))))</f>
        <v/>
      </c>
    </row>
    <row r="204">
      <c r="K204" s="14">
        <f>Data!A204</f>
        <v/>
      </c>
      <c r="L204" s="12">
        <f>IF(Occurrence!J204&lt;=0,-1,IFERROR(MATCH(Occurrence!J204,$D$4:$D$102,1),0))</f>
        <v/>
      </c>
      <c r="M204" s="9">
        <f>IF(L204&lt;0,0,IF(L204=0,Occurrence!J204*$I$11,IF(L204&gt;=99,Occurrence!J204*$I$12,INDEX($C$4:$C$102,L204)+(Occurrence!J204-INDEX($D$4:$D$102,L204))/(INDEX($D$4:$D$102,L204+1)-INDEX($D$4:$D$102,L204))*(INDEX($C$4:$C$102,L204+1)-INDEX($C$4:$C$102,L204)))))</f>
        <v/>
      </c>
      <c r="N204" s="12">
        <f>IF(Occurrence!K204&lt;=0,-1,IFERROR(MATCH(Occurrence!K204,$D$4:$D$102,1),0))</f>
        <v/>
      </c>
      <c r="O204" s="9">
        <f>IF(N204&lt;0,0,IF(N204=0,Occurrence!K204*$I$11,IF(N204&gt;=99,Occurrence!K204*$I$12,INDEX($C$4:$C$102,N204)+(Occurrence!K204-INDEX($D$4:$D$102,N204))/(INDEX($D$4:$D$102,N204+1)-INDEX($D$4:$D$102,N204))*(INDEX($C$4:$C$102,N204+1)-INDEX($C$4:$C$102,N204)))))</f>
        <v/>
      </c>
      <c r="P204" s="12">
        <f>IFERROR(MATCH(Data!X204,$F$4:$F$102,1),0)</f>
        <v/>
      </c>
      <c r="Q204" s="9">
        <f>IF(P204=0,Data!X204+$I$13,IF(P204&gt;=99,Data!X204+$I$14,INDEX($E$4:$E$102,P204)+(Data!X204-INDEX($F$4:$F$102,P204))/(INDEX($F$4:$F$102,P204+1)-INDEX($F$4:$F$102,P204))*(INDEX($E$4:$E$102,P204+1)-INDEX($E$4:$E$102,P204))))</f>
        <v/>
      </c>
      <c r="R204" s="12">
        <f>IFERROR(MATCH(Data!Y204,$F$4:$F$102,1),0)</f>
        <v/>
      </c>
      <c r="S204" s="9">
        <f>IF(R204=0,Data!Y204+$I$13,IF(R204&gt;=99,Data!Y204+$I$14,INDEX($E$4:$E$102,R204)+(Data!Y204-INDEX($F$4:$F$102,R204))/(INDEX($F$4:$F$102,R204+1)-INDEX($F$4:$F$102,R204))*(INDEX($E$4:$E$102,R204+1)-INDEX($E$4:$E$102,R204))))</f>
        <v/>
      </c>
    </row>
    <row r="205">
      <c r="K205" s="14">
        <f>Data!A205</f>
        <v/>
      </c>
      <c r="L205" s="12">
        <f>IF(Occurrence!J205&lt;=0,-1,IFERROR(MATCH(Occurrence!J205,$D$4:$D$102,1),0))</f>
        <v/>
      </c>
      <c r="M205" s="9">
        <f>IF(L205&lt;0,0,IF(L205=0,Occurrence!J205*$I$11,IF(L205&gt;=99,Occurrence!J205*$I$12,INDEX($C$4:$C$102,L205)+(Occurrence!J205-INDEX($D$4:$D$102,L205))/(INDEX($D$4:$D$102,L205+1)-INDEX($D$4:$D$102,L205))*(INDEX($C$4:$C$102,L205+1)-INDEX($C$4:$C$102,L205)))))</f>
        <v/>
      </c>
      <c r="N205" s="12">
        <f>IF(Occurrence!K205&lt;=0,-1,IFERROR(MATCH(Occurrence!K205,$D$4:$D$102,1),0))</f>
        <v/>
      </c>
      <c r="O205" s="9">
        <f>IF(N205&lt;0,0,IF(N205=0,Occurrence!K205*$I$11,IF(N205&gt;=99,Occurrence!K205*$I$12,INDEX($C$4:$C$102,N205)+(Occurrence!K205-INDEX($D$4:$D$102,N205))/(INDEX($D$4:$D$102,N205+1)-INDEX($D$4:$D$102,N205))*(INDEX($C$4:$C$102,N205+1)-INDEX($C$4:$C$102,N205)))))</f>
        <v/>
      </c>
      <c r="P205" s="12">
        <f>IFERROR(MATCH(Data!X205,$F$4:$F$102,1),0)</f>
        <v/>
      </c>
      <c r="Q205" s="9">
        <f>IF(P205=0,Data!X205+$I$13,IF(P205&gt;=99,Data!X205+$I$14,INDEX($E$4:$E$102,P205)+(Data!X205-INDEX($F$4:$F$102,P205))/(INDEX($F$4:$F$102,P205+1)-INDEX($F$4:$F$102,P205))*(INDEX($E$4:$E$102,P205+1)-INDEX($E$4:$E$102,P205))))</f>
        <v/>
      </c>
      <c r="R205" s="12">
        <f>IFERROR(MATCH(Data!Y205,$F$4:$F$102,1),0)</f>
        <v/>
      </c>
      <c r="S205" s="9">
        <f>IF(R205=0,Data!Y205+$I$13,IF(R205&gt;=99,Data!Y205+$I$14,INDEX($E$4:$E$102,R205)+(Data!Y205-INDEX($F$4:$F$102,R205))/(INDEX($F$4:$F$102,R205+1)-INDEX($F$4:$F$102,R205))*(INDEX($E$4:$E$102,R205+1)-INDEX($E$4:$E$102,R205))))</f>
        <v/>
      </c>
    </row>
    <row r="206">
      <c r="K206" s="14">
        <f>Data!A206</f>
        <v/>
      </c>
      <c r="L206" s="12">
        <f>IF(Occurrence!J206&lt;=0,-1,IFERROR(MATCH(Occurrence!J206,$D$4:$D$102,1),0))</f>
        <v/>
      </c>
      <c r="M206" s="9">
        <f>IF(L206&lt;0,0,IF(L206=0,Occurrence!J206*$I$11,IF(L206&gt;=99,Occurrence!J206*$I$12,INDEX($C$4:$C$102,L206)+(Occurrence!J206-INDEX($D$4:$D$102,L206))/(INDEX($D$4:$D$102,L206+1)-INDEX($D$4:$D$102,L206))*(INDEX($C$4:$C$102,L206+1)-INDEX($C$4:$C$102,L206)))))</f>
        <v/>
      </c>
      <c r="N206" s="12">
        <f>IF(Occurrence!K206&lt;=0,-1,IFERROR(MATCH(Occurrence!K206,$D$4:$D$102,1),0))</f>
        <v/>
      </c>
      <c r="O206" s="9">
        <f>IF(N206&lt;0,0,IF(N206=0,Occurrence!K206*$I$11,IF(N206&gt;=99,Occurrence!K206*$I$12,INDEX($C$4:$C$102,N206)+(Occurrence!K206-INDEX($D$4:$D$102,N206))/(INDEX($D$4:$D$102,N206+1)-INDEX($D$4:$D$102,N206))*(INDEX($C$4:$C$102,N206+1)-INDEX($C$4:$C$102,N206)))))</f>
        <v/>
      </c>
      <c r="P206" s="12">
        <f>IFERROR(MATCH(Data!X206,$F$4:$F$102,1),0)</f>
        <v/>
      </c>
      <c r="Q206" s="9">
        <f>IF(P206=0,Data!X206+$I$13,IF(P206&gt;=99,Data!X206+$I$14,INDEX($E$4:$E$102,P206)+(Data!X206-INDEX($F$4:$F$102,P206))/(INDEX($F$4:$F$102,P206+1)-INDEX($F$4:$F$102,P206))*(INDEX($E$4:$E$102,P206+1)-INDEX($E$4:$E$102,P206))))</f>
        <v/>
      </c>
      <c r="R206" s="12">
        <f>IFERROR(MATCH(Data!Y206,$F$4:$F$102,1),0)</f>
        <v/>
      </c>
      <c r="S206" s="9">
        <f>IF(R206=0,Data!Y206+$I$13,IF(R206&gt;=99,Data!Y206+$I$14,INDEX($E$4:$E$102,R206)+(Data!Y206-INDEX($F$4:$F$102,R206))/(INDEX($F$4:$F$102,R206+1)-INDEX($F$4:$F$102,R206))*(INDEX($E$4:$E$102,R206+1)-INDEX($E$4:$E$102,R206))))</f>
        <v/>
      </c>
    </row>
    <row r="207">
      <c r="K207" s="14">
        <f>Data!A207</f>
        <v/>
      </c>
      <c r="L207" s="12">
        <f>IF(Occurrence!J207&lt;=0,-1,IFERROR(MATCH(Occurrence!J207,$D$4:$D$102,1),0))</f>
        <v/>
      </c>
      <c r="M207" s="9">
        <f>IF(L207&lt;0,0,IF(L207=0,Occurrence!J207*$I$11,IF(L207&gt;=99,Occurrence!J207*$I$12,INDEX($C$4:$C$102,L207)+(Occurrence!J207-INDEX($D$4:$D$102,L207))/(INDEX($D$4:$D$102,L207+1)-INDEX($D$4:$D$102,L207))*(INDEX($C$4:$C$102,L207+1)-INDEX($C$4:$C$102,L207)))))</f>
        <v/>
      </c>
      <c r="N207" s="12">
        <f>IF(Occurrence!K207&lt;=0,-1,IFERROR(MATCH(Occurrence!K207,$D$4:$D$102,1),0))</f>
        <v/>
      </c>
      <c r="O207" s="9">
        <f>IF(N207&lt;0,0,IF(N207=0,Occurrence!K207*$I$11,IF(N207&gt;=99,Occurrence!K207*$I$12,INDEX($C$4:$C$102,N207)+(Occurrence!K207-INDEX($D$4:$D$102,N207))/(INDEX($D$4:$D$102,N207+1)-INDEX($D$4:$D$102,N207))*(INDEX($C$4:$C$102,N207+1)-INDEX($C$4:$C$102,N207)))))</f>
        <v/>
      </c>
      <c r="P207" s="12">
        <f>IFERROR(MATCH(Data!X207,$F$4:$F$102,1),0)</f>
        <v/>
      </c>
      <c r="Q207" s="9">
        <f>IF(P207=0,Data!X207+$I$13,IF(P207&gt;=99,Data!X207+$I$14,INDEX($E$4:$E$102,P207)+(Data!X207-INDEX($F$4:$F$102,P207))/(INDEX($F$4:$F$102,P207+1)-INDEX($F$4:$F$102,P207))*(INDEX($E$4:$E$102,P207+1)-INDEX($E$4:$E$102,P207))))</f>
        <v/>
      </c>
      <c r="R207" s="12">
        <f>IFERROR(MATCH(Data!Y207,$F$4:$F$102,1),0)</f>
        <v/>
      </c>
      <c r="S207" s="9">
        <f>IF(R207=0,Data!Y207+$I$13,IF(R207&gt;=99,Data!Y207+$I$14,INDEX($E$4:$E$102,R207)+(Data!Y207-INDEX($F$4:$F$102,R207))/(INDEX($F$4:$F$102,R207+1)-INDEX($F$4:$F$102,R207))*(INDEX($E$4:$E$102,R207+1)-INDEX($E$4:$E$102,R207))))</f>
        <v/>
      </c>
    </row>
    <row r="208">
      <c r="K208" s="14">
        <f>Data!A208</f>
        <v/>
      </c>
      <c r="L208" s="12">
        <f>IF(Occurrence!J208&lt;=0,-1,IFERROR(MATCH(Occurrence!J208,$D$4:$D$102,1),0))</f>
        <v/>
      </c>
      <c r="M208" s="9">
        <f>IF(L208&lt;0,0,IF(L208=0,Occurrence!J208*$I$11,IF(L208&gt;=99,Occurrence!J208*$I$12,INDEX($C$4:$C$102,L208)+(Occurrence!J208-INDEX($D$4:$D$102,L208))/(INDEX($D$4:$D$102,L208+1)-INDEX($D$4:$D$102,L208))*(INDEX($C$4:$C$102,L208+1)-INDEX($C$4:$C$102,L208)))))</f>
        <v/>
      </c>
      <c r="N208" s="12">
        <f>IF(Occurrence!K208&lt;=0,-1,IFERROR(MATCH(Occurrence!K208,$D$4:$D$102,1),0))</f>
        <v/>
      </c>
      <c r="O208" s="9">
        <f>IF(N208&lt;0,0,IF(N208=0,Occurrence!K208*$I$11,IF(N208&gt;=99,Occurrence!K208*$I$12,INDEX($C$4:$C$102,N208)+(Occurrence!K208-INDEX($D$4:$D$102,N208))/(INDEX($D$4:$D$102,N208+1)-INDEX($D$4:$D$102,N208))*(INDEX($C$4:$C$102,N208+1)-INDEX($C$4:$C$102,N208)))))</f>
        <v/>
      </c>
      <c r="P208" s="12">
        <f>IFERROR(MATCH(Data!X208,$F$4:$F$102,1),0)</f>
        <v/>
      </c>
      <c r="Q208" s="9">
        <f>IF(P208=0,Data!X208+$I$13,IF(P208&gt;=99,Data!X208+$I$14,INDEX($E$4:$E$102,P208)+(Data!X208-INDEX($F$4:$F$102,P208))/(INDEX($F$4:$F$102,P208+1)-INDEX($F$4:$F$102,P208))*(INDEX($E$4:$E$102,P208+1)-INDEX($E$4:$E$102,P208))))</f>
        <v/>
      </c>
      <c r="R208" s="12">
        <f>IFERROR(MATCH(Data!Y208,$F$4:$F$102,1),0)</f>
        <v/>
      </c>
      <c r="S208" s="9">
        <f>IF(R208=0,Data!Y208+$I$13,IF(R208&gt;=99,Data!Y208+$I$14,INDEX($E$4:$E$102,R208)+(Data!Y208-INDEX($F$4:$F$102,R208))/(INDEX($F$4:$F$102,R208+1)-INDEX($F$4:$F$102,R208))*(INDEX($E$4:$E$102,R208+1)-INDEX($E$4:$E$102,R208))))</f>
        <v/>
      </c>
    </row>
    <row r="209">
      <c r="K209" s="14">
        <f>Data!A209</f>
        <v/>
      </c>
      <c r="L209" s="12">
        <f>IF(Occurrence!J209&lt;=0,-1,IFERROR(MATCH(Occurrence!J209,$D$4:$D$102,1),0))</f>
        <v/>
      </c>
      <c r="M209" s="9">
        <f>IF(L209&lt;0,0,IF(L209=0,Occurrence!J209*$I$11,IF(L209&gt;=99,Occurrence!J209*$I$12,INDEX($C$4:$C$102,L209)+(Occurrence!J209-INDEX($D$4:$D$102,L209))/(INDEX($D$4:$D$102,L209+1)-INDEX($D$4:$D$102,L209))*(INDEX($C$4:$C$102,L209+1)-INDEX($C$4:$C$102,L209)))))</f>
        <v/>
      </c>
      <c r="N209" s="12">
        <f>IF(Occurrence!K209&lt;=0,-1,IFERROR(MATCH(Occurrence!K209,$D$4:$D$102,1),0))</f>
        <v/>
      </c>
      <c r="O209" s="9">
        <f>IF(N209&lt;0,0,IF(N209=0,Occurrence!K209*$I$11,IF(N209&gt;=99,Occurrence!K209*$I$12,INDEX($C$4:$C$102,N209)+(Occurrence!K209-INDEX($D$4:$D$102,N209))/(INDEX($D$4:$D$102,N209+1)-INDEX($D$4:$D$102,N209))*(INDEX($C$4:$C$102,N209+1)-INDEX($C$4:$C$102,N209)))))</f>
        <v/>
      </c>
      <c r="P209" s="12">
        <f>IFERROR(MATCH(Data!X209,$F$4:$F$102,1),0)</f>
        <v/>
      </c>
      <c r="Q209" s="9">
        <f>IF(P209=0,Data!X209+$I$13,IF(P209&gt;=99,Data!X209+$I$14,INDEX($E$4:$E$102,P209)+(Data!X209-INDEX($F$4:$F$102,P209))/(INDEX($F$4:$F$102,P209+1)-INDEX($F$4:$F$102,P209))*(INDEX($E$4:$E$102,P209+1)-INDEX($E$4:$E$102,P209))))</f>
        <v/>
      </c>
      <c r="R209" s="12">
        <f>IFERROR(MATCH(Data!Y209,$F$4:$F$102,1),0)</f>
        <v/>
      </c>
      <c r="S209" s="9">
        <f>IF(R209=0,Data!Y209+$I$13,IF(R209&gt;=99,Data!Y209+$I$14,INDEX($E$4:$E$102,R209)+(Data!Y209-INDEX($F$4:$F$102,R209))/(INDEX($F$4:$F$102,R209+1)-INDEX($F$4:$F$102,R209))*(INDEX($E$4:$E$102,R209+1)-INDEX($E$4:$E$102,R209))))</f>
        <v/>
      </c>
    </row>
    <row r="210">
      <c r="K210" s="14">
        <f>Data!A210</f>
        <v/>
      </c>
      <c r="L210" s="12">
        <f>IF(Occurrence!J210&lt;=0,-1,IFERROR(MATCH(Occurrence!J210,$D$4:$D$102,1),0))</f>
        <v/>
      </c>
      <c r="M210" s="9">
        <f>IF(L210&lt;0,0,IF(L210=0,Occurrence!J210*$I$11,IF(L210&gt;=99,Occurrence!J210*$I$12,INDEX($C$4:$C$102,L210)+(Occurrence!J210-INDEX($D$4:$D$102,L210))/(INDEX($D$4:$D$102,L210+1)-INDEX($D$4:$D$102,L210))*(INDEX($C$4:$C$102,L210+1)-INDEX($C$4:$C$102,L210)))))</f>
        <v/>
      </c>
      <c r="N210" s="12">
        <f>IF(Occurrence!K210&lt;=0,-1,IFERROR(MATCH(Occurrence!K210,$D$4:$D$102,1),0))</f>
        <v/>
      </c>
      <c r="O210" s="9">
        <f>IF(N210&lt;0,0,IF(N210=0,Occurrence!K210*$I$11,IF(N210&gt;=99,Occurrence!K210*$I$12,INDEX($C$4:$C$102,N210)+(Occurrence!K210-INDEX($D$4:$D$102,N210))/(INDEX($D$4:$D$102,N210+1)-INDEX($D$4:$D$102,N210))*(INDEX($C$4:$C$102,N210+1)-INDEX($C$4:$C$102,N210)))))</f>
        <v/>
      </c>
      <c r="P210" s="12">
        <f>IFERROR(MATCH(Data!X210,$F$4:$F$102,1),0)</f>
        <v/>
      </c>
      <c r="Q210" s="9">
        <f>IF(P210=0,Data!X210+$I$13,IF(P210&gt;=99,Data!X210+$I$14,INDEX($E$4:$E$102,P210)+(Data!X210-INDEX($F$4:$F$102,P210))/(INDEX($F$4:$F$102,P210+1)-INDEX($F$4:$F$102,P210))*(INDEX($E$4:$E$102,P210+1)-INDEX($E$4:$E$102,P210))))</f>
        <v/>
      </c>
      <c r="R210" s="12">
        <f>IFERROR(MATCH(Data!Y210,$F$4:$F$102,1),0)</f>
        <v/>
      </c>
      <c r="S210" s="9">
        <f>IF(R210=0,Data!Y210+$I$13,IF(R210&gt;=99,Data!Y210+$I$14,INDEX($E$4:$E$102,R210)+(Data!Y210-INDEX($F$4:$F$102,R210))/(INDEX($F$4:$F$102,R210+1)-INDEX($F$4:$F$102,R210))*(INDEX($E$4:$E$102,R210+1)-INDEX($E$4:$E$102,R210))))</f>
        <v/>
      </c>
    </row>
    <row r="211">
      <c r="K211" s="14">
        <f>Data!A211</f>
        <v/>
      </c>
      <c r="L211" s="12">
        <f>IF(Occurrence!J211&lt;=0,-1,IFERROR(MATCH(Occurrence!J211,$D$4:$D$102,1),0))</f>
        <v/>
      </c>
      <c r="M211" s="9">
        <f>IF(L211&lt;0,0,IF(L211=0,Occurrence!J211*$I$11,IF(L211&gt;=99,Occurrence!J211*$I$12,INDEX($C$4:$C$102,L211)+(Occurrence!J211-INDEX($D$4:$D$102,L211))/(INDEX($D$4:$D$102,L211+1)-INDEX($D$4:$D$102,L211))*(INDEX($C$4:$C$102,L211+1)-INDEX($C$4:$C$102,L211)))))</f>
        <v/>
      </c>
      <c r="N211" s="12">
        <f>IF(Occurrence!K211&lt;=0,-1,IFERROR(MATCH(Occurrence!K211,$D$4:$D$102,1),0))</f>
        <v/>
      </c>
      <c r="O211" s="9">
        <f>IF(N211&lt;0,0,IF(N211=0,Occurrence!K211*$I$11,IF(N211&gt;=99,Occurrence!K211*$I$12,INDEX($C$4:$C$102,N211)+(Occurrence!K211-INDEX($D$4:$D$102,N211))/(INDEX($D$4:$D$102,N211+1)-INDEX($D$4:$D$102,N211))*(INDEX($C$4:$C$102,N211+1)-INDEX($C$4:$C$102,N211)))))</f>
        <v/>
      </c>
      <c r="P211" s="12">
        <f>IFERROR(MATCH(Data!X211,$F$4:$F$102,1),0)</f>
        <v/>
      </c>
      <c r="Q211" s="9">
        <f>IF(P211=0,Data!X211+$I$13,IF(P211&gt;=99,Data!X211+$I$14,INDEX($E$4:$E$102,P211)+(Data!X211-INDEX($F$4:$F$102,P211))/(INDEX($F$4:$F$102,P211+1)-INDEX($F$4:$F$102,P211))*(INDEX($E$4:$E$102,P211+1)-INDEX($E$4:$E$102,P211))))</f>
        <v/>
      </c>
      <c r="R211" s="12">
        <f>IFERROR(MATCH(Data!Y211,$F$4:$F$102,1),0)</f>
        <v/>
      </c>
      <c r="S211" s="9">
        <f>IF(R211=0,Data!Y211+$I$13,IF(R211&gt;=99,Data!Y211+$I$14,INDEX($E$4:$E$102,R211)+(Data!Y211-INDEX($F$4:$F$102,R211))/(INDEX($F$4:$F$102,R211+1)-INDEX($F$4:$F$102,R211))*(INDEX($E$4:$E$102,R211+1)-INDEX($E$4:$E$102,R211))))</f>
        <v/>
      </c>
    </row>
    <row r="212">
      <c r="K212" s="14">
        <f>Data!A212</f>
        <v/>
      </c>
      <c r="L212" s="12">
        <f>IF(Occurrence!J212&lt;=0,-1,IFERROR(MATCH(Occurrence!J212,$D$4:$D$102,1),0))</f>
        <v/>
      </c>
      <c r="M212" s="9">
        <f>IF(L212&lt;0,0,IF(L212=0,Occurrence!J212*$I$11,IF(L212&gt;=99,Occurrence!J212*$I$12,INDEX($C$4:$C$102,L212)+(Occurrence!J212-INDEX($D$4:$D$102,L212))/(INDEX($D$4:$D$102,L212+1)-INDEX($D$4:$D$102,L212))*(INDEX($C$4:$C$102,L212+1)-INDEX($C$4:$C$102,L212)))))</f>
        <v/>
      </c>
      <c r="N212" s="12">
        <f>IF(Occurrence!K212&lt;=0,-1,IFERROR(MATCH(Occurrence!K212,$D$4:$D$102,1),0))</f>
        <v/>
      </c>
      <c r="O212" s="9">
        <f>IF(N212&lt;0,0,IF(N212=0,Occurrence!K212*$I$11,IF(N212&gt;=99,Occurrence!K212*$I$12,INDEX($C$4:$C$102,N212)+(Occurrence!K212-INDEX($D$4:$D$102,N212))/(INDEX($D$4:$D$102,N212+1)-INDEX($D$4:$D$102,N212))*(INDEX($C$4:$C$102,N212+1)-INDEX($C$4:$C$102,N212)))))</f>
        <v/>
      </c>
      <c r="P212" s="12">
        <f>IFERROR(MATCH(Data!X212,$F$4:$F$102,1),0)</f>
        <v/>
      </c>
      <c r="Q212" s="9">
        <f>IF(P212=0,Data!X212+$I$13,IF(P212&gt;=99,Data!X212+$I$14,INDEX($E$4:$E$102,P212)+(Data!X212-INDEX($F$4:$F$102,P212))/(INDEX($F$4:$F$102,P212+1)-INDEX($F$4:$F$102,P212))*(INDEX($E$4:$E$102,P212+1)-INDEX($E$4:$E$102,P212))))</f>
        <v/>
      </c>
      <c r="R212" s="12">
        <f>IFERROR(MATCH(Data!Y212,$F$4:$F$102,1),0)</f>
        <v/>
      </c>
      <c r="S212" s="9">
        <f>IF(R212=0,Data!Y212+$I$13,IF(R212&gt;=99,Data!Y212+$I$14,INDEX($E$4:$E$102,R212)+(Data!Y212-INDEX($F$4:$F$102,R212))/(INDEX($F$4:$F$102,R212+1)-INDEX($F$4:$F$102,R212))*(INDEX($E$4:$E$102,R212+1)-INDEX($E$4:$E$102,R212))))</f>
        <v/>
      </c>
    </row>
    <row r="213">
      <c r="K213" s="14">
        <f>Data!A213</f>
        <v/>
      </c>
      <c r="L213" s="12">
        <f>IF(Occurrence!J213&lt;=0,-1,IFERROR(MATCH(Occurrence!J213,$D$4:$D$102,1),0))</f>
        <v/>
      </c>
      <c r="M213" s="9">
        <f>IF(L213&lt;0,0,IF(L213=0,Occurrence!J213*$I$11,IF(L213&gt;=99,Occurrence!J213*$I$12,INDEX($C$4:$C$102,L213)+(Occurrence!J213-INDEX($D$4:$D$102,L213))/(INDEX($D$4:$D$102,L213+1)-INDEX($D$4:$D$102,L213))*(INDEX($C$4:$C$102,L213+1)-INDEX($C$4:$C$102,L213)))))</f>
        <v/>
      </c>
      <c r="N213" s="12">
        <f>IF(Occurrence!K213&lt;=0,-1,IFERROR(MATCH(Occurrence!K213,$D$4:$D$102,1),0))</f>
        <v/>
      </c>
      <c r="O213" s="9">
        <f>IF(N213&lt;0,0,IF(N213=0,Occurrence!K213*$I$11,IF(N213&gt;=99,Occurrence!K213*$I$12,INDEX($C$4:$C$102,N213)+(Occurrence!K213-INDEX($D$4:$D$102,N213))/(INDEX($D$4:$D$102,N213+1)-INDEX($D$4:$D$102,N213))*(INDEX($C$4:$C$102,N213+1)-INDEX($C$4:$C$102,N213)))))</f>
        <v/>
      </c>
      <c r="P213" s="12">
        <f>IFERROR(MATCH(Data!X213,$F$4:$F$102,1),0)</f>
        <v/>
      </c>
      <c r="Q213" s="9">
        <f>IF(P213=0,Data!X213+$I$13,IF(P213&gt;=99,Data!X213+$I$14,INDEX($E$4:$E$102,P213)+(Data!X213-INDEX($F$4:$F$102,P213))/(INDEX($F$4:$F$102,P213+1)-INDEX($F$4:$F$102,P213))*(INDEX($E$4:$E$102,P213+1)-INDEX($E$4:$E$102,P213))))</f>
        <v/>
      </c>
      <c r="R213" s="12">
        <f>IFERROR(MATCH(Data!Y213,$F$4:$F$102,1),0)</f>
        <v/>
      </c>
      <c r="S213" s="9">
        <f>IF(R213=0,Data!Y213+$I$13,IF(R213&gt;=99,Data!Y213+$I$14,INDEX($E$4:$E$102,R213)+(Data!Y213-INDEX($F$4:$F$102,R213))/(INDEX($F$4:$F$102,R213+1)-INDEX($F$4:$F$102,R213))*(INDEX($E$4:$E$102,R213+1)-INDEX($E$4:$E$102,R213))))</f>
        <v/>
      </c>
    </row>
    <row r="214">
      <c r="K214" s="14">
        <f>Data!A214</f>
        <v/>
      </c>
      <c r="L214" s="12">
        <f>IF(Occurrence!J214&lt;=0,-1,IFERROR(MATCH(Occurrence!J214,$D$4:$D$102,1),0))</f>
        <v/>
      </c>
      <c r="M214" s="9">
        <f>IF(L214&lt;0,0,IF(L214=0,Occurrence!J214*$I$11,IF(L214&gt;=99,Occurrence!J214*$I$12,INDEX($C$4:$C$102,L214)+(Occurrence!J214-INDEX($D$4:$D$102,L214))/(INDEX($D$4:$D$102,L214+1)-INDEX($D$4:$D$102,L214))*(INDEX($C$4:$C$102,L214+1)-INDEX($C$4:$C$102,L214)))))</f>
        <v/>
      </c>
      <c r="N214" s="12">
        <f>IF(Occurrence!K214&lt;=0,-1,IFERROR(MATCH(Occurrence!K214,$D$4:$D$102,1),0))</f>
        <v/>
      </c>
      <c r="O214" s="9">
        <f>IF(N214&lt;0,0,IF(N214=0,Occurrence!K214*$I$11,IF(N214&gt;=99,Occurrence!K214*$I$12,INDEX($C$4:$C$102,N214)+(Occurrence!K214-INDEX($D$4:$D$102,N214))/(INDEX($D$4:$D$102,N214+1)-INDEX($D$4:$D$102,N214))*(INDEX($C$4:$C$102,N214+1)-INDEX($C$4:$C$102,N214)))))</f>
        <v/>
      </c>
      <c r="P214" s="12">
        <f>IFERROR(MATCH(Data!X214,$F$4:$F$102,1),0)</f>
        <v/>
      </c>
      <c r="Q214" s="9">
        <f>IF(P214=0,Data!X214+$I$13,IF(P214&gt;=99,Data!X214+$I$14,INDEX($E$4:$E$102,P214)+(Data!X214-INDEX($F$4:$F$102,P214))/(INDEX($F$4:$F$102,P214+1)-INDEX($F$4:$F$102,P214))*(INDEX($E$4:$E$102,P214+1)-INDEX($E$4:$E$102,P214))))</f>
        <v/>
      </c>
      <c r="R214" s="12">
        <f>IFERROR(MATCH(Data!Y214,$F$4:$F$102,1),0)</f>
        <v/>
      </c>
      <c r="S214" s="9">
        <f>IF(R214=0,Data!Y214+$I$13,IF(R214&gt;=99,Data!Y214+$I$14,INDEX($E$4:$E$102,R214)+(Data!Y214-INDEX($F$4:$F$102,R214))/(INDEX($F$4:$F$102,R214+1)-INDEX($F$4:$F$102,R214))*(INDEX($E$4:$E$102,R214+1)-INDEX($E$4:$E$102,R214))))</f>
        <v/>
      </c>
    </row>
    <row r="215">
      <c r="K215" s="14">
        <f>Data!A215</f>
        <v/>
      </c>
      <c r="L215" s="12">
        <f>IF(Occurrence!J215&lt;=0,-1,IFERROR(MATCH(Occurrence!J215,$D$4:$D$102,1),0))</f>
        <v/>
      </c>
      <c r="M215" s="9">
        <f>IF(L215&lt;0,0,IF(L215=0,Occurrence!J215*$I$11,IF(L215&gt;=99,Occurrence!J215*$I$12,INDEX($C$4:$C$102,L215)+(Occurrence!J215-INDEX($D$4:$D$102,L215))/(INDEX($D$4:$D$102,L215+1)-INDEX($D$4:$D$102,L215))*(INDEX($C$4:$C$102,L215+1)-INDEX($C$4:$C$102,L215)))))</f>
        <v/>
      </c>
      <c r="N215" s="12">
        <f>IF(Occurrence!K215&lt;=0,-1,IFERROR(MATCH(Occurrence!K215,$D$4:$D$102,1),0))</f>
        <v/>
      </c>
      <c r="O215" s="9">
        <f>IF(N215&lt;0,0,IF(N215=0,Occurrence!K215*$I$11,IF(N215&gt;=99,Occurrence!K215*$I$12,INDEX($C$4:$C$102,N215)+(Occurrence!K215-INDEX($D$4:$D$102,N215))/(INDEX($D$4:$D$102,N215+1)-INDEX($D$4:$D$102,N215))*(INDEX($C$4:$C$102,N215+1)-INDEX($C$4:$C$102,N215)))))</f>
        <v/>
      </c>
      <c r="P215" s="12">
        <f>IFERROR(MATCH(Data!X215,$F$4:$F$102,1),0)</f>
        <v/>
      </c>
      <c r="Q215" s="9">
        <f>IF(P215=0,Data!X215+$I$13,IF(P215&gt;=99,Data!X215+$I$14,INDEX($E$4:$E$102,P215)+(Data!X215-INDEX($F$4:$F$102,P215))/(INDEX($F$4:$F$102,P215+1)-INDEX($F$4:$F$102,P215))*(INDEX($E$4:$E$102,P215+1)-INDEX($E$4:$E$102,P215))))</f>
        <v/>
      </c>
      <c r="R215" s="12">
        <f>IFERROR(MATCH(Data!Y215,$F$4:$F$102,1),0)</f>
        <v/>
      </c>
      <c r="S215" s="9">
        <f>IF(R215=0,Data!Y215+$I$13,IF(R215&gt;=99,Data!Y215+$I$14,INDEX($E$4:$E$102,R215)+(Data!Y215-INDEX($F$4:$F$102,R215))/(INDEX($F$4:$F$102,R215+1)-INDEX($F$4:$F$102,R215))*(INDEX($E$4:$E$102,R215+1)-INDEX($E$4:$E$102,R215))))</f>
        <v/>
      </c>
    </row>
    <row r="216">
      <c r="K216" s="14">
        <f>Data!A216</f>
        <v/>
      </c>
      <c r="L216" s="12">
        <f>IF(Occurrence!J216&lt;=0,-1,IFERROR(MATCH(Occurrence!J216,$D$4:$D$102,1),0))</f>
        <v/>
      </c>
      <c r="M216" s="9">
        <f>IF(L216&lt;0,0,IF(L216=0,Occurrence!J216*$I$11,IF(L216&gt;=99,Occurrence!J216*$I$12,INDEX($C$4:$C$102,L216)+(Occurrence!J216-INDEX($D$4:$D$102,L216))/(INDEX($D$4:$D$102,L216+1)-INDEX($D$4:$D$102,L216))*(INDEX($C$4:$C$102,L216+1)-INDEX($C$4:$C$102,L216)))))</f>
        <v/>
      </c>
      <c r="N216" s="12">
        <f>IF(Occurrence!K216&lt;=0,-1,IFERROR(MATCH(Occurrence!K216,$D$4:$D$102,1),0))</f>
        <v/>
      </c>
      <c r="O216" s="9">
        <f>IF(N216&lt;0,0,IF(N216=0,Occurrence!K216*$I$11,IF(N216&gt;=99,Occurrence!K216*$I$12,INDEX($C$4:$C$102,N216)+(Occurrence!K216-INDEX($D$4:$D$102,N216))/(INDEX($D$4:$D$102,N216+1)-INDEX($D$4:$D$102,N216))*(INDEX($C$4:$C$102,N216+1)-INDEX($C$4:$C$102,N216)))))</f>
        <v/>
      </c>
      <c r="P216" s="12">
        <f>IFERROR(MATCH(Data!X216,$F$4:$F$102,1),0)</f>
        <v/>
      </c>
      <c r="Q216" s="9">
        <f>IF(P216=0,Data!X216+$I$13,IF(P216&gt;=99,Data!X216+$I$14,INDEX($E$4:$E$102,P216)+(Data!X216-INDEX($F$4:$F$102,P216))/(INDEX($F$4:$F$102,P216+1)-INDEX($F$4:$F$102,P216))*(INDEX($E$4:$E$102,P216+1)-INDEX($E$4:$E$102,P216))))</f>
        <v/>
      </c>
      <c r="R216" s="12">
        <f>IFERROR(MATCH(Data!Y216,$F$4:$F$102,1),0)</f>
        <v/>
      </c>
      <c r="S216" s="9">
        <f>IF(R216=0,Data!Y216+$I$13,IF(R216&gt;=99,Data!Y216+$I$14,INDEX($E$4:$E$102,R216)+(Data!Y216-INDEX($F$4:$F$102,R216))/(INDEX($F$4:$F$102,R216+1)-INDEX($F$4:$F$102,R216))*(INDEX($E$4:$E$102,R216+1)-INDEX($E$4:$E$102,R216))))</f>
        <v/>
      </c>
    </row>
    <row r="217">
      <c r="K217" s="14">
        <f>Data!A217</f>
        <v/>
      </c>
      <c r="L217" s="12">
        <f>IF(Occurrence!J217&lt;=0,-1,IFERROR(MATCH(Occurrence!J217,$D$4:$D$102,1),0))</f>
        <v/>
      </c>
      <c r="M217" s="9">
        <f>IF(L217&lt;0,0,IF(L217=0,Occurrence!J217*$I$11,IF(L217&gt;=99,Occurrence!J217*$I$12,INDEX($C$4:$C$102,L217)+(Occurrence!J217-INDEX($D$4:$D$102,L217))/(INDEX($D$4:$D$102,L217+1)-INDEX($D$4:$D$102,L217))*(INDEX($C$4:$C$102,L217+1)-INDEX($C$4:$C$102,L217)))))</f>
        <v/>
      </c>
      <c r="N217" s="12">
        <f>IF(Occurrence!K217&lt;=0,-1,IFERROR(MATCH(Occurrence!K217,$D$4:$D$102,1),0))</f>
        <v/>
      </c>
      <c r="O217" s="9">
        <f>IF(N217&lt;0,0,IF(N217=0,Occurrence!K217*$I$11,IF(N217&gt;=99,Occurrence!K217*$I$12,INDEX($C$4:$C$102,N217)+(Occurrence!K217-INDEX($D$4:$D$102,N217))/(INDEX($D$4:$D$102,N217+1)-INDEX($D$4:$D$102,N217))*(INDEX($C$4:$C$102,N217+1)-INDEX($C$4:$C$102,N217)))))</f>
        <v/>
      </c>
      <c r="P217" s="12">
        <f>IFERROR(MATCH(Data!X217,$F$4:$F$102,1),0)</f>
        <v/>
      </c>
      <c r="Q217" s="9">
        <f>IF(P217=0,Data!X217+$I$13,IF(P217&gt;=99,Data!X217+$I$14,INDEX($E$4:$E$102,P217)+(Data!X217-INDEX($F$4:$F$102,P217))/(INDEX($F$4:$F$102,P217+1)-INDEX($F$4:$F$102,P217))*(INDEX($E$4:$E$102,P217+1)-INDEX($E$4:$E$102,P217))))</f>
        <v/>
      </c>
      <c r="R217" s="12">
        <f>IFERROR(MATCH(Data!Y217,$F$4:$F$102,1),0)</f>
        <v/>
      </c>
      <c r="S217" s="9">
        <f>IF(R217=0,Data!Y217+$I$13,IF(R217&gt;=99,Data!Y217+$I$14,INDEX($E$4:$E$102,R217)+(Data!Y217-INDEX($F$4:$F$102,R217))/(INDEX($F$4:$F$102,R217+1)-INDEX($F$4:$F$102,R217))*(INDEX($E$4:$E$102,R217+1)-INDEX($E$4:$E$102,R217))))</f>
        <v/>
      </c>
    </row>
    <row r="218">
      <c r="K218" s="14">
        <f>Data!A218</f>
        <v/>
      </c>
      <c r="L218" s="12">
        <f>IF(Occurrence!J218&lt;=0,-1,IFERROR(MATCH(Occurrence!J218,$D$4:$D$102,1),0))</f>
        <v/>
      </c>
      <c r="M218" s="9">
        <f>IF(L218&lt;0,0,IF(L218=0,Occurrence!J218*$I$11,IF(L218&gt;=99,Occurrence!J218*$I$12,INDEX($C$4:$C$102,L218)+(Occurrence!J218-INDEX($D$4:$D$102,L218))/(INDEX($D$4:$D$102,L218+1)-INDEX($D$4:$D$102,L218))*(INDEX($C$4:$C$102,L218+1)-INDEX($C$4:$C$102,L218)))))</f>
        <v/>
      </c>
      <c r="N218" s="12">
        <f>IF(Occurrence!K218&lt;=0,-1,IFERROR(MATCH(Occurrence!K218,$D$4:$D$102,1),0))</f>
        <v/>
      </c>
      <c r="O218" s="9">
        <f>IF(N218&lt;0,0,IF(N218=0,Occurrence!K218*$I$11,IF(N218&gt;=99,Occurrence!K218*$I$12,INDEX($C$4:$C$102,N218)+(Occurrence!K218-INDEX($D$4:$D$102,N218))/(INDEX($D$4:$D$102,N218+1)-INDEX($D$4:$D$102,N218))*(INDEX($C$4:$C$102,N218+1)-INDEX($C$4:$C$102,N218)))))</f>
        <v/>
      </c>
      <c r="P218" s="12">
        <f>IFERROR(MATCH(Data!X218,$F$4:$F$102,1),0)</f>
        <v/>
      </c>
      <c r="Q218" s="9">
        <f>IF(P218=0,Data!X218+$I$13,IF(P218&gt;=99,Data!X218+$I$14,INDEX($E$4:$E$102,P218)+(Data!X218-INDEX($F$4:$F$102,P218))/(INDEX($F$4:$F$102,P218+1)-INDEX($F$4:$F$102,P218))*(INDEX($E$4:$E$102,P218+1)-INDEX($E$4:$E$102,P218))))</f>
        <v/>
      </c>
      <c r="R218" s="12">
        <f>IFERROR(MATCH(Data!Y218,$F$4:$F$102,1),0)</f>
        <v/>
      </c>
      <c r="S218" s="9">
        <f>IF(R218=0,Data!Y218+$I$13,IF(R218&gt;=99,Data!Y218+$I$14,INDEX($E$4:$E$102,R218)+(Data!Y218-INDEX($F$4:$F$102,R218))/(INDEX($F$4:$F$102,R218+1)-INDEX($F$4:$F$102,R218))*(INDEX($E$4:$E$102,R218+1)-INDEX($E$4:$E$102,R218))))</f>
        <v/>
      </c>
    </row>
    <row r="219">
      <c r="K219" s="14">
        <f>Data!A219</f>
        <v/>
      </c>
      <c r="L219" s="12">
        <f>IF(Occurrence!J219&lt;=0,-1,IFERROR(MATCH(Occurrence!J219,$D$4:$D$102,1),0))</f>
        <v/>
      </c>
      <c r="M219" s="9">
        <f>IF(L219&lt;0,0,IF(L219=0,Occurrence!J219*$I$11,IF(L219&gt;=99,Occurrence!J219*$I$12,INDEX($C$4:$C$102,L219)+(Occurrence!J219-INDEX($D$4:$D$102,L219))/(INDEX($D$4:$D$102,L219+1)-INDEX($D$4:$D$102,L219))*(INDEX($C$4:$C$102,L219+1)-INDEX($C$4:$C$102,L219)))))</f>
        <v/>
      </c>
      <c r="N219" s="12">
        <f>IF(Occurrence!K219&lt;=0,-1,IFERROR(MATCH(Occurrence!K219,$D$4:$D$102,1),0))</f>
        <v/>
      </c>
      <c r="O219" s="9">
        <f>IF(N219&lt;0,0,IF(N219=0,Occurrence!K219*$I$11,IF(N219&gt;=99,Occurrence!K219*$I$12,INDEX($C$4:$C$102,N219)+(Occurrence!K219-INDEX($D$4:$D$102,N219))/(INDEX($D$4:$D$102,N219+1)-INDEX($D$4:$D$102,N219))*(INDEX($C$4:$C$102,N219+1)-INDEX($C$4:$C$102,N219)))))</f>
        <v/>
      </c>
      <c r="P219" s="12">
        <f>IFERROR(MATCH(Data!X219,$F$4:$F$102,1),0)</f>
        <v/>
      </c>
      <c r="Q219" s="9">
        <f>IF(P219=0,Data!X219+$I$13,IF(P219&gt;=99,Data!X219+$I$14,INDEX($E$4:$E$102,P219)+(Data!X219-INDEX($F$4:$F$102,P219))/(INDEX($F$4:$F$102,P219+1)-INDEX($F$4:$F$102,P219))*(INDEX($E$4:$E$102,P219+1)-INDEX($E$4:$E$102,P219))))</f>
        <v/>
      </c>
      <c r="R219" s="12">
        <f>IFERROR(MATCH(Data!Y219,$F$4:$F$102,1),0)</f>
        <v/>
      </c>
      <c r="S219" s="9">
        <f>IF(R219=0,Data!Y219+$I$13,IF(R219&gt;=99,Data!Y219+$I$14,INDEX($E$4:$E$102,R219)+(Data!Y219-INDEX($F$4:$F$102,R219))/(INDEX($F$4:$F$102,R219+1)-INDEX($F$4:$F$102,R219))*(INDEX($E$4:$E$102,R219+1)-INDEX($E$4:$E$102,R219))))</f>
        <v/>
      </c>
    </row>
    <row r="220">
      <c r="K220" s="14">
        <f>Data!A220</f>
        <v/>
      </c>
      <c r="L220" s="12">
        <f>IF(Occurrence!J220&lt;=0,-1,IFERROR(MATCH(Occurrence!J220,$D$4:$D$102,1),0))</f>
        <v/>
      </c>
      <c r="M220" s="9">
        <f>IF(L220&lt;0,0,IF(L220=0,Occurrence!J220*$I$11,IF(L220&gt;=99,Occurrence!J220*$I$12,INDEX($C$4:$C$102,L220)+(Occurrence!J220-INDEX($D$4:$D$102,L220))/(INDEX($D$4:$D$102,L220+1)-INDEX($D$4:$D$102,L220))*(INDEX($C$4:$C$102,L220+1)-INDEX($C$4:$C$102,L220)))))</f>
        <v/>
      </c>
      <c r="N220" s="12">
        <f>IF(Occurrence!K220&lt;=0,-1,IFERROR(MATCH(Occurrence!K220,$D$4:$D$102,1),0))</f>
        <v/>
      </c>
      <c r="O220" s="9">
        <f>IF(N220&lt;0,0,IF(N220=0,Occurrence!K220*$I$11,IF(N220&gt;=99,Occurrence!K220*$I$12,INDEX($C$4:$C$102,N220)+(Occurrence!K220-INDEX($D$4:$D$102,N220))/(INDEX($D$4:$D$102,N220+1)-INDEX($D$4:$D$102,N220))*(INDEX($C$4:$C$102,N220+1)-INDEX($C$4:$C$102,N220)))))</f>
        <v/>
      </c>
      <c r="P220" s="12">
        <f>IFERROR(MATCH(Data!X220,$F$4:$F$102,1),0)</f>
        <v/>
      </c>
      <c r="Q220" s="9">
        <f>IF(P220=0,Data!X220+$I$13,IF(P220&gt;=99,Data!X220+$I$14,INDEX($E$4:$E$102,P220)+(Data!X220-INDEX($F$4:$F$102,P220))/(INDEX($F$4:$F$102,P220+1)-INDEX($F$4:$F$102,P220))*(INDEX($E$4:$E$102,P220+1)-INDEX($E$4:$E$102,P220))))</f>
        <v/>
      </c>
      <c r="R220" s="12">
        <f>IFERROR(MATCH(Data!Y220,$F$4:$F$102,1),0)</f>
        <v/>
      </c>
      <c r="S220" s="9">
        <f>IF(R220=0,Data!Y220+$I$13,IF(R220&gt;=99,Data!Y220+$I$14,INDEX($E$4:$E$102,R220)+(Data!Y220-INDEX($F$4:$F$102,R220))/(INDEX($F$4:$F$102,R220+1)-INDEX($F$4:$F$102,R220))*(INDEX($E$4:$E$102,R220+1)-INDEX($E$4:$E$102,R220))))</f>
        <v/>
      </c>
    </row>
    <row r="221">
      <c r="K221" s="14">
        <f>Data!A221</f>
        <v/>
      </c>
      <c r="L221" s="12">
        <f>IF(Occurrence!J221&lt;=0,-1,IFERROR(MATCH(Occurrence!J221,$D$4:$D$102,1),0))</f>
        <v/>
      </c>
      <c r="M221" s="9">
        <f>IF(L221&lt;0,0,IF(L221=0,Occurrence!J221*$I$11,IF(L221&gt;=99,Occurrence!J221*$I$12,INDEX($C$4:$C$102,L221)+(Occurrence!J221-INDEX($D$4:$D$102,L221))/(INDEX($D$4:$D$102,L221+1)-INDEX($D$4:$D$102,L221))*(INDEX($C$4:$C$102,L221+1)-INDEX($C$4:$C$102,L221)))))</f>
        <v/>
      </c>
      <c r="N221" s="12">
        <f>IF(Occurrence!K221&lt;=0,-1,IFERROR(MATCH(Occurrence!K221,$D$4:$D$102,1),0))</f>
        <v/>
      </c>
      <c r="O221" s="9">
        <f>IF(N221&lt;0,0,IF(N221=0,Occurrence!K221*$I$11,IF(N221&gt;=99,Occurrence!K221*$I$12,INDEX($C$4:$C$102,N221)+(Occurrence!K221-INDEX($D$4:$D$102,N221))/(INDEX($D$4:$D$102,N221+1)-INDEX($D$4:$D$102,N221))*(INDEX($C$4:$C$102,N221+1)-INDEX($C$4:$C$102,N221)))))</f>
        <v/>
      </c>
      <c r="P221" s="12">
        <f>IFERROR(MATCH(Data!X221,$F$4:$F$102,1),0)</f>
        <v/>
      </c>
      <c r="Q221" s="9">
        <f>IF(P221=0,Data!X221+$I$13,IF(P221&gt;=99,Data!X221+$I$14,INDEX($E$4:$E$102,P221)+(Data!X221-INDEX($F$4:$F$102,P221))/(INDEX($F$4:$F$102,P221+1)-INDEX($F$4:$F$102,P221))*(INDEX($E$4:$E$102,P221+1)-INDEX($E$4:$E$102,P221))))</f>
        <v/>
      </c>
      <c r="R221" s="12">
        <f>IFERROR(MATCH(Data!Y221,$F$4:$F$102,1),0)</f>
        <v/>
      </c>
      <c r="S221" s="9">
        <f>IF(R221=0,Data!Y221+$I$13,IF(R221&gt;=99,Data!Y221+$I$14,INDEX($E$4:$E$102,R221)+(Data!Y221-INDEX($F$4:$F$102,R221))/(INDEX($F$4:$F$102,R221+1)-INDEX($F$4:$F$102,R221))*(INDEX($E$4:$E$102,R221+1)-INDEX($E$4:$E$102,R221))))</f>
        <v/>
      </c>
    </row>
    <row r="222">
      <c r="K222" s="14">
        <f>Data!A222</f>
        <v/>
      </c>
      <c r="L222" s="12">
        <f>IF(Occurrence!J222&lt;=0,-1,IFERROR(MATCH(Occurrence!J222,$D$4:$D$102,1),0))</f>
        <v/>
      </c>
      <c r="M222" s="9">
        <f>IF(L222&lt;0,0,IF(L222=0,Occurrence!J222*$I$11,IF(L222&gt;=99,Occurrence!J222*$I$12,INDEX($C$4:$C$102,L222)+(Occurrence!J222-INDEX($D$4:$D$102,L222))/(INDEX($D$4:$D$102,L222+1)-INDEX($D$4:$D$102,L222))*(INDEX($C$4:$C$102,L222+1)-INDEX($C$4:$C$102,L222)))))</f>
        <v/>
      </c>
      <c r="N222" s="12">
        <f>IF(Occurrence!K222&lt;=0,-1,IFERROR(MATCH(Occurrence!K222,$D$4:$D$102,1),0))</f>
        <v/>
      </c>
      <c r="O222" s="9">
        <f>IF(N222&lt;0,0,IF(N222=0,Occurrence!K222*$I$11,IF(N222&gt;=99,Occurrence!K222*$I$12,INDEX($C$4:$C$102,N222)+(Occurrence!K222-INDEX($D$4:$D$102,N222))/(INDEX($D$4:$D$102,N222+1)-INDEX($D$4:$D$102,N222))*(INDEX($C$4:$C$102,N222+1)-INDEX($C$4:$C$102,N222)))))</f>
        <v/>
      </c>
      <c r="P222" s="12">
        <f>IFERROR(MATCH(Data!X222,$F$4:$F$102,1),0)</f>
        <v/>
      </c>
      <c r="Q222" s="9">
        <f>IF(P222=0,Data!X222+$I$13,IF(P222&gt;=99,Data!X222+$I$14,INDEX($E$4:$E$102,P222)+(Data!X222-INDEX($F$4:$F$102,P222))/(INDEX($F$4:$F$102,P222+1)-INDEX($F$4:$F$102,P222))*(INDEX($E$4:$E$102,P222+1)-INDEX($E$4:$E$102,P222))))</f>
        <v/>
      </c>
      <c r="R222" s="12">
        <f>IFERROR(MATCH(Data!Y222,$F$4:$F$102,1),0)</f>
        <v/>
      </c>
      <c r="S222" s="9">
        <f>IF(R222=0,Data!Y222+$I$13,IF(R222&gt;=99,Data!Y222+$I$14,INDEX($E$4:$E$102,R222)+(Data!Y222-INDEX($F$4:$F$102,R222))/(INDEX($F$4:$F$102,R222+1)-INDEX($F$4:$F$102,R222))*(INDEX($E$4:$E$102,R222+1)-INDEX($E$4:$E$102,R222))))</f>
        <v/>
      </c>
    </row>
    <row r="223">
      <c r="K223" s="14">
        <f>Data!A223</f>
        <v/>
      </c>
      <c r="L223" s="12">
        <f>IF(Occurrence!J223&lt;=0,-1,IFERROR(MATCH(Occurrence!J223,$D$4:$D$102,1),0))</f>
        <v/>
      </c>
      <c r="M223" s="9">
        <f>IF(L223&lt;0,0,IF(L223=0,Occurrence!J223*$I$11,IF(L223&gt;=99,Occurrence!J223*$I$12,INDEX($C$4:$C$102,L223)+(Occurrence!J223-INDEX($D$4:$D$102,L223))/(INDEX($D$4:$D$102,L223+1)-INDEX($D$4:$D$102,L223))*(INDEX($C$4:$C$102,L223+1)-INDEX($C$4:$C$102,L223)))))</f>
        <v/>
      </c>
      <c r="N223" s="12">
        <f>IF(Occurrence!K223&lt;=0,-1,IFERROR(MATCH(Occurrence!K223,$D$4:$D$102,1),0))</f>
        <v/>
      </c>
      <c r="O223" s="9">
        <f>IF(N223&lt;0,0,IF(N223=0,Occurrence!K223*$I$11,IF(N223&gt;=99,Occurrence!K223*$I$12,INDEX($C$4:$C$102,N223)+(Occurrence!K223-INDEX($D$4:$D$102,N223))/(INDEX($D$4:$D$102,N223+1)-INDEX($D$4:$D$102,N223))*(INDEX($C$4:$C$102,N223+1)-INDEX($C$4:$C$102,N223)))))</f>
        <v/>
      </c>
      <c r="P223" s="12">
        <f>IFERROR(MATCH(Data!X223,$F$4:$F$102,1),0)</f>
        <v/>
      </c>
      <c r="Q223" s="9">
        <f>IF(P223=0,Data!X223+$I$13,IF(P223&gt;=99,Data!X223+$I$14,INDEX($E$4:$E$102,P223)+(Data!X223-INDEX($F$4:$F$102,P223))/(INDEX($F$4:$F$102,P223+1)-INDEX($F$4:$F$102,P223))*(INDEX($E$4:$E$102,P223+1)-INDEX($E$4:$E$102,P223))))</f>
        <v/>
      </c>
      <c r="R223" s="12">
        <f>IFERROR(MATCH(Data!Y223,$F$4:$F$102,1),0)</f>
        <v/>
      </c>
      <c r="S223" s="9">
        <f>IF(R223=0,Data!Y223+$I$13,IF(R223&gt;=99,Data!Y223+$I$14,INDEX($E$4:$E$102,R223)+(Data!Y223-INDEX($F$4:$F$102,R223))/(INDEX($F$4:$F$102,R223+1)-INDEX($F$4:$F$102,R223))*(INDEX($E$4:$E$102,R223+1)-INDEX($E$4:$E$102,R223))))</f>
        <v/>
      </c>
    </row>
    <row r="224">
      <c r="K224" s="14">
        <f>Data!A224</f>
        <v/>
      </c>
      <c r="L224" s="12">
        <f>IF(Occurrence!J224&lt;=0,-1,IFERROR(MATCH(Occurrence!J224,$D$4:$D$102,1),0))</f>
        <v/>
      </c>
      <c r="M224" s="9">
        <f>IF(L224&lt;0,0,IF(L224=0,Occurrence!J224*$I$11,IF(L224&gt;=99,Occurrence!J224*$I$12,INDEX($C$4:$C$102,L224)+(Occurrence!J224-INDEX($D$4:$D$102,L224))/(INDEX($D$4:$D$102,L224+1)-INDEX($D$4:$D$102,L224))*(INDEX($C$4:$C$102,L224+1)-INDEX($C$4:$C$102,L224)))))</f>
        <v/>
      </c>
      <c r="N224" s="12">
        <f>IF(Occurrence!K224&lt;=0,-1,IFERROR(MATCH(Occurrence!K224,$D$4:$D$102,1),0))</f>
        <v/>
      </c>
      <c r="O224" s="9">
        <f>IF(N224&lt;0,0,IF(N224=0,Occurrence!K224*$I$11,IF(N224&gt;=99,Occurrence!K224*$I$12,INDEX($C$4:$C$102,N224)+(Occurrence!K224-INDEX($D$4:$D$102,N224))/(INDEX($D$4:$D$102,N224+1)-INDEX($D$4:$D$102,N224))*(INDEX($C$4:$C$102,N224+1)-INDEX($C$4:$C$102,N224)))))</f>
        <v/>
      </c>
      <c r="P224" s="12">
        <f>IFERROR(MATCH(Data!X224,$F$4:$F$102,1),0)</f>
        <v/>
      </c>
      <c r="Q224" s="9">
        <f>IF(P224=0,Data!X224+$I$13,IF(P224&gt;=99,Data!X224+$I$14,INDEX($E$4:$E$102,P224)+(Data!X224-INDEX($F$4:$F$102,P224))/(INDEX($F$4:$F$102,P224+1)-INDEX($F$4:$F$102,P224))*(INDEX($E$4:$E$102,P224+1)-INDEX($E$4:$E$102,P224))))</f>
        <v/>
      </c>
      <c r="R224" s="12">
        <f>IFERROR(MATCH(Data!Y224,$F$4:$F$102,1),0)</f>
        <v/>
      </c>
      <c r="S224" s="9">
        <f>IF(R224=0,Data!Y224+$I$13,IF(R224&gt;=99,Data!Y224+$I$14,INDEX($E$4:$E$102,R224)+(Data!Y224-INDEX($F$4:$F$102,R224))/(INDEX($F$4:$F$102,R224+1)-INDEX($F$4:$F$102,R224))*(INDEX($E$4:$E$102,R224+1)-INDEX($E$4:$E$102,R224))))</f>
        <v/>
      </c>
    </row>
    <row r="225">
      <c r="K225" s="14">
        <f>Data!A225</f>
        <v/>
      </c>
      <c r="L225" s="12">
        <f>IF(Occurrence!J225&lt;=0,-1,IFERROR(MATCH(Occurrence!J225,$D$4:$D$102,1),0))</f>
        <v/>
      </c>
      <c r="M225" s="9">
        <f>IF(L225&lt;0,0,IF(L225=0,Occurrence!J225*$I$11,IF(L225&gt;=99,Occurrence!J225*$I$12,INDEX($C$4:$C$102,L225)+(Occurrence!J225-INDEX($D$4:$D$102,L225))/(INDEX($D$4:$D$102,L225+1)-INDEX($D$4:$D$102,L225))*(INDEX($C$4:$C$102,L225+1)-INDEX($C$4:$C$102,L225)))))</f>
        <v/>
      </c>
      <c r="N225" s="12">
        <f>IF(Occurrence!K225&lt;=0,-1,IFERROR(MATCH(Occurrence!K225,$D$4:$D$102,1),0))</f>
        <v/>
      </c>
      <c r="O225" s="9">
        <f>IF(N225&lt;0,0,IF(N225=0,Occurrence!K225*$I$11,IF(N225&gt;=99,Occurrence!K225*$I$12,INDEX($C$4:$C$102,N225)+(Occurrence!K225-INDEX($D$4:$D$102,N225))/(INDEX($D$4:$D$102,N225+1)-INDEX($D$4:$D$102,N225))*(INDEX($C$4:$C$102,N225+1)-INDEX($C$4:$C$102,N225)))))</f>
        <v/>
      </c>
      <c r="P225" s="12">
        <f>IFERROR(MATCH(Data!X225,$F$4:$F$102,1),0)</f>
        <v/>
      </c>
      <c r="Q225" s="9">
        <f>IF(P225=0,Data!X225+$I$13,IF(P225&gt;=99,Data!X225+$I$14,INDEX($E$4:$E$102,P225)+(Data!X225-INDEX($F$4:$F$102,P225))/(INDEX($F$4:$F$102,P225+1)-INDEX($F$4:$F$102,P225))*(INDEX($E$4:$E$102,P225+1)-INDEX($E$4:$E$102,P225))))</f>
        <v/>
      </c>
      <c r="R225" s="12">
        <f>IFERROR(MATCH(Data!Y225,$F$4:$F$102,1),0)</f>
        <v/>
      </c>
      <c r="S225" s="9">
        <f>IF(R225=0,Data!Y225+$I$13,IF(R225&gt;=99,Data!Y225+$I$14,INDEX($E$4:$E$102,R225)+(Data!Y225-INDEX($F$4:$F$102,R225))/(INDEX($F$4:$F$102,R225+1)-INDEX($F$4:$F$102,R225))*(INDEX($E$4:$E$102,R225+1)-INDEX($E$4:$E$102,R225))))</f>
        <v/>
      </c>
    </row>
    <row r="226">
      <c r="K226" s="14">
        <f>Data!A226</f>
        <v/>
      </c>
      <c r="L226" s="12">
        <f>IF(Occurrence!J226&lt;=0,-1,IFERROR(MATCH(Occurrence!J226,$D$4:$D$102,1),0))</f>
        <v/>
      </c>
      <c r="M226" s="9">
        <f>IF(L226&lt;0,0,IF(L226=0,Occurrence!J226*$I$11,IF(L226&gt;=99,Occurrence!J226*$I$12,INDEX($C$4:$C$102,L226)+(Occurrence!J226-INDEX($D$4:$D$102,L226))/(INDEX($D$4:$D$102,L226+1)-INDEX($D$4:$D$102,L226))*(INDEX($C$4:$C$102,L226+1)-INDEX($C$4:$C$102,L226)))))</f>
        <v/>
      </c>
      <c r="N226" s="12">
        <f>IF(Occurrence!K226&lt;=0,-1,IFERROR(MATCH(Occurrence!K226,$D$4:$D$102,1),0))</f>
        <v/>
      </c>
      <c r="O226" s="9">
        <f>IF(N226&lt;0,0,IF(N226=0,Occurrence!K226*$I$11,IF(N226&gt;=99,Occurrence!K226*$I$12,INDEX($C$4:$C$102,N226)+(Occurrence!K226-INDEX($D$4:$D$102,N226))/(INDEX($D$4:$D$102,N226+1)-INDEX($D$4:$D$102,N226))*(INDEX($C$4:$C$102,N226+1)-INDEX($C$4:$C$102,N226)))))</f>
        <v/>
      </c>
      <c r="P226" s="12">
        <f>IFERROR(MATCH(Data!X226,$F$4:$F$102,1),0)</f>
        <v/>
      </c>
      <c r="Q226" s="9">
        <f>IF(P226=0,Data!X226+$I$13,IF(P226&gt;=99,Data!X226+$I$14,INDEX($E$4:$E$102,P226)+(Data!X226-INDEX($F$4:$F$102,P226))/(INDEX($F$4:$F$102,P226+1)-INDEX($F$4:$F$102,P226))*(INDEX($E$4:$E$102,P226+1)-INDEX($E$4:$E$102,P226))))</f>
        <v/>
      </c>
      <c r="R226" s="12">
        <f>IFERROR(MATCH(Data!Y226,$F$4:$F$102,1),0)</f>
        <v/>
      </c>
      <c r="S226" s="9">
        <f>IF(R226=0,Data!Y226+$I$13,IF(R226&gt;=99,Data!Y226+$I$14,INDEX($E$4:$E$102,R226)+(Data!Y226-INDEX($F$4:$F$102,R226))/(INDEX($F$4:$F$102,R226+1)-INDEX($F$4:$F$102,R226))*(INDEX($E$4:$E$102,R226+1)-INDEX($E$4:$E$102,R226))))</f>
        <v/>
      </c>
    </row>
    <row r="227">
      <c r="K227" s="14">
        <f>Data!A227</f>
        <v/>
      </c>
      <c r="L227" s="12">
        <f>IF(Occurrence!J227&lt;=0,-1,IFERROR(MATCH(Occurrence!J227,$D$4:$D$102,1),0))</f>
        <v/>
      </c>
      <c r="M227" s="9">
        <f>IF(L227&lt;0,0,IF(L227=0,Occurrence!J227*$I$11,IF(L227&gt;=99,Occurrence!J227*$I$12,INDEX($C$4:$C$102,L227)+(Occurrence!J227-INDEX($D$4:$D$102,L227))/(INDEX($D$4:$D$102,L227+1)-INDEX($D$4:$D$102,L227))*(INDEX($C$4:$C$102,L227+1)-INDEX($C$4:$C$102,L227)))))</f>
        <v/>
      </c>
      <c r="N227" s="12">
        <f>IF(Occurrence!K227&lt;=0,-1,IFERROR(MATCH(Occurrence!K227,$D$4:$D$102,1),0))</f>
        <v/>
      </c>
      <c r="O227" s="9">
        <f>IF(N227&lt;0,0,IF(N227=0,Occurrence!K227*$I$11,IF(N227&gt;=99,Occurrence!K227*$I$12,INDEX($C$4:$C$102,N227)+(Occurrence!K227-INDEX($D$4:$D$102,N227))/(INDEX($D$4:$D$102,N227+1)-INDEX($D$4:$D$102,N227))*(INDEX($C$4:$C$102,N227+1)-INDEX($C$4:$C$102,N227)))))</f>
        <v/>
      </c>
      <c r="P227" s="12">
        <f>IFERROR(MATCH(Data!X227,$F$4:$F$102,1),0)</f>
        <v/>
      </c>
      <c r="Q227" s="9">
        <f>IF(P227=0,Data!X227+$I$13,IF(P227&gt;=99,Data!X227+$I$14,INDEX($E$4:$E$102,P227)+(Data!X227-INDEX($F$4:$F$102,P227))/(INDEX($F$4:$F$102,P227+1)-INDEX($F$4:$F$102,P227))*(INDEX($E$4:$E$102,P227+1)-INDEX($E$4:$E$102,P227))))</f>
        <v/>
      </c>
      <c r="R227" s="12">
        <f>IFERROR(MATCH(Data!Y227,$F$4:$F$102,1),0)</f>
        <v/>
      </c>
      <c r="S227" s="9">
        <f>IF(R227=0,Data!Y227+$I$13,IF(R227&gt;=99,Data!Y227+$I$14,INDEX($E$4:$E$102,R227)+(Data!Y227-INDEX($F$4:$F$102,R227))/(INDEX($F$4:$F$102,R227+1)-INDEX($F$4:$F$102,R227))*(INDEX($E$4:$E$102,R227+1)-INDEX($E$4:$E$102,R227))))</f>
        <v/>
      </c>
    </row>
    <row r="228">
      <c r="K228" s="14">
        <f>Data!A228</f>
        <v/>
      </c>
      <c r="L228" s="12">
        <f>IF(Occurrence!J228&lt;=0,-1,IFERROR(MATCH(Occurrence!J228,$D$4:$D$102,1),0))</f>
        <v/>
      </c>
      <c r="M228" s="9">
        <f>IF(L228&lt;0,0,IF(L228=0,Occurrence!J228*$I$11,IF(L228&gt;=99,Occurrence!J228*$I$12,INDEX($C$4:$C$102,L228)+(Occurrence!J228-INDEX($D$4:$D$102,L228))/(INDEX($D$4:$D$102,L228+1)-INDEX($D$4:$D$102,L228))*(INDEX($C$4:$C$102,L228+1)-INDEX($C$4:$C$102,L228)))))</f>
        <v/>
      </c>
      <c r="N228" s="12">
        <f>IF(Occurrence!K228&lt;=0,-1,IFERROR(MATCH(Occurrence!K228,$D$4:$D$102,1),0))</f>
        <v/>
      </c>
      <c r="O228" s="9">
        <f>IF(N228&lt;0,0,IF(N228=0,Occurrence!K228*$I$11,IF(N228&gt;=99,Occurrence!K228*$I$12,INDEX($C$4:$C$102,N228)+(Occurrence!K228-INDEX($D$4:$D$102,N228))/(INDEX($D$4:$D$102,N228+1)-INDEX($D$4:$D$102,N228))*(INDEX($C$4:$C$102,N228+1)-INDEX($C$4:$C$102,N228)))))</f>
        <v/>
      </c>
      <c r="P228" s="12">
        <f>IFERROR(MATCH(Data!X228,$F$4:$F$102,1),0)</f>
        <v/>
      </c>
      <c r="Q228" s="9">
        <f>IF(P228=0,Data!X228+$I$13,IF(P228&gt;=99,Data!X228+$I$14,INDEX($E$4:$E$102,P228)+(Data!X228-INDEX($F$4:$F$102,P228))/(INDEX($F$4:$F$102,P228+1)-INDEX($F$4:$F$102,P228))*(INDEX($E$4:$E$102,P228+1)-INDEX($E$4:$E$102,P228))))</f>
        <v/>
      </c>
      <c r="R228" s="12">
        <f>IFERROR(MATCH(Data!Y228,$F$4:$F$102,1),0)</f>
        <v/>
      </c>
      <c r="S228" s="9">
        <f>IF(R228=0,Data!Y228+$I$13,IF(R228&gt;=99,Data!Y228+$I$14,INDEX($E$4:$E$102,R228)+(Data!Y228-INDEX($F$4:$F$102,R228))/(INDEX($F$4:$F$102,R228+1)-INDEX($F$4:$F$102,R228))*(INDEX($E$4:$E$102,R228+1)-INDEX($E$4:$E$102,R228))))</f>
        <v/>
      </c>
    </row>
    <row r="229">
      <c r="K229" s="14">
        <f>Data!A229</f>
        <v/>
      </c>
      <c r="L229" s="12">
        <f>IF(Occurrence!J229&lt;=0,-1,IFERROR(MATCH(Occurrence!J229,$D$4:$D$102,1),0))</f>
        <v/>
      </c>
      <c r="M229" s="9">
        <f>IF(L229&lt;0,0,IF(L229=0,Occurrence!J229*$I$11,IF(L229&gt;=99,Occurrence!J229*$I$12,INDEX($C$4:$C$102,L229)+(Occurrence!J229-INDEX($D$4:$D$102,L229))/(INDEX($D$4:$D$102,L229+1)-INDEX($D$4:$D$102,L229))*(INDEX($C$4:$C$102,L229+1)-INDEX($C$4:$C$102,L229)))))</f>
        <v/>
      </c>
      <c r="N229" s="12">
        <f>IF(Occurrence!K229&lt;=0,-1,IFERROR(MATCH(Occurrence!K229,$D$4:$D$102,1),0))</f>
        <v/>
      </c>
      <c r="O229" s="9">
        <f>IF(N229&lt;0,0,IF(N229=0,Occurrence!K229*$I$11,IF(N229&gt;=99,Occurrence!K229*$I$12,INDEX($C$4:$C$102,N229)+(Occurrence!K229-INDEX($D$4:$D$102,N229))/(INDEX($D$4:$D$102,N229+1)-INDEX($D$4:$D$102,N229))*(INDEX($C$4:$C$102,N229+1)-INDEX($C$4:$C$102,N229)))))</f>
        <v/>
      </c>
      <c r="P229" s="12">
        <f>IFERROR(MATCH(Data!X229,$F$4:$F$102,1),0)</f>
        <v/>
      </c>
      <c r="Q229" s="9">
        <f>IF(P229=0,Data!X229+$I$13,IF(P229&gt;=99,Data!X229+$I$14,INDEX($E$4:$E$102,P229)+(Data!X229-INDEX($F$4:$F$102,P229))/(INDEX($F$4:$F$102,P229+1)-INDEX($F$4:$F$102,P229))*(INDEX($E$4:$E$102,P229+1)-INDEX($E$4:$E$102,P229))))</f>
        <v/>
      </c>
      <c r="R229" s="12">
        <f>IFERROR(MATCH(Data!Y229,$F$4:$F$102,1),0)</f>
        <v/>
      </c>
      <c r="S229" s="9">
        <f>IF(R229=0,Data!Y229+$I$13,IF(R229&gt;=99,Data!Y229+$I$14,INDEX($E$4:$E$102,R229)+(Data!Y229-INDEX($F$4:$F$102,R229))/(INDEX($F$4:$F$102,R229+1)-INDEX($F$4:$F$102,R229))*(INDEX($E$4:$E$102,R229+1)-INDEX($E$4:$E$102,R229))))</f>
        <v/>
      </c>
    </row>
    <row r="230">
      <c r="K230" s="14">
        <f>Data!A230</f>
        <v/>
      </c>
      <c r="L230" s="12">
        <f>IF(Occurrence!J230&lt;=0,-1,IFERROR(MATCH(Occurrence!J230,$D$4:$D$102,1),0))</f>
        <v/>
      </c>
      <c r="M230" s="9">
        <f>IF(L230&lt;0,0,IF(L230=0,Occurrence!J230*$I$11,IF(L230&gt;=99,Occurrence!J230*$I$12,INDEX($C$4:$C$102,L230)+(Occurrence!J230-INDEX($D$4:$D$102,L230))/(INDEX($D$4:$D$102,L230+1)-INDEX($D$4:$D$102,L230))*(INDEX($C$4:$C$102,L230+1)-INDEX($C$4:$C$102,L230)))))</f>
        <v/>
      </c>
      <c r="N230" s="12">
        <f>IF(Occurrence!K230&lt;=0,-1,IFERROR(MATCH(Occurrence!K230,$D$4:$D$102,1),0))</f>
        <v/>
      </c>
      <c r="O230" s="9">
        <f>IF(N230&lt;0,0,IF(N230=0,Occurrence!K230*$I$11,IF(N230&gt;=99,Occurrence!K230*$I$12,INDEX($C$4:$C$102,N230)+(Occurrence!K230-INDEX($D$4:$D$102,N230))/(INDEX($D$4:$D$102,N230+1)-INDEX($D$4:$D$102,N230))*(INDEX($C$4:$C$102,N230+1)-INDEX($C$4:$C$102,N230)))))</f>
        <v/>
      </c>
      <c r="P230" s="12">
        <f>IFERROR(MATCH(Data!X230,$F$4:$F$102,1),0)</f>
        <v/>
      </c>
      <c r="Q230" s="9">
        <f>IF(P230=0,Data!X230+$I$13,IF(P230&gt;=99,Data!X230+$I$14,INDEX($E$4:$E$102,P230)+(Data!X230-INDEX($F$4:$F$102,P230))/(INDEX($F$4:$F$102,P230+1)-INDEX($F$4:$F$102,P230))*(INDEX($E$4:$E$102,P230+1)-INDEX($E$4:$E$102,P230))))</f>
        <v/>
      </c>
      <c r="R230" s="12">
        <f>IFERROR(MATCH(Data!Y230,$F$4:$F$102,1),0)</f>
        <v/>
      </c>
      <c r="S230" s="9">
        <f>IF(R230=0,Data!Y230+$I$13,IF(R230&gt;=99,Data!Y230+$I$14,INDEX($E$4:$E$102,R230)+(Data!Y230-INDEX($F$4:$F$102,R230))/(INDEX($F$4:$F$102,R230+1)-INDEX($F$4:$F$102,R230))*(INDEX($E$4:$E$102,R230+1)-INDEX($E$4:$E$102,R230))))</f>
        <v/>
      </c>
    </row>
    <row r="231">
      <c r="K231" s="14">
        <f>Data!A231</f>
        <v/>
      </c>
      <c r="L231" s="12">
        <f>IF(Occurrence!J231&lt;=0,-1,IFERROR(MATCH(Occurrence!J231,$D$4:$D$102,1),0))</f>
        <v/>
      </c>
      <c r="M231" s="9">
        <f>IF(L231&lt;0,0,IF(L231=0,Occurrence!J231*$I$11,IF(L231&gt;=99,Occurrence!J231*$I$12,INDEX($C$4:$C$102,L231)+(Occurrence!J231-INDEX($D$4:$D$102,L231))/(INDEX($D$4:$D$102,L231+1)-INDEX($D$4:$D$102,L231))*(INDEX($C$4:$C$102,L231+1)-INDEX($C$4:$C$102,L231)))))</f>
        <v/>
      </c>
      <c r="N231" s="12">
        <f>IF(Occurrence!K231&lt;=0,-1,IFERROR(MATCH(Occurrence!K231,$D$4:$D$102,1),0))</f>
        <v/>
      </c>
      <c r="O231" s="9">
        <f>IF(N231&lt;0,0,IF(N231=0,Occurrence!K231*$I$11,IF(N231&gt;=99,Occurrence!K231*$I$12,INDEX($C$4:$C$102,N231)+(Occurrence!K231-INDEX($D$4:$D$102,N231))/(INDEX($D$4:$D$102,N231+1)-INDEX($D$4:$D$102,N231))*(INDEX($C$4:$C$102,N231+1)-INDEX($C$4:$C$102,N231)))))</f>
        <v/>
      </c>
      <c r="P231" s="12">
        <f>IFERROR(MATCH(Data!X231,$F$4:$F$102,1),0)</f>
        <v/>
      </c>
      <c r="Q231" s="9">
        <f>IF(P231=0,Data!X231+$I$13,IF(P231&gt;=99,Data!X231+$I$14,INDEX($E$4:$E$102,P231)+(Data!X231-INDEX($F$4:$F$102,P231))/(INDEX($F$4:$F$102,P231+1)-INDEX($F$4:$F$102,P231))*(INDEX($E$4:$E$102,P231+1)-INDEX($E$4:$E$102,P231))))</f>
        <v/>
      </c>
      <c r="R231" s="12">
        <f>IFERROR(MATCH(Data!Y231,$F$4:$F$102,1),0)</f>
        <v/>
      </c>
      <c r="S231" s="9">
        <f>IF(R231=0,Data!Y231+$I$13,IF(R231&gt;=99,Data!Y231+$I$14,INDEX($E$4:$E$102,R231)+(Data!Y231-INDEX($F$4:$F$102,R231))/(INDEX($F$4:$F$102,R231+1)-INDEX($F$4:$F$102,R231))*(INDEX($E$4:$E$102,R231+1)-INDEX($E$4:$E$102,R231))))</f>
        <v/>
      </c>
    </row>
    <row r="232">
      <c r="K232" s="14">
        <f>Data!A232</f>
        <v/>
      </c>
      <c r="L232" s="12">
        <f>IF(Occurrence!J232&lt;=0,-1,IFERROR(MATCH(Occurrence!J232,$D$4:$D$102,1),0))</f>
        <v/>
      </c>
      <c r="M232" s="9">
        <f>IF(L232&lt;0,0,IF(L232=0,Occurrence!J232*$I$11,IF(L232&gt;=99,Occurrence!J232*$I$12,INDEX($C$4:$C$102,L232)+(Occurrence!J232-INDEX($D$4:$D$102,L232))/(INDEX($D$4:$D$102,L232+1)-INDEX($D$4:$D$102,L232))*(INDEX($C$4:$C$102,L232+1)-INDEX($C$4:$C$102,L232)))))</f>
        <v/>
      </c>
      <c r="N232" s="12">
        <f>IF(Occurrence!K232&lt;=0,-1,IFERROR(MATCH(Occurrence!K232,$D$4:$D$102,1),0))</f>
        <v/>
      </c>
      <c r="O232" s="9">
        <f>IF(N232&lt;0,0,IF(N232=0,Occurrence!K232*$I$11,IF(N232&gt;=99,Occurrence!K232*$I$12,INDEX($C$4:$C$102,N232)+(Occurrence!K232-INDEX($D$4:$D$102,N232))/(INDEX($D$4:$D$102,N232+1)-INDEX($D$4:$D$102,N232))*(INDEX($C$4:$C$102,N232+1)-INDEX($C$4:$C$102,N232)))))</f>
        <v/>
      </c>
      <c r="P232" s="12">
        <f>IFERROR(MATCH(Data!X232,$F$4:$F$102,1),0)</f>
        <v/>
      </c>
      <c r="Q232" s="9">
        <f>IF(P232=0,Data!X232+$I$13,IF(P232&gt;=99,Data!X232+$I$14,INDEX($E$4:$E$102,P232)+(Data!X232-INDEX($F$4:$F$102,P232))/(INDEX($F$4:$F$102,P232+1)-INDEX($F$4:$F$102,P232))*(INDEX($E$4:$E$102,P232+1)-INDEX($E$4:$E$102,P232))))</f>
        <v/>
      </c>
      <c r="R232" s="12">
        <f>IFERROR(MATCH(Data!Y232,$F$4:$F$102,1),0)</f>
        <v/>
      </c>
      <c r="S232" s="9">
        <f>IF(R232=0,Data!Y232+$I$13,IF(R232&gt;=99,Data!Y232+$I$14,INDEX($E$4:$E$102,R232)+(Data!Y232-INDEX($F$4:$F$102,R232))/(INDEX($F$4:$F$102,R232+1)-INDEX($F$4:$F$102,R232))*(INDEX($E$4:$E$102,R232+1)-INDEX($E$4:$E$102,R232))))</f>
        <v/>
      </c>
    </row>
    <row r="233">
      <c r="K233" s="14">
        <f>Data!A233</f>
        <v/>
      </c>
      <c r="L233" s="12">
        <f>IF(Occurrence!J233&lt;=0,-1,IFERROR(MATCH(Occurrence!J233,$D$4:$D$102,1),0))</f>
        <v/>
      </c>
      <c r="M233" s="9">
        <f>IF(L233&lt;0,0,IF(L233=0,Occurrence!J233*$I$11,IF(L233&gt;=99,Occurrence!J233*$I$12,INDEX($C$4:$C$102,L233)+(Occurrence!J233-INDEX($D$4:$D$102,L233))/(INDEX($D$4:$D$102,L233+1)-INDEX($D$4:$D$102,L233))*(INDEX($C$4:$C$102,L233+1)-INDEX($C$4:$C$102,L233)))))</f>
        <v/>
      </c>
      <c r="N233" s="12">
        <f>IF(Occurrence!K233&lt;=0,-1,IFERROR(MATCH(Occurrence!K233,$D$4:$D$102,1),0))</f>
        <v/>
      </c>
      <c r="O233" s="9">
        <f>IF(N233&lt;0,0,IF(N233=0,Occurrence!K233*$I$11,IF(N233&gt;=99,Occurrence!K233*$I$12,INDEX($C$4:$C$102,N233)+(Occurrence!K233-INDEX($D$4:$D$102,N233))/(INDEX($D$4:$D$102,N233+1)-INDEX($D$4:$D$102,N233))*(INDEX($C$4:$C$102,N233+1)-INDEX($C$4:$C$102,N233)))))</f>
        <v/>
      </c>
      <c r="P233" s="12">
        <f>IFERROR(MATCH(Data!X233,$F$4:$F$102,1),0)</f>
        <v/>
      </c>
      <c r="Q233" s="9">
        <f>IF(P233=0,Data!X233+$I$13,IF(P233&gt;=99,Data!X233+$I$14,INDEX($E$4:$E$102,P233)+(Data!X233-INDEX($F$4:$F$102,P233))/(INDEX($F$4:$F$102,P233+1)-INDEX($F$4:$F$102,P233))*(INDEX($E$4:$E$102,P233+1)-INDEX($E$4:$E$102,P233))))</f>
        <v/>
      </c>
      <c r="R233" s="12">
        <f>IFERROR(MATCH(Data!Y233,$F$4:$F$102,1),0)</f>
        <v/>
      </c>
      <c r="S233" s="9">
        <f>IF(R233=0,Data!Y233+$I$13,IF(R233&gt;=99,Data!Y233+$I$14,INDEX($E$4:$E$102,R233)+(Data!Y233-INDEX($F$4:$F$102,R233))/(INDEX($F$4:$F$102,R233+1)-INDEX($F$4:$F$102,R233))*(INDEX($E$4:$E$102,R233+1)-INDEX($E$4:$E$102,R233))))</f>
        <v/>
      </c>
    </row>
    <row r="234">
      <c r="K234" s="14">
        <f>Data!A234</f>
        <v/>
      </c>
      <c r="L234" s="12">
        <f>IF(Occurrence!J234&lt;=0,-1,IFERROR(MATCH(Occurrence!J234,$D$4:$D$102,1),0))</f>
        <v/>
      </c>
      <c r="M234" s="9">
        <f>IF(L234&lt;0,0,IF(L234=0,Occurrence!J234*$I$11,IF(L234&gt;=99,Occurrence!J234*$I$12,INDEX($C$4:$C$102,L234)+(Occurrence!J234-INDEX($D$4:$D$102,L234))/(INDEX($D$4:$D$102,L234+1)-INDEX($D$4:$D$102,L234))*(INDEX($C$4:$C$102,L234+1)-INDEX($C$4:$C$102,L234)))))</f>
        <v/>
      </c>
      <c r="N234" s="12">
        <f>IF(Occurrence!K234&lt;=0,-1,IFERROR(MATCH(Occurrence!K234,$D$4:$D$102,1),0))</f>
        <v/>
      </c>
      <c r="O234" s="9">
        <f>IF(N234&lt;0,0,IF(N234=0,Occurrence!K234*$I$11,IF(N234&gt;=99,Occurrence!K234*$I$12,INDEX($C$4:$C$102,N234)+(Occurrence!K234-INDEX($D$4:$D$102,N234))/(INDEX($D$4:$D$102,N234+1)-INDEX($D$4:$D$102,N234))*(INDEX($C$4:$C$102,N234+1)-INDEX($C$4:$C$102,N234)))))</f>
        <v/>
      </c>
      <c r="P234" s="12">
        <f>IFERROR(MATCH(Data!X234,$F$4:$F$102,1),0)</f>
        <v/>
      </c>
      <c r="Q234" s="9">
        <f>IF(P234=0,Data!X234+$I$13,IF(P234&gt;=99,Data!X234+$I$14,INDEX($E$4:$E$102,P234)+(Data!X234-INDEX($F$4:$F$102,P234))/(INDEX($F$4:$F$102,P234+1)-INDEX($F$4:$F$102,P234))*(INDEX($E$4:$E$102,P234+1)-INDEX($E$4:$E$102,P234))))</f>
        <v/>
      </c>
      <c r="R234" s="12">
        <f>IFERROR(MATCH(Data!Y234,$F$4:$F$102,1),0)</f>
        <v/>
      </c>
      <c r="S234" s="9">
        <f>IF(R234=0,Data!Y234+$I$13,IF(R234&gt;=99,Data!Y234+$I$14,INDEX($E$4:$E$102,R234)+(Data!Y234-INDEX($F$4:$F$102,R234))/(INDEX($F$4:$F$102,R234+1)-INDEX($F$4:$F$102,R234))*(INDEX($E$4:$E$102,R234+1)-INDEX($E$4:$E$102,R234))))</f>
        <v/>
      </c>
    </row>
    <row r="235">
      <c r="K235" s="14">
        <f>Data!A235</f>
        <v/>
      </c>
      <c r="L235" s="12">
        <f>IF(Occurrence!J235&lt;=0,-1,IFERROR(MATCH(Occurrence!J235,$D$4:$D$102,1),0))</f>
        <v/>
      </c>
      <c r="M235" s="9">
        <f>IF(L235&lt;0,0,IF(L235=0,Occurrence!J235*$I$11,IF(L235&gt;=99,Occurrence!J235*$I$12,INDEX($C$4:$C$102,L235)+(Occurrence!J235-INDEX($D$4:$D$102,L235))/(INDEX($D$4:$D$102,L235+1)-INDEX($D$4:$D$102,L235))*(INDEX($C$4:$C$102,L235+1)-INDEX($C$4:$C$102,L235)))))</f>
        <v/>
      </c>
      <c r="N235" s="12">
        <f>IF(Occurrence!K235&lt;=0,-1,IFERROR(MATCH(Occurrence!K235,$D$4:$D$102,1),0))</f>
        <v/>
      </c>
      <c r="O235" s="9">
        <f>IF(N235&lt;0,0,IF(N235=0,Occurrence!K235*$I$11,IF(N235&gt;=99,Occurrence!K235*$I$12,INDEX($C$4:$C$102,N235)+(Occurrence!K235-INDEX($D$4:$D$102,N235))/(INDEX($D$4:$D$102,N235+1)-INDEX($D$4:$D$102,N235))*(INDEX($C$4:$C$102,N235+1)-INDEX($C$4:$C$102,N235)))))</f>
        <v/>
      </c>
      <c r="P235" s="12">
        <f>IFERROR(MATCH(Data!X235,$F$4:$F$102,1),0)</f>
        <v/>
      </c>
      <c r="Q235" s="9">
        <f>IF(P235=0,Data!X235+$I$13,IF(P235&gt;=99,Data!X235+$I$14,INDEX($E$4:$E$102,P235)+(Data!X235-INDEX($F$4:$F$102,P235))/(INDEX($F$4:$F$102,P235+1)-INDEX($F$4:$F$102,P235))*(INDEX($E$4:$E$102,P235+1)-INDEX($E$4:$E$102,P235))))</f>
        <v/>
      </c>
      <c r="R235" s="12">
        <f>IFERROR(MATCH(Data!Y235,$F$4:$F$102,1),0)</f>
        <v/>
      </c>
      <c r="S235" s="9">
        <f>IF(R235=0,Data!Y235+$I$13,IF(R235&gt;=99,Data!Y235+$I$14,INDEX($E$4:$E$102,R235)+(Data!Y235-INDEX($F$4:$F$102,R235))/(INDEX($F$4:$F$102,R235+1)-INDEX($F$4:$F$102,R235))*(INDEX($E$4:$E$102,R235+1)-INDEX($E$4:$E$102,R235))))</f>
        <v/>
      </c>
    </row>
    <row r="236">
      <c r="K236" s="14">
        <f>Data!A236</f>
        <v/>
      </c>
      <c r="L236" s="12">
        <f>IF(Occurrence!J236&lt;=0,-1,IFERROR(MATCH(Occurrence!J236,$D$4:$D$102,1),0))</f>
        <v/>
      </c>
      <c r="M236" s="9">
        <f>IF(L236&lt;0,0,IF(L236=0,Occurrence!J236*$I$11,IF(L236&gt;=99,Occurrence!J236*$I$12,INDEX($C$4:$C$102,L236)+(Occurrence!J236-INDEX($D$4:$D$102,L236))/(INDEX($D$4:$D$102,L236+1)-INDEX($D$4:$D$102,L236))*(INDEX($C$4:$C$102,L236+1)-INDEX($C$4:$C$102,L236)))))</f>
        <v/>
      </c>
      <c r="N236" s="12">
        <f>IF(Occurrence!K236&lt;=0,-1,IFERROR(MATCH(Occurrence!K236,$D$4:$D$102,1),0))</f>
        <v/>
      </c>
      <c r="O236" s="9">
        <f>IF(N236&lt;0,0,IF(N236=0,Occurrence!K236*$I$11,IF(N236&gt;=99,Occurrence!K236*$I$12,INDEX($C$4:$C$102,N236)+(Occurrence!K236-INDEX($D$4:$D$102,N236))/(INDEX($D$4:$D$102,N236+1)-INDEX($D$4:$D$102,N236))*(INDEX($C$4:$C$102,N236+1)-INDEX($C$4:$C$102,N236)))))</f>
        <v/>
      </c>
      <c r="P236" s="12">
        <f>IFERROR(MATCH(Data!X236,$F$4:$F$102,1),0)</f>
        <v/>
      </c>
      <c r="Q236" s="9">
        <f>IF(P236=0,Data!X236+$I$13,IF(P236&gt;=99,Data!X236+$I$14,INDEX($E$4:$E$102,P236)+(Data!X236-INDEX($F$4:$F$102,P236))/(INDEX($F$4:$F$102,P236+1)-INDEX($F$4:$F$102,P236))*(INDEX($E$4:$E$102,P236+1)-INDEX($E$4:$E$102,P236))))</f>
        <v/>
      </c>
      <c r="R236" s="12">
        <f>IFERROR(MATCH(Data!Y236,$F$4:$F$102,1),0)</f>
        <v/>
      </c>
      <c r="S236" s="9">
        <f>IF(R236=0,Data!Y236+$I$13,IF(R236&gt;=99,Data!Y236+$I$14,INDEX($E$4:$E$102,R236)+(Data!Y236-INDEX($F$4:$F$102,R236))/(INDEX($F$4:$F$102,R236+1)-INDEX($F$4:$F$102,R236))*(INDEX($E$4:$E$102,R236+1)-INDEX($E$4:$E$102,R236))))</f>
        <v/>
      </c>
    </row>
    <row r="237">
      <c r="K237" s="14">
        <f>Data!A237</f>
        <v/>
      </c>
      <c r="L237" s="12">
        <f>IF(Occurrence!J237&lt;=0,-1,IFERROR(MATCH(Occurrence!J237,$D$4:$D$102,1),0))</f>
        <v/>
      </c>
      <c r="M237" s="9">
        <f>IF(L237&lt;0,0,IF(L237=0,Occurrence!J237*$I$11,IF(L237&gt;=99,Occurrence!J237*$I$12,INDEX($C$4:$C$102,L237)+(Occurrence!J237-INDEX($D$4:$D$102,L237))/(INDEX($D$4:$D$102,L237+1)-INDEX($D$4:$D$102,L237))*(INDEX($C$4:$C$102,L237+1)-INDEX($C$4:$C$102,L237)))))</f>
        <v/>
      </c>
      <c r="N237" s="12">
        <f>IF(Occurrence!K237&lt;=0,-1,IFERROR(MATCH(Occurrence!K237,$D$4:$D$102,1),0))</f>
        <v/>
      </c>
      <c r="O237" s="9">
        <f>IF(N237&lt;0,0,IF(N237=0,Occurrence!K237*$I$11,IF(N237&gt;=99,Occurrence!K237*$I$12,INDEX($C$4:$C$102,N237)+(Occurrence!K237-INDEX($D$4:$D$102,N237))/(INDEX($D$4:$D$102,N237+1)-INDEX($D$4:$D$102,N237))*(INDEX($C$4:$C$102,N237+1)-INDEX($C$4:$C$102,N237)))))</f>
        <v/>
      </c>
      <c r="P237" s="12">
        <f>IFERROR(MATCH(Data!X237,$F$4:$F$102,1),0)</f>
        <v/>
      </c>
      <c r="Q237" s="9">
        <f>IF(P237=0,Data!X237+$I$13,IF(P237&gt;=99,Data!X237+$I$14,INDEX($E$4:$E$102,P237)+(Data!X237-INDEX($F$4:$F$102,P237))/(INDEX($F$4:$F$102,P237+1)-INDEX($F$4:$F$102,P237))*(INDEX($E$4:$E$102,P237+1)-INDEX($E$4:$E$102,P237))))</f>
        <v/>
      </c>
      <c r="R237" s="12">
        <f>IFERROR(MATCH(Data!Y237,$F$4:$F$102,1),0)</f>
        <v/>
      </c>
      <c r="S237" s="9">
        <f>IF(R237=0,Data!Y237+$I$13,IF(R237&gt;=99,Data!Y237+$I$14,INDEX($E$4:$E$102,R237)+(Data!Y237-INDEX($F$4:$F$102,R237))/(INDEX($F$4:$F$102,R237+1)-INDEX($F$4:$F$102,R237))*(INDEX($E$4:$E$102,R237+1)-INDEX($E$4:$E$102,R237))))</f>
        <v/>
      </c>
    </row>
    <row r="238">
      <c r="K238" s="14">
        <f>Data!A238</f>
        <v/>
      </c>
      <c r="L238" s="12">
        <f>IF(Occurrence!J238&lt;=0,-1,IFERROR(MATCH(Occurrence!J238,$D$4:$D$102,1),0))</f>
        <v/>
      </c>
      <c r="M238" s="9">
        <f>IF(L238&lt;0,0,IF(L238=0,Occurrence!J238*$I$11,IF(L238&gt;=99,Occurrence!J238*$I$12,INDEX($C$4:$C$102,L238)+(Occurrence!J238-INDEX($D$4:$D$102,L238))/(INDEX($D$4:$D$102,L238+1)-INDEX($D$4:$D$102,L238))*(INDEX($C$4:$C$102,L238+1)-INDEX($C$4:$C$102,L238)))))</f>
        <v/>
      </c>
      <c r="N238" s="12">
        <f>IF(Occurrence!K238&lt;=0,-1,IFERROR(MATCH(Occurrence!K238,$D$4:$D$102,1),0))</f>
        <v/>
      </c>
      <c r="O238" s="9">
        <f>IF(N238&lt;0,0,IF(N238=0,Occurrence!K238*$I$11,IF(N238&gt;=99,Occurrence!K238*$I$12,INDEX($C$4:$C$102,N238)+(Occurrence!K238-INDEX($D$4:$D$102,N238))/(INDEX($D$4:$D$102,N238+1)-INDEX($D$4:$D$102,N238))*(INDEX($C$4:$C$102,N238+1)-INDEX($C$4:$C$102,N238)))))</f>
        <v/>
      </c>
      <c r="P238" s="12">
        <f>IFERROR(MATCH(Data!X238,$F$4:$F$102,1),0)</f>
        <v/>
      </c>
      <c r="Q238" s="9">
        <f>IF(P238=0,Data!X238+$I$13,IF(P238&gt;=99,Data!X238+$I$14,INDEX($E$4:$E$102,P238)+(Data!X238-INDEX($F$4:$F$102,P238))/(INDEX($F$4:$F$102,P238+1)-INDEX($F$4:$F$102,P238))*(INDEX($E$4:$E$102,P238+1)-INDEX($E$4:$E$102,P238))))</f>
        <v/>
      </c>
      <c r="R238" s="12">
        <f>IFERROR(MATCH(Data!Y238,$F$4:$F$102,1),0)</f>
        <v/>
      </c>
      <c r="S238" s="9">
        <f>IF(R238=0,Data!Y238+$I$13,IF(R238&gt;=99,Data!Y238+$I$14,INDEX($E$4:$E$102,R238)+(Data!Y238-INDEX($F$4:$F$102,R238))/(INDEX($F$4:$F$102,R238+1)-INDEX($F$4:$F$102,R238))*(INDEX($E$4:$E$102,R238+1)-INDEX($E$4:$E$102,R238))))</f>
        <v/>
      </c>
    </row>
    <row r="239">
      <c r="K239" s="14">
        <f>Data!A239</f>
        <v/>
      </c>
      <c r="L239" s="12">
        <f>IF(Occurrence!J239&lt;=0,-1,IFERROR(MATCH(Occurrence!J239,$D$4:$D$102,1),0))</f>
        <v/>
      </c>
      <c r="M239" s="9">
        <f>IF(L239&lt;0,0,IF(L239=0,Occurrence!J239*$I$11,IF(L239&gt;=99,Occurrence!J239*$I$12,INDEX($C$4:$C$102,L239)+(Occurrence!J239-INDEX($D$4:$D$102,L239))/(INDEX($D$4:$D$102,L239+1)-INDEX($D$4:$D$102,L239))*(INDEX($C$4:$C$102,L239+1)-INDEX($C$4:$C$102,L239)))))</f>
        <v/>
      </c>
      <c r="N239" s="12">
        <f>IF(Occurrence!K239&lt;=0,-1,IFERROR(MATCH(Occurrence!K239,$D$4:$D$102,1),0))</f>
        <v/>
      </c>
      <c r="O239" s="9">
        <f>IF(N239&lt;0,0,IF(N239=0,Occurrence!K239*$I$11,IF(N239&gt;=99,Occurrence!K239*$I$12,INDEX($C$4:$C$102,N239)+(Occurrence!K239-INDEX($D$4:$D$102,N239))/(INDEX($D$4:$D$102,N239+1)-INDEX($D$4:$D$102,N239))*(INDEX($C$4:$C$102,N239+1)-INDEX($C$4:$C$102,N239)))))</f>
        <v/>
      </c>
      <c r="P239" s="12">
        <f>IFERROR(MATCH(Data!X239,$F$4:$F$102,1),0)</f>
        <v/>
      </c>
      <c r="Q239" s="9">
        <f>IF(P239=0,Data!X239+$I$13,IF(P239&gt;=99,Data!X239+$I$14,INDEX($E$4:$E$102,P239)+(Data!X239-INDEX($F$4:$F$102,P239))/(INDEX($F$4:$F$102,P239+1)-INDEX($F$4:$F$102,P239))*(INDEX($E$4:$E$102,P239+1)-INDEX($E$4:$E$102,P239))))</f>
        <v/>
      </c>
      <c r="R239" s="12">
        <f>IFERROR(MATCH(Data!Y239,$F$4:$F$102,1),0)</f>
        <v/>
      </c>
      <c r="S239" s="9">
        <f>IF(R239=0,Data!Y239+$I$13,IF(R239&gt;=99,Data!Y239+$I$14,INDEX($E$4:$E$102,R239)+(Data!Y239-INDEX($F$4:$F$102,R239))/(INDEX($F$4:$F$102,R239+1)-INDEX($F$4:$F$102,R239))*(INDEX($E$4:$E$102,R239+1)-INDEX($E$4:$E$102,R239))))</f>
        <v/>
      </c>
    </row>
    <row r="240">
      <c r="K240" s="14">
        <f>Data!A240</f>
        <v/>
      </c>
      <c r="L240" s="12">
        <f>IF(Occurrence!J240&lt;=0,-1,IFERROR(MATCH(Occurrence!J240,$D$4:$D$102,1),0))</f>
        <v/>
      </c>
      <c r="M240" s="9">
        <f>IF(L240&lt;0,0,IF(L240=0,Occurrence!J240*$I$11,IF(L240&gt;=99,Occurrence!J240*$I$12,INDEX($C$4:$C$102,L240)+(Occurrence!J240-INDEX($D$4:$D$102,L240))/(INDEX($D$4:$D$102,L240+1)-INDEX($D$4:$D$102,L240))*(INDEX($C$4:$C$102,L240+1)-INDEX($C$4:$C$102,L240)))))</f>
        <v/>
      </c>
      <c r="N240" s="12">
        <f>IF(Occurrence!K240&lt;=0,-1,IFERROR(MATCH(Occurrence!K240,$D$4:$D$102,1),0))</f>
        <v/>
      </c>
      <c r="O240" s="9">
        <f>IF(N240&lt;0,0,IF(N240=0,Occurrence!K240*$I$11,IF(N240&gt;=99,Occurrence!K240*$I$12,INDEX($C$4:$C$102,N240)+(Occurrence!K240-INDEX($D$4:$D$102,N240))/(INDEX($D$4:$D$102,N240+1)-INDEX($D$4:$D$102,N240))*(INDEX($C$4:$C$102,N240+1)-INDEX($C$4:$C$102,N240)))))</f>
        <v/>
      </c>
      <c r="P240" s="12">
        <f>IFERROR(MATCH(Data!X240,$F$4:$F$102,1),0)</f>
        <v/>
      </c>
      <c r="Q240" s="9">
        <f>IF(P240=0,Data!X240+$I$13,IF(P240&gt;=99,Data!X240+$I$14,INDEX($E$4:$E$102,P240)+(Data!X240-INDEX($F$4:$F$102,P240))/(INDEX($F$4:$F$102,P240+1)-INDEX($F$4:$F$102,P240))*(INDEX($E$4:$E$102,P240+1)-INDEX($E$4:$E$102,P240))))</f>
        <v/>
      </c>
      <c r="R240" s="12">
        <f>IFERROR(MATCH(Data!Y240,$F$4:$F$102,1),0)</f>
        <v/>
      </c>
      <c r="S240" s="9">
        <f>IF(R240=0,Data!Y240+$I$13,IF(R240&gt;=99,Data!Y240+$I$14,INDEX($E$4:$E$102,R240)+(Data!Y240-INDEX($F$4:$F$102,R240))/(INDEX($F$4:$F$102,R240+1)-INDEX($F$4:$F$102,R240))*(INDEX($E$4:$E$102,R240+1)-INDEX($E$4:$E$102,R240))))</f>
        <v/>
      </c>
    </row>
    <row r="241">
      <c r="K241" s="14">
        <f>Data!A241</f>
        <v/>
      </c>
      <c r="L241" s="12">
        <f>IF(Occurrence!J241&lt;=0,-1,IFERROR(MATCH(Occurrence!J241,$D$4:$D$102,1),0))</f>
        <v/>
      </c>
      <c r="M241" s="9">
        <f>IF(L241&lt;0,0,IF(L241=0,Occurrence!J241*$I$11,IF(L241&gt;=99,Occurrence!J241*$I$12,INDEX($C$4:$C$102,L241)+(Occurrence!J241-INDEX($D$4:$D$102,L241))/(INDEX($D$4:$D$102,L241+1)-INDEX($D$4:$D$102,L241))*(INDEX($C$4:$C$102,L241+1)-INDEX($C$4:$C$102,L241)))))</f>
        <v/>
      </c>
      <c r="N241" s="12">
        <f>IF(Occurrence!K241&lt;=0,-1,IFERROR(MATCH(Occurrence!K241,$D$4:$D$102,1),0))</f>
        <v/>
      </c>
      <c r="O241" s="9">
        <f>IF(N241&lt;0,0,IF(N241=0,Occurrence!K241*$I$11,IF(N241&gt;=99,Occurrence!K241*$I$12,INDEX($C$4:$C$102,N241)+(Occurrence!K241-INDEX($D$4:$D$102,N241))/(INDEX($D$4:$D$102,N241+1)-INDEX($D$4:$D$102,N241))*(INDEX($C$4:$C$102,N241+1)-INDEX($C$4:$C$102,N241)))))</f>
        <v/>
      </c>
      <c r="P241" s="12">
        <f>IFERROR(MATCH(Data!X241,$F$4:$F$102,1),0)</f>
        <v/>
      </c>
      <c r="Q241" s="9">
        <f>IF(P241=0,Data!X241+$I$13,IF(P241&gt;=99,Data!X241+$I$14,INDEX($E$4:$E$102,P241)+(Data!X241-INDEX($F$4:$F$102,P241))/(INDEX($F$4:$F$102,P241+1)-INDEX($F$4:$F$102,P241))*(INDEX($E$4:$E$102,P241+1)-INDEX($E$4:$E$102,P241))))</f>
        <v/>
      </c>
      <c r="R241" s="12">
        <f>IFERROR(MATCH(Data!Y241,$F$4:$F$102,1),0)</f>
        <v/>
      </c>
      <c r="S241" s="9">
        <f>IF(R241=0,Data!Y241+$I$13,IF(R241&gt;=99,Data!Y241+$I$14,INDEX($E$4:$E$102,R241)+(Data!Y241-INDEX($F$4:$F$102,R241))/(INDEX($F$4:$F$102,R241+1)-INDEX($F$4:$F$102,R241))*(INDEX($E$4:$E$102,R241+1)-INDEX($E$4:$E$102,R241))))</f>
        <v/>
      </c>
    </row>
    <row r="242">
      <c r="K242" s="14">
        <f>Data!A242</f>
        <v/>
      </c>
      <c r="L242" s="12">
        <f>IF(Occurrence!J242&lt;=0,-1,IFERROR(MATCH(Occurrence!J242,$D$4:$D$102,1),0))</f>
        <v/>
      </c>
      <c r="M242" s="9">
        <f>IF(L242&lt;0,0,IF(L242=0,Occurrence!J242*$I$11,IF(L242&gt;=99,Occurrence!J242*$I$12,INDEX($C$4:$C$102,L242)+(Occurrence!J242-INDEX($D$4:$D$102,L242))/(INDEX($D$4:$D$102,L242+1)-INDEX($D$4:$D$102,L242))*(INDEX($C$4:$C$102,L242+1)-INDEX($C$4:$C$102,L242)))))</f>
        <v/>
      </c>
      <c r="N242" s="12">
        <f>IF(Occurrence!K242&lt;=0,-1,IFERROR(MATCH(Occurrence!K242,$D$4:$D$102,1),0))</f>
        <v/>
      </c>
      <c r="O242" s="9">
        <f>IF(N242&lt;0,0,IF(N242=0,Occurrence!K242*$I$11,IF(N242&gt;=99,Occurrence!K242*$I$12,INDEX($C$4:$C$102,N242)+(Occurrence!K242-INDEX($D$4:$D$102,N242))/(INDEX($D$4:$D$102,N242+1)-INDEX($D$4:$D$102,N242))*(INDEX($C$4:$C$102,N242+1)-INDEX($C$4:$C$102,N242)))))</f>
        <v/>
      </c>
      <c r="P242" s="12">
        <f>IFERROR(MATCH(Data!X242,$F$4:$F$102,1),0)</f>
        <v/>
      </c>
      <c r="Q242" s="9">
        <f>IF(P242=0,Data!X242+$I$13,IF(P242&gt;=99,Data!X242+$I$14,INDEX($E$4:$E$102,P242)+(Data!X242-INDEX($F$4:$F$102,P242))/(INDEX($F$4:$F$102,P242+1)-INDEX($F$4:$F$102,P242))*(INDEX($E$4:$E$102,P242+1)-INDEX($E$4:$E$102,P242))))</f>
        <v/>
      </c>
      <c r="R242" s="12">
        <f>IFERROR(MATCH(Data!Y242,$F$4:$F$102,1),0)</f>
        <v/>
      </c>
      <c r="S242" s="9">
        <f>IF(R242=0,Data!Y242+$I$13,IF(R242&gt;=99,Data!Y242+$I$14,INDEX($E$4:$E$102,R242)+(Data!Y242-INDEX($F$4:$F$102,R242))/(INDEX($F$4:$F$102,R242+1)-INDEX($F$4:$F$102,R242))*(INDEX($E$4:$E$102,R242+1)-INDEX($E$4:$E$102,R242))))</f>
        <v/>
      </c>
    </row>
    <row r="243">
      <c r="K243" s="14">
        <f>Data!A243</f>
        <v/>
      </c>
      <c r="L243" s="12">
        <f>IF(Occurrence!J243&lt;=0,-1,IFERROR(MATCH(Occurrence!J243,$D$4:$D$102,1),0))</f>
        <v/>
      </c>
      <c r="M243" s="9">
        <f>IF(L243&lt;0,0,IF(L243=0,Occurrence!J243*$I$11,IF(L243&gt;=99,Occurrence!J243*$I$12,INDEX($C$4:$C$102,L243)+(Occurrence!J243-INDEX($D$4:$D$102,L243))/(INDEX($D$4:$D$102,L243+1)-INDEX($D$4:$D$102,L243))*(INDEX($C$4:$C$102,L243+1)-INDEX($C$4:$C$102,L243)))))</f>
        <v/>
      </c>
      <c r="N243" s="12">
        <f>IF(Occurrence!K243&lt;=0,-1,IFERROR(MATCH(Occurrence!K243,$D$4:$D$102,1),0))</f>
        <v/>
      </c>
      <c r="O243" s="9">
        <f>IF(N243&lt;0,0,IF(N243=0,Occurrence!K243*$I$11,IF(N243&gt;=99,Occurrence!K243*$I$12,INDEX($C$4:$C$102,N243)+(Occurrence!K243-INDEX($D$4:$D$102,N243))/(INDEX($D$4:$D$102,N243+1)-INDEX($D$4:$D$102,N243))*(INDEX($C$4:$C$102,N243+1)-INDEX($C$4:$C$102,N243)))))</f>
        <v/>
      </c>
      <c r="P243" s="12">
        <f>IFERROR(MATCH(Data!X243,$F$4:$F$102,1),0)</f>
        <v/>
      </c>
      <c r="Q243" s="9">
        <f>IF(P243=0,Data!X243+$I$13,IF(P243&gt;=99,Data!X243+$I$14,INDEX($E$4:$E$102,P243)+(Data!X243-INDEX($F$4:$F$102,P243))/(INDEX($F$4:$F$102,P243+1)-INDEX($F$4:$F$102,P243))*(INDEX($E$4:$E$102,P243+1)-INDEX($E$4:$E$102,P243))))</f>
        <v/>
      </c>
      <c r="R243" s="12">
        <f>IFERROR(MATCH(Data!Y243,$F$4:$F$102,1),0)</f>
        <v/>
      </c>
      <c r="S243" s="9">
        <f>IF(R243=0,Data!Y243+$I$13,IF(R243&gt;=99,Data!Y243+$I$14,INDEX($E$4:$E$102,R243)+(Data!Y243-INDEX($F$4:$F$102,R243))/(INDEX($F$4:$F$102,R243+1)-INDEX($F$4:$F$102,R243))*(INDEX($E$4:$E$102,R243+1)-INDEX($E$4:$E$102,R243))))</f>
        <v/>
      </c>
    </row>
    <row r="244">
      <c r="K244" s="14">
        <f>Data!A244</f>
        <v/>
      </c>
      <c r="L244" s="12">
        <f>IF(Occurrence!J244&lt;=0,-1,IFERROR(MATCH(Occurrence!J244,$D$4:$D$102,1),0))</f>
        <v/>
      </c>
      <c r="M244" s="9">
        <f>IF(L244&lt;0,0,IF(L244=0,Occurrence!J244*$I$11,IF(L244&gt;=99,Occurrence!J244*$I$12,INDEX($C$4:$C$102,L244)+(Occurrence!J244-INDEX($D$4:$D$102,L244))/(INDEX($D$4:$D$102,L244+1)-INDEX($D$4:$D$102,L244))*(INDEX($C$4:$C$102,L244+1)-INDEX($C$4:$C$102,L244)))))</f>
        <v/>
      </c>
      <c r="N244" s="12">
        <f>IF(Occurrence!K244&lt;=0,-1,IFERROR(MATCH(Occurrence!K244,$D$4:$D$102,1),0))</f>
        <v/>
      </c>
      <c r="O244" s="9">
        <f>IF(N244&lt;0,0,IF(N244=0,Occurrence!K244*$I$11,IF(N244&gt;=99,Occurrence!K244*$I$12,INDEX($C$4:$C$102,N244)+(Occurrence!K244-INDEX($D$4:$D$102,N244))/(INDEX($D$4:$D$102,N244+1)-INDEX($D$4:$D$102,N244))*(INDEX($C$4:$C$102,N244+1)-INDEX($C$4:$C$102,N244)))))</f>
        <v/>
      </c>
      <c r="P244" s="12">
        <f>IFERROR(MATCH(Data!X244,$F$4:$F$102,1),0)</f>
        <v/>
      </c>
      <c r="Q244" s="9">
        <f>IF(P244=0,Data!X244+$I$13,IF(P244&gt;=99,Data!X244+$I$14,INDEX($E$4:$E$102,P244)+(Data!X244-INDEX($F$4:$F$102,P244))/(INDEX($F$4:$F$102,P244+1)-INDEX($F$4:$F$102,P244))*(INDEX($E$4:$E$102,P244+1)-INDEX($E$4:$E$102,P244))))</f>
        <v/>
      </c>
      <c r="R244" s="12">
        <f>IFERROR(MATCH(Data!Y244,$F$4:$F$102,1),0)</f>
        <v/>
      </c>
      <c r="S244" s="9">
        <f>IF(R244=0,Data!Y244+$I$13,IF(R244&gt;=99,Data!Y244+$I$14,INDEX($E$4:$E$102,R244)+(Data!Y244-INDEX($F$4:$F$102,R244))/(INDEX($F$4:$F$102,R244+1)-INDEX($F$4:$F$102,R244))*(INDEX($E$4:$E$102,R244+1)-INDEX($E$4:$E$102,R244))))</f>
        <v/>
      </c>
    </row>
    <row r="245">
      <c r="K245" s="14">
        <f>Data!A245</f>
        <v/>
      </c>
      <c r="L245" s="12">
        <f>IF(Occurrence!J245&lt;=0,-1,IFERROR(MATCH(Occurrence!J245,$D$4:$D$102,1),0))</f>
        <v/>
      </c>
      <c r="M245" s="9">
        <f>IF(L245&lt;0,0,IF(L245=0,Occurrence!J245*$I$11,IF(L245&gt;=99,Occurrence!J245*$I$12,INDEX($C$4:$C$102,L245)+(Occurrence!J245-INDEX($D$4:$D$102,L245))/(INDEX($D$4:$D$102,L245+1)-INDEX($D$4:$D$102,L245))*(INDEX($C$4:$C$102,L245+1)-INDEX($C$4:$C$102,L245)))))</f>
        <v/>
      </c>
      <c r="N245" s="12">
        <f>IF(Occurrence!K245&lt;=0,-1,IFERROR(MATCH(Occurrence!K245,$D$4:$D$102,1),0))</f>
        <v/>
      </c>
      <c r="O245" s="9">
        <f>IF(N245&lt;0,0,IF(N245=0,Occurrence!K245*$I$11,IF(N245&gt;=99,Occurrence!K245*$I$12,INDEX($C$4:$C$102,N245)+(Occurrence!K245-INDEX($D$4:$D$102,N245))/(INDEX($D$4:$D$102,N245+1)-INDEX($D$4:$D$102,N245))*(INDEX($C$4:$C$102,N245+1)-INDEX($C$4:$C$102,N245)))))</f>
        <v/>
      </c>
      <c r="P245" s="12">
        <f>IFERROR(MATCH(Data!X245,$F$4:$F$102,1),0)</f>
        <v/>
      </c>
      <c r="Q245" s="9">
        <f>IF(P245=0,Data!X245+$I$13,IF(P245&gt;=99,Data!X245+$I$14,INDEX($E$4:$E$102,P245)+(Data!X245-INDEX($F$4:$F$102,P245))/(INDEX($F$4:$F$102,P245+1)-INDEX($F$4:$F$102,P245))*(INDEX($E$4:$E$102,P245+1)-INDEX($E$4:$E$102,P245))))</f>
        <v/>
      </c>
      <c r="R245" s="12">
        <f>IFERROR(MATCH(Data!Y245,$F$4:$F$102,1),0)</f>
        <v/>
      </c>
      <c r="S245" s="9">
        <f>IF(R245=0,Data!Y245+$I$13,IF(R245&gt;=99,Data!Y245+$I$14,INDEX($E$4:$E$102,R245)+(Data!Y245-INDEX($F$4:$F$102,R245))/(INDEX($F$4:$F$102,R245+1)-INDEX($F$4:$F$102,R245))*(INDEX($E$4:$E$102,R245+1)-INDEX($E$4:$E$102,R245))))</f>
        <v/>
      </c>
    </row>
    <row r="246">
      <c r="K246" s="14">
        <f>Data!A246</f>
        <v/>
      </c>
      <c r="L246" s="12">
        <f>IF(Occurrence!J246&lt;=0,-1,IFERROR(MATCH(Occurrence!J246,$D$4:$D$102,1),0))</f>
        <v/>
      </c>
      <c r="M246" s="9">
        <f>IF(L246&lt;0,0,IF(L246=0,Occurrence!J246*$I$11,IF(L246&gt;=99,Occurrence!J246*$I$12,INDEX($C$4:$C$102,L246)+(Occurrence!J246-INDEX($D$4:$D$102,L246))/(INDEX($D$4:$D$102,L246+1)-INDEX($D$4:$D$102,L246))*(INDEX($C$4:$C$102,L246+1)-INDEX($C$4:$C$102,L246)))))</f>
        <v/>
      </c>
      <c r="N246" s="12">
        <f>IF(Occurrence!K246&lt;=0,-1,IFERROR(MATCH(Occurrence!K246,$D$4:$D$102,1),0))</f>
        <v/>
      </c>
      <c r="O246" s="9">
        <f>IF(N246&lt;0,0,IF(N246=0,Occurrence!K246*$I$11,IF(N246&gt;=99,Occurrence!K246*$I$12,INDEX($C$4:$C$102,N246)+(Occurrence!K246-INDEX($D$4:$D$102,N246))/(INDEX($D$4:$D$102,N246+1)-INDEX($D$4:$D$102,N246))*(INDEX($C$4:$C$102,N246+1)-INDEX($C$4:$C$102,N246)))))</f>
        <v/>
      </c>
      <c r="P246" s="12">
        <f>IFERROR(MATCH(Data!X246,$F$4:$F$102,1),0)</f>
        <v/>
      </c>
      <c r="Q246" s="9">
        <f>IF(P246=0,Data!X246+$I$13,IF(P246&gt;=99,Data!X246+$I$14,INDEX($E$4:$E$102,P246)+(Data!X246-INDEX($F$4:$F$102,P246))/(INDEX($F$4:$F$102,P246+1)-INDEX($F$4:$F$102,P246))*(INDEX($E$4:$E$102,P246+1)-INDEX($E$4:$E$102,P246))))</f>
        <v/>
      </c>
      <c r="R246" s="12">
        <f>IFERROR(MATCH(Data!Y246,$F$4:$F$102,1),0)</f>
        <v/>
      </c>
      <c r="S246" s="9">
        <f>IF(R246=0,Data!Y246+$I$13,IF(R246&gt;=99,Data!Y246+$I$14,INDEX($E$4:$E$102,R246)+(Data!Y246-INDEX($F$4:$F$102,R246))/(INDEX($F$4:$F$102,R246+1)-INDEX($F$4:$F$102,R246))*(INDEX($E$4:$E$102,R246+1)-INDEX($E$4:$E$102,R246))))</f>
        <v/>
      </c>
    </row>
    <row r="247">
      <c r="K247" s="14">
        <f>Data!A247</f>
        <v/>
      </c>
      <c r="L247" s="12">
        <f>IF(Occurrence!J247&lt;=0,-1,IFERROR(MATCH(Occurrence!J247,$D$4:$D$102,1),0))</f>
        <v/>
      </c>
      <c r="M247" s="9">
        <f>IF(L247&lt;0,0,IF(L247=0,Occurrence!J247*$I$11,IF(L247&gt;=99,Occurrence!J247*$I$12,INDEX($C$4:$C$102,L247)+(Occurrence!J247-INDEX($D$4:$D$102,L247))/(INDEX($D$4:$D$102,L247+1)-INDEX($D$4:$D$102,L247))*(INDEX($C$4:$C$102,L247+1)-INDEX($C$4:$C$102,L247)))))</f>
        <v/>
      </c>
      <c r="N247" s="12">
        <f>IF(Occurrence!K247&lt;=0,-1,IFERROR(MATCH(Occurrence!K247,$D$4:$D$102,1),0))</f>
        <v/>
      </c>
      <c r="O247" s="9">
        <f>IF(N247&lt;0,0,IF(N247=0,Occurrence!K247*$I$11,IF(N247&gt;=99,Occurrence!K247*$I$12,INDEX($C$4:$C$102,N247)+(Occurrence!K247-INDEX($D$4:$D$102,N247))/(INDEX($D$4:$D$102,N247+1)-INDEX($D$4:$D$102,N247))*(INDEX($C$4:$C$102,N247+1)-INDEX($C$4:$C$102,N247)))))</f>
        <v/>
      </c>
      <c r="P247" s="12">
        <f>IFERROR(MATCH(Data!X247,$F$4:$F$102,1),0)</f>
        <v/>
      </c>
      <c r="Q247" s="9">
        <f>IF(P247=0,Data!X247+$I$13,IF(P247&gt;=99,Data!X247+$I$14,INDEX($E$4:$E$102,P247)+(Data!X247-INDEX($F$4:$F$102,P247))/(INDEX($F$4:$F$102,P247+1)-INDEX($F$4:$F$102,P247))*(INDEX($E$4:$E$102,P247+1)-INDEX($E$4:$E$102,P247))))</f>
        <v/>
      </c>
      <c r="R247" s="12">
        <f>IFERROR(MATCH(Data!Y247,$F$4:$F$102,1),0)</f>
        <v/>
      </c>
      <c r="S247" s="9">
        <f>IF(R247=0,Data!Y247+$I$13,IF(R247&gt;=99,Data!Y247+$I$14,INDEX($E$4:$E$102,R247)+(Data!Y247-INDEX($F$4:$F$102,R247))/(INDEX($F$4:$F$102,R247+1)-INDEX($F$4:$F$102,R247))*(INDEX($E$4:$E$102,R247+1)-INDEX($E$4:$E$102,R247))))</f>
        <v/>
      </c>
    </row>
    <row r="248">
      <c r="K248" s="14">
        <f>Data!A248</f>
        <v/>
      </c>
      <c r="L248" s="12">
        <f>IF(Occurrence!J248&lt;=0,-1,IFERROR(MATCH(Occurrence!J248,$D$4:$D$102,1),0))</f>
        <v/>
      </c>
      <c r="M248" s="9">
        <f>IF(L248&lt;0,0,IF(L248=0,Occurrence!J248*$I$11,IF(L248&gt;=99,Occurrence!J248*$I$12,INDEX($C$4:$C$102,L248)+(Occurrence!J248-INDEX($D$4:$D$102,L248))/(INDEX($D$4:$D$102,L248+1)-INDEX($D$4:$D$102,L248))*(INDEX($C$4:$C$102,L248+1)-INDEX($C$4:$C$102,L248)))))</f>
        <v/>
      </c>
      <c r="N248" s="12">
        <f>IF(Occurrence!K248&lt;=0,-1,IFERROR(MATCH(Occurrence!K248,$D$4:$D$102,1),0))</f>
        <v/>
      </c>
      <c r="O248" s="9">
        <f>IF(N248&lt;0,0,IF(N248=0,Occurrence!K248*$I$11,IF(N248&gt;=99,Occurrence!K248*$I$12,INDEX($C$4:$C$102,N248)+(Occurrence!K248-INDEX($D$4:$D$102,N248))/(INDEX($D$4:$D$102,N248+1)-INDEX($D$4:$D$102,N248))*(INDEX($C$4:$C$102,N248+1)-INDEX($C$4:$C$102,N248)))))</f>
        <v/>
      </c>
      <c r="P248" s="12">
        <f>IFERROR(MATCH(Data!X248,$F$4:$F$102,1),0)</f>
        <v/>
      </c>
      <c r="Q248" s="9">
        <f>IF(P248=0,Data!X248+$I$13,IF(P248&gt;=99,Data!X248+$I$14,INDEX($E$4:$E$102,P248)+(Data!X248-INDEX($F$4:$F$102,P248))/(INDEX($F$4:$F$102,P248+1)-INDEX($F$4:$F$102,P248))*(INDEX($E$4:$E$102,P248+1)-INDEX($E$4:$E$102,P248))))</f>
        <v/>
      </c>
      <c r="R248" s="12">
        <f>IFERROR(MATCH(Data!Y248,$F$4:$F$102,1),0)</f>
        <v/>
      </c>
      <c r="S248" s="9">
        <f>IF(R248=0,Data!Y248+$I$13,IF(R248&gt;=99,Data!Y248+$I$14,INDEX($E$4:$E$102,R248)+(Data!Y248-INDEX($F$4:$F$102,R248))/(INDEX($F$4:$F$102,R248+1)-INDEX($F$4:$F$102,R248))*(INDEX($E$4:$E$102,R248+1)-INDEX($E$4:$E$102,R248))))</f>
        <v/>
      </c>
    </row>
    <row r="249">
      <c r="K249" s="14">
        <f>Data!A249</f>
        <v/>
      </c>
      <c r="L249" s="12">
        <f>IF(Occurrence!J249&lt;=0,-1,IFERROR(MATCH(Occurrence!J249,$D$4:$D$102,1),0))</f>
        <v/>
      </c>
      <c r="M249" s="9">
        <f>IF(L249&lt;0,0,IF(L249=0,Occurrence!J249*$I$11,IF(L249&gt;=99,Occurrence!J249*$I$12,INDEX($C$4:$C$102,L249)+(Occurrence!J249-INDEX($D$4:$D$102,L249))/(INDEX($D$4:$D$102,L249+1)-INDEX($D$4:$D$102,L249))*(INDEX($C$4:$C$102,L249+1)-INDEX($C$4:$C$102,L249)))))</f>
        <v/>
      </c>
      <c r="N249" s="12">
        <f>IF(Occurrence!K249&lt;=0,-1,IFERROR(MATCH(Occurrence!K249,$D$4:$D$102,1),0))</f>
        <v/>
      </c>
      <c r="O249" s="9">
        <f>IF(N249&lt;0,0,IF(N249=0,Occurrence!K249*$I$11,IF(N249&gt;=99,Occurrence!K249*$I$12,INDEX($C$4:$C$102,N249)+(Occurrence!K249-INDEX($D$4:$D$102,N249))/(INDEX($D$4:$D$102,N249+1)-INDEX($D$4:$D$102,N249))*(INDEX($C$4:$C$102,N249+1)-INDEX($C$4:$C$102,N249)))))</f>
        <v/>
      </c>
      <c r="P249" s="12">
        <f>IFERROR(MATCH(Data!X249,$F$4:$F$102,1),0)</f>
        <v/>
      </c>
      <c r="Q249" s="9">
        <f>IF(P249=0,Data!X249+$I$13,IF(P249&gt;=99,Data!X249+$I$14,INDEX($E$4:$E$102,P249)+(Data!X249-INDEX($F$4:$F$102,P249))/(INDEX($F$4:$F$102,P249+1)-INDEX($F$4:$F$102,P249))*(INDEX($E$4:$E$102,P249+1)-INDEX($E$4:$E$102,P249))))</f>
        <v/>
      </c>
      <c r="R249" s="12">
        <f>IFERROR(MATCH(Data!Y249,$F$4:$F$102,1),0)</f>
        <v/>
      </c>
      <c r="S249" s="9">
        <f>IF(R249=0,Data!Y249+$I$13,IF(R249&gt;=99,Data!Y249+$I$14,INDEX($E$4:$E$102,R249)+(Data!Y249-INDEX($F$4:$F$102,R249))/(INDEX($F$4:$F$102,R249+1)-INDEX($F$4:$F$102,R249))*(INDEX($E$4:$E$102,R249+1)-INDEX($E$4:$E$102,R249))))</f>
        <v/>
      </c>
    </row>
    <row r="250">
      <c r="K250" s="14">
        <f>Data!A250</f>
        <v/>
      </c>
      <c r="L250" s="12">
        <f>IF(Occurrence!J250&lt;=0,-1,IFERROR(MATCH(Occurrence!J250,$D$4:$D$102,1),0))</f>
        <v/>
      </c>
      <c r="M250" s="9">
        <f>IF(L250&lt;0,0,IF(L250=0,Occurrence!J250*$I$11,IF(L250&gt;=99,Occurrence!J250*$I$12,INDEX($C$4:$C$102,L250)+(Occurrence!J250-INDEX($D$4:$D$102,L250))/(INDEX($D$4:$D$102,L250+1)-INDEX($D$4:$D$102,L250))*(INDEX($C$4:$C$102,L250+1)-INDEX($C$4:$C$102,L250)))))</f>
        <v/>
      </c>
      <c r="N250" s="12">
        <f>IF(Occurrence!K250&lt;=0,-1,IFERROR(MATCH(Occurrence!K250,$D$4:$D$102,1),0))</f>
        <v/>
      </c>
      <c r="O250" s="9">
        <f>IF(N250&lt;0,0,IF(N250=0,Occurrence!K250*$I$11,IF(N250&gt;=99,Occurrence!K250*$I$12,INDEX($C$4:$C$102,N250)+(Occurrence!K250-INDEX($D$4:$D$102,N250))/(INDEX($D$4:$D$102,N250+1)-INDEX($D$4:$D$102,N250))*(INDEX($C$4:$C$102,N250+1)-INDEX($C$4:$C$102,N250)))))</f>
        <v/>
      </c>
      <c r="P250" s="12">
        <f>IFERROR(MATCH(Data!X250,$F$4:$F$102,1),0)</f>
        <v/>
      </c>
      <c r="Q250" s="9">
        <f>IF(P250=0,Data!X250+$I$13,IF(P250&gt;=99,Data!X250+$I$14,INDEX($E$4:$E$102,P250)+(Data!X250-INDEX($F$4:$F$102,P250))/(INDEX($F$4:$F$102,P250+1)-INDEX($F$4:$F$102,P250))*(INDEX($E$4:$E$102,P250+1)-INDEX($E$4:$E$102,P250))))</f>
        <v/>
      </c>
      <c r="R250" s="12">
        <f>IFERROR(MATCH(Data!Y250,$F$4:$F$102,1),0)</f>
        <v/>
      </c>
      <c r="S250" s="9">
        <f>IF(R250=0,Data!Y250+$I$13,IF(R250&gt;=99,Data!Y250+$I$14,INDEX($E$4:$E$102,R250)+(Data!Y250-INDEX($F$4:$F$102,R250))/(INDEX($F$4:$F$102,R250+1)-INDEX($F$4:$F$102,R250))*(INDEX($E$4:$E$102,R250+1)-INDEX($E$4:$E$102,R250))))</f>
        <v/>
      </c>
    </row>
    <row r="251">
      <c r="K251" s="14">
        <f>Data!A251</f>
        <v/>
      </c>
      <c r="L251" s="12">
        <f>IF(Occurrence!J251&lt;=0,-1,IFERROR(MATCH(Occurrence!J251,$D$4:$D$102,1),0))</f>
        <v/>
      </c>
      <c r="M251" s="9">
        <f>IF(L251&lt;0,0,IF(L251=0,Occurrence!J251*$I$11,IF(L251&gt;=99,Occurrence!J251*$I$12,INDEX($C$4:$C$102,L251)+(Occurrence!J251-INDEX($D$4:$D$102,L251))/(INDEX($D$4:$D$102,L251+1)-INDEX($D$4:$D$102,L251))*(INDEX($C$4:$C$102,L251+1)-INDEX($C$4:$C$102,L251)))))</f>
        <v/>
      </c>
      <c r="N251" s="12">
        <f>IF(Occurrence!K251&lt;=0,-1,IFERROR(MATCH(Occurrence!K251,$D$4:$D$102,1),0))</f>
        <v/>
      </c>
      <c r="O251" s="9">
        <f>IF(N251&lt;0,0,IF(N251=0,Occurrence!K251*$I$11,IF(N251&gt;=99,Occurrence!K251*$I$12,INDEX($C$4:$C$102,N251)+(Occurrence!K251-INDEX($D$4:$D$102,N251))/(INDEX($D$4:$D$102,N251+1)-INDEX($D$4:$D$102,N251))*(INDEX($C$4:$C$102,N251+1)-INDEX($C$4:$C$102,N251)))))</f>
        <v/>
      </c>
      <c r="P251" s="12">
        <f>IFERROR(MATCH(Data!X251,$F$4:$F$102,1),0)</f>
        <v/>
      </c>
      <c r="Q251" s="9">
        <f>IF(P251=0,Data!X251+$I$13,IF(P251&gt;=99,Data!X251+$I$14,INDEX($E$4:$E$102,P251)+(Data!X251-INDEX($F$4:$F$102,P251))/(INDEX($F$4:$F$102,P251+1)-INDEX($F$4:$F$102,P251))*(INDEX($E$4:$E$102,P251+1)-INDEX($E$4:$E$102,P251))))</f>
        <v/>
      </c>
      <c r="R251" s="12">
        <f>IFERROR(MATCH(Data!Y251,$F$4:$F$102,1),0)</f>
        <v/>
      </c>
      <c r="S251" s="9">
        <f>IF(R251=0,Data!Y251+$I$13,IF(R251&gt;=99,Data!Y251+$I$14,INDEX($E$4:$E$102,R251)+(Data!Y251-INDEX($F$4:$F$102,R251))/(INDEX($F$4:$F$102,R251+1)-INDEX($F$4:$F$102,R251))*(INDEX($E$4:$E$102,R251+1)-INDEX($E$4:$E$102,R251))))</f>
        <v/>
      </c>
    </row>
    <row r="252">
      <c r="K252" s="14">
        <f>Data!A252</f>
        <v/>
      </c>
      <c r="L252" s="12">
        <f>IF(Occurrence!J252&lt;=0,-1,IFERROR(MATCH(Occurrence!J252,$D$4:$D$102,1),0))</f>
        <v/>
      </c>
      <c r="M252" s="9">
        <f>IF(L252&lt;0,0,IF(L252=0,Occurrence!J252*$I$11,IF(L252&gt;=99,Occurrence!J252*$I$12,INDEX($C$4:$C$102,L252)+(Occurrence!J252-INDEX($D$4:$D$102,L252))/(INDEX($D$4:$D$102,L252+1)-INDEX($D$4:$D$102,L252))*(INDEX($C$4:$C$102,L252+1)-INDEX($C$4:$C$102,L252)))))</f>
        <v/>
      </c>
      <c r="N252" s="12">
        <f>IF(Occurrence!K252&lt;=0,-1,IFERROR(MATCH(Occurrence!K252,$D$4:$D$102,1),0))</f>
        <v/>
      </c>
      <c r="O252" s="9">
        <f>IF(N252&lt;0,0,IF(N252=0,Occurrence!K252*$I$11,IF(N252&gt;=99,Occurrence!K252*$I$12,INDEX($C$4:$C$102,N252)+(Occurrence!K252-INDEX($D$4:$D$102,N252))/(INDEX($D$4:$D$102,N252+1)-INDEX($D$4:$D$102,N252))*(INDEX($C$4:$C$102,N252+1)-INDEX($C$4:$C$102,N252)))))</f>
        <v/>
      </c>
      <c r="P252" s="12">
        <f>IFERROR(MATCH(Data!X252,$F$4:$F$102,1),0)</f>
        <v/>
      </c>
      <c r="Q252" s="9">
        <f>IF(P252=0,Data!X252+$I$13,IF(P252&gt;=99,Data!X252+$I$14,INDEX($E$4:$E$102,P252)+(Data!X252-INDEX($F$4:$F$102,P252))/(INDEX($F$4:$F$102,P252+1)-INDEX($F$4:$F$102,P252))*(INDEX($E$4:$E$102,P252+1)-INDEX($E$4:$E$102,P252))))</f>
        <v/>
      </c>
      <c r="R252" s="12">
        <f>IFERROR(MATCH(Data!Y252,$F$4:$F$102,1),0)</f>
        <v/>
      </c>
      <c r="S252" s="9">
        <f>IF(R252=0,Data!Y252+$I$13,IF(R252&gt;=99,Data!Y252+$I$14,INDEX($E$4:$E$102,R252)+(Data!Y252-INDEX($F$4:$F$102,R252))/(INDEX($F$4:$F$102,R252+1)-INDEX($F$4:$F$102,R252))*(INDEX($E$4:$E$102,R252+1)-INDEX($E$4:$E$102,R252))))</f>
        <v/>
      </c>
    </row>
    <row r="253">
      <c r="K253" s="14">
        <f>Data!A253</f>
        <v/>
      </c>
      <c r="L253" s="12">
        <f>IF(Occurrence!J253&lt;=0,-1,IFERROR(MATCH(Occurrence!J253,$D$4:$D$102,1),0))</f>
        <v/>
      </c>
      <c r="M253" s="9">
        <f>IF(L253&lt;0,0,IF(L253=0,Occurrence!J253*$I$11,IF(L253&gt;=99,Occurrence!J253*$I$12,INDEX($C$4:$C$102,L253)+(Occurrence!J253-INDEX($D$4:$D$102,L253))/(INDEX($D$4:$D$102,L253+1)-INDEX($D$4:$D$102,L253))*(INDEX($C$4:$C$102,L253+1)-INDEX($C$4:$C$102,L253)))))</f>
        <v/>
      </c>
      <c r="N253" s="12">
        <f>IF(Occurrence!K253&lt;=0,-1,IFERROR(MATCH(Occurrence!K253,$D$4:$D$102,1),0))</f>
        <v/>
      </c>
      <c r="O253" s="9">
        <f>IF(N253&lt;0,0,IF(N253=0,Occurrence!K253*$I$11,IF(N253&gt;=99,Occurrence!K253*$I$12,INDEX($C$4:$C$102,N253)+(Occurrence!K253-INDEX($D$4:$D$102,N253))/(INDEX($D$4:$D$102,N253+1)-INDEX($D$4:$D$102,N253))*(INDEX($C$4:$C$102,N253+1)-INDEX($C$4:$C$102,N253)))))</f>
        <v/>
      </c>
      <c r="P253" s="12">
        <f>IFERROR(MATCH(Data!X253,$F$4:$F$102,1),0)</f>
        <v/>
      </c>
      <c r="Q253" s="9">
        <f>IF(P253=0,Data!X253+$I$13,IF(P253&gt;=99,Data!X253+$I$14,INDEX($E$4:$E$102,P253)+(Data!X253-INDEX($F$4:$F$102,P253))/(INDEX($F$4:$F$102,P253+1)-INDEX($F$4:$F$102,P253))*(INDEX($E$4:$E$102,P253+1)-INDEX($E$4:$E$102,P253))))</f>
        <v/>
      </c>
      <c r="R253" s="12">
        <f>IFERROR(MATCH(Data!Y253,$F$4:$F$102,1),0)</f>
        <v/>
      </c>
      <c r="S253" s="9">
        <f>IF(R253=0,Data!Y253+$I$13,IF(R253&gt;=99,Data!Y253+$I$14,INDEX($E$4:$E$102,R253)+(Data!Y253-INDEX($F$4:$F$102,R253))/(INDEX($F$4:$F$102,R253+1)-INDEX($F$4:$F$102,R253))*(INDEX($E$4:$E$102,R253+1)-INDEX($E$4:$E$102,R253))))</f>
        <v/>
      </c>
    </row>
    <row r="254">
      <c r="K254" s="14">
        <f>Data!A254</f>
        <v/>
      </c>
      <c r="L254" s="12">
        <f>IF(Occurrence!J254&lt;=0,-1,IFERROR(MATCH(Occurrence!J254,$D$4:$D$102,1),0))</f>
        <v/>
      </c>
      <c r="M254" s="9">
        <f>IF(L254&lt;0,0,IF(L254=0,Occurrence!J254*$I$11,IF(L254&gt;=99,Occurrence!J254*$I$12,INDEX($C$4:$C$102,L254)+(Occurrence!J254-INDEX($D$4:$D$102,L254))/(INDEX($D$4:$D$102,L254+1)-INDEX($D$4:$D$102,L254))*(INDEX($C$4:$C$102,L254+1)-INDEX($C$4:$C$102,L254)))))</f>
        <v/>
      </c>
      <c r="N254" s="12">
        <f>IF(Occurrence!K254&lt;=0,-1,IFERROR(MATCH(Occurrence!K254,$D$4:$D$102,1),0))</f>
        <v/>
      </c>
      <c r="O254" s="9">
        <f>IF(N254&lt;0,0,IF(N254=0,Occurrence!K254*$I$11,IF(N254&gt;=99,Occurrence!K254*$I$12,INDEX($C$4:$C$102,N254)+(Occurrence!K254-INDEX($D$4:$D$102,N254))/(INDEX($D$4:$D$102,N254+1)-INDEX($D$4:$D$102,N254))*(INDEX($C$4:$C$102,N254+1)-INDEX($C$4:$C$102,N254)))))</f>
        <v/>
      </c>
      <c r="P254" s="12">
        <f>IFERROR(MATCH(Data!X254,$F$4:$F$102,1),0)</f>
        <v/>
      </c>
      <c r="Q254" s="9">
        <f>IF(P254=0,Data!X254+$I$13,IF(P254&gt;=99,Data!X254+$I$14,INDEX($E$4:$E$102,P254)+(Data!X254-INDEX($F$4:$F$102,P254))/(INDEX($F$4:$F$102,P254+1)-INDEX($F$4:$F$102,P254))*(INDEX($E$4:$E$102,P254+1)-INDEX($E$4:$E$102,P254))))</f>
        <v/>
      </c>
      <c r="R254" s="12">
        <f>IFERROR(MATCH(Data!Y254,$F$4:$F$102,1),0)</f>
        <v/>
      </c>
      <c r="S254" s="9">
        <f>IF(R254=0,Data!Y254+$I$13,IF(R254&gt;=99,Data!Y254+$I$14,INDEX($E$4:$E$102,R254)+(Data!Y254-INDEX($F$4:$F$102,R254))/(INDEX($F$4:$F$102,R254+1)-INDEX($F$4:$F$102,R254))*(INDEX($E$4:$E$102,R254+1)-INDEX($E$4:$E$102,R254))))</f>
        <v/>
      </c>
    </row>
    <row r="255">
      <c r="K255" s="14">
        <f>Data!A255</f>
        <v/>
      </c>
      <c r="L255" s="12">
        <f>IF(Occurrence!J255&lt;=0,-1,IFERROR(MATCH(Occurrence!J255,$D$4:$D$102,1),0))</f>
        <v/>
      </c>
      <c r="M255" s="9">
        <f>IF(L255&lt;0,0,IF(L255=0,Occurrence!J255*$I$11,IF(L255&gt;=99,Occurrence!J255*$I$12,INDEX($C$4:$C$102,L255)+(Occurrence!J255-INDEX($D$4:$D$102,L255))/(INDEX($D$4:$D$102,L255+1)-INDEX($D$4:$D$102,L255))*(INDEX($C$4:$C$102,L255+1)-INDEX($C$4:$C$102,L255)))))</f>
        <v/>
      </c>
      <c r="N255" s="12">
        <f>IF(Occurrence!K255&lt;=0,-1,IFERROR(MATCH(Occurrence!K255,$D$4:$D$102,1),0))</f>
        <v/>
      </c>
      <c r="O255" s="9">
        <f>IF(N255&lt;0,0,IF(N255=0,Occurrence!K255*$I$11,IF(N255&gt;=99,Occurrence!K255*$I$12,INDEX($C$4:$C$102,N255)+(Occurrence!K255-INDEX($D$4:$D$102,N255))/(INDEX($D$4:$D$102,N255+1)-INDEX($D$4:$D$102,N255))*(INDEX($C$4:$C$102,N255+1)-INDEX($C$4:$C$102,N255)))))</f>
        <v/>
      </c>
      <c r="P255" s="12">
        <f>IFERROR(MATCH(Data!X255,$F$4:$F$102,1),0)</f>
        <v/>
      </c>
      <c r="Q255" s="9">
        <f>IF(P255=0,Data!X255+$I$13,IF(P255&gt;=99,Data!X255+$I$14,INDEX($E$4:$E$102,P255)+(Data!X255-INDEX($F$4:$F$102,P255))/(INDEX($F$4:$F$102,P255+1)-INDEX($F$4:$F$102,P255))*(INDEX($E$4:$E$102,P255+1)-INDEX($E$4:$E$102,P255))))</f>
        <v/>
      </c>
      <c r="R255" s="12">
        <f>IFERROR(MATCH(Data!Y255,$F$4:$F$102,1),0)</f>
        <v/>
      </c>
      <c r="S255" s="9">
        <f>IF(R255=0,Data!Y255+$I$13,IF(R255&gt;=99,Data!Y255+$I$14,INDEX($E$4:$E$102,R255)+(Data!Y255-INDEX($F$4:$F$102,R255))/(INDEX($F$4:$F$102,R255+1)-INDEX($F$4:$F$102,R255))*(INDEX($E$4:$E$102,R255+1)-INDEX($E$4:$E$102,R255))))</f>
        <v/>
      </c>
    </row>
    <row r="256">
      <c r="K256" s="14">
        <f>Data!A256</f>
        <v/>
      </c>
      <c r="L256" s="12">
        <f>IF(Occurrence!J256&lt;=0,-1,IFERROR(MATCH(Occurrence!J256,$D$4:$D$102,1),0))</f>
        <v/>
      </c>
      <c r="M256" s="9">
        <f>IF(L256&lt;0,0,IF(L256=0,Occurrence!J256*$I$11,IF(L256&gt;=99,Occurrence!J256*$I$12,INDEX($C$4:$C$102,L256)+(Occurrence!J256-INDEX($D$4:$D$102,L256))/(INDEX($D$4:$D$102,L256+1)-INDEX($D$4:$D$102,L256))*(INDEX($C$4:$C$102,L256+1)-INDEX($C$4:$C$102,L256)))))</f>
        <v/>
      </c>
      <c r="N256" s="12">
        <f>IF(Occurrence!K256&lt;=0,-1,IFERROR(MATCH(Occurrence!K256,$D$4:$D$102,1),0))</f>
        <v/>
      </c>
      <c r="O256" s="9">
        <f>IF(N256&lt;0,0,IF(N256=0,Occurrence!K256*$I$11,IF(N256&gt;=99,Occurrence!K256*$I$12,INDEX($C$4:$C$102,N256)+(Occurrence!K256-INDEX($D$4:$D$102,N256))/(INDEX($D$4:$D$102,N256+1)-INDEX($D$4:$D$102,N256))*(INDEX($C$4:$C$102,N256+1)-INDEX($C$4:$C$102,N256)))))</f>
        <v/>
      </c>
      <c r="P256" s="12">
        <f>IFERROR(MATCH(Data!X256,$F$4:$F$102,1),0)</f>
        <v/>
      </c>
      <c r="Q256" s="9">
        <f>IF(P256=0,Data!X256+$I$13,IF(P256&gt;=99,Data!X256+$I$14,INDEX($E$4:$E$102,P256)+(Data!X256-INDEX($F$4:$F$102,P256))/(INDEX($F$4:$F$102,P256+1)-INDEX($F$4:$F$102,P256))*(INDEX($E$4:$E$102,P256+1)-INDEX($E$4:$E$102,P256))))</f>
        <v/>
      </c>
      <c r="R256" s="12">
        <f>IFERROR(MATCH(Data!Y256,$F$4:$F$102,1),0)</f>
        <v/>
      </c>
      <c r="S256" s="9">
        <f>IF(R256=0,Data!Y256+$I$13,IF(R256&gt;=99,Data!Y256+$I$14,INDEX($E$4:$E$102,R256)+(Data!Y256-INDEX($F$4:$F$102,R256))/(INDEX($F$4:$F$102,R256+1)-INDEX($F$4:$F$102,R256))*(INDEX($E$4:$E$102,R256+1)-INDEX($E$4:$E$102,R256))))</f>
        <v/>
      </c>
    </row>
    <row r="257">
      <c r="K257" s="14">
        <f>Data!A257</f>
        <v/>
      </c>
      <c r="L257" s="12">
        <f>IF(Occurrence!J257&lt;=0,-1,IFERROR(MATCH(Occurrence!J257,$D$4:$D$102,1),0))</f>
        <v/>
      </c>
      <c r="M257" s="9">
        <f>IF(L257&lt;0,0,IF(L257=0,Occurrence!J257*$I$11,IF(L257&gt;=99,Occurrence!J257*$I$12,INDEX($C$4:$C$102,L257)+(Occurrence!J257-INDEX($D$4:$D$102,L257))/(INDEX($D$4:$D$102,L257+1)-INDEX($D$4:$D$102,L257))*(INDEX($C$4:$C$102,L257+1)-INDEX($C$4:$C$102,L257)))))</f>
        <v/>
      </c>
      <c r="N257" s="12">
        <f>IF(Occurrence!K257&lt;=0,-1,IFERROR(MATCH(Occurrence!K257,$D$4:$D$102,1),0))</f>
        <v/>
      </c>
      <c r="O257" s="9">
        <f>IF(N257&lt;0,0,IF(N257=0,Occurrence!K257*$I$11,IF(N257&gt;=99,Occurrence!K257*$I$12,INDEX($C$4:$C$102,N257)+(Occurrence!K257-INDEX($D$4:$D$102,N257))/(INDEX($D$4:$D$102,N257+1)-INDEX($D$4:$D$102,N257))*(INDEX($C$4:$C$102,N257+1)-INDEX($C$4:$C$102,N257)))))</f>
        <v/>
      </c>
      <c r="P257" s="12">
        <f>IFERROR(MATCH(Data!X257,$F$4:$F$102,1),0)</f>
        <v/>
      </c>
      <c r="Q257" s="9">
        <f>IF(P257=0,Data!X257+$I$13,IF(P257&gt;=99,Data!X257+$I$14,INDEX($E$4:$E$102,P257)+(Data!X257-INDEX($F$4:$F$102,P257))/(INDEX($F$4:$F$102,P257+1)-INDEX($F$4:$F$102,P257))*(INDEX($E$4:$E$102,P257+1)-INDEX($E$4:$E$102,P257))))</f>
        <v/>
      </c>
      <c r="R257" s="12">
        <f>IFERROR(MATCH(Data!Y257,$F$4:$F$102,1),0)</f>
        <v/>
      </c>
      <c r="S257" s="9">
        <f>IF(R257=0,Data!Y257+$I$13,IF(R257&gt;=99,Data!Y257+$I$14,INDEX($E$4:$E$102,R257)+(Data!Y257-INDEX($F$4:$F$102,R257))/(INDEX($F$4:$F$102,R257+1)-INDEX($F$4:$F$102,R257))*(INDEX($E$4:$E$102,R257+1)-INDEX($E$4:$E$102,R257))))</f>
        <v/>
      </c>
    </row>
    <row r="258">
      <c r="K258" s="14">
        <f>Data!A258</f>
        <v/>
      </c>
      <c r="L258" s="12">
        <f>IF(Occurrence!J258&lt;=0,-1,IFERROR(MATCH(Occurrence!J258,$D$4:$D$102,1),0))</f>
        <v/>
      </c>
      <c r="M258" s="9">
        <f>IF(L258&lt;0,0,IF(L258=0,Occurrence!J258*$I$11,IF(L258&gt;=99,Occurrence!J258*$I$12,INDEX($C$4:$C$102,L258)+(Occurrence!J258-INDEX($D$4:$D$102,L258))/(INDEX($D$4:$D$102,L258+1)-INDEX($D$4:$D$102,L258))*(INDEX($C$4:$C$102,L258+1)-INDEX($C$4:$C$102,L258)))))</f>
        <v/>
      </c>
      <c r="N258" s="12">
        <f>IF(Occurrence!K258&lt;=0,-1,IFERROR(MATCH(Occurrence!K258,$D$4:$D$102,1),0))</f>
        <v/>
      </c>
      <c r="O258" s="9">
        <f>IF(N258&lt;0,0,IF(N258=0,Occurrence!K258*$I$11,IF(N258&gt;=99,Occurrence!K258*$I$12,INDEX($C$4:$C$102,N258)+(Occurrence!K258-INDEX($D$4:$D$102,N258))/(INDEX($D$4:$D$102,N258+1)-INDEX($D$4:$D$102,N258))*(INDEX($C$4:$C$102,N258+1)-INDEX($C$4:$C$102,N258)))))</f>
        <v/>
      </c>
      <c r="P258" s="12">
        <f>IFERROR(MATCH(Data!X258,$F$4:$F$102,1),0)</f>
        <v/>
      </c>
      <c r="Q258" s="9">
        <f>IF(P258=0,Data!X258+$I$13,IF(P258&gt;=99,Data!X258+$I$14,INDEX($E$4:$E$102,P258)+(Data!X258-INDEX($F$4:$F$102,P258))/(INDEX($F$4:$F$102,P258+1)-INDEX($F$4:$F$102,P258))*(INDEX($E$4:$E$102,P258+1)-INDEX($E$4:$E$102,P258))))</f>
        <v/>
      </c>
      <c r="R258" s="12">
        <f>IFERROR(MATCH(Data!Y258,$F$4:$F$102,1),0)</f>
        <v/>
      </c>
      <c r="S258" s="9">
        <f>IF(R258=0,Data!Y258+$I$13,IF(R258&gt;=99,Data!Y258+$I$14,INDEX($E$4:$E$102,R258)+(Data!Y258-INDEX($F$4:$F$102,R258))/(INDEX($F$4:$F$102,R258+1)-INDEX($F$4:$F$102,R258))*(INDEX($E$4:$E$102,R258+1)-INDEX($E$4:$E$102,R258))))</f>
        <v/>
      </c>
    </row>
    <row r="259">
      <c r="K259" s="14">
        <f>Data!A259</f>
        <v/>
      </c>
      <c r="L259" s="12">
        <f>IF(Occurrence!J259&lt;=0,-1,IFERROR(MATCH(Occurrence!J259,$D$4:$D$102,1),0))</f>
        <v/>
      </c>
      <c r="M259" s="9">
        <f>IF(L259&lt;0,0,IF(L259=0,Occurrence!J259*$I$11,IF(L259&gt;=99,Occurrence!J259*$I$12,INDEX($C$4:$C$102,L259)+(Occurrence!J259-INDEX($D$4:$D$102,L259))/(INDEX($D$4:$D$102,L259+1)-INDEX($D$4:$D$102,L259))*(INDEX($C$4:$C$102,L259+1)-INDEX($C$4:$C$102,L259)))))</f>
        <v/>
      </c>
      <c r="N259" s="12">
        <f>IF(Occurrence!K259&lt;=0,-1,IFERROR(MATCH(Occurrence!K259,$D$4:$D$102,1),0))</f>
        <v/>
      </c>
      <c r="O259" s="9">
        <f>IF(N259&lt;0,0,IF(N259=0,Occurrence!K259*$I$11,IF(N259&gt;=99,Occurrence!K259*$I$12,INDEX($C$4:$C$102,N259)+(Occurrence!K259-INDEX($D$4:$D$102,N259))/(INDEX($D$4:$D$102,N259+1)-INDEX($D$4:$D$102,N259))*(INDEX($C$4:$C$102,N259+1)-INDEX($C$4:$C$102,N259)))))</f>
        <v/>
      </c>
      <c r="P259" s="12">
        <f>IFERROR(MATCH(Data!X259,$F$4:$F$102,1),0)</f>
        <v/>
      </c>
      <c r="Q259" s="9">
        <f>IF(P259=0,Data!X259+$I$13,IF(P259&gt;=99,Data!X259+$I$14,INDEX($E$4:$E$102,P259)+(Data!X259-INDEX($F$4:$F$102,P259))/(INDEX($F$4:$F$102,P259+1)-INDEX($F$4:$F$102,P259))*(INDEX($E$4:$E$102,P259+1)-INDEX($E$4:$E$102,P259))))</f>
        <v/>
      </c>
      <c r="R259" s="12">
        <f>IFERROR(MATCH(Data!Y259,$F$4:$F$102,1),0)</f>
        <v/>
      </c>
      <c r="S259" s="9">
        <f>IF(R259=0,Data!Y259+$I$13,IF(R259&gt;=99,Data!Y259+$I$14,INDEX($E$4:$E$102,R259)+(Data!Y259-INDEX($F$4:$F$102,R259))/(INDEX($F$4:$F$102,R259+1)-INDEX($F$4:$F$102,R259))*(INDEX($E$4:$E$102,R259+1)-INDEX($E$4:$E$102,R259))))</f>
        <v/>
      </c>
    </row>
    <row r="260">
      <c r="K260" s="14">
        <f>Data!A260</f>
        <v/>
      </c>
      <c r="L260" s="12">
        <f>IF(Occurrence!J260&lt;=0,-1,IFERROR(MATCH(Occurrence!J260,$D$4:$D$102,1),0))</f>
        <v/>
      </c>
      <c r="M260" s="9">
        <f>IF(L260&lt;0,0,IF(L260=0,Occurrence!J260*$I$11,IF(L260&gt;=99,Occurrence!J260*$I$12,INDEX($C$4:$C$102,L260)+(Occurrence!J260-INDEX($D$4:$D$102,L260))/(INDEX($D$4:$D$102,L260+1)-INDEX($D$4:$D$102,L260))*(INDEX($C$4:$C$102,L260+1)-INDEX($C$4:$C$102,L260)))))</f>
        <v/>
      </c>
      <c r="N260" s="12">
        <f>IF(Occurrence!K260&lt;=0,-1,IFERROR(MATCH(Occurrence!K260,$D$4:$D$102,1),0))</f>
        <v/>
      </c>
      <c r="O260" s="9">
        <f>IF(N260&lt;0,0,IF(N260=0,Occurrence!K260*$I$11,IF(N260&gt;=99,Occurrence!K260*$I$12,INDEX($C$4:$C$102,N260)+(Occurrence!K260-INDEX($D$4:$D$102,N260))/(INDEX($D$4:$D$102,N260+1)-INDEX($D$4:$D$102,N260))*(INDEX($C$4:$C$102,N260+1)-INDEX($C$4:$C$102,N260)))))</f>
        <v/>
      </c>
      <c r="P260" s="12">
        <f>IFERROR(MATCH(Data!X260,$F$4:$F$102,1),0)</f>
        <v/>
      </c>
      <c r="Q260" s="9">
        <f>IF(P260=0,Data!X260+$I$13,IF(P260&gt;=99,Data!X260+$I$14,INDEX($E$4:$E$102,P260)+(Data!X260-INDEX($F$4:$F$102,P260))/(INDEX($F$4:$F$102,P260+1)-INDEX($F$4:$F$102,P260))*(INDEX($E$4:$E$102,P260+1)-INDEX($E$4:$E$102,P260))))</f>
        <v/>
      </c>
      <c r="R260" s="12">
        <f>IFERROR(MATCH(Data!Y260,$F$4:$F$102,1),0)</f>
        <v/>
      </c>
      <c r="S260" s="9">
        <f>IF(R260=0,Data!Y260+$I$13,IF(R260&gt;=99,Data!Y260+$I$14,INDEX($E$4:$E$102,R260)+(Data!Y260-INDEX($F$4:$F$102,R260))/(INDEX($F$4:$F$102,R260+1)-INDEX($F$4:$F$102,R260))*(INDEX($E$4:$E$102,R260+1)-INDEX($E$4:$E$102,R260))))</f>
        <v/>
      </c>
    </row>
    <row r="261">
      <c r="K261" s="14">
        <f>Data!A261</f>
        <v/>
      </c>
      <c r="L261" s="12">
        <f>IF(Occurrence!J261&lt;=0,-1,IFERROR(MATCH(Occurrence!J261,$D$4:$D$102,1),0))</f>
        <v/>
      </c>
      <c r="M261" s="9">
        <f>IF(L261&lt;0,0,IF(L261=0,Occurrence!J261*$I$11,IF(L261&gt;=99,Occurrence!J261*$I$12,INDEX($C$4:$C$102,L261)+(Occurrence!J261-INDEX($D$4:$D$102,L261))/(INDEX($D$4:$D$102,L261+1)-INDEX($D$4:$D$102,L261))*(INDEX($C$4:$C$102,L261+1)-INDEX($C$4:$C$102,L261)))))</f>
        <v/>
      </c>
      <c r="N261" s="12">
        <f>IF(Occurrence!K261&lt;=0,-1,IFERROR(MATCH(Occurrence!K261,$D$4:$D$102,1),0))</f>
        <v/>
      </c>
      <c r="O261" s="9">
        <f>IF(N261&lt;0,0,IF(N261=0,Occurrence!K261*$I$11,IF(N261&gt;=99,Occurrence!K261*$I$12,INDEX($C$4:$C$102,N261)+(Occurrence!K261-INDEX($D$4:$D$102,N261))/(INDEX($D$4:$D$102,N261+1)-INDEX($D$4:$D$102,N261))*(INDEX($C$4:$C$102,N261+1)-INDEX($C$4:$C$102,N261)))))</f>
        <v/>
      </c>
      <c r="P261" s="12">
        <f>IFERROR(MATCH(Data!X261,$F$4:$F$102,1),0)</f>
        <v/>
      </c>
      <c r="Q261" s="9">
        <f>IF(P261=0,Data!X261+$I$13,IF(P261&gt;=99,Data!X261+$I$14,INDEX($E$4:$E$102,P261)+(Data!X261-INDEX($F$4:$F$102,P261))/(INDEX($F$4:$F$102,P261+1)-INDEX($F$4:$F$102,P261))*(INDEX($E$4:$E$102,P261+1)-INDEX($E$4:$E$102,P261))))</f>
        <v/>
      </c>
      <c r="R261" s="12">
        <f>IFERROR(MATCH(Data!Y261,$F$4:$F$102,1),0)</f>
        <v/>
      </c>
      <c r="S261" s="9">
        <f>IF(R261=0,Data!Y261+$I$13,IF(R261&gt;=99,Data!Y261+$I$14,INDEX($E$4:$E$102,R261)+(Data!Y261-INDEX($F$4:$F$102,R261))/(INDEX($F$4:$F$102,R261+1)-INDEX($F$4:$F$102,R261))*(INDEX($E$4:$E$102,R261+1)-INDEX($E$4:$E$102,R261))))</f>
        <v/>
      </c>
    </row>
    <row r="262">
      <c r="K262" s="14">
        <f>Data!A262</f>
        <v/>
      </c>
      <c r="L262" s="12">
        <f>IF(Occurrence!J262&lt;=0,-1,IFERROR(MATCH(Occurrence!J262,$D$4:$D$102,1),0))</f>
        <v/>
      </c>
      <c r="M262" s="9">
        <f>IF(L262&lt;0,0,IF(L262=0,Occurrence!J262*$I$11,IF(L262&gt;=99,Occurrence!J262*$I$12,INDEX($C$4:$C$102,L262)+(Occurrence!J262-INDEX($D$4:$D$102,L262))/(INDEX($D$4:$D$102,L262+1)-INDEX($D$4:$D$102,L262))*(INDEX($C$4:$C$102,L262+1)-INDEX($C$4:$C$102,L262)))))</f>
        <v/>
      </c>
      <c r="N262" s="12">
        <f>IF(Occurrence!K262&lt;=0,-1,IFERROR(MATCH(Occurrence!K262,$D$4:$D$102,1),0))</f>
        <v/>
      </c>
      <c r="O262" s="9">
        <f>IF(N262&lt;0,0,IF(N262=0,Occurrence!K262*$I$11,IF(N262&gt;=99,Occurrence!K262*$I$12,INDEX($C$4:$C$102,N262)+(Occurrence!K262-INDEX($D$4:$D$102,N262))/(INDEX($D$4:$D$102,N262+1)-INDEX($D$4:$D$102,N262))*(INDEX($C$4:$C$102,N262+1)-INDEX($C$4:$C$102,N262)))))</f>
        <v/>
      </c>
      <c r="P262" s="12">
        <f>IFERROR(MATCH(Data!X262,$F$4:$F$102,1),0)</f>
        <v/>
      </c>
      <c r="Q262" s="9">
        <f>IF(P262=0,Data!X262+$I$13,IF(P262&gt;=99,Data!X262+$I$14,INDEX($E$4:$E$102,P262)+(Data!X262-INDEX($F$4:$F$102,P262))/(INDEX($F$4:$F$102,P262+1)-INDEX($F$4:$F$102,P262))*(INDEX($E$4:$E$102,P262+1)-INDEX($E$4:$E$102,P262))))</f>
        <v/>
      </c>
      <c r="R262" s="12">
        <f>IFERROR(MATCH(Data!Y262,$F$4:$F$102,1),0)</f>
        <v/>
      </c>
      <c r="S262" s="9">
        <f>IF(R262=0,Data!Y262+$I$13,IF(R262&gt;=99,Data!Y262+$I$14,INDEX($E$4:$E$102,R262)+(Data!Y262-INDEX($F$4:$F$102,R262))/(INDEX($F$4:$F$102,R262+1)-INDEX($F$4:$F$102,R262))*(INDEX($E$4:$E$102,R262+1)-INDEX($E$4:$E$102,R262))))</f>
        <v/>
      </c>
    </row>
    <row r="263">
      <c r="K263" s="14">
        <f>Data!A263</f>
        <v/>
      </c>
      <c r="L263" s="12">
        <f>IF(Occurrence!J263&lt;=0,-1,IFERROR(MATCH(Occurrence!J263,$D$4:$D$102,1),0))</f>
        <v/>
      </c>
      <c r="M263" s="9">
        <f>IF(L263&lt;0,0,IF(L263=0,Occurrence!J263*$I$11,IF(L263&gt;=99,Occurrence!J263*$I$12,INDEX($C$4:$C$102,L263)+(Occurrence!J263-INDEX($D$4:$D$102,L263))/(INDEX($D$4:$D$102,L263+1)-INDEX($D$4:$D$102,L263))*(INDEX($C$4:$C$102,L263+1)-INDEX($C$4:$C$102,L263)))))</f>
        <v/>
      </c>
      <c r="N263" s="12">
        <f>IF(Occurrence!K263&lt;=0,-1,IFERROR(MATCH(Occurrence!K263,$D$4:$D$102,1),0))</f>
        <v/>
      </c>
      <c r="O263" s="9">
        <f>IF(N263&lt;0,0,IF(N263=0,Occurrence!K263*$I$11,IF(N263&gt;=99,Occurrence!K263*$I$12,INDEX($C$4:$C$102,N263)+(Occurrence!K263-INDEX($D$4:$D$102,N263))/(INDEX($D$4:$D$102,N263+1)-INDEX($D$4:$D$102,N263))*(INDEX($C$4:$C$102,N263+1)-INDEX($C$4:$C$102,N263)))))</f>
        <v/>
      </c>
      <c r="P263" s="12">
        <f>IFERROR(MATCH(Data!X263,$F$4:$F$102,1),0)</f>
        <v/>
      </c>
      <c r="Q263" s="9">
        <f>IF(P263=0,Data!X263+$I$13,IF(P263&gt;=99,Data!X263+$I$14,INDEX($E$4:$E$102,P263)+(Data!X263-INDEX($F$4:$F$102,P263))/(INDEX($F$4:$F$102,P263+1)-INDEX($F$4:$F$102,P263))*(INDEX($E$4:$E$102,P263+1)-INDEX($E$4:$E$102,P263))))</f>
        <v/>
      </c>
      <c r="R263" s="12">
        <f>IFERROR(MATCH(Data!Y263,$F$4:$F$102,1),0)</f>
        <v/>
      </c>
      <c r="S263" s="9">
        <f>IF(R263=0,Data!Y263+$I$13,IF(R263&gt;=99,Data!Y263+$I$14,INDEX($E$4:$E$102,R263)+(Data!Y263-INDEX($F$4:$F$102,R263))/(INDEX($F$4:$F$102,R263+1)-INDEX($F$4:$F$102,R263))*(INDEX($E$4:$E$102,R263+1)-INDEX($E$4:$E$102,R263))))</f>
        <v/>
      </c>
    </row>
    <row r="264">
      <c r="K264" s="14">
        <f>Data!A264</f>
        <v/>
      </c>
      <c r="L264" s="12">
        <f>IF(Occurrence!J264&lt;=0,-1,IFERROR(MATCH(Occurrence!J264,$D$4:$D$102,1),0))</f>
        <v/>
      </c>
      <c r="M264" s="9">
        <f>IF(L264&lt;0,0,IF(L264=0,Occurrence!J264*$I$11,IF(L264&gt;=99,Occurrence!J264*$I$12,INDEX($C$4:$C$102,L264)+(Occurrence!J264-INDEX($D$4:$D$102,L264))/(INDEX($D$4:$D$102,L264+1)-INDEX($D$4:$D$102,L264))*(INDEX($C$4:$C$102,L264+1)-INDEX($C$4:$C$102,L264)))))</f>
        <v/>
      </c>
      <c r="N264" s="12">
        <f>IF(Occurrence!K264&lt;=0,-1,IFERROR(MATCH(Occurrence!K264,$D$4:$D$102,1),0))</f>
        <v/>
      </c>
      <c r="O264" s="9">
        <f>IF(N264&lt;0,0,IF(N264=0,Occurrence!K264*$I$11,IF(N264&gt;=99,Occurrence!K264*$I$12,INDEX($C$4:$C$102,N264)+(Occurrence!K264-INDEX($D$4:$D$102,N264))/(INDEX($D$4:$D$102,N264+1)-INDEX($D$4:$D$102,N264))*(INDEX($C$4:$C$102,N264+1)-INDEX($C$4:$C$102,N264)))))</f>
        <v/>
      </c>
      <c r="P264" s="12">
        <f>IFERROR(MATCH(Data!X264,$F$4:$F$102,1),0)</f>
        <v/>
      </c>
      <c r="Q264" s="9">
        <f>IF(P264=0,Data!X264+$I$13,IF(P264&gt;=99,Data!X264+$I$14,INDEX($E$4:$E$102,P264)+(Data!X264-INDEX($F$4:$F$102,P264))/(INDEX($F$4:$F$102,P264+1)-INDEX($F$4:$F$102,P264))*(INDEX($E$4:$E$102,P264+1)-INDEX($E$4:$E$102,P264))))</f>
        <v/>
      </c>
      <c r="R264" s="12">
        <f>IFERROR(MATCH(Data!Y264,$F$4:$F$102,1),0)</f>
        <v/>
      </c>
      <c r="S264" s="9">
        <f>IF(R264=0,Data!Y264+$I$13,IF(R264&gt;=99,Data!Y264+$I$14,INDEX($E$4:$E$102,R264)+(Data!Y264-INDEX($F$4:$F$102,R264))/(INDEX($F$4:$F$102,R264+1)-INDEX($F$4:$F$102,R264))*(INDEX($E$4:$E$102,R264+1)-INDEX($E$4:$E$102,R264))))</f>
        <v/>
      </c>
    </row>
    <row r="265">
      <c r="K265" s="14">
        <f>Data!A265</f>
        <v/>
      </c>
      <c r="L265" s="12">
        <f>IF(Occurrence!J265&lt;=0,-1,IFERROR(MATCH(Occurrence!J265,$D$4:$D$102,1),0))</f>
        <v/>
      </c>
      <c r="M265" s="9">
        <f>IF(L265&lt;0,0,IF(L265=0,Occurrence!J265*$I$11,IF(L265&gt;=99,Occurrence!J265*$I$12,INDEX($C$4:$C$102,L265)+(Occurrence!J265-INDEX($D$4:$D$102,L265))/(INDEX($D$4:$D$102,L265+1)-INDEX($D$4:$D$102,L265))*(INDEX($C$4:$C$102,L265+1)-INDEX($C$4:$C$102,L265)))))</f>
        <v/>
      </c>
      <c r="N265" s="12">
        <f>IF(Occurrence!K265&lt;=0,-1,IFERROR(MATCH(Occurrence!K265,$D$4:$D$102,1),0))</f>
        <v/>
      </c>
      <c r="O265" s="9">
        <f>IF(N265&lt;0,0,IF(N265=0,Occurrence!K265*$I$11,IF(N265&gt;=99,Occurrence!K265*$I$12,INDEX($C$4:$C$102,N265)+(Occurrence!K265-INDEX($D$4:$D$102,N265))/(INDEX($D$4:$D$102,N265+1)-INDEX($D$4:$D$102,N265))*(INDEX($C$4:$C$102,N265+1)-INDEX($C$4:$C$102,N265)))))</f>
        <v/>
      </c>
      <c r="P265" s="12">
        <f>IFERROR(MATCH(Data!X265,$F$4:$F$102,1),0)</f>
        <v/>
      </c>
      <c r="Q265" s="9">
        <f>IF(P265=0,Data!X265+$I$13,IF(P265&gt;=99,Data!X265+$I$14,INDEX($E$4:$E$102,P265)+(Data!X265-INDEX($F$4:$F$102,P265))/(INDEX($F$4:$F$102,P265+1)-INDEX($F$4:$F$102,P265))*(INDEX($E$4:$E$102,P265+1)-INDEX($E$4:$E$102,P265))))</f>
        <v/>
      </c>
      <c r="R265" s="12">
        <f>IFERROR(MATCH(Data!Y265,$F$4:$F$102,1),0)</f>
        <v/>
      </c>
      <c r="S265" s="9">
        <f>IF(R265=0,Data!Y265+$I$13,IF(R265&gt;=99,Data!Y265+$I$14,INDEX($E$4:$E$102,R265)+(Data!Y265-INDEX($F$4:$F$102,R265))/(INDEX($F$4:$F$102,R265+1)-INDEX($F$4:$F$102,R265))*(INDEX($E$4:$E$102,R265+1)-INDEX($E$4:$E$102,R265))))</f>
        <v/>
      </c>
    </row>
    <row r="266">
      <c r="K266" s="14">
        <f>Data!A266</f>
        <v/>
      </c>
      <c r="L266" s="12">
        <f>IF(Occurrence!J266&lt;=0,-1,IFERROR(MATCH(Occurrence!J266,$D$4:$D$102,1),0))</f>
        <v/>
      </c>
      <c r="M266" s="9">
        <f>IF(L266&lt;0,0,IF(L266=0,Occurrence!J266*$I$11,IF(L266&gt;=99,Occurrence!J266*$I$12,INDEX($C$4:$C$102,L266)+(Occurrence!J266-INDEX($D$4:$D$102,L266))/(INDEX($D$4:$D$102,L266+1)-INDEX($D$4:$D$102,L266))*(INDEX($C$4:$C$102,L266+1)-INDEX($C$4:$C$102,L266)))))</f>
        <v/>
      </c>
      <c r="N266" s="12">
        <f>IF(Occurrence!K266&lt;=0,-1,IFERROR(MATCH(Occurrence!K266,$D$4:$D$102,1),0))</f>
        <v/>
      </c>
      <c r="O266" s="9">
        <f>IF(N266&lt;0,0,IF(N266=0,Occurrence!K266*$I$11,IF(N266&gt;=99,Occurrence!K266*$I$12,INDEX($C$4:$C$102,N266)+(Occurrence!K266-INDEX($D$4:$D$102,N266))/(INDEX($D$4:$D$102,N266+1)-INDEX($D$4:$D$102,N266))*(INDEX($C$4:$C$102,N266+1)-INDEX($C$4:$C$102,N266)))))</f>
        <v/>
      </c>
      <c r="P266" s="12">
        <f>IFERROR(MATCH(Data!X266,$F$4:$F$102,1),0)</f>
        <v/>
      </c>
      <c r="Q266" s="9">
        <f>IF(P266=0,Data!X266+$I$13,IF(P266&gt;=99,Data!X266+$I$14,INDEX($E$4:$E$102,P266)+(Data!X266-INDEX($F$4:$F$102,P266))/(INDEX($F$4:$F$102,P266+1)-INDEX($F$4:$F$102,P266))*(INDEX($E$4:$E$102,P266+1)-INDEX($E$4:$E$102,P266))))</f>
        <v/>
      </c>
      <c r="R266" s="12">
        <f>IFERROR(MATCH(Data!Y266,$F$4:$F$102,1),0)</f>
        <v/>
      </c>
      <c r="S266" s="9">
        <f>IF(R266=0,Data!Y266+$I$13,IF(R266&gt;=99,Data!Y266+$I$14,INDEX($E$4:$E$102,R266)+(Data!Y266-INDEX($F$4:$F$102,R266))/(INDEX($F$4:$F$102,R266+1)-INDEX($F$4:$F$102,R266))*(INDEX($E$4:$E$102,R266+1)-INDEX($E$4:$E$102,R266))))</f>
        <v/>
      </c>
    </row>
    <row r="267">
      <c r="K267" s="14">
        <f>Data!A267</f>
        <v/>
      </c>
      <c r="L267" s="12">
        <f>IF(Occurrence!J267&lt;=0,-1,IFERROR(MATCH(Occurrence!J267,$D$4:$D$102,1),0))</f>
        <v/>
      </c>
      <c r="M267" s="9">
        <f>IF(L267&lt;0,0,IF(L267=0,Occurrence!J267*$I$11,IF(L267&gt;=99,Occurrence!J267*$I$12,INDEX($C$4:$C$102,L267)+(Occurrence!J267-INDEX($D$4:$D$102,L267))/(INDEX($D$4:$D$102,L267+1)-INDEX($D$4:$D$102,L267))*(INDEX($C$4:$C$102,L267+1)-INDEX($C$4:$C$102,L267)))))</f>
        <v/>
      </c>
      <c r="N267" s="12">
        <f>IF(Occurrence!K267&lt;=0,-1,IFERROR(MATCH(Occurrence!K267,$D$4:$D$102,1),0))</f>
        <v/>
      </c>
      <c r="O267" s="9">
        <f>IF(N267&lt;0,0,IF(N267=0,Occurrence!K267*$I$11,IF(N267&gt;=99,Occurrence!K267*$I$12,INDEX($C$4:$C$102,N267)+(Occurrence!K267-INDEX($D$4:$D$102,N267))/(INDEX($D$4:$D$102,N267+1)-INDEX($D$4:$D$102,N267))*(INDEX($C$4:$C$102,N267+1)-INDEX($C$4:$C$102,N267)))))</f>
        <v/>
      </c>
      <c r="P267" s="12">
        <f>IFERROR(MATCH(Data!X267,$F$4:$F$102,1),0)</f>
        <v/>
      </c>
      <c r="Q267" s="9">
        <f>IF(P267=0,Data!X267+$I$13,IF(P267&gt;=99,Data!X267+$I$14,INDEX($E$4:$E$102,P267)+(Data!X267-INDEX($F$4:$F$102,P267))/(INDEX($F$4:$F$102,P267+1)-INDEX($F$4:$F$102,P267))*(INDEX($E$4:$E$102,P267+1)-INDEX($E$4:$E$102,P267))))</f>
        <v/>
      </c>
      <c r="R267" s="12">
        <f>IFERROR(MATCH(Data!Y267,$F$4:$F$102,1),0)</f>
        <v/>
      </c>
      <c r="S267" s="9">
        <f>IF(R267=0,Data!Y267+$I$13,IF(R267&gt;=99,Data!Y267+$I$14,INDEX($E$4:$E$102,R267)+(Data!Y267-INDEX($F$4:$F$102,R267))/(INDEX($F$4:$F$102,R267+1)-INDEX($F$4:$F$102,R267))*(INDEX($E$4:$E$102,R267+1)-INDEX($E$4:$E$102,R267))))</f>
        <v/>
      </c>
    </row>
    <row r="268">
      <c r="K268" s="14">
        <f>Data!A268</f>
        <v/>
      </c>
      <c r="L268" s="12">
        <f>IF(Occurrence!J268&lt;=0,-1,IFERROR(MATCH(Occurrence!J268,$D$4:$D$102,1),0))</f>
        <v/>
      </c>
      <c r="M268" s="9">
        <f>IF(L268&lt;0,0,IF(L268=0,Occurrence!J268*$I$11,IF(L268&gt;=99,Occurrence!J268*$I$12,INDEX($C$4:$C$102,L268)+(Occurrence!J268-INDEX($D$4:$D$102,L268))/(INDEX($D$4:$D$102,L268+1)-INDEX($D$4:$D$102,L268))*(INDEX($C$4:$C$102,L268+1)-INDEX($C$4:$C$102,L268)))))</f>
        <v/>
      </c>
      <c r="N268" s="12">
        <f>IF(Occurrence!K268&lt;=0,-1,IFERROR(MATCH(Occurrence!K268,$D$4:$D$102,1),0))</f>
        <v/>
      </c>
      <c r="O268" s="9">
        <f>IF(N268&lt;0,0,IF(N268=0,Occurrence!K268*$I$11,IF(N268&gt;=99,Occurrence!K268*$I$12,INDEX($C$4:$C$102,N268)+(Occurrence!K268-INDEX($D$4:$D$102,N268))/(INDEX($D$4:$D$102,N268+1)-INDEX($D$4:$D$102,N268))*(INDEX($C$4:$C$102,N268+1)-INDEX($C$4:$C$102,N268)))))</f>
        <v/>
      </c>
      <c r="P268" s="12">
        <f>IFERROR(MATCH(Data!X268,$F$4:$F$102,1),0)</f>
        <v/>
      </c>
      <c r="Q268" s="9">
        <f>IF(P268=0,Data!X268+$I$13,IF(P268&gt;=99,Data!X268+$I$14,INDEX($E$4:$E$102,P268)+(Data!X268-INDEX($F$4:$F$102,P268))/(INDEX($F$4:$F$102,P268+1)-INDEX($F$4:$F$102,P268))*(INDEX($E$4:$E$102,P268+1)-INDEX($E$4:$E$102,P268))))</f>
        <v/>
      </c>
      <c r="R268" s="12">
        <f>IFERROR(MATCH(Data!Y268,$F$4:$F$102,1),0)</f>
        <v/>
      </c>
      <c r="S268" s="9">
        <f>IF(R268=0,Data!Y268+$I$13,IF(R268&gt;=99,Data!Y268+$I$14,INDEX($E$4:$E$102,R268)+(Data!Y268-INDEX($F$4:$F$102,R268))/(INDEX($F$4:$F$102,R268+1)-INDEX($F$4:$F$102,R268))*(INDEX($E$4:$E$102,R268+1)-INDEX($E$4:$E$102,R268))))</f>
        <v/>
      </c>
    </row>
    <row r="269">
      <c r="K269" s="14">
        <f>Data!A269</f>
        <v/>
      </c>
      <c r="L269" s="12">
        <f>IF(Occurrence!J269&lt;=0,-1,IFERROR(MATCH(Occurrence!J269,$D$4:$D$102,1),0))</f>
        <v/>
      </c>
      <c r="M269" s="9">
        <f>IF(L269&lt;0,0,IF(L269=0,Occurrence!J269*$I$11,IF(L269&gt;=99,Occurrence!J269*$I$12,INDEX($C$4:$C$102,L269)+(Occurrence!J269-INDEX($D$4:$D$102,L269))/(INDEX($D$4:$D$102,L269+1)-INDEX($D$4:$D$102,L269))*(INDEX($C$4:$C$102,L269+1)-INDEX($C$4:$C$102,L269)))))</f>
        <v/>
      </c>
      <c r="N269" s="12">
        <f>IF(Occurrence!K269&lt;=0,-1,IFERROR(MATCH(Occurrence!K269,$D$4:$D$102,1),0))</f>
        <v/>
      </c>
      <c r="O269" s="9">
        <f>IF(N269&lt;0,0,IF(N269=0,Occurrence!K269*$I$11,IF(N269&gt;=99,Occurrence!K269*$I$12,INDEX($C$4:$C$102,N269)+(Occurrence!K269-INDEX($D$4:$D$102,N269))/(INDEX($D$4:$D$102,N269+1)-INDEX($D$4:$D$102,N269))*(INDEX($C$4:$C$102,N269+1)-INDEX($C$4:$C$102,N269)))))</f>
        <v/>
      </c>
      <c r="P269" s="12">
        <f>IFERROR(MATCH(Data!X269,$F$4:$F$102,1),0)</f>
        <v/>
      </c>
      <c r="Q269" s="9">
        <f>IF(P269=0,Data!X269+$I$13,IF(P269&gt;=99,Data!X269+$I$14,INDEX($E$4:$E$102,P269)+(Data!X269-INDEX($F$4:$F$102,P269))/(INDEX($F$4:$F$102,P269+1)-INDEX($F$4:$F$102,P269))*(INDEX($E$4:$E$102,P269+1)-INDEX($E$4:$E$102,P269))))</f>
        <v/>
      </c>
      <c r="R269" s="12">
        <f>IFERROR(MATCH(Data!Y269,$F$4:$F$102,1),0)</f>
        <v/>
      </c>
      <c r="S269" s="9">
        <f>IF(R269=0,Data!Y269+$I$13,IF(R269&gt;=99,Data!Y269+$I$14,INDEX($E$4:$E$102,R269)+(Data!Y269-INDEX($F$4:$F$102,R269))/(INDEX($F$4:$F$102,R269+1)-INDEX($F$4:$F$102,R269))*(INDEX($E$4:$E$102,R269+1)-INDEX($E$4:$E$102,R269))))</f>
        <v/>
      </c>
    </row>
    <row r="270">
      <c r="K270" s="14">
        <f>Data!A270</f>
        <v/>
      </c>
      <c r="L270" s="12">
        <f>IF(Occurrence!J270&lt;=0,-1,IFERROR(MATCH(Occurrence!J270,$D$4:$D$102,1),0))</f>
        <v/>
      </c>
      <c r="M270" s="9">
        <f>IF(L270&lt;0,0,IF(L270=0,Occurrence!J270*$I$11,IF(L270&gt;=99,Occurrence!J270*$I$12,INDEX($C$4:$C$102,L270)+(Occurrence!J270-INDEX($D$4:$D$102,L270))/(INDEX($D$4:$D$102,L270+1)-INDEX($D$4:$D$102,L270))*(INDEX($C$4:$C$102,L270+1)-INDEX($C$4:$C$102,L270)))))</f>
        <v/>
      </c>
      <c r="N270" s="12">
        <f>IF(Occurrence!K270&lt;=0,-1,IFERROR(MATCH(Occurrence!K270,$D$4:$D$102,1),0))</f>
        <v/>
      </c>
      <c r="O270" s="9">
        <f>IF(N270&lt;0,0,IF(N270=0,Occurrence!K270*$I$11,IF(N270&gt;=99,Occurrence!K270*$I$12,INDEX($C$4:$C$102,N270)+(Occurrence!K270-INDEX($D$4:$D$102,N270))/(INDEX($D$4:$D$102,N270+1)-INDEX($D$4:$D$102,N270))*(INDEX($C$4:$C$102,N270+1)-INDEX($C$4:$C$102,N270)))))</f>
        <v/>
      </c>
      <c r="P270" s="12">
        <f>IFERROR(MATCH(Data!X270,$F$4:$F$102,1),0)</f>
        <v/>
      </c>
      <c r="Q270" s="9">
        <f>IF(P270=0,Data!X270+$I$13,IF(P270&gt;=99,Data!X270+$I$14,INDEX($E$4:$E$102,P270)+(Data!X270-INDEX($F$4:$F$102,P270))/(INDEX($F$4:$F$102,P270+1)-INDEX($F$4:$F$102,P270))*(INDEX($E$4:$E$102,P270+1)-INDEX($E$4:$E$102,P270))))</f>
        <v/>
      </c>
      <c r="R270" s="12">
        <f>IFERROR(MATCH(Data!Y270,$F$4:$F$102,1),0)</f>
        <v/>
      </c>
      <c r="S270" s="9">
        <f>IF(R270=0,Data!Y270+$I$13,IF(R270&gt;=99,Data!Y270+$I$14,INDEX($E$4:$E$102,R270)+(Data!Y270-INDEX($F$4:$F$102,R270))/(INDEX($F$4:$F$102,R270+1)-INDEX($F$4:$F$102,R270))*(INDEX($E$4:$E$102,R270+1)-INDEX($E$4:$E$102,R270))))</f>
        <v/>
      </c>
    </row>
    <row r="271">
      <c r="K271" s="14">
        <f>Data!A271</f>
        <v/>
      </c>
      <c r="L271" s="12">
        <f>IF(Occurrence!J271&lt;=0,-1,IFERROR(MATCH(Occurrence!J271,$D$4:$D$102,1),0))</f>
        <v/>
      </c>
      <c r="M271" s="9">
        <f>IF(L271&lt;0,0,IF(L271=0,Occurrence!J271*$I$11,IF(L271&gt;=99,Occurrence!J271*$I$12,INDEX($C$4:$C$102,L271)+(Occurrence!J271-INDEX($D$4:$D$102,L271))/(INDEX($D$4:$D$102,L271+1)-INDEX($D$4:$D$102,L271))*(INDEX($C$4:$C$102,L271+1)-INDEX($C$4:$C$102,L271)))))</f>
        <v/>
      </c>
      <c r="N271" s="12">
        <f>IF(Occurrence!K271&lt;=0,-1,IFERROR(MATCH(Occurrence!K271,$D$4:$D$102,1),0))</f>
        <v/>
      </c>
      <c r="O271" s="9">
        <f>IF(N271&lt;0,0,IF(N271=0,Occurrence!K271*$I$11,IF(N271&gt;=99,Occurrence!K271*$I$12,INDEX($C$4:$C$102,N271)+(Occurrence!K271-INDEX($D$4:$D$102,N271))/(INDEX($D$4:$D$102,N271+1)-INDEX($D$4:$D$102,N271))*(INDEX($C$4:$C$102,N271+1)-INDEX($C$4:$C$102,N271)))))</f>
        <v/>
      </c>
      <c r="P271" s="12">
        <f>IFERROR(MATCH(Data!X271,$F$4:$F$102,1),0)</f>
        <v/>
      </c>
      <c r="Q271" s="9">
        <f>IF(P271=0,Data!X271+$I$13,IF(P271&gt;=99,Data!X271+$I$14,INDEX($E$4:$E$102,P271)+(Data!X271-INDEX($F$4:$F$102,P271))/(INDEX($F$4:$F$102,P271+1)-INDEX($F$4:$F$102,P271))*(INDEX($E$4:$E$102,P271+1)-INDEX($E$4:$E$102,P271))))</f>
        <v/>
      </c>
      <c r="R271" s="12">
        <f>IFERROR(MATCH(Data!Y271,$F$4:$F$102,1),0)</f>
        <v/>
      </c>
      <c r="S271" s="9">
        <f>IF(R271=0,Data!Y271+$I$13,IF(R271&gt;=99,Data!Y271+$I$14,INDEX($E$4:$E$102,R271)+(Data!Y271-INDEX($F$4:$F$102,R271))/(INDEX($F$4:$F$102,R271+1)-INDEX($F$4:$F$102,R271))*(INDEX($E$4:$E$102,R271+1)-INDEX($E$4:$E$102,R271))))</f>
        <v/>
      </c>
    </row>
    <row r="272">
      <c r="K272" s="14">
        <f>Data!A272</f>
        <v/>
      </c>
      <c r="L272" s="12">
        <f>IF(Occurrence!J272&lt;=0,-1,IFERROR(MATCH(Occurrence!J272,$D$4:$D$102,1),0))</f>
        <v/>
      </c>
      <c r="M272" s="9">
        <f>IF(L272&lt;0,0,IF(L272=0,Occurrence!J272*$I$11,IF(L272&gt;=99,Occurrence!J272*$I$12,INDEX($C$4:$C$102,L272)+(Occurrence!J272-INDEX($D$4:$D$102,L272))/(INDEX($D$4:$D$102,L272+1)-INDEX($D$4:$D$102,L272))*(INDEX($C$4:$C$102,L272+1)-INDEX($C$4:$C$102,L272)))))</f>
        <v/>
      </c>
      <c r="N272" s="12">
        <f>IF(Occurrence!K272&lt;=0,-1,IFERROR(MATCH(Occurrence!K272,$D$4:$D$102,1),0))</f>
        <v/>
      </c>
      <c r="O272" s="9">
        <f>IF(N272&lt;0,0,IF(N272=0,Occurrence!K272*$I$11,IF(N272&gt;=99,Occurrence!K272*$I$12,INDEX($C$4:$C$102,N272)+(Occurrence!K272-INDEX($D$4:$D$102,N272))/(INDEX($D$4:$D$102,N272+1)-INDEX($D$4:$D$102,N272))*(INDEX($C$4:$C$102,N272+1)-INDEX($C$4:$C$102,N272)))))</f>
        <v/>
      </c>
      <c r="P272" s="12">
        <f>IFERROR(MATCH(Data!X272,$F$4:$F$102,1),0)</f>
        <v/>
      </c>
      <c r="Q272" s="9">
        <f>IF(P272=0,Data!X272+$I$13,IF(P272&gt;=99,Data!X272+$I$14,INDEX($E$4:$E$102,P272)+(Data!X272-INDEX($F$4:$F$102,P272))/(INDEX($F$4:$F$102,P272+1)-INDEX($F$4:$F$102,P272))*(INDEX($E$4:$E$102,P272+1)-INDEX($E$4:$E$102,P272))))</f>
        <v/>
      </c>
      <c r="R272" s="12">
        <f>IFERROR(MATCH(Data!Y272,$F$4:$F$102,1),0)</f>
        <v/>
      </c>
      <c r="S272" s="9">
        <f>IF(R272=0,Data!Y272+$I$13,IF(R272&gt;=99,Data!Y272+$I$14,INDEX($E$4:$E$102,R272)+(Data!Y272-INDEX($F$4:$F$102,R272))/(INDEX($F$4:$F$102,R272+1)-INDEX($F$4:$F$102,R272))*(INDEX($E$4:$E$102,R272+1)-INDEX($E$4:$E$102,R272))))</f>
        <v/>
      </c>
    </row>
    <row r="273">
      <c r="K273" s="14">
        <f>Data!A273</f>
        <v/>
      </c>
      <c r="L273" s="12">
        <f>IF(Occurrence!J273&lt;=0,-1,IFERROR(MATCH(Occurrence!J273,$D$4:$D$102,1),0))</f>
        <v/>
      </c>
      <c r="M273" s="9">
        <f>IF(L273&lt;0,0,IF(L273=0,Occurrence!J273*$I$11,IF(L273&gt;=99,Occurrence!J273*$I$12,INDEX($C$4:$C$102,L273)+(Occurrence!J273-INDEX($D$4:$D$102,L273))/(INDEX($D$4:$D$102,L273+1)-INDEX($D$4:$D$102,L273))*(INDEX($C$4:$C$102,L273+1)-INDEX($C$4:$C$102,L273)))))</f>
        <v/>
      </c>
      <c r="N273" s="12">
        <f>IF(Occurrence!K273&lt;=0,-1,IFERROR(MATCH(Occurrence!K273,$D$4:$D$102,1),0))</f>
        <v/>
      </c>
      <c r="O273" s="9">
        <f>IF(N273&lt;0,0,IF(N273=0,Occurrence!K273*$I$11,IF(N273&gt;=99,Occurrence!K273*$I$12,INDEX($C$4:$C$102,N273)+(Occurrence!K273-INDEX($D$4:$D$102,N273))/(INDEX($D$4:$D$102,N273+1)-INDEX($D$4:$D$102,N273))*(INDEX($C$4:$C$102,N273+1)-INDEX($C$4:$C$102,N273)))))</f>
        <v/>
      </c>
      <c r="P273" s="12">
        <f>IFERROR(MATCH(Data!X273,$F$4:$F$102,1),0)</f>
        <v/>
      </c>
      <c r="Q273" s="9">
        <f>IF(P273=0,Data!X273+$I$13,IF(P273&gt;=99,Data!X273+$I$14,INDEX($E$4:$E$102,P273)+(Data!X273-INDEX($F$4:$F$102,P273))/(INDEX($F$4:$F$102,P273+1)-INDEX($F$4:$F$102,P273))*(INDEX($E$4:$E$102,P273+1)-INDEX($E$4:$E$102,P273))))</f>
        <v/>
      </c>
      <c r="R273" s="12">
        <f>IFERROR(MATCH(Data!Y273,$F$4:$F$102,1),0)</f>
        <v/>
      </c>
      <c r="S273" s="9">
        <f>IF(R273=0,Data!Y273+$I$13,IF(R273&gt;=99,Data!Y273+$I$14,INDEX($E$4:$E$102,R273)+(Data!Y273-INDEX($F$4:$F$102,R273))/(INDEX($F$4:$F$102,R273+1)-INDEX($F$4:$F$102,R273))*(INDEX($E$4:$E$102,R273+1)-INDEX($E$4:$E$102,R273))))</f>
        <v/>
      </c>
    </row>
    <row r="274">
      <c r="K274" s="14">
        <f>Data!A274</f>
        <v/>
      </c>
      <c r="L274" s="12">
        <f>IF(Occurrence!J274&lt;=0,-1,IFERROR(MATCH(Occurrence!J274,$D$4:$D$102,1),0))</f>
        <v/>
      </c>
      <c r="M274" s="9">
        <f>IF(L274&lt;0,0,IF(L274=0,Occurrence!J274*$I$11,IF(L274&gt;=99,Occurrence!J274*$I$12,INDEX($C$4:$C$102,L274)+(Occurrence!J274-INDEX($D$4:$D$102,L274))/(INDEX($D$4:$D$102,L274+1)-INDEX($D$4:$D$102,L274))*(INDEX($C$4:$C$102,L274+1)-INDEX($C$4:$C$102,L274)))))</f>
        <v/>
      </c>
      <c r="N274" s="12">
        <f>IF(Occurrence!K274&lt;=0,-1,IFERROR(MATCH(Occurrence!K274,$D$4:$D$102,1),0))</f>
        <v/>
      </c>
      <c r="O274" s="9">
        <f>IF(N274&lt;0,0,IF(N274=0,Occurrence!K274*$I$11,IF(N274&gt;=99,Occurrence!K274*$I$12,INDEX($C$4:$C$102,N274)+(Occurrence!K274-INDEX($D$4:$D$102,N274))/(INDEX($D$4:$D$102,N274+1)-INDEX($D$4:$D$102,N274))*(INDEX($C$4:$C$102,N274+1)-INDEX($C$4:$C$102,N274)))))</f>
        <v/>
      </c>
      <c r="P274" s="12">
        <f>IFERROR(MATCH(Data!X274,$F$4:$F$102,1),0)</f>
        <v/>
      </c>
      <c r="Q274" s="9">
        <f>IF(P274=0,Data!X274+$I$13,IF(P274&gt;=99,Data!X274+$I$14,INDEX($E$4:$E$102,P274)+(Data!X274-INDEX($F$4:$F$102,P274))/(INDEX($F$4:$F$102,P274+1)-INDEX($F$4:$F$102,P274))*(INDEX($E$4:$E$102,P274+1)-INDEX($E$4:$E$102,P274))))</f>
        <v/>
      </c>
      <c r="R274" s="12">
        <f>IFERROR(MATCH(Data!Y274,$F$4:$F$102,1),0)</f>
        <v/>
      </c>
      <c r="S274" s="9">
        <f>IF(R274=0,Data!Y274+$I$13,IF(R274&gt;=99,Data!Y274+$I$14,INDEX($E$4:$E$102,R274)+(Data!Y274-INDEX($F$4:$F$102,R274))/(INDEX($F$4:$F$102,R274+1)-INDEX($F$4:$F$102,R274))*(INDEX($E$4:$E$102,R274+1)-INDEX($E$4:$E$102,R274))))</f>
        <v/>
      </c>
    </row>
    <row r="275">
      <c r="K275" s="14">
        <f>Data!A275</f>
        <v/>
      </c>
      <c r="L275" s="12">
        <f>IF(Occurrence!J275&lt;=0,-1,IFERROR(MATCH(Occurrence!J275,$D$4:$D$102,1),0))</f>
        <v/>
      </c>
      <c r="M275" s="9">
        <f>IF(L275&lt;0,0,IF(L275=0,Occurrence!J275*$I$11,IF(L275&gt;=99,Occurrence!J275*$I$12,INDEX($C$4:$C$102,L275)+(Occurrence!J275-INDEX($D$4:$D$102,L275))/(INDEX($D$4:$D$102,L275+1)-INDEX($D$4:$D$102,L275))*(INDEX($C$4:$C$102,L275+1)-INDEX($C$4:$C$102,L275)))))</f>
        <v/>
      </c>
      <c r="N275" s="12">
        <f>IF(Occurrence!K275&lt;=0,-1,IFERROR(MATCH(Occurrence!K275,$D$4:$D$102,1),0))</f>
        <v/>
      </c>
      <c r="O275" s="9">
        <f>IF(N275&lt;0,0,IF(N275=0,Occurrence!K275*$I$11,IF(N275&gt;=99,Occurrence!K275*$I$12,INDEX($C$4:$C$102,N275)+(Occurrence!K275-INDEX($D$4:$D$102,N275))/(INDEX($D$4:$D$102,N275+1)-INDEX($D$4:$D$102,N275))*(INDEX($C$4:$C$102,N275+1)-INDEX($C$4:$C$102,N275)))))</f>
        <v/>
      </c>
      <c r="P275" s="12">
        <f>IFERROR(MATCH(Data!X275,$F$4:$F$102,1),0)</f>
        <v/>
      </c>
      <c r="Q275" s="9">
        <f>IF(P275=0,Data!X275+$I$13,IF(P275&gt;=99,Data!X275+$I$14,INDEX($E$4:$E$102,P275)+(Data!X275-INDEX($F$4:$F$102,P275))/(INDEX($F$4:$F$102,P275+1)-INDEX($F$4:$F$102,P275))*(INDEX($E$4:$E$102,P275+1)-INDEX($E$4:$E$102,P275))))</f>
        <v/>
      </c>
      <c r="R275" s="12">
        <f>IFERROR(MATCH(Data!Y275,$F$4:$F$102,1),0)</f>
        <v/>
      </c>
      <c r="S275" s="9">
        <f>IF(R275=0,Data!Y275+$I$13,IF(R275&gt;=99,Data!Y275+$I$14,INDEX($E$4:$E$102,R275)+(Data!Y275-INDEX($F$4:$F$102,R275))/(INDEX($F$4:$F$102,R275+1)-INDEX($F$4:$F$102,R275))*(INDEX($E$4:$E$102,R275+1)-INDEX($E$4:$E$102,R275))))</f>
        <v/>
      </c>
    </row>
    <row r="276">
      <c r="K276" s="14">
        <f>Data!A276</f>
        <v/>
      </c>
      <c r="L276" s="12">
        <f>IF(Occurrence!J276&lt;=0,-1,IFERROR(MATCH(Occurrence!J276,$D$4:$D$102,1),0))</f>
        <v/>
      </c>
      <c r="M276" s="9">
        <f>IF(L276&lt;0,0,IF(L276=0,Occurrence!J276*$I$11,IF(L276&gt;=99,Occurrence!J276*$I$12,INDEX($C$4:$C$102,L276)+(Occurrence!J276-INDEX($D$4:$D$102,L276))/(INDEX($D$4:$D$102,L276+1)-INDEX($D$4:$D$102,L276))*(INDEX($C$4:$C$102,L276+1)-INDEX($C$4:$C$102,L276)))))</f>
        <v/>
      </c>
      <c r="N276" s="12">
        <f>IF(Occurrence!K276&lt;=0,-1,IFERROR(MATCH(Occurrence!K276,$D$4:$D$102,1),0))</f>
        <v/>
      </c>
      <c r="O276" s="9">
        <f>IF(N276&lt;0,0,IF(N276=0,Occurrence!K276*$I$11,IF(N276&gt;=99,Occurrence!K276*$I$12,INDEX($C$4:$C$102,N276)+(Occurrence!K276-INDEX($D$4:$D$102,N276))/(INDEX($D$4:$D$102,N276+1)-INDEX($D$4:$D$102,N276))*(INDEX($C$4:$C$102,N276+1)-INDEX($C$4:$C$102,N276)))))</f>
        <v/>
      </c>
      <c r="P276" s="12">
        <f>IFERROR(MATCH(Data!X276,$F$4:$F$102,1),0)</f>
        <v/>
      </c>
      <c r="Q276" s="9">
        <f>IF(P276=0,Data!X276+$I$13,IF(P276&gt;=99,Data!X276+$I$14,INDEX($E$4:$E$102,P276)+(Data!X276-INDEX($F$4:$F$102,P276))/(INDEX($F$4:$F$102,P276+1)-INDEX($F$4:$F$102,P276))*(INDEX($E$4:$E$102,P276+1)-INDEX($E$4:$E$102,P276))))</f>
        <v/>
      </c>
      <c r="R276" s="12">
        <f>IFERROR(MATCH(Data!Y276,$F$4:$F$102,1),0)</f>
        <v/>
      </c>
      <c r="S276" s="9">
        <f>IF(R276=0,Data!Y276+$I$13,IF(R276&gt;=99,Data!Y276+$I$14,INDEX($E$4:$E$102,R276)+(Data!Y276-INDEX($F$4:$F$102,R276))/(INDEX($F$4:$F$102,R276+1)-INDEX($F$4:$F$102,R276))*(INDEX($E$4:$E$102,R276+1)-INDEX($E$4:$E$102,R276))))</f>
        <v/>
      </c>
    </row>
    <row r="277">
      <c r="K277" s="14">
        <f>Data!A277</f>
        <v/>
      </c>
      <c r="L277" s="12">
        <f>IF(Occurrence!J277&lt;=0,-1,IFERROR(MATCH(Occurrence!J277,$D$4:$D$102,1),0))</f>
        <v/>
      </c>
      <c r="M277" s="9">
        <f>IF(L277&lt;0,0,IF(L277=0,Occurrence!J277*$I$11,IF(L277&gt;=99,Occurrence!J277*$I$12,INDEX($C$4:$C$102,L277)+(Occurrence!J277-INDEX($D$4:$D$102,L277))/(INDEX($D$4:$D$102,L277+1)-INDEX($D$4:$D$102,L277))*(INDEX($C$4:$C$102,L277+1)-INDEX($C$4:$C$102,L277)))))</f>
        <v/>
      </c>
      <c r="N277" s="12">
        <f>IF(Occurrence!K277&lt;=0,-1,IFERROR(MATCH(Occurrence!K277,$D$4:$D$102,1),0))</f>
        <v/>
      </c>
      <c r="O277" s="9">
        <f>IF(N277&lt;0,0,IF(N277=0,Occurrence!K277*$I$11,IF(N277&gt;=99,Occurrence!K277*$I$12,INDEX($C$4:$C$102,N277)+(Occurrence!K277-INDEX($D$4:$D$102,N277))/(INDEX($D$4:$D$102,N277+1)-INDEX($D$4:$D$102,N277))*(INDEX($C$4:$C$102,N277+1)-INDEX($C$4:$C$102,N277)))))</f>
        <v/>
      </c>
      <c r="P277" s="12">
        <f>IFERROR(MATCH(Data!X277,$F$4:$F$102,1),0)</f>
        <v/>
      </c>
      <c r="Q277" s="9">
        <f>IF(P277=0,Data!X277+$I$13,IF(P277&gt;=99,Data!X277+$I$14,INDEX($E$4:$E$102,P277)+(Data!X277-INDEX($F$4:$F$102,P277))/(INDEX($F$4:$F$102,P277+1)-INDEX($F$4:$F$102,P277))*(INDEX($E$4:$E$102,P277+1)-INDEX($E$4:$E$102,P277))))</f>
        <v/>
      </c>
      <c r="R277" s="12">
        <f>IFERROR(MATCH(Data!Y277,$F$4:$F$102,1),0)</f>
        <v/>
      </c>
      <c r="S277" s="9">
        <f>IF(R277=0,Data!Y277+$I$13,IF(R277&gt;=99,Data!Y277+$I$14,INDEX($E$4:$E$102,R277)+(Data!Y277-INDEX($F$4:$F$102,R277))/(INDEX($F$4:$F$102,R277+1)-INDEX($F$4:$F$102,R277))*(INDEX($E$4:$E$102,R277+1)-INDEX($E$4:$E$102,R277))))</f>
        <v/>
      </c>
    </row>
    <row r="278">
      <c r="K278" s="14">
        <f>Data!A278</f>
        <v/>
      </c>
      <c r="L278" s="12">
        <f>IF(Occurrence!J278&lt;=0,-1,IFERROR(MATCH(Occurrence!J278,$D$4:$D$102,1),0))</f>
        <v/>
      </c>
      <c r="M278" s="9">
        <f>IF(L278&lt;0,0,IF(L278=0,Occurrence!J278*$I$11,IF(L278&gt;=99,Occurrence!J278*$I$12,INDEX($C$4:$C$102,L278)+(Occurrence!J278-INDEX($D$4:$D$102,L278))/(INDEX($D$4:$D$102,L278+1)-INDEX($D$4:$D$102,L278))*(INDEX($C$4:$C$102,L278+1)-INDEX($C$4:$C$102,L278)))))</f>
        <v/>
      </c>
      <c r="N278" s="12">
        <f>IF(Occurrence!K278&lt;=0,-1,IFERROR(MATCH(Occurrence!K278,$D$4:$D$102,1),0))</f>
        <v/>
      </c>
      <c r="O278" s="9">
        <f>IF(N278&lt;0,0,IF(N278=0,Occurrence!K278*$I$11,IF(N278&gt;=99,Occurrence!K278*$I$12,INDEX($C$4:$C$102,N278)+(Occurrence!K278-INDEX($D$4:$D$102,N278))/(INDEX($D$4:$D$102,N278+1)-INDEX($D$4:$D$102,N278))*(INDEX($C$4:$C$102,N278+1)-INDEX($C$4:$C$102,N278)))))</f>
        <v/>
      </c>
      <c r="P278" s="12">
        <f>IFERROR(MATCH(Data!X278,$F$4:$F$102,1),0)</f>
        <v/>
      </c>
      <c r="Q278" s="9">
        <f>IF(P278=0,Data!X278+$I$13,IF(P278&gt;=99,Data!X278+$I$14,INDEX($E$4:$E$102,P278)+(Data!X278-INDEX($F$4:$F$102,P278))/(INDEX($F$4:$F$102,P278+1)-INDEX($F$4:$F$102,P278))*(INDEX($E$4:$E$102,P278+1)-INDEX($E$4:$E$102,P278))))</f>
        <v/>
      </c>
      <c r="R278" s="12">
        <f>IFERROR(MATCH(Data!Y278,$F$4:$F$102,1),0)</f>
        <v/>
      </c>
      <c r="S278" s="9">
        <f>IF(R278=0,Data!Y278+$I$13,IF(R278&gt;=99,Data!Y278+$I$14,INDEX($E$4:$E$102,R278)+(Data!Y278-INDEX($F$4:$F$102,R278))/(INDEX($F$4:$F$102,R278+1)-INDEX($F$4:$F$102,R278))*(INDEX($E$4:$E$102,R278+1)-INDEX($E$4:$E$102,R278))))</f>
        <v/>
      </c>
    </row>
    <row r="279">
      <c r="K279" s="14">
        <f>Data!A279</f>
        <v/>
      </c>
      <c r="L279" s="12">
        <f>IF(Occurrence!J279&lt;=0,-1,IFERROR(MATCH(Occurrence!J279,$D$4:$D$102,1),0))</f>
        <v/>
      </c>
      <c r="M279" s="9">
        <f>IF(L279&lt;0,0,IF(L279=0,Occurrence!J279*$I$11,IF(L279&gt;=99,Occurrence!J279*$I$12,INDEX($C$4:$C$102,L279)+(Occurrence!J279-INDEX($D$4:$D$102,L279))/(INDEX($D$4:$D$102,L279+1)-INDEX($D$4:$D$102,L279))*(INDEX($C$4:$C$102,L279+1)-INDEX($C$4:$C$102,L279)))))</f>
        <v/>
      </c>
      <c r="N279" s="12">
        <f>IF(Occurrence!K279&lt;=0,-1,IFERROR(MATCH(Occurrence!K279,$D$4:$D$102,1),0))</f>
        <v/>
      </c>
      <c r="O279" s="9">
        <f>IF(N279&lt;0,0,IF(N279=0,Occurrence!K279*$I$11,IF(N279&gt;=99,Occurrence!K279*$I$12,INDEX($C$4:$C$102,N279)+(Occurrence!K279-INDEX($D$4:$D$102,N279))/(INDEX($D$4:$D$102,N279+1)-INDEX($D$4:$D$102,N279))*(INDEX($C$4:$C$102,N279+1)-INDEX($C$4:$C$102,N279)))))</f>
        <v/>
      </c>
      <c r="P279" s="12">
        <f>IFERROR(MATCH(Data!X279,$F$4:$F$102,1),0)</f>
        <v/>
      </c>
      <c r="Q279" s="9">
        <f>IF(P279=0,Data!X279+$I$13,IF(P279&gt;=99,Data!X279+$I$14,INDEX($E$4:$E$102,P279)+(Data!X279-INDEX($F$4:$F$102,P279))/(INDEX($F$4:$F$102,P279+1)-INDEX($F$4:$F$102,P279))*(INDEX($E$4:$E$102,P279+1)-INDEX($E$4:$E$102,P279))))</f>
        <v/>
      </c>
      <c r="R279" s="12">
        <f>IFERROR(MATCH(Data!Y279,$F$4:$F$102,1),0)</f>
        <v/>
      </c>
      <c r="S279" s="9">
        <f>IF(R279=0,Data!Y279+$I$13,IF(R279&gt;=99,Data!Y279+$I$14,INDEX($E$4:$E$102,R279)+(Data!Y279-INDEX($F$4:$F$102,R279))/(INDEX($F$4:$F$102,R279+1)-INDEX($F$4:$F$102,R279))*(INDEX($E$4:$E$102,R279+1)-INDEX($E$4:$E$102,R279))))</f>
        <v/>
      </c>
    </row>
    <row r="280">
      <c r="K280" s="14">
        <f>Data!A280</f>
        <v/>
      </c>
      <c r="L280" s="12">
        <f>IF(Occurrence!J280&lt;=0,-1,IFERROR(MATCH(Occurrence!J280,$D$4:$D$102,1),0))</f>
        <v/>
      </c>
      <c r="M280" s="9">
        <f>IF(L280&lt;0,0,IF(L280=0,Occurrence!J280*$I$11,IF(L280&gt;=99,Occurrence!J280*$I$12,INDEX($C$4:$C$102,L280)+(Occurrence!J280-INDEX($D$4:$D$102,L280))/(INDEX($D$4:$D$102,L280+1)-INDEX($D$4:$D$102,L280))*(INDEX($C$4:$C$102,L280+1)-INDEX($C$4:$C$102,L280)))))</f>
        <v/>
      </c>
      <c r="N280" s="12">
        <f>IF(Occurrence!K280&lt;=0,-1,IFERROR(MATCH(Occurrence!K280,$D$4:$D$102,1),0))</f>
        <v/>
      </c>
      <c r="O280" s="9">
        <f>IF(N280&lt;0,0,IF(N280=0,Occurrence!K280*$I$11,IF(N280&gt;=99,Occurrence!K280*$I$12,INDEX($C$4:$C$102,N280)+(Occurrence!K280-INDEX($D$4:$D$102,N280))/(INDEX($D$4:$D$102,N280+1)-INDEX($D$4:$D$102,N280))*(INDEX($C$4:$C$102,N280+1)-INDEX($C$4:$C$102,N280)))))</f>
        <v/>
      </c>
      <c r="P280" s="12">
        <f>IFERROR(MATCH(Data!X280,$F$4:$F$102,1),0)</f>
        <v/>
      </c>
      <c r="Q280" s="9">
        <f>IF(P280=0,Data!X280+$I$13,IF(P280&gt;=99,Data!X280+$I$14,INDEX($E$4:$E$102,P280)+(Data!X280-INDEX($F$4:$F$102,P280))/(INDEX($F$4:$F$102,P280+1)-INDEX($F$4:$F$102,P280))*(INDEX($E$4:$E$102,P280+1)-INDEX($E$4:$E$102,P280))))</f>
        <v/>
      </c>
      <c r="R280" s="12">
        <f>IFERROR(MATCH(Data!Y280,$F$4:$F$102,1),0)</f>
        <v/>
      </c>
      <c r="S280" s="9">
        <f>IF(R280=0,Data!Y280+$I$13,IF(R280&gt;=99,Data!Y280+$I$14,INDEX($E$4:$E$102,R280)+(Data!Y280-INDEX($F$4:$F$102,R280))/(INDEX($F$4:$F$102,R280+1)-INDEX($F$4:$F$102,R280))*(INDEX($E$4:$E$102,R280+1)-INDEX($E$4:$E$102,R280))))</f>
        <v/>
      </c>
    </row>
    <row r="281">
      <c r="K281" s="14">
        <f>Data!A281</f>
        <v/>
      </c>
      <c r="L281" s="12">
        <f>IF(Occurrence!J281&lt;=0,-1,IFERROR(MATCH(Occurrence!J281,$D$4:$D$102,1),0))</f>
        <v/>
      </c>
      <c r="M281" s="9">
        <f>IF(L281&lt;0,0,IF(L281=0,Occurrence!J281*$I$11,IF(L281&gt;=99,Occurrence!J281*$I$12,INDEX($C$4:$C$102,L281)+(Occurrence!J281-INDEX($D$4:$D$102,L281))/(INDEX($D$4:$D$102,L281+1)-INDEX($D$4:$D$102,L281))*(INDEX($C$4:$C$102,L281+1)-INDEX($C$4:$C$102,L281)))))</f>
        <v/>
      </c>
      <c r="N281" s="12">
        <f>IF(Occurrence!K281&lt;=0,-1,IFERROR(MATCH(Occurrence!K281,$D$4:$D$102,1),0))</f>
        <v/>
      </c>
      <c r="O281" s="9">
        <f>IF(N281&lt;0,0,IF(N281=0,Occurrence!K281*$I$11,IF(N281&gt;=99,Occurrence!K281*$I$12,INDEX($C$4:$C$102,N281)+(Occurrence!K281-INDEX($D$4:$D$102,N281))/(INDEX($D$4:$D$102,N281+1)-INDEX($D$4:$D$102,N281))*(INDEX($C$4:$C$102,N281+1)-INDEX($C$4:$C$102,N281)))))</f>
        <v/>
      </c>
      <c r="P281" s="12">
        <f>IFERROR(MATCH(Data!X281,$F$4:$F$102,1),0)</f>
        <v/>
      </c>
      <c r="Q281" s="9">
        <f>IF(P281=0,Data!X281+$I$13,IF(P281&gt;=99,Data!X281+$I$14,INDEX($E$4:$E$102,P281)+(Data!X281-INDEX($F$4:$F$102,P281))/(INDEX($F$4:$F$102,P281+1)-INDEX($F$4:$F$102,P281))*(INDEX($E$4:$E$102,P281+1)-INDEX($E$4:$E$102,P281))))</f>
        <v/>
      </c>
      <c r="R281" s="12">
        <f>IFERROR(MATCH(Data!Y281,$F$4:$F$102,1),0)</f>
        <v/>
      </c>
      <c r="S281" s="9">
        <f>IF(R281=0,Data!Y281+$I$13,IF(R281&gt;=99,Data!Y281+$I$14,INDEX($E$4:$E$102,R281)+(Data!Y281-INDEX($F$4:$F$102,R281))/(INDEX($F$4:$F$102,R281+1)-INDEX($F$4:$F$102,R281))*(INDEX($E$4:$E$102,R281+1)-INDEX($E$4:$E$102,R281))))</f>
        <v/>
      </c>
    </row>
    <row r="282">
      <c r="K282" s="14">
        <f>Data!A282</f>
        <v/>
      </c>
      <c r="L282" s="12">
        <f>IF(Occurrence!J282&lt;=0,-1,IFERROR(MATCH(Occurrence!J282,$D$4:$D$102,1),0))</f>
        <v/>
      </c>
      <c r="M282" s="9">
        <f>IF(L282&lt;0,0,IF(L282=0,Occurrence!J282*$I$11,IF(L282&gt;=99,Occurrence!J282*$I$12,INDEX($C$4:$C$102,L282)+(Occurrence!J282-INDEX($D$4:$D$102,L282))/(INDEX($D$4:$D$102,L282+1)-INDEX($D$4:$D$102,L282))*(INDEX($C$4:$C$102,L282+1)-INDEX($C$4:$C$102,L282)))))</f>
        <v/>
      </c>
      <c r="N282" s="12">
        <f>IF(Occurrence!K282&lt;=0,-1,IFERROR(MATCH(Occurrence!K282,$D$4:$D$102,1),0))</f>
        <v/>
      </c>
      <c r="O282" s="9">
        <f>IF(N282&lt;0,0,IF(N282=0,Occurrence!K282*$I$11,IF(N282&gt;=99,Occurrence!K282*$I$12,INDEX($C$4:$C$102,N282)+(Occurrence!K282-INDEX($D$4:$D$102,N282))/(INDEX($D$4:$D$102,N282+1)-INDEX($D$4:$D$102,N282))*(INDEX($C$4:$C$102,N282+1)-INDEX($C$4:$C$102,N282)))))</f>
        <v/>
      </c>
      <c r="P282" s="12">
        <f>IFERROR(MATCH(Data!X282,$F$4:$F$102,1),0)</f>
        <v/>
      </c>
      <c r="Q282" s="9">
        <f>IF(P282=0,Data!X282+$I$13,IF(P282&gt;=99,Data!X282+$I$14,INDEX($E$4:$E$102,P282)+(Data!X282-INDEX($F$4:$F$102,P282))/(INDEX($F$4:$F$102,P282+1)-INDEX($F$4:$F$102,P282))*(INDEX($E$4:$E$102,P282+1)-INDEX($E$4:$E$102,P282))))</f>
        <v/>
      </c>
      <c r="R282" s="12">
        <f>IFERROR(MATCH(Data!Y282,$F$4:$F$102,1),0)</f>
        <v/>
      </c>
      <c r="S282" s="9">
        <f>IF(R282=0,Data!Y282+$I$13,IF(R282&gt;=99,Data!Y282+$I$14,INDEX($E$4:$E$102,R282)+(Data!Y282-INDEX($F$4:$F$102,R282))/(INDEX($F$4:$F$102,R282+1)-INDEX($F$4:$F$102,R282))*(INDEX($E$4:$E$102,R282+1)-INDEX($E$4:$E$102,R282))))</f>
        <v/>
      </c>
    </row>
    <row r="283">
      <c r="K283" s="14">
        <f>Data!A283</f>
        <v/>
      </c>
      <c r="L283" s="12">
        <f>IF(Occurrence!J283&lt;=0,-1,IFERROR(MATCH(Occurrence!J283,$D$4:$D$102,1),0))</f>
        <v/>
      </c>
      <c r="M283" s="9">
        <f>IF(L283&lt;0,0,IF(L283=0,Occurrence!J283*$I$11,IF(L283&gt;=99,Occurrence!J283*$I$12,INDEX($C$4:$C$102,L283)+(Occurrence!J283-INDEX($D$4:$D$102,L283))/(INDEX($D$4:$D$102,L283+1)-INDEX($D$4:$D$102,L283))*(INDEX($C$4:$C$102,L283+1)-INDEX($C$4:$C$102,L283)))))</f>
        <v/>
      </c>
      <c r="N283" s="12">
        <f>IF(Occurrence!K283&lt;=0,-1,IFERROR(MATCH(Occurrence!K283,$D$4:$D$102,1),0))</f>
        <v/>
      </c>
      <c r="O283" s="9">
        <f>IF(N283&lt;0,0,IF(N283=0,Occurrence!K283*$I$11,IF(N283&gt;=99,Occurrence!K283*$I$12,INDEX($C$4:$C$102,N283)+(Occurrence!K283-INDEX($D$4:$D$102,N283))/(INDEX($D$4:$D$102,N283+1)-INDEX($D$4:$D$102,N283))*(INDEX($C$4:$C$102,N283+1)-INDEX($C$4:$C$102,N283)))))</f>
        <v/>
      </c>
      <c r="P283" s="12">
        <f>IFERROR(MATCH(Data!X283,$F$4:$F$102,1),0)</f>
        <v/>
      </c>
      <c r="Q283" s="9">
        <f>IF(P283=0,Data!X283+$I$13,IF(P283&gt;=99,Data!X283+$I$14,INDEX($E$4:$E$102,P283)+(Data!X283-INDEX($F$4:$F$102,P283))/(INDEX($F$4:$F$102,P283+1)-INDEX($F$4:$F$102,P283))*(INDEX($E$4:$E$102,P283+1)-INDEX($E$4:$E$102,P283))))</f>
        <v/>
      </c>
      <c r="R283" s="12">
        <f>IFERROR(MATCH(Data!Y283,$F$4:$F$102,1),0)</f>
        <v/>
      </c>
      <c r="S283" s="9">
        <f>IF(R283=0,Data!Y283+$I$13,IF(R283&gt;=99,Data!Y283+$I$14,INDEX($E$4:$E$102,R283)+(Data!Y283-INDEX($F$4:$F$102,R283))/(INDEX($F$4:$F$102,R283+1)-INDEX($F$4:$F$102,R283))*(INDEX($E$4:$E$102,R283+1)-INDEX($E$4:$E$102,R283))))</f>
        <v/>
      </c>
    </row>
    <row r="284">
      <c r="K284" s="14">
        <f>Data!A284</f>
        <v/>
      </c>
      <c r="L284" s="12">
        <f>IF(Occurrence!J284&lt;=0,-1,IFERROR(MATCH(Occurrence!J284,$D$4:$D$102,1),0))</f>
        <v/>
      </c>
      <c r="M284" s="9">
        <f>IF(L284&lt;0,0,IF(L284=0,Occurrence!J284*$I$11,IF(L284&gt;=99,Occurrence!J284*$I$12,INDEX($C$4:$C$102,L284)+(Occurrence!J284-INDEX($D$4:$D$102,L284))/(INDEX($D$4:$D$102,L284+1)-INDEX($D$4:$D$102,L284))*(INDEX($C$4:$C$102,L284+1)-INDEX($C$4:$C$102,L284)))))</f>
        <v/>
      </c>
      <c r="N284" s="12">
        <f>IF(Occurrence!K284&lt;=0,-1,IFERROR(MATCH(Occurrence!K284,$D$4:$D$102,1),0))</f>
        <v/>
      </c>
      <c r="O284" s="9">
        <f>IF(N284&lt;0,0,IF(N284=0,Occurrence!K284*$I$11,IF(N284&gt;=99,Occurrence!K284*$I$12,INDEX($C$4:$C$102,N284)+(Occurrence!K284-INDEX($D$4:$D$102,N284))/(INDEX($D$4:$D$102,N284+1)-INDEX($D$4:$D$102,N284))*(INDEX($C$4:$C$102,N284+1)-INDEX($C$4:$C$102,N284)))))</f>
        <v/>
      </c>
      <c r="P284" s="12">
        <f>IFERROR(MATCH(Data!X284,$F$4:$F$102,1),0)</f>
        <v/>
      </c>
      <c r="Q284" s="9">
        <f>IF(P284=0,Data!X284+$I$13,IF(P284&gt;=99,Data!X284+$I$14,INDEX($E$4:$E$102,P284)+(Data!X284-INDEX($F$4:$F$102,P284))/(INDEX($F$4:$F$102,P284+1)-INDEX($F$4:$F$102,P284))*(INDEX($E$4:$E$102,P284+1)-INDEX($E$4:$E$102,P284))))</f>
        <v/>
      </c>
      <c r="R284" s="12">
        <f>IFERROR(MATCH(Data!Y284,$F$4:$F$102,1),0)</f>
        <v/>
      </c>
      <c r="S284" s="9">
        <f>IF(R284=0,Data!Y284+$I$13,IF(R284&gt;=99,Data!Y284+$I$14,INDEX($E$4:$E$102,R284)+(Data!Y284-INDEX($F$4:$F$102,R284))/(INDEX($F$4:$F$102,R284+1)-INDEX($F$4:$F$102,R284))*(INDEX($E$4:$E$102,R284+1)-INDEX($E$4:$E$102,R284))))</f>
        <v/>
      </c>
    </row>
    <row r="285">
      <c r="K285" s="14">
        <f>Data!A285</f>
        <v/>
      </c>
      <c r="L285" s="12">
        <f>IF(Occurrence!J285&lt;=0,-1,IFERROR(MATCH(Occurrence!J285,$D$4:$D$102,1),0))</f>
        <v/>
      </c>
      <c r="M285" s="9">
        <f>IF(L285&lt;0,0,IF(L285=0,Occurrence!J285*$I$11,IF(L285&gt;=99,Occurrence!J285*$I$12,INDEX($C$4:$C$102,L285)+(Occurrence!J285-INDEX($D$4:$D$102,L285))/(INDEX($D$4:$D$102,L285+1)-INDEX($D$4:$D$102,L285))*(INDEX($C$4:$C$102,L285+1)-INDEX($C$4:$C$102,L285)))))</f>
        <v/>
      </c>
      <c r="N285" s="12">
        <f>IF(Occurrence!K285&lt;=0,-1,IFERROR(MATCH(Occurrence!K285,$D$4:$D$102,1),0))</f>
        <v/>
      </c>
      <c r="O285" s="9">
        <f>IF(N285&lt;0,0,IF(N285=0,Occurrence!K285*$I$11,IF(N285&gt;=99,Occurrence!K285*$I$12,INDEX($C$4:$C$102,N285)+(Occurrence!K285-INDEX($D$4:$D$102,N285))/(INDEX($D$4:$D$102,N285+1)-INDEX($D$4:$D$102,N285))*(INDEX($C$4:$C$102,N285+1)-INDEX($C$4:$C$102,N285)))))</f>
        <v/>
      </c>
      <c r="P285" s="12">
        <f>IFERROR(MATCH(Data!X285,$F$4:$F$102,1),0)</f>
        <v/>
      </c>
      <c r="Q285" s="9">
        <f>IF(P285=0,Data!X285+$I$13,IF(P285&gt;=99,Data!X285+$I$14,INDEX($E$4:$E$102,P285)+(Data!X285-INDEX($F$4:$F$102,P285))/(INDEX($F$4:$F$102,P285+1)-INDEX($F$4:$F$102,P285))*(INDEX($E$4:$E$102,P285+1)-INDEX($E$4:$E$102,P285))))</f>
        <v/>
      </c>
      <c r="R285" s="12">
        <f>IFERROR(MATCH(Data!Y285,$F$4:$F$102,1),0)</f>
        <v/>
      </c>
      <c r="S285" s="9">
        <f>IF(R285=0,Data!Y285+$I$13,IF(R285&gt;=99,Data!Y285+$I$14,INDEX($E$4:$E$102,R285)+(Data!Y285-INDEX($F$4:$F$102,R285))/(INDEX($F$4:$F$102,R285+1)-INDEX($F$4:$F$102,R285))*(INDEX($E$4:$E$102,R285+1)-INDEX($E$4:$E$102,R285))))</f>
        <v/>
      </c>
    </row>
    <row r="286">
      <c r="K286" s="14">
        <f>Data!A286</f>
        <v/>
      </c>
      <c r="L286" s="12">
        <f>IF(Occurrence!J286&lt;=0,-1,IFERROR(MATCH(Occurrence!J286,$D$4:$D$102,1),0))</f>
        <v/>
      </c>
      <c r="M286" s="9">
        <f>IF(L286&lt;0,0,IF(L286=0,Occurrence!J286*$I$11,IF(L286&gt;=99,Occurrence!J286*$I$12,INDEX($C$4:$C$102,L286)+(Occurrence!J286-INDEX($D$4:$D$102,L286))/(INDEX($D$4:$D$102,L286+1)-INDEX($D$4:$D$102,L286))*(INDEX($C$4:$C$102,L286+1)-INDEX($C$4:$C$102,L286)))))</f>
        <v/>
      </c>
      <c r="N286" s="12">
        <f>IF(Occurrence!K286&lt;=0,-1,IFERROR(MATCH(Occurrence!K286,$D$4:$D$102,1),0))</f>
        <v/>
      </c>
      <c r="O286" s="9">
        <f>IF(N286&lt;0,0,IF(N286=0,Occurrence!K286*$I$11,IF(N286&gt;=99,Occurrence!K286*$I$12,INDEX($C$4:$C$102,N286)+(Occurrence!K286-INDEX($D$4:$D$102,N286))/(INDEX($D$4:$D$102,N286+1)-INDEX($D$4:$D$102,N286))*(INDEX($C$4:$C$102,N286+1)-INDEX($C$4:$C$102,N286)))))</f>
        <v/>
      </c>
      <c r="P286" s="12">
        <f>IFERROR(MATCH(Data!X286,$F$4:$F$102,1),0)</f>
        <v/>
      </c>
      <c r="Q286" s="9">
        <f>IF(P286=0,Data!X286+$I$13,IF(P286&gt;=99,Data!X286+$I$14,INDEX($E$4:$E$102,P286)+(Data!X286-INDEX($F$4:$F$102,P286))/(INDEX($F$4:$F$102,P286+1)-INDEX($F$4:$F$102,P286))*(INDEX($E$4:$E$102,P286+1)-INDEX($E$4:$E$102,P286))))</f>
        <v/>
      </c>
      <c r="R286" s="12">
        <f>IFERROR(MATCH(Data!Y286,$F$4:$F$102,1),0)</f>
        <v/>
      </c>
      <c r="S286" s="9">
        <f>IF(R286=0,Data!Y286+$I$13,IF(R286&gt;=99,Data!Y286+$I$14,INDEX($E$4:$E$102,R286)+(Data!Y286-INDEX($F$4:$F$102,R286))/(INDEX($F$4:$F$102,R286+1)-INDEX($F$4:$F$102,R286))*(INDEX($E$4:$E$102,R286+1)-INDEX($E$4:$E$102,R286))))</f>
        <v/>
      </c>
    </row>
    <row r="287">
      <c r="K287" s="14">
        <f>Data!A287</f>
        <v/>
      </c>
      <c r="L287" s="12">
        <f>IF(Occurrence!J287&lt;=0,-1,IFERROR(MATCH(Occurrence!J287,$D$4:$D$102,1),0))</f>
        <v/>
      </c>
      <c r="M287" s="9">
        <f>IF(L287&lt;0,0,IF(L287=0,Occurrence!J287*$I$11,IF(L287&gt;=99,Occurrence!J287*$I$12,INDEX($C$4:$C$102,L287)+(Occurrence!J287-INDEX($D$4:$D$102,L287))/(INDEX($D$4:$D$102,L287+1)-INDEX($D$4:$D$102,L287))*(INDEX($C$4:$C$102,L287+1)-INDEX($C$4:$C$102,L287)))))</f>
        <v/>
      </c>
      <c r="N287" s="12">
        <f>IF(Occurrence!K287&lt;=0,-1,IFERROR(MATCH(Occurrence!K287,$D$4:$D$102,1),0))</f>
        <v/>
      </c>
      <c r="O287" s="9">
        <f>IF(N287&lt;0,0,IF(N287=0,Occurrence!K287*$I$11,IF(N287&gt;=99,Occurrence!K287*$I$12,INDEX($C$4:$C$102,N287)+(Occurrence!K287-INDEX($D$4:$D$102,N287))/(INDEX($D$4:$D$102,N287+1)-INDEX($D$4:$D$102,N287))*(INDEX($C$4:$C$102,N287+1)-INDEX($C$4:$C$102,N287)))))</f>
        <v/>
      </c>
      <c r="P287" s="12">
        <f>IFERROR(MATCH(Data!X287,$F$4:$F$102,1),0)</f>
        <v/>
      </c>
      <c r="Q287" s="9">
        <f>IF(P287=0,Data!X287+$I$13,IF(P287&gt;=99,Data!X287+$I$14,INDEX($E$4:$E$102,P287)+(Data!X287-INDEX($F$4:$F$102,P287))/(INDEX($F$4:$F$102,P287+1)-INDEX($F$4:$F$102,P287))*(INDEX($E$4:$E$102,P287+1)-INDEX($E$4:$E$102,P287))))</f>
        <v/>
      </c>
      <c r="R287" s="12">
        <f>IFERROR(MATCH(Data!Y287,$F$4:$F$102,1),0)</f>
        <v/>
      </c>
      <c r="S287" s="9">
        <f>IF(R287=0,Data!Y287+$I$13,IF(R287&gt;=99,Data!Y287+$I$14,INDEX($E$4:$E$102,R287)+(Data!Y287-INDEX($F$4:$F$102,R287))/(INDEX($F$4:$F$102,R287+1)-INDEX($F$4:$F$102,R287))*(INDEX($E$4:$E$102,R287+1)-INDEX($E$4:$E$102,R287))))</f>
        <v/>
      </c>
    </row>
    <row r="288">
      <c r="K288" s="14">
        <f>Data!A288</f>
        <v/>
      </c>
      <c r="L288" s="12">
        <f>IF(Occurrence!J288&lt;=0,-1,IFERROR(MATCH(Occurrence!J288,$D$4:$D$102,1),0))</f>
        <v/>
      </c>
      <c r="M288" s="9">
        <f>IF(L288&lt;0,0,IF(L288=0,Occurrence!J288*$I$11,IF(L288&gt;=99,Occurrence!J288*$I$12,INDEX($C$4:$C$102,L288)+(Occurrence!J288-INDEX($D$4:$D$102,L288))/(INDEX($D$4:$D$102,L288+1)-INDEX($D$4:$D$102,L288))*(INDEX($C$4:$C$102,L288+1)-INDEX($C$4:$C$102,L288)))))</f>
        <v/>
      </c>
      <c r="N288" s="12">
        <f>IF(Occurrence!K288&lt;=0,-1,IFERROR(MATCH(Occurrence!K288,$D$4:$D$102,1),0))</f>
        <v/>
      </c>
      <c r="O288" s="9">
        <f>IF(N288&lt;0,0,IF(N288=0,Occurrence!K288*$I$11,IF(N288&gt;=99,Occurrence!K288*$I$12,INDEX($C$4:$C$102,N288)+(Occurrence!K288-INDEX($D$4:$D$102,N288))/(INDEX($D$4:$D$102,N288+1)-INDEX($D$4:$D$102,N288))*(INDEX($C$4:$C$102,N288+1)-INDEX($C$4:$C$102,N288)))))</f>
        <v/>
      </c>
      <c r="P288" s="12">
        <f>IFERROR(MATCH(Data!X288,$F$4:$F$102,1),0)</f>
        <v/>
      </c>
      <c r="Q288" s="9">
        <f>IF(P288=0,Data!X288+$I$13,IF(P288&gt;=99,Data!X288+$I$14,INDEX($E$4:$E$102,P288)+(Data!X288-INDEX($F$4:$F$102,P288))/(INDEX($F$4:$F$102,P288+1)-INDEX($F$4:$F$102,P288))*(INDEX($E$4:$E$102,P288+1)-INDEX($E$4:$E$102,P288))))</f>
        <v/>
      </c>
      <c r="R288" s="12">
        <f>IFERROR(MATCH(Data!Y288,$F$4:$F$102,1),0)</f>
        <v/>
      </c>
      <c r="S288" s="9">
        <f>IF(R288=0,Data!Y288+$I$13,IF(R288&gt;=99,Data!Y288+$I$14,INDEX($E$4:$E$102,R288)+(Data!Y288-INDEX($F$4:$F$102,R288))/(INDEX($F$4:$F$102,R288+1)-INDEX($F$4:$F$102,R288))*(INDEX($E$4:$E$102,R288+1)-INDEX($E$4:$E$102,R288))))</f>
        <v/>
      </c>
    </row>
    <row r="289">
      <c r="K289" s="14">
        <f>Data!A289</f>
        <v/>
      </c>
      <c r="L289" s="12">
        <f>IF(Occurrence!J289&lt;=0,-1,IFERROR(MATCH(Occurrence!J289,$D$4:$D$102,1),0))</f>
        <v/>
      </c>
      <c r="M289" s="9">
        <f>IF(L289&lt;0,0,IF(L289=0,Occurrence!J289*$I$11,IF(L289&gt;=99,Occurrence!J289*$I$12,INDEX($C$4:$C$102,L289)+(Occurrence!J289-INDEX($D$4:$D$102,L289))/(INDEX($D$4:$D$102,L289+1)-INDEX($D$4:$D$102,L289))*(INDEX($C$4:$C$102,L289+1)-INDEX($C$4:$C$102,L289)))))</f>
        <v/>
      </c>
      <c r="N289" s="12">
        <f>IF(Occurrence!K289&lt;=0,-1,IFERROR(MATCH(Occurrence!K289,$D$4:$D$102,1),0))</f>
        <v/>
      </c>
      <c r="O289" s="9">
        <f>IF(N289&lt;0,0,IF(N289=0,Occurrence!K289*$I$11,IF(N289&gt;=99,Occurrence!K289*$I$12,INDEX($C$4:$C$102,N289)+(Occurrence!K289-INDEX($D$4:$D$102,N289))/(INDEX($D$4:$D$102,N289+1)-INDEX($D$4:$D$102,N289))*(INDEX($C$4:$C$102,N289+1)-INDEX($C$4:$C$102,N289)))))</f>
        <v/>
      </c>
      <c r="P289" s="12">
        <f>IFERROR(MATCH(Data!X289,$F$4:$F$102,1),0)</f>
        <v/>
      </c>
      <c r="Q289" s="9">
        <f>IF(P289=0,Data!X289+$I$13,IF(P289&gt;=99,Data!X289+$I$14,INDEX($E$4:$E$102,P289)+(Data!X289-INDEX($F$4:$F$102,P289))/(INDEX($F$4:$F$102,P289+1)-INDEX($F$4:$F$102,P289))*(INDEX($E$4:$E$102,P289+1)-INDEX($E$4:$E$102,P289))))</f>
        <v/>
      </c>
      <c r="R289" s="12">
        <f>IFERROR(MATCH(Data!Y289,$F$4:$F$102,1),0)</f>
        <v/>
      </c>
      <c r="S289" s="9">
        <f>IF(R289=0,Data!Y289+$I$13,IF(R289&gt;=99,Data!Y289+$I$14,INDEX($E$4:$E$102,R289)+(Data!Y289-INDEX($F$4:$F$102,R289))/(INDEX($F$4:$F$102,R289+1)-INDEX($F$4:$F$102,R289))*(INDEX($E$4:$E$102,R289+1)-INDEX($E$4:$E$102,R289))))</f>
        <v/>
      </c>
    </row>
    <row r="290">
      <c r="K290" s="14">
        <f>Data!A290</f>
        <v/>
      </c>
      <c r="L290" s="12">
        <f>IF(Occurrence!J290&lt;=0,-1,IFERROR(MATCH(Occurrence!J290,$D$4:$D$102,1),0))</f>
        <v/>
      </c>
      <c r="M290" s="9">
        <f>IF(L290&lt;0,0,IF(L290=0,Occurrence!J290*$I$11,IF(L290&gt;=99,Occurrence!J290*$I$12,INDEX($C$4:$C$102,L290)+(Occurrence!J290-INDEX($D$4:$D$102,L290))/(INDEX($D$4:$D$102,L290+1)-INDEX($D$4:$D$102,L290))*(INDEX($C$4:$C$102,L290+1)-INDEX($C$4:$C$102,L290)))))</f>
        <v/>
      </c>
      <c r="N290" s="12">
        <f>IF(Occurrence!K290&lt;=0,-1,IFERROR(MATCH(Occurrence!K290,$D$4:$D$102,1),0))</f>
        <v/>
      </c>
      <c r="O290" s="9">
        <f>IF(N290&lt;0,0,IF(N290=0,Occurrence!K290*$I$11,IF(N290&gt;=99,Occurrence!K290*$I$12,INDEX($C$4:$C$102,N290)+(Occurrence!K290-INDEX($D$4:$D$102,N290))/(INDEX($D$4:$D$102,N290+1)-INDEX($D$4:$D$102,N290))*(INDEX($C$4:$C$102,N290+1)-INDEX($C$4:$C$102,N290)))))</f>
        <v/>
      </c>
      <c r="P290" s="12">
        <f>IFERROR(MATCH(Data!X290,$F$4:$F$102,1),0)</f>
        <v/>
      </c>
      <c r="Q290" s="9">
        <f>IF(P290=0,Data!X290+$I$13,IF(P290&gt;=99,Data!X290+$I$14,INDEX($E$4:$E$102,P290)+(Data!X290-INDEX($F$4:$F$102,P290))/(INDEX($F$4:$F$102,P290+1)-INDEX($F$4:$F$102,P290))*(INDEX($E$4:$E$102,P290+1)-INDEX($E$4:$E$102,P290))))</f>
        <v/>
      </c>
      <c r="R290" s="12">
        <f>IFERROR(MATCH(Data!Y290,$F$4:$F$102,1),0)</f>
        <v/>
      </c>
      <c r="S290" s="9">
        <f>IF(R290=0,Data!Y290+$I$13,IF(R290&gt;=99,Data!Y290+$I$14,INDEX($E$4:$E$102,R290)+(Data!Y290-INDEX($F$4:$F$102,R290))/(INDEX($F$4:$F$102,R290+1)-INDEX($F$4:$F$102,R290))*(INDEX($E$4:$E$102,R290+1)-INDEX($E$4:$E$102,R290))))</f>
        <v/>
      </c>
    </row>
    <row r="291">
      <c r="K291" s="14">
        <f>Data!A291</f>
        <v/>
      </c>
      <c r="L291" s="12">
        <f>IF(Occurrence!J291&lt;=0,-1,IFERROR(MATCH(Occurrence!J291,$D$4:$D$102,1),0))</f>
        <v/>
      </c>
      <c r="M291" s="9">
        <f>IF(L291&lt;0,0,IF(L291=0,Occurrence!J291*$I$11,IF(L291&gt;=99,Occurrence!J291*$I$12,INDEX($C$4:$C$102,L291)+(Occurrence!J291-INDEX($D$4:$D$102,L291))/(INDEX($D$4:$D$102,L291+1)-INDEX($D$4:$D$102,L291))*(INDEX($C$4:$C$102,L291+1)-INDEX($C$4:$C$102,L291)))))</f>
        <v/>
      </c>
      <c r="N291" s="12">
        <f>IF(Occurrence!K291&lt;=0,-1,IFERROR(MATCH(Occurrence!K291,$D$4:$D$102,1),0))</f>
        <v/>
      </c>
      <c r="O291" s="9">
        <f>IF(N291&lt;0,0,IF(N291=0,Occurrence!K291*$I$11,IF(N291&gt;=99,Occurrence!K291*$I$12,INDEX($C$4:$C$102,N291)+(Occurrence!K291-INDEX($D$4:$D$102,N291))/(INDEX($D$4:$D$102,N291+1)-INDEX($D$4:$D$102,N291))*(INDEX($C$4:$C$102,N291+1)-INDEX($C$4:$C$102,N291)))))</f>
        <v/>
      </c>
      <c r="P291" s="12">
        <f>IFERROR(MATCH(Data!X291,$F$4:$F$102,1),0)</f>
        <v/>
      </c>
      <c r="Q291" s="9">
        <f>IF(P291=0,Data!X291+$I$13,IF(P291&gt;=99,Data!X291+$I$14,INDEX($E$4:$E$102,P291)+(Data!X291-INDEX($F$4:$F$102,P291))/(INDEX($F$4:$F$102,P291+1)-INDEX($F$4:$F$102,P291))*(INDEX($E$4:$E$102,P291+1)-INDEX($E$4:$E$102,P291))))</f>
        <v/>
      </c>
      <c r="R291" s="12">
        <f>IFERROR(MATCH(Data!Y291,$F$4:$F$102,1),0)</f>
        <v/>
      </c>
      <c r="S291" s="9">
        <f>IF(R291=0,Data!Y291+$I$13,IF(R291&gt;=99,Data!Y291+$I$14,INDEX($E$4:$E$102,R291)+(Data!Y291-INDEX($F$4:$F$102,R291))/(INDEX($F$4:$F$102,R291+1)-INDEX($F$4:$F$102,R291))*(INDEX($E$4:$E$102,R291+1)-INDEX($E$4:$E$102,R291))))</f>
        <v/>
      </c>
    </row>
    <row r="292">
      <c r="K292" s="14">
        <f>Data!A292</f>
        <v/>
      </c>
      <c r="L292" s="12">
        <f>IF(Occurrence!J292&lt;=0,-1,IFERROR(MATCH(Occurrence!J292,$D$4:$D$102,1),0))</f>
        <v/>
      </c>
      <c r="M292" s="9">
        <f>IF(L292&lt;0,0,IF(L292=0,Occurrence!J292*$I$11,IF(L292&gt;=99,Occurrence!J292*$I$12,INDEX($C$4:$C$102,L292)+(Occurrence!J292-INDEX($D$4:$D$102,L292))/(INDEX($D$4:$D$102,L292+1)-INDEX($D$4:$D$102,L292))*(INDEX($C$4:$C$102,L292+1)-INDEX($C$4:$C$102,L292)))))</f>
        <v/>
      </c>
      <c r="N292" s="12">
        <f>IF(Occurrence!K292&lt;=0,-1,IFERROR(MATCH(Occurrence!K292,$D$4:$D$102,1),0))</f>
        <v/>
      </c>
      <c r="O292" s="9">
        <f>IF(N292&lt;0,0,IF(N292=0,Occurrence!K292*$I$11,IF(N292&gt;=99,Occurrence!K292*$I$12,INDEX($C$4:$C$102,N292)+(Occurrence!K292-INDEX($D$4:$D$102,N292))/(INDEX($D$4:$D$102,N292+1)-INDEX($D$4:$D$102,N292))*(INDEX($C$4:$C$102,N292+1)-INDEX($C$4:$C$102,N292)))))</f>
        <v/>
      </c>
      <c r="P292" s="12">
        <f>IFERROR(MATCH(Data!X292,$F$4:$F$102,1),0)</f>
        <v/>
      </c>
      <c r="Q292" s="9">
        <f>IF(P292=0,Data!X292+$I$13,IF(P292&gt;=99,Data!X292+$I$14,INDEX($E$4:$E$102,P292)+(Data!X292-INDEX($F$4:$F$102,P292))/(INDEX($F$4:$F$102,P292+1)-INDEX($F$4:$F$102,P292))*(INDEX($E$4:$E$102,P292+1)-INDEX($E$4:$E$102,P292))))</f>
        <v/>
      </c>
      <c r="R292" s="12">
        <f>IFERROR(MATCH(Data!Y292,$F$4:$F$102,1),0)</f>
        <v/>
      </c>
      <c r="S292" s="9">
        <f>IF(R292=0,Data!Y292+$I$13,IF(R292&gt;=99,Data!Y292+$I$14,INDEX($E$4:$E$102,R292)+(Data!Y292-INDEX($F$4:$F$102,R292))/(INDEX($F$4:$F$102,R292+1)-INDEX($F$4:$F$102,R292))*(INDEX($E$4:$E$102,R292+1)-INDEX($E$4:$E$102,R292))))</f>
        <v/>
      </c>
    </row>
    <row r="293">
      <c r="K293" s="14">
        <f>Data!A293</f>
        <v/>
      </c>
      <c r="L293" s="12">
        <f>IF(Occurrence!J293&lt;=0,-1,IFERROR(MATCH(Occurrence!J293,$D$4:$D$102,1),0))</f>
        <v/>
      </c>
      <c r="M293" s="9">
        <f>IF(L293&lt;0,0,IF(L293=0,Occurrence!J293*$I$11,IF(L293&gt;=99,Occurrence!J293*$I$12,INDEX($C$4:$C$102,L293)+(Occurrence!J293-INDEX($D$4:$D$102,L293))/(INDEX($D$4:$D$102,L293+1)-INDEX($D$4:$D$102,L293))*(INDEX($C$4:$C$102,L293+1)-INDEX($C$4:$C$102,L293)))))</f>
        <v/>
      </c>
      <c r="N293" s="12">
        <f>IF(Occurrence!K293&lt;=0,-1,IFERROR(MATCH(Occurrence!K293,$D$4:$D$102,1),0))</f>
        <v/>
      </c>
      <c r="O293" s="9">
        <f>IF(N293&lt;0,0,IF(N293=0,Occurrence!K293*$I$11,IF(N293&gt;=99,Occurrence!K293*$I$12,INDEX($C$4:$C$102,N293)+(Occurrence!K293-INDEX($D$4:$D$102,N293))/(INDEX($D$4:$D$102,N293+1)-INDEX($D$4:$D$102,N293))*(INDEX($C$4:$C$102,N293+1)-INDEX($C$4:$C$102,N293)))))</f>
        <v/>
      </c>
      <c r="P293" s="12">
        <f>IFERROR(MATCH(Data!X293,$F$4:$F$102,1),0)</f>
        <v/>
      </c>
      <c r="Q293" s="9">
        <f>IF(P293=0,Data!X293+$I$13,IF(P293&gt;=99,Data!X293+$I$14,INDEX($E$4:$E$102,P293)+(Data!X293-INDEX($F$4:$F$102,P293))/(INDEX($F$4:$F$102,P293+1)-INDEX($F$4:$F$102,P293))*(INDEX($E$4:$E$102,P293+1)-INDEX($E$4:$E$102,P293))))</f>
        <v/>
      </c>
      <c r="R293" s="12">
        <f>IFERROR(MATCH(Data!Y293,$F$4:$F$102,1),0)</f>
        <v/>
      </c>
      <c r="S293" s="9">
        <f>IF(R293=0,Data!Y293+$I$13,IF(R293&gt;=99,Data!Y293+$I$14,INDEX($E$4:$E$102,R293)+(Data!Y293-INDEX($F$4:$F$102,R293))/(INDEX($F$4:$F$102,R293+1)-INDEX($F$4:$F$102,R293))*(INDEX($E$4:$E$102,R293+1)-INDEX($E$4:$E$102,R293))))</f>
        <v/>
      </c>
    </row>
    <row r="294">
      <c r="K294" s="14">
        <f>Data!A294</f>
        <v/>
      </c>
      <c r="L294" s="12">
        <f>IF(Occurrence!J294&lt;=0,-1,IFERROR(MATCH(Occurrence!J294,$D$4:$D$102,1),0))</f>
        <v/>
      </c>
      <c r="M294" s="9">
        <f>IF(L294&lt;0,0,IF(L294=0,Occurrence!J294*$I$11,IF(L294&gt;=99,Occurrence!J294*$I$12,INDEX($C$4:$C$102,L294)+(Occurrence!J294-INDEX($D$4:$D$102,L294))/(INDEX($D$4:$D$102,L294+1)-INDEX($D$4:$D$102,L294))*(INDEX($C$4:$C$102,L294+1)-INDEX($C$4:$C$102,L294)))))</f>
        <v/>
      </c>
      <c r="N294" s="12">
        <f>IF(Occurrence!K294&lt;=0,-1,IFERROR(MATCH(Occurrence!K294,$D$4:$D$102,1),0))</f>
        <v/>
      </c>
      <c r="O294" s="9">
        <f>IF(N294&lt;0,0,IF(N294=0,Occurrence!K294*$I$11,IF(N294&gt;=99,Occurrence!K294*$I$12,INDEX($C$4:$C$102,N294)+(Occurrence!K294-INDEX($D$4:$D$102,N294))/(INDEX($D$4:$D$102,N294+1)-INDEX($D$4:$D$102,N294))*(INDEX($C$4:$C$102,N294+1)-INDEX($C$4:$C$102,N294)))))</f>
        <v/>
      </c>
      <c r="P294" s="12">
        <f>IFERROR(MATCH(Data!X294,$F$4:$F$102,1),0)</f>
        <v/>
      </c>
      <c r="Q294" s="9">
        <f>IF(P294=0,Data!X294+$I$13,IF(P294&gt;=99,Data!X294+$I$14,INDEX($E$4:$E$102,P294)+(Data!X294-INDEX($F$4:$F$102,P294))/(INDEX($F$4:$F$102,P294+1)-INDEX($F$4:$F$102,P294))*(INDEX($E$4:$E$102,P294+1)-INDEX($E$4:$E$102,P294))))</f>
        <v/>
      </c>
      <c r="R294" s="12">
        <f>IFERROR(MATCH(Data!Y294,$F$4:$F$102,1),0)</f>
        <v/>
      </c>
      <c r="S294" s="9">
        <f>IF(R294=0,Data!Y294+$I$13,IF(R294&gt;=99,Data!Y294+$I$14,INDEX($E$4:$E$102,R294)+(Data!Y294-INDEX($F$4:$F$102,R294))/(INDEX($F$4:$F$102,R294+1)-INDEX($F$4:$F$102,R294))*(INDEX($E$4:$E$102,R294+1)-INDEX($E$4:$E$102,R294))))</f>
        <v/>
      </c>
    </row>
    <row r="295">
      <c r="K295" s="14">
        <f>Data!A295</f>
        <v/>
      </c>
      <c r="L295" s="12">
        <f>IF(Occurrence!J295&lt;=0,-1,IFERROR(MATCH(Occurrence!J295,$D$4:$D$102,1),0))</f>
        <v/>
      </c>
      <c r="M295" s="9">
        <f>IF(L295&lt;0,0,IF(L295=0,Occurrence!J295*$I$11,IF(L295&gt;=99,Occurrence!J295*$I$12,INDEX($C$4:$C$102,L295)+(Occurrence!J295-INDEX($D$4:$D$102,L295))/(INDEX($D$4:$D$102,L295+1)-INDEX($D$4:$D$102,L295))*(INDEX($C$4:$C$102,L295+1)-INDEX($C$4:$C$102,L295)))))</f>
        <v/>
      </c>
      <c r="N295" s="12">
        <f>IF(Occurrence!K295&lt;=0,-1,IFERROR(MATCH(Occurrence!K295,$D$4:$D$102,1),0))</f>
        <v/>
      </c>
      <c r="O295" s="9">
        <f>IF(N295&lt;0,0,IF(N295=0,Occurrence!K295*$I$11,IF(N295&gt;=99,Occurrence!K295*$I$12,INDEX($C$4:$C$102,N295)+(Occurrence!K295-INDEX($D$4:$D$102,N295))/(INDEX($D$4:$D$102,N295+1)-INDEX($D$4:$D$102,N295))*(INDEX($C$4:$C$102,N295+1)-INDEX($C$4:$C$102,N295)))))</f>
        <v/>
      </c>
      <c r="P295" s="12">
        <f>IFERROR(MATCH(Data!X295,$F$4:$F$102,1),0)</f>
        <v/>
      </c>
      <c r="Q295" s="9">
        <f>IF(P295=0,Data!X295+$I$13,IF(P295&gt;=99,Data!X295+$I$14,INDEX($E$4:$E$102,P295)+(Data!X295-INDEX($F$4:$F$102,P295))/(INDEX($F$4:$F$102,P295+1)-INDEX($F$4:$F$102,P295))*(INDEX($E$4:$E$102,P295+1)-INDEX($E$4:$E$102,P295))))</f>
        <v/>
      </c>
      <c r="R295" s="12">
        <f>IFERROR(MATCH(Data!Y295,$F$4:$F$102,1),0)</f>
        <v/>
      </c>
      <c r="S295" s="9">
        <f>IF(R295=0,Data!Y295+$I$13,IF(R295&gt;=99,Data!Y295+$I$14,INDEX($E$4:$E$102,R295)+(Data!Y295-INDEX($F$4:$F$102,R295))/(INDEX($F$4:$F$102,R295+1)-INDEX($F$4:$F$102,R295))*(INDEX($E$4:$E$102,R295+1)-INDEX($E$4:$E$102,R295))))</f>
        <v/>
      </c>
    </row>
    <row r="296">
      <c r="K296" s="14">
        <f>Data!A296</f>
        <v/>
      </c>
      <c r="L296" s="12">
        <f>IF(Occurrence!J296&lt;=0,-1,IFERROR(MATCH(Occurrence!J296,$D$4:$D$102,1),0))</f>
        <v/>
      </c>
      <c r="M296" s="9">
        <f>IF(L296&lt;0,0,IF(L296=0,Occurrence!J296*$I$11,IF(L296&gt;=99,Occurrence!J296*$I$12,INDEX($C$4:$C$102,L296)+(Occurrence!J296-INDEX($D$4:$D$102,L296))/(INDEX($D$4:$D$102,L296+1)-INDEX($D$4:$D$102,L296))*(INDEX($C$4:$C$102,L296+1)-INDEX($C$4:$C$102,L296)))))</f>
        <v/>
      </c>
      <c r="N296" s="12">
        <f>IF(Occurrence!K296&lt;=0,-1,IFERROR(MATCH(Occurrence!K296,$D$4:$D$102,1),0))</f>
        <v/>
      </c>
      <c r="O296" s="9">
        <f>IF(N296&lt;0,0,IF(N296=0,Occurrence!K296*$I$11,IF(N296&gt;=99,Occurrence!K296*$I$12,INDEX($C$4:$C$102,N296)+(Occurrence!K296-INDEX($D$4:$D$102,N296))/(INDEX($D$4:$D$102,N296+1)-INDEX($D$4:$D$102,N296))*(INDEX($C$4:$C$102,N296+1)-INDEX($C$4:$C$102,N296)))))</f>
        <v/>
      </c>
      <c r="P296" s="12">
        <f>IFERROR(MATCH(Data!X296,$F$4:$F$102,1),0)</f>
        <v/>
      </c>
      <c r="Q296" s="9">
        <f>IF(P296=0,Data!X296+$I$13,IF(P296&gt;=99,Data!X296+$I$14,INDEX($E$4:$E$102,P296)+(Data!X296-INDEX($F$4:$F$102,P296))/(INDEX($F$4:$F$102,P296+1)-INDEX($F$4:$F$102,P296))*(INDEX($E$4:$E$102,P296+1)-INDEX($E$4:$E$102,P296))))</f>
        <v/>
      </c>
      <c r="R296" s="12">
        <f>IFERROR(MATCH(Data!Y296,$F$4:$F$102,1),0)</f>
        <v/>
      </c>
      <c r="S296" s="9">
        <f>IF(R296=0,Data!Y296+$I$13,IF(R296&gt;=99,Data!Y296+$I$14,INDEX($E$4:$E$102,R296)+(Data!Y296-INDEX($F$4:$F$102,R296))/(INDEX($F$4:$F$102,R296+1)-INDEX($F$4:$F$102,R296))*(INDEX($E$4:$E$102,R296+1)-INDEX($E$4:$E$102,R296))))</f>
        <v/>
      </c>
    </row>
    <row r="297">
      <c r="K297" s="14">
        <f>Data!A297</f>
        <v/>
      </c>
      <c r="L297" s="12">
        <f>IF(Occurrence!J297&lt;=0,-1,IFERROR(MATCH(Occurrence!J297,$D$4:$D$102,1),0))</f>
        <v/>
      </c>
      <c r="M297" s="9">
        <f>IF(L297&lt;0,0,IF(L297=0,Occurrence!J297*$I$11,IF(L297&gt;=99,Occurrence!J297*$I$12,INDEX($C$4:$C$102,L297)+(Occurrence!J297-INDEX($D$4:$D$102,L297))/(INDEX($D$4:$D$102,L297+1)-INDEX($D$4:$D$102,L297))*(INDEX($C$4:$C$102,L297+1)-INDEX($C$4:$C$102,L297)))))</f>
        <v/>
      </c>
      <c r="N297" s="12">
        <f>IF(Occurrence!K297&lt;=0,-1,IFERROR(MATCH(Occurrence!K297,$D$4:$D$102,1),0))</f>
        <v/>
      </c>
      <c r="O297" s="9">
        <f>IF(N297&lt;0,0,IF(N297=0,Occurrence!K297*$I$11,IF(N297&gt;=99,Occurrence!K297*$I$12,INDEX($C$4:$C$102,N297)+(Occurrence!K297-INDEX($D$4:$D$102,N297))/(INDEX($D$4:$D$102,N297+1)-INDEX($D$4:$D$102,N297))*(INDEX($C$4:$C$102,N297+1)-INDEX($C$4:$C$102,N297)))))</f>
        <v/>
      </c>
      <c r="P297" s="12">
        <f>IFERROR(MATCH(Data!X297,$F$4:$F$102,1),0)</f>
        <v/>
      </c>
      <c r="Q297" s="9">
        <f>IF(P297=0,Data!X297+$I$13,IF(P297&gt;=99,Data!X297+$I$14,INDEX($E$4:$E$102,P297)+(Data!X297-INDEX($F$4:$F$102,P297))/(INDEX($F$4:$F$102,P297+1)-INDEX($F$4:$F$102,P297))*(INDEX($E$4:$E$102,P297+1)-INDEX($E$4:$E$102,P297))))</f>
        <v/>
      </c>
      <c r="R297" s="12">
        <f>IFERROR(MATCH(Data!Y297,$F$4:$F$102,1),0)</f>
        <v/>
      </c>
      <c r="S297" s="9">
        <f>IF(R297=0,Data!Y297+$I$13,IF(R297&gt;=99,Data!Y297+$I$14,INDEX($E$4:$E$102,R297)+(Data!Y297-INDEX($F$4:$F$102,R297))/(INDEX($F$4:$F$102,R297+1)-INDEX($F$4:$F$102,R297))*(INDEX($E$4:$E$102,R297+1)-INDEX($E$4:$E$102,R297))))</f>
        <v/>
      </c>
    </row>
    <row r="298">
      <c r="K298" s="14">
        <f>Data!A298</f>
        <v/>
      </c>
      <c r="L298" s="12">
        <f>IF(Occurrence!J298&lt;=0,-1,IFERROR(MATCH(Occurrence!J298,$D$4:$D$102,1),0))</f>
        <v/>
      </c>
      <c r="M298" s="9">
        <f>IF(L298&lt;0,0,IF(L298=0,Occurrence!J298*$I$11,IF(L298&gt;=99,Occurrence!J298*$I$12,INDEX($C$4:$C$102,L298)+(Occurrence!J298-INDEX($D$4:$D$102,L298))/(INDEX($D$4:$D$102,L298+1)-INDEX($D$4:$D$102,L298))*(INDEX($C$4:$C$102,L298+1)-INDEX($C$4:$C$102,L298)))))</f>
        <v/>
      </c>
      <c r="N298" s="12">
        <f>IF(Occurrence!K298&lt;=0,-1,IFERROR(MATCH(Occurrence!K298,$D$4:$D$102,1),0))</f>
        <v/>
      </c>
      <c r="O298" s="9">
        <f>IF(N298&lt;0,0,IF(N298=0,Occurrence!K298*$I$11,IF(N298&gt;=99,Occurrence!K298*$I$12,INDEX($C$4:$C$102,N298)+(Occurrence!K298-INDEX($D$4:$D$102,N298))/(INDEX($D$4:$D$102,N298+1)-INDEX($D$4:$D$102,N298))*(INDEX($C$4:$C$102,N298+1)-INDEX($C$4:$C$102,N298)))))</f>
        <v/>
      </c>
      <c r="P298" s="12">
        <f>IFERROR(MATCH(Data!X298,$F$4:$F$102,1),0)</f>
        <v/>
      </c>
      <c r="Q298" s="9">
        <f>IF(P298=0,Data!X298+$I$13,IF(P298&gt;=99,Data!X298+$I$14,INDEX($E$4:$E$102,P298)+(Data!X298-INDEX($F$4:$F$102,P298))/(INDEX($F$4:$F$102,P298+1)-INDEX($F$4:$F$102,P298))*(INDEX($E$4:$E$102,P298+1)-INDEX($E$4:$E$102,P298))))</f>
        <v/>
      </c>
      <c r="R298" s="12">
        <f>IFERROR(MATCH(Data!Y298,$F$4:$F$102,1),0)</f>
        <v/>
      </c>
      <c r="S298" s="9">
        <f>IF(R298=0,Data!Y298+$I$13,IF(R298&gt;=99,Data!Y298+$I$14,INDEX($E$4:$E$102,R298)+(Data!Y298-INDEX($F$4:$F$102,R298))/(INDEX($F$4:$F$102,R298+1)-INDEX($F$4:$F$102,R298))*(INDEX($E$4:$E$102,R298+1)-INDEX($E$4:$E$102,R298))))</f>
        <v/>
      </c>
    </row>
    <row r="299">
      <c r="K299" s="14">
        <f>Data!A299</f>
        <v/>
      </c>
      <c r="L299" s="12">
        <f>IF(Occurrence!J299&lt;=0,-1,IFERROR(MATCH(Occurrence!J299,$D$4:$D$102,1),0))</f>
        <v/>
      </c>
      <c r="M299" s="9">
        <f>IF(L299&lt;0,0,IF(L299=0,Occurrence!J299*$I$11,IF(L299&gt;=99,Occurrence!J299*$I$12,INDEX($C$4:$C$102,L299)+(Occurrence!J299-INDEX($D$4:$D$102,L299))/(INDEX($D$4:$D$102,L299+1)-INDEX($D$4:$D$102,L299))*(INDEX($C$4:$C$102,L299+1)-INDEX($C$4:$C$102,L299)))))</f>
        <v/>
      </c>
      <c r="N299" s="12">
        <f>IF(Occurrence!K299&lt;=0,-1,IFERROR(MATCH(Occurrence!K299,$D$4:$D$102,1),0))</f>
        <v/>
      </c>
      <c r="O299" s="9">
        <f>IF(N299&lt;0,0,IF(N299=0,Occurrence!K299*$I$11,IF(N299&gt;=99,Occurrence!K299*$I$12,INDEX($C$4:$C$102,N299)+(Occurrence!K299-INDEX($D$4:$D$102,N299))/(INDEX($D$4:$D$102,N299+1)-INDEX($D$4:$D$102,N299))*(INDEX($C$4:$C$102,N299+1)-INDEX($C$4:$C$102,N299)))))</f>
        <v/>
      </c>
      <c r="P299" s="12">
        <f>IFERROR(MATCH(Data!X299,$F$4:$F$102,1),0)</f>
        <v/>
      </c>
      <c r="Q299" s="9">
        <f>IF(P299=0,Data!X299+$I$13,IF(P299&gt;=99,Data!X299+$I$14,INDEX($E$4:$E$102,P299)+(Data!X299-INDEX($F$4:$F$102,P299))/(INDEX($F$4:$F$102,P299+1)-INDEX($F$4:$F$102,P299))*(INDEX($E$4:$E$102,P299+1)-INDEX($E$4:$E$102,P299))))</f>
        <v/>
      </c>
      <c r="R299" s="12">
        <f>IFERROR(MATCH(Data!Y299,$F$4:$F$102,1),0)</f>
        <v/>
      </c>
      <c r="S299" s="9">
        <f>IF(R299=0,Data!Y299+$I$13,IF(R299&gt;=99,Data!Y299+$I$14,INDEX($E$4:$E$102,R299)+(Data!Y299-INDEX($F$4:$F$102,R299))/(INDEX($F$4:$F$102,R299+1)-INDEX($F$4:$F$102,R299))*(INDEX($E$4:$E$102,R299+1)-INDEX($E$4:$E$102,R299))))</f>
        <v/>
      </c>
    </row>
    <row r="300">
      <c r="K300" s="14">
        <f>Data!A300</f>
        <v/>
      </c>
      <c r="L300" s="12">
        <f>IF(Occurrence!J300&lt;=0,-1,IFERROR(MATCH(Occurrence!J300,$D$4:$D$102,1),0))</f>
        <v/>
      </c>
      <c r="M300" s="9">
        <f>IF(L300&lt;0,0,IF(L300=0,Occurrence!J300*$I$11,IF(L300&gt;=99,Occurrence!J300*$I$12,INDEX($C$4:$C$102,L300)+(Occurrence!J300-INDEX($D$4:$D$102,L300))/(INDEX($D$4:$D$102,L300+1)-INDEX($D$4:$D$102,L300))*(INDEX($C$4:$C$102,L300+1)-INDEX($C$4:$C$102,L300)))))</f>
        <v/>
      </c>
      <c r="N300" s="12">
        <f>IF(Occurrence!K300&lt;=0,-1,IFERROR(MATCH(Occurrence!K300,$D$4:$D$102,1),0))</f>
        <v/>
      </c>
      <c r="O300" s="9">
        <f>IF(N300&lt;0,0,IF(N300=0,Occurrence!K300*$I$11,IF(N300&gt;=99,Occurrence!K300*$I$12,INDEX($C$4:$C$102,N300)+(Occurrence!K300-INDEX($D$4:$D$102,N300))/(INDEX($D$4:$D$102,N300+1)-INDEX($D$4:$D$102,N300))*(INDEX($C$4:$C$102,N300+1)-INDEX($C$4:$C$102,N300)))))</f>
        <v/>
      </c>
      <c r="P300" s="12">
        <f>IFERROR(MATCH(Data!X300,$F$4:$F$102,1),0)</f>
        <v/>
      </c>
      <c r="Q300" s="9">
        <f>IF(P300=0,Data!X300+$I$13,IF(P300&gt;=99,Data!X300+$I$14,INDEX($E$4:$E$102,P300)+(Data!X300-INDEX($F$4:$F$102,P300))/(INDEX($F$4:$F$102,P300+1)-INDEX($F$4:$F$102,P300))*(INDEX($E$4:$E$102,P300+1)-INDEX($E$4:$E$102,P300))))</f>
        <v/>
      </c>
      <c r="R300" s="12">
        <f>IFERROR(MATCH(Data!Y300,$F$4:$F$102,1),0)</f>
        <v/>
      </c>
      <c r="S300" s="9">
        <f>IF(R300=0,Data!Y300+$I$13,IF(R300&gt;=99,Data!Y300+$I$14,INDEX($E$4:$E$102,R300)+(Data!Y300-INDEX($F$4:$F$102,R300))/(INDEX($F$4:$F$102,R300+1)-INDEX($F$4:$F$102,R300))*(INDEX($E$4:$E$102,R300+1)-INDEX($E$4:$E$102,R300))))</f>
        <v/>
      </c>
    </row>
    <row r="301">
      <c r="K301" s="14">
        <f>Data!A301</f>
        <v/>
      </c>
      <c r="L301" s="12">
        <f>IF(Occurrence!J301&lt;=0,-1,IFERROR(MATCH(Occurrence!J301,$D$4:$D$102,1),0))</f>
        <v/>
      </c>
      <c r="M301" s="9">
        <f>IF(L301&lt;0,0,IF(L301=0,Occurrence!J301*$I$11,IF(L301&gt;=99,Occurrence!J301*$I$12,INDEX($C$4:$C$102,L301)+(Occurrence!J301-INDEX($D$4:$D$102,L301))/(INDEX($D$4:$D$102,L301+1)-INDEX($D$4:$D$102,L301))*(INDEX($C$4:$C$102,L301+1)-INDEX($C$4:$C$102,L301)))))</f>
        <v/>
      </c>
      <c r="N301" s="12">
        <f>IF(Occurrence!K301&lt;=0,-1,IFERROR(MATCH(Occurrence!K301,$D$4:$D$102,1),0))</f>
        <v/>
      </c>
      <c r="O301" s="9">
        <f>IF(N301&lt;0,0,IF(N301=0,Occurrence!K301*$I$11,IF(N301&gt;=99,Occurrence!K301*$I$12,INDEX($C$4:$C$102,N301)+(Occurrence!K301-INDEX($D$4:$D$102,N301))/(INDEX($D$4:$D$102,N301+1)-INDEX($D$4:$D$102,N301))*(INDEX($C$4:$C$102,N301+1)-INDEX($C$4:$C$102,N301)))))</f>
        <v/>
      </c>
      <c r="P301" s="12">
        <f>IFERROR(MATCH(Data!X301,$F$4:$F$102,1),0)</f>
        <v/>
      </c>
      <c r="Q301" s="9">
        <f>IF(P301=0,Data!X301+$I$13,IF(P301&gt;=99,Data!X301+$I$14,INDEX($E$4:$E$102,P301)+(Data!X301-INDEX($F$4:$F$102,P301))/(INDEX($F$4:$F$102,P301+1)-INDEX($F$4:$F$102,P301))*(INDEX($E$4:$E$102,P301+1)-INDEX($E$4:$E$102,P301))))</f>
        <v/>
      </c>
      <c r="R301" s="12">
        <f>IFERROR(MATCH(Data!Y301,$F$4:$F$102,1),0)</f>
        <v/>
      </c>
      <c r="S301" s="9">
        <f>IF(R301=0,Data!Y301+$I$13,IF(R301&gt;=99,Data!Y301+$I$14,INDEX($E$4:$E$102,R301)+(Data!Y301-INDEX($F$4:$F$102,R301))/(INDEX($F$4:$F$102,R301+1)-INDEX($F$4:$F$102,R301))*(INDEX($E$4:$E$102,R301+1)-INDEX($E$4:$E$102,R301))))</f>
        <v/>
      </c>
    </row>
    <row r="302">
      <c r="K302" s="14">
        <f>Data!A302</f>
        <v/>
      </c>
      <c r="L302" s="12">
        <f>IF(Occurrence!J302&lt;=0,-1,IFERROR(MATCH(Occurrence!J302,$D$4:$D$102,1),0))</f>
        <v/>
      </c>
      <c r="M302" s="9">
        <f>IF(L302&lt;0,0,IF(L302=0,Occurrence!J302*$I$11,IF(L302&gt;=99,Occurrence!J302*$I$12,INDEX($C$4:$C$102,L302)+(Occurrence!J302-INDEX($D$4:$D$102,L302))/(INDEX($D$4:$D$102,L302+1)-INDEX($D$4:$D$102,L302))*(INDEX($C$4:$C$102,L302+1)-INDEX($C$4:$C$102,L302)))))</f>
        <v/>
      </c>
      <c r="N302" s="12">
        <f>IF(Occurrence!K302&lt;=0,-1,IFERROR(MATCH(Occurrence!K302,$D$4:$D$102,1),0))</f>
        <v/>
      </c>
      <c r="O302" s="9">
        <f>IF(N302&lt;0,0,IF(N302=0,Occurrence!K302*$I$11,IF(N302&gt;=99,Occurrence!K302*$I$12,INDEX($C$4:$C$102,N302)+(Occurrence!K302-INDEX($D$4:$D$102,N302))/(INDEX($D$4:$D$102,N302+1)-INDEX($D$4:$D$102,N302))*(INDEX($C$4:$C$102,N302+1)-INDEX($C$4:$C$102,N302)))))</f>
        <v/>
      </c>
      <c r="P302" s="12">
        <f>IFERROR(MATCH(Data!X302,$F$4:$F$102,1),0)</f>
        <v/>
      </c>
      <c r="Q302" s="9">
        <f>IF(P302=0,Data!X302+$I$13,IF(P302&gt;=99,Data!X302+$I$14,INDEX($E$4:$E$102,P302)+(Data!X302-INDEX($F$4:$F$102,P302))/(INDEX($F$4:$F$102,P302+1)-INDEX($F$4:$F$102,P302))*(INDEX($E$4:$E$102,P302+1)-INDEX($E$4:$E$102,P302))))</f>
        <v/>
      </c>
      <c r="R302" s="12">
        <f>IFERROR(MATCH(Data!Y302,$F$4:$F$102,1),0)</f>
        <v/>
      </c>
      <c r="S302" s="9">
        <f>IF(R302=0,Data!Y302+$I$13,IF(R302&gt;=99,Data!Y302+$I$14,INDEX($E$4:$E$102,R302)+(Data!Y302-INDEX($F$4:$F$102,R302))/(INDEX($F$4:$F$102,R302+1)-INDEX($F$4:$F$102,R302))*(INDEX($E$4:$E$102,R302+1)-INDEX($E$4:$E$102,R302))))</f>
        <v/>
      </c>
    </row>
    <row r="303">
      <c r="K303" s="14">
        <f>Data!A303</f>
        <v/>
      </c>
      <c r="L303" s="12">
        <f>IF(Occurrence!J303&lt;=0,-1,IFERROR(MATCH(Occurrence!J303,$D$4:$D$102,1),0))</f>
        <v/>
      </c>
      <c r="M303" s="9">
        <f>IF(L303&lt;0,0,IF(L303=0,Occurrence!J303*$I$11,IF(L303&gt;=99,Occurrence!J303*$I$12,INDEX($C$4:$C$102,L303)+(Occurrence!J303-INDEX($D$4:$D$102,L303))/(INDEX($D$4:$D$102,L303+1)-INDEX($D$4:$D$102,L303))*(INDEX($C$4:$C$102,L303+1)-INDEX($C$4:$C$102,L303)))))</f>
        <v/>
      </c>
      <c r="N303" s="12">
        <f>IF(Occurrence!K303&lt;=0,-1,IFERROR(MATCH(Occurrence!K303,$D$4:$D$102,1),0))</f>
        <v/>
      </c>
      <c r="O303" s="9">
        <f>IF(N303&lt;0,0,IF(N303=0,Occurrence!K303*$I$11,IF(N303&gt;=99,Occurrence!K303*$I$12,INDEX($C$4:$C$102,N303)+(Occurrence!K303-INDEX($D$4:$D$102,N303))/(INDEX($D$4:$D$102,N303+1)-INDEX($D$4:$D$102,N303))*(INDEX($C$4:$C$102,N303+1)-INDEX($C$4:$C$102,N303)))))</f>
        <v/>
      </c>
      <c r="P303" s="12">
        <f>IFERROR(MATCH(Data!X303,$F$4:$F$102,1),0)</f>
        <v/>
      </c>
      <c r="Q303" s="9">
        <f>IF(P303=0,Data!X303+$I$13,IF(P303&gt;=99,Data!X303+$I$14,INDEX($E$4:$E$102,P303)+(Data!X303-INDEX($F$4:$F$102,P303))/(INDEX($F$4:$F$102,P303+1)-INDEX($F$4:$F$102,P303))*(INDEX($E$4:$E$102,P303+1)-INDEX($E$4:$E$102,P303))))</f>
        <v/>
      </c>
      <c r="R303" s="12">
        <f>IFERROR(MATCH(Data!Y303,$F$4:$F$102,1),0)</f>
        <v/>
      </c>
      <c r="S303" s="9">
        <f>IF(R303=0,Data!Y303+$I$13,IF(R303&gt;=99,Data!Y303+$I$14,INDEX($E$4:$E$102,R303)+(Data!Y303-INDEX($F$4:$F$102,R303))/(INDEX($F$4:$F$102,R303+1)-INDEX($F$4:$F$102,R303))*(INDEX($E$4:$E$102,R303+1)-INDEX($E$4:$E$102,R303))))</f>
        <v/>
      </c>
    </row>
    <row r="304">
      <c r="K304" s="14">
        <f>Data!A304</f>
        <v/>
      </c>
      <c r="L304" s="12">
        <f>IF(Occurrence!J304&lt;=0,-1,IFERROR(MATCH(Occurrence!J304,$D$4:$D$102,1),0))</f>
        <v/>
      </c>
      <c r="M304" s="9">
        <f>IF(L304&lt;0,0,IF(L304=0,Occurrence!J304*$I$11,IF(L304&gt;=99,Occurrence!J304*$I$12,INDEX($C$4:$C$102,L304)+(Occurrence!J304-INDEX($D$4:$D$102,L304))/(INDEX($D$4:$D$102,L304+1)-INDEX($D$4:$D$102,L304))*(INDEX($C$4:$C$102,L304+1)-INDEX($C$4:$C$102,L304)))))</f>
        <v/>
      </c>
      <c r="N304" s="12">
        <f>IF(Occurrence!K304&lt;=0,-1,IFERROR(MATCH(Occurrence!K304,$D$4:$D$102,1),0))</f>
        <v/>
      </c>
      <c r="O304" s="9">
        <f>IF(N304&lt;0,0,IF(N304=0,Occurrence!K304*$I$11,IF(N304&gt;=99,Occurrence!K304*$I$12,INDEX($C$4:$C$102,N304)+(Occurrence!K304-INDEX($D$4:$D$102,N304))/(INDEX($D$4:$D$102,N304+1)-INDEX($D$4:$D$102,N304))*(INDEX($C$4:$C$102,N304+1)-INDEX($C$4:$C$102,N304)))))</f>
        <v/>
      </c>
      <c r="P304" s="12">
        <f>IFERROR(MATCH(Data!X304,$F$4:$F$102,1),0)</f>
        <v/>
      </c>
      <c r="Q304" s="9">
        <f>IF(P304=0,Data!X304+$I$13,IF(P304&gt;=99,Data!X304+$I$14,INDEX($E$4:$E$102,P304)+(Data!X304-INDEX($F$4:$F$102,P304))/(INDEX($F$4:$F$102,P304+1)-INDEX($F$4:$F$102,P304))*(INDEX($E$4:$E$102,P304+1)-INDEX($E$4:$E$102,P304))))</f>
        <v/>
      </c>
      <c r="R304" s="12">
        <f>IFERROR(MATCH(Data!Y304,$F$4:$F$102,1),0)</f>
        <v/>
      </c>
      <c r="S304" s="9">
        <f>IF(R304=0,Data!Y304+$I$13,IF(R304&gt;=99,Data!Y304+$I$14,INDEX($E$4:$E$102,R304)+(Data!Y304-INDEX($F$4:$F$102,R304))/(INDEX($F$4:$F$102,R304+1)-INDEX($F$4:$F$102,R304))*(INDEX($E$4:$E$102,R304+1)-INDEX($E$4:$E$102,R304))))</f>
        <v/>
      </c>
    </row>
    <row r="305">
      <c r="K305" s="14">
        <f>Data!A305</f>
        <v/>
      </c>
      <c r="L305" s="12">
        <f>IF(Occurrence!J305&lt;=0,-1,IFERROR(MATCH(Occurrence!J305,$D$4:$D$102,1),0))</f>
        <v/>
      </c>
      <c r="M305" s="9">
        <f>IF(L305&lt;0,0,IF(L305=0,Occurrence!J305*$I$11,IF(L305&gt;=99,Occurrence!J305*$I$12,INDEX($C$4:$C$102,L305)+(Occurrence!J305-INDEX($D$4:$D$102,L305))/(INDEX($D$4:$D$102,L305+1)-INDEX($D$4:$D$102,L305))*(INDEX($C$4:$C$102,L305+1)-INDEX($C$4:$C$102,L305)))))</f>
        <v/>
      </c>
      <c r="N305" s="12">
        <f>IF(Occurrence!K305&lt;=0,-1,IFERROR(MATCH(Occurrence!K305,$D$4:$D$102,1),0))</f>
        <v/>
      </c>
      <c r="O305" s="9">
        <f>IF(N305&lt;0,0,IF(N305=0,Occurrence!K305*$I$11,IF(N305&gt;=99,Occurrence!K305*$I$12,INDEX($C$4:$C$102,N305)+(Occurrence!K305-INDEX($D$4:$D$102,N305))/(INDEX($D$4:$D$102,N305+1)-INDEX($D$4:$D$102,N305))*(INDEX($C$4:$C$102,N305+1)-INDEX($C$4:$C$102,N305)))))</f>
        <v/>
      </c>
      <c r="P305" s="12">
        <f>IFERROR(MATCH(Data!X305,$F$4:$F$102,1),0)</f>
        <v/>
      </c>
      <c r="Q305" s="9">
        <f>IF(P305=0,Data!X305+$I$13,IF(P305&gt;=99,Data!X305+$I$14,INDEX($E$4:$E$102,P305)+(Data!X305-INDEX($F$4:$F$102,P305))/(INDEX($F$4:$F$102,P305+1)-INDEX($F$4:$F$102,P305))*(INDEX($E$4:$E$102,P305+1)-INDEX($E$4:$E$102,P305))))</f>
        <v/>
      </c>
      <c r="R305" s="12">
        <f>IFERROR(MATCH(Data!Y305,$F$4:$F$102,1),0)</f>
        <v/>
      </c>
      <c r="S305" s="9">
        <f>IF(R305=0,Data!Y305+$I$13,IF(R305&gt;=99,Data!Y305+$I$14,INDEX($E$4:$E$102,R305)+(Data!Y305-INDEX($F$4:$F$102,R305))/(INDEX($F$4:$F$102,R305+1)-INDEX($F$4:$F$102,R305))*(INDEX($E$4:$E$102,R305+1)-INDEX($E$4:$E$102,R305))))</f>
        <v/>
      </c>
    </row>
    <row r="306">
      <c r="K306" s="14">
        <f>Data!A306</f>
        <v/>
      </c>
      <c r="L306" s="12">
        <f>IF(Occurrence!J306&lt;=0,-1,IFERROR(MATCH(Occurrence!J306,$D$4:$D$102,1),0))</f>
        <v/>
      </c>
      <c r="M306" s="9">
        <f>IF(L306&lt;0,0,IF(L306=0,Occurrence!J306*$I$11,IF(L306&gt;=99,Occurrence!J306*$I$12,INDEX($C$4:$C$102,L306)+(Occurrence!J306-INDEX($D$4:$D$102,L306))/(INDEX($D$4:$D$102,L306+1)-INDEX($D$4:$D$102,L306))*(INDEX($C$4:$C$102,L306+1)-INDEX($C$4:$C$102,L306)))))</f>
        <v/>
      </c>
      <c r="N306" s="12">
        <f>IF(Occurrence!K306&lt;=0,-1,IFERROR(MATCH(Occurrence!K306,$D$4:$D$102,1),0))</f>
        <v/>
      </c>
      <c r="O306" s="9">
        <f>IF(N306&lt;0,0,IF(N306=0,Occurrence!K306*$I$11,IF(N306&gt;=99,Occurrence!K306*$I$12,INDEX($C$4:$C$102,N306)+(Occurrence!K306-INDEX($D$4:$D$102,N306))/(INDEX($D$4:$D$102,N306+1)-INDEX($D$4:$D$102,N306))*(INDEX($C$4:$C$102,N306+1)-INDEX($C$4:$C$102,N306)))))</f>
        <v/>
      </c>
      <c r="P306" s="12">
        <f>IFERROR(MATCH(Data!X306,$F$4:$F$102,1),0)</f>
        <v/>
      </c>
      <c r="Q306" s="9">
        <f>IF(P306=0,Data!X306+$I$13,IF(P306&gt;=99,Data!X306+$I$14,INDEX($E$4:$E$102,P306)+(Data!X306-INDEX($F$4:$F$102,P306))/(INDEX($F$4:$F$102,P306+1)-INDEX($F$4:$F$102,P306))*(INDEX($E$4:$E$102,P306+1)-INDEX($E$4:$E$102,P306))))</f>
        <v/>
      </c>
      <c r="R306" s="12">
        <f>IFERROR(MATCH(Data!Y306,$F$4:$F$102,1),0)</f>
        <v/>
      </c>
      <c r="S306" s="9">
        <f>IF(R306=0,Data!Y306+$I$13,IF(R306&gt;=99,Data!Y306+$I$14,INDEX($E$4:$E$102,R306)+(Data!Y306-INDEX($F$4:$F$102,R306))/(INDEX($F$4:$F$102,R306+1)-INDEX($F$4:$F$102,R306))*(INDEX($E$4:$E$102,R306+1)-INDEX($E$4:$E$102,R306))))</f>
        <v/>
      </c>
    </row>
    <row r="307">
      <c r="K307" s="14">
        <f>Data!A307</f>
        <v/>
      </c>
      <c r="L307" s="12">
        <f>IF(Occurrence!J307&lt;=0,-1,IFERROR(MATCH(Occurrence!J307,$D$4:$D$102,1),0))</f>
        <v/>
      </c>
      <c r="M307" s="9">
        <f>IF(L307&lt;0,0,IF(L307=0,Occurrence!J307*$I$11,IF(L307&gt;=99,Occurrence!J307*$I$12,INDEX($C$4:$C$102,L307)+(Occurrence!J307-INDEX($D$4:$D$102,L307))/(INDEX($D$4:$D$102,L307+1)-INDEX($D$4:$D$102,L307))*(INDEX($C$4:$C$102,L307+1)-INDEX($C$4:$C$102,L307)))))</f>
        <v/>
      </c>
      <c r="N307" s="12">
        <f>IF(Occurrence!K307&lt;=0,-1,IFERROR(MATCH(Occurrence!K307,$D$4:$D$102,1),0))</f>
        <v/>
      </c>
      <c r="O307" s="9">
        <f>IF(N307&lt;0,0,IF(N307=0,Occurrence!K307*$I$11,IF(N307&gt;=99,Occurrence!K307*$I$12,INDEX($C$4:$C$102,N307)+(Occurrence!K307-INDEX($D$4:$D$102,N307))/(INDEX($D$4:$D$102,N307+1)-INDEX($D$4:$D$102,N307))*(INDEX($C$4:$C$102,N307+1)-INDEX($C$4:$C$102,N307)))))</f>
        <v/>
      </c>
      <c r="P307" s="12">
        <f>IFERROR(MATCH(Data!X307,$F$4:$F$102,1),0)</f>
        <v/>
      </c>
      <c r="Q307" s="9">
        <f>IF(P307=0,Data!X307+$I$13,IF(P307&gt;=99,Data!X307+$I$14,INDEX($E$4:$E$102,P307)+(Data!X307-INDEX($F$4:$F$102,P307))/(INDEX($F$4:$F$102,P307+1)-INDEX($F$4:$F$102,P307))*(INDEX($E$4:$E$102,P307+1)-INDEX($E$4:$E$102,P307))))</f>
        <v/>
      </c>
      <c r="R307" s="12">
        <f>IFERROR(MATCH(Data!Y307,$F$4:$F$102,1),0)</f>
        <v/>
      </c>
      <c r="S307" s="9">
        <f>IF(R307=0,Data!Y307+$I$13,IF(R307&gt;=99,Data!Y307+$I$14,INDEX($E$4:$E$102,R307)+(Data!Y307-INDEX($F$4:$F$102,R307))/(INDEX($F$4:$F$102,R307+1)-INDEX($F$4:$F$102,R307))*(INDEX($E$4:$E$102,R307+1)-INDEX($E$4:$E$102,R307))))</f>
        <v/>
      </c>
    </row>
    <row r="308">
      <c r="K308" s="14">
        <f>Data!A308</f>
        <v/>
      </c>
      <c r="L308" s="12">
        <f>IF(Occurrence!J308&lt;=0,-1,IFERROR(MATCH(Occurrence!J308,$D$4:$D$102,1),0))</f>
        <v/>
      </c>
      <c r="M308" s="9">
        <f>IF(L308&lt;0,0,IF(L308=0,Occurrence!J308*$I$11,IF(L308&gt;=99,Occurrence!J308*$I$12,INDEX($C$4:$C$102,L308)+(Occurrence!J308-INDEX($D$4:$D$102,L308))/(INDEX($D$4:$D$102,L308+1)-INDEX($D$4:$D$102,L308))*(INDEX($C$4:$C$102,L308+1)-INDEX($C$4:$C$102,L308)))))</f>
        <v/>
      </c>
      <c r="N308" s="12">
        <f>IF(Occurrence!K308&lt;=0,-1,IFERROR(MATCH(Occurrence!K308,$D$4:$D$102,1),0))</f>
        <v/>
      </c>
      <c r="O308" s="9">
        <f>IF(N308&lt;0,0,IF(N308=0,Occurrence!K308*$I$11,IF(N308&gt;=99,Occurrence!K308*$I$12,INDEX($C$4:$C$102,N308)+(Occurrence!K308-INDEX($D$4:$D$102,N308))/(INDEX($D$4:$D$102,N308+1)-INDEX($D$4:$D$102,N308))*(INDEX($C$4:$C$102,N308+1)-INDEX($C$4:$C$102,N308)))))</f>
        <v/>
      </c>
      <c r="P308" s="12">
        <f>IFERROR(MATCH(Data!X308,$F$4:$F$102,1),0)</f>
        <v/>
      </c>
      <c r="Q308" s="9">
        <f>IF(P308=0,Data!X308+$I$13,IF(P308&gt;=99,Data!X308+$I$14,INDEX($E$4:$E$102,P308)+(Data!X308-INDEX($F$4:$F$102,P308))/(INDEX($F$4:$F$102,P308+1)-INDEX($F$4:$F$102,P308))*(INDEX($E$4:$E$102,P308+1)-INDEX($E$4:$E$102,P308))))</f>
        <v/>
      </c>
      <c r="R308" s="12">
        <f>IFERROR(MATCH(Data!Y308,$F$4:$F$102,1),0)</f>
        <v/>
      </c>
      <c r="S308" s="9">
        <f>IF(R308=0,Data!Y308+$I$13,IF(R308&gt;=99,Data!Y308+$I$14,INDEX($E$4:$E$102,R308)+(Data!Y308-INDEX($F$4:$F$102,R308))/(INDEX($F$4:$F$102,R308+1)-INDEX($F$4:$F$102,R308))*(INDEX($E$4:$E$102,R308+1)-INDEX($E$4:$E$102,R308))))</f>
        <v/>
      </c>
    </row>
    <row r="309">
      <c r="K309" s="14">
        <f>Data!A309</f>
        <v/>
      </c>
      <c r="L309" s="12">
        <f>IF(Occurrence!J309&lt;=0,-1,IFERROR(MATCH(Occurrence!J309,$D$4:$D$102,1),0))</f>
        <v/>
      </c>
      <c r="M309" s="9">
        <f>IF(L309&lt;0,0,IF(L309=0,Occurrence!J309*$I$11,IF(L309&gt;=99,Occurrence!J309*$I$12,INDEX($C$4:$C$102,L309)+(Occurrence!J309-INDEX($D$4:$D$102,L309))/(INDEX($D$4:$D$102,L309+1)-INDEX($D$4:$D$102,L309))*(INDEX($C$4:$C$102,L309+1)-INDEX($C$4:$C$102,L309)))))</f>
        <v/>
      </c>
      <c r="N309" s="12">
        <f>IF(Occurrence!K309&lt;=0,-1,IFERROR(MATCH(Occurrence!K309,$D$4:$D$102,1),0))</f>
        <v/>
      </c>
      <c r="O309" s="9">
        <f>IF(N309&lt;0,0,IF(N309=0,Occurrence!K309*$I$11,IF(N309&gt;=99,Occurrence!K309*$I$12,INDEX($C$4:$C$102,N309)+(Occurrence!K309-INDEX($D$4:$D$102,N309))/(INDEX($D$4:$D$102,N309+1)-INDEX($D$4:$D$102,N309))*(INDEX($C$4:$C$102,N309+1)-INDEX($C$4:$C$102,N309)))))</f>
        <v/>
      </c>
      <c r="P309" s="12">
        <f>IFERROR(MATCH(Data!X309,$F$4:$F$102,1),0)</f>
        <v/>
      </c>
      <c r="Q309" s="9">
        <f>IF(P309=0,Data!X309+$I$13,IF(P309&gt;=99,Data!X309+$I$14,INDEX($E$4:$E$102,P309)+(Data!X309-INDEX($F$4:$F$102,P309))/(INDEX($F$4:$F$102,P309+1)-INDEX($F$4:$F$102,P309))*(INDEX($E$4:$E$102,P309+1)-INDEX($E$4:$E$102,P309))))</f>
        <v/>
      </c>
      <c r="R309" s="12">
        <f>IFERROR(MATCH(Data!Y309,$F$4:$F$102,1),0)</f>
        <v/>
      </c>
      <c r="S309" s="9">
        <f>IF(R309=0,Data!Y309+$I$13,IF(R309&gt;=99,Data!Y309+$I$14,INDEX($E$4:$E$102,R309)+(Data!Y309-INDEX($F$4:$F$102,R309))/(INDEX($F$4:$F$102,R309+1)-INDEX($F$4:$F$102,R309))*(INDEX($E$4:$E$102,R309+1)-INDEX($E$4:$E$102,R309))))</f>
        <v/>
      </c>
    </row>
    <row r="310">
      <c r="K310" s="14">
        <f>Data!A310</f>
        <v/>
      </c>
      <c r="L310" s="12">
        <f>IF(Occurrence!J310&lt;=0,-1,IFERROR(MATCH(Occurrence!J310,$D$4:$D$102,1),0))</f>
        <v/>
      </c>
      <c r="M310" s="9">
        <f>IF(L310&lt;0,0,IF(L310=0,Occurrence!J310*$I$11,IF(L310&gt;=99,Occurrence!J310*$I$12,INDEX($C$4:$C$102,L310)+(Occurrence!J310-INDEX($D$4:$D$102,L310))/(INDEX($D$4:$D$102,L310+1)-INDEX($D$4:$D$102,L310))*(INDEX($C$4:$C$102,L310+1)-INDEX($C$4:$C$102,L310)))))</f>
        <v/>
      </c>
      <c r="N310" s="12">
        <f>IF(Occurrence!K310&lt;=0,-1,IFERROR(MATCH(Occurrence!K310,$D$4:$D$102,1),0))</f>
        <v/>
      </c>
      <c r="O310" s="9">
        <f>IF(N310&lt;0,0,IF(N310=0,Occurrence!K310*$I$11,IF(N310&gt;=99,Occurrence!K310*$I$12,INDEX($C$4:$C$102,N310)+(Occurrence!K310-INDEX($D$4:$D$102,N310))/(INDEX($D$4:$D$102,N310+1)-INDEX($D$4:$D$102,N310))*(INDEX($C$4:$C$102,N310+1)-INDEX($C$4:$C$102,N310)))))</f>
        <v/>
      </c>
      <c r="P310" s="12">
        <f>IFERROR(MATCH(Data!X310,$F$4:$F$102,1),0)</f>
        <v/>
      </c>
      <c r="Q310" s="9">
        <f>IF(P310=0,Data!X310+$I$13,IF(P310&gt;=99,Data!X310+$I$14,INDEX($E$4:$E$102,P310)+(Data!X310-INDEX($F$4:$F$102,P310))/(INDEX($F$4:$F$102,P310+1)-INDEX($F$4:$F$102,P310))*(INDEX($E$4:$E$102,P310+1)-INDEX($E$4:$E$102,P310))))</f>
        <v/>
      </c>
      <c r="R310" s="12">
        <f>IFERROR(MATCH(Data!Y310,$F$4:$F$102,1),0)</f>
        <v/>
      </c>
      <c r="S310" s="9">
        <f>IF(R310=0,Data!Y310+$I$13,IF(R310&gt;=99,Data!Y310+$I$14,INDEX($E$4:$E$102,R310)+(Data!Y310-INDEX($F$4:$F$102,R310))/(INDEX($F$4:$F$102,R310+1)-INDEX($F$4:$F$102,R310))*(INDEX($E$4:$E$102,R310+1)-INDEX($E$4:$E$102,R310))))</f>
        <v/>
      </c>
    </row>
    <row r="311">
      <c r="K311" s="14">
        <f>Data!A311</f>
        <v/>
      </c>
      <c r="L311" s="12">
        <f>IF(Occurrence!J311&lt;=0,-1,IFERROR(MATCH(Occurrence!J311,$D$4:$D$102,1),0))</f>
        <v/>
      </c>
      <c r="M311" s="9">
        <f>IF(L311&lt;0,0,IF(L311=0,Occurrence!J311*$I$11,IF(L311&gt;=99,Occurrence!J311*$I$12,INDEX($C$4:$C$102,L311)+(Occurrence!J311-INDEX($D$4:$D$102,L311))/(INDEX($D$4:$D$102,L311+1)-INDEX($D$4:$D$102,L311))*(INDEX($C$4:$C$102,L311+1)-INDEX($C$4:$C$102,L311)))))</f>
        <v/>
      </c>
      <c r="N311" s="12">
        <f>IF(Occurrence!K311&lt;=0,-1,IFERROR(MATCH(Occurrence!K311,$D$4:$D$102,1),0))</f>
        <v/>
      </c>
      <c r="O311" s="9">
        <f>IF(N311&lt;0,0,IF(N311=0,Occurrence!K311*$I$11,IF(N311&gt;=99,Occurrence!K311*$I$12,INDEX($C$4:$C$102,N311)+(Occurrence!K311-INDEX($D$4:$D$102,N311))/(INDEX($D$4:$D$102,N311+1)-INDEX($D$4:$D$102,N311))*(INDEX($C$4:$C$102,N311+1)-INDEX($C$4:$C$102,N311)))))</f>
        <v/>
      </c>
      <c r="P311" s="12">
        <f>IFERROR(MATCH(Data!X311,$F$4:$F$102,1),0)</f>
        <v/>
      </c>
      <c r="Q311" s="9">
        <f>IF(P311=0,Data!X311+$I$13,IF(P311&gt;=99,Data!X311+$I$14,INDEX($E$4:$E$102,P311)+(Data!X311-INDEX($F$4:$F$102,P311))/(INDEX($F$4:$F$102,P311+1)-INDEX($F$4:$F$102,P311))*(INDEX($E$4:$E$102,P311+1)-INDEX($E$4:$E$102,P311))))</f>
        <v/>
      </c>
      <c r="R311" s="12">
        <f>IFERROR(MATCH(Data!Y311,$F$4:$F$102,1),0)</f>
        <v/>
      </c>
      <c r="S311" s="9">
        <f>IF(R311=0,Data!Y311+$I$13,IF(R311&gt;=99,Data!Y311+$I$14,INDEX($E$4:$E$102,R311)+(Data!Y311-INDEX($F$4:$F$102,R311))/(INDEX($F$4:$F$102,R311+1)-INDEX($F$4:$F$102,R311))*(INDEX($E$4:$E$102,R311+1)-INDEX($E$4:$E$102,R311))))</f>
        <v/>
      </c>
    </row>
    <row r="312">
      <c r="K312" s="14">
        <f>Data!A312</f>
        <v/>
      </c>
      <c r="L312" s="12">
        <f>IF(Occurrence!J312&lt;=0,-1,IFERROR(MATCH(Occurrence!J312,$D$4:$D$102,1),0))</f>
        <v/>
      </c>
      <c r="M312" s="9">
        <f>IF(L312&lt;0,0,IF(L312=0,Occurrence!J312*$I$11,IF(L312&gt;=99,Occurrence!J312*$I$12,INDEX($C$4:$C$102,L312)+(Occurrence!J312-INDEX($D$4:$D$102,L312))/(INDEX($D$4:$D$102,L312+1)-INDEX($D$4:$D$102,L312))*(INDEX($C$4:$C$102,L312+1)-INDEX($C$4:$C$102,L312)))))</f>
        <v/>
      </c>
      <c r="N312" s="12">
        <f>IF(Occurrence!K312&lt;=0,-1,IFERROR(MATCH(Occurrence!K312,$D$4:$D$102,1),0))</f>
        <v/>
      </c>
      <c r="O312" s="9">
        <f>IF(N312&lt;0,0,IF(N312=0,Occurrence!K312*$I$11,IF(N312&gt;=99,Occurrence!K312*$I$12,INDEX($C$4:$C$102,N312)+(Occurrence!K312-INDEX($D$4:$D$102,N312))/(INDEX($D$4:$D$102,N312+1)-INDEX($D$4:$D$102,N312))*(INDEX($C$4:$C$102,N312+1)-INDEX($C$4:$C$102,N312)))))</f>
        <v/>
      </c>
      <c r="P312" s="12">
        <f>IFERROR(MATCH(Data!X312,$F$4:$F$102,1),0)</f>
        <v/>
      </c>
      <c r="Q312" s="9">
        <f>IF(P312=0,Data!X312+$I$13,IF(P312&gt;=99,Data!X312+$I$14,INDEX($E$4:$E$102,P312)+(Data!X312-INDEX($F$4:$F$102,P312))/(INDEX($F$4:$F$102,P312+1)-INDEX($F$4:$F$102,P312))*(INDEX($E$4:$E$102,P312+1)-INDEX($E$4:$E$102,P312))))</f>
        <v/>
      </c>
      <c r="R312" s="12">
        <f>IFERROR(MATCH(Data!Y312,$F$4:$F$102,1),0)</f>
        <v/>
      </c>
      <c r="S312" s="9">
        <f>IF(R312=0,Data!Y312+$I$13,IF(R312&gt;=99,Data!Y312+$I$14,INDEX($E$4:$E$102,R312)+(Data!Y312-INDEX($F$4:$F$102,R312))/(INDEX($F$4:$F$102,R312+1)-INDEX($F$4:$F$102,R312))*(INDEX($E$4:$E$102,R312+1)-INDEX($E$4:$E$102,R312))))</f>
        <v/>
      </c>
    </row>
    <row r="313">
      <c r="K313" s="14">
        <f>Data!A313</f>
        <v/>
      </c>
      <c r="L313" s="12">
        <f>IF(Occurrence!J313&lt;=0,-1,IFERROR(MATCH(Occurrence!J313,$D$4:$D$102,1),0))</f>
        <v/>
      </c>
      <c r="M313" s="9">
        <f>IF(L313&lt;0,0,IF(L313=0,Occurrence!J313*$I$11,IF(L313&gt;=99,Occurrence!J313*$I$12,INDEX($C$4:$C$102,L313)+(Occurrence!J313-INDEX($D$4:$D$102,L313))/(INDEX($D$4:$D$102,L313+1)-INDEX($D$4:$D$102,L313))*(INDEX($C$4:$C$102,L313+1)-INDEX($C$4:$C$102,L313)))))</f>
        <v/>
      </c>
      <c r="N313" s="12">
        <f>IF(Occurrence!K313&lt;=0,-1,IFERROR(MATCH(Occurrence!K313,$D$4:$D$102,1),0))</f>
        <v/>
      </c>
      <c r="O313" s="9">
        <f>IF(N313&lt;0,0,IF(N313=0,Occurrence!K313*$I$11,IF(N313&gt;=99,Occurrence!K313*$I$12,INDEX($C$4:$C$102,N313)+(Occurrence!K313-INDEX($D$4:$D$102,N313))/(INDEX($D$4:$D$102,N313+1)-INDEX($D$4:$D$102,N313))*(INDEX($C$4:$C$102,N313+1)-INDEX($C$4:$C$102,N313)))))</f>
        <v/>
      </c>
      <c r="P313" s="12">
        <f>IFERROR(MATCH(Data!X313,$F$4:$F$102,1),0)</f>
        <v/>
      </c>
      <c r="Q313" s="9">
        <f>IF(P313=0,Data!X313+$I$13,IF(P313&gt;=99,Data!X313+$I$14,INDEX($E$4:$E$102,P313)+(Data!X313-INDEX($F$4:$F$102,P313))/(INDEX($F$4:$F$102,P313+1)-INDEX($F$4:$F$102,P313))*(INDEX($E$4:$E$102,P313+1)-INDEX($E$4:$E$102,P313))))</f>
        <v/>
      </c>
      <c r="R313" s="12">
        <f>IFERROR(MATCH(Data!Y313,$F$4:$F$102,1),0)</f>
        <v/>
      </c>
      <c r="S313" s="9">
        <f>IF(R313=0,Data!Y313+$I$13,IF(R313&gt;=99,Data!Y313+$I$14,INDEX($E$4:$E$102,R313)+(Data!Y313-INDEX($F$4:$F$102,R313))/(INDEX($F$4:$F$102,R313+1)-INDEX($F$4:$F$102,R313))*(INDEX($E$4:$E$102,R313+1)-INDEX($E$4:$E$102,R313))))</f>
        <v/>
      </c>
    </row>
    <row r="314">
      <c r="K314" s="14">
        <f>Data!A314</f>
        <v/>
      </c>
      <c r="L314" s="12">
        <f>IF(Occurrence!J314&lt;=0,-1,IFERROR(MATCH(Occurrence!J314,$D$4:$D$102,1),0))</f>
        <v/>
      </c>
      <c r="M314" s="9">
        <f>IF(L314&lt;0,0,IF(L314=0,Occurrence!J314*$I$11,IF(L314&gt;=99,Occurrence!J314*$I$12,INDEX($C$4:$C$102,L314)+(Occurrence!J314-INDEX($D$4:$D$102,L314))/(INDEX($D$4:$D$102,L314+1)-INDEX($D$4:$D$102,L314))*(INDEX($C$4:$C$102,L314+1)-INDEX($C$4:$C$102,L314)))))</f>
        <v/>
      </c>
      <c r="N314" s="12">
        <f>IF(Occurrence!K314&lt;=0,-1,IFERROR(MATCH(Occurrence!K314,$D$4:$D$102,1),0))</f>
        <v/>
      </c>
      <c r="O314" s="9">
        <f>IF(N314&lt;0,0,IF(N314=0,Occurrence!K314*$I$11,IF(N314&gt;=99,Occurrence!K314*$I$12,INDEX($C$4:$C$102,N314)+(Occurrence!K314-INDEX($D$4:$D$102,N314))/(INDEX($D$4:$D$102,N314+1)-INDEX($D$4:$D$102,N314))*(INDEX($C$4:$C$102,N314+1)-INDEX($C$4:$C$102,N314)))))</f>
        <v/>
      </c>
      <c r="P314" s="12">
        <f>IFERROR(MATCH(Data!X314,$F$4:$F$102,1),0)</f>
        <v/>
      </c>
      <c r="Q314" s="9">
        <f>IF(P314=0,Data!X314+$I$13,IF(P314&gt;=99,Data!X314+$I$14,INDEX($E$4:$E$102,P314)+(Data!X314-INDEX($F$4:$F$102,P314))/(INDEX($F$4:$F$102,P314+1)-INDEX($F$4:$F$102,P314))*(INDEX($E$4:$E$102,P314+1)-INDEX($E$4:$E$102,P314))))</f>
        <v/>
      </c>
      <c r="R314" s="12">
        <f>IFERROR(MATCH(Data!Y314,$F$4:$F$102,1),0)</f>
        <v/>
      </c>
      <c r="S314" s="9">
        <f>IF(R314=0,Data!Y314+$I$13,IF(R314&gt;=99,Data!Y314+$I$14,INDEX($E$4:$E$102,R314)+(Data!Y314-INDEX($F$4:$F$102,R314))/(INDEX($F$4:$F$102,R314+1)-INDEX($F$4:$F$102,R314))*(INDEX($E$4:$E$102,R314+1)-INDEX($E$4:$E$102,R314))))</f>
        <v/>
      </c>
    </row>
    <row r="315">
      <c r="K315" s="14">
        <f>Data!A315</f>
        <v/>
      </c>
      <c r="L315" s="12">
        <f>IF(Occurrence!J315&lt;=0,-1,IFERROR(MATCH(Occurrence!J315,$D$4:$D$102,1),0))</f>
        <v/>
      </c>
      <c r="M315" s="9">
        <f>IF(L315&lt;0,0,IF(L315=0,Occurrence!J315*$I$11,IF(L315&gt;=99,Occurrence!J315*$I$12,INDEX($C$4:$C$102,L315)+(Occurrence!J315-INDEX($D$4:$D$102,L315))/(INDEX($D$4:$D$102,L315+1)-INDEX($D$4:$D$102,L315))*(INDEX($C$4:$C$102,L315+1)-INDEX($C$4:$C$102,L315)))))</f>
        <v/>
      </c>
      <c r="N315" s="12">
        <f>IF(Occurrence!K315&lt;=0,-1,IFERROR(MATCH(Occurrence!K315,$D$4:$D$102,1),0))</f>
        <v/>
      </c>
      <c r="O315" s="9">
        <f>IF(N315&lt;0,0,IF(N315=0,Occurrence!K315*$I$11,IF(N315&gt;=99,Occurrence!K315*$I$12,INDEX($C$4:$C$102,N315)+(Occurrence!K315-INDEX($D$4:$D$102,N315))/(INDEX($D$4:$D$102,N315+1)-INDEX($D$4:$D$102,N315))*(INDEX($C$4:$C$102,N315+1)-INDEX($C$4:$C$102,N315)))))</f>
        <v/>
      </c>
      <c r="P315" s="12">
        <f>IFERROR(MATCH(Data!X315,$F$4:$F$102,1),0)</f>
        <v/>
      </c>
      <c r="Q315" s="9">
        <f>IF(P315=0,Data!X315+$I$13,IF(P315&gt;=99,Data!X315+$I$14,INDEX($E$4:$E$102,P315)+(Data!X315-INDEX($F$4:$F$102,P315))/(INDEX($F$4:$F$102,P315+1)-INDEX($F$4:$F$102,P315))*(INDEX($E$4:$E$102,P315+1)-INDEX($E$4:$E$102,P315))))</f>
        <v/>
      </c>
      <c r="R315" s="12">
        <f>IFERROR(MATCH(Data!Y315,$F$4:$F$102,1),0)</f>
        <v/>
      </c>
      <c r="S315" s="9">
        <f>IF(R315=0,Data!Y315+$I$13,IF(R315&gt;=99,Data!Y315+$I$14,INDEX($E$4:$E$102,R315)+(Data!Y315-INDEX($F$4:$F$102,R315))/(INDEX($F$4:$F$102,R315+1)-INDEX($F$4:$F$102,R315))*(INDEX($E$4:$E$102,R315+1)-INDEX($E$4:$E$102,R315))))</f>
        <v/>
      </c>
    </row>
    <row r="316">
      <c r="K316" s="14">
        <f>Data!A316</f>
        <v/>
      </c>
      <c r="L316" s="12">
        <f>IF(Occurrence!J316&lt;=0,-1,IFERROR(MATCH(Occurrence!J316,$D$4:$D$102,1),0))</f>
        <v/>
      </c>
      <c r="M316" s="9">
        <f>IF(L316&lt;0,0,IF(L316=0,Occurrence!J316*$I$11,IF(L316&gt;=99,Occurrence!J316*$I$12,INDEX($C$4:$C$102,L316)+(Occurrence!J316-INDEX($D$4:$D$102,L316))/(INDEX($D$4:$D$102,L316+1)-INDEX($D$4:$D$102,L316))*(INDEX($C$4:$C$102,L316+1)-INDEX($C$4:$C$102,L316)))))</f>
        <v/>
      </c>
      <c r="N316" s="12">
        <f>IF(Occurrence!K316&lt;=0,-1,IFERROR(MATCH(Occurrence!K316,$D$4:$D$102,1),0))</f>
        <v/>
      </c>
      <c r="O316" s="9">
        <f>IF(N316&lt;0,0,IF(N316=0,Occurrence!K316*$I$11,IF(N316&gt;=99,Occurrence!K316*$I$12,INDEX($C$4:$C$102,N316)+(Occurrence!K316-INDEX($D$4:$D$102,N316))/(INDEX($D$4:$D$102,N316+1)-INDEX($D$4:$D$102,N316))*(INDEX($C$4:$C$102,N316+1)-INDEX($C$4:$C$102,N316)))))</f>
        <v/>
      </c>
      <c r="P316" s="12">
        <f>IFERROR(MATCH(Data!X316,$F$4:$F$102,1),0)</f>
        <v/>
      </c>
      <c r="Q316" s="9">
        <f>IF(P316=0,Data!X316+$I$13,IF(P316&gt;=99,Data!X316+$I$14,INDEX($E$4:$E$102,P316)+(Data!X316-INDEX($F$4:$F$102,P316))/(INDEX($F$4:$F$102,P316+1)-INDEX($F$4:$F$102,P316))*(INDEX($E$4:$E$102,P316+1)-INDEX($E$4:$E$102,P316))))</f>
        <v/>
      </c>
      <c r="R316" s="12">
        <f>IFERROR(MATCH(Data!Y316,$F$4:$F$102,1),0)</f>
        <v/>
      </c>
      <c r="S316" s="9">
        <f>IF(R316=0,Data!Y316+$I$13,IF(R316&gt;=99,Data!Y316+$I$14,INDEX($E$4:$E$102,R316)+(Data!Y316-INDEX($F$4:$F$102,R316))/(INDEX($F$4:$F$102,R316+1)-INDEX($F$4:$F$102,R316))*(INDEX($E$4:$E$102,R316+1)-INDEX($E$4:$E$102,R316))))</f>
        <v/>
      </c>
    </row>
    <row r="317">
      <c r="K317" s="14">
        <f>Data!A317</f>
        <v/>
      </c>
      <c r="L317" s="12">
        <f>IF(Occurrence!J317&lt;=0,-1,IFERROR(MATCH(Occurrence!J317,$D$4:$D$102,1),0))</f>
        <v/>
      </c>
      <c r="M317" s="9">
        <f>IF(L317&lt;0,0,IF(L317=0,Occurrence!J317*$I$11,IF(L317&gt;=99,Occurrence!J317*$I$12,INDEX($C$4:$C$102,L317)+(Occurrence!J317-INDEX($D$4:$D$102,L317))/(INDEX($D$4:$D$102,L317+1)-INDEX($D$4:$D$102,L317))*(INDEX($C$4:$C$102,L317+1)-INDEX($C$4:$C$102,L317)))))</f>
        <v/>
      </c>
      <c r="N317" s="12">
        <f>IF(Occurrence!K317&lt;=0,-1,IFERROR(MATCH(Occurrence!K317,$D$4:$D$102,1),0))</f>
        <v/>
      </c>
      <c r="O317" s="9">
        <f>IF(N317&lt;0,0,IF(N317=0,Occurrence!K317*$I$11,IF(N317&gt;=99,Occurrence!K317*$I$12,INDEX($C$4:$C$102,N317)+(Occurrence!K317-INDEX($D$4:$D$102,N317))/(INDEX($D$4:$D$102,N317+1)-INDEX($D$4:$D$102,N317))*(INDEX($C$4:$C$102,N317+1)-INDEX($C$4:$C$102,N317)))))</f>
        <v/>
      </c>
      <c r="P317" s="12">
        <f>IFERROR(MATCH(Data!X317,$F$4:$F$102,1),0)</f>
        <v/>
      </c>
      <c r="Q317" s="9">
        <f>IF(P317=0,Data!X317+$I$13,IF(P317&gt;=99,Data!X317+$I$14,INDEX($E$4:$E$102,P317)+(Data!X317-INDEX($F$4:$F$102,P317))/(INDEX($F$4:$F$102,P317+1)-INDEX($F$4:$F$102,P317))*(INDEX($E$4:$E$102,P317+1)-INDEX($E$4:$E$102,P317))))</f>
        <v/>
      </c>
      <c r="R317" s="12">
        <f>IFERROR(MATCH(Data!Y317,$F$4:$F$102,1),0)</f>
        <v/>
      </c>
      <c r="S317" s="9">
        <f>IF(R317=0,Data!Y317+$I$13,IF(R317&gt;=99,Data!Y317+$I$14,INDEX($E$4:$E$102,R317)+(Data!Y317-INDEX($F$4:$F$102,R317))/(INDEX($F$4:$F$102,R317+1)-INDEX($F$4:$F$102,R317))*(INDEX($E$4:$E$102,R317+1)-INDEX($E$4:$E$102,R317))))</f>
        <v/>
      </c>
    </row>
    <row r="318">
      <c r="K318" s="14">
        <f>Data!A318</f>
        <v/>
      </c>
      <c r="L318" s="12">
        <f>IF(Occurrence!J318&lt;=0,-1,IFERROR(MATCH(Occurrence!J318,$D$4:$D$102,1),0))</f>
        <v/>
      </c>
      <c r="M318" s="9">
        <f>IF(L318&lt;0,0,IF(L318=0,Occurrence!J318*$I$11,IF(L318&gt;=99,Occurrence!J318*$I$12,INDEX($C$4:$C$102,L318)+(Occurrence!J318-INDEX($D$4:$D$102,L318))/(INDEX($D$4:$D$102,L318+1)-INDEX($D$4:$D$102,L318))*(INDEX($C$4:$C$102,L318+1)-INDEX($C$4:$C$102,L318)))))</f>
        <v/>
      </c>
      <c r="N318" s="12">
        <f>IF(Occurrence!K318&lt;=0,-1,IFERROR(MATCH(Occurrence!K318,$D$4:$D$102,1),0))</f>
        <v/>
      </c>
      <c r="O318" s="9">
        <f>IF(N318&lt;0,0,IF(N318=0,Occurrence!K318*$I$11,IF(N318&gt;=99,Occurrence!K318*$I$12,INDEX($C$4:$C$102,N318)+(Occurrence!K318-INDEX($D$4:$D$102,N318))/(INDEX($D$4:$D$102,N318+1)-INDEX($D$4:$D$102,N318))*(INDEX($C$4:$C$102,N318+1)-INDEX($C$4:$C$102,N318)))))</f>
        <v/>
      </c>
      <c r="P318" s="12">
        <f>IFERROR(MATCH(Data!X318,$F$4:$F$102,1),0)</f>
        <v/>
      </c>
      <c r="Q318" s="9">
        <f>IF(P318=0,Data!X318+$I$13,IF(P318&gt;=99,Data!X318+$I$14,INDEX($E$4:$E$102,P318)+(Data!X318-INDEX($F$4:$F$102,P318))/(INDEX($F$4:$F$102,P318+1)-INDEX($F$4:$F$102,P318))*(INDEX($E$4:$E$102,P318+1)-INDEX($E$4:$E$102,P318))))</f>
        <v/>
      </c>
      <c r="R318" s="12">
        <f>IFERROR(MATCH(Data!Y318,$F$4:$F$102,1),0)</f>
        <v/>
      </c>
      <c r="S318" s="9">
        <f>IF(R318=0,Data!Y318+$I$13,IF(R318&gt;=99,Data!Y318+$I$14,INDEX($E$4:$E$102,R318)+(Data!Y318-INDEX($F$4:$F$102,R318))/(INDEX($F$4:$F$102,R318+1)-INDEX($F$4:$F$102,R318))*(INDEX($E$4:$E$102,R318+1)-INDEX($E$4:$E$102,R318))))</f>
        <v/>
      </c>
    </row>
    <row r="319">
      <c r="K319" s="14">
        <f>Data!A319</f>
        <v/>
      </c>
      <c r="L319" s="12">
        <f>IF(Occurrence!J319&lt;=0,-1,IFERROR(MATCH(Occurrence!J319,$D$4:$D$102,1),0))</f>
        <v/>
      </c>
      <c r="M319" s="9">
        <f>IF(L319&lt;0,0,IF(L319=0,Occurrence!J319*$I$11,IF(L319&gt;=99,Occurrence!J319*$I$12,INDEX($C$4:$C$102,L319)+(Occurrence!J319-INDEX($D$4:$D$102,L319))/(INDEX($D$4:$D$102,L319+1)-INDEX($D$4:$D$102,L319))*(INDEX($C$4:$C$102,L319+1)-INDEX($C$4:$C$102,L319)))))</f>
        <v/>
      </c>
      <c r="N319" s="12">
        <f>IF(Occurrence!K319&lt;=0,-1,IFERROR(MATCH(Occurrence!K319,$D$4:$D$102,1),0))</f>
        <v/>
      </c>
      <c r="O319" s="9">
        <f>IF(N319&lt;0,0,IF(N319=0,Occurrence!K319*$I$11,IF(N319&gt;=99,Occurrence!K319*$I$12,INDEX($C$4:$C$102,N319)+(Occurrence!K319-INDEX($D$4:$D$102,N319))/(INDEX($D$4:$D$102,N319+1)-INDEX($D$4:$D$102,N319))*(INDEX($C$4:$C$102,N319+1)-INDEX($C$4:$C$102,N319)))))</f>
        <v/>
      </c>
      <c r="P319" s="12">
        <f>IFERROR(MATCH(Data!X319,$F$4:$F$102,1),0)</f>
        <v/>
      </c>
      <c r="Q319" s="9">
        <f>IF(P319=0,Data!X319+$I$13,IF(P319&gt;=99,Data!X319+$I$14,INDEX($E$4:$E$102,P319)+(Data!X319-INDEX($F$4:$F$102,P319))/(INDEX($F$4:$F$102,P319+1)-INDEX($F$4:$F$102,P319))*(INDEX($E$4:$E$102,P319+1)-INDEX($E$4:$E$102,P319))))</f>
        <v/>
      </c>
      <c r="R319" s="12">
        <f>IFERROR(MATCH(Data!Y319,$F$4:$F$102,1),0)</f>
        <v/>
      </c>
      <c r="S319" s="9">
        <f>IF(R319=0,Data!Y319+$I$13,IF(R319&gt;=99,Data!Y319+$I$14,INDEX($E$4:$E$102,R319)+(Data!Y319-INDEX($F$4:$F$102,R319))/(INDEX($F$4:$F$102,R319+1)-INDEX($F$4:$F$102,R319))*(INDEX($E$4:$E$102,R319+1)-INDEX($E$4:$E$102,R319))))</f>
        <v/>
      </c>
    </row>
    <row r="320">
      <c r="K320" s="14">
        <f>Data!A320</f>
        <v/>
      </c>
      <c r="L320" s="12">
        <f>IF(Occurrence!J320&lt;=0,-1,IFERROR(MATCH(Occurrence!J320,$D$4:$D$102,1),0))</f>
        <v/>
      </c>
      <c r="M320" s="9">
        <f>IF(L320&lt;0,0,IF(L320=0,Occurrence!J320*$I$11,IF(L320&gt;=99,Occurrence!J320*$I$12,INDEX($C$4:$C$102,L320)+(Occurrence!J320-INDEX($D$4:$D$102,L320))/(INDEX($D$4:$D$102,L320+1)-INDEX($D$4:$D$102,L320))*(INDEX($C$4:$C$102,L320+1)-INDEX($C$4:$C$102,L320)))))</f>
        <v/>
      </c>
      <c r="N320" s="12">
        <f>IF(Occurrence!K320&lt;=0,-1,IFERROR(MATCH(Occurrence!K320,$D$4:$D$102,1),0))</f>
        <v/>
      </c>
      <c r="O320" s="9">
        <f>IF(N320&lt;0,0,IF(N320=0,Occurrence!K320*$I$11,IF(N320&gt;=99,Occurrence!K320*$I$12,INDEX($C$4:$C$102,N320)+(Occurrence!K320-INDEX($D$4:$D$102,N320))/(INDEX($D$4:$D$102,N320+1)-INDEX($D$4:$D$102,N320))*(INDEX($C$4:$C$102,N320+1)-INDEX($C$4:$C$102,N320)))))</f>
        <v/>
      </c>
      <c r="P320" s="12">
        <f>IFERROR(MATCH(Data!X320,$F$4:$F$102,1),0)</f>
        <v/>
      </c>
      <c r="Q320" s="9">
        <f>IF(P320=0,Data!X320+$I$13,IF(P320&gt;=99,Data!X320+$I$14,INDEX($E$4:$E$102,P320)+(Data!X320-INDEX($F$4:$F$102,P320))/(INDEX($F$4:$F$102,P320+1)-INDEX($F$4:$F$102,P320))*(INDEX($E$4:$E$102,P320+1)-INDEX($E$4:$E$102,P320))))</f>
        <v/>
      </c>
      <c r="R320" s="12">
        <f>IFERROR(MATCH(Data!Y320,$F$4:$F$102,1),0)</f>
        <v/>
      </c>
      <c r="S320" s="9">
        <f>IF(R320=0,Data!Y320+$I$13,IF(R320&gt;=99,Data!Y320+$I$14,INDEX($E$4:$E$102,R320)+(Data!Y320-INDEX($F$4:$F$102,R320))/(INDEX($F$4:$F$102,R320+1)-INDEX($F$4:$F$102,R320))*(INDEX($E$4:$E$102,R320+1)-INDEX($E$4:$E$102,R320))))</f>
        <v/>
      </c>
    </row>
    <row r="321">
      <c r="K321" s="14">
        <f>Data!A321</f>
        <v/>
      </c>
      <c r="L321" s="12">
        <f>IF(Occurrence!J321&lt;=0,-1,IFERROR(MATCH(Occurrence!J321,$D$4:$D$102,1),0))</f>
        <v/>
      </c>
      <c r="M321" s="9">
        <f>IF(L321&lt;0,0,IF(L321=0,Occurrence!J321*$I$11,IF(L321&gt;=99,Occurrence!J321*$I$12,INDEX($C$4:$C$102,L321)+(Occurrence!J321-INDEX($D$4:$D$102,L321))/(INDEX($D$4:$D$102,L321+1)-INDEX($D$4:$D$102,L321))*(INDEX($C$4:$C$102,L321+1)-INDEX($C$4:$C$102,L321)))))</f>
        <v/>
      </c>
      <c r="N321" s="12">
        <f>IF(Occurrence!K321&lt;=0,-1,IFERROR(MATCH(Occurrence!K321,$D$4:$D$102,1),0))</f>
        <v/>
      </c>
      <c r="O321" s="9">
        <f>IF(N321&lt;0,0,IF(N321=0,Occurrence!K321*$I$11,IF(N321&gt;=99,Occurrence!K321*$I$12,INDEX($C$4:$C$102,N321)+(Occurrence!K321-INDEX($D$4:$D$102,N321))/(INDEX($D$4:$D$102,N321+1)-INDEX($D$4:$D$102,N321))*(INDEX($C$4:$C$102,N321+1)-INDEX($C$4:$C$102,N321)))))</f>
        <v/>
      </c>
      <c r="P321" s="12">
        <f>IFERROR(MATCH(Data!X321,$F$4:$F$102,1),0)</f>
        <v/>
      </c>
      <c r="Q321" s="9">
        <f>IF(P321=0,Data!X321+$I$13,IF(P321&gt;=99,Data!X321+$I$14,INDEX($E$4:$E$102,P321)+(Data!X321-INDEX($F$4:$F$102,P321))/(INDEX($F$4:$F$102,P321+1)-INDEX($F$4:$F$102,P321))*(INDEX($E$4:$E$102,P321+1)-INDEX($E$4:$E$102,P321))))</f>
        <v/>
      </c>
      <c r="R321" s="12">
        <f>IFERROR(MATCH(Data!Y321,$F$4:$F$102,1),0)</f>
        <v/>
      </c>
      <c r="S321" s="9">
        <f>IF(R321=0,Data!Y321+$I$13,IF(R321&gt;=99,Data!Y321+$I$14,INDEX($E$4:$E$102,R321)+(Data!Y321-INDEX($F$4:$F$102,R321))/(INDEX($F$4:$F$102,R321+1)-INDEX($F$4:$F$102,R321))*(INDEX($E$4:$E$102,R321+1)-INDEX($E$4:$E$102,R321))))</f>
        <v/>
      </c>
    </row>
    <row r="322">
      <c r="K322" s="14">
        <f>Data!A322</f>
        <v/>
      </c>
      <c r="L322" s="12">
        <f>IF(Occurrence!J322&lt;=0,-1,IFERROR(MATCH(Occurrence!J322,$D$4:$D$102,1),0))</f>
        <v/>
      </c>
      <c r="M322" s="9">
        <f>IF(L322&lt;0,0,IF(L322=0,Occurrence!J322*$I$11,IF(L322&gt;=99,Occurrence!J322*$I$12,INDEX($C$4:$C$102,L322)+(Occurrence!J322-INDEX($D$4:$D$102,L322))/(INDEX($D$4:$D$102,L322+1)-INDEX($D$4:$D$102,L322))*(INDEX($C$4:$C$102,L322+1)-INDEX($C$4:$C$102,L322)))))</f>
        <v/>
      </c>
      <c r="N322" s="12">
        <f>IF(Occurrence!K322&lt;=0,-1,IFERROR(MATCH(Occurrence!K322,$D$4:$D$102,1),0))</f>
        <v/>
      </c>
      <c r="O322" s="9">
        <f>IF(N322&lt;0,0,IF(N322=0,Occurrence!K322*$I$11,IF(N322&gt;=99,Occurrence!K322*$I$12,INDEX($C$4:$C$102,N322)+(Occurrence!K322-INDEX($D$4:$D$102,N322))/(INDEX($D$4:$D$102,N322+1)-INDEX($D$4:$D$102,N322))*(INDEX($C$4:$C$102,N322+1)-INDEX($C$4:$C$102,N322)))))</f>
        <v/>
      </c>
      <c r="P322" s="12">
        <f>IFERROR(MATCH(Data!X322,$F$4:$F$102,1),0)</f>
        <v/>
      </c>
      <c r="Q322" s="9">
        <f>IF(P322=0,Data!X322+$I$13,IF(P322&gt;=99,Data!X322+$I$14,INDEX($E$4:$E$102,P322)+(Data!X322-INDEX($F$4:$F$102,P322))/(INDEX($F$4:$F$102,P322+1)-INDEX($F$4:$F$102,P322))*(INDEX($E$4:$E$102,P322+1)-INDEX($E$4:$E$102,P322))))</f>
        <v/>
      </c>
      <c r="R322" s="12">
        <f>IFERROR(MATCH(Data!Y322,$F$4:$F$102,1),0)</f>
        <v/>
      </c>
      <c r="S322" s="9">
        <f>IF(R322=0,Data!Y322+$I$13,IF(R322&gt;=99,Data!Y322+$I$14,INDEX($E$4:$E$102,R322)+(Data!Y322-INDEX($F$4:$F$102,R322))/(INDEX($F$4:$F$102,R322+1)-INDEX($F$4:$F$102,R322))*(INDEX($E$4:$E$102,R322+1)-INDEX($E$4:$E$102,R322))))</f>
        <v/>
      </c>
    </row>
    <row r="323">
      <c r="K323" s="14">
        <f>Data!A323</f>
        <v/>
      </c>
      <c r="L323" s="12">
        <f>IF(Occurrence!J323&lt;=0,-1,IFERROR(MATCH(Occurrence!J323,$D$4:$D$102,1),0))</f>
        <v/>
      </c>
      <c r="M323" s="9">
        <f>IF(L323&lt;0,0,IF(L323=0,Occurrence!J323*$I$11,IF(L323&gt;=99,Occurrence!J323*$I$12,INDEX($C$4:$C$102,L323)+(Occurrence!J323-INDEX($D$4:$D$102,L323))/(INDEX($D$4:$D$102,L323+1)-INDEX($D$4:$D$102,L323))*(INDEX($C$4:$C$102,L323+1)-INDEX($C$4:$C$102,L323)))))</f>
        <v/>
      </c>
      <c r="N323" s="12">
        <f>IF(Occurrence!K323&lt;=0,-1,IFERROR(MATCH(Occurrence!K323,$D$4:$D$102,1),0))</f>
        <v/>
      </c>
      <c r="O323" s="9">
        <f>IF(N323&lt;0,0,IF(N323=0,Occurrence!K323*$I$11,IF(N323&gt;=99,Occurrence!K323*$I$12,INDEX($C$4:$C$102,N323)+(Occurrence!K323-INDEX($D$4:$D$102,N323))/(INDEX($D$4:$D$102,N323+1)-INDEX($D$4:$D$102,N323))*(INDEX($C$4:$C$102,N323+1)-INDEX($C$4:$C$102,N323)))))</f>
        <v/>
      </c>
      <c r="P323" s="12">
        <f>IFERROR(MATCH(Data!X323,$F$4:$F$102,1),0)</f>
        <v/>
      </c>
      <c r="Q323" s="9">
        <f>IF(P323=0,Data!X323+$I$13,IF(P323&gt;=99,Data!X323+$I$14,INDEX($E$4:$E$102,P323)+(Data!X323-INDEX($F$4:$F$102,P323))/(INDEX($F$4:$F$102,P323+1)-INDEX($F$4:$F$102,P323))*(INDEX($E$4:$E$102,P323+1)-INDEX($E$4:$E$102,P323))))</f>
        <v/>
      </c>
      <c r="R323" s="12">
        <f>IFERROR(MATCH(Data!Y323,$F$4:$F$102,1),0)</f>
        <v/>
      </c>
      <c r="S323" s="9">
        <f>IF(R323=0,Data!Y323+$I$13,IF(R323&gt;=99,Data!Y323+$I$14,INDEX($E$4:$E$102,R323)+(Data!Y323-INDEX($F$4:$F$102,R323))/(INDEX($F$4:$F$102,R323+1)-INDEX($F$4:$F$102,R323))*(INDEX($E$4:$E$102,R323+1)-INDEX($E$4:$E$102,R323))))</f>
        <v/>
      </c>
    </row>
    <row r="324">
      <c r="K324" s="14">
        <f>Data!A324</f>
        <v/>
      </c>
      <c r="L324" s="12">
        <f>IF(Occurrence!J324&lt;=0,-1,IFERROR(MATCH(Occurrence!J324,$D$4:$D$102,1),0))</f>
        <v/>
      </c>
      <c r="M324" s="9">
        <f>IF(L324&lt;0,0,IF(L324=0,Occurrence!J324*$I$11,IF(L324&gt;=99,Occurrence!J324*$I$12,INDEX($C$4:$C$102,L324)+(Occurrence!J324-INDEX($D$4:$D$102,L324))/(INDEX($D$4:$D$102,L324+1)-INDEX($D$4:$D$102,L324))*(INDEX($C$4:$C$102,L324+1)-INDEX($C$4:$C$102,L324)))))</f>
        <v/>
      </c>
      <c r="N324" s="12">
        <f>IF(Occurrence!K324&lt;=0,-1,IFERROR(MATCH(Occurrence!K324,$D$4:$D$102,1),0))</f>
        <v/>
      </c>
      <c r="O324" s="9">
        <f>IF(N324&lt;0,0,IF(N324=0,Occurrence!K324*$I$11,IF(N324&gt;=99,Occurrence!K324*$I$12,INDEX($C$4:$C$102,N324)+(Occurrence!K324-INDEX($D$4:$D$102,N324))/(INDEX($D$4:$D$102,N324+1)-INDEX($D$4:$D$102,N324))*(INDEX($C$4:$C$102,N324+1)-INDEX($C$4:$C$102,N324)))))</f>
        <v/>
      </c>
      <c r="P324" s="12">
        <f>IFERROR(MATCH(Data!X324,$F$4:$F$102,1),0)</f>
        <v/>
      </c>
      <c r="Q324" s="9">
        <f>IF(P324=0,Data!X324+$I$13,IF(P324&gt;=99,Data!X324+$I$14,INDEX($E$4:$E$102,P324)+(Data!X324-INDEX($F$4:$F$102,P324))/(INDEX($F$4:$F$102,P324+1)-INDEX($F$4:$F$102,P324))*(INDEX($E$4:$E$102,P324+1)-INDEX($E$4:$E$102,P324))))</f>
        <v/>
      </c>
      <c r="R324" s="12">
        <f>IFERROR(MATCH(Data!Y324,$F$4:$F$102,1),0)</f>
        <v/>
      </c>
      <c r="S324" s="9">
        <f>IF(R324=0,Data!Y324+$I$13,IF(R324&gt;=99,Data!Y324+$I$14,INDEX($E$4:$E$102,R324)+(Data!Y324-INDEX($F$4:$F$102,R324))/(INDEX($F$4:$F$102,R324+1)-INDEX($F$4:$F$102,R324))*(INDEX($E$4:$E$102,R324+1)-INDEX($E$4:$E$102,R324))))</f>
        <v/>
      </c>
    </row>
    <row r="325">
      <c r="K325" s="14">
        <f>Data!A325</f>
        <v/>
      </c>
      <c r="L325" s="12">
        <f>IF(Occurrence!J325&lt;=0,-1,IFERROR(MATCH(Occurrence!J325,$D$4:$D$102,1),0))</f>
        <v/>
      </c>
      <c r="M325" s="9">
        <f>IF(L325&lt;0,0,IF(L325=0,Occurrence!J325*$I$11,IF(L325&gt;=99,Occurrence!J325*$I$12,INDEX($C$4:$C$102,L325)+(Occurrence!J325-INDEX($D$4:$D$102,L325))/(INDEX($D$4:$D$102,L325+1)-INDEX($D$4:$D$102,L325))*(INDEX($C$4:$C$102,L325+1)-INDEX($C$4:$C$102,L325)))))</f>
        <v/>
      </c>
      <c r="N325" s="12">
        <f>IF(Occurrence!K325&lt;=0,-1,IFERROR(MATCH(Occurrence!K325,$D$4:$D$102,1),0))</f>
        <v/>
      </c>
      <c r="O325" s="9">
        <f>IF(N325&lt;0,0,IF(N325=0,Occurrence!K325*$I$11,IF(N325&gt;=99,Occurrence!K325*$I$12,INDEX($C$4:$C$102,N325)+(Occurrence!K325-INDEX($D$4:$D$102,N325))/(INDEX($D$4:$D$102,N325+1)-INDEX($D$4:$D$102,N325))*(INDEX($C$4:$C$102,N325+1)-INDEX($C$4:$C$102,N325)))))</f>
        <v/>
      </c>
      <c r="P325" s="12">
        <f>IFERROR(MATCH(Data!X325,$F$4:$F$102,1),0)</f>
        <v/>
      </c>
      <c r="Q325" s="9">
        <f>IF(P325=0,Data!X325+$I$13,IF(P325&gt;=99,Data!X325+$I$14,INDEX($E$4:$E$102,P325)+(Data!X325-INDEX($F$4:$F$102,P325))/(INDEX($F$4:$F$102,P325+1)-INDEX($F$4:$F$102,P325))*(INDEX($E$4:$E$102,P325+1)-INDEX($E$4:$E$102,P325))))</f>
        <v/>
      </c>
      <c r="R325" s="12">
        <f>IFERROR(MATCH(Data!Y325,$F$4:$F$102,1),0)</f>
        <v/>
      </c>
      <c r="S325" s="9">
        <f>IF(R325=0,Data!Y325+$I$13,IF(R325&gt;=99,Data!Y325+$I$14,INDEX($E$4:$E$102,R325)+(Data!Y325-INDEX($F$4:$F$102,R325))/(INDEX($F$4:$F$102,R325+1)-INDEX($F$4:$F$102,R325))*(INDEX($E$4:$E$102,R325+1)-INDEX($E$4:$E$102,R325))))</f>
        <v/>
      </c>
    </row>
    <row r="326">
      <c r="K326" s="14">
        <f>Data!A326</f>
        <v/>
      </c>
      <c r="L326" s="12">
        <f>IF(Occurrence!J326&lt;=0,-1,IFERROR(MATCH(Occurrence!J326,$D$4:$D$102,1),0))</f>
        <v/>
      </c>
      <c r="M326" s="9">
        <f>IF(L326&lt;0,0,IF(L326=0,Occurrence!J326*$I$11,IF(L326&gt;=99,Occurrence!J326*$I$12,INDEX($C$4:$C$102,L326)+(Occurrence!J326-INDEX($D$4:$D$102,L326))/(INDEX($D$4:$D$102,L326+1)-INDEX($D$4:$D$102,L326))*(INDEX($C$4:$C$102,L326+1)-INDEX($C$4:$C$102,L326)))))</f>
        <v/>
      </c>
      <c r="N326" s="12">
        <f>IF(Occurrence!K326&lt;=0,-1,IFERROR(MATCH(Occurrence!K326,$D$4:$D$102,1),0))</f>
        <v/>
      </c>
      <c r="O326" s="9">
        <f>IF(N326&lt;0,0,IF(N326=0,Occurrence!K326*$I$11,IF(N326&gt;=99,Occurrence!K326*$I$12,INDEX($C$4:$C$102,N326)+(Occurrence!K326-INDEX($D$4:$D$102,N326))/(INDEX($D$4:$D$102,N326+1)-INDEX($D$4:$D$102,N326))*(INDEX($C$4:$C$102,N326+1)-INDEX($C$4:$C$102,N326)))))</f>
        <v/>
      </c>
      <c r="P326" s="12">
        <f>IFERROR(MATCH(Data!X326,$F$4:$F$102,1),0)</f>
        <v/>
      </c>
      <c r="Q326" s="9">
        <f>IF(P326=0,Data!X326+$I$13,IF(P326&gt;=99,Data!X326+$I$14,INDEX($E$4:$E$102,P326)+(Data!X326-INDEX($F$4:$F$102,P326))/(INDEX($F$4:$F$102,P326+1)-INDEX($F$4:$F$102,P326))*(INDEX($E$4:$E$102,P326+1)-INDEX($E$4:$E$102,P326))))</f>
        <v/>
      </c>
      <c r="R326" s="12">
        <f>IFERROR(MATCH(Data!Y326,$F$4:$F$102,1),0)</f>
        <v/>
      </c>
      <c r="S326" s="9">
        <f>IF(R326=0,Data!Y326+$I$13,IF(R326&gt;=99,Data!Y326+$I$14,INDEX($E$4:$E$102,R326)+(Data!Y326-INDEX($F$4:$F$102,R326))/(INDEX($F$4:$F$102,R326+1)-INDEX($F$4:$F$102,R326))*(INDEX($E$4:$E$102,R326+1)-INDEX($E$4:$E$102,R326))))</f>
        <v/>
      </c>
    </row>
    <row r="327">
      <c r="K327" s="14">
        <f>Data!A327</f>
        <v/>
      </c>
      <c r="L327" s="12">
        <f>IF(Occurrence!J327&lt;=0,-1,IFERROR(MATCH(Occurrence!J327,$D$4:$D$102,1),0))</f>
        <v/>
      </c>
      <c r="M327" s="9">
        <f>IF(L327&lt;0,0,IF(L327=0,Occurrence!J327*$I$11,IF(L327&gt;=99,Occurrence!J327*$I$12,INDEX($C$4:$C$102,L327)+(Occurrence!J327-INDEX($D$4:$D$102,L327))/(INDEX($D$4:$D$102,L327+1)-INDEX($D$4:$D$102,L327))*(INDEX($C$4:$C$102,L327+1)-INDEX($C$4:$C$102,L327)))))</f>
        <v/>
      </c>
      <c r="N327" s="12">
        <f>IF(Occurrence!K327&lt;=0,-1,IFERROR(MATCH(Occurrence!K327,$D$4:$D$102,1),0))</f>
        <v/>
      </c>
      <c r="O327" s="9">
        <f>IF(N327&lt;0,0,IF(N327=0,Occurrence!K327*$I$11,IF(N327&gt;=99,Occurrence!K327*$I$12,INDEX($C$4:$C$102,N327)+(Occurrence!K327-INDEX($D$4:$D$102,N327))/(INDEX($D$4:$D$102,N327+1)-INDEX($D$4:$D$102,N327))*(INDEX($C$4:$C$102,N327+1)-INDEX($C$4:$C$102,N327)))))</f>
        <v/>
      </c>
      <c r="P327" s="12">
        <f>IFERROR(MATCH(Data!X327,$F$4:$F$102,1),0)</f>
        <v/>
      </c>
      <c r="Q327" s="9">
        <f>IF(P327=0,Data!X327+$I$13,IF(P327&gt;=99,Data!X327+$I$14,INDEX($E$4:$E$102,P327)+(Data!X327-INDEX($F$4:$F$102,P327))/(INDEX($F$4:$F$102,P327+1)-INDEX($F$4:$F$102,P327))*(INDEX($E$4:$E$102,P327+1)-INDEX($E$4:$E$102,P327))))</f>
        <v/>
      </c>
      <c r="R327" s="12">
        <f>IFERROR(MATCH(Data!Y327,$F$4:$F$102,1),0)</f>
        <v/>
      </c>
      <c r="S327" s="9">
        <f>IF(R327=0,Data!Y327+$I$13,IF(R327&gt;=99,Data!Y327+$I$14,INDEX($E$4:$E$102,R327)+(Data!Y327-INDEX($F$4:$F$102,R327))/(INDEX($F$4:$F$102,R327+1)-INDEX($F$4:$F$102,R327))*(INDEX($E$4:$E$102,R327+1)-INDEX($E$4:$E$102,R327))))</f>
        <v/>
      </c>
    </row>
    <row r="328">
      <c r="K328" s="14">
        <f>Data!A328</f>
        <v/>
      </c>
      <c r="L328" s="12">
        <f>IF(Occurrence!J328&lt;=0,-1,IFERROR(MATCH(Occurrence!J328,$D$4:$D$102,1),0))</f>
        <v/>
      </c>
      <c r="M328" s="9">
        <f>IF(L328&lt;0,0,IF(L328=0,Occurrence!J328*$I$11,IF(L328&gt;=99,Occurrence!J328*$I$12,INDEX($C$4:$C$102,L328)+(Occurrence!J328-INDEX($D$4:$D$102,L328))/(INDEX($D$4:$D$102,L328+1)-INDEX($D$4:$D$102,L328))*(INDEX($C$4:$C$102,L328+1)-INDEX($C$4:$C$102,L328)))))</f>
        <v/>
      </c>
      <c r="N328" s="12">
        <f>IF(Occurrence!K328&lt;=0,-1,IFERROR(MATCH(Occurrence!K328,$D$4:$D$102,1),0))</f>
        <v/>
      </c>
      <c r="O328" s="9">
        <f>IF(N328&lt;0,0,IF(N328=0,Occurrence!K328*$I$11,IF(N328&gt;=99,Occurrence!K328*$I$12,INDEX($C$4:$C$102,N328)+(Occurrence!K328-INDEX($D$4:$D$102,N328))/(INDEX($D$4:$D$102,N328+1)-INDEX($D$4:$D$102,N328))*(INDEX($C$4:$C$102,N328+1)-INDEX($C$4:$C$102,N328)))))</f>
        <v/>
      </c>
      <c r="P328" s="12">
        <f>IFERROR(MATCH(Data!X328,$F$4:$F$102,1),0)</f>
        <v/>
      </c>
      <c r="Q328" s="9">
        <f>IF(P328=0,Data!X328+$I$13,IF(P328&gt;=99,Data!X328+$I$14,INDEX($E$4:$E$102,P328)+(Data!X328-INDEX($F$4:$F$102,P328))/(INDEX($F$4:$F$102,P328+1)-INDEX($F$4:$F$102,P328))*(INDEX($E$4:$E$102,P328+1)-INDEX($E$4:$E$102,P328))))</f>
        <v/>
      </c>
      <c r="R328" s="12">
        <f>IFERROR(MATCH(Data!Y328,$F$4:$F$102,1),0)</f>
        <v/>
      </c>
      <c r="S328" s="9">
        <f>IF(R328=0,Data!Y328+$I$13,IF(R328&gt;=99,Data!Y328+$I$14,INDEX($E$4:$E$102,R328)+(Data!Y328-INDEX($F$4:$F$102,R328))/(INDEX($F$4:$F$102,R328+1)-INDEX($F$4:$F$102,R328))*(INDEX($E$4:$E$102,R328+1)-INDEX($E$4:$E$102,R328))))</f>
        <v/>
      </c>
    </row>
    <row r="329">
      <c r="K329" s="14">
        <f>Data!A329</f>
        <v/>
      </c>
      <c r="L329" s="12">
        <f>IF(Occurrence!J329&lt;=0,-1,IFERROR(MATCH(Occurrence!J329,$D$4:$D$102,1),0))</f>
        <v/>
      </c>
      <c r="M329" s="9">
        <f>IF(L329&lt;0,0,IF(L329=0,Occurrence!J329*$I$11,IF(L329&gt;=99,Occurrence!J329*$I$12,INDEX($C$4:$C$102,L329)+(Occurrence!J329-INDEX($D$4:$D$102,L329))/(INDEX($D$4:$D$102,L329+1)-INDEX($D$4:$D$102,L329))*(INDEX($C$4:$C$102,L329+1)-INDEX($C$4:$C$102,L329)))))</f>
        <v/>
      </c>
      <c r="N329" s="12">
        <f>IF(Occurrence!K329&lt;=0,-1,IFERROR(MATCH(Occurrence!K329,$D$4:$D$102,1),0))</f>
        <v/>
      </c>
      <c r="O329" s="9">
        <f>IF(N329&lt;0,0,IF(N329=0,Occurrence!K329*$I$11,IF(N329&gt;=99,Occurrence!K329*$I$12,INDEX($C$4:$C$102,N329)+(Occurrence!K329-INDEX($D$4:$D$102,N329))/(INDEX($D$4:$D$102,N329+1)-INDEX($D$4:$D$102,N329))*(INDEX($C$4:$C$102,N329+1)-INDEX($C$4:$C$102,N329)))))</f>
        <v/>
      </c>
      <c r="P329" s="12">
        <f>IFERROR(MATCH(Data!X329,$F$4:$F$102,1),0)</f>
        <v/>
      </c>
      <c r="Q329" s="9">
        <f>IF(P329=0,Data!X329+$I$13,IF(P329&gt;=99,Data!X329+$I$14,INDEX($E$4:$E$102,P329)+(Data!X329-INDEX($F$4:$F$102,P329))/(INDEX($F$4:$F$102,P329+1)-INDEX($F$4:$F$102,P329))*(INDEX($E$4:$E$102,P329+1)-INDEX($E$4:$E$102,P329))))</f>
        <v/>
      </c>
      <c r="R329" s="12">
        <f>IFERROR(MATCH(Data!Y329,$F$4:$F$102,1),0)</f>
        <v/>
      </c>
      <c r="S329" s="9">
        <f>IF(R329=0,Data!Y329+$I$13,IF(R329&gt;=99,Data!Y329+$I$14,INDEX($E$4:$E$102,R329)+(Data!Y329-INDEX($F$4:$F$102,R329))/(INDEX($F$4:$F$102,R329+1)-INDEX($F$4:$F$102,R329))*(INDEX($E$4:$E$102,R329+1)-INDEX($E$4:$E$102,R329))))</f>
        <v/>
      </c>
    </row>
    <row r="330">
      <c r="K330" s="14">
        <f>Data!A330</f>
        <v/>
      </c>
      <c r="L330" s="12">
        <f>IF(Occurrence!J330&lt;=0,-1,IFERROR(MATCH(Occurrence!J330,$D$4:$D$102,1),0))</f>
        <v/>
      </c>
      <c r="M330" s="9">
        <f>IF(L330&lt;0,0,IF(L330=0,Occurrence!J330*$I$11,IF(L330&gt;=99,Occurrence!J330*$I$12,INDEX($C$4:$C$102,L330)+(Occurrence!J330-INDEX($D$4:$D$102,L330))/(INDEX($D$4:$D$102,L330+1)-INDEX($D$4:$D$102,L330))*(INDEX($C$4:$C$102,L330+1)-INDEX($C$4:$C$102,L330)))))</f>
        <v/>
      </c>
      <c r="N330" s="12">
        <f>IF(Occurrence!K330&lt;=0,-1,IFERROR(MATCH(Occurrence!K330,$D$4:$D$102,1),0))</f>
        <v/>
      </c>
      <c r="O330" s="9">
        <f>IF(N330&lt;0,0,IF(N330=0,Occurrence!K330*$I$11,IF(N330&gt;=99,Occurrence!K330*$I$12,INDEX($C$4:$C$102,N330)+(Occurrence!K330-INDEX($D$4:$D$102,N330))/(INDEX($D$4:$D$102,N330+1)-INDEX($D$4:$D$102,N330))*(INDEX($C$4:$C$102,N330+1)-INDEX($C$4:$C$102,N330)))))</f>
        <v/>
      </c>
      <c r="P330" s="12">
        <f>IFERROR(MATCH(Data!X330,$F$4:$F$102,1),0)</f>
        <v/>
      </c>
      <c r="Q330" s="9">
        <f>IF(P330=0,Data!X330+$I$13,IF(P330&gt;=99,Data!X330+$I$14,INDEX($E$4:$E$102,P330)+(Data!X330-INDEX($F$4:$F$102,P330))/(INDEX($F$4:$F$102,P330+1)-INDEX($F$4:$F$102,P330))*(INDEX($E$4:$E$102,P330+1)-INDEX($E$4:$E$102,P330))))</f>
        <v/>
      </c>
      <c r="R330" s="12">
        <f>IFERROR(MATCH(Data!Y330,$F$4:$F$102,1),0)</f>
        <v/>
      </c>
      <c r="S330" s="9">
        <f>IF(R330=0,Data!Y330+$I$13,IF(R330&gt;=99,Data!Y330+$I$14,INDEX($E$4:$E$102,R330)+(Data!Y330-INDEX($F$4:$F$102,R330))/(INDEX($F$4:$F$102,R330+1)-INDEX($F$4:$F$102,R330))*(INDEX($E$4:$E$102,R330+1)-INDEX($E$4:$E$102,R330))))</f>
        <v/>
      </c>
    </row>
    <row r="331">
      <c r="K331" s="14">
        <f>Data!A331</f>
        <v/>
      </c>
      <c r="L331" s="12">
        <f>IF(Occurrence!J331&lt;=0,-1,IFERROR(MATCH(Occurrence!J331,$D$4:$D$102,1),0))</f>
        <v/>
      </c>
      <c r="M331" s="9">
        <f>IF(L331&lt;0,0,IF(L331=0,Occurrence!J331*$I$11,IF(L331&gt;=99,Occurrence!J331*$I$12,INDEX($C$4:$C$102,L331)+(Occurrence!J331-INDEX($D$4:$D$102,L331))/(INDEX($D$4:$D$102,L331+1)-INDEX($D$4:$D$102,L331))*(INDEX($C$4:$C$102,L331+1)-INDEX($C$4:$C$102,L331)))))</f>
        <v/>
      </c>
      <c r="N331" s="12">
        <f>IF(Occurrence!K331&lt;=0,-1,IFERROR(MATCH(Occurrence!K331,$D$4:$D$102,1),0))</f>
        <v/>
      </c>
      <c r="O331" s="9">
        <f>IF(N331&lt;0,0,IF(N331=0,Occurrence!K331*$I$11,IF(N331&gt;=99,Occurrence!K331*$I$12,INDEX($C$4:$C$102,N331)+(Occurrence!K331-INDEX($D$4:$D$102,N331))/(INDEX($D$4:$D$102,N331+1)-INDEX($D$4:$D$102,N331))*(INDEX($C$4:$C$102,N331+1)-INDEX($C$4:$C$102,N331)))))</f>
        <v/>
      </c>
      <c r="P331" s="12">
        <f>IFERROR(MATCH(Data!X331,$F$4:$F$102,1),0)</f>
        <v/>
      </c>
      <c r="Q331" s="9">
        <f>IF(P331=0,Data!X331+$I$13,IF(P331&gt;=99,Data!X331+$I$14,INDEX($E$4:$E$102,P331)+(Data!X331-INDEX($F$4:$F$102,P331))/(INDEX($F$4:$F$102,P331+1)-INDEX($F$4:$F$102,P331))*(INDEX($E$4:$E$102,P331+1)-INDEX($E$4:$E$102,P331))))</f>
        <v/>
      </c>
      <c r="R331" s="12">
        <f>IFERROR(MATCH(Data!Y331,$F$4:$F$102,1),0)</f>
        <v/>
      </c>
      <c r="S331" s="9">
        <f>IF(R331=0,Data!Y331+$I$13,IF(R331&gt;=99,Data!Y331+$I$14,INDEX($E$4:$E$102,R331)+(Data!Y331-INDEX($F$4:$F$102,R331))/(INDEX($F$4:$F$102,R331+1)-INDEX($F$4:$F$102,R331))*(INDEX($E$4:$E$102,R331+1)-INDEX($E$4:$E$102,R331))))</f>
        <v/>
      </c>
    </row>
    <row r="332">
      <c r="K332" s="14">
        <f>Data!A332</f>
        <v/>
      </c>
      <c r="L332" s="12">
        <f>IF(Occurrence!J332&lt;=0,-1,IFERROR(MATCH(Occurrence!J332,$D$4:$D$102,1),0))</f>
        <v/>
      </c>
      <c r="M332" s="9">
        <f>IF(L332&lt;0,0,IF(L332=0,Occurrence!J332*$I$11,IF(L332&gt;=99,Occurrence!J332*$I$12,INDEX($C$4:$C$102,L332)+(Occurrence!J332-INDEX($D$4:$D$102,L332))/(INDEX($D$4:$D$102,L332+1)-INDEX($D$4:$D$102,L332))*(INDEX($C$4:$C$102,L332+1)-INDEX($C$4:$C$102,L332)))))</f>
        <v/>
      </c>
      <c r="N332" s="12">
        <f>IF(Occurrence!K332&lt;=0,-1,IFERROR(MATCH(Occurrence!K332,$D$4:$D$102,1),0))</f>
        <v/>
      </c>
      <c r="O332" s="9">
        <f>IF(N332&lt;0,0,IF(N332=0,Occurrence!K332*$I$11,IF(N332&gt;=99,Occurrence!K332*$I$12,INDEX($C$4:$C$102,N332)+(Occurrence!K332-INDEX($D$4:$D$102,N332))/(INDEX($D$4:$D$102,N332+1)-INDEX($D$4:$D$102,N332))*(INDEX($C$4:$C$102,N332+1)-INDEX($C$4:$C$102,N332)))))</f>
        <v/>
      </c>
      <c r="P332" s="12">
        <f>IFERROR(MATCH(Data!X332,$F$4:$F$102,1),0)</f>
        <v/>
      </c>
      <c r="Q332" s="9">
        <f>IF(P332=0,Data!X332+$I$13,IF(P332&gt;=99,Data!X332+$I$14,INDEX($E$4:$E$102,P332)+(Data!X332-INDEX($F$4:$F$102,P332))/(INDEX($F$4:$F$102,P332+1)-INDEX($F$4:$F$102,P332))*(INDEX($E$4:$E$102,P332+1)-INDEX($E$4:$E$102,P332))))</f>
        <v/>
      </c>
      <c r="R332" s="12">
        <f>IFERROR(MATCH(Data!Y332,$F$4:$F$102,1),0)</f>
        <v/>
      </c>
      <c r="S332" s="9">
        <f>IF(R332=0,Data!Y332+$I$13,IF(R332&gt;=99,Data!Y332+$I$14,INDEX($E$4:$E$102,R332)+(Data!Y332-INDEX($F$4:$F$102,R332))/(INDEX($F$4:$F$102,R332+1)-INDEX($F$4:$F$102,R332))*(INDEX($E$4:$E$102,R332+1)-INDEX($E$4:$E$102,R332))))</f>
        <v/>
      </c>
    </row>
    <row r="333">
      <c r="K333" s="14">
        <f>Data!A333</f>
        <v/>
      </c>
      <c r="L333" s="12">
        <f>IF(Occurrence!J333&lt;=0,-1,IFERROR(MATCH(Occurrence!J333,$D$4:$D$102,1),0))</f>
        <v/>
      </c>
      <c r="M333" s="9">
        <f>IF(L333&lt;0,0,IF(L333=0,Occurrence!J333*$I$11,IF(L333&gt;=99,Occurrence!J333*$I$12,INDEX($C$4:$C$102,L333)+(Occurrence!J333-INDEX($D$4:$D$102,L333))/(INDEX($D$4:$D$102,L333+1)-INDEX($D$4:$D$102,L333))*(INDEX($C$4:$C$102,L333+1)-INDEX($C$4:$C$102,L333)))))</f>
        <v/>
      </c>
      <c r="N333" s="12">
        <f>IF(Occurrence!K333&lt;=0,-1,IFERROR(MATCH(Occurrence!K333,$D$4:$D$102,1),0))</f>
        <v/>
      </c>
      <c r="O333" s="9">
        <f>IF(N333&lt;0,0,IF(N333=0,Occurrence!K333*$I$11,IF(N333&gt;=99,Occurrence!K333*$I$12,INDEX($C$4:$C$102,N333)+(Occurrence!K333-INDEX($D$4:$D$102,N333))/(INDEX($D$4:$D$102,N333+1)-INDEX($D$4:$D$102,N333))*(INDEX($C$4:$C$102,N333+1)-INDEX($C$4:$C$102,N333)))))</f>
        <v/>
      </c>
      <c r="P333" s="12">
        <f>IFERROR(MATCH(Data!X333,$F$4:$F$102,1),0)</f>
        <v/>
      </c>
      <c r="Q333" s="9">
        <f>IF(P333=0,Data!X333+$I$13,IF(P333&gt;=99,Data!X333+$I$14,INDEX($E$4:$E$102,P333)+(Data!X333-INDEX($F$4:$F$102,P333))/(INDEX($F$4:$F$102,P333+1)-INDEX($F$4:$F$102,P333))*(INDEX($E$4:$E$102,P333+1)-INDEX($E$4:$E$102,P333))))</f>
        <v/>
      </c>
      <c r="R333" s="12">
        <f>IFERROR(MATCH(Data!Y333,$F$4:$F$102,1),0)</f>
        <v/>
      </c>
      <c r="S333" s="9">
        <f>IF(R333=0,Data!Y333+$I$13,IF(R333&gt;=99,Data!Y333+$I$14,INDEX($E$4:$E$102,R333)+(Data!Y333-INDEX($F$4:$F$102,R333))/(INDEX($F$4:$F$102,R333+1)-INDEX($F$4:$F$102,R333))*(INDEX($E$4:$E$102,R333+1)-INDEX($E$4:$E$102,R333))))</f>
        <v/>
      </c>
    </row>
    <row r="334">
      <c r="K334" s="14">
        <f>Data!A334</f>
        <v/>
      </c>
      <c r="L334" s="12">
        <f>IF(Occurrence!J334&lt;=0,-1,IFERROR(MATCH(Occurrence!J334,$D$4:$D$102,1),0))</f>
        <v/>
      </c>
      <c r="M334" s="9">
        <f>IF(L334&lt;0,0,IF(L334=0,Occurrence!J334*$I$11,IF(L334&gt;=99,Occurrence!J334*$I$12,INDEX($C$4:$C$102,L334)+(Occurrence!J334-INDEX($D$4:$D$102,L334))/(INDEX($D$4:$D$102,L334+1)-INDEX($D$4:$D$102,L334))*(INDEX($C$4:$C$102,L334+1)-INDEX($C$4:$C$102,L334)))))</f>
        <v/>
      </c>
      <c r="N334" s="12">
        <f>IF(Occurrence!K334&lt;=0,-1,IFERROR(MATCH(Occurrence!K334,$D$4:$D$102,1),0))</f>
        <v/>
      </c>
      <c r="O334" s="9">
        <f>IF(N334&lt;0,0,IF(N334=0,Occurrence!K334*$I$11,IF(N334&gt;=99,Occurrence!K334*$I$12,INDEX($C$4:$C$102,N334)+(Occurrence!K334-INDEX($D$4:$D$102,N334))/(INDEX($D$4:$D$102,N334+1)-INDEX($D$4:$D$102,N334))*(INDEX($C$4:$C$102,N334+1)-INDEX($C$4:$C$102,N334)))))</f>
        <v/>
      </c>
      <c r="P334" s="12">
        <f>IFERROR(MATCH(Data!X334,$F$4:$F$102,1),0)</f>
        <v/>
      </c>
      <c r="Q334" s="9">
        <f>IF(P334=0,Data!X334+$I$13,IF(P334&gt;=99,Data!X334+$I$14,INDEX($E$4:$E$102,P334)+(Data!X334-INDEX($F$4:$F$102,P334))/(INDEX($F$4:$F$102,P334+1)-INDEX($F$4:$F$102,P334))*(INDEX($E$4:$E$102,P334+1)-INDEX($E$4:$E$102,P334))))</f>
        <v/>
      </c>
      <c r="R334" s="12">
        <f>IFERROR(MATCH(Data!Y334,$F$4:$F$102,1),0)</f>
        <v/>
      </c>
      <c r="S334" s="9">
        <f>IF(R334=0,Data!Y334+$I$13,IF(R334&gt;=99,Data!Y334+$I$14,INDEX($E$4:$E$102,R334)+(Data!Y334-INDEX($F$4:$F$102,R334))/(INDEX($F$4:$F$102,R334+1)-INDEX($F$4:$F$102,R334))*(INDEX($E$4:$E$102,R334+1)-INDEX($E$4:$E$102,R334))))</f>
        <v/>
      </c>
    </row>
    <row r="335">
      <c r="K335" s="14">
        <f>Data!A335</f>
        <v/>
      </c>
      <c r="L335" s="12">
        <f>IF(Occurrence!J335&lt;=0,-1,IFERROR(MATCH(Occurrence!J335,$D$4:$D$102,1),0))</f>
        <v/>
      </c>
      <c r="M335" s="9">
        <f>IF(L335&lt;0,0,IF(L335=0,Occurrence!J335*$I$11,IF(L335&gt;=99,Occurrence!J335*$I$12,INDEX($C$4:$C$102,L335)+(Occurrence!J335-INDEX($D$4:$D$102,L335))/(INDEX($D$4:$D$102,L335+1)-INDEX($D$4:$D$102,L335))*(INDEX($C$4:$C$102,L335+1)-INDEX($C$4:$C$102,L335)))))</f>
        <v/>
      </c>
      <c r="N335" s="12">
        <f>IF(Occurrence!K335&lt;=0,-1,IFERROR(MATCH(Occurrence!K335,$D$4:$D$102,1),0))</f>
        <v/>
      </c>
      <c r="O335" s="9">
        <f>IF(N335&lt;0,0,IF(N335=0,Occurrence!K335*$I$11,IF(N335&gt;=99,Occurrence!K335*$I$12,INDEX($C$4:$C$102,N335)+(Occurrence!K335-INDEX($D$4:$D$102,N335))/(INDEX($D$4:$D$102,N335+1)-INDEX($D$4:$D$102,N335))*(INDEX($C$4:$C$102,N335+1)-INDEX($C$4:$C$102,N335)))))</f>
        <v/>
      </c>
      <c r="P335" s="12">
        <f>IFERROR(MATCH(Data!X335,$F$4:$F$102,1),0)</f>
        <v/>
      </c>
      <c r="Q335" s="9">
        <f>IF(P335=0,Data!X335+$I$13,IF(P335&gt;=99,Data!X335+$I$14,INDEX($E$4:$E$102,P335)+(Data!X335-INDEX($F$4:$F$102,P335))/(INDEX($F$4:$F$102,P335+1)-INDEX($F$4:$F$102,P335))*(INDEX($E$4:$E$102,P335+1)-INDEX($E$4:$E$102,P335))))</f>
        <v/>
      </c>
      <c r="R335" s="12">
        <f>IFERROR(MATCH(Data!Y335,$F$4:$F$102,1),0)</f>
        <v/>
      </c>
      <c r="S335" s="9">
        <f>IF(R335=0,Data!Y335+$I$13,IF(R335&gt;=99,Data!Y335+$I$14,INDEX($E$4:$E$102,R335)+(Data!Y335-INDEX($F$4:$F$102,R335))/(INDEX($F$4:$F$102,R335+1)-INDEX($F$4:$F$102,R335))*(INDEX($E$4:$E$102,R335+1)-INDEX($E$4:$E$102,R335))))</f>
        <v/>
      </c>
    </row>
    <row r="336">
      <c r="K336" s="14">
        <f>Data!A336</f>
        <v/>
      </c>
      <c r="L336" s="12">
        <f>IF(Occurrence!J336&lt;=0,-1,IFERROR(MATCH(Occurrence!J336,$D$4:$D$102,1),0))</f>
        <v/>
      </c>
      <c r="M336" s="9">
        <f>IF(L336&lt;0,0,IF(L336=0,Occurrence!J336*$I$11,IF(L336&gt;=99,Occurrence!J336*$I$12,INDEX($C$4:$C$102,L336)+(Occurrence!J336-INDEX($D$4:$D$102,L336))/(INDEX($D$4:$D$102,L336+1)-INDEX($D$4:$D$102,L336))*(INDEX($C$4:$C$102,L336+1)-INDEX($C$4:$C$102,L336)))))</f>
        <v/>
      </c>
      <c r="N336" s="12">
        <f>IF(Occurrence!K336&lt;=0,-1,IFERROR(MATCH(Occurrence!K336,$D$4:$D$102,1),0))</f>
        <v/>
      </c>
      <c r="O336" s="9">
        <f>IF(N336&lt;0,0,IF(N336=0,Occurrence!K336*$I$11,IF(N336&gt;=99,Occurrence!K336*$I$12,INDEX($C$4:$C$102,N336)+(Occurrence!K336-INDEX($D$4:$D$102,N336))/(INDEX($D$4:$D$102,N336+1)-INDEX($D$4:$D$102,N336))*(INDEX($C$4:$C$102,N336+1)-INDEX($C$4:$C$102,N336)))))</f>
        <v/>
      </c>
      <c r="P336" s="12">
        <f>IFERROR(MATCH(Data!X336,$F$4:$F$102,1),0)</f>
        <v/>
      </c>
      <c r="Q336" s="9">
        <f>IF(P336=0,Data!X336+$I$13,IF(P336&gt;=99,Data!X336+$I$14,INDEX($E$4:$E$102,P336)+(Data!X336-INDEX($F$4:$F$102,P336))/(INDEX($F$4:$F$102,P336+1)-INDEX($F$4:$F$102,P336))*(INDEX($E$4:$E$102,P336+1)-INDEX($E$4:$E$102,P336))))</f>
        <v/>
      </c>
      <c r="R336" s="12">
        <f>IFERROR(MATCH(Data!Y336,$F$4:$F$102,1),0)</f>
        <v/>
      </c>
      <c r="S336" s="9">
        <f>IF(R336=0,Data!Y336+$I$13,IF(R336&gt;=99,Data!Y336+$I$14,INDEX($E$4:$E$102,R336)+(Data!Y336-INDEX($F$4:$F$102,R336))/(INDEX($F$4:$F$102,R336+1)-INDEX($F$4:$F$102,R336))*(INDEX($E$4:$E$102,R336+1)-INDEX($E$4:$E$102,R336))))</f>
        <v/>
      </c>
    </row>
    <row r="337">
      <c r="K337" s="14">
        <f>Data!A337</f>
        <v/>
      </c>
      <c r="L337" s="12">
        <f>IF(Occurrence!J337&lt;=0,-1,IFERROR(MATCH(Occurrence!J337,$D$4:$D$102,1),0))</f>
        <v/>
      </c>
      <c r="M337" s="9">
        <f>IF(L337&lt;0,0,IF(L337=0,Occurrence!J337*$I$11,IF(L337&gt;=99,Occurrence!J337*$I$12,INDEX($C$4:$C$102,L337)+(Occurrence!J337-INDEX($D$4:$D$102,L337))/(INDEX($D$4:$D$102,L337+1)-INDEX($D$4:$D$102,L337))*(INDEX($C$4:$C$102,L337+1)-INDEX($C$4:$C$102,L337)))))</f>
        <v/>
      </c>
      <c r="N337" s="12">
        <f>IF(Occurrence!K337&lt;=0,-1,IFERROR(MATCH(Occurrence!K337,$D$4:$D$102,1),0))</f>
        <v/>
      </c>
      <c r="O337" s="9">
        <f>IF(N337&lt;0,0,IF(N337=0,Occurrence!K337*$I$11,IF(N337&gt;=99,Occurrence!K337*$I$12,INDEX($C$4:$C$102,N337)+(Occurrence!K337-INDEX($D$4:$D$102,N337))/(INDEX($D$4:$D$102,N337+1)-INDEX($D$4:$D$102,N337))*(INDEX($C$4:$C$102,N337+1)-INDEX($C$4:$C$102,N337)))))</f>
        <v/>
      </c>
      <c r="P337" s="12">
        <f>IFERROR(MATCH(Data!X337,$F$4:$F$102,1),0)</f>
        <v/>
      </c>
      <c r="Q337" s="9">
        <f>IF(P337=0,Data!X337+$I$13,IF(P337&gt;=99,Data!X337+$I$14,INDEX($E$4:$E$102,P337)+(Data!X337-INDEX($F$4:$F$102,P337))/(INDEX($F$4:$F$102,P337+1)-INDEX($F$4:$F$102,P337))*(INDEX($E$4:$E$102,P337+1)-INDEX($E$4:$E$102,P337))))</f>
        <v/>
      </c>
      <c r="R337" s="12">
        <f>IFERROR(MATCH(Data!Y337,$F$4:$F$102,1),0)</f>
        <v/>
      </c>
      <c r="S337" s="9">
        <f>IF(R337=0,Data!Y337+$I$13,IF(R337&gt;=99,Data!Y337+$I$14,INDEX($E$4:$E$102,R337)+(Data!Y337-INDEX($F$4:$F$102,R337))/(INDEX($F$4:$F$102,R337+1)-INDEX($F$4:$F$102,R337))*(INDEX($E$4:$E$102,R337+1)-INDEX($E$4:$E$102,R337))))</f>
        <v/>
      </c>
    </row>
    <row r="338">
      <c r="K338" s="14">
        <f>Data!A338</f>
        <v/>
      </c>
      <c r="L338" s="12">
        <f>IF(Occurrence!J338&lt;=0,-1,IFERROR(MATCH(Occurrence!J338,$D$4:$D$102,1),0))</f>
        <v/>
      </c>
      <c r="M338" s="9">
        <f>IF(L338&lt;0,0,IF(L338=0,Occurrence!J338*$I$11,IF(L338&gt;=99,Occurrence!J338*$I$12,INDEX($C$4:$C$102,L338)+(Occurrence!J338-INDEX($D$4:$D$102,L338))/(INDEX($D$4:$D$102,L338+1)-INDEX($D$4:$D$102,L338))*(INDEX($C$4:$C$102,L338+1)-INDEX($C$4:$C$102,L338)))))</f>
        <v/>
      </c>
      <c r="N338" s="12">
        <f>IF(Occurrence!K338&lt;=0,-1,IFERROR(MATCH(Occurrence!K338,$D$4:$D$102,1),0))</f>
        <v/>
      </c>
      <c r="O338" s="9">
        <f>IF(N338&lt;0,0,IF(N338=0,Occurrence!K338*$I$11,IF(N338&gt;=99,Occurrence!K338*$I$12,INDEX($C$4:$C$102,N338)+(Occurrence!K338-INDEX($D$4:$D$102,N338))/(INDEX($D$4:$D$102,N338+1)-INDEX($D$4:$D$102,N338))*(INDEX($C$4:$C$102,N338+1)-INDEX($C$4:$C$102,N338)))))</f>
        <v/>
      </c>
      <c r="P338" s="12">
        <f>IFERROR(MATCH(Data!X338,$F$4:$F$102,1),0)</f>
        <v/>
      </c>
      <c r="Q338" s="9">
        <f>IF(P338=0,Data!X338+$I$13,IF(P338&gt;=99,Data!X338+$I$14,INDEX($E$4:$E$102,P338)+(Data!X338-INDEX($F$4:$F$102,P338))/(INDEX($F$4:$F$102,P338+1)-INDEX($F$4:$F$102,P338))*(INDEX($E$4:$E$102,P338+1)-INDEX($E$4:$E$102,P338))))</f>
        <v/>
      </c>
      <c r="R338" s="12">
        <f>IFERROR(MATCH(Data!Y338,$F$4:$F$102,1),0)</f>
        <v/>
      </c>
      <c r="S338" s="9">
        <f>IF(R338=0,Data!Y338+$I$13,IF(R338&gt;=99,Data!Y338+$I$14,INDEX($E$4:$E$102,R338)+(Data!Y338-INDEX($F$4:$F$102,R338))/(INDEX($F$4:$F$102,R338+1)-INDEX($F$4:$F$102,R338))*(INDEX($E$4:$E$102,R338+1)-INDEX($E$4:$E$102,R338))))</f>
        <v/>
      </c>
    </row>
    <row r="339">
      <c r="K339" s="14">
        <f>Data!A339</f>
        <v/>
      </c>
      <c r="L339" s="12">
        <f>IF(Occurrence!J339&lt;=0,-1,IFERROR(MATCH(Occurrence!J339,$D$4:$D$102,1),0))</f>
        <v/>
      </c>
      <c r="M339" s="9">
        <f>IF(L339&lt;0,0,IF(L339=0,Occurrence!J339*$I$11,IF(L339&gt;=99,Occurrence!J339*$I$12,INDEX($C$4:$C$102,L339)+(Occurrence!J339-INDEX($D$4:$D$102,L339))/(INDEX($D$4:$D$102,L339+1)-INDEX($D$4:$D$102,L339))*(INDEX($C$4:$C$102,L339+1)-INDEX($C$4:$C$102,L339)))))</f>
        <v/>
      </c>
      <c r="N339" s="12">
        <f>IF(Occurrence!K339&lt;=0,-1,IFERROR(MATCH(Occurrence!K339,$D$4:$D$102,1),0))</f>
        <v/>
      </c>
      <c r="O339" s="9">
        <f>IF(N339&lt;0,0,IF(N339=0,Occurrence!K339*$I$11,IF(N339&gt;=99,Occurrence!K339*$I$12,INDEX($C$4:$C$102,N339)+(Occurrence!K339-INDEX($D$4:$D$102,N339))/(INDEX($D$4:$D$102,N339+1)-INDEX($D$4:$D$102,N339))*(INDEX($C$4:$C$102,N339+1)-INDEX($C$4:$C$102,N339)))))</f>
        <v/>
      </c>
      <c r="P339" s="12">
        <f>IFERROR(MATCH(Data!X339,$F$4:$F$102,1),0)</f>
        <v/>
      </c>
      <c r="Q339" s="9">
        <f>IF(P339=0,Data!X339+$I$13,IF(P339&gt;=99,Data!X339+$I$14,INDEX($E$4:$E$102,P339)+(Data!X339-INDEX($F$4:$F$102,P339))/(INDEX($F$4:$F$102,P339+1)-INDEX($F$4:$F$102,P339))*(INDEX($E$4:$E$102,P339+1)-INDEX($E$4:$E$102,P339))))</f>
        <v/>
      </c>
      <c r="R339" s="12">
        <f>IFERROR(MATCH(Data!Y339,$F$4:$F$102,1),0)</f>
        <v/>
      </c>
      <c r="S339" s="9">
        <f>IF(R339=0,Data!Y339+$I$13,IF(R339&gt;=99,Data!Y339+$I$14,INDEX($E$4:$E$102,R339)+(Data!Y339-INDEX($F$4:$F$102,R339))/(INDEX($F$4:$F$102,R339+1)-INDEX($F$4:$F$102,R339))*(INDEX($E$4:$E$102,R339+1)-INDEX($E$4:$E$102,R339))))</f>
        <v/>
      </c>
    </row>
    <row r="340">
      <c r="K340" s="14">
        <f>Data!A340</f>
        <v/>
      </c>
      <c r="L340" s="12">
        <f>IF(Occurrence!J340&lt;=0,-1,IFERROR(MATCH(Occurrence!J340,$D$4:$D$102,1),0))</f>
        <v/>
      </c>
      <c r="M340" s="9">
        <f>IF(L340&lt;0,0,IF(L340=0,Occurrence!J340*$I$11,IF(L340&gt;=99,Occurrence!J340*$I$12,INDEX($C$4:$C$102,L340)+(Occurrence!J340-INDEX($D$4:$D$102,L340))/(INDEX($D$4:$D$102,L340+1)-INDEX($D$4:$D$102,L340))*(INDEX($C$4:$C$102,L340+1)-INDEX($C$4:$C$102,L340)))))</f>
        <v/>
      </c>
      <c r="N340" s="12">
        <f>IF(Occurrence!K340&lt;=0,-1,IFERROR(MATCH(Occurrence!K340,$D$4:$D$102,1),0))</f>
        <v/>
      </c>
      <c r="O340" s="9">
        <f>IF(N340&lt;0,0,IF(N340=0,Occurrence!K340*$I$11,IF(N340&gt;=99,Occurrence!K340*$I$12,INDEX($C$4:$C$102,N340)+(Occurrence!K340-INDEX($D$4:$D$102,N340))/(INDEX($D$4:$D$102,N340+1)-INDEX($D$4:$D$102,N340))*(INDEX($C$4:$C$102,N340+1)-INDEX($C$4:$C$102,N340)))))</f>
        <v/>
      </c>
      <c r="P340" s="12">
        <f>IFERROR(MATCH(Data!X340,$F$4:$F$102,1),0)</f>
        <v/>
      </c>
      <c r="Q340" s="9">
        <f>IF(P340=0,Data!X340+$I$13,IF(P340&gt;=99,Data!X340+$I$14,INDEX($E$4:$E$102,P340)+(Data!X340-INDEX($F$4:$F$102,P340))/(INDEX($F$4:$F$102,P340+1)-INDEX($F$4:$F$102,P340))*(INDEX($E$4:$E$102,P340+1)-INDEX($E$4:$E$102,P340))))</f>
        <v/>
      </c>
      <c r="R340" s="12">
        <f>IFERROR(MATCH(Data!Y340,$F$4:$F$102,1),0)</f>
        <v/>
      </c>
      <c r="S340" s="9">
        <f>IF(R340=0,Data!Y340+$I$13,IF(R340&gt;=99,Data!Y340+$I$14,INDEX($E$4:$E$102,R340)+(Data!Y340-INDEX($F$4:$F$102,R340))/(INDEX($F$4:$F$102,R340+1)-INDEX($F$4:$F$102,R340))*(INDEX($E$4:$E$102,R340+1)-INDEX($E$4:$E$102,R340))))</f>
        <v/>
      </c>
    </row>
    <row r="341">
      <c r="K341" s="14">
        <f>Data!A341</f>
        <v/>
      </c>
      <c r="L341" s="12">
        <f>IF(Occurrence!J341&lt;=0,-1,IFERROR(MATCH(Occurrence!J341,$D$4:$D$102,1),0))</f>
        <v/>
      </c>
      <c r="M341" s="9">
        <f>IF(L341&lt;0,0,IF(L341=0,Occurrence!J341*$I$11,IF(L341&gt;=99,Occurrence!J341*$I$12,INDEX($C$4:$C$102,L341)+(Occurrence!J341-INDEX($D$4:$D$102,L341))/(INDEX($D$4:$D$102,L341+1)-INDEX($D$4:$D$102,L341))*(INDEX($C$4:$C$102,L341+1)-INDEX($C$4:$C$102,L341)))))</f>
        <v/>
      </c>
      <c r="N341" s="12">
        <f>IF(Occurrence!K341&lt;=0,-1,IFERROR(MATCH(Occurrence!K341,$D$4:$D$102,1),0))</f>
        <v/>
      </c>
      <c r="O341" s="9">
        <f>IF(N341&lt;0,0,IF(N341=0,Occurrence!K341*$I$11,IF(N341&gt;=99,Occurrence!K341*$I$12,INDEX($C$4:$C$102,N341)+(Occurrence!K341-INDEX($D$4:$D$102,N341))/(INDEX($D$4:$D$102,N341+1)-INDEX($D$4:$D$102,N341))*(INDEX($C$4:$C$102,N341+1)-INDEX($C$4:$C$102,N341)))))</f>
        <v/>
      </c>
      <c r="P341" s="12">
        <f>IFERROR(MATCH(Data!X341,$F$4:$F$102,1),0)</f>
        <v/>
      </c>
      <c r="Q341" s="9">
        <f>IF(P341=0,Data!X341+$I$13,IF(P341&gt;=99,Data!X341+$I$14,INDEX($E$4:$E$102,P341)+(Data!X341-INDEX($F$4:$F$102,P341))/(INDEX($F$4:$F$102,P341+1)-INDEX($F$4:$F$102,P341))*(INDEX($E$4:$E$102,P341+1)-INDEX($E$4:$E$102,P341))))</f>
        <v/>
      </c>
      <c r="R341" s="12">
        <f>IFERROR(MATCH(Data!Y341,$F$4:$F$102,1),0)</f>
        <v/>
      </c>
      <c r="S341" s="9">
        <f>IF(R341=0,Data!Y341+$I$13,IF(R341&gt;=99,Data!Y341+$I$14,INDEX($E$4:$E$102,R341)+(Data!Y341-INDEX($F$4:$F$102,R341))/(INDEX($F$4:$F$102,R341+1)-INDEX($F$4:$F$102,R341))*(INDEX($E$4:$E$102,R341+1)-INDEX($E$4:$E$102,R341))))</f>
        <v/>
      </c>
    </row>
    <row r="342">
      <c r="K342" s="14">
        <f>Data!A342</f>
        <v/>
      </c>
      <c r="L342" s="12">
        <f>IF(Occurrence!J342&lt;=0,-1,IFERROR(MATCH(Occurrence!J342,$D$4:$D$102,1),0))</f>
        <v/>
      </c>
      <c r="M342" s="9">
        <f>IF(L342&lt;0,0,IF(L342=0,Occurrence!J342*$I$11,IF(L342&gt;=99,Occurrence!J342*$I$12,INDEX($C$4:$C$102,L342)+(Occurrence!J342-INDEX($D$4:$D$102,L342))/(INDEX($D$4:$D$102,L342+1)-INDEX($D$4:$D$102,L342))*(INDEX($C$4:$C$102,L342+1)-INDEX($C$4:$C$102,L342)))))</f>
        <v/>
      </c>
      <c r="N342" s="12">
        <f>IF(Occurrence!K342&lt;=0,-1,IFERROR(MATCH(Occurrence!K342,$D$4:$D$102,1),0))</f>
        <v/>
      </c>
      <c r="O342" s="9">
        <f>IF(N342&lt;0,0,IF(N342=0,Occurrence!K342*$I$11,IF(N342&gt;=99,Occurrence!K342*$I$12,INDEX($C$4:$C$102,N342)+(Occurrence!K342-INDEX($D$4:$D$102,N342))/(INDEX($D$4:$D$102,N342+1)-INDEX($D$4:$D$102,N342))*(INDEX($C$4:$C$102,N342+1)-INDEX($C$4:$C$102,N342)))))</f>
        <v/>
      </c>
      <c r="P342" s="12">
        <f>IFERROR(MATCH(Data!X342,$F$4:$F$102,1),0)</f>
        <v/>
      </c>
      <c r="Q342" s="9">
        <f>IF(P342=0,Data!X342+$I$13,IF(P342&gt;=99,Data!X342+$I$14,INDEX($E$4:$E$102,P342)+(Data!X342-INDEX($F$4:$F$102,P342))/(INDEX($F$4:$F$102,P342+1)-INDEX($F$4:$F$102,P342))*(INDEX($E$4:$E$102,P342+1)-INDEX($E$4:$E$102,P342))))</f>
        <v/>
      </c>
      <c r="R342" s="12">
        <f>IFERROR(MATCH(Data!Y342,$F$4:$F$102,1),0)</f>
        <v/>
      </c>
      <c r="S342" s="9">
        <f>IF(R342=0,Data!Y342+$I$13,IF(R342&gt;=99,Data!Y342+$I$14,INDEX($E$4:$E$102,R342)+(Data!Y342-INDEX($F$4:$F$102,R342))/(INDEX($F$4:$F$102,R342+1)-INDEX($F$4:$F$102,R342))*(INDEX($E$4:$E$102,R342+1)-INDEX($E$4:$E$102,R342))))</f>
        <v/>
      </c>
    </row>
    <row r="343">
      <c r="K343" s="14">
        <f>Data!A343</f>
        <v/>
      </c>
      <c r="L343" s="12">
        <f>IF(Occurrence!J343&lt;=0,-1,IFERROR(MATCH(Occurrence!J343,$D$4:$D$102,1),0))</f>
        <v/>
      </c>
      <c r="M343" s="9">
        <f>IF(L343&lt;0,0,IF(L343=0,Occurrence!J343*$I$11,IF(L343&gt;=99,Occurrence!J343*$I$12,INDEX($C$4:$C$102,L343)+(Occurrence!J343-INDEX($D$4:$D$102,L343))/(INDEX($D$4:$D$102,L343+1)-INDEX($D$4:$D$102,L343))*(INDEX($C$4:$C$102,L343+1)-INDEX($C$4:$C$102,L343)))))</f>
        <v/>
      </c>
      <c r="N343" s="12">
        <f>IF(Occurrence!K343&lt;=0,-1,IFERROR(MATCH(Occurrence!K343,$D$4:$D$102,1),0))</f>
        <v/>
      </c>
      <c r="O343" s="9">
        <f>IF(N343&lt;0,0,IF(N343=0,Occurrence!K343*$I$11,IF(N343&gt;=99,Occurrence!K343*$I$12,INDEX($C$4:$C$102,N343)+(Occurrence!K343-INDEX($D$4:$D$102,N343))/(INDEX($D$4:$D$102,N343+1)-INDEX($D$4:$D$102,N343))*(INDEX($C$4:$C$102,N343+1)-INDEX($C$4:$C$102,N343)))))</f>
        <v/>
      </c>
      <c r="P343" s="12">
        <f>IFERROR(MATCH(Data!X343,$F$4:$F$102,1),0)</f>
        <v/>
      </c>
      <c r="Q343" s="9">
        <f>IF(P343=0,Data!X343+$I$13,IF(P343&gt;=99,Data!X343+$I$14,INDEX($E$4:$E$102,P343)+(Data!X343-INDEX($F$4:$F$102,P343))/(INDEX($F$4:$F$102,P343+1)-INDEX($F$4:$F$102,P343))*(INDEX($E$4:$E$102,P343+1)-INDEX($E$4:$E$102,P343))))</f>
        <v/>
      </c>
      <c r="R343" s="12">
        <f>IFERROR(MATCH(Data!Y343,$F$4:$F$102,1),0)</f>
        <v/>
      </c>
      <c r="S343" s="9">
        <f>IF(R343=0,Data!Y343+$I$13,IF(R343&gt;=99,Data!Y343+$I$14,INDEX($E$4:$E$102,R343)+(Data!Y343-INDEX($F$4:$F$102,R343))/(INDEX($F$4:$F$102,R343+1)-INDEX($F$4:$F$102,R343))*(INDEX($E$4:$E$102,R343+1)-INDEX($E$4:$E$102,R343))))</f>
        <v/>
      </c>
    </row>
    <row r="344">
      <c r="K344" s="14">
        <f>Data!A344</f>
        <v/>
      </c>
      <c r="L344" s="12">
        <f>IF(Occurrence!J344&lt;=0,-1,IFERROR(MATCH(Occurrence!J344,$D$4:$D$102,1),0))</f>
        <v/>
      </c>
      <c r="M344" s="9">
        <f>IF(L344&lt;0,0,IF(L344=0,Occurrence!J344*$I$11,IF(L344&gt;=99,Occurrence!J344*$I$12,INDEX($C$4:$C$102,L344)+(Occurrence!J344-INDEX($D$4:$D$102,L344))/(INDEX($D$4:$D$102,L344+1)-INDEX($D$4:$D$102,L344))*(INDEX($C$4:$C$102,L344+1)-INDEX($C$4:$C$102,L344)))))</f>
        <v/>
      </c>
      <c r="N344" s="12">
        <f>IF(Occurrence!K344&lt;=0,-1,IFERROR(MATCH(Occurrence!K344,$D$4:$D$102,1),0))</f>
        <v/>
      </c>
      <c r="O344" s="9">
        <f>IF(N344&lt;0,0,IF(N344=0,Occurrence!K344*$I$11,IF(N344&gt;=99,Occurrence!K344*$I$12,INDEX($C$4:$C$102,N344)+(Occurrence!K344-INDEX($D$4:$D$102,N344))/(INDEX($D$4:$D$102,N344+1)-INDEX($D$4:$D$102,N344))*(INDEX($C$4:$C$102,N344+1)-INDEX($C$4:$C$102,N344)))))</f>
        <v/>
      </c>
      <c r="P344" s="12">
        <f>IFERROR(MATCH(Data!X344,$F$4:$F$102,1),0)</f>
        <v/>
      </c>
      <c r="Q344" s="9">
        <f>IF(P344=0,Data!X344+$I$13,IF(P344&gt;=99,Data!X344+$I$14,INDEX($E$4:$E$102,P344)+(Data!X344-INDEX($F$4:$F$102,P344))/(INDEX($F$4:$F$102,P344+1)-INDEX($F$4:$F$102,P344))*(INDEX($E$4:$E$102,P344+1)-INDEX($E$4:$E$102,P344))))</f>
        <v/>
      </c>
      <c r="R344" s="12">
        <f>IFERROR(MATCH(Data!Y344,$F$4:$F$102,1),0)</f>
        <v/>
      </c>
      <c r="S344" s="9">
        <f>IF(R344=0,Data!Y344+$I$13,IF(R344&gt;=99,Data!Y344+$I$14,INDEX($E$4:$E$102,R344)+(Data!Y344-INDEX($F$4:$F$102,R344))/(INDEX($F$4:$F$102,R344+1)-INDEX($F$4:$F$102,R344))*(INDEX($E$4:$E$102,R344+1)-INDEX($E$4:$E$102,R344))))</f>
        <v/>
      </c>
    </row>
    <row r="345">
      <c r="K345" s="14">
        <f>Data!A345</f>
        <v/>
      </c>
      <c r="L345" s="12">
        <f>IF(Occurrence!J345&lt;=0,-1,IFERROR(MATCH(Occurrence!J345,$D$4:$D$102,1),0))</f>
        <v/>
      </c>
      <c r="M345" s="9">
        <f>IF(L345&lt;0,0,IF(L345=0,Occurrence!J345*$I$11,IF(L345&gt;=99,Occurrence!J345*$I$12,INDEX($C$4:$C$102,L345)+(Occurrence!J345-INDEX($D$4:$D$102,L345))/(INDEX($D$4:$D$102,L345+1)-INDEX($D$4:$D$102,L345))*(INDEX($C$4:$C$102,L345+1)-INDEX($C$4:$C$102,L345)))))</f>
        <v/>
      </c>
      <c r="N345" s="12">
        <f>IF(Occurrence!K345&lt;=0,-1,IFERROR(MATCH(Occurrence!K345,$D$4:$D$102,1),0))</f>
        <v/>
      </c>
      <c r="O345" s="9">
        <f>IF(N345&lt;0,0,IF(N345=0,Occurrence!K345*$I$11,IF(N345&gt;=99,Occurrence!K345*$I$12,INDEX($C$4:$C$102,N345)+(Occurrence!K345-INDEX($D$4:$D$102,N345))/(INDEX($D$4:$D$102,N345+1)-INDEX($D$4:$D$102,N345))*(INDEX($C$4:$C$102,N345+1)-INDEX($C$4:$C$102,N345)))))</f>
        <v/>
      </c>
      <c r="P345" s="12">
        <f>IFERROR(MATCH(Data!X345,$F$4:$F$102,1),0)</f>
        <v/>
      </c>
      <c r="Q345" s="9">
        <f>IF(P345=0,Data!X345+$I$13,IF(P345&gt;=99,Data!X345+$I$14,INDEX($E$4:$E$102,P345)+(Data!X345-INDEX($F$4:$F$102,P345))/(INDEX($F$4:$F$102,P345+1)-INDEX($F$4:$F$102,P345))*(INDEX($E$4:$E$102,P345+1)-INDEX($E$4:$E$102,P345))))</f>
        <v/>
      </c>
      <c r="R345" s="12">
        <f>IFERROR(MATCH(Data!Y345,$F$4:$F$102,1),0)</f>
        <v/>
      </c>
      <c r="S345" s="9">
        <f>IF(R345=0,Data!Y345+$I$13,IF(R345&gt;=99,Data!Y345+$I$14,INDEX($E$4:$E$102,R345)+(Data!Y345-INDEX($F$4:$F$102,R345))/(INDEX($F$4:$F$102,R345+1)-INDEX($F$4:$F$102,R345))*(INDEX($E$4:$E$102,R345+1)-INDEX($E$4:$E$102,R345))))</f>
        <v/>
      </c>
    </row>
    <row r="346">
      <c r="K346" s="14">
        <f>Data!A346</f>
        <v/>
      </c>
      <c r="L346" s="12">
        <f>IF(Occurrence!J346&lt;=0,-1,IFERROR(MATCH(Occurrence!J346,$D$4:$D$102,1),0))</f>
        <v/>
      </c>
      <c r="M346" s="9">
        <f>IF(L346&lt;0,0,IF(L346=0,Occurrence!J346*$I$11,IF(L346&gt;=99,Occurrence!J346*$I$12,INDEX($C$4:$C$102,L346)+(Occurrence!J346-INDEX($D$4:$D$102,L346))/(INDEX($D$4:$D$102,L346+1)-INDEX($D$4:$D$102,L346))*(INDEX($C$4:$C$102,L346+1)-INDEX($C$4:$C$102,L346)))))</f>
        <v/>
      </c>
      <c r="N346" s="12">
        <f>IF(Occurrence!K346&lt;=0,-1,IFERROR(MATCH(Occurrence!K346,$D$4:$D$102,1),0))</f>
        <v/>
      </c>
      <c r="O346" s="9">
        <f>IF(N346&lt;0,0,IF(N346=0,Occurrence!K346*$I$11,IF(N346&gt;=99,Occurrence!K346*$I$12,INDEX($C$4:$C$102,N346)+(Occurrence!K346-INDEX($D$4:$D$102,N346))/(INDEX($D$4:$D$102,N346+1)-INDEX($D$4:$D$102,N346))*(INDEX($C$4:$C$102,N346+1)-INDEX($C$4:$C$102,N346)))))</f>
        <v/>
      </c>
      <c r="P346" s="12">
        <f>IFERROR(MATCH(Data!X346,$F$4:$F$102,1),0)</f>
        <v/>
      </c>
      <c r="Q346" s="9">
        <f>IF(P346=0,Data!X346+$I$13,IF(P346&gt;=99,Data!X346+$I$14,INDEX($E$4:$E$102,P346)+(Data!X346-INDEX($F$4:$F$102,P346))/(INDEX($F$4:$F$102,P346+1)-INDEX($F$4:$F$102,P346))*(INDEX($E$4:$E$102,P346+1)-INDEX($E$4:$E$102,P346))))</f>
        <v/>
      </c>
      <c r="R346" s="12">
        <f>IFERROR(MATCH(Data!Y346,$F$4:$F$102,1),0)</f>
        <v/>
      </c>
      <c r="S346" s="9">
        <f>IF(R346=0,Data!Y346+$I$13,IF(R346&gt;=99,Data!Y346+$I$14,INDEX($E$4:$E$102,R346)+(Data!Y346-INDEX($F$4:$F$102,R346))/(INDEX($F$4:$F$102,R346+1)-INDEX($F$4:$F$102,R346))*(INDEX($E$4:$E$102,R346+1)-INDEX($E$4:$E$102,R346))))</f>
        <v/>
      </c>
    </row>
    <row r="347">
      <c r="K347" s="14">
        <f>Data!A347</f>
        <v/>
      </c>
      <c r="L347" s="12">
        <f>IF(Occurrence!J347&lt;=0,-1,IFERROR(MATCH(Occurrence!J347,$D$4:$D$102,1),0))</f>
        <v/>
      </c>
      <c r="M347" s="9">
        <f>IF(L347&lt;0,0,IF(L347=0,Occurrence!J347*$I$11,IF(L347&gt;=99,Occurrence!J347*$I$12,INDEX($C$4:$C$102,L347)+(Occurrence!J347-INDEX($D$4:$D$102,L347))/(INDEX($D$4:$D$102,L347+1)-INDEX($D$4:$D$102,L347))*(INDEX($C$4:$C$102,L347+1)-INDEX($C$4:$C$102,L347)))))</f>
        <v/>
      </c>
      <c r="N347" s="12">
        <f>IF(Occurrence!K347&lt;=0,-1,IFERROR(MATCH(Occurrence!K347,$D$4:$D$102,1),0))</f>
        <v/>
      </c>
      <c r="O347" s="9">
        <f>IF(N347&lt;0,0,IF(N347=0,Occurrence!K347*$I$11,IF(N347&gt;=99,Occurrence!K347*$I$12,INDEX($C$4:$C$102,N347)+(Occurrence!K347-INDEX($D$4:$D$102,N347))/(INDEX($D$4:$D$102,N347+1)-INDEX($D$4:$D$102,N347))*(INDEX($C$4:$C$102,N347+1)-INDEX($C$4:$C$102,N347)))))</f>
        <v/>
      </c>
      <c r="P347" s="12">
        <f>IFERROR(MATCH(Data!X347,$F$4:$F$102,1),0)</f>
        <v/>
      </c>
      <c r="Q347" s="9">
        <f>IF(P347=0,Data!X347+$I$13,IF(P347&gt;=99,Data!X347+$I$14,INDEX($E$4:$E$102,P347)+(Data!X347-INDEX($F$4:$F$102,P347))/(INDEX($F$4:$F$102,P347+1)-INDEX($F$4:$F$102,P347))*(INDEX($E$4:$E$102,P347+1)-INDEX($E$4:$E$102,P347))))</f>
        <v/>
      </c>
      <c r="R347" s="12">
        <f>IFERROR(MATCH(Data!Y347,$F$4:$F$102,1),0)</f>
        <v/>
      </c>
      <c r="S347" s="9">
        <f>IF(R347=0,Data!Y347+$I$13,IF(R347&gt;=99,Data!Y347+$I$14,INDEX($E$4:$E$102,R347)+(Data!Y347-INDEX($F$4:$F$102,R347))/(INDEX($F$4:$F$102,R347+1)-INDEX($F$4:$F$102,R347))*(INDEX($E$4:$E$102,R347+1)-INDEX($E$4:$E$102,R347))))</f>
        <v/>
      </c>
    </row>
    <row r="348">
      <c r="K348" s="14">
        <f>Data!A348</f>
        <v/>
      </c>
      <c r="L348" s="12">
        <f>IF(Occurrence!J348&lt;=0,-1,IFERROR(MATCH(Occurrence!J348,$D$4:$D$102,1),0))</f>
        <v/>
      </c>
      <c r="M348" s="9">
        <f>IF(L348&lt;0,0,IF(L348=0,Occurrence!J348*$I$11,IF(L348&gt;=99,Occurrence!J348*$I$12,INDEX($C$4:$C$102,L348)+(Occurrence!J348-INDEX($D$4:$D$102,L348))/(INDEX($D$4:$D$102,L348+1)-INDEX($D$4:$D$102,L348))*(INDEX($C$4:$C$102,L348+1)-INDEX($C$4:$C$102,L348)))))</f>
        <v/>
      </c>
      <c r="N348" s="12">
        <f>IF(Occurrence!K348&lt;=0,-1,IFERROR(MATCH(Occurrence!K348,$D$4:$D$102,1),0))</f>
        <v/>
      </c>
      <c r="O348" s="9">
        <f>IF(N348&lt;0,0,IF(N348=0,Occurrence!K348*$I$11,IF(N348&gt;=99,Occurrence!K348*$I$12,INDEX($C$4:$C$102,N348)+(Occurrence!K348-INDEX($D$4:$D$102,N348))/(INDEX($D$4:$D$102,N348+1)-INDEX($D$4:$D$102,N348))*(INDEX($C$4:$C$102,N348+1)-INDEX($C$4:$C$102,N348)))))</f>
        <v/>
      </c>
      <c r="P348" s="12">
        <f>IFERROR(MATCH(Data!X348,$F$4:$F$102,1),0)</f>
        <v/>
      </c>
      <c r="Q348" s="9">
        <f>IF(P348=0,Data!X348+$I$13,IF(P348&gt;=99,Data!X348+$I$14,INDEX($E$4:$E$102,P348)+(Data!X348-INDEX($F$4:$F$102,P348))/(INDEX($F$4:$F$102,P348+1)-INDEX($F$4:$F$102,P348))*(INDEX($E$4:$E$102,P348+1)-INDEX($E$4:$E$102,P348))))</f>
        <v/>
      </c>
      <c r="R348" s="12">
        <f>IFERROR(MATCH(Data!Y348,$F$4:$F$102,1),0)</f>
        <v/>
      </c>
      <c r="S348" s="9">
        <f>IF(R348=0,Data!Y348+$I$13,IF(R348&gt;=99,Data!Y348+$I$14,INDEX($E$4:$E$102,R348)+(Data!Y348-INDEX($F$4:$F$102,R348))/(INDEX($F$4:$F$102,R348+1)-INDEX($F$4:$F$102,R348))*(INDEX($E$4:$E$102,R348+1)-INDEX($E$4:$E$102,R348))))</f>
        <v/>
      </c>
    </row>
    <row r="349">
      <c r="K349" s="14">
        <f>Data!A349</f>
        <v/>
      </c>
      <c r="L349" s="12">
        <f>IF(Occurrence!J349&lt;=0,-1,IFERROR(MATCH(Occurrence!J349,$D$4:$D$102,1),0))</f>
        <v/>
      </c>
      <c r="M349" s="9">
        <f>IF(L349&lt;0,0,IF(L349=0,Occurrence!J349*$I$11,IF(L349&gt;=99,Occurrence!J349*$I$12,INDEX($C$4:$C$102,L349)+(Occurrence!J349-INDEX($D$4:$D$102,L349))/(INDEX($D$4:$D$102,L349+1)-INDEX($D$4:$D$102,L349))*(INDEX($C$4:$C$102,L349+1)-INDEX($C$4:$C$102,L349)))))</f>
        <v/>
      </c>
      <c r="N349" s="12">
        <f>IF(Occurrence!K349&lt;=0,-1,IFERROR(MATCH(Occurrence!K349,$D$4:$D$102,1),0))</f>
        <v/>
      </c>
      <c r="O349" s="9">
        <f>IF(N349&lt;0,0,IF(N349=0,Occurrence!K349*$I$11,IF(N349&gt;=99,Occurrence!K349*$I$12,INDEX($C$4:$C$102,N349)+(Occurrence!K349-INDEX($D$4:$D$102,N349))/(INDEX($D$4:$D$102,N349+1)-INDEX($D$4:$D$102,N349))*(INDEX($C$4:$C$102,N349+1)-INDEX($C$4:$C$102,N349)))))</f>
        <v/>
      </c>
      <c r="P349" s="12">
        <f>IFERROR(MATCH(Data!X349,$F$4:$F$102,1),0)</f>
        <v/>
      </c>
      <c r="Q349" s="9">
        <f>IF(P349=0,Data!X349+$I$13,IF(P349&gt;=99,Data!X349+$I$14,INDEX($E$4:$E$102,P349)+(Data!X349-INDEX($F$4:$F$102,P349))/(INDEX($F$4:$F$102,P349+1)-INDEX($F$4:$F$102,P349))*(INDEX($E$4:$E$102,P349+1)-INDEX($E$4:$E$102,P349))))</f>
        <v/>
      </c>
      <c r="R349" s="12">
        <f>IFERROR(MATCH(Data!Y349,$F$4:$F$102,1),0)</f>
        <v/>
      </c>
      <c r="S349" s="9">
        <f>IF(R349=0,Data!Y349+$I$13,IF(R349&gt;=99,Data!Y349+$I$14,INDEX($E$4:$E$102,R349)+(Data!Y349-INDEX($F$4:$F$102,R349))/(INDEX($F$4:$F$102,R349+1)-INDEX($F$4:$F$102,R349))*(INDEX($E$4:$E$102,R349+1)-INDEX($E$4:$E$102,R349))))</f>
        <v/>
      </c>
    </row>
    <row r="350">
      <c r="K350" s="14">
        <f>Data!A350</f>
        <v/>
      </c>
      <c r="L350" s="12">
        <f>IF(Occurrence!J350&lt;=0,-1,IFERROR(MATCH(Occurrence!J350,$D$4:$D$102,1),0))</f>
        <v/>
      </c>
      <c r="M350" s="9">
        <f>IF(L350&lt;0,0,IF(L350=0,Occurrence!J350*$I$11,IF(L350&gt;=99,Occurrence!J350*$I$12,INDEX($C$4:$C$102,L350)+(Occurrence!J350-INDEX($D$4:$D$102,L350))/(INDEX($D$4:$D$102,L350+1)-INDEX($D$4:$D$102,L350))*(INDEX($C$4:$C$102,L350+1)-INDEX($C$4:$C$102,L350)))))</f>
        <v/>
      </c>
      <c r="N350" s="12">
        <f>IF(Occurrence!K350&lt;=0,-1,IFERROR(MATCH(Occurrence!K350,$D$4:$D$102,1),0))</f>
        <v/>
      </c>
      <c r="O350" s="9">
        <f>IF(N350&lt;0,0,IF(N350=0,Occurrence!K350*$I$11,IF(N350&gt;=99,Occurrence!K350*$I$12,INDEX($C$4:$C$102,N350)+(Occurrence!K350-INDEX($D$4:$D$102,N350))/(INDEX($D$4:$D$102,N350+1)-INDEX($D$4:$D$102,N350))*(INDEX($C$4:$C$102,N350+1)-INDEX($C$4:$C$102,N350)))))</f>
        <v/>
      </c>
      <c r="P350" s="12">
        <f>IFERROR(MATCH(Data!X350,$F$4:$F$102,1),0)</f>
        <v/>
      </c>
      <c r="Q350" s="9">
        <f>IF(P350=0,Data!X350+$I$13,IF(P350&gt;=99,Data!X350+$I$14,INDEX($E$4:$E$102,P350)+(Data!X350-INDEX($F$4:$F$102,P350))/(INDEX($F$4:$F$102,P350+1)-INDEX($F$4:$F$102,P350))*(INDEX($E$4:$E$102,P350+1)-INDEX($E$4:$E$102,P350))))</f>
        <v/>
      </c>
      <c r="R350" s="12">
        <f>IFERROR(MATCH(Data!Y350,$F$4:$F$102,1),0)</f>
        <v/>
      </c>
      <c r="S350" s="9">
        <f>IF(R350=0,Data!Y350+$I$13,IF(R350&gt;=99,Data!Y350+$I$14,INDEX($E$4:$E$102,R350)+(Data!Y350-INDEX($F$4:$F$102,R350))/(INDEX($F$4:$F$102,R350+1)-INDEX($F$4:$F$102,R350))*(INDEX($E$4:$E$102,R350+1)-INDEX($E$4:$E$102,R350))))</f>
        <v/>
      </c>
    </row>
    <row r="351">
      <c r="K351" s="14">
        <f>Data!A351</f>
        <v/>
      </c>
      <c r="L351" s="12">
        <f>IF(Occurrence!J351&lt;=0,-1,IFERROR(MATCH(Occurrence!J351,$D$4:$D$102,1),0))</f>
        <v/>
      </c>
      <c r="M351" s="9">
        <f>IF(L351&lt;0,0,IF(L351=0,Occurrence!J351*$I$11,IF(L351&gt;=99,Occurrence!J351*$I$12,INDEX($C$4:$C$102,L351)+(Occurrence!J351-INDEX($D$4:$D$102,L351))/(INDEX($D$4:$D$102,L351+1)-INDEX($D$4:$D$102,L351))*(INDEX($C$4:$C$102,L351+1)-INDEX($C$4:$C$102,L351)))))</f>
        <v/>
      </c>
      <c r="N351" s="12">
        <f>IF(Occurrence!K351&lt;=0,-1,IFERROR(MATCH(Occurrence!K351,$D$4:$D$102,1),0))</f>
        <v/>
      </c>
      <c r="O351" s="9">
        <f>IF(N351&lt;0,0,IF(N351=0,Occurrence!K351*$I$11,IF(N351&gt;=99,Occurrence!K351*$I$12,INDEX($C$4:$C$102,N351)+(Occurrence!K351-INDEX($D$4:$D$102,N351))/(INDEX($D$4:$D$102,N351+1)-INDEX($D$4:$D$102,N351))*(INDEX($C$4:$C$102,N351+1)-INDEX($C$4:$C$102,N351)))))</f>
        <v/>
      </c>
      <c r="P351" s="12">
        <f>IFERROR(MATCH(Data!X351,$F$4:$F$102,1),0)</f>
        <v/>
      </c>
      <c r="Q351" s="9">
        <f>IF(P351=0,Data!X351+$I$13,IF(P351&gt;=99,Data!X351+$I$14,INDEX($E$4:$E$102,P351)+(Data!X351-INDEX($F$4:$F$102,P351))/(INDEX($F$4:$F$102,P351+1)-INDEX($F$4:$F$102,P351))*(INDEX($E$4:$E$102,P351+1)-INDEX($E$4:$E$102,P351))))</f>
        <v/>
      </c>
      <c r="R351" s="12">
        <f>IFERROR(MATCH(Data!Y351,$F$4:$F$102,1),0)</f>
        <v/>
      </c>
      <c r="S351" s="9">
        <f>IF(R351=0,Data!Y351+$I$13,IF(R351&gt;=99,Data!Y351+$I$14,INDEX($E$4:$E$102,R351)+(Data!Y351-INDEX($F$4:$F$102,R351))/(INDEX($F$4:$F$102,R351+1)-INDEX($F$4:$F$102,R351))*(INDEX($E$4:$E$102,R351+1)-INDEX($E$4:$E$102,R351))))</f>
        <v/>
      </c>
    </row>
    <row r="352">
      <c r="K352" s="14">
        <f>Data!A352</f>
        <v/>
      </c>
      <c r="L352" s="12">
        <f>IF(Occurrence!J352&lt;=0,-1,IFERROR(MATCH(Occurrence!J352,$D$4:$D$102,1),0))</f>
        <v/>
      </c>
      <c r="M352" s="9">
        <f>IF(L352&lt;0,0,IF(L352=0,Occurrence!J352*$I$11,IF(L352&gt;=99,Occurrence!J352*$I$12,INDEX($C$4:$C$102,L352)+(Occurrence!J352-INDEX($D$4:$D$102,L352))/(INDEX($D$4:$D$102,L352+1)-INDEX($D$4:$D$102,L352))*(INDEX($C$4:$C$102,L352+1)-INDEX($C$4:$C$102,L352)))))</f>
        <v/>
      </c>
      <c r="N352" s="12">
        <f>IF(Occurrence!K352&lt;=0,-1,IFERROR(MATCH(Occurrence!K352,$D$4:$D$102,1),0))</f>
        <v/>
      </c>
      <c r="O352" s="9">
        <f>IF(N352&lt;0,0,IF(N352=0,Occurrence!K352*$I$11,IF(N352&gt;=99,Occurrence!K352*$I$12,INDEX($C$4:$C$102,N352)+(Occurrence!K352-INDEX($D$4:$D$102,N352))/(INDEX($D$4:$D$102,N352+1)-INDEX($D$4:$D$102,N352))*(INDEX($C$4:$C$102,N352+1)-INDEX($C$4:$C$102,N352)))))</f>
        <v/>
      </c>
      <c r="P352" s="12">
        <f>IFERROR(MATCH(Data!X352,$F$4:$F$102,1),0)</f>
        <v/>
      </c>
      <c r="Q352" s="9">
        <f>IF(P352=0,Data!X352+$I$13,IF(P352&gt;=99,Data!X352+$I$14,INDEX($E$4:$E$102,P352)+(Data!X352-INDEX($F$4:$F$102,P352))/(INDEX($F$4:$F$102,P352+1)-INDEX($F$4:$F$102,P352))*(INDEX($E$4:$E$102,P352+1)-INDEX($E$4:$E$102,P352))))</f>
        <v/>
      </c>
      <c r="R352" s="12">
        <f>IFERROR(MATCH(Data!Y352,$F$4:$F$102,1),0)</f>
        <v/>
      </c>
      <c r="S352" s="9">
        <f>IF(R352=0,Data!Y352+$I$13,IF(R352&gt;=99,Data!Y352+$I$14,INDEX($E$4:$E$102,R352)+(Data!Y352-INDEX($F$4:$F$102,R352))/(INDEX($F$4:$F$102,R352+1)-INDEX($F$4:$F$102,R352))*(INDEX($E$4:$E$102,R352+1)-INDEX($E$4:$E$102,R352))))</f>
        <v/>
      </c>
    </row>
    <row r="353">
      <c r="K353" s="14">
        <f>Data!A353</f>
        <v/>
      </c>
      <c r="L353" s="12">
        <f>IF(Occurrence!J353&lt;=0,-1,IFERROR(MATCH(Occurrence!J353,$D$4:$D$102,1),0))</f>
        <v/>
      </c>
      <c r="M353" s="9">
        <f>IF(L353&lt;0,0,IF(L353=0,Occurrence!J353*$I$11,IF(L353&gt;=99,Occurrence!J353*$I$12,INDEX($C$4:$C$102,L353)+(Occurrence!J353-INDEX($D$4:$D$102,L353))/(INDEX($D$4:$D$102,L353+1)-INDEX($D$4:$D$102,L353))*(INDEX($C$4:$C$102,L353+1)-INDEX($C$4:$C$102,L353)))))</f>
        <v/>
      </c>
      <c r="N353" s="12">
        <f>IF(Occurrence!K353&lt;=0,-1,IFERROR(MATCH(Occurrence!K353,$D$4:$D$102,1),0))</f>
        <v/>
      </c>
      <c r="O353" s="9">
        <f>IF(N353&lt;0,0,IF(N353=0,Occurrence!K353*$I$11,IF(N353&gt;=99,Occurrence!K353*$I$12,INDEX($C$4:$C$102,N353)+(Occurrence!K353-INDEX($D$4:$D$102,N353))/(INDEX($D$4:$D$102,N353+1)-INDEX($D$4:$D$102,N353))*(INDEX($C$4:$C$102,N353+1)-INDEX($C$4:$C$102,N353)))))</f>
        <v/>
      </c>
      <c r="P353" s="12">
        <f>IFERROR(MATCH(Data!X353,$F$4:$F$102,1),0)</f>
        <v/>
      </c>
      <c r="Q353" s="9">
        <f>IF(P353=0,Data!X353+$I$13,IF(P353&gt;=99,Data!X353+$I$14,INDEX($E$4:$E$102,P353)+(Data!X353-INDEX($F$4:$F$102,P353))/(INDEX($F$4:$F$102,P353+1)-INDEX($F$4:$F$102,P353))*(INDEX($E$4:$E$102,P353+1)-INDEX($E$4:$E$102,P353))))</f>
        <v/>
      </c>
      <c r="R353" s="12">
        <f>IFERROR(MATCH(Data!Y353,$F$4:$F$102,1),0)</f>
        <v/>
      </c>
      <c r="S353" s="9">
        <f>IF(R353=0,Data!Y353+$I$13,IF(R353&gt;=99,Data!Y353+$I$14,INDEX($E$4:$E$102,R353)+(Data!Y353-INDEX($F$4:$F$102,R353))/(INDEX($F$4:$F$102,R353+1)-INDEX($F$4:$F$102,R353))*(INDEX($E$4:$E$102,R353+1)-INDEX($E$4:$E$102,R353))))</f>
        <v/>
      </c>
    </row>
    <row r="354">
      <c r="K354" s="14">
        <f>Data!A354</f>
        <v/>
      </c>
      <c r="L354" s="12">
        <f>IF(Occurrence!J354&lt;=0,-1,IFERROR(MATCH(Occurrence!J354,$D$4:$D$102,1),0))</f>
        <v/>
      </c>
      <c r="M354" s="9">
        <f>IF(L354&lt;0,0,IF(L354=0,Occurrence!J354*$I$11,IF(L354&gt;=99,Occurrence!J354*$I$12,INDEX($C$4:$C$102,L354)+(Occurrence!J354-INDEX($D$4:$D$102,L354))/(INDEX($D$4:$D$102,L354+1)-INDEX($D$4:$D$102,L354))*(INDEX($C$4:$C$102,L354+1)-INDEX($C$4:$C$102,L354)))))</f>
        <v/>
      </c>
      <c r="N354" s="12">
        <f>IF(Occurrence!K354&lt;=0,-1,IFERROR(MATCH(Occurrence!K354,$D$4:$D$102,1),0))</f>
        <v/>
      </c>
      <c r="O354" s="9">
        <f>IF(N354&lt;0,0,IF(N354=0,Occurrence!K354*$I$11,IF(N354&gt;=99,Occurrence!K354*$I$12,INDEX($C$4:$C$102,N354)+(Occurrence!K354-INDEX($D$4:$D$102,N354))/(INDEX($D$4:$D$102,N354+1)-INDEX($D$4:$D$102,N354))*(INDEX($C$4:$C$102,N354+1)-INDEX($C$4:$C$102,N354)))))</f>
        <v/>
      </c>
      <c r="P354" s="12">
        <f>IFERROR(MATCH(Data!X354,$F$4:$F$102,1),0)</f>
        <v/>
      </c>
      <c r="Q354" s="9">
        <f>IF(P354=0,Data!X354+$I$13,IF(P354&gt;=99,Data!X354+$I$14,INDEX($E$4:$E$102,P354)+(Data!X354-INDEX($F$4:$F$102,P354))/(INDEX($F$4:$F$102,P354+1)-INDEX($F$4:$F$102,P354))*(INDEX($E$4:$E$102,P354+1)-INDEX($E$4:$E$102,P354))))</f>
        <v/>
      </c>
      <c r="R354" s="12">
        <f>IFERROR(MATCH(Data!Y354,$F$4:$F$102,1),0)</f>
        <v/>
      </c>
      <c r="S354" s="9">
        <f>IF(R354=0,Data!Y354+$I$13,IF(R354&gt;=99,Data!Y354+$I$14,INDEX($E$4:$E$102,R354)+(Data!Y354-INDEX($F$4:$F$102,R354))/(INDEX($F$4:$F$102,R354+1)-INDEX($F$4:$F$102,R354))*(INDEX($E$4:$E$102,R354+1)-INDEX($E$4:$E$102,R354))))</f>
        <v/>
      </c>
    </row>
    <row r="355">
      <c r="K355" s="14">
        <f>Data!A355</f>
        <v/>
      </c>
      <c r="L355" s="12">
        <f>IF(Occurrence!J355&lt;=0,-1,IFERROR(MATCH(Occurrence!J355,$D$4:$D$102,1),0))</f>
        <v/>
      </c>
      <c r="M355" s="9">
        <f>IF(L355&lt;0,0,IF(L355=0,Occurrence!J355*$I$11,IF(L355&gt;=99,Occurrence!J355*$I$12,INDEX($C$4:$C$102,L355)+(Occurrence!J355-INDEX($D$4:$D$102,L355))/(INDEX($D$4:$D$102,L355+1)-INDEX($D$4:$D$102,L355))*(INDEX($C$4:$C$102,L355+1)-INDEX($C$4:$C$102,L355)))))</f>
        <v/>
      </c>
      <c r="N355" s="12">
        <f>IF(Occurrence!K355&lt;=0,-1,IFERROR(MATCH(Occurrence!K355,$D$4:$D$102,1),0))</f>
        <v/>
      </c>
      <c r="O355" s="9">
        <f>IF(N355&lt;0,0,IF(N355=0,Occurrence!K355*$I$11,IF(N355&gt;=99,Occurrence!K355*$I$12,INDEX($C$4:$C$102,N355)+(Occurrence!K355-INDEX($D$4:$D$102,N355))/(INDEX($D$4:$D$102,N355+1)-INDEX($D$4:$D$102,N355))*(INDEX($C$4:$C$102,N355+1)-INDEX($C$4:$C$102,N355)))))</f>
        <v/>
      </c>
      <c r="P355" s="12">
        <f>IFERROR(MATCH(Data!X355,$F$4:$F$102,1),0)</f>
        <v/>
      </c>
      <c r="Q355" s="9">
        <f>IF(P355=0,Data!X355+$I$13,IF(P355&gt;=99,Data!X355+$I$14,INDEX($E$4:$E$102,P355)+(Data!X355-INDEX($F$4:$F$102,P355))/(INDEX($F$4:$F$102,P355+1)-INDEX($F$4:$F$102,P355))*(INDEX($E$4:$E$102,P355+1)-INDEX($E$4:$E$102,P355))))</f>
        <v/>
      </c>
      <c r="R355" s="12">
        <f>IFERROR(MATCH(Data!Y355,$F$4:$F$102,1),0)</f>
        <v/>
      </c>
      <c r="S355" s="9">
        <f>IF(R355=0,Data!Y355+$I$13,IF(R355&gt;=99,Data!Y355+$I$14,INDEX($E$4:$E$102,R355)+(Data!Y355-INDEX($F$4:$F$102,R355))/(INDEX($F$4:$F$102,R355+1)-INDEX($F$4:$F$102,R355))*(INDEX($E$4:$E$102,R355+1)-INDEX($E$4:$E$102,R355))))</f>
        <v/>
      </c>
    </row>
    <row r="356">
      <c r="K356" s="14">
        <f>Data!A356</f>
        <v/>
      </c>
      <c r="L356" s="12">
        <f>IF(Occurrence!J356&lt;=0,-1,IFERROR(MATCH(Occurrence!J356,$D$4:$D$102,1),0))</f>
        <v/>
      </c>
      <c r="M356" s="9">
        <f>IF(L356&lt;0,0,IF(L356=0,Occurrence!J356*$I$11,IF(L356&gt;=99,Occurrence!J356*$I$12,INDEX($C$4:$C$102,L356)+(Occurrence!J356-INDEX($D$4:$D$102,L356))/(INDEX($D$4:$D$102,L356+1)-INDEX($D$4:$D$102,L356))*(INDEX($C$4:$C$102,L356+1)-INDEX($C$4:$C$102,L356)))))</f>
        <v/>
      </c>
      <c r="N356" s="12">
        <f>IF(Occurrence!K356&lt;=0,-1,IFERROR(MATCH(Occurrence!K356,$D$4:$D$102,1),0))</f>
        <v/>
      </c>
      <c r="O356" s="9">
        <f>IF(N356&lt;0,0,IF(N356=0,Occurrence!K356*$I$11,IF(N356&gt;=99,Occurrence!K356*$I$12,INDEX($C$4:$C$102,N356)+(Occurrence!K356-INDEX($D$4:$D$102,N356))/(INDEX($D$4:$D$102,N356+1)-INDEX($D$4:$D$102,N356))*(INDEX($C$4:$C$102,N356+1)-INDEX($C$4:$C$102,N356)))))</f>
        <v/>
      </c>
      <c r="P356" s="12">
        <f>IFERROR(MATCH(Data!X356,$F$4:$F$102,1),0)</f>
        <v/>
      </c>
      <c r="Q356" s="9">
        <f>IF(P356=0,Data!X356+$I$13,IF(P356&gt;=99,Data!X356+$I$14,INDEX($E$4:$E$102,P356)+(Data!X356-INDEX($F$4:$F$102,P356))/(INDEX($F$4:$F$102,P356+1)-INDEX($F$4:$F$102,P356))*(INDEX($E$4:$E$102,P356+1)-INDEX($E$4:$E$102,P356))))</f>
        <v/>
      </c>
      <c r="R356" s="12">
        <f>IFERROR(MATCH(Data!Y356,$F$4:$F$102,1),0)</f>
        <v/>
      </c>
      <c r="S356" s="9">
        <f>IF(R356=0,Data!Y356+$I$13,IF(R356&gt;=99,Data!Y356+$I$14,INDEX($E$4:$E$102,R356)+(Data!Y356-INDEX($F$4:$F$102,R356))/(INDEX($F$4:$F$102,R356+1)-INDEX($F$4:$F$102,R356))*(INDEX($E$4:$E$102,R356+1)-INDEX($E$4:$E$102,R356))))</f>
        <v/>
      </c>
    </row>
    <row r="357">
      <c r="K357" s="14">
        <f>Data!A357</f>
        <v/>
      </c>
      <c r="L357" s="12">
        <f>IF(Occurrence!J357&lt;=0,-1,IFERROR(MATCH(Occurrence!J357,$D$4:$D$102,1),0))</f>
        <v/>
      </c>
      <c r="M357" s="9">
        <f>IF(L357&lt;0,0,IF(L357=0,Occurrence!J357*$I$11,IF(L357&gt;=99,Occurrence!J357*$I$12,INDEX($C$4:$C$102,L357)+(Occurrence!J357-INDEX($D$4:$D$102,L357))/(INDEX($D$4:$D$102,L357+1)-INDEX($D$4:$D$102,L357))*(INDEX($C$4:$C$102,L357+1)-INDEX($C$4:$C$102,L357)))))</f>
        <v/>
      </c>
      <c r="N357" s="12">
        <f>IF(Occurrence!K357&lt;=0,-1,IFERROR(MATCH(Occurrence!K357,$D$4:$D$102,1),0))</f>
        <v/>
      </c>
      <c r="O357" s="9">
        <f>IF(N357&lt;0,0,IF(N357=0,Occurrence!K357*$I$11,IF(N357&gt;=99,Occurrence!K357*$I$12,INDEX($C$4:$C$102,N357)+(Occurrence!K357-INDEX($D$4:$D$102,N357))/(INDEX($D$4:$D$102,N357+1)-INDEX($D$4:$D$102,N357))*(INDEX($C$4:$C$102,N357+1)-INDEX($C$4:$C$102,N357)))))</f>
        <v/>
      </c>
      <c r="P357" s="12">
        <f>IFERROR(MATCH(Data!X357,$F$4:$F$102,1),0)</f>
        <v/>
      </c>
      <c r="Q357" s="9">
        <f>IF(P357=0,Data!X357+$I$13,IF(P357&gt;=99,Data!X357+$I$14,INDEX($E$4:$E$102,P357)+(Data!X357-INDEX($F$4:$F$102,P357))/(INDEX($F$4:$F$102,P357+1)-INDEX($F$4:$F$102,P357))*(INDEX($E$4:$E$102,P357+1)-INDEX($E$4:$E$102,P357))))</f>
        <v/>
      </c>
      <c r="R357" s="12">
        <f>IFERROR(MATCH(Data!Y357,$F$4:$F$102,1),0)</f>
        <v/>
      </c>
      <c r="S357" s="9">
        <f>IF(R357=0,Data!Y357+$I$13,IF(R357&gt;=99,Data!Y357+$I$14,INDEX($E$4:$E$102,R357)+(Data!Y357-INDEX($F$4:$F$102,R357))/(INDEX($F$4:$F$102,R357+1)-INDEX($F$4:$F$102,R357))*(INDEX($E$4:$E$102,R357+1)-INDEX($E$4:$E$102,R357))))</f>
        <v/>
      </c>
    </row>
    <row r="358">
      <c r="K358" s="14">
        <f>Data!A358</f>
        <v/>
      </c>
      <c r="L358" s="12">
        <f>IF(Occurrence!J358&lt;=0,-1,IFERROR(MATCH(Occurrence!J358,$D$4:$D$102,1),0))</f>
        <v/>
      </c>
      <c r="M358" s="9">
        <f>IF(L358&lt;0,0,IF(L358=0,Occurrence!J358*$I$11,IF(L358&gt;=99,Occurrence!J358*$I$12,INDEX($C$4:$C$102,L358)+(Occurrence!J358-INDEX($D$4:$D$102,L358))/(INDEX($D$4:$D$102,L358+1)-INDEX($D$4:$D$102,L358))*(INDEX($C$4:$C$102,L358+1)-INDEX($C$4:$C$102,L358)))))</f>
        <v/>
      </c>
      <c r="N358" s="12">
        <f>IF(Occurrence!K358&lt;=0,-1,IFERROR(MATCH(Occurrence!K358,$D$4:$D$102,1),0))</f>
        <v/>
      </c>
      <c r="O358" s="9">
        <f>IF(N358&lt;0,0,IF(N358=0,Occurrence!K358*$I$11,IF(N358&gt;=99,Occurrence!K358*$I$12,INDEX($C$4:$C$102,N358)+(Occurrence!K358-INDEX($D$4:$D$102,N358))/(INDEX($D$4:$D$102,N358+1)-INDEX($D$4:$D$102,N358))*(INDEX($C$4:$C$102,N358+1)-INDEX($C$4:$C$102,N358)))))</f>
        <v/>
      </c>
      <c r="P358" s="12">
        <f>IFERROR(MATCH(Data!X358,$F$4:$F$102,1),0)</f>
        <v/>
      </c>
      <c r="Q358" s="9">
        <f>IF(P358=0,Data!X358+$I$13,IF(P358&gt;=99,Data!X358+$I$14,INDEX($E$4:$E$102,P358)+(Data!X358-INDEX($F$4:$F$102,P358))/(INDEX($F$4:$F$102,P358+1)-INDEX($F$4:$F$102,P358))*(INDEX($E$4:$E$102,P358+1)-INDEX($E$4:$E$102,P358))))</f>
        <v/>
      </c>
      <c r="R358" s="12">
        <f>IFERROR(MATCH(Data!Y358,$F$4:$F$102,1),0)</f>
        <v/>
      </c>
      <c r="S358" s="9">
        <f>IF(R358=0,Data!Y358+$I$13,IF(R358&gt;=99,Data!Y358+$I$14,INDEX($E$4:$E$102,R358)+(Data!Y358-INDEX($F$4:$F$102,R358))/(INDEX($F$4:$F$102,R358+1)-INDEX($F$4:$F$102,R358))*(INDEX($E$4:$E$102,R358+1)-INDEX($E$4:$E$102,R358))))</f>
        <v/>
      </c>
    </row>
    <row r="359">
      <c r="K359" s="14">
        <f>Data!A359</f>
        <v/>
      </c>
      <c r="L359" s="12">
        <f>IF(Occurrence!J359&lt;=0,-1,IFERROR(MATCH(Occurrence!J359,$D$4:$D$102,1),0))</f>
        <v/>
      </c>
      <c r="M359" s="9">
        <f>IF(L359&lt;0,0,IF(L359=0,Occurrence!J359*$I$11,IF(L359&gt;=99,Occurrence!J359*$I$12,INDEX($C$4:$C$102,L359)+(Occurrence!J359-INDEX($D$4:$D$102,L359))/(INDEX($D$4:$D$102,L359+1)-INDEX($D$4:$D$102,L359))*(INDEX($C$4:$C$102,L359+1)-INDEX($C$4:$C$102,L359)))))</f>
        <v/>
      </c>
      <c r="N359" s="12">
        <f>IF(Occurrence!K359&lt;=0,-1,IFERROR(MATCH(Occurrence!K359,$D$4:$D$102,1),0))</f>
        <v/>
      </c>
      <c r="O359" s="9">
        <f>IF(N359&lt;0,0,IF(N359=0,Occurrence!K359*$I$11,IF(N359&gt;=99,Occurrence!K359*$I$12,INDEX($C$4:$C$102,N359)+(Occurrence!K359-INDEX($D$4:$D$102,N359))/(INDEX($D$4:$D$102,N359+1)-INDEX($D$4:$D$102,N359))*(INDEX($C$4:$C$102,N359+1)-INDEX($C$4:$C$102,N359)))))</f>
        <v/>
      </c>
      <c r="P359" s="12">
        <f>IFERROR(MATCH(Data!X359,$F$4:$F$102,1),0)</f>
        <v/>
      </c>
      <c r="Q359" s="9">
        <f>IF(P359=0,Data!X359+$I$13,IF(P359&gt;=99,Data!X359+$I$14,INDEX($E$4:$E$102,P359)+(Data!X359-INDEX($F$4:$F$102,P359))/(INDEX($F$4:$F$102,P359+1)-INDEX($F$4:$F$102,P359))*(INDEX($E$4:$E$102,P359+1)-INDEX($E$4:$E$102,P359))))</f>
        <v/>
      </c>
      <c r="R359" s="12">
        <f>IFERROR(MATCH(Data!Y359,$F$4:$F$102,1),0)</f>
        <v/>
      </c>
      <c r="S359" s="9">
        <f>IF(R359=0,Data!Y359+$I$13,IF(R359&gt;=99,Data!Y359+$I$14,INDEX($E$4:$E$102,R359)+(Data!Y359-INDEX($F$4:$F$102,R359))/(INDEX($F$4:$F$102,R359+1)-INDEX($F$4:$F$102,R359))*(INDEX($E$4:$E$102,R359+1)-INDEX($E$4:$E$102,R359))))</f>
        <v/>
      </c>
    </row>
    <row r="360">
      <c r="K360" s="14">
        <f>Data!A360</f>
        <v/>
      </c>
      <c r="L360" s="12">
        <f>IF(Occurrence!J360&lt;=0,-1,IFERROR(MATCH(Occurrence!J360,$D$4:$D$102,1),0))</f>
        <v/>
      </c>
      <c r="M360" s="9">
        <f>IF(L360&lt;0,0,IF(L360=0,Occurrence!J360*$I$11,IF(L360&gt;=99,Occurrence!J360*$I$12,INDEX($C$4:$C$102,L360)+(Occurrence!J360-INDEX($D$4:$D$102,L360))/(INDEX($D$4:$D$102,L360+1)-INDEX($D$4:$D$102,L360))*(INDEX($C$4:$C$102,L360+1)-INDEX($C$4:$C$102,L360)))))</f>
        <v/>
      </c>
      <c r="N360" s="12">
        <f>IF(Occurrence!K360&lt;=0,-1,IFERROR(MATCH(Occurrence!K360,$D$4:$D$102,1),0))</f>
        <v/>
      </c>
      <c r="O360" s="9">
        <f>IF(N360&lt;0,0,IF(N360=0,Occurrence!K360*$I$11,IF(N360&gt;=99,Occurrence!K360*$I$12,INDEX($C$4:$C$102,N360)+(Occurrence!K360-INDEX($D$4:$D$102,N360))/(INDEX($D$4:$D$102,N360+1)-INDEX($D$4:$D$102,N360))*(INDEX($C$4:$C$102,N360+1)-INDEX($C$4:$C$102,N360)))))</f>
        <v/>
      </c>
      <c r="P360" s="12">
        <f>IFERROR(MATCH(Data!X360,$F$4:$F$102,1),0)</f>
        <v/>
      </c>
      <c r="Q360" s="9">
        <f>IF(P360=0,Data!X360+$I$13,IF(P360&gt;=99,Data!X360+$I$14,INDEX($E$4:$E$102,P360)+(Data!X360-INDEX($F$4:$F$102,P360))/(INDEX($F$4:$F$102,P360+1)-INDEX($F$4:$F$102,P360))*(INDEX($E$4:$E$102,P360+1)-INDEX($E$4:$E$102,P360))))</f>
        <v/>
      </c>
      <c r="R360" s="12">
        <f>IFERROR(MATCH(Data!Y360,$F$4:$F$102,1),0)</f>
        <v/>
      </c>
      <c r="S360" s="9">
        <f>IF(R360=0,Data!Y360+$I$13,IF(R360&gt;=99,Data!Y360+$I$14,INDEX($E$4:$E$102,R360)+(Data!Y360-INDEX($F$4:$F$102,R360))/(INDEX($F$4:$F$102,R360+1)-INDEX($F$4:$F$102,R360))*(INDEX($E$4:$E$102,R360+1)-INDEX($E$4:$E$102,R360))))</f>
        <v/>
      </c>
    </row>
    <row r="361">
      <c r="K361" s="14">
        <f>Data!A361</f>
        <v/>
      </c>
      <c r="L361" s="12">
        <f>IF(Occurrence!J361&lt;=0,-1,IFERROR(MATCH(Occurrence!J361,$D$4:$D$102,1),0))</f>
        <v/>
      </c>
      <c r="M361" s="9">
        <f>IF(L361&lt;0,0,IF(L361=0,Occurrence!J361*$I$11,IF(L361&gt;=99,Occurrence!J361*$I$12,INDEX($C$4:$C$102,L361)+(Occurrence!J361-INDEX($D$4:$D$102,L361))/(INDEX($D$4:$D$102,L361+1)-INDEX($D$4:$D$102,L361))*(INDEX($C$4:$C$102,L361+1)-INDEX($C$4:$C$102,L361)))))</f>
        <v/>
      </c>
      <c r="N361" s="12">
        <f>IF(Occurrence!K361&lt;=0,-1,IFERROR(MATCH(Occurrence!K361,$D$4:$D$102,1),0))</f>
        <v/>
      </c>
      <c r="O361" s="9">
        <f>IF(N361&lt;0,0,IF(N361=0,Occurrence!K361*$I$11,IF(N361&gt;=99,Occurrence!K361*$I$12,INDEX($C$4:$C$102,N361)+(Occurrence!K361-INDEX($D$4:$D$102,N361))/(INDEX($D$4:$D$102,N361+1)-INDEX($D$4:$D$102,N361))*(INDEX($C$4:$C$102,N361+1)-INDEX($C$4:$C$102,N361)))))</f>
        <v/>
      </c>
      <c r="P361" s="12">
        <f>IFERROR(MATCH(Data!X361,$F$4:$F$102,1),0)</f>
        <v/>
      </c>
      <c r="Q361" s="9">
        <f>IF(P361=0,Data!X361+$I$13,IF(P361&gt;=99,Data!X361+$I$14,INDEX($E$4:$E$102,P361)+(Data!X361-INDEX($F$4:$F$102,P361))/(INDEX($F$4:$F$102,P361+1)-INDEX($F$4:$F$102,P361))*(INDEX($E$4:$E$102,P361+1)-INDEX($E$4:$E$102,P361))))</f>
        <v/>
      </c>
      <c r="R361" s="12">
        <f>IFERROR(MATCH(Data!Y361,$F$4:$F$102,1),0)</f>
        <v/>
      </c>
      <c r="S361" s="9">
        <f>IF(R361=0,Data!Y361+$I$13,IF(R361&gt;=99,Data!Y361+$I$14,INDEX($E$4:$E$102,R361)+(Data!Y361-INDEX($F$4:$F$102,R361))/(INDEX($F$4:$F$102,R361+1)-INDEX($F$4:$F$102,R361))*(INDEX($E$4:$E$102,R361+1)-INDEX($E$4:$E$102,R361))))</f>
        <v/>
      </c>
    </row>
    <row r="362">
      <c r="K362" s="14">
        <f>Data!A362</f>
        <v/>
      </c>
      <c r="L362" s="12">
        <f>IF(Occurrence!J362&lt;=0,-1,IFERROR(MATCH(Occurrence!J362,$D$4:$D$102,1),0))</f>
        <v/>
      </c>
      <c r="M362" s="9">
        <f>IF(L362&lt;0,0,IF(L362=0,Occurrence!J362*$I$11,IF(L362&gt;=99,Occurrence!J362*$I$12,INDEX($C$4:$C$102,L362)+(Occurrence!J362-INDEX($D$4:$D$102,L362))/(INDEX($D$4:$D$102,L362+1)-INDEX($D$4:$D$102,L362))*(INDEX($C$4:$C$102,L362+1)-INDEX($C$4:$C$102,L362)))))</f>
        <v/>
      </c>
      <c r="N362" s="12">
        <f>IF(Occurrence!K362&lt;=0,-1,IFERROR(MATCH(Occurrence!K362,$D$4:$D$102,1),0))</f>
        <v/>
      </c>
      <c r="O362" s="9">
        <f>IF(N362&lt;0,0,IF(N362=0,Occurrence!K362*$I$11,IF(N362&gt;=99,Occurrence!K362*$I$12,INDEX($C$4:$C$102,N362)+(Occurrence!K362-INDEX($D$4:$D$102,N362))/(INDEX($D$4:$D$102,N362+1)-INDEX($D$4:$D$102,N362))*(INDEX($C$4:$C$102,N362+1)-INDEX($C$4:$C$102,N362)))))</f>
        <v/>
      </c>
      <c r="P362" s="12">
        <f>IFERROR(MATCH(Data!X362,$F$4:$F$102,1),0)</f>
        <v/>
      </c>
      <c r="Q362" s="9">
        <f>IF(P362=0,Data!X362+$I$13,IF(P362&gt;=99,Data!X362+$I$14,INDEX($E$4:$E$102,P362)+(Data!X362-INDEX($F$4:$F$102,P362))/(INDEX($F$4:$F$102,P362+1)-INDEX($F$4:$F$102,P362))*(INDEX($E$4:$E$102,P362+1)-INDEX($E$4:$E$102,P362))))</f>
        <v/>
      </c>
      <c r="R362" s="12">
        <f>IFERROR(MATCH(Data!Y362,$F$4:$F$102,1),0)</f>
        <v/>
      </c>
      <c r="S362" s="9">
        <f>IF(R362=0,Data!Y362+$I$13,IF(R362&gt;=99,Data!Y362+$I$14,INDEX($E$4:$E$102,R362)+(Data!Y362-INDEX($F$4:$F$102,R362))/(INDEX($F$4:$F$102,R362+1)-INDEX($F$4:$F$102,R362))*(INDEX($E$4:$E$102,R362+1)-INDEX($E$4:$E$102,R362))))</f>
        <v/>
      </c>
    </row>
    <row r="363">
      <c r="K363" s="14">
        <f>Data!A363</f>
        <v/>
      </c>
      <c r="L363" s="12">
        <f>IF(Occurrence!J363&lt;=0,-1,IFERROR(MATCH(Occurrence!J363,$D$4:$D$102,1),0))</f>
        <v/>
      </c>
      <c r="M363" s="9">
        <f>IF(L363&lt;0,0,IF(L363=0,Occurrence!J363*$I$11,IF(L363&gt;=99,Occurrence!J363*$I$12,INDEX($C$4:$C$102,L363)+(Occurrence!J363-INDEX($D$4:$D$102,L363))/(INDEX($D$4:$D$102,L363+1)-INDEX($D$4:$D$102,L363))*(INDEX($C$4:$C$102,L363+1)-INDEX($C$4:$C$102,L363)))))</f>
        <v/>
      </c>
      <c r="N363" s="12">
        <f>IF(Occurrence!K363&lt;=0,-1,IFERROR(MATCH(Occurrence!K363,$D$4:$D$102,1),0))</f>
        <v/>
      </c>
      <c r="O363" s="9">
        <f>IF(N363&lt;0,0,IF(N363=0,Occurrence!K363*$I$11,IF(N363&gt;=99,Occurrence!K363*$I$12,INDEX($C$4:$C$102,N363)+(Occurrence!K363-INDEX($D$4:$D$102,N363))/(INDEX($D$4:$D$102,N363+1)-INDEX($D$4:$D$102,N363))*(INDEX($C$4:$C$102,N363+1)-INDEX($C$4:$C$102,N363)))))</f>
        <v/>
      </c>
      <c r="P363" s="12">
        <f>IFERROR(MATCH(Data!X363,$F$4:$F$102,1),0)</f>
        <v/>
      </c>
      <c r="Q363" s="9">
        <f>IF(P363=0,Data!X363+$I$13,IF(P363&gt;=99,Data!X363+$I$14,INDEX($E$4:$E$102,P363)+(Data!X363-INDEX($F$4:$F$102,P363))/(INDEX($F$4:$F$102,P363+1)-INDEX($F$4:$F$102,P363))*(INDEX($E$4:$E$102,P363+1)-INDEX($E$4:$E$102,P363))))</f>
        <v/>
      </c>
      <c r="R363" s="12">
        <f>IFERROR(MATCH(Data!Y363,$F$4:$F$102,1),0)</f>
        <v/>
      </c>
      <c r="S363" s="9">
        <f>IF(R363=0,Data!Y363+$I$13,IF(R363&gt;=99,Data!Y363+$I$14,INDEX($E$4:$E$102,R363)+(Data!Y363-INDEX($F$4:$F$102,R363))/(INDEX($F$4:$F$102,R363+1)-INDEX($F$4:$F$102,R363))*(INDEX($E$4:$E$102,R363+1)-INDEX($E$4:$E$102,R363))))</f>
        <v/>
      </c>
    </row>
    <row r="364">
      <c r="K364" s="14">
        <f>Data!A364</f>
        <v/>
      </c>
      <c r="L364" s="12">
        <f>IF(Occurrence!J364&lt;=0,-1,IFERROR(MATCH(Occurrence!J364,$D$4:$D$102,1),0))</f>
        <v/>
      </c>
      <c r="M364" s="9">
        <f>IF(L364&lt;0,0,IF(L364=0,Occurrence!J364*$I$11,IF(L364&gt;=99,Occurrence!J364*$I$12,INDEX($C$4:$C$102,L364)+(Occurrence!J364-INDEX($D$4:$D$102,L364))/(INDEX($D$4:$D$102,L364+1)-INDEX($D$4:$D$102,L364))*(INDEX($C$4:$C$102,L364+1)-INDEX($C$4:$C$102,L364)))))</f>
        <v/>
      </c>
      <c r="N364" s="12">
        <f>IF(Occurrence!K364&lt;=0,-1,IFERROR(MATCH(Occurrence!K364,$D$4:$D$102,1),0))</f>
        <v/>
      </c>
      <c r="O364" s="9">
        <f>IF(N364&lt;0,0,IF(N364=0,Occurrence!K364*$I$11,IF(N364&gt;=99,Occurrence!K364*$I$12,INDEX($C$4:$C$102,N364)+(Occurrence!K364-INDEX($D$4:$D$102,N364))/(INDEX($D$4:$D$102,N364+1)-INDEX($D$4:$D$102,N364))*(INDEX($C$4:$C$102,N364+1)-INDEX($C$4:$C$102,N364)))))</f>
        <v/>
      </c>
      <c r="P364" s="12">
        <f>IFERROR(MATCH(Data!X364,$F$4:$F$102,1),0)</f>
        <v/>
      </c>
      <c r="Q364" s="9">
        <f>IF(P364=0,Data!X364+$I$13,IF(P364&gt;=99,Data!X364+$I$14,INDEX($E$4:$E$102,P364)+(Data!X364-INDEX($F$4:$F$102,P364))/(INDEX($F$4:$F$102,P364+1)-INDEX($F$4:$F$102,P364))*(INDEX($E$4:$E$102,P364+1)-INDEX($E$4:$E$102,P364))))</f>
        <v/>
      </c>
      <c r="R364" s="12">
        <f>IFERROR(MATCH(Data!Y364,$F$4:$F$102,1),0)</f>
        <v/>
      </c>
      <c r="S364" s="9">
        <f>IF(R364=0,Data!Y364+$I$13,IF(R364&gt;=99,Data!Y364+$I$14,INDEX($E$4:$E$102,R364)+(Data!Y364-INDEX($F$4:$F$102,R364))/(INDEX($F$4:$F$102,R364+1)-INDEX($F$4:$F$102,R364))*(INDEX($E$4:$E$102,R364+1)-INDEX($E$4:$E$102,R364))))</f>
        <v/>
      </c>
    </row>
    <row r="365">
      <c r="K365" s="14">
        <f>Data!A365</f>
        <v/>
      </c>
      <c r="L365" s="12">
        <f>IF(Occurrence!J365&lt;=0,-1,IFERROR(MATCH(Occurrence!J365,$D$4:$D$102,1),0))</f>
        <v/>
      </c>
      <c r="M365" s="9">
        <f>IF(L365&lt;0,0,IF(L365=0,Occurrence!J365*$I$11,IF(L365&gt;=99,Occurrence!J365*$I$12,INDEX($C$4:$C$102,L365)+(Occurrence!J365-INDEX($D$4:$D$102,L365))/(INDEX($D$4:$D$102,L365+1)-INDEX($D$4:$D$102,L365))*(INDEX($C$4:$C$102,L365+1)-INDEX($C$4:$C$102,L365)))))</f>
        <v/>
      </c>
      <c r="N365" s="12">
        <f>IF(Occurrence!K365&lt;=0,-1,IFERROR(MATCH(Occurrence!K365,$D$4:$D$102,1),0))</f>
        <v/>
      </c>
      <c r="O365" s="9">
        <f>IF(N365&lt;0,0,IF(N365=0,Occurrence!K365*$I$11,IF(N365&gt;=99,Occurrence!K365*$I$12,INDEX($C$4:$C$102,N365)+(Occurrence!K365-INDEX($D$4:$D$102,N365))/(INDEX($D$4:$D$102,N365+1)-INDEX($D$4:$D$102,N365))*(INDEX($C$4:$C$102,N365+1)-INDEX($C$4:$C$102,N365)))))</f>
        <v/>
      </c>
      <c r="P365" s="12">
        <f>IFERROR(MATCH(Data!X365,$F$4:$F$102,1),0)</f>
        <v/>
      </c>
      <c r="Q365" s="9">
        <f>IF(P365=0,Data!X365+$I$13,IF(P365&gt;=99,Data!X365+$I$14,INDEX($E$4:$E$102,P365)+(Data!X365-INDEX($F$4:$F$102,P365))/(INDEX($F$4:$F$102,P365+1)-INDEX($F$4:$F$102,P365))*(INDEX($E$4:$E$102,P365+1)-INDEX($E$4:$E$102,P365))))</f>
        <v/>
      </c>
      <c r="R365" s="12">
        <f>IFERROR(MATCH(Data!Y365,$F$4:$F$102,1),0)</f>
        <v/>
      </c>
      <c r="S365" s="9">
        <f>IF(R365=0,Data!Y365+$I$13,IF(R365&gt;=99,Data!Y365+$I$14,INDEX($E$4:$E$102,R365)+(Data!Y365-INDEX($F$4:$F$102,R365))/(INDEX($F$4:$F$102,R365+1)-INDEX($F$4:$F$102,R365))*(INDEX($E$4:$E$102,R365+1)-INDEX($E$4:$E$102,R365))))</f>
        <v/>
      </c>
    </row>
    <row r="366">
      <c r="K366" s="14">
        <f>Data!A366</f>
        <v/>
      </c>
      <c r="L366" s="12">
        <f>IF(Occurrence!J366&lt;=0,-1,IFERROR(MATCH(Occurrence!J366,$D$4:$D$102,1),0))</f>
        <v/>
      </c>
      <c r="M366" s="9">
        <f>IF(L366&lt;0,0,IF(L366=0,Occurrence!J366*$I$11,IF(L366&gt;=99,Occurrence!J366*$I$12,INDEX($C$4:$C$102,L366)+(Occurrence!J366-INDEX($D$4:$D$102,L366))/(INDEX($D$4:$D$102,L366+1)-INDEX($D$4:$D$102,L366))*(INDEX($C$4:$C$102,L366+1)-INDEX($C$4:$C$102,L366)))))</f>
        <v/>
      </c>
      <c r="N366" s="12">
        <f>IF(Occurrence!K366&lt;=0,-1,IFERROR(MATCH(Occurrence!K366,$D$4:$D$102,1),0))</f>
        <v/>
      </c>
      <c r="O366" s="9">
        <f>IF(N366&lt;0,0,IF(N366=0,Occurrence!K366*$I$11,IF(N366&gt;=99,Occurrence!K366*$I$12,INDEX($C$4:$C$102,N366)+(Occurrence!K366-INDEX($D$4:$D$102,N366))/(INDEX($D$4:$D$102,N366+1)-INDEX($D$4:$D$102,N366))*(INDEX($C$4:$C$102,N366+1)-INDEX($C$4:$C$102,N366)))))</f>
        <v/>
      </c>
      <c r="P366" s="12">
        <f>IFERROR(MATCH(Data!X366,$F$4:$F$102,1),0)</f>
        <v/>
      </c>
      <c r="Q366" s="9">
        <f>IF(P366=0,Data!X366+$I$13,IF(P366&gt;=99,Data!X366+$I$14,INDEX($E$4:$E$102,P366)+(Data!X366-INDEX($F$4:$F$102,P366))/(INDEX($F$4:$F$102,P366+1)-INDEX($F$4:$F$102,P366))*(INDEX($E$4:$E$102,P366+1)-INDEX($E$4:$E$102,P366))))</f>
        <v/>
      </c>
      <c r="R366" s="12">
        <f>IFERROR(MATCH(Data!Y366,$F$4:$F$102,1),0)</f>
        <v/>
      </c>
      <c r="S366" s="9">
        <f>IF(R366=0,Data!Y366+$I$13,IF(R366&gt;=99,Data!Y366+$I$14,INDEX($E$4:$E$102,R366)+(Data!Y366-INDEX($F$4:$F$102,R366))/(INDEX($F$4:$F$102,R366+1)-INDEX($F$4:$F$102,R366))*(INDEX($E$4:$E$102,R366+1)-INDEX($E$4:$E$102,R366))))</f>
        <v/>
      </c>
    </row>
    <row r="367">
      <c r="K367" s="14">
        <f>Data!A367</f>
        <v/>
      </c>
      <c r="L367" s="12">
        <f>IF(Occurrence!J367&lt;=0,-1,IFERROR(MATCH(Occurrence!J367,$D$4:$D$102,1),0))</f>
        <v/>
      </c>
      <c r="M367" s="9">
        <f>IF(L367&lt;0,0,IF(L367=0,Occurrence!J367*$I$11,IF(L367&gt;=99,Occurrence!J367*$I$12,INDEX($C$4:$C$102,L367)+(Occurrence!J367-INDEX($D$4:$D$102,L367))/(INDEX($D$4:$D$102,L367+1)-INDEX($D$4:$D$102,L367))*(INDEX($C$4:$C$102,L367+1)-INDEX($C$4:$C$102,L367)))))</f>
        <v/>
      </c>
      <c r="N367" s="12">
        <f>IF(Occurrence!K367&lt;=0,-1,IFERROR(MATCH(Occurrence!K367,$D$4:$D$102,1),0))</f>
        <v/>
      </c>
      <c r="O367" s="9">
        <f>IF(N367&lt;0,0,IF(N367=0,Occurrence!K367*$I$11,IF(N367&gt;=99,Occurrence!K367*$I$12,INDEX($C$4:$C$102,N367)+(Occurrence!K367-INDEX($D$4:$D$102,N367))/(INDEX($D$4:$D$102,N367+1)-INDEX($D$4:$D$102,N367))*(INDEX($C$4:$C$102,N367+1)-INDEX($C$4:$C$102,N367)))))</f>
        <v/>
      </c>
      <c r="P367" s="12">
        <f>IFERROR(MATCH(Data!X367,$F$4:$F$102,1),0)</f>
        <v/>
      </c>
      <c r="Q367" s="9">
        <f>IF(P367=0,Data!X367+$I$13,IF(P367&gt;=99,Data!X367+$I$14,INDEX($E$4:$E$102,P367)+(Data!X367-INDEX($F$4:$F$102,P367))/(INDEX($F$4:$F$102,P367+1)-INDEX($F$4:$F$102,P367))*(INDEX($E$4:$E$102,P367+1)-INDEX($E$4:$E$102,P367))))</f>
        <v/>
      </c>
      <c r="R367" s="12">
        <f>IFERROR(MATCH(Data!Y367,$F$4:$F$102,1),0)</f>
        <v/>
      </c>
      <c r="S367" s="9">
        <f>IF(R367=0,Data!Y367+$I$13,IF(R367&gt;=99,Data!Y367+$I$14,INDEX($E$4:$E$102,R367)+(Data!Y367-INDEX($F$4:$F$102,R367))/(INDEX($F$4:$F$102,R367+1)-INDEX($F$4:$F$102,R367))*(INDEX($E$4:$E$102,R367+1)-INDEX($E$4:$E$102,R367))))</f>
        <v/>
      </c>
    </row>
    <row r="368">
      <c r="K368" s="14">
        <f>Data!A368</f>
        <v/>
      </c>
      <c r="L368" s="12">
        <f>IF(Occurrence!J368&lt;=0,-1,IFERROR(MATCH(Occurrence!J368,$D$4:$D$102,1),0))</f>
        <v/>
      </c>
      <c r="M368" s="9">
        <f>IF(L368&lt;0,0,IF(L368=0,Occurrence!J368*$I$11,IF(L368&gt;=99,Occurrence!J368*$I$12,INDEX($C$4:$C$102,L368)+(Occurrence!J368-INDEX($D$4:$D$102,L368))/(INDEX($D$4:$D$102,L368+1)-INDEX($D$4:$D$102,L368))*(INDEX($C$4:$C$102,L368+1)-INDEX($C$4:$C$102,L368)))))</f>
        <v/>
      </c>
      <c r="N368" s="12">
        <f>IF(Occurrence!K368&lt;=0,-1,IFERROR(MATCH(Occurrence!K368,$D$4:$D$102,1),0))</f>
        <v/>
      </c>
      <c r="O368" s="9">
        <f>IF(N368&lt;0,0,IF(N368=0,Occurrence!K368*$I$11,IF(N368&gt;=99,Occurrence!K368*$I$12,INDEX($C$4:$C$102,N368)+(Occurrence!K368-INDEX($D$4:$D$102,N368))/(INDEX($D$4:$D$102,N368+1)-INDEX($D$4:$D$102,N368))*(INDEX($C$4:$C$102,N368+1)-INDEX($C$4:$C$102,N368)))))</f>
        <v/>
      </c>
      <c r="P368" s="12">
        <f>IFERROR(MATCH(Data!X368,$F$4:$F$102,1),0)</f>
        <v/>
      </c>
      <c r="Q368" s="9">
        <f>IF(P368=0,Data!X368+$I$13,IF(P368&gt;=99,Data!X368+$I$14,INDEX($E$4:$E$102,P368)+(Data!X368-INDEX($F$4:$F$102,P368))/(INDEX($F$4:$F$102,P368+1)-INDEX($F$4:$F$102,P368))*(INDEX($E$4:$E$102,P368+1)-INDEX($E$4:$E$102,P368))))</f>
        <v/>
      </c>
      <c r="R368" s="12">
        <f>IFERROR(MATCH(Data!Y368,$F$4:$F$102,1),0)</f>
        <v/>
      </c>
      <c r="S368" s="9">
        <f>IF(R368=0,Data!Y368+$I$13,IF(R368&gt;=99,Data!Y368+$I$14,INDEX($E$4:$E$102,R368)+(Data!Y368-INDEX($F$4:$F$102,R368))/(INDEX($F$4:$F$102,R368+1)-INDEX($F$4:$F$102,R368))*(INDEX($E$4:$E$102,R368+1)-INDEX($E$4:$E$102,R368))))</f>
        <v/>
      </c>
    </row>
    <row r="369">
      <c r="K369" s="14">
        <f>Data!A369</f>
        <v/>
      </c>
      <c r="L369" s="12">
        <f>IF(Occurrence!J369&lt;=0,-1,IFERROR(MATCH(Occurrence!J369,$D$4:$D$102,1),0))</f>
        <v/>
      </c>
      <c r="M369" s="9">
        <f>IF(L369&lt;0,0,IF(L369=0,Occurrence!J369*$I$11,IF(L369&gt;=99,Occurrence!J369*$I$12,INDEX($C$4:$C$102,L369)+(Occurrence!J369-INDEX($D$4:$D$102,L369))/(INDEX($D$4:$D$102,L369+1)-INDEX($D$4:$D$102,L369))*(INDEX($C$4:$C$102,L369+1)-INDEX($C$4:$C$102,L369)))))</f>
        <v/>
      </c>
      <c r="N369" s="12">
        <f>IF(Occurrence!K369&lt;=0,-1,IFERROR(MATCH(Occurrence!K369,$D$4:$D$102,1),0))</f>
        <v/>
      </c>
      <c r="O369" s="9">
        <f>IF(N369&lt;0,0,IF(N369=0,Occurrence!K369*$I$11,IF(N369&gt;=99,Occurrence!K369*$I$12,INDEX($C$4:$C$102,N369)+(Occurrence!K369-INDEX($D$4:$D$102,N369))/(INDEX($D$4:$D$102,N369+1)-INDEX($D$4:$D$102,N369))*(INDEX($C$4:$C$102,N369+1)-INDEX($C$4:$C$102,N369)))))</f>
        <v/>
      </c>
      <c r="P369" s="12">
        <f>IFERROR(MATCH(Data!X369,$F$4:$F$102,1),0)</f>
        <v/>
      </c>
      <c r="Q369" s="9">
        <f>IF(P369=0,Data!X369+$I$13,IF(P369&gt;=99,Data!X369+$I$14,INDEX($E$4:$E$102,P369)+(Data!X369-INDEX($F$4:$F$102,P369))/(INDEX($F$4:$F$102,P369+1)-INDEX($F$4:$F$102,P369))*(INDEX($E$4:$E$102,P369+1)-INDEX($E$4:$E$102,P369))))</f>
        <v/>
      </c>
      <c r="R369" s="12">
        <f>IFERROR(MATCH(Data!Y369,$F$4:$F$102,1),0)</f>
        <v/>
      </c>
      <c r="S369" s="9">
        <f>IF(R369=0,Data!Y369+$I$13,IF(R369&gt;=99,Data!Y369+$I$14,INDEX($E$4:$E$102,R369)+(Data!Y369-INDEX($F$4:$F$102,R369))/(INDEX($F$4:$F$102,R369+1)-INDEX($F$4:$F$102,R369))*(INDEX($E$4:$E$102,R369+1)-INDEX($E$4:$E$102,R369))))</f>
        <v/>
      </c>
    </row>
    <row r="370">
      <c r="K370" s="14">
        <f>Data!A370</f>
        <v/>
      </c>
      <c r="L370" s="12">
        <f>IF(Occurrence!J370&lt;=0,-1,IFERROR(MATCH(Occurrence!J370,$D$4:$D$102,1),0))</f>
        <v/>
      </c>
      <c r="M370" s="9">
        <f>IF(L370&lt;0,0,IF(L370=0,Occurrence!J370*$I$11,IF(L370&gt;=99,Occurrence!J370*$I$12,INDEX($C$4:$C$102,L370)+(Occurrence!J370-INDEX($D$4:$D$102,L370))/(INDEX($D$4:$D$102,L370+1)-INDEX($D$4:$D$102,L370))*(INDEX($C$4:$C$102,L370+1)-INDEX($C$4:$C$102,L370)))))</f>
        <v/>
      </c>
      <c r="N370" s="12">
        <f>IF(Occurrence!K370&lt;=0,-1,IFERROR(MATCH(Occurrence!K370,$D$4:$D$102,1),0))</f>
        <v/>
      </c>
      <c r="O370" s="9">
        <f>IF(N370&lt;0,0,IF(N370=0,Occurrence!K370*$I$11,IF(N370&gt;=99,Occurrence!K370*$I$12,INDEX($C$4:$C$102,N370)+(Occurrence!K370-INDEX($D$4:$D$102,N370))/(INDEX($D$4:$D$102,N370+1)-INDEX($D$4:$D$102,N370))*(INDEX($C$4:$C$102,N370+1)-INDEX($C$4:$C$102,N370)))))</f>
        <v/>
      </c>
      <c r="P370" s="12">
        <f>IFERROR(MATCH(Data!X370,$F$4:$F$102,1),0)</f>
        <v/>
      </c>
      <c r="Q370" s="9">
        <f>IF(P370=0,Data!X370+$I$13,IF(P370&gt;=99,Data!X370+$I$14,INDEX($E$4:$E$102,P370)+(Data!X370-INDEX($F$4:$F$102,P370))/(INDEX($F$4:$F$102,P370+1)-INDEX($F$4:$F$102,P370))*(INDEX($E$4:$E$102,P370+1)-INDEX($E$4:$E$102,P370))))</f>
        <v/>
      </c>
      <c r="R370" s="12">
        <f>IFERROR(MATCH(Data!Y370,$F$4:$F$102,1),0)</f>
        <v/>
      </c>
      <c r="S370" s="9">
        <f>IF(R370=0,Data!Y370+$I$13,IF(R370&gt;=99,Data!Y370+$I$14,INDEX($E$4:$E$102,R370)+(Data!Y370-INDEX($F$4:$F$102,R370))/(INDEX($F$4:$F$102,R370+1)-INDEX($F$4:$F$102,R370))*(INDEX($E$4:$E$102,R370+1)-INDEX($E$4:$E$102,R370))))</f>
        <v/>
      </c>
    </row>
    <row r="371">
      <c r="K371" s="14">
        <f>Data!A371</f>
        <v/>
      </c>
      <c r="L371" s="12">
        <f>IF(Occurrence!J371&lt;=0,-1,IFERROR(MATCH(Occurrence!J371,$D$4:$D$102,1),0))</f>
        <v/>
      </c>
      <c r="M371" s="9">
        <f>IF(L371&lt;0,0,IF(L371=0,Occurrence!J371*$I$11,IF(L371&gt;=99,Occurrence!J371*$I$12,INDEX($C$4:$C$102,L371)+(Occurrence!J371-INDEX($D$4:$D$102,L371))/(INDEX($D$4:$D$102,L371+1)-INDEX($D$4:$D$102,L371))*(INDEX($C$4:$C$102,L371+1)-INDEX($C$4:$C$102,L371)))))</f>
        <v/>
      </c>
      <c r="N371" s="12">
        <f>IF(Occurrence!K371&lt;=0,-1,IFERROR(MATCH(Occurrence!K371,$D$4:$D$102,1),0))</f>
        <v/>
      </c>
      <c r="O371" s="9">
        <f>IF(N371&lt;0,0,IF(N371=0,Occurrence!K371*$I$11,IF(N371&gt;=99,Occurrence!K371*$I$12,INDEX($C$4:$C$102,N371)+(Occurrence!K371-INDEX($D$4:$D$102,N371))/(INDEX($D$4:$D$102,N371+1)-INDEX($D$4:$D$102,N371))*(INDEX($C$4:$C$102,N371+1)-INDEX($C$4:$C$102,N371)))))</f>
        <v/>
      </c>
      <c r="P371" s="12">
        <f>IFERROR(MATCH(Data!X371,$F$4:$F$102,1),0)</f>
        <v/>
      </c>
      <c r="Q371" s="9">
        <f>IF(P371=0,Data!X371+$I$13,IF(P371&gt;=99,Data!X371+$I$14,INDEX($E$4:$E$102,P371)+(Data!X371-INDEX($F$4:$F$102,P371))/(INDEX($F$4:$F$102,P371+1)-INDEX($F$4:$F$102,P371))*(INDEX($E$4:$E$102,P371+1)-INDEX($E$4:$E$102,P371))))</f>
        <v/>
      </c>
      <c r="R371" s="12">
        <f>IFERROR(MATCH(Data!Y371,$F$4:$F$102,1),0)</f>
        <v/>
      </c>
      <c r="S371" s="9">
        <f>IF(R371=0,Data!Y371+$I$13,IF(R371&gt;=99,Data!Y371+$I$14,INDEX($E$4:$E$102,R371)+(Data!Y371-INDEX($F$4:$F$102,R371))/(INDEX($F$4:$F$102,R371+1)-INDEX($F$4:$F$102,R371))*(INDEX($E$4:$E$102,R371+1)-INDEX($E$4:$E$102,R371))))</f>
        <v/>
      </c>
    </row>
    <row r="372">
      <c r="K372" s="14">
        <f>Data!A372</f>
        <v/>
      </c>
      <c r="L372" s="12">
        <f>IF(Occurrence!J372&lt;=0,-1,IFERROR(MATCH(Occurrence!J372,$D$4:$D$102,1),0))</f>
        <v/>
      </c>
      <c r="M372" s="9">
        <f>IF(L372&lt;0,0,IF(L372=0,Occurrence!J372*$I$11,IF(L372&gt;=99,Occurrence!J372*$I$12,INDEX($C$4:$C$102,L372)+(Occurrence!J372-INDEX($D$4:$D$102,L372))/(INDEX($D$4:$D$102,L372+1)-INDEX($D$4:$D$102,L372))*(INDEX($C$4:$C$102,L372+1)-INDEX($C$4:$C$102,L372)))))</f>
        <v/>
      </c>
      <c r="N372" s="12">
        <f>IF(Occurrence!K372&lt;=0,-1,IFERROR(MATCH(Occurrence!K372,$D$4:$D$102,1),0))</f>
        <v/>
      </c>
      <c r="O372" s="9">
        <f>IF(N372&lt;0,0,IF(N372=0,Occurrence!K372*$I$11,IF(N372&gt;=99,Occurrence!K372*$I$12,INDEX($C$4:$C$102,N372)+(Occurrence!K372-INDEX($D$4:$D$102,N372))/(INDEX($D$4:$D$102,N372+1)-INDEX($D$4:$D$102,N372))*(INDEX($C$4:$C$102,N372+1)-INDEX($C$4:$C$102,N372)))))</f>
        <v/>
      </c>
      <c r="P372" s="12">
        <f>IFERROR(MATCH(Data!X372,$F$4:$F$102,1),0)</f>
        <v/>
      </c>
      <c r="Q372" s="9">
        <f>IF(P372=0,Data!X372+$I$13,IF(P372&gt;=99,Data!X372+$I$14,INDEX($E$4:$E$102,P372)+(Data!X372-INDEX($F$4:$F$102,P372))/(INDEX($F$4:$F$102,P372+1)-INDEX($F$4:$F$102,P372))*(INDEX($E$4:$E$102,P372+1)-INDEX($E$4:$E$102,P372))))</f>
        <v/>
      </c>
      <c r="R372" s="12">
        <f>IFERROR(MATCH(Data!Y372,$F$4:$F$102,1),0)</f>
        <v/>
      </c>
      <c r="S372" s="9">
        <f>IF(R372=0,Data!Y372+$I$13,IF(R372&gt;=99,Data!Y372+$I$14,INDEX($E$4:$E$102,R372)+(Data!Y372-INDEX($F$4:$F$102,R372))/(INDEX($F$4:$F$102,R372+1)-INDEX($F$4:$F$102,R372))*(INDEX($E$4:$E$102,R372+1)-INDEX($E$4:$E$102,R372))))</f>
        <v/>
      </c>
    </row>
    <row r="373">
      <c r="K373" s="14">
        <f>Data!A373</f>
        <v/>
      </c>
      <c r="L373" s="12">
        <f>IF(Occurrence!J373&lt;=0,-1,IFERROR(MATCH(Occurrence!J373,$D$4:$D$102,1),0))</f>
        <v/>
      </c>
      <c r="M373" s="9">
        <f>IF(L373&lt;0,0,IF(L373=0,Occurrence!J373*$I$11,IF(L373&gt;=99,Occurrence!J373*$I$12,INDEX($C$4:$C$102,L373)+(Occurrence!J373-INDEX($D$4:$D$102,L373))/(INDEX($D$4:$D$102,L373+1)-INDEX($D$4:$D$102,L373))*(INDEX($C$4:$C$102,L373+1)-INDEX($C$4:$C$102,L373)))))</f>
        <v/>
      </c>
      <c r="N373" s="12">
        <f>IF(Occurrence!K373&lt;=0,-1,IFERROR(MATCH(Occurrence!K373,$D$4:$D$102,1),0))</f>
        <v/>
      </c>
      <c r="O373" s="9">
        <f>IF(N373&lt;0,0,IF(N373=0,Occurrence!K373*$I$11,IF(N373&gt;=99,Occurrence!K373*$I$12,INDEX($C$4:$C$102,N373)+(Occurrence!K373-INDEX($D$4:$D$102,N373))/(INDEX($D$4:$D$102,N373+1)-INDEX($D$4:$D$102,N373))*(INDEX($C$4:$C$102,N373+1)-INDEX($C$4:$C$102,N373)))))</f>
        <v/>
      </c>
      <c r="P373" s="12">
        <f>IFERROR(MATCH(Data!X373,$F$4:$F$102,1),0)</f>
        <v/>
      </c>
      <c r="Q373" s="9">
        <f>IF(P373=0,Data!X373+$I$13,IF(P373&gt;=99,Data!X373+$I$14,INDEX($E$4:$E$102,P373)+(Data!X373-INDEX($F$4:$F$102,P373))/(INDEX($F$4:$F$102,P373+1)-INDEX($F$4:$F$102,P373))*(INDEX($E$4:$E$102,P373+1)-INDEX($E$4:$E$102,P373))))</f>
        <v/>
      </c>
      <c r="R373" s="12">
        <f>IFERROR(MATCH(Data!Y373,$F$4:$F$102,1),0)</f>
        <v/>
      </c>
      <c r="S373" s="9">
        <f>IF(R373=0,Data!Y373+$I$13,IF(R373&gt;=99,Data!Y373+$I$14,INDEX($E$4:$E$102,R373)+(Data!Y373-INDEX($F$4:$F$102,R373))/(INDEX($F$4:$F$102,R373+1)-INDEX($F$4:$F$102,R373))*(INDEX($E$4:$E$102,R373+1)-INDEX($E$4:$E$102,R373))))</f>
        <v/>
      </c>
    </row>
    <row r="374">
      <c r="K374" s="14">
        <f>Data!A374</f>
        <v/>
      </c>
      <c r="L374" s="12">
        <f>IF(Occurrence!J374&lt;=0,-1,IFERROR(MATCH(Occurrence!J374,$D$4:$D$102,1),0))</f>
        <v/>
      </c>
      <c r="M374" s="9">
        <f>IF(L374&lt;0,0,IF(L374=0,Occurrence!J374*$I$11,IF(L374&gt;=99,Occurrence!J374*$I$12,INDEX($C$4:$C$102,L374)+(Occurrence!J374-INDEX($D$4:$D$102,L374))/(INDEX($D$4:$D$102,L374+1)-INDEX($D$4:$D$102,L374))*(INDEX($C$4:$C$102,L374+1)-INDEX($C$4:$C$102,L374)))))</f>
        <v/>
      </c>
      <c r="N374" s="12">
        <f>IF(Occurrence!K374&lt;=0,-1,IFERROR(MATCH(Occurrence!K374,$D$4:$D$102,1),0))</f>
        <v/>
      </c>
      <c r="O374" s="9">
        <f>IF(N374&lt;0,0,IF(N374=0,Occurrence!K374*$I$11,IF(N374&gt;=99,Occurrence!K374*$I$12,INDEX($C$4:$C$102,N374)+(Occurrence!K374-INDEX($D$4:$D$102,N374))/(INDEX($D$4:$D$102,N374+1)-INDEX($D$4:$D$102,N374))*(INDEX($C$4:$C$102,N374+1)-INDEX($C$4:$C$102,N374)))))</f>
        <v/>
      </c>
      <c r="P374" s="12">
        <f>IFERROR(MATCH(Data!X374,$F$4:$F$102,1),0)</f>
        <v/>
      </c>
      <c r="Q374" s="9">
        <f>IF(P374=0,Data!X374+$I$13,IF(P374&gt;=99,Data!X374+$I$14,INDEX($E$4:$E$102,P374)+(Data!X374-INDEX($F$4:$F$102,P374))/(INDEX($F$4:$F$102,P374+1)-INDEX($F$4:$F$102,P374))*(INDEX($E$4:$E$102,P374+1)-INDEX($E$4:$E$102,P374))))</f>
        <v/>
      </c>
      <c r="R374" s="12">
        <f>IFERROR(MATCH(Data!Y374,$F$4:$F$102,1),0)</f>
        <v/>
      </c>
      <c r="S374" s="9">
        <f>IF(R374=0,Data!Y374+$I$13,IF(R374&gt;=99,Data!Y374+$I$14,INDEX($E$4:$E$102,R374)+(Data!Y374-INDEX($F$4:$F$102,R374))/(INDEX($F$4:$F$102,R374+1)-INDEX($F$4:$F$102,R374))*(INDEX($E$4:$E$102,R374+1)-INDEX($E$4:$E$102,R374))))</f>
        <v/>
      </c>
    </row>
    <row r="375">
      <c r="K375" s="14">
        <f>Data!A375</f>
        <v/>
      </c>
      <c r="L375" s="12">
        <f>IF(Occurrence!J375&lt;=0,-1,IFERROR(MATCH(Occurrence!J375,$D$4:$D$102,1),0))</f>
        <v/>
      </c>
      <c r="M375" s="9">
        <f>IF(L375&lt;0,0,IF(L375=0,Occurrence!J375*$I$11,IF(L375&gt;=99,Occurrence!J375*$I$12,INDEX($C$4:$C$102,L375)+(Occurrence!J375-INDEX($D$4:$D$102,L375))/(INDEX($D$4:$D$102,L375+1)-INDEX($D$4:$D$102,L375))*(INDEX($C$4:$C$102,L375+1)-INDEX($C$4:$C$102,L375)))))</f>
        <v/>
      </c>
      <c r="N375" s="12">
        <f>IF(Occurrence!K375&lt;=0,-1,IFERROR(MATCH(Occurrence!K375,$D$4:$D$102,1),0))</f>
        <v/>
      </c>
      <c r="O375" s="9">
        <f>IF(N375&lt;0,0,IF(N375=0,Occurrence!K375*$I$11,IF(N375&gt;=99,Occurrence!K375*$I$12,INDEX($C$4:$C$102,N375)+(Occurrence!K375-INDEX($D$4:$D$102,N375))/(INDEX($D$4:$D$102,N375+1)-INDEX($D$4:$D$102,N375))*(INDEX($C$4:$C$102,N375+1)-INDEX($C$4:$C$102,N375)))))</f>
        <v/>
      </c>
      <c r="P375" s="12">
        <f>IFERROR(MATCH(Data!X375,$F$4:$F$102,1),0)</f>
        <v/>
      </c>
      <c r="Q375" s="9">
        <f>IF(P375=0,Data!X375+$I$13,IF(P375&gt;=99,Data!X375+$I$14,INDEX($E$4:$E$102,P375)+(Data!X375-INDEX($F$4:$F$102,P375))/(INDEX($F$4:$F$102,P375+1)-INDEX($F$4:$F$102,P375))*(INDEX($E$4:$E$102,P375+1)-INDEX($E$4:$E$102,P375))))</f>
        <v/>
      </c>
      <c r="R375" s="12">
        <f>IFERROR(MATCH(Data!Y375,$F$4:$F$102,1),0)</f>
        <v/>
      </c>
      <c r="S375" s="9">
        <f>IF(R375=0,Data!Y375+$I$13,IF(R375&gt;=99,Data!Y375+$I$14,INDEX($E$4:$E$102,R375)+(Data!Y375-INDEX($F$4:$F$102,R375))/(INDEX($F$4:$F$102,R375+1)-INDEX($F$4:$F$102,R375))*(INDEX($E$4:$E$102,R375+1)-INDEX($E$4:$E$102,R375))))</f>
        <v/>
      </c>
    </row>
    <row r="376">
      <c r="K376" s="14">
        <f>Data!A376</f>
        <v/>
      </c>
      <c r="L376" s="12">
        <f>IF(Occurrence!J376&lt;=0,-1,IFERROR(MATCH(Occurrence!J376,$D$4:$D$102,1),0))</f>
        <v/>
      </c>
      <c r="M376" s="9">
        <f>IF(L376&lt;0,0,IF(L376=0,Occurrence!J376*$I$11,IF(L376&gt;=99,Occurrence!J376*$I$12,INDEX($C$4:$C$102,L376)+(Occurrence!J376-INDEX($D$4:$D$102,L376))/(INDEX($D$4:$D$102,L376+1)-INDEX($D$4:$D$102,L376))*(INDEX($C$4:$C$102,L376+1)-INDEX($C$4:$C$102,L376)))))</f>
        <v/>
      </c>
      <c r="N376" s="12">
        <f>IF(Occurrence!K376&lt;=0,-1,IFERROR(MATCH(Occurrence!K376,$D$4:$D$102,1),0))</f>
        <v/>
      </c>
      <c r="O376" s="9">
        <f>IF(N376&lt;0,0,IF(N376=0,Occurrence!K376*$I$11,IF(N376&gt;=99,Occurrence!K376*$I$12,INDEX($C$4:$C$102,N376)+(Occurrence!K376-INDEX($D$4:$D$102,N376))/(INDEX($D$4:$D$102,N376+1)-INDEX($D$4:$D$102,N376))*(INDEX($C$4:$C$102,N376+1)-INDEX($C$4:$C$102,N376)))))</f>
        <v/>
      </c>
      <c r="P376" s="12">
        <f>IFERROR(MATCH(Data!X376,$F$4:$F$102,1),0)</f>
        <v/>
      </c>
      <c r="Q376" s="9">
        <f>IF(P376=0,Data!X376+$I$13,IF(P376&gt;=99,Data!X376+$I$14,INDEX($E$4:$E$102,P376)+(Data!X376-INDEX($F$4:$F$102,P376))/(INDEX($F$4:$F$102,P376+1)-INDEX($F$4:$F$102,P376))*(INDEX($E$4:$E$102,P376+1)-INDEX($E$4:$E$102,P376))))</f>
        <v/>
      </c>
      <c r="R376" s="12">
        <f>IFERROR(MATCH(Data!Y376,$F$4:$F$102,1),0)</f>
        <v/>
      </c>
      <c r="S376" s="9">
        <f>IF(R376=0,Data!Y376+$I$13,IF(R376&gt;=99,Data!Y376+$I$14,INDEX($E$4:$E$102,R376)+(Data!Y376-INDEX($F$4:$F$102,R376))/(INDEX($F$4:$F$102,R376+1)-INDEX($F$4:$F$102,R376))*(INDEX($E$4:$E$102,R376+1)-INDEX($E$4:$E$102,R376))))</f>
        <v/>
      </c>
    </row>
    <row r="377">
      <c r="K377" s="14">
        <f>Data!A377</f>
        <v/>
      </c>
      <c r="L377" s="12">
        <f>IF(Occurrence!J377&lt;=0,-1,IFERROR(MATCH(Occurrence!J377,$D$4:$D$102,1),0))</f>
        <v/>
      </c>
      <c r="M377" s="9">
        <f>IF(L377&lt;0,0,IF(L377=0,Occurrence!J377*$I$11,IF(L377&gt;=99,Occurrence!J377*$I$12,INDEX($C$4:$C$102,L377)+(Occurrence!J377-INDEX($D$4:$D$102,L377))/(INDEX($D$4:$D$102,L377+1)-INDEX($D$4:$D$102,L377))*(INDEX($C$4:$C$102,L377+1)-INDEX($C$4:$C$102,L377)))))</f>
        <v/>
      </c>
      <c r="N377" s="12">
        <f>IF(Occurrence!K377&lt;=0,-1,IFERROR(MATCH(Occurrence!K377,$D$4:$D$102,1),0))</f>
        <v/>
      </c>
      <c r="O377" s="9">
        <f>IF(N377&lt;0,0,IF(N377=0,Occurrence!K377*$I$11,IF(N377&gt;=99,Occurrence!K377*$I$12,INDEX($C$4:$C$102,N377)+(Occurrence!K377-INDEX($D$4:$D$102,N377))/(INDEX($D$4:$D$102,N377+1)-INDEX($D$4:$D$102,N377))*(INDEX($C$4:$C$102,N377+1)-INDEX($C$4:$C$102,N377)))))</f>
        <v/>
      </c>
      <c r="P377" s="12">
        <f>IFERROR(MATCH(Data!X377,$F$4:$F$102,1),0)</f>
        <v/>
      </c>
      <c r="Q377" s="9">
        <f>IF(P377=0,Data!X377+$I$13,IF(P377&gt;=99,Data!X377+$I$14,INDEX($E$4:$E$102,P377)+(Data!X377-INDEX($F$4:$F$102,P377))/(INDEX($F$4:$F$102,P377+1)-INDEX($F$4:$F$102,P377))*(INDEX($E$4:$E$102,P377+1)-INDEX($E$4:$E$102,P377))))</f>
        <v/>
      </c>
      <c r="R377" s="12">
        <f>IFERROR(MATCH(Data!Y377,$F$4:$F$102,1),0)</f>
        <v/>
      </c>
      <c r="S377" s="9">
        <f>IF(R377=0,Data!Y377+$I$13,IF(R377&gt;=99,Data!Y377+$I$14,INDEX($E$4:$E$102,R377)+(Data!Y377-INDEX($F$4:$F$102,R377))/(INDEX($F$4:$F$102,R377+1)-INDEX($F$4:$F$102,R377))*(INDEX($E$4:$E$102,R377+1)-INDEX($E$4:$E$102,R377))))</f>
        <v/>
      </c>
    </row>
    <row r="378">
      <c r="K378" s="14">
        <f>Data!A378</f>
        <v/>
      </c>
      <c r="L378" s="12">
        <f>IF(Occurrence!J378&lt;=0,-1,IFERROR(MATCH(Occurrence!J378,$D$4:$D$102,1),0))</f>
        <v/>
      </c>
      <c r="M378" s="9">
        <f>IF(L378&lt;0,0,IF(L378=0,Occurrence!J378*$I$11,IF(L378&gt;=99,Occurrence!J378*$I$12,INDEX($C$4:$C$102,L378)+(Occurrence!J378-INDEX($D$4:$D$102,L378))/(INDEX($D$4:$D$102,L378+1)-INDEX($D$4:$D$102,L378))*(INDEX($C$4:$C$102,L378+1)-INDEX($C$4:$C$102,L378)))))</f>
        <v/>
      </c>
      <c r="N378" s="12">
        <f>IF(Occurrence!K378&lt;=0,-1,IFERROR(MATCH(Occurrence!K378,$D$4:$D$102,1),0))</f>
        <v/>
      </c>
      <c r="O378" s="9">
        <f>IF(N378&lt;0,0,IF(N378=0,Occurrence!K378*$I$11,IF(N378&gt;=99,Occurrence!K378*$I$12,INDEX($C$4:$C$102,N378)+(Occurrence!K378-INDEX($D$4:$D$102,N378))/(INDEX($D$4:$D$102,N378+1)-INDEX($D$4:$D$102,N378))*(INDEX($C$4:$C$102,N378+1)-INDEX($C$4:$C$102,N378)))))</f>
        <v/>
      </c>
      <c r="P378" s="12">
        <f>IFERROR(MATCH(Data!X378,$F$4:$F$102,1),0)</f>
        <v/>
      </c>
      <c r="Q378" s="9">
        <f>IF(P378=0,Data!X378+$I$13,IF(P378&gt;=99,Data!X378+$I$14,INDEX($E$4:$E$102,P378)+(Data!X378-INDEX($F$4:$F$102,P378))/(INDEX($F$4:$F$102,P378+1)-INDEX($F$4:$F$102,P378))*(INDEX($E$4:$E$102,P378+1)-INDEX($E$4:$E$102,P378))))</f>
        <v/>
      </c>
      <c r="R378" s="12">
        <f>IFERROR(MATCH(Data!Y378,$F$4:$F$102,1),0)</f>
        <v/>
      </c>
      <c r="S378" s="9">
        <f>IF(R378=0,Data!Y378+$I$13,IF(R378&gt;=99,Data!Y378+$I$14,INDEX($E$4:$E$102,R378)+(Data!Y378-INDEX($F$4:$F$102,R378))/(INDEX($F$4:$F$102,R378+1)-INDEX($F$4:$F$102,R378))*(INDEX($E$4:$E$102,R378+1)-INDEX($E$4:$E$102,R378))))</f>
        <v/>
      </c>
    </row>
    <row r="379">
      <c r="K379" s="14">
        <f>Data!A379</f>
        <v/>
      </c>
      <c r="L379" s="12">
        <f>IF(Occurrence!J379&lt;=0,-1,IFERROR(MATCH(Occurrence!J379,$D$4:$D$102,1),0))</f>
        <v/>
      </c>
      <c r="M379" s="9">
        <f>IF(L379&lt;0,0,IF(L379=0,Occurrence!J379*$I$11,IF(L379&gt;=99,Occurrence!J379*$I$12,INDEX($C$4:$C$102,L379)+(Occurrence!J379-INDEX($D$4:$D$102,L379))/(INDEX($D$4:$D$102,L379+1)-INDEX($D$4:$D$102,L379))*(INDEX($C$4:$C$102,L379+1)-INDEX($C$4:$C$102,L379)))))</f>
        <v/>
      </c>
      <c r="N379" s="12">
        <f>IF(Occurrence!K379&lt;=0,-1,IFERROR(MATCH(Occurrence!K379,$D$4:$D$102,1),0))</f>
        <v/>
      </c>
      <c r="O379" s="9">
        <f>IF(N379&lt;0,0,IF(N379=0,Occurrence!K379*$I$11,IF(N379&gt;=99,Occurrence!K379*$I$12,INDEX($C$4:$C$102,N379)+(Occurrence!K379-INDEX($D$4:$D$102,N379))/(INDEX($D$4:$D$102,N379+1)-INDEX($D$4:$D$102,N379))*(INDEX($C$4:$C$102,N379+1)-INDEX($C$4:$C$102,N379)))))</f>
        <v/>
      </c>
      <c r="P379" s="12">
        <f>IFERROR(MATCH(Data!X379,$F$4:$F$102,1),0)</f>
        <v/>
      </c>
      <c r="Q379" s="9">
        <f>IF(P379=0,Data!X379+$I$13,IF(P379&gt;=99,Data!X379+$I$14,INDEX($E$4:$E$102,P379)+(Data!X379-INDEX($F$4:$F$102,P379))/(INDEX($F$4:$F$102,P379+1)-INDEX($F$4:$F$102,P379))*(INDEX($E$4:$E$102,P379+1)-INDEX($E$4:$E$102,P379))))</f>
        <v/>
      </c>
      <c r="R379" s="12">
        <f>IFERROR(MATCH(Data!Y379,$F$4:$F$102,1),0)</f>
        <v/>
      </c>
      <c r="S379" s="9">
        <f>IF(R379=0,Data!Y379+$I$13,IF(R379&gt;=99,Data!Y379+$I$14,INDEX($E$4:$E$102,R379)+(Data!Y379-INDEX($F$4:$F$102,R379))/(INDEX($F$4:$F$102,R379+1)-INDEX($F$4:$F$102,R379))*(INDEX($E$4:$E$102,R379+1)-INDEX($E$4:$E$102,R379))))</f>
        <v/>
      </c>
    </row>
    <row r="380">
      <c r="K380" s="14">
        <f>Data!A380</f>
        <v/>
      </c>
      <c r="L380" s="12">
        <f>IF(Occurrence!J380&lt;=0,-1,IFERROR(MATCH(Occurrence!J380,$D$4:$D$102,1),0))</f>
        <v/>
      </c>
      <c r="M380" s="9">
        <f>IF(L380&lt;0,0,IF(L380=0,Occurrence!J380*$I$11,IF(L380&gt;=99,Occurrence!J380*$I$12,INDEX($C$4:$C$102,L380)+(Occurrence!J380-INDEX($D$4:$D$102,L380))/(INDEX($D$4:$D$102,L380+1)-INDEX($D$4:$D$102,L380))*(INDEX($C$4:$C$102,L380+1)-INDEX($C$4:$C$102,L380)))))</f>
        <v/>
      </c>
      <c r="N380" s="12">
        <f>IF(Occurrence!K380&lt;=0,-1,IFERROR(MATCH(Occurrence!K380,$D$4:$D$102,1),0))</f>
        <v/>
      </c>
      <c r="O380" s="9">
        <f>IF(N380&lt;0,0,IF(N380=0,Occurrence!K380*$I$11,IF(N380&gt;=99,Occurrence!K380*$I$12,INDEX($C$4:$C$102,N380)+(Occurrence!K380-INDEX($D$4:$D$102,N380))/(INDEX($D$4:$D$102,N380+1)-INDEX($D$4:$D$102,N380))*(INDEX($C$4:$C$102,N380+1)-INDEX($C$4:$C$102,N380)))))</f>
        <v/>
      </c>
      <c r="P380" s="12">
        <f>IFERROR(MATCH(Data!X380,$F$4:$F$102,1),0)</f>
        <v/>
      </c>
      <c r="Q380" s="9">
        <f>IF(P380=0,Data!X380+$I$13,IF(P380&gt;=99,Data!X380+$I$14,INDEX($E$4:$E$102,P380)+(Data!X380-INDEX($F$4:$F$102,P380))/(INDEX($F$4:$F$102,P380+1)-INDEX($F$4:$F$102,P380))*(INDEX($E$4:$E$102,P380+1)-INDEX($E$4:$E$102,P380))))</f>
        <v/>
      </c>
      <c r="R380" s="12">
        <f>IFERROR(MATCH(Data!Y380,$F$4:$F$102,1),0)</f>
        <v/>
      </c>
      <c r="S380" s="9">
        <f>IF(R380=0,Data!Y380+$I$13,IF(R380&gt;=99,Data!Y380+$I$14,INDEX($E$4:$E$102,R380)+(Data!Y380-INDEX($F$4:$F$102,R380))/(INDEX($F$4:$F$102,R380+1)-INDEX($F$4:$F$102,R380))*(INDEX($E$4:$E$102,R380+1)-INDEX($E$4:$E$102,R380))))</f>
        <v/>
      </c>
    </row>
    <row r="381">
      <c r="K381" s="14">
        <f>Data!A381</f>
        <v/>
      </c>
      <c r="L381" s="12">
        <f>IF(Occurrence!J381&lt;=0,-1,IFERROR(MATCH(Occurrence!J381,$D$4:$D$102,1),0))</f>
        <v/>
      </c>
      <c r="M381" s="9">
        <f>IF(L381&lt;0,0,IF(L381=0,Occurrence!J381*$I$11,IF(L381&gt;=99,Occurrence!J381*$I$12,INDEX($C$4:$C$102,L381)+(Occurrence!J381-INDEX($D$4:$D$102,L381))/(INDEX($D$4:$D$102,L381+1)-INDEX($D$4:$D$102,L381))*(INDEX($C$4:$C$102,L381+1)-INDEX($C$4:$C$102,L381)))))</f>
        <v/>
      </c>
      <c r="N381" s="12">
        <f>IF(Occurrence!K381&lt;=0,-1,IFERROR(MATCH(Occurrence!K381,$D$4:$D$102,1),0))</f>
        <v/>
      </c>
      <c r="O381" s="9">
        <f>IF(N381&lt;0,0,IF(N381=0,Occurrence!K381*$I$11,IF(N381&gt;=99,Occurrence!K381*$I$12,INDEX($C$4:$C$102,N381)+(Occurrence!K381-INDEX($D$4:$D$102,N381))/(INDEX($D$4:$D$102,N381+1)-INDEX($D$4:$D$102,N381))*(INDEX($C$4:$C$102,N381+1)-INDEX($C$4:$C$102,N381)))))</f>
        <v/>
      </c>
      <c r="P381" s="12">
        <f>IFERROR(MATCH(Data!X381,$F$4:$F$102,1),0)</f>
        <v/>
      </c>
      <c r="Q381" s="9">
        <f>IF(P381=0,Data!X381+$I$13,IF(P381&gt;=99,Data!X381+$I$14,INDEX($E$4:$E$102,P381)+(Data!X381-INDEX($F$4:$F$102,P381))/(INDEX($F$4:$F$102,P381+1)-INDEX($F$4:$F$102,P381))*(INDEX($E$4:$E$102,P381+1)-INDEX($E$4:$E$102,P381))))</f>
        <v/>
      </c>
      <c r="R381" s="12">
        <f>IFERROR(MATCH(Data!Y381,$F$4:$F$102,1),0)</f>
        <v/>
      </c>
      <c r="S381" s="9">
        <f>IF(R381=0,Data!Y381+$I$13,IF(R381&gt;=99,Data!Y381+$I$14,INDEX($E$4:$E$102,R381)+(Data!Y381-INDEX($F$4:$F$102,R381))/(INDEX($F$4:$F$102,R381+1)-INDEX($F$4:$F$102,R381))*(INDEX($E$4:$E$102,R381+1)-INDEX($E$4:$E$102,R381))))</f>
        <v/>
      </c>
    </row>
    <row r="382">
      <c r="K382" s="14">
        <f>Data!A382</f>
        <v/>
      </c>
      <c r="L382" s="12">
        <f>IF(Occurrence!J382&lt;=0,-1,IFERROR(MATCH(Occurrence!J382,$D$4:$D$102,1),0))</f>
        <v/>
      </c>
      <c r="M382" s="9">
        <f>IF(L382&lt;0,0,IF(L382=0,Occurrence!J382*$I$11,IF(L382&gt;=99,Occurrence!J382*$I$12,INDEX($C$4:$C$102,L382)+(Occurrence!J382-INDEX($D$4:$D$102,L382))/(INDEX($D$4:$D$102,L382+1)-INDEX($D$4:$D$102,L382))*(INDEX($C$4:$C$102,L382+1)-INDEX($C$4:$C$102,L382)))))</f>
        <v/>
      </c>
      <c r="N382" s="12">
        <f>IF(Occurrence!K382&lt;=0,-1,IFERROR(MATCH(Occurrence!K382,$D$4:$D$102,1),0))</f>
        <v/>
      </c>
      <c r="O382" s="9">
        <f>IF(N382&lt;0,0,IF(N382=0,Occurrence!K382*$I$11,IF(N382&gt;=99,Occurrence!K382*$I$12,INDEX($C$4:$C$102,N382)+(Occurrence!K382-INDEX($D$4:$D$102,N382))/(INDEX($D$4:$D$102,N382+1)-INDEX($D$4:$D$102,N382))*(INDEX($C$4:$C$102,N382+1)-INDEX($C$4:$C$102,N382)))))</f>
        <v/>
      </c>
      <c r="P382" s="12">
        <f>IFERROR(MATCH(Data!X382,$F$4:$F$102,1),0)</f>
        <v/>
      </c>
      <c r="Q382" s="9">
        <f>IF(P382=0,Data!X382+$I$13,IF(P382&gt;=99,Data!X382+$I$14,INDEX($E$4:$E$102,P382)+(Data!X382-INDEX($F$4:$F$102,P382))/(INDEX($F$4:$F$102,P382+1)-INDEX($F$4:$F$102,P382))*(INDEX($E$4:$E$102,P382+1)-INDEX($E$4:$E$102,P382))))</f>
        <v/>
      </c>
      <c r="R382" s="12">
        <f>IFERROR(MATCH(Data!Y382,$F$4:$F$102,1),0)</f>
        <v/>
      </c>
      <c r="S382" s="9">
        <f>IF(R382=0,Data!Y382+$I$13,IF(R382&gt;=99,Data!Y382+$I$14,INDEX($E$4:$E$102,R382)+(Data!Y382-INDEX($F$4:$F$102,R382))/(INDEX($F$4:$F$102,R382+1)-INDEX($F$4:$F$102,R382))*(INDEX($E$4:$E$102,R382+1)-INDEX($E$4:$E$102,R382))))</f>
        <v/>
      </c>
    </row>
    <row r="383">
      <c r="K383" s="14">
        <f>Data!A383</f>
        <v/>
      </c>
      <c r="L383" s="12">
        <f>IF(Occurrence!J383&lt;=0,-1,IFERROR(MATCH(Occurrence!J383,$D$4:$D$102,1),0))</f>
        <v/>
      </c>
      <c r="M383" s="9">
        <f>IF(L383&lt;0,0,IF(L383=0,Occurrence!J383*$I$11,IF(L383&gt;=99,Occurrence!J383*$I$12,INDEX($C$4:$C$102,L383)+(Occurrence!J383-INDEX($D$4:$D$102,L383))/(INDEX($D$4:$D$102,L383+1)-INDEX($D$4:$D$102,L383))*(INDEX($C$4:$C$102,L383+1)-INDEX($C$4:$C$102,L383)))))</f>
        <v/>
      </c>
      <c r="N383" s="12">
        <f>IF(Occurrence!K383&lt;=0,-1,IFERROR(MATCH(Occurrence!K383,$D$4:$D$102,1),0))</f>
        <v/>
      </c>
      <c r="O383" s="9">
        <f>IF(N383&lt;0,0,IF(N383=0,Occurrence!K383*$I$11,IF(N383&gt;=99,Occurrence!K383*$I$12,INDEX($C$4:$C$102,N383)+(Occurrence!K383-INDEX($D$4:$D$102,N383))/(INDEX($D$4:$D$102,N383+1)-INDEX($D$4:$D$102,N383))*(INDEX($C$4:$C$102,N383+1)-INDEX($C$4:$C$102,N383)))))</f>
        <v/>
      </c>
      <c r="P383" s="12">
        <f>IFERROR(MATCH(Data!X383,$F$4:$F$102,1),0)</f>
        <v/>
      </c>
      <c r="Q383" s="9">
        <f>IF(P383=0,Data!X383+$I$13,IF(P383&gt;=99,Data!X383+$I$14,INDEX($E$4:$E$102,P383)+(Data!X383-INDEX($F$4:$F$102,P383))/(INDEX($F$4:$F$102,P383+1)-INDEX($F$4:$F$102,P383))*(INDEX($E$4:$E$102,P383+1)-INDEX($E$4:$E$102,P383))))</f>
        <v/>
      </c>
      <c r="R383" s="12">
        <f>IFERROR(MATCH(Data!Y383,$F$4:$F$102,1),0)</f>
        <v/>
      </c>
      <c r="S383" s="9">
        <f>IF(R383=0,Data!Y383+$I$13,IF(R383&gt;=99,Data!Y383+$I$14,INDEX($E$4:$E$102,R383)+(Data!Y383-INDEX($F$4:$F$102,R383))/(INDEX($F$4:$F$102,R383+1)-INDEX($F$4:$F$102,R383))*(INDEX($E$4:$E$102,R383+1)-INDEX($E$4:$E$102,R383))))</f>
        <v/>
      </c>
    </row>
    <row r="384">
      <c r="K384" s="14">
        <f>Data!A384</f>
        <v/>
      </c>
      <c r="L384" s="12">
        <f>IF(Occurrence!J384&lt;=0,-1,IFERROR(MATCH(Occurrence!J384,$D$4:$D$102,1),0))</f>
        <v/>
      </c>
      <c r="M384" s="9">
        <f>IF(L384&lt;0,0,IF(L384=0,Occurrence!J384*$I$11,IF(L384&gt;=99,Occurrence!J384*$I$12,INDEX($C$4:$C$102,L384)+(Occurrence!J384-INDEX($D$4:$D$102,L384))/(INDEX($D$4:$D$102,L384+1)-INDEX($D$4:$D$102,L384))*(INDEX($C$4:$C$102,L384+1)-INDEX($C$4:$C$102,L384)))))</f>
        <v/>
      </c>
      <c r="N384" s="12">
        <f>IF(Occurrence!K384&lt;=0,-1,IFERROR(MATCH(Occurrence!K384,$D$4:$D$102,1),0))</f>
        <v/>
      </c>
      <c r="O384" s="9">
        <f>IF(N384&lt;0,0,IF(N384=0,Occurrence!K384*$I$11,IF(N384&gt;=99,Occurrence!K384*$I$12,INDEX($C$4:$C$102,N384)+(Occurrence!K384-INDEX($D$4:$D$102,N384))/(INDEX($D$4:$D$102,N384+1)-INDEX($D$4:$D$102,N384))*(INDEX($C$4:$C$102,N384+1)-INDEX($C$4:$C$102,N384)))))</f>
        <v/>
      </c>
      <c r="P384" s="12">
        <f>IFERROR(MATCH(Data!X384,$F$4:$F$102,1),0)</f>
        <v/>
      </c>
      <c r="Q384" s="9">
        <f>IF(P384=0,Data!X384+$I$13,IF(P384&gt;=99,Data!X384+$I$14,INDEX($E$4:$E$102,P384)+(Data!X384-INDEX($F$4:$F$102,P384))/(INDEX($F$4:$F$102,P384+1)-INDEX($F$4:$F$102,P384))*(INDEX($E$4:$E$102,P384+1)-INDEX($E$4:$E$102,P384))))</f>
        <v/>
      </c>
      <c r="R384" s="12">
        <f>IFERROR(MATCH(Data!Y384,$F$4:$F$102,1),0)</f>
        <v/>
      </c>
      <c r="S384" s="9">
        <f>IF(R384=0,Data!Y384+$I$13,IF(R384&gt;=99,Data!Y384+$I$14,INDEX($E$4:$E$102,R384)+(Data!Y384-INDEX($F$4:$F$102,R384))/(INDEX($F$4:$F$102,R384+1)-INDEX($F$4:$F$102,R384))*(INDEX($E$4:$E$102,R384+1)-INDEX($E$4:$E$102,R384))))</f>
        <v/>
      </c>
    </row>
    <row r="385">
      <c r="K385" s="14">
        <f>Data!A385</f>
        <v/>
      </c>
      <c r="L385" s="12">
        <f>IF(Occurrence!J385&lt;=0,-1,IFERROR(MATCH(Occurrence!J385,$D$4:$D$102,1),0))</f>
        <v/>
      </c>
      <c r="M385" s="9">
        <f>IF(L385&lt;0,0,IF(L385=0,Occurrence!J385*$I$11,IF(L385&gt;=99,Occurrence!J385*$I$12,INDEX($C$4:$C$102,L385)+(Occurrence!J385-INDEX($D$4:$D$102,L385))/(INDEX($D$4:$D$102,L385+1)-INDEX($D$4:$D$102,L385))*(INDEX($C$4:$C$102,L385+1)-INDEX($C$4:$C$102,L385)))))</f>
        <v/>
      </c>
      <c r="N385" s="12">
        <f>IF(Occurrence!K385&lt;=0,-1,IFERROR(MATCH(Occurrence!K385,$D$4:$D$102,1),0))</f>
        <v/>
      </c>
      <c r="O385" s="9">
        <f>IF(N385&lt;0,0,IF(N385=0,Occurrence!K385*$I$11,IF(N385&gt;=99,Occurrence!K385*$I$12,INDEX($C$4:$C$102,N385)+(Occurrence!K385-INDEX($D$4:$D$102,N385))/(INDEX($D$4:$D$102,N385+1)-INDEX($D$4:$D$102,N385))*(INDEX($C$4:$C$102,N385+1)-INDEX($C$4:$C$102,N385)))))</f>
        <v/>
      </c>
      <c r="P385" s="12">
        <f>IFERROR(MATCH(Data!X385,$F$4:$F$102,1),0)</f>
        <v/>
      </c>
      <c r="Q385" s="9">
        <f>IF(P385=0,Data!X385+$I$13,IF(P385&gt;=99,Data!X385+$I$14,INDEX($E$4:$E$102,P385)+(Data!X385-INDEX($F$4:$F$102,P385))/(INDEX($F$4:$F$102,P385+1)-INDEX($F$4:$F$102,P385))*(INDEX($E$4:$E$102,P385+1)-INDEX($E$4:$E$102,P385))))</f>
        <v/>
      </c>
      <c r="R385" s="12">
        <f>IFERROR(MATCH(Data!Y385,$F$4:$F$102,1),0)</f>
        <v/>
      </c>
      <c r="S385" s="9">
        <f>IF(R385=0,Data!Y385+$I$13,IF(R385&gt;=99,Data!Y385+$I$14,INDEX($E$4:$E$102,R385)+(Data!Y385-INDEX($F$4:$F$102,R385))/(INDEX($F$4:$F$102,R385+1)-INDEX($F$4:$F$102,R385))*(INDEX($E$4:$E$102,R385+1)-INDEX($E$4:$E$102,R385))))</f>
        <v/>
      </c>
    </row>
    <row r="386">
      <c r="K386" s="14">
        <f>Data!A386</f>
        <v/>
      </c>
      <c r="L386" s="12">
        <f>IF(Occurrence!J386&lt;=0,-1,IFERROR(MATCH(Occurrence!J386,$D$4:$D$102,1),0))</f>
        <v/>
      </c>
      <c r="M386" s="9">
        <f>IF(L386&lt;0,0,IF(L386=0,Occurrence!J386*$I$11,IF(L386&gt;=99,Occurrence!J386*$I$12,INDEX($C$4:$C$102,L386)+(Occurrence!J386-INDEX($D$4:$D$102,L386))/(INDEX($D$4:$D$102,L386+1)-INDEX($D$4:$D$102,L386))*(INDEX($C$4:$C$102,L386+1)-INDEX($C$4:$C$102,L386)))))</f>
        <v/>
      </c>
      <c r="N386" s="12">
        <f>IF(Occurrence!K386&lt;=0,-1,IFERROR(MATCH(Occurrence!K386,$D$4:$D$102,1),0))</f>
        <v/>
      </c>
      <c r="O386" s="9">
        <f>IF(N386&lt;0,0,IF(N386=0,Occurrence!K386*$I$11,IF(N386&gt;=99,Occurrence!K386*$I$12,INDEX($C$4:$C$102,N386)+(Occurrence!K386-INDEX($D$4:$D$102,N386))/(INDEX($D$4:$D$102,N386+1)-INDEX($D$4:$D$102,N386))*(INDEX($C$4:$C$102,N386+1)-INDEX($C$4:$C$102,N386)))))</f>
        <v/>
      </c>
      <c r="P386" s="12">
        <f>IFERROR(MATCH(Data!X386,$F$4:$F$102,1),0)</f>
        <v/>
      </c>
      <c r="Q386" s="9">
        <f>IF(P386=0,Data!X386+$I$13,IF(P386&gt;=99,Data!X386+$I$14,INDEX($E$4:$E$102,P386)+(Data!X386-INDEX($F$4:$F$102,P386))/(INDEX($F$4:$F$102,P386+1)-INDEX($F$4:$F$102,P386))*(INDEX($E$4:$E$102,P386+1)-INDEX($E$4:$E$102,P386))))</f>
        <v/>
      </c>
      <c r="R386" s="12">
        <f>IFERROR(MATCH(Data!Y386,$F$4:$F$102,1),0)</f>
        <v/>
      </c>
      <c r="S386" s="9">
        <f>IF(R386=0,Data!Y386+$I$13,IF(R386&gt;=99,Data!Y386+$I$14,INDEX($E$4:$E$102,R386)+(Data!Y386-INDEX($F$4:$F$102,R386))/(INDEX($F$4:$F$102,R386+1)-INDEX($F$4:$F$102,R386))*(INDEX($E$4:$E$102,R386+1)-INDEX($E$4:$E$102,R386))))</f>
        <v/>
      </c>
    </row>
    <row r="387">
      <c r="K387" s="14">
        <f>Data!A387</f>
        <v/>
      </c>
      <c r="L387" s="12">
        <f>IF(Occurrence!J387&lt;=0,-1,IFERROR(MATCH(Occurrence!J387,$D$4:$D$102,1),0))</f>
        <v/>
      </c>
      <c r="M387" s="9">
        <f>IF(L387&lt;0,0,IF(L387=0,Occurrence!J387*$I$11,IF(L387&gt;=99,Occurrence!J387*$I$12,INDEX($C$4:$C$102,L387)+(Occurrence!J387-INDEX($D$4:$D$102,L387))/(INDEX($D$4:$D$102,L387+1)-INDEX($D$4:$D$102,L387))*(INDEX($C$4:$C$102,L387+1)-INDEX($C$4:$C$102,L387)))))</f>
        <v/>
      </c>
      <c r="N387" s="12">
        <f>IF(Occurrence!K387&lt;=0,-1,IFERROR(MATCH(Occurrence!K387,$D$4:$D$102,1),0))</f>
        <v/>
      </c>
      <c r="O387" s="9">
        <f>IF(N387&lt;0,0,IF(N387=0,Occurrence!K387*$I$11,IF(N387&gt;=99,Occurrence!K387*$I$12,INDEX($C$4:$C$102,N387)+(Occurrence!K387-INDEX($D$4:$D$102,N387))/(INDEX($D$4:$D$102,N387+1)-INDEX($D$4:$D$102,N387))*(INDEX($C$4:$C$102,N387+1)-INDEX($C$4:$C$102,N387)))))</f>
        <v/>
      </c>
      <c r="P387" s="12">
        <f>IFERROR(MATCH(Data!X387,$F$4:$F$102,1),0)</f>
        <v/>
      </c>
      <c r="Q387" s="9">
        <f>IF(P387=0,Data!X387+$I$13,IF(P387&gt;=99,Data!X387+$I$14,INDEX($E$4:$E$102,P387)+(Data!X387-INDEX($F$4:$F$102,P387))/(INDEX($F$4:$F$102,P387+1)-INDEX($F$4:$F$102,P387))*(INDEX($E$4:$E$102,P387+1)-INDEX($E$4:$E$102,P387))))</f>
        <v/>
      </c>
      <c r="R387" s="12">
        <f>IFERROR(MATCH(Data!Y387,$F$4:$F$102,1),0)</f>
        <v/>
      </c>
      <c r="S387" s="9">
        <f>IF(R387=0,Data!Y387+$I$13,IF(R387&gt;=99,Data!Y387+$I$14,INDEX($E$4:$E$102,R387)+(Data!Y387-INDEX($F$4:$F$102,R387))/(INDEX($F$4:$F$102,R387+1)-INDEX($F$4:$F$102,R387))*(INDEX($E$4:$E$102,R387+1)-INDEX($E$4:$E$102,R387))))</f>
        <v/>
      </c>
    </row>
    <row r="388">
      <c r="K388" s="14">
        <f>Data!A388</f>
        <v/>
      </c>
      <c r="L388" s="12">
        <f>IF(Occurrence!J388&lt;=0,-1,IFERROR(MATCH(Occurrence!J388,$D$4:$D$102,1),0))</f>
        <v/>
      </c>
      <c r="M388" s="9">
        <f>IF(L388&lt;0,0,IF(L388=0,Occurrence!J388*$I$11,IF(L388&gt;=99,Occurrence!J388*$I$12,INDEX($C$4:$C$102,L388)+(Occurrence!J388-INDEX($D$4:$D$102,L388))/(INDEX($D$4:$D$102,L388+1)-INDEX($D$4:$D$102,L388))*(INDEX($C$4:$C$102,L388+1)-INDEX($C$4:$C$102,L388)))))</f>
        <v/>
      </c>
      <c r="N388" s="12">
        <f>IF(Occurrence!K388&lt;=0,-1,IFERROR(MATCH(Occurrence!K388,$D$4:$D$102,1),0))</f>
        <v/>
      </c>
      <c r="O388" s="9">
        <f>IF(N388&lt;0,0,IF(N388=0,Occurrence!K388*$I$11,IF(N388&gt;=99,Occurrence!K388*$I$12,INDEX($C$4:$C$102,N388)+(Occurrence!K388-INDEX($D$4:$D$102,N388))/(INDEX($D$4:$D$102,N388+1)-INDEX($D$4:$D$102,N388))*(INDEX($C$4:$C$102,N388+1)-INDEX($C$4:$C$102,N388)))))</f>
        <v/>
      </c>
      <c r="P388" s="12">
        <f>IFERROR(MATCH(Data!X388,$F$4:$F$102,1),0)</f>
        <v/>
      </c>
      <c r="Q388" s="9">
        <f>IF(P388=0,Data!X388+$I$13,IF(P388&gt;=99,Data!X388+$I$14,INDEX($E$4:$E$102,P388)+(Data!X388-INDEX($F$4:$F$102,P388))/(INDEX($F$4:$F$102,P388+1)-INDEX($F$4:$F$102,P388))*(INDEX($E$4:$E$102,P388+1)-INDEX($E$4:$E$102,P388))))</f>
        <v/>
      </c>
      <c r="R388" s="12">
        <f>IFERROR(MATCH(Data!Y388,$F$4:$F$102,1),0)</f>
        <v/>
      </c>
      <c r="S388" s="9">
        <f>IF(R388=0,Data!Y388+$I$13,IF(R388&gt;=99,Data!Y388+$I$14,INDEX($E$4:$E$102,R388)+(Data!Y388-INDEX($F$4:$F$102,R388))/(INDEX($F$4:$F$102,R388+1)-INDEX($F$4:$F$102,R388))*(INDEX($E$4:$E$102,R388+1)-INDEX($E$4:$E$102,R388))))</f>
        <v/>
      </c>
    </row>
    <row r="389">
      <c r="K389" s="14">
        <f>Data!A389</f>
        <v/>
      </c>
      <c r="L389" s="12">
        <f>IF(Occurrence!J389&lt;=0,-1,IFERROR(MATCH(Occurrence!J389,$D$4:$D$102,1),0))</f>
        <v/>
      </c>
      <c r="M389" s="9">
        <f>IF(L389&lt;0,0,IF(L389=0,Occurrence!J389*$I$11,IF(L389&gt;=99,Occurrence!J389*$I$12,INDEX($C$4:$C$102,L389)+(Occurrence!J389-INDEX($D$4:$D$102,L389))/(INDEX($D$4:$D$102,L389+1)-INDEX($D$4:$D$102,L389))*(INDEX($C$4:$C$102,L389+1)-INDEX($C$4:$C$102,L389)))))</f>
        <v/>
      </c>
      <c r="N389" s="12">
        <f>IF(Occurrence!K389&lt;=0,-1,IFERROR(MATCH(Occurrence!K389,$D$4:$D$102,1),0))</f>
        <v/>
      </c>
      <c r="O389" s="9">
        <f>IF(N389&lt;0,0,IF(N389=0,Occurrence!K389*$I$11,IF(N389&gt;=99,Occurrence!K389*$I$12,INDEX($C$4:$C$102,N389)+(Occurrence!K389-INDEX($D$4:$D$102,N389))/(INDEX($D$4:$D$102,N389+1)-INDEX($D$4:$D$102,N389))*(INDEX($C$4:$C$102,N389+1)-INDEX($C$4:$C$102,N389)))))</f>
        <v/>
      </c>
      <c r="P389" s="12">
        <f>IFERROR(MATCH(Data!X389,$F$4:$F$102,1),0)</f>
        <v/>
      </c>
      <c r="Q389" s="9">
        <f>IF(P389=0,Data!X389+$I$13,IF(P389&gt;=99,Data!X389+$I$14,INDEX($E$4:$E$102,P389)+(Data!X389-INDEX($F$4:$F$102,P389))/(INDEX($F$4:$F$102,P389+1)-INDEX($F$4:$F$102,P389))*(INDEX($E$4:$E$102,P389+1)-INDEX($E$4:$E$102,P389))))</f>
        <v/>
      </c>
      <c r="R389" s="12">
        <f>IFERROR(MATCH(Data!Y389,$F$4:$F$102,1),0)</f>
        <v/>
      </c>
      <c r="S389" s="9">
        <f>IF(R389=0,Data!Y389+$I$13,IF(R389&gt;=99,Data!Y389+$I$14,INDEX($E$4:$E$102,R389)+(Data!Y389-INDEX($F$4:$F$102,R389))/(INDEX($F$4:$F$102,R389+1)-INDEX($F$4:$F$102,R389))*(INDEX($E$4:$E$102,R389+1)-INDEX($E$4:$E$102,R389))))</f>
        <v/>
      </c>
    </row>
    <row r="390">
      <c r="K390" s="14">
        <f>Data!A390</f>
        <v/>
      </c>
      <c r="L390" s="12">
        <f>IF(Occurrence!J390&lt;=0,-1,IFERROR(MATCH(Occurrence!J390,$D$4:$D$102,1),0))</f>
        <v/>
      </c>
      <c r="M390" s="9">
        <f>IF(L390&lt;0,0,IF(L390=0,Occurrence!J390*$I$11,IF(L390&gt;=99,Occurrence!J390*$I$12,INDEX($C$4:$C$102,L390)+(Occurrence!J390-INDEX($D$4:$D$102,L390))/(INDEX($D$4:$D$102,L390+1)-INDEX($D$4:$D$102,L390))*(INDEX($C$4:$C$102,L390+1)-INDEX($C$4:$C$102,L390)))))</f>
        <v/>
      </c>
      <c r="N390" s="12">
        <f>IF(Occurrence!K390&lt;=0,-1,IFERROR(MATCH(Occurrence!K390,$D$4:$D$102,1),0))</f>
        <v/>
      </c>
      <c r="O390" s="9">
        <f>IF(N390&lt;0,0,IF(N390=0,Occurrence!K390*$I$11,IF(N390&gt;=99,Occurrence!K390*$I$12,INDEX($C$4:$C$102,N390)+(Occurrence!K390-INDEX($D$4:$D$102,N390))/(INDEX($D$4:$D$102,N390+1)-INDEX($D$4:$D$102,N390))*(INDEX($C$4:$C$102,N390+1)-INDEX($C$4:$C$102,N390)))))</f>
        <v/>
      </c>
      <c r="P390" s="12">
        <f>IFERROR(MATCH(Data!X390,$F$4:$F$102,1),0)</f>
        <v/>
      </c>
      <c r="Q390" s="9">
        <f>IF(P390=0,Data!X390+$I$13,IF(P390&gt;=99,Data!X390+$I$14,INDEX($E$4:$E$102,P390)+(Data!X390-INDEX($F$4:$F$102,P390))/(INDEX($F$4:$F$102,P390+1)-INDEX($F$4:$F$102,P390))*(INDEX($E$4:$E$102,P390+1)-INDEX($E$4:$E$102,P390))))</f>
        <v/>
      </c>
      <c r="R390" s="12">
        <f>IFERROR(MATCH(Data!Y390,$F$4:$F$102,1),0)</f>
        <v/>
      </c>
      <c r="S390" s="9">
        <f>IF(R390=0,Data!Y390+$I$13,IF(R390&gt;=99,Data!Y390+$I$14,INDEX($E$4:$E$102,R390)+(Data!Y390-INDEX($F$4:$F$102,R390))/(INDEX($F$4:$F$102,R390+1)-INDEX($F$4:$F$102,R390))*(INDEX($E$4:$E$102,R390+1)-INDEX($E$4:$E$102,R390))))</f>
        <v/>
      </c>
    </row>
    <row r="391">
      <c r="K391" s="14">
        <f>Data!A391</f>
        <v/>
      </c>
      <c r="L391" s="12">
        <f>IF(Occurrence!J391&lt;=0,-1,IFERROR(MATCH(Occurrence!J391,$D$4:$D$102,1),0))</f>
        <v/>
      </c>
      <c r="M391" s="9">
        <f>IF(L391&lt;0,0,IF(L391=0,Occurrence!J391*$I$11,IF(L391&gt;=99,Occurrence!J391*$I$12,INDEX($C$4:$C$102,L391)+(Occurrence!J391-INDEX($D$4:$D$102,L391))/(INDEX($D$4:$D$102,L391+1)-INDEX($D$4:$D$102,L391))*(INDEX($C$4:$C$102,L391+1)-INDEX($C$4:$C$102,L391)))))</f>
        <v/>
      </c>
      <c r="N391" s="12">
        <f>IF(Occurrence!K391&lt;=0,-1,IFERROR(MATCH(Occurrence!K391,$D$4:$D$102,1),0))</f>
        <v/>
      </c>
      <c r="O391" s="9">
        <f>IF(N391&lt;0,0,IF(N391=0,Occurrence!K391*$I$11,IF(N391&gt;=99,Occurrence!K391*$I$12,INDEX($C$4:$C$102,N391)+(Occurrence!K391-INDEX($D$4:$D$102,N391))/(INDEX($D$4:$D$102,N391+1)-INDEX($D$4:$D$102,N391))*(INDEX($C$4:$C$102,N391+1)-INDEX($C$4:$C$102,N391)))))</f>
        <v/>
      </c>
      <c r="P391" s="12">
        <f>IFERROR(MATCH(Data!X391,$F$4:$F$102,1),0)</f>
        <v/>
      </c>
      <c r="Q391" s="9">
        <f>IF(P391=0,Data!X391+$I$13,IF(P391&gt;=99,Data!X391+$I$14,INDEX($E$4:$E$102,P391)+(Data!X391-INDEX($F$4:$F$102,P391))/(INDEX($F$4:$F$102,P391+1)-INDEX($F$4:$F$102,P391))*(INDEX($E$4:$E$102,P391+1)-INDEX($E$4:$E$102,P391))))</f>
        <v/>
      </c>
      <c r="R391" s="12">
        <f>IFERROR(MATCH(Data!Y391,$F$4:$F$102,1),0)</f>
        <v/>
      </c>
      <c r="S391" s="9">
        <f>IF(R391=0,Data!Y391+$I$13,IF(R391&gt;=99,Data!Y391+$I$14,INDEX($E$4:$E$102,R391)+(Data!Y391-INDEX($F$4:$F$102,R391))/(INDEX($F$4:$F$102,R391+1)-INDEX($F$4:$F$102,R391))*(INDEX($E$4:$E$102,R391+1)-INDEX($E$4:$E$102,R391))))</f>
        <v/>
      </c>
    </row>
    <row r="392">
      <c r="K392" s="14">
        <f>Data!A392</f>
        <v/>
      </c>
      <c r="L392" s="12">
        <f>IF(Occurrence!J392&lt;=0,-1,IFERROR(MATCH(Occurrence!J392,$D$4:$D$102,1),0))</f>
        <v/>
      </c>
      <c r="M392" s="9">
        <f>IF(L392&lt;0,0,IF(L392=0,Occurrence!J392*$I$11,IF(L392&gt;=99,Occurrence!J392*$I$12,INDEX($C$4:$C$102,L392)+(Occurrence!J392-INDEX($D$4:$D$102,L392))/(INDEX($D$4:$D$102,L392+1)-INDEX($D$4:$D$102,L392))*(INDEX($C$4:$C$102,L392+1)-INDEX($C$4:$C$102,L392)))))</f>
        <v/>
      </c>
      <c r="N392" s="12">
        <f>IF(Occurrence!K392&lt;=0,-1,IFERROR(MATCH(Occurrence!K392,$D$4:$D$102,1),0))</f>
        <v/>
      </c>
      <c r="O392" s="9">
        <f>IF(N392&lt;0,0,IF(N392=0,Occurrence!K392*$I$11,IF(N392&gt;=99,Occurrence!K392*$I$12,INDEX($C$4:$C$102,N392)+(Occurrence!K392-INDEX($D$4:$D$102,N392))/(INDEX($D$4:$D$102,N392+1)-INDEX($D$4:$D$102,N392))*(INDEX($C$4:$C$102,N392+1)-INDEX($C$4:$C$102,N392)))))</f>
        <v/>
      </c>
      <c r="P392" s="12">
        <f>IFERROR(MATCH(Data!X392,$F$4:$F$102,1),0)</f>
        <v/>
      </c>
      <c r="Q392" s="9">
        <f>IF(P392=0,Data!X392+$I$13,IF(P392&gt;=99,Data!X392+$I$14,INDEX($E$4:$E$102,P392)+(Data!X392-INDEX($F$4:$F$102,P392))/(INDEX($F$4:$F$102,P392+1)-INDEX($F$4:$F$102,P392))*(INDEX($E$4:$E$102,P392+1)-INDEX($E$4:$E$102,P392))))</f>
        <v/>
      </c>
      <c r="R392" s="12">
        <f>IFERROR(MATCH(Data!Y392,$F$4:$F$102,1),0)</f>
        <v/>
      </c>
      <c r="S392" s="9">
        <f>IF(R392=0,Data!Y392+$I$13,IF(R392&gt;=99,Data!Y392+$I$14,INDEX($E$4:$E$102,R392)+(Data!Y392-INDEX($F$4:$F$102,R392))/(INDEX($F$4:$F$102,R392+1)-INDEX($F$4:$F$102,R392))*(INDEX($E$4:$E$102,R392+1)-INDEX($E$4:$E$102,R392))))</f>
        <v/>
      </c>
    </row>
    <row r="393">
      <c r="K393" s="14">
        <f>Data!A393</f>
        <v/>
      </c>
      <c r="L393" s="12">
        <f>IF(Occurrence!J393&lt;=0,-1,IFERROR(MATCH(Occurrence!J393,$D$4:$D$102,1),0))</f>
        <v/>
      </c>
      <c r="M393" s="9">
        <f>IF(L393&lt;0,0,IF(L393=0,Occurrence!J393*$I$11,IF(L393&gt;=99,Occurrence!J393*$I$12,INDEX($C$4:$C$102,L393)+(Occurrence!J393-INDEX($D$4:$D$102,L393))/(INDEX($D$4:$D$102,L393+1)-INDEX($D$4:$D$102,L393))*(INDEX($C$4:$C$102,L393+1)-INDEX($C$4:$C$102,L393)))))</f>
        <v/>
      </c>
      <c r="N393" s="12">
        <f>IF(Occurrence!K393&lt;=0,-1,IFERROR(MATCH(Occurrence!K393,$D$4:$D$102,1),0))</f>
        <v/>
      </c>
      <c r="O393" s="9">
        <f>IF(N393&lt;0,0,IF(N393=0,Occurrence!K393*$I$11,IF(N393&gt;=99,Occurrence!K393*$I$12,INDEX($C$4:$C$102,N393)+(Occurrence!K393-INDEX($D$4:$D$102,N393))/(INDEX($D$4:$D$102,N393+1)-INDEX($D$4:$D$102,N393))*(INDEX($C$4:$C$102,N393+1)-INDEX($C$4:$C$102,N393)))))</f>
        <v/>
      </c>
      <c r="P393" s="12">
        <f>IFERROR(MATCH(Data!X393,$F$4:$F$102,1),0)</f>
        <v/>
      </c>
      <c r="Q393" s="9">
        <f>IF(P393=0,Data!X393+$I$13,IF(P393&gt;=99,Data!X393+$I$14,INDEX($E$4:$E$102,P393)+(Data!X393-INDEX($F$4:$F$102,P393))/(INDEX($F$4:$F$102,P393+1)-INDEX($F$4:$F$102,P393))*(INDEX($E$4:$E$102,P393+1)-INDEX($E$4:$E$102,P393))))</f>
        <v/>
      </c>
      <c r="R393" s="12">
        <f>IFERROR(MATCH(Data!Y393,$F$4:$F$102,1),0)</f>
        <v/>
      </c>
      <c r="S393" s="9">
        <f>IF(R393=0,Data!Y393+$I$13,IF(R393&gt;=99,Data!Y393+$I$14,INDEX($E$4:$E$102,R393)+(Data!Y393-INDEX($F$4:$F$102,R393))/(INDEX($F$4:$F$102,R393+1)-INDEX($F$4:$F$102,R393))*(INDEX($E$4:$E$102,R393+1)-INDEX($E$4:$E$102,R393))))</f>
        <v/>
      </c>
    </row>
    <row r="394">
      <c r="K394" s="14">
        <f>Data!A394</f>
        <v/>
      </c>
      <c r="L394" s="12">
        <f>IF(Occurrence!J394&lt;=0,-1,IFERROR(MATCH(Occurrence!J394,$D$4:$D$102,1),0))</f>
        <v/>
      </c>
      <c r="M394" s="9">
        <f>IF(L394&lt;0,0,IF(L394=0,Occurrence!J394*$I$11,IF(L394&gt;=99,Occurrence!J394*$I$12,INDEX($C$4:$C$102,L394)+(Occurrence!J394-INDEX($D$4:$D$102,L394))/(INDEX($D$4:$D$102,L394+1)-INDEX($D$4:$D$102,L394))*(INDEX($C$4:$C$102,L394+1)-INDEX($C$4:$C$102,L394)))))</f>
        <v/>
      </c>
      <c r="N394" s="12">
        <f>IF(Occurrence!K394&lt;=0,-1,IFERROR(MATCH(Occurrence!K394,$D$4:$D$102,1),0))</f>
        <v/>
      </c>
      <c r="O394" s="9">
        <f>IF(N394&lt;0,0,IF(N394=0,Occurrence!K394*$I$11,IF(N394&gt;=99,Occurrence!K394*$I$12,INDEX($C$4:$C$102,N394)+(Occurrence!K394-INDEX($D$4:$D$102,N394))/(INDEX($D$4:$D$102,N394+1)-INDEX($D$4:$D$102,N394))*(INDEX($C$4:$C$102,N394+1)-INDEX($C$4:$C$102,N394)))))</f>
        <v/>
      </c>
      <c r="P394" s="12">
        <f>IFERROR(MATCH(Data!X394,$F$4:$F$102,1),0)</f>
        <v/>
      </c>
      <c r="Q394" s="9">
        <f>IF(P394=0,Data!X394+$I$13,IF(P394&gt;=99,Data!X394+$I$14,INDEX($E$4:$E$102,P394)+(Data!X394-INDEX($F$4:$F$102,P394))/(INDEX($F$4:$F$102,P394+1)-INDEX($F$4:$F$102,P394))*(INDEX($E$4:$E$102,P394+1)-INDEX($E$4:$E$102,P394))))</f>
        <v/>
      </c>
      <c r="R394" s="12">
        <f>IFERROR(MATCH(Data!Y394,$F$4:$F$102,1),0)</f>
        <v/>
      </c>
      <c r="S394" s="9">
        <f>IF(R394=0,Data!Y394+$I$13,IF(R394&gt;=99,Data!Y394+$I$14,INDEX($E$4:$E$102,R394)+(Data!Y394-INDEX($F$4:$F$102,R394))/(INDEX($F$4:$F$102,R394+1)-INDEX($F$4:$F$102,R394))*(INDEX($E$4:$E$102,R394+1)-INDEX($E$4:$E$102,R394))))</f>
        <v/>
      </c>
    </row>
    <row r="395">
      <c r="K395" s="14">
        <f>Data!A395</f>
        <v/>
      </c>
      <c r="L395" s="12">
        <f>IF(Occurrence!J395&lt;=0,-1,IFERROR(MATCH(Occurrence!J395,$D$4:$D$102,1),0))</f>
        <v/>
      </c>
      <c r="M395" s="9">
        <f>IF(L395&lt;0,0,IF(L395=0,Occurrence!J395*$I$11,IF(L395&gt;=99,Occurrence!J395*$I$12,INDEX($C$4:$C$102,L395)+(Occurrence!J395-INDEX($D$4:$D$102,L395))/(INDEX($D$4:$D$102,L395+1)-INDEX($D$4:$D$102,L395))*(INDEX($C$4:$C$102,L395+1)-INDEX($C$4:$C$102,L395)))))</f>
        <v/>
      </c>
      <c r="N395" s="12">
        <f>IF(Occurrence!K395&lt;=0,-1,IFERROR(MATCH(Occurrence!K395,$D$4:$D$102,1),0))</f>
        <v/>
      </c>
      <c r="O395" s="9">
        <f>IF(N395&lt;0,0,IF(N395=0,Occurrence!K395*$I$11,IF(N395&gt;=99,Occurrence!K395*$I$12,INDEX($C$4:$C$102,N395)+(Occurrence!K395-INDEX($D$4:$D$102,N395))/(INDEX($D$4:$D$102,N395+1)-INDEX($D$4:$D$102,N395))*(INDEX($C$4:$C$102,N395+1)-INDEX($C$4:$C$102,N395)))))</f>
        <v/>
      </c>
      <c r="P395" s="12">
        <f>IFERROR(MATCH(Data!X395,$F$4:$F$102,1),0)</f>
        <v/>
      </c>
      <c r="Q395" s="9">
        <f>IF(P395=0,Data!X395+$I$13,IF(P395&gt;=99,Data!X395+$I$14,INDEX($E$4:$E$102,P395)+(Data!X395-INDEX($F$4:$F$102,P395))/(INDEX($F$4:$F$102,P395+1)-INDEX($F$4:$F$102,P395))*(INDEX($E$4:$E$102,P395+1)-INDEX($E$4:$E$102,P395))))</f>
        <v/>
      </c>
      <c r="R395" s="12">
        <f>IFERROR(MATCH(Data!Y395,$F$4:$F$102,1),0)</f>
        <v/>
      </c>
      <c r="S395" s="9">
        <f>IF(R395=0,Data!Y395+$I$13,IF(R395&gt;=99,Data!Y395+$I$14,INDEX($E$4:$E$102,R395)+(Data!Y395-INDEX($F$4:$F$102,R395))/(INDEX($F$4:$F$102,R395+1)-INDEX($F$4:$F$102,R395))*(INDEX($E$4:$E$102,R395+1)-INDEX($E$4:$E$102,R395))))</f>
        <v/>
      </c>
    </row>
    <row r="396">
      <c r="K396" s="14">
        <f>Data!A396</f>
        <v/>
      </c>
      <c r="L396" s="12">
        <f>IF(Occurrence!J396&lt;=0,-1,IFERROR(MATCH(Occurrence!J396,$D$4:$D$102,1),0))</f>
        <v/>
      </c>
      <c r="M396" s="9">
        <f>IF(L396&lt;0,0,IF(L396=0,Occurrence!J396*$I$11,IF(L396&gt;=99,Occurrence!J396*$I$12,INDEX($C$4:$C$102,L396)+(Occurrence!J396-INDEX($D$4:$D$102,L396))/(INDEX($D$4:$D$102,L396+1)-INDEX($D$4:$D$102,L396))*(INDEX($C$4:$C$102,L396+1)-INDEX($C$4:$C$102,L396)))))</f>
        <v/>
      </c>
      <c r="N396" s="12">
        <f>IF(Occurrence!K396&lt;=0,-1,IFERROR(MATCH(Occurrence!K396,$D$4:$D$102,1),0))</f>
        <v/>
      </c>
      <c r="O396" s="9">
        <f>IF(N396&lt;0,0,IF(N396=0,Occurrence!K396*$I$11,IF(N396&gt;=99,Occurrence!K396*$I$12,INDEX($C$4:$C$102,N396)+(Occurrence!K396-INDEX($D$4:$D$102,N396))/(INDEX($D$4:$D$102,N396+1)-INDEX($D$4:$D$102,N396))*(INDEX($C$4:$C$102,N396+1)-INDEX($C$4:$C$102,N396)))))</f>
        <v/>
      </c>
      <c r="P396" s="12">
        <f>IFERROR(MATCH(Data!X396,$F$4:$F$102,1),0)</f>
        <v/>
      </c>
      <c r="Q396" s="9">
        <f>IF(P396=0,Data!X396+$I$13,IF(P396&gt;=99,Data!X396+$I$14,INDEX($E$4:$E$102,P396)+(Data!X396-INDEX($F$4:$F$102,P396))/(INDEX($F$4:$F$102,P396+1)-INDEX($F$4:$F$102,P396))*(INDEX($E$4:$E$102,P396+1)-INDEX($E$4:$E$102,P396))))</f>
        <v/>
      </c>
      <c r="R396" s="12">
        <f>IFERROR(MATCH(Data!Y396,$F$4:$F$102,1),0)</f>
        <v/>
      </c>
      <c r="S396" s="9">
        <f>IF(R396=0,Data!Y396+$I$13,IF(R396&gt;=99,Data!Y396+$I$14,INDEX($E$4:$E$102,R396)+(Data!Y396-INDEX($F$4:$F$102,R396))/(INDEX($F$4:$F$102,R396+1)-INDEX($F$4:$F$102,R396))*(INDEX($E$4:$E$102,R396+1)-INDEX($E$4:$E$102,R396))))</f>
        <v/>
      </c>
    </row>
    <row r="397">
      <c r="K397" s="14">
        <f>Data!A397</f>
        <v/>
      </c>
      <c r="L397" s="12">
        <f>IF(Occurrence!J397&lt;=0,-1,IFERROR(MATCH(Occurrence!J397,$D$4:$D$102,1),0))</f>
        <v/>
      </c>
      <c r="M397" s="9">
        <f>IF(L397&lt;0,0,IF(L397=0,Occurrence!J397*$I$11,IF(L397&gt;=99,Occurrence!J397*$I$12,INDEX($C$4:$C$102,L397)+(Occurrence!J397-INDEX($D$4:$D$102,L397))/(INDEX($D$4:$D$102,L397+1)-INDEX($D$4:$D$102,L397))*(INDEX($C$4:$C$102,L397+1)-INDEX($C$4:$C$102,L397)))))</f>
        <v/>
      </c>
      <c r="N397" s="12">
        <f>IF(Occurrence!K397&lt;=0,-1,IFERROR(MATCH(Occurrence!K397,$D$4:$D$102,1),0))</f>
        <v/>
      </c>
      <c r="O397" s="9">
        <f>IF(N397&lt;0,0,IF(N397=0,Occurrence!K397*$I$11,IF(N397&gt;=99,Occurrence!K397*$I$12,INDEX($C$4:$C$102,N397)+(Occurrence!K397-INDEX($D$4:$D$102,N397))/(INDEX($D$4:$D$102,N397+1)-INDEX($D$4:$D$102,N397))*(INDEX($C$4:$C$102,N397+1)-INDEX($C$4:$C$102,N397)))))</f>
        <v/>
      </c>
      <c r="P397" s="12">
        <f>IFERROR(MATCH(Data!X397,$F$4:$F$102,1),0)</f>
        <v/>
      </c>
      <c r="Q397" s="9">
        <f>IF(P397=0,Data!X397+$I$13,IF(P397&gt;=99,Data!X397+$I$14,INDEX($E$4:$E$102,P397)+(Data!X397-INDEX($F$4:$F$102,P397))/(INDEX($F$4:$F$102,P397+1)-INDEX($F$4:$F$102,P397))*(INDEX($E$4:$E$102,P397+1)-INDEX($E$4:$E$102,P397))))</f>
        <v/>
      </c>
      <c r="R397" s="12">
        <f>IFERROR(MATCH(Data!Y397,$F$4:$F$102,1),0)</f>
        <v/>
      </c>
      <c r="S397" s="9">
        <f>IF(R397=0,Data!Y397+$I$13,IF(R397&gt;=99,Data!Y397+$I$14,INDEX($E$4:$E$102,R397)+(Data!Y397-INDEX($F$4:$F$102,R397))/(INDEX($F$4:$F$102,R397+1)-INDEX($F$4:$F$102,R397))*(INDEX($E$4:$E$102,R397+1)-INDEX($E$4:$E$102,R397))))</f>
        <v/>
      </c>
    </row>
    <row r="398">
      <c r="K398" s="14">
        <f>Data!A398</f>
        <v/>
      </c>
      <c r="L398" s="12">
        <f>IF(Occurrence!J398&lt;=0,-1,IFERROR(MATCH(Occurrence!J398,$D$4:$D$102,1),0))</f>
        <v/>
      </c>
      <c r="M398" s="9">
        <f>IF(L398&lt;0,0,IF(L398=0,Occurrence!J398*$I$11,IF(L398&gt;=99,Occurrence!J398*$I$12,INDEX($C$4:$C$102,L398)+(Occurrence!J398-INDEX($D$4:$D$102,L398))/(INDEX($D$4:$D$102,L398+1)-INDEX($D$4:$D$102,L398))*(INDEX($C$4:$C$102,L398+1)-INDEX($C$4:$C$102,L398)))))</f>
        <v/>
      </c>
      <c r="N398" s="12">
        <f>IF(Occurrence!K398&lt;=0,-1,IFERROR(MATCH(Occurrence!K398,$D$4:$D$102,1),0))</f>
        <v/>
      </c>
      <c r="O398" s="9">
        <f>IF(N398&lt;0,0,IF(N398=0,Occurrence!K398*$I$11,IF(N398&gt;=99,Occurrence!K398*$I$12,INDEX($C$4:$C$102,N398)+(Occurrence!K398-INDEX($D$4:$D$102,N398))/(INDEX($D$4:$D$102,N398+1)-INDEX($D$4:$D$102,N398))*(INDEX($C$4:$C$102,N398+1)-INDEX($C$4:$C$102,N398)))))</f>
        <v/>
      </c>
      <c r="P398" s="12">
        <f>IFERROR(MATCH(Data!X398,$F$4:$F$102,1),0)</f>
        <v/>
      </c>
      <c r="Q398" s="9">
        <f>IF(P398=0,Data!X398+$I$13,IF(P398&gt;=99,Data!X398+$I$14,INDEX($E$4:$E$102,P398)+(Data!X398-INDEX($F$4:$F$102,P398))/(INDEX($F$4:$F$102,P398+1)-INDEX($F$4:$F$102,P398))*(INDEX($E$4:$E$102,P398+1)-INDEX($E$4:$E$102,P398))))</f>
        <v/>
      </c>
      <c r="R398" s="12">
        <f>IFERROR(MATCH(Data!Y398,$F$4:$F$102,1),0)</f>
        <v/>
      </c>
      <c r="S398" s="9">
        <f>IF(R398=0,Data!Y398+$I$13,IF(R398&gt;=99,Data!Y398+$I$14,INDEX($E$4:$E$102,R398)+(Data!Y398-INDEX($F$4:$F$102,R398))/(INDEX($F$4:$F$102,R398+1)-INDEX($F$4:$F$102,R398))*(INDEX($E$4:$E$102,R398+1)-INDEX($E$4:$E$102,R398))))</f>
        <v/>
      </c>
    </row>
    <row r="399">
      <c r="K399" s="14">
        <f>Data!A399</f>
        <v/>
      </c>
      <c r="L399" s="12">
        <f>IF(Occurrence!J399&lt;=0,-1,IFERROR(MATCH(Occurrence!J399,$D$4:$D$102,1),0))</f>
        <v/>
      </c>
      <c r="M399" s="9">
        <f>IF(L399&lt;0,0,IF(L399=0,Occurrence!J399*$I$11,IF(L399&gt;=99,Occurrence!J399*$I$12,INDEX($C$4:$C$102,L399)+(Occurrence!J399-INDEX($D$4:$D$102,L399))/(INDEX($D$4:$D$102,L399+1)-INDEX($D$4:$D$102,L399))*(INDEX($C$4:$C$102,L399+1)-INDEX($C$4:$C$102,L399)))))</f>
        <v/>
      </c>
      <c r="N399" s="12">
        <f>IF(Occurrence!K399&lt;=0,-1,IFERROR(MATCH(Occurrence!K399,$D$4:$D$102,1),0))</f>
        <v/>
      </c>
      <c r="O399" s="9">
        <f>IF(N399&lt;0,0,IF(N399=0,Occurrence!K399*$I$11,IF(N399&gt;=99,Occurrence!K399*$I$12,INDEX($C$4:$C$102,N399)+(Occurrence!K399-INDEX($D$4:$D$102,N399))/(INDEX($D$4:$D$102,N399+1)-INDEX($D$4:$D$102,N399))*(INDEX($C$4:$C$102,N399+1)-INDEX($C$4:$C$102,N399)))))</f>
        <v/>
      </c>
      <c r="P399" s="12">
        <f>IFERROR(MATCH(Data!X399,$F$4:$F$102,1),0)</f>
        <v/>
      </c>
      <c r="Q399" s="9">
        <f>IF(P399=0,Data!X399+$I$13,IF(P399&gt;=99,Data!X399+$I$14,INDEX($E$4:$E$102,P399)+(Data!X399-INDEX($F$4:$F$102,P399))/(INDEX($F$4:$F$102,P399+1)-INDEX($F$4:$F$102,P399))*(INDEX($E$4:$E$102,P399+1)-INDEX($E$4:$E$102,P399))))</f>
        <v/>
      </c>
      <c r="R399" s="12">
        <f>IFERROR(MATCH(Data!Y399,$F$4:$F$102,1),0)</f>
        <v/>
      </c>
      <c r="S399" s="9">
        <f>IF(R399=0,Data!Y399+$I$13,IF(R399&gt;=99,Data!Y399+$I$14,INDEX($E$4:$E$102,R399)+(Data!Y399-INDEX($F$4:$F$102,R399))/(INDEX($F$4:$F$102,R399+1)-INDEX($F$4:$F$102,R399))*(INDEX($E$4:$E$102,R399+1)-INDEX($E$4:$E$102,R399))))</f>
        <v/>
      </c>
    </row>
    <row r="400">
      <c r="K400" s="14">
        <f>Data!A400</f>
        <v/>
      </c>
      <c r="L400" s="12">
        <f>IF(Occurrence!J400&lt;=0,-1,IFERROR(MATCH(Occurrence!J400,$D$4:$D$102,1),0))</f>
        <v/>
      </c>
      <c r="M400" s="9">
        <f>IF(L400&lt;0,0,IF(L400=0,Occurrence!J400*$I$11,IF(L400&gt;=99,Occurrence!J400*$I$12,INDEX($C$4:$C$102,L400)+(Occurrence!J400-INDEX($D$4:$D$102,L400))/(INDEX($D$4:$D$102,L400+1)-INDEX($D$4:$D$102,L400))*(INDEX($C$4:$C$102,L400+1)-INDEX($C$4:$C$102,L400)))))</f>
        <v/>
      </c>
      <c r="N400" s="12">
        <f>IF(Occurrence!K400&lt;=0,-1,IFERROR(MATCH(Occurrence!K400,$D$4:$D$102,1),0))</f>
        <v/>
      </c>
      <c r="O400" s="9">
        <f>IF(N400&lt;0,0,IF(N400=0,Occurrence!K400*$I$11,IF(N400&gt;=99,Occurrence!K400*$I$12,INDEX($C$4:$C$102,N400)+(Occurrence!K400-INDEX($D$4:$D$102,N400))/(INDEX($D$4:$D$102,N400+1)-INDEX($D$4:$D$102,N400))*(INDEX($C$4:$C$102,N400+1)-INDEX($C$4:$C$102,N400)))))</f>
        <v/>
      </c>
      <c r="P400" s="12">
        <f>IFERROR(MATCH(Data!X400,$F$4:$F$102,1),0)</f>
        <v/>
      </c>
      <c r="Q400" s="9">
        <f>IF(P400=0,Data!X400+$I$13,IF(P400&gt;=99,Data!X400+$I$14,INDEX($E$4:$E$102,P400)+(Data!X400-INDEX($F$4:$F$102,P400))/(INDEX($F$4:$F$102,P400+1)-INDEX($F$4:$F$102,P400))*(INDEX($E$4:$E$102,P400+1)-INDEX($E$4:$E$102,P400))))</f>
        <v/>
      </c>
      <c r="R400" s="12">
        <f>IFERROR(MATCH(Data!Y400,$F$4:$F$102,1),0)</f>
        <v/>
      </c>
      <c r="S400" s="9">
        <f>IF(R400=0,Data!Y400+$I$13,IF(R400&gt;=99,Data!Y400+$I$14,INDEX($E$4:$E$102,R400)+(Data!Y400-INDEX($F$4:$F$102,R400))/(INDEX($F$4:$F$102,R400+1)-INDEX($F$4:$F$102,R400))*(INDEX($E$4:$E$102,R400+1)-INDEX($E$4:$E$102,R400))))</f>
        <v/>
      </c>
    </row>
    <row r="401">
      <c r="K401" s="14">
        <f>Data!A401</f>
        <v/>
      </c>
      <c r="L401" s="12">
        <f>IF(Occurrence!J401&lt;=0,-1,IFERROR(MATCH(Occurrence!J401,$D$4:$D$102,1),0))</f>
        <v/>
      </c>
      <c r="M401" s="9">
        <f>IF(L401&lt;0,0,IF(L401=0,Occurrence!J401*$I$11,IF(L401&gt;=99,Occurrence!J401*$I$12,INDEX($C$4:$C$102,L401)+(Occurrence!J401-INDEX($D$4:$D$102,L401))/(INDEX($D$4:$D$102,L401+1)-INDEX($D$4:$D$102,L401))*(INDEX($C$4:$C$102,L401+1)-INDEX($C$4:$C$102,L401)))))</f>
        <v/>
      </c>
      <c r="N401" s="12">
        <f>IF(Occurrence!K401&lt;=0,-1,IFERROR(MATCH(Occurrence!K401,$D$4:$D$102,1),0))</f>
        <v/>
      </c>
      <c r="O401" s="9">
        <f>IF(N401&lt;0,0,IF(N401=0,Occurrence!K401*$I$11,IF(N401&gt;=99,Occurrence!K401*$I$12,INDEX($C$4:$C$102,N401)+(Occurrence!K401-INDEX($D$4:$D$102,N401))/(INDEX($D$4:$D$102,N401+1)-INDEX($D$4:$D$102,N401))*(INDEX($C$4:$C$102,N401+1)-INDEX($C$4:$C$102,N401)))))</f>
        <v/>
      </c>
      <c r="P401" s="12">
        <f>IFERROR(MATCH(Data!X401,$F$4:$F$102,1),0)</f>
        <v/>
      </c>
      <c r="Q401" s="9">
        <f>IF(P401=0,Data!X401+$I$13,IF(P401&gt;=99,Data!X401+$I$14,INDEX($E$4:$E$102,P401)+(Data!X401-INDEX($F$4:$F$102,P401))/(INDEX($F$4:$F$102,P401+1)-INDEX($F$4:$F$102,P401))*(INDEX($E$4:$E$102,P401+1)-INDEX($E$4:$E$102,P401))))</f>
        <v/>
      </c>
      <c r="R401" s="12">
        <f>IFERROR(MATCH(Data!Y401,$F$4:$F$102,1),0)</f>
        <v/>
      </c>
      <c r="S401" s="9">
        <f>IF(R401=0,Data!Y401+$I$13,IF(R401&gt;=99,Data!Y401+$I$14,INDEX($E$4:$E$102,R401)+(Data!Y401-INDEX($F$4:$F$102,R401))/(INDEX($F$4:$F$102,R401+1)-INDEX($F$4:$F$102,R401))*(INDEX($E$4:$E$102,R401+1)-INDEX($E$4:$E$102,R401))))</f>
        <v/>
      </c>
    </row>
    <row r="402">
      <c r="K402" s="14">
        <f>Data!A402</f>
        <v/>
      </c>
      <c r="L402" s="12">
        <f>IF(Occurrence!J402&lt;=0,-1,IFERROR(MATCH(Occurrence!J402,$D$4:$D$102,1),0))</f>
        <v/>
      </c>
      <c r="M402" s="9">
        <f>IF(L402&lt;0,0,IF(L402=0,Occurrence!J402*$I$11,IF(L402&gt;=99,Occurrence!J402*$I$12,INDEX($C$4:$C$102,L402)+(Occurrence!J402-INDEX($D$4:$D$102,L402))/(INDEX($D$4:$D$102,L402+1)-INDEX($D$4:$D$102,L402))*(INDEX($C$4:$C$102,L402+1)-INDEX($C$4:$C$102,L402)))))</f>
        <v/>
      </c>
      <c r="N402" s="12">
        <f>IF(Occurrence!K402&lt;=0,-1,IFERROR(MATCH(Occurrence!K402,$D$4:$D$102,1),0))</f>
        <v/>
      </c>
      <c r="O402" s="9">
        <f>IF(N402&lt;0,0,IF(N402=0,Occurrence!K402*$I$11,IF(N402&gt;=99,Occurrence!K402*$I$12,INDEX($C$4:$C$102,N402)+(Occurrence!K402-INDEX($D$4:$D$102,N402))/(INDEX($D$4:$D$102,N402+1)-INDEX($D$4:$D$102,N402))*(INDEX($C$4:$C$102,N402+1)-INDEX($C$4:$C$102,N402)))))</f>
        <v/>
      </c>
      <c r="P402" s="12">
        <f>IFERROR(MATCH(Data!X402,$F$4:$F$102,1),0)</f>
        <v/>
      </c>
      <c r="Q402" s="9">
        <f>IF(P402=0,Data!X402+$I$13,IF(P402&gt;=99,Data!X402+$I$14,INDEX($E$4:$E$102,P402)+(Data!X402-INDEX($F$4:$F$102,P402))/(INDEX($F$4:$F$102,P402+1)-INDEX($F$4:$F$102,P402))*(INDEX($E$4:$E$102,P402+1)-INDEX($E$4:$E$102,P402))))</f>
        <v/>
      </c>
      <c r="R402" s="12">
        <f>IFERROR(MATCH(Data!Y402,$F$4:$F$102,1),0)</f>
        <v/>
      </c>
      <c r="S402" s="9">
        <f>IF(R402=0,Data!Y402+$I$13,IF(R402&gt;=99,Data!Y402+$I$14,INDEX($E$4:$E$102,R402)+(Data!Y402-INDEX($F$4:$F$102,R402))/(INDEX($F$4:$F$102,R402+1)-INDEX($F$4:$F$102,R402))*(INDEX($E$4:$E$102,R402+1)-INDEX($E$4:$E$102,R402))))</f>
        <v/>
      </c>
    </row>
    <row r="403">
      <c r="K403" s="14">
        <f>Data!A403</f>
        <v/>
      </c>
      <c r="L403" s="12">
        <f>IF(Occurrence!J403&lt;=0,-1,IFERROR(MATCH(Occurrence!J403,$D$4:$D$102,1),0))</f>
        <v/>
      </c>
      <c r="M403" s="9">
        <f>IF(L403&lt;0,0,IF(L403=0,Occurrence!J403*$I$11,IF(L403&gt;=99,Occurrence!J403*$I$12,INDEX($C$4:$C$102,L403)+(Occurrence!J403-INDEX($D$4:$D$102,L403))/(INDEX($D$4:$D$102,L403+1)-INDEX($D$4:$D$102,L403))*(INDEX($C$4:$C$102,L403+1)-INDEX($C$4:$C$102,L403)))))</f>
        <v/>
      </c>
      <c r="N403" s="12">
        <f>IF(Occurrence!K403&lt;=0,-1,IFERROR(MATCH(Occurrence!K403,$D$4:$D$102,1),0))</f>
        <v/>
      </c>
      <c r="O403" s="9">
        <f>IF(N403&lt;0,0,IF(N403=0,Occurrence!K403*$I$11,IF(N403&gt;=99,Occurrence!K403*$I$12,INDEX($C$4:$C$102,N403)+(Occurrence!K403-INDEX($D$4:$D$102,N403))/(INDEX($D$4:$D$102,N403+1)-INDEX($D$4:$D$102,N403))*(INDEX($C$4:$C$102,N403+1)-INDEX($C$4:$C$102,N403)))))</f>
        <v/>
      </c>
      <c r="P403" s="12">
        <f>IFERROR(MATCH(Data!X403,$F$4:$F$102,1),0)</f>
        <v/>
      </c>
      <c r="Q403" s="9">
        <f>IF(P403=0,Data!X403+$I$13,IF(P403&gt;=99,Data!X403+$I$14,INDEX($E$4:$E$102,P403)+(Data!X403-INDEX($F$4:$F$102,P403))/(INDEX($F$4:$F$102,P403+1)-INDEX($F$4:$F$102,P403))*(INDEX($E$4:$E$102,P403+1)-INDEX($E$4:$E$102,P403))))</f>
        <v/>
      </c>
      <c r="R403" s="12">
        <f>IFERROR(MATCH(Data!Y403,$F$4:$F$102,1),0)</f>
        <v/>
      </c>
      <c r="S403" s="9">
        <f>IF(R403=0,Data!Y403+$I$13,IF(R403&gt;=99,Data!Y403+$I$14,INDEX($E$4:$E$102,R403)+(Data!Y403-INDEX($F$4:$F$102,R403))/(INDEX($F$4:$F$102,R403+1)-INDEX($F$4:$F$102,R403))*(INDEX($E$4:$E$102,R403+1)-INDEX($E$4:$E$102,R403))))</f>
        <v/>
      </c>
    </row>
    <row r="404">
      <c r="K404" s="14">
        <f>Data!A404</f>
        <v/>
      </c>
      <c r="L404" s="12">
        <f>IF(Occurrence!J404&lt;=0,-1,IFERROR(MATCH(Occurrence!J404,$D$4:$D$102,1),0))</f>
        <v/>
      </c>
      <c r="M404" s="9">
        <f>IF(L404&lt;0,0,IF(L404=0,Occurrence!J404*$I$11,IF(L404&gt;=99,Occurrence!J404*$I$12,INDEX($C$4:$C$102,L404)+(Occurrence!J404-INDEX($D$4:$D$102,L404))/(INDEX($D$4:$D$102,L404+1)-INDEX($D$4:$D$102,L404))*(INDEX($C$4:$C$102,L404+1)-INDEX($C$4:$C$102,L404)))))</f>
        <v/>
      </c>
      <c r="N404" s="12">
        <f>IF(Occurrence!K404&lt;=0,-1,IFERROR(MATCH(Occurrence!K404,$D$4:$D$102,1),0))</f>
        <v/>
      </c>
      <c r="O404" s="9">
        <f>IF(N404&lt;0,0,IF(N404=0,Occurrence!K404*$I$11,IF(N404&gt;=99,Occurrence!K404*$I$12,INDEX($C$4:$C$102,N404)+(Occurrence!K404-INDEX($D$4:$D$102,N404))/(INDEX($D$4:$D$102,N404+1)-INDEX($D$4:$D$102,N404))*(INDEX($C$4:$C$102,N404+1)-INDEX($C$4:$C$102,N404)))))</f>
        <v/>
      </c>
      <c r="P404" s="12">
        <f>IFERROR(MATCH(Data!X404,$F$4:$F$102,1),0)</f>
        <v/>
      </c>
      <c r="Q404" s="9">
        <f>IF(P404=0,Data!X404+$I$13,IF(P404&gt;=99,Data!X404+$I$14,INDEX($E$4:$E$102,P404)+(Data!X404-INDEX($F$4:$F$102,P404))/(INDEX($F$4:$F$102,P404+1)-INDEX($F$4:$F$102,P404))*(INDEX($E$4:$E$102,P404+1)-INDEX($E$4:$E$102,P404))))</f>
        <v/>
      </c>
      <c r="R404" s="12">
        <f>IFERROR(MATCH(Data!Y404,$F$4:$F$102,1),0)</f>
        <v/>
      </c>
      <c r="S404" s="9">
        <f>IF(R404=0,Data!Y404+$I$13,IF(R404&gt;=99,Data!Y404+$I$14,INDEX($E$4:$E$102,R404)+(Data!Y404-INDEX($F$4:$F$102,R404))/(INDEX($F$4:$F$102,R404+1)-INDEX($F$4:$F$102,R404))*(INDEX($E$4:$E$102,R404+1)-INDEX($E$4:$E$102,R404))))</f>
        <v/>
      </c>
    </row>
    <row r="405">
      <c r="K405" s="14">
        <f>Data!A405</f>
        <v/>
      </c>
      <c r="L405" s="12">
        <f>IF(Occurrence!J405&lt;=0,-1,IFERROR(MATCH(Occurrence!J405,$D$4:$D$102,1),0))</f>
        <v/>
      </c>
      <c r="M405" s="9">
        <f>IF(L405&lt;0,0,IF(L405=0,Occurrence!J405*$I$11,IF(L405&gt;=99,Occurrence!J405*$I$12,INDEX($C$4:$C$102,L405)+(Occurrence!J405-INDEX($D$4:$D$102,L405))/(INDEX($D$4:$D$102,L405+1)-INDEX($D$4:$D$102,L405))*(INDEX($C$4:$C$102,L405+1)-INDEX($C$4:$C$102,L405)))))</f>
        <v/>
      </c>
      <c r="N405" s="12">
        <f>IF(Occurrence!K405&lt;=0,-1,IFERROR(MATCH(Occurrence!K405,$D$4:$D$102,1),0))</f>
        <v/>
      </c>
      <c r="O405" s="9">
        <f>IF(N405&lt;0,0,IF(N405=0,Occurrence!K405*$I$11,IF(N405&gt;=99,Occurrence!K405*$I$12,INDEX($C$4:$C$102,N405)+(Occurrence!K405-INDEX($D$4:$D$102,N405))/(INDEX($D$4:$D$102,N405+1)-INDEX($D$4:$D$102,N405))*(INDEX($C$4:$C$102,N405+1)-INDEX($C$4:$C$102,N405)))))</f>
        <v/>
      </c>
      <c r="P405" s="12">
        <f>IFERROR(MATCH(Data!X405,$F$4:$F$102,1),0)</f>
        <v/>
      </c>
      <c r="Q405" s="9">
        <f>IF(P405=0,Data!X405+$I$13,IF(P405&gt;=99,Data!X405+$I$14,INDEX($E$4:$E$102,P405)+(Data!X405-INDEX($F$4:$F$102,P405))/(INDEX($F$4:$F$102,P405+1)-INDEX($F$4:$F$102,P405))*(INDEX($E$4:$E$102,P405+1)-INDEX($E$4:$E$102,P405))))</f>
        <v/>
      </c>
      <c r="R405" s="12">
        <f>IFERROR(MATCH(Data!Y405,$F$4:$F$102,1),0)</f>
        <v/>
      </c>
      <c r="S405" s="9">
        <f>IF(R405=0,Data!Y405+$I$13,IF(R405&gt;=99,Data!Y405+$I$14,INDEX($E$4:$E$102,R405)+(Data!Y405-INDEX($F$4:$F$102,R405))/(INDEX($F$4:$F$102,R405+1)-INDEX($F$4:$F$102,R405))*(INDEX($E$4:$E$102,R405+1)-INDEX($E$4:$E$102,R405))))</f>
        <v/>
      </c>
    </row>
    <row r="406">
      <c r="K406" s="14">
        <f>Data!A406</f>
        <v/>
      </c>
      <c r="L406" s="12">
        <f>IF(Occurrence!J406&lt;=0,-1,IFERROR(MATCH(Occurrence!J406,$D$4:$D$102,1),0))</f>
        <v/>
      </c>
      <c r="M406" s="9">
        <f>IF(L406&lt;0,0,IF(L406=0,Occurrence!J406*$I$11,IF(L406&gt;=99,Occurrence!J406*$I$12,INDEX($C$4:$C$102,L406)+(Occurrence!J406-INDEX($D$4:$D$102,L406))/(INDEX($D$4:$D$102,L406+1)-INDEX($D$4:$D$102,L406))*(INDEX($C$4:$C$102,L406+1)-INDEX($C$4:$C$102,L406)))))</f>
        <v/>
      </c>
      <c r="N406" s="12">
        <f>IF(Occurrence!K406&lt;=0,-1,IFERROR(MATCH(Occurrence!K406,$D$4:$D$102,1),0))</f>
        <v/>
      </c>
      <c r="O406" s="9">
        <f>IF(N406&lt;0,0,IF(N406=0,Occurrence!K406*$I$11,IF(N406&gt;=99,Occurrence!K406*$I$12,INDEX($C$4:$C$102,N406)+(Occurrence!K406-INDEX($D$4:$D$102,N406))/(INDEX($D$4:$D$102,N406+1)-INDEX($D$4:$D$102,N406))*(INDEX($C$4:$C$102,N406+1)-INDEX($C$4:$C$102,N406)))))</f>
        <v/>
      </c>
      <c r="P406" s="12">
        <f>IFERROR(MATCH(Data!X406,$F$4:$F$102,1),0)</f>
        <v/>
      </c>
      <c r="Q406" s="9">
        <f>IF(P406=0,Data!X406+$I$13,IF(P406&gt;=99,Data!X406+$I$14,INDEX($E$4:$E$102,P406)+(Data!X406-INDEX($F$4:$F$102,P406))/(INDEX($F$4:$F$102,P406+1)-INDEX($F$4:$F$102,P406))*(INDEX($E$4:$E$102,P406+1)-INDEX($E$4:$E$102,P406))))</f>
        <v/>
      </c>
      <c r="R406" s="12">
        <f>IFERROR(MATCH(Data!Y406,$F$4:$F$102,1),0)</f>
        <v/>
      </c>
      <c r="S406" s="9">
        <f>IF(R406=0,Data!Y406+$I$13,IF(R406&gt;=99,Data!Y406+$I$14,INDEX($E$4:$E$102,R406)+(Data!Y406-INDEX($F$4:$F$102,R406))/(INDEX($F$4:$F$102,R406+1)-INDEX($F$4:$F$102,R406))*(INDEX($E$4:$E$102,R406+1)-INDEX($E$4:$E$102,R406))))</f>
        <v/>
      </c>
    </row>
    <row r="407">
      <c r="K407" s="14">
        <f>Data!A407</f>
        <v/>
      </c>
      <c r="L407" s="12">
        <f>IF(Occurrence!J407&lt;=0,-1,IFERROR(MATCH(Occurrence!J407,$D$4:$D$102,1),0))</f>
        <v/>
      </c>
      <c r="M407" s="9">
        <f>IF(L407&lt;0,0,IF(L407=0,Occurrence!J407*$I$11,IF(L407&gt;=99,Occurrence!J407*$I$12,INDEX($C$4:$C$102,L407)+(Occurrence!J407-INDEX($D$4:$D$102,L407))/(INDEX($D$4:$D$102,L407+1)-INDEX($D$4:$D$102,L407))*(INDEX($C$4:$C$102,L407+1)-INDEX($C$4:$C$102,L407)))))</f>
        <v/>
      </c>
      <c r="N407" s="12">
        <f>IF(Occurrence!K407&lt;=0,-1,IFERROR(MATCH(Occurrence!K407,$D$4:$D$102,1),0))</f>
        <v/>
      </c>
      <c r="O407" s="9">
        <f>IF(N407&lt;0,0,IF(N407=0,Occurrence!K407*$I$11,IF(N407&gt;=99,Occurrence!K407*$I$12,INDEX($C$4:$C$102,N407)+(Occurrence!K407-INDEX($D$4:$D$102,N407))/(INDEX($D$4:$D$102,N407+1)-INDEX($D$4:$D$102,N407))*(INDEX($C$4:$C$102,N407+1)-INDEX($C$4:$C$102,N407)))))</f>
        <v/>
      </c>
      <c r="P407" s="12">
        <f>IFERROR(MATCH(Data!X407,$F$4:$F$102,1),0)</f>
        <v/>
      </c>
      <c r="Q407" s="9">
        <f>IF(P407=0,Data!X407+$I$13,IF(P407&gt;=99,Data!X407+$I$14,INDEX($E$4:$E$102,P407)+(Data!X407-INDEX($F$4:$F$102,P407))/(INDEX($F$4:$F$102,P407+1)-INDEX($F$4:$F$102,P407))*(INDEX($E$4:$E$102,P407+1)-INDEX($E$4:$E$102,P407))))</f>
        <v/>
      </c>
      <c r="R407" s="12">
        <f>IFERROR(MATCH(Data!Y407,$F$4:$F$102,1),0)</f>
        <v/>
      </c>
      <c r="S407" s="9">
        <f>IF(R407=0,Data!Y407+$I$13,IF(R407&gt;=99,Data!Y407+$I$14,INDEX($E$4:$E$102,R407)+(Data!Y407-INDEX($F$4:$F$102,R407))/(INDEX($F$4:$F$102,R407+1)-INDEX($F$4:$F$102,R407))*(INDEX($E$4:$E$102,R407+1)-INDEX($E$4:$E$102,R407))))</f>
        <v/>
      </c>
    </row>
    <row r="408">
      <c r="K408" s="14">
        <f>Data!A408</f>
        <v/>
      </c>
      <c r="L408" s="12">
        <f>IF(Occurrence!J408&lt;=0,-1,IFERROR(MATCH(Occurrence!J408,$D$4:$D$102,1),0))</f>
        <v/>
      </c>
      <c r="M408" s="9">
        <f>IF(L408&lt;0,0,IF(L408=0,Occurrence!J408*$I$11,IF(L408&gt;=99,Occurrence!J408*$I$12,INDEX($C$4:$C$102,L408)+(Occurrence!J408-INDEX($D$4:$D$102,L408))/(INDEX($D$4:$D$102,L408+1)-INDEX($D$4:$D$102,L408))*(INDEX($C$4:$C$102,L408+1)-INDEX($C$4:$C$102,L408)))))</f>
        <v/>
      </c>
      <c r="N408" s="12">
        <f>IF(Occurrence!K408&lt;=0,-1,IFERROR(MATCH(Occurrence!K408,$D$4:$D$102,1),0))</f>
        <v/>
      </c>
      <c r="O408" s="9">
        <f>IF(N408&lt;0,0,IF(N408=0,Occurrence!K408*$I$11,IF(N408&gt;=99,Occurrence!K408*$I$12,INDEX($C$4:$C$102,N408)+(Occurrence!K408-INDEX($D$4:$D$102,N408))/(INDEX($D$4:$D$102,N408+1)-INDEX($D$4:$D$102,N408))*(INDEX($C$4:$C$102,N408+1)-INDEX($C$4:$C$102,N408)))))</f>
        <v/>
      </c>
      <c r="P408" s="12">
        <f>IFERROR(MATCH(Data!X408,$F$4:$F$102,1),0)</f>
        <v/>
      </c>
      <c r="Q408" s="9">
        <f>IF(P408=0,Data!X408+$I$13,IF(P408&gt;=99,Data!X408+$I$14,INDEX($E$4:$E$102,P408)+(Data!X408-INDEX($F$4:$F$102,P408))/(INDEX($F$4:$F$102,P408+1)-INDEX($F$4:$F$102,P408))*(INDEX($E$4:$E$102,P408+1)-INDEX($E$4:$E$102,P408))))</f>
        <v/>
      </c>
      <c r="R408" s="12">
        <f>IFERROR(MATCH(Data!Y408,$F$4:$F$102,1),0)</f>
        <v/>
      </c>
      <c r="S408" s="9">
        <f>IF(R408=0,Data!Y408+$I$13,IF(R408&gt;=99,Data!Y408+$I$14,INDEX($E$4:$E$102,R408)+(Data!Y408-INDEX($F$4:$F$102,R408))/(INDEX($F$4:$F$102,R408+1)-INDEX($F$4:$F$102,R408))*(INDEX($E$4:$E$102,R408+1)-INDEX($E$4:$E$102,R408))))</f>
        <v/>
      </c>
    </row>
    <row r="409">
      <c r="K409" s="14">
        <f>Data!A409</f>
        <v/>
      </c>
      <c r="L409" s="12">
        <f>IF(Occurrence!J409&lt;=0,-1,IFERROR(MATCH(Occurrence!J409,$D$4:$D$102,1),0))</f>
        <v/>
      </c>
      <c r="M409" s="9">
        <f>IF(L409&lt;0,0,IF(L409=0,Occurrence!J409*$I$11,IF(L409&gt;=99,Occurrence!J409*$I$12,INDEX($C$4:$C$102,L409)+(Occurrence!J409-INDEX($D$4:$D$102,L409))/(INDEX($D$4:$D$102,L409+1)-INDEX($D$4:$D$102,L409))*(INDEX($C$4:$C$102,L409+1)-INDEX($C$4:$C$102,L409)))))</f>
        <v/>
      </c>
      <c r="N409" s="12">
        <f>IF(Occurrence!K409&lt;=0,-1,IFERROR(MATCH(Occurrence!K409,$D$4:$D$102,1),0))</f>
        <v/>
      </c>
      <c r="O409" s="9">
        <f>IF(N409&lt;0,0,IF(N409=0,Occurrence!K409*$I$11,IF(N409&gt;=99,Occurrence!K409*$I$12,INDEX($C$4:$C$102,N409)+(Occurrence!K409-INDEX($D$4:$D$102,N409))/(INDEX($D$4:$D$102,N409+1)-INDEX($D$4:$D$102,N409))*(INDEX($C$4:$C$102,N409+1)-INDEX($C$4:$C$102,N409)))))</f>
        <v/>
      </c>
      <c r="P409" s="12">
        <f>IFERROR(MATCH(Data!X409,$F$4:$F$102,1),0)</f>
        <v/>
      </c>
      <c r="Q409" s="9">
        <f>IF(P409=0,Data!X409+$I$13,IF(P409&gt;=99,Data!X409+$I$14,INDEX($E$4:$E$102,P409)+(Data!X409-INDEX($F$4:$F$102,P409))/(INDEX($F$4:$F$102,P409+1)-INDEX($F$4:$F$102,P409))*(INDEX($E$4:$E$102,P409+1)-INDEX($E$4:$E$102,P409))))</f>
        <v/>
      </c>
      <c r="R409" s="12">
        <f>IFERROR(MATCH(Data!Y409,$F$4:$F$102,1),0)</f>
        <v/>
      </c>
      <c r="S409" s="9">
        <f>IF(R409=0,Data!Y409+$I$13,IF(R409&gt;=99,Data!Y409+$I$14,INDEX($E$4:$E$102,R409)+(Data!Y409-INDEX($F$4:$F$102,R409))/(INDEX($F$4:$F$102,R409+1)-INDEX($F$4:$F$102,R409))*(INDEX($E$4:$E$102,R409+1)-INDEX($E$4:$E$102,R409))))</f>
        <v/>
      </c>
    </row>
    <row r="410">
      <c r="K410" s="14">
        <f>Data!A410</f>
        <v/>
      </c>
      <c r="L410" s="12">
        <f>IF(Occurrence!J410&lt;=0,-1,IFERROR(MATCH(Occurrence!J410,$D$4:$D$102,1),0))</f>
        <v/>
      </c>
      <c r="M410" s="9">
        <f>IF(L410&lt;0,0,IF(L410=0,Occurrence!J410*$I$11,IF(L410&gt;=99,Occurrence!J410*$I$12,INDEX($C$4:$C$102,L410)+(Occurrence!J410-INDEX($D$4:$D$102,L410))/(INDEX($D$4:$D$102,L410+1)-INDEX($D$4:$D$102,L410))*(INDEX($C$4:$C$102,L410+1)-INDEX($C$4:$C$102,L410)))))</f>
        <v/>
      </c>
      <c r="N410" s="12">
        <f>IF(Occurrence!K410&lt;=0,-1,IFERROR(MATCH(Occurrence!K410,$D$4:$D$102,1),0))</f>
        <v/>
      </c>
      <c r="O410" s="9">
        <f>IF(N410&lt;0,0,IF(N410=0,Occurrence!K410*$I$11,IF(N410&gt;=99,Occurrence!K410*$I$12,INDEX($C$4:$C$102,N410)+(Occurrence!K410-INDEX($D$4:$D$102,N410))/(INDEX($D$4:$D$102,N410+1)-INDEX($D$4:$D$102,N410))*(INDEX($C$4:$C$102,N410+1)-INDEX($C$4:$C$102,N410)))))</f>
        <v/>
      </c>
      <c r="P410" s="12">
        <f>IFERROR(MATCH(Data!X410,$F$4:$F$102,1),0)</f>
        <v/>
      </c>
      <c r="Q410" s="9">
        <f>IF(P410=0,Data!X410+$I$13,IF(P410&gt;=99,Data!X410+$I$14,INDEX($E$4:$E$102,P410)+(Data!X410-INDEX($F$4:$F$102,P410))/(INDEX($F$4:$F$102,P410+1)-INDEX($F$4:$F$102,P410))*(INDEX($E$4:$E$102,P410+1)-INDEX($E$4:$E$102,P410))))</f>
        <v/>
      </c>
      <c r="R410" s="12">
        <f>IFERROR(MATCH(Data!Y410,$F$4:$F$102,1),0)</f>
        <v/>
      </c>
      <c r="S410" s="9">
        <f>IF(R410=0,Data!Y410+$I$13,IF(R410&gt;=99,Data!Y410+$I$14,INDEX($E$4:$E$102,R410)+(Data!Y410-INDEX($F$4:$F$102,R410))/(INDEX($F$4:$F$102,R410+1)-INDEX($F$4:$F$102,R410))*(INDEX($E$4:$E$102,R410+1)-INDEX($E$4:$E$102,R410))))</f>
        <v/>
      </c>
    </row>
    <row r="411">
      <c r="K411" s="14">
        <f>Data!A411</f>
        <v/>
      </c>
      <c r="L411" s="12">
        <f>IF(Occurrence!J411&lt;=0,-1,IFERROR(MATCH(Occurrence!J411,$D$4:$D$102,1),0))</f>
        <v/>
      </c>
      <c r="M411" s="9">
        <f>IF(L411&lt;0,0,IF(L411=0,Occurrence!J411*$I$11,IF(L411&gt;=99,Occurrence!J411*$I$12,INDEX($C$4:$C$102,L411)+(Occurrence!J411-INDEX($D$4:$D$102,L411))/(INDEX($D$4:$D$102,L411+1)-INDEX($D$4:$D$102,L411))*(INDEX($C$4:$C$102,L411+1)-INDEX($C$4:$C$102,L411)))))</f>
        <v/>
      </c>
      <c r="N411" s="12">
        <f>IF(Occurrence!K411&lt;=0,-1,IFERROR(MATCH(Occurrence!K411,$D$4:$D$102,1),0))</f>
        <v/>
      </c>
      <c r="O411" s="9">
        <f>IF(N411&lt;0,0,IF(N411=0,Occurrence!K411*$I$11,IF(N411&gt;=99,Occurrence!K411*$I$12,INDEX($C$4:$C$102,N411)+(Occurrence!K411-INDEX($D$4:$D$102,N411))/(INDEX($D$4:$D$102,N411+1)-INDEX($D$4:$D$102,N411))*(INDEX($C$4:$C$102,N411+1)-INDEX($C$4:$C$102,N411)))))</f>
        <v/>
      </c>
      <c r="P411" s="12">
        <f>IFERROR(MATCH(Data!X411,$F$4:$F$102,1),0)</f>
        <v/>
      </c>
      <c r="Q411" s="9">
        <f>IF(P411=0,Data!X411+$I$13,IF(P411&gt;=99,Data!X411+$I$14,INDEX($E$4:$E$102,P411)+(Data!X411-INDEX($F$4:$F$102,P411))/(INDEX($F$4:$F$102,P411+1)-INDEX($F$4:$F$102,P411))*(INDEX($E$4:$E$102,P411+1)-INDEX($E$4:$E$102,P411))))</f>
        <v/>
      </c>
      <c r="R411" s="12">
        <f>IFERROR(MATCH(Data!Y411,$F$4:$F$102,1),0)</f>
        <v/>
      </c>
      <c r="S411" s="9">
        <f>IF(R411=0,Data!Y411+$I$13,IF(R411&gt;=99,Data!Y411+$I$14,INDEX($E$4:$E$102,R411)+(Data!Y411-INDEX($F$4:$F$102,R411))/(INDEX($F$4:$F$102,R411+1)-INDEX($F$4:$F$102,R411))*(INDEX($E$4:$E$102,R411+1)-INDEX($E$4:$E$102,R411))))</f>
        <v/>
      </c>
    </row>
    <row r="412">
      <c r="K412" s="14">
        <f>Data!A412</f>
        <v/>
      </c>
      <c r="L412" s="12">
        <f>IF(Occurrence!J412&lt;=0,-1,IFERROR(MATCH(Occurrence!J412,$D$4:$D$102,1),0))</f>
        <v/>
      </c>
      <c r="M412" s="9">
        <f>IF(L412&lt;0,0,IF(L412=0,Occurrence!J412*$I$11,IF(L412&gt;=99,Occurrence!J412*$I$12,INDEX($C$4:$C$102,L412)+(Occurrence!J412-INDEX($D$4:$D$102,L412))/(INDEX($D$4:$D$102,L412+1)-INDEX($D$4:$D$102,L412))*(INDEX($C$4:$C$102,L412+1)-INDEX($C$4:$C$102,L412)))))</f>
        <v/>
      </c>
      <c r="N412" s="12">
        <f>IF(Occurrence!K412&lt;=0,-1,IFERROR(MATCH(Occurrence!K412,$D$4:$D$102,1),0))</f>
        <v/>
      </c>
      <c r="O412" s="9">
        <f>IF(N412&lt;0,0,IF(N412=0,Occurrence!K412*$I$11,IF(N412&gt;=99,Occurrence!K412*$I$12,INDEX($C$4:$C$102,N412)+(Occurrence!K412-INDEX($D$4:$D$102,N412))/(INDEX($D$4:$D$102,N412+1)-INDEX($D$4:$D$102,N412))*(INDEX($C$4:$C$102,N412+1)-INDEX($C$4:$C$102,N412)))))</f>
        <v/>
      </c>
      <c r="P412" s="12">
        <f>IFERROR(MATCH(Data!X412,$F$4:$F$102,1),0)</f>
        <v/>
      </c>
      <c r="Q412" s="9">
        <f>IF(P412=0,Data!X412+$I$13,IF(P412&gt;=99,Data!X412+$I$14,INDEX($E$4:$E$102,P412)+(Data!X412-INDEX($F$4:$F$102,P412))/(INDEX($F$4:$F$102,P412+1)-INDEX($F$4:$F$102,P412))*(INDEX($E$4:$E$102,P412+1)-INDEX($E$4:$E$102,P412))))</f>
        <v/>
      </c>
      <c r="R412" s="12">
        <f>IFERROR(MATCH(Data!Y412,$F$4:$F$102,1),0)</f>
        <v/>
      </c>
      <c r="S412" s="9">
        <f>IF(R412=0,Data!Y412+$I$13,IF(R412&gt;=99,Data!Y412+$I$14,INDEX($E$4:$E$102,R412)+(Data!Y412-INDEX($F$4:$F$102,R412))/(INDEX($F$4:$F$102,R412+1)-INDEX($F$4:$F$102,R412))*(INDEX($E$4:$E$102,R412+1)-INDEX($E$4:$E$102,R412))))</f>
        <v/>
      </c>
    </row>
    <row r="413">
      <c r="K413" s="14">
        <f>Data!A413</f>
        <v/>
      </c>
      <c r="L413" s="12">
        <f>IF(Occurrence!J413&lt;=0,-1,IFERROR(MATCH(Occurrence!J413,$D$4:$D$102,1),0))</f>
        <v/>
      </c>
      <c r="M413" s="9">
        <f>IF(L413&lt;0,0,IF(L413=0,Occurrence!J413*$I$11,IF(L413&gt;=99,Occurrence!J413*$I$12,INDEX($C$4:$C$102,L413)+(Occurrence!J413-INDEX($D$4:$D$102,L413))/(INDEX($D$4:$D$102,L413+1)-INDEX($D$4:$D$102,L413))*(INDEX($C$4:$C$102,L413+1)-INDEX($C$4:$C$102,L413)))))</f>
        <v/>
      </c>
      <c r="N413" s="12">
        <f>IF(Occurrence!K413&lt;=0,-1,IFERROR(MATCH(Occurrence!K413,$D$4:$D$102,1),0))</f>
        <v/>
      </c>
      <c r="O413" s="9">
        <f>IF(N413&lt;0,0,IF(N413=0,Occurrence!K413*$I$11,IF(N413&gt;=99,Occurrence!K413*$I$12,INDEX($C$4:$C$102,N413)+(Occurrence!K413-INDEX($D$4:$D$102,N413))/(INDEX($D$4:$D$102,N413+1)-INDEX($D$4:$D$102,N413))*(INDEX($C$4:$C$102,N413+1)-INDEX($C$4:$C$102,N413)))))</f>
        <v/>
      </c>
      <c r="P413" s="12">
        <f>IFERROR(MATCH(Data!X413,$F$4:$F$102,1),0)</f>
        <v/>
      </c>
      <c r="Q413" s="9">
        <f>IF(P413=0,Data!X413+$I$13,IF(P413&gt;=99,Data!X413+$I$14,INDEX($E$4:$E$102,P413)+(Data!X413-INDEX($F$4:$F$102,P413))/(INDEX($F$4:$F$102,P413+1)-INDEX($F$4:$F$102,P413))*(INDEX($E$4:$E$102,P413+1)-INDEX($E$4:$E$102,P413))))</f>
        <v/>
      </c>
      <c r="R413" s="12">
        <f>IFERROR(MATCH(Data!Y413,$F$4:$F$102,1),0)</f>
        <v/>
      </c>
      <c r="S413" s="9">
        <f>IF(R413=0,Data!Y413+$I$13,IF(R413&gt;=99,Data!Y413+$I$14,INDEX($E$4:$E$102,R413)+(Data!Y413-INDEX($F$4:$F$102,R413))/(INDEX($F$4:$F$102,R413+1)-INDEX($F$4:$F$102,R413))*(INDEX($E$4:$E$102,R413+1)-INDEX($E$4:$E$102,R413))))</f>
        <v/>
      </c>
    </row>
    <row r="414">
      <c r="K414" s="14">
        <f>Data!A414</f>
        <v/>
      </c>
      <c r="L414" s="12">
        <f>IF(Occurrence!J414&lt;=0,-1,IFERROR(MATCH(Occurrence!J414,$D$4:$D$102,1),0))</f>
        <v/>
      </c>
      <c r="M414" s="9">
        <f>IF(L414&lt;0,0,IF(L414=0,Occurrence!J414*$I$11,IF(L414&gt;=99,Occurrence!J414*$I$12,INDEX($C$4:$C$102,L414)+(Occurrence!J414-INDEX($D$4:$D$102,L414))/(INDEX($D$4:$D$102,L414+1)-INDEX($D$4:$D$102,L414))*(INDEX($C$4:$C$102,L414+1)-INDEX($C$4:$C$102,L414)))))</f>
        <v/>
      </c>
      <c r="N414" s="12">
        <f>IF(Occurrence!K414&lt;=0,-1,IFERROR(MATCH(Occurrence!K414,$D$4:$D$102,1),0))</f>
        <v/>
      </c>
      <c r="O414" s="9">
        <f>IF(N414&lt;0,0,IF(N414=0,Occurrence!K414*$I$11,IF(N414&gt;=99,Occurrence!K414*$I$12,INDEX($C$4:$C$102,N414)+(Occurrence!K414-INDEX($D$4:$D$102,N414))/(INDEX($D$4:$D$102,N414+1)-INDEX($D$4:$D$102,N414))*(INDEX($C$4:$C$102,N414+1)-INDEX($C$4:$C$102,N414)))))</f>
        <v/>
      </c>
      <c r="P414" s="12">
        <f>IFERROR(MATCH(Data!X414,$F$4:$F$102,1),0)</f>
        <v/>
      </c>
      <c r="Q414" s="9">
        <f>IF(P414=0,Data!X414+$I$13,IF(P414&gt;=99,Data!X414+$I$14,INDEX($E$4:$E$102,P414)+(Data!X414-INDEX($F$4:$F$102,P414))/(INDEX($F$4:$F$102,P414+1)-INDEX($F$4:$F$102,P414))*(INDEX($E$4:$E$102,P414+1)-INDEX($E$4:$E$102,P414))))</f>
        <v/>
      </c>
      <c r="R414" s="12">
        <f>IFERROR(MATCH(Data!Y414,$F$4:$F$102,1),0)</f>
        <v/>
      </c>
      <c r="S414" s="9">
        <f>IF(R414=0,Data!Y414+$I$13,IF(R414&gt;=99,Data!Y414+$I$14,INDEX($E$4:$E$102,R414)+(Data!Y414-INDEX($F$4:$F$102,R414))/(INDEX($F$4:$F$102,R414+1)-INDEX($F$4:$F$102,R414))*(INDEX($E$4:$E$102,R414+1)-INDEX($E$4:$E$102,R414))))</f>
        <v/>
      </c>
    </row>
    <row r="415">
      <c r="K415" s="14">
        <f>Data!A415</f>
        <v/>
      </c>
      <c r="L415" s="12">
        <f>IF(Occurrence!J415&lt;=0,-1,IFERROR(MATCH(Occurrence!J415,$D$4:$D$102,1),0))</f>
        <v/>
      </c>
      <c r="M415" s="9">
        <f>IF(L415&lt;0,0,IF(L415=0,Occurrence!J415*$I$11,IF(L415&gt;=99,Occurrence!J415*$I$12,INDEX($C$4:$C$102,L415)+(Occurrence!J415-INDEX($D$4:$D$102,L415))/(INDEX($D$4:$D$102,L415+1)-INDEX($D$4:$D$102,L415))*(INDEX($C$4:$C$102,L415+1)-INDEX($C$4:$C$102,L415)))))</f>
        <v/>
      </c>
      <c r="N415" s="12">
        <f>IF(Occurrence!K415&lt;=0,-1,IFERROR(MATCH(Occurrence!K415,$D$4:$D$102,1),0))</f>
        <v/>
      </c>
      <c r="O415" s="9">
        <f>IF(N415&lt;0,0,IF(N415=0,Occurrence!K415*$I$11,IF(N415&gt;=99,Occurrence!K415*$I$12,INDEX($C$4:$C$102,N415)+(Occurrence!K415-INDEX($D$4:$D$102,N415))/(INDEX($D$4:$D$102,N415+1)-INDEX($D$4:$D$102,N415))*(INDEX($C$4:$C$102,N415+1)-INDEX($C$4:$C$102,N415)))))</f>
        <v/>
      </c>
      <c r="P415" s="12">
        <f>IFERROR(MATCH(Data!X415,$F$4:$F$102,1),0)</f>
        <v/>
      </c>
      <c r="Q415" s="9">
        <f>IF(P415=0,Data!X415+$I$13,IF(P415&gt;=99,Data!X415+$I$14,INDEX($E$4:$E$102,P415)+(Data!X415-INDEX($F$4:$F$102,P415))/(INDEX($F$4:$F$102,P415+1)-INDEX($F$4:$F$102,P415))*(INDEX($E$4:$E$102,P415+1)-INDEX($E$4:$E$102,P415))))</f>
        <v/>
      </c>
      <c r="R415" s="12">
        <f>IFERROR(MATCH(Data!Y415,$F$4:$F$102,1),0)</f>
        <v/>
      </c>
      <c r="S415" s="9">
        <f>IF(R415=0,Data!Y415+$I$13,IF(R415&gt;=99,Data!Y415+$I$14,INDEX($E$4:$E$102,R415)+(Data!Y415-INDEX($F$4:$F$102,R415))/(INDEX($F$4:$F$102,R415+1)-INDEX($F$4:$F$102,R415))*(INDEX($E$4:$E$102,R415+1)-INDEX($E$4:$E$102,R415))))</f>
        <v/>
      </c>
    </row>
    <row r="416">
      <c r="K416" s="14">
        <f>Data!A416</f>
        <v/>
      </c>
      <c r="L416" s="12">
        <f>IF(Occurrence!J416&lt;=0,-1,IFERROR(MATCH(Occurrence!J416,$D$4:$D$102,1),0))</f>
        <v/>
      </c>
      <c r="M416" s="9">
        <f>IF(L416&lt;0,0,IF(L416=0,Occurrence!J416*$I$11,IF(L416&gt;=99,Occurrence!J416*$I$12,INDEX($C$4:$C$102,L416)+(Occurrence!J416-INDEX($D$4:$D$102,L416))/(INDEX($D$4:$D$102,L416+1)-INDEX($D$4:$D$102,L416))*(INDEX($C$4:$C$102,L416+1)-INDEX($C$4:$C$102,L416)))))</f>
        <v/>
      </c>
      <c r="N416" s="12">
        <f>IF(Occurrence!K416&lt;=0,-1,IFERROR(MATCH(Occurrence!K416,$D$4:$D$102,1),0))</f>
        <v/>
      </c>
      <c r="O416" s="9">
        <f>IF(N416&lt;0,0,IF(N416=0,Occurrence!K416*$I$11,IF(N416&gt;=99,Occurrence!K416*$I$12,INDEX($C$4:$C$102,N416)+(Occurrence!K416-INDEX($D$4:$D$102,N416))/(INDEX($D$4:$D$102,N416+1)-INDEX($D$4:$D$102,N416))*(INDEX($C$4:$C$102,N416+1)-INDEX($C$4:$C$102,N416)))))</f>
        <v/>
      </c>
      <c r="P416" s="12">
        <f>IFERROR(MATCH(Data!X416,$F$4:$F$102,1),0)</f>
        <v/>
      </c>
      <c r="Q416" s="9">
        <f>IF(P416=0,Data!X416+$I$13,IF(P416&gt;=99,Data!X416+$I$14,INDEX($E$4:$E$102,P416)+(Data!X416-INDEX($F$4:$F$102,P416))/(INDEX($F$4:$F$102,P416+1)-INDEX($F$4:$F$102,P416))*(INDEX($E$4:$E$102,P416+1)-INDEX($E$4:$E$102,P416))))</f>
        <v/>
      </c>
      <c r="R416" s="12">
        <f>IFERROR(MATCH(Data!Y416,$F$4:$F$102,1),0)</f>
        <v/>
      </c>
      <c r="S416" s="9">
        <f>IF(R416=0,Data!Y416+$I$13,IF(R416&gt;=99,Data!Y416+$I$14,INDEX($E$4:$E$102,R416)+(Data!Y416-INDEX($F$4:$F$102,R416))/(INDEX($F$4:$F$102,R416+1)-INDEX($F$4:$F$102,R416))*(INDEX($E$4:$E$102,R416+1)-INDEX($E$4:$E$102,R416))))</f>
        <v/>
      </c>
    </row>
    <row r="417">
      <c r="K417" s="14">
        <f>Data!A417</f>
        <v/>
      </c>
      <c r="L417" s="12">
        <f>IF(Occurrence!J417&lt;=0,-1,IFERROR(MATCH(Occurrence!J417,$D$4:$D$102,1),0))</f>
        <v/>
      </c>
      <c r="M417" s="9">
        <f>IF(L417&lt;0,0,IF(L417=0,Occurrence!J417*$I$11,IF(L417&gt;=99,Occurrence!J417*$I$12,INDEX($C$4:$C$102,L417)+(Occurrence!J417-INDEX($D$4:$D$102,L417))/(INDEX($D$4:$D$102,L417+1)-INDEX($D$4:$D$102,L417))*(INDEX($C$4:$C$102,L417+1)-INDEX($C$4:$C$102,L417)))))</f>
        <v/>
      </c>
      <c r="N417" s="12">
        <f>IF(Occurrence!K417&lt;=0,-1,IFERROR(MATCH(Occurrence!K417,$D$4:$D$102,1),0))</f>
        <v/>
      </c>
      <c r="O417" s="9">
        <f>IF(N417&lt;0,0,IF(N417=0,Occurrence!K417*$I$11,IF(N417&gt;=99,Occurrence!K417*$I$12,INDEX($C$4:$C$102,N417)+(Occurrence!K417-INDEX($D$4:$D$102,N417))/(INDEX($D$4:$D$102,N417+1)-INDEX($D$4:$D$102,N417))*(INDEX($C$4:$C$102,N417+1)-INDEX($C$4:$C$102,N417)))))</f>
        <v/>
      </c>
      <c r="P417" s="12">
        <f>IFERROR(MATCH(Data!X417,$F$4:$F$102,1),0)</f>
        <v/>
      </c>
      <c r="Q417" s="9">
        <f>IF(P417=0,Data!X417+$I$13,IF(P417&gt;=99,Data!X417+$I$14,INDEX($E$4:$E$102,P417)+(Data!X417-INDEX($F$4:$F$102,P417))/(INDEX($F$4:$F$102,P417+1)-INDEX($F$4:$F$102,P417))*(INDEX($E$4:$E$102,P417+1)-INDEX($E$4:$E$102,P417))))</f>
        <v/>
      </c>
      <c r="R417" s="12">
        <f>IFERROR(MATCH(Data!Y417,$F$4:$F$102,1),0)</f>
        <v/>
      </c>
      <c r="S417" s="9">
        <f>IF(R417=0,Data!Y417+$I$13,IF(R417&gt;=99,Data!Y417+$I$14,INDEX($E$4:$E$102,R417)+(Data!Y417-INDEX($F$4:$F$102,R417))/(INDEX($F$4:$F$102,R417+1)-INDEX($F$4:$F$102,R417))*(INDEX($E$4:$E$102,R417+1)-INDEX($E$4:$E$102,R417))))</f>
        <v/>
      </c>
    </row>
    <row r="418">
      <c r="K418" s="14">
        <f>Data!A418</f>
        <v/>
      </c>
      <c r="L418" s="12">
        <f>IF(Occurrence!J418&lt;=0,-1,IFERROR(MATCH(Occurrence!J418,$D$4:$D$102,1),0))</f>
        <v/>
      </c>
      <c r="M418" s="9">
        <f>IF(L418&lt;0,0,IF(L418=0,Occurrence!J418*$I$11,IF(L418&gt;=99,Occurrence!J418*$I$12,INDEX($C$4:$C$102,L418)+(Occurrence!J418-INDEX($D$4:$D$102,L418))/(INDEX($D$4:$D$102,L418+1)-INDEX($D$4:$D$102,L418))*(INDEX($C$4:$C$102,L418+1)-INDEX($C$4:$C$102,L418)))))</f>
        <v/>
      </c>
      <c r="N418" s="12">
        <f>IF(Occurrence!K418&lt;=0,-1,IFERROR(MATCH(Occurrence!K418,$D$4:$D$102,1),0))</f>
        <v/>
      </c>
      <c r="O418" s="9">
        <f>IF(N418&lt;0,0,IF(N418=0,Occurrence!K418*$I$11,IF(N418&gt;=99,Occurrence!K418*$I$12,INDEX($C$4:$C$102,N418)+(Occurrence!K418-INDEX($D$4:$D$102,N418))/(INDEX($D$4:$D$102,N418+1)-INDEX($D$4:$D$102,N418))*(INDEX($C$4:$C$102,N418+1)-INDEX($C$4:$C$102,N418)))))</f>
        <v/>
      </c>
      <c r="P418" s="12">
        <f>IFERROR(MATCH(Data!X418,$F$4:$F$102,1),0)</f>
        <v/>
      </c>
      <c r="Q418" s="9">
        <f>IF(P418=0,Data!X418+$I$13,IF(P418&gt;=99,Data!X418+$I$14,INDEX($E$4:$E$102,P418)+(Data!X418-INDEX($F$4:$F$102,P418))/(INDEX($F$4:$F$102,P418+1)-INDEX($F$4:$F$102,P418))*(INDEX($E$4:$E$102,P418+1)-INDEX($E$4:$E$102,P418))))</f>
        <v/>
      </c>
      <c r="R418" s="12">
        <f>IFERROR(MATCH(Data!Y418,$F$4:$F$102,1),0)</f>
        <v/>
      </c>
      <c r="S418" s="9">
        <f>IF(R418=0,Data!Y418+$I$13,IF(R418&gt;=99,Data!Y418+$I$14,INDEX($E$4:$E$102,R418)+(Data!Y418-INDEX($F$4:$F$102,R418))/(INDEX($F$4:$F$102,R418+1)-INDEX($F$4:$F$102,R418))*(INDEX($E$4:$E$102,R418+1)-INDEX($E$4:$E$102,R418))))</f>
        <v/>
      </c>
    </row>
    <row r="419">
      <c r="K419" s="14">
        <f>Data!A419</f>
        <v/>
      </c>
      <c r="L419" s="12">
        <f>IF(Occurrence!J419&lt;=0,-1,IFERROR(MATCH(Occurrence!J419,$D$4:$D$102,1),0))</f>
        <v/>
      </c>
      <c r="M419" s="9">
        <f>IF(L419&lt;0,0,IF(L419=0,Occurrence!J419*$I$11,IF(L419&gt;=99,Occurrence!J419*$I$12,INDEX($C$4:$C$102,L419)+(Occurrence!J419-INDEX($D$4:$D$102,L419))/(INDEX($D$4:$D$102,L419+1)-INDEX($D$4:$D$102,L419))*(INDEX($C$4:$C$102,L419+1)-INDEX($C$4:$C$102,L419)))))</f>
        <v/>
      </c>
      <c r="N419" s="12">
        <f>IF(Occurrence!K419&lt;=0,-1,IFERROR(MATCH(Occurrence!K419,$D$4:$D$102,1),0))</f>
        <v/>
      </c>
      <c r="O419" s="9">
        <f>IF(N419&lt;0,0,IF(N419=0,Occurrence!K419*$I$11,IF(N419&gt;=99,Occurrence!K419*$I$12,INDEX($C$4:$C$102,N419)+(Occurrence!K419-INDEX($D$4:$D$102,N419))/(INDEX($D$4:$D$102,N419+1)-INDEX($D$4:$D$102,N419))*(INDEX($C$4:$C$102,N419+1)-INDEX($C$4:$C$102,N419)))))</f>
        <v/>
      </c>
      <c r="P419" s="12">
        <f>IFERROR(MATCH(Data!X419,$F$4:$F$102,1),0)</f>
        <v/>
      </c>
      <c r="Q419" s="9">
        <f>IF(P419=0,Data!X419+$I$13,IF(P419&gt;=99,Data!X419+$I$14,INDEX($E$4:$E$102,P419)+(Data!X419-INDEX($F$4:$F$102,P419))/(INDEX($F$4:$F$102,P419+1)-INDEX($F$4:$F$102,P419))*(INDEX($E$4:$E$102,P419+1)-INDEX($E$4:$E$102,P419))))</f>
        <v/>
      </c>
      <c r="R419" s="12">
        <f>IFERROR(MATCH(Data!Y419,$F$4:$F$102,1),0)</f>
        <v/>
      </c>
      <c r="S419" s="9">
        <f>IF(R419=0,Data!Y419+$I$13,IF(R419&gt;=99,Data!Y419+$I$14,INDEX($E$4:$E$102,R419)+(Data!Y419-INDEX($F$4:$F$102,R419))/(INDEX($F$4:$F$102,R419+1)-INDEX($F$4:$F$102,R419))*(INDEX($E$4:$E$102,R419+1)-INDEX($E$4:$E$102,R419))))</f>
        <v/>
      </c>
    </row>
    <row r="420">
      <c r="K420" s="14">
        <f>Data!A420</f>
        <v/>
      </c>
      <c r="L420" s="12">
        <f>IF(Occurrence!J420&lt;=0,-1,IFERROR(MATCH(Occurrence!J420,$D$4:$D$102,1),0))</f>
        <v/>
      </c>
      <c r="M420" s="9">
        <f>IF(L420&lt;0,0,IF(L420=0,Occurrence!J420*$I$11,IF(L420&gt;=99,Occurrence!J420*$I$12,INDEX($C$4:$C$102,L420)+(Occurrence!J420-INDEX($D$4:$D$102,L420))/(INDEX($D$4:$D$102,L420+1)-INDEX($D$4:$D$102,L420))*(INDEX($C$4:$C$102,L420+1)-INDEX($C$4:$C$102,L420)))))</f>
        <v/>
      </c>
      <c r="N420" s="12">
        <f>IF(Occurrence!K420&lt;=0,-1,IFERROR(MATCH(Occurrence!K420,$D$4:$D$102,1),0))</f>
        <v/>
      </c>
      <c r="O420" s="9">
        <f>IF(N420&lt;0,0,IF(N420=0,Occurrence!K420*$I$11,IF(N420&gt;=99,Occurrence!K420*$I$12,INDEX($C$4:$C$102,N420)+(Occurrence!K420-INDEX($D$4:$D$102,N420))/(INDEX($D$4:$D$102,N420+1)-INDEX($D$4:$D$102,N420))*(INDEX($C$4:$C$102,N420+1)-INDEX($C$4:$C$102,N420)))))</f>
        <v/>
      </c>
      <c r="P420" s="12">
        <f>IFERROR(MATCH(Data!X420,$F$4:$F$102,1),0)</f>
        <v/>
      </c>
      <c r="Q420" s="9">
        <f>IF(P420=0,Data!X420+$I$13,IF(P420&gt;=99,Data!X420+$I$14,INDEX($E$4:$E$102,P420)+(Data!X420-INDEX($F$4:$F$102,P420))/(INDEX($F$4:$F$102,P420+1)-INDEX($F$4:$F$102,P420))*(INDEX($E$4:$E$102,P420+1)-INDEX($E$4:$E$102,P420))))</f>
        <v/>
      </c>
      <c r="R420" s="12">
        <f>IFERROR(MATCH(Data!Y420,$F$4:$F$102,1),0)</f>
        <v/>
      </c>
      <c r="S420" s="9">
        <f>IF(R420=0,Data!Y420+$I$13,IF(R420&gt;=99,Data!Y420+$I$14,INDEX($E$4:$E$102,R420)+(Data!Y420-INDEX($F$4:$F$102,R420))/(INDEX($F$4:$F$102,R420+1)-INDEX($F$4:$F$102,R420))*(INDEX($E$4:$E$102,R420+1)-INDEX($E$4:$E$102,R420))))</f>
        <v/>
      </c>
    </row>
    <row r="421">
      <c r="K421" s="14">
        <f>Data!A421</f>
        <v/>
      </c>
      <c r="L421" s="12">
        <f>IF(Occurrence!J421&lt;=0,-1,IFERROR(MATCH(Occurrence!J421,$D$4:$D$102,1),0))</f>
        <v/>
      </c>
      <c r="M421" s="9">
        <f>IF(L421&lt;0,0,IF(L421=0,Occurrence!J421*$I$11,IF(L421&gt;=99,Occurrence!J421*$I$12,INDEX($C$4:$C$102,L421)+(Occurrence!J421-INDEX($D$4:$D$102,L421))/(INDEX($D$4:$D$102,L421+1)-INDEX($D$4:$D$102,L421))*(INDEX($C$4:$C$102,L421+1)-INDEX($C$4:$C$102,L421)))))</f>
        <v/>
      </c>
      <c r="N421" s="12">
        <f>IF(Occurrence!K421&lt;=0,-1,IFERROR(MATCH(Occurrence!K421,$D$4:$D$102,1),0))</f>
        <v/>
      </c>
      <c r="O421" s="9">
        <f>IF(N421&lt;0,0,IF(N421=0,Occurrence!K421*$I$11,IF(N421&gt;=99,Occurrence!K421*$I$12,INDEX($C$4:$C$102,N421)+(Occurrence!K421-INDEX($D$4:$D$102,N421))/(INDEX($D$4:$D$102,N421+1)-INDEX($D$4:$D$102,N421))*(INDEX($C$4:$C$102,N421+1)-INDEX($C$4:$C$102,N421)))))</f>
        <v/>
      </c>
      <c r="P421" s="12">
        <f>IFERROR(MATCH(Data!X421,$F$4:$F$102,1),0)</f>
        <v/>
      </c>
      <c r="Q421" s="9">
        <f>IF(P421=0,Data!X421+$I$13,IF(P421&gt;=99,Data!X421+$I$14,INDEX($E$4:$E$102,P421)+(Data!X421-INDEX($F$4:$F$102,P421))/(INDEX($F$4:$F$102,P421+1)-INDEX($F$4:$F$102,P421))*(INDEX($E$4:$E$102,P421+1)-INDEX($E$4:$E$102,P421))))</f>
        <v/>
      </c>
      <c r="R421" s="12">
        <f>IFERROR(MATCH(Data!Y421,$F$4:$F$102,1),0)</f>
        <v/>
      </c>
      <c r="S421" s="9">
        <f>IF(R421=0,Data!Y421+$I$13,IF(R421&gt;=99,Data!Y421+$I$14,INDEX($E$4:$E$102,R421)+(Data!Y421-INDEX($F$4:$F$102,R421))/(INDEX($F$4:$F$102,R421+1)-INDEX($F$4:$F$102,R421))*(INDEX($E$4:$E$102,R421+1)-INDEX($E$4:$E$102,R421))))</f>
        <v/>
      </c>
    </row>
    <row r="422">
      <c r="K422" s="14">
        <f>Data!A422</f>
        <v/>
      </c>
      <c r="L422" s="12">
        <f>IF(Occurrence!J422&lt;=0,-1,IFERROR(MATCH(Occurrence!J422,$D$4:$D$102,1),0))</f>
        <v/>
      </c>
      <c r="M422" s="9">
        <f>IF(L422&lt;0,0,IF(L422=0,Occurrence!J422*$I$11,IF(L422&gt;=99,Occurrence!J422*$I$12,INDEX($C$4:$C$102,L422)+(Occurrence!J422-INDEX($D$4:$D$102,L422))/(INDEX($D$4:$D$102,L422+1)-INDEX($D$4:$D$102,L422))*(INDEX($C$4:$C$102,L422+1)-INDEX($C$4:$C$102,L422)))))</f>
        <v/>
      </c>
      <c r="N422" s="12">
        <f>IF(Occurrence!K422&lt;=0,-1,IFERROR(MATCH(Occurrence!K422,$D$4:$D$102,1),0))</f>
        <v/>
      </c>
      <c r="O422" s="9">
        <f>IF(N422&lt;0,0,IF(N422=0,Occurrence!K422*$I$11,IF(N422&gt;=99,Occurrence!K422*$I$12,INDEX($C$4:$C$102,N422)+(Occurrence!K422-INDEX($D$4:$D$102,N422))/(INDEX($D$4:$D$102,N422+1)-INDEX($D$4:$D$102,N422))*(INDEX($C$4:$C$102,N422+1)-INDEX($C$4:$C$102,N422)))))</f>
        <v/>
      </c>
      <c r="P422" s="12">
        <f>IFERROR(MATCH(Data!X422,$F$4:$F$102,1),0)</f>
        <v/>
      </c>
      <c r="Q422" s="9">
        <f>IF(P422=0,Data!X422+$I$13,IF(P422&gt;=99,Data!X422+$I$14,INDEX($E$4:$E$102,P422)+(Data!X422-INDEX($F$4:$F$102,P422))/(INDEX($F$4:$F$102,P422+1)-INDEX($F$4:$F$102,P422))*(INDEX($E$4:$E$102,P422+1)-INDEX($E$4:$E$102,P422))))</f>
        <v/>
      </c>
      <c r="R422" s="12">
        <f>IFERROR(MATCH(Data!Y422,$F$4:$F$102,1),0)</f>
        <v/>
      </c>
      <c r="S422" s="9">
        <f>IF(R422=0,Data!Y422+$I$13,IF(R422&gt;=99,Data!Y422+$I$14,INDEX($E$4:$E$102,R422)+(Data!Y422-INDEX($F$4:$F$102,R422))/(INDEX($F$4:$F$102,R422+1)-INDEX($F$4:$F$102,R422))*(INDEX($E$4:$E$102,R422+1)-INDEX($E$4:$E$102,R422))))</f>
        <v/>
      </c>
    </row>
    <row r="423">
      <c r="K423" s="14">
        <f>Data!A423</f>
        <v/>
      </c>
      <c r="L423" s="12">
        <f>IF(Occurrence!J423&lt;=0,-1,IFERROR(MATCH(Occurrence!J423,$D$4:$D$102,1),0))</f>
        <v/>
      </c>
      <c r="M423" s="9">
        <f>IF(L423&lt;0,0,IF(L423=0,Occurrence!J423*$I$11,IF(L423&gt;=99,Occurrence!J423*$I$12,INDEX($C$4:$C$102,L423)+(Occurrence!J423-INDEX($D$4:$D$102,L423))/(INDEX($D$4:$D$102,L423+1)-INDEX($D$4:$D$102,L423))*(INDEX($C$4:$C$102,L423+1)-INDEX($C$4:$C$102,L423)))))</f>
        <v/>
      </c>
      <c r="N423" s="12">
        <f>IF(Occurrence!K423&lt;=0,-1,IFERROR(MATCH(Occurrence!K423,$D$4:$D$102,1),0))</f>
        <v/>
      </c>
      <c r="O423" s="9">
        <f>IF(N423&lt;0,0,IF(N423=0,Occurrence!K423*$I$11,IF(N423&gt;=99,Occurrence!K423*$I$12,INDEX($C$4:$C$102,N423)+(Occurrence!K423-INDEX($D$4:$D$102,N423))/(INDEX($D$4:$D$102,N423+1)-INDEX($D$4:$D$102,N423))*(INDEX($C$4:$C$102,N423+1)-INDEX($C$4:$C$102,N423)))))</f>
        <v/>
      </c>
      <c r="P423" s="12">
        <f>IFERROR(MATCH(Data!X423,$F$4:$F$102,1),0)</f>
        <v/>
      </c>
      <c r="Q423" s="9">
        <f>IF(P423=0,Data!X423+$I$13,IF(P423&gt;=99,Data!X423+$I$14,INDEX($E$4:$E$102,P423)+(Data!X423-INDEX($F$4:$F$102,P423))/(INDEX($F$4:$F$102,P423+1)-INDEX($F$4:$F$102,P423))*(INDEX($E$4:$E$102,P423+1)-INDEX($E$4:$E$102,P423))))</f>
        <v/>
      </c>
      <c r="R423" s="12">
        <f>IFERROR(MATCH(Data!Y423,$F$4:$F$102,1),0)</f>
        <v/>
      </c>
      <c r="S423" s="9">
        <f>IF(R423=0,Data!Y423+$I$13,IF(R423&gt;=99,Data!Y423+$I$14,INDEX($E$4:$E$102,R423)+(Data!Y423-INDEX($F$4:$F$102,R423))/(INDEX($F$4:$F$102,R423+1)-INDEX($F$4:$F$102,R423))*(INDEX($E$4:$E$102,R423+1)-INDEX($E$4:$E$102,R423))))</f>
        <v/>
      </c>
    </row>
    <row r="424">
      <c r="K424" s="14">
        <f>Data!A424</f>
        <v/>
      </c>
      <c r="L424" s="12">
        <f>IF(Occurrence!J424&lt;=0,-1,IFERROR(MATCH(Occurrence!J424,$D$4:$D$102,1),0))</f>
        <v/>
      </c>
      <c r="M424" s="9">
        <f>IF(L424&lt;0,0,IF(L424=0,Occurrence!J424*$I$11,IF(L424&gt;=99,Occurrence!J424*$I$12,INDEX($C$4:$C$102,L424)+(Occurrence!J424-INDEX($D$4:$D$102,L424))/(INDEX($D$4:$D$102,L424+1)-INDEX($D$4:$D$102,L424))*(INDEX($C$4:$C$102,L424+1)-INDEX($C$4:$C$102,L424)))))</f>
        <v/>
      </c>
      <c r="N424" s="12">
        <f>IF(Occurrence!K424&lt;=0,-1,IFERROR(MATCH(Occurrence!K424,$D$4:$D$102,1),0))</f>
        <v/>
      </c>
      <c r="O424" s="9">
        <f>IF(N424&lt;0,0,IF(N424=0,Occurrence!K424*$I$11,IF(N424&gt;=99,Occurrence!K424*$I$12,INDEX($C$4:$C$102,N424)+(Occurrence!K424-INDEX($D$4:$D$102,N424))/(INDEX($D$4:$D$102,N424+1)-INDEX($D$4:$D$102,N424))*(INDEX($C$4:$C$102,N424+1)-INDEX($C$4:$C$102,N424)))))</f>
        <v/>
      </c>
      <c r="P424" s="12">
        <f>IFERROR(MATCH(Data!X424,$F$4:$F$102,1),0)</f>
        <v/>
      </c>
      <c r="Q424" s="9">
        <f>IF(P424=0,Data!X424+$I$13,IF(P424&gt;=99,Data!X424+$I$14,INDEX($E$4:$E$102,P424)+(Data!X424-INDEX($F$4:$F$102,P424))/(INDEX($F$4:$F$102,P424+1)-INDEX($F$4:$F$102,P424))*(INDEX($E$4:$E$102,P424+1)-INDEX($E$4:$E$102,P424))))</f>
        <v/>
      </c>
      <c r="R424" s="12">
        <f>IFERROR(MATCH(Data!Y424,$F$4:$F$102,1),0)</f>
        <v/>
      </c>
      <c r="S424" s="9">
        <f>IF(R424=0,Data!Y424+$I$13,IF(R424&gt;=99,Data!Y424+$I$14,INDEX($E$4:$E$102,R424)+(Data!Y424-INDEX($F$4:$F$102,R424))/(INDEX($F$4:$F$102,R424+1)-INDEX($F$4:$F$102,R424))*(INDEX($E$4:$E$102,R424+1)-INDEX($E$4:$E$102,R424))))</f>
        <v/>
      </c>
    </row>
    <row r="425">
      <c r="K425" s="14">
        <f>Data!A425</f>
        <v/>
      </c>
      <c r="L425" s="12">
        <f>IF(Occurrence!J425&lt;=0,-1,IFERROR(MATCH(Occurrence!J425,$D$4:$D$102,1),0))</f>
        <v/>
      </c>
      <c r="M425" s="9">
        <f>IF(L425&lt;0,0,IF(L425=0,Occurrence!J425*$I$11,IF(L425&gt;=99,Occurrence!J425*$I$12,INDEX($C$4:$C$102,L425)+(Occurrence!J425-INDEX($D$4:$D$102,L425))/(INDEX($D$4:$D$102,L425+1)-INDEX($D$4:$D$102,L425))*(INDEX($C$4:$C$102,L425+1)-INDEX($C$4:$C$102,L425)))))</f>
        <v/>
      </c>
      <c r="N425" s="12">
        <f>IF(Occurrence!K425&lt;=0,-1,IFERROR(MATCH(Occurrence!K425,$D$4:$D$102,1),0))</f>
        <v/>
      </c>
      <c r="O425" s="9">
        <f>IF(N425&lt;0,0,IF(N425=0,Occurrence!K425*$I$11,IF(N425&gt;=99,Occurrence!K425*$I$12,INDEX($C$4:$C$102,N425)+(Occurrence!K425-INDEX($D$4:$D$102,N425))/(INDEX($D$4:$D$102,N425+1)-INDEX($D$4:$D$102,N425))*(INDEX($C$4:$C$102,N425+1)-INDEX($C$4:$C$102,N425)))))</f>
        <v/>
      </c>
      <c r="P425" s="12">
        <f>IFERROR(MATCH(Data!X425,$F$4:$F$102,1),0)</f>
        <v/>
      </c>
      <c r="Q425" s="9">
        <f>IF(P425=0,Data!X425+$I$13,IF(P425&gt;=99,Data!X425+$I$14,INDEX($E$4:$E$102,P425)+(Data!X425-INDEX($F$4:$F$102,P425))/(INDEX($F$4:$F$102,P425+1)-INDEX($F$4:$F$102,P425))*(INDEX($E$4:$E$102,P425+1)-INDEX($E$4:$E$102,P425))))</f>
        <v/>
      </c>
      <c r="R425" s="12">
        <f>IFERROR(MATCH(Data!Y425,$F$4:$F$102,1),0)</f>
        <v/>
      </c>
      <c r="S425" s="9">
        <f>IF(R425=0,Data!Y425+$I$13,IF(R425&gt;=99,Data!Y425+$I$14,INDEX($E$4:$E$102,R425)+(Data!Y425-INDEX($F$4:$F$102,R425))/(INDEX($F$4:$F$102,R425+1)-INDEX($F$4:$F$102,R425))*(INDEX($E$4:$E$102,R425+1)-INDEX($E$4:$E$102,R425))))</f>
        <v/>
      </c>
    </row>
    <row r="426">
      <c r="K426" s="14">
        <f>Data!A426</f>
        <v/>
      </c>
      <c r="L426" s="12">
        <f>IF(Occurrence!J426&lt;=0,-1,IFERROR(MATCH(Occurrence!J426,$D$4:$D$102,1),0))</f>
        <v/>
      </c>
      <c r="M426" s="9">
        <f>IF(L426&lt;0,0,IF(L426=0,Occurrence!J426*$I$11,IF(L426&gt;=99,Occurrence!J426*$I$12,INDEX($C$4:$C$102,L426)+(Occurrence!J426-INDEX($D$4:$D$102,L426))/(INDEX($D$4:$D$102,L426+1)-INDEX($D$4:$D$102,L426))*(INDEX($C$4:$C$102,L426+1)-INDEX($C$4:$C$102,L426)))))</f>
        <v/>
      </c>
      <c r="N426" s="12">
        <f>IF(Occurrence!K426&lt;=0,-1,IFERROR(MATCH(Occurrence!K426,$D$4:$D$102,1),0))</f>
        <v/>
      </c>
      <c r="O426" s="9">
        <f>IF(N426&lt;0,0,IF(N426=0,Occurrence!K426*$I$11,IF(N426&gt;=99,Occurrence!K426*$I$12,INDEX($C$4:$C$102,N426)+(Occurrence!K426-INDEX($D$4:$D$102,N426))/(INDEX($D$4:$D$102,N426+1)-INDEX($D$4:$D$102,N426))*(INDEX($C$4:$C$102,N426+1)-INDEX($C$4:$C$102,N426)))))</f>
        <v/>
      </c>
      <c r="P426" s="12">
        <f>IFERROR(MATCH(Data!X426,$F$4:$F$102,1),0)</f>
        <v/>
      </c>
      <c r="Q426" s="9">
        <f>IF(P426=0,Data!X426+$I$13,IF(P426&gt;=99,Data!X426+$I$14,INDEX($E$4:$E$102,P426)+(Data!X426-INDEX($F$4:$F$102,P426))/(INDEX($F$4:$F$102,P426+1)-INDEX($F$4:$F$102,P426))*(INDEX($E$4:$E$102,P426+1)-INDEX($E$4:$E$102,P426))))</f>
        <v/>
      </c>
      <c r="R426" s="12">
        <f>IFERROR(MATCH(Data!Y426,$F$4:$F$102,1),0)</f>
        <v/>
      </c>
      <c r="S426" s="9">
        <f>IF(R426=0,Data!Y426+$I$13,IF(R426&gt;=99,Data!Y426+$I$14,INDEX($E$4:$E$102,R426)+(Data!Y426-INDEX($F$4:$F$102,R426))/(INDEX($F$4:$F$102,R426+1)-INDEX($F$4:$F$102,R426))*(INDEX($E$4:$E$102,R426+1)-INDEX($E$4:$E$102,R426))))</f>
        <v/>
      </c>
    </row>
    <row r="427">
      <c r="K427" s="14">
        <f>Data!A427</f>
        <v/>
      </c>
      <c r="L427" s="12">
        <f>IF(Occurrence!J427&lt;=0,-1,IFERROR(MATCH(Occurrence!J427,$D$4:$D$102,1),0))</f>
        <v/>
      </c>
      <c r="M427" s="9">
        <f>IF(L427&lt;0,0,IF(L427=0,Occurrence!J427*$I$11,IF(L427&gt;=99,Occurrence!J427*$I$12,INDEX($C$4:$C$102,L427)+(Occurrence!J427-INDEX($D$4:$D$102,L427))/(INDEX($D$4:$D$102,L427+1)-INDEX($D$4:$D$102,L427))*(INDEX($C$4:$C$102,L427+1)-INDEX($C$4:$C$102,L427)))))</f>
        <v/>
      </c>
      <c r="N427" s="12">
        <f>IF(Occurrence!K427&lt;=0,-1,IFERROR(MATCH(Occurrence!K427,$D$4:$D$102,1),0))</f>
        <v/>
      </c>
      <c r="O427" s="9">
        <f>IF(N427&lt;0,0,IF(N427=0,Occurrence!K427*$I$11,IF(N427&gt;=99,Occurrence!K427*$I$12,INDEX($C$4:$C$102,N427)+(Occurrence!K427-INDEX($D$4:$D$102,N427))/(INDEX($D$4:$D$102,N427+1)-INDEX($D$4:$D$102,N427))*(INDEX($C$4:$C$102,N427+1)-INDEX($C$4:$C$102,N427)))))</f>
        <v/>
      </c>
      <c r="P427" s="12">
        <f>IFERROR(MATCH(Data!X427,$F$4:$F$102,1),0)</f>
        <v/>
      </c>
      <c r="Q427" s="9">
        <f>IF(P427=0,Data!X427+$I$13,IF(P427&gt;=99,Data!X427+$I$14,INDEX($E$4:$E$102,P427)+(Data!X427-INDEX($F$4:$F$102,P427))/(INDEX($F$4:$F$102,P427+1)-INDEX($F$4:$F$102,P427))*(INDEX($E$4:$E$102,P427+1)-INDEX($E$4:$E$102,P427))))</f>
        <v/>
      </c>
      <c r="R427" s="12">
        <f>IFERROR(MATCH(Data!Y427,$F$4:$F$102,1),0)</f>
        <v/>
      </c>
      <c r="S427" s="9">
        <f>IF(R427=0,Data!Y427+$I$13,IF(R427&gt;=99,Data!Y427+$I$14,INDEX($E$4:$E$102,R427)+(Data!Y427-INDEX($F$4:$F$102,R427))/(INDEX($F$4:$F$102,R427+1)-INDEX($F$4:$F$102,R427))*(INDEX($E$4:$E$102,R427+1)-INDEX($E$4:$E$102,R427))))</f>
        <v/>
      </c>
    </row>
    <row r="428">
      <c r="K428" s="14">
        <f>Data!A428</f>
        <v/>
      </c>
      <c r="L428" s="12">
        <f>IF(Occurrence!J428&lt;=0,-1,IFERROR(MATCH(Occurrence!J428,$D$4:$D$102,1),0))</f>
        <v/>
      </c>
      <c r="M428" s="9">
        <f>IF(L428&lt;0,0,IF(L428=0,Occurrence!J428*$I$11,IF(L428&gt;=99,Occurrence!J428*$I$12,INDEX($C$4:$C$102,L428)+(Occurrence!J428-INDEX($D$4:$D$102,L428))/(INDEX($D$4:$D$102,L428+1)-INDEX($D$4:$D$102,L428))*(INDEX($C$4:$C$102,L428+1)-INDEX($C$4:$C$102,L428)))))</f>
        <v/>
      </c>
      <c r="N428" s="12">
        <f>IF(Occurrence!K428&lt;=0,-1,IFERROR(MATCH(Occurrence!K428,$D$4:$D$102,1),0))</f>
        <v/>
      </c>
      <c r="O428" s="9">
        <f>IF(N428&lt;0,0,IF(N428=0,Occurrence!K428*$I$11,IF(N428&gt;=99,Occurrence!K428*$I$12,INDEX($C$4:$C$102,N428)+(Occurrence!K428-INDEX($D$4:$D$102,N428))/(INDEX($D$4:$D$102,N428+1)-INDEX($D$4:$D$102,N428))*(INDEX($C$4:$C$102,N428+1)-INDEX($C$4:$C$102,N428)))))</f>
        <v/>
      </c>
      <c r="P428" s="12">
        <f>IFERROR(MATCH(Data!X428,$F$4:$F$102,1),0)</f>
        <v/>
      </c>
      <c r="Q428" s="9">
        <f>IF(P428=0,Data!X428+$I$13,IF(P428&gt;=99,Data!X428+$I$14,INDEX($E$4:$E$102,P428)+(Data!X428-INDEX($F$4:$F$102,P428))/(INDEX($F$4:$F$102,P428+1)-INDEX($F$4:$F$102,P428))*(INDEX($E$4:$E$102,P428+1)-INDEX($E$4:$E$102,P428))))</f>
        <v/>
      </c>
      <c r="R428" s="12">
        <f>IFERROR(MATCH(Data!Y428,$F$4:$F$102,1),0)</f>
        <v/>
      </c>
      <c r="S428" s="9">
        <f>IF(R428=0,Data!Y428+$I$13,IF(R428&gt;=99,Data!Y428+$I$14,INDEX($E$4:$E$102,R428)+(Data!Y428-INDEX($F$4:$F$102,R428))/(INDEX($F$4:$F$102,R428+1)-INDEX($F$4:$F$102,R428))*(INDEX($E$4:$E$102,R428+1)-INDEX($E$4:$E$102,R428))))</f>
        <v/>
      </c>
    </row>
    <row r="429">
      <c r="K429" s="14">
        <f>Data!A429</f>
        <v/>
      </c>
      <c r="L429" s="12">
        <f>IF(Occurrence!J429&lt;=0,-1,IFERROR(MATCH(Occurrence!J429,$D$4:$D$102,1),0))</f>
        <v/>
      </c>
      <c r="M429" s="9">
        <f>IF(L429&lt;0,0,IF(L429=0,Occurrence!J429*$I$11,IF(L429&gt;=99,Occurrence!J429*$I$12,INDEX($C$4:$C$102,L429)+(Occurrence!J429-INDEX($D$4:$D$102,L429))/(INDEX($D$4:$D$102,L429+1)-INDEX($D$4:$D$102,L429))*(INDEX($C$4:$C$102,L429+1)-INDEX($C$4:$C$102,L429)))))</f>
        <v/>
      </c>
      <c r="N429" s="12">
        <f>IF(Occurrence!K429&lt;=0,-1,IFERROR(MATCH(Occurrence!K429,$D$4:$D$102,1),0))</f>
        <v/>
      </c>
      <c r="O429" s="9">
        <f>IF(N429&lt;0,0,IF(N429=0,Occurrence!K429*$I$11,IF(N429&gt;=99,Occurrence!K429*$I$12,INDEX($C$4:$C$102,N429)+(Occurrence!K429-INDEX($D$4:$D$102,N429))/(INDEX($D$4:$D$102,N429+1)-INDEX($D$4:$D$102,N429))*(INDEX($C$4:$C$102,N429+1)-INDEX($C$4:$C$102,N429)))))</f>
        <v/>
      </c>
      <c r="P429" s="12">
        <f>IFERROR(MATCH(Data!X429,$F$4:$F$102,1),0)</f>
        <v/>
      </c>
      <c r="Q429" s="9">
        <f>IF(P429=0,Data!X429+$I$13,IF(P429&gt;=99,Data!X429+$I$14,INDEX($E$4:$E$102,P429)+(Data!X429-INDEX($F$4:$F$102,P429))/(INDEX($F$4:$F$102,P429+1)-INDEX($F$4:$F$102,P429))*(INDEX($E$4:$E$102,P429+1)-INDEX($E$4:$E$102,P429))))</f>
        <v/>
      </c>
      <c r="R429" s="12">
        <f>IFERROR(MATCH(Data!Y429,$F$4:$F$102,1),0)</f>
        <v/>
      </c>
      <c r="S429" s="9">
        <f>IF(R429=0,Data!Y429+$I$13,IF(R429&gt;=99,Data!Y429+$I$14,INDEX($E$4:$E$102,R429)+(Data!Y429-INDEX($F$4:$F$102,R429))/(INDEX($F$4:$F$102,R429+1)-INDEX($F$4:$F$102,R429))*(INDEX($E$4:$E$102,R429+1)-INDEX($E$4:$E$102,R429))))</f>
        <v/>
      </c>
    </row>
    <row r="430">
      <c r="K430" s="14">
        <f>Data!A430</f>
        <v/>
      </c>
      <c r="L430" s="12">
        <f>IF(Occurrence!J430&lt;=0,-1,IFERROR(MATCH(Occurrence!J430,$D$4:$D$102,1),0))</f>
        <v/>
      </c>
      <c r="M430" s="9">
        <f>IF(L430&lt;0,0,IF(L430=0,Occurrence!J430*$I$11,IF(L430&gt;=99,Occurrence!J430*$I$12,INDEX($C$4:$C$102,L430)+(Occurrence!J430-INDEX($D$4:$D$102,L430))/(INDEX($D$4:$D$102,L430+1)-INDEX($D$4:$D$102,L430))*(INDEX($C$4:$C$102,L430+1)-INDEX($C$4:$C$102,L430)))))</f>
        <v/>
      </c>
      <c r="N430" s="12">
        <f>IF(Occurrence!K430&lt;=0,-1,IFERROR(MATCH(Occurrence!K430,$D$4:$D$102,1),0))</f>
        <v/>
      </c>
      <c r="O430" s="9">
        <f>IF(N430&lt;0,0,IF(N430=0,Occurrence!K430*$I$11,IF(N430&gt;=99,Occurrence!K430*$I$12,INDEX($C$4:$C$102,N430)+(Occurrence!K430-INDEX($D$4:$D$102,N430))/(INDEX($D$4:$D$102,N430+1)-INDEX($D$4:$D$102,N430))*(INDEX($C$4:$C$102,N430+1)-INDEX($C$4:$C$102,N430)))))</f>
        <v/>
      </c>
      <c r="P430" s="12">
        <f>IFERROR(MATCH(Data!X430,$F$4:$F$102,1),0)</f>
        <v/>
      </c>
      <c r="Q430" s="9">
        <f>IF(P430=0,Data!X430+$I$13,IF(P430&gt;=99,Data!X430+$I$14,INDEX($E$4:$E$102,P430)+(Data!X430-INDEX($F$4:$F$102,P430))/(INDEX($F$4:$F$102,P430+1)-INDEX($F$4:$F$102,P430))*(INDEX($E$4:$E$102,P430+1)-INDEX($E$4:$E$102,P430))))</f>
        <v/>
      </c>
      <c r="R430" s="12">
        <f>IFERROR(MATCH(Data!Y430,$F$4:$F$102,1),0)</f>
        <v/>
      </c>
      <c r="S430" s="9">
        <f>IF(R430=0,Data!Y430+$I$13,IF(R430&gt;=99,Data!Y430+$I$14,INDEX($E$4:$E$102,R430)+(Data!Y430-INDEX($F$4:$F$102,R430))/(INDEX($F$4:$F$102,R430+1)-INDEX($F$4:$F$102,R430))*(INDEX($E$4:$E$102,R430+1)-INDEX($E$4:$E$102,R430))))</f>
        <v/>
      </c>
    </row>
    <row r="431">
      <c r="K431" s="14">
        <f>Data!A431</f>
        <v/>
      </c>
      <c r="L431" s="12">
        <f>IF(Occurrence!J431&lt;=0,-1,IFERROR(MATCH(Occurrence!J431,$D$4:$D$102,1),0))</f>
        <v/>
      </c>
      <c r="M431" s="9">
        <f>IF(L431&lt;0,0,IF(L431=0,Occurrence!J431*$I$11,IF(L431&gt;=99,Occurrence!J431*$I$12,INDEX($C$4:$C$102,L431)+(Occurrence!J431-INDEX($D$4:$D$102,L431))/(INDEX($D$4:$D$102,L431+1)-INDEX($D$4:$D$102,L431))*(INDEX($C$4:$C$102,L431+1)-INDEX($C$4:$C$102,L431)))))</f>
        <v/>
      </c>
      <c r="N431" s="12">
        <f>IF(Occurrence!K431&lt;=0,-1,IFERROR(MATCH(Occurrence!K431,$D$4:$D$102,1),0))</f>
        <v/>
      </c>
      <c r="O431" s="9">
        <f>IF(N431&lt;0,0,IF(N431=0,Occurrence!K431*$I$11,IF(N431&gt;=99,Occurrence!K431*$I$12,INDEX($C$4:$C$102,N431)+(Occurrence!K431-INDEX($D$4:$D$102,N431))/(INDEX($D$4:$D$102,N431+1)-INDEX($D$4:$D$102,N431))*(INDEX($C$4:$C$102,N431+1)-INDEX($C$4:$C$102,N431)))))</f>
        <v/>
      </c>
      <c r="P431" s="12">
        <f>IFERROR(MATCH(Data!X431,$F$4:$F$102,1),0)</f>
        <v/>
      </c>
      <c r="Q431" s="9">
        <f>IF(P431=0,Data!X431+$I$13,IF(P431&gt;=99,Data!X431+$I$14,INDEX($E$4:$E$102,P431)+(Data!X431-INDEX($F$4:$F$102,P431))/(INDEX($F$4:$F$102,P431+1)-INDEX($F$4:$F$102,P431))*(INDEX($E$4:$E$102,P431+1)-INDEX($E$4:$E$102,P431))))</f>
        <v/>
      </c>
      <c r="R431" s="12">
        <f>IFERROR(MATCH(Data!Y431,$F$4:$F$102,1),0)</f>
        <v/>
      </c>
      <c r="S431" s="9">
        <f>IF(R431=0,Data!Y431+$I$13,IF(R431&gt;=99,Data!Y431+$I$14,INDEX($E$4:$E$102,R431)+(Data!Y431-INDEX($F$4:$F$102,R431))/(INDEX($F$4:$F$102,R431+1)-INDEX($F$4:$F$102,R431))*(INDEX($E$4:$E$102,R431+1)-INDEX($E$4:$E$102,R431))))</f>
        <v/>
      </c>
    </row>
    <row r="432">
      <c r="K432" s="14">
        <f>Data!A432</f>
        <v/>
      </c>
      <c r="L432" s="12">
        <f>IF(Occurrence!J432&lt;=0,-1,IFERROR(MATCH(Occurrence!J432,$D$4:$D$102,1),0))</f>
        <v/>
      </c>
      <c r="M432" s="9">
        <f>IF(L432&lt;0,0,IF(L432=0,Occurrence!J432*$I$11,IF(L432&gt;=99,Occurrence!J432*$I$12,INDEX($C$4:$C$102,L432)+(Occurrence!J432-INDEX($D$4:$D$102,L432))/(INDEX($D$4:$D$102,L432+1)-INDEX($D$4:$D$102,L432))*(INDEX($C$4:$C$102,L432+1)-INDEX($C$4:$C$102,L432)))))</f>
        <v/>
      </c>
      <c r="N432" s="12">
        <f>IF(Occurrence!K432&lt;=0,-1,IFERROR(MATCH(Occurrence!K432,$D$4:$D$102,1),0))</f>
        <v/>
      </c>
      <c r="O432" s="9">
        <f>IF(N432&lt;0,0,IF(N432=0,Occurrence!K432*$I$11,IF(N432&gt;=99,Occurrence!K432*$I$12,INDEX($C$4:$C$102,N432)+(Occurrence!K432-INDEX($D$4:$D$102,N432))/(INDEX($D$4:$D$102,N432+1)-INDEX($D$4:$D$102,N432))*(INDEX($C$4:$C$102,N432+1)-INDEX($C$4:$C$102,N432)))))</f>
        <v/>
      </c>
      <c r="P432" s="12">
        <f>IFERROR(MATCH(Data!X432,$F$4:$F$102,1),0)</f>
        <v/>
      </c>
      <c r="Q432" s="9">
        <f>IF(P432=0,Data!X432+$I$13,IF(P432&gt;=99,Data!X432+$I$14,INDEX($E$4:$E$102,P432)+(Data!X432-INDEX($F$4:$F$102,P432))/(INDEX($F$4:$F$102,P432+1)-INDEX($F$4:$F$102,P432))*(INDEX($E$4:$E$102,P432+1)-INDEX($E$4:$E$102,P432))))</f>
        <v/>
      </c>
      <c r="R432" s="12">
        <f>IFERROR(MATCH(Data!Y432,$F$4:$F$102,1),0)</f>
        <v/>
      </c>
      <c r="S432" s="9">
        <f>IF(R432=0,Data!Y432+$I$13,IF(R432&gt;=99,Data!Y432+$I$14,INDEX($E$4:$E$102,R432)+(Data!Y432-INDEX($F$4:$F$102,R432))/(INDEX($F$4:$F$102,R432+1)-INDEX($F$4:$F$102,R432))*(INDEX($E$4:$E$102,R432+1)-INDEX($E$4:$E$102,R432))))</f>
        <v/>
      </c>
    </row>
    <row r="433">
      <c r="K433" s="14">
        <f>Data!A433</f>
        <v/>
      </c>
      <c r="L433" s="12">
        <f>IF(Occurrence!J433&lt;=0,-1,IFERROR(MATCH(Occurrence!J433,$D$4:$D$102,1),0))</f>
        <v/>
      </c>
      <c r="M433" s="9">
        <f>IF(L433&lt;0,0,IF(L433=0,Occurrence!J433*$I$11,IF(L433&gt;=99,Occurrence!J433*$I$12,INDEX($C$4:$C$102,L433)+(Occurrence!J433-INDEX($D$4:$D$102,L433))/(INDEX($D$4:$D$102,L433+1)-INDEX($D$4:$D$102,L433))*(INDEX($C$4:$C$102,L433+1)-INDEX($C$4:$C$102,L433)))))</f>
        <v/>
      </c>
      <c r="N433" s="12">
        <f>IF(Occurrence!K433&lt;=0,-1,IFERROR(MATCH(Occurrence!K433,$D$4:$D$102,1),0))</f>
        <v/>
      </c>
      <c r="O433" s="9">
        <f>IF(N433&lt;0,0,IF(N433=0,Occurrence!K433*$I$11,IF(N433&gt;=99,Occurrence!K433*$I$12,INDEX($C$4:$C$102,N433)+(Occurrence!K433-INDEX($D$4:$D$102,N433))/(INDEX($D$4:$D$102,N433+1)-INDEX($D$4:$D$102,N433))*(INDEX($C$4:$C$102,N433+1)-INDEX($C$4:$C$102,N433)))))</f>
        <v/>
      </c>
      <c r="P433" s="12">
        <f>IFERROR(MATCH(Data!X433,$F$4:$F$102,1),0)</f>
        <v/>
      </c>
      <c r="Q433" s="9">
        <f>IF(P433=0,Data!X433+$I$13,IF(P433&gt;=99,Data!X433+$I$14,INDEX($E$4:$E$102,P433)+(Data!X433-INDEX($F$4:$F$102,P433))/(INDEX($F$4:$F$102,P433+1)-INDEX($F$4:$F$102,P433))*(INDEX($E$4:$E$102,P433+1)-INDEX($E$4:$E$102,P433))))</f>
        <v/>
      </c>
      <c r="R433" s="12">
        <f>IFERROR(MATCH(Data!Y433,$F$4:$F$102,1),0)</f>
        <v/>
      </c>
      <c r="S433" s="9">
        <f>IF(R433=0,Data!Y433+$I$13,IF(R433&gt;=99,Data!Y433+$I$14,INDEX($E$4:$E$102,R433)+(Data!Y433-INDEX($F$4:$F$102,R433))/(INDEX($F$4:$F$102,R433+1)-INDEX($F$4:$F$102,R433))*(INDEX($E$4:$E$102,R433+1)-INDEX($E$4:$E$102,R433))))</f>
        <v/>
      </c>
    </row>
    <row r="434">
      <c r="K434" s="14">
        <f>Data!A434</f>
        <v/>
      </c>
      <c r="L434" s="12">
        <f>IF(Occurrence!J434&lt;=0,-1,IFERROR(MATCH(Occurrence!J434,$D$4:$D$102,1),0))</f>
        <v/>
      </c>
      <c r="M434" s="9">
        <f>IF(L434&lt;0,0,IF(L434=0,Occurrence!J434*$I$11,IF(L434&gt;=99,Occurrence!J434*$I$12,INDEX($C$4:$C$102,L434)+(Occurrence!J434-INDEX($D$4:$D$102,L434))/(INDEX($D$4:$D$102,L434+1)-INDEX($D$4:$D$102,L434))*(INDEX($C$4:$C$102,L434+1)-INDEX($C$4:$C$102,L434)))))</f>
        <v/>
      </c>
      <c r="N434" s="12">
        <f>IF(Occurrence!K434&lt;=0,-1,IFERROR(MATCH(Occurrence!K434,$D$4:$D$102,1),0))</f>
        <v/>
      </c>
      <c r="O434" s="9">
        <f>IF(N434&lt;0,0,IF(N434=0,Occurrence!K434*$I$11,IF(N434&gt;=99,Occurrence!K434*$I$12,INDEX($C$4:$C$102,N434)+(Occurrence!K434-INDEX($D$4:$D$102,N434))/(INDEX($D$4:$D$102,N434+1)-INDEX($D$4:$D$102,N434))*(INDEX($C$4:$C$102,N434+1)-INDEX($C$4:$C$102,N434)))))</f>
        <v/>
      </c>
      <c r="P434" s="12">
        <f>IFERROR(MATCH(Data!X434,$F$4:$F$102,1),0)</f>
        <v/>
      </c>
      <c r="Q434" s="9">
        <f>IF(P434=0,Data!X434+$I$13,IF(P434&gt;=99,Data!X434+$I$14,INDEX($E$4:$E$102,P434)+(Data!X434-INDEX($F$4:$F$102,P434))/(INDEX($F$4:$F$102,P434+1)-INDEX($F$4:$F$102,P434))*(INDEX($E$4:$E$102,P434+1)-INDEX($E$4:$E$102,P434))))</f>
        <v/>
      </c>
      <c r="R434" s="12">
        <f>IFERROR(MATCH(Data!Y434,$F$4:$F$102,1),0)</f>
        <v/>
      </c>
      <c r="S434" s="9">
        <f>IF(R434=0,Data!Y434+$I$13,IF(R434&gt;=99,Data!Y434+$I$14,INDEX($E$4:$E$102,R434)+(Data!Y434-INDEX($F$4:$F$102,R434))/(INDEX($F$4:$F$102,R434+1)-INDEX($F$4:$F$102,R434))*(INDEX($E$4:$E$102,R434+1)-INDEX($E$4:$E$102,R434))))</f>
        <v/>
      </c>
    </row>
    <row r="435">
      <c r="K435" s="14">
        <f>Data!A435</f>
        <v/>
      </c>
      <c r="L435" s="12">
        <f>IF(Occurrence!J435&lt;=0,-1,IFERROR(MATCH(Occurrence!J435,$D$4:$D$102,1),0))</f>
        <v/>
      </c>
      <c r="M435" s="9">
        <f>IF(L435&lt;0,0,IF(L435=0,Occurrence!J435*$I$11,IF(L435&gt;=99,Occurrence!J435*$I$12,INDEX($C$4:$C$102,L435)+(Occurrence!J435-INDEX($D$4:$D$102,L435))/(INDEX($D$4:$D$102,L435+1)-INDEX($D$4:$D$102,L435))*(INDEX($C$4:$C$102,L435+1)-INDEX($C$4:$C$102,L435)))))</f>
        <v/>
      </c>
      <c r="N435" s="12">
        <f>IF(Occurrence!K435&lt;=0,-1,IFERROR(MATCH(Occurrence!K435,$D$4:$D$102,1),0))</f>
        <v/>
      </c>
      <c r="O435" s="9">
        <f>IF(N435&lt;0,0,IF(N435=0,Occurrence!K435*$I$11,IF(N435&gt;=99,Occurrence!K435*$I$12,INDEX($C$4:$C$102,N435)+(Occurrence!K435-INDEX($D$4:$D$102,N435))/(INDEX($D$4:$D$102,N435+1)-INDEX($D$4:$D$102,N435))*(INDEX($C$4:$C$102,N435+1)-INDEX($C$4:$C$102,N435)))))</f>
        <v/>
      </c>
      <c r="P435" s="12">
        <f>IFERROR(MATCH(Data!X435,$F$4:$F$102,1),0)</f>
        <v/>
      </c>
      <c r="Q435" s="9">
        <f>IF(P435=0,Data!X435+$I$13,IF(P435&gt;=99,Data!X435+$I$14,INDEX($E$4:$E$102,P435)+(Data!X435-INDEX($F$4:$F$102,P435))/(INDEX($F$4:$F$102,P435+1)-INDEX($F$4:$F$102,P435))*(INDEX($E$4:$E$102,P435+1)-INDEX($E$4:$E$102,P435))))</f>
        <v/>
      </c>
      <c r="R435" s="12">
        <f>IFERROR(MATCH(Data!Y435,$F$4:$F$102,1),0)</f>
        <v/>
      </c>
      <c r="S435" s="9">
        <f>IF(R435=0,Data!Y435+$I$13,IF(R435&gt;=99,Data!Y435+$I$14,INDEX($E$4:$E$102,R435)+(Data!Y435-INDEX($F$4:$F$102,R435))/(INDEX($F$4:$F$102,R435+1)-INDEX($F$4:$F$102,R435))*(INDEX($E$4:$E$102,R435+1)-INDEX($E$4:$E$102,R435))))</f>
        <v/>
      </c>
    </row>
    <row r="436">
      <c r="K436" s="14">
        <f>Data!A436</f>
        <v/>
      </c>
      <c r="L436" s="12">
        <f>IF(Occurrence!J436&lt;=0,-1,IFERROR(MATCH(Occurrence!J436,$D$4:$D$102,1),0))</f>
        <v/>
      </c>
      <c r="M436" s="9">
        <f>IF(L436&lt;0,0,IF(L436=0,Occurrence!J436*$I$11,IF(L436&gt;=99,Occurrence!J436*$I$12,INDEX($C$4:$C$102,L436)+(Occurrence!J436-INDEX($D$4:$D$102,L436))/(INDEX($D$4:$D$102,L436+1)-INDEX($D$4:$D$102,L436))*(INDEX($C$4:$C$102,L436+1)-INDEX($C$4:$C$102,L436)))))</f>
        <v/>
      </c>
      <c r="N436" s="12">
        <f>IF(Occurrence!K436&lt;=0,-1,IFERROR(MATCH(Occurrence!K436,$D$4:$D$102,1),0))</f>
        <v/>
      </c>
      <c r="O436" s="9">
        <f>IF(N436&lt;0,0,IF(N436=0,Occurrence!K436*$I$11,IF(N436&gt;=99,Occurrence!K436*$I$12,INDEX($C$4:$C$102,N436)+(Occurrence!K436-INDEX($D$4:$D$102,N436))/(INDEX($D$4:$D$102,N436+1)-INDEX($D$4:$D$102,N436))*(INDEX($C$4:$C$102,N436+1)-INDEX($C$4:$C$102,N436)))))</f>
        <v/>
      </c>
      <c r="P436" s="12">
        <f>IFERROR(MATCH(Data!X436,$F$4:$F$102,1),0)</f>
        <v/>
      </c>
      <c r="Q436" s="9">
        <f>IF(P436=0,Data!X436+$I$13,IF(P436&gt;=99,Data!X436+$I$14,INDEX($E$4:$E$102,P436)+(Data!X436-INDEX($F$4:$F$102,P436))/(INDEX($F$4:$F$102,P436+1)-INDEX($F$4:$F$102,P436))*(INDEX($E$4:$E$102,P436+1)-INDEX($E$4:$E$102,P436))))</f>
        <v/>
      </c>
      <c r="R436" s="12">
        <f>IFERROR(MATCH(Data!Y436,$F$4:$F$102,1),0)</f>
        <v/>
      </c>
      <c r="S436" s="9">
        <f>IF(R436=0,Data!Y436+$I$13,IF(R436&gt;=99,Data!Y436+$I$14,INDEX($E$4:$E$102,R436)+(Data!Y436-INDEX($F$4:$F$102,R436))/(INDEX($F$4:$F$102,R436+1)-INDEX($F$4:$F$102,R436))*(INDEX($E$4:$E$102,R436+1)-INDEX($E$4:$E$102,R436))))</f>
        <v/>
      </c>
    </row>
    <row r="437">
      <c r="K437" s="14">
        <f>Data!A437</f>
        <v/>
      </c>
      <c r="L437" s="12">
        <f>IF(Occurrence!J437&lt;=0,-1,IFERROR(MATCH(Occurrence!J437,$D$4:$D$102,1),0))</f>
        <v/>
      </c>
      <c r="M437" s="9">
        <f>IF(L437&lt;0,0,IF(L437=0,Occurrence!J437*$I$11,IF(L437&gt;=99,Occurrence!J437*$I$12,INDEX($C$4:$C$102,L437)+(Occurrence!J437-INDEX($D$4:$D$102,L437))/(INDEX($D$4:$D$102,L437+1)-INDEX($D$4:$D$102,L437))*(INDEX($C$4:$C$102,L437+1)-INDEX($C$4:$C$102,L437)))))</f>
        <v/>
      </c>
      <c r="N437" s="12">
        <f>IF(Occurrence!K437&lt;=0,-1,IFERROR(MATCH(Occurrence!K437,$D$4:$D$102,1),0))</f>
        <v/>
      </c>
      <c r="O437" s="9">
        <f>IF(N437&lt;0,0,IF(N437=0,Occurrence!K437*$I$11,IF(N437&gt;=99,Occurrence!K437*$I$12,INDEX($C$4:$C$102,N437)+(Occurrence!K437-INDEX($D$4:$D$102,N437))/(INDEX($D$4:$D$102,N437+1)-INDEX($D$4:$D$102,N437))*(INDEX($C$4:$C$102,N437+1)-INDEX($C$4:$C$102,N437)))))</f>
        <v/>
      </c>
      <c r="P437" s="12">
        <f>IFERROR(MATCH(Data!X437,$F$4:$F$102,1),0)</f>
        <v/>
      </c>
      <c r="Q437" s="9">
        <f>IF(P437=0,Data!X437+$I$13,IF(P437&gt;=99,Data!X437+$I$14,INDEX($E$4:$E$102,P437)+(Data!X437-INDEX($F$4:$F$102,P437))/(INDEX($F$4:$F$102,P437+1)-INDEX($F$4:$F$102,P437))*(INDEX($E$4:$E$102,P437+1)-INDEX($E$4:$E$102,P437))))</f>
        <v/>
      </c>
      <c r="R437" s="12">
        <f>IFERROR(MATCH(Data!Y437,$F$4:$F$102,1),0)</f>
        <v/>
      </c>
      <c r="S437" s="9">
        <f>IF(R437=0,Data!Y437+$I$13,IF(R437&gt;=99,Data!Y437+$I$14,INDEX($E$4:$E$102,R437)+(Data!Y437-INDEX($F$4:$F$102,R437))/(INDEX($F$4:$F$102,R437+1)-INDEX($F$4:$F$102,R437))*(INDEX($E$4:$E$102,R437+1)-INDEX($E$4:$E$102,R437))))</f>
        <v/>
      </c>
    </row>
    <row r="438">
      <c r="K438" s="14">
        <f>Data!A438</f>
        <v/>
      </c>
      <c r="L438" s="12">
        <f>IF(Occurrence!J438&lt;=0,-1,IFERROR(MATCH(Occurrence!J438,$D$4:$D$102,1),0))</f>
        <v/>
      </c>
      <c r="M438" s="9">
        <f>IF(L438&lt;0,0,IF(L438=0,Occurrence!J438*$I$11,IF(L438&gt;=99,Occurrence!J438*$I$12,INDEX($C$4:$C$102,L438)+(Occurrence!J438-INDEX($D$4:$D$102,L438))/(INDEX($D$4:$D$102,L438+1)-INDEX($D$4:$D$102,L438))*(INDEX($C$4:$C$102,L438+1)-INDEX($C$4:$C$102,L438)))))</f>
        <v/>
      </c>
      <c r="N438" s="12">
        <f>IF(Occurrence!K438&lt;=0,-1,IFERROR(MATCH(Occurrence!K438,$D$4:$D$102,1),0))</f>
        <v/>
      </c>
      <c r="O438" s="9">
        <f>IF(N438&lt;0,0,IF(N438=0,Occurrence!K438*$I$11,IF(N438&gt;=99,Occurrence!K438*$I$12,INDEX($C$4:$C$102,N438)+(Occurrence!K438-INDEX($D$4:$D$102,N438))/(INDEX($D$4:$D$102,N438+1)-INDEX($D$4:$D$102,N438))*(INDEX($C$4:$C$102,N438+1)-INDEX($C$4:$C$102,N438)))))</f>
        <v/>
      </c>
      <c r="P438" s="12">
        <f>IFERROR(MATCH(Data!X438,$F$4:$F$102,1),0)</f>
        <v/>
      </c>
      <c r="Q438" s="9">
        <f>IF(P438=0,Data!X438+$I$13,IF(P438&gt;=99,Data!X438+$I$14,INDEX($E$4:$E$102,P438)+(Data!X438-INDEX($F$4:$F$102,P438))/(INDEX($F$4:$F$102,P438+1)-INDEX($F$4:$F$102,P438))*(INDEX($E$4:$E$102,P438+1)-INDEX($E$4:$E$102,P438))))</f>
        <v/>
      </c>
      <c r="R438" s="12">
        <f>IFERROR(MATCH(Data!Y438,$F$4:$F$102,1),0)</f>
        <v/>
      </c>
      <c r="S438" s="9">
        <f>IF(R438=0,Data!Y438+$I$13,IF(R438&gt;=99,Data!Y438+$I$14,INDEX($E$4:$E$102,R438)+(Data!Y438-INDEX($F$4:$F$102,R438))/(INDEX($F$4:$F$102,R438+1)-INDEX($F$4:$F$102,R438))*(INDEX($E$4:$E$102,R438+1)-INDEX($E$4:$E$102,R438))))</f>
        <v/>
      </c>
    </row>
    <row r="439">
      <c r="K439" s="14">
        <f>Data!A439</f>
        <v/>
      </c>
      <c r="L439" s="12">
        <f>IF(Occurrence!J439&lt;=0,-1,IFERROR(MATCH(Occurrence!J439,$D$4:$D$102,1),0))</f>
        <v/>
      </c>
      <c r="M439" s="9">
        <f>IF(L439&lt;0,0,IF(L439=0,Occurrence!J439*$I$11,IF(L439&gt;=99,Occurrence!J439*$I$12,INDEX($C$4:$C$102,L439)+(Occurrence!J439-INDEX($D$4:$D$102,L439))/(INDEX($D$4:$D$102,L439+1)-INDEX($D$4:$D$102,L439))*(INDEX($C$4:$C$102,L439+1)-INDEX($C$4:$C$102,L439)))))</f>
        <v/>
      </c>
      <c r="N439" s="12">
        <f>IF(Occurrence!K439&lt;=0,-1,IFERROR(MATCH(Occurrence!K439,$D$4:$D$102,1),0))</f>
        <v/>
      </c>
      <c r="O439" s="9">
        <f>IF(N439&lt;0,0,IF(N439=0,Occurrence!K439*$I$11,IF(N439&gt;=99,Occurrence!K439*$I$12,INDEX($C$4:$C$102,N439)+(Occurrence!K439-INDEX($D$4:$D$102,N439))/(INDEX($D$4:$D$102,N439+1)-INDEX($D$4:$D$102,N439))*(INDEX($C$4:$C$102,N439+1)-INDEX($C$4:$C$102,N439)))))</f>
        <v/>
      </c>
      <c r="P439" s="12">
        <f>IFERROR(MATCH(Data!X439,$F$4:$F$102,1),0)</f>
        <v/>
      </c>
      <c r="Q439" s="9">
        <f>IF(P439=0,Data!X439+$I$13,IF(P439&gt;=99,Data!X439+$I$14,INDEX($E$4:$E$102,P439)+(Data!X439-INDEX($F$4:$F$102,P439))/(INDEX($F$4:$F$102,P439+1)-INDEX($F$4:$F$102,P439))*(INDEX($E$4:$E$102,P439+1)-INDEX($E$4:$E$102,P439))))</f>
        <v/>
      </c>
      <c r="R439" s="12">
        <f>IFERROR(MATCH(Data!Y439,$F$4:$F$102,1),0)</f>
        <v/>
      </c>
      <c r="S439" s="9">
        <f>IF(R439=0,Data!Y439+$I$13,IF(R439&gt;=99,Data!Y439+$I$14,INDEX($E$4:$E$102,R439)+(Data!Y439-INDEX($F$4:$F$102,R439))/(INDEX($F$4:$F$102,R439+1)-INDEX($F$4:$F$102,R439))*(INDEX($E$4:$E$102,R439+1)-INDEX($E$4:$E$102,R439))))</f>
        <v/>
      </c>
    </row>
    <row r="440">
      <c r="K440" s="14">
        <f>Data!A440</f>
        <v/>
      </c>
      <c r="L440" s="12">
        <f>IF(Occurrence!J440&lt;=0,-1,IFERROR(MATCH(Occurrence!J440,$D$4:$D$102,1),0))</f>
        <v/>
      </c>
      <c r="M440" s="9">
        <f>IF(L440&lt;0,0,IF(L440=0,Occurrence!J440*$I$11,IF(L440&gt;=99,Occurrence!J440*$I$12,INDEX($C$4:$C$102,L440)+(Occurrence!J440-INDEX($D$4:$D$102,L440))/(INDEX($D$4:$D$102,L440+1)-INDEX($D$4:$D$102,L440))*(INDEX($C$4:$C$102,L440+1)-INDEX($C$4:$C$102,L440)))))</f>
        <v/>
      </c>
      <c r="N440" s="12">
        <f>IF(Occurrence!K440&lt;=0,-1,IFERROR(MATCH(Occurrence!K440,$D$4:$D$102,1),0))</f>
        <v/>
      </c>
      <c r="O440" s="9">
        <f>IF(N440&lt;0,0,IF(N440=0,Occurrence!K440*$I$11,IF(N440&gt;=99,Occurrence!K440*$I$12,INDEX($C$4:$C$102,N440)+(Occurrence!K440-INDEX($D$4:$D$102,N440))/(INDEX($D$4:$D$102,N440+1)-INDEX($D$4:$D$102,N440))*(INDEX($C$4:$C$102,N440+1)-INDEX($C$4:$C$102,N440)))))</f>
        <v/>
      </c>
      <c r="P440" s="12">
        <f>IFERROR(MATCH(Data!X440,$F$4:$F$102,1),0)</f>
        <v/>
      </c>
      <c r="Q440" s="9">
        <f>IF(P440=0,Data!X440+$I$13,IF(P440&gt;=99,Data!X440+$I$14,INDEX($E$4:$E$102,P440)+(Data!X440-INDEX($F$4:$F$102,P440))/(INDEX($F$4:$F$102,P440+1)-INDEX($F$4:$F$102,P440))*(INDEX($E$4:$E$102,P440+1)-INDEX($E$4:$E$102,P440))))</f>
        <v/>
      </c>
      <c r="R440" s="12">
        <f>IFERROR(MATCH(Data!Y440,$F$4:$F$102,1),0)</f>
        <v/>
      </c>
      <c r="S440" s="9">
        <f>IF(R440=0,Data!Y440+$I$13,IF(R440&gt;=99,Data!Y440+$I$14,INDEX($E$4:$E$102,R440)+(Data!Y440-INDEX($F$4:$F$102,R440))/(INDEX($F$4:$F$102,R440+1)-INDEX($F$4:$F$102,R440))*(INDEX($E$4:$E$102,R440+1)-INDEX($E$4:$E$102,R440))))</f>
        <v/>
      </c>
    </row>
    <row r="441">
      <c r="K441" s="14">
        <f>Data!A441</f>
        <v/>
      </c>
      <c r="L441" s="12">
        <f>IF(Occurrence!J441&lt;=0,-1,IFERROR(MATCH(Occurrence!J441,$D$4:$D$102,1),0))</f>
        <v/>
      </c>
      <c r="M441" s="9">
        <f>IF(L441&lt;0,0,IF(L441=0,Occurrence!J441*$I$11,IF(L441&gt;=99,Occurrence!J441*$I$12,INDEX($C$4:$C$102,L441)+(Occurrence!J441-INDEX($D$4:$D$102,L441))/(INDEX($D$4:$D$102,L441+1)-INDEX($D$4:$D$102,L441))*(INDEX($C$4:$C$102,L441+1)-INDEX($C$4:$C$102,L441)))))</f>
        <v/>
      </c>
      <c r="N441" s="12">
        <f>IF(Occurrence!K441&lt;=0,-1,IFERROR(MATCH(Occurrence!K441,$D$4:$D$102,1),0))</f>
        <v/>
      </c>
      <c r="O441" s="9">
        <f>IF(N441&lt;0,0,IF(N441=0,Occurrence!K441*$I$11,IF(N441&gt;=99,Occurrence!K441*$I$12,INDEX($C$4:$C$102,N441)+(Occurrence!K441-INDEX($D$4:$D$102,N441))/(INDEX($D$4:$D$102,N441+1)-INDEX($D$4:$D$102,N441))*(INDEX($C$4:$C$102,N441+1)-INDEX($C$4:$C$102,N441)))))</f>
        <v/>
      </c>
      <c r="P441" s="12">
        <f>IFERROR(MATCH(Data!X441,$F$4:$F$102,1),0)</f>
        <v/>
      </c>
      <c r="Q441" s="9">
        <f>IF(P441=0,Data!X441+$I$13,IF(P441&gt;=99,Data!X441+$I$14,INDEX($E$4:$E$102,P441)+(Data!X441-INDEX($F$4:$F$102,P441))/(INDEX($F$4:$F$102,P441+1)-INDEX($F$4:$F$102,P441))*(INDEX($E$4:$E$102,P441+1)-INDEX($E$4:$E$102,P441))))</f>
        <v/>
      </c>
      <c r="R441" s="12">
        <f>IFERROR(MATCH(Data!Y441,$F$4:$F$102,1),0)</f>
        <v/>
      </c>
      <c r="S441" s="9">
        <f>IF(R441=0,Data!Y441+$I$13,IF(R441&gt;=99,Data!Y441+$I$14,INDEX($E$4:$E$102,R441)+(Data!Y441-INDEX($F$4:$F$102,R441))/(INDEX($F$4:$F$102,R441+1)-INDEX($F$4:$F$102,R441))*(INDEX($E$4:$E$102,R441+1)-INDEX($E$4:$E$102,R441))))</f>
        <v/>
      </c>
    </row>
    <row r="442">
      <c r="K442" s="14">
        <f>Data!A442</f>
        <v/>
      </c>
      <c r="L442" s="12">
        <f>IF(Occurrence!J442&lt;=0,-1,IFERROR(MATCH(Occurrence!J442,$D$4:$D$102,1),0))</f>
        <v/>
      </c>
      <c r="M442" s="9">
        <f>IF(L442&lt;0,0,IF(L442=0,Occurrence!J442*$I$11,IF(L442&gt;=99,Occurrence!J442*$I$12,INDEX($C$4:$C$102,L442)+(Occurrence!J442-INDEX($D$4:$D$102,L442))/(INDEX($D$4:$D$102,L442+1)-INDEX($D$4:$D$102,L442))*(INDEX($C$4:$C$102,L442+1)-INDEX($C$4:$C$102,L442)))))</f>
        <v/>
      </c>
      <c r="N442" s="12">
        <f>IF(Occurrence!K442&lt;=0,-1,IFERROR(MATCH(Occurrence!K442,$D$4:$D$102,1),0))</f>
        <v/>
      </c>
      <c r="O442" s="9">
        <f>IF(N442&lt;0,0,IF(N442=0,Occurrence!K442*$I$11,IF(N442&gt;=99,Occurrence!K442*$I$12,INDEX($C$4:$C$102,N442)+(Occurrence!K442-INDEX($D$4:$D$102,N442))/(INDEX($D$4:$D$102,N442+1)-INDEX($D$4:$D$102,N442))*(INDEX($C$4:$C$102,N442+1)-INDEX($C$4:$C$102,N442)))))</f>
        <v/>
      </c>
      <c r="P442" s="12">
        <f>IFERROR(MATCH(Data!X442,$F$4:$F$102,1),0)</f>
        <v/>
      </c>
      <c r="Q442" s="9">
        <f>IF(P442=0,Data!X442+$I$13,IF(P442&gt;=99,Data!X442+$I$14,INDEX($E$4:$E$102,P442)+(Data!X442-INDEX($F$4:$F$102,P442))/(INDEX($F$4:$F$102,P442+1)-INDEX($F$4:$F$102,P442))*(INDEX($E$4:$E$102,P442+1)-INDEX($E$4:$E$102,P442))))</f>
        <v/>
      </c>
      <c r="R442" s="12">
        <f>IFERROR(MATCH(Data!Y442,$F$4:$F$102,1),0)</f>
        <v/>
      </c>
      <c r="S442" s="9">
        <f>IF(R442=0,Data!Y442+$I$13,IF(R442&gt;=99,Data!Y442+$I$14,INDEX($E$4:$E$102,R442)+(Data!Y442-INDEX($F$4:$F$102,R442))/(INDEX($F$4:$F$102,R442+1)-INDEX($F$4:$F$102,R442))*(INDEX($E$4:$E$102,R442+1)-INDEX($E$4:$E$102,R442))))</f>
        <v/>
      </c>
    </row>
    <row r="443">
      <c r="K443" s="14">
        <f>Data!A443</f>
        <v/>
      </c>
      <c r="L443" s="12">
        <f>IF(Occurrence!J443&lt;=0,-1,IFERROR(MATCH(Occurrence!J443,$D$4:$D$102,1),0))</f>
        <v/>
      </c>
      <c r="M443" s="9">
        <f>IF(L443&lt;0,0,IF(L443=0,Occurrence!J443*$I$11,IF(L443&gt;=99,Occurrence!J443*$I$12,INDEX($C$4:$C$102,L443)+(Occurrence!J443-INDEX($D$4:$D$102,L443))/(INDEX($D$4:$D$102,L443+1)-INDEX($D$4:$D$102,L443))*(INDEX($C$4:$C$102,L443+1)-INDEX($C$4:$C$102,L443)))))</f>
        <v/>
      </c>
      <c r="N443" s="12">
        <f>IF(Occurrence!K443&lt;=0,-1,IFERROR(MATCH(Occurrence!K443,$D$4:$D$102,1),0))</f>
        <v/>
      </c>
      <c r="O443" s="9">
        <f>IF(N443&lt;0,0,IF(N443=0,Occurrence!K443*$I$11,IF(N443&gt;=99,Occurrence!K443*$I$12,INDEX($C$4:$C$102,N443)+(Occurrence!K443-INDEX($D$4:$D$102,N443))/(INDEX($D$4:$D$102,N443+1)-INDEX($D$4:$D$102,N443))*(INDEX($C$4:$C$102,N443+1)-INDEX($C$4:$C$102,N443)))))</f>
        <v/>
      </c>
      <c r="P443" s="12">
        <f>IFERROR(MATCH(Data!X443,$F$4:$F$102,1),0)</f>
        <v/>
      </c>
      <c r="Q443" s="9">
        <f>IF(P443=0,Data!X443+$I$13,IF(P443&gt;=99,Data!X443+$I$14,INDEX($E$4:$E$102,P443)+(Data!X443-INDEX($F$4:$F$102,P443))/(INDEX($F$4:$F$102,P443+1)-INDEX($F$4:$F$102,P443))*(INDEX($E$4:$E$102,P443+1)-INDEX($E$4:$E$102,P443))))</f>
        <v/>
      </c>
      <c r="R443" s="12">
        <f>IFERROR(MATCH(Data!Y443,$F$4:$F$102,1),0)</f>
        <v/>
      </c>
      <c r="S443" s="9">
        <f>IF(R443=0,Data!Y443+$I$13,IF(R443&gt;=99,Data!Y443+$I$14,INDEX($E$4:$E$102,R443)+(Data!Y443-INDEX($F$4:$F$102,R443))/(INDEX($F$4:$F$102,R443+1)-INDEX($F$4:$F$102,R443))*(INDEX($E$4:$E$102,R443+1)-INDEX($E$4:$E$102,R443))))</f>
        <v/>
      </c>
    </row>
    <row r="444">
      <c r="K444" s="14">
        <f>Data!A444</f>
        <v/>
      </c>
      <c r="L444" s="12">
        <f>IF(Occurrence!J444&lt;=0,-1,IFERROR(MATCH(Occurrence!J444,$D$4:$D$102,1),0))</f>
        <v/>
      </c>
      <c r="M444" s="9">
        <f>IF(L444&lt;0,0,IF(L444=0,Occurrence!J444*$I$11,IF(L444&gt;=99,Occurrence!J444*$I$12,INDEX($C$4:$C$102,L444)+(Occurrence!J444-INDEX($D$4:$D$102,L444))/(INDEX($D$4:$D$102,L444+1)-INDEX($D$4:$D$102,L444))*(INDEX($C$4:$C$102,L444+1)-INDEX($C$4:$C$102,L444)))))</f>
        <v/>
      </c>
      <c r="N444" s="12">
        <f>IF(Occurrence!K444&lt;=0,-1,IFERROR(MATCH(Occurrence!K444,$D$4:$D$102,1),0))</f>
        <v/>
      </c>
      <c r="O444" s="9">
        <f>IF(N444&lt;0,0,IF(N444=0,Occurrence!K444*$I$11,IF(N444&gt;=99,Occurrence!K444*$I$12,INDEX($C$4:$C$102,N444)+(Occurrence!K444-INDEX($D$4:$D$102,N444))/(INDEX($D$4:$D$102,N444+1)-INDEX($D$4:$D$102,N444))*(INDEX($C$4:$C$102,N444+1)-INDEX($C$4:$C$102,N444)))))</f>
        <v/>
      </c>
      <c r="P444" s="12">
        <f>IFERROR(MATCH(Data!X444,$F$4:$F$102,1),0)</f>
        <v/>
      </c>
      <c r="Q444" s="9">
        <f>IF(P444=0,Data!X444+$I$13,IF(P444&gt;=99,Data!X444+$I$14,INDEX($E$4:$E$102,P444)+(Data!X444-INDEX($F$4:$F$102,P444))/(INDEX($F$4:$F$102,P444+1)-INDEX($F$4:$F$102,P444))*(INDEX($E$4:$E$102,P444+1)-INDEX($E$4:$E$102,P444))))</f>
        <v/>
      </c>
      <c r="R444" s="12">
        <f>IFERROR(MATCH(Data!Y444,$F$4:$F$102,1),0)</f>
        <v/>
      </c>
      <c r="S444" s="9">
        <f>IF(R444=0,Data!Y444+$I$13,IF(R444&gt;=99,Data!Y444+$I$14,INDEX($E$4:$E$102,R444)+(Data!Y444-INDEX($F$4:$F$102,R444))/(INDEX($F$4:$F$102,R444+1)-INDEX($F$4:$F$102,R444))*(INDEX($E$4:$E$102,R444+1)-INDEX($E$4:$E$102,R444))))</f>
        <v/>
      </c>
    </row>
    <row r="445">
      <c r="K445" s="14">
        <f>Data!A445</f>
        <v/>
      </c>
      <c r="L445" s="12">
        <f>IF(Occurrence!J445&lt;=0,-1,IFERROR(MATCH(Occurrence!J445,$D$4:$D$102,1),0))</f>
        <v/>
      </c>
      <c r="M445" s="9">
        <f>IF(L445&lt;0,0,IF(L445=0,Occurrence!J445*$I$11,IF(L445&gt;=99,Occurrence!J445*$I$12,INDEX($C$4:$C$102,L445)+(Occurrence!J445-INDEX($D$4:$D$102,L445))/(INDEX($D$4:$D$102,L445+1)-INDEX($D$4:$D$102,L445))*(INDEX($C$4:$C$102,L445+1)-INDEX($C$4:$C$102,L445)))))</f>
        <v/>
      </c>
      <c r="N445" s="12">
        <f>IF(Occurrence!K445&lt;=0,-1,IFERROR(MATCH(Occurrence!K445,$D$4:$D$102,1),0))</f>
        <v/>
      </c>
      <c r="O445" s="9">
        <f>IF(N445&lt;0,0,IF(N445=0,Occurrence!K445*$I$11,IF(N445&gt;=99,Occurrence!K445*$I$12,INDEX($C$4:$C$102,N445)+(Occurrence!K445-INDEX($D$4:$D$102,N445))/(INDEX($D$4:$D$102,N445+1)-INDEX($D$4:$D$102,N445))*(INDEX($C$4:$C$102,N445+1)-INDEX($C$4:$C$102,N445)))))</f>
        <v/>
      </c>
      <c r="P445" s="12">
        <f>IFERROR(MATCH(Data!X445,$F$4:$F$102,1),0)</f>
        <v/>
      </c>
      <c r="Q445" s="9">
        <f>IF(P445=0,Data!X445+$I$13,IF(P445&gt;=99,Data!X445+$I$14,INDEX($E$4:$E$102,P445)+(Data!X445-INDEX($F$4:$F$102,P445))/(INDEX($F$4:$F$102,P445+1)-INDEX($F$4:$F$102,P445))*(INDEX($E$4:$E$102,P445+1)-INDEX($E$4:$E$102,P445))))</f>
        <v/>
      </c>
      <c r="R445" s="12">
        <f>IFERROR(MATCH(Data!Y445,$F$4:$F$102,1),0)</f>
        <v/>
      </c>
      <c r="S445" s="9">
        <f>IF(R445=0,Data!Y445+$I$13,IF(R445&gt;=99,Data!Y445+$I$14,INDEX($E$4:$E$102,R445)+(Data!Y445-INDEX($F$4:$F$102,R445))/(INDEX($F$4:$F$102,R445+1)-INDEX($F$4:$F$102,R445))*(INDEX($E$4:$E$102,R445+1)-INDEX($E$4:$E$102,R445))))</f>
        <v/>
      </c>
    </row>
    <row r="446">
      <c r="K446" s="14">
        <f>Data!A446</f>
        <v/>
      </c>
      <c r="L446" s="12">
        <f>IF(Occurrence!J446&lt;=0,-1,IFERROR(MATCH(Occurrence!J446,$D$4:$D$102,1),0))</f>
        <v/>
      </c>
      <c r="M446" s="9">
        <f>IF(L446&lt;0,0,IF(L446=0,Occurrence!J446*$I$11,IF(L446&gt;=99,Occurrence!J446*$I$12,INDEX($C$4:$C$102,L446)+(Occurrence!J446-INDEX($D$4:$D$102,L446))/(INDEX($D$4:$D$102,L446+1)-INDEX($D$4:$D$102,L446))*(INDEX($C$4:$C$102,L446+1)-INDEX($C$4:$C$102,L446)))))</f>
        <v/>
      </c>
      <c r="N446" s="12">
        <f>IF(Occurrence!K446&lt;=0,-1,IFERROR(MATCH(Occurrence!K446,$D$4:$D$102,1),0))</f>
        <v/>
      </c>
      <c r="O446" s="9">
        <f>IF(N446&lt;0,0,IF(N446=0,Occurrence!K446*$I$11,IF(N446&gt;=99,Occurrence!K446*$I$12,INDEX($C$4:$C$102,N446)+(Occurrence!K446-INDEX($D$4:$D$102,N446))/(INDEX($D$4:$D$102,N446+1)-INDEX($D$4:$D$102,N446))*(INDEX($C$4:$C$102,N446+1)-INDEX($C$4:$C$102,N446)))))</f>
        <v/>
      </c>
      <c r="P446" s="12">
        <f>IFERROR(MATCH(Data!X446,$F$4:$F$102,1),0)</f>
        <v/>
      </c>
      <c r="Q446" s="9">
        <f>IF(P446=0,Data!X446+$I$13,IF(P446&gt;=99,Data!X446+$I$14,INDEX($E$4:$E$102,P446)+(Data!X446-INDEX($F$4:$F$102,P446))/(INDEX($F$4:$F$102,P446+1)-INDEX($F$4:$F$102,P446))*(INDEX($E$4:$E$102,P446+1)-INDEX($E$4:$E$102,P446))))</f>
        <v/>
      </c>
      <c r="R446" s="12">
        <f>IFERROR(MATCH(Data!Y446,$F$4:$F$102,1),0)</f>
        <v/>
      </c>
      <c r="S446" s="9">
        <f>IF(R446=0,Data!Y446+$I$13,IF(R446&gt;=99,Data!Y446+$I$14,INDEX($E$4:$E$102,R446)+(Data!Y446-INDEX($F$4:$F$102,R446))/(INDEX($F$4:$F$102,R446+1)-INDEX($F$4:$F$102,R446))*(INDEX($E$4:$E$102,R446+1)-INDEX($E$4:$E$102,R446))))</f>
        <v/>
      </c>
    </row>
    <row r="447">
      <c r="K447" s="14">
        <f>Data!A447</f>
        <v/>
      </c>
      <c r="L447" s="12">
        <f>IF(Occurrence!J447&lt;=0,-1,IFERROR(MATCH(Occurrence!J447,$D$4:$D$102,1),0))</f>
        <v/>
      </c>
      <c r="M447" s="9">
        <f>IF(L447&lt;0,0,IF(L447=0,Occurrence!J447*$I$11,IF(L447&gt;=99,Occurrence!J447*$I$12,INDEX($C$4:$C$102,L447)+(Occurrence!J447-INDEX($D$4:$D$102,L447))/(INDEX($D$4:$D$102,L447+1)-INDEX($D$4:$D$102,L447))*(INDEX($C$4:$C$102,L447+1)-INDEX($C$4:$C$102,L447)))))</f>
        <v/>
      </c>
      <c r="N447" s="12">
        <f>IF(Occurrence!K447&lt;=0,-1,IFERROR(MATCH(Occurrence!K447,$D$4:$D$102,1),0))</f>
        <v/>
      </c>
      <c r="O447" s="9">
        <f>IF(N447&lt;0,0,IF(N447=0,Occurrence!K447*$I$11,IF(N447&gt;=99,Occurrence!K447*$I$12,INDEX($C$4:$C$102,N447)+(Occurrence!K447-INDEX($D$4:$D$102,N447))/(INDEX($D$4:$D$102,N447+1)-INDEX($D$4:$D$102,N447))*(INDEX($C$4:$C$102,N447+1)-INDEX($C$4:$C$102,N447)))))</f>
        <v/>
      </c>
      <c r="P447" s="12">
        <f>IFERROR(MATCH(Data!X447,$F$4:$F$102,1),0)</f>
        <v/>
      </c>
      <c r="Q447" s="9">
        <f>IF(P447=0,Data!X447+$I$13,IF(P447&gt;=99,Data!X447+$I$14,INDEX($E$4:$E$102,P447)+(Data!X447-INDEX($F$4:$F$102,P447))/(INDEX($F$4:$F$102,P447+1)-INDEX($F$4:$F$102,P447))*(INDEX($E$4:$E$102,P447+1)-INDEX($E$4:$E$102,P447))))</f>
        <v/>
      </c>
      <c r="R447" s="12">
        <f>IFERROR(MATCH(Data!Y447,$F$4:$F$102,1),0)</f>
        <v/>
      </c>
      <c r="S447" s="9">
        <f>IF(R447=0,Data!Y447+$I$13,IF(R447&gt;=99,Data!Y447+$I$14,INDEX($E$4:$E$102,R447)+(Data!Y447-INDEX($F$4:$F$102,R447))/(INDEX($F$4:$F$102,R447+1)-INDEX($F$4:$F$102,R447))*(INDEX($E$4:$E$102,R447+1)-INDEX($E$4:$E$102,R447))))</f>
        <v/>
      </c>
    </row>
    <row r="448">
      <c r="K448" s="14">
        <f>Data!A448</f>
        <v/>
      </c>
      <c r="L448" s="12">
        <f>IF(Occurrence!J448&lt;=0,-1,IFERROR(MATCH(Occurrence!J448,$D$4:$D$102,1),0))</f>
        <v/>
      </c>
      <c r="M448" s="9">
        <f>IF(L448&lt;0,0,IF(L448=0,Occurrence!J448*$I$11,IF(L448&gt;=99,Occurrence!J448*$I$12,INDEX($C$4:$C$102,L448)+(Occurrence!J448-INDEX($D$4:$D$102,L448))/(INDEX($D$4:$D$102,L448+1)-INDEX($D$4:$D$102,L448))*(INDEX($C$4:$C$102,L448+1)-INDEX($C$4:$C$102,L448)))))</f>
        <v/>
      </c>
      <c r="N448" s="12">
        <f>IF(Occurrence!K448&lt;=0,-1,IFERROR(MATCH(Occurrence!K448,$D$4:$D$102,1),0))</f>
        <v/>
      </c>
      <c r="O448" s="9">
        <f>IF(N448&lt;0,0,IF(N448=0,Occurrence!K448*$I$11,IF(N448&gt;=99,Occurrence!K448*$I$12,INDEX($C$4:$C$102,N448)+(Occurrence!K448-INDEX($D$4:$D$102,N448))/(INDEX($D$4:$D$102,N448+1)-INDEX($D$4:$D$102,N448))*(INDEX($C$4:$C$102,N448+1)-INDEX($C$4:$C$102,N448)))))</f>
        <v/>
      </c>
      <c r="P448" s="12">
        <f>IFERROR(MATCH(Data!X448,$F$4:$F$102,1),0)</f>
        <v/>
      </c>
      <c r="Q448" s="9">
        <f>IF(P448=0,Data!X448+$I$13,IF(P448&gt;=99,Data!X448+$I$14,INDEX($E$4:$E$102,P448)+(Data!X448-INDEX($F$4:$F$102,P448))/(INDEX($F$4:$F$102,P448+1)-INDEX($F$4:$F$102,P448))*(INDEX($E$4:$E$102,P448+1)-INDEX($E$4:$E$102,P448))))</f>
        <v/>
      </c>
      <c r="R448" s="12">
        <f>IFERROR(MATCH(Data!Y448,$F$4:$F$102,1),0)</f>
        <v/>
      </c>
      <c r="S448" s="9">
        <f>IF(R448=0,Data!Y448+$I$13,IF(R448&gt;=99,Data!Y448+$I$14,INDEX($E$4:$E$102,R448)+(Data!Y448-INDEX($F$4:$F$102,R448))/(INDEX($F$4:$F$102,R448+1)-INDEX($F$4:$F$102,R448))*(INDEX($E$4:$E$102,R448+1)-INDEX($E$4:$E$102,R448))))</f>
        <v/>
      </c>
    </row>
    <row r="449">
      <c r="K449" s="14">
        <f>Data!A449</f>
        <v/>
      </c>
      <c r="L449" s="12">
        <f>IF(Occurrence!J449&lt;=0,-1,IFERROR(MATCH(Occurrence!J449,$D$4:$D$102,1),0))</f>
        <v/>
      </c>
      <c r="M449" s="9">
        <f>IF(L449&lt;0,0,IF(L449=0,Occurrence!J449*$I$11,IF(L449&gt;=99,Occurrence!J449*$I$12,INDEX($C$4:$C$102,L449)+(Occurrence!J449-INDEX($D$4:$D$102,L449))/(INDEX($D$4:$D$102,L449+1)-INDEX($D$4:$D$102,L449))*(INDEX($C$4:$C$102,L449+1)-INDEX($C$4:$C$102,L449)))))</f>
        <v/>
      </c>
      <c r="N449" s="12">
        <f>IF(Occurrence!K449&lt;=0,-1,IFERROR(MATCH(Occurrence!K449,$D$4:$D$102,1),0))</f>
        <v/>
      </c>
      <c r="O449" s="9">
        <f>IF(N449&lt;0,0,IF(N449=0,Occurrence!K449*$I$11,IF(N449&gt;=99,Occurrence!K449*$I$12,INDEX($C$4:$C$102,N449)+(Occurrence!K449-INDEX($D$4:$D$102,N449))/(INDEX($D$4:$D$102,N449+1)-INDEX($D$4:$D$102,N449))*(INDEX($C$4:$C$102,N449+1)-INDEX($C$4:$C$102,N449)))))</f>
        <v/>
      </c>
      <c r="P449" s="12">
        <f>IFERROR(MATCH(Data!X449,$F$4:$F$102,1),0)</f>
        <v/>
      </c>
      <c r="Q449" s="9">
        <f>IF(P449=0,Data!X449+$I$13,IF(P449&gt;=99,Data!X449+$I$14,INDEX($E$4:$E$102,P449)+(Data!X449-INDEX($F$4:$F$102,P449))/(INDEX($F$4:$F$102,P449+1)-INDEX($F$4:$F$102,P449))*(INDEX($E$4:$E$102,P449+1)-INDEX($E$4:$E$102,P449))))</f>
        <v/>
      </c>
      <c r="R449" s="12">
        <f>IFERROR(MATCH(Data!Y449,$F$4:$F$102,1),0)</f>
        <v/>
      </c>
      <c r="S449" s="9">
        <f>IF(R449=0,Data!Y449+$I$13,IF(R449&gt;=99,Data!Y449+$I$14,INDEX($E$4:$E$102,R449)+(Data!Y449-INDEX($F$4:$F$102,R449))/(INDEX($F$4:$F$102,R449+1)-INDEX($F$4:$F$102,R449))*(INDEX($E$4:$E$102,R449+1)-INDEX($E$4:$E$102,R449))))</f>
        <v/>
      </c>
    </row>
    <row r="450">
      <c r="K450" s="14">
        <f>Data!A450</f>
        <v/>
      </c>
      <c r="L450" s="12">
        <f>IF(Occurrence!J450&lt;=0,-1,IFERROR(MATCH(Occurrence!J450,$D$4:$D$102,1),0))</f>
        <v/>
      </c>
      <c r="M450" s="9">
        <f>IF(L450&lt;0,0,IF(L450=0,Occurrence!J450*$I$11,IF(L450&gt;=99,Occurrence!J450*$I$12,INDEX($C$4:$C$102,L450)+(Occurrence!J450-INDEX($D$4:$D$102,L450))/(INDEX($D$4:$D$102,L450+1)-INDEX($D$4:$D$102,L450))*(INDEX($C$4:$C$102,L450+1)-INDEX($C$4:$C$102,L450)))))</f>
        <v/>
      </c>
      <c r="N450" s="12">
        <f>IF(Occurrence!K450&lt;=0,-1,IFERROR(MATCH(Occurrence!K450,$D$4:$D$102,1),0))</f>
        <v/>
      </c>
      <c r="O450" s="9">
        <f>IF(N450&lt;0,0,IF(N450=0,Occurrence!K450*$I$11,IF(N450&gt;=99,Occurrence!K450*$I$12,INDEX($C$4:$C$102,N450)+(Occurrence!K450-INDEX($D$4:$D$102,N450))/(INDEX($D$4:$D$102,N450+1)-INDEX($D$4:$D$102,N450))*(INDEX($C$4:$C$102,N450+1)-INDEX($C$4:$C$102,N450)))))</f>
        <v/>
      </c>
      <c r="P450" s="12">
        <f>IFERROR(MATCH(Data!X450,$F$4:$F$102,1),0)</f>
        <v/>
      </c>
      <c r="Q450" s="9">
        <f>IF(P450=0,Data!X450+$I$13,IF(P450&gt;=99,Data!X450+$I$14,INDEX($E$4:$E$102,P450)+(Data!X450-INDEX($F$4:$F$102,P450))/(INDEX($F$4:$F$102,P450+1)-INDEX($F$4:$F$102,P450))*(INDEX($E$4:$E$102,P450+1)-INDEX($E$4:$E$102,P450))))</f>
        <v/>
      </c>
      <c r="R450" s="12">
        <f>IFERROR(MATCH(Data!Y450,$F$4:$F$102,1),0)</f>
        <v/>
      </c>
      <c r="S450" s="9">
        <f>IF(R450=0,Data!Y450+$I$13,IF(R450&gt;=99,Data!Y450+$I$14,INDEX($E$4:$E$102,R450)+(Data!Y450-INDEX($F$4:$F$102,R450))/(INDEX($F$4:$F$102,R450+1)-INDEX($F$4:$F$102,R450))*(INDEX($E$4:$E$102,R450+1)-INDEX($E$4:$E$102,R450))))</f>
        <v/>
      </c>
    </row>
    <row r="451">
      <c r="K451" s="14">
        <f>Data!A451</f>
        <v/>
      </c>
      <c r="L451" s="12">
        <f>IF(Occurrence!J451&lt;=0,-1,IFERROR(MATCH(Occurrence!J451,$D$4:$D$102,1),0))</f>
        <v/>
      </c>
      <c r="M451" s="9">
        <f>IF(L451&lt;0,0,IF(L451=0,Occurrence!J451*$I$11,IF(L451&gt;=99,Occurrence!J451*$I$12,INDEX($C$4:$C$102,L451)+(Occurrence!J451-INDEX($D$4:$D$102,L451))/(INDEX($D$4:$D$102,L451+1)-INDEX($D$4:$D$102,L451))*(INDEX($C$4:$C$102,L451+1)-INDEX($C$4:$C$102,L451)))))</f>
        <v/>
      </c>
      <c r="N451" s="12">
        <f>IF(Occurrence!K451&lt;=0,-1,IFERROR(MATCH(Occurrence!K451,$D$4:$D$102,1),0))</f>
        <v/>
      </c>
      <c r="O451" s="9">
        <f>IF(N451&lt;0,0,IF(N451=0,Occurrence!K451*$I$11,IF(N451&gt;=99,Occurrence!K451*$I$12,INDEX($C$4:$C$102,N451)+(Occurrence!K451-INDEX($D$4:$D$102,N451))/(INDEX($D$4:$D$102,N451+1)-INDEX($D$4:$D$102,N451))*(INDEX($C$4:$C$102,N451+1)-INDEX($C$4:$C$102,N451)))))</f>
        <v/>
      </c>
      <c r="P451" s="12">
        <f>IFERROR(MATCH(Data!X451,$F$4:$F$102,1),0)</f>
        <v/>
      </c>
      <c r="Q451" s="9">
        <f>IF(P451=0,Data!X451+$I$13,IF(P451&gt;=99,Data!X451+$I$14,INDEX($E$4:$E$102,P451)+(Data!X451-INDEX($F$4:$F$102,P451))/(INDEX($F$4:$F$102,P451+1)-INDEX($F$4:$F$102,P451))*(INDEX($E$4:$E$102,P451+1)-INDEX($E$4:$E$102,P451))))</f>
        <v/>
      </c>
      <c r="R451" s="12">
        <f>IFERROR(MATCH(Data!Y451,$F$4:$F$102,1),0)</f>
        <v/>
      </c>
      <c r="S451" s="9">
        <f>IF(R451=0,Data!Y451+$I$13,IF(R451&gt;=99,Data!Y451+$I$14,INDEX($E$4:$E$102,R451)+(Data!Y451-INDEX($F$4:$F$102,R451))/(INDEX($F$4:$F$102,R451+1)-INDEX($F$4:$F$102,R451))*(INDEX($E$4:$E$102,R451+1)-INDEX($E$4:$E$102,R451))))</f>
        <v/>
      </c>
    </row>
    <row r="452">
      <c r="K452" s="14">
        <f>Data!A452</f>
        <v/>
      </c>
      <c r="L452" s="12">
        <f>IF(Occurrence!J452&lt;=0,-1,IFERROR(MATCH(Occurrence!J452,$D$4:$D$102,1),0))</f>
        <v/>
      </c>
      <c r="M452" s="9">
        <f>IF(L452&lt;0,0,IF(L452=0,Occurrence!J452*$I$11,IF(L452&gt;=99,Occurrence!J452*$I$12,INDEX($C$4:$C$102,L452)+(Occurrence!J452-INDEX($D$4:$D$102,L452))/(INDEX($D$4:$D$102,L452+1)-INDEX($D$4:$D$102,L452))*(INDEX($C$4:$C$102,L452+1)-INDEX($C$4:$C$102,L452)))))</f>
        <v/>
      </c>
      <c r="N452" s="12">
        <f>IF(Occurrence!K452&lt;=0,-1,IFERROR(MATCH(Occurrence!K452,$D$4:$D$102,1),0))</f>
        <v/>
      </c>
      <c r="O452" s="9">
        <f>IF(N452&lt;0,0,IF(N452=0,Occurrence!K452*$I$11,IF(N452&gt;=99,Occurrence!K452*$I$12,INDEX($C$4:$C$102,N452)+(Occurrence!K452-INDEX($D$4:$D$102,N452))/(INDEX($D$4:$D$102,N452+1)-INDEX($D$4:$D$102,N452))*(INDEX($C$4:$C$102,N452+1)-INDEX($C$4:$C$102,N452)))))</f>
        <v/>
      </c>
      <c r="P452" s="12">
        <f>IFERROR(MATCH(Data!X452,$F$4:$F$102,1),0)</f>
        <v/>
      </c>
      <c r="Q452" s="9">
        <f>IF(P452=0,Data!X452+$I$13,IF(P452&gt;=99,Data!X452+$I$14,INDEX($E$4:$E$102,P452)+(Data!X452-INDEX($F$4:$F$102,P452))/(INDEX($F$4:$F$102,P452+1)-INDEX($F$4:$F$102,P452))*(INDEX($E$4:$E$102,P452+1)-INDEX($E$4:$E$102,P452))))</f>
        <v/>
      </c>
      <c r="R452" s="12">
        <f>IFERROR(MATCH(Data!Y452,$F$4:$F$102,1),0)</f>
        <v/>
      </c>
      <c r="S452" s="9">
        <f>IF(R452=0,Data!Y452+$I$13,IF(R452&gt;=99,Data!Y452+$I$14,INDEX($E$4:$E$102,R452)+(Data!Y452-INDEX($F$4:$F$102,R452))/(INDEX($F$4:$F$102,R452+1)-INDEX($F$4:$F$102,R452))*(INDEX($E$4:$E$102,R452+1)-INDEX($E$4:$E$102,R452))))</f>
        <v/>
      </c>
    </row>
    <row r="453">
      <c r="K453" s="14">
        <f>Data!A453</f>
        <v/>
      </c>
      <c r="L453" s="12">
        <f>IF(Occurrence!J453&lt;=0,-1,IFERROR(MATCH(Occurrence!J453,$D$4:$D$102,1),0))</f>
        <v/>
      </c>
      <c r="M453" s="9">
        <f>IF(L453&lt;0,0,IF(L453=0,Occurrence!J453*$I$11,IF(L453&gt;=99,Occurrence!J453*$I$12,INDEX($C$4:$C$102,L453)+(Occurrence!J453-INDEX($D$4:$D$102,L453))/(INDEX($D$4:$D$102,L453+1)-INDEX($D$4:$D$102,L453))*(INDEX($C$4:$C$102,L453+1)-INDEX($C$4:$C$102,L453)))))</f>
        <v/>
      </c>
      <c r="N453" s="12">
        <f>IF(Occurrence!K453&lt;=0,-1,IFERROR(MATCH(Occurrence!K453,$D$4:$D$102,1),0))</f>
        <v/>
      </c>
      <c r="O453" s="9">
        <f>IF(N453&lt;0,0,IF(N453=0,Occurrence!K453*$I$11,IF(N453&gt;=99,Occurrence!K453*$I$12,INDEX($C$4:$C$102,N453)+(Occurrence!K453-INDEX($D$4:$D$102,N453))/(INDEX($D$4:$D$102,N453+1)-INDEX($D$4:$D$102,N453))*(INDEX($C$4:$C$102,N453+1)-INDEX($C$4:$C$102,N453)))))</f>
        <v/>
      </c>
      <c r="P453" s="12">
        <f>IFERROR(MATCH(Data!X453,$F$4:$F$102,1),0)</f>
        <v/>
      </c>
      <c r="Q453" s="9">
        <f>IF(P453=0,Data!X453+$I$13,IF(P453&gt;=99,Data!X453+$I$14,INDEX($E$4:$E$102,P453)+(Data!X453-INDEX($F$4:$F$102,P453))/(INDEX($F$4:$F$102,P453+1)-INDEX($F$4:$F$102,P453))*(INDEX($E$4:$E$102,P453+1)-INDEX($E$4:$E$102,P453))))</f>
        <v/>
      </c>
      <c r="R453" s="12">
        <f>IFERROR(MATCH(Data!Y453,$F$4:$F$102,1),0)</f>
        <v/>
      </c>
      <c r="S453" s="9">
        <f>IF(R453=0,Data!Y453+$I$13,IF(R453&gt;=99,Data!Y453+$I$14,INDEX($E$4:$E$102,R453)+(Data!Y453-INDEX($F$4:$F$102,R453))/(INDEX($F$4:$F$102,R453+1)-INDEX($F$4:$F$102,R453))*(INDEX($E$4:$E$102,R453+1)-INDEX($E$4:$E$102,R453))))</f>
        <v/>
      </c>
    </row>
    <row r="454">
      <c r="K454" s="14">
        <f>Data!A454</f>
        <v/>
      </c>
      <c r="L454" s="12">
        <f>IF(Occurrence!J454&lt;=0,-1,IFERROR(MATCH(Occurrence!J454,$D$4:$D$102,1),0))</f>
        <v/>
      </c>
      <c r="M454" s="9">
        <f>IF(L454&lt;0,0,IF(L454=0,Occurrence!J454*$I$11,IF(L454&gt;=99,Occurrence!J454*$I$12,INDEX($C$4:$C$102,L454)+(Occurrence!J454-INDEX($D$4:$D$102,L454))/(INDEX($D$4:$D$102,L454+1)-INDEX($D$4:$D$102,L454))*(INDEX($C$4:$C$102,L454+1)-INDEX($C$4:$C$102,L454)))))</f>
        <v/>
      </c>
      <c r="N454" s="12">
        <f>IF(Occurrence!K454&lt;=0,-1,IFERROR(MATCH(Occurrence!K454,$D$4:$D$102,1),0))</f>
        <v/>
      </c>
      <c r="O454" s="9">
        <f>IF(N454&lt;0,0,IF(N454=0,Occurrence!K454*$I$11,IF(N454&gt;=99,Occurrence!K454*$I$12,INDEX($C$4:$C$102,N454)+(Occurrence!K454-INDEX($D$4:$D$102,N454))/(INDEX($D$4:$D$102,N454+1)-INDEX($D$4:$D$102,N454))*(INDEX($C$4:$C$102,N454+1)-INDEX($C$4:$C$102,N454)))))</f>
        <v/>
      </c>
      <c r="P454" s="12">
        <f>IFERROR(MATCH(Data!X454,$F$4:$F$102,1),0)</f>
        <v/>
      </c>
      <c r="Q454" s="9">
        <f>IF(P454=0,Data!X454+$I$13,IF(P454&gt;=99,Data!X454+$I$14,INDEX($E$4:$E$102,P454)+(Data!X454-INDEX($F$4:$F$102,P454))/(INDEX($F$4:$F$102,P454+1)-INDEX($F$4:$F$102,P454))*(INDEX($E$4:$E$102,P454+1)-INDEX($E$4:$E$102,P454))))</f>
        <v/>
      </c>
      <c r="R454" s="12">
        <f>IFERROR(MATCH(Data!Y454,$F$4:$F$102,1),0)</f>
        <v/>
      </c>
      <c r="S454" s="9">
        <f>IF(R454=0,Data!Y454+$I$13,IF(R454&gt;=99,Data!Y454+$I$14,INDEX($E$4:$E$102,R454)+(Data!Y454-INDEX($F$4:$F$102,R454))/(INDEX($F$4:$F$102,R454+1)-INDEX($F$4:$F$102,R454))*(INDEX($E$4:$E$102,R454+1)-INDEX($E$4:$E$102,R454))))</f>
        <v/>
      </c>
    </row>
    <row r="455">
      <c r="K455" s="14">
        <f>Data!A455</f>
        <v/>
      </c>
      <c r="L455" s="12">
        <f>IF(Occurrence!J455&lt;=0,-1,IFERROR(MATCH(Occurrence!J455,$D$4:$D$102,1),0))</f>
        <v/>
      </c>
      <c r="M455" s="9">
        <f>IF(L455&lt;0,0,IF(L455=0,Occurrence!J455*$I$11,IF(L455&gt;=99,Occurrence!J455*$I$12,INDEX($C$4:$C$102,L455)+(Occurrence!J455-INDEX($D$4:$D$102,L455))/(INDEX($D$4:$D$102,L455+1)-INDEX($D$4:$D$102,L455))*(INDEX($C$4:$C$102,L455+1)-INDEX($C$4:$C$102,L455)))))</f>
        <v/>
      </c>
      <c r="N455" s="12">
        <f>IF(Occurrence!K455&lt;=0,-1,IFERROR(MATCH(Occurrence!K455,$D$4:$D$102,1),0))</f>
        <v/>
      </c>
      <c r="O455" s="9">
        <f>IF(N455&lt;0,0,IF(N455=0,Occurrence!K455*$I$11,IF(N455&gt;=99,Occurrence!K455*$I$12,INDEX($C$4:$C$102,N455)+(Occurrence!K455-INDEX($D$4:$D$102,N455))/(INDEX($D$4:$D$102,N455+1)-INDEX($D$4:$D$102,N455))*(INDEX($C$4:$C$102,N455+1)-INDEX($C$4:$C$102,N455)))))</f>
        <v/>
      </c>
      <c r="P455" s="12">
        <f>IFERROR(MATCH(Data!X455,$F$4:$F$102,1),0)</f>
        <v/>
      </c>
      <c r="Q455" s="9">
        <f>IF(P455=0,Data!X455+$I$13,IF(P455&gt;=99,Data!X455+$I$14,INDEX($E$4:$E$102,P455)+(Data!X455-INDEX($F$4:$F$102,P455))/(INDEX($F$4:$F$102,P455+1)-INDEX($F$4:$F$102,P455))*(INDEX($E$4:$E$102,P455+1)-INDEX($E$4:$E$102,P455))))</f>
        <v/>
      </c>
      <c r="R455" s="12">
        <f>IFERROR(MATCH(Data!Y455,$F$4:$F$102,1),0)</f>
        <v/>
      </c>
      <c r="S455" s="9">
        <f>IF(R455=0,Data!Y455+$I$13,IF(R455&gt;=99,Data!Y455+$I$14,INDEX($E$4:$E$102,R455)+(Data!Y455-INDEX($F$4:$F$102,R455))/(INDEX($F$4:$F$102,R455+1)-INDEX($F$4:$F$102,R455))*(INDEX($E$4:$E$102,R455+1)-INDEX($E$4:$E$102,R455))))</f>
        <v/>
      </c>
    </row>
    <row r="456">
      <c r="K456" s="14">
        <f>Data!A456</f>
        <v/>
      </c>
      <c r="L456" s="12">
        <f>IF(Occurrence!J456&lt;=0,-1,IFERROR(MATCH(Occurrence!J456,$D$4:$D$102,1),0))</f>
        <v/>
      </c>
      <c r="M456" s="9">
        <f>IF(L456&lt;0,0,IF(L456=0,Occurrence!J456*$I$11,IF(L456&gt;=99,Occurrence!J456*$I$12,INDEX($C$4:$C$102,L456)+(Occurrence!J456-INDEX($D$4:$D$102,L456))/(INDEX($D$4:$D$102,L456+1)-INDEX($D$4:$D$102,L456))*(INDEX($C$4:$C$102,L456+1)-INDEX($C$4:$C$102,L456)))))</f>
        <v/>
      </c>
      <c r="N456" s="12">
        <f>IF(Occurrence!K456&lt;=0,-1,IFERROR(MATCH(Occurrence!K456,$D$4:$D$102,1),0))</f>
        <v/>
      </c>
      <c r="O456" s="9">
        <f>IF(N456&lt;0,0,IF(N456=0,Occurrence!K456*$I$11,IF(N456&gt;=99,Occurrence!K456*$I$12,INDEX($C$4:$C$102,N456)+(Occurrence!K456-INDEX($D$4:$D$102,N456))/(INDEX($D$4:$D$102,N456+1)-INDEX($D$4:$D$102,N456))*(INDEX($C$4:$C$102,N456+1)-INDEX($C$4:$C$102,N456)))))</f>
        <v/>
      </c>
      <c r="P456" s="12">
        <f>IFERROR(MATCH(Data!X456,$F$4:$F$102,1),0)</f>
        <v/>
      </c>
      <c r="Q456" s="9">
        <f>IF(P456=0,Data!X456+$I$13,IF(P456&gt;=99,Data!X456+$I$14,INDEX($E$4:$E$102,P456)+(Data!X456-INDEX($F$4:$F$102,P456))/(INDEX($F$4:$F$102,P456+1)-INDEX($F$4:$F$102,P456))*(INDEX($E$4:$E$102,P456+1)-INDEX($E$4:$E$102,P456))))</f>
        <v/>
      </c>
      <c r="R456" s="12">
        <f>IFERROR(MATCH(Data!Y456,$F$4:$F$102,1),0)</f>
        <v/>
      </c>
      <c r="S456" s="9">
        <f>IF(R456=0,Data!Y456+$I$13,IF(R456&gt;=99,Data!Y456+$I$14,INDEX($E$4:$E$102,R456)+(Data!Y456-INDEX($F$4:$F$102,R456))/(INDEX($F$4:$F$102,R456+1)-INDEX($F$4:$F$102,R456))*(INDEX($E$4:$E$102,R456+1)-INDEX($E$4:$E$102,R456))))</f>
        <v/>
      </c>
    </row>
    <row r="457">
      <c r="K457" s="14">
        <f>Data!A457</f>
        <v/>
      </c>
      <c r="L457" s="12">
        <f>IF(Occurrence!J457&lt;=0,-1,IFERROR(MATCH(Occurrence!J457,$D$4:$D$102,1),0))</f>
        <v/>
      </c>
      <c r="M457" s="9">
        <f>IF(L457&lt;0,0,IF(L457=0,Occurrence!J457*$I$11,IF(L457&gt;=99,Occurrence!J457*$I$12,INDEX($C$4:$C$102,L457)+(Occurrence!J457-INDEX($D$4:$D$102,L457))/(INDEX($D$4:$D$102,L457+1)-INDEX($D$4:$D$102,L457))*(INDEX($C$4:$C$102,L457+1)-INDEX($C$4:$C$102,L457)))))</f>
        <v/>
      </c>
      <c r="N457" s="12">
        <f>IF(Occurrence!K457&lt;=0,-1,IFERROR(MATCH(Occurrence!K457,$D$4:$D$102,1),0))</f>
        <v/>
      </c>
      <c r="O457" s="9">
        <f>IF(N457&lt;0,0,IF(N457=0,Occurrence!K457*$I$11,IF(N457&gt;=99,Occurrence!K457*$I$12,INDEX($C$4:$C$102,N457)+(Occurrence!K457-INDEX($D$4:$D$102,N457))/(INDEX($D$4:$D$102,N457+1)-INDEX($D$4:$D$102,N457))*(INDEX($C$4:$C$102,N457+1)-INDEX($C$4:$C$102,N457)))))</f>
        <v/>
      </c>
      <c r="P457" s="12">
        <f>IFERROR(MATCH(Data!X457,$F$4:$F$102,1),0)</f>
        <v/>
      </c>
      <c r="Q457" s="9">
        <f>IF(P457=0,Data!X457+$I$13,IF(P457&gt;=99,Data!X457+$I$14,INDEX($E$4:$E$102,P457)+(Data!X457-INDEX($F$4:$F$102,P457))/(INDEX($F$4:$F$102,P457+1)-INDEX($F$4:$F$102,P457))*(INDEX($E$4:$E$102,P457+1)-INDEX($E$4:$E$102,P457))))</f>
        <v/>
      </c>
      <c r="R457" s="12">
        <f>IFERROR(MATCH(Data!Y457,$F$4:$F$102,1),0)</f>
        <v/>
      </c>
      <c r="S457" s="9">
        <f>IF(R457=0,Data!Y457+$I$13,IF(R457&gt;=99,Data!Y457+$I$14,INDEX($E$4:$E$102,R457)+(Data!Y457-INDEX($F$4:$F$102,R457))/(INDEX($F$4:$F$102,R457+1)-INDEX($F$4:$F$102,R457))*(INDEX($E$4:$E$102,R457+1)-INDEX($E$4:$E$102,R457))))</f>
        <v/>
      </c>
    </row>
    <row r="458">
      <c r="K458" s="14">
        <f>Data!A458</f>
        <v/>
      </c>
      <c r="L458" s="12">
        <f>IF(Occurrence!J458&lt;=0,-1,IFERROR(MATCH(Occurrence!J458,$D$4:$D$102,1),0))</f>
        <v/>
      </c>
      <c r="M458" s="9">
        <f>IF(L458&lt;0,0,IF(L458=0,Occurrence!J458*$I$11,IF(L458&gt;=99,Occurrence!J458*$I$12,INDEX($C$4:$C$102,L458)+(Occurrence!J458-INDEX($D$4:$D$102,L458))/(INDEX($D$4:$D$102,L458+1)-INDEX($D$4:$D$102,L458))*(INDEX($C$4:$C$102,L458+1)-INDEX($C$4:$C$102,L458)))))</f>
        <v/>
      </c>
      <c r="N458" s="12">
        <f>IF(Occurrence!K458&lt;=0,-1,IFERROR(MATCH(Occurrence!K458,$D$4:$D$102,1),0))</f>
        <v/>
      </c>
      <c r="O458" s="9">
        <f>IF(N458&lt;0,0,IF(N458=0,Occurrence!K458*$I$11,IF(N458&gt;=99,Occurrence!K458*$I$12,INDEX($C$4:$C$102,N458)+(Occurrence!K458-INDEX($D$4:$D$102,N458))/(INDEX($D$4:$D$102,N458+1)-INDEX($D$4:$D$102,N458))*(INDEX($C$4:$C$102,N458+1)-INDEX($C$4:$C$102,N458)))))</f>
        <v/>
      </c>
      <c r="P458" s="12">
        <f>IFERROR(MATCH(Data!X458,$F$4:$F$102,1),0)</f>
        <v/>
      </c>
      <c r="Q458" s="9">
        <f>IF(P458=0,Data!X458+$I$13,IF(P458&gt;=99,Data!X458+$I$14,INDEX($E$4:$E$102,P458)+(Data!X458-INDEX($F$4:$F$102,P458))/(INDEX($F$4:$F$102,P458+1)-INDEX($F$4:$F$102,P458))*(INDEX($E$4:$E$102,P458+1)-INDEX($E$4:$E$102,P458))))</f>
        <v/>
      </c>
      <c r="R458" s="12">
        <f>IFERROR(MATCH(Data!Y458,$F$4:$F$102,1),0)</f>
        <v/>
      </c>
      <c r="S458" s="9">
        <f>IF(R458=0,Data!Y458+$I$13,IF(R458&gt;=99,Data!Y458+$I$14,INDEX($E$4:$E$102,R458)+(Data!Y458-INDEX($F$4:$F$102,R458))/(INDEX($F$4:$F$102,R458+1)-INDEX($F$4:$F$102,R458))*(INDEX($E$4:$E$102,R458+1)-INDEX($E$4:$E$102,R458))))</f>
        <v/>
      </c>
    </row>
    <row r="459">
      <c r="K459" s="14">
        <f>Data!A459</f>
        <v/>
      </c>
      <c r="L459" s="12">
        <f>IF(Occurrence!J459&lt;=0,-1,IFERROR(MATCH(Occurrence!J459,$D$4:$D$102,1),0))</f>
        <v/>
      </c>
      <c r="M459" s="9">
        <f>IF(L459&lt;0,0,IF(L459=0,Occurrence!J459*$I$11,IF(L459&gt;=99,Occurrence!J459*$I$12,INDEX($C$4:$C$102,L459)+(Occurrence!J459-INDEX($D$4:$D$102,L459))/(INDEX($D$4:$D$102,L459+1)-INDEX($D$4:$D$102,L459))*(INDEX($C$4:$C$102,L459+1)-INDEX($C$4:$C$102,L459)))))</f>
        <v/>
      </c>
      <c r="N459" s="12">
        <f>IF(Occurrence!K459&lt;=0,-1,IFERROR(MATCH(Occurrence!K459,$D$4:$D$102,1),0))</f>
        <v/>
      </c>
      <c r="O459" s="9">
        <f>IF(N459&lt;0,0,IF(N459=0,Occurrence!K459*$I$11,IF(N459&gt;=99,Occurrence!K459*$I$12,INDEX($C$4:$C$102,N459)+(Occurrence!K459-INDEX($D$4:$D$102,N459))/(INDEX($D$4:$D$102,N459+1)-INDEX($D$4:$D$102,N459))*(INDEX($C$4:$C$102,N459+1)-INDEX($C$4:$C$102,N459)))))</f>
        <v/>
      </c>
      <c r="P459" s="12">
        <f>IFERROR(MATCH(Data!X459,$F$4:$F$102,1),0)</f>
        <v/>
      </c>
      <c r="Q459" s="9">
        <f>IF(P459=0,Data!X459+$I$13,IF(P459&gt;=99,Data!X459+$I$14,INDEX($E$4:$E$102,P459)+(Data!X459-INDEX($F$4:$F$102,P459))/(INDEX($F$4:$F$102,P459+1)-INDEX($F$4:$F$102,P459))*(INDEX($E$4:$E$102,P459+1)-INDEX($E$4:$E$102,P459))))</f>
        <v/>
      </c>
      <c r="R459" s="12">
        <f>IFERROR(MATCH(Data!Y459,$F$4:$F$102,1),0)</f>
        <v/>
      </c>
      <c r="S459" s="9">
        <f>IF(R459=0,Data!Y459+$I$13,IF(R459&gt;=99,Data!Y459+$I$14,INDEX($E$4:$E$102,R459)+(Data!Y459-INDEX($F$4:$F$102,R459))/(INDEX($F$4:$F$102,R459+1)-INDEX($F$4:$F$102,R459))*(INDEX($E$4:$E$102,R459+1)-INDEX($E$4:$E$102,R459))))</f>
        <v/>
      </c>
    </row>
    <row r="460">
      <c r="K460" s="14">
        <f>Data!A460</f>
        <v/>
      </c>
      <c r="L460" s="12">
        <f>IF(Occurrence!J460&lt;=0,-1,IFERROR(MATCH(Occurrence!J460,$D$4:$D$102,1),0))</f>
        <v/>
      </c>
      <c r="M460" s="9">
        <f>IF(L460&lt;0,0,IF(L460=0,Occurrence!J460*$I$11,IF(L460&gt;=99,Occurrence!J460*$I$12,INDEX($C$4:$C$102,L460)+(Occurrence!J460-INDEX($D$4:$D$102,L460))/(INDEX($D$4:$D$102,L460+1)-INDEX($D$4:$D$102,L460))*(INDEX($C$4:$C$102,L460+1)-INDEX($C$4:$C$102,L460)))))</f>
        <v/>
      </c>
      <c r="N460" s="12">
        <f>IF(Occurrence!K460&lt;=0,-1,IFERROR(MATCH(Occurrence!K460,$D$4:$D$102,1),0))</f>
        <v/>
      </c>
      <c r="O460" s="9">
        <f>IF(N460&lt;0,0,IF(N460=0,Occurrence!K460*$I$11,IF(N460&gt;=99,Occurrence!K460*$I$12,INDEX($C$4:$C$102,N460)+(Occurrence!K460-INDEX($D$4:$D$102,N460))/(INDEX($D$4:$D$102,N460+1)-INDEX($D$4:$D$102,N460))*(INDEX($C$4:$C$102,N460+1)-INDEX($C$4:$C$102,N460)))))</f>
        <v/>
      </c>
      <c r="P460" s="12">
        <f>IFERROR(MATCH(Data!X460,$F$4:$F$102,1),0)</f>
        <v/>
      </c>
      <c r="Q460" s="9">
        <f>IF(P460=0,Data!X460+$I$13,IF(P460&gt;=99,Data!X460+$I$14,INDEX($E$4:$E$102,P460)+(Data!X460-INDEX($F$4:$F$102,P460))/(INDEX($F$4:$F$102,P460+1)-INDEX($F$4:$F$102,P460))*(INDEX($E$4:$E$102,P460+1)-INDEX($E$4:$E$102,P460))))</f>
        <v/>
      </c>
      <c r="R460" s="12">
        <f>IFERROR(MATCH(Data!Y460,$F$4:$F$102,1),0)</f>
        <v/>
      </c>
      <c r="S460" s="9">
        <f>IF(R460=0,Data!Y460+$I$13,IF(R460&gt;=99,Data!Y460+$I$14,INDEX($E$4:$E$102,R460)+(Data!Y460-INDEX($F$4:$F$102,R460))/(INDEX($F$4:$F$102,R460+1)-INDEX($F$4:$F$102,R460))*(INDEX($E$4:$E$102,R460+1)-INDEX($E$4:$E$102,R460))))</f>
        <v/>
      </c>
    </row>
    <row r="461">
      <c r="K461" s="14">
        <f>Data!A461</f>
        <v/>
      </c>
      <c r="L461" s="12">
        <f>IF(Occurrence!J461&lt;=0,-1,IFERROR(MATCH(Occurrence!J461,$D$4:$D$102,1),0))</f>
        <v/>
      </c>
      <c r="M461" s="9">
        <f>IF(L461&lt;0,0,IF(L461=0,Occurrence!J461*$I$11,IF(L461&gt;=99,Occurrence!J461*$I$12,INDEX($C$4:$C$102,L461)+(Occurrence!J461-INDEX($D$4:$D$102,L461))/(INDEX($D$4:$D$102,L461+1)-INDEX($D$4:$D$102,L461))*(INDEX($C$4:$C$102,L461+1)-INDEX($C$4:$C$102,L461)))))</f>
        <v/>
      </c>
      <c r="N461" s="12">
        <f>IF(Occurrence!K461&lt;=0,-1,IFERROR(MATCH(Occurrence!K461,$D$4:$D$102,1),0))</f>
        <v/>
      </c>
      <c r="O461" s="9">
        <f>IF(N461&lt;0,0,IF(N461=0,Occurrence!K461*$I$11,IF(N461&gt;=99,Occurrence!K461*$I$12,INDEX($C$4:$C$102,N461)+(Occurrence!K461-INDEX($D$4:$D$102,N461))/(INDEX($D$4:$D$102,N461+1)-INDEX($D$4:$D$102,N461))*(INDEX($C$4:$C$102,N461+1)-INDEX($C$4:$C$102,N461)))))</f>
        <v/>
      </c>
      <c r="P461" s="12">
        <f>IFERROR(MATCH(Data!X461,$F$4:$F$102,1),0)</f>
        <v/>
      </c>
      <c r="Q461" s="9">
        <f>IF(P461=0,Data!X461+$I$13,IF(P461&gt;=99,Data!X461+$I$14,INDEX($E$4:$E$102,P461)+(Data!X461-INDEX($F$4:$F$102,P461))/(INDEX($F$4:$F$102,P461+1)-INDEX($F$4:$F$102,P461))*(INDEX($E$4:$E$102,P461+1)-INDEX($E$4:$E$102,P461))))</f>
        <v/>
      </c>
      <c r="R461" s="12">
        <f>IFERROR(MATCH(Data!Y461,$F$4:$F$102,1),0)</f>
        <v/>
      </c>
      <c r="S461" s="9">
        <f>IF(R461=0,Data!Y461+$I$13,IF(R461&gt;=99,Data!Y461+$I$14,INDEX($E$4:$E$102,R461)+(Data!Y461-INDEX($F$4:$F$102,R461))/(INDEX($F$4:$F$102,R461+1)-INDEX($F$4:$F$102,R461))*(INDEX($E$4:$E$102,R461+1)-INDEX($E$4:$E$102,R461))))</f>
        <v/>
      </c>
    </row>
    <row r="462">
      <c r="K462" s="14">
        <f>Data!A462</f>
        <v/>
      </c>
      <c r="L462" s="12">
        <f>IF(Occurrence!J462&lt;=0,-1,IFERROR(MATCH(Occurrence!J462,$D$4:$D$102,1),0))</f>
        <v/>
      </c>
      <c r="M462" s="9">
        <f>IF(L462&lt;0,0,IF(L462=0,Occurrence!J462*$I$11,IF(L462&gt;=99,Occurrence!J462*$I$12,INDEX($C$4:$C$102,L462)+(Occurrence!J462-INDEX($D$4:$D$102,L462))/(INDEX($D$4:$D$102,L462+1)-INDEX($D$4:$D$102,L462))*(INDEX($C$4:$C$102,L462+1)-INDEX($C$4:$C$102,L462)))))</f>
        <v/>
      </c>
      <c r="N462" s="12">
        <f>IF(Occurrence!K462&lt;=0,-1,IFERROR(MATCH(Occurrence!K462,$D$4:$D$102,1),0))</f>
        <v/>
      </c>
      <c r="O462" s="9">
        <f>IF(N462&lt;0,0,IF(N462=0,Occurrence!K462*$I$11,IF(N462&gt;=99,Occurrence!K462*$I$12,INDEX($C$4:$C$102,N462)+(Occurrence!K462-INDEX($D$4:$D$102,N462))/(INDEX($D$4:$D$102,N462+1)-INDEX($D$4:$D$102,N462))*(INDEX($C$4:$C$102,N462+1)-INDEX($C$4:$C$102,N462)))))</f>
        <v/>
      </c>
      <c r="P462" s="12">
        <f>IFERROR(MATCH(Data!X462,$F$4:$F$102,1),0)</f>
        <v/>
      </c>
      <c r="Q462" s="9">
        <f>IF(P462=0,Data!X462+$I$13,IF(P462&gt;=99,Data!X462+$I$14,INDEX($E$4:$E$102,P462)+(Data!X462-INDEX($F$4:$F$102,P462))/(INDEX($F$4:$F$102,P462+1)-INDEX($F$4:$F$102,P462))*(INDEX($E$4:$E$102,P462+1)-INDEX($E$4:$E$102,P462))))</f>
        <v/>
      </c>
      <c r="R462" s="12">
        <f>IFERROR(MATCH(Data!Y462,$F$4:$F$102,1),0)</f>
        <v/>
      </c>
      <c r="S462" s="9">
        <f>IF(R462=0,Data!Y462+$I$13,IF(R462&gt;=99,Data!Y462+$I$14,INDEX($E$4:$E$102,R462)+(Data!Y462-INDEX($F$4:$F$102,R462))/(INDEX($F$4:$F$102,R462+1)-INDEX($F$4:$F$102,R462))*(INDEX($E$4:$E$102,R462+1)-INDEX($E$4:$E$102,R462))))</f>
        <v/>
      </c>
    </row>
    <row r="463">
      <c r="K463" s="14">
        <f>Data!A463</f>
        <v/>
      </c>
      <c r="L463" s="12">
        <f>IF(Occurrence!J463&lt;=0,-1,IFERROR(MATCH(Occurrence!J463,$D$4:$D$102,1),0))</f>
        <v/>
      </c>
      <c r="M463" s="9">
        <f>IF(L463&lt;0,0,IF(L463=0,Occurrence!J463*$I$11,IF(L463&gt;=99,Occurrence!J463*$I$12,INDEX($C$4:$C$102,L463)+(Occurrence!J463-INDEX($D$4:$D$102,L463))/(INDEX($D$4:$D$102,L463+1)-INDEX($D$4:$D$102,L463))*(INDEX($C$4:$C$102,L463+1)-INDEX($C$4:$C$102,L463)))))</f>
        <v/>
      </c>
      <c r="N463" s="12">
        <f>IF(Occurrence!K463&lt;=0,-1,IFERROR(MATCH(Occurrence!K463,$D$4:$D$102,1),0))</f>
        <v/>
      </c>
      <c r="O463" s="9">
        <f>IF(N463&lt;0,0,IF(N463=0,Occurrence!K463*$I$11,IF(N463&gt;=99,Occurrence!K463*$I$12,INDEX($C$4:$C$102,N463)+(Occurrence!K463-INDEX($D$4:$D$102,N463))/(INDEX($D$4:$D$102,N463+1)-INDEX($D$4:$D$102,N463))*(INDEX($C$4:$C$102,N463+1)-INDEX($C$4:$C$102,N463)))))</f>
        <v/>
      </c>
      <c r="P463" s="12">
        <f>IFERROR(MATCH(Data!X463,$F$4:$F$102,1),0)</f>
        <v/>
      </c>
      <c r="Q463" s="9">
        <f>IF(P463=0,Data!X463+$I$13,IF(P463&gt;=99,Data!X463+$I$14,INDEX($E$4:$E$102,P463)+(Data!X463-INDEX($F$4:$F$102,P463))/(INDEX($F$4:$F$102,P463+1)-INDEX($F$4:$F$102,P463))*(INDEX($E$4:$E$102,P463+1)-INDEX($E$4:$E$102,P463))))</f>
        <v/>
      </c>
      <c r="R463" s="12">
        <f>IFERROR(MATCH(Data!Y463,$F$4:$F$102,1),0)</f>
        <v/>
      </c>
      <c r="S463" s="9">
        <f>IF(R463=0,Data!Y463+$I$13,IF(R463&gt;=99,Data!Y463+$I$14,INDEX($E$4:$E$102,R463)+(Data!Y463-INDEX($F$4:$F$102,R463))/(INDEX($F$4:$F$102,R463+1)-INDEX($F$4:$F$102,R463))*(INDEX($E$4:$E$102,R463+1)-INDEX($E$4:$E$102,R463))))</f>
        <v/>
      </c>
    </row>
    <row r="464">
      <c r="K464" s="14">
        <f>Data!A464</f>
        <v/>
      </c>
      <c r="L464" s="12">
        <f>IF(Occurrence!J464&lt;=0,-1,IFERROR(MATCH(Occurrence!J464,$D$4:$D$102,1),0))</f>
        <v/>
      </c>
      <c r="M464" s="9">
        <f>IF(L464&lt;0,0,IF(L464=0,Occurrence!J464*$I$11,IF(L464&gt;=99,Occurrence!J464*$I$12,INDEX($C$4:$C$102,L464)+(Occurrence!J464-INDEX($D$4:$D$102,L464))/(INDEX($D$4:$D$102,L464+1)-INDEX($D$4:$D$102,L464))*(INDEX($C$4:$C$102,L464+1)-INDEX($C$4:$C$102,L464)))))</f>
        <v/>
      </c>
      <c r="N464" s="12">
        <f>IF(Occurrence!K464&lt;=0,-1,IFERROR(MATCH(Occurrence!K464,$D$4:$D$102,1),0))</f>
        <v/>
      </c>
      <c r="O464" s="9">
        <f>IF(N464&lt;0,0,IF(N464=0,Occurrence!K464*$I$11,IF(N464&gt;=99,Occurrence!K464*$I$12,INDEX($C$4:$C$102,N464)+(Occurrence!K464-INDEX($D$4:$D$102,N464))/(INDEX($D$4:$D$102,N464+1)-INDEX($D$4:$D$102,N464))*(INDEX($C$4:$C$102,N464+1)-INDEX($C$4:$C$102,N464)))))</f>
        <v/>
      </c>
      <c r="P464" s="12">
        <f>IFERROR(MATCH(Data!X464,$F$4:$F$102,1),0)</f>
        <v/>
      </c>
      <c r="Q464" s="9">
        <f>IF(P464=0,Data!X464+$I$13,IF(P464&gt;=99,Data!X464+$I$14,INDEX($E$4:$E$102,P464)+(Data!X464-INDEX($F$4:$F$102,P464))/(INDEX($F$4:$F$102,P464+1)-INDEX($F$4:$F$102,P464))*(INDEX($E$4:$E$102,P464+1)-INDEX($E$4:$E$102,P464))))</f>
        <v/>
      </c>
      <c r="R464" s="12">
        <f>IFERROR(MATCH(Data!Y464,$F$4:$F$102,1),0)</f>
        <v/>
      </c>
      <c r="S464" s="9">
        <f>IF(R464=0,Data!Y464+$I$13,IF(R464&gt;=99,Data!Y464+$I$14,INDEX($E$4:$E$102,R464)+(Data!Y464-INDEX($F$4:$F$102,R464))/(INDEX($F$4:$F$102,R464+1)-INDEX($F$4:$F$102,R464))*(INDEX($E$4:$E$102,R464+1)-INDEX($E$4:$E$102,R464))))</f>
        <v/>
      </c>
    </row>
    <row r="465">
      <c r="K465" s="14">
        <f>Data!A465</f>
        <v/>
      </c>
      <c r="L465" s="12">
        <f>IF(Occurrence!J465&lt;=0,-1,IFERROR(MATCH(Occurrence!J465,$D$4:$D$102,1),0))</f>
        <v/>
      </c>
      <c r="M465" s="9">
        <f>IF(L465&lt;0,0,IF(L465=0,Occurrence!J465*$I$11,IF(L465&gt;=99,Occurrence!J465*$I$12,INDEX($C$4:$C$102,L465)+(Occurrence!J465-INDEX($D$4:$D$102,L465))/(INDEX($D$4:$D$102,L465+1)-INDEX($D$4:$D$102,L465))*(INDEX($C$4:$C$102,L465+1)-INDEX($C$4:$C$102,L465)))))</f>
        <v/>
      </c>
      <c r="N465" s="12">
        <f>IF(Occurrence!K465&lt;=0,-1,IFERROR(MATCH(Occurrence!K465,$D$4:$D$102,1),0))</f>
        <v/>
      </c>
      <c r="O465" s="9">
        <f>IF(N465&lt;0,0,IF(N465=0,Occurrence!K465*$I$11,IF(N465&gt;=99,Occurrence!K465*$I$12,INDEX($C$4:$C$102,N465)+(Occurrence!K465-INDEX($D$4:$D$102,N465))/(INDEX($D$4:$D$102,N465+1)-INDEX($D$4:$D$102,N465))*(INDEX($C$4:$C$102,N465+1)-INDEX($C$4:$C$102,N465)))))</f>
        <v/>
      </c>
      <c r="P465" s="12">
        <f>IFERROR(MATCH(Data!X465,$F$4:$F$102,1),0)</f>
        <v/>
      </c>
      <c r="Q465" s="9">
        <f>IF(P465=0,Data!X465+$I$13,IF(P465&gt;=99,Data!X465+$I$14,INDEX($E$4:$E$102,P465)+(Data!X465-INDEX($F$4:$F$102,P465))/(INDEX($F$4:$F$102,P465+1)-INDEX($F$4:$F$102,P465))*(INDEX($E$4:$E$102,P465+1)-INDEX($E$4:$E$102,P465))))</f>
        <v/>
      </c>
      <c r="R465" s="12">
        <f>IFERROR(MATCH(Data!Y465,$F$4:$F$102,1),0)</f>
        <v/>
      </c>
      <c r="S465" s="9">
        <f>IF(R465=0,Data!Y465+$I$13,IF(R465&gt;=99,Data!Y465+$I$14,INDEX($E$4:$E$102,R465)+(Data!Y465-INDEX($F$4:$F$102,R465))/(INDEX($F$4:$F$102,R465+1)-INDEX($F$4:$F$102,R465))*(INDEX($E$4:$E$102,R465+1)-INDEX($E$4:$E$102,R465))))</f>
        <v/>
      </c>
    </row>
    <row r="466">
      <c r="K466" s="14">
        <f>Data!A466</f>
        <v/>
      </c>
      <c r="L466" s="12">
        <f>IF(Occurrence!J466&lt;=0,-1,IFERROR(MATCH(Occurrence!J466,$D$4:$D$102,1),0))</f>
        <v/>
      </c>
      <c r="M466" s="9">
        <f>IF(L466&lt;0,0,IF(L466=0,Occurrence!J466*$I$11,IF(L466&gt;=99,Occurrence!J466*$I$12,INDEX($C$4:$C$102,L466)+(Occurrence!J466-INDEX($D$4:$D$102,L466))/(INDEX($D$4:$D$102,L466+1)-INDEX($D$4:$D$102,L466))*(INDEX($C$4:$C$102,L466+1)-INDEX($C$4:$C$102,L466)))))</f>
        <v/>
      </c>
      <c r="N466" s="12">
        <f>IF(Occurrence!K466&lt;=0,-1,IFERROR(MATCH(Occurrence!K466,$D$4:$D$102,1),0))</f>
        <v/>
      </c>
      <c r="O466" s="9">
        <f>IF(N466&lt;0,0,IF(N466=0,Occurrence!K466*$I$11,IF(N466&gt;=99,Occurrence!K466*$I$12,INDEX($C$4:$C$102,N466)+(Occurrence!K466-INDEX($D$4:$D$102,N466))/(INDEX($D$4:$D$102,N466+1)-INDEX($D$4:$D$102,N466))*(INDEX($C$4:$C$102,N466+1)-INDEX($C$4:$C$102,N466)))))</f>
        <v/>
      </c>
      <c r="P466" s="12">
        <f>IFERROR(MATCH(Data!X466,$F$4:$F$102,1),0)</f>
        <v/>
      </c>
      <c r="Q466" s="9">
        <f>IF(P466=0,Data!X466+$I$13,IF(P466&gt;=99,Data!X466+$I$14,INDEX($E$4:$E$102,P466)+(Data!X466-INDEX($F$4:$F$102,P466))/(INDEX($F$4:$F$102,P466+1)-INDEX($F$4:$F$102,P466))*(INDEX($E$4:$E$102,P466+1)-INDEX($E$4:$E$102,P466))))</f>
        <v/>
      </c>
      <c r="R466" s="12">
        <f>IFERROR(MATCH(Data!Y466,$F$4:$F$102,1),0)</f>
        <v/>
      </c>
      <c r="S466" s="9">
        <f>IF(R466=0,Data!Y466+$I$13,IF(R466&gt;=99,Data!Y466+$I$14,INDEX($E$4:$E$102,R466)+(Data!Y466-INDEX($F$4:$F$102,R466))/(INDEX($F$4:$F$102,R466+1)-INDEX($F$4:$F$102,R466))*(INDEX($E$4:$E$102,R466+1)-INDEX($E$4:$E$102,R466))))</f>
        <v/>
      </c>
    </row>
    <row r="467">
      <c r="K467" s="14">
        <f>Data!A467</f>
        <v/>
      </c>
      <c r="L467" s="12">
        <f>IF(Occurrence!J467&lt;=0,-1,IFERROR(MATCH(Occurrence!J467,$D$4:$D$102,1),0))</f>
        <v/>
      </c>
      <c r="M467" s="9">
        <f>IF(L467&lt;0,0,IF(L467=0,Occurrence!J467*$I$11,IF(L467&gt;=99,Occurrence!J467*$I$12,INDEX($C$4:$C$102,L467)+(Occurrence!J467-INDEX($D$4:$D$102,L467))/(INDEX($D$4:$D$102,L467+1)-INDEX($D$4:$D$102,L467))*(INDEX($C$4:$C$102,L467+1)-INDEX($C$4:$C$102,L467)))))</f>
        <v/>
      </c>
      <c r="N467" s="12">
        <f>IF(Occurrence!K467&lt;=0,-1,IFERROR(MATCH(Occurrence!K467,$D$4:$D$102,1),0))</f>
        <v/>
      </c>
      <c r="O467" s="9">
        <f>IF(N467&lt;0,0,IF(N467=0,Occurrence!K467*$I$11,IF(N467&gt;=99,Occurrence!K467*$I$12,INDEX($C$4:$C$102,N467)+(Occurrence!K467-INDEX($D$4:$D$102,N467))/(INDEX($D$4:$D$102,N467+1)-INDEX($D$4:$D$102,N467))*(INDEX($C$4:$C$102,N467+1)-INDEX($C$4:$C$102,N467)))))</f>
        <v/>
      </c>
      <c r="P467" s="12">
        <f>IFERROR(MATCH(Data!X467,$F$4:$F$102,1),0)</f>
        <v/>
      </c>
      <c r="Q467" s="9">
        <f>IF(P467=0,Data!X467+$I$13,IF(P467&gt;=99,Data!X467+$I$14,INDEX($E$4:$E$102,P467)+(Data!X467-INDEX($F$4:$F$102,P467))/(INDEX($F$4:$F$102,P467+1)-INDEX($F$4:$F$102,P467))*(INDEX($E$4:$E$102,P467+1)-INDEX($E$4:$E$102,P467))))</f>
        <v/>
      </c>
      <c r="R467" s="12">
        <f>IFERROR(MATCH(Data!Y467,$F$4:$F$102,1),0)</f>
        <v/>
      </c>
      <c r="S467" s="9">
        <f>IF(R467=0,Data!Y467+$I$13,IF(R467&gt;=99,Data!Y467+$I$14,INDEX($E$4:$E$102,R467)+(Data!Y467-INDEX($F$4:$F$102,R467))/(INDEX($F$4:$F$102,R467+1)-INDEX($F$4:$F$102,R467))*(INDEX($E$4:$E$102,R467+1)-INDEX($E$4:$E$102,R467))))</f>
        <v/>
      </c>
    </row>
    <row r="468">
      <c r="K468" s="14">
        <f>Data!A468</f>
        <v/>
      </c>
      <c r="L468" s="12">
        <f>IF(Occurrence!J468&lt;=0,-1,IFERROR(MATCH(Occurrence!J468,$D$4:$D$102,1),0))</f>
        <v/>
      </c>
      <c r="M468" s="9">
        <f>IF(L468&lt;0,0,IF(L468=0,Occurrence!J468*$I$11,IF(L468&gt;=99,Occurrence!J468*$I$12,INDEX($C$4:$C$102,L468)+(Occurrence!J468-INDEX($D$4:$D$102,L468))/(INDEX($D$4:$D$102,L468+1)-INDEX($D$4:$D$102,L468))*(INDEX($C$4:$C$102,L468+1)-INDEX($C$4:$C$102,L468)))))</f>
        <v/>
      </c>
      <c r="N468" s="12">
        <f>IF(Occurrence!K468&lt;=0,-1,IFERROR(MATCH(Occurrence!K468,$D$4:$D$102,1),0))</f>
        <v/>
      </c>
      <c r="O468" s="9">
        <f>IF(N468&lt;0,0,IF(N468=0,Occurrence!K468*$I$11,IF(N468&gt;=99,Occurrence!K468*$I$12,INDEX($C$4:$C$102,N468)+(Occurrence!K468-INDEX($D$4:$D$102,N468))/(INDEX($D$4:$D$102,N468+1)-INDEX($D$4:$D$102,N468))*(INDEX($C$4:$C$102,N468+1)-INDEX($C$4:$C$102,N468)))))</f>
        <v/>
      </c>
      <c r="P468" s="12">
        <f>IFERROR(MATCH(Data!X468,$F$4:$F$102,1),0)</f>
        <v/>
      </c>
      <c r="Q468" s="9">
        <f>IF(P468=0,Data!X468+$I$13,IF(P468&gt;=99,Data!X468+$I$14,INDEX($E$4:$E$102,P468)+(Data!X468-INDEX($F$4:$F$102,P468))/(INDEX($F$4:$F$102,P468+1)-INDEX($F$4:$F$102,P468))*(INDEX($E$4:$E$102,P468+1)-INDEX($E$4:$E$102,P468))))</f>
        <v/>
      </c>
      <c r="R468" s="12">
        <f>IFERROR(MATCH(Data!Y468,$F$4:$F$102,1),0)</f>
        <v/>
      </c>
      <c r="S468" s="9">
        <f>IF(R468=0,Data!Y468+$I$13,IF(R468&gt;=99,Data!Y468+$I$14,INDEX($E$4:$E$102,R468)+(Data!Y468-INDEX($F$4:$F$102,R468))/(INDEX($F$4:$F$102,R468+1)-INDEX($F$4:$F$102,R468))*(INDEX($E$4:$E$102,R468+1)-INDEX($E$4:$E$102,R468))))</f>
        <v/>
      </c>
    </row>
    <row r="469">
      <c r="K469" s="14">
        <f>Data!A469</f>
        <v/>
      </c>
      <c r="L469" s="12">
        <f>IF(Occurrence!J469&lt;=0,-1,IFERROR(MATCH(Occurrence!J469,$D$4:$D$102,1),0))</f>
        <v/>
      </c>
      <c r="M469" s="9">
        <f>IF(L469&lt;0,0,IF(L469=0,Occurrence!J469*$I$11,IF(L469&gt;=99,Occurrence!J469*$I$12,INDEX($C$4:$C$102,L469)+(Occurrence!J469-INDEX($D$4:$D$102,L469))/(INDEX($D$4:$D$102,L469+1)-INDEX($D$4:$D$102,L469))*(INDEX($C$4:$C$102,L469+1)-INDEX($C$4:$C$102,L469)))))</f>
        <v/>
      </c>
      <c r="N469" s="12">
        <f>IF(Occurrence!K469&lt;=0,-1,IFERROR(MATCH(Occurrence!K469,$D$4:$D$102,1),0))</f>
        <v/>
      </c>
      <c r="O469" s="9">
        <f>IF(N469&lt;0,0,IF(N469=0,Occurrence!K469*$I$11,IF(N469&gt;=99,Occurrence!K469*$I$12,INDEX($C$4:$C$102,N469)+(Occurrence!K469-INDEX($D$4:$D$102,N469))/(INDEX($D$4:$D$102,N469+1)-INDEX($D$4:$D$102,N469))*(INDEX($C$4:$C$102,N469+1)-INDEX($C$4:$C$102,N469)))))</f>
        <v/>
      </c>
      <c r="P469" s="12">
        <f>IFERROR(MATCH(Data!X469,$F$4:$F$102,1),0)</f>
        <v/>
      </c>
      <c r="Q469" s="9">
        <f>IF(P469=0,Data!X469+$I$13,IF(P469&gt;=99,Data!X469+$I$14,INDEX($E$4:$E$102,P469)+(Data!X469-INDEX($F$4:$F$102,P469))/(INDEX($F$4:$F$102,P469+1)-INDEX($F$4:$F$102,P469))*(INDEX($E$4:$E$102,P469+1)-INDEX($E$4:$E$102,P469))))</f>
        <v/>
      </c>
      <c r="R469" s="12">
        <f>IFERROR(MATCH(Data!Y469,$F$4:$F$102,1),0)</f>
        <v/>
      </c>
      <c r="S469" s="9">
        <f>IF(R469=0,Data!Y469+$I$13,IF(R469&gt;=99,Data!Y469+$I$14,INDEX($E$4:$E$102,R469)+(Data!Y469-INDEX($F$4:$F$102,R469))/(INDEX($F$4:$F$102,R469+1)-INDEX($F$4:$F$102,R469))*(INDEX($E$4:$E$102,R469+1)-INDEX($E$4:$E$102,R469))))</f>
        <v/>
      </c>
    </row>
    <row r="470">
      <c r="K470" s="14">
        <f>Data!A470</f>
        <v/>
      </c>
      <c r="L470" s="12">
        <f>IF(Occurrence!J470&lt;=0,-1,IFERROR(MATCH(Occurrence!J470,$D$4:$D$102,1),0))</f>
        <v/>
      </c>
      <c r="M470" s="9">
        <f>IF(L470&lt;0,0,IF(L470=0,Occurrence!J470*$I$11,IF(L470&gt;=99,Occurrence!J470*$I$12,INDEX($C$4:$C$102,L470)+(Occurrence!J470-INDEX($D$4:$D$102,L470))/(INDEX($D$4:$D$102,L470+1)-INDEX($D$4:$D$102,L470))*(INDEX($C$4:$C$102,L470+1)-INDEX($C$4:$C$102,L470)))))</f>
        <v/>
      </c>
      <c r="N470" s="12">
        <f>IF(Occurrence!K470&lt;=0,-1,IFERROR(MATCH(Occurrence!K470,$D$4:$D$102,1),0))</f>
        <v/>
      </c>
      <c r="O470" s="9">
        <f>IF(N470&lt;0,0,IF(N470=0,Occurrence!K470*$I$11,IF(N470&gt;=99,Occurrence!K470*$I$12,INDEX($C$4:$C$102,N470)+(Occurrence!K470-INDEX($D$4:$D$102,N470))/(INDEX($D$4:$D$102,N470+1)-INDEX($D$4:$D$102,N470))*(INDEX($C$4:$C$102,N470+1)-INDEX($C$4:$C$102,N470)))))</f>
        <v/>
      </c>
      <c r="P470" s="12">
        <f>IFERROR(MATCH(Data!X470,$F$4:$F$102,1),0)</f>
        <v/>
      </c>
      <c r="Q470" s="9">
        <f>IF(P470=0,Data!X470+$I$13,IF(P470&gt;=99,Data!X470+$I$14,INDEX($E$4:$E$102,P470)+(Data!X470-INDEX($F$4:$F$102,P470))/(INDEX($F$4:$F$102,P470+1)-INDEX($F$4:$F$102,P470))*(INDEX($E$4:$E$102,P470+1)-INDEX($E$4:$E$102,P470))))</f>
        <v/>
      </c>
      <c r="R470" s="12">
        <f>IFERROR(MATCH(Data!Y470,$F$4:$F$102,1),0)</f>
        <v/>
      </c>
      <c r="S470" s="9">
        <f>IF(R470=0,Data!Y470+$I$13,IF(R470&gt;=99,Data!Y470+$I$14,INDEX($E$4:$E$102,R470)+(Data!Y470-INDEX($F$4:$F$102,R470))/(INDEX($F$4:$F$102,R470+1)-INDEX($F$4:$F$102,R470))*(INDEX($E$4:$E$102,R470+1)-INDEX($E$4:$E$102,R470))))</f>
        <v/>
      </c>
    </row>
    <row r="471">
      <c r="K471" s="14">
        <f>Data!A471</f>
        <v/>
      </c>
      <c r="L471" s="12">
        <f>IF(Occurrence!J471&lt;=0,-1,IFERROR(MATCH(Occurrence!J471,$D$4:$D$102,1),0))</f>
        <v/>
      </c>
      <c r="M471" s="9">
        <f>IF(L471&lt;0,0,IF(L471=0,Occurrence!J471*$I$11,IF(L471&gt;=99,Occurrence!J471*$I$12,INDEX($C$4:$C$102,L471)+(Occurrence!J471-INDEX($D$4:$D$102,L471))/(INDEX($D$4:$D$102,L471+1)-INDEX($D$4:$D$102,L471))*(INDEX($C$4:$C$102,L471+1)-INDEX($C$4:$C$102,L471)))))</f>
        <v/>
      </c>
      <c r="N471" s="12">
        <f>IF(Occurrence!K471&lt;=0,-1,IFERROR(MATCH(Occurrence!K471,$D$4:$D$102,1),0))</f>
        <v/>
      </c>
      <c r="O471" s="9">
        <f>IF(N471&lt;0,0,IF(N471=0,Occurrence!K471*$I$11,IF(N471&gt;=99,Occurrence!K471*$I$12,INDEX($C$4:$C$102,N471)+(Occurrence!K471-INDEX($D$4:$D$102,N471))/(INDEX($D$4:$D$102,N471+1)-INDEX($D$4:$D$102,N471))*(INDEX($C$4:$C$102,N471+1)-INDEX($C$4:$C$102,N471)))))</f>
        <v/>
      </c>
      <c r="P471" s="12">
        <f>IFERROR(MATCH(Data!X471,$F$4:$F$102,1),0)</f>
        <v/>
      </c>
      <c r="Q471" s="9">
        <f>IF(P471=0,Data!X471+$I$13,IF(P471&gt;=99,Data!X471+$I$14,INDEX($E$4:$E$102,P471)+(Data!X471-INDEX($F$4:$F$102,P471))/(INDEX($F$4:$F$102,P471+1)-INDEX($F$4:$F$102,P471))*(INDEX($E$4:$E$102,P471+1)-INDEX($E$4:$E$102,P471))))</f>
        <v/>
      </c>
      <c r="R471" s="12">
        <f>IFERROR(MATCH(Data!Y471,$F$4:$F$102,1),0)</f>
        <v/>
      </c>
      <c r="S471" s="9">
        <f>IF(R471=0,Data!Y471+$I$13,IF(R471&gt;=99,Data!Y471+$I$14,INDEX($E$4:$E$102,R471)+(Data!Y471-INDEX($F$4:$F$102,R471))/(INDEX($F$4:$F$102,R471+1)-INDEX($F$4:$F$102,R471))*(INDEX($E$4:$E$102,R471+1)-INDEX($E$4:$E$102,R471))))</f>
        <v/>
      </c>
    </row>
    <row r="472">
      <c r="K472" s="14">
        <f>Data!A472</f>
        <v/>
      </c>
      <c r="L472" s="12">
        <f>IF(Occurrence!J472&lt;=0,-1,IFERROR(MATCH(Occurrence!J472,$D$4:$D$102,1),0))</f>
        <v/>
      </c>
      <c r="M472" s="9">
        <f>IF(L472&lt;0,0,IF(L472=0,Occurrence!J472*$I$11,IF(L472&gt;=99,Occurrence!J472*$I$12,INDEX($C$4:$C$102,L472)+(Occurrence!J472-INDEX($D$4:$D$102,L472))/(INDEX($D$4:$D$102,L472+1)-INDEX($D$4:$D$102,L472))*(INDEX($C$4:$C$102,L472+1)-INDEX($C$4:$C$102,L472)))))</f>
        <v/>
      </c>
      <c r="N472" s="12">
        <f>IF(Occurrence!K472&lt;=0,-1,IFERROR(MATCH(Occurrence!K472,$D$4:$D$102,1),0))</f>
        <v/>
      </c>
      <c r="O472" s="9">
        <f>IF(N472&lt;0,0,IF(N472=0,Occurrence!K472*$I$11,IF(N472&gt;=99,Occurrence!K472*$I$12,INDEX($C$4:$C$102,N472)+(Occurrence!K472-INDEX($D$4:$D$102,N472))/(INDEX($D$4:$D$102,N472+1)-INDEX($D$4:$D$102,N472))*(INDEX($C$4:$C$102,N472+1)-INDEX($C$4:$C$102,N472)))))</f>
        <v/>
      </c>
      <c r="P472" s="12">
        <f>IFERROR(MATCH(Data!X472,$F$4:$F$102,1),0)</f>
        <v/>
      </c>
      <c r="Q472" s="9">
        <f>IF(P472=0,Data!X472+$I$13,IF(P472&gt;=99,Data!X472+$I$14,INDEX($E$4:$E$102,P472)+(Data!X472-INDEX($F$4:$F$102,P472))/(INDEX($F$4:$F$102,P472+1)-INDEX($F$4:$F$102,P472))*(INDEX($E$4:$E$102,P472+1)-INDEX($E$4:$E$102,P472))))</f>
        <v/>
      </c>
      <c r="R472" s="12">
        <f>IFERROR(MATCH(Data!Y472,$F$4:$F$102,1),0)</f>
        <v/>
      </c>
      <c r="S472" s="9">
        <f>IF(R472=0,Data!Y472+$I$13,IF(R472&gt;=99,Data!Y472+$I$14,INDEX($E$4:$E$102,R472)+(Data!Y472-INDEX($F$4:$F$102,R472))/(INDEX($F$4:$F$102,R472+1)-INDEX($F$4:$F$102,R472))*(INDEX($E$4:$E$102,R472+1)-INDEX($E$4:$E$102,R472))))</f>
        <v/>
      </c>
    </row>
    <row r="473">
      <c r="K473" s="14">
        <f>Data!A473</f>
        <v/>
      </c>
      <c r="L473" s="12">
        <f>IF(Occurrence!J473&lt;=0,-1,IFERROR(MATCH(Occurrence!J473,$D$4:$D$102,1),0))</f>
        <v/>
      </c>
      <c r="M473" s="9">
        <f>IF(L473&lt;0,0,IF(L473=0,Occurrence!J473*$I$11,IF(L473&gt;=99,Occurrence!J473*$I$12,INDEX($C$4:$C$102,L473)+(Occurrence!J473-INDEX($D$4:$D$102,L473))/(INDEX($D$4:$D$102,L473+1)-INDEX($D$4:$D$102,L473))*(INDEX($C$4:$C$102,L473+1)-INDEX($C$4:$C$102,L473)))))</f>
        <v/>
      </c>
      <c r="N473" s="12">
        <f>IF(Occurrence!K473&lt;=0,-1,IFERROR(MATCH(Occurrence!K473,$D$4:$D$102,1),0))</f>
        <v/>
      </c>
      <c r="O473" s="9">
        <f>IF(N473&lt;0,0,IF(N473=0,Occurrence!K473*$I$11,IF(N473&gt;=99,Occurrence!K473*$I$12,INDEX($C$4:$C$102,N473)+(Occurrence!K473-INDEX($D$4:$D$102,N473))/(INDEX($D$4:$D$102,N473+1)-INDEX($D$4:$D$102,N473))*(INDEX($C$4:$C$102,N473+1)-INDEX($C$4:$C$102,N473)))))</f>
        <v/>
      </c>
      <c r="P473" s="12">
        <f>IFERROR(MATCH(Data!X473,$F$4:$F$102,1),0)</f>
        <v/>
      </c>
      <c r="Q473" s="9">
        <f>IF(P473=0,Data!X473+$I$13,IF(P473&gt;=99,Data!X473+$I$14,INDEX($E$4:$E$102,P473)+(Data!X473-INDEX($F$4:$F$102,P473))/(INDEX($F$4:$F$102,P473+1)-INDEX($F$4:$F$102,P473))*(INDEX($E$4:$E$102,P473+1)-INDEX($E$4:$E$102,P473))))</f>
        <v/>
      </c>
      <c r="R473" s="12">
        <f>IFERROR(MATCH(Data!Y473,$F$4:$F$102,1),0)</f>
        <v/>
      </c>
      <c r="S473" s="9">
        <f>IF(R473=0,Data!Y473+$I$13,IF(R473&gt;=99,Data!Y473+$I$14,INDEX($E$4:$E$102,R473)+(Data!Y473-INDEX($F$4:$F$102,R473))/(INDEX($F$4:$F$102,R473+1)-INDEX($F$4:$F$102,R473))*(INDEX($E$4:$E$102,R473+1)-INDEX($E$4:$E$102,R473))))</f>
        <v/>
      </c>
    </row>
    <row r="474">
      <c r="K474" s="14">
        <f>Data!A474</f>
        <v/>
      </c>
      <c r="L474" s="12">
        <f>IF(Occurrence!J474&lt;=0,-1,IFERROR(MATCH(Occurrence!J474,$D$4:$D$102,1),0))</f>
        <v/>
      </c>
      <c r="M474" s="9">
        <f>IF(L474&lt;0,0,IF(L474=0,Occurrence!J474*$I$11,IF(L474&gt;=99,Occurrence!J474*$I$12,INDEX($C$4:$C$102,L474)+(Occurrence!J474-INDEX($D$4:$D$102,L474))/(INDEX($D$4:$D$102,L474+1)-INDEX($D$4:$D$102,L474))*(INDEX($C$4:$C$102,L474+1)-INDEX($C$4:$C$102,L474)))))</f>
        <v/>
      </c>
      <c r="N474" s="12">
        <f>IF(Occurrence!K474&lt;=0,-1,IFERROR(MATCH(Occurrence!K474,$D$4:$D$102,1),0))</f>
        <v/>
      </c>
      <c r="O474" s="9">
        <f>IF(N474&lt;0,0,IF(N474=0,Occurrence!K474*$I$11,IF(N474&gt;=99,Occurrence!K474*$I$12,INDEX($C$4:$C$102,N474)+(Occurrence!K474-INDEX($D$4:$D$102,N474))/(INDEX($D$4:$D$102,N474+1)-INDEX($D$4:$D$102,N474))*(INDEX($C$4:$C$102,N474+1)-INDEX($C$4:$C$102,N474)))))</f>
        <v/>
      </c>
      <c r="P474" s="12">
        <f>IFERROR(MATCH(Data!X474,$F$4:$F$102,1),0)</f>
        <v/>
      </c>
      <c r="Q474" s="9">
        <f>IF(P474=0,Data!X474+$I$13,IF(P474&gt;=99,Data!X474+$I$14,INDEX($E$4:$E$102,P474)+(Data!X474-INDEX($F$4:$F$102,P474))/(INDEX($F$4:$F$102,P474+1)-INDEX($F$4:$F$102,P474))*(INDEX($E$4:$E$102,P474+1)-INDEX($E$4:$E$102,P474))))</f>
        <v/>
      </c>
      <c r="R474" s="12">
        <f>IFERROR(MATCH(Data!Y474,$F$4:$F$102,1),0)</f>
        <v/>
      </c>
      <c r="S474" s="9">
        <f>IF(R474=0,Data!Y474+$I$13,IF(R474&gt;=99,Data!Y474+$I$14,INDEX($E$4:$E$102,R474)+(Data!Y474-INDEX($F$4:$F$102,R474))/(INDEX($F$4:$F$102,R474+1)-INDEX($F$4:$F$102,R474))*(INDEX($E$4:$E$102,R474+1)-INDEX($E$4:$E$102,R474))))</f>
        <v/>
      </c>
    </row>
    <row r="475">
      <c r="K475" s="14">
        <f>Data!A475</f>
        <v/>
      </c>
      <c r="L475" s="12">
        <f>IF(Occurrence!J475&lt;=0,-1,IFERROR(MATCH(Occurrence!J475,$D$4:$D$102,1),0))</f>
        <v/>
      </c>
      <c r="M475" s="9">
        <f>IF(L475&lt;0,0,IF(L475=0,Occurrence!J475*$I$11,IF(L475&gt;=99,Occurrence!J475*$I$12,INDEX($C$4:$C$102,L475)+(Occurrence!J475-INDEX($D$4:$D$102,L475))/(INDEX($D$4:$D$102,L475+1)-INDEX($D$4:$D$102,L475))*(INDEX($C$4:$C$102,L475+1)-INDEX($C$4:$C$102,L475)))))</f>
        <v/>
      </c>
      <c r="N475" s="12">
        <f>IF(Occurrence!K475&lt;=0,-1,IFERROR(MATCH(Occurrence!K475,$D$4:$D$102,1),0))</f>
        <v/>
      </c>
      <c r="O475" s="9">
        <f>IF(N475&lt;0,0,IF(N475=0,Occurrence!K475*$I$11,IF(N475&gt;=99,Occurrence!K475*$I$12,INDEX($C$4:$C$102,N475)+(Occurrence!K475-INDEX($D$4:$D$102,N475))/(INDEX($D$4:$D$102,N475+1)-INDEX($D$4:$D$102,N475))*(INDEX($C$4:$C$102,N475+1)-INDEX($C$4:$C$102,N475)))))</f>
        <v/>
      </c>
      <c r="P475" s="12">
        <f>IFERROR(MATCH(Data!X475,$F$4:$F$102,1),0)</f>
        <v/>
      </c>
      <c r="Q475" s="9">
        <f>IF(P475=0,Data!X475+$I$13,IF(P475&gt;=99,Data!X475+$I$14,INDEX($E$4:$E$102,P475)+(Data!X475-INDEX($F$4:$F$102,P475))/(INDEX($F$4:$F$102,P475+1)-INDEX($F$4:$F$102,P475))*(INDEX($E$4:$E$102,P475+1)-INDEX($E$4:$E$102,P475))))</f>
        <v/>
      </c>
      <c r="R475" s="12">
        <f>IFERROR(MATCH(Data!Y475,$F$4:$F$102,1),0)</f>
        <v/>
      </c>
      <c r="S475" s="9">
        <f>IF(R475=0,Data!Y475+$I$13,IF(R475&gt;=99,Data!Y475+$I$14,INDEX($E$4:$E$102,R475)+(Data!Y475-INDEX($F$4:$F$102,R475))/(INDEX($F$4:$F$102,R475+1)-INDEX($F$4:$F$102,R475))*(INDEX($E$4:$E$102,R475+1)-INDEX($E$4:$E$102,R475))))</f>
        <v/>
      </c>
    </row>
    <row r="476">
      <c r="K476" s="14">
        <f>Data!A476</f>
        <v/>
      </c>
      <c r="L476" s="12">
        <f>IF(Occurrence!J476&lt;=0,-1,IFERROR(MATCH(Occurrence!J476,$D$4:$D$102,1),0))</f>
        <v/>
      </c>
      <c r="M476" s="9">
        <f>IF(L476&lt;0,0,IF(L476=0,Occurrence!J476*$I$11,IF(L476&gt;=99,Occurrence!J476*$I$12,INDEX($C$4:$C$102,L476)+(Occurrence!J476-INDEX($D$4:$D$102,L476))/(INDEX($D$4:$D$102,L476+1)-INDEX($D$4:$D$102,L476))*(INDEX($C$4:$C$102,L476+1)-INDEX($C$4:$C$102,L476)))))</f>
        <v/>
      </c>
      <c r="N476" s="12">
        <f>IF(Occurrence!K476&lt;=0,-1,IFERROR(MATCH(Occurrence!K476,$D$4:$D$102,1),0))</f>
        <v/>
      </c>
      <c r="O476" s="9">
        <f>IF(N476&lt;0,0,IF(N476=0,Occurrence!K476*$I$11,IF(N476&gt;=99,Occurrence!K476*$I$12,INDEX($C$4:$C$102,N476)+(Occurrence!K476-INDEX($D$4:$D$102,N476))/(INDEX($D$4:$D$102,N476+1)-INDEX($D$4:$D$102,N476))*(INDEX($C$4:$C$102,N476+1)-INDEX($C$4:$C$102,N476)))))</f>
        <v/>
      </c>
      <c r="P476" s="12">
        <f>IFERROR(MATCH(Data!X476,$F$4:$F$102,1),0)</f>
        <v/>
      </c>
      <c r="Q476" s="9">
        <f>IF(P476=0,Data!X476+$I$13,IF(P476&gt;=99,Data!X476+$I$14,INDEX($E$4:$E$102,P476)+(Data!X476-INDEX($F$4:$F$102,P476))/(INDEX($F$4:$F$102,P476+1)-INDEX($F$4:$F$102,P476))*(INDEX($E$4:$E$102,P476+1)-INDEX($E$4:$E$102,P476))))</f>
        <v/>
      </c>
      <c r="R476" s="12">
        <f>IFERROR(MATCH(Data!Y476,$F$4:$F$102,1),0)</f>
        <v/>
      </c>
      <c r="S476" s="9">
        <f>IF(R476=0,Data!Y476+$I$13,IF(R476&gt;=99,Data!Y476+$I$14,INDEX($E$4:$E$102,R476)+(Data!Y476-INDEX($F$4:$F$102,R476))/(INDEX($F$4:$F$102,R476+1)-INDEX($F$4:$F$102,R476))*(INDEX($E$4:$E$102,R476+1)-INDEX($E$4:$E$102,R476))))</f>
        <v/>
      </c>
    </row>
    <row r="477">
      <c r="K477" s="14">
        <f>Data!A477</f>
        <v/>
      </c>
      <c r="L477" s="12">
        <f>IF(Occurrence!J477&lt;=0,-1,IFERROR(MATCH(Occurrence!J477,$D$4:$D$102,1),0))</f>
        <v/>
      </c>
      <c r="M477" s="9">
        <f>IF(L477&lt;0,0,IF(L477=0,Occurrence!J477*$I$11,IF(L477&gt;=99,Occurrence!J477*$I$12,INDEX($C$4:$C$102,L477)+(Occurrence!J477-INDEX($D$4:$D$102,L477))/(INDEX($D$4:$D$102,L477+1)-INDEX($D$4:$D$102,L477))*(INDEX($C$4:$C$102,L477+1)-INDEX($C$4:$C$102,L477)))))</f>
        <v/>
      </c>
      <c r="N477" s="12">
        <f>IF(Occurrence!K477&lt;=0,-1,IFERROR(MATCH(Occurrence!K477,$D$4:$D$102,1),0))</f>
        <v/>
      </c>
      <c r="O477" s="9">
        <f>IF(N477&lt;0,0,IF(N477=0,Occurrence!K477*$I$11,IF(N477&gt;=99,Occurrence!K477*$I$12,INDEX($C$4:$C$102,N477)+(Occurrence!K477-INDEX($D$4:$D$102,N477))/(INDEX($D$4:$D$102,N477+1)-INDEX($D$4:$D$102,N477))*(INDEX($C$4:$C$102,N477+1)-INDEX($C$4:$C$102,N477)))))</f>
        <v/>
      </c>
      <c r="P477" s="12">
        <f>IFERROR(MATCH(Data!X477,$F$4:$F$102,1),0)</f>
        <v/>
      </c>
      <c r="Q477" s="9">
        <f>IF(P477=0,Data!X477+$I$13,IF(P477&gt;=99,Data!X477+$I$14,INDEX($E$4:$E$102,P477)+(Data!X477-INDEX($F$4:$F$102,P477))/(INDEX($F$4:$F$102,P477+1)-INDEX($F$4:$F$102,P477))*(INDEX($E$4:$E$102,P477+1)-INDEX($E$4:$E$102,P477))))</f>
        <v/>
      </c>
      <c r="R477" s="12">
        <f>IFERROR(MATCH(Data!Y477,$F$4:$F$102,1),0)</f>
        <v/>
      </c>
      <c r="S477" s="9">
        <f>IF(R477=0,Data!Y477+$I$13,IF(R477&gt;=99,Data!Y477+$I$14,INDEX($E$4:$E$102,R477)+(Data!Y477-INDEX($F$4:$F$102,R477))/(INDEX($F$4:$F$102,R477+1)-INDEX($F$4:$F$102,R477))*(INDEX($E$4:$E$102,R477+1)-INDEX($E$4:$E$102,R477))))</f>
        <v/>
      </c>
    </row>
    <row r="478">
      <c r="K478" s="14">
        <f>Data!A478</f>
        <v/>
      </c>
      <c r="L478" s="12">
        <f>IF(Occurrence!J478&lt;=0,-1,IFERROR(MATCH(Occurrence!J478,$D$4:$D$102,1),0))</f>
        <v/>
      </c>
      <c r="M478" s="9">
        <f>IF(L478&lt;0,0,IF(L478=0,Occurrence!J478*$I$11,IF(L478&gt;=99,Occurrence!J478*$I$12,INDEX($C$4:$C$102,L478)+(Occurrence!J478-INDEX($D$4:$D$102,L478))/(INDEX($D$4:$D$102,L478+1)-INDEX($D$4:$D$102,L478))*(INDEX($C$4:$C$102,L478+1)-INDEX($C$4:$C$102,L478)))))</f>
        <v/>
      </c>
      <c r="N478" s="12">
        <f>IF(Occurrence!K478&lt;=0,-1,IFERROR(MATCH(Occurrence!K478,$D$4:$D$102,1),0))</f>
        <v/>
      </c>
      <c r="O478" s="9">
        <f>IF(N478&lt;0,0,IF(N478=0,Occurrence!K478*$I$11,IF(N478&gt;=99,Occurrence!K478*$I$12,INDEX($C$4:$C$102,N478)+(Occurrence!K478-INDEX($D$4:$D$102,N478))/(INDEX($D$4:$D$102,N478+1)-INDEX($D$4:$D$102,N478))*(INDEX($C$4:$C$102,N478+1)-INDEX($C$4:$C$102,N478)))))</f>
        <v/>
      </c>
      <c r="P478" s="12">
        <f>IFERROR(MATCH(Data!X478,$F$4:$F$102,1),0)</f>
        <v/>
      </c>
      <c r="Q478" s="9">
        <f>IF(P478=0,Data!X478+$I$13,IF(P478&gt;=99,Data!X478+$I$14,INDEX($E$4:$E$102,P478)+(Data!X478-INDEX($F$4:$F$102,P478))/(INDEX($F$4:$F$102,P478+1)-INDEX($F$4:$F$102,P478))*(INDEX($E$4:$E$102,P478+1)-INDEX($E$4:$E$102,P478))))</f>
        <v/>
      </c>
      <c r="R478" s="12">
        <f>IFERROR(MATCH(Data!Y478,$F$4:$F$102,1),0)</f>
        <v/>
      </c>
      <c r="S478" s="9">
        <f>IF(R478=0,Data!Y478+$I$13,IF(R478&gt;=99,Data!Y478+$I$14,INDEX($E$4:$E$102,R478)+(Data!Y478-INDEX($F$4:$F$102,R478))/(INDEX($F$4:$F$102,R478+1)-INDEX($F$4:$F$102,R478))*(INDEX($E$4:$E$102,R478+1)-INDEX($E$4:$E$102,R478))))</f>
        <v/>
      </c>
    </row>
    <row r="479">
      <c r="K479" s="14">
        <f>Data!A479</f>
        <v/>
      </c>
      <c r="L479" s="12">
        <f>IF(Occurrence!J479&lt;=0,-1,IFERROR(MATCH(Occurrence!J479,$D$4:$D$102,1),0))</f>
        <v/>
      </c>
      <c r="M479" s="9">
        <f>IF(L479&lt;0,0,IF(L479=0,Occurrence!J479*$I$11,IF(L479&gt;=99,Occurrence!J479*$I$12,INDEX($C$4:$C$102,L479)+(Occurrence!J479-INDEX($D$4:$D$102,L479))/(INDEX($D$4:$D$102,L479+1)-INDEX($D$4:$D$102,L479))*(INDEX($C$4:$C$102,L479+1)-INDEX($C$4:$C$102,L479)))))</f>
        <v/>
      </c>
      <c r="N479" s="12">
        <f>IF(Occurrence!K479&lt;=0,-1,IFERROR(MATCH(Occurrence!K479,$D$4:$D$102,1),0))</f>
        <v/>
      </c>
      <c r="O479" s="9">
        <f>IF(N479&lt;0,0,IF(N479=0,Occurrence!K479*$I$11,IF(N479&gt;=99,Occurrence!K479*$I$12,INDEX($C$4:$C$102,N479)+(Occurrence!K479-INDEX($D$4:$D$102,N479))/(INDEX($D$4:$D$102,N479+1)-INDEX($D$4:$D$102,N479))*(INDEX($C$4:$C$102,N479+1)-INDEX($C$4:$C$102,N479)))))</f>
        <v/>
      </c>
      <c r="P479" s="12">
        <f>IFERROR(MATCH(Data!X479,$F$4:$F$102,1),0)</f>
        <v/>
      </c>
      <c r="Q479" s="9">
        <f>IF(P479=0,Data!X479+$I$13,IF(P479&gt;=99,Data!X479+$I$14,INDEX($E$4:$E$102,P479)+(Data!X479-INDEX($F$4:$F$102,P479))/(INDEX($F$4:$F$102,P479+1)-INDEX($F$4:$F$102,P479))*(INDEX($E$4:$E$102,P479+1)-INDEX($E$4:$E$102,P479))))</f>
        <v/>
      </c>
      <c r="R479" s="12">
        <f>IFERROR(MATCH(Data!Y479,$F$4:$F$102,1),0)</f>
        <v/>
      </c>
      <c r="S479" s="9">
        <f>IF(R479=0,Data!Y479+$I$13,IF(R479&gt;=99,Data!Y479+$I$14,INDEX($E$4:$E$102,R479)+(Data!Y479-INDEX($F$4:$F$102,R479))/(INDEX($F$4:$F$102,R479+1)-INDEX($F$4:$F$102,R479))*(INDEX($E$4:$E$102,R479+1)-INDEX($E$4:$E$102,R479))))</f>
        <v/>
      </c>
    </row>
    <row r="480">
      <c r="K480" s="14">
        <f>Data!A480</f>
        <v/>
      </c>
      <c r="L480" s="12">
        <f>IF(Occurrence!J480&lt;=0,-1,IFERROR(MATCH(Occurrence!J480,$D$4:$D$102,1),0))</f>
        <v/>
      </c>
      <c r="M480" s="9">
        <f>IF(L480&lt;0,0,IF(L480=0,Occurrence!J480*$I$11,IF(L480&gt;=99,Occurrence!J480*$I$12,INDEX($C$4:$C$102,L480)+(Occurrence!J480-INDEX($D$4:$D$102,L480))/(INDEX($D$4:$D$102,L480+1)-INDEX($D$4:$D$102,L480))*(INDEX($C$4:$C$102,L480+1)-INDEX($C$4:$C$102,L480)))))</f>
        <v/>
      </c>
      <c r="N480" s="12">
        <f>IF(Occurrence!K480&lt;=0,-1,IFERROR(MATCH(Occurrence!K480,$D$4:$D$102,1),0))</f>
        <v/>
      </c>
      <c r="O480" s="9">
        <f>IF(N480&lt;0,0,IF(N480=0,Occurrence!K480*$I$11,IF(N480&gt;=99,Occurrence!K480*$I$12,INDEX($C$4:$C$102,N480)+(Occurrence!K480-INDEX($D$4:$D$102,N480))/(INDEX($D$4:$D$102,N480+1)-INDEX($D$4:$D$102,N480))*(INDEX($C$4:$C$102,N480+1)-INDEX($C$4:$C$102,N480)))))</f>
        <v/>
      </c>
      <c r="P480" s="12">
        <f>IFERROR(MATCH(Data!X480,$F$4:$F$102,1),0)</f>
        <v/>
      </c>
      <c r="Q480" s="9">
        <f>IF(P480=0,Data!X480+$I$13,IF(P480&gt;=99,Data!X480+$I$14,INDEX($E$4:$E$102,P480)+(Data!X480-INDEX($F$4:$F$102,P480))/(INDEX($F$4:$F$102,P480+1)-INDEX($F$4:$F$102,P480))*(INDEX($E$4:$E$102,P480+1)-INDEX($E$4:$E$102,P480))))</f>
        <v/>
      </c>
      <c r="R480" s="12">
        <f>IFERROR(MATCH(Data!Y480,$F$4:$F$102,1),0)</f>
        <v/>
      </c>
      <c r="S480" s="9">
        <f>IF(R480=0,Data!Y480+$I$13,IF(R480&gt;=99,Data!Y480+$I$14,INDEX($E$4:$E$102,R480)+(Data!Y480-INDEX($F$4:$F$102,R480))/(INDEX($F$4:$F$102,R480+1)-INDEX($F$4:$F$102,R480))*(INDEX($E$4:$E$102,R480+1)-INDEX($E$4:$E$102,R480))))</f>
        <v/>
      </c>
    </row>
    <row r="481">
      <c r="K481" s="14">
        <f>Data!A481</f>
        <v/>
      </c>
      <c r="L481" s="12">
        <f>IF(Occurrence!J481&lt;=0,-1,IFERROR(MATCH(Occurrence!J481,$D$4:$D$102,1),0))</f>
        <v/>
      </c>
      <c r="M481" s="9">
        <f>IF(L481&lt;0,0,IF(L481=0,Occurrence!J481*$I$11,IF(L481&gt;=99,Occurrence!J481*$I$12,INDEX($C$4:$C$102,L481)+(Occurrence!J481-INDEX($D$4:$D$102,L481))/(INDEX($D$4:$D$102,L481+1)-INDEX($D$4:$D$102,L481))*(INDEX($C$4:$C$102,L481+1)-INDEX($C$4:$C$102,L481)))))</f>
        <v/>
      </c>
      <c r="N481" s="12">
        <f>IF(Occurrence!K481&lt;=0,-1,IFERROR(MATCH(Occurrence!K481,$D$4:$D$102,1),0))</f>
        <v/>
      </c>
      <c r="O481" s="9">
        <f>IF(N481&lt;0,0,IF(N481=0,Occurrence!K481*$I$11,IF(N481&gt;=99,Occurrence!K481*$I$12,INDEX($C$4:$C$102,N481)+(Occurrence!K481-INDEX($D$4:$D$102,N481))/(INDEX($D$4:$D$102,N481+1)-INDEX($D$4:$D$102,N481))*(INDEX($C$4:$C$102,N481+1)-INDEX($C$4:$C$102,N481)))))</f>
        <v/>
      </c>
      <c r="P481" s="12">
        <f>IFERROR(MATCH(Data!X481,$F$4:$F$102,1),0)</f>
        <v/>
      </c>
      <c r="Q481" s="9">
        <f>IF(P481=0,Data!X481+$I$13,IF(P481&gt;=99,Data!X481+$I$14,INDEX($E$4:$E$102,P481)+(Data!X481-INDEX($F$4:$F$102,P481))/(INDEX($F$4:$F$102,P481+1)-INDEX($F$4:$F$102,P481))*(INDEX($E$4:$E$102,P481+1)-INDEX($E$4:$E$102,P481))))</f>
        <v/>
      </c>
      <c r="R481" s="12">
        <f>IFERROR(MATCH(Data!Y481,$F$4:$F$102,1),0)</f>
        <v/>
      </c>
      <c r="S481" s="9">
        <f>IF(R481=0,Data!Y481+$I$13,IF(R481&gt;=99,Data!Y481+$I$14,INDEX($E$4:$E$102,R481)+(Data!Y481-INDEX($F$4:$F$102,R481))/(INDEX($F$4:$F$102,R481+1)-INDEX($F$4:$F$102,R481))*(INDEX($E$4:$E$102,R481+1)-INDEX($E$4:$E$102,R481))))</f>
        <v/>
      </c>
    </row>
    <row r="482">
      <c r="K482" s="14">
        <f>Data!A482</f>
        <v/>
      </c>
      <c r="L482" s="12">
        <f>IF(Occurrence!J482&lt;=0,-1,IFERROR(MATCH(Occurrence!J482,$D$4:$D$102,1),0))</f>
        <v/>
      </c>
      <c r="M482" s="9">
        <f>IF(L482&lt;0,0,IF(L482=0,Occurrence!J482*$I$11,IF(L482&gt;=99,Occurrence!J482*$I$12,INDEX($C$4:$C$102,L482)+(Occurrence!J482-INDEX($D$4:$D$102,L482))/(INDEX($D$4:$D$102,L482+1)-INDEX($D$4:$D$102,L482))*(INDEX($C$4:$C$102,L482+1)-INDEX($C$4:$C$102,L482)))))</f>
        <v/>
      </c>
      <c r="N482" s="12">
        <f>IF(Occurrence!K482&lt;=0,-1,IFERROR(MATCH(Occurrence!K482,$D$4:$D$102,1),0))</f>
        <v/>
      </c>
      <c r="O482" s="9">
        <f>IF(N482&lt;0,0,IF(N482=0,Occurrence!K482*$I$11,IF(N482&gt;=99,Occurrence!K482*$I$12,INDEX($C$4:$C$102,N482)+(Occurrence!K482-INDEX($D$4:$D$102,N482))/(INDEX($D$4:$D$102,N482+1)-INDEX($D$4:$D$102,N482))*(INDEX($C$4:$C$102,N482+1)-INDEX($C$4:$C$102,N482)))))</f>
        <v/>
      </c>
      <c r="P482" s="12">
        <f>IFERROR(MATCH(Data!X482,$F$4:$F$102,1),0)</f>
        <v/>
      </c>
      <c r="Q482" s="9">
        <f>IF(P482=0,Data!X482+$I$13,IF(P482&gt;=99,Data!X482+$I$14,INDEX($E$4:$E$102,P482)+(Data!X482-INDEX($F$4:$F$102,P482))/(INDEX($F$4:$F$102,P482+1)-INDEX($F$4:$F$102,P482))*(INDEX($E$4:$E$102,P482+1)-INDEX($E$4:$E$102,P482))))</f>
        <v/>
      </c>
      <c r="R482" s="12">
        <f>IFERROR(MATCH(Data!Y482,$F$4:$F$102,1),0)</f>
        <v/>
      </c>
      <c r="S482" s="9">
        <f>IF(R482=0,Data!Y482+$I$13,IF(R482&gt;=99,Data!Y482+$I$14,INDEX($E$4:$E$102,R482)+(Data!Y482-INDEX($F$4:$F$102,R482))/(INDEX($F$4:$F$102,R482+1)-INDEX($F$4:$F$102,R482))*(INDEX($E$4:$E$102,R482+1)-INDEX($E$4:$E$102,R482))))</f>
        <v/>
      </c>
    </row>
    <row r="483">
      <c r="K483" s="14">
        <f>Data!A483</f>
        <v/>
      </c>
      <c r="L483" s="12">
        <f>IF(Occurrence!J483&lt;=0,-1,IFERROR(MATCH(Occurrence!J483,$D$4:$D$102,1),0))</f>
        <v/>
      </c>
      <c r="M483" s="9">
        <f>IF(L483&lt;0,0,IF(L483=0,Occurrence!J483*$I$11,IF(L483&gt;=99,Occurrence!J483*$I$12,INDEX($C$4:$C$102,L483)+(Occurrence!J483-INDEX($D$4:$D$102,L483))/(INDEX($D$4:$D$102,L483+1)-INDEX($D$4:$D$102,L483))*(INDEX($C$4:$C$102,L483+1)-INDEX($C$4:$C$102,L483)))))</f>
        <v/>
      </c>
      <c r="N483" s="12">
        <f>IF(Occurrence!K483&lt;=0,-1,IFERROR(MATCH(Occurrence!K483,$D$4:$D$102,1),0))</f>
        <v/>
      </c>
      <c r="O483" s="9">
        <f>IF(N483&lt;0,0,IF(N483=0,Occurrence!K483*$I$11,IF(N483&gt;=99,Occurrence!K483*$I$12,INDEX($C$4:$C$102,N483)+(Occurrence!K483-INDEX($D$4:$D$102,N483))/(INDEX($D$4:$D$102,N483+1)-INDEX($D$4:$D$102,N483))*(INDEX($C$4:$C$102,N483+1)-INDEX($C$4:$C$102,N483)))))</f>
        <v/>
      </c>
      <c r="P483" s="12">
        <f>IFERROR(MATCH(Data!X483,$F$4:$F$102,1),0)</f>
        <v/>
      </c>
      <c r="Q483" s="9">
        <f>IF(P483=0,Data!X483+$I$13,IF(P483&gt;=99,Data!X483+$I$14,INDEX($E$4:$E$102,P483)+(Data!X483-INDEX($F$4:$F$102,P483))/(INDEX($F$4:$F$102,P483+1)-INDEX($F$4:$F$102,P483))*(INDEX($E$4:$E$102,P483+1)-INDEX($E$4:$E$102,P483))))</f>
        <v/>
      </c>
      <c r="R483" s="12">
        <f>IFERROR(MATCH(Data!Y483,$F$4:$F$102,1),0)</f>
        <v/>
      </c>
      <c r="S483" s="9">
        <f>IF(R483=0,Data!Y483+$I$13,IF(R483&gt;=99,Data!Y483+$I$14,INDEX($E$4:$E$102,R483)+(Data!Y483-INDEX($F$4:$F$102,R483))/(INDEX($F$4:$F$102,R483+1)-INDEX($F$4:$F$102,R483))*(INDEX($E$4:$E$102,R483+1)-INDEX($E$4:$E$102,R483))))</f>
        <v/>
      </c>
    </row>
    <row r="484">
      <c r="K484" s="14">
        <f>Data!A484</f>
        <v/>
      </c>
      <c r="L484" s="12">
        <f>IF(Occurrence!J484&lt;=0,-1,IFERROR(MATCH(Occurrence!J484,$D$4:$D$102,1),0))</f>
        <v/>
      </c>
      <c r="M484" s="9">
        <f>IF(L484&lt;0,0,IF(L484=0,Occurrence!J484*$I$11,IF(L484&gt;=99,Occurrence!J484*$I$12,INDEX($C$4:$C$102,L484)+(Occurrence!J484-INDEX($D$4:$D$102,L484))/(INDEX($D$4:$D$102,L484+1)-INDEX($D$4:$D$102,L484))*(INDEX($C$4:$C$102,L484+1)-INDEX($C$4:$C$102,L484)))))</f>
        <v/>
      </c>
      <c r="N484" s="12">
        <f>IF(Occurrence!K484&lt;=0,-1,IFERROR(MATCH(Occurrence!K484,$D$4:$D$102,1),0))</f>
        <v/>
      </c>
      <c r="O484" s="9">
        <f>IF(N484&lt;0,0,IF(N484=0,Occurrence!K484*$I$11,IF(N484&gt;=99,Occurrence!K484*$I$12,INDEX($C$4:$C$102,N484)+(Occurrence!K484-INDEX($D$4:$D$102,N484))/(INDEX($D$4:$D$102,N484+1)-INDEX($D$4:$D$102,N484))*(INDEX($C$4:$C$102,N484+1)-INDEX($C$4:$C$102,N484)))))</f>
        <v/>
      </c>
      <c r="P484" s="12">
        <f>IFERROR(MATCH(Data!X484,$F$4:$F$102,1),0)</f>
        <v/>
      </c>
      <c r="Q484" s="9">
        <f>IF(P484=0,Data!X484+$I$13,IF(P484&gt;=99,Data!X484+$I$14,INDEX($E$4:$E$102,P484)+(Data!X484-INDEX($F$4:$F$102,P484))/(INDEX($F$4:$F$102,P484+1)-INDEX($F$4:$F$102,P484))*(INDEX($E$4:$E$102,P484+1)-INDEX($E$4:$E$102,P484))))</f>
        <v/>
      </c>
      <c r="R484" s="12">
        <f>IFERROR(MATCH(Data!Y484,$F$4:$F$102,1),0)</f>
        <v/>
      </c>
      <c r="S484" s="9">
        <f>IF(R484=0,Data!Y484+$I$13,IF(R484&gt;=99,Data!Y484+$I$14,INDEX($E$4:$E$102,R484)+(Data!Y484-INDEX($F$4:$F$102,R484))/(INDEX($F$4:$F$102,R484+1)-INDEX($F$4:$F$102,R484))*(INDEX($E$4:$E$102,R484+1)-INDEX($E$4:$E$102,R484))))</f>
        <v/>
      </c>
    </row>
    <row r="485">
      <c r="K485" s="14">
        <f>Data!A485</f>
        <v/>
      </c>
      <c r="L485" s="12">
        <f>IF(Occurrence!J485&lt;=0,-1,IFERROR(MATCH(Occurrence!J485,$D$4:$D$102,1),0))</f>
        <v/>
      </c>
      <c r="M485" s="9">
        <f>IF(L485&lt;0,0,IF(L485=0,Occurrence!J485*$I$11,IF(L485&gt;=99,Occurrence!J485*$I$12,INDEX($C$4:$C$102,L485)+(Occurrence!J485-INDEX($D$4:$D$102,L485))/(INDEX($D$4:$D$102,L485+1)-INDEX($D$4:$D$102,L485))*(INDEX($C$4:$C$102,L485+1)-INDEX($C$4:$C$102,L485)))))</f>
        <v/>
      </c>
      <c r="N485" s="12">
        <f>IF(Occurrence!K485&lt;=0,-1,IFERROR(MATCH(Occurrence!K485,$D$4:$D$102,1),0))</f>
        <v/>
      </c>
      <c r="O485" s="9">
        <f>IF(N485&lt;0,0,IF(N485=0,Occurrence!K485*$I$11,IF(N485&gt;=99,Occurrence!K485*$I$12,INDEX($C$4:$C$102,N485)+(Occurrence!K485-INDEX($D$4:$D$102,N485))/(INDEX($D$4:$D$102,N485+1)-INDEX($D$4:$D$102,N485))*(INDEX($C$4:$C$102,N485+1)-INDEX($C$4:$C$102,N485)))))</f>
        <v/>
      </c>
      <c r="P485" s="12">
        <f>IFERROR(MATCH(Data!X485,$F$4:$F$102,1),0)</f>
        <v/>
      </c>
      <c r="Q485" s="9">
        <f>IF(P485=0,Data!X485+$I$13,IF(P485&gt;=99,Data!X485+$I$14,INDEX($E$4:$E$102,P485)+(Data!X485-INDEX($F$4:$F$102,P485))/(INDEX($F$4:$F$102,P485+1)-INDEX($F$4:$F$102,P485))*(INDEX($E$4:$E$102,P485+1)-INDEX($E$4:$E$102,P485))))</f>
        <v/>
      </c>
      <c r="R485" s="12">
        <f>IFERROR(MATCH(Data!Y485,$F$4:$F$102,1),0)</f>
        <v/>
      </c>
      <c r="S485" s="9">
        <f>IF(R485=0,Data!Y485+$I$13,IF(R485&gt;=99,Data!Y485+$I$14,INDEX($E$4:$E$102,R485)+(Data!Y485-INDEX($F$4:$F$102,R485))/(INDEX($F$4:$F$102,R485+1)-INDEX($F$4:$F$102,R485))*(INDEX($E$4:$E$102,R485+1)-INDEX($E$4:$E$102,R485))))</f>
        <v/>
      </c>
    </row>
    <row r="486">
      <c r="K486" s="14">
        <f>Data!A486</f>
        <v/>
      </c>
      <c r="L486" s="12">
        <f>IF(Occurrence!J486&lt;=0,-1,IFERROR(MATCH(Occurrence!J486,$D$4:$D$102,1),0))</f>
        <v/>
      </c>
      <c r="M486" s="9">
        <f>IF(L486&lt;0,0,IF(L486=0,Occurrence!J486*$I$11,IF(L486&gt;=99,Occurrence!J486*$I$12,INDEX($C$4:$C$102,L486)+(Occurrence!J486-INDEX($D$4:$D$102,L486))/(INDEX($D$4:$D$102,L486+1)-INDEX($D$4:$D$102,L486))*(INDEX($C$4:$C$102,L486+1)-INDEX($C$4:$C$102,L486)))))</f>
        <v/>
      </c>
      <c r="N486" s="12">
        <f>IF(Occurrence!K486&lt;=0,-1,IFERROR(MATCH(Occurrence!K486,$D$4:$D$102,1),0))</f>
        <v/>
      </c>
      <c r="O486" s="9">
        <f>IF(N486&lt;0,0,IF(N486=0,Occurrence!K486*$I$11,IF(N486&gt;=99,Occurrence!K486*$I$12,INDEX($C$4:$C$102,N486)+(Occurrence!K486-INDEX($D$4:$D$102,N486))/(INDEX($D$4:$D$102,N486+1)-INDEX($D$4:$D$102,N486))*(INDEX($C$4:$C$102,N486+1)-INDEX($C$4:$C$102,N486)))))</f>
        <v/>
      </c>
      <c r="P486" s="12">
        <f>IFERROR(MATCH(Data!X486,$F$4:$F$102,1),0)</f>
        <v/>
      </c>
      <c r="Q486" s="9">
        <f>IF(P486=0,Data!X486+$I$13,IF(P486&gt;=99,Data!X486+$I$14,INDEX($E$4:$E$102,P486)+(Data!X486-INDEX($F$4:$F$102,P486))/(INDEX($F$4:$F$102,P486+1)-INDEX($F$4:$F$102,P486))*(INDEX($E$4:$E$102,P486+1)-INDEX($E$4:$E$102,P486))))</f>
        <v/>
      </c>
      <c r="R486" s="12">
        <f>IFERROR(MATCH(Data!Y486,$F$4:$F$102,1),0)</f>
        <v/>
      </c>
      <c r="S486" s="9">
        <f>IF(R486=0,Data!Y486+$I$13,IF(R486&gt;=99,Data!Y486+$I$14,INDEX($E$4:$E$102,R486)+(Data!Y486-INDEX($F$4:$F$102,R486))/(INDEX($F$4:$F$102,R486+1)-INDEX($F$4:$F$102,R486))*(INDEX($E$4:$E$102,R486+1)-INDEX($E$4:$E$102,R486))))</f>
        <v/>
      </c>
    </row>
    <row r="487">
      <c r="K487" s="14">
        <f>Data!A487</f>
        <v/>
      </c>
      <c r="L487" s="12">
        <f>IF(Occurrence!J487&lt;=0,-1,IFERROR(MATCH(Occurrence!J487,$D$4:$D$102,1),0))</f>
        <v/>
      </c>
      <c r="M487" s="9">
        <f>IF(L487&lt;0,0,IF(L487=0,Occurrence!J487*$I$11,IF(L487&gt;=99,Occurrence!J487*$I$12,INDEX($C$4:$C$102,L487)+(Occurrence!J487-INDEX($D$4:$D$102,L487))/(INDEX($D$4:$D$102,L487+1)-INDEX($D$4:$D$102,L487))*(INDEX($C$4:$C$102,L487+1)-INDEX($C$4:$C$102,L487)))))</f>
        <v/>
      </c>
      <c r="N487" s="12">
        <f>IF(Occurrence!K487&lt;=0,-1,IFERROR(MATCH(Occurrence!K487,$D$4:$D$102,1),0))</f>
        <v/>
      </c>
      <c r="O487" s="9">
        <f>IF(N487&lt;0,0,IF(N487=0,Occurrence!K487*$I$11,IF(N487&gt;=99,Occurrence!K487*$I$12,INDEX($C$4:$C$102,N487)+(Occurrence!K487-INDEX($D$4:$D$102,N487))/(INDEX($D$4:$D$102,N487+1)-INDEX($D$4:$D$102,N487))*(INDEX($C$4:$C$102,N487+1)-INDEX($C$4:$C$102,N487)))))</f>
        <v/>
      </c>
      <c r="P487" s="12">
        <f>IFERROR(MATCH(Data!X487,$F$4:$F$102,1),0)</f>
        <v/>
      </c>
      <c r="Q487" s="9">
        <f>IF(P487=0,Data!X487+$I$13,IF(P487&gt;=99,Data!X487+$I$14,INDEX($E$4:$E$102,P487)+(Data!X487-INDEX($F$4:$F$102,P487))/(INDEX($F$4:$F$102,P487+1)-INDEX($F$4:$F$102,P487))*(INDEX($E$4:$E$102,P487+1)-INDEX($E$4:$E$102,P487))))</f>
        <v/>
      </c>
      <c r="R487" s="12">
        <f>IFERROR(MATCH(Data!Y487,$F$4:$F$102,1),0)</f>
        <v/>
      </c>
      <c r="S487" s="9">
        <f>IF(R487=0,Data!Y487+$I$13,IF(R487&gt;=99,Data!Y487+$I$14,INDEX($E$4:$E$102,R487)+(Data!Y487-INDEX($F$4:$F$102,R487))/(INDEX($F$4:$F$102,R487+1)-INDEX($F$4:$F$102,R487))*(INDEX($E$4:$E$102,R487+1)-INDEX($E$4:$E$102,R487))))</f>
        <v/>
      </c>
    </row>
    <row r="488">
      <c r="K488" s="14">
        <f>Data!A488</f>
        <v/>
      </c>
      <c r="L488" s="12">
        <f>IF(Occurrence!J488&lt;=0,-1,IFERROR(MATCH(Occurrence!J488,$D$4:$D$102,1),0))</f>
        <v/>
      </c>
      <c r="M488" s="9">
        <f>IF(L488&lt;0,0,IF(L488=0,Occurrence!J488*$I$11,IF(L488&gt;=99,Occurrence!J488*$I$12,INDEX($C$4:$C$102,L488)+(Occurrence!J488-INDEX($D$4:$D$102,L488))/(INDEX($D$4:$D$102,L488+1)-INDEX($D$4:$D$102,L488))*(INDEX($C$4:$C$102,L488+1)-INDEX($C$4:$C$102,L488)))))</f>
        <v/>
      </c>
      <c r="N488" s="12">
        <f>IF(Occurrence!K488&lt;=0,-1,IFERROR(MATCH(Occurrence!K488,$D$4:$D$102,1),0))</f>
        <v/>
      </c>
      <c r="O488" s="9">
        <f>IF(N488&lt;0,0,IF(N488=0,Occurrence!K488*$I$11,IF(N488&gt;=99,Occurrence!K488*$I$12,INDEX($C$4:$C$102,N488)+(Occurrence!K488-INDEX($D$4:$D$102,N488))/(INDEX($D$4:$D$102,N488+1)-INDEX($D$4:$D$102,N488))*(INDEX($C$4:$C$102,N488+1)-INDEX($C$4:$C$102,N488)))))</f>
        <v/>
      </c>
      <c r="P488" s="12">
        <f>IFERROR(MATCH(Data!X488,$F$4:$F$102,1),0)</f>
        <v/>
      </c>
      <c r="Q488" s="9">
        <f>IF(P488=0,Data!X488+$I$13,IF(P488&gt;=99,Data!X488+$I$14,INDEX($E$4:$E$102,P488)+(Data!X488-INDEX($F$4:$F$102,P488))/(INDEX($F$4:$F$102,P488+1)-INDEX($F$4:$F$102,P488))*(INDEX($E$4:$E$102,P488+1)-INDEX($E$4:$E$102,P488))))</f>
        <v/>
      </c>
      <c r="R488" s="12">
        <f>IFERROR(MATCH(Data!Y488,$F$4:$F$102,1),0)</f>
        <v/>
      </c>
      <c r="S488" s="9">
        <f>IF(R488=0,Data!Y488+$I$13,IF(R488&gt;=99,Data!Y488+$I$14,INDEX($E$4:$E$102,R488)+(Data!Y488-INDEX($F$4:$F$102,R488))/(INDEX($F$4:$F$102,R488+1)-INDEX($F$4:$F$102,R488))*(INDEX($E$4:$E$102,R488+1)-INDEX($E$4:$E$102,R488))))</f>
        <v/>
      </c>
    </row>
    <row r="489">
      <c r="K489" s="14">
        <f>Data!A489</f>
        <v/>
      </c>
      <c r="L489" s="12">
        <f>IF(Occurrence!J489&lt;=0,-1,IFERROR(MATCH(Occurrence!J489,$D$4:$D$102,1),0))</f>
        <v/>
      </c>
      <c r="M489" s="9">
        <f>IF(L489&lt;0,0,IF(L489=0,Occurrence!J489*$I$11,IF(L489&gt;=99,Occurrence!J489*$I$12,INDEX($C$4:$C$102,L489)+(Occurrence!J489-INDEX($D$4:$D$102,L489))/(INDEX($D$4:$D$102,L489+1)-INDEX($D$4:$D$102,L489))*(INDEX($C$4:$C$102,L489+1)-INDEX($C$4:$C$102,L489)))))</f>
        <v/>
      </c>
      <c r="N489" s="12">
        <f>IF(Occurrence!K489&lt;=0,-1,IFERROR(MATCH(Occurrence!K489,$D$4:$D$102,1),0))</f>
        <v/>
      </c>
      <c r="O489" s="9">
        <f>IF(N489&lt;0,0,IF(N489=0,Occurrence!K489*$I$11,IF(N489&gt;=99,Occurrence!K489*$I$12,INDEX($C$4:$C$102,N489)+(Occurrence!K489-INDEX($D$4:$D$102,N489))/(INDEX($D$4:$D$102,N489+1)-INDEX($D$4:$D$102,N489))*(INDEX($C$4:$C$102,N489+1)-INDEX($C$4:$C$102,N489)))))</f>
        <v/>
      </c>
      <c r="P489" s="12">
        <f>IFERROR(MATCH(Data!X489,$F$4:$F$102,1),0)</f>
        <v/>
      </c>
      <c r="Q489" s="9">
        <f>IF(P489=0,Data!X489+$I$13,IF(P489&gt;=99,Data!X489+$I$14,INDEX($E$4:$E$102,P489)+(Data!X489-INDEX($F$4:$F$102,P489))/(INDEX($F$4:$F$102,P489+1)-INDEX($F$4:$F$102,P489))*(INDEX($E$4:$E$102,P489+1)-INDEX($E$4:$E$102,P489))))</f>
        <v/>
      </c>
      <c r="R489" s="12">
        <f>IFERROR(MATCH(Data!Y489,$F$4:$F$102,1),0)</f>
        <v/>
      </c>
      <c r="S489" s="9">
        <f>IF(R489=0,Data!Y489+$I$13,IF(R489&gt;=99,Data!Y489+$I$14,INDEX($E$4:$E$102,R489)+(Data!Y489-INDEX($F$4:$F$102,R489))/(INDEX($F$4:$F$102,R489+1)-INDEX($F$4:$F$102,R489))*(INDEX($E$4:$E$102,R489+1)-INDEX($E$4:$E$102,R489))))</f>
        <v/>
      </c>
    </row>
    <row r="490">
      <c r="K490" s="14">
        <f>Data!A490</f>
        <v/>
      </c>
      <c r="L490" s="12">
        <f>IF(Occurrence!J490&lt;=0,-1,IFERROR(MATCH(Occurrence!J490,$D$4:$D$102,1),0))</f>
        <v/>
      </c>
      <c r="M490" s="9">
        <f>IF(L490&lt;0,0,IF(L490=0,Occurrence!J490*$I$11,IF(L490&gt;=99,Occurrence!J490*$I$12,INDEX($C$4:$C$102,L490)+(Occurrence!J490-INDEX($D$4:$D$102,L490))/(INDEX($D$4:$D$102,L490+1)-INDEX($D$4:$D$102,L490))*(INDEX($C$4:$C$102,L490+1)-INDEX($C$4:$C$102,L490)))))</f>
        <v/>
      </c>
      <c r="N490" s="12">
        <f>IF(Occurrence!K490&lt;=0,-1,IFERROR(MATCH(Occurrence!K490,$D$4:$D$102,1),0))</f>
        <v/>
      </c>
      <c r="O490" s="9">
        <f>IF(N490&lt;0,0,IF(N490=0,Occurrence!K490*$I$11,IF(N490&gt;=99,Occurrence!K490*$I$12,INDEX($C$4:$C$102,N490)+(Occurrence!K490-INDEX($D$4:$D$102,N490))/(INDEX($D$4:$D$102,N490+1)-INDEX($D$4:$D$102,N490))*(INDEX($C$4:$C$102,N490+1)-INDEX($C$4:$C$102,N490)))))</f>
        <v/>
      </c>
      <c r="P490" s="12">
        <f>IFERROR(MATCH(Data!X490,$F$4:$F$102,1),0)</f>
        <v/>
      </c>
      <c r="Q490" s="9">
        <f>IF(P490=0,Data!X490+$I$13,IF(P490&gt;=99,Data!X490+$I$14,INDEX($E$4:$E$102,P490)+(Data!X490-INDEX($F$4:$F$102,P490))/(INDEX($F$4:$F$102,P490+1)-INDEX($F$4:$F$102,P490))*(INDEX($E$4:$E$102,P490+1)-INDEX($E$4:$E$102,P490))))</f>
        <v/>
      </c>
      <c r="R490" s="12">
        <f>IFERROR(MATCH(Data!Y490,$F$4:$F$102,1),0)</f>
        <v/>
      </c>
      <c r="S490" s="9">
        <f>IF(R490=0,Data!Y490+$I$13,IF(R490&gt;=99,Data!Y490+$I$14,INDEX($E$4:$E$102,R490)+(Data!Y490-INDEX($F$4:$F$102,R490))/(INDEX($F$4:$F$102,R490+1)-INDEX($F$4:$F$102,R490))*(INDEX($E$4:$E$102,R490+1)-INDEX($E$4:$E$102,R490))))</f>
        <v/>
      </c>
    </row>
    <row r="491">
      <c r="K491" s="14">
        <f>Data!A491</f>
        <v/>
      </c>
      <c r="L491" s="12">
        <f>IF(Occurrence!J491&lt;=0,-1,IFERROR(MATCH(Occurrence!J491,$D$4:$D$102,1),0))</f>
        <v/>
      </c>
      <c r="M491" s="9">
        <f>IF(L491&lt;0,0,IF(L491=0,Occurrence!J491*$I$11,IF(L491&gt;=99,Occurrence!J491*$I$12,INDEX($C$4:$C$102,L491)+(Occurrence!J491-INDEX($D$4:$D$102,L491))/(INDEX($D$4:$D$102,L491+1)-INDEX($D$4:$D$102,L491))*(INDEX($C$4:$C$102,L491+1)-INDEX($C$4:$C$102,L491)))))</f>
        <v/>
      </c>
      <c r="N491" s="12">
        <f>IF(Occurrence!K491&lt;=0,-1,IFERROR(MATCH(Occurrence!K491,$D$4:$D$102,1),0))</f>
        <v/>
      </c>
      <c r="O491" s="9">
        <f>IF(N491&lt;0,0,IF(N491=0,Occurrence!K491*$I$11,IF(N491&gt;=99,Occurrence!K491*$I$12,INDEX($C$4:$C$102,N491)+(Occurrence!K491-INDEX($D$4:$D$102,N491))/(INDEX($D$4:$D$102,N491+1)-INDEX($D$4:$D$102,N491))*(INDEX($C$4:$C$102,N491+1)-INDEX($C$4:$C$102,N491)))))</f>
        <v/>
      </c>
      <c r="P491" s="12">
        <f>IFERROR(MATCH(Data!X491,$F$4:$F$102,1),0)</f>
        <v/>
      </c>
      <c r="Q491" s="9">
        <f>IF(P491=0,Data!X491+$I$13,IF(P491&gt;=99,Data!X491+$I$14,INDEX($E$4:$E$102,P491)+(Data!X491-INDEX($F$4:$F$102,P491))/(INDEX($F$4:$F$102,P491+1)-INDEX($F$4:$F$102,P491))*(INDEX($E$4:$E$102,P491+1)-INDEX($E$4:$E$102,P491))))</f>
        <v/>
      </c>
      <c r="R491" s="12">
        <f>IFERROR(MATCH(Data!Y491,$F$4:$F$102,1),0)</f>
        <v/>
      </c>
      <c r="S491" s="9">
        <f>IF(R491=0,Data!Y491+$I$13,IF(R491&gt;=99,Data!Y491+$I$14,INDEX($E$4:$E$102,R491)+(Data!Y491-INDEX($F$4:$F$102,R491))/(INDEX($F$4:$F$102,R491+1)-INDEX($F$4:$F$102,R491))*(INDEX($E$4:$E$102,R491+1)-INDEX($E$4:$E$102,R491))))</f>
        <v/>
      </c>
    </row>
    <row r="492">
      <c r="K492" s="14">
        <f>Data!A492</f>
        <v/>
      </c>
      <c r="L492" s="12">
        <f>IF(Occurrence!J492&lt;=0,-1,IFERROR(MATCH(Occurrence!J492,$D$4:$D$102,1),0))</f>
        <v/>
      </c>
      <c r="M492" s="9">
        <f>IF(L492&lt;0,0,IF(L492=0,Occurrence!J492*$I$11,IF(L492&gt;=99,Occurrence!J492*$I$12,INDEX($C$4:$C$102,L492)+(Occurrence!J492-INDEX($D$4:$D$102,L492))/(INDEX($D$4:$D$102,L492+1)-INDEX($D$4:$D$102,L492))*(INDEX($C$4:$C$102,L492+1)-INDEX($C$4:$C$102,L492)))))</f>
        <v/>
      </c>
      <c r="N492" s="12">
        <f>IF(Occurrence!K492&lt;=0,-1,IFERROR(MATCH(Occurrence!K492,$D$4:$D$102,1),0))</f>
        <v/>
      </c>
      <c r="O492" s="9">
        <f>IF(N492&lt;0,0,IF(N492=0,Occurrence!K492*$I$11,IF(N492&gt;=99,Occurrence!K492*$I$12,INDEX($C$4:$C$102,N492)+(Occurrence!K492-INDEX($D$4:$D$102,N492))/(INDEX($D$4:$D$102,N492+1)-INDEX($D$4:$D$102,N492))*(INDEX($C$4:$C$102,N492+1)-INDEX($C$4:$C$102,N492)))))</f>
        <v/>
      </c>
      <c r="P492" s="12">
        <f>IFERROR(MATCH(Data!X492,$F$4:$F$102,1),0)</f>
        <v/>
      </c>
      <c r="Q492" s="9">
        <f>IF(P492=0,Data!X492+$I$13,IF(P492&gt;=99,Data!X492+$I$14,INDEX($E$4:$E$102,P492)+(Data!X492-INDEX($F$4:$F$102,P492))/(INDEX($F$4:$F$102,P492+1)-INDEX($F$4:$F$102,P492))*(INDEX($E$4:$E$102,P492+1)-INDEX($E$4:$E$102,P492))))</f>
        <v/>
      </c>
      <c r="R492" s="12">
        <f>IFERROR(MATCH(Data!Y492,$F$4:$F$102,1),0)</f>
        <v/>
      </c>
      <c r="S492" s="9">
        <f>IF(R492=0,Data!Y492+$I$13,IF(R492&gt;=99,Data!Y492+$I$14,INDEX($E$4:$E$102,R492)+(Data!Y492-INDEX($F$4:$F$102,R492))/(INDEX($F$4:$F$102,R492+1)-INDEX($F$4:$F$102,R492))*(INDEX($E$4:$E$102,R492+1)-INDEX($E$4:$E$102,R492))))</f>
        <v/>
      </c>
    </row>
    <row r="493">
      <c r="K493" s="14">
        <f>Data!A493</f>
        <v/>
      </c>
      <c r="L493" s="12">
        <f>IF(Occurrence!J493&lt;=0,-1,IFERROR(MATCH(Occurrence!J493,$D$4:$D$102,1),0))</f>
        <v/>
      </c>
      <c r="M493" s="9">
        <f>IF(L493&lt;0,0,IF(L493=0,Occurrence!J493*$I$11,IF(L493&gt;=99,Occurrence!J493*$I$12,INDEX($C$4:$C$102,L493)+(Occurrence!J493-INDEX($D$4:$D$102,L493))/(INDEX($D$4:$D$102,L493+1)-INDEX($D$4:$D$102,L493))*(INDEX($C$4:$C$102,L493+1)-INDEX($C$4:$C$102,L493)))))</f>
        <v/>
      </c>
      <c r="N493" s="12">
        <f>IF(Occurrence!K493&lt;=0,-1,IFERROR(MATCH(Occurrence!K493,$D$4:$D$102,1),0))</f>
        <v/>
      </c>
      <c r="O493" s="9">
        <f>IF(N493&lt;0,0,IF(N493=0,Occurrence!K493*$I$11,IF(N493&gt;=99,Occurrence!K493*$I$12,INDEX($C$4:$C$102,N493)+(Occurrence!K493-INDEX($D$4:$D$102,N493))/(INDEX($D$4:$D$102,N493+1)-INDEX($D$4:$D$102,N493))*(INDEX($C$4:$C$102,N493+1)-INDEX($C$4:$C$102,N493)))))</f>
        <v/>
      </c>
      <c r="P493" s="12">
        <f>IFERROR(MATCH(Data!X493,$F$4:$F$102,1),0)</f>
        <v/>
      </c>
      <c r="Q493" s="9">
        <f>IF(P493=0,Data!X493+$I$13,IF(P493&gt;=99,Data!X493+$I$14,INDEX($E$4:$E$102,P493)+(Data!X493-INDEX($F$4:$F$102,P493))/(INDEX($F$4:$F$102,P493+1)-INDEX($F$4:$F$102,P493))*(INDEX($E$4:$E$102,P493+1)-INDEX($E$4:$E$102,P493))))</f>
        <v/>
      </c>
      <c r="R493" s="12">
        <f>IFERROR(MATCH(Data!Y493,$F$4:$F$102,1),0)</f>
        <v/>
      </c>
      <c r="S493" s="9">
        <f>IF(R493=0,Data!Y493+$I$13,IF(R493&gt;=99,Data!Y493+$I$14,INDEX($E$4:$E$102,R493)+(Data!Y493-INDEX($F$4:$F$102,R493))/(INDEX($F$4:$F$102,R493+1)-INDEX($F$4:$F$102,R493))*(INDEX($E$4:$E$102,R493+1)-INDEX($E$4:$E$102,R493))))</f>
        <v/>
      </c>
    </row>
    <row r="494">
      <c r="K494" s="14">
        <f>Data!A494</f>
        <v/>
      </c>
      <c r="L494" s="12">
        <f>IF(Occurrence!J494&lt;=0,-1,IFERROR(MATCH(Occurrence!J494,$D$4:$D$102,1),0))</f>
        <v/>
      </c>
      <c r="M494" s="9">
        <f>IF(L494&lt;0,0,IF(L494=0,Occurrence!J494*$I$11,IF(L494&gt;=99,Occurrence!J494*$I$12,INDEX($C$4:$C$102,L494)+(Occurrence!J494-INDEX($D$4:$D$102,L494))/(INDEX($D$4:$D$102,L494+1)-INDEX($D$4:$D$102,L494))*(INDEX($C$4:$C$102,L494+1)-INDEX($C$4:$C$102,L494)))))</f>
        <v/>
      </c>
      <c r="N494" s="12">
        <f>IF(Occurrence!K494&lt;=0,-1,IFERROR(MATCH(Occurrence!K494,$D$4:$D$102,1),0))</f>
        <v/>
      </c>
      <c r="O494" s="9">
        <f>IF(N494&lt;0,0,IF(N494=0,Occurrence!K494*$I$11,IF(N494&gt;=99,Occurrence!K494*$I$12,INDEX($C$4:$C$102,N494)+(Occurrence!K494-INDEX($D$4:$D$102,N494))/(INDEX($D$4:$D$102,N494+1)-INDEX($D$4:$D$102,N494))*(INDEX($C$4:$C$102,N494+1)-INDEX($C$4:$C$102,N494)))))</f>
        <v/>
      </c>
      <c r="P494" s="12">
        <f>IFERROR(MATCH(Data!X494,$F$4:$F$102,1),0)</f>
        <v/>
      </c>
      <c r="Q494" s="9">
        <f>IF(P494=0,Data!X494+$I$13,IF(P494&gt;=99,Data!X494+$I$14,INDEX($E$4:$E$102,P494)+(Data!X494-INDEX($F$4:$F$102,P494))/(INDEX($F$4:$F$102,P494+1)-INDEX($F$4:$F$102,P494))*(INDEX($E$4:$E$102,P494+1)-INDEX($E$4:$E$102,P494))))</f>
        <v/>
      </c>
      <c r="R494" s="12">
        <f>IFERROR(MATCH(Data!Y494,$F$4:$F$102,1),0)</f>
        <v/>
      </c>
      <c r="S494" s="9">
        <f>IF(R494=0,Data!Y494+$I$13,IF(R494&gt;=99,Data!Y494+$I$14,INDEX($E$4:$E$102,R494)+(Data!Y494-INDEX($F$4:$F$102,R494))/(INDEX($F$4:$F$102,R494+1)-INDEX($F$4:$F$102,R494))*(INDEX($E$4:$E$102,R494+1)-INDEX($E$4:$E$102,R494))))</f>
        <v/>
      </c>
    </row>
    <row r="495">
      <c r="K495" s="14">
        <f>Data!A495</f>
        <v/>
      </c>
      <c r="L495" s="12">
        <f>IF(Occurrence!J495&lt;=0,-1,IFERROR(MATCH(Occurrence!J495,$D$4:$D$102,1),0))</f>
        <v/>
      </c>
      <c r="M495" s="9">
        <f>IF(L495&lt;0,0,IF(L495=0,Occurrence!J495*$I$11,IF(L495&gt;=99,Occurrence!J495*$I$12,INDEX($C$4:$C$102,L495)+(Occurrence!J495-INDEX($D$4:$D$102,L495))/(INDEX($D$4:$D$102,L495+1)-INDEX($D$4:$D$102,L495))*(INDEX($C$4:$C$102,L495+1)-INDEX($C$4:$C$102,L495)))))</f>
        <v/>
      </c>
      <c r="N495" s="12">
        <f>IF(Occurrence!K495&lt;=0,-1,IFERROR(MATCH(Occurrence!K495,$D$4:$D$102,1),0))</f>
        <v/>
      </c>
      <c r="O495" s="9">
        <f>IF(N495&lt;0,0,IF(N495=0,Occurrence!K495*$I$11,IF(N495&gt;=99,Occurrence!K495*$I$12,INDEX($C$4:$C$102,N495)+(Occurrence!K495-INDEX($D$4:$D$102,N495))/(INDEX($D$4:$D$102,N495+1)-INDEX($D$4:$D$102,N495))*(INDEX($C$4:$C$102,N495+1)-INDEX($C$4:$C$102,N495)))))</f>
        <v/>
      </c>
      <c r="P495" s="12">
        <f>IFERROR(MATCH(Data!X495,$F$4:$F$102,1),0)</f>
        <v/>
      </c>
      <c r="Q495" s="9">
        <f>IF(P495=0,Data!X495+$I$13,IF(P495&gt;=99,Data!X495+$I$14,INDEX($E$4:$E$102,P495)+(Data!X495-INDEX($F$4:$F$102,P495))/(INDEX($F$4:$F$102,P495+1)-INDEX($F$4:$F$102,P495))*(INDEX($E$4:$E$102,P495+1)-INDEX($E$4:$E$102,P495))))</f>
        <v/>
      </c>
      <c r="R495" s="12">
        <f>IFERROR(MATCH(Data!Y495,$F$4:$F$102,1),0)</f>
        <v/>
      </c>
      <c r="S495" s="9">
        <f>IF(R495=0,Data!Y495+$I$13,IF(R495&gt;=99,Data!Y495+$I$14,INDEX($E$4:$E$102,R495)+(Data!Y495-INDEX($F$4:$F$102,R495))/(INDEX($F$4:$F$102,R495+1)-INDEX($F$4:$F$102,R495))*(INDEX($E$4:$E$102,R495+1)-INDEX($E$4:$E$102,R495))))</f>
        <v/>
      </c>
    </row>
    <row r="496">
      <c r="K496" s="14">
        <f>Data!A496</f>
        <v/>
      </c>
      <c r="L496" s="12">
        <f>IF(Occurrence!J496&lt;=0,-1,IFERROR(MATCH(Occurrence!J496,$D$4:$D$102,1),0))</f>
        <v/>
      </c>
      <c r="M496" s="9">
        <f>IF(L496&lt;0,0,IF(L496=0,Occurrence!J496*$I$11,IF(L496&gt;=99,Occurrence!J496*$I$12,INDEX($C$4:$C$102,L496)+(Occurrence!J496-INDEX($D$4:$D$102,L496))/(INDEX($D$4:$D$102,L496+1)-INDEX($D$4:$D$102,L496))*(INDEX($C$4:$C$102,L496+1)-INDEX($C$4:$C$102,L496)))))</f>
        <v/>
      </c>
      <c r="N496" s="12">
        <f>IF(Occurrence!K496&lt;=0,-1,IFERROR(MATCH(Occurrence!K496,$D$4:$D$102,1),0))</f>
        <v/>
      </c>
      <c r="O496" s="9">
        <f>IF(N496&lt;0,0,IF(N496=0,Occurrence!K496*$I$11,IF(N496&gt;=99,Occurrence!K496*$I$12,INDEX($C$4:$C$102,N496)+(Occurrence!K496-INDEX($D$4:$D$102,N496))/(INDEX($D$4:$D$102,N496+1)-INDEX($D$4:$D$102,N496))*(INDEX($C$4:$C$102,N496+1)-INDEX($C$4:$C$102,N496)))))</f>
        <v/>
      </c>
      <c r="P496" s="12">
        <f>IFERROR(MATCH(Data!X496,$F$4:$F$102,1),0)</f>
        <v/>
      </c>
      <c r="Q496" s="9">
        <f>IF(P496=0,Data!X496+$I$13,IF(P496&gt;=99,Data!X496+$I$14,INDEX($E$4:$E$102,P496)+(Data!X496-INDEX($F$4:$F$102,P496))/(INDEX($F$4:$F$102,P496+1)-INDEX($F$4:$F$102,P496))*(INDEX($E$4:$E$102,P496+1)-INDEX($E$4:$E$102,P496))))</f>
        <v/>
      </c>
      <c r="R496" s="12">
        <f>IFERROR(MATCH(Data!Y496,$F$4:$F$102,1),0)</f>
        <v/>
      </c>
      <c r="S496" s="9">
        <f>IF(R496=0,Data!Y496+$I$13,IF(R496&gt;=99,Data!Y496+$I$14,INDEX($E$4:$E$102,R496)+(Data!Y496-INDEX($F$4:$F$102,R496))/(INDEX($F$4:$F$102,R496+1)-INDEX($F$4:$F$102,R496))*(INDEX($E$4:$E$102,R496+1)-INDEX($E$4:$E$102,R496))))</f>
        <v/>
      </c>
    </row>
    <row r="497">
      <c r="K497" s="14">
        <f>Data!A497</f>
        <v/>
      </c>
      <c r="L497" s="12">
        <f>IF(Occurrence!J497&lt;=0,-1,IFERROR(MATCH(Occurrence!J497,$D$4:$D$102,1),0))</f>
        <v/>
      </c>
      <c r="M497" s="9">
        <f>IF(L497&lt;0,0,IF(L497=0,Occurrence!J497*$I$11,IF(L497&gt;=99,Occurrence!J497*$I$12,INDEX($C$4:$C$102,L497)+(Occurrence!J497-INDEX($D$4:$D$102,L497))/(INDEX($D$4:$D$102,L497+1)-INDEX($D$4:$D$102,L497))*(INDEX($C$4:$C$102,L497+1)-INDEX($C$4:$C$102,L497)))))</f>
        <v/>
      </c>
      <c r="N497" s="12">
        <f>IF(Occurrence!K497&lt;=0,-1,IFERROR(MATCH(Occurrence!K497,$D$4:$D$102,1),0))</f>
        <v/>
      </c>
      <c r="O497" s="9">
        <f>IF(N497&lt;0,0,IF(N497=0,Occurrence!K497*$I$11,IF(N497&gt;=99,Occurrence!K497*$I$12,INDEX($C$4:$C$102,N497)+(Occurrence!K497-INDEX($D$4:$D$102,N497))/(INDEX($D$4:$D$102,N497+1)-INDEX($D$4:$D$102,N497))*(INDEX($C$4:$C$102,N497+1)-INDEX($C$4:$C$102,N497)))))</f>
        <v/>
      </c>
      <c r="P497" s="12">
        <f>IFERROR(MATCH(Data!X497,$F$4:$F$102,1),0)</f>
        <v/>
      </c>
      <c r="Q497" s="9">
        <f>IF(P497=0,Data!X497+$I$13,IF(P497&gt;=99,Data!X497+$I$14,INDEX($E$4:$E$102,P497)+(Data!X497-INDEX($F$4:$F$102,P497))/(INDEX($F$4:$F$102,P497+1)-INDEX($F$4:$F$102,P497))*(INDEX($E$4:$E$102,P497+1)-INDEX($E$4:$E$102,P497))))</f>
        <v/>
      </c>
      <c r="R497" s="12">
        <f>IFERROR(MATCH(Data!Y497,$F$4:$F$102,1),0)</f>
        <v/>
      </c>
      <c r="S497" s="9">
        <f>IF(R497=0,Data!Y497+$I$13,IF(R497&gt;=99,Data!Y497+$I$14,INDEX($E$4:$E$102,R497)+(Data!Y497-INDEX($F$4:$F$102,R497))/(INDEX($F$4:$F$102,R497+1)-INDEX($F$4:$F$102,R497))*(INDEX($E$4:$E$102,R497+1)-INDEX($E$4:$E$102,R497))))</f>
        <v/>
      </c>
    </row>
    <row r="498">
      <c r="K498" s="14">
        <f>Data!A498</f>
        <v/>
      </c>
      <c r="L498" s="12">
        <f>IF(Occurrence!J498&lt;=0,-1,IFERROR(MATCH(Occurrence!J498,$D$4:$D$102,1),0))</f>
        <v/>
      </c>
      <c r="M498" s="9">
        <f>IF(L498&lt;0,0,IF(L498=0,Occurrence!J498*$I$11,IF(L498&gt;=99,Occurrence!J498*$I$12,INDEX($C$4:$C$102,L498)+(Occurrence!J498-INDEX($D$4:$D$102,L498))/(INDEX($D$4:$D$102,L498+1)-INDEX($D$4:$D$102,L498))*(INDEX($C$4:$C$102,L498+1)-INDEX($C$4:$C$102,L498)))))</f>
        <v/>
      </c>
      <c r="N498" s="12">
        <f>IF(Occurrence!K498&lt;=0,-1,IFERROR(MATCH(Occurrence!K498,$D$4:$D$102,1),0))</f>
        <v/>
      </c>
      <c r="O498" s="9">
        <f>IF(N498&lt;0,0,IF(N498=0,Occurrence!K498*$I$11,IF(N498&gt;=99,Occurrence!K498*$I$12,INDEX($C$4:$C$102,N498)+(Occurrence!K498-INDEX($D$4:$D$102,N498))/(INDEX($D$4:$D$102,N498+1)-INDEX($D$4:$D$102,N498))*(INDEX($C$4:$C$102,N498+1)-INDEX($C$4:$C$102,N498)))))</f>
        <v/>
      </c>
      <c r="P498" s="12">
        <f>IFERROR(MATCH(Data!X498,$F$4:$F$102,1),0)</f>
        <v/>
      </c>
      <c r="Q498" s="9">
        <f>IF(P498=0,Data!X498+$I$13,IF(P498&gt;=99,Data!X498+$I$14,INDEX($E$4:$E$102,P498)+(Data!X498-INDEX($F$4:$F$102,P498))/(INDEX($F$4:$F$102,P498+1)-INDEX($F$4:$F$102,P498))*(INDEX($E$4:$E$102,P498+1)-INDEX($E$4:$E$102,P498))))</f>
        <v/>
      </c>
      <c r="R498" s="12">
        <f>IFERROR(MATCH(Data!Y498,$F$4:$F$102,1),0)</f>
        <v/>
      </c>
      <c r="S498" s="9">
        <f>IF(R498=0,Data!Y498+$I$13,IF(R498&gt;=99,Data!Y498+$I$14,INDEX($E$4:$E$102,R498)+(Data!Y498-INDEX($F$4:$F$102,R498))/(INDEX($F$4:$F$102,R498+1)-INDEX($F$4:$F$102,R498))*(INDEX($E$4:$E$102,R498+1)-INDEX($E$4:$E$102,R498))))</f>
        <v/>
      </c>
    </row>
    <row r="499">
      <c r="K499" s="14">
        <f>Data!A499</f>
        <v/>
      </c>
      <c r="L499" s="12">
        <f>IF(Occurrence!J499&lt;=0,-1,IFERROR(MATCH(Occurrence!J499,$D$4:$D$102,1),0))</f>
        <v/>
      </c>
      <c r="M499" s="9">
        <f>IF(L499&lt;0,0,IF(L499=0,Occurrence!J499*$I$11,IF(L499&gt;=99,Occurrence!J499*$I$12,INDEX($C$4:$C$102,L499)+(Occurrence!J499-INDEX($D$4:$D$102,L499))/(INDEX($D$4:$D$102,L499+1)-INDEX($D$4:$D$102,L499))*(INDEX($C$4:$C$102,L499+1)-INDEX($C$4:$C$102,L499)))))</f>
        <v/>
      </c>
      <c r="N499" s="12">
        <f>IF(Occurrence!K499&lt;=0,-1,IFERROR(MATCH(Occurrence!K499,$D$4:$D$102,1),0))</f>
        <v/>
      </c>
      <c r="O499" s="9">
        <f>IF(N499&lt;0,0,IF(N499=0,Occurrence!K499*$I$11,IF(N499&gt;=99,Occurrence!K499*$I$12,INDEX($C$4:$C$102,N499)+(Occurrence!K499-INDEX($D$4:$D$102,N499))/(INDEX($D$4:$D$102,N499+1)-INDEX($D$4:$D$102,N499))*(INDEX($C$4:$C$102,N499+1)-INDEX($C$4:$C$102,N499)))))</f>
        <v/>
      </c>
      <c r="P499" s="12">
        <f>IFERROR(MATCH(Data!X499,$F$4:$F$102,1),0)</f>
        <v/>
      </c>
      <c r="Q499" s="9">
        <f>IF(P499=0,Data!X499+$I$13,IF(P499&gt;=99,Data!X499+$I$14,INDEX($E$4:$E$102,P499)+(Data!X499-INDEX($F$4:$F$102,P499))/(INDEX($F$4:$F$102,P499+1)-INDEX($F$4:$F$102,P499))*(INDEX($E$4:$E$102,P499+1)-INDEX($E$4:$E$102,P499))))</f>
        <v/>
      </c>
      <c r="R499" s="12">
        <f>IFERROR(MATCH(Data!Y499,$F$4:$F$102,1),0)</f>
        <v/>
      </c>
      <c r="S499" s="9">
        <f>IF(R499=0,Data!Y499+$I$13,IF(R499&gt;=99,Data!Y499+$I$14,INDEX($E$4:$E$102,R499)+(Data!Y499-INDEX($F$4:$F$102,R499))/(INDEX($F$4:$F$102,R499+1)-INDEX($F$4:$F$102,R499))*(INDEX($E$4:$E$102,R499+1)-INDEX($E$4:$E$102,R499))))</f>
        <v/>
      </c>
    </row>
    <row r="500">
      <c r="K500" s="14">
        <f>Data!A500</f>
        <v/>
      </c>
      <c r="L500" s="12">
        <f>IF(Occurrence!J500&lt;=0,-1,IFERROR(MATCH(Occurrence!J500,$D$4:$D$102,1),0))</f>
        <v/>
      </c>
      <c r="M500" s="9">
        <f>IF(L500&lt;0,0,IF(L500=0,Occurrence!J500*$I$11,IF(L500&gt;=99,Occurrence!J500*$I$12,INDEX($C$4:$C$102,L500)+(Occurrence!J500-INDEX($D$4:$D$102,L500))/(INDEX($D$4:$D$102,L500+1)-INDEX($D$4:$D$102,L500))*(INDEX($C$4:$C$102,L500+1)-INDEX($C$4:$C$102,L500)))))</f>
        <v/>
      </c>
      <c r="N500" s="12">
        <f>IF(Occurrence!K500&lt;=0,-1,IFERROR(MATCH(Occurrence!K500,$D$4:$D$102,1),0))</f>
        <v/>
      </c>
      <c r="O500" s="9">
        <f>IF(N500&lt;0,0,IF(N500=0,Occurrence!K500*$I$11,IF(N500&gt;=99,Occurrence!K500*$I$12,INDEX($C$4:$C$102,N500)+(Occurrence!K500-INDEX($D$4:$D$102,N500))/(INDEX($D$4:$D$102,N500+1)-INDEX($D$4:$D$102,N500))*(INDEX($C$4:$C$102,N500+1)-INDEX($C$4:$C$102,N500)))))</f>
        <v/>
      </c>
      <c r="P500" s="12">
        <f>IFERROR(MATCH(Data!X500,$F$4:$F$102,1),0)</f>
        <v/>
      </c>
      <c r="Q500" s="9">
        <f>IF(P500=0,Data!X500+$I$13,IF(P500&gt;=99,Data!X500+$I$14,INDEX($E$4:$E$102,P500)+(Data!X500-INDEX($F$4:$F$102,P500))/(INDEX($F$4:$F$102,P500+1)-INDEX($F$4:$F$102,P500))*(INDEX($E$4:$E$102,P500+1)-INDEX($E$4:$E$102,P500))))</f>
        <v/>
      </c>
      <c r="R500" s="12">
        <f>IFERROR(MATCH(Data!Y500,$F$4:$F$102,1),0)</f>
        <v/>
      </c>
      <c r="S500" s="9">
        <f>IF(R500=0,Data!Y500+$I$13,IF(R500&gt;=99,Data!Y500+$I$14,INDEX($E$4:$E$102,R500)+(Data!Y500-INDEX($F$4:$F$102,R500))/(INDEX($F$4:$F$102,R500+1)-INDEX($F$4:$F$102,R500))*(INDEX($E$4:$E$102,R500+1)-INDEX($E$4:$E$102,R500))))</f>
        <v/>
      </c>
    </row>
    <row r="501">
      <c r="K501" s="14">
        <f>Data!A501</f>
        <v/>
      </c>
      <c r="L501" s="12">
        <f>IF(Occurrence!J501&lt;=0,-1,IFERROR(MATCH(Occurrence!J501,$D$4:$D$102,1),0))</f>
        <v/>
      </c>
      <c r="M501" s="9">
        <f>IF(L501&lt;0,0,IF(L501=0,Occurrence!J501*$I$11,IF(L501&gt;=99,Occurrence!J501*$I$12,INDEX($C$4:$C$102,L501)+(Occurrence!J501-INDEX($D$4:$D$102,L501))/(INDEX($D$4:$D$102,L501+1)-INDEX($D$4:$D$102,L501))*(INDEX($C$4:$C$102,L501+1)-INDEX($C$4:$C$102,L501)))))</f>
        <v/>
      </c>
      <c r="N501" s="12">
        <f>IF(Occurrence!K501&lt;=0,-1,IFERROR(MATCH(Occurrence!K501,$D$4:$D$102,1),0))</f>
        <v/>
      </c>
      <c r="O501" s="9">
        <f>IF(N501&lt;0,0,IF(N501=0,Occurrence!K501*$I$11,IF(N501&gt;=99,Occurrence!K501*$I$12,INDEX($C$4:$C$102,N501)+(Occurrence!K501-INDEX($D$4:$D$102,N501))/(INDEX($D$4:$D$102,N501+1)-INDEX($D$4:$D$102,N501))*(INDEX($C$4:$C$102,N501+1)-INDEX($C$4:$C$102,N501)))))</f>
        <v/>
      </c>
      <c r="P501" s="12">
        <f>IFERROR(MATCH(Data!X501,$F$4:$F$102,1),0)</f>
        <v/>
      </c>
      <c r="Q501" s="9">
        <f>IF(P501=0,Data!X501+$I$13,IF(P501&gt;=99,Data!X501+$I$14,INDEX($E$4:$E$102,P501)+(Data!X501-INDEX($F$4:$F$102,P501))/(INDEX($F$4:$F$102,P501+1)-INDEX($F$4:$F$102,P501))*(INDEX($E$4:$E$102,P501+1)-INDEX($E$4:$E$102,P501))))</f>
        <v/>
      </c>
      <c r="R501" s="12">
        <f>IFERROR(MATCH(Data!Y501,$F$4:$F$102,1),0)</f>
        <v/>
      </c>
      <c r="S501" s="9">
        <f>IF(R501=0,Data!Y501+$I$13,IF(R501&gt;=99,Data!Y501+$I$14,INDEX($E$4:$E$102,R501)+(Data!Y501-INDEX($F$4:$F$102,R501))/(INDEX($F$4:$F$102,R501+1)-INDEX($F$4:$F$102,R501))*(INDEX($E$4:$E$102,R501+1)-INDEX($E$4:$E$102,R501))))</f>
        <v/>
      </c>
    </row>
    <row r="502">
      <c r="K502" s="14">
        <f>Data!A502</f>
        <v/>
      </c>
      <c r="L502" s="12">
        <f>IF(Occurrence!J502&lt;=0,-1,IFERROR(MATCH(Occurrence!J502,$D$4:$D$102,1),0))</f>
        <v/>
      </c>
      <c r="M502" s="9">
        <f>IF(L502&lt;0,0,IF(L502=0,Occurrence!J502*$I$11,IF(L502&gt;=99,Occurrence!J502*$I$12,INDEX($C$4:$C$102,L502)+(Occurrence!J502-INDEX($D$4:$D$102,L502))/(INDEX($D$4:$D$102,L502+1)-INDEX($D$4:$D$102,L502))*(INDEX($C$4:$C$102,L502+1)-INDEX($C$4:$C$102,L502)))))</f>
        <v/>
      </c>
      <c r="N502" s="12">
        <f>IF(Occurrence!K502&lt;=0,-1,IFERROR(MATCH(Occurrence!K502,$D$4:$D$102,1),0))</f>
        <v/>
      </c>
      <c r="O502" s="9">
        <f>IF(N502&lt;0,0,IF(N502=0,Occurrence!K502*$I$11,IF(N502&gt;=99,Occurrence!K502*$I$12,INDEX($C$4:$C$102,N502)+(Occurrence!K502-INDEX($D$4:$D$102,N502))/(INDEX($D$4:$D$102,N502+1)-INDEX($D$4:$D$102,N502))*(INDEX($C$4:$C$102,N502+1)-INDEX($C$4:$C$102,N502)))))</f>
        <v/>
      </c>
      <c r="P502" s="12">
        <f>IFERROR(MATCH(Data!X502,$F$4:$F$102,1),0)</f>
        <v/>
      </c>
      <c r="Q502" s="9">
        <f>IF(P502=0,Data!X502+$I$13,IF(P502&gt;=99,Data!X502+$I$14,INDEX($E$4:$E$102,P502)+(Data!X502-INDEX($F$4:$F$102,P502))/(INDEX($F$4:$F$102,P502+1)-INDEX($F$4:$F$102,P502))*(INDEX($E$4:$E$102,P502+1)-INDEX($E$4:$E$102,P502))))</f>
        <v/>
      </c>
      <c r="R502" s="12">
        <f>IFERROR(MATCH(Data!Y502,$F$4:$F$102,1),0)</f>
        <v/>
      </c>
      <c r="S502" s="9">
        <f>IF(R502=0,Data!Y502+$I$13,IF(R502&gt;=99,Data!Y502+$I$14,INDEX($E$4:$E$102,R502)+(Data!Y502-INDEX($F$4:$F$102,R502))/(INDEX($F$4:$F$102,R502+1)-INDEX($F$4:$F$102,R502))*(INDEX($E$4:$E$102,R502+1)-INDEX($E$4:$E$102,R502))))</f>
        <v/>
      </c>
    </row>
    <row r="503">
      <c r="K503" s="14">
        <f>Data!A503</f>
        <v/>
      </c>
      <c r="L503" s="12">
        <f>IF(Occurrence!J503&lt;=0,-1,IFERROR(MATCH(Occurrence!J503,$D$4:$D$102,1),0))</f>
        <v/>
      </c>
      <c r="M503" s="9">
        <f>IF(L503&lt;0,0,IF(L503=0,Occurrence!J503*$I$11,IF(L503&gt;=99,Occurrence!J503*$I$12,INDEX($C$4:$C$102,L503)+(Occurrence!J503-INDEX($D$4:$D$102,L503))/(INDEX($D$4:$D$102,L503+1)-INDEX($D$4:$D$102,L503))*(INDEX($C$4:$C$102,L503+1)-INDEX($C$4:$C$102,L503)))))</f>
        <v/>
      </c>
      <c r="N503" s="12">
        <f>IF(Occurrence!K503&lt;=0,-1,IFERROR(MATCH(Occurrence!K503,$D$4:$D$102,1),0))</f>
        <v/>
      </c>
      <c r="O503" s="9">
        <f>IF(N503&lt;0,0,IF(N503=0,Occurrence!K503*$I$11,IF(N503&gt;=99,Occurrence!K503*$I$12,INDEX($C$4:$C$102,N503)+(Occurrence!K503-INDEX($D$4:$D$102,N503))/(INDEX($D$4:$D$102,N503+1)-INDEX($D$4:$D$102,N503))*(INDEX($C$4:$C$102,N503+1)-INDEX($C$4:$C$102,N503)))))</f>
        <v/>
      </c>
      <c r="P503" s="12">
        <f>IFERROR(MATCH(Data!X503,$F$4:$F$102,1),0)</f>
        <v/>
      </c>
      <c r="Q503" s="9">
        <f>IF(P503=0,Data!X503+$I$13,IF(P503&gt;=99,Data!X503+$I$14,INDEX($E$4:$E$102,P503)+(Data!X503-INDEX($F$4:$F$102,P503))/(INDEX($F$4:$F$102,P503+1)-INDEX($F$4:$F$102,P503))*(INDEX($E$4:$E$102,P503+1)-INDEX($E$4:$E$102,P503))))</f>
        <v/>
      </c>
      <c r="R503" s="12">
        <f>IFERROR(MATCH(Data!Y503,$F$4:$F$102,1),0)</f>
        <v/>
      </c>
      <c r="S503" s="9">
        <f>IF(R503=0,Data!Y503+$I$13,IF(R503&gt;=99,Data!Y503+$I$14,INDEX($E$4:$E$102,R503)+(Data!Y503-INDEX($F$4:$F$102,R503))/(INDEX($F$4:$F$102,R503+1)-INDEX($F$4:$F$102,R503))*(INDEX($E$4:$E$102,R503+1)-INDEX($E$4:$E$102,R503))))</f>
        <v/>
      </c>
    </row>
    <row r="504">
      <c r="K504" s="14">
        <f>Data!A504</f>
        <v/>
      </c>
      <c r="L504" s="12">
        <f>IF(Occurrence!J504&lt;=0,-1,IFERROR(MATCH(Occurrence!J504,$D$4:$D$102,1),0))</f>
        <v/>
      </c>
      <c r="M504" s="9">
        <f>IF(L504&lt;0,0,IF(L504=0,Occurrence!J504*$I$11,IF(L504&gt;=99,Occurrence!J504*$I$12,INDEX($C$4:$C$102,L504)+(Occurrence!J504-INDEX($D$4:$D$102,L504))/(INDEX($D$4:$D$102,L504+1)-INDEX($D$4:$D$102,L504))*(INDEX($C$4:$C$102,L504+1)-INDEX($C$4:$C$102,L504)))))</f>
        <v/>
      </c>
      <c r="N504" s="12">
        <f>IF(Occurrence!K504&lt;=0,-1,IFERROR(MATCH(Occurrence!K504,$D$4:$D$102,1),0))</f>
        <v/>
      </c>
      <c r="O504" s="9">
        <f>IF(N504&lt;0,0,IF(N504=0,Occurrence!K504*$I$11,IF(N504&gt;=99,Occurrence!K504*$I$12,INDEX($C$4:$C$102,N504)+(Occurrence!K504-INDEX($D$4:$D$102,N504))/(INDEX($D$4:$D$102,N504+1)-INDEX($D$4:$D$102,N504))*(INDEX($C$4:$C$102,N504+1)-INDEX($C$4:$C$102,N504)))))</f>
        <v/>
      </c>
      <c r="P504" s="12">
        <f>IFERROR(MATCH(Data!X504,$F$4:$F$102,1),0)</f>
        <v/>
      </c>
      <c r="Q504" s="9">
        <f>IF(P504=0,Data!X504+$I$13,IF(P504&gt;=99,Data!X504+$I$14,INDEX($E$4:$E$102,P504)+(Data!X504-INDEX($F$4:$F$102,P504))/(INDEX($F$4:$F$102,P504+1)-INDEX($F$4:$F$102,P504))*(INDEX($E$4:$E$102,P504+1)-INDEX($E$4:$E$102,P504))))</f>
        <v/>
      </c>
      <c r="R504" s="12">
        <f>IFERROR(MATCH(Data!Y504,$F$4:$F$102,1),0)</f>
        <v/>
      </c>
      <c r="S504" s="9">
        <f>IF(R504=0,Data!Y504+$I$13,IF(R504&gt;=99,Data!Y504+$I$14,INDEX($E$4:$E$102,R504)+(Data!Y504-INDEX($F$4:$F$102,R504))/(INDEX($F$4:$F$102,R504+1)-INDEX($F$4:$F$102,R504))*(INDEX($E$4:$E$102,R504+1)-INDEX($E$4:$E$102,R504))))</f>
        <v/>
      </c>
    </row>
    <row r="505">
      <c r="K505" s="14">
        <f>Data!A505</f>
        <v/>
      </c>
      <c r="L505" s="12">
        <f>IF(Occurrence!J505&lt;=0,-1,IFERROR(MATCH(Occurrence!J505,$D$4:$D$102,1),0))</f>
        <v/>
      </c>
      <c r="M505" s="9">
        <f>IF(L505&lt;0,0,IF(L505=0,Occurrence!J505*$I$11,IF(L505&gt;=99,Occurrence!J505*$I$12,INDEX($C$4:$C$102,L505)+(Occurrence!J505-INDEX($D$4:$D$102,L505))/(INDEX($D$4:$D$102,L505+1)-INDEX($D$4:$D$102,L505))*(INDEX($C$4:$C$102,L505+1)-INDEX($C$4:$C$102,L505)))))</f>
        <v/>
      </c>
      <c r="N505" s="12">
        <f>IF(Occurrence!K505&lt;=0,-1,IFERROR(MATCH(Occurrence!K505,$D$4:$D$102,1),0))</f>
        <v/>
      </c>
      <c r="O505" s="9">
        <f>IF(N505&lt;0,0,IF(N505=0,Occurrence!K505*$I$11,IF(N505&gt;=99,Occurrence!K505*$I$12,INDEX($C$4:$C$102,N505)+(Occurrence!K505-INDEX($D$4:$D$102,N505))/(INDEX($D$4:$D$102,N505+1)-INDEX($D$4:$D$102,N505))*(INDEX($C$4:$C$102,N505+1)-INDEX($C$4:$C$102,N505)))))</f>
        <v/>
      </c>
      <c r="P505" s="12">
        <f>IFERROR(MATCH(Data!X505,$F$4:$F$102,1),0)</f>
        <v/>
      </c>
      <c r="Q505" s="9">
        <f>IF(P505=0,Data!X505+$I$13,IF(P505&gt;=99,Data!X505+$I$14,INDEX($E$4:$E$102,P505)+(Data!X505-INDEX($F$4:$F$102,P505))/(INDEX($F$4:$F$102,P505+1)-INDEX($F$4:$F$102,P505))*(INDEX($E$4:$E$102,P505+1)-INDEX($E$4:$E$102,P505))))</f>
        <v/>
      </c>
      <c r="R505" s="12">
        <f>IFERROR(MATCH(Data!Y505,$F$4:$F$102,1),0)</f>
        <v/>
      </c>
      <c r="S505" s="9">
        <f>IF(R505=0,Data!Y505+$I$13,IF(R505&gt;=99,Data!Y505+$I$14,INDEX($E$4:$E$102,R505)+(Data!Y505-INDEX($F$4:$F$102,R505))/(INDEX($F$4:$F$102,R505+1)-INDEX($F$4:$F$102,R505))*(INDEX($E$4:$E$102,R505+1)-INDEX($E$4:$E$102,R505))))</f>
        <v/>
      </c>
    </row>
    <row r="506">
      <c r="K506" s="14">
        <f>Data!A506</f>
        <v/>
      </c>
      <c r="L506" s="12">
        <f>IF(Occurrence!J506&lt;=0,-1,IFERROR(MATCH(Occurrence!J506,$D$4:$D$102,1),0))</f>
        <v/>
      </c>
      <c r="M506" s="9">
        <f>IF(L506&lt;0,0,IF(L506=0,Occurrence!J506*$I$11,IF(L506&gt;=99,Occurrence!J506*$I$12,INDEX($C$4:$C$102,L506)+(Occurrence!J506-INDEX($D$4:$D$102,L506))/(INDEX($D$4:$D$102,L506+1)-INDEX($D$4:$D$102,L506))*(INDEX($C$4:$C$102,L506+1)-INDEX($C$4:$C$102,L506)))))</f>
        <v/>
      </c>
      <c r="N506" s="12">
        <f>IF(Occurrence!K506&lt;=0,-1,IFERROR(MATCH(Occurrence!K506,$D$4:$D$102,1),0))</f>
        <v/>
      </c>
      <c r="O506" s="9">
        <f>IF(N506&lt;0,0,IF(N506=0,Occurrence!K506*$I$11,IF(N506&gt;=99,Occurrence!K506*$I$12,INDEX($C$4:$C$102,N506)+(Occurrence!K506-INDEX($D$4:$D$102,N506))/(INDEX($D$4:$D$102,N506+1)-INDEX($D$4:$D$102,N506))*(INDEX($C$4:$C$102,N506+1)-INDEX($C$4:$C$102,N506)))))</f>
        <v/>
      </c>
      <c r="P506" s="12">
        <f>IFERROR(MATCH(Data!X506,$F$4:$F$102,1),0)</f>
        <v/>
      </c>
      <c r="Q506" s="9">
        <f>IF(P506=0,Data!X506+$I$13,IF(P506&gt;=99,Data!X506+$I$14,INDEX($E$4:$E$102,P506)+(Data!X506-INDEX($F$4:$F$102,P506))/(INDEX($F$4:$F$102,P506+1)-INDEX($F$4:$F$102,P506))*(INDEX($E$4:$E$102,P506+1)-INDEX($E$4:$E$102,P506))))</f>
        <v/>
      </c>
      <c r="R506" s="12">
        <f>IFERROR(MATCH(Data!Y506,$F$4:$F$102,1),0)</f>
        <v/>
      </c>
      <c r="S506" s="9">
        <f>IF(R506=0,Data!Y506+$I$13,IF(R506&gt;=99,Data!Y506+$I$14,INDEX($E$4:$E$102,R506)+(Data!Y506-INDEX($F$4:$F$102,R506))/(INDEX($F$4:$F$102,R506+1)-INDEX($F$4:$F$102,R506))*(INDEX($E$4:$E$102,R506+1)-INDEX($E$4:$E$102,R506))))</f>
        <v/>
      </c>
    </row>
    <row r="507">
      <c r="K507" s="14">
        <f>Data!A507</f>
        <v/>
      </c>
      <c r="L507" s="12">
        <f>IF(Occurrence!J507&lt;=0,-1,IFERROR(MATCH(Occurrence!J507,$D$4:$D$102,1),0))</f>
        <v/>
      </c>
      <c r="M507" s="9">
        <f>IF(L507&lt;0,0,IF(L507=0,Occurrence!J507*$I$11,IF(L507&gt;=99,Occurrence!J507*$I$12,INDEX($C$4:$C$102,L507)+(Occurrence!J507-INDEX($D$4:$D$102,L507))/(INDEX($D$4:$D$102,L507+1)-INDEX($D$4:$D$102,L507))*(INDEX($C$4:$C$102,L507+1)-INDEX($C$4:$C$102,L507)))))</f>
        <v/>
      </c>
      <c r="N507" s="12">
        <f>IF(Occurrence!K507&lt;=0,-1,IFERROR(MATCH(Occurrence!K507,$D$4:$D$102,1),0))</f>
        <v/>
      </c>
      <c r="O507" s="9">
        <f>IF(N507&lt;0,0,IF(N507=0,Occurrence!K507*$I$11,IF(N507&gt;=99,Occurrence!K507*$I$12,INDEX($C$4:$C$102,N507)+(Occurrence!K507-INDEX($D$4:$D$102,N507))/(INDEX($D$4:$D$102,N507+1)-INDEX($D$4:$D$102,N507))*(INDEX($C$4:$C$102,N507+1)-INDEX($C$4:$C$102,N507)))))</f>
        <v/>
      </c>
      <c r="P507" s="12">
        <f>IFERROR(MATCH(Data!X507,$F$4:$F$102,1),0)</f>
        <v/>
      </c>
      <c r="Q507" s="9">
        <f>IF(P507=0,Data!X507+$I$13,IF(P507&gt;=99,Data!X507+$I$14,INDEX($E$4:$E$102,P507)+(Data!X507-INDEX($F$4:$F$102,P507))/(INDEX($F$4:$F$102,P507+1)-INDEX($F$4:$F$102,P507))*(INDEX($E$4:$E$102,P507+1)-INDEX($E$4:$E$102,P507))))</f>
        <v/>
      </c>
      <c r="R507" s="12">
        <f>IFERROR(MATCH(Data!Y507,$F$4:$F$102,1),0)</f>
        <v/>
      </c>
      <c r="S507" s="9">
        <f>IF(R507=0,Data!Y507+$I$13,IF(R507&gt;=99,Data!Y507+$I$14,INDEX($E$4:$E$102,R507)+(Data!Y507-INDEX($F$4:$F$102,R507))/(INDEX($F$4:$F$102,R507+1)-INDEX($F$4:$F$102,R507))*(INDEX($E$4:$E$102,R507+1)-INDEX($E$4:$E$102,R507))))</f>
        <v/>
      </c>
    </row>
    <row r="508">
      <c r="K508" s="14">
        <f>Data!A508</f>
        <v/>
      </c>
      <c r="L508" s="12">
        <f>IF(Occurrence!J508&lt;=0,-1,IFERROR(MATCH(Occurrence!J508,$D$4:$D$102,1),0))</f>
        <v/>
      </c>
      <c r="M508" s="9">
        <f>IF(L508&lt;0,0,IF(L508=0,Occurrence!J508*$I$11,IF(L508&gt;=99,Occurrence!J508*$I$12,INDEX($C$4:$C$102,L508)+(Occurrence!J508-INDEX($D$4:$D$102,L508))/(INDEX($D$4:$D$102,L508+1)-INDEX($D$4:$D$102,L508))*(INDEX($C$4:$C$102,L508+1)-INDEX($C$4:$C$102,L508)))))</f>
        <v/>
      </c>
      <c r="N508" s="12">
        <f>IF(Occurrence!K508&lt;=0,-1,IFERROR(MATCH(Occurrence!K508,$D$4:$D$102,1),0))</f>
        <v/>
      </c>
      <c r="O508" s="9">
        <f>IF(N508&lt;0,0,IF(N508=0,Occurrence!K508*$I$11,IF(N508&gt;=99,Occurrence!K508*$I$12,INDEX($C$4:$C$102,N508)+(Occurrence!K508-INDEX($D$4:$D$102,N508))/(INDEX($D$4:$D$102,N508+1)-INDEX($D$4:$D$102,N508))*(INDEX($C$4:$C$102,N508+1)-INDEX($C$4:$C$102,N508)))))</f>
        <v/>
      </c>
      <c r="P508" s="12">
        <f>IFERROR(MATCH(Data!X508,$F$4:$F$102,1),0)</f>
        <v/>
      </c>
      <c r="Q508" s="9">
        <f>IF(P508=0,Data!X508+$I$13,IF(P508&gt;=99,Data!X508+$I$14,INDEX($E$4:$E$102,P508)+(Data!X508-INDEX($F$4:$F$102,P508))/(INDEX($F$4:$F$102,P508+1)-INDEX($F$4:$F$102,P508))*(INDEX($E$4:$E$102,P508+1)-INDEX($E$4:$E$102,P508))))</f>
        <v/>
      </c>
      <c r="R508" s="12">
        <f>IFERROR(MATCH(Data!Y508,$F$4:$F$102,1),0)</f>
        <v/>
      </c>
      <c r="S508" s="9">
        <f>IF(R508=0,Data!Y508+$I$13,IF(R508&gt;=99,Data!Y508+$I$14,INDEX($E$4:$E$102,R508)+(Data!Y508-INDEX($F$4:$F$102,R508))/(INDEX($F$4:$F$102,R508+1)-INDEX($F$4:$F$102,R508))*(INDEX($E$4:$E$102,R508+1)-INDEX($E$4:$E$102,R508))))</f>
        <v/>
      </c>
    </row>
    <row r="509">
      <c r="K509" s="14">
        <f>Data!A509</f>
        <v/>
      </c>
      <c r="L509" s="12">
        <f>IF(Occurrence!J509&lt;=0,-1,IFERROR(MATCH(Occurrence!J509,$D$4:$D$102,1),0))</f>
        <v/>
      </c>
      <c r="M509" s="9">
        <f>IF(L509&lt;0,0,IF(L509=0,Occurrence!J509*$I$11,IF(L509&gt;=99,Occurrence!J509*$I$12,INDEX($C$4:$C$102,L509)+(Occurrence!J509-INDEX($D$4:$D$102,L509))/(INDEX($D$4:$D$102,L509+1)-INDEX($D$4:$D$102,L509))*(INDEX($C$4:$C$102,L509+1)-INDEX($C$4:$C$102,L509)))))</f>
        <v/>
      </c>
      <c r="N509" s="12">
        <f>IF(Occurrence!K509&lt;=0,-1,IFERROR(MATCH(Occurrence!K509,$D$4:$D$102,1),0))</f>
        <v/>
      </c>
      <c r="O509" s="9">
        <f>IF(N509&lt;0,0,IF(N509=0,Occurrence!K509*$I$11,IF(N509&gt;=99,Occurrence!K509*$I$12,INDEX($C$4:$C$102,N509)+(Occurrence!K509-INDEX($D$4:$D$102,N509))/(INDEX($D$4:$D$102,N509+1)-INDEX($D$4:$D$102,N509))*(INDEX($C$4:$C$102,N509+1)-INDEX($C$4:$C$102,N509)))))</f>
        <v/>
      </c>
      <c r="P509" s="12">
        <f>IFERROR(MATCH(Data!X509,$F$4:$F$102,1),0)</f>
        <v/>
      </c>
      <c r="Q509" s="9">
        <f>IF(P509=0,Data!X509+$I$13,IF(P509&gt;=99,Data!X509+$I$14,INDEX($E$4:$E$102,P509)+(Data!X509-INDEX($F$4:$F$102,P509))/(INDEX($F$4:$F$102,P509+1)-INDEX($F$4:$F$102,P509))*(INDEX($E$4:$E$102,P509+1)-INDEX($E$4:$E$102,P509))))</f>
        <v/>
      </c>
      <c r="R509" s="12">
        <f>IFERROR(MATCH(Data!Y509,$F$4:$F$102,1),0)</f>
        <v/>
      </c>
      <c r="S509" s="9">
        <f>IF(R509=0,Data!Y509+$I$13,IF(R509&gt;=99,Data!Y509+$I$14,INDEX($E$4:$E$102,R509)+(Data!Y509-INDEX($F$4:$F$102,R509))/(INDEX($F$4:$F$102,R509+1)-INDEX($F$4:$F$102,R509))*(INDEX($E$4:$E$102,R509+1)-INDEX($E$4:$E$102,R509))))</f>
        <v/>
      </c>
    </row>
    <row r="510">
      <c r="K510" s="14">
        <f>Data!A510</f>
        <v/>
      </c>
      <c r="L510" s="12">
        <f>IF(Occurrence!J510&lt;=0,-1,IFERROR(MATCH(Occurrence!J510,$D$4:$D$102,1),0))</f>
        <v/>
      </c>
      <c r="M510" s="9">
        <f>IF(L510&lt;0,0,IF(L510=0,Occurrence!J510*$I$11,IF(L510&gt;=99,Occurrence!J510*$I$12,INDEX($C$4:$C$102,L510)+(Occurrence!J510-INDEX($D$4:$D$102,L510))/(INDEX($D$4:$D$102,L510+1)-INDEX($D$4:$D$102,L510))*(INDEX($C$4:$C$102,L510+1)-INDEX($C$4:$C$102,L510)))))</f>
        <v/>
      </c>
      <c r="N510" s="12">
        <f>IF(Occurrence!K510&lt;=0,-1,IFERROR(MATCH(Occurrence!K510,$D$4:$D$102,1),0))</f>
        <v/>
      </c>
      <c r="O510" s="9">
        <f>IF(N510&lt;0,0,IF(N510=0,Occurrence!K510*$I$11,IF(N510&gt;=99,Occurrence!K510*$I$12,INDEX($C$4:$C$102,N510)+(Occurrence!K510-INDEX($D$4:$D$102,N510))/(INDEX($D$4:$D$102,N510+1)-INDEX($D$4:$D$102,N510))*(INDEX($C$4:$C$102,N510+1)-INDEX($C$4:$C$102,N510)))))</f>
        <v/>
      </c>
      <c r="P510" s="12">
        <f>IFERROR(MATCH(Data!X510,$F$4:$F$102,1),0)</f>
        <v/>
      </c>
      <c r="Q510" s="9">
        <f>IF(P510=0,Data!X510+$I$13,IF(P510&gt;=99,Data!X510+$I$14,INDEX($E$4:$E$102,P510)+(Data!X510-INDEX($F$4:$F$102,P510))/(INDEX($F$4:$F$102,P510+1)-INDEX($F$4:$F$102,P510))*(INDEX($E$4:$E$102,P510+1)-INDEX($E$4:$E$102,P510))))</f>
        <v/>
      </c>
      <c r="R510" s="12">
        <f>IFERROR(MATCH(Data!Y510,$F$4:$F$102,1),0)</f>
        <v/>
      </c>
      <c r="S510" s="9">
        <f>IF(R510=0,Data!Y510+$I$13,IF(R510&gt;=99,Data!Y510+$I$14,INDEX($E$4:$E$102,R510)+(Data!Y510-INDEX($F$4:$F$102,R510))/(INDEX($F$4:$F$102,R510+1)-INDEX($F$4:$F$102,R510))*(INDEX($E$4:$E$102,R510+1)-INDEX($E$4:$E$102,R510))))</f>
        <v/>
      </c>
    </row>
    <row r="511">
      <c r="K511" s="14">
        <f>Data!A511</f>
        <v/>
      </c>
      <c r="L511" s="12">
        <f>IF(Occurrence!J511&lt;=0,-1,IFERROR(MATCH(Occurrence!J511,$D$4:$D$102,1),0))</f>
        <v/>
      </c>
      <c r="M511" s="9">
        <f>IF(L511&lt;0,0,IF(L511=0,Occurrence!J511*$I$11,IF(L511&gt;=99,Occurrence!J511*$I$12,INDEX($C$4:$C$102,L511)+(Occurrence!J511-INDEX($D$4:$D$102,L511))/(INDEX($D$4:$D$102,L511+1)-INDEX($D$4:$D$102,L511))*(INDEX($C$4:$C$102,L511+1)-INDEX($C$4:$C$102,L511)))))</f>
        <v/>
      </c>
      <c r="N511" s="12">
        <f>IF(Occurrence!K511&lt;=0,-1,IFERROR(MATCH(Occurrence!K511,$D$4:$D$102,1),0))</f>
        <v/>
      </c>
      <c r="O511" s="9">
        <f>IF(N511&lt;0,0,IF(N511=0,Occurrence!K511*$I$11,IF(N511&gt;=99,Occurrence!K511*$I$12,INDEX($C$4:$C$102,N511)+(Occurrence!K511-INDEX($D$4:$D$102,N511))/(INDEX($D$4:$D$102,N511+1)-INDEX($D$4:$D$102,N511))*(INDEX($C$4:$C$102,N511+1)-INDEX($C$4:$C$102,N511)))))</f>
        <v/>
      </c>
      <c r="P511" s="12">
        <f>IFERROR(MATCH(Data!X511,$F$4:$F$102,1),0)</f>
        <v/>
      </c>
      <c r="Q511" s="9">
        <f>IF(P511=0,Data!X511+$I$13,IF(P511&gt;=99,Data!X511+$I$14,INDEX($E$4:$E$102,P511)+(Data!X511-INDEX($F$4:$F$102,P511))/(INDEX($F$4:$F$102,P511+1)-INDEX($F$4:$F$102,P511))*(INDEX($E$4:$E$102,P511+1)-INDEX($E$4:$E$102,P511))))</f>
        <v/>
      </c>
      <c r="R511" s="12">
        <f>IFERROR(MATCH(Data!Y511,$F$4:$F$102,1),0)</f>
        <v/>
      </c>
      <c r="S511" s="9">
        <f>IF(R511=0,Data!Y511+$I$13,IF(R511&gt;=99,Data!Y511+$I$14,INDEX($E$4:$E$102,R511)+(Data!Y511-INDEX($F$4:$F$102,R511))/(INDEX($F$4:$F$102,R511+1)-INDEX($F$4:$F$102,R511))*(INDEX($E$4:$E$102,R511+1)-INDEX($E$4:$E$102,R511))))</f>
        <v/>
      </c>
    </row>
    <row r="512">
      <c r="K512" s="14">
        <f>Data!A512</f>
        <v/>
      </c>
      <c r="L512" s="12">
        <f>IF(Occurrence!J512&lt;=0,-1,IFERROR(MATCH(Occurrence!J512,$D$4:$D$102,1),0))</f>
        <v/>
      </c>
      <c r="M512" s="9">
        <f>IF(L512&lt;0,0,IF(L512=0,Occurrence!J512*$I$11,IF(L512&gt;=99,Occurrence!J512*$I$12,INDEX($C$4:$C$102,L512)+(Occurrence!J512-INDEX($D$4:$D$102,L512))/(INDEX($D$4:$D$102,L512+1)-INDEX($D$4:$D$102,L512))*(INDEX($C$4:$C$102,L512+1)-INDEX($C$4:$C$102,L512)))))</f>
        <v/>
      </c>
      <c r="N512" s="12">
        <f>IF(Occurrence!K512&lt;=0,-1,IFERROR(MATCH(Occurrence!K512,$D$4:$D$102,1),0))</f>
        <v/>
      </c>
      <c r="O512" s="9">
        <f>IF(N512&lt;0,0,IF(N512=0,Occurrence!K512*$I$11,IF(N512&gt;=99,Occurrence!K512*$I$12,INDEX($C$4:$C$102,N512)+(Occurrence!K512-INDEX($D$4:$D$102,N512))/(INDEX($D$4:$D$102,N512+1)-INDEX($D$4:$D$102,N512))*(INDEX($C$4:$C$102,N512+1)-INDEX($C$4:$C$102,N512)))))</f>
        <v/>
      </c>
      <c r="P512" s="12">
        <f>IFERROR(MATCH(Data!X512,$F$4:$F$102,1),0)</f>
        <v/>
      </c>
      <c r="Q512" s="9">
        <f>IF(P512=0,Data!X512+$I$13,IF(P512&gt;=99,Data!X512+$I$14,INDEX($E$4:$E$102,P512)+(Data!X512-INDEX($F$4:$F$102,P512))/(INDEX($F$4:$F$102,P512+1)-INDEX($F$4:$F$102,P512))*(INDEX($E$4:$E$102,P512+1)-INDEX($E$4:$E$102,P512))))</f>
        <v/>
      </c>
      <c r="R512" s="12">
        <f>IFERROR(MATCH(Data!Y512,$F$4:$F$102,1),0)</f>
        <v/>
      </c>
      <c r="S512" s="9">
        <f>IF(R512=0,Data!Y512+$I$13,IF(R512&gt;=99,Data!Y512+$I$14,INDEX($E$4:$E$102,R512)+(Data!Y512-INDEX($F$4:$F$102,R512))/(INDEX($F$4:$F$102,R512+1)-INDEX($F$4:$F$102,R512))*(INDEX($E$4:$E$102,R512+1)-INDEX($E$4:$E$102,R512))))</f>
        <v/>
      </c>
    </row>
    <row r="513">
      <c r="K513" s="14">
        <f>Data!A513</f>
        <v/>
      </c>
      <c r="L513" s="12">
        <f>IF(Occurrence!J513&lt;=0,-1,IFERROR(MATCH(Occurrence!J513,$D$4:$D$102,1),0))</f>
        <v/>
      </c>
      <c r="M513" s="9">
        <f>IF(L513&lt;0,0,IF(L513=0,Occurrence!J513*$I$11,IF(L513&gt;=99,Occurrence!J513*$I$12,INDEX($C$4:$C$102,L513)+(Occurrence!J513-INDEX($D$4:$D$102,L513))/(INDEX($D$4:$D$102,L513+1)-INDEX($D$4:$D$102,L513))*(INDEX($C$4:$C$102,L513+1)-INDEX($C$4:$C$102,L513)))))</f>
        <v/>
      </c>
      <c r="N513" s="12">
        <f>IF(Occurrence!K513&lt;=0,-1,IFERROR(MATCH(Occurrence!K513,$D$4:$D$102,1),0))</f>
        <v/>
      </c>
      <c r="O513" s="9">
        <f>IF(N513&lt;0,0,IF(N513=0,Occurrence!K513*$I$11,IF(N513&gt;=99,Occurrence!K513*$I$12,INDEX($C$4:$C$102,N513)+(Occurrence!K513-INDEX($D$4:$D$102,N513))/(INDEX($D$4:$D$102,N513+1)-INDEX($D$4:$D$102,N513))*(INDEX($C$4:$C$102,N513+1)-INDEX($C$4:$C$102,N513)))))</f>
        <v/>
      </c>
      <c r="P513" s="12">
        <f>IFERROR(MATCH(Data!X513,$F$4:$F$102,1),0)</f>
        <v/>
      </c>
      <c r="Q513" s="9">
        <f>IF(P513=0,Data!X513+$I$13,IF(P513&gt;=99,Data!X513+$I$14,INDEX($E$4:$E$102,P513)+(Data!X513-INDEX($F$4:$F$102,P513))/(INDEX($F$4:$F$102,P513+1)-INDEX($F$4:$F$102,P513))*(INDEX($E$4:$E$102,P513+1)-INDEX($E$4:$E$102,P513))))</f>
        <v/>
      </c>
      <c r="R513" s="12">
        <f>IFERROR(MATCH(Data!Y513,$F$4:$F$102,1),0)</f>
        <v/>
      </c>
      <c r="S513" s="9">
        <f>IF(R513=0,Data!Y513+$I$13,IF(R513&gt;=99,Data!Y513+$I$14,INDEX($E$4:$E$102,R513)+(Data!Y513-INDEX($F$4:$F$102,R513))/(INDEX($F$4:$F$102,R513+1)-INDEX($F$4:$F$102,R513))*(INDEX($E$4:$E$102,R513+1)-INDEX($E$4:$E$102,R513))))</f>
        <v/>
      </c>
    </row>
    <row r="514">
      <c r="K514" s="14">
        <f>Data!A514</f>
        <v/>
      </c>
      <c r="L514" s="12">
        <f>IF(Occurrence!J514&lt;=0,-1,IFERROR(MATCH(Occurrence!J514,$D$4:$D$102,1),0))</f>
        <v/>
      </c>
      <c r="M514" s="9">
        <f>IF(L514&lt;0,0,IF(L514=0,Occurrence!J514*$I$11,IF(L514&gt;=99,Occurrence!J514*$I$12,INDEX($C$4:$C$102,L514)+(Occurrence!J514-INDEX($D$4:$D$102,L514))/(INDEX($D$4:$D$102,L514+1)-INDEX($D$4:$D$102,L514))*(INDEX($C$4:$C$102,L514+1)-INDEX($C$4:$C$102,L514)))))</f>
        <v/>
      </c>
      <c r="N514" s="12">
        <f>IF(Occurrence!K514&lt;=0,-1,IFERROR(MATCH(Occurrence!K514,$D$4:$D$102,1),0))</f>
        <v/>
      </c>
      <c r="O514" s="9">
        <f>IF(N514&lt;0,0,IF(N514=0,Occurrence!K514*$I$11,IF(N514&gt;=99,Occurrence!K514*$I$12,INDEX($C$4:$C$102,N514)+(Occurrence!K514-INDEX($D$4:$D$102,N514))/(INDEX($D$4:$D$102,N514+1)-INDEX($D$4:$D$102,N514))*(INDEX($C$4:$C$102,N514+1)-INDEX($C$4:$C$102,N514)))))</f>
        <v/>
      </c>
      <c r="P514" s="12">
        <f>IFERROR(MATCH(Data!X514,$F$4:$F$102,1),0)</f>
        <v/>
      </c>
      <c r="Q514" s="9">
        <f>IF(P514=0,Data!X514+$I$13,IF(P514&gt;=99,Data!X514+$I$14,INDEX($E$4:$E$102,P514)+(Data!X514-INDEX($F$4:$F$102,P514))/(INDEX($F$4:$F$102,P514+1)-INDEX($F$4:$F$102,P514))*(INDEX($E$4:$E$102,P514+1)-INDEX($E$4:$E$102,P514))))</f>
        <v/>
      </c>
      <c r="R514" s="12">
        <f>IFERROR(MATCH(Data!Y514,$F$4:$F$102,1),0)</f>
        <v/>
      </c>
      <c r="S514" s="9">
        <f>IF(R514=0,Data!Y514+$I$13,IF(R514&gt;=99,Data!Y514+$I$14,INDEX($E$4:$E$102,R514)+(Data!Y514-INDEX($F$4:$F$102,R514))/(INDEX($F$4:$F$102,R514+1)-INDEX($F$4:$F$102,R514))*(INDEX($E$4:$E$102,R514+1)-INDEX($E$4:$E$102,R514))))</f>
        <v/>
      </c>
    </row>
    <row r="515">
      <c r="K515" s="14">
        <f>Data!A515</f>
        <v/>
      </c>
      <c r="L515" s="12">
        <f>IF(Occurrence!J515&lt;=0,-1,IFERROR(MATCH(Occurrence!J515,$D$4:$D$102,1),0))</f>
        <v/>
      </c>
      <c r="M515" s="9">
        <f>IF(L515&lt;0,0,IF(L515=0,Occurrence!J515*$I$11,IF(L515&gt;=99,Occurrence!J515*$I$12,INDEX($C$4:$C$102,L515)+(Occurrence!J515-INDEX($D$4:$D$102,L515))/(INDEX($D$4:$D$102,L515+1)-INDEX($D$4:$D$102,L515))*(INDEX($C$4:$C$102,L515+1)-INDEX($C$4:$C$102,L515)))))</f>
        <v/>
      </c>
      <c r="N515" s="12">
        <f>IF(Occurrence!K515&lt;=0,-1,IFERROR(MATCH(Occurrence!K515,$D$4:$D$102,1),0))</f>
        <v/>
      </c>
      <c r="O515" s="9">
        <f>IF(N515&lt;0,0,IF(N515=0,Occurrence!K515*$I$11,IF(N515&gt;=99,Occurrence!K515*$I$12,INDEX($C$4:$C$102,N515)+(Occurrence!K515-INDEX($D$4:$D$102,N515))/(INDEX($D$4:$D$102,N515+1)-INDEX($D$4:$D$102,N515))*(INDEX($C$4:$C$102,N515+1)-INDEX($C$4:$C$102,N515)))))</f>
        <v/>
      </c>
      <c r="P515" s="12">
        <f>IFERROR(MATCH(Data!X515,$F$4:$F$102,1),0)</f>
        <v/>
      </c>
      <c r="Q515" s="9">
        <f>IF(P515=0,Data!X515+$I$13,IF(P515&gt;=99,Data!X515+$I$14,INDEX($E$4:$E$102,P515)+(Data!X515-INDEX($F$4:$F$102,P515))/(INDEX($F$4:$F$102,P515+1)-INDEX($F$4:$F$102,P515))*(INDEX($E$4:$E$102,P515+1)-INDEX($E$4:$E$102,P515))))</f>
        <v/>
      </c>
      <c r="R515" s="12">
        <f>IFERROR(MATCH(Data!Y515,$F$4:$F$102,1),0)</f>
        <v/>
      </c>
      <c r="S515" s="9">
        <f>IF(R515=0,Data!Y515+$I$13,IF(R515&gt;=99,Data!Y515+$I$14,INDEX($E$4:$E$102,R515)+(Data!Y515-INDEX($F$4:$F$102,R515))/(INDEX($F$4:$F$102,R515+1)-INDEX($F$4:$F$102,R515))*(INDEX($E$4:$E$102,R515+1)-INDEX($E$4:$E$102,R515))))</f>
        <v/>
      </c>
    </row>
    <row r="516">
      <c r="K516" s="14">
        <f>Data!A516</f>
        <v/>
      </c>
      <c r="L516" s="12">
        <f>IF(Occurrence!J516&lt;=0,-1,IFERROR(MATCH(Occurrence!J516,$D$4:$D$102,1),0))</f>
        <v/>
      </c>
      <c r="M516" s="9">
        <f>IF(L516&lt;0,0,IF(L516=0,Occurrence!J516*$I$11,IF(L516&gt;=99,Occurrence!J516*$I$12,INDEX($C$4:$C$102,L516)+(Occurrence!J516-INDEX($D$4:$D$102,L516))/(INDEX($D$4:$D$102,L516+1)-INDEX($D$4:$D$102,L516))*(INDEX($C$4:$C$102,L516+1)-INDEX($C$4:$C$102,L516)))))</f>
        <v/>
      </c>
      <c r="N516" s="12">
        <f>IF(Occurrence!K516&lt;=0,-1,IFERROR(MATCH(Occurrence!K516,$D$4:$D$102,1),0))</f>
        <v/>
      </c>
      <c r="O516" s="9">
        <f>IF(N516&lt;0,0,IF(N516=0,Occurrence!K516*$I$11,IF(N516&gt;=99,Occurrence!K516*$I$12,INDEX($C$4:$C$102,N516)+(Occurrence!K516-INDEX($D$4:$D$102,N516))/(INDEX($D$4:$D$102,N516+1)-INDEX($D$4:$D$102,N516))*(INDEX($C$4:$C$102,N516+1)-INDEX($C$4:$C$102,N516)))))</f>
        <v/>
      </c>
      <c r="P516" s="12">
        <f>IFERROR(MATCH(Data!X516,$F$4:$F$102,1),0)</f>
        <v/>
      </c>
      <c r="Q516" s="9">
        <f>IF(P516=0,Data!X516+$I$13,IF(P516&gt;=99,Data!X516+$I$14,INDEX($E$4:$E$102,P516)+(Data!X516-INDEX($F$4:$F$102,P516))/(INDEX($F$4:$F$102,P516+1)-INDEX($F$4:$F$102,P516))*(INDEX($E$4:$E$102,P516+1)-INDEX($E$4:$E$102,P516))))</f>
        <v/>
      </c>
      <c r="R516" s="12">
        <f>IFERROR(MATCH(Data!Y516,$F$4:$F$102,1),0)</f>
        <v/>
      </c>
      <c r="S516" s="9">
        <f>IF(R516=0,Data!Y516+$I$13,IF(R516&gt;=99,Data!Y516+$I$14,INDEX($E$4:$E$102,R516)+(Data!Y516-INDEX($F$4:$F$102,R516))/(INDEX($F$4:$F$102,R516+1)-INDEX($F$4:$F$102,R516))*(INDEX($E$4:$E$102,R516+1)-INDEX($E$4:$E$102,R516))))</f>
        <v/>
      </c>
    </row>
    <row r="517">
      <c r="K517" s="14">
        <f>Data!A517</f>
        <v/>
      </c>
      <c r="L517" s="12">
        <f>IF(Occurrence!J517&lt;=0,-1,IFERROR(MATCH(Occurrence!J517,$D$4:$D$102,1),0))</f>
        <v/>
      </c>
      <c r="M517" s="9">
        <f>IF(L517&lt;0,0,IF(L517=0,Occurrence!J517*$I$11,IF(L517&gt;=99,Occurrence!J517*$I$12,INDEX($C$4:$C$102,L517)+(Occurrence!J517-INDEX($D$4:$D$102,L517))/(INDEX($D$4:$D$102,L517+1)-INDEX($D$4:$D$102,L517))*(INDEX($C$4:$C$102,L517+1)-INDEX($C$4:$C$102,L517)))))</f>
        <v/>
      </c>
      <c r="N517" s="12">
        <f>IF(Occurrence!K517&lt;=0,-1,IFERROR(MATCH(Occurrence!K517,$D$4:$D$102,1),0))</f>
        <v/>
      </c>
      <c r="O517" s="9">
        <f>IF(N517&lt;0,0,IF(N517=0,Occurrence!K517*$I$11,IF(N517&gt;=99,Occurrence!K517*$I$12,INDEX($C$4:$C$102,N517)+(Occurrence!K517-INDEX($D$4:$D$102,N517))/(INDEX($D$4:$D$102,N517+1)-INDEX($D$4:$D$102,N517))*(INDEX($C$4:$C$102,N517+1)-INDEX($C$4:$C$102,N517)))))</f>
        <v/>
      </c>
      <c r="P517" s="12">
        <f>IFERROR(MATCH(Data!X517,$F$4:$F$102,1),0)</f>
        <v/>
      </c>
      <c r="Q517" s="9">
        <f>IF(P517=0,Data!X517+$I$13,IF(P517&gt;=99,Data!X517+$I$14,INDEX($E$4:$E$102,P517)+(Data!X517-INDEX($F$4:$F$102,P517))/(INDEX($F$4:$F$102,P517+1)-INDEX($F$4:$F$102,P517))*(INDEX($E$4:$E$102,P517+1)-INDEX($E$4:$E$102,P517))))</f>
        <v/>
      </c>
      <c r="R517" s="12">
        <f>IFERROR(MATCH(Data!Y517,$F$4:$F$102,1),0)</f>
        <v/>
      </c>
      <c r="S517" s="9">
        <f>IF(R517=0,Data!Y517+$I$13,IF(R517&gt;=99,Data!Y517+$I$14,INDEX($E$4:$E$102,R517)+(Data!Y517-INDEX($F$4:$F$102,R517))/(INDEX($F$4:$F$102,R517+1)-INDEX($F$4:$F$102,R517))*(INDEX($E$4:$E$102,R517+1)-INDEX($E$4:$E$102,R517))))</f>
        <v/>
      </c>
    </row>
    <row r="518">
      <c r="K518" s="14">
        <f>Data!A518</f>
        <v/>
      </c>
      <c r="L518" s="12">
        <f>IF(Occurrence!J518&lt;=0,-1,IFERROR(MATCH(Occurrence!J518,$D$4:$D$102,1),0))</f>
        <v/>
      </c>
      <c r="M518" s="9">
        <f>IF(L518&lt;0,0,IF(L518=0,Occurrence!J518*$I$11,IF(L518&gt;=99,Occurrence!J518*$I$12,INDEX($C$4:$C$102,L518)+(Occurrence!J518-INDEX($D$4:$D$102,L518))/(INDEX($D$4:$D$102,L518+1)-INDEX($D$4:$D$102,L518))*(INDEX($C$4:$C$102,L518+1)-INDEX($C$4:$C$102,L518)))))</f>
        <v/>
      </c>
      <c r="N518" s="12">
        <f>IF(Occurrence!K518&lt;=0,-1,IFERROR(MATCH(Occurrence!K518,$D$4:$D$102,1),0))</f>
        <v/>
      </c>
      <c r="O518" s="9">
        <f>IF(N518&lt;0,0,IF(N518=0,Occurrence!K518*$I$11,IF(N518&gt;=99,Occurrence!K518*$I$12,INDEX($C$4:$C$102,N518)+(Occurrence!K518-INDEX($D$4:$D$102,N518))/(INDEX($D$4:$D$102,N518+1)-INDEX($D$4:$D$102,N518))*(INDEX($C$4:$C$102,N518+1)-INDEX($C$4:$C$102,N518)))))</f>
        <v/>
      </c>
      <c r="P518" s="12">
        <f>IFERROR(MATCH(Data!X518,$F$4:$F$102,1),0)</f>
        <v/>
      </c>
      <c r="Q518" s="9">
        <f>IF(P518=0,Data!X518+$I$13,IF(P518&gt;=99,Data!X518+$I$14,INDEX($E$4:$E$102,P518)+(Data!X518-INDEX($F$4:$F$102,P518))/(INDEX($F$4:$F$102,P518+1)-INDEX($F$4:$F$102,P518))*(INDEX($E$4:$E$102,P518+1)-INDEX($E$4:$E$102,P518))))</f>
        <v/>
      </c>
      <c r="R518" s="12">
        <f>IFERROR(MATCH(Data!Y518,$F$4:$F$102,1),0)</f>
        <v/>
      </c>
      <c r="S518" s="9">
        <f>IF(R518=0,Data!Y518+$I$13,IF(R518&gt;=99,Data!Y518+$I$14,INDEX($E$4:$E$102,R518)+(Data!Y518-INDEX($F$4:$F$102,R518))/(INDEX($F$4:$F$102,R518+1)-INDEX($F$4:$F$102,R518))*(INDEX($E$4:$E$102,R518+1)-INDEX($E$4:$E$102,R518))))</f>
        <v/>
      </c>
    </row>
    <row r="519">
      <c r="K519" s="14">
        <f>Data!A519</f>
        <v/>
      </c>
      <c r="L519" s="12">
        <f>IF(Occurrence!J519&lt;=0,-1,IFERROR(MATCH(Occurrence!J519,$D$4:$D$102,1),0))</f>
        <v/>
      </c>
      <c r="M519" s="9">
        <f>IF(L519&lt;0,0,IF(L519=0,Occurrence!J519*$I$11,IF(L519&gt;=99,Occurrence!J519*$I$12,INDEX($C$4:$C$102,L519)+(Occurrence!J519-INDEX($D$4:$D$102,L519))/(INDEX($D$4:$D$102,L519+1)-INDEX($D$4:$D$102,L519))*(INDEX($C$4:$C$102,L519+1)-INDEX($C$4:$C$102,L519)))))</f>
        <v/>
      </c>
      <c r="N519" s="12">
        <f>IF(Occurrence!K519&lt;=0,-1,IFERROR(MATCH(Occurrence!K519,$D$4:$D$102,1),0))</f>
        <v/>
      </c>
      <c r="O519" s="9">
        <f>IF(N519&lt;0,0,IF(N519=0,Occurrence!K519*$I$11,IF(N519&gt;=99,Occurrence!K519*$I$12,INDEX($C$4:$C$102,N519)+(Occurrence!K519-INDEX($D$4:$D$102,N519))/(INDEX($D$4:$D$102,N519+1)-INDEX($D$4:$D$102,N519))*(INDEX($C$4:$C$102,N519+1)-INDEX($C$4:$C$102,N519)))))</f>
        <v/>
      </c>
      <c r="P519" s="12">
        <f>IFERROR(MATCH(Data!X519,$F$4:$F$102,1),0)</f>
        <v/>
      </c>
      <c r="Q519" s="9">
        <f>IF(P519=0,Data!X519+$I$13,IF(P519&gt;=99,Data!X519+$I$14,INDEX($E$4:$E$102,P519)+(Data!X519-INDEX($F$4:$F$102,P519))/(INDEX($F$4:$F$102,P519+1)-INDEX($F$4:$F$102,P519))*(INDEX($E$4:$E$102,P519+1)-INDEX($E$4:$E$102,P519))))</f>
        <v/>
      </c>
      <c r="R519" s="12">
        <f>IFERROR(MATCH(Data!Y519,$F$4:$F$102,1),0)</f>
        <v/>
      </c>
      <c r="S519" s="9">
        <f>IF(R519=0,Data!Y519+$I$13,IF(R519&gt;=99,Data!Y519+$I$14,INDEX($E$4:$E$102,R519)+(Data!Y519-INDEX($F$4:$F$102,R519))/(INDEX($F$4:$F$102,R519+1)-INDEX($F$4:$F$102,R519))*(INDEX($E$4:$E$102,R519+1)-INDEX($E$4:$E$102,R519))))</f>
        <v/>
      </c>
    </row>
    <row r="520">
      <c r="K520" s="14">
        <f>Data!A520</f>
        <v/>
      </c>
      <c r="L520" s="12">
        <f>IF(Occurrence!J520&lt;=0,-1,IFERROR(MATCH(Occurrence!J520,$D$4:$D$102,1),0))</f>
        <v/>
      </c>
      <c r="M520" s="9">
        <f>IF(L520&lt;0,0,IF(L520=0,Occurrence!J520*$I$11,IF(L520&gt;=99,Occurrence!J520*$I$12,INDEX($C$4:$C$102,L520)+(Occurrence!J520-INDEX($D$4:$D$102,L520))/(INDEX($D$4:$D$102,L520+1)-INDEX($D$4:$D$102,L520))*(INDEX($C$4:$C$102,L520+1)-INDEX($C$4:$C$102,L520)))))</f>
        <v/>
      </c>
      <c r="N520" s="12">
        <f>IF(Occurrence!K520&lt;=0,-1,IFERROR(MATCH(Occurrence!K520,$D$4:$D$102,1),0))</f>
        <v/>
      </c>
      <c r="O520" s="9">
        <f>IF(N520&lt;0,0,IF(N520=0,Occurrence!K520*$I$11,IF(N520&gt;=99,Occurrence!K520*$I$12,INDEX($C$4:$C$102,N520)+(Occurrence!K520-INDEX($D$4:$D$102,N520))/(INDEX($D$4:$D$102,N520+1)-INDEX($D$4:$D$102,N520))*(INDEX($C$4:$C$102,N520+1)-INDEX($C$4:$C$102,N520)))))</f>
        <v/>
      </c>
      <c r="P520" s="12">
        <f>IFERROR(MATCH(Data!X520,$F$4:$F$102,1),0)</f>
        <v/>
      </c>
      <c r="Q520" s="9">
        <f>IF(P520=0,Data!X520+$I$13,IF(P520&gt;=99,Data!X520+$I$14,INDEX($E$4:$E$102,P520)+(Data!X520-INDEX($F$4:$F$102,P520))/(INDEX($F$4:$F$102,P520+1)-INDEX($F$4:$F$102,P520))*(INDEX($E$4:$E$102,P520+1)-INDEX($E$4:$E$102,P520))))</f>
        <v/>
      </c>
      <c r="R520" s="12">
        <f>IFERROR(MATCH(Data!Y520,$F$4:$F$102,1),0)</f>
        <v/>
      </c>
      <c r="S520" s="9">
        <f>IF(R520=0,Data!Y520+$I$13,IF(R520&gt;=99,Data!Y520+$I$14,INDEX($E$4:$E$102,R520)+(Data!Y520-INDEX($F$4:$F$102,R520))/(INDEX($F$4:$F$102,R520+1)-INDEX($F$4:$F$102,R520))*(INDEX($E$4:$E$102,R520+1)-INDEX($E$4:$E$102,R520))))</f>
        <v/>
      </c>
    </row>
    <row r="521">
      <c r="K521" s="14">
        <f>Data!A521</f>
        <v/>
      </c>
      <c r="L521" s="12">
        <f>IF(Occurrence!J521&lt;=0,-1,IFERROR(MATCH(Occurrence!J521,$D$4:$D$102,1),0))</f>
        <v/>
      </c>
      <c r="M521" s="9">
        <f>IF(L521&lt;0,0,IF(L521=0,Occurrence!J521*$I$11,IF(L521&gt;=99,Occurrence!J521*$I$12,INDEX($C$4:$C$102,L521)+(Occurrence!J521-INDEX($D$4:$D$102,L521))/(INDEX($D$4:$D$102,L521+1)-INDEX($D$4:$D$102,L521))*(INDEX($C$4:$C$102,L521+1)-INDEX($C$4:$C$102,L521)))))</f>
        <v/>
      </c>
      <c r="N521" s="12">
        <f>IF(Occurrence!K521&lt;=0,-1,IFERROR(MATCH(Occurrence!K521,$D$4:$D$102,1),0))</f>
        <v/>
      </c>
      <c r="O521" s="9">
        <f>IF(N521&lt;0,0,IF(N521=0,Occurrence!K521*$I$11,IF(N521&gt;=99,Occurrence!K521*$I$12,INDEX($C$4:$C$102,N521)+(Occurrence!K521-INDEX($D$4:$D$102,N521))/(INDEX($D$4:$D$102,N521+1)-INDEX($D$4:$D$102,N521))*(INDEX($C$4:$C$102,N521+1)-INDEX($C$4:$C$102,N521)))))</f>
        <v/>
      </c>
      <c r="P521" s="12">
        <f>IFERROR(MATCH(Data!X521,$F$4:$F$102,1),0)</f>
        <v/>
      </c>
      <c r="Q521" s="9">
        <f>IF(P521=0,Data!X521+$I$13,IF(P521&gt;=99,Data!X521+$I$14,INDEX($E$4:$E$102,P521)+(Data!X521-INDEX($F$4:$F$102,P521))/(INDEX($F$4:$F$102,P521+1)-INDEX($F$4:$F$102,P521))*(INDEX($E$4:$E$102,P521+1)-INDEX($E$4:$E$102,P521))))</f>
        <v/>
      </c>
      <c r="R521" s="12">
        <f>IFERROR(MATCH(Data!Y521,$F$4:$F$102,1),0)</f>
        <v/>
      </c>
      <c r="S521" s="9">
        <f>IF(R521=0,Data!Y521+$I$13,IF(R521&gt;=99,Data!Y521+$I$14,INDEX($E$4:$E$102,R521)+(Data!Y521-INDEX($F$4:$F$102,R521))/(INDEX($F$4:$F$102,R521+1)-INDEX($F$4:$F$102,R521))*(INDEX($E$4:$E$102,R521+1)-INDEX($E$4:$E$102,R521))))</f>
        <v/>
      </c>
    </row>
    <row r="522">
      <c r="K522" s="14">
        <f>Data!A522</f>
        <v/>
      </c>
      <c r="L522" s="12">
        <f>IF(Occurrence!J522&lt;=0,-1,IFERROR(MATCH(Occurrence!J522,$D$4:$D$102,1),0))</f>
        <v/>
      </c>
      <c r="M522" s="9">
        <f>IF(L522&lt;0,0,IF(L522=0,Occurrence!J522*$I$11,IF(L522&gt;=99,Occurrence!J522*$I$12,INDEX($C$4:$C$102,L522)+(Occurrence!J522-INDEX($D$4:$D$102,L522))/(INDEX($D$4:$D$102,L522+1)-INDEX($D$4:$D$102,L522))*(INDEX($C$4:$C$102,L522+1)-INDEX($C$4:$C$102,L522)))))</f>
        <v/>
      </c>
      <c r="N522" s="12">
        <f>IF(Occurrence!K522&lt;=0,-1,IFERROR(MATCH(Occurrence!K522,$D$4:$D$102,1),0))</f>
        <v/>
      </c>
      <c r="O522" s="9">
        <f>IF(N522&lt;0,0,IF(N522=0,Occurrence!K522*$I$11,IF(N522&gt;=99,Occurrence!K522*$I$12,INDEX($C$4:$C$102,N522)+(Occurrence!K522-INDEX($D$4:$D$102,N522))/(INDEX($D$4:$D$102,N522+1)-INDEX($D$4:$D$102,N522))*(INDEX($C$4:$C$102,N522+1)-INDEX($C$4:$C$102,N522)))))</f>
        <v/>
      </c>
      <c r="P522" s="12">
        <f>IFERROR(MATCH(Data!X522,$F$4:$F$102,1),0)</f>
        <v/>
      </c>
      <c r="Q522" s="9">
        <f>IF(P522=0,Data!X522+$I$13,IF(P522&gt;=99,Data!X522+$I$14,INDEX($E$4:$E$102,P522)+(Data!X522-INDEX($F$4:$F$102,P522))/(INDEX($F$4:$F$102,P522+1)-INDEX($F$4:$F$102,P522))*(INDEX($E$4:$E$102,P522+1)-INDEX($E$4:$E$102,P522))))</f>
        <v/>
      </c>
      <c r="R522" s="12">
        <f>IFERROR(MATCH(Data!Y522,$F$4:$F$102,1),0)</f>
        <v/>
      </c>
      <c r="S522" s="9">
        <f>IF(R522=0,Data!Y522+$I$13,IF(R522&gt;=99,Data!Y522+$I$14,INDEX($E$4:$E$102,R522)+(Data!Y522-INDEX($F$4:$F$102,R522))/(INDEX($F$4:$F$102,R522+1)-INDEX($F$4:$F$102,R522))*(INDEX($E$4:$E$102,R522+1)-INDEX($E$4:$E$102,R522))))</f>
        <v/>
      </c>
    </row>
    <row r="523">
      <c r="K523" s="14">
        <f>Data!A523</f>
        <v/>
      </c>
      <c r="L523" s="12">
        <f>IF(Occurrence!J523&lt;=0,-1,IFERROR(MATCH(Occurrence!J523,$D$4:$D$102,1),0))</f>
        <v/>
      </c>
      <c r="M523" s="9">
        <f>IF(L523&lt;0,0,IF(L523=0,Occurrence!J523*$I$11,IF(L523&gt;=99,Occurrence!J523*$I$12,INDEX($C$4:$C$102,L523)+(Occurrence!J523-INDEX($D$4:$D$102,L523))/(INDEX($D$4:$D$102,L523+1)-INDEX($D$4:$D$102,L523))*(INDEX($C$4:$C$102,L523+1)-INDEX($C$4:$C$102,L523)))))</f>
        <v/>
      </c>
      <c r="N523" s="12">
        <f>IF(Occurrence!K523&lt;=0,-1,IFERROR(MATCH(Occurrence!K523,$D$4:$D$102,1),0))</f>
        <v/>
      </c>
      <c r="O523" s="9">
        <f>IF(N523&lt;0,0,IF(N523=0,Occurrence!K523*$I$11,IF(N523&gt;=99,Occurrence!K523*$I$12,INDEX($C$4:$C$102,N523)+(Occurrence!K523-INDEX($D$4:$D$102,N523))/(INDEX($D$4:$D$102,N523+1)-INDEX($D$4:$D$102,N523))*(INDEX($C$4:$C$102,N523+1)-INDEX($C$4:$C$102,N523)))))</f>
        <v/>
      </c>
      <c r="P523" s="12">
        <f>IFERROR(MATCH(Data!X523,$F$4:$F$102,1),0)</f>
        <v/>
      </c>
      <c r="Q523" s="9">
        <f>IF(P523=0,Data!X523+$I$13,IF(P523&gt;=99,Data!X523+$I$14,INDEX($E$4:$E$102,P523)+(Data!X523-INDEX($F$4:$F$102,P523))/(INDEX($F$4:$F$102,P523+1)-INDEX($F$4:$F$102,P523))*(INDEX($E$4:$E$102,P523+1)-INDEX($E$4:$E$102,P523))))</f>
        <v/>
      </c>
      <c r="R523" s="12">
        <f>IFERROR(MATCH(Data!Y523,$F$4:$F$102,1),0)</f>
        <v/>
      </c>
      <c r="S523" s="9">
        <f>IF(R523=0,Data!Y523+$I$13,IF(R523&gt;=99,Data!Y523+$I$14,INDEX($E$4:$E$102,R523)+(Data!Y523-INDEX($F$4:$F$102,R523))/(INDEX($F$4:$F$102,R523+1)-INDEX($F$4:$F$102,R523))*(INDEX($E$4:$E$102,R523+1)-INDEX($E$4:$E$102,R523))))</f>
        <v/>
      </c>
    </row>
    <row r="524">
      <c r="K524" s="14">
        <f>Data!A524</f>
        <v/>
      </c>
      <c r="L524" s="12">
        <f>IF(Occurrence!J524&lt;=0,-1,IFERROR(MATCH(Occurrence!J524,$D$4:$D$102,1),0))</f>
        <v/>
      </c>
      <c r="M524" s="9">
        <f>IF(L524&lt;0,0,IF(L524=0,Occurrence!J524*$I$11,IF(L524&gt;=99,Occurrence!J524*$I$12,INDEX($C$4:$C$102,L524)+(Occurrence!J524-INDEX($D$4:$D$102,L524))/(INDEX($D$4:$D$102,L524+1)-INDEX($D$4:$D$102,L524))*(INDEX($C$4:$C$102,L524+1)-INDEX($C$4:$C$102,L524)))))</f>
        <v/>
      </c>
      <c r="N524" s="12">
        <f>IF(Occurrence!K524&lt;=0,-1,IFERROR(MATCH(Occurrence!K524,$D$4:$D$102,1),0))</f>
        <v/>
      </c>
      <c r="O524" s="9">
        <f>IF(N524&lt;0,0,IF(N524=0,Occurrence!K524*$I$11,IF(N524&gt;=99,Occurrence!K524*$I$12,INDEX($C$4:$C$102,N524)+(Occurrence!K524-INDEX($D$4:$D$102,N524))/(INDEX($D$4:$D$102,N524+1)-INDEX($D$4:$D$102,N524))*(INDEX($C$4:$C$102,N524+1)-INDEX($C$4:$C$102,N524)))))</f>
        <v/>
      </c>
      <c r="P524" s="12">
        <f>IFERROR(MATCH(Data!X524,$F$4:$F$102,1),0)</f>
        <v/>
      </c>
      <c r="Q524" s="9">
        <f>IF(P524=0,Data!X524+$I$13,IF(P524&gt;=99,Data!X524+$I$14,INDEX($E$4:$E$102,P524)+(Data!X524-INDEX($F$4:$F$102,P524))/(INDEX($F$4:$F$102,P524+1)-INDEX($F$4:$F$102,P524))*(INDEX($E$4:$E$102,P524+1)-INDEX($E$4:$E$102,P524))))</f>
        <v/>
      </c>
      <c r="R524" s="12">
        <f>IFERROR(MATCH(Data!Y524,$F$4:$F$102,1),0)</f>
        <v/>
      </c>
      <c r="S524" s="9">
        <f>IF(R524=0,Data!Y524+$I$13,IF(R524&gt;=99,Data!Y524+$I$14,INDEX($E$4:$E$102,R524)+(Data!Y524-INDEX($F$4:$F$102,R524))/(INDEX($F$4:$F$102,R524+1)-INDEX($F$4:$F$102,R524))*(INDEX($E$4:$E$102,R524+1)-INDEX($E$4:$E$102,R524))))</f>
        <v/>
      </c>
    </row>
    <row r="525">
      <c r="K525" s="14">
        <f>Data!A525</f>
        <v/>
      </c>
      <c r="L525" s="12">
        <f>IF(Occurrence!J525&lt;=0,-1,IFERROR(MATCH(Occurrence!J525,$D$4:$D$102,1),0))</f>
        <v/>
      </c>
      <c r="M525" s="9">
        <f>IF(L525&lt;0,0,IF(L525=0,Occurrence!J525*$I$11,IF(L525&gt;=99,Occurrence!J525*$I$12,INDEX($C$4:$C$102,L525)+(Occurrence!J525-INDEX($D$4:$D$102,L525))/(INDEX($D$4:$D$102,L525+1)-INDEX($D$4:$D$102,L525))*(INDEX($C$4:$C$102,L525+1)-INDEX($C$4:$C$102,L525)))))</f>
        <v/>
      </c>
      <c r="N525" s="12">
        <f>IF(Occurrence!K525&lt;=0,-1,IFERROR(MATCH(Occurrence!K525,$D$4:$D$102,1),0))</f>
        <v/>
      </c>
      <c r="O525" s="9">
        <f>IF(N525&lt;0,0,IF(N525=0,Occurrence!K525*$I$11,IF(N525&gt;=99,Occurrence!K525*$I$12,INDEX($C$4:$C$102,N525)+(Occurrence!K525-INDEX($D$4:$D$102,N525))/(INDEX($D$4:$D$102,N525+1)-INDEX($D$4:$D$102,N525))*(INDEX($C$4:$C$102,N525+1)-INDEX($C$4:$C$102,N525)))))</f>
        <v/>
      </c>
      <c r="P525" s="12">
        <f>IFERROR(MATCH(Data!X525,$F$4:$F$102,1),0)</f>
        <v/>
      </c>
      <c r="Q525" s="9">
        <f>IF(P525=0,Data!X525+$I$13,IF(P525&gt;=99,Data!X525+$I$14,INDEX($E$4:$E$102,P525)+(Data!X525-INDEX($F$4:$F$102,P525))/(INDEX($F$4:$F$102,P525+1)-INDEX($F$4:$F$102,P525))*(INDEX($E$4:$E$102,P525+1)-INDEX($E$4:$E$102,P525))))</f>
        <v/>
      </c>
      <c r="R525" s="12">
        <f>IFERROR(MATCH(Data!Y525,$F$4:$F$102,1),0)</f>
        <v/>
      </c>
      <c r="S525" s="9">
        <f>IF(R525=0,Data!Y525+$I$13,IF(R525&gt;=99,Data!Y525+$I$14,INDEX($E$4:$E$102,R525)+(Data!Y525-INDEX($F$4:$F$102,R525))/(INDEX($F$4:$F$102,R525+1)-INDEX($F$4:$F$102,R525))*(INDEX($E$4:$E$102,R525+1)-INDEX($E$4:$E$102,R525))))</f>
        <v/>
      </c>
    </row>
    <row r="526">
      <c r="K526" s="14">
        <f>Data!A526</f>
        <v/>
      </c>
      <c r="L526" s="12">
        <f>IF(Occurrence!J526&lt;=0,-1,IFERROR(MATCH(Occurrence!J526,$D$4:$D$102,1),0))</f>
        <v/>
      </c>
      <c r="M526" s="9">
        <f>IF(L526&lt;0,0,IF(L526=0,Occurrence!J526*$I$11,IF(L526&gt;=99,Occurrence!J526*$I$12,INDEX($C$4:$C$102,L526)+(Occurrence!J526-INDEX($D$4:$D$102,L526))/(INDEX($D$4:$D$102,L526+1)-INDEX($D$4:$D$102,L526))*(INDEX($C$4:$C$102,L526+1)-INDEX($C$4:$C$102,L526)))))</f>
        <v/>
      </c>
      <c r="N526" s="12">
        <f>IF(Occurrence!K526&lt;=0,-1,IFERROR(MATCH(Occurrence!K526,$D$4:$D$102,1),0))</f>
        <v/>
      </c>
      <c r="O526" s="9">
        <f>IF(N526&lt;0,0,IF(N526=0,Occurrence!K526*$I$11,IF(N526&gt;=99,Occurrence!K526*$I$12,INDEX($C$4:$C$102,N526)+(Occurrence!K526-INDEX($D$4:$D$102,N526))/(INDEX($D$4:$D$102,N526+1)-INDEX($D$4:$D$102,N526))*(INDEX($C$4:$C$102,N526+1)-INDEX($C$4:$C$102,N526)))))</f>
        <v/>
      </c>
      <c r="P526" s="12">
        <f>IFERROR(MATCH(Data!X526,$F$4:$F$102,1),0)</f>
        <v/>
      </c>
      <c r="Q526" s="9">
        <f>IF(P526=0,Data!X526+$I$13,IF(P526&gt;=99,Data!X526+$I$14,INDEX($E$4:$E$102,P526)+(Data!X526-INDEX($F$4:$F$102,P526))/(INDEX($F$4:$F$102,P526+1)-INDEX($F$4:$F$102,P526))*(INDEX($E$4:$E$102,P526+1)-INDEX($E$4:$E$102,P526))))</f>
        <v/>
      </c>
      <c r="R526" s="12">
        <f>IFERROR(MATCH(Data!Y526,$F$4:$F$102,1),0)</f>
        <v/>
      </c>
      <c r="S526" s="9">
        <f>IF(R526=0,Data!Y526+$I$13,IF(R526&gt;=99,Data!Y526+$I$14,INDEX($E$4:$E$102,R526)+(Data!Y526-INDEX($F$4:$F$102,R526))/(INDEX($F$4:$F$102,R526+1)-INDEX($F$4:$F$102,R526))*(INDEX($E$4:$E$102,R526+1)-INDEX($E$4:$E$102,R526))))</f>
        <v/>
      </c>
    </row>
    <row r="527">
      <c r="K527" s="14">
        <f>Data!A527</f>
        <v/>
      </c>
      <c r="L527" s="12">
        <f>IF(Occurrence!J527&lt;=0,-1,IFERROR(MATCH(Occurrence!J527,$D$4:$D$102,1),0))</f>
        <v/>
      </c>
      <c r="M527" s="9">
        <f>IF(L527&lt;0,0,IF(L527=0,Occurrence!J527*$I$11,IF(L527&gt;=99,Occurrence!J527*$I$12,INDEX($C$4:$C$102,L527)+(Occurrence!J527-INDEX($D$4:$D$102,L527))/(INDEX($D$4:$D$102,L527+1)-INDEX($D$4:$D$102,L527))*(INDEX($C$4:$C$102,L527+1)-INDEX($C$4:$C$102,L527)))))</f>
        <v/>
      </c>
      <c r="N527" s="12">
        <f>IF(Occurrence!K527&lt;=0,-1,IFERROR(MATCH(Occurrence!K527,$D$4:$D$102,1),0))</f>
        <v/>
      </c>
      <c r="O527" s="9">
        <f>IF(N527&lt;0,0,IF(N527=0,Occurrence!K527*$I$11,IF(N527&gt;=99,Occurrence!K527*$I$12,INDEX($C$4:$C$102,N527)+(Occurrence!K527-INDEX($D$4:$D$102,N527))/(INDEX($D$4:$D$102,N527+1)-INDEX($D$4:$D$102,N527))*(INDEX($C$4:$C$102,N527+1)-INDEX($C$4:$C$102,N527)))))</f>
        <v/>
      </c>
      <c r="P527" s="12">
        <f>IFERROR(MATCH(Data!X527,$F$4:$F$102,1),0)</f>
        <v/>
      </c>
      <c r="Q527" s="9">
        <f>IF(P527=0,Data!X527+$I$13,IF(P527&gt;=99,Data!X527+$I$14,INDEX($E$4:$E$102,P527)+(Data!X527-INDEX($F$4:$F$102,P527))/(INDEX($F$4:$F$102,P527+1)-INDEX($F$4:$F$102,P527))*(INDEX($E$4:$E$102,P527+1)-INDEX($E$4:$E$102,P527))))</f>
        <v/>
      </c>
      <c r="R527" s="12">
        <f>IFERROR(MATCH(Data!Y527,$F$4:$F$102,1),0)</f>
        <v/>
      </c>
      <c r="S527" s="9">
        <f>IF(R527=0,Data!Y527+$I$13,IF(R527&gt;=99,Data!Y527+$I$14,INDEX($E$4:$E$102,R527)+(Data!Y527-INDEX($F$4:$F$102,R527))/(INDEX($F$4:$F$102,R527+1)-INDEX($F$4:$F$102,R527))*(INDEX($E$4:$E$102,R527+1)-INDEX($E$4:$E$102,R527))))</f>
        <v/>
      </c>
    </row>
    <row r="528">
      <c r="K528" s="14">
        <f>Data!A528</f>
        <v/>
      </c>
      <c r="L528" s="12">
        <f>IF(Occurrence!J528&lt;=0,-1,IFERROR(MATCH(Occurrence!J528,$D$4:$D$102,1),0))</f>
        <v/>
      </c>
      <c r="M528" s="9">
        <f>IF(L528&lt;0,0,IF(L528=0,Occurrence!J528*$I$11,IF(L528&gt;=99,Occurrence!J528*$I$12,INDEX($C$4:$C$102,L528)+(Occurrence!J528-INDEX($D$4:$D$102,L528))/(INDEX($D$4:$D$102,L528+1)-INDEX($D$4:$D$102,L528))*(INDEX($C$4:$C$102,L528+1)-INDEX($C$4:$C$102,L528)))))</f>
        <v/>
      </c>
      <c r="N528" s="12">
        <f>IF(Occurrence!K528&lt;=0,-1,IFERROR(MATCH(Occurrence!K528,$D$4:$D$102,1),0))</f>
        <v/>
      </c>
      <c r="O528" s="9">
        <f>IF(N528&lt;0,0,IF(N528=0,Occurrence!K528*$I$11,IF(N528&gt;=99,Occurrence!K528*$I$12,INDEX($C$4:$C$102,N528)+(Occurrence!K528-INDEX($D$4:$D$102,N528))/(INDEX($D$4:$D$102,N528+1)-INDEX($D$4:$D$102,N528))*(INDEX($C$4:$C$102,N528+1)-INDEX($C$4:$C$102,N528)))))</f>
        <v/>
      </c>
      <c r="P528" s="12">
        <f>IFERROR(MATCH(Data!X528,$F$4:$F$102,1),0)</f>
        <v/>
      </c>
      <c r="Q528" s="9">
        <f>IF(P528=0,Data!X528+$I$13,IF(P528&gt;=99,Data!X528+$I$14,INDEX($E$4:$E$102,P528)+(Data!X528-INDEX($F$4:$F$102,P528))/(INDEX($F$4:$F$102,P528+1)-INDEX($F$4:$F$102,P528))*(INDEX($E$4:$E$102,P528+1)-INDEX($E$4:$E$102,P528))))</f>
        <v/>
      </c>
      <c r="R528" s="12">
        <f>IFERROR(MATCH(Data!Y528,$F$4:$F$102,1),0)</f>
        <v/>
      </c>
      <c r="S528" s="9">
        <f>IF(R528=0,Data!Y528+$I$13,IF(R528&gt;=99,Data!Y528+$I$14,INDEX($E$4:$E$102,R528)+(Data!Y528-INDEX($F$4:$F$102,R528))/(INDEX($F$4:$F$102,R528+1)-INDEX($F$4:$F$102,R528))*(INDEX($E$4:$E$102,R528+1)-INDEX($E$4:$E$102,R528))))</f>
        <v/>
      </c>
    </row>
    <row r="529">
      <c r="K529" s="14">
        <f>Data!A529</f>
        <v/>
      </c>
      <c r="L529" s="12">
        <f>IF(Occurrence!J529&lt;=0,-1,IFERROR(MATCH(Occurrence!J529,$D$4:$D$102,1),0))</f>
        <v/>
      </c>
      <c r="M529" s="9">
        <f>IF(L529&lt;0,0,IF(L529=0,Occurrence!J529*$I$11,IF(L529&gt;=99,Occurrence!J529*$I$12,INDEX($C$4:$C$102,L529)+(Occurrence!J529-INDEX($D$4:$D$102,L529))/(INDEX($D$4:$D$102,L529+1)-INDEX($D$4:$D$102,L529))*(INDEX($C$4:$C$102,L529+1)-INDEX($C$4:$C$102,L529)))))</f>
        <v/>
      </c>
      <c r="N529" s="12">
        <f>IF(Occurrence!K529&lt;=0,-1,IFERROR(MATCH(Occurrence!K529,$D$4:$D$102,1),0))</f>
        <v/>
      </c>
      <c r="O529" s="9">
        <f>IF(N529&lt;0,0,IF(N529=0,Occurrence!K529*$I$11,IF(N529&gt;=99,Occurrence!K529*$I$12,INDEX($C$4:$C$102,N529)+(Occurrence!K529-INDEX($D$4:$D$102,N529))/(INDEX($D$4:$D$102,N529+1)-INDEX($D$4:$D$102,N529))*(INDEX($C$4:$C$102,N529+1)-INDEX($C$4:$C$102,N529)))))</f>
        <v/>
      </c>
      <c r="P529" s="12">
        <f>IFERROR(MATCH(Data!X529,$F$4:$F$102,1),0)</f>
        <v/>
      </c>
      <c r="Q529" s="9">
        <f>IF(P529=0,Data!X529+$I$13,IF(P529&gt;=99,Data!X529+$I$14,INDEX($E$4:$E$102,P529)+(Data!X529-INDEX($F$4:$F$102,P529))/(INDEX($F$4:$F$102,P529+1)-INDEX($F$4:$F$102,P529))*(INDEX($E$4:$E$102,P529+1)-INDEX($E$4:$E$102,P529))))</f>
        <v/>
      </c>
      <c r="R529" s="12">
        <f>IFERROR(MATCH(Data!Y529,$F$4:$F$102,1),0)</f>
        <v/>
      </c>
      <c r="S529" s="9">
        <f>IF(R529=0,Data!Y529+$I$13,IF(R529&gt;=99,Data!Y529+$I$14,INDEX($E$4:$E$102,R529)+(Data!Y529-INDEX($F$4:$F$102,R529))/(INDEX($F$4:$F$102,R529+1)-INDEX($F$4:$F$102,R529))*(INDEX($E$4:$E$102,R529+1)-INDEX($E$4:$E$102,R529))))</f>
        <v/>
      </c>
    </row>
    <row r="530">
      <c r="K530" s="14">
        <f>Data!A530</f>
        <v/>
      </c>
      <c r="L530" s="12">
        <f>IF(Occurrence!J530&lt;=0,-1,IFERROR(MATCH(Occurrence!J530,$D$4:$D$102,1),0))</f>
        <v/>
      </c>
      <c r="M530" s="9">
        <f>IF(L530&lt;0,0,IF(L530=0,Occurrence!J530*$I$11,IF(L530&gt;=99,Occurrence!J530*$I$12,INDEX($C$4:$C$102,L530)+(Occurrence!J530-INDEX($D$4:$D$102,L530))/(INDEX($D$4:$D$102,L530+1)-INDEX($D$4:$D$102,L530))*(INDEX($C$4:$C$102,L530+1)-INDEX($C$4:$C$102,L530)))))</f>
        <v/>
      </c>
      <c r="N530" s="12">
        <f>IF(Occurrence!K530&lt;=0,-1,IFERROR(MATCH(Occurrence!K530,$D$4:$D$102,1),0))</f>
        <v/>
      </c>
      <c r="O530" s="9">
        <f>IF(N530&lt;0,0,IF(N530=0,Occurrence!K530*$I$11,IF(N530&gt;=99,Occurrence!K530*$I$12,INDEX($C$4:$C$102,N530)+(Occurrence!K530-INDEX($D$4:$D$102,N530))/(INDEX($D$4:$D$102,N530+1)-INDEX($D$4:$D$102,N530))*(INDEX($C$4:$C$102,N530+1)-INDEX($C$4:$C$102,N530)))))</f>
        <v/>
      </c>
      <c r="P530" s="12">
        <f>IFERROR(MATCH(Data!X530,$F$4:$F$102,1),0)</f>
        <v/>
      </c>
      <c r="Q530" s="9">
        <f>IF(P530=0,Data!X530+$I$13,IF(P530&gt;=99,Data!X530+$I$14,INDEX($E$4:$E$102,P530)+(Data!X530-INDEX($F$4:$F$102,P530))/(INDEX($F$4:$F$102,P530+1)-INDEX($F$4:$F$102,P530))*(INDEX($E$4:$E$102,P530+1)-INDEX($E$4:$E$102,P530))))</f>
        <v/>
      </c>
      <c r="R530" s="12">
        <f>IFERROR(MATCH(Data!Y530,$F$4:$F$102,1),0)</f>
        <v/>
      </c>
      <c r="S530" s="9">
        <f>IF(R530=0,Data!Y530+$I$13,IF(R530&gt;=99,Data!Y530+$I$14,INDEX($E$4:$E$102,R530)+(Data!Y530-INDEX($F$4:$F$102,R530))/(INDEX($F$4:$F$102,R530+1)-INDEX($F$4:$F$102,R530))*(INDEX($E$4:$E$102,R530+1)-INDEX($E$4:$E$102,R530))))</f>
        <v/>
      </c>
    </row>
    <row r="531">
      <c r="K531" s="14">
        <f>Data!A531</f>
        <v/>
      </c>
      <c r="L531" s="12">
        <f>IF(Occurrence!J531&lt;=0,-1,IFERROR(MATCH(Occurrence!J531,$D$4:$D$102,1),0))</f>
        <v/>
      </c>
      <c r="M531" s="9">
        <f>IF(L531&lt;0,0,IF(L531=0,Occurrence!J531*$I$11,IF(L531&gt;=99,Occurrence!J531*$I$12,INDEX($C$4:$C$102,L531)+(Occurrence!J531-INDEX($D$4:$D$102,L531))/(INDEX($D$4:$D$102,L531+1)-INDEX($D$4:$D$102,L531))*(INDEX($C$4:$C$102,L531+1)-INDEX($C$4:$C$102,L531)))))</f>
        <v/>
      </c>
      <c r="N531" s="12">
        <f>IF(Occurrence!K531&lt;=0,-1,IFERROR(MATCH(Occurrence!K531,$D$4:$D$102,1),0))</f>
        <v/>
      </c>
      <c r="O531" s="9">
        <f>IF(N531&lt;0,0,IF(N531=0,Occurrence!K531*$I$11,IF(N531&gt;=99,Occurrence!K531*$I$12,INDEX($C$4:$C$102,N531)+(Occurrence!K531-INDEX($D$4:$D$102,N531))/(INDEX($D$4:$D$102,N531+1)-INDEX($D$4:$D$102,N531))*(INDEX($C$4:$C$102,N531+1)-INDEX($C$4:$C$102,N531)))))</f>
        <v/>
      </c>
      <c r="P531" s="12">
        <f>IFERROR(MATCH(Data!X531,$F$4:$F$102,1),0)</f>
        <v/>
      </c>
      <c r="Q531" s="9">
        <f>IF(P531=0,Data!X531+$I$13,IF(P531&gt;=99,Data!X531+$I$14,INDEX($E$4:$E$102,P531)+(Data!X531-INDEX($F$4:$F$102,P531))/(INDEX($F$4:$F$102,P531+1)-INDEX($F$4:$F$102,P531))*(INDEX($E$4:$E$102,P531+1)-INDEX($E$4:$E$102,P531))))</f>
        <v/>
      </c>
      <c r="R531" s="12">
        <f>IFERROR(MATCH(Data!Y531,$F$4:$F$102,1),0)</f>
        <v/>
      </c>
      <c r="S531" s="9">
        <f>IF(R531=0,Data!Y531+$I$13,IF(R531&gt;=99,Data!Y531+$I$14,INDEX($E$4:$E$102,R531)+(Data!Y531-INDEX($F$4:$F$102,R531))/(INDEX($F$4:$F$102,R531+1)-INDEX($F$4:$F$102,R531))*(INDEX($E$4:$E$102,R531+1)-INDEX($E$4:$E$102,R531))))</f>
        <v/>
      </c>
    </row>
    <row r="532">
      <c r="K532" s="14">
        <f>Data!A532</f>
        <v/>
      </c>
      <c r="L532" s="12">
        <f>IF(Occurrence!J532&lt;=0,-1,IFERROR(MATCH(Occurrence!J532,$D$4:$D$102,1),0))</f>
        <v/>
      </c>
      <c r="M532" s="9">
        <f>IF(L532&lt;0,0,IF(L532=0,Occurrence!J532*$I$11,IF(L532&gt;=99,Occurrence!J532*$I$12,INDEX($C$4:$C$102,L532)+(Occurrence!J532-INDEX($D$4:$D$102,L532))/(INDEX($D$4:$D$102,L532+1)-INDEX($D$4:$D$102,L532))*(INDEX($C$4:$C$102,L532+1)-INDEX($C$4:$C$102,L532)))))</f>
        <v/>
      </c>
      <c r="N532" s="12">
        <f>IF(Occurrence!K532&lt;=0,-1,IFERROR(MATCH(Occurrence!K532,$D$4:$D$102,1),0))</f>
        <v/>
      </c>
      <c r="O532" s="9">
        <f>IF(N532&lt;0,0,IF(N532=0,Occurrence!K532*$I$11,IF(N532&gt;=99,Occurrence!K532*$I$12,INDEX($C$4:$C$102,N532)+(Occurrence!K532-INDEX($D$4:$D$102,N532))/(INDEX($D$4:$D$102,N532+1)-INDEX($D$4:$D$102,N532))*(INDEX($C$4:$C$102,N532+1)-INDEX($C$4:$C$102,N532)))))</f>
        <v/>
      </c>
      <c r="P532" s="12">
        <f>IFERROR(MATCH(Data!X532,$F$4:$F$102,1),0)</f>
        <v/>
      </c>
      <c r="Q532" s="9">
        <f>IF(P532=0,Data!X532+$I$13,IF(P532&gt;=99,Data!X532+$I$14,INDEX($E$4:$E$102,P532)+(Data!X532-INDEX($F$4:$F$102,P532))/(INDEX($F$4:$F$102,P532+1)-INDEX($F$4:$F$102,P532))*(INDEX($E$4:$E$102,P532+1)-INDEX($E$4:$E$102,P532))))</f>
        <v/>
      </c>
      <c r="R532" s="12">
        <f>IFERROR(MATCH(Data!Y532,$F$4:$F$102,1),0)</f>
        <v/>
      </c>
      <c r="S532" s="9">
        <f>IF(R532=0,Data!Y532+$I$13,IF(R532&gt;=99,Data!Y532+$I$14,INDEX($E$4:$E$102,R532)+(Data!Y532-INDEX($F$4:$F$102,R532))/(INDEX($F$4:$F$102,R532+1)-INDEX($F$4:$F$102,R532))*(INDEX($E$4:$E$102,R532+1)-INDEX($E$4:$E$102,R532))))</f>
        <v/>
      </c>
    </row>
    <row r="533">
      <c r="K533" s="14">
        <f>Data!A533</f>
        <v/>
      </c>
      <c r="L533" s="12">
        <f>IF(Occurrence!J533&lt;=0,-1,IFERROR(MATCH(Occurrence!J533,$D$4:$D$102,1),0))</f>
        <v/>
      </c>
      <c r="M533" s="9">
        <f>IF(L533&lt;0,0,IF(L533=0,Occurrence!J533*$I$11,IF(L533&gt;=99,Occurrence!J533*$I$12,INDEX($C$4:$C$102,L533)+(Occurrence!J533-INDEX($D$4:$D$102,L533))/(INDEX($D$4:$D$102,L533+1)-INDEX($D$4:$D$102,L533))*(INDEX($C$4:$C$102,L533+1)-INDEX($C$4:$C$102,L533)))))</f>
        <v/>
      </c>
      <c r="N533" s="12">
        <f>IF(Occurrence!K533&lt;=0,-1,IFERROR(MATCH(Occurrence!K533,$D$4:$D$102,1),0))</f>
        <v/>
      </c>
      <c r="O533" s="9">
        <f>IF(N533&lt;0,0,IF(N533=0,Occurrence!K533*$I$11,IF(N533&gt;=99,Occurrence!K533*$I$12,INDEX($C$4:$C$102,N533)+(Occurrence!K533-INDEX($D$4:$D$102,N533))/(INDEX($D$4:$D$102,N533+1)-INDEX($D$4:$D$102,N533))*(INDEX($C$4:$C$102,N533+1)-INDEX($C$4:$C$102,N533)))))</f>
        <v/>
      </c>
      <c r="P533" s="12">
        <f>IFERROR(MATCH(Data!X533,$F$4:$F$102,1),0)</f>
        <v/>
      </c>
      <c r="Q533" s="9">
        <f>IF(P533=0,Data!X533+$I$13,IF(P533&gt;=99,Data!X533+$I$14,INDEX($E$4:$E$102,P533)+(Data!X533-INDEX($F$4:$F$102,P533))/(INDEX($F$4:$F$102,P533+1)-INDEX($F$4:$F$102,P533))*(INDEX($E$4:$E$102,P533+1)-INDEX($E$4:$E$102,P533))))</f>
        <v/>
      </c>
      <c r="R533" s="12">
        <f>IFERROR(MATCH(Data!Y533,$F$4:$F$102,1),0)</f>
        <v/>
      </c>
      <c r="S533" s="9">
        <f>IF(R533=0,Data!Y533+$I$13,IF(R533&gt;=99,Data!Y533+$I$14,INDEX($E$4:$E$102,R533)+(Data!Y533-INDEX($F$4:$F$102,R533))/(INDEX($F$4:$F$102,R533+1)-INDEX($F$4:$F$102,R533))*(INDEX($E$4:$E$102,R533+1)-INDEX($E$4:$E$102,R533))))</f>
        <v/>
      </c>
    </row>
    <row r="534">
      <c r="K534" s="14">
        <f>Data!A534</f>
        <v/>
      </c>
      <c r="L534" s="12">
        <f>IF(Occurrence!J534&lt;=0,-1,IFERROR(MATCH(Occurrence!J534,$D$4:$D$102,1),0))</f>
        <v/>
      </c>
      <c r="M534" s="9">
        <f>IF(L534&lt;0,0,IF(L534=0,Occurrence!J534*$I$11,IF(L534&gt;=99,Occurrence!J534*$I$12,INDEX($C$4:$C$102,L534)+(Occurrence!J534-INDEX($D$4:$D$102,L534))/(INDEX($D$4:$D$102,L534+1)-INDEX($D$4:$D$102,L534))*(INDEX($C$4:$C$102,L534+1)-INDEX($C$4:$C$102,L534)))))</f>
        <v/>
      </c>
      <c r="N534" s="12">
        <f>IF(Occurrence!K534&lt;=0,-1,IFERROR(MATCH(Occurrence!K534,$D$4:$D$102,1),0))</f>
        <v/>
      </c>
      <c r="O534" s="9">
        <f>IF(N534&lt;0,0,IF(N534=0,Occurrence!K534*$I$11,IF(N534&gt;=99,Occurrence!K534*$I$12,INDEX($C$4:$C$102,N534)+(Occurrence!K534-INDEX($D$4:$D$102,N534))/(INDEX($D$4:$D$102,N534+1)-INDEX($D$4:$D$102,N534))*(INDEX($C$4:$C$102,N534+1)-INDEX($C$4:$C$102,N534)))))</f>
        <v/>
      </c>
      <c r="P534" s="12">
        <f>IFERROR(MATCH(Data!X534,$F$4:$F$102,1),0)</f>
        <v/>
      </c>
      <c r="Q534" s="9">
        <f>IF(P534=0,Data!X534+$I$13,IF(P534&gt;=99,Data!X534+$I$14,INDEX($E$4:$E$102,P534)+(Data!X534-INDEX($F$4:$F$102,P534))/(INDEX($F$4:$F$102,P534+1)-INDEX($F$4:$F$102,P534))*(INDEX($E$4:$E$102,P534+1)-INDEX($E$4:$E$102,P534))))</f>
        <v/>
      </c>
      <c r="R534" s="12">
        <f>IFERROR(MATCH(Data!Y534,$F$4:$F$102,1),0)</f>
        <v/>
      </c>
      <c r="S534" s="9">
        <f>IF(R534=0,Data!Y534+$I$13,IF(R534&gt;=99,Data!Y534+$I$14,INDEX($E$4:$E$102,R534)+(Data!Y534-INDEX($F$4:$F$102,R534))/(INDEX($F$4:$F$102,R534+1)-INDEX($F$4:$F$102,R534))*(INDEX($E$4:$E$102,R534+1)-INDEX($E$4:$E$102,R534))))</f>
        <v/>
      </c>
    </row>
    <row r="535">
      <c r="K535" s="14">
        <f>Data!A535</f>
        <v/>
      </c>
      <c r="L535" s="12">
        <f>IF(Occurrence!J535&lt;=0,-1,IFERROR(MATCH(Occurrence!J535,$D$4:$D$102,1),0))</f>
        <v/>
      </c>
      <c r="M535" s="9">
        <f>IF(L535&lt;0,0,IF(L535=0,Occurrence!J535*$I$11,IF(L535&gt;=99,Occurrence!J535*$I$12,INDEX($C$4:$C$102,L535)+(Occurrence!J535-INDEX($D$4:$D$102,L535))/(INDEX($D$4:$D$102,L535+1)-INDEX($D$4:$D$102,L535))*(INDEX($C$4:$C$102,L535+1)-INDEX($C$4:$C$102,L535)))))</f>
        <v/>
      </c>
      <c r="N535" s="12">
        <f>IF(Occurrence!K535&lt;=0,-1,IFERROR(MATCH(Occurrence!K535,$D$4:$D$102,1),0))</f>
        <v/>
      </c>
      <c r="O535" s="9">
        <f>IF(N535&lt;0,0,IF(N535=0,Occurrence!K535*$I$11,IF(N535&gt;=99,Occurrence!K535*$I$12,INDEX($C$4:$C$102,N535)+(Occurrence!K535-INDEX($D$4:$D$102,N535))/(INDEX($D$4:$D$102,N535+1)-INDEX($D$4:$D$102,N535))*(INDEX($C$4:$C$102,N535+1)-INDEX($C$4:$C$102,N535)))))</f>
        <v/>
      </c>
      <c r="P535" s="12">
        <f>IFERROR(MATCH(Data!X535,$F$4:$F$102,1),0)</f>
        <v/>
      </c>
      <c r="Q535" s="9">
        <f>IF(P535=0,Data!X535+$I$13,IF(P535&gt;=99,Data!X535+$I$14,INDEX($E$4:$E$102,P535)+(Data!X535-INDEX($F$4:$F$102,P535))/(INDEX($F$4:$F$102,P535+1)-INDEX($F$4:$F$102,P535))*(INDEX($E$4:$E$102,P535+1)-INDEX($E$4:$E$102,P535))))</f>
        <v/>
      </c>
      <c r="R535" s="12">
        <f>IFERROR(MATCH(Data!Y535,$F$4:$F$102,1),0)</f>
        <v/>
      </c>
      <c r="S535" s="9">
        <f>IF(R535=0,Data!Y535+$I$13,IF(R535&gt;=99,Data!Y535+$I$14,INDEX($E$4:$E$102,R535)+(Data!Y535-INDEX($F$4:$F$102,R535))/(INDEX($F$4:$F$102,R535+1)-INDEX($F$4:$F$102,R535))*(INDEX($E$4:$E$102,R535+1)-INDEX($E$4:$E$102,R535))))</f>
        <v/>
      </c>
    </row>
    <row r="536">
      <c r="K536" s="14">
        <f>Data!A536</f>
        <v/>
      </c>
      <c r="L536" s="12">
        <f>IF(Occurrence!J536&lt;=0,-1,IFERROR(MATCH(Occurrence!J536,$D$4:$D$102,1),0))</f>
        <v/>
      </c>
      <c r="M536" s="9">
        <f>IF(L536&lt;0,0,IF(L536=0,Occurrence!J536*$I$11,IF(L536&gt;=99,Occurrence!J536*$I$12,INDEX($C$4:$C$102,L536)+(Occurrence!J536-INDEX($D$4:$D$102,L536))/(INDEX($D$4:$D$102,L536+1)-INDEX($D$4:$D$102,L536))*(INDEX($C$4:$C$102,L536+1)-INDEX($C$4:$C$102,L536)))))</f>
        <v/>
      </c>
      <c r="N536" s="12">
        <f>IF(Occurrence!K536&lt;=0,-1,IFERROR(MATCH(Occurrence!K536,$D$4:$D$102,1),0))</f>
        <v/>
      </c>
      <c r="O536" s="9">
        <f>IF(N536&lt;0,0,IF(N536=0,Occurrence!K536*$I$11,IF(N536&gt;=99,Occurrence!K536*$I$12,INDEX($C$4:$C$102,N536)+(Occurrence!K536-INDEX($D$4:$D$102,N536))/(INDEX($D$4:$D$102,N536+1)-INDEX($D$4:$D$102,N536))*(INDEX($C$4:$C$102,N536+1)-INDEX($C$4:$C$102,N536)))))</f>
        <v/>
      </c>
      <c r="P536" s="12">
        <f>IFERROR(MATCH(Data!X536,$F$4:$F$102,1),0)</f>
        <v/>
      </c>
      <c r="Q536" s="9">
        <f>IF(P536=0,Data!X536+$I$13,IF(P536&gt;=99,Data!X536+$I$14,INDEX($E$4:$E$102,P536)+(Data!X536-INDEX($F$4:$F$102,P536))/(INDEX($F$4:$F$102,P536+1)-INDEX($F$4:$F$102,P536))*(INDEX($E$4:$E$102,P536+1)-INDEX($E$4:$E$102,P536))))</f>
        <v/>
      </c>
      <c r="R536" s="12">
        <f>IFERROR(MATCH(Data!Y536,$F$4:$F$102,1),0)</f>
        <v/>
      </c>
      <c r="S536" s="9">
        <f>IF(R536=0,Data!Y536+$I$13,IF(R536&gt;=99,Data!Y536+$I$14,INDEX($E$4:$E$102,R536)+(Data!Y536-INDEX($F$4:$F$102,R536))/(INDEX($F$4:$F$102,R536+1)-INDEX($F$4:$F$102,R536))*(INDEX($E$4:$E$102,R536+1)-INDEX($E$4:$E$102,R536))))</f>
        <v/>
      </c>
    </row>
    <row r="537">
      <c r="K537" s="14">
        <f>Data!A537</f>
        <v/>
      </c>
      <c r="L537" s="12">
        <f>IF(Occurrence!J537&lt;=0,-1,IFERROR(MATCH(Occurrence!J537,$D$4:$D$102,1),0))</f>
        <v/>
      </c>
      <c r="M537" s="9">
        <f>IF(L537&lt;0,0,IF(L537=0,Occurrence!J537*$I$11,IF(L537&gt;=99,Occurrence!J537*$I$12,INDEX($C$4:$C$102,L537)+(Occurrence!J537-INDEX($D$4:$D$102,L537))/(INDEX($D$4:$D$102,L537+1)-INDEX($D$4:$D$102,L537))*(INDEX($C$4:$C$102,L537+1)-INDEX($C$4:$C$102,L537)))))</f>
        <v/>
      </c>
      <c r="N537" s="12">
        <f>IF(Occurrence!K537&lt;=0,-1,IFERROR(MATCH(Occurrence!K537,$D$4:$D$102,1),0))</f>
        <v/>
      </c>
      <c r="O537" s="9">
        <f>IF(N537&lt;0,0,IF(N537=0,Occurrence!K537*$I$11,IF(N537&gt;=99,Occurrence!K537*$I$12,INDEX($C$4:$C$102,N537)+(Occurrence!K537-INDEX($D$4:$D$102,N537))/(INDEX($D$4:$D$102,N537+1)-INDEX($D$4:$D$102,N537))*(INDEX($C$4:$C$102,N537+1)-INDEX($C$4:$C$102,N537)))))</f>
        <v/>
      </c>
      <c r="P537" s="12">
        <f>IFERROR(MATCH(Data!X537,$F$4:$F$102,1),0)</f>
        <v/>
      </c>
      <c r="Q537" s="9">
        <f>IF(P537=0,Data!X537+$I$13,IF(P537&gt;=99,Data!X537+$I$14,INDEX($E$4:$E$102,P537)+(Data!X537-INDEX($F$4:$F$102,P537))/(INDEX($F$4:$F$102,P537+1)-INDEX($F$4:$F$102,P537))*(INDEX($E$4:$E$102,P537+1)-INDEX($E$4:$E$102,P537))))</f>
        <v/>
      </c>
      <c r="R537" s="12">
        <f>IFERROR(MATCH(Data!Y537,$F$4:$F$102,1),0)</f>
        <v/>
      </c>
      <c r="S537" s="9">
        <f>IF(R537=0,Data!Y537+$I$13,IF(R537&gt;=99,Data!Y537+$I$14,INDEX($E$4:$E$102,R537)+(Data!Y537-INDEX($F$4:$F$102,R537))/(INDEX($F$4:$F$102,R537+1)-INDEX($F$4:$F$102,R537))*(INDEX($E$4:$E$102,R537+1)-INDEX($E$4:$E$102,R537))))</f>
        <v/>
      </c>
    </row>
    <row r="538">
      <c r="K538" s="14">
        <f>Data!A538</f>
        <v/>
      </c>
      <c r="L538" s="12">
        <f>IF(Occurrence!J538&lt;=0,-1,IFERROR(MATCH(Occurrence!J538,$D$4:$D$102,1),0))</f>
        <v/>
      </c>
      <c r="M538" s="9">
        <f>IF(L538&lt;0,0,IF(L538=0,Occurrence!J538*$I$11,IF(L538&gt;=99,Occurrence!J538*$I$12,INDEX($C$4:$C$102,L538)+(Occurrence!J538-INDEX($D$4:$D$102,L538))/(INDEX($D$4:$D$102,L538+1)-INDEX($D$4:$D$102,L538))*(INDEX($C$4:$C$102,L538+1)-INDEX($C$4:$C$102,L538)))))</f>
        <v/>
      </c>
      <c r="N538" s="12">
        <f>IF(Occurrence!K538&lt;=0,-1,IFERROR(MATCH(Occurrence!K538,$D$4:$D$102,1),0))</f>
        <v/>
      </c>
      <c r="O538" s="9">
        <f>IF(N538&lt;0,0,IF(N538=0,Occurrence!K538*$I$11,IF(N538&gt;=99,Occurrence!K538*$I$12,INDEX($C$4:$C$102,N538)+(Occurrence!K538-INDEX($D$4:$D$102,N538))/(INDEX($D$4:$D$102,N538+1)-INDEX($D$4:$D$102,N538))*(INDEX($C$4:$C$102,N538+1)-INDEX($C$4:$C$102,N538)))))</f>
        <v/>
      </c>
      <c r="P538" s="12">
        <f>IFERROR(MATCH(Data!X538,$F$4:$F$102,1),0)</f>
        <v/>
      </c>
      <c r="Q538" s="9">
        <f>IF(P538=0,Data!X538+$I$13,IF(P538&gt;=99,Data!X538+$I$14,INDEX($E$4:$E$102,P538)+(Data!X538-INDEX($F$4:$F$102,P538))/(INDEX($F$4:$F$102,P538+1)-INDEX($F$4:$F$102,P538))*(INDEX($E$4:$E$102,P538+1)-INDEX($E$4:$E$102,P538))))</f>
        <v/>
      </c>
      <c r="R538" s="12">
        <f>IFERROR(MATCH(Data!Y538,$F$4:$F$102,1),0)</f>
        <v/>
      </c>
      <c r="S538" s="9">
        <f>IF(R538=0,Data!Y538+$I$13,IF(R538&gt;=99,Data!Y538+$I$14,INDEX($E$4:$E$102,R538)+(Data!Y538-INDEX($F$4:$F$102,R538))/(INDEX($F$4:$F$102,R538+1)-INDEX($F$4:$F$102,R538))*(INDEX($E$4:$E$102,R538+1)-INDEX($E$4:$E$102,R538))))</f>
        <v/>
      </c>
    </row>
    <row r="539">
      <c r="K539" s="14">
        <f>Data!A539</f>
        <v/>
      </c>
      <c r="L539" s="12">
        <f>IF(Occurrence!J539&lt;=0,-1,IFERROR(MATCH(Occurrence!J539,$D$4:$D$102,1),0))</f>
        <v/>
      </c>
      <c r="M539" s="9">
        <f>IF(L539&lt;0,0,IF(L539=0,Occurrence!J539*$I$11,IF(L539&gt;=99,Occurrence!J539*$I$12,INDEX($C$4:$C$102,L539)+(Occurrence!J539-INDEX($D$4:$D$102,L539))/(INDEX($D$4:$D$102,L539+1)-INDEX($D$4:$D$102,L539))*(INDEX($C$4:$C$102,L539+1)-INDEX($C$4:$C$102,L539)))))</f>
        <v/>
      </c>
      <c r="N539" s="12">
        <f>IF(Occurrence!K539&lt;=0,-1,IFERROR(MATCH(Occurrence!K539,$D$4:$D$102,1),0))</f>
        <v/>
      </c>
      <c r="O539" s="9">
        <f>IF(N539&lt;0,0,IF(N539=0,Occurrence!K539*$I$11,IF(N539&gt;=99,Occurrence!K539*$I$12,INDEX($C$4:$C$102,N539)+(Occurrence!K539-INDEX($D$4:$D$102,N539))/(INDEX($D$4:$D$102,N539+1)-INDEX($D$4:$D$102,N539))*(INDEX($C$4:$C$102,N539+1)-INDEX($C$4:$C$102,N539)))))</f>
        <v/>
      </c>
      <c r="P539" s="12">
        <f>IFERROR(MATCH(Data!X539,$F$4:$F$102,1),0)</f>
        <v/>
      </c>
      <c r="Q539" s="9">
        <f>IF(P539=0,Data!X539+$I$13,IF(P539&gt;=99,Data!X539+$I$14,INDEX($E$4:$E$102,P539)+(Data!X539-INDEX($F$4:$F$102,P539))/(INDEX($F$4:$F$102,P539+1)-INDEX($F$4:$F$102,P539))*(INDEX($E$4:$E$102,P539+1)-INDEX($E$4:$E$102,P539))))</f>
        <v/>
      </c>
      <c r="R539" s="12">
        <f>IFERROR(MATCH(Data!Y539,$F$4:$F$102,1),0)</f>
        <v/>
      </c>
      <c r="S539" s="9">
        <f>IF(R539=0,Data!Y539+$I$13,IF(R539&gt;=99,Data!Y539+$I$14,INDEX($E$4:$E$102,R539)+(Data!Y539-INDEX($F$4:$F$102,R539))/(INDEX($F$4:$F$102,R539+1)-INDEX($F$4:$F$102,R539))*(INDEX($E$4:$E$102,R539+1)-INDEX($E$4:$E$102,R539))))</f>
        <v/>
      </c>
    </row>
    <row r="540">
      <c r="K540" s="14">
        <f>Data!A540</f>
        <v/>
      </c>
      <c r="L540" s="12">
        <f>IF(Occurrence!J540&lt;=0,-1,IFERROR(MATCH(Occurrence!J540,$D$4:$D$102,1),0))</f>
        <v/>
      </c>
      <c r="M540" s="9">
        <f>IF(L540&lt;0,0,IF(L540=0,Occurrence!J540*$I$11,IF(L540&gt;=99,Occurrence!J540*$I$12,INDEX($C$4:$C$102,L540)+(Occurrence!J540-INDEX($D$4:$D$102,L540))/(INDEX($D$4:$D$102,L540+1)-INDEX($D$4:$D$102,L540))*(INDEX($C$4:$C$102,L540+1)-INDEX($C$4:$C$102,L540)))))</f>
        <v/>
      </c>
      <c r="N540" s="12">
        <f>IF(Occurrence!K540&lt;=0,-1,IFERROR(MATCH(Occurrence!K540,$D$4:$D$102,1),0))</f>
        <v/>
      </c>
      <c r="O540" s="9">
        <f>IF(N540&lt;0,0,IF(N540=0,Occurrence!K540*$I$11,IF(N540&gt;=99,Occurrence!K540*$I$12,INDEX($C$4:$C$102,N540)+(Occurrence!K540-INDEX($D$4:$D$102,N540))/(INDEX($D$4:$D$102,N540+1)-INDEX($D$4:$D$102,N540))*(INDEX($C$4:$C$102,N540+1)-INDEX($C$4:$C$102,N540)))))</f>
        <v/>
      </c>
      <c r="P540" s="12">
        <f>IFERROR(MATCH(Data!X540,$F$4:$F$102,1),0)</f>
        <v/>
      </c>
      <c r="Q540" s="9">
        <f>IF(P540=0,Data!X540+$I$13,IF(P540&gt;=99,Data!X540+$I$14,INDEX($E$4:$E$102,P540)+(Data!X540-INDEX($F$4:$F$102,P540))/(INDEX($F$4:$F$102,P540+1)-INDEX($F$4:$F$102,P540))*(INDEX($E$4:$E$102,P540+1)-INDEX($E$4:$E$102,P540))))</f>
        <v/>
      </c>
      <c r="R540" s="12">
        <f>IFERROR(MATCH(Data!Y540,$F$4:$F$102,1),0)</f>
        <v/>
      </c>
      <c r="S540" s="9">
        <f>IF(R540=0,Data!Y540+$I$13,IF(R540&gt;=99,Data!Y540+$I$14,INDEX($E$4:$E$102,R540)+(Data!Y540-INDEX($F$4:$F$102,R540))/(INDEX($F$4:$F$102,R540+1)-INDEX($F$4:$F$102,R540))*(INDEX($E$4:$E$102,R540+1)-INDEX($E$4:$E$102,R540))))</f>
        <v/>
      </c>
    </row>
    <row r="541">
      <c r="K541" s="14">
        <f>Data!A541</f>
        <v/>
      </c>
      <c r="L541" s="12">
        <f>IF(Occurrence!J541&lt;=0,-1,IFERROR(MATCH(Occurrence!J541,$D$4:$D$102,1),0))</f>
        <v/>
      </c>
      <c r="M541" s="9">
        <f>IF(L541&lt;0,0,IF(L541=0,Occurrence!J541*$I$11,IF(L541&gt;=99,Occurrence!J541*$I$12,INDEX($C$4:$C$102,L541)+(Occurrence!J541-INDEX($D$4:$D$102,L541))/(INDEX($D$4:$D$102,L541+1)-INDEX($D$4:$D$102,L541))*(INDEX($C$4:$C$102,L541+1)-INDEX($C$4:$C$102,L541)))))</f>
        <v/>
      </c>
      <c r="N541" s="12">
        <f>IF(Occurrence!K541&lt;=0,-1,IFERROR(MATCH(Occurrence!K541,$D$4:$D$102,1),0))</f>
        <v/>
      </c>
      <c r="O541" s="9">
        <f>IF(N541&lt;0,0,IF(N541=0,Occurrence!K541*$I$11,IF(N541&gt;=99,Occurrence!K541*$I$12,INDEX($C$4:$C$102,N541)+(Occurrence!K541-INDEX($D$4:$D$102,N541))/(INDEX($D$4:$D$102,N541+1)-INDEX($D$4:$D$102,N541))*(INDEX($C$4:$C$102,N541+1)-INDEX($C$4:$C$102,N541)))))</f>
        <v/>
      </c>
      <c r="P541" s="12">
        <f>IFERROR(MATCH(Data!X541,$F$4:$F$102,1),0)</f>
        <v/>
      </c>
      <c r="Q541" s="9">
        <f>IF(P541=0,Data!X541+$I$13,IF(P541&gt;=99,Data!X541+$I$14,INDEX($E$4:$E$102,P541)+(Data!X541-INDEX($F$4:$F$102,P541))/(INDEX($F$4:$F$102,P541+1)-INDEX($F$4:$F$102,P541))*(INDEX($E$4:$E$102,P541+1)-INDEX($E$4:$E$102,P541))))</f>
        <v/>
      </c>
      <c r="R541" s="12">
        <f>IFERROR(MATCH(Data!Y541,$F$4:$F$102,1),0)</f>
        <v/>
      </c>
      <c r="S541" s="9">
        <f>IF(R541=0,Data!Y541+$I$13,IF(R541&gt;=99,Data!Y541+$I$14,INDEX($E$4:$E$102,R541)+(Data!Y541-INDEX($F$4:$F$102,R541))/(INDEX($F$4:$F$102,R541+1)-INDEX($F$4:$F$102,R541))*(INDEX($E$4:$E$102,R541+1)-INDEX($E$4:$E$102,R541))))</f>
        <v/>
      </c>
    </row>
    <row r="542">
      <c r="K542" s="14">
        <f>Data!A542</f>
        <v/>
      </c>
      <c r="L542" s="12">
        <f>IF(Occurrence!J542&lt;=0,-1,IFERROR(MATCH(Occurrence!J542,$D$4:$D$102,1),0))</f>
        <v/>
      </c>
      <c r="M542" s="9">
        <f>IF(L542&lt;0,0,IF(L542=0,Occurrence!J542*$I$11,IF(L542&gt;=99,Occurrence!J542*$I$12,INDEX($C$4:$C$102,L542)+(Occurrence!J542-INDEX($D$4:$D$102,L542))/(INDEX($D$4:$D$102,L542+1)-INDEX($D$4:$D$102,L542))*(INDEX($C$4:$C$102,L542+1)-INDEX($C$4:$C$102,L542)))))</f>
        <v/>
      </c>
      <c r="N542" s="12">
        <f>IF(Occurrence!K542&lt;=0,-1,IFERROR(MATCH(Occurrence!K542,$D$4:$D$102,1),0))</f>
        <v/>
      </c>
      <c r="O542" s="9">
        <f>IF(N542&lt;0,0,IF(N542=0,Occurrence!K542*$I$11,IF(N542&gt;=99,Occurrence!K542*$I$12,INDEX($C$4:$C$102,N542)+(Occurrence!K542-INDEX($D$4:$D$102,N542))/(INDEX($D$4:$D$102,N542+1)-INDEX($D$4:$D$102,N542))*(INDEX($C$4:$C$102,N542+1)-INDEX($C$4:$C$102,N542)))))</f>
        <v/>
      </c>
      <c r="P542" s="12">
        <f>IFERROR(MATCH(Data!X542,$F$4:$F$102,1),0)</f>
        <v/>
      </c>
      <c r="Q542" s="9">
        <f>IF(P542=0,Data!X542+$I$13,IF(P542&gt;=99,Data!X542+$I$14,INDEX($E$4:$E$102,P542)+(Data!X542-INDEX($F$4:$F$102,P542))/(INDEX($F$4:$F$102,P542+1)-INDEX($F$4:$F$102,P542))*(INDEX($E$4:$E$102,P542+1)-INDEX($E$4:$E$102,P542))))</f>
        <v/>
      </c>
      <c r="R542" s="12">
        <f>IFERROR(MATCH(Data!Y542,$F$4:$F$102,1),0)</f>
        <v/>
      </c>
      <c r="S542" s="9">
        <f>IF(R542=0,Data!Y542+$I$13,IF(R542&gt;=99,Data!Y542+$I$14,INDEX($E$4:$E$102,R542)+(Data!Y542-INDEX($F$4:$F$102,R542))/(INDEX($F$4:$F$102,R542+1)-INDEX($F$4:$F$102,R542))*(INDEX($E$4:$E$102,R542+1)-INDEX($E$4:$E$102,R542))))</f>
        <v/>
      </c>
    </row>
    <row r="543">
      <c r="K543" s="14">
        <f>Data!A543</f>
        <v/>
      </c>
      <c r="L543" s="12">
        <f>IF(Occurrence!J543&lt;=0,-1,IFERROR(MATCH(Occurrence!J543,$D$4:$D$102,1),0))</f>
        <v/>
      </c>
      <c r="M543" s="9">
        <f>IF(L543&lt;0,0,IF(L543=0,Occurrence!J543*$I$11,IF(L543&gt;=99,Occurrence!J543*$I$12,INDEX($C$4:$C$102,L543)+(Occurrence!J543-INDEX($D$4:$D$102,L543))/(INDEX($D$4:$D$102,L543+1)-INDEX($D$4:$D$102,L543))*(INDEX($C$4:$C$102,L543+1)-INDEX($C$4:$C$102,L543)))))</f>
        <v/>
      </c>
      <c r="N543" s="12">
        <f>IF(Occurrence!K543&lt;=0,-1,IFERROR(MATCH(Occurrence!K543,$D$4:$D$102,1),0))</f>
        <v/>
      </c>
      <c r="O543" s="9">
        <f>IF(N543&lt;0,0,IF(N543=0,Occurrence!K543*$I$11,IF(N543&gt;=99,Occurrence!K543*$I$12,INDEX($C$4:$C$102,N543)+(Occurrence!K543-INDEX($D$4:$D$102,N543))/(INDEX($D$4:$D$102,N543+1)-INDEX($D$4:$D$102,N543))*(INDEX($C$4:$C$102,N543+1)-INDEX($C$4:$C$102,N543)))))</f>
        <v/>
      </c>
      <c r="P543" s="12">
        <f>IFERROR(MATCH(Data!X543,$F$4:$F$102,1),0)</f>
        <v/>
      </c>
      <c r="Q543" s="9">
        <f>IF(P543=0,Data!X543+$I$13,IF(P543&gt;=99,Data!X543+$I$14,INDEX($E$4:$E$102,P543)+(Data!X543-INDEX($F$4:$F$102,P543))/(INDEX($F$4:$F$102,P543+1)-INDEX($F$4:$F$102,P543))*(INDEX($E$4:$E$102,P543+1)-INDEX($E$4:$E$102,P543))))</f>
        <v/>
      </c>
      <c r="R543" s="12">
        <f>IFERROR(MATCH(Data!Y543,$F$4:$F$102,1),0)</f>
        <v/>
      </c>
      <c r="S543" s="9">
        <f>IF(R543=0,Data!Y543+$I$13,IF(R543&gt;=99,Data!Y543+$I$14,INDEX($E$4:$E$102,R543)+(Data!Y543-INDEX($F$4:$F$102,R543))/(INDEX($F$4:$F$102,R543+1)-INDEX($F$4:$F$102,R543))*(INDEX($E$4:$E$102,R543+1)-INDEX($E$4:$E$102,R543))))</f>
        <v/>
      </c>
    </row>
    <row r="544">
      <c r="K544" s="14">
        <f>Data!A544</f>
        <v/>
      </c>
      <c r="L544" s="12">
        <f>IF(Occurrence!J544&lt;=0,-1,IFERROR(MATCH(Occurrence!J544,$D$4:$D$102,1),0))</f>
        <v/>
      </c>
      <c r="M544" s="9">
        <f>IF(L544&lt;0,0,IF(L544=0,Occurrence!J544*$I$11,IF(L544&gt;=99,Occurrence!J544*$I$12,INDEX($C$4:$C$102,L544)+(Occurrence!J544-INDEX($D$4:$D$102,L544))/(INDEX($D$4:$D$102,L544+1)-INDEX($D$4:$D$102,L544))*(INDEX($C$4:$C$102,L544+1)-INDEX($C$4:$C$102,L544)))))</f>
        <v/>
      </c>
      <c r="N544" s="12">
        <f>IF(Occurrence!K544&lt;=0,-1,IFERROR(MATCH(Occurrence!K544,$D$4:$D$102,1),0))</f>
        <v/>
      </c>
      <c r="O544" s="9">
        <f>IF(N544&lt;0,0,IF(N544=0,Occurrence!K544*$I$11,IF(N544&gt;=99,Occurrence!K544*$I$12,INDEX($C$4:$C$102,N544)+(Occurrence!K544-INDEX($D$4:$D$102,N544))/(INDEX($D$4:$D$102,N544+1)-INDEX($D$4:$D$102,N544))*(INDEX($C$4:$C$102,N544+1)-INDEX($C$4:$C$102,N544)))))</f>
        <v/>
      </c>
      <c r="P544" s="12">
        <f>IFERROR(MATCH(Data!X544,$F$4:$F$102,1),0)</f>
        <v/>
      </c>
      <c r="Q544" s="9">
        <f>IF(P544=0,Data!X544+$I$13,IF(P544&gt;=99,Data!X544+$I$14,INDEX($E$4:$E$102,P544)+(Data!X544-INDEX($F$4:$F$102,P544))/(INDEX($F$4:$F$102,P544+1)-INDEX($F$4:$F$102,P544))*(INDEX($E$4:$E$102,P544+1)-INDEX($E$4:$E$102,P544))))</f>
        <v/>
      </c>
      <c r="R544" s="12">
        <f>IFERROR(MATCH(Data!Y544,$F$4:$F$102,1),0)</f>
        <v/>
      </c>
      <c r="S544" s="9">
        <f>IF(R544=0,Data!Y544+$I$13,IF(R544&gt;=99,Data!Y544+$I$14,INDEX($E$4:$E$102,R544)+(Data!Y544-INDEX($F$4:$F$102,R544))/(INDEX($F$4:$F$102,R544+1)-INDEX($F$4:$F$102,R544))*(INDEX($E$4:$E$102,R544+1)-INDEX($E$4:$E$102,R544))))</f>
        <v/>
      </c>
    </row>
    <row r="545">
      <c r="K545" s="14">
        <f>Data!A545</f>
        <v/>
      </c>
      <c r="L545" s="12">
        <f>IF(Occurrence!J545&lt;=0,-1,IFERROR(MATCH(Occurrence!J545,$D$4:$D$102,1),0))</f>
        <v/>
      </c>
      <c r="M545" s="9">
        <f>IF(L545&lt;0,0,IF(L545=0,Occurrence!J545*$I$11,IF(L545&gt;=99,Occurrence!J545*$I$12,INDEX($C$4:$C$102,L545)+(Occurrence!J545-INDEX($D$4:$D$102,L545))/(INDEX($D$4:$D$102,L545+1)-INDEX($D$4:$D$102,L545))*(INDEX($C$4:$C$102,L545+1)-INDEX($C$4:$C$102,L545)))))</f>
        <v/>
      </c>
      <c r="N545" s="12">
        <f>IF(Occurrence!K545&lt;=0,-1,IFERROR(MATCH(Occurrence!K545,$D$4:$D$102,1),0))</f>
        <v/>
      </c>
      <c r="O545" s="9">
        <f>IF(N545&lt;0,0,IF(N545=0,Occurrence!K545*$I$11,IF(N545&gt;=99,Occurrence!K545*$I$12,INDEX($C$4:$C$102,N545)+(Occurrence!K545-INDEX($D$4:$D$102,N545))/(INDEX($D$4:$D$102,N545+1)-INDEX($D$4:$D$102,N545))*(INDEX($C$4:$C$102,N545+1)-INDEX($C$4:$C$102,N545)))))</f>
        <v/>
      </c>
      <c r="P545" s="12">
        <f>IFERROR(MATCH(Data!X545,$F$4:$F$102,1),0)</f>
        <v/>
      </c>
      <c r="Q545" s="9">
        <f>IF(P545=0,Data!X545+$I$13,IF(P545&gt;=99,Data!X545+$I$14,INDEX($E$4:$E$102,P545)+(Data!X545-INDEX($F$4:$F$102,P545))/(INDEX($F$4:$F$102,P545+1)-INDEX($F$4:$F$102,P545))*(INDEX($E$4:$E$102,P545+1)-INDEX($E$4:$E$102,P545))))</f>
        <v/>
      </c>
      <c r="R545" s="12">
        <f>IFERROR(MATCH(Data!Y545,$F$4:$F$102,1),0)</f>
        <v/>
      </c>
      <c r="S545" s="9">
        <f>IF(R545=0,Data!Y545+$I$13,IF(R545&gt;=99,Data!Y545+$I$14,INDEX($E$4:$E$102,R545)+(Data!Y545-INDEX($F$4:$F$102,R545))/(INDEX($F$4:$F$102,R545+1)-INDEX($F$4:$F$102,R545))*(INDEX($E$4:$E$102,R545+1)-INDEX($E$4:$E$102,R545))))</f>
        <v/>
      </c>
    </row>
    <row r="546">
      <c r="K546" s="14">
        <f>Data!A546</f>
        <v/>
      </c>
      <c r="L546" s="12">
        <f>IF(Occurrence!J546&lt;=0,-1,IFERROR(MATCH(Occurrence!J546,$D$4:$D$102,1),0))</f>
        <v/>
      </c>
      <c r="M546" s="9">
        <f>IF(L546&lt;0,0,IF(L546=0,Occurrence!J546*$I$11,IF(L546&gt;=99,Occurrence!J546*$I$12,INDEX($C$4:$C$102,L546)+(Occurrence!J546-INDEX($D$4:$D$102,L546))/(INDEX($D$4:$D$102,L546+1)-INDEX($D$4:$D$102,L546))*(INDEX($C$4:$C$102,L546+1)-INDEX($C$4:$C$102,L546)))))</f>
        <v/>
      </c>
      <c r="N546" s="12">
        <f>IF(Occurrence!K546&lt;=0,-1,IFERROR(MATCH(Occurrence!K546,$D$4:$D$102,1),0))</f>
        <v/>
      </c>
      <c r="O546" s="9">
        <f>IF(N546&lt;0,0,IF(N546=0,Occurrence!K546*$I$11,IF(N546&gt;=99,Occurrence!K546*$I$12,INDEX($C$4:$C$102,N546)+(Occurrence!K546-INDEX($D$4:$D$102,N546))/(INDEX($D$4:$D$102,N546+1)-INDEX($D$4:$D$102,N546))*(INDEX($C$4:$C$102,N546+1)-INDEX($C$4:$C$102,N546)))))</f>
        <v/>
      </c>
      <c r="P546" s="12">
        <f>IFERROR(MATCH(Data!X546,$F$4:$F$102,1),0)</f>
        <v/>
      </c>
      <c r="Q546" s="9">
        <f>IF(P546=0,Data!X546+$I$13,IF(P546&gt;=99,Data!X546+$I$14,INDEX($E$4:$E$102,P546)+(Data!X546-INDEX($F$4:$F$102,P546))/(INDEX($F$4:$F$102,P546+1)-INDEX($F$4:$F$102,P546))*(INDEX($E$4:$E$102,P546+1)-INDEX($E$4:$E$102,P546))))</f>
        <v/>
      </c>
      <c r="R546" s="12">
        <f>IFERROR(MATCH(Data!Y546,$F$4:$F$102,1),0)</f>
        <v/>
      </c>
      <c r="S546" s="9">
        <f>IF(R546=0,Data!Y546+$I$13,IF(R546&gt;=99,Data!Y546+$I$14,INDEX($E$4:$E$102,R546)+(Data!Y546-INDEX($F$4:$F$102,R546))/(INDEX($F$4:$F$102,R546+1)-INDEX($F$4:$F$102,R546))*(INDEX($E$4:$E$102,R546+1)-INDEX($E$4:$E$102,R546))))</f>
        <v/>
      </c>
    </row>
    <row r="547">
      <c r="K547" s="14">
        <f>Data!A547</f>
        <v/>
      </c>
      <c r="L547" s="12">
        <f>IF(Occurrence!J547&lt;=0,-1,IFERROR(MATCH(Occurrence!J547,$D$4:$D$102,1),0))</f>
        <v/>
      </c>
      <c r="M547" s="9">
        <f>IF(L547&lt;0,0,IF(L547=0,Occurrence!J547*$I$11,IF(L547&gt;=99,Occurrence!J547*$I$12,INDEX($C$4:$C$102,L547)+(Occurrence!J547-INDEX($D$4:$D$102,L547))/(INDEX($D$4:$D$102,L547+1)-INDEX($D$4:$D$102,L547))*(INDEX($C$4:$C$102,L547+1)-INDEX($C$4:$C$102,L547)))))</f>
        <v/>
      </c>
      <c r="N547" s="12">
        <f>IF(Occurrence!K547&lt;=0,-1,IFERROR(MATCH(Occurrence!K547,$D$4:$D$102,1),0))</f>
        <v/>
      </c>
      <c r="O547" s="9">
        <f>IF(N547&lt;0,0,IF(N547=0,Occurrence!K547*$I$11,IF(N547&gt;=99,Occurrence!K547*$I$12,INDEX($C$4:$C$102,N547)+(Occurrence!K547-INDEX($D$4:$D$102,N547))/(INDEX($D$4:$D$102,N547+1)-INDEX($D$4:$D$102,N547))*(INDEX($C$4:$C$102,N547+1)-INDEX($C$4:$C$102,N547)))))</f>
        <v/>
      </c>
      <c r="P547" s="12">
        <f>IFERROR(MATCH(Data!X547,$F$4:$F$102,1),0)</f>
        <v/>
      </c>
      <c r="Q547" s="9">
        <f>IF(P547=0,Data!X547+$I$13,IF(P547&gt;=99,Data!X547+$I$14,INDEX($E$4:$E$102,P547)+(Data!X547-INDEX($F$4:$F$102,P547))/(INDEX($F$4:$F$102,P547+1)-INDEX($F$4:$F$102,P547))*(INDEX($E$4:$E$102,P547+1)-INDEX($E$4:$E$102,P547))))</f>
        <v/>
      </c>
      <c r="R547" s="12">
        <f>IFERROR(MATCH(Data!Y547,$F$4:$F$102,1),0)</f>
        <v/>
      </c>
      <c r="S547" s="9">
        <f>IF(R547=0,Data!Y547+$I$13,IF(R547&gt;=99,Data!Y547+$I$14,INDEX($E$4:$E$102,R547)+(Data!Y547-INDEX($F$4:$F$102,R547))/(INDEX($F$4:$F$102,R547+1)-INDEX($F$4:$F$102,R547))*(INDEX($E$4:$E$102,R547+1)-INDEX($E$4:$E$102,R547))))</f>
        <v/>
      </c>
    </row>
    <row r="548">
      <c r="K548" s="14">
        <f>Data!A548</f>
        <v/>
      </c>
      <c r="L548" s="12">
        <f>IF(Occurrence!J548&lt;=0,-1,IFERROR(MATCH(Occurrence!J548,$D$4:$D$102,1),0))</f>
        <v/>
      </c>
      <c r="M548" s="9">
        <f>IF(L548&lt;0,0,IF(L548=0,Occurrence!J548*$I$11,IF(L548&gt;=99,Occurrence!J548*$I$12,INDEX($C$4:$C$102,L548)+(Occurrence!J548-INDEX($D$4:$D$102,L548))/(INDEX($D$4:$D$102,L548+1)-INDEX($D$4:$D$102,L548))*(INDEX($C$4:$C$102,L548+1)-INDEX($C$4:$C$102,L548)))))</f>
        <v/>
      </c>
      <c r="N548" s="12">
        <f>IF(Occurrence!K548&lt;=0,-1,IFERROR(MATCH(Occurrence!K548,$D$4:$D$102,1),0))</f>
        <v/>
      </c>
      <c r="O548" s="9">
        <f>IF(N548&lt;0,0,IF(N548=0,Occurrence!K548*$I$11,IF(N548&gt;=99,Occurrence!K548*$I$12,INDEX($C$4:$C$102,N548)+(Occurrence!K548-INDEX($D$4:$D$102,N548))/(INDEX($D$4:$D$102,N548+1)-INDEX($D$4:$D$102,N548))*(INDEX($C$4:$C$102,N548+1)-INDEX($C$4:$C$102,N548)))))</f>
        <v/>
      </c>
      <c r="P548" s="12">
        <f>IFERROR(MATCH(Data!X548,$F$4:$F$102,1),0)</f>
        <v/>
      </c>
      <c r="Q548" s="9">
        <f>IF(P548=0,Data!X548+$I$13,IF(P548&gt;=99,Data!X548+$I$14,INDEX($E$4:$E$102,P548)+(Data!X548-INDEX($F$4:$F$102,P548))/(INDEX($F$4:$F$102,P548+1)-INDEX($F$4:$F$102,P548))*(INDEX($E$4:$E$102,P548+1)-INDEX($E$4:$E$102,P548))))</f>
        <v/>
      </c>
      <c r="R548" s="12">
        <f>IFERROR(MATCH(Data!Y548,$F$4:$F$102,1),0)</f>
        <v/>
      </c>
      <c r="S548" s="9">
        <f>IF(R548=0,Data!Y548+$I$13,IF(R548&gt;=99,Data!Y548+$I$14,INDEX($E$4:$E$102,R548)+(Data!Y548-INDEX($F$4:$F$102,R548))/(INDEX($F$4:$F$102,R548+1)-INDEX($F$4:$F$102,R548))*(INDEX($E$4:$E$102,R548+1)-INDEX($E$4:$E$102,R548))))</f>
        <v/>
      </c>
    </row>
    <row r="549">
      <c r="K549" s="14">
        <f>Data!A549</f>
        <v/>
      </c>
      <c r="L549" s="12">
        <f>IF(Occurrence!J549&lt;=0,-1,IFERROR(MATCH(Occurrence!J549,$D$4:$D$102,1),0))</f>
        <v/>
      </c>
      <c r="M549" s="9">
        <f>IF(L549&lt;0,0,IF(L549=0,Occurrence!J549*$I$11,IF(L549&gt;=99,Occurrence!J549*$I$12,INDEX($C$4:$C$102,L549)+(Occurrence!J549-INDEX($D$4:$D$102,L549))/(INDEX($D$4:$D$102,L549+1)-INDEX($D$4:$D$102,L549))*(INDEX($C$4:$C$102,L549+1)-INDEX($C$4:$C$102,L549)))))</f>
        <v/>
      </c>
      <c r="N549" s="12">
        <f>IF(Occurrence!K549&lt;=0,-1,IFERROR(MATCH(Occurrence!K549,$D$4:$D$102,1),0))</f>
        <v/>
      </c>
      <c r="O549" s="9">
        <f>IF(N549&lt;0,0,IF(N549=0,Occurrence!K549*$I$11,IF(N549&gt;=99,Occurrence!K549*$I$12,INDEX($C$4:$C$102,N549)+(Occurrence!K549-INDEX($D$4:$D$102,N549))/(INDEX($D$4:$D$102,N549+1)-INDEX($D$4:$D$102,N549))*(INDEX($C$4:$C$102,N549+1)-INDEX($C$4:$C$102,N549)))))</f>
        <v/>
      </c>
      <c r="P549" s="12">
        <f>IFERROR(MATCH(Data!X549,$F$4:$F$102,1),0)</f>
        <v/>
      </c>
      <c r="Q549" s="9">
        <f>IF(P549=0,Data!X549+$I$13,IF(P549&gt;=99,Data!X549+$I$14,INDEX($E$4:$E$102,P549)+(Data!X549-INDEX($F$4:$F$102,P549))/(INDEX($F$4:$F$102,P549+1)-INDEX($F$4:$F$102,P549))*(INDEX($E$4:$E$102,P549+1)-INDEX($E$4:$E$102,P549))))</f>
        <v/>
      </c>
      <c r="R549" s="12">
        <f>IFERROR(MATCH(Data!Y549,$F$4:$F$102,1),0)</f>
        <v/>
      </c>
      <c r="S549" s="9">
        <f>IF(R549=0,Data!Y549+$I$13,IF(R549&gt;=99,Data!Y549+$I$14,INDEX($E$4:$E$102,R549)+(Data!Y549-INDEX($F$4:$F$102,R549))/(INDEX($F$4:$F$102,R549+1)-INDEX($F$4:$F$102,R549))*(INDEX($E$4:$E$102,R549+1)-INDEX($E$4:$E$102,R549))))</f>
        <v/>
      </c>
    </row>
    <row r="550">
      <c r="K550" s="14">
        <f>Data!A550</f>
        <v/>
      </c>
      <c r="L550" s="12">
        <f>IF(Occurrence!J550&lt;=0,-1,IFERROR(MATCH(Occurrence!J550,$D$4:$D$102,1),0))</f>
        <v/>
      </c>
      <c r="M550" s="9">
        <f>IF(L550&lt;0,0,IF(L550=0,Occurrence!J550*$I$11,IF(L550&gt;=99,Occurrence!J550*$I$12,INDEX($C$4:$C$102,L550)+(Occurrence!J550-INDEX($D$4:$D$102,L550))/(INDEX($D$4:$D$102,L550+1)-INDEX($D$4:$D$102,L550))*(INDEX($C$4:$C$102,L550+1)-INDEX($C$4:$C$102,L550)))))</f>
        <v/>
      </c>
      <c r="N550" s="12">
        <f>IF(Occurrence!K550&lt;=0,-1,IFERROR(MATCH(Occurrence!K550,$D$4:$D$102,1),0))</f>
        <v/>
      </c>
      <c r="O550" s="9">
        <f>IF(N550&lt;0,0,IF(N550=0,Occurrence!K550*$I$11,IF(N550&gt;=99,Occurrence!K550*$I$12,INDEX($C$4:$C$102,N550)+(Occurrence!K550-INDEX($D$4:$D$102,N550))/(INDEX($D$4:$D$102,N550+1)-INDEX($D$4:$D$102,N550))*(INDEX($C$4:$C$102,N550+1)-INDEX($C$4:$C$102,N550)))))</f>
        <v/>
      </c>
      <c r="P550" s="12">
        <f>IFERROR(MATCH(Data!X550,$F$4:$F$102,1),0)</f>
        <v/>
      </c>
      <c r="Q550" s="9">
        <f>IF(P550=0,Data!X550+$I$13,IF(P550&gt;=99,Data!X550+$I$14,INDEX($E$4:$E$102,P550)+(Data!X550-INDEX($F$4:$F$102,P550))/(INDEX($F$4:$F$102,P550+1)-INDEX($F$4:$F$102,P550))*(INDEX($E$4:$E$102,P550+1)-INDEX($E$4:$E$102,P550))))</f>
        <v/>
      </c>
      <c r="R550" s="12">
        <f>IFERROR(MATCH(Data!Y550,$F$4:$F$102,1),0)</f>
        <v/>
      </c>
      <c r="S550" s="9">
        <f>IF(R550=0,Data!Y550+$I$13,IF(R550&gt;=99,Data!Y550+$I$14,INDEX($E$4:$E$102,R550)+(Data!Y550-INDEX($F$4:$F$102,R550))/(INDEX($F$4:$F$102,R550+1)-INDEX($F$4:$F$102,R550))*(INDEX($E$4:$E$102,R550+1)-INDEX($E$4:$E$102,R550))))</f>
        <v/>
      </c>
    </row>
    <row r="551">
      <c r="K551" s="14">
        <f>Data!A551</f>
        <v/>
      </c>
      <c r="L551" s="12">
        <f>IF(Occurrence!J551&lt;=0,-1,IFERROR(MATCH(Occurrence!J551,$D$4:$D$102,1),0))</f>
        <v/>
      </c>
      <c r="M551" s="9">
        <f>IF(L551&lt;0,0,IF(L551=0,Occurrence!J551*$I$11,IF(L551&gt;=99,Occurrence!J551*$I$12,INDEX($C$4:$C$102,L551)+(Occurrence!J551-INDEX($D$4:$D$102,L551))/(INDEX($D$4:$D$102,L551+1)-INDEX($D$4:$D$102,L551))*(INDEX($C$4:$C$102,L551+1)-INDEX($C$4:$C$102,L551)))))</f>
        <v/>
      </c>
      <c r="N551" s="12">
        <f>IF(Occurrence!K551&lt;=0,-1,IFERROR(MATCH(Occurrence!K551,$D$4:$D$102,1),0))</f>
        <v/>
      </c>
      <c r="O551" s="9">
        <f>IF(N551&lt;0,0,IF(N551=0,Occurrence!K551*$I$11,IF(N551&gt;=99,Occurrence!K551*$I$12,INDEX($C$4:$C$102,N551)+(Occurrence!K551-INDEX($D$4:$D$102,N551))/(INDEX($D$4:$D$102,N551+1)-INDEX($D$4:$D$102,N551))*(INDEX($C$4:$C$102,N551+1)-INDEX($C$4:$C$102,N551)))))</f>
        <v/>
      </c>
      <c r="P551" s="12">
        <f>IFERROR(MATCH(Data!X551,$F$4:$F$102,1),0)</f>
        <v/>
      </c>
      <c r="Q551" s="9">
        <f>IF(P551=0,Data!X551+$I$13,IF(P551&gt;=99,Data!X551+$I$14,INDEX($E$4:$E$102,P551)+(Data!X551-INDEX($F$4:$F$102,P551))/(INDEX($F$4:$F$102,P551+1)-INDEX($F$4:$F$102,P551))*(INDEX($E$4:$E$102,P551+1)-INDEX($E$4:$E$102,P551))))</f>
        <v/>
      </c>
      <c r="R551" s="12">
        <f>IFERROR(MATCH(Data!Y551,$F$4:$F$102,1),0)</f>
        <v/>
      </c>
      <c r="S551" s="9">
        <f>IF(R551=0,Data!Y551+$I$13,IF(R551&gt;=99,Data!Y551+$I$14,INDEX($E$4:$E$102,R551)+(Data!Y551-INDEX($F$4:$F$102,R551))/(INDEX($F$4:$F$102,R551+1)-INDEX($F$4:$F$102,R551))*(INDEX($E$4:$E$102,R551+1)-INDEX($E$4:$E$102,R551))))</f>
        <v/>
      </c>
    </row>
    <row r="552">
      <c r="K552" s="14">
        <f>Data!A552</f>
        <v/>
      </c>
      <c r="L552" s="12">
        <f>IF(Occurrence!J552&lt;=0,-1,IFERROR(MATCH(Occurrence!J552,$D$4:$D$102,1),0))</f>
        <v/>
      </c>
      <c r="M552" s="9">
        <f>IF(L552&lt;0,0,IF(L552=0,Occurrence!J552*$I$11,IF(L552&gt;=99,Occurrence!J552*$I$12,INDEX($C$4:$C$102,L552)+(Occurrence!J552-INDEX($D$4:$D$102,L552))/(INDEX($D$4:$D$102,L552+1)-INDEX($D$4:$D$102,L552))*(INDEX($C$4:$C$102,L552+1)-INDEX($C$4:$C$102,L552)))))</f>
        <v/>
      </c>
      <c r="N552" s="12">
        <f>IF(Occurrence!K552&lt;=0,-1,IFERROR(MATCH(Occurrence!K552,$D$4:$D$102,1),0))</f>
        <v/>
      </c>
      <c r="O552" s="9">
        <f>IF(N552&lt;0,0,IF(N552=0,Occurrence!K552*$I$11,IF(N552&gt;=99,Occurrence!K552*$I$12,INDEX($C$4:$C$102,N552)+(Occurrence!K552-INDEX($D$4:$D$102,N552))/(INDEX($D$4:$D$102,N552+1)-INDEX($D$4:$D$102,N552))*(INDEX($C$4:$C$102,N552+1)-INDEX($C$4:$C$102,N552)))))</f>
        <v/>
      </c>
      <c r="P552" s="12">
        <f>IFERROR(MATCH(Data!X552,$F$4:$F$102,1),0)</f>
        <v/>
      </c>
      <c r="Q552" s="9">
        <f>IF(P552=0,Data!X552+$I$13,IF(P552&gt;=99,Data!X552+$I$14,INDEX($E$4:$E$102,P552)+(Data!X552-INDEX($F$4:$F$102,P552))/(INDEX($F$4:$F$102,P552+1)-INDEX($F$4:$F$102,P552))*(INDEX($E$4:$E$102,P552+1)-INDEX($E$4:$E$102,P552))))</f>
        <v/>
      </c>
      <c r="R552" s="12">
        <f>IFERROR(MATCH(Data!Y552,$F$4:$F$102,1),0)</f>
        <v/>
      </c>
      <c r="S552" s="9">
        <f>IF(R552=0,Data!Y552+$I$13,IF(R552&gt;=99,Data!Y552+$I$14,INDEX($E$4:$E$102,R552)+(Data!Y552-INDEX($F$4:$F$102,R552))/(INDEX($F$4:$F$102,R552+1)-INDEX($F$4:$F$102,R552))*(INDEX($E$4:$E$102,R552+1)-INDEX($E$4:$E$102,R552))))</f>
        <v/>
      </c>
    </row>
    <row r="553">
      <c r="K553" s="14">
        <f>Data!A553</f>
        <v/>
      </c>
      <c r="L553" s="12">
        <f>IF(Occurrence!J553&lt;=0,-1,IFERROR(MATCH(Occurrence!J553,$D$4:$D$102,1),0))</f>
        <v/>
      </c>
      <c r="M553" s="9">
        <f>IF(L553&lt;0,0,IF(L553=0,Occurrence!J553*$I$11,IF(L553&gt;=99,Occurrence!J553*$I$12,INDEX($C$4:$C$102,L553)+(Occurrence!J553-INDEX($D$4:$D$102,L553))/(INDEX($D$4:$D$102,L553+1)-INDEX($D$4:$D$102,L553))*(INDEX($C$4:$C$102,L553+1)-INDEX($C$4:$C$102,L553)))))</f>
        <v/>
      </c>
      <c r="N553" s="12">
        <f>IF(Occurrence!K553&lt;=0,-1,IFERROR(MATCH(Occurrence!K553,$D$4:$D$102,1),0))</f>
        <v/>
      </c>
      <c r="O553" s="9">
        <f>IF(N553&lt;0,0,IF(N553=0,Occurrence!K553*$I$11,IF(N553&gt;=99,Occurrence!K553*$I$12,INDEX($C$4:$C$102,N553)+(Occurrence!K553-INDEX($D$4:$D$102,N553))/(INDEX($D$4:$D$102,N553+1)-INDEX($D$4:$D$102,N553))*(INDEX($C$4:$C$102,N553+1)-INDEX($C$4:$C$102,N553)))))</f>
        <v/>
      </c>
      <c r="P553" s="12">
        <f>IFERROR(MATCH(Data!X553,$F$4:$F$102,1),0)</f>
        <v/>
      </c>
      <c r="Q553" s="9">
        <f>IF(P553=0,Data!X553+$I$13,IF(P553&gt;=99,Data!X553+$I$14,INDEX($E$4:$E$102,P553)+(Data!X553-INDEX($F$4:$F$102,P553))/(INDEX($F$4:$F$102,P553+1)-INDEX($F$4:$F$102,P553))*(INDEX($E$4:$E$102,P553+1)-INDEX($E$4:$E$102,P553))))</f>
        <v/>
      </c>
      <c r="R553" s="12">
        <f>IFERROR(MATCH(Data!Y553,$F$4:$F$102,1),0)</f>
        <v/>
      </c>
      <c r="S553" s="9">
        <f>IF(R553=0,Data!Y553+$I$13,IF(R553&gt;=99,Data!Y553+$I$14,INDEX($E$4:$E$102,R553)+(Data!Y553-INDEX($F$4:$F$102,R553))/(INDEX($F$4:$F$102,R553+1)-INDEX($F$4:$F$102,R553))*(INDEX($E$4:$E$102,R553+1)-INDEX($E$4:$E$102,R553))))</f>
        <v/>
      </c>
    </row>
    <row r="554">
      <c r="K554" s="14">
        <f>Data!A554</f>
        <v/>
      </c>
      <c r="L554" s="12">
        <f>IF(Occurrence!J554&lt;=0,-1,IFERROR(MATCH(Occurrence!J554,$D$4:$D$102,1),0))</f>
        <v/>
      </c>
      <c r="M554" s="9">
        <f>IF(L554&lt;0,0,IF(L554=0,Occurrence!J554*$I$11,IF(L554&gt;=99,Occurrence!J554*$I$12,INDEX($C$4:$C$102,L554)+(Occurrence!J554-INDEX($D$4:$D$102,L554))/(INDEX($D$4:$D$102,L554+1)-INDEX($D$4:$D$102,L554))*(INDEX($C$4:$C$102,L554+1)-INDEX($C$4:$C$102,L554)))))</f>
        <v/>
      </c>
      <c r="N554" s="12">
        <f>IF(Occurrence!K554&lt;=0,-1,IFERROR(MATCH(Occurrence!K554,$D$4:$D$102,1),0))</f>
        <v/>
      </c>
      <c r="O554" s="9">
        <f>IF(N554&lt;0,0,IF(N554=0,Occurrence!K554*$I$11,IF(N554&gt;=99,Occurrence!K554*$I$12,INDEX($C$4:$C$102,N554)+(Occurrence!K554-INDEX($D$4:$D$102,N554))/(INDEX($D$4:$D$102,N554+1)-INDEX($D$4:$D$102,N554))*(INDEX($C$4:$C$102,N554+1)-INDEX($C$4:$C$102,N554)))))</f>
        <v/>
      </c>
      <c r="P554" s="12">
        <f>IFERROR(MATCH(Data!X554,$F$4:$F$102,1),0)</f>
        <v/>
      </c>
      <c r="Q554" s="9">
        <f>IF(P554=0,Data!X554+$I$13,IF(P554&gt;=99,Data!X554+$I$14,INDEX($E$4:$E$102,P554)+(Data!X554-INDEX($F$4:$F$102,P554))/(INDEX($F$4:$F$102,P554+1)-INDEX($F$4:$F$102,P554))*(INDEX($E$4:$E$102,P554+1)-INDEX($E$4:$E$102,P554))))</f>
        <v/>
      </c>
      <c r="R554" s="12">
        <f>IFERROR(MATCH(Data!Y554,$F$4:$F$102,1),0)</f>
        <v/>
      </c>
      <c r="S554" s="9">
        <f>IF(R554=0,Data!Y554+$I$13,IF(R554&gt;=99,Data!Y554+$I$14,INDEX($E$4:$E$102,R554)+(Data!Y554-INDEX($F$4:$F$102,R554))/(INDEX($F$4:$F$102,R554+1)-INDEX($F$4:$F$102,R554))*(INDEX($E$4:$E$102,R554+1)-INDEX($E$4:$E$102,R554))))</f>
        <v/>
      </c>
    </row>
    <row r="555">
      <c r="K555" s="14">
        <f>Data!A555</f>
        <v/>
      </c>
      <c r="L555" s="12">
        <f>IF(Occurrence!J555&lt;=0,-1,IFERROR(MATCH(Occurrence!J555,$D$4:$D$102,1),0))</f>
        <v/>
      </c>
      <c r="M555" s="9">
        <f>IF(L555&lt;0,0,IF(L555=0,Occurrence!J555*$I$11,IF(L555&gt;=99,Occurrence!J555*$I$12,INDEX($C$4:$C$102,L555)+(Occurrence!J555-INDEX($D$4:$D$102,L555))/(INDEX($D$4:$D$102,L555+1)-INDEX($D$4:$D$102,L555))*(INDEX($C$4:$C$102,L555+1)-INDEX($C$4:$C$102,L555)))))</f>
        <v/>
      </c>
      <c r="N555" s="12">
        <f>IF(Occurrence!K555&lt;=0,-1,IFERROR(MATCH(Occurrence!K555,$D$4:$D$102,1),0))</f>
        <v/>
      </c>
      <c r="O555" s="9">
        <f>IF(N555&lt;0,0,IF(N555=0,Occurrence!K555*$I$11,IF(N555&gt;=99,Occurrence!K555*$I$12,INDEX($C$4:$C$102,N555)+(Occurrence!K555-INDEX($D$4:$D$102,N555))/(INDEX($D$4:$D$102,N555+1)-INDEX($D$4:$D$102,N555))*(INDEX($C$4:$C$102,N555+1)-INDEX($C$4:$C$102,N555)))))</f>
        <v/>
      </c>
      <c r="P555" s="12">
        <f>IFERROR(MATCH(Data!X555,$F$4:$F$102,1),0)</f>
        <v/>
      </c>
      <c r="Q555" s="9">
        <f>IF(P555=0,Data!X555+$I$13,IF(P555&gt;=99,Data!X555+$I$14,INDEX($E$4:$E$102,P555)+(Data!X555-INDEX($F$4:$F$102,P555))/(INDEX($F$4:$F$102,P555+1)-INDEX($F$4:$F$102,P555))*(INDEX($E$4:$E$102,P555+1)-INDEX($E$4:$E$102,P555))))</f>
        <v/>
      </c>
      <c r="R555" s="12">
        <f>IFERROR(MATCH(Data!Y555,$F$4:$F$102,1),0)</f>
        <v/>
      </c>
      <c r="S555" s="9">
        <f>IF(R555=0,Data!Y555+$I$13,IF(R555&gt;=99,Data!Y555+$I$14,INDEX($E$4:$E$102,R555)+(Data!Y555-INDEX($F$4:$F$102,R555))/(INDEX($F$4:$F$102,R555+1)-INDEX($F$4:$F$102,R555))*(INDEX($E$4:$E$102,R555+1)-INDEX($E$4:$E$102,R555))))</f>
        <v/>
      </c>
    </row>
    <row r="556">
      <c r="K556" s="14">
        <f>Data!A556</f>
        <v/>
      </c>
      <c r="L556" s="12">
        <f>IF(Occurrence!J556&lt;=0,-1,IFERROR(MATCH(Occurrence!J556,$D$4:$D$102,1),0))</f>
        <v/>
      </c>
      <c r="M556" s="9">
        <f>IF(L556&lt;0,0,IF(L556=0,Occurrence!J556*$I$11,IF(L556&gt;=99,Occurrence!J556*$I$12,INDEX($C$4:$C$102,L556)+(Occurrence!J556-INDEX($D$4:$D$102,L556))/(INDEX($D$4:$D$102,L556+1)-INDEX($D$4:$D$102,L556))*(INDEX($C$4:$C$102,L556+1)-INDEX($C$4:$C$102,L556)))))</f>
        <v/>
      </c>
      <c r="N556" s="12">
        <f>IF(Occurrence!K556&lt;=0,-1,IFERROR(MATCH(Occurrence!K556,$D$4:$D$102,1),0))</f>
        <v/>
      </c>
      <c r="O556" s="9">
        <f>IF(N556&lt;0,0,IF(N556=0,Occurrence!K556*$I$11,IF(N556&gt;=99,Occurrence!K556*$I$12,INDEX($C$4:$C$102,N556)+(Occurrence!K556-INDEX($D$4:$D$102,N556))/(INDEX($D$4:$D$102,N556+1)-INDEX($D$4:$D$102,N556))*(INDEX($C$4:$C$102,N556+1)-INDEX($C$4:$C$102,N556)))))</f>
        <v/>
      </c>
      <c r="P556" s="12">
        <f>IFERROR(MATCH(Data!X556,$F$4:$F$102,1),0)</f>
        <v/>
      </c>
      <c r="Q556" s="9">
        <f>IF(P556=0,Data!X556+$I$13,IF(P556&gt;=99,Data!X556+$I$14,INDEX($E$4:$E$102,P556)+(Data!X556-INDEX($F$4:$F$102,P556))/(INDEX($F$4:$F$102,P556+1)-INDEX($F$4:$F$102,P556))*(INDEX($E$4:$E$102,P556+1)-INDEX($E$4:$E$102,P556))))</f>
        <v/>
      </c>
      <c r="R556" s="12">
        <f>IFERROR(MATCH(Data!Y556,$F$4:$F$102,1),0)</f>
        <v/>
      </c>
      <c r="S556" s="9">
        <f>IF(R556=0,Data!Y556+$I$13,IF(R556&gt;=99,Data!Y556+$I$14,INDEX($E$4:$E$102,R556)+(Data!Y556-INDEX($F$4:$F$102,R556))/(INDEX($F$4:$F$102,R556+1)-INDEX($F$4:$F$102,R556))*(INDEX($E$4:$E$102,R556+1)-INDEX($E$4:$E$102,R556))))</f>
        <v/>
      </c>
    </row>
    <row r="557">
      <c r="K557" s="14">
        <f>Data!A557</f>
        <v/>
      </c>
      <c r="L557" s="12">
        <f>IF(Occurrence!J557&lt;=0,-1,IFERROR(MATCH(Occurrence!J557,$D$4:$D$102,1),0))</f>
        <v/>
      </c>
      <c r="M557" s="9">
        <f>IF(L557&lt;0,0,IF(L557=0,Occurrence!J557*$I$11,IF(L557&gt;=99,Occurrence!J557*$I$12,INDEX($C$4:$C$102,L557)+(Occurrence!J557-INDEX($D$4:$D$102,L557))/(INDEX($D$4:$D$102,L557+1)-INDEX($D$4:$D$102,L557))*(INDEX($C$4:$C$102,L557+1)-INDEX($C$4:$C$102,L557)))))</f>
        <v/>
      </c>
      <c r="N557" s="12">
        <f>IF(Occurrence!K557&lt;=0,-1,IFERROR(MATCH(Occurrence!K557,$D$4:$D$102,1),0))</f>
        <v/>
      </c>
      <c r="O557" s="9">
        <f>IF(N557&lt;0,0,IF(N557=0,Occurrence!K557*$I$11,IF(N557&gt;=99,Occurrence!K557*$I$12,INDEX($C$4:$C$102,N557)+(Occurrence!K557-INDEX($D$4:$D$102,N557))/(INDEX($D$4:$D$102,N557+1)-INDEX($D$4:$D$102,N557))*(INDEX($C$4:$C$102,N557+1)-INDEX($C$4:$C$102,N557)))))</f>
        <v/>
      </c>
      <c r="P557" s="12">
        <f>IFERROR(MATCH(Data!X557,$F$4:$F$102,1),0)</f>
        <v/>
      </c>
      <c r="Q557" s="9">
        <f>IF(P557=0,Data!X557+$I$13,IF(P557&gt;=99,Data!X557+$I$14,INDEX($E$4:$E$102,P557)+(Data!X557-INDEX($F$4:$F$102,P557))/(INDEX($F$4:$F$102,P557+1)-INDEX($F$4:$F$102,P557))*(INDEX($E$4:$E$102,P557+1)-INDEX($E$4:$E$102,P557))))</f>
        <v/>
      </c>
      <c r="R557" s="12">
        <f>IFERROR(MATCH(Data!Y557,$F$4:$F$102,1),0)</f>
        <v/>
      </c>
      <c r="S557" s="9">
        <f>IF(R557=0,Data!Y557+$I$13,IF(R557&gt;=99,Data!Y557+$I$14,INDEX($E$4:$E$102,R557)+(Data!Y557-INDEX($F$4:$F$102,R557))/(INDEX($F$4:$F$102,R557+1)-INDEX($F$4:$F$102,R557))*(INDEX($E$4:$E$102,R557+1)-INDEX($E$4:$E$102,R557))))</f>
        <v/>
      </c>
    </row>
    <row r="558">
      <c r="K558" s="14">
        <f>Data!A558</f>
        <v/>
      </c>
      <c r="L558" s="12">
        <f>IF(Occurrence!J558&lt;=0,-1,IFERROR(MATCH(Occurrence!J558,$D$4:$D$102,1),0))</f>
        <v/>
      </c>
      <c r="M558" s="9">
        <f>IF(L558&lt;0,0,IF(L558=0,Occurrence!J558*$I$11,IF(L558&gt;=99,Occurrence!J558*$I$12,INDEX($C$4:$C$102,L558)+(Occurrence!J558-INDEX($D$4:$D$102,L558))/(INDEX($D$4:$D$102,L558+1)-INDEX($D$4:$D$102,L558))*(INDEX($C$4:$C$102,L558+1)-INDEX($C$4:$C$102,L558)))))</f>
        <v/>
      </c>
      <c r="N558" s="12">
        <f>IF(Occurrence!K558&lt;=0,-1,IFERROR(MATCH(Occurrence!K558,$D$4:$D$102,1),0))</f>
        <v/>
      </c>
      <c r="O558" s="9">
        <f>IF(N558&lt;0,0,IF(N558=0,Occurrence!K558*$I$11,IF(N558&gt;=99,Occurrence!K558*$I$12,INDEX($C$4:$C$102,N558)+(Occurrence!K558-INDEX($D$4:$D$102,N558))/(INDEX($D$4:$D$102,N558+1)-INDEX($D$4:$D$102,N558))*(INDEX($C$4:$C$102,N558+1)-INDEX($C$4:$C$102,N558)))))</f>
        <v/>
      </c>
      <c r="P558" s="12">
        <f>IFERROR(MATCH(Data!X558,$F$4:$F$102,1),0)</f>
        <v/>
      </c>
      <c r="Q558" s="9">
        <f>IF(P558=0,Data!X558+$I$13,IF(P558&gt;=99,Data!X558+$I$14,INDEX($E$4:$E$102,P558)+(Data!X558-INDEX($F$4:$F$102,P558))/(INDEX($F$4:$F$102,P558+1)-INDEX($F$4:$F$102,P558))*(INDEX($E$4:$E$102,P558+1)-INDEX($E$4:$E$102,P558))))</f>
        <v/>
      </c>
      <c r="R558" s="12">
        <f>IFERROR(MATCH(Data!Y558,$F$4:$F$102,1),0)</f>
        <v/>
      </c>
      <c r="S558" s="9">
        <f>IF(R558=0,Data!Y558+$I$13,IF(R558&gt;=99,Data!Y558+$I$14,INDEX($E$4:$E$102,R558)+(Data!Y558-INDEX($F$4:$F$102,R558))/(INDEX($F$4:$F$102,R558+1)-INDEX($F$4:$F$102,R558))*(INDEX($E$4:$E$102,R558+1)-INDEX($E$4:$E$102,R558))))</f>
        <v/>
      </c>
    </row>
    <row r="559">
      <c r="K559" s="14">
        <f>Data!A559</f>
        <v/>
      </c>
      <c r="L559" s="12">
        <f>IF(Occurrence!J559&lt;=0,-1,IFERROR(MATCH(Occurrence!J559,$D$4:$D$102,1),0))</f>
        <v/>
      </c>
      <c r="M559" s="9">
        <f>IF(L559&lt;0,0,IF(L559=0,Occurrence!J559*$I$11,IF(L559&gt;=99,Occurrence!J559*$I$12,INDEX($C$4:$C$102,L559)+(Occurrence!J559-INDEX($D$4:$D$102,L559))/(INDEX($D$4:$D$102,L559+1)-INDEX($D$4:$D$102,L559))*(INDEX($C$4:$C$102,L559+1)-INDEX($C$4:$C$102,L559)))))</f>
        <v/>
      </c>
      <c r="N559" s="12">
        <f>IF(Occurrence!K559&lt;=0,-1,IFERROR(MATCH(Occurrence!K559,$D$4:$D$102,1),0))</f>
        <v/>
      </c>
      <c r="O559" s="9">
        <f>IF(N559&lt;0,0,IF(N559=0,Occurrence!K559*$I$11,IF(N559&gt;=99,Occurrence!K559*$I$12,INDEX($C$4:$C$102,N559)+(Occurrence!K559-INDEX($D$4:$D$102,N559))/(INDEX($D$4:$D$102,N559+1)-INDEX($D$4:$D$102,N559))*(INDEX($C$4:$C$102,N559+1)-INDEX($C$4:$C$102,N559)))))</f>
        <v/>
      </c>
      <c r="P559" s="12">
        <f>IFERROR(MATCH(Data!X559,$F$4:$F$102,1),0)</f>
        <v/>
      </c>
      <c r="Q559" s="9">
        <f>IF(P559=0,Data!X559+$I$13,IF(P559&gt;=99,Data!X559+$I$14,INDEX($E$4:$E$102,P559)+(Data!X559-INDEX($F$4:$F$102,P559))/(INDEX($F$4:$F$102,P559+1)-INDEX($F$4:$F$102,P559))*(INDEX($E$4:$E$102,P559+1)-INDEX($E$4:$E$102,P559))))</f>
        <v/>
      </c>
      <c r="R559" s="12">
        <f>IFERROR(MATCH(Data!Y559,$F$4:$F$102,1),0)</f>
        <v/>
      </c>
      <c r="S559" s="9">
        <f>IF(R559=0,Data!Y559+$I$13,IF(R559&gt;=99,Data!Y559+$I$14,INDEX($E$4:$E$102,R559)+(Data!Y559-INDEX($F$4:$F$102,R559))/(INDEX($F$4:$F$102,R559+1)-INDEX($F$4:$F$102,R559))*(INDEX($E$4:$E$102,R559+1)-INDEX($E$4:$E$102,R559))))</f>
        <v/>
      </c>
    </row>
    <row r="560">
      <c r="K560" s="14">
        <f>Data!A560</f>
        <v/>
      </c>
      <c r="L560" s="12">
        <f>IF(Occurrence!J560&lt;=0,-1,IFERROR(MATCH(Occurrence!J560,$D$4:$D$102,1),0))</f>
        <v/>
      </c>
      <c r="M560" s="9">
        <f>IF(L560&lt;0,0,IF(L560=0,Occurrence!J560*$I$11,IF(L560&gt;=99,Occurrence!J560*$I$12,INDEX($C$4:$C$102,L560)+(Occurrence!J560-INDEX($D$4:$D$102,L560))/(INDEX($D$4:$D$102,L560+1)-INDEX($D$4:$D$102,L560))*(INDEX($C$4:$C$102,L560+1)-INDEX($C$4:$C$102,L560)))))</f>
        <v/>
      </c>
      <c r="N560" s="12">
        <f>IF(Occurrence!K560&lt;=0,-1,IFERROR(MATCH(Occurrence!K560,$D$4:$D$102,1),0))</f>
        <v/>
      </c>
      <c r="O560" s="9">
        <f>IF(N560&lt;0,0,IF(N560=0,Occurrence!K560*$I$11,IF(N560&gt;=99,Occurrence!K560*$I$12,INDEX($C$4:$C$102,N560)+(Occurrence!K560-INDEX($D$4:$D$102,N560))/(INDEX($D$4:$D$102,N560+1)-INDEX($D$4:$D$102,N560))*(INDEX($C$4:$C$102,N560+1)-INDEX($C$4:$C$102,N560)))))</f>
        <v/>
      </c>
      <c r="P560" s="12">
        <f>IFERROR(MATCH(Data!X560,$F$4:$F$102,1),0)</f>
        <v/>
      </c>
      <c r="Q560" s="9">
        <f>IF(P560=0,Data!X560+$I$13,IF(P560&gt;=99,Data!X560+$I$14,INDEX($E$4:$E$102,P560)+(Data!X560-INDEX($F$4:$F$102,P560))/(INDEX($F$4:$F$102,P560+1)-INDEX($F$4:$F$102,P560))*(INDEX($E$4:$E$102,P560+1)-INDEX($E$4:$E$102,P560))))</f>
        <v/>
      </c>
      <c r="R560" s="12">
        <f>IFERROR(MATCH(Data!Y560,$F$4:$F$102,1),0)</f>
        <v/>
      </c>
      <c r="S560" s="9">
        <f>IF(R560=0,Data!Y560+$I$13,IF(R560&gt;=99,Data!Y560+$I$14,INDEX($E$4:$E$102,R560)+(Data!Y560-INDEX($F$4:$F$102,R560))/(INDEX($F$4:$F$102,R560+1)-INDEX($F$4:$F$102,R560))*(INDEX($E$4:$E$102,R560+1)-INDEX($E$4:$E$102,R560))))</f>
        <v/>
      </c>
    </row>
    <row r="561">
      <c r="K561" s="14">
        <f>Data!A561</f>
        <v/>
      </c>
      <c r="L561" s="12">
        <f>IF(Occurrence!J561&lt;=0,-1,IFERROR(MATCH(Occurrence!J561,$D$4:$D$102,1),0))</f>
        <v/>
      </c>
      <c r="M561" s="9">
        <f>IF(L561&lt;0,0,IF(L561=0,Occurrence!J561*$I$11,IF(L561&gt;=99,Occurrence!J561*$I$12,INDEX($C$4:$C$102,L561)+(Occurrence!J561-INDEX($D$4:$D$102,L561))/(INDEX($D$4:$D$102,L561+1)-INDEX($D$4:$D$102,L561))*(INDEX($C$4:$C$102,L561+1)-INDEX($C$4:$C$102,L561)))))</f>
        <v/>
      </c>
      <c r="N561" s="12">
        <f>IF(Occurrence!K561&lt;=0,-1,IFERROR(MATCH(Occurrence!K561,$D$4:$D$102,1),0))</f>
        <v/>
      </c>
      <c r="O561" s="9">
        <f>IF(N561&lt;0,0,IF(N561=0,Occurrence!K561*$I$11,IF(N561&gt;=99,Occurrence!K561*$I$12,INDEX($C$4:$C$102,N561)+(Occurrence!K561-INDEX($D$4:$D$102,N561))/(INDEX($D$4:$D$102,N561+1)-INDEX($D$4:$D$102,N561))*(INDEX($C$4:$C$102,N561+1)-INDEX($C$4:$C$102,N561)))))</f>
        <v/>
      </c>
      <c r="P561" s="12">
        <f>IFERROR(MATCH(Data!X561,$F$4:$F$102,1),0)</f>
        <v/>
      </c>
      <c r="Q561" s="9">
        <f>IF(P561=0,Data!X561+$I$13,IF(P561&gt;=99,Data!X561+$I$14,INDEX($E$4:$E$102,P561)+(Data!X561-INDEX($F$4:$F$102,P561))/(INDEX($F$4:$F$102,P561+1)-INDEX($F$4:$F$102,P561))*(INDEX($E$4:$E$102,P561+1)-INDEX($E$4:$E$102,P561))))</f>
        <v/>
      </c>
      <c r="R561" s="12">
        <f>IFERROR(MATCH(Data!Y561,$F$4:$F$102,1),0)</f>
        <v/>
      </c>
      <c r="S561" s="9">
        <f>IF(R561=0,Data!Y561+$I$13,IF(R561&gt;=99,Data!Y561+$I$14,INDEX($E$4:$E$102,R561)+(Data!Y561-INDEX($F$4:$F$102,R561))/(INDEX($F$4:$F$102,R561+1)-INDEX($F$4:$F$102,R561))*(INDEX($E$4:$E$102,R561+1)-INDEX($E$4:$E$102,R561))))</f>
        <v/>
      </c>
    </row>
    <row r="562">
      <c r="K562" s="14">
        <f>Data!A562</f>
        <v/>
      </c>
      <c r="L562" s="12">
        <f>IF(Occurrence!J562&lt;=0,-1,IFERROR(MATCH(Occurrence!J562,$D$4:$D$102,1),0))</f>
        <v/>
      </c>
      <c r="M562" s="9">
        <f>IF(L562&lt;0,0,IF(L562=0,Occurrence!J562*$I$11,IF(L562&gt;=99,Occurrence!J562*$I$12,INDEX($C$4:$C$102,L562)+(Occurrence!J562-INDEX($D$4:$D$102,L562))/(INDEX($D$4:$D$102,L562+1)-INDEX($D$4:$D$102,L562))*(INDEX($C$4:$C$102,L562+1)-INDEX($C$4:$C$102,L562)))))</f>
        <v/>
      </c>
      <c r="N562" s="12">
        <f>IF(Occurrence!K562&lt;=0,-1,IFERROR(MATCH(Occurrence!K562,$D$4:$D$102,1),0))</f>
        <v/>
      </c>
      <c r="O562" s="9">
        <f>IF(N562&lt;0,0,IF(N562=0,Occurrence!K562*$I$11,IF(N562&gt;=99,Occurrence!K562*$I$12,INDEX($C$4:$C$102,N562)+(Occurrence!K562-INDEX($D$4:$D$102,N562))/(INDEX($D$4:$D$102,N562+1)-INDEX($D$4:$D$102,N562))*(INDEX($C$4:$C$102,N562+1)-INDEX($C$4:$C$102,N562)))))</f>
        <v/>
      </c>
      <c r="P562" s="12">
        <f>IFERROR(MATCH(Data!X562,$F$4:$F$102,1),0)</f>
        <v/>
      </c>
      <c r="Q562" s="9">
        <f>IF(P562=0,Data!X562+$I$13,IF(P562&gt;=99,Data!X562+$I$14,INDEX($E$4:$E$102,P562)+(Data!X562-INDEX($F$4:$F$102,P562))/(INDEX($F$4:$F$102,P562+1)-INDEX($F$4:$F$102,P562))*(INDEX($E$4:$E$102,P562+1)-INDEX($E$4:$E$102,P562))))</f>
        <v/>
      </c>
      <c r="R562" s="12">
        <f>IFERROR(MATCH(Data!Y562,$F$4:$F$102,1),0)</f>
        <v/>
      </c>
      <c r="S562" s="9">
        <f>IF(R562=0,Data!Y562+$I$13,IF(R562&gt;=99,Data!Y562+$I$14,INDEX($E$4:$E$102,R562)+(Data!Y562-INDEX($F$4:$F$102,R562))/(INDEX($F$4:$F$102,R562+1)-INDEX($F$4:$F$102,R562))*(INDEX($E$4:$E$102,R562+1)-INDEX($E$4:$E$102,R562))))</f>
        <v/>
      </c>
    </row>
    <row r="563">
      <c r="K563" s="14">
        <f>Data!A563</f>
        <v/>
      </c>
      <c r="L563" s="12">
        <f>IF(Occurrence!J563&lt;=0,-1,IFERROR(MATCH(Occurrence!J563,$D$4:$D$102,1),0))</f>
        <v/>
      </c>
      <c r="M563" s="9">
        <f>IF(L563&lt;0,0,IF(L563=0,Occurrence!J563*$I$11,IF(L563&gt;=99,Occurrence!J563*$I$12,INDEX($C$4:$C$102,L563)+(Occurrence!J563-INDEX($D$4:$D$102,L563))/(INDEX($D$4:$D$102,L563+1)-INDEX($D$4:$D$102,L563))*(INDEX($C$4:$C$102,L563+1)-INDEX($C$4:$C$102,L563)))))</f>
        <v/>
      </c>
      <c r="N563" s="12">
        <f>IF(Occurrence!K563&lt;=0,-1,IFERROR(MATCH(Occurrence!K563,$D$4:$D$102,1),0))</f>
        <v/>
      </c>
      <c r="O563" s="9">
        <f>IF(N563&lt;0,0,IF(N563=0,Occurrence!K563*$I$11,IF(N563&gt;=99,Occurrence!K563*$I$12,INDEX($C$4:$C$102,N563)+(Occurrence!K563-INDEX($D$4:$D$102,N563))/(INDEX($D$4:$D$102,N563+1)-INDEX($D$4:$D$102,N563))*(INDEX($C$4:$C$102,N563+1)-INDEX($C$4:$C$102,N563)))))</f>
        <v/>
      </c>
      <c r="P563" s="12">
        <f>IFERROR(MATCH(Data!X563,$F$4:$F$102,1),0)</f>
        <v/>
      </c>
      <c r="Q563" s="9">
        <f>IF(P563=0,Data!X563+$I$13,IF(P563&gt;=99,Data!X563+$I$14,INDEX($E$4:$E$102,P563)+(Data!X563-INDEX($F$4:$F$102,P563))/(INDEX($F$4:$F$102,P563+1)-INDEX($F$4:$F$102,P563))*(INDEX($E$4:$E$102,P563+1)-INDEX($E$4:$E$102,P563))))</f>
        <v/>
      </c>
      <c r="R563" s="12">
        <f>IFERROR(MATCH(Data!Y563,$F$4:$F$102,1),0)</f>
        <v/>
      </c>
      <c r="S563" s="9">
        <f>IF(R563=0,Data!Y563+$I$13,IF(R563&gt;=99,Data!Y563+$I$14,INDEX($E$4:$E$102,R563)+(Data!Y563-INDEX($F$4:$F$102,R563))/(INDEX($F$4:$F$102,R563+1)-INDEX($F$4:$F$102,R563))*(INDEX($E$4:$E$102,R563+1)-INDEX($E$4:$E$102,R563))))</f>
        <v/>
      </c>
    </row>
    <row r="564">
      <c r="K564" s="14">
        <f>Data!A564</f>
        <v/>
      </c>
      <c r="L564" s="12">
        <f>IF(Occurrence!J564&lt;=0,-1,IFERROR(MATCH(Occurrence!J564,$D$4:$D$102,1),0))</f>
        <v/>
      </c>
      <c r="M564" s="9">
        <f>IF(L564&lt;0,0,IF(L564=0,Occurrence!J564*$I$11,IF(L564&gt;=99,Occurrence!J564*$I$12,INDEX($C$4:$C$102,L564)+(Occurrence!J564-INDEX($D$4:$D$102,L564))/(INDEX($D$4:$D$102,L564+1)-INDEX($D$4:$D$102,L564))*(INDEX($C$4:$C$102,L564+1)-INDEX($C$4:$C$102,L564)))))</f>
        <v/>
      </c>
      <c r="N564" s="12">
        <f>IF(Occurrence!K564&lt;=0,-1,IFERROR(MATCH(Occurrence!K564,$D$4:$D$102,1),0))</f>
        <v/>
      </c>
      <c r="O564" s="9">
        <f>IF(N564&lt;0,0,IF(N564=0,Occurrence!K564*$I$11,IF(N564&gt;=99,Occurrence!K564*$I$12,INDEX($C$4:$C$102,N564)+(Occurrence!K564-INDEX($D$4:$D$102,N564))/(INDEX($D$4:$D$102,N564+1)-INDEX($D$4:$D$102,N564))*(INDEX($C$4:$C$102,N564+1)-INDEX($C$4:$C$102,N564)))))</f>
        <v/>
      </c>
      <c r="P564" s="12">
        <f>IFERROR(MATCH(Data!X564,$F$4:$F$102,1),0)</f>
        <v/>
      </c>
      <c r="Q564" s="9">
        <f>IF(P564=0,Data!X564+$I$13,IF(P564&gt;=99,Data!X564+$I$14,INDEX($E$4:$E$102,P564)+(Data!X564-INDEX($F$4:$F$102,P564))/(INDEX($F$4:$F$102,P564+1)-INDEX($F$4:$F$102,P564))*(INDEX($E$4:$E$102,P564+1)-INDEX($E$4:$E$102,P564))))</f>
        <v/>
      </c>
      <c r="R564" s="12">
        <f>IFERROR(MATCH(Data!Y564,$F$4:$F$102,1),0)</f>
        <v/>
      </c>
      <c r="S564" s="9">
        <f>IF(R564=0,Data!Y564+$I$13,IF(R564&gt;=99,Data!Y564+$I$14,INDEX($E$4:$E$102,R564)+(Data!Y564-INDEX($F$4:$F$102,R564))/(INDEX($F$4:$F$102,R564+1)-INDEX($F$4:$F$102,R564))*(INDEX($E$4:$E$102,R564+1)-INDEX($E$4:$E$102,R564))))</f>
        <v/>
      </c>
    </row>
    <row r="565">
      <c r="K565" s="14">
        <f>Data!A565</f>
        <v/>
      </c>
      <c r="L565" s="12">
        <f>IF(Occurrence!J565&lt;=0,-1,IFERROR(MATCH(Occurrence!J565,$D$4:$D$102,1),0))</f>
        <v/>
      </c>
      <c r="M565" s="9">
        <f>IF(L565&lt;0,0,IF(L565=0,Occurrence!J565*$I$11,IF(L565&gt;=99,Occurrence!J565*$I$12,INDEX($C$4:$C$102,L565)+(Occurrence!J565-INDEX($D$4:$D$102,L565))/(INDEX($D$4:$D$102,L565+1)-INDEX($D$4:$D$102,L565))*(INDEX($C$4:$C$102,L565+1)-INDEX($C$4:$C$102,L565)))))</f>
        <v/>
      </c>
      <c r="N565" s="12">
        <f>IF(Occurrence!K565&lt;=0,-1,IFERROR(MATCH(Occurrence!K565,$D$4:$D$102,1),0))</f>
        <v/>
      </c>
      <c r="O565" s="9">
        <f>IF(N565&lt;0,0,IF(N565=0,Occurrence!K565*$I$11,IF(N565&gt;=99,Occurrence!K565*$I$12,INDEX($C$4:$C$102,N565)+(Occurrence!K565-INDEX($D$4:$D$102,N565))/(INDEX($D$4:$D$102,N565+1)-INDEX($D$4:$D$102,N565))*(INDEX($C$4:$C$102,N565+1)-INDEX($C$4:$C$102,N565)))))</f>
        <v/>
      </c>
      <c r="P565" s="12">
        <f>IFERROR(MATCH(Data!X565,$F$4:$F$102,1),0)</f>
        <v/>
      </c>
      <c r="Q565" s="9">
        <f>IF(P565=0,Data!X565+$I$13,IF(P565&gt;=99,Data!X565+$I$14,INDEX($E$4:$E$102,P565)+(Data!X565-INDEX($F$4:$F$102,P565))/(INDEX($F$4:$F$102,P565+1)-INDEX($F$4:$F$102,P565))*(INDEX($E$4:$E$102,P565+1)-INDEX($E$4:$E$102,P565))))</f>
        <v/>
      </c>
      <c r="R565" s="12">
        <f>IFERROR(MATCH(Data!Y565,$F$4:$F$102,1),0)</f>
        <v/>
      </c>
      <c r="S565" s="9">
        <f>IF(R565=0,Data!Y565+$I$13,IF(R565&gt;=99,Data!Y565+$I$14,INDEX($E$4:$E$102,R565)+(Data!Y565-INDEX($F$4:$F$102,R565))/(INDEX($F$4:$F$102,R565+1)-INDEX($F$4:$F$102,R565))*(INDEX($E$4:$E$102,R565+1)-INDEX($E$4:$E$102,R565))))</f>
        <v/>
      </c>
    </row>
    <row r="566">
      <c r="K566" s="14">
        <f>Data!A566</f>
        <v/>
      </c>
      <c r="L566" s="12">
        <f>IF(Occurrence!J566&lt;=0,-1,IFERROR(MATCH(Occurrence!J566,$D$4:$D$102,1),0))</f>
        <v/>
      </c>
      <c r="M566" s="9">
        <f>IF(L566&lt;0,0,IF(L566=0,Occurrence!J566*$I$11,IF(L566&gt;=99,Occurrence!J566*$I$12,INDEX($C$4:$C$102,L566)+(Occurrence!J566-INDEX($D$4:$D$102,L566))/(INDEX($D$4:$D$102,L566+1)-INDEX($D$4:$D$102,L566))*(INDEX($C$4:$C$102,L566+1)-INDEX($C$4:$C$102,L566)))))</f>
        <v/>
      </c>
      <c r="N566" s="12">
        <f>IF(Occurrence!K566&lt;=0,-1,IFERROR(MATCH(Occurrence!K566,$D$4:$D$102,1),0))</f>
        <v/>
      </c>
      <c r="O566" s="9">
        <f>IF(N566&lt;0,0,IF(N566=0,Occurrence!K566*$I$11,IF(N566&gt;=99,Occurrence!K566*$I$12,INDEX($C$4:$C$102,N566)+(Occurrence!K566-INDEX($D$4:$D$102,N566))/(INDEX($D$4:$D$102,N566+1)-INDEX($D$4:$D$102,N566))*(INDEX($C$4:$C$102,N566+1)-INDEX($C$4:$C$102,N566)))))</f>
        <v/>
      </c>
      <c r="P566" s="12">
        <f>IFERROR(MATCH(Data!X566,$F$4:$F$102,1),0)</f>
        <v/>
      </c>
      <c r="Q566" s="9">
        <f>IF(P566=0,Data!X566+$I$13,IF(P566&gt;=99,Data!X566+$I$14,INDEX($E$4:$E$102,P566)+(Data!X566-INDEX($F$4:$F$102,P566))/(INDEX($F$4:$F$102,P566+1)-INDEX($F$4:$F$102,P566))*(INDEX($E$4:$E$102,P566+1)-INDEX($E$4:$E$102,P566))))</f>
        <v/>
      </c>
      <c r="R566" s="12">
        <f>IFERROR(MATCH(Data!Y566,$F$4:$F$102,1),0)</f>
        <v/>
      </c>
      <c r="S566" s="9">
        <f>IF(R566=0,Data!Y566+$I$13,IF(R566&gt;=99,Data!Y566+$I$14,INDEX($E$4:$E$102,R566)+(Data!Y566-INDEX($F$4:$F$102,R566))/(INDEX($F$4:$F$102,R566+1)-INDEX($F$4:$F$102,R566))*(INDEX($E$4:$E$102,R566+1)-INDEX($E$4:$E$102,R566))))</f>
        <v/>
      </c>
    </row>
    <row r="567">
      <c r="K567" s="14">
        <f>Data!A567</f>
        <v/>
      </c>
      <c r="L567" s="12">
        <f>IF(Occurrence!J567&lt;=0,-1,IFERROR(MATCH(Occurrence!J567,$D$4:$D$102,1),0))</f>
        <v/>
      </c>
      <c r="M567" s="9">
        <f>IF(L567&lt;0,0,IF(L567=0,Occurrence!J567*$I$11,IF(L567&gt;=99,Occurrence!J567*$I$12,INDEX($C$4:$C$102,L567)+(Occurrence!J567-INDEX($D$4:$D$102,L567))/(INDEX($D$4:$D$102,L567+1)-INDEX($D$4:$D$102,L567))*(INDEX($C$4:$C$102,L567+1)-INDEX($C$4:$C$102,L567)))))</f>
        <v/>
      </c>
      <c r="N567" s="12">
        <f>IF(Occurrence!K567&lt;=0,-1,IFERROR(MATCH(Occurrence!K567,$D$4:$D$102,1),0))</f>
        <v/>
      </c>
      <c r="O567" s="9">
        <f>IF(N567&lt;0,0,IF(N567=0,Occurrence!K567*$I$11,IF(N567&gt;=99,Occurrence!K567*$I$12,INDEX($C$4:$C$102,N567)+(Occurrence!K567-INDEX($D$4:$D$102,N567))/(INDEX($D$4:$D$102,N567+1)-INDEX($D$4:$D$102,N567))*(INDEX($C$4:$C$102,N567+1)-INDEX($C$4:$C$102,N567)))))</f>
        <v/>
      </c>
      <c r="P567" s="12">
        <f>IFERROR(MATCH(Data!X567,$F$4:$F$102,1),0)</f>
        <v/>
      </c>
      <c r="Q567" s="9">
        <f>IF(P567=0,Data!X567+$I$13,IF(P567&gt;=99,Data!X567+$I$14,INDEX($E$4:$E$102,P567)+(Data!X567-INDEX($F$4:$F$102,P567))/(INDEX($F$4:$F$102,P567+1)-INDEX($F$4:$F$102,P567))*(INDEX($E$4:$E$102,P567+1)-INDEX($E$4:$E$102,P567))))</f>
        <v/>
      </c>
      <c r="R567" s="12">
        <f>IFERROR(MATCH(Data!Y567,$F$4:$F$102,1),0)</f>
        <v/>
      </c>
      <c r="S567" s="9">
        <f>IF(R567=0,Data!Y567+$I$13,IF(R567&gt;=99,Data!Y567+$I$14,INDEX($E$4:$E$102,R567)+(Data!Y567-INDEX($F$4:$F$102,R567))/(INDEX($F$4:$F$102,R567+1)-INDEX($F$4:$F$102,R567))*(INDEX($E$4:$E$102,R567+1)-INDEX($E$4:$E$102,R567))))</f>
        <v/>
      </c>
    </row>
    <row r="568">
      <c r="K568" s="14">
        <f>Data!A568</f>
        <v/>
      </c>
      <c r="L568" s="12">
        <f>IF(Occurrence!J568&lt;=0,-1,IFERROR(MATCH(Occurrence!J568,$D$4:$D$102,1),0))</f>
        <v/>
      </c>
      <c r="M568" s="9">
        <f>IF(L568&lt;0,0,IF(L568=0,Occurrence!J568*$I$11,IF(L568&gt;=99,Occurrence!J568*$I$12,INDEX($C$4:$C$102,L568)+(Occurrence!J568-INDEX($D$4:$D$102,L568))/(INDEX($D$4:$D$102,L568+1)-INDEX($D$4:$D$102,L568))*(INDEX($C$4:$C$102,L568+1)-INDEX($C$4:$C$102,L568)))))</f>
        <v/>
      </c>
      <c r="N568" s="12">
        <f>IF(Occurrence!K568&lt;=0,-1,IFERROR(MATCH(Occurrence!K568,$D$4:$D$102,1),0))</f>
        <v/>
      </c>
      <c r="O568" s="9">
        <f>IF(N568&lt;0,0,IF(N568=0,Occurrence!K568*$I$11,IF(N568&gt;=99,Occurrence!K568*$I$12,INDEX($C$4:$C$102,N568)+(Occurrence!K568-INDEX($D$4:$D$102,N568))/(INDEX($D$4:$D$102,N568+1)-INDEX($D$4:$D$102,N568))*(INDEX($C$4:$C$102,N568+1)-INDEX($C$4:$C$102,N568)))))</f>
        <v/>
      </c>
      <c r="P568" s="12">
        <f>IFERROR(MATCH(Data!X568,$F$4:$F$102,1),0)</f>
        <v/>
      </c>
      <c r="Q568" s="9">
        <f>IF(P568=0,Data!X568+$I$13,IF(P568&gt;=99,Data!X568+$I$14,INDEX($E$4:$E$102,P568)+(Data!X568-INDEX($F$4:$F$102,P568))/(INDEX($F$4:$F$102,P568+1)-INDEX($F$4:$F$102,P568))*(INDEX($E$4:$E$102,P568+1)-INDEX($E$4:$E$102,P568))))</f>
        <v/>
      </c>
      <c r="R568" s="12">
        <f>IFERROR(MATCH(Data!Y568,$F$4:$F$102,1),0)</f>
        <v/>
      </c>
      <c r="S568" s="9">
        <f>IF(R568=0,Data!Y568+$I$13,IF(R568&gt;=99,Data!Y568+$I$14,INDEX($E$4:$E$102,R568)+(Data!Y568-INDEX($F$4:$F$102,R568))/(INDEX($F$4:$F$102,R568+1)-INDEX($F$4:$F$102,R568))*(INDEX($E$4:$E$102,R568+1)-INDEX($E$4:$E$102,R568))))</f>
        <v/>
      </c>
    </row>
    <row r="569">
      <c r="K569" s="14">
        <f>Data!A569</f>
        <v/>
      </c>
      <c r="L569" s="12">
        <f>IF(Occurrence!J569&lt;=0,-1,IFERROR(MATCH(Occurrence!J569,$D$4:$D$102,1),0))</f>
        <v/>
      </c>
      <c r="M569" s="9">
        <f>IF(L569&lt;0,0,IF(L569=0,Occurrence!J569*$I$11,IF(L569&gt;=99,Occurrence!J569*$I$12,INDEX($C$4:$C$102,L569)+(Occurrence!J569-INDEX($D$4:$D$102,L569))/(INDEX($D$4:$D$102,L569+1)-INDEX($D$4:$D$102,L569))*(INDEX($C$4:$C$102,L569+1)-INDEX($C$4:$C$102,L569)))))</f>
        <v/>
      </c>
      <c r="N569" s="12">
        <f>IF(Occurrence!K569&lt;=0,-1,IFERROR(MATCH(Occurrence!K569,$D$4:$D$102,1),0))</f>
        <v/>
      </c>
      <c r="O569" s="9">
        <f>IF(N569&lt;0,0,IF(N569=0,Occurrence!K569*$I$11,IF(N569&gt;=99,Occurrence!K569*$I$12,INDEX($C$4:$C$102,N569)+(Occurrence!K569-INDEX($D$4:$D$102,N569))/(INDEX($D$4:$D$102,N569+1)-INDEX($D$4:$D$102,N569))*(INDEX($C$4:$C$102,N569+1)-INDEX($C$4:$C$102,N569)))))</f>
        <v/>
      </c>
      <c r="P569" s="12">
        <f>IFERROR(MATCH(Data!X569,$F$4:$F$102,1),0)</f>
        <v/>
      </c>
      <c r="Q569" s="9">
        <f>IF(P569=0,Data!X569+$I$13,IF(P569&gt;=99,Data!X569+$I$14,INDEX($E$4:$E$102,P569)+(Data!X569-INDEX($F$4:$F$102,P569))/(INDEX($F$4:$F$102,P569+1)-INDEX($F$4:$F$102,P569))*(INDEX($E$4:$E$102,P569+1)-INDEX($E$4:$E$102,P569))))</f>
        <v/>
      </c>
      <c r="R569" s="12">
        <f>IFERROR(MATCH(Data!Y569,$F$4:$F$102,1),0)</f>
        <v/>
      </c>
      <c r="S569" s="9">
        <f>IF(R569=0,Data!Y569+$I$13,IF(R569&gt;=99,Data!Y569+$I$14,INDEX($E$4:$E$102,R569)+(Data!Y569-INDEX($F$4:$F$102,R569))/(INDEX($F$4:$F$102,R569+1)-INDEX($F$4:$F$102,R569))*(INDEX($E$4:$E$102,R569+1)-INDEX($E$4:$E$102,R569))))</f>
        <v/>
      </c>
    </row>
    <row r="570">
      <c r="K570" s="14">
        <f>Data!A570</f>
        <v/>
      </c>
      <c r="L570" s="12">
        <f>IF(Occurrence!J570&lt;=0,-1,IFERROR(MATCH(Occurrence!J570,$D$4:$D$102,1),0))</f>
        <v/>
      </c>
      <c r="M570" s="9">
        <f>IF(L570&lt;0,0,IF(L570=0,Occurrence!J570*$I$11,IF(L570&gt;=99,Occurrence!J570*$I$12,INDEX($C$4:$C$102,L570)+(Occurrence!J570-INDEX($D$4:$D$102,L570))/(INDEX($D$4:$D$102,L570+1)-INDEX($D$4:$D$102,L570))*(INDEX($C$4:$C$102,L570+1)-INDEX($C$4:$C$102,L570)))))</f>
        <v/>
      </c>
      <c r="N570" s="12">
        <f>IF(Occurrence!K570&lt;=0,-1,IFERROR(MATCH(Occurrence!K570,$D$4:$D$102,1),0))</f>
        <v/>
      </c>
      <c r="O570" s="9">
        <f>IF(N570&lt;0,0,IF(N570=0,Occurrence!K570*$I$11,IF(N570&gt;=99,Occurrence!K570*$I$12,INDEX($C$4:$C$102,N570)+(Occurrence!K570-INDEX($D$4:$D$102,N570))/(INDEX($D$4:$D$102,N570+1)-INDEX($D$4:$D$102,N570))*(INDEX($C$4:$C$102,N570+1)-INDEX($C$4:$C$102,N570)))))</f>
        <v/>
      </c>
      <c r="P570" s="12">
        <f>IFERROR(MATCH(Data!X570,$F$4:$F$102,1),0)</f>
        <v/>
      </c>
      <c r="Q570" s="9">
        <f>IF(P570=0,Data!X570+$I$13,IF(P570&gt;=99,Data!X570+$I$14,INDEX($E$4:$E$102,P570)+(Data!X570-INDEX($F$4:$F$102,P570))/(INDEX($F$4:$F$102,P570+1)-INDEX($F$4:$F$102,P570))*(INDEX($E$4:$E$102,P570+1)-INDEX($E$4:$E$102,P570))))</f>
        <v/>
      </c>
      <c r="R570" s="12">
        <f>IFERROR(MATCH(Data!Y570,$F$4:$F$102,1),0)</f>
        <v/>
      </c>
      <c r="S570" s="9">
        <f>IF(R570=0,Data!Y570+$I$13,IF(R570&gt;=99,Data!Y570+$I$14,INDEX($E$4:$E$102,R570)+(Data!Y570-INDEX($F$4:$F$102,R570))/(INDEX($F$4:$F$102,R570+1)-INDEX($F$4:$F$102,R570))*(INDEX($E$4:$E$102,R570+1)-INDEX($E$4:$E$102,R570))))</f>
        <v/>
      </c>
    </row>
    <row r="571">
      <c r="K571" s="14">
        <f>Data!A571</f>
        <v/>
      </c>
      <c r="L571" s="12">
        <f>IF(Occurrence!J571&lt;=0,-1,IFERROR(MATCH(Occurrence!J571,$D$4:$D$102,1),0))</f>
        <v/>
      </c>
      <c r="M571" s="9">
        <f>IF(L571&lt;0,0,IF(L571=0,Occurrence!J571*$I$11,IF(L571&gt;=99,Occurrence!J571*$I$12,INDEX($C$4:$C$102,L571)+(Occurrence!J571-INDEX($D$4:$D$102,L571))/(INDEX($D$4:$D$102,L571+1)-INDEX($D$4:$D$102,L571))*(INDEX($C$4:$C$102,L571+1)-INDEX($C$4:$C$102,L571)))))</f>
        <v/>
      </c>
      <c r="N571" s="12">
        <f>IF(Occurrence!K571&lt;=0,-1,IFERROR(MATCH(Occurrence!K571,$D$4:$D$102,1),0))</f>
        <v/>
      </c>
      <c r="O571" s="9">
        <f>IF(N571&lt;0,0,IF(N571=0,Occurrence!K571*$I$11,IF(N571&gt;=99,Occurrence!K571*$I$12,INDEX($C$4:$C$102,N571)+(Occurrence!K571-INDEX($D$4:$D$102,N571))/(INDEX($D$4:$D$102,N571+1)-INDEX($D$4:$D$102,N571))*(INDEX($C$4:$C$102,N571+1)-INDEX($C$4:$C$102,N571)))))</f>
        <v/>
      </c>
      <c r="P571" s="12">
        <f>IFERROR(MATCH(Data!X571,$F$4:$F$102,1),0)</f>
        <v/>
      </c>
      <c r="Q571" s="9">
        <f>IF(P571=0,Data!X571+$I$13,IF(P571&gt;=99,Data!X571+$I$14,INDEX($E$4:$E$102,P571)+(Data!X571-INDEX($F$4:$F$102,P571))/(INDEX($F$4:$F$102,P571+1)-INDEX($F$4:$F$102,P571))*(INDEX($E$4:$E$102,P571+1)-INDEX($E$4:$E$102,P571))))</f>
        <v/>
      </c>
      <c r="R571" s="12">
        <f>IFERROR(MATCH(Data!Y571,$F$4:$F$102,1),0)</f>
        <v/>
      </c>
      <c r="S571" s="9">
        <f>IF(R571=0,Data!Y571+$I$13,IF(R571&gt;=99,Data!Y571+$I$14,INDEX($E$4:$E$102,R571)+(Data!Y571-INDEX($F$4:$F$102,R571))/(INDEX($F$4:$F$102,R571+1)-INDEX($F$4:$F$102,R571))*(INDEX($E$4:$E$102,R571+1)-INDEX($E$4:$E$102,R571))))</f>
        <v/>
      </c>
    </row>
    <row r="572">
      <c r="K572" s="14">
        <f>Data!A572</f>
        <v/>
      </c>
      <c r="L572" s="12">
        <f>IF(Occurrence!J572&lt;=0,-1,IFERROR(MATCH(Occurrence!J572,$D$4:$D$102,1),0))</f>
        <v/>
      </c>
      <c r="M572" s="9">
        <f>IF(L572&lt;0,0,IF(L572=0,Occurrence!J572*$I$11,IF(L572&gt;=99,Occurrence!J572*$I$12,INDEX($C$4:$C$102,L572)+(Occurrence!J572-INDEX($D$4:$D$102,L572))/(INDEX($D$4:$D$102,L572+1)-INDEX($D$4:$D$102,L572))*(INDEX($C$4:$C$102,L572+1)-INDEX($C$4:$C$102,L572)))))</f>
        <v/>
      </c>
      <c r="N572" s="12">
        <f>IF(Occurrence!K572&lt;=0,-1,IFERROR(MATCH(Occurrence!K572,$D$4:$D$102,1),0))</f>
        <v/>
      </c>
      <c r="O572" s="9">
        <f>IF(N572&lt;0,0,IF(N572=0,Occurrence!K572*$I$11,IF(N572&gt;=99,Occurrence!K572*$I$12,INDEX($C$4:$C$102,N572)+(Occurrence!K572-INDEX($D$4:$D$102,N572))/(INDEX($D$4:$D$102,N572+1)-INDEX($D$4:$D$102,N572))*(INDEX($C$4:$C$102,N572+1)-INDEX($C$4:$C$102,N572)))))</f>
        <v/>
      </c>
      <c r="P572" s="12">
        <f>IFERROR(MATCH(Data!X572,$F$4:$F$102,1),0)</f>
        <v/>
      </c>
      <c r="Q572" s="9">
        <f>IF(P572=0,Data!X572+$I$13,IF(P572&gt;=99,Data!X572+$I$14,INDEX($E$4:$E$102,P572)+(Data!X572-INDEX($F$4:$F$102,P572))/(INDEX($F$4:$F$102,P572+1)-INDEX($F$4:$F$102,P572))*(INDEX($E$4:$E$102,P572+1)-INDEX($E$4:$E$102,P572))))</f>
        <v/>
      </c>
      <c r="R572" s="12">
        <f>IFERROR(MATCH(Data!Y572,$F$4:$F$102,1),0)</f>
        <v/>
      </c>
      <c r="S572" s="9">
        <f>IF(R572=0,Data!Y572+$I$13,IF(R572&gt;=99,Data!Y572+$I$14,INDEX($E$4:$E$102,R572)+(Data!Y572-INDEX($F$4:$F$102,R572))/(INDEX($F$4:$F$102,R572+1)-INDEX($F$4:$F$102,R572))*(INDEX($E$4:$E$102,R572+1)-INDEX($E$4:$E$102,R572))))</f>
        <v/>
      </c>
    </row>
    <row r="573">
      <c r="K573" s="14">
        <f>Data!A573</f>
        <v/>
      </c>
      <c r="L573" s="12">
        <f>IF(Occurrence!J573&lt;=0,-1,IFERROR(MATCH(Occurrence!J573,$D$4:$D$102,1),0))</f>
        <v/>
      </c>
      <c r="M573" s="9">
        <f>IF(L573&lt;0,0,IF(L573=0,Occurrence!J573*$I$11,IF(L573&gt;=99,Occurrence!J573*$I$12,INDEX($C$4:$C$102,L573)+(Occurrence!J573-INDEX($D$4:$D$102,L573))/(INDEX($D$4:$D$102,L573+1)-INDEX($D$4:$D$102,L573))*(INDEX($C$4:$C$102,L573+1)-INDEX($C$4:$C$102,L573)))))</f>
        <v/>
      </c>
      <c r="N573" s="12">
        <f>IF(Occurrence!K573&lt;=0,-1,IFERROR(MATCH(Occurrence!K573,$D$4:$D$102,1),0))</f>
        <v/>
      </c>
      <c r="O573" s="9">
        <f>IF(N573&lt;0,0,IF(N573=0,Occurrence!K573*$I$11,IF(N573&gt;=99,Occurrence!K573*$I$12,INDEX($C$4:$C$102,N573)+(Occurrence!K573-INDEX($D$4:$D$102,N573))/(INDEX($D$4:$D$102,N573+1)-INDEX($D$4:$D$102,N573))*(INDEX($C$4:$C$102,N573+1)-INDEX($C$4:$C$102,N573)))))</f>
        <v/>
      </c>
      <c r="P573" s="12">
        <f>IFERROR(MATCH(Data!X573,$F$4:$F$102,1),0)</f>
        <v/>
      </c>
      <c r="Q573" s="9">
        <f>IF(P573=0,Data!X573+$I$13,IF(P573&gt;=99,Data!X573+$I$14,INDEX($E$4:$E$102,P573)+(Data!X573-INDEX($F$4:$F$102,P573))/(INDEX($F$4:$F$102,P573+1)-INDEX($F$4:$F$102,P573))*(INDEX($E$4:$E$102,P573+1)-INDEX($E$4:$E$102,P573))))</f>
        <v/>
      </c>
      <c r="R573" s="12">
        <f>IFERROR(MATCH(Data!Y573,$F$4:$F$102,1),0)</f>
        <v/>
      </c>
      <c r="S573" s="9">
        <f>IF(R573=0,Data!Y573+$I$13,IF(R573&gt;=99,Data!Y573+$I$14,INDEX($E$4:$E$102,R573)+(Data!Y573-INDEX($F$4:$F$102,R573))/(INDEX($F$4:$F$102,R573+1)-INDEX($F$4:$F$102,R573))*(INDEX($E$4:$E$102,R573+1)-INDEX($E$4:$E$102,R573))))</f>
        <v/>
      </c>
    </row>
    <row r="574">
      <c r="K574" s="14">
        <f>Data!A574</f>
        <v/>
      </c>
      <c r="L574" s="12">
        <f>IF(Occurrence!J574&lt;=0,-1,IFERROR(MATCH(Occurrence!J574,$D$4:$D$102,1),0))</f>
        <v/>
      </c>
      <c r="M574" s="9">
        <f>IF(L574&lt;0,0,IF(L574=0,Occurrence!J574*$I$11,IF(L574&gt;=99,Occurrence!J574*$I$12,INDEX($C$4:$C$102,L574)+(Occurrence!J574-INDEX($D$4:$D$102,L574))/(INDEX($D$4:$D$102,L574+1)-INDEX($D$4:$D$102,L574))*(INDEX($C$4:$C$102,L574+1)-INDEX($C$4:$C$102,L574)))))</f>
        <v/>
      </c>
      <c r="N574" s="12">
        <f>IF(Occurrence!K574&lt;=0,-1,IFERROR(MATCH(Occurrence!K574,$D$4:$D$102,1),0))</f>
        <v/>
      </c>
      <c r="O574" s="9">
        <f>IF(N574&lt;0,0,IF(N574=0,Occurrence!K574*$I$11,IF(N574&gt;=99,Occurrence!K574*$I$12,INDEX($C$4:$C$102,N574)+(Occurrence!K574-INDEX($D$4:$D$102,N574))/(INDEX($D$4:$D$102,N574+1)-INDEX($D$4:$D$102,N574))*(INDEX($C$4:$C$102,N574+1)-INDEX($C$4:$C$102,N574)))))</f>
        <v/>
      </c>
      <c r="P574" s="12">
        <f>IFERROR(MATCH(Data!X574,$F$4:$F$102,1),0)</f>
        <v/>
      </c>
      <c r="Q574" s="9">
        <f>IF(P574=0,Data!X574+$I$13,IF(P574&gt;=99,Data!X574+$I$14,INDEX($E$4:$E$102,P574)+(Data!X574-INDEX($F$4:$F$102,P574))/(INDEX($F$4:$F$102,P574+1)-INDEX($F$4:$F$102,P574))*(INDEX($E$4:$E$102,P574+1)-INDEX($E$4:$E$102,P574))))</f>
        <v/>
      </c>
      <c r="R574" s="12">
        <f>IFERROR(MATCH(Data!Y574,$F$4:$F$102,1),0)</f>
        <v/>
      </c>
      <c r="S574" s="9">
        <f>IF(R574=0,Data!Y574+$I$13,IF(R574&gt;=99,Data!Y574+$I$14,INDEX($E$4:$E$102,R574)+(Data!Y574-INDEX($F$4:$F$102,R574))/(INDEX($F$4:$F$102,R574+1)-INDEX($F$4:$F$102,R574))*(INDEX($E$4:$E$102,R574+1)-INDEX($E$4:$E$102,R574))))</f>
        <v/>
      </c>
    </row>
    <row r="575">
      <c r="K575" s="14">
        <f>Data!A575</f>
        <v/>
      </c>
      <c r="L575" s="12">
        <f>IF(Occurrence!J575&lt;=0,-1,IFERROR(MATCH(Occurrence!J575,$D$4:$D$102,1),0))</f>
        <v/>
      </c>
      <c r="M575" s="9">
        <f>IF(L575&lt;0,0,IF(L575=0,Occurrence!J575*$I$11,IF(L575&gt;=99,Occurrence!J575*$I$12,INDEX($C$4:$C$102,L575)+(Occurrence!J575-INDEX($D$4:$D$102,L575))/(INDEX($D$4:$D$102,L575+1)-INDEX($D$4:$D$102,L575))*(INDEX($C$4:$C$102,L575+1)-INDEX($C$4:$C$102,L575)))))</f>
        <v/>
      </c>
      <c r="N575" s="12">
        <f>IF(Occurrence!K575&lt;=0,-1,IFERROR(MATCH(Occurrence!K575,$D$4:$D$102,1),0))</f>
        <v/>
      </c>
      <c r="O575" s="9">
        <f>IF(N575&lt;0,0,IF(N575=0,Occurrence!K575*$I$11,IF(N575&gt;=99,Occurrence!K575*$I$12,INDEX($C$4:$C$102,N575)+(Occurrence!K575-INDEX($D$4:$D$102,N575))/(INDEX($D$4:$D$102,N575+1)-INDEX($D$4:$D$102,N575))*(INDEX($C$4:$C$102,N575+1)-INDEX($C$4:$C$102,N575)))))</f>
        <v/>
      </c>
      <c r="P575" s="12">
        <f>IFERROR(MATCH(Data!X575,$F$4:$F$102,1),0)</f>
        <v/>
      </c>
      <c r="Q575" s="9">
        <f>IF(P575=0,Data!X575+$I$13,IF(P575&gt;=99,Data!X575+$I$14,INDEX($E$4:$E$102,P575)+(Data!X575-INDEX($F$4:$F$102,P575))/(INDEX($F$4:$F$102,P575+1)-INDEX($F$4:$F$102,P575))*(INDEX($E$4:$E$102,P575+1)-INDEX($E$4:$E$102,P575))))</f>
        <v/>
      </c>
      <c r="R575" s="12">
        <f>IFERROR(MATCH(Data!Y575,$F$4:$F$102,1),0)</f>
        <v/>
      </c>
      <c r="S575" s="9">
        <f>IF(R575=0,Data!Y575+$I$13,IF(R575&gt;=99,Data!Y575+$I$14,INDEX($E$4:$E$102,R575)+(Data!Y575-INDEX($F$4:$F$102,R575))/(INDEX($F$4:$F$102,R575+1)-INDEX($F$4:$F$102,R575))*(INDEX($E$4:$E$102,R575+1)-INDEX($E$4:$E$102,R575))))</f>
        <v/>
      </c>
    </row>
    <row r="576">
      <c r="K576" s="14">
        <f>Data!A576</f>
        <v/>
      </c>
      <c r="L576" s="12">
        <f>IF(Occurrence!J576&lt;=0,-1,IFERROR(MATCH(Occurrence!J576,$D$4:$D$102,1),0))</f>
        <v/>
      </c>
      <c r="M576" s="9">
        <f>IF(L576&lt;0,0,IF(L576=0,Occurrence!J576*$I$11,IF(L576&gt;=99,Occurrence!J576*$I$12,INDEX($C$4:$C$102,L576)+(Occurrence!J576-INDEX($D$4:$D$102,L576))/(INDEX($D$4:$D$102,L576+1)-INDEX($D$4:$D$102,L576))*(INDEX($C$4:$C$102,L576+1)-INDEX($C$4:$C$102,L576)))))</f>
        <v/>
      </c>
      <c r="N576" s="12">
        <f>IF(Occurrence!K576&lt;=0,-1,IFERROR(MATCH(Occurrence!K576,$D$4:$D$102,1),0))</f>
        <v/>
      </c>
      <c r="O576" s="9">
        <f>IF(N576&lt;0,0,IF(N576=0,Occurrence!K576*$I$11,IF(N576&gt;=99,Occurrence!K576*$I$12,INDEX($C$4:$C$102,N576)+(Occurrence!K576-INDEX($D$4:$D$102,N576))/(INDEX($D$4:$D$102,N576+1)-INDEX($D$4:$D$102,N576))*(INDEX($C$4:$C$102,N576+1)-INDEX($C$4:$C$102,N576)))))</f>
        <v/>
      </c>
      <c r="P576" s="12">
        <f>IFERROR(MATCH(Data!X576,$F$4:$F$102,1),0)</f>
        <v/>
      </c>
      <c r="Q576" s="9">
        <f>IF(P576=0,Data!X576+$I$13,IF(P576&gt;=99,Data!X576+$I$14,INDEX($E$4:$E$102,P576)+(Data!X576-INDEX($F$4:$F$102,P576))/(INDEX($F$4:$F$102,P576+1)-INDEX($F$4:$F$102,P576))*(INDEX($E$4:$E$102,P576+1)-INDEX($E$4:$E$102,P576))))</f>
        <v/>
      </c>
      <c r="R576" s="12">
        <f>IFERROR(MATCH(Data!Y576,$F$4:$F$102,1),0)</f>
        <v/>
      </c>
      <c r="S576" s="9">
        <f>IF(R576=0,Data!Y576+$I$13,IF(R576&gt;=99,Data!Y576+$I$14,INDEX($E$4:$E$102,R576)+(Data!Y576-INDEX($F$4:$F$102,R576))/(INDEX($F$4:$F$102,R576+1)-INDEX($F$4:$F$102,R576))*(INDEX($E$4:$E$102,R576+1)-INDEX($E$4:$E$102,R576))))</f>
        <v/>
      </c>
    </row>
    <row r="577">
      <c r="K577" s="14">
        <f>Data!A577</f>
        <v/>
      </c>
      <c r="L577" s="12">
        <f>IF(Occurrence!J577&lt;=0,-1,IFERROR(MATCH(Occurrence!J577,$D$4:$D$102,1),0))</f>
        <v/>
      </c>
      <c r="M577" s="9">
        <f>IF(L577&lt;0,0,IF(L577=0,Occurrence!J577*$I$11,IF(L577&gt;=99,Occurrence!J577*$I$12,INDEX($C$4:$C$102,L577)+(Occurrence!J577-INDEX($D$4:$D$102,L577))/(INDEX($D$4:$D$102,L577+1)-INDEX($D$4:$D$102,L577))*(INDEX($C$4:$C$102,L577+1)-INDEX($C$4:$C$102,L577)))))</f>
        <v/>
      </c>
      <c r="N577" s="12">
        <f>IF(Occurrence!K577&lt;=0,-1,IFERROR(MATCH(Occurrence!K577,$D$4:$D$102,1),0))</f>
        <v/>
      </c>
      <c r="O577" s="9">
        <f>IF(N577&lt;0,0,IF(N577=0,Occurrence!K577*$I$11,IF(N577&gt;=99,Occurrence!K577*$I$12,INDEX($C$4:$C$102,N577)+(Occurrence!K577-INDEX($D$4:$D$102,N577))/(INDEX($D$4:$D$102,N577+1)-INDEX($D$4:$D$102,N577))*(INDEX($C$4:$C$102,N577+1)-INDEX($C$4:$C$102,N577)))))</f>
        <v/>
      </c>
      <c r="P577" s="12">
        <f>IFERROR(MATCH(Data!X577,$F$4:$F$102,1),0)</f>
        <v/>
      </c>
      <c r="Q577" s="9">
        <f>IF(P577=0,Data!X577+$I$13,IF(P577&gt;=99,Data!X577+$I$14,INDEX($E$4:$E$102,P577)+(Data!X577-INDEX($F$4:$F$102,P577))/(INDEX($F$4:$F$102,P577+1)-INDEX($F$4:$F$102,P577))*(INDEX($E$4:$E$102,P577+1)-INDEX($E$4:$E$102,P577))))</f>
        <v/>
      </c>
      <c r="R577" s="12">
        <f>IFERROR(MATCH(Data!Y577,$F$4:$F$102,1),0)</f>
        <v/>
      </c>
      <c r="S577" s="9">
        <f>IF(R577=0,Data!Y577+$I$13,IF(R577&gt;=99,Data!Y577+$I$14,INDEX($E$4:$E$102,R577)+(Data!Y577-INDEX($F$4:$F$102,R577))/(INDEX($F$4:$F$102,R577+1)-INDEX($F$4:$F$102,R577))*(INDEX($E$4:$E$102,R577+1)-INDEX($E$4:$E$102,R577))))</f>
        <v/>
      </c>
    </row>
    <row r="578">
      <c r="K578" s="14">
        <f>Data!A578</f>
        <v/>
      </c>
      <c r="L578" s="12">
        <f>IF(Occurrence!J578&lt;=0,-1,IFERROR(MATCH(Occurrence!J578,$D$4:$D$102,1),0))</f>
        <v/>
      </c>
      <c r="M578" s="9">
        <f>IF(L578&lt;0,0,IF(L578=0,Occurrence!J578*$I$11,IF(L578&gt;=99,Occurrence!J578*$I$12,INDEX($C$4:$C$102,L578)+(Occurrence!J578-INDEX($D$4:$D$102,L578))/(INDEX($D$4:$D$102,L578+1)-INDEX($D$4:$D$102,L578))*(INDEX($C$4:$C$102,L578+1)-INDEX($C$4:$C$102,L578)))))</f>
        <v/>
      </c>
      <c r="N578" s="12">
        <f>IF(Occurrence!K578&lt;=0,-1,IFERROR(MATCH(Occurrence!K578,$D$4:$D$102,1),0))</f>
        <v/>
      </c>
      <c r="O578" s="9">
        <f>IF(N578&lt;0,0,IF(N578=0,Occurrence!K578*$I$11,IF(N578&gt;=99,Occurrence!K578*$I$12,INDEX($C$4:$C$102,N578)+(Occurrence!K578-INDEX($D$4:$D$102,N578))/(INDEX($D$4:$D$102,N578+1)-INDEX($D$4:$D$102,N578))*(INDEX($C$4:$C$102,N578+1)-INDEX($C$4:$C$102,N578)))))</f>
        <v/>
      </c>
      <c r="P578" s="12">
        <f>IFERROR(MATCH(Data!X578,$F$4:$F$102,1),0)</f>
        <v/>
      </c>
      <c r="Q578" s="9">
        <f>IF(P578=0,Data!X578+$I$13,IF(P578&gt;=99,Data!X578+$I$14,INDEX($E$4:$E$102,P578)+(Data!X578-INDEX($F$4:$F$102,P578))/(INDEX($F$4:$F$102,P578+1)-INDEX($F$4:$F$102,P578))*(INDEX($E$4:$E$102,P578+1)-INDEX($E$4:$E$102,P578))))</f>
        <v/>
      </c>
      <c r="R578" s="12">
        <f>IFERROR(MATCH(Data!Y578,$F$4:$F$102,1),0)</f>
        <v/>
      </c>
      <c r="S578" s="9">
        <f>IF(R578=0,Data!Y578+$I$13,IF(R578&gt;=99,Data!Y578+$I$14,INDEX($E$4:$E$102,R578)+(Data!Y578-INDEX($F$4:$F$102,R578))/(INDEX($F$4:$F$102,R578+1)-INDEX($F$4:$F$102,R578))*(INDEX($E$4:$E$102,R578+1)-INDEX($E$4:$E$102,R578))))</f>
        <v/>
      </c>
    </row>
    <row r="579">
      <c r="K579" s="14">
        <f>Data!A579</f>
        <v/>
      </c>
      <c r="L579" s="12">
        <f>IF(Occurrence!J579&lt;=0,-1,IFERROR(MATCH(Occurrence!J579,$D$4:$D$102,1),0))</f>
        <v/>
      </c>
      <c r="M579" s="9">
        <f>IF(L579&lt;0,0,IF(L579=0,Occurrence!J579*$I$11,IF(L579&gt;=99,Occurrence!J579*$I$12,INDEX($C$4:$C$102,L579)+(Occurrence!J579-INDEX($D$4:$D$102,L579))/(INDEX($D$4:$D$102,L579+1)-INDEX($D$4:$D$102,L579))*(INDEX($C$4:$C$102,L579+1)-INDEX($C$4:$C$102,L579)))))</f>
        <v/>
      </c>
      <c r="N579" s="12">
        <f>IF(Occurrence!K579&lt;=0,-1,IFERROR(MATCH(Occurrence!K579,$D$4:$D$102,1),0))</f>
        <v/>
      </c>
      <c r="O579" s="9">
        <f>IF(N579&lt;0,0,IF(N579=0,Occurrence!K579*$I$11,IF(N579&gt;=99,Occurrence!K579*$I$12,INDEX($C$4:$C$102,N579)+(Occurrence!K579-INDEX($D$4:$D$102,N579))/(INDEX($D$4:$D$102,N579+1)-INDEX($D$4:$D$102,N579))*(INDEX($C$4:$C$102,N579+1)-INDEX($C$4:$C$102,N579)))))</f>
        <v/>
      </c>
      <c r="P579" s="12">
        <f>IFERROR(MATCH(Data!X579,$F$4:$F$102,1),0)</f>
        <v/>
      </c>
      <c r="Q579" s="9">
        <f>IF(P579=0,Data!X579+$I$13,IF(P579&gt;=99,Data!X579+$I$14,INDEX($E$4:$E$102,P579)+(Data!X579-INDEX($F$4:$F$102,P579))/(INDEX($F$4:$F$102,P579+1)-INDEX($F$4:$F$102,P579))*(INDEX($E$4:$E$102,P579+1)-INDEX($E$4:$E$102,P579))))</f>
        <v/>
      </c>
      <c r="R579" s="12">
        <f>IFERROR(MATCH(Data!Y579,$F$4:$F$102,1),0)</f>
        <v/>
      </c>
      <c r="S579" s="9">
        <f>IF(R579=0,Data!Y579+$I$13,IF(R579&gt;=99,Data!Y579+$I$14,INDEX($E$4:$E$102,R579)+(Data!Y579-INDEX($F$4:$F$102,R579))/(INDEX($F$4:$F$102,R579+1)-INDEX($F$4:$F$102,R579))*(INDEX($E$4:$E$102,R579+1)-INDEX($E$4:$E$102,R579))))</f>
        <v/>
      </c>
    </row>
    <row r="580">
      <c r="K580" s="14">
        <f>Data!A580</f>
        <v/>
      </c>
      <c r="L580" s="12">
        <f>IF(Occurrence!J580&lt;=0,-1,IFERROR(MATCH(Occurrence!J580,$D$4:$D$102,1),0))</f>
        <v/>
      </c>
      <c r="M580" s="9">
        <f>IF(L580&lt;0,0,IF(L580=0,Occurrence!J580*$I$11,IF(L580&gt;=99,Occurrence!J580*$I$12,INDEX($C$4:$C$102,L580)+(Occurrence!J580-INDEX($D$4:$D$102,L580))/(INDEX($D$4:$D$102,L580+1)-INDEX($D$4:$D$102,L580))*(INDEX($C$4:$C$102,L580+1)-INDEX($C$4:$C$102,L580)))))</f>
        <v/>
      </c>
      <c r="N580" s="12">
        <f>IF(Occurrence!K580&lt;=0,-1,IFERROR(MATCH(Occurrence!K580,$D$4:$D$102,1),0))</f>
        <v/>
      </c>
      <c r="O580" s="9">
        <f>IF(N580&lt;0,0,IF(N580=0,Occurrence!K580*$I$11,IF(N580&gt;=99,Occurrence!K580*$I$12,INDEX($C$4:$C$102,N580)+(Occurrence!K580-INDEX($D$4:$D$102,N580))/(INDEX($D$4:$D$102,N580+1)-INDEX($D$4:$D$102,N580))*(INDEX($C$4:$C$102,N580+1)-INDEX($C$4:$C$102,N580)))))</f>
        <v/>
      </c>
      <c r="P580" s="12">
        <f>IFERROR(MATCH(Data!X580,$F$4:$F$102,1),0)</f>
        <v/>
      </c>
      <c r="Q580" s="9">
        <f>IF(P580=0,Data!X580+$I$13,IF(P580&gt;=99,Data!X580+$I$14,INDEX($E$4:$E$102,P580)+(Data!X580-INDEX($F$4:$F$102,P580))/(INDEX($F$4:$F$102,P580+1)-INDEX($F$4:$F$102,P580))*(INDEX($E$4:$E$102,P580+1)-INDEX($E$4:$E$102,P580))))</f>
        <v/>
      </c>
      <c r="R580" s="12">
        <f>IFERROR(MATCH(Data!Y580,$F$4:$F$102,1),0)</f>
        <v/>
      </c>
      <c r="S580" s="9">
        <f>IF(R580=0,Data!Y580+$I$13,IF(R580&gt;=99,Data!Y580+$I$14,INDEX($E$4:$E$102,R580)+(Data!Y580-INDEX($F$4:$F$102,R580))/(INDEX($F$4:$F$102,R580+1)-INDEX($F$4:$F$102,R580))*(INDEX($E$4:$E$102,R580+1)-INDEX($E$4:$E$102,R580))))</f>
        <v/>
      </c>
    </row>
    <row r="581">
      <c r="K581" s="14">
        <f>Data!A581</f>
        <v/>
      </c>
      <c r="L581" s="12">
        <f>IF(Occurrence!J581&lt;=0,-1,IFERROR(MATCH(Occurrence!J581,$D$4:$D$102,1),0))</f>
        <v/>
      </c>
      <c r="M581" s="9">
        <f>IF(L581&lt;0,0,IF(L581=0,Occurrence!J581*$I$11,IF(L581&gt;=99,Occurrence!J581*$I$12,INDEX($C$4:$C$102,L581)+(Occurrence!J581-INDEX($D$4:$D$102,L581))/(INDEX($D$4:$D$102,L581+1)-INDEX($D$4:$D$102,L581))*(INDEX($C$4:$C$102,L581+1)-INDEX($C$4:$C$102,L581)))))</f>
        <v/>
      </c>
      <c r="N581" s="12">
        <f>IF(Occurrence!K581&lt;=0,-1,IFERROR(MATCH(Occurrence!K581,$D$4:$D$102,1),0))</f>
        <v/>
      </c>
      <c r="O581" s="9">
        <f>IF(N581&lt;0,0,IF(N581=0,Occurrence!K581*$I$11,IF(N581&gt;=99,Occurrence!K581*$I$12,INDEX($C$4:$C$102,N581)+(Occurrence!K581-INDEX($D$4:$D$102,N581))/(INDEX($D$4:$D$102,N581+1)-INDEX($D$4:$D$102,N581))*(INDEX($C$4:$C$102,N581+1)-INDEX($C$4:$C$102,N581)))))</f>
        <v/>
      </c>
      <c r="P581" s="12">
        <f>IFERROR(MATCH(Data!X581,$F$4:$F$102,1),0)</f>
        <v/>
      </c>
      <c r="Q581" s="9">
        <f>IF(P581=0,Data!X581+$I$13,IF(P581&gt;=99,Data!X581+$I$14,INDEX($E$4:$E$102,P581)+(Data!X581-INDEX($F$4:$F$102,P581))/(INDEX($F$4:$F$102,P581+1)-INDEX($F$4:$F$102,P581))*(INDEX($E$4:$E$102,P581+1)-INDEX($E$4:$E$102,P581))))</f>
        <v/>
      </c>
      <c r="R581" s="12">
        <f>IFERROR(MATCH(Data!Y581,$F$4:$F$102,1),0)</f>
        <v/>
      </c>
      <c r="S581" s="9">
        <f>IF(R581=0,Data!Y581+$I$13,IF(R581&gt;=99,Data!Y581+$I$14,INDEX($E$4:$E$102,R581)+(Data!Y581-INDEX($F$4:$F$102,R581))/(INDEX($F$4:$F$102,R581+1)-INDEX($F$4:$F$102,R581))*(INDEX($E$4:$E$102,R581+1)-INDEX($E$4:$E$102,R581))))</f>
        <v/>
      </c>
    </row>
    <row r="582">
      <c r="K582" s="14">
        <f>Data!A582</f>
        <v/>
      </c>
      <c r="L582" s="12">
        <f>IF(Occurrence!J582&lt;=0,-1,IFERROR(MATCH(Occurrence!J582,$D$4:$D$102,1),0))</f>
        <v/>
      </c>
      <c r="M582" s="9">
        <f>IF(L582&lt;0,0,IF(L582=0,Occurrence!J582*$I$11,IF(L582&gt;=99,Occurrence!J582*$I$12,INDEX($C$4:$C$102,L582)+(Occurrence!J582-INDEX($D$4:$D$102,L582))/(INDEX($D$4:$D$102,L582+1)-INDEX($D$4:$D$102,L582))*(INDEX($C$4:$C$102,L582+1)-INDEX($C$4:$C$102,L582)))))</f>
        <v/>
      </c>
      <c r="N582" s="12">
        <f>IF(Occurrence!K582&lt;=0,-1,IFERROR(MATCH(Occurrence!K582,$D$4:$D$102,1),0))</f>
        <v/>
      </c>
      <c r="O582" s="9">
        <f>IF(N582&lt;0,0,IF(N582=0,Occurrence!K582*$I$11,IF(N582&gt;=99,Occurrence!K582*$I$12,INDEX($C$4:$C$102,N582)+(Occurrence!K582-INDEX($D$4:$D$102,N582))/(INDEX($D$4:$D$102,N582+1)-INDEX($D$4:$D$102,N582))*(INDEX($C$4:$C$102,N582+1)-INDEX($C$4:$C$102,N582)))))</f>
        <v/>
      </c>
      <c r="P582" s="12">
        <f>IFERROR(MATCH(Data!X582,$F$4:$F$102,1),0)</f>
        <v/>
      </c>
      <c r="Q582" s="9">
        <f>IF(P582=0,Data!X582+$I$13,IF(P582&gt;=99,Data!X582+$I$14,INDEX($E$4:$E$102,P582)+(Data!X582-INDEX($F$4:$F$102,P582))/(INDEX($F$4:$F$102,P582+1)-INDEX($F$4:$F$102,P582))*(INDEX($E$4:$E$102,P582+1)-INDEX($E$4:$E$102,P582))))</f>
        <v/>
      </c>
      <c r="R582" s="12">
        <f>IFERROR(MATCH(Data!Y582,$F$4:$F$102,1),0)</f>
        <v/>
      </c>
      <c r="S582" s="9">
        <f>IF(R582=0,Data!Y582+$I$13,IF(R582&gt;=99,Data!Y582+$I$14,INDEX($E$4:$E$102,R582)+(Data!Y582-INDEX($F$4:$F$102,R582))/(INDEX($F$4:$F$102,R582+1)-INDEX($F$4:$F$102,R582))*(INDEX($E$4:$E$102,R582+1)-INDEX($E$4:$E$102,R582))))</f>
        <v/>
      </c>
    </row>
    <row r="583">
      <c r="K583" s="14">
        <f>Data!A583</f>
        <v/>
      </c>
      <c r="L583" s="12">
        <f>IF(Occurrence!J583&lt;=0,-1,IFERROR(MATCH(Occurrence!J583,$D$4:$D$102,1),0))</f>
        <v/>
      </c>
      <c r="M583" s="9">
        <f>IF(L583&lt;0,0,IF(L583=0,Occurrence!J583*$I$11,IF(L583&gt;=99,Occurrence!J583*$I$12,INDEX($C$4:$C$102,L583)+(Occurrence!J583-INDEX($D$4:$D$102,L583))/(INDEX($D$4:$D$102,L583+1)-INDEX($D$4:$D$102,L583))*(INDEX($C$4:$C$102,L583+1)-INDEX($C$4:$C$102,L583)))))</f>
        <v/>
      </c>
      <c r="N583" s="12">
        <f>IF(Occurrence!K583&lt;=0,-1,IFERROR(MATCH(Occurrence!K583,$D$4:$D$102,1),0))</f>
        <v/>
      </c>
      <c r="O583" s="9">
        <f>IF(N583&lt;0,0,IF(N583=0,Occurrence!K583*$I$11,IF(N583&gt;=99,Occurrence!K583*$I$12,INDEX($C$4:$C$102,N583)+(Occurrence!K583-INDEX($D$4:$D$102,N583))/(INDEX($D$4:$D$102,N583+1)-INDEX($D$4:$D$102,N583))*(INDEX($C$4:$C$102,N583+1)-INDEX($C$4:$C$102,N583)))))</f>
        <v/>
      </c>
      <c r="P583" s="12">
        <f>IFERROR(MATCH(Data!X583,$F$4:$F$102,1),0)</f>
        <v/>
      </c>
      <c r="Q583" s="9">
        <f>IF(P583=0,Data!X583+$I$13,IF(P583&gt;=99,Data!X583+$I$14,INDEX($E$4:$E$102,P583)+(Data!X583-INDEX($F$4:$F$102,P583))/(INDEX($F$4:$F$102,P583+1)-INDEX($F$4:$F$102,P583))*(INDEX($E$4:$E$102,P583+1)-INDEX($E$4:$E$102,P583))))</f>
        <v/>
      </c>
      <c r="R583" s="12">
        <f>IFERROR(MATCH(Data!Y583,$F$4:$F$102,1),0)</f>
        <v/>
      </c>
      <c r="S583" s="9">
        <f>IF(R583=0,Data!Y583+$I$13,IF(R583&gt;=99,Data!Y583+$I$14,INDEX($E$4:$E$102,R583)+(Data!Y583-INDEX($F$4:$F$102,R583))/(INDEX($F$4:$F$102,R583+1)-INDEX($F$4:$F$102,R583))*(INDEX($E$4:$E$102,R583+1)-INDEX($E$4:$E$102,R583))))</f>
        <v/>
      </c>
    </row>
    <row r="584">
      <c r="K584" s="14">
        <f>Data!A584</f>
        <v/>
      </c>
      <c r="L584" s="12">
        <f>IF(Occurrence!J584&lt;=0,-1,IFERROR(MATCH(Occurrence!J584,$D$4:$D$102,1),0))</f>
        <v/>
      </c>
      <c r="M584" s="9">
        <f>IF(L584&lt;0,0,IF(L584=0,Occurrence!J584*$I$11,IF(L584&gt;=99,Occurrence!J584*$I$12,INDEX($C$4:$C$102,L584)+(Occurrence!J584-INDEX($D$4:$D$102,L584))/(INDEX($D$4:$D$102,L584+1)-INDEX($D$4:$D$102,L584))*(INDEX($C$4:$C$102,L584+1)-INDEX($C$4:$C$102,L584)))))</f>
        <v/>
      </c>
      <c r="N584" s="12">
        <f>IF(Occurrence!K584&lt;=0,-1,IFERROR(MATCH(Occurrence!K584,$D$4:$D$102,1),0))</f>
        <v/>
      </c>
      <c r="O584" s="9">
        <f>IF(N584&lt;0,0,IF(N584=0,Occurrence!K584*$I$11,IF(N584&gt;=99,Occurrence!K584*$I$12,INDEX($C$4:$C$102,N584)+(Occurrence!K584-INDEX($D$4:$D$102,N584))/(INDEX($D$4:$D$102,N584+1)-INDEX($D$4:$D$102,N584))*(INDEX($C$4:$C$102,N584+1)-INDEX($C$4:$C$102,N584)))))</f>
        <v/>
      </c>
      <c r="P584" s="12">
        <f>IFERROR(MATCH(Data!X584,$F$4:$F$102,1),0)</f>
        <v/>
      </c>
      <c r="Q584" s="9">
        <f>IF(P584=0,Data!X584+$I$13,IF(P584&gt;=99,Data!X584+$I$14,INDEX($E$4:$E$102,P584)+(Data!X584-INDEX($F$4:$F$102,P584))/(INDEX($F$4:$F$102,P584+1)-INDEX($F$4:$F$102,P584))*(INDEX($E$4:$E$102,P584+1)-INDEX($E$4:$E$102,P584))))</f>
        <v/>
      </c>
      <c r="R584" s="12">
        <f>IFERROR(MATCH(Data!Y584,$F$4:$F$102,1),0)</f>
        <v/>
      </c>
      <c r="S584" s="9">
        <f>IF(R584=0,Data!Y584+$I$13,IF(R584&gt;=99,Data!Y584+$I$14,INDEX($E$4:$E$102,R584)+(Data!Y584-INDEX($F$4:$F$102,R584))/(INDEX($F$4:$F$102,R584+1)-INDEX($F$4:$F$102,R584))*(INDEX($E$4:$E$102,R584+1)-INDEX($E$4:$E$102,R584))))</f>
        <v/>
      </c>
    </row>
    <row r="585">
      <c r="K585" s="14">
        <f>Data!A585</f>
        <v/>
      </c>
      <c r="L585" s="12">
        <f>IF(Occurrence!J585&lt;=0,-1,IFERROR(MATCH(Occurrence!J585,$D$4:$D$102,1),0))</f>
        <v/>
      </c>
      <c r="M585" s="9">
        <f>IF(L585&lt;0,0,IF(L585=0,Occurrence!J585*$I$11,IF(L585&gt;=99,Occurrence!J585*$I$12,INDEX($C$4:$C$102,L585)+(Occurrence!J585-INDEX($D$4:$D$102,L585))/(INDEX($D$4:$D$102,L585+1)-INDEX($D$4:$D$102,L585))*(INDEX($C$4:$C$102,L585+1)-INDEX($C$4:$C$102,L585)))))</f>
        <v/>
      </c>
      <c r="N585" s="12">
        <f>IF(Occurrence!K585&lt;=0,-1,IFERROR(MATCH(Occurrence!K585,$D$4:$D$102,1),0))</f>
        <v/>
      </c>
      <c r="O585" s="9">
        <f>IF(N585&lt;0,0,IF(N585=0,Occurrence!K585*$I$11,IF(N585&gt;=99,Occurrence!K585*$I$12,INDEX($C$4:$C$102,N585)+(Occurrence!K585-INDEX($D$4:$D$102,N585))/(INDEX($D$4:$D$102,N585+1)-INDEX($D$4:$D$102,N585))*(INDEX($C$4:$C$102,N585+1)-INDEX($C$4:$C$102,N585)))))</f>
        <v/>
      </c>
      <c r="P585" s="12">
        <f>IFERROR(MATCH(Data!X585,$F$4:$F$102,1),0)</f>
        <v/>
      </c>
      <c r="Q585" s="9">
        <f>IF(P585=0,Data!X585+$I$13,IF(P585&gt;=99,Data!X585+$I$14,INDEX($E$4:$E$102,P585)+(Data!X585-INDEX($F$4:$F$102,P585))/(INDEX($F$4:$F$102,P585+1)-INDEX($F$4:$F$102,P585))*(INDEX($E$4:$E$102,P585+1)-INDEX($E$4:$E$102,P585))))</f>
        <v/>
      </c>
      <c r="R585" s="12">
        <f>IFERROR(MATCH(Data!Y585,$F$4:$F$102,1),0)</f>
        <v/>
      </c>
      <c r="S585" s="9">
        <f>IF(R585=0,Data!Y585+$I$13,IF(R585&gt;=99,Data!Y585+$I$14,INDEX($E$4:$E$102,R585)+(Data!Y585-INDEX($F$4:$F$102,R585))/(INDEX($F$4:$F$102,R585+1)-INDEX($F$4:$F$102,R585))*(INDEX($E$4:$E$102,R585+1)-INDEX($E$4:$E$102,R585))))</f>
        <v/>
      </c>
    </row>
    <row r="586">
      <c r="K586" s="14">
        <f>Data!A586</f>
        <v/>
      </c>
      <c r="L586" s="12">
        <f>IF(Occurrence!J586&lt;=0,-1,IFERROR(MATCH(Occurrence!J586,$D$4:$D$102,1),0))</f>
        <v/>
      </c>
      <c r="M586" s="9">
        <f>IF(L586&lt;0,0,IF(L586=0,Occurrence!J586*$I$11,IF(L586&gt;=99,Occurrence!J586*$I$12,INDEX($C$4:$C$102,L586)+(Occurrence!J586-INDEX($D$4:$D$102,L586))/(INDEX($D$4:$D$102,L586+1)-INDEX($D$4:$D$102,L586))*(INDEX($C$4:$C$102,L586+1)-INDEX($C$4:$C$102,L586)))))</f>
        <v/>
      </c>
      <c r="N586" s="12">
        <f>IF(Occurrence!K586&lt;=0,-1,IFERROR(MATCH(Occurrence!K586,$D$4:$D$102,1),0))</f>
        <v/>
      </c>
      <c r="O586" s="9">
        <f>IF(N586&lt;0,0,IF(N586=0,Occurrence!K586*$I$11,IF(N586&gt;=99,Occurrence!K586*$I$12,INDEX($C$4:$C$102,N586)+(Occurrence!K586-INDEX($D$4:$D$102,N586))/(INDEX($D$4:$D$102,N586+1)-INDEX($D$4:$D$102,N586))*(INDEX($C$4:$C$102,N586+1)-INDEX($C$4:$C$102,N586)))))</f>
        <v/>
      </c>
      <c r="P586" s="12">
        <f>IFERROR(MATCH(Data!X586,$F$4:$F$102,1),0)</f>
        <v/>
      </c>
      <c r="Q586" s="9">
        <f>IF(P586=0,Data!X586+$I$13,IF(P586&gt;=99,Data!X586+$I$14,INDEX($E$4:$E$102,P586)+(Data!X586-INDEX($F$4:$F$102,P586))/(INDEX($F$4:$F$102,P586+1)-INDEX($F$4:$F$102,P586))*(INDEX($E$4:$E$102,P586+1)-INDEX($E$4:$E$102,P586))))</f>
        <v/>
      </c>
      <c r="R586" s="12">
        <f>IFERROR(MATCH(Data!Y586,$F$4:$F$102,1),0)</f>
        <v/>
      </c>
      <c r="S586" s="9">
        <f>IF(R586=0,Data!Y586+$I$13,IF(R586&gt;=99,Data!Y586+$I$14,INDEX($E$4:$E$102,R586)+(Data!Y586-INDEX($F$4:$F$102,R586))/(INDEX($F$4:$F$102,R586+1)-INDEX($F$4:$F$102,R586))*(INDEX($E$4:$E$102,R586+1)-INDEX($E$4:$E$102,R586))))</f>
        <v/>
      </c>
    </row>
    <row r="587">
      <c r="K587" s="14">
        <f>Data!A587</f>
        <v/>
      </c>
      <c r="L587" s="12">
        <f>IF(Occurrence!J587&lt;=0,-1,IFERROR(MATCH(Occurrence!J587,$D$4:$D$102,1),0))</f>
        <v/>
      </c>
      <c r="M587" s="9">
        <f>IF(L587&lt;0,0,IF(L587=0,Occurrence!J587*$I$11,IF(L587&gt;=99,Occurrence!J587*$I$12,INDEX($C$4:$C$102,L587)+(Occurrence!J587-INDEX($D$4:$D$102,L587))/(INDEX($D$4:$D$102,L587+1)-INDEX($D$4:$D$102,L587))*(INDEX($C$4:$C$102,L587+1)-INDEX($C$4:$C$102,L587)))))</f>
        <v/>
      </c>
      <c r="N587" s="12">
        <f>IF(Occurrence!K587&lt;=0,-1,IFERROR(MATCH(Occurrence!K587,$D$4:$D$102,1),0))</f>
        <v/>
      </c>
      <c r="O587" s="9">
        <f>IF(N587&lt;0,0,IF(N587=0,Occurrence!K587*$I$11,IF(N587&gt;=99,Occurrence!K587*$I$12,INDEX($C$4:$C$102,N587)+(Occurrence!K587-INDEX($D$4:$D$102,N587))/(INDEX($D$4:$D$102,N587+1)-INDEX($D$4:$D$102,N587))*(INDEX($C$4:$C$102,N587+1)-INDEX($C$4:$C$102,N587)))))</f>
        <v/>
      </c>
      <c r="P587" s="12">
        <f>IFERROR(MATCH(Data!X587,$F$4:$F$102,1),0)</f>
        <v/>
      </c>
      <c r="Q587" s="9">
        <f>IF(P587=0,Data!X587+$I$13,IF(P587&gt;=99,Data!X587+$I$14,INDEX($E$4:$E$102,P587)+(Data!X587-INDEX($F$4:$F$102,P587))/(INDEX($F$4:$F$102,P587+1)-INDEX($F$4:$F$102,P587))*(INDEX($E$4:$E$102,P587+1)-INDEX($E$4:$E$102,P587))))</f>
        <v/>
      </c>
      <c r="R587" s="12">
        <f>IFERROR(MATCH(Data!Y587,$F$4:$F$102,1),0)</f>
        <v/>
      </c>
      <c r="S587" s="9">
        <f>IF(R587=0,Data!Y587+$I$13,IF(R587&gt;=99,Data!Y587+$I$14,INDEX($E$4:$E$102,R587)+(Data!Y587-INDEX($F$4:$F$102,R587))/(INDEX($F$4:$F$102,R587+1)-INDEX($F$4:$F$102,R587))*(INDEX($E$4:$E$102,R587+1)-INDEX($E$4:$E$102,R587))))</f>
        <v/>
      </c>
    </row>
    <row r="588">
      <c r="K588" s="14">
        <f>Data!A588</f>
        <v/>
      </c>
      <c r="L588" s="12">
        <f>IF(Occurrence!J588&lt;=0,-1,IFERROR(MATCH(Occurrence!J588,$D$4:$D$102,1),0))</f>
        <v/>
      </c>
      <c r="M588" s="9">
        <f>IF(L588&lt;0,0,IF(L588=0,Occurrence!J588*$I$11,IF(L588&gt;=99,Occurrence!J588*$I$12,INDEX($C$4:$C$102,L588)+(Occurrence!J588-INDEX($D$4:$D$102,L588))/(INDEX($D$4:$D$102,L588+1)-INDEX($D$4:$D$102,L588))*(INDEX($C$4:$C$102,L588+1)-INDEX($C$4:$C$102,L588)))))</f>
        <v/>
      </c>
      <c r="N588" s="12">
        <f>IF(Occurrence!K588&lt;=0,-1,IFERROR(MATCH(Occurrence!K588,$D$4:$D$102,1),0))</f>
        <v/>
      </c>
      <c r="O588" s="9">
        <f>IF(N588&lt;0,0,IF(N588=0,Occurrence!K588*$I$11,IF(N588&gt;=99,Occurrence!K588*$I$12,INDEX($C$4:$C$102,N588)+(Occurrence!K588-INDEX($D$4:$D$102,N588))/(INDEX($D$4:$D$102,N588+1)-INDEX($D$4:$D$102,N588))*(INDEX($C$4:$C$102,N588+1)-INDEX($C$4:$C$102,N588)))))</f>
        <v/>
      </c>
      <c r="P588" s="12">
        <f>IFERROR(MATCH(Data!X588,$F$4:$F$102,1),0)</f>
        <v/>
      </c>
      <c r="Q588" s="9">
        <f>IF(P588=0,Data!X588+$I$13,IF(P588&gt;=99,Data!X588+$I$14,INDEX($E$4:$E$102,P588)+(Data!X588-INDEX($F$4:$F$102,P588))/(INDEX($F$4:$F$102,P588+1)-INDEX($F$4:$F$102,P588))*(INDEX($E$4:$E$102,P588+1)-INDEX($E$4:$E$102,P588))))</f>
        <v/>
      </c>
      <c r="R588" s="12">
        <f>IFERROR(MATCH(Data!Y588,$F$4:$F$102,1),0)</f>
        <v/>
      </c>
      <c r="S588" s="9">
        <f>IF(R588=0,Data!Y588+$I$13,IF(R588&gt;=99,Data!Y588+$I$14,INDEX($E$4:$E$102,R588)+(Data!Y588-INDEX($F$4:$F$102,R588))/(INDEX($F$4:$F$102,R588+1)-INDEX($F$4:$F$102,R588))*(INDEX($E$4:$E$102,R588+1)-INDEX($E$4:$E$102,R588))))</f>
        <v/>
      </c>
    </row>
    <row r="589">
      <c r="K589" s="14">
        <f>Data!A589</f>
        <v/>
      </c>
      <c r="L589" s="12">
        <f>IF(Occurrence!J589&lt;=0,-1,IFERROR(MATCH(Occurrence!J589,$D$4:$D$102,1),0))</f>
        <v/>
      </c>
      <c r="M589" s="9">
        <f>IF(L589&lt;0,0,IF(L589=0,Occurrence!J589*$I$11,IF(L589&gt;=99,Occurrence!J589*$I$12,INDEX($C$4:$C$102,L589)+(Occurrence!J589-INDEX($D$4:$D$102,L589))/(INDEX($D$4:$D$102,L589+1)-INDEX($D$4:$D$102,L589))*(INDEX($C$4:$C$102,L589+1)-INDEX($C$4:$C$102,L589)))))</f>
        <v/>
      </c>
      <c r="N589" s="12">
        <f>IF(Occurrence!K589&lt;=0,-1,IFERROR(MATCH(Occurrence!K589,$D$4:$D$102,1),0))</f>
        <v/>
      </c>
      <c r="O589" s="9">
        <f>IF(N589&lt;0,0,IF(N589=0,Occurrence!K589*$I$11,IF(N589&gt;=99,Occurrence!K589*$I$12,INDEX($C$4:$C$102,N589)+(Occurrence!K589-INDEX($D$4:$D$102,N589))/(INDEX($D$4:$D$102,N589+1)-INDEX($D$4:$D$102,N589))*(INDEX($C$4:$C$102,N589+1)-INDEX($C$4:$C$102,N589)))))</f>
        <v/>
      </c>
      <c r="P589" s="12">
        <f>IFERROR(MATCH(Data!X589,$F$4:$F$102,1),0)</f>
        <v/>
      </c>
      <c r="Q589" s="9">
        <f>IF(P589=0,Data!X589+$I$13,IF(P589&gt;=99,Data!X589+$I$14,INDEX($E$4:$E$102,P589)+(Data!X589-INDEX($F$4:$F$102,P589))/(INDEX($F$4:$F$102,P589+1)-INDEX($F$4:$F$102,P589))*(INDEX($E$4:$E$102,P589+1)-INDEX($E$4:$E$102,P589))))</f>
        <v/>
      </c>
      <c r="R589" s="12">
        <f>IFERROR(MATCH(Data!Y589,$F$4:$F$102,1),0)</f>
        <v/>
      </c>
      <c r="S589" s="9">
        <f>IF(R589=0,Data!Y589+$I$13,IF(R589&gt;=99,Data!Y589+$I$14,INDEX($E$4:$E$102,R589)+(Data!Y589-INDEX($F$4:$F$102,R589))/(INDEX($F$4:$F$102,R589+1)-INDEX($F$4:$F$102,R589))*(INDEX($E$4:$E$102,R589+1)-INDEX($E$4:$E$102,R589))))</f>
        <v/>
      </c>
    </row>
    <row r="590">
      <c r="K590" s="14">
        <f>Data!A590</f>
        <v/>
      </c>
      <c r="L590" s="12">
        <f>IF(Occurrence!J590&lt;=0,-1,IFERROR(MATCH(Occurrence!J590,$D$4:$D$102,1),0))</f>
        <v/>
      </c>
      <c r="M590" s="9">
        <f>IF(L590&lt;0,0,IF(L590=0,Occurrence!J590*$I$11,IF(L590&gt;=99,Occurrence!J590*$I$12,INDEX($C$4:$C$102,L590)+(Occurrence!J590-INDEX($D$4:$D$102,L590))/(INDEX($D$4:$D$102,L590+1)-INDEX($D$4:$D$102,L590))*(INDEX($C$4:$C$102,L590+1)-INDEX($C$4:$C$102,L590)))))</f>
        <v/>
      </c>
      <c r="N590" s="12">
        <f>IF(Occurrence!K590&lt;=0,-1,IFERROR(MATCH(Occurrence!K590,$D$4:$D$102,1),0))</f>
        <v/>
      </c>
      <c r="O590" s="9">
        <f>IF(N590&lt;0,0,IF(N590=0,Occurrence!K590*$I$11,IF(N590&gt;=99,Occurrence!K590*$I$12,INDEX($C$4:$C$102,N590)+(Occurrence!K590-INDEX($D$4:$D$102,N590))/(INDEX($D$4:$D$102,N590+1)-INDEX($D$4:$D$102,N590))*(INDEX($C$4:$C$102,N590+1)-INDEX($C$4:$C$102,N590)))))</f>
        <v/>
      </c>
      <c r="P590" s="12">
        <f>IFERROR(MATCH(Data!X590,$F$4:$F$102,1),0)</f>
        <v/>
      </c>
      <c r="Q590" s="9">
        <f>IF(P590=0,Data!X590+$I$13,IF(P590&gt;=99,Data!X590+$I$14,INDEX($E$4:$E$102,P590)+(Data!X590-INDEX($F$4:$F$102,P590))/(INDEX($F$4:$F$102,P590+1)-INDEX($F$4:$F$102,P590))*(INDEX($E$4:$E$102,P590+1)-INDEX($E$4:$E$102,P590))))</f>
        <v/>
      </c>
      <c r="R590" s="12">
        <f>IFERROR(MATCH(Data!Y590,$F$4:$F$102,1),0)</f>
        <v/>
      </c>
      <c r="S590" s="9">
        <f>IF(R590=0,Data!Y590+$I$13,IF(R590&gt;=99,Data!Y590+$I$14,INDEX($E$4:$E$102,R590)+(Data!Y590-INDEX($F$4:$F$102,R590))/(INDEX($F$4:$F$102,R590+1)-INDEX($F$4:$F$102,R590))*(INDEX($E$4:$E$102,R590+1)-INDEX($E$4:$E$102,R590))))</f>
        <v/>
      </c>
    </row>
    <row r="591">
      <c r="K591" s="14">
        <f>Data!A591</f>
        <v/>
      </c>
      <c r="L591" s="12">
        <f>IF(Occurrence!J591&lt;=0,-1,IFERROR(MATCH(Occurrence!J591,$D$4:$D$102,1),0))</f>
        <v/>
      </c>
      <c r="M591" s="9">
        <f>IF(L591&lt;0,0,IF(L591=0,Occurrence!J591*$I$11,IF(L591&gt;=99,Occurrence!J591*$I$12,INDEX($C$4:$C$102,L591)+(Occurrence!J591-INDEX($D$4:$D$102,L591))/(INDEX($D$4:$D$102,L591+1)-INDEX($D$4:$D$102,L591))*(INDEX($C$4:$C$102,L591+1)-INDEX($C$4:$C$102,L591)))))</f>
        <v/>
      </c>
      <c r="N591" s="12">
        <f>IF(Occurrence!K591&lt;=0,-1,IFERROR(MATCH(Occurrence!K591,$D$4:$D$102,1),0))</f>
        <v/>
      </c>
      <c r="O591" s="9">
        <f>IF(N591&lt;0,0,IF(N591=0,Occurrence!K591*$I$11,IF(N591&gt;=99,Occurrence!K591*$I$12,INDEX($C$4:$C$102,N591)+(Occurrence!K591-INDEX($D$4:$D$102,N591))/(INDEX($D$4:$D$102,N591+1)-INDEX($D$4:$D$102,N591))*(INDEX($C$4:$C$102,N591+1)-INDEX($C$4:$C$102,N591)))))</f>
        <v/>
      </c>
      <c r="P591" s="12">
        <f>IFERROR(MATCH(Data!X591,$F$4:$F$102,1),0)</f>
        <v/>
      </c>
      <c r="Q591" s="9">
        <f>IF(P591=0,Data!X591+$I$13,IF(P591&gt;=99,Data!X591+$I$14,INDEX($E$4:$E$102,P591)+(Data!X591-INDEX($F$4:$F$102,P591))/(INDEX($F$4:$F$102,P591+1)-INDEX($F$4:$F$102,P591))*(INDEX($E$4:$E$102,P591+1)-INDEX($E$4:$E$102,P591))))</f>
        <v/>
      </c>
      <c r="R591" s="12">
        <f>IFERROR(MATCH(Data!Y591,$F$4:$F$102,1),0)</f>
        <v/>
      </c>
      <c r="S591" s="9">
        <f>IF(R591=0,Data!Y591+$I$13,IF(R591&gt;=99,Data!Y591+$I$14,INDEX($E$4:$E$102,R591)+(Data!Y591-INDEX($F$4:$F$102,R591))/(INDEX($F$4:$F$102,R591+1)-INDEX($F$4:$F$102,R591))*(INDEX($E$4:$E$102,R591+1)-INDEX($E$4:$E$102,R591))))</f>
        <v/>
      </c>
    </row>
    <row r="592">
      <c r="K592" s="14">
        <f>Data!A592</f>
        <v/>
      </c>
      <c r="L592" s="12">
        <f>IF(Occurrence!J592&lt;=0,-1,IFERROR(MATCH(Occurrence!J592,$D$4:$D$102,1),0))</f>
        <v/>
      </c>
      <c r="M592" s="9">
        <f>IF(L592&lt;0,0,IF(L592=0,Occurrence!J592*$I$11,IF(L592&gt;=99,Occurrence!J592*$I$12,INDEX($C$4:$C$102,L592)+(Occurrence!J592-INDEX($D$4:$D$102,L592))/(INDEX($D$4:$D$102,L592+1)-INDEX($D$4:$D$102,L592))*(INDEX($C$4:$C$102,L592+1)-INDEX($C$4:$C$102,L592)))))</f>
        <v/>
      </c>
      <c r="N592" s="12">
        <f>IF(Occurrence!K592&lt;=0,-1,IFERROR(MATCH(Occurrence!K592,$D$4:$D$102,1),0))</f>
        <v/>
      </c>
      <c r="O592" s="9">
        <f>IF(N592&lt;0,0,IF(N592=0,Occurrence!K592*$I$11,IF(N592&gt;=99,Occurrence!K592*$I$12,INDEX($C$4:$C$102,N592)+(Occurrence!K592-INDEX($D$4:$D$102,N592))/(INDEX($D$4:$D$102,N592+1)-INDEX($D$4:$D$102,N592))*(INDEX($C$4:$C$102,N592+1)-INDEX($C$4:$C$102,N592)))))</f>
        <v/>
      </c>
      <c r="P592" s="12">
        <f>IFERROR(MATCH(Data!X592,$F$4:$F$102,1),0)</f>
        <v/>
      </c>
      <c r="Q592" s="9">
        <f>IF(P592=0,Data!X592+$I$13,IF(P592&gt;=99,Data!X592+$I$14,INDEX($E$4:$E$102,P592)+(Data!X592-INDEX($F$4:$F$102,P592))/(INDEX($F$4:$F$102,P592+1)-INDEX($F$4:$F$102,P592))*(INDEX($E$4:$E$102,P592+1)-INDEX($E$4:$E$102,P592))))</f>
        <v/>
      </c>
      <c r="R592" s="12">
        <f>IFERROR(MATCH(Data!Y592,$F$4:$F$102,1),0)</f>
        <v/>
      </c>
      <c r="S592" s="9">
        <f>IF(R592=0,Data!Y592+$I$13,IF(R592&gt;=99,Data!Y592+$I$14,INDEX($E$4:$E$102,R592)+(Data!Y592-INDEX($F$4:$F$102,R592))/(INDEX($F$4:$F$102,R592+1)-INDEX($F$4:$F$102,R592))*(INDEX($E$4:$E$102,R592+1)-INDEX($E$4:$E$102,R592))))</f>
        <v/>
      </c>
    </row>
    <row r="593">
      <c r="K593" s="14">
        <f>Data!A593</f>
        <v/>
      </c>
      <c r="L593" s="12">
        <f>IF(Occurrence!J593&lt;=0,-1,IFERROR(MATCH(Occurrence!J593,$D$4:$D$102,1),0))</f>
        <v/>
      </c>
      <c r="M593" s="9">
        <f>IF(L593&lt;0,0,IF(L593=0,Occurrence!J593*$I$11,IF(L593&gt;=99,Occurrence!J593*$I$12,INDEX($C$4:$C$102,L593)+(Occurrence!J593-INDEX($D$4:$D$102,L593))/(INDEX($D$4:$D$102,L593+1)-INDEX($D$4:$D$102,L593))*(INDEX($C$4:$C$102,L593+1)-INDEX($C$4:$C$102,L593)))))</f>
        <v/>
      </c>
      <c r="N593" s="12">
        <f>IF(Occurrence!K593&lt;=0,-1,IFERROR(MATCH(Occurrence!K593,$D$4:$D$102,1),0))</f>
        <v/>
      </c>
      <c r="O593" s="9">
        <f>IF(N593&lt;0,0,IF(N593=0,Occurrence!K593*$I$11,IF(N593&gt;=99,Occurrence!K593*$I$12,INDEX($C$4:$C$102,N593)+(Occurrence!K593-INDEX($D$4:$D$102,N593))/(INDEX($D$4:$D$102,N593+1)-INDEX($D$4:$D$102,N593))*(INDEX($C$4:$C$102,N593+1)-INDEX($C$4:$C$102,N593)))))</f>
        <v/>
      </c>
      <c r="P593" s="12">
        <f>IFERROR(MATCH(Data!X593,$F$4:$F$102,1),0)</f>
        <v/>
      </c>
      <c r="Q593" s="9">
        <f>IF(P593=0,Data!X593+$I$13,IF(P593&gt;=99,Data!X593+$I$14,INDEX($E$4:$E$102,P593)+(Data!X593-INDEX($F$4:$F$102,P593))/(INDEX($F$4:$F$102,P593+1)-INDEX($F$4:$F$102,P593))*(INDEX($E$4:$E$102,P593+1)-INDEX($E$4:$E$102,P593))))</f>
        <v/>
      </c>
      <c r="R593" s="12">
        <f>IFERROR(MATCH(Data!Y593,$F$4:$F$102,1),0)</f>
        <v/>
      </c>
      <c r="S593" s="9">
        <f>IF(R593=0,Data!Y593+$I$13,IF(R593&gt;=99,Data!Y593+$I$14,INDEX($E$4:$E$102,R593)+(Data!Y593-INDEX($F$4:$F$102,R593))/(INDEX($F$4:$F$102,R593+1)-INDEX($F$4:$F$102,R593))*(INDEX($E$4:$E$102,R593+1)-INDEX($E$4:$E$102,R593))))</f>
        <v/>
      </c>
    </row>
    <row r="594">
      <c r="K594" s="14">
        <f>Data!A594</f>
        <v/>
      </c>
      <c r="L594" s="12">
        <f>IF(Occurrence!J594&lt;=0,-1,IFERROR(MATCH(Occurrence!J594,$D$4:$D$102,1),0))</f>
        <v/>
      </c>
      <c r="M594" s="9">
        <f>IF(L594&lt;0,0,IF(L594=0,Occurrence!J594*$I$11,IF(L594&gt;=99,Occurrence!J594*$I$12,INDEX($C$4:$C$102,L594)+(Occurrence!J594-INDEX($D$4:$D$102,L594))/(INDEX($D$4:$D$102,L594+1)-INDEX($D$4:$D$102,L594))*(INDEX($C$4:$C$102,L594+1)-INDEX($C$4:$C$102,L594)))))</f>
        <v/>
      </c>
      <c r="N594" s="12">
        <f>IF(Occurrence!K594&lt;=0,-1,IFERROR(MATCH(Occurrence!K594,$D$4:$D$102,1),0))</f>
        <v/>
      </c>
      <c r="O594" s="9">
        <f>IF(N594&lt;0,0,IF(N594=0,Occurrence!K594*$I$11,IF(N594&gt;=99,Occurrence!K594*$I$12,INDEX($C$4:$C$102,N594)+(Occurrence!K594-INDEX($D$4:$D$102,N594))/(INDEX($D$4:$D$102,N594+1)-INDEX($D$4:$D$102,N594))*(INDEX($C$4:$C$102,N594+1)-INDEX($C$4:$C$102,N594)))))</f>
        <v/>
      </c>
      <c r="P594" s="12">
        <f>IFERROR(MATCH(Data!X594,$F$4:$F$102,1),0)</f>
        <v/>
      </c>
      <c r="Q594" s="9">
        <f>IF(P594=0,Data!X594+$I$13,IF(P594&gt;=99,Data!X594+$I$14,INDEX($E$4:$E$102,P594)+(Data!X594-INDEX($F$4:$F$102,P594))/(INDEX($F$4:$F$102,P594+1)-INDEX($F$4:$F$102,P594))*(INDEX($E$4:$E$102,P594+1)-INDEX($E$4:$E$102,P594))))</f>
        <v/>
      </c>
      <c r="R594" s="12">
        <f>IFERROR(MATCH(Data!Y594,$F$4:$F$102,1),0)</f>
        <v/>
      </c>
      <c r="S594" s="9">
        <f>IF(R594=0,Data!Y594+$I$13,IF(R594&gt;=99,Data!Y594+$I$14,INDEX($E$4:$E$102,R594)+(Data!Y594-INDEX($F$4:$F$102,R594))/(INDEX($F$4:$F$102,R594+1)-INDEX($F$4:$F$102,R594))*(INDEX($E$4:$E$102,R594+1)-INDEX($E$4:$E$102,R594))))</f>
        <v/>
      </c>
    </row>
    <row r="595">
      <c r="K595" s="14">
        <f>Data!A595</f>
        <v/>
      </c>
      <c r="L595" s="12">
        <f>IF(Occurrence!J595&lt;=0,-1,IFERROR(MATCH(Occurrence!J595,$D$4:$D$102,1),0))</f>
        <v/>
      </c>
      <c r="M595" s="9">
        <f>IF(L595&lt;0,0,IF(L595=0,Occurrence!J595*$I$11,IF(L595&gt;=99,Occurrence!J595*$I$12,INDEX($C$4:$C$102,L595)+(Occurrence!J595-INDEX($D$4:$D$102,L595))/(INDEX($D$4:$D$102,L595+1)-INDEX($D$4:$D$102,L595))*(INDEX($C$4:$C$102,L595+1)-INDEX($C$4:$C$102,L595)))))</f>
        <v/>
      </c>
      <c r="N595" s="12">
        <f>IF(Occurrence!K595&lt;=0,-1,IFERROR(MATCH(Occurrence!K595,$D$4:$D$102,1),0))</f>
        <v/>
      </c>
      <c r="O595" s="9">
        <f>IF(N595&lt;0,0,IF(N595=0,Occurrence!K595*$I$11,IF(N595&gt;=99,Occurrence!K595*$I$12,INDEX($C$4:$C$102,N595)+(Occurrence!K595-INDEX($D$4:$D$102,N595))/(INDEX($D$4:$D$102,N595+1)-INDEX($D$4:$D$102,N595))*(INDEX($C$4:$C$102,N595+1)-INDEX($C$4:$C$102,N595)))))</f>
        <v/>
      </c>
      <c r="P595" s="12">
        <f>IFERROR(MATCH(Data!X595,$F$4:$F$102,1),0)</f>
        <v/>
      </c>
      <c r="Q595" s="9">
        <f>IF(P595=0,Data!X595+$I$13,IF(P595&gt;=99,Data!X595+$I$14,INDEX($E$4:$E$102,P595)+(Data!X595-INDEX($F$4:$F$102,P595))/(INDEX($F$4:$F$102,P595+1)-INDEX($F$4:$F$102,P595))*(INDEX($E$4:$E$102,P595+1)-INDEX($E$4:$E$102,P595))))</f>
        <v/>
      </c>
      <c r="R595" s="12">
        <f>IFERROR(MATCH(Data!Y595,$F$4:$F$102,1),0)</f>
        <v/>
      </c>
      <c r="S595" s="9">
        <f>IF(R595=0,Data!Y595+$I$13,IF(R595&gt;=99,Data!Y595+$I$14,INDEX($E$4:$E$102,R595)+(Data!Y595-INDEX($F$4:$F$102,R595))/(INDEX($F$4:$F$102,R595+1)-INDEX($F$4:$F$102,R595))*(INDEX($E$4:$E$102,R595+1)-INDEX($E$4:$E$102,R595))))</f>
        <v/>
      </c>
    </row>
    <row r="596">
      <c r="K596" s="14">
        <f>Data!A596</f>
        <v/>
      </c>
      <c r="L596" s="12">
        <f>IF(Occurrence!J596&lt;=0,-1,IFERROR(MATCH(Occurrence!J596,$D$4:$D$102,1),0))</f>
        <v/>
      </c>
      <c r="M596" s="9">
        <f>IF(L596&lt;0,0,IF(L596=0,Occurrence!J596*$I$11,IF(L596&gt;=99,Occurrence!J596*$I$12,INDEX($C$4:$C$102,L596)+(Occurrence!J596-INDEX($D$4:$D$102,L596))/(INDEX($D$4:$D$102,L596+1)-INDEX($D$4:$D$102,L596))*(INDEX($C$4:$C$102,L596+1)-INDEX($C$4:$C$102,L596)))))</f>
        <v/>
      </c>
      <c r="N596" s="12">
        <f>IF(Occurrence!K596&lt;=0,-1,IFERROR(MATCH(Occurrence!K596,$D$4:$D$102,1),0))</f>
        <v/>
      </c>
      <c r="O596" s="9">
        <f>IF(N596&lt;0,0,IF(N596=0,Occurrence!K596*$I$11,IF(N596&gt;=99,Occurrence!K596*$I$12,INDEX($C$4:$C$102,N596)+(Occurrence!K596-INDEX($D$4:$D$102,N596))/(INDEX($D$4:$D$102,N596+1)-INDEX($D$4:$D$102,N596))*(INDEX($C$4:$C$102,N596+1)-INDEX($C$4:$C$102,N596)))))</f>
        <v/>
      </c>
      <c r="P596" s="12">
        <f>IFERROR(MATCH(Data!X596,$F$4:$F$102,1),0)</f>
        <v/>
      </c>
      <c r="Q596" s="9">
        <f>IF(P596=0,Data!X596+$I$13,IF(P596&gt;=99,Data!X596+$I$14,INDEX($E$4:$E$102,P596)+(Data!X596-INDEX($F$4:$F$102,P596))/(INDEX($F$4:$F$102,P596+1)-INDEX($F$4:$F$102,P596))*(INDEX($E$4:$E$102,P596+1)-INDEX($E$4:$E$102,P596))))</f>
        <v/>
      </c>
      <c r="R596" s="12">
        <f>IFERROR(MATCH(Data!Y596,$F$4:$F$102,1),0)</f>
        <v/>
      </c>
      <c r="S596" s="9">
        <f>IF(R596=0,Data!Y596+$I$13,IF(R596&gt;=99,Data!Y596+$I$14,INDEX($E$4:$E$102,R596)+(Data!Y596-INDEX($F$4:$F$102,R596))/(INDEX($F$4:$F$102,R596+1)-INDEX($F$4:$F$102,R596))*(INDEX($E$4:$E$102,R596+1)-INDEX($E$4:$E$102,R596))))</f>
        <v/>
      </c>
    </row>
    <row r="597">
      <c r="K597" s="14">
        <f>Data!A597</f>
        <v/>
      </c>
      <c r="L597" s="12">
        <f>IF(Occurrence!J597&lt;=0,-1,IFERROR(MATCH(Occurrence!J597,$D$4:$D$102,1),0))</f>
        <v/>
      </c>
      <c r="M597" s="9">
        <f>IF(L597&lt;0,0,IF(L597=0,Occurrence!J597*$I$11,IF(L597&gt;=99,Occurrence!J597*$I$12,INDEX($C$4:$C$102,L597)+(Occurrence!J597-INDEX($D$4:$D$102,L597))/(INDEX($D$4:$D$102,L597+1)-INDEX($D$4:$D$102,L597))*(INDEX($C$4:$C$102,L597+1)-INDEX($C$4:$C$102,L597)))))</f>
        <v/>
      </c>
      <c r="N597" s="12">
        <f>IF(Occurrence!K597&lt;=0,-1,IFERROR(MATCH(Occurrence!K597,$D$4:$D$102,1),0))</f>
        <v/>
      </c>
      <c r="O597" s="9">
        <f>IF(N597&lt;0,0,IF(N597=0,Occurrence!K597*$I$11,IF(N597&gt;=99,Occurrence!K597*$I$12,INDEX($C$4:$C$102,N597)+(Occurrence!K597-INDEX($D$4:$D$102,N597))/(INDEX($D$4:$D$102,N597+1)-INDEX($D$4:$D$102,N597))*(INDEX($C$4:$C$102,N597+1)-INDEX($C$4:$C$102,N597)))))</f>
        <v/>
      </c>
      <c r="P597" s="12">
        <f>IFERROR(MATCH(Data!X597,$F$4:$F$102,1),0)</f>
        <v/>
      </c>
      <c r="Q597" s="9">
        <f>IF(P597=0,Data!X597+$I$13,IF(P597&gt;=99,Data!X597+$I$14,INDEX($E$4:$E$102,P597)+(Data!X597-INDEX($F$4:$F$102,P597))/(INDEX($F$4:$F$102,P597+1)-INDEX($F$4:$F$102,P597))*(INDEX($E$4:$E$102,P597+1)-INDEX($E$4:$E$102,P597))))</f>
        <v/>
      </c>
      <c r="R597" s="12">
        <f>IFERROR(MATCH(Data!Y597,$F$4:$F$102,1),0)</f>
        <v/>
      </c>
      <c r="S597" s="9">
        <f>IF(R597=0,Data!Y597+$I$13,IF(R597&gt;=99,Data!Y597+$I$14,INDEX($E$4:$E$102,R597)+(Data!Y597-INDEX($F$4:$F$102,R597))/(INDEX($F$4:$F$102,R597+1)-INDEX($F$4:$F$102,R597))*(INDEX($E$4:$E$102,R597+1)-INDEX($E$4:$E$102,R597))))</f>
        <v/>
      </c>
    </row>
    <row r="598">
      <c r="K598" s="14">
        <f>Data!A598</f>
        <v/>
      </c>
      <c r="L598" s="12">
        <f>IF(Occurrence!J598&lt;=0,-1,IFERROR(MATCH(Occurrence!J598,$D$4:$D$102,1),0))</f>
        <v/>
      </c>
      <c r="M598" s="9">
        <f>IF(L598&lt;0,0,IF(L598=0,Occurrence!J598*$I$11,IF(L598&gt;=99,Occurrence!J598*$I$12,INDEX($C$4:$C$102,L598)+(Occurrence!J598-INDEX($D$4:$D$102,L598))/(INDEX($D$4:$D$102,L598+1)-INDEX($D$4:$D$102,L598))*(INDEX($C$4:$C$102,L598+1)-INDEX($C$4:$C$102,L598)))))</f>
        <v/>
      </c>
      <c r="N598" s="12">
        <f>IF(Occurrence!K598&lt;=0,-1,IFERROR(MATCH(Occurrence!K598,$D$4:$D$102,1),0))</f>
        <v/>
      </c>
      <c r="O598" s="9">
        <f>IF(N598&lt;0,0,IF(N598=0,Occurrence!K598*$I$11,IF(N598&gt;=99,Occurrence!K598*$I$12,INDEX($C$4:$C$102,N598)+(Occurrence!K598-INDEX($D$4:$D$102,N598))/(INDEX($D$4:$D$102,N598+1)-INDEX($D$4:$D$102,N598))*(INDEX($C$4:$C$102,N598+1)-INDEX($C$4:$C$102,N598)))))</f>
        <v/>
      </c>
      <c r="P598" s="12">
        <f>IFERROR(MATCH(Data!X598,$F$4:$F$102,1),0)</f>
        <v/>
      </c>
      <c r="Q598" s="9">
        <f>IF(P598=0,Data!X598+$I$13,IF(P598&gt;=99,Data!X598+$I$14,INDEX($E$4:$E$102,P598)+(Data!X598-INDEX($F$4:$F$102,P598))/(INDEX($F$4:$F$102,P598+1)-INDEX($F$4:$F$102,P598))*(INDEX($E$4:$E$102,P598+1)-INDEX($E$4:$E$102,P598))))</f>
        <v/>
      </c>
      <c r="R598" s="12">
        <f>IFERROR(MATCH(Data!Y598,$F$4:$F$102,1),0)</f>
        <v/>
      </c>
      <c r="S598" s="9">
        <f>IF(R598=0,Data!Y598+$I$13,IF(R598&gt;=99,Data!Y598+$I$14,INDEX($E$4:$E$102,R598)+(Data!Y598-INDEX($F$4:$F$102,R598))/(INDEX($F$4:$F$102,R598+1)-INDEX($F$4:$F$102,R598))*(INDEX($E$4:$E$102,R598+1)-INDEX($E$4:$E$102,R598))))</f>
        <v/>
      </c>
    </row>
    <row r="599">
      <c r="K599" s="14">
        <f>Data!A599</f>
        <v/>
      </c>
      <c r="L599" s="12">
        <f>IF(Occurrence!J599&lt;=0,-1,IFERROR(MATCH(Occurrence!J599,$D$4:$D$102,1),0))</f>
        <v/>
      </c>
      <c r="M599" s="9">
        <f>IF(L599&lt;0,0,IF(L599=0,Occurrence!J599*$I$11,IF(L599&gt;=99,Occurrence!J599*$I$12,INDEX($C$4:$C$102,L599)+(Occurrence!J599-INDEX($D$4:$D$102,L599))/(INDEX($D$4:$D$102,L599+1)-INDEX($D$4:$D$102,L599))*(INDEX($C$4:$C$102,L599+1)-INDEX($C$4:$C$102,L599)))))</f>
        <v/>
      </c>
      <c r="N599" s="12">
        <f>IF(Occurrence!K599&lt;=0,-1,IFERROR(MATCH(Occurrence!K599,$D$4:$D$102,1),0))</f>
        <v/>
      </c>
      <c r="O599" s="9">
        <f>IF(N599&lt;0,0,IF(N599=0,Occurrence!K599*$I$11,IF(N599&gt;=99,Occurrence!K599*$I$12,INDEX($C$4:$C$102,N599)+(Occurrence!K599-INDEX($D$4:$D$102,N599))/(INDEX($D$4:$D$102,N599+1)-INDEX($D$4:$D$102,N599))*(INDEX($C$4:$C$102,N599+1)-INDEX($C$4:$C$102,N599)))))</f>
        <v/>
      </c>
      <c r="P599" s="12">
        <f>IFERROR(MATCH(Data!X599,$F$4:$F$102,1),0)</f>
        <v/>
      </c>
      <c r="Q599" s="9">
        <f>IF(P599=0,Data!X599+$I$13,IF(P599&gt;=99,Data!X599+$I$14,INDEX($E$4:$E$102,P599)+(Data!X599-INDEX($F$4:$F$102,P599))/(INDEX($F$4:$F$102,P599+1)-INDEX($F$4:$F$102,P599))*(INDEX($E$4:$E$102,P599+1)-INDEX($E$4:$E$102,P599))))</f>
        <v/>
      </c>
      <c r="R599" s="12">
        <f>IFERROR(MATCH(Data!Y599,$F$4:$F$102,1),0)</f>
        <v/>
      </c>
      <c r="S599" s="9">
        <f>IF(R599=0,Data!Y599+$I$13,IF(R599&gt;=99,Data!Y599+$I$14,INDEX($E$4:$E$102,R599)+(Data!Y599-INDEX($F$4:$F$102,R599))/(INDEX($F$4:$F$102,R599+1)-INDEX($F$4:$F$102,R599))*(INDEX($E$4:$E$102,R599+1)-INDEX($E$4:$E$102,R599))))</f>
        <v/>
      </c>
    </row>
    <row r="600">
      <c r="K600" s="14">
        <f>Data!A600</f>
        <v/>
      </c>
      <c r="L600" s="12">
        <f>IF(Occurrence!J600&lt;=0,-1,IFERROR(MATCH(Occurrence!J600,$D$4:$D$102,1),0))</f>
        <v/>
      </c>
      <c r="M600" s="9">
        <f>IF(L600&lt;0,0,IF(L600=0,Occurrence!J600*$I$11,IF(L600&gt;=99,Occurrence!J600*$I$12,INDEX($C$4:$C$102,L600)+(Occurrence!J600-INDEX($D$4:$D$102,L600))/(INDEX($D$4:$D$102,L600+1)-INDEX($D$4:$D$102,L600))*(INDEX($C$4:$C$102,L600+1)-INDEX($C$4:$C$102,L600)))))</f>
        <v/>
      </c>
      <c r="N600" s="12">
        <f>IF(Occurrence!K600&lt;=0,-1,IFERROR(MATCH(Occurrence!K600,$D$4:$D$102,1),0))</f>
        <v/>
      </c>
      <c r="O600" s="9">
        <f>IF(N600&lt;0,0,IF(N600=0,Occurrence!K600*$I$11,IF(N600&gt;=99,Occurrence!K600*$I$12,INDEX($C$4:$C$102,N600)+(Occurrence!K600-INDEX($D$4:$D$102,N600))/(INDEX($D$4:$D$102,N600+1)-INDEX($D$4:$D$102,N600))*(INDEX($C$4:$C$102,N600+1)-INDEX($C$4:$C$102,N600)))))</f>
        <v/>
      </c>
      <c r="P600" s="12">
        <f>IFERROR(MATCH(Data!X600,$F$4:$F$102,1),0)</f>
        <v/>
      </c>
      <c r="Q600" s="9">
        <f>IF(P600=0,Data!X600+$I$13,IF(P600&gt;=99,Data!X600+$I$14,INDEX($E$4:$E$102,P600)+(Data!X600-INDEX($F$4:$F$102,P600))/(INDEX($F$4:$F$102,P600+1)-INDEX($F$4:$F$102,P600))*(INDEX($E$4:$E$102,P600+1)-INDEX($E$4:$E$102,P600))))</f>
        <v/>
      </c>
      <c r="R600" s="12">
        <f>IFERROR(MATCH(Data!Y600,$F$4:$F$102,1),0)</f>
        <v/>
      </c>
      <c r="S600" s="9">
        <f>IF(R600=0,Data!Y600+$I$13,IF(R600&gt;=99,Data!Y600+$I$14,INDEX($E$4:$E$102,R600)+(Data!Y600-INDEX($F$4:$F$102,R600))/(INDEX($F$4:$F$102,R600+1)-INDEX($F$4:$F$102,R600))*(INDEX($E$4:$E$102,R600+1)-INDEX($E$4:$E$102,R600))))</f>
        <v/>
      </c>
    </row>
    <row r="601">
      <c r="K601" s="14">
        <f>Data!A601</f>
        <v/>
      </c>
      <c r="L601" s="12">
        <f>IF(Occurrence!J601&lt;=0,-1,IFERROR(MATCH(Occurrence!J601,$D$4:$D$102,1),0))</f>
        <v/>
      </c>
      <c r="M601" s="9">
        <f>IF(L601&lt;0,0,IF(L601=0,Occurrence!J601*$I$11,IF(L601&gt;=99,Occurrence!J601*$I$12,INDEX($C$4:$C$102,L601)+(Occurrence!J601-INDEX($D$4:$D$102,L601))/(INDEX($D$4:$D$102,L601+1)-INDEX($D$4:$D$102,L601))*(INDEX($C$4:$C$102,L601+1)-INDEX($C$4:$C$102,L601)))))</f>
        <v/>
      </c>
      <c r="N601" s="12">
        <f>IF(Occurrence!K601&lt;=0,-1,IFERROR(MATCH(Occurrence!K601,$D$4:$D$102,1),0))</f>
        <v/>
      </c>
      <c r="O601" s="9">
        <f>IF(N601&lt;0,0,IF(N601=0,Occurrence!K601*$I$11,IF(N601&gt;=99,Occurrence!K601*$I$12,INDEX($C$4:$C$102,N601)+(Occurrence!K601-INDEX($D$4:$D$102,N601))/(INDEX($D$4:$D$102,N601+1)-INDEX($D$4:$D$102,N601))*(INDEX($C$4:$C$102,N601+1)-INDEX($C$4:$C$102,N601)))))</f>
        <v/>
      </c>
      <c r="P601" s="12">
        <f>IFERROR(MATCH(Data!X601,$F$4:$F$102,1),0)</f>
        <v/>
      </c>
      <c r="Q601" s="9">
        <f>IF(P601=0,Data!X601+$I$13,IF(P601&gt;=99,Data!X601+$I$14,INDEX($E$4:$E$102,P601)+(Data!X601-INDEX($F$4:$F$102,P601))/(INDEX($F$4:$F$102,P601+1)-INDEX($F$4:$F$102,P601))*(INDEX($E$4:$E$102,P601+1)-INDEX($E$4:$E$102,P601))))</f>
        <v/>
      </c>
      <c r="R601" s="12">
        <f>IFERROR(MATCH(Data!Y601,$F$4:$F$102,1),0)</f>
        <v/>
      </c>
      <c r="S601" s="9">
        <f>IF(R601=0,Data!Y601+$I$13,IF(R601&gt;=99,Data!Y601+$I$14,INDEX($E$4:$E$102,R601)+(Data!Y601-INDEX($F$4:$F$102,R601))/(INDEX($F$4:$F$102,R601+1)-INDEX($F$4:$F$102,R601))*(INDEX($E$4:$E$102,R601+1)-INDEX($E$4:$E$102,R601))))</f>
        <v/>
      </c>
    </row>
    <row r="602">
      <c r="K602" s="14">
        <f>Data!A602</f>
        <v/>
      </c>
      <c r="L602" s="12">
        <f>IF(Occurrence!J602&lt;=0,-1,IFERROR(MATCH(Occurrence!J602,$D$4:$D$102,1),0))</f>
        <v/>
      </c>
      <c r="M602" s="9">
        <f>IF(L602&lt;0,0,IF(L602=0,Occurrence!J602*$I$11,IF(L602&gt;=99,Occurrence!J602*$I$12,INDEX($C$4:$C$102,L602)+(Occurrence!J602-INDEX($D$4:$D$102,L602))/(INDEX($D$4:$D$102,L602+1)-INDEX($D$4:$D$102,L602))*(INDEX($C$4:$C$102,L602+1)-INDEX($C$4:$C$102,L602)))))</f>
        <v/>
      </c>
      <c r="N602" s="12">
        <f>IF(Occurrence!K602&lt;=0,-1,IFERROR(MATCH(Occurrence!K602,$D$4:$D$102,1),0))</f>
        <v/>
      </c>
      <c r="O602" s="9">
        <f>IF(N602&lt;0,0,IF(N602=0,Occurrence!K602*$I$11,IF(N602&gt;=99,Occurrence!K602*$I$12,INDEX($C$4:$C$102,N602)+(Occurrence!K602-INDEX($D$4:$D$102,N602))/(INDEX($D$4:$D$102,N602+1)-INDEX($D$4:$D$102,N602))*(INDEX($C$4:$C$102,N602+1)-INDEX($C$4:$C$102,N602)))))</f>
        <v/>
      </c>
      <c r="P602" s="12">
        <f>IFERROR(MATCH(Data!X602,$F$4:$F$102,1),0)</f>
        <v/>
      </c>
      <c r="Q602" s="9">
        <f>IF(P602=0,Data!X602+$I$13,IF(P602&gt;=99,Data!X602+$I$14,INDEX($E$4:$E$102,P602)+(Data!X602-INDEX($F$4:$F$102,P602))/(INDEX($F$4:$F$102,P602+1)-INDEX($F$4:$F$102,P602))*(INDEX($E$4:$E$102,P602+1)-INDEX($E$4:$E$102,P602))))</f>
        <v/>
      </c>
      <c r="R602" s="12">
        <f>IFERROR(MATCH(Data!Y602,$F$4:$F$102,1),0)</f>
        <v/>
      </c>
      <c r="S602" s="9">
        <f>IF(R602=0,Data!Y602+$I$13,IF(R602&gt;=99,Data!Y602+$I$14,INDEX($E$4:$E$102,R602)+(Data!Y602-INDEX($F$4:$F$102,R602))/(INDEX($F$4:$F$102,R602+1)-INDEX($F$4:$F$102,R602))*(INDEX($E$4:$E$102,R602+1)-INDEX($E$4:$E$102,R602))))</f>
        <v/>
      </c>
    </row>
    <row r="603">
      <c r="K603" s="14">
        <f>Data!A603</f>
        <v/>
      </c>
      <c r="L603" s="12">
        <f>IF(Occurrence!J603&lt;=0,-1,IFERROR(MATCH(Occurrence!J603,$D$4:$D$102,1),0))</f>
        <v/>
      </c>
      <c r="M603" s="9">
        <f>IF(L603&lt;0,0,IF(L603=0,Occurrence!J603*$I$11,IF(L603&gt;=99,Occurrence!J603*$I$12,INDEX($C$4:$C$102,L603)+(Occurrence!J603-INDEX($D$4:$D$102,L603))/(INDEX($D$4:$D$102,L603+1)-INDEX($D$4:$D$102,L603))*(INDEX($C$4:$C$102,L603+1)-INDEX($C$4:$C$102,L603)))))</f>
        <v/>
      </c>
      <c r="N603" s="12">
        <f>IF(Occurrence!K603&lt;=0,-1,IFERROR(MATCH(Occurrence!K603,$D$4:$D$102,1),0))</f>
        <v/>
      </c>
      <c r="O603" s="9">
        <f>IF(N603&lt;0,0,IF(N603=0,Occurrence!K603*$I$11,IF(N603&gt;=99,Occurrence!K603*$I$12,INDEX($C$4:$C$102,N603)+(Occurrence!K603-INDEX($D$4:$D$102,N603))/(INDEX($D$4:$D$102,N603+1)-INDEX($D$4:$D$102,N603))*(INDEX($C$4:$C$102,N603+1)-INDEX($C$4:$C$102,N603)))))</f>
        <v/>
      </c>
      <c r="P603" s="12">
        <f>IFERROR(MATCH(Data!X603,$F$4:$F$102,1),0)</f>
        <v/>
      </c>
      <c r="Q603" s="9">
        <f>IF(P603=0,Data!X603+$I$13,IF(P603&gt;=99,Data!X603+$I$14,INDEX($E$4:$E$102,P603)+(Data!X603-INDEX($F$4:$F$102,P603))/(INDEX($F$4:$F$102,P603+1)-INDEX($F$4:$F$102,P603))*(INDEX($E$4:$E$102,P603+1)-INDEX($E$4:$E$102,P603))))</f>
        <v/>
      </c>
      <c r="R603" s="12">
        <f>IFERROR(MATCH(Data!Y603,$F$4:$F$102,1),0)</f>
        <v/>
      </c>
      <c r="S603" s="9">
        <f>IF(R603=0,Data!Y603+$I$13,IF(R603&gt;=99,Data!Y603+$I$14,INDEX($E$4:$E$102,R603)+(Data!Y603-INDEX($F$4:$F$102,R603))/(INDEX($F$4:$F$102,R603+1)-INDEX($F$4:$F$102,R603))*(INDEX($E$4:$E$102,R603+1)-INDEX($E$4:$E$102,R603))))</f>
        <v/>
      </c>
    </row>
    <row r="604">
      <c r="K604" s="14">
        <f>Data!A604</f>
        <v/>
      </c>
      <c r="L604" s="12">
        <f>IF(Occurrence!J604&lt;=0,-1,IFERROR(MATCH(Occurrence!J604,$D$4:$D$102,1),0))</f>
        <v/>
      </c>
      <c r="M604" s="9">
        <f>IF(L604&lt;0,0,IF(L604=0,Occurrence!J604*$I$11,IF(L604&gt;=99,Occurrence!J604*$I$12,INDEX($C$4:$C$102,L604)+(Occurrence!J604-INDEX($D$4:$D$102,L604))/(INDEX($D$4:$D$102,L604+1)-INDEX($D$4:$D$102,L604))*(INDEX($C$4:$C$102,L604+1)-INDEX($C$4:$C$102,L604)))))</f>
        <v/>
      </c>
      <c r="N604" s="12">
        <f>IF(Occurrence!K604&lt;=0,-1,IFERROR(MATCH(Occurrence!K604,$D$4:$D$102,1),0))</f>
        <v/>
      </c>
      <c r="O604" s="9">
        <f>IF(N604&lt;0,0,IF(N604=0,Occurrence!K604*$I$11,IF(N604&gt;=99,Occurrence!K604*$I$12,INDEX($C$4:$C$102,N604)+(Occurrence!K604-INDEX($D$4:$D$102,N604))/(INDEX($D$4:$D$102,N604+1)-INDEX($D$4:$D$102,N604))*(INDEX($C$4:$C$102,N604+1)-INDEX($C$4:$C$102,N604)))))</f>
        <v/>
      </c>
      <c r="P604" s="12">
        <f>IFERROR(MATCH(Data!X604,$F$4:$F$102,1),0)</f>
        <v/>
      </c>
      <c r="Q604" s="9">
        <f>IF(P604=0,Data!X604+$I$13,IF(P604&gt;=99,Data!X604+$I$14,INDEX($E$4:$E$102,P604)+(Data!X604-INDEX($F$4:$F$102,P604))/(INDEX($F$4:$F$102,P604+1)-INDEX($F$4:$F$102,P604))*(INDEX($E$4:$E$102,P604+1)-INDEX($E$4:$E$102,P604))))</f>
        <v/>
      </c>
      <c r="R604" s="12">
        <f>IFERROR(MATCH(Data!Y604,$F$4:$F$102,1),0)</f>
        <v/>
      </c>
      <c r="S604" s="9">
        <f>IF(R604=0,Data!Y604+$I$13,IF(R604&gt;=99,Data!Y604+$I$14,INDEX($E$4:$E$102,R604)+(Data!Y604-INDEX($F$4:$F$102,R604))/(INDEX($F$4:$F$102,R604+1)-INDEX($F$4:$F$102,R604))*(INDEX($E$4:$E$102,R604+1)-INDEX($E$4:$E$102,R604))))</f>
        <v/>
      </c>
    </row>
    <row r="605">
      <c r="K605" s="14">
        <f>Data!A605</f>
        <v/>
      </c>
      <c r="L605" s="12">
        <f>IF(Occurrence!J605&lt;=0,-1,IFERROR(MATCH(Occurrence!J605,$D$4:$D$102,1),0))</f>
        <v/>
      </c>
      <c r="M605" s="9">
        <f>IF(L605&lt;0,0,IF(L605=0,Occurrence!J605*$I$11,IF(L605&gt;=99,Occurrence!J605*$I$12,INDEX($C$4:$C$102,L605)+(Occurrence!J605-INDEX($D$4:$D$102,L605))/(INDEX($D$4:$D$102,L605+1)-INDEX($D$4:$D$102,L605))*(INDEX($C$4:$C$102,L605+1)-INDEX($C$4:$C$102,L605)))))</f>
        <v/>
      </c>
      <c r="N605" s="12">
        <f>IF(Occurrence!K605&lt;=0,-1,IFERROR(MATCH(Occurrence!K605,$D$4:$D$102,1),0))</f>
        <v/>
      </c>
      <c r="O605" s="9">
        <f>IF(N605&lt;0,0,IF(N605=0,Occurrence!K605*$I$11,IF(N605&gt;=99,Occurrence!K605*$I$12,INDEX($C$4:$C$102,N605)+(Occurrence!K605-INDEX($D$4:$D$102,N605))/(INDEX($D$4:$D$102,N605+1)-INDEX($D$4:$D$102,N605))*(INDEX($C$4:$C$102,N605+1)-INDEX($C$4:$C$102,N605)))))</f>
        <v/>
      </c>
      <c r="P605" s="12">
        <f>IFERROR(MATCH(Data!X605,$F$4:$F$102,1),0)</f>
        <v/>
      </c>
      <c r="Q605" s="9">
        <f>IF(P605=0,Data!X605+$I$13,IF(P605&gt;=99,Data!X605+$I$14,INDEX($E$4:$E$102,P605)+(Data!X605-INDEX($F$4:$F$102,P605))/(INDEX($F$4:$F$102,P605+1)-INDEX($F$4:$F$102,P605))*(INDEX($E$4:$E$102,P605+1)-INDEX($E$4:$E$102,P605))))</f>
        <v/>
      </c>
      <c r="R605" s="12">
        <f>IFERROR(MATCH(Data!Y605,$F$4:$F$102,1),0)</f>
        <v/>
      </c>
      <c r="S605" s="9">
        <f>IF(R605=0,Data!Y605+$I$13,IF(R605&gt;=99,Data!Y605+$I$14,INDEX($E$4:$E$102,R605)+(Data!Y605-INDEX($F$4:$F$102,R605))/(INDEX($F$4:$F$102,R605+1)-INDEX($F$4:$F$102,R605))*(INDEX($E$4:$E$102,R605+1)-INDEX($E$4:$E$102,R605))))</f>
        <v/>
      </c>
    </row>
    <row r="606">
      <c r="K606" s="14">
        <f>Data!A606</f>
        <v/>
      </c>
      <c r="L606" s="12">
        <f>IF(Occurrence!J606&lt;=0,-1,IFERROR(MATCH(Occurrence!J606,$D$4:$D$102,1),0))</f>
        <v/>
      </c>
      <c r="M606" s="9">
        <f>IF(L606&lt;0,0,IF(L606=0,Occurrence!J606*$I$11,IF(L606&gt;=99,Occurrence!J606*$I$12,INDEX($C$4:$C$102,L606)+(Occurrence!J606-INDEX($D$4:$D$102,L606))/(INDEX($D$4:$D$102,L606+1)-INDEX($D$4:$D$102,L606))*(INDEX($C$4:$C$102,L606+1)-INDEX($C$4:$C$102,L606)))))</f>
        <v/>
      </c>
      <c r="N606" s="12">
        <f>IF(Occurrence!K606&lt;=0,-1,IFERROR(MATCH(Occurrence!K606,$D$4:$D$102,1),0))</f>
        <v/>
      </c>
      <c r="O606" s="9">
        <f>IF(N606&lt;0,0,IF(N606=0,Occurrence!K606*$I$11,IF(N606&gt;=99,Occurrence!K606*$I$12,INDEX($C$4:$C$102,N606)+(Occurrence!K606-INDEX($D$4:$D$102,N606))/(INDEX($D$4:$D$102,N606+1)-INDEX($D$4:$D$102,N606))*(INDEX($C$4:$C$102,N606+1)-INDEX($C$4:$C$102,N606)))))</f>
        <v/>
      </c>
      <c r="P606" s="12">
        <f>IFERROR(MATCH(Data!X606,$F$4:$F$102,1),0)</f>
        <v/>
      </c>
      <c r="Q606" s="9">
        <f>IF(P606=0,Data!X606+$I$13,IF(P606&gt;=99,Data!X606+$I$14,INDEX($E$4:$E$102,P606)+(Data!X606-INDEX($F$4:$F$102,P606))/(INDEX($F$4:$F$102,P606+1)-INDEX($F$4:$F$102,P606))*(INDEX($E$4:$E$102,P606+1)-INDEX($E$4:$E$102,P606))))</f>
        <v/>
      </c>
      <c r="R606" s="12">
        <f>IFERROR(MATCH(Data!Y606,$F$4:$F$102,1),0)</f>
        <v/>
      </c>
      <c r="S606" s="9">
        <f>IF(R606=0,Data!Y606+$I$13,IF(R606&gt;=99,Data!Y606+$I$14,INDEX($E$4:$E$102,R606)+(Data!Y606-INDEX($F$4:$F$102,R606))/(INDEX($F$4:$F$102,R606+1)-INDEX($F$4:$F$102,R606))*(INDEX($E$4:$E$102,R606+1)-INDEX($E$4:$E$102,R606))))</f>
        <v/>
      </c>
    </row>
    <row r="607">
      <c r="K607" s="14">
        <f>Data!A607</f>
        <v/>
      </c>
      <c r="L607" s="12">
        <f>IF(Occurrence!J607&lt;=0,-1,IFERROR(MATCH(Occurrence!J607,$D$4:$D$102,1),0))</f>
        <v/>
      </c>
      <c r="M607" s="9">
        <f>IF(L607&lt;0,0,IF(L607=0,Occurrence!J607*$I$11,IF(L607&gt;=99,Occurrence!J607*$I$12,INDEX($C$4:$C$102,L607)+(Occurrence!J607-INDEX($D$4:$D$102,L607))/(INDEX($D$4:$D$102,L607+1)-INDEX($D$4:$D$102,L607))*(INDEX($C$4:$C$102,L607+1)-INDEX($C$4:$C$102,L607)))))</f>
        <v/>
      </c>
      <c r="N607" s="12">
        <f>IF(Occurrence!K607&lt;=0,-1,IFERROR(MATCH(Occurrence!K607,$D$4:$D$102,1),0))</f>
        <v/>
      </c>
      <c r="O607" s="9">
        <f>IF(N607&lt;0,0,IF(N607=0,Occurrence!K607*$I$11,IF(N607&gt;=99,Occurrence!K607*$I$12,INDEX($C$4:$C$102,N607)+(Occurrence!K607-INDEX($D$4:$D$102,N607))/(INDEX($D$4:$D$102,N607+1)-INDEX($D$4:$D$102,N607))*(INDEX($C$4:$C$102,N607+1)-INDEX($C$4:$C$102,N607)))))</f>
        <v/>
      </c>
      <c r="P607" s="12">
        <f>IFERROR(MATCH(Data!X607,$F$4:$F$102,1),0)</f>
        <v/>
      </c>
      <c r="Q607" s="9">
        <f>IF(P607=0,Data!X607+$I$13,IF(P607&gt;=99,Data!X607+$I$14,INDEX($E$4:$E$102,P607)+(Data!X607-INDEX($F$4:$F$102,P607))/(INDEX($F$4:$F$102,P607+1)-INDEX($F$4:$F$102,P607))*(INDEX($E$4:$E$102,P607+1)-INDEX($E$4:$E$102,P607))))</f>
        <v/>
      </c>
      <c r="R607" s="12">
        <f>IFERROR(MATCH(Data!Y607,$F$4:$F$102,1),0)</f>
        <v/>
      </c>
      <c r="S607" s="9">
        <f>IF(R607=0,Data!Y607+$I$13,IF(R607&gt;=99,Data!Y607+$I$14,INDEX($E$4:$E$102,R607)+(Data!Y607-INDEX($F$4:$F$102,R607))/(INDEX($F$4:$F$102,R607+1)-INDEX($F$4:$F$102,R607))*(INDEX($E$4:$E$102,R607+1)-INDEX($E$4:$E$102,R607))))</f>
        <v/>
      </c>
    </row>
    <row r="608">
      <c r="K608" s="14">
        <f>Data!A608</f>
        <v/>
      </c>
      <c r="L608" s="12">
        <f>IF(Occurrence!J608&lt;=0,-1,IFERROR(MATCH(Occurrence!J608,$D$4:$D$102,1),0))</f>
        <v/>
      </c>
      <c r="M608" s="9">
        <f>IF(L608&lt;0,0,IF(L608=0,Occurrence!J608*$I$11,IF(L608&gt;=99,Occurrence!J608*$I$12,INDEX($C$4:$C$102,L608)+(Occurrence!J608-INDEX($D$4:$D$102,L608))/(INDEX($D$4:$D$102,L608+1)-INDEX($D$4:$D$102,L608))*(INDEX($C$4:$C$102,L608+1)-INDEX($C$4:$C$102,L608)))))</f>
        <v/>
      </c>
      <c r="N608" s="12">
        <f>IF(Occurrence!K608&lt;=0,-1,IFERROR(MATCH(Occurrence!K608,$D$4:$D$102,1),0))</f>
        <v/>
      </c>
      <c r="O608" s="9">
        <f>IF(N608&lt;0,0,IF(N608=0,Occurrence!K608*$I$11,IF(N608&gt;=99,Occurrence!K608*$I$12,INDEX($C$4:$C$102,N608)+(Occurrence!K608-INDEX($D$4:$D$102,N608))/(INDEX($D$4:$D$102,N608+1)-INDEX($D$4:$D$102,N608))*(INDEX($C$4:$C$102,N608+1)-INDEX($C$4:$C$102,N608)))))</f>
        <v/>
      </c>
      <c r="P608" s="12">
        <f>IFERROR(MATCH(Data!X608,$F$4:$F$102,1),0)</f>
        <v/>
      </c>
      <c r="Q608" s="9">
        <f>IF(P608=0,Data!X608+$I$13,IF(P608&gt;=99,Data!X608+$I$14,INDEX($E$4:$E$102,P608)+(Data!X608-INDEX($F$4:$F$102,P608))/(INDEX($F$4:$F$102,P608+1)-INDEX($F$4:$F$102,P608))*(INDEX($E$4:$E$102,P608+1)-INDEX($E$4:$E$102,P608))))</f>
        <v/>
      </c>
      <c r="R608" s="12">
        <f>IFERROR(MATCH(Data!Y608,$F$4:$F$102,1),0)</f>
        <v/>
      </c>
      <c r="S608" s="9">
        <f>IF(R608=0,Data!Y608+$I$13,IF(R608&gt;=99,Data!Y608+$I$14,INDEX($E$4:$E$102,R608)+(Data!Y608-INDEX($F$4:$F$102,R608))/(INDEX($F$4:$F$102,R608+1)-INDEX($F$4:$F$102,R608))*(INDEX($E$4:$E$102,R608+1)-INDEX($E$4:$E$102,R608))))</f>
        <v/>
      </c>
    </row>
    <row r="609">
      <c r="K609" s="14">
        <f>Data!A609</f>
        <v/>
      </c>
      <c r="L609" s="12">
        <f>IF(Occurrence!J609&lt;=0,-1,IFERROR(MATCH(Occurrence!J609,$D$4:$D$102,1),0))</f>
        <v/>
      </c>
      <c r="M609" s="9">
        <f>IF(L609&lt;0,0,IF(L609=0,Occurrence!J609*$I$11,IF(L609&gt;=99,Occurrence!J609*$I$12,INDEX($C$4:$C$102,L609)+(Occurrence!J609-INDEX($D$4:$D$102,L609))/(INDEX($D$4:$D$102,L609+1)-INDEX($D$4:$D$102,L609))*(INDEX($C$4:$C$102,L609+1)-INDEX($C$4:$C$102,L609)))))</f>
        <v/>
      </c>
      <c r="N609" s="12">
        <f>IF(Occurrence!K609&lt;=0,-1,IFERROR(MATCH(Occurrence!K609,$D$4:$D$102,1),0))</f>
        <v/>
      </c>
      <c r="O609" s="9">
        <f>IF(N609&lt;0,0,IF(N609=0,Occurrence!K609*$I$11,IF(N609&gt;=99,Occurrence!K609*$I$12,INDEX($C$4:$C$102,N609)+(Occurrence!K609-INDEX($D$4:$D$102,N609))/(INDEX($D$4:$D$102,N609+1)-INDEX($D$4:$D$102,N609))*(INDEX($C$4:$C$102,N609+1)-INDEX($C$4:$C$102,N609)))))</f>
        <v/>
      </c>
      <c r="P609" s="12">
        <f>IFERROR(MATCH(Data!X609,$F$4:$F$102,1),0)</f>
        <v/>
      </c>
      <c r="Q609" s="9">
        <f>IF(P609=0,Data!X609+$I$13,IF(P609&gt;=99,Data!X609+$I$14,INDEX($E$4:$E$102,P609)+(Data!X609-INDEX($F$4:$F$102,P609))/(INDEX($F$4:$F$102,P609+1)-INDEX($F$4:$F$102,P609))*(INDEX($E$4:$E$102,P609+1)-INDEX($E$4:$E$102,P609))))</f>
        <v/>
      </c>
      <c r="R609" s="12">
        <f>IFERROR(MATCH(Data!Y609,$F$4:$F$102,1),0)</f>
        <v/>
      </c>
      <c r="S609" s="9">
        <f>IF(R609=0,Data!Y609+$I$13,IF(R609&gt;=99,Data!Y609+$I$14,INDEX($E$4:$E$102,R609)+(Data!Y609-INDEX($F$4:$F$102,R609))/(INDEX($F$4:$F$102,R609+1)-INDEX($F$4:$F$102,R609))*(INDEX($E$4:$E$102,R609+1)-INDEX($E$4:$E$102,R609))))</f>
        <v/>
      </c>
    </row>
    <row r="610">
      <c r="K610" s="14">
        <f>Data!A610</f>
        <v/>
      </c>
      <c r="L610" s="12">
        <f>IF(Occurrence!J610&lt;=0,-1,IFERROR(MATCH(Occurrence!J610,$D$4:$D$102,1),0))</f>
        <v/>
      </c>
      <c r="M610" s="9">
        <f>IF(L610&lt;0,0,IF(L610=0,Occurrence!J610*$I$11,IF(L610&gt;=99,Occurrence!J610*$I$12,INDEX($C$4:$C$102,L610)+(Occurrence!J610-INDEX($D$4:$D$102,L610))/(INDEX($D$4:$D$102,L610+1)-INDEX($D$4:$D$102,L610))*(INDEX($C$4:$C$102,L610+1)-INDEX($C$4:$C$102,L610)))))</f>
        <v/>
      </c>
      <c r="N610" s="12">
        <f>IF(Occurrence!K610&lt;=0,-1,IFERROR(MATCH(Occurrence!K610,$D$4:$D$102,1),0))</f>
        <v/>
      </c>
      <c r="O610" s="9">
        <f>IF(N610&lt;0,0,IF(N610=0,Occurrence!K610*$I$11,IF(N610&gt;=99,Occurrence!K610*$I$12,INDEX($C$4:$C$102,N610)+(Occurrence!K610-INDEX($D$4:$D$102,N610))/(INDEX($D$4:$D$102,N610+1)-INDEX($D$4:$D$102,N610))*(INDEX($C$4:$C$102,N610+1)-INDEX($C$4:$C$102,N610)))))</f>
        <v/>
      </c>
      <c r="P610" s="12">
        <f>IFERROR(MATCH(Data!X610,$F$4:$F$102,1),0)</f>
        <v/>
      </c>
      <c r="Q610" s="9">
        <f>IF(P610=0,Data!X610+$I$13,IF(P610&gt;=99,Data!X610+$I$14,INDEX($E$4:$E$102,P610)+(Data!X610-INDEX($F$4:$F$102,P610))/(INDEX($F$4:$F$102,P610+1)-INDEX($F$4:$F$102,P610))*(INDEX($E$4:$E$102,P610+1)-INDEX($E$4:$E$102,P610))))</f>
        <v/>
      </c>
      <c r="R610" s="12">
        <f>IFERROR(MATCH(Data!Y610,$F$4:$F$102,1),0)</f>
        <v/>
      </c>
      <c r="S610" s="9">
        <f>IF(R610=0,Data!Y610+$I$13,IF(R610&gt;=99,Data!Y610+$I$14,INDEX($E$4:$E$102,R610)+(Data!Y610-INDEX($F$4:$F$102,R610))/(INDEX($F$4:$F$102,R610+1)-INDEX($F$4:$F$102,R610))*(INDEX($E$4:$E$102,R610+1)-INDEX($E$4:$E$102,R610))))</f>
        <v/>
      </c>
    </row>
    <row r="611">
      <c r="K611" s="14">
        <f>Data!A611</f>
        <v/>
      </c>
      <c r="L611" s="12">
        <f>IF(Occurrence!J611&lt;=0,-1,IFERROR(MATCH(Occurrence!J611,$D$4:$D$102,1),0))</f>
        <v/>
      </c>
      <c r="M611" s="9">
        <f>IF(L611&lt;0,0,IF(L611=0,Occurrence!J611*$I$11,IF(L611&gt;=99,Occurrence!J611*$I$12,INDEX($C$4:$C$102,L611)+(Occurrence!J611-INDEX($D$4:$D$102,L611))/(INDEX($D$4:$D$102,L611+1)-INDEX($D$4:$D$102,L611))*(INDEX($C$4:$C$102,L611+1)-INDEX($C$4:$C$102,L611)))))</f>
        <v/>
      </c>
      <c r="N611" s="12">
        <f>IF(Occurrence!K611&lt;=0,-1,IFERROR(MATCH(Occurrence!K611,$D$4:$D$102,1),0))</f>
        <v/>
      </c>
      <c r="O611" s="9">
        <f>IF(N611&lt;0,0,IF(N611=0,Occurrence!K611*$I$11,IF(N611&gt;=99,Occurrence!K611*$I$12,INDEX($C$4:$C$102,N611)+(Occurrence!K611-INDEX($D$4:$D$102,N611))/(INDEX($D$4:$D$102,N611+1)-INDEX($D$4:$D$102,N611))*(INDEX($C$4:$C$102,N611+1)-INDEX($C$4:$C$102,N611)))))</f>
        <v/>
      </c>
      <c r="P611" s="12">
        <f>IFERROR(MATCH(Data!X611,$F$4:$F$102,1),0)</f>
        <v/>
      </c>
      <c r="Q611" s="9">
        <f>IF(P611=0,Data!X611+$I$13,IF(P611&gt;=99,Data!X611+$I$14,INDEX($E$4:$E$102,P611)+(Data!X611-INDEX($F$4:$F$102,P611))/(INDEX($F$4:$F$102,P611+1)-INDEX($F$4:$F$102,P611))*(INDEX($E$4:$E$102,P611+1)-INDEX($E$4:$E$102,P611))))</f>
        <v/>
      </c>
      <c r="R611" s="12">
        <f>IFERROR(MATCH(Data!Y611,$F$4:$F$102,1),0)</f>
        <v/>
      </c>
      <c r="S611" s="9">
        <f>IF(R611=0,Data!Y611+$I$13,IF(R611&gt;=99,Data!Y611+$I$14,INDEX($E$4:$E$102,R611)+(Data!Y611-INDEX($F$4:$F$102,R611))/(INDEX($F$4:$F$102,R611+1)-INDEX($F$4:$F$102,R611))*(INDEX($E$4:$E$102,R611+1)-INDEX($E$4:$E$102,R611))))</f>
        <v/>
      </c>
    </row>
    <row r="612">
      <c r="K612" s="14">
        <f>Data!A612</f>
        <v/>
      </c>
      <c r="L612" s="12">
        <f>IF(Occurrence!J612&lt;=0,-1,IFERROR(MATCH(Occurrence!J612,$D$4:$D$102,1),0))</f>
        <v/>
      </c>
      <c r="M612" s="9">
        <f>IF(L612&lt;0,0,IF(L612=0,Occurrence!J612*$I$11,IF(L612&gt;=99,Occurrence!J612*$I$12,INDEX($C$4:$C$102,L612)+(Occurrence!J612-INDEX($D$4:$D$102,L612))/(INDEX($D$4:$D$102,L612+1)-INDEX($D$4:$D$102,L612))*(INDEX($C$4:$C$102,L612+1)-INDEX($C$4:$C$102,L612)))))</f>
        <v/>
      </c>
      <c r="N612" s="12">
        <f>IF(Occurrence!K612&lt;=0,-1,IFERROR(MATCH(Occurrence!K612,$D$4:$D$102,1),0))</f>
        <v/>
      </c>
      <c r="O612" s="9">
        <f>IF(N612&lt;0,0,IF(N612=0,Occurrence!K612*$I$11,IF(N612&gt;=99,Occurrence!K612*$I$12,INDEX($C$4:$C$102,N612)+(Occurrence!K612-INDEX($D$4:$D$102,N612))/(INDEX($D$4:$D$102,N612+1)-INDEX($D$4:$D$102,N612))*(INDEX($C$4:$C$102,N612+1)-INDEX($C$4:$C$102,N612)))))</f>
        <v/>
      </c>
      <c r="P612" s="12">
        <f>IFERROR(MATCH(Data!X612,$F$4:$F$102,1),0)</f>
        <v/>
      </c>
      <c r="Q612" s="9">
        <f>IF(P612=0,Data!X612+$I$13,IF(P612&gt;=99,Data!X612+$I$14,INDEX($E$4:$E$102,P612)+(Data!X612-INDEX($F$4:$F$102,P612))/(INDEX($F$4:$F$102,P612+1)-INDEX($F$4:$F$102,P612))*(INDEX($E$4:$E$102,P612+1)-INDEX($E$4:$E$102,P612))))</f>
        <v/>
      </c>
      <c r="R612" s="12">
        <f>IFERROR(MATCH(Data!Y612,$F$4:$F$102,1),0)</f>
        <v/>
      </c>
      <c r="S612" s="9">
        <f>IF(R612=0,Data!Y612+$I$13,IF(R612&gt;=99,Data!Y612+$I$14,INDEX($E$4:$E$102,R612)+(Data!Y612-INDEX($F$4:$F$102,R612))/(INDEX($F$4:$F$102,R612+1)-INDEX($F$4:$F$102,R612))*(INDEX($E$4:$E$102,R612+1)-INDEX($E$4:$E$102,R612))))</f>
        <v/>
      </c>
    </row>
    <row r="613">
      <c r="K613" s="14">
        <f>Data!A613</f>
        <v/>
      </c>
      <c r="L613" s="12">
        <f>IF(Occurrence!J613&lt;=0,-1,IFERROR(MATCH(Occurrence!J613,$D$4:$D$102,1),0))</f>
        <v/>
      </c>
      <c r="M613" s="9">
        <f>IF(L613&lt;0,0,IF(L613=0,Occurrence!J613*$I$11,IF(L613&gt;=99,Occurrence!J613*$I$12,INDEX($C$4:$C$102,L613)+(Occurrence!J613-INDEX($D$4:$D$102,L613))/(INDEX($D$4:$D$102,L613+1)-INDEX($D$4:$D$102,L613))*(INDEX($C$4:$C$102,L613+1)-INDEX($C$4:$C$102,L613)))))</f>
        <v/>
      </c>
      <c r="N613" s="12">
        <f>IF(Occurrence!K613&lt;=0,-1,IFERROR(MATCH(Occurrence!K613,$D$4:$D$102,1),0))</f>
        <v/>
      </c>
      <c r="O613" s="9">
        <f>IF(N613&lt;0,0,IF(N613=0,Occurrence!K613*$I$11,IF(N613&gt;=99,Occurrence!K613*$I$12,INDEX($C$4:$C$102,N613)+(Occurrence!K613-INDEX($D$4:$D$102,N613))/(INDEX($D$4:$D$102,N613+1)-INDEX($D$4:$D$102,N613))*(INDEX($C$4:$C$102,N613+1)-INDEX($C$4:$C$102,N613)))))</f>
        <v/>
      </c>
      <c r="P613" s="12">
        <f>IFERROR(MATCH(Data!X613,$F$4:$F$102,1),0)</f>
        <v/>
      </c>
      <c r="Q613" s="9">
        <f>IF(P613=0,Data!X613+$I$13,IF(P613&gt;=99,Data!X613+$I$14,INDEX($E$4:$E$102,P613)+(Data!X613-INDEX($F$4:$F$102,P613))/(INDEX($F$4:$F$102,P613+1)-INDEX($F$4:$F$102,P613))*(INDEX($E$4:$E$102,P613+1)-INDEX($E$4:$E$102,P613))))</f>
        <v/>
      </c>
      <c r="R613" s="12">
        <f>IFERROR(MATCH(Data!Y613,$F$4:$F$102,1),0)</f>
        <v/>
      </c>
      <c r="S613" s="9">
        <f>IF(R613=0,Data!Y613+$I$13,IF(R613&gt;=99,Data!Y613+$I$14,INDEX($E$4:$E$102,R613)+(Data!Y613-INDEX($F$4:$F$102,R613))/(INDEX($F$4:$F$102,R613+1)-INDEX($F$4:$F$102,R613))*(INDEX($E$4:$E$102,R613+1)-INDEX($E$4:$E$102,R613))))</f>
        <v/>
      </c>
    </row>
    <row r="614">
      <c r="K614" s="14">
        <f>Data!A614</f>
        <v/>
      </c>
      <c r="L614" s="12">
        <f>IF(Occurrence!J614&lt;=0,-1,IFERROR(MATCH(Occurrence!J614,$D$4:$D$102,1),0))</f>
        <v/>
      </c>
      <c r="M614" s="9">
        <f>IF(L614&lt;0,0,IF(L614=0,Occurrence!J614*$I$11,IF(L614&gt;=99,Occurrence!J614*$I$12,INDEX($C$4:$C$102,L614)+(Occurrence!J614-INDEX($D$4:$D$102,L614))/(INDEX($D$4:$D$102,L614+1)-INDEX($D$4:$D$102,L614))*(INDEX($C$4:$C$102,L614+1)-INDEX($C$4:$C$102,L614)))))</f>
        <v/>
      </c>
      <c r="N614" s="12">
        <f>IF(Occurrence!K614&lt;=0,-1,IFERROR(MATCH(Occurrence!K614,$D$4:$D$102,1),0))</f>
        <v/>
      </c>
      <c r="O614" s="9">
        <f>IF(N614&lt;0,0,IF(N614=0,Occurrence!K614*$I$11,IF(N614&gt;=99,Occurrence!K614*$I$12,INDEX($C$4:$C$102,N614)+(Occurrence!K614-INDEX($D$4:$D$102,N614))/(INDEX($D$4:$D$102,N614+1)-INDEX($D$4:$D$102,N614))*(INDEX($C$4:$C$102,N614+1)-INDEX($C$4:$C$102,N614)))))</f>
        <v/>
      </c>
      <c r="P614" s="12">
        <f>IFERROR(MATCH(Data!X614,$F$4:$F$102,1),0)</f>
        <v/>
      </c>
      <c r="Q614" s="9">
        <f>IF(P614=0,Data!X614+$I$13,IF(P614&gt;=99,Data!X614+$I$14,INDEX($E$4:$E$102,P614)+(Data!X614-INDEX($F$4:$F$102,P614))/(INDEX($F$4:$F$102,P614+1)-INDEX($F$4:$F$102,P614))*(INDEX($E$4:$E$102,P614+1)-INDEX($E$4:$E$102,P614))))</f>
        <v/>
      </c>
      <c r="R614" s="12">
        <f>IFERROR(MATCH(Data!Y614,$F$4:$F$102,1),0)</f>
        <v/>
      </c>
      <c r="S614" s="9">
        <f>IF(R614=0,Data!Y614+$I$13,IF(R614&gt;=99,Data!Y614+$I$14,INDEX($E$4:$E$102,R614)+(Data!Y614-INDEX($F$4:$F$102,R614))/(INDEX($F$4:$F$102,R614+1)-INDEX($F$4:$F$102,R614))*(INDEX($E$4:$E$102,R614+1)-INDEX($E$4:$E$102,R614))))</f>
        <v/>
      </c>
    </row>
    <row r="615">
      <c r="K615" s="14">
        <f>Data!A615</f>
        <v/>
      </c>
      <c r="L615" s="12">
        <f>IF(Occurrence!J615&lt;=0,-1,IFERROR(MATCH(Occurrence!J615,$D$4:$D$102,1),0))</f>
        <v/>
      </c>
      <c r="M615" s="9">
        <f>IF(L615&lt;0,0,IF(L615=0,Occurrence!J615*$I$11,IF(L615&gt;=99,Occurrence!J615*$I$12,INDEX($C$4:$C$102,L615)+(Occurrence!J615-INDEX($D$4:$D$102,L615))/(INDEX($D$4:$D$102,L615+1)-INDEX($D$4:$D$102,L615))*(INDEX($C$4:$C$102,L615+1)-INDEX($C$4:$C$102,L615)))))</f>
        <v/>
      </c>
      <c r="N615" s="12">
        <f>IF(Occurrence!K615&lt;=0,-1,IFERROR(MATCH(Occurrence!K615,$D$4:$D$102,1),0))</f>
        <v/>
      </c>
      <c r="O615" s="9">
        <f>IF(N615&lt;0,0,IF(N615=0,Occurrence!K615*$I$11,IF(N615&gt;=99,Occurrence!K615*$I$12,INDEX($C$4:$C$102,N615)+(Occurrence!K615-INDEX($D$4:$D$102,N615))/(INDEX($D$4:$D$102,N615+1)-INDEX($D$4:$D$102,N615))*(INDEX($C$4:$C$102,N615+1)-INDEX($C$4:$C$102,N615)))))</f>
        <v/>
      </c>
      <c r="P615" s="12">
        <f>IFERROR(MATCH(Data!X615,$F$4:$F$102,1),0)</f>
        <v/>
      </c>
      <c r="Q615" s="9">
        <f>IF(P615=0,Data!X615+$I$13,IF(P615&gt;=99,Data!X615+$I$14,INDEX($E$4:$E$102,P615)+(Data!X615-INDEX($F$4:$F$102,P615))/(INDEX($F$4:$F$102,P615+1)-INDEX($F$4:$F$102,P615))*(INDEX($E$4:$E$102,P615+1)-INDEX($E$4:$E$102,P615))))</f>
        <v/>
      </c>
      <c r="R615" s="12">
        <f>IFERROR(MATCH(Data!Y615,$F$4:$F$102,1),0)</f>
        <v/>
      </c>
      <c r="S615" s="9">
        <f>IF(R615=0,Data!Y615+$I$13,IF(R615&gt;=99,Data!Y615+$I$14,INDEX($E$4:$E$102,R615)+(Data!Y615-INDEX($F$4:$F$102,R615))/(INDEX($F$4:$F$102,R615+1)-INDEX($F$4:$F$102,R615))*(INDEX($E$4:$E$102,R615+1)-INDEX($E$4:$E$102,R615))))</f>
        <v/>
      </c>
    </row>
    <row r="616">
      <c r="K616" s="14">
        <f>Data!A616</f>
        <v/>
      </c>
      <c r="L616" s="12">
        <f>IF(Occurrence!J616&lt;=0,-1,IFERROR(MATCH(Occurrence!J616,$D$4:$D$102,1),0))</f>
        <v/>
      </c>
      <c r="M616" s="9">
        <f>IF(L616&lt;0,0,IF(L616=0,Occurrence!J616*$I$11,IF(L616&gt;=99,Occurrence!J616*$I$12,INDEX($C$4:$C$102,L616)+(Occurrence!J616-INDEX($D$4:$D$102,L616))/(INDEX($D$4:$D$102,L616+1)-INDEX($D$4:$D$102,L616))*(INDEX($C$4:$C$102,L616+1)-INDEX($C$4:$C$102,L616)))))</f>
        <v/>
      </c>
      <c r="N616" s="12">
        <f>IF(Occurrence!K616&lt;=0,-1,IFERROR(MATCH(Occurrence!K616,$D$4:$D$102,1),0))</f>
        <v/>
      </c>
      <c r="O616" s="9">
        <f>IF(N616&lt;0,0,IF(N616=0,Occurrence!K616*$I$11,IF(N616&gt;=99,Occurrence!K616*$I$12,INDEX($C$4:$C$102,N616)+(Occurrence!K616-INDEX($D$4:$D$102,N616))/(INDEX($D$4:$D$102,N616+1)-INDEX($D$4:$D$102,N616))*(INDEX($C$4:$C$102,N616+1)-INDEX($C$4:$C$102,N616)))))</f>
        <v/>
      </c>
      <c r="P616" s="12">
        <f>IFERROR(MATCH(Data!X616,$F$4:$F$102,1),0)</f>
        <v/>
      </c>
      <c r="Q616" s="9">
        <f>IF(P616=0,Data!X616+$I$13,IF(P616&gt;=99,Data!X616+$I$14,INDEX($E$4:$E$102,P616)+(Data!X616-INDEX($F$4:$F$102,P616))/(INDEX($F$4:$F$102,P616+1)-INDEX($F$4:$F$102,P616))*(INDEX($E$4:$E$102,P616+1)-INDEX($E$4:$E$102,P616))))</f>
        <v/>
      </c>
      <c r="R616" s="12">
        <f>IFERROR(MATCH(Data!Y616,$F$4:$F$102,1),0)</f>
        <v/>
      </c>
      <c r="S616" s="9">
        <f>IF(R616=0,Data!Y616+$I$13,IF(R616&gt;=99,Data!Y616+$I$14,INDEX($E$4:$E$102,R616)+(Data!Y616-INDEX($F$4:$F$102,R616))/(INDEX($F$4:$F$102,R616+1)-INDEX($F$4:$F$102,R616))*(INDEX($E$4:$E$102,R616+1)-INDEX($E$4:$E$102,R616))))</f>
        <v/>
      </c>
    </row>
    <row r="617">
      <c r="K617" s="14">
        <f>Data!A617</f>
        <v/>
      </c>
      <c r="L617" s="12">
        <f>IF(Occurrence!J617&lt;=0,-1,IFERROR(MATCH(Occurrence!J617,$D$4:$D$102,1),0))</f>
        <v/>
      </c>
      <c r="M617" s="9">
        <f>IF(L617&lt;0,0,IF(L617=0,Occurrence!J617*$I$11,IF(L617&gt;=99,Occurrence!J617*$I$12,INDEX($C$4:$C$102,L617)+(Occurrence!J617-INDEX($D$4:$D$102,L617))/(INDEX($D$4:$D$102,L617+1)-INDEX($D$4:$D$102,L617))*(INDEX($C$4:$C$102,L617+1)-INDEX($C$4:$C$102,L617)))))</f>
        <v/>
      </c>
      <c r="N617" s="12">
        <f>IF(Occurrence!K617&lt;=0,-1,IFERROR(MATCH(Occurrence!K617,$D$4:$D$102,1),0))</f>
        <v/>
      </c>
      <c r="O617" s="9">
        <f>IF(N617&lt;0,0,IF(N617=0,Occurrence!K617*$I$11,IF(N617&gt;=99,Occurrence!K617*$I$12,INDEX($C$4:$C$102,N617)+(Occurrence!K617-INDEX($D$4:$D$102,N617))/(INDEX($D$4:$D$102,N617+1)-INDEX($D$4:$D$102,N617))*(INDEX($C$4:$C$102,N617+1)-INDEX($C$4:$C$102,N617)))))</f>
        <v/>
      </c>
      <c r="P617" s="12">
        <f>IFERROR(MATCH(Data!X617,$F$4:$F$102,1),0)</f>
        <v/>
      </c>
      <c r="Q617" s="9">
        <f>IF(P617=0,Data!X617+$I$13,IF(P617&gt;=99,Data!X617+$I$14,INDEX($E$4:$E$102,P617)+(Data!X617-INDEX($F$4:$F$102,P617))/(INDEX($F$4:$F$102,P617+1)-INDEX($F$4:$F$102,P617))*(INDEX($E$4:$E$102,P617+1)-INDEX($E$4:$E$102,P617))))</f>
        <v/>
      </c>
      <c r="R617" s="12">
        <f>IFERROR(MATCH(Data!Y617,$F$4:$F$102,1),0)</f>
        <v/>
      </c>
      <c r="S617" s="9">
        <f>IF(R617=0,Data!Y617+$I$13,IF(R617&gt;=99,Data!Y617+$I$14,INDEX($E$4:$E$102,R617)+(Data!Y617-INDEX($F$4:$F$102,R617))/(INDEX($F$4:$F$102,R617+1)-INDEX($F$4:$F$102,R617))*(INDEX($E$4:$E$102,R617+1)-INDEX($E$4:$E$102,R617))))</f>
        <v/>
      </c>
    </row>
    <row r="618">
      <c r="K618" s="14">
        <f>Data!A618</f>
        <v/>
      </c>
      <c r="L618" s="12">
        <f>IF(Occurrence!J618&lt;=0,-1,IFERROR(MATCH(Occurrence!J618,$D$4:$D$102,1),0))</f>
        <v/>
      </c>
      <c r="M618" s="9">
        <f>IF(L618&lt;0,0,IF(L618=0,Occurrence!J618*$I$11,IF(L618&gt;=99,Occurrence!J618*$I$12,INDEX($C$4:$C$102,L618)+(Occurrence!J618-INDEX($D$4:$D$102,L618))/(INDEX($D$4:$D$102,L618+1)-INDEX($D$4:$D$102,L618))*(INDEX($C$4:$C$102,L618+1)-INDEX($C$4:$C$102,L618)))))</f>
        <v/>
      </c>
      <c r="N618" s="12">
        <f>IF(Occurrence!K618&lt;=0,-1,IFERROR(MATCH(Occurrence!K618,$D$4:$D$102,1),0))</f>
        <v/>
      </c>
      <c r="O618" s="9">
        <f>IF(N618&lt;0,0,IF(N618=0,Occurrence!K618*$I$11,IF(N618&gt;=99,Occurrence!K618*$I$12,INDEX($C$4:$C$102,N618)+(Occurrence!K618-INDEX($D$4:$D$102,N618))/(INDEX($D$4:$D$102,N618+1)-INDEX($D$4:$D$102,N618))*(INDEX($C$4:$C$102,N618+1)-INDEX($C$4:$C$102,N618)))))</f>
        <v/>
      </c>
      <c r="P618" s="12">
        <f>IFERROR(MATCH(Data!X618,$F$4:$F$102,1),0)</f>
        <v/>
      </c>
      <c r="Q618" s="9">
        <f>IF(P618=0,Data!X618+$I$13,IF(P618&gt;=99,Data!X618+$I$14,INDEX($E$4:$E$102,P618)+(Data!X618-INDEX($F$4:$F$102,P618))/(INDEX($F$4:$F$102,P618+1)-INDEX($F$4:$F$102,P618))*(INDEX($E$4:$E$102,P618+1)-INDEX($E$4:$E$102,P618))))</f>
        <v/>
      </c>
      <c r="R618" s="12">
        <f>IFERROR(MATCH(Data!Y618,$F$4:$F$102,1),0)</f>
        <v/>
      </c>
      <c r="S618" s="9">
        <f>IF(R618=0,Data!Y618+$I$13,IF(R618&gt;=99,Data!Y618+$I$14,INDEX($E$4:$E$102,R618)+(Data!Y618-INDEX($F$4:$F$102,R618))/(INDEX($F$4:$F$102,R618+1)-INDEX($F$4:$F$102,R618))*(INDEX($E$4:$E$102,R618+1)-INDEX($E$4:$E$102,R618))))</f>
        <v/>
      </c>
    </row>
    <row r="619">
      <c r="K619" s="14">
        <f>Data!A619</f>
        <v/>
      </c>
      <c r="L619" s="12">
        <f>IF(Occurrence!J619&lt;=0,-1,IFERROR(MATCH(Occurrence!J619,$D$4:$D$102,1),0))</f>
        <v/>
      </c>
      <c r="M619" s="9">
        <f>IF(L619&lt;0,0,IF(L619=0,Occurrence!J619*$I$11,IF(L619&gt;=99,Occurrence!J619*$I$12,INDEX($C$4:$C$102,L619)+(Occurrence!J619-INDEX($D$4:$D$102,L619))/(INDEX($D$4:$D$102,L619+1)-INDEX($D$4:$D$102,L619))*(INDEX($C$4:$C$102,L619+1)-INDEX($C$4:$C$102,L619)))))</f>
        <v/>
      </c>
      <c r="N619" s="12">
        <f>IF(Occurrence!K619&lt;=0,-1,IFERROR(MATCH(Occurrence!K619,$D$4:$D$102,1),0))</f>
        <v/>
      </c>
      <c r="O619" s="9">
        <f>IF(N619&lt;0,0,IF(N619=0,Occurrence!K619*$I$11,IF(N619&gt;=99,Occurrence!K619*$I$12,INDEX($C$4:$C$102,N619)+(Occurrence!K619-INDEX($D$4:$D$102,N619))/(INDEX($D$4:$D$102,N619+1)-INDEX($D$4:$D$102,N619))*(INDEX($C$4:$C$102,N619+1)-INDEX($C$4:$C$102,N619)))))</f>
        <v/>
      </c>
      <c r="P619" s="12">
        <f>IFERROR(MATCH(Data!X619,$F$4:$F$102,1),0)</f>
        <v/>
      </c>
      <c r="Q619" s="9">
        <f>IF(P619=0,Data!X619+$I$13,IF(P619&gt;=99,Data!X619+$I$14,INDEX($E$4:$E$102,P619)+(Data!X619-INDEX($F$4:$F$102,P619))/(INDEX($F$4:$F$102,P619+1)-INDEX($F$4:$F$102,P619))*(INDEX($E$4:$E$102,P619+1)-INDEX($E$4:$E$102,P619))))</f>
        <v/>
      </c>
      <c r="R619" s="12">
        <f>IFERROR(MATCH(Data!Y619,$F$4:$F$102,1),0)</f>
        <v/>
      </c>
      <c r="S619" s="9">
        <f>IF(R619=0,Data!Y619+$I$13,IF(R619&gt;=99,Data!Y619+$I$14,INDEX($E$4:$E$102,R619)+(Data!Y619-INDEX($F$4:$F$102,R619))/(INDEX($F$4:$F$102,R619+1)-INDEX($F$4:$F$102,R619))*(INDEX($E$4:$E$102,R619+1)-INDEX($E$4:$E$102,R619))))</f>
        <v/>
      </c>
    </row>
    <row r="620">
      <c r="K620" s="14">
        <f>Data!A620</f>
        <v/>
      </c>
      <c r="L620" s="12">
        <f>IF(Occurrence!J620&lt;=0,-1,IFERROR(MATCH(Occurrence!J620,$D$4:$D$102,1),0))</f>
        <v/>
      </c>
      <c r="M620" s="9">
        <f>IF(L620&lt;0,0,IF(L620=0,Occurrence!J620*$I$11,IF(L620&gt;=99,Occurrence!J620*$I$12,INDEX($C$4:$C$102,L620)+(Occurrence!J620-INDEX($D$4:$D$102,L620))/(INDEX($D$4:$D$102,L620+1)-INDEX($D$4:$D$102,L620))*(INDEX($C$4:$C$102,L620+1)-INDEX($C$4:$C$102,L620)))))</f>
        <v/>
      </c>
      <c r="N620" s="12">
        <f>IF(Occurrence!K620&lt;=0,-1,IFERROR(MATCH(Occurrence!K620,$D$4:$D$102,1),0))</f>
        <v/>
      </c>
      <c r="O620" s="9">
        <f>IF(N620&lt;0,0,IF(N620=0,Occurrence!K620*$I$11,IF(N620&gt;=99,Occurrence!K620*$I$12,INDEX($C$4:$C$102,N620)+(Occurrence!K620-INDEX($D$4:$D$102,N620))/(INDEX($D$4:$D$102,N620+1)-INDEX($D$4:$D$102,N620))*(INDEX($C$4:$C$102,N620+1)-INDEX($C$4:$C$102,N620)))))</f>
        <v/>
      </c>
      <c r="P620" s="12">
        <f>IFERROR(MATCH(Data!X620,$F$4:$F$102,1),0)</f>
        <v/>
      </c>
      <c r="Q620" s="9">
        <f>IF(P620=0,Data!X620+$I$13,IF(P620&gt;=99,Data!X620+$I$14,INDEX($E$4:$E$102,P620)+(Data!X620-INDEX($F$4:$F$102,P620))/(INDEX($F$4:$F$102,P620+1)-INDEX($F$4:$F$102,P620))*(INDEX($E$4:$E$102,P620+1)-INDEX($E$4:$E$102,P620))))</f>
        <v/>
      </c>
      <c r="R620" s="12">
        <f>IFERROR(MATCH(Data!Y620,$F$4:$F$102,1),0)</f>
        <v/>
      </c>
      <c r="S620" s="9">
        <f>IF(R620=0,Data!Y620+$I$13,IF(R620&gt;=99,Data!Y620+$I$14,INDEX($E$4:$E$102,R620)+(Data!Y620-INDEX($F$4:$F$102,R620))/(INDEX($F$4:$F$102,R620+1)-INDEX($F$4:$F$102,R620))*(INDEX($E$4:$E$102,R620+1)-INDEX($E$4:$E$102,R620))))</f>
        <v/>
      </c>
    </row>
    <row r="621">
      <c r="K621" s="14">
        <f>Data!A621</f>
        <v/>
      </c>
      <c r="L621" s="12">
        <f>IF(Occurrence!J621&lt;=0,-1,IFERROR(MATCH(Occurrence!J621,$D$4:$D$102,1),0))</f>
        <v/>
      </c>
      <c r="M621" s="9">
        <f>IF(L621&lt;0,0,IF(L621=0,Occurrence!J621*$I$11,IF(L621&gt;=99,Occurrence!J621*$I$12,INDEX($C$4:$C$102,L621)+(Occurrence!J621-INDEX($D$4:$D$102,L621))/(INDEX($D$4:$D$102,L621+1)-INDEX($D$4:$D$102,L621))*(INDEX($C$4:$C$102,L621+1)-INDEX($C$4:$C$102,L621)))))</f>
        <v/>
      </c>
      <c r="N621" s="12">
        <f>IF(Occurrence!K621&lt;=0,-1,IFERROR(MATCH(Occurrence!K621,$D$4:$D$102,1),0))</f>
        <v/>
      </c>
      <c r="O621" s="9">
        <f>IF(N621&lt;0,0,IF(N621=0,Occurrence!K621*$I$11,IF(N621&gt;=99,Occurrence!K621*$I$12,INDEX($C$4:$C$102,N621)+(Occurrence!K621-INDEX($D$4:$D$102,N621))/(INDEX($D$4:$D$102,N621+1)-INDEX($D$4:$D$102,N621))*(INDEX($C$4:$C$102,N621+1)-INDEX($C$4:$C$102,N621)))))</f>
        <v/>
      </c>
      <c r="P621" s="12">
        <f>IFERROR(MATCH(Data!X621,$F$4:$F$102,1),0)</f>
        <v/>
      </c>
      <c r="Q621" s="9">
        <f>IF(P621=0,Data!X621+$I$13,IF(P621&gt;=99,Data!X621+$I$14,INDEX($E$4:$E$102,P621)+(Data!X621-INDEX($F$4:$F$102,P621))/(INDEX($F$4:$F$102,P621+1)-INDEX($F$4:$F$102,P621))*(INDEX($E$4:$E$102,P621+1)-INDEX($E$4:$E$102,P621))))</f>
        <v/>
      </c>
      <c r="R621" s="12">
        <f>IFERROR(MATCH(Data!Y621,$F$4:$F$102,1),0)</f>
        <v/>
      </c>
      <c r="S621" s="9">
        <f>IF(R621=0,Data!Y621+$I$13,IF(R621&gt;=99,Data!Y621+$I$14,INDEX($E$4:$E$102,R621)+(Data!Y621-INDEX($F$4:$F$102,R621))/(INDEX($F$4:$F$102,R621+1)-INDEX($F$4:$F$102,R621))*(INDEX($E$4:$E$102,R621+1)-INDEX($E$4:$E$102,R621))))</f>
        <v/>
      </c>
    </row>
    <row r="622">
      <c r="K622" s="14">
        <f>Data!A622</f>
        <v/>
      </c>
      <c r="L622" s="12">
        <f>IF(Occurrence!J622&lt;=0,-1,IFERROR(MATCH(Occurrence!J622,$D$4:$D$102,1),0))</f>
        <v/>
      </c>
      <c r="M622" s="9">
        <f>IF(L622&lt;0,0,IF(L622=0,Occurrence!J622*$I$11,IF(L622&gt;=99,Occurrence!J622*$I$12,INDEX($C$4:$C$102,L622)+(Occurrence!J622-INDEX($D$4:$D$102,L622))/(INDEX($D$4:$D$102,L622+1)-INDEX($D$4:$D$102,L622))*(INDEX($C$4:$C$102,L622+1)-INDEX($C$4:$C$102,L622)))))</f>
        <v/>
      </c>
      <c r="N622" s="12">
        <f>IF(Occurrence!K622&lt;=0,-1,IFERROR(MATCH(Occurrence!K622,$D$4:$D$102,1),0))</f>
        <v/>
      </c>
      <c r="O622" s="9">
        <f>IF(N622&lt;0,0,IF(N622=0,Occurrence!K622*$I$11,IF(N622&gt;=99,Occurrence!K622*$I$12,INDEX($C$4:$C$102,N622)+(Occurrence!K622-INDEX($D$4:$D$102,N622))/(INDEX($D$4:$D$102,N622+1)-INDEX($D$4:$D$102,N622))*(INDEX($C$4:$C$102,N622+1)-INDEX($C$4:$C$102,N622)))))</f>
        <v/>
      </c>
      <c r="P622" s="12">
        <f>IFERROR(MATCH(Data!X622,$F$4:$F$102,1),0)</f>
        <v/>
      </c>
      <c r="Q622" s="9">
        <f>IF(P622=0,Data!X622+$I$13,IF(P622&gt;=99,Data!X622+$I$14,INDEX($E$4:$E$102,P622)+(Data!X622-INDEX($F$4:$F$102,P622))/(INDEX($F$4:$F$102,P622+1)-INDEX($F$4:$F$102,P622))*(INDEX($E$4:$E$102,P622+1)-INDEX($E$4:$E$102,P622))))</f>
        <v/>
      </c>
      <c r="R622" s="12">
        <f>IFERROR(MATCH(Data!Y622,$F$4:$F$102,1),0)</f>
        <v/>
      </c>
      <c r="S622" s="9">
        <f>IF(R622=0,Data!Y622+$I$13,IF(R622&gt;=99,Data!Y622+$I$14,INDEX($E$4:$E$102,R622)+(Data!Y622-INDEX($F$4:$F$102,R622))/(INDEX($F$4:$F$102,R622+1)-INDEX($F$4:$F$102,R622))*(INDEX($E$4:$E$102,R622+1)-INDEX($E$4:$E$102,R622))))</f>
        <v/>
      </c>
    </row>
    <row r="623">
      <c r="K623" s="14">
        <f>Data!A623</f>
        <v/>
      </c>
      <c r="L623" s="12">
        <f>IF(Occurrence!J623&lt;=0,-1,IFERROR(MATCH(Occurrence!J623,$D$4:$D$102,1),0))</f>
        <v/>
      </c>
      <c r="M623" s="9">
        <f>IF(L623&lt;0,0,IF(L623=0,Occurrence!J623*$I$11,IF(L623&gt;=99,Occurrence!J623*$I$12,INDEX($C$4:$C$102,L623)+(Occurrence!J623-INDEX($D$4:$D$102,L623))/(INDEX($D$4:$D$102,L623+1)-INDEX($D$4:$D$102,L623))*(INDEX($C$4:$C$102,L623+1)-INDEX($C$4:$C$102,L623)))))</f>
        <v/>
      </c>
      <c r="N623" s="12">
        <f>IF(Occurrence!K623&lt;=0,-1,IFERROR(MATCH(Occurrence!K623,$D$4:$D$102,1),0))</f>
        <v/>
      </c>
      <c r="O623" s="9">
        <f>IF(N623&lt;0,0,IF(N623=0,Occurrence!K623*$I$11,IF(N623&gt;=99,Occurrence!K623*$I$12,INDEX($C$4:$C$102,N623)+(Occurrence!K623-INDEX($D$4:$D$102,N623))/(INDEX($D$4:$D$102,N623+1)-INDEX($D$4:$D$102,N623))*(INDEX($C$4:$C$102,N623+1)-INDEX($C$4:$C$102,N623)))))</f>
        <v/>
      </c>
      <c r="P623" s="12">
        <f>IFERROR(MATCH(Data!X623,$F$4:$F$102,1),0)</f>
        <v/>
      </c>
      <c r="Q623" s="9">
        <f>IF(P623=0,Data!X623+$I$13,IF(P623&gt;=99,Data!X623+$I$14,INDEX($E$4:$E$102,P623)+(Data!X623-INDEX($F$4:$F$102,P623))/(INDEX($F$4:$F$102,P623+1)-INDEX($F$4:$F$102,P623))*(INDEX($E$4:$E$102,P623+1)-INDEX($E$4:$E$102,P623))))</f>
        <v/>
      </c>
      <c r="R623" s="12">
        <f>IFERROR(MATCH(Data!Y623,$F$4:$F$102,1),0)</f>
        <v/>
      </c>
      <c r="S623" s="9">
        <f>IF(R623=0,Data!Y623+$I$13,IF(R623&gt;=99,Data!Y623+$I$14,INDEX($E$4:$E$102,R623)+(Data!Y623-INDEX($F$4:$F$102,R623))/(INDEX($F$4:$F$102,R623+1)-INDEX($F$4:$F$102,R623))*(INDEX($E$4:$E$102,R623+1)-INDEX($E$4:$E$102,R623))))</f>
        <v/>
      </c>
    </row>
    <row r="624">
      <c r="K624" s="14">
        <f>Data!A624</f>
        <v/>
      </c>
      <c r="L624" s="12">
        <f>IF(Occurrence!J624&lt;=0,-1,IFERROR(MATCH(Occurrence!J624,$D$4:$D$102,1),0))</f>
        <v/>
      </c>
      <c r="M624" s="9">
        <f>IF(L624&lt;0,0,IF(L624=0,Occurrence!J624*$I$11,IF(L624&gt;=99,Occurrence!J624*$I$12,INDEX($C$4:$C$102,L624)+(Occurrence!J624-INDEX($D$4:$D$102,L624))/(INDEX($D$4:$D$102,L624+1)-INDEX($D$4:$D$102,L624))*(INDEX($C$4:$C$102,L624+1)-INDEX($C$4:$C$102,L624)))))</f>
        <v/>
      </c>
      <c r="N624" s="12">
        <f>IF(Occurrence!K624&lt;=0,-1,IFERROR(MATCH(Occurrence!K624,$D$4:$D$102,1),0))</f>
        <v/>
      </c>
      <c r="O624" s="9">
        <f>IF(N624&lt;0,0,IF(N624=0,Occurrence!K624*$I$11,IF(N624&gt;=99,Occurrence!K624*$I$12,INDEX($C$4:$C$102,N624)+(Occurrence!K624-INDEX($D$4:$D$102,N624))/(INDEX($D$4:$D$102,N624+1)-INDEX($D$4:$D$102,N624))*(INDEX($C$4:$C$102,N624+1)-INDEX($C$4:$C$102,N624)))))</f>
        <v/>
      </c>
      <c r="P624" s="12">
        <f>IFERROR(MATCH(Data!X624,$F$4:$F$102,1),0)</f>
        <v/>
      </c>
      <c r="Q624" s="9">
        <f>IF(P624=0,Data!X624+$I$13,IF(P624&gt;=99,Data!X624+$I$14,INDEX($E$4:$E$102,P624)+(Data!X624-INDEX($F$4:$F$102,P624))/(INDEX($F$4:$F$102,P624+1)-INDEX($F$4:$F$102,P624))*(INDEX($E$4:$E$102,P624+1)-INDEX($E$4:$E$102,P624))))</f>
        <v/>
      </c>
      <c r="R624" s="12">
        <f>IFERROR(MATCH(Data!Y624,$F$4:$F$102,1),0)</f>
        <v/>
      </c>
      <c r="S624" s="9">
        <f>IF(R624=0,Data!Y624+$I$13,IF(R624&gt;=99,Data!Y624+$I$14,INDEX($E$4:$E$102,R624)+(Data!Y624-INDEX($F$4:$F$102,R624))/(INDEX($F$4:$F$102,R624+1)-INDEX($F$4:$F$102,R624))*(INDEX($E$4:$E$102,R624+1)-INDEX($E$4:$E$102,R624))))</f>
        <v/>
      </c>
    </row>
    <row r="625">
      <c r="K625" s="14">
        <f>Data!A625</f>
        <v/>
      </c>
      <c r="L625" s="12">
        <f>IF(Occurrence!J625&lt;=0,-1,IFERROR(MATCH(Occurrence!J625,$D$4:$D$102,1),0))</f>
        <v/>
      </c>
      <c r="M625" s="9">
        <f>IF(L625&lt;0,0,IF(L625=0,Occurrence!J625*$I$11,IF(L625&gt;=99,Occurrence!J625*$I$12,INDEX($C$4:$C$102,L625)+(Occurrence!J625-INDEX($D$4:$D$102,L625))/(INDEX($D$4:$D$102,L625+1)-INDEX($D$4:$D$102,L625))*(INDEX($C$4:$C$102,L625+1)-INDEX($C$4:$C$102,L625)))))</f>
        <v/>
      </c>
      <c r="N625" s="12">
        <f>IF(Occurrence!K625&lt;=0,-1,IFERROR(MATCH(Occurrence!K625,$D$4:$D$102,1),0))</f>
        <v/>
      </c>
      <c r="O625" s="9">
        <f>IF(N625&lt;0,0,IF(N625=0,Occurrence!K625*$I$11,IF(N625&gt;=99,Occurrence!K625*$I$12,INDEX($C$4:$C$102,N625)+(Occurrence!K625-INDEX($D$4:$D$102,N625))/(INDEX($D$4:$D$102,N625+1)-INDEX($D$4:$D$102,N625))*(INDEX($C$4:$C$102,N625+1)-INDEX($C$4:$C$102,N625)))))</f>
        <v/>
      </c>
      <c r="P625" s="12">
        <f>IFERROR(MATCH(Data!X625,$F$4:$F$102,1),0)</f>
        <v/>
      </c>
      <c r="Q625" s="9">
        <f>IF(P625=0,Data!X625+$I$13,IF(P625&gt;=99,Data!X625+$I$14,INDEX($E$4:$E$102,P625)+(Data!X625-INDEX($F$4:$F$102,P625))/(INDEX($F$4:$F$102,P625+1)-INDEX($F$4:$F$102,P625))*(INDEX($E$4:$E$102,P625+1)-INDEX($E$4:$E$102,P625))))</f>
        <v/>
      </c>
      <c r="R625" s="12">
        <f>IFERROR(MATCH(Data!Y625,$F$4:$F$102,1),0)</f>
        <v/>
      </c>
      <c r="S625" s="9">
        <f>IF(R625=0,Data!Y625+$I$13,IF(R625&gt;=99,Data!Y625+$I$14,INDEX($E$4:$E$102,R625)+(Data!Y625-INDEX($F$4:$F$102,R625))/(INDEX($F$4:$F$102,R625+1)-INDEX($F$4:$F$102,R625))*(INDEX($E$4:$E$102,R625+1)-INDEX($E$4:$E$102,R625))))</f>
        <v/>
      </c>
    </row>
    <row r="626">
      <c r="K626" s="14">
        <f>Data!A626</f>
        <v/>
      </c>
      <c r="L626" s="12">
        <f>IF(Occurrence!J626&lt;=0,-1,IFERROR(MATCH(Occurrence!J626,$D$4:$D$102,1),0))</f>
        <v/>
      </c>
      <c r="M626" s="9">
        <f>IF(L626&lt;0,0,IF(L626=0,Occurrence!J626*$I$11,IF(L626&gt;=99,Occurrence!J626*$I$12,INDEX($C$4:$C$102,L626)+(Occurrence!J626-INDEX($D$4:$D$102,L626))/(INDEX($D$4:$D$102,L626+1)-INDEX($D$4:$D$102,L626))*(INDEX($C$4:$C$102,L626+1)-INDEX($C$4:$C$102,L626)))))</f>
        <v/>
      </c>
      <c r="N626" s="12">
        <f>IF(Occurrence!K626&lt;=0,-1,IFERROR(MATCH(Occurrence!K626,$D$4:$D$102,1),0))</f>
        <v/>
      </c>
      <c r="O626" s="9">
        <f>IF(N626&lt;0,0,IF(N626=0,Occurrence!K626*$I$11,IF(N626&gt;=99,Occurrence!K626*$I$12,INDEX($C$4:$C$102,N626)+(Occurrence!K626-INDEX($D$4:$D$102,N626))/(INDEX($D$4:$D$102,N626+1)-INDEX($D$4:$D$102,N626))*(INDEX($C$4:$C$102,N626+1)-INDEX($C$4:$C$102,N626)))))</f>
        <v/>
      </c>
      <c r="P626" s="12">
        <f>IFERROR(MATCH(Data!X626,$F$4:$F$102,1),0)</f>
        <v/>
      </c>
      <c r="Q626" s="9">
        <f>IF(P626=0,Data!X626+$I$13,IF(P626&gt;=99,Data!X626+$I$14,INDEX($E$4:$E$102,P626)+(Data!X626-INDEX($F$4:$F$102,P626))/(INDEX($F$4:$F$102,P626+1)-INDEX($F$4:$F$102,P626))*(INDEX($E$4:$E$102,P626+1)-INDEX($E$4:$E$102,P626))))</f>
        <v/>
      </c>
      <c r="R626" s="12">
        <f>IFERROR(MATCH(Data!Y626,$F$4:$F$102,1),0)</f>
        <v/>
      </c>
      <c r="S626" s="9">
        <f>IF(R626=0,Data!Y626+$I$13,IF(R626&gt;=99,Data!Y626+$I$14,INDEX($E$4:$E$102,R626)+(Data!Y626-INDEX($F$4:$F$102,R626))/(INDEX($F$4:$F$102,R626+1)-INDEX($F$4:$F$102,R626))*(INDEX($E$4:$E$102,R626+1)-INDEX($E$4:$E$102,R626))))</f>
        <v/>
      </c>
    </row>
    <row r="627">
      <c r="K627" s="14">
        <f>Data!A627</f>
        <v/>
      </c>
      <c r="L627" s="12">
        <f>IF(Occurrence!J627&lt;=0,-1,IFERROR(MATCH(Occurrence!J627,$D$4:$D$102,1),0))</f>
        <v/>
      </c>
      <c r="M627" s="9">
        <f>IF(L627&lt;0,0,IF(L627=0,Occurrence!J627*$I$11,IF(L627&gt;=99,Occurrence!J627*$I$12,INDEX($C$4:$C$102,L627)+(Occurrence!J627-INDEX($D$4:$D$102,L627))/(INDEX($D$4:$D$102,L627+1)-INDEX($D$4:$D$102,L627))*(INDEX($C$4:$C$102,L627+1)-INDEX($C$4:$C$102,L627)))))</f>
        <v/>
      </c>
      <c r="N627" s="12">
        <f>IF(Occurrence!K627&lt;=0,-1,IFERROR(MATCH(Occurrence!K627,$D$4:$D$102,1),0))</f>
        <v/>
      </c>
      <c r="O627" s="9">
        <f>IF(N627&lt;0,0,IF(N627=0,Occurrence!K627*$I$11,IF(N627&gt;=99,Occurrence!K627*$I$12,INDEX($C$4:$C$102,N627)+(Occurrence!K627-INDEX($D$4:$D$102,N627))/(INDEX($D$4:$D$102,N627+1)-INDEX($D$4:$D$102,N627))*(INDEX($C$4:$C$102,N627+1)-INDEX($C$4:$C$102,N627)))))</f>
        <v/>
      </c>
      <c r="P627" s="12">
        <f>IFERROR(MATCH(Data!X627,$F$4:$F$102,1),0)</f>
        <v/>
      </c>
      <c r="Q627" s="9">
        <f>IF(P627=0,Data!X627+$I$13,IF(P627&gt;=99,Data!X627+$I$14,INDEX($E$4:$E$102,P627)+(Data!X627-INDEX($F$4:$F$102,P627))/(INDEX($F$4:$F$102,P627+1)-INDEX($F$4:$F$102,P627))*(INDEX($E$4:$E$102,P627+1)-INDEX($E$4:$E$102,P627))))</f>
        <v/>
      </c>
      <c r="R627" s="12">
        <f>IFERROR(MATCH(Data!Y627,$F$4:$F$102,1),0)</f>
        <v/>
      </c>
      <c r="S627" s="9">
        <f>IF(R627=0,Data!Y627+$I$13,IF(R627&gt;=99,Data!Y627+$I$14,INDEX($E$4:$E$102,R627)+(Data!Y627-INDEX($F$4:$F$102,R627))/(INDEX($F$4:$F$102,R627+1)-INDEX($F$4:$F$102,R627))*(INDEX($E$4:$E$102,R627+1)-INDEX($E$4:$E$102,R627))))</f>
        <v/>
      </c>
    </row>
    <row r="628">
      <c r="K628" s="14">
        <f>Data!A628</f>
        <v/>
      </c>
      <c r="L628" s="12">
        <f>IF(Occurrence!J628&lt;=0,-1,IFERROR(MATCH(Occurrence!J628,$D$4:$D$102,1),0))</f>
        <v/>
      </c>
      <c r="M628" s="9">
        <f>IF(L628&lt;0,0,IF(L628=0,Occurrence!J628*$I$11,IF(L628&gt;=99,Occurrence!J628*$I$12,INDEX($C$4:$C$102,L628)+(Occurrence!J628-INDEX($D$4:$D$102,L628))/(INDEX($D$4:$D$102,L628+1)-INDEX($D$4:$D$102,L628))*(INDEX($C$4:$C$102,L628+1)-INDEX($C$4:$C$102,L628)))))</f>
        <v/>
      </c>
      <c r="N628" s="12">
        <f>IF(Occurrence!K628&lt;=0,-1,IFERROR(MATCH(Occurrence!K628,$D$4:$D$102,1),0))</f>
        <v/>
      </c>
      <c r="O628" s="9">
        <f>IF(N628&lt;0,0,IF(N628=0,Occurrence!K628*$I$11,IF(N628&gt;=99,Occurrence!K628*$I$12,INDEX($C$4:$C$102,N628)+(Occurrence!K628-INDEX($D$4:$D$102,N628))/(INDEX($D$4:$D$102,N628+1)-INDEX($D$4:$D$102,N628))*(INDEX($C$4:$C$102,N628+1)-INDEX($C$4:$C$102,N628)))))</f>
        <v/>
      </c>
      <c r="P628" s="12">
        <f>IFERROR(MATCH(Data!X628,$F$4:$F$102,1),0)</f>
        <v/>
      </c>
      <c r="Q628" s="9">
        <f>IF(P628=0,Data!X628+$I$13,IF(P628&gt;=99,Data!X628+$I$14,INDEX($E$4:$E$102,P628)+(Data!X628-INDEX($F$4:$F$102,P628))/(INDEX($F$4:$F$102,P628+1)-INDEX($F$4:$F$102,P628))*(INDEX($E$4:$E$102,P628+1)-INDEX($E$4:$E$102,P628))))</f>
        <v/>
      </c>
      <c r="R628" s="12">
        <f>IFERROR(MATCH(Data!Y628,$F$4:$F$102,1),0)</f>
        <v/>
      </c>
      <c r="S628" s="9">
        <f>IF(R628=0,Data!Y628+$I$13,IF(R628&gt;=99,Data!Y628+$I$14,INDEX($E$4:$E$102,R628)+(Data!Y628-INDEX($F$4:$F$102,R628))/(INDEX($F$4:$F$102,R628+1)-INDEX($F$4:$F$102,R628))*(INDEX($E$4:$E$102,R628+1)-INDEX($E$4:$E$102,R628))))</f>
        <v/>
      </c>
    </row>
    <row r="629">
      <c r="K629" s="14">
        <f>Data!A629</f>
        <v/>
      </c>
      <c r="L629" s="12">
        <f>IF(Occurrence!J629&lt;=0,-1,IFERROR(MATCH(Occurrence!J629,$D$4:$D$102,1),0))</f>
        <v/>
      </c>
      <c r="M629" s="9">
        <f>IF(L629&lt;0,0,IF(L629=0,Occurrence!J629*$I$11,IF(L629&gt;=99,Occurrence!J629*$I$12,INDEX($C$4:$C$102,L629)+(Occurrence!J629-INDEX($D$4:$D$102,L629))/(INDEX($D$4:$D$102,L629+1)-INDEX($D$4:$D$102,L629))*(INDEX($C$4:$C$102,L629+1)-INDEX($C$4:$C$102,L629)))))</f>
        <v/>
      </c>
      <c r="N629" s="12">
        <f>IF(Occurrence!K629&lt;=0,-1,IFERROR(MATCH(Occurrence!K629,$D$4:$D$102,1),0))</f>
        <v/>
      </c>
      <c r="O629" s="9">
        <f>IF(N629&lt;0,0,IF(N629=0,Occurrence!K629*$I$11,IF(N629&gt;=99,Occurrence!K629*$I$12,INDEX($C$4:$C$102,N629)+(Occurrence!K629-INDEX($D$4:$D$102,N629))/(INDEX($D$4:$D$102,N629+1)-INDEX($D$4:$D$102,N629))*(INDEX($C$4:$C$102,N629+1)-INDEX($C$4:$C$102,N629)))))</f>
        <v/>
      </c>
      <c r="P629" s="12">
        <f>IFERROR(MATCH(Data!X629,$F$4:$F$102,1),0)</f>
        <v/>
      </c>
      <c r="Q629" s="9">
        <f>IF(P629=0,Data!X629+$I$13,IF(P629&gt;=99,Data!X629+$I$14,INDEX($E$4:$E$102,P629)+(Data!X629-INDEX($F$4:$F$102,P629))/(INDEX($F$4:$F$102,P629+1)-INDEX($F$4:$F$102,P629))*(INDEX($E$4:$E$102,P629+1)-INDEX($E$4:$E$102,P629))))</f>
        <v/>
      </c>
      <c r="R629" s="12">
        <f>IFERROR(MATCH(Data!Y629,$F$4:$F$102,1),0)</f>
        <v/>
      </c>
      <c r="S629" s="9">
        <f>IF(R629=0,Data!Y629+$I$13,IF(R629&gt;=99,Data!Y629+$I$14,INDEX($E$4:$E$102,R629)+(Data!Y629-INDEX($F$4:$F$102,R629))/(INDEX($F$4:$F$102,R629+1)-INDEX($F$4:$F$102,R629))*(INDEX($E$4:$E$102,R629+1)-INDEX($E$4:$E$102,R629))))</f>
        <v/>
      </c>
    </row>
    <row r="630">
      <c r="K630" s="14">
        <f>Data!A630</f>
        <v/>
      </c>
      <c r="L630" s="12">
        <f>IF(Occurrence!J630&lt;=0,-1,IFERROR(MATCH(Occurrence!J630,$D$4:$D$102,1),0))</f>
        <v/>
      </c>
      <c r="M630" s="9">
        <f>IF(L630&lt;0,0,IF(L630=0,Occurrence!J630*$I$11,IF(L630&gt;=99,Occurrence!J630*$I$12,INDEX($C$4:$C$102,L630)+(Occurrence!J630-INDEX($D$4:$D$102,L630))/(INDEX($D$4:$D$102,L630+1)-INDEX($D$4:$D$102,L630))*(INDEX($C$4:$C$102,L630+1)-INDEX($C$4:$C$102,L630)))))</f>
        <v/>
      </c>
      <c r="N630" s="12">
        <f>IF(Occurrence!K630&lt;=0,-1,IFERROR(MATCH(Occurrence!K630,$D$4:$D$102,1),0))</f>
        <v/>
      </c>
      <c r="O630" s="9">
        <f>IF(N630&lt;0,0,IF(N630=0,Occurrence!K630*$I$11,IF(N630&gt;=99,Occurrence!K630*$I$12,INDEX($C$4:$C$102,N630)+(Occurrence!K630-INDEX($D$4:$D$102,N630))/(INDEX($D$4:$D$102,N630+1)-INDEX($D$4:$D$102,N630))*(INDEX($C$4:$C$102,N630+1)-INDEX($C$4:$C$102,N630)))))</f>
        <v/>
      </c>
      <c r="P630" s="12">
        <f>IFERROR(MATCH(Data!X630,$F$4:$F$102,1),0)</f>
        <v/>
      </c>
      <c r="Q630" s="9">
        <f>IF(P630=0,Data!X630+$I$13,IF(P630&gt;=99,Data!X630+$I$14,INDEX($E$4:$E$102,P630)+(Data!X630-INDEX($F$4:$F$102,P630))/(INDEX($F$4:$F$102,P630+1)-INDEX($F$4:$F$102,P630))*(INDEX($E$4:$E$102,P630+1)-INDEX($E$4:$E$102,P630))))</f>
        <v/>
      </c>
      <c r="R630" s="12">
        <f>IFERROR(MATCH(Data!Y630,$F$4:$F$102,1),0)</f>
        <v/>
      </c>
      <c r="S630" s="9">
        <f>IF(R630=0,Data!Y630+$I$13,IF(R630&gt;=99,Data!Y630+$I$14,INDEX($E$4:$E$102,R630)+(Data!Y630-INDEX($F$4:$F$102,R630))/(INDEX($F$4:$F$102,R630+1)-INDEX($F$4:$F$102,R630))*(INDEX($E$4:$E$102,R630+1)-INDEX($E$4:$E$102,R630))))</f>
        <v/>
      </c>
    </row>
    <row r="631">
      <c r="K631" s="14">
        <f>Data!A631</f>
        <v/>
      </c>
      <c r="L631" s="12">
        <f>IF(Occurrence!J631&lt;=0,-1,IFERROR(MATCH(Occurrence!J631,$D$4:$D$102,1),0))</f>
        <v/>
      </c>
      <c r="M631" s="9">
        <f>IF(L631&lt;0,0,IF(L631=0,Occurrence!J631*$I$11,IF(L631&gt;=99,Occurrence!J631*$I$12,INDEX($C$4:$C$102,L631)+(Occurrence!J631-INDEX($D$4:$D$102,L631))/(INDEX($D$4:$D$102,L631+1)-INDEX($D$4:$D$102,L631))*(INDEX($C$4:$C$102,L631+1)-INDEX($C$4:$C$102,L631)))))</f>
        <v/>
      </c>
      <c r="N631" s="12">
        <f>IF(Occurrence!K631&lt;=0,-1,IFERROR(MATCH(Occurrence!K631,$D$4:$D$102,1),0))</f>
        <v/>
      </c>
      <c r="O631" s="9">
        <f>IF(N631&lt;0,0,IF(N631=0,Occurrence!K631*$I$11,IF(N631&gt;=99,Occurrence!K631*$I$12,INDEX($C$4:$C$102,N631)+(Occurrence!K631-INDEX($D$4:$D$102,N631))/(INDEX($D$4:$D$102,N631+1)-INDEX($D$4:$D$102,N631))*(INDEX($C$4:$C$102,N631+1)-INDEX($C$4:$C$102,N631)))))</f>
        <v/>
      </c>
      <c r="P631" s="12">
        <f>IFERROR(MATCH(Data!X631,$F$4:$F$102,1),0)</f>
        <v/>
      </c>
      <c r="Q631" s="9">
        <f>IF(P631=0,Data!X631+$I$13,IF(P631&gt;=99,Data!X631+$I$14,INDEX($E$4:$E$102,P631)+(Data!X631-INDEX($F$4:$F$102,P631))/(INDEX($F$4:$F$102,P631+1)-INDEX($F$4:$F$102,P631))*(INDEX($E$4:$E$102,P631+1)-INDEX($E$4:$E$102,P631))))</f>
        <v/>
      </c>
      <c r="R631" s="12">
        <f>IFERROR(MATCH(Data!Y631,$F$4:$F$102,1),0)</f>
        <v/>
      </c>
      <c r="S631" s="9">
        <f>IF(R631=0,Data!Y631+$I$13,IF(R631&gt;=99,Data!Y631+$I$14,INDEX($E$4:$E$102,R631)+(Data!Y631-INDEX($F$4:$F$102,R631))/(INDEX($F$4:$F$102,R631+1)-INDEX($F$4:$F$102,R631))*(INDEX($E$4:$E$102,R631+1)-INDEX($E$4:$E$102,R631))))</f>
        <v/>
      </c>
    </row>
    <row r="632">
      <c r="K632" s="14">
        <f>Data!A632</f>
        <v/>
      </c>
      <c r="L632" s="12">
        <f>IF(Occurrence!J632&lt;=0,-1,IFERROR(MATCH(Occurrence!J632,$D$4:$D$102,1),0))</f>
        <v/>
      </c>
      <c r="M632" s="9">
        <f>IF(L632&lt;0,0,IF(L632=0,Occurrence!J632*$I$11,IF(L632&gt;=99,Occurrence!J632*$I$12,INDEX($C$4:$C$102,L632)+(Occurrence!J632-INDEX($D$4:$D$102,L632))/(INDEX($D$4:$D$102,L632+1)-INDEX($D$4:$D$102,L632))*(INDEX($C$4:$C$102,L632+1)-INDEX($C$4:$C$102,L632)))))</f>
        <v/>
      </c>
      <c r="N632" s="12">
        <f>IF(Occurrence!K632&lt;=0,-1,IFERROR(MATCH(Occurrence!K632,$D$4:$D$102,1),0))</f>
        <v/>
      </c>
      <c r="O632" s="9">
        <f>IF(N632&lt;0,0,IF(N632=0,Occurrence!K632*$I$11,IF(N632&gt;=99,Occurrence!K632*$I$12,INDEX($C$4:$C$102,N632)+(Occurrence!K632-INDEX($D$4:$D$102,N632))/(INDEX($D$4:$D$102,N632+1)-INDEX($D$4:$D$102,N632))*(INDEX($C$4:$C$102,N632+1)-INDEX($C$4:$C$102,N632)))))</f>
        <v/>
      </c>
      <c r="P632" s="12">
        <f>IFERROR(MATCH(Data!X632,$F$4:$F$102,1),0)</f>
        <v/>
      </c>
      <c r="Q632" s="9">
        <f>IF(P632=0,Data!X632+$I$13,IF(P632&gt;=99,Data!X632+$I$14,INDEX($E$4:$E$102,P632)+(Data!X632-INDEX($F$4:$F$102,P632))/(INDEX($F$4:$F$102,P632+1)-INDEX($F$4:$F$102,P632))*(INDEX($E$4:$E$102,P632+1)-INDEX($E$4:$E$102,P632))))</f>
        <v/>
      </c>
      <c r="R632" s="12">
        <f>IFERROR(MATCH(Data!Y632,$F$4:$F$102,1),0)</f>
        <v/>
      </c>
      <c r="S632" s="9">
        <f>IF(R632=0,Data!Y632+$I$13,IF(R632&gt;=99,Data!Y632+$I$14,INDEX($E$4:$E$102,R632)+(Data!Y632-INDEX($F$4:$F$102,R632))/(INDEX($F$4:$F$102,R632+1)-INDEX($F$4:$F$102,R632))*(INDEX($E$4:$E$102,R632+1)-INDEX($E$4:$E$102,R632))))</f>
        <v/>
      </c>
    </row>
    <row r="633">
      <c r="K633" s="14">
        <f>Data!A633</f>
        <v/>
      </c>
      <c r="L633" s="12">
        <f>IF(Occurrence!J633&lt;=0,-1,IFERROR(MATCH(Occurrence!J633,$D$4:$D$102,1),0))</f>
        <v/>
      </c>
      <c r="M633" s="9">
        <f>IF(L633&lt;0,0,IF(L633=0,Occurrence!J633*$I$11,IF(L633&gt;=99,Occurrence!J633*$I$12,INDEX($C$4:$C$102,L633)+(Occurrence!J633-INDEX($D$4:$D$102,L633))/(INDEX($D$4:$D$102,L633+1)-INDEX($D$4:$D$102,L633))*(INDEX($C$4:$C$102,L633+1)-INDEX($C$4:$C$102,L633)))))</f>
        <v/>
      </c>
      <c r="N633" s="12">
        <f>IF(Occurrence!K633&lt;=0,-1,IFERROR(MATCH(Occurrence!K633,$D$4:$D$102,1),0))</f>
        <v/>
      </c>
      <c r="O633" s="9">
        <f>IF(N633&lt;0,0,IF(N633=0,Occurrence!K633*$I$11,IF(N633&gt;=99,Occurrence!K633*$I$12,INDEX($C$4:$C$102,N633)+(Occurrence!K633-INDEX($D$4:$D$102,N633))/(INDEX($D$4:$D$102,N633+1)-INDEX($D$4:$D$102,N633))*(INDEX($C$4:$C$102,N633+1)-INDEX($C$4:$C$102,N633)))))</f>
        <v/>
      </c>
      <c r="P633" s="12">
        <f>IFERROR(MATCH(Data!X633,$F$4:$F$102,1),0)</f>
        <v/>
      </c>
      <c r="Q633" s="9">
        <f>IF(P633=0,Data!X633+$I$13,IF(P633&gt;=99,Data!X633+$I$14,INDEX($E$4:$E$102,P633)+(Data!X633-INDEX($F$4:$F$102,P633))/(INDEX($F$4:$F$102,P633+1)-INDEX($F$4:$F$102,P633))*(INDEX($E$4:$E$102,P633+1)-INDEX($E$4:$E$102,P633))))</f>
        <v/>
      </c>
      <c r="R633" s="12">
        <f>IFERROR(MATCH(Data!Y633,$F$4:$F$102,1),0)</f>
        <v/>
      </c>
      <c r="S633" s="9">
        <f>IF(R633=0,Data!Y633+$I$13,IF(R633&gt;=99,Data!Y633+$I$14,INDEX($E$4:$E$102,R633)+(Data!Y633-INDEX($F$4:$F$102,R633))/(INDEX($F$4:$F$102,R633+1)-INDEX($F$4:$F$102,R633))*(INDEX($E$4:$E$102,R633+1)-INDEX($E$4:$E$102,R633))))</f>
        <v/>
      </c>
    </row>
    <row r="634">
      <c r="K634" s="14">
        <f>Data!A634</f>
        <v/>
      </c>
      <c r="L634" s="12">
        <f>IF(Occurrence!J634&lt;=0,-1,IFERROR(MATCH(Occurrence!J634,$D$4:$D$102,1),0))</f>
        <v/>
      </c>
      <c r="M634" s="9">
        <f>IF(L634&lt;0,0,IF(L634=0,Occurrence!J634*$I$11,IF(L634&gt;=99,Occurrence!J634*$I$12,INDEX($C$4:$C$102,L634)+(Occurrence!J634-INDEX($D$4:$D$102,L634))/(INDEX($D$4:$D$102,L634+1)-INDEX($D$4:$D$102,L634))*(INDEX($C$4:$C$102,L634+1)-INDEX($C$4:$C$102,L634)))))</f>
        <v/>
      </c>
      <c r="N634" s="12">
        <f>IF(Occurrence!K634&lt;=0,-1,IFERROR(MATCH(Occurrence!K634,$D$4:$D$102,1),0))</f>
        <v/>
      </c>
      <c r="O634" s="9">
        <f>IF(N634&lt;0,0,IF(N634=0,Occurrence!K634*$I$11,IF(N634&gt;=99,Occurrence!K634*$I$12,INDEX($C$4:$C$102,N634)+(Occurrence!K634-INDEX($D$4:$D$102,N634))/(INDEX($D$4:$D$102,N634+1)-INDEX($D$4:$D$102,N634))*(INDEX($C$4:$C$102,N634+1)-INDEX($C$4:$C$102,N634)))))</f>
        <v/>
      </c>
      <c r="P634" s="12">
        <f>IFERROR(MATCH(Data!X634,$F$4:$F$102,1),0)</f>
        <v/>
      </c>
      <c r="Q634" s="9">
        <f>IF(P634=0,Data!X634+$I$13,IF(P634&gt;=99,Data!X634+$I$14,INDEX($E$4:$E$102,P634)+(Data!X634-INDEX($F$4:$F$102,P634))/(INDEX($F$4:$F$102,P634+1)-INDEX($F$4:$F$102,P634))*(INDEX($E$4:$E$102,P634+1)-INDEX($E$4:$E$102,P634))))</f>
        <v/>
      </c>
      <c r="R634" s="12">
        <f>IFERROR(MATCH(Data!Y634,$F$4:$F$102,1),0)</f>
        <v/>
      </c>
      <c r="S634" s="9">
        <f>IF(R634=0,Data!Y634+$I$13,IF(R634&gt;=99,Data!Y634+$I$14,INDEX($E$4:$E$102,R634)+(Data!Y634-INDEX($F$4:$F$102,R634))/(INDEX($F$4:$F$102,R634+1)-INDEX($F$4:$F$102,R634))*(INDEX($E$4:$E$102,R634+1)-INDEX($E$4:$E$102,R634))))</f>
        <v/>
      </c>
    </row>
    <row r="635">
      <c r="K635" s="14">
        <f>Data!A635</f>
        <v/>
      </c>
      <c r="L635" s="12">
        <f>IF(Occurrence!J635&lt;=0,-1,IFERROR(MATCH(Occurrence!J635,$D$4:$D$102,1),0))</f>
        <v/>
      </c>
      <c r="M635" s="9">
        <f>IF(L635&lt;0,0,IF(L635=0,Occurrence!J635*$I$11,IF(L635&gt;=99,Occurrence!J635*$I$12,INDEX($C$4:$C$102,L635)+(Occurrence!J635-INDEX($D$4:$D$102,L635))/(INDEX($D$4:$D$102,L635+1)-INDEX($D$4:$D$102,L635))*(INDEX($C$4:$C$102,L635+1)-INDEX($C$4:$C$102,L635)))))</f>
        <v/>
      </c>
      <c r="N635" s="12">
        <f>IF(Occurrence!K635&lt;=0,-1,IFERROR(MATCH(Occurrence!K635,$D$4:$D$102,1),0))</f>
        <v/>
      </c>
      <c r="O635" s="9">
        <f>IF(N635&lt;0,0,IF(N635=0,Occurrence!K635*$I$11,IF(N635&gt;=99,Occurrence!K635*$I$12,INDEX($C$4:$C$102,N635)+(Occurrence!K635-INDEX($D$4:$D$102,N635))/(INDEX($D$4:$D$102,N635+1)-INDEX($D$4:$D$102,N635))*(INDEX($C$4:$C$102,N635+1)-INDEX($C$4:$C$102,N635)))))</f>
        <v/>
      </c>
      <c r="P635" s="12">
        <f>IFERROR(MATCH(Data!X635,$F$4:$F$102,1),0)</f>
        <v/>
      </c>
      <c r="Q635" s="9">
        <f>IF(P635=0,Data!X635+$I$13,IF(P635&gt;=99,Data!X635+$I$14,INDEX($E$4:$E$102,P635)+(Data!X635-INDEX($F$4:$F$102,P635))/(INDEX($F$4:$F$102,P635+1)-INDEX($F$4:$F$102,P635))*(INDEX($E$4:$E$102,P635+1)-INDEX($E$4:$E$102,P635))))</f>
        <v/>
      </c>
      <c r="R635" s="12">
        <f>IFERROR(MATCH(Data!Y635,$F$4:$F$102,1),0)</f>
        <v/>
      </c>
      <c r="S635" s="9">
        <f>IF(R635=0,Data!Y635+$I$13,IF(R635&gt;=99,Data!Y635+$I$14,INDEX($E$4:$E$102,R635)+(Data!Y635-INDEX($F$4:$F$102,R635))/(INDEX($F$4:$F$102,R635+1)-INDEX($F$4:$F$102,R635))*(INDEX($E$4:$E$102,R635+1)-INDEX($E$4:$E$102,R635))))</f>
        <v/>
      </c>
    </row>
    <row r="636">
      <c r="K636" s="14">
        <f>Data!A636</f>
        <v/>
      </c>
      <c r="L636" s="12">
        <f>IF(Occurrence!J636&lt;=0,-1,IFERROR(MATCH(Occurrence!J636,$D$4:$D$102,1),0))</f>
        <v/>
      </c>
      <c r="M636" s="9">
        <f>IF(L636&lt;0,0,IF(L636=0,Occurrence!J636*$I$11,IF(L636&gt;=99,Occurrence!J636*$I$12,INDEX($C$4:$C$102,L636)+(Occurrence!J636-INDEX($D$4:$D$102,L636))/(INDEX($D$4:$D$102,L636+1)-INDEX($D$4:$D$102,L636))*(INDEX($C$4:$C$102,L636+1)-INDEX($C$4:$C$102,L636)))))</f>
        <v/>
      </c>
      <c r="N636" s="12">
        <f>IF(Occurrence!K636&lt;=0,-1,IFERROR(MATCH(Occurrence!K636,$D$4:$D$102,1),0))</f>
        <v/>
      </c>
      <c r="O636" s="9">
        <f>IF(N636&lt;0,0,IF(N636=0,Occurrence!K636*$I$11,IF(N636&gt;=99,Occurrence!K636*$I$12,INDEX($C$4:$C$102,N636)+(Occurrence!K636-INDEX($D$4:$D$102,N636))/(INDEX($D$4:$D$102,N636+1)-INDEX($D$4:$D$102,N636))*(INDEX($C$4:$C$102,N636+1)-INDEX($C$4:$C$102,N636)))))</f>
        <v/>
      </c>
      <c r="P636" s="12">
        <f>IFERROR(MATCH(Data!X636,$F$4:$F$102,1),0)</f>
        <v/>
      </c>
      <c r="Q636" s="9">
        <f>IF(P636=0,Data!X636+$I$13,IF(P636&gt;=99,Data!X636+$I$14,INDEX($E$4:$E$102,P636)+(Data!X636-INDEX($F$4:$F$102,P636))/(INDEX($F$4:$F$102,P636+1)-INDEX($F$4:$F$102,P636))*(INDEX($E$4:$E$102,P636+1)-INDEX($E$4:$E$102,P636))))</f>
        <v/>
      </c>
      <c r="R636" s="12">
        <f>IFERROR(MATCH(Data!Y636,$F$4:$F$102,1),0)</f>
        <v/>
      </c>
      <c r="S636" s="9">
        <f>IF(R636=0,Data!Y636+$I$13,IF(R636&gt;=99,Data!Y636+$I$14,INDEX($E$4:$E$102,R636)+(Data!Y636-INDEX($F$4:$F$102,R636))/(INDEX($F$4:$F$102,R636+1)-INDEX($F$4:$F$102,R636))*(INDEX($E$4:$E$102,R636+1)-INDEX($E$4:$E$102,R636))))</f>
        <v/>
      </c>
    </row>
    <row r="637">
      <c r="K637" s="14">
        <f>Data!A637</f>
        <v/>
      </c>
      <c r="L637" s="12">
        <f>IF(Occurrence!J637&lt;=0,-1,IFERROR(MATCH(Occurrence!J637,$D$4:$D$102,1),0))</f>
        <v/>
      </c>
      <c r="M637" s="9">
        <f>IF(L637&lt;0,0,IF(L637=0,Occurrence!J637*$I$11,IF(L637&gt;=99,Occurrence!J637*$I$12,INDEX($C$4:$C$102,L637)+(Occurrence!J637-INDEX($D$4:$D$102,L637))/(INDEX($D$4:$D$102,L637+1)-INDEX($D$4:$D$102,L637))*(INDEX($C$4:$C$102,L637+1)-INDEX($C$4:$C$102,L637)))))</f>
        <v/>
      </c>
      <c r="N637" s="12">
        <f>IF(Occurrence!K637&lt;=0,-1,IFERROR(MATCH(Occurrence!K637,$D$4:$D$102,1),0))</f>
        <v/>
      </c>
      <c r="O637" s="9">
        <f>IF(N637&lt;0,0,IF(N637=0,Occurrence!K637*$I$11,IF(N637&gt;=99,Occurrence!K637*$I$12,INDEX($C$4:$C$102,N637)+(Occurrence!K637-INDEX($D$4:$D$102,N637))/(INDEX($D$4:$D$102,N637+1)-INDEX($D$4:$D$102,N637))*(INDEX($C$4:$C$102,N637+1)-INDEX($C$4:$C$102,N637)))))</f>
        <v/>
      </c>
      <c r="P637" s="12">
        <f>IFERROR(MATCH(Data!X637,$F$4:$F$102,1),0)</f>
        <v/>
      </c>
      <c r="Q637" s="9">
        <f>IF(P637=0,Data!X637+$I$13,IF(P637&gt;=99,Data!X637+$I$14,INDEX($E$4:$E$102,P637)+(Data!X637-INDEX($F$4:$F$102,P637))/(INDEX($F$4:$F$102,P637+1)-INDEX($F$4:$F$102,P637))*(INDEX($E$4:$E$102,P637+1)-INDEX($E$4:$E$102,P637))))</f>
        <v/>
      </c>
      <c r="R637" s="12">
        <f>IFERROR(MATCH(Data!Y637,$F$4:$F$102,1),0)</f>
        <v/>
      </c>
      <c r="S637" s="9">
        <f>IF(R637=0,Data!Y637+$I$13,IF(R637&gt;=99,Data!Y637+$I$14,INDEX($E$4:$E$102,R637)+(Data!Y637-INDEX($F$4:$F$102,R637))/(INDEX($F$4:$F$102,R637+1)-INDEX($F$4:$F$102,R637))*(INDEX($E$4:$E$102,R637+1)-INDEX($E$4:$E$102,R637))))</f>
        <v/>
      </c>
    </row>
    <row r="638">
      <c r="K638" s="14">
        <f>Data!A638</f>
        <v/>
      </c>
      <c r="L638" s="12">
        <f>IF(Occurrence!J638&lt;=0,-1,IFERROR(MATCH(Occurrence!J638,$D$4:$D$102,1),0))</f>
        <v/>
      </c>
      <c r="M638" s="9">
        <f>IF(L638&lt;0,0,IF(L638=0,Occurrence!J638*$I$11,IF(L638&gt;=99,Occurrence!J638*$I$12,INDEX($C$4:$C$102,L638)+(Occurrence!J638-INDEX($D$4:$D$102,L638))/(INDEX($D$4:$D$102,L638+1)-INDEX($D$4:$D$102,L638))*(INDEX($C$4:$C$102,L638+1)-INDEX($C$4:$C$102,L638)))))</f>
        <v/>
      </c>
      <c r="N638" s="12">
        <f>IF(Occurrence!K638&lt;=0,-1,IFERROR(MATCH(Occurrence!K638,$D$4:$D$102,1),0))</f>
        <v/>
      </c>
      <c r="O638" s="9">
        <f>IF(N638&lt;0,0,IF(N638=0,Occurrence!K638*$I$11,IF(N638&gt;=99,Occurrence!K638*$I$12,INDEX($C$4:$C$102,N638)+(Occurrence!K638-INDEX($D$4:$D$102,N638))/(INDEX($D$4:$D$102,N638+1)-INDEX($D$4:$D$102,N638))*(INDEX($C$4:$C$102,N638+1)-INDEX($C$4:$C$102,N638)))))</f>
        <v/>
      </c>
      <c r="P638" s="12">
        <f>IFERROR(MATCH(Data!X638,$F$4:$F$102,1),0)</f>
        <v/>
      </c>
      <c r="Q638" s="9">
        <f>IF(P638=0,Data!X638+$I$13,IF(P638&gt;=99,Data!X638+$I$14,INDEX($E$4:$E$102,P638)+(Data!X638-INDEX($F$4:$F$102,P638))/(INDEX($F$4:$F$102,P638+1)-INDEX($F$4:$F$102,P638))*(INDEX($E$4:$E$102,P638+1)-INDEX($E$4:$E$102,P638))))</f>
        <v/>
      </c>
      <c r="R638" s="12">
        <f>IFERROR(MATCH(Data!Y638,$F$4:$F$102,1),0)</f>
        <v/>
      </c>
      <c r="S638" s="9">
        <f>IF(R638=0,Data!Y638+$I$13,IF(R638&gt;=99,Data!Y638+$I$14,INDEX($E$4:$E$102,R638)+(Data!Y638-INDEX($F$4:$F$102,R638))/(INDEX($F$4:$F$102,R638+1)-INDEX($F$4:$F$102,R638))*(INDEX($E$4:$E$102,R638+1)-INDEX($E$4:$E$102,R638))))</f>
        <v/>
      </c>
    </row>
    <row r="639">
      <c r="K639" s="14">
        <f>Data!A639</f>
        <v/>
      </c>
      <c r="L639" s="12">
        <f>IF(Occurrence!J639&lt;=0,-1,IFERROR(MATCH(Occurrence!J639,$D$4:$D$102,1),0))</f>
        <v/>
      </c>
      <c r="M639" s="9">
        <f>IF(L639&lt;0,0,IF(L639=0,Occurrence!J639*$I$11,IF(L639&gt;=99,Occurrence!J639*$I$12,INDEX($C$4:$C$102,L639)+(Occurrence!J639-INDEX($D$4:$D$102,L639))/(INDEX($D$4:$D$102,L639+1)-INDEX($D$4:$D$102,L639))*(INDEX($C$4:$C$102,L639+1)-INDEX($C$4:$C$102,L639)))))</f>
        <v/>
      </c>
      <c r="N639" s="12">
        <f>IF(Occurrence!K639&lt;=0,-1,IFERROR(MATCH(Occurrence!K639,$D$4:$D$102,1),0))</f>
        <v/>
      </c>
      <c r="O639" s="9">
        <f>IF(N639&lt;0,0,IF(N639=0,Occurrence!K639*$I$11,IF(N639&gt;=99,Occurrence!K639*$I$12,INDEX($C$4:$C$102,N639)+(Occurrence!K639-INDEX($D$4:$D$102,N639))/(INDEX($D$4:$D$102,N639+1)-INDEX($D$4:$D$102,N639))*(INDEX($C$4:$C$102,N639+1)-INDEX($C$4:$C$102,N639)))))</f>
        <v/>
      </c>
      <c r="P639" s="12">
        <f>IFERROR(MATCH(Data!X639,$F$4:$F$102,1),0)</f>
        <v/>
      </c>
      <c r="Q639" s="9">
        <f>IF(P639=0,Data!X639+$I$13,IF(P639&gt;=99,Data!X639+$I$14,INDEX($E$4:$E$102,P639)+(Data!X639-INDEX($F$4:$F$102,P639))/(INDEX($F$4:$F$102,P639+1)-INDEX($F$4:$F$102,P639))*(INDEX($E$4:$E$102,P639+1)-INDEX($E$4:$E$102,P639))))</f>
        <v/>
      </c>
      <c r="R639" s="12">
        <f>IFERROR(MATCH(Data!Y639,$F$4:$F$102,1),0)</f>
        <v/>
      </c>
      <c r="S639" s="9">
        <f>IF(R639=0,Data!Y639+$I$13,IF(R639&gt;=99,Data!Y639+$I$14,INDEX($E$4:$E$102,R639)+(Data!Y639-INDEX($F$4:$F$102,R639))/(INDEX($F$4:$F$102,R639+1)-INDEX($F$4:$F$102,R639))*(INDEX($E$4:$E$102,R639+1)-INDEX($E$4:$E$102,R639))))</f>
        <v/>
      </c>
    </row>
    <row r="640">
      <c r="K640" s="14">
        <f>Data!A640</f>
        <v/>
      </c>
      <c r="L640" s="12">
        <f>IF(Occurrence!J640&lt;=0,-1,IFERROR(MATCH(Occurrence!J640,$D$4:$D$102,1),0))</f>
        <v/>
      </c>
      <c r="M640" s="9">
        <f>IF(L640&lt;0,0,IF(L640=0,Occurrence!J640*$I$11,IF(L640&gt;=99,Occurrence!J640*$I$12,INDEX($C$4:$C$102,L640)+(Occurrence!J640-INDEX($D$4:$D$102,L640))/(INDEX($D$4:$D$102,L640+1)-INDEX($D$4:$D$102,L640))*(INDEX($C$4:$C$102,L640+1)-INDEX($C$4:$C$102,L640)))))</f>
        <v/>
      </c>
      <c r="N640" s="12">
        <f>IF(Occurrence!K640&lt;=0,-1,IFERROR(MATCH(Occurrence!K640,$D$4:$D$102,1),0))</f>
        <v/>
      </c>
      <c r="O640" s="9">
        <f>IF(N640&lt;0,0,IF(N640=0,Occurrence!K640*$I$11,IF(N640&gt;=99,Occurrence!K640*$I$12,INDEX($C$4:$C$102,N640)+(Occurrence!K640-INDEX($D$4:$D$102,N640))/(INDEX($D$4:$D$102,N640+1)-INDEX($D$4:$D$102,N640))*(INDEX($C$4:$C$102,N640+1)-INDEX($C$4:$C$102,N640)))))</f>
        <v/>
      </c>
      <c r="P640" s="12">
        <f>IFERROR(MATCH(Data!X640,$F$4:$F$102,1),0)</f>
        <v/>
      </c>
      <c r="Q640" s="9">
        <f>IF(P640=0,Data!X640+$I$13,IF(P640&gt;=99,Data!X640+$I$14,INDEX($E$4:$E$102,P640)+(Data!X640-INDEX($F$4:$F$102,P640))/(INDEX($F$4:$F$102,P640+1)-INDEX($F$4:$F$102,P640))*(INDEX($E$4:$E$102,P640+1)-INDEX($E$4:$E$102,P640))))</f>
        <v/>
      </c>
      <c r="R640" s="12">
        <f>IFERROR(MATCH(Data!Y640,$F$4:$F$102,1),0)</f>
        <v/>
      </c>
      <c r="S640" s="9">
        <f>IF(R640=0,Data!Y640+$I$13,IF(R640&gt;=99,Data!Y640+$I$14,INDEX($E$4:$E$102,R640)+(Data!Y640-INDEX($F$4:$F$102,R640))/(INDEX($F$4:$F$102,R640+1)-INDEX($F$4:$F$102,R640))*(INDEX($E$4:$E$102,R640+1)-INDEX($E$4:$E$102,R640))))</f>
        <v/>
      </c>
    </row>
    <row r="641">
      <c r="K641" s="14">
        <f>Data!A641</f>
        <v/>
      </c>
      <c r="L641" s="12">
        <f>IF(Occurrence!J641&lt;=0,-1,IFERROR(MATCH(Occurrence!J641,$D$4:$D$102,1),0))</f>
        <v/>
      </c>
      <c r="M641" s="9">
        <f>IF(L641&lt;0,0,IF(L641=0,Occurrence!J641*$I$11,IF(L641&gt;=99,Occurrence!J641*$I$12,INDEX($C$4:$C$102,L641)+(Occurrence!J641-INDEX($D$4:$D$102,L641))/(INDEX($D$4:$D$102,L641+1)-INDEX($D$4:$D$102,L641))*(INDEX($C$4:$C$102,L641+1)-INDEX($C$4:$C$102,L641)))))</f>
        <v/>
      </c>
      <c r="N641" s="12">
        <f>IF(Occurrence!K641&lt;=0,-1,IFERROR(MATCH(Occurrence!K641,$D$4:$D$102,1),0))</f>
        <v/>
      </c>
      <c r="O641" s="9">
        <f>IF(N641&lt;0,0,IF(N641=0,Occurrence!K641*$I$11,IF(N641&gt;=99,Occurrence!K641*$I$12,INDEX($C$4:$C$102,N641)+(Occurrence!K641-INDEX($D$4:$D$102,N641))/(INDEX($D$4:$D$102,N641+1)-INDEX($D$4:$D$102,N641))*(INDEX($C$4:$C$102,N641+1)-INDEX($C$4:$C$102,N641)))))</f>
        <v/>
      </c>
      <c r="P641" s="12">
        <f>IFERROR(MATCH(Data!X641,$F$4:$F$102,1),0)</f>
        <v/>
      </c>
      <c r="Q641" s="9">
        <f>IF(P641=0,Data!X641+$I$13,IF(P641&gt;=99,Data!X641+$I$14,INDEX($E$4:$E$102,P641)+(Data!X641-INDEX($F$4:$F$102,P641))/(INDEX($F$4:$F$102,P641+1)-INDEX($F$4:$F$102,P641))*(INDEX($E$4:$E$102,P641+1)-INDEX($E$4:$E$102,P641))))</f>
        <v/>
      </c>
      <c r="R641" s="12">
        <f>IFERROR(MATCH(Data!Y641,$F$4:$F$102,1),0)</f>
        <v/>
      </c>
      <c r="S641" s="9">
        <f>IF(R641=0,Data!Y641+$I$13,IF(R641&gt;=99,Data!Y641+$I$14,INDEX($E$4:$E$102,R641)+(Data!Y641-INDEX($F$4:$F$102,R641))/(INDEX($F$4:$F$102,R641+1)-INDEX($F$4:$F$102,R641))*(INDEX($E$4:$E$102,R641+1)-INDEX($E$4:$E$102,R641))))</f>
        <v/>
      </c>
    </row>
    <row r="642">
      <c r="K642" s="14">
        <f>Data!A642</f>
        <v/>
      </c>
      <c r="L642" s="12">
        <f>IF(Occurrence!J642&lt;=0,-1,IFERROR(MATCH(Occurrence!J642,$D$4:$D$102,1),0))</f>
        <v/>
      </c>
      <c r="M642" s="9">
        <f>IF(L642&lt;0,0,IF(L642=0,Occurrence!J642*$I$11,IF(L642&gt;=99,Occurrence!J642*$I$12,INDEX($C$4:$C$102,L642)+(Occurrence!J642-INDEX($D$4:$D$102,L642))/(INDEX($D$4:$D$102,L642+1)-INDEX($D$4:$D$102,L642))*(INDEX($C$4:$C$102,L642+1)-INDEX($C$4:$C$102,L642)))))</f>
        <v/>
      </c>
      <c r="N642" s="12">
        <f>IF(Occurrence!K642&lt;=0,-1,IFERROR(MATCH(Occurrence!K642,$D$4:$D$102,1),0))</f>
        <v/>
      </c>
      <c r="O642" s="9">
        <f>IF(N642&lt;0,0,IF(N642=0,Occurrence!K642*$I$11,IF(N642&gt;=99,Occurrence!K642*$I$12,INDEX($C$4:$C$102,N642)+(Occurrence!K642-INDEX($D$4:$D$102,N642))/(INDEX($D$4:$D$102,N642+1)-INDEX($D$4:$D$102,N642))*(INDEX($C$4:$C$102,N642+1)-INDEX($C$4:$C$102,N642)))))</f>
        <v/>
      </c>
      <c r="P642" s="12">
        <f>IFERROR(MATCH(Data!X642,$F$4:$F$102,1),0)</f>
        <v/>
      </c>
      <c r="Q642" s="9">
        <f>IF(P642=0,Data!X642+$I$13,IF(P642&gt;=99,Data!X642+$I$14,INDEX($E$4:$E$102,P642)+(Data!X642-INDEX($F$4:$F$102,P642))/(INDEX($F$4:$F$102,P642+1)-INDEX($F$4:$F$102,P642))*(INDEX($E$4:$E$102,P642+1)-INDEX($E$4:$E$102,P642))))</f>
        <v/>
      </c>
      <c r="R642" s="12">
        <f>IFERROR(MATCH(Data!Y642,$F$4:$F$102,1),0)</f>
        <v/>
      </c>
      <c r="S642" s="9">
        <f>IF(R642=0,Data!Y642+$I$13,IF(R642&gt;=99,Data!Y642+$I$14,INDEX($E$4:$E$102,R642)+(Data!Y642-INDEX($F$4:$F$102,R642))/(INDEX($F$4:$F$102,R642+1)-INDEX($F$4:$F$102,R642))*(INDEX($E$4:$E$102,R642+1)-INDEX($E$4:$E$102,R642))))</f>
        <v/>
      </c>
    </row>
    <row r="643">
      <c r="K643" s="14">
        <f>Data!A643</f>
        <v/>
      </c>
      <c r="L643" s="12">
        <f>IF(Occurrence!J643&lt;=0,-1,IFERROR(MATCH(Occurrence!J643,$D$4:$D$102,1),0))</f>
        <v/>
      </c>
      <c r="M643" s="9">
        <f>IF(L643&lt;0,0,IF(L643=0,Occurrence!J643*$I$11,IF(L643&gt;=99,Occurrence!J643*$I$12,INDEX($C$4:$C$102,L643)+(Occurrence!J643-INDEX($D$4:$D$102,L643))/(INDEX($D$4:$D$102,L643+1)-INDEX($D$4:$D$102,L643))*(INDEX($C$4:$C$102,L643+1)-INDEX($C$4:$C$102,L643)))))</f>
        <v/>
      </c>
      <c r="N643" s="12">
        <f>IF(Occurrence!K643&lt;=0,-1,IFERROR(MATCH(Occurrence!K643,$D$4:$D$102,1),0))</f>
        <v/>
      </c>
      <c r="O643" s="9">
        <f>IF(N643&lt;0,0,IF(N643=0,Occurrence!K643*$I$11,IF(N643&gt;=99,Occurrence!K643*$I$12,INDEX($C$4:$C$102,N643)+(Occurrence!K643-INDEX($D$4:$D$102,N643))/(INDEX($D$4:$D$102,N643+1)-INDEX($D$4:$D$102,N643))*(INDEX($C$4:$C$102,N643+1)-INDEX($C$4:$C$102,N643)))))</f>
        <v/>
      </c>
      <c r="P643" s="12">
        <f>IFERROR(MATCH(Data!X643,$F$4:$F$102,1),0)</f>
        <v/>
      </c>
      <c r="Q643" s="9">
        <f>IF(P643=0,Data!X643+$I$13,IF(P643&gt;=99,Data!X643+$I$14,INDEX($E$4:$E$102,P643)+(Data!X643-INDEX($F$4:$F$102,P643))/(INDEX($F$4:$F$102,P643+1)-INDEX($F$4:$F$102,P643))*(INDEX($E$4:$E$102,P643+1)-INDEX($E$4:$E$102,P643))))</f>
        <v/>
      </c>
      <c r="R643" s="12">
        <f>IFERROR(MATCH(Data!Y643,$F$4:$F$102,1),0)</f>
        <v/>
      </c>
      <c r="S643" s="9">
        <f>IF(R643=0,Data!Y643+$I$13,IF(R643&gt;=99,Data!Y643+$I$14,INDEX($E$4:$E$102,R643)+(Data!Y643-INDEX($F$4:$F$102,R643))/(INDEX($F$4:$F$102,R643+1)-INDEX($F$4:$F$102,R643))*(INDEX($E$4:$E$102,R643+1)-INDEX($E$4:$E$102,R643))))</f>
        <v/>
      </c>
    </row>
    <row r="644">
      <c r="K644" s="14">
        <f>Data!A644</f>
        <v/>
      </c>
      <c r="L644" s="12">
        <f>IF(Occurrence!J644&lt;=0,-1,IFERROR(MATCH(Occurrence!J644,$D$4:$D$102,1),0))</f>
        <v/>
      </c>
      <c r="M644" s="9">
        <f>IF(L644&lt;0,0,IF(L644=0,Occurrence!J644*$I$11,IF(L644&gt;=99,Occurrence!J644*$I$12,INDEX($C$4:$C$102,L644)+(Occurrence!J644-INDEX($D$4:$D$102,L644))/(INDEX($D$4:$D$102,L644+1)-INDEX($D$4:$D$102,L644))*(INDEX($C$4:$C$102,L644+1)-INDEX($C$4:$C$102,L644)))))</f>
        <v/>
      </c>
      <c r="N644" s="12">
        <f>IF(Occurrence!K644&lt;=0,-1,IFERROR(MATCH(Occurrence!K644,$D$4:$D$102,1),0))</f>
        <v/>
      </c>
      <c r="O644" s="9">
        <f>IF(N644&lt;0,0,IF(N644=0,Occurrence!K644*$I$11,IF(N644&gt;=99,Occurrence!K644*$I$12,INDEX($C$4:$C$102,N644)+(Occurrence!K644-INDEX($D$4:$D$102,N644))/(INDEX($D$4:$D$102,N644+1)-INDEX($D$4:$D$102,N644))*(INDEX($C$4:$C$102,N644+1)-INDEX($C$4:$C$102,N644)))))</f>
        <v/>
      </c>
      <c r="P644" s="12">
        <f>IFERROR(MATCH(Data!X644,$F$4:$F$102,1),0)</f>
        <v/>
      </c>
      <c r="Q644" s="9">
        <f>IF(P644=0,Data!X644+$I$13,IF(P644&gt;=99,Data!X644+$I$14,INDEX($E$4:$E$102,P644)+(Data!X644-INDEX($F$4:$F$102,P644))/(INDEX($F$4:$F$102,P644+1)-INDEX($F$4:$F$102,P644))*(INDEX($E$4:$E$102,P644+1)-INDEX($E$4:$E$102,P644))))</f>
        <v/>
      </c>
      <c r="R644" s="12">
        <f>IFERROR(MATCH(Data!Y644,$F$4:$F$102,1),0)</f>
        <v/>
      </c>
      <c r="S644" s="9">
        <f>IF(R644=0,Data!Y644+$I$13,IF(R644&gt;=99,Data!Y644+$I$14,INDEX($E$4:$E$102,R644)+(Data!Y644-INDEX($F$4:$F$102,R644))/(INDEX($F$4:$F$102,R644+1)-INDEX($F$4:$F$102,R644))*(INDEX($E$4:$E$102,R644+1)-INDEX($E$4:$E$102,R644))))</f>
        <v/>
      </c>
    </row>
    <row r="645">
      <c r="K645" s="14">
        <f>Data!A645</f>
        <v/>
      </c>
      <c r="L645" s="12">
        <f>IF(Occurrence!J645&lt;=0,-1,IFERROR(MATCH(Occurrence!J645,$D$4:$D$102,1),0))</f>
        <v/>
      </c>
      <c r="M645" s="9">
        <f>IF(L645&lt;0,0,IF(L645=0,Occurrence!J645*$I$11,IF(L645&gt;=99,Occurrence!J645*$I$12,INDEX($C$4:$C$102,L645)+(Occurrence!J645-INDEX($D$4:$D$102,L645))/(INDEX($D$4:$D$102,L645+1)-INDEX($D$4:$D$102,L645))*(INDEX($C$4:$C$102,L645+1)-INDEX($C$4:$C$102,L645)))))</f>
        <v/>
      </c>
      <c r="N645" s="12">
        <f>IF(Occurrence!K645&lt;=0,-1,IFERROR(MATCH(Occurrence!K645,$D$4:$D$102,1),0))</f>
        <v/>
      </c>
      <c r="O645" s="9">
        <f>IF(N645&lt;0,0,IF(N645=0,Occurrence!K645*$I$11,IF(N645&gt;=99,Occurrence!K645*$I$12,INDEX($C$4:$C$102,N645)+(Occurrence!K645-INDEX($D$4:$D$102,N645))/(INDEX($D$4:$D$102,N645+1)-INDEX($D$4:$D$102,N645))*(INDEX($C$4:$C$102,N645+1)-INDEX($C$4:$C$102,N645)))))</f>
        <v/>
      </c>
      <c r="P645" s="12">
        <f>IFERROR(MATCH(Data!X645,$F$4:$F$102,1),0)</f>
        <v/>
      </c>
      <c r="Q645" s="9">
        <f>IF(P645=0,Data!X645+$I$13,IF(P645&gt;=99,Data!X645+$I$14,INDEX($E$4:$E$102,P645)+(Data!X645-INDEX($F$4:$F$102,P645))/(INDEX($F$4:$F$102,P645+1)-INDEX($F$4:$F$102,P645))*(INDEX($E$4:$E$102,P645+1)-INDEX($E$4:$E$102,P645))))</f>
        <v/>
      </c>
      <c r="R645" s="12">
        <f>IFERROR(MATCH(Data!Y645,$F$4:$F$102,1),0)</f>
        <v/>
      </c>
      <c r="S645" s="9">
        <f>IF(R645=0,Data!Y645+$I$13,IF(R645&gt;=99,Data!Y645+$I$14,INDEX($E$4:$E$102,R645)+(Data!Y645-INDEX($F$4:$F$102,R645))/(INDEX($F$4:$F$102,R645+1)-INDEX($F$4:$F$102,R645))*(INDEX($E$4:$E$102,R645+1)-INDEX($E$4:$E$102,R645))))</f>
        <v/>
      </c>
    </row>
    <row r="646">
      <c r="K646" s="14">
        <f>Data!A646</f>
        <v/>
      </c>
      <c r="L646" s="12">
        <f>IF(Occurrence!J646&lt;=0,-1,IFERROR(MATCH(Occurrence!J646,$D$4:$D$102,1),0))</f>
        <v/>
      </c>
      <c r="M646" s="9">
        <f>IF(L646&lt;0,0,IF(L646=0,Occurrence!J646*$I$11,IF(L646&gt;=99,Occurrence!J646*$I$12,INDEX($C$4:$C$102,L646)+(Occurrence!J646-INDEX($D$4:$D$102,L646))/(INDEX($D$4:$D$102,L646+1)-INDEX($D$4:$D$102,L646))*(INDEX($C$4:$C$102,L646+1)-INDEX($C$4:$C$102,L646)))))</f>
        <v/>
      </c>
      <c r="N646" s="12">
        <f>IF(Occurrence!K646&lt;=0,-1,IFERROR(MATCH(Occurrence!K646,$D$4:$D$102,1),0))</f>
        <v/>
      </c>
      <c r="O646" s="9">
        <f>IF(N646&lt;0,0,IF(N646=0,Occurrence!K646*$I$11,IF(N646&gt;=99,Occurrence!K646*$I$12,INDEX($C$4:$C$102,N646)+(Occurrence!K646-INDEX($D$4:$D$102,N646))/(INDEX($D$4:$D$102,N646+1)-INDEX($D$4:$D$102,N646))*(INDEX($C$4:$C$102,N646+1)-INDEX($C$4:$C$102,N646)))))</f>
        <v/>
      </c>
      <c r="P646" s="12">
        <f>IFERROR(MATCH(Data!X646,$F$4:$F$102,1),0)</f>
        <v/>
      </c>
      <c r="Q646" s="9">
        <f>IF(P646=0,Data!X646+$I$13,IF(P646&gt;=99,Data!X646+$I$14,INDEX($E$4:$E$102,P646)+(Data!X646-INDEX($F$4:$F$102,P646))/(INDEX($F$4:$F$102,P646+1)-INDEX($F$4:$F$102,P646))*(INDEX($E$4:$E$102,P646+1)-INDEX($E$4:$E$102,P646))))</f>
        <v/>
      </c>
      <c r="R646" s="12">
        <f>IFERROR(MATCH(Data!Y646,$F$4:$F$102,1),0)</f>
        <v/>
      </c>
      <c r="S646" s="9">
        <f>IF(R646=0,Data!Y646+$I$13,IF(R646&gt;=99,Data!Y646+$I$14,INDEX($E$4:$E$102,R646)+(Data!Y646-INDEX($F$4:$F$102,R646))/(INDEX($F$4:$F$102,R646+1)-INDEX($F$4:$F$102,R646))*(INDEX($E$4:$E$102,R646+1)-INDEX($E$4:$E$102,R646))))</f>
        <v/>
      </c>
    </row>
    <row r="647">
      <c r="K647" s="14">
        <f>Data!A647</f>
        <v/>
      </c>
      <c r="L647" s="12">
        <f>IF(Occurrence!J647&lt;=0,-1,IFERROR(MATCH(Occurrence!J647,$D$4:$D$102,1),0))</f>
        <v/>
      </c>
      <c r="M647" s="9">
        <f>IF(L647&lt;0,0,IF(L647=0,Occurrence!J647*$I$11,IF(L647&gt;=99,Occurrence!J647*$I$12,INDEX($C$4:$C$102,L647)+(Occurrence!J647-INDEX($D$4:$D$102,L647))/(INDEX($D$4:$D$102,L647+1)-INDEX($D$4:$D$102,L647))*(INDEX($C$4:$C$102,L647+1)-INDEX($C$4:$C$102,L647)))))</f>
        <v/>
      </c>
      <c r="N647" s="12">
        <f>IF(Occurrence!K647&lt;=0,-1,IFERROR(MATCH(Occurrence!K647,$D$4:$D$102,1),0))</f>
        <v/>
      </c>
      <c r="O647" s="9">
        <f>IF(N647&lt;0,0,IF(N647=0,Occurrence!K647*$I$11,IF(N647&gt;=99,Occurrence!K647*$I$12,INDEX($C$4:$C$102,N647)+(Occurrence!K647-INDEX($D$4:$D$102,N647))/(INDEX($D$4:$D$102,N647+1)-INDEX($D$4:$D$102,N647))*(INDEX($C$4:$C$102,N647+1)-INDEX($C$4:$C$102,N647)))))</f>
        <v/>
      </c>
      <c r="P647" s="12">
        <f>IFERROR(MATCH(Data!X647,$F$4:$F$102,1),0)</f>
        <v/>
      </c>
      <c r="Q647" s="9">
        <f>IF(P647=0,Data!X647+$I$13,IF(P647&gt;=99,Data!X647+$I$14,INDEX($E$4:$E$102,P647)+(Data!X647-INDEX($F$4:$F$102,P647))/(INDEX($F$4:$F$102,P647+1)-INDEX($F$4:$F$102,P647))*(INDEX($E$4:$E$102,P647+1)-INDEX($E$4:$E$102,P647))))</f>
        <v/>
      </c>
      <c r="R647" s="12">
        <f>IFERROR(MATCH(Data!Y647,$F$4:$F$102,1),0)</f>
        <v/>
      </c>
      <c r="S647" s="9">
        <f>IF(R647=0,Data!Y647+$I$13,IF(R647&gt;=99,Data!Y647+$I$14,INDEX($E$4:$E$102,R647)+(Data!Y647-INDEX($F$4:$F$102,R647))/(INDEX($F$4:$F$102,R647+1)-INDEX($F$4:$F$102,R647))*(INDEX($E$4:$E$102,R647+1)-INDEX($E$4:$E$102,R647))))</f>
        <v/>
      </c>
    </row>
    <row r="648">
      <c r="K648" s="14">
        <f>Data!A648</f>
        <v/>
      </c>
      <c r="L648" s="12">
        <f>IF(Occurrence!J648&lt;=0,-1,IFERROR(MATCH(Occurrence!J648,$D$4:$D$102,1),0))</f>
        <v/>
      </c>
      <c r="M648" s="9">
        <f>IF(L648&lt;0,0,IF(L648=0,Occurrence!J648*$I$11,IF(L648&gt;=99,Occurrence!J648*$I$12,INDEX($C$4:$C$102,L648)+(Occurrence!J648-INDEX($D$4:$D$102,L648))/(INDEX($D$4:$D$102,L648+1)-INDEX($D$4:$D$102,L648))*(INDEX($C$4:$C$102,L648+1)-INDEX($C$4:$C$102,L648)))))</f>
        <v/>
      </c>
      <c r="N648" s="12">
        <f>IF(Occurrence!K648&lt;=0,-1,IFERROR(MATCH(Occurrence!K648,$D$4:$D$102,1),0))</f>
        <v/>
      </c>
      <c r="O648" s="9">
        <f>IF(N648&lt;0,0,IF(N648=0,Occurrence!K648*$I$11,IF(N648&gt;=99,Occurrence!K648*$I$12,INDEX($C$4:$C$102,N648)+(Occurrence!K648-INDEX($D$4:$D$102,N648))/(INDEX($D$4:$D$102,N648+1)-INDEX($D$4:$D$102,N648))*(INDEX($C$4:$C$102,N648+1)-INDEX($C$4:$C$102,N648)))))</f>
        <v/>
      </c>
      <c r="P648" s="12">
        <f>IFERROR(MATCH(Data!X648,$F$4:$F$102,1),0)</f>
        <v/>
      </c>
      <c r="Q648" s="9">
        <f>IF(P648=0,Data!X648+$I$13,IF(P648&gt;=99,Data!X648+$I$14,INDEX($E$4:$E$102,P648)+(Data!X648-INDEX($F$4:$F$102,P648))/(INDEX($F$4:$F$102,P648+1)-INDEX($F$4:$F$102,P648))*(INDEX($E$4:$E$102,P648+1)-INDEX($E$4:$E$102,P648))))</f>
        <v/>
      </c>
      <c r="R648" s="12">
        <f>IFERROR(MATCH(Data!Y648,$F$4:$F$102,1),0)</f>
        <v/>
      </c>
      <c r="S648" s="9">
        <f>IF(R648=0,Data!Y648+$I$13,IF(R648&gt;=99,Data!Y648+$I$14,INDEX($E$4:$E$102,R648)+(Data!Y648-INDEX($F$4:$F$102,R648))/(INDEX($F$4:$F$102,R648+1)-INDEX($F$4:$F$102,R648))*(INDEX($E$4:$E$102,R648+1)-INDEX($E$4:$E$102,R648))))</f>
        <v/>
      </c>
    </row>
    <row r="649">
      <c r="K649" s="14">
        <f>Data!A649</f>
        <v/>
      </c>
      <c r="L649" s="12">
        <f>IF(Occurrence!J649&lt;=0,-1,IFERROR(MATCH(Occurrence!J649,$D$4:$D$102,1),0))</f>
        <v/>
      </c>
      <c r="M649" s="9">
        <f>IF(L649&lt;0,0,IF(L649=0,Occurrence!J649*$I$11,IF(L649&gt;=99,Occurrence!J649*$I$12,INDEX($C$4:$C$102,L649)+(Occurrence!J649-INDEX($D$4:$D$102,L649))/(INDEX($D$4:$D$102,L649+1)-INDEX($D$4:$D$102,L649))*(INDEX($C$4:$C$102,L649+1)-INDEX($C$4:$C$102,L649)))))</f>
        <v/>
      </c>
      <c r="N649" s="12">
        <f>IF(Occurrence!K649&lt;=0,-1,IFERROR(MATCH(Occurrence!K649,$D$4:$D$102,1),0))</f>
        <v/>
      </c>
      <c r="O649" s="9">
        <f>IF(N649&lt;0,0,IF(N649=0,Occurrence!K649*$I$11,IF(N649&gt;=99,Occurrence!K649*$I$12,INDEX($C$4:$C$102,N649)+(Occurrence!K649-INDEX($D$4:$D$102,N649))/(INDEX($D$4:$D$102,N649+1)-INDEX($D$4:$D$102,N649))*(INDEX($C$4:$C$102,N649+1)-INDEX($C$4:$C$102,N649)))))</f>
        <v/>
      </c>
      <c r="P649" s="12">
        <f>IFERROR(MATCH(Data!X649,$F$4:$F$102,1),0)</f>
        <v/>
      </c>
      <c r="Q649" s="9">
        <f>IF(P649=0,Data!X649+$I$13,IF(P649&gt;=99,Data!X649+$I$14,INDEX($E$4:$E$102,P649)+(Data!X649-INDEX($F$4:$F$102,P649))/(INDEX($F$4:$F$102,P649+1)-INDEX($F$4:$F$102,P649))*(INDEX($E$4:$E$102,P649+1)-INDEX($E$4:$E$102,P649))))</f>
        <v/>
      </c>
      <c r="R649" s="12">
        <f>IFERROR(MATCH(Data!Y649,$F$4:$F$102,1),0)</f>
        <v/>
      </c>
      <c r="S649" s="9">
        <f>IF(R649=0,Data!Y649+$I$13,IF(R649&gt;=99,Data!Y649+$I$14,INDEX($E$4:$E$102,R649)+(Data!Y649-INDEX($F$4:$F$102,R649))/(INDEX($F$4:$F$102,R649+1)-INDEX($F$4:$F$102,R649))*(INDEX($E$4:$E$102,R649+1)-INDEX($E$4:$E$102,R649))))</f>
        <v/>
      </c>
    </row>
    <row r="650">
      <c r="K650" s="14">
        <f>Data!A650</f>
        <v/>
      </c>
      <c r="L650" s="12">
        <f>IF(Occurrence!J650&lt;=0,-1,IFERROR(MATCH(Occurrence!J650,$D$4:$D$102,1),0))</f>
        <v/>
      </c>
      <c r="M650" s="9">
        <f>IF(L650&lt;0,0,IF(L650=0,Occurrence!J650*$I$11,IF(L650&gt;=99,Occurrence!J650*$I$12,INDEX($C$4:$C$102,L650)+(Occurrence!J650-INDEX($D$4:$D$102,L650))/(INDEX($D$4:$D$102,L650+1)-INDEX($D$4:$D$102,L650))*(INDEX($C$4:$C$102,L650+1)-INDEX($C$4:$C$102,L650)))))</f>
        <v/>
      </c>
      <c r="N650" s="12">
        <f>IF(Occurrence!K650&lt;=0,-1,IFERROR(MATCH(Occurrence!K650,$D$4:$D$102,1),0))</f>
        <v/>
      </c>
      <c r="O650" s="9">
        <f>IF(N650&lt;0,0,IF(N650=0,Occurrence!K650*$I$11,IF(N650&gt;=99,Occurrence!K650*$I$12,INDEX($C$4:$C$102,N650)+(Occurrence!K650-INDEX($D$4:$D$102,N650))/(INDEX($D$4:$D$102,N650+1)-INDEX($D$4:$D$102,N650))*(INDEX($C$4:$C$102,N650+1)-INDEX($C$4:$C$102,N650)))))</f>
        <v/>
      </c>
      <c r="P650" s="12">
        <f>IFERROR(MATCH(Data!X650,$F$4:$F$102,1),0)</f>
        <v/>
      </c>
      <c r="Q650" s="9">
        <f>IF(P650=0,Data!X650+$I$13,IF(P650&gt;=99,Data!X650+$I$14,INDEX($E$4:$E$102,P650)+(Data!X650-INDEX($F$4:$F$102,P650))/(INDEX($F$4:$F$102,P650+1)-INDEX($F$4:$F$102,P650))*(INDEX($E$4:$E$102,P650+1)-INDEX($E$4:$E$102,P650))))</f>
        <v/>
      </c>
      <c r="R650" s="12">
        <f>IFERROR(MATCH(Data!Y650,$F$4:$F$102,1),0)</f>
        <v/>
      </c>
      <c r="S650" s="9">
        <f>IF(R650=0,Data!Y650+$I$13,IF(R650&gt;=99,Data!Y650+$I$14,INDEX($E$4:$E$102,R650)+(Data!Y650-INDEX($F$4:$F$102,R650))/(INDEX($F$4:$F$102,R650+1)-INDEX($F$4:$F$102,R650))*(INDEX($E$4:$E$102,R650+1)-INDEX($E$4:$E$102,R650))))</f>
        <v/>
      </c>
    </row>
    <row r="651">
      <c r="K651" s="14">
        <f>Data!A651</f>
        <v/>
      </c>
      <c r="L651" s="12">
        <f>IF(Occurrence!J651&lt;=0,-1,IFERROR(MATCH(Occurrence!J651,$D$4:$D$102,1),0))</f>
        <v/>
      </c>
      <c r="M651" s="9">
        <f>IF(L651&lt;0,0,IF(L651=0,Occurrence!J651*$I$11,IF(L651&gt;=99,Occurrence!J651*$I$12,INDEX($C$4:$C$102,L651)+(Occurrence!J651-INDEX($D$4:$D$102,L651))/(INDEX($D$4:$D$102,L651+1)-INDEX($D$4:$D$102,L651))*(INDEX($C$4:$C$102,L651+1)-INDEX($C$4:$C$102,L651)))))</f>
        <v/>
      </c>
      <c r="N651" s="12">
        <f>IF(Occurrence!K651&lt;=0,-1,IFERROR(MATCH(Occurrence!K651,$D$4:$D$102,1),0))</f>
        <v/>
      </c>
      <c r="O651" s="9">
        <f>IF(N651&lt;0,0,IF(N651=0,Occurrence!K651*$I$11,IF(N651&gt;=99,Occurrence!K651*$I$12,INDEX($C$4:$C$102,N651)+(Occurrence!K651-INDEX($D$4:$D$102,N651))/(INDEX($D$4:$D$102,N651+1)-INDEX($D$4:$D$102,N651))*(INDEX($C$4:$C$102,N651+1)-INDEX($C$4:$C$102,N651)))))</f>
        <v/>
      </c>
      <c r="P651" s="12">
        <f>IFERROR(MATCH(Data!X651,$F$4:$F$102,1),0)</f>
        <v/>
      </c>
      <c r="Q651" s="9">
        <f>IF(P651=0,Data!X651+$I$13,IF(P651&gt;=99,Data!X651+$I$14,INDEX($E$4:$E$102,P651)+(Data!X651-INDEX($F$4:$F$102,P651))/(INDEX($F$4:$F$102,P651+1)-INDEX($F$4:$F$102,P651))*(INDEX($E$4:$E$102,P651+1)-INDEX($E$4:$E$102,P651))))</f>
        <v/>
      </c>
      <c r="R651" s="12">
        <f>IFERROR(MATCH(Data!Y651,$F$4:$F$102,1),0)</f>
        <v/>
      </c>
      <c r="S651" s="9">
        <f>IF(R651=0,Data!Y651+$I$13,IF(R651&gt;=99,Data!Y651+$I$14,INDEX($E$4:$E$102,R651)+(Data!Y651-INDEX($F$4:$F$102,R651))/(INDEX($F$4:$F$102,R651+1)-INDEX($F$4:$F$102,R651))*(INDEX($E$4:$E$102,R651+1)-INDEX($E$4:$E$102,R651))))</f>
        <v/>
      </c>
    </row>
    <row r="652">
      <c r="K652" s="14">
        <f>Data!A652</f>
        <v/>
      </c>
      <c r="L652" s="12">
        <f>IF(Occurrence!J652&lt;=0,-1,IFERROR(MATCH(Occurrence!J652,$D$4:$D$102,1),0))</f>
        <v/>
      </c>
      <c r="M652" s="9">
        <f>IF(L652&lt;0,0,IF(L652=0,Occurrence!J652*$I$11,IF(L652&gt;=99,Occurrence!J652*$I$12,INDEX($C$4:$C$102,L652)+(Occurrence!J652-INDEX($D$4:$D$102,L652))/(INDEX($D$4:$D$102,L652+1)-INDEX($D$4:$D$102,L652))*(INDEX($C$4:$C$102,L652+1)-INDEX($C$4:$C$102,L652)))))</f>
        <v/>
      </c>
      <c r="N652" s="12">
        <f>IF(Occurrence!K652&lt;=0,-1,IFERROR(MATCH(Occurrence!K652,$D$4:$D$102,1),0))</f>
        <v/>
      </c>
      <c r="O652" s="9">
        <f>IF(N652&lt;0,0,IF(N652=0,Occurrence!K652*$I$11,IF(N652&gt;=99,Occurrence!K652*$I$12,INDEX($C$4:$C$102,N652)+(Occurrence!K652-INDEX($D$4:$D$102,N652))/(INDEX($D$4:$D$102,N652+1)-INDEX($D$4:$D$102,N652))*(INDEX($C$4:$C$102,N652+1)-INDEX($C$4:$C$102,N652)))))</f>
        <v/>
      </c>
      <c r="P652" s="12">
        <f>IFERROR(MATCH(Data!X652,$F$4:$F$102,1),0)</f>
        <v/>
      </c>
      <c r="Q652" s="9">
        <f>IF(P652=0,Data!X652+$I$13,IF(P652&gt;=99,Data!X652+$I$14,INDEX($E$4:$E$102,P652)+(Data!X652-INDEX($F$4:$F$102,P652))/(INDEX($F$4:$F$102,P652+1)-INDEX($F$4:$F$102,P652))*(INDEX($E$4:$E$102,P652+1)-INDEX($E$4:$E$102,P652))))</f>
        <v/>
      </c>
      <c r="R652" s="12">
        <f>IFERROR(MATCH(Data!Y652,$F$4:$F$102,1),0)</f>
        <v/>
      </c>
      <c r="S652" s="9">
        <f>IF(R652=0,Data!Y652+$I$13,IF(R652&gt;=99,Data!Y652+$I$14,INDEX($E$4:$E$102,R652)+(Data!Y652-INDEX($F$4:$F$102,R652))/(INDEX($F$4:$F$102,R652+1)-INDEX($F$4:$F$102,R652))*(INDEX($E$4:$E$102,R652+1)-INDEX($E$4:$E$102,R652))))</f>
        <v/>
      </c>
    </row>
    <row r="653">
      <c r="K653" s="14">
        <f>Data!A653</f>
        <v/>
      </c>
      <c r="L653" s="12">
        <f>IF(Occurrence!J653&lt;=0,-1,IFERROR(MATCH(Occurrence!J653,$D$4:$D$102,1),0))</f>
        <v/>
      </c>
      <c r="M653" s="9">
        <f>IF(L653&lt;0,0,IF(L653=0,Occurrence!J653*$I$11,IF(L653&gt;=99,Occurrence!J653*$I$12,INDEX($C$4:$C$102,L653)+(Occurrence!J653-INDEX($D$4:$D$102,L653))/(INDEX($D$4:$D$102,L653+1)-INDEX($D$4:$D$102,L653))*(INDEX($C$4:$C$102,L653+1)-INDEX($C$4:$C$102,L653)))))</f>
        <v/>
      </c>
      <c r="N653" s="12">
        <f>IF(Occurrence!K653&lt;=0,-1,IFERROR(MATCH(Occurrence!K653,$D$4:$D$102,1),0))</f>
        <v/>
      </c>
      <c r="O653" s="9">
        <f>IF(N653&lt;0,0,IF(N653=0,Occurrence!K653*$I$11,IF(N653&gt;=99,Occurrence!K653*$I$12,INDEX($C$4:$C$102,N653)+(Occurrence!K653-INDEX($D$4:$D$102,N653))/(INDEX($D$4:$D$102,N653+1)-INDEX($D$4:$D$102,N653))*(INDEX($C$4:$C$102,N653+1)-INDEX($C$4:$C$102,N653)))))</f>
        <v/>
      </c>
      <c r="P653" s="12">
        <f>IFERROR(MATCH(Data!X653,$F$4:$F$102,1),0)</f>
        <v/>
      </c>
      <c r="Q653" s="9">
        <f>IF(P653=0,Data!X653+$I$13,IF(P653&gt;=99,Data!X653+$I$14,INDEX($E$4:$E$102,P653)+(Data!X653-INDEX($F$4:$F$102,P653))/(INDEX($F$4:$F$102,P653+1)-INDEX($F$4:$F$102,P653))*(INDEX($E$4:$E$102,P653+1)-INDEX($E$4:$E$102,P653))))</f>
        <v/>
      </c>
      <c r="R653" s="12">
        <f>IFERROR(MATCH(Data!Y653,$F$4:$F$102,1),0)</f>
        <v/>
      </c>
      <c r="S653" s="9">
        <f>IF(R653=0,Data!Y653+$I$13,IF(R653&gt;=99,Data!Y653+$I$14,INDEX($E$4:$E$102,R653)+(Data!Y653-INDEX($F$4:$F$102,R653))/(INDEX($F$4:$F$102,R653+1)-INDEX($F$4:$F$102,R653))*(INDEX($E$4:$E$102,R653+1)-INDEX($E$4:$E$102,R653))))</f>
        <v/>
      </c>
    </row>
    <row r="654">
      <c r="K654" s="14">
        <f>Data!A654</f>
        <v/>
      </c>
      <c r="L654" s="12">
        <f>IF(Occurrence!J654&lt;=0,-1,IFERROR(MATCH(Occurrence!J654,$D$4:$D$102,1),0))</f>
        <v/>
      </c>
      <c r="M654" s="9">
        <f>IF(L654&lt;0,0,IF(L654=0,Occurrence!J654*$I$11,IF(L654&gt;=99,Occurrence!J654*$I$12,INDEX($C$4:$C$102,L654)+(Occurrence!J654-INDEX($D$4:$D$102,L654))/(INDEX($D$4:$D$102,L654+1)-INDEX($D$4:$D$102,L654))*(INDEX($C$4:$C$102,L654+1)-INDEX($C$4:$C$102,L654)))))</f>
        <v/>
      </c>
      <c r="N654" s="12">
        <f>IF(Occurrence!K654&lt;=0,-1,IFERROR(MATCH(Occurrence!K654,$D$4:$D$102,1),0))</f>
        <v/>
      </c>
      <c r="O654" s="9">
        <f>IF(N654&lt;0,0,IF(N654=0,Occurrence!K654*$I$11,IF(N654&gt;=99,Occurrence!K654*$I$12,INDEX($C$4:$C$102,N654)+(Occurrence!K654-INDEX($D$4:$D$102,N654))/(INDEX($D$4:$D$102,N654+1)-INDEX($D$4:$D$102,N654))*(INDEX($C$4:$C$102,N654+1)-INDEX($C$4:$C$102,N654)))))</f>
        <v/>
      </c>
      <c r="P654" s="12">
        <f>IFERROR(MATCH(Data!X654,$F$4:$F$102,1),0)</f>
        <v/>
      </c>
      <c r="Q654" s="9">
        <f>IF(P654=0,Data!X654+$I$13,IF(P654&gt;=99,Data!X654+$I$14,INDEX($E$4:$E$102,P654)+(Data!X654-INDEX($F$4:$F$102,P654))/(INDEX($F$4:$F$102,P654+1)-INDEX($F$4:$F$102,P654))*(INDEX($E$4:$E$102,P654+1)-INDEX($E$4:$E$102,P654))))</f>
        <v/>
      </c>
      <c r="R654" s="12">
        <f>IFERROR(MATCH(Data!Y654,$F$4:$F$102,1),0)</f>
        <v/>
      </c>
      <c r="S654" s="9">
        <f>IF(R654=0,Data!Y654+$I$13,IF(R654&gt;=99,Data!Y654+$I$14,INDEX($E$4:$E$102,R654)+(Data!Y654-INDEX($F$4:$F$102,R654))/(INDEX($F$4:$F$102,R654+1)-INDEX($F$4:$F$102,R654))*(INDEX($E$4:$E$102,R654+1)-INDEX($E$4:$E$102,R654))))</f>
        <v/>
      </c>
    </row>
    <row r="655">
      <c r="K655" s="14">
        <f>Data!A655</f>
        <v/>
      </c>
      <c r="L655" s="12">
        <f>IF(Occurrence!J655&lt;=0,-1,IFERROR(MATCH(Occurrence!J655,$D$4:$D$102,1),0))</f>
        <v/>
      </c>
      <c r="M655" s="9">
        <f>IF(L655&lt;0,0,IF(L655=0,Occurrence!J655*$I$11,IF(L655&gt;=99,Occurrence!J655*$I$12,INDEX($C$4:$C$102,L655)+(Occurrence!J655-INDEX($D$4:$D$102,L655))/(INDEX($D$4:$D$102,L655+1)-INDEX($D$4:$D$102,L655))*(INDEX($C$4:$C$102,L655+1)-INDEX($C$4:$C$102,L655)))))</f>
        <v/>
      </c>
      <c r="N655" s="12">
        <f>IF(Occurrence!K655&lt;=0,-1,IFERROR(MATCH(Occurrence!K655,$D$4:$D$102,1),0))</f>
        <v/>
      </c>
      <c r="O655" s="9">
        <f>IF(N655&lt;0,0,IF(N655=0,Occurrence!K655*$I$11,IF(N655&gt;=99,Occurrence!K655*$I$12,INDEX($C$4:$C$102,N655)+(Occurrence!K655-INDEX($D$4:$D$102,N655))/(INDEX($D$4:$D$102,N655+1)-INDEX($D$4:$D$102,N655))*(INDEX($C$4:$C$102,N655+1)-INDEX($C$4:$C$102,N655)))))</f>
        <v/>
      </c>
      <c r="P655" s="12">
        <f>IFERROR(MATCH(Data!X655,$F$4:$F$102,1),0)</f>
        <v/>
      </c>
      <c r="Q655" s="9">
        <f>IF(P655=0,Data!X655+$I$13,IF(P655&gt;=99,Data!X655+$I$14,INDEX($E$4:$E$102,P655)+(Data!X655-INDEX($F$4:$F$102,P655))/(INDEX($F$4:$F$102,P655+1)-INDEX($F$4:$F$102,P655))*(INDEX($E$4:$E$102,P655+1)-INDEX($E$4:$E$102,P655))))</f>
        <v/>
      </c>
      <c r="R655" s="12">
        <f>IFERROR(MATCH(Data!Y655,$F$4:$F$102,1),0)</f>
        <v/>
      </c>
      <c r="S655" s="9">
        <f>IF(R655=0,Data!Y655+$I$13,IF(R655&gt;=99,Data!Y655+$I$14,INDEX($E$4:$E$102,R655)+(Data!Y655-INDEX($F$4:$F$102,R655))/(INDEX($F$4:$F$102,R655+1)-INDEX($F$4:$F$102,R655))*(INDEX($E$4:$E$102,R655+1)-INDEX($E$4:$E$102,R655))))</f>
        <v/>
      </c>
    </row>
    <row r="656">
      <c r="K656" s="14">
        <f>Data!A656</f>
        <v/>
      </c>
      <c r="L656" s="12">
        <f>IF(Occurrence!J656&lt;=0,-1,IFERROR(MATCH(Occurrence!J656,$D$4:$D$102,1),0))</f>
        <v/>
      </c>
      <c r="M656" s="9">
        <f>IF(L656&lt;0,0,IF(L656=0,Occurrence!J656*$I$11,IF(L656&gt;=99,Occurrence!J656*$I$12,INDEX($C$4:$C$102,L656)+(Occurrence!J656-INDEX($D$4:$D$102,L656))/(INDEX($D$4:$D$102,L656+1)-INDEX($D$4:$D$102,L656))*(INDEX($C$4:$C$102,L656+1)-INDEX($C$4:$C$102,L656)))))</f>
        <v/>
      </c>
      <c r="N656" s="12">
        <f>IF(Occurrence!K656&lt;=0,-1,IFERROR(MATCH(Occurrence!K656,$D$4:$D$102,1),0))</f>
        <v/>
      </c>
      <c r="O656" s="9">
        <f>IF(N656&lt;0,0,IF(N656=0,Occurrence!K656*$I$11,IF(N656&gt;=99,Occurrence!K656*$I$12,INDEX($C$4:$C$102,N656)+(Occurrence!K656-INDEX($D$4:$D$102,N656))/(INDEX($D$4:$D$102,N656+1)-INDEX($D$4:$D$102,N656))*(INDEX($C$4:$C$102,N656+1)-INDEX($C$4:$C$102,N656)))))</f>
        <v/>
      </c>
      <c r="P656" s="12">
        <f>IFERROR(MATCH(Data!X656,$F$4:$F$102,1),0)</f>
        <v/>
      </c>
      <c r="Q656" s="9">
        <f>IF(P656=0,Data!X656+$I$13,IF(P656&gt;=99,Data!X656+$I$14,INDEX($E$4:$E$102,P656)+(Data!X656-INDEX($F$4:$F$102,P656))/(INDEX($F$4:$F$102,P656+1)-INDEX($F$4:$F$102,P656))*(INDEX($E$4:$E$102,P656+1)-INDEX($E$4:$E$102,P656))))</f>
        <v/>
      </c>
      <c r="R656" s="12">
        <f>IFERROR(MATCH(Data!Y656,$F$4:$F$102,1),0)</f>
        <v/>
      </c>
      <c r="S656" s="9">
        <f>IF(R656=0,Data!Y656+$I$13,IF(R656&gt;=99,Data!Y656+$I$14,INDEX($E$4:$E$102,R656)+(Data!Y656-INDEX($F$4:$F$102,R656))/(INDEX($F$4:$F$102,R656+1)-INDEX($F$4:$F$102,R656))*(INDEX($E$4:$E$102,R656+1)-INDEX($E$4:$E$102,R656))))</f>
        <v/>
      </c>
    </row>
    <row r="657">
      <c r="K657" s="14">
        <f>Data!A657</f>
        <v/>
      </c>
      <c r="L657" s="12">
        <f>IF(Occurrence!J657&lt;=0,-1,IFERROR(MATCH(Occurrence!J657,$D$4:$D$102,1),0))</f>
        <v/>
      </c>
      <c r="M657" s="9">
        <f>IF(L657&lt;0,0,IF(L657=0,Occurrence!J657*$I$11,IF(L657&gt;=99,Occurrence!J657*$I$12,INDEX($C$4:$C$102,L657)+(Occurrence!J657-INDEX($D$4:$D$102,L657))/(INDEX($D$4:$D$102,L657+1)-INDEX($D$4:$D$102,L657))*(INDEX($C$4:$C$102,L657+1)-INDEX($C$4:$C$102,L657)))))</f>
        <v/>
      </c>
      <c r="N657" s="12">
        <f>IF(Occurrence!K657&lt;=0,-1,IFERROR(MATCH(Occurrence!K657,$D$4:$D$102,1),0))</f>
        <v/>
      </c>
      <c r="O657" s="9">
        <f>IF(N657&lt;0,0,IF(N657=0,Occurrence!K657*$I$11,IF(N657&gt;=99,Occurrence!K657*$I$12,INDEX($C$4:$C$102,N657)+(Occurrence!K657-INDEX($D$4:$D$102,N657))/(INDEX($D$4:$D$102,N657+1)-INDEX($D$4:$D$102,N657))*(INDEX($C$4:$C$102,N657+1)-INDEX($C$4:$C$102,N657)))))</f>
        <v/>
      </c>
      <c r="P657" s="12">
        <f>IFERROR(MATCH(Data!X657,$F$4:$F$102,1),0)</f>
        <v/>
      </c>
      <c r="Q657" s="9">
        <f>IF(P657=0,Data!X657+$I$13,IF(P657&gt;=99,Data!X657+$I$14,INDEX($E$4:$E$102,P657)+(Data!X657-INDEX($F$4:$F$102,P657))/(INDEX($F$4:$F$102,P657+1)-INDEX($F$4:$F$102,P657))*(INDEX($E$4:$E$102,P657+1)-INDEX($E$4:$E$102,P657))))</f>
        <v/>
      </c>
      <c r="R657" s="12">
        <f>IFERROR(MATCH(Data!Y657,$F$4:$F$102,1),0)</f>
        <v/>
      </c>
      <c r="S657" s="9">
        <f>IF(R657=0,Data!Y657+$I$13,IF(R657&gt;=99,Data!Y657+$I$14,INDEX($E$4:$E$102,R657)+(Data!Y657-INDEX($F$4:$F$102,R657))/(INDEX($F$4:$F$102,R657+1)-INDEX($F$4:$F$102,R657))*(INDEX($E$4:$E$102,R657+1)-INDEX($E$4:$E$102,R657))))</f>
        <v/>
      </c>
    </row>
    <row r="658">
      <c r="K658" s="14">
        <f>Data!A658</f>
        <v/>
      </c>
      <c r="L658" s="12">
        <f>IF(Occurrence!J658&lt;=0,-1,IFERROR(MATCH(Occurrence!J658,$D$4:$D$102,1),0))</f>
        <v/>
      </c>
      <c r="M658" s="9">
        <f>IF(L658&lt;0,0,IF(L658=0,Occurrence!J658*$I$11,IF(L658&gt;=99,Occurrence!J658*$I$12,INDEX($C$4:$C$102,L658)+(Occurrence!J658-INDEX($D$4:$D$102,L658))/(INDEX($D$4:$D$102,L658+1)-INDEX($D$4:$D$102,L658))*(INDEX($C$4:$C$102,L658+1)-INDEX($C$4:$C$102,L658)))))</f>
        <v/>
      </c>
      <c r="N658" s="12">
        <f>IF(Occurrence!K658&lt;=0,-1,IFERROR(MATCH(Occurrence!K658,$D$4:$D$102,1),0))</f>
        <v/>
      </c>
      <c r="O658" s="9">
        <f>IF(N658&lt;0,0,IF(N658=0,Occurrence!K658*$I$11,IF(N658&gt;=99,Occurrence!K658*$I$12,INDEX($C$4:$C$102,N658)+(Occurrence!K658-INDEX($D$4:$D$102,N658))/(INDEX($D$4:$D$102,N658+1)-INDEX($D$4:$D$102,N658))*(INDEX($C$4:$C$102,N658+1)-INDEX($C$4:$C$102,N658)))))</f>
        <v/>
      </c>
      <c r="P658" s="12">
        <f>IFERROR(MATCH(Data!X658,$F$4:$F$102,1),0)</f>
        <v/>
      </c>
      <c r="Q658" s="9">
        <f>IF(P658=0,Data!X658+$I$13,IF(P658&gt;=99,Data!X658+$I$14,INDEX($E$4:$E$102,P658)+(Data!X658-INDEX($F$4:$F$102,P658))/(INDEX($F$4:$F$102,P658+1)-INDEX($F$4:$F$102,P658))*(INDEX($E$4:$E$102,P658+1)-INDEX($E$4:$E$102,P658))))</f>
        <v/>
      </c>
      <c r="R658" s="12">
        <f>IFERROR(MATCH(Data!Y658,$F$4:$F$102,1),0)</f>
        <v/>
      </c>
      <c r="S658" s="9">
        <f>IF(R658=0,Data!Y658+$I$13,IF(R658&gt;=99,Data!Y658+$I$14,INDEX($E$4:$E$102,R658)+(Data!Y658-INDEX($F$4:$F$102,R658))/(INDEX($F$4:$F$102,R658+1)-INDEX($F$4:$F$102,R658))*(INDEX($E$4:$E$102,R658+1)-INDEX($E$4:$E$102,R658))))</f>
        <v/>
      </c>
    </row>
    <row r="659">
      <c r="K659" s="14">
        <f>Data!A659</f>
        <v/>
      </c>
      <c r="L659" s="12">
        <f>IF(Occurrence!J659&lt;=0,-1,IFERROR(MATCH(Occurrence!J659,$D$4:$D$102,1),0))</f>
        <v/>
      </c>
      <c r="M659" s="9">
        <f>IF(L659&lt;0,0,IF(L659=0,Occurrence!J659*$I$11,IF(L659&gt;=99,Occurrence!J659*$I$12,INDEX($C$4:$C$102,L659)+(Occurrence!J659-INDEX($D$4:$D$102,L659))/(INDEX($D$4:$D$102,L659+1)-INDEX($D$4:$D$102,L659))*(INDEX($C$4:$C$102,L659+1)-INDEX($C$4:$C$102,L659)))))</f>
        <v/>
      </c>
      <c r="N659" s="12">
        <f>IF(Occurrence!K659&lt;=0,-1,IFERROR(MATCH(Occurrence!K659,$D$4:$D$102,1),0))</f>
        <v/>
      </c>
      <c r="O659" s="9">
        <f>IF(N659&lt;0,0,IF(N659=0,Occurrence!K659*$I$11,IF(N659&gt;=99,Occurrence!K659*$I$12,INDEX($C$4:$C$102,N659)+(Occurrence!K659-INDEX($D$4:$D$102,N659))/(INDEX($D$4:$D$102,N659+1)-INDEX($D$4:$D$102,N659))*(INDEX($C$4:$C$102,N659+1)-INDEX($C$4:$C$102,N659)))))</f>
        <v/>
      </c>
      <c r="P659" s="12">
        <f>IFERROR(MATCH(Data!X659,$F$4:$F$102,1),0)</f>
        <v/>
      </c>
      <c r="Q659" s="9">
        <f>IF(P659=0,Data!X659+$I$13,IF(P659&gt;=99,Data!X659+$I$14,INDEX($E$4:$E$102,P659)+(Data!X659-INDEX($F$4:$F$102,P659))/(INDEX($F$4:$F$102,P659+1)-INDEX($F$4:$F$102,P659))*(INDEX($E$4:$E$102,P659+1)-INDEX($E$4:$E$102,P659))))</f>
        <v/>
      </c>
      <c r="R659" s="12">
        <f>IFERROR(MATCH(Data!Y659,$F$4:$F$102,1),0)</f>
        <v/>
      </c>
      <c r="S659" s="9">
        <f>IF(R659=0,Data!Y659+$I$13,IF(R659&gt;=99,Data!Y659+$I$14,INDEX($E$4:$E$102,R659)+(Data!Y659-INDEX($F$4:$F$102,R659))/(INDEX($F$4:$F$102,R659+1)-INDEX($F$4:$F$102,R659))*(INDEX($E$4:$E$102,R659+1)-INDEX($E$4:$E$102,R659))))</f>
        <v/>
      </c>
    </row>
    <row r="660">
      <c r="K660" s="14">
        <f>Data!A660</f>
        <v/>
      </c>
      <c r="L660" s="12">
        <f>IF(Occurrence!J660&lt;=0,-1,IFERROR(MATCH(Occurrence!J660,$D$4:$D$102,1),0))</f>
        <v/>
      </c>
      <c r="M660" s="9">
        <f>IF(L660&lt;0,0,IF(L660=0,Occurrence!J660*$I$11,IF(L660&gt;=99,Occurrence!J660*$I$12,INDEX($C$4:$C$102,L660)+(Occurrence!J660-INDEX($D$4:$D$102,L660))/(INDEX($D$4:$D$102,L660+1)-INDEX($D$4:$D$102,L660))*(INDEX($C$4:$C$102,L660+1)-INDEX($C$4:$C$102,L660)))))</f>
        <v/>
      </c>
      <c r="N660" s="12">
        <f>IF(Occurrence!K660&lt;=0,-1,IFERROR(MATCH(Occurrence!K660,$D$4:$D$102,1),0))</f>
        <v/>
      </c>
      <c r="O660" s="9">
        <f>IF(N660&lt;0,0,IF(N660=0,Occurrence!K660*$I$11,IF(N660&gt;=99,Occurrence!K660*$I$12,INDEX($C$4:$C$102,N660)+(Occurrence!K660-INDEX($D$4:$D$102,N660))/(INDEX($D$4:$D$102,N660+1)-INDEX($D$4:$D$102,N660))*(INDEX($C$4:$C$102,N660+1)-INDEX($C$4:$C$102,N660)))))</f>
        <v/>
      </c>
      <c r="P660" s="12">
        <f>IFERROR(MATCH(Data!X660,$F$4:$F$102,1),0)</f>
        <v/>
      </c>
      <c r="Q660" s="9">
        <f>IF(P660=0,Data!X660+$I$13,IF(P660&gt;=99,Data!X660+$I$14,INDEX($E$4:$E$102,P660)+(Data!X660-INDEX($F$4:$F$102,P660))/(INDEX($F$4:$F$102,P660+1)-INDEX($F$4:$F$102,P660))*(INDEX($E$4:$E$102,P660+1)-INDEX($E$4:$E$102,P660))))</f>
        <v/>
      </c>
      <c r="R660" s="12">
        <f>IFERROR(MATCH(Data!Y660,$F$4:$F$102,1),0)</f>
        <v/>
      </c>
      <c r="S660" s="9">
        <f>IF(R660=0,Data!Y660+$I$13,IF(R660&gt;=99,Data!Y660+$I$14,INDEX($E$4:$E$102,R660)+(Data!Y660-INDEX($F$4:$F$102,R660))/(INDEX($F$4:$F$102,R660+1)-INDEX($F$4:$F$102,R660))*(INDEX($E$4:$E$102,R660+1)-INDEX($E$4:$E$102,R660))))</f>
        <v/>
      </c>
    </row>
    <row r="661">
      <c r="K661" s="14">
        <f>Data!A661</f>
        <v/>
      </c>
      <c r="L661" s="12">
        <f>IF(Occurrence!J661&lt;=0,-1,IFERROR(MATCH(Occurrence!J661,$D$4:$D$102,1),0))</f>
        <v/>
      </c>
      <c r="M661" s="9">
        <f>IF(L661&lt;0,0,IF(L661=0,Occurrence!J661*$I$11,IF(L661&gt;=99,Occurrence!J661*$I$12,INDEX($C$4:$C$102,L661)+(Occurrence!J661-INDEX($D$4:$D$102,L661))/(INDEX($D$4:$D$102,L661+1)-INDEX($D$4:$D$102,L661))*(INDEX($C$4:$C$102,L661+1)-INDEX($C$4:$C$102,L661)))))</f>
        <v/>
      </c>
      <c r="N661" s="12">
        <f>IF(Occurrence!K661&lt;=0,-1,IFERROR(MATCH(Occurrence!K661,$D$4:$D$102,1),0))</f>
        <v/>
      </c>
      <c r="O661" s="9">
        <f>IF(N661&lt;0,0,IF(N661=0,Occurrence!K661*$I$11,IF(N661&gt;=99,Occurrence!K661*$I$12,INDEX($C$4:$C$102,N661)+(Occurrence!K661-INDEX($D$4:$D$102,N661))/(INDEX($D$4:$D$102,N661+1)-INDEX($D$4:$D$102,N661))*(INDEX($C$4:$C$102,N661+1)-INDEX($C$4:$C$102,N661)))))</f>
        <v/>
      </c>
      <c r="P661" s="12">
        <f>IFERROR(MATCH(Data!X661,$F$4:$F$102,1),0)</f>
        <v/>
      </c>
      <c r="Q661" s="9">
        <f>IF(P661=0,Data!X661+$I$13,IF(P661&gt;=99,Data!X661+$I$14,INDEX($E$4:$E$102,P661)+(Data!X661-INDEX($F$4:$F$102,P661))/(INDEX($F$4:$F$102,P661+1)-INDEX($F$4:$F$102,P661))*(INDEX($E$4:$E$102,P661+1)-INDEX($E$4:$E$102,P661))))</f>
        <v/>
      </c>
      <c r="R661" s="12">
        <f>IFERROR(MATCH(Data!Y661,$F$4:$F$102,1),0)</f>
        <v/>
      </c>
      <c r="S661" s="9">
        <f>IF(R661=0,Data!Y661+$I$13,IF(R661&gt;=99,Data!Y661+$I$14,INDEX($E$4:$E$102,R661)+(Data!Y661-INDEX($F$4:$F$102,R661))/(INDEX($F$4:$F$102,R661+1)-INDEX($F$4:$F$102,R661))*(INDEX($E$4:$E$102,R661+1)-INDEX($E$4:$E$102,R661))))</f>
        <v/>
      </c>
    </row>
    <row r="662">
      <c r="K662" s="14">
        <f>Data!A662</f>
        <v/>
      </c>
      <c r="L662" s="12">
        <f>IF(Occurrence!J662&lt;=0,-1,IFERROR(MATCH(Occurrence!J662,$D$4:$D$102,1),0))</f>
        <v/>
      </c>
      <c r="M662" s="9">
        <f>IF(L662&lt;0,0,IF(L662=0,Occurrence!J662*$I$11,IF(L662&gt;=99,Occurrence!J662*$I$12,INDEX($C$4:$C$102,L662)+(Occurrence!J662-INDEX($D$4:$D$102,L662))/(INDEX($D$4:$D$102,L662+1)-INDEX($D$4:$D$102,L662))*(INDEX($C$4:$C$102,L662+1)-INDEX($C$4:$C$102,L662)))))</f>
        <v/>
      </c>
      <c r="N662" s="12">
        <f>IF(Occurrence!K662&lt;=0,-1,IFERROR(MATCH(Occurrence!K662,$D$4:$D$102,1),0))</f>
        <v/>
      </c>
      <c r="O662" s="9">
        <f>IF(N662&lt;0,0,IF(N662=0,Occurrence!K662*$I$11,IF(N662&gt;=99,Occurrence!K662*$I$12,INDEX($C$4:$C$102,N662)+(Occurrence!K662-INDEX($D$4:$D$102,N662))/(INDEX($D$4:$D$102,N662+1)-INDEX($D$4:$D$102,N662))*(INDEX($C$4:$C$102,N662+1)-INDEX($C$4:$C$102,N662)))))</f>
        <v/>
      </c>
      <c r="P662" s="12">
        <f>IFERROR(MATCH(Data!X662,$F$4:$F$102,1),0)</f>
        <v/>
      </c>
      <c r="Q662" s="9">
        <f>IF(P662=0,Data!X662+$I$13,IF(P662&gt;=99,Data!X662+$I$14,INDEX($E$4:$E$102,P662)+(Data!X662-INDEX($F$4:$F$102,P662))/(INDEX($F$4:$F$102,P662+1)-INDEX($F$4:$F$102,P662))*(INDEX($E$4:$E$102,P662+1)-INDEX($E$4:$E$102,P662))))</f>
        <v/>
      </c>
      <c r="R662" s="12">
        <f>IFERROR(MATCH(Data!Y662,$F$4:$F$102,1),0)</f>
        <v/>
      </c>
      <c r="S662" s="9">
        <f>IF(R662=0,Data!Y662+$I$13,IF(R662&gt;=99,Data!Y662+$I$14,INDEX($E$4:$E$102,R662)+(Data!Y662-INDEX($F$4:$F$102,R662))/(INDEX($F$4:$F$102,R662+1)-INDEX($F$4:$F$102,R662))*(INDEX($E$4:$E$102,R662+1)-INDEX($E$4:$E$102,R662))))</f>
        <v/>
      </c>
    </row>
    <row r="663">
      <c r="K663" s="14">
        <f>Data!A663</f>
        <v/>
      </c>
      <c r="L663" s="12">
        <f>IF(Occurrence!J663&lt;=0,-1,IFERROR(MATCH(Occurrence!J663,$D$4:$D$102,1),0))</f>
        <v/>
      </c>
      <c r="M663" s="9">
        <f>IF(L663&lt;0,0,IF(L663=0,Occurrence!J663*$I$11,IF(L663&gt;=99,Occurrence!J663*$I$12,INDEX($C$4:$C$102,L663)+(Occurrence!J663-INDEX($D$4:$D$102,L663))/(INDEX($D$4:$D$102,L663+1)-INDEX($D$4:$D$102,L663))*(INDEX($C$4:$C$102,L663+1)-INDEX($C$4:$C$102,L663)))))</f>
        <v/>
      </c>
      <c r="N663" s="12">
        <f>IF(Occurrence!K663&lt;=0,-1,IFERROR(MATCH(Occurrence!K663,$D$4:$D$102,1),0))</f>
        <v/>
      </c>
      <c r="O663" s="9">
        <f>IF(N663&lt;0,0,IF(N663=0,Occurrence!K663*$I$11,IF(N663&gt;=99,Occurrence!K663*$I$12,INDEX($C$4:$C$102,N663)+(Occurrence!K663-INDEX($D$4:$D$102,N663))/(INDEX($D$4:$D$102,N663+1)-INDEX($D$4:$D$102,N663))*(INDEX($C$4:$C$102,N663+1)-INDEX($C$4:$C$102,N663)))))</f>
        <v/>
      </c>
      <c r="P663" s="12">
        <f>IFERROR(MATCH(Data!X663,$F$4:$F$102,1),0)</f>
        <v/>
      </c>
      <c r="Q663" s="9">
        <f>IF(P663=0,Data!X663+$I$13,IF(P663&gt;=99,Data!X663+$I$14,INDEX($E$4:$E$102,P663)+(Data!X663-INDEX($F$4:$F$102,P663))/(INDEX($F$4:$F$102,P663+1)-INDEX($F$4:$F$102,P663))*(INDEX($E$4:$E$102,P663+1)-INDEX($E$4:$E$102,P663))))</f>
        <v/>
      </c>
      <c r="R663" s="12">
        <f>IFERROR(MATCH(Data!Y663,$F$4:$F$102,1),0)</f>
        <v/>
      </c>
      <c r="S663" s="9">
        <f>IF(R663=0,Data!Y663+$I$13,IF(R663&gt;=99,Data!Y663+$I$14,INDEX($E$4:$E$102,R663)+(Data!Y663-INDEX($F$4:$F$102,R663))/(INDEX($F$4:$F$102,R663+1)-INDEX($F$4:$F$102,R663))*(INDEX($E$4:$E$102,R663+1)-INDEX($E$4:$E$102,R663))))</f>
        <v/>
      </c>
    </row>
    <row r="664">
      <c r="K664" s="14">
        <f>Data!A664</f>
        <v/>
      </c>
      <c r="L664" s="12">
        <f>IF(Occurrence!J664&lt;=0,-1,IFERROR(MATCH(Occurrence!J664,$D$4:$D$102,1),0))</f>
        <v/>
      </c>
      <c r="M664" s="9">
        <f>IF(L664&lt;0,0,IF(L664=0,Occurrence!J664*$I$11,IF(L664&gt;=99,Occurrence!J664*$I$12,INDEX($C$4:$C$102,L664)+(Occurrence!J664-INDEX($D$4:$D$102,L664))/(INDEX($D$4:$D$102,L664+1)-INDEX($D$4:$D$102,L664))*(INDEX($C$4:$C$102,L664+1)-INDEX($C$4:$C$102,L664)))))</f>
        <v/>
      </c>
      <c r="N664" s="12">
        <f>IF(Occurrence!K664&lt;=0,-1,IFERROR(MATCH(Occurrence!K664,$D$4:$D$102,1),0))</f>
        <v/>
      </c>
      <c r="O664" s="9">
        <f>IF(N664&lt;0,0,IF(N664=0,Occurrence!K664*$I$11,IF(N664&gt;=99,Occurrence!K664*$I$12,INDEX($C$4:$C$102,N664)+(Occurrence!K664-INDEX($D$4:$D$102,N664))/(INDEX($D$4:$D$102,N664+1)-INDEX($D$4:$D$102,N664))*(INDEX($C$4:$C$102,N664+1)-INDEX($C$4:$C$102,N664)))))</f>
        <v/>
      </c>
      <c r="P664" s="12">
        <f>IFERROR(MATCH(Data!X664,$F$4:$F$102,1),0)</f>
        <v/>
      </c>
      <c r="Q664" s="9">
        <f>IF(P664=0,Data!X664+$I$13,IF(P664&gt;=99,Data!X664+$I$14,INDEX($E$4:$E$102,P664)+(Data!X664-INDEX($F$4:$F$102,P664))/(INDEX($F$4:$F$102,P664+1)-INDEX($F$4:$F$102,P664))*(INDEX($E$4:$E$102,P664+1)-INDEX($E$4:$E$102,P664))))</f>
        <v/>
      </c>
      <c r="R664" s="12">
        <f>IFERROR(MATCH(Data!Y664,$F$4:$F$102,1),0)</f>
        <v/>
      </c>
      <c r="S664" s="9">
        <f>IF(R664=0,Data!Y664+$I$13,IF(R664&gt;=99,Data!Y664+$I$14,INDEX($E$4:$E$102,R664)+(Data!Y664-INDEX($F$4:$F$102,R664))/(INDEX($F$4:$F$102,R664+1)-INDEX($F$4:$F$102,R664))*(INDEX($E$4:$E$102,R664+1)-INDEX($E$4:$E$102,R664))))</f>
        <v/>
      </c>
    </row>
    <row r="665">
      <c r="K665" s="14">
        <f>Data!A665</f>
        <v/>
      </c>
      <c r="L665" s="12">
        <f>IF(Occurrence!J665&lt;=0,-1,IFERROR(MATCH(Occurrence!J665,$D$4:$D$102,1),0))</f>
        <v/>
      </c>
      <c r="M665" s="9">
        <f>IF(L665&lt;0,0,IF(L665=0,Occurrence!J665*$I$11,IF(L665&gt;=99,Occurrence!J665*$I$12,INDEX($C$4:$C$102,L665)+(Occurrence!J665-INDEX($D$4:$D$102,L665))/(INDEX($D$4:$D$102,L665+1)-INDEX($D$4:$D$102,L665))*(INDEX($C$4:$C$102,L665+1)-INDEX($C$4:$C$102,L665)))))</f>
        <v/>
      </c>
      <c r="N665" s="12">
        <f>IF(Occurrence!K665&lt;=0,-1,IFERROR(MATCH(Occurrence!K665,$D$4:$D$102,1),0))</f>
        <v/>
      </c>
      <c r="O665" s="9">
        <f>IF(N665&lt;0,0,IF(N665=0,Occurrence!K665*$I$11,IF(N665&gt;=99,Occurrence!K665*$I$12,INDEX($C$4:$C$102,N665)+(Occurrence!K665-INDEX($D$4:$D$102,N665))/(INDEX($D$4:$D$102,N665+1)-INDEX($D$4:$D$102,N665))*(INDEX($C$4:$C$102,N665+1)-INDEX($C$4:$C$102,N665)))))</f>
        <v/>
      </c>
      <c r="P665" s="12">
        <f>IFERROR(MATCH(Data!X665,$F$4:$F$102,1),0)</f>
        <v/>
      </c>
      <c r="Q665" s="9">
        <f>IF(P665=0,Data!X665+$I$13,IF(P665&gt;=99,Data!X665+$I$14,INDEX($E$4:$E$102,P665)+(Data!X665-INDEX($F$4:$F$102,P665))/(INDEX($F$4:$F$102,P665+1)-INDEX($F$4:$F$102,P665))*(INDEX($E$4:$E$102,P665+1)-INDEX($E$4:$E$102,P665))))</f>
        <v/>
      </c>
      <c r="R665" s="12">
        <f>IFERROR(MATCH(Data!Y665,$F$4:$F$102,1),0)</f>
        <v/>
      </c>
      <c r="S665" s="9">
        <f>IF(R665=0,Data!Y665+$I$13,IF(R665&gt;=99,Data!Y665+$I$14,INDEX($E$4:$E$102,R665)+(Data!Y665-INDEX($F$4:$F$102,R665))/(INDEX($F$4:$F$102,R665+1)-INDEX($F$4:$F$102,R665))*(INDEX($E$4:$E$102,R665+1)-INDEX($E$4:$E$102,R665))))</f>
        <v/>
      </c>
    </row>
    <row r="666">
      <c r="K666" s="14">
        <f>Data!A666</f>
        <v/>
      </c>
      <c r="L666" s="12">
        <f>IF(Occurrence!J666&lt;=0,-1,IFERROR(MATCH(Occurrence!J666,$D$4:$D$102,1),0))</f>
        <v/>
      </c>
      <c r="M666" s="9">
        <f>IF(L666&lt;0,0,IF(L666=0,Occurrence!J666*$I$11,IF(L666&gt;=99,Occurrence!J666*$I$12,INDEX($C$4:$C$102,L666)+(Occurrence!J666-INDEX($D$4:$D$102,L666))/(INDEX($D$4:$D$102,L666+1)-INDEX($D$4:$D$102,L666))*(INDEX($C$4:$C$102,L666+1)-INDEX($C$4:$C$102,L666)))))</f>
        <v/>
      </c>
      <c r="N666" s="12">
        <f>IF(Occurrence!K666&lt;=0,-1,IFERROR(MATCH(Occurrence!K666,$D$4:$D$102,1),0))</f>
        <v/>
      </c>
      <c r="O666" s="9">
        <f>IF(N666&lt;0,0,IF(N666=0,Occurrence!K666*$I$11,IF(N666&gt;=99,Occurrence!K666*$I$12,INDEX($C$4:$C$102,N666)+(Occurrence!K666-INDEX($D$4:$D$102,N666))/(INDEX($D$4:$D$102,N666+1)-INDEX($D$4:$D$102,N666))*(INDEX($C$4:$C$102,N666+1)-INDEX($C$4:$C$102,N666)))))</f>
        <v/>
      </c>
      <c r="P666" s="12">
        <f>IFERROR(MATCH(Data!X666,$F$4:$F$102,1),0)</f>
        <v/>
      </c>
      <c r="Q666" s="9">
        <f>IF(P666=0,Data!X666+$I$13,IF(P666&gt;=99,Data!X666+$I$14,INDEX($E$4:$E$102,P666)+(Data!X666-INDEX($F$4:$F$102,P666))/(INDEX($F$4:$F$102,P666+1)-INDEX($F$4:$F$102,P666))*(INDEX($E$4:$E$102,P666+1)-INDEX($E$4:$E$102,P666))))</f>
        <v/>
      </c>
      <c r="R666" s="12">
        <f>IFERROR(MATCH(Data!Y666,$F$4:$F$102,1),0)</f>
        <v/>
      </c>
      <c r="S666" s="9">
        <f>IF(R666=0,Data!Y666+$I$13,IF(R666&gt;=99,Data!Y666+$I$14,INDEX($E$4:$E$102,R666)+(Data!Y666-INDEX($F$4:$F$102,R666))/(INDEX($F$4:$F$102,R666+1)-INDEX($F$4:$F$102,R666))*(INDEX($E$4:$E$102,R666+1)-INDEX($E$4:$E$102,R666))))</f>
        <v/>
      </c>
    </row>
    <row r="667">
      <c r="K667" s="14">
        <f>Data!A667</f>
        <v/>
      </c>
      <c r="L667" s="12">
        <f>IF(Occurrence!J667&lt;=0,-1,IFERROR(MATCH(Occurrence!J667,$D$4:$D$102,1),0))</f>
        <v/>
      </c>
      <c r="M667" s="9">
        <f>IF(L667&lt;0,0,IF(L667=0,Occurrence!J667*$I$11,IF(L667&gt;=99,Occurrence!J667*$I$12,INDEX($C$4:$C$102,L667)+(Occurrence!J667-INDEX($D$4:$D$102,L667))/(INDEX($D$4:$D$102,L667+1)-INDEX($D$4:$D$102,L667))*(INDEX($C$4:$C$102,L667+1)-INDEX($C$4:$C$102,L667)))))</f>
        <v/>
      </c>
      <c r="N667" s="12">
        <f>IF(Occurrence!K667&lt;=0,-1,IFERROR(MATCH(Occurrence!K667,$D$4:$D$102,1),0))</f>
        <v/>
      </c>
      <c r="O667" s="9">
        <f>IF(N667&lt;0,0,IF(N667=0,Occurrence!K667*$I$11,IF(N667&gt;=99,Occurrence!K667*$I$12,INDEX($C$4:$C$102,N667)+(Occurrence!K667-INDEX($D$4:$D$102,N667))/(INDEX($D$4:$D$102,N667+1)-INDEX($D$4:$D$102,N667))*(INDEX($C$4:$C$102,N667+1)-INDEX($C$4:$C$102,N667)))))</f>
        <v/>
      </c>
      <c r="P667" s="12">
        <f>IFERROR(MATCH(Data!X667,$F$4:$F$102,1),0)</f>
        <v/>
      </c>
      <c r="Q667" s="9">
        <f>IF(P667=0,Data!X667+$I$13,IF(P667&gt;=99,Data!X667+$I$14,INDEX($E$4:$E$102,P667)+(Data!X667-INDEX($F$4:$F$102,P667))/(INDEX($F$4:$F$102,P667+1)-INDEX($F$4:$F$102,P667))*(INDEX($E$4:$E$102,P667+1)-INDEX($E$4:$E$102,P667))))</f>
        <v/>
      </c>
      <c r="R667" s="12">
        <f>IFERROR(MATCH(Data!Y667,$F$4:$F$102,1),0)</f>
        <v/>
      </c>
      <c r="S667" s="9">
        <f>IF(R667=0,Data!Y667+$I$13,IF(R667&gt;=99,Data!Y667+$I$14,INDEX($E$4:$E$102,R667)+(Data!Y667-INDEX($F$4:$F$102,R667))/(INDEX($F$4:$F$102,R667+1)-INDEX($F$4:$F$102,R667))*(INDEX($E$4:$E$102,R667+1)-INDEX($E$4:$E$102,R667))))</f>
        <v/>
      </c>
    </row>
    <row r="668">
      <c r="K668" s="14">
        <f>Data!A668</f>
        <v/>
      </c>
      <c r="L668" s="12">
        <f>IF(Occurrence!J668&lt;=0,-1,IFERROR(MATCH(Occurrence!J668,$D$4:$D$102,1),0))</f>
        <v/>
      </c>
      <c r="M668" s="9">
        <f>IF(L668&lt;0,0,IF(L668=0,Occurrence!J668*$I$11,IF(L668&gt;=99,Occurrence!J668*$I$12,INDEX($C$4:$C$102,L668)+(Occurrence!J668-INDEX($D$4:$D$102,L668))/(INDEX($D$4:$D$102,L668+1)-INDEX($D$4:$D$102,L668))*(INDEX($C$4:$C$102,L668+1)-INDEX($C$4:$C$102,L668)))))</f>
        <v/>
      </c>
      <c r="N668" s="12">
        <f>IF(Occurrence!K668&lt;=0,-1,IFERROR(MATCH(Occurrence!K668,$D$4:$D$102,1),0))</f>
        <v/>
      </c>
      <c r="O668" s="9">
        <f>IF(N668&lt;0,0,IF(N668=0,Occurrence!K668*$I$11,IF(N668&gt;=99,Occurrence!K668*$I$12,INDEX($C$4:$C$102,N668)+(Occurrence!K668-INDEX($D$4:$D$102,N668))/(INDEX($D$4:$D$102,N668+1)-INDEX($D$4:$D$102,N668))*(INDEX($C$4:$C$102,N668+1)-INDEX($C$4:$C$102,N668)))))</f>
        <v/>
      </c>
      <c r="P668" s="12">
        <f>IFERROR(MATCH(Data!X668,$F$4:$F$102,1),0)</f>
        <v/>
      </c>
      <c r="Q668" s="9">
        <f>IF(P668=0,Data!X668+$I$13,IF(P668&gt;=99,Data!X668+$I$14,INDEX($E$4:$E$102,P668)+(Data!X668-INDEX($F$4:$F$102,P668))/(INDEX($F$4:$F$102,P668+1)-INDEX($F$4:$F$102,P668))*(INDEX($E$4:$E$102,P668+1)-INDEX($E$4:$E$102,P668))))</f>
        <v/>
      </c>
      <c r="R668" s="12">
        <f>IFERROR(MATCH(Data!Y668,$F$4:$F$102,1),0)</f>
        <v/>
      </c>
      <c r="S668" s="9">
        <f>IF(R668=0,Data!Y668+$I$13,IF(R668&gt;=99,Data!Y668+$I$14,INDEX($E$4:$E$102,R668)+(Data!Y668-INDEX($F$4:$F$102,R668))/(INDEX($F$4:$F$102,R668+1)-INDEX($F$4:$F$102,R668))*(INDEX($E$4:$E$102,R668+1)-INDEX($E$4:$E$102,R668))))</f>
        <v/>
      </c>
    </row>
    <row r="669">
      <c r="K669" s="14">
        <f>Data!A669</f>
        <v/>
      </c>
      <c r="L669" s="12">
        <f>IF(Occurrence!J669&lt;=0,-1,IFERROR(MATCH(Occurrence!J669,$D$4:$D$102,1),0))</f>
        <v/>
      </c>
      <c r="M669" s="9">
        <f>IF(L669&lt;0,0,IF(L669=0,Occurrence!J669*$I$11,IF(L669&gt;=99,Occurrence!J669*$I$12,INDEX($C$4:$C$102,L669)+(Occurrence!J669-INDEX($D$4:$D$102,L669))/(INDEX($D$4:$D$102,L669+1)-INDEX($D$4:$D$102,L669))*(INDEX($C$4:$C$102,L669+1)-INDEX($C$4:$C$102,L669)))))</f>
        <v/>
      </c>
      <c r="N669" s="12">
        <f>IF(Occurrence!K669&lt;=0,-1,IFERROR(MATCH(Occurrence!K669,$D$4:$D$102,1),0))</f>
        <v/>
      </c>
      <c r="O669" s="9">
        <f>IF(N669&lt;0,0,IF(N669=0,Occurrence!K669*$I$11,IF(N669&gt;=99,Occurrence!K669*$I$12,INDEX($C$4:$C$102,N669)+(Occurrence!K669-INDEX($D$4:$D$102,N669))/(INDEX($D$4:$D$102,N669+1)-INDEX($D$4:$D$102,N669))*(INDEX($C$4:$C$102,N669+1)-INDEX($C$4:$C$102,N669)))))</f>
        <v/>
      </c>
      <c r="P669" s="12">
        <f>IFERROR(MATCH(Data!X669,$F$4:$F$102,1),0)</f>
        <v/>
      </c>
      <c r="Q669" s="9">
        <f>IF(P669=0,Data!X669+$I$13,IF(P669&gt;=99,Data!X669+$I$14,INDEX($E$4:$E$102,P669)+(Data!X669-INDEX($F$4:$F$102,P669))/(INDEX($F$4:$F$102,P669+1)-INDEX($F$4:$F$102,P669))*(INDEX($E$4:$E$102,P669+1)-INDEX($E$4:$E$102,P669))))</f>
        <v/>
      </c>
      <c r="R669" s="12">
        <f>IFERROR(MATCH(Data!Y669,$F$4:$F$102,1),0)</f>
        <v/>
      </c>
      <c r="S669" s="9">
        <f>IF(R669=0,Data!Y669+$I$13,IF(R669&gt;=99,Data!Y669+$I$14,INDEX($E$4:$E$102,R669)+(Data!Y669-INDEX($F$4:$F$102,R669))/(INDEX($F$4:$F$102,R669+1)-INDEX($F$4:$F$102,R669))*(INDEX($E$4:$E$102,R669+1)-INDEX($E$4:$E$102,R669))))</f>
        <v/>
      </c>
    </row>
    <row r="670">
      <c r="K670" s="14">
        <f>Data!A670</f>
        <v/>
      </c>
      <c r="L670" s="12">
        <f>IF(Occurrence!J670&lt;=0,-1,IFERROR(MATCH(Occurrence!J670,$D$4:$D$102,1),0))</f>
        <v/>
      </c>
      <c r="M670" s="9">
        <f>IF(L670&lt;0,0,IF(L670=0,Occurrence!J670*$I$11,IF(L670&gt;=99,Occurrence!J670*$I$12,INDEX($C$4:$C$102,L670)+(Occurrence!J670-INDEX($D$4:$D$102,L670))/(INDEX($D$4:$D$102,L670+1)-INDEX($D$4:$D$102,L670))*(INDEX($C$4:$C$102,L670+1)-INDEX($C$4:$C$102,L670)))))</f>
        <v/>
      </c>
      <c r="N670" s="12">
        <f>IF(Occurrence!K670&lt;=0,-1,IFERROR(MATCH(Occurrence!K670,$D$4:$D$102,1),0))</f>
        <v/>
      </c>
      <c r="O670" s="9">
        <f>IF(N670&lt;0,0,IF(N670=0,Occurrence!K670*$I$11,IF(N670&gt;=99,Occurrence!K670*$I$12,INDEX($C$4:$C$102,N670)+(Occurrence!K670-INDEX($D$4:$D$102,N670))/(INDEX($D$4:$D$102,N670+1)-INDEX($D$4:$D$102,N670))*(INDEX($C$4:$C$102,N670+1)-INDEX($C$4:$C$102,N670)))))</f>
        <v/>
      </c>
      <c r="P670" s="12">
        <f>IFERROR(MATCH(Data!X670,$F$4:$F$102,1),0)</f>
        <v/>
      </c>
      <c r="Q670" s="9">
        <f>IF(P670=0,Data!X670+$I$13,IF(P670&gt;=99,Data!X670+$I$14,INDEX($E$4:$E$102,P670)+(Data!X670-INDEX($F$4:$F$102,P670))/(INDEX($F$4:$F$102,P670+1)-INDEX($F$4:$F$102,P670))*(INDEX($E$4:$E$102,P670+1)-INDEX($E$4:$E$102,P670))))</f>
        <v/>
      </c>
      <c r="R670" s="12">
        <f>IFERROR(MATCH(Data!Y670,$F$4:$F$102,1),0)</f>
        <v/>
      </c>
      <c r="S670" s="9">
        <f>IF(R670=0,Data!Y670+$I$13,IF(R670&gt;=99,Data!Y670+$I$14,INDEX($E$4:$E$102,R670)+(Data!Y670-INDEX($F$4:$F$102,R670))/(INDEX($F$4:$F$102,R670+1)-INDEX($F$4:$F$102,R670))*(INDEX($E$4:$E$102,R670+1)-INDEX($E$4:$E$102,R670))))</f>
        <v/>
      </c>
    </row>
    <row r="671">
      <c r="K671" s="14">
        <f>Data!A671</f>
        <v/>
      </c>
      <c r="L671" s="12">
        <f>IF(Occurrence!J671&lt;=0,-1,IFERROR(MATCH(Occurrence!J671,$D$4:$D$102,1),0))</f>
        <v/>
      </c>
      <c r="M671" s="9">
        <f>IF(L671&lt;0,0,IF(L671=0,Occurrence!J671*$I$11,IF(L671&gt;=99,Occurrence!J671*$I$12,INDEX($C$4:$C$102,L671)+(Occurrence!J671-INDEX($D$4:$D$102,L671))/(INDEX($D$4:$D$102,L671+1)-INDEX($D$4:$D$102,L671))*(INDEX($C$4:$C$102,L671+1)-INDEX($C$4:$C$102,L671)))))</f>
        <v/>
      </c>
      <c r="N671" s="12">
        <f>IF(Occurrence!K671&lt;=0,-1,IFERROR(MATCH(Occurrence!K671,$D$4:$D$102,1),0))</f>
        <v/>
      </c>
      <c r="O671" s="9">
        <f>IF(N671&lt;0,0,IF(N671=0,Occurrence!K671*$I$11,IF(N671&gt;=99,Occurrence!K671*$I$12,INDEX($C$4:$C$102,N671)+(Occurrence!K671-INDEX($D$4:$D$102,N671))/(INDEX($D$4:$D$102,N671+1)-INDEX($D$4:$D$102,N671))*(INDEX($C$4:$C$102,N671+1)-INDEX($C$4:$C$102,N671)))))</f>
        <v/>
      </c>
      <c r="P671" s="12">
        <f>IFERROR(MATCH(Data!X671,$F$4:$F$102,1),0)</f>
        <v/>
      </c>
      <c r="Q671" s="9">
        <f>IF(P671=0,Data!X671+$I$13,IF(P671&gt;=99,Data!X671+$I$14,INDEX($E$4:$E$102,P671)+(Data!X671-INDEX($F$4:$F$102,P671))/(INDEX($F$4:$F$102,P671+1)-INDEX($F$4:$F$102,P671))*(INDEX($E$4:$E$102,P671+1)-INDEX($E$4:$E$102,P671))))</f>
        <v/>
      </c>
      <c r="R671" s="12">
        <f>IFERROR(MATCH(Data!Y671,$F$4:$F$102,1),0)</f>
        <v/>
      </c>
      <c r="S671" s="9">
        <f>IF(R671=0,Data!Y671+$I$13,IF(R671&gt;=99,Data!Y671+$I$14,INDEX($E$4:$E$102,R671)+(Data!Y671-INDEX($F$4:$F$102,R671))/(INDEX($F$4:$F$102,R671+1)-INDEX($F$4:$F$102,R671))*(INDEX($E$4:$E$102,R671+1)-INDEX($E$4:$E$102,R671))))</f>
        <v/>
      </c>
    </row>
    <row r="672">
      <c r="K672" s="14">
        <f>Data!A672</f>
        <v/>
      </c>
      <c r="L672" s="12">
        <f>IF(Occurrence!J672&lt;=0,-1,IFERROR(MATCH(Occurrence!J672,$D$4:$D$102,1),0))</f>
        <v/>
      </c>
      <c r="M672" s="9">
        <f>IF(L672&lt;0,0,IF(L672=0,Occurrence!J672*$I$11,IF(L672&gt;=99,Occurrence!J672*$I$12,INDEX($C$4:$C$102,L672)+(Occurrence!J672-INDEX($D$4:$D$102,L672))/(INDEX($D$4:$D$102,L672+1)-INDEX($D$4:$D$102,L672))*(INDEX($C$4:$C$102,L672+1)-INDEX($C$4:$C$102,L672)))))</f>
        <v/>
      </c>
      <c r="N672" s="12">
        <f>IF(Occurrence!K672&lt;=0,-1,IFERROR(MATCH(Occurrence!K672,$D$4:$D$102,1),0))</f>
        <v/>
      </c>
      <c r="O672" s="9">
        <f>IF(N672&lt;0,0,IF(N672=0,Occurrence!K672*$I$11,IF(N672&gt;=99,Occurrence!K672*$I$12,INDEX($C$4:$C$102,N672)+(Occurrence!K672-INDEX($D$4:$D$102,N672))/(INDEX($D$4:$D$102,N672+1)-INDEX($D$4:$D$102,N672))*(INDEX($C$4:$C$102,N672+1)-INDEX($C$4:$C$102,N672)))))</f>
        <v/>
      </c>
      <c r="P672" s="12">
        <f>IFERROR(MATCH(Data!X672,$F$4:$F$102,1),0)</f>
        <v/>
      </c>
      <c r="Q672" s="9">
        <f>IF(P672=0,Data!X672+$I$13,IF(P672&gt;=99,Data!X672+$I$14,INDEX($E$4:$E$102,P672)+(Data!X672-INDEX($F$4:$F$102,P672))/(INDEX($F$4:$F$102,P672+1)-INDEX($F$4:$F$102,P672))*(INDEX($E$4:$E$102,P672+1)-INDEX($E$4:$E$102,P672))))</f>
        <v/>
      </c>
      <c r="R672" s="12">
        <f>IFERROR(MATCH(Data!Y672,$F$4:$F$102,1),0)</f>
        <v/>
      </c>
      <c r="S672" s="9">
        <f>IF(R672=0,Data!Y672+$I$13,IF(R672&gt;=99,Data!Y672+$I$14,INDEX($E$4:$E$102,R672)+(Data!Y672-INDEX($F$4:$F$102,R672))/(INDEX($F$4:$F$102,R672+1)-INDEX($F$4:$F$102,R672))*(INDEX($E$4:$E$102,R672+1)-INDEX($E$4:$E$102,R672))))</f>
        <v/>
      </c>
    </row>
    <row r="673">
      <c r="K673" s="14">
        <f>Data!A673</f>
        <v/>
      </c>
      <c r="L673" s="12">
        <f>IF(Occurrence!J673&lt;=0,-1,IFERROR(MATCH(Occurrence!J673,$D$4:$D$102,1),0))</f>
        <v/>
      </c>
      <c r="M673" s="9">
        <f>IF(L673&lt;0,0,IF(L673=0,Occurrence!J673*$I$11,IF(L673&gt;=99,Occurrence!J673*$I$12,INDEX($C$4:$C$102,L673)+(Occurrence!J673-INDEX($D$4:$D$102,L673))/(INDEX($D$4:$D$102,L673+1)-INDEX($D$4:$D$102,L673))*(INDEX($C$4:$C$102,L673+1)-INDEX($C$4:$C$102,L673)))))</f>
        <v/>
      </c>
      <c r="N673" s="12">
        <f>IF(Occurrence!K673&lt;=0,-1,IFERROR(MATCH(Occurrence!K673,$D$4:$D$102,1),0))</f>
        <v/>
      </c>
      <c r="O673" s="9">
        <f>IF(N673&lt;0,0,IF(N673=0,Occurrence!K673*$I$11,IF(N673&gt;=99,Occurrence!K673*$I$12,INDEX($C$4:$C$102,N673)+(Occurrence!K673-INDEX($D$4:$D$102,N673))/(INDEX($D$4:$D$102,N673+1)-INDEX($D$4:$D$102,N673))*(INDEX($C$4:$C$102,N673+1)-INDEX($C$4:$C$102,N673)))))</f>
        <v/>
      </c>
      <c r="P673" s="12">
        <f>IFERROR(MATCH(Data!X673,$F$4:$F$102,1),0)</f>
        <v/>
      </c>
      <c r="Q673" s="9">
        <f>IF(P673=0,Data!X673+$I$13,IF(P673&gt;=99,Data!X673+$I$14,INDEX($E$4:$E$102,P673)+(Data!X673-INDEX($F$4:$F$102,P673))/(INDEX($F$4:$F$102,P673+1)-INDEX($F$4:$F$102,P673))*(INDEX($E$4:$E$102,P673+1)-INDEX($E$4:$E$102,P673))))</f>
        <v/>
      </c>
      <c r="R673" s="12">
        <f>IFERROR(MATCH(Data!Y673,$F$4:$F$102,1),0)</f>
        <v/>
      </c>
      <c r="S673" s="9">
        <f>IF(R673=0,Data!Y673+$I$13,IF(R673&gt;=99,Data!Y673+$I$14,INDEX($E$4:$E$102,R673)+(Data!Y673-INDEX($F$4:$F$102,R673))/(INDEX($F$4:$F$102,R673+1)-INDEX($F$4:$F$102,R673))*(INDEX($E$4:$E$102,R673+1)-INDEX($E$4:$E$102,R673))))</f>
        <v/>
      </c>
    </row>
    <row r="674">
      <c r="K674" s="14">
        <f>Data!A674</f>
        <v/>
      </c>
      <c r="L674" s="12">
        <f>IF(Occurrence!J674&lt;=0,-1,IFERROR(MATCH(Occurrence!J674,$D$4:$D$102,1),0))</f>
        <v/>
      </c>
      <c r="M674" s="9">
        <f>IF(L674&lt;0,0,IF(L674=0,Occurrence!J674*$I$11,IF(L674&gt;=99,Occurrence!J674*$I$12,INDEX($C$4:$C$102,L674)+(Occurrence!J674-INDEX($D$4:$D$102,L674))/(INDEX($D$4:$D$102,L674+1)-INDEX($D$4:$D$102,L674))*(INDEX($C$4:$C$102,L674+1)-INDEX($C$4:$C$102,L674)))))</f>
        <v/>
      </c>
      <c r="N674" s="12">
        <f>IF(Occurrence!K674&lt;=0,-1,IFERROR(MATCH(Occurrence!K674,$D$4:$D$102,1),0))</f>
        <v/>
      </c>
      <c r="O674" s="9">
        <f>IF(N674&lt;0,0,IF(N674=0,Occurrence!K674*$I$11,IF(N674&gt;=99,Occurrence!K674*$I$12,INDEX($C$4:$C$102,N674)+(Occurrence!K674-INDEX($D$4:$D$102,N674))/(INDEX($D$4:$D$102,N674+1)-INDEX($D$4:$D$102,N674))*(INDEX($C$4:$C$102,N674+1)-INDEX($C$4:$C$102,N674)))))</f>
        <v/>
      </c>
      <c r="P674" s="12">
        <f>IFERROR(MATCH(Data!X674,$F$4:$F$102,1),0)</f>
        <v/>
      </c>
      <c r="Q674" s="9">
        <f>IF(P674=0,Data!X674+$I$13,IF(P674&gt;=99,Data!X674+$I$14,INDEX($E$4:$E$102,P674)+(Data!X674-INDEX($F$4:$F$102,P674))/(INDEX($F$4:$F$102,P674+1)-INDEX($F$4:$F$102,P674))*(INDEX($E$4:$E$102,P674+1)-INDEX($E$4:$E$102,P674))))</f>
        <v/>
      </c>
      <c r="R674" s="12">
        <f>IFERROR(MATCH(Data!Y674,$F$4:$F$102,1),0)</f>
        <v/>
      </c>
      <c r="S674" s="9">
        <f>IF(R674=0,Data!Y674+$I$13,IF(R674&gt;=99,Data!Y674+$I$14,INDEX($E$4:$E$102,R674)+(Data!Y674-INDEX($F$4:$F$102,R674))/(INDEX($F$4:$F$102,R674+1)-INDEX($F$4:$F$102,R674))*(INDEX($E$4:$E$102,R674+1)-INDEX($E$4:$E$102,R674))))</f>
        <v/>
      </c>
    </row>
    <row r="675">
      <c r="K675" s="14">
        <f>Data!A675</f>
        <v/>
      </c>
      <c r="L675" s="12">
        <f>IF(Occurrence!J675&lt;=0,-1,IFERROR(MATCH(Occurrence!J675,$D$4:$D$102,1),0))</f>
        <v/>
      </c>
      <c r="M675" s="9">
        <f>IF(L675&lt;0,0,IF(L675=0,Occurrence!J675*$I$11,IF(L675&gt;=99,Occurrence!J675*$I$12,INDEX($C$4:$C$102,L675)+(Occurrence!J675-INDEX($D$4:$D$102,L675))/(INDEX($D$4:$D$102,L675+1)-INDEX($D$4:$D$102,L675))*(INDEX($C$4:$C$102,L675+1)-INDEX($C$4:$C$102,L675)))))</f>
        <v/>
      </c>
      <c r="N675" s="12">
        <f>IF(Occurrence!K675&lt;=0,-1,IFERROR(MATCH(Occurrence!K675,$D$4:$D$102,1),0))</f>
        <v/>
      </c>
      <c r="O675" s="9">
        <f>IF(N675&lt;0,0,IF(N675=0,Occurrence!K675*$I$11,IF(N675&gt;=99,Occurrence!K675*$I$12,INDEX($C$4:$C$102,N675)+(Occurrence!K675-INDEX($D$4:$D$102,N675))/(INDEX($D$4:$D$102,N675+1)-INDEX($D$4:$D$102,N675))*(INDEX($C$4:$C$102,N675+1)-INDEX($C$4:$C$102,N675)))))</f>
        <v/>
      </c>
      <c r="P675" s="12">
        <f>IFERROR(MATCH(Data!X675,$F$4:$F$102,1),0)</f>
        <v/>
      </c>
      <c r="Q675" s="9">
        <f>IF(P675=0,Data!X675+$I$13,IF(P675&gt;=99,Data!X675+$I$14,INDEX($E$4:$E$102,P675)+(Data!X675-INDEX($F$4:$F$102,P675))/(INDEX($F$4:$F$102,P675+1)-INDEX($F$4:$F$102,P675))*(INDEX($E$4:$E$102,P675+1)-INDEX($E$4:$E$102,P675))))</f>
        <v/>
      </c>
      <c r="R675" s="12">
        <f>IFERROR(MATCH(Data!Y675,$F$4:$F$102,1),0)</f>
        <v/>
      </c>
      <c r="S675" s="9">
        <f>IF(R675=0,Data!Y675+$I$13,IF(R675&gt;=99,Data!Y675+$I$14,INDEX($E$4:$E$102,R675)+(Data!Y675-INDEX($F$4:$F$102,R675))/(INDEX($F$4:$F$102,R675+1)-INDEX($F$4:$F$102,R675))*(INDEX($E$4:$E$102,R675+1)-INDEX($E$4:$E$102,R675))))</f>
        <v/>
      </c>
    </row>
    <row r="676">
      <c r="K676" s="14">
        <f>Data!A676</f>
        <v/>
      </c>
      <c r="L676" s="12">
        <f>IF(Occurrence!J676&lt;=0,-1,IFERROR(MATCH(Occurrence!J676,$D$4:$D$102,1),0))</f>
        <v/>
      </c>
      <c r="M676" s="9">
        <f>IF(L676&lt;0,0,IF(L676=0,Occurrence!J676*$I$11,IF(L676&gt;=99,Occurrence!J676*$I$12,INDEX($C$4:$C$102,L676)+(Occurrence!J676-INDEX($D$4:$D$102,L676))/(INDEX($D$4:$D$102,L676+1)-INDEX($D$4:$D$102,L676))*(INDEX($C$4:$C$102,L676+1)-INDEX($C$4:$C$102,L676)))))</f>
        <v/>
      </c>
      <c r="N676" s="12">
        <f>IF(Occurrence!K676&lt;=0,-1,IFERROR(MATCH(Occurrence!K676,$D$4:$D$102,1),0))</f>
        <v/>
      </c>
      <c r="O676" s="9">
        <f>IF(N676&lt;0,0,IF(N676=0,Occurrence!K676*$I$11,IF(N676&gt;=99,Occurrence!K676*$I$12,INDEX($C$4:$C$102,N676)+(Occurrence!K676-INDEX($D$4:$D$102,N676))/(INDEX($D$4:$D$102,N676+1)-INDEX($D$4:$D$102,N676))*(INDEX($C$4:$C$102,N676+1)-INDEX($C$4:$C$102,N676)))))</f>
        <v/>
      </c>
      <c r="P676" s="12">
        <f>IFERROR(MATCH(Data!X676,$F$4:$F$102,1),0)</f>
        <v/>
      </c>
      <c r="Q676" s="9">
        <f>IF(P676=0,Data!X676+$I$13,IF(P676&gt;=99,Data!X676+$I$14,INDEX($E$4:$E$102,P676)+(Data!X676-INDEX($F$4:$F$102,P676))/(INDEX($F$4:$F$102,P676+1)-INDEX($F$4:$F$102,P676))*(INDEX($E$4:$E$102,P676+1)-INDEX($E$4:$E$102,P676))))</f>
        <v/>
      </c>
      <c r="R676" s="12">
        <f>IFERROR(MATCH(Data!Y676,$F$4:$F$102,1),0)</f>
        <v/>
      </c>
      <c r="S676" s="9">
        <f>IF(R676=0,Data!Y676+$I$13,IF(R676&gt;=99,Data!Y676+$I$14,INDEX($E$4:$E$102,R676)+(Data!Y676-INDEX($F$4:$F$102,R676))/(INDEX($F$4:$F$102,R676+1)-INDEX($F$4:$F$102,R676))*(INDEX($E$4:$E$102,R676+1)-INDEX($E$4:$E$102,R676))))</f>
        <v/>
      </c>
    </row>
    <row r="677">
      <c r="K677" s="14">
        <f>Data!A677</f>
        <v/>
      </c>
      <c r="L677" s="12">
        <f>IF(Occurrence!J677&lt;=0,-1,IFERROR(MATCH(Occurrence!J677,$D$4:$D$102,1),0))</f>
        <v/>
      </c>
      <c r="M677" s="9">
        <f>IF(L677&lt;0,0,IF(L677=0,Occurrence!J677*$I$11,IF(L677&gt;=99,Occurrence!J677*$I$12,INDEX($C$4:$C$102,L677)+(Occurrence!J677-INDEX($D$4:$D$102,L677))/(INDEX($D$4:$D$102,L677+1)-INDEX($D$4:$D$102,L677))*(INDEX($C$4:$C$102,L677+1)-INDEX($C$4:$C$102,L677)))))</f>
        <v/>
      </c>
      <c r="N677" s="12">
        <f>IF(Occurrence!K677&lt;=0,-1,IFERROR(MATCH(Occurrence!K677,$D$4:$D$102,1),0))</f>
        <v/>
      </c>
      <c r="O677" s="9">
        <f>IF(N677&lt;0,0,IF(N677=0,Occurrence!K677*$I$11,IF(N677&gt;=99,Occurrence!K677*$I$12,INDEX($C$4:$C$102,N677)+(Occurrence!K677-INDEX($D$4:$D$102,N677))/(INDEX($D$4:$D$102,N677+1)-INDEX($D$4:$D$102,N677))*(INDEX($C$4:$C$102,N677+1)-INDEX($C$4:$C$102,N677)))))</f>
        <v/>
      </c>
      <c r="P677" s="12">
        <f>IFERROR(MATCH(Data!X677,$F$4:$F$102,1),0)</f>
        <v/>
      </c>
      <c r="Q677" s="9">
        <f>IF(P677=0,Data!X677+$I$13,IF(P677&gt;=99,Data!X677+$I$14,INDEX($E$4:$E$102,P677)+(Data!X677-INDEX($F$4:$F$102,P677))/(INDEX($F$4:$F$102,P677+1)-INDEX($F$4:$F$102,P677))*(INDEX($E$4:$E$102,P677+1)-INDEX($E$4:$E$102,P677))))</f>
        <v/>
      </c>
      <c r="R677" s="12">
        <f>IFERROR(MATCH(Data!Y677,$F$4:$F$102,1),0)</f>
        <v/>
      </c>
      <c r="S677" s="9">
        <f>IF(R677=0,Data!Y677+$I$13,IF(R677&gt;=99,Data!Y677+$I$14,INDEX($E$4:$E$102,R677)+(Data!Y677-INDEX($F$4:$F$102,R677))/(INDEX($F$4:$F$102,R677+1)-INDEX($F$4:$F$102,R677))*(INDEX($E$4:$E$102,R677+1)-INDEX($E$4:$E$102,R677))))</f>
        <v/>
      </c>
    </row>
    <row r="678">
      <c r="K678" s="14">
        <f>Data!A678</f>
        <v/>
      </c>
      <c r="L678" s="12">
        <f>IF(Occurrence!J678&lt;=0,-1,IFERROR(MATCH(Occurrence!J678,$D$4:$D$102,1),0))</f>
        <v/>
      </c>
      <c r="M678" s="9">
        <f>IF(L678&lt;0,0,IF(L678=0,Occurrence!J678*$I$11,IF(L678&gt;=99,Occurrence!J678*$I$12,INDEX($C$4:$C$102,L678)+(Occurrence!J678-INDEX($D$4:$D$102,L678))/(INDEX($D$4:$D$102,L678+1)-INDEX($D$4:$D$102,L678))*(INDEX($C$4:$C$102,L678+1)-INDEX($C$4:$C$102,L678)))))</f>
        <v/>
      </c>
      <c r="N678" s="12">
        <f>IF(Occurrence!K678&lt;=0,-1,IFERROR(MATCH(Occurrence!K678,$D$4:$D$102,1),0))</f>
        <v/>
      </c>
      <c r="O678" s="9">
        <f>IF(N678&lt;0,0,IF(N678=0,Occurrence!K678*$I$11,IF(N678&gt;=99,Occurrence!K678*$I$12,INDEX($C$4:$C$102,N678)+(Occurrence!K678-INDEX($D$4:$D$102,N678))/(INDEX($D$4:$D$102,N678+1)-INDEX($D$4:$D$102,N678))*(INDEX($C$4:$C$102,N678+1)-INDEX($C$4:$C$102,N678)))))</f>
        <v/>
      </c>
      <c r="P678" s="12">
        <f>IFERROR(MATCH(Data!X678,$F$4:$F$102,1),0)</f>
        <v/>
      </c>
      <c r="Q678" s="9">
        <f>IF(P678=0,Data!X678+$I$13,IF(P678&gt;=99,Data!X678+$I$14,INDEX($E$4:$E$102,P678)+(Data!X678-INDEX($F$4:$F$102,P678))/(INDEX($F$4:$F$102,P678+1)-INDEX($F$4:$F$102,P678))*(INDEX($E$4:$E$102,P678+1)-INDEX($E$4:$E$102,P678))))</f>
        <v/>
      </c>
      <c r="R678" s="12">
        <f>IFERROR(MATCH(Data!Y678,$F$4:$F$102,1),0)</f>
        <v/>
      </c>
      <c r="S678" s="9">
        <f>IF(R678=0,Data!Y678+$I$13,IF(R678&gt;=99,Data!Y678+$I$14,INDEX($E$4:$E$102,R678)+(Data!Y678-INDEX($F$4:$F$102,R678))/(INDEX($F$4:$F$102,R678+1)-INDEX($F$4:$F$102,R678))*(INDEX($E$4:$E$102,R678+1)-INDEX($E$4:$E$102,R678))))</f>
        <v/>
      </c>
    </row>
    <row r="679">
      <c r="K679" s="14">
        <f>Data!A679</f>
        <v/>
      </c>
      <c r="L679" s="12">
        <f>IF(Occurrence!J679&lt;=0,-1,IFERROR(MATCH(Occurrence!J679,$D$4:$D$102,1),0))</f>
        <v/>
      </c>
      <c r="M679" s="9">
        <f>IF(L679&lt;0,0,IF(L679=0,Occurrence!J679*$I$11,IF(L679&gt;=99,Occurrence!J679*$I$12,INDEX($C$4:$C$102,L679)+(Occurrence!J679-INDEX($D$4:$D$102,L679))/(INDEX($D$4:$D$102,L679+1)-INDEX($D$4:$D$102,L679))*(INDEX($C$4:$C$102,L679+1)-INDEX($C$4:$C$102,L679)))))</f>
        <v/>
      </c>
      <c r="N679" s="12">
        <f>IF(Occurrence!K679&lt;=0,-1,IFERROR(MATCH(Occurrence!K679,$D$4:$D$102,1),0))</f>
        <v/>
      </c>
      <c r="O679" s="9">
        <f>IF(N679&lt;0,0,IF(N679=0,Occurrence!K679*$I$11,IF(N679&gt;=99,Occurrence!K679*$I$12,INDEX($C$4:$C$102,N679)+(Occurrence!K679-INDEX($D$4:$D$102,N679))/(INDEX($D$4:$D$102,N679+1)-INDEX($D$4:$D$102,N679))*(INDEX($C$4:$C$102,N679+1)-INDEX($C$4:$C$102,N679)))))</f>
        <v/>
      </c>
      <c r="P679" s="12">
        <f>IFERROR(MATCH(Data!X679,$F$4:$F$102,1),0)</f>
        <v/>
      </c>
      <c r="Q679" s="9">
        <f>IF(P679=0,Data!X679+$I$13,IF(P679&gt;=99,Data!X679+$I$14,INDEX($E$4:$E$102,P679)+(Data!X679-INDEX($F$4:$F$102,P679))/(INDEX($F$4:$F$102,P679+1)-INDEX($F$4:$F$102,P679))*(INDEX($E$4:$E$102,P679+1)-INDEX($E$4:$E$102,P679))))</f>
        <v/>
      </c>
      <c r="R679" s="12">
        <f>IFERROR(MATCH(Data!Y679,$F$4:$F$102,1),0)</f>
        <v/>
      </c>
      <c r="S679" s="9">
        <f>IF(R679=0,Data!Y679+$I$13,IF(R679&gt;=99,Data!Y679+$I$14,INDEX($E$4:$E$102,R679)+(Data!Y679-INDEX($F$4:$F$102,R679))/(INDEX($F$4:$F$102,R679+1)-INDEX($F$4:$F$102,R679))*(INDEX($E$4:$E$102,R679+1)-INDEX($E$4:$E$102,R679))))</f>
        <v/>
      </c>
    </row>
    <row r="680">
      <c r="K680" s="14">
        <f>Data!A680</f>
        <v/>
      </c>
      <c r="L680" s="12">
        <f>IF(Occurrence!J680&lt;=0,-1,IFERROR(MATCH(Occurrence!J680,$D$4:$D$102,1),0))</f>
        <v/>
      </c>
      <c r="M680" s="9">
        <f>IF(L680&lt;0,0,IF(L680=0,Occurrence!J680*$I$11,IF(L680&gt;=99,Occurrence!J680*$I$12,INDEX($C$4:$C$102,L680)+(Occurrence!J680-INDEX($D$4:$D$102,L680))/(INDEX($D$4:$D$102,L680+1)-INDEX($D$4:$D$102,L680))*(INDEX($C$4:$C$102,L680+1)-INDEX($C$4:$C$102,L680)))))</f>
        <v/>
      </c>
      <c r="N680" s="12">
        <f>IF(Occurrence!K680&lt;=0,-1,IFERROR(MATCH(Occurrence!K680,$D$4:$D$102,1),0))</f>
        <v/>
      </c>
      <c r="O680" s="9">
        <f>IF(N680&lt;0,0,IF(N680=0,Occurrence!K680*$I$11,IF(N680&gt;=99,Occurrence!K680*$I$12,INDEX($C$4:$C$102,N680)+(Occurrence!K680-INDEX($D$4:$D$102,N680))/(INDEX($D$4:$D$102,N680+1)-INDEX($D$4:$D$102,N680))*(INDEX($C$4:$C$102,N680+1)-INDEX($C$4:$C$102,N680)))))</f>
        <v/>
      </c>
      <c r="P680" s="12">
        <f>IFERROR(MATCH(Data!X680,$F$4:$F$102,1),0)</f>
        <v/>
      </c>
      <c r="Q680" s="9">
        <f>IF(P680=0,Data!X680+$I$13,IF(P680&gt;=99,Data!X680+$I$14,INDEX($E$4:$E$102,P680)+(Data!X680-INDEX($F$4:$F$102,P680))/(INDEX($F$4:$F$102,P680+1)-INDEX($F$4:$F$102,P680))*(INDEX($E$4:$E$102,P680+1)-INDEX($E$4:$E$102,P680))))</f>
        <v/>
      </c>
      <c r="R680" s="12">
        <f>IFERROR(MATCH(Data!Y680,$F$4:$F$102,1),0)</f>
        <v/>
      </c>
      <c r="S680" s="9">
        <f>IF(R680=0,Data!Y680+$I$13,IF(R680&gt;=99,Data!Y680+$I$14,INDEX($E$4:$E$102,R680)+(Data!Y680-INDEX($F$4:$F$102,R680))/(INDEX($F$4:$F$102,R680+1)-INDEX($F$4:$F$102,R680))*(INDEX($E$4:$E$102,R680+1)-INDEX($E$4:$E$102,R680))))</f>
        <v/>
      </c>
    </row>
    <row r="681">
      <c r="K681" s="14">
        <f>Data!A681</f>
        <v/>
      </c>
      <c r="L681" s="12">
        <f>IF(Occurrence!J681&lt;=0,-1,IFERROR(MATCH(Occurrence!J681,$D$4:$D$102,1),0))</f>
        <v/>
      </c>
      <c r="M681" s="9">
        <f>IF(L681&lt;0,0,IF(L681=0,Occurrence!J681*$I$11,IF(L681&gt;=99,Occurrence!J681*$I$12,INDEX($C$4:$C$102,L681)+(Occurrence!J681-INDEX($D$4:$D$102,L681))/(INDEX($D$4:$D$102,L681+1)-INDEX($D$4:$D$102,L681))*(INDEX($C$4:$C$102,L681+1)-INDEX($C$4:$C$102,L681)))))</f>
        <v/>
      </c>
      <c r="N681" s="12">
        <f>IF(Occurrence!K681&lt;=0,-1,IFERROR(MATCH(Occurrence!K681,$D$4:$D$102,1),0))</f>
        <v/>
      </c>
      <c r="O681" s="9">
        <f>IF(N681&lt;0,0,IF(N681=0,Occurrence!K681*$I$11,IF(N681&gt;=99,Occurrence!K681*$I$12,INDEX($C$4:$C$102,N681)+(Occurrence!K681-INDEX($D$4:$D$102,N681))/(INDEX($D$4:$D$102,N681+1)-INDEX($D$4:$D$102,N681))*(INDEX($C$4:$C$102,N681+1)-INDEX($C$4:$C$102,N681)))))</f>
        <v/>
      </c>
      <c r="P681" s="12">
        <f>IFERROR(MATCH(Data!X681,$F$4:$F$102,1),0)</f>
        <v/>
      </c>
      <c r="Q681" s="9">
        <f>IF(P681=0,Data!X681+$I$13,IF(P681&gt;=99,Data!X681+$I$14,INDEX($E$4:$E$102,P681)+(Data!X681-INDEX($F$4:$F$102,P681))/(INDEX($F$4:$F$102,P681+1)-INDEX($F$4:$F$102,P681))*(INDEX($E$4:$E$102,P681+1)-INDEX($E$4:$E$102,P681))))</f>
        <v/>
      </c>
      <c r="R681" s="12">
        <f>IFERROR(MATCH(Data!Y681,$F$4:$F$102,1),0)</f>
        <v/>
      </c>
      <c r="S681" s="9">
        <f>IF(R681=0,Data!Y681+$I$13,IF(R681&gt;=99,Data!Y681+$I$14,INDEX($E$4:$E$102,R681)+(Data!Y681-INDEX($F$4:$F$102,R681))/(INDEX($F$4:$F$102,R681+1)-INDEX($F$4:$F$102,R681))*(INDEX($E$4:$E$102,R681+1)-INDEX($E$4:$E$102,R681))))</f>
        <v/>
      </c>
    </row>
    <row r="682">
      <c r="K682" s="14">
        <f>Data!A682</f>
        <v/>
      </c>
      <c r="L682" s="12">
        <f>IF(Occurrence!J682&lt;=0,-1,IFERROR(MATCH(Occurrence!J682,$D$4:$D$102,1),0))</f>
        <v/>
      </c>
      <c r="M682" s="9">
        <f>IF(L682&lt;0,0,IF(L682=0,Occurrence!J682*$I$11,IF(L682&gt;=99,Occurrence!J682*$I$12,INDEX($C$4:$C$102,L682)+(Occurrence!J682-INDEX($D$4:$D$102,L682))/(INDEX($D$4:$D$102,L682+1)-INDEX($D$4:$D$102,L682))*(INDEX($C$4:$C$102,L682+1)-INDEX($C$4:$C$102,L682)))))</f>
        <v/>
      </c>
      <c r="N682" s="12">
        <f>IF(Occurrence!K682&lt;=0,-1,IFERROR(MATCH(Occurrence!K682,$D$4:$D$102,1),0))</f>
        <v/>
      </c>
      <c r="O682" s="9">
        <f>IF(N682&lt;0,0,IF(N682=0,Occurrence!K682*$I$11,IF(N682&gt;=99,Occurrence!K682*$I$12,INDEX($C$4:$C$102,N682)+(Occurrence!K682-INDEX($D$4:$D$102,N682))/(INDEX($D$4:$D$102,N682+1)-INDEX($D$4:$D$102,N682))*(INDEX($C$4:$C$102,N682+1)-INDEX($C$4:$C$102,N682)))))</f>
        <v/>
      </c>
      <c r="P682" s="12">
        <f>IFERROR(MATCH(Data!X682,$F$4:$F$102,1),0)</f>
        <v/>
      </c>
      <c r="Q682" s="9">
        <f>IF(P682=0,Data!X682+$I$13,IF(P682&gt;=99,Data!X682+$I$14,INDEX($E$4:$E$102,P682)+(Data!X682-INDEX($F$4:$F$102,P682))/(INDEX($F$4:$F$102,P682+1)-INDEX($F$4:$F$102,P682))*(INDEX($E$4:$E$102,P682+1)-INDEX($E$4:$E$102,P682))))</f>
        <v/>
      </c>
      <c r="R682" s="12">
        <f>IFERROR(MATCH(Data!Y682,$F$4:$F$102,1),0)</f>
        <v/>
      </c>
      <c r="S682" s="9">
        <f>IF(R682=0,Data!Y682+$I$13,IF(R682&gt;=99,Data!Y682+$I$14,INDEX($E$4:$E$102,R682)+(Data!Y682-INDEX($F$4:$F$102,R682))/(INDEX($F$4:$F$102,R682+1)-INDEX($F$4:$F$102,R682))*(INDEX($E$4:$E$102,R682+1)-INDEX($E$4:$E$102,R682))))</f>
        <v/>
      </c>
    </row>
    <row r="683">
      <c r="K683" s="14">
        <f>Data!A683</f>
        <v/>
      </c>
      <c r="L683" s="12">
        <f>IF(Occurrence!J683&lt;=0,-1,IFERROR(MATCH(Occurrence!J683,$D$4:$D$102,1),0))</f>
        <v/>
      </c>
      <c r="M683" s="9">
        <f>IF(L683&lt;0,0,IF(L683=0,Occurrence!J683*$I$11,IF(L683&gt;=99,Occurrence!J683*$I$12,INDEX($C$4:$C$102,L683)+(Occurrence!J683-INDEX($D$4:$D$102,L683))/(INDEX($D$4:$D$102,L683+1)-INDEX($D$4:$D$102,L683))*(INDEX($C$4:$C$102,L683+1)-INDEX($C$4:$C$102,L683)))))</f>
        <v/>
      </c>
      <c r="N683" s="12">
        <f>IF(Occurrence!K683&lt;=0,-1,IFERROR(MATCH(Occurrence!K683,$D$4:$D$102,1),0))</f>
        <v/>
      </c>
      <c r="O683" s="9">
        <f>IF(N683&lt;0,0,IF(N683=0,Occurrence!K683*$I$11,IF(N683&gt;=99,Occurrence!K683*$I$12,INDEX($C$4:$C$102,N683)+(Occurrence!K683-INDEX($D$4:$D$102,N683))/(INDEX($D$4:$D$102,N683+1)-INDEX($D$4:$D$102,N683))*(INDEX($C$4:$C$102,N683+1)-INDEX($C$4:$C$102,N683)))))</f>
        <v/>
      </c>
      <c r="P683" s="12">
        <f>IFERROR(MATCH(Data!X683,$F$4:$F$102,1),0)</f>
        <v/>
      </c>
      <c r="Q683" s="9">
        <f>IF(P683=0,Data!X683+$I$13,IF(P683&gt;=99,Data!X683+$I$14,INDEX($E$4:$E$102,P683)+(Data!X683-INDEX($F$4:$F$102,P683))/(INDEX($F$4:$F$102,P683+1)-INDEX($F$4:$F$102,P683))*(INDEX($E$4:$E$102,P683+1)-INDEX($E$4:$E$102,P683))))</f>
        <v/>
      </c>
      <c r="R683" s="12">
        <f>IFERROR(MATCH(Data!Y683,$F$4:$F$102,1),0)</f>
        <v/>
      </c>
      <c r="S683" s="9">
        <f>IF(R683=0,Data!Y683+$I$13,IF(R683&gt;=99,Data!Y683+$I$14,INDEX($E$4:$E$102,R683)+(Data!Y683-INDEX($F$4:$F$102,R683))/(INDEX($F$4:$F$102,R683+1)-INDEX($F$4:$F$102,R683))*(INDEX($E$4:$E$102,R683+1)-INDEX($E$4:$E$102,R683))))</f>
        <v/>
      </c>
    </row>
    <row r="684">
      <c r="K684" s="14">
        <f>Data!A684</f>
        <v/>
      </c>
      <c r="L684" s="12">
        <f>IF(Occurrence!J684&lt;=0,-1,IFERROR(MATCH(Occurrence!J684,$D$4:$D$102,1),0))</f>
        <v/>
      </c>
      <c r="M684" s="9">
        <f>IF(L684&lt;0,0,IF(L684=0,Occurrence!J684*$I$11,IF(L684&gt;=99,Occurrence!J684*$I$12,INDEX($C$4:$C$102,L684)+(Occurrence!J684-INDEX($D$4:$D$102,L684))/(INDEX($D$4:$D$102,L684+1)-INDEX($D$4:$D$102,L684))*(INDEX($C$4:$C$102,L684+1)-INDEX($C$4:$C$102,L684)))))</f>
        <v/>
      </c>
      <c r="N684" s="12">
        <f>IF(Occurrence!K684&lt;=0,-1,IFERROR(MATCH(Occurrence!K684,$D$4:$D$102,1),0))</f>
        <v/>
      </c>
      <c r="O684" s="9">
        <f>IF(N684&lt;0,0,IF(N684=0,Occurrence!K684*$I$11,IF(N684&gt;=99,Occurrence!K684*$I$12,INDEX($C$4:$C$102,N684)+(Occurrence!K684-INDEX($D$4:$D$102,N684))/(INDEX($D$4:$D$102,N684+1)-INDEX($D$4:$D$102,N684))*(INDEX($C$4:$C$102,N684+1)-INDEX($C$4:$C$102,N684)))))</f>
        <v/>
      </c>
      <c r="P684" s="12">
        <f>IFERROR(MATCH(Data!X684,$F$4:$F$102,1),0)</f>
        <v/>
      </c>
      <c r="Q684" s="9">
        <f>IF(P684=0,Data!X684+$I$13,IF(P684&gt;=99,Data!X684+$I$14,INDEX($E$4:$E$102,P684)+(Data!X684-INDEX($F$4:$F$102,P684))/(INDEX($F$4:$F$102,P684+1)-INDEX($F$4:$F$102,P684))*(INDEX($E$4:$E$102,P684+1)-INDEX($E$4:$E$102,P684))))</f>
        <v/>
      </c>
      <c r="R684" s="12">
        <f>IFERROR(MATCH(Data!Y684,$F$4:$F$102,1),0)</f>
        <v/>
      </c>
      <c r="S684" s="9">
        <f>IF(R684=0,Data!Y684+$I$13,IF(R684&gt;=99,Data!Y684+$I$14,INDEX($E$4:$E$102,R684)+(Data!Y684-INDEX($F$4:$F$102,R684))/(INDEX($F$4:$F$102,R684+1)-INDEX($F$4:$F$102,R684))*(INDEX($E$4:$E$102,R684+1)-INDEX($E$4:$E$102,R684))))</f>
        <v/>
      </c>
    </row>
    <row r="685">
      <c r="K685" s="14">
        <f>Data!A685</f>
        <v/>
      </c>
      <c r="L685" s="12">
        <f>IF(Occurrence!J685&lt;=0,-1,IFERROR(MATCH(Occurrence!J685,$D$4:$D$102,1),0))</f>
        <v/>
      </c>
      <c r="M685" s="9">
        <f>IF(L685&lt;0,0,IF(L685=0,Occurrence!J685*$I$11,IF(L685&gt;=99,Occurrence!J685*$I$12,INDEX($C$4:$C$102,L685)+(Occurrence!J685-INDEX($D$4:$D$102,L685))/(INDEX($D$4:$D$102,L685+1)-INDEX($D$4:$D$102,L685))*(INDEX($C$4:$C$102,L685+1)-INDEX($C$4:$C$102,L685)))))</f>
        <v/>
      </c>
      <c r="N685" s="12">
        <f>IF(Occurrence!K685&lt;=0,-1,IFERROR(MATCH(Occurrence!K685,$D$4:$D$102,1),0))</f>
        <v/>
      </c>
      <c r="O685" s="9">
        <f>IF(N685&lt;0,0,IF(N685=0,Occurrence!K685*$I$11,IF(N685&gt;=99,Occurrence!K685*$I$12,INDEX($C$4:$C$102,N685)+(Occurrence!K685-INDEX($D$4:$D$102,N685))/(INDEX($D$4:$D$102,N685+1)-INDEX($D$4:$D$102,N685))*(INDEX($C$4:$C$102,N685+1)-INDEX($C$4:$C$102,N685)))))</f>
        <v/>
      </c>
      <c r="P685" s="12">
        <f>IFERROR(MATCH(Data!X685,$F$4:$F$102,1),0)</f>
        <v/>
      </c>
      <c r="Q685" s="9">
        <f>IF(P685=0,Data!X685+$I$13,IF(P685&gt;=99,Data!X685+$I$14,INDEX($E$4:$E$102,P685)+(Data!X685-INDEX($F$4:$F$102,P685))/(INDEX($F$4:$F$102,P685+1)-INDEX($F$4:$F$102,P685))*(INDEX($E$4:$E$102,P685+1)-INDEX($E$4:$E$102,P685))))</f>
        <v/>
      </c>
      <c r="R685" s="12">
        <f>IFERROR(MATCH(Data!Y685,$F$4:$F$102,1),0)</f>
        <v/>
      </c>
      <c r="S685" s="9">
        <f>IF(R685=0,Data!Y685+$I$13,IF(R685&gt;=99,Data!Y685+$I$14,INDEX($E$4:$E$102,R685)+(Data!Y685-INDEX($F$4:$F$102,R685))/(INDEX($F$4:$F$102,R685+1)-INDEX($F$4:$F$102,R685))*(INDEX($E$4:$E$102,R685+1)-INDEX($E$4:$E$102,R685))))</f>
        <v/>
      </c>
    </row>
    <row r="686">
      <c r="K686" s="14">
        <f>Data!A686</f>
        <v/>
      </c>
      <c r="L686" s="12">
        <f>IF(Occurrence!J686&lt;=0,-1,IFERROR(MATCH(Occurrence!J686,$D$4:$D$102,1),0))</f>
        <v/>
      </c>
      <c r="M686" s="9">
        <f>IF(L686&lt;0,0,IF(L686=0,Occurrence!J686*$I$11,IF(L686&gt;=99,Occurrence!J686*$I$12,INDEX($C$4:$C$102,L686)+(Occurrence!J686-INDEX($D$4:$D$102,L686))/(INDEX($D$4:$D$102,L686+1)-INDEX($D$4:$D$102,L686))*(INDEX($C$4:$C$102,L686+1)-INDEX($C$4:$C$102,L686)))))</f>
        <v/>
      </c>
      <c r="N686" s="12">
        <f>IF(Occurrence!K686&lt;=0,-1,IFERROR(MATCH(Occurrence!K686,$D$4:$D$102,1),0))</f>
        <v/>
      </c>
      <c r="O686" s="9">
        <f>IF(N686&lt;0,0,IF(N686=0,Occurrence!K686*$I$11,IF(N686&gt;=99,Occurrence!K686*$I$12,INDEX($C$4:$C$102,N686)+(Occurrence!K686-INDEX($D$4:$D$102,N686))/(INDEX($D$4:$D$102,N686+1)-INDEX($D$4:$D$102,N686))*(INDEX($C$4:$C$102,N686+1)-INDEX($C$4:$C$102,N686)))))</f>
        <v/>
      </c>
      <c r="P686" s="12">
        <f>IFERROR(MATCH(Data!X686,$F$4:$F$102,1),0)</f>
        <v/>
      </c>
      <c r="Q686" s="9">
        <f>IF(P686=0,Data!X686+$I$13,IF(P686&gt;=99,Data!X686+$I$14,INDEX($E$4:$E$102,P686)+(Data!X686-INDEX($F$4:$F$102,P686))/(INDEX($F$4:$F$102,P686+1)-INDEX($F$4:$F$102,P686))*(INDEX($E$4:$E$102,P686+1)-INDEX($E$4:$E$102,P686))))</f>
        <v/>
      </c>
      <c r="R686" s="12">
        <f>IFERROR(MATCH(Data!Y686,$F$4:$F$102,1),0)</f>
        <v/>
      </c>
      <c r="S686" s="9">
        <f>IF(R686=0,Data!Y686+$I$13,IF(R686&gt;=99,Data!Y686+$I$14,INDEX($E$4:$E$102,R686)+(Data!Y686-INDEX($F$4:$F$102,R686))/(INDEX($F$4:$F$102,R686+1)-INDEX($F$4:$F$102,R686))*(INDEX($E$4:$E$102,R686+1)-INDEX($E$4:$E$102,R686))))</f>
        <v/>
      </c>
    </row>
    <row r="687">
      <c r="K687" s="14">
        <f>Data!A687</f>
        <v/>
      </c>
      <c r="L687" s="12">
        <f>IF(Occurrence!J687&lt;=0,-1,IFERROR(MATCH(Occurrence!J687,$D$4:$D$102,1),0))</f>
        <v/>
      </c>
      <c r="M687" s="9">
        <f>IF(L687&lt;0,0,IF(L687=0,Occurrence!J687*$I$11,IF(L687&gt;=99,Occurrence!J687*$I$12,INDEX($C$4:$C$102,L687)+(Occurrence!J687-INDEX($D$4:$D$102,L687))/(INDEX($D$4:$D$102,L687+1)-INDEX($D$4:$D$102,L687))*(INDEX($C$4:$C$102,L687+1)-INDEX($C$4:$C$102,L687)))))</f>
        <v/>
      </c>
      <c r="N687" s="12">
        <f>IF(Occurrence!K687&lt;=0,-1,IFERROR(MATCH(Occurrence!K687,$D$4:$D$102,1),0))</f>
        <v/>
      </c>
      <c r="O687" s="9">
        <f>IF(N687&lt;0,0,IF(N687=0,Occurrence!K687*$I$11,IF(N687&gt;=99,Occurrence!K687*$I$12,INDEX($C$4:$C$102,N687)+(Occurrence!K687-INDEX($D$4:$D$102,N687))/(INDEX($D$4:$D$102,N687+1)-INDEX($D$4:$D$102,N687))*(INDEX($C$4:$C$102,N687+1)-INDEX($C$4:$C$102,N687)))))</f>
        <v/>
      </c>
      <c r="P687" s="12">
        <f>IFERROR(MATCH(Data!X687,$F$4:$F$102,1),0)</f>
        <v/>
      </c>
      <c r="Q687" s="9">
        <f>IF(P687=0,Data!X687+$I$13,IF(P687&gt;=99,Data!X687+$I$14,INDEX($E$4:$E$102,P687)+(Data!X687-INDEX($F$4:$F$102,P687))/(INDEX($F$4:$F$102,P687+1)-INDEX($F$4:$F$102,P687))*(INDEX($E$4:$E$102,P687+1)-INDEX($E$4:$E$102,P687))))</f>
        <v/>
      </c>
      <c r="R687" s="12">
        <f>IFERROR(MATCH(Data!Y687,$F$4:$F$102,1),0)</f>
        <v/>
      </c>
      <c r="S687" s="9">
        <f>IF(R687=0,Data!Y687+$I$13,IF(R687&gt;=99,Data!Y687+$I$14,INDEX($E$4:$E$102,R687)+(Data!Y687-INDEX($F$4:$F$102,R687))/(INDEX($F$4:$F$102,R687+1)-INDEX($F$4:$F$102,R687))*(INDEX($E$4:$E$102,R687+1)-INDEX($E$4:$E$102,R687))))</f>
        <v/>
      </c>
    </row>
    <row r="688">
      <c r="K688" s="14">
        <f>Data!A688</f>
        <v/>
      </c>
      <c r="L688" s="12">
        <f>IF(Occurrence!J688&lt;=0,-1,IFERROR(MATCH(Occurrence!J688,$D$4:$D$102,1),0))</f>
        <v/>
      </c>
      <c r="M688" s="9">
        <f>IF(L688&lt;0,0,IF(L688=0,Occurrence!J688*$I$11,IF(L688&gt;=99,Occurrence!J688*$I$12,INDEX($C$4:$C$102,L688)+(Occurrence!J688-INDEX($D$4:$D$102,L688))/(INDEX($D$4:$D$102,L688+1)-INDEX($D$4:$D$102,L688))*(INDEX($C$4:$C$102,L688+1)-INDEX($C$4:$C$102,L688)))))</f>
        <v/>
      </c>
      <c r="N688" s="12">
        <f>IF(Occurrence!K688&lt;=0,-1,IFERROR(MATCH(Occurrence!K688,$D$4:$D$102,1),0))</f>
        <v/>
      </c>
      <c r="O688" s="9">
        <f>IF(N688&lt;0,0,IF(N688=0,Occurrence!K688*$I$11,IF(N688&gt;=99,Occurrence!K688*$I$12,INDEX($C$4:$C$102,N688)+(Occurrence!K688-INDEX($D$4:$D$102,N688))/(INDEX($D$4:$D$102,N688+1)-INDEX($D$4:$D$102,N688))*(INDEX($C$4:$C$102,N688+1)-INDEX($C$4:$C$102,N688)))))</f>
        <v/>
      </c>
      <c r="P688" s="12">
        <f>IFERROR(MATCH(Data!X688,$F$4:$F$102,1),0)</f>
        <v/>
      </c>
      <c r="Q688" s="9">
        <f>IF(P688=0,Data!X688+$I$13,IF(P688&gt;=99,Data!X688+$I$14,INDEX($E$4:$E$102,P688)+(Data!X688-INDEX($F$4:$F$102,P688))/(INDEX($F$4:$F$102,P688+1)-INDEX($F$4:$F$102,P688))*(INDEX($E$4:$E$102,P688+1)-INDEX($E$4:$E$102,P688))))</f>
        <v/>
      </c>
      <c r="R688" s="12">
        <f>IFERROR(MATCH(Data!Y688,$F$4:$F$102,1),0)</f>
        <v/>
      </c>
      <c r="S688" s="9">
        <f>IF(R688=0,Data!Y688+$I$13,IF(R688&gt;=99,Data!Y688+$I$14,INDEX($E$4:$E$102,R688)+(Data!Y688-INDEX($F$4:$F$102,R688))/(INDEX($F$4:$F$102,R688+1)-INDEX($F$4:$F$102,R688))*(INDEX($E$4:$E$102,R688+1)-INDEX($E$4:$E$102,R688))))</f>
        <v/>
      </c>
    </row>
    <row r="689">
      <c r="K689" s="14">
        <f>Data!A689</f>
        <v/>
      </c>
      <c r="L689" s="12">
        <f>IF(Occurrence!J689&lt;=0,-1,IFERROR(MATCH(Occurrence!J689,$D$4:$D$102,1),0))</f>
        <v/>
      </c>
      <c r="M689" s="9">
        <f>IF(L689&lt;0,0,IF(L689=0,Occurrence!J689*$I$11,IF(L689&gt;=99,Occurrence!J689*$I$12,INDEX($C$4:$C$102,L689)+(Occurrence!J689-INDEX($D$4:$D$102,L689))/(INDEX($D$4:$D$102,L689+1)-INDEX($D$4:$D$102,L689))*(INDEX($C$4:$C$102,L689+1)-INDEX($C$4:$C$102,L689)))))</f>
        <v/>
      </c>
      <c r="N689" s="12">
        <f>IF(Occurrence!K689&lt;=0,-1,IFERROR(MATCH(Occurrence!K689,$D$4:$D$102,1),0))</f>
        <v/>
      </c>
      <c r="O689" s="9">
        <f>IF(N689&lt;0,0,IF(N689=0,Occurrence!K689*$I$11,IF(N689&gt;=99,Occurrence!K689*$I$12,INDEX($C$4:$C$102,N689)+(Occurrence!K689-INDEX($D$4:$D$102,N689))/(INDEX($D$4:$D$102,N689+1)-INDEX($D$4:$D$102,N689))*(INDEX($C$4:$C$102,N689+1)-INDEX($C$4:$C$102,N689)))))</f>
        <v/>
      </c>
      <c r="P689" s="12">
        <f>IFERROR(MATCH(Data!X689,$F$4:$F$102,1),0)</f>
        <v/>
      </c>
      <c r="Q689" s="9">
        <f>IF(P689=0,Data!X689+$I$13,IF(P689&gt;=99,Data!X689+$I$14,INDEX($E$4:$E$102,P689)+(Data!X689-INDEX($F$4:$F$102,P689))/(INDEX($F$4:$F$102,P689+1)-INDEX($F$4:$F$102,P689))*(INDEX($E$4:$E$102,P689+1)-INDEX($E$4:$E$102,P689))))</f>
        <v/>
      </c>
      <c r="R689" s="12">
        <f>IFERROR(MATCH(Data!Y689,$F$4:$F$102,1),0)</f>
        <v/>
      </c>
      <c r="S689" s="9">
        <f>IF(R689=0,Data!Y689+$I$13,IF(R689&gt;=99,Data!Y689+$I$14,INDEX($E$4:$E$102,R689)+(Data!Y689-INDEX($F$4:$F$102,R689))/(INDEX($F$4:$F$102,R689+1)-INDEX($F$4:$F$102,R689))*(INDEX($E$4:$E$102,R689+1)-INDEX($E$4:$E$102,R689))))</f>
        <v/>
      </c>
    </row>
    <row r="690">
      <c r="K690" s="14">
        <f>Data!A690</f>
        <v/>
      </c>
      <c r="L690" s="12">
        <f>IF(Occurrence!J690&lt;=0,-1,IFERROR(MATCH(Occurrence!J690,$D$4:$D$102,1),0))</f>
        <v/>
      </c>
      <c r="M690" s="9">
        <f>IF(L690&lt;0,0,IF(L690=0,Occurrence!J690*$I$11,IF(L690&gt;=99,Occurrence!J690*$I$12,INDEX($C$4:$C$102,L690)+(Occurrence!J690-INDEX($D$4:$D$102,L690))/(INDEX($D$4:$D$102,L690+1)-INDEX($D$4:$D$102,L690))*(INDEX($C$4:$C$102,L690+1)-INDEX($C$4:$C$102,L690)))))</f>
        <v/>
      </c>
      <c r="N690" s="12">
        <f>IF(Occurrence!K690&lt;=0,-1,IFERROR(MATCH(Occurrence!K690,$D$4:$D$102,1),0))</f>
        <v/>
      </c>
      <c r="O690" s="9">
        <f>IF(N690&lt;0,0,IF(N690=0,Occurrence!K690*$I$11,IF(N690&gt;=99,Occurrence!K690*$I$12,INDEX($C$4:$C$102,N690)+(Occurrence!K690-INDEX($D$4:$D$102,N690))/(INDEX($D$4:$D$102,N690+1)-INDEX($D$4:$D$102,N690))*(INDEX($C$4:$C$102,N690+1)-INDEX($C$4:$C$102,N690)))))</f>
        <v/>
      </c>
      <c r="P690" s="12">
        <f>IFERROR(MATCH(Data!X690,$F$4:$F$102,1),0)</f>
        <v/>
      </c>
      <c r="Q690" s="9">
        <f>IF(P690=0,Data!X690+$I$13,IF(P690&gt;=99,Data!X690+$I$14,INDEX($E$4:$E$102,P690)+(Data!X690-INDEX($F$4:$F$102,P690))/(INDEX($F$4:$F$102,P690+1)-INDEX($F$4:$F$102,P690))*(INDEX($E$4:$E$102,P690+1)-INDEX($E$4:$E$102,P690))))</f>
        <v/>
      </c>
      <c r="R690" s="12">
        <f>IFERROR(MATCH(Data!Y690,$F$4:$F$102,1),0)</f>
        <v/>
      </c>
      <c r="S690" s="9">
        <f>IF(R690=0,Data!Y690+$I$13,IF(R690&gt;=99,Data!Y690+$I$14,INDEX($E$4:$E$102,R690)+(Data!Y690-INDEX($F$4:$F$102,R690))/(INDEX($F$4:$F$102,R690+1)-INDEX($F$4:$F$102,R690))*(INDEX($E$4:$E$102,R690+1)-INDEX($E$4:$E$102,R690))))</f>
        <v/>
      </c>
    </row>
    <row r="691">
      <c r="K691" s="14">
        <f>Data!A691</f>
        <v/>
      </c>
      <c r="L691" s="12">
        <f>IF(Occurrence!J691&lt;=0,-1,IFERROR(MATCH(Occurrence!J691,$D$4:$D$102,1),0))</f>
        <v/>
      </c>
      <c r="M691" s="9">
        <f>IF(L691&lt;0,0,IF(L691=0,Occurrence!J691*$I$11,IF(L691&gt;=99,Occurrence!J691*$I$12,INDEX($C$4:$C$102,L691)+(Occurrence!J691-INDEX($D$4:$D$102,L691))/(INDEX($D$4:$D$102,L691+1)-INDEX($D$4:$D$102,L691))*(INDEX($C$4:$C$102,L691+1)-INDEX($C$4:$C$102,L691)))))</f>
        <v/>
      </c>
      <c r="N691" s="12">
        <f>IF(Occurrence!K691&lt;=0,-1,IFERROR(MATCH(Occurrence!K691,$D$4:$D$102,1),0))</f>
        <v/>
      </c>
      <c r="O691" s="9">
        <f>IF(N691&lt;0,0,IF(N691=0,Occurrence!K691*$I$11,IF(N691&gt;=99,Occurrence!K691*$I$12,INDEX($C$4:$C$102,N691)+(Occurrence!K691-INDEX($D$4:$D$102,N691))/(INDEX($D$4:$D$102,N691+1)-INDEX($D$4:$D$102,N691))*(INDEX($C$4:$C$102,N691+1)-INDEX($C$4:$C$102,N691)))))</f>
        <v/>
      </c>
      <c r="P691" s="12">
        <f>IFERROR(MATCH(Data!X691,$F$4:$F$102,1),0)</f>
        <v/>
      </c>
      <c r="Q691" s="9">
        <f>IF(P691=0,Data!X691+$I$13,IF(P691&gt;=99,Data!X691+$I$14,INDEX($E$4:$E$102,P691)+(Data!X691-INDEX($F$4:$F$102,P691))/(INDEX($F$4:$F$102,P691+1)-INDEX($F$4:$F$102,P691))*(INDEX($E$4:$E$102,P691+1)-INDEX($E$4:$E$102,P691))))</f>
        <v/>
      </c>
      <c r="R691" s="12">
        <f>IFERROR(MATCH(Data!Y691,$F$4:$F$102,1),0)</f>
        <v/>
      </c>
      <c r="S691" s="9">
        <f>IF(R691=0,Data!Y691+$I$13,IF(R691&gt;=99,Data!Y691+$I$14,INDEX($E$4:$E$102,R691)+(Data!Y691-INDEX($F$4:$F$102,R691))/(INDEX($F$4:$F$102,R691+1)-INDEX($F$4:$F$102,R691))*(INDEX($E$4:$E$102,R691+1)-INDEX($E$4:$E$102,R691))))</f>
        <v/>
      </c>
    </row>
    <row r="692">
      <c r="K692" s="14">
        <f>Data!A692</f>
        <v/>
      </c>
      <c r="L692" s="12">
        <f>IF(Occurrence!J692&lt;=0,-1,IFERROR(MATCH(Occurrence!J692,$D$4:$D$102,1),0))</f>
        <v/>
      </c>
      <c r="M692" s="9">
        <f>IF(L692&lt;0,0,IF(L692=0,Occurrence!J692*$I$11,IF(L692&gt;=99,Occurrence!J692*$I$12,INDEX($C$4:$C$102,L692)+(Occurrence!J692-INDEX($D$4:$D$102,L692))/(INDEX($D$4:$D$102,L692+1)-INDEX($D$4:$D$102,L692))*(INDEX($C$4:$C$102,L692+1)-INDEX($C$4:$C$102,L692)))))</f>
        <v/>
      </c>
      <c r="N692" s="12">
        <f>IF(Occurrence!K692&lt;=0,-1,IFERROR(MATCH(Occurrence!K692,$D$4:$D$102,1),0))</f>
        <v/>
      </c>
      <c r="O692" s="9">
        <f>IF(N692&lt;0,0,IF(N692=0,Occurrence!K692*$I$11,IF(N692&gt;=99,Occurrence!K692*$I$12,INDEX($C$4:$C$102,N692)+(Occurrence!K692-INDEX($D$4:$D$102,N692))/(INDEX($D$4:$D$102,N692+1)-INDEX($D$4:$D$102,N692))*(INDEX($C$4:$C$102,N692+1)-INDEX($C$4:$C$102,N692)))))</f>
        <v/>
      </c>
      <c r="P692" s="12">
        <f>IFERROR(MATCH(Data!X692,$F$4:$F$102,1),0)</f>
        <v/>
      </c>
      <c r="Q692" s="9">
        <f>IF(P692=0,Data!X692+$I$13,IF(P692&gt;=99,Data!X692+$I$14,INDEX($E$4:$E$102,P692)+(Data!X692-INDEX($F$4:$F$102,P692))/(INDEX($F$4:$F$102,P692+1)-INDEX($F$4:$F$102,P692))*(INDEX($E$4:$E$102,P692+1)-INDEX($E$4:$E$102,P692))))</f>
        <v/>
      </c>
      <c r="R692" s="12">
        <f>IFERROR(MATCH(Data!Y692,$F$4:$F$102,1),0)</f>
        <v/>
      </c>
      <c r="S692" s="9">
        <f>IF(R692=0,Data!Y692+$I$13,IF(R692&gt;=99,Data!Y692+$I$14,INDEX($E$4:$E$102,R692)+(Data!Y692-INDEX($F$4:$F$102,R692))/(INDEX($F$4:$F$102,R692+1)-INDEX($F$4:$F$102,R692))*(INDEX($E$4:$E$102,R692+1)-INDEX($E$4:$E$102,R692))))</f>
        <v/>
      </c>
    </row>
    <row r="693">
      <c r="K693" s="14">
        <f>Data!A693</f>
        <v/>
      </c>
      <c r="L693" s="12">
        <f>IF(Occurrence!J693&lt;=0,-1,IFERROR(MATCH(Occurrence!J693,$D$4:$D$102,1),0))</f>
        <v/>
      </c>
      <c r="M693" s="9">
        <f>IF(L693&lt;0,0,IF(L693=0,Occurrence!J693*$I$11,IF(L693&gt;=99,Occurrence!J693*$I$12,INDEX($C$4:$C$102,L693)+(Occurrence!J693-INDEX($D$4:$D$102,L693))/(INDEX($D$4:$D$102,L693+1)-INDEX($D$4:$D$102,L693))*(INDEX($C$4:$C$102,L693+1)-INDEX($C$4:$C$102,L693)))))</f>
        <v/>
      </c>
      <c r="N693" s="12">
        <f>IF(Occurrence!K693&lt;=0,-1,IFERROR(MATCH(Occurrence!K693,$D$4:$D$102,1),0))</f>
        <v/>
      </c>
      <c r="O693" s="9">
        <f>IF(N693&lt;0,0,IF(N693=0,Occurrence!K693*$I$11,IF(N693&gt;=99,Occurrence!K693*$I$12,INDEX($C$4:$C$102,N693)+(Occurrence!K693-INDEX($D$4:$D$102,N693))/(INDEX($D$4:$D$102,N693+1)-INDEX($D$4:$D$102,N693))*(INDEX($C$4:$C$102,N693+1)-INDEX($C$4:$C$102,N693)))))</f>
        <v/>
      </c>
      <c r="P693" s="12">
        <f>IFERROR(MATCH(Data!X693,$F$4:$F$102,1),0)</f>
        <v/>
      </c>
      <c r="Q693" s="9">
        <f>IF(P693=0,Data!X693+$I$13,IF(P693&gt;=99,Data!X693+$I$14,INDEX($E$4:$E$102,P693)+(Data!X693-INDEX($F$4:$F$102,P693))/(INDEX($F$4:$F$102,P693+1)-INDEX($F$4:$F$102,P693))*(INDEX($E$4:$E$102,P693+1)-INDEX($E$4:$E$102,P693))))</f>
        <v/>
      </c>
      <c r="R693" s="12">
        <f>IFERROR(MATCH(Data!Y693,$F$4:$F$102,1),0)</f>
        <v/>
      </c>
      <c r="S693" s="9">
        <f>IF(R693=0,Data!Y693+$I$13,IF(R693&gt;=99,Data!Y693+$I$14,INDEX($E$4:$E$102,R693)+(Data!Y693-INDEX($F$4:$F$102,R693))/(INDEX($F$4:$F$102,R693+1)-INDEX($F$4:$F$102,R693))*(INDEX($E$4:$E$102,R693+1)-INDEX($E$4:$E$102,R693))))</f>
        <v/>
      </c>
    </row>
    <row r="694">
      <c r="K694" s="14">
        <f>Data!A694</f>
        <v/>
      </c>
      <c r="L694" s="12">
        <f>IF(Occurrence!J694&lt;=0,-1,IFERROR(MATCH(Occurrence!J694,$D$4:$D$102,1),0))</f>
        <v/>
      </c>
      <c r="M694" s="9">
        <f>IF(L694&lt;0,0,IF(L694=0,Occurrence!J694*$I$11,IF(L694&gt;=99,Occurrence!J694*$I$12,INDEX($C$4:$C$102,L694)+(Occurrence!J694-INDEX($D$4:$D$102,L694))/(INDEX($D$4:$D$102,L694+1)-INDEX($D$4:$D$102,L694))*(INDEX($C$4:$C$102,L694+1)-INDEX($C$4:$C$102,L694)))))</f>
        <v/>
      </c>
      <c r="N694" s="12">
        <f>IF(Occurrence!K694&lt;=0,-1,IFERROR(MATCH(Occurrence!K694,$D$4:$D$102,1),0))</f>
        <v/>
      </c>
      <c r="O694" s="9">
        <f>IF(N694&lt;0,0,IF(N694=0,Occurrence!K694*$I$11,IF(N694&gt;=99,Occurrence!K694*$I$12,INDEX($C$4:$C$102,N694)+(Occurrence!K694-INDEX($D$4:$D$102,N694))/(INDEX($D$4:$D$102,N694+1)-INDEX($D$4:$D$102,N694))*(INDEX($C$4:$C$102,N694+1)-INDEX($C$4:$C$102,N694)))))</f>
        <v/>
      </c>
      <c r="P694" s="12">
        <f>IFERROR(MATCH(Data!X694,$F$4:$F$102,1),0)</f>
        <v/>
      </c>
      <c r="Q694" s="9">
        <f>IF(P694=0,Data!X694+$I$13,IF(P694&gt;=99,Data!X694+$I$14,INDEX($E$4:$E$102,P694)+(Data!X694-INDEX($F$4:$F$102,P694))/(INDEX($F$4:$F$102,P694+1)-INDEX($F$4:$F$102,P694))*(INDEX($E$4:$E$102,P694+1)-INDEX($E$4:$E$102,P694))))</f>
        <v/>
      </c>
      <c r="R694" s="12">
        <f>IFERROR(MATCH(Data!Y694,$F$4:$F$102,1),0)</f>
        <v/>
      </c>
      <c r="S694" s="9">
        <f>IF(R694=0,Data!Y694+$I$13,IF(R694&gt;=99,Data!Y694+$I$14,INDEX($E$4:$E$102,R694)+(Data!Y694-INDEX($F$4:$F$102,R694))/(INDEX($F$4:$F$102,R694+1)-INDEX($F$4:$F$102,R694))*(INDEX($E$4:$E$102,R694+1)-INDEX($E$4:$E$102,R694))))</f>
        <v/>
      </c>
    </row>
    <row r="695">
      <c r="K695" s="14">
        <f>Data!A695</f>
        <v/>
      </c>
      <c r="L695" s="12">
        <f>IF(Occurrence!J695&lt;=0,-1,IFERROR(MATCH(Occurrence!J695,$D$4:$D$102,1),0))</f>
        <v/>
      </c>
      <c r="M695" s="9">
        <f>IF(L695&lt;0,0,IF(L695=0,Occurrence!J695*$I$11,IF(L695&gt;=99,Occurrence!J695*$I$12,INDEX($C$4:$C$102,L695)+(Occurrence!J695-INDEX($D$4:$D$102,L695))/(INDEX($D$4:$D$102,L695+1)-INDEX($D$4:$D$102,L695))*(INDEX($C$4:$C$102,L695+1)-INDEX($C$4:$C$102,L695)))))</f>
        <v/>
      </c>
      <c r="N695" s="12">
        <f>IF(Occurrence!K695&lt;=0,-1,IFERROR(MATCH(Occurrence!K695,$D$4:$D$102,1),0))</f>
        <v/>
      </c>
      <c r="O695" s="9">
        <f>IF(N695&lt;0,0,IF(N695=0,Occurrence!K695*$I$11,IF(N695&gt;=99,Occurrence!K695*$I$12,INDEX($C$4:$C$102,N695)+(Occurrence!K695-INDEX($D$4:$D$102,N695))/(INDEX($D$4:$D$102,N695+1)-INDEX($D$4:$D$102,N695))*(INDEX($C$4:$C$102,N695+1)-INDEX($C$4:$C$102,N695)))))</f>
        <v/>
      </c>
      <c r="P695" s="12">
        <f>IFERROR(MATCH(Data!X695,$F$4:$F$102,1),0)</f>
        <v/>
      </c>
      <c r="Q695" s="9">
        <f>IF(P695=0,Data!X695+$I$13,IF(P695&gt;=99,Data!X695+$I$14,INDEX($E$4:$E$102,P695)+(Data!X695-INDEX($F$4:$F$102,P695))/(INDEX($F$4:$F$102,P695+1)-INDEX($F$4:$F$102,P695))*(INDEX($E$4:$E$102,P695+1)-INDEX($E$4:$E$102,P695))))</f>
        <v/>
      </c>
      <c r="R695" s="12">
        <f>IFERROR(MATCH(Data!Y695,$F$4:$F$102,1),0)</f>
        <v/>
      </c>
      <c r="S695" s="9">
        <f>IF(R695=0,Data!Y695+$I$13,IF(R695&gt;=99,Data!Y695+$I$14,INDEX($E$4:$E$102,R695)+(Data!Y695-INDEX($F$4:$F$102,R695))/(INDEX($F$4:$F$102,R695+1)-INDEX($F$4:$F$102,R695))*(INDEX($E$4:$E$102,R695+1)-INDEX($E$4:$E$102,R695))))</f>
        <v/>
      </c>
    </row>
    <row r="696">
      <c r="K696" s="14">
        <f>Data!A696</f>
        <v/>
      </c>
      <c r="L696" s="12">
        <f>IF(Occurrence!J696&lt;=0,-1,IFERROR(MATCH(Occurrence!J696,$D$4:$D$102,1),0))</f>
        <v/>
      </c>
      <c r="M696" s="9">
        <f>IF(L696&lt;0,0,IF(L696=0,Occurrence!J696*$I$11,IF(L696&gt;=99,Occurrence!J696*$I$12,INDEX($C$4:$C$102,L696)+(Occurrence!J696-INDEX($D$4:$D$102,L696))/(INDEX($D$4:$D$102,L696+1)-INDEX($D$4:$D$102,L696))*(INDEX($C$4:$C$102,L696+1)-INDEX($C$4:$C$102,L696)))))</f>
        <v/>
      </c>
      <c r="N696" s="12">
        <f>IF(Occurrence!K696&lt;=0,-1,IFERROR(MATCH(Occurrence!K696,$D$4:$D$102,1),0))</f>
        <v/>
      </c>
      <c r="O696" s="9">
        <f>IF(N696&lt;0,0,IF(N696=0,Occurrence!K696*$I$11,IF(N696&gt;=99,Occurrence!K696*$I$12,INDEX($C$4:$C$102,N696)+(Occurrence!K696-INDEX($D$4:$D$102,N696))/(INDEX($D$4:$D$102,N696+1)-INDEX($D$4:$D$102,N696))*(INDEX($C$4:$C$102,N696+1)-INDEX($C$4:$C$102,N696)))))</f>
        <v/>
      </c>
      <c r="P696" s="12">
        <f>IFERROR(MATCH(Data!X696,$F$4:$F$102,1),0)</f>
        <v/>
      </c>
      <c r="Q696" s="9">
        <f>IF(P696=0,Data!X696+$I$13,IF(P696&gt;=99,Data!X696+$I$14,INDEX($E$4:$E$102,P696)+(Data!X696-INDEX($F$4:$F$102,P696))/(INDEX($F$4:$F$102,P696+1)-INDEX($F$4:$F$102,P696))*(INDEX($E$4:$E$102,P696+1)-INDEX($E$4:$E$102,P696))))</f>
        <v/>
      </c>
      <c r="R696" s="12">
        <f>IFERROR(MATCH(Data!Y696,$F$4:$F$102,1),0)</f>
        <v/>
      </c>
      <c r="S696" s="9">
        <f>IF(R696=0,Data!Y696+$I$13,IF(R696&gt;=99,Data!Y696+$I$14,INDEX($E$4:$E$102,R696)+(Data!Y696-INDEX($F$4:$F$102,R696))/(INDEX($F$4:$F$102,R696+1)-INDEX($F$4:$F$102,R696))*(INDEX($E$4:$E$102,R696+1)-INDEX($E$4:$E$102,R696))))</f>
        <v/>
      </c>
    </row>
    <row r="697">
      <c r="K697" s="14">
        <f>Data!A697</f>
        <v/>
      </c>
      <c r="L697" s="12">
        <f>IF(Occurrence!J697&lt;=0,-1,IFERROR(MATCH(Occurrence!J697,$D$4:$D$102,1),0))</f>
        <v/>
      </c>
      <c r="M697" s="9">
        <f>IF(L697&lt;0,0,IF(L697=0,Occurrence!J697*$I$11,IF(L697&gt;=99,Occurrence!J697*$I$12,INDEX($C$4:$C$102,L697)+(Occurrence!J697-INDEX($D$4:$D$102,L697))/(INDEX($D$4:$D$102,L697+1)-INDEX($D$4:$D$102,L697))*(INDEX($C$4:$C$102,L697+1)-INDEX($C$4:$C$102,L697)))))</f>
        <v/>
      </c>
      <c r="N697" s="12">
        <f>IF(Occurrence!K697&lt;=0,-1,IFERROR(MATCH(Occurrence!K697,$D$4:$D$102,1),0))</f>
        <v/>
      </c>
      <c r="O697" s="9">
        <f>IF(N697&lt;0,0,IF(N697=0,Occurrence!K697*$I$11,IF(N697&gt;=99,Occurrence!K697*$I$12,INDEX($C$4:$C$102,N697)+(Occurrence!K697-INDEX($D$4:$D$102,N697))/(INDEX($D$4:$D$102,N697+1)-INDEX($D$4:$D$102,N697))*(INDEX($C$4:$C$102,N697+1)-INDEX($C$4:$C$102,N697)))))</f>
        <v/>
      </c>
      <c r="P697" s="12">
        <f>IFERROR(MATCH(Data!X697,$F$4:$F$102,1),0)</f>
        <v/>
      </c>
      <c r="Q697" s="9">
        <f>IF(P697=0,Data!X697+$I$13,IF(P697&gt;=99,Data!X697+$I$14,INDEX($E$4:$E$102,P697)+(Data!X697-INDEX($F$4:$F$102,P697))/(INDEX($F$4:$F$102,P697+1)-INDEX($F$4:$F$102,P697))*(INDEX($E$4:$E$102,P697+1)-INDEX($E$4:$E$102,P697))))</f>
        <v/>
      </c>
      <c r="R697" s="12">
        <f>IFERROR(MATCH(Data!Y697,$F$4:$F$102,1),0)</f>
        <v/>
      </c>
      <c r="S697" s="9">
        <f>IF(R697=0,Data!Y697+$I$13,IF(R697&gt;=99,Data!Y697+$I$14,INDEX($E$4:$E$102,R697)+(Data!Y697-INDEX($F$4:$F$102,R697))/(INDEX($F$4:$F$102,R697+1)-INDEX($F$4:$F$102,R697))*(INDEX($E$4:$E$102,R697+1)-INDEX($E$4:$E$102,R697))))</f>
        <v/>
      </c>
    </row>
    <row r="698">
      <c r="K698" s="14">
        <f>Data!A698</f>
        <v/>
      </c>
      <c r="L698" s="12">
        <f>IF(Occurrence!J698&lt;=0,-1,IFERROR(MATCH(Occurrence!J698,$D$4:$D$102,1),0))</f>
        <v/>
      </c>
      <c r="M698" s="9">
        <f>IF(L698&lt;0,0,IF(L698=0,Occurrence!J698*$I$11,IF(L698&gt;=99,Occurrence!J698*$I$12,INDEX($C$4:$C$102,L698)+(Occurrence!J698-INDEX($D$4:$D$102,L698))/(INDEX($D$4:$D$102,L698+1)-INDEX($D$4:$D$102,L698))*(INDEX($C$4:$C$102,L698+1)-INDEX($C$4:$C$102,L698)))))</f>
        <v/>
      </c>
      <c r="N698" s="12">
        <f>IF(Occurrence!K698&lt;=0,-1,IFERROR(MATCH(Occurrence!K698,$D$4:$D$102,1),0))</f>
        <v/>
      </c>
      <c r="O698" s="9">
        <f>IF(N698&lt;0,0,IF(N698=0,Occurrence!K698*$I$11,IF(N698&gt;=99,Occurrence!K698*$I$12,INDEX($C$4:$C$102,N698)+(Occurrence!K698-INDEX($D$4:$D$102,N698))/(INDEX($D$4:$D$102,N698+1)-INDEX($D$4:$D$102,N698))*(INDEX($C$4:$C$102,N698+1)-INDEX($C$4:$C$102,N698)))))</f>
        <v/>
      </c>
      <c r="P698" s="12">
        <f>IFERROR(MATCH(Data!X698,$F$4:$F$102,1),0)</f>
        <v/>
      </c>
      <c r="Q698" s="9">
        <f>IF(P698=0,Data!X698+$I$13,IF(P698&gt;=99,Data!X698+$I$14,INDEX($E$4:$E$102,P698)+(Data!X698-INDEX($F$4:$F$102,P698))/(INDEX($F$4:$F$102,P698+1)-INDEX($F$4:$F$102,P698))*(INDEX($E$4:$E$102,P698+1)-INDEX($E$4:$E$102,P698))))</f>
        <v/>
      </c>
      <c r="R698" s="12">
        <f>IFERROR(MATCH(Data!Y698,$F$4:$F$102,1),0)</f>
        <v/>
      </c>
      <c r="S698" s="9">
        <f>IF(R698=0,Data!Y698+$I$13,IF(R698&gt;=99,Data!Y698+$I$14,INDEX($E$4:$E$102,R698)+(Data!Y698-INDEX($F$4:$F$102,R698))/(INDEX($F$4:$F$102,R698+1)-INDEX($F$4:$F$102,R698))*(INDEX($E$4:$E$102,R698+1)-INDEX($E$4:$E$102,R698))))</f>
        <v/>
      </c>
    </row>
    <row r="699">
      <c r="K699" s="14">
        <f>Data!A699</f>
        <v/>
      </c>
      <c r="L699" s="12">
        <f>IF(Occurrence!J699&lt;=0,-1,IFERROR(MATCH(Occurrence!J699,$D$4:$D$102,1),0))</f>
        <v/>
      </c>
      <c r="M699" s="9">
        <f>IF(L699&lt;0,0,IF(L699=0,Occurrence!J699*$I$11,IF(L699&gt;=99,Occurrence!J699*$I$12,INDEX($C$4:$C$102,L699)+(Occurrence!J699-INDEX($D$4:$D$102,L699))/(INDEX($D$4:$D$102,L699+1)-INDEX($D$4:$D$102,L699))*(INDEX($C$4:$C$102,L699+1)-INDEX($C$4:$C$102,L699)))))</f>
        <v/>
      </c>
      <c r="N699" s="12">
        <f>IF(Occurrence!K699&lt;=0,-1,IFERROR(MATCH(Occurrence!K699,$D$4:$D$102,1),0))</f>
        <v/>
      </c>
      <c r="O699" s="9">
        <f>IF(N699&lt;0,0,IF(N699=0,Occurrence!K699*$I$11,IF(N699&gt;=99,Occurrence!K699*$I$12,INDEX($C$4:$C$102,N699)+(Occurrence!K699-INDEX($D$4:$D$102,N699))/(INDEX($D$4:$D$102,N699+1)-INDEX($D$4:$D$102,N699))*(INDEX($C$4:$C$102,N699+1)-INDEX($C$4:$C$102,N699)))))</f>
        <v/>
      </c>
      <c r="P699" s="12">
        <f>IFERROR(MATCH(Data!X699,$F$4:$F$102,1),0)</f>
        <v/>
      </c>
      <c r="Q699" s="9">
        <f>IF(P699=0,Data!X699+$I$13,IF(P699&gt;=99,Data!X699+$I$14,INDEX($E$4:$E$102,P699)+(Data!X699-INDEX($F$4:$F$102,P699))/(INDEX($F$4:$F$102,P699+1)-INDEX($F$4:$F$102,P699))*(INDEX($E$4:$E$102,P699+1)-INDEX($E$4:$E$102,P699))))</f>
        <v/>
      </c>
      <c r="R699" s="12">
        <f>IFERROR(MATCH(Data!Y699,$F$4:$F$102,1),0)</f>
        <v/>
      </c>
      <c r="S699" s="9">
        <f>IF(R699=0,Data!Y699+$I$13,IF(R699&gt;=99,Data!Y699+$I$14,INDEX($E$4:$E$102,R699)+(Data!Y699-INDEX($F$4:$F$102,R699))/(INDEX($F$4:$F$102,R699+1)-INDEX($F$4:$F$102,R699))*(INDEX($E$4:$E$102,R699+1)-INDEX($E$4:$E$102,R699))))</f>
        <v/>
      </c>
    </row>
    <row r="700">
      <c r="K700" s="14">
        <f>Data!A700</f>
        <v/>
      </c>
      <c r="L700" s="12">
        <f>IF(Occurrence!J700&lt;=0,-1,IFERROR(MATCH(Occurrence!J700,$D$4:$D$102,1),0))</f>
        <v/>
      </c>
      <c r="M700" s="9">
        <f>IF(L700&lt;0,0,IF(L700=0,Occurrence!J700*$I$11,IF(L700&gt;=99,Occurrence!J700*$I$12,INDEX($C$4:$C$102,L700)+(Occurrence!J700-INDEX($D$4:$D$102,L700))/(INDEX($D$4:$D$102,L700+1)-INDEX($D$4:$D$102,L700))*(INDEX($C$4:$C$102,L700+1)-INDEX($C$4:$C$102,L700)))))</f>
        <v/>
      </c>
      <c r="N700" s="12">
        <f>IF(Occurrence!K700&lt;=0,-1,IFERROR(MATCH(Occurrence!K700,$D$4:$D$102,1),0))</f>
        <v/>
      </c>
      <c r="O700" s="9">
        <f>IF(N700&lt;0,0,IF(N700=0,Occurrence!K700*$I$11,IF(N700&gt;=99,Occurrence!K700*$I$12,INDEX($C$4:$C$102,N700)+(Occurrence!K700-INDEX($D$4:$D$102,N700))/(INDEX($D$4:$D$102,N700+1)-INDEX($D$4:$D$102,N700))*(INDEX($C$4:$C$102,N700+1)-INDEX($C$4:$C$102,N700)))))</f>
        <v/>
      </c>
      <c r="P700" s="12">
        <f>IFERROR(MATCH(Data!X700,$F$4:$F$102,1),0)</f>
        <v/>
      </c>
      <c r="Q700" s="9">
        <f>IF(P700=0,Data!X700+$I$13,IF(P700&gt;=99,Data!X700+$I$14,INDEX($E$4:$E$102,P700)+(Data!X700-INDEX($F$4:$F$102,P700))/(INDEX($F$4:$F$102,P700+1)-INDEX($F$4:$F$102,P700))*(INDEX($E$4:$E$102,P700+1)-INDEX($E$4:$E$102,P700))))</f>
        <v/>
      </c>
      <c r="R700" s="12">
        <f>IFERROR(MATCH(Data!Y700,$F$4:$F$102,1),0)</f>
        <v/>
      </c>
      <c r="S700" s="9">
        <f>IF(R700=0,Data!Y700+$I$13,IF(R700&gt;=99,Data!Y700+$I$14,INDEX($E$4:$E$102,R700)+(Data!Y700-INDEX($F$4:$F$102,R700))/(INDEX($F$4:$F$102,R700+1)-INDEX($F$4:$F$102,R700))*(INDEX($E$4:$E$102,R700+1)-INDEX($E$4:$E$102,R700))))</f>
        <v/>
      </c>
    </row>
    <row r="701">
      <c r="K701" s="14">
        <f>Data!A701</f>
        <v/>
      </c>
      <c r="L701" s="12">
        <f>IF(Occurrence!J701&lt;=0,-1,IFERROR(MATCH(Occurrence!J701,$D$4:$D$102,1),0))</f>
        <v/>
      </c>
      <c r="M701" s="9">
        <f>IF(L701&lt;0,0,IF(L701=0,Occurrence!J701*$I$11,IF(L701&gt;=99,Occurrence!J701*$I$12,INDEX($C$4:$C$102,L701)+(Occurrence!J701-INDEX($D$4:$D$102,L701))/(INDEX($D$4:$D$102,L701+1)-INDEX($D$4:$D$102,L701))*(INDEX($C$4:$C$102,L701+1)-INDEX($C$4:$C$102,L701)))))</f>
        <v/>
      </c>
      <c r="N701" s="12">
        <f>IF(Occurrence!K701&lt;=0,-1,IFERROR(MATCH(Occurrence!K701,$D$4:$D$102,1),0))</f>
        <v/>
      </c>
      <c r="O701" s="9">
        <f>IF(N701&lt;0,0,IF(N701=0,Occurrence!K701*$I$11,IF(N701&gt;=99,Occurrence!K701*$I$12,INDEX($C$4:$C$102,N701)+(Occurrence!K701-INDEX($D$4:$D$102,N701))/(INDEX($D$4:$D$102,N701+1)-INDEX($D$4:$D$102,N701))*(INDEX($C$4:$C$102,N701+1)-INDEX($C$4:$C$102,N701)))))</f>
        <v/>
      </c>
      <c r="P701" s="12">
        <f>IFERROR(MATCH(Data!X701,$F$4:$F$102,1),0)</f>
        <v/>
      </c>
      <c r="Q701" s="9">
        <f>IF(P701=0,Data!X701+$I$13,IF(P701&gt;=99,Data!X701+$I$14,INDEX($E$4:$E$102,P701)+(Data!X701-INDEX($F$4:$F$102,P701))/(INDEX($F$4:$F$102,P701+1)-INDEX($F$4:$F$102,P701))*(INDEX($E$4:$E$102,P701+1)-INDEX($E$4:$E$102,P701))))</f>
        <v/>
      </c>
      <c r="R701" s="12">
        <f>IFERROR(MATCH(Data!Y701,$F$4:$F$102,1),0)</f>
        <v/>
      </c>
      <c r="S701" s="9">
        <f>IF(R701=0,Data!Y701+$I$13,IF(R701&gt;=99,Data!Y701+$I$14,INDEX($E$4:$E$102,R701)+(Data!Y701-INDEX($F$4:$F$102,R701))/(INDEX($F$4:$F$102,R701+1)-INDEX($F$4:$F$102,R701))*(INDEX($E$4:$E$102,R701+1)-INDEX($E$4:$E$102,R701))))</f>
        <v/>
      </c>
    </row>
    <row r="702">
      <c r="K702" s="14">
        <f>Data!A702</f>
        <v/>
      </c>
      <c r="L702" s="12">
        <f>IF(Occurrence!J702&lt;=0,-1,IFERROR(MATCH(Occurrence!J702,$D$4:$D$102,1),0))</f>
        <v/>
      </c>
      <c r="M702" s="9">
        <f>IF(L702&lt;0,0,IF(L702=0,Occurrence!J702*$I$11,IF(L702&gt;=99,Occurrence!J702*$I$12,INDEX($C$4:$C$102,L702)+(Occurrence!J702-INDEX($D$4:$D$102,L702))/(INDEX($D$4:$D$102,L702+1)-INDEX($D$4:$D$102,L702))*(INDEX($C$4:$C$102,L702+1)-INDEX($C$4:$C$102,L702)))))</f>
        <v/>
      </c>
      <c r="N702" s="12">
        <f>IF(Occurrence!K702&lt;=0,-1,IFERROR(MATCH(Occurrence!K702,$D$4:$D$102,1),0))</f>
        <v/>
      </c>
      <c r="O702" s="9">
        <f>IF(N702&lt;0,0,IF(N702=0,Occurrence!K702*$I$11,IF(N702&gt;=99,Occurrence!K702*$I$12,INDEX($C$4:$C$102,N702)+(Occurrence!K702-INDEX($D$4:$D$102,N702))/(INDEX($D$4:$D$102,N702+1)-INDEX($D$4:$D$102,N702))*(INDEX($C$4:$C$102,N702+1)-INDEX($C$4:$C$102,N702)))))</f>
        <v/>
      </c>
      <c r="P702" s="12">
        <f>IFERROR(MATCH(Data!X702,$F$4:$F$102,1),0)</f>
        <v/>
      </c>
      <c r="Q702" s="9">
        <f>IF(P702=0,Data!X702+$I$13,IF(P702&gt;=99,Data!X702+$I$14,INDEX($E$4:$E$102,P702)+(Data!X702-INDEX($F$4:$F$102,P702))/(INDEX($F$4:$F$102,P702+1)-INDEX($F$4:$F$102,P702))*(INDEX($E$4:$E$102,P702+1)-INDEX($E$4:$E$102,P702))))</f>
        <v/>
      </c>
      <c r="R702" s="12">
        <f>IFERROR(MATCH(Data!Y702,$F$4:$F$102,1),0)</f>
        <v/>
      </c>
      <c r="S702" s="9">
        <f>IF(R702=0,Data!Y702+$I$13,IF(R702&gt;=99,Data!Y702+$I$14,INDEX($E$4:$E$102,R702)+(Data!Y702-INDEX($F$4:$F$102,R702))/(INDEX($F$4:$F$102,R702+1)-INDEX($F$4:$F$102,R702))*(INDEX($E$4:$E$102,R702+1)-INDEX($E$4:$E$102,R702))))</f>
        <v/>
      </c>
    </row>
    <row r="703">
      <c r="K703" s="14">
        <f>Data!A703</f>
        <v/>
      </c>
      <c r="L703" s="12">
        <f>IF(Occurrence!J703&lt;=0,-1,IFERROR(MATCH(Occurrence!J703,$D$4:$D$102,1),0))</f>
        <v/>
      </c>
      <c r="M703" s="9">
        <f>IF(L703&lt;0,0,IF(L703=0,Occurrence!J703*$I$11,IF(L703&gt;=99,Occurrence!J703*$I$12,INDEX($C$4:$C$102,L703)+(Occurrence!J703-INDEX($D$4:$D$102,L703))/(INDEX($D$4:$D$102,L703+1)-INDEX($D$4:$D$102,L703))*(INDEX($C$4:$C$102,L703+1)-INDEX($C$4:$C$102,L703)))))</f>
        <v/>
      </c>
      <c r="N703" s="12">
        <f>IF(Occurrence!K703&lt;=0,-1,IFERROR(MATCH(Occurrence!K703,$D$4:$D$102,1),0))</f>
        <v/>
      </c>
      <c r="O703" s="9">
        <f>IF(N703&lt;0,0,IF(N703=0,Occurrence!K703*$I$11,IF(N703&gt;=99,Occurrence!K703*$I$12,INDEX($C$4:$C$102,N703)+(Occurrence!K703-INDEX($D$4:$D$102,N703))/(INDEX($D$4:$D$102,N703+1)-INDEX($D$4:$D$102,N703))*(INDEX($C$4:$C$102,N703+1)-INDEX($C$4:$C$102,N703)))))</f>
        <v/>
      </c>
      <c r="P703" s="12">
        <f>IFERROR(MATCH(Data!X703,$F$4:$F$102,1),0)</f>
        <v/>
      </c>
      <c r="Q703" s="9">
        <f>IF(P703=0,Data!X703+$I$13,IF(P703&gt;=99,Data!X703+$I$14,INDEX($E$4:$E$102,P703)+(Data!X703-INDEX($F$4:$F$102,P703))/(INDEX($F$4:$F$102,P703+1)-INDEX($F$4:$F$102,P703))*(INDEX($E$4:$E$102,P703+1)-INDEX($E$4:$E$102,P703))))</f>
        <v/>
      </c>
      <c r="R703" s="12">
        <f>IFERROR(MATCH(Data!Y703,$F$4:$F$102,1),0)</f>
        <v/>
      </c>
      <c r="S703" s="9">
        <f>IF(R703=0,Data!Y703+$I$13,IF(R703&gt;=99,Data!Y703+$I$14,INDEX($E$4:$E$102,R703)+(Data!Y703-INDEX($F$4:$F$102,R703))/(INDEX($F$4:$F$102,R703+1)-INDEX($F$4:$F$102,R703))*(INDEX($E$4:$E$102,R703+1)-INDEX($E$4:$E$102,R703))))</f>
        <v/>
      </c>
    </row>
    <row r="704">
      <c r="K704" s="14">
        <f>Data!A704</f>
        <v/>
      </c>
      <c r="L704" s="12">
        <f>IF(Occurrence!J704&lt;=0,-1,IFERROR(MATCH(Occurrence!J704,$D$4:$D$102,1),0))</f>
        <v/>
      </c>
      <c r="M704" s="9">
        <f>IF(L704&lt;0,0,IF(L704=0,Occurrence!J704*$I$11,IF(L704&gt;=99,Occurrence!J704*$I$12,INDEX($C$4:$C$102,L704)+(Occurrence!J704-INDEX($D$4:$D$102,L704))/(INDEX($D$4:$D$102,L704+1)-INDEX($D$4:$D$102,L704))*(INDEX($C$4:$C$102,L704+1)-INDEX($C$4:$C$102,L704)))))</f>
        <v/>
      </c>
      <c r="N704" s="12">
        <f>IF(Occurrence!K704&lt;=0,-1,IFERROR(MATCH(Occurrence!K704,$D$4:$D$102,1),0))</f>
        <v/>
      </c>
      <c r="O704" s="9">
        <f>IF(N704&lt;0,0,IF(N704=0,Occurrence!K704*$I$11,IF(N704&gt;=99,Occurrence!K704*$I$12,INDEX($C$4:$C$102,N704)+(Occurrence!K704-INDEX($D$4:$D$102,N704))/(INDEX($D$4:$D$102,N704+1)-INDEX($D$4:$D$102,N704))*(INDEX($C$4:$C$102,N704+1)-INDEX($C$4:$C$102,N704)))))</f>
        <v/>
      </c>
      <c r="P704" s="12">
        <f>IFERROR(MATCH(Data!X704,$F$4:$F$102,1),0)</f>
        <v/>
      </c>
      <c r="Q704" s="9">
        <f>IF(P704=0,Data!X704+$I$13,IF(P704&gt;=99,Data!X704+$I$14,INDEX($E$4:$E$102,P704)+(Data!X704-INDEX($F$4:$F$102,P704))/(INDEX($F$4:$F$102,P704+1)-INDEX($F$4:$F$102,P704))*(INDEX($E$4:$E$102,P704+1)-INDEX($E$4:$E$102,P704))))</f>
        <v/>
      </c>
      <c r="R704" s="12">
        <f>IFERROR(MATCH(Data!Y704,$F$4:$F$102,1),0)</f>
        <v/>
      </c>
      <c r="S704" s="9">
        <f>IF(R704=0,Data!Y704+$I$13,IF(R704&gt;=99,Data!Y704+$I$14,INDEX($E$4:$E$102,R704)+(Data!Y704-INDEX($F$4:$F$102,R704))/(INDEX($F$4:$F$102,R704+1)-INDEX($F$4:$F$102,R704))*(INDEX($E$4:$E$102,R704+1)-INDEX($E$4:$E$102,R704))))</f>
        <v/>
      </c>
    </row>
    <row r="705">
      <c r="K705" s="14">
        <f>Data!A705</f>
        <v/>
      </c>
      <c r="L705" s="12">
        <f>IF(Occurrence!J705&lt;=0,-1,IFERROR(MATCH(Occurrence!J705,$D$4:$D$102,1),0))</f>
        <v/>
      </c>
      <c r="M705" s="9">
        <f>IF(L705&lt;0,0,IF(L705=0,Occurrence!J705*$I$11,IF(L705&gt;=99,Occurrence!J705*$I$12,INDEX($C$4:$C$102,L705)+(Occurrence!J705-INDEX($D$4:$D$102,L705))/(INDEX($D$4:$D$102,L705+1)-INDEX($D$4:$D$102,L705))*(INDEX($C$4:$C$102,L705+1)-INDEX($C$4:$C$102,L705)))))</f>
        <v/>
      </c>
      <c r="N705" s="12">
        <f>IF(Occurrence!K705&lt;=0,-1,IFERROR(MATCH(Occurrence!K705,$D$4:$D$102,1),0))</f>
        <v/>
      </c>
      <c r="O705" s="9">
        <f>IF(N705&lt;0,0,IF(N705=0,Occurrence!K705*$I$11,IF(N705&gt;=99,Occurrence!K705*$I$12,INDEX($C$4:$C$102,N705)+(Occurrence!K705-INDEX($D$4:$D$102,N705))/(INDEX($D$4:$D$102,N705+1)-INDEX($D$4:$D$102,N705))*(INDEX($C$4:$C$102,N705+1)-INDEX($C$4:$C$102,N705)))))</f>
        <v/>
      </c>
      <c r="P705" s="12">
        <f>IFERROR(MATCH(Data!X705,$F$4:$F$102,1),0)</f>
        <v/>
      </c>
      <c r="Q705" s="9">
        <f>IF(P705=0,Data!X705+$I$13,IF(P705&gt;=99,Data!X705+$I$14,INDEX($E$4:$E$102,P705)+(Data!X705-INDEX($F$4:$F$102,P705))/(INDEX($F$4:$F$102,P705+1)-INDEX($F$4:$F$102,P705))*(INDEX($E$4:$E$102,P705+1)-INDEX($E$4:$E$102,P705))))</f>
        <v/>
      </c>
      <c r="R705" s="12">
        <f>IFERROR(MATCH(Data!Y705,$F$4:$F$102,1),0)</f>
        <v/>
      </c>
      <c r="S705" s="9">
        <f>IF(R705=0,Data!Y705+$I$13,IF(R705&gt;=99,Data!Y705+$I$14,INDEX($E$4:$E$102,R705)+(Data!Y705-INDEX($F$4:$F$102,R705))/(INDEX($F$4:$F$102,R705+1)-INDEX($F$4:$F$102,R705))*(INDEX($E$4:$E$102,R705+1)-INDEX($E$4:$E$102,R705))))</f>
        <v/>
      </c>
    </row>
    <row r="706">
      <c r="K706" s="14">
        <f>Data!A706</f>
        <v/>
      </c>
      <c r="L706" s="12">
        <f>IF(Occurrence!J706&lt;=0,-1,IFERROR(MATCH(Occurrence!J706,$D$4:$D$102,1),0))</f>
        <v/>
      </c>
      <c r="M706" s="9">
        <f>IF(L706&lt;0,0,IF(L706=0,Occurrence!J706*$I$11,IF(L706&gt;=99,Occurrence!J706*$I$12,INDEX($C$4:$C$102,L706)+(Occurrence!J706-INDEX($D$4:$D$102,L706))/(INDEX($D$4:$D$102,L706+1)-INDEX($D$4:$D$102,L706))*(INDEX($C$4:$C$102,L706+1)-INDEX($C$4:$C$102,L706)))))</f>
        <v/>
      </c>
      <c r="N706" s="12">
        <f>IF(Occurrence!K706&lt;=0,-1,IFERROR(MATCH(Occurrence!K706,$D$4:$D$102,1),0))</f>
        <v/>
      </c>
      <c r="O706" s="9">
        <f>IF(N706&lt;0,0,IF(N706=0,Occurrence!K706*$I$11,IF(N706&gt;=99,Occurrence!K706*$I$12,INDEX($C$4:$C$102,N706)+(Occurrence!K706-INDEX($D$4:$D$102,N706))/(INDEX($D$4:$D$102,N706+1)-INDEX($D$4:$D$102,N706))*(INDEX($C$4:$C$102,N706+1)-INDEX($C$4:$C$102,N706)))))</f>
        <v/>
      </c>
      <c r="P706" s="12">
        <f>IFERROR(MATCH(Data!X706,$F$4:$F$102,1),0)</f>
        <v/>
      </c>
      <c r="Q706" s="9">
        <f>IF(P706=0,Data!X706+$I$13,IF(P706&gt;=99,Data!X706+$I$14,INDEX($E$4:$E$102,P706)+(Data!X706-INDEX($F$4:$F$102,P706))/(INDEX($F$4:$F$102,P706+1)-INDEX($F$4:$F$102,P706))*(INDEX($E$4:$E$102,P706+1)-INDEX($E$4:$E$102,P706))))</f>
        <v/>
      </c>
      <c r="R706" s="12">
        <f>IFERROR(MATCH(Data!Y706,$F$4:$F$102,1),0)</f>
        <v/>
      </c>
      <c r="S706" s="9">
        <f>IF(R706=0,Data!Y706+$I$13,IF(R706&gt;=99,Data!Y706+$I$14,INDEX($E$4:$E$102,R706)+(Data!Y706-INDEX($F$4:$F$102,R706))/(INDEX($F$4:$F$102,R706+1)-INDEX($F$4:$F$102,R706))*(INDEX($E$4:$E$102,R706+1)-INDEX($E$4:$E$102,R706))))</f>
        <v/>
      </c>
    </row>
    <row r="707">
      <c r="K707" s="14">
        <f>Data!A707</f>
        <v/>
      </c>
      <c r="L707" s="12">
        <f>IF(Occurrence!J707&lt;=0,-1,IFERROR(MATCH(Occurrence!J707,$D$4:$D$102,1),0))</f>
        <v/>
      </c>
      <c r="M707" s="9">
        <f>IF(L707&lt;0,0,IF(L707=0,Occurrence!J707*$I$11,IF(L707&gt;=99,Occurrence!J707*$I$12,INDEX($C$4:$C$102,L707)+(Occurrence!J707-INDEX($D$4:$D$102,L707))/(INDEX($D$4:$D$102,L707+1)-INDEX($D$4:$D$102,L707))*(INDEX($C$4:$C$102,L707+1)-INDEX($C$4:$C$102,L707)))))</f>
        <v/>
      </c>
      <c r="N707" s="12">
        <f>IF(Occurrence!K707&lt;=0,-1,IFERROR(MATCH(Occurrence!K707,$D$4:$D$102,1),0))</f>
        <v/>
      </c>
      <c r="O707" s="9">
        <f>IF(N707&lt;0,0,IF(N707=0,Occurrence!K707*$I$11,IF(N707&gt;=99,Occurrence!K707*$I$12,INDEX($C$4:$C$102,N707)+(Occurrence!K707-INDEX($D$4:$D$102,N707))/(INDEX($D$4:$D$102,N707+1)-INDEX($D$4:$D$102,N707))*(INDEX($C$4:$C$102,N707+1)-INDEX($C$4:$C$102,N707)))))</f>
        <v/>
      </c>
      <c r="P707" s="12">
        <f>IFERROR(MATCH(Data!X707,$F$4:$F$102,1),0)</f>
        <v/>
      </c>
      <c r="Q707" s="9">
        <f>IF(P707=0,Data!X707+$I$13,IF(P707&gt;=99,Data!X707+$I$14,INDEX($E$4:$E$102,P707)+(Data!X707-INDEX($F$4:$F$102,P707))/(INDEX($F$4:$F$102,P707+1)-INDEX($F$4:$F$102,P707))*(INDEX($E$4:$E$102,P707+1)-INDEX($E$4:$E$102,P707))))</f>
        <v/>
      </c>
      <c r="R707" s="12">
        <f>IFERROR(MATCH(Data!Y707,$F$4:$F$102,1),0)</f>
        <v/>
      </c>
      <c r="S707" s="9">
        <f>IF(R707=0,Data!Y707+$I$13,IF(R707&gt;=99,Data!Y707+$I$14,INDEX($E$4:$E$102,R707)+(Data!Y707-INDEX($F$4:$F$102,R707))/(INDEX($F$4:$F$102,R707+1)-INDEX($F$4:$F$102,R707))*(INDEX($E$4:$E$102,R707+1)-INDEX($E$4:$E$102,R707))))</f>
        <v/>
      </c>
    </row>
    <row r="708">
      <c r="K708" s="14">
        <f>Data!A708</f>
        <v/>
      </c>
      <c r="L708" s="12">
        <f>IF(Occurrence!J708&lt;=0,-1,IFERROR(MATCH(Occurrence!J708,$D$4:$D$102,1),0))</f>
        <v/>
      </c>
      <c r="M708" s="9">
        <f>IF(L708&lt;0,0,IF(L708=0,Occurrence!J708*$I$11,IF(L708&gt;=99,Occurrence!J708*$I$12,INDEX($C$4:$C$102,L708)+(Occurrence!J708-INDEX($D$4:$D$102,L708))/(INDEX($D$4:$D$102,L708+1)-INDEX($D$4:$D$102,L708))*(INDEX($C$4:$C$102,L708+1)-INDEX($C$4:$C$102,L708)))))</f>
        <v/>
      </c>
      <c r="N708" s="12">
        <f>IF(Occurrence!K708&lt;=0,-1,IFERROR(MATCH(Occurrence!K708,$D$4:$D$102,1),0))</f>
        <v/>
      </c>
      <c r="O708" s="9">
        <f>IF(N708&lt;0,0,IF(N708=0,Occurrence!K708*$I$11,IF(N708&gt;=99,Occurrence!K708*$I$12,INDEX($C$4:$C$102,N708)+(Occurrence!K708-INDEX($D$4:$D$102,N708))/(INDEX($D$4:$D$102,N708+1)-INDEX($D$4:$D$102,N708))*(INDEX($C$4:$C$102,N708+1)-INDEX($C$4:$C$102,N708)))))</f>
        <v/>
      </c>
      <c r="P708" s="12">
        <f>IFERROR(MATCH(Data!X708,$F$4:$F$102,1),0)</f>
        <v/>
      </c>
      <c r="Q708" s="9">
        <f>IF(P708=0,Data!X708+$I$13,IF(P708&gt;=99,Data!X708+$I$14,INDEX($E$4:$E$102,P708)+(Data!X708-INDEX($F$4:$F$102,P708))/(INDEX($F$4:$F$102,P708+1)-INDEX($F$4:$F$102,P708))*(INDEX($E$4:$E$102,P708+1)-INDEX($E$4:$E$102,P708))))</f>
        <v/>
      </c>
      <c r="R708" s="12">
        <f>IFERROR(MATCH(Data!Y708,$F$4:$F$102,1),0)</f>
        <v/>
      </c>
      <c r="S708" s="9">
        <f>IF(R708=0,Data!Y708+$I$13,IF(R708&gt;=99,Data!Y708+$I$14,INDEX($E$4:$E$102,R708)+(Data!Y708-INDEX($F$4:$F$102,R708))/(INDEX($F$4:$F$102,R708+1)-INDEX($F$4:$F$102,R708))*(INDEX($E$4:$E$102,R708+1)-INDEX($E$4:$E$102,R708))))</f>
        <v/>
      </c>
    </row>
    <row r="709">
      <c r="K709" s="14">
        <f>Data!A709</f>
        <v/>
      </c>
      <c r="L709" s="12">
        <f>IF(Occurrence!J709&lt;=0,-1,IFERROR(MATCH(Occurrence!J709,$D$4:$D$102,1),0))</f>
        <v/>
      </c>
      <c r="M709" s="9">
        <f>IF(L709&lt;0,0,IF(L709=0,Occurrence!J709*$I$11,IF(L709&gt;=99,Occurrence!J709*$I$12,INDEX($C$4:$C$102,L709)+(Occurrence!J709-INDEX($D$4:$D$102,L709))/(INDEX($D$4:$D$102,L709+1)-INDEX($D$4:$D$102,L709))*(INDEX($C$4:$C$102,L709+1)-INDEX($C$4:$C$102,L709)))))</f>
        <v/>
      </c>
      <c r="N709" s="12">
        <f>IF(Occurrence!K709&lt;=0,-1,IFERROR(MATCH(Occurrence!K709,$D$4:$D$102,1),0))</f>
        <v/>
      </c>
      <c r="O709" s="9">
        <f>IF(N709&lt;0,0,IF(N709=0,Occurrence!K709*$I$11,IF(N709&gt;=99,Occurrence!K709*$I$12,INDEX($C$4:$C$102,N709)+(Occurrence!K709-INDEX($D$4:$D$102,N709))/(INDEX($D$4:$D$102,N709+1)-INDEX($D$4:$D$102,N709))*(INDEX($C$4:$C$102,N709+1)-INDEX($C$4:$C$102,N709)))))</f>
        <v/>
      </c>
      <c r="P709" s="12">
        <f>IFERROR(MATCH(Data!X709,$F$4:$F$102,1),0)</f>
        <v/>
      </c>
      <c r="Q709" s="9">
        <f>IF(P709=0,Data!X709+$I$13,IF(P709&gt;=99,Data!X709+$I$14,INDEX($E$4:$E$102,P709)+(Data!X709-INDEX($F$4:$F$102,P709))/(INDEX($F$4:$F$102,P709+1)-INDEX($F$4:$F$102,P709))*(INDEX($E$4:$E$102,P709+1)-INDEX($E$4:$E$102,P709))))</f>
        <v/>
      </c>
      <c r="R709" s="12">
        <f>IFERROR(MATCH(Data!Y709,$F$4:$F$102,1),0)</f>
        <v/>
      </c>
      <c r="S709" s="9">
        <f>IF(R709=0,Data!Y709+$I$13,IF(R709&gt;=99,Data!Y709+$I$14,INDEX($E$4:$E$102,R709)+(Data!Y709-INDEX($F$4:$F$102,R709))/(INDEX($F$4:$F$102,R709+1)-INDEX($F$4:$F$102,R709))*(INDEX($E$4:$E$102,R709+1)-INDEX($E$4:$E$102,R709))))</f>
        <v/>
      </c>
    </row>
    <row r="710">
      <c r="K710" s="14">
        <f>Data!A710</f>
        <v/>
      </c>
      <c r="L710" s="12">
        <f>IF(Occurrence!J710&lt;=0,-1,IFERROR(MATCH(Occurrence!J710,$D$4:$D$102,1),0))</f>
        <v/>
      </c>
      <c r="M710" s="9">
        <f>IF(L710&lt;0,0,IF(L710=0,Occurrence!J710*$I$11,IF(L710&gt;=99,Occurrence!J710*$I$12,INDEX($C$4:$C$102,L710)+(Occurrence!J710-INDEX($D$4:$D$102,L710))/(INDEX($D$4:$D$102,L710+1)-INDEX($D$4:$D$102,L710))*(INDEX($C$4:$C$102,L710+1)-INDEX($C$4:$C$102,L710)))))</f>
        <v/>
      </c>
      <c r="N710" s="12">
        <f>IF(Occurrence!K710&lt;=0,-1,IFERROR(MATCH(Occurrence!K710,$D$4:$D$102,1),0))</f>
        <v/>
      </c>
      <c r="O710" s="9">
        <f>IF(N710&lt;0,0,IF(N710=0,Occurrence!K710*$I$11,IF(N710&gt;=99,Occurrence!K710*$I$12,INDEX($C$4:$C$102,N710)+(Occurrence!K710-INDEX($D$4:$D$102,N710))/(INDEX($D$4:$D$102,N710+1)-INDEX($D$4:$D$102,N710))*(INDEX($C$4:$C$102,N710+1)-INDEX($C$4:$C$102,N710)))))</f>
        <v/>
      </c>
      <c r="P710" s="12">
        <f>IFERROR(MATCH(Data!X710,$F$4:$F$102,1),0)</f>
        <v/>
      </c>
      <c r="Q710" s="9">
        <f>IF(P710=0,Data!X710+$I$13,IF(P710&gt;=99,Data!X710+$I$14,INDEX($E$4:$E$102,P710)+(Data!X710-INDEX($F$4:$F$102,P710))/(INDEX($F$4:$F$102,P710+1)-INDEX($F$4:$F$102,P710))*(INDEX($E$4:$E$102,P710+1)-INDEX($E$4:$E$102,P710))))</f>
        <v/>
      </c>
      <c r="R710" s="12">
        <f>IFERROR(MATCH(Data!Y710,$F$4:$F$102,1),0)</f>
        <v/>
      </c>
      <c r="S710" s="9">
        <f>IF(R710=0,Data!Y710+$I$13,IF(R710&gt;=99,Data!Y710+$I$14,INDEX($E$4:$E$102,R710)+(Data!Y710-INDEX($F$4:$F$102,R710))/(INDEX($F$4:$F$102,R710+1)-INDEX($F$4:$F$102,R710))*(INDEX($E$4:$E$102,R710+1)-INDEX($E$4:$E$102,R710))))</f>
        <v/>
      </c>
    </row>
    <row r="711">
      <c r="K711" s="14">
        <f>Data!A711</f>
        <v/>
      </c>
      <c r="L711" s="12">
        <f>IF(Occurrence!J711&lt;=0,-1,IFERROR(MATCH(Occurrence!J711,$D$4:$D$102,1),0))</f>
        <v/>
      </c>
      <c r="M711" s="9">
        <f>IF(L711&lt;0,0,IF(L711=0,Occurrence!J711*$I$11,IF(L711&gt;=99,Occurrence!J711*$I$12,INDEX($C$4:$C$102,L711)+(Occurrence!J711-INDEX($D$4:$D$102,L711))/(INDEX($D$4:$D$102,L711+1)-INDEX($D$4:$D$102,L711))*(INDEX($C$4:$C$102,L711+1)-INDEX($C$4:$C$102,L711)))))</f>
        <v/>
      </c>
      <c r="N711" s="12">
        <f>IF(Occurrence!K711&lt;=0,-1,IFERROR(MATCH(Occurrence!K711,$D$4:$D$102,1),0))</f>
        <v/>
      </c>
      <c r="O711" s="9">
        <f>IF(N711&lt;0,0,IF(N711=0,Occurrence!K711*$I$11,IF(N711&gt;=99,Occurrence!K711*$I$12,INDEX($C$4:$C$102,N711)+(Occurrence!K711-INDEX($D$4:$D$102,N711))/(INDEX($D$4:$D$102,N711+1)-INDEX($D$4:$D$102,N711))*(INDEX($C$4:$C$102,N711+1)-INDEX($C$4:$C$102,N711)))))</f>
        <v/>
      </c>
      <c r="P711" s="12">
        <f>IFERROR(MATCH(Data!X711,$F$4:$F$102,1),0)</f>
        <v/>
      </c>
      <c r="Q711" s="9">
        <f>IF(P711=0,Data!X711+$I$13,IF(P711&gt;=99,Data!X711+$I$14,INDEX($E$4:$E$102,P711)+(Data!X711-INDEX($F$4:$F$102,P711))/(INDEX($F$4:$F$102,P711+1)-INDEX($F$4:$F$102,P711))*(INDEX($E$4:$E$102,P711+1)-INDEX($E$4:$E$102,P711))))</f>
        <v/>
      </c>
      <c r="R711" s="12">
        <f>IFERROR(MATCH(Data!Y711,$F$4:$F$102,1),0)</f>
        <v/>
      </c>
      <c r="S711" s="9">
        <f>IF(R711=0,Data!Y711+$I$13,IF(R711&gt;=99,Data!Y711+$I$14,INDEX($E$4:$E$102,R711)+(Data!Y711-INDEX($F$4:$F$102,R711))/(INDEX($F$4:$F$102,R711+1)-INDEX($F$4:$F$102,R711))*(INDEX($E$4:$E$102,R711+1)-INDEX($E$4:$E$102,R711))))</f>
        <v/>
      </c>
    </row>
    <row r="712">
      <c r="K712" s="14">
        <f>Data!A712</f>
        <v/>
      </c>
      <c r="L712" s="12">
        <f>IF(Occurrence!J712&lt;=0,-1,IFERROR(MATCH(Occurrence!J712,$D$4:$D$102,1),0))</f>
        <v/>
      </c>
      <c r="M712" s="9">
        <f>IF(L712&lt;0,0,IF(L712=0,Occurrence!J712*$I$11,IF(L712&gt;=99,Occurrence!J712*$I$12,INDEX($C$4:$C$102,L712)+(Occurrence!J712-INDEX($D$4:$D$102,L712))/(INDEX($D$4:$D$102,L712+1)-INDEX($D$4:$D$102,L712))*(INDEX($C$4:$C$102,L712+1)-INDEX($C$4:$C$102,L712)))))</f>
        <v/>
      </c>
      <c r="N712" s="12">
        <f>IF(Occurrence!K712&lt;=0,-1,IFERROR(MATCH(Occurrence!K712,$D$4:$D$102,1),0))</f>
        <v/>
      </c>
      <c r="O712" s="9">
        <f>IF(N712&lt;0,0,IF(N712=0,Occurrence!K712*$I$11,IF(N712&gt;=99,Occurrence!K712*$I$12,INDEX($C$4:$C$102,N712)+(Occurrence!K712-INDEX($D$4:$D$102,N712))/(INDEX($D$4:$D$102,N712+1)-INDEX($D$4:$D$102,N712))*(INDEX($C$4:$C$102,N712+1)-INDEX($C$4:$C$102,N712)))))</f>
        <v/>
      </c>
      <c r="P712" s="12">
        <f>IFERROR(MATCH(Data!X712,$F$4:$F$102,1),0)</f>
        <v/>
      </c>
      <c r="Q712" s="9">
        <f>IF(P712=0,Data!X712+$I$13,IF(P712&gt;=99,Data!X712+$I$14,INDEX($E$4:$E$102,P712)+(Data!X712-INDEX($F$4:$F$102,P712))/(INDEX($F$4:$F$102,P712+1)-INDEX($F$4:$F$102,P712))*(INDEX($E$4:$E$102,P712+1)-INDEX($E$4:$E$102,P712))))</f>
        <v/>
      </c>
      <c r="R712" s="12">
        <f>IFERROR(MATCH(Data!Y712,$F$4:$F$102,1),0)</f>
        <v/>
      </c>
      <c r="S712" s="9">
        <f>IF(R712=0,Data!Y712+$I$13,IF(R712&gt;=99,Data!Y712+$I$14,INDEX($E$4:$E$102,R712)+(Data!Y712-INDEX($F$4:$F$102,R712))/(INDEX($F$4:$F$102,R712+1)-INDEX($F$4:$F$102,R712))*(INDEX($E$4:$E$102,R712+1)-INDEX($E$4:$E$102,R712))))</f>
        <v/>
      </c>
    </row>
    <row r="713">
      <c r="K713" s="14">
        <f>Data!A713</f>
        <v/>
      </c>
      <c r="L713" s="12">
        <f>IF(Occurrence!J713&lt;=0,-1,IFERROR(MATCH(Occurrence!J713,$D$4:$D$102,1),0))</f>
        <v/>
      </c>
      <c r="M713" s="9">
        <f>IF(L713&lt;0,0,IF(L713=0,Occurrence!J713*$I$11,IF(L713&gt;=99,Occurrence!J713*$I$12,INDEX($C$4:$C$102,L713)+(Occurrence!J713-INDEX($D$4:$D$102,L713))/(INDEX($D$4:$D$102,L713+1)-INDEX($D$4:$D$102,L713))*(INDEX($C$4:$C$102,L713+1)-INDEX($C$4:$C$102,L713)))))</f>
        <v/>
      </c>
      <c r="N713" s="12">
        <f>IF(Occurrence!K713&lt;=0,-1,IFERROR(MATCH(Occurrence!K713,$D$4:$D$102,1),0))</f>
        <v/>
      </c>
      <c r="O713" s="9">
        <f>IF(N713&lt;0,0,IF(N713=0,Occurrence!K713*$I$11,IF(N713&gt;=99,Occurrence!K713*$I$12,INDEX($C$4:$C$102,N713)+(Occurrence!K713-INDEX($D$4:$D$102,N713))/(INDEX($D$4:$D$102,N713+1)-INDEX($D$4:$D$102,N713))*(INDEX($C$4:$C$102,N713+1)-INDEX($C$4:$C$102,N713)))))</f>
        <v/>
      </c>
      <c r="P713" s="12">
        <f>IFERROR(MATCH(Data!X713,$F$4:$F$102,1),0)</f>
        <v/>
      </c>
      <c r="Q713" s="9">
        <f>IF(P713=0,Data!X713+$I$13,IF(P713&gt;=99,Data!X713+$I$14,INDEX($E$4:$E$102,P713)+(Data!X713-INDEX($F$4:$F$102,P713))/(INDEX($F$4:$F$102,P713+1)-INDEX($F$4:$F$102,P713))*(INDEX($E$4:$E$102,P713+1)-INDEX($E$4:$E$102,P713))))</f>
        <v/>
      </c>
      <c r="R713" s="12">
        <f>IFERROR(MATCH(Data!Y713,$F$4:$F$102,1),0)</f>
        <v/>
      </c>
      <c r="S713" s="9">
        <f>IF(R713=0,Data!Y713+$I$13,IF(R713&gt;=99,Data!Y713+$I$14,INDEX($E$4:$E$102,R713)+(Data!Y713-INDEX($F$4:$F$102,R713))/(INDEX($F$4:$F$102,R713+1)-INDEX($F$4:$F$102,R713))*(INDEX($E$4:$E$102,R713+1)-INDEX($E$4:$E$102,R713))))</f>
        <v/>
      </c>
    </row>
    <row r="714">
      <c r="K714" s="14">
        <f>Data!A714</f>
        <v/>
      </c>
      <c r="L714" s="12">
        <f>IF(Occurrence!J714&lt;=0,-1,IFERROR(MATCH(Occurrence!J714,$D$4:$D$102,1),0))</f>
        <v/>
      </c>
      <c r="M714" s="9">
        <f>IF(L714&lt;0,0,IF(L714=0,Occurrence!J714*$I$11,IF(L714&gt;=99,Occurrence!J714*$I$12,INDEX($C$4:$C$102,L714)+(Occurrence!J714-INDEX($D$4:$D$102,L714))/(INDEX($D$4:$D$102,L714+1)-INDEX($D$4:$D$102,L714))*(INDEX($C$4:$C$102,L714+1)-INDEX($C$4:$C$102,L714)))))</f>
        <v/>
      </c>
      <c r="N714" s="12">
        <f>IF(Occurrence!K714&lt;=0,-1,IFERROR(MATCH(Occurrence!K714,$D$4:$D$102,1),0))</f>
        <v/>
      </c>
      <c r="O714" s="9">
        <f>IF(N714&lt;0,0,IF(N714=0,Occurrence!K714*$I$11,IF(N714&gt;=99,Occurrence!K714*$I$12,INDEX($C$4:$C$102,N714)+(Occurrence!K714-INDEX($D$4:$D$102,N714))/(INDEX($D$4:$D$102,N714+1)-INDEX($D$4:$D$102,N714))*(INDEX($C$4:$C$102,N714+1)-INDEX($C$4:$C$102,N714)))))</f>
        <v/>
      </c>
      <c r="P714" s="12">
        <f>IFERROR(MATCH(Data!X714,$F$4:$F$102,1),0)</f>
        <v/>
      </c>
      <c r="Q714" s="9">
        <f>IF(P714=0,Data!X714+$I$13,IF(P714&gt;=99,Data!X714+$I$14,INDEX($E$4:$E$102,P714)+(Data!X714-INDEX($F$4:$F$102,P714))/(INDEX($F$4:$F$102,P714+1)-INDEX($F$4:$F$102,P714))*(INDEX($E$4:$E$102,P714+1)-INDEX($E$4:$E$102,P714))))</f>
        <v/>
      </c>
      <c r="R714" s="12">
        <f>IFERROR(MATCH(Data!Y714,$F$4:$F$102,1),0)</f>
        <v/>
      </c>
      <c r="S714" s="9">
        <f>IF(R714=0,Data!Y714+$I$13,IF(R714&gt;=99,Data!Y714+$I$14,INDEX($E$4:$E$102,R714)+(Data!Y714-INDEX($F$4:$F$102,R714))/(INDEX($F$4:$F$102,R714+1)-INDEX($F$4:$F$102,R714))*(INDEX($E$4:$E$102,R714+1)-INDEX($E$4:$E$102,R714))))</f>
        <v/>
      </c>
    </row>
    <row r="715">
      <c r="K715" s="14">
        <f>Data!A715</f>
        <v/>
      </c>
      <c r="L715" s="12">
        <f>IF(Occurrence!J715&lt;=0,-1,IFERROR(MATCH(Occurrence!J715,$D$4:$D$102,1),0))</f>
        <v/>
      </c>
      <c r="M715" s="9">
        <f>IF(L715&lt;0,0,IF(L715=0,Occurrence!J715*$I$11,IF(L715&gt;=99,Occurrence!J715*$I$12,INDEX($C$4:$C$102,L715)+(Occurrence!J715-INDEX($D$4:$D$102,L715))/(INDEX($D$4:$D$102,L715+1)-INDEX($D$4:$D$102,L715))*(INDEX($C$4:$C$102,L715+1)-INDEX($C$4:$C$102,L715)))))</f>
        <v/>
      </c>
      <c r="N715" s="12">
        <f>IF(Occurrence!K715&lt;=0,-1,IFERROR(MATCH(Occurrence!K715,$D$4:$D$102,1),0))</f>
        <v/>
      </c>
      <c r="O715" s="9">
        <f>IF(N715&lt;0,0,IF(N715=0,Occurrence!K715*$I$11,IF(N715&gt;=99,Occurrence!K715*$I$12,INDEX($C$4:$C$102,N715)+(Occurrence!K715-INDEX($D$4:$D$102,N715))/(INDEX($D$4:$D$102,N715+1)-INDEX($D$4:$D$102,N715))*(INDEX($C$4:$C$102,N715+1)-INDEX($C$4:$C$102,N715)))))</f>
        <v/>
      </c>
      <c r="P715" s="12">
        <f>IFERROR(MATCH(Data!X715,$F$4:$F$102,1),0)</f>
        <v/>
      </c>
      <c r="Q715" s="9">
        <f>IF(P715=0,Data!X715+$I$13,IF(P715&gt;=99,Data!X715+$I$14,INDEX($E$4:$E$102,P715)+(Data!X715-INDEX($F$4:$F$102,P715))/(INDEX($F$4:$F$102,P715+1)-INDEX($F$4:$F$102,P715))*(INDEX($E$4:$E$102,P715+1)-INDEX($E$4:$E$102,P715))))</f>
        <v/>
      </c>
      <c r="R715" s="12">
        <f>IFERROR(MATCH(Data!Y715,$F$4:$F$102,1),0)</f>
        <v/>
      </c>
      <c r="S715" s="9">
        <f>IF(R715=0,Data!Y715+$I$13,IF(R715&gt;=99,Data!Y715+$I$14,INDEX($E$4:$E$102,R715)+(Data!Y715-INDEX($F$4:$F$102,R715))/(INDEX($F$4:$F$102,R715+1)-INDEX($F$4:$F$102,R715))*(INDEX($E$4:$E$102,R715+1)-INDEX($E$4:$E$102,R715))))</f>
        <v/>
      </c>
    </row>
    <row r="716">
      <c r="K716" s="14">
        <f>Data!A716</f>
        <v/>
      </c>
      <c r="L716" s="12">
        <f>IF(Occurrence!J716&lt;=0,-1,IFERROR(MATCH(Occurrence!J716,$D$4:$D$102,1),0))</f>
        <v/>
      </c>
      <c r="M716" s="9">
        <f>IF(L716&lt;0,0,IF(L716=0,Occurrence!J716*$I$11,IF(L716&gt;=99,Occurrence!J716*$I$12,INDEX($C$4:$C$102,L716)+(Occurrence!J716-INDEX($D$4:$D$102,L716))/(INDEX($D$4:$D$102,L716+1)-INDEX($D$4:$D$102,L716))*(INDEX($C$4:$C$102,L716+1)-INDEX($C$4:$C$102,L716)))))</f>
        <v/>
      </c>
      <c r="N716" s="12">
        <f>IF(Occurrence!K716&lt;=0,-1,IFERROR(MATCH(Occurrence!K716,$D$4:$D$102,1),0))</f>
        <v/>
      </c>
      <c r="O716" s="9">
        <f>IF(N716&lt;0,0,IF(N716=0,Occurrence!K716*$I$11,IF(N716&gt;=99,Occurrence!K716*$I$12,INDEX($C$4:$C$102,N716)+(Occurrence!K716-INDEX($D$4:$D$102,N716))/(INDEX($D$4:$D$102,N716+1)-INDEX($D$4:$D$102,N716))*(INDEX($C$4:$C$102,N716+1)-INDEX($C$4:$C$102,N716)))))</f>
        <v/>
      </c>
      <c r="P716" s="12">
        <f>IFERROR(MATCH(Data!X716,$F$4:$F$102,1),0)</f>
        <v/>
      </c>
      <c r="Q716" s="9">
        <f>IF(P716=0,Data!X716+$I$13,IF(P716&gt;=99,Data!X716+$I$14,INDEX($E$4:$E$102,P716)+(Data!X716-INDEX($F$4:$F$102,P716))/(INDEX($F$4:$F$102,P716+1)-INDEX($F$4:$F$102,P716))*(INDEX($E$4:$E$102,P716+1)-INDEX($E$4:$E$102,P716))))</f>
        <v/>
      </c>
      <c r="R716" s="12">
        <f>IFERROR(MATCH(Data!Y716,$F$4:$F$102,1),0)</f>
        <v/>
      </c>
      <c r="S716" s="9">
        <f>IF(R716=0,Data!Y716+$I$13,IF(R716&gt;=99,Data!Y716+$I$14,INDEX($E$4:$E$102,R716)+(Data!Y716-INDEX($F$4:$F$102,R716))/(INDEX($F$4:$F$102,R716+1)-INDEX($F$4:$F$102,R716))*(INDEX($E$4:$E$102,R716+1)-INDEX($E$4:$E$102,R716))))</f>
        <v/>
      </c>
    </row>
    <row r="717">
      <c r="K717" s="14">
        <f>Data!A717</f>
        <v/>
      </c>
      <c r="L717" s="12">
        <f>IF(Occurrence!J717&lt;=0,-1,IFERROR(MATCH(Occurrence!J717,$D$4:$D$102,1),0))</f>
        <v/>
      </c>
      <c r="M717" s="9">
        <f>IF(L717&lt;0,0,IF(L717=0,Occurrence!J717*$I$11,IF(L717&gt;=99,Occurrence!J717*$I$12,INDEX($C$4:$C$102,L717)+(Occurrence!J717-INDEX($D$4:$D$102,L717))/(INDEX($D$4:$D$102,L717+1)-INDEX($D$4:$D$102,L717))*(INDEX($C$4:$C$102,L717+1)-INDEX($C$4:$C$102,L717)))))</f>
        <v/>
      </c>
      <c r="N717" s="12">
        <f>IF(Occurrence!K717&lt;=0,-1,IFERROR(MATCH(Occurrence!K717,$D$4:$D$102,1),0))</f>
        <v/>
      </c>
      <c r="O717" s="9">
        <f>IF(N717&lt;0,0,IF(N717=0,Occurrence!K717*$I$11,IF(N717&gt;=99,Occurrence!K717*$I$12,INDEX($C$4:$C$102,N717)+(Occurrence!K717-INDEX($D$4:$D$102,N717))/(INDEX($D$4:$D$102,N717+1)-INDEX($D$4:$D$102,N717))*(INDEX($C$4:$C$102,N717+1)-INDEX($C$4:$C$102,N717)))))</f>
        <v/>
      </c>
      <c r="P717" s="12">
        <f>IFERROR(MATCH(Data!X717,$F$4:$F$102,1),0)</f>
        <v/>
      </c>
      <c r="Q717" s="9">
        <f>IF(P717=0,Data!X717+$I$13,IF(P717&gt;=99,Data!X717+$I$14,INDEX($E$4:$E$102,P717)+(Data!X717-INDEX($F$4:$F$102,P717))/(INDEX($F$4:$F$102,P717+1)-INDEX($F$4:$F$102,P717))*(INDEX($E$4:$E$102,P717+1)-INDEX($E$4:$E$102,P717))))</f>
        <v/>
      </c>
      <c r="R717" s="12">
        <f>IFERROR(MATCH(Data!Y717,$F$4:$F$102,1),0)</f>
        <v/>
      </c>
      <c r="S717" s="9">
        <f>IF(R717=0,Data!Y717+$I$13,IF(R717&gt;=99,Data!Y717+$I$14,INDEX($E$4:$E$102,R717)+(Data!Y717-INDEX($F$4:$F$102,R717))/(INDEX($F$4:$F$102,R717+1)-INDEX($F$4:$F$102,R717))*(INDEX($E$4:$E$102,R717+1)-INDEX($E$4:$E$102,R717))))</f>
        <v/>
      </c>
    </row>
    <row r="718">
      <c r="K718" s="14">
        <f>Data!A718</f>
        <v/>
      </c>
      <c r="L718" s="12">
        <f>IF(Occurrence!J718&lt;=0,-1,IFERROR(MATCH(Occurrence!J718,$D$4:$D$102,1),0))</f>
        <v/>
      </c>
      <c r="M718" s="9">
        <f>IF(L718&lt;0,0,IF(L718=0,Occurrence!J718*$I$11,IF(L718&gt;=99,Occurrence!J718*$I$12,INDEX($C$4:$C$102,L718)+(Occurrence!J718-INDEX($D$4:$D$102,L718))/(INDEX($D$4:$D$102,L718+1)-INDEX($D$4:$D$102,L718))*(INDEX($C$4:$C$102,L718+1)-INDEX($C$4:$C$102,L718)))))</f>
        <v/>
      </c>
      <c r="N718" s="12">
        <f>IF(Occurrence!K718&lt;=0,-1,IFERROR(MATCH(Occurrence!K718,$D$4:$D$102,1),0))</f>
        <v/>
      </c>
      <c r="O718" s="9">
        <f>IF(N718&lt;0,0,IF(N718=0,Occurrence!K718*$I$11,IF(N718&gt;=99,Occurrence!K718*$I$12,INDEX($C$4:$C$102,N718)+(Occurrence!K718-INDEX($D$4:$D$102,N718))/(INDEX($D$4:$D$102,N718+1)-INDEX($D$4:$D$102,N718))*(INDEX($C$4:$C$102,N718+1)-INDEX($C$4:$C$102,N718)))))</f>
        <v/>
      </c>
      <c r="P718" s="12">
        <f>IFERROR(MATCH(Data!X718,$F$4:$F$102,1),0)</f>
        <v/>
      </c>
      <c r="Q718" s="9">
        <f>IF(P718=0,Data!X718+$I$13,IF(P718&gt;=99,Data!X718+$I$14,INDEX($E$4:$E$102,P718)+(Data!X718-INDEX($F$4:$F$102,P718))/(INDEX($F$4:$F$102,P718+1)-INDEX($F$4:$F$102,P718))*(INDEX($E$4:$E$102,P718+1)-INDEX($E$4:$E$102,P718))))</f>
        <v/>
      </c>
      <c r="R718" s="12">
        <f>IFERROR(MATCH(Data!Y718,$F$4:$F$102,1),0)</f>
        <v/>
      </c>
      <c r="S718" s="9">
        <f>IF(R718=0,Data!Y718+$I$13,IF(R718&gt;=99,Data!Y718+$I$14,INDEX($E$4:$E$102,R718)+(Data!Y718-INDEX($F$4:$F$102,R718))/(INDEX($F$4:$F$102,R718+1)-INDEX($F$4:$F$102,R718))*(INDEX($E$4:$E$102,R718+1)-INDEX($E$4:$E$102,R718))))</f>
        <v/>
      </c>
    </row>
    <row r="719">
      <c r="K719" s="14">
        <f>Data!A719</f>
        <v/>
      </c>
      <c r="L719" s="12">
        <f>IF(Occurrence!J719&lt;=0,-1,IFERROR(MATCH(Occurrence!J719,$D$4:$D$102,1),0))</f>
        <v/>
      </c>
      <c r="M719" s="9">
        <f>IF(L719&lt;0,0,IF(L719=0,Occurrence!J719*$I$11,IF(L719&gt;=99,Occurrence!J719*$I$12,INDEX($C$4:$C$102,L719)+(Occurrence!J719-INDEX($D$4:$D$102,L719))/(INDEX($D$4:$D$102,L719+1)-INDEX($D$4:$D$102,L719))*(INDEX($C$4:$C$102,L719+1)-INDEX($C$4:$C$102,L719)))))</f>
        <v/>
      </c>
      <c r="N719" s="12">
        <f>IF(Occurrence!K719&lt;=0,-1,IFERROR(MATCH(Occurrence!K719,$D$4:$D$102,1),0))</f>
        <v/>
      </c>
      <c r="O719" s="9">
        <f>IF(N719&lt;0,0,IF(N719=0,Occurrence!K719*$I$11,IF(N719&gt;=99,Occurrence!K719*$I$12,INDEX($C$4:$C$102,N719)+(Occurrence!K719-INDEX($D$4:$D$102,N719))/(INDEX($D$4:$D$102,N719+1)-INDEX($D$4:$D$102,N719))*(INDEX($C$4:$C$102,N719+1)-INDEX($C$4:$C$102,N719)))))</f>
        <v/>
      </c>
      <c r="P719" s="12">
        <f>IFERROR(MATCH(Data!X719,$F$4:$F$102,1),0)</f>
        <v/>
      </c>
      <c r="Q719" s="9">
        <f>IF(P719=0,Data!X719+$I$13,IF(P719&gt;=99,Data!X719+$I$14,INDEX($E$4:$E$102,P719)+(Data!X719-INDEX($F$4:$F$102,P719))/(INDEX($F$4:$F$102,P719+1)-INDEX($F$4:$F$102,P719))*(INDEX($E$4:$E$102,P719+1)-INDEX($E$4:$E$102,P719))))</f>
        <v/>
      </c>
      <c r="R719" s="12">
        <f>IFERROR(MATCH(Data!Y719,$F$4:$F$102,1),0)</f>
        <v/>
      </c>
      <c r="S719" s="9">
        <f>IF(R719=0,Data!Y719+$I$13,IF(R719&gt;=99,Data!Y719+$I$14,INDEX($E$4:$E$102,R719)+(Data!Y719-INDEX($F$4:$F$102,R719))/(INDEX($F$4:$F$102,R719+1)-INDEX($F$4:$F$102,R719))*(INDEX($E$4:$E$102,R719+1)-INDEX($E$4:$E$102,R719))))</f>
        <v/>
      </c>
    </row>
    <row r="720">
      <c r="K720" s="14">
        <f>Data!A720</f>
        <v/>
      </c>
      <c r="L720" s="12">
        <f>IF(Occurrence!J720&lt;=0,-1,IFERROR(MATCH(Occurrence!J720,$D$4:$D$102,1),0))</f>
        <v/>
      </c>
      <c r="M720" s="9">
        <f>IF(L720&lt;0,0,IF(L720=0,Occurrence!J720*$I$11,IF(L720&gt;=99,Occurrence!J720*$I$12,INDEX($C$4:$C$102,L720)+(Occurrence!J720-INDEX($D$4:$D$102,L720))/(INDEX($D$4:$D$102,L720+1)-INDEX($D$4:$D$102,L720))*(INDEX($C$4:$C$102,L720+1)-INDEX($C$4:$C$102,L720)))))</f>
        <v/>
      </c>
      <c r="N720" s="12">
        <f>IF(Occurrence!K720&lt;=0,-1,IFERROR(MATCH(Occurrence!K720,$D$4:$D$102,1),0))</f>
        <v/>
      </c>
      <c r="O720" s="9">
        <f>IF(N720&lt;0,0,IF(N720=0,Occurrence!K720*$I$11,IF(N720&gt;=99,Occurrence!K720*$I$12,INDEX($C$4:$C$102,N720)+(Occurrence!K720-INDEX($D$4:$D$102,N720))/(INDEX($D$4:$D$102,N720+1)-INDEX($D$4:$D$102,N720))*(INDEX($C$4:$C$102,N720+1)-INDEX($C$4:$C$102,N720)))))</f>
        <v/>
      </c>
      <c r="P720" s="12">
        <f>IFERROR(MATCH(Data!X720,$F$4:$F$102,1),0)</f>
        <v/>
      </c>
      <c r="Q720" s="9">
        <f>IF(P720=0,Data!X720+$I$13,IF(P720&gt;=99,Data!X720+$I$14,INDEX($E$4:$E$102,P720)+(Data!X720-INDEX($F$4:$F$102,P720))/(INDEX($F$4:$F$102,P720+1)-INDEX($F$4:$F$102,P720))*(INDEX($E$4:$E$102,P720+1)-INDEX($E$4:$E$102,P720))))</f>
        <v/>
      </c>
      <c r="R720" s="12">
        <f>IFERROR(MATCH(Data!Y720,$F$4:$F$102,1),0)</f>
        <v/>
      </c>
      <c r="S720" s="9">
        <f>IF(R720=0,Data!Y720+$I$13,IF(R720&gt;=99,Data!Y720+$I$14,INDEX($E$4:$E$102,R720)+(Data!Y720-INDEX($F$4:$F$102,R720))/(INDEX($F$4:$F$102,R720+1)-INDEX($F$4:$F$102,R720))*(INDEX($E$4:$E$102,R720+1)-INDEX($E$4:$E$102,R720))))</f>
        <v/>
      </c>
    </row>
    <row r="721">
      <c r="K721" s="14">
        <f>Data!A721</f>
        <v/>
      </c>
      <c r="L721" s="12">
        <f>IF(Occurrence!J721&lt;=0,-1,IFERROR(MATCH(Occurrence!J721,$D$4:$D$102,1),0))</f>
        <v/>
      </c>
      <c r="M721" s="9">
        <f>IF(L721&lt;0,0,IF(L721=0,Occurrence!J721*$I$11,IF(L721&gt;=99,Occurrence!J721*$I$12,INDEX($C$4:$C$102,L721)+(Occurrence!J721-INDEX($D$4:$D$102,L721))/(INDEX($D$4:$D$102,L721+1)-INDEX($D$4:$D$102,L721))*(INDEX($C$4:$C$102,L721+1)-INDEX($C$4:$C$102,L721)))))</f>
        <v/>
      </c>
      <c r="N721" s="12">
        <f>IF(Occurrence!K721&lt;=0,-1,IFERROR(MATCH(Occurrence!K721,$D$4:$D$102,1),0))</f>
        <v/>
      </c>
      <c r="O721" s="9">
        <f>IF(N721&lt;0,0,IF(N721=0,Occurrence!K721*$I$11,IF(N721&gt;=99,Occurrence!K721*$I$12,INDEX($C$4:$C$102,N721)+(Occurrence!K721-INDEX($D$4:$D$102,N721))/(INDEX($D$4:$D$102,N721+1)-INDEX($D$4:$D$102,N721))*(INDEX($C$4:$C$102,N721+1)-INDEX($C$4:$C$102,N721)))))</f>
        <v/>
      </c>
      <c r="P721" s="12">
        <f>IFERROR(MATCH(Data!X721,$F$4:$F$102,1),0)</f>
        <v/>
      </c>
      <c r="Q721" s="9">
        <f>IF(P721=0,Data!X721+$I$13,IF(P721&gt;=99,Data!X721+$I$14,INDEX($E$4:$E$102,P721)+(Data!X721-INDEX($F$4:$F$102,P721))/(INDEX($F$4:$F$102,P721+1)-INDEX($F$4:$F$102,P721))*(INDEX($E$4:$E$102,P721+1)-INDEX($E$4:$E$102,P721))))</f>
        <v/>
      </c>
      <c r="R721" s="12">
        <f>IFERROR(MATCH(Data!Y721,$F$4:$F$102,1),0)</f>
        <v/>
      </c>
      <c r="S721" s="9">
        <f>IF(R721=0,Data!Y721+$I$13,IF(R721&gt;=99,Data!Y721+$I$14,INDEX($E$4:$E$102,R721)+(Data!Y721-INDEX($F$4:$F$102,R721))/(INDEX($F$4:$F$102,R721+1)-INDEX($F$4:$F$102,R721))*(INDEX($E$4:$E$102,R721+1)-INDEX($E$4:$E$102,R721))))</f>
        <v/>
      </c>
    </row>
    <row r="722">
      <c r="K722" s="14">
        <f>Data!A722</f>
        <v/>
      </c>
      <c r="L722" s="12">
        <f>IF(Occurrence!J722&lt;=0,-1,IFERROR(MATCH(Occurrence!J722,$D$4:$D$102,1),0))</f>
        <v/>
      </c>
      <c r="M722" s="9">
        <f>IF(L722&lt;0,0,IF(L722=0,Occurrence!J722*$I$11,IF(L722&gt;=99,Occurrence!J722*$I$12,INDEX($C$4:$C$102,L722)+(Occurrence!J722-INDEX($D$4:$D$102,L722))/(INDEX($D$4:$D$102,L722+1)-INDEX($D$4:$D$102,L722))*(INDEX($C$4:$C$102,L722+1)-INDEX($C$4:$C$102,L722)))))</f>
        <v/>
      </c>
      <c r="N722" s="12">
        <f>IF(Occurrence!K722&lt;=0,-1,IFERROR(MATCH(Occurrence!K722,$D$4:$D$102,1),0))</f>
        <v/>
      </c>
      <c r="O722" s="9">
        <f>IF(N722&lt;0,0,IF(N722=0,Occurrence!K722*$I$11,IF(N722&gt;=99,Occurrence!K722*$I$12,INDEX($C$4:$C$102,N722)+(Occurrence!K722-INDEX($D$4:$D$102,N722))/(INDEX($D$4:$D$102,N722+1)-INDEX($D$4:$D$102,N722))*(INDEX($C$4:$C$102,N722+1)-INDEX($C$4:$C$102,N722)))))</f>
        <v/>
      </c>
      <c r="P722" s="12">
        <f>IFERROR(MATCH(Data!X722,$F$4:$F$102,1),0)</f>
        <v/>
      </c>
      <c r="Q722" s="9">
        <f>IF(P722=0,Data!X722+$I$13,IF(P722&gt;=99,Data!X722+$I$14,INDEX($E$4:$E$102,P722)+(Data!X722-INDEX($F$4:$F$102,P722))/(INDEX($F$4:$F$102,P722+1)-INDEX($F$4:$F$102,P722))*(INDEX($E$4:$E$102,P722+1)-INDEX($E$4:$E$102,P722))))</f>
        <v/>
      </c>
      <c r="R722" s="12">
        <f>IFERROR(MATCH(Data!Y722,$F$4:$F$102,1),0)</f>
        <v/>
      </c>
      <c r="S722" s="9">
        <f>IF(R722=0,Data!Y722+$I$13,IF(R722&gt;=99,Data!Y722+$I$14,INDEX($E$4:$E$102,R722)+(Data!Y722-INDEX($F$4:$F$102,R722))/(INDEX($F$4:$F$102,R722+1)-INDEX($F$4:$F$102,R722))*(INDEX($E$4:$E$102,R722+1)-INDEX($E$4:$E$102,R722))))</f>
        <v/>
      </c>
    </row>
    <row r="723">
      <c r="K723" s="14">
        <f>Data!A723</f>
        <v/>
      </c>
      <c r="L723" s="12">
        <f>IF(Occurrence!J723&lt;=0,-1,IFERROR(MATCH(Occurrence!J723,$D$4:$D$102,1),0))</f>
        <v/>
      </c>
      <c r="M723" s="9">
        <f>IF(L723&lt;0,0,IF(L723=0,Occurrence!J723*$I$11,IF(L723&gt;=99,Occurrence!J723*$I$12,INDEX($C$4:$C$102,L723)+(Occurrence!J723-INDEX($D$4:$D$102,L723))/(INDEX($D$4:$D$102,L723+1)-INDEX($D$4:$D$102,L723))*(INDEX($C$4:$C$102,L723+1)-INDEX($C$4:$C$102,L723)))))</f>
        <v/>
      </c>
      <c r="N723" s="12">
        <f>IF(Occurrence!K723&lt;=0,-1,IFERROR(MATCH(Occurrence!K723,$D$4:$D$102,1),0))</f>
        <v/>
      </c>
      <c r="O723" s="9">
        <f>IF(N723&lt;0,0,IF(N723=0,Occurrence!K723*$I$11,IF(N723&gt;=99,Occurrence!K723*$I$12,INDEX($C$4:$C$102,N723)+(Occurrence!K723-INDEX($D$4:$D$102,N723))/(INDEX($D$4:$D$102,N723+1)-INDEX($D$4:$D$102,N723))*(INDEX($C$4:$C$102,N723+1)-INDEX($C$4:$C$102,N723)))))</f>
        <v/>
      </c>
      <c r="P723" s="12">
        <f>IFERROR(MATCH(Data!X723,$F$4:$F$102,1),0)</f>
        <v/>
      </c>
      <c r="Q723" s="9">
        <f>IF(P723=0,Data!X723+$I$13,IF(P723&gt;=99,Data!X723+$I$14,INDEX($E$4:$E$102,P723)+(Data!X723-INDEX($F$4:$F$102,P723))/(INDEX($F$4:$F$102,P723+1)-INDEX($F$4:$F$102,P723))*(INDEX($E$4:$E$102,P723+1)-INDEX($E$4:$E$102,P723))))</f>
        <v/>
      </c>
      <c r="R723" s="12">
        <f>IFERROR(MATCH(Data!Y723,$F$4:$F$102,1),0)</f>
        <v/>
      </c>
      <c r="S723" s="9">
        <f>IF(R723=0,Data!Y723+$I$13,IF(R723&gt;=99,Data!Y723+$I$14,INDEX($E$4:$E$102,R723)+(Data!Y723-INDEX($F$4:$F$102,R723))/(INDEX($F$4:$F$102,R723+1)-INDEX($F$4:$F$102,R723))*(INDEX($E$4:$E$102,R723+1)-INDEX($E$4:$E$102,R723))))</f>
        <v/>
      </c>
    </row>
    <row r="724">
      <c r="K724" s="14">
        <f>Data!A724</f>
        <v/>
      </c>
      <c r="L724" s="12">
        <f>IF(Occurrence!J724&lt;=0,-1,IFERROR(MATCH(Occurrence!J724,$D$4:$D$102,1),0))</f>
        <v/>
      </c>
      <c r="M724" s="9">
        <f>IF(L724&lt;0,0,IF(L724=0,Occurrence!J724*$I$11,IF(L724&gt;=99,Occurrence!J724*$I$12,INDEX($C$4:$C$102,L724)+(Occurrence!J724-INDEX($D$4:$D$102,L724))/(INDEX($D$4:$D$102,L724+1)-INDEX($D$4:$D$102,L724))*(INDEX($C$4:$C$102,L724+1)-INDEX($C$4:$C$102,L724)))))</f>
        <v/>
      </c>
      <c r="N724" s="12">
        <f>IF(Occurrence!K724&lt;=0,-1,IFERROR(MATCH(Occurrence!K724,$D$4:$D$102,1),0))</f>
        <v/>
      </c>
      <c r="O724" s="9">
        <f>IF(N724&lt;0,0,IF(N724=0,Occurrence!K724*$I$11,IF(N724&gt;=99,Occurrence!K724*$I$12,INDEX($C$4:$C$102,N724)+(Occurrence!K724-INDEX($D$4:$D$102,N724))/(INDEX($D$4:$D$102,N724+1)-INDEX($D$4:$D$102,N724))*(INDEX($C$4:$C$102,N724+1)-INDEX($C$4:$C$102,N724)))))</f>
        <v/>
      </c>
      <c r="P724" s="12">
        <f>IFERROR(MATCH(Data!X724,$F$4:$F$102,1),0)</f>
        <v/>
      </c>
      <c r="Q724" s="9">
        <f>IF(P724=0,Data!X724+$I$13,IF(P724&gt;=99,Data!X724+$I$14,INDEX($E$4:$E$102,P724)+(Data!X724-INDEX($F$4:$F$102,P724))/(INDEX($F$4:$F$102,P724+1)-INDEX($F$4:$F$102,P724))*(INDEX($E$4:$E$102,P724+1)-INDEX($E$4:$E$102,P724))))</f>
        <v/>
      </c>
      <c r="R724" s="12">
        <f>IFERROR(MATCH(Data!Y724,$F$4:$F$102,1),0)</f>
        <v/>
      </c>
      <c r="S724" s="9">
        <f>IF(R724=0,Data!Y724+$I$13,IF(R724&gt;=99,Data!Y724+$I$14,INDEX($E$4:$E$102,R724)+(Data!Y724-INDEX($F$4:$F$102,R724))/(INDEX($F$4:$F$102,R724+1)-INDEX($F$4:$F$102,R724))*(INDEX($E$4:$E$102,R724+1)-INDEX($E$4:$E$102,R724))))</f>
        <v/>
      </c>
    </row>
    <row r="725">
      <c r="K725" s="14">
        <f>Data!A725</f>
        <v/>
      </c>
      <c r="L725" s="12">
        <f>IF(Occurrence!J725&lt;=0,-1,IFERROR(MATCH(Occurrence!J725,$D$4:$D$102,1),0))</f>
        <v/>
      </c>
      <c r="M725" s="9">
        <f>IF(L725&lt;0,0,IF(L725=0,Occurrence!J725*$I$11,IF(L725&gt;=99,Occurrence!J725*$I$12,INDEX($C$4:$C$102,L725)+(Occurrence!J725-INDEX($D$4:$D$102,L725))/(INDEX($D$4:$D$102,L725+1)-INDEX($D$4:$D$102,L725))*(INDEX($C$4:$C$102,L725+1)-INDEX($C$4:$C$102,L725)))))</f>
        <v/>
      </c>
      <c r="N725" s="12">
        <f>IF(Occurrence!K725&lt;=0,-1,IFERROR(MATCH(Occurrence!K725,$D$4:$D$102,1),0))</f>
        <v/>
      </c>
      <c r="O725" s="9">
        <f>IF(N725&lt;0,0,IF(N725=0,Occurrence!K725*$I$11,IF(N725&gt;=99,Occurrence!K725*$I$12,INDEX($C$4:$C$102,N725)+(Occurrence!K725-INDEX($D$4:$D$102,N725))/(INDEX($D$4:$D$102,N725+1)-INDEX($D$4:$D$102,N725))*(INDEX($C$4:$C$102,N725+1)-INDEX($C$4:$C$102,N725)))))</f>
        <v/>
      </c>
      <c r="P725" s="12">
        <f>IFERROR(MATCH(Data!X725,$F$4:$F$102,1),0)</f>
        <v/>
      </c>
      <c r="Q725" s="9">
        <f>IF(P725=0,Data!X725+$I$13,IF(P725&gt;=99,Data!X725+$I$14,INDEX($E$4:$E$102,P725)+(Data!X725-INDEX($F$4:$F$102,P725))/(INDEX($F$4:$F$102,P725+1)-INDEX($F$4:$F$102,P725))*(INDEX($E$4:$E$102,P725+1)-INDEX($E$4:$E$102,P725))))</f>
        <v/>
      </c>
      <c r="R725" s="12">
        <f>IFERROR(MATCH(Data!Y725,$F$4:$F$102,1),0)</f>
        <v/>
      </c>
      <c r="S725" s="9">
        <f>IF(R725=0,Data!Y725+$I$13,IF(R725&gt;=99,Data!Y725+$I$14,INDEX($E$4:$E$102,R725)+(Data!Y725-INDEX($F$4:$F$102,R725))/(INDEX($F$4:$F$102,R725+1)-INDEX($F$4:$F$102,R725))*(INDEX($E$4:$E$102,R725+1)-INDEX($E$4:$E$102,R725))))</f>
        <v/>
      </c>
    </row>
    <row r="726">
      <c r="K726" s="14">
        <f>Data!A726</f>
        <v/>
      </c>
      <c r="L726" s="12">
        <f>IF(Occurrence!J726&lt;=0,-1,IFERROR(MATCH(Occurrence!J726,$D$4:$D$102,1),0))</f>
        <v/>
      </c>
      <c r="M726" s="9">
        <f>IF(L726&lt;0,0,IF(L726=0,Occurrence!J726*$I$11,IF(L726&gt;=99,Occurrence!J726*$I$12,INDEX($C$4:$C$102,L726)+(Occurrence!J726-INDEX($D$4:$D$102,L726))/(INDEX($D$4:$D$102,L726+1)-INDEX($D$4:$D$102,L726))*(INDEX($C$4:$C$102,L726+1)-INDEX($C$4:$C$102,L726)))))</f>
        <v/>
      </c>
      <c r="N726" s="12">
        <f>IF(Occurrence!K726&lt;=0,-1,IFERROR(MATCH(Occurrence!K726,$D$4:$D$102,1),0))</f>
        <v/>
      </c>
      <c r="O726" s="9">
        <f>IF(N726&lt;0,0,IF(N726=0,Occurrence!K726*$I$11,IF(N726&gt;=99,Occurrence!K726*$I$12,INDEX($C$4:$C$102,N726)+(Occurrence!K726-INDEX($D$4:$D$102,N726))/(INDEX($D$4:$D$102,N726+1)-INDEX($D$4:$D$102,N726))*(INDEX($C$4:$C$102,N726+1)-INDEX($C$4:$C$102,N726)))))</f>
        <v/>
      </c>
      <c r="P726" s="12">
        <f>IFERROR(MATCH(Data!X726,$F$4:$F$102,1),0)</f>
        <v/>
      </c>
      <c r="Q726" s="9">
        <f>IF(P726=0,Data!X726+$I$13,IF(P726&gt;=99,Data!X726+$I$14,INDEX($E$4:$E$102,P726)+(Data!X726-INDEX($F$4:$F$102,P726))/(INDEX($F$4:$F$102,P726+1)-INDEX($F$4:$F$102,P726))*(INDEX($E$4:$E$102,P726+1)-INDEX($E$4:$E$102,P726))))</f>
        <v/>
      </c>
      <c r="R726" s="12">
        <f>IFERROR(MATCH(Data!Y726,$F$4:$F$102,1),0)</f>
        <v/>
      </c>
      <c r="S726" s="9">
        <f>IF(R726=0,Data!Y726+$I$13,IF(R726&gt;=99,Data!Y726+$I$14,INDEX($E$4:$E$102,R726)+(Data!Y726-INDEX($F$4:$F$102,R726))/(INDEX($F$4:$F$102,R726+1)-INDEX($F$4:$F$102,R726))*(INDEX($E$4:$E$102,R726+1)-INDEX($E$4:$E$102,R726))))</f>
        <v/>
      </c>
    </row>
    <row r="727">
      <c r="K727" s="14">
        <f>Data!A727</f>
        <v/>
      </c>
      <c r="L727" s="12">
        <f>IF(Occurrence!J727&lt;=0,-1,IFERROR(MATCH(Occurrence!J727,$D$4:$D$102,1),0))</f>
        <v/>
      </c>
      <c r="M727" s="9">
        <f>IF(L727&lt;0,0,IF(L727=0,Occurrence!J727*$I$11,IF(L727&gt;=99,Occurrence!J727*$I$12,INDEX($C$4:$C$102,L727)+(Occurrence!J727-INDEX($D$4:$D$102,L727))/(INDEX($D$4:$D$102,L727+1)-INDEX($D$4:$D$102,L727))*(INDEX($C$4:$C$102,L727+1)-INDEX($C$4:$C$102,L727)))))</f>
        <v/>
      </c>
      <c r="N727" s="12">
        <f>IF(Occurrence!K727&lt;=0,-1,IFERROR(MATCH(Occurrence!K727,$D$4:$D$102,1),0))</f>
        <v/>
      </c>
      <c r="O727" s="9">
        <f>IF(N727&lt;0,0,IF(N727=0,Occurrence!K727*$I$11,IF(N727&gt;=99,Occurrence!K727*$I$12,INDEX($C$4:$C$102,N727)+(Occurrence!K727-INDEX($D$4:$D$102,N727))/(INDEX($D$4:$D$102,N727+1)-INDEX($D$4:$D$102,N727))*(INDEX($C$4:$C$102,N727+1)-INDEX($C$4:$C$102,N727)))))</f>
        <v/>
      </c>
      <c r="P727" s="12">
        <f>IFERROR(MATCH(Data!X727,$F$4:$F$102,1),0)</f>
        <v/>
      </c>
      <c r="Q727" s="9">
        <f>IF(P727=0,Data!X727+$I$13,IF(P727&gt;=99,Data!X727+$I$14,INDEX($E$4:$E$102,P727)+(Data!X727-INDEX($F$4:$F$102,P727))/(INDEX($F$4:$F$102,P727+1)-INDEX($F$4:$F$102,P727))*(INDEX($E$4:$E$102,P727+1)-INDEX($E$4:$E$102,P727))))</f>
        <v/>
      </c>
      <c r="R727" s="12">
        <f>IFERROR(MATCH(Data!Y727,$F$4:$F$102,1),0)</f>
        <v/>
      </c>
      <c r="S727" s="9">
        <f>IF(R727=0,Data!Y727+$I$13,IF(R727&gt;=99,Data!Y727+$I$14,INDEX($E$4:$E$102,R727)+(Data!Y727-INDEX($F$4:$F$102,R727))/(INDEX($F$4:$F$102,R727+1)-INDEX($F$4:$F$102,R727))*(INDEX($E$4:$E$102,R727+1)-INDEX($E$4:$E$102,R727))))</f>
        <v/>
      </c>
    </row>
    <row r="728">
      <c r="K728" s="14">
        <f>Data!A728</f>
        <v/>
      </c>
      <c r="L728" s="12">
        <f>IF(Occurrence!J728&lt;=0,-1,IFERROR(MATCH(Occurrence!J728,$D$4:$D$102,1),0))</f>
        <v/>
      </c>
      <c r="M728" s="9">
        <f>IF(L728&lt;0,0,IF(L728=0,Occurrence!J728*$I$11,IF(L728&gt;=99,Occurrence!J728*$I$12,INDEX($C$4:$C$102,L728)+(Occurrence!J728-INDEX($D$4:$D$102,L728))/(INDEX($D$4:$D$102,L728+1)-INDEX($D$4:$D$102,L728))*(INDEX($C$4:$C$102,L728+1)-INDEX($C$4:$C$102,L728)))))</f>
        <v/>
      </c>
      <c r="N728" s="12">
        <f>IF(Occurrence!K728&lt;=0,-1,IFERROR(MATCH(Occurrence!K728,$D$4:$D$102,1),0))</f>
        <v/>
      </c>
      <c r="O728" s="9">
        <f>IF(N728&lt;0,0,IF(N728=0,Occurrence!K728*$I$11,IF(N728&gt;=99,Occurrence!K728*$I$12,INDEX($C$4:$C$102,N728)+(Occurrence!K728-INDEX($D$4:$D$102,N728))/(INDEX($D$4:$D$102,N728+1)-INDEX($D$4:$D$102,N728))*(INDEX($C$4:$C$102,N728+1)-INDEX($C$4:$C$102,N728)))))</f>
        <v/>
      </c>
      <c r="P728" s="12">
        <f>IFERROR(MATCH(Data!X728,$F$4:$F$102,1),0)</f>
        <v/>
      </c>
      <c r="Q728" s="9">
        <f>IF(P728=0,Data!X728+$I$13,IF(P728&gt;=99,Data!X728+$I$14,INDEX($E$4:$E$102,P728)+(Data!X728-INDEX($F$4:$F$102,P728))/(INDEX($F$4:$F$102,P728+1)-INDEX($F$4:$F$102,P728))*(INDEX($E$4:$E$102,P728+1)-INDEX($E$4:$E$102,P728))))</f>
        <v/>
      </c>
      <c r="R728" s="12">
        <f>IFERROR(MATCH(Data!Y728,$F$4:$F$102,1),0)</f>
        <v/>
      </c>
      <c r="S728" s="9">
        <f>IF(R728=0,Data!Y728+$I$13,IF(R728&gt;=99,Data!Y728+$I$14,INDEX($E$4:$E$102,R728)+(Data!Y728-INDEX($F$4:$F$102,R728))/(INDEX($F$4:$F$102,R728+1)-INDEX($F$4:$F$102,R728))*(INDEX($E$4:$E$102,R728+1)-INDEX($E$4:$E$102,R728))))</f>
        <v/>
      </c>
    </row>
    <row r="729">
      <c r="K729" s="14">
        <f>Data!A729</f>
        <v/>
      </c>
      <c r="L729" s="12">
        <f>IF(Occurrence!J729&lt;=0,-1,IFERROR(MATCH(Occurrence!J729,$D$4:$D$102,1),0))</f>
        <v/>
      </c>
      <c r="M729" s="9">
        <f>IF(L729&lt;0,0,IF(L729=0,Occurrence!J729*$I$11,IF(L729&gt;=99,Occurrence!J729*$I$12,INDEX($C$4:$C$102,L729)+(Occurrence!J729-INDEX($D$4:$D$102,L729))/(INDEX($D$4:$D$102,L729+1)-INDEX($D$4:$D$102,L729))*(INDEX($C$4:$C$102,L729+1)-INDEX($C$4:$C$102,L729)))))</f>
        <v/>
      </c>
      <c r="N729" s="12">
        <f>IF(Occurrence!K729&lt;=0,-1,IFERROR(MATCH(Occurrence!K729,$D$4:$D$102,1),0))</f>
        <v/>
      </c>
      <c r="O729" s="9">
        <f>IF(N729&lt;0,0,IF(N729=0,Occurrence!K729*$I$11,IF(N729&gt;=99,Occurrence!K729*$I$12,INDEX($C$4:$C$102,N729)+(Occurrence!K729-INDEX($D$4:$D$102,N729))/(INDEX($D$4:$D$102,N729+1)-INDEX($D$4:$D$102,N729))*(INDEX($C$4:$C$102,N729+1)-INDEX($C$4:$C$102,N729)))))</f>
        <v/>
      </c>
      <c r="P729" s="12">
        <f>IFERROR(MATCH(Data!X729,$F$4:$F$102,1),0)</f>
        <v/>
      </c>
      <c r="Q729" s="9">
        <f>IF(P729=0,Data!X729+$I$13,IF(P729&gt;=99,Data!X729+$I$14,INDEX($E$4:$E$102,P729)+(Data!X729-INDEX($F$4:$F$102,P729))/(INDEX($F$4:$F$102,P729+1)-INDEX($F$4:$F$102,P729))*(INDEX($E$4:$E$102,P729+1)-INDEX($E$4:$E$102,P729))))</f>
        <v/>
      </c>
      <c r="R729" s="12">
        <f>IFERROR(MATCH(Data!Y729,$F$4:$F$102,1),0)</f>
        <v/>
      </c>
      <c r="S729" s="9">
        <f>IF(R729=0,Data!Y729+$I$13,IF(R729&gt;=99,Data!Y729+$I$14,INDEX($E$4:$E$102,R729)+(Data!Y729-INDEX($F$4:$F$102,R729))/(INDEX($F$4:$F$102,R729+1)-INDEX($F$4:$F$102,R729))*(INDEX($E$4:$E$102,R729+1)-INDEX($E$4:$E$102,R729))))</f>
        <v/>
      </c>
    </row>
    <row r="730">
      <c r="K730" s="14">
        <f>Data!A730</f>
        <v/>
      </c>
      <c r="L730" s="12">
        <f>IF(Occurrence!J730&lt;=0,-1,IFERROR(MATCH(Occurrence!J730,$D$4:$D$102,1),0))</f>
        <v/>
      </c>
      <c r="M730" s="9">
        <f>IF(L730&lt;0,0,IF(L730=0,Occurrence!J730*$I$11,IF(L730&gt;=99,Occurrence!J730*$I$12,INDEX($C$4:$C$102,L730)+(Occurrence!J730-INDEX($D$4:$D$102,L730))/(INDEX($D$4:$D$102,L730+1)-INDEX($D$4:$D$102,L730))*(INDEX($C$4:$C$102,L730+1)-INDEX($C$4:$C$102,L730)))))</f>
        <v/>
      </c>
      <c r="N730" s="12">
        <f>IF(Occurrence!K730&lt;=0,-1,IFERROR(MATCH(Occurrence!K730,$D$4:$D$102,1),0))</f>
        <v/>
      </c>
      <c r="O730" s="9">
        <f>IF(N730&lt;0,0,IF(N730=0,Occurrence!K730*$I$11,IF(N730&gt;=99,Occurrence!K730*$I$12,INDEX($C$4:$C$102,N730)+(Occurrence!K730-INDEX($D$4:$D$102,N730))/(INDEX($D$4:$D$102,N730+1)-INDEX($D$4:$D$102,N730))*(INDEX($C$4:$C$102,N730+1)-INDEX($C$4:$C$102,N730)))))</f>
        <v/>
      </c>
      <c r="P730" s="12">
        <f>IFERROR(MATCH(Data!X730,$F$4:$F$102,1),0)</f>
        <v/>
      </c>
      <c r="Q730" s="9">
        <f>IF(P730=0,Data!X730+$I$13,IF(P730&gt;=99,Data!X730+$I$14,INDEX($E$4:$E$102,P730)+(Data!X730-INDEX($F$4:$F$102,P730))/(INDEX($F$4:$F$102,P730+1)-INDEX($F$4:$F$102,P730))*(INDEX($E$4:$E$102,P730+1)-INDEX($E$4:$E$102,P730))))</f>
        <v/>
      </c>
      <c r="R730" s="12">
        <f>IFERROR(MATCH(Data!Y730,$F$4:$F$102,1),0)</f>
        <v/>
      </c>
      <c r="S730" s="9">
        <f>IF(R730=0,Data!Y730+$I$13,IF(R730&gt;=99,Data!Y730+$I$14,INDEX($E$4:$E$102,R730)+(Data!Y730-INDEX($F$4:$F$102,R730))/(INDEX($F$4:$F$102,R730+1)-INDEX($F$4:$F$102,R730))*(INDEX($E$4:$E$102,R730+1)-INDEX($E$4:$E$102,R730))))</f>
        <v/>
      </c>
    </row>
    <row r="731">
      <c r="K731" s="14">
        <f>Data!A731</f>
        <v/>
      </c>
      <c r="L731" s="12">
        <f>IF(Occurrence!J731&lt;=0,-1,IFERROR(MATCH(Occurrence!J731,$D$4:$D$102,1),0))</f>
        <v/>
      </c>
      <c r="M731" s="9">
        <f>IF(L731&lt;0,0,IF(L731=0,Occurrence!J731*$I$11,IF(L731&gt;=99,Occurrence!J731*$I$12,INDEX($C$4:$C$102,L731)+(Occurrence!J731-INDEX($D$4:$D$102,L731))/(INDEX($D$4:$D$102,L731+1)-INDEX($D$4:$D$102,L731))*(INDEX($C$4:$C$102,L731+1)-INDEX($C$4:$C$102,L731)))))</f>
        <v/>
      </c>
      <c r="N731" s="12">
        <f>IF(Occurrence!K731&lt;=0,-1,IFERROR(MATCH(Occurrence!K731,$D$4:$D$102,1),0))</f>
        <v/>
      </c>
      <c r="O731" s="9">
        <f>IF(N731&lt;0,0,IF(N731=0,Occurrence!K731*$I$11,IF(N731&gt;=99,Occurrence!K731*$I$12,INDEX($C$4:$C$102,N731)+(Occurrence!K731-INDEX($D$4:$D$102,N731))/(INDEX($D$4:$D$102,N731+1)-INDEX($D$4:$D$102,N731))*(INDEX($C$4:$C$102,N731+1)-INDEX($C$4:$C$102,N731)))))</f>
        <v/>
      </c>
      <c r="P731" s="12">
        <f>IFERROR(MATCH(Data!X731,$F$4:$F$102,1),0)</f>
        <v/>
      </c>
      <c r="Q731" s="9">
        <f>IF(P731=0,Data!X731+$I$13,IF(P731&gt;=99,Data!X731+$I$14,INDEX($E$4:$E$102,P731)+(Data!X731-INDEX($F$4:$F$102,P731))/(INDEX($F$4:$F$102,P731+1)-INDEX($F$4:$F$102,P731))*(INDEX($E$4:$E$102,P731+1)-INDEX($E$4:$E$102,P731))))</f>
        <v/>
      </c>
      <c r="R731" s="12">
        <f>IFERROR(MATCH(Data!Y731,$F$4:$F$102,1),0)</f>
        <v/>
      </c>
      <c r="S731" s="9">
        <f>IF(R731=0,Data!Y731+$I$13,IF(R731&gt;=99,Data!Y731+$I$14,INDEX($E$4:$E$102,R731)+(Data!Y731-INDEX($F$4:$F$102,R731))/(INDEX($F$4:$F$102,R731+1)-INDEX($F$4:$F$102,R731))*(INDEX($E$4:$E$102,R731+1)-INDEX($E$4:$E$102,R731))))</f>
        <v/>
      </c>
    </row>
    <row r="732">
      <c r="K732" s="14">
        <f>Data!A732</f>
        <v/>
      </c>
      <c r="L732" s="12">
        <f>IF(Occurrence!J732&lt;=0,-1,IFERROR(MATCH(Occurrence!J732,$D$4:$D$102,1),0))</f>
        <v/>
      </c>
      <c r="M732" s="9">
        <f>IF(L732&lt;0,0,IF(L732=0,Occurrence!J732*$I$11,IF(L732&gt;=99,Occurrence!J732*$I$12,INDEX($C$4:$C$102,L732)+(Occurrence!J732-INDEX($D$4:$D$102,L732))/(INDEX($D$4:$D$102,L732+1)-INDEX($D$4:$D$102,L732))*(INDEX($C$4:$C$102,L732+1)-INDEX($C$4:$C$102,L732)))))</f>
        <v/>
      </c>
      <c r="N732" s="12">
        <f>IF(Occurrence!K732&lt;=0,-1,IFERROR(MATCH(Occurrence!K732,$D$4:$D$102,1),0))</f>
        <v/>
      </c>
      <c r="O732" s="9">
        <f>IF(N732&lt;0,0,IF(N732=0,Occurrence!K732*$I$11,IF(N732&gt;=99,Occurrence!K732*$I$12,INDEX($C$4:$C$102,N732)+(Occurrence!K732-INDEX($D$4:$D$102,N732))/(INDEX($D$4:$D$102,N732+1)-INDEX($D$4:$D$102,N732))*(INDEX($C$4:$C$102,N732+1)-INDEX($C$4:$C$102,N732)))))</f>
        <v/>
      </c>
      <c r="P732" s="12">
        <f>IFERROR(MATCH(Data!X732,$F$4:$F$102,1),0)</f>
        <v/>
      </c>
      <c r="Q732" s="9">
        <f>IF(P732=0,Data!X732+$I$13,IF(P732&gt;=99,Data!X732+$I$14,INDEX($E$4:$E$102,P732)+(Data!X732-INDEX($F$4:$F$102,P732))/(INDEX($F$4:$F$102,P732+1)-INDEX($F$4:$F$102,P732))*(INDEX($E$4:$E$102,P732+1)-INDEX($E$4:$E$102,P732))))</f>
        <v/>
      </c>
      <c r="R732" s="12">
        <f>IFERROR(MATCH(Data!Y732,$F$4:$F$102,1),0)</f>
        <v/>
      </c>
      <c r="S732" s="9">
        <f>IF(R732=0,Data!Y732+$I$13,IF(R732&gt;=99,Data!Y732+$I$14,INDEX($E$4:$E$102,R732)+(Data!Y732-INDEX($F$4:$F$102,R732))/(INDEX($F$4:$F$102,R732+1)-INDEX($F$4:$F$102,R732))*(INDEX($E$4:$E$102,R732+1)-INDEX($E$4:$E$102,R732))))</f>
        <v/>
      </c>
    </row>
    <row r="733">
      <c r="K733" s="14">
        <f>Data!A733</f>
        <v/>
      </c>
      <c r="L733" s="12">
        <f>IF(Occurrence!J733&lt;=0,-1,IFERROR(MATCH(Occurrence!J733,$D$4:$D$102,1),0))</f>
        <v/>
      </c>
      <c r="M733" s="9">
        <f>IF(L733&lt;0,0,IF(L733=0,Occurrence!J733*$I$11,IF(L733&gt;=99,Occurrence!J733*$I$12,INDEX($C$4:$C$102,L733)+(Occurrence!J733-INDEX($D$4:$D$102,L733))/(INDEX($D$4:$D$102,L733+1)-INDEX($D$4:$D$102,L733))*(INDEX($C$4:$C$102,L733+1)-INDEX($C$4:$C$102,L733)))))</f>
        <v/>
      </c>
      <c r="N733" s="12">
        <f>IF(Occurrence!K733&lt;=0,-1,IFERROR(MATCH(Occurrence!K733,$D$4:$D$102,1),0))</f>
        <v/>
      </c>
      <c r="O733" s="9">
        <f>IF(N733&lt;0,0,IF(N733=0,Occurrence!K733*$I$11,IF(N733&gt;=99,Occurrence!K733*$I$12,INDEX($C$4:$C$102,N733)+(Occurrence!K733-INDEX($D$4:$D$102,N733))/(INDEX($D$4:$D$102,N733+1)-INDEX($D$4:$D$102,N733))*(INDEX($C$4:$C$102,N733+1)-INDEX($C$4:$C$102,N733)))))</f>
        <v/>
      </c>
      <c r="P733" s="12">
        <f>IFERROR(MATCH(Data!X733,$F$4:$F$102,1),0)</f>
        <v/>
      </c>
      <c r="Q733" s="9">
        <f>IF(P733=0,Data!X733+$I$13,IF(P733&gt;=99,Data!X733+$I$14,INDEX($E$4:$E$102,P733)+(Data!X733-INDEX($F$4:$F$102,P733))/(INDEX($F$4:$F$102,P733+1)-INDEX($F$4:$F$102,P733))*(INDEX($E$4:$E$102,P733+1)-INDEX($E$4:$E$102,P733))))</f>
        <v/>
      </c>
      <c r="R733" s="12">
        <f>IFERROR(MATCH(Data!Y733,$F$4:$F$102,1),0)</f>
        <v/>
      </c>
      <c r="S733" s="9">
        <f>IF(R733=0,Data!Y733+$I$13,IF(R733&gt;=99,Data!Y733+$I$14,INDEX($E$4:$E$102,R733)+(Data!Y733-INDEX($F$4:$F$102,R733))/(INDEX($F$4:$F$102,R733+1)-INDEX($F$4:$F$102,R733))*(INDEX($E$4:$E$102,R733+1)-INDEX($E$4:$E$102,R733))))</f>
        <v/>
      </c>
    </row>
    <row r="734">
      <c r="K734" s="14">
        <f>Data!A734</f>
        <v/>
      </c>
      <c r="L734" s="12">
        <f>IF(Occurrence!J734&lt;=0,-1,IFERROR(MATCH(Occurrence!J734,$D$4:$D$102,1),0))</f>
        <v/>
      </c>
      <c r="M734" s="9">
        <f>IF(L734&lt;0,0,IF(L734=0,Occurrence!J734*$I$11,IF(L734&gt;=99,Occurrence!J734*$I$12,INDEX($C$4:$C$102,L734)+(Occurrence!J734-INDEX($D$4:$D$102,L734))/(INDEX($D$4:$D$102,L734+1)-INDEX($D$4:$D$102,L734))*(INDEX($C$4:$C$102,L734+1)-INDEX($C$4:$C$102,L734)))))</f>
        <v/>
      </c>
      <c r="N734" s="12">
        <f>IF(Occurrence!K734&lt;=0,-1,IFERROR(MATCH(Occurrence!K734,$D$4:$D$102,1),0))</f>
        <v/>
      </c>
      <c r="O734" s="9">
        <f>IF(N734&lt;0,0,IF(N734=0,Occurrence!K734*$I$11,IF(N734&gt;=99,Occurrence!K734*$I$12,INDEX($C$4:$C$102,N734)+(Occurrence!K734-INDEX($D$4:$D$102,N734))/(INDEX($D$4:$D$102,N734+1)-INDEX($D$4:$D$102,N734))*(INDEX($C$4:$C$102,N734+1)-INDEX($C$4:$C$102,N734)))))</f>
        <v/>
      </c>
      <c r="P734" s="12">
        <f>IFERROR(MATCH(Data!X734,$F$4:$F$102,1),0)</f>
        <v/>
      </c>
      <c r="Q734" s="9">
        <f>IF(P734=0,Data!X734+$I$13,IF(P734&gt;=99,Data!X734+$I$14,INDEX($E$4:$E$102,P734)+(Data!X734-INDEX($F$4:$F$102,P734))/(INDEX($F$4:$F$102,P734+1)-INDEX($F$4:$F$102,P734))*(INDEX($E$4:$E$102,P734+1)-INDEX($E$4:$E$102,P734))))</f>
        <v/>
      </c>
      <c r="R734" s="12">
        <f>IFERROR(MATCH(Data!Y734,$F$4:$F$102,1),0)</f>
        <v/>
      </c>
      <c r="S734" s="9">
        <f>IF(R734=0,Data!Y734+$I$13,IF(R734&gt;=99,Data!Y734+$I$14,INDEX($E$4:$E$102,R734)+(Data!Y734-INDEX($F$4:$F$102,R734))/(INDEX($F$4:$F$102,R734+1)-INDEX($F$4:$F$102,R734))*(INDEX($E$4:$E$102,R734+1)-INDEX($E$4:$E$102,R734))))</f>
        <v/>
      </c>
    </row>
    <row r="735">
      <c r="K735" s="14">
        <f>Data!A735</f>
        <v/>
      </c>
      <c r="L735" s="12">
        <f>IF(Occurrence!J735&lt;=0,-1,IFERROR(MATCH(Occurrence!J735,$D$4:$D$102,1),0))</f>
        <v/>
      </c>
      <c r="M735" s="9">
        <f>IF(L735&lt;0,0,IF(L735=0,Occurrence!J735*$I$11,IF(L735&gt;=99,Occurrence!J735*$I$12,INDEX($C$4:$C$102,L735)+(Occurrence!J735-INDEX($D$4:$D$102,L735))/(INDEX($D$4:$D$102,L735+1)-INDEX($D$4:$D$102,L735))*(INDEX($C$4:$C$102,L735+1)-INDEX($C$4:$C$102,L735)))))</f>
        <v/>
      </c>
      <c r="N735" s="12">
        <f>IF(Occurrence!K735&lt;=0,-1,IFERROR(MATCH(Occurrence!K735,$D$4:$D$102,1),0))</f>
        <v/>
      </c>
      <c r="O735" s="9">
        <f>IF(N735&lt;0,0,IF(N735=0,Occurrence!K735*$I$11,IF(N735&gt;=99,Occurrence!K735*$I$12,INDEX($C$4:$C$102,N735)+(Occurrence!K735-INDEX($D$4:$D$102,N735))/(INDEX($D$4:$D$102,N735+1)-INDEX($D$4:$D$102,N735))*(INDEX($C$4:$C$102,N735+1)-INDEX($C$4:$C$102,N735)))))</f>
        <v/>
      </c>
      <c r="P735" s="12">
        <f>IFERROR(MATCH(Data!X735,$F$4:$F$102,1),0)</f>
        <v/>
      </c>
      <c r="Q735" s="9">
        <f>IF(P735=0,Data!X735+$I$13,IF(P735&gt;=99,Data!X735+$I$14,INDEX($E$4:$E$102,P735)+(Data!X735-INDEX($F$4:$F$102,P735))/(INDEX($F$4:$F$102,P735+1)-INDEX($F$4:$F$102,P735))*(INDEX($E$4:$E$102,P735+1)-INDEX($E$4:$E$102,P735))))</f>
        <v/>
      </c>
      <c r="R735" s="12">
        <f>IFERROR(MATCH(Data!Y735,$F$4:$F$102,1),0)</f>
        <v/>
      </c>
      <c r="S735" s="9">
        <f>IF(R735=0,Data!Y735+$I$13,IF(R735&gt;=99,Data!Y735+$I$14,INDEX($E$4:$E$102,R735)+(Data!Y735-INDEX($F$4:$F$102,R735))/(INDEX($F$4:$F$102,R735+1)-INDEX($F$4:$F$102,R735))*(INDEX($E$4:$E$102,R735+1)-INDEX($E$4:$E$102,R735))))</f>
        <v/>
      </c>
    </row>
    <row r="736">
      <c r="K736" s="14">
        <f>Data!A736</f>
        <v/>
      </c>
      <c r="L736" s="12">
        <f>IF(Occurrence!J736&lt;=0,-1,IFERROR(MATCH(Occurrence!J736,$D$4:$D$102,1),0))</f>
        <v/>
      </c>
      <c r="M736" s="9">
        <f>IF(L736&lt;0,0,IF(L736=0,Occurrence!J736*$I$11,IF(L736&gt;=99,Occurrence!J736*$I$12,INDEX($C$4:$C$102,L736)+(Occurrence!J736-INDEX($D$4:$D$102,L736))/(INDEX($D$4:$D$102,L736+1)-INDEX($D$4:$D$102,L736))*(INDEX($C$4:$C$102,L736+1)-INDEX($C$4:$C$102,L736)))))</f>
        <v/>
      </c>
      <c r="N736" s="12">
        <f>IF(Occurrence!K736&lt;=0,-1,IFERROR(MATCH(Occurrence!K736,$D$4:$D$102,1),0))</f>
        <v/>
      </c>
      <c r="O736" s="9">
        <f>IF(N736&lt;0,0,IF(N736=0,Occurrence!K736*$I$11,IF(N736&gt;=99,Occurrence!K736*$I$12,INDEX($C$4:$C$102,N736)+(Occurrence!K736-INDEX($D$4:$D$102,N736))/(INDEX($D$4:$D$102,N736+1)-INDEX($D$4:$D$102,N736))*(INDEX($C$4:$C$102,N736+1)-INDEX($C$4:$C$102,N736)))))</f>
        <v/>
      </c>
      <c r="P736" s="12">
        <f>IFERROR(MATCH(Data!X736,$F$4:$F$102,1),0)</f>
        <v/>
      </c>
      <c r="Q736" s="9">
        <f>IF(P736=0,Data!X736+$I$13,IF(P736&gt;=99,Data!X736+$I$14,INDEX($E$4:$E$102,P736)+(Data!X736-INDEX($F$4:$F$102,P736))/(INDEX($F$4:$F$102,P736+1)-INDEX($F$4:$F$102,P736))*(INDEX($E$4:$E$102,P736+1)-INDEX($E$4:$E$102,P736))))</f>
        <v/>
      </c>
      <c r="R736" s="12">
        <f>IFERROR(MATCH(Data!Y736,$F$4:$F$102,1),0)</f>
        <v/>
      </c>
      <c r="S736" s="9">
        <f>IF(R736=0,Data!Y736+$I$13,IF(R736&gt;=99,Data!Y736+$I$14,INDEX($E$4:$E$102,R736)+(Data!Y736-INDEX($F$4:$F$102,R736))/(INDEX($F$4:$F$102,R736+1)-INDEX($F$4:$F$102,R736))*(INDEX($E$4:$E$102,R736+1)-INDEX($E$4:$E$102,R736))))</f>
        <v/>
      </c>
    </row>
    <row r="737">
      <c r="K737" s="14">
        <f>Data!A737</f>
        <v/>
      </c>
      <c r="L737" s="12">
        <f>IF(Occurrence!J737&lt;=0,-1,IFERROR(MATCH(Occurrence!J737,$D$4:$D$102,1),0))</f>
        <v/>
      </c>
      <c r="M737" s="9">
        <f>IF(L737&lt;0,0,IF(L737=0,Occurrence!J737*$I$11,IF(L737&gt;=99,Occurrence!J737*$I$12,INDEX($C$4:$C$102,L737)+(Occurrence!J737-INDEX($D$4:$D$102,L737))/(INDEX($D$4:$D$102,L737+1)-INDEX($D$4:$D$102,L737))*(INDEX($C$4:$C$102,L737+1)-INDEX($C$4:$C$102,L737)))))</f>
        <v/>
      </c>
      <c r="N737" s="12">
        <f>IF(Occurrence!K737&lt;=0,-1,IFERROR(MATCH(Occurrence!K737,$D$4:$D$102,1),0))</f>
        <v/>
      </c>
      <c r="O737" s="9">
        <f>IF(N737&lt;0,0,IF(N737=0,Occurrence!K737*$I$11,IF(N737&gt;=99,Occurrence!K737*$I$12,INDEX($C$4:$C$102,N737)+(Occurrence!K737-INDEX($D$4:$D$102,N737))/(INDEX($D$4:$D$102,N737+1)-INDEX($D$4:$D$102,N737))*(INDEX($C$4:$C$102,N737+1)-INDEX($C$4:$C$102,N737)))))</f>
        <v/>
      </c>
      <c r="P737" s="12">
        <f>IFERROR(MATCH(Data!X737,$F$4:$F$102,1),0)</f>
        <v/>
      </c>
      <c r="Q737" s="9">
        <f>IF(P737=0,Data!X737+$I$13,IF(P737&gt;=99,Data!X737+$I$14,INDEX($E$4:$E$102,P737)+(Data!X737-INDEX($F$4:$F$102,P737))/(INDEX($F$4:$F$102,P737+1)-INDEX($F$4:$F$102,P737))*(INDEX($E$4:$E$102,P737+1)-INDEX($E$4:$E$102,P737))))</f>
        <v/>
      </c>
      <c r="R737" s="12">
        <f>IFERROR(MATCH(Data!Y737,$F$4:$F$102,1),0)</f>
        <v/>
      </c>
      <c r="S737" s="9">
        <f>IF(R737=0,Data!Y737+$I$13,IF(R737&gt;=99,Data!Y737+$I$14,INDEX($E$4:$E$102,R737)+(Data!Y737-INDEX($F$4:$F$102,R737))/(INDEX($F$4:$F$102,R737+1)-INDEX($F$4:$F$102,R737))*(INDEX($E$4:$E$102,R737+1)-INDEX($E$4:$E$102,R737))))</f>
        <v/>
      </c>
    </row>
    <row r="738">
      <c r="K738" s="14">
        <f>Data!A738</f>
        <v/>
      </c>
      <c r="L738" s="12">
        <f>IF(Occurrence!J738&lt;=0,-1,IFERROR(MATCH(Occurrence!J738,$D$4:$D$102,1),0))</f>
        <v/>
      </c>
      <c r="M738" s="9">
        <f>IF(L738&lt;0,0,IF(L738=0,Occurrence!J738*$I$11,IF(L738&gt;=99,Occurrence!J738*$I$12,INDEX($C$4:$C$102,L738)+(Occurrence!J738-INDEX($D$4:$D$102,L738))/(INDEX($D$4:$D$102,L738+1)-INDEX($D$4:$D$102,L738))*(INDEX($C$4:$C$102,L738+1)-INDEX($C$4:$C$102,L738)))))</f>
        <v/>
      </c>
      <c r="N738" s="12">
        <f>IF(Occurrence!K738&lt;=0,-1,IFERROR(MATCH(Occurrence!K738,$D$4:$D$102,1),0))</f>
        <v/>
      </c>
      <c r="O738" s="9">
        <f>IF(N738&lt;0,0,IF(N738=0,Occurrence!K738*$I$11,IF(N738&gt;=99,Occurrence!K738*$I$12,INDEX($C$4:$C$102,N738)+(Occurrence!K738-INDEX($D$4:$D$102,N738))/(INDEX($D$4:$D$102,N738+1)-INDEX($D$4:$D$102,N738))*(INDEX($C$4:$C$102,N738+1)-INDEX($C$4:$C$102,N738)))))</f>
        <v/>
      </c>
      <c r="P738" s="12">
        <f>IFERROR(MATCH(Data!X738,$F$4:$F$102,1),0)</f>
        <v/>
      </c>
      <c r="Q738" s="9">
        <f>IF(P738=0,Data!X738+$I$13,IF(P738&gt;=99,Data!X738+$I$14,INDEX($E$4:$E$102,P738)+(Data!X738-INDEX($F$4:$F$102,P738))/(INDEX($F$4:$F$102,P738+1)-INDEX($F$4:$F$102,P738))*(INDEX($E$4:$E$102,P738+1)-INDEX($E$4:$E$102,P738))))</f>
        <v/>
      </c>
      <c r="R738" s="12">
        <f>IFERROR(MATCH(Data!Y738,$F$4:$F$102,1),0)</f>
        <v/>
      </c>
      <c r="S738" s="9">
        <f>IF(R738=0,Data!Y738+$I$13,IF(R738&gt;=99,Data!Y738+$I$14,INDEX($E$4:$E$102,R738)+(Data!Y738-INDEX($F$4:$F$102,R738))/(INDEX($F$4:$F$102,R738+1)-INDEX($F$4:$F$102,R738))*(INDEX($E$4:$E$102,R738+1)-INDEX($E$4:$E$102,R738))))</f>
        <v/>
      </c>
    </row>
    <row r="739">
      <c r="K739" s="14">
        <f>Data!A739</f>
        <v/>
      </c>
      <c r="L739" s="12">
        <f>IF(Occurrence!J739&lt;=0,-1,IFERROR(MATCH(Occurrence!J739,$D$4:$D$102,1),0))</f>
        <v/>
      </c>
      <c r="M739" s="9">
        <f>IF(L739&lt;0,0,IF(L739=0,Occurrence!J739*$I$11,IF(L739&gt;=99,Occurrence!J739*$I$12,INDEX($C$4:$C$102,L739)+(Occurrence!J739-INDEX($D$4:$D$102,L739))/(INDEX($D$4:$D$102,L739+1)-INDEX($D$4:$D$102,L739))*(INDEX($C$4:$C$102,L739+1)-INDEX($C$4:$C$102,L739)))))</f>
        <v/>
      </c>
      <c r="N739" s="12">
        <f>IF(Occurrence!K739&lt;=0,-1,IFERROR(MATCH(Occurrence!K739,$D$4:$D$102,1),0))</f>
        <v/>
      </c>
      <c r="O739" s="9">
        <f>IF(N739&lt;0,0,IF(N739=0,Occurrence!K739*$I$11,IF(N739&gt;=99,Occurrence!K739*$I$12,INDEX($C$4:$C$102,N739)+(Occurrence!K739-INDEX($D$4:$D$102,N739))/(INDEX($D$4:$D$102,N739+1)-INDEX($D$4:$D$102,N739))*(INDEX($C$4:$C$102,N739+1)-INDEX($C$4:$C$102,N739)))))</f>
        <v/>
      </c>
      <c r="P739" s="12">
        <f>IFERROR(MATCH(Data!X739,$F$4:$F$102,1),0)</f>
        <v/>
      </c>
      <c r="Q739" s="9">
        <f>IF(P739=0,Data!X739+$I$13,IF(P739&gt;=99,Data!X739+$I$14,INDEX($E$4:$E$102,P739)+(Data!X739-INDEX($F$4:$F$102,P739))/(INDEX($F$4:$F$102,P739+1)-INDEX($F$4:$F$102,P739))*(INDEX($E$4:$E$102,P739+1)-INDEX($E$4:$E$102,P739))))</f>
        <v/>
      </c>
      <c r="R739" s="12">
        <f>IFERROR(MATCH(Data!Y739,$F$4:$F$102,1),0)</f>
        <v/>
      </c>
      <c r="S739" s="9">
        <f>IF(R739=0,Data!Y739+$I$13,IF(R739&gt;=99,Data!Y739+$I$14,INDEX($E$4:$E$102,R739)+(Data!Y739-INDEX($F$4:$F$102,R739))/(INDEX($F$4:$F$102,R739+1)-INDEX($F$4:$F$102,R739))*(INDEX($E$4:$E$102,R739+1)-INDEX($E$4:$E$102,R739))))</f>
        <v/>
      </c>
    </row>
    <row r="740">
      <c r="K740" s="14">
        <f>Data!A740</f>
        <v/>
      </c>
      <c r="L740" s="12">
        <f>IF(Occurrence!J740&lt;=0,-1,IFERROR(MATCH(Occurrence!J740,$D$4:$D$102,1),0))</f>
        <v/>
      </c>
      <c r="M740" s="9">
        <f>IF(L740&lt;0,0,IF(L740=0,Occurrence!J740*$I$11,IF(L740&gt;=99,Occurrence!J740*$I$12,INDEX($C$4:$C$102,L740)+(Occurrence!J740-INDEX($D$4:$D$102,L740))/(INDEX($D$4:$D$102,L740+1)-INDEX($D$4:$D$102,L740))*(INDEX($C$4:$C$102,L740+1)-INDEX($C$4:$C$102,L740)))))</f>
        <v/>
      </c>
      <c r="N740" s="12">
        <f>IF(Occurrence!K740&lt;=0,-1,IFERROR(MATCH(Occurrence!K740,$D$4:$D$102,1),0))</f>
        <v/>
      </c>
      <c r="O740" s="9">
        <f>IF(N740&lt;0,0,IF(N740=0,Occurrence!K740*$I$11,IF(N740&gt;=99,Occurrence!K740*$I$12,INDEX($C$4:$C$102,N740)+(Occurrence!K740-INDEX($D$4:$D$102,N740))/(INDEX($D$4:$D$102,N740+1)-INDEX($D$4:$D$102,N740))*(INDEX($C$4:$C$102,N740+1)-INDEX($C$4:$C$102,N740)))))</f>
        <v/>
      </c>
      <c r="P740" s="12">
        <f>IFERROR(MATCH(Data!X740,$F$4:$F$102,1),0)</f>
        <v/>
      </c>
      <c r="Q740" s="9">
        <f>IF(P740=0,Data!X740+$I$13,IF(P740&gt;=99,Data!X740+$I$14,INDEX($E$4:$E$102,P740)+(Data!X740-INDEX($F$4:$F$102,P740))/(INDEX($F$4:$F$102,P740+1)-INDEX($F$4:$F$102,P740))*(INDEX($E$4:$E$102,P740+1)-INDEX($E$4:$E$102,P740))))</f>
        <v/>
      </c>
      <c r="R740" s="12">
        <f>IFERROR(MATCH(Data!Y740,$F$4:$F$102,1),0)</f>
        <v/>
      </c>
      <c r="S740" s="9">
        <f>IF(R740=0,Data!Y740+$I$13,IF(R740&gt;=99,Data!Y740+$I$14,INDEX($E$4:$E$102,R740)+(Data!Y740-INDEX($F$4:$F$102,R740))/(INDEX($F$4:$F$102,R740+1)-INDEX($F$4:$F$102,R740))*(INDEX($E$4:$E$102,R740+1)-INDEX($E$4:$E$102,R740))))</f>
        <v/>
      </c>
    </row>
    <row r="741">
      <c r="K741" s="14">
        <f>Data!A741</f>
        <v/>
      </c>
      <c r="L741" s="12">
        <f>IF(Occurrence!J741&lt;=0,-1,IFERROR(MATCH(Occurrence!J741,$D$4:$D$102,1),0))</f>
        <v/>
      </c>
      <c r="M741" s="9">
        <f>IF(L741&lt;0,0,IF(L741=0,Occurrence!J741*$I$11,IF(L741&gt;=99,Occurrence!J741*$I$12,INDEX($C$4:$C$102,L741)+(Occurrence!J741-INDEX($D$4:$D$102,L741))/(INDEX($D$4:$D$102,L741+1)-INDEX($D$4:$D$102,L741))*(INDEX($C$4:$C$102,L741+1)-INDEX($C$4:$C$102,L741)))))</f>
        <v/>
      </c>
      <c r="N741" s="12">
        <f>IF(Occurrence!K741&lt;=0,-1,IFERROR(MATCH(Occurrence!K741,$D$4:$D$102,1),0))</f>
        <v/>
      </c>
      <c r="O741" s="9">
        <f>IF(N741&lt;0,0,IF(N741=0,Occurrence!K741*$I$11,IF(N741&gt;=99,Occurrence!K741*$I$12,INDEX($C$4:$C$102,N741)+(Occurrence!K741-INDEX($D$4:$D$102,N741))/(INDEX($D$4:$D$102,N741+1)-INDEX($D$4:$D$102,N741))*(INDEX($C$4:$C$102,N741+1)-INDEX($C$4:$C$102,N741)))))</f>
        <v/>
      </c>
      <c r="P741" s="12">
        <f>IFERROR(MATCH(Data!X741,$F$4:$F$102,1),0)</f>
        <v/>
      </c>
      <c r="Q741" s="9">
        <f>IF(P741=0,Data!X741+$I$13,IF(P741&gt;=99,Data!X741+$I$14,INDEX($E$4:$E$102,P741)+(Data!X741-INDEX($F$4:$F$102,P741))/(INDEX($F$4:$F$102,P741+1)-INDEX($F$4:$F$102,P741))*(INDEX($E$4:$E$102,P741+1)-INDEX($E$4:$E$102,P741))))</f>
        <v/>
      </c>
      <c r="R741" s="12">
        <f>IFERROR(MATCH(Data!Y741,$F$4:$F$102,1),0)</f>
        <v/>
      </c>
      <c r="S741" s="9">
        <f>IF(R741=0,Data!Y741+$I$13,IF(R741&gt;=99,Data!Y741+$I$14,INDEX($E$4:$E$102,R741)+(Data!Y741-INDEX($F$4:$F$102,R741))/(INDEX($F$4:$F$102,R741+1)-INDEX($F$4:$F$102,R741))*(INDEX($E$4:$E$102,R741+1)-INDEX($E$4:$E$102,R741))))</f>
        <v/>
      </c>
    </row>
    <row r="742">
      <c r="K742" s="14">
        <f>Data!A742</f>
        <v/>
      </c>
      <c r="L742" s="12">
        <f>IF(Occurrence!J742&lt;=0,-1,IFERROR(MATCH(Occurrence!J742,$D$4:$D$102,1),0))</f>
        <v/>
      </c>
      <c r="M742" s="9">
        <f>IF(L742&lt;0,0,IF(L742=0,Occurrence!J742*$I$11,IF(L742&gt;=99,Occurrence!J742*$I$12,INDEX($C$4:$C$102,L742)+(Occurrence!J742-INDEX($D$4:$D$102,L742))/(INDEX($D$4:$D$102,L742+1)-INDEX($D$4:$D$102,L742))*(INDEX($C$4:$C$102,L742+1)-INDEX($C$4:$C$102,L742)))))</f>
        <v/>
      </c>
      <c r="N742" s="12">
        <f>IF(Occurrence!K742&lt;=0,-1,IFERROR(MATCH(Occurrence!K742,$D$4:$D$102,1),0))</f>
        <v/>
      </c>
      <c r="O742" s="9">
        <f>IF(N742&lt;0,0,IF(N742=0,Occurrence!K742*$I$11,IF(N742&gt;=99,Occurrence!K742*$I$12,INDEX($C$4:$C$102,N742)+(Occurrence!K742-INDEX($D$4:$D$102,N742))/(INDEX($D$4:$D$102,N742+1)-INDEX($D$4:$D$102,N742))*(INDEX($C$4:$C$102,N742+1)-INDEX($C$4:$C$102,N742)))))</f>
        <v/>
      </c>
      <c r="P742" s="12">
        <f>IFERROR(MATCH(Data!X742,$F$4:$F$102,1),0)</f>
        <v/>
      </c>
      <c r="Q742" s="9">
        <f>IF(P742=0,Data!X742+$I$13,IF(P742&gt;=99,Data!X742+$I$14,INDEX($E$4:$E$102,P742)+(Data!X742-INDEX($F$4:$F$102,P742))/(INDEX($F$4:$F$102,P742+1)-INDEX($F$4:$F$102,P742))*(INDEX($E$4:$E$102,P742+1)-INDEX($E$4:$E$102,P742))))</f>
        <v/>
      </c>
      <c r="R742" s="12">
        <f>IFERROR(MATCH(Data!Y742,$F$4:$F$102,1),0)</f>
        <v/>
      </c>
      <c r="S742" s="9">
        <f>IF(R742=0,Data!Y742+$I$13,IF(R742&gt;=99,Data!Y742+$I$14,INDEX($E$4:$E$102,R742)+(Data!Y742-INDEX($F$4:$F$102,R742))/(INDEX($F$4:$F$102,R742+1)-INDEX($F$4:$F$102,R742))*(INDEX($E$4:$E$102,R742+1)-INDEX($E$4:$E$102,R742))))</f>
        <v/>
      </c>
    </row>
    <row r="743">
      <c r="K743" s="14">
        <f>Data!A743</f>
        <v/>
      </c>
      <c r="L743" s="12">
        <f>IF(Occurrence!J743&lt;=0,-1,IFERROR(MATCH(Occurrence!J743,$D$4:$D$102,1),0))</f>
        <v/>
      </c>
      <c r="M743" s="9">
        <f>IF(L743&lt;0,0,IF(L743=0,Occurrence!J743*$I$11,IF(L743&gt;=99,Occurrence!J743*$I$12,INDEX($C$4:$C$102,L743)+(Occurrence!J743-INDEX($D$4:$D$102,L743))/(INDEX($D$4:$D$102,L743+1)-INDEX($D$4:$D$102,L743))*(INDEX($C$4:$C$102,L743+1)-INDEX($C$4:$C$102,L743)))))</f>
        <v/>
      </c>
      <c r="N743" s="12">
        <f>IF(Occurrence!K743&lt;=0,-1,IFERROR(MATCH(Occurrence!K743,$D$4:$D$102,1),0))</f>
        <v/>
      </c>
      <c r="O743" s="9">
        <f>IF(N743&lt;0,0,IF(N743=0,Occurrence!K743*$I$11,IF(N743&gt;=99,Occurrence!K743*$I$12,INDEX($C$4:$C$102,N743)+(Occurrence!K743-INDEX($D$4:$D$102,N743))/(INDEX($D$4:$D$102,N743+1)-INDEX($D$4:$D$102,N743))*(INDEX($C$4:$C$102,N743+1)-INDEX($C$4:$C$102,N743)))))</f>
        <v/>
      </c>
      <c r="P743" s="12">
        <f>IFERROR(MATCH(Data!X743,$F$4:$F$102,1),0)</f>
        <v/>
      </c>
      <c r="Q743" s="9">
        <f>IF(P743=0,Data!X743+$I$13,IF(P743&gt;=99,Data!X743+$I$14,INDEX($E$4:$E$102,P743)+(Data!X743-INDEX($F$4:$F$102,P743))/(INDEX($F$4:$F$102,P743+1)-INDEX($F$4:$F$102,P743))*(INDEX($E$4:$E$102,P743+1)-INDEX($E$4:$E$102,P743))))</f>
        <v/>
      </c>
      <c r="R743" s="12">
        <f>IFERROR(MATCH(Data!Y743,$F$4:$F$102,1),0)</f>
        <v/>
      </c>
      <c r="S743" s="9">
        <f>IF(R743=0,Data!Y743+$I$13,IF(R743&gt;=99,Data!Y743+$I$14,INDEX($E$4:$E$102,R743)+(Data!Y743-INDEX($F$4:$F$102,R743))/(INDEX($F$4:$F$102,R743+1)-INDEX($F$4:$F$102,R743))*(INDEX($E$4:$E$102,R743+1)-INDEX($E$4:$E$102,R743))))</f>
        <v/>
      </c>
    </row>
    <row r="744">
      <c r="K744" s="14">
        <f>Data!A744</f>
        <v/>
      </c>
      <c r="L744" s="12">
        <f>IF(Occurrence!J744&lt;=0,-1,IFERROR(MATCH(Occurrence!J744,$D$4:$D$102,1),0))</f>
        <v/>
      </c>
      <c r="M744" s="9">
        <f>IF(L744&lt;0,0,IF(L744=0,Occurrence!J744*$I$11,IF(L744&gt;=99,Occurrence!J744*$I$12,INDEX($C$4:$C$102,L744)+(Occurrence!J744-INDEX($D$4:$D$102,L744))/(INDEX($D$4:$D$102,L744+1)-INDEX($D$4:$D$102,L744))*(INDEX($C$4:$C$102,L744+1)-INDEX($C$4:$C$102,L744)))))</f>
        <v/>
      </c>
      <c r="N744" s="12">
        <f>IF(Occurrence!K744&lt;=0,-1,IFERROR(MATCH(Occurrence!K744,$D$4:$D$102,1),0))</f>
        <v/>
      </c>
      <c r="O744" s="9">
        <f>IF(N744&lt;0,0,IF(N744=0,Occurrence!K744*$I$11,IF(N744&gt;=99,Occurrence!K744*$I$12,INDEX($C$4:$C$102,N744)+(Occurrence!K744-INDEX($D$4:$D$102,N744))/(INDEX($D$4:$D$102,N744+1)-INDEX($D$4:$D$102,N744))*(INDEX($C$4:$C$102,N744+1)-INDEX($C$4:$C$102,N744)))))</f>
        <v/>
      </c>
      <c r="P744" s="12">
        <f>IFERROR(MATCH(Data!X744,$F$4:$F$102,1),0)</f>
        <v/>
      </c>
      <c r="Q744" s="9">
        <f>IF(P744=0,Data!X744+$I$13,IF(P744&gt;=99,Data!X744+$I$14,INDEX($E$4:$E$102,P744)+(Data!X744-INDEX($F$4:$F$102,P744))/(INDEX($F$4:$F$102,P744+1)-INDEX($F$4:$F$102,P744))*(INDEX($E$4:$E$102,P744+1)-INDEX($E$4:$E$102,P744))))</f>
        <v/>
      </c>
      <c r="R744" s="12">
        <f>IFERROR(MATCH(Data!Y744,$F$4:$F$102,1),0)</f>
        <v/>
      </c>
      <c r="S744" s="9">
        <f>IF(R744=0,Data!Y744+$I$13,IF(R744&gt;=99,Data!Y744+$I$14,INDEX($E$4:$E$102,R744)+(Data!Y744-INDEX($F$4:$F$102,R744))/(INDEX($F$4:$F$102,R744+1)-INDEX($F$4:$F$102,R744))*(INDEX($E$4:$E$102,R744+1)-INDEX($E$4:$E$102,R744))))</f>
        <v/>
      </c>
    </row>
    <row r="745">
      <c r="K745" s="14">
        <f>Data!A745</f>
        <v/>
      </c>
      <c r="L745" s="12">
        <f>IF(Occurrence!J745&lt;=0,-1,IFERROR(MATCH(Occurrence!J745,$D$4:$D$102,1),0))</f>
        <v/>
      </c>
      <c r="M745" s="9">
        <f>IF(L745&lt;0,0,IF(L745=0,Occurrence!J745*$I$11,IF(L745&gt;=99,Occurrence!J745*$I$12,INDEX($C$4:$C$102,L745)+(Occurrence!J745-INDEX($D$4:$D$102,L745))/(INDEX($D$4:$D$102,L745+1)-INDEX($D$4:$D$102,L745))*(INDEX($C$4:$C$102,L745+1)-INDEX($C$4:$C$102,L745)))))</f>
        <v/>
      </c>
      <c r="N745" s="12">
        <f>IF(Occurrence!K745&lt;=0,-1,IFERROR(MATCH(Occurrence!K745,$D$4:$D$102,1),0))</f>
        <v/>
      </c>
      <c r="O745" s="9">
        <f>IF(N745&lt;0,0,IF(N745=0,Occurrence!K745*$I$11,IF(N745&gt;=99,Occurrence!K745*$I$12,INDEX($C$4:$C$102,N745)+(Occurrence!K745-INDEX($D$4:$D$102,N745))/(INDEX($D$4:$D$102,N745+1)-INDEX($D$4:$D$102,N745))*(INDEX($C$4:$C$102,N745+1)-INDEX($C$4:$C$102,N745)))))</f>
        <v/>
      </c>
      <c r="P745" s="12">
        <f>IFERROR(MATCH(Data!X745,$F$4:$F$102,1),0)</f>
        <v/>
      </c>
      <c r="Q745" s="9">
        <f>IF(P745=0,Data!X745+$I$13,IF(P745&gt;=99,Data!X745+$I$14,INDEX($E$4:$E$102,P745)+(Data!X745-INDEX($F$4:$F$102,P745))/(INDEX($F$4:$F$102,P745+1)-INDEX($F$4:$F$102,P745))*(INDEX($E$4:$E$102,P745+1)-INDEX($E$4:$E$102,P745))))</f>
        <v/>
      </c>
      <c r="R745" s="12">
        <f>IFERROR(MATCH(Data!Y745,$F$4:$F$102,1),0)</f>
        <v/>
      </c>
      <c r="S745" s="9">
        <f>IF(R745=0,Data!Y745+$I$13,IF(R745&gt;=99,Data!Y745+$I$14,INDEX($E$4:$E$102,R745)+(Data!Y745-INDEX($F$4:$F$102,R745))/(INDEX($F$4:$F$102,R745+1)-INDEX($F$4:$F$102,R745))*(INDEX($E$4:$E$102,R745+1)-INDEX($E$4:$E$102,R745))))</f>
        <v/>
      </c>
    </row>
    <row r="746">
      <c r="K746" s="14">
        <f>Data!A746</f>
        <v/>
      </c>
      <c r="L746" s="12">
        <f>IF(Occurrence!J746&lt;=0,-1,IFERROR(MATCH(Occurrence!J746,$D$4:$D$102,1),0))</f>
        <v/>
      </c>
      <c r="M746" s="9">
        <f>IF(L746&lt;0,0,IF(L746=0,Occurrence!J746*$I$11,IF(L746&gt;=99,Occurrence!J746*$I$12,INDEX($C$4:$C$102,L746)+(Occurrence!J746-INDEX($D$4:$D$102,L746))/(INDEX($D$4:$D$102,L746+1)-INDEX($D$4:$D$102,L746))*(INDEX($C$4:$C$102,L746+1)-INDEX($C$4:$C$102,L746)))))</f>
        <v/>
      </c>
      <c r="N746" s="12">
        <f>IF(Occurrence!K746&lt;=0,-1,IFERROR(MATCH(Occurrence!K746,$D$4:$D$102,1),0))</f>
        <v/>
      </c>
      <c r="O746" s="9">
        <f>IF(N746&lt;0,0,IF(N746=0,Occurrence!K746*$I$11,IF(N746&gt;=99,Occurrence!K746*$I$12,INDEX($C$4:$C$102,N746)+(Occurrence!K746-INDEX($D$4:$D$102,N746))/(INDEX($D$4:$D$102,N746+1)-INDEX($D$4:$D$102,N746))*(INDEX($C$4:$C$102,N746+1)-INDEX($C$4:$C$102,N746)))))</f>
        <v/>
      </c>
      <c r="P746" s="12">
        <f>IFERROR(MATCH(Data!X746,$F$4:$F$102,1),0)</f>
        <v/>
      </c>
      <c r="Q746" s="9">
        <f>IF(P746=0,Data!X746+$I$13,IF(P746&gt;=99,Data!X746+$I$14,INDEX($E$4:$E$102,P746)+(Data!X746-INDEX($F$4:$F$102,P746))/(INDEX($F$4:$F$102,P746+1)-INDEX($F$4:$F$102,P746))*(INDEX($E$4:$E$102,P746+1)-INDEX($E$4:$E$102,P746))))</f>
        <v/>
      </c>
      <c r="R746" s="12">
        <f>IFERROR(MATCH(Data!Y746,$F$4:$F$102,1),0)</f>
        <v/>
      </c>
      <c r="S746" s="9">
        <f>IF(R746=0,Data!Y746+$I$13,IF(R746&gt;=99,Data!Y746+$I$14,INDEX($E$4:$E$102,R746)+(Data!Y746-INDEX($F$4:$F$102,R746))/(INDEX($F$4:$F$102,R746+1)-INDEX($F$4:$F$102,R746))*(INDEX($E$4:$E$102,R746+1)-INDEX($E$4:$E$102,R746))))</f>
        <v/>
      </c>
    </row>
    <row r="747">
      <c r="K747" s="14">
        <f>Data!A747</f>
        <v/>
      </c>
      <c r="L747" s="12">
        <f>IF(Occurrence!J747&lt;=0,-1,IFERROR(MATCH(Occurrence!J747,$D$4:$D$102,1),0))</f>
        <v/>
      </c>
      <c r="M747" s="9">
        <f>IF(L747&lt;0,0,IF(L747=0,Occurrence!J747*$I$11,IF(L747&gt;=99,Occurrence!J747*$I$12,INDEX($C$4:$C$102,L747)+(Occurrence!J747-INDEX($D$4:$D$102,L747))/(INDEX($D$4:$D$102,L747+1)-INDEX($D$4:$D$102,L747))*(INDEX($C$4:$C$102,L747+1)-INDEX($C$4:$C$102,L747)))))</f>
        <v/>
      </c>
      <c r="N747" s="12">
        <f>IF(Occurrence!K747&lt;=0,-1,IFERROR(MATCH(Occurrence!K747,$D$4:$D$102,1),0))</f>
        <v/>
      </c>
      <c r="O747" s="9">
        <f>IF(N747&lt;0,0,IF(N747=0,Occurrence!K747*$I$11,IF(N747&gt;=99,Occurrence!K747*$I$12,INDEX($C$4:$C$102,N747)+(Occurrence!K747-INDEX($D$4:$D$102,N747))/(INDEX($D$4:$D$102,N747+1)-INDEX($D$4:$D$102,N747))*(INDEX($C$4:$C$102,N747+1)-INDEX($C$4:$C$102,N747)))))</f>
        <v/>
      </c>
      <c r="P747" s="12">
        <f>IFERROR(MATCH(Data!X747,$F$4:$F$102,1),0)</f>
        <v/>
      </c>
      <c r="Q747" s="9">
        <f>IF(P747=0,Data!X747+$I$13,IF(P747&gt;=99,Data!X747+$I$14,INDEX($E$4:$E$102,P747)+(Data!X747-INDEX($F$4:$F$102,P747))/(INDEX($F$4:$F$102,P747+1)-INDEX($F$4:$F$102,P747))*(INDEX($E$4:$E$102,P747+1)-INDEX($E$4:$E$102,P747))))</f>
        <v/>
      </c>
      <c r="R747" s="12">
        <f>IFERROR(MATCH(Data!Y747,$F$4:$F$102,1),0)</f>
        <v/>
      </c>
      <c r="S747" s="9">
        <f>IF(R747=0,Data!Y747+$I$13,IF(R747&gt;=99,Data!Y747+$I$14,INDEX($E$4:$E$102,R747)+(Data!Y747-INDEX($F$4:$F$102,R747))/(INDEX($F$4:$F$102,R747+1)-INDEX($F$4:$F$102,R747))*(INDEX($E$4:$E$102,R747+1)-INDEX($E$4:$E$102,R747))))</f>
        <v/>
      </c>
    </row>
    <row r="748">
      <c r="K748" s="14">
        <f>Data!A748</f>
        <v/>
      </c>
      <c r="L748" s="12">
        <f>IF(Occurrence!J748&lt;=0,-1,IFERROR(MATCH(Occurrence!J748,$D$4:$D$102,1),0))</f>
        <v/>
      </c>
      <c r="M748" s="9">
        <f>IF(L748&lt;0,0,IF(L748=0,Occurrence!J748*$I$11,IF(L748&gt;=99,Occurrence!J748*$I$12,INDEX($C$4:$C$102,L748)+(Occurrence!J748-INDEX($D$4:$D$102,L748))/(INDEX($D$4:$D$102,L748+1)-INDEX($D$4:$D$102,L748))*(INDEX($C$4:$C$102,L748+1)-INDEX($C$4:$C$102,L748)))))</f>
        <v/>
      </c>
      <c r="N748" s="12">
        <f>IF(Occurrence!K748&lt;=0,-1,IFERROR(MATCH(Occurrence!K748,$D$4:$D$102,1),0))</f>
        <v/>
      </c>
      <c r="O748" s="9">
        <f>IF(N748&lt;0,0,IF(N748=0,Occurrence!K748*$I$11,IF(N748&gt;=99,Occurrence!K748*$I$12,INDEX($C$4:$C$102,N748)+(Occurrence!K748-INDEX($D$4:$D$102,N748))/(INDEX($D$4:$D$102,N748+1)-INDEX($D$4:$D$102,N748))*(INDEX($C$4:$C$102,N748+1)-INDEX($C$4:$C$102,N748)))))</f>
        <v/>
      </c>
      <c r="P748" s="12">
        <f>IFERROR(MATCH(Data!X748,$F$4:$F$102,1),0)</f>
        <v/>
      </c>
      <c r="Q748" s="9">
        <f>IF(P748=0,Data!X748+$I$13,IF(P748&gt;=99,Data!X748+$I$14,INDEX($E$4:$E$102,P748)+(Data!X748-INDEX($F$4:$F$102,P748))/(INDEX($F$4:$F$102,P748+1)-INDEX($F$4:$F$102,P748))*(INDEX($E$4:$E$102,P748+1)-INDEX($E$4:$E$102,P748))))</f>
        <v/>
      </c>
      <c r="R748" s="12">
        <f>IFERROR(MATCH(Data!Y748,$F$4:$F$102,1),0)</f>
        <v/>
      </c>
      <c r="S748" s="9">
        <f>IF(R748=0,Data!Y748+$I$13,IF(R748&gt;=99,Data!Y748+$I$14,INDEX($E$4:$E$102,R748)+(Data!Y748-INDEX($F$4:$F$102,R748))/(INDEX($F$4:$F$102,R748+1)-INDEX($F$4:$F$102,R748))*(INDEX($E$4:$E$102,R748+1)-INDEX($E$4:$E$102,R748))))</f>
        <v/>
      </c>
    </row>
    <row r="749">
      <c r="K749" s="14">
        <f>Data!A749</f>
        <v/>
      </c>
      <c r="L749" s="12">
        <f>IF(Occurrence!J749&lt;=0,-1,IFERROR(MATCH(Occurrence!J749,$D$4:$D$102,1),0))</f>
        <v/>
      </c>
      <c r="M749" s="9">
        <f>IF(L749&lt;0,0,IF(L749=0,Occurrence!J749*$I$11,IF(L749&gt;=99,Occurrence!J749*$I$12,INDEX($C$4:$C$102,L749)+(Occurrence!J749-INDEX($D$4:$D$102,L749))/(INDEX($D$4:$D$102,L749+1)-INDEX($D$4:$D$102,L749))*(INDEX($C$4:$C$102,L749+1)-INDEX($C$4:$C$102,L749)))))</f>
        <v/>
      </c>
      <c r="N749" s="12">
        <f>IF(Occurrence!K749&lt;=0,-1,IFERROR(MATCH(Occurrence!K749,$D$4:$D$102,1),0))</f>
        <v/>
      </c>
      <c r="O749" s="9">
        <f>IF(N749&lt;0,0,IF(N749=0,Occurrence!K749*$I$11,IF(N749&gt;=99,Occurrence!K749*$I$12,INDEX($C$4:$C$102,N749)+(Occurrence!K749-INDEX($D$4:$D$102,N749))/(INDEX($D$4:$D$102,N749+1)-INDEX($D$4:$D$102,N749))*(INDEX($C$4:$C$102,N749+1)-INDEX($C$4:$C$102,N749)))))</f>
        <v/>
      </c>
      <c r="P749" s="12">
        <f>IFERROR(MATCH(Data!X749,$F$4:$F$102,1),0)</f>
        <v/>
      </c>
      <c r="Q749" s="9">
        <f>IF(P749=0,Data!X749+$I$13,IF(P749&gt;=99,Data!X749+$I$14,INDEX($E$4:$E$102,P749)+(Data!X749-INDEX($F$4:$F$102,P749))/(INDEX($F$4:$F$102,P749+1)-INDEX($F$4:$F$102,P749))*(INDEX($E$4:$E$102,P749+1)-INDEX($E$4:$E$102,P749))))</f>
        <v/>
      </c>
      <c r="R749" s="12">
        <f>IFERROR(MATCH(Data!Y749,$F$4:$F$102,1),0)</f>
        <v/>
      </c>
      <c r="S749" s="9">
        <f>IF(R749=0,Data!Y749+$I$13,IF(R749&gt;=99,Data!Y749+$I$14,INDEX($E$4:$E$102,R749)+(Data!Y749-INDEX($F$4:$F$102,R749))/(INDEX($F$4:$F$102,R749+1)-INDEX($F$4:$F$102,R749))*(INDEX($E$4:$E$102,R749+1)-INDEX($E$4:$E$102,R749))))</f>
        <v/>
      </c>
    </row>
    <row r="750">
      <c r="K750" s="14">
        <f>Data!A750</f>
        <v/>
      </c>
      <c r="L750" s="12">
        <f>IF(Occurrence!J750&lt;=0,-1,IFERROR(MATCH(Occurrence!J750,$D$4:$D$102,1),0))</f>
        <v/>
      </c>
      <c r="M750" s="9">
        <f>IF(L750&lt;0,0,IF(L750=0,Occurrence!J750*$I$11,IF(L750&gt;=99,Occurrence!J750*$I$12,INDEX($C$4:$C$102,L750)+(Occurrence!J750-INDEX($D$4:$D$102,L750))/(INDEX($D$4:$D$102,L750+1)-INDEX($D$4:$D$102,L750))*(INDEX($C$4:$C$102,L750+1)-INDEX($C$4:$C$102,L750)))))</f>
        <v/>
      </c>
      <c r="N750" s="12">
        <f>IF(Occurrence!K750&lt;=0,-1,IFERROR(MATCH(Occurrence!K750,$D$4:$D$102,1),0))</f>
        <v/>
      </c>
      <c r="O750" s="9">
        <f>IF(N750&lt;0,0,IF(N750=0,Occurrence!K750*$I$11,IF(N750&gt;=99,Occurrence!K750*$I$12,INDEX($C$4:$C$102,N750)+(Occurrence!K750-INDEX($D$4:$D$102,N750))/(INDEX($D$4:$D$102,N750+1)-INDEX($D$4:$D$102,N750))*(INDEX($C$4:$C$102,N750+1)-INDEX($C$4:$C$102,N750)))))</f>
        <v/>
      </c>
      <c r="P750" s="12">
        <f>IFERROR(MATCH(Data!X750,$F$4:$F$102,1),0)</f>
        <v/>
      </c>
      <c r="Q750" s="9">
        <f>IF(P750=0,Data!X750+$I$13,IF(P750&gt;=99,Data!X750+$I$14,INDEX($E$4:$E$102,P750)+(Data!X750-INDEX($F$4:$F$102,P750))/(INDEX($F$4:$F$102,P750+1)-INDEX($F$4:$F$102,P750))*(INDEX($E$4:$E$102,P750+1)-INDEX($E$4:$E$102,P750))))</f>
        <v/>
      </c>
      <c r="R750" s="12">
        <f>IFERROR(MATCH(Data!Y750,$F$4:$F$102,1),0)</f>
        <v/>
      </c>
      <c r="S750" s="9">
        <f>IF(R750=0,Data!Y750+$I$13,IF(R750&gt;=99,Data!Y750+$I$14,INDEX($E$4:$E$102,R750)+(Data!Y750-INDEX($F$4:$F$102,R750))/(INDEX($F$4:$F$102,R750+1)-INDEX($F$4:$F$102,R750))*(INDEX($E$4:$E$102,R750+1)-INDEX($E$4:$E$102,R750))))</f>
        <v/>
      </c>
    </row>
    <row r="751">
      <c r="K751" s="14">
        <f>Data!A751</f>
        <v/>
      </c>
      <c r="L751" s="12">
        <f>IF(Occurrence!J751&lt;=0,-1,IFERROR(MATCH(Occurrence!J751,$D$4:$D$102,1),0))</f>
        <v/>
      </c>
      <c r="M751" s="9">
        <f>IF(L751&lt;0,0,IF(L751=0,Occurrence!J751*$I$11,IF(L751&gt;=99,Occurrence!J751*$I$12,INDEX($C$4:$C$102,L751)+(Occurrence!J751-INDEX($D$4:$D$102,L751))/(INDEX($D$4:$D$102,L751+1)-INDEX($D$4:$D$102,L751))*(INDEX($C$4:$C$102,L751+1)-INDEX($C$4:$C$102,L751)))))</f>
        <v/>
      </c>
      <c r="N751" s="12">
        <f>IF(Occurrence!K751&lt;=0,-1,IFERROR(MATCH(Occurrence!K751,$D$4:$D$102,1),0))</f>
        <v/>
      </c>
      <c r="O751" s="9">
        <f>IF(N751&lt;0,0,IF(N751=0,Occurrence!K751*$I$11,IF(N751&gt;=99,Occurrence!K751*$I$12,INDEX($C$4:$C$102,N751)+(Occurrence!K751-INDEX($D$4:$D$102,N751))/(INDEX($D$4:$D$102,N751+1)-INDEX($D$4:$D$102,N751))*(INDEX($C$4:$C$102,N751+1)-INDEX($C$4:$C$102,N751)))))</f>
        <v/>
      </c>
      <c r="P751" s="12">
        <f>IFERROR(MATCH(Data!X751,$F$4:$F$102,1),0)</f>
        <v/>
      </c>
      <c r="Q751" s="9">
        <f>IF(P751=0,Data!X751+$I$13,IF(P751&gt;=99,Data!X751+$I$14,INDEX($E$4:$E$102,P751)+(Data!X751-INDEX($F$4:$F$102,P751))/(INDEX($F$4:$F$102,P751+1)-INDEX($F$4:$F$102,P751))*(INDEX($E$4:$E$102,P751+1)-INDEX($E$4:$E$102,P751))))</f>
        <v/>
      </c>
      <c r="R751" s="12">
        <f>IFERROR(MATCH(Data!Y751,$F$4:$F$102,1),0)</f>
        <v/>
      </c>
      <c r="S751" s="9">
        <f>IF(R751=0,Data!Y751+$I$13,IF(R751&gt;=99,Data!Y751+$I$14,INDEX($E$4:$E$102,R751)+(Data!Y751-INDEX($F$4:$F$102,R751))/(INDEX($F$4:$F$102,R751+1)-INDEX($F$4:$F$102,R751))*(INDEX($E$4:$E$102,R751+1)-INDEX($E$4:$E$102,R751))))</f>
        <v/>
      </c>
    </row>
    <row r="752">
      <c r="K752" s="14">
        <f>Data!A752</f>
        <v/>
      </c>
      <c r="L752" s="12">
        <f>IF(Occurrence!J752&lt;=0,-1,IFERROR(MATCH(Occurrence!J752,$D$4:$D$102,1),0))</f>
        <v/>
      </c>
      <c r="M752" s="9">
        <f>IF(L752&lt;0,0,IF(L752=0,Occurrence!J752*$I$11,IF(L752&gt;=99,Occurrence!J752*$I$12,INDEX($C$4:$C$102,L752)+(Occurrence!J752-INDEX($D$4:$D$102,L752))/(INDEX($D$4:$D$102,L752+1)-INDEX($D$4:$D$102,L752))*(INDEX($C$4:$C$102,L752+1)-INDEX($C$4:$C$102,L752)))))</f>
        <v/>
      </c>
      <c r="N752" s="12">
        <f>IF(Occurrence!K752&lt;=0,-1,IFERROR(MATCH(Occurrence!K752,$D$4:$D$102,1),0))</f>
        <v/>
      </c>
      <c r="O752" s="9">
        <f>IF(N752&lt;0,0,IF(N752=0,Occurrence!K752*$I$11,IF(N752&gt;=99,Occurrence!K752*$I$12,INDEX($C$4:$C$102,N752)+(Occurrence!K752-INDEX($D$4:$D$102,N752))/(INDEX($D$4:$D$102,N752+1)-INDEX($D$4:$D$102,N752))*(INDEX($C$4:$C$102,N752+1)-INDEX($C$4:$C$102,N752)))))</f>
        <v/>
      </c>
      <c r="P752" s="12">
        <f>IFERROR(MATCH(Data!X752,$F$4:$F$102,1),0)</f>
        <v/>
      </c>
      <c r="Q752" s="9">
        <f>IF(P752=0,Data!X752+$I$13,IF(P752&gt;=99,Data!X752+$I$14,INDEX($E$4:$E$102,P752)+(Data!X752-INDEX($F$4:$F$102,P752))/(INDEX($F$4:$F$102,P752+1)-INDEX($F$4:$F$102,P752))*(INDEX($E$4:$E$102,P752+1)-INDEX($E$4:$E$102,P752))))</f>
        <v/>
      </c>
      <c r="R752" s="12">
        <f>IFERROR(MATCH(Data!Y752,$F$4:$F$102,1),0)</f>
        <v/>
      </c>
      <c r="S752" s="9">
        <f>IF(R752=0,Data!Y752+$I$13,IF(R752&gt;=99,Data!Y752+$I$14,INDEX($E$4:$E$102,R752)+(Data!Y752-INDEX($F$4:$F$102,R752))/(INDEX($F$4:$F$102,R752+1)-INDEX($F$4:$F$102,R752))*(INDEX($E$4:$E$102,R752+1)-INDEX($E$4:$E$102,R752))))</f>
        <v/>
      </c>
    </row>
    <row r="753">
      <c r="K753" s="14">
        <f>Data!A753</f>
        <v/>
      </c>
      <c r="L753" s="12">
        <f>IF(Occurrence!J753&lt;=0,-1,IFERROR(MATCH(Occurrence!J753,$D$4:$D$102,1),0))</f>
        <v/>
      </c>
      <c r="M753" s="9">
        <f>IF(L753&lt;0,0,IF(L753=0,Occurrence!J753*$I$11,IF(L753&gt;=99,Occurrence!J753*$I$12,INDEX($C$4:$C$102,L753)+(Occurrence!J753-INDEX($D$4:$D$102,L753))/(INDEX($D$4:$D$102,L753+1)-INDEX($D$4:$D$102,L753))*(INDEX($C$4:$C$102,L753+1)-INDEX($C$4:$C$102,L753)))))</f>
        <v/>
      </c>
      <c r="N753" s="12">
        <f>IF(Occurrence!K753&lt;=0,-1,IFERROR(MATCH(Occurrence!K753,$D$4:$D$102,1),0))</f>
        <v/>
      </c>
      <c r="O753" s="9">
        <f>IF(N753&lt;0,0,IF(N753=0,Occurrence!K753*$I$11,IF(N753&gt;=99,Occurrence!K753*$I$12,INDEX($C$4:$C$102,N753)+(Occurrence!K753-INDEX($D$4:$D$102,N753))/(INDEX($D$4:$D$102,N753+1)-INDEX($D$4:$D$102,N753))*(INDEX($C$4:$C$102,N753+1)-INDEX($C$4:$C$102,N753)))))</f>
        <v/>
      </c>
      <c r="P753" s="12">
        <f>IFERROR(MATCH(Data!X753,$F$4:$F$102,1),0)</f>
        <v/>
      </c>
      <c r="Q753" s="9">
        <f>IF(P753=0,Data!X753+$I$13,IF(P753&gt;=99,Data!X753+$I$14,INDEX($E$4:$E$102,P753)+(Data!X753-INDEX($F$4:$F$102,P753))/(INDEX($F$4:$F$102,P753+1)-INDEX($F$4:$F$102,P753))*(INDEX($E$4:$E$102,P753+1)-INDEX($E$4:$E$102,P753))))</f>
        <v/>
      </c>
      <c r="R753" s="12">
        <f>IFERROR(MATCH(Data!Y753,$F$4:$F$102,1),0)</f>
        <v/>
      </c>
      <c r="S753" s="9">
        <f>IF(R753=0,Data!Y753+$I$13,IF(R753&gt;=99,Data!Y753+$I$14,INDEX($E$4:$E$102,R753)+(Data!Y753-INDEX($F$4:$F$102,R753))/(INDEX($F$4:$F$102,R753+1)-INDEX($F$4:$F$102,R753))*(INDEX($E$4:$E$102,R753+1)-INDEX($E$4:$E$102,R753))))</f>
        <v/>
      </c>
    </row>
    <row r="754">
      <c r="K754" s="14">
        <f>Data!A754</f>
        <v/>
      </c>
      <c r="L754" s="12">
        <f>IF(Occurrence!J754&lt;=0,-1,IFERROR(MATCH(Occurrence!J754,$D$4:$D$102,1),0))</f>
        <v/>
      </c>
      <c r="M754" s="9">
        <f>IF(L754&lt;0,0,IF(L754=0,Occurrence!J754*$I$11,IF(L754&gt;=99,Occurrence!J754*$I$12,INDEX($C$4:$C$102,L754)+(Occurrence!J754-INDEX($D$4:$D$102,L754))/(INDEX($D$4:$D$102,L754+1)-INDEX($D$4:$D$102,L754))*(INDEX($C$4:$C$102,L754+1)-INDEX($C$4:$C$102,L754)))))</f>
        <v/>
      </c>
      <c r="N754" s="12">
        <f>IF(Occurrence!K754&lt;=0,-1,IFERROR(MATCH(Occurrence!K754,$D$4:$D$102,1),0))</f>
        <v/>
      </c>
      <c r="O754" s="9">
        <f>IF(N754&lt;0,0,IF(N754=0,Occurrence!K754*$I$11,IF(N754&gt;=99,Occurrence!K754*$I$12,INDEX($C$4:$C$102,N754)+(Occurrence!K754-INDEX($D$4:$D$102,N754))/(INDEX($D$4:$D$102,N754+1)-INDEX($D$4:$D$102,N754))*(INDEX($C$4:$C$102,N754+1)-INDEX($C$4:$C$102,N754)))))</f>
        <v/>
      </c>
      <c r="P754" s="12">
        <f>IFERROR(MATCH(Data!X754,$F$4:$F$102,1),0)</f>
        <v/>
      </c>
      <c r="Q754" s="9">
        <f>IF(P754=0,Data!X754+$I$13,IF(P754&gt;=99,Data!X754+$I$14,INDEX($E$4:$E$102,P754)+(Data!X754-INDEX($F$4:$F$102,P754))/(INDEX($F$4:$F$102,P754+1)-INDEX($F$4:$F$102,P754))*(INDEX($E$4:$E$102,P754+1)-INDEX($E$4:$E$102,P754))))</f>
        <v/>
      </c>
      <c r="R754" s="12">
        <f>IFERROR(MATCH(Data!Y754,$F$4:$F$102,1),0)</f>
        <v/>
      </c>
      <c r="S754" s="9">
        <f>IF(R754=0,Data!Y754+$I$13,IF(R754&gt;=99,Data!Y754+$I$14,INDEX($E$4:$E$102,R754)+(Data!Y754-INDEX($F$4:$F$102,R754))/(INDEX($F$4:$F$102,R754+1)-INDEX($F$4:$F$102,R754))*(INDEX($E$4:$E$102,R754+1)-INDEX($E$4:$E$102,R754))))</f>
        <v/>
      </c>
    </row>
    <row r="755">
      <c r="K755" s="14">
        <f>Data!A755</f>
        <v/>
      </c>
      <c r="L755" s="12">
        <f>IF(Occurrence!J755&lt;=0,-1,IFERROR(MATCH(Occurrence!J755,$D$4:$D$102,1),0))</f>
        <v/>
      </c>
      <c r="M755" s="9">
        <f>IF(L755&lt;0,0,IF(L755=0,Occurrence!J755*$I$11,IF(L755&gt;=99,Occurrence!J755*$I$12,INDEX($C$4:$C$102,L755)+(Occurrence!J755-INDEX($D$4:$D$102,L755))/(INDEX($D$4:$D$102,L755+1)-INDEX($D$4:$D$102,L755))*(INDEX($C$4:$C$102,L755+1)-INDEX($C$4:$C$102,L755)))))</f>
        <v/>
      </c>
      <c r="N755" s="12">
        <f>IF(Occurrence!K755&lt;=0,-1,IFERROR(MATCH(Occurrence!K755,$D$4:$D$102,1),0))</f>
        <v/>
      </c>
      <c r="O755" s="9">
        <f>IF(N755&lt;0,0,IF(N755=0,Occurrence!K755*$I$11,IF(N755&gt;=99,Occurrence!K755*$I$12,INDEX($C$4:$C$102,N755)+(Occurrence!K755-INDEX($D$4:$D$102,N755))/(INDEX($D$4:$D$102,N755+1)-INDEX($D$4:$D$102,N755))*(INDEX($C$4:$C$102,N755+1)-INDEX($C$4:$C$102,N755)))))</f>
        <v/>
      </c>
      <c r="P755" s="12">
        <f>IFERROR(MATCH(Data!X755,$F$4:$F$102,1),0)</f>
        <v/>
      </c>
      <c r="Q755" s="9">
        <f>IF(P755=0,Data!X755+$I$13,IF(P755&gt;=99,Data!X755+$I$14,INDEX($E$4:$E$102,P755)+(Data!X755-INDEX($F$4:$F$102,P755))/(INDEX($F$4:$F$102,P755+1)-INDEX($F$4:$F$102,P755))*(INDEX($E$4:$E$102,P755+1)-INDEX($E$4:$E$102,P755))))</f>
        <v/>
      </c>
      <c r="R755" s="12">
        <f>IFERROR(MATCH(Data!Y755,$F$4:$F$102,1),0)</f>
        <v/>
      </c>
      <c r="S755" s="9">
        <f>IF(R755=0,Data!Y755+$I$13,IF(R755&gt;=99,Data!Y755+$I$14,INDEX($E$4:$E$102,R755)+(Data!Y755-INDEX($F$4:$F$102,R755))/(INDEX($F$4:$F$102,R755+1)-INDEX($F$4:$F$102,R755))*(INDEX($E$4:$E$102,R755+1)-INDEX($E$4:$E$102,R755))))</f>
        <v/>
      </c>
    </row>
    <row r="756">
      <c r="K756" s="14">
        <f>Data!A756</f>
        <v/>
      </c>
      <c r="L756" s="12">
        <f>IF(Occurrence!J756&lt;=0,-1,IFERROR(MATCH(Occurrence!J756,$D$4:$D$102,1),0))</f>
        <v/>
      </c>
      <c r="M756" s="9">
        <f>IF(L756&lt;0,0,IF(L756=0,Occurrence!J756*$I$11,IF(L756&gt;=99,Occurrence!J756*$I$12,INDEX($C$4:$C$102,L756)+(Occurrence!J756-INDEX($D$4:$D$102,L756))/(INDEX($D$4:$D$102,L756+1)-INDEX($D$4:$D$102,L756))*(INDEX($C$4:$C$102,L756+1)-INDEX($C$4:$C$102,L756)))))</f>
        <v/>
      </c>
      <c r="N756" s="12">
        <f>IF(Occurrence!K756&lt;=0,-1,IFERROR(MATCH(Occurrence!K756,$D$4:$D$102,1),0))</f>
        <v/>
      </c>
      <c r="O756" s="9">
        <f>IF(N756&lt;0,0,IF(N756=0,Occurrence!K756*$I$11,IF(N756&gt;=99,Occurrence!K756*$I$12,INDEX($C$4:$C$102,N756)+(Occurrence!K756-INDEX($D$4:$D$102,N756))/(INDEX($D$4:$D$102,N756+1)-INDEX($D$4:$D$102,N756))*(INDEX($C$4:$C$102,N756+1)-INDEX($C$4:$C$102,N756)))))</f>
        <v/>
      </c>
      <c r="P756" s="12">
        <f>IFERROR(MATCH(Data!X756,$F$4:$F$102,1),0)</f>
        <v/>
      </c>
      <c r="Q756" s="9">
        <f>IF(P756=0,Data!X756+$I$13,IF(P756&gt;=99,Data!X756+$I$14,INDEX($E$4:$E$102,P756)+(Data!X756-INDEX($F$4:$F$102,P756))/(INDEX($F$4:$F$102,P756+1)-INDEX($F$4:$F$102,P756))*(INDEX($E$4:$E$102,P756+1)-INDEX($E$4:$E$102,P756))))</f>
        <v/>
      </c>
      <c r="R756" s="12">
        <f>IFERROR(MATCH(Data!Y756,$F$4:$F$102,1),0)</f>
        <v/>
      </c>
      <c r="S756" s="9">
        <f>IF(R756=0,Data!Y756+$I$13,IF(R756&gt;=99,Data!Y756+$I$14,INDEX($E$4:$E$102,R756)+(Data!Y756-INDEX($F$4:$F$102,R756))/(INDEX($F$4:$F$102,R756+1)-INDEX($F$4:$F$102,R756))*(INDEX($E$4:$E$102,R756+1)-INDEX($E$4:$E$102,R756))))</f>
        <v/>
      </c>
    </row>
    <row r="757">
      <c r="K757" s="14">
        <f>Data!A757</f>
        <v/>
      </c>
      <c r="L757" s="12">
        <f>IF(Occurrence!J757&lt;=0,-1,IFERROR(MATCH(Occurrence!J757,$D$4:$D$102,1),0))</f>
        <v/>
      </c>
      <c r="M757" s="9">
        <f>IF(L757&lt;0,0,IF(L757=0,Occurrence!J757*$I$11,IF(L757&gt;=99,Occurrence!J757*$I$12,INDEX($C$4:$C$102,L757)+(Occurrence!J757-INDEX($D$4:$D$102,L757))/(INDEX($D$4:$D$102,L757+1)-INDEX($D$4:$D$102,L757))*(INDEX($C$4:$C$102,L757+1)-INDEX($C$4:$C$102,L757)))))</f>
        <v/>
      </c>
      <c r="N757" s="12">
        <f>IF(Occurrence!K757&lt;=0,-1,IFERROR(MATCH(Occurrence!K757,$D$4:$D$102,1),0))</f>
        <v/>
      </c>
      <c r="O757" s="9">
        <f>IF(N757&lt;0,0,IF(N757=0,Occurrence!K757*$I$11,IF(N757&gt;=99,Occurrence!K757*$I$12,INDEX($C$4:$C$102,N757)+(Occurrence!K757-INDEX($D$4:$D$102,N757))/(INDEX($D$4:$D$102,N757+1)-INDEX($D$4:$D$102,N757))*(INDEX($C$4:$C$102,N757+1)-INDEX($C$4:$C$102,N757)))))</f>
        <v/>
      </c>
      <c r="P757" s="12">
        <f>IFERROR(MATCH(Data!X757,$F$4:$F$102,1),0)</f>
        <v/>
      </c>
      <c r="Q757" s="9">
        <f>IF(P757=0,Data!X757+$I$13,IF(P757&gt;=99,Data!X757+$I$14,INDEX($E$4:$E$102,P757)+(Data!X757-INDEX($F$4:$F$102,P757))/(INDEX($F$4:$F$102,P757+1)-INDEX($F$4:$F$102,P757))*(INDEX($E$4:$E$102,P757+1)-INDEX($E$4:$E$102,P757))))</f>
        <v/>
      </c>
      <c r="R757" s="12">
        <f>IFERROR(MATCH(Data!Y757,$F$4:$F$102,1),0)</f>
        <v/>
      </c>
      <c r="S757" s="9">
        <f>IF(R757=0,Data!Y757+$I$13,IF(R757&gt;=99,Data!Y757+$I$14,INDEX($E$4:$E$102,R757)+(Data!Y757-INDEX($F$4:$F$102,R757))/(INDEX($F$4:$F$102,R757+1)-INDEX($F$4:$F$102,R757))*(INDEX($E$4:$E$102,R757+1)-INDEX($E$4:$E$102,R757))))</f>
        <v/>
      </c>
    </row>
    <row r="758">
      <c r="K758" s="14">
        <f>Data!A758</f>
        <v/>
      </c>
      <c r="L758" s="12">
        <f>IF(Occurrence!J758&lt;=0,-1,IFERROR(MATCH(Occurrence!J758,$D$4:$D$102,1),0))</f>
        <v/>
      </c>
      <c r="M758" s="9">
        <f>IF(L758&lt;0,0,IF(L758=0,Occurrence!J758*$I$11,IF(L758&gt;=99,Occurrence!J758*$I$12,INDEX($C$4:$C$102,L758)+(Occurrence!J758-INDEX($D$4:$D$102,L758))/(INDEX($D$4:$D$102,L758+1)-INDEX($D$4:$D$102,L758))*(INDEX($C$4:$C$102,L758+1)-INDEX($C$4:$C$102,L758)))))</f>
        <v/>
      </c>
      <c r="N758" s="12">
        <f>IF(Occurrence!K758&lt;=0,-1,IFERROR(MATCH(Occurrence!K758,$D$4:$D$102,1),0))</f>
        <v/>
      </c>
      <c r="O758" s="9">
        <f>IF(N758&lt;0,0,IF(N758=0,Occurrence!K758*$I$11,IF(N758&gt;=99,Occurrence!K758*$I$12,INDEX($C$4:$C$102,N758)+(Occurrence!K758-INDEX($D$4:$D$102,N758))/(INDEX($D$4:$D$102,N758+1)-INDEX($D$4:$D$102,N758))*(INDEX($C$4:$C$102,N758+1)-INDEX($C$4:$C$102,N758)))))</f>
        <v/>
      </c>
      <c r="P758" s="12">
        <f>IFERROR(MATCH(Data!X758,$F$4:$F$102,1),0)</f>
        <v/>
      </c>
      <c r="Q758" s="9">
        <f>IF(P758=0,Data!X758+$I$13,IF(P758&gt;=99,Data!X758+$I$14,INDEX($E$4:$E$102,P758)+(Data!X758-INDEX($F$4:$F$102,P758))/(INDEX($F$4:$F$102,P758+1)-INDEX($F$4:$F$102,P758))*(INDEX($E$4:$E$102,P758+1)-INDEX($E$4:$E$102,P758))))</f>
        <v/>
      </c>
      <c r="R758" s="12">
        <f>IFERROR(MATCH(Data!Y758,$F$4:$F$102,1),0)</f>
        <v/>
      </c>
      <c r="S758" s="9">
        <f>IF(R758=0,Data!Y758+$I$13,IF(R758&gt;=99,Data!Y758+$I$14,INDEX($E$4:$E$102,R758)+(Data!Y758-INDEX($F$4:$F$102,R758))/(INDEX($F$4:$F$102,R758+1)-INDEX($F$4:$F$102,R758))*(INDEX($E$4:$E$102,R758+1)-INDEX($E$4:$E$102,R758))))</f>
        <v/>
      </c>
    </row>
    <row r="759">
      <c r="K759" s="14">
        <f>Data!A759</f>
        <v/>
      </c>
      <c r="L759" s="12">
        <f>IF(Occurrence!J759&lt;=0,-1,IFERROR(MATCH(Occurrence!J759,$D$4:$D$102,1),0))</f>
        <v/>
      </c>
      <c r="M759" s="9">
        <f>IF(L759&lt;0,0,IF(L759=0,Occurrence!J759*$I$11,IF(L759&gt;=99,Occurrence!J759*$I$12,INDEX($C$4:$C$102,L759)+(Occurrence!J759-INDEX($D$4:$D$102,L759))/(INDEX($D$4:$D$102,L759+1)-INDEX($D$4:$D$102,L759))*(INDEX($C$4:$C$102,L759+1)-INDEX($C$4:$C$102,L759)))))</f>
        <v/>
      </c>
      <c r="N759" s="12">
        <f>IF(Occurrence!K759&lt;=0,-1,IFERROR(MATCH(Occurrence!K759,$D$4:$D$102,1),0))</f>
        <v/>
      </c>
      <c r="O759" s="9">
        <f>IF(N759&lt;0,0,IF(N759=0,Occurrence!K759*$I$11,IF(N759&gt;=99,Occurrence!K759*$I$12,INDEX($C$4:$C$102,N759)+(Occurrence!K759-INDEX($D$4:$D$102,N759))/(INDEX($D$4:$D$102,N759+1)-INDEX($D$4:$D$102,N759))*(INDEX($C$4:$C$102,N759+1)-INDEX($C$4:$C$102,N759)))))</f>
        <v/>
      </c>
      <c r="P759" s="12">
        <f>IFERROR(MATCH(Data!X759,$F$4:$F$102,1),0)</f>
        <v/>
      </c>
      <c r="Q759" s="9">
        <f>IF(P759=0,Data!X759+$I$13,IF(P759&gt;=99,Data!X759+$I$14,INDEX($E$4:$E$102,P759)+(Data!X759-INDEX($F$4:$F$102,P759))/(INDEX($F$4:$F$102,P759+1)-INDEX($F$4:$F$102,P759))*(INDEX($E$4:$E$102,P759+1)-INDEX($E$4:$E$102,P759))))</f>
        <v/>
      </c>
      <c r="R759" s="12">
        <f>IFERROR(MATCH(Data!Y759,$F$4:$F$102,1),0)</f>
        <v/>
      </c>
      <c r="S759" s="9">
        <f>IF(R759=0,Data!Y759+$I$13,IF(R759&gt;=99,Data!Y759+$I$14,INDEX($E$4:$E$102,R759)+(Data!Y759-INDEX($F$4:$F$102,R759))/(INDEX($F$4:$F$102,R759+1)-INDEX($F$4:$F$102,R759))*(INDEX($E$4:$E$102,R759+1)-INDEX($E$4:$E$102,R759))))</f>
        <v/>
      </c>
    </row>
    <row r="760">
      <c r="K760" s="14">
        <f>Data!A760</f>
        <v/>
      </c>
      <c r="L760" s="12">
        <f>IF(Occurrence!J760&lt;=0,-1,IFERROR(MATCH(Occurrence!J760,$D$4:$D$102,1),0))</f>
        <v/>
      </c>
      <c r="M760" s="9">
        <f>IF(L760&lt;0,0,IF(L760=0,Occurrence!J760*$I$11,IF(L760&gt;=99,Occurrence!J760*$I$12,INDEX($C$4:$C$102,L760)+(Occurrence!J760-INDEX($D$4:$D$102,L760))/(INDEX($D$4:$D$102,L760+1)-INDEX($D$4:$D$102,L760))*(INDEX($C$4:$C$102,L760+1)-INDEX($C$4:$C$102,L760)))))</f>
        <v/>
      </c>
      <c r="N760" s="12">
        <f>IF(Occurrence!K760&lt;=0,-1,IFERROR(MATCH(Occurrence!K760,$D$4:$D$102,1),0))</f>
        <v/>
      </c>
      <c r="O760" s="9">
        <f>IF(N760&lt;0,0,IF(N760=0,Occurrence!K760*$I$11,IF(N760&gt;=99,Occurrence!K760*$I$12,INDEX($C$4:$C$102,N760)+(Occurrence!K760-INDEX($D$4:$D$102,N760))/(INDEX($D$4:$D$102,N760+1)-INDEX($D$4:$D$102,N760))*(INDEX($C$4:$C$102,N760+1)-INDEX($C$4:$C$102,N760)))))</f>
        <v/>
      </c>
      <c r="P760" s="12">
        <f>IFERROR(MATCH(Data!X760,$F$4:$F$102,1),0)</f>
        <v/>
      </c>
      <c r="Q760" s="9">
        <f>IF(P760=0,Data!X760+$I$13,IF(P760&gt;=99,Data!X760+$I$14,INDEX($E$4:$E$102,P760)+(Data!X760-INDEX($F$4:$F$102,P760))/(INDEX($F$4:$F$102,P760+1)-INDEX($F$4:$F$102,P760))*(INDEX($E$4:$E$102,P760+1)-INDEX($E$4:$E$102,P760))))</f>
        <v/>
      </c>
      <c r="R760" s="12">
        <f>IFERROR(MATCH(Data!Y760,$F$4:$F$102,1),0)</f>
        <v/>
      </c>
      <c r="S760" s="9">
        <f>IF(R760=0,Data!Y760+$I$13,IF(R760&gt;=99,Data!Y760+$I$14,INDEX($E$4:$E$102,R760)+(Data!Y760-INDEX($F$4:$F$102,R760))/(INDEX($F$4:$F$102,R760+1)-INDEX($F$4:$F$102,R760))*(INDEX($E$4:$E$102,R760+1)-INDEX($E$4:$E$102,R760))))</f>
        <v/>
      </c>
    </row>
    <row r="761">
      <c r="K761" s="14">
        <f>Data!A761</f>
        <v/>
      </c>
      <c r="L761" s="12">
        <f>IF(Occurrence!J761&lt;=0,-1,IFERROR(MATCH(Occurrence!J761,$D$4:$D$102,1),0))</f>
        <v/>
      </c>
      <c r="M761" s="9">
        <f>IF(L761&lt;0,0,IF(L761=0,Occurrence!J761*$I$11,IF(L761&gt;=99,Occurrence!J761*$I$12,INDEX($C$4:$C$102,L761)+(Occurrence!J761-INDEX($D$4:$D$102,L761))/(INDEX($D$4:$D$102,L761+1)-INDEX($D$4:$D$102,L761))*(INDEX($C$4:$C$102,L761+1)-INDEX($C$4:$C$102,L761)))))</f>
        <v/>
      </c>
      <c r="N761" s="12">
        <f>IF(Occurrence!K761&lt;=0,-1,IFERROR(MATCH(Occurrence!K761,$D$4:$D$102,1),0))</f>
        <v/>
      </c>
      <c r="O761" s="9">
        <f>IF(N761&lt;0,0,IF(N761=0,Occurrence!K761*$I$11,IF(N761&gt;=99,Occurrence!K761*$I$12,INDEX($C$4:$C$102,N761)+(Occurrence!K761-INDEX($D$4:$D$102,N761))/(INDEX($D$4:$D$102,N761+1)-INDEX($D$4:$D$102,N761))*(INDEX($C$4:$C$102,N761+1)-INDEX($C$4:$C$102,N761)))))</f>
        <v/>
      </c>
      <c r="P761" s="12">
        <f>IFERROR(MATCH(Data!X761,$F$4:$F$102,1),0)</f>
        <v/>
      </c>
      <c r="Q761" s="9">
        <f>IF(P761=0,Data!X761+$I$13,IF(P761&gt;=99,Data!X761+$I$14,INDEX($E$4:$E$102,P761)+(Data!X761-INDEX($F$4:$F$102,P761))/(INDEX($F$4:$F$102,P761+1)-INDEX($F$4:$F$102,P761))*(INDEX($E$4:$E$102,P761+1)-INDEX($E$4:$E$102,P761))))</f>
        <v/>
      </c>
      <c r="R761" s="12">
        <f>IFERROR(MATCH(Data!Y761,$F$4:$F$102,1),0)</f>
        <v/>
      </c>
      <c r="S761" s="9">
        <f>IF(R761=0,Data!Y761+$I$13,IF(R761&gt;=99,Data!Y761+$I$14,INDEX($E$4:$E$102,R761)+(Data!Y761-INDEX($F$4:$F$102,R761))/(INDEX($F$4:$F$102,R761+1)-INDEX($F$4:$F$102,R761))*(INDEX($E$4:$E$102,R761+1)-INDEX($E$4:$E$102,R761))))</f>
        <v/>
      </c>
    </row>
    <row r="762">
      <c r="K762" s="14">
        <f>Data!A762</f>
        <v/>
      </c>
      <c r="L762" s="12">
        <f>IF(Occurrence!J762&lt;=0,-1,IFERROR(MATCH(Occurrence!J762,$D$4:$D$102,1),0))</f>
        <v/>
      </c>
      <c r="M762" s="9">
        <f>IF(L762&lt;0,0,IF(L762=0,Occurrence!J762*$I$11,IF(L762&gt;=99,Occurrence!J762*$I$12,INDEX($C$4:$C$102,L762)+(Occurrence!J762-INDEX($D$4:$D$102,L762))/(INDEX($D$4:$D$102,L762+1)-INDEX($D$4:$D$102,L762))*(INDEX($C$4:$C$102,L762+1)-INDEX($C$4:$C$102,L762)))))</f>
        <v/>
      </c>
      <c r="N762" s="12">
        <f>IF(Occurrence!K762&lt;=0,-1,IFERROR(MATCH(Occurrence!K762,$D$4:$D$102,1),0))</f>
        <v/>
      </c>
      <c r="O762" s="9">
        <f>IF(N762&lt;0,0,IF(N762=0,Occurrence!K762*$I$11,IF(N762&gt;=99,Occurrence!K762*$I$12,INDEX($C$4:$C$102,N762)+(Occurrence!K762-INDEX($D$4:$D$102,N762))/(INDEX($D$4:$D$102,N762+1)-INDEX($D$4:$D$102,N762))*(INDEX($C$4:$C$102,N762+1)-INDEX($C$4:$C$102,N762)))))</f>
        <v/>
      </c>
      <c r="P762" s="12">
        <f>IFERROR(MATCH(Data!X762,$F$4:$F$102,1),0)</f>
        <v/>
      </c>
      <c r="Q762" s="9">
        <f>IF(P762=0,Data!X762+$I$13,IF(P762&gt;=99,Data!X762+$I$14,INDEX($E$4:$E$102,P762)+(Data!X762-INDEX($F$4:$F$102,P762))/(INDEX($F$4:$F$102,P762+1)-INDEX($F$4:$F$102,P762))*(INDEX($E$4:$E$102,P762+1)-INDEX($E$4:$E$102,P762))))</f>
        <v/>
      </c>
      <c r="R762" s="12">
        <f>IFERROR(MATCH(Data!Y762,$F$4:$F$102,1),0)</f>
        <v/>
      </c>
      <c r="S762" s="9">
        <f>IF(R762=0,Data!Y762+$I$13,IF(R762&gt;=99,Data!Y762+$I$14,INDEX($E$4:$E$102,R762)+(Data!Y762-INDEX($F$4:$F$102,R762))/(INDEX($F$4:$F$102,R762+1)-INDEX($F$4:$F$102,R762))*(INDEX($E$4:$E$102,R762+1)-INDEX($E$4:$E$102,R762))))</f>
        <v/>
      </c>
    </row>
    <row r="763">
      <c r="K763" s="14">
        <f>Data!A763</f>
        <v/>
      </c>
      <c r="L763" s="12">
        <f>IF(Occurrence!J763&lt;=0,-1,IFERROR(MATCH(Occurrence!J763,$D$4:$D$102,1),0))</f>
        <v/>
      </c>
      <c r="M763" s="9">
        <f>IF(L763&lt;0,0,IF(L763=0,Occurrence!J763*$I$11,IF(L763&gt;=99,Occurrence!J763*$I$12,INDEX($C$4:$C$102,L763)+(Occurrence!J763-INDEX($D$4:$D$102,L763))/(INDEX($D$4:$D$102,L763+1)-INDEX($D$4:$D$102,L763))*(INDEX($C$4:$C$102,L763+1)-INDEX($C$4:$C$102,L763)))))</f>
        <v/>
      </c>
      <c r="N763" s="12">
        <f>IF(Occurrence!K763&lt;=0,-1,IFERROR(MATCH(Occurrence!K763,$D$4:$D$102,1),0))</f>
        <v/>
      </c>
      <c r="O763" s="9">
        <f>IF(N763&lt;0,0,IF(N763=0,Occurrence!K763*$I$11,IF(N763&gt;=99,Occurrence!K763*$I$12,INDEX($C$4:$C$102,N763)+(Occurrence!K763-INDEX($D$4:$D$102,N763))/(INDEX($D$4:$D$102,N763+1)-INDEX($D$4:$D$102,N763))*(INDEX($C$4:$C$102,N763+1)-INDEX($C$4:$C$102,N763)))))</f>
        <v/>
      </c>
      <c r="P763" s="12">
        <f>IFERROR(MATCH(Data!X763,$F$4:$F$102,1),0)</f>
        <v/>
      </c>
      <c r="Q763" s="9">
        <f>IF(P763=0,Data!X763+$I$13,IF(P763&gt;=99,Data!X763+$I$14,INDEX($E$4:$E$102,P763)+(Data!X763-INDEX($F$4:$F$102,P763))/(INDEX($F$4:$F$102,P763+1)-INDEX($F$4:$F$102,P763))*(INDEX($E$4:$E$102,P763+1)-INDEX($E$4:$E$102,P763))))</f>
        <v/>
      </c>
      <c r="R763" s="12">
        <f>IFERROR(MATCH(Data!Y763,$F$4:$F$102,1),0)</f>
        <v/>
      </c>
      <c r="S763" s="9">
        <f>IF(R763=0,Data!Y763+$I$13,IF(R763&gt;=99,Data!Y763+$I$14,INDEX($E$4:$E$102,R763)+(Data!Y763-INDEX($F$4:$F$102,R763))/(INDEX($F$4:$F$102,R763+1)-INDEX($F$4:$F$102,R763))*(INDEX($E$4:$E$102,R763+1)-INDEX($E$4:$E$102,R763))))</f>
        <v/>
      </c>
    </row>
    <row r="764">
      <c r="K764" s="14">
        <f>Data!A764</f>
        <v/>
      </c>
      <c r="L764" s="12">
        <f>IF(Occurrence!J764&lt;=0,-1,IFERROR(MATCH(Occurrence!J764,$D$4:$D$102,1),0))</f>
        <v/>
      </c>
      <c r="M764" s="9">
        <f>IF(L764&lt;0,0,IF(L764=0,Occurrence!J764*$I$11,IF(L764&gt;=99,Occurrence!J764*$I$12,INDEX($C$4:$C$102,L764)+(Occurrence!J764-INDEX($D$4:$D$102,L764))/(INDEX($D$4:$D$102,L764+1)-INDEX($D$4:$D$102,L764))*(INDEX($C$4:$C$102,L764+1)-INDEX($C$4:$C$102,L764)))))</f>
        <v/>
      </c>
      <c r="N764" s="12">
        <f>IF(Occurrence!K764&lt;=0,-1,IFERROR(MATCH(Occurrence!K764,$D$4:$D$102,1),0))</f>
        <v/>
      </c>
      <c r="O764" s="9">
        <f>IF(N764&lt;0,0,IF(N764=0,Occurrence!K764*$I$11,IF(N764&gt;=99,Occurrence!K764*$I$12,INDEX($C$4:$C$102,N764)+(Occurrence!K764-INDEX($D$4:$D$102,N764))/(INDEX($D$4:$D$102,N764+1)-INDEX($D$4:$D$102,N764))*(INDEX($C$4:$C$102,N764+1)-INDEX($C$4:$C$102,N764)))))</f>
        <v/>
      </c>
      <c r="P764" s="12">
        <f>IFERROR(MATCH(Data!X764,$F$4:$F$102,1),0)</f>
        <v/>
      </c>
      <c r="Q764" s="9">
        <f>IF(P764=0,Data!X764+$I$13,IF(P764&gt;=99,Data!X764+$I$14,INDEX($E$4:$E$102,P764)+(Data!X764-INDEX($F$4:$F$102,P764))/(INDEX($F$4:$F$102,P764+1)-INDEX($F$4:$F$102,P764))*(INDEX($E$4:$E$102,P764+1)-INDEX($E$4:$E$102,P764))))</f>
        <v/>
      </c>
      <c r="R764" s="12">
        <f>IFERROR(MATCH(Data!Y764,$F$4:$F$102,1),0)</f>
        <v/>
      </c>
      <c r="S764" s="9">
        <f>IF(R764=0,Data!Y764+$I$13,IF(R764&gt;=99,Data!Y764+$I$14,INDEX($E$4:$E$102,R764)+(Data!Y764-INDEX($F$4:$F$102,R764))/(INDEX($F$4:$F$102,R764+1)-INDEX($F$4:$F$102,R764))*(INDEX($E$4:$E$102,R764+1)-INDEX($E$4:$E$102,R764))))</f>
        <v/>
      </c>
    </row>
    <row r="765">
      <c r="K765" s="14">
        <f>Data!A765</f>
        <v/>
      </c>
      <c r="L765" s="12">
        <f>IF(Occurrence!J765&lt;=0,-1,IFERROR(MATCH(Occurrence!J765,$D$4:$D$102,1),0))</f>
        <v/>
      </c>
      <c r="M765" s="9">
        <f>IF(L765&lt;0,0,IF(L765=0,Occurrence!J765*$I$11,IF(L765&gt;=99,Occurrence!J765*$I$12,INDEX($C$4:$C$102,L765)+(Occurrence!J765-INDEX($D$4:$D$102,L765))/(INDEX($D$4:$D$102,L765+1)-INDEX($D$4:$D$102,L765))*(INDEX($C$4:$C$102,L765+1)-INDEX($C$4:$C$102,L765)))))</f>
        <v/>
      </c>
      <c r="N765" s="12">
        <f>IF(Occurrence!K765&lt;=0,-1,IFERROR(MATCH(Occurrence!K765,$D$4:$D$102,1),0))</f>
        <v/>
      </c>
      <c r="O765" s="9">
        <f>IF(N765&lt;0,0,IF(N765=0,Occurrence!K765*$I$11,IF(N765&gt;=99,Occurrence!K765*$I$12,INDEX($C$4:$C$102,N765)+(Occurrence!K765-INDEX($D$4:$D$102,N765))/(INDEX($D$4:$D$102,N765+1)-INDEX($D$4:$D$102,N765))*(INDEX($C$4:$C$102,N765+1)-INDEX($C$4:$C$102,N765)))))</f>
        <v/>
      </c>
      <c r="P765" s="12">
        <f>IFERROR(MATCH(Data!X765,$F$4:$F$102,1),0)</f>
        <v/>
      </c>
      <c r="Q765" s="9">
        <f>IF(P765=0,Data!X765+$I$13,IF(P765&gt;=99,Data!X765+$I$14,INDEX($E$4:$E$102,P765)+(Data!X765-INDEX($F$4:$F$102,P765))/(INDEX($F$4:$F$102,P765+1)-INDEX($F$4:$F$102,P765))*(INDEX($E$4:$E$102,P765+1)-INDEX($E$4:$E$102,P765))))</f>
        <v/>
      </c>
      <c r="R765" s="12">
        <f>IFERROR(MATCH(Data!Y765,$F$4:$F$102,1),0)</f>
        <v/>
      </c>
      <c r="S765" s="9">
        <f>IF(R765=0,Data!Y765+$I$13,IF(R765&gt;=99,Data!Y765+$I$14,INDEX($E$4:$E$102,R765)+(Data!Y765-INDEX($F$4:$F$102,R765))/(INDEX($F$4:$F$102,R765+1)-INDEX($F$4:$F$102,R765))*(INDEX($E$4:$E$102,R765+1)-INDEX($E$4:$E$102,R765))))</f>
        <v/>
      </c>
    </row>
    <row r="766">
      <c r="K766" s="14">
        <f>Data!A766</f>
        <v/>
      </c>
      <c r="L766" s="12">
        <f>IF(Occurrence!J766&lt;=0,-1,IFERROR(MATCH(Occurrence!J766,$D$4:$D$102,1),0))</f>
        <v/>
      </c>
      <c r="M766" s="9">
        <f>IF(L766&lt;0,0,IF(L766=0,Occurrence!J766*$I$11,IF(L766&gt;=99,Occurrence!J766*$I$12,INDEX($C$4:$C$102,L766)+(Occurrence!J766-INDEX($D$4:$D$102,L766))/(INDEX($D$4:$D$102,L766+1)-INDEX($D$4:$D$102,L766))*(INDEX($C$4:$C$102,L766+1)-INDEX($C$4:$C$102,L766)))))</f>
        <v/>
      </c>
      <c r="N766" s="12">
        <f>IF(Occurrence!K766&lt;=0,-1,IFERROR(MATCH(Occurrence!K766,$D$4:$D$102,1),0))</f>
        <v/>
      </c>
      <c r="O766" s="9">
        <f>IF(N766&lt;0,0,IF(N766=0,Occurrence!K766*$I$11,IF(N766&gt;=99,Occurrence!K766*$I$12,INDEX($C$4:$C$102,N766)+(Occurrence!K766-INDEX($D$4:$D$102,N766))/(INDEX($D$4:$D$102,N766+1)-INDEX($D$4:$D$102,N766))*(INDEX($C$4:$C$102,N766+1)-INDEX($C$4:$C$102,N766)))))</f>
        <v/>
      </c>
      <c r="P766" s="12">
        <f>IFERROR(MATCH(Data!X766,$F$4:$F$102,1),0)</f>
        <v/>
      </c>
      <c r="Q766" s="9">
        <f>IF(P766=0,Data!X766+$I$13,IF(P766&gt;=99,Data!X766+$I$14,INDEX($E$4:$E$102,P766)+(Data!X766-INDEX($F$4:$F$102,P766))/(INDEX($F$4:$F$102,P766+1)-INDEX($F$4:$F$102,P766))*(INDEX($E$4:$E$102,P766+1)-INDEX($E$4:$E$102,P766))))</f>
        <v/>
      </c>
      <c r="R766" s="12">
        <f>IFERROR(MATCH(Data!Y766,$F$4:$F$102,1),0)</f>
        <v/>
      </c>
      <c r="S766" s="9">
        <f>IF(R766=0,Data!Y766+$I$13,IF(R766&gt;=99,Data!Y766+$I$14,INDEX($E$4:$E$102,R766)+(Data!Y766-INDEX($F$4:$F$102,R766))/(INDEX($F$4:$F$102,R766+1)-INDEX($F$4:$F$102,R766))*(INDEX($E$4:$E$102,R766+1)-INDEX($E$4:$E$102,R766))))</f>
        <v/>
      </c>
    </row>
    <row r="767">
      <c r="K767" s="14">
        <f>Data!A767</f>
        <v/>
      </c>
      <c r="L767" s="12">
        <f>IF(Occurrence!J767&lt;=0,-1,IFERROR(MATCH(Occurrence!J767,$D$4:$D$102,1),0))</f>
        <v/>
      </c>
      <c r="M767" s="9">
        <f>IF(L767&lt;0,0,IF(L767=0,Occurrence!J767*$I$11,IF(L767&gt;=99,Occurrence!J767*$I$12,INDEX($C$4:$C$102,L767)+(Occurrence!J767-INDEX($D$4:$D$102,L767))/(INDEX($D$4:$D$102,L767+1)-INDEX($D$4:$D$102,L767))*(INDEX($C$4:$C$102,L767+1)-INDEX($C$4:$C$102,L767)))))</f>
        <v/>
      </c>
      <c r="N767" s="12">
        <f>IF(Occurrence!K767&lt;=0,-1,IFERROR(MATCH(Occurrence!K767,$D$4:$D$102,1),0))</f>
        <v/>
      </c>
      <c r="O767" s="9">
        <f>IF(N767&lt;0,0,IF(N767=0,Occurrence!K767*$I$11,IF(N767&gt;=99,Occurrence!K767*$I$12,INDEX($C$4:$C$102,N767)+(Occurrence!K767-INDEX($D$4:$D$102,N767))/(INDEX($D$4:$D$102,N767+1)-INDEX($D$4:$D$102,N767))*(INDEX($C$4:$C$102,N767+1)-INDEX($C$4:$C$102,N767)))))</f>
        <v/>
      </c>
      <c r="P767" s="12">
        <f>IFERROR(MATCH(Data!X767,$F$4:$F$102,1),0)</f>
        <v/>
      </c>
      <c r="Q767" s="9">
        <f>IF(P767=0,Data!X767+$I$13,IF(P767&gt;=99,Data!X767+$I$14,INDEX($E$4:$E$102,P767)+(Data!X767-INDEX($F$4:$F$102,P767))/(INDEX($F$4:$F$102,P767+1)-INDEX($F$4:$F$102,P767))*(INDEX($E$4:$E$102,P767+1)-INDEX($E$4:$E$102,P767))))</f>
        <v/>
      </c>
      <c r="R767" s="12">
        <f>IFERROR(MATCH(Data!Y767,$F$4:$F$102,1),0)</f>
        <v/>
      </c>
      <c r="S767" s="9">
        <f>IF(R767=0,Data!Y767+$I$13,IF(R767&gt;=99,Data!Y767+$I$14,INDEX($E$4:$E$102,R767)+(Data!Y767-INDEX($F$4:$F$102,R767))/(INDEX($F$4:$F$102,R767+1)-INDEX($F$4:$F$102,R767))*(INDEX($E$4:$E$102,R767+1)-INDEX($E$4:$E$102,R767))))</f>
        <v/>
      </c>
    </row>
    <row r="768">
      <c r="K768" s="14">
        <f>Data!A768</f>
        <v/>
      </c>
      <c r="L768" s="12">
        <f>IF(Occurrence!J768&lt;=0,-1,IFERROR(MATCH(Occurrence!J768,$D$4:$D$102,1),0))</f>
        <v/>
      </c>
      <c r="M768" s="9">
        <f>IF(L768&lt;0,0,IF(L768=0,Occurrence!J768*$I$11,IF(L768&gt;=99,Occurrence!J768*$I$12,INDEX($C$4:$C$102,L768)+(Occurrence!J768-INDEX($D$4:$D$102,L768))/(INDEX($D$4:$D$102,L768+1)-INDEX($D$4:$D$102,L768))*(INDEX($C$4:$C$102,L768+1)-INDEX($C$4:$C$102,L768)))))</f>
        <v/>
      </c>
      <c r="N768" s="12">
        <f>IF(Occurrence!K768&lt;=0,-1,IFERROR(MATCH(Occurrence!K768,$D$4:$D$102,1),0))</f>
        <v/>
      </c>
      <c r="O768" s="9">
        <f>IF(N768&lt;0,0,IF(N768=0,Occurrence!K768*$I$11,IF(N768&gt;=99,Occurrence!K768*$I$12,INDEX($C$4:$C$102,N768)+(Occurrence!K768-INDEX($D$4:$D$102,N768))/(INDEX($D$4:$D$102,N768+1)-INDEX($D$4:$D$102,N768))*(INDEX($C$4:$C$102,N768+1)-INDEX($C$4:$C$102,N768)))))</f>
        <v/>
      </c>
      <c r="P768" s="12">
        <f>IFERROR(MATCH(Data!X768,$F$4:$F$102,1),0)</f>
        <v/>
      </c>
      <c r="Q768" s="9">
        <f>IF(P768=0,Data!X768+$I$13,IF(P768&gt;=99,Data!X768+$I$14,INDEX($E$4:$E$102,P768)+(Data!X768-INDEX($F$4:$F$102,P768))/(INDEX($F$4:$F$102,P768+1)-INDEX($F$4:$F$102,P768))*(INDEX($E$4:$E$102,P768+1)-INDEX($E$4:$E$102,P768))))</f>
        <v/>
      </c>
      <c r="R768" s="12">
        <f>IFERROR(MATCH(Data!Y768,$F$4:$F$102,1),0)</f>
        <v/>
      </c>
      <c r="S768" s="9">
        <f>IF(R768=0,Data!Y768+$I$13,IF(R768&gt;=99,Data!Y768+$I$14,INDEX($E$4:$E$102,R768)+(Data!Y768-INDEX($F$4:$F$102,R768))/(INDEX($F$4:$F$102,R768+1)-INDEX($F$4:$F$102,R768))*(INDEX($E$4:$E$102,R768+1)-INDEX($E$4:$E$102,R768))))</f>
        <v/>
      </c>
    </row>
    <row r="769">
      <c r="K769" s="14">
        <f>Data!A769</f>
        <v/>
      </c>
      <c r="L769" s="12">
        <f>IF(Occurrence!J769&lt;=0,-1,IFERROR(MATCH(Occurrence!J769,$D$4:$D$102,1),0))</f>
        <v/>
      </c>
      <c r="M769" s="9">
        <f>IF(L769&lt;0,0,IF(L769=0,Occurrence!J769*$I$11,IF(L769&gt;=99,Occurrence!J769*$I$12,INDEX($C$4:$C$102,L769)+(Occurrence!J769-INDEX($D$4:$D$102,L769))/(INDEX($D$4:$D$102,L769+1)-INDEX($D$4:$D$102,L769))*(INDEX($C$4:$C$102,L769+1)-INDEX($C$4:$C$102,L769)))))</f>
        <v/>
      </c>
      <c r="N769" s="12">
        <f>IF(Occurrence!K769&lt;=0,-1,IFERROR(MATCH(Occurrence!K769,$D$4:$D$102,1),0))</f>
        <v/>
      </c>
      <c r="O769" s="9">
        <f>IF(N769&lt;0,0,IF(N769=0,Occurrence!K769*$I$11,IF(N769&gt;=99,Occurrence!K769*$I$12,INDEX($C$4:$C$102,N769)+(Occurrence!K769-INDEX($D$4:$D$102,N769))/(INDEX($D$4:$D$102,N769+1)-INDEX($D$4:$D$102,N769))*(INDEX($C$4:$C$102,N769+1)-INDEX($C$4:$C$102,N769)))))</f>
        <v/>
      </c>
      <c r="P769" s="12">
        <f>IFERROR(MATCH(Data!X769,$F$4:$F$102,1),0)</f>
        <v/>
      </c>
      <c r="Q769" s="9">
        <f>IF(P769=0,Data!X769+$I$13,IF(P769&gt;=99,Data!X769+$I$14,INDEX($E$4:$E$102,P769)+(Data!X769-INDEX($F$4:$F$102,P769))/(INDEX($F$4:$F$102,P769+1)-INDEX($F$4:$F$102,P769))*(INDEX($E$4:$E$102,P769+1)-INDEX($E$4:$E$102,P769))))</f>
        <v/>
      </c>
      <c r="R769" s="12">
        <f>IFERROR(MATCH(Data!Y769,$F$4:$F$102,1),0)</f>
        <v/>
      </c>
      <c r="S769" s="9">
        <f>IF(R769=0,Data!Y769+$I$13,IF(R769&gt;=99,Data!Y769+$I$14,INDEX($E$4:$E$102,R769)+(Data!Y769-INDEX($F$4:$F$102,R769))/(INDEX($F$4:$F$102,R769+1)-INDEX($F$4:$F$102,R769))*(INDEX($E$4:$E$102,R769+1)-INDEX($E$4:$E$102,R769))))</f>
        <v/>
      </c>
    </row>
    <row r="770">
      <c r="K770" s="14">
        <f>Data!A770</f>
        <v/>
      </c>
      <c r="L770" s="12">
        <f>IF(Occurrence!J770&lt;=0,-1,IFERROR(MATCH(Occurrence!J770,$D$4:$D$102,1),0))</f>
        <v/>
      </c>
      <c r="M770" s="9">
        <f>IF(L770&lt;0,0,IF(L770=0,Occurrence!J770*$I$11,IF(L770&gt;=99,Occurrence!J770*$I$12,INDEX($C$4:$C$102,L770)+(Occurrence!J770-INDEX($D$4:$D$102,L770))/(INDEX($D$4:$D$102,L770+1)-INDEX($D$4:$D$102,L770))*(INDEX($C$4:$C$102,L770+1)-INDEX($C$4:$C$102,L770)))))</f>
        <v/>
      </c>
      <c r="N770" s="12">
        <f>IF(Occurrence!K770&lt;=0,-1,IFERROR(MATCH(Occurrence!K770,$D$4:$D$102,1),0))</f>
        <v/>
      </c>
      <c r="O770" s="9">
        <f>IF(N770&lt;0,0,IF(N770=0,Occurrence!K770*$I$11,IF(N770&gt;=99,Occurrence!K770*$I$12,INDEX($C$4:$C$102,N770)+(Occurrence!K770-INDEX($D$4:$D$102,N770))/(INDEX($D$4:$D$102,N770+1)-INDEX($D$4:$D$102,N770))*(INDEX($C$4:$C$102,N770+1)-INDEX($C$4:$C$102,N770)))))</f>
        <v/>
      </c>
      <c r="P770" s="12">
        <f>IFERROR(MATCH(Data!X770,$F$4:$F$102,1),0)</f>
        <v/>
      </c>
      <c r="Q770" s="9">
        <f>IF(P770=0,Data!X770+$I$13,IF(P770&gt;=99,Data!X770+$I$14,INDEX($E$4:$E$102,P770)+(Data!X770-INDEX($F$4:$F$102,P770))/(INDEX($F$4:$F$102,P770+1)-INDEX($F$4:$F$102,P770))*(INDEX($E$4:$E$102,P770+1)-INDEX($E$4:$E$102,P770))))</f>
        <v/>
      </c>
      <c r="R770" s="12">
        <f>IFERROR(MATCH(Data!Y770,$F$4:$F$102,1),0)</f>
        <v/>
      </c>
      <c r="S770" s="9">
        <f>IF(R770=0,Data!Y770+$I$13,IF(R770&gt;=99,Data!Y770+$I$14,INDEX($E$4:$E$102,R770)+(Data!Y770-INDEX($F$4:$F$102,R770))/(INDEX($F$4:$F$102,R770+1)-INDEX($F$4:$F$102,R770))*(INDEX($E$4:$E$102,R770+1)-INDEX($E$4:$E$102,R770))))</f>
        <v/>
      </c>
    </row>
    <row r="771">
      <c r="K771" s="14">
        <f>Data!A771</f>
        <v/>
      </c>
      <c r="L771" s="12">
        <f>IF(Occurrence!J771&lt;=0,-1,IFERROR(MATCH(Occurrence!J771,$D$4:$D$102,1),0))</f>
        <v/>
      </c>
      <c r="M771" s="9">
        <f>IF(L771&lt;0,0,IF(L771=0,Occurrence!J771*$I$11,IF(L771&gt;=99,Occurrence!J771*$I$12,INDEX($C$4:$C$102,L771)+(Occurrence!J771-INDEX($D$4:$D$102,L771))/(INDEX($D$4:$D$102,L771+1)-INDEX($D$4:$D$102,L771))*(INDEX($C$4:$C$102,L771+1)-INDEX($C$4:$C$102,L771)))))</f>
        <v/>
      </c>
      <c r="N771" s="12">
        <f>IF(Occurrence!K771&lt;=0,-1,IFERROR(MATCH(Occurrence!K771,$D$4:$D$102,1),0))</f>
        <v/>
      </c>
      <c r="O771" s="9">
        <f>IF(N771&lt;0,0,IF(N771=0,Occurrence!K771*$I$11,IF(N771&gt;=99,Occurrence!K771*$I$12,INDEX($C$4:$C$102,N771)+(Occurrence!K771-INDEX($D$4:$D$102,N771))/(INDEX($D$4:$D$102,N771+1)-INDEX($D$4:$D$102,N771))*(INDEX($C$4:$C$102,N771+1)-INDEX($C$4:$C$102,N771)))))</f>
        <v/>
      </c>
      <c r="P771" s="12">
        <f>IFERROR(MATCH(Data!X771,$F$4:$F$102,1),0)</f>
        <v/>
      </c>
      <c r="Q771" s="9">
        <f>IF(P771=0,Data!X771+$I$13,IF(P771&gt;=99,Data!X771+$I$14,INDEX($E$4:$E$102,P771)+(Data!X771-INDEX($F$4:$F$102,P771))/(INDEX($F$4:$F$102,P771+1)-INDEX($F$4:$F$102,P771))*(INDEX($E$4:$E$102,P771+1)-INDEX($E$4:$E$102,P771))))</f>
        <v/>
      </c>
      <c r="R771" s="12">
        <f>IFERROR(MATCH(Data!Y771,$F$4:$F$102,1),0)</f>
        <v/>
      </c>
      <c r="S771" s="9">
        <f>IF(R771=0,Data!Y771+$I$13,IF(R771&gt;=99,Data!Y771+$I$14,INDEX($E$4:$E$102,R771)+(Data!Y771-INDEX($F$4:$F$102,R771))/(INDEX($F$4:$F$102,R771+1)-INDEX($F$4:$F$102,R771))*(INDEX($E$4:$E$102,R771+1)-INDEX($E$4:$E$102,R771))))</f>
        <v/>
      </c>
    </row>
    <row r="772">
      <c r="K772" s="14">
        <f>Data!A772</f>
        <v/>
      </c>
      <c r="L772" s="12">
        <f>IF(Occurrence!J772&lt;=0,-1,IFERROR(MATCH(Occurrence!J772,$D$4:$D$102,1),0))</f>
        <v/>
      </c>
      <c r="M772" s="9">
        <f>IF(L772&lt;0,0,IF(L772=0,Occurrence!J772*$I$11,IF(L772&gt;=99,Occurrence!J772*$I$12,INDEX($C$4:$C$102,L772)+(Occurrence!J772-INDEX($D$4:$D$102,L772))/(INDEX($D$4:$D$102,L772+1)-INDEX($D$4:$D$102,L772))*(INDEX($C$4:$C$102,L772+1)-INDEX($C$4:$C$102,L772)))))</f>
        <v/>
      </c>
      <c r="N772" s="12">
        <f>IF(Occurrence!K772&lt;=0,-1,IFERROR(MATCH(Occurrence!K772,$D$4:$D$102,1),0))</f>
        <v/>
      </c>
      <c r="O772" s="9">
        <f>IF(N772&lt;0,0,IF(N772=0,Occurrence!K772*$I$11,IF(N772&gt;=99,Occurrence!K772*$I$12,INDEX($C$4:$C$102,N772)+(Occurrence!K772-INDEX($D$4:$D$102,N772))/(INDEX($D$4:$D$102,N772+1)-INDEX($D$4:$D$102,N772))*(INDEX($C$4:$C$102,N772+1)-INDEX($C$4:$C$102,N772)))))</f>
        <v/>
      </c>
      <c r="P772" s="12">
        <f>IFERROR(MATCH(Data!X772,$F$4:$F$102,1),0)</f>
        <v/>
      </c>
      <c r="Q772" s="9">
        <f>IF(P772=0,Data!X772+$I$13,IF(P772&gt;=99,Data!X772+$I$14,INDEX($E$4:$E$102,P772)+(Data!X772-INDEX($F$4:$F$102,P772))/(INDEX($F$4:$F$102,P772+1)-INDEX($F$4:$F$102,P772))*(INDEX($E$4:$E$102,P772+1)-INDEX($E$4:$E$102,P772))))</f>
        <v/>
      </c>
      <c r="R772" s="12">
        <f>IFERROR(MATCH(Data!Y772,$F$4:$F$102,1),0)</f>
        <v/>
      </c>
      <c r="S772" s="9">
        <f>IF(R772=0,Data!Y772+$I$13,IF(R772&gt;=99,Data!Y772+$I$14,INDEX($E$4:$E$102,R772)+(Data!Y772-INDEX($F$4:$F$102,R772))/(INDEX($F$4:$F$102,R772+1)-INDEX($F$4:$F$102,R772))*(INDEX($E$4:$E$102,R772+1)-INDEX($E$4:$E$102,R772))))</f>
        <v/>
      </c>
    </row>
    <row r="773">
      <c r="K773" s="14">
        <f>Data!A773</f>
        <v/>
      </c>
      <c r="L773" s="12">
        <f>IF(Occurrence!J773&lt;=0,-1,IFERROR(MATCH(Occurrence!J773,$D$4:$D$102,1),0))</f>
        <v/>
      </c>
      <c r="M773" s="9">
        <f>IF(L773&lt;0,0,IF(L773=0,Occurrence!J773*$I$11,IF(L773&gt;=99,Occurrence!J773*$I$12,INDEX($C$4:$C$102,L773)+(Occurrence!J773-INDEX($D$4:$D$102,L773))/(INDEX($D$4:$D$102,L773+1)-INDEX($D$4:$D$102,L773))*(INDEX($C$4:$C$102,L773+1)-INDEX($C$4:$C$102,L773)))))</f>
        <v/>
      </c>
      <c r="N773" s="12">
        <f>IF(Occurrence!K773&lt;=0,-1,IFERROR(MATCH(Occurrence!K773,$D$4:$D$102,1),0))</f>
        <v/>
      </c>
      <c r="O773" s="9">
        <f>IF(N773&lt;0,0,IF(N773=0,Occurrence!K773*$I$11,IF(N773&gt;=99,Occurrence!K773*$I$12,INDEX($C$4:$C$102,N773)+(Occurrence!K773-INDEX($D$4:$D$102,N773))/(INDEX($D$4:$D$102,N773+1)-INDEX($D$4:$D$102,N773))*(INDEX($C$4:$C$102,N773+1)-INDEX($C$4:$C$102,N773)))))</f>
        <v/>
      </c>
      <c r="P773" s="12">
        <f>IFERROR(MATCH(Data!X773,$F$4:$F$102,1),0)</f>
        <v/>
      </c>
      <c r="Q773" s="9">
        <f>IF(P773=0,Data!X773+$I$13,IF(P773&gt;=99,Data!X773+$I$14,INDEX($E$4:$E$102,P773)+(Data!X773-INDEX($F$4:$F$102,P773))/(INDEX($F$4:$F$102,P773+1)-INDEX($F$4:$F$102,P773))*(INDEX($E$4:$E$102,P773+1)-INDEX($E$4:$E$102,P773))))</f>
        <v/>
      </c>
      <c r="R773" s="12">
        <f>IFERROR(MATCH(Data!Y773,$F$4:$F$102,1),0)</f>
        <v/>
      </c>
      <c r="S773" s="9">
        <f>IF(R773=0,Data!Y773+$I$13,IF(R773&gt;=99,Data!Y773+$I$14,INDEX($E$4:$E$102,R773)+(Data!Y773-INDEX($F$4:$F$102,R773))/(INDEX($F$4:$F$102,R773+1)-INDEX($F$4:$F$102,R773))*(INDEX($E$4:$E$102,R773+1)-INDEX($E$4:$E$102,R773))))</f>
        <v/>
      </c>
    </row>
    <row r="774">
      <c r="K774" s="14">
        <f>Data!A774</f>
        <v/>
      </c>
      <c r="L774" s="12">
        <f>IF(Occurrence!J774&lt;=0,-1,IFERROR(MATCH(Occurrence!J774,$D$4:$D$102,1),0))</f>
        <v/>
      </c>
      <c r="M774" s="9">
        <f>IF(L774&lt;0,0,IF(L774=0,Occurrence!J774*$I$11,IF(L774&gt;=99,Occurrence!J774*$I$12,INDEX($C$4:$C$102,L774)+(Occurrence!J774-INDEX($D$4:$D$102,L774))/(INDEX($D$4:$D$102,L774+1)-INDEX($D$4:$D$102,L774))*(INDEX($C$4:$C$102,L774+1)-INDEX($C$4:$C$102,L774)))))</f>
        <v/>
      </c>
      <c r="N774" s="12">
        <f>IF(Occurrence!K774&lt;=0,-1,IFERROR(MATCH(Occurrence!K774,$D$4:$D$102,1),0))</f>
        <v/>
      </c>
      <c r="O774" s="9">
        <f>IF(N774&lt;0,0,IF(N774=0,Occurrence!K774*$I$11,IF(N774&gt;=99,Occurrence!K774*$I$12,INDEX($C$4:$C$102,N774)+(Occurrence!K774-INDEX($D$4:$D$102,N774))/(INDEX($D$4:$D$102,N774+1)-INDEX($D$4:$D$102,N774))*(INDEX($C$4:$C$102,N774+1)-INDEX($C$4:$C$102,N774)))))</f>
        <v/>
      </c>
      <c r="P774" s="12">
        <f>IFERROR(MATCH(Data!X774,$F$4:$F$102,1),0)</f>
        <v/>
      </c>
      <c r="Q774" s="9">
        <f>IF(P774=0,Data!X774+$I$13,IF(P774&gt;=99,Data!X774+$I$14,INDEX($E$4:$E$102,P774)+(Data!X774-INDEX($F$4:$F$102,P774))/(INDEX($F$4:$F$102,P774+1)-INDEX($F$4:$F$102,P774))*(INDEX($E$4:$E$102,P774+1)-INDEX($E$4:$E$102,P774))))</f>
        <v/>
      </c>
      <c r="R774" s="12">
        <f>IFERROR(MATCH(Data!Y774,$F$4:$F$102,1),0)</f>
        <v/>
      </c>
      <c r="S774" s="9">
        <f>IF(R774=0,Data!Y774+$I$13,IF(R774&gt;=99,Data!Y774+$I$14,INDEX($E$4:$E$102,R774)+(Data!Y774-INDEX($F$4:$F$102,R774))/(INDEX($F$4:$F$102,R774+1)-INDEX($F$4:$F$102,R774))*(INDEX($E$4:$E$102,R774+1)-INDEX($E$4:$E$102,R774))))</f>
        <v/>
      </c>
    </row>
    <row r="775">
      <c r="K775" s="14">
        <f>Data!A775</f>
        <v/>
      </c>
      <c r="L775" s="12">
        <f>IF(Occurrence!J775&lt;=0,-1,IFERROR(MATCH(Occurrence!J775,$D$4:$D$102,1),0))</f>
        <v/>
      </c>
      <c r="M775" s="9">
        <f>IF(L775&lt;0,0,IF(L775=0,Occurrence!J775*$I$11,IF(L775&gt;=99,Occurrence!J775*$I$12,INDEX($C$4:$C$102,L775)+(Occurrence!J775-INDEX($D$4:$D$102,L775))/(INDEX($D$4:$D$102,L775+1)-INDEX($D$4:$D$102,L775))*(INDEX($C$4:$C$102,L775+1)-INDEX($C$4:$C$102,L775)))))</f>
        <v/>
      </c>
      <c r="N775" s="12">
        <f>IF(Occurrence!K775&lt;=0,-1,IFERROR(MATCH(Occurrence!K775,$D$4:$D$102,1),0))</f>
        <v/>
      </c>
      <c r="O775" s="9">
        <f>IF(N775&lt;0,0,IF(N775=0,Occurrence!K775*$I$11,IF(N775&gt;=99,Occurrence!K775*$I$12,INDEX($C$4:$C$102,N775)+(Occurrence!K775-INDEX($D$4:$D$102,N775))/(INDEX($D$4:$D$102,N775+1)-INDEX($D$4:$D$102,N775))*(INDEX($C$4:$C$102,N775+1)-INDEX($C$4:$C$102,N775)))))</f>
        <v/>
      </c>
      <c r="P775" s="12">
        <f>IFERROR(MATCH(Data!X775,$F$4:$F$102,1),0)</f>
        <v/>
      </c>
      <c r="Q775" s="9">
        <f>IF(P775=0,Data!X775+$I$13,IF(P775&gt;=99,Data!X775+$I$14,INDEX($E$4:$E$102,P775)+(Data!X775-INDEX($F$4:$F$102,P775))/(INDEX($F$4:$F$102,P775+1)-INDEX($F$4:$F$102,P775))*(INDEX($E$4:$E$102,P775+1)-INDEX($E$4:$E$102,P775))))</f>
        <v/>
      </c>
      <c r="R775" s="12">
        <f>IFERROR(MATCH(Data!Y775,$F$4:$F$102,1),0)</f>
        <v/>
      </c>
      <c r="S775" s="9">
        <f>IF(R775=0,Data!Y775+$I$13,IF(R775&gt;=99,Data!Y775+$I$14,INDEX($E$4:$E$102,R775)+(Data!Y775-INDEX($F$4:$F$102,R775))/(INDEX($F$4:$F$102,R775+1)-INDEX($F$4:$F$102,R775))*(INDEX($E$4:$E$102,R775+1)-INDEX($E$4:$E$102,R775))))</f>
        <v/>
      </c>
    </row>
    <row r="776">
      <c r="K776" s="14">
        <f>Data!A776</f>
        <v/>
      </c>
      <c r="L776" s="12">
        <f>IF(Occurrence!J776&lt;=0,-1,IFERROR(MATCH(Occurrence!J776,$D$4:$D$102,1),0))</f>
        <v/>
      </c>
      <c r="M776" s="9">
        <f>IF(L776&lt;0,0,IF(L776=0,Occurrence!J776*$I$11,IF(L776&gt;=99,Occurrence!J776*$I$12,INDEX($C$4:$C$102,L776)+(Occurrence!J776-INDEX($D$4:$D$102,L776))/(INDEX($D$4:$D$102,L776+1)-INDEX($D$4:$D$102,L776))*(INDEX($C$4:$C$102,L776+1)-INDEX($C$4:$C$102,L776)))))</f>
        <v/>
      </c>
      <c r="N776" s="12">
        <f>IF(Occurrence!K776&lt;=0,-1,IFERROR(MATCH(Occurrence!K776,$D$4:$D$102,1),0))</f>
        <v/>
      </c>
      <c r="O776" s="9">
        <f>IF(N776&lt;0,0,IF(N776=0,Occurrence!K776*$I$11,IF(N776&gt;=99,Occurrence!K776*$I$12,INDEX($C$4:$C$102,N776)+(Occurrence!K776-INDEX($D$4:$D$102,N776))/(INDEX($D$4:$D$102,N776+1)-INDEX($D$4:$D$102,N776))*(INDEX($C$4:$C$102,N776+1)-INDEX($C$4:$C$102,N776)))))</f>
        <v/>
      </c>
      <c r="P776" s="12">
        <f>IFERROR(MATCH(Data!X776,$F$4:$F$102,1),0)</f>
        <v/>
      </c>
      <c r="Q776" s="9">
        <f>IF(P776=0,Data!X776+$I$13,IF(P776&gt;=99,Data!X776+$I$14,INDEX($E$4:$E$102,P776)+(Data!X776-INDEX($F$4:$F$102,P776))/(INDEX($F$4:$F$102,P776+1)-INDEX($F$4:$F$102,P776))*(INDEX($E$4:$E$102,P776+1)-INDEX($E$4:$E$102,P776))))</f>
        <v/>
      </c>
      <c r="R776" s="12">
        <f>IFERROR(MATCH(Data!Y776,$F$4:$F$102,1),0)</f>
        <v/>
      </c>
      <c r="S776" s="9">
        <f>IF(R776=0,Data!Y776+$I$13,IF(R776&gt;=99,Data!Y776+$I$14,INDEX($E$4:$E$102,R776)+(Data!Y776-INDEX($F$4:$F$102,R776))/(INDEX($F$4:$F$102,R776+1)-INDEX($F$4:$F$102,R776))*(INDEX($E$4:$E$102,R776+1)-INDEX($E$4:$E$102,R776))))</f>
        <v/>
      </c>
    </row>
    <row r="777">
      <c r="K777" s="14">
        <f>Data!A777</f>
        <v/>
      </c>
      <c r="L777" s="12">
        <f>IF(Occurrence!J777&lt;=0,-1,IFERROR(MATCH(Occurrence!J777,$D$4:$D$102,1),0))</f>
        <v/>
      </c>
      <c r="M777" s="9">
        <f>IF(L777&lt;0,0,IF(L777=0,Occurrence!J777*$I$11,IF(L777&gt;=99,Occurrence!J777*$I$12,INDEX($C$4:$C$102,L777)+(Occurrence!J777-INDEX($D$4:$D$102,L777))/(INDEX($D$4:$D$102,L777+1)-INDEX($D$4:$D$102,L777))*(INDEX($C$4:$C$102,L777+1)-INDEX($C$4:$C$102,L777)))))</f>
        <v/>
      </c>
      <c r="N777" s="12">
        <f>IF(Occurrence!K777&lt;=0,-1,IFERROR(MATCH(Occurrence!K777,$D$4:$D$102,1),0))</f>
        <v/>
      </c>
      <c r="O777" s="9">
        <f>IF(N777&lt;0,0,IF(N777=0,Occurrence!K777*$I$11,IF(N777&gt;=99,Occurrence!K777*$I$12,INDEX($C$4:$C$102,N777)+(Occurrence!K777-INDEX($D$4:$D$102,N777))/(INDEX($D$4:$D$102,N777+1)-INDEX($D$4:$D$102,N777))*(INDEX($C$4:$C$102,N777+1)-INDEX($C$4:$C$102,N777)))))</f>
        <v/>
      </c>
      <c r="P777" s="12">
        <f>IFERROR(MATCH(Data!X777,$F$4:$F$102,1),0)</f>
        <v/>
      </c>
      <c r="Q777" s="9">
        <f>IF(P777=0,Data!X777+$I$13,IF(P777&gt;=99,Data!X777+$I$14,INDEX($E$4:$E$102,P777)+(Data!X777-INDEX($F$4:$F$102,P777))/(INDEX($F$4:$F$102,P777+1)-INDEX($F$4:$F$102,P777))*(INDEX($E$4:$E$102,P777+1)-INDEX($E$4:$E$102,P777))))</f>
        <v/>
      </c>
      <c r="R777" s="12">
        <f>IFERROR(MATCH(Data!Y777,$F$4:$F$102,1),0)</f>
        <v/>
      </c>
      <c r="S777" s="9">
        <f>IF(R777=0,Data!Y777+$I$13,IF(R777&gt;=99,Data!Y777+$I$14,INDEX($E$4:$E$102,R777)+(Data!Y777-INDEX($F$4:$F$102,R777))/(INDEX($F$4:$F$102,R777+1)-INDEX($F$4:$F$102,R777))*(INDEX($E$4:$E$102,R777+1)-INDEX($E$4:$E$102,R777))))</f>
        <v/>
      </c>
    </row>
    <row r="778">
      <c r="K778" s="14">
        <f>Data!A778</f>
        <v/>
      </c>
      <c r="L778" s="12">
        <f>IF(Occurrence!J778&lt;=0,-1,IFERROR(MATCH(Occurrence!J778,$D$4:$D$102,1),0))</f>
        <v/>
      </c>
      <c r="M778" s="9">
        <f>IF(L778&lt;0,0,IF(L778=0,Occurrence!J778*$I$11,IF(L778&gt;=99,Occurrence!J778*$I$12,INDEX($C$4:$C$102,L778)+(Occurrence!J778-INDEX($D$4:$D$102,L778))/(INDEX($D$4:$D$102,L778+1)-INDEX($D$4:$D$102,L778))*(INDEX($C$4:$C$102,L778+1)-INDEX($C$4:$C$102,L778)))))</f>
        <v/>
      </c>
      <c r="N778" s="12">
        <f>IF(Occurrence!K778&lt;=0,-1,IFERROR(MATCH(Occurrence!K778,$D$4:$D$102,1),0))</f>
        <v/>
      </c>
      <c r="O778" s="9">
        <f>IF(N778&lt;0,0,IF(N778=0,Occurrence!K778*$I$11,IF(N778&gt;=99,Occurrence!K778*$I$12,INDEX($C$4:$C$102,N778)+(Occurrence!K778-INDEX($D$4:$D$102,N778))/(INDEX($D$4:$D$102,N778+1)-INDEX($D$4:$D$102,N778))*(INDEX($C$4:$C$102,N778+1)-INDEX($C$4:$C$102,N778)))))</f>
        <v/>
      </c>
      <c r="P778" s="12">
        <f>IFERROR(MATCH(Data!X778,$F$4:$F$102,1),0)</f>
        <v/>
      </c>
      <c r="Q778" s="9">
        <f>IF(P778=0,Data!X778+$I$13,IF(P778&gt;=99,Data!X778+$I$14,INDEX($E$4:$E$102,P778)+(Data!X778-INDEX($F$4:$F$102,P778))/(INDEX($F$4:$F$102,P778+1)-INDEX($F$4:$F$102,P778))*(INDEX($E$4:$E$102,P778+1)-INDEX($E$4:$E$102,P778))))</f>
        <v/>
      </c>
      <c r="R778" s="12">
        <f>IFERROR(MATCH(Data!Y778,$F$4:$F$102,1),0)</f>
        <v/>
      </c>
      <c r="S778" s="9">
        <f>IF(R778=0,Data!Y778+$I$13,IF(R778&gt;=99,Data!Y778+$I$14,INDEX($E$4:$E$102,R778)+(Data!Y778-INDEX($F$4:$F$102,R778))/(INDEX($F$4:$F$102,R778+1)-INDEX($F$4:$F$102,R778))*(INDEX($E$4:$E$102,R778+1)-INDEX($E$4:$E$102,R778))))</f>
        <v/>
      </c>
    </row>
    <row r="779">
      <c r="K779" s="14">
        <f>Data!A779</f>
        <v/>
      </c>
      <c r="L779" s="12">
        <f>IF(Occurrence!J779&lt;=0,-1,IFERROR(MATCH(Occurrence!J779,$D$4:$D$102,1),0))</f>
        <v/>
      </c>
      <c r="M779" s="9">
        <f>IF(L779&lt;0,0,IF(L779=0,Occurrence!J779*$I$11,IF(L779&gt;=99,Occurrence!J779*$I$12,INDEX($C$4:$C$102,L779)+(Occurrence!J779-INDEX($D$4:$D$102,L779))/(INDEX($D$4:$D$102,L779+1)-INDEX($D$4:$D$102,L779))*(INDEX($C$4:$C$102,L779+1)-INDEX($C$4:$C$102,L779)))))</f>
        <v/>
      </c>
      <c r="N779" s="12">
        <f>IF(Occurrence!K779&lt;=0,-1,IFERROR(MATCH(Occurrence!K779,$D$4:$D$102,1),0))</f>
        <v/>
      </c>
      <c r="O779" s="9">
        <f>IF(N779&lt;0,0,IF(N779=0,Occurrence!K779*$I$11,IF(N779&gt;=99,Occurrence!K779*$I$12,INDEX($C$4:$C$102,N779)+(Occurrence!K779-INDEX($D$4:$D$102,N779))/(INDEX($D$4:$D$102,N779+1)-INDEX($D$4:$D$102,N779))*(INDEX($C$4:$C$102,N779+1)-INDEX($C$4:$C$102,N779)))))</f>
        <v/>
      </c>
      <c r="P779" s="12">
        <f>IFERROR(MATCH(Data!X779,$F$4:$F$102,1),0)</f>
        <v/>
      </c>
      <c r="Q779" s="9">
        <f>IF(P779=0,Data!X779+$I$13,IF(P779&gt;=99,Data!X779+$I$14,INDEX($E$4:$E$102,P779)+(Data!X779-INDEX($F$4:$F$102,P779))/(INDEX($F$4:$F$102,P779+1)-INDEX($F$4:$F$102,P779))*(INDEX($E$4:$E$102,P779+1)-INDEX($E$4:$E$102,P779))))</f>
        <v/>
      </c>
      <c r="R779" s="12">
        <f>IFERROR(MATCH(Data!Y779,$F$4:$F$102,1),0)</f>
        <v/>
      </c>
      <c r="S779" s="9">
        <f>IF(R779=0,Data!Y779+$I$13,IF(R779&gt;=99,Data!Y779+$I$14,INDEX($E$4:$E$102,R779)+(Data!Y779-INDEX($F$4:$F$102,R779))/(INDEX($F$4:$F$102,R779+1)-INDEX($F$4:$F$102,R779))*(INDEX($E$4:$E$102,R779+1)-INDEX($E$4:$E$102,R779))))</f>
        <v/>
      </c>
    </row>
    <row r="780">
      <c r="K780" s="14">
        <f>Data!A780</f>
        <v/>
      </c>
      <c r="L780" s="12">
        <f>IF(Occurrence!J780&lt;=0,-1,IFERROR(MATCH(Occurrence!J780,$D$4:$D$102,1),0))</f>
        <v/>
      </c>
      <c r="M780" s="9">
        <f>IF(L780&lt;0,0,IF(L780=0,Occurrence!J780*$I$11,IF(L780&gt;=99,Occurrence!J780*$I$12,INDEX($C$4:$C$102,L780)+(Occurrence!J780-INDEX($D$4:$D$102,L780))/(INDEX($D$4:$D$102,L780+1)-INDEX($D$4:$D$102,L780))*(INDEX($C$4:$C$102,L780+1)-INDEX($C$4:$C$102,L780)))))</f>
        <v/>
      </c>
      <c r="N780" s="12">
        <f>IF(Occurrence!K780&lt;=0,-1,IFERROR(MATCH(Occurrence!K780,$D$4:$D$102,1),0))</f>
        <v/>
      </c>
      <c r="O780" s="9">
        <f>IF(N780&lt;0,0,IF(N780=0,Occurrence!K780*$I$11,IF(N780&gt;=99,Occurrence!K780*$I$12,INDEX($C$4:$C$102,N780)+(Occurrence!K780-INDEX($D$4:$D$102,N780))/(INDEX($D$4:$D$102,N780+1)-INDEX($D$4:$D$102,N780))*(INDEX($C$4:$C$102,N780+1)-INDEX($C$4:$C$102,N780)))))</f>
        <v/>
      </c>
      <c r="P780" s="12">
        <f>IFERROR(MATCH(Data!X780,$F$4:$F$102,1),0)</f>
        <v/>
      </c>
      <c r="Q780" s="9">
        <f>IF(P780=0,Data!X780+$I$13,IF(P780&gt;=99,Data!X780+$I$14,INDEX($E$4:$E$102,P780)+(Data!X780-INDEX($F$4:$F$102,P780))/(INDEX($F$4:$F$102,P780+1)-INDEX($F$4:$F$102,P780))*(INDEX($E$4:$E$102,P780+1)-INDEX($E$4:$E$102,P780))))</f>
        <v/>
      </c>
      <c r="R780" s="12">
        <f>IFERROR(MATCH(Data!Y780,$F$4:$F$102,1),0)</f>
        <v/>
      </c>
      <c r="S780" s="9">
        <f>IF(R780=0,Data!Y780+$I$13,IF(R780&gt;=99,Data!Y780+$I$14,INDEX($E$4:$E$102,R780)+(Data!Y780-INDEX($F$4:$F$102,R780))/(INDEX($F$4:$F$102,R780+1)-INDEX($F$4:$F$102,R780))*(INDEX($E$4:$E$102,R780+1)-INDEX($E$4:$E$102,R780))))</f>
        <v/>
      </c>
    </row>
    <row r="781">
      <c r="K781" s="14">
        <f>Data!A781</f>
        <v/>
      </c>
      <c r="L781" s="12">
        <f>IF(Occurrence!J781&lt;=0,-1,IFERROR(MATCH(Occurrence!J781,$D$4:$D$102,1),0))</f>
        <v/>
      </c>
      <c r="M781" s="9">
        <f>IF(L781&lt;0,0,IF(L781=0,Occurrence!J781*$I$11,IF(L781&gt;=99,Occurrence!J781*$I$12,INDEX($C$4:$C$102,L781)+(Occurrence!J781-INDEX($D$4:$D$102,L781))/(INDEX($D$4:$D$102,L781+1)-INDEX($D$4:$D$102,L781))*(INDEX($C$4:$C$102,L781+1)-INDEX($C$4:$C$102,L781)))))</f>
        <v/>
      </c>
      <c r="N781" s="12">
        <f>IF(Occurrence!K781&lt;=0,-1,IFERROR(MATCH(Occurrence!K781,$D$4:$D$102,1),0))</f>
        <v/>
      </c>
      <c r="O781" s="9">
        <f>IF(N781&lt;0,0,IF(N781=0,Occurrence!K781*$I$11,IF(N781&gt;=99,Occurrence!K781*$I$12,INDEX($C$4:$C$102,N781)+(Occurrence!K781-INDEX($D$4:$D$102,N781))/(INDEX($D$4:$D$102,N781+1)-INDEX($D$4:$D$102,N781))*(INDEX($C$4:$C$102,N781+1)-INDEX($C$4:$C$102,N781)))))</f>
        <v/>
      </c>
      <c r="P781" s="12">
        <f>IFERROR(MATCH(Data!X781,$F$4:$F$102,1),0)</f>
        <v/>
      </c>
      <c r="Q781" s="9">
        <f>IF(P781=0,Data!X781+$I$13,IF(P781&gt;=99,Data!X781+$I$14,INDEX($E$4:$E$102,P781)+(Data!X781-INDEX($F$4:$F$102,P781))/(INDEX($F$4:$F$102,P781+1)-INDEX($F$4:$F$102,P781))*(INDEX($E$4:$E$102,P781+1)-INDEX($E$4:$E$102,P781))))</f>
        <v/>
      </c>
      <c r="R781" s="12">
        <f>IFERROR(MATCH(Data!Y781,$F$4:$F$102,1),0)</f>
        <v/>
      </c>
      <c r="S781" s="9">
        <f>IF(R781=0,Data!Y781+$I$13,IF(R781&gt;=99,Data!Y781+$I$14,INDEX($E$4:$E$102,R781)+(Data!Y781-INDEX($F$4:$F$102,R781))/(INDEX($F$4:$F$102,R781+1)-INDEX($F$4:$F$102,R781))*(INDEX($E$4:$E$102,R781+1)-INDEX($E$4:$E$102,R781))))</f>
        <v/>
      </c>
    </row>
    <row r="782">
      <c r="K782" s="14">
        <f>Data!A782</f>
        <v/>
      </c>
      <c r="L782" s="12">
        <f>IF(Occurrence!J782&lt;=0,-1,IFERROR(MATCH(Occurrence!J782,$D$4:$D$102,1),0))</f>
        <v/>
      </c>
      <c r="M782" s="9">
        <f>IF(L782&lt;0,0,IF(L782=0,Occurrence!J782*$I$11,IF(L782&gt;=99,Occurrence!J782*$I$12,INDEX($C$4:$C$102,L782)+(Occurrence!J782-INDEX($D$4:$D$102,L782))/(INDEX($D$4:$D$102,L782+1)-INDEX($D$4:$D$102,L782))*(INDEX($C$4:$C$102,L782+1)-INDEX($C$4:$C$102,L782)))))</f>
        <v/>
      </c>
      <c r="N782" s="12">
        <f>IF(Occurrence!K782&lt;=0,-1,IFERROR(MATCH(Occurrence!K782,$D$4:$D$102,1),0))</f>
        <v/>
      </c>
      <c r="O782" s="9">
        <f>IF(N782&lt;0,0,IF(N782=0,Occurrence!K782*$I$11,IF(N782&gt;=99,Occurrence!K782*$I$12,INDEX($C$4:$C$102,N782)+(Occurrence!K782-INDEX($D$4:$D$102,N782))/(INDEX($D$4:$D$102,N782+1)-INDEX($D$4:$D$102,N782))*(INDEX($C$4:$C$102,N782+1)-INDEX($C$4:$C$102,N782)))))</f>
        <v/>
      </c>
      <c r="P782" s="12">
        <f>IFERROR(MATCH(Data!X782,$F$4:$F$102,1),0)</f>
        <v/>
      </c>
      <c r="Q782" s="9">
        <f>IF(P782=0,Data!X782+$I$13,IF(P782&gt;=99,Data!X782+$I$14,INDEX($E$4:$E$102,P782)+(Data!X782-INDEX($F$4:$F$102,P782))/(INDEX($F$4:$F$102,P782+1)-INDEX($F$4:$F$102,P782))*(INDEX($E$4:$E$102,P782+1)-INDEX($E$4:$E$102,P782))))</f>
        <v/>
      </c>
      <c r="R782" s="12">
        <f>IFERROR(MATCH(Data!Y782,$F$4:$F$102,1),0)</f>
        <v/>
      </c>
      <c r="S782" s="9">
        <f>IF(R782=0,Data!Y782+$I$13,IF(R782&gt;=99,Data!Y782+$I$14,INDEX($E$4:$E$102,R782)+(Data!Y782-INDEX($F$4:$F$102,R782))/(INDEX($F$4:$F$102,R782+1)-INDEX($F$4:$F$102,R782))*(INDEX($E$4:$E$102,R782+1)-INDEX($E$4:$E$102,R782))))</f>
        <v/>
      </c>
    </row>
    <row r="783">
      <c r="K783" s="14">
        <f>Data!A783</f>
        <v/>
      </c>
      <c r="L783" s="12">
        <f>IF(Occurrence!J783&lt;=0,-1,IFERROR(MATCH(Occurrence!J783,$D$4:$D$102,1),0))</f>
        <v/>
      </c>
      <c r="M783" s="9">
        <f>IF(L783&lt;0,0,IF(L783=0,Occurrence!J783*$I$11,IF(L783&gt;=99,Occurrence!J783*$I$12,INDEX($C$4:$C$102,L783)+(Occurrence!J783-INDEX($D$4:$D$102,L783))/(INDEX($D$4:$D$102,L783+1)-INDEX($D$4:$D$102,L783))*(INDEX($C$4:$C$102,L783+1)-INDEX($C$4:$C$102,L783)))))</f>
        <v/>
      </c>
      <c r="N783" s="12">
        <f>IF(Occurrence!K783&lt;=0,-1,IFERROR(MATCH(Occurrence!K783,$D$4:$D$102,1),0))</f>
        <v/>
      </c>
      <c r="O783" s="9">
        <f>IF(N783&lt;0,0,IF(N783=0,Occurrence!K783*$I$11,IF(N783&gt;=99,Occurrence!K783*$I$12,INDEX($C$4:$C$102,N783)+(Occurrence!K783-INDEX($D$4:$D$102,N783))/(INDEX($D$4:$D$102,N783+1)-INDEX($D$4:$D$102,N783))*(INDEX($C$4:$C$102,N783+1)-INDEX($C$4:$C$102,N783)))))</f>
        <v/>
      </c>
      <c r="P783" s="12">
        <f>IFERROR(MATCH(Data!X783,$F$4:$F$102,1),0)</f>
        <v/>
      </c>
      <c r="Q783" s="9">
        <f>IF(P783=0,Data!X783+$I$13,IF(P783&gt;=99,Data!X783+$I$14,INDEX($E$4:$E$102,P783)+(Data!X783-INDEX($F$4:$F$102,P783))/(INDEX($F$4:$F$102,P783+1)-INDEX($F$4:$F$102,P783))*(INDEX($E$4:$E$102,P783+1)-INDEX($E$4:$E$102,P783))))</f>
        <v/>
      </c>
      <c r="R783" s="12">
        <f>IFERROR(MATCH(Data!Y783,$F$4:$F$102,1),0)</f>
        <v/>
      </c>
      <c r="S783" s="9">
        <f>IF(R783=0,Data!Y783+$I$13,IF(R783&gt;=99,Data!Y783+$I$14,INDEX($E$4:$E$102,R783)+(Data!Y783-INDEX($F$4:$F$102,R783))/(INDEX($F$4:$F$102,R783+1)-INDEX($F$4:$F$102,R783))*(INDEX($E$4:$E$102,R783+1)-INDEX($E$4:$E$102,R783))))</f>
        <v/>
      </c>
    </row>
    <row r="784">
      <c r="K784" s="14">
        <f>Data!A784</f>
        <v/>
      </c>
      <c r="L784" s="12">
        <f>IF(Occurrence!J784&lt;=0,-1,IFERROR(MATCH(Occurrence!J784,$D$4:$D$102,1),0))</f>
        <v/>
      </c>
      <c r="M784" s="9">
        <f>IF(L784&lt;0,0,IF(L784=0,Occurrence!J784*$I$11,IF(L784&gt;=99,Occurrence!J784*$I$12,INDEX($C$4:$C$102,L784)+(Occurrence!J784-INDEX($D$4:$D$102,L784))/(INDEX($D$4:$D$102,L784+1)-INDEX($D$4:$D$102,L784))*(INDEX($C$4:$C$102,L784+1)-INDEX($C$4:$C$102,L784)))))</f>
        <v/>
      </c>
      <c r="N784" s="12">
        <f>IF(Occurrence!K784&lt;=0,-1,IFERROR(MATCH(Occurrence!K784,$D$4:$D$102,1),0))</f>
        <v/>
      </c>
      <c r="O784" s="9">
        <f>IF(N784&lt;0,0,IF(N784=0,Occurrence!K784*$I$11,IF(N784&gt;=99,Occurrence!K784*$I$12,INDEX($C$4:$C$102,N784)+(Occurrence!K784-INDEX($D$4:$D$102,N784))/(INDEX($D$4:$D$102,N784+1)-INDEX($D$4:$D$102,N784))*(INDEX($C$4:$C$102,N784+1)-INDEX($C$4:$C$102,N784)))))</f>
        <v/>
      </c>
      <c r="P784" s="12">
        <f>IFERROR(MATCH(Data!X784,$F$4:$F$102,1),0)</f>
        <v/>
      </c>
      <c r="Q784" s="9">
        <f>IF(P784=0,Data!X784+$I$13,IF(P784&gt;=99,Data!X784+$I$14,INDEX($E$4:$E$102,P784)+(Data!X784-INDEX($F$4:$F$102,P784))/(INDEX($F$4:$F$102,P784+1)-INDEX($F$4:$F$102,P784))*(INDEX($E$4:$E$102,P784+1)-INDEX($E$4:$E$102,P784))))</f>
        <v/>
      </c>
      <c r="R784" s="12">
        <f>IFERROR(MATCH(Data!Y784,$F$4:$F$102,1),0)</f>
        <v/>
      </c>
      <c r="S784" s="9">
        <f>IF(R784=0,Data!Y784+$I$13,IF(R784&gt;=99,Data!Y784+$I$14,INDEX($E$4:$E$102,R784)+(Data!Y784-INDEX($F$4:$F$102,R784))/(INDEX($F$4:$F$102,R784+1)-INDEX($F$4:$F$102,R784))*(INDEX($E$4:$E$102,R784+1)-INDEX($E$4:$E$102,R784))))</f>
        <v/>
      </c>
    </row>
    <row r="785">
      <c r="K785" s="14">
        <f>Data!A785</f>
        <v/>
      </c>
      <c r="L785" s="12">
        <f>IF(Occurrence!J785&lt;=0,-1,IFERROR(MATCH(Occurrence!J785,$D$4:$D$102,1),0))</f>
        <v/>
      </c>
      <c r="M785" s="9">
        <f>IF(L785&lt;0,0,IF(L785=0,Occurrence!J785*$I$11,IF(L785&gt;=99,Occurrence!J785*$I$12,INDEX($C$4:$C$102,L785)+(Occurrence!J785-INDEX($D$4:$D$102,L785))/(INDEX($D$4:$D$102,L785+1)-INDEX($D$4:$D$102,L785))*(INDEX($C$4:$C$102,L785+1)-INDEX($C$4:$C$102,L785)))))</f>
        <v/>
      </c>
      <c r="N785" s="12">
        <f>IF(Occurrence!K785&lt;=0,-1,IFERROR(MATCH(Occurrence!K785,$D$4:$D$102,1),0))</f>
        <v/>
      </c>
      <c r="O785" s="9">
        <f>IF(N785&lt;0,0,IF(N785=0,Occurrence!K785*$I$11,IF(N785&gt;=99,Occurrence!K785*$I$12,INDEX($C$4:$C$102,N785)+(Occurrence!K785-INDEX($D$4:$D$102,N785))/(INDEX($D$4:$D$102,N785+1)-INDEX($D$4:$D$102,N785))*(INDEX($C$4:$C$102,N785+1)-INDEX($C$4:$C$102,N785)))))</f>
        <v/>
      </c>
      <c r="P785" s="12">
        <f>IFERROR(MATCH(Data!X785,$F$4:$F$102,1),0)</f>
        <v/>
      </c>
      <c r="Q785" s="9">
        <f>IF(P785=0,Data!X785+$I$13,IF(P785&gt;=99,Data!X785+$I$14,INDEX($E$4:$E$102,P785)+(Data!X785-INDEX($F$4:$F$102,P785))/(INDEX($F$4:$F$102,P785+1)-INDEX($F$4:$F$102,P785))*(INDEX($E$4:$E$102,P785+1)-INDEX($E$4:$E$102,P785))))</f>
        <v/>
      </c>
      <c r="R785" s="12">
        <f>IFERROR(MATCH(Data!Y785,$F$4:$F$102,1),0)</f>
        <v/>
      </c>
      <c r="S785" s="9">
        <f>IF(R785=0,Data!Y785+$I$13,IF(R785&gt;=99,Data!Y785+$I$14,INDEX($E$4:$E$102,R785)+(Data!Y785-INDEX($F$4:$F$102,R785))/(INDEX($F$4:$F$102,R785+1)-INDEX($F$4:$F$102,R785))*(INDEX($E$4:$E$102,R785+1)-INDEX($E$4:$E$102,R785))))</f>
        <v/>
      </c>
    </row>
    <row r="786">
      <c r="K786" s="14">
        <f>Data!A786</f>
        <v/>
      </c>
      <c r="L786" s="12">
        <f>IF(Occurrence!J786&lt;=0,-1,IFERROR(MATCH(Occurrence!J786,$D$4:$D$102,1),0))</f>
        <v/>
      </c>
      <c r="M786" s="9">
        <f>IF(L786&lt;0,0,IF(L786=0,Occurrence!J786*$I$11,IF(L786&gt;=99,Occurrence!J786*$I$12,INDEX($C$4:$C$102,L786)+(Occurrence!J786-INDEX($D$4:$D$102,L786))/(INDEX($D$4:$D$102,L786+1)-INDEX($D$4:$D$102,L786))*(INDEX($C$4:$C$102,L786+1)-INDEX($C$4:$C$102,L786)))))</f>
        <v/>
      </c>
      <c r="N786" s="12">
        <f>IF(Occurrence!K786&lt;=0,-1,IFERROR(MATCH(Occurrence!K786,$D$4:$D$102,1),0))</f>
        <v/>
      </c>
      <c r="O786" s="9">
        <f>IF(N786&lt;0,0,IF(N786=0,Occurrence!K786*$I$11,IF(N786&gt;=99,Occurrence!K786*$I$12,INDEX($C$4:$C$102,N786)+(Occurrence!K786-INDEX($D$4:$D$102,N786))/(INDEX($D$4:$D$102,N786+1)-INDEX($D$4:$D$102,N786))*(INDEX($C$4:$C$102,N786+1)-INDEX($C$4:$C$102,N786)))))</f>
        <v/>
      </c>
      <c r="P786" s="12">
        <f>IFERROR(MATCH(Data!X786,$F$4:$F$102,1),0)</f>
        <v/>
      </c>
      <c r="Q786" s="9">
        <f>IF(P786=0,Data!X786+$I$13,IF(P786&gt;=99,Data!X786+$I$14,INDEX($E$4:$E$102,P786)+(Data!X786-INDEX($F$4:$F$102,P786))/(INDEX($F$4:$F$102,P786+1)-INDEX($F$4:$F$102,P786))*(INDEX($E$4:$E$102,P786+1)-INDEX($E$4:$E$102,P786))))</f>
        <v/>
      </c>
      <c r="R786" s="12">
        <f>IFERROR(MATCH(Data!Y786,$F$4:$F$102,1),0)</f>
        <v/>
      </c>
      <c r="S786" s="9">
        <f>IF(R786=0,Data!Y786+$I$13,IF(R786&gt;=99,Data!Y786+$I$14,INDEX($E$4:$E$102,R786)+(Data!Y786-INDEX($F$4:$F$102,R786))/(INDEX($F$4:$F$102,R786+1)-INDEX($F$4:$F$102,R786))*(INDEX($E$4:$E$102,R786+1)-INDEX($E$4:$E$102,R786))))</f>
        <v/>
      </c>
    </row>
    <row r="787">
      <c r="K787" s="14">
        <f>Data!A787</f>
        <v/>
      </c>
      <c r="L787" s="12">
        <f>IF(Occurrence!J787&lt;=0,-1,IFERROR(MATCH(Occurrence!J787,$D$4:$D$102,1),0))</f>
        <v/>
      </c>
      <c r="M787" s="9">
        <f>IF(L787&lt;0,0,IF(L787=0,Occurrence!J787*$I$11,IF(L787&gt;=99,Occurrence!J787*$I$12,INDEX($C$4:$C$102,L787)+(Occurrence!J787-INDEX($D$4:$D$102,L787))/(INDEX($D$4:$D$102,L787+1)-INDEX($D$4:$D$102,L787))*(INDEX($C$4:$C$102,L787+1)-INDEX($C$4:$C$102,L787)))))</f>
        <v/>
      </c>
      <c r="N787" s="12">
        <f>IF(Occurrence!K787&lt;=0,-1,IFERROR(MATCH(Occurrence!K787,$D$4:$D$102,1),0))</f>
        <v/>
      </c>
      <c r="O787" s="9">
        <f>IF(N787&lt;0,0,IF(N787=0,Occurrence!K787*$I$11,IF(N787&gt;=99,Occurrence!K787*$I$12,INDEX($C$4:$C$102,N787)+(Occurrence!K787-INDEX($D$4:$D$102,N787))/(INDEX($D$4:$D$102,N787+1)-INDEX($D$4:$D$102,N787))*(INDEX($C$4:$C$102,N787+1)-INDEX($C$4:$C$102,N787)))))</f>
        <v/>
      </c>
      <c r="P787" s="12">
        <f>IFERROR(MATCH(Data!X787,$F$4:$F$102,1),0)</f>
        <v/>
      </c>
      <c r="Q787" s="9">
        <f>IF(P787=0,Data!X787+$I$13,IF(P787&gt;=99,Data!X787+$I$14,INDEX($E$4:$E$102,P787)+(Data!X787-INDEX($F$4:$F$102,P787))/(INDEX($F$4:$F$102,P787+1)-INDEX($F$4:$F$102,P787))*(INDEX($E$4:$E$102,P787+1)-INDEX($E$4:$E$102,P787))))</f>
        <v/>
      </c>
      <c r="R787" s="12">
        <f>IFERROR(MATCH(Data!Y787,$F$4:$F$102,1),0)</f>
        <v/>
      </c>
      <c r="S787" s="9">
        <f>IF(R787=0,Data!Y787+$I$13,IF(R787&gt;=99,Data!Y787+$I$14,INDEX($E$4:$E$102,R787)+(Data!Y787-INDEX($F$4:$F$102,R787))/(INDEX($F$4:$F$102,R787+1)-INDEX($F$4:$F$102,R787))*(INDEX($E$4:$E$102,R787+1)-INDEX($E$4:$E$102,R787))))</f>
        <v/>
      </c>
    </row>
    <row r="788">
      <c r="K788" s="14">
        <f>Data!A788</f>
        <v/>
      </c>
      <c r="L788" s="12">
        <f>IF(Occurrence!J788&lt;=0,-1,IFERROR(MATCH(Occurrence!J788,$D$4:$D$102,1),0))</f>
        <v/>
      </c>
      <c r="M788" s="9">
        <f>IF(L788&lt;0,0,IF(L788=0,Occurrence!J788*$I$11,IF(L788&gt;=99,Occurrence!J788*$I$12,INDEX($C$4:$C$102,L788)+(Occurrence!J788-INDEX($D$4:$D$102,L788))/(INDEX($D$4:$D$102,L788+1)-INDEX($D$4:$D$102,L788))*(INDEX($C$4:$C$102,L788+1)-INDEX($C$4:$C$102,L788)))))</f>
        <v/>
      </c>
      <c r="N788" s="12">
        <f>IF(Occurrence!K788&lt;=0,-1,IFERROR(MATCH(Occurrence!K788,$D$4:$D$102,1),0))</f>
        <v/>
      </c>
      <c r="O788" s="9">
        <f>IF(N788&lt;0,0,IF(N788=0,Occurrence!K788*$I$11,IF(N788&gt;=99,Occurrence!K788*$I$12,INDEX($C$4:$C$102,N788)+(Occurrence!K788-INDEX($D$4:$D$102,N788))/(INDEX($D$4:$D$102,N788+1)-INDEX($D$4:$D$102,N788))*(INDEX($C$4:$C$102,N788+1)-INDEX($C$4:$C$102,N788)))))</f>
        <v/>
      </c>
      <c r="P788" s="12">
        <f>IFERROR(MATCH(Data!X788,$F$4:$F$102,1),0)</f>
        <v/>
      </c>
      <c r="Q788" s="9">
        <f>IF(P788=0,Data!X788+$I$13,IF(P788&gt;=99,Data!X788+$I$14,INDEX($E$4:$E$102,P788)+(Data!X788-INDEX($F$4:$F$102,P788))/(INDEX($F$4:$F$102,P788+1)-INDEX($F$4:$F$102,P788))*(INDEX($E$4:$E$102,P788+1)-INDEX($E$4:$E$102,P788))))</f>
        <v/>
      </c>
      <c r="R788" s="12">
        <f>IFERROR(MATCH(Data!Y788,$F$4:$F$102,1),0)</f>
        <v/>
      </c>
      <c r="S788" s="9">
        <f>IF(R788=0,Data!Y788+$I$13,IF(R788&gt;=99,Data!Y788+$I$14,INDEX($E$4:$E$102,R788)+(Data!Y788-INDEX($F$4:$F$102,R788))/(INDEX($F$4:$F$102,R788+1)-INDEX($F$4:$F$102,R788))*(INDEX($E$4:$E$102,R788+1)-INDEX($E$4:$E$102,R788))))</f>
        <v/>
      </c>
    </row>
    <row r="789">
      <c r="K789" s="14">
        <f>Data!A789</f>
        <v/>
      </c>
      <c r="L789" s="12">
        <f>IF(Occurrence!J789&lt;=0,-1,IFERROR(MATCH(Occurrence!J789,$D$4:$D$102,1),0))</f>
        <v/>
      </c>
      <c r="M789" s="9">
        <f>IF(L789&lt;0,0,IF(L789=0,Occurrence!J789*$I$11,IF(L789&gt;=99,Occurrence!J789*$I$12,INDEX($C$4:$C$102,L789)+(Occurrence!J789-INDEX($D$4:$D$102,L789))/(INDEX($D$4:$D$102,L789+1)-INDEX($D$4:$D$102,L789))*(INDEX($C$4:$C$102,L789+1)-INDEX($C$4:$C$102,L789)))))</f>
        <v/>
      </c>
      <c r="N789" s="12">
        <f>IF(Occurrence!K789&lt;=0,-1,IFERROR(MATCH(Occurrence!K789,$D$4:$D$102,1),0))</f>
        <v/>
      </c>
      <c r="O789" s="9">
        <f>IF(N789&lt;0,0,IF(N789=0,Occurrence!K789*$I$11,IF(N789&gt;=99,Occurrence!K789*$I$12,INDEX($C$4:$C$102,N789)+(Occurrence!K789-INDEX($D$4:$D$102,N789))/(INDEX($D$4:$D$102,N789+1)-INDEX($D$4:$D$102,N789))*(INDEX($C$4:$C$102,N789+1)-INDEX($C$4:$C$102,N789)))))</f>
        <v/>
      </c>
      <c r="P789" s="12">
        <f>IFERROR(MATCH(Data!X789,$F$4:$F$102,1),0)</f>
        <v/>
      </c>
      <c r="Q789" s="9">
        <f>IF(P789=0,Data!X789+$I$13,IF(P789&gt;=99,Data!X789+$I$14,INDEX($E$4:$E$102,P789)+(Data!X789-INDEX($F$4:$F$102,P789))/(INDEX($F$4:$F$102,P789+1)-INDEX($F$4:$F$102,P789))*(INDEX($E$4:$E$102,P789+1)-INDEX($E$4:$E$102,P789))))</f>
        <v/>
      </c>
      <c r="R789" s="12">
        <f>IFERROR(MATCH(Data!Y789,$F$4:$F$102,1),0)</f>
        <v/>
      </c>
      <c r="S789" s="9">
        <f>IF(R789=0,Data!Y789+$I$13,IF(R789&gt;=99,Data!Y789+$I$14,INDEX($E$4:$E$102,R789)+(Data!Y789-INDEX($F$4:$F$102,R789))/(INDEX($F$4:$F$102,R789+1)-INDEX($F$4:$F$102,R789))*(INDEX($E$4:$E$102,R789+1)-INDEX($E$4:$E$102,R789))))</f>
        <v/>
      </c>
    </row>
    <row r="790">
      <c r="K790" s="14">
        <f>Data!A790</f>
        <v/>
      </c>
      <c r="L790" s="12">
        <f>IF(Occurrence!J790&lt;=0,-1,IFERROR(MATCH(Occurrence!J790,$D$4:$D$102,1),0))</f>
        <v/>
      </c>
      <c r="M790" s="9">
        <f>IF(L790&lt;0,0,IF(L790=0,Occurrence!J790*$I$11,IF(L790&gt;=99,Occurrence!J790*$I$12,INDEX($C$4:$C$102,L790)+(Occurrence!J790-INDEX($D$4:$D$102,L790))/(INDEX($D$4:$D$102,L790+1)-INDEX($D$4:$D$102,L790))*(INDEX($C$4:$C$102,L790+1)-INDEX($C$4:$C$102,L790)))))</f>
        <v/>
      </c>
      <c r="N790" s="12">
        <f>IF(Occurrence!K790&lt;=0,-1,IFERROR(MATCH(Occurrence!K790,$D$4:$D$102,1),0))</f>
        <v/>
      </c>
      <c r="O790" s="9">
        <f>IF(N790&lt;0,0,IF(N790=0,Occurrence!K790*$I$11,IF(N790&gt;=99,Occurrence!K790*$I$12,INDEX($C$4:$C$102,N790)+(Occurrence!K790-INDEX($D$4:$D$102,N790))/(INDEX($D$4:$D$102,N790+1)-INDEX($D$4:$D$102,N790))*(INDEX($C$4:$C$102,N790+1)-INDEX($C$4:$C$102,N790)))))</f>
        <v/>
      </c>
      <c r="P790" s="12">
        <f>IFERROR(MATCH(Data!X790,$F$4:$F$102,1),0)</f>
        <v/>
      </c>
      <c r="Q790" s="9">
        <f>IF(P790=0,Data!X790+$I$13,IF(P790&gt;=99,Data!X790+$I$14,INDEX($E$4:$E$102,P790)+(Data!X790-INDEX($F$4:$F$102,P790))/(INDEX($F$4:$F$102,P790+1)-INDEX($F$4:$F$102,P790))*(INDEX($E$4:$E$102,P790+1)-INDEX($E$4:$E$102,P790))))</f>
        <v/>
      </c>
      <c r="R790" s="12">
        <f>IFERROR(MATCH(Data!Y790,$F$4:$F$102,1),0)</f>
        <v/>
      </c>
      <c r="S790" s="9">
        <f>IF(R790=0,Data!Y790+$I$13,IF(R790&gt;=99,Data!Y790+$I$14,INDEX($E$4:$E$102,R790)+(Data!Y790-INDEX($F$4:$F$102,R790))/(INDEX($F$4:$F$102,R790+1)-INDEX($F$4:$F$102,R790))*(INDEX($E$4:$E$102,R790+1)-INDEX($E$4:$E$102,R790))))</f>
        <v/>
      </c>
    </row>
    <row r="791">
      <c r="K791" s="14">
        <f>Data!A791</f>
        <v/>
      </c>
      <c r="L791" s="12">
        <f>IF(Occurrence!J791&lt;=0,-1,IFERROR(MATCH(Occurrence!J791,$D$4:$D$102,1),0))</f>
        <v/>
      </c>
      <c r="M791" s="9">
        <f>IF(L791&lt;0,0,IF(L791=0,Occurrence!J791*$I$11,IF(L791&gt;=99,Occurrence!J791*$I$12,INDEX($C$4:$C$102,L791)+(Occurrence!J791-INDEX($D$4:$D$102,L791))/(INDEX($D$4:$D$102,L791+1)-INDEX($D$4:$D$102,L791))*(INDEX($C$4:$C$102,L791+1)-INDEX($C$4:$C$102,L791)))))</f>
        <v/>
      </c>
      <c r="N791" s="12">
        <f>IF(Occurrence!K791&lt;=0,-1,IFERROR(MATCH(Occurrence!K791,$D$4:$D$102,1),0))</f>
        <v/>
      </c>
      <c r="O791" s="9">
        <f>IF(N791&lt;0,0,IF(N791=0,Occurrence!K791*$I$11,IF(N791&gt;=99,Occurrence!K791*$I$12,INDEX($C$4:$C$102,N791)+(Occurrence!K791-INDEX($D$4:$D$102,N791))/(INDEX($D$4:$D$102,N791+1)-INDEX($D$4:$D$102,N791))*(INDEX($C$4:$C$102,N791+1)-INDEX($C$4:$C$102,N791)))))</f>
        <v/>
      </c>
      <c r="P791" s="12">
        <f>IFERROR(MATCH(Data!X791,$F$4:$F$102,1),0)</f>
        <v/>
      </c>
      <c r="Q791" s="9">
        <f>IF(P791=0,Data!X791+$I$13,IF(P791&gt;=99,Data!X791+$I$14,INDEX($E$4:$E$102,P791)+(Data!X791-INDEX($F$4:$F$102,P791))/(INDEX($F$4:$F$102,P791+1)-INDEX($F$4:$F$102,P791))*(INDEX($E$4:$E$102,P791+1)-INDEX($E$4:$E$102,P791))))</f>
        <v/>
      </c>
      <c r="R791" s="12">
        <f>IFERROR(MATCH(Data!Y791,$F$4:$F$102,1),0)</f>
        <v/>
      </c>
      <c r="S791" s="9">
        <f>IF(R791=0,Data!Y791+$I$13,IF(R791&gt;=99,Data!Y791+$I$14,INDEX($E$4:$E$102,R791)+(Data!Y791-INDEX($F$4:$F$102,R791))/(INDEX($F$4:$F$102,R791+1)-INDEX($F$4:$F$102,R791))*(INDEX($E$4:$E$102,R791+1)-INDEX($E$4:$E$102,R791))))</f>
        <v/>
      </c>
    </row>
    <row r="792">
      <c r="K792" s="14">
        <f>Data!A792</f>
        <v/>
      </c>
      <c r="L792" s="12">
        <f>IF(Occurrence!J792&lt;=0,-1,IFERROR(MATCH(Occurrence!J792,$D$4:$D$102,1),0))</f>
        <v/>
      </c>
      <c r="M792" s="9">
        <f>IF(L792&lt;0,0,IF(L792=0,Occurrence!J792*$I$11,IF(L792&gt;=99,Occurrence!J792*$I$12,INDEX($C$4:$C$102,L792)+(Occurrence!J792-INDEX($D$4:$D$102,L792))/(INDEX($D$4:$D$102,L792+1)-INDEX($D$4:$D$102,L792))*(INDEX($C$4:$C$102,L792+1)-INDEX($C$4:$C$102,L792)))))</f>
        <v/>
      </c>
      <c r="N792" s="12">
        <f>IF(Occurrence!K792&lt;=0,-1,IFERROR(MATCH(Occurrence!K792,$D$4:$D$102,1),0))</f>
        <v/>
      </c>
      <c r="O792" s="9">
        <f>IF(N792&lt;0,0,IF(N792=0,Occurrence!K792*$I$11,IF(N792&gt;=99,Occurrence!K792*$I$12,INDEX($C$4:$C$102,N792)+(Occurrence!K792-INDEX($D$4:$D$102,N792))/(INDEX($D$4:$D$102,N792+1)-INDEX($D$4:$D$102,N792))*(INDEX($C$4:$C$102,N792+1)-INDEX($C$4:$C$102,N792)))))</f>
        <v/>
      </c>
      <c r="P792" s="12">
        <f>IFERROR(MATCH(Data!X792,$F$4:$F$102,1),0)</f>
        <v/>
      </c>
      <c r="Q792" s="9">
        <f>IF(P792=0,Data!X792+$I$13,IF(P792&gt;=99,Data!X792+$I$14,INDEX($E$4:$E$102,P792)+(Data!X792-INDEX($F$4:$F$102,P792))/(INDEX($F$4:$F$102,P792+1)-INDEX($F$4:$F$102,P792))*(INDEX($E$4:$E$102,P792+1)-INDEX($E$4:$E$102,P792))))</f>
        <v/>
      </c>
      <c r="R792" s="12">
        <f>IFERROR(MATCH(Data!Y792,$F$4:$F$102,1),0)</f>
        <v/>
      </c>
      <c r="S792" s="9">
        <f>IF(R792=0,Data!Y792+$I$13,IF(R792&gt;=99,Data!Y792+$I$14,INDEX($E$4:$E$102,R792)+(Data!Y792-INDEX($F$4:$F$102,R792))/(INDEX($F$4:$F$102,R792+1)-INDEX($F$4:$F$102,R792))*(INDEX($E$4:$E$102,R792+1)-INDEX($E$4:$E$102,R792))))</f>
        <v/>
      </c>
    </row>
    <row r="793">
      <c r="K793" s="14">
        <f>Data!A793</f>
        <v/>
      </c>
      <c r="L793" s="12">
        <f>IF(Occurrence!J793&lt;=0,-1,IFERROR(MATCH(Occurrence!J793,$D$4:$D$102,1),0))</f>
        <v/>
      </c>
      <c r="M793" s="9">
        <f>IF(L793&lt;0,0,IF(L793=0,Occurrence!J793*$I$11,IF(L793&gt;=99,Occurrence!J793*$I$12,INDEX($C$4:$C$102,L793)+(Occurrence!J793-INDEX($D$4:$D$102,L793))/(INDEX($D$4:$D$102,L793+1)-INDEX($D$4:$D$102,L793))*(INDEX($C$4:$C$102,L793+1)-INDEX($C$4:$C$102,L793)))))</f>
        <v/>
      </c>
      <c r="N793" s="12">
        <f>IF(Occurrence!K793&lt;=0,-1,IFERROR(MATCH(Occurrence!K793,$D$4:$D$102,1),0))</f>
        <v/>
      </c>
      <c r="O793" s="9">
        <f>IF(N793&lt;0,0,IF(N793=0,Occurrence!K793*$I$11,IF(N793&gt;=99,Occurrence!K793*$I$12,INDEX($C$4:$C$102,N793)+(Occurrence!K793-INDEX($D$4:$D$102,N793))/(INDEX($D$4:$D$102,N793+1)-INDEX($D$4:$D$102,N793))*(INDEX($C$4:$C$102,N793+1)-INDEX($C$4:$C$102,N793)))))</f>
        <v/>
      </c>
      <c r="P793" s="12">
        <f>IFERROR(MATCH(Data!X793,$F$4:$F$102,1),0)</f>
        <v/>
      </c>
      <c r="Q793" s="9">
        <f>IF(P793=0,Data!X793+$I$13,IF(P793&gt;=99,Data!X793+$I$14,INDEX($E$4:$E$102,P793)+(Data!X793-INDEX($F$4:$F$102,P793))/(INDEX($F$4:$F$102,P793+1)-INDEX($F$4:$F$102,P793))*(INDEX($E$4:$E$102,P793+1)-INDEX($E$4:$E$102,P793))))</f>
        <v/>
      </c>
      <c r="R793" s="12">
        <f>IFERROR(MATCH(Data!Y793,$F$4:$F$102,1),0)</f>
        <v/>
      </c>
      <c r="S793" s="9">
        <f>IF(R793=0,Data!Y793+$I$13,IF(R793&gt;=99,Data!Y793+$I$14,INDEX($E$4:$E$102,R793)+(Data!Y793-INDEX($F$4:$F$102,R793))/(INDEX($F$4:$F$102,R793+1)-INDEX($F$4:$F$102,R793))*(INDEX($E$4:$E$102,R793+1)-INDEX($E$4:$E$102,R793))))</f>
        <v/>
      </c>
    </row>
    <row r="794">
      <c r="K794" s="14">
        <f>Data!A794</f>
        <v/>
      </c>
      <c r="L794" s="12">
        <f>IF(Occurrence!J794&lt;=0,-1,IFERROR(MATCH(Occurrence!J794,$D$4:$D$102,1),0))</f>
        <v/>
      </c>
      <c r="M794" s="9">
        <f>IF(L794&lt;0,0,IF(L794=0,Occurrence!J794*$I$11,IF(L794&gt;=99,Occurrence!J794*$I$12,INDEX($C$4:$C$102,L794)+(Occurrence!J794-INDEX($D$4:$D$102,L794))/(INDEX($D$4:$D$102,L794+1)-INDEX($D$4:$D$102,L794))*(INDEX($C$4:$C$102,L794+1)-INDEX($C$4:$C$102,L794)))))</f>
        <v/>
      </c>
      <c r="N794" s="12">
        <f>IF(Occurrence!K794&lt;=0,-1,IFERROR(MATCH(Occurrence!K794,$D$4:$D$102,1),0))</f>
        <v/>
      </c>
      <c r="O794" s="9">
        <f>IF(N794&lt;0,0,IF(N794=0,Occurrence!K794*$I$11,IF(N794&gt;=99,Occurrence!K794*$I$12,INDEX($C$4:$C$102,N794)+(Occurrence!K794-INDEX($D$4:$D$102,N794))/(INDEX($D$4:$D$102,N794+1)-INDEX($D$4:$D$102,N794))*(INDEX($C$4:$C$102,N794+1)-INDEX($C$4:$C$102,N794)))))</f>
        <v/>
      </c>
      <c r="P794" s="12">
        <f>IFERROR(MATCH(Data!X794,$F$4:$F$102,1),0)</f>
        <v/>
      </c>
      <c r="Q794" s="9">
        <f>IF(P794=0,Data!X794+$I$13,IF(P794&gt;=99,Data!X794+$I$14,INDEX($E$4:$E$102,P794)+(Data!X794-INDEX($F$4:$F$102,P794))/(INDEX($F$4:$F$102,P794+1)-INDEX($F$4:$F$102,P794))*(INDEX($E$4:$E$102,P794+1)-INDEX($E$4:$E$102,P794))))</f>
        <v/>
      </c>
      <c r="R794" s="12">
        <f>IFERROR(MATCH(Data!Y794,$F$4:$F$102,1),0)</f>
        <v/>
      </c>
      <c r="S794" s="9">
        <f>IF(R794=0,Data!Y794+$I$13,IF(R794&gt;=99,Data!Y794+$I$14,INDEX($E$4:$E$102,R794)+(Data!Y794-INDEX($F$4:$F$102,R794))/(INDEX($F$4:$F$102,R794+1)-INDEX($F$4:$F$102,R794))*(INDEX($E$4:$E$102,R794+1)-INDEX($E$4:$E$102,R794))))</f>
        <v/>
      </c>
    </row>
    <row r="795">
      <c r="K795" s="14">
        <f>Data!A795</f>
        <v/>
      </c>
      <c r="L795" s="12">
        <f>IF(Occurrence!J795&lt;=0,-1,IFERROR(MATCH(Occurrence!J795,$D$4:$D$102,1),0))</f>
        <v/>
      </c>
      <c r="M795" s="9">
        <f>IF(L795&lt;0,0,IF(L795=0,Occurrence!J795*$I$11,IF(L795&gt;=99,Occurrence!J795*$I$12,INDEX($C$4:$C$102,L795)+(Occurrence!J795-INDEX($D$4:$D$102,L795))/(INDEX($D$4:$D$102,L795+1)-INDEX($D$4:$D$102,L795))*(INDEX($C$4:$C$102,L795+1)-INDEX($C$4:$C$102,L795)))))</f>
        <v/>
      </c>
      <c r="N795" s="12">
        <f>IF(Occurrence!K795&lt;=0,-1,IFERROR(MATCH(Occurrence!K795,$D$4:$D$102,1),0))</f>
        <v/>
      </c>
      <c r="O795" s="9">
        <f>IF(N795&lt;0,0,IF(N795=0,Occurrence!K795*$I$11,IF(N795&gt;=99,Occurrence!K795*$I$12,INDEX($C$4:$C$102,N795)+(Occurrence!K795-INDEX($D$4:$D$102,N795))/(INDEX($D$4:$D$102,N795+1)-INDEX($D$4:$D$102,N795))*(INDEX($C$4:$C$102,N795+1)-INDEX($C$4:$C$102,N795)))))</f>
        <v/>
      </c>
      <c r="P795" s="12">
        <f>IFERROR(MATCH(Data!X795,$F$4:$F$102,1),0)</f>
        <v/>
      </c>
      <c r="Q795" s="9">
        <f>IF(P795=0,Data!X795+$I$13,IF(P795&gt;=99,Data!X795+$I$14,INDEX($E$4:$E$102,P795)+(Data!X795-INDEX($F$4:$F$102,P795))/(INDEX($F$4:$F$102,P795+1)-INDEX($F$4:$F$102,P795))*(INDEX($E$4:$E$102,P795+1)-INDEX($E$4:$E$102,P795))))</f>
        <v/>
      </c>
      <c r="R795" s="12">
        <f>IFERROR(MATCH(Data!Y795,$F$4:$F$102,1),0)</f>
        <v/>
      </c>
      <c r="S795" s="9">
        <f>IF(R795=0,Data!Y795+$I$13,IF(R795&gt;=99,Data!Y795+$I$14,INDEX($E$4:$E$102,R795)+(Data!Y795-INDEX($F$4:$F$102,R795))/(INDEX($F$4:$F$102,R795+1)-INDEX($F$4:$F$102,R795))*(INDEX($E$4:$E$102,R795+1)-INDEX($E$4:$E$102,R795))))</f>
        <v/>
      </c>
    </row>
    <row r="796">
      <c r="K796" s="14">
        <f>Data!A796</f>
        <v/>
      </c>
      <c r="L796" s="12">
        <f>IF(Occurrence!J796&lt;=0,-1,IFERROR(MATCH(Occurrence!J796,$D$4:$D$102,1),0))</f>
        <v/>
      </c>
      <c r="M796" s="9">
        <f>IF(L796&lt;0,0,IF(L796=0,Occurrence!J796*$I$11,IF(L796&gt;=99,Occurrence!J796*$I$12,INDEX($C$4:$C$102,L796)+(Occurrence!J796-INDEX($D$4:$D$102,L796))/(INDEX($D$4:$D$102,L796+1)-INDEX($D$4:$D$102,L796))*(INDEX($C$4:$C$102,L796+1)-INDEX($C$4:$C$102,L796)))))</f>
        <v/>
      </c>
      <c r="N796" s="12">
        <f>IF(Occurrence!K796&lt;=0,-1,IFERROR(MATCH(Occurrence!K796,$D$4:$D$102,1),0))</f>
        <v/>
      </c>
      <c r="O796" s="9">
        <f>IF(N796&lt;0,0,IF(N796=0,Occurrence!K796*$I$11,IF(N796&gt;=99,Occurrence!K796*$I$12,INDEX($C$4:$C$102,N796)+(Occurrence!K796-INDEX($D$4:$D$102,N796))/(INDEX($D$4:$D$102,N796+1)-INDEX($D$4:$D$102,N796))*(INDEX($C$4:$C$102,N796+1)-INDEX($C$4:$C$102,N796)))))</f>
        <v/>
      </c>
      <c r="P796" s="12">
        <f>IFERROR(MATCH(Data!X796,$F$4:$F$102,1),0)</f>
        <v/>
      </c>
      <c r="Q796" s="9">
        <f>IF(P796=0,Data!X796+$I$13,IF(P796&gt;=99,Data!X796+$I$14,INDEX($E$4:$E$102,P796)+(Data!X796-INDEX($F$4:$F$102,P796))/(INDEX($F$4:$F$102,P796+1)-INDEX($F$4:$F$102,P796))*(INDEX($E$4:$E$102,P796+1)-INDEX($E$4:$E$102,P796))))</f>
        <v/>
      </c>
      <c r="R796" s="12">
        <f>IFERROR(MATCH(Data!Y796,$F$4:$F$102,1),0)</f>
        <v/>
      </c>
      <c r="S796" s="9">
        <f>IF(R796=0,Data!Y796+$I$13,IF(R796&gt;=99,Data!Y796+$I$14,INDEX($E$4:$E$102,R796)+(Data!Y796-INDEX($F$4:$F$102,R796))/(INDEX($F$4:$F$102,R796+1)-INDEX($F$4:$F$102,R796))*(INDEX($E$4:$E$102,R796+1)-INDEX($E$4:$E$102,R796))))</f>
        <v/>
      </c>
    </row>
    <row r="797">
      <c r="K797" s="14">
        <f>Data!A797</f>
        <v/>
      </c>
      <c r="L797" s="12">
        <f>IF(Occurrence!J797&lt;=0,-1,IFERROR(MATCH(Occurrence!J797,$D$4:$D$102,1),0))</f>
        <v/>
      </c>
      <c r="M797" s="9">
        <f>IF(L797&lt;0,0,IF(L797=0,Occurrence!J797*$I$11,IF(L797&gt;=99,Occurrence!J797*$I$12,INDEX($C$4:$C$102,L797)+(Occurrence!J797-INDEX($D$4:$D$102,L797))/(INDEX($D$4:$D$102,L797+1)-INDEX($D$4:$D$102,L797))*(INDEX($C$4:$C$102,L797+1)-INDEX($C$4:$C$102,L797)))))</f>
        <v/>
      </c>
      <c r="N797" s="12">
        <f>IF(Occurrence!K797&lt;=0,-1,IFERROR(MATCH(Occurrence!K797,$D$4:$D$102,1),0))</f>
        <v/>
      </c>
      <c r="O797" s="9">
        <f>IF(N797&lt;0,0,IF(N797=0,Occurrence!K797*$I$11,IF(N797&gt;=99,Occurrence!K797*$I$12,INDEX($C$4:$C$102,N797)+(Occurrence!K797-INDEX($D$4:$D$102,N797))/(INDEX($D$4:$D$102,N797+1)-INDEX($D$4:$D$102,N797))*(INDEX($C$4:$C$102,N797+1)-INDEX($C$4:$C$102,N797)))))</f>
        <v/>
      </c>
      <c r="P797" s="12">
        <f>IFERROR(MATCH(Data!X797,$F$4:$F$102,1),0)</f>
        <v/>
      </c>
      <c r="Q797" s="9">
        <f>IF(P797=0,Data!X797+$I$13,IF(P797&gt;=99,Data!X797+$I$14,INDEX($E$4:$E$102,P797)+(Data!X797-INDEX($F$4:$F$102,P797))/(INDEX($F$4:$F$102,P797+1)-INDEX($F$4:$F$102,P797))*(INDEX($E$4:$E$102,P797+1)-INDEX($E$4:$E$102,P797))))</f>
        <v/>
      </c>
      <c r="R797" s="12">
        <f>IFERROR(MATCH(Data!Y797,$F$4:$F$102,1),0)</f>
        <v/>
      </c>
      <c r="S797" s="9">
        <f>IF(R797=0,Data!Y797+$I$13,IF(R797&gt;=99,Data!Y797+$I$14,INDEX($E$4:$E$102,R797)+(Data!Y797-INDEX($F$4:$F$102,R797))/(INDEX($F$4:$F$102,R797+1)-INDEX($F$4:$F$102,R797))*(INDEX($E$4:$E$102,R797+1)-INDEX($E$4:$E$102,R797))))</f>
        <v/>
      </c>
    </row>
    <row r="798">
      <c r="K798" s="14">
        <f>Data!A798</f>
        <v/>
      </c>
      <c r="L798" s="12">
        <f>IF(Occurrence!J798&lt;=0,-1,IFERROR(MATCH(Occurrence!J798,$D$4:$D$102,1),0))</f>
        <v/>
      </c>
      <c r="M798" s="9">
        <f>IF(L798&lt;0,0,IF(L798=0,Occurrence!J798*$I$11,IF(L798&gt;=99,Occurrence!J798*$I$12,INDEX($C$4:$C$102,L798)+(Occurrence!J798-INDEX($D$4:$D$102,L798))/(INDEX($D$4:$D$102,L798+1)-INDEX($D$4:$D$102,L798))*(INDEX($C$4:$C$102,L798+1)-INDEX($C$4:$C$102,L798)))))</f>
        <v/>
      </c>
      <c r="N798" s="12">
        <f>IF(Occurrence!K798&lt;=0,-1,IFERROR(MATCH(Occurrence!K798,$D$4:$D$102,1),0))</f>
        <v/>
      </c>
      <c r="O798" s="9">
        <f>IF(N798&lt;0,0,IF(N798=0,Occurrence!K798*$I$11,IF(N798&gt;=99,Occurrence!K798*$I$12,INDEX($C$4:$C$102,N798)+(Occurrence!K798-INDEX($D$4:$D$102,N798))/(INDEX($D$4:$D$102,N798+1)-INDEX($D$4:$D$102,N798))*(INDEX($C$4:$C$102,N798+1)-INDEX($C$4:$C$102,N798)))))</f>
        <v/>
      </c>
      <c r="P798" s="12">
        <f>IFERROR(MATCH(Data!X798,$F$4:$F$102,1),0)</f>
        <v/>
      </c>
      <c r="Q798" s="9">
        <f>IF(P798=0,Data!X798+$I$13,IF(P798&gt;=99,Data!X798+$I$14,INDEX($E$4:$E$102,P798)+(Data!X798-INDEX($F$4:$F$102,P798))/(INDEX($F$4:$F$102,P798+1)-INDEX($F$4:$F$102,P798))*(INDEX($E$4:$E$102,P798+1)-INDEX($E$4:$E$102,P798))))</f>
        <v/>
      </c>
      <c r="R798" s="12">
        <f>IFERROR(MATCH(Data!Y798,$F$4:$F$102,1),0)</f>
        <v/>
      </c>
      <c r="S798" s="9">
        <f>IF(R798=0,Data!Y798+$I$13,IF(R798&gt;=99,Data!Y798+$I$14,INDEX($E$4:$E$102,R798)+(Data!Y798-INDEX($F$4:$F$102,R798))/(INDEX($F$4:$F$102,R798+1)-INDEX($F$4:$F$102,R798))*(INDEX($E$4:$E$102,R798+1)-INDEX($E$4:$E$102,R798))))</f>
        <v/>
      </c>
    </row>
    <row r="799">
      <c r="K799" s="14">
        <f>Data!A799</f>
        <v/>
      </c>
      <c r="L799" s="12">
        <f>IF(Occurrence!J799&lt;=0,-1,IFERROR(MATCH(Occurrence!J799,$D$4:$D$102,1),0))</f>
        <v/>
      </c>
      <c r="M799" s="9">
        <f>IF(L799&lt;0,0,IF(L799=0,Occurrence!J799*$I$11,IF(L799&gt;=99,Occurrence!J799*$I$12,INDEX($C$4:$C$102,L799)+(Occurrence!J799-INDEX($D$4:$D$102,L799))/(INDEX($D$4:$D$102,L799+1)-INDEX($D$4:$D$102,L799))*(INDEX($C$4:$C$102,L799+1)-INDEX($C$4:$C$102,L799)))))</f>
        <v/>
      </c>
      <c r="N799" s="12">
        <f>IF(Occurrence!K799&lt;=0,-1,IFERROR(MATCH(Occurrence!K799,$D$4:$D$102,1),0))</f>
        <v/>
      </c>
      <c r="O799" s="9">
        <f>IF(N799&lt;0,0,IF(N799=0,Occurrence!K799*$I$11,IF(N799&gt;=99,Occurrence!K799*$I$12,INDEX($C$4:$C$102,N799)+(Occurrence!K799-INDEX($D$4:$D$102,N799))/(INDEX($D$4:$D$102,N799+1)-INDEX($D$4:$D$102,N799))*(INDEX($C$4:$C$102,N799+1)-INDEX($C$4:$C$102,N799)))))</f>
        <v/>
      </c>
      <c r="P799" s="12">
        <f>IFERROR(MATCH(Data!X799,$F$4:$F$102,1),0)</f>
        <v/>
      </c>
      <c r="Q799" s="9">
        <f>IF(P799=0,Data!X799+$I$13,IF(P799&gt;=99,Data!X799+$I$14,INDEX($E$4:$E$102,P799)+(Data!X799-INDEX($F$4:$F$102,P799))/(INDEX($F$4:$F$102,P799+1)-INDEX($F$4:$F$102,P799))*(INDEX($E$4:$E$102,P799+1)-INDEX($E$4:$E$102,P799))))</f>
        <v/>
      </c>
      <c r="R799" s="12">
        <f>IFERROR(MATCH(Data!Y799,$F$4:$F$102,1),0)</f>
        <v/>
      </c>
      <c r="S799" s="9">
        <f>IF(R799=0,Data!Y799+$I$13,IF(R799&gt;=99,Data!Y799+$I$14,INDEX($E$4:$E$102,R799)+(Data!Y799-INDEX($F$4:$F$102,R799))/(INDEX($F$4:$F$102,R799+1)-INDEX($F$4:$F$102,R799))*(INDEX($E$4:$E$102,R799+1)-INDEX($E$4:$E$102,R799))))</f>
        <v/>
      </c>
    </row>
    <row r="800">
      <c r="K800" s="14">
        <f>Data!A800</f>
        <v/>
      </c>
      <c r="L800" s="12">
        <f>IF(Occurrence!J800&lt;=0,-1,IFERROR(MATCH(Occurrence!J800,$D$4:$D$102,1),0))</f>
        <v/>
      </c>
      <c r="M800" s="9">
        <f>IF(L800&lt;0,0,IF(L800=0,Occurrence!J800*$I$11,IF(L800&gt;=99,Occurrence!J800*$I$12,INDEX($C$4:$C$102,L800)+(Occurrence!J800-INDEX($D$4:$D$102,L800))/(INDEX($D$4:$D$102,L800+1)-INDEX($D$4:$D$102,L800))*(INDEX($C$4:$C$102,L800+1)-INDEX($C$4:$C$102,L800)))))</f>
        <v/>
      </c>
      <c r="N800" s="12">
        <f>IF(Occurrence!K800&lt;=0,-1,IFERROR(MATCH(Occurrence!K800,$D$4:$D$102,1),0))</f>
        <v/>
      </c>
      <c r="O800" s="9">
        <f>IF(N800&lt;0,0,IF(N800=0,Occurrence!K800*$I$11,IF(N800&gt;=99,Occurrence!K800*$I$12,INDEX($C$4:$C$102,N800)+(Occurrence!K800-INDEX($D$4:$D$102,N800))/(INDEX($D$4:$D$102,N800+1)-INDEX($D$4:$D$102,N800))*(INDEX($C$4:$C$102,N800+1)-INDEX($C$4:$C$102,N800)))))</f>
        <v/>
      </c>
      <c r="P800" s="12">
        <f>IFERROR(MATCH(Data!X800,$F$4:$F$102,1),0)</f>
        <v/>
      </c>
      <c r="Q800" s="9">
        <f>IF(P800=0,Data!X800+$I$13,IF(P800&gt;=99,Data!X800+$I$14,INDEX($E$4:$E$102,P800)+(Data!X800-INDEX($F$4:$F$102,P800))/(INDEX($F$4:$F$102,P800+1)-INDEX($F$4:$F$102,P800))*(INDEX($E$4:$E$102,P800+1)-INDEX($E$4:$E$102,P800))))</f>
        <v/>
      </c>
      <c r="R800" s="12">
        <f>IFERROR(MATCH(Data!Y800,$F$4:$F$102,1),0)</f>
        <v/>
      </c>
      <c r="S800" s="9">
        <f>IF(R800=0,Data!Y800+$I$13,IF(R800&gt;=99,Data!Y800+$I$14,INDEX($E$4:$E$102,R800)+(Data!Y800-INDEX($F$4:$F$102,R800))/(INDEX($F$4:$F$102,R800+1)-INDEX($F$4:$F$102,R800))*(INDEX($E$4:$E$102,R800+1)-INDEX($E$4:$E$102,R800))))</f>
        <v/>
      </c>
    </row>
    <row r="801">
      <c r="K801" s="14">
        <f>Data!A801</f>
        <v/>
      </c>
      <c r="L801" s="12">
        <f>IF(Occurrence!J801&lt;=0,-1,IFERROR(MATCH(Occurrence!J801,$D$4:$D$102,1),0))</f>
        <v/>
      </c>
      <c r="M801" s="9">
        <f>IF(L801&lt;0,0,IF(L801=0,Occurrence!J801*$I$11,IF(L801&gt;=99,Occurrence!J801*$I$12,INDEX($C$4:$C$102,L801)+(Occurrence!J801-INDEX($D$4:$D$102,L801))/(INDEX($D$4:$D$102,L801+1)-INDEX($D$4:$D$102,L801))*(INDEX($C$4:$C$102,L801+1)-INDEX($C$4:$C$102,L801)))))</f>
        <v/>
      </c>
      <c r="N801" s="12">
        <f>IF(Occurrence!K801&lt;=0,-1,IFERROR(MATCH(Occurrence!K801,$D$4:$D$102,1),0))</f>
        <v/>
      </c>
      <c r="O801" s="9">
        <f>IF(N801&lt;0,0,IF(N801=0,Occurrence!K801*$I$11,IF(N801&gt;=99,Occurrence!K801*$I$12,INDEX($C$4:$C$102,N801)+(Occurrence!K801-INDEX($D$4:$D$102,N801))/(INDEX($D$4:$D$102,N801+1)-INDEX($D$4:$D$102,N801))*(INDEX($C$4:$C$102,N801+1)-INDEX($C$4:$C$102,N801)))))</f>
        <v/>
      </c>
      <c r="P801" s="12">
        <f>IFERROR(MATCH(Data!X801,$F$4:$F$102,1),0)</f>
        <v/>
      </c>
      <c r="Q801" s="9">
        <f>IF(P801=0,Data!X801+$I$13,IF(P801&gt;=99,Data!X801+$I$14,INDEX($E$4:$E$102,P801)+(Data!X801-INDEX($F$4:$F$102,P801))/(INDEX($F$4:$F$102,P801+1)-INDEX($F$4:$F$102,P801))*(INDEX($E$4:$E$102,P801+1)-INDEX($E$4:$E$102,P801))))</f>
        <v/>
      </c>
      <c r="R801" s="12">
        <f>IFERROR(MATCH(Data!Y801,$F$4:$F$102,1),0)</f>
        <v/>
      </c>
      <c r="S801" s="9">
        <f>IF(R801=0,Data!Y801+$I$13,IF(R801&gt;=99,Data!Y801+$I$14,INDEX($E$4:$E$102,R801)+(Data!Y801-INDEX($F$4:$F$102,R801))/(INDEX($F$4:$F$102,R801+1)-INDEX($F$4:$F$102,R801))*(INDEX($E$4:$E$102,R801+1)-INDEX($E$4:$E$102,R801))))</f>
        <v/>
      </c>
    </row>
    <row r="802">
      <c r="K802" s="14">
        <f>Data!A802</f>
        <v/>
      </c>
      <c r="L802" s="12">
        <f>IF(Occurrence!J802&lt;=0,-1,IFERROR(MATCH(Occurrence!J802,$D$4:$D$102,1),0))</f>
        <v/>
      </c>
      <c r="M802" s="9">
        <f>IF(L802&lt;0,0,IF(L802=0,Occurrence!J802*$I$11,IF(L802&gt;=99,Occurrence!J802*$I$12,INDEX($C$4:$C$102,L802)+(Occurrence!J802-INDEX($D$4:$D$102,L802))/(INDEX($D$4:$D$102,L802+1)-INDEX($D$4:$D$102,L802))*(INDEX($C$4:$C$102,L802+1)-INDEX($C$4:$C$102,L802)))))</f>
        <v/>
      </c>
      <c r="N802" s="12">
        <f>IF(Occurrence!K802&lt;=0,-1,IFERROR(MATCH(Occurrence!K802,$D$4:$D$102,1),0))</f>
        <v/>
      </c>
      <c r="O802" s="9">
        <f>IF(N802&lt;0,0,IF(N802=0,Occurrence!K802*$I$11,IF(N802&gt;=99,Occurrence!K802*$I$12,INDEX($C$4:$C$102,N802)+(Occurrence!K802-INDEX($D$4:$D$102,N802))/(INDEX($D$4:$D$102,N802+1)-INDEX($D$4:$D$102,N802))*(INDEX($C$4:$C$102,N802+1)-INDEX($C$4:$C$102,N802)))))</f>
        <v/>
      </c>
      <c r="P802" s="12">
        <f>IFERROR(MATCH(Data!X802,$F$4:$F$102,1),0)</f>
        <v/>
      </c>
      <c r="Q802" s="9">
        <f>IF(P802=0,Data!X802+$I$13,IF(P802&gt;=99,Data!X802+$I$14,INDEX($E$4:$E$102,P802)+(Data!X802-INDEX($F$4:$F$102,P802))/(INDEX($F$4:$F$102,P802+1)-INDEX($F$4:$F$102,P802))*(INDEX($E$4:$E$102,P802+1)-INDEX($E$4:$E$102,P802))))</f>
        <v/>
      </c>
      <c r="R802" s="12">
        <f>IFERROR(MATCH(Data!Y802,$F$4:$F$102,1),0)</f>
        <v/>
      </c>
      <c r="S802" s="9">
        <f>IF(R802=0,Data!Y802+$I$13,IF(R802&gt;=99,Data!Y802+$I$14,INDEX($E$4:$E$102,R802)+(Data!Y802-INDEX($F$4:$F$102,R802))/(INDEX($F$4:$F$102,R802+1)-INDEX($F$4:$F$102,R802))*(INDEX($E$4:$E$102,R802+1)-INDEX($E$4:$E$102,R802))))</f>
        <v/>
      </c>
    </row>
    <row r="803">
      <c r="K803" s="14">
        <f>Data!A803</f>
        <v/>
      </c>
      <c r="L803" s="12">
        <f>IF(Occurrence!J803&lt;=0,-1,IFERROR(MATCH(Occurrence!J803,$D$4:$D$102,1),0))</f>
        <v/>
      </c>
      <c r="M803" s="9">
        <f>IF(L803&lt;0,0,IF(L803=0,Occurrence!J803*$I$11,IF(L803&gt;=99,Occurrence!J803*$I$12,INDEX($C$4:$C$102,L803)+(Occurrence!J803-INDEX($D$4:$D$102,L803))/(INDEX($D$4:$D$102,L803+1)-INDEX($D$4:$D$102,L803))*(INDEX($C$4:$C$102,L803+1)-INDEX($C$4:$C$102,L803)))))</f>
        <v/>
      </c>
      <c r="N803" s="12">
        <f>IF(Occurrence!K803&lt;=0,-1,IFERROR(MATCH(Occurrence!K803,$D$4:$D$102,1),0))</f>
        <v/>
      </c>
      <c r="O803" s="9">
        <f>IF(N803&lt;0,0,IF(N803=0,Occurrence!K803*$I$11,IF(N803&gt;=99,Occurrence!K803*$I$12,INDEX($C$4:$C$102,N803)+(Occurrence!K803-INDEX($D$4:$D$102,N803))/(INDEX($D$4:$D$102,N803+1)-INDEX($D$4:$D$102,N803))*(INDEX($C$4:$C$102,N803+1)-INDEX($C$4:$C$102,N803)))))</f>
        <v/>
      </c>
      <c r="P803" s="12">
        <f>IFERROR(MATCH(Data!X803,$F$4:$F$102,1),0)</f>
        <v/>
      </c>
      <c r="Q803" s="9">
        <f>IF(P803=0,Data!X803+$I$13,IF(P803&gt;=99,Data!X803+$I$14,INDEX($E$4:$E$102,P803)+(Data!X803-INDEX($F$4:$F$102,P803))/(INDEX($F$4:$F$102,P803+1)-INDEX($F$4:$F$102,P803))*(INDEX($E$4:$E$102,P803+1)-INDEX($E$4:$E$102,P803))))</f>
        <v/>
      </c>
      <c r="R803" s="12">
        <f>IFERROR(MATCH(Data!Y803,$F$4:$F$102,1),0)</f>
        <v/>
      </c>
      <c r="S803" s="9">
        <f>IF(R803=0,Data!Y803+$I$13,IF(R803&gt;=99,Data!Y803+$I$14,INDEX($E$4:$E$102,R803)+(Data!Y803-INDEX($F$4:$F$102,R803))/(INDEX($F$4:$F$102,R803+1)-INDEX($F$4:$F$102,R803))*(INDEX($E$4:$E$102,R803+1)-INDEX($E$4:$E$102,R803))))</f>
        <v/>
      </c>
    </row>
    <row r="804">
      <c r="K804" s="14">
        <f>Data!A804</f>
        <v/>
      </c>
      <c r="L804" s="12">
        <f>IF(Occurrence!J804&lt;=0,-1,IFERROR(MATCH(Occurrence!J804,$D$4:$D$102,1),0))</f>
        <v/>
      </c>
      <c r="M804" s="9">
        <f>IF(L804&lt;0,0,IF(L804=0,Occurrence!J804*$I$11,IF(L804&gt;=99,Occurrence!J804*$I$12,INDEX($C$4:$C$102,L804)+(Occurrence!J804-INDEX($D$4:$D$102,L804))/(INDEX($D$4:$D$102,L804+1)-INDEX($D$4:$D$102,L804))*(INDEX($C$4:$C$102,L804+1)-INDEX($C$4:$C$102,L804)))))</f>
        <v/>
      </c>
      <c r="N804" s="12">
        <f>IF(Occurrence!K804&lt;=0,-1,IFERROR(MATCH(Occurrence!K804,$D$4:$D$102,1),0))</f>
        <v/>
      </c>
      <c r="O804" s="9">
        <f>IF(N804&lt;0,0,IF(N804=0,Occurrence!K804*$I$11,IF(N804&gt;=99,Occurrence!K804*$I$12,INDEX($C$4:$C$102,N804)+(Occurrence!K804-INDEX($D$4:$D$102,N804))/(INDEX($D$4:$D$102,N804+1)-INDEX($D$4:$D$102,N804))*(INDEX($C$4:$C$102,N804+1)-INDEX($C$4:$C$102,N804)))))</f>
        <v/>
      </c>
      <c r="P804" s="12">
        <f>IFERROR(MATCH(Data!X804,$F$4:$F$102,1),0)</f>
        <v/>
      </c>
      <c r="Q804" s="9">
        <f>IF(P804=0,Data!X804+$I$13,IF(P804&gt;=99,Data!X804+$I$14,INDEX($E$4:$E$102,P804)+(Data!X804-INDEX($F$4:$F$102,P804))/(INDEX($F$4:$F$102,P804+1)-INDEX($F$4:$F$102,P804))*(INDEX($E$4:$E$102,P804+1)-INDEX($E$4:$E$102,P804))))</f>
        <v/>
      </c>
      <c r="R804" s="12">
        <f>IFERROR(MATCH(Data!Y804,$F$4:$F$102,1),0)</f>
        <v/>
      </c>
      <c r="S804" s="9">
        <f>IF(R804=0,Data!Y804+$I$13,IF(R804&gt;=99,Data!Y804+$I$14,INDEX($E$4:$E$102,R804)+(Data!Y804-INDEX($F$4:$F$102,R804))/(INDEX($F$4:$F$102,R804+1)-INDEX($F$4:$F$102,R804))*(INDEX($E$4:$E$102,R804+1)-INDEX($E$4:$E$102,R804))))</f>
        <v/>
      </c>
    </row>
    <row r="805">
      <c r="K805" s="14">
        <f>Data!A805</f>
        <v/>
      </c>
      <c r="L805" s="12">
        <f>IF(Occurrence!J805&lt;=0,-1,IFERROR(MATCH(Occurrence!J805,$D$4:$D$102,1),0))</f>
        <v/>
      </c>
      <c r="M805" s="9">
        <f>IF(L805&lt;0,0,IF(L805=0,Occurrence!J805*$I$11,IF(L805&gt;=99,Occurrence!J805*$I$12,INDEX($C$4:$C$102,L805)+(Occurrence!J805-INDEX($D$4:$D$102,L805))/(INDEX($D$4:$D$102,L805+1)-INDEX($D$4:$D$102,L805))*(INDEX($C$4:$C$102,L805+1)-INDEX($C$4:$C$102,L805)))))</f>
        <v/>
      </c>
      <c r="N805" s="12">
        <f>IF(Occurrence!K805&lt;=0,-1,IFERROR(MATCH(Occurrence!K805,$D$4:$D$102,1),0))</f>
        <v/>
      </c>
      <c r="O805" s="9">
        <f>IF(N805&lt;0,0,IF(N805=0,Occurrence!K805*$I$11,IF(N805&gt;=99,Occurrence!K805*$I$12,INDEX($C$4:$C$102,N805)+(Occurrence!K805-INDEX($D$4:$D$102,N805))/(INDEX($D$4:$D$102,N805+1)-INDEX($D$4:$D$102,N805))*(INDEX($C$4:$C$102,N805+1)-INDEX($C$4:$C$102,N805)))))</f>
        <v/>
      </c>
      <c r="P805" s="12">
        <f>IFERROR(MATCH(Data!X805,$F$4:$F$102,1),0)</f>
        <v/>
      </c>
      <c r="Q805" s="9">
        <f>IF(P805=0,Data!X805+$I$13,IF(P805&gt;=99,Data!X805+$I$14,INDEX($E$4:$E$102,P805)+(Data!X805-INDEX($F$4:$F$102,P805))/(INDEX($F$4:$F$102,P805+1)-INDEX($F$4:$F$102,P805))*(INDEX($E$4:$E$102,P805+1)-INDEX($E$4:$E$102,P805))))</f>
        <v/>
      </c>
      <c r="R805" s="12">
        <f>IFERROR(MATCH(Data!Y805,$F$4:$F$102,1),0)</f>
        <v/>
      </c>
      <c r="S805" s="9">
        <f>IF(R805=0,Data!Y805+$I$13,IF(R805&gt;=99,Data!Y805+$I$14,INDEX($E$4:$E$102,R805)+(Data!Y805-INDEX($F$4:$F$102,R805))/(INDEX($F$4:$F$102,R805+1)-INDEX($F$4:$F$102,R805))*(INDEX($E$4:$E$102,R805+1)-INDEX($E$4:$E$102,R805))))</f>
        <v/>
      </c>
    </row>
    <row r="806">
      <c r="K806" s="14">
        <f>Data!A806</f>
        <v/>
      </c>
      <c r="L806" s="12">
        <f>IF(Occurrence!J806&lt;=0,-1,IFERROR(MATCH(Occurrence!J806,$D$4:$D$102,1),0))</f>
        <v/>
      </c>
      <c r="M806" s="9">
        <f>IF(L806&lt;0,0,IF(L806=0,Occurrence!J806*$I$11,IF(L806&gt;=99,Occurrence!J806*$I$12,INDEX($C$4:$C$102,L806)+(Occurrence!J806-INDEX($D$4:$D$102,L806))/(INDEX($D$4:$D$102,L806+1)-INDEX($D$4:$D$102,L806))*(INDEX($C$4:$C$102,L806+1)-INDEX($C$4:$C$102,L806)))))</f>
        <v/>
      </c>
      <c r="N806" s="12">
        <f>IF(Occurrence!K806&lt;=0,-1,IFERROR(MATCH(Occurrence!K806,$D$4:$D$102,1),0))</f>
        <v/>
      </c>
      <c r="O806" s="9">
        <f>IF(N806&lt;0,0,IF(N806=0,Occurrence!K806*$I$11,IF(N806&gt;=99,Occurrence!K806*$I$12,INDEX($C$4:$C$102,N806)+(Occurrence!K806-INDEX($D$4:$D$102,N806))/(INDEX($D$4:$D$102,N806+1)-INDEX($D$4:$D$102,N806))*(INDEX($C$4:$C$102,N806+1)-INDEX($C$4:$C$102,N806)))))</f>
        <v/>
      </c>
      <c r="P806" s="12">
        <f>IFERROR(MATCH(Data!X806,$F$4:$F$102,1),0)</f>
        <v/>
      </c>
      <c r="Q806" s="9">
        <f>IF(P806=0,Data!X806+$I$13,IF(P806&gt;=99,Data!X806+$I$14,INDEX($E$4:$E$102,P806)+(Data!X806-INDEX($F$4:$F$102,P806))/(INDEX($F$4:$F$102,P806+1)-INDEX($F$4:$F$102,P806))*(INDEX($E$4:$E$102,P806+1)-INDEX($E$4:$E$102,P806))))</f>
        <v/>
      </c>
      <c r="R806" s="12">
        <f>IFERROR(MATCH(Data!Y806,$F$4:$F$102,1),0)</f>
        <v/>
      </c>
      <c r="S806" s="9">
        <f>IF(R806=0,Data!Y806+$I$13,IF(R806&gt;=99,Data!Y806+$I$14,INDEX($E$4:$E$102,R806)+(Data!Y806-INDEX($F$4:$F$102,R806))/(INDEX($F$4:$F$102,R806+1)-INDEX($F$4:$F$102,R806))*(INDEX($E$4:$E$102,R806+1)-INDEX($E$4:$E$102,R806))))</f>
        <v/>
      </c>
    </row>
    <row r="807">
      <c r="K807" s="14">
        <f>Data!A807</f>
        <v/>
      </c>
      <c r="L807" s="12">
        <f>IF(Occurrence!J807&lt;=0,-1,IFERROR(MATCH(Occurrence!J807,$D$4:$D$102,1),0))</f>
        <v/>
      </c>
      <c r="M807" s="9">
        <f>IF(L807&lt;0,0,IF(L807=0,Occurrence!J807*$I$11,IF(L807&gt;=99,Occurrence!J807*$I$12,INDEX($C$4:$C$102,L807)+(Occurrence!J807-INDEX($D$4:$D$102,L807))/(INDEX($D$4:$D$102,L807+1)-INDEX($D$4:$D$102,L807))*(INDEX($C$4:$C$102,L807+1)-INDEX($C$4:$C$102,L807)))))</f>
        <v/>
      </c>
      <c r="N807" s="12">
        <f>IF(Occurrence!K807&lt;=0,-1,IFERROR(MATCH(Occurrence!K807,$D$4:$D$102,1),0))</f>
        <v/>
      </c>
      <c r="O807" s="9">
        <f>IF(N807&lt;0,0,IF(N807=0,Occurrence!K807*$I$11,IF(N807&gt;=99,Occurrence!K807*$I$12,INDEX($C$4:$C$102,N807)+(Occurrence!K807-INDEX($D$4:$D$102,N807))/(INDEX($D$4:$D$102,N807+1)-INDEX($D$4:$D$102,N807))*(INDEX($C$4:$C$102,N807+1)-INDEX($C$4:$C$102,N807)))))</f>
        <v/>
      </c>
      <c r="P807" s="12">
        <f>IFERROR(MATCH(Data!X807,$F$4:$F$102,1),0)</f>
        <v/>
      </c>
      <c r="Q807" s="9">
        <f>IF(P807=0,Data!X807+$I$13,IF(P807&gt;=99,Data!X807+$I$14,INDEX($E$4:$E$102,P807)+(Data!X807-INDEX($F$4:$F$102,P807))/(INDEX($F$4:$F$102,P807+1)-INDEX($F$4:$F$102,P807))*(INDEX($E$4:$E$102,P807+1)-INDEX($E$4:$E$102,P807))))</f>
        <v/>
      </c>
      <c r="R807" s="12">
        <f>IFERROR(MATCH(Data!Y807,$F$4:$F$102,1),0)</f>
        <v/>
      </c>
      <c r="S807" s="9">
        <f>IF(R807=0,Data!Y807+$I$13,IF(R807&gt;=99,Data!Y807+$I$14,INDEX($E$4:$E$102,R807)+(Data!Y807-INDEX($F$4:$F$102,R807))/(INDEX($F$4:$F$102,R807+1)-INDEX($F$4:$F$102,R807))*(INDEX($E$4:$E$102,R807+1)-INDEX($E$4:$E$102,R807))))</f>
        <v/>
      </c>
    </row>
    <row r="808">
      <c r="K808" s="14">
        <f>Data!A808</f>
        <v/>
      </c>
      <c r="L808" s="12">
        <f>IF(Occurrence!J808&lt;=0,-1,IFERROR(MATCH(Occurrence!J808,$D$4:$D$102,1),0))</f>
        <v/>
      </c>
      <c r="M808" s="9">
        <f>IF(L808&lt;0,0,IF(L808=0,Occurrence!J808*$I$11,IF(L808&gt;=99,Occurrence!J808*$I$12,INDEX($C$4:$C$102,L808)+(Occurrence!J808-INDEX($D$4:$D$102,L808))/(INDEX($D$4:$D$102,L808+1)-INDEX($D$4:$D$102,L808))*(INDEX($C$4:$C$102,L808+1)-INDEX($C$4:$C$102,L808)))))</f>
        <v/>
      </c>
      <c r="N808" s="12">
        <f>IF(Occurrence!K808&lt;=0,-1,IFERROR(MATCH(Occurrence!K808,$D$4:$D$102,1),0))</f>
        <v/>
      </c>
      <c r="O808" s="9">
        <f>IF(N808&lt;0,0,IF(N808=0,Occurrence!K808*$I$11,IF(N808&gt;=99,Occurrence!K808*$I$12,INDEX($C$4:$C$102,N808)+(Occurrence!K808-INDEX($D$4:$D$102,N808))/(INDEX($D$4:$D$102,N808+1)-INDEX($D$4:$D$102,N808))*(INDEX($C$4:$C$102,N808+1)-INDEX($C$4:$C$102,N808)))))</f>
        <v/>
      </c>
      <c r="P808" s="12">
        <f>IFERROR(MATCH(Data!X808,$F$4:$F$102,1),0)</f>
        <v/>
      </c>
      <c r="Q808" s="9">
        <f>IF(P808=0,Data!X808+$I$13,IF(P808&gt;=99,Data!X808+$I$14,INDEX($E$4:$E$102,P808)+(Data!X808-INDEX($F$4:$F$102,P808))/(INDEX($F$4:$F$102,P808+1)-INDEX($F$4:$F$102,P808))*(INDEX($E$4:$E$102,P808+1)-INDEX($E$4:$E$102,P808))))</f>
        <v/>
      </c>
      <c r="R808" s="12">
        <f>IFERROR(MATCH(Data!Y808,$F$4:$F$102,1),0)</f>
        <v/>
      </c>
      <c r="S808" s="9">
        <f>IF(R808=0,Data!Y808+$I$13,IF(R808&gt;=99,Data!Y808+$I$14,INDEX($E$4:$E$102,R808)+(Data!Y808-INDEX($F$4:$F$102,R808))/(INDEX($F$4:$F$102,R808+1)-INDEX($F$4:$F$102,R808))*(INDEX($E$4:$E$102,R808+1)-INDEX($E$4:$E$102,R808))))</f>
        <v/>
      </c>
    </row>
    <row r="809">
      <c r="K809" s="14">
        <f>Data!A809</f>
        <v/>
      </c>
      <c r="L809" s="12">
        <f>IF(Occurrence!J809&lt;=0,-1,IFERROR(MATCH(Occurrence!J809,$D$4:$D$102,1),0))</f>
        <v/>
      </c>
      <c r="M809" s="9">
        <f>IF(L809&lt;0,0,IF(L809=0,Occurrence!J809*$I$11,IF(L809&gt;=99,Occurrence!J809*$I$12,INDEX($C$4:$C$102,L809)+(Occurrence!J809-INDEX($D$4:$D$102,L809))/(INDEX($D$4:$D$102,L809+1)-INDEX($D$4:$D$102,L809))*(INDEX($C$4:$C$102,L809+1)-INDEX($C$4:$C$102,L809)))))</f>
        <v/>
      </c>
      <c r="N809" s="12">
        <f>IF(Occurrence!K809&lt;=0,-1,IFERROR(MATCH(Occurrence!K809,$D$4:$D$102,1),0))</f>
        <v/>
      </c>
      <c r="O809" s="9">
        <f>IF(N809&lt;0,0,IF(N809=0,Occurrence!K809*$I$11,IF(N809&gt;=99,Occurrence!K809*$I$12,INDEX($C$4:$C$102,N809)+(Occurrence!K809-INDEX($D$4:$D$102,N809))/(INDEX($D$4:$D$102,N809+1)-INDEX($D$4:$D$102,N809))*(INDEX($C$4:$C$102,N809+1)-INDEX($C$4:$C$102,N809)))))</f>
        <v/>
      </c>
      <c r="P809" s="12">
        <f>IFERROR(MATCH(Data!X809,$F$4:$F$102,1),0)</f>
        <v/>
      </c>
      <c r="Q809" s="9">
        <f>IF(P809=0,Data!X809+$I$13,IF(P809&gt;=99,Data!X809+$I$14,INDEX($E$4:$E$102,P809)+(Data!X809-INDEX($F$4:$F$102,P809))/(INDEX($F$4:$F$102,P809+1)-INDEX($F$4:$F$102,P809))*(INDEX($E$4:$E$102,P809+1)-INDEX($E$4:$E$102,P809))))</f>
        <v/>
      </c>
      <c r="R809" s="12">
        <f>IFERROR(MATCH(Data!Y809,$F$4:$F$102,1),0)</f>
        <v/>
      </c>
      <c r="S809" s="9">
        <f>IF(R809=0,Data!Y809+$I$13,IF(R809&gt;=99,Data!Y809+$I$14,INDEX($E$4:$E$102,R809)+(Data!Y809-INDEX($F$4:$F$102,R809))/(INDEX($F$4:$F$102,R809+1)-INDEX($F$4:$F$102,R809))*(INDEX($E$4:$E$102,R809+1)-INDEX($E$4:$E$102,R809))))</f>
        <v/>
      </c>
    </row>
    <row r="810">
      <c r="K810" s="14">
        <f>Data!A810</f>
        <v/>
      </c>
      <c r="L810" s="12">
        <f>IF(Occurrence!J810&lt;=0,-1,IFERROR(MATCH(Occurrence!J810,$D$4:$D$102,1),0))</f>
        <v/>
      </c>
      <c r="M810" s="9">
        <f>IF(L810&lt;0,0,IF(L810=0,Occurrence!J810*$I$11,IF(L810&gt;=99,Occurrence!J810*$I$12,INDEX($C$4:$C$102,L810)+(Occurrence!J810-INDEX($D$4:$D$102,L810))/(INDEX($D$4:$D$102,L810+1)-INDEX($D$4:$D$102,L810))*(INDEX($C$4:$C$102,L810+1)-INDEX($C$4:$C$102,L810)))))</f>
        <v/>
      </c>
      <c r="N810" s="12">
        <f>IF(Occurrence!K810&lt;=0,-1,IFERROR(MATCH(Occurrence!K810,$D$4:$D$102,1),0))</f>
        <v/>
      </c>
      <c r="O810" s="9">
        <f>IF(N810&lt;0,0,IF(N810=0,Occurrence!K810*$I$11,IF(N810&gt;=99,Occurrence!K810*$I$12,INDEX($C$4:$C$102,N810)+(Occurrence!K810-INDEX($D$4:$D$102,N810))/(INDEX($D$4:$D$102,N810+1)-INDEX($D$4:$D$102,N810))*(INDEX($C$4:$C$102,N810+1)-INDEX($C$4:$C$102,N810)))))</f>
        <v/>
      </c>
      <c r="P810" s="12">
        <f>IFERROR(MATCH(Data!X810,$F$4:$F$102,1),0)</f>
        <v/>
      </c>
      <c r="Q810" s="9">
        <f>IF(P810=0,Data!X810+$I$13,IF(P810&gt;=99,Data!X810+$I$14,INDEX($E$4:$E$102,P810)+(Data!X810-INDEX($F$4:$F$102,P810))/(INDEX($F$4:$F$102,P810+1)-INDEX($F$4:$F$102,P810))*(INDEX($E$4:$E$102,P810+1)-INDEX($E$4:$E$102,P810))))</f>
        <v/>
      </c>
      <c r="R810" s="12">
        <f>IFERROR(MATCH(Data!Y810,$F$4:$F$102,1),0)</f>
        <v/>
      </c>
      <c r="S810" s="9">
        <f>IF(R810=0,Data!Y810+$I$13,IF(R810&gt;=99,Data!Y810+$I$14,INDEX($E$4:$E$102,R810)+(Data!Y810-INDEX($F$4:$F$102,R810))/(INDEX($F$4:$F$102,R810+1)-INDEX($F$4:$F$102,R810))*(INDEX($E$4:$E$102,R810+1)-INDEX($E$4:$E$102,R810))))</f>
        <v/>
      </c>
    </row>
    <row r="811">
      <c r="K811" s="14">
        <f>Data!A811</f>
        <v/>
      </c>
      <c r="L811" s="12">
        <f>IF(Occurrence!J811&lt;=0,-1,IFERROR(MATCH(Occurrence!J811,$D$4:$D$102,1),0))</f>
        <v/>
      </c>
      <c r="M811" s="9">
        <f>IF(L811&lt;0,0,IF(L811=0,Occurrence!J811*$I$11,IF(L811&gt;=99,Occurrence!J811*$I$12,INDEX($C$4:$C$102,L811)+(Occurrence!J811-INDEX($D$4:$D$102,L811))/(INDEX($D$4:$D$102,L811+1)-INDEX($D$4:$D$102,L811))*(INDEX($C$4:$C$102,L811+1)-INDEX($C$4:$C$102,L811)))))</f>
        <v/>
      </c>
      <c r="N811" s="12">
        <f>IF(Occurrence!K811&lt;=0,-1,IFERROR(MATCH(Occurrence!K811,$D$4:$D$102,1),0))</f>
        <v/>
      </c>
      <c r="O811" s="9">
        <f>IF(N811&lt;0,0,IF(N811=0,Occurrence!K811*$I$11,IF(N811&gt;=99,Occurrence!K811*$I$12,INDEX($C$4:$C$102,N811)+(Occurrence!K811-INDEX($D$4:$D$102,N811))/(INDEX($D$4:$D$102,N811+1)-INDEX($D$4:$D$102,N811))*(INDEX($C$4:$C$102,N811+1)-INDEX($C$4:$C$102,N811)))))</f>
        <v/>
      </c>
      <c r="P811" s="12">
        <f>IFERROR(MATCH(Data!X811,$F$4:$F$102,1),0)</f>
        <v/>
      </c>
      <c r="Q811" s="9">
        <f>IF(P811=0,Data!X811+$I$13,IF(P811&gt;=99,Data!X811+$I$14,INDEX($E$4:$E$102,P811)+(Data!X811-INDEX($F$4:$F$102,P811))/(INDEX($F$4:$F$102,P811+1)-INDEX($F$4:$F$102,P811))*(INDEX($E$4:$E$102,P811+1)-INDEX($E$4:$E$102,P811))))</f>
        <v/>
      </c>
      <c r="R811" s="12">
        <f>IFERROR(MATCH(Data!Y811,$F$4:$F$102,1),0)</f>
        <v/>
      </c>
      <c r="S811" s="9">
        <f>IF(R811=0,Data!Y811+$I$13,IF(R811&gt;=99,Data!Y811+$I$14,INDEX($E$4:$E$102,R811)+(Data!Y811-INDEX($F$4:$F$102,R811))/(INDEX($F$4:$F$102,R811+1)-INDEX($F$4:$F$102,R811))*(INDEX($E$4:$E$102,R811+1)-INDEX($E$4:$E$102,R811))))</f>
        <v/>
      </c>
    </row>
    <row r="812">
      <c r="K812" s="14">
        <f>Data!A812</f>
        <v/>
      </c>
      <c r="L812" s="12">
        <f>IF(Occurrence!J812&lt;=0,-1,IFERROR(MATCH(Occurrence!J812,$D$4:$D$102,1),0))</f>
        <v/>
      </c>
      <c r="M812" s="9">
        <f>IF(L812&lt;0,0,IF(L812=0,Occurrence!J812*$I$11,IF(L812&gt;=99,Occurrence!J812*$I$12,INDEX($C$4:$C$102,L812)+(Occurrence!J812-INDEX($D$4:$D$102,L812))/(INDEX($D$4:$D$102,L812+1)-INDEX($D$4:$D$102,L812))*(INDEX($C$4:$C$102,L812+1)-INDEX($C$4:$C$102,L812)))))</f>
        <v/>
      </c>
      <c r="N812" s="12">
        <f>IF(Occurrence!K812&lt;=0,-1,IFERROR(MATCH(Occurrence!K812,$D$4:$D$102,1),0))</f>
        <v/>
      </c>
      <c r="O812" s="9">
        <f>IF(N812&lt;0,0,IF(N812=0,Occurrence!K812*$I$11,IF(N812&gt;=99,Occurrence!K812*$I$12,INDEX($C$4:$C$102,N812)+(Occurrence!K812-INDEX($D$4:$D$102,N812))/(INDEX($D$4:$D$102,N812+1)-INDEX($D$4:$D$102,N812))*(INDEX($C$4:$C$102,N812+1)-INDEX($C$4:$C$102,N812)))))</f>
        <v/>
      </c>
      <c r="P812" s="12">
        <f>IFERROR(MATCH(Data!X812,$F$4:$F$102,1),0)</f>
        <v/>
      </c>
      <c r="Q812" s="9">
        <f>IF(P812=0,Data!X812+$I$13,IF(P812&gt;=99,Data!X812+$I$14,INDEX($E$4:$E$102,P812)+(Data!X812-INDEX($F$4:$F$102,P812))/(INDEX($F$4:$F$102,P812+1)-INDEX($F$4:$F$102,P812))*(INDEX($E$4:$E$102,P812+1)-INDEX($E$4:$E$102,P812))))</f>
        <v/>
      </c>
      <c r="R812" s="12">
        <f>IFERROR(MATCH(Data!Y812,$F$4:$F$102,1),0)</f>
        <v/>
      </c>
      <c r="S812" s="9">
        <f>IF(R812=0,Data!Y812+$I$13,IF(R812&gt;=99,Data!Y812+$I$14,INDEX($E$4:$E$102,R812)+(Data!Y812-INDEX($F$4:$F$102,R812))/(INDEX($F$4:$F$102,R812+1)-INDEX($F$4:$F$102,R812))*(INDEX($E$4:$E$102,R812+1)-INDEX($E$4:$E$102,R812))))</f>
        <v/>
      </c>
    </row>
    <row r="813">
      <c r="K813" s="14">
        <f>Data!A813</f>
        <v/>
      </c>
      <c r="L813" s="12">
        <f>IF(Occurrence!J813&lt;=0,-1,IFERROR(MATCH(Occurrence!J813,$D$4:$D$102,1),0))</f>
        <v/>
      </c>
      <c r="M813" s="9">
        <f>IF(L813&lt;0,0,IF(L813=0,Occurrence!J813*$I$11,IF(L813&gt;=99,Occurrence!J813*$I$12,INDEX($C$4:$C$102,L813)+(Occurrence!J813-INDEX($D$4:$D$102,L813))/(INDEX($D$4:$D$102,L813+1)-INDEX($D$4:$D$102,L813))*(INDEX($C$4:$C$102,L813+1)-INDEX($C$4:$C$102,L813)))))</f>
        <v/>
      </c>
      <c r="N813" s="12">
        <f>IF(Occurrence!K813&lt;=0,-1,IFERROR(MATCH(Occurrence!K813,$D$4:$D$102,1),0))</f>
        <v/>
      </c>
      <c r="O813" s="9">
        <f>IF(N813&lt;0,0,IF(N813=0,Occurrence!K813*$I$11,IF(N813&gt;=99,Occurrence!K813*$I$12,INDEX($C$4:$C$102,N813)+(Occurrence!K813-INDEX($D$4:$D$102,N813))/(INDEX($D$4:$D$102,N813+1)-INDEX($D$4:$D$102,N813))*(INDEX($C$4:$C$102,N813+1)-INDEX($C$4:$C$102,N813)))))</f>
        <v/>
      </c>
      <c r="P813" s="12">
        <f>IFERROR(MATCH(Data!X813,$F$4:$F$102,1),0)</f>
        <v/>
      </c>
      <c r="Q813" s="9">
        <f>IF(P813=0,Data!X813+$I$13,IF(P813&gt;=99,Data!X813+$I$14,INDEX($E$4:$E$102,P813)+(Data!X813-INDEX($F$4:$F$102,P813))/(INDEX($F$4:$F$102,P813+1)-INDEX($F$4:$F$102,P813))*(INDEX($E$4:$E$102,P813+1)-INDEX($E$4:$E$102,P813))))</f>
        <v/>
      </c>
      <c r="R813" s="12">
        <f>IFERROR(MATCH(Data!Y813,$F$4:$F$102,1),0)</f>
        <v/>
      </c>
      <c r="S813" s="9">
        <f>IF(R813=0,Data!Y813+$I$13,IF(R813&gt;=99,Data!Y813+$I$14,INDEX($E$4:$E$102,R813)+(Data!Y813-INDEX($F$4:$F$102,R813))/(INDEX($F$4:$F$102,R813+1)-INDEX($F$4:$F$102,R813))*(INDEX($E$4:$E$102,R813+1)-INDEX($E$4:$E$102,R813))))</f>
        <v/>
      </c>
    </row>
    <row r="814">
      <c r="K814" s="14">
        <f>Data!A814</f>
        <v/>
      </c>
      <c r="L814" s="12">
        <f>IF(Occurrence!J814&lt;=0,-1,IFERROR(MATCH(Occurrence!J814,$D$4:$D$102,1),0))</f>
        <v/>
      </c>
      <c r="M814" s="9">
        <f>IF(L814&lt;0,0,IF(L814=0,Occurrence!J814*$I$11,IF(L814&gt;=99,Occurrence!J814*$I$12,INDEX($C$4:$C$102,L814)+(Occurrence!J814-INDEX($D$4:$D$102,L814))/(INDEX($D$4:$D$102,L814+1)-INDEX($D$4:$D$102,L814))*(INDEX($C$4:$C$102,L814+1)-INDEX($C$4:$C$102,L814)))))</f>
        <v/>
      </c>
      <c r="N814" s="12">
        <f>IF(Occurrence!K814&lt;=0,-1,IFERROR(MATCH(Occurrence!K814,$D$4:$D$102,1),0))</f>
        <v/>
      </c>
      <c r="O814" s="9">
        <f>IF(N814&lt;0,0,IF(N814=0,Occurrence!K814*$I$11,IF(N814&gt;=99,Occurrence!K814*$I$12,INDEX($C$4:$C$102,N814)+(Occurrence!K814-INDEX($D$4:$D$102,N814))/(INDEX($D$4:$D$102,N814+1)-INDEX($D$4:$D$102,N814))*(INDEX($C$4:$C$102,N814+1)-INDEX($C$4:$C$102,N814)))))</f>
        <v/>
      </c>
      <c r="P814" s="12">
        <f>IFERROR(MATCH(Data!X814,$F$4:$F$102,1),0)</f>
        <v/>
      </c>
      <c r="Q814" s="9">
        <f>IF(P814=0,Data!X814+$I$13,IF(P814&gt;=99,Data!X814+$I$14,INDEX($E$4:$E$102,P814)+(Data!X814-INDEX($F$4:$F$102,P814))/(INDEX($F$4:$F$102,P814+1)-INDEX($F$4:$F$102,P814))*(INDEX($E$4:$E$102,P814+1)-INDEX($E$4:$E$102,P814))))</f>
        <v/>
      </c>
      <c r="R814" s="12">
        <f>IFERROR(MATCH(Data!Y814,$F$4:$F$102,1),0)</f>
        <v/>
      </c>
      <c r="S814" s="9">
        <f>IF(R814=0,Data!Y814+$I$13,IF(R814&gt;=99,Data!Y814+$I$14,INDEX($E$4:$E$102,R814)+(Data!Y814-INDEX($F$4:$F$102,R814))/(INDEX($F$4:$F$102,R814+1)-INDEX($F$4:$F$102,R814))*(INDEX($E$4:$E$102,R814+1)-INDEX($E$4:$E$102,R814))))</f>
        <v/>
      </c>
    </row>
    <row r="815">
      <c r="K815" s="14">
        <f>Data!A815</f>
        <v/>
      </c>
      <c r="L815" s="12">
        <f>IF(Occurrence!J815&lt;=0,-1,IFERROR(MATCH(Occurrence!J815,$D$4:$D$102,1),0))</f>
        <v/>
      </c>
      <c r="M815" s="9">
        <f>IF(L815&lt;0,0,IF(L815=0,Occurrence!J815*$I$11,IF(L815&gt;=99,Occurrence!J815*$I$12,INDEX($C$4:$C$102,L815)+(Occurrence!J815-INDEX($D$4:$D$102,L815))/(INDEX($D$4:$D$102,L815+1)-INDEX($D$4:$D$102,L815))*(INDEX($C$4:$C$102,L815+1)-INDEX($C$4:$C$102,L815)))))</f>
        <v/>
      </c>
      <c r="N815" s="12">
        <f>IF(Occurrence!K815&lt;=0,-1,IFERROR(MATCH(Occurrence!K815,$D$4:$D$102,1),0))</f>
        <v/>
      </c>
      <c r="O815" s="9">
        <f>IF(N815&lt;0,0,IF(N815=0,Occurrence!K815*$I$11,IF(N815&gt;=99,Occurrence!K815*$I$12,INDEX($C$4:$C$102,N815)+(Occurrence!K815-INDEX($D$4:$D$102,N815))/(INDEX($D$4:$D$102,N815+1)-INDEX($D$4:$D$102,N815))*(INDEX($C$4:$C$102,N815+1)-INDEX($C$4:$C$102,N815)))))</f>
        <v/>
      </c>
      <c r="P815" s="12">
        <f>IFERROR(MATCH(Data!X815,$F$4:$F$102,1),0)</f>
        <v/>
      </c>
      <c r="Q815" s="9">
        <f>IF(P815=0,Data!X815+$I$13,IF(P815&gt;=99,Data!X815+$I$14,INDEX($E$4:$E$102,P815)+(Data!X815-INDEX($F$4:$F$102,P815))/(INDEX($F$4:$F$102,P815+1)-INDEX($F$4:$F$102,P815))*(INDEX($E$4:$E$102,P815+1)-INDEX($E$4:$E$102,P815))))</f>
        <v/>
      </c>
      <c r="R815" s="12">
        <f>IFERROR(MATCH(Data!Y815,$F$4:$F$102,1),0)</f>
        <v/>
      </c>
      <c r="S815" s="9">
        <f>IF(R815=0,Data!Y815+$I$13,IF(R815&gt;=99,Data!Y815+$I$14,INDEX($E$4:$E$102,R815)+(Data!Y815-INDEX($F$4:$F$102,R815))/(INDEX($F$4:$F$102,R815+1)-INDEX($F$4:$F$102,R815))*(INDEX($E$4:$E$102,R815+1)-INDEX($E$4:$E$102,R815))))</f>
        <v/>
      </c>
    </row>
    <row r="816">
      <c r="K816" s="14">
        <f>Data!A816</f>
        <v/>
      </c>
      <c r="L816" s="12">
        <f>IF(Occurrence!J816&lt;=0,-1,IFERROR(MATCH(Occurrence!J816,$D$4:$D$102,1),0))</f>
        <v/>
      </c>
      <c r="M816" s="9">
        <f>IF(L816&lt;0,0,IF(L816=0,Occurrence!J816*$I$11,IF(L816&gt;=99,Occurrence!J816*$I$12,INDEX($C$4:$C$102,L816)+(Occurrence!J816-INDEX($D$4:$D$102,L816))/(INDEX($D$4:$D$102,L816+1)-INDEX($D$4:$D$102,L816))*(INDEX($C$4:$C$102,L816+1)-INDEX($C$4:$C$102,L816)))))</f>
        <v/>
      </c>
      <c r="N816" s="12">
        <f>IF(Occurrence!K816&lt;=0,-1,IFERROR(MATCH(Occurrence!K816,$D$4:$D$102,1),0))</f>
        <v/>
      </c>
      <c r="O816" s="9">
        <f>IF(N816&lt;0,0,IF(N816=0,Occurrence!K816*$I$11,IF(N816&gt;=99,Occurrence!K816*$I$12,INDEX($C$4:$C$102,N816)+(Occurrence!K816-INDEX($D$4:$D$102,N816))/(INDEX($D$4:$D$102,N816+1)-INDEX($D$4:$D$102,N816))*(INDEX($C$4:$C$102,N816+1)-INDEX($C$4:$C$102,N816)))))</f>
        <v/>
      </c>
      <c r="P816" s="12">
        <f>IFERROR(MATCH(Data!X816,$F$4:$F$102,1),0)</f>
        <v/>
      </c>
      <c r="Q816" s="9">
        <f>IF(P816=0,Data!X816+$I$13,IF(P816&gt;=99,Data!X816+$I$14,INDEX($E$4:$E$102,P816)+(Data!X816-INDEX($F$4:$F$102,P816))/(INDEX($F$4:$F$102,P816+1)-INDEX($F$4:$F$102,P816))*(INDEX($E$4:$E$102,P816+1)-INDEX($E$4:$E$102,P816))))</f>
        <v/>
      </c>
      <c r="R816" s="12">
        <f>IFERROR(MATCH(Data!Y816,$F$4:$F$102,1),0)</f>
        <v/>
      </c>
      <c r="S816" s="9">
        <f>IF(R816=0,Data!Y816+$I$13,IF(R816&gt;=99,Data!Y816+$I$14,INDEX($E$4:$E$102,R816)+(Data!Y816-INDEX($F$4:$F$102,R816))/(INDEX($F$4:$F$102,R816+1)-INDEX($F$4:$F$102,R816))*(INDEX($E$4:$E$102,R816+1)-INDEX($E$4:$E$102,R816))))</f>
        <v/>
      </c>
    </row>
    <row r="817">
      <c r="K817" s="14">
        <f>Data!A817</f>
        <v/>
      </c>
      <c r="L817" s="12">
        <f>IF(Occurrence!J817&lt;=0,-1,IFERROR(MATCH(Occurrence!J817,$D$4:$D$102,1),0))</f>
        <v/>
      </c>
      <c r="M817" s="9">
        <f>IF(L817&lt;0,0,IF(L817=0,Occurrence!J817*$I$11,IF(L817&gt;=99,Occurrence!J817*$I$12,INDEX($C$4:$C$102,L817)+(Occurrence!J817-INDEX($D$4:$D$102,L817))/(INDEX($D$4:$D$102,L817+1)-INDEX($D$4:$D$102,L817))*(INDEX($C$4:$C$102,L817+1)-INDEX($C$4:$C$102,L817)))))</f>
        <v/>
      </c>
      <c r="N817" s="12">
        <f>IF(Occurrence!K817&lt;=0,-1,IFERROR(MATCH(Occurrence!K817,$D$4:$D$102,1),0))</f>
        <v/>
      </c>
      <c r="O817" s="9">
        <f>IF(N817&lt;0,0,IF(N817=0,Occurrence!K817*$I$11,IF(N817&gt;=99,Occurrence!K817*$I$12,INDEX($C$4:$C$102,N817)+(Occurrence!K817-INDEX($D$4:$D$102,N817))/(INDEX($D$4:$D$102,N817+1)-INDEX($D$4:$D$102,N817))*(INDEX($C$4:$C$102,N817+1)-INDEX($C$4:$C$102,N817)))))</f>
        <v/>
      </c>
      <c r="P817" s="12">
        <f>IFERROR(MATCH(Data!X817,$F$4:$F$102,1),0)</f>
        <v/>
      </c>
      <c r="Q817" s="9">
        <f>IF(P817=0,Data!X817+$I$13,IF(P817&gt;=99,Data!X817+$I$14,INDEX($E$4:$E$102,P817)+(Data!X817-INDEX($F$4:$F$102,P817))/(INDEX($F$4:$F$102,P817+1)-INDEX($F$4:$F$102,P817))*(INDEX($E$4:$E$102,P817+1)-INDEX($E$4:$E$102,P817))))</f>
        <v/>
      </c>
      <c r="R817" s="12">
        <f>IFERROR(MATCH(Data!Y817,$F$4:$F$102,1),0)</f>
        <v/>
      </c>
      <c r="S817" s="9">
        <f>IF(R817=0,Data!Y817+$I$13,IF(R817&gt;=99,Data!Y817+$I$14,INDEX($E$4:$E$102,R817)+(Data!Y817-INDEX($F$4:$F$102,R817))/(INDEX($F$4:$F$102,R817+1)-INDEX($F$4:$F$102,R817))*(INDEX($E$4:$E$102,R817+1)-INDEX($E$4:$E$102,R817))))</f>
        <v/>
      </c>
    </row>
    <row r="818">
      <c r="K818" s="14">
        <f>Data!A818</f>
        <v/>
      </c>
      <c r="L818" s="12">
        <f>IF(Occurrence!J818&lt;=0,-1,IFERROR(MATCH(Occurrence!J818,$D$4:$D$102,1),0))</f>
        <v/>
      </c>
      <c r="M818" s="9">
        <f>IF(L818&lt;0,0,IF(L818=0,Occurrence!J818*$I$11,IF(L818&gt;=99,Occurrence!J818*$I$12,INDEX($C$4:$C$102,L818)+(Occurrence!J818-INDEX($D$4:$D$102,L818))/(INDEX($D$4:$D$102,L818+1)-INDEX($D$4:$D$102,L818))*(INDEX($C$4:$C$102,L818+1)-INDEX($C$4:$C$102,L818)))))</f>
        <v/>
      </c>
      <c r="N818" s="12">
        <f>IF(Occurrence!K818&lt;=0,-1,IFERROR(MATCH(Occurrence!K818,$D$4:$D$102,1),0))</f>
        <v/>
      </c>
      <c r="O818" s="9">
        <f>IF(N818&lt;0,0,IF(N818=0,Occurrence!K818*$I$11,IF(N818&gt;=99,Occurrence!K818*$I$12,INDEX($C$4:$C$102,N818)+(Occurrence!K818-INDEX($D$4:$D$102,N818))/(INDEX($D$4:$D$102,N818+1)-INDEX($D$4:$D$102,N818))*(INDEX($C$4:$C$102,N818+1)-INDEX($C$4:$C$102,N818)))))</f>
        <v/>
      </c>
      <c r="P818" s="12">
        <f>IFERROR(MATCH(Data!X818,$F$4:$F$102,1),0)</f>
        <v/>
      </c>
      <c r="Q818" s="9">
        <f>IF(P818=0,Data!X818+$I$13,IF(P818&gt;=99,Data!X818+$I$14,INDEX($E$4:$E$102,P818)+(Data!X818-INDEX($F$4:$F$102,P818))/(INDEX($F$4:$F$102,P818+1)-INDEX($F$4:$F$102,P818))*(INDEX($E$4:$E$102,P818+1)-INDEX($E$4:$E$102,P818))))</f>
        <v/>
      </c>
      <c r="R818" s="12">
        <f>IFERROR(MATCH(Data!Y818,$F$4:$F$102,1),0)</f>
        <v/>
      </c>
      <c r="S818" s="9">
        <f>IF(R818=0,Data!Y818+$I$13,IF(R818&gt;=99,Data!Y818+$I$14,INDEX($E$4:$E$102,R818)+(Data!Y818-INDEX($F$4:$F$102,R818))/(INDEX($F$4:$F$102,R818+1)-INDEX($F$4:$F$102,R818))*(INDEX($E$4:$E$102,R818+1)-INDEX($E$4:$E$102,R818))))</f>
        <v/>
      </c>
    </row>
    <row r="819">
      <c r="K819" s="14">
        <f>Data!A819</f>
        <v/>
      </c>
      <c r="L819" s="12">
        <f>IF(Occurrence!J819&lt;=0,-1,IFERROR(MATCH(Occurrence!J819,$D$4:$D$102,1),0))</f>
        <v/>
      </c>
      <c r="M819" s="9">
        <f>IF(L819&lt;0,0,IF(L819=0,Occurrence!J819*$I$11,IF(L819&gt;=99,Occurrence!J819*$I$12,INDEX($C$4:$C$102,L819)+(Occurrence!J819-INDEX($D$4:$D$102,L819))/(INDEX($D$4:$D$102,L819+1)-INDEX($D$4:$D$102,L819))*(INDEX($C$4:$C$102,L819+1)-INDEX($C$4:$C$102,L819)))))</f>
        <v/>
      </c>
      <c r="N819" s="12">
        <f>IF(Occurrence!K819&lt;=0,-1,IFERROR(MATCH(Occurrence!K819,$D$4:$D$102,1),0))</f>
        <v/>
      </c>
      <c r="O819" s="9">
        <f>IF(N819&lt;0,0,IF(N819=0,Occurrence!K819*$I$11,IF(N819&gt;=99,Occurrence!K819*$I$12,INDEX($C$4:$C$102,N819)+(Occurrence!K819-INDEX($D$4:$D$102,N819))/(INDEX($D$4:$D$102,N819+1)-INDEX($D$4:$D$102,N819))*(INDEX($C$4:$C$102,N819+1)-INDEX($C$4:$C$102,N819)))))</f>
        <v/>
      </c>
      <c r="P819" s="12">
        <f>IFERROR(MATCH(Data!X819,$F$4:$F$102,1),0)</f>
        <v/>
      </c>
      <c r="Q819" s="9">
        <f>IF(P819=0,Data!X819+$I$13,IF(P819&gt;=99,Data!X819+$I$14,INDEX($E$4:$E$102,P819)+(Data!X819-INDEX($F$4:$F$102,P819))/(INDEX($F$4:$F$102,P819+1)-INDEX($F$4:$F$102,P819))*(INDEX($E$4:$E$102,P819+1)-INDEX($E$4:$E$102,P819))))</f>
        <v/>
      </c>
      <c r="R819" s="12">
        <f>IFERROR(MATCH(Data!Y819,$F$4:$F$102,1),0)</f>
        <v/>
      </c>
      <c r="S819" s="9">
        <f>IF(R819=0,Data!Y819+$I$13,IF(R819&gt;=99,Data!Y819+$I$14,INDEX($E$4:$E$102,R819)+(Data!Y819-INDEX($F$4:$F$102,R819))/(INDEX($F$4:$F$102,R819+1)-INDEX($F$4:$F$102,R819))*(INDEX($E$4:$E$102,R819+1)-INDEX($E$4:$E$102,R819))))</f>
        <v/>
      </c>
    </row>
    <row r="820">
      <c r="K820" s="14">
        <f>Data!A820</f>
        <v/>
      </c>
      <c r="L820" s="12">
        <f>IF(Occurrence!J820&lt;=0,-1,IFERROR(MATCH(Occurrence!J820,$D$4:$D$102,1),0))</f>
        <v/>
      </c>
      <c r="M820" s="9">
        <f>IF(L820&lt;0,0,IF(L820=0,Occurrence!J820*$I$11,IF(L820&gt;=99,Occurrence!J820*$I$12,INDEX($C$4:$C$102,L820)+(Occurrence!J820-INDEX($D$4:$D$102,L820))/(INDEX($D$4:$D$102,L820+1)-INDEX($D$4:$D$102,L820))*(INDEX($C$4:$C$102,L820+1)-INDEX($C$4:$C$102,L820)))))</f>
        <v/>
      </c>
      <c r="N820" s="12">
        <f>IF(Occurrence!K820&lt;=0,-1,IFERROR(MATCH(Occurrence!K820,$D$4:$D$102,1),0))</f>
        <v/>
      </c>
      <c r="O820" s="9">
        <f>IF(N820&lt;0,0,IF(N820=0,Occurrence!K820*$I$11,IF(N820&gt;=99,Occurrence!K820*$I$12,INDEX($C$4:$C$102,N820)+(Occurrence!K820-INDEX($D$4:$D$102,N820))/(INDEX($D$4:$D$102,N820+1)-INDEX($D$4:$D$102,N820))*(INDEX($C$4:$C$102,N820+1)-INDEX($C$4:$C$102,N820)))))</f>
        <v/>
      </c>
      <c r="P820" s="12">
        <f>IFERROR(MATCH(Data!X820,$F$4:$F$102,1),0)</f>
        <v/>
      </c>
      <c r="Q820" s="9">
        <f>IF(P820=0,Data!X820+$I$13,IF(P820&gt;=99,Data!X820+$I$14,INDEX($E$4:$E$102,P820)+(Data!X820-INDEX($F$4:$F$102,P820))/(INDEX($F$4:$F$102,P820+1)-INDEX($F$4:$F$102,P820))*(INDEX($E$4:$E$102,P820+1)-INDEX($E$4:$E$102,P820))))</f>
        <v/>
      </c>
      <c r="R820" s="12">
        <f>IFERROR(MATCH(Data!Y820,$F$4:$F$102,1),0)</f>
        <v/>
      </c>
      <c r="S820" s="9">
        <f>IF(R820=0,Data!Y820+$I$13,IF(R820&gt;=99,Data!Y820+$I$14,INDEX($E$4:$E$102,R820)+(Data!Y820-INDEX($F$4:$F$102,R820))/(INDEX($F$4:$F$102,R820+1)-INDEX($F$4:$F$102,R820))*(INDEX($E$4:$E$102,R820+1)-INDEX($E$4:$E$102,R820))))</f>
        <v/>
      </c>
    </row>
    <row r="821">
      <c r="K821" s="14">
        <f>Data!A821</f>
        <v/>
      </c>
      <c r="L821" s="12">
        <f>IF(Occurrence!J821&lt;=0,-1,IFERROR(MATCH(Occurrence!J821,$D$4:$D$102,1),0))</f>
        <v/>
      </c>
      <c r="M821" s="9">
        <f>IF(L821&lt;0,0,IF(L821=0,Occurrence!J821*$I$11,IF(L821&gt;=99,Occurrence!J821*$I$12,INDEX($C$4:$C$102,L821)+(Occurrence!J821-INDEX($D$4:$D$102,L821))/(INDEX($D$4:$D$102,L821+1)-INDEX($D$4:$D$102,L821))*(INDEX($C$4:$C$102,L821+1)-INDEX($C$4:$C$102,L821)))))</f>
        <v/>
      </c>
      <c r="N821" s="12">
        <f>IF(Occurrence!K821&lt;=0,-1,IFERROR(MATCH(Occurrence!K821,$D$4:$D$102,1),0))</f>
        <v/>
      </c>
      <c r="O821" s="9">
        <f>IF(N821&lt;0,0,IF(N821=0,Occurrence!K821*$I$11,IF(N821&gt;=99,Occurrence!K821*$I$12,INDEX($C$4:$C$102,N821)+(Occurrence!K821-INDEX($D$4:$D$102,N821))/(INDEX($D$4:$D$102,N821+1)-INDEX($D$4:$D$102,N821))*(INDEX($C$4:$C$102,N821+1)-INDEX($C$4:$C$102,N821)))))</f>
        <v/>
      </c>
      <c r="P821" s="12">
        <f>IFERROR(MATCH(Data!X821,$F$4:$F$102,1),0)</f>
        <v/>
      </c>
      <c r="Q821" s="9">
        <f>IF(P821=0,Data!X821+$I$13,IF(P821&gt;=99,Data!X821+$I$14,INDEX($E$4:$E$102,P821)+(Data!X821-INDEX($F$4:$F$102,P821))/(INDEX($F$4:$F$102,P821+1)-INDEX($F$4:$F$102,P821))*(INDEX($E$4:$E$102,P821+1)-INDEX($E$4:$E$102,P821))))</f>
        <v/>
      </c>
      <c r="R821" s="12">
        <f>IFERROR(MATCH(Data!Y821,$F$4:$F$102,1),0)</f>
        <v/>
      </c>
      <c r="S821" s="9">
        <f>IF(R821=0,Data!Y821+$I$13,IF(R821&gt;=99,Data!Y821+$I$14,INDEX($E$4:$E$102,R821)+(Data!Y821-INDEX($F$4:$F$102,R821))/(INDEX($F$4:$F$102,R821+1)-INDEX($F$4:$F$102,R821))*(INDEX($E$4:$E$102,R821+1)-INDEX($E$4:$E$102,R821))))</f>
        <v/>
      </c>
    </row>
    <row r="822">
      <c r="K822" s="14">
        <f>Data!A822</f>
        <v/>
      </c>
      <c r="L822" s="12">
        <f>IF(Occurrence!J822&lt;=0,-1,IFERROR(MATCH(Occurrence!J822,$D$4:$D$102,1),0))</f>
        <v/>
      </c>
      <c r="M822" s="9">
        <f>IF(L822&lt;0,0,IF(L822=0,Occurrence!J822*$I$11,IF(L822&gt;=99,Occurrence!J822*$I$12,INDEX($C$4:$C$102,L822)+(Occurrence!J822-INDEX($D$4:$D$102,L822))/(INDEX($D$4:$D$102,L822+1)-INDEX($D$4:$D$102,L822))*(INDEX($C$4:$C$102,L822+1)-INDEX($C$4:$C$102,L822)))))</f>
        <v/>
      </c>
      <c r="N822" s="12">
        <f>IF(Occurrence!K822&lt;=0,-1,IFERROR(MATCH(Occurrence!K822,$D$4:$D$102,1),0))</f>
        <v/>
      </c>
      <c r="O822" s="9">
        <f>IF(N822&lt;0,0,IF(N822=0,Occurrence!K822*$I$11,IF(N822&gt;=99,Occurrence!K822*$I$12,INDEX($C$4:$C$102,N822)+(Occurrence!K822-INDEX($D$4:$D$102,N822))/(INDEX($D$4:$D$102,N822+1)-INDEX($D$4:$D$102,N822))*(INDEX($C$4:$C$102,N822+1)-INDEX($C$4:$C$102,N822)))))</f>
        <v/>
      </c>
      <c r="P822" s="12">
        <f>IFERROR(MATCH(Data!X822,$F$4:$F$102,1),0)</f>
        <v/>
      </c>
      <c r="Q822" s="9">
        <f>IF(P822=0,Data!X822+$I$13,IF(P822&gt;=99,Data!X822+$I$14,INDEX($E$4:$E$102,P822)+(Data!X822-INDEX($F$4:$F$102,P822))/(INDEX($F$4:$F$102,P822+1)-INDEX($F$4:$F$102,P822))*(INDEX($E$4:$E$102,P822+1)-INDEX($E$4:$E$102,P822))))</f>
        <v/>
      </c>
      <c r="R822" s="12">
        <f>IFERROR(MATCH(Data!Y822,$F$4:$F$102,1),0)</f>
        <v/>
      </c>
      <c r="S822" s="9">
        <f>IF(R822=0,Data!Y822+$I$13,IF(R822&gt;=99,Data!Y822+$I$14,INDEX($E$4:$E$102,R822)+(Data!Y822-INDEX($F$4:$F$102,R822))/(INDEX($F$4:$F$102,R822+1)-INDEX($F$4:$F$102,R822))*(INDEX($E$4:$E$102,R822+1)-INDEX($E$4:$E$102,R822))))</f>
        <v/>
      </c>
    </row>
    <row r="823">
      <c r="K823" s="14">
        <f>Data!A823</f>
        <v/>
      </c>
      <c r="L823" s="12">
        <f>IF(Occurrence!J823&lt;=0,-1,IFERROR(MATCH(Occurrence!J823,$D$4:$D$102,1),0))</f>
        <v/>
      </c>
      <c r="M823" s="9">
        <f>IF(L823&lt;0,0,IF(L823=0,Occurrence!J823*$I$11,IF(L823&gt;=99,Occurrence!J823*$I$12,INDEX($C$4:$C$102,L823)+(Occurrence!J823-INDEX($D$4:$D$102,L823))/(INDEX($D$4:$D$102,L823+1)-INDEX($D$4:$D$102,L823))*(INDEX($C$4:$C$102,L823+1)-INDEX($C$4:$C$102,L823)))))</f>
        <v/>
      </c>
      <c r="N823" s="12">
        <f>IF(Occurrence!K823&lt;=0,-1,IFERROR(MATCH(Occurrence!K823,$D$4:$D$102,1),0))</f>
        <v/>
      </c>
      <c r="O823" s="9">
        <f>IF(N823&lt;0,0,IF(N823=0,Occurrence!K823*$I$11,IF(N823&gt;=99,Occurrence!K823*$I$12,INDEX($C$4:$C$102,N823)+(Occurrence!K823-INDEX($D$4:$D$102,N823))/(INDEX($D$4:$D$102,N823+1)-INDEX($D$4:$D$102,N823))*(INDEX($C$4:$C$102,N823+1)-INDEX($C$4:$C$102,N823)))))</f>
        <v/>
      </c>
      <c r="P823" s="12">
        <f>IFERROR(MATCH(Data!X823,$F$4:$F$102,1),0)</f>
        <v/>
      </c>
      <c r="Q823" s="9">
        <f>IF(P823=0,Data!X823+$I$13,IF(P823&gt;=99,Data!X823+$I$14,INDEX($E$4:$E$102,P823)+(Data!X823-INDEX($F$4:$F$102,P823))/(INDEX($F$4:$F$102,P823+1)-INDEX($F$4:$F$102,P823))*(INDEX($E$4:$E$102,P823+1)-INDEX($E$4:$E$102,P823))))</f>
        <v/>
      </c>
      <c r="R823" s="12">
        <f>IFERROR(MATCH(Data!Y823,$F$4:$F$102,1),0)</f>
        <v/>
      </c>
      <c r="S823" s="9">
        <f>IF(R823=0,Data!Y823+$I$13,IF(R823&gt;=99,Data!Y823+$I$14,INDEX($E$4:$E$102,R823)+(Data!Y823-INDEX($F$4:$F$102,R823))/(INDEX($F$4:$F$102,R823+1)-INDEX($F$4:$F$102,R823))*(INDEX($E$4:$E$102,R823+1)-INDEX($E$4:$E$102,R823))))</f>
        <v/>
      </c>
    </row>
    <row r="824">
      <c r="K824" s="14">
        <f>Data!A824</f>
        <v/>
      </c>
      <c r="L824" s="12">
        <f>IF(Occurrence!J824&lt;=0,-1,IFERROR(MATCH(Occurrence!J824,$D$4:$D$102,1),0))</f>
        <v/>
      </c>
      <c r="M824" s="9">
        <f>IF(L824&lt;0,0,IF(L824=0,Occurrence!J824*$I$11,IF(L824&gt;=99,Occurrence!J824*$I$12,INDEX($C$4:$C$102,L824)+(Occurrence!J824-INDEX($D$4:$D$102,L824))/(INDEX($D$4:$D$102,L824+1)-INDEX($D$4:$D$102,L824))*(INDEX($C$4:$C$102,L824+1)-INDEX($C$4:$C$102,L824)))))</f>
        <v/>
      </c>
      <c r="N824" s="12">
        <f>IF(Occurrence!K824&lt;=0,-1,IFERROR(MATCH(Occurrence!K824,$D$4:$D$102,1),0))</f>
        <v/>
      </c>
      <c r="O824" s="9">
        <f>IF(N824&lt;0,0,IF(N824=0,Occurrence!K824*$I$11,IF(N824&gt;=99,Occurrence!K824*$I$12,INDEX($C$4:$C$102,N824)+(Occurrence!K824-INDEX($D$4:$D$102,N824))/(INDEX($D$4:$D$102,N824+1)-INDEX($D$4:$D$102,N824))*(INDEX($C$4:$C$102,N824+1)-INDEX($C$4:$C$102,N824)))))</f>
        <v/>
      </c>
      <c r="P824" s="12">
        <f>IFERROR(MATCH(Data!X824,$F$4:$F$102,1),0)</f>
        <v/>
      </c>
      <c r="Q824" s="9">
        <f>IF(P824=0,Data!X824+$I$13,IF(P824&gt;=99,Data!X824+$I$14,INDEX($E$4:$E$102,P824)+(Data!X824-INDEX($F$4:$F$102,P824))/(INDEX($F$4:$F$102,P824+1)-INDEX($F$4:$F$102,P824))*(INDEX($E$4:$E$102,P824+1)-INDEX($E$4:$E$102,P824))))</f>
        <v/>
      </c>
      <c r="R824" s="12">
        <f>IFERROR(MATCH(Data!Y824,$F$4:$F$102,1),0)</f>
        <v/>
      </c>
      <c r="S824" s="9">
        <f>IF(R824=0,Data!Y824+$I$13,IF(R824&gt;=99,Data!Y824+$I$14,INDEX($E$4:$E$102,R824)+(Data!Y824-INDEX($F$4:$F$102,R824))/(INDEX($F$4:$F$102,R824+1)-INDEX($F$4:$F$102,R824))*(INDEX($E$4:$E$102,R824+1)-INDEX($E$4:$E$102,R824))))</f>
        <v/>
      </c>
    </row>
    <row r="825">
      <c r="K825" s="14">
        <f>Data!A825</f>
        <v/>
      </c>
      <c r="L825" s="12">
        <f>IF(Occurrence!J825&lt;=0,-1,IFERROR(MATCH(Occurrence!J825,$D$4:$D$102,1),0))</f>
        <v/>
      </c>
      <c r="M825" s="9">
        <f>IF(L825&lt;0,0,IF(L825=0,Occurrence!J825*$I$11,IF(L825&gt;=99,Occurrence!J825*$I$12,INDEX($C$4:$C$102,L825)+(Occurrence!J825-INDEX($D$4:$D$102,L825))/(INDEX($D$4:$D$102,L825+1)-INDEX($D$4:$D$102,L825))*(INDEX($C$4:$C$102,L825+1)-INDEX($C$4:$C$102,L825)))))</f>
        <v/>
      </c>
      <c r="N825" s="12">
        <f>IF(Occurrence!K825&lt;=0,-1,IFERROR(MATCH(Occurrence!K825,$D$4:$D$102,1),0))</f>
        <v/>
      </c>
      <c r="O825" s="9">
        <f>IF(N825&lt;0,0,IF(N825=0,Occurrence!K825*$I$11,IF(N825&gt;=99,Occurrence!K825*$I$12,INDEX($C$4:$C$102,N825)+(Occurrence!K825-INDEX($D$4:$D$102,N825))/(INDEX($D$4:$D$102,N825+1)-INDEX($D$4:$D$102,N825))*(INDEX($C$4:$C$102,N825+1)-INDEX($C$4:$C$102,N825)))))</f>
        <v/>
      </c>
      <c r="P825" s="12">
        <f>IFERROR(MATCH(Data!X825,$F$4:$F$102,1),0)</f>
        <v/>
      </c>
      <c r="Q825" s="9">
        <f>IF(P825=0,Data!X825+$I$13,IF(P825&gt;=99,Data!X825+$I$14,INDEX($E$4:$E$102,P825)+(Data!X825-INDEX($F$4:$F$102,P825))/(INDEX($F$4:$F$102,P825+1)-INDEX($F$4:$F$102,P825))*(INDEX($E$4:$E$102,P825+1)-INDEX($E$4:$E$102,P825))))</f>
        <v/>
      </c>
      <c r="R825" s="12">
        <f>IFERROR(MATCH(Data!Y825,$F$4:$F$102,1),0)</f>
        <v/>
      </c>
      <c r="S825" s="9">
        <f>IF(R825=0,Data!Y825+$I$13,IF(R825&gt;=99,Data!Y825+$I$14,INDEX($E$4:$E$102,R825)+(Data!Y825-INDEX($F$4:$F$102,R825))/(INDEX($F$4:$F$102,R825+1)-INDEX($F$4:$F$102,R825))*(INDEX($E$4:$E$102,R825+1)-INDEX($E$4:$E$102,R825))))</f>
        <v/>
      </c>
    </row>
    <row r="826">
      <c r="K826" s="14">
        <f>Data!A826</f>
        <v/>
      </c>
      <c r="L826" s="12">
        <f>IF(Occurrence!J826&lt;=0,-1,IFERROR(MATCH(Occurrence!J826,$D$4:$D$102,1),0))</f>
        <v/>
      </c>
      <c r="M826" s="9">
        <f>IF(L826&lt;0,0,IF(L826=0,Occurrence!J826*$I$11,IF(L826&gt;=99,Occurrence!J826*$I$12,INDEX($C$4:$C$102,L826)+(Occurrence!J826-INDEX($D$4:$D$102,L826))/(INDEX($D$4:$D$102,L826+1)-INDEX($D$4:$D$102,L826))*(INDEX($C$4:$C$102,L826+1)-INDEX($C$4:$C$102,L826)))))</f>
        <v/>
      </c>
      <c r="N826" s="12">
        <f>IF(Occurrence!K826&lt;=0,-1,IFERROR(MATCH(Occurrence!K826,$D$4:$D$102,1),0))</f>
        <v/>
      </c>
      <c r="O826" s="9">
        <f>IF(N826&lt;0,0,IF(N826=0,Occurrence!K826*$I$11,IF(N826&gt;=99,Occurrence!K826*$I$12,INDEX($C$4:$C$102,N826)+(Occurrence!K826-INDEX($D$4:$D$102,N826))/(INDEX($D$4:$D$102,N826+1)-INDEX($D$4:$D$102,N826))*(INDEX($C$4:$C$102,N826+1)-INDEX($C$4:$C$102,N826)))))</f>
        <v/>
      </c>
      <c r="P826" s="12">
        <f>IFERROR(MATCH(Data!X826,$F$4:$F$102,1),0)</f>
        <v/>
      </c>
      <c r="Q826" s="9">
        <f>IF(P826=0,Data!X826+$I$13,IF(P826&gt;=99,Data!X826+$I$14,INDEX($E$4:$E$102,P826)+(Data!X826-INDEX($F$4:$F$102,P826))/(INDEX($F$4:$F$102,P826+1)-INDEX($F$4:$F$102,P826))*(INDEX($E$4:$E$102,P826+1)-INDEX($E$4:$E$102,P826))))</f>
        <v/>
      </c>
      <c r="R826" s="12">
        <f>IFERROR(MATCH(Data!Y826,$F$4:$F$102,1),0)</f>
        <v/>
      </c>
      <c r="S826" s="9">
        <f>IF(R826=0,Data!Y826+$I$13,IF(R826&gt;=99,Data!Y826+$I$14,INDEX($E$4:$E$102,R826)+(Data!Y826-INDEX($F$4:$F$102,R826))/(INDEX($F$4:$F$102,R826+1)-INDEX($F$4:$F$102,R826))*(INDEX($E$4:$E$102,R826+1)-INDEX($E$4:$E$102,R826))))</f>
        <v/>
      </c>
    </row>
    <row r="827">
      <c r="K827" s="14">
        <f>Data!A827</f>
        <v/>
      </c>
      <c r="L827" s="12">
        <f>IF(Occurrence!J827&lt;=0,-1,IFERROR(MATCH(Occurrence!J827,$D$4:$D$102,1),0))</f>
        <v/>
      </c>
      <c r="M827" s="9">
        <f>IF(L827&lt;0,0,IF(L827=0,Occurrence!J827*$I$11,IF(L827&gt;=99,Occurrence!J827*$I$12,INDEX($C$4:$C$102,L827)+(Occurrence!J827-INDEX($D$4:$D$102,L827))/(INDEX($D$4:$D$102,L827+1)-INDEX($D$4:$D$102,L827))*(INDEX($C$4:$C$102,L827+1)-INDEX($C$4:$C$102,L827)))))</f>
        <v/>
      </c>
      <c r="N827" s="12">
        <f>IF(Occurrence!K827&lt;=0,-1,IFERROR(MATCH(Occurrence!K827,$D$4:$D$102,1),0))</f>
        <v/>
      </c>
      <c r="O827" s="9">
        <f>IF(N827&lt;0,0,IF(N827=0,Occurrence!K827*$I$11,IF(N827&gt;=99,Occurrence!K827*$I$12,INDEX($C$4:$C$102,N827)+(Occurrence!K827-INDEX($D$4:$D$102,N827))/(INDEX($D$4:$D$102,N827+1)-INDEX($D$4:$D$102,N827))*(INDEX($C$4:$C$102,N827+1)-INDEX($C$4:$C$102,N827)))))</f>
        <v/>
      </c>
      <c r="P827" s="12">
        <f>IFERROR(MATCH(Data!X827,$F$4:$F$102,1),0)</f>
        <v/>
      </c>
      <c r="Q827" s="9">
        <f>IF(P827=0,Data!X827+$I$13,IF(P827&gt;=99,Data!X827+$I$14,INDEX($E$4:$E$102,P827)+(Data!X827-INDEX($F$4:$F$102,P827))/(INDEX($F$4:$F$102,P827+1)-INDEX($F$4:$F$102,P827))*(INDEX($E$4:$E$102,P827+1)-INDEX($E$4:$E$102,P827))))</f>
        <v/>
      </c>
      <c r="R827" s="12">
        <f>IFERROR(MATCH(Data!Y827,$F$4:$F$102,1),0)</f>
        <v/>
      </c>
      <c r="S827" s="9">
        <f>IF(R827=0,Data!Y827+$I$13,IF(R827&gt;=99,Data!Y827+$I$14,INDEX($E$4:$E$102,R827)+(Data!Y827-INDEX($F$4:$F$102,R827))/(INDEX($F$4:$F$102,R827+1)-INDEX($F$4:$F$102,R827))*(INDEX($E$4:$E$102,R827+1)-INDEX($E$4:$E$102,R827))))</f>
        <v/>
      </c>
    </row>
    <row r="828">
      <c r="K828" s="14">
        <f>Data!A828</f>
        <v/>
      </c>
      <c r="L828" s="12">
        <f>IF(Occurrence!J828&lt;=0,-1,IFERROR(MATCH(Occurrence!J828,$D$4:$D$102,1),0))</f>
        <v/>
      </c>
      <c r="M828" s="9">
        <f>IF(L828&lt;0,0,IF(L828=0,Occurrence!J828*$I$11,IF(L828&gt;=99,Occurrence!J828*$I$12,INDEX($C$4:$C$102,L828)+(Occurrence!J828-INDEX($D$4:$D$102,L828))/(INDEX($D$4:$D$102,L828+1)-INDEX($D$4:$D$102,L828))*(INDEX($C$4:$C$102,L828+1)-INDEX($C$4:$C$102,L828)))))</f>
        <v/>
      </c>
      <c r="N828" s="12">
        <f>IF(Occurrence!K828&lt;=0,-1,IFERROR(MATCH(Occurrence!K828,$D$4:$D$102,1),0))</f>
        <v/>
      </c>
      <c r="O828" s="9">
        <f>IF(N828&lt;0,0,IF(N828=0,Occurrence!K828*$I$11,IF(N828&gt;=99,Occurrence!K828*$I$12,INDEX($C$4:$C$102,N828)+(Occurrence!K828-INDEX($D$4:$D$102,N828))/(INDEX($D$4:$D$102,N828+1)-INDEX($D$4:$D$102,N828))*(INDEX($C$4:$C$102,N828+1)-INDEX($C$4:$C$102,N828)))))</f>
        <v/>
      </c>
      <c r="P828" s="12">
        <f>IFERROR(MATCH(Data!X828,$F$4:$F$102,1),0)</f>
        <v/>
      </c>
      <c r="Q828" s="9">
        <f>IF(P828=0,Data!X828+$I$13,IF(P828&gt;=99,Data!X828+$I$14,INDEX($E$4:$E$102,P828)+(Data!X828-INDEX($F$4:$F$102,P828))/(INDEX($F$4:$F$102,P828+1)-INDEX($F$4:$F$102,P828))*(INDEX($E$4:$E$102,P828+1)-INDEX($E$4:$E$102,P828))))</f>
        <v/>
      </c>
      <c r="R828" s="12">
        <f>IFERROR(MATCH(Data!Y828,$F$4:$F$102,1),0)</f>
        <v/>
      </c>
      <c r="S828" s="9">
        <f>IF(R828=0,Data!Y828+$I$13,IF(R828&gt;=99,Data!Y828+$I$14,INDEX($E$4:$E$102,R828)+(Data!Y828-INDEX($F$4:$F$102,R828))/(INDEX($F$4:$F$102,R828+1)-INDEX($F$4:$F$102,R828))*(INDEX($E$4:$E$102,R828+1)-INDEX($E$4:$E$102,R828))))</f>
        <v/>
      </c>
    </row>
    <row r="829">
      <c r="K829" s="14">
        <f>Data!A829</f>
        <v/>
      </c>
      <c r="L829" s="12">
        <f>IF(Occurrence!J829&lt;=0,-1,IFERROR(MATCH(Occurrence!J829,$D$4:$D$102,1),0))</f>
        <v/>
      </c>
      <c r="M829" s="9">
        <f>IF(L829&lt;0,0,IF(L829=0,Occurrence!J829*$I$11,IF(L829&gt;=99,Occurrence!J829*$I$12,INDEX($C$4:$C$102,L829)+(Occurrence!J829-INDEX($D$4:$D$102,L829))/(INDEX($D$4:$D$102,L829+1)-INDEX($D$4:$D$102,L829))*(INDEX($C$4:$C$102,L829+1)-INDEX($C$4:$C$102,L829)))))</f>
        <v/>
      </c>
      <c r="N829" s="12">
        <f>IF(Occurrence!K829&lt;=0,-1,IFERROR(MATCH(Occurrence!K829,$D$4:$D$102,1),0))</f>
        <v/>
      </c>
      <c r="O829" s="9">
        <f>IF(N829&lt;0,0,IF(N829=0,Occurrence!K829*$I$11,IF(N829&gt;=99,Occurrence!K829*$I$12,INDEX($C$4:$C$102,N829)+(Occurrence!K829-INDEX($D$4:$D$102,N829))/(INDEX($D$4:$D$102,N829+1)-INDEX($D$4:$D$102,N829))*(INDEX($C$4:$C$102,N829+1)-INDEX($C$4:$C$102,N829)))))</f>
        <v/>
      </c>
      <c r="P829" s="12">
        <f>IFERROR(MATCH(Data!X829,$F$4:$F$102,1),0)</f>
        <v/>
      </c>
      <c r="Q829" s="9">
        <f>IF(P829=0,Data!X829+$I$13,IF(P829&gt;=99,Data!X829+$I$14,INDEX($E$4:$E$102,P829)+(Data!X829-INDEX($F$4:$F$102,P829))/(INDEX($F$4:$F$102,P829+1)-INDEX($F$4:$F$102,P829))*(INDEX($E$4:$E$102,P829+1)-INDEX($E$4:$E$102,P829))))</f>
        <v/>
      </c>
      <c r="R829" s="12">
        <f>IFERROR(MATCH(Data!Y829,$F$4:$F$102,1),0)</f>
        <v/>
      </c>
      <c r="S829" s="9">
        <f>IF(R829=0,Data!Y829+$I$13,IF(R829&gt;=99,Data!Y829+$I$14,INDEX($E$4:$E$102,R829)+(Data!Y829-INDEX($F$4:$F$102,R829))/(INDEX($F$4:$F$102,R829+1)-INDEX($F$4:$F$102,R829))*(INDEX($E$4:$E$102,R829+1)-INDEX($E$4:$E$102,R829))))</f>
        <v/>
      </c>
    </row>
    <row r="830">
      <c r="K830" s="14">
        <f>Data!A830</f>
        <v/>
      </c>
      <c r="L830" s="12">
        <f>IF(Occurrence!J830&lt;=0,-1,IFERROR(MATCH(Occurrence!J830,$D$4:$D$102,1),0))</f>
        <v/>
      </c>
      <c r="M830" s="9">
        <f>IF(L830&lt;0,0,IF(L830=0,Occurrence!J830*$I$11,IF(L830&gt;=99,Occurrence!J830*$I$12,INDEX($C$4:$C$102,L830)+(Occurrence!J830-INDEX($D$4:$D$102,L830))/(INDEX($D$4:$D$102,L830+1)-INDEX($D$4:$D$102,L830))*(INDEX($C$4:$C$102,L830+1)-INDEX($C$4:$C$102,L830)))))</f>
        <v/>
      </c>
      <c r="N830" s="12">
        <f>IF(Occurrence!K830&lt;=0,-1,IFERROR(MATCH(Occurrence!K830,$D$4:$D$102,1),0))</f>
        <v/>
      </c>
      <c r="O830" s="9">
        <f>IF(N830&lt;0,0,IF(N830=0,Occurrence!K830*$I$11,IF(N830&gt;=99,Occurrence!K830*$I$12,INDEX($C$4:$C$102,N830)+(Occurrence!K830-INDEX($D$4:$D$102,N830))/(INDEX($D$4:$D$102,N830+1)-INDEX($D$4:$D$102,N830))*(INDEX($C$4:$C$102,N830+1)-INDEX($C$4:$C$102,N830)))))</f>
        <v/>
      </c>
      <c r="P830" s="12">
        <f>IFERROR(MATCH(Data!X830,$F$4:$F$102,1),0)</f>
        <v/>
      </c>
      <c r="Q830" s="9">
        <f>IF(P830=0,Data!X830+$I$13,IF(P830&gt;=99,Data!X830+$I$14,INDEX($E$4:$E$102,P830)+(Data!X830-INDEX($F$4:$F$102,P830))/(INDEX($F$4:$F$102,P830+1)-INDEX($F$4:$F$102,P830))*(INDEX($E$4:$E$102,P830+1)-INDEX($E$4:$E$102,P830))))</f>
        <v/>
      </c>
      <c r="R830" s="12">
        <f>IFERROR(MATCH(Data!Y830,$F$4:$F$102,1),0)</f>
        <v/>
      </c>
      <c r="S830" s="9">
        <f>IF(R830=0,Data!Y830+$I$13,IF(R830&gt;=99,Data!Y830+$I$14,INDEX($E$4:$E$102,R830)+(Data!Y830-INDEX($F$4:$F$102,R830))/(INDEX($F$4:$F$102,R830+1)-INDEX($F$4:$F$102,R830))*(INDEX($E$4:$E$102,R830+1)-INDEX($E$4:$E$102,R830))))</f>
        <v/>
      </c>
    </row>
    <row r="831">
      <c r="K831" s="14">
        <f>Data!A831</f>
        <v/>
      </c>
      <c r="L831" s="12">
        <f>IF(Occurrence!J831&lt;=0,-1,IFERROR(MATCH(Occurrence!J831,$D$4:$D$102,1),0))</f>
        <v/>
      </c>
      <c r="M831" s="9">
        <f>IF(L831&lt;0,0,IF(L831=0,Occurrence!J831*$I$11,IF(L831&gt;=99,Occurrence!J831*$I$12,INDEX($C$4:$C$102,L831)+(Occurrence!J831-INDEX($D$4:$D$102,L831))/(INDEX($D$4:$D$102,L831+1)-INDEX($D$4:$D$102,L831))*(INDEX($C$4:$C$102,L831+1)-INDEX($C$4:$C$102,L831)))))</f>
        <v/>
      </c>
      <c r="N831" s="12">
        <f>IF(Occurrence!K831&lt;=0,-1,IFERROR(MATCH(Occurrence!K831,$D$4:$D$102,1),0))</f>
        <v/>
      </c>
      <c r="O831" s="9">
        <f>IF(N831&lt;0,0,IF(N831=0,Occurrence!K831*$I$11,IF(N831&gt;=99,Occurrence!K831*$I$12,INDEX($C$4:$C$102,N831)+(Occurrence!K831-INDEX($D$4:$D$102,N831))/(INDEX($D$4:$D$102,N831+1)-INDEX($D$4:$D$102,N831))*(INDEX($C$4:$C$102,N831+1)-INDEX($C$4:$C$102,N831)))))</f>
        <v/>
      </c>
      <c r="P831" s="12">
        <f>IFERROR(MATCH(Data!X831,$F$4:$F$102,1),0)</f>
        <v/>
      </c>
      <c r="Q831" s="9">
        <f>IF(P831=0,Data!X831+$I$13,IF(P831&gt;=99,Data!X831+$I$14,INDEX($E$4:$E$102,P831)+(Data!X831-INDEX($F$4:$F$102,P831))/(INDEX($F$4:$F$102,P831+1)-INDEX($F$4:$F$102,P831))*(INDEX($E$4:$E$102,P831+1)-INDEX($E$4:$E$102,P831))))</f>
        <v/>
      </c>
      <c r="R831" s="12">
        <f>IFERROR(MATCH(Data!Y831,$F$4:$F$102,1),0)</f>
        <v/>
      </c>
      <c r="S831" s="9">
        <f>IF(R831=0,Data!Y831+$I$13,IF(R831&gt;=99,Data!Y831+$I$14,INDEX($E$4:$E$102,R831)+(Data!Y831-INDEX($F$4:$F$102,R831))/(INDEX($F$4:$F$102,R831+1)-INDEX($F$4:$F$102,R831))*(INDEX($E$4:$E$102,R831+1)-INDEX($E$4:$E$102,R831))))</f>
        <v/>
      </c>
    </row>
    <row r="832">
      <c r="K832" s="14">
        <f>Data!A832</f>
        <v/>
      </c>
      <c r="L832" s="12">
        <f>IF(Occurrence!J832&lt;=0,-1,IFERROR(MATCH(Occurrence!J832,$D$4:$D$102,1),0))</f>
        <v/>
      </c>
      <c r="M832" s="9">
        <f>IF(L832&lt;0,0,IF(L832=0,Occurrence!J832*$I$11,IF(L832&gt;=99,Occurrence!J832*$I$12,INDEX($C$4:$C$102,L832)+(Occurrence!J832-INDEX($D$4:$D$102,L832))/(INDEX($D$4:$D$102,L832+1)-INDEX($D$4:$D$102,L832))*(INDEX($C$4:$C$102,L832+1)-INDEX($C$4:$C$102,L832)))))</f>
        <v/>
      </c>
      <c r="N832" s="12">
        <f>IF(Occurrence!K832&lt;=0,-1,IFERROR(MATCH(Occurrence!K832,$D$4:$D$102,1),0))</f>
        <v/>
      </c>
      <c r="O832" s="9">
        <f>IF(N832&lt;0,0,IF(N832=0,Occurrence!K832*$I$11,IF(N832&gt;=99,Occurrence!K832*$I$12,INDEX($C$4:$C$102,N832)+(Occurrence!K832-INDEX($D$4:$D$102,N832))/(INDEX($D$4:$D$102,N832+1)-INDEX($D$4:$D$102,N832))*(INDEX($C$4:$C$102,N832+1)-INDEX($C$4:$C$102,N832)))))</f>
        <v/>
      </c>
      <c r="P832" s="12">
        <f>IFERROR(MATCH(Data!X832,$F$4:$F$102,1),0)</f>
        <v/>
      </c>
      <c r="Q832" s="9">
        <f>IF(P832=0,Data!X832+$I$13,IF(P832&gt;=99,Data!X832+$I$14,INDEX($E$4:$E$102,P832)+(Data!X832-INDEX($F$4:$F$102,P832))/(INDEX($F$4:$F$102,P832+1)-INDEX($F$4:$F$102,P832))*(INDEX($E$4:$E$102,P832+1)-INDEX($E$4:$E$102,P832))))</f>
        <v/>
      </c>
      <c r="R832" s="12">
        <f>IFERROR(MATCH(Data!Y832,$F$4:$F$102,1),0)</f>
        <v/>
      </c>
      <c r="S832" s="9">
        <f>IF(R832=0,Data!Y832+$I$13,IF(R832&gt;=99,Data!Y832+$I$14,INDEX($E$4:$E$102,R832)+(Data!Y832-INDEX($F$4:$F$102,R832))/(INDEX($F$4:$F$102,R832+1)-INDEX($F$4:$F$102,R832))*(INDEX($E$4:$E$102,R832+1)-INDEX($E$4:$E$102,R832))))</f>
        <v/>
      </c>
    </row>
    <row r="833">
      <c r="K833" s="14">
        <f>Data!A833</f>
        <v/>
      </c>
      <c r="L833" s="12">
        <f>IF(Occurrence!J833&lt;=0,-1,IFERROR(MATCH(Occurrence!J833,$D$4:$D$102,1),0))</f>
        <v/>
      </c>
      <c r="M833" s="9">
        <f>IF(L833&lt;0,0,IF(L833=0,Occurrence!J833*$I$11,IF(L833&gt;=99,Occurrence!J833*$I$12,INDEX($C$4:$C$102,L833)+(Occurrence!J833-INDEX($D$4:$D$102,L833))/(INDEX($D$4:$D$102,L833+1)-INDEX($D$4:$D$102,L833))*(INDEX($C$4:$C$102,L833+1)-INDEX($C$4:$C$102,L833)))))</f>
        <v/>
      </c>
      <c r="N833" s="12">
        <f>IF(Occurrence!K833&lt;=0,-1,IFERROR(MATCH(Occurrence!K833,$D$4:$D$102,1),0))</f>
        <v/>
      </c>
      <c r="O833" s="9">
        <f>IF(N833&lt;0,0,IF(N833=0,Occurrence!K833*$I$11,IF(N833&gt;=99,Occurrence!K833*$I$12,INDEX($C$4:$C$102,N833)+(Occurrence!K833-INDEX($D$4:$D$102,N833))/(INDEX($D$4:$D$102,N833+1)-INDEX($D$4:$D$102,N833))*(INDEX($C$4:$C$102,N833+1)-INDEX($C$4:$C$102,N833)))))</f>
        <v/>
      </c>
      <c r="P833" s="12">
        <f>IFERROR(MATCH(Data!X833,$F$4:$F$102,1),0)</f>
        <v/>
      </c>
      <c r="Q833" s="9">
        <f>IF(P833=0,Data!X833+$I$13,IF(P833&gt;=99,Data!X833+$I$14,INDEX($E$4:$E$102,P833)+(Data!X833-INDEX($F$4:$F$102,P833))/(INDEX($F$4:$F$102,P833+1)-INDEX($F$4:$F$102,P833))*(INDEX($E$4:$E$102,P833+1)-INDEX($E$4:$E$102,P833))))</f>
        <v/>
      </c>
      <c r="R833" s="12">
        <f>IFERROR(MATCH(Data!Y833,$F$4:$F$102,1),0)</f>
        <v/>
      </c>
      <c r="S833" s="9">
        <f>IF(R833=0,Data!Y833+$I$13,IF(R833&gt;=99,Data!Y833+$I$14,INDEX($E$4:$E$102,R833)+(Data!Y833-INDEX($F$4:$F$102,R833))/(INDEX($F$4:$F$102,R833+1)-INDEX($F$4:$F$102,R833))*(INDEX($E$4:$E$102,R833+1)-INDEX($E$4:$E$102,R833))))</f>
        <v/>
      </c>
    </row>
    <row r="834">
      <c r="K834" s="14">
        <f>Data!A834</f>
        <v/>
      </c>
      <c r="L834" s="12">
        <f>IF(Occurrence!J834&lt;=0,-1,IFERROR(MATCH(Occurrence!J834,$D$4:$D$102,1),0))</f>
        <v/>
      </c>
      <c r="M834" s="9">
        <f>IF(L834&lt;0,0,IF(L834=0,Occurrence!J834*$I$11,IF(L834&gt;=99,Occurrence!J834*$I$12,INDEX($C$4:$C$102,L834)+(Occurrence!J834-INDEX($D$4:$D$102,L834))/(INDEX($D$4:$D$102,L834+1)-INDEX($D$4:$D$102,L834))*(INDEX($C$4:$C$102,L834+1)-INDEX($C$4:$C$102,L834)))))</f>
        <v/>
      </c>
      <c r="N834" s="12">
        <f>IF(Occurrence!K834&lt;=0,-1,IFERROR(MATCH(Occurrence!K834,$D$4:$D$102,1),0))</f>
        <v/>
      </c>
      <c r="O834" s="9">
        <f>IF(N834&lt;0,0,IF(N834=0,Occurrence!K834*$I$11,IF(N834&gt;=99,Occurrence!K834*$I$12,INDEX($C$4:$C$102,N834)+(Occurrence!K834-INDEX($D$4:$D$102,N834))/(INDEX($D$4:$D$102,N834+1)-INDEX($D$4:$D$102,N834))*(INDEX($C$4:$C$102,N834+1)-INDEX($C$4:$C$102,N834)))))</f>
        <v/>
      </c>
      <c r="P834" s="12">
        <f>IFERROR(MATCH(Data!X834,$F$4:$F$102,1),0)</f>
        <v/>
      </c>
      <c r="Q834" s="9">
        <f>IF(P834=0,Data!X834+$I$13,IF(P834&gt;=99,Data!X834+$I$14,INDEX($E$4:$E$102,P834)+(Data!X834-INDEX($F$4:$F$102,P834))/(INDEX($F$4:$F$102,P834+1)-INDEX($F$4:$F$102,P834))*(INDEX($E$4:$E$102,P834+1)-INDEX($E$4:$E$102,P834))))</f>
        <v/>
      </c>
      <c r="R834" s="12">
        <f>IFERROR(MATCH(Data!Y834,$F$4:$F$102,1),0)</f>
        <v/>
      </c>
      <c r="S834" s="9">
        <f>IF(R834=0,Data!Y834+$I$13,IF(R834&gt;=99,Data!Y834+$I$14,INDEX($E$4:$E$102,R834)+(Data!Y834-INDEX($F$4:$F$102,R834))/(INDEX($F$4:$F$102,R834+1)-INDEX($F$4:$F$102,R834))*(INDEX($E$4:$E$102,R834+1)-INDEX($E$4:$E$102,R834))))</f>
        <v/>
      </c>
    </row>
    <row r="835">
      <c r="K835" s="14">
        <f>Data!A835</f>
        <v/>
      </c>
      <c r="L835" s="12">
        <f>IF(Occurrence!J835&lt;=0,-1,IFERROR(MATCH(Occurrence!J835,$D$4:$D$102,1),0))</f>
        <v/>
      </c>
      <c r="M835" s="9">
        <f>IF(L835&lt;0,0,IF(L835=0,Occurrence!J835*$I$11,IF(L835&gt;=99,Occurrence!J835*$I$12,INDEX($C$4:$C$102,L835)+(Occurrence!J835-INDEX($D$4:$D$102,L835))/(INDEX($D$4:$D$102,L835+1)-INDEX($D$4:$D$102,L835))*(INDEX($C$4:$C$102,L835+1)-INDEX($C$4:$C$102,L835)))))</f>
        <v/>
      </c>
      <c r="N835" s="12">
        <f>IF(Occurrence!K835&lt;=0,-1,IFERROR(MATCH(Occurrence!K835,$D$4:$D$102,1),0))</f>
        <v/>
      </c>
      <c r="O835" s="9">
        <f>IF(N835&lt;0,0,IF(N835=0,Occurrence!K835*$I$11,IF(N835&gt;=99,Occurrence!K835*$I$12,INDEX($C$4:$C$102,N835)+(Occurrence!K835-INDEX($D$4:$D$102,N835))/(INDEX($D$4:$D$102,N835+1)-INDEX($D$4:$D$102,N835))*(INDEX($C$4:$C$102,N835+1)-INDEX($C$4:$C$102,N835)))))</f>
        <v/>
      </c>
      <c r="P835" s="12">
        <f>IFERROR(MATCH(Data!X835,$F$4:$F$102,1),0)</f>
        <v/>
      </c>
      <c r="Q835" s="9">
        <f>IF(P835=0,Data!X835+$I$13,IF(P835&gt;=99,Data!X835+$I$14,INDEX($E$4:$E$102,P835)+(Data!X835-INDEX($F$4:$F$102,P835))/(INDEX($F$4:$F$102,P835+1)-INDEX($F$4:$F$102,P835))*(INDEX($E$4:$E$102,P835+1)-INDEX($E$4:$E$102,P835))))</f>
        <v/>
      </c>
      <c r="R835" s="12">
        <f>IFERROR(MATCH(Data!Y835,$F$4:$F$102,1),0)</f>
        <v/>
      </c>
      <c r="S835" s="9">
        <f>IF(R835=0,Data!Y835+$I$13,IF(R835&gt;=99,Data!Y835+$I$14,INDEX($E$4:$E$102,R835)+(Data!Y835-INDEX($F$4:$F$102,R835))/(INDEX($F$4:$F$102,R835+1)-INDEX($F$4:$F$102,R835))*(INDEX($E$4:$E$102,R835+1)-INDEX($E$4:$E$102,R835))))</f>
        <v/>
      </c>
    </row>
    <row r="836">
      <c r="K836" s="14">
        <f>Data!A836</f>
        <v/>
      </c>
      <c r="L836" s="12">
        <f>IF(Occurrence!J836&lt;=0,-1,IFERROR(MATCH(Occurrence!J836,$D$4:$D$102,1),0))</f>
        <v/>
      </c>
      <c r="M836" s="9">
        <f>IF(L836&lt;0,0,IF(L836=0,Occurrence!J836*$I$11,IF(L836&gt;=99,Occurrence!J836*$I$12,INDEX($C$4:$C$102,L836)+(Occurrence!J836-INDEX($D$4:$D$102,L836))/(INDEX($D$4:$D$102,L836+1)-INDEX($D$4:$D$102,L836))*(INDEX($C$4:$C$102,L836+1)-INDEX($C$4:$C$102,L836)))))</f>
        <v/>
      </c>
      <c r="N836" s="12">
        <f>IF(Occurrence!K836&lt;=0,-1,IFERROR(MATCH(Occurrence!K836,$D$4:$D$102,1),0))</f>
        <v/>
      </c>
      <c r="O836" s="9">
        <f>IF(N836&lt;0,0,IF(N836=0,Occurrence!K836*$I$11,IF(N836&gt;=99,Occurrence!K836*$I$12,INDEX($C$4:$C$102,N836)+(Occurrence!K836-INDEX($D$4:$D$102,N836))/(INDEX($D$4:$D$102,N836+1)-INDEX($D$4:$D$102,N836))*(INDEX($C$4:$C$102,N836+1)-INDEX($C$4:$C$102,N836)))))</f>
        <v/>
      </c>
      <c r="P836" s="12">
        <f>IFERROR(MATCH(Data!X836,$F$4:$F$102,1),0)</f>
        <v/>
      </c>
      <c r="Q836" s="9">
        <f>IF(P836=0,Data!X836+$I$13,IF(P836&gt;=99,Data!X836+$I$14,INDEX($E$4:$E$102,P836)+(Data!X836-INDEX($F$4:$F$102,P836))/(INDEX($F$4:$F$102,P836+1)-INDEX($F$4:$F$102,P836))*(INDEX($E$4:$E$102,P836+1)-INDEX($E$4:$E$102,P836))))</f>
        <v/>
      </c>
      <c r="R836" s="12">
        <f>IFERROR(MATCH(Data!Y836,$F$4:$F$102,1),0)</f>
        <v/>
      </c>
      <c r="S836" s="9">
        <f>IF(R836=0,Data!Y836+$I$13,IF(R836&gt;=99,Data!Y836+$I$14,INDEX($E$4:$E$102,R836)+(Data!Y836-INDEX($F$4:$F$102,R836))/(INDEX($F$4:$F$102,R836+1)-INDEX($F$4:$F$102,R836))*(INDEX($E$4:$E$102,R836+1)-INDEX($E$4:$E$102,R836))))</f>
        <v/>
      </c>
    </row>
    <row r="837">
      <c r="K837" s="14">
        <f>Data!A837</f>
        <v/>
      </c>
      <c r="L837" s="12">
        <f>IF(Occurrence!J837&lt;=0,-1,IFERROR(MATCH(Occurrence!J837,$D$4:$D$102,1),0))</f>
        <v/>
      </c>
      <c r="M837" s="9">
        <f>IF(L837&lt;0,0,IF(L837=0,Occurrence!J837*$I$11,IF(L837&gt;=99,Occurrence!J837*$I$12,INDEX($C$4:$C$102,L837)+(Occurrence!J837-INDEX($D$4:$D$102,L837))/(INDEX($D$4:$D$102,L837+1)-INDEX($D$4:$D$102,L837))*(INDEX($C$4:$C$102,L837+1)-INDEX($C$4:$C$102,L837)))))</f>
        <v/>
      </c>
      <c r="N837" s="12">
        <f>IF(Occurrence!K837&lt;=0,-1,IFERROR(MATCH(Occurrence!K837,$D$4:$D$102,1),0))</f>
        <v/>
      </c>
      <c r="O837" s="9">
        <f>IF(N837&lt;0,0,IF(N837=0,Occurrence!K837*$I$11,IF(N837&gt;=99,Occurrence!K837*$I$12,INDEX($C$4:$C$102,N837)+(Occurrence!K837-INDEX($D$4:$D$102,N837))/(INDEX($D$4:$D$102,N837+1)-INDEX($D$4:$D$102,N837))*(INDEX($C$4:$C$102,N837+1)-INDEX($C$4:$C$102,N837)))))</f>
        <v/>
      </c>
      <c r="P837" s="12">
        <f>IFERROR(MATCH(Data!X837,$F$4:$F$102,1),0)</f>
        <v/>
      </c>
      <c r="Q837" s="9">
        <f>IF(P837=0,Data!X837+$I$13,IF(P837&gt;=99,Data!X837+$I$14,INDEX($E$4:$E$102,P837)+(Data!X837-INDEX($F$4:$F$102,P837))/(INDEX($F$4:$F$102,P837+1)-INDEX($F$4:$F$102,P837))*(INDEX($E$4:$E$102,P837+1)-INDEX($E$4:$E$102,P837))))</f>
        <v/>
      </c>
      <c r="R837" s="12">
        <f>IFERROR(MATCH(Data!Y837,$F$4:$F$102,1),0)</f>
        <v/>
      </c>
      <c r="S837" s="9">
        <f>IF(R837=0,Data!Y837+$I$13,IF(R837&gt;=99,Data!Y837+$I$14,INDEX($E$4:$E$102,R837)+(Data!Y837-INDEX($F$4:$F$102,R837))/(INDEX($F$4:$F$102,R837+1)-INDEX($F$4:$F$102,R837))*(INDEX($E$4:$E$102,R837+1)-INDEX($E$4:$E$102,R837))))</f>
        <v/>
      </c>
    </row>
    <row r="838">
      <c r="K838" s="14">
        <f>Data!A838</f>
        <v/>
      </c>
      <c r="L838" s="12">
        <f>IF(Occurrence!J838&lt;=0,-1,IFERROR(MATCH(Occurrence!J838,$D$4:$D$102,1),0))</f>
        <v/>
      </c>
      <c r="M838" s="9">
        <f>IF(L838&lt;0,0,IF(L838=0,Occurrence!J838*$I$11,IF(L838&gt;=99,Occurrence!J838*$I$12,INDEX($C$4:$C$102,L838)+(Occurrence!J838-INDEX($D$4:$D$102,L838))/(INDEX($D$4:$D$102,L838+1)-INDEX($D$4:$D$102,L838))*(INDEX($C$4:$C$102,L838+1)-INDEX($C$4:$C$102,L838)))))</f>
        <v/>
      </c>
      <c r="N838" s="12">
        <f>IF(Occurrence!K838&lt;=0,-1,IFERROR(MATCH(Occurrence!K838,$D$4:$D$102,1),0))</f>
        <v/>
      </c>
      <c r="O838" s="9">
        <f>IF(N838&lt;0,0,IF(N838=0,Occurrence!K838*$I$11,IF(N838&gt;=99,Occurrence!K838*$I$12,INDEX($C$4:$C$102,N838)+(Occurrence!K838-INDEX($D$4:$D$102,N838))/(INDEX($D$4:$D$102,N838+1)-INDEX($D$4:$D$102,N838))*(INDEX($C$4:$C$102,N838+1)-INDEX($C$4:$C$102,N838)))))</f>
        <v/>
      </c>
      <c r="P838" s="12">
        <f>IFERROR(MATCH(Data!X838,$F$4:$F$102,1),0)</f>
        <v/>
      </c>
      <c r="Q838" s="9">
        <f>IF(P838=0,Data!X838+$I$13,IF(P838&gt;=99,Data!X838+$I$14,INDEX($E$4:$E$102,P838)+(Data!X838-INDEX($F$4:$F$102,P838))/(INDEX($F$4:$F$102,P838+1)-INDEX($F$4:$F$102,P838))*(INDEX($E$4:$E$102,P838+1)-INDEX($E$4:$E$102,P838))))</f>
        <v/>
      </c>
      <c r="R838" s="12">
        <f>IFERROR(MATCH(Data!Y838,$F$4:$F$102,1),0)</f>
        <v/>
      </c>
      <c r="S838" s="9">
        <f>IF(R838=0,Data!Y838+$I$13,IF(R838&gt;=99,Data!Y838+$I$14,INDEX($E$4:$E$102,R838)+(Data!Y838-INDEX($F$4:$F$102,R838))/(INDEX($F$4:$F$102,R838+1)-INDEX($F$4:$F$102,R838))*(INDEX($E$4:$E$102,R838+1)-INDEX($E$4:$E$102,R838))))</f>
        <v/>
      </c>
    </row>
    <row r="839">
      <c r="K839" s="14">
        <f>Data!A839</f>
        <v/>
      </c>
      <c r="L839" s="12">
        <f>IF(Occurrence!J839&lt;=0,-1,IFERROR(MATCH(Occurrence!J839,$D$4:$D$102,1),0))</f>
        <v/>
      </c>
      <c r="M839" s="9">
        <f>IF(L839&lt;0,0,IF(L839=0,Occurrence!J839*$I$11,IF(L839&gt;=99,Occurrence!J839*$I$12,INDEX($C$4:$C$102,L839)+(Occurrence!J839-INDEX($D$4:$D$102,L839))/(INDEX($D$4:$D$102,L839+1)-INDEX($D$4:$D$102,L839))*(INDEX($C$4:$C$102,L839+1)-INDEX($C$4:$C$102,L839)))))</f>
        <v/>
      </c>
      <c r="N839" s="12">
        <f>IF(Occurrence!K839&lt;=0,-1,IFERROR(MATCH(Occurrence!K839,$D$4:$D$102,1),0))</f>
        <v/>
      </c>
      <c r="O839" s="9">
        <f>IF(N839&lt;0,0,IF(N839=0,Occurrence!K839*$I$11,IF(N839&gt;=99,Occurrence!K839*$I$12,INDEX($C$4:$C$102,N839)+(Occurrence!K839-INDEX($D$4:$D$102,N839))/(INDEX($D$4:$D$102,N839+1)-INDEX($D$4:$D$102,N839))*(INDEX($C$4:$C$102,N839+1)-INDEX($C$4:$C$102,N839)))))</f>
        <v/>
      </c>
      <c r="P839" s="12">
        <f>IFERROR(MATCH(Data!X839,$F$4:$F$102,1),0)</f>
        <v/>
      </c>
      <c r="Q839" s="9">
        <f>IF(P839=0,Data!X839+$I$13,IF(P839&gt;=99,Data!X839+$I$14,INDEX($E$4:$E$102,P839)+(Data!X839-INDEX($F$4:$F$102,P839))/(INDEX($F$4:$F$102,P839+1)-INDEX($F$4:$F$102,P839))*(INDEX($E$4:$E$102,P839+1)-INDEX($E$4:$E$102,P839))))</f>
        <v/>
      </c>
      <c r="R839" s="12">
        <f>IFERROR(MATCH(Data!Y839,$F$4:$F$102,1),0)</f>
        <v/>
      </c>
      <c r="S839" s="9">
        <f>IF(R839=0,Data!Y839+$I$13,IF(R839&gt;=99,Data!Y839+$I$14,INDEX($E$4:$E$102,R839)+(Data!Y839-INDEX($F$4:$F$102,R839))/(INDEX($F$4:$F$102,R839+1)-INDEX($F$4:$F$102,R839))*(INDEX($E$4:$E$102,R839+1)-INDEX($E$4:$E$102,R839))))</f>
        <v/>
      </c>
    </row>
    <row r="840">
      <c r="K840" s="14">
        <f>Data!A840</f>
        <v/>
      </c>
      <c r="L840" s="12">
        <f>IF(Occurrence!J840&lt;=0,-1,IFERROR(MATCH(Occurrence!J840,$D$4:$D$102,1),0))</f>
        <v/>
      </c>
      <c r="M840" s="9">
        <f>IF(L840&lt;0,0,IF(L840=0,Occurrence!J840*$I$11,IF(L840&gt;=99,Occurrence!J840*$I$12,INDEX($C$4:$C$102,L840)+(Occurrence!J840-INDEX($D$4:$D$102,L840))/(INDEX($D$4:$D$102,L840+1)-INDEX($D$4:$D$102,L840))*(INDEX($C$4:$C$102,L840+1)-INDEX($C$4:$C$102,L840)))))</f>
        <v/>
      </c>
      <c r="N840" s="12">
        <f>IF(Occurrence!K840&lt;=0,-1,IFERROR(MATCH(Occurrence!K840,$D$4:$D$102,1),0))</f>
        <v/>
      </c>
      <c r="O840" s="9">
        <f>IF(N840&lt;0,0,IF(N840=0,Occurrence!K840*$I$11,IF(N840&gt;=99,Occurrence!K840*$I$12,INDEX($C$4:$C$102,N840)+(Occurrence!K840-INDEX($D$4:$D$102,N840))/(INDEX($D$4:$D$102,N840+1)-INDEX($D$4:$D$102,N840))*(INDEX($C$4:$C$102,N840+1)-INDEX($C$4:$C$102,N840)))))</f>
        <v/>
      </c>
      <c r="P840" s="12">
        <f>IFERROR(MATCH(Data!X840,$F$4:$F$102,1),0)</f>
        <v/>
      </c>
      <c r="Q840" s="9">
        <f>IF(P840=0,Data!X840+$I$13,IF(P840&gt;=99,Data!X840+$I$14,INDEX($E$4:$E$102,P840)+(Data!X840-INDEX($F$4:$F$102,P840))/(INDEX($F$4:$F$102,P840+1)-INDEX($F$4:$F$102,P840))*(INDEX($E$4:$E$102,P840+1)-INDEX($E$4:$E$102,P840))))</f>
        <v/>
      </c>
      <c r="R840" s="12">
        <f>IFERROR(MATCH(Data!Y840,$F$4:$F$102,1),0)</f>
        <v/>
      </c>
      <c r="S840" s="9">
        <f>IF(R840=0,Data!Y840+$I$13,IF(R840&gt;=99,Data!Y840+$I$14,INDEX($E$4:$E$102,R840)+(Data!Y840-INDEX($F$4:$F$102,R840))/(INDEX($F$4:$F$102,R840+1)-INDEX($F$4:$F$102,R840))*(INDEX($E$4:$E$102,R840+1)-INDEX($E$4:$E$102,R840))))</f>
        <v/>
      </c>
    </row>
    <row r="841">
      <c r="K841" s="14">
        <f>Data!A841</f>
        <v/>
      </c>
      <c r="L841" s="12">
        <f>IF(Occurrence!J841&lt;=0,-1,IFERROR(MATCH(Occurrence!J841,$D$4:$D$102,1),0))</f>
        <v/>
      </c>
      <c r="M841" s="9">
        <f>IF(L841&lt;0,0,IF(L841=0,Occurrence!J841*$I$11,IF(L841&gt;=99,Occurrence!J841*$I$12,INDEX($C$4:$C$102,L841)+(Occurrence!J841-INDEX($D$4:$D$102,L841))/(INDEX($D$4:$D$102,L841+1)-INDEX($D$4:$D$102,L841))*(INDEX($C$4:$C$102,L841+1)-INDEX($C$4:$C$102,L841)))))</f>
        <v/>
      </c>
      <c r="N841" s="12">
        <f>IF(Occurrence!K841&lt;=0,-1,IFERROR(MATCH(Occurrence!K841,$D$4:$D$102,1),0))</f>
        <v/>
      </c>
      <c r="O841" s="9">
        <f>IF(N841&lt;0,0,IF(N841=0,Occurrence!K841*$I$11,IF(N841&gt;=99,Occurrence!K841*$I$12,INDEX($C$4:$C$102,N841)+(Occurrence!K841-INDEX($D$4:$D$102,N841))/(INDEX($D$4:$D$102,N841+1)-INDEX($D$4:$D$102,N841))*(INDEX($C$4:$C$102,N841+1)-INDEX($C$4:$C$102,N841)))))</f>
        <v/>
      </c>
      <c r="P841" s="12">
        <f>IFERROR(MATCH(Data!X841,$F$4:$F$102,1),0)</f>
        <v/>
      </c>
      <c r="Q841" s="9">
        <f>IF(P841=0,Data!X841+$I$13,IF(P841&gt;=99,Data!X841+$I$14,INDEX($E$4:$E$102,P841)+(Data!X841-INDEX($F$4:$F$102,P841))/(INDEX($F$4:$F$102,P841+1)-INDEX($F$4:$F$102,P841))*(INDEX($E$4:$E$102,P841+1)-INDEX($E$4:$E$102,P841))))</f>
        <v/>
      </c>
      <c r="R841" s="12">
        <f>IFERROR(MATCH(Data!Y841,$F$4:$F$102,1),0)</f>
        <v/>
      </c>
      <c r="S841" s="9">
        <f>IF(R841=0,Data!Y841+$I$13,IF(R841&gt;=99,Data!Y841+$I$14,INDEX($E$4:$E$102,R841)+(Data!Y841-INDEX($F$4:$F$102,R841))/(INDEX($F$4:$F$102,R841+1)-INDEX($F$4:$F$102,R841))*(INDEX($E$4:$E$102,R841+1)-INDEX($E$4:$E$102,R841))))</f>
        <v/>
      </c>
    </row>
    <row r="842">
      <c r="K842" s="14">
        <f>Data!A842</f>
        <v/>
      </c>
      <c r="L842" s="12">
        <f>IF(Occurrence!J842&lt;=0,-1,IFERROR(MATCH(Occurrence!J842,$D$4:$D$102,1),0))</f>
        <v/>
      </c>
      <c r="M842" s="9">
        <f>IF(L842&lt;0,0,IF(L842=0,Occurrence!J842*$I$11,IF(L842&gt;=99,Occurrence!J842*$I$12,INDEX($C$4:$C$102,L842)+(Occurrence!J842-INDEX($D$4:$D$102,L842))/(INDEX($D$4:$D$102,L842+1)-INDEX($D$4:$D$102,L842))*(INDEX($C$4:$C$102,L842+1)-INDEX($C$4:$C$102,L842)))))</f>
        <v/>
      </c>
      <c r="N842" s="12">
        <f>IF(Occurrence!K842&lt;=0,-1,IFERROR(MATCH(Occurrence!K842,$D$4:$D$102,1),0))</f>
        <v/>
      </c>
      <c r="O842" s="9">
        <f>IF(N842&lt;0,0,IF(N842=0,Occurrence!K842*$I$11,IF(N842&gt;=99,Occurrence!K842*$I$12,INDEX($C$4:$C$102,N842)+(Occurrence!K842-INDEX($D$4:$D$102,N842))/(INDEX($D$4:$D$102,N842+1)-INDEX($D$4:$D$102,N842))*(INDEX($C$4:$C$102,N842+1)-INDEX($C$4:$C$102,N842)))))</f>
        <v/>
      </c>
      <c r="P842" s="12">
        <f>IFERROR(MATCH(Data!X842,$F$4:$F$102,1),0)</f>
        <v/>
      </c>
      <c r="Q842" s="9">
        <f>IF(P842=0,Data!X842+$I$13,IF(P842&gt;=99,Data!X842+$I$14,INDEX($E$4:$E$102,P842)+(Data!X842-INDEX($F$4:$F$102,P842))/(INDEX($F$4:$F$102,P842+1)-INDEX($F$4:$F$102,P842))*(INDEX($E$4:$E$102,P842+1)-INDEX($E$4:$E$102,P842))))</f>
        <v/>
      </c>
      <c r="R842" s="12">
        <f>IFERROR(MATCH(Data!Y842,$F$4:$F$102,1),0)</f>
        <v/>
      </c>
      <c r="S842" s="9">
        <f>IF(R842=0,Data!Y842+$I$13,IF(R842&gt;=99,Data!Y842+$I$14,INDEX($E$4:$E$102,R842)+(Data!Y842-INDEX($F$4:$F$102,R842))/(INDEX($F$4:$F$102,R842+1)-INDEX($F$4:$F$102,R842))*(INDEX($E$4:$E$102,R842+1)-INDEX($E$4:$E$102,R842))))</f>
        <v/>
      </c>
    </row>
    <row r="843">
      <c r="K843" s="14">
        <f>Data!A843</f>
        <v/>
      </c>
      <c r="L843" s="12">
        <f>IF(Occurrence!J843&lt;=0,-1,IFERROR(MATCH(Occurrence!J843,$D$4:$D$102,1),0))</f>
        <v/>
      </c>
      <c r="M843" s="9">
        <f>IF(L843&lt;0,0,IF(L843=0,Occurrence!J843*$I$11,IF(L843&gt;=99,Occurrence!J843*$I$12,INDEX($C$4:$C$102,L843)+(Occurrence!J843-INDEX($D$4:$D$102,L843))/(INDEX($D$4:$D$102,L843+1)-INDEX($D$4:$D$102,L843))*(INDEX($C$4:$C$102,L843+1)-INDEX($C$4:$C$102,L843)))))</f>
        <v/>
      </c>
      <c r="N843" s="12">
        <f>IF(Occurrence!K843&lt;=0,-1,IFERROR(MATCH(Occurrence!K843,$D$4:$D$102,1),0))</f>
        <v/>
      </c>
      <c r="O843" s="9">
        <f>IF(N843&lt;0,0,IF(N843=0,Occurrence!K843*$I$11,IF(N843&gt;=99,Occurrence!K843*$I$12,INDEX($C$4:$C$102,N843)+(Occurrence!K843-INDEX($D$4:$D$102,N843))/(INDEX($D$4:$D$102,N843+1)-INDEX($D$4:$D$102,N843))*(INDEX($C$4:$C$102,N843+1)-INDEX($C$4:$C$102,N843)))))</f>
        <v/>
      </c>
      <c r="P843" s="12">
        <f>IFERROR(MATCH(Data!X843,$F$4:$F$102,1),0)</f>
        <v/>
      </c>
      <c r="Q843" s="9">
        <f>IF(P843=0,Data!X843+$I$13,IF(P843&gt;=99,Data!X843+$I$14,INDEX($E$4:$E$102,P843)+(Data!X843-INDEX($F$4:$F$102,P843))/(INDEX($F$4:$F$102,P843+1)-INDEX($F$4:$F$102,P843))*(INDEX($E$4:$E$102,P843+1)-INDEX($E$4:$E$102,P843))))</f>
        <v/>
      </c>
      <c r="R843" s="12">
        <f>IFERROR(MATCH(Data!Y843,$F$4:$F$102,1),0)</f>
        <v/>
      </c>
      <c r="S843" s="9">
        <f>IF(R843=0,Data!Y843+$I$13,IF(R843&gt;=99,Data!Y843+$I$14,INDEX($E$4:$E$102,R843)+(Data!Y843-INDEX($F$4:$F$102,R843))/(INDEX($F$4:$F$102,R843+1)-INDEX($F$4:$F$102,R843))*(INDEX($E$4:$E$102,R843+1)-INDEX($E$4:$E$102,R843))))</f>
        <v/>
      </c>
    </row>
    <row r="844">
      <c r="K844" s="14">
        <f>Data!A844</f>
        <v/>
      </c>
      <c r="L844" s="12">
        <f>IF(Occurrence!J844&lt;=0,-1,IFERROR(MATCH(Occurrence!J844,$D$4:$D$102,1),0))</f>
        <v/>
      </c>
      <c r="M844" s="9">
        <f>IF(L844&lt;0,0,IF(L844=0,Occurrence!J844*$I$11,IF(L844&gt;=99,Occurrence!J844*$I$12,INDEX($C$4:$C$102,L844)+(Occurrence!J844-INDEX($D$4:$D$102,L844))/(INDEX($D$4:$D$102,L844+1)-INDEX($D$4:$D$102,L844))*(INDEX($C$4:$C$102,L844+1)-INDEX($C$4:$C$102,L844)))))</f>
        <v/>
      </c>
      <c r="N844" s="12">
        <f>IF(Occurrence!K844&lt;=0,-1,IFERROR(MATCH(Occurrence!K844,$D$4:$D$102,1),0))</f>
        <v/>
      </c>
      <c r="O844" s="9">
        <f>IF(N844&lt;0,0,IF(N844=0,Occurrence!K844*$I$11,IF(N844&gt;=99,Occurrence!K844*$I$12,INDEX($C$4:$C$102,N844)+(Occurrence!K844-INDEX($D$4:$D$102,N844))/(INDEX($D$4:$D$102,N844+1)-INDEX($D$4:$D$102,N844))*(INDEX($C$4:$C$102,N844+1)-INDEX($C$4:$C$102,N844)))))</f>
        <v/>
      </c>
      <c r="P844" s="12">
        <f>IFERROR(MATCH(Data!X844,$F$4:$F$102,1),0)</f>
        <v/>
      </c>
      <c r="Q844" s="9">
        <f>IF(P844=0,Data!X844+$I$13,IF(P844&gt;=99,Data!X844+$I$14,INDEX($E$4:$E$102,P844)+(Data!X844-INDEX($F$4:$F$102,P844))/(INDEX($F$4:$F$102,P844+1)-INDEX($F$4:$F$102,P844))*(INDEX($E$4:$E$102,P844+1)-INDEX($E$4:$E$102,P844))))</f>
        <v/>
      </c>
      <c r="R844" s="12">
        <f>IFERROR(MATCH(Data!Y844,$F$4:$F$102,1),0)</f>
        <v/>
      </c>
      <c r="S844" s="9">
        <f>IF(R844=0,Data!Y844+$I$13,IF(R844&gt;=99,Data!Y844+$I$14,INDEX($E$4:$E$102,R844)+(Data!Y844-INDEX($F$4:$F$102,R844))/(INDEX($F$4:$F$102,R844+1)-INDEX($F$4:$F$102,R844))*(INDEX($E$4:$E$102,R844+1)-INDEX($E$4:$E$102,R844))))</f>
        <v/>
      </c>
    </row>
    <row r="845">
      <c r="K845" s="14">
        <f>Data!A845</f>
        <v/>
      </c>
      <c r="L845" s="12">
        <f>IF(Occurrence!J845&lt;=0,-1,IFERROR(MATCH(Occurrence!J845,$D$4:$D$102,1),0))</f>
        <v/>
      </c>
      <c r="M845" s="9">
        <f>IF(L845&lt;0,0,IF(L845=0,Occurrence!J845*$I$11,IF(L845&gt;=99,Occurrence!J845*$I$12,INDEX($C$4:$C$102,L845)+(Occurrence!J845-INDEX($D$4:$D$102,L845))/(INDEX($D$4:$D$102,L845+1)-INDEX($D$4:$D$102,L845))*(INDEX($C$4:$C$102,L845+1)-INDEX($C$4:$C$102,L845)))))</f>
        <v/>
      </c>
      <c r="N845" s="12">
        <f>IF(Occurrence!K845&lt;=0,-1,IFERROR(MATCH(Occurrence!K845,$D$4:$D$102,1),0))</f>
        <v/>
      </c>
      <c r="O845" s="9">
        <f>IF(N845&lt;0,0,IF(N845=0,Occurrence!K845*$I$11,IF(N845&gt;=99,Occurrence!K845*$I$12,INDEX($C$4:$C$102,N845)+(Occurrence!K845-INDEX($D$4:$D$102,N845))/(INDEX($D$4:$D$102,N845+1)-INDEX($D$4:$D$102,N845))*(INDEX($C$4:$C$102,N845+1)-INDEX($C$4:$C$102,N845)))))</f>
        <v/>
      </c>
      <c r="P845" s="12">
        <f>IFERROR(MATCH(Data!X845,$F$4:$F$102,1),0)</f>
        <v/>
      </c>
      <c r="Q845" s="9">
        <f>IF(P845=0,Data!X845+$I$13,IF(P845&gt;=99,Data!X845+$I$14,INDEX($E$4:$E$102,P845)+(Data!X845-INDEX($F$4:$F$102,P845))/(INDEX($F$4:$F$102,P845+1)-INDEX($F$4:$F$102,P845))*(INDEX($E$4:$E$102,P845+1)-INDEX($E$4:$E$102,P845))))</f>
        <v/>
      </c>
      <c r="R845" s="12">
        <f>IFERROR(MATCH(Data!Y845,$F$4:$F$102,1),0)</f>
        <v/>
      </c>
      <c r="S845" s="9">
        <f>IF(R845=0,Data!Y845+$I$13,IF(R845&gt;=99,Data!Y845+$I$14,INDEX($E$4:$E$102,R845)+(Data!Y845-INDEX($F$4:$F$102,R845))/(INDEX($F$4:$F$102,R845+1)-INDEX($F$4:$F$102,R845))*(INDEX($E$4:$E$102,R845+1)-INDEX($E$4:$E$102,R845))))</f>
        <v/>
      </c>
    </row>
    <row r="846">
      <c r="K846" s="14">
        <f>Data!A846</f>
        <v/>
      </c>
      <c r="L846" s="12">
        <f>IF(Occurrence!J846&lt;=0,-1,IFERROR(MATCH(Occurrence!J846,$D$4:$D$102,1),0))</f>
        <v/>
      </c>
      <c r="M846" s="9">
        <f>IF(L846&lt;0,0,IF(L846=0,Occurrence!J846*$I$11,IF(L846&gt;=99,Occurrence!J846*$I$12,INDEX($C$4:$C$102,L846)+(Occurrence!J846-INDEX($D$4:$D$102,L846))/(INDEX($D$4:$D$102,L846+1)-INDEX($D$4:$D$102,L846))*(INDEX($C$4:$C$102,L846+1)-INDEX($C$4:$C$102,L846)))))</f>
        <v/>
      </c>
      <c r="N846" s="12">
        <f>IF(Occurrence!K846&lt;=0,-1,IFERROR(MATCH(Occurrence!K846,$D$4:$D$102,1),0))</f>
        <v/>
      </c>
      <c r="O846" s="9">
        <f>IF(N846&lt;0,0,IF(N846=0,Occurrence!K846*$I$11,IF(N846&gt;=99,Occurrence!K846*$I$12,INDEX($C$4:$C$102,N846)+(Occurrence!K846-INDEX($D$4:$D$102,N846))/(INDEX($D$4:$D$102,N846+1)-INDEX($D$4:$D$102,N846))*(INDEX($C$4:$C$102,N846+1)-INDEX($C$4:$C$102,N846)))))</f>
        <v/>
      </c>
      <c r="P846" s="12">
        <f>IFERROR(MATCH(Data!X846,$F$4:$F$102,1),0)</f>
        <v/>
      </c>
      <c r="Q846" s="9">
        <f>IF(P846=0,Data!X846+$I$13,IF(P846&gt;=99,Data!X846+$I$14,INDEX($E$4:$E$102,P846)+(Data!X846-INDEX($F$4:$F$102,P846))/(INDEX($F$4:$F$102,P846+1)-INDEX($F$4:$F$102,P846))*(INDEX($E$4:$E$102,P846+1)-INDEX($E$4:$E$102,P846))))</f>
        <v/>
      </c>
      <c r="R846" s="12">
        <f>IFERROR(MATCH(Data!Y846,$F$4:$F$102,1),0)</f>
        <v/>
      </c>
      <c r="S846" s="9">
        <f>IF(R846=0,Data!Y846+$I$13,IF(R846&gt;=99,Data!Y846+$I$14,INDEX($E$4:$E$102,R846)+(Data!Y846-INDEX($F$4:$F$102,R846))/(INDEX($F$4:$F$102,R846+1)-INDEX($F$4:$F$102,R846))*(INDEX($E$4:$E$102,R846+1)-INDEX($E$4:$E$102,R846))))</f>
        <v/>
      </c>
    </row>
    <row r="847">
      <c r="K847" s="14">
        <f>Data!A847</f>
        <v/>
      </c>
      <c r="L847" s="12">
        <f>IF(Occurrence!J847&lt;=0,-1,IFERROR(MATCH(Occurrence!J847,$D$4:$D$102,1),0))</f>
        <v/>
      </c>
      <c r="M847" s="9">
        <f>IF(L847&lt;0,0,IF(L847=0,Occurrence!J847*$I$11,IF(L847&gt;=99,Occurrence!J847*$I$12,INDEX($C$4:$C$102,L847)+(Occurrence!J847-INDEX($D$4:$D$102,L847))/(INDEX($D$4:$D$102,L847+1)-INDEX($D$4:$D$102,L847))*(INDEX($C$4:$C$102,L847+1)-INDEX($C$4:$C$102,L847)))))</f>
        <v/>
      </c>
      <c r="N847" s="12">
        <f>IF(Occurrence!K847&lt;=0,-1,IFERROR(MATCH(Occurrence!K847,$D$4:$D$102,1),0))</f>
        <v/>
      </c>
      <c r="O847" s="9">
        <f>IF(N847&lt;0,0,IF(N847=0,Occurrence!K847*$I$11,IF(N847&gt;=99,Occurrence!K847*$I$12,INDEX($C$4:$C$102,N847)+(Occurrence!K847-INDEX($D$4:$D$102,N847))/(INDEX($D$4:$D$102,N847+1)-INDEX($D$4:$D$102,N847))*(INDEX($C$4:$C$102,N847+1)-INDEX($C$4:$C$102,N847)))))</f>
        <v/>
      </c>
      <c r="P847" s="12">
        <f>IFERROR(MATCH(Data!X847,$F$4:$F$102,1),0)</f>
        <v/>
      </c>
      <c r="Q847" s="9">
        <f>IF(P847=0,Data!X847+$I$13,IF(P847&gt;=99,Data!X847+$I$14,INDEX($E$4:$E$102,P847)+(Data!X847-INDEX($F$4:$F$102,P847))/(INDEX($F$4:$F$102,P847+1)-INDEX($F$4:$F$102,P847))*(INDEX($E$4:$E$102,P847+1)-INDEX($E$4:$E$102,P847))))</f>
        <v/>
      </c>
      <c r="R847" s="12">
        <f>IFERROR(MATCH(Data!Y847,$F$4:$F$102,1),0)</f>
        <v/>
      </c>
      <c r="S847" s="9">
        <f>IF(R847=0,Data!Y847+$I$13,IF(R847&gt;=99,Data!Y847+$I$14,INDEX($E$4:$E$102,R847)+(Data!Y847-INDEX($F$4:$F$102,R847))/(INDEX($F$4:$F$102,R847+1)-INDEX($F$4:$F$102,R847))*(INDEX($E$4:$E$102,R847+1)-INDEX($E$4:$E$102,R847))))</f>
        <v/>
      </c>
    </row>
    <row r="848">
      <c r="K848" s="14">
        <f>Data!A848</f>
        <v/>
      </c>
      <c r="L848" s="12">
        <f>IF(Occurrence!J848&lt;=0,-1,IFERROR(MATCH(Occurrence!J848,$D$4:$D$102,1),0))</f>
        <v/>
      </c>
      <c r="M848" s="9">
        <f>IF(L848&lt;0,0,IF(L848=0,Occurrence!J848*$I$11,IF(L848&gt;=99,Occurrence!J848*$I$12,INDEX($C$4:$C$102,L848)+(Occurrence!J848-INDEX($D$4:$D$102,L848))/(INDEX($D$4:$D$102,L848+1)-INDEX($D$4:$D$102,L848))*(INDEX($C$4:$C$102,L848+1)-INDEX($C$4:$C$102,L848)))))</f>
        <v/>
      </c>
      <c r="N848" s="12">
        <f>IF(Occurrence!K848&lt;=0,-1,IFERROR(MATCH(Occurrence!K848,$D$4:$D$102,1),0))</f>
        <v/>
      </c>
      <c r="O848" s="9">
        <f>IF(N848&lt;0,0,IF(N848=0,Occurrence!K848*$I$11,IF(N848&gt;=99,Occurrence!K848*$I$12,INDEX($C$4:$C$102,N848)+(Occurrence!K848-INDEX($D$4:$D$102,N848))/(INDEX($D$4:$D$102,N848+1)-INDEX($D$4:$D$102,N848))*(INDEX($C$4:$C$102,N848+1)-INDEX($C$4:$C$102,N848)))))</f>
        <v/>
      </c>
      <c r="P848" s="12">
        <f>IFERROR(MATCH(Data!X848,$F$4:$F$102,1),0)</f>
        <v/>
      </c>
      <c r="Q848" s="9">
        <f>IF(P848=0,Data!X848+$I$13,IF(P848&gt;=99,Data!X848+$I$14,INDEX($E$4:$E$102,P848)+(Data!X848-INDEX($F$4:$F$102,P848))/(INDEX($F$4:$F$102,P848+1)-INDEX($F$4:$F$102,P848))*(INDEX($E$4:$E$102,P848+1)-INDEX($E$4:$E$102,P848))))</f>
        <v/>
      </c>
      <c r="R848" s="12">
        <f>IFERROR(MATCH(Data!Y848,$F$4:$F$102,1),0)</f>
        <v/>
      </c>
      <c r="S848" s="9">
        <f>IF(R848=0,Data!Y848+$I$13,IF(R848&gt;=99,Data!Y848+$I$14,INDEX($E$4:$E$102,R848)+(Data!Y848-INDEX($F$4:$F$102,R848))/(INDEX($F$4:$F$102,R848+1)-INDEX($F$4:$F$102,R848))*(INDEX($E$4:$E$102,R848+1)-INDEX($E$4:$E$102,R848))))</f>
        <v/>
      </c>
    </row>
    <row r="849">
      <c r="K849" s="14">
        <f>Data!A849</f>
        <v/>
      </c>
      <c r="L849" s="12">
        <f>IF(Occurrence!J849&lt;=0,-1,IFERROR(MATCH(Occurrence!J849,$D$4:$D$102,1),0))</f>
        <v/>
      </c>
      <c r="M849" s="9">
        <f>IF(L849&lt;0,0,IF(L849=0,Occurrence!J849*$I$11,IF(L849&gt;=99,Occurrence!J849*$I$12,INDEX($C$4:$C$102,L849)+(Occurrence!J849-INDEX($D$4:$D$102,L849))/(INDEX($D$4:$D$102,L849+1)-INDEX($D$4:$D$102,L849))*(INDEX($C$4:$C$102,L849+1)-INDEX($C$4:$C$102,L849)))))</f>
        <v/>
      </c>
      <c r="N849" s="12">
        <f>IF(Occurrence!K849&lt;=0,-1,IFERROR(MATCH(Occurrence!K849,$D$4:$D$102,1),0))</f>
        <v/>
      </c>
      <c r="O849" s="9">
        <f>IF(N849&lt;0,0,IF(N849=0,Occurrence!K849*$I$11,IF(N849&gt;=99,Occurrence!K849*$I$12,INDEX($C$4:$C$102,N849)+(Occurrence!K849-INDEX($D$4:$D$102,N849))/(INDEX($D$4:$D$102,N849+1)-INDEX($D$4:$D$102,N849))*(INDEX($C$4:$C$102,N849+1)-INDEX($C$4:$C$102,N849)))))</f>
        <v/>
      </c>
      <c r="P849" s="12">
        <f>IFERROR(MATCH(Data!X849,$F$4:$F$102,1),0)</f>
        <v/>
      </c>
      <c r="Q849" s="9">
        <f>IF(P849=0,Data!X849+$I$13,IF(P849&gt;=99,Data!X849+$I$14,INDEX($E$4:$E$102,P849)+(Data!X849-INDEX($F$4:$F$102,P849))/(INDEX($F$4:$F$102,P849+1)-INDEX($F$4:$F$102,P849))*(INDEX($E$4:$E$102,P849+1)-INDEX($E$4:$E$102,P849))))</f>
        <v/>
      </c>
      <c r="R849" s="12">
        <f>IFERROR(MATCH(Data!Y849,$F$4:$F$102,1),0)</f>
        <v/>
      </c>
      <c r="S849" s="9">
        <f>IF(R849=0,Data!Y849+$I$13,IF(R849&gt;=99,Data!Y849+$I$14,INDEX($E$4:$E$102,R849)+(Data!Y849-INDEX($F$4:$F$102,R849))/(INDEX($F$4:$F$102,R849+1)-INDEX($F$4:$F$102,R849))*(INDEX($E$4:$E$102,R849+1)-INDEX($E$4:$E$102,R849))))</f>
        <v/>
      </c>
    </row>
    <row r="850">
      <c r="K850" s="14">
        <f>Data!A850</f>
        <v/>
      </c>
      <c r="L850" s="12">
        <f>IF(Occurrence!J850&lt;=0,-1,IFERROR(MATCH(Occurrence!J850,$D$4:$D$102,1),0))</f>
        <v/>
      </c>
      <c r="M850" s="9">
        <f>IF(L850&lt;0,0,IF(L850=0,Occurrence!J850*$I$11,IF(L850&gt;=99,Occurrence!J850*$I$12,INDEX($C$4:$C$102,L850)+(Occurrence!J850-INDEX($D$4:$D$102,L850))/(INDEX($D$4:$D$102,L850+1)-INDEX($D$4:$D$102,L850))*(INDEX($C$4:$C$102,L850+1)-INDEX($C$4:$C$102,L850)))))</f>
        <v/>
      </c>
      <c r="N850" s="12">
        <f>IF(Occurrence!K850&lt;=0,-1,IFERROR(MATCH(Occurrence!K850,$D$4:$D$102,1),0))</f>
        <v/>
      </c>
      <c r="O850" s="9">
        <f>IF(N850&lt;0,0,IF(N850=0,Occurrence!K850*$I$11,IF(N850&gt;=99,Occurrence!K850*$I$12,INDEX($C$4:$C$102,N850)+(Occurrence!K850-INDEX($D$4:$D$102,N850))/(INDEX($D$4:$D$102,N850+1)-INDEX($D$4:$D$102,N850))*(INDEX($C$4:$C$102,N850+1)-INDEX($C$4:$C$102,N850)))))</f>
        <v/>
      </c>
      <c r="P850" s="12">
        <f>IFERROR(MATCH(Data!X850,$F$4:$F$102,1),0)</f>
        <v/>
      </c>
      <c r="Q850" s="9">
        <f>IF(P850=0,Data!X850+$I$13,IF(P850&gt;=99,Data!X850+$I$14,INDEX($E$4:$E$102,P850)+(Data!X850-INDEX($F$4:$F$102,P850))/(INDEX($F$4:$F$102,P850+1)-INDEX($F$4:$F$102,P850))*(INDEX($E$4:$E$102,P850+1)-INDEX($E$4:$E$102,P850))))</f>
        <v/>
      </c>
      <c r="R850" s="12">
        <f>IFERROR(MATCH(Data!Y850,$F$4:$F$102,1),0)</f>
        <v/>
      </c>
      <c r="S850" s="9">
        <f>IF(R850=0,Data!Y850+$I$13,IF(R850&gt;=99,Data!Y850+$I$14,INDEX($E$4:$E$102,R850)+(Data!Y850-INDEX($F$4:$F$102,R850))/(INDEX($F$4:$F$102,R850+1)-INDEX($F$4:$F$102,R850))*(INDEX($E$4:$E$102,R850+1)-INDEX($E$4:$E$102,R850))))</f>
        <v/>
      </c>
    </row>
    <row r="851">
      <c r="K851" s="14">
        <f>Data!A851</f>
        <v/>
      </c>
      <c r="L851" s="12">
        <f>IF(Occurrence!J851&lt;=0,-1,IFERROR(MATCH(Occurrence!J851,$D$4:$D$102,1),0))</f>
        <v/>
      </c>
      <c r="M851" s="9">
        <f>IF(L851&lt;0,0,IF(L851=0,Occurrence!J851*$I$11,IF(L851&gt;=99,Occurrence!J851*$I$12,INDEX($C$4:$C$102,L851)+(Occurrence!J851-INDEX($D$4:$D$102,L851))/(INDEX($D$4:$D$102,L851+1)-INDEX($D$4:$D$102,L851))*(INDEX($C$4:$C$102,L851+1)-INDEX($C$4:$C$102,L851)))))</f>
        <v/>
      </c>
      <c r="N851" s="12">
        <f>IF(Occurrence!K851&lt;=0,-1,IFERROR(MATCH(Occurrence!K851,$D$4:$D$102,1),0))</f>
        <v/>
      </c>
      <c r="O851" s="9">
        <f>IF(N851&lt;0,0,IF(N851=0,Occurrence!K851*$I$11,IF(N851&gt;=99,Occurrence!K851*$I$12,INDEX($C$4:$C$102,N851)+(Occurrence!K851-INDEX($D$4:$D$102,N851))/(INDEX($D$4:$D$102,N851+1)-INDEX($D$4:$D$102,N851))*(INDEX($C$4:$C$102,N851+1)-INDEX($C$4:$C$102,N851)))))</f>
        <v/>
      </c>
      <c r="P851" s="12">
        <f>IFERROR(MATCH(Data!X851,$F$4:$F$102,1),0)</f>
        <v/>
      </c>
      <c r="Q851" s="9">
        <f>IF(P851=0,Data!X851+$I$13,IF(P851&gt;=99,Data!X851+$I$14,INDEX($E$4:$E$102,P851)+(Data!X851-INDEX($F$4:$F$102,P851))/(INDEX($F$4:$F$102,P851+1)-INDEX($F$4:$F$102,P851))*(INDEX($E$4:$E$102,P851+1)-INDEX($E$4:$E$102,P851))))</f>
        <v/>
      </c>
      <c r="R851" s="12">
        <f>IFERROR(MATCH(Data!Y851,$F$4:$F$102,1),0)</f>
        <v/>
      </c>
      <c r="S851" s="9">
        <f>IF(R851=0,Data!Y851+$I$13,IF(R851&gt;=99,Data!Y851+$I$14,INDEX($E$4:$E$102,R851)+(Data!Y851-INDEX($F$4:$F$102,R851))/(INDEX($F$4:$F$102,R851+1)-INDEX($F$4:$F$102,R851))*(INDEX($E$4:$E$102,R851+1)-INDEX($E$4:$E$102,R851))))</f>
        <v/>
      </c>
    </row>
    <row r="852">
      <c r="K852" s="14">
        <f>Data!A852</f>
        <v/>
      </c>
      <c r="L852" s="12">
        <f>IF(Occurrence!J852&lt;=0,-1,IFERROR(MATCH(Occurrence!J852,$D$4:$D$102,1),0))</f>
        <v/>
      </c>
      <c r="M852" s="9">
        <f>IF(L852&lt;0,0,IF(L852=0,Occurrence!J852*$I$11,IF(L852&gt;=99,Occurrence!J852*$I$12,INDEX($C$4:$C$102,L852)+(Occurrence!J852-INDEX($D$4:$D$102,L852))/(INDEX($D$4:$D$102,L852+1)-INDEX($D$4:$D$102,L852))*(INDEX($C$4:$C$102,L852+1)-INDEX($C$4:$C$102,L852)))))</f>
        <v/>
      </c>
      <c r="N852" s="12">
        <f>IF(Occurrence!K852&lt;=0,-1,IFERROR(MATCH(Occurrence!K852,$D$4:$D$102,1),0))</f>
        <v/>
      </c>
      <c r="O852" s="9">
        <f>IF(N852&lt;0,0,IF(N852=0,Occurrence!K852*$I$11,IF(N852&gt;=99,Occurrence!K852*$I$12,INDEX($C$4:$C$102,N852)+(Occurrence!K852-INDEX($D$4:$D$102,N852))/(INDEX($D$4:$D$102,N852+1)-INDEX($D$4:$D$102,N852))*(INDEX($C$4:$C$102,N852+1)-INDEX($C$4:$C$102,N852)))))</f>
        <v/>
      </c>
      <c r="P852" s="12">
        <f>IFERROR(MATCH(Data!X852,$F$4:$F$102,1),0)</f>
        <v/>
      </c>
      <c r="Q852" s="9">
        <f>IF(P852=0,Data!X852+$I$13,IF(P852&gt;=99,Data!X852+$I$14,INDEX($E$4:$E$102,P852)+(Data!X852-INDEX($F$4:$F$102,P852))/(INDEX($F$4:$F$102,P852+1)-INDEX($F$4:$F$102,P852))*(INDEX($E$4:$E$102,P852+1)-INDEX($E$4:$E$102,P852))))</f>
        <v/>
      </c>
      <c r="R852" s="12">
        <f>IFERROR(MATCH(Data!Y852,$F$4:$F$102,1),0)</f>
        <v/>
      </c>
      <c r="S852" s="9">
        <f>IF(R852=0,Data!Y852+$I$13,IF(R852&gt;=99,Data!Y852+$I$14,INDEX($E$4:$E$102,R852)+(Data!Y852-INDEX($F$4:$F$102,R852))/(INDEX($F$4:$F$102,R852+1)-INDEX($F$4:$F$102,R852))*(INDEX($E$4:$E$102,R852+1)-INDEX($E$4:$E$102,R852))))</f>
        <v/>
      </c>
    </row>
    <row r="853">
      <c r="K853" s="14">
        <f>Data!A853</f>
        <v/>
      </c>
      <c r="L853" s="12">
        <f>IF(Occurrence!J853&lt;=0,-1,IFERROR(MATCH(Occurrence!J853,$D$4:$D$102,1),0))</f>
        <v/>
      </c>
      <c r="M853" s="9">
        <f>IF(L853&lt;0,0,IF(L853=0,Occurrence!J853*$I$11,IF(L853&gt;=99,Occurrence!J853*$I$12,INDEX($C$4:$C$102,L853)+(Occurrence!J853-INDEX($D$4:$D$102,L853))/(INDEX($D$4:$D$102,L853+1)-INDEX($D$4:$D$102,L853))*(INDEX($C$4:$C$102,L853+1)-INDEX($C$4:$C$102,L853)))))</f>
        <v/>
      </c>
      <c r="N853" s="12">
        <f>IF(Occurrence!K853&lt;=0,-1,IFERROR(MATCH(Occurrence!K853,$D$4:$D$102,1),0))</f>
        <v/>
      </c>
      <c r="O853" s="9">
        <f>IF(N853&lt;0,0,IF(N853=0,Occurrence!K853*$I$11,IF(N853&gt;=99,Occurrence!K853*$I$12,INDEX($C$4:$C$102,N853)+(Occurrence!K853-INDEX($D$4:$D$102,N853))/(INDEX($D$4:$D$102,N853+1)-INDEX($D$4:$D$102,N853))*(INDEX($C$4:$C$102,N853+1)-INDEX($C$4:$C$102,N853)))))</f>
        <v/>
      </c>
      <c r="P853" s="12">
        <f>IFERROR(MATCH(Data!X853,$F$4:$F$102,1),0)</f>
        <v/>
      </c>
      <c r="Q853" s="9">
        <f>IF(P853=0,Data!X853+$I$13,IF(P853&gt;=99,Data!X853+$I$14,INDEX($E$4:$E$102,P853)+(Data!X853-INDEX($F$4:$F$102,P853))/(INDEX($F$4:$F$102,P853+1)-INDEX($F$4:$F$102,P853))*(INDEX($E$4:$E$102,P853+1)-INDEX($E$4:$E$102,P853))))</f>
        <v/>
      </c>
      <c r="R853" s="12">
        <f>IFERROR(MATCH(Data!Y853,$F$4:$F$102,1),0)</f>
        <v/>
      </c>
      <c r="S853" s="9">
        <f>IF(R853=0,Data!Y853+$I$13,IF(R853&gt;=99,Data!Y853+$I$14,INDEX($E$4:$E$102,R853)+(Data!Y853-INDEX($F$4:$F$102,R853))/(INDEX($F$4:$F$102,R853+1)-INDEX($F$4:$F$102,R853))*(INDEX($E$4:$E$102,R853+1)-INDEX($E$4:$E$102,R853))))</f>
        <v/>
      </c>
    </row>
    <row r="854">
      <c r="K854" s="14">
        <f>Data!A854</f>
        <v/>
      </c>
      <c r="L854" s="12">
        <f>IF(Occurrence!J854&lt;=0,-1,IFERROR(MATCH(Occurrence!J854,$D$4:$D$102,1),0))</f>
        <v/>
      </c>
      <c r="M854" s="9">
        <f>IF(L854&lt;0,0,IF(L854=0,Occurrence!J854*$I$11,IF(L854&gt;=99,Occurrence!J854*$I$12,INDEX($C$4:$C$102,L854)+(Occurrence!J854-INDEX($D$4:$D$102,L854))/(INDEX($D$4:$D$102,L854+1)-INDEX($D$4:$D$102,L854))*(INDEX($C$4:$C$102,L854+1)-INDEX($C$4:$C$102,L854)))))</f>
        <v/>
      </c>
      <c r="N854" s="12">
        <f>IF(Occurrence!K854&lt;=0,-1,IFERROR(MATCH(Occurrence!K854,$D$4:$D$102,1),0))</f>
        <v/>
      </c>
      <c r="O854" s="9">
        <f>IF(N854&lt;0,0,IF(N854=0,Occurrence!K854*$I$11,IF(N854&gt;=99,Occurrence!K854*$I$12,INDEX($C$4:$C$102,N854)+(Occurrence!K854-INDEX($D$4:$D$102,N854))/(INDEX($D$4:$D$102,N854+1)-INDEX($D$4:$D$102,N854))*(INDEX($C$4:$C$102,N854+1)-INDEX($C$4:$C$102,N854)))))</f>
        <v/>
      </c>
      <c r="P854" s="12">
        <f>IFERROR(MATCH(Data!X854,$F$4:$F$102,1),0)</f>
        <v/>
      </c>
      <c r="Q854" s="9">
        <f>IF(P854=0,Data!X854+$I$13,IF(P854&gt;=99,Data!X854+$I$14,INDEX($E$4:$E$102,P854)+(Data!X854-INDEX($F$4:$F$102,P854))/(INDEX($F$4:$F$102,P854+1)-INDEX($F$4:$F$102,P854))*(INDEX($E$4:$E$102,P854+1)-INDEX($E$4:$E$102,P854))))</f>
        <v/>
      </c>
      <c r="R854" s="12">
        <f>IFERROR(MATCH(Data!Y854,$F$4:$F$102,1),0)</f>
        <v/>
      </c>
      <c r="S854" s="9">
        <f>IF(R854=0,Data!Y854+$I$13,IF(R854&gt;=99,Data!Y854+$I$14,INDEX($E$4:$E$102,R854)+(Data!Y854-INDEX($F$4:$F$102,R854))/(INDEX($F$4:$F$102,R854+1)-INDEX($F$4:$F$102,R854))*(INDEX($E$4:$E$102,R854+1)-INDEX($E$4:$E$102,R854))))</f>
        <v/>
      </c>
    </row>
    <row r="855">
      <c r="K855" s="14">
        <f>Data!A855</f>
        <v/>
      </c>
      <c r="L855" s="12">
        <f>IF(Occurrence!J855&lt;=0,-1,IFERROR(MATCH(Occurrence!J855,$D$4:$D$102,1),0))</f>
        <v/>
      </c>
      <c r="M855" s="9">
        <f>IF(L855&lt;0,0,IF(L855=0,Occurrence!J855*$I$11,IF(L855&gt;=99,Occurrence!J855*$I$12,INDEX($C$4:$C$102,L855)+(Occurrence!J855-INDEX($D$4:$D$102,L855))/(INDEX($D$4:$D$102,L855+1)-INDEX($D$4:$D$102,L855))*(INDEX($C$4:$C$102,L855+1)-INDEX($C$4:$C$102,L855)))))</f>
        <v/>
      </c>
      <c r="N855" s="12">
        <f>IF(Occurrence!K855&lt;=0,-1,IFERROR(MATCH(Occurrence!K855,$D$4:$D$102,1),0))</f>
        <v/>
      </c>
      <c r="O855" s="9">
        <f>IF(N855&lt;0,0,IF(N855=0,Occurrence!K855*$I$11,IF(N855&gt;=99,Occurrence!K855*$I$12,INDEX($C$4:$C$102,N855)+(Occurrence!K855-INDEX($D$4:$D$102,N855))/(INDEX($D$4:$D$102,N855+1)-INDEX($D$4:$D$102,N855))*(INDEX($C$4:$C$102,N855+1)-INDEX($C$4:$C$102,N855)))))</f>
        <v/>
      </c>
      <c r="P855" s="12">
        <f>IFERROR(MATCH(Data!X855,$F$4:$F$102,1),0)</f>
        <v/>
      </c>
      <c r="Q855" s="9">
        <f>IF(P855=0,Data!X855+$I$13,IF(P855&gt;=99,Data!X855+$I$14,INDEX($E$4:$E$102,P855)+(Data!X855-INDEX($F$4:$F$102,P855))/(INDEX($F$4:$F$102,P855+1)-INDEX($F$4:$F$102,P855))*(INDEX($E$4:$E$102,P855+1)-INDEX($E$4:$E$102,P855))))</f>
        <v/>
      </c>
      <c r="R855" s="12">
        <f>IFERROR(MATCH(Data!Y855,$F$4:$F$102,1),0)</f>
        <v/>
      </c>
      <c r="S855" s="9">
        <f>IF(R855=0,Data!Y855+$I$13,IF(R855&gt;=99,Data!Y855+$I$14,INDEX($E$4:$E$102,R855)+(Data!Y855-INDEX($F$4:$F$102,R855))/(INDEX($F$4:$F$102,R855+1)-INDEX($F$4:$F$102,R855))*(INDEX($E$4:$E$102,R855+1)-INDEX($E$4:$E$102,R855))))</f>
        <v/>
      </c>
    </row>
    <row r="856">
      <c r="K856" s="14">
        <f>Data!A856</f>
        <v/>
      </c>
      <c r="L856" s="12">
        <f>IF(Occurrence!J856&lt;=0,-1,IFERROR(MATCH(Occurrence!J856,$D$4:$D$102,1),0))</f>
        <v/>
      </c>
      <c r="M856" s="9">
        <f>IF(L856&lt;0,0,IF(L856=0,Occurrence!J856*$I$11,IF(L856&gt;=99,Occurrence!J856*$I$12,INDEX($C$4:$C$102,L856)+(Occurrence!J856-INDEX($D$4:$D$102,L856))/(INDEX($D$4:$D$102,L856+1)-INDEX($D$4:$D$102,L856))*(INDEX($C$4:$C$102,L856+1)-INDEX($C$4:$C$102,L856)))))</f>
        <v/>
      </c>
      <c r="N856" s="12">
        <f>IF(Occurrence!K856&lt;=0,-1,IFERROR(MATCH(Occurrence!K856,$D$4:$D$102,1),0))</f>
        <v/>
      </c>
      <c r="O856" s="9">
        <f>IF(N856&lt;0,0,IF(N856=0,Occurrence!K856*$I$11,IF(N856&gt;=99,Occurrence!K856*$I$12,INDEX($C$4:$C$102,N856)+(Occurrence!K856-INDEX($D$4:$D$102,N856))/(INDEX($D$4:$D$102,N856+1)-INDEX($D$4:$D$102,N856))*(INDEX($C$4:$C$102,N856+1)-INDEX($C$4:$C$102,N856)))))</f>
        <v/>
      </c>
      <c r="P856" s="12">
        <f>IFERROR(MATCH(Data!X856,$F$4:$F$102,1),0)</f>
        <v/>
      </c>
      <c r="Q856" s="9">
        <f>IF(P856=0,Data!X856+$I$13,IF(P856&gt;=99,Data!X856+$I$14,INDEX($E$4:$E$102,P856)+(Data!X856-INDEX($F$4:$F$102,P856))/(INDEX($F$4:$F$102,P856+1)-INDEX($F$4:$F$102,P856))*(INDEX($E$4:$E$102,P856+1)-INDEX($E$4:$E$102,P856))))</f>
        <v/>
      </c>
      <c r="R856" s="12">
        <f>IFERROR(MATCH(Data!Y856,$F$4:$F$102,1),0)</f>
        <v/>
      </c>
      <c r="S856" s="9">
        <f>IF(R856=0,Data!Y856+$I$13,IF(R856&gt;=99,Data!Y856+$I$14,INDEX($E$4:$E$102,R856)+(Data!Y856-INDEX($F$4:$F$102,R856))/(INDEX($F$4:$F$102,R856+1)-INDEX($F$4:$F$102,R856))*(INDEX($E$4:$E$102,R856+1)-INDEX($E$4:$E$102,R856))))</f>
        <v/>
      </c>
    </row>
    <row r="857">
      <c r="K857" s="14">
        <f>Data!A857</f>
        <v/>
      </c>
      <c r="L857" s="12">
        <f>IF(Occurrence!J857&lt;=0,-1,IFERROR(MATCH(Occurrence!J857,$D$4:$D$102,1),0))</f>
        <v/>
      </c>
      <c r="M857" s="9">
        <f>IF(L857&lt;0,0,IF(L857=0,Occurrence!J857*$I$11,IF(L857&gt;=99,Occurrence!J857*$I$12,INDEX($C$4:$C$102,L857)+(Occurrence!J857-INDEX($D$4:$D$102,L857))/(INDEX($D$4:$D$102,L857+1)-INDEX($D$4:$D$102,L857))*(INDEX($C$4:$C$102,L857+1)-INDEX($C$4:$C$102,L857)))))</f>
        <v/>
      </c>
      <c r="N857" s="12">
        <f>IF(Occurrence!K857&lt;=0,-1,IFERROR(MATCH(Occurrence!K857,$D$4:$D$102,1),0))</f>
        <v/>
      </c>
      <c r="O857" s="9">
        <f>IF(N857&lt;0,0,IF(N857=0,Occurrence!K857*$I$11,IF(N857&gt;=99,Occurrence!K857*$I$12,INDEX($C$4:$C$102,N857)+(Occurrence!K857-INDEX($D$4:$D$102,N857))/(INDEX($D$4:$D$102,N857+1)-INDEX($D$4:$D$102,N857))*(INDEX($C$4:$C$102,N857+1)-INDEX($C$4:$C$102,N857)))))</f>
        <v/>
      </c>
      <c r="P857" s="12">
        <f>IFERROR(MATCH(Data!X857,$F$4:$F$102,1),0)</f>
        <v/>
      </c>
      <c r="Q857" s="9">
        <f>IF(P857=0,Data!X857+$I$13,IF(P857&gt;=99,Data!X857+$I$14,INDEX($E$4:$E$102,P857)+(Data!X857-INDEX($F$4:$F$102,P857))/(INDEX($F$4:$F$102,P857+1)-INDEX($F$4:$F$102,P857))*(INDEX($E$4:$E$102,P857+1)-INDEX($E$4:$E$102,P857))))</f>
        <v/>
      </c>
      <c r="R857" s="12">
        <f>IFERROR(MATCH(Data!Y857,$F$4:$F$102,1),0)</f>
        <v/>
      </c>
      <c r="S857" s="9">
        <f>IF(R857=0,Data!Y857+$I$13,IF(R857&gt;=99,Data!Y857+$I$14,INDEX($E$4:$E$102,R857)+(Data!Y857-INDEX($F$4:$F$102,R857))/(INDEX($F$4:$F$102,R857+1)-INDEX($F$4:$F$102,R857))*(INDEX($E$4:$E$102,R857+1)-INDEX($E$4:$E$102,R857))))</f>
        <v/>
      </c>
    </row>
    <row r="858">
      <c r="K858" s="14">
        <f>Data!A858</f>
        <v/>
      </c>
      <c r="L858" s="12">
        <f>IF(Occurrence!J858&lt;=0,-1,IFERROR(MATCH(Occurrence!J858,$D$4:$D$102,1),0))</f>
        <v/>
      </c>
      <c r="M858" s="9">
        <f>IF(L858&lt;0,0,IF(L858=0,Occurrence!J858*$I$11,IF(L858&gt;=99,Occurrence!J858*$I$12,INDEX($C$4:$C$102,L858)+(Occurrence!J858-INDEX($D$4:$D$102,L858))/(INDEX($D$4:$D$102,L858+1)-INDEX($D$4:$D$102,L858))*(INDEX($C$4:$C$102,L858+1)-INDEX($C$4:$C$102,L858)))))</f>
        <v/>
      </c>
      <c r="N858" s="12">
        <f>IF(Occurrence!K858&lt;=0,-1,IFERROR(MATCH(Occurrence!K858,$D$4:$D$102,1),0))</f>
        <v/>
      </c>
      <c r="O858" s="9">
        <f>IF(N858&lt;0,0,IF(N858=0,Occurrence!K858*$I$11,IF(N858&gt;=99,Occurrence!K858*$I$12,INDEX($C$4:$C$102,N858)+(Occurrence!K858-INDEX($D$4:$D$102,N858))/(INDEX($D$4:$D$102,N858+1)-INDEX($D$4:$D$102,N858))*(INDEX($C$4:$C$102,N858+1)-INDEX($C$4:$C$102,N858)))))</f>
        <v/>
      </c>
      <c r="P858" s="12">
        <f>IFERROR(MATCH(Data!X858,$F$4:$F$102,1),0)</f>
        <v/>
      </c>
      <c r="Q858" s="9">
        <f>IF(P858=0,Data!X858+$I$13,IF(P858&gt;=99,Data!X858+$I$14,INDEX($E$4:$E$102,P858)+(Data!X858-INDEX($F$4:$F$102,P858))/(INDEX($F$4:$F$102,P858+1)-INDEX($F$4:$F$102,P858))*(INDEX($E$4:$E$102,P858+1)-INDEX($E$4:$E$102,P858))))</f>
        <v/>
      </c>
      <c r="R858" s="12">
        <f>IFERROR(MATCH(Data!Y858,$F$4:$F$102,1),0)</f>
        <v/>
      </c>
      <c r="S858" s="9">
        <f>IF(R858=0,Data!Y858+$I$13,IF(R858&gt;=99,Data!Y858+$I$14,INDEX($E$4:$E$102,R858)+(Data!Y858-INDEX($F$4:$F$102,R858))/(INDEX($F$4:$F$102,R858+1)-INDEX($F$4:$F$102,R858))*(INDEX($E$4:$E$102,R858+1)-INDEX($E$4:$E$102,R858))))</f>
        <v/>
      </c>
    </row>
    <row r="859">
      <c r="K859" s="14">
        <f>Data!A859</f>
        <v/>
      </c>
      <c r="L859" s="12">
        <f>IF(Occurrence!J859&lt;=0,-1,IFERROR(MATCH(Occurrence!J859,$D$4:$D$102,1),0))</f>
        <v/>
      </c>
      <c r="M859" s="9">
        <f>IF(L859&lt;0,0,IF(L859=0,Occurrence!J859*$I$11,IF(L859&gt;=99,Occurrence!J859*$I$12,INDEX($C$4:$C$102,L859)+(Occurrence!J859-INDEX($D$4:$D$102,L859))/(INDEX($D$4:$D$102,L859+1)-INDEX($D$4:$D$102,L859))*(INDEX($C$4:$C$102,L859+1)-INDEX($C$4:$C$102,L859)))))</f>
        <v/>
      </c>
      <c r="N859" s="12">
        <f>IF(Occurrence!K859&lt;=0,-1,IFERROR(MATCH(Occurrence!K859,$D$4:$D$102,1),0))</f>
        <v/>
      </c>
      <c r="O859" s="9">
        <f>IF(N859&lt;0,0,IF(N859=0,Occurrence!K859*$I$11,IF(N859&gt;=99,Occurrence!K859*$I$12,INDEX($C$4:$C$102,N859)+(Occurrence!K859-INDEX($D$4:$D$102,N859))/(INDEX($D$4:$D$102,N859+1)-INDEX($D$4:$D$102,N859))*(INDEX($C$4:$C$102,N859+1)-INDEX($C$4:$C$102,N859)))))</f>
        <v/>
      </c>
      <c r="P859" s="12">
        <f>IFERROR(MATCH(Data!X859,$F$4:$F$102,1),0)</f>
        <v/>
      </c>
      <c r="Q859" s="9">
        <f>IF(P859=0,Data!X859+$I$13,IF(P859&gt;=99,Data!X859+$I$14,INDEX($E$4:$E$102,P859)+(Data!X859-INDEX($F$4:$F$102,P859))/(INDEX($F$4:$F$102,P859+1)-INDEX($F$4:$F$102,P859))*(INDEX($E$4:$E$102,P859+1)-INDEX($E$4:$E$102,P859))))</f>
        <v/>
      </c>
      <c r="R859" s="12">
        <f>IFERROR(MATCH(Data!Y859,$F$4:$F$102,1),0)</f>
        <v/>
      </c>
      <c r="S859" s="9">
        <f>IF(R859=0,Data!Y859+$I$13,IF(R859&gt;=99,Data!Y859+$I$14,INDEX($E$4:$E$102,R859)+(Data!Y859-INDEX($F$4:$F$102,R859))/(INDEX($F$4:$F$102,R859+1)-INDEX($F$4:$F$102,R859))*(INDEX($E$4:$E$102,R859+1)-INDEX($E$4:$E$102,R859))))</f>
        <v/>
      </c>
    </row>
    <row r="860">
      <c r="K860" s="14">
        <f>Data!A860</f>
        <v/>
      </c>
      <c r="L860" s="12">
        <f>IF(Occurrence!J860&lt;=0,-1,IFERROR(MATCH(Occurrence!J860,$D$4:$D$102,1),0))</f>
        <v/>
      </c>
      <c r="M860" s="9">
        <f>IF(L860&lt;0,0,IF(L860=0,Occurrence!J860*$I$11,IF(L860&gt;=99,Occurrence!J860*$I$12,INDEX($C$4:$C$102,L860)+(Occurrence!J860-INDEX($D$4:$D$102,L860))/(INDEX($D$4:$D$102,L860+1)-INDEX($D$4:$D$102,L860))*(INDEX($C$4:$C$102,L860+1)-INDEX($C$4:$C$102,L860)))))</f>
        <v/>
      </c>
      <c r="N860" s="12">
        <f>IF(Occurrence!K860&lt;=0,-1,IFERROR(MATCH(Occurrence!K860,$D$4:$D$102,1),0))</f>
        <v/>
      </c>
      <c r="O860" s="9">
        <f>IF(N860&lt;0,0,IF(N860=0,Occurrence!K860*$I$11,IF(N860&gt;=99,Occurrence!K860*$I$12,INDEX($C$4:$C$102,N860)+(Occurrence!K860-INDEX($D$4:$D$102,N860))/(INDEX($D$4:$D$102,N860+1)-INDEX($D$4:$D$102,N860))*(INDEX($C$4:$C$102,N860+1)-INDEX($C$4:$C$102,N860)))))</f>
        <v/>
      </c>
      <c r="P860" s="12">
        <f>IFERROR(MATCH(Data!X860,$F$4:$F$102,1),0)</f>
        <v/>
      </c>
      <c r="Q860" s="9">
        <f>IF(P860=0,Data!X860+$I$13,IF(P860&gt;=99,Data!X860+$I$14,INDEX($E$4:$E$102,P860)+(Data!X860-INDEX($F$4:$F$102,P860))/(INDEX($F$4:$F$102,P860+1)-INDEX($F$4:$F$102,P860))*(INDEX($E$4:$E$102,P860+1)-INDEX($E$4:$E$102,P860))))</f>
        <v/>
      </c>
      <c r="R860" s="12">
        <f>IFERROR(MATCH(Data!Y860,$F$4:$F$102,1),0)</f>
        <v/>
      </c>
      <c r="S860" s="9">
        <f>IF(R860=0,Data!Y860+$I$13,IF(R860&gt;=99,Data!Y860+$I$14,INDEX($E$4:$E$102,R860)+(Data!Y860-INDEX($F$4:$F$102,R860))/(INDEX($F$4:$F$102,R860+1)-INDEX($F$4:$F$102,R860))*(INDEX($E$4:$E$102,R860+1)-INDEX($E$4:$E$102,R860))))</f>
        <v/>
      </c>
    </row>
    <row r="861">
      <c r="K861" s="14">
        <f>Data!A861</f>
        <v/>
      </c>
      <c r="L861" s="12">
        <f>IF(Occurrence!J861&lt;=0,-1,IFERROR(MATCH(Occurrence!J861,$D$4:$D$102,1),0))</f>
        <v/>
      </c>
      <c r="M861" s="9">
        <f>IF(L861&lt;0,0,IF(L861=0,Occurrence!J861*$I$11,IF(L861&gt;=99,Occurrence!J861*$I$12,INDEX($C$4:$C$102,L861)+(Occurrence!J861-INDEX($D$4:$D$102,L861))/(INDEX($D$4:$D$102,L861+1)-INDEX($D$4:$D$102,L861))*(INDEX($C$4:$C$102,L861+1)-INDEX($C$4:$C$102,L861)))))</f>
        <v/>
      </c>
      <c r="N861" s="12">
        <f>IF(Occurrence!K861&lt;=0,-1,IFERROR(MATCH(Occurrence!K861,$D$4:$D$102,1),0))</f>
        <v/>
      </c>
      <c r="O861" s="9">
        <f>IF(N861&lt;0,0,IF(N861=0,Occurrence!K861*$I$11,IF(N861&gt;=99,Occurrence!K861*$I$12,INDEX($C$4:$C$102,N861)+(Occurrence!K861-INDEX($D$4:$D$102,N861))/(INDEX($D$4:$D$102,N861+1)-INDEX($D$4:$D$102,N861))*(INDEX($C$4:$C$102,N861+1)-INDEX($C$4:$C$102,N861)))))</f>
        <v/>
      </c>
      <c r="P861" s="12">
        <f>IFERROR(MATCH(Data!X861,$F$4:$F$102,1),0)</f>
        <v/>
      </c>
      <c r="Q861" s="9">
        <f>IF(P861=0,Data!X861+$I$13,IF(P861&gt;=99,Data!X861+$I$14,INDEX($E$4:$E$102,P861)+(Data!X861-INDEX($F$4:$F$102,P861))/(INDEX($F$4:$F$102,P861+1)-INDEX($F$4:$F$102,P861))*(INDEX($E$4:$E$102,P861+1)-INDEX($E$4:$E$102,P861))))</f>
        <v/>
      </c>
      <c r="R861" s="12">
        <f>IFERROR(MATCH(Data!Y861,$F$4:$F$102,1),0)</f>
        <v/>
      </c>
      <c r="S861" s="9">
        <f>IF(R861=0,Data!Y861+$I$13,IF(R861&gt;=99,Data!Y861+$I$14,INDEX($E$4:$E$102,R861)+(Data!Y861-INDEX($F$4:$F$102,R861))/(INDEX($F$4:$F$102,R861+1)-INDEX($F$4:$F$102,R861))*(INDEX($E$4:$E$102,R861+1)-INDEX($E$4:$E$102,R861))))</f>
        <v/>
      </c>
    </row>
    <row r="862">
      <c r="K862" s="14">
        <f>Data!A862</f>
        <v/>
      </c>
      <c r="L862" s="12">
        <f>IF(Occurrence!J862&lt;=0,-1,IFERROR(MATCH(Occurrence!J862,$D$4:$D$102,1),0))</f>
        <v/>
      </c>
      <c r="M862" s="9">
        <f>IF(L862&lt;0,0,IF(L862=0,Occurrence!J862*$I$11,IF(L862&gt;=99,Occurrence!J862*$I$12,INDEX($C$4:$C$102,L862)+(Occurrence!J862-INDEX($D$4:$D$102,L862))/(INDEX($D$4:$D$102,L862+1)-INDEX($D$4:$D$102,L862))*(INDEX($C$4:$C$102,L862+1)-INDEX($C$4:$C$102,L862)))))</f>
        <v/>
      </c>
      <c r="N862" s="12">
        <f>IF(Occurrence!K862&lt;=0,-1,IFERROR(MATCH(Occurrence!K862,$D$4:$D$102,1),0))</f>
        <v/>
      </c>
      <c r="O862" s="9">
        <f>IF(N862&lt;0,0,IF(N862=0,Occurrence!K862*$I$11,IF(N862&gt;=99,Occurrence!K862*$I$12,INDEX($C$4:$C$102,N862)+(Occurrence!K862-INDEX($D$4:$D$102,N862))/(INDEX($D$4:$D$102,N862+1)-INDEX($D$4:$D$102,N862))*(INDEX($C$4:$C$102,N862+1)-INDEX($C$4:$C$102,N862)))))</f>
        <v/>
      </c>
      <c r="P862" s="12">
        <f>IFERROR(MATCH(Data!X862,$F$4:$F$102,1),0)</f>
        <v/>
      </c>
      <c r="Q862" s="9">
        <f>IF(P862=0,Data!X862+$I$13,IF(P862&gt;=99,Data!X862+$I$14,INDEX($E$4:$E$102,P862)+(Data!X862-INDEX($F$4:$F$102,P862))/(INDEX($F$4:$F$102,P862+1)-INDEX($F$4:$F$102,P862))*(INDEX($E$4:$E$102,P862+1)-INDEX($E$4:$E$102,P862))))</f>
        <v/>
      </c>
      <c r="R862" s="12">
        <f>IFERROR(MATCH(Data!Y862,$F$4:$F$102,1),0)</f>
        <v/>
      </c>
      <c r="S862" s="9">
        <f>IF(R862=0,Data!Y862+$I$13,IF(R862&gt;=99,Data!Y862+$I$14,INDEX($E$4:$E$102,R862)+(Data!Y862-INDEX($F$4:$F$102,R862))/(INDEX($F$4:$F$102,R862+1)-INDEX($F$4:$F$102,R862))*(INDEX($E$4:$E$102,R862+1)-INDEX($E$4:$E$102,R862))))</f>
        <v/>
      </c>
    </row>
    <row r="863">
      <c r="K863" s="14">
        <f>Data!A863</f>
        <v/>
      </c>
      <c r="L863" s="12">
        <f>IF(Occurrence!J863&lt;=0,-1,IFERROR(MATCH(Occurrence!J863,$D$4:$D$102,1),0))</f>
        <v/>
      </c>
      <c r="M863" s="9">
        <f>IF(L863&lt;0,0,IF(L863=0,Occurrence!J863*$I$11,IF(L863&gt;=99,Occurrence!J863*$I$12,INDEX($C$4:$C$102,L863)+(Occurrence!J863-INDEX($D$4:$D$102,L863))/(INDEX($D$4:$D$102,L863+1)-INDEX($D$4:$D$102,L863))*(INDEX($C$4:$C$102,L863+1)-INDEX($C$4:$C$102,L863)))))</f>
        <v/>
      </c>
      <c r="N863" s="12">
        <f>IF(Occurrence!K863&lt;=0,-1,IFERROR(MATCH(Occurrence!K863,$D$4:$D$102,1),0))</f>
        <v/>
      </c>
      <c r="O863" s="9">
        <f>IF(N863&lt;0,0,IF(N863=0,Occurrence!K863*$I$11,IF(N863&gt;=99,Occurrence!K863*$I$12,INDEX($C$4:$C$102,N863)+(Occurrence!K863-INDEX($D$4:$D$102,N863))/(INDEX($D$4:$D$102,N863+1)-INDEX($D$4:$D$102,N863))*(INDEX($C$4:$C$102,N863+1)-INDEX($C$4:$C$102,N863)))))</f>
        <v/>
      </c>
      <c r="P863" s="12">
        <f>IFERROR(MATCH(Data!X863,$F$4:$F$102,1),0)</f>
        <v/>
      </c>
      <c r="Q863" s="9">
        <f>IF(P863=0,Data!X863+$I$13,IF(P863&gt;=99,Data!X863+$I$14,INDEX($E$4:$E$102,P863)+(Data!X863-INDEX($F$4:$F$102,P863))/(INDEX($F$4:$F$102,P863+1)-INDEX($F$4:$F$102,P863))*(INDEX($E$4:$E$102,P863+1)-INDEX($E$4:$E$102,P863))))</f>
        <v/>
      </c>
      <c r="R863" s="12">
        <f>IFERROR(MATCH(Data!Y863,$F$4:$F$102,1),0)</f>
        <v/>
      </c>
      <c r="S863" s="9">
        <f>IF(R863=0,Data!Y863+$I$13,IF(R863&gt;=99,Data!Y863+$I$14,INDEX($E$4:$E$102,R863)+(Data!Y863-INDEX($F$4:$F$102,R863))/(INDEX($F$4:$F$102,R863+1)-INDEX($F$4:$F$102,R863))*(INDEX($E$4:$E$102,R863+1)-INDEX($E$4:$E$102,R863))))</f>
        <v/>
      </c>
    </row>
    <row r="864">
      <c r="K864" s="14">
        <f>Data!A864</f>
        <v/>
      </c>
      <c r="L864" s="12">
        <f>IF(Occurrence!J864&lt;=0,-1,IFERROR(MATCH(Occurrence!J864,$D$4:$D$102,1),0))</f>
        <v/>
      </c>
      <c r="M864" s="9">
        <f>IF(L864&lt;0,0,IF(L864=0,Occurrence!J864*$I$11,IF(L864&gt;=99,Occurrence!J864*$I$12,INDEX($C$4:$C$102,L864)+(Occurrence!J864-INDEX($D$4:$D$102,L864))/(INDEX($D$4:$D$102,L864+1)-INDEX($D$4:$D$102,L864))*(INDEX($C$4:$C$102,L864+1)-INDEX($C$4:$C$102,L864)))))</f>
        <v/>
      </c>
      <c r="N864" s="12">
        <f>IF(Occurrence!K864&lt;=0,-1,IFERROR(MATCH(Occurrence!K864,$D$4:$D$102,1),0))</f>
        <v/>
      </c>
      <c r="O864" s="9">
        <f>IF(N864&lt;0,0,IF(N864=0,Occurrence!K864*$I$11,IF(N864&gt;=99,Occurrence!K864*$I$12,INDEX($C$4:$C$102,N864)+(Occurrence!K864-INDEX($D$4:$D$102,N864))/(INDEX($D$4:$D$102,N864+1)-INDEX($D$4:$D$102,N864))*(INDEX($C$4:$C$102,N864+1)-INDEX($C$4:$C$102,N864)))))</f>
        <v/>
      </c>
      <c r="P864" s="12">
        <f>IFERROR(MATCH(Data!X864,$F$4:$F$102,1),0)</f>
        <v/>
      </c>
      <c r="Q864" s="9">
        <f>IF(P864=0,Data!X864+$I$13,IF(P864&gt;=99,Data!X864+$I$14,INDEX($E$4:$E$102,P864)+(Data!X864-INDEX($F$4:$F$102,P864))/(INDEX($F$4:$F$102,P864+1)-INDEX($F$4:$F$102,P864))*(INDEX($E$4:$E$102,P864+1)-INDEX($E$4:$E$102,P864))))</f>
        <v/>
      </c>
      <c r="R864" s="12">
        <f>IFERROR(MATCH(Data!Y864,$F$4:$F$102,1),0)</f>
        <v/>
      </c>
      <c r="S864" s="9">
        <f>IF(R864=0,Data!Y864+$I$13,IF(R864&gt;=99,Data!Y864+$I$14,INDEX($E$4:$E$102,R864)+(Data!Y864-INDEX($F$4:$F$102,R864))/(INDEX($F$4:$F$102,R864+1)-INDEX($F$4:$F$102,R864))*(INDEX($E$4:$E$102,R864+1)-INDEX($E$4:$E$102,R864))))</f>
        <v/>
      </c>
    </row>
    <row r="865">
      <c r="K865" s="14">
        <f>Data!A865</f>
        <v/>
      </c>
      <c r="L865" s="12">
        <f>IF(Occurrence!J865&lt;=0,-1,IFERROR(MATCH(Occurrence!J865,$D$4:$D$102,1),0))</f>
        <v/>
      </c>
      <c r="M865" s="9">
        <f>IF(L865&lt;0,0,IF(L865=0,Occurrence!J865*$I$11,IF(L865&gt;=99,Occurrence!J865*$I$12,INDEX($C$4:$C$102,L865)+(Occurrence!J865-INDEX($D$4:$D$102,L865))/(INDEX($D$4:$D$102,L865+1)-INDEX($D$4:$D$102,L865))*(INDEX($C$4:$C$102,L865+1)-INDEX($C$4:$C$102,L865)))))</f>
        <v/>
      </c>
      <c r="N865" s="12">
        <f>IF(Occurrence!K865&lt;=0,-1,IFERROR(MATCH(Occurrence!K865,$D$4:$D$102,1),0))</f>
        <v/>
      </c>
      <c r="O865" s="9">
        <f>IF(N865&lt;0,0,IF(N865=0,Occurrence!K865*$I$11,IF(N865&gt;=99,Occurrence!K865*$I$12,INDEX($C$4:$C$102,N865)+(Occurrence!K865-INDEX($D$4:$D$102,N865))/(INDEX($D$4:$D$102,N865+1)-INDEX($D$4:$D$102,N865))*(INDEX($C$4:$C$102,N865+1)-INDEX($C$4:$C$102,N865)))))</f>
        <v/>
      </c>
      <c r="P865" s="12">
        <f>IFERROR(MATCH(Data!X865,$F$4:$F$102,1),0)</f>
        <v/>
      </c>
      <c r="Q865" s="9">
        <f>IF(P865=0,Data!X865+$I$13,IF(P865&gt;=99,Data!X865+$I$14,INDEX($E$4:$E$102,P865)+(Data!X865-INDEX($F$4:$F$102,P865))/(INDEX($F$4:$F$102,P865+1)-INDEX($F$4:$F$102,P865))*(INDEX($E$4:$E$102,P865+1)-INDEX($E$4:$E$102,P865))))</f>
        <v/>
      </c>
      <c r="R865" s="12">
        <f>IFERROR(MATCH(Data!Y865,$F$4:$F$102,1),0)</f>
        <v/>
      </c>
      <c r="S865" s="9">
        <f>IF(R865=0,Data!Y865+$I$13,IF(R865&gt;=99,Data!Y865+$I$14,INDEX($E$4:$E$102,R865)+(Data!Y865-INDEX($F$4:$F$102,R865))/(INDEX($F$4:$F$102,R865+1)-INDEX($F$4:$F$102,R865))*(INDEX($E$4:$E$102,R865+1)-INDEX($E$4:$E$102,R865))))</f>
        <v/>
      </c>
    </row>
    <row r="866">
      <c r="K866" s="14">
        <f>Data!A866</f>
        <v/>
      </c>
      <c r="L866" s="12">
        <f>IF(Occurrence!J866&lt;=0,-1,IFERROR(MATCH(Occurrence!J866,$D$4:$D$102,1),0))</f>
        <v/>
      </c>
      <c r="M866" s="9">
        <f>IF(L866&lt;0,0,IF(L866=0,Occurrence!J866*$I$11,IF(L866&gt;=99,Occurrence!J866*$I$12,INDEX($C$4:$C$102,L866)+(Occurrence!J866-INDEX($D$4:$D$102,L866))/(INDEX($D$4:$D$102,L866+1)-INDEX($D$4:$D$102,L866))*(INDEX($C$4:$C$102,L866+1)-INDEX($C$4:$C$102,L866)))))</f>
        <v/>
      </c>
      <c r="N866" s="12">
        <f>IF(Occurrence!K866&lt;=0,-1,IFERROR(MATCH(Occurrence!K866,$D$4:$D$102,1),0))</f>
        <v/>
      </c>
      <c r="O866" s="9">
        <f>IF(N866&lt;0,0,IF(N866=0,Occurrence!K866*$I$11,IF(N866&gt;=99,Occurrence!K866*$I$12,INDEX($C$4:$C$102,N866)+(Occurrence!K866-INDEX($D$4:$D$102,N866))/(INDEX($D$4:$D$102,N866+1)-INDEX($D$4:$D$102,N866))*(INDEX($C$4:$C$102,N866+1)-INDEX($C$4:$C$102,N866)))))</f>
        <v/>
      </c>
      <c r="P866" s="12">
        <f>IFERROR(MATCH(Data!X866,$F$4:$F$102,1),0)</f>
        <v/>
      </c>
      <c r="Q866" s="9">
        <f>IF(P866=0,Data!X866+$I$13,IF(P866&gt;=99,Data!X866+$I$14,INDEX($E$4:$E$102,P866)+(Data!X866-INDEX($F$4:$F$102,P866))/(INDEX($F$4:$F$102,P866+1)-INDEX($F$4:$F$102,P866))*(INDEX($E$4:$E$102,P866+1)-INDEX($E$4:$E$102,P866))))</f>
        <v/>
      </c>
      <c r="R866" s="12">
        <f>IFERROR(MATCH(Data!Y866,$F$4:$F$102,1),0)</f>
        <v/>
      </c>
      <c r="S866" s="9">
        <f>IF(R866=0,Data!Y866+$I$13,IF(R866&gt;=99,Data!Y866+$I$14,INDEX($E$4:$E$102,R866)+(Data!Y866-INDEX($F$4:$F$102,R866))/(INDEX($F$4:$F$102,R866+1)-INDEX($F$4:$F$102,R866))*(INDEX($E$4:$E$102,R866+1)-INDEX($E$4:$E$102,R866))))</f>
        <v/>
      </c>
    </row>
    <row r="867">
      <c r="K867" s="14">
        <f>Data!A867</f>
        <v/>
      </c>
      <c r="L867" s="12">
        <f>IF(Occurrence!J867&lt;=0,-1,IFERROR(MATCH(Occurrence!J867,$D$4:$D$102,1),0))</f>
        <v/>
      </c>
      <c r="M867" s="9">
        <f>IF(L867&lt;0,0,IF(L867=0,Occurrence!J867*$I$11,IF(L867&gt;=99,Occurrence!J867*$I$12,INDEX($C$4:$C$102,L867)+(Occurrence!J867-INDEX($D$4:$D$102,L867))/(INDEX($D$4:$D$102,L867+1)-INDEX($D$4:$D$102,L867))*(INDEX($C$4:$C$102,L867+1)-INDEX($C$4:$C$102,L867)))))</f>
        <v/>
      </c>
      <c r="N867" s="12">
        <f>IF(Occurrence!K867&lt;=0,-1,IFERROR(MATCH(Occurrence!K867,$D$4:$D$102,1),0))</f>
        <v/>
      </c>
      <c r="O867" s="9">
        <f>IF(N867&lt;0,0,IF(N867=0,Occurrence!K867*$I$11,IF(N867&gt;=99,Occurrence!K867*$I$12,INDEX($C$4:$C$102,N867)+(Occurrence!K867-INDEX($D$4:$D$102,N867))/(INDEX($D$4:$D$102,N867+1)-INDEX($D$4:$D$102,N867))*(INDEX($C$4:$C$102,N867+1)-INDEX($C$4:$C$102,N867)))))</f>
        <v/>
      </c>
      <c r="P867" s="12">
        <f>IFERROR(MATCH(Data!X867,$F$4:$F$102,1),0)</f>
        <v/>
      </c>
      <c r="Q867" s="9">
        <f>IF(P867=0,Data!X867+$I$13,IF(P867&gt;=99,Data!X867+$I$14,INDEX($E$4:$E$102,P867)+(Data!X867-INDEX($F$4:$F$102,P867))/(INDEX($F$4:$F$102,P867+1)-INDEX($F$4:$F$102,P867))*(INDEX($E$4:$E$102,P867+1)-INDEX($E$4:$E$102,P867))))</f>
        <v/>
      </c>
      <c r="R867" s="12">
        <f>IFERROR(MATCH(Data!Y867,$F$4:$F$102,1),0)</f>
        <v/>
      </c>
      <c r="S867" s="9">
        <f>IF(R867=0,Data!Y867+$I$13,IF(R867&gt;=99,Data!Y867+$I$14,INDEX($E$4:$E$102,R867)+(Data!Y867-INDEX($F$4:$F$102,R867))/(INDEX($F$4:$F$102,R867+1)-INDEX($F$4:$F$102,R867))*(INDEX($E$4:$E$102,R867+1)-INDEX($E$4:$E$102,R867))))</f>
        <v/>
      </c>
    </row>
    <row r="868">
      <c r="K868" s="14">
        <f>Data!A868</f>
        <v/>
      </c>
      <c r="L868" s="12">
        <f>IF(Occurrence!J868&lt;=0,-1,IFERROR(MATCH(Occurrence!J868,$D$4:$D$102,1),0))</f>
        <v/>
      </c>
      <c r="M868" s="9">
        <f>IF(L868&lt;0,0,IF(L868=0,Occurrence!J868*$I$11,IF(L868&gt;=99,Occurrence!J868*$I$12,INDEX($C$4:$C$102,L868)+(Occurrence!J868-INDEX($D$4:$D$102,L868))/(INDEX($D$4:$D$102,L868+1)-INDEX($D$4:$D$102,L868))*(INDEX($C$4:$C$102,L868+1)-INDEX($C$4:$C$102,L868)))))</f>
        <v/>
      </c>
      <c r="N868" s="12">
        <f>IF(Occurrence!K868&lt;=0,-1,IFERROR(MATCH(Occurrence!K868,$D$4:$D$102,1),0))</f>
        <v/>
      </c>
      <c r="O868" s="9">
        <f>IF(N868&lt;0,0,IF(N868=0,Occurrence!K868*$I$11,IF(N868&gt;=99,Occurrence!K868*$I$12,INDEX($C$4:$C$102,N868)+(Occurrence!K868-INDEX($D$4:$D$102,N868))/(INDEX($D$4:$D$102,N868+1)-INDEX($D$4:$D$102,N868))*(INDEX($C$4:$C$102,N868+1)-INDEX($C$4:$C$102,N868)))))</f>
        <v/>
      </c>
      <c r="P868" s="12">
        <f>IFERROR(MATCH(Data!X868,$F$4:$F$102,1),0)</f>
        <v/>
      </c>
      <c r="Q868" s="9">
        <f>IF(P868=0,Data!X868+$I$13,IF(P868&gt;=99,Data!X868+$I$14,INDEX($E$4:$E$102,P868)+(Data!X868-INDEX($F$4:$F$102,P868))/(INDEX($F$4:$F$102,P868+1)-INDEX($F$4:$F$102,P868))*(INDEX($E$4:$E$102,P868+1)-INDEX($E$4:$E$102,P868))))</f>
        <v/>
      </c>
      <c r="R868" s="12">
        <f>IFERROR(MATCH(Data!Y868,$F$4:$F$102,1),0)</f>
        <v/>
      </c>
      <c r="S868" s="9">
        <f>IF(R868=0,Data!Y868+$I$13,IF(R868&gt;=99,Data!Y868+$I$14,INDEX($E$4:$E$102,R868)+(Data!Y868-INDEX($F$4:$F$102,R868))/(INDEX($F$4:$F$102,R868+1)-INDEX($F$4:$F$102,R868))*(INDEX($E$4:$E$102,R868+1)-INDEX($E$4:$E$102,R868))))</f>
        <v/>
      </c>
    </row>
    <row r="869">
      <c r="K869" s="14">
        <f>Data!A869</f>
        <v/>
      </c>
      <c r="L869" s="12">
        <f>IF(Occurrence!J869&lt;=0,-1,IFERROR(MATCH(Occurrence!J869,$D$4:$D$102,1),0))</f>
        <v/>
      </c>
      <c r="M869" s="9">
        <f>IF(L869&lt;0,0,IF(L869=0,Occurrence!J869*$I$11,IF(L869&gt;=99,Occurrence!J869*$I$12,INDEX($C$4:$C$102,L869)+(Occurrence!J869-INDEX($D$4:$D$102,L869))/(INDEX($D$4:$D$102,L869+1)-INDEX($D$4:$D$102,L869))*(INDEX($C$4:$C$102,L869+1)-INDEX($C$4:$C$102,L869)))))</f>
        <v/>
      </c>
      <c r="N869" s="12">
        <f>IF(Occurrence!K869&lt;=0,-1,IFERROR(MATCH(Occurrence!K869,$D$4:$D$102,1),0))</f>
        <v/>
      </c>
      <c r="O869" s="9">
        <f>IF(N869&lt;0,0,IF(N869=0,Occurrence!K869*$I$11,IF(N869&gt;=99,Occurrence!K869*$I$12,INDEX($C$4:$C$102,N869)+(Occurrence!K869-INDEX($D$4:$D$102,N869))/(INDEX($D$4:$D$102,N869+1)-INDEX($D$4:$D$102,N869))*(INDEX($C$4:$C$102,N869+1)-INDEX($C$4:$C$102,N869)))))</f>
        <v/>
      </c>
      <c r="P869" s="12">
        <f>IFERROR(MATCH(Data!X869,$F$4:$F$102,1),0)</f>
        <v/>
      </c>
      <c r="Q869" s="9">
        <f>IF(P869=0,Data!X869+$I$13,IF(P869&gt;=99,Data!X869+$I$14,INDEX($E$4:$E$102,P869)+(Data!X869-INDEX($F$4:$F$102,P869))/(INDEX($F$4:$F$102,P869+1)-INDEX($F$4:$F$102,P869))*(INDEX($E$4:$E$102,P869+1)-INDEX($E$4:$E$102,P869))))</f>
        <v/>
      </c>
      <c r="R869" s="12">
        <f>IFERROR(MATCH(Data!Y869,$F$4:$F$102,1),0)</f>
        <v/>
      </c>
      <c r="S869" s="9">
        <f>IF(R869=0,Data!Y869+$I$13,IF(R869&gt;=99,Data!Y869+$I$14,INDEX($E$4:$E$102,R869)+(Data!Y869-INDEX($F$4:$F$102,R869))/(INDEX($F$4:$F$102,R869+1)-INDEX($F$4:$F$102,R869))*(INDEX($E$4:$E$102,R869+1)-INDEX($E$4:$E$102,R869))))</f>
        <v/>
      </c>
    </row>
    <row r="870">
      <c r="K870" s="14">
        <f>Data!A870</f>
        <v/>
      </c>
      <c r="L870" s="12">
        <f>IF(Occurrence!J870&lt;=0,-1,IFERROR(MATCH(Occurrence!J870,$D$4:$D$102,1),0))</f>
        <v/>
      </c>
      <c r="M870" s="9">
        <f>IF(L870&lt;0,0,IF(L870=0,Occurrence!J870*$I$11,IF(L870&gt;=99,Occurrence!J870*$I$12,INDEX($C$4:$C$102,L870)+(Occurrence!J870-INDEX($D$4:$D$102,L870))/(INDEX($D$4:$D$102,L870+1)-INDEX($D$4:$D$102,L870))*(INDEX($C$4:$C$102,L870+1)-INDEX($C$4:$C$102,L870)))))</f>
        <v/>
      </c>
      <c r="N870" s="12">
        <f>IF(Occurrence!K870&lt;=0,-1,IFERROR(MATCH(Occurrence!K870,$D$4:$D$102,1),0))</f>
        <v/>
      </c>
      <c r="O870" s="9">
        <f>IF(N870&lt;0,0,IF(N870=0,Occurrence!K870*$I$11,IF(N870&gt;=99,Occurrence!K870*$I$12,INDEX($C$4:$C$102,N870)+(Occurrence!K870-INDEX($D$4:$D$102,N870))/(INDEX($D$4:$D$102,N870+1)-INDEX($D$4:$D$102,N870))*(INDEX($C$4:$C$102,N870+1)-INDEX($C$4:$C$102,N870)))))</f>
        <v/>
      </c>
      <c r="P870" s="12">
        <f>IFERROR(MATCH(Data!X870,$F$4:$F$102,1),0)</f>
        <v/>
      </c>
      <c r="Q870" s="9">
        <f>IF(P870=0,Data!X870+$I$13,IF(P870&gt;=99,Data!X870+$I$14,INDEX($E$4:$E$102,P870)+(Data!X870-INDEX($F$4:$F$102,P870))/(INDEX($F$4:$F$102,P870+1)-INDEX($F$4:$F$102,P870))*(INDEX($E$4:$E$102,P870+1)-INDEX($E$4:$E$102,P870))))</f>
        <v/>
      </c>
      <c r="R870" s="12">
        <f>IFERROR(MATCH(Data!Y870,$F$4:$F$102,1),0)</f>
        <v/>
      </c>
      <c r="S870" s="9">
        <f>IF(R870=0,Data!Y870+$I$13,IF(R870&gt;=99,Data!Y870+$I$14,INDEX($E$4:$E$102,R870)+(Data!Y870-INDEX($F$4:$F$102,R870))/(INDEX($F$4:$F$102,R870+1)-INDEX($F$4:$F$102,R870))*(INDEX($E$4:$E$102,R870+1)-INDEX($E$4:$E$102,R870))))</f>
        <v/>
      </c>
    </row>
    <row r="871">
      <c r="K871" s="14">
        <f>Data!A871</f>
        <v/>
      </c>
      <c r="L871" s="12">
        <f>IF(Occurrence!J871&lt;=0,-1,IFERROR(MATCH(Occurrence!J871,$D$4:$D$102,1),0))</f>
        <v/>
      </c>
      <c r="M871" s="9">
        <f>IF(L871&lt;0,0,IF(L871=0,Occurrence!J871*$I$11,IF(L871&gt;=99,Occurrence!J871*$I$12,INDEX($C$4:$C$102,L871)+(Occurrence!J871-INDEX($D$4:$D$102,L871))/(INDEX($D$4:$D$102,L871+1)-INDEX($D$4:$D$102,L871))*(INDEX($C$4:$C$102,L871+1)-INDEX($C$4:$C$102,L871)))))</f>
        <v/>
      </c>
      <c r="N871" s="12">
        <f>IF(Occurrence!K871&lt;=0,-1,IFERROR(MATCH(Occurrence!K871,$D$4:$D$102,1),0))</f>
        <v/>
      </c>
      <c r="O871" s="9">
        <f>IF(N871&lt;0,0,IF(N871=0,Occurrence!K871*$I$11,IF(N871&gt;=99,Occurrence!K871*$I$12,INDEX($C$4:$C$102,N871)+(Occurrence!K871-INDEX($D$4:$D$102,N871))/(INDEX($D$4:$D$102,N871+1)-INDEX($D$4:$D$102,N871))*(INDEX($C$4:$C$102,N871+1)-INDEX($C$4:$C$102,N871)))))</f>
        <v/>
      </c>
      <c r="P871" s="12">
        <f>IFERROR(MATCH(Data!X871,$F$4:$F$102,1),0)</f>
        <v/>
      </c>
      <c r="Q871" s="9">
        <f>IF(P871=0,Data!X871+$I$13,IF(P871&gt;=99,Data!X871+$I$14,INDEX($E$4:$E$102,P871)+(Data!X871-INDEX($F$4:$F$102,P871))/(INDEX($F$4:$F$102,P871+1)-INDEX($F$4:$F$102,P871))*(INDEX($E$4:$E$102,P871+1)-INDEX($E$4:$E$102,P871))))</f>
        <v/>
      </c>
      <c r="R871" s="12">
        <f>IFERROR(MATCH(Data!Y871,$F$4:$F$102,1),0)</f>
        <v/>
      </c>
      <c r="S871" s="9">
        <f>IF(R871=0,Data!Y871+$I$13,IF(R871&gt;=99,Data!Y871+$I$14,INDEX($E$4:$E$102,R871)+(Data!Y871-INDEX($F$4:$F$102,R871))/(INDEX($F$4:$F$102,R871+1)-INDEX($F$4:$F$102,R871))*(INDEX($E$4:$E$102,R871+1)-INDEX($E$4:$E$102,R871))))</f>
        <v/>
      </c>
    </row>
    <row r="872">
      <c r="K872" s="14">
        <f>Data!A872</f>
        <v/>
      </c>
      <c r="L872" s="12">
        <f>IF(Occurrence!J872&lt;=0,-1,IFERROR(MATCH(Occurrence!J872,$D$4:$D$102,1),0))</f>
        <v/>
      </c>
      <c r="M872" s="9">
        <f>IF(L872&lt;0,0,IF(L872=0,Occurrence!J872*$I$11,IF(L872&gt;=99,Occurrence!J872*$I$12,INDEX($C$4:$C$102,L872)+(Occurrence!J872-INDEX($D$4:$D$102,L872))/(INDEX($D$4:$D$102,L872+1)-INDEX($D$4:$D$102,L872))*(INDEX($C$4:$C$102,L872+1)-INDEX($C$4:$C$102,L872)))))</f>
        <v/>
      </c>
      <c r="N872" s="12">
        <f>IF(Occurrence!K872&lt;=0,-1,IFERROR(MATCH(Occurrence!K872,$D$4:$D$102,1),0))</f>
        <v/>
      </c>
      <c r="O872" s="9">
        <f>IF(N872&lt;0,0,IF(N872=0,Occurrence!K872*$I$11,IF(N872&gt;=99,Occurrence!K872*$I$12,INDEX($C$4:$C$102,N872)+(Occurrence!K872-INDEX($D$4:$D$102,N872))/(INDEX($D$4:$D$102,N872+1)-INDEX($D$4:$D$102,N872))*(INDEX($C$4:$C$102,N872+1)-INDEX($C$4:$C$102,N872)))))</f>
        <v/>
      </c>
      <c r="P872" s="12">
        <f>IFERROR(MATCH(Data!X872,$F$4:$F$102,1),0)</f>
        <v/>
      </c>
      <c r="Q872" s="9">
        <f>IF(P872=0,Data!X872+$I$13,IF(P872&gt;=99,Data!X872+$I$14,INDEX($E$4:$E$102,P872)+(Data!X872-INDEX($F$4:$F$102,P872))/(INDEX($F$4:$F$102,P872+1)-INDEX($F$4:$F$102,P872))*(INDEX($E$4:$E$102,P872+1)-INDEX($E$4:$E$102,P872))))</f>
        <v/>
      </c>
      <c r="R872" s="12">
        <f>IFERROR(MATCH(Data!Y872,$F$4:$F$102,1),0)</f>
        <v/>
      </c>
      <c r="S872" s="9">
        <f>IF(R872=0,Data!Y872+$I$13,IF(R872&gt;=99,Data!Y872+$I$14,INDEX($E$4:$E$102,R872)+(Data!Y872-INDEX($F$4:$F$102,R872))/(INDEX($F$4:$F$102,R872+1)-INDEX($F$4:$F$102,R872))*(INDEX($E$4:$E$102,R872+1)-INDEX($E$4:$E$102,R872))))</f>
        <v/>
      </c>
    </row>
    <row r="873">
      <c r="K873" s="14">
        <f>Data!A873</f>
        <v/>
      </c>
      <c r="L873" s="12">
        <f>IF(Occurrence!J873&lt;=0,-1,IFERROR(MATCH(Occurrence!J873,$D$4:$D$102,1),0))</f>
        <v/>
      </c>
      <c r="M873" s="9">
        <f>IF(L873&lt;0,0,IF(L873=0,Occurrence!J873*$I$11,IF(L873&gt;=99,Occurrence!J873*$I$12,INDEX($C$4:$C$102,L873)+(Occurrence!J873-INDEX($D$4:$D$102,L873))/(INDEX($D$4:$D$102,L873+1)-INDEX($D$4:$D$102,L873))*(INDEX($C$4:$C$102,L873+1)-INDEX($C$4:$C$102,L873)))))</f>
        <v/>
      </c>
      <c r="N873" s="12">
        <f>IF(Occurrence!K873&lt;=0,-1,IFERROR(MATCH(Occurrence!K873,$D$4:$D$102,1),0))</f>
        <v/>
      </c>
      <c r="O873" s="9">
        <f>IF(N873&lt;0,0,IF(N873=0,Occurrence!K873*$I$11,IF(N873&gt;=99,Occurrence!K873*$I$12,INDEX($C$4:$C$102,N873)+(Occurrence!K873-INDEX($D$4:$D$102,N873))/(INDEX($D$4:$D$102,N873+1)-INDEX($D$4:$D$102,N873))*(INDEX($C$4:$C$102,N873+1)-INDEX($C$4:$C$102,N873)))))</f>
        <v/>
      </c>
      <c r="P873" s="12">
        <f>IFERROR(MATCH(Data!X873,$F$4:$F$102,1),0)</f>
        <v/>
      </c>
      <c r="Q873" s="9">
        <f>IF(P873=0,Data!X873+$I$13,IF(P873&gt;=99,Data!X873+$I$14,INDEX($E$4:$E$102,P873)+(Data!X873-INDEX($F$4:$F$102,P873))/(INDEX($F$4:$F$102,P873+1)-INDEX($F$4:$F$102,P873))*(INDEX($E$4:$E$102,P873+1)-INDEX($E$4:$E$102,P873))))</f>
        <v/>
      </c>
      <c r="R873" s="12">
        <f>IFERROR(MATCH(Data!Y873,$F$4:$F$102,1),0)</f>
        <v/>
      </c>
      <c r="S873" s="9">
        <f>IF(R873=0,Data!Y873+$I$13,IF(R873&gt;=99,Data!Y873+$I$14,INDEX($E$4:$E$102,R873)+(Data!Y873-INDEX($F$4:$F$102,R873))/(INDEX($F$4:$F$102,R873+1)-INDEX($F$4:$F$102,R873))*(INDEX($E$4:$E$102,R873+1)-INDEX($E$4:$E$102,R873))))</f>
        <v/>
      </c>
    </row>
    <row r="874">
      <c r="K874" s="14">
        <f>Data!A874</f>
        <v/>
      </c>
      <c r="L874" s="12">
        <f>IF(Occurrence!J874&lt;=0,-1,IFERROR(MATCH(Occurrence!J874,$D$4:$D$102,1),0))</f>
        <v/>
      </c>
      <c r="M874" s="9">
        <f>IF(L874&lt;0,0,IF(L874=0,Occurrence!J874*$I$11,IF(L874&gt;=99,Occurrence!J874*$I$12,INDEX($C$4:$C$102,L874)+(Occurrence!J874-INDEX($D$4:$D$102,L874))/(INDEX($D$4:$D$102,L874+1)-INDEX($D$4:$D$102,L874))*(INDEX($C$4:$C$102,L874+1)-INDEX($C$4:$C$102,L874)))))</f>
        <v/>
      </c>
      <c r="N874" s="12">
        <f>IF(Occurrence!K874&lt;=0,-1,IFERROR(MATCH(Occurrence!K874,$D$4:$D$102,1),0))</f>
        <v/>
      </c>
      <c r="O874" s="9">
        <f>IF(N874&lt;0,0,IF(N874=0,Occurrence!K874*$I$11,IF(N874&gt;=99,Occurrence!K874*$I$12,INDEX($C$4:$C$102,N874)+(Occurrence!K874-INDEX($D$4:$D$102,N874))/(INDEX($D$4:$D$102,N874+1)-INDEX($D$4:$D$102,N874))*(INDEX($C$4:$C$102,N874+1)-INDEX($C$4:$C$102,N874)))))</f>
        <v/>
      </c>
      <c r="P874" s="12">
        <f>IFERROR(MATCH(Data!X874,$F$4:$F$102,1),0)</f>
        <v/>
      </c>
      <c r="Q874" s="9">
        <f>IF(P874=0,Data!X874+$I$13,IF(P874&gt;=99,Data!X874+$I$14,INDEX($E$4:$E$102,P874)+(Data!X874-INDEX($F$4:$F$102,P874))/(INDEX($F$4:$F$102,P874+1)-INDEX($F$4:$F$102,P874))*(INDEX($E$4:$E$102,P874+1)-INDEX($E$4:$E$102,P874))))</f>
        <v/>
      </c>
      <c r="R874" s="12">
        <f>IFERROR(MATCH(Data!Y874,$F$4:$F$102,1),0)</f>
        <v/>
      </c>
      <c r="S874" s="9">
        <f>IF(R874=0,Data!Y874+$I$13,IF(R874&gt;=99,Data!Y874+$I$14,INDEX($E$4:$E$102,R874)+(Data!Y874-INDEX($F$4:$F$102,R874))/(INDEX($F$4:$F$102,R874+1)-INDEX($F$4:$F$102,R874))*(INDEX($E$4:$E$102,R874+1)-INDEX($E$4:$E$102,R874))))</f>
        <v/>
      </c>
    </row>
    <row r="875">
      <c r="K875" s="14">
        <f>Data!A875</f>
        <v/>
      </c>
      <c r="L875" s="12">
        <f>IF(Occurrence!J875&lt;=0,-1,IFERROR(MATCH(Occurrence!J875,$D$4:$D$102,1),0))</f>
        <v/>
      </c>
      <c r="M875" s="9">
        <f>IF(L875&lt;0,0,IF(L875=0,Occurrence!J875*$I$11,IF(L875&gt;=99,Occurrence!J875*$I$12,INDEX($C$4:$C$102,L875)+(Occurrence!J875-INDEX($D$4:$D$102,L875))/(INDEX($D$4:$D$102,L875+1)-INDEX($D$4:$D$102,L875))*(INDEX($C$4:$C$102,L875+1)-INDEX($C$4:$C$102,L875)))))</f>
        <v/>
      </c>
      <c r="N875" s="12">
        <f>IF(Occurrence!K875&lt;=0,-1,IFERROR(MATCH(Occurrence!K875,$D$4:$D$102,1),0))</f>
        <v/>
      </c>
      <c r="O875" s="9">
        <f>IF(N875&lt;0,0,IF(N875=0,Occurrence!K875*$I$11,IF(N875&gt;=99,Occurrence!K875*$I$12,INDEX($C$4:$C$102,N875)+(Occurrence!K875-INDEX($D$4:$D$102,N875))/(INDEX($D$4:$D$102,N875+1)-INDEX($D$4:$D$102,N875))*(INDEX($C$4:$C$102,N875+1)-INDEX($C$4:$C$102,N875)))))</f>
        <v/>
      </c>
      <c r="P875" s="12">
        <f>IFERROR(MATCH(Data!X875,$F$4:$F$102,1),0)</f>
        <v/>
      </c>
      <c r="Q875" s="9">
        <f>IF(P875=0,Data!X875+$I$13,IF(P875&gt;=99,Data!X875+$I$14,INDEX($E$4:$E$102,P875)+(Data!X875-INDEX($F$4:$F$102,P875))/(INDEX($F$4:$F$102,P875+1)-INDEX($F$4:$F$102,P875))*(INDEX($E$4:$E$102,P875+1)-INDEX($E$4:$E$102,P875))))</f>
        <v/>
      </c>
      <c r="R875" s="12">
        <f>IFERROR(MATCH(Data!Y875,$F$4:$F$102,1),0)</f>
        <v/>
      </c>
      <c r="S875" s="9">
        <f>IF(R875=0,Data!Y875+$I$13,IF(R875&gt;=99,Data!Y875+$I$14,INDEX($E$4:$E$102,R875)+(Data!Y875-INDEX($F$4:$F$102,R875))/(INDEX($F$4:$F$102,R875+1)-INDEX($F$4:$F$102,R875))*(INDEX($E$4:$E$102,R875+1)-INDEX($E$4:$E$102,R875))))</f>
        <v/>
      </c>
    </row>
    <row r="876">
      <c r="K876" s="14">
        <f>Data!A876</f>
        <v/>
      </c>
      <c r="L876" s="12">
        <f>IF(Occurrence!J876&lt;=0,-1,IFERROR(MATCH(Occurrence!J876,$D$4:$D$102,1),0))</f>
        <v/>
      </c>
      <c r="M876" s="9">
        <f>IF(L876&lt;0,0,IF(L876=0,Occurrence!J876*$I$11,IF(L876&gt;=99,Occurrence!J876*$I$12,INDEX($C$4:$C$102,L876)+(Occurrence!J876-INDEX($D$4:$D$102,L876))/(INDEX($D$4:$D$102,L876+1)-INDEX($D$4:$D$102,L876))*(INDEX($C$4:$C$102,L876+1)-INDEX($C$4:$C$102,L876)))))</f>
        <v/>
      </c>
      <c r="N876" s="12">
        <f>IF(Occurrence!K876&lt;=0,-1,IFERROR(MATCH(Occurrence!K876,$D$4:$D$102,1),0))</f>
        <v/>
      </c>
      <c r="O876" s="9">
        <f>IF(N876&lt;0,0,IF(N876=0,Occurrence!K876*$I$11,IF(N876&gt;=99,Occurrence!K876*$I$12,INDEX($C$4:$C$102,N876)+(Occurrence!K876-INDEX($D$4:$D$102,N876))/(INDEX($D$4:$D$102,N876+1)-INDEX($D$4:$D$102,N876))*(INDEX($C$4:$C$102,N876+1)-INDEX($C$4:$C$102,N876)))))</f>
        <v/>
      </c>
      <c r="P876" s="12">
        <f>IFERROR(MATCH(Data!X876,$F$4:$F$102,1),0)</f>
        <v/>
      </c>
      <c r="Q876" s="9">
        <f>IF(P876=0,Data!X876+$I$13,IF(P876&gt;=99,Data!X876+$I$14,INDEX($E$4:$E$102,P876)+(Data!X876-INDEX($F$4:$F$102,P876))/(INDEX($F$4:$F$102,P876+1)-INDEX($F$4:$F$102,P876))*(INDEX($E$4:$E$102,P876+1)-INDEX($E$4:$E$102,P876))))</f>
        <v/>
      </c>
      <c r="R876" s="12">
        <f>IFERROR(MATCH(Data!Y876,$F$4:$F$102,1),0)</f>
        <v/>
      </c>
      <c r="S876" s="9">
        <f>IF(R876=0,Data!Y876+$I$13,IF(R876&gt;=99,Data!Y876+$I$14,INDEX($E$4:$E$102,R876)+(Data!Y876-INDEX($F$4:$F$102,R876))/(INDEX($F$4:$F$102,R876+1)-INDEX($F$4:$F$102,R876))*(INDEX($E$4:$E$102,R876+1)-INDEX($E$4:$E$102,R876))))</f>
        <v/>
      </c>
    </row>
    <row r="877">
      <c r="K877" s="14">
        <f>Data!A877</f>
        <v/>
      </c>
      <c r="L877" s="12">
        <f>IF(Occurrence!J877&lt;=0,-1,IFERROR(MATCH(Occurrence!J877,$D$4:$D$102,1),0))</f>
        <v/>
      </c>
      <c r="M877" s="9">
        <f>IF(L877&lt;0,0,IF(L877=0,Occurrence!J877*$I$11,IF(L877&gt;=99,Occurrence!J877*$I$12,INDEX($C$4:$C$102,L877)+(Occurrence!J877-INDEX($D$4:$D$102,L877))/(INDEX($D$4:$D$102,L877+1)-INDEX($D$4:$D$102,L877))*(INDEX($C$4:$C$102,L877+1)-INDEX($C$4:$C$102,L877)))))</f>
        <v/>
      </c>
      <c r="N877" s="12">
        <f>IF(Occurrence!K877&lt;=0,-1,IFERROR(MATCH(Occurrence!K877,$D$4:$D$102,1),0))</f>
        <v/>
      </c>
      <c r="O877" s="9">
        <f>IF(N877&lt;0,0,IF(N877=0,Occurrence!K877*$I$11,IF(N877&gt;=99,Occurrence!K877*$I$12,INDEX($C$4:$C$102,N877)+(Occurrence!K877-INDEX($D$4:$D$102,N877))/(INDEX($D$4:$D$102,N877+1)-INDEX($D$4:$D$102,N877))*(INDEX($C$4:$C$102,N877+1)-INDEX($C$4:$C$102,N877)))))</f>
        <v/>
      </c>
      <c r="P877" s="12">
        <f>IFERROR(MATCH(Data!X877,$F$4:$F$102,1),0)</f>
        <v/>
      </c>
      <c r="Q877" s="9">
        <f>IF(P877=0,Data!X877+$I$13,IF(P877&gt;=99,Data!X877+$I$14,INDEX($E$4:$E$102,P877)+(Data!X877-INDEX($F$4:$F$102,P877))/(INDEX($F$4:$F$102,P877+1)-INDEX($F$4:$F$102,P877))*(INDEX($E$4:$E$102,P877+1)-INDEX($E$4:$E$102,P877))))</f>
        <v/>
      </c>
      <c r="R877" s="12">
        <f>IFERROR(MATCH(Data!Y877,$F$4:$F$102,1),0)</f>
        <v/>
      </c>
      <c r="S877" s="9">
        <f>IF(R877=0,Data!Y877+$I$13,IF(R877&gt;=99,Data!Y877+$I$14,INDEX($E$4:$E$102,R877)+(Data!Y877-INDEX($F$4:$F$102,R877))/(INDEX($F$4:$F$102,R877+1)-INDEX($F$4:$F$102,R877))*(INDEX($E$4:$E$102,R877+1)-INDEX($E$4:$E$102,R877))))</f>
        <v/>
      </c>
    </row>
    <row r="878">
      <c r="K878" s="14">
        <f>Data!A878</f>
        <v/>
      </c>
      <c r="L878" s="12">
        <f>IF(Occurrence!J878&lt;=0,-1,IFERROR(MATCH(Occurrence!J878,$D$4:$D$102,1),0))</f>
        <v/>
      </c>
      <c r="M878" s="9">
        <f>IF(L878&lt;0,0,IF(L878=0,Occurrence!J878*$I$11,IF(L878&gt;=99,Occurrence!J878*$I$12,INDEX($C$4:$C$102,L878)+(Occurrence!J878-INDEX($D$4:$D$102,L878))/(INDEX($D$4:$D$102,L878+1)-INDEX($D$4:$D$102,L878))*(INDEX($C$4:$C$102,L878+1)-INDEX($C$4:$C$102,L878)))))</f>
        <v/>
      </c>
      <c r="N878" s="12">
        <f>IF(Occurrence!K878&lt;=0,-1,IFERROR(MATCH(Occurrence!K878,$D$4:$D$102,1),0))</f>
        <v/>
      </c>
      <c r="O878" s="9">
        <f>IF(N878&lt;0,0,IF(N878=0,Occurrence!K878*$I$11,IF(N878&gt;=99,Occurrence!K878*$I$12,INDEX($C$4:$C$102,N878)+(Occurrence!K878-INDEX($D$4:$D$102,N878))/(INDEX($D$4:$D$102,N878+1)-INDEX($D$4:$D$102,N878))*(INDEX($C$4:$C$102,N878+1)-INDEX($C$4:$C$102,N878)))))</f>
        <v/>
      </c>
      <c r="P878" s="12">
        <f>IFERROR(MATCH(Data!X878,$F$4:$F$102,1),0)</f>
        <v/>
      </c>
      <c r="Q878" s="9">
        <f>IF(P878=0,Data!X878+$I$13,IF(P878&gt;=99,Data!X878+$I$14,INDEX($E$4:$E$102,P878)+(Data!X878-INDEX($F$4:$F$102,P878))/(INDEX($F$4:$F$102,P878+1)-INDEX($F$4:$F$102,P878))*(INDEX($E$4:$E$102,P878+1)-INDEX($E$4:$E$102,P878))))</f>
        <v/>
      </c>
      <c r="R878" s="12">
        <f>IFERROR(MATCH(Data!Y878,$F$4:$F$102,1),0)</f>
        <v/>
      </c>
      <c r="S878" s="9">
        <f>IF(R878=0,Data!Y878+$I$13,IF(R878&gt;=99,Data!Y878+$I$14,INDEX($E$4:$E$102,R878)+(Data!Y878-INDEX($F$4:$F$102,R878))/(INDEX($F$4:$F$102,R878+1)-INDEX($F$4:$F$102,R878))*(INDEX($E$4:$E$102,R878+1)-INDEX($E$4:$E$102,R878))))</f>
        <v/>
      </c>
    </row>
    <row r="879">
      <c r="K879" s="14">
        <f>Data!A879</f>
        <v/>
      </c>
      <c r="L879" s="12">
        <f>IF(Occurrence!J879&lt;=0,-1,IFERROR(MATCH(Occurrence!J879,$D$4:$D$102,1),0))</f>
        <v/>
      </c>
      <c r="M879" s="9">
        <f>IF(L879&lt;0,0,IF(L879=0,Occurrence!J879*$I$11,IF(L879&gt;=99,Occurrence!J879*$I$12,INDEX($C$4:$C$102,L879)+(Occurrence!J879-INDEX($D$4:$D$102,L879))/(INDEX($D$4:$D$102,L879+1)-INDEX($D$4:$D$102,L879))*(INDEX($C$4:$C$102,L879+1)-INDEX($C$4:$C$102,L879)))))</f>
        <v/>
      </c>
      <c r="N879" s="12">
        <f>IF(Occurrence!K879&lt;=0,-1,IFERROR(MATCH(Occurrence!K879,$D$4:$D$102,1),0))</f>
        <v/>
      </c>
      <c r="O879" s="9">
        <f>IF(N879&lt;0,0,IF(N879=0,Occurrence!K879*$I$11,IF(N879&gt;=99,Occurrence!K879*$I$12,INDEX($C$4:$C$102,N879)+(Occurrence!K879-INDEX($D$4:$D$102,N879))/(INDEX($D$4:$D$102,N879+1)-INDEX($D$4:$D$102,N879))*(INDEX($C$4:$C$102,N879+1)-INDEX($C$4:$C$102,N879)))))</f>
        <v/>
      </c>
      <c r="P879" s="12">
        <f>IFERROR(MATCH(Data!X879,$F$4:$F$102,1),0)</f>
        <v/>
      </c>
      <c r="Q879" s="9">
        <f>IF(P879=0,Data!X879+$I$13,IF(P879&gt;=99,Data!X879+$I$14,INDEX($E$4:$E$102,P879)+(Data!X879-INDEX($F$4:$F$102,P879))/(INDEX($F$4:$F$102,P879+1)-INDEX($F$4:$F$102,P879))*(INDEX($E$4:$E$102,P879+1)-INDEX($E$4:$E$102,P879))))</f>
        <v/>
      </c>
      <c r="R879" s="12">
        <f>IFERROR(MATCH(Data!Y879,$F$4:$F$102,1),0)</f>
        <v/>
      </c>
      <c r="S879" s="9">
        <f>IF(R879=0,Data!Y879+$I$13,IF(R879&gt;=99,Data!Y879+$I$14,INDEX($E$4:$E$102,R879)+(Data!Y879-INDEX($F$4:$F$102,R879))/(INDEX($F$4:$F$102,R879+1)-INDEX($F$4:$F$102,R879))*(INDEX($E$4:$E$102,R879+1)-INDEX($E$4:$E$102,R879))))</f>
        <v/>
      </c>
    </row>
    <row r="880">
      <c r="K880" s="14">
        <f>Data!A880</f>
        <v/>
      </c>
      <c r="L880" s="12">
        <f>IF(Occurrence!J880&lt;=0,-1,IFERROR(MATCH(Occurrence!J880,$D$4:$D$102,1),0))</f>
        <v/>
      </c>
      <c r="M880" s="9">
        <f>IF(L880&lt;0,0,IF(L880=0,Occurrence!J880*$I$11,IF(L880&gt;=99,Occurrence!J880*$I$12,INDEX($C$4:$C$102,L880)+(Occurrence!J880-INDEX($D$4:$D$102,L880))/(INDEX($D$4:$D$102,L880+1)-INDEX($D$4:$D$102,L880))*(INDEX($C$4:$C$102,L880+1)-INDEX($C$4:$C$102,L880)))))</f>
        <v/>
      </c>
      <c r="N880" s="12">
        <f>IF(Occurrence!K880&lt;=0,-1,IFERROR(MATCH(Occurrence!K880,$D$4:$D$102,1),0))</f>
        <v/>
      </c>
      <c r="O880" s="9">
        <f>IF(N880&lt;0,0,IF(N880=0,Occurrence!K880*$I$11,IF(N880&gt;=99,Occurrence!K880*$I$12,INDEX($C$4:$C$102,N880)+(Occurrence!K880-INDEX($D$4:$D$102,N880))/(INDEX($D$4:$D$102,N880+1)-INDEX($D$4:$D$102,N880))*(INDEX($C$4:$C$102,N880+1)-INDEX($C$4:$C$102,N880)))))</f>
        <v/>
      </c>
      <c r="P880" s="12">
        <f>IFERROR(MATCH(Data!X880,$F$4:$F$102,1),0)</f>
        <v/>
      </c>
      <c r="Q880" s="9">
        <f>IF(P880=0,Data!X880+$I$13,IF(P880&gt;=99,Data!X880+$I$14,INDEX($E$4:$E$102,P880)+(Data!X880-INDEX($F$4:$F$102,P880))/(INDEX($F$4:$F$102,P880+1)-INDEX($F$4:$F$102,P880))*(INDEX($E$4:$E$102,P880+1)-INDEX($E$4:$E$102,P880))))</f>
        <v/>
      </c>
      <c r="R880" s="12">
        <f>IFERROR(MATCH(Data!Y880,$F$4:$F$102,1),0)</f>
        <v/>
      </c>
      <c r="S880" s="9">
        <f>IF(R880=0,Data!Y880+$I$13,IF(R880&gt;=99,Data!Y880+$I$14,INDEX($E$4:$E$102,R880)+(Data!Y880-INDEX($F$4:$F$102,R880))/(INDEX($F$4:$F$102,R880+1)-INDEX($F$4:$F$102,R880))*(INDEX($E$4:$E$102,R880+1)-INDEX($E$4:$E$102,R880))))</f>
        <v/>
      </c>
    </row>
    <row r="881">
      <c r="K881" s="14">
        <f>Data!A881</f>
        <v/>
      </c>
      <c r="L881" s="12">
        <f>IF(Occurrence!J881&lt;=0,-1,IFERROR(MATCH(Occurrence!J881,$D$4:$D$102,1),0))</f>
        <v/>
      </c>
      <c r="M881" s="9">
        <f>IF(L881&lt;0,0,IF(L881=0,Occurrence!J881*$I$11,IF(L881&gt;=99,Occurrence!J881*$I$12,INDEX($C$4:$C$102,L881)+(Occurrence!J881-INDEX($D$4:$D$102,L881))/(INDEX($D$4:$D$102,L881+1)-INDEX($D$4:$D$102,L881))*(INDEX($C$4:$C$102,L881+1)-INDEX($C$4:$C$102,L881)))))</f>
        <v/>
      </c>
      <c r="N881" s="12">
        <f>IF(Occurrence!K881&lt;=0,-1,IFERROR(MATCH(Occurrence!K881,$D$4:$D$102,1),0))</f>
        <v/>
      </c>
      <c r="O881" s="9">
        <f>IF(N881&lt;0,0,IF(N881=0,Occurrence!K881*$I$11,IF(N881&gt;=99,Occurrence!K881*$I$12,INDEX($C$4:$C$102,N881)+(Occurrence!K881-INDEX($D$4:$D$102,N881))/(INDEX($D$4:$D$102,N881+1)-INDEX($D$4:$D$102,N881))*(INDEX($C$4:$C$102,N881+1)-INDEX($C$4:$C$102,N881)))))</f>
        <v/>
      </c>
      <c r="P881" s="12">
        <f>IFERROR(MATCH(Data!X881,$F$4:$F$102,1),0)</f>
        <v/>
      </c>
      <c r="Q881" s="9">
        <f>IF(P881=0,Data!X881+$I$13,IF(P881&gt;=99,Data!X881+$I$14,INDEX($E$4:$E$102,P881)+(Data!X881-INDEX($F$4:$F$102,P881))/(INDEX($F$4:$F$102,P881+1)-INDEX($F$4:$F$102,P881))*(INDEX($E$4:$E$102,P881+1)-INDEX($E$4:$E$102,P881))))</f>
        <v/>
      </c>
      <c r="R881" s="12">
        <f>IFERROR(MATCH(Data!Y881,$F$4:$F$102,1),0)</f>
        <v/>
      </c>
      <c r="S881" s="9">
        <f>IF(R881=0,Data!Y881+$I$13,IF(R881&gt;=99,Data!Y881+$I$14,INDEX($E$4:$E$102,R881)+(Data!Y881-INDEX($F$4:$F$102,R881))/(INDEX($F$4:$F$102,R881+1)-INDEX($F$4:$F$102,R881))*(INDEX($E$4:$E$102,R881+1)-INDEX($E$4:$E$102,R881))))</f>
        <v/>
      </c>
    </row>
    <row r="882">
      <c r="K882" s="14">
        <f>Data!A882</f>
        <v/>
      </c>
      <c r="L882" s="12">
        <f>IF(Occurrence!J882&lt;=0,-1,IFERROR(MATCH(Occurrence!J882,$D$4:$D$102,1),0))</f>
        <v/>
      </c>
      <c r="M882" s="9">
        <f>IF(L882&lt;0,0,IF(L882=0,Occurrence!J882*$I$11,IF(L882&gt;=99,Occurrence!J882*$I$12,INDEX($C$4:$C$102,L882)+(Occurrence!J882-INDEX($D$4:$D$102,L882))/(INDEX($D$4:$D$102,L882+1)-INDEX($D$4:$D$102,L882))*(INDEX($C$4:$C$102,L882+1)-INDEX($C$4:$C$102,L882)))))</f>
        <v/>
      </c>
      <c r="N882" s="12">
        <f>IF(Occurrence!K882&lt;=0,-1,IFERROR(MATCH(Occurrence!K882,$D$4:$D$102,1),0))</f>
        <v/>
      </c>
      <c r="O882" s="9">
        <f>IF(N882&lt;0,0,IF(N882=0,Occurrence!K882*$I$11,IF(N882&gt;=99,Occurrence!K882*$I$12,INDEX($C$4:$C$102,N882)+(Occurrence!K882-INDEX($D$4:$D$102,N882))/(INDEX($D$4:$D$102,N882+1)-INDEX($D$4:$D$102,N882))*(INDEX($C$4:$C$102,N882+1)-INDEX($C$4:$C$102,N882)))))</f>
        <v/>
      </c>
      <c r="P882" s="12">
        <f>IFERROR(MATCH(Data!X882,$F$4:$F$102,1),0)</f>
        <v/>
      </c>
      <c r="Q882" s="9">
        <f>IF(P882=0,Data!X882+$I$13,IF(P882&gt;=99,Data!X882+$I$14,INDEX($E$4:$E$102,P882)+(Data!X882-INDEX($F$4:$F$102,P882))/(INDEX($F$4:$F$102,P882+1)-INDEX($F$4:$F$102,P882))*(INDEX($E$4:$E$102,P882+1)-INDEX($E$4:$E$102,P882))))</f>
        <v/>
      </c>
      <c r="R882" s="12">
        <f>IFERROR(MATCH(Data!Y882,$F$4:$F$102,1),0)</f>
        <v/>
      </c>
      <c r="S882" s="9">
        <f>IF(R882=0,Data!Y882+$I$13,IF(R882&gt;=99,Data!Y882+$I$14,INDEX($E$4:$E$102,R882)+(Data!Y882-INDEX($F$4:$F$102,R882))/(INDEX($F$4:$F$102,R882+1)-INDEX($F$4:$F$102,R882))*(INDEX($E$4:$E$102,R882+1)-INDEX($E$4:$E$102,R882))))</f>
        <v/>
      </c>
    </row>
    <row r="883">
      <c r="K883" s="14">
        <f>Data!A883</f>
        <v/>
      </c>
      <c r="L883" s="12">
        <f>IF(Occurrence!J883&lt;=0,-1,IFERROR(MATCH(Occurrence!J883,$D$4:$D$102,1),0))</f>
        <v/>
      </c>
      <c r="M883" s="9">
        <f>IF(L883&lt;0,0,IF(L883=0,Occurrence!J883*$I$11,IF(L883&gt;=99,Occurrence!J883*$I$12,INDEX($C$4:$C$102,L883)+(Occurrence!J883-INDEX($D$4:$D$102,L883))/(INDEX($D$4:$D$102,L883+1)-INDEX($D$4:$D$102,L883))*(INDEX($C$4:$C$102,L883+1)-INDEX($C$4:$C$102,L883)))))</f>
        <v/>
      </c>
      <c r="N883" s="12">
        <f>IF(Occurrence!K883&lt;=0,-1,IFERROR(MATCH(Occurrence!K883,$D$4:$D$102,1),0))</f>
        <v/>
      </c>
      <c r="O883" s="9">
        <f>IF(N883&lt;0,0,IF(N883=0,Occurrence!K883*$I$11,IF(N883&gt;=99,Occurrence!K883*$I$12,INDEX($C$4:$C$102,N883)+(Occurrence!K883-INDEX($D$4:$D$102,N883))/(INDEX($D$4:$D$102,N883+1)-INDEX($D$4:$D$102,N883))*(INDEX($C$4:$C$102,N883+1)-INDEX($C$4:$C$102,N883)))))</f>
        <v/>
      </c>
      <c r="P883" s="12">
        <f>IFERROR(MATCH(Data!X883,$F$4:$F$102,1),0)</f>
        <v/>
      </c>
      <c r="Q883" s="9">
        <f>IF(P883=0,Data!X883+$I$13,IF(P883&gt;=99,Data!X883+$I$14,INDEX($E$4:$E$102,P883)+(Data!X883-INDEX($F$4:$F$102,P883))/(INDEX($F$4:$F$102,P883+1)-INDEX($F$4:$F$102,P883))*(INDEX($E$4:$E$102,P883+1)-INDEX($E$4:$E$102,P883))))</f>
        <v/>
      </c>
      <c r="R883" s="12">
        <f>IFERROR(MATCH(Data!Y883,$F$4:$F$102,1),0)</f>
        <v/>
      </c>
      <c r="S883" s="9">
        <f>IF(R883=0,Data!Y883+$I$13,IF(R883&gt;=99,Data!Y883+$I$14,INDEX($E$4:$E$102,R883)+(Data!Y883-INDEX($F$4:$F$102,R883))/(INDEX($F$4:$F$102,R883+1)-INDEX($F$4:$F$102,R883))*(INDEX($E$4:$E$102,R883+1)-INDEX($E$4:$E$102,R883))))</f>
        <v/>
      </c>
    </row>
    <row r="884">
      <c r="K884" s="14">
        <f>Data!A884</f>
        <v/>
      </c>
      <c r="L884" s="12">
        <f>IF(Occurrence!J884&lt;=0,-1,IFERROR(MATCH(Occurrence!J884,$D$4:$D$102,1),0))</f>
        <v/>
      </c>
      <c r="M884" s="9">
        <f>IF(L884&lt;0,0,IF(L884=0,Occurrence!J884*$I$11,IF(L884&gt;=99,Occurrence!J884*$I$12,INDEX($C$4:$C$102,L884)+(Occurrence!J884-INDEX($D$4:$D$102,L884))/(INDEX($D$4:$D$102,L884+1)-INDEX($D$4:$D$102,L884))*(INDEX($C$4:$C$102,L884+1)-INDEX($C$4:$C$102,L884)))))</f>
        <v/>
      </c>
      <c r="N884" s="12">
        <f>IF(Occurrence!K884&lt;=0,-1,IFERROR(MATCH(Occurrence!K884,$D$4:$D$102,1),0))</f>
        <v/>
      </c>
      <c r="O884" s="9">
        <f>IF(N884&lt;0,0,IF(N884=0,Occurrence!K884*$I$11,IF(N884&gt;=99,Occurrence!K884*$I$12,INDEX($C$4:$C$102,N884)+(Occurrence!K884-INDEX($D$4:$D$102,N884))/(INDEX($D$4:$D$102,N884+1)-INDEX($D$4:$D$102,N884))*(INDEX($C$4:$C$102,N884+1)-INDEX($C$4:$C$102,N884)))))</f>
        <v/>
      </c>
      <c r="P884" s="12">
        <f>IFERROR(MATCH(Data!X884,$F$4:$F$102,1),0)</f>
        <v/>
      </c>
      <c r="Q884" s="9">
        <f>IF(P884=0,Data!X884+$I$13,IF(P884&gt;=99,Data!X884+$I$14,INDEX($E$4:$E$102,P884)+(Data!X884-INDEX($F$4:$F$102,P884))/(INDEX($F$4:$F$102,P884+1)-INDEX($F$4:$F$102,P884))*(INDEX($E$4:$E$102,P884+1)-INDEX($E$4:$E$102,P884))))</f>
        <v/>
      </c>
      <c r="R884" s="12">
        <f>IFERROR(MATCH(Data!Y884,$F$4:$F$102,1),0)</f>
        <v/>
      </c>
      <c r="S884" s="9">
        <f>IF(R884=0,Data!Y884+$I$13,IF(R884&gt;=99,Data!Y884+$I$14,INDEX($E$4:$E$102,R884)+(Data!Y884-INDEX($F$4:$F$102,R884))/(INDEX($F$4:$F$102,R884+1)-INDEX($F$4:$F$102,R884))*(INDEX($E$4:$E$102,R884+1)-INDEX($E$4:$E$102,R884))))</f>
        <v/>
      </c>
    </row>
    <row r="885">
      <c r="K885" s="14">
        <f>Data!A885</f>
        <v/>
      </c>
      <c r="L885" s="12">
        <f>IF(Occurrence!J885&lt;=0,-1,IFERROR(MATCH(Occurrence!J885,$D$4:$D$102,1),0))</f>
        <v/>
      </c>
      <c r="M885" s="9">
        <f>IF(L885&lt;0,0,IF(L885=0,Occurrence!J885*$I$11,IF(L885&gt;=99,Occurrence!J885*$I$12,INDEX($C$4:$C$102,L885)+(Occurrence!J885-INDEX($D$4:$D$102,L885))/(INDEX($D$4:$D$102,L885+1)-INDEX($D$4:$D$102,L885))*(INDEX($C$4:$C$102,L885+1)-INDEX($C$4:$C$102,L885)))))</f>
        <v/>
      </c>
      <c r="N885" s="12">
        <f>IF(Occurrence!K885&lt;=0,-1,IFERROR(MATCH(Occurrence!K885,$D$4:$D$102,1),0))</f>
        <v/>
      </c>
      <c r="O885" s="9">
        <f>IF(N885&lt;0,0,IF(N885=0,Occurrence!K885*$I$11,IF(N885&gt;=99,Occurrence!K885*$I$12,INDEX($C$4:$C$102,N885)+(Occurrence!K885-INDEX($D$4:$D$102,N885))/(INDEX($D$4:$D$102,N885+1)-INDEX($D$4:$D$102,N885))*(INDEX($C$4:$C$102,N885+1)-INDEX($C$4:$C$102,N885)))))</f>
        <v/>
      </c>
      <c r="P885" s="12">
        <f>IFERROR(MATCH(Data!X885,$F$4:$F$102,1),0)</f>
        <v/>
      </c>
      <c r="Q885" s="9">
        <f>IF(P885=0,Data!X885+$I$13,IF(P885&gt;=99,Data!X885+$I$14,INDEX($E$4:$E$102,P885)+(Data!X885-INDEX($F$4:$F$102,P885))/(INDEX($F$4:$F$102,P885+1)-INDEX($F$4:$F$102,P885))*(INDEX($E$4:$E$102,P885+1)-INDEX($E$4:$E$102,P885))))</f>
        <v/>
      </c>
      <c r="R885" s="12">
        <f>IFERROR(MATCH(Data!Y885,$F$4:$F$102,1),0)</f>
        <v/>
      </c>
      <c r="S885" s="9">
        <f>IF(R885=0,Data!Y885+$I$13,IF(R885&gt;=99,Data!Y885+$I$14,INDEX($E$4:$E$102,R885)+(Data!Y885-INDEX($F$4:$F$102,R885))/(INDEX($F$4:$F$102,R885+1)-INDEX($F$4:$F$102,R885))*(INDEX($E$4:$E$102,R885+1)-INDEX($E$4:$E$102,R885))))</f>
        <v/>
      </c>
    </row>
    <row r="886">
      <c r="K886" s="14">
        <f>Data!A886</f>
        <v/>
      </c>
      <c r="L886" s="12">
        <f>IF(Occurrence!J886&lt;=0,-1,IFERROR(MATCH(Occurrence!J886,$D$4:$D$102,1),0))</f>
        <v/>
      </c>
      <c r="M886" s="9">
        <f>IF(L886&lt;0,0,IF(L886=0,Occurrence!J886*$I$11,IF(L886&gt;=99,Occurrence!J886*$I$12,INDEX($C$4:$C$102,L886)+(Occurrence!J886-INDEX($D$4:$D$102,L886))/(INDEX($D$4:$D$102,L886+1)-INDEX($D$4:$D$102,L886))*(INDEX($C$4:$C$102,L886+1)-INDEX($C$4:$C$102,L886)))))</f>
        <v/>
      </c>
      <c r="N886" s="12">
        <f>IF(Occurrence!K886&lt;=0,-1,IFERROR(MATCH(Occurrence!K886,$D$4:$D$102,1),0))</f>
        <v/>
      </c>
      <c r="O886" s="9">
        <f>IF(N886&lt;0,0,IF(N886=0,Occurrence!K886*$I$11,IF(N886&gt;=99,Occurrence!K886*$I$12,INDEX($C$4:$C$102,N886)+(Occurrence!K886-INDEX($D$4:$D$102,N886))/(INDEX($D$4:$D$102,N886+1)-INDEX($D$4:$D$102,N886))*(INDEX($C$4:$C$102,N886+1)-INDEX($C$4:$C$102,N886)))))</f>
        <v/>
      </c>
      <c r="P886" s="12">
        <f>IFERROR(MATCH(Data!X886,$F$4:$F$102,1),0)</f>
        <v/>
      </c>
      <c r="Q886" s="9">
        <f>IF(P886=0,Data!X886+$I$13,IF(P886&gt;=99,Data!X886+$I$14,INDEX($E$4:$E$102,P886)+(Data!X886-INDEX($F$4:$F$102,P886))/(INDEX($F$4:$F$102,P886+1)-INDEX($F$4:$F$102,P886))*(INDEX($E$4:$E$102,P886+1)-INDEX($E$4:$E$102,P886))))</f>
        <v/>
      </c>
      <c r="R886" s="12">
        <f>IFERROR(MATCH(Data!Y886,$F$4:$F$102,1),0)</f>
        <v/>
      </c>
      <c r="S886" s="9">
        <f>IF(R886=0,Data!Y886+$I$13,IF(R886&gt;=99,Data!Y886+$I$14,INDEX($E$4:$E$102,R886)+(Data!Y886-INDEX($F$4:$F$102,R886))/(INDEX($F$4:$F$102,R886+1)-INDEX($F$4:$F$102,R886))*(INDEX($E$4:$E$102,R886+1)-INDEX($E$4:$E$102,R886))))</f>
        <v/>
      </c>
    </row>
    <row r="887">
      <c r="K887" s="14">
        <f>Data!A887</f>
        <v/>
      </c>
      <c r="L887" s="12">
        <f>IF(Occurrence!J887&lt;=0,-1,IFERROR(MATCH(Occurrence!J887,$D$4:$D$102,1),0))</f>
        <v/>
      </c>
      <c r="M887" s="9">
        <f>IF(L887&lt;0,0,IF(L887=0,Occurrence!J887*$I$11,IF(L887&gt;=99,Occurrence!J887*$I$12,INDEX($C$4:$C$102,L887)+(Occurrence!J887-INDEX($D$4:$D$102,L887))/(INDEX($D$4:$D$102,L887+1)-INDEX($D$4:$D$102,L887))*(INDEX($C$4:$C$102,L887+1)-INDEX($C$4:$C$102,L887)))))</f>
        <v/>
      </c>
      <c r="N887" s="12">
        <f>IF(Occurrence!K887&lt;=0,-1,IFERROR(MATCH(Occurrence!K887,$D$4:$D$102,1),0))</f>
        <v/>
      </c>
      <c r="O887" s="9">
        <f>IF(N887&lt;0,0,IF(N887=0,Occurrence!K887*$I$11,IF(N887&gt;=99,Occurrence!K887*$I$12,INDEX($C$4:$C$102,N887)+(Occurrence!K887-INDEX($D$4:$D$102,N887))/(INDEX($D$4:$D$102,N887+1)-INDEX($D$4:$D$102,N887))*(INDEX($C$4:$C$102,N887+1)-INDEX($C$4:$C$102,N887)))))</f>
        <v/>
      </c>
      <c r="P887" s="12">
        <f>IFERROR(MATCH(Data!X887,$F$4:$F$102,1),0)</f>
        <v/>
      </c>
      <c r="Q887" s="9">
        <f>IF(P887=0,Data!X887+$I$13,IF(P887&gt;=99,Data!X887+$I$14,INDEX($E$4:$E$102,P887)+(Data!X887-INDEX($F$4:$F$102,P887))/(INDEX($F$4:$F$102,P887+1)-INDEX($F$4:$F$102,P887))*(INDEX($E$4:$E$102,P887+1)-INDEX($E$4:$E$102,P887))))</f>
        <v/>
      </c>
      <c r="R887" s="12">
        <f>IFERROR(MATCH(Data!Y887,$F$4:$F$102,1),0)</f>
        <v/>
      </c>
      <c r="S887" s="9">
        <f>IF(R887=0,Data!Y887+$I$13,IF(R887&gt;=99,Data!Y887+$I$14,INDEX($E$4:$E$102,R887)+(Data!Y887-INDEX($F$4:$F$102,R887))/(INDEX($F$4:$F$102,R887+1)-INDEX($F$4:$F$102,R887))*(INDEX($E$4:$E$102,R887+1)-INDEX($E$4:$E$102,R887))))</f>
        <v/>
      </c>
    </row>
    <row r="888">
      <c r="K888" s="14">
        <f>Data!A888</f>
        <v/>
      </c>
      <c r="L888" s="12">
        <f>IF(Occurrence!J888&lt;=0,-1,IFERROR(MATCH(Occurrence!J888,$D$4:$D$102,1),0))</f>
        <v/>
      </c>
      <c r="M888" s="9">
        <f>IF(L888&lt;0,0,IF(L888=0,Occurrence!J888*$I$11,IF(L888&gt;=99,Occurrence!J888*$I$12,INDEX($C$4:$C$102,L888)+(Occurrence!J888-INDEX($D$4:$D$102,L888))/(INDEX($D$4:$D$102,L888+1)-INDEX($D$4:$D$102,L888))*(INDEX($C$4:$C$102,L888+1)-INDEX($C$4:$C$102,L888)))))</f>
        <v/>
      </c>
      <c r="N888" s="12">
        <f>IF(Occurrence!K888&lt;=0,-1,IFERROR(MATCH(Occurrence!K888,$D$4:$D$102,1),0))</f>
        <v/>
      </c>
      <c r="O888" s="9">
        <f>IF(N888&lt;0,0,IF(N888=0,Occurrence!K888*$I$11,IF(N888&gt;=99,Occurrence!K888*$I$12,INDEX($C$4:$C$102,N888)+(Occurrence!K888-INDEX($D$4:$D$102,N888))/(INDEX($D$4:$D$102,N888+1)-INDEX($D$4:$D$102,N888))*(INDEX($C$4:$C$102,N888+1)-INDEX($C$4:$C$102,N888)))))</f>
        <v/>
      </c>
      <c r="P888" s="12">
        <f>IFERROR(MATCH(Data!X888,$F$4:$F$102,1),0)</f>
        <v/>
      </c>
      <c r="Q888" s="9">
        <f>IF(P888=0,Data!X888+$I$13,IF(P888&gt;=99,Data!X888+$I$14,INDEX($E$4:$E$102,P888)+(Data!X888-INDEX($F$4:$F$102,P888))/(INDEX($F$4:$F$102,P888+1)-INDEX($F$4:$F$102,P888))*(INDEX($E$4:$E$102,P888+1)-INDEX($E$4:$E$102,P888))))</f>
        <v/>
      </c>
      <c r="R888" s="12">
        <f>IFERROR(MATCH(Data!Y888,$F$4:$F$102,1),0)</f>
        <v/>
      </c>
      <c r="S888" s="9">
        <f>IF(R888=0,Data!Y888+$I$13,IF(R888&gt;=99,Data!Y888+$I$14,INDEX($E$4:$E$102,R888)+(Data!Y888-INDEX($F$4:$F$102,R888))/(INDEX($F$4:$F$102,R888+1)-INDEX($F$4:$F$102,R888))*(INDEX($E$4:$E$102,R888+1)-INDEX($E$4:$E$102,R888))))</f>
        <v/>
      </c>
    </row>
    <row r="889">
      <c r="K889" s="14">
        <f>Data!A889</f>
        <v/>
      </c>
      <c r="L889" s="12">
        <f>IF(Occurrence!J889&lt;=0,-1,IFERROR(MATCH(Occurrence!J889,$D$4:$D$102,1),0))</f>
        <v/>
      </c>
      <c r="M889" s="9">
        <f>IF(L889&lt;0,0,IF(L889=0,Occurrence!J889*$I$11,IF(L889&gt;=99,Occurrence!J889*$I$12,INDEX($C$4:$C$102,L889)+(Occurrence!J889-INDEX($D$4:$D$102,L889))/(INDEX($D$4:$D$102,L889+1)-INDEX($D$4:$D$102,L889))*(INDEX($C$4:$C$102,L889+1)-INDEX($C$4:$C$102,L889)))))</f>
        <v/>
      </c>
      <c r="N889" s="12">
        <f>IF(Occurrence!K889&lt;=0,-1,IFERROR(MATCH(Occurrence!K889,$D$4:$D$102,1),0))</f>
        <v/>
      </c>
      <c r="O889" s="9">
        <f>IF(N889&lt;0,0,IF(N889=0,Occurrence!K889*$I$11,IF(N889&gt;=99,Occurrence!K889*$I$12,INDEX($C$4:$C$102,N889)+(Occurrence!K889-INDEX($D$4:$D$102,N889))/(INDEX($D$4:$D$102,N889+1)-INDEX($D$4:$D$102,N889))*(INDEX($C$4:$C$102,N889+1)-INDEX($C$4:$C$102,N889)))))</f>
        <v/>
      </c>
      <c r="P889" s="12">
        <f>IFERROR(MATCH(Data!X889,$F$4:$F$102,1),0)</f>
        <v/>
      </c>
      <c r="Q889" s="9">
        <f>IF(P889=0,Data!X889+$I$13,IF(P889&gt;=99,Data!X889+$I$14,INDEX($E$4:$E$102,P889)+(Data!X889-INDEX($F$4:$F$102,P889))/(INDEX($F$4:$F$102,P889+1)-INDEX($F$4:$F$102,P889))*(INDEX($E$4:$E$102,P889+1)-INDEX($E$4:$E$102,P889))))</f>
        <v/>
      </c>
      <c r="R889" s="12">
        <f>IFERROR(MATCH(Data!Y889,$F$4:$F$102,1),0)</f>
        <v/>
      </c>
      <c r="S889" s="9">
        <f>IF(R889=0,Data!Y889+$I$13,IF(R889&gt;=99,Data!Y889+$I$14,INDEX($E$4:$E$102,R889)+(Data!Y889-INDEX($F$4:$F$102,R889))/(INDEX($F$4:$F$102,R889+1)-INDEX($F$4:$F$102,R889))*(INDEX($E$4:$E$102,R889+1)-INDEX($E$4:$E$102,R889))))</f>
        <v/>
      </c>
    </row>
    <row r="890">
      <c r="K890" s="14">
        <f>Data!A890</f>
        <v/>
      </c>
      <c r="L890" s="12">
        <f>IF(Occurrence!J890&lt;=0,-1,IFERROR(MATCH(Occurrence!J890,$D$4:$D$102,1),0))</f>
        <v/>
      </c>
      <c r="M890" s="9">
        <f>IF(L890&lt;0,0,IF(L890=0,Occurrence!J890*$I$11,IF(L890&gt;=99,Occurrence!J890*$I$12,INDEX($C$4:$C$102,L890)+(Occurrence!J890-INDEX($D$4:$D$102,L890))/(INDEX($D$4:$D$102,L890+1)-INDEX($D$4:$D$102,L890))*(INDEX($C$4:$C$102,L890+1)-INDEX($C$4:$C$102,L890)))))</f>
        <v/>
      </c>
      <c r="N890" s="12">
        <f>IF(Occurrence!K890&lt;=0,-1,IFERROR(MATCH(Occurrence!K890,$D$4:$D$102,1),0))</f>
        <v/>
      </c>
      <c r="O890" s="9">
        <f>IF(N890&lt;0,0,IF(N890=0,Occurrence!K890*$I$11,IF(N890&gt;=99,Occurrence!K890*$I$12,INDEX($C$4:$C$102,N890)+(Occurrence!K890-INDEX($D$4:$D$102,N890))/(INDEX($D$4:$D$102,N890+1)-INDEX($D$4:$D$102,N890))*(INDEX($C$4:$C$102,N890+1)-INDEX($C$4:$C$102,N890)))))</f>
        <v/>
      </c>
      <c r="P890" s="12">
        <f>IFERROR(MATCH(Data!X890,$F$4:$F$102,1),0)</f>
        <v/>
      </c>
      <c r="Q890" s="9">
        <f>IF(P890=0,Data!X890+$I$13,IF(P890&gt;=99,Data!X890+$I$14,INDEX($E$4:$E$102,P890)+(Data!X890-INDEX($F$4:$F$102,P890))/(INDEX($F$4:$F$102,P890+1)-INDEX($F$4:$F$102,P890))*(INDEX($E$4:$E$102,P890+1)-INDEX($E$4:$E$102,P890))))</f>
        <v/>
      </c>
      <c r="R890" s="12">
        <f>IFERROR(MATCH(Data!Y890,$F$4:$F$102,1),0)</f>
        <v/>
      </c>
      <c r="S890" s="9">
        <f>IF(R890=0,Data!Y890+$I$13,IF(R890&gt;=99,Data!Y890+$I$14,INDEX($E$4:$E$102,R890)+(Data!Y890-INDEX($F$4:$F$102,R890))/(INDEX($F$4:$F$102,R890+1)-INDEX($F$4:$F$102,R890))*(INDEX($E$4:$E$102,R890+1)-INDEX($E$4:$E$102,R890))))</f>
        <v/>
      </c>
    </row>
    <row r="891">
      <c r="K891" s="14">
        <f>Data!A891</f>
        <v/>
      </c>
      <c r="L891" s="12">
        <f>IF(Occurrence!J891&lt;=0,-1,IFERROR(MATCH(Occurrence!J891,$D$4:$D$102,1),0))</f>
        <v/>
      </c>
      <c r="M891" s="9">
        <f>IF(L891&lt;0,0,IF(L891=0,Occurrence!J891*$I$11,IF(L891&gt;=99,Occurrence!J891*$I$12,INDEX($C$4:$C$102,L891)+(Occurrence!J891-INDEX($D$4:$D$102,L891))/(INDEX($D$4:$D$102,L891+1)-INDEX($D$4:$D$102,L891))*(INDEX($C$4:$C$102,L891+1)-INDEX($C$4:$C$102,L891)))))</f>
        <v/>
      </c>
      <c r="N891" s="12">
        <f>IF(Occurrence!K891&lt;=0,-1,IFERROR(MATCH(Occurrence!K891,$D$4:$D$102,1),0))</f>
        <v/>
      </c>
      <c r="O891" s="9">
        <f>IF(N891&lt;0,0,IF(N891=0,Occurrence!K891*$I$11,IF(N891&gt;=99,Occurrence!K891*$I$12,INDEX($C$4:$C$102,N891)+(Occurrence!K891-INDEX($D$4:$D$102,N891))/(INDEX($D$4:$D$102,N891+1)-INDEX($D$4:$D$102,N891))*(INDEX($C$4:$C$102,N891+1)-INDEX($C$4:$C$102,N891)))))</f>
        <v/>
      </c>
      <c r="P891" s="12">
        <f>IFERROR(MATCH(Data!X891,$F$4:$F$102,1),0)</f>
        <v/>
      </c>
      <c r="Q891" s="9">
        <f>IF(P891=0,Data!X891+$I$13,IF(P891&gt;=99,Data!X891+$I$14,INDEX($E$4:$E$102,P891)+(Data!X891-INDEX($F$4:$F$102,P891))/(INDEX($F$4:$F$102,P891+1)-INDEX($F$4:$F$102,P891))*(INDEX($E$4:$E$102,P891+1)-INDEX($E$4:$E$102,P891))))</f>
        <v/>
      </c>
      <c r="R891" s="12">
        <f>IFERROR(MATCH(Data!Y891,$F$4:$F$102,1),0)</f>
        <v/>
      </c>
      <c r="S891" s="9">
        <f>IF(R891=0,Data!Y891+$I$13,IF(R891&gt;=99,Data!Y891+$I$14,INDEX($E$4:$E$102,R891)+(Data!Y891-INDEX($F$4:$F$102,R891))/(INDEX($F$4:$F$102,R891+1)-INDEX($F$4:$F$102,R891))*(INDEX($E$4:$E$102,R891+1)-INDEX($E$4:$E$102,R891))))</f>
        <v/>
      </c>
    </row>
    <row r="892">
      <c r="K892" s="14">
        <f>Data!A892</f>
        <v/>
      </c>
      <c r="L892" s="12">
        <f>IF(Occurrence!J892&lt;=0,-1,IFERROR(MATCH(Occurrence!J892,$D$4:$D$102,1),0))</f>
        <v/>
      </c>
      <c r="M892" s="9">
        <f>IF(L892&lt;0,0,IF(L892=0,Occurrence!J892*$I$11,IF(L892&gt;=99,Occurrence!J892*$I$12,INDEX($C$4:$C$102,L892)+(Occurrence!J892-INDEX($D$4:$D$102,L892))/(INDEX($D$4:$D$102,L892+1)-INDEX($D$4:$D$102,L892))*(INDEX($C$4:$C$102,L892+1)-INDEX($C$4:$C$102,L892)))))</f>
        <v/>
      </c>
      <c r="N892" s="12">
        <f>IF(Occurrence!K892&lt;=0,-1,IFERROR(MATCH(Occurrence!K892,$D$4:$D$102,1),0))</f>
        <v/>
      </c>
      <c r="O892" s="9">
        <f>IF(N892&lt;0,0,IF(N892=0,Occurrence!K892*$I$11,IF(N892&gt;=99,Occurrence!K892*$I$12,INDEX($C$4:$C$102,N892)+(Occurrence!K892-INDEX($D$4:$D$102,N892))/(INDEX($D$4:$D$102,N892+1)-INDEX($D$4:$D$102,N892))*(INDEX($C$4:$C$102,N892+1)-INDEX($C$4:$C$102,N892)))))</f>
        <v/>
      </c>
      <c r="P892" s="12">
        <f>IFERROR(MATCH(Data!X892,$F$4:$F$102,1),0)</f>
        <v/>
      </c>
      <c r="Q892" s="9">
        <f>IF(P892=0,Data!X892+$I$13,IF(P892&gt;=99,Data!X892+$I$14,INDEX($E$4:$E$102,P892)+(Data!X892-INDEX($F$4:$F$102,P892))/(INDEX($F$4:$F$102,P892+1)-INDEX($F$4:$F$102,P892))*(INDEX($E$4:$E$102,P892+1)-INDEX($E$4:$E$102,P892))))</f>
        <v/>
      </c>
      <c r="R892" s="12">
        <f>IFERROR(MATCH(Data!Y892,$F$4:$F$102,1),0)</f>
        <v/>
      </c>
      <c r="S892" s="9">
        <f>IF(R892=0,Data!Y892+$I$13,IF(R892&gt;=99,Data!Y892+$I$14,INDEX($E$4:$E$102,R892)+(Data!Y892-INDEX($F$4:$F$102,R892))/(INDEX($F$4:$F$102,R892+1)-INDEX($F$4:$F$102,R892))*(INDEX($E$4:$E$102,R892+1)-INDEX($E$4:$E$102,R892))))</f>
        <v/>
      </c>
    </row>
    <row r="893">
      <c r="K893" s="14">
        <f>Data!A893</f>
        <v/>
      </c>
      <c r="L893" s="12">
        <f>IF(Occurrence!J893&lt;=0,-1,IFERROR(MATCH(Occurrence!J893,$D$4:$D$102,1),0))</f>
        <v/>
      </c>
      <c r="M893" s="9">
        <f>IF(L893&lt;0,0,IF(L893=0,Occurrence!J893*$I$11,IF(L893&gt;=99,Occurrence!J893*$I$12,INDEX($C$4:$C$102,L893)+(Occurrence!J893-INDEX($D$4:$D$102,L893))/(INDEX($D$4:$D$102,L893+1)-INDEX($D$4:$D$102,L893))*(INDEX($C$4:$C$102,L893+1)-INDEX($C$4:$C$102,L893)))))</f>
        <v/>
      </c>
      <c r="N893" s="12">
        <f>IF(Occurrence!K893&lt;=0,-1,IFERROR(MATCH(Occurrence!K893,$D$4:$D$102,1),0))</f>
        <v/>
      </c>
      <c r="O893" s="9">
        <f>IF(N893&lt;0,0,IF(N893=0,Occurrence!K893*$I$11,IF(N893&gt;=99,Occurrence!K893*$I$12,INDEX($C$4:$C$102,N893)+(Occurrence!K893-INDEX($D$4:$D$102,N893))/(INDEX($D$4:$D$102,N893+1)-INDEX($D$4:$D$102,N893))*(INDEX($C$4:$C$102,N893+1)-INDEX($C$4:$C$102,N893)))))</f>
        <v/>
      </c>
      <c r="P893" s="12">
        <f>IFERROR(MATCH(Data!X893,$F$4:$F$102,1),0)</f>
        <v/>
      </c>
      <c r="Q893" s="9">
        <f>IF(P893=0,Data!X893+$I$13,IF(P893&gt;=99,Data!X893+$I$14,INDEX($E$4:$E$102,P893)+(Data!X893-INDEX($F$4:$F$102,P893))/(INDEX($F$4:$F$102,P893+1)-INDEX($F$4:$F$102,P893))*(INDEX($E$4:$E$102,P893+1)-INDEX($E$4:$E$102,P893))))</f>
        <v/>
      </c>
      <c r="R893" s="12">
        <f>IFERROR(MATCH(Data!Y893,$F$4:$F$102,1),0)</f>
        <v/>
      </c>
      <c r="S893" s="9">
        <f>IF(R893=0,Data!Y893+$I$13,IF(R893&gt;=99,Data!Y893+$I$14,INDEX($E$4:$E$102,R893)+(Data!Y893-INDEX($F$4:$F$102,R893))/(INDEX($F$4:$F$102,R893+1)-INDEX($F$4:$F$102,R893))*(INDEX($E$4:$E$102,R893+1)-INDEX($E$4:$E$102,R893))))</f>
        <v/>
      </c>
    </row>
    <row r="894">
      <c r="K894" s="14">
        <f>Data!A894</f>
        <v/>
      </c>
      <c r="L894" s="12">
        <f>IF(Occurrence!J894&lt;=0,-1,IFERROR(MATCH(Occurrence!J894,$D$4:$D$102,1),0))</f>
        <v/>
      </c>
      <c r="M894" s="9">
        <f>IF(L894&lt;0,0,IF(L894=0,Occurrence!J894*$I$11,IF(L894&gt;=99,Occurrence!J894*$I$12,INDEX($C$4:$C$102,L894)+(Occurrence!J894-INDEX($D$4:$D$102,L894))/(INDEX($D$4:$D$102,L894+1)-INDEX($D$4:$D$102,L894))*(INDEX($C$4:$C$102,L894+1)-INDEX($C$4:$C$102,L894)))))</f>
        <v/>
      </c>
      <c r="N894" s="12">
        <f>IF(Occurrence!K894&lt;=0,-1,IFERROR(MATCH(Occurrence!K894,$D$4:$D$102,1),0))</f>
        <v/>
      </c>
      <c r="O894" s="9">
        <f>IF(N894&lt;0,0,IF(N894=0,Occurrence!K894*$I$11,IF(N894&gt;=99,Occurrence!K894*$I$12,INDEX($C$4:$C$102,N894)+(Occurrence!K894-INDEX($D$4:$D$102,N894))/(INDEX($D$4:$D$102,N894+1)-INDEX($D$4:$D$102,N894))*(INDEX($C$4:$C$102,N894+1)-INDEX($C$4:$C$102,N894)))))</f>
        <v/>
      </c>
      <c r="P894" s="12">
        <f>IFERROR(MATCH(Data!X894,$F$4:$F$102,1),0)</f>
        <v/>
      </c>
      <c r="Q894" s="9">
        <f>IF(P894=0,Data!X894+$I$13,IF(P894&gt;=99,Data!X894+$I$14,INDEX($E$4:$E$102,P894)+(Data!X894-INDEX($F$4:$F$102,P894))/(INDEX($F$4:$F$102,P894+1)-INDEX($F$4:$F$102,P894))*(INDEX($E$4:$E$102,P894+1)-INDEX($E$4:$E$102,P894))))</f>
        <v/>
      </c>
      <c r="R894" s="12">
        <f>IFERROR(MATCH(Data!Y894,$F$4:$F$102,1),0)</f>
        <v/>
      </c>
      <c r="S894" s="9">
        <f>IF(R894=0,Data!Y894+$I$13,IF(R894&gt;=99,Data!Y894+$I$14,INDEX($E$4:$E$102,R894)+(Data!Y894-INDEX($F$4:$F$102,R894))/(INDEX($F$4:$F$102,R894+1)-INDEX($F$4:$F$102,R894))*(INDEX($E$4:$E$102,R894+1)-INDEX($E$4:$E$102,R894))))</f>
        <v/>
      </c>
    </row>
    <row r="895">
      <c r="K895" s="14">
        <f>Data!A895</f>
        <v/>
      </c>
      <c r="L895" s="12">
        <f>IF(Occurrence!J895&lt;=0,-1,IFERROR(MATCH(Occurrence!J895,$D$4:$D$102,1),0))</f>
        <v/>
      </c>
      <c r="M895" s="9">
        <f>IF(L895&lt;0,0,IF(L895=0,Occurrence!J895*$I$11,IF(L895&gt;=99,Occurrence!J895*$I$12,INDEX($C$4:$C$102,L895)+(Occurrence!J895-INDEX($D$4:$D$102,L895))/(INDEX($D$4:$D$102,L895+1)-INDEX($D$4:$D$102,L895))*(INDEX($C$4:$C$102,L895+1)-INDEX($C$4:$C$102,L895)))))</f>
        <v/>
      </c>
      <c r="N895" s="12">
        <f>IF(Occurrence!K895&lt;=0,-1,IFERROR(MATCH(Occurrence!K895,$D$4:$D$102,1),0))</f>
        <v/>
      </c>
      <c r="O895" s="9">
        <f>IF(N895&lt;0,0,IF(N895=0,Occurrence!K895*$I$11,IF(N895&gt;=99,Occurrence!K895*$I$12,INDEX($C$4:$C$102,N895)+(Occurrence!K895-INDEX($D$4:$D$102,N895))/(INDEX($D$4:$D$102,N895+1)-INDEX($D$4:$D$102,N895))*(INDEX($C$4:$C$102,N895+1)-INDEX($C$4:$C$102,N895)))))</f>
        <v/>
      </c>
      <c r="P895" s="12">
        <f>IFERROR(MATCH(Data!X895,$F$4:$F$102,1),0)</f>
        <v/>
      </c>
      <c r="Q895" s="9">
        <f>IF(P895=0,Data!X895+$I$13,IF(P895&gt;=99,Data!X895+$I$14,INDEX($E$4:$E$102,P895)+(Data!X895-INDEX($F$4:$F$102,P895))/(INDEX($F$4:$F$102,P895+1)-INDEX($F$4:$F$102,P895))*(INDEX($E$4:$E$102,P895+1)-INDEX($E$4:$E$102,P895))))</f>
        <v/>
      </c>
      <c r="R895" s="12">
        <f>IFERROR(MATCH(Data!Y895,$F$4:$F$102,1),0)</f>
        <v/>
      </c>
      <c r="S895" s="9">
        <f>IF(R895=0,Data!Y895+$I$13,IF(R895&gt;=99,Data!Y895+$I$14,INDEX($E$4:$E$102,R895)+(Data!Y895-INDEX($F$4:$F$102,R895))/(INDEX($F$4:$F$102,R895+1)-INDEX($F$4:$F$102,R895))*(INDEX($E$4:$E$102,R895+1)-INDEX($E$4:$E$102,R895))))</f>
        <v/>
      </c>
    </row>
    <row r="896">
      <c r="K896" s="14">
        <f>Data!A896</f>
        <v/>
      </c>
      <c r="L896" s="12">
        <f>IF(Occurrence!J896&lt;=0,-1,IFERROR(MATCH(Occurrence!J896,$D$4:$D$102,1),0))</f>
        <v/>
      </c>
      <c r="M896" s="9">
        <f>IF(L896&lt;0,0,IF(L896=0,Occurrence!J896*$I$11,IF(L896&gt;=99,Occurrence!J896*$I$12,INDEX($C$4:$C$102,L896)+(Occurrence!J896-INDEX($D$4:$D$102,L896))/(INDEX($D$4:$D$102,L896+1)-INDEX($D$4:$D$102,L896))*(INDEX($C$4:$C$102,L896+1)-INDEX($C$4:$C$102,L896)))))</f>
        <v/>
      </c>
      <c r="N896" s="12">
        <f>IF(Occurrence!K896&lt;=0,-1,IFERROR(MATCH(Occurrence!K896,$D$4:$D$102,1),0))</f>
        <v/>
      </c>
      <c r="O896" s="9">
        <f>IF(N896&lt;0,0,IF(N896=0,Occurrence!K896*$I$11,IF(N896&gt;=99,Occurrence!K896*$I$12,INDEX($C$4:$C$102,N896)+(Occurrence!K896-INDEX($D$4:$D$102,N896))/(INDEX($D$4:$D$102,N896+1)-INDEX($D$4:$D$102,N896))*(INDEX($C$4:$C$102,N896+1)-INDEX($C$4:$C$102,N896)))))</f>
        <v/>
      </c>
      <c r="P896" s="12">
        <f>IFERROR(MATCH(Data!X896,$F$4:$F$102,1),0)</f>
        <v/>
      </c>
      <c r="Q896" s="9">
        <f>IF(P896=0,Data!X896+$I$13,IF(P896&gt;=99,Data!X896+$I$14,INDEX($E$4:$E$102,P896)+(Data!X896-INDEX($F$4:$F$102,P896))/(INDEX($F$4:$F$102,P896+1)-INDEX($F$4:$F$102,P896))*(INDEX($E$4:$E$102,P896+1)-INDEX($E$4:$E$102,P896))))</f>
        <v/>
      </c>
      <c r="R896" s="12">
        <f>IFERROR(MATCH(Data!Y896,$F$4:$F$102,1),0)</f>
        <v/>
      </c>
      <c r="S896" s="9">
        <f>IF(R896=0,Data!Y896+$I$13,IF(R896&gt;=99,Data!Y896+$I$14,INDEX($E$4:$E$102,R896)+(Data!Y896-INDEX($F$4:$F$102,R896))/(INDEX($F$4:$F$102,R896+1)-INDEX($F$4:$F$102,R896))*(INDEX($E$4:$E$102,R896+1)-INDEX($E$4:$E$102,R896))))</f>
        <v/>
      </c>
    </row>
    <row r="897">
      <c r="K897" s="14">
        <f>Data!A897</f>
        <v/>
      </c>
      <c r="L897" s="12">
        <f>IF(Occurrence!J897&lt;=0,-1,IFERROR(MATCH(Occurrence!J897,$D$4:$D$102,1),0))</f>
        <v/>
      </c>
      <c r="M897" s="9">
        <f>IF(L897&lt;0,0,IF(L897=0,Occurrence!J897*$I$11,IF(L897&gt;=99,Occurrence!J897*$I$12,INDEX($C$4:$C$102,L897)+(Occurrence!J897-INDEX($D$4:$D$102,L897))/(INDEX($D$4:$D$102,L897+1)-INDEX($D$4:$D$102,L897))*(INDEX($C$4:$C$102,L897+1)-INDEX($C$4:$C$102,L897)))))</f>
        <v/>
      </c>
      <c r="N897" s="12">
        <f>IF(Occurrence!K897&lt;=0,-1,IFERROR(MATCH(Occurrence!K897,$D$4:$D$102,1),0))</f>
        <v/>
      </c>
      <c r="O897" s="9">
        <f>IF(N897&lt;0,0,IF(N897=0,Occurrence!K897*$I$11,IF(N897&gt;=99,Occurrence!K897*$I$12,INDEX($C$4:$C$102,N897)+(Occurrence!K897-INDEX($D$4:$D$102,N897))/(INDEX($D$4:$D$102,N897+1)-INDEX($D$4:$D$102,N897))*(INDEX($C$4:$C$102,N897+1)-INDEX($C$4:$C$102,N897)))))</f>
        <v/>
      </c>
      <c r="P897" s="12">
        <f>IFERROR(MATCH(Data!X897,$F$4:$F$102,1),0)</f>
        <v/>
      </c>
      <c r="Q897" s="9">
        <f>IF(P897=0,Data!X897+$I$13,IF(P897&gt;=99,Data!X897+$I$14,INDEX($E$4:$E$102,P897)+(Data!X897-INDEX($F$4:$F$102,P897))/(INDEX($F$4:$F$102,P897+1)-INDEX($F$4:$F$102,P897))*(INDEX($E$4:$E$102,P897+1)-INDEX($E$4:$E$102,P897))))</f>
        <v/>
      </c>
      <c r="R897" s="12">
        <f>IFERROR(MATCH(Data!Y897,$F$4:$F$102,1),0)</f>
        <v/>
      </c>
      <c r="S897" s="9">
        <f>IF(R897=0,Data!Y897+$I$13,IF(R897&gt;=99,Data!Y897+$I$14,INDEX($E$4:$E$102,R897)+(Data!Y897-INDEX($F$4:$F$102,R897))/(INDEX($F$4:$F$102,R897+1)-INDEX($F$4:$F$102,R897))*(INDEX($E$4:$E$102,R897+1)-INDEX($E$4:$E$102,R897))))</f>
        <v/>
      </c>
    </row>
    <row r="898">
      <c r="K898" s="14">
        <f>Data!A898</f>
        <v/>
      </c>
      <c r="L898" s="12">
        <f>IF(Occurrence!J898&lt;=0,-1,IFERROR(MATCH(Occurrence!J898,$D$4:$D$102,1),0))</f>
        <v/>
      </c>
      <c r="M898" s="9">
        <f>IF(L898&lt;0,0,IF(L898=0,Occurrence!J898*$I$11,IF(L898&gt;=99,Occurrence!J898*$I$12,INDEX($C$4:$C$102,L898)+(Occurrence!J898-INDEX($D$4:$D$102,L898))/(INDEX($D$4:$D$102,L898+1)-INDEX($D$4:$D$102,L898))*(INDEX($C$4:$C$102,L898+1)-INDEX($C$4:$C$102,L898)))))</f>
        <v/>
      </c>
      <c r="N898" s="12">
        <f>IF(Occurrence!K898&lt;=0,-1,IFERROR(MATCH(Occurrence!K898,$D$4:$D$102,1),0))</f>
        <v/>
      </c>
      <c r="O898" s="9">
        <f>IF(N898&lt;0,0,IF(N898=0,Occurrence!K898*$I$11,IF(N898&gt;=99,Occurrence!K898*$I$12,INDEX($C$4:$C$102,N898)+(Occurrence!K898-INDEX($D$4:$D$102,N898))/(INDEX($D$4:$D$102,N898+1)-INDEX($D$4:$D$102,N898))*(INDEX($C$4:$C$102,N898+1)-INDEX($C$4:$C$102,N898)))))</f>
        <v/>
      </c>
      <c r="P898" s="12">
        <f>IFERROR(MATCH(Data!X898,$F$4:$F$102,1),0)</f>
        <v/>
      </c>
      <c r="Q898" s="9">
        <f>IF(P898=0,Data!X898+$I$13,IF(P898&gt;=99,Data!X898+$I$14,INDEX($E$4:$E$102,P898)+(Data!X898-INDEX($F$4:$F$102,P898))/(INDEX($F$4:$F$102,P898+1)-INDEX($F$4:$F$102,P898))*(INDEX($E$4:$E$102,P898+1)-INDEX($E$4:$E$102,P898))))</f>
        <v/>
      </c>
      <c r="R898" s="12">
        <f>IFERROR(MATCH(Data!Y898,$F$4:$F$102,1),0)</f>
        <v/>
      </c>
      <c r="S898" s="9">
        <f>IF(R898=0,Data!Y898+$I$13,IF(R898&gt;=99,Data!Y898+$I$14,INDEX($E$4:$E$102,R898)+(Data!Y898-INDEX($F$4:$F$102,R898))/(INDEX($F$4:$F$102,R898+1)-INDEX($F$4:$F$102,R898))*(INDEX($E$4:$E$102,R898+1)-INDEX($E$4:$E$102,R898))))</f>
        <v/>
      </c>
    </row>
    <row r="899">
      <c r="K899" s="14">
        <f>Data!A899</f>
        <v/>
      </c>
      <c r="L899" s="12">
        <f>IF(Occurrence!J899&lt;=0,-1,IFERROR(MATCH(Occurrence!J899,$D$4:$D$102,1),0))</f>
        <v/>
      </c>
      <c r="M899" s="9">
        <f>IF(L899&lt;0,0,IF(L899=0,Occurrence!J899*$I$11,IF(L899&gt;=99,Occurrence!J899*$I$12,INDEX($C$4:$C$102,L899)+(Occurrence!J899-INDEX($D$4:$D$102,L899))/(INDEX($D$4:$D$102,L899+1)-INDEX($D$4:$D$102,L899))*(INDEX($C$4:$C$102,L899+1)-INDEX($C$4:$C$102,L899)))))</f>
        <v/>
      </c>
      <c r="N899" s="12">
        <f>IF(Occurrence!K899&lt;=0,-1,IFERROR(MATCH(Occurrence!K899,$D$4:$D$102,1),0))</f>
        <v/>
      </c>
      <c r="O899" s="9">
        <f>IF(N899&lt;0,0,IF(N899=0,Occurrence!K899*$I$11,IF(N899&gt;=99,Occurrence!K899*$I$12,INDEX($C$4:$C$102,N899)+(Occurrence!K899-INDEX($D$4:$D$102,N899))/(INDEX($D$4:$D$102,N899+1)-INDEX($D$4:$D$102,N899))*(INDEX($C$4:$C$102,N899+1)-INDEX($C$4:$C$102,N899)))))</f>
        <v/>
      </c>
      <c r="P899" s="12">
        <f>IFERROR(MATCH(Data!X899,$F$4:$F$102,1),0)</f>
        <v/>
      </c>
      <c r="Q899" s="9">
        <f>IF(P899=0,Data!X899+$I$13,IF(P899&gt;=99,Data!X899+$I$14,INDEX($E$4:$E$102,P899)+(Data!X899-INDEX($F$4:$F$102,P899))/(INDEX($F$4:$F$102,P899+1)-INDEX($F$4:$F$102,P899))*(INDEX($E$4:$E$102,P899+1)-INDEX($E$4:$E$102,P899))))</f>
        <v/>
      </c>
      <c r="R899" s="12">
        <f>IFERROR(MATCH(Data!Y899,$F$4:$F$102,1),0)</f>
        <v/>
      </c>
      <c r="S899" s="9">
        <f>IF(R899=0,Data!Y899+$I$13,IF(R899&gt;=99,Data!Y899+$I$14,INDEX($E$4:$E$102,R899)+(Data!Y899-INDEX($F$4:$F$102,R899))/(INDEX($F$4:$F$102,R899+1)-INDEX($F$4:$F$102,R899))*(INDEX($E$4:$E$102,R899+1)-INDEX($E$4:$E$102,R899))))</f>
        <v/>
      </c>
    </row>
    <row r="900">
      <c r="K900" s="14">
        <f>Data!A900</f>
        <v/>
      </c>
      <c r="L900" s="12">
        <f>IF(Occurrence!J900&lt;=0,-1,IFERROR(MATCH(Occurrence!J900,$D$4:$D$102,1),0))</f>
        <v/>
      </c>
      <c r="M900" s="9">
        <f>IF(L900&lt;0,0,IF(L900=0,Occurrence!J900*$I$11,IF(L900&gt;=99,Occurrence!J900*$I$12,INDEX($C$4:$C$102,L900)+(Occurrence!J900-INDEX($D$4:$D$102,L900))/(INDEX($D$4:$D$102,L900+1)-INDEX($D$4:$D$102,L900))*(INDEX($C$4:$C$102,L900+1)-INDEX($C$4:$C$102,L900)))))</f>
        <v/>
      </c>
      <c r="N900" s="12">
        <f>IF(Occurrence!K900&lt;=0,-1,IFERROR(MATCH(Occurrence!K900,$D$4:$D$102,1),0))</f>
        <v/>
      </c>
      <c r="O900" s="9">
        <f>IF(N900&lt;0,0,IF(N900=0,Occurrence!K900*$I$11,IF(N900&gt;=99,Occurrence!K900*$I$12,INDEX($C$4:$C$102,N900)+(Occurrence!K900-INDEX($D$4:$D$102,N900))/(INDEX($D$4:$D$102,N900+1)-INDEX($D$4:$D$102,N900))*(INDEX($C$4:$C$102,N900+1)-INDEX($C$4:$C$102,N900)))))</f>
        <v/>
      </c>
      <c r="P900" s="12">
        <f>IFERROR(MATCH(Data!X900,$F$4:$F$102,1),0)</f>
        <v/>
      </c>
      <c r="Q900" s="9">
        <f>IF(P900=0,Data!X900+$I$13,IF(P900&gt;=99,Data!X900+$I$14,INDEX($E$4:$E$102,P900)+(Data!X900-INDEX($F$4:$F$102,P900))/(INDEX($F$4:$F$102,P900+1)-INDEX($F$4:$F$102,P900))*(INDEX($E$4:$E$102,P900+1)-INDEX($E$4:$E$102,P900))))</f>
        <v/>
      </c>
      <c r="R900" s="12">
        <f>IFERROR(MATCH(Data!Y900,$F$4:$F$102,1),0)</f>
        <v/>
      </c>
      <c r="S900" s="9">
        <f>IF(R900=0,Data!Y900+$I$13,IF(R900&gt;=99,Data!Y900+$I$14,INDEX($E$4:$E$102,R900)+(Data!Y900-INDEX($F$4:$F$102,R900))/(INDEX($F$4:$F$102,R900+1)-INDEX($F$4:$F$102,R900))*(INDEX($E$4:$E$102,R900+1)-INDEX($E$4:$E$102,R900))))</f>
        <v/>
      </c>
    </row>
    <row r="901">
      <c r="K901" s="14">
        <f>Data!A901</f>
        <v/>
      </c>
      <c r="L901" s="12">
        <f>IF(Occurrence!J901&lt;=0,-1,IFERROR(MATCH(Occurrence!J901,$D$4:$D$102,1),0))</f>
        <v/>
      </c>
      <c r="M901" s="9">
        <f>IF(L901&lt;0,0,IF(L901=0,Occurrence!J901*$I$11,IF(L901&gt;=99,Occurrence!J901*$I$12,INDEX($C$4:$C$102,L901)+(Occurrence!J901-INDEX($D$4:$D$102,L901))/(INDEX($D$4:$D$102,L901+1)-INDEX($D$4:$D$102,L901))*(INDEX($C$4:$C$102,L901+1)-INDEX($C$4:$C$102,L901)))))</f>
        <v/>
      </c>
      <c r="N901" s="12">
        <f>IF(Occurrence!K901&lt;=0,-1,IFERROR(MATCH(Occurrence!K901,$D$4:$D$102,1),0))</f>
        <v/>
      </c>
      <c r="O901" s="9">
        <f>IF(N901&lt;0,0,IF(N901=0,Occurrence!K901*$I$11,IF(N901&gt;=99,Occurrence!K901*$I$12,INDEX($C$4:$C$102,N901)+(Occurrence!K901-INDEX($D$4:$D$102,N901))/(INDEX($D$4:$D$102,N901+1)-INDEX($D$4:$D$102,N901))*(INDEX($C$4:$C$102,N901+1)-INDEX($C$4:$C$102,N901)))))</f>
        <v/>
      </c>
      <c r="P901" s="12">
        <f>IFERROR(MATCH(Data!X901,$F$4:$F$102,1),0)</f>
        <v/>
      </c>
      <c r="Q901" s="9">
        <f>IF(P901=0,Data!X901+$I$13,IF(P901&gt;=99,Data!X901+$I$14,INDEX($E$4:$E$102,P901)+(Data!X901-INDEX($F$4:$F$102,P901))/(INDEX($F$4:$F$102,P901+1)-INDEX($F$4:$F$102,P901))*(INDEX($E$4:$E$102,P901+1)-INDEX($E$4:$E$102,P901))))</f>
        <v/>
      </c>
      <c r="R901" s="12">
        <f>IFERROR(MATCH(Data!Y901,$F$4:$F$102,1),0)</f>
        <v/>
      </c>
      <c r="S901" s="9">
        <f>IF(R901=0,Data!Y901+$I$13,IF(R901&gt;=99,Data!Y901+$I$14,INDEX($E$4:$E$102,R901)+(Data!Y901-INDEX($F$4:$F$102,R901))/(INDEX($F$4:$F$102,R901+1)-INDEX($F$4:$F$102,R901))*(INDEX($E$4:$E$102,R901+1)-INDEX($E$4:$E$102,R901))))</f>
        <v/>
      </c>
    </row>
    <row r="902">
      <c r="K902" s="14">
        <f>Data!A902</f>
        <v/>
      </c>
      <c r="L902" s="12">
        <f>IF(Occurrence!J902&lt;=0,-1,IFERROR(MATCH(Occurrence!J902,$D$4:$D$102,1),0))</f>
        <v/>
      </c>
      <c r="M902" s="9">
        <f>IF(L902&lt;0,0,IF(L902=0,Occurrence!J902*$I$11,IF(L902&gt;=99,Occurrence!J902*$I$12,INDEX($C$4:$C$102,L902)+(Occurrence!J902-INDEX($D$4:$D$102,L902))/(INDEX($D$4:$D$102,L902+1)-INDEX($D$4:$D$102,L902))*(INDEX($C$4:$C$102,L902+1)-INDEX($C$4:$C$102,L902)))))</f>
        <v/>
      </c>
      <c r="N902" s="12">
        <f>IF(Occurrence!K902&lt;=0,-1,IFERROR(MATCH(Occurrence!K902,$D$4:$D$102,1),0))</f>
        <v/>
      </c>
      <c r="O902" s="9">
        <f>IF(N902&lt;0,0,IF(N902=0,Occurrence!K902*$I$11,IF(N902&gt;=99,Occurrence!K902*$I$12,INDEX($C$4:$C$102,N902)+(Occurrence!K902-INDEX($D$4:$D$102,N902))/(INDEX($D$4:$D$102,N902+1)-INDEX($D$4:$D$102,N902))*(INDEX($C$4:$C$102,N902+1)-INDEX($C$4:$C$102,N902)))))</f>
        <v/>
      </c>
      <c r="P902" s="12">
        <f>IFERROR(MATCH(Data!X902,$F$4:$F$102,1),0)</f>
        <v/>
      </c>
      <c r="Q902" s="9">
        <f>IF(P902=0,Data!X902+$I$13,IF(P902&gt;=99,Data!X902+$I$14,INDEX($E$4:$E$102,P902)+(Data!X902-INDEX($F$4:$F$102,P902))/(INDEX($F$4:$F$102,P902+1)-INDEX($F$4:$F$102,P902))*(INDEX($E$4:$E$102,P902+1)-INDEX($E$4:$E$102,P902))))</f>
        <v/>
      </c>
      <c r="R902" s="12">
        <f>IFERROR(MATCH(Data!Y902,$F$4:$F$102,1),0)</f>
        <v/>
      </c>
      <c r="S902" s="9">
        <f>IF(R902=0,Data!Y902+$I$13,IF(R902&gt;=99,Data!Y902+$I$14,INDEX($E$4:$E$102,R902)+(Data!Y902-INDEX($F$4:$F$102,R902))/(INDEX($F$4:$F$102,R902+1)-INDEX($F$4:$F$102,R902))*(INDEX($E$4:$E$102,R902+1)-INDEX($E$4:$E$102,R902))))</f>
        <v/>
      </c>
    </row>
    <row r="903">
      <c r="K903" s="14">
        <f>Data!A903</f>
        <v/>
      </c>
      <c r="L903" s="12">
        <f>IF(Occurrence!J903&lt;=0,-1,IFERROR(MATCH(Occurrence!J903,$D$4:$D$102,1),0))</f>
        <v/>
      </c>
      <c r="M903" s="9">
        <f>IF(L903&lt;0,0,IF(L903=0,Occurrence!J903*$I$11,IF(L903&gt;=99,Occurrence!J903*$I$12,INDEX($C$4:$C$102,L903)+(Occurrence!J903-INDEX($D$4:$D$102,L903))/(INDEX($D$4:$D$102,L903+1)-INDEX($D$4:$D$102,L903))*(INDEX($C$4:$C$102,L903+1)-INDEX($C$4:$C$102,L903)))))</f>
        <v/>
      </c>
      <c r="N903" s="12">
        <f>IF(Occurrence!K903&lt;=0,-1,IFERROR(MATCH(Occurrence!K903,$D$4:$D$102,1),0))</f>
        <v/>
      </c>
      <c r="O903" s="9">
        <f>IF(N903&lt;0,0,IF(N903=0,Occurrence!K903*$I$11,IF(N903&gt;=99,Occurrence!K903*$I$12,INDEX($C$4:$C$102,N903)+(Occurrence!K903-INDEX($D$4:$D$102,N903))/(INDEX($D$4:$D$102,N903+1)-INDEX($D$4:$D$102,N903))*(INDEX($C$4:$C$102,N903+1)-INDEX($C$4:$C$102,N903)))))</f>
        <v/>
      </c>
      <c r="P903" s="12">
        <f>IFERROR(MATCH(Data!X903,$F$4:$F$102,1),0)</f>
        <v/>
      </c>
      <c r="Q903" s="9">
        <f>IF(P903=0,Data!X903+$I$13,IF(P903&gt;=99,Data!X903+$I$14,INDEX($E$4:$E$102,P903)+(Data!X903-INDEX($F$4:$F$102,P903))/(INDEX($F$4:$F$102,P903+1)-INDEX($F$4:$F$102,P903))*(INDEX($E$4:$E$102,P903+1)-INDEX($E$4:$E$102,P903))))</f>
        <v/>
      </c>
      <c r="R903" s="12">
        <f>IFERROR(MATCH(Data!Y903,$F$4:$F$102,1),0)</f>
        <v/>
      </c>
      <c r="S903" s="9">
        <f>IF(R903=0,Data!Y903+$I$13,IF(R903&gt;=99,Data!Y903+$I$14,INDEX($E$4:$E$102,R903)+(Data!Y903-INDEX($F$4:$F$102,R903))/(INDEX($F$4:$F$102,R903+1)-INDEX($F$4:$F$102,R903))*(INDEX($E$4:$E$102,R903+1)-INDEX($E$4:$E$102,R903))))</f>
        <v/>
      </c>
    </row>
    <row r="904">
      <c r="K904" s="14">
        <f>Data!A904</f>
        <v/>
      </c>
      <c r="L904" s="12">
        <f>IF(Occurrence!J904&lt;=0,-1,IFERROR(MATCH(Occurrence!J904,$D$4:$D$102,1),0))</f>
        <v/>
      </c>
      <c r="M904" s="9">
        <f>IF(L904&lt;0,0,IF(L904=0,Occurrence!J904*$I$11,IF(L904&gt;=99,Occurrence!J904*$I$12,INDEX($C$4:$C$102,L904)+(Occurrence!J904-INDEX($D$4:$D$102,L904))/(INDEX($D$4:$D$102,L904+1)-INDEX($D$4:$D$102,L904))*(INDEX($C$4:$C$102,L904+1)-INDEX($C$4:$C$102,L904)))))</f>
        <v/>
      </c>
      <c r="N904" s="12">
        <f>IF(Occurrence!K904&lt;=0,-1,IFERROR(MATCH(Occurrence!K904,$D$4:$D$102,1),0))</f>
        <v/>
      </c>
      <c r="O904" s="9">
        <f>IF(N904&lt;0,0,IF(N904=0,Occurrence!K904*$I$11,IF(N904&gt;=99,Occurrence!K904*$I$12,INDEX($C$4:$C$102,N904)+(Occurrence!K904-INDEX($D$4:$D$102,N904))/(INDEX($D$4:$D$102,N904+1)-INDEX($D$4:$D$102,N904))*(INDEX($C$4:$C$102,N904+1)-INDEX($C$4:$C$102,N904)))))</f>
        <v/>
      </c>
      <c r="P904" s="12">
        <f>IFERROR(MATCH(Data!X904,$F$4:$F$102,1),0)</f>
        <v/>
      </c>
      <c r="Q904" s="9">
        <f>IF(P904=0,Data!X904+$I$13,IF(P904&gt;=99,Data!X904+$I$14,INDEX($E$4:$E$102,P904)+(Data!X904-INDEX($F$4:$F$102,P904))/(INDEX($F$4:$F$102,P904+1)-INDEX($F$4:$F$102,P904))*(INDEX($E$4:$E$102,P904+1)-INDEX($E$4:$E$102,P904))))</f>
        <v/>
      </c>
      <c r="R904" s="12">
        <f>IFERROR(MATCH(Data!Y904,$F$4:$F$102,1),0)</f>
        <v/>
      </c>
      <c r="S904" s="9">
        <f>IF(R904=0,Data!Y904+$I$13,IF(R904&gt;=99,Data!Y904+$I$14,INDEX($E$4:$E$102,R904)+(Data!Y904-INDEX($F$4:$F$102,R904))/(INDEX($F$4:$F$102,R904+1)-INDEX($F$4:$F$102,R904))*(INDEX($E$4:$E$102,R904+1)-INDEX($E$4:$E$102,R904))))</f>
        <v/>
      </c>
    </row>
    <row r="905">
      <c r="K905" s="14">
        <f>Data!A905</f>
        <v/>
      </c>
      <c r="L905" s="12">
        <f>IF(Occurrence!J905&lt;=0,-1,IFERROR(MATCH(Occurrence!J905,$D$4:$D$102,1),0))</f>
        <v/>
      </c>
      <c r="M905" s="9">
        <f>IF(L905&lt;0,0,IF(L905=0,Occurrence!J905*$I$11,IF(L905&gt;=99,Occurrence!J905*$I$12,INDEX($C$4:$C$102,L905)+(Occurrence!J905-INDEX($D$4:$D$102,L905))/(INDEX($D$4:$D$102,L905+1)-INDEX($D$4:$D$102,L905))*(INDEX($C$4:$C$102,L905+1)-INDEX($C$4:$C$102,L905)))))</f>
        <v/>
      </c>
      <c r="N905" s="12">
        <f>IF(Occurrence!K905&lt;=0,-1,IFERROR(MATCH(Occurrence!K905,$D$4:$D$102,1),0))</f>
        <v/>
      </c>
      <c r="O905" s="9">
        <f>IF(N905&lt;0,0,IF(N905=0,Occurrence!K905*$I$11,IF(N905&gt;=99,Occurrence!K905*$I$12,INDEX($C$4:$C$102,N905)+(Occurrence!K905-INDEX($D$4:$D$102,N905))/(INDEX($D$4:$D$102,N905+1)-INDEX($D$4:$D$102,N905))*(INDEX($C$4:$C$102,N905+1)-INDEX($C$4:$C$102,N905)))))</f>
        <v/>
      </c>
      <c r="P905" s="12">
        <f>IFERROR(MATCH(Data!X905,$F$4:$F$102,1),0)</f>
        <v/>
      </c>
      <c r="Q905" s="9">
        <f>IF(P905=0,Data!X905+$I$13,IF(P905&gt;=99,Data!X905+$I$14,INDEX($E$4:$E$102,P905)+(Data!X905-INDEX($F$4:$F$102,P905))/(INDEX($F$4:$F$102,P905+1)-INDEX($F$4:$F$102,P905))*(INDEX($E$4:$E$102,P905+1)-INDEX($E$4:$E$102,P905))))</f>
        <v/>
      </c>
      <c r="R905" s="12">
        <f>IFERROR(MATCH(Data!Y905,$F$4:$F$102,1),0)</f>
        <v/>
      </c>
      <c r="S905" s="9">
        <f>IF(R905=0,Data!Y905+$I$13,IF(R905&gt;=99,Data!Y905+$I$14,INDEX($E$4:$E$102,R905)+(Data!Y905-INDEX($F$4:$F$102,R905))/(INDEX($F$4:$F$102,R905+1)-INDEX($F$4:$F$102,R905))*(INDEX($E$4:$E$102,R905+1)-INDEX($E$4:$E$102,R905))))</f>
        <v/>
      </c>
    </row>
    <row r="906">
      <c r="K906" s="14">
        <f>Data!A906</f>
        <v/>
      </c>
      <c r="L906" s="12">
        <f>IF(Occurrence!J906&lt;=0,-1,IFERROR(MATCH(Occurrence!J906,$D$4:$D$102,1),0))</f>
        <v/>
      </c>
      <c r="M906" s="9">
        <f>IF(L906&lt;0,0,IF(L906=0,Occurrence!J906*$I$11,IF(L906&gt;=99,Occurrence!J906*$I$12,INDEX($C$4:$C$102,L906)+(Occurrence!J906-INDEX($D$4:$D$102,L906))/(INDEX($D$4:$D$102,L906+1)-INDEX($D$4:$D$102,L906))*(INDEX($C$4:$C$102,L906+1)-INDEX($C$4:$C$102,L906)))))</f>
        <v/>
      </c>
      <c r="N906" s="12">
        <f>IF(Occurrence!K906&lt;=0,-1,IFERROR(MATCH(Occurrence!K906,$D$4:$D$102,1),0))</f>
        <v/>
      </c>
      <c r="O906" s="9">
        <f>IF(N906&lt;0,0,IF(N906=0,Occurrence!K906*$I$11,IF(N906&gt;=99,Occurrence!K906*$I$12,INDEX($C$4:$C$102,N906)+(Occurrence!K906-INDEX($D$4:$D$102,N906))/(INDEX($D$4:$D$102,N906+1)-INDEX($D$4:$D$102,N906))*(INDEX($C$4:$C$102,N906+1)-INDEX($C$4:$C$102,N906)))))</f>
        <v/>
      </c>
      <c r="P906" s="12">
        <f>IFERROR(MATCH(Data!X906,$F$4:$F$102,1),0)</f>
        <v/>
      </c>
      <c r="Q906" s="9">
        <f>IF(P906=0,Data!X906+$I$13,IF(P906&gt;=99,Data!X906+$I$14,INDEX($E$4:$E$102,P906)+(Data!X906-INDEX($F$4:$F$102,P906))/(INDEX($F$4:$F$102,P906+1)-INDEX($F$4:$F$102,P906))*(INDEX($E$4:$E$102,P906+1)-INDEX($E$4:$E$102,P906))))</f>
        <v/>
      </c>
      <c r="R906" s="12">
        <f>IFERROR(MATCH(Data!Y906,$F$4:$F$102,1),0)</f>
        <v/>
      </c>
      <c r="S906" s="9">
        <f>IF(R906=0,Data!Y906+$I$13,IF(R906&gt;=99,Data!Y906+$I$14,INDEX($E$4:$E$102,R906)+(Data!Y906-INDEX($F$4:$F$102,R906))/(INDEX($F$4:$F$102,R906+1)-INDEX($F$4:$F$102,R906))*(INDEX($E$4:$E$102,R906+1)-INDEX($E$4:$E$102,R906))))</f>
        <v/>
      </c>
    </row>
    <row r="907">
      <c r="K907" s="14">
        <f>Data!A907</f>
        <v/>
      </c>
      <c r="L907" s="12">
        <f>IF(Occurrence!J907&lt;=0,-1,IFERROR(MATCH(Occurrence!J907,$D$4:$D$102,1),0))</f>
        <v/>
      </c>
      <c r="M907" s="9">
        <f>IF(L907&lt;0,0,IF(L907=0,Occurrence!J907*$I$11,IF(L907&gt;=99,Occurrence!J907*$I$12,INDEX($C$4:$C$102,L907)+(Occurrence!J907-INDEX($D$4:$D$102,L907))/(INDEX($D$4:$D$102,L907+1)-INDEX($D$4:$D$102,L907))*(INDEX($C$4:$C$102,L907+1)-INDEX($C$4:$C$102,L907)))))</f>
        <v/>
      </c>
      <c r="N907" s="12">
        <f>IF(Occurrence!K907&lt;=0,-1,IFERROR(MATCH(Occurrence!K907,$D$4:$D$102,1),0))</f>
        <v/>
      </c>
      <c r="O907" s="9">
        <f>IF(N907&lt;0,0,IF(N907=0,Occurrence!K907*$I$11,IF(N907&gt;=99,Occurrence!K907*$I$12,INDEX($C$4:$C$102,N907)+(Occurrence!K907-INDEX($D$4:$D$102,N907))/(INDEX($D$4:$D$102,N907+1)-INDEX($D$4:$D$102,N907))*(INDEX($C$4:$C$102,N907+1)-INDEX($C$4:$C$102,N907)))))</f>
        <v/>
      </c>
      <c r="P907" s="12">
        <f>IFERROR(MATCH(Data!X907,$F$4:$F$102,1),0)</f>
        <v/>
      </c>
      <c r="Q907" s="9">
        <f>IF(P907=0,Data!X907+$I$13,IF(P907&gt;=99,Data!X907+$I$14,INDEX($E$4:$E$102,P907)+(Data!X907-INDEX($F$4:$F$102,P907))/(INDEX($F$4:$F$102,P907+1)-INDEX($F$4:$F$102,P907))*(INDEX($E$4:$E$102,P907+1)-INDEX($E$4:$E$102,P907))))</f>
        <v/>
      </c>
      <c r="R907" s="12">
        <f>IFERROR(MATCH(Data!Y907,$F$4:$F$102,1),0)</f>
        <v/>
      </c>
      <c r="S907" s="9">
        <f>IF(R907=0,Data!Y907+$I$13,IF(R907&gt;=99,Data!Y907+$I$14,INDEX($E$4:$E$102,R907)+(Data!Y907-INDEX($F$4:$F$102,R907))/(INDEX($F$4:$F$102,R907+1)-INDEX($F$4:$F$102,R907))*(INDEX($E$4:$E$102,R907+1)-INDEX($E$4:$E$102,R907))))</f>
        <v/>
      </c>
    </row>
    <row r="908">
      <c r="K908" s="14">
        <f>Data!A908</f>
        <v/>
      </c>
      <c r="L908" s="12">
        <f>IF(Occurrence!J908&lt;=0,-1,IFERROR(MATCH(Occurrence!J908,$D$4:$D$102,1),0))</f>
        <v/>
      </c>
      <c r="M908" s="9">
        <f>IF(L908&lt;0,0,IF(L908=0,Occurrence!J908*$I$11,IF(L908&gt;=99,Occurrence!J908*$I$12,INDEX($C$4:$C$102,L908)+(Occurrence!J908-INDEX($D$4:$D$102,L908))/(INDEX($D$4:$D$102,L908+1)-INDEX($D$4:$D$102,L908))*(INDEX($C$4:$C$102,L908+1)-INDEX($C$4:$C$102,L908)))))</f>
        <v/>
      </c>
      <c r="N908" s="12">
        <f>IF(Occurrence!K908&lt;=0,-1,IFERROR(MATCH(Occurrence!K908,$D$4:$D$102,1),0))</f>
        <v/>
      </c>
      <c r="O908" s="9">
        <f>IF(N908&lt;0,0,IF(N908=0,Occurrence!K908*$I$11,IF(N908&gt;=99,Occurrence!K908*$I$12,INDEX($C$4:$C$102,N908)+(Occurrence!K908-INDEX($D$4:$D$102,N908))/(INDEX($D$4:$D$102,N908+1)-INDEX($D$4:$D$102,N908))*(INDEX($C$4:$C$102,N908+1)-INDEX($C$4:$C$102,N908)))))</f>
        <v/>
      </c>
      <c r="P908" s="12">
        <f>IFERROR(MATCH(Data!X908,$F$4:$F$102,1),0)</f>
        <v/>
      </c>
      <c r="Q908" s="9">
        <f>IF(P908=0,Data!X908+$I$13,IF(P908&gt;=99,Data!X908+$I$14,INDEX($E$4:$E$102,P908)+(Data!X908-INDEX($F$4:$F$102,P908))/(INDEX($F$4:$F$102,P908+1)-INDEX($F$4:$F$102,P908))*(INDEX($E$4:$E$102,P908+1)-INDEX($E$4:$E$102,P908))))</f>
        <v/>
      </c>
      <c r="R908" s="12">
        <f>IFERROR(MATCH(Data!Y908,$F$4:$F$102,1),0)</f>
        <v/>
      </c>
      <c r="S908" s="9">
        <f>IF(R908=0,Data!Y908+$I$13,IF(R908&gt;=99,Data!Y908+$I$14,INDEX($E$4:$E$102,R908)+(Data!Y908-INDEX($F$4:$F$102,R908))/(INDEX($F$4:$F$102,R908+1)-INDEX($F$4:$F$102,R908))*(INDEX($E$4:$E$102,R908+1)-INDEX($E$4:$E$102,R908))))</f>
        <v/>
      </c>
    </row>
    <row r="909">
      <c r="K909" s="14">
        <f>Data!A909</f>
        <v/>
      </c>
      <c r="L909" s="12">
        <f>IF(Occurrence!J909&lt;=0,-1,IFERROR(MATCH(Occurrence!J909,$D$4:$D$102,1),0))</f>
        <v/>
      </c>
      <c r="M909" s="9">
        <f>IF(L909&lt;0,0,IF(L909=0,Occurrence!J909*$I$11,IF(L909&gt;=99,Occurrence!J909*$I$12,INDEX($C$4:$C$102,L909)+(Occurrence!J909-INDEX($D$4:$D$102,L909))/(INDEX($D$4:$D$102,L909+1)-INDEX($D$4:$D$102,L909))*(INDEX($C$4:$C$102,L909+1)-INDEX($C$4:$C$102,L909)))))</f>
        <v/>
      </c>
      <c r="N909" s="12">
        <f>IF(Occurrence!K909&lt;=0,-1,IFERROR(MATCH(Occurrence!K909,$D$4:$D$102,1),0))</f>
        <v/>
      </c>
      <c r="O909" s="9">
        <f>IF(N909&lt;0,0,IF(N909=0,Occurrence!K909*$I$11,IF(N909&gt;=99,Occurrence!K909*$I$12,INDEX($C$4:$C$102,N909)+(Occurrence!K909-INDEX($D$4:$D$102,N909))/(INDEX($D$4:$D$102,N909+1)-INDEX($D$4:$D$102,N909))*(INDEX($C$4:$C$102,N909+1)-INDEX($C$4:$C$102,N909)))))</f>
        <v/>
      </c>
      <c r="P909" s="12">
        <f>IFERROR(MATCH(Data!X909,$F$4:$F$102,1),0)</f>
        <v/>
      </c>
      <c r="Q909" s="9">
        <f>IF(P909=0,Data!X909+$I$13,IF(P909&gt;=99,Data!X909+$I$14,INDEX($E$4:$E$102,P909)+(Data!X909-INDEX($F$4:$F$102,P909))/(INDEX($F$4:$F$102,P909+1)-INDEX($F$4:$F$102,P909))*(INDEX($E$4:$E$102,P909+1)-INDEX($E$4:$E$102,P909))))</f>
        <v/>
      </c>
      <c r="R909" s="12">
        <f>IFERROR(MATCH(Data!Y909,$F$4:$F$102,1),0)</f>
        <v/>
      </c>
      <c r="S909" s="9">
        <f>IF(R909=0,Data!Y909+$I$13,IF(R909&gt;=99,Data!Y909+$I$14,INDEX($E$4:$E$102,R909)+(Data!Y909-INDEX($F$4:$F$102,R909))/(INDEX($F$4:$F$102,R909+1)-INDEX($F$4:$F$102,R909))*(INDEX($E$4:$E$102,R909+1)-INDEX($E$4:$E$102,R909))))</f>
        <v/>
      </c>
    </row>
    <row r="910">
      <c r="K910" s="14">
        <f>Data!A910</f>
        <v/>
      </c>
      <c r="L910" s="12">
        <f>IF(Occurrence!J910&lt;=0,-1,IFERROR(MATCH(Occurrence!J910,$D$4:$D$102,1),0))</f>
        <v/>
      </c>
      <c r="M910" s="9">
        <f>IF(L910&lt;0,0,IF(L910=0,Occurrence!J910*$I$11,IF(L910&gt;=99,Occurrence!J910*$I$12,INDEX($C$4:$C$102,L910)+(Occurrence!J910-INDEX($D$4:$D$102,L910))/(INDEX($D$4:$D$102,L910+1)-INDEX($D$4:$D$102,L910))*(INDEX($C$4:$C$102,L910+1)-INDEX($C$4:$C$102,L910)))))</f>
        <v/>
      </c>
      <c r="N910" s="12">
        <f>IF(Occurrence!K910&lt;=0,-1,IFERROR(MATCH(Occurrence!K910,$D$4:$D$102,1),0))</f>
        <v/>
      </c>
      <c r="O910" s="9">
        <f>IF(N910&lt;0,0,IF(N910=0,Occurrence!K910*$I$11,IF(N910&gt;=99,Occurrence!K910*$I$12,INDEX($C$4:$C$102,N910)+(Occurrence!K910-INDEX($D$4:$D$102,N910))/(INDEX($D$4:$D$102,N910+1)-INDEX($D$4:$D$102,N910))*(INDEX($C$4:$C$102,N910+1)-INDEX($C$4:$C$102,N910)))))</f>
        <v/>
      </c>
      <c r="P910" s="12">
        <f>IFERROR(MATCH(Data!X910,$F$4:$F$102,1),0)</f>
        <v/>
      </c>
      <c r="Q910" s="9">
        <f>IF(P910=0,Data!X910+$I$13,IF(P910&gt;=99,Data!X910+$I$14,INDEX($E$4:$E$102,P910)+(Data!X910-INDEX($F$4:$F$102,P910))/(INDEX($F$4:$F$102,P910+1)-INDEX($F$4:$F$102,P910))*(INDEX($E$4:$E$102,P910+1)-INDEX($E$4:$E$102,P910))))</f>
        <v/>
      </c>
      <c r="R910" s="12">
        <f>IFERROR(MATCH(Data!Y910,$F$4:$F$102,1),0)</f>
        <v/>
      </c>
      <c r="S910" s="9">
        <f>IF(R910=0,Data!Y910+$I$13,IF(R910&gt;=99,Data!Y910+$I$14,INDEX($E$4:$E$102,R910)+(Data!Y910-INDEX($F$4:$F$102,R910))/(INDEX($F$4:$F$102,R910+1)-INDEX($F$4:$F$102,R910))*(INDEX($E$4:$E$102,R910+1)-INDEX($E$4:$E$102,R910))))</f>
        <v/>
      </c>
    </row>
    <row r="911">
      <c r="K911" s="14">
        <f>Data!A911</f>
        <v/>
      </c>
      <c r="L911" s="12">
        <f>IF(Occurrence!J911&lt;=0,-1,IFERROR(MATCH(Occurrence!J911,$D$4:$D$102,1),0))</f>
        <v/>
      </c>
      <c r="M911" s="9">
        <f>IF(L911&lt;0,0,IF(L911=0,Occurrence!J911*$I$11,IF(L911&gt;=99,Occurrence!J911*$I$12,INDEX($C$4:$C$102,L911)+(Occurrence!J911-INDEX($D$4:$D$102,L911))/(INDEX($D$4:$D$102,L911+1)-INDEX($D$4:$D$102,L911))*(INDEX($C$4:$C$102,L911+1)-INDEX($C$4:$C$102,L911)))))</f>
        <v/>
      </c>
      <c r="N911" s="12">
        <f>IF(Occurrence!K911&lt;=0,-1,IFERROR(MATCH(Occurrence!K911,$D$4:$D$102,1),0))</f>
        <v/>
      </c>
      <c r="O911" s="9">
        <f>IF(N911&lt;0,0,IF(N911=0,Occurrence!K911*$I$11,IF(N911&gt;=99,Occurrence!K911*$I$12,INDEX($C$4:$C$102,N911)+(Occurrence!K911-INDEX($D$4:$D$102,N911))/(INDEX($D$4:$D$102,N911+1)-INDEX($D$4:$D$102,N911))*(INDEX($C$4:$C$102,N911+1)-INDEX($C$4:$C$102,N911)))))</f>
        <v/>
      </c>
      <c r="P911" s="12">
        <f>IFERROR(MATCH(Data!X911,$F$4:$F$102,1),0)</f>
        <v/>
      </c>
      <c r="Q911" s="9">
        <f>IF(P911=0,Data!X911+$I$13,IF(P911&gt;=99,Data!X911+$I$14,INDEX($E$4:$E$102,P911)+(Data!X911-INDEX($F$4:$F$102,P911))/(INDEX($F$4:$F$102,P911+1)-INDEX($F$4:$F$102,P911))*(INDEX($E$4:$E$102,P911+1)-INDEX($E$4:$E$102,P911))))</f>
        <v/>
      </c>
      <c r="R911" s="12">
        <f>IFERROR(MATCH(Data!Y911,$F$4:$F$102,1),0)</f>
        <v/>
      </c>
      <c r="S911" s="9">
        <f>IF(R911=0,Data!Y911+$I$13,IF(R911&gt;=99,Data!Y911+$I$14,INDEX($E$4:$E$102,R911)+(Data!Y911-INDEX($F$4:$F$102,R911))/(INDEX($F$4:$F$102,R911+1)-INDEX($F$4:$F$102,R911))*(INDEX($E$4:$E$102,R911+1)-INDEX($E$4:$E$102,R911))))</f>
        <v/>
      </c>
    </row>
    <row r="912">
      <c r="K912" s="14">
        <f>Data!A912</f>
        <v/>
      </c>
      <c r="L912" s="12">
        <f>IF(Occurrence!J912&lt;=0,-1,IFERROR(MATCH(Occurrence!J912,$D$4:$D$102,1),0))</f>
        <v/>
      </c>
      <c r="M912" s="9">
        <f>IF(L912&lt;0,0,IF(L912=0,Occurrence!J912*$I$11,IF(L912&gt;=99,Occurrence!J912*$I$12,INDEX($C$4:$C$102,L912)+(Occurrence!J912-INDEX($D$4:$D$102,L912))/(INDEX($D$4:$D$102,L912+1)-INDEX($D$4:$D$102,L912))*(INDEX($C$4:$C$102,L912+1)-INDEX($C$4:$C$102,L912)))))</f>
        <v/>
      </c>
      <c r="N912" s="12">
        <f>IF(Occurrence!K912&lt;=0,-1,IFERROR(MATCH(Occurrence!K912,$D$4:$D$102,1),0))</f>
        <v/>
      </c>
      <c r="O912" s="9">
        <f>IF(N912&lt;0,0,IF(N912=0,Occurrence!K912*$I$11,IF(N912&gt;=99,Occurrence!K912*$I$12,INDEX($C$4:$C$102,N912)+(Occurrence!K912-INDEX($D$4:$D$102,N912))/(INDEX($D$4:$D$102,N912+1)-INDEX($D$4:$D$102,N912))*(INDEX($C$4:$C$102,N912+1)-INDEX($C$4:$C$102,N912)))))</f>
        <v/>
      </c>
      <c r="P912" s="12">
        <f>IFERROR(MATCH(Data!X912,$F$4:$F$102,1),0)</f>
        <v/>
      </c>
      <c r="Q912" s="9">
        <f>IF(P912=0,Data!X912+$I$13,IF(P912&gt;=99,Data!X912+$I$14,INDEX($E$4:$E$102,P912)+(Data!X912-INDEX($F$4:$F$102,P912))/(INDEX($F$4:$F$102,P912+1)-INDEX($F$4:$F$102,P912))*(INDEX($E$4:$E$102,P912+1)-INDEX($E$4:$E$102,P912))))</f>
        <v/>
      </c>
      <c r="R912" s="12">
        <f>IFERROR(MATCH(Data!Y912,$F$4:$F$102,1),0)</f>
        <v/>
      </c>
      <c r="S912" s="9">
        <f>IF(R912=0,Data!Y912+$I$13,IF(R912&gt;=99,Data!Y912+$I$14,INDEX($E$4:$E$102,R912)+(Data!Y912-INDEX($F$4:$F$102,R912))/(INDEX($F$4:$F$102,R912+1)-INDEX($F$4:$F$102,R912))*(INDEX($E$4:$E$102,R912+1)-INDEX($E$4:$E$102,R912))))</f>
        <v/>
      </c>
    </row>
    <row r="913">
      <c r="K913" s="14">
        <f>Data!A913</f>
        <v/>
      </c>
      <c r="L913" s="12">
        <f>IF(Occurrence!J913&lt;=0,-1,IFERROR(MATCH(Occurrence!J913,$D$4:$D$102,1),0))</f>
        <v/>
      </c>
      <c r="M913" s="9">
        <f>IF(L913&lt;0,0,IF(L913=0,Occurrence!J913*$I$11,IF(L913&gt;=99,Occurrence!J913*$I$12,INDEX($C$4:$C$102,L913)+(Occurrence!J913-INDEX($D$4:$D$102,L913))/(INDEX($D$4:$D$102,L913+1)-INDEX($D$4:$D$102,L913))*(INDEX($C$4:$C$102,L913+1)-INDEX($C$4:$C$102,L913)))))</f>
        <v/>
      </c>
      <c r="N913" s="12">
        <f>IF(Occurrence!K913&lt;=0,-1,IFERROR(MATCH(Occurrence!K913,$D$4:$D$102,1),0))</f>
        <v/>
      </c>
      <c r="O913" s="9">
        <f>IF(N913&lt;0,0,IF(N913=0,Occurrence!K913*$I$11,IF(N913&gt;=99,Occurrence!K913*$I$12,INDEX($C$4:$C$102,N913)+(Occurrence!K913-INDEX($D$4:$D$102,N913))/(INDEX($D$4:$D$102,N913+1)-INDEX($D$4:$D$102,N913))*(INDEX($C$4:$C$102,N913+1)-INDEX($C$4:$C$102,N913)))))</f>
        <v/>
      </c>
      <c r="P913" s="12">
        <f>IFERROR(MATCH(Data!X913,$F$4:$F$102,1),0)</f>
        <v/>
      </c>
      <c r="Q913" s="9">
        <f>IF(P913=0,Data!X913+$I$13,IF(P913&gt;=99,Data!X913+$I$14,INDEX($E$4:$E$102,P913)+(Data!X913-INDEX($F$4:$F$102,P913))/(INDEX($F$4:$F$102,P913+1)-INDEX($F$4:$F$102,P913))*(INDEX($E$4:$E$102,P913+1)-INDEX($E$4:$E$102,P913))))</f>
        <v/>
      </c>
      <c r="R913" s="12">
        <f>IFERROR(MATCH(Data!Y913,$F$4:$F$102,1),0)</f>
        <v/>
      </c>
      <c r="S913" s="9">
        <f>IF(R913=0,Data!Y913+$I$13,IF(R913&gt;=99,Data!Y913+$I$14,INDEX($E$4:$E$102,R913)+(Data!Y913-INDEX($F$4:$F$102,R913))/(INDEX($F$4:$F$102,R913+1)-INDEX($F$4:$F$102,R913))*(INDEX($E$4:$E$102,R913+1)-INDEX($E$4:$E$102,R913))))</f>
        <v/>
      </c>
    </row>
    <row r="914">
      <c r="K914" s="14">
        <f>Data!A914</f>
        <v/>
      </c>
      <c r="L914" s="12">
        <f>IF(Occurrence!J914&lt;=0,-1,IFERROR(MATCH(Occurrence!J914,$D$4:$D$102,1),0))</f>
        <v/>
      </c>
      <c r="M914" s="9">
        <f>IF(L914&lt;0,0,IF(L914=0,Occurrence!J914*$I$11,IF(L914&gt;=99,Occurrence!J914*$I$12,INDEX($C$4:$C$102,L914)+(Occurrence!J914-INDEX($D$4:$D$102,L914))/(INDEX($D$4:$D$102,L914+1)-INDEX($D$4:$D$102,L914))*(INDEX($C$4:$C$102,L914+1)-INDEX($C$4:$C$102,L914)))))</f>
        <v/>
      </c>
      <c r="N914" s="12">
        <f>IF(Occurrence!K914&lt;=0,-1,IFERROR(MATCH(Occurrence!K914,$D$4:$D$102,1),0))</f>
        <v/>
      </c>
      <c r="O914" s="9">
        <f>IF(N914&lt;0,0,IF(N914=0,Occurrence!K914*$I$11,IF(N914&gt;=99,Occurrence!K914*$I$12,INDEX($C$4:$C$102,N914)+(Occurrence!K914-INDEX($D$4:$D$102,N914))/(INDEX($D$4:$D$102,N914+1)-INDEX($D$4:$D$102,N914))*(INDEX($C$4:$C$102,N914+1)-INDEX($C$4:$C$102,N914)))))</f>
        <v/>
      </c>
      <c r="P914" s="12">
        <f>IFERROR(MATCH(Data!X914,$F$4:$F$102,1),0)</f>
        <v/>
      </c>
      <c r="Q914" s="9">
        <f>IF(P914=0,Data!X914+$I$13,IF(P914&gt;=99,Data!X914+$I$14,INDEX($E$4:$E$102,P914)+(Data!X914-INDEX($F$4:$F$102,P914))/(INDEX($F$4:$F$102,P914+1)-INDEX($F$4:$F$102,P914))*(INDEX($E$4:$E$102,P914+1)-INDEX($E$4:$E$102,P914))))</f>
        <v/>
      </c>
      <c r="R914" s="12">
        <f>IFERROR(MATCH(Data!Y914,$F$4:$F$102,1),0)</f>
        <v/>
      </c>
      <c r="S914" s="9">
        <f>IF(R914=0,Data!Y914+$I$13,IF(R914&gt;=99,Data!Y914+$I$14,INDEX($E$4:$E$102,R914)+(Data!Y914-INDEX($F$4:$F$102,R914))/(INDEX($F$4:$F$102,R914+1)-INDEX($F$4:$F$102,R914))*(INDEX($E$4:$E$102,R914+1)-INDEX($E$4:$E$102,R914))))</f>
        <v/>
      </c>
    </row>
    <row r="915">
      <c r="K915" s="14">
        <f>Data!A915</f>
        <v/>
      </c>
      <c r="L915" s="12">
        <f>IF(Occurrence!J915&lt;=0,-1,IFERROR(MATCH(Occurrence!J915,$D$4:$D$102,1),0))</f>
        <v/>
      </c>
      <c r="M915" s="9">
        <f>IF(L915&lt;0,0,IF(L915=0,Occurrence!J915*$I$11,IF(L915&gt;=99,Occurrence!J915*$I$12,INDEX($C$4:$C$102,L915)+(Occurrence!J915-INDEX($D$4:$D$102,L915))/(INDEX($D$4:$D$102,L915+1)-INDEX($D$4:$D$102,L915))*(INDEX($C$4:$C$102,L915+1)-INDEX($C$4:$C$102,L915)))))</f>
        <v/>
      </c>
      <c r="N915" s="12">
        <f>IF(Occurrence!K915&lt;=0,-1,IFERROR(MATCH(Occurrence!K915,$D$4:$D$102,1),0))</f>
        <v/>
      </c>
      <c r="O915" s="9">
        <f>IF(N915&lt;0,0,IF(N915=0,Occurrence!K915*$I$11,IF(N915&gt;=99,Occurrence!K915*$I$12,INDEX($C$4:$C$102,N915)+(Occurrence!K915-INDEX($D$4:$D$102,N915))/(INDEX($D$4:$D$102,N915+1)-INDEX($D$4:$D$102,N915))*(INDEX($C$4:$C$102,N915+1)-INDEX($C$4:$C$102,N915)))))</f>
        <v/>
      </c>
      <c r="P915" s="12">
        <f>IFERROR(MATCH(Data!X915,$F$4:$F$102,1),0)</f>
        <v/>
      </c>
      <c r="Q915" s="9">
        <f>IF(P915=0,Data!X915+$I$13,IF(P915&gt;=99,Data!X915+$I$14,INDEX($E$4:$E$102,P915)+(Data!X915-INDEX($F$4:$F$102,P915))/(INDEX($F$4:$F$102,P915+1)-INDEX($F$4:$F$102,P915))*(INDEX($E$4:$E$102,P915+1)-INDEX($E$4:$E$102,P915))))</f>
        <v/>
      </c>
      <c r="R915" s="12">
        <f>IFERROR(MATCH(Data!Y915,$F$4:$F$102,1),0)</f>
        <v/>
      </c>
      <c r="S915" s="9">
        <f>IF(R915=0,Data!Y915+$I$13,IF(R915&gt;=99,Data!Y915+$I$14,INDEX($E$4:$E$102,R915)+(Data!Y915-INDEX($F$4:$F$102,R915))/(INDEX($F$4:$F$102,R915+1)-INDEX($F$4:$F$102,R915))*(INDEX($E$4:$E$102,R915+1)-INDEX($E$4:$E$102,R915))))</f>
        <v/>
      </c>
    </row>
    <row r="916">
      <c r="K916" s="14">
        <f>Data!A916</f>
        <v/>
      </c>
      <c r="L916" s="12">
        <f>IF(Occurrence!J916&lt;=0,-1,IFERROR(MATCH(Occurrence!J916,$D$4:$D$102,1),0))</f>
        <v/>
      </c>
      <c r="M916" s="9">
        <f>IF(L916&lt;0,0,IF(L916=0,Occurrence!J916*$I$11,IF(L916&gt;=99,Occurrence!J916*$I$12,INDEX($C$4:$C$102,L916)+(Occurrence!J916-INDEX($D$4:$D$102,L916))/(INDEX($D$4:$D$102,L916+1)-INDEX($D$4:$D$102,L916))*(INDEX($C$4:$C$102,L916+1)-INDEX($C$4:$C$102,L916)))))</f>
        <v/>
      </c>
      <c r="N916" s="12">
        <f>IF(Occurrence!K916&lt;=0,-1,IFERROR(MATCH(Occurrence!K916,$D$4:$D$102,1),0))</f>
        <v/>
      </c>
      <c r="O916" s="9">
        <f>IF(N916&lt;0,0,IF(N916=0,Occurrence!K916*$I$11,IF(N916&gt;=99,Occurrence!K916*$I$12,INDEX($C$4:$C$102,N916)+(Occurrence!K916-INDEX($D$4:$D$102,N916))/(INDEX($D$4:$D$102,N916+1)-INDEX($D$4:$D$102,N916))*(INDEX($C$4:$C$102,N916+1)-INDEX($C$4:$C$102,N916)))))</f>
        <v/>
      </c>
      <c r="P916" s="12">
        <f>IFERROR(MATCH(Data!X916,$F$4:$F$102,1),0)</f>
        <v/>
      </c>
      <c r="Q916" s="9">
        <f>IF(P916=0,Data!X916+$I$13,IF(P916&gt;=99,Data!X916+$I$14,INDEX($E$4:$E$102,P916)+(Data!X916-INDEX($F$4:$F$102,P916))/(INDEX($F$4:$F$102,P916+1)-INDEX($F$4:$F$102,P916))*(INDEX($E$4:$E$102,P916+1)-INDEX($E$4:$E$102,P916))))</f>
        <v/>
      </c>
      <c r="R916" s="12">
        <f>IFERROR(MATCH(Data!Y916,$F$4:$F$102,1),0)</f>
        <v/>
      </c>
      <c r="S916" s="9">
        <f>IF(R916=0,Data!Y916+$I$13,IF(R916&gt;=99,Data!Y916+$I$14,INDEX($E$4:$E$102,R916)+(Data!Y916-INDEX($F$4:$F$102,R916))/(INDEX($F$4:$F$102,R916+1)-INDEX($F$4:$F$102,R916))*(INDEX($E$4:$E$102,R916+1)-INDEX($E$4:$E$102,R916))))</f>
        <v/>
      </c>
    </row>
    <row r="917">
      <c r="K917" s="14">
        <f>Data!A917</f>
        <v/>
      </c>
      <c r="L917" s="12">
        <f>IF(Occurrence!J917&lt;=0,-1,IFERROR(MATCH(Occurrence!J917,$D$4:$D$102,1),0))</f>
        <v/>
      </c>
      <c r="M917" s="9">
        <f>IF(L917&lt;0,0,IF(L917=0,Occurrence!J917*$I$11,IF(L917&gt;=99,Occurrence!J917*$I$12,INDEX($C$4:$C$102,L917)+(Occurrence!J917-INDEX($D$4:$D$102,L917))/(INDEX($D$4:$D$102,L917+1)-INDEX($D$4:$D$102,L917))*(INDEX($C$4:$C$102,L917+1)-INDEX($C$4:$C$102,L917)))))</f>
        <v/>
      </c>
      <c r="N917" s="12">
        <f>IF(Occurrence!K917&lt;=0,-1,IFERROR(MATCH(Occurrence!K917,$D$4:$D$102,1),0))</f>
        <v/>
      </c>
      <c r="O917" s="9">
        <f>IF(N917&lt;0,0,IF(N917=0,Occurrence!K917*$I$11,IF(N917&gt;=99,Occurrence!K917*$I$12,INDEX($C$4:$C$102,N917)+(Occurrence!K917-INDEX($D$4:$D$102,N917))/(INDEX($D$4:$D$102,N917+1)-INDEX($D$4:$D$102,N917))*(INDEX($C$4:$C$102,N917+1)-INDEX($C$4:$C$102,N917)))))</f>
        <v/>
      </c>
      <c r="P917" s="12">
        <f>IFERROR(MATCH(Data!X917,$F$4:$F$102,1),0)</f>
        <v/>
      </c>
      <c r="Q917" s="9">
        <f>IF(P917=0,Data!X917+$I$13,IF(P917&gt;=99,Data!X917+$I$14,INDEX($E$4:$E$102,P917)+(Data!X917-INDEX($F$4:$F$102,P917))/(INDEX($F$4:$F$102,P917+1)-INDEX($F$4:$F$102,P917))*(INDEX($E$4:$E$102,P917+1)-INDEX($E$4:$E$102,P917))))</f>
        <v/>
      </c>
      <c r="R917" s="12">
        <f>IFERROR(MATCH(Data!Y917,$F$4:$F$102,1),0)</f>
        <v/>
      </c>
      <c r="S917" s="9">
        <f>IF(R917=0,Data!Y917+$I$13,IF(R917&gt;=99,Data!Y917+$I$14,INDEX($E$4:$E$102,R917)+(Data!Y917-INDEX($F$4:$F$102,R917))/(INDEX($F$4:$F$102,R917+1)-INDEX($F$4:$F$102,R917))*(INDEX($E$4:$E$102,R917+1)-INDEX($E$4:$E$102,R917))))</f>
        <v/>
      </c>
    </row>
    <row r="918">
      <c r="K918" s="14">
        <f>Data!A918</f>
        <v/>
      </c>
      <c r="L918" s="12">
        <f>IF(Occurrence!J918&lt;=0,-1,IFERROR(MATCH(Occurrence!J918,$D$4:$D$102,1),0))</f>
        <v/>
      </c>
      <c r="M918" s="9">
        <f>IF(L918&lt;0,0,IF(L918=0,Occurrence!J918*$I$11,IF(L918&gt;=99,Occurrence!J918*$I$12,INDEX($C$4:$C$102,L918)+(Occurrence!J918-INDEX($D$4:$D$102,L918))/(INDEX($D$4:$D$102,L918+1)-INDEX($D$4:$D$102,L918))*(INDEX($C$4:$C$102,L918+1)-INDEX($C$4:$C$102,L918)))))</f>
        <v/>
      </c>
      <c r="N918" s="12">
        <f>IF(Occurrence!K918&lt;=0,-1,IFERROR(MATCH(Occurrence!K918,$D$4:$D$102,1),0))</f>
        <v/>
      </c>
      <c r="O918" s="9">
        <f>IF(N918&lt;0,0,IF(N918=0,Occurrence!K918*$I$11,IF(N918&gt;=99,Occurrence!K918*$I$12,INDEX($C$4:$C$102,N918)+(Occurrence!K918-INDEX($D$4:$D$102,N918))/(INDEX($D$4:$D$102,N918+1)-INDEX($D$4:$D$102,N918))*(INDEX($C$4:$C$102,N918+1)-INDEX($C$4:$C$102,N918)))))</f>
        <v/>
      </c>
      <c r="P918" s="12">
        <f>IFERROR(MATCH(Data!X918,$F$4:$F$102,1),0)</f>
        <v/>
      </c>
      <c r="Q918" s="9">
        <f>IF(P918=0,Data!X918+$I$13,IF(P918&gt;=99,Data!X918+$I$14,INDEX($E$4:$E$102,P918)+(Data!X918-INDEX($F$4:$F$102,P918))/(INDEX($F$4:$F$102,P918+1)-INDEX($F$4:$F$102,P918))*(INDEX($E$4:$E$102,P918+1)-INDEX($E$4:$E$102,P918))))</f>
        <v/>
      </c>
      <c r="R918" s="12">
        <f>IFERROR(MATCH(Data!Y918,$F$4:$F$102,1),0)</f>
        <v/>
      </c>
      <c r="S918" s="9">
        <f>IF(R918=0,Data!Y918+$I$13,IF(R918&gt;=99,Data!Y918+$I$14,INDEX($E$4:$E$102,R918)+(Data!Y918-INDEX($F$4:$F$102,R918))/(INDEX($F$4:$F$102,R918+1)-INDEX($F$4:$F$102,R918))*(INDEX($E$4:$E$102,R918+1)-INDEX($E$4:$E$102,R918))))</f>
        <v/>
      </c>
    </row>
    <row r="919">
      <c r="K919" s="14">
        <f>Data!A919</f>
        <v/>
      </c>
      <c r="L919" s="12">
        <f>IF(Occurrence!J919&lt;=0,-1,IFERROR(MATCH(Occurrence!J919,$D$4:$D$102,1),0))</f>
        <v/>
      </c>
      <c r="M919" s="9">
        <f>IF(L919&lt;0,0,IF(L919=0,Occurrence!J919*$I$11,IF(L919&gt;=99,Occurrence!J919*$I$12,INDEX($C$4:$C$102,L919)+(Occurrence!J919-INDEX($D$4:$D$102,L919))/(INDEX($D$4:$D$102,L919+1)-INDEX($D$4:$D$102,L919))*(INDEX($C$4:$C$102,L919+1)-INDEX($C$4:$C$102,L919)))))</f>
        <v/>
      </c>
      <c r="N919" s="12">
        <f>IF(Occurrence!K919&lt;=0,-1,IFERROR(MATCH(Occurrence!K919,$D$4:$D$102,1),0))</f>
        <v/>
      </c>
      <c r="O919" s="9">
        <f>IF(N919&lt;0,0,IF(N919=0,Occurrence!K919*$I$11,IF(N919&gt;=99,Occurrence!K919*$I$12,INDEX($C$4:$C$102,N919)+(Occurrence!K919-INDEX($D$4:$D$102,N919))/(INDEX($D$4:$D$102,N919+1)-INDEX($D$4:$D$102,N919))*(INDEX($C$4:$C$102,N919+1)-INDEX($C$4:$C$102,N919)))))</f>
        <v/>
      </c>
      <c r="P919" s="12">
        <f>IFERROR(MATCH(Data!X919,$F$4:$F$102,1),0)</f>
        <v/>
      </c>
      <c r="Q919" s="9">
        <f>IF(P919=0,Data!X919+$I$13,IF(P919&gt;=99,Data!X919+$I$14,INDEX($E$4:$E$102,P919)+(Data!X919-INDEX($F$4:$F$102,P919))/(INDEX($F$4:$F$102,P919+1)-INDEX($F$4:$F$102,P919))*(INDEX($E$4:$E$102,P919+1)-INDEX($E$4:$E$102,P919))))</f>
        <v/>
      </c>
      <c r="R919" s="12">
        <f>IFERROR(MATCH(Data!Y919,$F$4:$F$102,1),0)</f>
        <v/>
      </c>
      <c r="S919" s="9">
        <f>IF(R919=0,Data!Y919+$I$13,IF(R919&gt;=99,Data!Y919+$I$14,INDEX($E$4:$E$102,R919)+(Data!Y919-INDEX($F$4:$F$102,R919))/(INDEX($F$4:$F$102,R919+1)-INDEX($F$4:$F$102,R919))*(INDEX($E$4:$E$102,R919+1)-INDEX($E$4:$E$102,R919))))</f>
        <v/>
      </c>
    </row>
    <row r="920">
      <c r="K920" s="14">
        <f>Data!A920</f>
        <v/>
      </c>
      <c r="L920" s="12">
        <f>IF(Occurrence!J920&lt;=0,-1,IFERROR(MATCH(Occurrence!J920,$D$4:$D$102,1),0))</f>
        <v/>
      </c>
      <c r="M920" s="9">
        <f>IF(L920&lt;0,0,IF(L920=0,Occurrence!J920*$I$11,IF(L920&gt;=99,Occurrence!J920*$I$12,INDEX($C$4:$C$102,L920)+(Occurrence!J920-INDEX($D$4:$D$102,L920))/(INDEX($D$4:$D$102,L920+1)-INDEX($D$4:$D$102,L920))*(INDEX($C$4:$C$102,L920+1)-INDEX($C$4:$C$102,L920)))))</f>
        <v/>
      </c>
      <c r="N920" s="12">
        <f>IF(Occurrence!K920&lt;=0,-1,IFERROR(MATCH(Occurrence!K920,$D$4:$D$102,1),0))</f>
        <v/>
      </c>
      <c r="O920" s="9">
        <f>IF(N920&lt;0,0,IF(N920=0,Occurrence!K920*$I$11,IF(N920&gt;=99,Occurrence!K920*$I$12,INDEX($C$4:$C$102,N920)+(Occurrence!K920-INDEX($D$4:$D$102,N920))/(INDEX($D$4:$D$102,N920+1)-INDEX($D$4:$D$102,N920))*(INDEX($C$4:$C$102,N920+1)-INDEX($C$4:$C$102,N920)))))</f>
        <v/>
      </c>
      <c r="P920" s="12">
        <f>IFERROR(MATCH(Data!X920,$F$4:$F$102,1),0)</f>
        <v/>
      </c>
      <c r="Q920" s="9">
        <f>IF(P920=0,Data!X920+$I$13,IF(P920&gt;=99,Data!X920+$I$14,INDEX($E$4:$E$102,P920)+(Data!X920-INDEX($F$4:$F$102,P920))/(INDEX($F$4:$F$102,P920+1)-INDEX($F$4:$F$102,P920))*(INDEX($E$4:$E$102,P920+1)-INDEX($E$4:$E$102,P920))))</f>
        <v/>
      </c>
      <c r="R920" s="12">
        <f>IFERROR(MATCH(Data!Y920,$F$4:$F$102,1),0)</f>
        <v/>
      </c>
      <c r="S920" s="9">
        <f>IF(R920=0,Data!Y920+$I$13,IF(R920&gt;=99,Data!Y920+$I$14,INDEX($E$4:$E$102,R920)+(Data!Y920-INDEX($F$4:$F$102,R920))/(INDEX($F$4:$F$102,R920+1)-INDEX($F$4:$F$102,R920))*(INDEX($E$4:$E$102,R920+1)-INDEX($E$4:$E$102,R920))))</f>
        <v/>
      </c>
    </row>
    <row r="921">
      <c r="K921" s="14">
        <f>Data!A921</f>
        <v/>
      </c>
      <c r="L921" s="12">
        <f>IF(Occurrence!J921&lt;=0,-1,IFERROR(MATCH(Occurrence!J921,$D$4:$D$102,1),0))</f>
        <v/>
      </c>
      <c r="M921" s="9">
        <f>IF(L921&lt;0,0,IF(L921=0,Occurrence!J921*$I$11,IF(L921&gt;=99,Occurrence!J921*$I$12,INDEX($C$4:$C$102,L921)+(Occurrence!J921-INDEX($D$4:$D$102,L921))/(INDEX($D$4:$D$102,L921+1)-INDEX($D$4:$D$102,L921))*(INDEX($C$4:$C$102,L921+1)-INDEX($C$4:$C$102,L921)))))</f>
        <v/>
      </c>
      <c r="N921" s="12">
        <f>IF(Occurrence!K921&lt;=0,-1,IFERROR(MATCH(Occurrence!K921,$D$4:$D$102,1),0))</f>
        <v/>
      </c>
      <c r="O921" s="9">
        <f>IF(N921&lt;0,0,IF(N921=0,Occurrence!K921*$I$11,IF(N921&gt;=99,Occurrence!K921*$I$12,INDEX($C$4:$C$102,N921)+(Occurrence!K921-INDEX($D$4:$D$102,N921))/(INDEX($D$4:$D$102,N921+1)-INDEX($D$4:$D$102,N921))*(INDEX($C$4:$C$102,N921+1)-INDEX($C$4:$C$102,N921)))))</f>
        <v/>
      </c>
      <c r="P921" s="12">
        <f>IFERROR(MATCH(Data!X921,$F$4:$F$102,1),0)</f>
        <v/>
      </c>
      <c r="Q921" s="9">
        <f>IF(P921=0,Data!X921+$I$13,IF(P921&gt;=99,Data!X921+$I$14,INDEX($E$4:$E$102,P921)+(Data!X921-INDEX($F$4:$F$102,P921))/(INDEX($F$4:$F$102,P921+1)-INDEX($F$4:$F$102,P921))*(INDEX($E$4:$E$102,P921+1)-INDEX($E$4:$E$102,P921))))</f>
        <v/>
      </c>
      <c r="R921" s="12">
        <f>IFERROR(MATCH(Data!Y921,$F$4:$F$102,1),0)</f>
        <v/>
      </c>
      <c r="S921" s="9">
        <f>IF(R921=0,Data!Y921+$I$13,IF(R921&gt;=99,Data!Y921+$I$14,INDEX($E$4:$E$102,R921)+(Data!Y921-INDEX($F$4:$F$102,R921))/(INDEX($F$4:$F$102,R921+1)-INDEX($F$4:$F$102,R921))*(INDEX($E$4:$E$102,R921+1)-INDEX($E$4:$E$102,R921))))</f>
        <v/>
      </c>
    </row>
    <row r="922">
      <c r="K922" s="14">
        <f>Data!A922</f>
        <v/>
      </c>
      <c r="L922" s="12">
        <f>IF(Occurrence!J922&lt;=0,-1,IFERROR(MATCH(Occurrence!J922,$D$4:$D$102,1),0))</f>
        <v/>
      </c>
      <c r="M922" s="9">
        <f>IF(L922&lt;0,0,IF(L922=0,Occurrence!J922*$I$11,IF(L922&gt;=99,Occurrence!J922*$I$12,INDEX($C$4:$C$102,L922)+(Occurrence!J922-INDEX($D$4:$D$102,L922))/(INDEX($D$4:$D$102,L922+1)-INDEX($D$4:$D$102,L922))*(INDEX($C$4:$C$102,L922+1)-INDEX($C$4:$C$102,L922)))))</f>
        <v/>
      </c>
      <c r="N922" s="12">
        <f>IF(Occurrence!K922&lt;=0,-1,IFERROR(MATCH(Occurrence!K922,$D$4:$D$102,1),0))</f>
        <v/>
      </c>
      <c r="O922" s="9">
        <f>IF(N922&lt;0,0,IF(N922=0,Occurrence!K922*$I$11,IF(N922&gt;=99,Occurrence!K922*$I$12,INDEX($C$4:$C$102,N922)+(Occurrence!K922-INDEX($D$4:$D$102,N922))/(INDEX($D$4:$D$102,N922+1)-INDEX($D$4:$D$102,N922))*(INDEX($C$4:$C$102,N922+1)-INDEX($C$4:$C$102,N922)))))</f>
        <v/>
      </c>
      <c r="P922" s="12">
        <f>IFERROR(MATCH(Data!X922,$F$4:$F$102,1),0)</f>
        <v/>
      </c>
      <c r="Q922" s="9">
        <f>IF(P922=0,Data!X922+$I$13,IF(P922&gt;=99,Data!X922+$I$14,INDEX($E$4:$E$102,P922)+(Data!X922-INDEX($F$4:$F$102,P922))/(INDEX($F$4:$F$102,P922+1)-INDEX($F$4:$F$102,P922))*(INDEX($E$4:$E$102,P922+1)-INDEX($E$4:$E$102,P922))))</f>
        <v/>
      </c>
      <c r="R922" s="12">
        <f>IFERROR(MATCH(Data!Y922,$F$4:$F$102,1),0)</f>
        <v/>
      </c>
      <c r="S922" s="9">
        <f>IF(R922=0,Data!Y922+$I$13,IF(R922&gt;=99,Data!Y922+$I$14,INDEX($E$4:$E$102,R922)+(Data!Y922-INDEX($F$4:$F$102,R922))/(INDEX($F$4:$F$102,R922+1)-INDEX($F$4:$F$102,R922))*(INDEX($E$4:$E$102,R922+1)-INDEX($E$4:$E$102,R922))))</f>
        <v/>
      </c>
    </row>
    <row r="923">
      <c r="K923" s="14">
        <f>Data!A923</f>
        <v/>
      </c>
      <c r="L923" s="12">
        <f>IF(Occurrence!J923&lt;=0,-1,IFERROR(MATCH(Occurrence!J923,$D$4:$D$102,1),0))</f>
        <v/>
      </c>
      <c r="M923" s="9">
        <f>IF(L923&lt;0,0,IF(L923=0,Occurrence!J923*$I$11,IF(L923&gt;=99,Occurrence!J923*$I$12,INDEX($C$4:$C$102,L923)+(Occurrence!J923-INDEX($D$4:$D$102,L923))/(INDEX($D$4:$D$102,L923+1)-INDEX($D$4:$D$102,L923))*(INDEX($C$4:$C$102,L923+1)-INDEX($C$4:$C$102,L923)))))</f>
        <v/>
      </c>
      <c r="N923" s="12">
        <f>IF(Occurrence!K923&lt;=0,-1,IFERROR(MATCH(Occurrence!K923,$D$4:$D$102,1),0))</f>
        <v/>
      </c>
      <c r="O923" s="9">
        <f>IF(N923&lt;0,0,IF(N923=0,Occurrence!K923*$I$11,IF(N923&gt;=99,Occurrence!K923*$I$12,INDEX($C$4:$C$102,N923)+(Occurrence!K923-INDEX($D$4:$D$102,N923))/(INDEX($D$4:$D$102,N923+1)-INDEX($D$4:$D$102,N923))*(INDEX($C$4:$C$102,N923+1)-INDEX($C$4:$C$102,N923)))))</f>
        <v/>
      </c>
      <c r="P923" s="12">
        <f>IFERROR(MATCH(Data!X923,$F$4:$F$102,1),0)</f>
        <v/>
      </c>
      <c r="Q923" s="9">
        <f>IF(P923=0,Data!X923+$I$13,IF(P923&gt;=99,Data!X923+$I$14,INDEX($E$4:$E$102,P923)+(Data!X923-INDEX($F$4:$F$102,P923))/(INDEX($F$4:$F$102,P923+1)-INDEX($F$4:$F$102,P923))*(INDEX($E$4:$E$102,P923+1)-INDEX($E$4:$E$102,P923))))</f>
        <v/>
      </c>
      <c r="R923" s="12">
        <f>IFERROR(MATCH(Data!Y923,$F$4:$F$102,1),0)</f>
        <v/>
      </c>
      <c r="S923" s="9">
        <f>IF(R923=0,Data!Y923+$I$13,IF(R923&gt;=99,Data!Y923+$I$14,INDEX($E$4:$E$102,R923)+(Data!Y923-INDEX($F$4:$F$102,R923))/(INDEX($F$4:$F$102,R923+1)-INDEX($F$4:$F$102,R923))*(INDEX($E$4:$E$102,R923+1)-INDEX($E$4:$E$102,R923))))</f>
        <v/>
      </c>
    </row>
    <row r="924">
      <c r="K924" s="14">
        <f>Data!A924</f>
        <v/>
      </c>
      <c r="L924" s="12">
        <f>IF(Occurrence!J924&lt;=0,-1,IFERROR(MATCH(Occurrence!J924,$D$4:$D$102,1),0))</f>
        <v/>
      </c>
      <c r="M924" s="9">
        <f>IF(L924&lt;0,0,IF(L924=0,Occurrence!J924*$I$11,IF(L924&gt;=99,Occurrence!J924*$I$12,INDEX($C$4:$C$102,L924)+(Occurrence!J924-INDEX($D$4:$D$102,L924))/(INDEX($D$4:$D$102,L924+1)-INDEX($D$4:$D$102,L924))*(INDEX($C$4:$C$102,L924+1)-INDEX($C$4:$C$102,L924)))))</f>
        <v/>
      </c>
      <c r="N924" s="12">
        <f>IF(Occurrence!K924&lt;=0,-1,IFERROR(MATCH(Occurrence!K924,$D$4:$D$102,1),0))</f>
        <v/>
      </c>
      <c r="O924" s="9">
        <f>IF(N924&lt;0,0,IF(N924=0,Occurrence!K924*$I$11,IF(N924&gt;=99,Occurrence!K924*$I$12,INDEX($C$4:$C$102,N924)+(Occurrence!K924-INDEX($D$4:$D$102,N924))/(INDEX($D$4:$D$102,N924+1)-INDEX($D$4:$D$102,N924))*(INDEX($C$4:$C$102,N924+1)-INDEX($C$4:$C$102,N924)))))</f>
        <v/>
      </c>
      <c r="P924" s="12">
        <f>IFERROR(MATCH(Data!X924,$F$4:$F$102,1),0)</f>
        <v/>
      </c>
      <c r="Q924" s="9">
        <f>IF(P924=0,Data!X924+$I$13,IF(P924&gt;=99,Data!X924+$I$14,INDEX($E$4:$E$102,P924)+(Data!X924-INDEX($F$4:$F$102,P924))/(INDEX($F$4:$F$102,P924+1)-INDEX($F$4:$F$102,P924))*(INDEX($E$4:$E$102,P924+1)-INDEX($E$4:$E$102,P924))))</f>
        <v/>
      </c>
      <c r="R924" s="12">
        <f>IFERROR(MATCH(Data!Y924,$F$4:$F$102,1),0)</f>
        <v/>
      </c>
      <c r="S924" s="9">
        <f>IF(R924=0,Data!Y924+$I$13,IF(R924&gt;=99,Data!Y924+$I$14,INDEX($E$4:$E$102,R924)+(Data!Y924-INDEX($F$4:$F$102,R924))/(INDEX($F$4:$F$102,R924+1)-INDEX($F$4:$F$102,R924))*(INDEX($E$4:$E$102,R924+1)-INDEX($E$4:$E$102,R924))))</f>
        <v/>
      </c>
    </row>
    <row r="925">
      <c r="K925" s="14">
        <f>Data!A925</f>
        <v/>
      </c>
      <c r="L925" s="12">
        <f>IF(Occurrence!J925&lt;=0,-1,IFERROR(MATCH(Occurrence!J925,$D$4:$D$102,1),0))</f>
        <v/>
      </c>
      <c r="M925" s="9">
        <f>IF(L925&lt;0,0,IF(L925=0,Occurrence!J925*$I$11,IF(L925&gt;=99,Occurrence!J925*$I$12,INDEX($C$4:$C$102,L925)+(Occurrence!J925-INDEX($D$4:$D$102,L925))/(INDEX($D$4:$D$102,L925+1)-INDEX($D$4:$D$102,L925))*(INDEX($C$4:$C$102,L925+1)-INDEX($C$4:$C$102,L925)))))</f>
        <v/>
      </c>
      <c r="N925" s="12">
        <f>IF(Occurrence!K925&lt;=0,-1,IFERROR(MATCH(Occurrence!K925,$D$4:$D$102,1),0))</f>
        <v/>
      </c>
      <c r="O925" s="9">
        <f>IF(N925&lt;0,0,IF(N925=0,Occurrence!K925*$I$11,IF(N925&gt;=99,Occurrence!K925*$I$12,INDEX($C$4:$C$102,N925)+(Occurrence!K925-INDEX($D$4:$D$102,N925))/(INDEX($D$4:$D$102,N925+1)-INDEX($D$4:$D$102,N925))*(INDEX($C$4:$C$102,N925+1)-INDEX($C$4:$C$102,N925)))))</f>
        <v/>
      </c>
      <c r="P925" s="12">
        <f>IFERROR(MATCH(Data!X925,$F$4:$F$102,1),0)</f>
        <v/>
      </c>
      <c r="Q925" s="9">
        <f>IF(P925=0,Data!X925+$I$13,IF(P925&gt;=99,Data!X925+$I$14,INDEX($E$4:$E$102,P925)+(Data!X925-INDEX($F$4:$F$102,P925))/(INDEX($F$4:$F$102,P925+1)-INDEX($F$4:$F$102,P925))*(INDEX($E$4:$E$102,P925+1)-INDEX($E$4:$E$102,P925))))</f>
        <v/>
      </c>
      <c r="R925" s="12">
        <f>IFERROR(MATCH(Data!Y925,$F$4:$F$102,1),0)</f>
        <v/>
      </c>
      <c r="S925" s="9">
        <f>IF(R925=0,Data!Y925+$I$13,IF(R925&gt;=99,Data!Y925+$I$14,INDEX($E$4:$E$102,R925)+(Data!Y925-INDEX($F$4:$F$102,R925))/(INDEX($F$4:$F$102,R925+1)-INDEX($F$4:$F$102,R925))*(INDEX($E$4:$E$102,R925+1)-INDEX($E$4:$E$102,R925))))</f>
        <v/>
      </c>
    </row>
    <row r="926">
      <c r="K926" s="14">
        <f>Data!A926</f>
        <v/>
      </c>
      <c r="L926" s="12">
        <f>IF(Occurrence!J926&lt;=0,-1,IFERROR(MATCH(Occurrence!J926,$D$4:$D$102,1),0))</f>
        <v/>
      </c>
      <c r="M926" s="9">
        <f>IF(L926&lt;0,0,IF(L926=0,Occurrence!J926*$I$11,IF(L926&gt;=99,Occurrence!J926*$I$12,INDEX($C$4:$C$102,L926)+(Occurrence!J926-INDEX($D$4:$D$102,L926))/(INDEX($D$4:$D$102,L926+1)-INDEX($D$4:$D$102,L926))*(INDEX($C$4:$C$102,L926+1)-INDEX($C$4:$C$102,L926)))))</f>
        <v/>
      </c>
      <c r="N926" s="12">
        <f>IF(Occurrence!K926&lt;=0,-1,IFERROR(MATCH(Occurrence!K926,$D$4:$D$102,1),0))</f>
        <v/>
      </c>
      <c r="O926" s="9">
        <f>IF(N926&lt;0,0,IF(N926=0,Occurrence!K926*$I$11,IF(N926&gt;=99,Occurrence!K926*$I$12,INDEX($C$4:$C$102,N926)+(Occurrence!K926-INDEX($D$4:$D$102,N926))/(INDEX($D$4:$D$102,N926+1)-INDEX($D$4:$D$102,N926))*(INDEX($C$4:$C$102,N926+1)-INDEX($C$4:$C$102,N926)))))</f>
        <v/>
      </c>
      <c r="P926" s="12">
        <f>IFERROR(MATCH(Data!X926,$F$4:$F$102,1),0)</f>
        <v/>
      </c>
      <c r="Q926" s="9">
        <f>IF(P926=0,Data!X926+$I$13,IF(P926&gt;=99,Data!X926+$I$14,INDEX($E$4:$E$102,P926)+(Data!X926-INDEX($F$4:$F$102,P926))/(INDEX($F$4:$F$102,P926+1)-INDEX($F$4:$F$102,P926))*(INDEX($E$4:$E$102,P926+1)-INDEX($E$4:$E$102,P926))))</f>
        <v/>
      </c>
      <c r="R926" s="12">
        <f>IFERROR(MATCH(Data!Y926,$F$4:$F$102,1),0)</f>
        <v/>
      </c>
      <c r="S926" s="9">
        <f>IF(R926=0,Data!Y926+$I$13,IF(R926&gt;=99,Data!Y926+$I$14,INDEX($E$4:$E$102,R926)+(Data!Y926-INDEX($F$4:$F$102,R926))/(INDEX($F$4:$F$102,R926+1)-INDEX($F$4:$F$102,R926))*(INDEX($E$4:$E$102,R926+1)-INDEX($E$4:$E$102,R926))))</f>
        <v/>
      </c>
    </row>
    <row r="927">
      <c r="K927" s="14">
        <f>Data!A927</f>
        <v/>
      </c>
      <c r="L927" s="12">
        <f>IF(Occurrence!J927&lt;=0,-1,IFERROR(MATCH(Occurrence!J927,$D$4:$D$102,1),0))</f>
        <v/>
      </c>
      <c r="M927" s="9">
        <f>IF(L927&lt;0,0,IF(L927=0,Occurrence!J927*$I$11,IF(L927&gt;=99,Occurrence!J927*$I$12,INDEX($C$4:$C$102,L927)+(Occurrence!J927-INDEX($D$4:$D$102,L927))/(INDEX($D$4:$D$102,L927+1)-INDEX($D$4:$D$102,L927))*(INDEX($C$4:$C$102,L927+1)-INDEX($C$4:$C$102,L927)))))</f>
        <v/>
      </c>
      <c r="N927" s="12">
        <f>IF(Occurrence!K927&lt;=0,-1,IFERROR(MATCH(Occurrence!K927,$D$4:$D$102,1),0))</f>
        <v/>
      </c>
      <c r="O927" s="9">
        <f>IF(N927&lt;0,0,IF(N927=0,Occurrence!K927*$I$11,IF(N927&gt;=99,Occurrence!K927*$I$12,INDEX($C$4:$C$102,N927)+(Occurrence!K927-INDEX($D$4:$D$102,N927))/(INDEX($D$4:$D$102,N927+1)-INDEX($D$4:$D$102,N927))*(INDEX($C$4:$C$102,N927+1)-INDEX($C$4:$C$102,N927)))))</f>
        <v/>
      </c>
      <c r="P927" s="12">
        <f>IFERROR(MATCH(Data!X927,$F$4:$F$102,1),0)</f>
        <v/>
      </c>
      <c r="Q927" s="9">
        <f>IF(P927=0,Data!X927+$I$13,IF(P927&gt;=99,Data!X927+$I$14,INDEX($E$4:$E$102,P927)+(Data!X927-INDEX($F$4:$F$102,P927))/(INDEX($F$4:$F$102,P927+1)-INDEX($F$4:$F$102,P927))*(INDEX($E$4:$E$102,P927+1)-INDEX($E$4:$E$102,P927))))</f>
        <v/>
      </c>
      <c r="R927" s="12">
        <f>IFERROR(MATCH(Data!Y927,$F$4:$F$102,1),0)</f>
        <v/>
      </c>
      <c r="S927" s="9">
        <f>IF(R927=0,Data!Y927+$I$13,IF(R927&gt;=99,Data!Y927+$I$14,INDEX($E$4:$E$102,R927)+(Data!Y927-INDEX($F$4:$F$102,R927))/(INDEX($F$4:$F$102,R927+1)-INDEX($F$4:$F$102,R927))*(INDEX($E$4:$E$102,R927+1)-INDEX($E$4:$E$102,R927))))</f>
        <v/>
      </c>
    </row>
    <row r="928">
      <c r="K928" s="14">
        <f>Data!A928</f>
        <v/>
      </c>
      <c r="L928" s="12">
        <f>IF(Occurrence!J928&lt;=0,-1,IFERROR(MATCH(Occurrence!J928,$D$4:$D$102,1),0))</f>
        <v/>
      </c>
      <c r="M928" s="9">
        <f>IF(L928&lt;0,0,IF(L928=0,Occurrence!J928*$I$11,IF(L928&gt;=99,Occurrence!J928*$I$12,INDEX($C$4:$C$102,L928)+(Occurrence!J928-INDEX($D$4:$D$102,L928))/(INDEX($D$4:$D$102,L928+1)-INDEX($D$4:$D$102,L928))*(INDEX($C$4:$C$102,L928+1)-INDEX($C$4:$C$102,L928)))))</f>
        <v/>
      </c>
      <c r="N928" s="12">
        <f>IF(Occurrence!K928&lt;=0,-1,IFERROR(MATCH(Occurrence!K928,$D$4:$D$102,1),0))</f>
        <v/>
      </c>
      <c r="O928" s="9">
        <f>IF(N928&lt;0,0,IF(N928=0,Occurrence!K928*$I$11,IF(N928&gt;=99,Occurrence!K928*$I$12,INDEX($C$4:$C$102,N928)+(Occurrence!K928-INDEX($D$4:$D$102,N928))/(INDEX($D$4:$D$102,N928+1)-INDEX($D$4:$D$102,N928))*(INDEX($C$4:$C$102,N928+1)-INDEX($C$4:$C$102,N928)))))</f>
        <v/>
      </c>
      <c r="P928" s="12">
        <f>IFERROR(MATCH(Data!X928,$F$4:$F$102,1),0)</f>
        <v/>
      </c>
      <c r="Q928" s="9">
        <f>IF(P928=0,Data!X928+$I$13,IF(P928&gt;=99,Data!X928+$I$14,INDEX($E$4:$E$102,P928)+(Data!X928-INDEX($F$4:$F$102,P928))/(INDEX($F$4:$F$102,P928+1)-INDEX($F$4:$F$102,P928))*(INDEX($E$4:$E$102,P928+1)-INDEX($E$4:$E$102,P928))))</f>
        <v/>
      </c>
      <c r="R928" s="12">
        <f>IFERROR(MATCH(Data!Y928,$F$4:$F$102,1),0)</f>
        <v/>
      </c>
      <c r="S928" s="9">
        <f>IF(R928=0,Data!Y928+$I$13,IF(R928&gt;=99,Data!Y928+$I$14,INDEX($E$4:$E$102,R928)+(Data!Y928-INDEX($F$4:$F$102,R928))/(INDEX($F$4:$F$102,R928+1)-INDEX($F$4:$F$102,R928))*(INDEX($E$4:$E$102,R928+1)-INDEX($E$4:$E$102,R928))))</f>
        <v/>
      </c>
    </row>
    <row r="929">
      <c r="K929" s="14">
        <f>Data!A929</f>
        <v/>
      </c>
      <c r="L929" s="12">
        <f>IF(Occurrence!J929&lt;=0,-1,IFERROR(MATCH(Occurrence!J929,$D$4:$D$102,1),0))</f>
        <v/>
      </c>
      <c r="M929" s="9">
        <f>IF(L929&lt;0,0,IF(L929=0,Occurrence!J929*$I$11,IF(L929&gt;=99,Occurrence!J929*$I$12,INDEX($C$4:$C$102,L929)+(Occurrence!J929-INDEX($D$4:$D$102,L929))/(INDEX($D$4:$D$102,L929+1)-INDEX($D$4:$D$102,L929))*(INDEX($C$4:$C$102,L929+1)-INDEX($C$4:$C$102,L929)))))</f>
        <v/>
      </c>
      <c r="N929" s="12">
        <f>IF(Occurrence!K929&lt;=0,-1,IFERROR(MATCH(Occurrence!K929,$D$4:$D$102,1),0))</f>
        <v/>
      </c>
      <c r="O929" s="9">
        <f>IF(N929&lt;0,0,IF(N929=0,Occurrence!K929*$I$11,IF(N929&gt;=99,Occurrence!K929*$I$12,INDEX($C$4:$C$102,N929)+(Occurrence!K929-INDEX($D$4:$D$102,N929))/(INDEX($D$4:$D$102,N929+1)-INDEX($D$4:$D$102,N929))*(INDEX($C$4:$C$102,N929+1)-INDEX($C$4:$C$102,N929)))))</f>
        <v/>
      </c>
      <c r="P929" s="12">
        <f>IFERROR(MATCH(Data!X929,$F$4:$F$102,1),0)</f>
        <v/>
      </c>
      <c r="Q929" s="9">
        <f>IF(P929=0,Data!X929+$I$13,IF(P929&gt;=99,Data!X929+$I$14,INDEX($E$4:$E$102,P929)+(Data!X929-INDEX($F$4:$F$102,P929))/(INDEX($F$4:$F$102,P929+1)-INDEX($F$4:$F$102,P929))*(INDEX($E$4:$E$102,P929+1)-INDEX($E$4:$E$102,P929))))</f>
        <v/>
      </c>
      <c r="R929" s="12">
        <f>IFERROR(MATCH(Data!Y929,$F$4:$F$102,1),0)</f>
        <v/>
      </c>
      <c r="S929" s="9">
        <f>IF(R929=0,Data!Y929+$I$13,IF(R929&gt;=99,Data!Y929+$I$14,INDEX($E$4:$E$102,R929)+(Data!Y929-INDEX($F$4:$F$102,R929))/(INDEX($F$4:$F$102,R929+1)-INDEX($F$4:$F$102,R929))*(INDEX($E$4:$E$102,R929+1)-INDEX($E$4:$E$102,R929))))</f>
        <v/>
      </c>
    </row>
    <row r="930">
      <c r="K930" s="14">
        <f>Data!A930</f>
        <v/>
      </c>
      <c r="L930" s="12">
        <f>IF(Occurrence!J930&lt;=0,-1,IFERROR(MATCH(Occurrence!J930,$D$4:$D$102,1),0))</f>
        <v/>
      </c>
      <c r="M930" s="9">
        <f>IF(L930&lt;0,0,IF(L930=0,Occurrence!J930*$I$11,IF(L930&gt;=99,Occurrence!J930*$I$12,INDEX($C$4:$C$102,L930)+(Occurrence!J930-INDEX($D$4:$D$102,L930))/(INDEX($D$4:$D$102,L930+1)-INDEX($D$4:$D$102,L930))*(INDEX($C$4:$C$102,L930+1)-INDEX($C$4:$C$102,L930)))))</f>
        <v/>
      </c>
      <c r="N930" s="12">
        <f>IF(Occurrence!K930&lt;=0,-1,IFERROR(MATCH(Occurrence!K930,$D$4:$D$102,1),0))</f>
        <v/>
      </c>
      <c r="O930" s="9">
        <f>IF(N930&lt;0,0,IF(N930=0,Occurrence!K930*$I$11,IF(N930&gt;=99,Occurrence!K930*$I$12,INDEX($C$4:$C$102,N930)+(Occurrence!K930-INDEX($D$4:$D$102,N930))/(INDEX($D$4:$D$102,N930+1)-INDEX($D$4:$D$102,N930))*(INDEX($C$4:$C$102,N930+1)-INDEX($C$4:$C$102,N930)))))</f>
        <v/>
      </c>
      <c r="P930" s="12">
        <f>IFERROR(MATCH(Data!X930,$F$4:$F$102,1),0)</f>
        <v/>
      </c>
      <c r="Q930" s="9">
        <f>IF(P930=0,Data!X930+$I$13,IF(P930&gt;=99,Data!X930+$I$14,INDEX($E$4:$E$102,P930)+(Data!X930-INDEX($F$4:$F$102,P930))/(INDEX($F$4:$F$102,P930+1)-INDEX($F$4:$F$102,P930))*(INDEX($E$4:$E$102,P930+1)-INDEX($E$4:$E$102,P930))))</f>
        <v/>
      </c>
      <c r="R930" s="12">
        <f>IFERROR(MATCH(Data!Y930,$F$4:$F$102,1),0)</f>
        <v/>
      </c>
      <c r="S930" s="9">
        <f>IF(R930=0,Data!Y930+$I$13,IF(R930&gt;=99,Data!Y930+$I$14,INDEX($E$4:$E$102,R930)+(Data!Y930-INDEX($F$4:$F$102,R930))/(INDEX($F$4:$F$102,R930+1)-INDEX($F$4:$F$102,R930))*(INDEX($E$4:$E$102,R930+1)-INDEX($E$4:$E$102,R930))))</f>
        <v/>
      </c>
    </row>
    <row r="931">
      <c r="K931" s="14">
        <f>Data!A931</f>
        <v/>
      </c>
      <c r="L931" s="12">
        <f>IF(Occurrence!J931&lt;=0,-1,IFERROR(MATCH(Occurrence!J931,$D$4:$D$102,1),0))</f>
        <v/>
      </c>
      <c r="M931" s="9">
        <f>IF(L931&lt;0,0,IF(L931=0,Occurrence!J931*$I$11,IF(L931&gt;=99,Occurrence!J931*$I$12,INDEX($C$4:$C$102,L931)+(Occurrence!J931-INDEX($D$4:$D$102,L931))/(INDEX($D$4:$D$102,L931+1)-INDEX($D$4:$D$102,L931))*(INDEX($C$4:$C$102,L931+1)-INDEX($C$4:$C$102,L931)))))</f>
        <v/>
      </c>
      <c r="N931" s="12">
        <f>IF(Occurrence!K931&lt;=0,-1,IFERROR(MATCH(Occurrence!K931,$D$4:$D$102,1),0))</f>
        <v/>
      </c>
      <c r="O931" s="9">
        <f>IF(N931&lt;0,0,IF(N931=0,Occurrence!K931*$I$11,IF(N931&gt;=99,Occurrence!K931*$I$12,INDEX($C$4:$C$102,N931)+(Occurrence!K931-INDEX($D$4:$D$102,N931))/(INDEX($D$4:$D$102,N931+1)-INDEX($D$4:$D$102,N931))*(INDEX($C$4:$C$102,N931+1)-INDEX($C$4:$C$102,N931)))))</f>
        <v/>
      </c>
      <c r="P931" s="12">
        <f>IFERROR(MATCH(Data!X931,$F$4:$F$102,1),0)</f>
        <v/>
      </c>
      <c r="Q931" s="9">
        <f>IF(P931=0,Data!X931+$I$13,IF(P931&gt;=99,Data!X931+$I$14,INDEX($E$4:$E$102,P931)+(Data!X931-INDEX($F$4:$F$102,P931))/(INDEX($F$4:$F$102,P931+1)-INDEX($F$4:$F$102,P931))*(INDEX($E$4:$E$102,P931+1)-INDEX($E$4:$E$102,P931))))</f>
        <v/>
      </c>
      <c r="R931" s="12">
        <f>IFERROR(MATCH(Data!Y931,$F$4:$F$102,1),0)</f>
        <v/>
      </c>
      <c r="S931" s="9">
        <f>IF(R931=0,Data!Y931+$I$13,IF(R931&gt;=99,Data!Y931+$I$14,INDEX($E$4:$E$102,R931)+(Data!Y931-INDEX($F$4:$F$102,R931))/(INDEX($F$4:$F$102,R931+1)-INDEX($F$4:$F$102,R931))*(INDEX($E$4:$E$102,R931+1)-INDEX($E$4:$E$102,R931))))</f>
        <v/>
      </c>
    </row>
    <row r="932">
      <c r="K932" s="14">
        <f>Data!A932</f>
        <v/>
      </c>
      <c r="L932" s="12">
        <f>IF(Occurrence!J932&lt;=0,-1,IFERROR(MATCH(Occurrence!J932,$D$4:$D$102,1),0))</f>
        <v/>
      </c>
      <c r="M932" s="9">
        <f>IF(L932&lt;0,0,IF(L932=0,Occurrence!J932*$I$11,IF(L932&gt;=99,Occurrence!J932*$I$12,INDEX($C$4:$C$102,L932)+(Occurrence!J932-INDEX($D$4:$D$102,L932))/(INDEX($D$4:$D$102,L932+1)-INDEX($D$4:$D$102,L932))*(INDEX($C$4:$C$102,L932+1)-INDEX($C$4:$C$102,L932)))))</f>
        <v/>
      </c>
      <c r="N932" s="12">
        <f>IF(Occurrence!K932&lt;=0,-1,IFERROR(MATCH(Occurrence!K932,$D$4:$D$102,1),0))</f>
        <v/>
      </c>
      <c r="O932" s="9">
        <f>IF(N932&lt;0,0,IF(N932=0,Occurrence!K932*$I$11,IF(N932&gt;=99,Occurrence!K932*$I$12,INDEX($C$4:$C$102,N932)+(Occurrence!K932-INDEX($D$4:$D$102,N932))/(INDEX($D$4:$D$102,N932+1)-INDEX($D$4:$D$102,N932))*(INDEX($C$4:$C$102,N932+1)-INDEX($C$4:$C$102,N932)))))</f>
        <v/>
      </c>
      <c r="P932" s="12">
        <f>IFERROR(MATCH(Data!X932,$F$4:$F$102,1),0)</f>
        <v/>
      </c>
      <c r="Q932" s="9">
        <f>IF(P932=0,Data!X932+$I$13,IF(P932&gt;=99,Data!X932+$I$14,INDEX($E$4:$E$102,P932)+(Data!X932-INDEX($F$4:$F$102,P932))/(INDEX($F$4:$F$102,P932+1)-INDEX($F$4:$F$102,P932))*(INDEX($E$4:$E$102,P932+1)-INDEX($E$4:$E$102,P932))))</f>
        <v/>
      </c>
      <c r="R932" s="12">
        <f>IFERROR(MATCH(Data!Y932,$F$4:$F$102,1),0)</f>
        <v/>
      </c>
      <c r="S932" s="9">
        <f>IF(R932=0,Data!Y932+$I$13,IF(R932&gt;=99,Data!Y932+$I$14,INDEX($E$4:$E$102,R932)+(Data!Y932-INDEX($F$4:$F$102,R932))/(INDEX($F$4:$F$102,R932+1)-INDEX($F$4:$F$102,R932))*(INDEX($E$4:$E$102,R932+1)-INDEX($E$4:$E$102,R932))))</f>
        <v/>
      </c>
    </row>
    <row r="933">
      <c r="K933" s="14">
        <f>Data!A933</f>
        <v/>
      </c>
      <c r="L933" s="12">
        <f>IF(Occurrence!J933&lt;=0,-1,IFERROR(MATCH(Occurrence!J933,$D$4:$D$102,1),0))</f>
        <v/>
      </c>
      <c r="M933" s="9">
        <f>IF(L933&lt;0,0,IF(L933=0,Occurrence!J933*$I$11,IF(L933&gt;=99,Occurrence!J933*$I$12,INDEX($C$4:$C$102,L933)+(Occurrence!J933-INDEX($D$4:$D$102,L933))/(INDEX($D$4:$D$102,L933+1)-INDEX($D$4:$D$102,L933))*(INDEX($C$4:$C$102,L933+1)-INDEX($C$4:$C$102,L933)))))</f>
        <v/>
      </c>
      <c r="N933" s="12">
        <f>IF(Occurrence!K933&lt;=0,-1,IFERROR(MATCH(Occurrence!K933,$D$4:$D$102,1),0))</f>
        <v/>
      </c>
      <c r="O933" s="9">
        <f>IF(N933&lt;0,0,IF(N933=0,Occurrence!K933*$I$11,IF(N933&gt;=99,Occurrence!K933*$I$12,INDEX($C$4:$C$102,N933)+(Occurrence!K933-INDEX($D$4:$D$102,N933))/(INDEX($D$4:$D$102,N933+1)-INDEX($D$4:$D$102,N933))*(INDEX($C$4:$C$102,N933+1)-INDEX($C$4:$C$102,N933)))))</f>
        <v/>
      </c>
      <c r="P933" s="12">
        <f>IFERROR(MATCH(Data!X933,$F$4:$F$102,1),0)</f>
        <v/>
      </c>
      <c r="Q933" s="9">
        <f>IF(P933=0,Data!X933+$I$13,IF(P933&gt;=99,Data!X933+$I$14,INDEX($E$4:$E$102,P933)+(Data!X933-INDEX($F$4:$F$102,P933))/(INDEX($F$4:$F$102,P933+1)-INDEX($F$4:$F$102,P933))*(INDEX($E$4:$E$102,P933+1)-INDEX($E$4:$E$102,P933))))</f>
        <v/>
      </c>
      <c r="R933" s="12">
        <f>IFERROR(MATCH(Data!Y933,$F$4:$F$102,1),0)</f>
        <v/>
      </c>
      <c r="S933" s="9">
        <f>IF(R933=0,Data!Y933+$I$13,IF(R933&gt;=99,Data!Y933+$I$14,INDEX($E$4:$E$102,R933)+(Data!Y933-INDEX($F$4:$F$102,R933))/(INDEX($F$4:$F$102,R933+1)-INDEX($F$4:$F$102,R933))*(INDEX($E$4:$E$102,R933+1)-INDEX($E$4:$E$102,R933))))</f>
        <v/>
      </c>
    </row>
    <row r="934">
      <c r="K934" s="14">
        <f>Data!A934</f>
        <v/>
      </c>
      <c r="L934" s="12">
        <f>IF(Occurrence!J934&lt;=0,-1,IFERROR(MATCH(Occurrence!J934,$D$4:$D$102,1),0))</f>
        <v/>
      </c>
      <c r="M934" s="9">
        <f>IF(L934&lt;0,0,IF(L934=0,Occurrence!J934*$I$11,IF(L934&gt;=99,Occurrence!J934*$I$12,INDEX($C$4:$C$102,L934)+(Occurrence!J934-INDEX($D$4:$D$102,L934))/(INDEX($D$4:$D$102,L934+1)-INDEX($D$4:$D$102,L934))*(INDEX($C$4:$C$102,L934+1)-INDEX($C$4:$C$102,L934)))))</f>
        <v/>
      </c>
      <c r="N934" s="12">
        <f>IF(Occurrence!K934&lt;=0,-1,IFERROR(MATCH(Occurrence!K934,$D$4:$D$102,1),0))</f>
        <v/>
      </c>
      <c r="O934" s="9">
        <f>IF(N934&lt;0,0,IF(N934=0,Occurrence!K934*$I$11,IF(N934&gt;=99,Occurrence!K934*$I$12,INDEX($C$4:$C$102,N934)+(Occurrence!K934-INDEX($D$4:$D$102,N934))/(INDEX($D$4:$D$102,N934+1)-INDEX($D$4:$D$102,N934))*(INDEX($C$4:$C$102,N934+1)-INDEX($C$4:$C$102,N934)))))</f>
        <v/>
      </c>
      <c r="P934" s="12">
        <f>IFERROR(MATCH(Data!X934,$F$4:$F$102,1),0)</f>
        <v/>
      </c>
      <c r="Q934" s="9">
        <f>IF(P934=0,Data!X934+$I$13,IF(P934&gt;=99,Data!X934+$I$14,INDEX($E$4:$E$102,P934)+(Data!X934-INDEX($F$4:$F$102,P934))/(INDEX($F$4:$F$102,P934+1)-INDEX($F$4:$F$102,P934))*(INDEX($E$4:$E$102,P934+1)-INDEX($E$4:$E$102,P934))))</f>
        <v/>
      </c>
      <c r="R934" s="12">
        <f>IFERROR(MATCH(Data!Y934,$F$4:$F$102,1),0)</f>
        <v/>
      </c>
      <c r="S934" s="9">
        <f>IF(R934=0,Data!Y934+$I$13,IF(R934&gt;=99,Data!Y934+$I$14,INDEX($E$4:$E$102,R934)+(Data!Y934-INDEX($F$4:$F$102,R934))/(INDEX($F$4:$F$102,R934+1)-INDEX($F$4:$F$102,R934))*(INDEX($E$4:$E$102,R934+1)-INDEX($E$4:$E$102,R934))))</f>
        <v/>
      </c>
    </row>
    <row r="935">
      <c r="K935" s="14">
        <f>Data!A935</f>
        <v/>
      </c>
      <c r="L935" s="12">
        <f>IF(Occurrence!J935&lt;=0,-1,IFERROR(MATCH(Occurrence!J935,$D$4:$D$102,1),0))</f>
        <v/>
      </c>
      <c r="M935" s="9">
        <f>IF(L935&lt;0,0,IF(L935=0,Occurrence!J935*$I$11,IF(L935&gt;=99,Occurrence!J935*$I$12,INDEX($C$4:$C$102,L935)+(Occurrence!J935-INDEX($D$4:$D$102,L935))/(INDEX($D$4:$D$102,L935+1)-INDEX($D$4:$D$102,L935))*(INDEX($C$4:$C$102,L935+1)-INDEX($C$4:$C$102,L935)))))</f>
        <v/>
      </c>
      <c r="N935" s="12">
        <f>IF(Occurrence!K935&lt;=0,-1,IFERROR(MATCH(Occurrence!K935,$D$4:$D$102,1),0))</f>
        <v/>
      </c>
      <c r="O935" s="9">
        <f>IF(N935&lt;0,0,IF(N935=0,Occurrence!K935*$I$11,IF(N935&gt;=99,Occurrence!K935*$I$12,INDEX($C$4:$C$102,N935)+(Occurrence!K935-INDEX($D$4:$D$102,N935))/(INDEX($D$4:$D$102,N935+1)-INDEX($D$4:$D$102,N935))*(INDEX($C$4:$C$102,N935+1)-INDEX($C$4:$C$102,N935)))))</f>
        <v/>
      </c>
      <c r="P935" s="12">
        <f>IFERROR(MATCH(Data!X935,$F$4:$F$102,1),0)</f>
        <v/>
      </c>
      <c r="Q935" s="9">
        <f>IF(P935=0,Data!X935+$I$13,IF(P935&gt;=99,Data!X935+$I$14,INDEX($E$4:$E$102,P935)+(Data!X935-INDEX($F$4:$F$102,P935))/(INDEX($F$4:$F$102,P935+1)-INDEX($F$4:$F$102,P935))*(INDEX($E$4:$E$102,P935+1)-INDEX($E$4:$E$102,P935))))</f>
        <v/>
      </c>
      <c r="R935" s="12">
        <f>IFERROR(MATCH(Data!Y935,$F$4:$F$102,1),0)</f>
        <v/>
      </c>
      <c r="S935" s="9">
        <f>IF(R935=0,Data!Y935+$I$13,IF(R935&gt;=99,Data!Y935+$I$14,INDEX($E$4:$E$102,R935)+(Data!Y935-INDEX($F$4:$F$102,R935))/(INDEX($F$4:$F$102,R935+1)-INDEX($F$4:$F$102,R935))*(INDEX($E$4:$E$102,R935+1)-INDEX($E$4:$E$102,R935))))</f>
        <v/>
      </c>
    </row>
    <row r="936">
      <c r="K936" s="14">
        <f>Data!A936</f>
        <v/>
      </c>
      <c r="L936" s="12">
        <f>IF(Occurrence!J936&lt;=0,-1,IFERROR(MATCH(Occurrence!J936,$D$4:$D$102,1),0))</f>
        <v/>
      </c>
      <c r="M936" s="9">
        <f>IF(L936&lt;0,0,IF(L936=0,Occurrence!J936*$I$11,IF(L936&gt;=99,Occurrence!J936*$I$12,INDEX($C$4:$C$102,L936)+(Occurrence!J936-INDEX($D$4:$D$102,L936))/(INDEX($D$4:$D$102,L936+1)-INDEX($D$4:$D$102,L936))*(INDEX($C$4:$C$102,L936+1)-INDEX($C$4:$C$102,L936)))))</f>
        <v/>
      </c>
      <c r="N936" s="12">
        <f>IF(Occurrence!K936&lt;=0,-1,IFERROR(MATCH(Occurrence!K936,$D$4:$D$102,1),0))</f>
        <v/>
      </c>
      <c r="O936" s="9">
        <f>IF(N936&lt;0,0,IF(N936=0,Occurrence!K936*$I$11,IF(N936&gt;=99,Occurrence!K936*$I$12,INDEX($C$4:$C$102,N936)+(Occurrence!K936-INDEX($D$4:$D$102,N936))/(INDEX($D$4:$D$102,N936+1)-INDEX($D$4:$D$102,N936))*(INDEX($C$4:$C$102,N936+1)-INDEX($C$4:$C$102,N936)))))</f>
        <v/>
      </c>
      <c r="P936" s="12">
        <f>IFERROR(MATCH(Data!X936,$F$4:$F$102,1),0)</f>
        <v/>
      </c>
      <c r="Q936" s="9">
        <f>IF(P936=0,Data!X936+$I$13,IF(P936&gt;=99,Data!X936+$I$14,INDEX($E$4:$E$102,P936)+(Data!X936-INDEX($F$4:$F$102,P936))/(INDEX($F$4:$F$102,P936+1)-INDEX($F$4:$F$102,P936))*(INDEX($E$4:$E$102,P936+1)-INDEX($E$4:$E$102,P936))))</f>
        <v/>
      </c>
      <c r="R936" s="12">
        <f>IFERROR(MATCH(Data!Y936,$F$4:$F$102,1),0)</f>
        <v/>
      </c>
      <c r="S936" s="9">
        <f>IF(R936=0,Data!Y936+$I$13,IF(R936&gt;=99,Data!Y936+$I$14,INDEX($E$4:$E$102,R936)+(Data!Y936-INDEX($F$4:$F$102,R936))/(INDEX($F$4:$F$102,R936+1)-INDEX($F$4:$F$102,R936))*(INDEX($E$4:$E$102,R936+1)-INDEX($E$4:$E$102,R936))))</f>
        <v/>
      </c>
    </row>
    <row r="937">
      <c r="K937" s="14">
        <f>Data!A937</f>
        <v/>
      </c>
      <c r="L937" s="12">
        <f>IF(Occurrence!J937&lt;=0,-1,IFERROR(MATCH(Occurrence!J937,$D$4:$D$102,1),0))</f>
        <v/>
      </c>
      <c r="M937" s="9">
        <f>IF(L937&lt;0,0,IF(L937=0,Occurrence!J937*$I$11,IF(L937&gt;=99,Occurrence!J937*$I$12,INDEX($C$4:$C$102,L937)+(Occurrence!J937-INDEX($D$4:$D$102,L937))/(INDEX($D$4:$D$102,L937+1)-INDEX($D$4:$D$102,L937))*(INDEX($C$4:$C$102,L937+1)-INDEX($C$4:$C$102,L937)))))</f>
        <v/>
      </c>
      <c r="N937" s="12">
        <f>IF(Occurrence!K937&lt;=0,-1,IFERROR(MATCH(Occurrence!K937,$D$4:$D$102,1),0))</f>
        <v/>
      </c>
      <c r="O937" s="9">
        <f>IF(N937&lt;0,0,IF(N937=0,Occurrence!K937*$I$11,IF(N937&gt;=99,Occurrence!K937*$I$12,INDEX($C$4:$C$102,N937)+(Occurrence!K937-INDEX($D$4:$D$102,N937))/(INDEX($D$4:$D$102,N937+1)-INDEX($D$4:$D$102,N937))*(INDEX($C$4:$C$102,N937+1)-INDEX($C$4:$C$102,N937)))))</f>
        <v/>
      </c>
      <c r="P937" s="12">
        <f>IFERROR(MATCH(Data!X937,$F$4:$F$102,1),0)</f>
        <v/>
      </c>
      <c r="Q937" s="9">
        <f>IF(P937=0,Data!X937+$I$13,IF(P937&gt;=99,Data!X937+$I$14,INDEX($E$4:$E$102,P937)+(Data!X937-INDEX($F$4:$F$102,P937))/(INDEX($F$4:$F$102,P937+1)-INDEX($F$4:$F$102,P937))*(INDEX($E$4:$E$102,P937+1)-INDEX($E$4:$E$102,P937))))</f>
        <v/>
      </c>
      <c r="R937" s="12">
        <f>IFERROR(MATCH(Data!Y937,$F$4:$F$102,1),0)</f>
        <v/>
      </c>
      <c r="S937" s="9">
        <f>IF(R937=0,Data!Y937+$I$13,IF(R937&gt;=99,Data!Y937+$I$14,INDEX($E$4:$E$102,R937)+(Data!Y937-INDEX($F$4:$F$102,R937))/(INDEX($F$4:$F$102,R937+1)-INDEX($F$4:$F$102,R937))*(INDEX($E$4:$E$102,R937+1)-INDEX($E$4:$E$102,R937))))</f>
        <v/>
      </c>
    </row>
    <row r="938">
      <c r="K938" s="14">
        <f>Data!A938</f>
        <v/>
      </c>
      <c r="L938" s="12">
        <f>IF(Occurrence!J938&lt;=0,-1,IFERROR(MATCH(Occurrence!J938,$D$4:$D$102,1),0))</f>
        <v/>
      </c>
      <c r="M938" s="9">
        <f>IF(L938&lt;0,0,IF(L938=0,Occurrence!J938*$I$11,IF(L938&gt;=99,Occurrence!J938*$I$12,INDEX($C$4:$C$102,L938)+(Occurrence!J938-INDEX($D$4:$D$102,L938))/(INDEX($D$4:$D$102,L938+1)-INDEX($D$4:$D$102,L938))*(INDEX($C$4:$C$102,L938+1)-INDEX($C$4:$C$102,L938)))))</f>
        <v/>
      </c>
      <c r="N938" s="12">
        <f>IF(Occurrence!K938&lt;=0,-1,IFERROR(MATCH(Occurrence!K938,$D$4:$D$102,1),0))</f>
        <v/>
      </c>
      <c r="O938" s="9">
        <f>IF(N938&lt;0,0,IF(N938=0,Occurrence!K938*$I$11,IF(N938&gt;=99,Occurrence!K938*$I$12,INDEX($C$4:$C$102,N938)+(Occurrence!K938-INDEX($D$4:$D$102,N938))/(INDEX($D$4:$D$102,N938+1)-INDEX($D$4:$D$102,N938))*(INDEX($C$4:$C$102,N938+1)-INDEX($C$4:$C$102,N938)))))</f>
        <v/>
      </c>
      <c r="P938" s="12">
        <f>IFERROR(MATCH(Data!X938,$F$4:$F$102,1),0)</f>
        <v/>
      </c>
      <c r="Q938" s="9">
        <f>IF(P938=0,Data!X938+$I$13,IF(P938&gt;=99,Data!X938+$I$14,INDEX($E$4:$E$102,P938)+(Data!X938-INDEX($F$4:$F$102,P938))/(INDEX($F$4:$F$102,P938+1)-INDEX($F$4:$F$102,P938))*(INDEX($E$4:$E$102,P938+1)-INDEX($E$4:$E$102,P938))))</f>
        <v/>
      </c>
      <c r="R938" s="12">
        <f>IFERROR(MATCH(Data!Y938,$F$4:$F$102,1),0)</f>
        <v/>
      </c>
      <c r="S938" s="9">
        <f>IF(R938=0,Data!Y938+$I$13,IF(R938&gt;=99,Data!Y938+$I$14,INDEX($E$4:$E$102,R938)+(Data!Y938-INDEX($F$4:$F$102,R938))/(INDEX($F$4:$F$102,R938+1)-INDEX($F$4:$F$102,R938))*(INDEX($E$4:$E$102,R938+1)-INDEX($E$4:$E$102,R938))))</f>
        <v/>
      </c>
    </row>
    <row r="939">
      <c r="K939" s="14">
        <f>Data!A939</f>
        <v/>
      </c>
      <c r="L939" s="12">
        <f>IF(Occurrence!J939&lt;=0,-1,IFERROR(MATCH(Occurrence!J939,$D$4:$D$102,1),0))</f>
        <v/>
      </c>
      <c r="M939" s="9">
        <f>IF(L939&lt;0,0,IF(L939=0,Occurrence!J939*$I$11,IF(L939&gt;=99,Occurrence!J939*$I$12,INDEX($C$4:$C$102,L939)+(Occurrence!J939-INDEX($D$4:$D$102,L939))/(INDEX($D$4:$D$102,L939+1)-INDEX($D$4:$D$102,L939))*(INDEX($C$4:$C$102,L939+1)-INDEX($C$4:$C$102,L939)))))</f>
        <v/>
      </c>
      <c r="N939" s="12">
        <f>IF(Occurrence!K939&lt;=0,-1,IFERROR(MATCH(Occurrence!K939,$D$4:$D$102,1),0))</f>
        <v/>
      </c>
      <c r="O939" s="9">
        <f>IF(N939&lt;0,0,IF(N939=0,Occurrence!K939*$I$11,IF(N939&gt;=99,Occurrence!K939*$I$12,INDEX($C$4:$C$102,N939)+(Occurrence!K939-INDEX($D$4:$D$102,N939))/(INDEX($D$4:$D$102,N939+1)-INDEX($D$4:$D$102,N939))*(INDEX($C$4:$C$102,N939+1)-INDEX($C$4:$C$102,N939)))))</f>
        <v/>
      </c>
      <c r="P939" s="12">
        <f>IFERROR(MATCH(Data!X939,$F$4:$F$102,1),0)</f>
        <v/>
      </c>
      <c r="Q939" s="9">
        <f>IF(P939=0,Data!X939+$I$13,IF(P939&gt;=99,Data!X939+$I$14,INDEX($E$4:$E$102,P939)+(Data!X939-INDEX($F$4:$F$102,P939))/(INDEX($F$4:$F$102,P939+1)-INDEX($F$4:$F$102,P939))*(INDEX($E$4:$E$102,P939+1)-INDEX($E$4:$E$102,P939))))</f>
        <v/>
      </c>
      <c r="R939" s="12">
        <f>IFERROR(MATCH(Data!Y939,$F$4:$F$102,1),0)</f>
        <v/>
      </c>
      <c r="S939" s="9">
        <f>IF(R939=0,Data!Y939+$I$13,IF(R939&gt;=99,Data!Y939+$I$14,INDEX($E$4:$E$102,R939)+(Data!Y939-INDEX($F$4:$F$102,R939))/(INDEX($F$4:$F$102,R939+1)-INDEX($F$4:$F$102,R939))*(INDEX($E$4:$E$102,R939+1)-INDEX($E$4:$E$102,R939))))</f>
        <v/>
      </c>
    </row>
    <row r="940">
      <c r="K940" s="14">
        <f>Data!A940</f>
        <v/>
      </c>
      <c r="L940" s="12">
        <f>IF(Occurrence!J940&lt;=0,-1,IFERROR(MATCH(Occurrence!J940,$D$4:$D$102,1),0))</f>
        <v/>
      </c>
      <c r="M940" s="9">
        <f>IF(L940&lt;0,0,IF(L940=0,Occurrence!J940*$I$11,IF(L940&gt;=99,Occurrence!J940*$I$12,INDEX($C$4:$C$102,L940)+(Occurrence!J940-INDEX($D$4:$D$102,L940))/(INDEX($D$4:$D$102,L940+1)-INDEX($D$4:$D$102,L940))*(INDEX($C$4:$C$102,L940+1)-INDEX($C$4:$C$102,L940)))))</f>
        <v/>
      </c>
      <c r="N940" s="12">
        <f>IF(Occurrence!K940&lt;=0,-1,IFERROR(MATCH(Occurrence!K940,$D$4:$D$102,1),0))</f>
        <v/>
      </c>
      <c r="O940" s="9">
        <f>IF(N940&lt;0,0,IF(N940=0,Occurrence!K940*$I$11,IF(N940&gt;=99,Occurrence!K940*$I$12,INDEX($C$4:$C$102,N940)+(Occurrence!K940-INDEX($D$4:$D$102,N940))/(INDEX($D$4:$D$102,N940+1)-INDEX($D$4:$D$102,N940))*(INDEX($C$4:$C$102,N940+1)-INDEX($C$4:$C$102,N940)))))</f>
        <v/>
      </c>
      <c r="P940" s="12">
        <f>IFERROR(MATCH(Data!X940,$F$4:$F$102,1),0)</f>
        <v/>
      </c>
      <c r="Q940" s="9">
        <f>IF(P940=0,Data!X940+$I$13,IF(P940&gt;=99,Data!X940+$I$14,INDEX($E$4:$E$102,P940)+(Data!X940-INDEX($F$4:$F$102,P940))/(INDEX($F$4:$F$102,P940+1)-INDEX($F$4:$F$102,P940))*(INDEX($E$4:$E$102,P940+1)-INDEX($E$4:$E$102,P940))))</f>
        <v/>
      </c>
      <c r="R940" s="12">
        <f>IFERROR(MATCH(Data!Y940,$F$4:$F$102,1),0)</f>
        <v/>
      </c>
      <c r="S940" s="9">
        <f>IF(R940=0,Data!Y940+$I$13,IF(R940&gt;=99,Data!Y940+$I$14,INDEX($E$4:$E$102,R940)+(Data!Y940-INDEX($F$4:$F$102,R940))/(INDEX($F$4:$F$102,R940+1)-INDEX($F$4:$F$102,R940))*(INDEX($E$4:$E$102,R940+1)-INDEX($E$4:$E$102,R940))))</f>
        <v/>
      </c>
    </row>
    <row r="941">
      <c r="K941" s="14">
        <f>Data!A941</f>
        <v/>
      </c>
      <c r="L941" s="12">
        <f>IF(Occurrence!J941&lt;=0,-1,IFERROR(MATCH(Occurrence!J941,$D$4:$D$102,1),0))</f>
        <v/>
      </c>
      <c r="M941" s="9">
        <f>IF(L941&lt;0,0,IF(L941=0,Occurrence!J941*$I$11,IF(L941&gt;=99,Occurrence!J941*$I$12,INDEX($C$4:$C$102,L941)+(Occurrence!J941-INDEX($D$4:$D$102,L941))/(INDEX($D$4:$D$102,L941+1)-INDEX($D$4:$D$102,L941))*(INDEX($C$4:$C$102,L941+1)-INDEX($C$4:$C$102,L941)))))</f>
        <v/>
      </c>
      <c r="N941" s="12">
        <f>IF(Occurrence!K941&lt;=0,-1,IFERROR(MATCH(Occurrence!K941,$D$4:$D$102,1),0))</f>
        <v/>
      </c>
      <c r="O941" s="9">
        <f>IF(N941&lt;0,0,IF(N941=0,Occurrence!K941*$I$11,IF(N941&gt;=99,Occurrence!K941*$I$12,INDEX($C$4:$C$102,N941)+(Occurrence!K941-INDEX($D$4:$D$102,N941))/(INDEX($D$4:$D$102,N941+1)-INDEX($D$4:$D$102,N941))*(INDEX($C$4:$C$102,N941+1)-INDEX($C$4:$C$102,N941)))))</f>
        <v/>
      </c>
      <c r="P941" s="12">
        <f>IFERROR(MATCH(Data!X941,$F$4:$F$102,1),0)</f>
        <v/>
      </c>
      <c r="Q941" s="9">
        <f>IF(P941=0,Data!X941+$I$13,IF(P941&gt;=99,Data!X941+$I$14,INDEX($E$4:$E$102,P941)+(Data!X941-INDEX($F$4:$F$102,P941))/(INDEX($F$4:$F$102,P941+1)-INDEX($F$4:$F$102,P941))*(INDEX($E$4:$E$102,P941+1)-INDEX($E$4:$E$102,P941))))</f>
        <v/>
      </c>
      <c r="R941" s="12">
        <f>IFERROR(MATCH(Data!Y941,$F$4:$F$102,1),0)</f>
        <v/>
      </c>
      <c r="S941" s="9">
        <f>IF(R941=0,Data!Y941+$I$13,IF(R941&gt;=99,Data!Y941+$I$14,INDEX($E$4:$E$102,R941)+(Data!Y941-INDEX($F$4:$F$102,R941))/(INDEX($F$4:$F$102,R941+1)-INDEX($F$4:$F$102,R941))*(INDEX($E$4:$E$102,R941+1)-INDEX($E$4:$E$102,R941))))</f>
        <v/>
      </c>
    </row>
    <row r="942">
      <c r="K942" s="14">
        <f>Data!A942</f>
        <v/>
      </c>
      <c r="L942" s="12">
        <f>IF(Occurrence!J942&lt;=0,-1,IFERROR(MATCH(Occurrence!J942,$D$4:$D$102,1),0))</f>
        <v/>
      </c>
      <c r="M942" s="9">
        <f>IF(L942&lt;0,0,IF(L942=0,Occurrence!J942*$I$11,IF(L942&gt;=99,Occurrence!J942*$I$12,INDEX($C$4:$C$102,L942)+(Occurrence!J942-INDEX($D$4:$D$102,L942))/(INDEX($D$4:$D$102,L942+1)-INDEX($D$4:$D$102,L942))*(INDEX($C$4:$C$102,L942+1)-INDEX($C$4:$C$102,L942)))))</f>
        <v/>
      </c>
      <c r="N942" s="12">
        <f>IF(Occurrence!K942&lt;=0,-1,IFERROR(MATCH(Occurrence!K942,$D$4:$D$102,1),0))</f>
        <v/>
      </c>
      <c r="O942" s="9">
        <f>IF(N942&lt;0,0,IF(N942=0,Occurrence!K942*$I$11,IF(N942&gt;=99,Occurrence!K942*$I$12,INDEX($C$4:$C$102,N942)+(Occurrence!K942-INDEX($D$4:$D$102,N942))/(INDEX($D$4:$D$102,N942+1)-INDEX($D$4:$D$102,N942))*(INDEX($C$4:$C$102,N942+1)-INDEX($C$4:$C$102,N942)))))</f>
        <v/>
      </c>
      <c r="P942" s="12">
        <f>IFERROR(MATCH(Data!X942,$F$4:$F$102,1),0)</f>
        <v/>
      </c>
      <c r="Q942" s="9">
        <f>IF(P942=0,Data!X942+$I$13,IF(P942&gt;=99,Data!X942+$I$14,INDEX($E$4:$E$102,P942)+(Data!X942-INDEX($F$4:$F$102,P942))/(INDEX($F$4:$F$102,P942+1)-INDEX($F$4:$F$102,P942))*(INDEX($E$4:$E$102,P942+1)-INDEX($E$4:$E$102,P942))))</f>
        <v/>
      </c>
      <c r="R942" s="12">
        <f>IFERROR(MATCH(Data!Y942,$F$4:$F$102,1),0)</f>
        <v/>
      </c>
      <c r="S942" s="9">
        <f>IF(R942=0,Data!Y942+$I$13,IF(R942&gt;=99,Data!Y942+$I$14,INDEX($E$4:$E$102,R942)+(Data!Y942-INDEX($F$4:$F$102,R942))/(INDEX($F$4:$F$102,R942+1)-INDEX($F$4:$F$102,R942))*(INDEX($E$4:$E$102,R942+1)-INDEX($E$4:$E$102,R942))))</f>
        <v/>
      </c>
    </row>
    <row r="943">
      <c r="K943" s="14">
        <f>Data!A943</f>
        <v/>
      </c>
      <c r="L943" s="12">
        <f>IF(Occurrence!J943&lt;=0,-1,IFERROR(MATCH(Occurrence!J943,$D$4:$D$102,1),0))</f>
        <v/>
      </c>
      <c r="M943" s="9">
        <f>IF(L943&lt;0,0,IF(L943=0,Occurrence!J943*$I$11,IF(L943&gt;=99,Occurrence!J943*$I$12,INDEX($C$4:$C$102,L943)+(Occurrence!J943-INDEX($D$4:$D$102,L943))/(INDEX($D$4:$D$102,L943+1)-INDEX($D$4:$D$102,L943))*(INDEX($C$4:$C$102,L943+1)-INDEX($C$4:$C$102,L943)))))</f>
        <v/>
      </c>
      <c r="N943" s="12">
        <f>IF(Occurrence!K943&lt;=0,-1,IFERROR(MATCH(Occurrence!K943,$D$4:$D$102,1),0))</f>
        <v/>
      </c>
      <c r="O943" s="9">
        <f>IF(N943&lt;0,0,IF(N943=0,Occurrence!K943*$I$11,IF(N943&gt;=99,Occurrence!K943*$I$12,INDEX($C$4:$C$102,N943)+(Occurrence!K943-INDEX($D$4:$D$102,N943))/(INDEX($D$4:$D$102,N943+1)-INDEX($D$4:$D$102,N943))*(INDEX($C$4:$C$102,N943+1)-INDEX($C$4:$C$102,N943)))))</f>
        <v/>
      </c>
      <c r="P943" s="12">
        <f>IFERROR(MATCH(Data!X943,$F$4:$F$102,1),0)</f>
        <v/>
      </c>
      <c r="Q943" s="9">
        <f>IF(P943=0,Data!X943+$I$13,IF(P943&gt;=99,Data!X943+$I$14,INDEX($E$4:$E$102,P943)+(Data!X943-INDEX($F$4:$F$102,P943))/(INDEX($F$4:$F$102,P943+1)-INDEX($F$4:$F$102,P943))*(INDEX($E$4:$E$102,P943+1)-INDEX($E$4:$E$102,P943))))</f>
        <v/>
      </c>
      <c r="R943" s="12">
        <f>IFERROR(MATCH(Data!Y943,$F$4:$F$102,1),0)</f>
        <v/>
      </c>
      <c r="S943" s="9">
        <f>IF(R943=0,Data!Y943+$I$13,IF(R943&gt;=99,Data!Y943+$I$14,INDEX($E$4:$E$102,R943)+(Data!Y943-INDEX($F$4:$F$102,R943))/(INDEX($F$4:$F$102,R943+1)-INDEX($F$4:$F$102,R943))*(INDEX($E$4:$E$102,R943+1)-INDEX($E$4:$E$102,R943))))</f>
        <v/>
      </c>
    </row>
    <row r="944">
      <c r="K944" s="14">
        <f>Data!A944</f>
        <v/>
      </c>
      <c r="L944" s="12">
        <f>IF(Occurrence!J944&lt;=0,-1,IFERROR(MATCH(Occurrence!J944,$D$4:$D$102,1),0))</f>
        <v/>
      </c>
      <c r="M944" s="9">
        <f>IF(L944&lt;0,0,IF(L944=0,Occurrence!J944*$I$11,IF(L944&gt;=99,Occurrence!J944*$I$12,INDEX($C$4:$C$102,L944)+(Occurrence!J944-INDEX($D$4:$D$102,L944))/(INDEX($D$4:$D$102,L944+1)-INDEX($D$4:$D$102,L944))*(INDEX($C$4:$C$102,L944+1)-INDEX($C$4:$C$102,L944)))))</f>
        <v/>
      </c>
      <c r="N944" s="12">
        <f>IF(Occurrence!K944&lt;=0,-1,IFERROR(MATCH(Occurrence!K944,$D$4:$D$102,1),0))</f>
        <v/>
      </c>
      <c r="O944" s="9">
        <f>IF(N944&lt;0,0,IF(N944=0,Occurrence!K944*$I$11,IF(N944&gt;=99,Occurrence!K944*$I$12,INDEX($C$4:$C$102,N944)+(Occurrence!K944-INDEX($D$4:$D$102,N944))/(INDEX($D$4:$D$102,N944+1)-INDEX($D$4:$D$102,N944))*(INDEX($C$4:$C$102,N944+1)-INDEX($C$4:$C$102,N944)))))</f>
        <v/>
      </c>
      <c r="P944" s="12">
        <f>IFERROR(MATCH(Data!X944,$F$4:$F$102,1),0)</f>
        <v/>
      </c>
      <c r="Q944" s="9">
        <f>IF(P944=0,Data!X944+$I$13,IF(P944&gt;=99,Data!X944+$I$14,INDEX($E$4:$E$102,P944)+(Data!X944-INDEX($F$4:$F$102,P944))/(INDEX($F$4:$F$102,P944+1)-INDEX($F$4:$F$102,P944))*(INDEX($E$4:$E$102,P944+1)-INDEX($E$4:$E$102,P944))))</f>
        <v/>
      </c>
      <c r="R944" s="12">
        <f>IFERROR(MATCH(Data!Y944,$F$4:$F$102,1),0)</f>
        <v/>
      </c>
      <c r="S944" s="9">
        <f>IF(R944=0,Data!Y944+$I$13,IF(R944&gt;=99,Data!Y944+$I$14,INDEX($E$4:$E$102,R944)+(Data!Y944-INDEX($F$4:$F$102,R944))/(INDEX($F$4:$F$102,R944+1)-INDEX($F$4:$F$102,R944))*(INDEX($E$4:$E$102,R944+1)-INDEX($E$4:$E$102,R944))))</f>
        <v/>
      </c>
    </row>
    <row r="945">
      <c r="K945" s="14">
        <f>Data!A945</f>
        <v/>
      </c>
      <c r="L945" s="12">
        <f>IF(Occurrence!J945&lt;=0,-1,IFERROR(MATCH(Occurrence!J945,$D$4:$D$102,1),0))</f>
        <v/>
      </c>
      <c r="M945" s="9">
        <f>IF(L945&lt;0,0,IF(L945=0,Occurrence!J945*$I$11,IF(L945&gt;=99,Occurrence!J945*$I$12,INDEX($C$4:$C$102,L945)+(Occurrence!J945-INDEX($D$4:$D$102,L945))/(INDEX($D$4:$D$102,L945+1)-INDEX($D$4:$D$102,L945))*(INDEX($C$4:$C$102,L945+1)-INDEX($C$4:$C$102,L945)))))</f>
        <v/>
      </c>
      <c r="N945" s="12">
        <f>IF(Occurrence!K945&lt;=0,-1,IFERROR(MATCH(Occurrence!K945,$D$4:$D$102,1),0))</f>
        <v/>
      </c>
      <c r="O945" s="9">
        <f>IF(N945&lt;0,0,IF(N945=0,Occurrence!K945*$I$11,IF(N945&gt;=99,Occurrence!K945*$I$12,INDEX($C$4:$C$102,N945)+(Occurrence!K945-INDEX($D$4:$D$102,N945))/(INDEX($D$4:$D$102,N945+1)-INDEX($D$4:$D$102,N945))*(INDEX($C$4:$C$102,N945+1)-INDEX($C$4:$C$102,N945)))))</f>
        <v/>
      </c>
      <c r="P945" s="12">
        <f>IFERROR(MATCH(Data!X945,$F$4:$F$102,1),0)</f>
        <v/>
      </c>
      <c r="Q945" s="9">
        <f>IF(P945=0,Data!X945+$I$13,IF(P945&gt;=99,Data!X945+$I$14,INDEX($E$4:$E$102,P945)+(Data!X945-INDEX($F$4:$F$102,P945))/(INDEX($F$4:$F$102,P945+1)-INDEX($F$4:$F$102,P945))*(INDEX($E$4:$E$102,P945+1)-INDEX($E$4:$E$102,P945))))</f>
        <v/>
      </c>
      <c r="R945" s="12">
        <f>IFERROR(MATCH(Data!Y945,$F$4:$F$102,1),0)</f>
        <v/>
      </c>
      <c r="S945" s="9">
        <f>IF(R945=0,Data!Y945+$I$13,IF(R945&gt;=99,Data!Y945+$I$14,INDEX($E$4:$E$102,R945)+(Data!Y945-INDEX($F$4:$F$102,R945))/(INDEX($F$4:$F$102,R945+1)-INDEX($F$4:$F$102,R945))*(INDEX($E$4:$E$102,R945+1)-INDEX($E$4:$E$102,R945))))</f>
        <v/>
      </c>
    </row>
    <row r="946">
      <c r="K946" s="14">
        <f>Data!A946</f>
        <v/>
      </c>
      <c r="L946" s="12">
        <f>IF(Occurrence!J946&lt;=0,-1,IFERROR(MATCH(Occurrence!J946,$D$4:$D$102,1),0))</f>
        <v/>
      </c>
      <c r="M946" s="9">
        <f>IF(L946&lt;0,0,IF(L946=0,Occurrence!J946*$I$11,IF(L946&gt;=99,Occurrence!J946*$I$12,INDEX($C$4:$C$102,L946)+(Occurrence!J946-INDEX($D$4:$D$102,L946))/(INDEX($D$4:$D$102,L946+1)-INDEX($D$4:$D$102,L946))*(INDEX($C$4:$C$102,L946+1)-INDEX($C$4:$C$102,L946)))))</f>
        <v/>
      </c>
      <c r="N946" s="12">
        <f>IF(Occurrence!K946&lt;=0,-1,IFERROR(MATCH(Occurrence!K946,$D$4:$D$102,1),0))</f>
        <v/>
      </c>
      <c r="O946" s="9">
        <f>IF(N946&lt;0,0,IF(N946=0,Occurrence!K946*$I$11,IF(N946&gt;=99,Occurrence!K946*$I$12,INDEX($C$4:$C$102,N946)+(Occurrence!K946-INDEX($D$4:$D$102,N946))/(INDEX($D$4:$D$102,N946+1)-INDEX($D$4:$D$102,N946))*(INDEX($C$4:$C$102,N946+1)-INDEX($C$4:$C$102,N946)))))</f>
        <v/>
      </c>
      <c r="P946" s="12">
        <f>IFERROR(MATCH(Data!X946,$F$4:$F$102,1),0)</f>
        <v/>
      </c>
      <c r="Q946" s="9">
        <f>IF(P946=0,Data!X946+$I$13,IF(P946&gt;=99,Data!X946+$I$14,INDEX($E$4:$E$102,P946)+(Data!X946-INDEX($F$4:$F$102,P946))/(INDEX($F$4:$F$102,P946+1)-INDEX($F$4:$F$102,P946))*(INDEX($E$4:$E$102,P946+1)-INDEX($E$4:$E$102,P946))))</f>
        <v/>
      </c>
      <c r="R946" s="12">
        <f>IFERROR(MATCH(Data!Y946,$F$4:$F$102,1),0)</f>
        <v/>
      </c>
      <c r="S946" s="9">
        <f>IF(R946=0,Data!Y946+$I$13,IF(R946&gt;=99,Data!Y946+$I$14,INDEX($E$4:$E$102,R946)+(Data!Y946-INDEX($F$4:$F$102,R946))/(INDEX($F$4:$F$102,R946+1)-INDEX($F$4:$F$102,R946))*(INDEX($E$4:$E$102,R946+1)-INDEX($E$4:$E$102,R946))))</f>
        <v/>
      </c>
    </row>
    <row r="947">
      <c r="K947" s="14">
        <f>Data!A947</f>
        <v/>
      </c>
      <c r="L947" s="12">
        <f>IF(Occurrence!J947&lt;=0,-1,IFERROR(MATCH(Occurrence!J947,$D$4:$D$102,1),0))</f>
        <v/>
      </c>
      <c r="M947" s="9">
        <f>IF(L947&lt;0,0,IF(L947=0,Occurrence!J947*$I$11,IF(L947&gt;=99,Occurrence!J947*$I$12,INDEX($C$4:$C$102,L947)+(Occurrence!J947-INDEX($D$4:$D$102,L947))/(INDEX($D$4:$D$102,L947+1)-INDEX($D$4:$D$102,L947))*(INDEX($C$4:$C$102,L947+1)-INDEX($C$4:$C$102,L947)))))</f>
        <v/>
      </c>
      <c r="N947" s="12">
        <f>IF(Occurrence!K947&lt;=0,-1,IFERROR(MATCH(Occurrence!K947,$D$4:$D$102,1),0))</f>
        <v/>
      </c>
      <c r="O947" s="9">
        <f>IF(N947&lt;0,0,IF(N947=0,Occurrence!K947*$I$11,IF(N947&gt;=99,Occurrence!K947*$I$12,INDEX($C$4:$C$102,N947)+(Occurrence!K947-INDEX($D$4:$D$102,N947))/(INDEX($D$4:$D$102,N947+1)-INDEX($D$4:$D$102,N947))*(INDEX($C$4:$C$102,N947+1)-INDEX($C$4:$C$102,N947)))))</f>
        <v/>
      </c>
      <c r="P947" s="12">
        <f>IFERROR(MATCH(Data!X947,$F$4:$F$102,1),0)</f>
        <v/>
      </c>
      <c r="Q947" s="9">
        <f>IF(P947=0,Data!X947+$I$13,IF(P947&gt;=99,Data!X947+$I$14,INDEX($E$4:$E$102,P947)+(Data!X947-INDEX($F$4:$F$102,P947))/(INDEX($F$4:$F$102,P947+1)-INDEX($F$4:$F$102,P947))*(INDEX($E$4:$E$102,P947+1)-INDEX($E$4:$E$102,P947))))</f>
        <v/>
      </c>
      <c r="R947" s="12">
        <f>IFERROR(MATCH(Data!Y947,$F$4:$F$102,1),0)</f>
        <v/>
      </c>
      <c r="S947" s="9">
        <f>IF(R947=0,Data!Y947+$I$13,IF(R947&gt;=99,Data!Y947+$I$14,INDEX($E$4:$E$102,R947)+(Data!Y947-INDEX($F$4:$F$102,R947))/(INDEX($F$4:$F$102,R947+1)-INDEX($F$4:$F$102,R947))*(INDEX($E$4:$E$102,R947+1)-INDEX($E$4:$E$102,R947))))</f>
        <v/>
      </c>
    </row>
    <row r="948">
      <c r="K948" s="14">
        <f>Data!A948</f>
        <v/>
      </c>
      <c r="L948" s="12">
        <f>IF(Occurrence!J948&lt;=0,-1,IFERROR(MATCH(Occurrence!J948,$D$4:$D$102,1),0))</f>
        <v/>
      </c>
      <c r="M948" s="9">
        <f>IF(L948&lt;0,0,IF(L948=0,Occurrence!J948*$I$11,IF(L948&gt;=99,Occurrence!J948*$I$12,INDEX($C$4:$C$102,L948)+(Occurrence!J948-INDEX($D$4:$D$102,L948))/(INDEX($D$4:$D$102,L948+1)-INDEX($D$4:$D$102,L948))*(INDEX($C$4:$C$102,L948+1)-INDEX($C$4:$C$102,L948)))))</f>
        <v/>
      </c>
      <c r="N948" s="12">
        <f>IF(Occurrence!K948&lt;=0,-1,IFERROR(MATCH(Occurrence!K948,$D$4:$D$102,1),0))</f>
        <v/>
      </c>
      <c r="O948" s="9">
        <f>IF(N948&lt;0,0,IF(N948=0,Occurrence!K948*$I$11,IF(N948&gt;=99,Occurrence!K948*$I$12,INDEX($C$4:$C$102,N948)+(Occurrence!K948-INDEX($D$4:$D$102,N948))/(INDEX($D$4:$D$102,N948+1)-INDEX($D$4:$D$102,N948))*(INDEX($C$4:$C$102,N948+1)-INDEX($C$4:$C$102,N948)))))</f>
        <v/>
      </c>
      <c r="P948" s="12">
        <f>IFERROR(MATCH(Data!X948,$F$4:$F$102,1),0)</f>
        <v/>
      </c>
      <c r="Q948" s="9">
        <f>IF(P948=0,Data!X948+$I$13,IF(P948&gt;=99,Data!X948+$I$14,INDEX($E$4:$E$102,P948)+(Data!X948-INDEX($F$4:$F$102,P948))/(INDEX($F$4:$F$102,P948+1)-INDEX($F$4:$F$102,P948))*(INDEX($E$4:$E$102,P948+1)-INDEX($E$4:$E$102,P948))))</f>
        <v/>
      </c>
      <c r="R948" s="12">
        <f>IFERROR(MATCH(Data!Y948,$F$4:$F$102,1),0)</f>
        <v/>
      </c>
      <c r="S948" s="9">
        <f>IF(R948=0,Data!Y948+$I$13,IF(R948&gt;=99,Data!Y948+$I$14,INDEX($E$4:$E$102,R948)+(Data!Y948-INDEX($F$4:$F$102,R948))/(INDEX($F$4:$F$102,R948+1)-INDEX($F$4:$F$102,R948))*(INDEX($E$4:$E$102,R948+1)-INDEX($E$4:$E$102,R948))))</f>
        <v/>
      </c>
    </row>
    <row r="949">
      <c r="K949" s="14">
        <f>Data!A949</f>
        <v/>
      </c>
      <c r="L949" s="12">
        <f>IF(Occurrence!J949&lt;=0,-1,IFERROR(MATCH(Occurrence!J949,$D$4:$D$102,1),0))</f>
        <v/>
      </c>
      <c r="M949" s="9">
        <f>IF(L949&lt;0,0,IF(L949=0,Occurrence!J949*$I$11,IF(L949&gt;=99,Occurrence!J949*$I$12,INDEX($C$4:$C$102,L949)+(Occurrence!J949-INDEX($D$4:$D$102,L949))/(INDEX($D$4:$D$102,L949+1)-INDEX($D$4:$D$102,L949))*(INDEX($C$4:$C$102,L949+1)-INDEX($C$4:$C$102,L949)))))</f>
        <v/>
      </c>
      <c r="N949" s="12">
        <f>IF(Occurrence!K949&lt;=0,-1,IFERROR(MATCH(Occurrence!K949,$D$4:$D$102,1),0))</f>
        <v/>
      </c>
      <c r="O949" s="9">
        <f>IF(N949&lt;0,0,IF(N949=0,Occurrence!K949*$I$11,IF(N949&gt;=99,Occurrence!K949*$I$12,INDEX($C$4:$C$102,N949)+(Occurrence!K949-INDEX($D$4:$D$102,N949))/(INDEX($D$4:$D$102,N949+1)-INDEX($D$4:$D$102,N949))*(INDEX($C$4:$C$102,N949+1)-INDEX($C$4:$C$102,N949)))))</f>
        <v/>
      </c>
      <c r="P949" s="12">
        <f>IFERROR(MATCH(Data!X949,$F$4:$F$102,1),0)</f>
        <v/>
      </c>
      <c r="Q949" s="9">
        <f>IF(P949=0,Data!X949+$I$13,IF(P949&gt;=99,Data!X949+$I$14,INDEX($E$4:$E$102,P949)+(Data!X949-INDEX($F$4:$F$102,P949))/(INDEX($F$4:$F$102,P949+1)-INDEX($F$4:$F$102,P949))*(INDEX($E$4:$E$102,P949+1)-INDEX($E$4:$E$102,P949))))</f>
        <v/>
      </c>
      <c r="R949" s="12">
        <f>IFERROR(MATCH(Data!Y949,$F$4:$F$102,1),0)</f>
        <v/>
      </c>
      <c r="S949" s="9">
        <f>IF(R949=0,Data!Y949+$I$13,IF(R949&gt;=99,Data!Y949+$I$14,INDEX($E$4:$E$102,R949)+(Data!Y949-INDEX($F$4:$F$102,R949))/(INDEX($F$4:$F$102,R949+1)-INDEX($F$4:$F$102,R949))*(INDEX($E$4:$E$102,R949+1)-INDEX($E$4:$E$102,R949))))</f>
        <v/>
      </c>
    </row>
    <row r="950">
      <c r="K950" s="14">
        <f>Data!A950</f>
        <v/>
      </c>
      <c r="L950" s="12">
        <f>IF(Occurrence!J950&lt;=0,-1,IFERROR(MATCH(Occurrence!J950,$D$4:$D$102,1),0))</f>
        <v/>
      </c>
      <c r="M950" s="9">
        <f>IF(L950&lt;0,0,IF(L950=0,Occurrence!J950*$I$11,IF(L950&gt;=99,Occurrence!J950*$I$12,INDEX($C$4:$C$102,L950)+(Occurrence!J950-INDEX($D$4:$D$102,L950))/(INDEX($D$4:$D$102,L950+1)-INDEX($D$4:$D$102,L950))*(INDEX($C$4:$C$102,L950+1)-INDEX($C$4:$C$102,L950)))))</f>
        <v/>
      </c>
      <c r="N950" s="12">
        <f>IF(Occurrence!K950&lt;=0,-1,IFERROR(MATCH(Occurrence!K950,$D$4:$D$102,1),0))</f>
        <v/>
      </c>
      <c r="O950" s="9">
        <f>IF(N950&lt;0,0,IF(N950=0,Occurrence!K950*$I$11,IF(N950&gt;=99,Occurrence!K950*$I$12,INDEX($C$4:$C$102,N950)+(Occurrence!K950-INDEX($D$4:$D$102,N950))/(INDEX($D$4:$D$102,N950+1)-INDEX($D$4:$D$102,N950))*(INDEX($C$4:$C$102,N950+1)-INDEX($C$4:$C$102,N950)))))</f>
        <v/>
      </c>
      <c r="P950" s="12">
        <f>IFERROR(MATCH(Data!X950,$F$4:$F$102,1),0)</f>
        <v/>
      </c>
      <c r="Q950" s="9">
        <f>IF(P950=0,Data!X950+$I$13,IF(P950&gt;=99,Data!X950+$I$14,INDEX($E$4:$E$102,P950)+(Data!X950-INDEX($F$4:$F$102,P950))/(INDEX($F$4:$F$102,P950+1)-INDEX($F$4:$F$102,P950))*(INDEX($E$4:$E$102,P950+1)-INDEX($E$4:$E$102,P950))))</f>
        <v/>
      </c>
      <c r="R950" s="12">
        <f>IFERROR(MATCH(Data!Y950,$F$4:$F$102,1),0)</f>
        <v/>
      </c>
      <c r="S950" s="9">
        <f>IF(R950=0,Data!Y950+$I$13,IF(R950&gt;=99,Data!Y950+$I$14,INDEX($E$4:$E$102,R950)+(Data!Y950-INDEX($F$4:$F$102,R950))/(INDEX($F$4:$F$102,R950+1)-INDEX($F$4:$F$102,R950))*(INDEX($E$4:$E$102,R950+1)-INDEX($E$4:$E$102,R950))))</f>
        <v/>
      </c>
    </row>
    <row r="951">
      <c r="K951" s="14">
        <f>Data!A951</f>
        <v/>
      </c>
      <c r="L951" s="12">
        <f>IF(Occurrence!J951&lt;=0,-1,IFERROR(MATCH(Occurrence!J951,$D$4:$D$102,1),0))</f>
        <v/>
      </c>
      <c r="M951" s="9">
        <f>IF(L951&lt;0,0,IF(L951=0,Occurrence!J951*$I$11,IF(L951&gt;=99,Occurrence!J951*$I$12,INDEX($C$4:$C$102,L951)+(Occurrence!J951-INDEX($D$4:$D$102,L951))/(INDEX($D$4:$D$102,L951+1)-INDEX($D$4:$D$102,L951))*(INDEX($C$4:$C$102,L951+1)-INDEX($C$4:$C$102,L951)))))</f>
        <v/>
      </c>
      <c r="N951" s="12">
        <f>IF(Occurrence!K951&lt;=0,-1,IFERROR(MATCH(Occurrence!K951,$D$4:$D$102,1),0))</f>
        <v/>
      </c>
      <c r="O951" s="9">
        <f>IF(N951&lt;0,0,IF(N951=0,Occurrence!K951*$I$11,IF(N951&gt;=99,Occurrence!K951*$I$12,INDEX($C$4:$C$102,N951)+(Occurrence!K951-INDEX($D$4:$D$102,N951))/(INDEX($D$4:$D$102,N951+1)-INDEX($D$4:$D$102,N951))*(INDEX($C$4:$C$102,N951+1)-INDEX($C$4:$C$102,N951)))))</f>
        <v/>
      </c>
      <c r="P951" s="12">
        <f>IFERROR(MATCH(Data!X951,$F$4:$F$102,1),0)</f>
        <v/>
      </c>
      <c r="Q951" s="9">
        <f>IF(P951=0,Data!X951+$I$13,IF(P951&gt;=99,Data!X951+$I$14,INDEX($E$4:$E$102,P951)+(Data!X951-INDEX($F$4:$F$102,P951))/(INDEX($F$4:$F$102,P951+1)-INDEX($F$4:$F$102,P951))*(INDEX($E$4:$E$102,P951+1)-INDEX($E$4:$E$102,P951))))</f>
        <v/>
      </c>
      <c r="R951" s="12">
        <f>IFERROR(MATCH(Data!Y951,$F$4:$F$102,1),0)</f>
        <v/>
      </c>
      <c r="S951" s="9">
        <f>IF(R951=0,Data!Y951+$I$13,IF(R951&gt;=99,Data!Y951+$I$14,INDEX($E$4:$E$102,R951)+(Data!Y951-INDEX($F$4:$F$102,R951))/(INDEX($F$4:$F$102,R951+1)-INDEX($F$4:$F$102,R951))*(INDEX($E$4:$E$102,R951+1)-INDEX($E$4:$E$102,R951))))</f>
        <v/>
      </c>
    </row>
    <row r="952">
      <c r="K952" s="14">
        <f>Data!A952</f>
        <v/>
      </c>
      <c r="L952" s="12">
        <f>IF(Occurrence!J952&lt;=0,-1,IFERROR(MATCH(Occurrence!J952,$D$4:$D$102,1),0))</f>
        <v/>
      </c>
      <c r="M952" s="9">
        <f>IF(L952&lt;0,0,IF(L952=0,Occurrence!J952*$I$11,IF(L952&gt;=99,Occurrence!J952*$I$12,INDEX($C$4:$C$102,L952)+(Occurrence!J952-INDEX($D$4:$D$102,L952))/(INDEX($D$4:$D$102,L952+1)-INDEX($D$4:$D$102,L952))*(INDEX($C$4:$C$102,L952+1)-INDEX($C$4:$C$102,L952)))))</f>
        <v/>
      </c>
      <c r="N952" s="12">
        <f>IF(Occurrence!K952&lt;=0,-1,IFERROR(MATCH(Occurrence!K952,$D$4:$D$102,1),0))</f>
        <v/>
      </c>
      <c r="O952" s="9">
        <f>IF(N952&lt;0,0,IF(N952=0,Occurrence!K952*$I$11,IF(N952&gt;=99,Occurrence!K952*$I$12,INDEX($C$4:$C$102,N952)+(Occurrence!K952-INDEX($D$4:$D$102,N952))/(INDEX($D$4:$D$102,N952+1)-INDEX($D$4:$D$102,N952))*(INDEX($C$4:$C$102,N952+1)-INDEX($C$4:$C$102,N952)))))</f>
        <v/>
      </c>
      <c r="P952" s="12">
        <f>IFERROR(MATCH(Data!X952,$F$4:$F$102,1),0)</f>
        <v/>
      </c>
      <c r="Q952" s="9">
        <f>IF(P952=0,Data!X952+$I$13,IF(P952&gt;=99,Data!X952+$I$14,INDEX($E$4:$E$102,P952)+(Data!X952-INDEX($F$4:$F$102,P952))/(INDEX($F$4:$F$102,P952+1)-INDEX($F$4:$F$102,P952))*(INDEX($E$4:$E$102,P952+1)-INDEX($E$4:$E$102,P952))))</f>
        <v/>
      </c>
      <c r="R952" s="12">
        <f>IFERROR(MATCH(Data!Y952,$F$4:$F$102,1),0)</f>
        <v/>
      </c>
      <c r="S952" s="9">
        <f>IF(R952=0,Data!Y952+$I$13,IF(R952&gt;=99,Data!Y952+$I$14,INDEX($E$4:$E$102,R952)+(Data!Y952-INDEX($F$4:$F$102,R952))/(INDEX($F$4:$F$102,R952+1)-INDEX($F$4:$F$102,R952))*(INDEX($E$4:$E$102,R952+1)-INDEX($E$4:$E$102,R952))))</f>
        <v/>
      </c>
    </row>
    <row r="953">
      <c r="K953" s="14">
        <f>Data!A953</f>
        <v/>
      </c>
      <c r="L953" s="12">
        <f>IF(Occurrence!J953&lt;=0,-1,IFERROR(MATCH(Occurrence!J953,$D$4:$D$102,1),0))</f>
        <v/>
      </c>
      <c r="M953" s="9">
        <f>IF(L953&lt;0,0,IF(L953=0,Occurrence!J953*$I$11,IF(L953&gt;=99,Occurrence!J953*$I$12,INDEX($C$4:$C$102,L953)+(Occurrence!J953-INDEX($D$4:$D$102,L953))/(INDEX($D$4:$D$102,L953+1)-INDEX($D$4:$D$102,L953))*(INDEX($C$4:$C$102,L953+1)-INDEX($C$4:$C$102,L953)))))</f>
        <v/>
      </c>
      <c r="N953" s="12">
        <f>IF(Occurrence!K953&lt;=0,-1,IFERROR(MATCH(Occurrence!K953,$D$4:$D$102,1),0))</f>
        <v/>
      </c>
      <c r="O953" s="9">
        <f>IF(N953&lt;0,0,IF(N953=0,Occurrence!K953*$I$11,IF(N953&gt;=99,Occurrence!K953*$I$12,INDEX($C$4:$C$102,N953)+(Occurrence!K953-INDEX($D$4:$D$102,N953))/(INDEX($D$4:$D$102,N953+1)-INDEX($D$4:$D$102,N953))*(INDEX($C$4:$C$102,N953+1)-INDEX($C$4:$C$102,N953)))))</f>
        <v/>
      </c>
      <c r="P953" s="12">
        <f>IFERROR(MATCH(Data!X953,$F$4:$F$102,1),0)</f>
        <v/>
      </c>
      <c r="Q953" s="9">
        <f>IF(P953=0,Data!X953+$I$13,IF(P953&gt;=99,Data!X953+$I$14,INDEX($E$4:$E$102,P953)+(Data!X953-INDEX($F$4:$F$102,P953))/(INDEX($F$4:$F$102,P953+1)-INDEX($F$4:$F$102,P953))*(INDEX($E$4:$E$102,P953+1)-INDEX($E$4:$E$102,P953))))</f>
        <v/>
      </c>
      <c r="R953" s="12">
        <f>IFERROR(MATCH(Data!Y953,$F$4:$F$102,1),0)</f>
        <v/>
      </c>
      <c r="S953" s="9">
        <f>IF(R953=0,Data!Y953+$I$13,IF(R953&gt;=99,Data!Y953+$I$14,INDEX($E$4:$E$102,R953)+(Data!Y953-INDEX($F$4:$F$102,R953))/(INDEX($F$4:$F$102,R953+1)-INDEX($F$4:$F$102,R953))*(INDEX($E$4:$E$102,R953+1)-INDEX($E$4:$E$102,R953))))</f>
        <v/>
      </c>
    </row>
    <row r="954">
      <c r="K954" s="14">
        <f>Data!A954</f>
        <v/>
      </c>
      <c r="L954" s="12">
        <f>IF(Occurrence!J954&lt;=0,-1,IFERROR(MATCH(Occurrence!J954,$D$4:$D$102,1),0))</f>
        <v/>
      </c>
      <c r="M954" s="9">
        <f>IF(L954&lt;0,0,IF(L954=0,Occurrence!J954*$I$11,IF(L954&gt;=99,Occurrence!J954*$I$12,INDEX($C$4:$C$102,L954)+(Occurrence!J954-INDEX($D$4:$D$102,L954))/(INDEX($D$4:$D$102,L954+1)-INDEX($D$4:$D$102,L954))*(INDEX($C$4:$C$102,L954+1)-INDEX($C$4:$C$102,L954)))))</f>
        <v/>
      </c>
      <c r="N954" s="12">
        <f>IF(Occurrence!K954&lt;=0,-1,IFERROR(MATCH(Occurrence!K954,$D$4:$D$102,1),0))</f>
        <v/>
      </c>
      <c r="O954" s="9">
        <f>IF(N954&lt;0,0,IF(N954=0,Occurrence!K954*$I$11,IF(N954&gt;=99,Occurrence!K954*$I$12,INDEX($C$4:$C$102,N954)+(Occurrence!K954-INDEX($D$4:$D$102,N954))/(INDEX($D$4:$D$102,N954+1)-INDEX($D$4:$D$102,N954))*(INDEX($C$4:$C$102,N954+1)-INDEX($C$4:$C$102,N954)))))</f>
        <v/>
      </c>
      <c r="P954" s="12">
        <f>IFERROR(MATCH(Data!X954,$F$4:$F$102,1),0)</f>
        <v/>
      </c>
      <c r="Q954" s="9">
        <f>IF(P954=0,Data!X954+$I$13,IF(P954&gt;=99,Data!X954+$I$14,INDEX($E$4:$E$102,P954)+(Data!X954-INDEX($F$4:$F$102,P954))/(INDEX($F$4:$F$102,P954+1)-INDEX($F$4:$F$102,P954))*(INDEX($E$4:$E$102,P954+1)-INDEX($E$4:$E$102,P954))))</f>
        <v/>
      </c>
      <c r="R954" s="12">
        <f>IFERROR(MATCH(Data!Y954,$F$4:$F$102,1),0)</f>
        <v/>
      </c>
      <c r="S954" s="9">
        <f>IF(R954=0,Data!Y954+$I$13,IF(R954&gt;=99,Data!Y954+$I$14,INDEX($E$4:$E$102,R954)+(Data!Y954-INDEX($F$4:$F$102,R954))/(INDEX($F$4:$F$102,R954+1)-INDEX($F$4:$F$102,R954))*(INDEX($E$4:$E$102,R954+1)-INDEX($E$4:$E$102,R954))))</f>
        <v/>
      </c>
    </row>
    <row r="955">
      <c r="K955" s="14">
        <f>Data!A955</f>
        <v/>
      </c>
      <c r="L955" s="12">
        <f>IF(Occurrence!J955&lt;=0,-1,IFERROR(MATCH(Occurrence!J955,$D$4:$D$102,1),0))</f>
        <v/>
      </c>
      <c r="M955" s="9">
        <f>IF(L955&lt;0,0,IF(L955=0,Occurrence!J955*$I$11,IF(L955&gt;=99,Occurrence!J955*$I$12,INDEX($C$4:$C$102,L955)+(Occurrence!J955-INDEX($D$4:$D$102,L955))/(INDEX($D$4:$D$102,L955+1)-INDEX($D$4:$D$102,L955))*(INDEX($C$4:$C$102,L955+1)-INDEX($C$4:$C$102,L955)))))</f>
        <v/>
      </c>
      <c r="N955" s="12">
        <f>IF(Occurrence!K955&lt;=0,-1,IFERROR(MATCH(Occurrence!K955,$D$4:$D$102,1),0))</f>
        <v/>
      </c>
      <c r="O955" s="9">
        <f>IF(N955&lt;0,0,IF(N955=0,Occurrence!K955*$I$11,IF(N955&gt;=99,Occurrence!K955*$I$12,INDEX($C$4:$C$102,N955)+(Occurrence!K955-INDEX($D$4:$D$102,N955))/(INDEX($D$4:$D$102,N955+1)-INDEX($D$4:$D$102,N955))*(INDEX($C$4:$C$102,N955+1)-INDEX($C$4:$C$102,N955)))))</f>
        <v/>
      </c>
      <c r="P955" s="12">
        <f>IFERROR(MATCH(Data!X955,$F$4:$F$102,1),0)</f>
        <v/>
      </c>
      <c r="Q955" s="9">
        <f>IF(P955=0,Data!X955+$I$13,IF(P955&gt;=99,Data!X955+$I$14,INDEX($E$4:$E$102,P955)+(Data!X955-INDEX($F$4:$F$102,P955))/(INDEX($F$4:$F$102,P955+1)-INDEX($F$4:$F$102,P955))*(INDEX($E$4:$E$102,P955+1)-INDEX($E$4:$E$102,P955))))</f>
        <v/>
      </c>
      <c r="R955" s="12">
        <f>IFERROR(MATCH(Data!Y955,$F$4:$F$102,1),0)</f>
        <v/>
      </c>
      <c r="S955" s="9">
        <f>IF(R955=0,Data!Y955+$I$13,IF(R955&gt;=99,Data!Y955+$I$14,INDEX($E$4:$E$102,R955)+(Data!Y955-INDEX($F$4:$F$102,R955))/(INDEX($F$4:$F$102,R955+1)-INDEX($F$4:$F$102,R955))*(INDEX($E$4:$E$102,R955+1)-INDEX($E$4:$E$102,R955))))</f>
        <v/>
      </c>
    </row>
    <row r="956">
      <c r="K956" s="14">
        <f>Data!A956</f>
        <v/>
      </c>
      <c r="L956" s="12">
        <f>IF(Occurrence!J956&lt;=0,-1,IFERROR(MATCH(Occurrence!J956,$D$4:$D$102,1),0))</f>
        <v/>
      </c>
      <c r="M956" s="9">
        <f>IF(L956&lt;0,0,IF(L956=0,Occurrence!J956*$I$11,IF(L956&gt;=99,Occurrence!J956*$I$12,INDEX($C$4:$C$102,L956)+(Occurrence!J956-INDEX($D$4:$D$102,L956))/(INDEX($D$4:$D$102,L956+1)-INDEX($D$4:$D$102,L956))*(INDEX($C$4:$C$102,L956+1)-INDEX($C$4:$C$102,L956)))))</f>
        <v/>
      </c>
      <c r="N956" s="12">
        <f>IF(Occurrence!K956&lt;=0,-1,IFERROR(MATCH(Occurrence!K956,$D$4:$D$102,1),0))</f>
        <v/>
      </c>
      <c r="O956" s="9">
        <f>IF(N956&lt;0,0,IF(N956=0,Occurrence!K956*$I$11,IF(N956&gt;=99,Occurrence!K956*$I$12,INDEX($C$4:$C$102,N956)+(Occurrence!K956-INDEX($D$4:$D$102,N956))/(INDEX($D$4:$D$102,N956+1)-INDEX($D$4:$D$102,N956))*(INDEX($C$4:$C$102,N956+1)-INDEX($C$4:$C$102,N956)))))</f>
        <v/>
      </c>
      <c r="P956" s="12">
        <f>IFERROR(MATCH(Data!X956,$F$4:$F$102,1),0)</f>
        <v/>
      </c>
      <c r="Q956" s="9">
        <f>IF(P956=0,Data!X956+$I$13,IF(P956&gt;=99,Data!X956+$I$14,INDEX($E$4:$E$102,P956)+(Data!X956-INDEX($F$4:$F$102,P956))/(INDEX($F$4:$F$102,P956+1)-INDEX($F$4:$F$102,P956))*(INDEX($E$4:$E$102,P956+1)-INDEX($E$4:$E$102,P956))))</f>
        <v/>
      </c>
      <c r="R956" s="12">
        <f>IFERROR(MATCH(Data!Y956,$F$4:$F$102,1),0)</f>
        <v/>
      </c>
      <c r="S956" s="9">
        <f>IF(R956=0,Data!Y956+$I$13,IF(R956&gt;=99,Data!Y956+$I$14,INDEX($E$4:$E$102,R956)+(Data!Y956-INDEX($F$4:$F$102,R956))/(INDEX($F$4:$F$102,R956+1)-INDEX($F$4:$F$102,R956))*(INDEX($E$4:$E$102,R956+1)-INDEX($E$4:$E$102,R956))))</f>
        <v/>
      </c>
    </row>
    <row r="957">
      <c r="K957" s="14">
        <f>Data!A957</f>
        <v/>
      </c>
      <c r="L957" s="12">
        <f>IF(Occurrence!J957&lt;=0,-1,IFERROR(MATCH(Occurrence!J957,$D$4:$D$102,1),0))</f>
        <v/>
      </c>
      <c r="M957" s="9">
        <f>IF(L957&lt;0,0,IF(L957=0,Occurrence!J957*$I$11,IF(L957&gt;=99,Occurrence!J957*$I$12,INDEX($C$4:$C$102,L957)+(Occurrence!J957-INDEX($D$4:$D$102,L957))/(INDEX($D$4:$D$102,L957+1)-INDEX($D$4:$D$102,L957))*(INDEX($C$4:$C$102,L957+1)-INDEX($C$4:$C$102,L957)))))</f>
        <v/>
      </c>
      <c r="N957" s="12">
        <f>IF(Occurrence!K957&lt;=0,-1,IFERROR(MATCH(Occurrence!K957,$D$4:$D$102,1),0))</f>
        <v/>
      </c>
      <c r="O957" s="9">
        <f>IF(N957&lt;0,0,IF(N957=0,Occurrence!K957*$I$11,IF(N957&gt;=99,Occurrence!K957*$I$12,INDEX($C$4:$C$102,N957)+(Occurrence!K957-INDEX($D$4:$D$102,N957))/(INDEX($D$4:$D$102,N957+1)-INDEX($D$4:$D$102,N957))*(INDEX($C$4:$C$102,N957+1)-INDEX($C$4:$C$102,N957)))))</f>
        <v/>
      </c>
      <c r="P957" s="12">
        <f>IFERROR(MATCH(Data!X957,$F$4:$F$102,1),0)</f>
        <v/>
      </c>
      <c r="Q957" s="9">
        <f>IF(P957=0,Data!X957+$I$13,IF(P957&gt;=99,Data!X957+$I$14,INDEX($E$4:$E$102,P957)+(Data!X957-INDEX($F$4:$F$102,P957))/(INDEX($F$4:$F$102,P957+1)-INDEX($F$4:$F$102,P957))*(INDEX($E$4:$E$102,P957+1)-INDEX($E$4:$E$102,P957))))</f>
        <v/>
      </c>
      <c r="R957" s="12">
        <f>IFERROR(MATCH(Data!Y957,$F$4:$F$102,1),0)</f>
        <v/>
      </c>
      <c r="S957" s="9">
        <f>IF(R957=0,Data!Y957+$I$13,IF(R957&gt;=99,Data!Y957+$I$14,INDEX($E$4:$E$102,R957)+(Data!Y957-INDEX($F$4:$F$102,R957))/(INDEX($F$4:$F$102,R957+1)-INDEX($F$4:$F$102,R957))*(INDEX($E$4:$E$102,R957+1)-INDEX($E$4:$E$102,R957))))</f>
        <v/>
      </c>
    </row>
    <row r="958">
      <c r="K958" s="14">
        <f>Data!A958</f>
        <v/>
      </c>
      <c r="L958" s="12">
        <f>IF(Occurrence!J958&lt;=0,-1,IFERROR(MATCH(Occurrence!J958,$D$4:$D$102,1),0))</f>
        <v/>
      </c>
      <c r="M958" s="9">
        <f>IF(L958&lt;0,0,IF(L958=0,Occurrence!J958*$I$11,IF(L958&gt;=99,Occurrence!J958*$I$12,INDEX($C$4:$C$102,L958)+(Occurrence!J958-INDEX($D$4:$D$102,L958))/(INDEX($D$4:$D$102,L958+1)-INDEX($D$4:$D$102,L958))*(INDEX($C$4:$C$102,L958+1)-INDEX($C$4:$C$102,L958)))))</f>
        <v/>
      </c>
      <c r="N958" s="12">
        <f>IF(Occurrence!K958&lt;=0,-1,IFERROR(MATCH(Occurrence!K958,$D$4:$D$102,1),0))</f>
        <v/>
      </c>
      <c r="O958" s="9">
        <f>IF(N958&lt;0,0,IF(N958=0,Occurrence!K958*$I$11,IF(N958&gt;=99,Occurrence!K958*$I$12,INDEX($C$4:$C$102,N958)+(Occurrence!K958-INDEX($D$4:$D$102,N958))/(INDEX($D$4:$D$102,N958+1)-INDEX($D$4:$D$102,N958))*(INDEX($C$4:$C$102,N958+1)-INDEX($C$4:$C$102,N958)))))</f>
        <v/>
      </c>
      <c r="P958" s="12">
        <f>IFERROR(MATCH(Data!X958,$F$4:$F$102,1),0)</f>
        <v/>
      </c>
      <c r="Q958" s="9">
        <f>IF(P958=0,Data!X958+$I$13,IF(P958&gt;=99,Data!X958+$I$14,INDEX($E$4:$E$102,P958)+(Data!X958-INDEX($F$4:$F$102,P958))/(INDEX($F$4:$F$102,P958+1)-INDEX($F$4:$F$102,P958))*(INDEX($E$4:$E$102,P958+1)-INDEX($E$4:$E$102,P958))))</f>
        <v/>
      </c>
      <c r="R958" s="12">
        <f>IFERROR(MATCH(Data!Y958,$F$4:$F$102,1),0)</f>
        <v/>
      </c>
      <c r="S958" s="9">
        <f>IF(R958=0,Data!Y958+$I$13,IF(R958&gt;=99,Data!Y958+$I$14,INDEX($E$4:$E$102,R958)+(Data!Y958-INDEX($F$4:$F$102,R958))/(INDEX($F$4:$F$102,R958+1)-INDEX($F$4:$F$102,R958))*(INDEX($E$4:$E$102,R958+1)-INDEX($E$4:$E$102,R958))))</f>
        <v/>
      </c>
    </row>
    <row r="959">
      <c r="K959" s="14">
        <f>Data!A959</f>
        <v/>
      </c>
      <c r="L959" s="12">
        <f>IF(Occurrence!J959&lt;=0,-1,IFERROR(MATCH(Occurrence!J959,$D$4:$D$102,1),0))</f>
        <v/>
      </c>
      <c r="M959" s="9">
        <f>IF(L959&lt;0,0,IF(L959=0,Occurrence!J959*$I$11,IF(L959&gt;=99,Occurrence!J959*$I$12,INDEX($C$4:$C$102,L959)+(Occurrence!J959-INDEX($D$4:$D$102,L959))/(INDEX($D$4:$D$102,L959+1)-INDEX($D$4:$D$102,L959))*(INDEX($C$4:$C$102,L959+1)-INDEX($C$4:$C$102,L959)))))</f>
        <v/>
      </c>
      <c r="N959" s="12">
        <f>IF(Occurrence!K959&lt;=0,-1,IFERROR(MATCH(Occurrence!K959,$D$4:$D$102,1),0))</f>
        <v/>
      </c>
      <c r="O959" s="9">
        <f>IF(N959&lt;0,0,IF(N959=0,Occurrence!K959*$I$11,IF(N959&gt;=99,Occurrence!K959*$I$12,INDEX($C$4:$C$102,N959)+(Occurrence!K959-INDEX($D$4:$D$102,N959))/(INDEX($D$4:$D$102,N959+1)-INDEX($D$4:$D$102,N959))*(INDEX($C$4:$C$102,N959+1)-INDEX($C$4:$C$102,N959)))))</f>
        <v/>
      </c>
      <c r="P959" s="12">
        <f>IFERROR(MATCH(Data!X959,$F$4:$F$102,1),0)</f>
        <v/>
      </c>
      <c r="Q959" s="9">
        <f>IF(P959=0,Data!X959+$I$13,IF(P959&gt;=99,Data!X959+$I$14,INDEX($E$4:$E$102,P959)+(Data!X959-INDEX($F$4:$F$102,P959))/(INDEX($F$4:$F$102,P959+1)-INDEX($F$4:$F$102,P959))*(INDEX($E$4:$E$102,P959+1)-INDEX($E$4:$E$102,P959))))</f>
        <v/>
      </c>
      <c r="R959" s="12">
        <f>IFERROR(MATCH(Data!Y959,$F$4:$F$102,1),0)</f>
        <v/>
      </c>
      <c r="S959" s="9">
        <f>IF(R959=0,Data!Y959+$I$13,IF(R959&gt;=99,Data!Y959+$I$14,INDEX($E$4:$E$102,R959)+(Data!Y959-INDEX($F$4:$F$102,R959))/(INDEX($F$4:$F$102,R959+1)-INDEX($F$4:$F$102,R959))*(INDEX($E$4:$E$102,R959+1)-INDEX($E$4:$E$102,R959))))</f>
        <v/>
      </c>
    </row>
    <row r="960">
      <c r="K960" s="14">
        <f>Data!A960</f>
        <v/>
      </c>
      <c r="L960" s="12">
        <f>IF(Occurrence!J960&lt;=0,-1,IFERROR(MATCH(Occurrence!J960,$D$4:$D$102,1),0))</f>
        <v/>
      </c>
      <c r="M960" s="9">
        <f>IF(L960&lt;0,0,IF(L960=0,Occurrence!J960*$I$11,IF(L960&gt;=99,Occurrence!J960*$I$12,INDEX($C$4:$C$102,L960)+(Occurrence!J960-INDEX($D$4:$D$102,L960))/(INDEX($D$4:$D$102,L960+1)-INDEX($D$4:$D$102,L960))*(INDEX($C$4:$C$102,L960+1)-INDEX($C$4:$C$102,L960)))))</f>
        <v/>
      </c>
      <c r="N960" s="12">
        <f>IF(Occurrence!K960&lt;=0,-1,IFERROR(MATCH(Occurrence!K960,$D$4:$D$102,1),0))</f>
        <v/>
      </c>
      <c r="O960" s="9">
        <f>IF(N960&lt;0,0,IF(N960=0,Occurrence!K960*$I$11,IF(N960&gt;=99,Occurrence!K960*$I$12,INDEX($C$4:$C$102,N960)+(Occurrence!K960-INDEX($D$4:$D$102,N960))/(INDEX($D$4:$D$102,N960+1)-INDEX($D$4:$D$102,N960))*(INDEX($C$4:$C$102,N960+1)-INDEX($C$4:$C$102,N960)))))</f>
        <v/>
      </c>
      <c r="P960" s="12">
        <f>IFERROR(MATCH(Data!X960,$F$4:$F$102,1),0)</f>
        <v/>
      </c>
      <c r="Q960" s="9">
        <f>IF(P960=0,Data!X960+$I$13,IF(P960&gt;=99,Data!X960+$I$14,INDEX($E$4:$E$102,P960)+(Data!X960-INDEX($F$4:$F$102,P960))/(INDEX($F$4:$F$102,P960+1)-INDEX($F$4:$F$102,P960))*(INDEX($E$4:$E$102,P960+1)-INDEX($E$4:$E$102,P960))))</f>
        <v/>
      </c>
      <c r="R960" s="12">
        <f>IFERROR(MATCH(Data!Y960,$F$4:$F$102,1),0)</f>
        <v/>
      </c>
      <c r="S960" s="9">
        <f>IF(R960=0,Data!Y960+$I$13,IF(R960&gt;=99,Data!Y960+$I$14,INDEX($E$4:$E$102,R960)+(Data!Y960-INDEX($F$4:$F$102,R960))/(INDEX($F$4:$F$102,R960+1)-INDEX($F$4:$F$102,R960))*(INDEX($E$4:$E$102,R960+1)-INDEX($E$4:$E$102,R960))))</f>
        <v/>
      </c>
    </row>
    <row r="961">
      <c r="K961" s="14">
        <f>Data!A961</f>
        <v/>
      </c>
      <c r="L961" s="12">
        <f>IF(Occurrence!J961&lt;=0,-1,IFERROR(MATCH(Occurrence!J961,$D$4:$D$102,1),0))</f>
        <v/>
      </c>
      <c r="M961" s="9">
        <f>IF(L961&lt;0,0,IF(L961=0,Occurrence!J961*$I$11,IF(L961&gt;=99,Occurrence!J961*$I$12,INDEX($C$4:$C$102,L961)+(Occurrence!J961-INDEX($D$4:$D$102,L961))/(INDEX($D$4:$D$102,L961+1)-INDEX($D$4:$D$102,L961))*(INDEX($C$4:$C$102,L961+1)-INDEX($C$4:$C$102,L961)))))</f>
        <v/>
      </c>
      <c r="N961" s="12">
        <f>IF(Occurrence!K961&lt;=0,-1,IFERROR(MATCH(Occurrence!K961,$D$4:$D$102,1),0))</f>
        <v/>
      </c>
      <c r="O961" s="9">
        <f>IF(N961&lt;0,0,IF(N961=0,Occurrence!K961*$I$11,IF(N961&gt;=99,Occurrence!K961*$I$12,INDEX($C$4:$C$102,N961)+(Occurrence!K961-INDEX($D$4:$D$102,N961))/(INDEX($D$4:$D$102,N961+1)-INDEX($D$4:$D$102,N961))*(INDEX($C$4:$C$102,N961+1)-INDEX($C$4:$C$102,N961)))))</f>
        <v/>
      </c>
      <c r="P961" s="12">
        <f>IFERROR(MATCH(Data!X961,$F$4:$F$102,1),0)</f>
        <v/>
      </c>
      <c r="Q961" s="9">
        <f>IF(P961=0,Data!X961+$I$13,IF(P961&gt;=99,Data!X961+$I$14,INDEX($E$4:$E$102,P961)+(Data!X961-INDEX($F$4:$F$102,P961))/(INDEX($F$4:$F$102,P961+1)-INDEX($F$4:$F$102,P961))*(INDEX($E$4:$E$102,P961+1)-INDEX($E$4:$E$102,P961))))</f>
        <v/>
      </c>
      <c r="R961" s="12">
        <f>IFERROR(MATCH(Data!Y961,$F$4:$F$102,1),0)</f>
        <v/>
      </c>
      <c r="S961" s="9">
        <f>IF(R961=0,Data!Y961+$I$13,IF(R961&gt;=99,Data!Y961+$I$14,INDEX($E$4:$E$102,R961)+(Data!Y961-INDEX($F$4:$F$102,R961))/(INDEX($F$4:$F$102,R961+1)-INDEX($F$4:$F$102,R961))*(INDEX($E$4:$E$102,R961+1)-INDEX($E$4:$E$102,R961))))</f>
        <v/>
      </c>
    </row>
    <row r="962">
      <c r="K962" s="14">
        <f>Data!A962</f>
        <v/>
      </c>
      <c r="L962" s="12">
        <f>IF(Occurrence!J962&lt;=0,-1,IFERROR(MATCH(Occurrence!J962,$D$4:$D$102,1),0))</f>
        <v/>
      </c>
      <c r="M962" s="9">
        <f>IF(L962&lt;0,0,IF(L962=0,Occurrence!J962*$I$11,IF(L962&gt;=99,Occurrence!J962*$I$12,INDEX($C$4:$C$102,L962)+(Occurrence!J962-INDEX($D$4:$D$102,L962))/(INDEX($D$4:$D$102,L962+1)-INDEX($D$4:$D$102,L962))*(INDEX($C$4:$C$102,L962+1)-INDEX($C$4:$C$102,L962)))))</f>
        <v/>
      </c>
      <c r="N962" s="12">
        <f>IF(Occurrence!K962&lt;=0,-1,IFERROR(MATCH(Occurrence!K962,$D$4:$D$102,1),0))</f>
        <v/>
      </c>
      <c r="O962" s="9">
        <f>IF(N962&lt;0,0,IF(N962=0,Occurrence!K962*$I$11,IF(N962&gt;=99,Occurrence!K962*$I$12,INDEX($C$4:$C$102,N962)+(Occurrence!K962-INDEX($D$4:$D$102,N962))/(INDEX($D$4:$D$102,N962+1)-INDEX($D$4:$D$102,N962))*(INDEX($C$4:$C$102,N962+1)-INDEX($C$4:$C$102,N962)))))</f>
        <v/>
      </c>
      <c r="P962" s="12">
        <f>IFERROR(MATCH(Data!X962,$F$4:$F$102,1),0)</f>
        <v/>
      </c>
      <c r="Q962" s="9">
        <f>IF(P962=0,Data!X962+$I$13,IF(P962&gt;=99,Data!X962+$I$14,INDEX($E$4:$E$102,P962)+(Data!X962-INDEX($F$4:$F$102,P962))/(INDEX($F$4:$F$102,P962+1)-INDEX($F$4:$F$102,P962))*(INDEX($E$4:$E$102,P962+1)-INDEX($E$4:$E$102,P962))))</f>
        <v/>
      </c>
      <c r="R962" s="12">
        <f>IFERROR(MATCH(Data!Y962,$F$4:$F$102,1),0)</f>
        <v/>
      </c>
      <c r="S962" s="9">
        <f>IF(R962=0,Data!Y962+$I$13,IF(R962&gt;=99,Data!Y962+$I$14,INDEX($E$4:$E$102,R962)+(Data!Y962-INDEX($F$4:$F$102,R962))/(INDEX($F$4:$F$102,R962+1)-INDEX($F$4:$F$102,R962))*(INDEX($E$4:$E$102,R962+1)-INDEX($E$4:$E$102,R962))))</f>
        <v/>
      </c>
    </row>
    <row r="963">
      <c r="K963" s="14">
        <f>Data!A963</f>
        <v/>
      </c>
      <c r="L963" s="12">
        <f>IF(Occurrence!J963&lt;=0,-1,IFERROR(MATCH(Occurrence!J963,$D$4:$D$102,1),0))</f>
        <v/>
      </c>
      <c r="M963" s="9">
        <f>IF(L963&lt;0,0,IF(L963=0,Occurrence!J963*$I$11,IF(L963&gt;=99,Occurrence!J963*$I$12,INDEX($C$4:$C$102,L963)+(Occurrence!J963-INDEX($D$4:$D$102,L963))/(INDEX($D$4:$D$102,L963+1)-INDEX($D$4:$D$102,L963))*(INDEX($C$4:$C$102,L963+1)-INDEX($C$4:$C$102,L963)))))</f>
        <v/>
      </c>
      <c r="N963" s="12">
        <f>IF(Occurrence!K963&lt;=0,-1,IFERROR(MATCH(Occurrence!K963,$D$4:$D$102,1),0))</f>
        <v/>
      </c>
      <c r="O963" s="9">
        <f>IF(N963&lt;0,0,IF(N963=0,Occurrence!K963*$I$11,IF(N963&gt;=99,Occurrence!K963*$I$12,INDEX($C$4:$C$102,N963)+(Occurrence!K963-INDEX($D$4:$D$102,N963))/(INDEX($D$4:$D$102,N963+1)-INDEX($D$4:$D$102,N963))*(INDEX($C$4:$C$102,N963+1)-INDEX($C$4:$C$102,N963)))))</f>
        <v/>
      </c>
      <c r="P963" s="12">
        <f>IFERROR(MATCH(Data!X963,$F$4:$F$102,1),0)</f>
        <v/>
      </c>
      <c r="Q963" s="9">
        <f>IF(P963=0,Data!X963+$I$13,IF(P963&gt;=99,Data!X963+$I$14,INDEX($E$4:$E$102,P963)+(Data!X963-INDEX($F$4:$F$102,P963))/(INDEX($F$4:$F$102,P963+1)-INDEX($F$4:$F$102,P963))*(INDEX($E$4:$E$102,P963+1)-INDEX($E$4:$E$102,P963))))</f>
        <v/>
      </c>
      <c r="R963" s="12">
        <f>IFERROR(MATCH(Data!Y963,$F$4:$F$102,1),0)</f>
        <v/>
      </c>
      <c r="S963" s="9">
        <f>IF(R963=0,Data!Y963+$I$13,IF(R963&gt;=99,Data!Y963+$I$14,INDEX($E$4:$E$102,R963)+(Data!Y963-INDEX($F$4:$F$102,R963))/(INDEX($F$4:$F$102,R963+1)-INDEX($F$4:$F$102,R963))*(INDEX($E$4:$E$102,R963+1)-INDEX($E$4:$E$102,R963))))</f>
        <v/>
      </c>
    </row>
    <row r="964">
      <c r="K964" s="14">
        <f>Data!A964</f>
        <v/>
      </c>
      <c r="L964" s="12">
        <f>IF(Occurrence!J964&lt;=0,-1,IFERROR(MATCH(Occurrence!J964,$D$4:$D$102,1),0))</f>
        <v/>
      </c>
      <c r="M964" s="9">
        <f>IF(L964&lt;0,0,IF(L964=0,Occurrence!J964*$I$11,IF(L964&gt;=99,Occurrence!J964*$I$12,INDEX($C$4:$C$102,L964)+(Occurrence!J964-INDEX($D$4:$D$102,L964))/(INDEX($D$4:$D$102,L964+1)-INDEX($D$4:$D$102,L964))*(INDEX($C$4:$C$102,L964+1)-INDEX($C$4:$C$102,L964)))))</f>
        <v/>
      </c>
      <c r="N964" s="12">
        <f>IF(Occurrence!K964&lt;=0,-1,IFERROR(MATCH(Occurrence!K964,$D$4:$D$102,1),0))</f>
        <v/>
      </c>
      <c r="O964" s="9">
        <f>IF(N964&lt;0,0,IF(N964=0,Occurrence!K964*$I$11,IF(N964&gt;=99,Occurrence!K964*$I$12,INDEX($C$4:$C$102,N964)+(Occurrence!K964-INDEX($D$4:$D$102,N964))/(INDEX($D$4:$D$102,N964+1)-INDEX($D$4:$D$102,N964))*(INDEX($C$4:$C$102,N964+1)-INDEX($C$4:$C$102,N964)))))</f>
        <v/>
      </c>
      <c r="P964" s="12">
        <f>IFERROR(MATCH(Data!X964,$F$4:$F$102,1),0)</f>
        <v/>
      </c>
      <c r="Q964" s="9">
        <f>IF(P964=0,Data!X964+$I$13,IF(P964&gt;=99,Data!X964+$I$14,INDEX($E$4:$E$102,P964)+(Data!X964-INDEX($F$4:$F$102,P964))/(INDEX($F$4:$F$102,P964+1)-INDEX($F$4:$F$102,P964))*(INDEX($E$4:$E$102,P964+1)-INDEX($E$4:$E$102,P964))))</f>
        <v/>
      </c>
      <c r="R964" s="12">
        <f>IFERROR(MATCH(Data!Y964,$F$4:$F$102,1),0)</f>
        <v/>
      </c>
      <c r="S964" s="9">
        <f>IF(R964=0,Data!Y964+$I$13,IF(R964&gt;=99,Data!Y964+$I$14,INDEX($E$4:$E$102,R964)+(Data!Y964-INDEX($F$4:$F$102,R964))/(INDEX($F$4:$F$102,R964+1)-INDEX($F$4:$F$102,R964))*(INDEX($E$4:$E$102,R964+1)-INDEX($E$4:$E$102,R964))))</f>
        <v/>
      </c>
    </row>
    <row r="965">
      <c r="K965" s="14">
        <f>Data!A965</f>
        <v/>
      </c>
      <c r="L965" s="12">
        <f>IF(Occurrence!J965&lt;=0,-1,IFERROR(MATCH(Occurrence!J965,$D$4:$D$102,1),0))</f>
        <v/>
      </c>
      <c r="M965" s="9">
        <f>IF(L965&lt;0,0,IF(L965=0,Occurrence!J965*$I$11,IF(L965&gt;=99,Occurrence!J965*$I$12,INDEX($C$4:$C$102,L965)+(Occurrence!J965-INDEX($D$4:$D$102,L965))/(INDEX($D$4:$D$102,L965+1)-INDEX($D$4:$D$102,L965))*(INDEX($C$4:$C$102,L965+1)-INDEX($C$4:$C$102,L965)))))</f>
        <v/>
      </c>
      <c r="N965" s="12">
        <f>IF(Occurrence!K965&lt;=0,-1,IFERROR(MATCH(Occurrence!K965,$D$4:$D$102,1),0))</f>
        <v/>
      </c>
      <c r="O965" s="9">
        <f>IF(N965&lt;0,0,IF(N965=0,Occurrence!K965*$I$11,IF(N965&gt;=99,Occurrence!K965*$I$12,INDEX($C$4:$C$102,N965)+(Occurrence!K965-INDEX($D$4:$D$102,N965))/(INDEX($D$4:$D$102,N965+1)-INDEX($D$4:$D$102,N965))*(INDEX($C$4:$C$102,N965+1)-INDEX($C$4:$C$102,N965)))))</f>
        <v/>
      </c>
      <c r="P965" s="12">
        <f>IFERROR(MATCH(Data!X965,$F$4:$F$102,1),0)</f>
        <v/>
      </c>
      <c r="Q965" s="9">
        <f>IF(P965=0,Data!X965+$I$13,IF(P965&gt;=99,Data!X965+$I$14,INDEX($E$4:$E$102,P965)+(Data!X965-INDEX($F$4:$F$102,P965))/(INDEX($F$4:$F$102,P965+1)-INDEX($F$4:$F$102,P965))*(INDEX($E$4:$E$102,P965+1)-INDEX($E$4:$E$102,P965))))</f>
        <v/>
      </c>
      <c r="R965" s="12">
        <f>IFERROR(MATCH(Data!Y965,$F$4:$F$102,1),0)</f>
        <v/>
      </c>
      <c r="S965" s="9">
        <f>IF(R965=0,Data!Y965+$I$13,IF(R965&gt;=99,Data!Y965+$I$14,INDEX($E$4:$E$102,R965)+(Data!Y965-INDEX($F$4:$F$102,R965))/(INDEX($F$4:$F$102,R965+1)-INDEX($F$4:$F$102,R965))*(INDEX($E$4:$E$102,R965+1)-INDEX($E$4:$E$102,R965))))</f>
        <v/>
      </c>
    </row>
    <row r="966">
      <c r="K966" s="14">
        <f>Data!A966</f>
        <v/>
      </c>
      <c r="L966" s="12">
        <f>IF(Occurrence!J966&lt;=0,-1,IFERROR(MATCH(Occurrence!J966,$D$4:$D$102,1),0))</f>
        <v/>
      </c>
      <c r="M966" s="9">
        <f>IF(L966&lt;0,0,IF(L966=0,Occurrence!J966*$I$11,IF(L966&gt;=99,Occurrence!J966*$I$12,INDEX($C$4:$C$102,L966)+(Occurrence!J966-INDEX($D$4:$D$102,L966))/(INDEX($D$4:$D$102,L966+1)-INDEX($D$4:$D$102,L966))*(INDEX($C$4:$C$102,L966+1)-INDEX($C$4:$C$102,L966)))))</f>
        <v/>
      </c>
      <c r="N966" s="12">
        <f>IF(Occurrence!K966&lt;=0,-1,IFERROR(MATCH(Occurrence!K966,$D$4:$D$102,1),0))</f>
        <v/>
      </c>
      <c r="O966" s="9">
        <f>IF(N966&lt;0,0,IF(N966=0,Occurrence!K966*$I$11,IF(N966&gt;=99,Occurrence!K966*$I$12,INDEX($C$4:$C$102,N966)+(Occurrence!K966-INDEX($D$4:$D$102,N966))/(INDEX($D$4:$D$102,N966+1)-INDEX($D$4:$D$102,N966))*(INDEX($C$4:$C$102,N966+1)-INDEX($C$4:$C$102,N966)))))</f>
        <v/>
      </c>
      <c r="P966" s="12">
        <f>IFERROR(MATCH(Data!X966,$F$4:$F$102,1),0)</f>
        <v/>
      </c>
      <c r="Q966" s="9">
        <f>IF(P966=0,Data!X966+$I$13,IF(P966&gt;=99,Data!X966+$I$14,INDEX($E$4:$E$102,P966)+(Data!X966-INDEX($F$4:$F$102,P966))/(INDEX($F$4:$F$102,P966+1)-INDEX($F$4:$F$102,P966))*(INDEX($E$4:$E$102,P966+1)-INDEX($E$4:$E$102,P966))))</f>
        <v/>
      </c>
      <c r="R966" s="12">
        <f>IFERROR(MATCH(Data!Y966,$F$4:$F$102,1),0)</f>
        <v/>
      </c>
      <c r="S966" s="9">
        <f>IF(R966=0,Data!Y966+$I$13,IF(R966&gt;=99,Data!Y966+$I$14,INDEX($E$4:$E$102,R966)+(Data!Y966-INDEX($F$4:$F$102,R966))/(INDEX($F$4:$F$102,R966+1)-INDEX($F$4:$F$102,R966))*(INDEX($E$4:$E$102,R966+1)-INDEX($E$4:$E$102,R966))))</f>
        <v/>
      </c>
    </row>
    <row r="967">
      <c r="K967" s="14">
        <f>Data!A967</f>
        <v/>
      </c>
      <c r="L967" s="12">
        <f>IF(Occurrence!J967&lt;=0,-1,IFERROR(MATCH(Occurrence!J967,$D$4:$D$102,1),0))</f>
        <v/>
      </c>
      <c r="M967" s="9">
        <f>IF(L967&lt;0,0,IF(L967=0,Occurrence!J967*$I$11,IF(L967&gt;=99,Occurrence!J967*$I$12,INDEX($C$4:$C$102,L967)+(Occurrence!J967-INDEX($D$4:$D$102,L967))/(INDEX($D$4:$D$102,L967+1)-INDEX($D$4:$D$102,L967))*(INDEX($C$4:$C$102,L967+1)-INDEX($C$4:$C$102,L967)))))</f>
        <v/>
      </c>
      <c r="N967" s="12">
        <f>IF(Occurrence!K967&lt;=0,-1,IFERROR(MATCH(Occurrence!K967,$D$4:$D$102,1),0))</f>
        <v/>
      </c>
      <c r="O967" s="9">
        <f>IF(N967&lt;0,0,IF(N967=0,Occurrence!K967*$I$11,IF(N967&gt;=99,Occurrence!K967*$I$12,INDEX($C$4:$C$102,N967)+(Occurrence!K967-INDEX($D$4:$D$102,N967))/(INDEX($D$4:$D$102,N967+1)-INDEX($D$4:$D$102,N967))*(INDEX($C$4:$C$102,N967+1)-INDEX($C$4:$C$102,N967)))))</f>
        <v/>
      </c>
      <c r="P967" s="12">
        <f>IFERROR(MATCH(Data!X967,$F$4:$F$102,1),0)</f>
        <v/>
      </c>
      <c r="Q967" s="9">
        <f>IF(P967=0,Data!X967+$I$13,IF(P967&gt;=99,Data!X967+$I$14,INDEX($E$4:$E$102,P967)+(Data!X967-INDEX($F$4:$F$102,P967))/(INDEX($F$4:$F$102,P967+1)-INDEX($F$4:$F$102,P967))*(INDEX($E$4:$E$102,P967+1)-INDEX($E$4:$E$102,P967))))</f>
        <v/>
      </c>
      <c r="R967" s="12">
        <f>IFERROR(MATCH(Data!Y967,$F$4:$F$102,1),0)</f>
        <v/>
      </c>
      <c r="S967" s="9">
        <f>IF(R967=0,Data!Y967+$I$13,IF(R967&gt;=99,Data!Y967+$I$14,INDEX($E$4:$E$102,R967)+(Data!Y967-INDEX($F$4:$F$102,R967))/(INDEX($F$4:$F$102,R967+1)-INDEX($F$4:$F$102,R967))*(INDEX($E$4:$E$102,R967+1)-INDEX($E$4:$E$102,R967))))</f>
        <v/>
      </c>
    </row>
    <row r="968">
      <c r="K968" s="14">
        <f>Data!A968</f>
        <v/>
      </c>
      <c r="L968" s="12">
        <f>IF(Occurrence!J968&lt;=0,-1,IFERROR(MATCH(Occurrence!J968,$D$4:$D$102,1),0))</f>
        <v/>
      </c>
      <c r="M968" s="9">
        <f>IF(L968&lt;0,0,IF(L968=0,Occurrence!J968*$I$11,IF(L968&gt;=99,Occurrence!J968*$I$12,INDEX($C$4:$C$102,L968)+(Occurrence!J968-INDEX($D$4:$D$102,L968))/(INDEX($D$4:$D$102,L968+1)-INDEX($D$4:$D$102,L968))*(INDEX($C$4:$C$102,L968+1)-INDEX($C$4:$C$102,L968)))))</f>
        <v/>
      </c>
      <c r="N968" s="12">
        <f>IF(Occurrence!K968&lt;=0,-1,IFERROR(MATCH(Occurrence!K968,$D$4:$D$102,1),0))</f>
        <v/>
      </c>
      <c r="O968" s="9">
        <f>IF(N968&lt;0,0,IF(N968=0,Occurrence!K968*$I$11,IF(N968&gt;=99,Occurrence!K968*$I$12,INDEX($C$4:$C$102,N968)+(Occurrence!K968-INDEX($D$4:$D$102,N968))/(INDEX($D$4:$D$102,N968+1)-INDEX($D$4:$D$102,N968))*(INDEX($C$4:$C$102,N968+1)-INDEX($C$4:$C$102,N968)))))</f>
        <v/>
      </c>
      <c r="P968" s="12">
        <f>IFERROR(MATCH(Data!X968,$F$4:$F$102,1),0)</f>
        <v/>
      </c>
      <c r="Q968" s="9">
        <f>IF(P968=0,Data!X968+$I$13,IF(P968&gt;=99,Data!X968+$I$14,INDEX($E$4:$E$102,P968)+(Data!X968-INDEX($F$4:$F$102,P968))/(INDEX($F$4:$F$102,P968+1)-INDEX($F$4:$F$102,P968))*(INDEX($E$4:$E$102,P968+1)-INDEX($E$4:$E$102,P968))))</f>
        <v/>
      </c>
      <c r="R968" s="12">
        <f>IFERROR(MATCH(Data!Y968,$F$4:$F$102,1),0)</f>
        <v/>
      </c>
      <c r="S968" s="9">
        <f>IF(R968=0,Data!Y968+$I$13,IF(R968&gt;=99,Data!Y968+$I$14,INDEX($E$4:$E$102,R968)+(Data!Y968-INDEX($F$4:$F$102,R968))/(INDEX($F$4:$F$102,R968+1)-INDEX($F$4:$F$102,R968))*(INDEX($E$4:$E$102,R968+1)-INDEX($E$4:$E$102,R968))))</f>
        <v/>
      </c>
    </row>
    <row r="969">
      <c r="K969" s="14">
        <f>Data!A969</f>
        <v/>
      </c>
      <c r="L969" s="12">
        <f>IF(Occurrence!J969&lt;=0,-1,IFERROR(MATCH(Occurrence!J969,$D$4:$D$102,1),0))</f>
        <v/>
      </c>
      <c r="M969" s="9">
        <f>IF(L969&lt;0,0,IF(L969=0,Occurrence!J969*$I$11,IF(L969&gt;=99,Occurrence!J969*$I$12,INDEX($C$4:$C$102,L969)+(Occurrence!J969-INDEX($D$4:$D$102,L969))/(INDEX($D$4:$D$102,L969+1)-INDEX($D$4:$D$102,L969))*(INDEX($C$4:$C$102,L969+1)-INDEX($C$4:$C$102,L969)))))</f>
        <v/>
      </c>
      <c r="N969" s="12">
        <f>IF(Occurrence!K969&lt;=0,-1,IFERROR(MATCH(Occurrence!K969,$D$4:$D$102,1),0))</f>
        <v/>
      </c>
      <c r="O969" s="9">
        <f>IF(N969&lt;0,0,IF(N969=0,Occurrence!K969*$I$11,IF(N969&gt;=99,Occurrence!K969*$I$12,INDEX($C$4:$C$102,N969)+(Occurrence!K969-INDEX($D$4:$D$102,N969))/(INDEX($D$4:$D$102,N969+1)-INDEX($D$4:$D$102,N969))*(INDEX($C$4:$C$102,N969+1)-INDEX($C$4:$C$102,N969)))))</f>
        <v/>
      </c>
      <c r="P969" s="12">
        <f>IFERROR(MATCH(Data!X969,$F$4:$F$102,1),0)</f>
        <v/>
      </c>
      <c r="Q969" s="9">
        <f>IF(P969=0,Data!X969+$I$13,IF(P969&gt;=99,Data!X969+$I$14,INDEX($E$4:$E$102,P969)+(Data!X969-INDEX($F$4:$F$102,P969))/(INDEX($F$4:$F$102,P969+1)-INDEX($F$4:$F$102,P969))*(INDEX($E$4:$E$102,P969+1)-INDEX($E$4:$E$102,P969))))</f>
        <v/>
      </c>
      <c r="R969" s="12">
        <f>IFERROR(MATCH(Data!Y969,$F$4:$F$102,1),0)</f>
        <v/>
      </c>
      <c r="S969" s="9">
        <f>IF(R969=0,Data!Y969+$I$13,IF(R969&gt;=99,Data!Y969+$I$14,INDEX($E$4:$E$102,R969)+(Data!Y969-INDEX($F$4:$F$102,R969))/(INDEX($F$4:$F$102,R969+1)-INDEX($F$4:$F$102,R969))*(INDEX($E$4:$E$102,R969+1)-INDEX($E$4:$E$102,R969))))</f>
        <v/>
      </c>
    </row>
    <row r="970">
      <c r="K970" s="14">
        <f>Data!A970</f>
        <v/>
      </c>
      <c r="L970" s="12">
        <f>IF(Occurrence!J970&lt;=0,-1,IFERROR(MATCH(Occurrence!J970,$D$4:$D$102,1),0))</f>
        <v/>
      </c>
      <c r="M970" s="9">
        <f>IF(L970&lt;0,0,IF(L970=0,Occurrence!J970*$I$11,IF(L970&gt;=99,Occurrence!J970*$I$12,INDEX($C$4:$C$102,L970)+(Occurrence!J970-INDEX($D$4:$D$102,L970))/(INDEX($D$4:$D$102,L970+1)-INDEX($D$4:$D$102,L970))*(INDEX($C$4:$C$102,L970+1)-INDEX($C$4:$C$102,L970)))))</f>
        <v/>
      </c>
      <c r="N970" s="12">
        <f>IF(Occurrence!K970&lt;=0,-1,IFERROR(MATCH(Occurrence!K970,$D$4:$D$102,1),0))</f>
        <v/>
      </c>
      <c r="O970" s="9">
        <f>IF(N970&lt;0,0,IF(N970=0,Occurrence!K970*$I$11,IF(N970&gt;=99,Occurrence!K970*$I$12,INDEX($C$4:$C$102,N970)+(Occurrence!K970-INDEX($D$4:$D$102,N970))/(INDEX($D$4:$D$102,N970+1)-INDEX($D$4:$D$102,N970))*(INDEX($C$4:$C$102,N970+1)-INDEX($C$4:$C$102,N970)))))</f>
        <v/>
      </c>
      <c r="P970" s="12">
        <f>IFERROR(MATCH(Data!X970,$F$4:$F$102,1),0)</f>
        <v/>
      </c>
      <c r="Q970" s="9">
        <f>IF(P970=0,Data!X970+$I$13,IF(P970&gt;=99,Data!X970+$I$14,INDEX($E$4:$E$102,P970)+(Data!X970-INDEX($F$4:$F$102,P970))/(INDEX($F$4:$F$102,P970+1)-INDEX($F$4:$F$102,P970))*(INDEX($E$4:$E$102,P970+1)-INDEX($E$4:$E$102,P970))))</f>
        <v/>
      </c>
      <c r="R970" s="12">
        <f>IFERROR(MATCH(Data!Y970,$F$4:$F$102,1),0)</f>
        <v/>
      </c>
      <c r="S970" s="9">
        <f>IF(R970=0,Data!Y970+$I$13,IF(R970&gt;=99,Data!Y970+$I$14,INDEX($E$4:$E$102,R970)+(Data!Y970-INDEX($F$4:$F$102,R970))/(INDEX($F$4:$F$102,R970+1)-INDEX($F$4:$F$102,R970))*(INDEX($E$4:$E$102,R970+1)-INDEX($E$4:$E$102,R970))))</f>
        <v/>
      </c>
    </row>
    <row r="971">
      <c r="K971" s="14">
        <f>Data!A971</f>
        <v/>
      </c>
      <c r="L971" s="12">
        <f>IF(Occurrence!J971&lt;=0,-1,IFERROR(MATCH(Occurrence!J971,$D$4:$D$102,1),0))</f>
        <v/>
      </c>
      <c r="M971" s="9">
        <f>IF(L971&lt;0,0,IF(L971=0,Occurrence!J971*$I$11,IF(L971&gt;=99,Occurrence!J971*$I$12,INDEX($C$4:$C$102,L971)+(Occurrence!J971-INDEX($D$4:$D$102,L971))/(INDEX($D$4:$D$102,L971+1)-INDEX($D$4:$D$102,L971))*(INDEX($C$4:$C$102,L971+1)-INDEX($C$4:$C$102,L971)))))</f>
        <v/>
      </c>
      <c r="N971" s="12">
        <f>IF(Occurrence!K971&lt;=0,-1,IFERROR(MATCH(Occurrence!K971,$D$4:$D$102,1),0))</f>
        <v/>
      </c>
      <c r="O971" s="9">
        <f>IF(N971&lt;0,0,IF(N971=0,Occurrence!K971*$I$11,IF(N971&gt;=99,Occurrence!K971*$I$12,INDEX($C$4:$C$102,N971)+(Occurrence!K971-INDEX($D$4:$D$102,N971))/(INDEX($D$4:$D$102,N971+1)-INDEX($D$4:$D$102,N971))*(INDEX($C$4:$C$102,N971+1)-INDEX($C$4:$C$102,N971)))))</f>
        <v/>
      </c>
      <c r="P971" s="12">
        <f>IFERROR(MATCH(Data!X971,$F$4:$F$102,1),0)</f>
        <v/>
      </c>
      <c r="Q971" s="9">
        <f>IF(P971=0,Data!X971+$I$13,IF(P971&gt;=99,Data!X971+$I$14,INDEX($E$4:$E$102,P971)+(Data!X971-INDEX($F$4:$F$102,P971))/(INDEX($F$4:$F$102,P971+1)-INDEX($F$4:$F$102,P971))*(INDEX($E$4:$E$102,P971+1)-INDEX($E$4:$E$102,P971))))</f>
        <v/>
      </c>
      <c r="R971" s="12">
        <f>IFERROR(MATCH(Data!Y971,$F$4:$F$102,1),0)</f>
        <v/>
      </c>
      <c r="S971" s="9">
        <f>IF(R971=0,Data!Y971+$I$13,IF(R971&gt;=99,Data!Y971+$I$14,INDEX($E$4:$E$102,R971)+(Data!Y971-INDEX($F$4:$F$102,R971))/(INDEX($F$4:$F$102,R971+1)-INDEX($F$4:$F$102,R971))*(INDEX($E$4:$E$102,R971+1)-INDEX($E$4:$E$102,R971))))</f>
        <v/>
      </c>
    </row>
    <row r="972">
      <c r="K972" s="14">
        <f>Data!A972</f>
        <v/>
      </c>
      <c r="L972" s="12">
        <f>IF(Occurrence!J972&lt;=0,-1,IFERROR(MATCH(Occurrence!J972,$D$4:$D$102,1),0))</f>
        <v/>
      </c>
      <c r="M972" s="9">
        <f>IF(L972&lt;0,0,IF(L972=0,Occurrence!J972*$I$11,IF(L972&gt;=99,Occurrence!J972*$I$12,INDEX($C$4:$C$102,L972)+(Occurrence!J972-INDEX($D$4:$D$102,L972))/(INDEX($D$4:$D$102,L972+1)-INDEX($D$4:$D$102,L972))*(INDEX($C$4:$C$102,L972+1)-INDEX($C$4:$C$102,L972)))))</f>
        <v/>
      </c>
      <c r="N972" s="12">
        <f>IF(Occurrence!K972&lt;=0,-1,IFERROR(MATCH(Occurrence!K972,$D$4:$D$102,1),0))</f>
        <v/>
      </c>
      <c r="O972" s="9">
        <f>IF(N972&lt;0,0,IF(N972=0,Occurrence!K972*$I$11,IF(N972&gt;=99,Occurrence!K972*$I$12,INDEX($C$4:$C$102,N972)+(Occurrence!K972-INDEX($D$4:$D$102,N972))/(INDEX($D$4:$D$102,N972+1)-INDEX($D$4:$D$102,N972))*(INDEX($C$4:$C$102,N972+1)-INDEX($C$4:$C$102,N972)))))</f>
        <v/>
      </c>
      <c r="P972" s="12">
        <f>IFERROR(MATCH(Data!X972,$F$4:$F$102,1),0)</f>
        <v/>
      </c>
      <c r="Q972" s="9">
        <f>IF(P972=0,Data!X972+$I$13,IF(P972&gt;=99,Data!X972+$I$14,INDEX($E$4:$E$102,P972)+(Data!X972-INDEX($F$4:$F$102,P972))/(INDEX($F$4:$F$102,P972+1)-INDEX($F$4:$F$102,P972))*(INDEX($E$4:$E$102,P972+1)-INDEX($E$4:$E$102,P972))))</f>
        <v/>
      </c>
      <c r="R972" s="12">
        <f>IFERROR(MATCH(Data!Y972,$F$4:$F$102,1),0)</f>
        <v/>
      </c>
      <c r="S972" s="9">
        <f>IF(R972=0,Data!Y972+$I$13,IF(R972&gt;=99,Data!Y972+$I$14,INDEX($E$4:$E$102,R972)+(Data!Y972-INDEX($F$4:$F$102,R972))/(INDEX($F$4:$F$102,R972+1)-INDEX($F$4:$F$102,R972))*(INDEX($E$4:$E$102,R972+1)-INDEX($E$4:$E$102,R972))))</f>
        <v/>
      </c>
    </row>
    <row r="973">
      <c r="K973" s="14">
        <f>Data!A973</f>
        <v/>
      </c>
      <c r="L973" s="12">
        <f>IF(Occurrence!J973&lt;=0,-1,IFERROR(MATCH(Occurrence!J973,$D$4:$D$102,1),0))</f>
        <v/>
      </c>
      <c r="M973" s="9">
        <f>IF(L973&lt;0,0,IF(L973=0,Occurrence!J973*$I$11,IF(L973&gt;=99,Occurrence!J973*$I$12,INDEX($C$4:$C$102,L973)+(Occurrence!J973-INDEX($D$4:$D$102,L973))/(INDEX($D$4:$D$102,L973+1)-INDEX($D$4:$D$102,L973))*(INDEX($C$4:$C$102,L973+1)-INDEX($C$4:$C$102,L973)))))</f>
        <v/>
      </c>
      <c r="N973" s="12">
        <f>IF(Occurrence!K973&lt;=0,-1,IFERROR(MATCH(Occurrence!K973,$D$4:$D$102,1),0))</f>
        <v/>
      </c>
      <c r="O973" s="9">
        <f>IF(N973&lt;0,0,IF(N973=0,Occurrence!K973*$I$11,IF(N973&gt;=99,Occurrence!K973*$I$12,INDEX($C$4:$C$102,N973)+(Occurrence!K973-INDEX($D$4:$D$102,N973))/(INDEX($D$4:$D$102,N973+1)-INDEX($D$4:$D$102,N973))*(INDEX($C$4:$C$102,N973+1)-INDEX($C$4:$C$102,N973)))))</f>
        <v/>
      </c>
      <c r="P973" s="12">
        <f>IFERROR(MATCH(Data!X973,$F$4:$F$102,1),0)</f>
        <v/>
      </c>
      <c r="Q973" s="9">
        <f>IF(P973=0,Data!X973+$I$13,IF(P973&gt;=99,Data!X973+$I$14,INDEX($E$4:$E$102,P973)+(Data!X973-INDEX($F$4:$F$102,P973))/(INDEX($F$4:$F$102,P973+1)-INDEX($F$4:$F$102,P973))*(INDEX($E$4:$E$102,P973+1)-INDEX($E$4:$E$102,P973))))</f>
        <v/>
      </c>
      <c r="R973" s="12">
        <f>IFERROR(MATCH(Data!Y973,$F$4:$F$102,1),0)</f>
        <v/>
      </c>
      <c r="S973" s="9">
        <f>IF(R973=0,Data!Y973+$I$13,IF(R973&gt;=99,Data!Y973+$I$14,INDEX($E$4:$E$102,R973)+(Data!Y973-INDEX($F$4:$F$102,R973))/(INDEX($F$4:$F$102,R973+1)-INDEX($F$4:$F$102,R973))*(INDEX($E$4:$E$102,R973+1)-INDEX($E$4:$E$102,R973))))</f>
        <v/>
      </c>
    </row>
    <row r="974">
      <c r="K974" s="14">
        <f>Data!A974</f>
        <v/>
      </c>
      <c r="L974" s="12">
        <f>IF(Occurrence!J974&lt;=0,-1,IFERROR(MATCH(Occurrence!J974,$D$4:$D$102,1),0))</f>
        <v/>
      </c>
      <c r="M974" s="9">
        <f>IF(L974&lt;0,0,IF(L974=0,Occurrence!J974*$I$11,IF(L974&gt;=99,Occurrence!J974*$I$12,INDEX($C$4:$C$102,L974)+(Occurrence!J974-INDEX($D$4:$D$102,L974))/(INDEX($D$4:$D$102,L974+1)-INDEX($D$4:$D$102,L974))*(INDEX($C$4:$C$102,L974+1)-INDEX($C$4:$C$102,L974)))))</f>
        <v/>
      </c>
      <c r="N974" s="12">
        <f>IF(Occurrence!K974&lt;=0,-1,IFERROR(MATCH(Occurrence!K974,$D$4:$D$102,1),0))</f>
        <v/>
      </c>
      <c r="O974" s="9">
        <f>IF(N974&lt;0,0,IF(N974=0,Occurrence!K974*$I$11,IF(N974&gt;=99,Occurrence!K974*$I$12,INDEX($C$4:$C$102,N974)+(Occurrence!K974-INDEX($D$4:$D$102,N974))/(INDEX($D$4:$D$102,N974+1)-INDEX($D$4:$D$102,N974))*(INDEX($C$4:$C$102,N974+1)-INDEX($C$4:$C$102,N974)))))</f>
        <v/>
      </c>
      <c r="P974" s="12">
        <f>IFERROR(MATCH(Data!X974,$F$4:$F$102,1),0)</f>
        <v/>
      </c>
      <c r="Q974" s="9">
        <f>IF(P974=0,Data!X974+$I$13,IF(P974&gt;=99,Data!X974+$I$14,INDEX($E$4:$E$102,P974)+(Data!X974-INDEX($F$4:$F$102,P974))/(INDEX($F$4:$F$102,P974+1)-INDEX($F$4:$F$102,P974))*(INDEX($E$4:$E$102,P974+1)-INDEX($E$4:$E$102,P974))))</f>
        <v/>
      </c>
      <c r="R974" s="12">
        <f>IFERROR(MATCH(Data!Y974,$F$4:$F$102,1),0)</f>
        <v/>
      </c>
      <c r="S974" s="9">
        <f>IF(R974=0,Data!Y974+$I$13,IF(R974&gt;=99,Data!Y974+$I$14,INDEX($E$4:$E$102,R974)+(Data!Y974-INDEX($F$4:$F$102,R974))/(INDEX($F$4:$F$102,R974+1)-INDEX($F$4:$F$102,R974))*(INDEX($E$4:$E$102,R974+1)-INDEX($E$4:$E$102,R974))))</f>
        <v/>
      </c>
    </row>
    <row r="975">
      <c r="K975" s="14">
        <f>Data!A975</f>
        <v/>
      </c>
      <c r="L975" s="12">
        <f>IF(Occurrence!J975&lt;=0,-1,IFERROR(MATCH(Occurrence!J975,$D$4:$D$102,1),0))</f>
        <v/>
      </c>
      <c r="M975" s="9">
        <f>IF(L975&lt;0,0,IF(L975=0,Occurrence!J975*$I$11,IF(L975&gt;=99,Occurrence!J975*$I$12,INDEX($C$4:$C$102,L975)+(Occurrence!J975-INDEX($D$4:$D$102,L975))/(INDEX($D$4:$D$102,L975+1)-INDEX($D$4:$D$102,L975))*(INDEX($C$4:$C$102,L975+1)-INDEX($C$4:$C$102,L975)))))</f>
        <v/>
      </c>
      <c r="N975" s="12">
        <f>IF(Occurrence!K975&lt;=0,-1,IFERROR(MATCH(Occurrence!K975,$D$4:$D$102,1),0))</f>
        <v/>
      </c>
      <c r="O975" s="9">
        <f>IF(N975&lt;0,0,IF(N975=0,Occurrence!K975*$I$11,IF(N975&gt;=99,Occurrence!K975*$I$12,INDEX($C$4:$C$102,N975)+(Occurrence!K975-INDEX($D$4:$D$102,N975))/(INDEX($D$4:$D$102,N975+1)-INDEX($D$4:$D$102,N975))*(INDEX($C$4:$C$102,N975+1)-INDEX($C$4:$C$102,N975)))))</f>
        <v/>
      </c>
      <c r="P975" s="12">
        <f>IFERROR(MATCH(Data!X975,$F$4:$F$102,1),0)</f>
        <v/>
      </c>
      <c r="Q975" s="9">
        <f>IF(P975=0,Data!X975+$I$13,IF(P975&gt;=99,Data!X975+$I$14,INDEX($E$4:$E$102,P975)+(Data!X975-INDEX($F$4:$F$102,P975))/(INDEX($F$4:$F$102,P975+1)-INDEX($F$4:$F$102,P975))*(INDEX($E$4:$E$102,P975+1)-INDEX($E$4:$E$102,P975))))</f>
        <v/>
      </c>
      <c r="R975" s="12">
        <f>IFERROR(MATCH(Data!Y975,$F$4:$F$102,1),0)</f>
        <v/>
      </c>
      <c r="S975" s="9">
        <f>IF(R975=0,Data!Y975+$I$13,IF(R975&gt;=99,Data!Y975+$I$14,INDEX($E$4:$E$102,R975)+(Data!Y975-INDEX($F$4:$F$102,R975))/(INDEX($F$4:$F$102,R975+1)-INDEX($F$4:$F$102,R975))*(INDEX($E$4:$E$102,R975+1)-INDEX($E$4:$E$102,R975))))</f>
        <v/>
      </c>
    </row>
    <row r="976">
      <c r="K976" s="14">
        <f>Data!A976</f>
        <v/>
      </c>
      <c r="L976" s="12">
        <f>IF(Occurrence!J976&lt;=0,-1,IFERROR(MATCH(Occurrence!J976,$D$4:$D$102,1),0))</f>
        <v/>
      </c>
      <c r="M976" s="9">
        <f>IF(L976&lt;0,0,IF(L976=0,Occurrence!J976*$I$11,IF(L976&gt;=99,Occurrence!J976*$I$12,INDEX($C$4:$C$102,L976)+(Occurrence!J976-INDEX($D$4:$D$102,L976))/(INDEX($D$4:$D$102,L976+1)-INDEX($D$4:$D$102,L976))*(INDEX($C$4:$C$102,L976+1)-INDEX($C$4:$C$102,L976)))))</f>
        <v/>
      </c>
      <c r="N976" s="12">
        <f>IF(Occurrence!K976&lt;=0,-1,IFERROR(MATCH(Occurrence!K976,$D$4:$D$102,1),0))</f>
        <v/>
      </c>
      <c r="O976" s="9">
        <f>IF(N976&lt;0,0,IF(N976=0,Occurrence!K976*$I$11,IF(N976&gt;=99,Occurrence!K976*$I$12,INDEX($C$4:$C$102,N976)+(Occurrence!K976-INDEX($D$4:$D$102,N976))/(INDEX($D$4:$D$102,N976+1)-INDEX($D$4:$D$102,N976))*(INDEX($C$4:$C$102,N976+1)-INDEX($C$4:$C$102,N976)))))</f>
        <v/>
      </c>
      <c r="P976" s="12">
        <f>IFERROR(MATCH(Data!X976,$F$4:$F$102,1),0)</f>
        <v/>
      </c>
      <c r="Q976" s="9">
        <f>IF(P976=0,Data!X976+$I$13,IF(P976&gt;=99,Data!X976+$I$14,INDEX($E$4:$E$102,P976)+(Data!X976-INDEX($F$4:$F$102,P976))/(INDEX($F$4:$F$102,P976+1)-INDEX($F$4:$F$102,P976))*(INDEX($E$4:$E$102,P976+1)-INDEX($E$4:$E$102,P976))))</f>
        <v/>
      </c>
      <c r="R976" s="12">
        <f>IFERROR(MATCH(Data!Y976,$F$4:$F$102,1),0)</f>
        <v/>
      </c>
      <c r="S976" s="9">
        <f>IF(R976=0,Data!Y976+$I$13,IF(R976&gt;=99,Data!Y976+$I$14,INDEX($E$4:$E$102,R976)+(Data!Y976-INDEX($F$4:$F$102,R976))/(INDEX($F$4:$F$102,R976+1)-INDEX($F$4:$F$102,R976))*(INDEX($E$4:$E$102,R976+1)-INDEX($E$4:$E$102,R976))))</f>
        <v/>
      </c>
    </row>
    <row r="977">
      <c r="K977" s="14">
        <f>Data!A977</f>
        <v/>
      </c>
      <c r="L977" s="12">
        <f>IF(Occurrence!J977&lt;=0,-1,IFERROR(MATCH(Occurrence!J977,$D$4:$D$102,1),0))</f>
        <v/>
      </c>
      <c r="M977" s="9">
        <f>IF(L977&lt;0,0,IF(L977=0,Occurrence!J977*$I$11,IF(L977&gt;=99,Occurrence!J977*$I$12,INDEX($C$4:$C$102,L977)+(Occurrence!J977-INDEX($D$4:$D$102,L977))/(INDEX($D$4:$D$102,L977+1)-INDEX($D$4:$D$102,L977))*(INDEX($C$4:$C$102,L977+1)-INDEX($C$4:$C$102,L977)))))</f>
        <v/>
      </c>
      <c r="N977" s="12">
        <f>IF(Occurrence!K977&lt;=0,-1,IFERROR(MATCH(Occurrence!K977,$D$4:$D$102,1),0))</f>
        <v/>
      </c>
      <c r="O977" s="9">
        <f>IF(N977&lt;0,0,IF(N977=0,Occurrence!K977*$I$11,IF(N977&gt;=99,Occurrence!K977*$I$12,INDEX($C$4:$C$102,N977)+(Occurrence!K977-INDEX($D$4:$D$102,N977))/(INDEX($D$4:$D$102,N977+1)-INDEX($D$4:$D$102,N977))*(INDEX($C$4:$C$102,N977+1)-INDEX($C$4:$C$102,N977)))))</f>
        <v/>
      </c>
      <c r="P977" s="12">
        <f>IFERROR(MATCH(Data!X977,$F$4:$F$102,1),0)</f>
        <v/>
      </c>
      <c r="Q977" s="9">
        <f>IF(P977=0,Data!X977+$I$13,IF(P977&gt;=99,Data!X977+$I$14,INDEX($E$4:$E$102,P977)+(Data!X977-INDEX($F$4:$F$102,P977))/(INDEX($F$4:$F$102,P977+1)-INDEX($F$4:$F$102,P977))*(INDEX($E$4:$E$102,P977+1)-INDEX($E$4:$E$102,P977))))</f>
        <v/>
      </c>
      <c r="R977" s="12">
        <f>IFERROR(MATCH(Data!Y977,$F$4:$F$102,1),0)</f>
        <v/>
      </c>
      <c r="S977" s="9">
        <f>IF(R977=0,Data!Y977+$I$13,IF(R977&gt;=99,Data!Y977+$I$14,INDEX($E$4:$E$102,R977)+(Data!Y977-INDEX($F$4:$F$102,R977))/(INDEX($F$4:$F$102,R977+1)-INDEX($F$4:$F$102,R977))*(INDEX($E$4:$E$102,R977+1)-INDEX($E$4:$E$102,R977))))</f>
        <v/>
      </c>
    </row>
    <row r="978">
      <c r="K978" s="14">
        <f>Data!A978</f>
        <v/>
      </c>
      <c r="L978" s="12">
        <f>IF(Occurrence!J978&lt;=0,-1,IFERROR(MATCH(Occurrence!J978,$D$4:$D$102,1),0))</f>
        <v/>
      </c>
      <c r="M978" s="9">
        <f>IF(L978&lt;0,0,IF(L978=0,Occurrence!J978*$I$11,IF(L978&gt;=99,Occurrence!J978*$I$12,INDEX($C$4:$C$102,L978)+(Occurrence!J978-INDEX($D$4:$D$102,L978))/(INDEX($D$4:$D$102,L978+1)-INDEX($D$4:$D$102,L978))*(INDEX($C$4:$C$102,L978+1)-INDEX($C$4:$C$102,L978)))))</f>
        <v/>
      </c>
      <c r="N978" s="12">
        <f>IF(Occurrence!K978&lt;=0,-1,IFERROR(MATCH(Occurrence!K978,$D$4:$D$102,1),0))</f>
        <v/>
      </c>
      <c r="O978" s="9">
        <f>IF(N978&lt;0,0,IF(N978=0,Occurrence!K978*$I$11,IF(N978&gt;=99,Occurrence!K978*$I$12,INDEX($C$4:$C$102,N978)+(Occurrence!K978-INDEX($D$4:$D$102,N978))/(INDEX($D$4:$D$102,N978+1)-INDEX($D$4:$D$102,N978))*(INDEX($C$4:$C$102,N978+1)-INDEX($C$4:$C$102,N978)))))</f>
        <v/>
      </c>
      <c r="P978" s="12">
        <f>IFERROR(MATCH(Data!X978,$F$4:$F$102,1),0)</f>
        <v/>
      </c>
      <c r="Q978" s="9">
        <f>IF(P978=0,Data!X978+$I$13,IF(P978&gt;=99,Data!X978+$I$14,INDEX($E$4:$E$102,P978)+(Data!X978-INDEX($F$4:$F$102,P978))/(INDEX($F$4:$F$102,P978+1)-INDEX($F$4:$F$102,P978))*(INDEX($E$4:$E$102,P978+1)-INDEX($E$4:$E$102,P978))))</f>
        <v/>
      </c>
      <c r="R978" s="12">
        <f>IFERROR(MATCH(Data!Y978,$F$4:$F$102,1),0)</f>
        <v/>
      </c>
      <c r="S978" s="9">
        <f>IF(R978=0,Data!Y978+$I$13,IF(R978&gt;=99,Data!Y978+$I$14,INDEX($E$4:$E$102,R978)+(Data!Y978-INDEX($F$4:$F$102,R978))/(INDEX($F$4:$F$102,R978+1)-INDEX($F$4:$F$102,R978))*(INDEX($E$4:$E$102,R978+1)-INDEX($E$4:$E$102,R978))))</f>
        <v/>
      </c>
    </row>
    <row r="979">
      <c r="K979" s="14">
        <f>Data!A979</f>
        <v/>
      </c>
      <c r="L979" s="12">
        <f>IF(Occurrence!J979&lt;=0,-1,IFERROR(MATCH(Occurrence!J979,$D$4:$D$102,1),0))</f>
        <v/>
      </c>
      <c r="M979" s="9">
        <f>IF(L979&lt;0,0,IF(L979=0,Occurrence!J979*$I$11,IF(L979&gt;=99,Occurrence!J979*$I$12,INDEX($C$4:$C$102,L979)+(Occurrence!J979-INDEX($D$4:$D$102,L979))/(INDEX($D$4:$D$102,L979+1)-INDEX($D$4:$D$102,L979))*(INDEX($C$4:$C$102,L979+1)-INDEX($C$4:$C$102,L979)))))</f>
        <v/>
      </c>
      <c r="N979" s="12">
        <f>IF(Occurrence!K979&lt;=0,-1,IFERROR(MATCH(Occurrence!K979,$D$4:$D$102,1),0))</f>
        <v/>
      </c>
      <c r="O979" s="9">
        <f>IF(N979&lt;0,0,IF(N979=0,Occurrence!K979*$I$11,IF(N979&gt;=99,Occurrence!K979*$I$12,INDEX($C$4:$C$102,N979)+(Occurrence!K979-INDEX($D$4:$D$102,N979))/(INDEX($D$4:$D$102,N979+1)-INDEX($D$4:$D$102,N979))*(INDEX($C$4:$C$102,N979+1)-INDEX($C$4:$C$102,N979)))))</f>
        <v/>
      </c>
      <c r="P979" s="12">
        <f>IFERROR(MATCH(Data!X979,$F$4:$F$102,1),0)</f>
        <v/>
      </c>
      <c r="Q979" s="9">
        <f>IF(P979=0,Data!X979+$I$13,IF(P979&gt;=99,Data!X979+$I$14,INDEX($E$4:$E$102,P979)+(Data!X979-INDEX($F$4:$F$102,P979))/(INDEX($F$4:$F$102,P979+1)-INDEX($F$4:$F$102,P979))*(INDEX($E$4:$E$102,P979+1)-INDEX($E$4:$E$102,P979))))</f>
        <v/>
      </c>
      <c r="R979" s="12">
        <f>IFERROR(MATCH(Data!Y979,$F$4:$F$102,1),0)</f>
        <v/>
      </c>
      <c r="S979" s="9">
        <f>IF(R979=0,Data!Y979+$I$13,IF(R979&gt;=99,Data!Y979+$I$14,INDEX($E$4:$E$102,R979)+(Data!Y979-INDEX($F$4:$F$102,R979))/(INDEX($F$4:$F$102,R979+1)-INDEX($F$4:$F$102,R979))*(INDEX($E$4:$E$102,R979+1)-INDEX($E$4:$E$102,R979))))</f>
        <v/>
      </c>
    </row>
    <row r="980">
      <c r="K980" s="14">
        <f>Data!A980</f>
        <v/>
      </c>
      <c r="L980" s="12">
        <f>IF(Occurrence!J980&lt;=0,-1,IFERROR(MATCH(Occurrence!J980,$D$4:$D$102,1),0))</f>
        <v/>
      </c>
      <c r="M980" s="9">
        <f>IF(L980&lt;0,0,IF(L980=0,Occurrence!J980*$I$11,IF(L980&gt;=99,Occurrence!J980*$I$12,INDEX($C$4:$C$102,L980)+(Occurrence!J980-INDEX($D$4:$D$102,L980))/(INDEX($D$4:$D$102,L980+1)-INDEX($D$4:$D$102,L980))*(INDEX($C$4:$C$102,L980+1)-INDEX($C$4:$C$102,L980)))))</f>
        <v/>
      </c>
      <c r="N980" s="12">
        <f>IF(Occurrence!K980&lt;=0,-1,IFERROR(MATCH(Occurrence!K980,$D$4:$D$102,1),0))</f>
        <v/>
      </c>
      <c r="O980" s="9">
        <f>IF(N980&lt;0,0,IF(N980=0,Occurrence!K980*$I$11,IF(N980&gt;=99,Occurrence!K980*$I$12,INDEX($C$4:$C$102,N980)+(Occurrence!K980-INDEX($D$4:$D$102,N980))/(INDEX($D$4:$D$102,N980+1)-INDEX($D$4:$D$102,N980))*(INDEX($C$4:$C$102,N980+1)-INDEX($C$4:$C$102,N980)))))</f>
        <v/>
      </c>
      <c r="P980" s="12">
        <f>IFERROR(MATCH(Data!X980,$F$4:$F$102,1),0)</f>
        <v/>
      </c>
      <c r="Q980" s="9">
        <f>IF(P980=0,Data!X980+$I$13,IF(P980&gt;=99,Data!X980+$I$14,INDEX($E$4:$E$102,P980)+(Data!X980-INDEX($F$4:$F$102,P980))/(INDEX($F$4:$F$102,P980+1)-INDEX($F$4:$F$102,P980))*(INDEX($E$4:$E$102,P980+1)-INDEX($E$4:$E$102,P980))))</f>
        <v/>
      </c>
      <c r="R980" s="12">
        <f>IFERROR(MATCH(Data!Y980,$F$4:$F$102,1),0)</f>
        <v/>
      </c>
      <c r="S980" s="9">
        <f>IF(R980=0,Data!Y980+$I$13,IF(R980&gt;=99,Data!Y980+$I$14,INDEX($E$4:$E$102,R980)+(Data!Y980-INDEX($F$4:$F$102,R980))/(INDEX($F$4:$F$102,R980+1)-INDEX($F$4:$F$102,R980))*(INDEX($E$4:$E$102,R980+1)-INDEX($E$4:$E$102,R980))))</f>
        <v/>
      </c>
    </row>
    <row r="981">
      <c r="K981" s="14">
        <f>Data!A981</f>
        <v/>
      </c>
      <c r="L981" s="12">
        <f>IF(Occurrence!J981&lt;=0,-1,IFERROR(MATCH(Occurrence!J981,$D$4:$D$102,1),0))</f>
        <v/>
      </c>
      <c r="M981" s="9">
        <f>IF(L981&lt;0,0,IF(L981=0,Occurrence!J981*$I$11,IF(L981&gt;=99,Occurrence!J981*$I$12,INDEX($C$4:$C$102,L981)+(Occurrence!J981-INDEX($D$4:$D$102,L981))/(INDEX($D$4:$D$102,L981+1)-INDEX($D$4:$D$102,L981))*(INDEX($C$4:$C$102,L981+1)-INDEX($C$4:$C$102,L981)))))</f>
        <v/>
      </c>
      <c r="N981" s="12">
        <f>IF(Occurrence!K981&lt;=0,-1,IFERROR(MATCH(Occurrence!K981,$D$4:$D$102,1),0))</f>
        <v/>
      </c>
      <c r="O981" s="9">
        <f>IF(N981&lt;0,0,IF(N981=0,Occurrence!K981*$I$11,IF(N981&gt;=99,Occurrence!K981*$I$12,INDEX($C$4:$C$102,N981)+(Occurrence!K981-INDEX($D$4:$D$102,N981))/(INDEX($D$4:$D$102,N981+1)-INDEX($D$4:$D$102,N981))*(INDEX($C$4:$C$102,N981+1)-INDEX($C$4:$C$102,N981)))))</f>
        <v/>
      </c>
      <c r="P981" s="12">
        <f>IFERROR(MATCH(Data!X981,$F$4:$F$102,1),0)</f>
        <v/>
      </c>
      <c r="Q981" s="9">
        <f>IF(P981=0,Data!X981+$I$13,IF(P981&gt;=99,Data!X981+$I$14,INDEX($E$4:$E$102,P981)+(Data!X981-INDEX($F$4:$F$102,P981))/(INDEX($F$4:$F$102,P981+1)-INDEX($F$4:$F$102,P981))*(INDEX($E$4:$E$102,P981+1)-INDEX($E$4:$E$102,P981))))</f>
        <v/>
      </c>
      <c r="R981" s="12">
        <f>IFERROR(MATCH(Data!Y981,$F$4:$F$102,1),0)</f>
        <v/>
      </c>
      <c r="S981" s="9">
        <f>IF(R981=0,Data!Y981+$I$13,IF(R981&gt;=99,Data!Y981+$I$14,INDEX($E$4:$E$102,R981)+(Data!Y981-INDEX($F$4:$F$102,R981))/(INDEX($F$4:$F$102,R981+1)-INDEX($F$4:$F$102,R981))*(INDEX($E$4:$E$102,R981+1)-INDEX($E$4:$E$102,R981))))</f>
        <v/>
      </c>
    </row>
    <row r="982">
      <c r="K982" s="14">
        <f>Data!A982</f>
        <v/>
      </c>
      <c r="L982" s="12">
        <f>IF(Occurrence!J982&lt;=0,-1,IFERROR(MATCH(Occurrence!J982,$D$4:$D$102,1),0))</f>
        <v/>
      </c>
      <c r="M982" s="9">
        <f>IF(L982&lt;0,0,IF(L982=0,Occurrence!J982*$I$11,IF(L982&gt;=99,Occurrence!J982*$I$12,INDEX($C$4:$C$102,L982)+(Occurrence!J982-INDEX($D$4:$D$102,L982))/(INDEX($D$4:$D$102,L982+1)-INDEX($D$4:$D$102,L982))*(INDEX($C$4:$C$102,L982+1)-INDEX($C$4:$C$102,L982)))))</f>
        <v/>
      </c>
      <c r="N982" s="12">
        <f>IF(Occurrence!K982&lt;=0,-1,IFERROR(MATCH(Occurrence!K982,$D$4:$D$102,1),0))</f>
        <v/>
      </c>
      <c r="O982" s="9">
        <f>IF(N982&lt;0,0,IF(N982=0,Occurrence!K982*$I$11,IF(N982&gt;=99,Occurrence!K982*$I$12,INDEX($C$4:$C$102,N982)+(Occurrence!K982-INDEX($D$4:$D$102,N982))/(INDEX($D$4:$D$102,N982+1)-INDEX($D$4:$D$102,N982))*(INDEX($C$4:$C$102,N982+1)-INDEX($C$4:$C$102,N982)))))</f>
        <v/>
      </c>
      <c r="P982" s="12">
        <f>IFERROR(MATCH(Data!X982,$F$4:$F$102,1),0)</f>
        <v/>
      </c>
      <c r="Q982" s="9">
        <f>IF(P982=0,Data!X982+$I$13,IF(P982&gt;=99,Data!X982+$I$14,INDEX($E$4:$E$102,P982)+(Data!X982-INDEX($F$4:$F$102,P982))/(INDEX($F$4:$F$102,P982+1)-INDEX($F$4:$F$102,P982))*(INDEX($E$4:$E$102,P982+1)-INDEX($E$4:$E$102,P982))))</f>
        <v/>
      </c>
      <c r="R982" s="12">
        <f>IFERROR(MATCH(Data!Y982,$F$4:$F$102,1),0)</f>
        <v/>
      </c>
      <c r="S982" s="9">
        <f>IF(R982=0,Data!Y982+$I$13,IF(R982&gt;=99,Data!Y982+$I$14,INDEX($E$4:$E$102,R982)+(Data!Y982-INDEX($F$4:$F$102,R982))/(INDEX($F$4:$F$102,R982+1)-INDEX($F$4:$F$102,R982))*(INDEX($E$4:$E$102,R982+1)-INDEX($E$4:$E$102,R982))))</f>
        <v/>
      </c>
    </row>
    <row r="983">
      <c r="K983" s="14">
        <f>Data!A983</f>
        <v/>
      </c>
      <c r="L983" s="12">
        <f>IF(Occurrence!J983&lt;=0,-1,IFERROR(MATCH(Occurrence!J983,$D$4:$D$102,1),0))</f>
        <v/>
      </c>
      <c r="M983" s="9">
        <f>IF(L983&lt;0,0,IF(L983=0,Occurrence!J983*$I$11,IF(L983&gt;=99,Occurrence!J983*$I$12,INDEX($C$4:$C$102,L983)+(Occurrence!J983-INDEX($D$4:$D$102,L983))/(INDEX($D$4:$D$102,L983+1)-INDEX($D$4:$D$102,L983))*(INDEX($C$4:$C$102,L983+1)-INDEX($C$4:$C$102,L983)))))</f>
        <v/>
      </c>
      <c r="N983" s="12">
        <f>IF(Occurrence!K983&lt;=0,-1,IFERROR(MATCH(Occurrence!K983,$D$4:$D$102,1),0))</f>
        <v/>
      </c>
      <c r="O983" s="9">
        <f>IF(N983&lt;0,0,IF(N983=0,Occurrence!K983*$I$11,IF(N983&gt;=99,Occurrence!K983*$I$12,INDEX($C$4:$C$102,N983)+(Occurrence!K983-INDEX($D$4:$D$102,N983))/(INDEX($D$4:$D$102,N983+1)-INDEX($D$4:$D$102,N983))*(INDEX($C$4:$C$102,N983+1)-INDEX($C$4:$C$102,N983)))))</f>
        <v/>
      </c>
      <c r="P983" s="12">
        <f>IFERROR(MATCH(Data!X983,$F$4:$F$102,1),0)</f>
        <v/>
      </c>
      <c r="Q983" s="9">
        <f>IF(P983=0,Data!X983+$I$13,IF(P983&gt;=99,Data!X983+$I$14,INDEX($E$4:$E$102,P983)+(Data!X983-INDEX($F$4:$F$102,P983))/(INDEX($F$4:$F$102,P983+1)-INDEX($F$4:$F$102,P983))*(INDEX($E$4:$E$102,P983+1)-INDEX($E$4:$E$102,P983))))</f>
        <v/>
      </c>
      <c r="R983" s="12">
        <f>IFERROR(MATCH(Data!Y983,$F$4:$F$102,1),0)</f>
        <v/>
      </c>
      <c r="S983" s="9">
        <f>IF(R983=0,Data!Y983+$I$13,IF(R983&gt;=99,Data!Y983+$I$14,INDEX($E$4:$E$102,R983)+(Data!Y983-INDEX($F$4:$F$102,R983))/(INDEX($F$4:$F$102,R983+1)-INDEX($F$4:$F$102,R983))*(INDEX($E$4:$E$102,R983+1)-INDEX($E$4:$E$102,R983))))</f>
        <v/>
      </c>
    </row>
    <row r="984">
      <c r="K984" s="14">
        <f>Data!A984</f>
        <v/>
      </c>
      <c r="L984" s="12">
        <f>IF(Occurrence!J984&lt;=0,-1,IFERROR(MATCH(Occurrence!J984,$D$4:$D$102,1),0))</f>
        <v/>
      </c>
      <c r="M984" s="9">
        <f>IF(L984&lt;0,0,IF(L984=0,Occurrence!J984*$I$11,IF(L984&gt;=99,Occurrence!J984*$I$12,INDEX($C$4:$C$102,L984)+(Occurrence!J984-INDEX($D$4:$D$102,L984))/(INDEX($D$4:$D$102,L984+1)-INDEX($D$4:$D$102,L984))*(INDEX($C$4:$C$102,L984+1)-INDEX($C$4:$C$102,L984)))))</f>
        <v/>
      </c>
      <c r="N984" s="12">
        <f>IF(Occurrence!K984&lt;=0,-1,IFERROR(MATCH(Occurrence!K984,$D$4:$D$102,1),0))</f>
        <v/>
      </c>
      <c r="O984" s="9">
        <f>IF(N984&lt;0,0,IF(N984=0,Occurrence!K984*$I$11,IF(N984&gt;=99,Occurrence!K984*$I$12,INDEX($C$4:$C$102,N984)+(Occurrence!K984-INDEX($D$4:$D$102,N984))/(INDEX($D$4:$D$102,N984+1)-INDEX($D$4:$D$102,N984))*(INDEX($C$4:$C$102,N984+1)-INDEX($C$4:$C$102,N984)))))</f>
        <v/>
      </c>
      <c r="P984" s="12">
        <f>IFERROR(MATCH(Data!X984,$F$4:$F$102,1),0)</f>
        <v/>
      </c>
      <c r="Q984" s="9">
        <f>IF(P984=0,Data!X984+$I$13,IF(P984&gt;=99,Data!X984+$I$14,INDEX($E$4:$E$102,P984)+(Data!X984-INDEX($F$4:$F$102,P984))/(INDEX($F$4:$F$102,P984+1)-INDEX($F$4:$F$102,P984))*(INDEX($E$4:$E$102,P984+1)-INDEX($E$4:$E$102,P984))))</f>
        <v/>
      </c>
      <c r="R984" s="12">
        <f>IFERROR(MATCH(Data!Y984,$F$4:$F$102,1),0)</f>
        <v/>
      </c>
      <c r="S984" s="9">
        <f>IF(R984=0,Data!Y984+$I$13,IF(R984&gt;=99,Data!Y984+$I$14,INDEX($E$4:$E$102,R984)+(Data!Y984-INDEX($F$4:$F$102,R984))/(INDEX($F$4:$F$102,R984+1)-INDEX($F$4:$F$102,R984))*(INDEX($E$4:$E$102,R984+1)-INDEX($E$4:$E$102,R984))))</f>
        <v/>
      </c>
    </row>
    <row r="985">
      <c r="K985" s="14">
        <f>Data!A985</f>
        <v/>
      </c>
      <c r="L985" s="12">
        <f>IF(Occurrence!J985&lt;=0,-1,IFERROR(MATCH(Occurrence!J985,$D$4:$D$102,1),0))</f>
        <v/>
      </c>
      <c r="M985" s="9">
        <f>IF(L985&lt;0,0,IF(L985=0,Occurrence!J985*$I$11,IF(L985&gt;=99,Occurrence!J985*$I$12,INDEX($C$4:$C$102,L985)+(Occurrence!J985-INDEX($D$4:$D$102,L985))/(INDEX($D$4:$D$102,L985+1)-INDEX($D$4:$D$102,L985))*(INDEX($C$4:$C$102,L985+1)-INDEX($C$4:$C$102,L985)))))</f>
        <v/>
      </c>
      <c r="N985" s="12">
        <f>IF(Occurrence!K985&lt;=0,-1,IFERROR(MATCH(Occurrence!K985,$D$4:$D$102,1),0))</f>
        <v/>
      </c>
      <c r="O985" s="9">
        <f>IF(N985&lt;0,0,IF(N985=0,Occurrence!K985*$I$11,IF(N985&gt;=99,Occurrence!K985*$I$12,INDEX($C$4:$C$102,N985)+(Occurrence!K985-INDEX($D$4:$D$102,N985))/(INDEX($D$4:$D$102,N985+1)-INDEX($D$4:$D$102,N985))*(INDEX($C$4:$C$102,N985+1)-INDEX($C$4:$C$102,N985)))))</f>
        <v/>
      </c>
      <c r="P985" s="12">
        <f>IFERROR(MATCH(Data!X985,$F$4:$F$102,1),0)</f>
        <v/>
      </c>
      <c r="Q985" s="9">
        <f>IF(P985=0,Data!X985+$I$13,IF(P985&gt;=99,Data!X985+$I$14,INDEX($E$4:$E$102,P985)+(Data!X985-INDEX($F$4:$F$102,P985))/(INDEX($F$4:$F$102,P985+1)-INDEX($F$4:$F$102,P985))*(INDEX($E$4:$E$102,P985+1)-INDEX($E$4:$E$102,P985))))</f>
        <v/>
      </c>
      <c r="R985" s="12">
        <f>IFERROR(MATCH(Data!Y985,$F$4:$F$102,1),0)</f>
        <v/>
      </c>
      <c r="S985" s="9">
        <f>IF(R985=0,Data!Y985+$I$13,IF(R985&gt;=99,Data!Y985+$I$14,INDEX($E$4:$E$102,R985)+(Data!Y985-INDEX($F$4:$F$102,R985))/(INDEX($F$4:$F$102,R985+1)-INDEX($F$4:$F$102,R985))*(INDEX($E$4:$E$102,R985+1)-INDEX($E$4:$E$102,R985))))</f>
        <v/>
      </c>
    </row>
    <row r="986">
      <c r="K986" s="14">
        <f>Data!A986</f>
        <v/>
      </c>
      <c r="L986" s="12">
        <f>IF(Occurrence!J986&lt;=0,-1,IFERROR(MATCH(Occurrence!J986,$D$4:$D$102,1),0))</f>
        <v/>
      </c>
      <c r="M986" s="9">
        <f>IF(L986&lt;0,0,IF(L986=0,Occurrence!J986*$I$11,IF(L986&gt;=99,Occurrence!J986*$I$12,INDEX($C$4:$C$102,L986)+(Occurrence!J986-INDEX($D$4:$D$102,L986))/(INDEX($D$4:$D$102,L986+1)-INDEX($D$4:$D$102,L986))*(INDEX($C$4:$C$102,L986+1)-INDEX($C$4:$C$102,L986)))))</f>
        <v/>
      </c>
      <c r="N986" s="12">
        <f>IF(Occurrence!K986&lt;=0,-1,IFERROR(MATCH(Occurrence!K986,$D$4:$D$102,1),0))</f>
        <v/>
      </c>
      <c r="O986" s="9">
        <f>IF(N986&lt;0,0,IF(N986=0,Occurrence!K986*$I$11,IF(N986&gt;=99,Occurrence!K986*$I$12,INDEX($C$4:$C$102,N986)+(Occurrence!K986-INDEX($D$4:$D$102,N986))/(INDEX($D$4:$D$102,N986+1)-INDEX($D$4:$D$102,N986))*(INDEX($C$4:$C$102,N986+1)-INDEX($C$4:$C$102,N986)))))</f>
        <v/>
      </c>
      <c r="P986" s="12">
        <f>IFERROR(MATCH(Data!X986,$F$4:$F$102,1),0)</f>
        <v/>
      </c>
      <c r="Q986" s="9">
        <f>IF(P986=0,Data!X986+$I$13,IF(P986&gt;=99,Data!X986+$I$14,INDEX($E$4:$E$102,P986)+(Data!X986-INDEX($F$4:$F$102,P986))/(INDEX($F$4:$F$102,P986+1)-INDEX($F$4:$F$102,P986))*(INDEX($E$4:$E$102,P986+1)-INDEX($E$4:$E$102,P986))))</f>
        <v/>
      </c>
      <c r="R986" s="12">
        <f>IFERROR(MATCH(Data!Y986,$F$4:$F$102,1),0)</f>
        <v/>
      </c>
      <c r="S986" s="9">
        <f>IF(R986=0,Data!Y986+$I$13,IF(R986&gt;=99,Data!Y986+$I$14,INDEX($E$4:$E$102,R986)+(Data!Y986-INDEX($F$4:$F$102,R986))/(INDEX($F$4:$F$102,R986+1)-INDEX($F$4:$F$102,R986))*(INDEX($E$4:$E$102,R986+1)-INDEX($E$4:$E$102,R986))))</f>
        <v/>
      </c>
    </row>
    <row r="987">
      <c r="K987" s="14">
        <f>Data!A987</f>
        <v/>
      </c>
      <c r="L987" s="12">
        <f>IF(Occurrence!J987&lt;=0,-1,IFERROR(MATCH(Occurrence!J987,$D$4:$D$102,1),0))</f>
        <v/>
      </c>
      <c r="M987" s="9">
        <f>IF(L987&lt;0,0,IF(L987=0,Occurrence!J987*$I$11,IF(L987&gt;=99,Occurrence!J987*$I$12,INDEX($C$4:$C$102,L987)+(Occurrence!J987-INDEX($D$4:$D$102,L987))/(INDEX($D$4:$D$102,L987+1)-INDEX($D$4:$D$102,L987))*(INDEX($C$4:$C$102,L987+1)-INDEX($C$4:$C$102,L987)))))</f>
        <v/>
      </c>
      <c r="N987" s="12">
        <f>IF(Occurrence!K987&lt;=0,-1,IFERROR(MATCH(Occurrence!K987,$D$4:$D$102,1),0))</f>
        <v/>
      </c>
      <c r="O987" s="9">
        <f>IF(N987&lt;0,0,IF(N987=0,Occurrence!K987*$I$11,IF(N987&gt;=99,Occurrence!K987*$I$12,INDEX($C$4:$C$102,N987)+(Occurrence!K987-INDEX($D$4:$D$102,N987))/(INDEX($D$4:$D$102,N987+1)-INDEX($D$4:$D$102,N987))*(INDEX($C$4:$C$102,N987+1)-INDEX($C$4:$C$102,N987)))))</f>
        <v/>
      </c>
      <c r="P987" s="12">
        <f>IFERROR(MATCH(Data!X987,$F$4:$F$102,1),0)</f>
        <v/>
      </c>
      <c r="Q987" s="9">
        <f>IF(P987=0,Data!X987+$I$13,IF(P987&gt;=99,Data!X987+$I$14,INDEX($E$4:$E$102,P987)+(Data!X987-INDEX($F$4:$F$102,P987))/(INDEX($F$4:$F$102,P987+1)-INDEX($F$4:$F$102,P987))*(INDEX($E$4:$E$102,P987+1)-INDEX($E$4:$E$102,P987))))</f>
        <v/>
      </c>
      <c r="R987" s="12">
        <f>IFERROR(MATCH(Data!Y987,$F$4:$F$102,1),0)</f>
        <v/>
      </c>
      <c r="S987" s="9">
        <f>IF(R987=0,Data!Y987+$I$13,IF(R987&gt;=99,Data!Y987+$I$14,INDEX($E$4:$E$102,R987)+(Data!Y987-INDEX($F$4:$F$102,R987))/(INDEX($F$4:$F$102,R987+1)-INDEX($F$4:$F$102,R987))*(INDEX($E$4:$E$102,R987+1)-INDEX($E$4:$E$102,R987))))</f>
        <v/>
      </c>
    </row>
    <row r="988">
      <c r="K988" s="14">
        <f>Data!A988</f>
        <v/>
      </c>
      <c r="L988" s="12">
        <f>IF(Occurrence!J988&lt;=0,-1,IFERROR(MATCH(Occurrence!J988,$D$4:$D$102,1),0))</f>
        <v/>
      </c>
      <c r="M988" s="9">
        <f>IF(L988&lt;0,0,IF(L988=0,Occurrence!J988*$I$11,IF(L988&gt;=99,Occurrence!J988*$I$12,INDEX($C$4:$C$102,L988)+(Occurrence!J988-INDEX($D$4:$D$102,L988))/(INDEX($D$4:$D$102,L988+1)-INDEX($D$4:$D$102,L988))*(INDEX($C$4:$C$102,L988+1)-INDEX($C$4:$C$102,L988)))))</f>
        <v/>
      </c>
      <c r="N988" s="12">
        <f>IF(Occurrence!K988&lt;=0,-1,IFERROR(MATCH(Occurrence!K988,$D$4:$D$102,1),0))</f>
        <v/>
      </c>
      <c r="O988" s="9">
        <f>IF(N988&lt;0,0,IF(N988=0,Occurrence!K988*$I$11,IF(N988&gt;=99,Occurrence!K988*$I$12,INDEX($C$4:$C$102,N988)+(Occurrence!K988-INDEX($D$4:$D$102,N988))/(INDEX($D$4:$D$102,N988+1)-INDEX($D$4:$D$102,N988))*(INDEX($C$4:$C$102,N988+1)-INDEX($C$4:$C$102,N988)))))</f>
        <v/>
      </c>
      <c r="P988" s="12">
        <f>IFERROR(MATCH(Data!X988,$F$4:$F$102,1),0)</f>
        <v/>
      </c>
      <c r="Q988" s="9">
        <f>IF(P988=0,Data!X988+$I$13,IF(P988&gt;=99,Data!X988+$I$14,INDEX($E$4:$E$102,P988)+(Data!X988-INDEX($F$4:$F$102,P988))/(INDEX($F$4:$F$102,P988+1)-INDEX($F$4:$F$102,P988))*(INDEX($E$4:$E$102,P988+1)-INDEX($E$4:$E$102,P988))))</f>
        <v/>
      </c>
      <c r="R988" s="12">
        <f>IFERROR(MATCH(Data!Y988,$F$4:$F$102,1),0)</f>
        <v/>
      </c>
      <c r="S988" s="9">
        <f>IF(R988=0,Data!Y988+$I$13,IF(R988&gt;=99,Data!Y988+$I$14,INDEX($E$4:$E$102,R988)+(Data!Y988-INDEX($F$4:$F$102,R988))/(INDEX($F$4:$F$102,R988+1)-INDEX($F$4:$F$102,R988))*(INDEX($E$4:$E$102,R988+1)-INDEX($E$4:$E$102,R988))))</f>
        <v/>
      </c>
    </row>
    <row r="989">
      <c r="K989" s="14">
        <f>Data!A989</f>
        <v/>
      </c>
      <c r="L989" s="12">
        <f>IF(Occurrence!J989&lt;=0,-1,IFERROR(MATCH(Occurrence!J989,$D$4:$D$102,1),0))</f>
        <v/>
      </c>
      <c r="M989" s="9">
        <f>IF(L989&lt;0,0,IF(L989=0,Occurrence!J989*$I$11,IF(L989&gt;=99,Occurrence!J989*$I$12,INDEX($C$4:$C$102,L989)+(Occurrence!J989-INDEX($D$4:$D$102,L989))/(INDEX($D$4:$D$102,L989+1)-INDEX($D$4:$D$102,L989))*(INDEX($C$4:$C$102,L989+1)-INDEX($C$4:$C$102,L989)))))</f>
        <v/>
      </c>
      <c r="N989" s="12">
        <f>IF(Occurrence!K989&lt;=0,-1,IFERROR(MATCH(Occurrence!K989,$D$4:$D$102,1),0))</f>
        <v/>
      </c>
      <c r="O989" s="9">
        <f>IF(N989&lt;0,0,IF(N989=0,Occurrence!K989*$I$11,IF(N989&gt;=99,Occurrence!K989*$I$12,INDEX($C$4:$C$102,N989)+(Occurrence!K989-INDEX($D$4:$D$102,N989))/(INDEX($D$4:$D$102,N989+1)-INDEX($D$4:$D$102,N989))*(INDEX($C$4:$C$102,N989+1)-INDEX($C$4:$C$102,N989)))))</f>
        <v/>
      </c>
      <c r="P989" s="12">
        <f>IFERROR(MATCH(Data!X989,$F$4:$F$102,1),0)</f>
        <v/>
      </c>
      <c r="Q989" s="9">
        <f>IF(P989=0,Data!X989+$I$13,IF(P989&gt;=99,Data!X989+$I$14,INDEX($E$4:$E$102,P989)+(Data!X989-INDEX($F$4:$F$102,P989))/(INDEX($F$4:$F$102,P989+1)-INDEX($F$4:$F$102,P989))*(INDEX($E$4:$E$102,P989+1)-INDEX($E$4:$E$102,P989))))</f>
        <v/>
      </c>
      <c r="R989" s="12">
        <f>IFERROR(MATCH(Data!Y989,$F$4:$F$102,1),0)</f>
        <v/>
      </c>
      <c r="S989" s="9">
        <f>IF(R989=0,Data!Y989+$I$13,IF(R989&gt;=99,Data!Y989+$I$14,INDEX($E$4:$E$102,R989)+(Data!Y989-INDEX($F$4:$F$102,R989))/(INDEX($F$4:$F$102,R989+1)-INDEX($F$4:$F$102,R989))*(INDEX($E$4:$E$102,R989+1)-INDEX($E$4:$E$102,R989))))</f>
        <v/>
      </c>
    </row>
    <row r="990">
      <c r="K990" s="14">
        <f>Data!A990</f>
        <v/>
      </c>
      <c r="L990" s="12">
        <f>IF(Occurrence!J990&lt;=0,-1,IFERROR(MATCH(Occurrence!J990,$D$4:$D$102,1),0))</f>
        <v/>
      </c>
      <c r="M990" s="9">
        <f>IF(L990&lt;0,0,IF(L990=0,Occurrence!J990*$I$11,IF(L990&gt;=99,Occurrence!J990*$I$12,INDEX($C$4:$C$102,L990)+(Occurrence!J990-INDEX($D$4:$D$102,L990))/(INDEX($D$4:$D$102,L990+1)-INDEX($D$4:$D$102,L990))*(INDEX($C$4:$C$102,L990+1)-INDEX($C$4:$C$102,L990)))))</f>
        <v/>
      </c>
      <c r="N990" s="12">
        <f>IF(Occurrence!K990&lt;=0,-1,IFERROR(MATCH(Occurrence!K990,$D$4:$D$102,1),0))</f>
        <v/>
      </c>
      <c r="O990" s="9">
        <f>IF(N990&lt;0,0,IF(N990=0,Occurrence!K990*$I$11,IF(N990&gt;=99,Occurrence!K990*$I$12,INDEX($C$4:$C$102,N990)+(Occurrence!K990-INDEX($D$4:$D$102,N990))/(INDEX($D$4:$D$102,N990+1)-INDEX($D$4:$D$102,N990))*(INDEX($C$4:$C$102,N990+1)-INDEX($C$4:$C$102,N990)))))</f>
        <v/>
      </c>
      <c r="P990" s="12">
        <f>IFERROR(MATCH(Data!X990,$F$4:$F$102,1),0)</f>
        <v/>
      </c>
      <c r="Q990" s="9">
        <f>IF(P990=0,Data!X990+$I$13,IF(P990&gt;=99,Data!X990+$I$14,INDEX($E$4:$E$102,P990)+(Data!X990-INDEX($F$4:$F$102,P990))/(INDEX($F$4:$F$102,P990+1)-INDEX($F$4:$F$102,P990))*(INDEX($E$4:$E$102,P990+1)-INDEX($E$4:$E$102,P990))))</f>
        <v/>
      </c>
      <c r="R990" s="12">
        <f>IFERROR(MATCH(Data!Y990,$F$4:$F$102,1),0)</f>
        <v/>
      </c>
      <c r="S990" s="9">
        <f>IF(R990=0,Data!Y990+$I$13,IF(R990&gt;=99,Data!Y990+$I$14,INDEX($E$4:$E$102,R990)+(Data!Y990-INDEX($F$4:$F$102,R990))/(INDEX($F$4:$F$102,R990+1)-INDEX($F$4:$F$102,R990))*(INDEX($E$4:$E$102,R990+1)-INDEX($E$4:$E$102,R990))))</f>
        <v/>
      </c>
    </row>
    <row r="991">
      <c r="K991" s="14">
        <f>Data!A991</f>
        <v/>
      </c>
      <c r="L991" s="12">
        <f>IF(Occurrence!J991&lt;=0,-1,IFERROR(MATCH(Occurrence!J991,$D$4:$D$102,1),0))</f>
        <v/>
      </c>
      <c r="M991" s="9">
        <f>IF(L991&lt;0,0,IF(L991=0,Occurrence!J991*$I$11,IF(L991&gt;=99,Occurrence!J991*$I$12,INDEX($C$4:$C$102,L991)+(Occurrence!J991-INDEX($D$4:$D$102,L991))/(INDEX($D$4:$D$102,L991+1)-INDEX($D$4:$D$102,L991))*(INDEX($C$4:$C$102,L991+1)-INDEX($C$4:$C$102,L991)))))</f>
        <v/>
      </c>
      <c r="N991" s="12">
        <f>IF(Occurrence!K991&lt;=0,-1,IFERROR(MATCH(Occurrence!K991,$D$4:$D$102,1),0))</f>
        <v/>
      </c>
      <c r="O991" s="9">
        <f>IF(N991&lt;0,0,IF(N991=0,Occurrence!K991*$I$11,IF(N991&gt;=99,Occurrence!K991*$I$12,INDEX($C$4:$C$102,N991)+(Occurrence!K991-INDEX($D$4:$D$102,N991))/(INDEX($D$4:$D$102,N991+1)-INDEX($D$4:$D$102,N991))*(INDEX($C$4:$C$102,N991+1)-INDEX($C$4:$C$102,N991)))))</f>
        <v/>
      </c>
      <c r="P991" s="12">
        <f>IFERROR(MATCH(Data!X991,$F$4:$F$102,1),0)</f>
        <v/>
      </c>
      <c r="Q991" s="9">
        <f>IF(P991=0,Data!X991+$I$13,IF(P991&gt;=99,Data!X991+$I$14,INDEX($E$4:$E$102,P991)+(Data!X991-INDEX($F$4:$F$102,P991))/(INDEX($F$4:$F$102,P991+1)-INDEX($F$4:$F$102,P991))*(INDEX($E$4:$E$102,P991+1)-INDEX($E$4:$E$102,P991))))</f>
        <v/>
      </c>
      <c r="R991" s="12">
        <f>IFERROR(MATCH(Data!Y991,$F$4:$F$102,1),0)</f>
        <v/>
      </c>
      <c r="S991" s="9">
        <f>IF(R991=0,Data!Y991+$I$13,IF(R991&gt;=99,Data!Y991+$I$14,INDEX($E$4:$E$102,R991)+(Data!Y991-INDEX($F$4:$F$102,R991))/(INDEX($F$4:$F$102,R991+1)-INDEX($F$4:$F$102,R991))*(INDEX($E$4:$E$102,R991+1)-INDEX($E$4:$E$102,R991))))</f>
        <v/>
      </c>
    </row>
    <row r="992">
      <c r="K992" s="14">
        <f>Data!A992</f>
        <v/>
      </c>
      <c r="L992" s="12">
        <f>IF(Occurrence!J992&lt;=0,-1,IFERROR(MATCH(Occurrence!J992,$D$4:$D$102,1),0))</f>
        <v/>
      </c>
      <c r="M992" s="9">
        <f>IF(L992&lt;0,0,IF(L992=0,Occurrence!J992*$I$11,IF(L992&gt;=99,Occurrence!J992*$I$12,INDEX($C$4:$C$102,L992)+(Occurrence!J992-INDEX($D$4:$D$102,L992))/(INDEX($D$4:$D$102,L992+1)-INDEX($D$4:$D$102,L992))*(INDEX($C$4:$C$102,L992+1)-INDEX($C$4:$C$102,L992)))))</f>
        <v/>
      </c>
      <c r="N992" s="12">
        <f>IF(Occurrence!K992&lt;=0,-1,IFERROR(MATCH(Occurrence!K992,$D$4:$D$102,1),0))</f>
        <v/>
      </c>
      <c r="O992" s="9">
        <f>IF(N992&lt;0,0,IF(N992=0,Occurrence!K992*$I$11,IF(N992&gt;=99,Occurrence!K992*$I$12,INDEX($C$4:$C$102,N992)+(Occurrence!K992-INDEX($D$4:$D$102,N992))/(INDEX($D$4:$D$102,N992+1)-INDEX($D$4:$D$102,N992))*(INDEX($C$4:$C$102,N992+1)-INDEX($C$4:$C$102,N992)))))</f>
        <v/>
      </c>
      <c r="P992" s="12">
        <f>IFERROR(MATCH(Data!X992,$F$4:$F$102,1),0)</f>
        <v/>
      </c>
      <c r="Q992" s="9">
        <f>IF(P992=0,Data!X992+$I$13,IF(P992&gt;=99,Data!X992+$I$14,INDEX($E$4:$E$102,P992)+(Data!X992-INDEX($F$4:$F$102,P992))/(INDEX($F$4:$F$102,P992+1)-INDEX($F$4:$F$102,P992))*(INDEX($E$4:$E$102,P992+1)-INDEX($E$4:$E$102,P992))))</f>
        <v/>
      </c>
      <c r="R992" s="12">
        <f>IFERROR(MATCH(Data!Y992,$F$4:$F$102,1),0)</f>
        <v/>
      </c>
      <c r="S992" s="9">
        <f>IF(R992=0,Data!Y992+$I$13,IF(R992&gt;=99,Data!Y992+$I$14,INDEX($E$4:$E$102,R992)+(Data!Y992-INDEX($F$4:$F$102,R992))/(INDEX($F$4:$F$102,R992+1)-INDEX($F$4:$F$102,R992))*(INDEX($E$4:$E$102,R992+1)-INDEX($E$4:$E$102,R992))))</f>
        <v/>
      </c>
    </row>
    <row r="993">
      <c r="K993" s="14">
        <f>Data!A993</f>
        <v/>
      </c>
      <c r="L993" s="12">
        <f>IF(Occurrence!J993&lt;=0,-1,IFERROR(MATCH(Occurrence!J993,$D$4:$D$102,1),0))</f>
        <v/>
      </c>
      <c r="M993" s="9">
        <f>IF(L993&lt;0,0,IF(L993=0,Occurrence!J993*$I$11,IF(L993&gt;=99,Occurrence!J993*$I$12,INDEX($C$4:$C$102,L993)+(Occurrence!J993-INDEX($D$4:$D$102,L993))/(INDEX($D$4:$D$102,L993+1)-INDEX($D$4:$D$102,L993))*(INDEX($C$4:$C$102,L993+1)-INDEX($C$4:$C$102,L993)))))</f>
        <v/>
      </c>
      <c r="N993" s="12">
        <f>IF(Occurrence!K993&lt;=0,-1,IFERROR(MATCH(Occurrence!K993,$D$4:$D$102,1),0))</f>
        <v/>
      </c>
      <c r="O993" s="9">
        <f>IF(N993&lt;0,0,IF(N993=0,Occurrence!K993*$I$11,IF(N993&gt;=99,Occurrence!K993*$I$12,INDEX($C$4:$C$102,N993)+(Occurrence!K993-INDEX($D$4:$D$102,N993))/(INDEX($D$4:$D$102,N993+1)-INDEX($D$4:$D$102,N993))*(INDEX($C$4:$C$102,N993+1)-INDEX($C$4:$C$102,N993)))))</f>
        <v/>
      </c>
      <c r="P993" s="12">
        <f>IFERROR(MATCH(Data!X993,$F$4:$F$102,1),0)</f>
        <v/>
      </c>
      <c r="Q993" s="9">
        <f>IF(P993=0,Data!X993+$I$13,IF(P993&gt;=99,Data!X993+$I$14,INDEX($E$4:$E$102,P993)+(Data!X993-INDEX($F$4:$F$102,P993))/(INDEX($F$4:$F$102,P993+1)-INDEX($F$4:$F$102,P993))*(INDEX($E$4:$E$102,P993+1)-INDEX($E$4:$E$102,P993))))</f>
        <v/>
      </c>
      <c r="R993" s="12">
        <f>IFERROR(MATCH(Data!Y993,$F$4:$F$102,1),0)</f>
        <v/>
      </c>
      <c r="S993" s="9">
        <f>IF(R993=0,Data!Y993+$I$13,IF(R993&gt;=99,Data!Y993+$I$14,INDEX($E$4:$E$102,R993)+(Data!Y993-INDEX($F$4:$F$102,R993))/(INDEX($F$4:$F$102,R993+1)-INDEX($F$4:$F$102,R993))*(INDEX($E$4:$E$102,R993+1)-INDEX($E$4:$E$102,R993))))</f>
        <v/>
      </c>
    </row>
    <row r="994">
      <c r="K994" s="14">
        <f>Data!A994</f>
        <v/>
      </c>
      <c r="L994" s="12">
        <f>IF(Occurrence!J994&lt;=0,-1,IFERROR(MATCH(Occurrence!J994,$D$4:$D$102,1),0))</f>
        <v/>
      </c>
      <c r="M994" s="9">
        <f>IF(L994&lt;0,0,IF(L994=0,Occurrence!J994*$I$11,IF(L994&gt;=99,Occurrence!J994*$I$12,INDEX($C$4:$C$102,L994)+(Occurrence!J994-INDEX($D$4:$D$102,L994))/(INDEX($D$4:$D$102,L994+1)-INDEX($D$4:$D$102,L994))*(INDEX($C$4:$C$102,L994+1)-INDEX($C$4:$C$102,L994)))))</f>
        <v/>
      </c>
      <c r="N994" s="12">
        <f>IF(Occurrence!K994&lt;=0,-1,IFERROR(MATCH(Occurrence!K994,$D$4:$D$102,1),0))</f>
        <v/>
      </c>
      <c r="O994" s="9">
        <f>IF(N994&lt;0,0,IF(N994=0,Occurrence!K994*$I$11,IF(N994&gt;=99,Occurrence!K994*$I$12,INDEX($C$4:$C$102,N994)+(Occurrence!K994-INDEX($D$4:$D$102,N994))/(INDEX($D$4:$D$102,N994+1)-INDEX($D$4:$D$102,N994))*(INDEX($C$4:$C$102,N994+1)-INDEX($C$4:$C$102,N994)))))</f>
        <v/>
      </c>
      <c r="P994" s="12">
        <f>IFERROR(MATCH(Data!X994,$F$4:$F$102,1),0)</f>
        <v/>
      </c>
      <c r="Q994" s="9">
        <f>IF(P994=0,Data!X994+$I$13,IF(P994&gt;=99,Data!X994+$I$14,INDEX($E$4:$E$102,P994)+(Data!X994-INDEX($F$4:$F$102,P994))/(INDEX($F$4:$F$102,P994+1)-INDEX($F$4:$F$102,P994))*(INDEX($E$4:$E$102,P994+1)-INDEX($E$4:$E$102,P994))))</f>
        <v/>
      </c>
      <c r="R994" s="12">
        <f>IFERROR(MATCH(Data!Y994,$F$4:$F$102,1),0)</f>
        <v/>
      </c>
      <c r="S994" s="9">
        <f>IF(R994=0,Data!Y994+$I$13,IF(R994&gt;=99,Data!Y994+$I$14,INDEX($E$4:$E$102,R994)+(Data!Y994-INDEX($F$4:$F$102,R994))/(INDEX($F$4:$F$102,R994+1)-INDEX($F$4:$F$102,R994))*(INDEX($E$4:$E$102,R994+1)-INDEX($E$4:$E$102,R994))))</f>
        <v/>
      </c>
    </row>
    <row r="995">
      <c r="K995" s="14">
        <f>Data!A995</f>
        <v/>
      </c>
      <c r="L995" s="12">
        <f>IF(Occurrence!J995&lt;=0,-1,IFERROR(MATCH(Occurrence!J995,$D$4:$D$102,1),0))</f>
        <v/>
      </c>
      <c r="M995" s="9">
        <f>IF(L995&lt;0,0,IF(L995=0,Occurrence!J995*$I$11,IF(L995&gt;=99,Occurrence!J995*$I$12,INDEX($C$4:$C$102,L995)+(Occurrence!J995-INDEX($D$4:$D$102,L995))/(INDEX($D$4:$D$102,L995+1)-INDEX($D$4:$D$102,L995))*(INDEX($C$4:$C$102,L995+1)-INDEX($C$4:$C$102,L995)))))</f>
        <v/>
      </c>
      <c r="N995" s="12">
        <f>IF(Occurrence!K995&lt;=0,-1,IFERROR(MATCH(Occurrence!K995,$D$4:$D$102,1),0))</f>
        <v/>
      </c>
      <c r="O995" s="9">
        <f>IF(N995&lt;0,0,IF(N995=0,Occurrence!K995*$I$11,IF(N995&gt;=99,Occurrence!K995*$I$12,INDEX($C$4:$C$102,N995)+(Occurrence!K995-INDEX($D$4:$D$102,N995))/(INDEX($D$4:$D$102,N995+1)-INDEX($D$4:$D$102,N995))*(INDEX($C$4:$C$102,N995+1)-INDEX($C$4:$C$102,N995)))))</f>
        <v/>
      </c>
      <c r="P995" s="12">
        <f>IFERROR(MATCH(Data!X995,$F$4:$F$102,1),0)</f>
        <v/>
      </c>
      <c r="Q995" s="9">
        <f>IF(P995=0,Data!X995+$I$13,IF(P995&gt;=99,Data!X995+$I$14,INDEX($E$4:$E$102,P995)+(Data!X995-INDEX($F$4:$F$102,P995))/(INDEX($F$4:$F$102,P995+1)-INDEX($F$4:$F$102,P995))*(INDEX($E$4:$E$102,P995+1)-INDEX($E$4:$E$102,P995))))</f>
        <v/>
      </c>
      <c r="R995" s="12">
        <f>IFERROR(MATCH(Data!Y995,$F$4:$F$102,1),0)</f>
        <v/>
      </c>
      <c r="S995" s="9">
        <f>IF(R995=0,Data!Y995+$I$13,IF(R995&gt;=99,Data!Y995+$I$14,INDEX($E$4:$E$102,R995)+(Data!Y995-INDEX($F$4:$F$102,R995))/(INDEX($F$4:$F$102,R995+1)-INDEX($F$4:$F$102,R995))*(INDEX($E$4:$E$102,R995+1)-INDEX($E$4:$E$102,R995))))</f>
        <v/>
      </c>
    </row>
    <row r="996">
      <c r="K996" s="14">
        <f>Data!A996</f>
        <v/>
      </c>
      <c r="L996" s="12">
        <f>IF(Occurrence!J996&lt;=0,-1,IFERROR(MATCH(Occurrence!J996,$D$4:$D$102,1),0))</f>
        <v/>
      </c>
      <c r="M996" s="9">
        <f>IF(L996&lt;0,0,IF(L996=0,Occurrence!J996*$I$11,IF(L996&gt;=99,Occurrence!J996*$I$12,INDEX($C$4:$C$102,L996)+(Occurrence!J996-INDEX($D$4:$D$102,L996))/(INDEX($D$4:$D$102,L996+1)-INDEX($D$4:$D$102,L996))*(INDEX($C$4:$C$102,L996+1)-INDEX($C$4:$C$102,L996)))))</f>
        <v/>
      </c>
      <c r="N996" s="12">
        <f>IF(Occurrence!K996&lt;=0,-1,IFERROR(MATCH(Occurrence!K996,$D$4:$D$102,1),0))</f>
        <v/>
      </c>
      <c r="O996" s="9">
        <f>IF(N996&lt;0,0,IF(N996=0,Occurrence!K996*$I$11,IF(N996&gt;=99,Occurrence!K996*$I$12,INDEX($C$4:$C$102,N996)+(Occurrence!K996-INDEX($D$4:$D$102,N996))/(INDEX($D$4:$D$102,N996+1)-INDEX($D$4:$D$102,N996))*(INDEX($C$4:$C$102,N996+1)-INDEX($C$4:$C$102,N996)))))</f>
        <v/>
      </c>
      <c r="P996" s="12">
        <f>IFERROR(MATCH(Data!X996,$F$4:$F$102,1),0)</f>
        <v/>
      </c>
      <c r="Q996" s="9">
        <f>IF(P996=0,Data!X996+$I$13,IF(P996&gt;=99,Data!X996+$I$14,INDEX($E$4:$E$102,P996)+(Data!X996-INDEX($F$4:$F$102,P996))/(INDEX($F$4:$F$102,P996+1)-INDEX($F$4:$F$102,P996))*(INDEX($E$4:$E$102,P996+1)-INDEX($E$4:$E$102,P996))))</f>
        <v/>
      </c>
      <c r="R996" s="12">
        <f>IFERROR(MATCH(Data!Y996,$F$4:$F$102,1),0)</f>
        <v/>
      </c>
      <c r="S996" s="9">
        <f>IF(R996=0,Data!Y996+$I$13,IF(R996&gt;=99,Data!Y996+$I$14,INDEX($E$4:$E$102,R996)+(Data!Y996-INDEX($F$4:$F$102,R996))/(INDEX($F$4:$F$102,R996+1)-INDEX($F$4:$F$102,R996))*(INDEX($E$4:$E$102,R996+1)-INDEX($E$4:$E$102,R996))))</f>
        <v/>
      </c>
    </row>
    <row r="997">
      <c r="K997" s="14">
        <f>Data!A997</f>
        <v/>
      </c>
      <c r="L997" s="12">
        <f>IF(Occurrence!J997&lt;=0,-1,IFERROR(MATCH(Occurrence!J997,$D$4:$D$102,1),0))</f>
        <v/>
      </c>
      <c r="M997" s="9">
        <f>IF(L997&lt;0,0,IF(L997=0,Occurrence!J997*$I$11,IF(L997&gt;=99,Occurrence!J997*$I$12,INDEX($C$4:$C$102,L997)+(Occurrence!J997-INDEX($D$4:$D$102,L997))/(INDEX($D$4:$D$102,L997+1)-INDEX($D$4:$D$102,L997))*(INDEX($C$4:$C$102,L997+1)-INDEX($C$4:$C$102,L997)))))</f>
        <v/>
      </c>
      <c r="N997" s="12">
        <f>IF(Occurrence!K997&lt;=0,-1,IFERROR(MATCH(Occurrence!K997,$D$4:$D$102,1),0))</f>
        <v/>
      </c>
      <c r="O997" s="9">
        <f>IF(N997&lt;0,0,IF(N997=0,Occurrence!K997*$I$11,IF(N997&gt;=99,Occurrence!K997*$I$12,INDEX($C$4:$C$102,N997)+(Occurrence!K997-INDEX($D$4:$D$102,N997))/(INDEX($D$4:$D$102,N997+1)-INDEX($D$4:$D$102,N997))*(INDEX($C$4:$C$102,N997+1)-INDEX($C$4:$C$102,N997)))))</f>
        <v/>
      </c>
      <c r="P997" s="12">
        <f>IFERROR(MATCH(Data!X997,$F$4:$F$102,1),0)</f>
        <v/>
      </c>
      <c r="Q997" s="9">
        <f>IF(P997=0,Data!X997+$I$13,IF(P997&gt;=99,Data!X997+$I$14,INDEX($E$4:$E$102,P997)+(Data!X997-INDEX($F$4:$F$102,P997))/(INDEX($F$4:$F$102,P997+1)-INDEX($F$4:$F$102,P997))*(INDEX($E$4:$E$102,P997+1)-INDEX($E$4:$E$102,P997))))</f>
        <v/>
      </c>
      <c r="R997" s="12">
        <f>IFERROR(MATCH(Data!Y997,$F$4:$F$102,1),0)</f>
        <v/>
      </c>
      <c r="S997" s="9">
        <f>IF(R997=0,Data!Y997+$I$13,IF(R997&gt;=99,Data!Y997+$I$14,INDEX($E$4:$E$102,R997)+(Data!Y997-INDEX($F$4:$F$102,R997))/(INDEX($F$4:$F$102,R997+1)-INDEX($F$4:$F$102,R997))*(INDEX($E$4:$E$102,R997+1)-INDEX($E$4:$E$102,R997))))</f>
        <v/>
      </c>
    </row>
    <row r="998">
      <c r="K998" s="14">
        <f>Data!A998</f>
        <v/>
      </c>
      <c r="L998" s="12">
        <f>IF(Occurrence!J998&lt;=0,-1,IFERROR(MATCH(Occurrence!J998,$D$4:$D$102,1),0))</f>
        <v/>
      </c>
      <c r="M998" s="9">
        <f>IF(L998&lt;0,0,IF(L998=0,Occurrence!J998*$I$11,IF(L998&gt;=99,Occurrence!J998*$I$12,INDEX($C$4:$C$102,L998)+(Occurrence!J998-INDEX($D$4:$D$102,L998))/(INDEX($D$4:$D$102,L998+1)-INDEX($D$4:$D$102,L998))*(INDEX($C$4:$C$102,L998+1)-INDEX($C$4:$C$102,L998)))))</f>
        <v/>
      </c>
      <c r="N998" s="12">
        <f>IF(Occurrence!K998&lt;=0,-1,IFERROR(MATCH(Occurrence!K998,$D$4:$D$102,1),0))</f>
        <v/>
      </c>
      <c r="O998" s="9">
        <f>IF(N998&lt;0,0,IF(N998=0,Occurrence!K998*$I$11,IF(N998&gt;=99,Occurrence!K998*$I$12,INDEX($C$4:$C$102,N998)+(Occurrence!K998-INDEX($D$4:$D$102,N998))/(INDEX($D$4:$D$102,N998+1)-INDEX($D$4:$D$102,N998))*(INDEX($C$4:$C$102,N998+1)-INDEX($C$4:$C$102,N998)))))</f>
        <v/>
      </c>
      <c r="P998" s="12">
        <f>IFERROR(MATCH(Data!X998,$F$4:$F$102,1),0)</f>
        <v/>
      </c>
      <c r="Q998" s="9">
        <f>IF(P998=0,Data!X998+$I$13,IF(P998&gt;=99,Data!X998+$I$14,INDEX($E$4:$E$102,P998)+(Data!X998-INDEX($F$4:$F$102,P998))/(INDEX($F$4:$F$102,P998+1)-INDEX($F$4:$F$102,P998))*(INDEX($E$4:$E$102,P998+1)-INDEX($E$4:$E$102,P998))))</f>
        <v/>
      </c>
      <c r="R998" s="12">
        <f>IFERROR(MATCH(Data!Y998,$F$4:$F$102,1),0)</f>
        <v/>
      </c>
      <c r="S998" s="9">
        <f>IF(R998=0,Data!Y998+$I$13,IF(R998&gt;=99,Data!Y998+$I$14,INDEX($E$4:$E$102,R998)+(Data!Y998-INDEX($F$4:$F$102,R998))/(INDEX($F$4:$F$102,R998+1)-INDEX($F$4:$F$102,R998))*(INDEX($E$4:$E$102,R998+1)-INDEX($E$4:$E$102,R998))))</f>
        <v/>
      </c>
    </row>
    <row r="999">
      <c r="K999" s="14">
        <f>Data!A999</f>
        <v/>
      </c>
      <c r="L999" s="12">
        <f>IF(Occurrence!J999&lt;=0,-1,IFERROR(MATCH(Occurrence!J999,$D$4:$D$102,1),0))</f>
        <v/>
      </c>
      <c r="M999" s="9">
        <f>IF(L999&lt;0,0,IF(L999=0,Occurrence!J999*$I$11,IF(L999&gt;=99,Occurrence!J999*$I$12,INDEX($C$4:$C$102,L999)+(Occurrence!J999-INDEX($D$4:$D$102,L999))/(INDEX($D$4:$D$102,L999+1)-INDEX($D$4:$D$102,L999))*(INDEX($C$4:$C$102,L999+1)-INDEX($C$4:$C$102,L999)))))</f>
        <v/>
      </c>
      <c r="N999" s="12">
        <f>IF(Occurrence!K999&lt;=0,-1,IFERROR(MATCH(Occurrence!K999,$D$4:$D$102,1),0))</f>
        <v/>
      </c>
      <c r="O999" s="9">
        <f>IF(N999&lt;0,0,IF(N999=0,Occurrence!K999*$I$11,IF(N999&gt;=99,Occurrence!K999*$I$12,INDEX($C$4:$C$102,N999)+(Occurrence!K999-INDEX($D$4:$D$102,N999))/(INDEX($D$4:$D$102,N999+1)-INDEX($D$4:$D$102,N999))*(INDEX($C$4:$C$102,N999+1)-INDEX($C$4:$C$102,N999)))))</f>
        <v/>
      </c>
      <c r="P999" s="12">
        <f>IFERROR(MATCH(Data!X999,$F$4:$F$102,1),0)</f>
        <v/>
      </c>
      <c r="Q999" s="9">
        <f>IF(P999=0,Data!X999+$I$13,IF(P999&gt;=99,Data!X999+$I$14,INDEX($E$4:$E$102,P999)+(Data!X999-INDEX($F$4:$F$102,P999))/(INDEX($F$4:$F$102,P999+1)-INDEX($F$4:$F$102,P999))*(INDEX($E$4:$E$102,P999+1)-INDEX($E$4:$E$102,P999))))</f>
        <v/>
      </c>
      <c r="R999" s="12">
        <f>IFERROR(MATCH(Data!Y999,$F$4:$F$102,1),0)</f>
        <v/>
      </c>
      <c r="S999" s="9">
        <f>IF(R999=0,Data!Y999+$I$13,IF(R999&gt;=99,Data!Y999+$I$14,INDEX($E$4:$E$102,R999)+(Data!Y999-INDEX($F$4:$F$102,R999))/(INDEX($F$4:$F$102,R999+1)-INDEX($F$4:$F$102,R999))*(INDEX($E$4:$E$102,R999+1)-INDEX($E$4:$E$102,R999))))</f>
        <v/>
      </c>
    </row>
    <row r="1000">
      <c r="K1000" s="14">
        <f>Data!A1000</f>
        <v/>
      </c>
      <c r="L1000" s="12">
        <f>IF(Occurrence!J1000&lt;=0,-1,IFERROR(MATCH(Occurrence!J1000,$D$4:$D$102,1),0))</f>
        <v/>
      </c>
      <c r="M1000" s="9">
        <f>IF(L1000&lt;0,0,IF(L1000=0,Occurrence!J1000*$I$11,IF(L1000&gt;=99,Occurrence!J1000*$I$12,INDEX($C$4:$C$102,L1000)+(Occurrence!J1000-INDEX($D$4:$D$102,L1000))/(INDEX($D$4:$D$102,L1000+1)-INDEX($D$4:$D$102,L1000))*(INDEX($C$4:$C$102,L1000+1)-INDEX($C$4:$C$102,L1000)))))</f>
        <v/>
      </c>
      <c r="N1000" s="12">
        <f>IF(Occurrence!K1000&lt;=0,-1,IFERROR(MATCH(Occurrence!K1000,$D$4:$D$102,1),0))</f>
        <v/>
      </c>
      <c r="O1000" s="9">
        <f>IF(N1000&lt;0,0,IF(N1000=0,Occurrence!K1000*$I$11,IF(N1000&gt;=99,Occurrence!K1000*$I$12,INDEX($C$4:$C$102,N1000)+(Occurrence!K1000-INDEX($D$4:$D$102,N1000))/(INDEX($D$4:$D$102,N1000+1)-INDEX($D$4:$D$102,N1000))*(INDEX($C$4:$C$102,N1000+1)-INDEX($C$4:$C$102,N1000)))))</f>
        <v/>
      </c>
      <c r="P1000" s="12">
        <f>IFERROR(MATCH(Data!X1000,$F$4:$F$102,1),0)</f>
        <v/>
      </c>
      <c r="Q1000" s="9">
        <f>IF(P1000=0,Data!X1000+$I$13,IF(P1000&gt;=99,Data!X1000+$I$14,INDEX($E$4:$E$102,P1000)+(Data!X1000-INDEX($F$4:$F$102,P1000))/(INDEX($F$4:$F$102,P1000+1)-INDEX($F$4:$F$102,P1000))*(INDEX($E$4:$E$102,P1000+1)-INDEX($E$4:$E$102,P1000))))</f>
        <v/>
      </c>
      <c r="R1000" s="12">
        <f>IFERROR(MATCH(Data!Y1000,$F$4:$F$102,1),0)</f>
        <v/>
      </c>
      <c r="S1000" s="9">
        <f>IF(R1000=0,Data!Y1000+$I$13,IF(R1000&gt;=99,Data!Y1000+$I$14,INDEX($E$4:$E$102,R1000)+(Data!Y1000-INDEX($F$4:$F$102,R1000))/(INDEX($F$4:$F$102,R1000+1)-INDEX($F$4:$F$102,R1000))*(INDEX($E$4:$E$102,R1000+1)-INDEX($E$4:$E$102,R1000))))</f>
        <v/>
      </c>
    </row>
    <row r="1001">
      <c r="K1001" s="14">
        <f>Data!A1001</f>
        <v/>
      </c>
      <c r="L1001" s="12">
        <f>IF(Occurrence!J1001&lt;=0,-1,IFERROR(MATCH(Occurrence!J1001,$D$4:$D$102,1),0))</f>
        <v/>
      </c>
      <c r="M1001" s="9">
        <f>IF(L1001&lt;0,0,IF(L1001=0,Occurrence!J1001*$I$11,IF(L1001&gt;=99,Occurrence!J1001*$I$12,INDEX($C$4:$C$102,L1001)+(Occurrence!J1001-INDEX($D$4:$D$102,L1001))/(INDEX($D$4:$D$102,L1001+1)-INDEX($D$4:$D$102,L1001))*(INDEX($C$4:$C$102,L1001+1)-INDEX($C$4:$C$102,L1001)))))</f>
        <v/>
      </c>
      <c r="N1001" s="12">
        <f>IF(Occurrence!K1001&lt;=0,-1,IFERROR(MATCH(Occurrence!K1001,$D$4:$D$102,1),0))</f>
        <v/>
      </c>
      <c r="O1001" s="9">
        <f>IF(N1001&lt;0,0,IF(N1001=0,Occurrence!K1001*$I$11,IF(N1001&gt;=99,Occurrence!K1001*$I$12,INDEX($C$4:$C$102,N1001)+(Occurrence!K1001-INDEX($D$4:$D$102,N1001))/(INDEX($D$4:$D$102,N1001+1)-INDEX($D$4:$D$102,N1001))*(INDEX($C$4:$C$102,N1001+1)-INDEX($C$4:$C$102,N1001)))))</f>
        <v/>
      </c>
      <c r="P1001" s="12">
        <f>IFERROR(MATCH(Data!X1001,$F$4:$F$102,1),0)</f>
        <v/>
      </c>
      <c r="Q1001" s="9">
        <f>IF(P1001=0,Data!X1001+$I$13,IF(P1001&gt;=99,Data!X1001+$I$14,INDEX($E$4:$E$102,P1001)+(Data!X1001-INDEX($F$4:$F$102,P1001))/(INDEX($F$4:$F$102,P1001+1)-INDEX($F$4:$F$102,P1001))*(INDEX($E$4:$E$102,P1001+1)-INDEX($E$4:$E$102,P1001))))</f>
        <v/>
      </c>
      <c r="R1001" s="12">
        <f>IFERROR(MATCH(Data!Y1001,$F$4:$F$102,1),0)</f>
        <v/>
      </c>
      <c r="S1001" s="9">
        <f>IF(R1001=0,Data!Y1001+$I$13,IF(R1001&gt;=99,Data!Y1001+$I$14,INDEX($E$4:$E$102,R1001)+(Data!Y1001-INDEX($F$4:$F$102,R1001))/(INDEX($F$4:$F$102,R1001+1)-INDEX($F$4:$F$102,R1001))*(INDEX($E$4:$E$102,R1001+1)-INDEX($E$4:$E$102,R1001))))</f>
        <v/>
      </c>
    </row>
    <row r="1002">
      <c r="K1002" s="14">
        <f>Data!A1002</f>
        <v/>
      </c>
      <c r="L1002" s="12">
        <f>IF(Occurrence!J1002&lt;=0,-1,IFERROR(MATCH(Occurrence!J1002,$D$4:$D$102,1),0))</f>
        <v/>
      </c>
      <c r="M1002" s="9">
        <f>IF(L1002&lt;0,0,IF(L1002=0,Occurrence!J1002*$I$11,IF(L1002&gt;=99,Occurrence!J1002*$I$12,INDEX($C$4:$C$102,L1002)+(Occurrence!J1002-INDEX($D$4:$D$102,L1002))/(INDEX($D$4:$D$102,L1002+1)-INDEX($D$4:$D$102,L1002))*(INDEX($C$4:$C$102,L1002+1)-INDEX($C$4:$C$102,L1002)))))</f>
        <v/>
      </c>
      <c r="N1002" s="12">
        <f>IF(Occurrence!K1002&lt;=0,-1,IFERROR(MATCH(Occurrence!K1002,$D$4:$D$102,1),0))</f>
        <v/>
      </c>
      <c r="O1002" s="9">
        <f>IF(N1002&lt;0,0,IF(N1002=0,Occurrence!K1002*$I$11,IF(N1002&gt;=99,Occurrence!K1002*$I$12,INDEX($C$4:$C$102,N1002)+(Occurrence!K1002-INDEX($D$4:$D$102,N1002))/(INDEX($D$4:$D$102,N1002+1)-INDEX($D$4:$D$102,N1002))*(INDEX($C$4:$C$102,N1002+1)-INDEX($C$4:$C$102,N1002)))))</f>
        <v/>
      </c>
      <c r="P1002" s="12">
        <f>IFERROR(MATCH(Data!X1002,$F$4:$F$102,1),0)</f>
        <v/>
      </c>
      <c r="Q1002" s="9">
        <f>IF(P1002=0,Data!X1002+$I$13,IF(P1002&gt;=99,Data!X1002+$I$14,INDEX($E$4:$E$102,P1002)+(Data!X1002-INDEX($F$4:$F$102,P1002))/(INDEX($F$4:$F$102,P1002+1)-INDEX($F$4:$F$102,P1002))*(INDEX($E$4:$E$102,P1002+1)-INDEX($E$4:$E$102,P1002))))</f>
        <v/>
      </c>
      <c r="R1002" s="12">
        <f>IFERROR(MATCH(Data!Y1002,$F$4:$F$102,1),0)</f>
        <v/>
      </c>
      <c r="S1002" s="9">
        <f>IF(R1002=0,Data!Y1002+$I$13,IF(R1002&gt;=99,Data!Y1002+$I$14,INDEX($E$4:$E$102,R1002)+(Data!Y1002-INDEX($F$4:$F$102,R1002))/(INDEX($F$4:$F$102,R1002+1)-INDEX($F$4:$F$102,R1002))*(INDEX($E$4:$E$102,R1002+1)-INDEX($E$4:$E$102,R1002))))</f>
        <v/>
      </c>
    </row>
    <row r="1003">
      <c r="K1003" s="14">
        <f>Data!A1003</f>
        <v/>
      </c>
      <c r="L1003" s="12">
        <f>IF(Occurrence!J1003&lt;=0,-1,IFERROR(MATCH(Occurrence!J1003,$D$4:$D$102,1),0))</f>
        <v/>
      </c>
      <c r="M1003" s="9">
        <f>IF(L1003&lt;0,0,IF(L1003=0,Occurrence!J1003*$I$11,IF(L1003&gt;=99,Occurrence!J1003*$I$12,INDEX($C$4:$C$102,L1003)+(Occurrence!J1003-INDEX($D$4:$D$102,L1003))/(INDEX($D$4:$D$102,L1003+1)-INDEX($D$4:$D$102,L1003))*(INDEX($C$4:$C$102,L1003+1)-INDEX($C$4:$C$102,L1003)))))</f>
        <v/>
      </c>
      <c r="N1003" s="12">
        <f>IF(Occurrence!K1003&lt;=0,-1,IFERROR(MATCH(Occurrence!K1003,$D$4:$D$102,1),0))</f>
        <v/>
      </c>
      <c r="O1003" s="9">
        <f>IF(N1003&lt;0,0,IF(N1003=0,Occurrence!K1003*$I$11,IF(N1003&gt;=99,Occurrence!K1003*$I$12,INDEX($C$4:$C$102,N1003)+(Occurrence!K1003-INDEX($D$4:$D$102,N1003))/(INDEX($D$4:$D$102,N1003+1)-INDEX($D$4:$D$102,N1003))*(INDEX($C$4:$C$102,N1003+1)-INDEX($C$4:$C$102,N1003)))))</f>
        <v/>
      </c>
      <c r="P1003" s="12">
        <f>IFERROR(MATCH(Data!X1003,$F$4:$F$102,1),0)</f>
        <v/>
      </c>
      <c r="Q1003" s="9">
        <f>IF(P1003=0,Data!X1003+$I$13,IF(P1003&gt;=99,Data!X1003+$I$14,INDEX($E$4:$E$102,P1003)+(Data!X1003-INDEX($F$4:$F$102,P1003))/(INDEX($F$4:$F$102,P1003+1)-INDEX($F$4:$F$102,P1003))*(INDEX($E$4:$E$102,P1003+1)-INDEX($E$4:$E$102,P1003))))</f>
        <v/>
      </c>
      <c r="R1003" s="12">
        <f>IFERROR(MATCH(Data!Y1003,$F$4:$F$102,1),0)</f>
        <v/>
      </c>
      <c r="S1003" s="9">
        <f>IF(R1003=0,Data!Y1003+$I$13,IF(R1003&gt;=99,Data!Y1003+$I$14,INDEX($E$4:$E$102,R1003)+(Data!Y1003-INDEX($F$4:$F$102,R1003))/(INDEX($F$4:$F$102,R1003+1)-INDEX($F$4:$F$102,R1003))*(INDEX($E$4:$E$102,R1003+1)-INDEX($E$4:$E$102,R1003))))</f>
        <v/>
      </c>
    </row>
    <row r="1004">
      <c r="K1004" s="14">
        <f>Data!A1004</f>
        <v/>
      </c>
      <c r="L1004" s="12">
        <f>IF(Occurrence!J1004&lt;=0,-1,IFERROR(MATCH(Occurrence!J1004,$D$4:$D$102,1),0))</f>
        <v/>
      </c>
      <c r="M1004" s="9">
        <f>IF(L1004&lt;0,0,IF(L1004=0,Occurrence!J1004*$I$11,IF(L1004&gt;=99,Occurrence!J1004*$I$12,INDEX($C$4:$C$102,L1004)+(Occurrence!J1004-INDEX($D$4:$D$102,L1004))/(INDEX($D$4:$D$102,L1004+1)-INDEX($D$4:$D$102,L1004))*(INDEX($C$4:$C$102,L1004+1)-INDEX($C$4:$C$102,L1004)))))</f>
        <v/>
      </c>
      <c r="N1004" s="12">
        <f>IF(Occurrence!K1004&lt;=0,-1,IFERROR(MATCH(Occurrence!K1004,$D$4:$D$102,1),0))</f>
        <v/>
      </c>
      <c r="O1004" s="9">
        <f>IF(N1004&lt;0,0,IF(N1004=0,Occurrence!K1004*$I$11,IF(N1004&gt;=99,Occurrence!K1004*$I$12,INDEX($C$4:$C$102,N1004)+(Occurrence!K1004-INDEX($D$4:$D$102,N1004))/(INDEX($D$4:$D$102,N1004+1)-INDEX($D$4:$D$102,N1004))*(INDEX($C$4:$C$102,N1004+1)-INDEX($C$4:$C$102,N1004)))))</f>
        <v/>
      </c>
      <c r="P1004" s="12">
        <f>IFERROR(MATCH(Data!X1004,$F$4:$F$102,1),0)</f>
        <v/>
      </c>
      <c r="Q1004" s="9">
        <f>IF(P1004=0,Data!X1004+$I$13,IF(P1004&gt;=99,Data!X1004+$I$14,INDEX($E$4:$E$102,P1004)+(Data!X1004-INDEX($F$4:$F$102,P1004))/(INDEX($F$4:$F$102,P1004+1)-INDEX($F$4:$F$102,P1004))*(INDEX($E$4:$E$102,P1004+1)-INDEX($E$4:$E$102,P1004))))</f>
        <v/>
      </c>
      <c r="R1004" s="12">
        <f>IFERROR(MATCH(Data!Y1004,$F$4:$F$102,1),0)</f>
        <v/>
      </c>
      <c r="S1004" s="9">
        <f>IF(R1004=0,Data!Y1004+$I$13,IF(R1004&gt;=99,Data!Y1004+$I$14,INDEX($E$4:$E$102,R1004)+(Data!Y1004-INDEX($F$4:$F$102,R1004))/(INDEX($F$4:$F$102,R1004+1)-INDEX($F$4:$F$102,R1004))*(INDEX($E$4:$E$102,R1004+1)-INDEX($E$4:$E$102,R1004))))</f>
        <v/>
      </c>
    </row>
    <row r="1005">
      <c r="K1005" s="14">
        <f>Data!A1005</f>
        <v/>
      </c>
      <c r="L1005" s="12">
        <f>IF(Occurrence!J1005&lt;=0,-1,IFERROR(MATCH(Occurrence!J1005,$D$4:$D$102,1),0))</f>
        <v/>
      </c>
      <c r="M1005" s="9">
        <f>IF(L1005&lt;0,0,IF(L1005=0,Occurrence!J1005*$I$11,IF(L1005&gt;=99,Occurrence!J1005*$I$12,INDEX($C$4:$C$102,L1005)+(Occurrence!J1005-INDEX($D$4:$D$102,L1005))/(INDEX($D$4:$D$102,L1005+1)-INDEX($D$4:$D$102,L1005))*(INDEX($C$4:$C$102,L1005+1)-INDEX($C$4:$C$102,L1005)))))</f>
        <v/>
      </c>
      <c r="N1005" s="12">
        <f>IF(Occurrence!K1005&lt;=0,-1,IFERROR(MATCH(Occurrence!K1005,$D$4:$D$102,1),0))</f>
        <v/>
      </c>
      <c r="O1005" s="9">
        <f>IF(N1005&lt;0,0,IF(N1005=0,Occurrence!K1005*$I$11,IF(N1005&gt;=99,Occurrence!K1005*$I$12,INDEX($C$4:$C$102,N1005)+(Occurrence!K1005-INDEX($D$4:$D$102,N1005))/(INDEX($D$4:$D$102,N1005+1)-INDEX($D$4:$D$102,N1005))*(INDEX($C$4:$C$102,N1005+1)-INDEX($C$4:$C$102,N1005)))))</f>
        <v/>
      </c>
      <c r="P1005" s="12">
        <f>IFERROR(MATCH(Data!X1005,$F$4:$F$102,1),0)</f>
        <v/>
      </c>
      <c r="Q1005" s="9">
        <f>IF(P1005=0,Data!X1005+$I$13,IF(P1005&gt;=99,Data!X1005+$I$14,INDEX($E$4:$E$102,P1005)+(Data!X1005-INDEX($F$4:$F$102,P1005))/(INDEX($F$4:$F$102,P1005+1)-INDEX($F$4:$F$102,P1005))*(INDEX($E$4:$E$102,P1005+1)-INDEX($E$4:$E$102,P1005))))</f>
        <v/>
      </c>
      <c r="R1005" s="12">
        <f>IFERROR(MATCH(Data!Y1005,$F$4:$F$102,1),0)</f>
        <v/>
      </c>
      <c r="S1005" s="9">
        <f>IF(R1005=0,Data!Y1005+$I$13,IF(R1005&gt;=99,Data!Y1005+$I$14,INDEX($E$4:$E$102,R1005)+(Data!Y1005-INDEX($F$4:$F$102,R1005))/(INDEX($F$4:$F$102,R1005+1)-INDEX($F$4:$F$102,R1005))*(INDEX($E$4:$E$102,R1005+1)-INDEX($E$4:$E$102,R1005))))</f>
        <v/>
      </c>
    </row>
    <row r="1006">
      <c r="K1006" s="14">
        <f>Data!A1006</f>
        <v/>
      </c>
      <c r="L1006" s="12">
        <f>IF(Occurrence!J1006&lt;=0,-1,IFERROR(MATCH(Occurrence!J1006,$D$4:$D$102,1),0))</f>
        <v/>
      </c>
      <c r="M1006" s="9">
        <f>IF(L1006&lt;0,0,IF(L1006=0,Occurrence!J1006*$I$11,IF(L1006&gt;=99,Occurrence!J1006*$I$12,INDEX($C$4:$C$102,L1006)+(Occurrence!J1006-INDEX($D$4:$D$102,L1006))/(INDEX($D$4:$D$102,L1006+1)-INDEX($D$4:$D$102,L1006))*(INDEX($C$4:$C$102,L1006+1)-INDEX($C$4:$C$102,L1006)))))</f>
        <v/>
      </c>
      <c r="N1006" s="12">
        <f>IF(Occurrence!K1006&lt;=0,-1,IFERROR(MATCH(Occurrence!K1006,$D$4:$D$102,1),0))</f>
        <v/>
      </c>
      <c r="O1006" s="9">
        <f>IF(N1006&lt;0,0,IF(N1006=0,Occurrence!K1006*$I$11,IF(N1006&gt;=99,Occurrence!K1006*$I$12,INDEX($C$4:$C$102,N1006)+(Occurrence!K1006-INDEX($D$4:$D$102,N1006))/(INDEX($D$4:$D$102,N1006+1)-INDEX($D$4:$D$102,N1006))*(INDEX($C$4:$C$102,N1006+1)-INDEX($C$4:$C$102,N1006)))))</f>
        <v/>
      </c>
      <c r="P1006" s="12">
        <f>IFERROR(MATCH(Data!X1006,$F$4:$F$102,1),0)</f>
        <v/>
      </c>
      <c r="Q1006" s="9">
        <f>IF(P1006=0,Data!X1006+$I$13,IF(P1006&gt;=99,Data!X1006+$I$14,INDEX($E$4:$E$102,P1006)+(Data!X1006-INDEX($F$4:$F$102,P1006))/(INDEX($F$4:$F$102,P1006+1)-INDEX($F$4:$F$102,P1006))*(INDEX($E$4:$E$102,P1006+1)-INDEX($E$4:$E$102,P1006))))</f>
        <v/>
      </c>
      <c r="R1006" s="12">
        <f>IFERROR(MATCH(Data!Y1006,$F$4:$F$102,1),0)</f>
        <v/>
      </c>
      <c r="S1006" s="9">
        <f>IF(R1006=0,Data!Y1006+$I$13,IF(R1006&gt;=99,Data!Y1006+$I$14,INDEX($E$4:$E$102,R1006)+(Data!Y1006-INDEX($F$4:$F$102,R1006))/(INDEX($F$4:$F$102,R1006+1)-INDEX($F$4:$F$102,R1006))*(INDEX($E$4:$E$102,R1006+1)-INDEX($E$4:$E$102,R1006))))</f>
        <v/>
      </c>
    </row>
    <row r="1007">
      <c r="K1007" s="14">
        <f>Data!A1007</f>
        <v/>
      </c>
      <c r="L1007" s="12">
        <f>IF(Occurrence!J1007&lt;=0,-1,IFERROR(MATCH(Occurrence!J1007,$D$4:$D$102,1),0))</f>
        <v/>
      </c>
      <c r="M1007" s="9">
        <f>IF(L1007&lt;0,0,IF(L1007=0,Occurrence!J1007*$I$11,IF(L1007&gt;=99,Occurrence!J1007*$I$12,INDEX($C$4:$C$102,L1007)+(Occurrence!J1007-INDEX($D$4:$D$102,L1007))/(INDEX($D$4:$D$102,L1007+1)-INDEX($D$4:$D$102,L1007))*(INDEX($C$4:$C$102,L1007+1)-INDEX($C$4:$C$102,L1007)))))</f>
        <v/>
      </c>
      <c r="N1007" s="12">
        <f>IF(Occurrence!K1007&lt;=0,-1,IFERROR(MATCH(Occurrence!K1007,$D$4:$D$102,1),0))</f>
        <v/>
      </c>
      <c r="O1007" s="9">
        <f>IF(N1007&lt;0,0,IF(N1007=0,Occurrence!K1007*$I$11,IF(N1007&gt;=99,Occurrence!K1007*$I$12,INDEX($C$4:$C$102,N1007)+(Occurrence!K1007-INDEX($D$4:$D$102,N1007))/(INDEX($D$4:$D$102,N1007+1)-INDEX($D$4:$D$102,N1007))*(INDEX($C$4:$C$102,N1007+1)-INDEX($C$4:$C$102,N1007)))))</f>
        <v/>
      </c>
      <c r="P1007" s="12">
        <f>IFERROR(MATCH(Data!X1007,$F$4:$F$102,1),0)</f>
        <v/>
      </c>
      <c r="Q1007" s="9">
        <f>IF(P1007=0,Data!X1007+$I$13,IF(P1007&gt;=99,Data!X1007+$I$14,INDEX($E$4:$E$102,P1007)+(Data!X1007-INDEX($F$4:$F$102,P1007))/(INDEX($F$4:$F$102,P1007+1)-INDEX($F$4:$F$102,P1007))*(INDEX($E$4:$E$102,P1007+1)-INDEX($E$4:$E$102,P1007))))</f>
        <v/>
      </c>
      <c r="R1007" s="12">
        <f>IFERROR(MATCH(Data!Y1007,$F$4:$F$102,1),0)</f>
        <v/>
      </c>
      <c r="S1007" s="9">
        <f>IF(R1007=0,Data!Y1007+$I$13,IF(R1007&gt;=99,Data!Y1007+$I$14,INDEX($E$4:$E$102,R1007)+(Data!Y1007-INDEX($F$4:$F$102,R1007))/(INDEX($F$4:$F$102,R1007+1)-INDEX($F$4:$F$102,R1007))*(INDEX($E$4:$E$102,R1007+1)-INDEX($E$4:$E$102,R1007))))</f>
        <v/>
      </c>
    </row>
    <row r="1008">
      <c r="K1008" s="14">
        <f>Data!A1008</f>
        <v/>
      </c>
      <c r="L1008" s="12">
        <f>IF(Occurrence!J1008&lt;=0,-1,IFERROR(MATCH(Occurrence!J1008,$D$4:$D$102,1),0))</f>
        <v/>
      </c>
      <c r="M1008" s="9">
        <f>IF(L1008&lt;0,0,IF(L1008=0,Occurrence!J1008*$I$11,IF(L1008&gt;=99,Occurrence!J1008*$I$12,INDEX($C$4:$C$102,L1008)+(Occurrence!J1008-INDEX($D$4:$D$102,L1008))/(INDEX($D$4:$D$102,L1008+1)-INDEX($D$4:$D$102,L1008))*(INDEX($C$4:$C$102,L1008+1)-INDEX($C$4:$C$102,L1008)))))</f>
        <v/>
      </c>
      <c r="N1008" s="12">
        <f>IF(Occurrence!K1008&lt;=0,-1,IFERROR(MATCH(Occurrence!K1008,$D$4:$D$102,1),0))</f>
        <v/>
      </c>
      <c r="O1008" s="9">
        <f>IF(N1008&lt;0,0,IF(N1008=0,Occurrence!K1008*$I$11,IF(N1008&gt;=99,Occurrence!K1008*$I$12,INDEX($C$4:$C$102,N1008)+(Occurrence!K1008-INDEX($D$4:$D$102,N1008))/(INDEX($D$4:$D$102,N1008+1)-INDEX($D$4:$D$102,N1008))*(INDEX($C$4:$C$102,N1008+1)-INDEX($C$4:$C$102,N1008)))))</f>
        <v/>
      </c>
      <c r="P1008" s="12">
        <f>IFERROR(MATCH(Data!X1008,$F$4:$F$102,1),0)</f>
        <v/>
      </c>
      <c r="Q1008" s="9">
        <f>IF(P1008=0,Data!X1008+$I$13,IF(P1008&gt;=99,Data!X1008+$I$14,INDEX($E$4:$E$102,P1008)+(Data!X1008-INDEX($F$4:$F$102,P1008))/(INDEX($F$4:$F$102,P1008+1)-INDEX($F$4:$F$102,P1008))*(INDEX($E$4:$E$102,P1008+1)-INDEX($E$4:$E$102,P1008))))</f>
        <v/>
      </c>
      <c r="R1008" s="12">
        <f>IFERROR(MATCH(Data!Y1008,$F$4:$F$102,1),0)</f>
        <v/>
      </c>
      <c r="S1008" s="9">
        <f>IF(R1008=0,Data!Y1008+$I$13,IF(R1008&gt;=99,Data!Y1008+$I$14,INDEX($E$4:$E$102,R1008)+(Data!Y1008-INDEX($F$4:$F$102,R1008))/(INDEX($F$4:$F$102,R1008+1)-INDEX($F$4:$F$102,R1008))*(INDEX($E$4:$E$102,R1008+1)-INDEX($E$4:$E$102,R1008))))</f>
        <v/>
      </c>
    </row>
    <row r="1009">
      <c r="K1009" s="14">
        <f>Data!A1009</f>
        <v/>
      </c>
      <c r="L1009" s="12">
        <f>IF(Occurrence!J1009&lt;=0,-1,IFERROR(MATCH(Occurrence!J1009,$D$4:$D$102,1),0))</f>
        <v/>
      </c>
      <c r="M1009" s="9">
        <f>IF(L1009&lt;0,0,IF(L1009=0,Occurrence!J1009*$I$11,IF(L1009&gt;=99,Occurrence!J1009*$I$12,INDEX($C$4:$C$102,L1009)+(Occurrence!J1009-INDEX($D$4:$D$102,L1009))/(INDEX($D$4:$D$102,L1009+1)-INDEX($D$4:$D$102,L1009))*(INDEX($C$4:$C$102,L1009+1)-INDEX($C$4:$C$102,L1009)))))</f>
        <v/>
      </c>
      <c r="N1009" s="12">
        <f>IF(Occurrence!K1009&lt;=0,-1,IFERROR(MATCH(Occurrence!K1009,$D$4:$D$102,1),0))</f>
        <v/>
      </c>
      <c r="O1009" s="9">
        <f>IF(N1009&lt;0,0,IF(N1009=0,Occurrence!K1009*$I$11,IF(N1009&gt;=99,Occurrence!K1009*$I$12,INDEX($C$4:$C$102,N1009)+(Occurrence!K1009-INDEX($D$4:$D$102,N1009))/(INDEX($D$4:$D$102,N1009+1)-INDEX($D$4:$D$102,N1009))*(INDEX($C$4:$C$102,N1009+1)-INDEX($C$4:$C$102,N1009)))))</f>
        <v/>
      </c>
      <c r="P1009" s="12">
        <f>IFERROR(MATCH(Data!X1009,$F$4:$F$102,1),0)</f>
        <v/>
      </c>
      <c r="Q1009" s="9">
        <f>IF(P1009=0,Data!X1009+$I$13,IF(P1009&gt;=99,Data!X1009+$I$14,INDEX($E$4:$E$102,P1009)+(Data!X1009-INDEX($F$4:$F$102,P1009))/(INDEX($F$4:$F$102,P1009+1)-INDEX($F$4:$F$102,P1009))*(INDEX($E$4:$E$102,P1009+1)-INDEX($E$4:$E$102,P1009))))</f>
        <v/>
      </c>
      <c r="R1009" s="12">
        <f>IFERROR(MATCH(Data!Y1009,$F$4:$F$102,1),0)</f>
        <v/>
      </c>
      <c r="S1009" s="9">
        <f>IF(R1009=0,Data!Y1009+$I$13,IF(R1009&gt;=99,Data!Y1009+$I$14,INDEX($E$4:$E$102,R1009)+(Data!Y1009-INDEX($F$4:$F$102,R1009))/(INDEX($F$4:$F$102,R1009+1)-INDEX($F$4:$F$102,R1009))*(INDEX($E$4:$E$102,R1009+1)-INDEX($E$4:$E$102,R1009))))</f>
        <v/>
      </c>
    </row>
    <row r="1010">
      <c r="K1010" s="14">
        <f>Data!A1010</f>
        <v/>
      </c>
      <c r="L1010" s="12">
        <f>IF(Occurrence!J1010&lt;=0,-1,IFERROR(MATCH(Occurrence!J1010,$D$4:$D$102,1),0))</f>
        <v/>
      </c>
      <c r="M1010" s="9">
        <f>IF(L1010&lt;0,0,IF(L1010=0,Occurrence!J1010*$I$11,IF(L1010&gt;=99,Occurrence!J1010*$I$12,INDEX($C$4:$C$102,L1010)+(Occurrence!J1010-INDEX($D$4:$D$102,L1010))/(INDEX($D$4:$D$102,L1010+1)-INDEX($D$4:$D$102,L1010))*(INDEX($C$4:$C$102,L1010+1)-INDEX($C$4:$C$102,L1010)))))</f>
        <v/>
      </c>
      <c r="N1010" s="12">
        <f>IF(Occurrence!K1010&lt;=0,-1,IFERROR(MATCH(Occurrence!K1010,$D$4:$D$102,1),0))</f>
        <v/>
      </c>
      <c r="O1010" s="9">
        <f>IF(N1010&lt;0,0,IF(N1010=0,Occurrence!K1010*$I$11,IF(N1010&gt;=99,Occurrence!K1010*$I$12,INDEX($C$4:$C$102,N1010)+(Occurrence!K1010-INDEX($D$4:$D$102,N1010))/(INDEX($D$4:$D$102,N1010+1)-INDEX($D$4:$D$102,N1010))*(INDEX($C$4:$C$102,N1010+1)-INDEX($C$4:$C$102,N1010)))))</f>
        <v/>
      </c>
      <c r="P1010" s="12">
        <f>IFERROR(MATCH(Data!X1010,$F$4:$F$102,1),0)</f>
        <v/>
      </c>
      <c r="Q1010" s="9">
        <f>IF(P1010=0,Data!X1010+$I$13,IF(P1010&gt;=99,Data!X1010+$I$14,INDEX($E$4:$E$102,P1010)+(Data!X1010-INDEX($F$4:$F$102,P1010))/(INDEX($F$4:$F$102,P1010+1)-INDEX($F$4:$F$102,P1010))*(INDEX($E$4:$E$102,P1010+1)-INDEX($E$4:$E$102,P1010))))</f>
        <v/>
      </c>
      <c r="R1010" s="12">
        <f>IFERROR(MATCH(Data!Y1010,$F$4:$F$102,1),0)</f>
        <v/>
      </c>
      <c r="S1010" s="9">
        <f>IF(R1010=0,Data!Y1010+$I$13,IF(R1010&gt;=99,Data!Y1010+$I$14,INDEX($E$4:$E$102,R1010)+(Data!Y1010-INDEX($F$4:$F$102,R1010))/(INDEX($F$4:$F$102,R1010+1)-INDEX($F$4:$F$102,R1010))*(INDEX($E$4:$E$102,R1010+1)-INDEX($E$4:$E$102,R1010))))</f>
        <v/>
      </c>
    </row>
    <row r="1011">
      <c r="K1011" s="14">
        <f>Data!A1011</f>
        <v/>
      </c>
      <c r="L1011" s="12">
        <f>IF(Occurrence!J1011&lt;=0,-1,IFERROR(MATCH(Occurrence!J1011,$D$4:$D$102,1),0))</f>
        <v/>
      </c>
      <c r="M1011" s="9">
        <f>IF(L1011&lt;0,0,IF(L1011=0,Occurrence!J1011*$I$11,IF(L1011&gt;=99,Occurrence!J1011*$I$12,INDEX($C$4:$C$102,L1011)+(Occurrence!J1011-INDEX($D$4:$D$102,L1011))/(INDEX($D$4:$D$102,L1011+1)-INDEX($D$4:$D$102,L1011))*(INDEX($C$4:$C$102,L1011+1)-INDEX($C$4:$C$102,L1011)))))</f>
        <v/>
      </c>
      <c r="N1011" s="12">
        <f>IF(Occurrence!K1011&lt;=0,-1,IFERROR(MATCH(Occurrence!K1011,$D$4:$D$102,1),0))</f>
        <v/>
      </c>
      <c r="O1011" s="9">
        <f>IF(N1011&lt;0,0,IF(N1011=0,Occurrence!K1011*$I$11,IF(N1011&gt;=99,Occurrence!K1011*$I$12,INDEX($C$4:$C$102,N1011)+(Occurrence!K1011-INDEX($D$4:$D$102,N1011))/(INDEX($D$4:$D$102,N1011+1)-INDEX($D$4:$D$102,N1011))*(INDEX($C$4:$C$102,N1011+1)-INDEX($C$4:$C$102,N1011)))))</f>
        <v/>
      </c>
      <c r="P1011" s="12">
        <f>IFERROR(MATCH(Data!X1011,$F$4:$F$102,1),0)</f>
        <v/>
      </c>
      <c r="Q1011" s="9">
        <f>IF(P1011=0,Data!X1011+$I$13,IF(P1011&gt;=99,Data!X1011+$I$14,INDEX($E$4:$E$102,P1011)+(Data!X1011-INDEX($F$4:$F$102,P1011))/(INDEX($F$4:$F$102,P1011+1)-INDEX($F$4:$F$102,P1011))*(INDEX($E$4:$E$102,P1011+1)-INDEX($E$4:$E$102,P1011))))</f>
        <v/>
      </c>
      <c r="R1011" s="12">
        <f>IFERROR(MATCH(Data!Y1011,$F$4:$F$102,1),0)</f>
        <v/>
      </c>
      <c r="S1011" s="9">
        <f>IF(R1011=0,Data!Y1011+$I$13,IF(R1011&gt;=99,Data!Y1011+$I$14,INDEX($E$4:$E$102,R1011)+(Data!Y1011-INDEX($F$4:$F$102,R1011))/(INDEX($F$4:$F$102,R1011+1)-INDEX($F$4:$F$102,R1011))*(INDEX($E$4:$E$102,R1011+1)-INDEX($E$4:$E$102,R1011))))</f>
        <v/>
      </c>
    </row>
    <row r="1012">
      <c r="K1012" s="14">
        <f>Data!A1012</f>
        <v/>
      </c>
      <c r="L1012" s="12">
        <f>IF(Occurrence!J1012&lt;=0,-1,IFERROR(MATCH(Occurrence!J1012,$D$4:$D$102,1),0))</f>
        <v/>
      </c>
      <c r="M1012" s="9">
        <f>IF(L1012&lt;0,0,IF(L1012=0,Occurrence!J1012*$I$11,IF(L1012&gt;=99,Occurrence!J1012*$I$12,INDEX($C$4:$C$102,L1012)+(Occurrence!J1012-INDEX($D$4:$D$102,L1012))/(INDEX($D$4:$D$102,L1012+1)-INDEX($D$4:$D$102,L1012))*(INDEX($C$4:$C$102,L1012+1)-INDEX($C$4:$C$102,L1012)))))</f>
        <v/>
      </c>
      <c r="N1012" s="12">
        <f>IF(Occurrence!K1012&lt;=0,-1,IFERROR(MATCH(Occurrence!K1012,$D$4:$D$102,1),0))</f>
        <v/>
      </c>
      <c r="O1012" s="9">
        <f>IF(N1012&lt;0,0,IF(N1012=0,Occurrence!K1012*$I$11,IF(N1012&gt;=99,Occurrence!K1012*$I$12,INDEX($C$4:$C$102,N1012)+(Occurrence!K1012-INDEX($D$4:$D$102,N1012))/(INDEX($D$4:$D$102,N1012+1)-INDEX($D$4:$D$102,N1012))*(INDEX($C$4:$C$102,N1012+1)-INDEX($C$4:$C$102,N1012)))))</f>
        <v/>
      </c>
      <c r="P1012" s="12">
        <f>IFERROR(MATCH(Data!X1012,$F$4:$F$102,1),0)</f>
        <v/>
      </c>
      <c r="Q1012" s="9">
        <f>IF(P1012=0,Data!X1012+$I$13,IF(P1012&gt;=99,Data!X1012+$I$14,INDEX($E$4:$E$102,P1012)+(Data!X1012-INDEX($F$4:$F$102,P1012))/(INDEX($F$4:$F$102,P1012+1)-INDEX($F$4:$F$102,P1012))*(INDEX($E$4:$E$102,P1012+1)-INDEX($E$4:$E$102,P1012))))</f>
        <v/>
      </c>
      <c r="R1012" s="12">
        <f>IFERROR(MATCH(Data!Y1012,$F$4:$F$102,1),0)</f>
        <v/>
      </c>
      <c r="S1012" s="9">
        <f>IF(R1012=0,Data!Y1012+$I$13,IF(R1012&gt;=99,Data!Y1012+$I$14,INDEX($E$4:$E$102,R1012)+(Data!Y1012-INDEX($F$4:$F$102,R1012))/(INDEX($F$4:$F$102,R1012+1)-INDEX($F$4:$F$102,R1012))*(INDEX($E$4:$E$102,R1012+1)-INDEX($E$4:$E$102,R1012))))</f>
        <v/>
      </c>
    </row>
    <row r="1013">
      <c r="K1013" s="14">
        <f>Data!A1013</f>
        <v/>
      </c>
      <c r="L1013" s="12">
        <f>IF(Occurrence!J1013&lt;=0,-1,IFERROR(MATCH(Occurrence!J1013,$D$4:$D$102,1),0))</f>
        <v/>
      </c>
      <c r="M1013" s="9">
        <f>IF(L1013&lt;0,0,IF(L1013=0,Occurrence!J1013*$I$11,IF(L1013&gt;=99,Occurrence!J1013*$I$12,INDEX($C$4:$C$102,L1013)+(Occurrence!J1013-INDEX($D$4:$D$102,L1013))/(INDEX($D$4:$D$102,L1013+1)-INDEX($D$4:$D$102,L1013))*(INDEX($C$4:$C$102,L1013+1)-INDEX($C$4:$C$102,L1013)))))</f>
        <v/>
      </c>
      <c r="N1013" s="12">
        <f>IF(Occurrence!K1013&lt;=0,-1,IFERROR(MATCH(Occurrence!K1013,$D$4:$D$102,1),0))</f>
        <v/>
      </c>
      <c r="O1013" s="9">
        <f>IF(N1013&lt;0,0,IF(N1013=0,Occurrence!K1013*$I$11,IF(N1013&gt;=99,Occurrence!K1013*$I$12,INDEX($C$4:$C$102,N1013)+(Occurrence!K1013-INDEX($D$4:$D$102,N1013))/(INDEX($D$4:$D$102,N1013+1)-INDEX($D$4:$D$102,N1013))*(INDEX($C$4:$C$102,N1013+1)-INDEX($C$4:$C$102,N1013)))))</f>
        <v/>
      </c>
      <c r="P1013" s="12">
        <f>IFERROR(MATCH(Data!X1013,$F$4:$F$102,1),0)</f>
        <v/>
      </c>
      <c r="Q1013" s="9">
        <f>IF(P1013=0,Data!X1013+$I$13,IF(P1013&gt;=99,Data!X1013+$I$14,INDEX($E$4:$E$102,P1013)+(Data!X1013-INDEX($F$4:$F$102,P1013))/(INDEX($F$4:$F$102,P1013+1)-INDEX($F$4:$F$102,P1013))*(INDEX($E$4:$E$102,P1013+1)-INDEX($E$4:$E$102,P1013))))</f>
        <v/>
      </c>
      <c r="R1013" s="12">
        <f>IFERROR(MATCH(Data!Y1013,$F$4:$F$102,1),0)</f>
        <v/>
      </c>
      <c r="S1013" s="9">
        <f>IF(R1013=0,Data!Y1013+$I$13,IF(R1013&gt;=99,Data!Y1013+$I$14,INDEX($E$4:$E$102,R1013)+(Data!Y1013-INDEX($F$4:$F$102,R1013))/(INDEX($F$4:$F$102,R1013+1)-INDEX($F$4:$F$102,R1013))*(INDEX($E$4:$E$102,R1013+1)-INDEX($E$4:$E$102,R1013))))</f>
        <v/>
      </c>
    </row>
    <row r="1014">
      <c r="K1014" s="14">
        <f>Data!A1014</f>
        <v/>
      </c>
      <c r="L1014" s="12">
        <f>IF(Occurrence!J1014&lt;=0,-1,IFERROR(MATCH(Occurrence!J1014,$D$4:$D$102,1),0))</f>
        <v/>
      </c>
      <c r="M1014" s="9">
        <f>IF(L1014&lt;0,0,IF(L1014=0,Occurrence!J1014*$I$11,IF(L1014&gt;=99,Occurrence!J1014*$I$12,INDEX($C$4:$C$102,L1014)+(Occurrence!J1014-INDEX($D$4:$D$102,L1014))/(INDEX($D$4:$D$102,L1014+1)-INDEX($D$4:$D$102,L1014))*(INDEX($C$4:$C$102,L1014+1)-INDEX($C$4:$C$102,L1014)))))</f>
        <v/>
      </c>
      <c r="N1014" s="12">
        <f>IF(Occurrence!K1014&lt;=0,-1,IFERROR(MATCH(Occurrence!K1014,$D$4:$D$102,1),0))</f>
        <v/>
      </c>
      <c r="O1014" s="9">
        <f>IF(N1014&lt;0,0,IF(N1014=0,Occurrence!K1014*$I$11,IF(N1014&gt;=99,Occurrence!K1014*$I$12,INDEX($C$4:$C$102,N1014)+(Occurrence!K1014-INDEX($D$4:$D$102,N1014))/(INDEX($D$4:$D$102,N1014+1)-INDEX($D$4:$D$102,N1014))*(INDEX($C$4:$C$102,N1014+1)-INDEX($C$4:$C$102,N1014)))))</f>
        <v/>
      </c>
      <c r="P1014" s="12">
        <f>IFERROR(MATCH(Data!X1014,$F$4:$F$102,1),0)</f>
        <v/>
      </c>
      <c r="Q1014" s="9">
        <f>IF(P1014=0,Data!X1014+$I$13,IF(P1014&gt;=99,Data!X1014+$I$14,INDEX($E$4:$E$102,P1014)+(Data!X1014-INDEX($F$4:$F$102,P1014))/(INDEX($F$4:$F$102,P1014+1)-INDEX($F$4:$F$102,P1014))*(INDEX($E$4:$E$102,P1014+1)-INDEX($E$4:$E$102,P1014))))</f>
        <v/>
      </c>
      <c r="R1014" s="12">
        <f>IFERROR(MATCH(Data!Y1014,$F$4:$F$102,1),0)</f>
        <v/>
      </c>
      <c r="S1014" s="9">
        <f>IF(R1014=0,Data!Y1014+$I$13,IF(R1014&gt;=99,Data!Y1014+$I$14,INDEX($E$4:$E$102,R1014)+(Data!Y1014-INDEX($F$4:$F$102,R1014))/(INDEX($F$4:$F$102,R1014+1)-INDEX($F$4:$F$102,R1014))*(INDEX($E$4:$E$102,R1014+1)-INDEX($E$4:$E$102,R1014))))</f>
        <v/>
      </c>
    </row>
    <row r="1015">
      <c r="K1015" s="14">
        <f>Data!A1015</f>
        <v/>
      </c>
      <c r="L1015" s="12">
        <f>IF(Occurrence!J1015&lt;=0,-1,IFERROR(MATCH(Occurrence!J1015,$D$4:$D$102,1),0))</f>
        <v/>
      </c>
      <c r="M1015" s="9">
        <f>IF(L1015&lt;0,0,IF(L1015=0,Occurrence!J1015*$I$11,IF(L1015&gt;=99,Occurrence!J1015*$I$12,INDEX($C$4:$C$102,L1015)+(Occurrence!J1015-INDEX($D$4:$D$102,L1015))/(INDEX($D$4:$D$102,L1015+1)-INDEX($D$4:$D$102,L1015))*(INDEX($C$4:$C$102,L1015+1)-INDEX($C$4:$C$102,L1015)))))</f>
        <v/>
      </c>
      <c r="N1015" s="12">
        <f>IF(Occurrence!K1015&lt;=0,-1,IFERROR(MATCH(Occurrence!K1015,$D$4:$D$102,1),0))</f>
        <v/>
      </c>
      <c r="O1015" s="9">
        <f>IF(N1015&lt;0,0,IF(N1015=0,Occurrence!K1015*$I$11,IF(N1015&gt;=99,Occurrence!K1015*$I$12,INDEX($C$4:$C$102,N1015)+(Occurrence!K1015-INDEX($D$4:$D$102,N1015))/(INDEX($D$4:$D$102,N1015+1)-INDEX($D$4:$D$102,N1015))*(INDEX($C$4:$C$102,N1015+1)-INDEX($C$4:$C$102,N1015)))))</f>
        <v/>
      </c>
      <c r="P1015" s="12">
        <f>IFERROR(MATCH(Data!X1015,$F$4:$F$102,1),0)</f>
        <v/>
      </c>
      <c r="Q1015" s="9">
        <f>IF(P1015=0,Data!X1015+$I$13,IF(P1015&gt;=99,Data!X1015+$I$14,INDEX($E$4:$E$102,P1015)+(Data!X1015-INDEX($F$4:$F$102,P1015))/(INDEX($F$4:$F$102,P1015+1)-INDEX($F$4:$F$102,P1015))*(INDEX($E$4:$E$102,P1015+1)-INDEX($E$4:$E$102,P1015))))</f>
        <v/>
      </c>
      <c r="R1015" s="12">
        <f>IFERROR(MATCH(Data!Y1015,$F$4:$F$102,1),0)</f>
        <v/>
      </c>
      <c r="S1015" s="9">
        <f>IF(R1015=0,Data!Y1015+$I$13,IF(R1015&gt;=99,Data!Y1015+$I$14,INDEX($E$4:$E$102,R1015)+(Data!Y1015-INDEX($F$4:$F$102,R1015))/(INDEX($F$4:$F$102,R1015+1)-INDEX($F$4:$F$102,R1015))*(INDEX($E$4:$E$102,R1015+1)-INDEX($E$4:$E$102,R1015))))</f>
        <v/>
      </c>
    </row>
    <row r="1016">
      <c r="K1016" s="14">
        <f>Data!A1016</f>
        <v/>
      </c>
      <c r="L1016" s="12">
        <f>IF(Occurrence!J1016&lt;=0,-1,IFERROR(MATCH(Occurrence!J1016,$D$4:$D$102,1),0))</f>
        <v/>
      </c>
      <c r="M1016" s="9">
        <f>IF(L1016&lt;0,0,IF(L1016=0,Occurrence!J1016*$I$11,IF(L1016&gt;=99,Occurrence!J1016*$I$12,INDEX($C$4:$C$102,L1016)+(Occurrence!J1016-INDEX($D$4:$D$102,L1016))/(INDEX($D$4:$D$102,L1016+1)-INDEX($D$4:$D$102,L1016))*(INDEX($C$4:$C$102,L1016+1)-INDEX($C$4:$C$102,L1016)))))</f>
        <v/>
      </c>
      <c r="N1016" s="12">
        <f>IF(Occurrence!K1016&lt;=0,-1,IFERROR(MATCH(Occurrence!K1016,$D$4:$D$102,1),0))</f>
        <v/>
      </c>
      <c r="O1016" s="9">
        <f>IF(N1016&lt;0,0,IF(N1016=0,Occurrence!K1016*$I$11,IF(N1016&gt;=99,Occurrence!K1016*$I$12,INDEX($C$4:$C$102,N1016)+(Occurrence!K1016-INDEX($D$4:$D$102,N1016))/(INDEX($D$4:$D$102,N1016+1)-INDEX($D$4:$D$102,N1016))*(INDEX($C$4:$C$102,N1016+1)-INDEX($C$4:$C$102,N1016)))))</f>
        <v/>
      </c>
      <c r="P1016" s="12">
        <f>IFERROR(MATCH(Data!X1016,$F$4:$F$102,1),0)</f>
        <v/>
      </c>
      <c r="Q1016" s="9">
        <f>IF(P1016=0,Data!X1016+$I$13,IF(P1016&gt;=99,Data!X1016+$I$14,INDEX($E$4:$E$102,P1016)+(Data!X1016-INDEX($F$4:$F$102,P1016))/(INDEX($F$4:$F$102,P1016+1)-INDEX($F$4:$F$102,P1016))*(INDEX($E$4:$E$102,P1016+1)-INDEX($E$4:$E$102,P1016))))</f>
        <v/>
      </c>
      <c r="R1016" s="12">
        <f>IFERROR(MATCH(Data!Y1016,$F$4:$F$102,1),0)</f>
        <v/>
      </c>
      <c r="S1016" s="9">
        <f>IF(R1016=0,Data!Y1016+$I$13,IF(R1016&gt;=99,Data!Y1016+$I$14,INDEX($E$4:$E$102,R1016)+(Data!Y1016-INDEX($F$4:$F$102,R1016))/(INDEX($F$4:$F$102,R1016+1)-INDEX($F$4:$F$102,R1016))*(INDEX($E$4:$E$102,R1016+1)-INDEX($E$4:$E$102,R1016))))</f>
        <v/>
      </c>
    </row>
    <row r="1017">
      <c r="K1017" s="14">
        <f>Data!A1017</f>
        <v/>
      </c>
      <c r="L1017" s="12">
        <f>IF(Occurrence!J1017&lt;=0,-1,IFERROR(MATCH(Occurrence!J1017,$D$4:$D$102,1),0))</f>
        <v/>
      </c>
      <c r="M1017" s="9">
        <f>IF(L1017&lt;0,0,IF(L1017=0,Occurrence!J1017*$I$11,IF(L1017&gt;=99,Occurrence!J1017*$I$12,INDEX($C$4:$C$102,L1017)+(Occurrence!J1017-INDEX($D$4:$D$102,L1017))/(INDEX($D$4:$D$102,L1017+1)-INDEX($D$4:$D$102,L1017))*(INDEX($C$4:$C$102,L1017+1)-INDEX($C$4:$C$102,L1017)))))</f>
        <v/>
      </c>
      <c r="N1017" s="12">
        <f>IF(Occurrence!K1017&lt;=0,-1,IFERROR(MATCH(Occurrence!K1017,$D$4:$D$102,1),0))</f>
        <v/>
      </c>
      <c r="O1017" s="9">
        <f>IF(N1017&lt;0,0,IF(N1017=0,Occurrence!K1017*$I$11,IF(N1017&gt;=99,Occurrence!K1017*$I$12,INDEX($C$4:$C$102,N1017)+(Occurrence!K1017-INDEX($D$4:$D$102,N1017))/(INDEX($D$4:$D$102,N1017+1)-INDEX($D$4:$D$102,N1017))*(INDEX($C$4:$C$102,N1017+1)-INDEX($C$4:$C$102,N1017)))))</f>
        <v/>
      </c>
      <c r="P1017" s="12">
        <f>IFERROR(MATCH(Data!X1017,$F$4:$F$102,1),0)</f>
        <v/>
      </c>
      <c r="Q1017" s="9">
        <f>IF(P1017=0,Data!X1017+$I$13,IF(P1017&gt;=99,Data!X1017+$I$14,INDEX($E$4:$E$102,P1017)+(Data!X1017-INDEX($F$4:$F$102,P1017))/(INDEX($F$4:$F$102,P1017+1)-INDEX($F$4:$F$102,P1017))*(INDEX($E$4:$E$102,P1017+1)-INDEX($E$4:$E$102,P1017))))</f>
        <v/>
      </c>
      <c r="R1017" s="12">
        <f>IFERROR(MATCH(Data!Y1017,$F$4:$F$102,1),0)</f>
        <v/>
      </c>
      <c r="S1017" s="9">
        <f>IF(R1017=0,Data!Y1017+$I$13,IF(R1017&gt;=99,Data!Y1017+$I$14,INDEX($E$4:$E$102,R1017)+(Data!Y1017-INDEX($F$4:$F$102,R1017))/(INDEX($F$4:$F$102,R1017+1)-INDEX($F$4:$F$102,R1017))*(INDEX($E$4:$E$102,R1017+1)-INDEX($E$4:$E$102,R1017))))</f>
        <v/>
      </c>
    </row>
    <row r="1018">
      <c r="K1018" s="14">
        <f>Data!A1018</f>
        <v/>
      </c>
      <c r="L1018" s="12">
        <f>IF(Occurrence!J1018&lt;=0,-1,IFERROR(MATCH(Occurrence!J1018,$D$4:$D$102,1),0))</f>
        <v/>
      </c>
      <c r="M1018" s="9">
        <f>IF(L1018&lt;0,0,IF(L1018=0,Occurrence!J1018*$I$11,IF(L1018&gt;=99,Occurrence!J1018*$I$12,INDEX($C$4:$C$102,L1018)+(Occurrence!J1018-INDEX($D$4:$D$102,L1018))/(INDEX($D$4:$D$102,L1018+1)-INDEX($D$4:$D$102,L1018))*(INDEX($C$4:$C$102,L1018+1)-INDEX($C$4:$C$102,L1018)))))</f>
        <v/>
      </c>
      <c r="N1018" s="12">
        <f>IF(Occurrence!K1018&lt;=0,-1,IFERROR(MATCH(Occurrence!K1018,$D$4:$D$102,1),0))</f>
        <v/>
      </c>
      <c r="O1018" s="9">
        <f>IF(N1018&lt;0,0,IF(N1018=0,Occurrence!K1018*$I$11,IF(N1018&gt;=99,Occurrence!K1018*$I$12,INDEX($C$4:$C$102,N1018)+(Occurrence!K1018-INDEX($D$4:$D$102,N1018))/(INDEX($D$4:$D$102,N1018+1)-INDEX($D$4:$D$102,N1018))*(INDEX($C$4:$C$102,N1018+1)-INDEX($C$4:$C$102,N1018)))))</f>
        <v/>
      </c>
      <c r="P1018" s="12">
        <f>IFERROR(MATCH(Data!X1018,$F$4:$F$102,1),0)</f>
        <v/>
      </c>
      <c r="Q1018" s="9">
        <f>IF(P1018=0,Data!X1018+$I$13,IF(P1018&gt;=99,Data!X1018+$I$14,INDEX($E$4:$E$102,P1018)+(Data!X1018-INDEX($F$4:$F$102,P1018))/(INDEX($F$4:$F$102,P1018+1)-INDEX($F$4:$F$102,P1018))*(INDEX($E$4:$E$102,P1018+1)-INDEX($E$4:$E$102,P1018))))</f>
        <v/>
      </c>
      <c r="R1018" s="12">
        <f>IFERROR(MATCH(Data!Y1018,$F$4:$F$102,1),0)</f>
        <v/>
      </c>
      <c r="S1018" s="9">
        <f>IF(R1018=0,Data!Y1018+$I$13,IF(R1018&gt;=99,Data!Y1018+$I$14,INDEX($E$4:$E$102,R1018)+(Data!Y1018-INDEX($F$4:$F$102,R1018))/(INDEX($F$4:$F$102,R1018+1)-INDEX($F$4:$F$102,R1018))*(INDEX($E$4:$E$102,R1018+1)-INDEX($E$4:$E$102,R1018))))</f>
        <v/>
      </c>
    </row>
    <row r="1019">
      <c r="K1019" s="14">
        <f>Data!A1019</f>
        <v/>
      </c>
      <c r="L1019" s="12">
        <f>IF(Occurrence!J1019&lt;=0,-1,IFERROR(MATCH(Occurrence!J1019,$D$4:$D$102,1),0))</f>
        <v/>
      </c>
      <c r="M1019" s="9">
        <f>IF(L1019&lt;0,0,IF(L1019=0,Occurrence!J1019*$I$11,IF(L1019&gt;=99,Occurrence!J1019*$I$12,INDEX($C$4:$C$102,L1019)+(Occurrence!J1019-INDEX($D$4:$D$102,L1019))/(INDEX($D$4:$D$102,L1019+1)-INDEX($D$4:$D$102,L1019))*(INDEX($C$4:$C$102,L1019+1)-INDEX($C$4:$C$102,L1019)))))</f>
        <v/>
      </c>
      <c r="N1019" s="12">
        <f>IF(Occurrence!K1019&lt;=0,-1,IFERROR(MATCH(Occurrence!K1019,$D$4:$D$102,1),0))</f>
        <v/>
      </c>
      <c r="O1019" s="9">
        <f>IF(N1019&lt;0,0,IF(N1019=0,Occurrence!K1019*$I$11,IF(N1019&gt;=99,Occurrence!K1019*$I$12,INDEX($C$4:$C$102,N1019)+(Occurrence!K1019-INDEX($D$4:$D$102,N1019))/(INDEX($D$4:$D$102,N1019+1)-INDEX($D$4:$D$102,N1019))*(INDEX($C$4:$C$102,N1019+1)-INDEX($C$4:$C$102,N1019)))))</f>
        <v/>
      </c>
      <c r="P1019" s="12">
        <f>IFERROR(MATCH(Data!X1019,$F$4:$F$102,1),0)</f>
        <v/>
      </c>
      <c r="Q1019" s="9">
        <f>IF(P1019=0,Data!X1019+$I$13,IF(P1019&gt;=99,Data!X1019+$I$14,INDEX($E$4:$E$102,P1019)+(Data!X1019-INDEX($F$4:$F$102,P1019))/(INDEX($F$4:$F$102,P1019+1)-INDEX($F$4:$F$102,P1019))*(INDEX($E$4:$E$102,P1019+1)-INDEX($E$4:$E$102,P1019))))</f>
        <v/>
      </c>
      <c r="R1019" s="12">
        <f>IFERROR(MATCH(Data!Y1019,$F$4:$F$102,1),0)</f>
        <v/>
      </c>
      <c r="S1019" s="9">
        <f>IF(R1019=0,Data!Y1019+$I$13,IF(R1019&gt;=99,Data!Y1019+$I$14,INDEX($E$4:$E$102,R1019)+(Data!Y1019-INDEX($F$4:$F$102,R1019))/(INDEX($F$4:$F$102,R1019+1)-INDEX($F$4:$F$102,R1019))*(INDEX($E$4:$E$102,R1019+1)-INDEX($E$4:$E$102,R1019))))</f>
        <v/>
      </c>
    </row>
    <row r="1020">
      <c r="K1020" s="14">
        <f>Data!A1020</f>
        <v/>
      </c>
      <c r="L1020" s="12">
        <f>IF(Occurrence!J1020&lt;=0,-1,IFERROR(MATCH(Occurrence!J1020,$D$4:$D$102,1),0))</f>
        <v/>
      </c>
      <c r="M1020" s="9">
        <f>IF(L1020&lt;0,0,IF(L1020=0,Occurrence!J1020*$I$11,IF(L1020&gt;=99,Occurrence!J1020*$I$12,INDEX($C$4:$C$102,L1020)+(Occurrence!J1020-INDEX($D$4:$D$102,L1020))/(INDEX($D$4:$D$102,L1020+1)-INDEX($D$4:$D$102,L1020))*(INDEX($C$4:$C$102,L1020+1)-INDEX($C$4:$C$102,L1020)))))</f>
        <v/>
      </c>
      <c r="N1020" s="12">
        <f>IF(Occurrence!K1020&lt;=0,-1,IFERROR(MATCH(Occurrence!K1020,$D$4:$D$102,1),0))</f>
        <v/>
      </c>
      <c r="O1020" s="9">
        <f>IF(N1020&lt;0,0,IF(N1020=0,Occurrence!K1020*$I$11,IF(N1020&gt;=99,Occurrence!K1020*$I$12,INDEX($C$4:$C$102,N1020)+(Occurrence!K1020-INDEX($D$4:$D$102,N1020))/(INDEX($D$4:$D$102,N1020+1)-INDEX($D$4:$D$102,N1020))*(INDEX($C$4:$C$102,N1020+1)-INDEX($C$4:$C$102,N1020)))))</f>
        <v/>
      </c>
      <c r="P1020" s="12">
        <f>IFERROR(MATCH(Data!X1020,$F$4:$F$102,1),0)</f>
        <v/>
      </c>
      <c r="Q1020" s="9">
        <f>IF(P1020=0,Data!X1020+$I$13,IF(P1020&gt;=99,Data!X1020+$I$14,INDEX($E$4:$E$102,P1020)+(Data!X1020-INDEX($F$4:$F$102,P1020))/(INDEX($F$4:$F$102,P1020+1)-INDEX($F$4:$F$102,P1020))*(INDEX($E$4:$E$102,P1020+1)-INDEX($E$4:$E$102,P1020))))</f>
        <v/>
      </c>
      <c r="R1020" s="12">
        <f>IFERROR(MATCH(Data!Y1020,$F$4:$F$102,1),0)</f>
        <v/>
      </c>
      <c r="S1020" s="9">
        <f>IF(R1020=0,Data!Y1020+$I$13,IF(R1020&gt;=99,Data!Y1020+$I$14,INDEX($E$4:$E$102,R1020)+(Data!Y1020-INDEX($F$4:$F$102,R1020))/(INDEX($F$4:$F$102,R1020+1)-INDEX($F$4:$F$102,R1020))*(INDEX($E$4:$E$102,R1020+1)-INDEX($E$4:$E$102,R1020))))</f>
        <v/>
      </c>
    </row>
    <row r="1021">
      <c r="K1021" s="14">
        <f>Data!A1021</f>
        <v/>
      </c>
      <c r="L1021" s="12">
        <f>IF(Occurrence!J1021&lt;=0,-1,IFERROR(MATCH(Occurrence!J1021,$D$4:$D$102,1),0))</f>
        <v/>
      </c>
      <c r="M1021" s="9">
        <f>IF(L1021&lt;0,0,IF(L1021=0,Occurrence!J1021*$I$11,IF(L1021&gt;=99,Occurrence!J1021*$I$12,INDEX($C$4:$C$102,L1021)+(Occurrence!J1021-INDEX($D$4:$D$102,L1021))/(INDEX($D$4:$D$102,L1021+1)-INDEX($D$4:$D$102,L1021))*(INDEX($C$4:$C$102,L1021+1)-INDEX($C$4:$C$102,L1021)))))</f>
        <v/>
      </c>
      <c r="N1021" s="12">
        <f>IF(Occurrence!K1021&lt;=0,-1,IFERROR(MATCH(Occurrence!K1021,$D$4:$D$102,1),0))</f>
        <v/>
      </c>
      <c r="O1021" s="9">
        <f>IF(N1021&lt;0,0,IF(N1021=0,Occurrence!K1021*$I$11,IF(N1021&gt;=99,Occurrence!K1021*$I$12,INDEX($C$4:$C$102,N1021)+(Occurrence!K1021-INDEX($D$4:$D$102,N1021))/(INDEX($D$4:$D$102,N1021+1)-INDEX($D$4:$D$102,N1021))*(INDEX($C$4:$C$102,N1021+1)-INDEX($C$4:$C$102,N1021)))))</f>
        <v/>
      </c>
      <c r="P1021" s="12">
        <f>IFERROR(MATCH(Data!X1021,$F$4:$F$102,1),0)</f>
        <v/>
      </c>
      <c r="Q1021" s="9">
        <f>IF(P1021=0,Data!X1021+$I$13,IF(P1021&gt;=99,Data!X1021+$I$14,INDEX($E$4:$E$102,P1021)+(Data!X1021-INDEX($F$4:$F$102,P1021))/(INDEX($F$4:$F$102,P1021+1)-INDEX($F$4:$F$102,P1021))*(INDEX($E$4:$E$102,P1021+1)-INDEX($E$4:$E$102,P1021))))</f>
        <v/>
      </c>
      <c r="R1021" s="12">
        <f>IFERROR(MATCH(Data!Y1021,$F$4:$F$102,1),0)</f>
        <v/>
      </c>
      <c r="S1021" s="9">
        <f>IF(R1021=0,Data!Y1021+$I$13,IF(R1021&gt;=99,Data!Y1021+$I$14,INDEX($E$4:$E$102,R1021)+(Data!Y1021-INDEX($F$4:$F$102,R1021))/(INDEX($F$4:$F$102,R1021+1)-INDEX($F$4:$F$102,R1021))*(INDEX($E$4:$E$102,R1021+1)-INDEX($E$4:$E$102,R1021))))</f>
        <v/>
      </c>
    </row>
    <row r="1022">
      <c r="K1022" s="14">
        <f>Data!A1022</f>
        <v/>
      </c>
      <c r="L1022" s="12">
        <f>IF(Occurrence!J1022&lt;=0,-1,IFERROR(MATCH(Occurrence!J1022,$D$4:$D$102,1),0))</f>
        <v/>
      </c>
      <c r="M1022" s="9">
        <f>IF(L1022&lt;0,0,IF(L1022=0,Occurrence!J1022*$I$11,IF(L1022&gt;=99,Occurrence!J1022*$I$12,INDEX($C$4:$C$102,L1022)+(Occurrence!J1022-INDEX($D$4:$D$102,L1022))/(INDEX($D$4:$D$102,L1022+1)-INDEX($D$4:$D$102,L1022))*(INDEX($C$4:$C$102,L1022+1)-INDEX($C$4:$C$102,L1022)))))</f>
        <v/>
      </c>
      <c r="N1022" s="12">
        <f>IF(Occurrence!K1022&lt;=0,-1,IFERROR(MATCH(Occurrence!K1022,$D$4:$D$102,1),0))</f>
        <v/>
      </c>
      <c r="O1022" s="9">
        <f>IF(N1022&lt;0,0,IF(N1022=0,Occurrence!K1022*$I$11,IF(N1022&gt;=99,Occurrence!K1022*$I$12,INDEX($C$4:$C$102,N1022)+(Occurrence!K1022-INDEX($D$4:$D$102,N1022))/(INDEX($D$4:$D$102,N1022+1)-INDEX($D$4:$D$102,N1022))*(INDEX($C$4:$C$102,N1022+1)-INDEX($C$4:$C$102,N1022)))))</f>
        <v/>
      </c>
      <c r="P1022" s="12">
        <f>IFERROR(MATCH(Data!X1022,$F$4:$F$102,1),0)</f>
        <v/>
      </c>
      <c r="Q1022" s="9">
        <f>IF(P1022=0,Data!X1022+$I$13,IF(P1022&gt;=99,Data!X1022+$I$14,INDEX($E$4:$E$102,P1022)+(Data!X1022-INDEX($F$4:$F$102,P1022))/(INDEX($F$4:$F$102,P1022+1)-INDEX($F$4:$F$102,P1022))*(INDEX($E$4:$E$102,P1022+1)-INDEX($E$4:$E$102,P1022))))</f>
        <v/>
      </c>
      <c r="R1022" s="12">
        <f>IFERROR(MATCH(Data!Y1022,$F$4:$F$102,1),0)</f>
        <v/>
      </c>
      <c r="S1022" s="9">
        <f>IF(R1022=0,Data!Y1022+$I$13,IF(R1022&gt;=99,Data!Y1022+$I$14,INDEX($E$4:$E$102,R1022)+(Data!Y1022-INDEX($F$4:$F$102,R1022))/(INDEX($F$4:$F$102,R1022+1)-INDEX($F$4:$F$102,R1022))*(INDEX($E$4:$E$102,R1022+1)-INDEX($E$4:$E$102,R1022))))</f>
        <v/>
      </c>
    </row>
    <row r="1023">
      <c r="K1023" s="14">
        <f>Data!A1023</f>
        <v/>
      </c>
      <c r="L1023" s="12">
        <f>IF(Occurrence!J1023&lt;=0,-1,IFERROR(MATCH(Occurrence!J1023,$D$4:$D$102,1),0))</f>
        <v/>
      </c>
      <c r="M1023" s="9">
        <f>IF(L1023&lt;0,0,IF(L1023=0,Occurrence!J1023*$I$11,IF(L1023&gt;=99,Occurrence!J1023*$I$12,INDEX($C$4:$C$102,L1023)+(Occurrence!J1023-INDEX($D$4:$D$102,L1023))/(INDEX($D$4:$D$102,L1023+1)-INDEX($D$4:$D$102,L1023))*(INDEX($C$4:$C$102,L1023+1)-INDEX($C$4:$C$102,L1023)))))</f>
        <v/>
      </c>
      <c r="N1023" s="12">
        <f>IF(Occurrence!K1023&lt;=0,-1,IFERROR(MATCH(Occurrence!K1023,$D$4:$D$102,1),0))</f>
        <v/>
      </c>
      <c r="O1023" s="9">
        <f>IF(N1023&lt;0,0,IF(N1023=0,Occurrence!K1023*$I$11,IF(N1023&gt;=99,Occurrence!K1023*$I$12,INDEX($C$4:$C$102,N1023)+(Occurrence!K1023-INDEX($D$4:$D$102,N1023))/(INDEX($D$4:$D$102,N1023+1)-INDEX($D$4:$D$102,N1023))*(INDEX($C$4:$C$102,N1023+1)-INDEX($C$4:$C$102,N1023)))))</f>
        <v/>
      </c>
      <c r="P1023" s="12">
        <f>IFERROR(MATCH(Data!X1023,$F$4:$F$102,1),0)</f>
        <v/>
      </c>
      <c r="Q1023" s="9">
        <f>IF(P1023=0,Data!X1023+$I$13,IF(P1023&gt;=99,Data!X1023+$I$14,INDEX($E$4:$E$102,P1023)+(Data!X1023-INDEX($F$4:$F$102,P1023))/(INDEX($F$4:$F$102,P1023+1)-INDEX($F$4:$F$102,P1023))*(INDEX($E$4:$E$102,P1023+1)-INDEX($E$4:$E$102,P1023))))</f>
        <v/>
      </c>
      <c r="R1023" s="12">
        <f>IFERROR(MATCH(Data!Y1023,$F$4:$F$102,1),0)</f>
        <v/>
      </c>
      <c r="S1023" s="9">
        <f>IF(R1023=0,Data!Y1023+$I$13,IF(R1023&gt;=99,Data!Y1023+$I$14,INDEX($E$4:$E$102,R1023)+(Data!Y1023-INDEX($F$4:$F$102,R1023))/(INDEX($F$4:$F$102,R1023+1)-INDEX($F$4:$F$102,R1023))*(INDEX($E$4:$E$102,R1023+1)-INDEX($E$4:$E$102,R1023))))</f>
        <v/>
      </c>
    </row>
    <row r="1024">
      <c r="K1024" s="14">
        <f>Data!A1024</f>
        <v/>
      </c>
      <c r="L1024" s="12">
        <f>IF(Occurrence!J1024&lt;=0,-1,IFERROR(MATCH(Occurrence!J1024,$D$4:$D$102,1),0))</f>
        <v/>
      </c>
      <c r="M1024" s="9">
        <f>IF(L1024&lt;0,0,IF(L1024=0,Occurrence!J1024*$I$11,IF(L1024&gt;=99,Occurrence!J1024*$I$12,INDEX($C$4:$C$102,L1024)+(Occurrence!J1024-INDEX($D$4:$D$102,L1024))/(INDEX($D$4:$D$102,L1024+1)-INDEX($D$4:$D$102,L1024))*(INDEX($C$4:$C$102,L1024+1)-INDEX($C$4:$C$102,L1024)))))</f>
        <v/>
      </c>
      <c r="N1024" s="12">
        <f>IF(Occurrence!K1024&lt;=0,-1,IFERROR(MATCH(Occurrence!K1024,$D$4:$D$102,1),0))</f>
        <v/>
      </c>
      <c r="O1024" s="9">
        <f>IF(N1024&lt;0,0,IF(N1024=0,Occurrence!K1024*$I$11,IF(N1024&gt;=99,Occurrence!K1024*$I$12,INDEX($C$4:$C$102,N1024)+(Occurrence!K1024-INDEX($D$4:$D$102,N1024))/(INDEX($D$4:$D$102,N1024+1)-INDEX($D$4:$D$102,N1024))*(INDEX($C$4:$C$102,N1024+1)-INDEX($C$4:$C$102,N1024)))))</f>
        <v/>
      </c>
      <c r="P1024" s="12">
        <f>IFERROR(MATCH(Data!X1024,$F$4:$F$102,1),0)</f>
        <v/>
      </c>
      <c r="Q1024" s="9">
        <f>IF(P1024=0,Data!X1024+$I$13,IF(P1024&gt;=99,Data!X1024+$I$14,INDEX($E$4:$E$102,P1024)+(Data!X1024-INDEX($F$4:$F$102,P1024))/(INDEX($F$4:$F$102,P1024+1)-INDEX($F$4:$F$102,P1024))*(INDEX($E$4:$E$102,P1024+1)-INDEX($E$4:$E$102,P1024))))</f>
        <v/>
      </c>
      <c r="R1024" s="12">
        <f>IFERROR(MATCH(Data!Y1024,$F$4:$F$102,1),0)</f>
        <v/>
      </c>
      <c r="S1024" s="9">
        <f>IF(R1024=0,Data!Y1024+$I$13,IF(R1024&gt;=99,Data!Y1024+$I$14,INDEX($E$4:$E$102,R1024)+(Data!Y1024-INDEX($F$4:$F$102,R1024))/(INDEX($F$4:$F$102,R1024+1)-INDEX($F$4:$F$102,R1024))*(INDEX($E$4:$E$102,R1024+1)-INDEX($E$4:$E$102,R1024))))</f>
        <v/>
      </c>
    </row>
    <row r="1025">
      <c r="K1025" s="14">
        <f>Data!A1025</f>
        <v/>
      </c>
      <c r="L1025" s="12">
        <f>IF(Occurrence!J1025&lt;=0,-1,IFERROR(MATCH(Occurrence!J1025,$D$4:$D$102,1),0))</f>
        <v/>
      </c>
      <c r="M1025" s="9">
        <f>IF(L1025&lt;0,0,IF(L1025=0,Occurrence!J1025*$I$11,IF(L1025&gt;=99,Occurrence!J1025*$I$12,INDEX($C$4:$C$102,L1025)+(Occurrence!J1025-INDEX($D$4:$D$102,L1025))/(INDEX($D$4:$D$102,L1025+1)-INDEX($D$4:$D$102,L1025))*(INDEX($C$4:$C$102,L1025+1)-INDEX($C$4:$C$102,L1025)))))</f>
        <v/>
      </c>
      <c r="N1025" s="12">
        <f>IF(Occurrence!K1025&lt;=0,-1,IFERROR(MATCH(Occurrence!K1025,$D$4:$D$102,1),0))</f>
        <v/>
      </c>
      <c r="O1025" s="9">
        <f>IF(N1025&lt;0,0,IF(N1025=0,Occurrence!K1025*$I$11,IF(N1025&gt;=99,Occurrence!K1025*$I$12,INDEX($C$4:$C$102,N1025)+(Occurrence!K1025-INDEX($D$4:$D$102,N1025))/(INDEX($D$4:$D$102,N1025+1)-INDEX($D$4:$D$102,N1025))*(INDEX($C$4:$C$102,N1025+1)-INDEX($C$4:$C$102,N1025)))))</f>
        <v/>
      </c>
      <c r="P1025" s="12">
        <f>IFERROR(MATCH(Data!X1025,$F$4:$F$102,1),0)</f>
        <v/>
      </c>
      <c r="Q1025" s="9">
        <f>IF(P1025=0,Data!X1025+$I$13,IF(P1025&gt;=99,Data!X1025+$I$14,INDEX($E$4:$E$102,P1025)+(Data!X1025-INDEX($F$4:$F$102,P1025))/(INDEX($F$4:$F$102,P1025+1)-INDEX($F$4:$F$102,P1025))*(INDEX($E$4:$E$102,P1025+1)-INDEX($E$4:$E$102,P1025))))</f>
        <v/>
      </c>
      <c r="R1025" s="12">
        <f>IFERROR(MATCH(Data!Y1025,$F$4:$F$102,1),0)</f>
        <v/>
      </c>
      <c r="S1025" s="9">
        <f>IF(R1025=0,Data!Y1025+$I$13,IF(R1025&gt;=99,Data!Y1025+$I$14,INDEX($E$4:$E$102,R1025)+(Data!Y1025-INDEX($F$4:$F$102,R1025))/(INDEX($F$4:$F$102,R1025+1)-INDEX($F$4:$F$102,R1025))*(INDEX($E$4:$E$102,R1025+1)-INDEX($E$4:$E$102,R1025))))</f>
        <v/>
      </c>
    </row>
    <row r="1026">
      <c r="K1026" s="14">
        <f>Data!A1026</f>
        <v/>
      </c>
      <c r="L1026" s="12">
        <f>IF(Occurrence!J1026&lt;=0,-1,IFERROR(MATCH(Occurrence!J1026,$D$4:$D$102,1),0))</f>
        <v/>
      </c>
      <c r="M1026" s="9">
        <f>IF(L1026&lt;0,0,IF(L1026=0,Occurrence!J1026*$I$11,IF(L1026&gt;=99,Occurrence!J1026*$I$12,INDEX($C$4:$C$102,L1026)+(Occurrence!J1026-INDEX($D$4:$D$102,L1026))/(INDEX($D$4:$D$102,L1026+1)-INDEX($D$4:$D$102,L1026))*(INDEX($C$4:$C$102,L1026+1)-INDEX($C$4:$C$102,L1026)))))</f>
        <v/>
      </c>
      <c r="N1026" s="12">
        <f>IF(Occurrence!K1026&lt;=0,-1,IFERROR(MATCH(Occurrence!K1026,$D$4:$D$102,1),0))</f>
        <v/>
      </c>
      <c r="O1026" s="9">
        <f>IF(N1026&lt;0,0,IF(N1026=0,Occurrence!K1026*$I$11,IF(N1026&gt;=99,Occurrence!K1026*$I$12,INDEX($C$4:$C$102,N1026)+(Occurrence!K1026-INDEX($D$4:$D$102,N1026))/(INDEX($D$4:$D$102,N1026+1)-INDEX($D$4:$D$102,N1026))*(INDEX($C$4:$C$102,N1026+1)-INDEX($C$4:$C$102,N1026)))))</f>
        <v/>
      </c>
      <c r="P1026" s="12">
        <f>IFERROR(MATCH(Data!X1026,$F$4:$F$102,1),0)</f>
        <v/>
      </c>
      <c r="Q1026" s="9">
        <f>IF(P1026=0,Data!X1026+$I$13,IF(P1026&gt;=99,Data!X1026+$I$14,INDEX($E$4:$E$102,P1026)+(Data!X1026-INDEX($F$4:$F$102,P1026))/(INDEX($F$4:$F$102,P1026+1)-INDEX($F$4:$F$102,P1026))*(INDEX($E$4:$E$102,P1026+1)-INDEX($E$4:$E$102,P1026))))</f>
        <v/>
      </c>
      <c r="R1026" s="12">
        <f>IFERROR(MATCH(Data!Y1026,$F$4:$F$102,1),0)</f>
        <v/>
      </c>
      <c r="S1026" s="9">
        <f>IF(R1026=0,Data!Y1026+$I$13,IF(R1026&gt;=99,Data!Y1026+$I$14,INDEX($E$4:$E$102,R1026)+(Data!Y1026-INDEX($F$4:$F$102,R1026))/(INDEX($F$4:$F$102,R1026+1)-INDEX($F$4:$F$102,R1026))*(INDEX($E$4:$E$102,R1026+1)-INDEX($E$4:$E$102,R1026))))</f>
        <v/>
      </c>
    </row>
    <row r="1027">
      <c r="K1027" s="14">
        <f>Data!A1027</f>
        <v/>
      </c>
      <c r="L1027" s="12">
        <f>IF(Occurrence!J1027&lt;=0,-1,IFERROR(MATCH(Occurrence!J1027,$D$4:$D$102,1),0))</f>
        <v/>
      </c>
      <c r="M1027" s="9">
        <f>IF(L1027&lt;0,0,IF(L1027=0,Occurrence!J1027*$I$11,IF(L1027&gt;=99,Occurrence!J1027*$I$12,INDEX($C$4:$C$102,L1027)+(Occurrence!J1027-INDEX($D$4:$D$102,L1027))/(INDEX($D$4:$D$102,L1027+1)-INDEX($D$4:$D$102,L1027))*(INDEX($C$4:$C$102,L1027+1)-INDEX($C$4:$C$102,L1027)))))</f>
        <v/>
      </c>
      <c r="N1027" s="12">
        <f>IF(Occurrence!K1027&lt;=0,-1,IFERROR(MATCH(Occurrence!K1027,$D$4:$D$102,1),0))</f>
        <v/>
      </c>
      <c r="O1027" s="9">
        <f>IF(N1027&lt;0,0,IF(N1027=0,Occurrence!K1027*$I$11,IF(N1027&gt;=99,Occurrence!K1027*$I$12,INDEX($C$4:$C$102,N1027)+(Occurrence!K1027-INDEX($D$4:$D$102,N1027))/(INDEX($D$4:$D$102,N1027+1)-INDEX($D$4:$D$102,N1027))*(INDEX($C$4:$C$102,N1027+1)-INDEX($C$4:$C$102,N1027)))))</f>
        <v/>
      </c>
      <c r="P1027" s="12">
        <f>IFERROR(MATCH(Data!X1027,$F$4:$F$102,1),0)</f>
        <v/>
      </c>
      <c r="Q1027" s="9">
        <f>IF(P1027=0,Data!X1027+$I$13,IF(P1027&gt;=99,Data!X1027+$I$14,INDEX($E$4:$E$102,P1027)+(Data!X1027-INDEX($F$4:$F$102,P1027))/(INDEX($F$4:$F$102,P1027+1)-INDEX($F$4:$F$102,P1027))*(INDEX($E$4:$E$102,P1027+1)-INDEX($E$4:$E$102,P1027))))</f>
        <v/>
      </c>
      <c r="R1027" s="12">
        <f>IFERROR(MATCH(Data!Y1027,$F$4:$F$102,1),0)</f>
        <v/>
      </c>
      <c r="S1027" s="9">
        <f>IF(R1027=0,Data!Y1027+$I$13,IF(R1027&gt;=99,Data!Y1027+$I$14,INDEX($E$4:$E$102,R1027)+(Data!Y1027-INDEX($F$4:$F$102,R1027))/(INDEX($F$4:$F$102,R1027+1)-INDEX($F$4:$F$102,R1027))*(INDEX($E$4:$E$102,R1027+1)-INDEX($E$4:$E$102,R1027))))</f>
        <v/>
      </c>
    </row>
    <row r="1028">
      <c r="K1028" s="14">
        <f>Data!A1028</f>
        <v/>
      </c>
      <c r="L1028" s="12">
        <f>IF(Occurrence!J1028&lt;=0,-1,IFERROR(MATCH(Occurrence!J1028,$D$4:$D$102,1),0))</f>
        <v/>
      </c>
      <c r="M1028" s="9">
        <f>IF(L1028&lt;0,0,IF(L1028=0,Occurrence!J1028*$I$11,IF(L1028&gt;=99,Occurrence!J1028*$I$12,INDEX($C$4:$C$102,L1028)+(Occurrence!J1028-INDEX($D$4:$D$102,L1028))/(INDEX($D$4:$D$102,L1028+1)-INDEX($D$4:$D$102,L1028))*(INDEX($C$4:$C$102,L1028+1)-INDEX($C$4:$C$102,L1028)))))</f>
        <v/>
      </c>
      <c r="N1028" s="12">
        <f>IF(Occurrence!K1028&lt;=0,-1,IFERROR(MATCH(Occurrence!K1028,$D$4:$D$102,1),0))</f>
        <v/>
      </c>
      <c r="O1028" s="9">
        <f>IF(N1028&lt;0,0,IF(N1028=0,Occurrence!K1028*$I$11,IF(N1028&gt;=99,Occurrence!K1028*$I$12,INDEX($C$4:$C$102,N1028)+(Occurrence!K1028-INDEX($D$4:$D$102,N1028))/(INDEX($D$4:$D$102,N1028+1)-INDEX($D$4:$D$102,N1028))*(INDEX($C$4:$C$102,N1028+1)-INDEX($C$4:$C$102,N1028)))))</f>
        <v/>
      </c>
      <c r="P1028" s="12">
        <f>IFERROR(MATCH(Data!X1028,$F$4:$F$102,1),0)</f>
        <v/>
      </c>
      <c r="Q1028" s="9">
        <f>IF(P1028=0,Data!X1028+$I$13,IF(P1028&gt;=99,Data!X1028+$I$14,INDEX($E$4:$E$102,P1028)+(Data!X1028-INDEX($F$4:$F$102,P1028))/(INDEX($F$4:$F$102,P1028+1)-INDEX($F$4:$F$102,P1028))*(INDEX($E$4:$E$102,P1028+1)-INDEX($E$4:$E$102,P1028))))</f>
        <v/>
      </c>
      <c r="R1028" s="12">
        <f>IFERROR(MATCH(Data!Y1028,$F$4:$F$102,1),0)</f>
        <v/>
      </c>
      <c r="S1028" s="9">
        <f>IF(R1028=0,Data!Y1028+$I$13,IF(R1028&gt;=99,Data!Y1028+$I$14,INDEX($E$4:$E$102,R1028)+(Data!Y1028-INDEX($F$4:$F$102,R1028))/(INDEX($F$4:$F$102,R1028+1)-INDEX($F$4:$F$102,R1028))*(INDEX($E$4:$E$102,R1028+1)-INDEX($E$4:$E$102,R1028))))</f>
        <v/>
      </c>
    </row>
    <row r="1029">
      <c r="K1029" s="14">
        <f>Data!A1029</f>
        <v/>
      </c>
      <c r="L1029" s="12">
        <f>IF(Occurrence!J1029&lt;=0,-1,IFERROR(MATCH(Occurrence!J1029,$D$4:$D$102,1),0))</f>
        <v/>
      </c>
      <c r="M1029" s="9">
        <f>IF(L1029&lt;0,0,IF(L1029=0,Occurrence!J1029*$I$11,IF(L1029&gt;=99,Occurrence!J1029*$I$12,INDEX($C$4:$C$102,L1029)+(Occurrence!J1029-INDEX($D$4:$D$102,L1029))/(INDEX($D$4:$D$102,L1029+1)-INDEX($D$4:$D$102,L1029))*(INDEX($C$4:$C$102,L1029+1)-INDEX($C$4:$C$102,L1029)))))</f>
        <v/>
      </c>
      <c r="N1029" s="12">
        <f>IF(Occurrence!K1029&lt;=0,-1,IFERROR(MATCH(Occurrence!K1029,$D$4:$D$102,1),0))</f>
        <v/>
      </c>
      <c r="O1029" s="9">
        <f>IF(N1029&lt;0,0,IF(N1029=0,Occurrence!K1029*$I$11,IF(N1029&gt;=99,Occurrence!K1029*$I$12,INDEX($C$4:$C$102,N1029)+(Occurrence!K1029-INDEX($D$4:$D$102,N1029))/(INDEX($D$4:$D$102,N1029+1)-INDEX($D$4:$D$102,N1029))*(INDEX($C$4:$C$102,N1029+1)-INDEX($C$4:$C$102,N1029)))))</f>
        <v/>
      </c>
      <c r="P1029" s="12">
        <f>IFERROR(MATCH(Data!X1029,$F$4:$F$102,1),0)</f>
        <v/>
      </c>
      <c r="Q1029" s="9">
        <f>IF(P1029=0,Data!X1029+$I$13,IF(P1029&gt;=99,Data!X1029+$I$14,INDEX($E$4:$E$102,P1029)+(Data!X1029-INDEX($F$4:$F$102,P1029))/(INDEX($F$4:$F$102,P1029+1)-INDEX($F$4:$F$102,P1029))*(INDEX($E$4:$E$102,P1029+1)-INDEX($E$4:$E$102,P1029))))</f>
        <v/>
      </c>
      <c r="R1029" s="12">
        <f>IFERROR(MATCH(Data!Y1029,$F$4:$F$102,1),0)</f>
        <v/>
      </c>
      <c r="S1029" s="9">
        <f>IF(R1029=0,Data!Y1029+$I$13,IF(R1029&gt;=99,Data!Y1029+$I$14,INDEX($E$4:$E$102,R1029)+(Data!Y1029-INDEX($F$4:$F$102,R1029))/(INDEX($F$4:$F$102,R1029+1)-INDEX($F$4:$F$102,R1029))*(INDEX($E$4:$E$102,R1029+1)-INDEX($E$4:$E$102,R1029))))</f>
        <v/>
      </c>
    </row>
    <row r="1030">
      <c r="K1030" s="14">
        <f>Data!A1030</f>
        <v/>
      </c>
      <c r="L1030" s="12">
        <f>IF(Occurrence!J1030&lt;=0,-1,IFERROR(MATCH(Occurrence!J1030,$D$4:$D$102,1),0))</f>
        <v/>
      </c>
      <c r="M1030" s="9">
        <f>IF(L1030&lt;0,0,IF(L1030=0,Occurrence!J1030*$I$11,IF(L1030&gt;=99,Occurrence!J1030*$I$12,INDEX($C$4:$C$102,L1030)+(Occurrence!J1030-INDEX($D$4:$D$102,L1030))/(INDEX($D$4:$D$102,L1030+1)-INDEX($D$4:$D$102,L1030))*(INDEX($C$4:$C$102,L1030+1)-INDEX($C$4:$C$102,L1030)))))</f>
        <v/>
      </c>
      <c r="N1030" s="12">
        <f>IF(Occurrence!K1030&lt;=0,-1,IFERROR(MATCH(Occurrence!K1030,$D$4:$D$102,1),0))</f>
        <v/>
      </c>
      <c r="O1030" s="9">
        <f>IF(N1030&lt;0,0,IF(N1030=0,Occurrence!K1030*$I$11,IF(N1030&gt;=99,Occurrence!K1030*$I$12,INDEX($C$4:$C$102,N1030)+(Occurrence!K1030-INDEX($D$4:$D$102,N1030))/(INDEX($D$4:$D$102,N1030+1)-INDEX($D$4:$D$102,N1030))*(INDEX($C$4:$C$102,N1030+1)-INDEX($C$4:$C$102,N1030)))))</f>
        <v/>
      </c>
      <c r="P1030" s="12">
        <f>IFERROR(MATCH(Data!X1030,$F$4:$F$102,1),0)</f>
        <v/>
      </c>
      <c r="Q1030" s="9">
        <f>IF(P1030=0,Data!X1030+$I$13,IF(P1030&gt;=99,Data!X1030+$I$14,INDEX($E$4:$E$102,P1030)+(Data!X1030-INDEX($F$4:$F$102,P1030))/(INDEX($F$4:$F$102,P1030+1)-INDEX($F$4:$F$102,P1030))*(INDEX($E$4:$E$102,P1030+1)-INDEX($E$4:$E$102,P1030))))</f>
        <v/>
      </c>
      <c r="R1030" s="12">
        <f>IFERROR(MATCH(Data!Y1030,$F$4:$F$102,1),0)</f>
        <v/>
      </c>
      <c r="S1030" s="9">
        <f>IF(R1030=0,Data!Y1030+$I$13,IF(R1030&gt;=99,Data!Y1030+$I$14,INDEX($E$4:$E$102,R1030)+(Data!Y1030-INDEX($F$4:$F$102,R1030))/(INDEX($F$4:$F$102,R1030+1)-INDEX($F$4:$F$102,R1030))*(INDEX($E$4:$E$102,R1030+1)-INDEX($E$4:$E$102,R1030))))</f>
        <v/>
      </c>
    </row>
    <row r="1031">
      <c r="K1031" s="14">
        <f>Data!A1031</f>
        <v/>
      </c>
      <c r="L1031" s="12">
        <f>IF(Occurrence!J1031&lt;=0,-1,IFERROR(MATCH(Occurrence!J1031,$D$4:$D$102,1),0))</f>
        <v/>
      </c>
      <c r="M1031" s="9">
        <f>IF(L1031&lt;0,0,IF(L1031=0,Occurrence!J1031*$I$11,IF(L1031&gt;=99,Occurrence!J1031*$I$12,INDEX($C$4:$C$102,L1031)+(Occurrence!J1031-INDEX($D$4:$D$102,L1031))/(INDEX($D$4:$D$102,L1031+1)-INDEX($D$4:$D$102,L1031))*(INDEX($C$4:$C$102,L1031+1)-INDEX($C$4:$C$102,L1031)))))</f>
        <v/>
      </c>
      <c r="N1031" s="12">
        <f>IF(Occurrence!K1031&lt;=0,-1,IFERROR(MATCH(Occurrence!K1031,$D$4:$D$102,1),0))</f>
        <v/>
      </c>
      <c r="O1031" s="9">
        <f>IF(N1031&lt;0,0,IF(N1031=0,Occurrence!K1031*$I$11,IF(N1031&gt;=99,Occurrence!K1031*$I$12,INDEX($C$4:$C$102,N1031)+(Occurrence!K1031-INDEX($D$4:$D$102,N1031))/(INDEX($D$4:$D$102,N1031+1)-INDEX($D$4:$D$102,N1031))*(INDEX($C$4:$C$102,N1031+1)-INDEX($C$4:$C$102,N1031)))))</f>
        <v/>
      </c>
      <c r="P1031" s="12">
        <f>IFERROR(MATCH(Data!X1031,$F$4:$F$102,1),0)</f>
        <v/>
      </c>
      <c r="Q1031" s="9">
        <f>IF(P1031=0,Data!X1031+$I$13,IF(P1031&gt;=99,Data!X1031+$I$14,INDEX($E$4:$E$102,P1031)+(Data!X1031-INDEX($F$4:$F$102,P1031))/(INDEX($F$4:$F$102,P1031+1)-INDEX($F$4:$F$102,P1031))*(INDEX($E$4:$E$102,P1031+1)-INDEX($E$4:$E$102,P1031))))</f>
        <v/>
      </c>
      <c r="R1031" s="12">
        <f>IFERROR(MATCH(Data!Y1031,$F$4:$F$102,1),0)</f>
        <v/>
      </c>
      <c r="S1031" s="9">
        <f>IF(R1031=0,Data!Y1031+$I$13,IF(R1031&gt;=99,Data!Y1031+$I$14,INDEX($E$4:$E$102,R1031)+(Data!Y1031-INDEX($F$4:$F$102,R1031))/(INDEX($F$4:$F$102,R1031+1)-INDEX($F$4:$F$102,R1031))*(INDEX($E$4:$E$102,R1031+1)-INDEX($E$4:$E$102,R1031))))</f>
        <v/>
      </c>
    </row>
    <row r="1032">
      <c r="K1032" s="14">
        <f>Data!A1032</f>
        <v/>
      </c>
      <c r="L1032" s="12">
        <f>IF(Occurrence!J1032&lt;=0,-1,IFERROR(MATCH(Occurrence!J1032,$D$4:$D$102,1),0))</f>
        <v/>
      </c>
      <c r="M1032" s="9">
        <f>IF(L1032&lt;0,0,IF(L1032=0,Occurrence!J1032*$I$11,IF(L1032&gt;=99,Occurrence!J1032*$I$12,INDEX($C$4:$C$102,L1032)+(Occurrence!J1032-INDEX($D$4:$D$102,L1032))/(INDEX($D$4:$D$102,L1032+1)-INDEX($D$4:$D$102,L1032))*(INDEX($C$4:$C$102,L1032+1)-INDEX($C$4:$C$102,L1032)))))</f>
        <v/>
      </c>
      <c r="N1032" s="12">
        <f>IF(Occurrence!K1032&lt;=0,-1,IFERROR(MATCH(Occurrence!K1032,$D$4:$D$102,1),0))</f>
        <v/>
      </c>
      <c r="O1032" s="9">
        <f>IF(N1032&lt;0,0,IF(N1032=0,Occurrence!K1032*$I$11,IF(N1032&gt;=99,Occurrence!K1032*$I$12,INDEX($C$4:$C$102,N1032)+(Occurrence!K1032-INDEX($D$4:$D$102,N1032))/(INDEX($D$4:$D$102,N1032+1)-INDEX($D$4:$D$102,N1032))*(INDEX($C$4:$C$102,N1032+1)-INDEX($C$4:$C$102,N1032)))))</f>
        <v/>
      </c>
      <c r="P1032" s="12">
        <f>IFERROR(MATCH(Data!X1032,$F$4:$F$102,1),0)</f>
        <v/>
      </c>
      <c r="Q1032" s="9">
        <f>IF(P1032=0,Data!X1032+$I$13,IF(P1032&gt;=99,Data!X1032+$I$14,INDEX($E$4:$E$102,P1032)+(Data!X1032-INDEX($F$4:$F$102,P1032))/(INDEX($F$4:$F$102,P1032+1)-INDEX($F$4:$F$102,P1032))*(INDEX($E$4:$E$102,P1032+1)-INDEX($E$4:$E$102,P1032))))</f>
        <v/>
      </c>
      <c r="R1032" s="12">
        <f>IFERROR(MATCH(Data!Y1032,$F$4:$F$102,1),0)</f>
        <v/>
      </c>
      <c r="S1032" s="9">
        <f>IF(R1032=0,Data!Y1032+$I$13,IF(R1032&gt;=99,Data!Y1032+$I$14,INDEX($E$4:$E$102,R1032)+(Data!Y1032-INDEX($F$4:$F$102,R1032))/(INDEX($F$4:$F$102,R1032+1)-INDEX($F$4:$F$102,R1032))*(INDEX($E$4:$E$102,R1032+1)-INDEX($E$4:$E$102,R1032))))</f>
        <v/>
      </c>
    </row>
    <row r="1033">
      <c r="K1033" s="14">
        <f>Data!A1033</f>
        <v/>
      </c>
      <c r="L1033" s="12">
        <f>IF(Occurrence!J1033&lt;=0,-1,IFERROR(MATCH(Occurrence!J1033,$D$4:$D$102,1),0))</f>
        <v/>
      </c>
      <c r="M1033" s="9">
        <f>IF(L1033&lt;0,0,IF(L1033=0,Occurrence!J1033*$I$11,IF(L1033&gt;=99,Occurrence!J1033*$I$12,INDEX($C$4:$C$102,L1033)+(Occurrence!J1033-INDEX($D$4:$D$102,L1033))/(INDEX($D$4:$D$102,L1033+1)-INDEX($D$4:$D$102,L1033))*(INDEX($C$4:$C$102,L1033+1)-INDEX($C$4:$C$102,L1033)))))</f>
        <v/>
      </c>
      <c r="N1033" s="12">
        <f>IF(Occurrence!K1033&lt;=0,-1,IFERROR(MATCH(Occurrence!K1033,$D$4:$D$102,1),0))</f>
        <v/>
      </c>
      <c r="O1033" s="9">
        <f>IF(N1033&lt;0,0,IF(N1033=0,Occurrence!K1033*$I$11,IF(N1033&gt;=99,Occurrence!K1033*$I$12,INDEX($C$4:$C$102,N1033)+(Occurrence!K1033-INDEX($D$4:$D$102,N1033))/(INDEX($D$4:$D$102,N1033+1)-INDEX($D$4:$D$102,N1033))*(INDEX($C$4:$C$102,N1033+1)-INDEX($C$4:$C$102,N1033)))))</f>
        <v/>
      </c>
      <c r="P1033" s="12">
        <f>IFERROR(MATCH(Data!X1033,$F$4:$F$102,1),0)</f>
        <v/>
      </c>
      <c r="Q1033" s="9">
        <f>IF(P1033=0,Data!X1033+$I$13,IF(P1033&gt;=99,Data!X1033+$I$14,INDEX($E$4:$E$102,P1033)+(Data!X1033-INDEX($F$4:$F$102,P1033))/(INDEX($F$4:$F$102,P1033+1)-INDEX($F$4:$F$102,P1033))*(INDEX($E$4:$E$102,P1033+1)-INDEX($E$4:$E$102,P1033))))</f>
        <v/>
      </c>
      <c r="R1033" s="12">
        <f>IFERROR(MATCH(Data!Y1033,$F$4:$F$102,1),0)</f>
        <v/>
      </c>
      <c r="S1033" s="9">
        <f>IF(R1033=0,Data!Y1033+$I$13,IF(R1033&gt;=99,Data!Y1033+$I$14,INDEX($E$4:$E$102,R1033)+(Data!Y1033-INDEX($F$4:$F$102,R1033))/(INDEX($F$4:$F$102,R1033+1)-INDEX($F$4:$F$102,R1033))*(INDEX($E$4:$E$102,R1033+1)-INDEX($E$4:$E$102,R1033))))</f>
        <v/>
      </c>
    </row>
    <row r="1034">
      <c r="K1034" s="14">
        <f>Data!A1034</f>
        <v/>
      </c>
      <c r="L1034" s="12">
        <f>IF(Occurrence!J1034&lt;=0,-1,IFERROR(MATCH(Occurrence!J1034,$D$4:$D$102,1),0))</f>
        <v/>
      </c>
      <c r="M1034" s="9">
        <f>IF(L1034&lt;0,0,IF(L1034=0,Occurrence!J1034*$I$11,IF(L1034&gt;=99,Occurrence!J1034*$I$12,INDEX($C$4:$C$102,L1034)+(Occurrence!J1034-INDEX($D$4:$D$102,L1034))/(INDEX($D$4:$D$102,L1034+1)-INDEX($D$4:$D$102,L1034))*(INDEX($C$4:$C$102,L1034+1)-INDEX($C$4:$C$102,L1034)))))</f>
        <v/>
      </c>
      <c r="N1034" s="12">
        <f>IF(Occurrence!K1034&lt;=0,-1,IFERROR(MATCH(Occurrence!K1034,$D$4:$D$102,1),0))</f>
        <v/>
      </c>
      <c r="O1034" s="9">
        <f>IF(N1034&lt;0,0,IF(N1034=0,Occurrence!K1034*$I$11,IF(N1034&gt;=99,Occurrence!K1034*$I$12,INDEX($C$4:$C$102,N1034)+(Occurrence!K1034-INDEX($D$4:$D$102,N1034))/(INDEX($D$4:$D$102,N1034+1)-INDEX($D$4:$D$102,N1034))*(INDEX($C$4:$C$102,N1034+1)-INDEX($C$4:$C$102,N1034)))))</f>
        <v/>
      </c>
      <c r="P1034" s="12">
        <f>IFERROR(MATCH(Data!X1034,$F$4:$F$102,1),0)</f>
        <v/>
      </c>
      <c r="Q1034" s="9">
        <f>IF(P1034=0,Data!X1034+$I$13,IF(P1034&gt;=99,Data!X1034+$I$14,INDEX($E$4:$E$102,P1034)+(Data!X1034-INDEX($F$4:$F$102,P1034))/(INDEX($F$4:$F$102,P1034+1)-INDEX($F$4:$F$102,P1034))*(INDEX($E$4:$E$102,P1034+1)-INDEX($E$4:$E$102,P1034))))</f>
        <v/>
      </c>
      <c r="R1034" s="12">
        <f>IFERROR(MATCH(Data!Y1034,$F$4:$F$102,1),0)</f>
        <v/>
      </c>
      <c r="S1034" s="9">
        <f>IF(R1034=0,Data!Y1034+$I$13,IF(R1034&gt;=99,Data!Y1034+$I$14,INDEX($E$4:$E$102,R1034)+(Data!Y1034-INDEX($F$4:$F$102,R1034))/(INDEX($F$4:$F$102,R1034+1)-INDEX($F$4:$F$102,R1034))*(INDEX($E$4:$E$102,R1034+1)-INDEX($E$4:$E$102,R1034))))</f>
        <v/>
      </c>
    </row>
    <row r="1035">
      <c r="K1035" s="14">
        <f>Data!A1035</f>
        <v/>
      </c>
      <c r="L1035" s="12">
        <f>IF(Occurrence!J1035&lt;=0,-1,IFERROR(MATCH(Occurrence!J1035,$D$4:$D$102,1),0))</f>
        <v/>
      </c>
      <c r="M1035" s="9">
        <f>IF(L1035&lt;0,0,IF(L1035=0,Occurrence!J1035*$I$11,IF(L1035&gt;=99,Occurrence!J1035*$I$12,INDEX($C$4:$C$102,L1035)+(Occurrence!J1035-INDEX($D$4:$D$102,L1035))/(INDEX($D$4:$D$102,L1035+1)-INDEX($D$4:$D$102,L1035))*(INDEX($C$4:$C$102,L1035+1)-INDEX($C$4:$C$102,L1035)))))</f>
        <v/>
      </c>
      <c r="N1035" s="12">
        <f>IF(Occurrence!K1035&lt;=0,-1,IFERROR(MATCH(Occurrence!K1035,$D$4:$D$102,1),0))</f>
        <v/>
      </c>
      <c r="O1035" s="9">
        <f>IF(N1035&lt;0,0,IF(N1035=0,Occurrence!K1035*$I$11,IF(N1035&gt;=99,Occurrence!K1035*$I$12,INDEX($C$4:$C$102,N1035)+(Occurrence!K1035-INDEX($D$4:$D$102,N1035))/(INDEX($D$4:$D$102,N1035+1)-INDEX($D$4:$D$102,N1035))*(INDEX($C$4:$C$102,N1035+1)-INDEX($C$4:$C$102,N1035)))))</f>
        <v/>
      </c>
      <c r="P1035" s="12">
        <f>IFERROR(MATCH(Data!X1035,$F$4:$F$102,1),0)</f>
        <v/>
      </c>
      <c r="Q1035" s="9">
        <f>IF(P1035=0,Data!X1035+$I$13,IF(P1035&gt;=99,Data!X1035+$I$14,INDEX($E$4:$E$102,P1035)+(Data!X1035-INDEX($F$4:$F$102,P1035))/(INDEX($F$4:$F$102,P1035+1)-INDEX($F$4:$F$102,P1035))*(INDEX($E$4:$E$102,P1035+1)-INDEX($E$4:$E$102,P1035))))</f>
        <v/>
      </c>
      <c r="R1035" s="12">
        <f>IFERROR(MATCH(Data!Y1035,$F$4:$F$102,1),0)</f>
        <v/>
      </c>
      <c r="S1035" s="9">
        <f>IF(R1035=0,Data!Y1035+$I$13,IF(R1035&gt;=99,Data!Y1035+$I$14,INDEX($E$4:$E$102,R1035)+(Data!Y1035-INDEX($F$4:$F$102,R1035))/(INDEX($F$4:$F$102,R1035+1)-INDEX($F$4:$F$102,R1035))*(INDEX($E$4:$E$102,R1035+1)-INDEX($E$4:$E$102,R1035))))</f>
        <v/>
      </c>
    </row>
    <row r="1036">
      <c r="K1036" s="14">
        <f>Data!A1036</f>
        <v/>
      </c>
      <c r="L1036" s="12">
        <f>IF(Occurrence!J1036&lt;=0,-1,IFERROR(MATCH(Occurrence!J1036,$D$4:$D$102,1),0))</f>
        <v/>
      </c>
      <c r="M1036" s="9">
        <f>IF(L1036&lt;0,0,IF(L1036=0,Occurrence!J1036*$I$11,IF(L1036&gt;=99,Occurrence!J1036*$I$12,INDEX($C$4:$C$102,L1036)+(Occurrence!J1036-INDEX($D$4:$D$102,L1036))/(INDEX($D$4:$D$102,L1036+1)-INDEX($D$4:$D$102,L1036))*(INDEX($C$4:$C$102,L1036+1)-INDEX($C$4:$C$102,L1036)))))</f>
        <v/>
      </c>
      <c r="N1036" s="12">
        <f>IF(Occurrence!K1036&lt;=0,-1,IFERROR(MATCH(Occurrence!K1036,$D$4:$D$102,1),0))</f>
        <v/>
      </c>
      <c r="O1036" s="9">
        <f>IF(N1036&lt;0,0,IF(N1036=0,Occurrence!K1036*$I$11,IF(N1036&gt;=99,Occurrence!K1036*$I$12,INDEX($C$4:$C$102,N1036)+(Occurrence!K1036-INDEX($D$4:$D$102,N1036))/(INDEX($D$4:$D$102,N1036+1)-INDEX($D$4:$D$102,N1036))*(INDEX($C$4:$C$102,N1036+1)-INDEX($C$4:$C$102,N1036)))))</f>
        <v/>
      </c>
      <c r="P1036" s="12">
        <f>IFERROR(MATCH(Data!X1036,$F$4:$F$102,1),0)</f>
        <v/>
      </c>
      <c r="Q1036" s="9">
        <f>IF(P1036=0,Data!X1036+$I$13,IF(P1036&gt;=99,Data!X1036+$I$14,INDEX($E$4:$E$102,P1036)+(Data!X1036-INDEX($F$4:$F$102,P1036))/(INDEX($F$4:$F$102,P1036+1)-INDEX($F$4:$F$102,P1036))*(INDEX($E$4:$E$102,P1036+1)-INDEX($E$4:$E$102,P1036))))</f>
        <v/>
      </c>
      <c r="R1036" s="12">
        <f>IFERROR(MATCH(Data!Y1036,$F$4:$F$102,1),0)</f>
        <v/>
      </c>
      <c r="S1036" s="9">
        <f>IF(R1036=0,Data!Y1036+$I$13,IF(R1036&gt;=99,Data!Y1036+$I$14,INDEX($E$4:$E$102,R1036)+(Data!Y1036-INDEX($F$4:$F$102,R1036))/(INDEX($F$4:$F$102,R1036+1)-INDEX($F$4:$F$102,R1036))*(INDEX($E$4:$E$102,R1036+1)-INDEX($E$4:$E$102,R1036))))</f>
        <v/>
      </c>
    </row>
    <row r="1037">
      <c r="K1037" s="14">
        <f>Data!A1037</f>
        <v/>
      </c>
      <c r="L1037" s="12">
        <f>IF(Occurrence!J1037&lt;=0,-1,IFERROR(MATCH(Occurrence!J1037,$D$4:$D$102,1),0))</f>
        <v/>
      </c>
      <c r="M1037" s="9">
        <f>IF(L1037&lt;0,0,IF(L1037=0,Occurrence!J1037*$I$11,IF(L1037&gt;=99,Occurrence!J1037*$I$12,INDEX($C$4:$C$102,L1037)+(Occurrence!J1037-INDEX($D$4:$D$102,L1037))/(INDEX($D$4:$D$102,L1037+1)-INDEX($D$4:$D$102,L1037))*(INDEX($C$4:$C$102,L1037+1)-INDEX($C$4:$C$102,L1037)))))</f>
        <v/>
      </c>
      <c r="N1037" s="12">
        <f>IF(Occurrence!K1037&lt;=0,-1,IFERROR(MATCH(Occurrence!K1037,$D$4:$D$102,1),0))</f>
        <v/>
      </c>
      <c r="O1037" s="9">
        <f>IF(N1037&lt;0,0,IF(N1037=0,Occurrence!K1037*$I$11,IF(N1037&gt;=99,Occurrence!K1037*$I$12,INDEX($C$4:$C$102,N1037)+(Occurrence!K1037-INDEX($D$4:$D$102,N1037))/(INDEX($D$4:$D$102,N1037+1)-INDEX($D$4:$D$102,N1037))*(INDEX($C$4:$C$102,N1037+1)-INDEX($C$4:$C$102,N1037)))))</f>
        <v/>
      </c>
      <c r="P1037" s="12">
        <f>IFERROR(MATCH(Data!X1037,$F$4:$F$102,1),0)</f>
        <v/>
      </c>
      <c r="Q1037" s="9">
        <f>IF(P1037=0,Data!X1037+$I$13,IF(P1037&gt;=99,Data!X1037+$I$14,INDEX($E$4:$E$102,P1037)+(Data!X1037-INDEX($F$4:$F$102,P1037))/(INDEX($F$4:$F$102,P1037+1)-INDEX($F$4:$F$102,P1037))*(INDEX($E$4:$E$102,P1037+1)-INDEX($E$4:$E$102,P1037))))</f>
        <v/>
      </c>
      <c r="R1037" s="12">
        <f>IFERROR(MATCH(Data!Y1037,$F$4:$F$102,1),0)</f>
        <v/>
      </c>
      <c r="S1037" s="9">
        <f>IF(R1037=0,Data!Y1037+$I$13,IF(R1037&gt;=99,Data!Y1037+$I$14,INDEX($E$4:$E$102,R1037)+(Data!Y1037-INDEX($F$4:$F$102,R1037))/(INDEX($F$4:$F$102,R1037+1)-INDEX($F$4:$F$102,R1037))*(INDEX($E$4:$E$102,R1037+1)-INDEX($E$4:$E$102,R1037))))</f>
        <v/>
      </c>
    </row>
    <row r="1038">
      <c r="K1038" s="14">
        <f>Data!A1038</f>
        <v/>
      </c>
      <c r="L1038" s="12">
        <f>IF(Occurrence!J1038&lt;=0,-1,IFERROR(MATCH(Occurrence!J1038,$D$4:$D$102,1),0))</f>
        <v/>
      </c>
      <c r="M1038" s="9">
        <f>IF(L1038&lt;0,0,IF(L1038=0,Occurrence!J1038*$I$11,IF(L1038&gt;=99,Occurrence!J1038*$I$12,INDEX($C$4:$C$102,L1038)+(Occurrence!J1038-INDEX($D$4:$D$102,L1038))/(INDEX($D$4:$D$102,L1038+1)-INDEX($D$4:$D$102,L1038))*(INDEX($C$4:$C$102,L1038+1)-INDEX($C$4:$C$102,L1038)))))</f>
        <v/>
      </c>
      <c r="N1038" s="12">
        <f>IF(Occurrence!K1038&lt;=0,-1,IFERROR(MATCH(Occurrence!K1038,$D$4:$D$102,1),0))</f>
        <v/>
      </c>
      <c r="O1038" s="9">
        <f>IF(N1038&lt;0,0,IF(N1038=0,Occurrence!K1038*$I$11,IF(N1038&gt;=99,Occurrence!K1038*$I$12,INDEX($C$4:$C$102,N1038)+(Occurrence!K1038-INDEX($D$4:$D$102,N1038))/(INDEX($D$4:$D$102,N1038+1)-INDEX($D$4:$D$102,N1038))*(INDEX($C$4:$C$102,N1038+1)-INDEX($C$4:$C$102,N1038)))))</f>
        <v/>
      </c>
      <c r="P1038" s="12">
        <f>IFERROR(MATCH(Data!X1038,$F$4:$F$102,1),0)</f>
        <v/>
      </c>
      <c r="Q1038" s="9">
        <f>IF(P1038=0,Data!X1038+$I$13,IF(P1038&gt;=99,Data!X1038+$I$14,INDEX($E$4:$E$102,P1038)+(Data!X1038-INDEX($F$4:$F$102,P1038))/(INDEX($F$4:$F$102,P1038+1)-INDEX($F$4:$F$102,P1038))*(INDEX($E$4:$E$102,P1038+1)-INDEX($E$4:$E$102,P1038))))</f>
        <v/>
      </c>
      <c r="R1038" s="12">
        <f>IFERROR(MATCH(Data!Y1038,$F$4:$F$102,1),0)</f>
        <v/>
      </c>
      <c r="S1038" s="9">
        <f>IF(R1038=0,Data!Y1038+$I$13,IF(R1038&gt;=99,Data!Y1038+$I$14,INDEX($E$4:$E$102,R1038)+(Data!Y1038-INDEX($F$4:$F$102,R1038))/(INDEX($F$4:$F$102,R1038+1)-INDEX($F$4:$F$102,R1038))*(INDEX($E$4:$E$102,R1038+1)-INDEX($E$4:$E$102,R1038))))</f>
        <v/>
      </c>
    </row>
    <row r="1039">
      <c r="K1039" s="14">
        <f>Data!A1039</f>
        <v/>
      </c>
      <c r="L1039" s="12">
        <f>IF(Occurrence!J1039&lt;=0,-1,IFERROR(MATCH(Occurrence!J1039,$D$4:$D$102,1),0))</f>
        <v/>
      </c>
      <c r="M1039" s="9">
        <f>IF(L1039&lt;0,0,IF(L1039=0,Occurrence!J1039*$I$11,IF(L1039&gt;=99,Occurrence!J1039*$I$12,INDEX($C$4:$C$102,L1039)+(Occurrence!J1039-INDEX($D$4:$D$102,L1039))/(INDEX($D$4:$D$102,L1039+1)-INDEX($D$4:$D$102,L1039))*(INDEX($C$4:$C$102,L1039+1)-INDEX($C$4:$C$102,L1039)))))</f>
        <v/>
      </c>
      <c r="N1039" s="12">
        <f>IF(Occurrence!K1039&lt;=0,-1,IFERROR(MATCH(Occurrence!K1039,$D$4:$D$102,1),0))</f>
        <v/>
      </c>
      <c r="O1039" s="9">
        <f>IF(N1039&lt;0,0,IF(N1039=0,Occurrence!K1039*$I$11,IF(N1039&gt;=99,Occurrence!K1039*$I$12,INDEX($C$4:$C$102,N1039)+(Occurrence!K1039-INDEX($D$4:$D$102,N1039))/(INDEX($D$4:$D$102,N1039+1)-INDEX($D$4:$D$102,N1039))*(INDEX($C$4:$C$102,N1039+1)-INDEX($C$4:$C$102,N1039)))))</f>
        <v/>
      </c>
      <c r="P1039" s="12">
        <f>IFERROR(MATCH(Data!X1039,$F$4:$F$102,1),0)</f>
        <v/>
      </c>
      <c r="Q1039" s="9">
        <f>IF(P1039=0,Data!X1039+$I$13,IF(P1039&gt;=99,Data!X1039+$I$14,INDEX($E$4:$E$102,P1039)+(Data!X1039-INDEX($F$4:$F$102,P1039))/(INDEX($F$4:$F$102,P1039+1)-INDEX($F$4:$F$102,P1039))*(INDEX($E$4:$E$102,P1039+1)-INDEX($E$4:$E$102,P1039))))</f>
        <v/>
      </c>
      <c r="R1039" s="12">
        <f>IFERROR(MATCH(Data!Y1039,$F$4:$F$102,1),0)</f>
        <v/>
      </c>
      <c r="S1039" s="9">
        <f>IF(R1039=0,Data!Y1039+$I$13,IF(R1039&gt;=99,Data!Y1039+$I$14,INDEX($E$4:$E$102,R1039)+(Data!Y1039-INDEX($F$4:$F$102,R1039))/(INDEX($F$4:$F$102,R1039+1)-INDEX($F$4:$F$102,R1039))*(INDEX($E$4:$E$102,R1039+1)-INDEX($E$4:$E$102,R1039))))</f>
        <v/>
      </c>
    </row>
    <row r="1040">
      <c r="K1040" s="14">
        <f>Data!A1040</f>
        <v/>
      </c>
      <c r="L1040" s="12">
        <f>IF(Occurrence!J1040&lt;=0,-1,IFERROR(MATCH(Occurrence!J1040,$D$4:$D$102,1),0))</f>
        <v/>
      </c>
      <c r="M1040" s="9">
        <f>IF(L1040&lt;0,0,IF(L1040=0,Occurrence!J1040*$I$11,IF(L1040&gt;=99,Occurrence!J1040*$I$12,INDEX($C$4:$C$102,L1040)+(Occurrence!J1040-INDEX($D$4:$D$102,L1040))/(INDEX($D$4:$D$102,L1040+1)-INDEX($D$4:$D$102,L1040))*(INDEX($C$4:$C$102,L1040+1)-INDEX($C$4:$C$102,L1040)))))</f>
        <v/>
      </c>
      <c r="N1040" s="12">
        <f>IF(Occurrence!K1040&lt;=0,-1,IFERROR(MATCH(Occurrence!K1040,$D$4:$D$102,1),0))</f>
        <v/>
      </c>
      <c r="O1040" s="9">
        <f>IF(N1040&lt;0,0,IF(N1040=0,Occurrence!K1040*$I$11,IF(N1040&gt;=99,Occurrence!K1040*$I$12,INDEX($C$4:$C$102,N1040)+(Occurrence!K1040-INDEX($D$4:$D$102,N1040))/(INDEX($D$4:$D$102,N1040+1)-INDEX($D$4:$D$102,N1040))*(INDEX($C$4:$C$102,N1040+1)-INDEX($C$4:$C$102,N1040)))))</f>
        <v/>
      </c>
      <c r="P1040" s="12">
        <f>IFERROR(MATCH(Data!X1040,$F$4:$F$102,1),0)</f>
        <v/>
      </c>
      <c r="Q1040" s="9">
        <f>IF(P1040=0,Data!X1040+$I$13,IF(P1040&gt;=99,Data!X1040+$I$14,INDEX($E$4:$E$102,P1040)+(Data!X1040-INDEX($F$4:$F$102,P1040))/(INDEX($F$4:$F$102,P1040+1)-INDEX($F$4:$F$102,P1040))*(INDEX($E$4:$E$102,P1040+1)-INDEX($E$4:$E$102,P1040))))</f>
        <v/>
      </c>
      <c r="R1040" s="12">
        <f>IFERROR(MATCH(Data!Y1040,$F$4:$F$102,1),0)</f>
        <v/>
      </c>
      <c r="S1040" s="9">
        <f>IF(R1040=0,Data!Y1040+$I$13,IF(R1040&gt;=99,Data!Y1040+$I$14,INDEX($E$4:$E$102,R1040)+(Data!Y1040-INDEX($F$4:$F$102,R1040))/(INDEX($F$4:$F$102,R1040+1)-INDEX($F$4:$F$102,R1040))*(INDEX($E$4:$E$102,R1040+1)-INDEX($E$4:$E$102,R1040))))</f>
        <v/>
      </c>
    </row>
    <row r="1041">
      <c r="K1041" s="14">
        <f>Data!A1041</f>
        <v/>
      </c>
      <c r="L1041" s="12">
        <f>IF(Occurrence!J1041&lt;=0,-1,IFERROR(MATCH(Occurrence!J1041,$D$4:$D$102,1),0))</f>
        <v/>
      </c>
      <c r="M1041" s="9">
        <f>IF(L1041&lt;0,0,IF(L1041=0,Occurrence!J1041*$I$11,IF(L1041&gt;=99,Occurrence!J1041*$I$12,INDEX($C$4:$C$102,L1041)+(Occurrence!J1041-INDEX($D$4:$D$102,L1041))/(INDEX($D$4:$D$102,L1041+1)-INDEX($D$4:$D$102,L1041))*(INDEX($C$4:$C$102,L1041+1)-INDEX($C$4:$C$102,L1041)))))</f>
        <v/>
      </c>
      <c r="N1041" s="12">
        <f>IF(Occurrence!K1041&lt;=0,-1,IFERROR(MATCH(Occurrence!K1041,$D$4:$D$102,1),0))</f>
        <v/>
      </c>
      <c r="O1041" s="9">
        <f>IF(N1041&lt;0,0,IF(N1041=0,Occurrence!K1041*$I$11,IF(N1041&gt;=99,Occurrence!K1041*$I$12,INDEX($C$4:$C$102,N1041)+(Occurrence!K1041-INDEX($D$4:$D$102,N1041))/(INDEX($D$4:$D$102,N1041+1)-INDEX($D$4:$D$102,N1041))*(INDEX($C$4:$C$102,N1041+1)-INDEX($C$4:$C$102,N1041)))))</f>
        <v/>
      </c>
      <c r="P1041" s="12">
        <f>IFERROR(MATCH(Data!X1041,$F$4:$F$102,1),0)</f>
        <v/>
      </c>
      <c r="Q1041" s="9">
        <f>IF(P1041=0,Data!X1041+$I$13,IF(P1041&gt;=99,Data!X1041+$I$14,INDEX($E$4:$E$102,P1041)+(Data!X1041-INDEX($F$4:$F$102,P1041))/(INDEX($F$4:$F$102,P1041+1)-INDEX($F$4:$F$102,P1041))*(INDEX($E$4:$E$102,P1041+1)-INDEX($E$4:$E$102,P1041))))</f>
        <v/>
      </c>
      <c r="R1041" s="12">
        <f>IFERROR(MATCH(Data!Y1041,$F$4:$F$102,1),0)</f>
        <v/>
      </c>
      <c r="S1041" s="9">
        <f>IF(R1041=0,Data!Y1041+$I$13,IF(R1041&gt;=99,Data!Y1041+$I$14,INDEX($E$4:$E$102,R1041)+(Data!Y1041-INDEX($F$4:$F$102,R1041))/(INDEX($F$4:$F$102,R1041+1)-INDEX($F$4:$F$102,R1041))*(INDEX($E$4:$E$102,R1041+1)-INDEX($E$4:$E$102,R1041))))</f>
        <v/>
      </c>
    </row>
    <row r="1042">
      <c r="K1042" s="14">
        <f>Data!A1042</f>
        <v/>
      </c>
      <c r="L1042" s="12">
        <f>IF(Occurrence!J1042&lt;=0,-1,IFERROR(MATCH(Occurrence!J1042,$D$4:$D$102,1),0))</f>
        <v/>
      </c>
      <c r="M1042" s="9">
        <f>IF(L1042&lt;0,0,IF(L1042=0,Occurrence!J1042*$I$11,IF(L1042&gt;=99,Occurrence!J1042*$I$12,INDEX($C$4:$C$102,L1042)+(Occurrence!J1042-INDEX($D$4:$D$102,L1042))/(INDEX($D$4:$D$102,L1042+1)-INDEX($D$4:$D$102,L1042))*(INDEX($C$4:$C$102,L1042+1)-INDEX($C$4:$C$102,L1042)))))</f>
        <v/>
      </c>
      <c r="N1042" s="12">
        <f>IF(Occurrence!K1042&lt;=0,-1,IFERROR(MATCH(Occurrence!K1042,$D$4:$D$102,1),0))</f>
        <v/>
      </c>
      <c r="O1042" s="9">
        <f>IF(N1042&lt;0,0,IF(N1042=0,Occurrence!K1042*$I$11,IF(N1042&gt;=99,Occurrence!K1042*$I$12,INDEX($C$4:$C$102,N1042)+(Occurrence!K1042-INDEX($D$4:$D$102,N1042))/(INDEX($D$4:$D$102,N1042+1)-INDEX($D$4:$D$102,N1042))*(INDEX($C$4:$C$102,N1042+1)-INDEX($C$4:$C$102,N1042)))))</f>
        <v/>
      </c>
      <c r="P1042" s="12">
        <f>IFERROR(MATCH(Data!X1042,$F$4:$F$102,1),0)</f>
        <v/>
      </c>
      <c r="Q1042" s="9">
        <f>IF(P1042=0,Data!X1042+$I$13,IF(P1042&gt;=99,Data!X1042+$I$14,INDEX($E$4:$E$102,P1042)+(Data!X1042-INDEX($F$4:$F$102,P1042))/(INDEX($F$4:$F$102,P1042+1)-INDEX($F$4:$F$102,P1042))*(INDEX($E$4:$E$102,P1042+1)-INDEX($E$4:$E$102,P1042))))</f>
        <v/>
      </c>
      <c r="R1042" s="12">
        <f>IFERROR(MATCH(Data!Y1042,$F$4:$F$102,1),0)</f>
        <v/>
      </c>
      <c r="S1042" s="9">
        <f>IF(R1042=0,Data!Y1042+$I$13,IF(R1042&gt;=99,Data!Y1042+$I$14,INDEX($E$4:$E$102,R1042)+(Data!Y1042-INDEX($F$4:$F$102,R1042))/(INDEX($F$4:$F$102,R1042+1)-INDEX($F$4:$F$102,R1042))*(INDEX($E$4:$E$102,R1042+1)-INDEX($E$4:$E$102,R1042))))</f>
        <v/>
      </c>
    </row>
    <row r="1043">
      <c r="K1043" s="14">
        <f>Data!A1043</f>
        <v/>
      </c>
      <c r="L1043" s="12">
        <f>IF(Occurrence!J1043&lt;=0,-1,IFERROR(MATCH(Occurrence!J1043,$D$4:$D$102,1),0))</f>
        <v/>
      </c>
      <c r="M1043" s="9">
        <f>IF(L1043&lt;0,0,IF(L1043=0,Occurrence!J1043*$I$11,IF(L1043&gt;=99,Occurrence!J1043*$I$12,INDEX($C$4:$C$102,L1043)+(Occurrence!J1043-INDEX($D$4:$D$102,L1043))/(INDEX($D$4:$D$102,L1043+1)-INDEX($D$4:$D$102,L1043))*(INDEX($C$4:$C$102,L1043+1)-INDEX($C$4:$C$102,L1043)))))</f>
        <v/>
      </c>
      <c r="N1043" s="12">
        <f>IF(Occurrence!K1043&lt;=0,-1,IFERROR(MATCH(Occurrence!K1043,$D$4:$D$102,1),0))</f>
        <v/>
      </c>
      <c r="O1043" s="9">
        <f>IF(N1043&lt;0,0,IF(N1043=0,Occurrence!K1043*$I$11,IF(N1043&gt;=99,Occurrence!K1043*$I$12,INDEX($C$4:$C$102,N1043)+(Occurrence!K1043-INDEX($D$4:$D$102,N1043))/(INDEX($D$4:$D$102,N1043+1)-INDEX($D$4:$D$102,N1043))*(INDEX($C$4:$C$102,N1043+1)-INDEX($C$4:$C$102,N1043)))))</f>
        <v/>
      </c>
      <c r="P1043" s="12">
        <f>IFERROR(MATCH(Data!X1043,$F$4:$F$102,1),0)</f>
        <v/>
      </c>
      <c r="Q1043" s="9">
        <f>IF(P1043=0,Data!X1043+$I$13,IF(P1043&gt;=99,Data!X1043+$I$14,INDEX($E$4:$E$102,P1043)+(Data!X1043-INDEX($F$4:$F$102,P1043))/(INDEX($F$4:$F$102,P1043+1)-INDEX($F$4:$F$102,P1043))*(INDEX($E$4:$E$102,P1043+1)-INDEX($E$4:$E$102,P1043))))</f>
        <v/>
      </c>
      <c r="R1043" s="12">
        <f>IFERROR(MATCH(Data!Y1043,$F$4:$F$102,1),0)</f>
        <v/>
      </c>
      <c r="S1043" s="9">
        <f>IF(R1043=0,Data!Y1043+$I$13,IF(R1043&gt;=99,Data!Y1043+$I$14,INDEX($E$4:$E$102,R1043)+(Data!Y1043-INDEX($F$4:$F$102,R1043))/(INDEX($F$4:$F$102,R1043+1)-INDEX($F$4:$F$102,R1043))*(INDEX($E$4:$E$102,R1043+1)-INDEX($E$4:$E$102,R1043))))</f>
        <v/>
      </c>
    </row>
    <row r="1044">
      <c r="K1044" s="14">
        <f>Data!A1044</f>
        <v/>
      </c>
      <c r="L1044" s="12">
        <f>IF(Occurrence!J1044&lt;=0,-1,IFERROR(MATCH(Occurrence!J1044,$D$4:$D$102,1),0))</f>
        <v/>
      </c>
      <c r="M1044" s="9">
        <f>IF(L1044&lt;0,0,IF(L1044=0,Occurrence!J1044*$I$11,IF(L1044&gt;=99,Occurrence!J1044*$I$12,INDEX($C$4:$C$102,L1044)+(Occurrence!J1044-INDEX($D$4:$D$102,L1044))/(INDEX($D$4:$D$102,L1044+1)-INDEX($D$4:$D$102,L1044))*(INDEX($C$4:$C$102,L1044+1)-INDEX($C$4:$C$102,L1044)))))</f>
        <v/>
      </c>
      <c r="N1044" s="12">
        <f>IF(Occurrence!K1044&lt;=0,-1,IFERROR(MATCH(Occurrence!K1044,$D$4:$D$102,1),0))</f>
        <v/>
      </c>
      <c r="O1044" s="9">
        <f>IF(N1044&lt;0,0,IF(N1044=0,Occurrence!K1044*$I$11,IF(N1044&gt;=99,Occurrence!K1044*$I$12,INDEX($C$4:$C$102,N1044)+(Occurrence!K1044-INDEX($D$4:$D$102,N1044))/(INDEX($D$4:$D$102,N1044+1)-INDEX($D$4:$D$102,N1044))*(INDEX($C$4:$C$102,N1044+1)-INDEX($C$4:$C$102,N1044)))))</f>
        <v/>
      </c>
      <c r="P1044" s="12">
        <f>IFERROR(MATCH(Data!X1044,$F$4:$F$102,1),0)</f>
        <v/>
      </c>
      <c r="Q1044" s="9">
        <f>IF(P1044=0,Data!X1044+$I$13,IF(P1044&gt;=99,Data!X1044+$I$14,INDEX($E$4:$E$102,P1044)+(Data!X1044-INDEX($F$4:$F$102,P1044))/(INDEX($F$4:$F$102,P1044+1)-INDEX($F$4:$F$102,P1044))*(INDEX($E$4:$E$102,P1044+1)-INDEX($E$4:$E$102,P1044))))</f>
        <v/>
      </c>
      <c r="R1044" s="12">
        <f>IFERROR(MATCH(Data!Y1044,$F$4:$F$102,1),0)</f>
        <v/>
      </c>
      <c r="S1044" s="9">
        <f>IF(R1044=0,Data!Y1044+$I$13,IF(R1044&gt;=99,Data!Y1044+$I$14,INDEX($E$4:$E$102,R1044)+(Data!Y1044-INDEX($F$4:$F$102,R1044))/(INDEX($F$4:$F$102,R1044+1)-INDEX($F$4:$F$102,R1044))*(INDEX($E$4:$E$102,R1044+1)-INDEX($E$4:$E$102,R1044))))</f>
        <v/>
      </c>
    </row>
    <row r="1045">
      <c r="K1045" s="14">
        <f>Data!A1045</f>
        <v/>
      </c>
      <c r="L1045" s="12">
        <f>IF(Occurrence!J1045&lt;=0,-1,IFERROR(MATCH(Occurrence!J1045,$D$4:$D$102,1),0))</f>
        <v/>
      </c>
      <c r="M1045" s="9">
        <f>IF(L1045&lt;0,0,IF(L1045=0,Occurrence!J1045*$I$11,IF(L1045&gt;=99,Occurrence!J1045*$I$12,INDEX($C$4:$C$102,L1045)+(Occurrence!J1045-INDEX($D$4:$D$102,L1045))/(INDEX($D$4:$D$102,L1045+1)-INDEX($D$4:$D$102,L1045))*(INDEX($C$4:$C$102,L1045+1)-INDEX($C$4:$C$102,L1045)))))</f>
        <v/>
      </c>
      <c r="N1045" s="12">
        <f>IF(Occurrence!K1045&lt;=0,-1,IFERROR(MATCH(Occurrence!K1045,$D$4:$D$102,1),0))</f>
        <v/>
      </c>
      <c r="O1045" s="9">
        <f>IF(N1045&lt;0,0,IF(N1045=0,Occurrence!K1045*$I$11,IF(N1045&gt;=99,Occurrence!K1045*$I$12,INDEX($C$4:$C$102,N1045)+(Occurrence!K1045-INDEX($D$4:$D$102,N1045))/(INDEX($D$4:$D$102,N1045+1)-INDEX($D$4:$D$102,N1045))*(INDEX($C$4:$C$102,N1045+1)-INDEX($C$4:$C$102,N1045)))))</f>
        <v/>
      </c>
      <c r="P1045" s="12">
        <f>IFERROR(MATCH(Data!X1045,$F$4:$F$102,1),0)</f>
        <v/>
      </c>
      <c r="Q1045" s="9">
        <f>IF(P1045=0,Data!X1045+$I$13,IF(P1045&gt;=99,Data!X1045+$I$14,INDEX($E$4:$E$102,P1045)+(Data!X1045-INDEX($F$4:$F$102,P1045))/(INDEX($F$4:$F$102,P1045+1)-INDEX($F$4:$F$102,P1045))*(INDEX($E$4:$E$102,P1045+1)-INDEX($E$4:$E$102,P1045))))</f>
        <v/>
      </c>
      <c r="R1045" s="12">
        <f>IFERROR(MATCH(Data!Y1045,$F$4:$F$102,1),0)</f>
        <v/>
      </c>
      <c r="S1045" s="9">
        <f>IF(R1045=0,Data!Y1045+$I$13,IF(R1045&gt;=99,Data!Y1045+$I$14,INDEX($E$4:$E$102,R1045)+(Data!Y1045-INDEX($F$4:$F$102,R1045))/(INDEX($F$4:$F$102,R1045+1)-INDEX($F$4:$F$102,R1045))*(INDEX($E$4:$E$102,R1045+1)-INDEX($E$4:$E$102,R1045))))</f>
        <v/>
      </c>
    </row>
    <row r="1046">
      <c r="K1046" s="14">
        <f>Data!A1046</f>
        <v/>
      </c>
      <c r="L1046" s="12">
        <f>IF(Occurrence!J1046&lt;=0,-1,IFERROR(MATCH(Occurrence!J1046,$D$4:$D$102,1),0))</f>
        <v/>
      </c>
      <c r="M1046" s="9">
        <f>IF(L1046&lt;0,0,IF(L1046=0,Occurrence!J1046*$I$11,IF(L1046&gt;=99,Occurrence!J1046*$I$12,INDEX($C$4:$C$102,L1046)+(Occurrence!J1046-INDEX($D$4:$D$102,L1046))/(INDEX($D$4:$D$102,L1046+1)-INDEX($D$4:$D$102,L1046))*(INDEX($C$4:$C$102,L1046+1)-INDEX($C$4:$C$102,L1046)))))</f>
        <v/>
      </c>
      <c r="N1046" s="12">
        <f>IF(Occurrence!K1046&lt;=0,-1,IFERROR(MATCH(Occurrence!K1046,$D$4:$D$102,1),0))</f>
        <v/>
      </c>
      <c r="O1046" s="9">
        <f>IF(N1046&lt;0,0,IF(N1046=0,Occurrence!K1046*$I$11,IF(N1046&gt;=99,Occurrence!K1046*$I$12,INDEX($C$4:$C$102,N1046)+(Occurrence!K1046-INDEX($D$4:$D$102,N1046))/(INDEX($D$4:$D$102,N1046+1)-INDEX($D$4:$D$102,N1046))*(INDEX($C$4:$C$102,N1046+1)-INDEX($C$4:$C$102,N1046)))))</f>
        <v/>
      </c>
      <c r="P1046" s="12">
        <f>IFERROR(MATCH(Data!X1046,$F$4:$F$102,1),0)</f>
        <v/>
      </c>
      <c r="Q1046" s="9">
        <f>IF(P1046=0,Data!X1046+$I$13,IF(P1046&gt;=99,Data!X1046+$I$14,INDEX($E$4:$E$102,P1046)+(Data!X1046-INDEX($F$4:$F$102,P1046))/(INDEX($F$4:$F$102,P1046+1)-INDEX($F$4:$F$102,P1046))*(INDEX($E$4:$E$102,P1046+1)-INDEX($E$4:$E$102,P1046))))</f>
        <v/>
      </c>
      <c r="R1046" s="12">
        <f>IFERROR(MATCH(Data!Y1046,$F$4:$F$102,1),0)</f>
        <v/>
      </c>
      <c r="S1046" s="9">
        <f>IF(R1046=0,Data!Y1046+$I$13,IF(R1046&gt;=99,Data!Y1046+$I$14,INDEX($E$4:$E$102,R1046)+(Data!Y1046-INDEX($F$4:$F$102,R1046))/(INDEX($F$4:$F$102,R1046+1)-INDEX($F$4:$F$102,R1046))*(INDEX($E$4:$E$102,R1046+1)-INDEX($E$4:$E$102,R1046))))</f>
        <v/>
      </c>
    </row>
    <row r="1047">
      <c r="K1047" s="14">
        <f>Data!A1047</f>
        <v/>
      </c>
      <c r="L1047" s="12">
        <f>IF(Occurrence!J1047&lt;=0,-1,IFERROR(MATCH(Occurrence!J1047,$D$4:$D$102,1),0))</f>
        <v/>
      </c>
      <c r="M1047" s="9">
        <f>IF(L1047&lt;0,0,IF(L1047=0,Occurrence!J1047*$I$11,IF(L1047&gt;=99,Occurrence!J1047*$I$12,INDEX($C$4:$C$102,L1047)+(Occurrence!J1047-INDEX($D$4:$D$102,L1047))/(INDEX($D$4:$D$102,L1047+1)-INDEX($D$4:$D$102,L1047))*(INDEX($C$4:$C$102,L1047+1)-INDEX($C$4:$C$102,L1047)))))</f>
        <v/>
      </c>
      <c r="N1047" s="12">
        <f>IF(Occurrence!K1047&lt;=0,-1,IFERROR(MATCH(Occurrence!K1047,$D$4:$D$102,1),0))</f>
        <v/>
      </c>
      <c r="O1047" s="9">
        <f>IF(N1047&lt;0,0,IF(N1047=0,Occurrence!K1047*$I$11,IF(N1047&gt;=99,Occurrence!K1047*$I$12,INDEX($C$4:$C$102,N1047)+(Occurrence!K1047-INDEX($D$4:$D$102,N1047))/(INDEX($D$4:$D$102,N1047+1)-INDEX($D$4:$D$102,N1047))*(INDEX($C$4:$C$102,N1047+1)-INDEX($C$4:$C$102,N1047)))))</f>
        <v/>
      </c>
      <c r="P1047" s="12">
        <f>IFERROR(MATCH(Data!X1047,$F$4:$F$102,1),0)</f>
        <v/>
      </c>
      <c r="Q1047" s="9">
        <f>IF(P1047=0,Data!X1047+$I$13,IF(P1047&gt;=99,Data!X1047+$I$14,INDEX($E$4:$E$102,P1047)+(Data!X1047-INDEX($F$4:$F$102,P1047))/(INDEX($F$4:$F$102,P1047+1)-INDEX($F$4:$F$102,P1047))*(INDEX($E$4:$E$102,P1047+1)-INDEX($E$4:$E$102,P1047))))</f>
        <v/>
      </c>
      <c r="R1047" s="12">
        <f>IFERROR(MATCH(Data!Y1047,$F$4:$F$102,1),0)</f>
        <v/>
      </c>
      <c r="S1047" s="9">
        <f>IF(R1047=0,Data!Y1047+$I$13,IF(R1047&gt;=99,Data!Y1047+$I$14,INDEX($E$4:$E$102,R1047)+(Data!Y1047-INDEX($F$4:$F$102,R1047))/(INDEX($F$4:$F$102,R1047+1)-INDEX($F$4:$F$102,R1047))*(INDEX($E$4:$E$102,R1047+1)-INDEX($E$4:$E$102,R1047))))</f>
        <v/>
      </c>
    </row>
    <row r="1048">
      <c r="K1048" s="14">
        <f>Data!A1048</f>
        <v/>
      </c>
      <c r="L1048" s="12">
        <f>IF(Occurrence!J1048&lt;=0,-1,IFERROR(MATCH(Occurrence!J1048,$D$4:$D$102,1),0))</f>
        <v/>
      </c>
      <c r="M1048" s="9">
        <f>IF(L1048&lt;0,0,IF(L1048=0,Occurrence!J1048*$I$11,IF(L1048&gt;=99,Occurrence!J1048*$I$12,INDEX($C$4:$C$102,L1048)+(Occurrence!J1048-INDEX($D$4:$D$102,L1048))/(INDEX($D$4:$D$102,L1048+1)-INDEX($D$4:$D$102,L1048))*(INDEX($C$4:$C$102,L1048+1)-INDEX($C$4:$C$102,L1048)))))</f>
        <v/>
      </c>
      <c r="N1048" s="12">
        <f>IF(Occurrence!K1048&lt;=0,-1,IFERROR(MATCH(Occurrence!K1048,$D$4:$D$102,1),0))</f>
        <v/>
      </c>
      <c r="O1048" s="9">
        <f>IF(N1048&lt;0,0,IF(N1048=0,Occurrence!K1048*$I$11,IF(N1048&gt;=99,Occurrence!K1048*$I$12,INDEX($C$4:$C$102,N1048)+(Occurrence!K1048-INDEX($D$4:$D$102,N1048))/(INDEX($D$4:$D$102,N1048+1)-INDEX($D$4:$D$102,N1048))*(INDEX($C$4:$C$102,N1048+1)-INDEX($C$4:$C$102,N1048)))))</f>
        <v/>
      </c>
      <c r="P1048" s="12">
        <f>IFERROR(MATCH(Data!X1048,$F$4:$F$102,1),0)</f>
        <v/>
      </c>
      <c r="Q1048" s="9">
        <f>IF(P1048=0,Data!X1048+$I$13,IF(P1048&gt;=99,Data!X1048+$I$14,INDEX($E$4:$E$102,P1048)+(Data!X1048-INDEX($F$4:$F$102,P1048))/(INDEX($F$4:$F$102,P1048+1)-INDEX($F$4:$F$102,P1048))*(INDEX($E$4:$E$102,P1048+1)-INDEX($E$4:$E$102,P1048))))</f>
        <v/>
      </c>
      <c r="R1048" s="12">
        <f>IFERROR(MATCH(Data!Y1048,$F$4:$F$102,1),0)</f>
        <v/>
      </c>
      <c r="S1048" s="9">
        <f>IF(R1048=0,Data!Y1048+$I$13,IF(R1048&gt;=99,Data!Y1048+$I$14,INDEX($E$4:$E$102,R1048)+(Data!Y1048-INDEX($F$4:$F$102,R1048))/(INDEX($F$4:$F$102,R1048+1)-INDEX($F$4:$F$102,R1048))*(INDEX($E$4:$E$102,R1048+1)-INDEX($E$4:$E$102,R1048))))</f>
        <v/>
      </c>
    </row>
    <row r="1049">
      <c r="K1049" s="14">
        <f>Data!A1049</f>
        <v/>
      </c>
      <c r="L1049" s="12">
        <f>IF(Occurrence!J1049&lt;=0,-1,IFERROR(MATCH(Occurrence!J1049,$D$4:$D$102,1),0))</f>
        <v/>
      </c>
      <c r="M1049" s="9">
        <f>IF(L1049&lt;0,0,IF(L1049=0,Occurrence!J1049*$I$11,IF(L1049&gt;=99,Occurrence!J1049*$I$12,INDEX($C$4:$C$102,L1049)+(Occurrence!J1049-INDEX($D$4:$D$102,L1049))/(INDEX($D$4:$D$102,L1049+1)-INDEX($D$4:$D$102,L1049))*(INDEX($C$4:$C$102,L1049+1)-INDEX($C$4:$C$102,L1049)))))</f>
        <v/>
      </c>
      <c r="N1049" s="12">
        <f>IF(Occurrence!K1049&lt;=0,-1,IFERROR(MATCH(Occurrence!K1049,$D$4:$D$102,1),0))</f>
        <v/>
      </c>
      <c r="O1049" s="9">
        <f>IF(N1049&lt;0,0,IF(N1049=0,Occurrence!K1049*$I$11,IF(N1049&gt;=99,Occurrence!K1049*$I$12,INDEX($C$4:$C$102,N1049)+(Occurrence!K1049-INDEX($D$4:$D$102,N1049))/(INDEX($D$4:$D$102,N1049+1)-INDEX($D$4:$D$102,N1049))*(INDEX($C$4:$C$102,N1049+1)-INDEX($C$4:$C$102,N1049)))))</f>
        <v/>
      </c>
      <c r="P1049" s="12">
        <f>IFERROR(MATCH(Data!X1049,$F$4:$F$102,1),0)</f>
        <v/>
      </c>
      <c r="Q1049" s="9">
        <f>IF(P1049=0,Data!X1049+$I$13,IF(P1049&gt;=99,Data!X1049+$I$14,INDEX($E$4:$E$102,P1049)+(Data!X1049-INDEX($F$4:$F$102,P1049))/(INDEX($F$4:$F$102,P1049+1)-INDEX($F$4:$F$102,P1049))*(INDEX($E$4:$E$102,P1049+1)-INDEX($E$4:$E$102,P1049))))</f>
        <v/>
      </c>
      <c r="R1049" s="12">
        <f>IFERROR(MATCH(Data!Y1049,$F$4:$F$102,1),0)</f>
        <v/>
      </c>
      <c r="S1049" s="9">
        <f>IF(R1049=0,Data!Y1049+$I$13,IF(R1049&gt;=99,Data!Y1049+$I$14,INDEX($E$4:$E$102,R1049)+(Data!Y1049-INDEX($F$4:$F$102,R1049))/(INDEX($F$4:$F$102,R1049+1)-INDEX($F$4:$F$102,R1049))*(INDEX($E$4:$E$102,R1049+1)-INDEX($E$4:$E$102,R1049))))</f>
        <v/>
      </c>
    </row>
    <row r="1050">
      <c r="K1050" s="14">
        <f>Data!A1050</f>
        <v/>
      </c>
      <c r="L1050" s="12">
        <f>IF(Occurrence!J1050&lt;=0,-1,IFERROR(MATCH(Occurrence!J1050,$D$4:$D$102,1),0))</f>
        <v/>
      </c>
      <c r="M1050" s="9">
        <f>IF(L1050&lt;0,0,IF(L1050=0,Occurrence!J1050*$I$11,IF(L1050&gt;=99,Occurrence!J1050*$I$12,INDEX($C$4:$C$102,L1050)+(Occurrence!J1050-INDEX($D$4:$D$102,L1050))/(INDEX($D$4:$D$102,L1050+1)-INDEX($D$4:$D$102,L1050))*(INDEX($C$4:$C$102,L1050+1)-INDEX($C$4:$C$102,L1050)))))</f>
        <v/>
      </c>
      <c r="N1050" s="12">
        <f>IF(Occurrence!K1050&lt;=0,-1,IFERROR(MATCH(Occurrence!K1050,$D$4:$D$102,1),0))</f>
        <v/>
      </c>
      <c r="O1050" s="9">
        <f>IF(N1050&lt;0,0,IF(N1050=0,Occurrence!K1050*$I$11,IF(N1050&gt;=99,Occurrence!K1050*$I$12,INDEX($C$4:$C$102,N1050)+(Occurrence!K1050-INDEX($D$4:$D$102,N1050))/(INDEX($D$4:$D$102,N1050+1)-INDEX($D$4:$D$102,N1050))*(INDEX($C$4:$C$102,N1050+1)-INDEX($C$4:$C$102,N1050)))))</f>
        <v/>
      </c>
      <c r="P1050" s="12">
        <f>IFERROR(MATCH(Data!X1050,$F$4:$F$102,1),0)</f>
        <v/>
      </c>
      <c r="Q1050" s="9">
        <f>IF(P1050=0,Data!X1050+$I$13,IF(P1050&gt;=99,Data!X1050+$I$14,INDEX($E$4:$E$102,P1050)+(Data!X1050-INDEX($F$4:$F$102,P1050))/(INDEX($F$4:$F$102,P1050+1)-INDEX($F$4:$F$102,P1050))*(INDEX($E$4:$E$102,P1050+1)-INDEX($E$4:$E$102,P1050))))</f>
        <v/>
      </c>
      <c r="R1050" s="12">
        <f>IFERROR(MATCH(Data!Y1050,$F$4:$F$102,1),0)</f>
        <v/>
      </c>
      <c r="S1050" s="9">
        <f>IF(R1050=0,Data!Y1050+$I$13,IF(R1050&gt;=99,Data!Y1050+$I$14,INDEX($E$4:$E$102,R1050)+(Data!Y1050-INDEX($F$4:$F$102,R1050))/(INDEX($F$4:$F$102,R1050+1)-INDEX($F$4:$F$102,R1050))*(INDEX($E$4:$E$102,R1050+1)-INDEX($E$4:$E$102,R1050))))</f>
        <v/>
      </c>
    </row>
    <row r="1051">
      <c r="K1051" s="14">
        <f>Data!A1051</f>
        <v/>
      </c>
      <c r="L1051" s="12">
        <f>IF(Occurrence!J1051&lt;=0,-1,IFERROR(MATCH(Occurrence!J1051,$D$4:$D$102,1),0))</f>
        <v/>
      </c>
      <c r="M1051" s="9">
        <f>IF(L1051&lt;0,0,IF(L1051=0,Occurrence!J1051*$I$11,IF(L1051&gt;=99,Occurrence!J1051*$I$12,INDEX($C$4:$C$102,L1051)+(Occurrence!J1051-INDEX($D$4:$D$102,L1051))/(INDEX($D$4:$D$102,L1051+1)-INDEX($D$4:$D$102,L1051))*(INDEX($C$4:$C$102,L1051+1)-INDEX($C$4:$C$102,L1051)))))</f>
        <v/>
      </c>
      <c r="N1051" s="12">
        <f>IF(Occurrence!K1051&lt;=0,-1,IFERROR(MATCH(Occurrence!K1051,$D$4:$D$102,1),0))</f>
        <v/>
      </c>
      <c r="O1051" s="9">
        <f>IF(N1051&lt;0,0,IF(N1051=0,Occurrence!K1051*$I$11,IF(N1051&gt;=99,Occurrence!K1051*$I$12,INDEX($C$4:$C$102,N1051)+(Occurrence!K1051-INDEX($D$4:$D$102,N1051))/(INDEX($D$4:$D$102,N1051+1)-INDEX($D$4:$D$102,N1051))*(INDEX($C$4:$C$102,N1051+1)-INDEX($C$4:$C$102,N1051)))))</f>
        <v/>
      </c>
      <c r="P1051" s="12">
        <f>IFERROR(MATCH(Data!X1051,$F$4:$F$102,1),0)</f>
        <v/>
      </c>
      <c r="Q1051" s="9">
        <f>IF(P1051=0,Data!X1051+$I$13,IF(P1051&gt;=99,Data!X1051+$I$14,INDEX($E$4:$E$102,P1051)+(Data!X1051-INDEX($F$4:$F$102,P1051))/(INDEX($F$4:$F$102,P1051+1)-INDEX($F$4:$F$102,P1051))*(INDEX($E$4:$E$102,P1051+1)-INDEX($E$4:$E$102,P1051))))</f>
        <v/>
      </c>
      <c r="R1051" s="12">
        <f>IFERROR(MATCH(Data!Y1051,$F$4:$F$102,1),0)</f>
        <v/>
      </c>
      <c r="S1051" s="9">
        <f>IF(R1051=0,Data!Y1051+$I$13,IF(R1051&gt;=99,Data!Y1051+$I$14,INDEX($E$4:$E$102,R1051)+(Data!Y1051-INDEX($F$4:$F$102,R1051))/(INDEX($F$4:$F$102,R1051+1)-INDEX($F$4:$F$102,R1051))*(INDEX($E$4:$E$102,R1051+1)-INDEX($E$4:$E$102,R1051))))</f>
        <v/>
      </c>
    </row>
    <row r="1052">
      <c r="K1052" s="14">
        <f>Data!A1052</f>
        <v/>
      </c>
      <c r="L1052" s="12">
        <f>IF(Occurrence!J1052&lt;=0,-1,IFERROR(MATCH(Occurrence!J1052,$D$4:$D$102,1),0))</f>
        <v/>
      </c>
      <c r="M1052" s="9">
        <f>IF(L1052&lt;0,0,IF(L1052=0,Occurrence!J1052*$I$11,IF(L1052&gt;=99,Occurrence!J1052*$I$12,INDEX($C$4:$C$102,L1052)+(Occurrence!J1052-INDEX($D$4:$D$102,L1052))/(INDEX($D$4:$D$102,L1052+1)-INDEX($D$4:$D$102,L1052))*(INDEX($C$4:$C$102,L1052+1)-INDEX($C$4:$C$102,L1052)))))</f>
        <v/>
      </c>
      <c r="N1052" s="12">
        <f>IF(Occurrence!K1052&lt;=0,-1,IFERROR(MATCH(Occurrence!K1052,$D$4:$D$102,1),0))</f>
        <v/>
      </c>
      <c r="O1052" s="9">
        <f>IF(N1052&lt;0,0,IF(N1052=0,Occurrence!K1052*$I$11,IF(N1052&gt;=99,Occurrence!K1052*$I$12,INDEX($C$4:$C$102,N1052)+(Occurrence!K1052-INDEX($D$4:$D$102,N1052))/(INDEX($D$4:$D$102,N1052+1)-INDEX($D$4:$D$102,N1052))*(INDEX($C$4:$C$102,N1052+1)-INDEX($C$4:$C$102,N1052)))))</f>
        <v/>
      </c>
      <c r="P1052" s="12">
        <f>IFERROR(MATCH(Data!X1052,$F$4:$F$102,1),0)</f>
        <v/>
      </c>
      <c r="Q1052" s="9">
        <f>IF(P1052=0,Data!X1052+$I$13,IF(P1052&gt;=99,Data!X1052+$I$14,INDEX($E$4:$E$102,P1052)+(Data!X1052-INDEX($F$4:$F$102,P1052))/(INDEX($F$4:$F$102,P1052+1)-INDEX($F$4:$F$102,P1052))*(INDEX($E$4:$E$102,P1052+1)-INDEX($E$4:$E$102,P1052))))</f>
        <v/>
      </c>
      <c r="R1052" s="12">
        <f>IFERROR(MATCH(Data!Y1052,$F$4:$F$102,1),0)</f>
        <v/>
      </c>
      <c r="S1052" s="9">
        <f>IF(R1052=0,Data!Y1052+$I$13,IF(R1052&gt;=99,Data!Y1052+$I$14,INDEX($E$4:$E$102,R1052)+(Data!Y1052-INDEX($F$4:$F$102,R1052))/(INDEX($F$4:$F$102,R1052+1)-INDEX($F$4:$F$102,R1052))*(INDEX($E$4:$E$102,R1052+1)-INDEX($E$4:$E$102,R1052))))</f>
        <v/>
      </c>
    </row>
    <row r="1053">
      <c r="K1053" s="14">
        <f>Data!A1053</f>
        <v/>
      </c>
      <c r="L1053" s="12">
        <f>IF(Occurrence!J1053&lt;=0,-1,IFERROR(MATCH(Occurrence!J1053,$D$4:$D$102,1),0))</f>
        <v/>
      </c>
      <c r="M1053" s="9">
        <f>IF(L1053&lt;0,0,IF(L1053=0,Occurrence!J1053*$I$11,IF(L1053&gt;=99,Occurrence!J1053*$I$12,INDEX($C$4:$C$102,L1053)+(Occurrence!J1053-INDEX($D$4:$D$102,L1053))/(INDEX($D$4:$D$102,L1053+1)-INDEX($D$4:$D$102,L1053))*(INDEX($C$4:$C$102,L1053+1)-INDEX($C$4:$C$102,L1053)))))</f>
        <v/>
      </c>
      <c r="N1053" s="12">
        <f>IF(Occurrence!K1053&lt;=0,-1,IFERROR(MATCH(Occurrence!K1053,$D$4:$D$102,1),0))</f>
        <v/>
      </c>
      <c r="O1053" s="9">
        <f>IF(N1053&lt;0,0,IF(N1053=0,Occurrence!K1053*$I$11,IF(N1053&gt;=99,Occurrence!K1053*$I$12,INDEX($C$4:$C$102,N1053)+(Occurrence!K1053-INDEX($D$4:$D$102,N1053))/(INDEX($D$4:$D$102,N1053+1)-INDEX($D$4:$D$102,N1053))*(INDEX($C$4:$C$102,N1053+1)-INDEX($C$4:$C$102,N1053)))))</f>
        <v/>
      </c>
      <c r="P1053" s="12">
        <f>IFERROR(MATCH(Data!X1053,$F$4:$F$102,1),0)</f>
        <v/>
      </c>
      <c r="Q1053" s="9">
        <f>IF(P1053=0,Data!X1053+$I$13,IF(P1053&gt;=99,Data!X1053+$I$14,INDEX($E$4:$E$102,P1053)+(Data!X1053-INDEX($F$4:$F$102,P1053))/(INDEX($F$4:$F$102,P1053+1)-INDEX($F$4:$F$102,P1053))*(INDEX($E$4:$E$102,P1053+1)-INDEX($E$4:$E$102,P1053))))</f>
        <v/>
      </c>
      <c r="R1053" s="12">
        <f>IFERROR(MATCH(Data!Y1053,$F$4:$F$102,1),0)</f>
        <v/>
      </c>
      <c r="S1053" s="9">
        <f>IF(R1053=0,Data!Y1053+$I$13,IF(R1053&gt;=99,Data!Y1053+$I$14,INDEX($E$4:$E$102,R1053)+(Data!Y1053-INDEX($F$4:$F$102,R1053))/(INDEX($F$4:$F$102,R1053+1)-INDEX($F$4:$F$102,R1053))*(INDEX($E$4:$E$102,R1053+1)-INDEX($E$4:$E$102,R1053))))</f>
        <v/>
      </c>
    </row>
    <row r="1054">
      <c r="K1054" s="14">
        <f>Data!A1054</f>
        <v/>
      </c>
      <c r="L1054" s="12">
        <f>IF(Occurrence!J1054&lt;=0,-1,IFERROR(MATCH(Occurrence!J1054,$D$4:$D$102,1),0))</f>
        <v/>
      </c>
      <c r="M1054" s="9">
        <f>IF(L1054&lt;0,0,IF(L1054=0,Occurrence!J1054*$I$11,IF(L1054&gt;=99,Occurrence!J1054*$I$12,INDEX($C$4:$C$102,L1054)+(Occurrence!J1054-INDEX($D$4:$D$102,L1054))/(INDEX($D$4:$D$102,L1054+1)-INDEX($D$4:$D$102,L1054))*(INDEX($C$4:$C$102,L1054+1)-INDEX($C$4:$C$102,L1054)))))</f>
        <v/>
      </c>
      <c r="N1054" s="12">
        <f>IF(Occurrence!K1054&lt;=0,-1,IFERROR(MATCH(Occurrence!K1054,$D$4:$D$102,1),0))</f>
        <v/>
      </c>
      <c r="O1054" s="9">
        <f>IF(N1054&lt;0,0,IF(N1054=0,Occurrence!K1054*$I$11,IF(N1054&gt;=99,Occurrence!K1054*$I$12,INDEX($C$4:$C$102,N1054)+(Occurrence!K1054-INDEX($D$4:$D$102,N1054))/(INDEX($D$4:$D$102,N1054+1)-INDEX($D$4:$D$102,N1054))*(INDEX($C$4:$C$102,N1054+1)-INDEX($C$4:$C$102,N1054)))))</f>
        <v/>
      </c>
      <c r="P1054" s="12">
        <f>IFERROR(MATCH(Data!X1054,$F$4:$F$102,1),0)</f>
        <v/>
      </c>
      <c r="Q1054" s="9">
        <f>IF(P1054=0,Data!X1054+$I$13,IF(P1054&gt;=99,Data!X1054+$I$14,INDEX($E$4:$E$102,P1054)+(Data!X1054-INDEX($F$4:$F$102,P1054))/(INDEX($F$4:$F$102,P1054+1)-INDEX($F$4:$F$102,P1054))*(INDEX($E$4:$E$102,P1054+1)-INDEX($E$4:$E$102,P1054))))</f>
        <v/>
      </c>
      <c r="R1054" s="12">
        <f>IFERROR(MATCH(Data!Y1054,$F$4:$F$102,1),0)</f>
        <v/>
      </c>
      <c r="S1054" s="9">
        <f>IF(R1054=0,Data!Y1054+$I$13,IF(R1054&gt;=99,Data!Y1054+$I$14,INDEX($E$4:$E$102,R1054)+(Data!Y1054-INDEX($F$4:$F$102,R1054))/(INDEX($F$4:$F$102,R1054+1)-INDEX($F$4:$F$102,R1054))*(INDEX($E$4:$E$102,R1054+1)-INDEX($E$4:$E$102,R1054))))</f>
        <v/>
      </c>
    </row>
    <row r="1055">
      <c r="K1055" s="14">
        <f>Data!A1055</f>
        <v/>
      </c>
      <c r="L1055" s="12">
        <f>IF(Occurrence!J1055&lt;=0,-1,IFERROR(MATCH(Occurrence!J1055,$D$4:$D$102,1),0))</f>
        <v/>
      </c>
      <c r="M1055" s="9">
        <f>IF(L1055&lt;0,0,IF(L1055=0,Occurrence!J1055*$I$11,IF(L1055&gt;=99,Occurrence!J1055*$I$12,INDEX($C$4:$C$102,L1055)+(Occurrence!J1055-INDEX($D$4:$D$102,L1055))/(INDEX($D$4:$D$102,L1055+1)-INDEX($D$4:$D$102,L1055))*(INDEX($C$4:$C$102,L1055+1)-INDEX($C$4:$C$102,L1055)))))</f>
        <v/>
      </c>
      <c r="N1055" s="12">
        <f>IF(Occurrence!K1055&lt;=0,-1,IFERROR(MATCH(Occurrence!K1055,$D$4:$D$102,1),0))</f>
        <v/>
      </c>
      <c r="O1055" s="9">
        <f>IF(N1055&lt;0,0,IF(N1055=0,Occurrence!K1055*$I$11,IF(N1055&gt;=99,Occurrence!K1055*$I$12,INDEX($C$4:$C$102,N1055)+(Occurrence!K1055-INDEX($D$4:$D$102,N1055))/(INDEX($D$4:$D$102,N1055+1)-INDEX($D$4:$D$102,N1055))*(INDEX($C$4:$C$102,N1055+1)-INDEX($C$4:$C$102,N1055)))))</f>
        <v/>
      </c>
      <c r="P1055" s="12">
        <f>IFERROR(MATCH(Data!X1055,$F$4:$F$102,1),0)</f>
        <v/>
      </c>
      <c r="Q1055" s="9">
        <f>IF(P1055=0,Data!X1055+$I$13,IF(P1055&gt;=99,Data!X1055+$I$14,INDEX($E$4:$E$102,P1055)+(Data!X1055-INDEX($F$4:$F$102,P1055))/(INDEX($F$4:$F$102,P1055+1)-INDEX($F$4:$F$102,P1055))*(INDEX($E$4:$E$102,P1055+1)-INDEX($E$4:$E$102,P1055))))</f>
        <v/>
      </c>
      <c r="R1055" s="12">
        <f>IFERROR(MATCH(Data!Y1055,$F$4:$F$102,1),0)</f>
        <v/>
      </c>
      <c r="S1055" s="9">
        <f>IF(R1055=0,Data!Y1055+$I$13,IF(R1055&gt;=99,Data!Y1055+$I$14,INDEX($E$4:$E$102,R1055)+(Data!Y1055-INDEX($F$4:$F$102,R1055))/(INDEX($F$4:$F$102,R1055+1)-INDEX($F$4:$F$102,R1055))*(INDEX($E$4:$E$102,R1055+1)-INDEX($E$4:$E$102,R1055))))</f>
        <v/>
      </c>
    </row>
    <row r="1056">
      <c r="K1056" s="14">
        <f>Data!A1056</f>
        <v/>
      </c>
      <c r="L1056" s="12">
        <f>IF(Occurrence!J1056&lt;=0,-1,IFERROR(MATCH(Occurrence!J1056,$D$4:$D$102,1),0))</f>
        <v/>
      </c>
      <c r="M1056" s="9">
        <f>IF(L1056&lt;0,0,IF(L1056=0,Occurrence!J1056*$I$11,IF(L1056&gt;=99,Occurrence!J1056*$I$12,INDEX($C$4:$C$102,L1056)+(Occurrence!J1056-INDEX($D$4:$D$102,L1056))/(INDEX($D$4:$D$102,L1056+1)-INDEX($D$4:$D$102,L1056))*(INDEX($C$4:$C$102,L1056+1)-INDEX($C$4:$C$102,L1056)))))</f>
        <v/>
      </c>
      <c r="N1056" s="12">
        <f>IF(Occurrence!K1056&lt;=0,-1,IFERROR(MATCH(Occurrence!K1056,$D$4:$D$102,1),0))</f>
        <v/>
      </c>
      <c r="O1056" s="9">
        <f>IF(N1056&lt;0,0,IF(N1056=0,Occurrence!K1056*$I$11,IF(N1056&gt;=99,Occurrence!K1056*$I$12,INDEX($C$4:$C$102,N1056)+(Occurrence!K1056-INDEX($D$4:$D$102,N1056))/(INDEX($D$4:$D$102,N1056+1)-INDEX($D$4:$D$102,N1056))*(INDEX($C$4:$C$102,N1056+1)-INDEX($C$4:$C$102,N1056)))))</f>
        <v/>
      </c>
      <c r="P1056" s="12">
        <f>IFERROR(MATCH(Data!X1056,$F$4:$F$102,1),0)</f>
        <v/>
      </c>
      <c r="Q1056" s="9">
        <f>IF(P1056=0,Data!X1056+$I$13,IF(P1056&gt;=99,Data!X1056+$I$14,INDEX($E$4:$E$102,P1056)+(Data!X1056-INDEX($F$4:$F$102,P1056))/(INDEX($F$4:$F$102,P1056+1)-INDEX($F$4:$F$102,P1056))*(INDEX($E$4:$E$102,P1056+1)-INDEX($E$4:$E$102,P1056))))</f>
        <v/>
      </c>
      <c r="R1056" s="12">
        <f>IFERROR(MATCH(Data!Y1056,$F$4:$F$102,1),0)</f>
        <v/>
      </c>
      <c r="S1056" s="9">
        <f>IF(R1056=0,Data!Y1056+$I$13,IF(R1056&gt;=99,Data!Y1056+$I$14,INDEX($E$4:$E$102,R1056)+(Data!Y1056-INDEX($F$4:$F$102,R1056))/(INDEX($F$4:$F$102,R1056+1)-INDEX($F$4:$F$102,R1056))*(INDEX($E$4:$E$102,R1056+1)-INDEX($E$4:$E$102,R1056))))</f>
        <v/>
      </c>
    </row>
    <row r="1057">
      <c r="K1057" s="14">
        <f>Data!A1057</f>
        <v/>
      </c>
      <c r="L1057" s="12">
        <f>IF(Occurrence!J1057&lt;=0,-1,IFERROR(MATCH(Occurrence!J1057,$D$4:$D$102,1),0))</f>
        <v/>
      </c>
      <c r="M1057" s="9">
        <f>IF(L1057&lt;0,0,IF(L1057=0,Occurrence!J1057*$I$11,IF(L1057&gt;=99,Occurrence!J1057*$I$12,INDEX($C$4:$C$102,L1057)+(Occurrence!J1057-INDEX($D$4:$D$102,L1057))/(INDEX($D$4:$D$102,L1057+1)-INDEX($D$4:$D$102,L1057))*(INDEX($C$4:$C$102,L1057+1)-INDEX($C$4:$C$102,L1057)))))</f>
        <v/>
      </c>
      <c r="N1057" s="12">
        <f>IF(Occurrence!K1057&lt;=0,-1,IFERROR(MATCH(Occurrence!K1057,$D$4:$D$102,1),0))</f>
        <v/>
      </c>
      <c r="O1057" s="9">
        <f>IF(N1057&lt;0,0,IF(N1057=0,Occurrence!K1057*$I$11,IF(N1057&gt;=99,Occurrence!K1057*$I$12,INDEX($C$4:$C$102,N1057)+(Occurrence!K1057-INDEX($D$4:$D$102,N1057))/(INDEX($D$4:$D$102,N1057+1)-INDEX($D$4:$D$102,N1057))*(INDEX($C$4:$C$102,N1057+1)-INDEX($C$4:$C$102,N1057)))))</f>
        <v/>
      </c>
      <c r="P1057" s="12">
        <f>IFERROR(MATCH(Data!X1057,$F$4:$F$102,1),0)</f>
        <v/>
      </c>
      <c r="Q1057" s="9">
        <f>IF(P1057=0,Data!X1057+$I$13,IF(P1057&gt;=99,Data!X1057+$I$14,INDEX($E$4:$E$102,P1057)+(Data!X1057-INDEX($F$4:$F$102,P1057))/(INDEX($F$4:$F$102,P1057+1)-INDEX($F$4:$F$102,P1057))*(INDEX($E$4:$E$102,P1057+1)-INDEX($E$4:$E$102,P1057))))</f>
        <v/>
      </c>
      <c r="R1057" s="12">
        <f>IFERROR(MATCH(Data!Y1057,$F$4:$F$102,1),0)</f>
        <v/>
      </c>
      <c r="S1057" s="9">
        <f>IF(R1057=0,Data!Y1057+$I$13,IF(R1057&gt;=99,Data!Y1057+$I$14,INDEX($E$4:$E$102,R1057)+(Data!Y1057-INDEX($F$4:$F$102,R1057))/(INDEX($F$4:$F$102,R1057+1)-INDEX($F$4:$F$102,R1057))*(INDEX($E$4:$E$102,R1057+1)-INDEX($E$4:$E$102,R1057))))</f>
        <v/>
      </c>
    </row>
    <row r="1058">
      <c r="K1058" s="14">
        <f>Data!A1058</f>
        <v/>
      </c>
      <c r="L1058" s="12">
        <f>IF(Occurrence!J1058&lt;=0,-1,IFERROR(MATCH(Occurrence!J1058,$D$4:$D$102,1),0))</f>
        <v/>
      </c>
      <c r="M1058" s="9">
        <f>IF(L1058&lt;0,0,IF(L1058=0,Occurrence!J1058*$I$11,IF(L1058&gt;=99,Occurrence!J1058*$I$12,INDEX($C$4:$C$102,L1058)+(Occurrence!J1058-INDEX($D$4:$D$102,L1058))/(INDEX($D$4:$D$102,L1058+1)-INDEX($D$4:$D$102,L1058))*(INDEX($C$4:$C$102,L1058+1)-INDEX($C$4:$C$102,L1058)))))</f>
        <v/>
      </c>
      <c r="N1058" s="12">
        <f>IF(Occurrence!K1058&lt;=0,-1,IFERROR(MATCH(Occurrence!K1058,$D$4:$D$102,1),0))</f>
        <v/>
      </c>
      <c r="O1058" s="9">
        <f>IF(N1058&lt;0,0,IF(N1058=0,Occurrence!K1058*$I$11,IF(N1058&gt;=99,Occurrence!K1058*$I$12,INDEX($C$4:$C$102,N1058)+(Occurrence!K1058-INDEX($D$4:$D$102,N1058))/(INDEX($D$4:$D$102,N1058+1)-INDEX($D$4:$D$102,N1058))*(INDEX($C$4:$C$102,N1058+1)-INDEX($C$4:$C$102,N1058)))))</f>
        <v/>
      </c>
      <c r="P1058" s="12">
        <f>IFERROR(MATCH(Data!X1058,$F$4:$F$102,1),0)</f>
        <v/>
      </c>
      <c r="Q1058" s="9">
        <f>IF(P1058=0,Data!X1058+$I$13,IF(P1058&gt;=99,Data!X1058+$I$14,INDEX($E$4:$E$102,P1058)+(Data!X1058-INDEX($F$4:$F$102,P1058))/(INDEX($F$4:$F$102,P1058+1)-INDEX($F$4:$F$102,P1058))*(INDEX($E$4:$E$102,P1058+1)-INDEX($E$4:$E$102,P1058))))</f>
        <v/>
      </c>
      <c r="R1058" s="12">
        <f>IFERROR(MATCH(Data!Y1058,$F$4:$F$102,1),0)</f>
        <v/>
      </c>
      <c r="S1058" s="9">
        <f>IF(R1058=0,Data!Y1058+$I$13,IF(R1058&gt;=99,Data!Y1058+$I$14,INDEX($E$4:$E$102,R1058)+(Data!Y1058-INDEX($F$4:$F$102,R1058))/(INDEX($F$4:$F$102,R1058+1)-INDEX($F$4:$F$102,R1058))*(INDEX($E$4:$E$102,R1058+1)-INDEX($E$4:$E$102,R1058))))</f>
        <v/>
      </c>
    </row>
    <row r="1059">
      <c r="K1059" s="14">
        <f>Data!A1059</f>
        <v/>
      </c>
      <c r="L1059" s="12">
        <f>IF(Occurrence!J1059&lt;=0,-1,IFERROR(MATCH(Occurrence!J1059,$D$4:$D$102,1),0))</f>
        <v/>
      </c>
      <c r="M1059" s="9">
        <f>IF(L1059&lt;0,0,IF(L1059=0,Occurrence!J1059*$I$11,IF(L1059&gt;=99,Occurrence!J1059*$I$12,INDEX($C$4:$C$102,L1059)+(Occurrence!J1059-INDEX($D$4:$D$102,L1059))/(INDEX($D$4:$D$102,L1059+1)-INDEX($D$4:$D$102,L1059))*(INDEX($C$4:$C$102,L1059+1)-INDEX($C$4:$C$102,L1059)))))</f>
        <v/>
      </c>
      <c r="N1059" s="12">
        <f>IF(Occurrence!K1059&lt;=0,-1,IFERROR(MATCH(Occurrence!K1059,$D$4:$D$102,1),0))</f>
        <v/>
      </c>
      <c r="O1059" s="9">
        <f>IF(N1059&lt;0,0,IF(N1059=0,Occurrence!K1059*$I$11,IF(N1059&gt;=99,Occurrence!K1059*$I$12,INDEX($C$4:$C$102,N1059)+(Occurrence!K1059-INDEX($D$4:$D$102,N1059))/(INDEX($D$4:$D$102,N1059+1)-INDEX($D$4:$D$102,N1059))*(INDEX($C$4:$C$102,N1059+1)-INDEX($C$4:$C$102,N1059)))))</f>
        <v/>
      </c>
      <c r="P1059" s="12">
        <f>IFERROR(MATCH(Data!X1059,$F$4:$F$102,1),0)</f>
        <v/>
      </c>
      <c r="Q1059" s="9">
        <f>IF(P1059=0,Data!X1059+$I$13,IF(P1059&gt;=99,Data!X1059+$I$14,INDEX($E$4:$E$102,P1059)+(Data!X1059-INDEX($F$4:$F$102,P1059))/(INDEX($F$4:$F$102,P1059+1)-INDEX($F$4:$F$102,P1059))*(INDEX($E$4:$E$102,P1059+1)-INDEX($E$4:$E$102,P1059))))</f>
        <v/>
      </c>
      <c r="R1059" s="12">
        <f>IFERROR(MATCH(Data!Y1059,$F$4:$F$102,1),0)</f>
        <v/>
      </c>
      <c r="S1059" s="9">
        <f>IF(R1059=0,Data!Y1059+$I$13,IF(R1059&gt;=99,Data!Y1059+$I$14,INDEX($E$4:$E$102,R1059)+(Data!Y1059-INDEX($F$4:$F$102,R1059))/(INDEX($F$4:$F$102,R1059+1)-INDEX($F$4:$F$102,R1059))*(INDEX($E$4:$E$102,R1059+1)-INDEX($E$4:$E$102,R1059))))</f>
        <v/>
      </c>
    </row>
    <row r="1060">
      <c r="K1060" s="14">
        <f>Data!A1060</f>
        <v/>
      </c>
      <c r="L1060" s="12">
        <f>IF(Occurrence!J1060&lt;=0,-1,IFERROR(MATCH(Occurrence!J1060,$D$4:$D$102,1),0))</f>
        <v/>
      </c>
      <c r="M1060" s="9">
        <f>IF(L1060&lt;0,0,IF(L1060=0,Occurrence!J1060*$I$11,IF(L1060&gt;=99,Occurrence!J1060*$I$12,INDEX($C$4:$C$102,L1060)+(Occurrence!J1060-INDEX($D$4:$D$102,L1060))/(INDEX($D$4:$D$102,L1060+1)-INDEX($D$4:$D$102,L1060))*(INDEX($C$4:$C$102,L1060+1)-INDEX($C$4:$C$102,L1060)))))</f>
        <v/>
      </c>
      <c r="N1060" s="12">
        <f>IF(Occurrence!K1060&lt;=0,-1,IFERROR(MATCH(Occurrence!K1060,$D$4:$D$102,1),0))</f>
        <v/>
      </c>
      <c r="O1060" s="9">
        <f>IF(N1060&lt;0,0,IF(N1060=0,Occurrence!K1060*$I$11,IF(N1060&gt;=99,Occurrence!K1060*$I$12,INDEX($C$4:$C$102,N1060)+(Occurrence!K1060-INDEX($D$4:$D$102,N1060))/(INDEX($D$4:$D$102,N1060+1)-INDEX($D$4:$D$102,N1060))*(INDEX($C$4:$C$102,N1060+1)-INDEX($C$4:$C$102,N1060)))))</f>
        <v/>
      </c>
      <c r="P1060" s="12">
        <f>IFERROR(MATCH(Data!X1060,$F$4:$F$102,1),0)</f>
        <v/>
      </c>
      <c r="Q1060" s="9">
        <f>IF(P1060=0,Data!X1060+$I$13,IF(P1060&gt;=99,Data!X1060+$I$14,INDEX($E$4:$E$102,P1060)+(Data!X1060-INDEX($F$4:$F$102,P1060))/(INDEX($F$4:$F$102,P1060+1)-INDEX($F$4:$F$102,P1060))*(INDEX($E$4:$E$102,P1060+1)-INDEX($E$4:$E$102,P1060))))</f>
        <v/>
      </c>
      <c r="R1060" s="12">
        <f>IFERROR(MATCH(Data!Y1060,$F$4:$F$102,1),0)</f>
        <v/>
      </c>
      <c r="S1060" s="9">
        <f>IF(R1060=0,Data!Y1060+$I$13,IF(R1060&gt;=99,Data!Y1060+$I$14,INDEX($E$4:$E$102,R1060)+(Data!Y1060-INDEX($F$4:$F$102,R1060))/(INDEX($F$4:$F$102,R1060+1)-INDEX($F$4:$F$102,R1060))*(INDEX($E$4:$E$102,R1060+1)-INDEX($E$4:$E$102,R1060))))</f>
        <v/>
      </c>
    </row>
    <row r="1061">
      <c r="K1061" s="14">
        <f>Data!A1061</f>
        <v/>
      </c>
      <c r="L1061" s="12">
        <f>IF(Occurrence!J1061&lt;=0,-1,IFERROR(MATCH(Occurrence!J1061,$D$4:$D$102,1),0))</f>
        <v/>
      </c>
      <c r="M1061" s="9">
        <f>IF(L1061&lt;0,0,IF(L1061=0,Occurrence!J1061*$I$11,IF(L1061&gt;=99,Occurrence!J1061*$I$12,INDEX($C$4:$C$102,L1061)+(Occurrence!J1061-INDEX($D$4:$D$102,L1061))/(INDEX($D$4:$D$102,L1061+1)-INDEX($D$4:$D$102,L1061))*(INDEX($C$4:$C$102,L1061+1)-INDEX($C$4:$C$102,L1061)))))</f>
        <v/>
      </c>
      <c r="N1061" s="12">
        <f>IF(Occurrence!K1061&lt;=0,-1,IFERROR(MATCH(Occurrence!K1061,$D$4:$D$102,1),0))</f>
        <v/>
      </c>
      <c r="O1061" s="9">
        <f>IF(N1061&lt;0,0,IF(N1061=0,Occurrence!K1061*$I$11,IF(N1061&gt;=99,Occurrence!K1061*$I$12,INDEX($C$4:$C$102,N1061)+(Occurrence!K1061-INDEX($D$4:$D$102,N1061))/(INDEX($D$4:$D$102,N1061+1)-INDEX($D$4:$D$102,N1061))*(INDEX($C$4:$C$102,N1061+1)-INDEX($C$4:$C$102,N1061)))))</f>
        <v/>
      </c>
      <c r="P1061" s="12">
        <f>IFERROR(MATCH(Data!X1061,$F$4:$F$102,1),0)</f>
        <v/>
      </c>
      <c r="Q1061" s="9">
        <f>IF(P1061=0,Data!X1061+$I$13,IF(P1061&gt;=99,Data!X1061+$I$14,INDEX($E$4:$E$102,P1061)+(Data!X1061-INDEX($F$4:$F$102,P1061))/(INDEX($F$4:$F$102,P1061+1)-INDEX($F$4:$F$102,P1061))*(INDEX($E$4:$E$102,P1061+1)-INDEX($E$4:$E$102,P1061))))</f>
        <v/>
      </c>
      <c r="R1061" s="12">
        <f>IFERROR(MATCH(Data!Y1061,$F$4:$F$102,1),0)</f>
        <v/>
      </c>
      <c r="S1061" s="9">
        <f>IF(R1061=0,Data!Y1061+$I$13,IF(R1061&gt;=99,Data!Y1061+$I$14,INDEX($E$4:$E$102,R1061)+(Data!Y1061-INDEX($F$4:$F$102,R1061))/(INDEX($F$4:$F$102,R1061+1)-INDEX($F$4:$F$102,R1061))*(INDEX($E$4:$E$102,R1061+1)-INDEX($E$4:$E$102,R1061))))</f>
        <v/>
      </c>
    </row>
    <row r="1062">
      <c r="K1062" s="14">
        <f>Data!A1062</f>
        <v/>
      </c>
      <c r="L1062" s="12">
        <f>IF(Occurrence!J1062&lt;=0,-1,IFERROR(MATCH(Occurrence!J1062,$D$4:$D$102,1),0))</f>
        <v/>
      </c>
      <c r="M1062" s="9">
        <f>IF(L1062&lt;0,0,IF(L1062=0,Occurrence!J1062*$I$11,IF(L1062&gt;=99,Occurrence!J1062*$I$12,INDEX($C$4:$C$102,L1062)+(Occurrence!J1062-INDEX($D$4:$D$102,L1062))/(INDEX($D$4:$D$102,L1062+1)-INDEX($D$4:$D$102,L1062))*(INDEX($C$4:$C$102,L1062+1)-INDEX($C$4:$C$102,L1062)))))</f>
        <v/>
      </c>
      <c r="N1062" s="12">
        <f>IF(Occurrence!K1062&lt;=0,-1,IFERROR(MATCH(Occurrence!K1062,$D$4:$D$102,1),0))</f>
        <v/>
      </c>
      <c r="O1062" s="9">
        <f>IF(N1062&lt;0,0,IF(N1062=0,Occurrence!K1062*$I$11,IF(N1062&gt;=99,Occurrence!K1062*$I$12,INDEX($C$4:$C$102,N1062)+(Occurrence!K1062-INDEX($D$4:$D$102,N1062))/(INDEX($D$4:$D$102,N1062+1)-INDEX($D$4:$D$102,N1062))*(INDEX($C$4:$C$102,N1062+1)-INDEX($C$4:$C$102,N1062)))))</f>
        <v/>
      </c>
      <c r="P1062" s="12">
        <f>IFERROR(MATCH(Data!X1062,$F$4:$F$102,1),0)</f>
        <v/>
      </c>
      <c r="Q1062" s="9">
        <f>IF(P1062=0,Data!X1062+$I$13,IF(P1062&gt;=99,Data!X1062+$I$14,INDEX($E$4:$E$102,P1062)+(Data!X1062-INDEX($F$4:$F$102,P1062))/(INDEX($F$4:$F$102,P1062+1)-INDEX($F$4:$F$102,P1062))*(INDEX($E$4:$E$102,P1062+1)-INDEX($E$4:$E$102,P1062))))</f>
        <v/>
      </c>
      <c r="R1062" s="12">
        <f>IFERROR(MATCH(Data!Y1062,$F$4:$F$102,1),0)</f>
        <v/>
      </c>
      <c r="S1062" s="9">
        <f>IF(R1062=0,Data!Y1062+$I$13,IF(R1062&gt;=99,Data!Y1062+$I$14,INDEX($E$4:$E$102,R1062)+(Data!Y1062-INDEX($F$4:$F$102,R1062))/(INDEX($F$4:$F$102,R1062+1)-INDEX($F$4:$F$102,R1062))*(INDEX($E$4:$E$102,R1062+1)-INDEX($E$4:$E$102,R1062))))</f>
        <v/>
      </c>
    </row>
    <row r="1063">
      <c r="K1063" s="14">
        <f>Data!A1063</f>
        <v/>
      </c>
      <c r="L1063" s="12">
        <f>IF(Occurrence!J1063&lt;=0,-1,IFERROR(MATCH(Occurrence!J1063,$D$4:$D$102,1),0))</f>
        <v/>
      </c>
      <c r="M1063" s="9">
        <f>IF(L1063&lt;0,0,IF(L1063=0,Occurrence!J1063*$I$11,IF(L1063&gt;=99,Occurrence!J1063*$I$12,INDEX($C$4:$C$102,L1063)+(Occurrence!J1063-INDEX($D$4:$D$102,L1063))/(INDEX($D$4:$D$102,L1063+1)-INDEX($D$4:$D$102,L1063))*(INDEX($C$4:$C$102,L1063+1)-INDEX($C$4:$C$102,L1063)))))</f>
        <v/>
      </c>
      <c r="N1063" s="12">
        <f>IF(Occurrence!K1063&lt;=0,-1,IFERROR(MATCH(Occurrence!K1063,$D$4:$D$102,1),0))</f>
        <v/>
      </c>
      <c r="O1063" s="9">
        <f>IF(N1063&lt;0,0,IF(N1063=0,Occurrence!K1063*$I$11,IF(N1063&gt;=99,Occurrence!K1063*$I$12,INDEX($C$4:$C$102,N1063)+(Occurrence!K1063-INDEX($D$4:$D$102,N1063))/(INDEX($D$4:$D$102,N1063+1)-INDEX($D$4:$D$102,N1063))*(INDEX($C$4:$C$102,N1063+1)-INDEX($C$4:$C$102,N1063)))))</f>
        <v/>
      </c>
      <c r="P1063" s="12">
        <f>IFERROR(MATCH(Data!X1063,$F$4:$F$102,1),0)</f>
        <v/>
      </c>
      <c r="Q1063" s="9">
        <f>IF(P1063=0,Data!X1063+$I$13,IF(P1063&gt;=99,Data!X1063+$I$14,INDEX($E$4:$E$102,P1063)+(Data!X1063-INDEX($F$4:$F$102,P1063))/(INDEX($F$4:$F$102,P1063+1)-INDEX($F$4:$F$102,P1063))*(INDEX($E$4:$E$102,P1063+1)-INDEX($E$4:$E$102,P1063))))</f>
        <v/>
      </c>
      <c r="R1063" s="12">
        <f>IFERROR(MATCH(Data!Y1063,$F$4:$F$102,1),0)</f>
        <v/>
      </c>
      <c r="S1063" s="9">
        <f>IF(R1063=0,Data!Y1063+$I$13,IF(R1063&gt;=99,Data!Y1063+$I$14,INDEX($E$4:$E$102,R1063)+(Data!Y1063-INDEX($F$4:$F$102,R1063))/(INDEX($F$4:$F$102,R1063+1)-INDEX($F$4:$F$102,R1063))*(INDEX($E$4:$E$102,R1063+1)-INDEX($E$4:$E$102,R1063))))</f>
        <v/>
      </c>
    </row>
    <row r="1064">
      <c r="K1064" s="14">
        <f>Data!A1064</f>
        <v/>
      </c>
      <c r="L1064" s="12">
        <f>IF(Occurrence!J1064&lt;=0,-1,IFERROR(MATCH(Occurrence!J1064,$D$4:$D$102,1),0))</f>
        <v/>
      </c>
      <c r="M1064" s="9">
        <f>IF(L1064&lt;0,0,IF(L1064=0,Occurrence!J1064*$I$11,IF(L1064&gt;=99,Occurrence!J1064*$I$12,INDEX($C$4:$C$102,L1064)+(Occurrence!J1064-INDEX($D$4:$D$102,L1064))/(INDEX($D$4:$D$102,L1064+1)-INDEX($D$4:$D$102,L1064))*(INDEX($C$4:$C$102,L1064+1)-INDEX($C$4:$C$102,L1064)))))</f>
        <v/>
      </c>
      <c r="N1064" s="12">
        <f>IF(Occurrence!K1064&lt;=0,-1,IFERROR(MATCH(Occurrence!K1064,$D$4:$D$102,1),0))</f>
        <v/>
      </c>
      <c r="O1064" s="9">
        <f>IF(N1064&lt;0,0,IF(N1064=0,Occurrence!K1064*$I$11,IF(N1064&gt;=99,Occurrence!K1064*$I$12,INDEX($C$4:$C$102,N1064)+(Occurrence!K1064-INDEX($D$4:$D$102,N1064))/(INDEX($D$4:$D$102,N1064+1)-INDEX($D$4:$D$102,N1064))*(INDEX($C$4:$C$102,N1064+1)-INDEX($C$4:$C$102,N1064)))))</f>
        <v/>
      </c>
      <c r="P1064" s="12">
        <f>IFERROR(MATCH(Data!X1064,$F$4:$F$102,1),0)</f>
        <v/>
      </c>
      <c r="Q1064" s="9">
        <f>IF(P1064=0,Data!X1064+$I$13,IF(P1064&gt;=99,Data!X1064+$I$14,INDEX($E$4:$E$102,P1064)+(Data!X1064-INDEX($F$4:$F$102,P1064))/(INDEX($F$4:$F$102,P1064+1)-INDEX($F$4:$F$102,P1064))*(INDEX($E$4:$E$102,P1064+1)-INDEX($E$4:$E$102,P1064))))</f>
        <v/>
      </c>
      <c r="R1064" s="12">
        <f>IFERROR(MATCH(Data!Y1064,$F$4:$F$102,1),0)</f>
        <v/>
      </c>
      <c r="S1064" s="9">
        <f>IF(R1064=0,Data!Y1064+$I$13,IF(R1064&gt;=99,Data!Y1064+$I$14,INDEX($E$4:$E$102,R1064)+(Data!Y1064-INDEX($F$4:$F$102,R1064))/(INDEX($F$4:$F$102,R1064+1)-INDEX($F$4:$F$102,R1064))*(INDEX($E$4:$E$102,R1064+1)-INDEX($E$4:$E$102,R1064))))</f>
        <v/>
      </c>
    </row>
    <row r="1065">
      <c r="K1065" s="14">
        <f>Data!A1065</f>
        <v/>
      </c>
      <c r="L1065" s="12">
        <f>IF(Occurrence!J1065&lt;=0,-1,IFERROR(MATCH(Occurrence!J1065,$D$4:$D$102,1),0))</f>
        <v/>
      </c>
      <c r="M1065" s="9">
        <f>IF(L1065&lt;0,0,IF(L1065=0,Occurrence!J1065*$I$11,IF(L1065&gt;=99,Occurrence!J1065*$I$12,INDEX($C$4:$C$102,L1065)+(Occurrence!J1065-INDEX($D$4:$D$102,L1065))/(INDEX($D$4:$D$102,L1065+1)-INDEX($D$4:$D$102,L1065))*(INDEX($C$4:$C$102,L1065+1)-INDEX($C$4:$C$102,L1065)))))</f>
        <v/>
      </c>
      <c r="N1065" s="12">
        <f>IF(Occurrence!K1065&lt;=0,-1,IFERROR(MATCH(Occurrence!K1065,$D$4:$D$102,1),0))</f>
        <v/>
      </c>
      <c r="O1065" s="9">
        <f>IF(N1065&lt;0,0,IF(N1065=0,Occurrence!K1065*$I$11,IF(N1065&gt;=99,Occurrence!K1065*$I$12,INDEX($C$4:$C$102,N1065)+(Occurrence!K1065-INDEX($D$4:$D$102,N1065))/(INDEX($D$4:$D$102,N1065+1)-INDEX($D$4:$D$102,N1065))*(INDEX($C$4:$C$102,N1065+1)-INDEX($C$4:$C$102,N1065)))))</f>
        <v/>
      </c>
      <c r="P1065" s="12">
        <f>IFERROR(MATCH(Data!X1065,$F$4:$F$102,1),0)</f>
        <v/>
      </c>
      <c r="Q1065" s="9">
        <f>IF(P1065=0,Data!X1065+$I$13,IF(P1065&gt;=99,Data!X1065+$I$14,INDEX($E$4:$E$102,P1065)+(Data!X1065-INDEX($F$4:$F$102,P1065))/(INDEX($F$4:$F$102,P1065+1)-INDEX($F$4:$F$102,P1065))*(INDEX($E$4:$E$102,P1065+1)-INDEX($E$4:$E$102,P1065))))</f>
        <v/>
      </c>
      <c r="R1065" s="12">
        <f>IFERROR(MATCH(Data!Y1065,$F$4:$F$102,1),0)</f>
        <v/>
      </c>
      <c r="S1065" s="9">
        <f>IF(R1065=0,Data!Y1065+$I$13,IF(R1065&gt;=99,Data!Y1065+$I$14,INDEX($E$4:$E$102,R1065)+(Data!Y1065-INDEX($F$4:$F$102,R1065))/(INDEX($F$4:$F$102,R1065+1)-INDEX($F$4:$F$102,R1065))*(INDEX($E$4:$E$102,R1065+1)-INDEX($E$4:$E$102,R1065))))</f>
        <v/>
      </c>
    </row>
    <row r="1066">
      <c r="K1066" s="14">
        <f>Data!A1066</f>
        <v/>
      </c>
      <c r="L1066" s="12">
        <f>IF(Occurrence!J1066&lt;=0,-1,IFERROR(MATCH(Occurrence!J1066,$D$4:$D$102,1),0))</f>
        <v/>
      </c>
      <c r="M1066" s="9">
        <f>IF(L1066&lt;0,0,IF(L1066=0,Occurrence!J1066*$I$11,IF(L1066&gt;=99,Occurrence!J1066*$I$12,INDEX($C$4:$C$102,L1066)+(Occurrence!J1066-INDEX($D$4:$D$102,L1066))/(INDEX($D$4:$D$102,L1066+1)-INDEX($D$4:$D$102,L1066))*(INDEX($C$4:$C$102,L1066+1)-INDEX($C$4:$C$102,L1066)))))</f>
        <v/>
      </c>
      <c r="N1066" s="12">
        <f>IF(Occurrence!K1066&lt;=0,-1,IFERROR(MATCH(Occurrence!K1066,$D$4:$D$102,1),0))</f>
        <v/>
      </c>
      <c r="O1066" s="9">
        <f>IF(N1066&lt;0,0,IF(N1066=0,Occurrence!K1066*$I$11,IF(N1066&gt;=99,Occurrence!K1066*$I$12,INDEX($C$4:$C$102,N1066)+(Occurrence!K1066-INDEX($D$4:$D$102,N1066))/(INDEX($D$4:$D$102,N1066+1)-INDEX($D$4:$D$102,N1066))*(INDEX($C$4:$C$102,N1066+1)-INDEX($C$4:$C$102,N1066)))))</f>
        <v/>
      </c>
      <c r="P1066" s="12">
        <f>IFERROR(MATCH(Data!X1066,$F$4:$F$102,1),0)</f>
        <v/>
      </c>
      <c r="Q1066" s="9">
        <f>IF(P1066=0,Data!X1066+$I$13,IF(P1066&gt;=99,Data!X1066+$I$14,INDEX($E$4:$E$102,P1066)+(Data!X1066-INDEX($F$4:$F$102,P1066))/(INDEX($F$4:$F$102,P1066+1)-INDEX($F$4:$F$102,P1066))*(INDEX($E$4:$E$102,P1066+1)-INDEX($E$4:$E$102,P1066))))</f>
        <v/>
      </c>
      <c r="R1066" s="12">
        <f>IFERROR(MATCH(Data!Y1066,$F$4:$F$102,1),0)</f>
        <v/>
      </c>
      <c r="S1066" s="9">
        <f>IF(R1066=0,Data!Y1066+$I$13,IF(R1066&gt;=99,Data!Y1066+$I$14,INDEX($E$4:$E$102,R1066)+(Data!Y1066-INDEX($F$4:$F$102,R1066))/(INDEX($F$4:$F$102,R1066+1)-INDEX($F$4:$F$102,R1066))*(INDEX($E$4:$E$102,R1066+1)-INDEX($E$4:$E$102,R1066))))</f>
        <v/>
      </c>
    </row>
    <row r="1067">
      <c r="K1067" s="14">
        <f>Data!A1067</f>
        <v/>
      </c>
      <c r="L1067" s="12">
        <f>IF(Occurrence!J1067&lt;=0,-1,IFERROR(MATCH(Occurrence!J1067,$D$4:$D$102,1),0))</f>
        <v/>
      </c>
      <c r="M1067" s="9">
        <f>IF(L1067&lt;0,0,IF(L1067=0,Occurrence!J1067*$I$11,IF(L1067&gt;=99,Occurrence!J1067*$I$12,INDEX($C$4:$C$102,L1067)+(Occurrence!J1067-INDEX($D$4:$D$102,L1067))/(INDEX($D$4:$D$102,L1067+1)-INDEX($D$4:$D$102,L1067))*(INDEX($C$4:$C$102,L1067+1)-INDEX($C$4:$C$102,L1067)))))</f>
        <v/>
      </c>
      <c r="N1067" s="12">
        <f>IF(Occurrence!K1067&lt;=0,-1,IFERROR(MATCH(Occurrence!K1067,$D$4:$D$102,1),0))</f>
        <v/>
      </c>
      <c r="O1067" s="9">
        <f>IF(N1067&lt;0,0,IF(N1067=0,Occurrence!K1067*$I$11,IF(N1067&gt;=99,Occurrence!K1067*$I$12,INDEX($C$4:$C$102,N1067)+(Occurrence!K1067-INDEX($D$4:$D$102,N1067))/(INDEX($D$4:$D$102,N1067+1)-INDEX($D$4:$D$102,N1067))*(INDEX($C$4:$C$102,N1067+1)-INDEX($C$4:$C$102,N1067)))))</f>
        <v/>
      </c>
      <c r="P1067" s="12">
        <f>IFERROR(MATCH(Data!X1067,$F$4:$F$102,1),0)</f>
        <v/>
      </c>
      <c r="Q1067" s="9">
        <f>IF(P1067=0,Data!X1067+$I$13,IF(P1067&gt;=99,Data!X1067+$I$14,INDEX($E$4:$E$102,P1067)+(Data!X1067-INDEX($F$4:$F$102,P1067))/(INDEX($F$4:$F$102,P1067+1)-INDEX($F$4:$F$102,P1067))*(INDEX($E$4:$E$102,P1067+1)-INDEX($E$4:$E$102,P1067))))</f>
        <v/>
      </c>
      <c r="R1067" s="12">
        <f>IFERROR(MATCH(Data!Y1067,$F$4:$F$102,1),0)</f>
        <v/>
      </c>
      <c r="S1067" s="9">
        <f>IF(R1067=0,Data!Y1067+$I$13,IF(R1067&gt;=99,Data!Y1067+$I$14,INDEX($E$4:$E$102,R1067)+(Data!Y1067-INDEX($F$4:$F$102,R1067))/(INDEX($F$4:$F$102,R1067+1)-INDEX($F$4:$F$102,R1067))*(INDEX($E$4:$E$102,R1067+1)-INDEX($E$4:$E$102,R1067))))</f>
        <v/>
      </c>
    </row>
    <row r="1068">
      <c r="K1068" s="14">
        <f>Data!A1068</f>
        <v/>
      </c>
      <c r="L1068" s="12">
        <f>IF(Occurrence!J1068&lt;=0,-1,IFERROR(MATCH(Occurrence!J1068,$D$4:$D$102,1),0))</f>
        <v/>
      </c>
      <c r="M1068" s="9">
        <f>IF(L1068&lt;0,0,IF(L1068=0,Occurrence!J1068*$I$11,IF(L1068&gt;=99,Occurrence!J1068*$I$12,INDEX($C$4:$C$102,L1068)+(Occurrence!J1068-INDEX($D$4:$D$102,L1068))/(INDEX($D$4:$D$102,L1068+1)-INDEX($D$4:$D$102,L1068))*(INDEX($C$4:$C$102,L1068+1)-INDEX($C$4:$C$102,L1068)))))</f>
        <v/>
      </c>
      <c r="N1068" s="12">
        <f>IF(Occurrence!K1068&lt;=0,-1,IFERROR(MATCH(Occurrence!K1068,$D$4:$D$102,1),0))</f>
        <v/>
      </c>
      <c r="O1068" s="9">
        <f>IF(N1068&lt;0,0,IF(N1068=0,Occurrence!K1068*$I$11,IF(N1068&gt;=99,Occurrence!K1068*$I$12,INDEX($C$4:$C$102,N1068)+(Occurrence!K1068-INDEX($D$4:$D$102,N1068))/(INDEX($D$4:$D$102,N1068+1)-INDEX($D$4:$D$102,N1068))*(INDEX($C$4:$C$102,N1068+1)-INDEX($C$4:$C$102,N1068)))))</f>
        <v/>
      </c>
      <c r="P1068" s="12">
        <f>IFERROR(MATCH(Data!X1068,$F$4:$F$102,1),0)</f>
        <v/>
      </c>
      <c r="Q1068" s="9">
        <f>IF(P1068=0,Data!X1068+$I$13,IF(P1068&gt;=99,Data!X1068+$I$14,INDEX($E$4:$E$102,P1068)+(Data!X1068-INDEX($F$4:$F$102,P1068))/(INDEX($F$4:$F$102,P1068+1)-INDEX($F$4:$F$102,P1068))*(INDEX($E$4:$E$102,P1068+1)-INDEX($E$4:$E$102,P1068))))</f>
        <v/>
      </c>
      <c r="R1068" s="12">
        <f>IFERROR(MATCH(Data!Y1068,$F$4:$F$102,1),0)</f>
        <v/>
      </c>
      <c r="S1068" s="9">
        <f>IF(R1068=0,Data!Y1068+$I$13,IF(R1068&gt;=99,Data!Y1068+$I$14,INDEX($E$4:$E$102,R1068)+(Data!Y1068-INDEX($F$4:$F$102,R1068))/(INDEX($F$4:$F$102,R1068+1)-INDEX($F$4:$F$102,R1068))*(INDEX($E$4:$E$102,R1068+1)-INDEX($E$4:$E$102,R1068))))</f>
        <v/>
      </c>
    </row>
    <row r="1069">
      <c r="K1069" s="14">
        <f>Data!A1069</f>
        <v/>
      </c>
      <c r="L1069" s="12">
        <f>IF(Occurrence!J1069&lt;=0,-1,IFERROR(MATCH(Occurrence!J1069,$D$4:$D$102,1),0))</f>
        <v/>
      </c>
      <c r="M1069" s="9">
        <f>IF(L1069&lt;0,0,IF(L1069=0,Occurrence!J1069*$I$11,IF(L1069&gt;=99,Occurrence!J1069*$I$12,INDEX($C$4:$C$102,L1069)+(Occurrence!J1069-INDEX($D$4:$D$102,L1069))/(INDEX($D$4:$D$102,L1069+1)-INDEX($D$4:$D$102,L1069))*(INDEX($C$4:$C$102,L1069+1)-INDEX($C$4:$C$102,L1069)))))</f>
        <v/>
      </c>
      <c r="N1069" s="12">
        <f>IF(Occurrence!K1069&lt;=0,-1,IFERROR(MATCH(Occurrence!K1069,$D$4:$D$102,1),0))</f>
        <v/>
      </c>
      <c r="O1069" s="9">
        <f>IF(N1069&lt;0,0,IF(N1069=0,Occurrence!K1069*$I$11,IF(N1069&gt;=99,Occurrence!K1069*$I$12,INDEX($C$4:$C$102,N1069)+(Occurrence!K1069-INDEX($D$4:$D$102,N1069))/(INDEX($D$4:$D$102,N1069+1)-INDEX($D$4:$D$102,N1069))*(INDEX($C$4:$C$102,N1069+1)-INDEX($C$4:$C$102,N1069)))))</f>
        <v/>
      </c>
      <c r="P1069" s="12">
        <f>IFERROR(MATCH(Data!X1069,$F$4:$F$102,1),0)</f>
        <v/>
      </c>
      <c r="Q1069" s="9">
        <f>IF(P1069=0,Data!X1069+$I$13,IF(P1069&gt;=99,Data!X1069+$I$14,INDEX($E$4:$E$102,P1069)+(Data!X1069-INDEX($F$4:$F$102,P1069))/(INDEX($F$4:$F$102,P1069+1)-INDEX($F$4:$F$102,P1069))*(INDEX($E$4:$E$102,P1069+1)-INDEX($E$4:$E$102,P1069))))</f>
        <v/>
      </c>
      <c r="R1069" s="12">
        <f>IFERROR(MATCH(Data!Y1069,$F$4:$F$102,1),0)</f>
        <v/>
      </c>
      <c r="S1069" s="9">
        <f>IF(R1069=0,Data!Y1069+$I$13,IF(R1069&gt;=99,Data!Y1069+$I$14,INDEX($E$4:$E$102,R1069)+(Data!Y1069-INDEX($F$4:$F$102,R1069))/(INDEX($F$4:$F$102,R1069+1)-INDEX($F$4:$F$102,R1069))*(INDEX($E$4:$E$102,R1069+1)-INDEX($E$4:$E$102,R1069))))</f>
        <v/>
      </c>
    </row>
    <row r="1070">
      <c r="K1070" s="14">
        <f>Data!A1070</f>
        <v/>
      </c>
      <c r="L1070" s="12">
        <f>IF(Occurrence!J1070&lt;=0,-1,IFERROR(MATCH(Occurrence!J1070,$D$4:$D$102,1),0))</f>
        <v/>
      </c>
      <c r="M1070" s="9">
        <f>IF(L1070&lt;0,0,IF(L1070=0,Occurrence!J1070*$I$11,IF(L1070&gt;=99,Occurrence!J1070*$I$12,INDEX($C$4:$C$102,L1070)+(Occurrence!J1070-INDEX($D$4:$D$102,L1070))/(INDEX($D$4:$D$102,L1070+1)-INDEX($D$4:$D$102,L1070))*(INDEX($C$4:$C$102,L1070+1)-INDEX($C$4:$C$102,L1070)))))</f>
        <v/>
      </c>
      <c r="N1070" s="12">
        <f>IF(Occurrence!K1070&lt;=0,-1,IFERROR(MATCH(Occurrence!K1070,$D$4:$D$102,1),0))</f>
        <v/>
      </c>
      <c r="O1070" s="9">
        <f>IF(N1070&lt;0,0,IF(N1070=0,Occurrence!K1070*$I$11,IF(N1070&gt;=99,Occurrence!K1070*$I$12,INDEX($C$4:$C$102,N1070)+(Occurrence!K1070-INDEX($D$4:$D$102,N1070))/(INDEX($D$4:$D$102,N1070+1)-INDEX($D$4:$D$102,N1070))*(INDEX($C$4:$C$102,N1070+1)-INDEX($C$4:$C$102,N1070)))))</f>
        <v/>
      </c>
      <c r="P1070" s="12">
        <f>IFERROR(MATCH(Data!X1070,$F$4:$F$102,1),0)</f>
        <v/>
      </c>
      <c r="Q1070" s="9">
        <f>IF(P1070=0,Data!X1070+$I$13,IF(P1070&gt;=99,Data!X1070+$I$14,INDEX($E$4:$E$102,P1070)+(Data!X1070-INDEX($F$4:$F$102,P1070))/(INDEX($F$4:$F$102,P1070+1)-INDEX($F$4:$F$102,P1070))*(INDEX($E$4:$E$102,P1070+1)-INDEX($E$4:$E$102,P1070))))</f>
        <v/>
      </c>
      <c r="R1070" s="12">
        <f>IFERROR(MATCH(Data!Y1070,$F$4:$F$102,1),0)</f>
        <v/>
      </c>
      <c r="S1070" s="9">
        <f>IF(R1070=0,Data!Y1070+$I$13,IF(R1070&gt;=99,Data!Y1070+$I$14,INDEX($E$4:$E$102,R1070)+(Data!Y1070-INDEX($F$4:$F$102,R1070))/(INDEX($F$4:$F$102,R1070+1)-INDEX($F$4:$F$102,R1070))*(INDEX($E$4:$E$102,R1070+1)-INDEX($E$4:$E$102,R1070))))</f>
        <v/>
      </c>
    </row>
    <row r="1071">
      <c r="K1071" s="14">
        <f>Data!A1071</f>
        <v/>
      </c>
      <c r="L1071" s="12">
        <f>IF(Occurrence!J1071&lt;=0,-1,IFERROR(MATCH(Occurrence!J1071,$D$4:$D$102,1),0))</f>
        <v/>
      </c>
      <c r="M1071" s="9">
        <f>IF(L1071&lt;0,0,IF(L1071=0,Occurrence!J1071*$I$11,IF(L1071&gt;=99,Occurrence!J1071*$I$12,INDEX($C$4:$C$102,L1071)+(Occurrence!J1071-INDEX($D$4:$D$102,L1071))/(INDEX($D$4:$D$102,L1071+1)-INDEX($D$4:$D$102,L1071))*(INDEX($C$4:$C$102,L1071+1)-INDEX($C$4:$C$102,L1071)))))</f>
        <v/>
      </c>
      <c r="N1071" s="12">
        <f>IF(Occurrence!K1071&lt;=0,-1,IFERROR(MATCH(Occurrence!K1071,$D$4:$D$102,1),0))</f>
        <v/>
      </c>
      <c r="O1071" s="9">
        <f>IF(N1071&lt;0,0,IF(N1071=0,Occurrence!K1071*$I$11,IF(N1071&gt;=99,Occurrence!K1071*$I$12,INDEX($C$4:$C$102,N1071)+(Occurrence!K1071-INDEX($D$4:$D$102,N1071))/(INDEX($D$4:$D$102,N1071+1)-INDEX($D$4:$D$102,N1071))*(INDEX($C$4:$C$102,N1071+1)-INDEX($C$4:$C$102,N1071)))))</f>
        <v/>
      </c>
      <c r="P1071" s="12">
        <f>IFERROR(MATCH(Data!X1071,$F$4:$F$102,1),0)</f>
        <v/>
      </c>
      <c r="Q1071" s="9">
        <f>IF(P1071=0,Data!X1071+$I$13,IF(P1071&gt;=99,Data!X1071+$I$14,INDEX($E$4:$E$102,P1071)+(Data!X1071-INDEX($F$4:$F$102,P1071))/(INDEX($F$4:$F$102,P1071+1)-INDEX($F$4:$F$102,P1071))*(INDEX($E$4:$E$102,P1071+1)-INDEX($E$4:$E$102,P1071))))</f>
        <v/>
      </c>
      <c r="R1071" s="12">
        <f>IFERROR(MATCH(Data!Y1071,$F$4:$F$102,1),0)</f>
        <v/>
      </c>
      <c r="S1071" s="9">
        <f>IF(R1071=0,Data!Y1071+$I$13,IF(R1071&gt;=99,Data!Y1071+$I$14,INDEX($E$4:$E$102,R1071)+(Data!Y1071-INDEX($F$4:$F$102,R1071))/(INDEX($F$4:$F$102,R1071+1)-INDEX($F$4:$F$102,R1071))*(INDEX($E$4:$E$102,R1071+1)-INDEX($E$4:$E$102,R1071))))</f>
        <v/>
      </c>
    </row>
    <row r="1072">
      <c r="K1072" s="14">
        <f>Data!A1072</f>
        <v/>
      </c>
      <c r="L1072" s="12">
        <f>IF(Occurrence!J1072&lt;=0,-1,IFERROR(MATCH(Occurrence!J1072,$D$4:$D$102,1),0))</f>
        <v/>
      </c>
      <c r="M1072" s="9">
        <f>IF(L1072&lt;0,0,IF(L1072=0,Occurrence!J1072*$I$11,IF(L1072&gt;=99,Occurrence!J1072*$I$12,INDEX($C$4:$C$102,L1072)+(Occurrence!J1072-INDEX($D$4:$D$102,L1072))/(INDEX($D$4:$D$102,L1072+1)-INDEX($D$4:$D$102,L1072))*(INDEX($C$4:$C$102,L1072+1)-INDEX($C$4:$C$102,L1072)))))</f>
        <v/>
      </c>
      <c r="N1072" s="12">
        <f>IF(Occurrence!K1072&lt;=0,-1,IFERROR(MATCH(Occurrence!K1072,$D$4:$D$102,1),0))</f>
        <v/>
      </c>
      <c r="O1072" s="9">
        <f>IF(N1072&lt;0,0,IF(N1072=0,Occurrence!K1072*$I$11,IF(N1072&gt;=99,Occurrence!K1072*$I$12,INDEX($C$4:$C$102,N1072)+(Occurrence!K1072-INDEX($D$4:$D$102,N1072))/(INDEX($D$4:$D$102,N1072+1)-INDEX($D$4:$D$102,N1072))*(INDEX($C$4:$C$102,N1072+1)-INDEX($C$4:$C$102,N1072)))))</f>
        <v/>
      </c>
      <c r="P1072" s="12">
        <f>IFERROR(MATCH(Data!X1072,$F$4:$F$102,1),0)</f>
        <v/>
      </c>
      <c r="Q1072" s="9">
        <f>IF(P1072=0,Data!X1072+$I$13,IF(P1072&gt;=99,Data!X1072+$I$14,INDEX($E$4:$E$102,P1072)+(Data!X1072-INDEX($F$4:$F$102,P1072))/(INDEX($F$4:$F$102,P1072+1)-INDEX($F$4:$F$102,P1072))*(INDEX($E$4:$E$102,P1072+1)-INDEX($E$4:$E$102,P1072))))</f>
        <v/>
      </c>
      <c r="R1072" s="12">
        <f>IFERROR(MATCH(Data!Y1072,$F$4:$F$102,1),0)</f>
        <v/>
      </c>
      <c r="S1072" s="9">
        <f>IF(R1072=0,Data!Y1072+$I$13,IF(R1072&gt;=99,Data!Y1072+$I$14,INDEX($E$4:$E$102,R1072)+(Data!Y1072-INDEX($F$4:$F$102,R1072))/(INDEX($F$4:$F$102,R1072+1)-INDEX($F$4:$F$102,R1072))*(INDEX($E$4:$E$102,R1072+1)-INDEX($E$4:$E$102,R1072))))</f>
        <v/>
      </c>
    </row>
    <row r="1073">
      <c r="K1073" s="14">
        <f>Data!A1073</f>
        <v/>
      </c>
      <c r="L1073" s="12">
        <f>IF(Occurrence!J1073&lt;=0,-1,IFERROR(MATCH(Occurrence!J1073,$D$4:$D$102,1),0))</f>
        <v/>
      </c>
      <c r="M1073" s="9">
        <f>IF(L1073&lt;0,0,IF(L1073=0,Occurrence!J1073*$I$11,IF(L1073&gt;=99,Occurrence!J1073*$I$12,INDEX($C$4:$C$102,L1073)+(Occurrence!J1073-INDEX($D$4:$D$102,L1073))/(INDEX($D$4:$D$102,L1073+1)-INDEX($D$4:$D$102,L1073))*(INDEX($C$4:$C$102,L1073+1)-INDEX($C$4:$C$102,L1073)))))</f>
        <v/>
      </c>
      <c r="N1073" s="12">
        <f>IF(Occurrence!K1073&lt;=0,-1,IFERROR(MATCH(Occurrence!K1073,$D$4:$D$102,1),0))</f>
        <v/>
      </c>
      <c r="O1073" s="9">
        <f>IF(N1073&lt;0,0,IF(N1073=0,Occurrence!K1073*$I$11,IF(N1073&gt;=99,Occurrence!K1073*$I$12,INDEX($C$4:$C$102,N1073)+(Occurrence!K1073-INDEX($D$4:$D$102,N1073))/(INDEX($D$4:$D$102,N1073+1)-INDEX($D$4:$D$102,N1073))*(INDEX($C$4:$C$102,N1073+1)-INDEX($C$4:$C$102,N1073)))))</f>
        <v/>
      </c>
      <c r="P1073" s="12">
        <f>IFERROR(MATCH(Data!X1073,$F$4:$F$102,1),0)</f>
        <v/>
      </c>
      <c r="Q1073" s="9">
        <f>IF(P1073=0,Data!X1073+$I$13,IF(P1073&gt;=99,Data!X1073+$I$14,INDEX($E$4:$E$102,P1073)+(Data!X1073-INDEX($F$4:$F$102,P1073))/(INDEX($F$4:$F$102,P1073+1)-INDEX($F$4:$F$102,P1073))*(INDEX($E$4:$E$102,P1073+1)-INDEX($E$4:$E$102,P1073))))</f>
        <v/>
      </c>
      <c r="R1073" s="12">
        <f>IFERROR(MATCH(Data!Y1073,$F$4:$F$102,1),0)</f>
        <v/>
      </c>
      <c r="S1073" s="9">
        <f>IF(R1073=0,Data!Y1073+$I$13,IF(R1073&gt;=99,Data!Y1073+$I$14,INDEX($E$4:$E$102,R1073)+(Data!Y1073-INDEX($F$4:$F$102,R1073))/(INDEX($F$4:$F$102,R1073+1)-INDEX($F$4:$F$102,R1073))*(INDEX($E$4:$E$102,R1073+1)-INDEX($E$4:$E$102,R1073))))</f>
        <v/>
      </c>
    </row>
    <row r="1074">
      <c r="K1074" s="14">
        <f>Data!A1074</f>
        <v/>
      </c>
      <c r="L1074" s="12">
        <f>IF(Occurrence!J1074&lt;=0,-1,IFERROR(MATCH(Occurrence!J1074,$D$4:$D$102,1),0))</f>
        <v/>
      </c>
      <c r="M1074" s="9">
        <f>IF(L1074&lt;0,0,IF(L1074=0,Occurrence!J1074*$I$11,IF(L1074&gt;=99,Occurrence!J1074*$I$12,INDEX($C$4:$C$102,L1074)+(Occurrence!J1074-INDEX($D$4:$D$102,L1074))/(INDEX($D$4:$D$102,L1074+1)-INDEX($D$4:$D$102,L1074))*(INDEX($C$4:$C$102,L1074+1)-INDEX($C$4:$C$102,L1074)))))</f>
        <v/>
      </c>
      <c r="N1074" s="12">
        <f>IF(Occurrence!K1074&lt;=0,-1,IFERROR(MATCH(Occurrence!K1074,$D$4:$D$102,1),0))</f>
        <v/>
      </c>
      <c r="O1074" s="9">
        <f>IF(N1074&lt;0,0,IF(N1074=0,Occurrence!K1074*$I$11,IF(N1074&gt;=99,Occurrence!K1074*$I$12,INDEX($C$4:$C$102,N1074)+(Occurrence!K1074-INDEX($D$4:$D$102,N1074))/(INDEX($D$4:$D$102,N1074+1)-INDEX($D$4:$D$102,N1074))*(INDEX($C$4:$C$102,N1074+1)-INDEX($C$4:$C$102,N1074)))))</f>
        <v/>
      </c>
      <c r="P1074" s="12">
        <f>IFERROR(MATCH(Data!X1074,$F$4:$F$102,1),0)</f>
        <v/>
      </c>
      <c r="Q1074" s="9">
        <f>IF(P1074=0,Data!X1074+$I$13,IF(P1074&gt;=99,Data!X1074+$I$14,INDEX($E$4:$E$102,P1074)+(Data!X1074-INDEX($F$4:$F$102,P1074))/(INDEX($F$4:$F$102,P1074+1)-INDEX($F$4:$F$102,P1074))*(INDEX($E$4:$E$102,P1074+1)-INDEX($E$4:$E$102,P1074))))</f>
        <v/>
      </c>
      <c r="R1074" s="12">
        <f>IFERROR(MATCH(Data!Y1074,$F$4:$F$102,1),0)</f>
        <v/>
      </c>
      <c r="S1074" s="9">
        <f>IF(R1074=0,Data!Y1074+$I$13,IF(R1074&gt;=99,Data!Y1074+$I$14,INDEX($E$4:$E$102,R1074)+(Data!Y1074-INDEX($F$4:$F$102,R1074))/(INDEX($F$4:$F$102,R1074+1)-INDEX($F$4:$F$102,R1074))*(INDEX($E$4:$E$102,R1074+1)-INDEX($E$4:$E$102,R1074))))</f>
        <v/>
      </c>
    </row>
    <row r="1075">
      <c r="K1075" s="14">
        <f>Data!A1075</f>
        <v/>
      </c>
      <c r="L1075" s="12">
        <f>IF(Occurrence!J1075&lt;=0,-1,IFERROR(MATCH(Occurrence!J1075,$D$4:$D$102,1),0))</f>
        <v/>
      </c>
      <c r="M1075" s="9">
        <f>IF(L1075&lt;0,0,IF(L1075=0,Occurrence!J1075*$I$11,IF(L1075&gt;=99,Occurrence!J1075*$I$12,INDEX($C$4:$C$102,L1075)+(Occurrence!J1075-INDEX($D$4:$D$102,L1075))/(INDEX($D$4:$D$102,L1075+1)-INDEX($D$4:$D$102,L1075))*(INDEX($C$4:$C$102,L1075+1)-INDEX($C$4:$C$102,L1075)))))</f>
        <v/>
      </c>
      <c r="N1075" s="12">
        <f>IF(Occurrence!K1075&lt;=0,-1,IFERROR(MATCH(Occurrence!K1075,$D$4:$D$102,1),0))</f>
        <v/>
      </c>
      <c r="O1075" s="9">
        <f>IF(N1075&lt;0,0,IF(N1075=0,Occurrence!K1075*$I$11,IF(N1075&gt;=99,Occurrence!K1075*$I$12,INDEX($C$4:$C$102,N1075)+(Occurrence!K1075-INDEX($D$4:$D$102,N1075))/(INDEX($D$4:$D$102,N1075+1)-INDEX($D$4:$D$102,N1075))*(INDEX($C$4:$C$102,N1075+1)-INDEX($C$4:$C$102,N1075)))))</f>
        <v/>
      </c>
      <c r="P1075" s="12">
        <f>IFERROR(MATCH(Data!X1075,$F$4:$F$102,1),0)</f>
        <v/>
      </c>
      <c r="Q1075" s="9">
        <f>IF(P1075=0,Data!X1075+$I$13,IF(P1075&gt;=99,Data!X1075+$I$14,INDEX($E$4:$E$102,P1075)+(Data!X1075-INDEX($F$4:$F$102,P1075))/(INDEX($F$4:$F$102,P1075+1)-INDEX($F$4:$F$102,P1075))*(INDEX($E$4:$E$102,P1075+1)-INDEX($E$4:$E$102,P1075))))</f>
        <v/>
      </c>
      <c r="R1075" s="12">
        <f>IFERROR(MATCH(Data!Y1075,$F$4:$F$102,1),0)</f>
        <v/>
      </c>
      <c r="S1075" s="9">
        <f>IF(R1075=0,Data!Y1075+$I$13,IF(R1075&gt;=99,Data!Y1075+$I$14,INDEX($E$4:$E$102,R1075)+(Data!Y1075-INDEX($F$4:$F$102,R1075))/(INDEX($F$4:$F$102,R1075+1)-INDEX($F$4:$F$102,R1075))*(INDEX($E$4:$E$102,R1075+1)-INDEX($E$4:$E$102,R1075))))</f>
        <v/>
      </c>
    </row>
    <row r="1076">
      <c r="K1076" s="14">
        <f>Data!A1076</f>
        <v/>
      </c>
      <c r="L1076" s="12">
        <f>IF(Occurrence!J1076&lt;=0,-1,IFERROR(MATCH(Occurrence!J1076,$D$4:$D$102,1),0))</f>
        <v/>
      </c>
      <c r="M1076" s="9">
        <f>IF(L1076&lt;0,0,IF(L1076=0,Occurrence!J1076*$I$11,IF(L1076&gt;=99,Occurrence!J1076*$I$12,INDEX($C$4:$C$102,L1076)+(Occurrence!J1076-INDEX($D$4:$D$102,L1076))/(INDEX($D$4:$D$102,L1076+1)-INDEX($D$4:$D$102,L1076))*(INDEX($C$4:$C$102,L1076+1)-INDEX($C$4:$C$102,L1076)))))</f>
        <v/>
      </c>
      <c r="N1076" s="12">
        <f>IF(Occurrence!K1076&lt;=0,-1,IFERROR(MATCH(Occurrence!K1076,$D$4:$D$102,1),0))</f>
        <v/>
      </c>
      <c r="O1076" s="9">
        <f>IF(N1076&lt;0,0,IF(N1076=0,Occurrence!K1076*$I$11,IF(N1076&gt;=99,Occurrence!K1076*$I$12,INDEX($C$4:$C$102,N1076)+(Occurrence!K1076-INDEX($D$4:$D$102,N1076))/(INDEX($D$4:$D$102,N1076+1)-INDEX($D$4:$D$102,N1076))*(INDEX($C$4:$C$102,N1076+1)-INDEX($C$4:$C$102,N1076)))))</f>
        <v/>
      </c>
      <c r="P1076" s="12">
        <f>IFERROR(MATCH(Data!X1076,$F$4:$F$102,1),0)</f>
        <v/>
      </c>
      <c r="Q1076" s="9">
        <f>IF(P1076=0,Data!X1076+$I$13,IF(P1076&gt;=99,Data!X1076+$I$14,INDEX($E$4:$E$102,P1076)+(Data!X1076-INDEX($F$4:$F$102,P1076))/(INDEX($F$4:$F$102,P1076+1)-INDEX($F$4:$F$102,P1076))*(INDEX($E$4:$E$102,P1076+1)-INDEX($E$4:$E$102,P1076))))</f>
        <v/>
      </c>
      <c r="R1076" s="12">
        <f>IFERROR(MATCH(Data!Y1076,$F$4:$F$102,1),0)</f>
        <v/>
      </c>
      <c r="S1076" s="9">
        <f>IF(R1076=0,Data!Y1076+$I$13,IF(R1076&gt;=99,Data!Y1076+$I$14,INDEX($E$4:$E$102,R1076)+(Data!Y1076-INDEX($F$4:$F$102,R1076))/(INDEX($F$4:$F$102,R1076+1)-INDEX($F$4:$F$102,R1076))*(INDEX($E$4:$E$102,R1076+1)-INDEX($E$4:$E$102,R1076))))</f>
        <v/>
      </c>
    </row>
    <row r="1077">
      <c r="K1077" s="14">
        <f>Data!A1077</f>
        <v/>
      </c>
      <c r="L1077" s="12">
        <f>IF(Occurrence!J1077&lt;=0,-1,IFERROR(MATCH(Occurrence!J1077,$D$4:$D$102,1),0))</f>
        <v/>
      </c>
      <c r="M1077" s="9">
        <f>IF(L1077&lt;0,0,IF(L1077=0,Occurrence!J1077*$I$11,IF(L1077&gt;=99,Occurrence!J1077*$I$12,INDEX($C$4:$C$102,L1077)+(Occurrence!J1077-INDEX($D$4:$D$102,L1077))/(INDEX($D$4:$D$102,L1077+1)-INDEX($D$4:$D$102,L1077))*(INDEX($C$4:$C$102,L1077+1)-INDEX($C$4:$C$102,L1077)))))</f>
        <v/>
      </c>
      <c r="N1077" s="12">
        <f>IF(Occurrence!K1077&lt;=0,-1,IFERROR(MATCH(Occurrence!K1077,$D$4:$D$102,1),0))</f>
        <v/>
      </c>
      <c r="O1077" s="9">
        <f>IF(N1077&lt;0,0,IF(N1077=0,Occurrence!K1077*$I$11,IF(N1077&gt;=99,Occurrence!K1077*$I$12,INDEX($C$4:$C$102,N1077)+(Occurrence!K1077-INDEX($D$4:$D$102,N1077))/(INDEX($D$4:$D$102,N1077+1)-INDEX($D$4:$D$102,N1077))*(INDEX($C$4:$C$102,N1077+1)-INDEX($C$4:$C$102,N1077)))))</f>
        <v/>
      </c>
      <c r="P1077" s="12">
        <f>IFERROR(MATCH(Data!X1077,$F$4:$F$102,1),0)</f>
        <v/>
      </c>
      <c r="Q1077" s="9">
        <f>IF(P1077=0,Data!X1077+$I$13,IF(P1077&gt;=99,Data!X1077+$I$14,INDEX($E$4:$E$102,P1077)+(Data!X1077-INDEX($F$4:$F$102,P1077))/(INDEX($F$4:$F$102,P1077+1)-INDEX($F$4:$F$102,P1077))*(INDEX($E$4:$E$102,P1077+1)-INDEX($E$4:$E$102,P1077))))</f>
        <v/>
      </c>
      <c r="R1077" s="12">
        <f>IFERROR(MATCH(Data!Y1077,$F$4:$F$102,1),0)</f>
        <v/>
      </c>
      <c r="S1077" s="9">
        <f>IF(R1077=0,Data!Y1077+$I$13,IF(R1077&gt;=99,Data!Y1077+$I$14,INDEX($E$4:$E$102,R1077)+(Data!Y1077-INDEX($F$4:$F$102,R1077))/(INDEX($F$4:$F$102,R1077+1)-INDEX($F$4:$F$102,R1077))*(INDEX($E$4:$E$102,R1077+1)-INDEX($E$4:$E$102,R1077))))</f>
        <v/>
      </c>
    </row>
    <row r="1078">
      <c r="K1078" s="14">
        <f>Data!A1078</f>
        <v/>
      </c>
      <c r="L1078" s="12">
        <f>IF(Occurrence!J1078&lt;=0,-1,IFERROR(MATCH(Occurrence!J1078,$D$4:$D$102,1),0))</f>
        <v/>
      </c>
      <c r="M1078" s="9">
        <f>IF(L1078&lt;0,0,IF(L1078=0,Occurrence!J1078*$I$11,IF(L1078&gt;=99,Occurrence!J1078*$I$12,INDEX($C$4:$C$102,L1078)+(Occurrence!J1078-INDEX($D$4:$D$102,L1078))/(INDEX($D$4:$D$102,L1078+1)-INDEX($D$4:$D$102,L1078))*(INDEX($C$4:$C$102,L1078+1)-INDEX($C$4:$C$102,L1078)))))</f>
        <v/>
      </c>
      <c r="N1078" s="12">
        <f>IF(Occurrence!K1078&lt;=0,-1,IFERROR(MATCH(Occurrence!K1078,$D$4:$D$102,1),0))</f>
        <v/>
      </c>
      <c r="O1078" s="9">
        <f>IF(N1078&lt;0,0,IF(N1078=0,Occurrence!K1078*$I$11,IF(N1078&gt;=99,Occurrence!K1078*$I$12,INDEX($C$4:$C$102,N1078)+(Occurrence!K1078-INDEX($D$4:$D$102,N1078))/(INDEX($D$4:$D$102,N1078+1)-INDEX($D$4:$D$102,N1078))*(INDEX($C$4:$C$102,N1078+1)-INDEX($C$4:$C$102,N1078)))))</f>
        <v/>
      </c>
      <c r="P1078" s="12">
        <f>IFERROR(MATCH(Data!X1078,$F$4:$F$102,1),0)</f>
        <v/>
      </c>
      <c r="Q1078" s="9">
        <f>IF(P1078=0,Data!X1078+$I$13,IF(P1078&gt;=99,Data!X1078+$I$14,INDEX($E$4:$E$102,P1078)+(Data!X1078-INDEX($F$4:$F$102,P1078))/(INDEX($F$4:$F$102,P1078+1)-INDEX($F$4:$F$102,P1078))*(INDEX($E$4:$E$102,P1078+1)-INDEX($E$4:$E$102,P1078))))</f>
        <v/>
      </c>
      <c r="R1078" s="12">
        <f>IFERROR(MATCH(Data!Y1078,$F$4:$F$102,1),0)</f>
        <v/>
      </c>
      <c r="S1078" s="9">
        <f>IF(R1078=0,Data!Y1078+$I$13,IF(R1078&gt;=99,Data!Y1078+$I$14,INDEX($E$4:$E$102,R1078)+(Data!Y1078-INDEX($F$4:$F$102,R1078))/(INDEX($F$4:$F$102,R1078+1)-INDEX($F$4:$F$102,R1078))*(INDEX($E$4:$E$102,R1078+1)-INDEX($E$4:$E$102,R1078))))</f>
        <v/>
      </c>
    </row>
    <row r="1079">
      <c r="K1079" s="14">
        <f>Data!A1079</f>
        <v/>
      </c>
      <c r="L1079" s="12">
        <f>IF(Occurrence!J1079&lt;=0,-1,IFERROR(MATCH(Occurrence!J1079,$D$4:$D$102,1),0))</f>
        <v/>
      </c>
      <c r="M1079" s="9">
        <f>IF(L1079&lt;0,0,IF(L1079=0,Occurrence!J1079*$I$11,IF(L1079&gt;=99,Occurrence!J1079*$I$12,INDEX($C$4:$C$102,L1079)+(Occurrence!J1079-INDEX($D$4:$D$102,L1079))/(INDEX($D$4:$D$102,L1079+1)-INDEX($D$4:$D$102,L1079))*(INDEX($C$4:$C$102,L1079+1)-INDEX($C$4:$C$102,L1079)))))</f>
        <v/>
      </c>
      <c r="N1079" s="12">
        <f>IF(Occurrence!K1079&lt;=0,-1,IFERROR(MATCH(Occurrence!K1079,$D$4:$D$102,1),0))</f>
        <v/>
      </c>
      <c r="O1079" s="9">
        <f>IF(N1079&lt;0,0,IF(N1079=0,Occurrence!K1079*$I$11,IF(N1079&gt;=99,Occurrence!K1079*$I$12,INDEX($C$4:$C$102,N1079)+(Occurrence!K1079-INDEX($D$4:$D$102,N1079))/(INDEX($D$4:$D$102,N1079+1)-INDEX($D$4:$D$102,N1079))*(INDEX($C$4:$C$102,N1079+1)-INDEX($C$4:$C$102,N1079)))))</f>
        <v/>
      </c>
      <c r="P1079" s="12">
        <f>IFERROR(MATCH(Data!X1079,$F$4:$F$102,1),0)</f>
        <v/>
      </c>
      <c r="Q1079" s="9">
        <f>IF(P1079=0,Data!X1079+$I$13,IF(P1079&gt;=99,Data!X1079+$I$14,INDEX($E$4:$E$102,P1079)+(Data!X1079-INDEX($F$4:$F$102,P1079))/(INDEX($F$4:$F$102,P1079+1)-INDEX($F$4:$F$102,P1079))*(INDEX($E$4:$E$102,P1079+1)-INDEX($E$4:$E$102,P1079))))</f>
        <v/>
      </c>
      <c r="R1079" s="12">
        <f>IFERROR(MATCH(Data!Y1079,$F$4:$F$102,1),0)</f>
        <v/>
      </c>
      <c r="S1079" s="9">
        <f>IF(R1079=0,Data!Y1079+$I$13,IF(R1079&gt;=99,Data!Y1079+$I$14,INDEX($E$4:$E$102,R1079)+(Data!Y1079-INDEX($F$4:$F$102,R1079))/(INDEX($F$4:$F$102,R1079+1)-INDEX($F$4:$F$102,R1079))*(INDEX($E$4:$E$102,R1079+1)-INDEX($E$4:$E$102,R1079))))</f>
        <v/>
      </c>
    </row>
    <row r="1080">
      <c r="K1080" s="14">
        <f>Data!A1080</f>
        <v/>
      </c>
      <c r="L1080" s="12">
        <f>IF(Occurrence!J1080&lt;=0,-1,IFERROR(MATCH(Occurrence!J1080,$D$4:$D$102,1),0))</f>
        <v/>
      </c>
      <c r="M1080" s="9">
        <f>IF(L1080&lt;0,0,IF(L1080=0,Occurrence!J1080*$I$11,IF(L1080&gt;=99,Occurrence!J1080*$I$12,INDEX($C$4:$C$102,L1080)+(Occurrence!J1080-INDEX($D$4:$D$102,L1080))/(INDEX($D$4:$D$102,L1080+1)-INDEX($D$4:$D$102,L1080))*(INDEX($C$4:$C$102,L1080+1)-INDEX($C$4:$C$102,L1080)))))</f>
        <v/>
      </c>
      <c r="N1080" s="12">
        <f>IF(Occurrence!K1080&lt;=0,-1,IFERROR(MATCH(Occurrence!K1080,$D$4:$D$102,1),0))</f>
        <v/>
      </c>
      <c r="O1080" s="9">
        <f>IF(N1080&lt;0,0,IF(N1080=0,Occurrence!K1080*$I$11,IF(N1080&gt;=99,Occurrence!K1080*$I$12,INDEX($C$4:$C$102,N1080)+(Occurrence!K1080-INDEX($D$4:$D$102,N1080))/(INDEX($D$4:$D$102,N1080+1)-INDEX($D$4:$D$102,N1080))*(INDEX($C$4:$C$102,N1080+1)-INDEX($C$4:$C$102,N1080)))))</f>
        <v/>
      </c>
      <c r="P1080" s="12">
        <f>IFERROR(MATCH(Data!X1080,$F$4:$F$102,1),0)</f>
        <v/>
      </c>
      <c r="Q1080" s="9">
        <f>IF(P1080=0,Data!X1080+$I$13,IF(P1080&gt;=99,Data!X1080+$I$14,INDEX($E$4:$E$102,P1080)+(Data!X1080-INDEX($F$4:$F$102,P1080))/(INDEX($F$4:$F$102,P1080+1)-INDEX($F$4:$F$102,P1080))*(INDEX($E$4:$E$102,P1080+1)-INDEX($E$4:$E$102,P1080))))</f>
        <v/>
      </c>
      <c r="R1080" s="12">
        <f>IFERROR(MATCH(Data!Y1080,$F$4:$F$102,1),0)</f>
        <v/>
      </c>
      <c r="S1080" s="9">
        <f>IF(R1080=0,Data!Y1080+$I$13,IF(R1080&gt;=99,Data!Y1080+$I$14,INDEX($E$4:$E$102,R1080)+(Data!Y1080-INDEX($F$4:$F$102,R1080))/(INDEX($F$4:$F$102,R1080+1)-INDEX($F$4:$F$102,R1080))*(INDEX($E$4:$E$102,R1080+1)-INDEX($E$4:$E$102,R1080))))</f>
        <v/>
      </c>
    </row>
    <row r="1081">
      <c r="K1081" s="14">
        <f>Data!A1081</f>
        <v/>
      </c>
      <c r="L1081" s="12">
        <f>IF(Occurrence!J1081&lt;=0,-1,IFERROR(MATCH(Occurrence!J1081,$D$4:$D$102,1),0))</f>
        <v/>
      </c>
      <c r="M1081" s="9">
        <f>IF(L1081&lt;0,0,IF(L1081=0,Occurrence!J1081*$I$11,IF(L1081&gt;=99,Occurrence!J1081*$I$12,INDEX($C$4:$C$102,L1081)+(Occurrence!J1081-INDEX($D$4:$D$102,L1081))/(INDEX($D$4:$D$102,L1081+1)-INDEX($D$4:$D$102,L1081))*(INDEX($C$4:$C$102,L1081+1)-INDEX($C$4:$C$102,L1081)))))</f>
        <v/>
      </c>
      <c r="N1081" s="12">
        <f>IF(Occurrence!K1081&lt;=0,-1,IFERROR(MATCH(Occurrence!K1081,$D$4:$D$102,1),0))</f>
        <v/>
      </c>
      <c r="O1081" s="9">
        <f>IF(N1081&lt;0,0,IF(N1081=0,Occurrence!K1081*$I$11,IF(N1081&gt;=99,Occurrence!K1081*$I$12,INDEX($C$4:$C$102,N1081)+(Occurrence!K1081-INDEX($D$4:$D$102,N1081))/(INDEX($D$4:$D$102,N1081+1)-INDEX($D$4:$D$102,N1081))*(INDEX($C$4:$C$102,N1081+1)-INDEX($C$4:$C$102,N1081)))))</f>
        <v/>
      </c>
      <c r="P1081" s="12">
        <f>IFERROR(MATCH(Data!X1081,$F$4:$F$102,1),0)</f>
        <v/>
      </c>
      <c r="Q1081" s="9">
        <f>IF(P1081=0,Data!X1081+$I$13,IF(P1081&gt;=99,Data!X1081+$I$14,INDEX($E$4:$E$102,P1081)+(Data!X1081-INDEX($F$4:$F$102,P1081))/(INDEX($F$4:$F$102,P1081+1)-INDEX($F$4:$F$102,P1081))*(INDEX($E$4:$E$102,P1081+1)-INDEX($E$4:$E$102,P1081))))</f>
        <v/>
      </c>
      <c r="R1081" s="12">
        <f>IFERROR(MATCH(Data!Y1081,$F$4:$F$102,1),0)</f>
        <v/>
      </c>
      <c r="S1081" s="9">
        <f>IF(R1081=0,Data!Y1081+$I$13,IF(R1081&gt;=99,Data!Y1081+$I$14,INDEX($E$4:$E$102,R1081)+(Data!Y1081-INDEX($F$4:$F$102,R1081))/(INDEX($F$4:$F$102,R1081+1)-INDEX($F$4:$F$102,R1081))*(INDEX($E$4:$E$102,R1081+1)-INDEX($E$4:$E$102,R1081))))</f>
        <v/>
      </c>
    </row>
    <row r="1082">
      <c r="K1082" s="14">
        <f>Data!A1082</f>
        <v/>
      </c>
      <c r="L1082" s="12">
        <f>IF(Occurrence!J1082&lt;=0,-1,IFERROR(MATCH(Occurrence!J1082,$D$4:$D$102,1),0))</f>
        <v/>
      </c>
      <c r="M1082" s="9">
        <f>IF(L1082&lt;0,0,IF(L1082=0,Occurrence!J1082*$I$11,IF(L1082&gt;=99,Occurrence!J1082*$I$12,INDEX($C$4:$C$102,L1082)+(Occurrence!J1082-INDEX($D$4:$D$102,L1082))/(INDEX($D$4:$D$102,L1082+1)-INDEX($D$4:$D$102,L1082))*(INDEX($C$4:$C$102,L1082+1)-INDEX($C$4:$C$102,L1082)))))</f>
        <v/>
      </c>
      <c r="N1082" s="12">
        <f>IF(Occurrence!K1082&lt;=0,-1,IFERROR(MATCH(Occurrence!K1082,$D$4:$D$102,1),0))</f>
        <v/>
      </c>
      <c r="O1082" s="9">
        <f>IF(N1082&lt;0,0,IF(N1082=0,Occurrence!K1082*$I$11,IF(N1082&gt;=99,Occurrence!K1082*$I$12,INDEX($C$4:$C$102,N1082)+(Occurrence!K1082-INDEX($D$4:$D$102,N1082))/(INDEX($D$4:$D$102,N1082+1)-INDEX($D$4:$D$102,N1082))*(INDEX($C$4:$C$102,N1082+1)-INDEX($C$4:$C$102,N1082)))))</f>
        <v/>
      </c>
      <c r="P1082" s="12">
        <f>IFERROR(MATCH(Data!X1082,$F$4:$F$102,1),0)</f>
        <v/>
      </c>
      <c r="Q1082" s="9">
        <f>IF(P1082=0,Data!X1082+$I$13,IF(P1082&gt;=99,Data!X1082+$I$14,INDEX($E$4:$E$102,P1082)+(Data!X1082-INDEX($F$4:$F$102,P1082))/(INDEX($F$4:$F$102,P1082+1)-INDEX($F$4:$F$102,P1082))*(INDEX($E$4:$E$102,P1082+1)-INDEX($E$4:$E$102,P1082))))</f>
        <v/>
      </c>
      <c r="R1082" s="12">
        <f>IFERROR(MATCH(Data!Y1082,$F$4:$F$102,1),0)</f>
        <v/>
      </c>
      <c r="S1082" s="9">
        <f>IF(R1082=0,Data!Y1082+$I$13,IF(R1082&gt;=99,Data!Y1082+$I$14,INDEX($E$4:$E$102,R1082)+(Data!Y1082-INDEX($F$4:$F$102,R1082))/(INDEX($F$4:$F$102,R1082+1)-INDEX($F$4:$F$102,R1082))*(INDEX($E$4:$E$102,R1082+1)-INDEX($E$4:$E$102,R1082))))</f>
        <v/>
      </c>
    </row>
    <row r="1083">
      <c r="K1083" s="14">
        <f>Data!A1083</f>
        <v/>
      </c>
      <c r="L1083" s="12">
        <f>IF(Occurrence!J1083&lt;=0,-1,IFERROR(MATCH(Occurrence!J1083,$D$4:$D$102,1),0))</f>
        <v/>
      </c>
      <c r="M1083" s="9">
        <f>IF(L1083&lt;0,0,IF(L1083=0,Occurrence!J1083*$I$11,IF(L1083&gt;=99,Occurrence!J1083*$I$12,INDEX($C$4:$C$102,L1083)+(Occurrence!J1083-INDEX($D$4:$D$102,L1083))/(INDEX($D$4:$D$102,L1083+1)-INDEX($D$4:$D$102,L1083))*(INDEX($C$4:$C$102,L1083+1)-INDEX($C$4:$C$102,L1083)))))</f>
        <v/>
      </c>
      <c r="N1083" s="12">
        <f>IF(Occurrence!K1083&lt;=0,-1,IFERROR(MATCH(Occurrence!K1083,$D$4:$D$102,1),0))</f>
        <v/>
      </c>
      <c r="O1083" s="9">
        <f>IF(N1083&lt;0,0,IF(N1083=0,Occurrence!K1083*$I$11,IF(N1083&gt;=99,Occurrence!K1083*$I$12,INDEX($C$4:$C$102,N1083)+(Occurrence!K1083-INDEX($D$4:$D$102,N1083))/(INDEX($D$4:$D$102,N1083+1)-INDEX($D$4:$D$102,N1083))*(INDEX($C$4:$C$102,N1083+1)-INDEX($C$4:$C$102,N1083)))))</f>
        <v/>
      </c>
      <c r="P1083" s="12">
        <f>IFERROR(MATCH(Data!X1083,$F$4:$F$102,1),0)</f>
        <v/>
      </c>
      <c r="Q1083" s="9">
        <f>IF(P1083=0,Data!X1083+$I$13,IF(P1083&gt;=99,Data!X1083+$I$14,INDEX($E$4:$E$102,P1083)+(Data!X1083-INDEX($F$4:$F$102,P1083))/(INDEX($F$4:$F$102,P1083+1)-INDEX($F$4:$F$102,P1083))*(INDEX($E$4:$E$102,P1083+1)-INDEX($E$4:$E$102,P1083))))</f>
        <v/>
      </c>
      <c r="R1083" s="12">
        <f>IFERROR(MATCH(Data!Y1083,$F$4:$F$102,1),0)</f>
        <v/>
      </c>
      <c r="S1083" s="9">
        <f>IF(R1083=0,Data!Y1083+$I$13,IF(R1083&gt;=99,Data!Y1083+$I$14,INDEX($E$4:$E$102,R1083)+(Data!Y1083-INDEX($F$4:$F$102,R1083))/(INDEX($F$4:$F$102,R1083+1)-INDEX($F$4:$F$102,R1083))*(INDEX($E$4:$E$102,R1083+1)-INDEX($E$4:$E$102,R1083))))</f>
        <v/>
      </c>
    </row>
    <row r="1084">
      <c r="K1084" s="14">
        <f>Data!A1084</f>
        <v/>
      </c>
      <c r="L1084" s="12">
        <f>IF(Occurrence!J1084&lt;=0,-1,IFERROR(MATCH(Occurrence!J1084,$D$4:$D$102,1),0))</f>
        <v/>
      </c>
      <c r="M1084" s="9">
        <f>IF(L1084&lt;0,0,IF(L1084=0,Occurrence!J1084*$I$11,IF(L1084&gt;=99,Occurrence!J1084*$I$12,INDEX($C$4:$C$102,L1084)+(Occurrence!J1084-INDEX($D$4:$D$102,L1084))/(INDEX($D$4:$D$102,L1084+1)-INDEX($D$4:$D$102,L1084))*(INDEX($C$4:$C$102,L1084+1)-INDEX($C$4:$C$102,L1084)))))</f>
        <v/>
      </c>
      <c r="N1084" s="12">
        <f>IF(Occurrence!K1084&lt;=0,-1,IFERROR(MATCH(Occurrence!K1084,$D$4:$D$102,1),0))</f>
        <v/>
      </c>
      <c r="O1084" s="9">
        <f>IF(N1084&lt;0,0,IF(N1084=0,Occurrence!K1084*$I$11,IF(N1084&gt;=99,Occurrence!K1084*$I$12,INDEX($C$4:$C$102,N1084)+(Occurrence!K1084-INDEX($D$4:$D$102,N1084))/(INDEX($D$4:$D$102,N1084+1)-INDEX($D$4:$D$102,N1084))*(INDEX($C$4:$C$102,N1084+1)-INDEX($C$4:$C$102,N1084)))))</f>
        <v/>
      </c>
      <c r="P1084" s="12">
        <f>IFERROR(MATCH(Data!X1084,$F$4:$F$102,1),0)</f>
        <v/>
      </c>
      <c r="Q1084" s="9">
        <f>IF(P1084=0,Data!X1084+$I$13,IF(P1084&gt;=99,Data!X1084+$I$14,INDEX($E$4:$E$102,P1084)+(Data!X1084-INDEX($F$4:$F$102,P1084))/(INDEX($F$4:$F$102,P1084+1)-INDEX($F$4:$F$102,P1084))*(INDEX($E$4:$E$102,P1084+1)-INDEX($E$4:$E$102,P1084))))</f>
        <v/>
      </c>
      <c r="R1084" s="12">
        <f>IFERROR(MATCH(Data!Y1084,$F$4:$F$102,1),0)</f>
        <v/>
      </c>
      <c r="S1084" s="9">
        <f>IF(R1084=0,Data!Y1084+$I$13,IF(R1084&gt;=99,Data!Y1084+$I$14,INDEX($E$4:$E$102,R1084)+(Data!Y1084-INDEX($F$4:$F$102,R1084))/(INDEX($F$4:$F$102,R1084+1)-INDEX($F$4:$F$102,R1084))*(INDEX($E$4:$E$102,R1084+1)-INDEX($E$4:$E$102,R1084))))</f>
        <v/>
      </c>
    </row>
    <row r="1085">
      <c r="K1085" s="14">
        <f>Data!A1085</f>
        <v/>
      </c>
      <c r="L1085" s="12">
        <f>IF(Occurrence!J1085&lt;=0,-1,IFERROR(MATCH(Occurrence!J1085,$D$4:$D$102,1),0))</f>
        <v/>
      </c>
      <c r="M1085" s="9">
        <f>IF(L1085&lt;0,0,IF(L1085=0,Occurrence!J1085*$I$11,IF(L1085&gt;=99,Occurrence!J1085*$I$12,INDEX($C$4:$C$102,L1085)+(Occurrence!J1085-INDEX($D$4:$D$102,L1085))/(INDEX($D$4:$D$102,L1085+1)-INDEX($D$4:$D$102,L1085))*(INDEX($C$4:$C$102,L1085+1)-INDEX($C$4:$C$102,L1085)))))</f>
        <v/>
      </c>
      <c r="N1085" s="12">
        <f>IF(Occurrence!K1085&lt;=0,-1,IFERROR(MATCH(Occurrence!K1085,$D$4:$D$102,1),0))</f>
        <v/>
      </c>
      <c r="O1085" s="9">
        <f>IF(N1085&lt;0,0,IF(N1085=0,Occurrence!K1085*$I$11,IF(N1085&gt;=99,Occurrence!K1085*$I$12,INDEX($C$4:$C$102,N1085)+(Occurrence!K1085-INDEX($D$4:$D$102,N1085))/(INDEX($D$4:$D$102,N1085+1)-INDEX($D$4:$D$102,N1085))*(INDEX($C$4:$C$102,N1085+1)-INDEX($C$4:$C$102,N1085)))))</f>
        <v/>
      </c>
      <c r="P1085" s="12">
        <f>IFERROR(MATCH(Data!X1085,$F$4:$F$102,1),0)</f>
        <v/>
      </c>
      <c r="Q1085" s="9">
        <f>IF(P1085=0,Data!X1085+$I$13,IF(P1085&gt;=99,Data!X1085+$I$14,INDEX($E$4:$E$102,P1085)+(Data!X1085-INDEX($F$4:$F$102,P1085))/(INDEX($F$4:$F$102,P1085+1)-INDEX($F$4:$F$102,P1085))*(INDEX($E$4:$E$102,P1085+1)-INDEX($E$4:$E$102,P1085))))</f>
        <v/>
      </c>
      <c r="R1085" s="12">
        <f>IFERROR(MATCH(Data!Y1085,$F$4:$F$102,1),0)</f>
        <v/>
      </c>
      <c r="S1085" s="9">
        <f>IF(R1085=0,Data!Y1085+$I$13,IF(R1085&gt;=99,Data!Y1085+$I$14,INDEX($E$4:$E$102,R1085)+(Data!Y1085-INDEX($F$4:$F$102,R1085))/(INDEX($F$4:$F$102,R1085+1)-INDEX($F$4:$F$102,R1085))*(INDEX($E$4:$E$102,R1085+1)-INDEX($E$4:$E$102,R1085))))</f>
        <v/>
      </c>
    </row>
    <row r="1086">
      <c r="K1086" s="14">
        <f>Data!A1086</f>
        <v/>
      </c>
      <c r="L1086" s="12">
        <f>IF(Occurrence!J1086&lt;=0,-1,IFERROR(MATCH(Occurrence!J1086,$D$4:$D$102,1),0))</f>
        <v/>
      </c>
      <c r="M1086" s="9">
        <f>IF(L1086&lt;0,0,IF(L1086=0,Occurrence!J1086*$I$11,IF(L1086&gt;=99,Occurrence!J1086*$I$12,INDEX($C$4:$C$102,L1086)+(Occurrence!J1086-INDEX($D$4:$D$102,L1086))/(INDEX($D$4:$D$102,L1086+1)-INDEX($D$4:$D$102,L1086))*(INDEX($C$4:$C$102,L1086+1)-INDEX($C$4:$C$102,L1086)))))</f>
        <v/>
      </c>
      <c r="N1086" s="12">
        <f>IF(Occurrence!K1086&lt;=0,-1,IFERROR(MATCH(Occurrence!K1086,$D$4:$D$102,1),0))</f>
        <v/>
      </c>
      <c r="O1086" s="9">
        <f>IF(N1086&lt;0,0,IF(N1086=0,Occurrence!K1086*$I$11,IF(N1086&gt;=99,Occurrence!K1086*$I$12,INDEX($C$4:$C$102,N1086)+(Occurrence!K1086-INDEX($D$4:$D$102,N1086))/(INDEX($D$4:$D$102,N1086+1)-INDEX($D$4:$D$102,N1086))*(INDEX($C$4:$C$102,N1086+1)-INDEX($C$4:$C$102,N1086)))))</f>
        <v/>
      </c>
      <c r="P1086" s="12">
        <f>IFERROR(MATCH(Data!X1086,$F$4:$F$102,1),0)</f>
        <v/>
      </c>
      <c r="Q1086" s="9">
        <f>IF(P1086=0,Data!X1086+$I$13,IF(P1086&gt;=99,Data!X1086+$I$14,INDEX($E$4:$E$102,P1086)+(Data!X1086-INDEX($F$4:$F$102,P1086))/(INDEX($F$4:$F$102,P1086+1)-INDEX($F$4:$F$102,P1086))*(INDEX($E$4:$E$102,P1086+1)-INDEX($E$4:$E$102,P1086))))</f>
        <v/>
      </c>
      <c r="R1086" s="12">
        <f>IFERROR(MATCH(Data!Y1086,$F$4:$F$102,1),0)</f>
        <v/>
      </c>
      <c r="S1086" s="9">
        <f>IF(R1086=0,Data!Y1086+$I$13,IF(R1086&gt;=99,Data!Y1086+$I$14,INDEX($E$4:$E$102,R1086)+(Data!Y1086-INDEX($F$4:$F$102,R1086))/(INDEX($F$4:$F$102,R1086+1)-INDEX($F$4:$F$102,R1086))*(INDEX($E$4:$E$102,R1086+1)-INDEX($E$4:$E$102,R1086))))</f>
        <v/>
      </c>
    </row>
    <row r="1087">
      <c r="K1087" s="14">
        <f>Data!A1087</f>
        <v/>
      </c>
      <c r="L1087" s="12">
        <f>IF(Occurrence!J1087&lt;=0,-1,IFERROR(MATCH(Occurrence!J1087,$D$4:$D$102,1),0))</f>
        <v/>
      </c>
      <c r="M1087" s="9">
        <f>IF(L1087&lt;0,0,IF(L1087=0,Occurrence!J1087*$I$11,IF(L1087&gt;=99,Occurrence!J1087*$I$12,INDEX($C$4:$C$102,L1087)+(Occurrence!J1087-INDEX($D$4:$D$102,L1087))/(INDEX($D$4:$D$102,L1087+1)-INDEX($D$4:$D$102,L1087))*(INDEX($C$4:$C$102,L1087+1)-INDEX($C$4:$C$102,L1087)))))</f>
        <v/>
      </c>
      <c r="N1087" s="12">
        <f>IF(Occurrence!K1087&lt;=0,-1,IFERROR(MATCH(Occurrence!K1087,$D$4:$D$102,1),0))</f>
        <v/>
      </c>
      <c r="O1087" s="9">
        <f>IF(N1087&lt;0,0,IF(N1087=0,Occurrence!K1087*$I$11,IF(N1087&gt;=99,Occurrence!K1087*$I$12,INDEX($C$4:$C$102,N1087)+(Occurrence!K1087-INDEX($D$4:$D$102,N1087))/(INDEX($D$4:$D$102,N1087+1)-INDEX($D$4:$D$102,N1087))*(INDEX($C$4:$C$102,N1087+1)-INDEX($C$4:$C$102,N1087)))))</f>
        <v/>
      </c>
      <c r="P1087" s="12">
        <f>IFERROR(MATCH(Data!X1087,$F$4:$F$102,1),0)</f>
        <v/>
      </c>
      <c r="Q1087" s="9">
        <f>IF(P1087=0,Data!X1087+$I$13,IF(P1087&gt;=99,Data!X1087+$I$14,INDEX($E$4:$E$102,P1087)+(Data!X1087-INDEX($F$4:$F$102,P1087))/(INDEX($F$4:$F$102,P1087+1)-INDEX($F$4:$F$102,P1087))*(INDEX($E$4:$E$102,P1087+1)-INDEX($E$4:$E$102,P1087))))</f>
        <v/>
      </c>
      <c r="R1087" s="12">
        <f>IFERROR(MATCH(Data!Y1087,$F$4:$F$102,1),0)</f>
        <v/>
      </c>
      <c r="S1087" s="9">
        <f>IF(R1087=0,Data!Y1087+$I$13,IF(R1087&gt;=99,Data!Y1087+$I$14,INDEX($E$4:$E$102,R1087)+(Data!Y1087-INDEX($F$4:$F$102,R1087))/(INDEX($F$4:$F$102,R1087+1)-INDEX($F$4:$F$102,R1087))*(INDEX($E$4:$E$102,R1087+1)-INDEX($E$4:$E$102,R1087))))</f>
        <v/>
      </c>
    </row>
    <row r="1088">
      <c r="K1088" s="14">
        <f>Data!A1088</f>
        <v/>
      </c>
      <c r="L1088" s="12">
        <f>IF(Occurrence!J1088&lt;=0,-1,IFERROR(MATCH(Occurrence!J1088,$D$4:$D$102,1),0))</f>
        <v/>
      </c>
      <c r="M1088" s="9">
        <f>IF(L1088&lt;0,0,IF(L1088=0,Occurrence!J1088*$I$11,IF(L1088&gt;=99,Occurrence!J1088*$I$12,INDEX($C$4:$C$102,L1088)+(Occurrence!J1088-INDEX($D$4:$D$102,L1088))/(INDEX($D$4:$D$102,L1088+1)-INDEX($D$4:$D$102,L1088))*(INDEX($C$4:$C$102,L1088+1)-INDEX($C$4:$C$102,L1088)))))</f>
        <v/>
      </c>
      <c r="N1088" s="12">
        <f>IF(Occurrence!K1088&lt;=0,-1,IFERROR(MATCH(Occurrence!K1088,$D$4:$D$102,1),0))</f>
        <v/>
      </c>
      <c r="O1088" s="9">
        <f>IF(N1088&lt;0,0,IF(N1088=0,Occurrence!K1088*$I$11,IF(N1088&gt;=99,Occurrence!K1088*$I$12,INDEX($C$4:$C$102,N1088)+(Occurrence!K1088-INDEX($D$4:$D$102,N1088))/(INDEX($D$4:$D$102,N1088+1)-INDEX($D$4:$D$102,N1088))*(INDEX($C$4:$C$102,N1088+1)-INDEX($C$4:$C$102,N1088)))))</f>
        <v/>
      </c>
      <c r="P1088" s="12">
        <f>IFERROR(MATCH(Data!X1088,$F$4:$F$102,1),0)</f>
        <v/>
      </c>
      <c r="Q1088" s="9">
        <f>IF(P1088=0,Data!X1088+$I$13,IF(P1088&gt;=99,Data!X1088+$I$14,INDEX($E$4:$E$102,P1088)+(Data!X1088-INDEX($F$4:$F$102,P1088))/(INDEX($F$4:$F$102,P1088+1)-INDEX($F$4:$F$102,P1088))*(INDEX($E$4:$E$102,P1088+1)-INDEX($E$4:$E$102,P1088))))</f>
        <v/>
      </c>
      <c r="R1088" s="12">
        <f>IFERROR(MATCH(Data!Y1088,$F$4:$F$102,1),0)</f>
        <v/>
      </c>
      <c r="S1088" s="9">
        <f>IF(R1088=0,Data!Y1088+$I$13,IF(R1088&gt;=99,Data!Y1088+$I$14,INDEX($E$4:$E$102,R1088)+(Data!Y1088-INDEX($F$4:$F$102,R1088))/(INDEX($F$4:$F$102,R1088+1)-INDEX($F$4:$F$102,R1088))*(INDEX($E$4:$E$102,R1088+1)-INDEX($E$4:$E$102,R1088))))</f>
        <v/>
      </c>
    </row>
    <row r="1089">
      <c r="K1089" s="14">
        <f>Data!A1089</f>
        <v/>
      </c>
      <c r="L1089" s="12">
        <f>IF(Occurrence!J1089&lt;=0,-1,IFERROR(MATCH(Occurrence!J1089,$D$4:$D$102,1),0))</f>
        <v/>
      </c>
      <c r="M1089" s="9">
        <f>IF(L1089&lt;0,0,IF(L1089=0,Occurrence!J1089*$I$11,IF(L1089&gt;=99,Occurrence!J1089*$I$12,INDEX($C$4:$C$102,L1089)+(Occurrence!J1089-INDEX($D$4:$D$102,L1089))/(INDEX($D$4:$D$102,L1089+1)-INDEX($D$4:$D$102,L1089))*(INDEX($C$4:$C$102,L1089+1)-INDEX($C$4:$C$102,L1089)))))</f>
        <v/>
      </c>
      <c r="N1089" s="12">
        <f>IF(Occurrence!K1089&lt;=0,-1,IFERROR(MATCH(Occurrence!K1089,$D$4:$D$102,1),0))</f>
        <v/>
      </c>
      <c r="O1089" s="9">
        <f>IF(N1089&lt;0,0,IF(N1089=0,Occurrence!K1089*$I$11,IF(N1089&gt;=99,Occurrence!K1089*$I$12,INDEX($C$4:$C$102,N1089)+(Occurrence!K1089-INDEX($D$4:$D$102,N1089))/(INDEX($D$4:$D$102,N1089+1)-INDEX($D$4:$D$102,N1089))*(INDEX($C$4:$C$102,N1089+1)-INDEX($C$4:$C$102,N1089)))))</f>
        <v/>
      </c>
      <c r="P1089" s="12">
        <f>IFERROR(MATCH(Data!X1089,$F$4:$F$102,1),0)</f>
        <v/>
      </c>
      <c r="Q1089" s="9">
        <f>IF(P1089=0,Data!X1089+$I$13,IF(P1089&gt;=99,Data!X1089+$I$14,INDEX($E$4:$E$102,P1089)+(Data!X1089-INDEX($F$4:$F$102,P1089))/(INDEX($F$4:$F$102,P1089+1)-INDEX($F$4:$F$102,P1089))*(INDEX($E$4:$E$102,P1089+1)-INDEX($E$4:$E$102,P1089))))</f>
        <v/>
      </c>
      <c r="R1089" s="12">
        <f>IFERROR(MATCH(Data!Y1089,$F$4:$F$102,1),0)</f>
        <v/>
      </c>
      <c r="S1089" s="9">
        <f>IF(R1089=0,Data!Y1089+$I$13,IF(R1089&gt;=99,Data!Y1089+$I$14,INDEX($E$4:$E$102,R1089)+(Data!Y1089-INDEX($F$4:$F$102,R1089))/(INDEX($F$4:$F$102,R1089+1)-INDEX($F$4:$F$102,R1089))*(INDEX($E$4:$E$102,R1089+1)-INDEX($E$4:$E$102,R1089))))</f>
        <v/>
      </c>
    </row>
    <row r="1090">
      <c r="K1090" s="14">
        <f>Data!A1090</f>
        <v/>
      </c>
      <c r="L1090" s="12">
        <f>IF(Occurrence!J1090&lt;=0,-1,IFERROR(MATCH(Occurrence!J1090,$D$4:$D$102,1),0))</f>
        <v/>
      </c>
      <c r="M1090" s="9">
        <f>IF(L1090&lt;0,0,IF(L1090=0,Occurrence!J1090*$I$11,IF(L1090&gt;=99,Occurrence!J1090*$I$12,INDEX($C$4:$C$102,L1090)+(Occurrence!J1090-INDEX($D$4:$D$102,L1090))/(INDEX($D$4:$D$102,L1090+1)-INDEX($D$4:$D$102,L1090))*(INDEX($C$4:$C$102,L1090+1)-INDEX($C$4:$C$102,L1090)))))</f>
        <v/>
      </c>
      <c r="N1090" s="12">
        <f>IF(Occurrence!K1090&lt;=0,-1,IFERROR(MATCH(Occurrence!K1090,$D$4:$D$102,1),0))</f>
        <v/>
      </c>
      <c r="O1090" s="9">
        <f>IF(N1090&lt;0,0,IF(N1090=0,Occurrence!K1090*$I$11,IF(N1090&gt;=99,Occurrence!K1090*$I$12,INDEX($C$4:$C$102,N1090)+(Occurrence!K1090-INDEX($D$4:$D$102,N1090))/(INDEX($D$4:$D$102,N1090+1)-INDEX($D$4:$D$102,N1090))*(INDEX($C$4:$C$102,N1090+1)-INDEX($C$4:$C$102,N1090)))))</f>
        <v/>
      </c>
      <c r="P1090" s="12">
        <f>IFERROR(MATCH(Data!X1090,$F$4:$F$102,1),0)</f>
        <v/>
      </c>
      <c r="Q1090" s="9">
        <f>IF(P1090=0,Data!X1090+$I$13,IF(P1090&gt;=99,Data!X1090+$I$14,INDEX($E$4:$E$102,P1090)+(Data!X1090-INDEX($F$4:$F$102,P1090))/(INDEX($F$4:$F$102,P1090+1)-INDEX($F$4:$F$102,P1090))*(INDEX($E$4:$E$102,P1090+1)-INDEX($E$4:$E$102,P1090))))</f>
        <v/>
      </c>
      <c r="R1090" s="12">
        <f>IFERROR(MATCH(Data!Y1090,$F$4:$F$102,1),0)</f>
        <v/>
      </c>
      <c r="S1090" s="9">
        <f>IF(R1090=0,Data!Y1090+$I$13,IF(R1090&gt;=99,Data!Y1090+$I$14,INDEX($E$4:$E$102,R1090)+(Data!Y1090-INDEX($F$4:$F$102,R1090))/(INDEX($F$4:$F$102,R1090+1)-INDEX($F$4:$F$102,R1090))*(INDEX($E$4:$E$102,R1090+1)-INDEX($E$4:$E$102,R1090))))</f>
        <v/>
      </c>
    </row>
    <row r="1091">
      <c r="K1091" s="14">
        <f>Data!A1091</f>
        <v/>
      </c>
      <c r="L1091" s="12">
        <f>IF(Occurrence!J1091&lt;=0,-1,IFERROR(MATCH(Occurrence!J1091,$D$4:$D$102,1),0))</f>
        <v/>
      </c>
      <c r="M1091" s="9">
        <f>IF(L1091&lt;0,0,IF(L1091=0,Occurrence!J1091*$I$11,IF(L1091&gt;=99,Occurrence!J1091*$I$12,INDEX($C$4:$C$102,L1091)+(Occurrence!J1091-INDEX($D$4:$D$102,L1091))/(INDEX($D$4:$D$102,L1091+1)-INDEX($D$4:$D$102,L1091))*(INDEX($C$4:$C$102,L1091+1)-INDEX($C$4:$C$102,L1091)))))</f>
        <v/>
      </c>
      <c r="N1091" s="12">
        <f>IF(Occurrence!K1091&lt;=0,-1,IFERROR(MATCH(Occurrence!K1091,$D$4:$D$102,1),0))</f>
        <v/>
      </c>
      <c r="O1091" s="9">
        <f>IF(N1091&lt;0,0,IF(N1091=0,Occurrence!K1091*$I$11,IF(N1091&gt;=99,Occurrence!K1091*$I$12,INDEX($C$4:$C$102,N1091)+(Occurrence!K1091-INDEX($D$4:$D$102,N1091))/(INDEX($D$4:$D$102,N1091+1)-INDEX($D$4:$D$102,N1091))*(INDEX($C$4:$C$102,N1091+1)-INDEX($C$4:$C$102,N1091)))))</f>
        <v/>
      </c>
      <c r="P1091" s="12">
        <f>IFERROR(MATCH(Data!X1091,$F$4:$F$102,1),0)</f>
        <v/>
      </c>
      <c r="Q1091" s="9">
        <f>IF(P1091=0,Data!X1091+$I$13,IF(P1091&gt;=99,Data!X1091+$I$14,INDEX($E$4:$E$102,P1091)+(Data!X1091-INDEX($F$4:$F$102,P1091))/(INDEX($F$4:$F$102,P1091+1)-INDEX($F$4:$F$102,P1091))*(INDEX($E$4:$E$102,P1091+1)-INDEX($E$4:$E$102,P1091))))</f>
        <v/>
      </c>
      <c r="R1091" s="12">
        <f>IFERROR(MATCH(Data!Y1091,$F$4:$F$102,1),0)</f>
        <v/>
      </c>
      <c r="S1091" s="9">
        <f>IF(R1091=0,Data!Y1091+$I$13,IF(R1091&gt;=99,Data!Y1091+$I$14,INDEX($E$4:$E$102,R1091)+(Data!Y1091-INDEX($F$4:$F$102,R1091))/(INDEX($F$4:$F$102,R1091+1)-INDEX($F$4:$F$102,R1091))*(INDEX($E$4:$E$102,R1091+1)-INDEX($E$4:$E$102,R1091))))</f>
        <v/>
      </c>
    </row>
    <row r="1092">
      <c r="K1092" s="14">
        <f>Data!A1092</f>
        <v/>
      </c>
      <c r="L1092" s="12">
        <f>IF(Occurrence!J1092&lt;=0,-1,IFERROR(MATCH(Occurrence!J1092,$D$4:$D$102,1),0))</f>
        <v/>
      </c>
      <c r="M1092" s="9">
        <f>IF(L1092&lt;0,0,IF(L1092=0,Occurrence!J1092*$I$11,IF(L1092&gt;=99,Occurrence!J1092*$I$12,INDEX($C$4:$C$102,L1092)+(Occurrence!J1092-INDEX($D$4:$D$102,L1092))/(INDEX($D$4:$D$102,L1092+1)-INDEX($D$4:$D$102,L1092))*(INDEX($C$4:$C$102,L1092+1)-INDEX($C$4:$C$102,L1092)))))</f>
        <v/>
      </c>
      <c r="N1092" s="12">
        <f>IF(Occurrence!K1092&lt;=0,-1,IFERROR(MATCH(Occurrence!K1092,$D$4:$D$102,1),0))</f>
        <v/>
      </c>
      <c r="O1092" s="9">
        <f>IF(N1092&lt;0,0,IF(N1092=0,Occurrence!K1092*$I$11,IF(N1092&gt;=99,Occurrence!K1092*$I$12,INDEX($C$4:$C$102,N1092)+(Occurrence!K1092-INDEX($D$4:$D$102,N1092))/(INDEX($D$4:$D$102,N1092+1)-INDEX($D$4:$D$102,N1092))*(INDEX($C$4:$C$102,N1092+1)-INDEX($C$4:$C$102,N1092)))))</f>
        <v/>
      </c>
      <c r="P1092" s="12">
        <f>IFERROR(MATCH(Data!X1092,$F$4:$F$102,1),0)</f>
        <v/>
      </c>
      <c r="Q1092" s="9">
        <f>IF(P1092=0,Data!X1092+$I$13,IF(P1092&gt;=99,Data!X1092+$I$14,INDEX($E$4:$E$102,P1092)+(Data!X1092-INDEX($F$4:$F$102,P1092))/(INDEX($F$4:$F$102,P1092+1)-INDEX($F$4:$F$102,P1092))*(INDEX($E$4:$E$102,P1092+1)-INDEX($E$4:$E$102,P1092))))</f>
        <v/>
      </c>
      <c r="R1092" s="12">
        <f>IFERROR(MATCH(Data!Y1092,$F$4:$F$102,1),0)</f>
        <v/>
      </c>
      <c r="S1092" s="9">
        <f>IF(R1092=0,Data!Y1092+$I$13,IF(R1092&gt;=99,Data!Y1092+$I$14,INDEX($E$4:$E$102,R1092)+(Data!Y1092-INDEX($F$4:$F$102,R1092))/(INDEX($F$4:$F$102,R1092+1)-INDEX($F$4:$F$102,R1092))*(INDEX($E$4:$E$102,R1092+1)-INDEX($E$4:$E$102,R1092))))</f>
        <v/>
      </c>
    </row>
    <row r="1093">
      <c r="K1093" s="14">
        <f>Data!A1093</f>
        <v/>
      </c>
      <c r="L1093" s="12">
        <f>IF(Occurrence!J1093&lt;=0,-1,IFERROR(MATCH(Occurrence!J1093,$D$4:$D$102,1),0))</f>
        <v/>
      </c>
      <c r="M1093" s="9">
        <f>IF(L1093&lt;0,0,IF(L1093=0,Occurrence!J1093*$I$11,IF(L1093&gt;=99,Occurrence!J1093*$I$12,INDEX($C$4:$C$102,L1093)+(Occurrence!J1093-INDEX($D$4:$D$102,L1093))/(INDEX($D$4:$D$102,L1093+1)-INDEX($D$4:$D$102,L1093))*(INDEX($C$4:$C$102,L1093+1)-INDEX($C$4:$C$102,L1093)))))</f>
        <v/>
      </c>
      <c r="N1093" s="12">
        <f>IF(Occurrence!K1093&lt;=0,-1,IFERROR(MATCH(Occurrence!K1093,$D$4:$D$102,1),0))</f>
        <v/>
      </c>
      <c r="O1093" s="9">
        <f>IF(N1093&lt;0,0,IF(N1093=0,Occurrence!K1093*$I$11,IF(N1093&gt;=99,Occurrence!K1093*$I$12,INDEX($C$4:$C$102,N1093)+(Occurrence!K1093-INDEX($D$4:$D$102,N1093))/(INDEX($D$4:$D$102,N1093+1)-INDEX($D$4:$D$102,N1093))*(INDEX($C$4:$C$102,N1093+1)-INDEX($C$4:$C$102,N1093)))))</f>
        <v/>
      </c>
      <c r="P1093" s="12">
        <f>IFERROR(MATCH(Data!X1093,$F$4:$F$102,1),0)</f>
        <v/>
      </c>
      <c r="Q1093" s="9">
        <f>IF(P1093=0,Data!X1093+$I$13,IF(P1093&gt;=99,Data!X1093+$I$14,INDEX($E$4:$E$102,P1093)+(Data!X1093-INDEX($F$4:$F$102,P1093))/(INDEX($F$4:$F$102,P1093+1)-INDEX($F$4:$F$102,P1093))*(INDEX($E$4:$E$102,P1093+1)-INDEX($E$4:$E$102,P1093))))</f>
        <v/>
      </c>
      <c r="R1093" s="12">
        <f>IFERROR(MATCH(Data!Y1093,$F$4:$F$102,1),0)</f>
        <v/>
      </c>
      <c r="S1093" s="9">
        <f>IF(R1093=0,Data!Y1093+$I$13,IF(R1093&gt;=99,Data!Y1093+$I$14,INDEX($E$4:$E$102,R1093)+(Data!Y1093-INDEX($F$4:$F$102,R1093))/(INDEX($F$4:$F$102,R1093+1)-INDEX($F$4:$F$102,R1093))*(INDEX($E$4:$E$102,R1093+1)-INDEX($E$4:$E$102,R1093))))</f>
        <v/>
      </c>
    </row>
    <row r="1094">
      <c r="K1094" s="14">
        <f>Data!A1094</f>
        <v/>
      </c>
      <c r="L1094" s="12">
        <f>IF(Occurrence!J1094&lt;=0,-1,IFERROR(MATCH(Occurrence!J1094,$D$4:$D$102,1),0))</f>
        <v/>
      </c>
      <c r="M1094" s="9">
        <f>IF(L1094&lt;0,0,IF(L1094=0,Occurrence!J1094*$I$11,IF(L1094&gt;=99,Occurrence!J1094*$I$12,INDEX($C$4:$C$102,L1094)+(Occurrence!J1094-INDEX($D$4:$D$102,L1094))/(INDEX($D$4:$D$102,L1094+1)-INDEX($D$4:$D$102,L1094))*(INDEX($C$4:$C$102,L1094+1)-INDEX($C$4:$C$102,L1094)))))</f>
        <v/>
      </c>
      <c r="N1094" s="12">
        <f>IF(Occurrence!K1094&lt;=0,-1,IFERROR(MATCH(Occurrence!K1094,$D$4:$D$102,1),0))</f>
        <v/>
      </c>
      <c r="O1094" s="9">
        <f>IF(N1094&lt;0,0,IF(N1094=0,Occurrence!K1094*$I$11,IF(N1094&gt;=99,Occurrence!K1094*$I$12,INDEX($C$4:$C$102,N1094)+(Occurrence!K1094-INDEX($D$4:$D$102,N1094))/(INDEX($D$4:$D$102,N1094+1)-INDEX($D$4:$D$102,N1094))*(INDEX($C$4:$C$102,N1094+1)-INDEX($C$4:$C$102,N1094)))))</f>
        <v/>
      </c>
      <c r="P1094" s="12">
        <f>IFERROR(MATCH(Data!X1094,$F$4:$F$102,1),0)</f>
        <v/>
      </c>
      <c r="Q1094" s="9">
        <f>IF(P1094=0,Data!X1094+$I$13,IF(P1094&gt;=99,Data!X1094+$I$14,INDEX($E$4:$E$102,P1094)+(Data!X1094-INDEX($F$4:$F$102,P1094))/(INDEX($F$4:$F$102,P1094+1)-INDEX($F$4:$F$102,P1094))*(INDEX($E$4:$E$102,P1094+1)-INDEX($E$4:$E$102,P1094))))</f>
        <v/>
      </c>
      <c r="R1094" s="12">
        <f>IFERROR(MATCH(Data!Y1094,$F$4:$F$102,1),0)</f>
        <v/>
      </c>
      <c r="S1094" s="9">
        <f>IF(R1094=0,Data!Y1094+$I$13,IF(R1094&gt;=99,Data!Y1094+$I$14,INDEX($E$4:$E$102,R1094)+(Data!Y1094-INDEX($F$4:$F$102,R1094))/(INDEX($F$4:$F$102,R1094+1)-INDEX($F$4:$F$102,R1094))*(INDEX($E$4:$E$102,R1094+1)-INDEX($E$4:$E$102,R1094))))</f>
        <v/>
      </c>
    </row>
    <row r="1095">
      <c r="K1095" s="14">
        <f>Data!A1095</f>
        <v/>
      </c>
      <c r="L1095" s="12">
        <f>IF(Occurrence!J1095&lt;=0,-1,IFERROR(MATCH(Occurrence!J1095,$D$4:$D$102,1),0))</f>
        <v/>
      </c>
      <c r="M1095" s="9">
        <f>IF(L1095&lt;0,0,IF(L1095=0,Occurrence!J1095*$I$11,IF(L1095&gt;=99,Occurrence!J1095*$I$12,INDEX($C$4:$C$102,L1095)+(Occurrence!J1095-INDEX($D$4:$D$102,L1095))/(INDEX($D$4:$D$102,L1095+1)-INDEX($D$4:$D$102,L1095))*(INDEX($C$4:$C$102,L1095+1)-INDEX($C$4:$C$102,L1095)))))</f>
        <v/>
      </c>
      <c r="N1095" s="12">
        <f>IF(Occurrence!K1095&lt;=0,-1,IFERROR(MATCH(Occurrence!K1095,$D$4:$D$102,1),0))</f>
        <v/>
      </c>
      <c r="O1095" s="9">
        <f>IF(N1095&lt;0,0,IF(N1095=0,Occurrence!K1095*$I$11,IF(N1095&gt;=99,Occurrence!K1095*$I$12,INDEX($C$4:$C$102,N1095)+(Occurrence!K1095-INDEX($D$4:$D$102,N1095))/(INDEX($D$4:$D$102,N1095+1)-INDEX($D$4:$D$102,N1095))*(INDEX($C$4:$C$102,N1095+1)-INDEX($C$4:$C$102,N1095)))))</f>
        <v/>
      </c>
      <c r="P1095" s="12">
        <f>IFERROR(MATCH(Data!X1095,$F$4:$F$102,1),0)</f>
        <v/>
      </c>
      <c r="Q1095" s="9">
        <f>IF(P1095=0,Data!X1095+$I$13,IF(P1095&gt;=99,Data!X1095+$I$14,INDEX($E$4:$E$102,P1095)+(Data!X1095-INDEX($F$4:$F$102,P1095))/(INDEX($F$4:$F$102,P1095+1)-INDEX($F$4:$F$102,P1095))*(INDEX($E$4:$E$102,P1095+1)-INDEX($E$4:$E$102,P1095))))</f>
        <v/>
      </c>
      <c r="R1095" s="12">
        <f>IFERROR(MATCH(Data!Y1095,$F$4:$F$102,1),0)</f>
        <v/>
      </c>
      <c r="S1095" s="9">
        <f>IF(R1095=0,Data!Y1095+$I$13,IF(R1095&gt;=99,Data!Y1095+$I$14,INDEX($E$4:$E$102,R1095)+(Data!Y1095-INDEX($F$4:$F$102,R1095))/(INDEX($F$4:$F$102,R1095+1)-INDEX($F$4:$F$102,R1095))*(INDEX($E$4:$E$102,R1095+1)-INDEX($E$4:$E$102,R1095))))</f>
        <v/>
      </c>
    </row>
    <row r="1096">
      <c r="K1096" s="14">
        <f>Data!A1096</f>
        <v/>
      </c>
      <c r="L1096" s="12">
        <f>IF(Occurrence!J1096&lt;=0,-1,IFERROR(MATCH(Occurrence!J1096,$D$4:$D$102,1),0))</f>
        <v/>
      </c>
      <c r="M1096" s="9">
        <f>IF(L1096&lt;0,0,IF(L1096=0,Occurrence!J1096*$I$11,IF(L1096&gt;=99,Occurrence!J1096*$I$12,INDEX($C$4:$C$102,L1096)+(Occurrence!J1096-INDEX($D$4:$D$102,L1096))/(INDEX($D$4:$D$102,L1096+1)-INDEX($D$4:$D$102,L1096))*(INDEX($C$4:$C$102,L1096+1)-INDEX($C$4:$C$102,L1096)))))</f>
        <v/>
      </c>
      <c r="N1096" s="12">
        <f>IF(Occurrence!K1096&lt;=0,-1,IFERROR(MATCH(Occurrence!K1096,$D$4:$D$102,1),0))</f>
        <v/>
      </c>
      <c r="O1096" s="9">
        <f>IF(N1096&lt;0,0,IF(N1096=0,Occurrence!K1096*$I$11,IF(N1096&gt;=99,Occurrence!K1096*$I$12,INDEX($C$4:$C$102,N1096)+(Occurrence!K1096-INDEX($D$4:$D$102,N1096))/(INDEX($D$4:$D$102,N1096+1)-INDEX($D$4:$D$102,N1096))*(INDEX($C$4:$C$102,N1096+1)-INDEX($C$4:$C$102,N1096)))))</f>
        <v/>
      </c>
      <c r="P1096" s="12">
        <f>IFERROR(MATCH(Data!X1096,$F$4:$F$102,1),0)</f>
        <v/>
      </c>
      <c r="Q1096" s="9">
        <f>IF(P1096=0,Data!X1096+$I$13,IF(P1096&gt;=99,Data!X1096+$I$14,INDEX($E$4:$E$102,P1096)+(Data!X1096-INDEX($F$4:$F$102,P1096))/(INDEX($F$4:$F$102,P1096+1)-INDEX($F$4:$F$102,P1096))*(INDEX($E$4:$E$102,P1096+1)-INDEX($E$4:$E$102,P1096))))</f>
        <v/>
      </c>
      <c r="R1096" s="12">
        <f>IFERROR(MATCH(Data!Y1096,$F$4:$F$102,1),0)</f>
        <v/>
      </c>
      <c r="S1096" s="9">
        <f>IF(R1096=0,Data!Y1096+$I$13,IF(R1096&gt;=99,Data!Y1096+$I$14,INDEX($E$4:$E$102,R1096)+(Data!Y1096-INDEX($F$4:$F$102,R1096))/(INDEX($F$4:$F$102,R1096+1)-INDEX($F$4:$F$102,R1096))*(INDEX($E$4:$E$102,R1096+1)-INDEX($E$4:$E$102,R1096))))</f>
        <v/>
      </c>
    </row>
    <row r="1097">
      <c r="K1097" s="14">
        <f>Data!A1097</f>
        <v/>
      </c>
      <c r="L1097" s="12">
        <f>IF(Occurrence!J1097&lt;=0,-1,IFERROR(MATCH(Occurrence!J1097,$D$4:$D$102,1),0))</f>
        <v/>
      </c>
      <c r="M1097" s="9">
        <f>IF(L1097&lt;0,0,IF(L1097=0,Occurrence!J1097*$I$11,IF(L1097&gt;=99,Occurrence!J1097*$I$12,INDEX($C$4:$C$102,L1097)+(Occurrence!J1097-INDEX($D$4:$D$102,L1097))/(INDEX($D$4:$D$102,L1097+1)-INDEX($D$4:$D$102,L1097))*(INDEX($C$4:$C$102,L1097+1)-INDEX($C$4:$C$102,L1097)))))</f>
        <v/>
      </c>
      <c r="N1097" s="12">
        <f>IF(Occurrence!K1097&lt;=0,-1,IFERROR(MATCH(Occurrence!K1097,$D$4:$D$102,1),0))</f>
        <v/>
      </c>
      <c r="O1097" s="9">
        <f>IF(N1097&lt;0,0,IF(N1097=0,Occurrence!K1097*$I$11,IF(N1097&gt;=99,Occurrence!K1097*$I$12,INDEX($C$4:$C$102,N1097)+(Occurrence!K1097-INDEX($D$4:$D$102,N1097))/(INDEX($D$4:$D$102,N1097+1)-INDEX($D$4:$D$102,N1097))*(INDEX($C$4:$C$102,N1097+1)-INDEX($C$4:$C$102,N1097)))))</f>
        <v/>
      </c>
      <c r="P1097" s="12">
        <f>IFERROR(MATCH(Data!X1097,$F$4:$F$102,1),0)</f>
        <v/>
      </c>
      <c r="Q1097" s="9">
        <f>IF(P1097=0,Data!X1097+$I$13,IF(P1097&gt;=99,Data!X1097+$I$14,INDEX($E$4:$E$102,P1097)+(Data!X1097-INDEX($F$4:$F$102,P1097))/(INDEX($F$4:$F$102,P1097+1)-INDEX($F$4:$F$102,P1097))*(INDEX($E$4:$E$102,P1097+1)-INDEX($E$4:$E$102,P1097))))</f>
        <v/>
      </c>
      <c r="R1097" s="12">
        <f>IFERROR(MATCH(Data!Y1097,$F$4:$F$102,1),0)</f>
        <v/>
      </c>
      <c r="S1097" s="9">
        <f>IF(R1097=0,Data!Y1097+$I$13,IF(R1097&gt;=99,Data!Y1097+$I$14,INDEX($E$4:$E$102,R1097)+(Data!Y1097-INDEX($F$4:$F$102,R1097))/(INDEX($F$4:$F$102,R1097+1)-INDEX($F$4:$F$102,R1097))*(INDEX($E$4:$E$102,R1097+1)-INDEX($E$4:$E$102,R1097))))</f>
        <v/>
      </c>
    </row>
    <row r="1098">
      <c r="K1098" s="14">
        <f>Data!A1098</f>
        <v/>
      </c>
      <c r="L1098" s="12">
        <f>IF(Occurrence!J1098&lt;=0,-1,IFERROR(MATCH(Occurrence!J1098,$D$4:$D$102,1),0))</f>
        <v/>
      </c>
      <c r="M1098" s="9">
        <f>IF(L1098&lt;0,0,IF(L1098=0,Occurrence!J1098*$I$11,IF(L1098&gt;=99,Occurrence!J1098*$I$12,INDEX($C$4:$C$102,L1098)+(Occurrence!J1098-INDEX($D$4:$D$102,L1098))/(INDEX($D$4:$D$102,L1098+1)-INDEX($D$4:$D$102,L1098))*(INDEX($C$4:$C$102,L1098+1)-INDEX($C$4:$C$102,L1098)))))</f>
        <v/>
      </c>
      <c r="N1098" s="12">
        <f>IF(Occurrence!K1098&lt;=0,-1,IFERROR(MATCH(Occurrence!K1098,$D$4:$D$102,1),0))</f>
        <v/>
      </c>
      <c r="O1098" s="9">
        <f>IF(N1098&lt;0,0,IF(N1098=0,Occurrence!K1098*$I$11,IF(N1098&gt;=99,Occurrence!K1098*$I$12,INDEX($C$4:$C$102,N1098)+(Occurrence!K1098-INDEX($D$4:$D$102,N1098))/(INDEX($D$4:$D$102,N1098+1)-INDEX($D$4:$D$102,N1098))*(INDEX($C$4:$C$102,N1098+1)-INDEX($C$4:$C$102,N1098)))))</f>
        <v/>
      </c>
      <c r="P1098" s="12">
        <f>IFERROR(MATCH(Data!X1098,$F$4:$F$102,1),0)</f>
        <v/>
      </c>
      <c r="Q1098" s="9">
        <f>IF(P1098=0,Data!X1098+$I$13,IF(P1098&gt;=99,Data!X1098+$I$14,INDEX($E$4:$E$102,P1098)+(Data!X1098-INDEX($F$4:$F$102,P1098))/(INDEX($F$4:$F$102,P1098+1)-INDEX($F$4:$F$102,P1098))*(INDEX($E$4:$E$102,P1098+1)-INDEX($E$4:$E$102,P1098))))</f>
        <v/>
      </c>
      <c r="R1098" s="12">
        <f>IFERROR(MATCH(Data!Y1098,$F$4:$F$102,1),0)</f>
        <v/>
      </c>
      <c r="S1098" s="9">
        <f>IF(R1098=0,Data!Y1098+$I$13,IF(R1098&gt;=99,Data!Y1098+$I$14,INDEX($E$4:$E$102,R1098)+(Data!Y1098-INDEX($F$4:$F$102,R1098))/(INDEX($F$4:$F$102,R1098+1)-INDEX($F$4:$F$102,R1098))*(INDEX($E$4:$E$102,R1098+1)-INDEX($E$4:$E$102,R1098))))</f>
        <v/>
      </c>
    </row>
    <row r="1099">
      <c r="K1099" s="14">
        <f>Data!A1099</f>
        <v/>
      </c>
      <c r="L1099" s="12">
        <f>IF(Occurrence!J1099&lt;=0,-1,IFERROR(MATCH(Occurrence!J1099,$D$4:$D$102,1),0))</f>
        <v/>
      </c>
      <c r="M1099" s="9">
        <f>IF(L1099&lt;0,0,IF(L1099=0,Occurrence!J1099*$I$11,IF(L1099&gt;=99,Occurrence!J1099*$I$12,INDEX($C$4:$C$102,L1099)+(Occurrence!J1099-INDEX($D$4:$D$102,L1099))/(INDEX($D$4:$D$102,L1099+1)-INDEX($D$4:$D$102,L1099))*(INDEX($C$4:$C$102,L1099+1)-INDEX($C$4:$C$102,L1099)))))</f>
        <v/>
      </c>
      <c r="N1099" s="12">
        <f>IF(Occurrence!K1099&lt;=0,-1,IFERROR(MATCH(Occurrence!K1099,$D$4:$D$102,1),0))</f>
        <v/>
      </c>
      <c r="O1099" s="9">
        <f>IF(N1099&lt;0,0,IF(N1099=0,Occurrence!K1099*$I$11,IF(N1099&gt;=99,Occurrence!K1099*$I$12,INDEX($C$4:$C$102,N1099)+(Occurrence!K1099-INDEX($D$4:$D$102,N1099))/(INDEX($D$4:$D$102,N1099+1)-INDEX($D$4:$D$102,N1099))*(INDEX($C$4:$C$102,N1099+1)-INDEX($C$4:$C$102,N1099)))))</f>
        <v/>
      </c>
      <c r="P1099" s="12">
        <f>IFERROR(MATCH(Data!X1099,$F$4:$F$102,1),0)</f>
        <v/>
      </c>
      <c r="Q1099" s="9">
        <f>IF(P1099=0,Data!X1099+$I$13,IF(P1099&gt;=99,Data!X1099+$I$14,INDEX($E$4:$E$102,P1099)+(Data!X1099-INDEX($F$4:$F$102,P1099))/(INDEX($F$4:$F$102,P1099+1)-INDEX($F$4:$F$102,P1099))*(INDEX($E$4:$E$102,P1099+1)-INDEX($E$4:$E$102,P1099))))</f>
        <v/>
      </c>
      <c r="R1099" s="12">
        <f>IFERROR(MATCH(Data!Y1099,$F$4:$F$102,1),0)</f>
        <v/>
      </c>
      <c r="S1099" s="9">
        <f>IF(R1099=0,Data!Y1099+$I$13,IF(R1099&gt;=99,Data!Y1099+$I$14,INDEX($E$4:$E$102,R1099)+(Data!Y1099-INDEX($F$4:$F$102,R1099))/(INDEX($F$4:$F$102,R1099+1)-INDEX($F$4:$F$102,R1099))*(INDEX($E$4:$E$102,R1099+1)-INDEX($E$4:$E$102,R1099))))</f>
        <v/>
      </c>
    </row>
    <row r="1100">
      <c r="K1100" s="14">
        <f>Data!A1100</f>
        <v/>
      </c>
      <c r="L1100" s="12">
        <f>IF(Occurrence!J1100&lt;=0,-1,IFERROR(MATCH(Occurrence!J1100,$D$4:$D$102,1),0))</f>
        <v/>
      </c>
      <c r="M1100" s="9">
        <f>IF(L1100&lt;0,0,IF(L1100=0,Occurrence!J1100*$I$11,IF(L1100&gt;=99,Occurrence!J1100*$I$12,INDEX($C$4:$C$102,L1100)+(Occurrence!J1100-INDEX($D$4:$D$102,L1100))/(INDEX($D$4:$D$102,L1100+1)-INDEX($D$4:$D$102,L1100))*(INDEX($C$4:$C$102,L1100+1)-INDEX($C$4:$C$102,L1100)))))</f>
        <v/>
      </c>
      <c r="N1100" s="12">
        <f>IF(Occurrence!K1100&lt;=0,-1,IFERROR(MATCH(Occurrence!K1100,$D$4:$D$102,1),0))</f>
        <v/>
      </c>
      <c r="O1100" s="9">
        <f>IF(N1100&lt;0,0,IF(N1100=0,Occurrence!K1100*$I$11,IF(N1100&gt;=99,Occurrence!K1100*$I$12,INDEX($C$4:$C$102,N1100)+(Occurrence!K1100-INDEX($D$4:$D$102,N1100))/(INDEX($D$4:$D$102,N1100+1)-INDEX($D$4:$D$102,N1100))*(INDEX($C$4:$C$102,N1100+1)-INDEX($C$4:$C$102,N1100)))))</f>
        <v/>
      </c>
      <c r="P1100" s="12">
        <f>IFERROR(MATCH(Data!X1100,$F$4:$F$102,1),0)</f>
        <v/>
      </c>
      <c r="Q1100" s="9">
        <f>IF(P1100=0,Data!X1100+$I$13,IF(P1100&gt;=99,Data!X1100+$I$14,INDEX($E$4:$E$102,P1100)+(Data!X1100-INDEX($F$4:$F$102,P1100))/(INDEX($F$4:$F$102,P1100+1)-INDEX($F$4:$F$102,P1100))*(INDEX($E$4:$E$102,P1100+1)-INDEX($E$4:$E$102,P1100))))</f>
        <v/>
      </c>
      <c r="R1100" s="12">
        <f>IFERROR(MATCH(Data!Y1100,$F$4:$F$102,1),0)</f>
        <v/>
      </c>
      <c r="S1100" s="9">
        <f>IF(R1100=0,Data!Y1100+$I$13,IF(R1100&gt;=99,Data!Y1100+$I$14,INDEX($E$4:$E$102,R1100)+(Data!Y1100-INDEX($F$4:$F$102,R1100))/(INDEX($F$4:$F$102,R1100+1)-INDEX($F$4:$F$102,R1100))*(INDEX($E$4:$E$102,R1100+1)-INDEX($E$4:$E$102,R1100))))</f>
        <v/>
      </c>
    </row>
    <row r="1101">
      <c r="K1101" s="14">
        <f>Data!A1101</f>
        <v/>
      </c>
      <c r="L1101" s="12">
        <f>IF(Occurrence!J1101&lt;=0,-1,IFERROR(MATCH(Occurrence!J1101,$D$4:$D$102,1),0))</f>
        <v/>
      </c>
      <c r="M1101" s="9">
        <f>IF(L1101&lt;0,0,IF(L1101=0,Occurrence!J1101*$I$11,IF(L1101&gt;=99,Occurrence!J1101*$I$12,INDEX($C$4:$C$102,L1101)+(Occurrence!J1101-INDEX($D$4:$D$102,L1101))/(INDEX($D$4:$D$102,L1101+1)-INDEX($D$4:$D$102,L1101))*(INDEX($C$4:$C$102,L1101+1)-INDEX($C$4:$C$102,L1101)))))</f>
        <v/>
      </c>
      <c r="N1101" s="12">
        <f>IF(Occurrence!K1101&lt;=0,-1,IFERROR(MATCH(Occurrence!K1101,$D$4:$D$102,1),0))</f>
        <v/>
      </c>
      <c r="O1101" s="9">
        <f>IF(N1101&lt;0,0,IF(N1101=0,Occurrence!K1101*$I$11,IF(N1101&gt;=99,Occurrence!K1101*$I$12,INDEX($C$4:$C$102,N1101)+(Occurrence!K1101-INDEX($D$4:$D$102,N1101))/(INDEX($D$4:$D$102,N1101+1)-INDEX($D$4:$D$102,N1101))*(INDEX($C$4:$C$102,N1101+1)-INDEX($C$4:$C$102,N1101)))))</f>
        <v/>
      </c>
      <c r="P1101" s="12">
        <f>IFERROR(MATCH(Data!X1101,$F$4:$F$102,1),0)</f>
        <v/>
      </c>
      <c r="Q1101" s="9">
        <f>IF(P1101=0,Data!X1101+$I$13,IF(P1101&gt;=99,Data!X1101+$I$14,INDEX($E$4:$E$102,P1101)+(Data!X1101-INDEX($F$4:$F$102,P1101))/(INDEX($F$4:$F$102,P1101+1)-INDEX($F$4:$F$102,P1101))*(INDEX($E$4:$E$102,P1101+1)-INDEX($E$4:$E$102,P1101))))</f>
        <v/>
      </c>
      <c r="R1101" s="12">
        <f>IFERROR(MATCH(Data!Y1101,$F$4:$F$102,1),0)</f>
        <v/>
      </c>
      <c r="S1101" s="9">
        <f>IF(R1101=0,Data!Y1101+$I$13,IF(R1101&gt;=99,Data!Y1101+$I$14,INDEX($E$4:$E$102,R1101)+(Data!Y1101-INDEX($F$4:$F$102,R1101))/(INDEX($F$4:$F$102,R1101+1)-INDEX($F$4:$F$102,R1101))*(INDEX($E$4:$E$102,R1101+1)-INDEX($E$4:$E$102,R1101))))</f>
        <v/>
      </c>
    </row>
    <row r="1102">
      <c r="K1102" s="14">
        <f>Data!A1102</f>
        <v/>
      </c>
      <c r="L1102" s="12">
        <f>IF(Occurrence!J1102&lt;=0,-1,IFERROR(MATCH(Occurrence!J1102,$D$4:$D$102,1),0))</f>
        <v/>
      </c>
      <c r="M1102" s="9">
        <f>IF(L1102&lt;0,0,IF(L1102=0,Occurrence!J1102*$I$11,IF(L1102&gt;=99,Occurrence!J1102*$I$12,INDEX($C$4:$C$102,L1102)+(Occurrence!J1102-INDEX($D$4:$D$102,L1102))/(INDEX($D$4:$D$102,L1102+1)-INDEX($D$4:$D$102,L1102))*(INDEX($C$4:$C$102,L1102+1)-INDEX($C$4:$C$102,L1102)))))</f>
        <v/>
      </c>
      <c r="N1102" s="12">
        <f>IF(Occurrence!K1102&lt;=0,-1,IFERROR(MATCH(Occurrence!K1102,$D$4:$D$102,1),0))</f>
        <v/>
      </c>
      <c r="O1102" s="9">
        <f>IF(N1102&lt;0,0,IF(N1102=0,Occurrence!K1102*$I$11,IF(N1102&gt;=99,Occurrence!K1102*$I$12,INDEX($C$4:$C$102,N1102)+(Occurrence!K1102-INDEX($D$4:$D$102,N1102))/(INDEX($D$4:$D$102,N1102+1)-INDEX($D$4:$D$102,N1102))*(INDEX($C$4:$C$102,N1102+1)-INDEX($C$4:$C$102,N1102)))))</f>
        <v/>
      </c>
      <c r="P1102" s="12">
        <f>IFERROR(MATCH(Data!X1102,$F$4:$F$102,1),0)</f>
        <v/>
      </c>
      <c r="Q1102" s="9">
        <f>IF(P1102=0,Data!X1102+$I$13,IF(P1102&gt;=99,Data!X1102+$I$14,INDEX($E$4:$E$102,P1102)+(Data!X1102-INDEX($F$4:$F$102,P1102))/(INDEX($F$4:$F$102,P1102+1)-INDEX($F$4:$F$102,P1102))*(INDEX($E$4:$E$102,P1102+1)-INDEX($E$4:$E$102,P1102))))</f>
        <v/>
      </c>
      <c r="R1102" s="12">
        <f>IFERROR(MATCH(Data!Y1102,$F$4:$F$102,1),0)</f>
        <v/>
      </c>
      <c r="S1102" s="9">
        <f>IF(R1102=0,Data!Y1102+$I$13,IF(R1102&gt;=99,Data!Y1102+$I$14,INDEX($E$4:$E$102,R1102)+(Data!Y1102-INDEX($F$4:$F$102,R1102))/(INDEX($F$4:$F$102,R1102+1)-INDEX($F$4:$F$102,R1102))*(INDEX($E$4:$E$102,R1102+1)-INDEX($E$4:$E$102,R1102))))</f>
        <v/>
      </c>
    </row>
    <row r="1103">
      <c r="K1103" s="14">
        <f>Data!A1103</f>
        <v/>
      </c>
      <c r="L1103" s="12">
        <f>IF(Occurrence!J1103&lt;=0,-1,IFERROR(MATCH(Occurrence!J1103,$D$4:$D$102,1),0))</f>
        <v/>
      </c>
      <c r="M1103" s="9">
        <f>IF(L1103&lt;0,0,IF(L1103=0,Occurrence!J1103*$I$11,IF(L1103&gt;=99,Occurrence!J1103*$I$12,INDEX($C$4:$C$102,L1103)+(Occurrence!J1103-INDEX($D$4:$D$102,L1103))/(INDEX($D$4:$D$102,L1103+1)-INDEX($D$4:$D$102,L1103))*(INDEX($C$4:$C$102,L1103+1)-INDEX($C$4:$C$102,L1103)))))</f>
        <v/>
      </c>
      <c r="N1103" s="12">
        <f>IF(Occurrence!K1103&lt;=0,-1,IFERROR(MATCH(Occurrence!K1103,$D$4:$D$102,1),0))</f>
        <v/>
      </c>
      <c r="O1103" s="9">
        <f>IF(N1103&lt;0,0,IF(N1103=0,Occurrence!K1103*$I$11,IF(N1103&gt;=99,Occurrence!K1103*$I$12,INDEX($C$4:$C$102,N1103)+(Occurrence!K1103-INDEX($D$4:$D$102,N1103))/(INDEX($D$4:$D$102,N1103+1)-INDEX($D$4:$D$102,N1103))*(INDEX($C$4:$C$102,N1103+1)-INDEX($C$4:$C$102,N1103)))))</f>
        <v/>
      </c>
      <c r="P1103" s="12">
        <f>IFERROR(MATCH(Data!X1103,$F$4:$F$102,1),0)</f>
        <v/>
      </c>
      <c r="Q1103" s="9">
        <f>IF(P1103=0,Data!X1103+$I$13,IF(P1103&gt;=99,Data!X1103+$I$14,INDEX($E$4:$E$102,P1103)+(Data!X1103-INDEX($F$4:$F$102,P1103))/(INDEX($F$4:$F$102,P1103+1)-INDEX($F$4:$F$102,P1103))*(INDEX($E$4:$E$102,P1103+1)-INDEX($E$4:$E$102,P1103))))</f>
        <v/>
      </c>
      <c r="R1103" s="12">
        <f>IFERROR(MATCH(Data!Y1103,$F$4:$F$102,1),0)</f>
        <v/>
      </c>
      <c r="S1103" s="9">
        <f>IF(R1103=0,Data!Y1103+$I$13,IF(R1103&gt;=99,Data!Y1103+$I$14,INDEX($E$4:$E$102,R1103)+(Data!Y1103-INDEX($F$4:$F$102,R1103))/(INDEX($F$4:$F$102,R1103+1)-INDEX($F$4:$F$102,R1103))*(INDEX($E$4:$E$102,R1103+1)-INDEX($E$4:$E$102,R1103))))</f>
        <v/>
      </c>
    </row>
    <row r="1104">
      <c r="K1104" s="14">
        <f>Data!A1104</f>
        <v/>
      </c>
      <c r="L1104" s="12">
        <f>IF(Occurrence!J1104&lt;=0,-1,IFERROR(MATCH(Occurrence!J1104,$D$4:$D$102,1),0))</f>
        <v/>
      </c>
      <c r="M1104" s="9">
        <f>IF(L1104&lt;0,0,IF(L1104=0,Occurrence!J1104*$I$11,IF(L1104&gt;=99,Occurrence!J1104*$I$12,INDEX($C$4:$C$102,L1104)+(Occurrence!J1104-INDEX($D$4:$D$102,L1104))/(INDEX($D$4:$D$102,L1104+1)-INDEX($D$4:$D$102,L1104))*(INDEX($C$4:$C$102,L1104+1)-INDEX($C$4:$C$102,L1104)))))</f>
        <v/>
      </c>
      <c r="N1104" s="12">
        <f>IF(Occurrence!K1104&lt;=0,-1,IFERROR(MATCH(Occurrence!K1104,$D$4:$D$102,1),0))</f>
        <v/>
      </c>
      <c r="O1104" s="9">
        <f>IF(N1104&lt;0,0,IF(N1104=0,Occurrence!K1104*$I$11,IF(N1104&gt;=99,Occurrence!K1104*$I$12,INDEX($C$4:$C$102,N1104)+(Occurrence!K1104-INDEX($D$4:$D$102,N1104))/(INDEX($D$4:$D$102,N1104+1)-INDEX($D$4:$D$102,N1104))*(INDEX($C$4:$C$102,N1104+1)-INDEX($C$4:$C$102,N1104)))))</f>
        <v/>
      </c>
      <c r="P1104" s="12">
        <f>IFERROR(MATCH(Data!X1104,$F$4:$F$102,1),0)</f>
        <v/>
      </c>
      <c r="Q1104" s="9">
        <f>IF(P1104=0,Data!X1104+$I$13,IF(P1104&gt;=99,Data!X1104+$I$14,INDEX($E$4:$E$102,P1104)+(Data!X1104-INDEX($F$4:$F$102,P1104))/(INDEX($F$4:$F$102,P1104+1)-INDEX($F$4:$F$102,P1104))*(INDEX($E$4:$E$102,P1104+1)-INDEX($E$4:$E$102,P1104))))</f>
        <v/>
      </c>
      <c r="R1104" s="12">
        <f>IFERROR(MATCH(Data!Y1104,$F$4:$F$102,1),0)</f>
        <v/>
      </c>
      <c r="S1104" s="9">
        <f>IF(R1104=0,Data!Y1104+$I$13,IF(R1104&gt;=99,Data!Y1104+$I$14,INDEX($E$4:$E$102,R1104)+(Data!Y1104-INDEX($F$4:$F$102,R1104))/(INDEX($F$4:$F$102,R1104+1)-INDEX($F$4:$F$102,R1104))*(INDEX($E$4:$E$102,R1104+1)-INDEX($E$4:$E$102,R1104))))</f>
        <v/>
      </c>
    </row>
    <row r="1105">
      <c r="K1105" s="14">
        <f>Data!A1105</f>
        <v/>
      </c>
      <c r="L1105" s="12">
        <f>IF(Occurrence!J1105&lt;=0,-1,IFERROR(MATCH(Occurrence!J1105,$D$4:$D$102,1),0))</f>
        <v/>
      </c>
      <c r="M1105" s="9">
        <f>IF(L1105&lt;0,0,IF(L1105=0,Occurrence!J1105*$I$11,IF(L1105&gt;=99,Occurrence!J1105*$I$12,INDEX($C$4:$C$102,L1105)+(Occurrence!J1105-INDEX($D$4:$D$102,L1105))/(INDEX($D$4:$D$102,L1105+1)-INDEX($D$4:$D$102,L1105))*(INDEX($C$4:$C$102,L1105+1)-INDEX($C$4:$C$102,L1105)))))</f>
        <v/>
      </c>
      <c r="N1105" s="12">
        <f>IF(Occurrence!K1105&lt;=0,-1,IFERROR(MATCH(Occurrence!K1105,$D$4:$D$102,1),0))</f>
        <v/>
      </c>
      <c r="O1105" s="9">
        <f>IF(N1105&lt;0,0,IF(N1105=0,Occurrence!K1105*$I$11,IF(N1105&gt;=99,Occurrence!K1105*$I$12,INDEX($C$4:$C$102,N1105)+(Occurrence!K1105-INDEX($D$4:$D$102,N1105))/(INDEX($D$4:$D$102,N1105+1)-INDEX($D$4:$D$102,N1105))*(INDEX($C$4:$C$102,N1105+1)-INDEX($C$4:$C$102,N1105)))))</f>
        <v/>
      </c>
      <c r="P1105" s="12">
        <f>IFERROR(MATCH(Data!X1105,$F$4:$F$102,1),0)</f>
        <v/>
      </c>
      <c r="Q1105" s="9">
        <f>IF(P1105=0,Data!X1105+$I$13,IF(P1105&gt;=99,Data!X1105+$I$14,INDEX($E$4:$E$102,P1105)+(Data!X1105-INDEX($F$4:$F$102,P1105))/(INDEX($F$4:$F$102,P1105+1)-INDEX($F$4:$F$102,P1105))*(INDEX($E$4:$E$102,P1105+1)-INDEX($E$4:$E$102,P1105))))</f>
        <v/>
      </c>
      <c r="R1105" s="12">
        <f>IFERROR(MATCH(Data!Y1105,$F$4:$F$102,1),0)</f>
        <v/>
      </c>
      <c r="S1105" s="9">
        <f>IF(R1105=0,Data!Y1105+$I$13,IF(R1105&gt;=99,Data!Y1105+$I$14,INDEX($E$4:$E$102,R1105)+(Data!Y1105-INDEX($F$4:$F$102,R1105))/(INDEX($F$4:$F$102,R1105+1)-INDEX($F$4:$F$102,R1105))*(INDEX($E$4:$E$102,R1105+1)-INDEX($E$4:$E$102,R1105))))</f>
        <v/>
      </c>
    </row>
    <row r="1106">
      <c r="K1106" s="14">
        <f>Data!A1106</f>
        <v/>
      </c>
      <c r="L1106" s="12">
        <f>IF(Occurrence!J1106&lt;=0,-1,IFERROR(MATCH(Occurrence!J1106,$D$4:$D$102,1),0))</f>
        <v/>
      </c>
      <c r="M1106" s="9">
        <f>IF(L1106&lt;0,0,IF(L1106=0,Occurrence!J1106*$I$11,IF(L1106&gt;=99,Occurrence!J1106*$I$12,INDEX($C$4:$C$102,L1106)+(Occurrence!J1106-INDEX($D$4:$D$102,L1106))/(INDEX($D$4:$D$102,L1106+1)-INDEX($D$4:$D$102,L1106))*(INDEX($C$4:$C$102,L1106+1)-INDEX($C$4:$C$102,L1106)))))</f>
        <v/>
      </c>
      <c r="N1106" s="12">
        <f>IF(Occurrence!K1106&lt;=0,-1,IFERROR(MATCH(Occurrence!K1106,$D$4:$D$102,1),0))</f>
        <v/>
      </c>
      <c r="O1106" s="9">
        <f>IF(N1106&lt;0,0,IF(N1106=0,Occurrence!K1106*$I$11,IF(N1106&gt;=99,Occurrence!K1106*$I$12,INDEX($C$4:$C$102,N1106)+(Occurrence!K1106-INDEX($D$4:$D$102,N1106))/(INDEX($D$4:$D$102,N1106+1)-INDEX($D$4:$D$102,N1106))*(INDEX($C$4:$C$102,N1106+1)-INDEX($C$4:$C$102,N1106)))))</f>
        <v/>
      </c>
      <c r="P1106" s="12">
        <f>IFERROR(MATCH(Data!X1106,$F$4:$F$102,1),0)</f>
        <v/>
      </c>
      <c r="Q1106" s="9">
        <f>IF(P1106=0,Data!X1106+$I$13,IF(P1106&gt;=99,Data!X1106+$I$14,INDEX($E$4:$E$102,P1106)+(Data!X1106-INDEX($F$4:$F$102,P1106))/(INDEX($F$4:$F$102,P1106+1)-INDEX($F$4:$F$102,P1106))*(INDEX($E$4:$E$102,P1106+1)-INDEX($E$4:$E$102,P1106))))</f>
        <v/>
      </c>
      <c r="R1106" s="12">
        <f>IFERROR(MATCH(Data!Y1106,$F$4:$F$102,1),0)</f>
        <v/>
      </c>
      <c r="S1106" s="9">
        <f>IF(R1106=0,Data!Y1106+$I$13,IF(R1106&gt;=99,Data!Y1106+$I$14,INDEX($E$4:$E$102,R1106)+(Data!Y1106-INDEX($F$4:$F$102,R1106))/(INDEX($F$4:$F$102,R1106+1)-INDEX($F$4:$F$102,R1106))*(INDEX($E$4:$E$102,R1106+1)-INDEX($E$4:$E$102,R1106))))</f>
        <v/>
      </c>
    </row>
    <row r="1107">
      <c r="K1107" s="14">
        <f>Data!A1107</f>
        <v/>
      </c>
      <c r="L1107" s="12">
        <f>IF(Occurrence!J1107&lt;=0,-1,IFERROR(MATCH(Occurrence!J1107,$D$4:$D$102,1),0))</f>
        <v/>
      </c>
      <c r="M1107" s="9">
        <f>IF(L1107&lt;0,0,IF(L1107=0,Occurrence!J1107*$I$11,IF(L1107&gt;=99,Occurrence!J1107*$I$12,INDEX($C$4:$C$102,L1107)+(Occurrence!J1107-INDEX($D$4:$D$102,L1107))/(INDEX($D$4:$D$102,L1107+1)-INDEX($D$4:$D$102,L1107))*(INDEX($C$4:$C$102,L1107+1)-INDEX($C$4:$C$102,L1107)))))</f>
        <v/>
      </c>
      <c r="N1107" s="12">
        <f>IF(Occurrence!K1107&lt;=0,-1,IFERROR(MATCH(Occurrence!K1107,$D$4:$D$102,1),0))</f>
        <v/>
      </c>
      <c r="O1107" s="9">
        <f>IF(N1107&lt;0,0,IF(N1107=0,Occurrence!K1107*$I$11,IF(N1107&gt;=99,Occurrence!K1107*$I$12,INDEX($C$4:$C$102,N1107)+(Occurrence!K1107-INDEX($D$4:$D$102,N1107))/(INDEX($D$4:$D$102,N1107+1)-INDEX($D$4:$D$102,N1107))*(INDEX($C$4:$C$102,N1107+1)-INDEX($C$4:$C$102,N1107)))))</f>
        <v/>
      </c>
      <c r="P1107" s="12">
        <f>IFERROR(MATCH(Data!X1107,$F$4:$F$102,1),0)</f>
        <v/>
      </c>
      <c r="Q1107" s="9">
        <f>IF(P1107=0,Data!X1107+$I$13,IF(P1107&gt;=99,Data!X1107+$I$14,INDEX($E$4:$E$102,P1107)+(Data!X1107-INDEX($F$4:$F$102,P1107))/(INDEX($F$4:$F$102,P1107+1)-INDEX($F$4:$F$102,P1107))*(INDEX($E$4:$E$102,P1107+1)-INDEX($E$4:$E$102,P1107))))</f>
        <v/>
      </c>
      <c r="R1107" s="12">
        <f>IFERROR(MATCH(Data!Y1107,$F$4:$F$102,1),0)</f>
        <v/>
      </c>
      <c r="S1107" s="9">
        <f>IF(R1107=0,Data!Y1107+$I$13,IF(R1107&gt;=99,Data!Y1107+$I$14,INDEX($E$4:$E$102,R1107)+(Data!Y1107-INDEX($F$4:$F$102,R1107))/(INDEX($F$4:$F$102,R1107+1)-INDEX($F$4:$F$102,R1107))*(INDEX($E$4:$E$102,R1107+1)-INDEX($E$4:$E$102,R1107))))</f>
        <v/>
      </c>
    </row>
    <row r="1108">
      <c r="K1108" s="14">
        <f>Data!A1108</f>
        <v/>
      </c>
      <c r="L1108" s="12">
        <f>IF(Occurrence!J1108&lt;=0,-1,IFERROR(MATCH(Occurrence!J1108,$D$4:$D$102,1),0))</f>
        <v/>
      </c>
      <c r="M1108" s="9">
        <f>IF(L1108&lt;0,0,IF(L1108=0,Occurrence!J1108*$I$11,IF(L1108&gt;=99,Occurrence!J1108*$I$12,INDEX($C$4:$C$102,L1108)+(Occurrence!J1108-INDEX($D$4:$D$102,L1108))/(INDEX($D$4:$D$102,L1108+1)-INDEX($D$4:$D$102,L1108))*(INDEX($C$4:$C$102,L1108+1)-INDEX($C$4:$C$102,L1108)))))</f>
        <v/>
      </c>
      <c r="N1108" s="12">
        <f>IF(Occurrence!K1108&lt;=0,-1,IFERROR(MATCH(Occurrence!K1108,$D$4:$D$102,1),0))</f>
        <v/>
      </c>
      <c r="O1108" s="9">
        <f>IF(N1108&lt;0,0,IF(N1108=0,Occurrence!K1108*$I$11,IF(N1108&gt;=99,Occurrence!K1108*$I$12,INDEX($C$4:$C$102,N1108)+(Occurrence!K1108-INDEX($D$4:$D$102,N1108))/(INDEX($D$4:$D$102,N1108+1)-INDEX($D$4:$D$102,N1108))*(INDEX($C$4:$C$102,N1108+1)-INDEX($C$4:$C$102,N1108)))))</f>
        <v/>
      </c>
      <c r="P1108" s="12">
        <f>IFERROR(MATCH(Data!X1108,$F$4:$F$102,1),0)</f>
        <v/>
      </c>
      <c r="Q1108" s="9">
        <f>IF(P1108=0,Data!X1108+$I$13,IF(P1108&gt;=99,Data!X1108+$I$14,INDEX($E$4:$E$102,P1108)+(Data!X1108-INDEX($F$4:$F$102,P1108))/(INDEX($F$4:$F$102,P1108+1)-INDEX($F$4:$F$102,P1108))*(INDEX($E$4:$E$102,P1108+1)-INDEX($E$4:$E$102,P1108))))</f>
        <v/>
      </c>
      <c r="R1108" s="12">
        <f>IFERROR(MATCH(Data!Y1108,$F$4:$F$102,1),0)</f>
        <v/>
      </c>
      <c r="S1108" s="9">
        <f>IF(R1108=0,Data!Y1108+$I$13,IF(R1108&gt;=99,Data!Y1108+$I$14,INDEX($E$4:$E$102,R1108)+(Data!Y1108-INDEX($F$4:$F$102,R1108))/(INDEX($F$4:$F$102,R1108+1)-INDEX($F$4:$F$102,R1108))*(INDEX($E$4:$E$102,R1108+1)-INDEX($E$4:$E$102,R1108))))</f>
        <v/>
      </c>
    </row>
    <row r="1109">
      <c r="K1109" s="14">
        <f>Data!A1109</f>
        <v/>
      </c>
      <c r="L1109" s="12">
        <f>IF(Occurrence!J1109&lt;=0,-1,IFERROR(MATCH(Occurrence!J1109,$D$4:$D$102,1),0))</f>
        <v/>
      </c>
      <c r="M1109" s="9">
        <f>IF(L1109&lt;0,0,IF(L1109=0,Occurrence!J1109*$I$11,IF(L1109&gt;=99,Occurrence!J1109*$I$12,INDEX($C$4:$C$102,L1109)+(Occurrence!J1109-INDEX($D$4:$D$102,L1109))/(INDEX($D$4:$D$102,L1109+1)-INDEX($D$4:$D$102,L1109))*(INDEX($C$4:$C$102,L1109+1)-INDEX($C$4:$C$102,L1109)))))</f>
        <v/>
      </c>
      <c r="N1109" s="12">
        <f>IF(Occurrence!K1109&lt;=0,-1,IFERROR(MATCH(Occurrence!K1109,$D$4:$D$102,1),0))</f>
        <v/>
      </c>
      <c r="O1109" s="9">
        <f>IF(N1109&lt;0,0,IF(N1109=0,Occurrence!K1109*$I$11,IF(N1109&gt;=99,Occurrence!K1109*$I$12,INDEX($C$4:$C$102,N1109)+(Occurrence!K1109-INDEX($D$4:$D$102,N1109))/(INDEX($D$4:$D$102,N1109+1)-INDEX($D$4:$D$102,N1109))*(INDEX($C$4:$C$102,N1109+1)-INDEX($C$4:$C$102,N1109)))))</f>
        <v/>
      </c>
      <c r="P1109" s="12">
        <f>IFERROR(MATCH(Data!X1109,$F$4:$F$102,1),0)</f>
        <v/>
      </c>
      <c r="Q1109" s="9">
        <f>IF(P1109=0,Data!X1109+$I$13,IF(P1109&gt;=99,Data!X1109+$I$14,INDEX($E$4:$E$102,P1109)+(Data!X1109-INDEX($F$4:$F$102,P1109))/(INDEX($F$4:$F$102,P1109+1)-INDEX($F$4:$F$102,P1109))*(INDEX($E$4:$E$102,P1109+1)-INDEX($E$4:$E$102,P1109))))</f>
        <v/>
      </c>
      <c r="R1109" s="12">
        <f>IFERROR(MATCH(Data!Y1109,$F$4:$F$102,1),0)</f>
        <v/>
      </c>
      <c r="S1109" s="9">
        <f>IF(R1109=0,Data!Y1109+$I$13,IF(R1109&gt;=99,Data!Y1109+$I$14,INDEX($E$4:$E$102,R1109)+(Data!Y1109-INDEX($F$4:$F$102,R1109))/(INDEX($F$4:$F$102,R1109+1)-INDEX($F$4:$F$102,R1109))*(INDEX($E$4:$E$102,R1109+1)-INDEX($E$4:$E$102,R1109))))</f>
        <v/>
      </c>
    </row>
    <row r="1110">
      <c r="K1110" s="14">
        <f>Data!A1110</f>
        <v/>
      </c>
      <c r="L1110" s="12">
        <f>IF(Occurrence!J1110&lt;=0,-1,IFERROR(MATCH(Occurrence!J1110,$D$4:$D$102,1),0))</f>
        <v/>
      </c>
      <c r="M1110" s="9">
        <f>IF(L1110&lt;0,0,IF(L1110=0,Occurrence!J1110*$I$11,IF(L1110&gt;=99,Occurrence!J1110*$I$12,INDEX($C$4:$C$102,L1110)+(Occurrence!J1110-INDEX($D$4:$D$102,L1110))/(INDEX($D$4:$D$102,L1110+1)-INDEX($D$4:$D$102,L1110))*(INDEX($C$4:$C$102,L1110+1)-INDEX($C$4:$C$102,L1110)))))</f>
        <v/>
      </c>
      <c r="N1110" s="12">
        <f>IF(Occurrence!K1110&lt;=0,-1,IFERROR(MATCH(Occurrence!K1110,$D$4:$D$102,1),0))</f>
        <v/>
      </c>
      <c r="O1110" s="9">
        <f>IF(N1110&lt;0,0,IF(N1110=0,Occurrence!K1110*$I$11,IF(N1110&gt;=99,Occurrence!K1110*$I$12,INDEX($C$4:$C$102,N1110)+(Occurrence!K1110-INDEX($D$4:$D$102,N1110))/(INDEX($D$4:$D$102,N1110+1)-INDEX($D$4:$D$102,N1110))*(INDEX($C$4:$C$102,N1110+1)-INDEX($C$4:$C$102,N1110)))))</f>
        <v/>
      </c>
      <c r="P1110" s="12">
        <f>IFERROR(MATCH(Data!X1110,$F$4:$F$102,1),0)</f>
        <v/>
      </c>
      <c r="Q1110" s="9">
        <f>IF(P1110=0,Data!X1110+$I$13,IF(P1110&gt;=99,Data!X1110+$I$14,INDEX($E$4:$E$102,P1110)+(Data!X1110-INDEX($F$4:$F$102,P1110))/(INDEX($F$4:$F$102,P1110+1)-INDEX($F$4:$F$102,P1110))*(INDEX($E$4:$E$102,P1110+1)-INDEX($E$4:$E$102,P1110))))</f>
        <v/>
      </c>
      <c r="R1110" s="12">
        <f>IFERROR(MATCH(Data!Y1110,$F$4:$F$102,1),0)</f>
        <v/>
      </c>
      <c r="S1110" s="9">
        <f>IF(R1110=0,Data!Y1110+$I$13,IF(R1110&gt;=99,Data!Y1110+$I$14,INDEX($E$4:$E$102,R1110)+(Data!Y1110-INDEX($F$4:$F$102,R1110))/(INDEX($F$4:$F$102,R1110+1)-INDEX($F$4:$F$102,R1110))*(INDEX($E$4:$E$102,R1110+1)-INDEX($E$4:$E$102,R1110))))</f>
        <v/>
      </c>
    </row>
    <row r="1111">
      <c r="K1111" s="14">
        <f>Data!A1111</f>
        <v/>
      </c>
      <c r="L1111" s="12">
        <f>IF(Occurrence!J1111&lt;=0,-1,IFERROR(MATCH(Occurrence!J1111,$D$4:$D$102,1),0))</f>
        <v/>
      </c>
      <c r="M1111" s="9">
        <f>IF(L1111&lt;0,0,IF(L1111=0,Occurrence!J1111*$I$11,IF(L1111&gt;=99,Occurrence!J1111*$I$12,INDEX($C$4:$C$102,L1111)+(Occurrence!J1111-INDEX($D$4:$D$102,L1111))/(INDEX($D$4:$D$102,L1111+1)-INDEX($D$4:$D$102,L1111))*(INDEX($C$4:$C$102,L1111+1)-INDEX($C$4:$C$102,L1111)))))</f>
        <v/>
      </c>
      <c r="N1111" s="12">
        <f>IF(Occurrence!K1111&lt;=0,-1,IFERROR(MATCH(Occurrence!K1111,$D$4:$D$102,1),0))</f>
        <v/>
      </c>
      <c r="O1111" s="9">
        <f>IF(N1111&lt;0,0,IF(N1111=0,Occurrence!K1111*$I$11,IF(N1111&gt;=99,Occurrence!K1111*$I$12,INDEX($C$4:$C$102,N1111)+(Occurrence!K1111-INDEX($D$4:$D$102,N1111))/(INDEX($D$4:$D$102,N1111+1)-INDEX($D$4:$D$102,N1111))*(INDEX($C$4:$C$102,N1111+1)-INDEX($C$4:$C$102,N1111)))))</f>
        <v/>
      </c>
      <c r="P1111" s="12">
        <f>IFERROR(MATCH(Data!X1111,$F$4:$F$102,1),0)</f>
        <v/>
      </c>
      <c r="Q1111" s="9">
        <f>IF(P1111=0,Data!X1111+$I$13,IF(P1111&gt;=99,Data!X1111+$I$14,INDEX($E$4:$E$102,P1111)+(Data!X1111-INDEX($F$4:$F$102,P1111))/(INDEX($F$4:$F$102,P1111+1)-INDEX($F$4:$F$102,P1111))*(INDEX($E$4:$E$102,P1111+1)-INDEX($E$4:$E$102,P1111))))</f>
        <v/>
      </c>
      <c r="R1111" s="12">
        <f>IFERROR(MATCH(Data!Y1111,$F$4:$F$102,1),0)</f>
        <v/>
      </c>
      <c r="S1111" s="9">
        <f>IF(R1111=0,Data!Y1111+$I$13,IF(R1111&gt;=99,Data!Y1111+$I$14,INDEX($E$4:$E$102,R1111)+(Data!Y1111-INDEX($F$4:$F$102,R1111))/(INDEX($F$4:$F$102,R1111+1)-INDEX($F$4:$F$102,R1111))*(INDEX($E$4:$E$102,R1111+1)-INDEX($E$4:$E$102,R1111))))</f>
        <v/>
      </c>
    </row>
    <row r="1112">
      <c r="K1112" s="14">
        <f>Data!A1112</f>
        <v/>
      </c>
      <c r="L1112" s="12">
        <f>IF(Occurrence!J1112&lt;=0,-1,IFERROR(MATCH(Occurrence!J1112,$D$4:$D$102,1),0))</f>
        <v/>
      </c>
      <c r="M1112" s="9">
        <f>IF(L1112&lt;0,0,IF(L1112=0,Occurrence!J1112*$I$11,IF(L1112&gt;=99,Occurrence!J1112*$I$12,INDEX($C$4:$C$102,L1112)+(Occurrence!J1112-INDEX($D$4:$D$102,L1112))/(INDEX($D$4:$D$102,L1112+1)-INDEX($D$4:$D$102,L1112))*(INDEX($C$4:$C$102,L1112+1)-INDEX($C$4:$C$102,L1112)))))</f>
        <v/>
      </c>
      <c r="N1112" s="12">
        <f>IF(Occurrence!K1112&lt;=0,-1,IFERROR(MATCH(Occurrence!K1112,$D$4:$D$102,1),0))</f>
        <v/>
      </c>
      <c r="O1112" s="9">
        <f>IF(N1112&lt;0,0,IF(N1112=0,Occurrence!K1112*$I$11,IF(N1112&gt;=99,Occurrence!K1112*$I$12,INDEX($C$4:$C$102,N1112)+(Occurrence!K1112-INDEX($D$4:$D$102,N1112))/(INDEX($D$4:$D$102,N1112+1)-INDEX($D$4:$D$102,N1112))*(INDEX($C$4:$C$102,N1112+1)-INDEX($C$4:$C$102,N1112)))))</f>
        <v/>
      </c>
      <c r="P1112" s="12">
        <f>IFERROR(MATCH(Data!X1112,$F$4:$F$102,1),0)</f>
        <v/>
      </c>
      <c r="Q1112" s="9">
        <f>IF(P1112=0,Data!X1112+$I$13,IF(P1112&gt;=99,Data!X1112+$I$14,INDEX($E$4:$E$102,P1112)+(Data!X1112-INDEX($F$4:$F$102,P1112))/(INDEX($F$4:$F$102,P1112+1)-INDEX($F$4:$F$102,P1112))*(INDEX($E$4:$E$102,P1112+1)-INDEX($E$4:$E$102,P1112))))</f>
        <v/>
      </c>
      <c r="R1112" s="12">
        <f>IFERROR(MATCH(Data!Y1112,$F$4:$F$102,1),0)</f>
        <v/>
      </c>
      <c r="S1112" s="9">
        <f>IF(R1112=0,Data!Y1112+$I$13,IF(R1112&gt;=99,Data!Y1112+$I$14,INDEX($E$4:$E$102,R1112)+(Data!Y1112-INDEX($F$4:$F$102,R1112))/(INDEX($F$4:$F$102,R1112+1)-INDEX($F$4:$F$102,R1112))*(INDEX($E$4:$E$102,R1112+1)-INDEX($E$4:$E$102,R1112))))</f>
        <v/>
      </c>
    </row>
    <row r="1113">
      <c r="K1113" s="14">
        <f>Data!A1113</f>
        <v/>
      </c>
      <c r="L1113" s="12">
        <f>IF(Occurrence!J1113&lt;=0,-1,IFERROR(MATCH(Occurrence!J1113,$D$4:$D$102,1),0))</f>
        <v/>
      </c>
      <c r="M1113" s="9">
        <f>IF(L1113&lt;0,0,IF(L1113=0,Occurrence!J1113*$I$11,IF(L1113&gt;=99,Occurrence!J1113*$I$12,INDEX($C$4:$C$102,L1113)+(Occurrence!J1113-INDEX($D$4:$D$102,L1113))/(INDEX($D$4:$D$102,L1113+1)-INDEX($D$4:$D$102,L1113))*(INDEX($C$4:$C$102,L1113+1)-INDEX($C$4:$C$102,L1113)))))</f>
        <v/>
      </c>
      <c r="N1113" s="12">
        <f>IF(Occurrence!K1113&lt;=0,-1,IFERROR(MATCH(Occurrence!K1113,$D$4:$D$102,1),0))</f>
        <v/>
      </c>
      <c r="O1113" s="9">
        <f>IF(N1113&lt;0,0,IF(N1113=0,Occurrence!K1113*$I$11,IF(N1113&gt;=99,Occurrence!K1113*$I$12,INDEX($C$4:$C$102,N1113)+(Occurrence!K1113-INDEX($D$4:$D$102,N1113))/(INDEX($D$4:$D$102,N1113+1)-INDEX($D$4:$D$102,N1113))*(INDEX($C$4:$C$102,N1113+1)-INDEX($C$4:$C$102,N1113)))))</f>
        <v/>
      </c>
      <c r="P1113" s="12">
        <f>IFERROR(MATCH(Data!X1113,$F$4:$F$102,1),0)</f>
        <v/>
      </c>
      <c r="Q1113" s="9">
        <f>IF(P1113=0,Data!X1113+$I$13,IF(P1113&gt;=99,Data!X1113+$I$14,INDEX($E$4:$E$102,P1113)+(Data!X1113-INDEX($F$4:$F$102,P1113))/(INDEX($F$4:$F$102,P1113+1)-INDEX($F$4:$F$102,P1113))*(INDEX($E$4:$E$102,P1113+1)-INDEX($E$4:$E$102,P1113))))</f>
        <v/>
      </c>
      <c r="R1113" s="12">
        <f>IFERROR(MATCH(Data!Y1113,$F$4:$F$102,1),0)</f>
        <v/>
      </c>
      <c r="S1113" s="9">
        <f>IF(R1113=0,Data!Y1113+$I$13,IF(R1113&gt;=99,Data!Y1113+$I$14,INDEX($E$4:$E$102,R1113)+(Data!Y1113-INDEX($F$4:$F$102,R1113))/(INDEX($F$4:$F$102,R1113+1)-INDEX($F$4:$F$102,R1113))*(INDEX($E$4:$E$102,R1113+1)-INDEX($E$4:$E$102,R1113))))</f>
        <v/>
      </c>
    </row>
    <row r="1114">
      <c r="K1114" s="14">
        <f>Data!A1114</f>
        <v/>
      </c>
      <c r="L1114" s="12">
        <f>IF(Occurrence!J1114&lt;=0,-1,IFERROR(MATCH(Occurrence!J1114,$D$4:$D$102,1),0))</f>
        <v/>
      </c>
      <c r="M1114" s="9">
        <f>IF(L1114&lt;0,0,IF(L1114=0,Occurrence!J1114*$I$11,IF(L1114&gt;=99,Occurrence!J1114*$I$12,INDEX($C$4:$C$102,L1114)+(Occurrence!J1114-INDEX($D$4:$D$102,L1114))/(INDEX($D$4:$D$102,L1114+1)-INDEX($D$4:$D$102,L1114))*(INDEX($C$4:$C$102,L1114+1)-INDEX($C$4:$C$102,L1114)))))</f>
        <v/>
      </c>
      <c r="N1114" s="12">
        <f>IF(Occurrence!K1114&lt;=0,-1,IFERROR(MATCH(Occurrence!K1114,$D$4:$D$102,1),0))</f>
        <v/>
      </c>
      <c r="O1114" s="9">
        <f>IF(N1114&lt;0,0,IF(N1114=0,Occurrence!K1114*$I$11,IF(N1114&gt;=99,Occurrence!K1114*$I$12,INDEX($C$4:$C$102,N1114)+(Occurrence!K1114-INDEX($D$4:$D$102,N1114))/(INDEX($D$4:$D$102,N1114+1)-INDEX($D$4:$D$102,N1114))*(INDEX($C$4:$C$102,N1114+1)-INDEX($C$4:$C$102,N1114)))))</f>
        <v/>
      </c>
      <c r="P1114" s="12">
        <f>IFERROR(MATCH(Data!X1114,$F$4:$F$102,1),0)</f>
        <v/>
      </c>
      <c r="Q1114" s="9">
        <f>IF(P1114=0,Data!X1114+$I$13,IF(P1114&gt;=99,Data!X1114+$I$14,INDEX($E$4:$E$102,P1114)+(Data!X1114-INDEX($F$4:$F$102,P1114))/(INDEX($F$4:$F$102,P1114+1)-INDEX($F$4:$F$102,P1114))*(INDEX($E$4:$E$102,P1114+1)-INDEX($E$4:$E$102,P1114))))</f>
        <v/>
      </c>
      <c r="R1114" s="12">
        <f>IFERROR(MATCH(Data!Y1114,$F$4:$F$102,1),0)</f>
        <v/>
      </c>
      <c r="S1114" s="9">
        <f>IF(R1114=0,Data!Y1114+$I$13,IF(R1114&gt;=99,Data!Y1114+$I$14,INDEX($E$4:$E$102,R1114)+(Data!Y1114-INDEX($F$4:$F$102,R1114))/(INDEX($F$4:$F$102,R1114+1)-INDEX($F$4:$F$102,R1114))*(INDEX($E$4:$E$102,R1114+1)-INDEX($E$4:$E$102,R1114))))</f>
        <v/>
      </c>
    </row>
    <row r="1115">
      <c r="K1115" s="14">
        <f>Data!A1115</f>
        <v/>
      </c>
      <c r="L1115" s="12">
        <f>IF(Occurrence!J1115&lt;=0,-1,IFERROR(MATCH(Occurrence!J1115,$D$4:$D$102,1),0))</f>
        <v/>
      </c>
      <c r="M1115" s="9">
        <f>IF(L1115&lt;0,0,IF(L1115=0,Occurrence!J1115*$I$11,IF(L1115&gt;=99,Occurrence!J1115*$I$12,INDEX($C$4:$C$102,L1115)+(Occurrence!J1115-INDEX($D$4:$D$102,L1115))/(INDEX($D$4:$D$102,L1115+1)-INDEX($D$4:$D$102,L1115))*(INDEX($C$4:$C$102,L1115+1)-INDEX($C$4:$C$102,L1115)))))</f>
        <v/>
      </c>
      <c r="N1115" s="12">
        <f>IF(Occurrence!K1115&lt;=0,-1,IFERROR(MATCH(Occurrence!K1115,$D$4:$D$102,1),0))</f>
        <v/>
      </c>
      <c r="O1115" s="9">
        <f>IF(N1115&lt;0,0,IF(N1115=0,Occurrence!K1115*$I$11,IF(N1115&gt;=99,Occurrence!K1115*$I$12,INDEX($C$4:$C$102,N1115)+(Occurrence!K1115-INDEX($D$4:$D$102,N1115))/(INDEX($D$4:$D$102,N1115+1)-INDEX($D$4:$D$102,N1115))*(INDEX($C$4:$C$102,N1115+1)-INDEX($C$4:$C$102,N1115)))))</f>
        <v/>
      </c>
      <c r="P1115" s="12">
        <f>IFERROR(MATCH(Data!X1115,$F$4:$F$102,1),0)</f>
        <v/>
      </c>
      <c r="Q1115" s="9">
        <f>IF(P1115=0,Data!X1115+$I$13,IF(P1115&gt;=99,Data!X1115+$I$14,INDEX($E$4:$E$102,P1115)+(Data!X1115-INDEX($F$4:$F$102,P1115))/(INDEX($F$4:$F$102,P1115+1)-INDEX($F$4:$F$102,P1115))*(INDEX($E$4:$E$102,P1115+1)-INDEX($E$4:$E$102,P1115))))</f>
        <v/>
      </c>
      <c r="R1115" s="12">
        <f>IFERROR(MATCH(Data!Y1115,$F$4:$F$102,1),0)</f>
        <v/>
      </c>
      <c r="S1115" s="9">
        <f>IF(R1115=0,Data!Y1115+$I$13,IF(R1115&gt;=99,Data!Y1115+$I$14,INDEX($E$4:$E$102,R1115)+(Data!Y1115-INDEX($F$4:$F$102,R1115))/(INDEX($F$4:$F$102,R1115+1)-INDEX($F$4:$F$102,R1115))*(INDEX($E$4:$E$102,R1115+1)-INDEX($E$4:$E$102,R1115))))</f>
        <v/>
      </c>
    </row>
    <row r="1116">
      <c r="K1116" s="14">
        <f>Data!A1116</f>
        <v/>
      </c>
      <c r="L1116" s="12">
        <f>IF(Occurrence!J1116&lt;=0,-1,IFERROR(MATCH(Occurrence!J1116,$D$4:$D$102,1),0))</f>
        <v/>
      </c>
      <c r="M1116" s="9">
        <f>IF(L1116&lt;0,0,IF(L1116=0,Occurrence!J1116*$I$11,IF(L1116&gt;=99,Occurrence!J1116*$I$12,INDEX($C$4:$C$102,L1116)+(Occurrence!J1116-INDEX($D$4:$D$102,L1116))/(INDEX($D$4:$D$102,L1116+1)-INDEX($D$4:$D$102,L1116))*(INDEX($C$4:$C$102,L1116+1)-INDEX($C$4:$C$102,L1116)))))</f>
        <v/>
      </c>
      <c r="N1116" s="12">
        <f>IF(Occurrence!K1116&lt;=0,-1,IFERROR(MATCH(Occurrence!K1116,$D$4:$D$102,1),0))</f>
        <v/>
      </c>
      <c r="O1116" s="9">
        <f>IF(N1116&lt;0,0,IF(N1116=0,Occurrence!K1116*$I$11,IF(N1116&gt;=99,Occurrence!K1116*$I$12,INDEX($C$4:$C$102,N1116)+(Occurrence!K1116-INDEX($D$4:$D$102,N1116))/(INDEX($D$4:$D$102,N1116+1)-INDEX($D$4:$D$102,N1116))*(INDEX($C$4:$C$102,N1116+1)-INDEX($C$4:$C$102,N1116)))))</f>
        <v/>
      </c>
      <c r="P1116" s="12">
        <f>IFERROR(MATCH(Data!X1116,$F$4:$F$102,1),0)</f>
        <v/>
      </c>
      <c r="Q1116" s="9">
        <f>IF(P1116=0,Data!X1116+$I$13,IF(P1116&gt;=99,Data!X1116+$I$14,INDEX($E$4:$E$102,P1116)+(Data!X1116-INDEX($F$4:$F$102,P1116))/(INDEX($F$4:$F$102,P1116+1)-INDEX($F$4:$F$102,P1116))*(INDEX($E$4:$E$102,P1116+1)-INDEX($E$4:$E$102,P1116))))</f>
        <v/>
      </c>
      <c r="R1116" s="12">
        <f>IFERROR(MATCH(Data!Y1116,$F$4:$F$102,1),0)</f>
        <v/>
      </c>
      <c r="S1116" s="9">
        <f>IF(R1116=0,Data!Y1116+$I$13,IF(R1116&gt;=99,Data!Y1116+$I$14,INDEX($E$4:$E$102,R1116)+(Data!Y1116-INDEX($F$4:$F$102,R1116))/(INDEX($F$4:$F$102,R1116+1)-INDEX($F$4:$F$102,R1116))*(INDEX($E$4:$E$102,R1116+1)-INDEX($E$4:$E$102,R1116))))</f>
        <v/>
      </c>
    </row>
    <row r="1117">
      <c r="K1117" s="14">
        <f>Data!A1117</f>
        <v/>
      </c>
      <c r="L1117" s="12">
        <f>IF(Occurrence!J1117&lt;=0,-1,IFERROR(MATCH(Occurrence!J1117,$D$4:$D$102,1),0))</f>
        <v/>
      </c>
      <c r="M1117" s="9">
        <f>IF(L1117&lt;0,0,IF(L1117=0,Occurrence!J1117*$I$11,IF(L1117&gt;=99,Occurrence!J1117*$I$12,INDEX($C$4:$C$102,L1117)+(Occurrence!J1117-INDEX($D$4:$D$102,L1117))/(INDEX($D$4:$D$102,L1117+1)-INDEX($D$4:$D$102,L1117))*(INDEX($C$4:$C$102,L1117+1)-INDEX($C$4:$C$102,L1117)))))</f>
        <v/>
      </c>
      <c r="N1117" s="12">
        <f>IF(Occurrence!K1117&lt;=0,-1,IFERROR(MATCH(Occurrence!K1117,$D$4:$D$102,1),0))</f>
        <v/>
      </c>
      <c r="O1117" s="9">
        <f>IF(N1117&lt;0,0,IF(N1117=0,Occurrence!K1117*$I$11,IF(N1117&gt;=99,Occurrence!K1117*$I$12,INDEX($C$4:$C$102,N1117)+(Occurrence!K1117-INDEX($D$4:$D$102,N1117))/(INDEX($D$4:$D$102,N1117+1)-INDEX($D$4:$D$102,N1117))*(INDEX($C$4:$C$102,N1117+1)-INDEX($C$4:$C$102,N1117)))))</f>
        <v/>
      </c>
      <c r="P1117" s="12">
        <f>IFERROR(MATCH(Data!X1117,$F$4:$F$102,1),0)</f>
        <v/>
      </c>
      <c r="Q1117" s="9">
        <f>IF(P1117=0,Data!X1117+$I$13,IF(P1117&gt;=99,Data!X1117+$I$14,INDEX($E$4:$E$102,P1117)+(Data!X1117-INDEX($F$4:$F$102,P1117))/(INDEX($F$4:$F$102,P1117+1)-INDEX($F$4:$F$102,P1117))*(INDEX($E$4:$E$102,P1117+1)-INDEX($E$4:$E$102,P1117))))</f>
        <v/>
      </c>
      <c r="R1117" s="12">
        <f>IFERROR(MATCH(Data!Y1117,$F$4:$F$102,1),0)</f>
        <v/>
      </c>
      <c r="S1117" s="9">
        <f>IF(R1117=0,Data!Y1117+$I$13,IF(R1117&gt;=99,Data!Y1117+$I$14,INDEX($E$4:$E$102,R1117)+(Data!Y1117-INDEX($F$4:$F$102,R1117))/(INDEX($F$4:$F$102,R1117+1)-INDEX($F$4:$F$102,R1117))*(INDEX($E$4:$E$102,R1117+1)-INDEX($E$4:$E$102,R1117))))</f>
        <v/>
      </c>
    </row>
    <row r="1118">
      <c r="K1118" s="14">
        <f>Data!A1118</f>
        <v/>
      </c>
      <c r="L1118" s="12">
        <f>IF(Occurrence!J1118&lt;=0,-1,IFERROR(MATCH(Occurrence!J1118,$D$4:$D$102,1),0))</f>
        <v/>
      </c>
      <c r="M1118" s="9">
        <f>IF(L1118&lt;0,0,IF(L1118=0,Occurrence!J1118*$I$11,IF(L1118&gt;=99,Occurrence!J1118*$I$12,INDEX($C$4:$C$102,L1118)+(Occurrence!J1118-INDEX($D$4:$D$102,L1118))/(INDEX($D$4:$D$102,L1118+1)-INDEX($D$4:$D$102,L1118))*(INDEX($C$4:$C$102,L1118+1)-INDEX($C$4:$C$102,L1118)))))</f>
        <v/>
      </c>
      <c r="N1118" s="12">
        <f>IF(Occurrence!K1118&lt;=0,-1,IFERROR(MATCH(Occurrence!K1118,$D$4:$D$102,1),0))</f>
        <v/>
      </c>
      <c r="O1118" s="9">
        <f>IF(N1118&lt;0,0,IF(N1118=0,Occurrence!K1118*$I$11,IF(N1118&gt;=99,Occurrence!K1118*$I$12,INDEX($C$4:$C$102,N1118)+(Occurrence!K1118-INDEX($D$4:$D$102,N1118))/(INDEX($D$4:$D$102,N1118+1)-INDEX($D$4:$D$102,N1118))*(INDEX($C$4:$C$102,N1118+1)-INDEX($C$4:$C$102,N1118)))))</f>
        <v/>
      </c>
      <c r="P1118" s="12">
        <f>IFERROR(MATCH(Data!X1118,$F$4:$F$102,1),0)</f>
        <v/>
      </c>
      <c r="Q1118" s="9">
        <f>IF(P1118=0,Data!X1118+$I$13,IF(P1118&gt;=99,Data!X1118+$I$14,INDEX($E$4:$E$102,P1118)+(Data!X1118-INDEX($F$4:$F$102,P1118))/(INDEX($F$4:$F$102,P1118+1)-INDEX($F$4:$F$102,P1118))*(INDEX($E$4:$E$102,P1118+1)-INDEX($E$4:$E$102,P1118))))</f>
        <v/>
      </c>
      <c r="R1118" s="12">
        <f>IFERROR(MATCH(Data!Y1118,$F$4:$F$102,1),0)</f>
        <v/>
      </c>
      <c r="S1118" s="9">
        <f>IF(R1118=0,Data!Y1118+$I$13,IF(R1118&gt;=99,Data!Y1118+$I$14,INDEX($E$4:$E$102,R1118)+(Data!Y1118-INDEX($F$4:$F$102,R1118))/(INDEX($F$4:$F$102,R1118+1)-INDEX($F$4:$F$102,R1118))*(INDEX($E$4:$E$102,R1118+1)-INDEX($E$4:$E$102,R1118))))</f>
        <v/>
      </c>
    </row>
    <row r="1119">
      <c r="K1119" s="14">
        <f>Data!A1119</f>
        <v/>
      </c>
      <c r="L1119" s="12">
        <f>IF(Occurrence!J1119&lt;=0,-1,IFERROR(MATCH(Occurrence!J1119,$D$4:$D$102,1),0))</f>
        <v/>
      </c>
      <c r="M1119" s="9">
        <f>IF(L1119&lt;0,0,IF(L1119=0,Occurrence!J1119*$I$11,IF(L1119&gt;=99,Occurrence!J1119*$I$12,INDEX($C$4:$C$102,L1119)+(Occurrence!J1119-INDEX($D$4:$D$102,L1119))/(INDEX($D$4:$D$102,L1119+1)-INDEX($D$4:$D$102,L1119))*(INDEX($C$4:$C$102,L1119+1)-INDEX($C$4:$C$102,L1119)))))</f>
        <v/>
      </c>
      <c r="N1119" s="12">
        <f>IF(Occurrence!K1119&lt;=0,-1,IFERROR(MATCH(Occurrence!K1119,$D$4:$D$102,1),0))</f>
        <v/>
      </c>
      <c r="O1119" s="9">
        <f>IF(N1119&lt;0,0,IF(N1119=0,Occurrence!K1119*$I$11,IF(N1119&gt;=99,Occurrence!K1119*$I$12,INDEX($C$4:$C$102,N1119)+(Occurrence!K1119-INDEX($D$4:$D$102,N1119))/(INDEX($D$4:$D$102,N1119+1)-INDEX($D$4:$D$102,N1119))*(INDEX($C$4:$C$102,N1119+1)-INDEX($C$4:$C$102,N1119)))))</f>
        <v/>
      </c>
      <c r="P1119" s="12">
        <f>IFERROR(MATCH(Data!X1119,$F$4:$F$102,1),0)</f>
        <v/>
      </c>
      <c r="Q1119" s="9">
        <f>IF(P1119=0,Data!X1119+$I$13,IF(P1119&gt;=99,Data!X1119+$I$14,INDEX($E$4:$E$102,P1119)+(Data!X1119-INDEX($F$4:$F$102,P1119))/(INDEX($F$4:$F$102,P1119+1)-INDEX($F$4:$F$102,P1119))*(INDEX($E$4:$E$102,P1119+1)-INDEX($E$4:$E$102,P1119))))</f>
        <v/>
      </c>
      <c r="R1119" s="12">
        <f>IFERROR(MATCH(Data!Y1119,$F$4:$F$102,1),0)</f>
        <v/>
      </c>
      <c r="S1119" s="9">
        <f>IF(R1119=0,Data!Y1119+$I$13,IF(R1119&gt;=99,Data!Y1119+$I$14,INDEX($E$4:$E$102,R1119)+(Data!Y1119-INDEX($F$4:$F$102,R1119))/(INDEX($F$4:$F$102,R1119+1)-INDEX($F$4:$F$102,R1119))*(INDEX($E$4:$E$102,R1119+1)-INDEX($E$4:$E$102,R1119))))</f>
        <v/>
      </c>
    </row>
    <row r="1120">
      <c r="K1120" s="14">
        <f>Data!A1120</f>
        <v/>
      </c>
      <c r="L1120" s="12">
        <f>IF(Occurrence!J1120&lt;=0,-1,IFERROR(MATCH(Occurrence!J1120,$D$4:$D$102,1),0))</f>
        <v/>
      </c>
      <c r="M1120" s="9">
        <f>IF(L1120&lt;0,0,IF(L1120=0,Occurrence!J1120*$I$11,IF(L1120&gt;=99,Occurrence!J1120*$I$12,INDEX($C$4:$C$102,L1120)+(Occurrence!J1120-INDEX($D$4:$D$102,L1120))/(INDEX($D$4:$D$102,L1120+1)-INDEX($D$4:$D$102,L1120))*(INDEX($C$4:$C$102,L1120+1)-INDEX($C$4:$C$102,L1120)))))</f>
        <v/>
      </c>
      <c r="N1120" s="12">
        <f>IF(Occurrence!K1120&lt;=0,-1,IFERROR(MATCH(Occurrence!K1120,$D$4:$D$102,1),0))</f>
        <v/>
      </c>
      <c r="O1120" s="9">
        <f>IF(N1120&lt;0,0,IF(N1120=0,Occurrence!K1120*$I$11,IF(N1120&gt;=99,Occurrence!K1120*$I$12,INDEX($C$4:$C$102,N1120)+(Occurrence!K1120-INDEX($D$4:$D$102,N1120))/(INDEX($D$4:$D$102,N1120+1)-INDEX($D$4:$D$102,N1120))*(INDEX($C$4:$C$102,N1120+1)-INDEX($C$4:$C$102,N1120)))))</f>
        <v/>
      </c>
      <c r="P1120" s="12">
        <f>IFERROR(MATCH(Data!X1120,$F$4:$F$102,1),0)</f>
        <v/>
      </c>
      <c r="Q1120" s="9">
        <f>IF(P1120=0,Data!X1120+$I$13,IF(P1120&gt;=99,Data!X1120+$I$14,INDEX($E$4:$E$102,P1120)+(Data!X1120-INDEX($F$4:$F$102,P1120))/(INDEX($F$4:$F$102,P1120+1)-INDEX($F$4:$F$102,P1120))*(INDEX($E$4:$E$102,P1120+1)-INDEX($E$4:$E$102,P1120))))</f>
        <v/>
      </c>
      <c r="R1120" s="12">
        <f>IFERROR(MATCH(Data!Y1120,$F$4:$F$102,1),0)</f>
        <v/>
      </c>
      <c r="S1120" s="9">
        <f>IF(R1120=0,Data!Y1120+$I$13,IF(R1120&gt;=99,Data!Y1120+$I$14,INDEX($E$4:$E$102,R1120)+(Data!Y1120-INDEX($F$4:$F$102,R1120))/(INDEX($F$4:$F$102,R1120+1)-INDEX($F$4:$F$102,R1120))*(INDEX($E$4:$E$102,R1120+1)-INDEX($E$4:$E$102,R1120))))</f>
        <v/>
      </c>
    </row>
    <row r="1121">
      <c r="K1121" s="14">
        <f>Data!A1121</f>
        <v/>
      </c>
      <c r="L1121" s="12">
        <f>IF(Occurrence!J1121&lt;=0,-1,IFERROR(MATCH(Occurrence!J1121,$D$4:$D$102,1),0))</f>
        <v/>
      </c>
      <c r="M1121" s="9">
        <f>IF(L1121&lt;0,0,IF(L1121=0,Occurrence!J1121*$I$11,IF(L1121&gt;=99,Occurrence!J1121*$I$12,INDEX($C$4:$C$102,L1121)+(Occurrence!J1121-INDEX($D$4:$D$102,L1121))/(INDEX($D$4:$D$102,L1121+1)-INDEX($D$4:$D$102,L1121))*(INDEX($C$4:$C$102,L1121+1)-INDEX($C$4:$C$102,L1121)))))</f>
        <v/>
      </c>
      <c r="N1121" s="12">
        <f>IF(Occurrence!K1121&lt;=0,-1,IFERROR(MATCH(Occurrence!K1121,$D$4:$D$102,1),0))</f>
        <v/>
      </c>
      <c r="O1121" s="9">
        <f>IF(N1121&lt;0,0,IF(N1121=0,Occurrence!K1121*$I$11,IF(N1121&gt;=99,Occurrence!K1121*$I$12,INDEX($C$4:$C$102,N1121)+(Occurrence!K1121-INDEX($D$4:$D$102,N1121))/(INDEX($D$4:$D$102,N1121+1)-INDEX($D$4:$D$102,N1121))*(INDEX($C$4:$C$102,N1121+1)-INDEX($C$4:$C$102,N1121)))))</f>
        <v/>
      </c>
      <c r="P1121" s="12">
        <f>IFERROR(MATCH(Data!X1121,$F$4:$F$102,1),0)</f>
        <v/>
      </c>
      <c r="Q1121" s="9">
        <f>IF(P1121=0,Data!X1121+$I$13,IF(P1121&gt;=99,Data!X1121+$I$14,INDEX($E$4:$E$102,P1121)+(Data!X1121-INDEX($F$4:$F$102,P1121))/(INDEX($F$4:$F$102,P1121+1)-INDEX($F$4:$F$102,P1121))*(INDEX($E$4:$E$102,P1121+1)-INDEX($E$4:$E$102,P1121))))</f>
        <v/>
      </c>
      <c r="R1121" s="12">
        <f>IFERROR(MATCH(Data!Y1121,$F$4:$F$102,1),0)</f>
        <v/>
      </c>
      <c r="S1121" s="9">
        <f>IF(R1121=0,Data!Y1121+$I$13,IF(R1121&gt;=99,Data!Y1121+$I$14,INDEX($E$4:$E$102,R1121)+(Data!Y1121-INDEX($F$4:$F$102,R1121))/(INDEX($F$4:$F$102,R1121+1)-INDEX($F$4:$F$102,R1121))*(INDEX($E$4:$E$102,R1121+1)-INDEX($E$4:$E$102,R1121))))</f>
        <v/>
      </c>
    </row>
    <row r="1122">
      <c r="K1122" s="14">
        <f>Data!A1122</f>
        <v/>
      </c>
      <c r="L1122" s="12">
        <f>IF(Occurrence!J1122&lt;=0,-1,IFERROR(MATCH(Occurrence!J1122,$D$4:$D$102,1),0))</f>
        <v/>
      </c>
      <c r="M1122" s="9">
        <f>IF(L1122&lt;0,0,IF(L1122=0,Occurrence!J1122*$I$11,IF(L1122&gt;=99,Occurrence!J1122*$I$12,INDEX($C$4:$C$102,L1122)+(Occurrence!J1122-INDEX($D$4:$D$102,L1122))/(INDEX($D$4:$D$102,L1122+1)-INDEX($D$4:$D$102,L1122))*(INDEX($C$4:$C$102,L1122+1)-INDEX($C$4:$C$102,L1122)))))</f>
        <v/>
      </c>
      <c r="N1122" s="12">
        <f>IF(Occurrence!K1122&lt;=0,-1,IFERROR(MATCH(Occurrence!K1122,$D$4:$D$102,1),0))</f>
        <v/>
      </c>
      <c r="O1122" s="9">
        <f>IF(N1122&lt;0,0,IF(N1122=0,Occurrence!K1122*$I$11,IF(N1122&gt;=99,Occurrence!K1122*$I$12,INDEX($C$4:$C$102,N1122)+(Occurrence!K1122-INDEX($D$4:$D$102,N1122))/(INDEX($D$4:$D$102,N1122+1)-INDEX($D$4:$D$102,N1122))*(INDEX($C$4:$C$102,N1122+1)-INDEX($C$4:$C$102,N1122)))))</f>
        <v/>
      </c>
      <c r="P1122" s="12">
        <f>IFERROR(MATCH(Data!X1122,$F$4:$F$102,1),0)</f>
        <v/>
      </c>
      <c r="Q1122" s="9">
        <f>IF(P1122=0,Data!X1122+$I$13,IF(P1122&gt;=99,Data!X1122+$I$14,INDEX($E$4:$E$102,P1122)+(Data!X1122-INDEX($F$4:$F$102,P1122))/(INDEX($F$4:$F$102,P1122+1)-INDEX($F$4:$F$102,P1122))*(INDEX($E$4:$E$102,P1122+1)-INDEX($E$4:$E$102,P1122))))</f>
        <v/>
      </c>
      <c r="R1122" s="12">
        <f>IFERROR(MATCH(Data!Y1122,$F$4:$F$102,1),0)</f>
        <v/>
      </c>
      <c r="S1122" s="9">
        <f>IF(R1122=0,Data!Y1122+$I$13,IF(R1122&gt;=99,Data!Y1122+$I$14,INDEX($E$4:$E$102,R1122)+(Data!Y1122-INDEX($F$4:$F$102,R1122))/(INDEX($F$4:$F$102,R1122+1)-INDEX($F$4:$F$102,R1122))*(INDEX($E$4:$E$102,R1122+1)-INDEX($E$4:$E$102,R1122))))</f>
        <v/>
      </c>
    </row>
    <row r="1123">
      <c r="K1123" s="14">
        <f>Data!A1123</f>
        <v/>
      </c>
      <c r="L1123" s="12">
        <f>IF(Occurrence!J1123&lt;=0,-1,IFERROR(MATCH(Occurrence!J1123,$D$4:$D$102,1),0))</f>
        <v/>
      </c>
      <c r="M1123" s="9">
        <f>IF(L1123&lt;0,0,IF(L1123=0,Occurrence!J1123*$I$11,IF(L1123&gt;=99,Occurrence!J1123*$I$12,INDEX($C$4:$C$102,L1123)+(Occurrence!J1123-INDEX($D$4:$D$102,L1123))/(INDEX($D$4:$D$102,L1123+1)-INDEX($D$4:$D$102,L1123))*(INDEX($C$4:$C$102,L1123+1)-INDEX($C$4:$C$102,L1123)))))</f>
        <v/>
      </c>
      <c r="N1123" s="12">
        <f>IF(Occurrence!K1123&lt;=0,-1,IFERROR(MATCH(Occurrence!K1123,$D$4:$D$102,1),0))</f>
        <v/>
      </c>
      <c r="O1123" s="9">
        <f>IF(N1123&lt;0,0,IF(N1123=0,Occurrence!K1123*$I$11,IF(N1123&gt;=99,Occurrence!K1123*$I$12,INDEX($C$4:$C$102,N1123)+(Occurrence!K1123-INDEX($D$4:$D$102,N1123))/(INDEX($D$4:$D$102,N1123+1)-INDEX($D$4:$D$102,N1123))*(INDEX($C$4:$C$102,N1123+1)-INDEX($C$4:$C$102,N1123)))))</f>
        <v/>
      </c>
      <c r="P1123" s="12">
        <f>IFERROR(MATCH(Data!X1123,$F$4:$F$102,1),0)</f>
        <v/>
      </c>
      <c r="Q1123" s="9">
        <f>IF(P1123=0,Data!X1123+$I$13,IF(P1123&gt;=99,Data!X1123+$I$14,INDEX($E$4:$E$102,P1123)+(Data!X1123-INDEX($F$4:$F$102,P1123))/(INDEX($F$4:$F$102,P1123+1)-INDEX($F$4:$F$102,P1123))*(INDEX($E$4:$E$102,P1123+1)-INDEX($E$4:$E$102,P1123))))</f>
        <v/>
      </c>
      <c r="R1123" s="12">
        <f>IFERROR(MATCH(Data!Y1123,$F$4:$F$102,1),0)</f>
        <v/>
      </c>
      <c r="S1123" s="9">
        <f>IF(R1123=0,Data!Y1123+$I$13,IF(R1123&gt;=99,Data!Y1123+$I$14,INDEX($E$4:$E$102,R1123)+(Data!Y1123-INDEX($F$4:$F$102,R1123))/(INDEX($F$4:$F$102,R1123+1)-INDEX($F$4:$F$102,R1123))*(INDEX($E$4:$E$102,R1123+1)-INDEX($E$4:$E$102,R1123))))</f>
        <v/>
      </c>
    </row>
    <row r="1124">
      <c r="K1124" s="14">
        <f>Data!A1124</f>
        <v/>
      </c>
      <c r="L1124" s="12">
        <f>IF(Occurrence!J1124&lt;=0,-1,IFERROR(MATCH(Occurrence!J1124,$D$4:$D$102,1),0))</f>
        <v/>
      </c>
      <c r="M1124" s="9">
        <f>IF(L1124&lt;0,0,IF(L1124=0,Occurrence!J1124*$I$11,IF(L1124&gt;=99,Occurrence!J1124*$I$12,INDEX($C$4:$C$102,L1124)+(Occurrence!J1124-INDEX($D$4:$D$102,L1124))/(INDEX($D$4:$D$102,L1124+1)-INDEX($D$4:$D$102,L1124))*(INDEX($C$4:$C$102,L1124+1)-INDEX($C$4:$C$102,L1124)))))</f>
        <v/>
      </c>
      <c r="N1124" s="12">
        <f>IF(Occurrence!K1124&lt;=0,-1,IFERROR(MATCH(Occurrence!K1124,$D$4:$D$102,1),0))</f>
        <v/>
      </c>
      <c r="O1124" s="9">
        <f>IF(N1124&lt;0,0,IF(N1124=0,Occurrence!K1124*$I$11,IF(N1124&gt;=99,Occurrence!K1124*$I$12,INDEX($C$4:$C$102,N1124)+(Occurrence!K1124-INDEX($D$4:$D$102,N1124))/(INDEX($D$4:$D$102,N1124+1)-INDEX($D$4:$D$102,N1124))*(INDEX($C$4:$C$102,N1124+1)-INDEX($C$4:$C$102,N1124)))))</f>
        <v/>
      </c>
      <c r="P1124" s="12">
        <f>IFERROR(MATCH(Data!X1124,$F$4:$F$102,1),0)</f>
        <v/>
      </c>
      <c r="Q1124" s="9">
        <f>IF(P1124=0,Data!X1124+$I$13,IF(P1124&gt;=99,Data!X1124+$I$14,INDEX($E$4:$E$102,P1124)+(Data!X1124-INDEX($F$4:$F$102,P1124))/(INDEX($F$4:$F$102,P1124+1)-INDEX($F$4:$F$102,P1124))*(INDEX($E$4:$E$102,P1124+1)-INDEX($E$4:$E$102,P1124))))</f>
        <v/>
      </c>
      <c r="R1124" s="12">
        <f>IFERROR(MATCH(Data!Y1124,$F$4:$F$102,1),0)</f>
        <v/>
      </c>
      <c r="S1124" s="9">
        <f>IF(R1124=0,Data!Y1124+$I$13,IF(R1124&gt;=99,Data!Y1124+$I$14,INDEX($E$4:$E$102,R1124)+(Data!Y1124-INDEX($F$4:$F$102,R1124))/(INDEX($F$4:$F$102,R1124+1)-INDEX($F$4:$F$102,R1124))*(INDEX($E$4:$E$102,R1124+1)-INDEX($E$4:$E$102,R1124))))</f>
        <v/>
      </c>
    </row>
    <row r="1125">
      <c r="K1125" s="14">
        <f>Data!A1125</f>
        <v/>
      </c>
      <c r="L1125" s="12">
        <f>IF(Occurrence!J1125&lt;=0,-1,IFERROR(MATCH(Occurrence!J1125,$D$4:$D$102,1),0))</f>
        <v/>
      </c>
      <c r="M1125" s="9">
        <f>IF(L1125&lt;0,0,IF(L1125=0,Occurrence!J1125*$I$11,IF(L1125&gt;=99,Occurrence!J1125*$I$12,INDEX($C$4:$C$102,L1125)+(Occurrence!J1125-INDEX($D$4:$D$102,L1125))/(INDEX($D$4:$D$102,L1125+1)-INDEX($D$4:$D$102,L1125))*(INDEX($C$4:$C$102,L1125+1)-INDEX($C$4:$C$102,L1125)))))</f>
        <v/>
      </c>
      <c r="N1125" s="12">
        <f>IF(Occurrence!K1125&lt;=0,-1,IFERROR(MATCH(Occurrence!K1125,$D$4:$D$102,1),0))</f>
        <v/>
      </c>
      <c r="O1125" s="9">
        <f>IF(N1125&lt;0,0,IF(N1125=0,Occurrence!K1125*$I$11,IF(N1125&gt;=99,Occurrence!K1125*$I$12,INDEX($C$4:$C$102,N1125)+(Occurrence!K1125-INDEX($D$4:$D$102,N1125))/(INDEX($D$4:$D$102,N1125+1)-INDEX($D$4:$D$102,N1125))*(INDEX($C$4:$C$102,N1125+1)-INDEX($C$4:$C$102,N1125)))))</f>
        <v/>
      </c>
      <c r="P1125" s="12">
        <f>IFERROR(MATCH(Data!X1125,$F$4:$F$102,1),0)</f>
        <v/>
      </c>
      <c r="Q1125" s="9">
        <f>IF(P1125=0,Data!X1125+$I$13,IF(P1125&gt;=99,Data!X1125+$I$14,INDEX($E$4:$E$102,P1125)+(Data!X1125-INDEX($F$4:$F$102,P1125))/(INDEX($F$4:$F$102,P1125+1)-INDEX($F$4:$F$102,P1125))*(INDEX($E$4:$E$102,P1125+1)-INDEX($E$4:$E$102,P1125))))</f>
        <v/>
      </c>
      <c r="R1125" s="12">
        <f>IFERROR(MATCH(Data!Y1125,$F$4:$F$102,1),0)</f>
        <v/>
      </c>
      <c r="S1125" s="9">
        <f>IF(R1125=0,Data!Y1125+$I$13,IF(R1125&gt;=99,Data!Y1125+$I$14,INDEX($E$4:$E$102,R1125)+(Data!Y1125-INDEX($F$4:$F$102,R1125))/(INDEX($F$4:$F$102,R1125+1)-INDEX($F$4:$F$102,R1125))*(INDEX($E$4:$E$102,R1125+1)-INDEX($E$4:$E$102,R1125))))</f>
        <v/>
      </c>
    </row>
    <row r="1126">
      <c r="K1126" s="14">
        <f>Data!A1126</f>
        <v/>
      </c>
      <c r="L1126" s="12">
        <f>IF(Occurrence!J1126&lt;=0,-1,IFERROR(MATCH(Occurrence!J1126,$D$4:$D$102,1),0))</f>
        <v/>
      </c>
      <c r="M1126" s="9">
        <f>IF(L1126&lt;0,0,IF(L1126=0,Occurrence!J1126*$I$11,IF(L1126&gt;=99,Occurrence!J1126*$I$12,INDEX($C$4:$C$102,L1126)+(Occurrence!J1126-INDEX($D$4:$D$102,L1126))/(INDEX($D$4:$D$102,L1126+1)-INDEX($D$4:$D$102,L1126))*(INDEX($C$4:$C$102,L1126+1)-INDEX($C$4:$C$102,L1126)))))</f>
        <v/>
      </c>
      <c r="N1126" s="12">
        <f>IF(Occurrence!K1126&lt;=0,-1,IFERROR(MATCH(Occurrence!K1126,$D$4:$D$102,1),0))</f>
        <v/>
      </c>
      <c r="O1126" s="9">
        <f>IF(N1126&lt;0,0,IF(N1126=0,Occurrence!K1126*$I$11,IF(N1126&gt;=99,Occurrence!K1126*$I$12,INDEX($C$4:$C$102,N1126)+(Occurrence!K1126-INDEX($D$4:$D$102,N1126))/(INDEX($D$4:$D$102,N1126+1)-INDEX($D$4:$D$102,N1126))*(INDEX($C$4:$C$102,N1126+1)-INDEX($C$4:$C$102,N1126)))))</f>
        <v/>
      </c>
      <c r="P1126" s="12">
        <f>IFERROR(MATCH(Data!X1126,$F$4:$F$102,1),0)</f>
        <v/>
      </c>
      <c r="Q1126" s="9">
        <f>IF(P1126=0,Data!X1126+$I$13,IF(P1126&gt;=99,Data!X1126+$I$14,INDEX($E$4:$E$102,P1126)+(Data!X1126-INDEX($F$4:$F$102,P1126))/(INDEX($F$4:$F$102,P1126+1)-INDEX($F$4:$F$102,P1126))*(INDEX($E$4:$E$102,P1126+1)-INDEX($E$4:$E$102,P1126))))</f>
        <v/>
      </c>
      <c r="R1126" s="12">
        <f>IFERROR(MATCH(Data!Y1126,$F$4:$F$102,1),0)</f>
        <v/>
      </c>
      <c r="S1126" s="9">
        <f>IF(R1126=0,Data!Y1126+$I$13,IF(R1126&gt;=99,Data!Y1126+$I$14,INDEX($E$4:$E$102,R1126)+(Data!Y1126-INDEX($F$4:$F$102,R1126))/(INDEX($F$4:$F$102,R1126+1)-INDEX($F$4:$F$102,R1126))*(INDEX($E$4:$E$102,R1126+1)-INDEX($E$4:$E$102,R1126))))</f>
        <v/>
      </c>
    </row>
    <row r="1127">
      <c r="K1127" s="14">
        <f>Data!A1127</f>
        <v/>
      </c>
      <c r="L1127" s="12">
        <f>IF(Occurrence!J1127&lt;=0,-1,IFERROR(MATCH(Occurrence!J1127,$D$4:$D$102,1),0))</f>
        <v/>
      </c>
      <c r="M1127" s="9">
        <f>IF(L1127&lt;0,0,IF(L1127=0,Occurrence!J1127*$I$11,IF(L1127&gt;=99,Occurrence!J1127*$I$12,INDEX($C$4:$C$102,L1127)+(Occurrence!J1127-INDEX($D$4:$D$102,L1127))/(INDEX($D$4:$D$102,L1127+1)-INDEX($D$4:$D$102,L1127))*(INDEX($C$4:$C$102,L1127+1)-INDEX($C$4:$C$102,L1127)))))</f>
        <v/>
      </c>
      <c r="N1127" s="12">
        <f>IF(Occurrence!K1127&lt;=0,-1,IFERROR(MATCH(Occurrence!K1127,$D$4:$D$102,1),0))</f>
        <v/>
      </c>
      <c r="O1127" s="9">
        <f>IF(N1127&lt;0,0,IF(N1127=0,Occurrence!K1127*$I$11,IF(N1127&gt;=99,Occurrence!K1127*$I$12,INDEX($C$4:$C$102,N1127)+(Occurrence!K1127-INDEX($D$4:$D$102,N1127))/(INDEX($D$4:$D$102,N1127+1)-INDEX($D$4:$D$102,N1127))*(INDEX($C$4:$C$102,N1127+1)-INDEX($C$4:$C$102,N1127)))))</f>
        <v/>
      </c>
      <c r="P1127" s="12">
        <f>IFERROR(MATCH(Data!X1127,$F$4:$F$102,1),0)</f>
        <v/>
      </c>
      <c r="Q1127" s="9">
        <f>IF(P1127=0,Data!X1127+$I$13,IF(P1127&gt;=99,Data!X1127+$I$14,INDEX($E$4:$E$102,P1127)+(Data!X1127-INDEX($F$4:$F$102,P1127))/(INDEX($F$4:$F$102,P1127+1)-INDEX($F$4:$F$102,P1127))*(INDEX($E$4:$E$102,P1127+1)-INDEX($E$4:$E$102,P1127))))</f>
        <v/>
      </c>
      <c r="R1127" s="12">
        <f>IFERROR(MATCH(Data!Y1127,$F$4:$F$102,1),0)</f>
        <v/>
      </c>
      <c r="S1127" s="9">
        <f>IF(R1127=0,Data!Y1127+$I$13,IF(R1127&gt;=99,Data!Y1127+$I$14,INDEX($E$4:$E$102,R1127)+(Data!Y1127-INDEX($F$4:$F$102,R1127))/(INDEX($F$4:$F$102,R1127+1)-INDEX($F$4:$F$102,R1127))*(INDEX($E$4:$E$102,R1127+1)-INDEX($E$4:$E$102,R1127))))</f>
        <v/>
      </c>
    </row>
    <row r="1128">
      <c r="K1128" s="14">
        <f>Data!A1128</f>
        <v/>
      </c>
      <c r="L1128" s="12">
        <f>IF(Occurrence!J1128&lt;=0,-1,IFERROR(MATCH(Occurrence!J1128,$D$4:$D$102,1),0))</f>
        <v/>
      </c>
      <c r="M1128" s="9">
        <f>IF(L1128&lt;0,0,IF(L1128=0,Occurrence!J1128*$I$11,IF(L1128&gt;=99,Occurrence!J1128*$I$12,INDEX($C$4:$C$102,L1128)+(Occurrence!J1128-INDEX($D$4:$D$102,L1128))/(INDEX($D$4:$D$102,L1128+1)-INDEX($D$4:$D$102,L1128))*(INDEX($C$4:$C$102,L1128+1)-INDEX($C$4:$C$102,L1128)))))</f>
        <v/>
      </c>
      <c r="N1128" s="12">
        <f>IF(Occurrence!K1128&lt;=0,-1,IFERROR(MATCH(Occurrence!K1128,$D$4:$D$102,1),0))</f>
        <v/>
      </c>
      <c r="O1128" s="9">
        <f>IF(N1128&lt;0,0,IF(N1128=0,Occurrence!K1128*$I$11,IF(N1128&gt;=99,Occurrence!K1128*$I$12,INDEX($C$4:$C$102,N1128)+(Occurrence!K1128-INDEX($D$4:$D$102,N1128))/(INDEX($D$4:$D$102,N1128+1)-INDEX($D$4:$D$102,N1128))*(INDEX($C$4:$C$102,N1128+1)-INDEX($C$4:$C$102,N1128)))))</f>
        <v/>
      </c>
      <c r="P1128" s="12">
        <f>IFERROR(MATCH(Data!X1128,$F$4:$F$102,1),0)</f>
        <v/>
      </c>
      <c r="Q1128" s="9">
        <f>IF(P1128=0,Data!X1128+$I$13,IF(P1128&gt;=99,Data!X1128+$I$14,INDEX($E$4:$E$102,P1128)+(Data!X1128-INDEX($F$4:$F$102,P1128))/(INDEX($F$4:$F$102,P1128+1)-INDEX($F$4:$F$102,P1128))*(INDEX($E$4:$E$102,P1128+1)-INDEX($E$4:$E$102,P1128))))</f>
        <v/>
      </c>
      <c r="R1128" s="12">
        <f>IFERROR(MATCH(Data!Y1128,$F$4:$F$102,1),0)</f>
        <v/>
      </c>
      <c r="S1128" s="9">
        <f>IF(R1128=0,Data!Y1128+$I$13,IF(R1128&gt;=99,Data!Y1128+$I$14,INDEX($E$4:$E$102,R1128)+(Data!Y1128-INDEX($F$4:$F$102,R1128))/(INDEX($F$4:$F$102,R1128+1)-INDEX($F$4:$F$102,R1128))*(INDEX($E$4:$E$102,R1128+1)-INDEX($E$4:$E$102,R1128))))</f>
        <v/>
      </c>
    </row>
    <row r="1129">
      <c r="K1129" s="14">
        <f>Data!A1129</f>
        <v/>
      </c>
      <c r="L1129" s="12">
        <f>IF(Occurrence!J1129&lt;=0,-1,IFERROR(MATCH(Occurrence!J1129,$D$4:$D$102,1),0))</f>
        <v/>
      </c>
      <c r="M1129" s="9">
        <f>IF(L1129&lt;0,0,IF(L1129=0,Occurrence!J1129*$I$11,IF(L1129&gt;=99,Occurrence!J1129*$I$12,INDEX($C$4:$C$102,L1129)+(Occurrence!J1129-INDEX($D$4:$D$102,L1129))/(INDEX($D$4:$D$102,L1129+1)-INDEX($D$4:$D$102,L1129))*(INDEX($C$4:$C$102,L1129+1)-INDEX($C$4:$C$102,L1129)))))</f>
        <v/>
      </c>
      <c r="N1129" s="12">
        <f>IF(Occurrence!K1129&lt;=0,-1,IFERROR(MATCH(Occurrence!K1129,$D$4:$D$102,1),0))</f>
        <v/>
      </c>
      <c r="O1129" s="9">
        <f>IF(N1129&lt;0,0,IF(N1129=0,Occurrence!K1129*$I$11,IF(N1129&gt;=99,Occurrence!K1129*$I$12,INDEX($C$4:$C$102,N1129)+(Occurrence!K1129-INDEX($D$4:$D$102,N1129))/(INDEX($D$4:$D$102,N1129+1)-INDEX($D$4:$D$102,N1129))*(INDEX($C$4:$C$102,N1129+1)-INDEX($C$4:$C$102,N1129)))))</f>
        <v/>
      </c>
      <c r="P1129" s="12">
        <f>IFERROR(MATCH(Data!X1129,$F$4:$F$102,1),0)</f>
        <v/>
      </c>
      <c r="Q1129" s="9">
        <f>IF(P1129=0,Data!X1129+$I$13,IF(P1129&gt;=99,Data!X1129+$I$14,INDEX($E$4:$E$102,P1129)+(Data!X1129-INDEX($F$4:$F$102,P1129))/(INDEX($F$4:$F$102,P1129+1)-INDEX($F$4:$F$102,P1129))*(INDEX($E$4:$E$102,P1129+1)-INDEX($E$4:$E$102,P1129))))</f>
        <v/>
      </c>
      <c r="R1129" s="12">
        <f>IFERROR(MATCH(Data!Y1129,$F$4:$F$102,1),0)</f>
        <v/>
      </c>
      <c r="S1129" s="9">
        <f>IF(R1129=0,Data!Y1129+$I$13,IF(R1129&gt;=99,Data!Y1129+$I$14,INDEX($E$4:$E$102,R1129)+(Data!Y1129-INDEX($F$4:$F$102,R1129))/(INDEX($F$4:$F$102,R1129+1)-INDEX($F$4:$F$102,R1129))*(INDEX($E$4:$E$102,R1129+1)-INDEX($E$4:$E$102,R1129))))</f>
        <v/>
      </c>
    </row>
    <row r="1130">
      <c r="K1130" s="14">
        <f>Data!A1130</f>
        <v/>
      </c>
      <c r="L1130" s="12">
        <f>IF(Occurrence!J1130&lt;=0,-1,IFERROR(MATCH(Occurrence!J1130,$D$4:$D$102,1),0))</f>
        <v/>
      </c>
      <c r="M1130" s="9">
        <f>IF(L1130&lt;0,0,IF(L1130=0,Occurrence!J1130*$I$11,IF(L1130&gt;=99,Occurrence!J1130*$I$12,INDEX($C$4:$C$102,L1130)+(Occurrence!J1130-INDEX($D$4:$D$102,L1130))/(INDEX($D$4:$D$102,L1130+1)-INDEX($D$4:$D$102,L1130))*(INDEX($C$4:$C$102,L1130+1)-INDEX($C$4:$C$102,L1130)))))</f>
        <v/>
      </c>
      <c r="N1130" s="12">
        <f>IF(Occurrence!K1130&lt;=0,-1,IFERROR(MATCH(Occurrence!K1130,$D$4:$D$102,1),0))</f>
        <v/>
      </c>
      <c r="O1130" s="9">
        <f>IF(N1130&lt;0,0,IF(N1130=0,Occurrence!K1130*$I$11,IF(N1130&gt;=99,Occurrence!K1130*$I$12,INDEX($C$4:$C$102,N1130)+(Occurrence!K1130-INDEX($D$4:$D$102,N1130))/(INDEX($D$4:$D$102,N1130+1)-INDEX($D$4:$D$102,N1130))*(INDEX($C$4:$C$102,N1130+1)-INDEX($C$4:$C$102,N1130)))))</f>
        <v/>
      </c>
      <c r="P1130" s="12">
        <f>IFERROR(MATCH(Data!X1130,$F$4:$F$102,1),0)</f>
        <v/>
      </c>
      <c r="Q1130" s="9">
        <f>IF(P1130=0,Data!X1130+$I$13,IF(P1130&gt;=99,Data!X1130+$I$14,INDEX($E$4:$E$102,P1130)+(Data!X1130-INDEX($F$4:$F$102,P1130))/(INDEX($F$4:$F$102,P1130+1)-INDEX($F$4:$F$102,P1130))*(INDEX($E$4:$E$102,P1130+1)-INDEX($E$4:$E$102,P1130))))</f>
        <v/>
      </c>
      <c r="R1130" s="12">
        <f>IFERROR(MATCH(Data!Y1130,$F$4:$F$102,1),0)</f>
        <v/>
      </c>
      <c r="S1130" s="9">
        <f>IF(R1130=0,Data!Y1130+$I$13,IF(R1130&gt;=99,Data!Y1130+$I$14,INDEX($E$4:$E$102,R1130)+(Data!Y1130-INDEX($F$4:$F$102,R1130))/(INDEX($F$4:$F$102,R1130+1)-INDEX($F$4:$F$102,R1130))*(INDEX($E$4:$E$102,R1130+1)-INDEX($E$4:$E$102,R1130))))</f>
        <v/>
      </c>
    </row>
    <row r="1131">
      <c r="K1131" s="14">
        <f>Data!A1131</f>
        <v/>
      </c>
      <c r="L1131" s="12">
        <f>IF(Occurrence!J1131&lt;=0,-1,IFERROR(MATCH(Occurrence!J1131,$D$4:$D$102,1),0))</f>
        <v/>
      </c>
      <c r="M1131" s="9">
        <f>IF(L1131&lt;0,0,IF(L1131=0,Occurrence!J1131*$I$11,IF(L1131&gt;=99,Occurrence!J1131*$I$12,INDEX($C$4:$C$102,L1131)+(Occurrence!J1131-INDEX($D$4:$D$102,L1131))/(INDEX($D$4:$D$102,L1131+1)-INDEX($D$4:$D$102,L1131))*(INDEX($C$4:$C$102,L1131+1)-INDEX($C$4:$C$102,L1131)))))</f>
        <v/>
      </c>
      <c r="N1131" s="12">
        <f>IF(Occurrence!K1131&lt;=0,-1,IFERROR(MATCH(Occurrence!K1131,$D$4:$D$102,1),0))</f>
        <v/>
      </c>
      <c r="O1131" s="9">
        <f>IF(N1131&lt;0,0,IF(N1131=0,Occurrence!K1131*$I$11,IF(N1131&gt;=99,Occurrence!K1131*$I$12,INDEX($C$4:$C$102,N1131)+(Occurrence!K1131-INDEX($D$4:$D$102,N1131))/(INDEX($D$4:$D$102,N1131+1)-INDEX($D$4:$D$102,N1131))*(INDEX($C$4:$C$102,N1131+1)-INDEX($C$4:$C$102,N1131)))))</f>
        <v/>
      </c>
      <c r="P1131" s="12">
        <f>IFERROR(MATCH(Data!X1131,$F$4:$F$102,1),0)</f>
        <v/>
      </c>
      <c r="Q1131" s="9">
        <f>IF(P1131=0,Data!X1131+$I$13,IF(P1131&gt;=99,Data!X1131+$I$14,INDEX($E$4:$E$102,P1131)+(Data!X1131-INDEX($F$4:$F$102,P1131))/(INDEX($F$4:$F$102,P1131+1)-INDEX($F$4:$F$102,P1131))*(INDEX($E$4:$E$102,P1131+1)-INDEX($E$4:$E$102,P1131))))</f>
        <v/>
      </c>
      <c r="R1131" s="12">
        <f>IFERROR(MATCH(Data!Y1131,$F$4:$F$102,1),0)</f>
        <v/>
      </c>
      <c r="S1131" s="9">
        <f>IF(R1131=0,Data!Y1131+$I$13,IF(R1131&gt;=99,Data!Y1131+$I$14,INDEX($E$4:$E$102,R1131)+(Data!Y1131-INDEX($F$4:$F$102,R1131))/(INDEX($F$4:$F$102,R1131+1)-INDEX($F$4:$F$102,R1131))*(INDEX($E$4:$E$102,R1131+1)-INDEX($E$4:$E$102,R1131))))</f>
        <v/>
      </c>
    </row>
    <row r="1132">
      <c r="K1132" s="14">
        <f>Data!A1132</f>
        <v/>
      </c>
      <c r="L1132" s="12">
        <f>IF(Occurrence!J1132&lt;=0,-1,IFERROR(MATCH(Occurrence!J1132,$D$4:$D$102,1),0))</f>
        <v/>
      </c>
      <c r="M1132" s="9">
        <f>IF(L1132&lt;0,0,IF(L1132=0,Occurrence!J1132*$I$11,IF(L1132&gt;=99,Occurrence!J1132*$I$12,INDEX($C$4:$C$102,L1132)+(Occurrence!J1132-INDEX($D$4:$D$102,L1132))/(INDEX($D$4:$D$102,L1132+1)-INDEX($D$4:$D$102,L1132))*(INDEX($C$4:$C$102,L1132+1)-INDEX($C$4:$C$102,L1132)))))</f>
        <v/>
      </c>
      <c r="N1132" s="12">
        <f>IF(Occurrence!K1132&lt;=0,-1,IFERROR(MATCH(Occurrence!K1132,$D$4:$D$102,1),0))</f>
        <v/>
      </c>
      <c r="O1132" s="9">
        <f>IF(N1132&lt;0,0,IF(N1132=0,Occurrence!K1132*$I$11,IF(N1132&gt;=99,Occurrence!K1132*$I$12,INDEX($C$4:$C$102,N1132)+(Occurrence!K1132-INDEX($D$4:$D$102,N1132))/(INDEX($D$4:$D$102,N1132+1)-INDEX($D$4:$D$102,N1132))*(INDEX($C$4:$C$102,N1132+1)-INDEX($C$4:$C$102,N1132)))))</f>
        <v/>
      </c>
      <c r="P1132" s="12">
        <f>IFERROR(MATCH(Data!X1132,$F$4:$F$102,1),0)</f>
        <v/>
      </c>
      <c r="Q1132" s="9">
        <f>IF(P1132=0,Data!X1132+$I$13,IF(P1132&gt;=99,Data!X1132+$I$14,INDEX($E$4:$E$102,P1132)+(Data!X1132-INDEX($F$4:$F$102,P1132))/(INDEX($F$4:$F$102,P1132+1)-INDEX($F$4:$F$102,P1132))*(INDEX($E$4:$E$102,P1132+1)-INDEX($E$4:$E$102,P1132))))</f>
        <v/>
      </c>
      <c r="R1132" s="12">
        <f>IFERROR(MATCH(Data!Y1132,$F$4:$F$102,1),0)</f>
        <v/>
      </c>
      <c r="S1132" s="9">
        <f>IF(R1132=0,Data!Y1132+$I$13,IF(R1132&gt;=99,Data!Y1132+$I$14,INDEX($E$4:$E$102,R1132)+(Data!Y1132-INDEX($F$4:$F$102,R1132))/(INDEX($F$4:$F$102,R1132+1)-INDEX($F$4:$F$102,R1132))*(INDEX($E$4:$E$102,R1132+1)-INDEX($E$4:$E$102,R1132))))</f>
        <v/>
      </c>
    </row>
    <row r="1133">
      <c r="K1133" s="14">
        <f>Data!A1133</f>
        <v/>
      </c>
      <c r="L1133" s="12">
        <f>IF(Occurrence!J1133&lt;=0,-1,IFERROR(MATCH(Occurrence!J1133,$D$4:$D$102,1),0))</f>
        <v/>
      </c>
      <c r="M1133" s="9">
        <f>IF(L1133&lt;0,0,IF(L1133=0,Occurrence!J1133*$I$11,IF(L1133&gt;=99,Occurrence!J1133*$I$12,INDEX($C$4:$C$102,L1133)+(Occurrence!J1133-INDEX($D$4:$D$102,L1133))/(INDEX($D$4:$D$102,L1133+1)-INDEX($D$4:$D$102,L1133))*(INDEX($C$4:$C$102,L1133+1)-INDEX($C$4:$C$102,L1133)))))</f>
        <v/>
      </c>
      <c r="N1133" s="12">
        <f>IF(Occurrence!K1133&lt;=0,-1,IFERROR(MATCH(Occurrence!K1133,$D$4:$D$102,1),0))</f>
        <v/>
      </c>
      <c r="O1133" s="9">
        <f>IF(N1133&lt;0,0,IF(N1133=0,Occurrence!K1133*$I$11,IF(N1133&gt;=99,Occurrence!K1133*$I$12,INDEX($C$4:$C$102,N1133)+(Occurrence!K1133-INDEX($D$4:$D$102,N1133))/(INDEX($D$4:$D$102,N1133+1)-INDEX($D$4:$D$102,N1133))*(INDEX($C$4:$C$102,N1133+1)-INDEX($C$4:$C$102,N1133)))))</f>
        <v/>
      </c>
      <c r="P1133" s="12">
        <f>IFERROR(MATCH(Data!X1133,$F$4:$F$102,1),0)</f>
        <v/>
      </c>
      <c r="Q1133" s="9">
        <f>IF(P1133=0,Data!X1133+$I$13,IF(P1133&gt;=99,Data!X1133+$I$14,INDEX($E$4:$E$102,P1133)+(Data!X1133-INDEX($F$4:$F$102,P1133))/(INDEX($F$4:$F$102,P1133+1)-INDEX($F$4:$F$102,P1133))*(INDEX($E$4:$E$102,P1133+1)-INDEX($E$4:$E$102,P1133))))</f>
        <v/>
      </c>
      <c r="R1133" s="12">
        <f>IFERROR(MATCH(Data!Y1133,$F$4:$F$102,1),0)</f>
        <v/>
      </c>
      <c r="S1133" s="9">
        <f>IF(R1133=0,Data!Y1133+$I$13,IF(R1133&gt;=99,Data!Y1133+$I$14,INDEX($E$4:$E$102,R1133)+(Data!Y1133-INDEX($F$4:$F$102,R1133))/(INDEX($F$4:$F$102,R1133+1)-INDEX($F$4:$F$102,R1133))*(INDEX($E$4:$E$102,R1133+1)-INDEX($E$4:$E$102,R1133))))</f>
        <v/>
      </c>
    </row>
    <row r="1134">
      <c r="K1134" s="14">
        <f>Data!A1134</f>
        <v/>
      </c>
      <c r="L1134" s="12">
        <f>IF(Occurrence!J1134&lt;=0,-1,IFERROR(MATCH(Occurrence!J1134,$D$4:$D$102,1),0))</f>
        <v/>
      </c>
      <c r="M1134" s="9">
        <f>IF(L1134&lt;0,0,IF(L1134=0,Occurrence!J1134*$I$11,IF(L1134&gt;=99,Occurrence!J1134*$I$12,INDEX($C$4:$C$102,L1134)+(Occurrence!J1134-INDEX($D$4:$D$102,L1134))/(INDEX($D$4:$D$102,L1134+1)-INDEX($D$4:$D$102,L1134))*(INDEX($C$4:$C$102,L1134+1)-INDEX($C$4:$C$102,L1134)))))</f>
        <v/>
      </c>
      <c r="N1134" s="12">
        <f>IF(Occurrence!K1134&lt;=0,-1,IFERROR(MATCH(Occurrence!K1134,$D$4:$D$102,1),0))</f>
        <v/>
      </c>
      <c r="O1134" s="9">
        <f>IF(N1134&lt;0,0,IF(N1134=0,Occurrence!K1134*$I$11,IF(N1134&gt;=99,Occurrence!K1134*$I$12,INDEX($C$4:$C$102,N1134)+(Occurrence!K1134-INDEX($D$4:$D$102,N1134))/(INDEX($D$4:$D$102,N1134+1)-INDEX($D$4:$D$102,N1134))*(INDEX($C$4:$C$102,N1134+1)-INDEX($C$4:$C$102,N1134)))))</f>
        <v/>
      </c>
      <c r="P1134" s="12">
        <f>IFERROR(MATCH(Data!X1134,$F$4:$F$102,1),0)</f>
        <v/>
      </c>
      <c r="Q1134" s="9">
        <f>IF(P1134=0,Data!X1134+$I$13,IF(P1134&gt;=99,Data!X1134+$I$14,INDEX($E$4:$E$102,P1134)+(Data!X1134-INDEX($F$4:$F$102,P1134))/(INDEX($F$4:$F$102,P1134+1)-INDEX($F$4:$F$102,P1134))*(INDEX($E$4:$E$102,P1134+1)-INDEX($E$4:$E$102,P1134))))</f>
        <v/>
      </c>
      <c r="R1134" s="12">
        <f>IFERROR(MATCH(Data!Y1134,$F$4:$F$102,1),0)</f>
        <v/>
      </c>
      <c r="S1134" s="9">
        <f>IF(R1134=0,Data!Y1134+$I$13,IF(R1134&gt;=99,Data!Y1134+$I$14,INDEX($E$4:$E$102,R1134)+(Data!Y1134-INDEX($F$4:$F$102,R1134))/(INDEX($F$4:$F$102,R1134+1)-INDEX($F$4:$F$102,R1134))*(INDEX($E$4:$E$102,R1134+1)-INDEX($E$4:$E$102,R1134))))</f>
        <v/>
      </c>
    </row>
    <row r="1135">
      <c r="K1135" s="14">
        <f>Data!A1135</f>
        <v/>
      </c>
      <c r="L1135" s="12">
        <f>IF(Occurrence!J1135&lt;=0,-1,IFERROR(MATCH(Occurrence!J1135,$D$4:$D$102,1),0))</f>
        <v/>
      </c>
      <c r="M1135" s="9">
        <f>IF(L1135&lt;0,0,IF(L1135=0,Occurrence!J1135*$I$11,IF(L1135&gt;=99,Occurrence!J1135*$I$12,INDEX($C$4:$C$102,L1135)+(Occurrence!J1135-INDEX($D$4:$D$102,L1135))/(INDEX($D$4:$D$102,L1135+1)-INDEX($D$4:$D$102,L1135))*(INDEX($C$4:$C$102,L1135+1)-INDEX($C$4:$C$102,L1135)))))</f>
        <v/>
      </c>
      <c r="N1135" s="12">
        <f>IF(Occurrence!K1135&lt;=0,-1,IFERROR(MATCH(Occurrence!K1135,$D$4:$D$102,1),0))</f>
        <v/>
      </c>
      <c r="O1135" s="9">
        <f>IF(N1135&lt;0,0,IF(N1135=0,Occurrence!K1135*$I$11,IF(N1135&gt;=99,Occurrence!K1135*$I$12,INDEX($C$4:$C$102,N1135)+(Occurrence!K1135-INDEX($D$4:$D$102,N1135))/(INDEX($D$4:$D$102,N1135+1)-INDEX($D$4:$D$102,N1135))*(INDEX($C$4:$C$102,N1135+1)-INDEX($C$4:$C$102,N1135)))))</f>
        <v/>
      </c>
      <c r="P1135" s="12">
        <f>IFERROR(MATCH(Data!X1135,$F$4:$F$102,1),0)</f>
        <v/>
      </c>
      <c r="Q1135" s="9">
        <f>IF(P1135=0,Data!X1135+$I$13,IF(P1135&gt;=99,Data!X1135+$I$14,INDEX($E$4:$E$102,P1135)+(Data!X1135-INDEX($F$4:$F$102,P1135))/(INDEX($F$4:$F$102,P1135+1)-INDEX($F$4:$F$102,P1135))*(INDEX($E$4:$E$102,P1135+1)-INDEX($E$4:$E$102,P1135))))</f>
        <v/>
      </c>
      <c r="R1135" s="12">
        <f>IFERROR(MATCH(Data!Y1135,$F$4:$F$102,1),0)</f>
        <v/>
      </c>
      <c r="S1135" s="9">
        <f>IF(R1135=0,Data!Y1135+$I$13,IF(R1135&gt;=99,Data!Y1135+$I$14,INDEX($E$4:$E$102,R1135)+(Data!Y1135-INDEX($F$4:$F$102,R1135))/(INDEX($F$4:$F$102,R1135+1)-INDEX($F$4:$F$102,R1135))*(INDEX($E$4:$E$102,R1135+1)-INDEX($E$4:$E$102,R1135))))</f>
        <v/>
      </c>
    </row>
    <row r="1136">
      <c r="K1136" s="14">
        <f>Data!A1136</f>
        <v/>
      </c>
      <c r="L1136" s="12">
        <f>IF(Occurrence!J1136&lt;=0,-1,IFERROR(MATCH(Occurrence!J1136,$D$4:$D$102,1),0))</f>
        <v/>
      </c>
      <c r="M1136" s="9">
        <f>IF(L1136&lt;0,0,IF(L1136=0,Occurrence!J1136*$I$11,IF(L1136&gt;=99,Occurrence!J1136*$I$12,INDEX($C$4:$C$102,L1136)+(Occurrence!J1136-INDEX($D$4:$D$102,L1136))/(INDEX($D$4:$D$102,L1136+1)-INDEX($D$4:$D$102,L1136))*(INDEX($C$4:$C$102,L1136+1)-INDEX($C$4:$C$102,L1136)))))</f>
        <v/>
      </c>
      <c r="N1136" s="12">
        <f>IF(Occurrence!K1136&lt;=0,-1,IFERROR(MATCH(Occurrence!K1136,$D$4:$D$102,1),0))</f>
        <v/>
      </c>
      <c r="O1136" s="9">
        <f>IF(N1136&lt;0,0,IF(N1136=0,Occurrence!K1136*$I$11,IF(N1136&gt;=99,Occurrence!K1136*$I$12,INDEX($C$4:$C$102,N1136)+(Occurrence!K1136-INDEX($D$4:$D$102,N1136))/(INDEX($D$4:$D$102,N1136+1)-INDEX($D$4:$D$102,N1136))*(INDEX($C$4:$C$102,N1136+1)-INDEX($C$4:$C$102,N1136)))))</f>
        <v/>
      </c>
      <c r="P1136" s="12">
        <f>IFERROR(MATCH(Data!X1136,$F$4:$F$102,1),0)</f>
        <v/>
      </c>
      <c r="Q1136" s="9">
        <f>IF(P1136=0,Data!X1136+$I$13,IF(P1136&gt;=99,Data!X1136+$I$14,INDEX($E$4:$E$102,P1136)+(Data!X1136-INDEX($F$4:$F$102,P1136))/(INDEX($F$4:$F$102,P1136+1)-INDEX($F$4:$F$102,P1136))*(INDEX($E$4:$E$102,P1136+1)-INDEX($E$4:$E$102,P1136))))</f>
        <v/>
      </c>
      <c r="R1136" s="12">
        <f>IFERROR(MATCH(Data!Y1136,$F$4:$F$102,1),0)</f>
        <v/>
      </c>
      <c r="S1136" s="9">
        <f>IF(R1136=0,Data!Y1136+$I$13,IF(R1136&gt;=99,Data!Y1136+$I$14,INDEX($E$4:$E$102,R1136)+(Data!Y1136-INDEX($F$4:$F$102,R1136))/(INDEX($F$4:$F$102,R1136+1)-INDEX($F$4:$F$102,R1136))*(INDEX($E$4:$E$102,R1136+1)-INDEX($E$4:$E$102,R1136))))</f>
        <v/>
      </c>
    </row>
    <row r="1137">
      <c r="K1137" s="14">
        <f>Data!A1137</f>
        <v/>
      </c>
      <c r="L1137" s="12">
        <f>IF(Occurrence!J1137&lt;=0,-1,IFERROR(MATCH(Occurrence!J1137,$D$4:$D$102,1),0))</f>
        <v/>
      </c>
      <c r="M1137" s="9">
        <f>IF(L1137&lt;0,0,IF(L1137=0,Occurrence!J1137*$I$11,IF(L1137&gt;=99,Occurrence!J1137*$I$12,INDEX($C$4:$C$102,L1137)+(Occurrence!J1137-INDEX($D$4:$D$102,L1137))/(INDEX($D$4:$D$102,L1137+1)-INDEX($D$4:$D$102,L1137))*(INDEX($C$4:$C$102,L1137+1)-INDEX($C$4:$C$102,L1137)))))</f>
        <v/>
      </c>
      <c r="N1137" s="12">
        <f>IF(Occurrence!K1137&lt;=0,-1,IFERROR(MATCH(Occurrence!K1137,$D$4:$D$102,1),0))</f>
        <v/>
      </c>
      <c r="O1137" s="9">
        <f>IF(N1137&lt;0,0,IF(N1137=0,Occurrence!K1137*$I$11,IF(N1137&gt;=99,Occurrence!K1137*$I$12,INDEX($C$4:$C$102,N1137)+(Occurrence!K1137-INDEX($D$4:$D$102,N1137))/(INDEX($D$4:$D$102,N1137+1)-INDEX($D$4:$D$102,N1137))*(INDEX($C$4:$C$102,N1137+1)-INDEX($C$4:$C$102,N1137)))))</f>
        <v/>
      </c>
      <c r="P1137" s="12">
        <f>IFERROR(MATCH(Data!X1137,$F$4:$F$102,1),0)</f>
        <v/>
      </c>
      <c r="Q1137" s="9">
        <f>IF(P1137=0,Data!X1137+$I$13,IF(P1137&gt;=99,Data!X1137+$I$14,INDEX($E$4:$E$102,P1137)+(Data!X1137-INDEX($F$4:$F$102,P1137))/(INDEX($F$4:$F$102,P1137+1)-INDEX($F$4:$F$102,P1137))*(INDEX($E$4:$E$102,P1137+1)-INDEX($E$4:$E$102,P1137))))</f>
        <v/>
      </c>
      <c r="R1137" s="12">
        <f>IFERROR(MATCH(Data!Y1137,$F$4:$F$102,1),0)</f>
        <v/>
      </c>
      <c r="S1137" s="9">
        <f>IF(R1137=0,Data!Y1137+$I$13,IF(R1137&gt;=99,Data!Y1137+$I$14,INDEX($E$4:$E$102,R1137)+(Data!Y1137-INDEX($F$4:$F$102,R1137))/(INDEX($F$4:$F$102,R1137+1)-INDEX($F$4:$F$102,R1137))*(INDEX($E$4:$E$102,R1137+1)-INDEX($E$4:$E$102,R1137))))</f>
        <v/>
      </c>
    </row>
    <row r="1138">
      <c r="K1138" s="14">
        <f>Data!A1138</f>
        <v/>
      </c>
      <c r="L1138" s="12">
        <f>IF(Occurrence!J1138&lt;=0,-1,IFERROR(MATCH(Occurrence!J1138,$D$4:$D$102,1),0))</f>
        <v/>
      </c>
      <c r="M1138" s="9">
        <f>IF(L1138&lt;0,0,IF(L1138=0,Occurrence!J1138*$I$11,IF(L1138&gt;=99,Occurrence!J1138*$I$12,INDEX($C$4:$C$102,L1138)+(Occurrence!J1138-INDEX($D$4:$D$102,L1138))/(INDEX($D$4:$D$102,L1138+1)-INDEX($D$4:$D$102,L1138))*(INDEX($C$4:$C$102,L1138+1)-INDEX($C$4:$C$102,L1138)))))</f>
        <v/>
      </c>
      <c r="N1138" s="12">
        <f>IF(Occurrence!K1138&lt;=0,-1,IFERROR(MATCH(Occurrence!K1138,$D$4:$D$102,1),0))</f>
        <v/>
      </c>
      <c r="O1138" s="9">
        <f>IF(N1138&lt;0,0,IF(N1138=0,Occurrence!K1138*$I$11,IF(N1138&gt;=99,Occurrence!K1138*$I$12,INDEX($C$4:$C$102,N1138)+(Occurrence!K1138-INDEX($D$4:$D$102,N1138))/(INDEX($D$4:$D$102,N1138+1)-INDEX($D$4:$D$102,N1138))*(INDEX($C$4:$C$102,N1138+1)-INDEX($C$4:$C$102,N1138)))))</f>
        <v/>
      </c>
      <c r="P1138" s="12">
        <f>IFERROR(MATCH(Data!X1138,$F$4:$F$102,1),0)</f>
        <v/>
      </c>
      <c r="Q1138" s="9">
        <f>IF(P1138=0,Data!X1138+$I$13,IF(P1138&gt;=99,Data!X1138+$I$14,INDEX($E$4:$E$102,P1138)+(Data!X1138-INDEX($F$4:$F$102,P1138))/(INDEX($F$4:$F$102,P1138+1)-INDEX($F$4:$F$102,P1138))*(INDEX($E$4:$E$102,P1138+1)-INDEX($E$4:$E$102,P1138))))</f>
        <v/>
      </c>
      <c r="R1138" s="12">
        <f>IFERROR(MATCH(Data!Y1138,$F$4:$F$102,1),0)</f>
        <v/>
      </c>
      <c r="S1138" s="9">
        <f>IF(R1138=0,Data!Y1138+$I$13,IF(R1138&gt;=99,Data!Y1138+$I$14,INDEX($E$4:$E$102,R1138)+(Data!Y1138-INDEX($F$4:$F$102,R1138))/(INDEX($F$4:$F$102,R1138+1)-INDEX($F$4:$F$102,R1138))*(INDEX($E$4:$E$102,R1138+1)-INDEX($E$4:$E$102,R1138))))</f>
        <v/>
      </c>
    </row>
    <row r="1139">
      <c r="K1139" s="14">
        <f>Data!A1139</f>
        <v/>
      </c>
      <c r="L1139" s="12">
        <f>IF(Occurrence!J1139&lt;=0,-1,IFERROR(MATCH(Occurrence!J1139,$D$4:$D$102,1),0))</f>
        <v/>
      </c>
      <c r="M1139" s="9">
        <f>IF(L1139&lt;0,0,IF(L1139=0,Occurrence!J1139*$I$11,IF(L1139&gt;=99,Occurrence!J1139*$I$12,INDEX($C$4:$C$102,L1139)+(Occurrence!J1139-INDEX($D$4:$D$102,L1139))/(INDEX($D$4:$D$102,L1139+1)-INDEX($D$4:$D$102,L1139))*(INDEX($C$4:$C$102,L1139+1)-INDEX($C$4:$C$102,L1139)))))</f>
        <v/>
      </c>
      <c r="N1139" s="12">
        <f>IF(Occurrence!K1139&lt;=0,-1,IFERROR(MATCH(Occurrence!K1139,$D$4:$D$102,1),0))</f>
        <v/>
      </c>
      <c r="O1139" s="9">
        <f>IF(N1139&lt;0,0,IF(N1139=0,Occurrence!K1139*$I$11,IF(N1139&gt;=99,Occurrence!K1139*$I$12,INDEX($C$4:$C$102,N1139)+(Occurrence!K1139-INDEX($D$4:$D$102,N1139))/(INDEX($D$4:$D$102,N1139+1)-INDEX($D$4:$D$102,N1139))*(INDEX($C$4:$C$102,N1139+1)-INDEX($C$4:$C$102,N1139)))))</f>
        <v/>
      </c>
      <c r="P1139" s="12">
        <f>IFERROR(MATCH(Data!X1139,$F$4:$F$102,1),0)</f>
        <v/>
      </c>
      <c r="Q1139" s="9">
        <f>IF(P1139=0,Data!X1139+$I$13,IF(P1139&gt;=99,Data!X1139+$I$14,INDEX($E$4:$E$102,P1139)+(Data!X1139-INDEX($F$4:$F$102,P1139))/(INDEX($F$4:$F$102,P1139+1)-INDEX($F$4:$F$102,P1139))*(INDEX($E$4:$E$102,P1139+1)-INDEX($E$4:$E$102,P1139))))</f>
        <v/>
      </c>
      <c r="R1139" s="12">
        <f>IFERROR(MATCH(Data!Y1139,$F$4:$F$102,1),0)</f>
        <v/>
      </c>
      <c r="S1139" s="9">
        <f>IF(R1139=0,Data!Y1139+$I$13,IF(R1139&gt;=99,Data!Y1139+$I$14,INDEX($E$4:$E$102,R1139)+(Data!Y1139-INDEX($F$4:$F$102,R1139))/(INDEX($F$4:$F$102,R1139+1)-INDEX($F$4:$F$102,R1139))*(INDEX($E$4:$E$102,R1139+1)-INDEX($E$4:$E$102,R1139))))</f>
        <v/>
      </c>
    </row>
    <row r="1140">
      <c r="K1140" s="14">
        <f>Data!A1140</f>
        <v/>
      </c>
      <c r="L1140" s="12">
        <f>IF(Occurrence!J1140&lt;=0,-1,IFERROR(MATCH(Occurrence!J1140,$D$4:$D$102,1),0))</f>
        <v/>
      </c>
      <c r="M1140" s="9">
        <f>IF(L1140&lt;0,0,IF(L1140=0,Occurrence!J1140*$I$11,IF(L1140&gt;=99,Occurrence!J1140*$I$12,INDEX($C$4:$C$102,L1140)+(Occurrence!J1140-INDEX($D$4:$D$102,L1140))/(INDEX($D$4:$D$102,L1140+1)-INDEX($D$4:$D$102,L1140))*(INDEX($C$4:$C$102,L1140+1)-INDEX($C$4:$C$102,L1140)))))</f>
        <v/>
      </c>
      <c r="N1140" s="12">
        <f>IF(Occurrence!K1140&lt;=0,-1,IFERROR(MATCH(Occurrence!K1140,$D$4:$D$102,1),0))</f>
        <v/>
      </c>
      <c r="O1140" s="9">
        <f>IF(N1140&lt;0,0,IF(N1140=0,Occurrence!K1140*$I$11,IF(N1140&gt;=99,Occurrence!K1140*$I$12,INDEX($C$4:$C$102,N1140)+(Occurrence!K1140-INDEX($D$4:$D$102,N1140))/(INDEX($D$4:$D$102,N1140+1)-INDEX($D$4:$D$102,N1140))*(INDEX($C$4:$C$102,N1140+1)-INDEX($C$4:$C$102,N1140)))))</f>
        <v/>
      </c>
      <c r="P1140" s="12">
        <f>IFERROR(MATCH(Data!X1140,$F$4:$F$102,1),0)</f>
        <v/>
      </c>
      <c r="Q1140" s="9">
        <f>IF(P1140=0,Data!X1140+$I$13,IF(P1140&gt;=99,Data!X1140+$I$14,INDEX($E$4:$E$102,P1140)+(Data!X1140-INDEX($F$4:$F$102,P1140))/(INDEX($F$4:$F$102,P1140+1)-INDEX($F$4:$F$102,P1140))*(INDEX($E$4:$E$102,P1140+1)-INDEX($E$4:$E$102,P1140))))</f>
        <v/>
      </c>
      <c r="R1140" s="12">
        <f>IFERROR(MATCH(Data!Y1140,$F$4:$F$102,1),0)</f>
        <v/>
      </c>
      <c r="S1140" s="9">
        <f>IF(R1140=0,Data!Y1140+$I$13,IF(R1140&gt;=99,Data!Y1140+$I$14,INDEX($E$4:$E$102,R1140)+(Data!Y1140-INDEX($F$4:$F$102,R1140))/(INDEX($F$4:$F$102,R1140+1)-INDEX($F$4:$F$102,R1140))*(INDEX($E$4:$E$102,R1140+1)-INDEX($E$4:$E$102,R1140))))</f>
        <v/>
      </c>
    </row>
    <row r="1141">
      <c r="K1141" s="14">
        <f>Data!A1141</f>
        <v/>
      </c>
      <c r="L1141" s="12">
        <f>IF(Occurrence!J1141&lt;=0,-1,IFERROR(MATCH(Occurrence!J1141,$D$4:$D$102,1),0))</f>
        <v/>
      </c>
      <c r="M1141" s="9">
        <f>IF(L1141&lt;0,0,IF(L1141=0,Occurrence!J1141*$I$11,IF(L1141&gt;=99,Occurrence!J1141*$I$12,INDEX($C$4:$C$102,L1141)+(Occurrence!J1141-INDEX($D$4:$D$102,L1141))/(INDEX($D$4:$D$102,L1141+1)-INDEX($D$4:$D$102,L1141))*(INDEX($C$4:$C$102,L1141+1)-INDEX($C$4:$C$102,L1141)))))</f>
        <v/>
      </c>
      <c r="N1141" s="12">
        <f>IF(Occurrence!K1141&lt;=0,-1,IFERROR(MATCH(Occurrence!K1141,$D$4:$D$102,1),0))</f>
        <v/>
      </c>
      <c r="O1141" s="9">
        <f>IF(N1141&lt;0,0,IF(N1141=0,Occurrence!K1141*$I$11,IF(N1141&gt;=99,Occurrence!K1141*$I$12,INDEX($C$4:$C$102,N1141)+(Occurrence!K1141-INDEX($D$4:$D$102,N1141))/(INDEX($D$4:$D$102,N1141+1)-INDEX($D$4:$D$102,N1141))*(INDEX($C$4:$C$102,N1141+1)-INDEX($C$4:$C$102,N1141)))))</f>
        <v/>
      </c>
      <c r="P1141" s="12">
        <f>IFERROR(MATCH(Data!X1141,$F$4:$F$102,1),0)</f>
        <v/>
      </c>
      <c r="Q1141" s="9">
        <f>IF(P1141=0,Data!X1141+$I$13,IF(P1141&gt;=99,Data!X1141+$I$14,INDEX($E$4:$E$102,P1141)+(Data!X1141-INDEX($F$4:$F$102,P1141))/(INDEX($F$4:$F$102,P1141+1)-INDEX($F$4:$F$102,P1141))*(INDEX($E$4:$E$102,P1141+1)-INDEX($E$4:$E$102,P1141))))</f>
        <v/>
      </c>
      <c r="R1141" s="12">
        <f>IFERROR(MATCH(Data!Y1141,$F$4:$F$102,1),0)</f>
        <v/>
      </c>
      <c r="S1141" s="9">
        <f>IF(R1141=0,Data!Y1141+$I$13,IF(R1141&gt;=99,Data!Y1141+$I$14,INDEX($E$4:$E$102,R1141)+(Data!Y1141-INDEX($F$4:$F$102,R1141))/(INDEX($F$4:$F$102,R1141+1)-INDEX($F$4:$F$102,R1141))*(INDEX($E$4:$E$102,R1141+1)-INDEX($E$4:$E$102,R1141))))</f>
        <v/>
      </c>
    </row>
    <row r="1142">
      <c r="K1142" s="14">
        <f>Data!A1142</f>
        <v/>
      </c>
      <c r="L1142" s="12">
        <f>IF(Occurrence!J1142&lt;=0,-1,IFERROR(MATCH(Occurrence!J1142,$D$4:$D$102,1),0))</f>
        <v/>
      </c>
      <c r="M1142" s="9">
        <f>IF(L1142&lt;0,0,IF(L1142=0,Occurrence!J1142*$I$11,IF(L1142&gt;=99,Occurrence!J1142*$I$12,INDEX($C$4:$C$102,L1142)+(Occurrence!J1142-INDEX($D$4:$D$102,L1142))/(INDEX($D$4:$D$102,L1142+1)-INDEX($D$4:$D$102,L1142))*(INDEX($C$4:$C$102,L1142+1)-INDEX($C$4:$C$102,L1142)))))</f>
        <v/>
      </c>
      <c r="N1142" s="12">
        <f>IF(Occurrence!K1142&lt;=0,-1,IFERROR(MATCH(Occurrence!K1142,$D$4:$D$102,1),0))</f>
        <v/>
      </c>
      <c r="O1142" s="9">
        <f>IF(N1142&lt;0,0,IF(N1142=0,Occurrence!K1142*$I$11,IF(N1142&gt;=99,Occurrence!K1142*$I$12,INDEX($C$4:$C$102,N1142)+(Occurrence!K1142-INDEX($D$4:$D$102,N1142))/(INDEX($D$4:$D$102,N1142+1)-INDEX($D$4:$D$102,N1142))*(INDEX($C$4:$C$102,N1142+1)-INDEX($C$4:$C$102,N1142)))))</f>
        <v/>
      </c>
      <c r="P1142" s="12">
        <f>IFERROR(MATCH(Data!X1142,$F$4:$F$102,1),0)</f>
        <v/>
      </c>
      <c r="Q1142" s="9">
        <f>IF(P1142=0,Data!X1142+$I$13,IF(P1142&gt;=99,Data!X1142+$I$14,INDEX($E$4:$E$102,P1142)+(Data!X1142-INDEX($F$4:$F$102,P1142))/(INDEX($F$4:$F$102,P1142+1)-INDEX($F$4:$F$102,P1142))*(INDEX($E$4:$E$102,P1142+1)-INDEX($E$4:$E$102,P1142))))</f>
        <v/>
      </c>
      <c r="R1142" s="12">
        <f>IFERROR(MATCH(Data!Y1142,$F$4:$F$102,1),0)</f>
        <v/>
      </c>
      <c r="S1142" s="9">
        <f>IF(R1142=0,Data!Y1142+$I$13,IF(R1142&gt;=99,Data!Y1142+$I$14,INDEX($E$4:$E$102,R1142)+(Data!Y1142-INDEX($F$4:$F$102,R1142))/(INDEX($F$4:$F$102,R1142+1)-INDEX($F$4:$F$102,R1142))*(INDEX($E$4:$E$102,R1142+1)-INDEX($E$4:$E$102,R1142))))</f>
        <v/>
      </c>
    </row>
    <row r="1143">
      <c r="K1143" s="14">
        <f>Data!A1143</f>
        <v/>
      </c>
      <c r="L1143" s="12">
        <f>IF(Occurrence!J1143&lt;=0,-1,IFERROR(MATCH(Occurrence!J1143,$D$4:$D$102,1),0))</f>
        <v/>
      </c>
      <c r="M1143" s="9">
        <f>IF(L1143&lt;0,0,IF(L1143=0,Occurrence!J1143*$I$11,IF(L1143&gt;=99,Occurrence!J1143*$I$12,INDEX($C$4:$C$102,L1143)+(Occurrence!J1143-INDEX($D$4:$D$102,L1143))/(INDEX($D$4:$D$102,L1143+1)-INDEX($D$4:$D$102,L1143))*(INDEX($C$4:$C$102,L1143+1)-INDEX($C$4:$C$102,L1143)))))</f>
        <v/>
      </c>
      <c r="N1143" s="12">
        <f>IF(Occurrence!K1143&lt;=0,-1,IFERROR(MATCH(Occurrence!K1143,$D$4:$D$102,1),0))</f>
        <v/>
      </c>
      <c r="O1143" s="9">
        <f>IF(N1143&lt;0,0,IF(N1143=0,Occurrence!K1143*$I$11,IF(N1143&gt;=99,Occurrence!K1143*$I$12,INDEX($C$4:$C$102,N1143)+(Occurrence!K1143-INDEX($D$4:$D$102,N1143))/(INDEX($D$4:$D$102,N1143+1)-INDEX($D$4:$D$102,N1143))*(INDEX($C$4:$C$102,N1143+1)-INDEX($C$4:$C$102,N1143)))))</f>
        <v/>
      </c>
      <c r="P1143" s="12">
        <f>IFERROR(MATCH(Data!X1143,$F$4:$F$102,1),0)</f>
        <v/>
      </c>
      <c r="Q1143" s="9">
        <f>IF(P1143=0,Data!X1143+$I$13,IF(P1143&gt;=99,Data!X1143+$I$14,INDEX($E$4:$E$102,P1143)+(Data!X1143-INDEX($F$4:$F$102,P1143))/(INDEX($F$4:$F$102,P1143+1)-INDEX($F$4:$F$102,P1143))*(INDEX($E$4:$E$102,P1143+1)-INDEX($E$4:$E$102,P1143))))</f>
        <v/>
      </c>
      <c r="R1143" s="12">
        <f>IFERROR(MATCH(Data!Y1143,$F$4:$F$102,1),0)</f>
        <v/>
      </c>
      <c r="S1143" s="9">
        <f>IF(R1143=0,Data!Y1143+$I$13,IF(R1143&gt;=99,Data!Y1143+$I$14,INDEX($E$4:$E$102,R1143)+(Data!Y1143-INDEX($F$4:$F$102,R1143))/(INDEX($F$4:$F$102,R1143+1)-INDEX($F$4:$F$102,R1143))*(INDEX($E$4:$E$102,R1143+1)-INDEX($E$4:$E$102,R1143))))</f>
        <v/>
      </c>
    </row>
    <row r="1144">
      <c r="K1144" s="14">
        <f>Data!A1144</f>
        <v/>
      </c>
      <c r="L1144" s="12">
        <f>IF(Occurrence!J1144&lt;=0,-1,IFERROR(MATCH(Occurrence!J1144,$D$4:$D$102,1),0))</f>
        <v/>
      </c>
      <c r="M1144" s="9">
        <f>IF(L1144&lt;0,0,IF(L1144=0,Occurrence!J1144*$I$11,IF(L1144&gt;=99,Occurrence!J1144*$I$12,INDEX($C$4:$C$102,L1144)+(Occurrence!J1144-INDEX($D$4:$D$102,L1144))/(INDEX($D$4:$D$102,L1144+1)-INDEX($D$4:$D$102,L1144))*(INDEX($C$4:$C$102,L1144+1)-INDEX($C$4:$C$102,L1144)))))</f>
        <v/>
      </c>
      <c r="N1144" s="12">
        <f>IF(Occurrence!K1144&lt;=0,-1,IFERROR(MATCH(Occurrence!K1144,$D$4:$D$102,1),0))</f>
        <v/>
      </c>
      <c r="O1144" s="9">
        <f>IF(N1144&lt;0,0,IF(N1144=0,Occurrence!K1144*$I$11,IF(N1144&gt;=99,Occurrence!K1144*$I$12,INDEX($C$4:$C$102,N1144)+(Occurrence!K1144-INDEX($D$4:$D$102,N1144))/(INDEX($D$4:$D$102,N1144+1)-INDEX($D$4:$D$102,N1144))*(INDEX($C$4:$C$102,N1144+1)-INDEX($C$4:$C$102,N1144)))))</f>
        <v/>
      </c>
      <c r="P1144" s="12">
        <f>IFERROR(MATCH(Data!X1144,$F$4:$F$102,1),0)</f>
        <v/>
      </c>
      <c r="Q1144" s="9">
        <f>IF(P1144=0,Data!X1144+$I$13,IF(P1144&gt;=99,Data!X1144+$I$14,INDEX($E$4:$E$102,P1144)+(Data!X1144-INDEX($F$4:$F$102,P1144))/(INDEX($F$4:$F$102,P1144+1)-INDEX($F$4:$F$102,P1144))*(INDEX($E$4:$E$102,P1144+1)-INDEX($E$4:$E$102,P1144))))</f>
        <v/>
      </c>
      <c r="R1144" s="12">
        <f>IFERROR(MATCH(Data!Y1144,$F$4:$F$102,1),0)</f>
        <v/>
      </c>
      <c r="S1144" s="9">
        <f>IF(R1144=0,Data!Y1144+$I$13,IF(R1144&gt;=99,Data!Y1144+$I$14,INDEX($E$4:$E$102,R1144)+(Data!Y1144-INDEX($F$4:$F$102,R1144))/(INDEX($F$4:$F$102,R1144+1)-INDEX($F$4:$F$102,R1144))*(INDEX($E$4:$E$102,R1144+1)-INDEX($E$4:$E$102,R1144))))</f>
        <v/>
      </c>
    </row>
    <row r="1145">
      <c r="K1145" s="14">
        <f>Data!A1145</f>
        <v/>
      </c>
      <c r="L1145" s="12">
        <f>IF(Occurrence!J1145&lt;=0,-1,IFERROR(MATCH(Occurrence!J1145,$D$4:$D$102,1),0))</f>
        <v/>
      </c>
      <c r="M1145" s="9">
        <f>IF(L1145&lt;0,0,IF(L1145=0,Occurrence!J1145*$I$11,IF(L1145&gt;=99,Occurrence!J1145*$I$12,INDEX($C$4:$C$102,L1145)+(Occurrence!J1145-INDEX($D$4:$D$102,L1145))/(INDEX($D$4:$D$102,L1145+1)-INDEX($D$4:$D$102,L1145))*(INDEX($C$4:$C$102,L1145+1)-INDEX($C$4:$C$102,L1145)))))</f>
        <v/>
      </c>
      <c r="N1145" s="12">
        <f>IF(Occurrence!K1145&lt;=0,-1,IFERROR(MATCH(Occurrence!K1145,$D$4:$D$102,1),0))</f>
        <v/>
      </c>
      <c r="O1145" s="9">
        <f>IF(N1145&lt;0,0,IF(N1145=0,Occurrence!K1145*$I$11,IF(N1145&gt;=99,Occurrence!K1145*$I$12,INDEX($C$4:$C$102,N1145)+(Occurrence!K1145-INDEX($D$4:$D$102,N1145))/(INDEX($D$4:$D$102,N1145+1)-INDEX($D$4:$D$102,N1145))*(INDEX($C$4:$C$102,N1145+1)-INDEX($C$4:$C$102,N1145)))))</f>
        <v/>
      </c>
      <c r="P1145" s="12">
        <f>IFERROR(MATCH(Data!X1145,$F$4:$F$102,1),0)</f>
        <v/>
      </c>
      <c r="Q1145" s="9">
        <f>IF(P1145=0,Data!X1145+$I$13,IF(P1145&gt;=99,Data!X1145+$I$14,INDEX($E$4:$E$102,P1145)+(Data!X1145-INDEX($F$4:$F$102,P1145))/(INDEX($F$4:$F$102,P1145+1)-INDEX($F$4:$F$102,P1145))*(INDEX($E$4:$E$102,P1145+1)-INDEX($E$4:$E$102,P1145))))</f>
        <v/>
      </c>
      <c r="R1145" s="12">
        <f>IFERROR(MATCH(Data!Y1145,$F$4:$F$102,1),0)</f>
        <v/>
      </c>
      <c r="S1145" s="9">
        <f>IF(R1145=0,Data!Y1145+$I$13,IF(R1145&gt;=99,Data!Y1145+$I$14,INDEX($E$4:$E$102,R1145)+(Data!Y1145-INDEX($F$4:$F$102,R1145))/(INDEX($F$4:$F$102,R1145+1)-INDEX($F$4:$F$102,R1145))*(INDEX($E$4:$E$102,R1145+1)-INDEX($E$4:$E$102,R1145))))</f>
        <v/>
      </c>
    </row>
    <row r="1146">
      <c r="K1146" s="14">
        <f>Data!A1146</f>
        <v/>
      </c>
      <c r="L1146" s="12">
        <f>IF(Occurrence!J1146&lt;=0,-1,IFERROR(MATCH(Occurrence!J1146,$D$4:$D$102,1),0))</f>
        <v/>
      </c>
      <c r="M1146" s="9">
        <f>IF(L1146&lt;0,0,IF(L1146=0,Occurrence!J1146*$I$11,IF(L1146&gt;=99,Occurrence!J1146*$I$12,INDEX($C$4:$C$102,L1146)+(Occurrence!J1146-INDEX($D$4:$D$102,L1146))/(INDEX($D$4:$D$102,L1146+1)-INDEX($D$4:$D$102,L1146))*(INDEX($C$4:$C$102,L1146+1)-INDEX($C$4:$C$102,L1146)))))</f>
        <v/>
      </c>
      <c r="N1146" s="12">
        <f>IF(Occurrence!K1146&lt;=0,-1,IFERROR(MATCH(Occurrence!K1146,$D$4:$D$102,1),0))</f>
        <v/>
      </c>
      <c r="O1146" s="9">
        <f>IF(N1146&lt;0,0,IF(N1146=0,Occurrence!K1146*$I$11,IF(N1146&gt;=99,Occurrence!K1146*$I$12,INDEX($C$4:$C$102,N1146)+(Occurrence!K1146-INDEX($D$4:$D$102,N1146))/(INDEX($D$4:$D$102,N1146+1)-INDEX($D$4:$D$102,N1146))*(INDEX($C$4:$C$102,N1146+1)-INDEX($C$4:$C$102,N1146)))))</f>
        <v/>
      </c>
      <c r="P1146" s="12">
        <f>IFERROR(MATCH(Data!X1146,$F$4:$F$102,1),0)</f>
        <v/>
      </c>
      <c r="Q1146" s="9">
        <f>IF(P1146=0,Data!X1146+$I$13,IF(P1146&gt;=99,Data!X1146+$I$14,INDEX($E$4:$E$102,P1146)+(Data!X1146-INDEX($F$4:$F$102,P1146))/(INDEX($F$4:$F$102,P1146+1)-INDEX($F$4:$F$102,P1146))*(INDEX($E$4:$E$102,P1146+1)-INDEX($E$4:$E$102,P1146))))</f>
        <v/>
      </c>
      <c r="R1146" s="12">
        <f>IFERROR(MATCH(Data!Y1146,$F$4:$F$102,1),0)</f>
        <v/>
      </c>
      <c r="S1146" s="9">
        <f>IF(R1146=0,Data!Y1146+$I$13,IF(R1146&gt;=99,Data!Y1146+$I$14,INDEX($E$4:$E$102,R1146)+(Data!Y1146-INDEX($F$4:$F$102,R1146))/(INDEX($F$4:$F$102,R1146+1)-INDEX($F$4:$F$102,R1146))*(INDEX($E$4:$E$102,R1146+1)-INDEX($E$4:$E$102,R1146))))</f>
        <v/>
      </c>
    </row>
    <row r="1147">
      <c r="K1147" s="14">
        <f>Data!A1147</f>
        <v/>
      </c>
      <c r="L1147" s="12">
        <f>IF(Occurrence!J1147&lt;=0,-1,IFERROR(MATCH(Occurrence!J1147,$D$4:$D$102,1),0))</f>
        <v/>
      </c>
      <c r="M1147" s="9">
        <f>IF(L1147&lt;0,0,IF(L1147=0,Occurrence!J1147*$I$11,IF(L1147&gt;=99,Occurrence!J1147*$I$12,INDEX($C$4:$C$102,L1147)+(Occurrence!J1147-INDEX($D$4:$D$102,L1147))/(INDEX($D$4:$D$102,L1147+1)-INDEX($D$4:$D$102,L1147))*(INDEX($C$4:$C$102,L1147+1)-INDEX($C$4:$C$102,L1147)))))</f>
        <v/>
      </c>
      <c r="N1147" s="12">
        <f>IF(Occurrence!K1147&lt;=0,-1,IFERROR(MATCH(Occurrence!K1147,$D$4:$D$102,1),0))</f>
        <v/>
      </c>
      <c r="O1147" s="9">
        <f>IF(N1147&lt;0,0,IF(N1147=0,Occurrence!K1147*$I$11,IF(N1147&gt;=99,Occurrence!K1147*$I$12,INDEX($C$4:$C$102,N1147)+(Occurrence!K1147-INDEX($D$4:$D$102,N1147))/(INDEX($D$4:$D$102,N1147+1)-INDEX($D$4:$D$102,N1147))*(INDEX($C$4:$C$102,N1147+1)-INDEX($C$4:$C$102,N1147)))))</f>
        <v/>
      </c>
      <c r="P1147" s="12">
        <f>IFERROR(MATCH(Data!X1147,$F$4:$F$102,1),0)</f>
        <v/>
      </c>
      <c r="Q1147" s="9">
        <f>IF(P1147=0,Data!X1147+$I$13,IF(P1147&gt;=99,Data!X1147+$I$14,INDEX($E$4:$E$102,P1147)+(Data!X1147-INDEX($F$4:$F$102,P1147))/(INDEX($F$4:$F$102,P1147+1)-INDEX($F$4:$F$102,P1147))*(INDEX($E$4:$E$102,P1147+1)-INDEX($E$4:$E$102,P1147))))</f>
        <v/>
      </c>
      <c r="R1147" s="12">
        <f>IFERROR(MATCH(Data!Y1147,$F$4:$F$102,1),0)</f>
        <v/>
      </c>
      <c r="S1147" s="9">
        <f>IF(R1147=0,Data!Y1147+$I$13,IF(R1147&gt;=99,Data!Y1147+$I$14,INDEX($E$4:$E$102,R1147)+(Data!Y1147-INDEX($F$4:$F$102,R1147))/(INDEX($F$4:$F$102,R1147+1)-INDEX($F$4:$F$102,R1147))*(INDEX($E$4:$E$102,R1147+1)-INDEX($E$4:$E$102,R1147))))</f>
        <v/>
      </c>
    </row>
    <row r="1148">
      <c r="K1148" s="14">
        <f>Data!A1148</f>
        <v/>
      </c>
      <c r="L1148" s="12">
        <f>IF(Occurrence!J1148&lt;=0,-1,IFERROR(MATCH(Occurrence!J1148,$D$4:$D$102,1),0))</f>
        <v/>
      </c>
      <c r="M1148" s="9">
        <f>IF(L1148&lt;0,0,IF(L1148=0,Occurrence!J1148*$I$11,IF(L1148&gt;=99,Occurrence!J1148*$I$12,INDEX($C$4:$C$102,L1148)+(Occurrence!J1148-INDEX($D$4:$D$102,L1148))/(INDEX($D$4:$D$102,L1148+1)-INDEX($D$4:$D$102,L1148))*(INDEX($C$4:$C$102,L1148+1)-INDEX($C$4:$C$102,L1148)))))</f>
        <v/>
      </c>
      <c r="N1148" s="12">
        <f>IF(Occurrence!K1148&lt;=0,-1,IFERROR(MATCH(Occurrence!K1148,$D$4:$D$102,1),0))</f>
        <v/>
      </c>
      <c r="O1148" s="9">
        <f>IF(N1148&lt;0,0,IF(N1148=0,Occurrence!K1148*$I$11,IF(N1148&gt;=99,Occurrence!K1148*$I$12,INDEX($C$4:$C$102,N1148)+(Occurrence!K1148-INDEX($D$4:$D$102,N1148))/(INDEX($D$4:$D$102,N1148+1)-INDEX($D$4:$D$102,N1148))*(INDEX($C$4:$C$102,N1148+1)-INDEX($C$4:$C$102,N1148)))))</f>
        <v/>
      </c>
      <c r="P1148" s="12">
        <f>IFERROR(MATCH(Data!X1148,$F$4:$F$102,1),0)</f>
        <v/>
      </c>
      <c r="Q1148" s="9">
        <f>IF(P1148=0,Data!X1148+$I$13,IF(P1148&gt;=99,Data!X1148+$I$14,INDEX($E$4:$E$102,P1148)+(Data!X1148-INDEX($F$4:$F$102,P1148))/(INDEX($F$4:$F$102,P1148+1)-INDEX($F$4:$F$102,P1148))*(INDEX($E$4:$E$102,P1148+1)-INDEX($E$4:$E$102,P1148))))</f>
        <v/>
      </c>
      <c r="R1148" s="12">
        <f>IFERROR(MATCH(Data!Y1148,$F$4:$F$102,1),0)</f>
        <v/>
      </c>
      <c r="S1148" s="9">
        <f>IF(R1148=0,Data!Y1148+$I$13,IF(R1148&gt;=99,Data!Y1148+$I$14,INDEX($E$4:$E$102,R1148)+(Data!Y1148-INDEX($F$4:$F$102,R1148))/(INDEX($F$4:$F$102,R1148+1)-INDEX($F$4:$F$102,R1148))*(INDEX($E$4:$E$102,R1148+1)-INDEX($E$4:$E$102,R1148))))</f>
        <v/>
      </c>
    </row>
    <row r="1149">
      <c r="K1149" s="14">
        <f>Data!A1149</f>
        <v/>
      </c>
      <c r="L1149" s="12">
        <f>IF(Occurrence!J1149&lt;=0,-1,IFERROR(MATCH(Occurrence!J1149,$D$4:$D$102,1),0))</f>
        <v/>
      </c>
      <c r="M1149" s="9">
        <f>IF(L1149&lt;0,0,IF(L1149=0,Occurrence!J1149*$I$11,IF(L1149&gt;=99,Occurrence!J1149*$I$12,INDEX($C$4:$C$102,L1149)+(Occurrence!J1149-INDEX($D$4:$D$102,L1149))/(INDEX($D$4:$D$102,L1149+1)-INDEX($D$4:$D$102,L1149))*(INDEX($C$4:$C$102,L1149+1)-INDEX($C$4:$C$102,L1149)))))</f>
        <v/>
      </c>
      <c r="N1149" s="12">
        <f>IF(Occurrence!K1149&lt;=0,-1,IFERROR(MATCH(Occurrence!K1149,$D$4:$D$102,1),0))</f>
        <v/>
      </c>
      <c r="O1149" s="9">
        <f>IF(N1149&lt;0,0,IF(N1149=0,Occurrence!K1149*$I$11,IF(N1149&gt;=99,Occurrence!K1149*$I$12,INDEX($C$4:$C$102,N1149)+(Occurrence!K1149-INDEX($D$4:$D$102,N1149))/(INDEX($D$4:$D$102,N1149+1)-INDEX($D$4:$D$102,N1149))*(INDEX($C$4:$C$102,N1149+1)-INDEX($C$4:$C$102,N1149)))))</f>
        <v/>
      </c>
      <c r="P1149" s="12">
        <f>IFERROR(MATCH(Data!X1149,$F$4:$F$102,1),0)</f>
        <v/>
      </c>
      <c r="Q1149" s="9">
        <f>IF(P1149=0,Data!X1149+$I$13,IF(P1149&gt;=99,Data!X1149+$I$14,INDEX($E$4:$E$102,P1149)+(Data!X1149-INDEX($F$4:$F$102,P1149))/(INDEX($F$4:$F$102,P1149+1)-INDEX($F$4:$F$102,P1149))*(INDEX($E$4:$E$102,P1149+1)-INDEX($E$4:$E$102,P1149))))</f>
        <v/>
      </c>
      <c r="R1149" s="12">
        <f>IFERROR(MATCH(Data!Y1149,$F$4:$F$102,1),0)</f>
        <v/>
      </c>
      <c r="S1149" s="9">
        <f>IF(R1149=0,Data!Y1149+$I$13,IF(R1149&gt;=99,Data!Y1149+$I$14,INDEX($E$4:$E$102,R1149)+(Data!Y1149-INDEX($F$4:$F$102,R1149))/(INDEX($F$4:$F$102,R1149+1)-INDEX($F$4:$F$102,R1149))*(INDEX($E$4:$E$102,R1149+1)-INDEX($E$4:$E$102,R1149))))</f>
        <v/>
      </c>
    </row>
    <row r="1150">
      <c r="K1150" s="14">
        <f>Data!A1150</f>
        <v/>
      </c>
      <c r="L1150" s="12">
        <f>IF(Occurrence!J1150&lt;=0,-1,IFERROR(MATCH(Occurrence!J1150,$D$4:$D$102,1),0))</f>
        <v/>
      </c>
      <c r="M1150" s="9">
        <f>IF(L1150&lt;0,0,IF(L1150=0,Occurrence!J1150*$I$11,IF(L1150&gt;=99,Occurrence!J1150*$I$12,INDEX($C$4:$C$102,L1150)+(Occurrence!J1150-INDEX($D$4:$D$102,L1150))/(INDEX($D$4:$D$102,L1150+1)-INDEX($D$4:$D$102,L1150))*(INDEX($C$4:$C$102,L1150+1)-INDEX($C$4:$C$102,L1150)))))</f>
        <v/>
      </c>
      <c r="N1150" s="12">
        <f>IF(Occurrence!K1150&lt;=0,-1,IFERROR(MATCH(Occurrence!K1150,$D$4:$D$102,1),0))</f>
        <v/>
      </c>
      <c r="O1150" s="9">
        <f>IF(N1150&lt;0,0,IF(N1150=0,Occurrence!K1150*$I$11,IF(N1150&gt;=99,Occurrence!K1150*$I$12,INDEX($C$4:$C$102,N1150)+(Occurrence!K1150-INDEX($D$4:$D$102,N1150))/(INDEX($D$4:$D$102,N1150+1)-INDEX($D$4:$D$102,N1150))*(INDEX($C$4:$C$102,N1150+1)-INDEX($C$4:$C$102,N1150)))))</f>
        <v/>
      </c>
      <c r="P1150" s="12">
        <f>IFERROR(MATCH(Data!X1150,$F$4:$F$102,1),0)</f>
        <v/>
      </c>
      <c r="Q1150" s="9">
        <f>IF(P1150=0,Data!X1150+$I$13,IF(P1150&gt;=99,Data!X1150+$I$14,INDEX($E$4:$E$102,P1150)+(Data!X1150-INDEX($F$4:$F$102,P1150))/(INDEX($F$4:$F$102,P1150+1)-INDEX($F$4:$F$102,P1150))*(INDEX($E$4:$E$102,P1150+1)-INDEX($E$4:$E$102,P1150))))</f>
        <v/>
      </c>
      <c r="R1150" s="12">
        <f>IFERROR(MATCH(Data!Y1150,$F$4:$F$102,1),0)</f>
        <v/>
      </c>
      <c r="S1150" s="9">
        <f>IF(R1150=0,Data!Y1150+$I$13,IF(R1150&gt;=99,Data!Y1150+$I$14,INDEX($E$4:$E$102,R1150)+(Data!Y1150-INDEX($F$4:$F$102,R1150))/(INDEX($F$4:$F$102,R1150+1)-INDEX($F$4:$F$102,R1150))*(INDEX($E$4:$E$102,R1150+1)-INDEX($E$4:$E$102,R1150))))</f>
        <v/>
      </c>
    </row>
    <row r="1151">
      <c r="K1151" s="14">
        <f>Data!A1151</f>
        <v/>
      </c>
      <c r="L1151" s="12">
        <f>IF(Occurrence!J1151&lt;=0,-1,IFERROR(MATCH(Occurrence!J1151,$D$4:$D$102,1),0))</f>
        <v/>
      </c>
      <c r="M1151" s="9">
        <f>IF(L1151&lt;0,0,IF(L1151=0,Occurrence!J1151*$I$11,IF(L1151&gt;=99,Occurrence!J1151*$I$12,INDEX($C$4:$C$102,L1151)+(Occurrence!J1151-INDEX($D$4:$D$102,L1151))/(INDEX($D$4:$D$102,L1151+1)-INDEX($D$4:$D$102,L1151))*(INDEX($C$4:$C$102,L1151+1)-INDEX($C$4:$C$102,L1151)))))</f>
        <v/>
      </c>
      <c r="N1151" s="12">
        <f>IF(Occurrence!K1151&lt;=0,-1,IFERROR(MATCH(Occurrence!K1151,$D$4:$D$102,1),0))</f>
        <v/>
      </c>
      <c r="O1151" s="9">
        <f>IF(N1151&lt;0,0,IF(N1151=0,Occurrence!K1151*$I$11,IF(N1151&gt;=99,Occurrence!K1151*$I$12,INDEX($C$4:$C$102,N1151)+(Occurrence!K1151-INDEX($D$4:$D$102,N1151))/(INDEX($D$4:$D$102,N1151+1)-INDEX($D$4:$D$102,N1151))*(INDEX($C$4:$C$102,N1151+1)-INDEX($C$4:$C$102,N1151)))))</f>
        <v/>
      </c>
      <c r="P1151" s="12">
        <f>IFERROR(MATCH(Data!X1151,$F$4:$F$102,1),0)</f>
        <v/>
      </c>
      <c r="Q1151" s="9">
        <f>IF(P1151=0,Data!X1151+$I$13,IF(P1151&gt;=99,Data!X1151+$I$14,INDEX($E$4:$E$102,P1151)+(Data!X1151-INDEX($F$4:$F$102,P1151))/(INDEX($F$4:$F$102,P1151+1)-INDEX($F$4:$F$102,P1151))*(INDEX($E$4:$E$102,P1151+1)-INDEX($E$4:$E$102,P1151))))</f>
        <v/>
      </c>
      <c r="R1151" s="12">
        <f>IFERROR(MATCH(Data!Y1151,$F$4:$F$102,1),0)</f>
        <v/>
      </c>
      <c r="S1151" s="9">
        <f>IF(R1151=0,Data!Y1151+$I$13,IF(R1151&gt;=99,Data!Y1151+$I$14,INDEX($E$4:$E$102,R1151)+(Data!Y1151-INDEX($F$4:$F$102,R1151))/(INDEX($F$4:$F$102,R1151+1)-INDEX($F$4:$F$102,R1151))*(INDEX($E$4:$E$102,R1151+1)-INDEX($E$4:$E$102,R1151))))</f>
        <v/>
      </c>
    </row>
    <row r="1152">
      <c r="K1152" s="14">
        <f>Data!A1152</f>
        <v/>
      </c>
      <c r="L1152" s="12">
        <f>IF(Occurrence!J1152&lt;=0,-1,IFERROR(MATCH(Occurrence!J1152,$D$4:$D$102,1),0))</f>
        <v/>
      </c>
      <c r="M1152" s="9">
        <f>IF(L1152&lt;0,0,IF(L1152=0,Occurrence!J1152*$I$11,IF(L1152&gt;=99,Occurrence!J1152*$I$12,INDEX($C$4:$C$102,L1152)+(Occurrence!J1152-INDEX($D$4:$D$102,L1152))/(INDEX($D$4:$D$102,L1152+1)-INDEX($D$4:$D$102,L1152))*(INDEX($C$4:$C$102,L1152+1)-INDEX($C$4:$C$102,L1152)))))</f>
        <v/>
      </c>
      <c r="N1152" s="12">
        <f>IF(Occurrence!K1152&lt;=0,-1,IFERROR(MATCH(Occurrence!K1152,$D$4:$D$102,1),0))</f>
        <v/>
      </c>
      <c r="O1152" s="9">
        <f>IF(N1152&lt;0,0,IF(N1152=0,Occurrence!K1152*$I$11,IF(N1152&gt;=99,Occurrence!K1152*$I$12,INDEX($C$4:$C$102,N1152)+(Occurrence!K1152-INDEX($D$4:$D$102,N1152))/(INDEX($D$4:$D$102,N1152+1)-INDEX($D$4:$D$102,N1152))*(INDEX($C$4:$C$102,N1152+1)-INDEX($C$4:$C$102,N1152)))))</f>
        <v/>
      </c>
      <c r="P1152" s="12">
        <f>IFERROR(MATCH(Data!X1152,$F$4:$F$102,1),0)</f>
        <v/>
      </c>
      <c r="Q1152" s="9">
        <f>IF(P1152=0,Data!X1152+$I$13,IF(P1152&gt;=99,Data!X1152+$I$14,INDEX($E$4:$E$102,P1152)+(Data!X1152-INDEX($F$4:$F$102,P1152))/(INDEX($F$4:$F$102,P1152+1)-INDEX($F$4:$F$102,P1152))*(INDEX($E$4:$E$102,P1152+1)-INDEX($E$4:$E$102,P1152))))</f>
        <v/>
      </c>
      <c r="R1152" s="12">
        <f>IFERROR(MATCH(Data!Y1152,$F$4:$F$102,1),0)</f>
        <v/>
      </c>
      <c r="S1152" s="9">
        <f>IF(R1152=0,Data!Y1152+$I$13,IF(R1152&gt;=99,Data!Y1152+$I$14,INDEX($E$4:$E$102,R1152)+(Data!Y1152-INDEX($F$4:$F$102,R1152))/(INDEX($F$4:$F$102,R1152+1)-INDEX($F$4:$F$102,R1152))*(INDEX($E$4:$E$102,R1152+1)-INDEX($E$4:$E$102,R1152))))</f>
        <v/>
      </c>
    </row>
    <row r="1153">
      <c r="K1153" s="14">
        <f>Data!A1153</f>
        <v/>
      </c>
      <c r="L1153" s="12">
        <f>IF(Occurrence!J1153&lt;=0,-1,IFERROR(MATCH(Occurrence!J1153,$D$4:$D$102,1),0))</f>
        <v/>
      </c>
      <c r="M1153" s="9">
        <f>IF(L1153&lt;0,0,IF(L1153=0,Occurrence!J1153*$I$11,IF(L1153&gt;=99,Occurrence!J1153*$I$12,INDEX($C$4:$C$102,L1153)+(Occurrence!J1153-INDEX($D$4:$D$102,L1153))/(INDEX($D$4:$D$102,L1153+1)-INDEX($D$4:$D$102,L1153))*(INDEX($C$4:$C$102,L1153+1)-INDEX($C$4:$C$102,L1153)))))</f>
        <v/>
      </c>
      <c r="N1153" s="12">
        <f>IF(Occurrence!K1153&lt;=0,-1,IFERROR(MATCH(Occurrence!K1153,$D$4:$D$102,1),0))</f>
        <v/>
      </c>
      <c r="O1153" s="9">
        <f>IF(N1153&lt;0,0,IF(N1153=0,Occurrence!K1153*$I$11,IF(N1153&gt;=99,Occurrence!K1153*$I$12,INDEX($C$4:$C$102,N1153)+(Occurrence!K1153-INDEX($D$4:$D$102,N1153))/(INDEX($D$4:$D$102,N1153+1)-INDEX($D$4:$D$102,N1153))*(INDEX($C$4:$C$102,N1153+1)-INDEX($C$4:$C$102,N1153)))))</f>
        <v/>
      </c>
      <c r="P1153" s="12">
        <f>IFERROR(MATCH(Data!X1153,$F$4:$F$102,1),0)</f>
        <v/>
      </c>
      <c r="Q1153" s="9">
        <f>IF(P1153=0,Data!X1153+$I$13,IF(P1153&gt;=99,Data!X1153+$I$14,INDEX($E$4:$E$102,P1153)+(Data!X1153-INDEX($F$4:$F$102,P1153))/(INDEX($F$4:$F$102,P1153+1)-INDEX($F$4:$F$102,P1153))*(INDEX($E$4:$E$102,P1153+1)-INDEX($E$4:$E$102,P1153))))</f>
        <v/>
      </c>
      <c r="R1153" s="12">
        <f>IFERROR(MATCH(Data!Y1153,$F$4:$F$102,1),0)</f>
        <v/>
      </c>
      <c r="S1153" s="9">
        <f>IF(R1153=0,Data!Y1153+$I$13,IF(R1153&gt;=99,Data!Y1153+$I$14,INDEX($E$4:$E$102,R1153)+(Data!Y1153-INDEX($F$4:$F$102,R1153))/(INDEX($F$4:$F$102,R1153+1)-INDEX($F$4:$F$102,R1153))*(INDEX($E$4:$E$102,R1153+1)-INDEX($E$4:$E$102,R1153))))</f>
        <v/>
      </c>
    </row>
    <row r="1154">
      <c r="K1154" s="14">
        <f>Data!A1154</f>
        <v/>
      </c>
      <c r="L1154" s="12">
        <f>IF(Occurrence!J1154&lt;=0,-1,IFERROR(MATCH(Occurrence!J1154,$D$4:$D$102,1),0))</f>
        <v/>
      </c>
      <c r="M1154" s="9">
        <f>IF(L1154&lt;0,0,IF(L1154=0,Occurrence!J1154*$I$11,IF(L1154&gt;=99,Occurrence!J1154*$I$12,INDEX($C$4:$C$102,L1154)+(Occurrence!J1154-INDEX($D$4:$D$102,L1154))/(INDEX($D$4:$D$102,L1154+1)-INDEX($D$4:$D$102,L1154))*(INDEX($C$4:$C$102,L1154+1)-INDEX($C$4:$C$102,L1154)))))</f>
        <v/>
      </c>
      <c r="N1154" s="12">
        <f>IF(Occurrence!K1154&lt;=0,-1,IFERROR(MATCH(Occurrence!K1154,$D$4:$D$102,1),0))</f>
        <v/>
      </c>
      <c r="O1154" s="9">
        <f>IF(N1154&lt;0,0,IF(N1154=0,Occurrence!K1154*$I$11,IF(N1154&gt;=99,Occurrence!K1154*$I$12,INDEX($C$4:$C$102,N1154)+(Occurrence!K1154-INDEX($D$4:$D$102,N1154))/(INDEX($D$4:$D$102,N1154+1)-INDEX($D$4:$D$102,N1154))*(INDEX($C$4:$C$102,N1154+1)-INDEX($C$4:$C$102,N1154)))))</f>
        <v/>
      </c>
      <c r="P1154" s="12">
        <f>IFERROR(MATCH(Data!X1154,$F$4:$F$102,1),0)</f>
        <v/>
      </c>
      <c r="Q1154" s="9">
        <f>IF(P1154=0,Data!X1154+$I$13,IF(P1154&gt;=99,Data!X1154+$I$14,INDEX($E$4:$E$102,P1154)+(Data!X1154-INDEX($F$4:$F$102,P1154))/(INDEX($F$4:$F$102,P1154+1)-INDEX($F$4:$F$102,P1154))*(INDEX($E$4:$E$102,P1154+1)-INDEX($E$4:$E$102,P1154))))</f>
        <v/>
      </c>
      <c r="R1154" s="12">
        <f>IFERROR(MATCH(Data!Y1154,$F$4:$F$102,1),0)</f>
        <v/>
      </c>
      <c r="S1154" s="9">
        <f>IF(R1154=0,Data!Y1154+$I$13,IF(R1154&gt;=99,Data!Y1154+$I$14,INDEX($E$4:$E$102,R1154)+(Data!Y1154-INDEX($F$4:$F$102,R1154))/(INDEX($F$4:$F$102,R1154+1)-INDEX($F$4:$F$102,R1154))*(INDEX($E$4:$E$102,R1154+1)-INDEX($E$4:$E$102,R1154))))</f>
        <v/>
      </c>
    </row>
    <row r="1155">
      <c r="K1155" s="14">
        <f>Data!A1155</f>
        <v/>
      </c>
      <c r="L1155" s="12">
        <f>IF(Occurrence!J1155&lt;=0,-1,IFERROR(MATCH(Occurrence!J1155,$D$4:$D$102,1),0))</f>
        <v/>
      </c>
      <c r="M1155" s="9">
        <f>IF(L1155&lt;0,0,IF(L1155=0,Occurrence!J1155*$I$11,IF(L1155&gt;=99,Occurrence!J1155*$I$12,INDEX($C$4:$C$102,L1155)+(Occurrence!J1155-INDEX($D$4:$D$102,L1155))/(INDEX($D$4:$D$102,L1155+1)-INDEX($D$4:$D$102,L1155))*(INDEX($C$4:$C$102,L1155+1)-INDEX($C$4:$C$102,L1155)))))</f>
        <v/>
      </c>
      <c r="N1155" s="12">
        <f>IF(Occurrence!K1155&lt;=0,-1,IFERROR(MATCH(Occurrence!K1155,$D$4:$D$102,1),0))</f>
        <v/>
      </c>
      <c r="O1155" s="9">
        <f>IF(N1155&lt;0,0,IF(N1155=0,Occurrence!K1155*$I$11,IF(N1155&gt;=99,Occurrence!K1155*$I$12,INDEX($C$4:$C$102,N1155)+(Occurrence!K1155-INDEX($D$4:$D$102,N1155))/(INDEX($D$4:$D$102,N1155+1)-INDEX($D$4:$D$102,N1155))*(INDEX($C$4:$C$102,N1155+1)-INDEX($C$4:$C$102,N1155)))))</f>
        <v/>
      </c>
      <c r="P1155" s="12">
        <f>IFERROR(MATCH(Data!X1155,$F$4:$F$102,1),0)</f>
        <v/>
      </c>
      <c r="Q1155" s="9">
        <f>IF(P1155=0,Data!X1155+$I$13,IF(P1155&gt;=99,Data!X1155+$I$14,INDEX($E$4:$E$102,P1155)+(Data!X1155-INDEX($F$4:$F$102,P1155))/(INDEX($F$4:$F$102,P1155+1)-INDEX($F$4:$F$102,P1155))*(INDEX($E$4:$E$102,P1155+1)-INDEX($E$4:$E$102,P1155))))</f>
        <v/>
      </c>
      <c r="R1155" s="12">
        <f>IFERROR(MATCH(Data!Y1155,$F$4:$F$102,1),0)</f>
        <v/>
      </c>
      <c r="S1155" s="9">
        <f>IF(R1155=0,Data!Y1155+$I$13,IF(R1155&gt;=99,Data!Y1155+$I$14,INDEX($E$4:$E$102,R1155)+(Data!Y1155-INDEX($F$4:$F$102,R1155))/(INDEX($F$4:$F$102,R1155+1)-INDEX($F$4:$F$102,R1155))*(INDEX($E$4:$E$102,R1155+1)-INDEX($E$4:$E$102,R1155))))</f>
        <v/>
      </c>
    </row>
    <row r="1156">
      <c r="K1156" s="14">
        <f>Data!A1156</f>
        <v/>
      </c>
      <c r="L1156" s="12">
        <f>IF(Occurrence!J1156&lt;=0,-1,IFERROR(MATCH(Occurrence!J1156,$D$4:$D$102,1),0))</f>
        <v/>
      </c>
      <c r="M1156" s="9">
        <f>IF(L1156&lt;0,0,IF(L1156=0,Occurrence!J1156*$I$11,IF(L1156&gt;=99,Occurrence!J1156*$I$12,INDEX($C$4:$C$102,L1156)+(Occurrence!J1156-INDEX($D$4:$D$102,L1156))/(INDEX($D$4:$D$102,L1156+1)-INDEX($D$4:$D$102,L1156))*(INDEX($C$4:$C$102,L1156+1)-INDEX($C$4:$C$102,L1156)))))</f>
        <v/>
      </c>
      <c r="N1156" s="12">
        <f>IF(Occurrence!K1156&lt;=0,-1,IFERROR(MATCH(Occurrence!K1156,$D$4:$D$102,1),0))</f>
        <v/>
      </c>
      <c r="O1156" s="9">
        <f>IF(N1156&lt;0,0,IF(N1156=0,Occurrence!K1156*$I$11,IF(N1156&gt;=99,Occurrence!K1156*$I$12,INDEX($C$4:$C$102,N1156)+(Occurrence!K1156-INDEX($D$4:$D$102,N1156))/(INDEX($D$4:$D$102,N1156+1)-INDEX($D$4:$D$102,N1156))*(INDEX($C$4:$C$102,N1156+1)-INDEX($C$4:$C$102,N1156)))))</f>
        <v/>
      </c>
      <c r="P1156" s="12">
        <f>IFERROR(MATCH(Data!X1156,$F$4:$F$102,1),0)</f>
        <v/>
      </c>
      <c r="Q1156" s="9">
        <f>IF(P1156=0,Data!X1156+$I$13,IF(P1156&gt;=99,Data!X1156+$I$14,INDEX($E$4:$E$102,P1156)+(Data!X1156-INDEX($F$4:$F$102,P1156))/(INDEX($F$4:$F$102,P1156+1)-INDEX($F$4:$F$102,P1156))*(INDEX($E$4:$E$102,P1156+1)-INDEX($E$4:$E$102,P1156))))</f>
        <v/>
      </c>
      <c r="R1156" s="12">
        <f>IFERROR(MATCH(Data!Y1156,$F$4:$F$102,1),0)</f>
        <v/>
      </c>
      <c r="S1156" s="9">
        <f>IF(R1156=0,Data!Y1156+$I$13,IF(R1156&gt;=99,Data!Y1156+$I$14,INDEX($E$4:$E$102,R1156)+(Data!Y1156-INDEX($F$4:$F$102,R1156))/(INDEX($F$4:$F$102,R1156+1)-INDEX($F$4:$F$102,R1156))*(INDEX($E$4:$E$102,R1156+1)-INDEX($E$4:$E$102,R1156))))</f>
        <v/>
      </c>
    </row>
    <row r="1157">
      <c r="K1157" s="14">
        <f>Data!A1157</f>
        <v/>
      </c>
      <c r="L1157" s="12">
        <f>IF(Occurrence!J1157&lt;=0,-1,IFERROR(MATCH(Occurrence!J1157,$D$4:$D$102,1),0))</f>
        <v/>
      </c>
      <c r="M1157" s="9">
        <f>IF(L1157&lt;0,0,IF(L1157=0,Occurrence!J1157*$I$11,IF(L1157&gt;=99,Occurrence!J1157*$I$12,INDEX($C$4:$C$102,L1157)+(Occurrence!J1157-INDEX($D$4:$D$102,L1157))/(INDEX($D$4:$D$102,L1157+1)-INDEX($D$4:$D$102,L1157))*(INDEX($C$4:$C$102,L1157+1)-INDEX($C$4:$C$102,L1157)))))</f>
        <v/>
      </c>
      <c r="N1157" s="12">
        <f>IF(Occurrence!K1157&lt;=0,-1,IFERROR(MATCH(Occurrence!K1157,$D$4:$D$102,1),0))</f>
        <v/>
      </c>
      <c r="O1157" s="9">
        <f>IF(N1157&lt;0,0,IF(N1157=0,Occurrence!K1157*$I$11,IF(N1157&gt;=99,Occurrence!K1157*$I$12,INDEX($C$4:$C$102,N1157)+(Occurrence!K1157-INDEX($D$4:$D$102,N1157))/(INDEX($D$4:$D$102,N1157+1)-INDEX($D$4:$D$102,N1157))*(INDEX($C$4:$C$102,N1157+1)-INDEX($C$4:$C$102,N1157)))))</f>
        <v/>
      </c>
      <c r="P1157" s="12">
        <f>IFERROR(MATCH(Data!X1157,$F$4:$F$102,1),0)</f>
        <v/>
      </c>
      <c r="Q1157" s="9">
        <f>IF(P1157=0,Data!X1157+$I$13,IF(P1157&gt;=99,Data!X1157+$I$14,INDEX($E$4:$E$102,P1157)+(Data!X1157-INDEX($F$4:$F$102,P1157))/(INDEX($F$4:$F$102,P1157+1)-INDEX($F$4:$F$102,P1157))*(INDEX($E$4:$E$102,P1157+1)-INDEX($E$4:$E$102,P1157))))</f>
        <v/>
      </c>
      <c r="R1157" s="12">
        <f>IFERROR(MATCH(Data!Y1157,$F$4:$F$102,1),0)</f>
        <v/>
      </c>
      <c r="S1157" s="9">
        <f>IF(R1157=0,Data!Y1157+$I$13,IF(R1157&gt;=99,Data!Y1157+$I$14,INDEX($E$4:$E$102,R1157)+(Data!Y1157-INDEX($F$4:$F$102,R1157))/(INDEX($F$4:$F$102,R1157+1)-INDEX($F$4:$F$102,R1157))*(INDEX($E$4:$E$102,R1157+1)-INDEX($E$4:$E$102,R1157))))</f>
        <v/>
      </c>
    </row>
    <row r="1158">
      <c r="K1158" s="14">
        <f>Data!A1158</f>
        <v/>
      </c>
      <c r="L1158" s="12">
        <f>IF(Occurrence!J1158&lt;=0,-1,IFERROR(MATCH(Occurrence!J1158,$D$4:$D$102,1),0))</f>
        <v/>
      </c>
      <c r="M1158" s="9">
        <f>IF(L1158&lt;0,0,IF(L1158=0,Occurrence!J1158*$I$11,IF(L1158&gt;=99,Occurrence!J1158*$I$12,INDEX($C$4:$C$102,L1158)+(Occurrence!J1158-INDEX($D$4:$D$102,L1158))/(INDEX($D$4:$D$102,L1158+1)-INDEX($D$4:$D$102,L1158))*(INDEX($C$4:$C$102,L1158+1)-INDEX($C$4:$C$102,L1158)))))</f>
        <v/>
      </c>
      <c r="N1158" s="12">
        <f>IF(Occurrence!K1158&lt;=0,-1,IFERROR(MATCH(Occurrence!K1158,$D$4:$D$102,1),0))</f>
        <v/>
      </c>
      <c r="O1158" s="9">
        <f>IF(N1158&lt;0,0,IF(N1158=0,Occurrence!K1158*$I$11,IF(N1158&gt;=99,Occurrence!K1158*$I$12,INDEX($C$4:$C$102,N1158)+(Occurrence!K1158-INDEX($D$4:$D$102,N1158))/(INDEX($D$4:$D$102,N1158+1)-INDEX($D$4:$D$102,N1158))*(INDEX($C$4:$C$102,N1158+1)-INDEX($C$4:$C$102,N1158)))))</f>
        <v/>
      </c>
      <c r="P1158" s="12">
        <f>IFERROR(MATCH(Data!X1158,$F$4:$F$102,1),0)</f>
        <v/>
      </c>
      <c r="Q1158" s="9">
        <f>IF(P1158=0,Data!X1158+$I$13,IF(P1158&gt;=99,Data!X1158+$I$14,INDEX($E$4:$E$102,P1158)+(Data!X1158-INDEX($F$4:$F$102,P1158))/(INDEX($F$4:$F$102,P1158+1)-INDEX($F$4:$F$102,P1158))*(INDEX($E$4:$E$102,P1158+1)-INDEX($E$4:$E$102,P1158))))</f>
        <v/>
      </c>
      <c r="R1158" s="12">
        <f>IFERROR(MATCH(Data!Y1158,$F$4:$F$102,1),0)</f>
        <v/>
      </c>
      <c r="S1158" s="9">
        <f>IF(R1158=0,Data!Y1158+$I$13,IF(R1158&gt;=99,Data!Y1158+$I$14,INDEX($E$4:$E$102,R1158)+(Data!Y1158-INDEX($F$4:$F$102,R1158))/(INDEX($F$4:$F$102,R1158+1)-INDEX($F$4:$F$102,R1158))*(INDEX($E$4:$E$102,R1158+1)-INDEX($E$4:$E$102,R1158))))</f>
        <v/>
      </c>
    </row>
    <row r="1159">
      <c r="K1159" s="14">
        <f>Data!A1159</f>
        <v/>
      </c>
      <c r="L1159" s="12">
        <f>IF(Occurrence!J1159&lt;=0,-1,IFERROR(MATCH(Occurrence!J1159,$D$4:$D$102,1),0))</f>
        <v/>
      </c>
      <c r="M1159" s="9">
        <f>IF(L1159&lt;0,0,IF(L1159=0,Occurrence!J1159*$I$11,IF(L1159&gt;=99,Occurrence!J1159*$I$12,INDEX($C$4:$C$102,L1159)+(Occurrence!J1159-INDEX($D$4:$D$102,L1159))/(INDEX($D$4:$D$102,L1159+1)-INDEX($D$4:$D$102,L1159))*(INDEX($C$4:$C$102,L1159+1)-INDEX($C$4:$C$102,L1159)))))</f>
        <v/>
      </c>
      <c r="N1159" s="12">
        <f>IF(Occurrence!K1159&lt;=0,-1,IFERROR(MATCH(Occurrence!K1159,$D$4:$D$102,1),0))</f>
        <v/>
      </c>
      <c r="O1159" s="9">
        <f>IF(N1159&lt;0,0,IF(N1159=0,Occurrence!K1159*$I$11,IF(N1159&gt;=99,Occurrence!K1159*$I$12,INDEX($C$4:$C$102,N1159)+(Occurrence!K1159-INDEX($D$4:$D$102,N1159))/(INDEX($D$4:$D$102,N1159+1)-INDEX($D$4:$D$102,N1159))*(INDEX($C$4:$C$102,N1159+1)-INDEX($C$4:$C$102,N1159)))))</f>
        <v/>
      </c>
      <c r="P1159" s="12">
        <f>IFERROR(MATCH(Data!X1159,$F$4:$F$102,1),0)</f>
        <v/>
      </c>
      <c r="Q1159" s="9">
        <f>IF(P1159=0,Data!X1159+$I$13,IF(P1159&gt;=99,Data!X1159+$I$14,INDEX($E$4:$E$102,P1159)+(Data!X1159-INDEX($F$4:$F$102,P1159))/(INDEX($F$4:$F$102,P1159+1)-INDEX($F$4:$F$102,P1159))*(INDEX($E$4:$E$102,P1159+1)-INDEX($E$4:$E$102,P1159))))</f>
        <v/>
      </c>
      <c r="R1159" s="12">
        <f>IFERROR(MATCH(Data!Y1159,$F$4:$F$102,1),0)</f>
        <v/>
      </c>
      <c r="S1159" s="9">
        <f>IF(R1159=0,Data!Y1159+$I$13,IF(R1159&gt;=99,Data!Y1159+$I$14,INDEX($E$4:$E$102,R1159)+(Data!Y1159-INDEX($F$4:$F$102,R1159))/(INDEX($F$4:$F$102,R1159+1)-INDEX($F$4:$F$102,R1159))*(INDEX($E$4:$E$102,R1159+1)-INDEX($E$4:$E$102,R1159))))</f>
        <v/>
      </c>
    </row>
    <row r="1160">
      <c r="K1160" s="14">
        <f>Data!A1160</f>
        <v/>
      </c>
      <c r="L1160" s="12">
        <f>IF(Occurrence!J1160&lt;=0,-1,IFERROR(MATCH(Occurrence!J1160,$D$4:$D$102,1),0))</f>
        <v/>
      </c>
      <c r="M1160" s="9">
        <f>IF(L1160&lt;0,0,IF(L1160=0,Occurrence!J1160*$I$11,IF(L1160&gt;=99,Occurrence!J1160*$I$12,INDEX($C$4:$C$102,L1160)+(Occurrence!J1160-INDEX($D$4:$D$102,L1160))/(INDEX($D$4:$D$102,L1160+1)-INDEX($D$4:$D$102,L1160))*(INDEX($C$4:$C$102,L1160+1)-INDEX($C$4:$C$102,L1160)))))</f>
        <v/>
      </c>
      <c r="N1160" s="12">
        <f>IF(Occurrence!K1160&lt;=0,-1,IFERROR(MATCH(Occurrence!K1160,$D$4:$D$102,1),0))</f>
        <v/>
      </c>
      <c r="O1160" s="9">
        <f>IF(N1160&lt;0,0,IF(N1160=0,Occurrence!K1160*$I$11,IF(N1160&gt;=99,Occurrence!K1160*$I$12,INDEX($C$4:$C$102,N1160)+(Occurrence!K1160-INDEX($D$4:$D$102,N1160))/(INDEX($D$4:$D$102,N1160+1)-INDEX($D$4:$D$102,N1160))*(INDEX($C$4:$C$102,N1160+1)-INDEX($C$4:$C$102,N1160)))))</f>
        <v/>
      </c>
      <c r="P1160" s="12">
        <f>IFERROR(MATCH(Data!X1160,$F$4:$F$102,1),0)</f>
        <v/>
      </c>
      <c r="Q1160" s="9">
        <f>IF(P1160=0,Data!X1160+$I$13,IF(P1160&gt;=99,Data!X1160+$I$14,INDEX($E$4:$E$102,P1160)+(Data!X1160-INDEX($F$4:$F$102,P1160))/(INDEX($F$4:$F$102,P1160+1)-INDEX($F$4:$F$102,P1160))*(INDEX($E$4:$E$102,P1160+1)-INDEX($E$4:$E$102,P1160))))</f>
        <v/>
      </c>
      <c r="R1160" s="12">
        <f>IFERROR(MATCH(Data!Y1160,$F$4:$F$102,1),0)</f>
        <v/>
      </c>
      <c r="S1160" s="9">
        <f>IF(R1160=0,Data!Y1160+$I$13,IF(R1160&gt;=99,Data!Y1160+$I$14,INDEX($E$4:$E$102,R1160)+(Data!Y1160-INDEX($F$4:$F$102,R1160))/(INDEX($F$4:$F$102,R1160+1)-INDEX($F$4:$F$102,R1160))*(INDEX($E$4:$E$102,R1160+1)-INDEX($E$4:$E$102,R1160))))</f>
        <v/>
      </c>
    </row>
    <row r="1161">
      <c r="K1161" s="14">
        <f>Data!A1161</f>
        <v/>
      </c>
      <c r="L1161" s="12">
        <f>IF(Occurrence!J1161&lt;=0,-1,IFERROR(MATCH(Occurrence!J1161,$D$4:$D$102,1),0))</f>
        <v/>
      </c>
      <c r="M1161" s="9">
        <f>IF(L1161&lt;0,0,IF(L1161=0,Occurrence!J1161*$I$11,IF(L1161&gt;=99,Occurrence!J1161*$I$12,INDEX($C$4:$C$102,L1161)+(Occurrence!J1161-INDEX($D$4:$D$102,L1161))/(INDEX($D$4:$D$102,L1161+1)-INDEX($D$4:$D$102,L1161))*(INDEX($C$4:$C$102,L1161+1)-INDEX($C$4:$C$102,L1161)))))</f>
        <v/>
      </c>
      <c r="N1161" s="12">
        <f>IF(Occurrence!K1161&lt;=0,-1,IFERROR(MATCH(Occurrence!K1161,$D$4:$D$102,1),0))</f>
        <v/>
      </c>
      <c r="O1161" s="9">
        <f>IF(N1161&lt;0,0,IF(N1161=0,Occurrence!K1161*$I$11,IF(N1161&gt;=99,Occurrence!K1161*$I$12,INDEX($C$4:$C$102,N1161)+(Occurrence!K1161-INDEX($D$4:$D$102,N1161))/(INDEX($D$4:$D$102,N1161+1)-INDEX($D$4:$D$102,N1161))*(INDEX($C$4:$C$102,N1161+1)-INDEX($C$4:$C$102,N1161)))))</f>
        <v/>
      </c>
      <c r="P1161" s="12">
        <f>IFERROR(MATCH(Data!X1161,$F$4:$F$102,1),0)</f>
        <v/>
      </c>
      <c r="Q1161" s="9">
        <f>IF(P1161=0,Data!X1161+$I$13,IF(P1161&gt;=99,Data!X1161+$I$14,INDEX($E$4:$E$102,P1161)+(Data!X1161-INDEX($F$4:$F$102,P1161))/(INDEX($F$4:$F$102,P1161+1)-INDEX($F$4:$F$102,P1161))*(INDEX($E$4:$E$102,P1161+1)-INDEX($E$4:$E$102,P1161))))</f>
        <v/>
      </c>
      <c r="R1161" s="12">
        <f>IFERROR(MATCH(Data!Y1161,$F$4:$F$102,1),0)</f>
        <v/>
      </c>
      <c r="S1161" s="9">
        <f>IF(R1161=0,Data!Y1161+$I$13,IF(R1161&gt;=99,Data!Y1161+$I$14,INDEX($E$4:$E$102,R1161)+(Data!Y1161-INDEX($F$4:$F$102,R1161))/(INDEX($F$4:$F$102,R1161+1)-INDEX($F$4:$F$102,R1161))*(INDEX($E$4:$E$102,R1161+1)-INDEX($E$4:$E$102,R1161))))</f>
        <v/>
      </c>
    </row>
    <row r="1162">
      <c r="K1162" s="14">
        <f>Data!A1162</f>
        <v/>
      </c>
      <c r="L1162" s="12">
        <f>IF(Occurrence!J1162&lt;=0,-1,IFERROR(MATCH(Occurrence!J1162,$D$4:$D$102,1),0))</f>
        <v/>
      </c>
      <c r="M1162" s="9">
        <f>IF(L1162&lt;0,0,IF(L1162=0,Occurrence!J1162*$I$11,IF(L1162&gt;=99,Occurrence!J1162*$I$12,INDEX($C$4:$C$102,L1162)+(Occurrence!J1162-INDEX($D$4:$D$102,L1162))/(INDEX($D$4:$D$102,L1162+1)-INDEX($D$4:$D$102,L1162))*(INDEX($C$4:$C$102,L1162+1)-INDEX($C$4:$C$102,L1162)))))</f>
        <v/>
      </c>
      <c r="N1162" s="12">
        <f>IF(Occurrence!K1162&lt;=0,-1,IFERROR(MATCH(Occurrence!K1162,$D$4:$D$102,1),0))</f>
        <v/>
      </c>
      <c r="O1162" s="9">
        <f>IF(N1162&lt;0,0,IF(N1162=0,Occurrence!K1162*$I$11,IF(N1162&gt;=99,Occurrence!K1162*$I$12,INDEX($C$4:$C$102,N1162)+(Occurrence!K1162-INDEX($D$4:$D$102,N1162))/(INDEX($D$4:$D$102,N1162+1)-INDEX($D$4:$D$102,N1162))*(INDEX($C$4:$C$102,N1162+1)-INDEX($C$4:$C$102,N1162)))))</f>
        <v/>
      </c>
      <c r="P1162" s="12">
        <f>IFERROR(MATCH(Data!X1162,$F$4:$F$102,1),0)</f>
        <v/>
      </c>
      <c r="Q1162" s="9">
        <f>IF(P1162=0,Data!X1162+$I$13,IF(P1162&gt;=99,Data!X1162+$I$14,INDEX($E$4:$E$102,P1162)+(Data!X1162-INDEX($F$4:$F$102,P1162))/(INDEX($F$4:$F$102,P1162+1)-INDEX($F$4:$F$102,P1162))*(INDEX($E$4:$E$102,P1162+1)-INDEX($E$4:$E$102,P1162))))</f>
        <v/>
      </c>
      <c r="R1162" s="12">
        <f>IFERROR(MATCH(Data!Y1162,$F$4:$F$102,1),0)</f>
        <v/>
      </c>
      <c r="S1162" s="9">
        <f>IF(R1162=0,Data!Y1162+$I$13,IF(R1162&gt;=99,Data!Y1162+$I$14,INDEX($E$4:$E$102,R1162)+(Data!Y1162-INDEX($F$4:$F$102,R1162))/(INDEX($F$4:$F$102,R1162+1)-INDEX($F$4:$F$102,R1162))*(INDEX($E$4:$E$102,R1162+1)-INDEX($E$4:$E$102,R1162))))</f>
        <v/>
      </c>
    </row>
    <row r="1163">
      <c r="K1163" s="14">
        <f>Data!A1163</f>
        <v/>
      </c>
      <c r="L1163" s="12">
        <f>IF(Occurrence!J1163&lt;=0,-1,IFERROR(MATCH(Occurrence!J1163,$D$4:$D$102,1),0))</f>
        <v/>
      </c>
      <c r="M1163" s="9">
        <f>IF(L1163&lt;0,0,IF(L1163=0,Occurrence!J1163*$I$11,IF(L1163&gt;=99,Occurrence!J1163*$I$12,INDEX($C$4:$C$102,L1163)+(Occurrence!J1163-INDEX($D$4:$D$102,L1163))/(INDEX($D$4:$D$102,L1163+1)-INDEX($D$4:$D$102,L1163))*(INDEX($C$4:$C$102,L1163+1)-INDEX($C$4:$C$102,L1163)))))</f>
        <v/>
      </c>
      <c r="N1163" s="12">
        <f>IF(Occurrence!K1163&lt;=0,-1,IFERROR(MATCH(Occurrence!K1163,$D$4:$D$102,1),0))</f>
        <v/>
      </c>
      <c r="O1163" s="9">
        <f>IF(N1163&lt;0,0,IF(N1163=0,Occurrence!K1163*$I$11,IF(N1163&gt;=99,Occurrence!K1163*$I$12,INDEX($C$4:$C$102,N1163)+(Occurrence!K1163-INDEX($D$4:$D$102,N1163))/(INDEX($D$4:$D$102,N1163+1)-INDEX($D$4:$D$102,N1163))*(INDEX($C$4:$C$102,N1163+1)-INDEX($C$4:$C$102,N1163)))))</f>
        <v/>
      </c>
      <c r="P1163" s="12">
        <f>IFERROR(MATCH(Data!X1163,$F$4:$F$102,1),0)</f>
        <v/>
      </c>
      <c r="Q1163" s="9">
        <f>IF(P1163=0,Data!X1163+$I$13,IF(P1163&gt;=99,Data!X1163+$I$14,INDEX($E$4:$E$102,P1163)+(Data!X1163-INDEX($F$4:$F$102,P1163))/(INDEX($F$4:$F$102,P1163+1)-INDEX($F$4:$F$102,P1163))*(INDEX($E$4:$E$102,P1163+1)-INDEX($E$4:$E$102,P1163))))</f>
        <v/>
      </c>
      <c r="R1163" s="12">
        <f>IFERROR(MATCH(Data!Y1163,$F$4:$F$102,1),0)</f>
        <v/>
      </c>
      <c r="S1163" s="9">
        <f>IF(R1163=0,Data!Y1163+$I$13,IF(R1163&gt;=99,Data!Y1163+$I$14,INDEX($E$4:$E$102,R1163)+(Data!Y1163-INDEX($F$4:$F$102,R1163))/(INDEX($F$4:$F$102,R1163+1)-INDEX($F$4:$F$102,R1163))*(INDEX($E$4:$E$102,R1163+1)-INDEX($E$4:$E$102,R1163))))</f>
        <v/>
      </c>
    </row>
    <row r="1164">
      <c r="K1164" s="14">
        <f>Data!A1164</f>
        <v/>
      </c>
      <c r="L1164" s="12">
        <f>IF(Occurrence!J1164&lt;=0,-1,IFERROR(MATCH(Occurrence!J1164,$D$4:$D$102,1),0))</f>
        <v/>
      </c>
      <c r="M1164" s="9">
        <f>IF(L1164&lt;0,0,IF(L1164=0,Occurrence!J1164*$I$11,IF(L1164&gt;=99,Occurrence!J1164*$I$12,INDEX($C$4:$C$102,L1164)+(Occurrence!J1164-INDEX($D$4:$D$102,L1164))/(INDEX($D$4:$D$102,L1164+1)-INDEX($D$4:$D$102,L1164))*(INDEX($C$4:$C$102,L1164+1)-INDEX($C$4:$C$102,L1164)))))</f>
        <v/>
      </c>
      <c r="N1164" s="12">
        <f>IF(Occurrence!K1164&lt;=0,-1,IFERROR(MATCH(Occurrence!K1164,$D$4:$D$102,1),0))</f>
        <v/>
      </c>
      <c r="O1164" s="9">
        <f>IF(N1164&lt;0,0,IF(N1164=0,Occurrence!K1164*$I$11,IF(N1164&gt;=99,Occurrence!K1164*$I$12,INDEX($C$4:$C$102,N1164)+(Occurrence!K1164-INDEX($D$4:$D$102,N1164))/(INDEX($D$4:$D$102,N1164+1)-INDEX($D$4:$D$102,N1164))*(INDEX($C$4:$C$102,N1164+1)-INDEX($C$4:$C$102,N1164)))))</f>
        <v/>
      </c>
      <c r="P1164" s="12">
        <f>IFERROR(MATCH(Data!X1164,$F$4:$F$102,1),0)</f>
        <v/>
      </c>
      <c r="Q1164" s="9">
        <f>IF(P1164=0,Data!X1164+$I$13,IF(P1164&gt;=99,Data!X1164+$I$14,INDEX($E$4:$E$102,P1164)+(Data!X1164-INDEX($F$4:$F$102,P1164))/(INDEX($F$4:$F$102,P1164+1)-INDEX($F$4:$F$102,P1164))*(INDEX($E$4:$E$102,P1164+1)-INDEX($E$4:$E$102,P1164))))</f>
        <v/>
      </c>
      <c r="R1164" s="12">
        <f>IFERROR(MATCH(Data!Y1164,$F$4:$F$102,1),0)</f>
        <v/>
      </c>
      <c r="S1164" s="9">
        <f>IF(R1164=0,Data!Y1164+$I$13,IF(R1164&gt;=99,Data!Y1164+$I$14,INDEX($E$4:$E$102,R1164)+(Data!Y1164-INDEX($F$4:$F$102,R1164))/(INDEX($F$4:$F$102,R1164+1)-INDEX($F$4:$F$102,R1164))*(INDEX($E$4:$E$102,R1164+1)-INDEX($E$4:$E$102,R1164))))</f>
        <v/>
      </c>
    </row>
    <row r="1165">
      <c r="K1165" s="14">
        <f>Data!A1165</f>
        <v/>
      </c>
      <c r="L1165" s="12">
        <f>IF(Occurrence!J1165&lt;=0,-1,IFERROR(MATCH(Occurrence!J1165,$D$4:$D$102,1),0))</f>
        <v/>
      </c>
      <c r="M1165" s="9">
        <f>IF(L1165&lt;0,0,IF(L1165=0,Occurrence!J1165*$I$11,IF(L1165&gt;=99,Occurrence!J1165*$I$12,INDEX($C$4:$C$102,L1165)+(Occurrence!J1165-INDEX($D$4:$D$102,L1165))/(INDEX($D$4:$D$102,L1165+1)-INDEX($D$4:$D$102,L1165))*(INDEX($C$4:$C$102,L1165+1)-INDEX($C$4:$C$102,L1165)))))</f>
        <v/>
      </c>
      <c r="N1165" s="12">
        <f>IF(Occurrence!K1165&lt;=0,-1,IFERROR(MATCH(Occurrence!K1165,$D$4:$D$102,1),0))</f>
        <v/>
      </c>
      <c r="O1165" s="9">
        <f>IF(N1165&lt;0,0,IF(N1165=0,Occurrence!K1165*$I$11,IF(N1165&gt;=99,Occurrence!K1165*$I$12,INDEX($C$4:$C$102,N1165)+(Occurrence!K1165-INDEX($D$4:$D$102,N1165))/(INDEX($D$4:$D$102,N1165+1)-INDEX($D$4:$D$102,N1165))*(INDEX($C$4:$C$102,N1165+1)-INDEX($C$4:$C$102,N1165)))))</f>
        <v/>
      </c>
      <c r="P1165" s="12">
        <f>IFERROR(MATCH(Data!X1165,$F$4:$F$102,1),0)</f>
        <v/>
      </c>
      <c r="Q1165" s="9">
        <f>IF(P1165=0,Data!X1165+$I$13,IF(P1165&gt;=99,Data!X1165+$I$14,INDEX($E$4:$E$102,P1165)+(Data!X1165-INDEX($F$4:$F$102,P1165))/(INDEX($F$4:$F$102,P1165+1)-INDEX($F$4:$F$102,P1165))*(INDEX($E$4:$E$102,P1165+1)-INDEX($E$4:$E$102,P1165))))</f>
        <v/>
      </c>
      <c r="R1165" s="12">
        <f>IFERROR(MATCH(Data!Y1165,$F$4:$F$102,1),0)</f>
        <v/>
      </c>
      <c r="S1165" s="9">
        <f>IF(R1165=0,Data!Y1165+$I$13,IF(R1165&gt;=99,Data!Y1165+$I$14,INDEX($E$4:$E$102,R1165)+(Data!Y1165-INDEX($F$4:$F$102,R1165))/(INDEX($F$4:$F$102,R1165+1)-INDEX($F$4:$F$102,R1165))*(INDEX($E$4:$E$102,R1165+1)-INDEX($E$4:$E$102,R1165))))</f>
        <v/>
      </c>
    </row>
    <row r="1166">
      <c r="K1166" s="14">
        <f>Data!A1166</f>
        <v/>
      </c>
      <c r="L1166" s="12">
        <f>IF(Occurrence!J1166&lt;=0,-1,IFERROR(MATCH(Occurrence!J1166,$D$4:$D$102,1),0))</f>
        <v/>
      </c>
      <c r="M1166" s="9">
        <f>IF(L1166&lt;0,0,IF(L1166=0,Occurrence!J1166*$I$11,IF(L1166&gt;=99,Occurrence!J1166*$I$12,INDEX($C$4:$C$102,L1166)+(Occurrence!J1166-INDEX($D$4:$D$102,L1166))/(INDEX($D$4:$D$102,L1166+1)-INDEX($D$4:$D$102,L1166))*(INDEX($C$4:$C$102,L1166+1)-INDEX($C$4:$C$102,L1166)))))</f>
        <v/>
      </c>
      <c r="N1166" s="12">
        <f>IF(Occurrence!K1166&lt;=0,-1,IFERROR(MATCH(Occurrence!K1166,$D$4:$D$102,1),0))</f>
        <v/>
      </c>
      <c r="O1166" s="9">
        <f>IF(N1166&lt;0,0,IF(N1166=0,Occurrence!K1166*$I$11,IF(N1166&gt;=99,Occurrence!K1166*$I$12,INDEX($C$4:$C$102,N1166)+(Occurrence!K1166-INDEX($D$4:$D$102,N1166))/(INDEX($D$4:$D$102,N1166+1)-INDEX($D$4:$D$102,N1166))*(INDEX($C$4:$C$102,N1166+1)-INDEX($C$4:$C$102,N1166)))))</f>
        <v/>
      </c>
      <c r="P1166" s="12">
        <f>IFERROR(MATCH(Data!X1166,$F$4:$F$102,1),0)</f>
        <v/>
      </c>
      <c r="Q1166" s="9">
        <f>IF(P1166=0,Data!X1166+$I$13,IF(P1166&gt;=99,Data!X1166+$I$14,INDEX($E$4:$E$102,P1166)+(Data!X1166-INDEX($F$4:$F$102,P1166))/(INDEX($F$4:$F$102,P1166+1)-INDEX($F$4:$F$102,P1166))*(INDEX($E$4:$E$102,P1166+1)-INDEX($E$4:$E$102,P1166))))</f>
        <v/>
      </c>
      <c r="R1166" s="12">
        <f>IFERROR(MATCH(Data!Y1166,$F$4:$F$102,1),0)</f>
        <v/>
      </c>
      <c r="S1166" s="9">
        <f>IF(R1166=0,Data!Y1166+$I$13,IF(R1166&gt;=99,Data!Y1166+$I$14,INDEX($E$4:$E$102,R1166)+(Data!Y1166-INDEX($F$4:$F$102,R1166))/(INDEX($F$4:$F$102,R1166+1)-INDEX($F$4:$F$102,R1166))*(INDEX($E$4:$E$102,R1166+1)-INDEX($E$4:$E$102,R1166))))</f>
        <v/>
      </c>
    </row>
    <row r="1167">
      <c r="K1167" s="14">
        <f>Data!A1167</f>
        <v/>
      </c>
      <c r="L1167" s="12">
        <f>IF(Occurrence!J1167&lt;=0,-1,IFERROR(MATCH(Occurrence!J1167,$D$4:$D$102,1),0))</f>
        <v/>
      </c>
      <c r="M1167" s="9">
        <f>IF(L1167&lt;0,0,IF(L1167=0,Occurrence!J1167*$I$11,IF(L1167&gt;=99,Occurrence!J1167*$I$12,INDEX($C$4:$C$102,L1167)+(Occurrence!J1167-INDEX($D$4:$D$102,L1167))/(INDEX($D$4:$D$102,L1167+1)-INDEX($D$4:$D$102,L1167))*(INDEX($C$4:$C$102,L1167+1)-INDEX($C$4:$C$102,L1167)))))</f>
        <v/>
      </c>
      <c r="N1167" s="12">
        <f>IF(Occurrence!K1167&lt;=0,-1,IFERROR(MATCH(Occurrence!K1167,$D$4:$D$102,1),0))</f>
        <v/>
      </c>
      <c r="O1167" s="9">
        <f>IF(N1167&lt;0,0,IF(N1167=0,Occurrence!K1167*$I$11,IF(N1167&gt;=99,Occurrence!K1167*$I$12,INDEX($C$4:$C$102,N1167)+(Occurrence!K1167-INDEX($D$4:$D$102,N1167))/(INDEX($D$4:$D$102,N1167+1)-INDEX($D$4:$D$102,N1167))*(INDEX($C$4:$C$102,N1167+1)-INDEX($C$4:$C$102,N1167)))))</f>
        <v/>
      </c>
      <c r="P1167" s="12">
        <f>IFERROR(MATCH(Data!X1167,$F$4:$F$102,1),0)</f>
        <v/>
      </c>
      <c r="Q1167" s="9">
        <f>IF(P1167=0,Data!X1167+$I$13,IF(P1167&gt;=99,Data!X1167+$I$14,INDEX($E$4:$E$102,P1167)+(Data!X1167-INDEX($F$4:$F$102,P1167))/(INDEX($F$4:$F$102,P1167+1)-INDEX($F$4:$F$102,P1167))*(INDEX($E$4:$E$102,P1167+1)-INDEX($E$4:$E$102,P1167))))</f>
        <v/>
      </c>
      <c r="R1167" s="12">
        <f>IFERROR(MATCH(Data!Y1167,$F$4:$F$102,1),0)</f>
        <v/>
      </c>
      <c r="S1167" s="9">
        <f>IF(R1167=0,Data!Y1167+$I$13,IF(R1167&gt;=99,Data!Y1167+$I$14,INDEX($E$4:$E$102,R1167)+(Data!Y1167-INDEX($F$4:$F$102,R1167))/(INDEX($F$4:$F$102,R1167+1)-INDEX($F$4:$F$102,R1167))*(INDEX($E$4:$E$102,R1167+1)-INDEX($E$4:$E$102,R1167))))</f>
        <v/>
      </c>
    </row>
    <row r="1168">
      <c r="K1168" s="14">
        <f>Data!A1168</f>
        <v/>
      </c>
      <c r="L1168" s="12">
        <f>IF(Occurrence!J1168&lt;=0,-1,IFERROR(MATCH(Occurrence!J1168,$D$4:$D$102,1),0))</f>
        <v/>
      </c>
      <c r="M1168" s="9">
        <f>IF(L1168&lt;0,0,IF(L1168=0,Occurrence!J1168*$I$11,IF(L1168&gt;=99,Occurrence!J1168*$I$12,INDEX($C$4:$C$102,L1168)+(Occurrence!J1168-INDEX($D$4:$D$102,L1168))/(INDEX($D$4:$D$102,L1168+1)-INDEX($D$4:$D$102,L1168))*(INDEX($C$4:$C$102,L1168+1)-INDEX($C$4:$C$102,L1168)))))</f>
        <v/>
      </c>
      <c r="N1168" s="12">
        <f>IF(Occurrence!K1168&lt;=0,-1,IFERROR(MATCH(Occurrence!K1168,$D$4:$D$102,1),0))</f>
        <v/>
      </c>
      <c r="O1168" s="9">
        <f>IF(N1168&lt;0,0,IF(N1168=0,Occurrence!K1168*$I$11,IF(N1168&gt;=99,Occurrence!K1168*$I$12,INDEX($C$4:$C$102,N1168)+(Occurrence!K1168-INDEX($D$4:$D$102,N1168))/(INDEX($D$4:$D$102,N1168+1)-INDEX($D$4:$D$102,N1168))*(INDEX($C$4:$C$102,N1168+1)-INDEX($C$4:$C$102,N1168)))))</f>
        <v/>
      </c>
      <c r="P1168" s="12">
        <f>IFERROR(MATCH(Data!X1168,$F$4:$F$102,1),0)</f>
        <v/>
      </c>
      <c r="Q1168" s="9">
        <f>IF(P1168=0,Data!X1168+$I$13,IF(P1168&gt;=99,Data!X1168+$I$14,INDEX($E$4:$E$102,P1168)+(Data!X1168-INDEX($F$4:$F$102,P1168))/(INDEX($F$4:$F$102,P1168+1)-INDEX($F$4:$F$102,P1168))*(INDEX($E$4:$E$102,P1168+1)-INDEX($E$4:$E$102,P1168))))</f>
        <v/>
      </c>
      <c r="R1168" s="12">
        <f>IFERROR(MATCH(Data!Y1168,$F$4:$F$102,1),0)</f>
        <v/>
      </c>
      <c r="S1168" s="9">
        <f>IF(R1168=0,Data!Y1168+$I$13,IF(R1168&gt;=99,Data!Y1168+$I$14,INDEX($E$4:$E$102,R1168)+(Data!Y1168-INDEX($F$4:$F$102,R1168))/(INDEX($F$4:$F$102,R1168+1)-INDEX($F$4:$F$102,R1168))*(INDEX($E$4:$E$102,R1168+1)-INDEX($E$4:$E$102,R1168))))</f>
        <v/>
      </c>
    </row>
    <row r="1169">
      <c r="K1169" s="14">
        <f>Data!A1169</f>
        <v/>
      </c>
      <c r="L1169" s="12">
        <f>IF(Occurrence!J1169&lt;=0,-1,IFERROR(MATCH(Occurrence!J1169,$D$4:$D$102,1),0))</f>
        <v/>
      </c>
      <c r="M1169" s="9">
        <f>IF(L1169&lt;0,0,IF(L1169=0,Occurrence!J1169*$I$11,IF(L1169&gt;=99,Occurrence!J1169*$I$12,INDEX($C$4:$C$102,L1169)+(Occurrence!J1169-INDEX($D$4:$D$102,L1169))/(INDEX($D$4:$D$102,L1169+1)-INDEX($D$4:$D$102,L1169))*(INDEX($C$4:$C$102,L1169+1)-INDEX($C$4:$C$102,L1169)))))</f>
        <v/>
      </c>
      <c r="N1169" s="12">
        <f>IF(Occurrence!K1169&lt;=0,-1,IFERROR(MATCH(Occurrence!K1169,$D$4:$D$102,1),0))</f>
        <v/>
      </c>
      <c r="O1169" s="9">
        <f>IF(N1169&lt;0,0,IF(N1169=0,Occurrence!K1169*$I$11,IF(N1169&gt;=99,Occurrence!K1169*$I$12,INDEX($C$4:$C$102,N1169)+(Occurrence!K1169-INDEX($D$4:$D$102,N1169))/(INDEX($D$4:$D$102,N1169+1)-INDEX($D$4:$D$102,N1169))*(INDEX($C$4:$C$102,N1169+1)-INDEX($C$4:$C$102,N1169)))))</f>
        <v/>
      </c>
      <c r="P1169" s="12">
        <f>IFERROR(MATCH(Data!X1169,$F$4:$F$102,1),0)</f>
        <v/>
      </c>
      <c r="Q1169" s="9">
        <f>IF(P1169=0,Data!X1169+$I$13,IF(P1169&gt;=99,Data!X1169+$I$14,INDEX($E$4:$E$102,P1169)+(Data!X1169-INDEX($F$4:$F$102,P1169))/(INDEX($F$4:$F$102,P1169+1)-INDEX($F$4:$F$102,P1169))*(INDEX($E$4:$E$102,P1169+1)-INDEX($E$4:$E$102,P1169))))</f>
        <v/>
      </c>
      <c r="R1169" s="12">
        <f>IFERROR(MATCH(Data!Y1169,$F$4:$F$102,1),0)</f>
        <v/>
      </c>
      <c r="S1169" s="9">
        <f>IF(R1169=0,Data!Y1169+$I$13,IF(R1169&gt;=99,Data!Y1169+$I$14,INDEX($E$4:$E$102,R1169)+(Data!Y1169-INDEX($F$4:$F$102,R1169))/(INDEX($F$4:$F$102,R1169+1)-INDEX($F$4:$F$102,R1169))*(INDEX($E$4:$E$102,R1169+1)-INDEX($E$4:$E$102,R1169))))</f>
        <v/>
      </c>
    </row>
    <row r="1170">
      <c r="K1170" s="14">
        <f>Data!A1170</f>
        <v/>
      </c>
      <c r="L1170" s="12">
        <f>IF(Occurrence!J1170&lt;=0,-1,IFERROR(MATCH(Occurrence!J1170,$D$4:$D$102,1),0))</f>
        <v/>
      </c>
      <c r="M1170" s="9">
        <f>IF(L1170&lt;0,0,IF(L1170=0,Occurrence!J1170*$I$11,IF(L1170&gt;=99,Occurrence!J1170*$I$12,INDEX($C$4:$C$102,L1170)+(Occurrence!J1170-INDEX($D$4:$D$102,L1170))/(INDEX($D$4:$D$102,L1170+1)-INDEX($D$4:$D$102,L1170))*(INDEX($C$4:$C$102,L1170+1)-INDEX($C$4:$C$102,L1170)))))</f>
        <v/>
      </c>
      <c r="N1170" s="12">
        <f>IF(Occurrence!K1170&lt;=0,-1,IFERROR(MATCH(Occurrence!K1170,$D$4:$D$102,1),0))</f>
        <v/>
      </c>
      <c r="O1170" s="9">
        <f>IF(N1170&lt;0,0,IF(N1170=0,Occurrence!K1170*$I$11,IF(N1170&gt;=99,Occurrence!K1170*$I$12,INDEX($C$4:$C$102,N1170)+(Occurrence!K1170-INDEX($D$4:$D$102,N1170))/(INDEX($D$4:$D$102,N1170+1)-INDEX($D$4:$D$102,N1170))*(INDEX($C$4:$C$102,N1170+1)-INDEX($C$4:$C$102,N1170)))))</f>
        <v/>
      </c>
      <c r="P1170" s="12">
        <f>IFERROR(MATCH(Data!X1170,$F$4:$F$102,1),0)</f>
        <v/>
      </c>
      <c r="Q1170" s="9">
        <f>IF(P1170=0,Data!X1170+$I$13,IF(P1170&gt;=99,Data!X1170+$I$14,INDEX($E$4:$E$102,P1170)+(Data!X1170-INDEX($F$4:$F$102,P1170))/(INDEX($F$4:$F$102,P1170+1)-INDEX($F$4:$F$102,P1170))*(INDEX($E$4:$E$102,P1170+1)-INDEX($E$4:$E$102,P1170))))</f>
        <v/>
      </c>
      <c r="R1170" s="12">
        <f>IFERROR(MATCH(Data!Y1170,$F$4:$F$102,1),0)</f>
        <v/>
      </c>
      <c r="S1170" s="9">
        <f>IF(R1170=0,Data!Y1170+$I$13,IF(R1170&gt;=99,Data!Y1170+$I$14,INDEX($E$4:$E$102,R1170)+(Data!Y1170-INDEX($F$4:$F$102,R1170))/(INDEX($F$4:$F$102,R1170+1)-INDEX($F$4:$F$102,R1170))*(INDEX($E$4:$E$102,R1170+1)-INDEX($E$4:$E$102,R1170))))</f>
        <v/>
      </c>
    </row>
    <row r="1171">
      <c r="K1171" s="14">
        <f>Data!A1171</f>
        <v/>
      </c>
      <c r="L1171" s="12">
        <f>IF(Occurrence!J1171&lt;=0,-1,IFERROR(MATCH(Occurrence!J1171,$D$4:$D$102,1),0))</f>
        <v/>
      </c>
      <c r="M1171" s="9">
        <f>IF(L1171&lt;0,0,IF(L1171=0,Occurrence!J1171*$I$11,IF(L1171&gt;=99,Occurrence!J1171*$I$12,INDEX($C$4:$C$102,L1171)+(Occurrence!J1171-INDEX($D$4:$D$102,L1171))/(INDEX($D$4:$D$102,L1171+1)-INDEX($D$4:$D$102,L1171))*(INDEX($C$4:$C$102,L1171+1)-INDEX($C$4:$C$102,L1171)))))</f>
        <v/>
      </c>
      <c r="N1171" s="12">
        <f>IF(Occurrence!K1171&lt;=0,-1,IFERROR(MATCH(Occurrence!K1171,$D$4:$D$102,1),0))</f>
        <v/>
      </c>
      <c r="O1171" s="9">
        <f>IF(N1171&lt;0,0,IF(N1171=0,Occurrence!K1171*$I$11,IF(N1171&gt;=99,Occurrence!K1171*$I$12,INDEX($C$4:$C$102,N1171)+(Occurrence!K1171-INDEX($D$4:$D$102,N1171))/(INDEX($D$4:$D$102,N1171+1)-INDEX($D$4:$D$102,N1171))*(INDEX($C$4:$C$102,N1171+1)-INDEX($C$4:$C$102,N1171)))))</f>
        <v/>
      </c>
      <c r="P1171" s="12">
        <f>IFERROR(MATCH(Data!X1171,$F$4:$F$102,1),0)</f>
        <v/>
      </c>
      <c r="Q1171" s="9">
        <f>IF(P1171=0,Data!X1171+$I$13,IF(P1171&gt;=99,Data!X1171+$I$14,INDEX($E$4:$E$102,P1171)+(Data!X1171-INDEX($F$4:$F$102,P1171))/(INDEX($F$4:$F$102,P1171+1)-INDEX($F$4:$F$102,P1171))*(INDEX($E$4:$E$102,P1171+1)-INDEX($E$4:$E$102,P1171))))</f>
        <v/>
      </c>
      <c r="R1171" s="12">
        <f>IFERROR(MATCH(Data!Y1171,$F$4:$F$102,1),0)</f>
        <v/>
      </c>
      <c r="S1171" s="9">
        <f>IF(R1171=0,Data!Y1171+$I$13,IF(R1171&gt;=99,Data!Y1171+$I$14,INDEX($E$4:$E$102,R1171)+(Data!Y1171-INDEX($F$4:$F$102,R1171))/(INDEX($F$4:$F$102,R1171+1)-INDEX($F$4:$F$102,R1171))*(INDEX($E$4:$E$102,R1171+1)-INDEX($E$4:$E$102,R1171))))</f>
        <v/>
      </c>
    </row>
    <row r="1172">
      <c r="K1172" s="14">
        <f>Data!A1172</f>
        <v/>
      </c>
      <c r="L1172" s="12">
        <f>IF(Occurrence!J1172&lt;=0,-1,IFERROR(MATCH(Occurrence!J1172,$D$4:$D$102,1),0))</f>
        <v/>
      </c>
      <c r="M1172" s="9">
        <f>IF(L1172&lt;0,0,IF(L1172=0,Occurrence!J1172*$I$11,IF(L1172&gt;=99,Occurrence!J1172*$I$12,INDEX($C$4:$C$102,L1172)+(Occurrence!J1172-INDEX($D$4:$D$102,L1172))/(INDEX($D$4:$D$102,L1172+1)-INDEX($D$4:$D$102,L1172))*(INDEX($C$4:$C$102,L1172+1)-INDEX($C$4:$C$102,L1172)))))</f>
        <v/>
      </c>
      <c r="N1172" s="12">
        <f>IF(Occurrence!K1172&lt;=0,-1,IFERROR(MATCH(Occurrence!K1172,$D$4:$D$102,1),0))</f>
        <v/>
      </c>
      <c r="O1172" s="9">
        <f>IF(N1172&lt;0,0,IF(N1172=0,Occurrence!K1172*$I$11,IF(N1172&gt;=99,Occurrence!K1172*$I$12,INDEX($C$4:$C$102,N1172)+(Occurrence!K1172-INDEX($D$4:$D$102,N1172))/(INDEX($D$4:$D$102,N1172+1)-INDEX($D$4:$D$102,N1172))*(INDEX($C$4:$C$102,N1172+1)-INDEX($C$4:$C$102,N1172)))))</f>
        <v/>
      </c>
      <c r="P1172" s="12">
        <f>IFERROR(MATCH(Data!X1172,$F$4:$F$102,1),0)</f>
        <v/>
      </c>
      <c r="Q1172" s="9">
        <f>IF(P1172=0,Data!X1172+$I$13,IF(P1172&gt;=99,Data!X1172+$I$14,INDEX($E$4:$E$102,P1172)+(Data!X1172-INDEX($F$4:$F$102,P1172))/(INDEX($F$4:$F$102,P1172+1)-INDEX($F$4:$F$102,P1172))*(INDEX($E$4:$E$102,P1172+1)-INDEX($E$4:$E$102,P1172))))</f>
        <v/>
      </c>
      <c r="R1172" s="12">
        <f>IFERROR(MATCH(Data!Y1172,$F$4:$F$102,1),0)</f>
        <v/>
      </c>
      <c r="S1172" s="9">
        <f>IF(R1172=0,Data!Y1172+$I$13,IF(R1172&gt;=99,Data!Y1172+$I$14,INDEX($E$4:$E$102,R1172)+(Data!Y1172-INDEX($F$4:$F$102,R1172))/(INDEX($F$4:$F$102,R1172+1)-INDEX($F$4:$F$102,R1172))*(INDEX($E$4:$E$102,R1172+1)-INDEX($E$4:$E$102,R1172))))</f>
        <v/>
      </c>
    </row>
    <row r="1173">
      <c r="K1173" s="14">
        <f>Data!A1173</f>
        <v/>
      </c>
      <c r="L1173" s="12">
        <f>IF(Occurrence!J1173&lt;=0,-1,IFERROR(MATCH(Occurrence!J1173,$D$4:$D$102,1),0))</f>
        <v/>
      </c>
      <c r="M1173" s="9">
        <f>IF(L1173&lt;0,0,IF(L1173=0,Occurrence!J1173*$I$11,IF(L1173&gt;=99,Occurrence!J1173*$I$12,INDEX($C$4:$C$102,L1173)+(Occurrence!J1173-INDEX($D$4:$D$102,L1173))/(INDEX($D$4:$D$102,L1173+1)-INDEX($D$4:$D$102,L1173))*(INDEX($C$4:$C$102,L1173+1)-INDEX($C$4:$C$102,L1173)))))</f>
        <v/>
      </c>
      <c r="N1173" s="12">
        <f>IF(Occurrence!K1173&lt;=0,-1,IFERROR(MATCH(Occurrence!K1173,$D$4:$D$102,1),0))</f>
        <v/>
      </c>
      <c r="O1173" s="9">
        <f>IF(N1173&lt;0,0,IF(N1173=0,Occurrence!K1173*$I$11,IF(N1173&gt;=99,Occurrence!K1173*$I$12,INDEX($C$4:$C$102,N1173)+(Occurrence!K1173-INDEX($D$4:$D$102,N1173))/(INDEX($D$4:$D$102,N1173+1)-INDEX($D$4:$D$102,N1173))*(INDEX($C$4:$C$102,N1173+1)-INDEX($C$4:$C$102,N1173)))))</f>
        <v/>
      </c>
      <c r="P1173" s="12">
        <f>IFERROR(MATCH(Data!X1173,$F$4:$F$102,1),0)</f>
        <v/>
      </c>
      <c r="Q1173" s="9">
        <f>IF(P1173=0,Data!X1173+$I$13,IF(P1173&gt;=99,Data!X1173+$I$14,INDEX($E$4:$E$102,P1173)+(Data!X1173-INDEX($F$4:$F$102,P1173))/(INDEX($F$4:$F$102,P1173+1)-INDEX($F$4:$F$102,P1173))*(INDEX($E$4:$E$102,P1173+1)-INDEX($E$4:$E$102,P1173))))</f>
        <v/>
      </c>
      <c r="R1173" s="12">
        <f>IFERROR(MATCH(Data!Y1173,$F$4:$F$102,1),0)</f>
        <v/>
      </c>
      <c r="S1173" s="9">
        <f>IF(R1173=0,Data!Y1173+$I$13,IF(R1173&gt;=99,Data!Y1173+$I$14,INDEX($E$4:$E$102,R1173)+(Data!Y1173-INDEX($F$4:$F$102,R1173))/(INDEX($F$4:$F$102,R1173+1)-INDEX($F$4:$F$102,R1173))*(INDEX($E$4:$E$102,R1173+1)-INDEX($E$4:$E$102,R1173))))</f>
        <v/>
      </c>
    </row>
    <row r="1174">
      <c r="K1174" s="14">
        <f>Data!A1174</f>
        <v/>
      </c>
      <c r="L1174" s="12">
        <f>IF(Occurrence!J1174&lt;=0,-1,IFERROR(MATCH(Occurrence!J1174,$D$4:$D$102,1),0))</f>
        <v/>
      </c>
      <c r="M1174" s="9">
        <f>IF(L1174&lt;0,0,IF(L1174=0,Occurrence!J1174*$I$11,IF(L1174&gt;=99,Occurrence!J1174*$I$12,INDEX($C$4:$C$102,L1174)+(Occurrence!J1174-INDEX($D$4:$D$102,L1174))/(INDEX($D$4:$D$102,L1174+1)-INDEX($D$4:$D$102,L1174))*(INDEX($C$4:$C$102,L1174+1)-INDEX($C$4:$C$102,L1174)))))</f>
        <v/>
      </c>
      <c r="N1174" s="12">
        <f>IF(Occurrence!K1174&lt;=0,-1,IFERROR(MATCH(Occurrence!K1174,$D$4:$D$102,1),0))</f>
        <v/>
      </c>
      <c r="O1174" s="9">
        <f>IF(N1174&lt;0,0,IF(N1174=0,Occurrence!K1174*$I$11,IF(N1174&gt;=99,Occurrence!K1174*$I$12,INDEX($C$4:$C$102,N1174)+(Occurrence!K1174-INDEX($D$4:$D$102,N1174))/(INDEX($D$4:$D$102,N1174+1)-INDEX($D$4:$D$102,N1174))*(INDEX($C$4:$C$102,N1174+1)-INDEX($C$4:$C$102,N1174)))))</f>
        <v/>
      </c>
      <c r="P1174" s="12">
        <f>IFERROR(MATCH(Data!X1174,$F$4:$F$102,1),0)</f>
        <v/>
      </c>
      <c r="Q1174" s="9">
        <f>IF(P1174=0,Data!X1174+$I$13,IF(P1174&gt;=99,Data!X1174+$I$14,INDEX($E$4:$E$102,P1174)+(Data!X1174-INDEX($F$4:$F$102,P1174))/(INDEX($F$4:$F$102,P1174+1)-INDEX($F$4:$F$102,P1174))*(INDEX($E$4:$E$102,P1174+1)-INDEX($E$4:$E$102,P1174))))</f>
        <v/>
      </c>
      <c r="R1174" s="12">
        <f>IFERROR(MATCH(Data!Y1174,$F$4:$F$102,1),0)</f>
        <v/>
      </c>
      <c r="S1174" s="9">
        <f>IF(R1174=0,Data!Y1174+$I$13,IF(R1174&gt;=99,Data!Y1174+$I$14,INDEX($E$4:$E$102,R1174)+(Data!Y1174-INDEX($F$4:$F$102,R1174))/(INDEX($F$4:$F$102,R1174+1)-INDEX($F$4:$F$102,R1174))*(INDEX($E$4:$E$102,R1174+1)-INDEX($E$4:$E$102,R1174))))</f>
        <v/>
      </c>
    </row>
    <row r="1175">
      <c r="K1175" s="14">
        <f>Data!A1175</f>
        <v/>
      </c>
      <c r="L1175" s="12">
        <f>IF(Occurrence!J1175&lt;=0,-1,IFERROR(MATCH(Occurrence!J1175,$D$4:$D$102,1),0))</f>
        <v/>
      </c>
      <c r="M1175" s="9">
        <f>IF(L1175&lt;0,0,IF(L1175=0,Occurrence!J1175*$I$11,IF(L1175&gt;=99,Occurrence!J1175*$I$12,INDEX($C$4:$C$102,L1175)+(Occurrence!J1175-INDEX($D$4:$D$102,L1175))/(INDEX($D$4:$D$102,L1175+1)-INDEX($D$4:$D$102,L1175))*(INDEX($C$4:$C$102,L1175+1)-INDEX($C$4:$C$102,L1175)))))</f>
        <v/>
      </c>
      <c r="N1175" s="12">
        <f>IF(Occurrence!K1175&lt;=0,-1,IFERROR(MATCH(Occurrence!K1175,$D$4:$D$102,1),0))</f>
        <v/>
      </c>
      <c r="O1175" s="9">
        <f>IF(N1175&lt;0,0,IF(N1175=0,Occurrence!K1175*$I$11,IF(N1175&gt;=99,Occurrence!K1175*$I$12,INDEX($C$4:$C$102,N1175)+(Occurrence!K1175-INDEX($D$4:$D$102,N1175))/(INDEX($D$4:$D$102,N1175+1)-INDEX($D$4:$D$102,N1175))*(INDEX($C$4:$C$102,N1175+1)-INDEX($C$4:$C$102,N1175)))))</f>
        <v/>
      </c>
      <c r="P1175" s="12">
        <f>IFERROR(MATCH(Data!X1175,$F$4:$F$102,1),0)</f>
        <v/>
      </c>
      <c r="Q1175" s="9">
        <f>IF(P1175=0,Data!X1175+$I$13,IF(P1175&gt;=99,Data!X1175+$I$14,INDEX($E$4:$E$102,P1175)+(Data!X1175-INDEX($F$4:$F$102,P1175))/(INDEX($F$4:$F$102,P1175+1)-INDEX($F$4:$F$102,P1175))*(INDEX($E$4:$E$102,P1175+1)-INDEX($E$4:$E$102,P1175))))</f>
        <v/>
      </c>
      <c r="R1175" s="12">
        <f>IFERROR(MATCH(Data!Y1175,$F$4:$F$102,1),0)</f>
        <v/>
      </c>
      <c r="S1175" s="9">
        <f>IF(R1175=0,Data!Y1175+$I$13,IF(R1175&gt;=99,Data!Y1175+$I$14,INDEX($E$4:$E$102,R1175)+(Data!Y1175-INDEX($F$4:$F$102,R1175))/(INDEX($F$4:$F$102,R1175+1)-INDEX($F$4:$F$102,R1175))*(INDEX($E$4:$E$102,R1175+1)-INDEX($E$4:$E$102,R1175))))</f>
        <v/>
      </c>
    </row>
    <row r="1176">
      <c r="K1176" s="14">
        <f>Data!A1176</f>
        <v/>
      </c>
      <c r="L1176" s="12">
        <f>IF(Occurrence!J1176&lt;=0,-1,IFERROR(MATCH(Occurrence!J1176,$D$4:$D$102,1),0))</f>
        <v/>
      </c>
      <c r="M1176" s="9">
        <f>IF(L1176&lt;0,0,IF(L1176=0,Occurrence!J1176*$I$11,IF(L1176&gt;=99,Occurrence!J1176*$I$12,INDEX($C$4:$C$102,L1176)+(Occurrence!J1176-INDEX($D$4:$D$102,L1176))/(INDEX($D$4:$D$102,L1176+1)-INDEX($D$4:$D$102,L1176))*(INDEX($C$4:$C$102,L1176+1)-INDEX($C$4:$C$102,L1176)))))</f>
        <v/>
      </c>
      <c r="N1176" s="12">
        <f>IF(Occurrence!K1176&lt;=0,-1,IFERROR(MATCH(Occurrence!K1176,$D$4:$D$102,1),0))</f>
        <v/>
      </c>
      <c r="O1176" s="9">
        <f>IF(N1176&lt;0,0,IF(N1176=0,Occurrence!K1176*$I$11,IF(N1176&gt;=99,Occurrence!K1176*$I$12,INDEX($C$4:$C$102,N1176)+(Occurrence!K1176-INDEX($D$4:$D$102,N1176))/(INDEX($D$4:$D$102,N1176+1)-INDEX($D$4:$D$102,N1176))*(INDEX($C$4:$C$102,N1176+1)-INDEX($C$4:$C$102,N1176)))))</f>
        <v/>
      </c>
      <c r="P1176" s="12">
        <f>IFERROR(MATCH(Data!X1176,$F$4:$F$102,1),0)</f>
        <v/>
      </c>
      <c r="Q1176" s="9">
        <f>IF(P1176=0,Data!X1176+$I$13,IF(P1176&gt;=99,Data!X1176+$I$14,INDEX($E$4:$E$102,P1176)+(Data!X1176-INDEX($F$4:$F$102,P1176))/(INDEX($F$4:$F$102,P1176+1)-INDEX($F$4:$F$102,P1176))*(INDEX($E$4:$E$102,P1176+1)-INDEX($E$4:$E$102,P1176))))</f>
        <v/>
      </c>
      <c r="R1176" s="12">
        <f>IFERROR(MATCH(Data!Y1176,$F$4:$F$102,1),0)</f>
        <v/>
      </c>
      <c r="S1176" s="9">
        <f>IF(R1176=0,Data!Y1176+$I$13,IF(R1176&gt;=99,Data!Y1176+$I$14,INDEX($E$4:$E$102,R1176)+(Data!Y1176-INDEX($F$4:$F$102,R1176))/(INDEX($F$4:$F$102,R1176+1)-INDEX($F$4:$F$102,R1176))*(INDEX($E$4:$E$102,R1176+1)-INDEX($E$4:$E$102,R1176))))</f>
        <v/>
      </c>
    </row>
    <row r="1177">
      <c r="K1177" s="14">
        <f>Data!A1177</f>
        <v/>
      </c>
      <c r="L1177" s="12">
        <f>IF(Occurrence!J1177&lt;=0,-1,IFERROR(MATCH(Occurrence!J1177,$D$4:$D$102,1),0))</f>
        <v/>
      </c>
      <c r="M1177" s="9">
        <f>IF(L1177&lt;0,0,IF(L1177=0,Occurrence!J1177*$I$11,IF(L1177&gt;=99,Occurrence!J1177*$I$12,INDEX($C$4:$C$102,L1177)+(Occurrence!J1177-INDEX($D$4:$D$102,L1177))/(INDEX($D$4:$D$102,L1177+1)-INDEX($D$4:$D$102,L1177))*(INDEX($C$4:$C$102,L1177+1)-INDEX($C$4:$C$102,L1177)))))</f>
        <v/>
      </c>
      <c r="N1177" s="12">
        <f>IF(Occurrence!K1177&lt;=0,-1,IFERROR(MATCH(Occurrence!K1177,$D$4:$D$102,1),0))</f>
        <v/>
      </c>
      <c r="O1177" s="9">
        <f>IF(N1177&lt;0,0,IF(N1177=0,Occurrence!K1177*$I$11,IF(N1177&gt;=99,Occurrence!K1177*$I$12,INDEX($C$4:$C$102,N1177)+(Occurrence!K1177-INDEX($D$4:$D$102,N1177))/(INDEX($D$4:$D$102,N1177+1)-INDEX($D$4:$D$102,N1177))*(INDEX($C$4:$C$102,N1177+1)-INDEX($C$4:$C$102,N1177)))))</f>
        <v/>
      </c>
      <c r="P1177" s="12">
        <f>IFERROR(MATCH(Data!X1177,$F$4:$F$102,1),0)</f>
        <v/>
      </c>
      <c r="Q1177" s="9">
        <f>IF(P1177=0,Data!X1177+$I$13,IF(P1177&gt;=99,Data!X1177+$I$14,INDEX($E$4:$E$102,P1177)+(Data!X1177-INDEX($F$4:$F$102,P1177))/(INDEX($F$4:$F$102,P1177+1)-INDEX($F$4:$F$102,P1177))*(INDEX($E$4:$E$102,P1177+1)-INDEX($E$4:$E$102,P1177))))</f>
        <v/>
      </c>
      <c r="R1177" s="12">
        <f>IFERROR(MATCH(Data!Y1177,$F$4:$F$102,1),0)</f>
        <v/>
      </c>
      <c r="S1177" s="9">
        <f>IF(R1177=0,Data!Y1177+$I$13,IF(R1177&gt;=99,Data!Y1177+$I$14,INDEX($E$4:$E$102,R1177)+(Data!Y1177-INDEX($F$4:$F$102,R1177))/(INDEX($F$4:$F$102,R1177+1)-INDEX($F$4:$F$102,R1177))*(INDEX($E$4:$E$102,R1177+1)-INDEX($E$4:$E$102,R1177))))</f>
        <v/>
      </c>
    </row>
    <row r="1178">
      <c r="K1178" s="14">
        <f>Data!A1178</f>
        <v/>
      </c>
      <c r="L1178" s="12">
        <f>IF(Occurrence!J1178&lt;=0,-1,IFERROR(MATCH(Occurrence!J1178,$D$4:$D$102,1),0))</f>
        <v/>
      </c>
      <c r="M1178" s="9">
        <f>IF(L1178&lt;0,0,IF(L1178=0,Occurrence!J1178*$I$11,IF(L1178&gt;=99,Occurrence!J1178*$I$12,INDEX($C$4:$C$102,L1178)+(Occurrence!J1178-INDEX($D$4:$D$102,L1178))/(INDEX($D$4:$D$102,L1178+1)-INDEX($D$4:$D$102,L1178))*(INDEX($C$4:$C$102,L1178+1)-INDEX($C$4:$C$102,L1178)))))</f>
        <v/>
      </c>
      <c r="N1178" s="12">
        <f>IF(Occurrence!K1178&lt;=0,-1,IFERROR(MATCH(Occurrence!K1178,$D$4:$D$102,1),0))</f>
        <v/>
      </c>
      <c r="O1178" s="9">
        <f>IF(N1178&lt;0,0,IF(N1178=0,Occurrence!K1178*$I$11,IF(N1178&gt;=99,Occurrence!K1178*$I$12,INDEX($C$4:$C$102,N1178)+(Occurrence!K1178-INDEX($D$4:$D$102,N1178))/(INDEX($D$4:$D$102,N1178+1)-INDEX($D$4:$D$102,N1178))*(INDEX($C$4:$C$102,N1178+1)-INDEX($C$4:$C$102,N1178)))))</f>
        <v/>
      </c>
      <c r="P1178" s="12">
        <f>IFERROR(MATCH(Data!X1178,$F$4:$F$102,1),0)</f>
        <v/>
      </c>
      <c r="Q1178" s="9">
        <f>IF(P1178=0,Data!X1178+$I$13,IF(P1178&gt;=99,Data!X1178+$I$14,INDEX($E$4:$E$102,P1178)+(Data!X1178-INDEX($F$4:$F$102,P1178))/(INDEX($F$4:$F$102,P1178+1)-INDEX($F$4:$F$102,P1178))*(INDEX($E$4:$E$102,P1178+1)-INDEX($E$4:$E$102,P1178))))</f>
        <v/>
      </c>
      <c r="R1178" s="12">
        <f>IFERROR(MATCH(Data!Y1178,$F$4:$F$102,1),0)</f>
        <v/>
      </c>
      <c r="S1178" s="9">
        <f>IF(R1178=0,Data!Y1178+$I$13,IF(R1178&gt;=99,Data!Y1178+$I$14,INDEX($E$4:$E$102,R1178)+(Data!Y1178-INDEX($F$4:$F$102,R1178))/(INDEX($F$4:$F$102,R1178+1)-INDEX($F$4:$F$102,R1178))*(INDEX($E$4:$E$102,R1178+1)-INDEX($E$4:$E$102,R1178))))</f>
        <v/>
      </c>
    </row>
    <row r="1179">
      <c r="K1179" s="14">
        <f>Data!A1179</f>
        <v/>
      </c>
      <c r="L1179" s="12">
        <f>IF(Occurrence!J1179&lt;=0,-1,IFERROR(MATCH(Occurrence!J1179,$D$4:$D$102,1),0))</f>
        <v/>
      </c>
      <c r="M1179" s="9">
        <f>IF(L1179&lt;0,0,IF(L1179=0,Occurrence!J1179*$I$11,IF(L1179&gt;=99,Occurrence!J1179*$I$12,INDEX($C$4:$C$102,L1179)+(Occurrence!J1179-INDEX($D$4:$D$102,L1179))/(INDEX($D$4:$D$102,L1179+1)-INDEX($D$4:$D$102,L1179))*(INDEX($C$4:$C$102,L1179+1)-INDEX($C$4:$C$102,L1179)))))</f>
        <v/>
      </c>
      <c r="N1179" s="12">
        <f>IF(Occurrence!K1179&lt;=0,-1,IFERROR(MATCH(Occurrence!K1179,$D$4:$D$102,1),0))</f>
        <v/>
      </c>
      <c r="O1179" s="9">
        <f>IF(N1179&lt;0,0,IF(N1179=0,Occurrence!K1179*$I$11,IF(N1179&gt;=99,Occurrence!K1179*$I$12,INDEX($C$4:$C$102,N1179)+(Occurrence!K1179-INDEX($D$4:$D$102,N1179))/(INDEX($D$4:$D$102,N1179+1)-INDEX($D$4:$D$102,N1179))*(INDEX($C$4:$C$102,N1179+1)-INDEX($C$4:$C$102,N1179)))))</f>
        <v/>
      </c>
      <c r="P1179" s="12">
        <f>IFERROR(MATCH(Data!X1179,$F$4:$F$102,1),0)</f>
        <v/>
      </c>
      <c r="Q1179" s="9">
        <f>IF(P1179=0,Data!X1179+$I$13,IF(P1179&gt;=99,Data!X1179+$I$14,INDEX($E$4:$E$102,P1179)+(Data!X1179-INDEX($F$4:$F$102,P1179))/(INDEX($F$4:$F$102,P1179+1)-INDEX($F$4:$F$102,P1179))*(INDEX($E$4:$E$102,P1179+1)-INDEX($E$4:$E$102,P1179))))</f>
        <v/>
      </c>
      <c r="R1179" s="12">
        <f>IFERROR(MATCH(Data!Y1179,$F$4:$F$102,1),0)</f>
        <v/>
      </c>
      <c r="S1179" s="9">
        <f>IF(R1179=0,Data!Y1179+$I$13,IF(R1179&gt;=99,Data!Y1179+$I$14,INDEX($E$4:$E$102,R1179)+(Data!Y1179-INDEX($F$4:$F$102,R1179))/(INDEX($F$4:$F$102,R1179+1)-INDEX($F$4:$F$102,R1179))*(INDEX($E$4:$E$102,R1179+1)-INDEX($E$4:$E$102,R1179))))</f>
        <v/>
      </c>
    </row>
    <row r="1180">
      <c r="K1180" s="14">
        <f>Data!A1180</f>
        <v/>
      </c>
      <c r="L1180" s="12">
        <f>IF(Occurrence!J1180&lt;=0,-1,IFERROR(MATCH(Occurrence!J1180,$D$4:$D$102,1),0))</f>
        <v/>
      </c>
      <c r="M1180" s="9">
        <f>IF(L1180&lt;0,0,IF(L1180=0,Occurrence!J1180*$I$11,IF(L1180&gt;=99,Occurrence!J1180*$I$12,INDEX($C$4:$C$102,L1180)+(Occurrence!J1180-INDEX($D$4:$D$102,L1180))/(INDEX($D$4:$D$102,L1180+1)-INDEX($D$4:$D$102,L1180))*(INDEX($C$4:$C$102,L1180+1)-INDEX($C$4:$C$102,L1180)))))</f>
        <v/>
      </c>
      <c r="N1180" s="12">
        <f>IF(Occurrence!K1180&lt;=0,-1,IFERROR(MATCH(Occurrence!K1180,$D$4:$D$102,1),0))</f>
        <v/>
      </c>
      <c r="O1180" s="9">
        <f>IF(N1180&lt;0,0,IF(N1180=0,Occurrence!K1180*$I$11,IF(N1180&gt;=99,Occurrence!K1180*$I$12,INDEX($C$4:$C$102,N1180)+(Occurrence!K1180-INDEX($D$4:$D$102,N1180))/(INDEX($D$4:$D$102,N1180+1)-INDEX($D$4:$D$102,N1180))*(INDEX($C$4:$C$102,N1180+1)-INDEX($C$4:$C$102,N1180)))))</f>
        <v/>
      </c>
      <c r="P1180" s="12">
        <f>IFERROR(MATCH(Data!X1180,$F$4:$F$102,1),0)</f>
        <v/>
      </c>
      <c r="Q1180" s="9">
        <f>IF(P1180=0,Data!X1180+$I$13,IF(P1180&gt;=99,Data!X1180+$I$14,INDEX($E$4:$E$102,P1180)+(Data!X1180-INDEX($F$4:$F$102,P1180))/(INDEX($F$4:$F$102,P1180+1)-INDEX($F$4:$F$102,P1180))*(INDEX($E$4:$E$102,P1180+1)-INDEX($E$4:$E$102,P1180))))</f>
        <v/>
      </c>
      <c r="R1180" s="12">
        <f>IFERROR(MATCH(Data!Y1180,$F$4:$F$102,1),0)</f>
        <v/>
      </c>
      <c r="S1180" s="9">
        <f>IF(R1180=0,Data!Y1180+$I$13,IF(R1180&gt;=99,Data!Y1180+$I$14,INDEX($E$4:$E$102,R1180)+(Data!Y1180-INDEX($F$4:$F$102,R1180))/(INDEX($F$4:$F$102,R1180+1)-INDEX($F$4:$F$102,R1180))*(INDEX($E$4:$E$102,R1180+1)-INDEX($E$4:$E$102,R1180))))</f>
        <v/>
      </c>
    </row>
    <row r="1181">
      <c r="K1181" s="14">
        <f>Data!A1181</f>
        <v/>
      </c>
      <c r="L1181" s="12">
        <f>IF(Occurrence!J1181&lt;=0,-1,IFERROR(MATCH(Occurrence!J1181,$D$4:$D$102,1),0))</f>
        <v/>
      </c>
      <c r="M1181" s="9">
        <f>IF(L1181&lt;0,0,IF(L1181=0,Occurrence!J1181*$I$11,IF(L1181&gt;=99,Occurrence!J1181*$I$12,INDEX($C$4:$C$102,L1181)+(Occurrence!J1181-INDEX($D$4:$D$102,L1181))/(INDEX($D$4:$D$102,L1181+1)-INDEX($D$4:$D$102,L1181))*(INDEX($C$4:$C$102,L1181+1)-INDEX($C$4:$C$102,L1181)))))</f>
        <v/>
      </c>
      <c r="N1181" s="12">
        <f>IF(Occurrence!K1181&lt;=0,-1,IFERROR(MATCH(Occurrence!K1181,$D$4:$D$102,1),0))</f>
        <v/>
      </c>
      <c r="O1181" s="9">
        <f>IF(N1181&lt;0,0,IF(N1181=0,Occurrence!K1181*$I$11,IF(N1181&gt;=99,Occurrence!K1181*$I$12,INDEX($C$4:$C$102,N1181)+(Occurrence!K1181-INDEX($D$4:$D$102,N1181))/(INDEX($D$4:$D$102,N1181+1)-INDEX($D$4:$D$102,N1181))*(INDEX($C$4:$C$102,N1181+1)-INDEX($C$4:$C$102,N1181)))))</f>
        <v/>
      </c>
      <c r="P1181" s="12">
        <f>IFERROR(MATCH(Data!X1181,$F$4:$F$102,1),0)</f>
        <v/>
      </c>
      <c r="Q1181" s="9">
        <f>IF(P1181=0,Data!X1181+$I$13,IF(P1181&gt;=99,Data!X1181+$I$14,INDEX($E$4:$E$102,P1181)+(Data!X1181-INDEX($F$4:$F$102,P1181))/(INDEX($F$4:$F$102,P1181+1)-INDEX($F$4:$F$102,P1181))*(INDEX($E$4:$E$102,P1181+1)-INDEX($E$4:$E$102,P1181))))</f>
        <v/>
      </c>
      <c r="R1181" s="12">
        <f>IFERROR(MATCH(Data!Y1181,$F$4:$F$102,1),0)</f>
        <v/>
      </c>
      <c r="S1181" s="9">
        <f>IF(R1181=0,Data!Y1181+$I$13,IF(R1181&gt;=99,Data!Y1181+$I$14,INDEX($E$4:$E$102,R1181)+(Data!Y1181-INDEX($F$4:$F$102,R1181))/(INDEX($F$4:$F$102,R1181+1)-INDEX($F$4:$F$102,R1181))*(INDEX($E$4:$E$102,R1181+1)-INDEX($E$4:$E$102,R1181))))</f>
        <v/>
      </c>
    </row>
    <row r="1182">
      <c r="K1182" s="14">
        <f>Data!A1182</f>
        <v/>
      </c>
      <c r="L1182" s="12">
        <f>IF(Occurrence!J1182&lt;=0,-1,IFERROR(MATCH(Occurrence!J1182,$D$4:$D$102,1),0))</f>
        <v/>
      </c>
      <c r="M1182" s="9">
        <f>IF(L1182&lt;0,0,IF(L1182=0,Occurrence!J1182*$I$11,IF(L1182&gt;=99,Occurrence!J1182*$I$12,INDEX($C$4:$C$102,L1182)+(Occurrence!J1182-INDEX($D$4:$D$102,L1182))/(INDEX($D$4:$D$102,L1182+1)-INDEX($D$4:$D$102,L1182))*(INDEX($C$4:$C$102,L1182+1)-INDEX($C$4:$C$102,L1182)))))</f>
        <v/>
      </c>
      <c r="N1182" s="12">
        <f>IF(Occurrence!K1182&lt;=0,-1,IFERROR(MATCH(Occurrence!K1182,$D$4:$D$102,1),0))</f>
        <v/>
      </c>
      <c r="O1182" s="9">
        <f>IF(N1182&lt;0,0,IF(N1182=0,Occurrence!K1182*$I$11,IF(N1182&gt;=99,Occurrence!K1182*$I$12,INDEX($C$4:$C$102,N1182)+(Occurrence!K1182-INDEX($D$4:$D$102,N1182))/(INDEX($D$4:$D$102,N1182+1)-INDEX($D$4:$D$102,N1182))*(INDEX($C$4:$C$102,N1182+1)-INDEX($C$4:$C$102,N1182)))))</f>
        <v/>
      </c>
      <c r="P1182" s="12">
        <f>IFERROR(MATCH(Data!X1182,$F$4:$F$102,1),0)</f>
        <v/>
      </c>
      <c r="Q1182" s="9">
        <f>IF(P1182=0,Data!X1182+$I$13,IF(P1182&gt;=99,Data!X1182+$I$14,INDEX($E$4:$E$102,P1182)+(Data!X1182-INDEX($F$4:$F$102,P1182))/(INDEX($F$4:$F$102,P1182+1)-INDEX($F$4:$F$102,P1182))*(INDEX($E$4:$E$102,P1182+1)-INDEX($E$4:$E$102,P1182))))</f>
        <v/>
      </c>
      <c r="R1182" s="12">
        <f>IFERROR(MATCH(Data!Y1182,$F$4:$F$102,1),0)</f>
        <v/>
      </c>
      <c r="S1182" s="9">
        <f>IF(R1182=0,Data!Y1182+$I$13,IF(R1182&gt;=99,Data!Y1182+$I$14,INDEX($E$4:$E$102,R1182)+(Data!Y1182-INDEX($F$4:$F$102,R1182))/(INDEX($F$4:$F$102,R1182+1)-INDEX($F$4:$F$102,R1182))*(INDEX($E$4:$E$102,R1182+1)-INDEX($E$4:$E$102,R1182))))</f>
        <v/>
      </c>
    </row>
    <row r="1183">
      <c r="K1183" s="14">
        <f>Data!A1183</f>
        <v/>
      </c>
      <c r="L1183" s="12">
        <f>IF(Occurrence!J1183&lt;=0,-1,IFERROR(MATCH(Occurrence!J1183,$D$4:$D$102,1),0))</f>
        <v/>
      </c>
      <c r="M1183" s="9">
        <f>IF(L1183&lt;0,0,IF(L1183=0,Occurrence!J1183*$I$11,IF(L1183&gt;=99,Occurrence!J1183*$I$12,INDEX($C$4:$C$102,L1183)+(Occurrence!J1183-INDEX($D$4:$D$102,L1183))/(INDEX($D$4:$D$102,L1183+1)-INDEX($D$4:$D$102,L1183))*(INDEX($C$4:$C$102,L1183+1)-INDEX($C$4:$C$102,L1183)))))</f>
        <v/>
      </c>
      <c r="N1183" s="12">
        <f>IF(Occurrence!K1183&lt;=0,-1,IFERROR(MATCH(Occurrence!K1183,$D$4:$D$102,1),0))</f>
        <v/>
      </c>
      <c r="O1183" s="9">
        <f>IF(N1183&lt;0,0,IF(N1183=0,Occurrence!K1183*$I$11,IF(N1183&gt;=99,Occurrence!K1183*$I$12,INDEX($C$4:$C$102,N1183)+(Occurrence!K1183-INDEX($D$4:$D$102,N1183))/(INDEX($D$4:$D$102,N1183+1)-INDEX($D$4:$D$102,N1183))*(INDEX($C$4:$C$102,N1183+1)-INDEX($C$4:$C$102,N1183)))))</f>
        <v/>
      </c>
      <c r="P1183" s="12">
        <f>IFERROR(MATCH(Data!X1183,$F$4:$F$102,1),0)</f>
        <v/>
      </c>
      <c r="Q1183" s="9">
        <f>IF(P1183=0,Data!X1183+$I$13,IF(P1183&gt;=99,Data!X1183+$I$14,INDEX($E$4:$E$102,P1183)+(Data!X1183-INDEX($F$4:$F$102,P1183))/(INDEX($F$4:$F$102,P1183+1)-INDEX($F$4:$F$102,P1183))*(INDEX($E$4:$E$102,P1183+1)-INDEX($E$4:$E$102,P1183))))</f>
        <v/>
      </c>
      <c r="R1183" s="12">
        <f>IFERROR(MATCH(Data!Y1183,$F$4:$F$102,1),0)</f>
        <v/>
      </c>
      <c r="S1183" s="9">
        <f>IF(R1183=0,Data!Y1183+$I$13,IF(R1183&gt;=99,Data!Y1183+$I$14,INDEX($E$4:$E$102,R1183)+(Data!Y1183-INDEX($F$4:$F$102,R1183))/(INDEX($F$4:$F$102,R1183+1)-INDEX($F$4:$F$102,R1183))*(INDEX($E$4:$E$102,R1183+1)-INDEX($E$4:$E$102,R1183))))</f>
        <v/>
      </c>
    </row>
    <row r="1184">
      <c r="K1184" s="14">
        <f>Data!A1184</f>
        <v/>
      </c>
      <c r="L1184" s="12">
        <f>IF(Occurrence!J1184&lt;=0,-1,IFERROR(MATCH(Occurrence!J1184,$D$4:$D$102,1),0))</f>
        <v/>
      </c>
      <c r="M1184" s="9">
        <f>IF(L1184&lt;0,0,IF(L1184=0,Occurrence!J1184*$I$11,IF(L1184&gt;=99,Occurrence!J1184*$I$12,INDEX($C$4:$C$102,L1184)+(Occurrence!J1184-INDEX($D$4:$D$102,L1184))/(INDEX($D$4:$D$102,L1184+1)-INDEX($D$4:$D$102,L1184))*(INDEX($C$4:$C$102,L1184+1)-INDEX($C$4:$C$102,L1184)))))</f>
        <v/>
      </c>
      <c r="N1184" s="12">
        <f>IF(Occurrence!K1184&lt;=0,-1,IFERROR(MATCH(Occurrence!K1184,$D$4:$D$102,1),0))</f>
        <v/>
      </c>
      <c r="O1184" s="9">
        <f>IF(N1184&lt;0,0,IF(N1184=0,Occurrence!K1184*$I$11,IF(N1184&gt;=99,Occurrence!K1184*$I$12,INDEX($C$4:$C$102,N1184)+(Occurrence!K1184-INDEX($D$4:$D$102,N1184))/(INDEX($D$4:$D$102,N1184+1)-INDEX($D$4:$D$102,N1184))*(INDEX($C$4:$C$102,N1184+1)-INDEX($C$4:$C$102,N1184)))))</f>
        <v/>
      </c>
      <c r="P1184" s="12">
        <f>IFERROR(MATCH(Data!X1184,$F$4:$F$102,1),0)</f>
        <v/>
      </c>
      <c r="Q1184" s="9">
        <f>IF(P1184=0,Data!X1184+$I$13,IF(P1184&gt;=99,Data!X1184+$I$14,INDEX($E$4:$E$102,P1184)+(Data!X1184-INDEX($F$4:$F$102,P1184))/(INDEX($F$4:$F$102,P1184+1)-INDEX($F$4:$F$102,P1184))*(INDEX($E$4:$E$102,P1184+1)-INDEX($E$4:$E$102,P1184))))</f>
        <v/>
      </c>
      <c r="R1184" s="12">
        <f>IFERROR(MATCH(Data!Y1184,$F$4:$F$102,1),0)</f>
        <v/>
      </c>
      <c r="S1184" s="9">
        <f>IF(R1184=0,Data!Y1184+$I$13,IF(R1184&gt;=99,Data!Y1184+$I$14,INDEX($E$4:$E$102,R1184)+(Data!Y1184-INDEX($F$4:$F$102,R1184))/(INDEX($F$4:$F$102,R1184+1)-INDEX($F$4:$F$102,R1184))*(INDEX($E$4:$E$102,R1184+1)-INDEX($E$4:$E$102,R1184))))</f>
        <v/>
      </c>
    </row>
    <row r="1185">
      <c r="K1185" s="14">
        <f>Data!A1185</f>
        <v/>
      </c>
      <c r="L1185" s="12">
        <f>IF(Occurrence!J1185&lt;=0,-1,IFERROR(MATCH(Occurrence!J1185,$D$4:$D$102,1),0))</f>
        <v/>
      </c>
      <c r="M1185" s="9">
        <f>IF(L1185&lt;0,0,IF(L1185=0,Occurrence!J1185*$I$11,IF(L1185&gt;=99,Occurrence!J1185*$I$12,INDEX($C$4:$C$102,L1185)+(Occurrence!J1185-INDEX($D$4:$D$102,L1185))/(INDEX($D$4:$D$102,L1185+1)-INDEX($D$4:$D$102,L1185))*(INDEX($C$4:$C$102,L1185+1)-INDEX($C$4:$C$102,L1185)))))</f>
        <v/>
      </c>
      <c r="N1185" s="12">
        <f>IF(Occurrence!K1185&lt;=0,-1,IFERROR(MATCH(Occurrence!K1185,$D$4:$D$102,1),0))</f>
        <v/>
      </c>
      <c r="O1185" s="9">
        <f>IF(N1185&lt;0,0,IF(N1185=0,Occurrence!K1185*$I$11,IF(N1185&gt;=99,Occurrence!K1185*$I$12,INDEX($C$4:$C$102,N1185)+(Occurrence!K1185-INDEX($D$4:$D$102,N1185))/(INDEX($D$4:$D$102,N1185+1)-INDEX($D$4:$D$102,N1185))*(INDEX($C$4:$C$102,N1185+1)-INDEX($C$4:$C$102,N1185)))))</f>
        <v/>
      </c>
      <c r="P1185" s="12">
        <f>IFERROR(MATCH(Data!X1185,$F$4:$F$102,1),0)</f>
        <v/>
      </c>
      <c r="Q1185" s="9">
        <f>IF(P1185=0,Data!X1185+$I$13,IF(P1185&gt;=99,Data!X1185+$I$14,INDEX($E$4:$E$102,P1185)+(Data!X1185-INDEX($F$4:$F$102,P1185))/(INDEX($F$4:$F$102,P1185+1)-INDEX($F$4:$F$102,P1185))*(INDEX($E$4:$E$102,P1185+1)-INDEX($E$4:$E$102,P1185))))</f>
        <v/>
      </c>
      <c r="R1185" s="12">
        <f>IFERROR(MATCH(Data!Y1185,$F$4:$F$102,1),0)</f>
        <v/>
      </c>
      <c r="S1185" s="9">
        <f>IF(R1185=0,Data!Y1185+$I$13,IF(R1185&gt;=99,Data!Y1185+$I$14,INDEX($E$4:$E$102,R1185)+(Data!Y1185-INDEX($F$4:$F$102,R1185))/(INDEX($F$4:$F$102,R1185+1)-INDEX($F$4:$F$102,R1185))*(INDEX($E$4:$E$102,R1185+1)-INDEX($E$4:$E$102,R1185))))</f>
        <v/>
      </c>
    </row>
    <row r="1186">
      <c r="K1186" s="14">
        <f>Data!A1186</f>
        <v/>
      </c>
      <c r="L1186" s="12">
        <f>IF(Occurrence!J1186&lt;=0,-1,IFERROR(MATCH(Occurrence!J1186,$D$4:$D$102,1),0))</f>
        <v/>
      </c>
      <c r="M1186" s="9">
        <f>IF(L1186&lt;0,0,IF(L1186=0,Occurrence!J1186*$I$11,IF(L1186&gt;=99,Occurrence!J1186*$I$12,INDEX($C$4:$C$102,L1186)+(Occurrence!J1186-INDEX($D$4:$D$102,L1186))/(INDEX($D$4:$D$102,L1186+1)-INDEX($D$4:$D$102,L1186))*(INDEX($C$4:$C$102,L1186+1)-INDEX($C$4:$C$102,L1186)))))</f>
        <v/>
      </c>
      <c r="N1186" s="12">
        <f>IF(Occurrence!K1186&lt;=0,-1,IFERROR(MATCH(Occurrence!K1186,$D$4:$D$102,1),0))</f>
        <v/>
      </c>
      <c r="O1186" s="9">
        <f>IF(N1186&lt;0,0,IF(N1186=0,Occurrence!K1186*$I$11,IF(N1186&gt;=99,Occurrence!K1186*$I$12,INDEX($C$4:$C$102,N1186)+(Occurrence!K1186-INDEX($D$4:$D$102,N1186))/(INDEX($D$4:$D$102,N1186+1)-INDEX($D$4:$D$102,N1186))*(INDEX($C$4:$C$102,N1186+1)-INDEX($C$4:$C$102,N1186)))))</f>
        <v/>
      </c>
      <c r="P1186" s="12">
        <f>IFERROR(MATCH(Data!X1186,$F$4:$F$102,1),0)</f>
        <v/>
      </c>
      <c r="Q1186" s="9">
        <f>IF(P1186=0,Data!X1186+$I$13,IF(P1186&gt;=99,Data!X1186+$I$14,INDEX($E$4:$E$102,P1186)+(Data!X1186-INDEX($F$4:$F$102,P1186))/(INDEX($F$4:$F$102,P1186+1)-INDEX($F$4:$F$102,P1186))*(INDEX($E$4:$E$102,P1186+1)-INDEX($E$4:$E$102,P1186))))</f>
        <v/>
      </c>
      <c r="R1186" s="12">
        <f>IFERROR(MATCH(Data!Y1186,$F$4:$F$102,1),0)</f>
        <v/>
      </c>
      <c r="S1186" s="9">
        <f>IF(R1186=0,Data!Y1186+$I$13,IF(R1186&gt;=99,Data!Y1186+$I$14,INDEX($E$4:$E$102,R1186)+(Data!Y1186-INDEX($F$4:$F$102,R1186))/(INDEX($F$4:$F$102,R1186+1)-INDEX($F$4:$F$102,R1186))*(INDEX($E$4:$E$102,R1186+1)-INDEX($E$4:$E$102,R1186))))</f>
        <v/>
      </c>
    </row>
    <row r="1187">
      <c r="K1187" s="14">
        <f>Data!A1187</f>
        <v/>
      </c>
      <c r="L1187" s="12">
        <f>IF(Occurrence!J1187&lt;=0,-1,IFERROR(MATCH(Occurrence!J1187,$D$4:$D$102,1),0))</f>
        <v/>
      </c>
      <c r="M1187" s="9">
        <f>IF(L1187&lt;0,0,IF(L1187=0,Occurrence!J1187*$I$11,IF(L1187&gt;=99,Occurrence!J1187*$I$12,INDEX($C$4:$C$102,L1187)+(Occurrence!J1187-INDEX($D$4:$D$102,L1187))/(INDEX($D$4:$D$102,L1187+1)-INDEX($D$4:$D$102,L1187))*(INDEX($C$4:$C$102,L1187+1)-INDEX($C$4:$C$102,L1187)))))</f>
        <v/>
      </c>
      <c r="N1187" s="12">
        <f>IF(Occurrence!K1187&lt;=0,-1,IFERROR(MATCH(Occurrence!K1187,$D$4:$D$102,1),0))</f>
        <v/>
      </c>
      <c r="O1187" s="9">
        <f>IF(N1187&lt;0,0,IF(N1187=0,Occurrence!K1187*$I$11,IF(N1187&gt;=99,Occurrence!K1187*$I$12,INDEX($C$4:$C$102,N1187)+(Occurrence!K1187-INDEX($D$4:$D$102,N1187))/(INDEX($D$4:$D$102,N1187+1)-INDEX($D$4:$D$102,N1187))*(INDEX($C$4:$C$102,N1187+1)-INDEX($C$4:$C$102,N1187)))))</f>
        <v/>
      </c>
      <c r="P1187" s="12">
        <f>IFERROR(MATCH(Data!X1187,$F$4:$F$102,1),0)</f>
        <v/>
      </c>
      <c r="Q1187" s="9">
        <f>IF(P1187=0,Data!X1187+$I$13,IF(P1187&gt;=99,Data!X1187+$I$14,INDEX($E$4:$E$102,P1187)+(Data!X1187-INDEX($F$4:$F$102,P1187))/(INDEX($F$4:$F$102,P1187+1)-INDEX($F$4:$F$102,P1187))*(INDEX($E$4:$E$102,P1187+1)-INDEX($E$4:$E$102,P1187))))</f>
        <v/>
      </c>
      <c r="R1187" s="12">
        <f>IFERROR(MATCH(Data!Y1187,$F$4:$F$102,1),0)</f>
        <v/>
      </c>
      <c r="S1187" s="9">
        <f>IF(R1187=0,Data!Y1187+$I$13,IF(R1187&gt;=99,Data!Y1187+$I$14,INDEX($E$4:$E$102,R1187)+(Data!Y1187-INDEX($F$4:$F$102,R1187))/(INDEX($F$4:$F$102,R1187+1)-INDEX($F$4:$F$102,R1187))*(INDEX($E$4:$E$102,R1187+1)-INDEX($E$4:$E$102,R1187))))</f>
        <v/>
      </c>
    </row>
    <row r="1188">
      <c r="K1188" s="14">
        <f>Data!A1188</f>
        <v/>
      </c>
      <c r="L1188" s="12">
        <f>IF(Occurrence!J1188&lt;=0,-1,IFERROR(MATCH(Occurrence!J1188,$D$4:$D$102,1),0))</f>
        <v/>
      </c>
      <c r="M1188" s="9">
        <f>IF(L1188&lt;0,0,IF(L1188=0,Occurrence!J1188*$I$11,IF(L1188&gt;=99,Occurrence!J1188*$I$12,INDEX($C$4:$C$102,L1188)+(Occurrence!J1188-INDEX($D$4:$D$102,L1188))/(INDEX($D$4:$D$102,L1188+1)-INDEX($D$4:$D$102,L1188))*(INDEX($C$4:$C$102,L1188+1)-INDEX($C$4:$C$102,L1188)))))</f>
        <v/>
      </c>
      <c r="N1188" s="12">
        <f>IF(Occurrence!K1188&lt;=0,-1,IFERROR(MATCH(Occurrence!K1188,$D$4:$D$102,1),0))</f>
        <v/>
      </c>
      <c r="O1188" s="9">
        <f>IF(N1188&lt;0,0,IF(N1188=0,Occurrence!K1188*$I$11,IF(N1188&gt;=99,Occurrence!K1188*$I$12,INDEX($C$4:$C$102,N1188)+(Occurrence!K1188-INDEX($D$4:$D$102,N1188))/(INDEX($D$4:$D$102,N1188+1)-INDEX($D$4:$D$102,N1188))*(INDEX($C$4:$C$102,N1188+1)-INDEX($C$4:$C$102,N1188)))))</f>
        <v/>
      </c>
      <c r="P1188" s="12">
        <f>IFERROR(MATCH(Data!X1188,$F$4:$F$102,1),0)</f>
        <v/>
      </c>
      <c r="Q1188" s="9">
        <f>IF(P1188=0,Data!X1188+$I$13,IF(P1188&gt;=99,Data!X1188+$I$14,INDEX($E$4:$E$102,P1188)+(Data!X1188-INDEX($F$4:$F$102,P1188))/(INDEX($F$4:$F$102,P1188+1)-INDEX($F$4:$F$102,P1188))*(INDEX($E$4:$E$102,P1188+1)-INDEX($E$4:$E$102,P1188))))</f>
        <v/>
      </c>
      <c r="R1188" s="12">
        <f>IFERROR(MATCH(Data!Y1188,$F$4:$F$102,1),0)</f>
        <v/>
      </c>
      <c r="S1188" s="9">
        <f>IF(R1188=0,Data!Y1188+$I$13,IF(R1188&gt;=99,Data!Y1188+$I$14,INDEX($E$4:$E$102,R1188)+(Data!Y1188-INDEX($F$4:$F$102,R1188))/(INDEX($F$4:$F$102,R1188+1)-INDEX($F$4:$F$102,R1188))*(INDEX($E$4:$E$102,R1188+1)-INDEX($E$4:$E$102,R1188))))</f>
        <v/>
      </c>
    </row>
    <row r="1189">
      <c r="K1189" s="14">
        <f>Data!A1189</f>
        <v/>
      </c>
      <c r="L1189" s="12">
        <f>IF(Occurrence!J1189&lt;=0,-1,IFERROR(MATCH(Occurrence!J1189,$D$4:$D$102,1),0))</f>
        <v/>
      </c>
      <c r="M1189" s="9">
        <f>IF(L1189&lt;0,0,IF(L1189=0,Occurrence!J1189*$I$11,IF(L1189&gt;=99,Occurrence!J1189*$I$12,INDEX($C$4:$C$102,L1189)+(Occurrence!J1189-INDEX($D$4:$D$102,L1189))/(INDEX($D$4:$D$102,L1189+1)-INDEX($D$4:$D$102,L1189))*(INDEX($C$4:$C$102,L1189+1)-INDEX($C$4:$C$102,L1189)))))</f>
        <v/>
      </c>
      <c r="N1189" s="12">
        <f>IF(Occurrence!K1189&lt;=0,-1,IFERROR(MATCH(Occurrence!K1189,$D$4:$D$102,1),0))</f>
        <v/>
      </c>
      <c r="O1189" s="9">
        <f>IF(N1189&lt;0,0,IF(N1189=0,Occurrence!K1189*$I$11,IF(N1189&gt;=99,Occurrence!K1189*$I$12,INDEX($C$4:$C$102,N1189)+(Occurrence!K1189-INDEX($D$4:$D$102,N1189))/(INDEX($D$4:$D$102,N1189+1)-INDEX($D$4:$D$102,N1189))*(INDEX($C$4:$C$102,N1189+1)-INDEX($C$4:$C$102,N1189)))))</f>
        <v/>
      </c>
      <c r="P1189" s="12">
        <f>IFERROR(MATCH(Data!X1189,$F$4:$F$102,1),0)</f>
        <v/>
      </c>
      <c r="Q1189" s="9">
        <f>IF(P1189=0,Data!X1189+$I$13,IF(P1189&gt;=99,Data!X1189+$I$14,INDEX($E$4:$E$102,P1189)+(Data!X1189-INDEX($F$4:$F$102,P1189))/(INDEX($F$4:$F$102,P1189+1)-INDEX($F$4:$F$102,P1189))*(INDEX($E$4:$E$102,P1189+1)-INDEX($E$4:$E$102,P1189))))</f>
        <v/>
      </c>
      <c r="R1189" s="12">
        <f>IFERROR(MATCH(Data!Y1189,$F$4:$F$102,1),0)</f>
        <v/>
      </c>
      <c r="S1189" s="9">
        <f>IF(R1189=0,Data!Y1189+$I$13,IF(R1189&gt;=99,Data!Y1189+$I$14,INDEX($E$4:$E$102,R1189)+(Data!Y1189-INDEX($F$4:$F$102,R1189))/(INDEX($F$4:$F$102,R1189+1)-INDEX($F$4:$F$102,R1189))*(INDEX($E$4:$E$102,R1189+1)-INDEX($E$4:$E$102,R1189))))</f>
        <v/>
      </c>
    </row>
    <row r="1190">
      <c r="K1190" s="14">
        <f>Data!A1190</f>
        <v/>
      </c>
      <c r="L1190" s="12">
        <f>IF(Occurrence!J1190&lt;=0,-1,IFERROR(MATCH(Occurrence!J1190,$D$4:$D$102,1),0))</f>
        <v/>
      </c>
      <c r="M1190" s="9">
        <f>IF(L1190&lt;0,0,IF(L1190=0,Occurrence!J1190*$I$11,IF(L1190&gt;=99,Occurrence!J1190*$I$12,INDEX($C$4:$C$102,L1190)+(Occurrence!J1190-INDEX($D$4:$D$102,L1190))/(INDEX($D$4:$D$102,L1190+1)-INDEX($D$4:$D$102,L1190))*(INDEX($C$4:$C$102,L1190+1)-INDEX($C$4:$C$102,L1190)))))</f>
        <v/>
      </c>
      <c r="N1190" s="12">
        <f>IF(Occurrence!K1190&lt;=0,-1,IFERROR(MATCH(Occurrence!K1190,$D$4:$D$102,1),0))</f>
        <v/>
      </c>
      <c r="O1190" s="9">
        <f>IF(N1190&lt;0,0,IF(N1190=0,Occurrence!K1190*$I$11,IF(N1190&gt;=99,Occurrence!K1190*$I$12,INDEX($C$4:$C$102,N1190)+(Occurrence!K1190-INDEX($D$4:$D$102,N1190))/(INDEX($D$4:$D$102,N1190+1)-INDEX($D$4:$D$102,N1190))*(INDEX($C$4:$C$102,N1190+1)-INDEX($C$4:$C$102,N1190)))))</f>
        <v/>
      </c>
      <c r="P1190" s="12">
        <f>IFERROR(MATCH(Data!X1190,$F$4:$F$102,1),0)</f>
        <v/>
      </c>
      <c r="Q1190" s="9">
        <f>IF(P1190=0,Data!X1190+$I$13,IF(P1190&gt;=99,Data!X1190+$I$14,INDEX($E$4:$E$102,P1190)+(Data!X1190-INDEX($F$4:$F$102,P1190))/(INDEX($F$4:$F$102,P1190+1)-INDEX($F$4:$F$102,P1190))*(INDEX($E$4:$E$102,P1190+1)-INDEX($E$4:$E$102,P1190))))</f>
        <v/>
      </c>
      <c r="R1190" s="12">
        <f>IFERROR(MATCH(Data!Y1190,$F$4:$F$102,1),0)</f>
        <v/>
      </c>
      <c r="S1190" s="9">
        <f>IF(R1190=0,Data!Y1190+$I$13,IF(R1190&gt;=99,Data!Y1190+$I$14,INDEX($E$4:$E$102,R1190)+(Data!Y1190-INDEX($F$4:$F$102,R1190))/(INDEX($F$4:$F$102,R1190+1)-INDEX($F$4:$F$102,R1190))*(INDEX($E$4:$E$102,R1190+1)-INDEX($E$4:$E$102,R1190))))</f>
        <v/>
      </c>
    </row>
    <row r="1191">
      <c r="K1191" s="14">
        <f>Data!A1191</f>
        <v/>
      </c>
      <c r="L1191" s="12">
        <f>IF(Occurrence!J1191&lt;=0,-1,IFERROR(MATCH(Occurrence!J1191,$D$4:$D$102,1),0))</f>
        <v/>
      </c>
      <c r="M1191" s="9">
        <f>IF(L1191&lt;0,0,IF(L1191=0,Occurrence!J1191*$I$11,IF(L1191&gt;=99,Occurrence!J1191*$I$12,INDEX($C$4:$C$102,L1191)+(Occurrence!J1191-INDEX($D$4:$D$102,L1191))/(INDEX($D$4:$D$102,L1191+1)-INDEX($D$4:$D$102,L1191))*(INDEX($C$4:$C$102,L1191+1)-INDEX($C$4:$C$102,L1191)))))</f>
        <v/>
      </c>
      <c r="N1191" s="12">
        <f>IF(Occurrence!K1191&lt;=0,-1,IFERROR(MATCH(Occurrence!K1191,$D$4:$D$102,1),0))</f>
        <v/>
      </c>
      <c r="O1191" s="9">
        <f>IF(N1191&lt;0,0,IF(N1191=0,Occurrence!K1191*$I$11,IF(N1191&gt;=99,Occurrence!K1191*$I$12,INDEX($C$4:$C$102,N1191)+(Occurrence!K1191-INDEX($D$4:$D$102,N1191))/(INDEX($D$4:$D$102,N1191+1)-INDEX($D$4:$D$102,N1191))*(INDEX($C$4:$C$102,N1191+1)-INDEX($C$4:$C$102,N1191)))))</f>
        <v/>
      </c>
      <c r="P1191" s="12">
        <f>IFERROR(MATCH(Data!X1191,$F$4:$F$102,1),0)</f>
        <v/>
      </c>
      <c r="Q1191" s="9">
        <f>IF(P1191=0,Data!X1191+$I$13,IF(P1191&gt;=99,Data!X1191+$I$14,INDEX($E$4:$E$102,P1191)+(Data!X1191-INDEX($F$4:$F$102,P1191))/(INDEX($F$4:$F$102,P1191+1)-INDEX($F$4:$F$102,P1191))*(INDEX($E$4:$E$102,P1191+1)-INDEX($E$4:$E$102,P1191))))</f>
        <v/>
      </c>
      <c r="R1191" s="12">
        <f>IFERROR(MATCH(Data!Y1191,$F$4:$F$102,1),0)</f>
        <v/>
      </c>
      <c r="S1191" s="9">
        <f>IF(R1191=0,Data!Y1191+$I$13,IF(R1191&gt;=99,Data!Y1191+$I$14,INDEX($E$4:$E$102,R1191)+(Data!Y1191-INDEX($F$4:$F$102,R1191))/(INDEX($F$4:$F$102,R1191+1)-INDEX($F$4:$F$102,R1191))*(INDEX($E$4:$E$102,R1191+1)-INDEX($E$4:$E$102,R1191))))</f>
        <v/>
      </c>
    </row>
    <row r="1192">
      <c r="K1192" s="14">
        <f>Data!A1192</f>
        <v/>
      </c>
      <c r="L1192" s="12">
        <f>IF(Occurrence!J1192&lt;=0,-1,IFERROR(MATCH(Occurrence!J1192,$D$4:$D$102,1),0))</f>
        <v/>
      </c>
      <c r="M1192" s="9">
        <f>IF(L1192&lt;0,0,IF(L1192=0,Occurrence!J1192*$I$11,IF(L1192&gt;=99,Occurrence!J1192*$I$12,INDEX($C$4:$C$102,L1192)+(Occurrence!J1192-INDEX($D$4:$D$102,L1192))/(INDEX($D$4:$D$102,L1192+1)-INDEX($D$4:$D$102,L1192))*(INDEX($C$4:$C$102,L1192+1)-INDEX($C$4:$C$102,L1192)))))</f>
        <v/>
      </c>
      <c r="N1192" s="12">
        <f>IF(Occurrence!K1192&lt;=0,-1,IFERROR(MATCH(Occurrence!K1192,$D$4:$D$102,1),0))</f>
        <v/>
      </c>
      <c r="O1192" s="9">
        <f>IF(N1192&lt;0,0,IF(N1192=0,Occurrence!K1192*$I$11,IF(N1192&gt;=99,Occurrence!K1192*$I$12,INDEX($C$4:$C$102,N1192)+(Occurrence!K1192-INDEX($D$4:$D$102,N1192))/(INDEX($D$4:$D$102,N1192+1)-INDEX($D$4:$D$102,N1192))*(INDEX($C$4:$C$102,N1192+1)-INDEX($C$4:$C$102,N1192)))))</f>
        <v/>
      </c>
      <c r="P1192" s="12">
        <f>IFERROR(MATCH(Data!X1192,$F$4:$F$102,1),0)</f>
        <v/>
      </c>
      <c r="Q1192" s="9">
        <f>IF(P1192=0,Data!X1192+$I$13,IF(P1192&gt;=99,Data!X1192+$I$14,INDEX($E$4:$E$102,P1192)+(Data!X1192-INDEX($F$4:$F$102,P1192))/(INDEX($F$4:$F$102,P1192+1)-INDEX($F$4:$F$102,P1192))*(INDEX($E$4:$E$102,P1192+1)-INDEX($E$4:$E$102,P1192))))</f>
        <v/>
      </c>
      <c r="R1192" s="12">
        <f>IFERROR(MATCH(Data!Y1192,$F$4:$F$102,1),0)</f>
        <v/>
      </c>
      <c r="S1192" s="9">
        <f>IF(R1192=0,Data!Y1192+$I$13,IF(R1192&gt;=99,Data!Y1192+$I$14,INDEX($E$4:$E$102,R1192)+(Data!Y1192-INDEX($F$4:$F$102,R1192))/(INDEX($F$4:$F$102,R1192+1)-INDEX($F$4:$F$102,R1192))*(INDEX($E$4:$E$102,R1192+1)-INDEX($E$4:$E$102,R1192))))</f>
        <v/>
      </c>
    </row>
    <row r="1193">
      <c r="K1193" s="14">
        <f>Data!A1193</f>
        <v/>
      </c>
      <c r="L1193" s="12">
        <f>IF(Occurrence!J1193&lt;=0,-1,IFERROR(MATCH(Occurrence!J1193,$D$4:$D$102,1),0))</f>
        <v/>
      </c>
      <c r="M1193" s="9">
        <f>IF(L1193&lt;0,0,IF(L1193=0,Occurrence!J1193*$I$11,IF(L1193&gt;=99,Occurrence!J1193*$I$12,INDEX($C$4:$C$102,L1193)+(Occurrence!J1193-INDEX($D$4:$D$102,L1193))/(INDEX($D$4:$D$102,L1193+1)-INDEX($D$4:$D$102,L1193))*(INDEX($C$4:$C$102,L1193+1)-INDEX($C$4:$C$102,L1193)))))</f>
        <v/>
      </c>
      <c r="N1193" s="12">
        <f>IF(Occurrence!K1193&lt;=0,-1,IFERROR(MATCH(Occurrence!K1193,$D$4:$D$102,1),0))</f>
        <v/>
      </c>
      <c r="O1193" s="9">
        <f>IF(N1193&lt;0,0,IF(N1193=0,Occurrence!K1193*$I$11,IF(N1193&gt;=99,Occurrence!K1193*$I$12,INDEX($C$4:$C$102,N1193)+(Occurrence!K1193-INDEX($D$4:$D$102,N1193))/(INDEX($D$4:$D$102,N1193+1)-INDEX($D$4:$D$102,N1193))*(INDEX($C$4:$C$102,N1193+1)-INDEX($C$4:$C$102,N1193)))))</f>
        <v/>
      </c>
      <c r="P1193" s="12">
        <f>IFERROR(MATCH(Data!X1193,$F$4:$F$102,1),0)</f>
        <v/>
      </c>
      <c r="Q1193" s="9">
        <f>IF(P1193=0,Data!X1193+$I$13,IF(P1193&gt;=99,Data!X1193+$I$14,INDEX($E$4:$E$102,P1193)+(Data!X1193-INDEX($F$4:$F$102,P1193))/(INDEX($F$4:$F$102,P1193+1)-INDEX($F$4:$F$102,P1193))*(INDEX($E$4:$E$102,P1193+1)-INDEX($E$4:$E$102,P1193))))</f>
        <v/>
      </c>
      <c r="R1193" s="12">
        <f>IFERROR(MATCH(Data!Y1193,$F$4:$F$102,1),0)</f>
        <v/>
      </c>
      <c r="S1193" s="9">
        <f>IF(R1193=0,Data!Y1193+$I$13,IF(R1193&gt;=99,Data!Y1193+$I$14,INDEX($E$4:$E$102,R1193)+(Data!Y1193-INDEX($F$4:$F$102,R1193))/(INDEX($F$4:$F$102,R1193+1)-INDEX($F$4:$F$102,R1193))*(INDEX($E$4:$E$102,R1193+1)-INDEX($E$4:$E$102,R1193))))</f>
        <v/>
      </c>
    </row>
    <row r="1194">
      <c r="K1194" s="14">
        <f>Data!A1194</f>
        <v/>
      </c>
      <c r="L1194" s="12">
        <f>IF(Occurrence!J1194&lt;=0,-1,IFERROR(MATCH(Occurrence!J1194,$D$4:$D$102,1),0))</f>
        <v/>
      </c>
      <c r="M1194" s="9">
        <f>IF(L1194&lt;0,0,IF(L1194=0,Occurrence!J1194*$I$11,IF(L1194&gt;=99,Occurrence!J1194*$I$12,INDEX($C$4:$C$102,L1194)+(Occurrence!J1194-INDEX($D$4:$D$102,L1194))/(INDEX($D$4:$D$102,L1194+1)-INDEX($D$4:$D$102,L1194))*(INDEX($C$4:$C$102,L1194+1)-INDEX($C$4:$C$102,L1194)))))</f>
        <v/>
      </c>
      <c r="N1194" s="12">
        <f>IF(Occurrence!K1194&lt;=0,-1,IFERROR(MATCH(Occurrence!K1194,$D$4:$D$102,1),0))</f>
        <v/>
      </c>
      <c r="O1194" s="9">
        <f>IF(N1194&lt;0,0,IF(N1194=0,Occurrence!K1194*$I$11,IF(N1194&gt;=99,Occurrence!K1194*$I$12,INDEX($C$4:$C$102,N1194)+(Occurrence!K1194-INDEX($D$4:$D$102,N1194))/(INDEX($D$4:$D$102,N1194+1)-INDEX($D$4:$D$102,N1194))*(INDEX($C$4:$C$102,N1194+1)-INDEX($C$4:$C$102,N1194)))))</f>
        <v/>
      </c>
      <c r="P1194" s="12">
        <f>IFERROR(MATCH(Data!X1194,$F$4:$F$102,1),0)</f>
        <v/>
      </c>
      <c r="Q1194" s="9">
        <f>IF(P1194=0,Data!X1194+$I$13,IF(P1194&gt;=99,Data!X1194+$I$14,INDEX($E$4:$E$102,P1194)+(Data!X1194-INDEX($F$4:$F$102,P1194))/(INDEX($F$4:$F$102,P1194+1)-INDEX($F$4:$F$102,P1194))*(INDEX($E$4:$E$102,P1194+1)-INDEX($E$4:$E$102,P1194))))</f>
        <v/>
      </c>
      <c r="R1194" s="12">
        <f>IFERROR(MATCH(Data!Y1194,$F$4:$F$102,1),0)</f>
        <v/>
      </c>
      <c r="S1194" s="9">
        <f>IF(R1194=0,Data!Y1194+$I$13,IF(R1194&gt;=99,Data!Y1194+$I$14,INDEX($E$4:$E$102,R1194)+(Data!Y1194-INDEX($F$4:$F$102,R1194))/(INDEX($F$4:$F$102,R1194+1)-INDEX($F$4:$F$102,R1194))*(INDEX($E$4:$E$102,R1194+1)-INDEX($E$4:$E$102,R1194))))</f>
        <v/>
      </c>
    </row>
    <row r="1195">
      <c r="K1195" s="14">
        <f>Data!A1195</f>
        <v/>
      </c>
      <c r="L1195" s="12">
        <f>IF(Occurrence!J1195&lt;=0,-1,IFERROR(MATCH(Occurrence!J1195,$D$4:$D$102,1),0))</f>
        <v/>
      </c>
      <c r="M1195" s="9">
        <f>IF(L1195&lt;0,0,IF(L1195=0,Occurrence!J1195*$I$11,IF(L1195&gt;=99,Occurrence!J1195*$I$12,INDEX($C$4:$C$102,L1195)+(Occurrence!J1195-INDEX($D$4:$D$102,L1195))/(INDEX($D$4:$D$102,L1195+1)-INDEX($D$4:$D$102,L1195))*(INDEX($C$4:$C$102,L1195+1)-INDEX($C$4:$C$102,L1195)))))</f>
        <v/>
      </c>
      <c r="N1195" s="12">
        <f>IF(Occurrence!K1195&lt;=0,-1,IFERROR(MATCH(Occurrence!K1195,$D$4:$D$102,1),0))</f>
        <v/>
      </c>
      <c r="O1195" s="9">
        <f>IF(N1195&lt;0,0,IF(N1195=0,Occurrence!K1195*$I$11,IF(N1195&gt;=99,Occurrence!K1195*$I$12,INDEX($C$4:$C$102,N1195)+(Occurrence!K1195-INDEX($D$4:$D$102,N1195))/(INDEX($D$4:$D$102,N1195+1)-INDEX($D$4:$D$102,N1195))*(INDEX($C$4:$C$102,N1195+1)-INDEX($C$4:$C$102,N1195)))))</f>
        <v/>
      </c>
      <c r="P1195" s="12">
        <f>IFERROR(MATCH(Data!X1195,$F$4:$F$102,1),0)</f>
        <v/>
      </c>
      <c r="Q1195" s="9">
        <f>IF(P1195=0,Data!X1195+$I$13,IF(P1195&gt;=99,Data!X1195+$I$14,INDEX($E$4:$E$102,P1195)+(Data!X1195-INDEX($F$4:$F$102,P1195))/(INDEX($F$4:$F$102,P1195+1)-INDEX($F$4:$F$102,P1195))*(INDEX($E$4:$E$102,P1195+1)-INDEX($E$4:$E$102,P1195))))</f>
        <v/>
      </c>
      <c r="R1195" s="12">
        <f>IFERROR(MATCH(Data!Y1195,$F$4:$F$102,1),0)</f>
        <v/>
      </c>
      <c r="S1195" s="9">
        <f>IF(R1195=0,Data!Y1195+$I$13,IF(R1195&gt;=99,Data!Y1195+$I$14,INDEX($E$4:$E$102,R1195)+(Data!Y1195-INDEX($F$4:$F$102,R1195))/(INDEX($F$4:$F$102,R1195+1)-INDEX($F$4:$F$102,R1195))*(INDEX($E$4:$E$102,R1195+1)-INDEX($E$4:$E$102,R1195))))</f>
        <v/>
      </c>
    </row>
    <row r="1196">
      <c r="K1196" s="14">
        <f>Data!A1196</f>
        <v/>
      </c>
      <c r="L1196" s="12">
        <f>IF(Occurrence!J1196&lt;=0,-1,IFERROR(MATCH(Occurrence!J1196,$D$4:$D$102,1),0))</f>
        <v/>
      </c>
      <c r="M1196" s="9">
        <f>IF(L1196&lt;0,0,IF(L1196=0,Occurrence!J1196*$I$11,IF(L1196&gt;=99,Occurrence!J1196*$I$12,INDEX($C$4:$C$102,L1196)+(Occurrence!J1196-INDEX($D$4:$D$102,L1196))/(INDEX($D$4:$D$102,L1196+1)-INDEX($D$4:$D$102,L1196))*(INDEX($C$4:$C$102,L1196+1)-INDEX($C$4:$C$102,L1196)))))</f>
        <v/>
      </c>
      <c r="N1196" s="12">
        <f>IF(Occurrence!K1196&lt;=0,-1,IFERROR(MATCH(Occurrence!K1196,$D$4:$D$102,1),0))</f>
        <v/>
      </c>
      <c r="O1196" s="9">
        <f>IF(N1196&lt;0,0,IF(N1196=0,Occurrence!K1196*$I$11,IF(N1196&gt;=99,Occurrence!K1196*$I$12,INDEX($C$4:$C$102,N1196)+(Occurrence!K1196-INDEX($D$4:$D$102,N1196))/(INDEX($D$4:$D$102,N1196+1)-INDEX($D$4:$D$102,N1196))*(INDEX($C$4:$C$102,N1196+1)-INDEX($C$4:$C$102,N1196)))))</f>
        <v/>
      </c>
      <c r="P1196" s="12">
        <f>IFERROR(MATCH(Data!X1196,$F$4:$F$102,1),0)</f>
        <v/>
      </c>
      <c r="Q1196" s="9">
        <f>IF(P1196=0,Data!X1196+$I$13,IF(P1196&gt;=99,Data!X1196+$I$14,INDEX($E$4:$E$102,P1196)+(Data!X1196-INDEX($F$4:$F$102,P1196))/(INDEX($F$4:$F$102,P1196+1)-INDEX($F$4:$F$102,P1196))*(INDEX($E$4:$E$102,P1196+1)-INDEX($E$4:$E$102,P1196))))</f>
        <v/>
      </c>
      <c r="R1196" s="12">
        <f>IFERROR(MATCH(Data!Y1196,$F$4:$F$102,1),0)</f>
        <v/>
      </c>
      <c r="S1196" s="9">
        <f>IF(R1196=0,Data!Y1196+$I$13,IF(R1196&gt;=99,Data!Y1196+$I$14,INDEX($E$4:$E$102,R1196)+(Data!Y1196-INDEX($F$4:$F$102,R1196))/(INDEX($F$4:$F$102,R1196+1)-INDEX($F$4:$F$102,R1196))*(INDEX($E$4:$E$102,R1196+1)-INDEX($E$4:$E$102,R1196))))</f>
        <v/>
      </c>
    </row>
    <row r="1197">
      <c r="K1197" s="14">
        <f>Data!A1197</f>
        <v/>
      </c>
      <c r="L1197" s="12">
        <f>IF(Occurrence!J1197&lt;=0,-1,IFERROR(MATCH(Occurrence!J1197,$D$4:$D$102,1),0))</f>
        <v/>
      </c>
      <c r="M1197" s="9">
        <f>IF(L1197&lt;0,0,IF(L1197=0,Occurrence!J1197*$I$11,IF(L1197&gt;=99,Occurrence!J1197*$I$12,INDEX($C$4:$C$102,L1197)+(Occurrence!J1197-INDEX($D$4:$D$102,L1197))/(INDEX($D$4:$D$102,L1197+1)-INDEX($D$4:$D$102,L1197))*(INDEX($C$4:$C$102,L1197+1)-INDEX($C$4:$C$102,L1197)))))</f>
        <v/>
      </c>
      <c r="N1197" s="12">
        <f>IF(Occurrence!K1197&lt;=0,-1,IFERROR(MATCH(Occurrence!K1197,$D$4:$D$102,1),0))</f>
        <v/>
      </c>
      <c r="O1197" s="9">
        <f>IF(N1197&lt;0,0,IF(N1197=0,Occurrence!K1197*$I$11,IF(N1197&gt;=99,Occurrence!K1197*$I$12,INDEX($C$4:$C$102,N1197)+(Occurrence!K1197-INDEX($D$4:$D$102,N1197))/(INDEX($D$4:$D$102,N1197+1)-INDEX($D$4:$D$102,N1197))*(INDEX($C$4:$C$102,N1197+1)-INDEX($C$4:$C$102,N1197)))))</f>
        <v/>
      </c>
      <c r="P1197" s="12">
        <f>IFERROR(MATCH(Data!X1197,$F$4:$F$102,1),0)</f>
        <v/>
      </c>
      <c r="Q1197" s="9">
        <f>IF(P1197=0,Data!X1197+$I$13,IF(P1197&gt;=99,Data!X1197+$I$14,INDEX($E$4:$E$102,P1197)+(Data!X1197-INDEX($F$4:$F$102,P1197))/(INDEX($F$4:$F$102,P1197+1)-INDEX($F$4:$F$102,P1197))*(INDEX($E$4:$E$102,P1197+1)-INDEX($E$4:$E$102,P1197))))</f>
        <v/>
      </c>
      <c r="R1197" s="12">
        <f>IFERROR(MATCH(Data!Y1197,$F$4:$F$102,1),0)</f>
        <v/>
      </c>
      <c r="S1197" s="9">
        <f>IF(R1197=0,Data!Y1197+$I$13,IF(R1197&gt;=99,Data!Y1197+$I$14,INDEX($E$4:$E$102,R1197)+(Data!Y1197-INDEX($F$4:$F$102,R1197))/(INDEX($F$4:$F$102,R1197+1)-INDEX($F$4:$F$102,R1197))*(INDEX($E$4:$E$102,R1197+1)-INDEX($E$4:$E$102,R1197))))</f>
        <v/>
      </c>
    </row>
    <row r="1198">
      <c r="K1198" s="14">
        <f>Data!A1198</f>
        <v/>
      </c>
      <c r="L1198" s="12">
        <f>IF(Occurrence!J1198&lt;=0,-1,IFERROR(MATCH(Occurrence!J1198,$D$4:$D$102,1),0))</f>
        <v/>
      </c>
      <c r="M1198" s="9">
        <f>IF(L1198&lt;0,0,IF(L1198=0,Occurrence!J1198*$I$11,IF(L1198&gt;=99,Occurrence!J1198*$I$12,INDEX($C$4:$C$102,L1198)+(Occurrence!J1198-INDEX($D$4:$D$102,L1198))/(INDEX($D$4:$D$102,L1198+1)-INDEX($D$4:$D$102,L1198))*(INDEX($C$4:$C$102,L1198+1)-INDEX($C$4:$C$102,L1198)))))</f>
        <v/>
      </c>
      <c r="N1198" s="12">
        <f>IF(Occurrence!K1198&lt;=0,-1,IFERROR(MATCH(Occurrence!K1198,$D$4:$D$102,1),0))</f>
        <v/>
      </c>
      <c r="O1198" s="9">
        <f>IF(N1198&lt;0,0,IF(N1198=0,Occurrence!K1198*$I$11,IF(N1198&gt;=99,Occurrence!K1198*$I$12,INDEX($C$4:$C$102,N1198)+(Occurrence!K1198-INDEX($D$4:$D$102,N1198))/(INDEX($D$4:$D$102,N1198+1)-INDEX($D$4:$D$102,N1198))*(INDEX($C$4:$C$102,N1198+1)-INDEX($C$4:$C$102,N1198)))))</f>
        <v/>
      </c>
      <c r="P1198" s="12">
        <f>IFERROR(MATCH(Data!X1198,$F$4:$F$102,1),0)</f>
        <v/>
      </c>
      <c r="Q1198" s="9">
        <f>IF(P1198=0,Data!X1198+$I$13,IF(P1198&gt;=99,Data!X1198+$I$14,INDEX($E$4:$E$102,P1198)+(Data!X1198-INDEX($F$4:$F$102,P1198))/(INDEX($F$4:$F$102,P1198+1)-INDEX($F$4:$F$102,P1198))*(INDEX($E$4:$E$102,P1198+1)-INDEX($E$4:$E$102,P1198))))</f>
        <v/>
      </c>
      <c r="R1198" s="12">
        <f>IFERROR(MATCH(Data!Y1198,$F$4:$F$102,1),0)</f>
        <v/>
      </c>
      <c r="S1198" s="9">
        <f>IF(R1198=0,Data!Y1198+$I$13,IF(R1198&gt;=99,Data!Y1198+$I$14,INDEX($E$4:$E$102,R1198)+(Data!Y1198-INDEX($F$4:$F$102,R1198))/(INDEX($F$4:$F$102,R1198+1)-INDEX($F$4:$F$102,R1198))*(INDEX($E$4:$E$102,R1198+1)-INDEX($E$4:$E$102,R1198))))</f>
        <v/>
      </c>
    </row>
    <row r="1199">
      <c r="K1199" s="14">
        <f>Data!A1199</f>
        <v/>
      </c>
      <c r="L1199" s="12">
        <f>IF(Occurrence!J1199&lt;=0,-1,IFERROR(MATCH(Occurrence!J1199,$D$4:$D$102,1),0))</f>
        <v/>
      </c>
      <c r="M1199" s="9">
        <f>IF(L1199&lt;0,0,IF(L1199=0,Occurrence!J1199*$I$11,IF(L1199&gt;=99,Occurrence!J1199*$I$12,INDEX($C$4:$C$102,L1199)+(Occurrence!J1199-INDEX($D$4:$D$102,L1199))/(INDEX($D$4:$D$102,L1199+1)-INDEX($D$4:$D$102,L1199))*(INDEX($C$4:$C$102,L1199+1)-INDEX($C$4:$C$102,L1199)))))</f>
        <v/>
      </c>
      <c r="N1199" s="12">
        <f>IF(Occurrence!K1199&lt;=0,-1,IFERROR(MATCH(Occurrence!K1199,$D$4:$D$102,1),0))</f>
        <v/>
      </c>
      <c r="O1199" s="9">
        <f>IF(N1199&lt;0,0,IF(N1199=0,Occurrence!K1199*$I$11,IF(N1199&gt;=99,Occurrence!K1199*$I$12,INDEX($C$4:$C$102,N1199)+(Occurrence!K1199-INDEX($D$4:$D$102,N1199))/(INDEX($D$4:$D$102,N1199+1)-INDEX($D$4:$D$102,N1199))*(INDEX($C$4:$C$102,N1199+1)-INDEX($C$4:$C$102,N1199)))))</f>
        <v/>
      </c>
      <c r="P1199" s="12">
        <f>IFERROR(MATCH(Data!X1199,$F$4:$F$102,1),0)</f>
        <v/>
      </c>
      <c r="Q1199" s="9">
        <f>IF(P1199=0,Data!X1199+$I$13,IF(P1199&gt;=99,Data!X1199+$I$14,INDEX($E$4:$E$102,P1199)+(Data!X1199-INDEX($F$4:$F$102,P1199))/(INDEX($F$4:$F$102,P1199+1)-INDEX($F$4:$F$102,P1199))*(INDEX($E$4:$E$102,P1199+1)-INDEX($E$4:$E$102,P1199))))</f>
        <v/>
      </c>
      <c r="R1199" s="12">
        <f>IFERROR(MATCH(Data!Y1199,$F$4:$F$102,1),0)</f>
        <v/>
      </c>
      <c r="S1199" s="9">
        <f>IF(R1199=0,Data!Y1199+$I$13,IF(R1199&gt;=99,Data!Y1199+$I$14,INDEX($E$4:$E$102,R1199)+(Data!Y1199-INDEX($F$4:$F$102,R1199))/(INDEX($F$4:$F$102,R1199+1)-INDEX($F$4:$F$102,R1199))*(INDEX($E$4:$E$102,R1199+1)-INDEX($E$4:$E$102,R1199))))</f>
        <v/>
      </c>
    </row>
    <row r="1200">
      <c r="K1200" s="14">
        <f>Data!A1200</f>
        <v/>
      </c>
      <c r="L1200" s="12">
        <f>IF(Occurrence!J1200&lt;=0,-1,IFERROR(MATCH(Occurrence!J1200,$D$4:$D$102,1),0))</f>
        <v/>
      </c>
      <c r="M1200" s="9">
        <f>IF(L1200&lt;0,0,IF(L1200=0,Occurrence!J1200*$I$11,IF(L1200&gt;=99,Occurrence!J1200*$I$12,INDEX($C$4:$C$102,L1200)+(Occurrence!J1200-INDEX($D$4:$D$102,L1200))/(INDEX($D$4:$D$102,L1200+1)-INDEX($D$4:$D$102,L1200))*(INDEX($C$4:$C$102,L1200+1)-INDEX($C$4:$C$102,L1200)))))</f>
        <v/>
      </c>
      <c r="N1200" s="12">
        <f>IF(Occurrence!K1200&lt;=0,-1,IFERROR(MATCH(Occurrence!K1200,$D$4:$D$102,1),0))</f>
        <v/>
      </c>
      <c r="O1200" s="9">
        <f>IF(N1200&lt;0,0,IF(N1200=0,Occurrence!K1200*$I$11,IF(N1200&gt;=99,Occurrence!K1200*$I$12,INDEX($C$4:$C$102,N1200)+(Occurrence!K1200-INDEX($D$4:$D$102,N1200))/(INDEX($D$4:$D$102,N1200+1)-INDEX($D$4:$D$102,N1200))*(INDEX($C$4:$C$102,N1200+1)-INDEX($C$4:$C$102,N1200)))))</f>
        <v/>
      </c>
      <c r="P1200" s="12">
        <f>IFERROR(MATCH(Data!X1200,$F$4:$F$102,1),0)</f>
        <v/>
      </c>
      <c r="Q1200" s="9">
        <f>IF(P1200=0,Data!X1200+$I$13,IF(P1200&gt;=99,Data!X1200+$I$14,INDEX($E$4:$E$102,P1200)+(Data!X1200-INDEX($F$4:$F$102,P1200))/(INDEX($F$4:$F$102,P1200+1)-INDEX($F$4:$F$102,P1200))*(INDEX($E$4:$E$102,P1200+1)-INDEX($E$4:$E$102,P1200))))</f>
        <v/>
      </c>
      <c r="R1200" s="12">
        <f>IFERROR(MATCH(Data!Y1200,$F$4:$F$102,1),0)</f>
        <v/>
      </c>
      <c r="S1200" s="9">
        <f>IF(R1200=0,Data!Y1200+$I$13,IF(R1200&gt;=99,Data!Y1200+$I$14,INDEX($E$4:$E$102,R1200)+(Data!Y1200-INDEX($F$4:$F$102,R1200))/(INDEX($F$4:$F$102,R1200+1)-INDEX($F$4:$F$102,R1200))*(INDEX($E$4:$E$102,R1200+1)-INDEX($E$4:$E$102,R1200))))</f>
        <v/>
      </c>
    </row>
    <row r="1201">
      <c r="K1201" s="14">
        <f>Data!A1201</f>
        <v/>
      </c>
      <c r="L1201" s="12">
        <f>IF(Occurrence!J1201&lt;=0,-1,IFERROR(MATCH(Occurrence!J1201,$D$4:$D$102,1),0))</f>
        <v/>
      </c>
      <c r="M1201" s="9">
        <f>IF(L1201&lt;0,0,IF(L1201=0,Occurrence!J1201*$I$11,IF(L1201&gt;=99,Occurrence!J1201*$I$12,INDEX($C$4:$C$102,L1201)+(Occurrence!J1201-INDEX($D$4:$D$102,L1201))/(INDEX($D$4:$D$102,L1201+1)-INDEX($D$4:$D$102,L1201))*(INDEX($C$4:$C$102,L1201+1)-INDEX($C$4:$C$102,L1201)))))</f>
        <v/>
      </c>
      <c r="N1201" s="12">
        <f>IF(Occurrence!K1201&lt;=0,-1,IFERROR(MATCH(Occurrence!K1201,$D$4:$D$102,1),0))</f>
        <v/>
      </c>
      <c r="O1201" s="9">
        <f>IF(N1201&lt;0,0,IF(N1201=0,Occurrence!K1201*$I$11,IF(N1201&gt;=99,Occurrence!K1201*$I$12,INDEX($C$4:$C$102,N1201)+(Occurrence!K1201-INDEX($D$4:$D$102,N1201))/(INDEX($D$4:$D$102,N1201+1)-INDEX($D$4:$D$102,N1201))*(INDEX($C$4:$C$102,N1201+1)-INDEX($C$4:$C$102,N1201)))))</f>
        <v/>
      </c>
      <c r="P1201" s="12">
        <f>IFERROR(MATCH(Data!X1201,$F$4:$F$102,1),0)</f>
        <v/>
      </c>
      <c r="Q1201" s="9">
        <f>IF(P1201=0,Data!X1201+$I$13,IF(P1201&gt;=99,Data!X1201+$I$14,INDEX($E$4:$E$102,P1201)+(Data!X1201-INDEX($F$4:$F$102,P1201))/(INDEX($F$4:$F$102,P1201+1)-INDEX($F$4:$F$102,P1201))*(INDEX($E$4:$E$102,P1201+1)-INDEX($E$4:$E$102,P1201))))</f>
        <v/>
      </c>
      <c r="R1201" s="12">
        <f>IFERROR(MATCH(Data!Y1201,$F$4:$F$102,1),0)</f>
        <v/>
      </c>
      <c r="S1201" s="9">
        <f>IF(R1201=0,Data!Y1201+$I$13,IF(R1201&gt;=99,Data!Y1201+$I$14,INDEX($E$4:$E$102,R1201)+(Data!Y1201-INDEX($F$4:$F$102,R1201))/(INDEX($F$4:$F$102,R1201+1)-INDEX($F$4:$F$102,R1201))*(INDEX($E$4:$E$102,R1201+1)-INDEX($E$4:$E$102,R1201))))</f>
        <v/>
      </c>
    </row>
    <row r="1202">
      <c r="K1202" s="14">
        <f>Data!A1202</f>
        <v/>
      </c>
      <c r="L1202" s="12">
        <f>IF(Occurrence!J1202&lt;=0,-1,IFERROR(MATCH(Occurrence!J1202,$D$4:$D$102,1),0))</f>
        <v/>
      </c>
      <c r="M1202" s="9">
        <f>IF(L1202&lt;0,0,IF(L1202=0,Occurrence!J1202*$I$11,IF(L1202&gt;=99,Occurrence!J1202*$I$12,INDEX($C$4:$C$102,L1202)+(Occurrence!J1202-INDEX($D$4:$D$102,L1202))/(INDEX($D$4:$D$102,L1202+1)-INDEX($D$4:$D$102,L1202))*(INDEX($C$4:$C$102,L1202+1)-INDEX($C$4:$C$102,L1202)))))</f>
        <v/>
      </c>
      <c r="N1202" s="12">
        <f>IF(Occurrence!K1202&lt;=0,-1,IFERROR(MATCH(Occurrence!K1202,$D$4:$D$102,1),0))</f>
        <v/>
      </c>
      <c r="O1202" s="9">
        <f>IF(N1202&lt;0,0,IF(N1202=0,Occurrence!K1202*$I$11,IF(N1202&gt;=99,Occurrence!K1202*$I$12,INDEX($C$4:$C$102,N1202)+(Occurrence!K1202-INDEX($D$4:$D$102,N1202))/(INDEX($D$4:$D$102,N1202+1)-INDEX($D$4:$D$102,N1202))*(INDEX($C$4:$C$102,N1202+1)-INDEX($C$4:$C$102,N1202)))))</f>
        <v/>
      </c>
      <c r="P1202" s="12">
        <f>IFERROR(MATCH(Data!X1202,$F$4:$F$102,1),0)</f>
        <v/>
      </c>
      <c r="Q1202" s="9">
        <f>IF(P1202=0,Data!X1202+$I$13,IF(P1202&gt;=99,Data!X1202+$I$14,INDEX($E$4:$E$102,P1202)+(Data!X1202-INDEX($F$4:$F$102,P1202))/(INDEX($F$4:$F$102,P1202+1)-INDEX($F$4:$F$102,P1202))*(INDEX($E$4:$E$102,P1202+1)-INDEX($E$4:$E$102,P1202))))</f>
        <v/>
      </c>
      <c r="R1202" s="12">
        <f>IFERROR(MATCH(Data!Y1202,$F$4:$F$102,1),0)</f>
        <v/>
      </c>
      <c r="S1202" s="9">
        <f>IF(R1202=0,Data!Y1202+$I$13,IF(R1202&gt;=99,Data!Y1202+$I$14,INDEX($E$4:$E$102,R1202)+(Data!Y1202-INDEX($F$4:$F$102,R1202))/(INDEX($F$4:$F$102,R1202+1)-INDEX($F$4:$F$102,R1202))*(INDEX($E$4:$E$102,R1202+1)-INDEX($E$4:$E$102,R1202))))</f>
        <v/>
      </c>
    </row>
    <row r="1203">
      <c r="K1203" s="14">
        <f>Data!A1203</f>
        <v/>
      </c>
      <c r="L1203" s="12">
        <f>IF(Occurrence!J1203&lt;=0,-1,IFERROR(MATCH(Occurrence!J1203,$D$4:$D$102,1),0))</f>
        <v/>
      </c>
      <c r="M1203" s="9">
        <f>IF(L1203&lt;0,0,IF(L1203=0,Occurrence!J1203*$I$11,IF(L1203&gt;=99,Occurrence!J1203*$I$12,INDEX($C$4:$C$102,L1203)+(Occurrence!J1203-INDEX($D$4:$D$102,L1203))/(INDEX($D$4:$D$102,L1203+1)-INDEX($D$4:$D$102,L1203))*(INDEX($C$4:$C$102,L1203+1)-INDEX($C$4:$C$102,L1203)))))</f>
        <v/>
      </c>
      <c r="N1203" s="12">
        <f>IF(Occurrence!K1203&lt;=0,-1,IFERROR(MATCH(Occurrence!K1203,$D$4:$D$102,1),0))</f>
        <v/>
      </c>
      <c r="O1203" s="9">
        <f>IF(N1203&lt;0,0,IF(N1203=0,Occurrence!K1203*$I$11,IF(N1203&gt;=99,Occurrence!K1203*$I$12,INDEX($C$4:$C$102,N1203)+(Occurrence!K1203-INDEX($D$4:$D$102,N1203))/(INDEX($D$4:$D$102,N1203+1)-INDEX($D$4:$D$102,N1203))*(INDEX($C$4:$C$102,N1203+1)-INDEX($C$4:$C$102,N1203)))))</f>
        <v/>
      </c>
      <c r="P1203" s="12">
        <f>IFERROR(MATCH(Data!X1203,$F$4:$F$102,1),0)</f>
        <v/>
      </c>
      <c r="Q1203" s="9">
        <f>IF(P1203=0,Data!X1203+$I$13,IF(P1203&gt;=99,Data!X1203+$I$14,INDEX($E$4:$E$102,P1203)+(Data!X1203-INDEX($F$4:$F$102,P1203))/(INDEX($F$4:$F$102,P1203+1)-INDEX($F$4:$F$102,P1203))*(INDEX($E$4:$E$102,P1203+1)-INDEX($E$4:$E$102,P1203))))</f>
        <v/>
      </c>
      <c r="R1203" s="12">
        <f>IFERROR(MATCH(Data!Y1203,$F$4:$F$102,1),0)</f>
        <v/>
      </c>
      <c r="S1203" s="9">
        <f>IF(R1203=0,Data!Y1203+$I$13,IF(R1203&gt;=99,Data!Y1203+$I$14,INDEX($E$4:$E$102,R1203)+(Data!Y1203-INDEX($F$4:$F$102,R1203))/(INDEX($F$4:$F$102,R1203+1)-INDEX($F$4:$F$102,R1203))*(INDEX($E$4:$E$102,R1203+1)-INDEX($E$4:$E$102,R1203))))</f>
        <v/>
      </c>
    </row>
    <row r="1204">
      <c r="K1204" s="14">
        <f>Data!A1204</f>
        <v/>
      </c>
      <c r="L1204" s="12">
        <f>IF(Occurrence!J1204&lt;=0,-1,IFERROR(MATCH(Occurrence!J1204,$D$4:$D$102,1),0))</f>
        <v/>
      </c>
      <c r="M1204" s="9">
        <f>IF(L1204&lt;0,0,IF(L1204=0,Occurrence!J1204*$I$11,IF(L1204&gt;=99,Occurrence!J1204*$I$12,INDEX($C$4:$C$102,L1204)+(Occurrence!J1204-INDEX($D$4:$D$102,L1204))/(INDEX($D$4:$D$102,L1204+1)-INDEX($D$4:$D$102,L1204))*(INDEX($C$4:$C$102,L1204+1)-INDEX($C$4:$C$102,L1204)))))</f>
        <v/>
      </c>
      <c r="N1204" s="12">
        <f>IF(Occurrence!K1204&lt;=0,-1,IFERROR(MATCH(Occurrence!K1204,$D$4:$D$102,1),0))</f>
        <v/>
      </c>
      <c r="O1204" s="9">
        <f>IF(N1204&lt;0,0,IF(N1204=0,Occurrence!K1204*$I$11,IF(N1204&gt;=99,Occurrence!K1204*$I$12,INDEX($C$4:$C$102,N1204)+(Occurrence!K1204-INDEX($D$4:$D$102,N1204))/(INDEX($D$4:$D$102,N1204+1)-INDEX($D$4:$D$102,N1204))*(INDEX($C$4:$C$102,N1204+1)-INDEX($C$4:$C$102,N1204)))))</f>
        <v/>
      </c>
      <c r="P1204" s="12">
        <f>IFERROR(MATCH(Data!X1204,$F$4:$F$102,1),0)</f>
        <v/>
      </c>
      <c r="Q1204" s="9">
        <f>IF(P1204=0,Data!X1204+$I$13,IF(P1204&gt;=99,Data!X1204+$I$14,INDEX($E$4:$E$102,P1204)+(Data!X1204-INDEX($F$4:$F$102,P1204))/(INDEX($F$4:$F$102,P1204+1)-INDEX($F$4:$F$102,P1204))*(INDEX($E$4:$E$102,P1204+1)-INDEX($E$4:$E$102,P1204))))</f>
        <v/>
      </c>
      <c r="R1204" s="12">
        <f>IFERROR(MATCH(Data!Y1204,$F$4:$F$102,1),0)</f>
        <v/>
      </c>
      <c r="S1204" s="9">
        <f>IF(R1204=0,Data!Y1204+$I$13,IF(R1204&gt;=99,Data!Y1204+$I$14,INDEX($E$4:$E$102,R1204)+(Data!Y1204-INDEX($F$4:$F$102,R1204))/(INDEX($F$4:$F$102,R1204+1)-INDEX($F$4:$F$102,R1204))*(INDEX($E$4:$E$102,R1204+1)-INDEX($E$4:$E$102,R1204))))</f>
        <v/>
      </c>
    </row>
    <row r="1205">
      <c r="K1205" s="14">
        <f>Data!A1205</f>
        <v/>
      </c>
      <c r="L1205" s="12">
        <f>IF(Occurrence!J1205&lt;=0,-1,IFERROR(MATCH(Occurrence!J1205,$D$4:$D$102,1),0))</f>
        <v/>
      </c>
      <c r="M1205" s="9">
        <f>IF(L1205&lt;0,0,IF(L1205=0,Occurrence!J1205*$I$11,IF(L1205&gt;=99,Occurrence!J1205*$I$12,INDEX($C$4:$C$102,L1205)+(Occurrence!J1205-INDEX($D$4:$D$102,L1205))/(INDEX($D$4:$D$102,L1205+1)-INDEX($D$4:$D$102,L1205))*(INDEX($C$4:$C$102,L1205+1)-INDEX($C$4:$C$102,L1205)))))</f>
        <v/>
      </c>
      <c r="N1205" s="12">
        <f>IF(Occurrence!K1205&lt;=0,-1,IFERROR(MATCH(Occurrence!K1205,$D$4:$D$102,1),0))</f>
        <v/>
      </c>
      <c r="O1205" s="9">
        <f>IF(N1205&lt;0,0,IF(N1205=0,Occurrence!K1205*$I$11,IF(N1205&gt;=99,Occurrence!K1205*$I$12,INDEX($C$4:$C$102,N1205)+(Occurrence!K1205-INDEX($D$4:$D$102,N1205))/(INDEX($D$4:$D$102,N1205+1)-INDEX($D$4:$D$102,N1205))*(INDEX($C$4:$C$102,N1205+1)-INDEX($C$4:$C$102,N1205)))))</f>
        <v/>
      </c>
      <c r="P1205" s="12">
        <f>IFERROR(MATCH(Data!X1205,$F$4:$F$102,1),0)</f>
        <v/>
      </c>
      <c r="Q1205" s="9">
        <f>IF(P1205=0,Data!X1205+$I$13,IF(P1205&gt;=99,Data!X1205+$I$14,INDEX($E$4:$E$102,P1205)+(Data!X1205-INDEX($F$4:$F$102,P1205))/(INDEX($F$4:$F$102,P1205+1)-INDEX($F$4:$F$102,P1205))*(INDEX($E$4:$E$102,P1205+1)-INDEX($E$4:$E$102,P1205))))</f>
        <v/>
      </c>
      <c r="R1205" s="12">
        <f>IFERROR(MATCH(Data!Y1205,$F$4:$F$102,1),0)</f>
        <v/>
      </c>
      <c r="S1205" s="9">
        <f>IF(R1205=0,Data!Y1205+$I$13,IF(R1205&gt;=99,Data!Y1205+$I$14,INDEX($E$4:$E$102,R1205)+(Data!Y1205-INDEX($F$4:$F$102,R1205))/(INDEX($F$4:$F$102,R1205+1)-INDEX($F$4:$F$102,R1205))*(INDEX($E$4:$E$102,R1205+1)-INDEX($E$4:$E$102,R1205))))</f>
        <v/>
      </c>
    </row>
    <row r="1206">
      <c r="K1206" s="14">
        <f>Data!A1206</f>
        <v/>
      </c>
      <c r="L1206" s="12">
        <f>IF(Occurrence!J1206&lt;=0,-1,IFERROR(MATCH(Occurrence!J1206,$D$4:$D$102,1),0))</f>
        <v/>
      </c>
      <c r="M1206" s="9">
        <f>IF(L1206&lt;0,0,IF(L1206=0,Occurrence!J1206*$I$11,IF(L1206&gt;=99,Occurrence!J1206*$I$12,INDEX($C$4:$C$102,L1206)+(Occurrence!J1206-INDEX($D$4:$D$102,L1206))/(INDEX($D$4:$D$102,L1206+1)-INDEX($D$4:$D$102,L1206))*(INDEX($C$4:$C$102,L1206+1)-INDEX($C$4:$C$102,L1206)))))</f>
        <v/>
      </c>
      <c r="N1206" s="12">
        <f>IF(Occurrence!K1206&lt;=0,-1,IFERROR(MATCH(Occurrence!K1206,$D$4:$D$102,1),0))</f>
        <v/>
      </c>
      <c r="O1206" s="9">
        <f>IF(N1206&lt;0,0,IF(N1206=0,Occurrence!K1206*$I$11,IF(N1206&gt;=99,Occurrence!K1206*$I$12,INDEX($C$4:$C$102,N1206)+(Occurrence!K1206-INDEX($D$4:$D$102,N1206))/(INDEX($D$4:$D$102,N1206+1)-INDEX($D$4:$D$102,N1206))*(INDEX($C$4:$C$102,N1206+1)-INDEX($C$4:$C$102,N1206)))))</f>
        <v/>
      </c>
      <c r="P1206" s="12">
        <f>IFERROR(MATCH(Data!X1206,$F$4:$F$102,1),0)</f>
        <v/>
      </c>
      <c r="Q1206" s="9">
        <f>IF(P1206=0,Data!X1206+$I$13,IF(P1206&gt;=99,Data!X1206+$I$14,INDEX($E$4:$E$102,P1206)+(Data!X1206-INDEX($F$4:$F$102,P1206))/(INDEX($F$4:$F$102,P1206+1)-INDEX($F$4:$F$102,P1206))*(INDEX($E$4:$E$102,P1206+1)-INDEX($E$4:$E$102,P1206))))</f>
        <v/>
      </c>
      <c r="R1206" s="12">
        <f>IFERROR(MATCH(Data!Y1206,$F$4:$F$102,1),0)</f>
        <v/>
      </c>
      <c r="S1206" s="9">
        <f>IF(R1206=0,Data!Y1206+$I$13,IF(R1206&gt;=99,Data!Y1206+$I$14,INDEX($E$4:$E$102,R1206)+(Data!Y1206-INDEX($F$4:$F$102,R1206))/(INDEX($F$4:$F$102,R1206+1)-INDEX($F$4:$F$102,R1206))*(INDEX($E$4:$E$102,R1206+1)-INDEX($E$4:$E$102,R1206))))</f>
        <v/>
      </c>
    </row>
    <row r="1207">
      <c r="K1207" s="14">
        <f>Data!A1207</f>
        <v/>
      </c>
      <c r="L1207" s="12">
        <f>IF(Occurrence!J1207&lt;=0,-1,IFERROR(MATCH(Occurrence!J1207,$D$4:$D$102,1),0))</f>
        <v/>
      </c>
      <c r="M1207" s="9">
        <f>IF(L1207&lt;0,0,IF(L1207=0,Occurrence!J1207*$I$11,IF(L1207&gt;=99,Occurrence!J1207*$I$12,INDEX($C$4:$C$102,L1207)+(Occurrence!J1207-INDEX($D$4:$D$102,L1207))/(INDEX($D$4:$D$102,L1207+1)-INDEX($D$4:$D$102,L1207))*(INDEX($C$4:$C$102,L1207+1)-INDEX($C$4:$C$102,L1207)))))</f>
        <v/>
      </c>
      <c r="N1207" s="12">
        <f>IF(Occurrence!K1207&lt;=0,-1,IFERROR(MATCH(Occurrence!K1207,$D$4:$D$102,1),0))</f>
        <v/>
      </c>
      <c r="O1207" s="9">
        <f>IF(N1207&lt;0,0,IF(N1207=0,Occurrence!K1207*$I$11,IF(N1207&gt;=99,Occurrence!K1207*$I$12,INDEX($C$4:$C$102,N1207)+(Occurrence!K1207-INDEX($D$4:$D$102,N1207))/(INDEX($D$4:$D$102,N1207+1)-INDEX($D$4:$D$102,N1207))*(INDEX($C$4:$C$102,N1207+1)-INDEX($C$4:$C$102,N1207)))))</f>
        <v/>
      </c>
      <c r="P1207" s="12">
        <f>IFERROR(MATCH(Data!X1207,$F$4:$F$102,1),0)</f>
        <v/>
      </c>
      <c r="Q1207" s="9">
        <f>IF(P1207=0,Data!X1207+$I$13,IF(P1207&gt;=99,Data!X1207+$I$14,INDEX($E$4:$E$102,P1207)+(Data!X1207-INDEX($F$4:$F$102,P1207))/(INDEX($F$4:$F$102,P1207+1)-INDEX($F$4:$F$102,P1207))*(INDEX($E$4:$E$102,P1207+1)-INDEX($E$4:$E$102,P1207))))</f>
        <v/>
      </c>
      <c r="R1207" s="12">
        <f>IFERROR(MATCH(Data!Y1207,$F$4:$F$102,1),0)</f>
        <v/>
      </c>
      <c r="S1207" s="9">
        <f>IF(R1207=0,Data!Y1207+$I$13,IF(R1207&gt;=99,Data!Y1207+$I$14,INDEX($E$4:$E$102,R1207)+(Data!Y1207-INDEX($F$4:$F$102,R1207))/(INDEX($F$4:$F$102,R1207+1)-INDEX($F$4:$F$102,R1207))*(INDEX($E$4:$E$102,R1207+1)-INDEX($E$4:$E$102,R1207))))</f>
        <v/>
      </c>
    </row>
    <row r="1208">
      <c r="K1208" s="14">
        <f>Data!A1208</f>
        <v/>
      </c>
      <c r="L1208" s="12">
        <f>IF(Occurrence!J1208&lt;=0,-1,IFERROR(MATCH(Occurrence!J1208,$D$4:$D$102,1),0))</f>
        <v/>
      </c>
      <c r="M1208" s="9">
        <f>IF(L1208&lt;0,0,IF(L1208=0,Occurrence!J1208*$I$11,IF(L1208&gt;=99,Occurrence!J1208*$I$12,INDEX($C$4:$C$102,L1208)+(Occurrence!J1208-INDEX($D$4:$D$102,L1208))/(INDEX($D$4:$D$102,L1208+1)-INDEX($D$4:$D$102,L1208))*(INDEX($C$4:$C$102,L1208+1)-INDEX($C$4:$C$102,L1208)))))</f>
        <v/>
      </c>
      <c r="N1208" s="12">
        <f>IF(Occurrence!K1208&lt;=0,-1,IFERROR(MATCH(Occurrence!K1208,$D$4:$D$102,1),0))</f>
        <v/>
      </c>
      <c r="O1208" s="9">
        <f>IF(N1208&lt;0,0,IF(N1208=0,Occurrence!K1208*$I$11,IF(N1208&gt;=99,Occurrence!K1208*$I$12,INDEX($C$4:$C$102,N1208)+(Occurrence!K1208-INDEX($D$4:$D$102,N1208))/(INDEX($D$4:$D$102,N1208+1)-INDEX($D$4:$D$102,N1208))*(INDEX($C$4:$C$102,N1208+1)-INDEX($C$4:$C$102,N1208)))))</f>
        <v/>
      </c>
      <c r="P1208" s="12">
        <f>IFERROR(MATCH(Data!X1208,$F$4:$F$102,1),0)</f>
        <v/>
      </c>
      <c r="Q1208" s="9">
        <f>IF(P1208=0,Data!X1208+$I$13,IF(P1208&gt;=99,Data!X1208+$I$14,INDEX($E$4:$E$102,P1208)+(Data!X1208-INDEX($F$4:$F$102,P1208))/(INDEX($F$4:$F$102,P1208+1)-INDEX($F$4:$F$102,P1208))*(INDEX($E$4:$E$102,P1208+1)-INDEX($E$4:$E$102,P1208))))</f>
        <v/>
      </c>
      <c r="R1208" s="12">
        <f>IFERROR(MATCH(Data!Y1208,$F$4:$F$102,1),0)</f>
        <v/>
      </c>
      <c r="S1208" s="9">
        <f>IF(R1208=0,Data!Y1208+$I$13,IF(R1208&gt;=99,Data!Y1208+$I$14,INDEX($E$4:$E$102,R1208)+(Data!Y1208-INDEX($F$4:$F$102,R1208))/(INDEX($F$4:$F$102,R1208+1)-INDEX($F$4:$F$102,R1208))*(INDEX($E$4:$E$102,R1208+1)-INDEX($E$4:$E$102,R1208))))</f>
        <v/>
      </c>
    </row>
    <row r="1209">
      <c r="K1209" s="14">
        <f>Data!A1209</f>
        <v/>
      </c>
      <c r="L1209" s="12">
        <f>IF(Occurrence!J1209&lt;=0,-1,IFERROR(MATCH(Occurrence!J1209,$D$4:$D$102,1),0))</f>
        <v/>
      </c>
      <c r="M1209" s="9">
        <f>IF(L1209&lt;0,0,IF(L1209=0,Occurrence!J1209*$I$11,IF(L1209&gt;=99,Occurrence!J1209*$I$12,INDEX($C$4:$C$102,L1209)+(Occurrence!J1209-INDEX($D$4:$D$102,L1209))/(INDEX($D$4:$D$102,L1209+1)-INDEX($D$4:$D$102,L1209))*(INDEX($C$4:$C$102,L1209+1)-INDEX($C$4:$C$102,L1209)))))</f>
        <v/>
      </c>
      <c r="N1209" s="12">
        <f>IF(Occurrence!K1209&lt;=0,-1,IFERROR(MATCH(Occurrence!K1209,$D$4:$D$102,1),0))</f>
        <v/>
      </c>
      <c r="O1209" s="9">
        <f>IF(N1209&lt;0,0,IF(N1209=0,Occurrence!K1209*$I$11,IF(N1209&gt;=99,Occurrence!K1209*$I$12,INDEX($C$4:$C$102,N1209)+(Occurrence!K1209-INDEX($D$4:$D$102,N1209))/(INDEX($D$4:$D$102,N1209+1)-INDEX($D$4:$D$102,N1209))*(INDEX($C$4:$C$102,N1209+1)-INDEX($C$4:$C$102,N1209)))))</f>
        <v/>
      </c>
      <c r="P1209" s="12">
        <f>IFERROR(MATCH(Data!X1209,$F$4:$F$102,1),0)</f>
        <v/>
      </c>
      <c r="Q1209" s="9">
        <f>IF(P1209=0,Data!X1209+$I$13,IF(P1209&gt;=99,Data!X1209+$I$14,INDEX($E$4:$E$102,P1209)+(Data!X1209-INDEX($F$4:$F$102,P1209))/(INDEX($F$4:$F$102,P1209+1)-INDEX($F$4:$F$102,P1209))*(INDEX($E$4:$E$102,P1209+1)-INDEX($E$4:$E$102,P1209))))</f>
        <v/>
      </c>
      <c r="R1209" s="12">
        <f>IFERROR(MATCH(Data!Y1209,$F$4:$F$102,1),0)</f>
        <v/>
      </c>
      <c r="S1209" s="9">
        <f>IF(R1209=0,Data!Y1209+$I$13,IF(R1209&gt;=99,Data!Y1209+$I$14,INDEX($E$4:$E$102,R1209)+(Data!Y1209-INDEX($F$4:$F$102,R1209))/(INDEX($F$4:$F$102,R1209+1)-INDEX($F$4:$F$102,R1209))*(INDEX($E$4:$E$102,R1209+1)-INDEX($E$4:$E$102,R1209))))</f>
        <v/>
      </c>
    </row>
    <row r="1210">
      <c r="K1210" s="14">
        <f>Data!A1210</f>
        <v/>
      </c>
      <c r="L1210" s="12">
        <f>IF(Occurrence!J1210&lt;=0,-1,IFERROR(MATCH(Occurrence!J1210,$D$4:$D$102,1),0))</f>
        <v/>
      </c>
      <c r="M1210" s="9">
        <f>IF(L1210&lt;0,0,IF(L1210=0,Occurrence!J1210*$I$11,IF(L1210&gt;=99,Occurrence!J1210*$I$12,INDEX($C$4:$C$102,L1210)+(Occurrence!J1210-INDEX($D$4:$D$102,L1210))/(INDEX($D$4:$D$102,L1210+1)-INDEX($D$4:$D$102,L1210))*(INDEX($C$4:$C$102,L1210+1)-INDEX($C$4:$C$102,L1210)))))</f>
        <v/>
      </c>
      <c r="N1210" s="12">
        <f>IF(Occurrence!K1210&lt;=0,-1,IFERROR(MATCH(Occurrence!K1210,$D$4:$D$102,1),0))</f>
        <v/>
      </c>
      <c r="O1210" s="9">
        <f>IF(N1210&lt;0,0,IF(N1210=0,Occurrence!K1210*$I$11,IF(N1210&gt;=99,Occurrence!K1210*$I$12,INDEX($C$4:$C$102,N1210)+(Occurrence!K1210-INDEX($D$4:$D$102,N1210))/(INDEX($D$4:$D$102,N1210+1)-INDEX($D$4:$D$102,N1210))*(INDEX($C$4:$C$102,N1210+1)-INDEX($C$4:$C$102,N1210)))))</f>
        <v/>
      </c>
      <c r="P1210" s="12">
        <f>IFERROR(MATCH(Data!X1210,$F$4:$F$102,1),0)</f>
        <v/>
      </c>
      <c r="Q1210" s="9">
        <f>IF(P1210=0,Data!X1210+$I$13,IF(P1210&gt;=99,Data!X1210+$I$14,INDEX($E$4:$E$102,P1210)+(Data!X1210-INDEX($F$4:$F$102,P1210))/(INDEX($F$4:$F$102,P1210+1)-INDEX($F$4:$F$102,P1210))*(INDEX($E$4:$E$102,P1210+1)-INDEX($E$4:$E$102,P1210))))</f>
        <v/>
      </c>
      <c r="R1210" s="12">
        <f>IFERROR(MATCH(Data!Y1210,$F$4:$F$102,1),0)</f>
        <v/>
      </c>
      <c r="S1210" s="9">
        <f>IF(R1210=0,Data!Y1210+$I$13,IF(R1210&gt;=99,Data!Y1210+$I$14,INDEX($E$4:$E$102,R1210)+(Data!Y1210-INDEX($F$4:$F$102,R1210))/(INDEX($F$4:$F$102,R1210+1)-INDEX($F$4:$F$102,R1210))*(INDEX($E$4:$E$102,R1210+1)-INDEX($E$4:$E$102,R1210))))</f>
        <v/>
      </c>
    </row>
    <row r="1211">
      <c r="K1211" s="14">
        <f>Data!A1211</f>
        <v/>
      </c>
      <c r="L1211" s="12">
        <f>IF(Occurrence!J1211&lt;=0,-1,IFERROR(MATCH(Occurrence!J1211,$D$4:$D$102,1),0))</f>
        <v/>
      </c>
      <c r="M1211" s="9">
        <f>IF(L1211&lt;0,0,IF(L1211=0,Occurrence!J1211*$I$11,IF(L1211&gt;=99,Occurrence!J1211*$I$12,INDEX($C$4:$C$102,L1211)+(Occurrence!J1211-INDEX($D$4:$D$102,L1211))/(INDEX($D$4:$D$102,L1211+1)-INDEX($D$4:$D$102,L1211))*(INDEX($C$4:$C$102,L1211+1)-INDEX($C$4:$C$102,L1211)))))</f>
        <v/>
      </c>
      <c r="N1211" s="12">
        <f>IF(Occurrence!K1211&lt;=0,-1,IFERROR(MATCH(Occurrence!K1211,$D$4:$D$102,1),0))</f>
        <v/>
      </c>
      <c r="O1211" s="9">
        <f>IF(N1211&lt;0,0,IF(N1211=0,Occurrence!K1211*$I$11,IF(N1211&gt;=99,Occurrence!K1211*$I$12,INDEX($C$4:$C$102,N1211)+(Occurrence!K1211-INDEX($D$4:$D$102,N1211))/(INDEX($D$4:$D$102,N1211+1)-INDEX($D$4:$D$102,N1211))*(INDEX($C$4:$C$102,N1211+1)-INDEX($C$4:$C$102,N1211)))))</f>
        <v/>
      </c>
      <c r="P1211" s="12">
        <f>IFERROR(MATCH(Data!X1211,$F$4:$F$102,1),0)</f>
        <v/>
      </c>
      <c r="Q1211" s="9">
        <f>IF(P1211=0,Data!X1211+$I$13,IF(P1211&gt;=99,Data!X1211+$I$14,INDEX($E$4:$E$102,P1211)+(Data!X1211-INDEX($F$4:$F$102,P1211))/(INDEX($F$4:$F$102,P1211+1)-INDEX($F$4:$F$102,P1211))*(INDEX($E$4:$E$102,P1211+1)-INDEX($E$4:$E$102,P1211))))</f>
        <v/>
      </c>
      <c r="R1211" s="12">
        <f>IFERROR(MATCH(Data!Y1211,$F$4:$F$102,1),0)</f>
        <v/>
      </c>
      <c r="S1211" s="9">
        <f>IF(R1211=0,Data!Y1211+$I$13,IF(R1211&gt;=99,Data!Y1211+$I$14,INDEX($E$4:$E$102,R1211)+(Data!Y1211-INDEX($F$4:$F$102,R1211))/(INDEX($F$4:$F$102,R1211+1)-INDEX($F$4:$F$102,R1211))*(INDEX($E$4:$E$102,R1211+1)-INDEX($E$4:$E$102,R1211))))</f>
        <v/>
      </c>
    </row>
    <row r="1212">
      <c r="K1212" s="14">
        <f>Data!A1212</f>
        <v/>
      </c>
      <c r="L1212" s="12">
        <f>IF(Occurrence!J1212&lt;=0,-1,IFERROR(MATCH(Occurrence!J1212,$D$4:$D$102,1),0))</f>
        <v/>
      </c>
      <c r="M1212" s="9">
        <f>IF(L1212&lt;0,0,IF(L1212=0,Occurrence!J1212*$I$11,IF(L1212&gt;=99,Occurrence!J1212*$I$12,INDEX($C$4:$C$102,L1212)+(Occurrence!J1212-INDEX($D$4:$D$102,L1212))/(INDEX($D$4:$D$102,L1212+1)-INDEX($D$4:$D$102,L1212))*(INDEX($C$4:$C$102,L1212+1)-INDEX($C$4:$C$102,L1212)))))</f>
        <v/>
      </c>
      <c r="N1212" s="12">
        <f>IF(Occurrence!K1212&lt;=0,-1,IFERROR(MATCH(Occurrence!K1212,$D$4:$D$102,1),0))</f>
        <v/>
      </c>
      <c r="O1212" s="9">
        <f>IF(N1212&lt;0,0,IF(N1212=0,Occurrence!K1212*$I$11,IF(N1212&gt;=99,Occurrence!K1212*$I$12,INDEX($C$4:$C$102,N1212)+(Occurrence!K1212-INDEX($D$4:$D$102,N1212))/(INDEX($D$4:$D$102,N1212+1)-INDEX($D$4:$D$102,N1212))*(INDEX($C$4:$C$102,N1212+1)-INDEX($C$4:$C$102,N1212)))))</f>
        <v/>
      </c>
      <c r="P1212" s="12">
        <f>IFERROR(MATCH(Data!X1212,$F$4:$F$102,1),0)</f>
        <v/>
      </c>
      <c r="Q1212" s="9">
        <f>IF(P1212=0,Data!X1212+$I$13,IF(P1212&gt;=99,Data!X1212+$I$14,INDEX($E$4:$E$102,P1212)+(Data!X1212-INDEX($F$4:$F$102,P1212))/(INDEX($F$4:$F$102,P1212+1)-INDEX($F$4:$F$102,P1212))*(INDEX($E$4:$E$102,P1212+1)-INDEX($E$4:$E$102,P1212))))</f>
        <v/>
      </c>
      <c r="R1212" s="12">
        <f>IFERROR(MATCH(Data!Y1212,$F$4:$F$102,1),0)</f>
        <v/>
      </c>
      <c r="S1212" s="9">
        <f>IF(R1212=0,Data!Y1212+$I$13,IF(R1212&gt;=99,Data!Y1212+$I$14,INDEX($E$4:$E$102,R1212)+(Data!Y1212-INDEX($F$4:$F$102,R1212))/(INDEX($F$4:$F$102,R1212+1)-INDEX($F$4:$F$102,R1212))*(INDEX($E$4:$E$102,R1212+1)-INDEX($E$4:$E$102,R1212))))</f>
        <v/>
      </c>
    </row>
    <row r="1213">
      <c r="K1213" s="14">
        <f>Data!A1213</f>
        <v/>
      </c>
      <c r="L1213" s="12">
        <f>IF(Occurrence!J1213&lt;=0,-1,IFERROR(MATCH(Occurrence!J1213,$D$4:$D$102,1),0))</f>
        <v/>
      </c>
      <c r="M1213" s="9">
        <f>IF(L1213&lt;0,0,IF(L1213=0,Occurrence!J1213*$I$11,IF(L1213&gt;=99,Occurrence!J1213*$I$12,INDEX($C$4:$C$102,L1213)+(Occurrence!J1213-INDEX($D$4:$D$102,L1213))/(INDEX($D$4:$D$102,L1213+1)-INDEX($D$4:$D$102,L1213))*(INDEX($C$4:$C$102,L1213+1)-INDEX($C$4:$C$102,L1213)))))</f>
        <v/>
      </c>
      <c r="N1213" s="12">
        <f>IF(Occurrence!K1213&lt;=0,-1,IFERROR(MATCH(Occurrence!K1213,$D$4:$D$102,1),0))</f>
        <v/>
      </c>
      <c r="O1213" s="9">
        <f>IF(N1213&lt;0,0,IF(N1213=0,Occurrence!K1213*$I$11,IF(N1213&gt;=99,Occurrence!K1213*$I$12,INDEX($C$4:$C$102,N1213)+(Occurrence!K1213-INDEX($D$4:$D$102,N1213))/(INDEX($D$4:$D$102,N1213+1)-INDEX($D$4:$D$102,N1213))*(INDEX($C$4:$C$102,N1213+1)-INDEX($C$4:$C$102,N1213)))))</f>
        <v/>
      </c>
      <c r="P1213" s="12">
        <f>IFERROR(MATCH(Data!X1213,$F$4:$F$102,1),0)</f>
        <v/>
      </c>
      <c r="Q1213" s="9">
        <f>IF(P1213=0,Data!X1213+$I$13,IF(P1213&gt;=99,Data!X1213+$I$14,INDEX($E$4:$E$102,P1213)+(Data!X1213-INDEX($F$4:$F$102,P1213))/(INDEX($F$4:$F$102,P1213+1)-INDEX($F$4:$F$102,P1213))*(INDEX($E$4:$E$102,P1213+1)-INDEX($E$4:$E$102,P1213))))</f>
        <v/>
      </c>
      <c r="R1213" s="12">
        <f>IFERROR(MATCH(Data!Y1213,$F$4:$F$102,1),0)</f>
        <v/>
      </c>
      <c r="S1213" s="9">
        <f>IF(R1213=0,Data!Y1213+$I$13,IF(R1213&gt;=99,Data!Y1213+$I$14,INDEX($E$4:$E$102,R1213)+(Data!Y1213-INDEX($F$4:$F$102,R1213))/(INDEX($F$4:$F$102,R1213+1)-INDEX($F$4:$F$102,R1213))*(INDEX($E$4:$E$102,R1213+1)-INDEX($E$4:$E$102,R1213))))</f>
        <v/>
      </c>
    </row>
    <row r="1214">
      <c r="K1214" s="14">
        <f>Data!A1214</f>
        <v/>
      </c>
      <c r="L1214" s="12">
        <f>IF(Occurrence!J1214&lt;=0,-1,IFERROR(MATCH(Occurrence!J1214,$D$4:$D$102,1),0))</f>
        <v/>
      </c>
      <c r="M1214" s="9">
        <f>IF(L1214&lt;0,0,IF(L1214=0,Occurrence!J1214*$I$11,IF(L1214&gt;=99,Occurrence!J1214*$I$12,INDEX($C$4:$C$102,L1214)+(Occurrence!J1214-INDEX($D$4:$D$102,L1214))/(INDEX($D$4:$D$102,L1214+1)-INDEX($D$4:$D$102,L1214))*(INDEX($C$4:$C$102,L1214+1)-INDEX($C$4:$C$102,L1214)))))</f>
        <v/>
      </c>
      <c r="N1214" s="12">
        <f>IF(Occurrence!K1214&lt;=0,-1,IFERROR(MATCH(Occurrence!K1214,$D$4:$D$102,1),0))</f>
        <v/>
      </c>
      <c r="O1214" s="9">
        <f>IF(N1214&lt;0,0,IF(N1214=0,Occurrence!K1214*$I$11,IF(N1214&gt;=99,Occurrence!K1214*$I$12,INDEX($C$4:$C$102,N1214)+(Occurrence!K1214-INDEX($D$4:$D$102,N1214))/(INDEX($D$4:$D$102,N1214+1)-INDEX($D$4:$D$102,N1214))*(INDEX($C$4:$C$102,N1214+1)-INDEX($C$4:$C$102,N1214)))))</f>
        <v/>
      </c>
      <c r="P1214" s="12">
        <f>IFERROR(MATCH(Data!X1214,$F$4:$F$102,1),0)</f>
        <v/>
      </c>
      <c r="Q1214" s="9">
        <f>IF(P1214=0,Data!X1214+$I$13,IF(P1214&gt;=99,Data!X1214+$I$14,INDEX($E$4:$E$102,P1214)+(Data!X1214-INDEX($F$4:$F$102,P1214))/(INDEX($F$4:$F$102,P1214+1)-INDEX($F$4:$F$102,P1214))*(INDEX($E$4:$E$102,P1214+1)-INDEX($E$4:$E$102,P1214))))</f>
        <v/>
      </c>
      <c r="R1214" s="12">
        <f>IFERROR(MATCH(Data!Y1214,$F$4:$F$102,1),0)</f>
        <v/>
      </c>
      <c r="S1214" s="9">
        <f>IF(R1214=0,Data!Y1214+$I$13,IF(R1214&gt;=99,Data!Y1214+$I$14,INDEX($E$4:$E$102,R1214)+(Data!Y1214-INDEX($F$4:$F$102,R1214))/(INDEX($F$4:$F$102,R1214+1)-INDEX($F$4:$F$102,R1214))*(INDEX($E$4:$E$102,R1214+1)-INDEX($E$4:$E$102,R1214))))</f>
        <v/>
      </c>
    </row>
    <row r="1215">
      <c r="K1215" s="14">
        <f>Data!A1215</f>
        <v/>
      </c>
      <c r="L1215" s="12">
        <f>IF(Occurrence!J1215&lt;=0,-1,IFERROR(MATCH(Occurrence!J1215,$D$4:$D$102,1),0))</f>
        <v/>
      </c>
      <c r="M1215" s="9">
        <f>IF(L1215&lt;0,0,IF(L1215=0,Occurrence!J1215*$I$11,IF(L1215&gt;=99,Occurrence!J1215*$I$12,INDEX($C$4:$C$102,L1215)+(Occurrence!J1215-INDEX($D$4:$D$102,L1215))/(INDEX($D$4:$D$102,L1215+1)-INDEX($D$4:$D$102,L1215))*(INDEX($C$4:$C$102,L1215+1)-INDEX($C$4:$C$102,L1215)))))</f>
        <v/>
      </c>
      <c r="N1215" s="12">
        <f>IF(Occurrence!K1215&lt;=0,-1,IFERROR(MATCH(Occurrence!K1215,$D$4:$D$102,1),0))</f>
        <v/>
      </c>
      <c r="O1215" s="9">
        <f>IF(N1215&lt;0,0,IF(N1215=0,Occurrence!K1215*$I$11,IF(N1215&gt;=99,Occurrence!K1215*$I$12,INDEX($C$4:$C$102,N1215)+(Occurrence!K1215-INDEX($D$4:$D$102,N1215))/(INDEX($D$4:$D$102,N1215+1)-INDEX($D$4:$D$102,N1215))*(INDEX($C$4:$C$102,N1215+1)-INDEX($C$4:$C$102,N1215)))))</f>
        <v/>
      </c>
      <c r="P1215" s="12">
        <f>IFERROR(MATCH(Data!X1215,$F$4:$F$102,1),0)</f>
        <v/>
      </c>
      <c r="Q1215" s="9">
        <f>IF(P1215=0,Data!X1215+$I$13,IF(P1215&gt;=99,Data!X1215+$I$14,INDEX($E$4:$E$102,P1215)+(Data!X1215-INDEX($F$4:$F$102,P1215))/(INDEX($F$4:$F$102,P1215+1)-INDEX($F$4:$F$102,P1215))*(INDEX($E$4:$E$102,P1215+1)-INDEX($E$4:$E$102,P1215))))</f>
        <v/>
      </c>
      <c r="R1215" s="12">
        <f>IFERROR(MATCH(Data!Y1215,$F$4:$F$102,1),0)</f>
        <v/>
      </c>
      <c r="S1215" s="9">
        <f>IF(R1215=0,Data!Y1215+$I$13,IF(R1215&gt;=99,Data!Y1215+$I$14,INDEX($E$4:$E$102,R1215)+(Data!Y1215-INDEX($F$4:$F$102,R1215))/(INDEX($F$4:$F$102,R1215+1)-INDEX($F$4:$F$102,R1215))*(INDEX($E$4:$E$102,R1215+1)-INDEX($E$4:$E$102,R1215))))</f>
        <v/>
      </c>
    </row>
    <row r="1216">
      <c r="K1216" s="14">
        <f>Data!A1216</f>
        <v/>
      </c>
      <c r="L1216" s="12">
        <f>IF(Occurrence!J1216&lt;=0,-1,IFERROR(MATCH(Occurrence!J1216,$D$4:$D$102,1),0))</f>
        <v/>
      </c>
      <c r="M1216" s="9">
        <f>IF(L1216&lt;0,0,IF(L1216=0,Occurrence!J1216*$I$11,IF(L1216&gt;=99,Occurrence!J1216*$I$12,INDEX($C$4:$C$102,L1216)+(Occurrence!J1216-INDEX($D$4:$D$102,L1216))/(INDEX($D$4:$D$102,L1216+1)-INDEX($D$4:$D$102,L1216))*(INDEX($C$4:$C$102,L1216+1)-INDEX($C$4:$C$102,L1216)))))</f>
        <v/>
      </c>
      <c r="N1216" s="12">
        <f>IF(Occurrence!K1216&lt;=0,-1,IFERROR(MATCH(Occurrence!K1216,$D$4:$D$102,1),0))</f>
        <v/>
      </c>
      <c r="O1216" s="9">
        <f>IF(N1216&lt;0,0,IF(N1216=0,Occurrence!K1216*$I$11,IF(N1216&gt;=99,Occurrence!K1216*$I$12,INDEX($C$4:$C$102,N1216)+(Occurrence!K1216-INDEX($D$4:$D$102,N1216))/(INDEX($D$4:$D$102,N1216+1)-INDEX($D$4:$D$102,N1216))*(INDEX($C$4:$C$102,N1216+1)-INDEX($C$4:$C$102,N1216)))))</f>
        <v/>
      </c>
      <c r="P1216" s="12">
        <f>IFERROR(MATCH(Data!X1216,$F$4:$F$102,1),0)</f>
        <v/>
      </c>
      <c r="Q1216" s="9">
        <f>IF(P1216=0,Data!X1216+$I$13,IF(P1216&gt;=99,Data!X1216+$I$14,INDEX($E$4:$E$102,P1216)+(Data!X1216-INDEX($F$4:$F$102,P1216))/(INDEX($F$4:$F$102,P1216+1)-INDEX($F$4:$F$102,P1216))*(INDEX($E$4:$E$102,P1216+1)-INDEX($E$4:$E$102,P1216))))</f>
        <v/>
      </c>
      <c r="R1216" s="12">
        <f>IFERROR(MATCH(Data!Y1216,$F$4:$F$102,1),0)</f>
        <v/>
      </c>
      <c r="S1216" s="9">
        <f>IF(R1216=0,Data!Y1216+$I$13,IF(R1216&gt;=99,Data!Y1216+$I$14,INDEX($E$4:$E$102,R1216)+(Data!Y1216-INDEX($F$4:$F$102,R1216))/(INDEX($F$4:$F$102,R1216+1)-INDEX($F$4:$F$102,R1216))*(INDEX($E$4:$E$102,R1216+1)-INDEX($E$4:$E$102,R1216))))</f>
        <v/>
      </c>
    </row>
    <row r="1217">
      <c r="K1217" s="14">
        <f>Data!A1217</f>
        <v/>
      </c>
      <c r="L1217" s="12">
        <f>IF(Occurrence!J1217&lt;=0,-1,IFERROR(MATCH(Occurrence!J1217,$D$4:$D$102,1),0))</f>
        <v/>
      </c>
      <c r="M1217" s="9">
        <f>IF(L1217&lt;0,0,IF(L1217=0,Occurrence!J1217*$I$11,IF(L1217&gt;=99,Occurrence!J1217*$I$12,INDEX($C$4:$C$102,L1217)+(Occurrence!J1217-INDEX($D$4:$D$102,L1217))/(INDEX($D$4:$D$102,L1217+1)-INDEX($D$4:$D$102,L1217))*(INDEX($C$4:$C$102,L1217+1)-INDEX($C$4:$C$102,L1217)))))</f>
        <v/>
      </c>
      <c r="N1217" s="12">
        <f>IF(Occurrence!K1217&lt;=0,-1,IFERROR(MATCH(Occurrence!K1217,$D$4:$D$102,1),0))</f>
        <v/>
      </c>
      <c r="O1217" s="9">
        <f>IF(N1217&lt;0,0,IF(N1217=0,Occurrence!K1217*$I$11,IF(N1217&gt;=99,Occurrence!K1217*$I$12,INDEX($C$4:$C$102,N1217)+(Occurrence!K1217-INDEX($D$4:$D$102,N1217))/(INDEX($D$4:$D$102,N1217+1)-INDEX($D$4:$D$102,N1217))*(INDEX($C$4:$C$102,N1217+1)-INDEX($C$4:$C$102,N1217)))))</f>
        <v/>
      </c>
      <c r="P1217" s="12">
        <f>IFERROR(MATCH(Data!X1217,$F$4:$F$102,1),0)</f>
        <v/>
      </c>
      <c r="Q1217" s="9">
        <f>IF(P1217=0,Data!X1217+$I$13,IF(P1217&gt;=99,Data!X1217+$I$14,INDEX($E$4:$E$102,P1217)+(Data!X1217-INDEX($F$4:$F$102,P1217))/(INDEX($F$4:$F$102,P1217+1)-INDEX($F$4:$F$102,P1217))*(INDEX($E$4:$E$102,P1217+1)-INDEX($E$4:$E$102,P1217))))</f>
        <v/>
      </c>
      <c r="R1217" s="12">
        <f>IFERROR(MATCH(Data!Y1217,$F$4:$F$102,1),0)</f>
        <v/>
      </c>
      <c r="S1217" s="9">
        <f>IF(R1217=0,Data!Y1217+$I$13,IF(R1217&gt;=99,Data!Y1217+$I$14,INDEX($E$4:$E$102,R1217)+(Data!Y1217-INDEX($F$4:$F$102,R1217))/(INDEX($F$4:$F$102,R1217+1)-INDEX($F$4:$F$102,R1217))*(INDEX($E$4:$E$102,R1217+1)-INDEX($E$4:$E$102,R1217))))</f>
        <v/>
      </c>
    </row>
    <row r="1218">
      <c r="K1218" s="14">
        <f>Data!A1218</f>
        <v/>
      </c>
      <c r="L1218" s="12">
        <f>IF(Occurrence!J1218&lt;=0,-1,IFERROR(MATCH(Occurrence!J1218,$D$4:$D$102,1),0))</f>
        <v/>
      </c>
      <c r="M1218" s="9">
        <f>IF(L1218&lt;0,0,IF(L1218=0,Occurrence!J1218*$I$11,IF(L1218&gt;=99,Occurrence!J1218*$I$12,INDEX($C$4:$C$102,L1218)+(Occurrence!J1218-INDEX($D$4:$D$102,L1218))/(INDEX($D$4:$D$102,L1218+1)-INDEX($D$4:$D$102,L1218))*(INDEX($C$4:$C$102,L1218+1)-INDEX($C$4:$C$102,L1218)))))</f>
        <v/>
      </c>
      <c r="N1218" s="12">
        <f>IF(Occurrence!K1218&lt;=0,-1,IFERROR(MATCH(Occurrence!K1218,$D$4:$D$102,1),0))</f>
        <v/>
      </c>
      <c r="O1218" s="9">
        <f>IF(N1218&lt;0,0,IF(N1218=0,Occurrence!K1218*$I$11,IF(N1218&gt;=99,Occurrence!K1218*$I$12,INDEX($C$4:$C$102,N1218)+(Occurrence!K1218-INDEX($D$4:$D$102,N1218))/(INDEX($D$4:$D$102,N1218+1)-INDEX($D$4:$D$102,N1218))*(INDEX($C$4:$C$102,N1218+1)-INDEX($C$4:$C$102,N1218)))))</f>
        <v/>
      </c>
      <c r="P1218" s="12">
        <f>IFERROR(MATCH(Data!X1218,$F$4:$F$102,1),0)</f>
        <v/>
      </c>
      <c r="Q1218" s="9">
        <f>IF(P1218=0,Data!X1218+$I$13,IF(P1218&gt;=99,Data!X1218+$I$14,INDEX($E$4:$E$102,P1218)+(Data!X1218-INDEX($F$4:$F$102,P1218))/(INDEX($F$4:$F$102,P1218+1)-INDEX($F$4:$F$102,P1218))*(INDEX($E$4:$E$102,P1218+1)-INDEX($E$4:$E$102,P1218))))</f>
        <v/>
      </c>
      <c r="R1218" s="12">
        <f>IFERROR(MATCH(Data!Y1218,$F$4:$F$102,1),0)</f>
        <v/>
      </c>
      <c r="S1218" s="9">
        <f>IF(R1218=0,Data!Y1218+$I$13,IF(R1218&gt;=99,Data!Y1218+$I$14,INDEX($E$4:$E$102,R1218)+(Data!Y1218-INDEX($F$4:$F$102,R1218))/(INDEX($F$4:$F$102,R1218+1)-INDEX($F$4:$F$102,R1218))*(INDEX($E$4:$E$102,R1218+1)-INDEX($E$4:$E$102,R1218))))</f>
        <v/>
      </c>
    </row>
    <row r="1219">
      <c r="K1219" s="14">
        <f>Data!A1219</f>
        <v/>
      </c>
      <c r="L1219" s="12">
        <f>IF(Occurrence!J1219&lt;=0,-1,IFERROR(MATCH(Occurrence!J1219,$D$4:$D$102,1),0))</f>
        <v/>
      </c>
      <c r="M1219" s="9">
        <f>IF(L1219&lt;0,0,IF(L1219=0,Occurrence!J1219*$I$11,IF(L1219&gt;=99,Occurrence!J1219*$I$12,INDEX($C$4:$C$102,L1219)+(Occurrence!J1219-INDEX($D$4:$D$102,L1219))/(INDEX($D$4:$D$102,L1219+1)-INDEX($D$4:$D$102,L1219))*(INDEX($C$4:$C$102,L1219+1)-INDEX($C$4:$C$102,L1219)))))</f>
        <v/>
      </c>
      <c r="N1219" s="12">
        <f>IF(Occurrence!K1219&lt;=0,-1,IFERROR(MATCH(Occurrence!K1219,$D$4:$D$102,1),0))</f>
        <v/>
      </c>
      <c r="O1219" s="9">
        <f>IF(N1219&lt;0,0,IF(N1219=0,Occurrence!K1219*$I$11,IF(N1219&gt;=99,Occurrence!K1219*$I$12,INDEX($C$4:$C$102,N1219)+(Occurrence!K1219-INDEX($D$4:$D$102,N1219))/(INDEX($D$4:$D$102,N1219+1)-INDEX($D$4:$D$102,N1219))*(INDEX($C$4:$C$102,N1219+1)-INDEX($C$4:$C$102,N1219)))))</f>
        <v/>
      </c>
      <c r="P1219" s="12">
        <f>IFERROR(MATCH(Data!X1219,$F$4:$F$102,1),0)</f>
        <v/>
      </c>
      <c r="Q1219" s="9">
        <f>IF(P1219=0,Data!X1219+$I$13,IF(P1219&gt;=99,Data!X1219+$I$14,INDEX($E$4:$E$102,P1219)+(Data!X1219-INDEX($F$4:$F$102,P1219))/(INDEX($F$4:$F$102,P1219+1)-INDEX($F$4:$F$102,P1219))*(INDEX($E$4:$E$102,P1219+1)-INDEX($E$4:$E$102,P1219))))</f>
        <v/>
      </c>
      <c r="R1219" s="12">
        <f>IFERROR(MATCH(Data!Y1219,$F$4:$F$102,1),0)</f>
        <v/>
      </c>
      <c r="S1219" s="9">
        <f>IF(R1219=0,Data!Y1219+$I$13,IF(R1219&gt;=99,Data!Y1219+$I$14,INDEX($E$4:$E$102,R1219)+(Data!Y1219-INDEX($F$4:$F$102,R1219))/(INDEX($F$4:$F$102,R1219+1)-INDEX($F$4:$F$102,R1219))*(INDEX($E$4:$E$102,R1219+1)-INDEX($E$4:$E$102,R1219))))</f>
        <v/>
      </c>
    </row>
    <row r="1220">
      <c r="K1220" s="14">
        <f>Data!A1220</f>
        <v/>
      </c>
      <c r="L1220" s="12">
        <f>IF(Occurrence!J1220&lt;=0,-1,IFERROR(MATCH(Occurrence!J1220,$D$4:$D$102,1),0))</f>
        <v/>
      </c>
      <c r="M1220" s="9">
        <f>IF(L1220&lt;0,0,IF(L1220=0,Occurrence!J1220*$I$11,IF(L1220&gt;=99,Occurrence!J1220*$I$12,INDEX($C$4:$C$102,L1220)+(Occurrence!J1220-INDEX($D$4:$D$102,L1220))/(INDEX($D$4:$D$102,L1220+1)-INDEX($D$4:$D$102,L1220))*(INDEX($C$4:$C$102,L1220+1)-INDEX($C$4:$C$102,L1220)))))</f>
        <v/>
      </c>
      <c r="N1220" s="12">
        <f>IF(Occurrence!K1220&lt;=0,-1,IFERROR(MATCH(Occurrence!K1220,$D$4:$D$102,1),0))</f>
        <v/>
      </c>
      <c r="O1220" s="9">
        <f>IF(N1220&lt;0,0,IF(N1220=0,Occurrence!K1220*$I$11,IF(N1220&gt;=99,Occurrence!K1220*$I$12,INDEX($C$4:$C$102,N1220)+(Occurrence!K1220-INDEX($D$4:$D$102,N1220))/(INDEX($D$4:$D$102,N1220+1)-INDEX($D$4:$D$102,N1220))*(INDEX($C$4:$C$102,N1220+1)-INDEX($C$4:$C$102,N1220)))))</f>
        <v/>
      </c>
      <c r="P1220" s="12">
        <f>IFERROR(MATCH(Data!X1220,$F$4:$F$102,1),0)</f>
        <v/>
      </c>
      <c r="Q1220" s="9">
        <f>IF(P1220=0,Data!X1220+$I$13,IF(P1220&gt;=99,Data!X1220+$I$14,INDEX($E$4:$E$102,P1220)+(Data!X1220-INDEX($F$4:$F$102,P1220))/(INDEX($F$4:$F$102,P1220+1)-INDEX($F$4:$F$102,P1220))*(INDEX($E$4:$E$102,P1220+1)-INDEX($E$4:$E$102,P1220))))</f>
        <v/>
      </c>
      <c r="R1220" s="12">
        <f>IFERROR(MATCH(Data!Y1220,$F$4:$F$102,1),0)</f>
        <v/>
      </c>
      <c r="S1220" s="9">
        <f>IF(R1220=0,Data!Y1220+$I$13,IF(R1220&gt;=99,Data!Y1220+$I$14,INDEX($E$4:$E$102,R1220)+(Data!Y1220-INDEX($F$4:$F$102,R1220))/(INDEX($F$4:$F$102,R1220+1)-INDEX($F$4:$F$102,R1220))*(INDEX($E$4:$E$102,R1220+1)-INDEX($E$4:$E$102,R1220))))</f>
        <v/>
      </c>
    </row>
    <row r="1221">
      <c r="K1221" s="14">
        <f>Data!A1221</f>
        <v/>
      </c>
      <c r="L1221" s="12">
        <f>IF(Occurrence!J1221&lt;=0,-1,IFERROR(MATCH(Occurrence!J1221,$D$4:$D$102,1),0))</f>
        <v/>
      </c>
      <c r="M1221" s="9">
        <f>IF(L1221&lt;0,0,IF(L1221=0,Occurrence!J1221*$I$11,IF(L1221&gt;=99,Occurrence!J1221*$I$12,INDEX($C$4:$C$102,L1221)+(Occurrence!J1221-INDEX($D$4:$D$102,L1221))/(INDEX($D$4:$D$102,L1221+1)-INDEX($D$4:$D$102,L1221))*(INDEX($C$4:$C$102,L1221+1)-INDEX($C$4:$C$102,L1221)))))</f>
        <v/>
      </c>
      <c r="N1221" s="12">
        <f>IF(Occurrence!K1221&lt;=0,-1,IFERROR(MATCH(Occurrence!K1221,$D$4:$D$102,1),0))</f>
        <v/>
      </c>
      <c r="O1221" s="9">
        <f>IF(N1221&lt;0,0,IF(N1221=0,Occurrence!K1221*$I$11,IF(N1221&gt;=99,Occurrence!K1221*$I$12,INDEX($C$4:$C$102,N1221)+(Occurrence!K1221-INDEX($D$4:$D$102,N1221))/(INDEX($D$4:$D$102,N1221+1)-INDEX($D$4:$D$102,N1221))*(INDEX($C$4:$C$102,N1221+1)-INDEX($C$4:$C$102,N1221)))))</f>
        <v/>
      </c>
      <c r="P1221" s="12">
        <f>IFERROR(MATCH(Data!X1221,$F$4:$F$102,1),0)</f>
        <v/>
      </c>
      <c r="Q1221" s="9">
        <f>IF(P1221=0,Data!X1221+$I$13,IF(P1221&gt;=99,Data!X1221+$I$14,INDEX($E$4:$E$102,P1221)+(Data!X1221-INDEX($F$4:$F$102,P1221))/(INDEX($F$4:$F$102,P1221+1)-INDEX($F$4:$F$102,P1221))*(INDEX($E$4:$E$102,P1221+1)-INDEX($E$4:$E$102,P1221))))</f>
        <v/>
      </c>
      <c r="R1221" s="12">
        <f>IFERROR(MATCH(Data!Y1221,$F$4:$F$102,1),0)</f>
        <v/>
      </c>
      <c r="S1221" s="9">
        <f>IF(R1221=0,Data!Y1221+$I$13,IF(R1221&gt;=99,Data!Y1221+$I$14,INDEX($E$4:$E$102,R1221)+(Data!Y1221-INDEX($F$4:$F$102,R1221))/(INDEX($F$4:$F$102,R1221+1)-INDEX($F$4:$F$102,R1221))*(INDEX($E$4:$E$102,R1221+1)-INDEX($E$4:$E$102,R1221))))</f>
        <v/>
      </c>
    </row>
    <row r="1222">
      <c r="K1222" s="14">
        <f>Data!A1222</f>
        <v/>
      </c>
      <c r="L1222" s="12">
        <f>IF(Occurrence!J1222&lt;=0,-1,IFERROR(MATCH(Occurrence!J1222,$D$4:$D$102,1),0))</f>
        <v/>
      </c>
      <c r="M1222" s="9">
        <f>IF(L1222&lt;0,0,IF(L1222=0,Occurrence!J1222*$I$11,IF(L1222&gt;=99,Occurrence!J1222*$I$12,INDEX($C$4:$C$102,L1222)+(Occurrence!J1222-INDEX($D$4:$D$102,L1222))/(INDEX($D$4:$D$102,L1222+1)-INDEX($D$4:$D$102,L1222))*(INDEX($C$4:$C$102,L1222+1)-INDEX($C$4:$C$102,L1222)))))</f>
        <v/>
      </c>
      <c r="N1222" s="12">
        <f>IF(Occurrence!K1222&lt;=0,-1,IFERROR(MATCH(Occurrence!K1222,$D$4:$D$102,1),0))</f>
        <v/>
      </c>
      <c r="O1222" s="9">
        <f>IF(N1222&lt;0,0,IF(N1222=0,Occurrence!K1222*$I$11,IF(N1222&gt;=99,Occurrence!K1222*$I$12,INDEX($C$4:$C$102,N1222)+(Occurrence!K1222-INDEX($D$4:$D$102,N1222))/(INDEX($D$4:$D$102,N1222+1)-INDEX($D$4:$D$102,N1222))*(INDEX($C$4:$C$102,N1222+1)-INDEX($C$4:$C$102,N1222)))))</f>
        <v/>
      </c>
      <c r="P1222" s="12">
        <f>IFERROR(MATCH(Data!X1222,$F$4:$F$102,1),0)</f>
        <v/>
      </c>
      <c r="Q1222" s="9">
        <f>IF(P1222=0,Data!X1222+$I$13,IF(P1222&gt;=99,Data!X1222+$I$14,INDEX($E$4:$E$102,P1222)+(Data!X1222-INDEX($F$4:$F$102,P1222))/(INDEX($F$4:$F$102,P1222+1)-INDEX($F$4:$F$102,P1222))*(INDEX($E$4:$E$102,P1222+1)-INDEX($E$4:$E$102,P1222))))</f>
        <v/>
      </c>
      <c r="R1222" s="12">
        <f>IFERROR(MATCH(Data!Y1222,$F$4:$F$102,1),0)</f>
        <v/>
      </c>
      <c r="S1222" s="9">
        <f>IF(R1222=0,Data!Y1222+$I$13,IF(R1222&gt;=99,Data!Y1222+$I$14,INDEX($E$4:$E$102,R1222)+(Data!Y1222-INDEX($F$4:$F$102,R1222))/(INDEX($F$4:$F$102,R1222+1)-INDEX($F$4:$F$102,R1222))*(INDEX($E$4:$E$102,R1222+1)-INDEX($E$4:$E$102,R1222))))</f>
        <v/>
      </c>
    </row>
    <row r="1223">
      <c r="K1223" s="14">
        <f>Data!A1223</f>
        <v/>
      </c>
      <c r="L1223" s="12">
        <f>IF(Occurrence!J1223&lt;=0,-1,IFERROR(MATCH(Occurrence!J1223,$D$4:$D$102,1),0))</f>
        <v/>
      </c>
      <c r="M1223" s="9">
        <f>IF(L1223&lt;0,0,IF(L1223=0,Occurrence!J1223*$I$11,IF(L1223&gt;=99,Occurrence!J1223*$I$12,INDEX($C$4:$C$102,L1223)+(Occurrence!J1223-INDEX($D$4:$D$102,L1223))/(INDEX($D$4:$D$102,L1223+1)-INDEX($D$4:$D$102,L1223))*(INDEX($C$4:$C$102,L1223+1)-INDEX($C$4:$C$102,L1223)))))</f>
        <v/>
      </c>
      <c r="N1223" s="12">
        <f>IF(Occurrence!K1223&lt;=0,-1,IFERROR(MATCH(Occurrence!K1223,$D$4:$D$102,1),0))</f>
        <v/>
      </c>
      <c r="O1223" s="9">
        <f>IF(N1223&lt;0,0,IF(N1223=0,Occurrence!K1223*$I$11,IF(N1223&gt;=99,Occurrence!K1223*$I$12,INDEX($C$4:$C$102,N1223)+(Occurrence!K1223-INDEX($D$4:$D$102,N1223))/(INDEX($D$4:$D$102,N1223+1)-INDEX($D$4:$D$102,N1223))*(INDEX($C$4:$C$102,N1223+1)-INDEX($C$4:$C$102,N1223)))))</f>
        <v/>
      </c>
      <c r="P1223" s="12">
        <f>IFERROR(MATCH(Data!X1223,$F$4:$F$102,1),0)</f>
        <v/>
      </c>
      <c r="Q1223" s="9">
        <f>IF(P1223=0,Data!X1223+$I$13,IF(P1223&gt;=99,Data!X1223+$I$14,INDEX($E$4:$E$102,P1223)+(Data!X1223-INDEX($F$4:$F$102,P1223))/(INDEX($F$4:$F$102,P1223+1)-INDEX($F$4:$F$102,P1223))*(INDEX($E$4:$E$102,P1223+1)-INDEX($E$4:$E$102,P1223))))</f>
        <v/>
      </c>
      <c r="R1223" s="12">
        <f>IFERROR(MATCH(Data!Y1223,$F$4:$F$102,1),0)</f>
        <v/>
      </c>
      <c r="S1223" s="9">
        <f>IF(R1223=0,Data!Y1223+$I$13,IF(R1223&gt;=99,Data!Y1223+$I$14,INDEX($E$4:$E$102,R1223)+(Data!Y1223-INDEX($F$4:$F$102,R1223))/(INDEX($F$4:$F$102,R1223+1)-INDEX($F$4:$F$102,R1223))*(INDEX($E$4:$E$102,R1223+1)-INDEX($E$4:$E$102,R1223))))</f>
        <v/>
      </c>
    </row>
    <row r="1224">
      <c r="K1224" s="14">
        <f>Data!A1224</f>
        <v/>
      </c>
      <c r="L1224" s="12">
        <f>IF(Occurrence!J1224&lt;=0,-1,IFERROR(MATCH(Occurrence!J1224,$D$4:$D$102,1),0))</f>
        <v/>
      </c>
      <c r="M1224" s="9">
        <f>IF(L1224&lt;0,0,IF(L1224=0,Occurrence!J1224*$I$11,IF(L1224&gt;=99,Occurrence!J1224*$I$12,INDEX($C$4:$C$102,L1224)+(Occurrence!J1224-INDEX($D$4:$D$102,L1224))/(INDEX($D$4:$D$102,L1224+1)-INDEX($D$4:$D$102,L1224))*(INDEX($C$4:$C$102,L1224+1)-INDEX($C$4:$C$102,L1224)))))</f>
        <v/>
      </c>
      <c r="N1224" s="12">
        <f>IF(Occurrence!K1224&lt;=0,-1,IFERROR(MATCH(Occurrence!K1224,$D$4:$D$102,1),0))</f>
        <v/>
      </c>
      <c r="O1224" s="9">
        <f>IF(N1224&lt;0,0,IF(N1224=0,Occurrence!K1224*$I$11,IF(N1224&gt;=99,Occurrence!K1224*$I$12,INDEX($C$4:$C$102,N1224)+(Occurrence!K1224-INDEX($D$4:$D$102,N1224))/(INDEX($D$4:$D$102,N1224+1)-INDEX($D$4:$D$102,N1224))*(INDEX($C$4:$C$102,N1224+1)-INDEX($C$4:$C$102,N1224)))))</f>
        <v/>
      </c>
      <c r="P1224" s="12">
        <f>IFERROR(MATCH(Data!X1224,$F$4:$F$102,1),0)</f>
        <v/>
      </c>
      <c r="Q1224" s="9">
        <f>IF(P1224=0,Data!X1224+$I$13,IF(P1224&gt;=99,Data!X1224+$I$14,INDEX($E$4:$E$102,P1224)+(Data!X1224-INDEX($F$4:$F$102,P1224))/(INDEX($F$4:$F$102,P1224+1)-INDEX($F$4:$F$102,P1224))*(INDEX($E$4:$E$102,P1224+1)-INDEX($E$4:$E$102,P1224))))</f>
        <v/>
      </c>
      <c r="R1224" s="12">
        <f>IFERROR(MATCH(Data!Y1224,$F$4:$F$102,1),0)</f>
        <v/>
      </c>
      <c r="S1224" s="9">
        <f>IF(R1224=0,Data!Y1224+$I$13,IF(R1224&gt;=99,Data!Y1224+$I$14,INDEX($E$4:$E$102,R1224)+(Data!Y1224-INDEX($F$4:$F$102,R1224))/(INDEX($F$4:$F$102,R1224+1)-INDEX($F$4:$F$102,R1224))*(INDEX($E$4:$E$102,R1224+1)-INDEX($E$4:$E$102,R1224))))</f>
        <v/>
      </c>
    </row>
    <row r="1225">
      <c r="K1225" s="14">
        <f>Data!A1225</f>
        <v/>
      </c>
      <c r="L1225" s="12">
        <f>IF(Occurrence!J1225&lt;=0,-1,IFERROR(MATCH(Occurrence!J1225,$D$4:$D$102,1),0))</f>
        <v/>
      </c>
      <c r="M1225" s="9">
        <f>IF(L1225&lt;0,0,IF(L1225=0,Occurrence!J1225*$I$11,IF(L1225&gt;=99,Occurrence!J1225*$I$12,INDEX($C$4:$C$102,L1225)+(Occurrence!J1225-INDEX($D$4:$D$102,L1225))/(INDEX($D$4:$D$102,L1225+1)-INDEX($D$4:$D$102,L1225))*(INDEX($C$4:$C$102,L1225+1)-INDEX($C$4:$C$102,L1225)))))</f>
        <v/>
      </c>
      <c r="N1225" s="12">
        <f>IF(Occurrence!K1225&lt;=0,-1,IFERROR(MATCH(Occurrence!K1225,$D$4:$D$102,1),0))</f>
        <v/>
      </c>
      <c r="O1225" s="9">
        <f>IF(N1225&lt;0,0,IF(N1225=0,Occurrence!K1225*$I$11,IF(N1225&gt;=99,Occurrence!K1225*$I$12,INDEX($C$4:$C$102,N1225)+(Occurrence!K1225-INDEX($D$4:$D$102,N1225))/(INDEX($D$4:$D$102,N1225+1)-INDEX($D$4:$D$102,N1225))*(INDEX($C$4:$C$102,N1225+1)-INDEX($C$4:$C$102,N1225)))))</f>
        <v/>
      </c>
      <c r="P1225" s="12">
        <f>IFERROR(MATCH(Data!X1225,$F$4:$F$102,1),0)</f>
        <v/>
      </c>
      <c r="Q1225" s="9">
        <f>IF(P1225=0,Data!X1225+$I$13,IF(P1225&gt;=99,Data!X1225+$I$14,INDEX($E$4:$E$102,P1225)+(Data!X1225-INDEX($F$4:$F$102,P1225))/(INDEX($F$4:$F$102,P1225+1)-INDEX($F$4:$F$102,P1225))*(INDEX($E$4:$E$102,P1225+1)-INDEX($E$4:$E$102,P1225))))</f>
        <v/>
      </c>
      <c r="R1225" s="12">
        <f>IFERROR(MATCH(Data!Y1225,$F$4:$F$102,1),0)</f>
        <v/>
      </c>
      <c r="S1225" s="9">
        <f>IF(R1225=0,Data!Y1225+$I$13,IF(R1225&gt;=99,Data!Y1225+$I$14,INDEX($E$4:$E$102,R1225)+(Data!Y1225-INDEX($F$4:$F$102,R1225))/(INDEX($F$4:$F$102,R1225+1)-INDEX($F$4:$F$102,R1225))*(INDEX($E$4:$E$102,R1225+1)-INDEX($E$4:$E$102,R1225))))</f>
        <v/>
      </c>
    </row>
    <row r="1226">
      <c r="K1226" s="14">
        <f>Data!A1226</f>
        <v/>
      </c>
      <c r="L1226" s="12">
        <f>IF(Occurrence!J1226&lt;=0,-1,IFERROR(MATCH(Occurrence!J1226,$D$4:$D$102,1),0))</f>
        <v/>
      </c>
      <c r="M1226" s="9">
        <f>IF(L1226&lt;0,0,IF(L1226=0,Occurrence!J1226*$I$11,IF(L1226&gt;=99,Occurrence!J1226*$I$12,INDEX($C$4:$C$102,L1226)+(Occurrence!J1226-INDEX($D$4:$D$102,L1226))/(INDEX($D$4:$D$102,L1226+1)-INDEX($D$4:$D$102,L1226))*(INDEX($C$4:$C$102,L1226+1)-INDEX($C$4:$C$102,L1226)))))</f>
        <v/>
      </c>
      <c r="N1226" s="12">
        <f>IF(Occurrence!K1226&lt;=0,-1,IFERROR(MATCH(Occurrence!K1226,$D$4:$D$102,1),0))</f>
        <v/>
      </c>
      <c r="O1226" s="9">
        <f>IF(N1226&lt;0,0,IF(N1226=0,Occurrence!K1226*$I$11,IF(N1226&gt;=99,Occurrence!K1226*$I$12,INDEX($C$4:$C$102,N1226)+(Occurrence!K1226-INDEX($D$4:$D$102,N1226))/(INDEX($D$4:$D$102,N1226+1)-INDEX($D$4:$D$102,N1226))*(INDEX($C$4:$C$102,N1226+1)-INDEX($C$4:$C$102,N1226)))))</f>
        <v/>
      </c>
      <c r="P1226" s="12">
        <f>IFERROR(MATCH(Data!X1226,$F$4:$F$102,1),0)</f>
        <v/>
      </c>
      <c r="Q1226" s="9">
        <f>IF(P1226=0,Data!X1226+$I$13,IF(P1226&gt;=99,Data!X1226+$I$14,INDEX($E$4:$E$102,P1226)+(Data!X1226-INDEX($F$4:$F$102,P1226))/(INDEX($F$4:$F$102,P1226+1)-INDEX($F$4:$F$102,P1226))*(INDEX($E$4:$E$102,P1226+1)-INDEX($E$4:$E$102,P1226))))</f>
        <v/>
      </c>
      <c r="R1226" s="12">
        <f>IFERROR(MATCH(Data!Y1226,$F$4:$F$102,1),0)</f>
        <v/>
      </c>
      <c r="S1226" s="9">
        <f>IF(R1226=0,Data!Y1226+$I$13,IF(R1226&gt;=99,Data!Y1226+$I$14,INDEX($E$4:$E$102,R1226)+(Data!Y1226-INDEX($F$4:$F$102,R1226))/(INDEX($F$4:$F$102,R1226+1)-INDEX($F$4:$F$102,R1226))*(INDEX($E$4:$E$102,R1226+1)-INDEX($E$4:$E$102,R1226))))</f>
        <v/>
      </c>
    </row>
    <row r="1227">
      <c r="K1227" s="14">
        <f>Data!A1227</f>
        <v/>
      </c>
      <c r="L1227" s="12">
        <f>IF(Occurrence!J1227&lt;=0,-1,IFERROR(MATCH(Occurrence!J1227,$D$4:$D$102,1),0))</f>
        <v/>
      </c>
      <c r="M1227" s="9">
        <f>IF(L1227&lt;0,0,IF(L1227=0,Occurrence!J1227*$I$11,IF(L1227&gt;=99,Occurrence!J1227*$I$12,INDEX($C$4:$C$102,L1227)+(Occurrence!J1227-INDEX($D$4:$D$102,L1227))/(INDEX($D$4:$D$102,L1227+1)-INDEX($D$4:$D$102,L1227))*(INDEX($C$4:$C$102,L1227+1)-INDEX($C$4:$C$102,L1227)))))</f>
        <v/>
      </c>
      <c r="N1227" s="12">
        <f>IF(Occurrence!K1227&lt;=0,-1,IFERROR(MATCH(Occurrence!K1227,$D$4:$D$102,1),0))</f>
        <v/>
      </c>
      <c r="O1227" s="9">
        <f>IF(N1227&lt;0,0,IF(N1227=0,Occurrence!K1227*$I$11,IF(N1227&gt;=99,Occurrence!K1227*$I$12,INDEX($C$4:$C$102,N1227)+(Occurrence!K1227-INDEX($D$4:$D$102,N1227))/(INDEX($D$4:$D$102,N1227+1)-INDEX($D$4:$D$102,N1227))*(INDEX($C$4:$C$102,N1227+1)-INDEX($C$4:$C$102,N1227)))))</f>
        <v/>
      </c>
      <c r="P1227" s="12">
        <f>IFERROR(MATCH(Data!X1227,$F$4:$F$102,1),0)</f>
        <v/>
      </c>
      <c r="Q1227" s="9">
        <f>IF(P1227=0,Data!X1227+$I$13,IF(P1227&gt;=99,Data!X1227+$I$14,INDEX($E$4:$E$102,P1227)+(Data!X1227-INDEX($F$4:$F$102,P1227))/(INDEX($F$4:$F$102,P1227+1)-INDEX($F$4:$F$102,P1227))*(INDEX($E$4:$E$102,P1227+1)-INDEX($E$4:$E$102,P1227))))</f>
        <v/>
      </c>
      <c r="R1227" s="12">
        <f>IFERROR(MATCH(Data!Y1227,$F$4:$F$102,1),0)</f>
        <v/>
      </c>
      <c r="S1227" s="9">
        <f>IF(R1227=0,Data!Y1227+$I$13,IF(R1227&gt;=99,Data!Y1227+$I$14,INDEX($E$4:$E$102,R1227)+(Data!Y1227-INDEX($F$4:$F$102,R1227))/(INDEX($F$4:$F$102,R1227+1)-INDEX($F$4:$F$102,R1227))*(INDEX($E$4:$E$102,R1227+1)-INDEX($E$4:$E$102,R1227))))</f>
        <v/>
      </c>
    </row>
    <row r="1228">
      <c r="K1228" s="14">
        <f>Data!A1228</f>
        <v/>
      </c>
      <c r="L1228" s="12">
        <f>IF(Occurrence!J1228&lt;=0,-1,IFERROR(MATCH(Occurrence!J1228,$D$4:$D$102,1),0))</f>
        <v/>
      </c>
      <c r="M1228" s="9">
        <f>IF(L1228&lt;0,0,IF(L1228=0,Occurrence!J1228*$I$11,IF(L1228&gt;=99,Occurrence!J1228*$I$12,INDEX($C$4:$C$102,L1228)+(Occurrence!J1228-INDEX($D$4:$D$102,L1228))/(INDEX($D$4:$D$102,L1228+1)-INDEX($D$4:$D$102,L1228))*(INDEX($C$4:$C$102,L1228+1)-INDEX($C$4:$C$102,L1228)))))</f>
        <v/>
      </c>
      <c r="N1228" s="12">
        <f>IF(Occurrence!K1228&lt;=0,-1,IFERROR(MATCH(Occurrence!K1228,$D$4:$D$102,1),0))</f>
        <v/>
      </c>
      <c r="O1228" s="9">
        <f>IF(N1228&lt;0,0,IF(N1228=0,Occurrence!K1228*$I$11,IF(N1228&gt;=99,Occurrence!K1228*$I$12,INDEX($C$4:$C$102,N1228)+(Occurrence!K1228-INDEX($D$4:$D$102,N1228))/(INDEX($D$4:$D$102,N1228+1)-INDEX($D$4:$D$102,N1228))*(INDEX($C$4:$C$102,N1228+1)-INDEX($C$4:$C$102,N1228)))))</f>
        <v/>
      </c>
      <c r="P1228" s="12">
        <f>IFERROR(MATCH(Data!X1228,$F$4:$F$102,1),0)</f>
        <v/>
      </c>
      <c r="Q1228" s="9">
        <f>IF(P1228=0,Data!X1228+$I$13,IF(P1228&gt;=99,Data!X1228+$I$14,INDEX($E$4:$E$102,P1228)+(Data!X1228-INDEX($F$4:$F$102,P1228))/(INDEX($F$4:$F$102,P1228+1)-INDEX($F$4:$F$102,P1228))*(INDEX($E$4:$E$102,P1228+1)-INDEX($E$4:$E$102,P1228))))</f>
        <v/>
      </c>
      <c r="R1228" s="12">
        <f>IFERROR(MATCH(Data!Y1228,$F$4:$F$102,1),0)</f>
        <v/>
      </c>
      <c r="S1228" s="9">
        <f>IF(R1228=0,Data!Y1228+$I$13,IF(R1228&gt;=99,Data!Y1228+$I$14,INDEX($E$4:$E$102,R1228)+(Data!Y1228-INDEX($F$4:$F$102,R1228))/(INDEX($F$4:$F$102,R1228+1)-INDEX($F$4:$F$102,R1228))*(INDEX($E$4:$E$102,R1228+1)-INDEX($E$4:$E$102,R1228))))</f>
        <v/>
      </c>
    </row>
    <row r="1229">
      <c r="K1229" s="14">
        <f>Data!A1229</f>
        <v/>
      </c>
      <c r="L1229" s="12">
        <f>IF(Occurrence!J1229&lt;=0,-1,IFERROR(MATCH(Occurrence!J1229,$D$4:$D$102,1),0))</f>
        <v/>
      </c>
      <c r="M1229" s="9">
        <f>IF(L1229&lt;0,0,IF(L1229=0,Occurrence!J1229*$I$11,IF(L1229&gt;=99,Occurrence!J1229*$I$12,INDEX($C$4:$C$102,L1229)+(Occurrence!J1229-INDEX($D$4:$D$102,L1229))/(INDEX($D$4:$D$102,L1229+1)-INDEX($D$4:$D$102,L1229))*(INDEX($C$4:$C$102,L1229+1)-INDEX($C$4:$C$102,L1229)))))</f>
        <v/>
      </c>
      <c r="N1229" s="12">
        <f>IF(Occurrence!K1229&lt;=0,-1,IFERROR(MATCH(Occurrence!K1229,$D$4:$D$102,1),0))</f>
        <v/>
      </c>
      <c r="O1229" s="9">
        <f>IF(N1229&lt;0,0,IF(N1229=0,Occurrence!K1229*$I$11,IF(N1229&gt;=99,Occurrence!K1229*$I$12,INDEX($C$4:$C$102,N1229)+(Occurrence!K1229-INDEX($D$4:$D$102,N1229))/(INDEX($D$4:$D$102,N1229+1)-INDEX($D$4:$D$102,N1229))*(INDEX($C$4:$C$102,N1229+1)-INDEX($C$4:$C$102,N1229)))))</f>
        <v/>
      </c>
      <c r="P1229" s="12">
        <f>IFERROR(MATCH(Data!X1229,$F$4:$F$102,1),0)</f>
        <v/>
      </c>
      <c r="Q1229" s="9">
        <f>IF(P1229=0,Data!X1229+$I$13,IF(P1229&gt;=99,Data!X1229+$I$14,INDEX($E$4:$E$102,P1229)+(Data!X1229-INDEX($F$4:$F$102,P1229))/(INDEX($F$4:$F$102,P1229+1)-INDEX($F$4:$F$102,P1229))*(INDEX($E$4:$E$102,P1229+1)-INDEX($E$4:$E$102,P1229))))</f>
        <v/>
      </c>
      <c r="R1229" s="12">
        <f>IFERROR(MATCH(Data!Y1229,$F$4:$F$102,1),0)</f>
        <v/>
      </c>
      <c r="S1229" s="9">
        <f>IF(R1229=0,Data!Y1229+$I$13,IF(R1229&gt;=99,Data!Y1229+$I$14,INDEX($E$4:$E$102,R1229)+(Data!Y1229-INDEX($F$4:$F$102,R1229))/(INDEX($F$4:$F$102,R1229+1)-INDEX($F$4:$F$102,R1229))*(INDEX($E$4:$E$102,R1229+1)-INDEX($E$4:$E$102,R1229))))</f>
        <v/>
      </c>
    </row>
    <row r="1230">
      <c r="K1230" s="14">
        <f>Data!A1230</f>
        <v/>
      </c>
      <c r="L1230" s="12">
        <f>IF(Occurrence!J1230&lt;=0,-1,IFERROR(MATCH(Occurrence!J1230,$D$4:$D$102,1),0))</f>
        <v/>
      </c>
      <c r="M1230" s="9">
        <f>IF(L1230&lt;0,0,IF(L1230=0,Occurrence!J1230*$I$11,IF(L1230&gt;=99,Occurrence!J1230*$I$12,INDEX($C$4:$C$102,L1230)+(Occurrence!J1230-INDEX($D$4:$D$102,L1230))/(INDEX($D$4:$D$102,L1230+1)-INDEX($D$4:$D$102,L1230))*(INDEX($C$4:$C$102,L1230+1)-INDEX($C$4:$C$102,L1230)))))</f>
        <v/>
      </c>
      <c r="N1230" s="12">
        <f>IF(Occurrence!K1230&lt;=0,-1,IFERROR(MATCH(Occurrence!K1230,$D$4:$D$102,1),0))</f>
        <v/>
      </c>
      <c r="O1230" s="9">
        <f>IF(N1230&lt;0,0,IF(N1230=0,Occurrence!K1230*$I$11,IF(N1230&gt;=99,Occurrence!K1230*$I$12,INDEX($C$4:$C$102,N1230)+(Occurrence!K1230-INDEX($D$4:$D$102,N1230))/(INDEX($D$4:$D$102,N1230+1)-INDEX($D$4:$D$102,N1230))*(INDEX($C$4:$C$102,N1230+1)-INDEX($C$4:$C$102,N1230)))))</f>
        <v/>
      </c>
      <c r="P1230" s="12">
        <f>IFERROR(MATCH(Data!X1230,$F$4:$F$102,1),0)</f>
        <v/>
      </c>
      <c r="Q1230" s="9">
        <f>IF(P1230=0,Data!X1230+$I$13,IF(P1230&gt;=99,Data!X1230+$I$14,INDEX($E$4:$E$102,P1230)+(Data!X1230-INDEX($F$4:$F$102,P1230))/(INDEX($F$4:$F$102,P1230+1)-INDEX($F$4:$F$102,P1230))*(INDEX($E$4:$E$102,P1230+1)-INDEX($E$4:$E$102,P1230))))</f>
        <v/>
      </c>
      <c r="R1230" s="12">
        <f>IFERROR(MATCH(Data!Y1230,$F$4:$F$102,1),0)</f>
        <v/>
      </c>
      <c r="S1230" s="9">
        <f>IF(R1230=0,Data!Y1230+$I$13,IF(R1230&gt;=99,Data!Y1230+$I$14,INDEX($E$4:$E$102,R1230)+(Data!Y1230-INDEX($F$4:$F$102,R1230))/(INDEX($F$4:$F$102,R1230+1)-INDEX($F$4:$F$102,R1230))*(INDEX($E$4:$E$102,R1230+1)-INDEX($E$4:$E$102,R1230))))</f>
        <v/>
      </c>
    </row>
    <row r="1231">
      <c r="K1231" s="14">
        <f>Data!A1231</f>
        <v/>
      </c>
      <c r="L1231" s="12">
        <f>IF(Occurrence!J1231&lt;=0,-1,IFERROR(MATCH(Occurrence!J1231,$D$4:$D$102,1),0))</f>
        <v/>
      </c>
      <c r="M1231" s="9">
        <f>IF(L1231&lt;0,0,IF(L1231=0,Occurrence!J1231*$I$11,IF(L1231&gt;=99,Occurrence!J1231*$I$12,INDEX($C$4:$C$102,L1231)+(Occurrence!J1231-INDEX($D$4:$D$102,L1231))/(INDEX($D$4:$D$102,L1231+1)-INDEX($D$4:$D$102,L1231))*(INDEX($C$4:$C$102,L1231+1)-INDEX($C$4:$C$102,L1231)))))</f>
        <v/>
      </c>
      <c r="N1231" s="12">
        <f>IF(Occurrence!K1231&lt;=0,-1,IFERROR(MATCH(Occurrence!K1231,$D$4:$D$102,1),0))</f>
        <v/>
      </c>
      <c r="O1231" s="9">
        <f>IF(N1231&lt;0,0,IF(N1231=0,Occurrence!K1231*$I$11,IF(N1231&gt;=99,Occurrence!K1231*$I$12,INDEX($C$4:$C$102,N1231)+(Occurrence!K1231-INDEX($D$4:$D$102,N1231))/(INDEX($D$4:$D$102,N1231+1)-INDEX($D$4:$D$102,N1231))*(INDEX($C$4:$C$102,N1231+1)-INDEX($C$4:$C$102,N1231)))))</f>
        <v/>
      </c>
      <c r="P1231" s="12">
        <f>IFERROR(MATCH(Data!X1231,$F$4:$F$102,1),0)</f>
        <v/>
      </c>
      <c r="Q1231" s="9">
        <f>IF(P1231=0,Data!X1231+$I$13,IF(P1231&gt;=99,Data!X1231+$I$14,INDEX($E$4:$E$102,P1231)+(Data!X1231-INDEX($F$4:$F$102,P1231))/(INDEX($F$4:$F$102,P1231+1)-INDEX($F$4:$F$102,P1231))*(INDEX($E$4:$E$102,P1231+1)-INDEX($E$4:$E$102,P1231))))</f>
        <v/>
      </c>
      <c r="R1231" s="12">
        <f>IFERROR(MATCH(Data!Y1231,$F$4:$F$102,1),0)</f>
        <v/>
      </c>
      <c r="S1231" s="9">
        <f>IF(R1231=0,Data!Y1231+$I$13,IF(R1231&gt;=99,Data!Y1231+$I$14,INDEX($E$4:$E$102,R1231)+(Data!Y1231-INDEX($F$4:$F$102,R1231))/(INDEX($F$4:$F$102,R1231+1)-INDEX($F$4:$F$102,R1231))*(INDEX($E$4:$E$102,R1231+1)-INDEX($E$4:$E$102,R1231))))</f>
        <v/>
      </c>
    </row>
    <row r="1232">
      <c r="K1232" s="14">
        <f>Data!A1232</f>
        <v/>
      </c>
      <c r="L1232" s="12">
        <f>IF(Occurrence!J1232&lt;=0,-1,IFERROR(MATCH(Occurrence!J1232,$D$4:$D$102,1),0))</f>
        <v/>
      </c>
      <c r="M1232" s="9">
        <f>IF(L1232&lt;0,0,IF(L1232=0,Occurrence!J1232*$I$11,IF(L1232&gt;=99,Occurrence!J1232*$I$12,INDEX($C$4:$C$102,L1232)+(Occurrence!J1232-INDEX($D$4:$D$102,L1232))/(INDEX($D$4:$D$102,L1232+1)-INDEX($D$4:$D$102,L1232))*(INDEX($C$4:$C$102,L1232+1)-INDEX($C$4:$C$102,L1232)))))</f>
        <v/>
      </c>
      <c r="N1232" s="12">
        <f>IF(Occurrence!K1232&lt;=0,-1,IFERROR(MATCH(Occurrence!K1232,$D$4:$D$102,1),0))</f>
        <v/>
      </c>
      <c r="O1232" s="9">
        <f>IF(N1232&lt;0,0,IF(N1232=0,Occurrence!K1232*$I$11,IF(N1232&gt;=99,Occurrence!K1232*$I$12,INDEX($C$4:$C$102,N1232)+(Occurrence!K1232-INDEX($D$4:$D$102,N1232))/(INDEX($D$4:$D$102,N1232+1)-INDEX($D$4:$D$102,N1232))*(INDEX($C$4:$C$102,N1232+1)-INDEX($C$4:$C$102,N1232)))))</f>
        <v/>
      </c>
      <c r="P1232" s="12">
        <f>IFERROR(MATCH(Data!X1232,$F$4:$F$102,1),0)</f>
        <v/>
      </c>
      <c r="Q1232" s="9">
        <f>IF(P1232=0,Data!X1232+$I$13,IF(P1232&gt;=99,Data!X1232+$I$14,INDEX($E$4:$E$102,P1232)+(Data!X1232-INDEX($F$4:$F$102,P1232))/(INDEX($F$4:$F$102,P1232+1)-INDEX($F$4:$F$102,P1232))*(INDEX($E$4:$E$102,P1232+1)-INDEX($E$4:$E$102,P1232))))</f>
        <v/>
      </c>
      <c r="R1232" s="12">
        <f>IFERROR(MATCH(Data!Y1232,$F$4:$F$102,1),0)</f>
        <v/>
      </c>
      <c r="S1232" s="9">
        <f>IF(R1232=0,Data!Y1232+$I$13,IF(R1232&gt;=99,Data!Y1232+$I$14,INDEX($E$4:$E$102,R1232)+(Data!Y1232-INDEX($F$4:$F$102,R1232))/(INDEX($F$4:$F$102,R1232+1)-INDEX($F$4:$F$102,R1232))*(INDEX($E$4:$E$102,R1232+1)-INDEX($E$4:$E$102,R1232))))</f>
        <v/>
      </c>
    </row>
    <row r="1233">
      <c r="K1233" s="14">
        <f>Data!A1233</f>
        <v/>
      </c>
      <c r="L1233" s="12">
        <f>IF(Occurrence!J1233&lt;=0,-1,IFERROR(MATCH(Occurrence!J1233,$D$4:$D$102,1),0))</f>
        <v/>
      </c>
      <c r="M1233" s="9">
        <f>IF(L1233&lt;0,0,IF(L1233=0,Occurrence!J1233*$I$11,IF(L1233&gt;=99,Occurrence!J1233*$I$12,INDEX($C$4:$C$102,L1233)+(Occurrence!J1233-INDEX($D$4:$D$102,L1233))/(INDEX($D$4:$D$102,L1233+1)-INDEX($D$4:$D$102,L1233))*(INDEX($C$4:$C$102,L1233+1)-INDEX($C$4:$C$102,L1233)))))</f>
        <v/>
      </c>
      <c r="N1233" s="12">
        <f>IF(Occurrence!K1233&lt;=0,-1,IFERROR(MATCH(Occurrence!K1233,$D$4:$D$102,1),0))</f>
        <v/>
      </c>
      <c r="O1233" s="9">
        <f>IF(N1233&lt;0,0,IF(N1233=0,Occurrence!K1233*$I$11,IF(N1233&gt;=99,Occurrence!K1233*$I$12,INDEX($C$4:$C$102,N1233)+(Occurrence!K1233-INDEX($D$4:$D$102,N1233))/(INDEX($D$4:$D$102,N1233+1)-INDEX($D$4:$D$102,N1233))*(INDEX($C$4:$C$102,N1233+1)-INDEX($C$4:$C$102,N1233)))))</f>
        <v/>
      </c>
      <c r="P1233" s="12">
        <f>IFERROR(MATCH(Data!X1233,$F$4:$F$102,1),0)</f>
        <v/>
      </c>
      <c r="Q1233" s="9">
        <f>IF(P1233=0,Data!X1233+$I$13,IF(P1233&gt;=99,Data!X1233+$I$14,INDEX($E$4:$E$102,P1233)+(Data!X1233-INDEX($F$4:$F$102,P1233))/(INDEX($F$4:$F$102,P1233+1)-INDEX($F$4:$F$102,P1233))*(INDEX($E$4:$E$102,P1233+1)-INDEX($E$4:$E$102,P1233))))</f>
        <v/>
      </c>
      <c r="R1233" s="12">
        <f>IFERROR(MATCH(Data!Y1233,$F$4:$F$102,1),0)</f>
        <v/>
      </c>
      <c r="S1233" s="9">
        <f>IF(R1233=0,Data!Y1233+$I$13,IF(R1233&gt;=99,Data!Y1233+$I$14,INDEX($E$4:$E$102,R1233)+(Data!Y1233-INDEX($F$4:$F$102,R1233))/(INDEX($F$4:$F$102,R1233+1)-INDEX($F$4:$F$102,R1233))*(INDEX($E$4:$E$102,R1233+1)-INDEX($E$4:$E$102,R1233))))</f>
        <v/>
      </c>
    </row>
    <row r="1234">
      <c r="K1234" s="14">
        <f>Data!A1234</f>
        <v/>
      </c>
      <c r="L1234" s="12">
        <f>IF(Occurrence!J1234&lt;=0,-1,IFERROR(MATCH(Occurrence!J1234,$D$4:$D$102,1),0))</f>
        <v/>
      </c>
      <c r="M1234" s="9">
        <f>IF(L1234&lt;0,0,IF(L1234=0,Occurrence!J1234*$I$11,IF(L1234&gt;=99,Occurrence!J1234*$I$12,INDEX($C$4:$C$102,L1234)+(Occurrence!J1234-INDEX($D$4:$D$102,L1234))/(INDEX($D$4:$D$102,L1234+1)-INDEX($D$4:$D$102,L1234))*(INDEX($C$4:$C$102,L1234+1)-INDEX($C$4:$C$102,L1234)))))</f>
        <v/>
      </c>
      <c r="N1234" s="12">
        <f>IF(Occurrence!K1234&lt;=0,-1,IFERROR(MATCH(Occurrence!K1234,$D$4:$D$102,1),0))</f>
        <v/>
      </c>
      <c r="O1234" s="9">
        <f>IF(N1234&lt;0,0,IF(N1234=0,Occurrence!K1234*$I$11,IF(N1234&gt;=99,Occurrence!K1234*$I$12,INDEX($C$4:$C$102,N1234)+(Occurrence!K1234-INDEX($D$4:$D$102,N1234))/(INDEX($D$4:$D$102,N1234+1)-INDEX($D$4:$D$102,N1234))*(INDEX($C$4:$C$102,N1234+1)-INDEX($C$4:$C$102,N1234)))))</f>
        <v/>
      </c>
      <c r="P1234" s="12">
        <f>IFERROR(MATCH(Data!X1234,$F$4:$F$102,1),0)</f>
        <v/>
      </c>
      <c r="Q1234" s="9">
        <f>IF(P1234=0,Data!X1234+$I$13,IF(P1234&gt;=99,Data!X1234+$I$14,INDEX($E$4:$E$102,P1234)+(Data!X1234-INDEX($F$4:$F$102,P1234))/(INDEX($F$4:$F$102,P1234+1)-INDEX($F$4:$F$102,P1234))*(INDEX($E$4:$E$102,P1234+1)-INDEX($E$4:$E$102,P1234))))</f>
        <v/>
      </c>
      <c r="R1234" s="12">
        <f>IFERROR(MATCH(Data!Y1234,$F$4:$F$102,1),0)</f>
        <v/>
      </c>
      <c r="S1234" s="9">
        <f>IF(R1234=0,Data!Y1234+$I$13,IF(R1234&gt;=99,Data!Y1234+$I$14,INDEX($E$4:$E$102,R1234)+(Data!Y1234-INDEX($F$4:$F$102,R1234))/(INDEX($F$4:$F$102,R1234+1)-INDEX($F$4:$F$102,R1234))*(INDEX($E$4:$E$102,R1234+1)-INDEX($E$4:$E$102,R1234))))</f>
        <v/>
      </c>
    </row>
    <row r="1235">
      <c r="K1235" s="14">
        <f>Data!A1235</f>
        <v/>
      </c>
      <c r="L1235" s="12">
        <f>IF(Occurrence!J1235&lt;=0,-1,IFERROR(MATCH(Occurrence!J1235,$D$4:$D$102,1),0))</f>
        <v/>
      </c>
      <c r="M1235" s="9">
        <f>IF(L1235&lt;0,0,IF(L1235=0,Occurrence!J1235*$I$11,IF(L1235&gt;=99,Occurrence!J1235*$I$12,INDEX($C$4:$C$102,L1235)+(Occurrence!J1235-INDEX($D$4:$D$102,L1235))/(INDEX($D$4:$D$102,L1235+1)-INDEX($D$4:$D$102,L1235))*(INDEX($C$4:$C$102,L1235+1)-INDEX($C$4:$C$102,L1235)))))</f>
        <v/>
      </c>
      <c r="N1235" s="12">
        <f>IF(Occurrence!K1235&lt;=0,-1,IFERROR(MATCH(Occurrence!K1235,$D$4:$D$102,1),0))</f>
        <v/>
      </c>
      <c r="O1235" s="9">
        <f>IF(N1235&lt;0,0,IF(N1235=0,Occurrence!K1235*$I$11,IF(N1235&gt;=99,Occurrence!K1235*$I$12,INDEX($C$4:$C$102,N1235)+(Occurrence!K1235-INDEX($D$4:$D$102,N1235))/(INDEX($D$4:$D$102,N1235+1)-INDEX($D$4:$D$102,N1235))*(INDEX($C$4:$C$102,N1235+1)-INDEX($C$4:$C$102,N1235)))))</f>
        <v/>
      </c>
      <c r="P1235" s="12">
        <f>IFERROR(MATCH(Data!X1235,$F$4:$F$102,1),0)</f>
        <v/>
      </c>
      <c r="Q1235" s="9">
        <f>IF(P1235=0,Data!X1235+$I$13,IF(P1235&gt;=99,Data!X1235+$I$14,INDEX($E$4:$E$102,P1235)+(Data!X1235-INDEX($F$4:$F$102,P1235))/(INDEX($F$4:$F$102,P1235+1)-INDEX($F$4:$F$102,P1235))*(INDEX($E$4:$E$102,P1235+1)-INDEX($E$4:$E$102,P1235))))</f>
        <v/>
      </c>
      <c r="R1235" s="12">
        <f>IFERROR(MATCH(Data!Y1235,$F$4:$F$102,1),0)</f>
        <v/>
      </c>
      <c r="S1235" s="9">
        <f>IF(R1235=0,Data!Y1235+$I$13,IF(R1235&gt;=99,Data!Y1235+$I$14,INDEX($E$4:$E$102,R1235)+(Data!Y1235-INDEX($F$4:$F$102,R1235))/(INDEX($F$4:$F$102,R1235+1)-INDEX($F$4:$F$102,R1235))*(INDEX($E$4:$E$102,R1235+1)-INDEX($E$4:$E$102,R1235))))</f>
        <v/>
      </c>
    </row>
    <row r="1236">
      <c r="K1236" s="14">
        <f>Data!A1236</f>
        <v/>
      </c>
      <c r="L1236" s="12">
        <f>IF(Occurrence!J1236&lt;=0,-1,IFERROR(MATCH(Occurrence!J1236,$D$4:$D$102,1),0))</f>
        <v/>
      </c>
      <c r="M1236" s="9">
        <f>IF(L1236&lt;0,0,IF(L1236=0,Occurrence!J1236*$I$11,IF(L1236&gt;=99,Occurrence!J1236*$I$12,INDEX($C$4:$C$102,L1236)+(Occurrence!J1236-INDEX($D$4:$D$102,L1236))/(INDEX($D$4:$D$102,L1236+1)-INDEX($D$4:$D$102,L1236))*(INDEX($C$4:$C$102,L1236+1)-INDEX($C$4:$C$102,L1236)))))</f>
        <v/>
      </c>
      <c r="N1236" s="12">
        <f>IF(Occurrence!K1236&lt;=0,-1,IFERROR(MATCH(Occurrence!K1236,$D$4:$D$102,1),0))</f>
        <v/>
      </c>
      <c r="O1236" s="9">
        <f>IF(N1236&lt;0,0,IF(N1236=0,Occurrence!K1236*$I$11,IF(N1236&gt;=99,Occurrence!K1236*$I$12,INDEX($C$4:$C$102,N1236)+(Occurrence!K1236-INDEX($D$4:$D$102,N1236))/(INDEX($D$4:$D$102,N1236+1)-INDEX($D$4:$D$102,N1236))*(INDEX($C$4:$C$102,N1236+1)-INDEX($C$4:$C$102,N1236)))))</f>
        <v/>
      </c>
      <c r="P1236" s="12">
        <f>IFERROR(MATCH(Data!X1236,$F$4:$F$102,1),0)</f>
        <v/>
      </c>
      <c r="Q1236" s="9">
        <f>IF(P1236=0,Data!X1236+$I$13,IF(P1236&gt;=99,Data!X1236+$I$14,INDEX($E$4:$E$102,P1236)+(Data!X1236-INDEX($F$4:$F$102,P1236))/(INDEX($F$4:$F$102,P1236+1)-INDEX($F$4:$F$102,P1236))*(INDEX($E$4:$E$102,P1236+1)-INDEX($E$4:$E$102,P1236))))</f>
        <v/>
      </c>
      <c r="R1236" s="12">
        <f>IFERROR(MATCH(Data!Y1236,$F$4:$F$102,1),0)</f>
        <v/>
      </c>
      <c r="S1236" s="9">
        <f>IF(R1236=0,Data!Y1236+$I$13,IF(R1236&gt;=99,Data!Y1236+$I$14,INDEX($E$4:$E$102,R1236)+(Data!Y1236-INDEX($F$4:$F$102,R1236))/(INDEX($F$4:$F$102,R1236+1)-INDEX($F$4:$F$102,R1236))*(INDEX($E$4:$E$102,R1236+1)-INDEX($E$4:$E$102,R1236))))</f>
        <v/>
      </c>
    </row>
    <row r="1237">
      <c r="K1237" s="14">
        <f>Data!A1237</f>
        <v/>
      </c>
      <c r="L1237" s="12">
        <f>IF(Occurrence!J1237&lt;=0,-1,IFERROR(MATCH(Occurrence!J1237,$D$4:$D$102,1),0))</f>
        <v/>
      </c>
      <c r="M1237" s="9">
        <f>IF(L1237&lt;0,0,IF(L1237=0,Occurrence!J1237*$I$11,IF(L1237&gt;=99,Occurrence!J1237*$I$12,INDEX($C$4:$C$102,L1237)+(Occurrence!J1237-INDEX($D$4:$D$102,L1237))/(INDEX($D$4:$D$102,L1237+1)-INDEX($D$4:$D$102,L1237))*(INDEX($C$4:$C$102,L1237+1)-INDEX($C$4:$C$102,L1237)))))</f>
        <v/>
      </c>
      <c r="N1237" s="12">
        <f>IF(Occurrence!K1237&lt;=0,-1,IFERROR(MATCH(Occurrence!K1237,$D$4:$D$102,1),0))</f>
        <v/>
      </c>
      <c r="O1237" s="9">
        <f>IF(N1237&lt;0,0,IF(N1237=0,Occurrence!K1237*$I$11,IF(N1237&gt;=99,Occurrence!K1237*$I$12,INDEX($C$4:$C$102,N1237)+(Occurrence!K1237-INDEX($D$4:$D$102,N1237))/(INDEX($D$4:$D$102,N1237+1)-INDEX($D$4:$D$102,N1237))*(INDEX($C$4:$C$102,N1237+1)-INDEX($C$4:$C$102,N1237)))))</f>
        <v/>
      </c>
      <c r="P1237" s="12">
        <f>IFERROR(MATCH(Data!X1237,$F$4:$F$102,1),0)</f>
        <v/>
      </c>
      <c r="Q1237" s="9">
        <f>IF(P1237=0,Data!X1237+$I$13,IF(P1237&gt;=99,Data!X1237+$I$14,INDEX($E$4:$E$102,P1237)+(Data!X1237-INDEX($F$4:$F$102,P1237))/(INDEX($F$4:$F$102,P1237+1)-INDEX($F$4:$F$102,P1237))*(INDEX($E$4:$E$102,P1237+1)-INDEX($E$4:$E$102,P1237))))</f>
        <v/>
      </c>
      <c r="R1237" s="12">
        <f>IFERROR(MATCH(Data!Y1237,$F$4:$F$102,1),0)</f>
        <v/>
      </c>
      <c r="S1237" s="9">
        <f>IF(R1237=0,Data!Y1237+$I$13,IF(R1237&gt;=99,Data!Y1237+$I$14,INDEX($E$4:$E$102,R1237)+(Data!Y1237-INDEX($F$4:$F$102,R1237))/(INDEX($F$4:$F$102,R1237+1)-INDEX($F$4:$F$102,R1237))*(INDEX($E$4:$E$102,R1237+1)-INDEX($E$4:$E$102,R1237))))</f>
        <v/>
      </c>
    </row>
    <row r="1238">
      <c r="K1238" s="14">
        <f>Data!A1238</f>
        <v/>
      </c>
      <c r="L1238" s="12">
        <f>IF(Occurrence!J1238&lt;=0,-1,IFERROR(MATCH(Occurrence!J1238,$D$4:$D$102,1),0))</f>
        <v/>
      </c>
      <c r="M1238" s="9">
        <f>IF(L1238&lt;0,0,IF(L1238=0,Occurrence!J1238*$I$11,IF(L1238&gt;=99,Occurrence!J1238*$I$12,INDEX($C$4:$C$102,L1238)+(Occurrence!J1238-INDEX($D$4:$D$102,L1238))/(INDEX($D$4:$D$102,L1238+1)-INDEX($D$4:$D$102,L1238))*(INDEX($C$4:$C$102,L1238+1)-INDEX($C$4:$C$102,L1238)))))</f>
        <v/>
      </c>
      <c r="N1238" s="12">
        <f>IF(Occurrence!K1238&lt;=0,-1,IFERROR(MATCH(Occurrence!K1238,$D$4:$D$102,1),0))</f>
        <v/>
      </c>
      <c r="O1238" s="9">
        <f>IF(N1238&lt;0,0,IF(N1238=0,Occurrence!K1238*$I$11,IF(N1238&gt;=99,Occurrence!K1238*$I$12,INDEX($C$4:$C$102,N1238)+(Occurrence!K1238-INDEX($D$4:$D$102,N1238))/(INDEX($D$4:$D$102,N1238+1)-INDEX($D$4:$D$102,N1238))*(INDEX($C$4:$C$102,N1238+1)-INDEX($C$4:$C$102,N1238)))))</f>
        <v/>
      </c>
      <c r="P1238" s="12">
        <f>IFERROR(MATCH(Data!X1238,$F$4:$F$102,1),0)</f>
        <v/>
      </c>
      <c r="Q1238" s="9">
        <f>IF(P1238=0,Data!X1238+$I$13,IF(P1238&gt;=99,Data!X1238+$I$14,INDEX($E$4:$E$102,P1238)+(Data!X1238-INDEX($F$4:$F$102,P1238))/(INDEX($F$4:$F$102,P1238+1)-INDEX($F$4:$F$102,P1238))*(INDEX($E$4:$E$102,P1238+1)-INDEX($E$4:$E$102,P1238))))</f>
        <v/>
      </c>
      <c r="R1238" s="12">
        <f>IFERROR(MATCH(Data!Y1238,$F$4:$F$102,1),0)</f>
        <v/>
      </c>
      <c r="S1238" s="9">
        <f>IF(R1238=0,Data!Y1238+$I$13,IF(R1238&gt;=99,Data!Y1238+$I$14,INDEX($E$4:$E$102,R1238)+(Data!Y1238-INDEX($F$4:$F$102,R1238))/(INDEX($F$4:$F$102,R1238+1)-INDEX($F$4:$F$102,R1238))*(INDEX($E$4:$E$102,R1238+1)-INDEX($E$4:$E$102,R1238))))</f>
        <v/>
      </c>
    </row>
    <row r="1239">
      <c r="K1239" s="14">
        <f>Data!A1239</f>
        <v/>
      </c>
      <c r="L1239" s="12">
        <f>IF(Occurrence!J1239&lt;=0,-1,IFERROR(MATCH(Occurrence!J1239,$D$4:$D$102,1),0))</f>
        <v/>
      </c>
      <c r="M1239" s="9">
        <f>IF(L1239&lt;0,0,IF(L1239=0,Occurrence!J1239*$I$11,IF(L1239&gt;=99,Occurrence!J1239*$I$12,INDEX($C$4:$C$102,L1239)+(Occurrence!J1239-INDEX($D$4:$D$102,L1239))/(INDEX($D$4:$D$102,L1239+1)-INDEX($D$4:$D$102,L1239))*(INDEX($C$4:$C$102,L1239+1)-INDEX($C$4:$C$102,L1239)))))</f>
        <v/>
      </c>
      <c r="N1239" s="12">
        <f>IF(Occurrence!K1239&lt;=0,-1,IFERROR(MATCH(Occurrence!K1239,$D$4:$D$102,1),0))</f>
        <v/>
      </c>
      <c r="O1239" s="9">
        <f>IF(N1239&lt;0,0,IF(N1239=0,Occurrence!K1239*$I$11,IF(N1239&gt;=99,Occurrence!K1239*$I$12,INDEX($C$4:$C$102,N1239)+(Occurrence!K1239-INDEX($D$4:$D$102,N1239))/(INDEX($D$4:$D$102,N1239+1)-INDEX($D$4:$D$102,N1239))*(INDEX($C$4:$C$102,N1239+1)-INDEX($C$4:$C$102,N1239)))))</f>
        <v/>
      </c>
      <c r="P1239" s="12">
        <f>IFERROR(MATCH(Data!X1239,$F$4:$F$102,1),0)</f>
        <v/>
      </c>
      <c r="Q1239" s="9">
        <f>IF(P1239=0,Data!X1239+$I$13,IF(P1239&gt;=99,Data!X1239+$I$14,INDEX($E$4:$E$102,P1239)+(Data!X1239-INDEX($F$4:$F$102,P1239))/(INDEX($F$4:$F$102,P1239+1)-INDEX($F$4:$F$102,P1239))*(INDEX($E$4:$E$102,P1239+1)-INDEX($E$4:$E$102,P1239))))</f>
        <v/>
      </c>
      <c r="R1239" s="12">
        <f>IFERROR(MATCH(Data!Y1239,$F$4:$F$102,1),0)</f>
        <v/>
      </c>
      <c r="S1239" s="9">
        <f>IF(R1239=0,Data!Y1239+$I$13,IF(R1239&gt;=99,Data!Y1239+$I$14,INDEX($E$4:$E$102,R1239)+(Data!Y1239-INDEX($F$4:$F$102,R1239))/(INDEX($F$4:$F$102,R1239+1)-INDEX($F$4:$F$102,R1239))*(INDEX($E$4:$E$102,R1239+1)-INDEX($E$4:$E$102,R1239))))</f>
        <v/>
      </c>
    </row>
    <row r="1240">
      <c r="K1240" s="14">
        <f>Data!A1240</f>
        <v/>
      </c>
      <c r="L1240" s="12">
        <f>IF(Occurrence!J1240&lt;=0,-1,IFERROR(MATCH(Occurrence!J1240,$D$4:$D$102,1),0))</f>
        <v/>
      </c>
      <c r="M1240" s="9">
        <f>IF(L1240&lt;0,0,IF(L1240=0,Occurrence!J1240*$I$11,IF(L1240&gt;=99,Occurrence!J1240*$I$12,INDEX($C$4:$C$102,L1240)+(Occurrence!J1240-INDEX($D$4:$D$102,L1240))/(INDEX($D$4:$D$102,L1240+1)-INDEX($D$4:$D$102,L1240))*(INDEX($C$4:$C$102,L1240+1)-INDEX($C$4:$C$102,L1240)))))</f>
        <v/>
      </c>
      <c r="N1240" s="12">
        <f>IF(Occurrence!K1240&lt;=0,-1,IFERROR(MATCH(Occurrence!K1240,$D$4:$D$102,1),0))</f>
        <v/>
      </c>
      <c r="O1240" s="9">
        <f>IF(N1240&lt;0,0,IF(N1240=0,Occurrence!K1240*$I$11,IF(N1240&gt;=99,Occurrence!K1240*$I$12,INDEX($C$4:$C$102,N1240)+(Occurrence!K1240-INDEX($D$4:$D$102,N1240))/(INDEX($D$4:$D$102,N1240+1)-INDEX($D$4:$D$102,N1240))*(INDEX($C$4:$C$102,N1240+1)-INDEX($C$4:$C$102,N1240)))))</f>
        <v/>
      </c>
      <c r="P1240" s="12">
        <f>IFERROR(MATCH(Data!X1240,$F$4:$F$102,1),0)</f>
        <v/>
      </c>
      <c r="Q1240" s="9">
        <f>IF(P1240=0,Data!X1240+$I$13,IF(P1240&gt;=99,Data!X1240+$I$14,INDEX($E$4:$E$102,P1240)+(Data!X1240-INDEX($F$4:$F$102,P1240))/(INDEX($F$4:$F$102,P1240+1)-INDEX($F$4:$F$102,P1240))*(INDEX($E$4:$E$102,P1240+1)-INDEX($E$4:$E$102,P1240))))</f>
        <v/>
      </c>
      <c r="R1240" s="12">
        <f>IFERROR(MATCH(Data!Y1240,$F$4:$F$102,1),0)</f>
        <v/>
      </c>
      <c r="S1240" s="9">
        <f>IF(R1240=0,Data!Y1240+$I$13,IF(R1240&gt;=99,Data!Y1240+$I$14,INDEX($E$4:$E$102,R1240)+(Data!Y1240-INDEX($F$4:$F$102,R1240))/(INDEX($F$4:$F$102,R1240+1)-INDEX($F$4:$F$102,R1240))*(INDEX($E$4:$E$102,R1240+1)-INDEX($E$4:$E$102,R1240))))</f>
        <v/>
      </c>
    </row>
    <row r="1241">
      <c r="K1241" s="14">
        <f>Data!A1241</f>
        <v/>
      </c>
      <c r="L1241" s="12">
        <f>IF(Occurrence!J1241&lt;=0,-1,IFERROR(MATCH(Occurrence!J1241,$D$4:$D$102,1),0))</f>
        <v/>
      </c>
      <c r="M1241" s="9">
        <f>IF(L1241&lt;0,0,IF(L1241=0,Occurrence!J1241*$I$11,IF(L1241&gt;=99,Occurrence!J1241*$I$12,INDEX($C$4:$C$102,L1241)+(Occurrence!J1241-INDEX($D$4:$D$102,L1241))/(INDEX($D$4:$D$102,L1241+1)-INDEX($D$4:$D$102,L1241))*(INDEX($C$4:$C$102,L1241+1)-INDEX($C$4:$C$102,L1241)))))</f>
        <v/>
      </c>
      <c r="N1241" s="12">
        <f>IF(Occurrence!K1241&lt;=0,-1,IFERROR(MATCH(Occurrence!K1241,$D$4:$D$102,1),0))</f>
        <v/>
      </c>
      <c r="O1241" s="9">
        <f>IF(N1241&lt;0,0,IF(N1241=0,Occurrence!K1241*$I$11,IF(N1241&gt;=99,Occurrence!K1241*$I$12,INDEX($C$4:$C$102,N1241)+(Occurrence!K1241-INDEX($D$4:$D$102,N1241))/(INDEX($D$4:$D$102,N1241+1)-INDEX($D$4:$D$102,N1241))*(INDEX($C$4:$C$102,N1241+1)-INDEX($C$4:$C$102,N1241)))))</f>
        <v/>
      </c>
      <c r="P1241" s="12">
        <f>IFERROR(MATCH(Data!X1241,$F$4:$F$102,1),0)</f>
        <v/>
      </c>
      <c r="Q1241" s="9">
        <f>IF(P1241=0,Data!X1241+$I$13,IF(P1241&gt;=99,Data!X1241+$I$14,INDEX($E$4:$E$102,P1241)+(Data!X1241-INDEX($F$4:$F$102,P1241))/(INDEX($F$4:$F$102,P1241+1)-INDEX($F$4:$F$102,P1241))*(INDEX($E$4:$E$102,P1241+1)-INDEX($E$4:$E$102,P1241))))</f>
        <v/>
      </c>
      <c r="R1241" s="12">
        <f>IFERROR(MATCH(Data!Y1241,$F$4:$F$102,1),0)</f>
        <v/>
      </c>
      <c r="S1241" s="9">
        <f>IF(R1241=0,Data!Y1241+$I$13,IF(R1241&gt;=99,Data!Y1241+$I$14,INDEX($E$4:$E$102,R1241)+(Data!Y1241-INDEX($F$4:$F$102,R1241))/(INDEX($F$4:$F$102,R1241+1)-INDEX($F$4:$F$102,R1241))*(INDEX($E$4:$E$102,R1241+1)-INDEX($E$4:$E$102,R1241))))</f>
        <v/>
      </c>
    </row>
    <row r="1242">
      <c r="K1242" s="14">
        <f>Data!A1242</f>
        <v/>
      </c>
      <c r="L1242" s="12">
        <f>IF(Occurrence!J1242&lt;=0,-1,IFERROR(MATCH(Occurrence!J1242,$D$4:$D$102,1),0))</f>
        <v/>
      </c>
      <c r="M1242" s="9">
        <f>IF(L1242&lt;0,0,IF(L1242=0,Occurrence!J1242*$I$11,IF(L1242&gt;=99,Occurrence!J1242*$I$12,INDEX($C$4:$C$102,L1242)+(Occurrence!J1242-INDEX($D$4:$D$102,L1242))/(INDEX($D$4:$D$102,L1242+1)-INDEX($D$4:$D$102,L1242))*(INDEX($C$4:$C$102,L1242+1)-INDEX($C$4:$C$102,L1242)))))</f>
        <v/>
      </c>
      <c r="N1242" s="12">
        <f>IF(Occurrence!K1242&lt;=0,-1,IFERROR(MATCH(Occurrence!K1242,$D$4:$D$102,1),0))</f>
        <v/>
      </c>
      <c r="O1242" s="9">
        <f>IF(N1242&lt;0,0,IF(N1242=0,Occurrence!K1242*$I$11,IF(N1242&gt;=99,Occurrence!K1242*$I$12,INDEX($C$4:$C$102,N1242)+(Occurrence!K1242-INDEX($D$4:$D$102,N1242))/(INDEX($D$4:$D$102,N1242+1)-INDEX($D$4:$D$102,N1242))*(INDEX($C$4:$C$102,N1242+1)-INDEX($C$4:$C$102,N1242)))))</f>
        <v/>
      </c>
      <c r="P1242" s="12">
        <f>IFERROR(MATCH(Data!X1242,$F$4:$F$102,1),0)</f>
        <v/>
      </c>
      <c r="Q1242" s="9">
        <f>IF(P1242=0,Data!X1242+$I$13,IF(P1242&gt;=99,Data!X1242+$I$14,INDEX($E$4:$E$102,P1242)+(Data!X1242-INDEX($F$4:$F$102,P1242))/(INDEX($F$4:$F$102,P1242+1)-INDEX($F$4:$F$102,P1242))*(INDEX($E$4:$E$102,P1242+1)-INDEX($E$4:$E$102,P1242))))</f>
        <v/>
      </c>
      <c r="R1242" s="12">
        <f>IFERROR(MATCH(Data!Y1242,$F$4:$F$102,1),0)</f>
        <v/>
      </c>
      <c r="S1242" s="9">
        <f>IF(R1242=0,Data!Y1242+$I$13,IF(R1242&gt;=99,Data!Y1242+$I$14,INDEX($E$4:$E$102,R1242)+(Data!Y1242-INDEX($F$4:$F$102,R1242))/(INDEX($F$4:$F$102,R1242+1)-INDEX($F$4:$F$102,R1242))*(INDEX($E$4:$E$102,R1242+1)-INDEX($E$4:$E$102,R1242))))</f>
        <v/>
      </c>
    </row>
    <row r="1243">
      <c r="K1243" s="14">
        <f>Data!A1243</f>
        <v/>
      </c>
      <c r="L1243" s="12">
        <f>IF(Occurrence!J1243&lt;=0,-1,IFERROR(MATCH(Occurrence!J1243,$D$4:$D$102,1),0))</f>
        <v/>
      </c>
      <c r="M1243" s="9">
        <f>IF(L1243&lt;0,0,IF(L1243=0,Occurrence!J1243*$I$11,IF(L1243&gt;=99,Occurrence!J1243*$I$12,INDEX($C$4:$C$102,L1243)+(Occurrence!J1243-INDEX($D$4:$D$102,L1243))/(INDEX($D$4:$D$102,L1243+1)-INDEX($D$4:$D$102,L1243))*(INDEX($C$4:$C$102,L1243+1)-INDEX($C$4:$C$102,L1243)))))</f>
        <v/>
      </c>
      <c r="N1243" s="12">
        <f>IF(Occurrence!K1243&lt;=0,-1,IFERROR(MATCH(Occurrence!K1243,$D$4:$D$102,1),0))</f>
        <v/>
      </c>
      <c r="O1243" s="9">
        <f>IF(N1243&lt;0,0,IF(N1243=0,Occurrence!K1243*$I$11,IF(N1243&gt;=99,Occurrence!K1243*$I$12,INDEX($C$4:$C$102,N1243)+(Occurrence!K1243-INDEX($D$4:$D$102,N1243))/(INDEX($D$4:$D$102,N1243+1)-INDEX($D$4:$D$102,N1243))*(INDEX($C$4:$C$102,N1243+1)-INDEX($C$4:$C$102,N1243)))))</f>
        <v/>
      </c>
      <c r="P1243" s="12">
        <f>IFERROR(MATCH(Data!X1243,$F$4:$F$102,1),0)</f>
        <v/>
      </c>
      <c r="Q1243" s="9">
        <f>IF(P1243=0,Data!X1243+$I$13,IF(P1243&gt;=99,Data!X1243+$I$14,INDEX($E$4:$E$102,P1243)+(Data!X1243-INDEX($F$4:$F$102,P1243))/(INDEX($F$4:$F$102,P1243+1)-INDEX($F$4:$F$102,P1243))*(INDEX($E$4:$E$102,P1243+1)-INDEX($E$4:$E$102,P1243))))</f>
        <v/>
      </c>
      <c r="R1243" s="12">
        <f>IFERROR(MATCH(Data!Y1243,$F$4:$F$102,1),0)</f>
        <v/>
      </c>
      <c r="S1243" s="9">
        <f>IF(R1243=0,Data!Y1243+$I$13,IF(R1243&gt;=99,Data!Y1243+$I$14,INDEX($E$4:$E$102,R1243)+(Data!Y1243-INDEX($F$4:$F$102,R1243))/(INDEX($F$4:$F$102,R1243+1)-INDEX($F$4:$F$102,R1243))*(INDEX($E$4:$E$102,R1243+1)-INDEX($E$4:$E$102,R1243))))</f>
        <v/>
      </c>
    </row>
    <row r="1244">
      <c r="K1244" s="14">
        <f>Data!A1244</f>
        <v/>
      </c>
      <c r="L1244" s="12">
        <f>IF(Occurrence!J1244&lt;=0,-1,IFERROR(MATCH(Occurrence!J1244,$D$4:$D$102,1),0))</f>
        <v/>
      </c>
      <c r="M1244" s="9">
        <f>IF(L1244&lt;0,0,IF(L1244=0,Occurrence!J1244*$I$11,IF(L1244&gt;=99,Occurrence!J1244*$I$12,INDEX($C$4:$C$102,L1244)+(Occurrence!J1244-INDEX($D$4:$D$102,L1244))/(INDEX($D$4:$D$102,L1244+1)-INDEX($D$4:$D$102,L1244))*(INDEX($C$4:$C$102,L1244+1)-INDEX($C$4:$C$102,L1244)))))</f>
        <v/>
      </c>
      <c r="N1244" s="12">
        <f>IF(Occurrence!K1244&lt;=0,-1,IFERROR(MATCH(Occurrence!K1244,$D$4:$D$102,1),0))</f>
        <v/>
      </c>
      <c r="O1244" s="9">
        <f>IF(N1244&lt;0,0,IF(N1244=0,Occurrence!K1244*$I$11,IF(N1244&gt;=99,Occurrence!K1244*$I$12,INDEX($C$4:$C$102,N1244)+(Occurrence!K1244-INDEX($D$4:$D$102,N1244))/(INDEX($D$4:$D$102,N1244+1)-INDEX($D$4:$D$102,N1244))*(INDEX($C$4:$C$102,N1244+1)-INDEX($C$4:$C$102,N1244)))))</f>
        <v/>
      </c>
      <c r="P1244" s="12">
        <f>IFERROR(MATCH(Data!X1244,$F$4:$F$102,1),0)</f>
        <v/>
      </c>
      <c r="Q1244" s="9">
        <f>IF(P1244=0,Data!X1244+$I$13,IF(P1244&gt;=99,Data!X1244+$I$14,INDEX($E$4:$E$102,P1244)+(Data!X1244-INDEX($F$4:$F$102,P1244))/(INDEX($F$4:$F$102,P1244+1)-INDEX($F$4:$F$102,P1244))*(INDEX($E$4:$E$102,P1244+1)-INDEX($E$4:$E$102,P1244))))</f>
        <v/>
      </c>
      <c r="R1244" s="12">
        <f>IFERROR(MATCH(Data!Y1244,$F$4:$F$102,1),0)</f>
        <v/>
      </c>
      <c r="S1244" s="9">
        <f>IF(R1244=0,Data!Y1244+$I$13,IF(R1244&gt;=99,Data!Y1244+$I$14,INDEX($E$4:$E$102,R1244)+(Data!Y1244-INDEX($F$4:$F$102,R1244))/(INDEX($F$4:$F$102,R1244+1)-INDEX($F$4:$F$102,R1244))*(INDEX($E$4:$E$102,R1244+1)-INDEX($E$4:$E$102,R1244))))</f>
        <v/>
      </c>
    </row>
    <row r="1245">
      <c r="K1245" s="14">
        <f>Data!A1245</f>
        <v/>
      </c>
      <c r="L1245" s="12">
        <f>IF(Occurrence!J1245&lt;=0,-1,IFERROR(MATCH(Occurrence!J1245,$D$4:$D$102,1),0))</f>
        <v/>
      </c>
      <c r="M1245" s="9">
        <f>IF(L1245&lt;0,0,IF(L1245=0,Occurrence!J1245*$I$11,IF(L1245&gt;=99,Occurrence!J1245*$I$12,INDEX($C$4:$C$102,L1245)+(Occurrence!J1245-INDEX($D$4:$D$102,L1245))/(INDEX($D$4:$D$102,L1245+1)-INDEX($D$4:$D$102,L1245))*(INDEX($C$4:$C$102,L1245+1)-INDEX($C$4:$C$102,L1245)))))</f>
        <v/>
      </c>
      <c r="N1245" s="12">
        <f>IF(Occurrence!K1245&lt;=0,-1,IFERROR(MATCH(Occurrence!K1245,$D$4:$D$102,1),0))</f>
        <v/>
      </c>
      <c r="O1245" s="9">
        <f>IF(N1245&lt;0,0,IF(N1245=0,Occurrence!K1245*$I$11,IF(N1245&gt;=99,Occurrence!K1245*$I$12,INDEX($C$4:$C$102,N1245)+(Occurrence!K1245-INDEX($D$4:$D$102,N1245))/(INDEX($D$4:$D$102,N1245+1)-INDEX($D$4:$D$102,N1245))*(INDEX($C$4:$C$102,N1245+1)-INDEX($C$4:$C$102,N1245)))))</f>
        <v/>
      </c>
      <c r="P1245" s="12">
        <f>IFERROR(MATCH(Data!X1245,$F$4:$F$102,1),0)</f>
        <v/>
      </c>
      <c r="Q1245" s="9">
        <f>IF(P1245=0,Data!X1245+$I$13,IF(P1245&gt;=99,Data!X1245+$I$14,INDEX($E$4:$E$102,P1245)+(Data!X1245-INDEX($F$4:$F$102,P1245))/(INDEX($F$4:$F$102,P1245+1)-INDEX($F$4:$F$102,P1245))*(INDEX($E$4:$E$102,P1245+1)-INDEX($E$4:$E$102,P1245))))</f>
        <v/>
      </c>
      <c r="R1245" s="12">
        <f>IFERROR(MATCH(Data!Y1245,$F$4:$F$102,1),0)</f>
        <v/>
      </c>
      <c r="S1245" s="9">
        <f>IF(R1245=0,Data!Y1245+$I$13,IF(R1245&gt;=99,Data!Y1245+$I$14,INDEX($E$4:$E$102,R1245)+(Data!Y1245-INDEX($F$4:$F$102,R1245))/(INDEX($F$4:$F$102,R1245+1)-INDEX($F$4:$F$102,R1245))*(INDEX($E$4:$E$102,R1245+1)-INDEX($E$4:$E$102,R1245))))</f>
        <v/>
      </c>
    </row>
    <row r="1246">
      <c r="K1246" s="14">
        <f>Data!A1246</f>
        <v/>
      </c>
      <c r="L1246" s="12">
        <f>IF(Occurrence!J1246&lt;=0,-1,IFERROR(MATCH(Occurrence!J1246,$D$4:$D$102,1),0))</f>
        <v/>
      </c>
      <c r="M1246" s="9">
        <f>IF(L1246&lt;0,0,IF(L1246=0,Occurrence!J1246*$I$11,IF(L1246&gt;=99,Occurrence!J1246*$I$12,INDEX($C$4:$C$102,L1246)+(Occurrence!J1246-INDEX($D$4:$D$102,L1246))/(INDEX($D$4:$D$102,L1246+1)-INDEX($D$4:$D$102,L1246))*(INDEX($C$4:$C$102,L1246+1)-INDEX($C$4:$C$102,L1246)))))</f>
        <v/>
      </c>
      <c r="N1246" s="12">
        <f>IF(Occurrence!K1246&lt;=0,-1,IFERROR(MATCH(Occurrence!K1246,$D$4:$D$102,1),0))</f>
        <v/>
      </c>
      <c r="O1246" s="9">
        <f>IF(N1246&lt;0,0,IF(N1246=0,Occurrence!K1246*$I$11,IF(N1246&gt;=99,Occurrence!K1246*$I$12,INDEX($C$4:$C$102,N1246)+(Occurrence!K1246-INDEX($D$4:$D$102,N1246))/(INDEX($D$4:$D$102,N1246+1)-INDEX($D$4:$D$102,N1246))*(INDEX($C$4:$C$102,N1246+1)-INDEX($C$4:$C$102,N1246)))))</f>
        <v/>
      </c>
      <c r="P1246" s="12">
        <f>IFERROR(MATCH(Data!X1246,$F$4:$F$102,1),0)</f>
        <v/>
      </c>
      <c r="Q1246" s="9">
        <f>IF(P1246=0,Data!X1246+$I$13,IF(P1246&gt;=99,Data!X1246+$I$14,INDEX($E$4:$E$102,P1246)+(Data!X1246-INDEX($F$4:$F$102,P1246))/(INDEX($F$4:$F$102,P1246+1)-INDEX($F$4:$F$102,P1246))*(INDEX($E$4:$E$102,P1246+1)-INDEX($E$4:$E$102,P1246))))</f>
        <v/>
      </c>
      <c r="R1246" s="12">
        <f>IFERROR(MATCH(Data!Y1246,$F$4:$F$102,1),0)</f>
        <v/>
      </c>
      <c r="S1246" s="9">
        <f>IF(R1246=0,Data!Y1246+$I$13,IF(R1246&gt;=99,Data!Y1246+$I$14,INDEX($E$4:$E$102,R1246)+(Data!Y1246-INDEX($F$4:$F$102,R1246))/(INDEX($F$4:$F$102,R1246+1)-INDEX($F$4:$F$102,R1246))*(INDEX($E$4:$E$102,R1246+1)-INDEX($E$4:$E$102,R1246))))</f>
        <v/>
      </c>
    </row>
    <row r="1247">
      <c r="K1247" s="14">
        <f>Data!A1247</f>
        <v/>
      </c>
      <c r="L1247" s="12">
        <f>IF(Occurrence!J1247&lt;=0,-1,IFERROR(MATCH(Occurrence!J1247,$D$4:$D$102,1),0))</f>
        <v/>
      </c>
      <c r="M1247" s="9">
        <f>IF(L1247&lt;0,0,IF(L1247=0,Occurrence!J1247*$I$11,IF(L1247&gt;=99,Occurrence!J1247*$I$12,INDEX($C$4:$C$102,L1247)+(Occurrence!J1247-INDEX($D$4:$D$102,L1247))/(INDEX($D$4:$D$102,L1247+1)-INDEX($D$4:$D$102,L1247))*(INDEX($C$4:$C$102,L1247+1)-INDEX($C$4:$C$102,L1247)))))</f>
        <v/>
      </c>
      <c r="N1247" s="12">
        <f>IF(Occurrence!K1247&lt;=0,-1,IFERROR(MATCH(Occurrence!K1247,$D$4:$D$102,1),0))</f>
        <v/>
      </c>
      <c r="O1247" s="9">
        <f>IF(N1247&lt;0,0,IF(N1247=0,Occurrence!K1247*$I$11,IF(N1247&gt;=99,Occurrence!K1247*$I$12,INDEX($C$4:$C$102,N1247)+(Occurrence!K1247-INDEX($D$4:$D$102,N1247))/(INDEX($D$4:$D$102,N1247+1)-INDEX($D$4:$D$102,N1247))*(INDEX($C$4:$C$102,N1247+1)-INDEX($C$4:$C$102,N1247)))))</f>
        <v/>
      </c>
      <c r="P1247" s="12">
        <f>IFERROR(MATCH(Data!X1247,$F$4:$F$102,1),0)</f>
        <v/>
      </c>
      <c r="Q1247" s="9">
        <f>IF(P1247=0,Data!X1247+$I$13,IF(P1247&gt;=99,Data!X1247+$I$14,INDEX($E$4:$E$102,P1247)+(Data!X1247-INDEX($F$4:$F$102,P1247))/(INDEX($F$4:$F$102,P1247+1)-INDEX($F$4:$F$102,P1247))*(INDEX($E$4:$E$102,P1247+1)-INDEX($E$4:$E$102,P1247))))</f>
        <v/>
      </c>
      <c r="R1247" s="12">
        <f>IFERROR(MATCH(Data!Y1247,$F$4:$F$102,1),0)</f>
        <v/>
      </c>
      <c r="S1247" s="9">
        <f>IF(R1247=0,Data!Y1247+$I$13,IF(R1247&gt;=99,Data!Y1247+$I$14,INDEX($E$4:$E$102,R1247)+(Data!Y1247-INDEX($F$4:$F$102,R1247))/(INDEX($F$4:$F$102,R1247+1)-INDEX($F$4:$F$102,R1247))*(INDEX($E$4:$E$102,R1247+1)-INDEX($E$4:$E$102,R1247))))</f>
        <v/>
      </c>
    </row>
    <row r="1248">
      <c r="K1248" s="14">
        <f>Data!A1248</f>
        <v/>
      </c>
      <c r="L1248" s="12">
        <f>IF(Occurrence!J1248&lt;=0,-1,IFERROR(MATCH(Occurrence!J1248,$D$4:$D$102,1),0))</f>
        <v/>
      </c>
      <c r="M1248" s="9">
        <f>IF(L1248&lt;0,0,IF(L1248=0,Occurrence!J1248*$I$11,IF(L1248&gt;=99,Occurrence!J1248*$I$12,INDEX($C$4:$C$102,L1248)+(Occurrence!J1248-INDEX($D$4:$D$102,L1248))/(INDEX($D$4:$D$102,L1248+1)-INDEX($D$4:$D$102,L1248))*(INDEX($C$4:$C$102,L1248+1)-INDEX($C$4:$C$102,L1248)))))</f>
        <v/>
      </c>
      <c r="N1248" s="12">
        <f>IF(Occurrence!K1248&lt;=0,-1,IFERROR(MATCH(Occurrence!K1248,$D$4:$D$102,1),0))</f>
        <v/>
      </c>
      <c r="O1248" s="9">
        <f>IF(N1248&lt;0,0,IF(N1248=0,Occurrence!K1248*$I$11,IF(N1248&gt;=99,Occurrence!K1248*$I$12,INDEX($C$4:$C$102,N1248)+(Occurrence!K1248-INDEX($D$4:$D$102,N1248))/(INDEX($D$4:$D$102,N1248+1)-INDEX($D$4:$D$102,N1248))*(INDEX($C$4:$C$102,N1248+1)-INDEX($C$4:$C$102,N1248)))))</f>
        <v/>
      </c>
      <c r="P1248" s="12">
        <f>IFERROR(MATCH(Data!X1248,$F$4:$F$102,1),0)</f>
        <v/>
      </c>
      <c r="Q1248" s="9">
        <f>IF(P1248=0,Data!X1248+$I$13,IF(P1248&gt;=99,Data!X1248+$I$14,INDEX($E$4:$E$102,P1248)+(Data!X1248-INDEX($F$4:$F$102,P1248))/(INDEX($F$4:$F$102,P1248+1)-INDEX($F$4:$F$102,P1248))*(INDEX($E$4:$E$102,P1248+1)-INDEX($E$4:$E$102,P1248))))</f>
        <v/>
      </c>
      <c r="R1248" s="12">
        <f>IFERROR(MATCH(Data!Y1248,$F$4:$F$102,1),0)</f>
        <v/>
      </c>
      <c r="S1248" s="9">
        <f>IF(R1248=0,Data!Y1248+$I$13,IF(R1248&gt;=99,Data!Y1248+$I$14,INDEX($E$4:$E$102,R1248)+(Data!Y1248-INDEX($F$4:$F$102,R1248))/(INDEX($F$4:$F$102,R1248+1)-INDEX($F$4:$F$102,R1248))*(INDEX($E$4:$E$102,R1248+1)-INDEX($E$4:$E$102,R1248))))</f>
        <v/>
      </c>
    </row>
    <row r="1249">
      <c r="K1249" s="14">
        <f>Data!A1249</f>
        <v/>
      </c>
      <c r="L1249" s="12">
        <f>IF(Occurrence!J1249&lt;=0,-1,IFERROR(MATCH(Occurrence!J1249,$D$4:$D$102,1),0))</f>
        <v/>
      </c>
      <c r="M1249" s="9">
        <f>IF(L1249&lt;0,0,IF(L1249=0,Occurrence!J1249*$I$11,IF(L1249&gt;=99,Occurrence!J1249*$I$12,INDEX($C$4:$C$102,L1249)+(Occurrence!J1249-INDEX($D$4:$D$102,L1249))/(INDEX($D$4:$D$102,L1249+1)-INDEX($D$4:$D$102,L1249))*(INDEX($C$4:$C$102,L1249+1)-INDEX($C$4:$C$102,L1249)))))</f>
        <v/>
      </c>
      <c r="N1249" s="12">
        <f>IF(Occurrence!K1249&lt;=0,-1,IFERROR(MATCH(Occurrence!K1249,$D$4:$D$102,1),0))</f>
        <v/>
      </c>
      <c r="O1249" s="9">
        <f>IF(N1249&lt;0,0,IF(N1249=0,Occurrence!K1249*$I$11,IF(N1249&gt;=99,Occurrence!K1249*$I$12,INDEX($C$4:$C$102,N1249)+(Occurrence!K1249-INDEX($D$4:$D$102,N1249))/(INDEX($D$4:$D$102,N1249+1)-INDEX($D$4:$D$102,N1249))*(INDEX($C$4:$C$102,N1249+1)-INDEX($C$4:$C$102,N1249)))))</f>
        <v/>
      </c>
      <c r="P1249" s="12">
        <f>IFERROR(MATCH(Data!X1249,$F$4:$F$102,1),0)</f>
        <v/>
      </c>
      <c r="Q1249" s="9">
        <f>IF(P1249=0,Data!X1249+$I$13,IF(P1249&gt;=99,Data!X1249+$I$14,INDEX($E$4:$E$102,P1249)+(Data!X1249-INDEX($F$4:$F$102,P1249))/(INDEX($F$4:$F$102,P1249+1)-INDEX($F$4:$F$102,P1249))*(INDEX($E$4:$E$102,P1249+1)-INDEX($E$4:$E$102,P1249))))</f>
        <v/>
      </c>
      <c r="R1249" s="12">
        <f>IFERROR(MATCH(Data!Y1249,$F$4:$F$102,1),0)</f>
        <v/>
      </c>
      <c r="S1249" s="9">
        <f>IF(R1249=0,Data!Y1249+$I$13,IF(R1249&gt;=99,Data!Y1249+$I$14,INDEX($E$4:$E$102,R1249)+(Data!Y1249-INDEX($F$4:$F$102,R1249))/(INDEX($F$4:$F$102,R1249+1)-INDEX($F$4:$F$102,R1249))*(INDEX($E$4:$E$102,R1249+1)-INDEX($E$4:$E$102,R1249))))</f>
        <v/>
      </c>
    </row>
    <row r="1250">
      <c r="K1250" s="14">
        <f>Data!A1250</f>
        <v/>
      </c>
      <c r="L1250" s="12">
        <f>IF(Occurrence!J1250&lt;=0,-1,IFERROR(MATCH(Occurrence!J1250,$D$4:$D$102,1),0))</f>
        <v/>
      </c>
      <c r="M1250" s="9">
        <f>IF(L1250&lt;0,0,IF(L1250=0,Occurrence!J1250*$I$11,IF(L1250&gt;=99,Occurrence!J1250*$I$12,INDEX($C$4:$C$102,L1250)+(Occurrence!J1250-INDEX($D$4:$D$102,L1250))/(INDEX($D$4:$D$102,L1250+1)-INDEX($D$4:$D$102,L1250))*(INDEX($C$4:$C$102,L1250+1)-INDEX($C$4:$C$102,L1250)))))</f>
        <v/>
      </c>
      <c r="N1250" s="12">
        <f>IF(Occurrence!K1250&lt;=0,-1,IFERROR(MATCH(Occurrence!K1250,$D$4:$D$102,1),0))</f>
        <v/>
      </c>
      <c r="O1250" s="9">
        <f>IF(N1250&lt;0,0,IF(N1250=0,Occurrence!K1250*$I$11,IF(N1250&gt;=99,Occurrence!K1250*$I$12,INDEX($C$4:$C$102,N1250)+(Occurrence!K1250-INDEX($D$4:$D$102,N1250))/(INDEX($D$4:$D$102,N1250+1)-INDEX($D$4:$D$102,N1250))*(INDEX($C$4:$C$102,N1250+1)-INDEX($C$4:$C$102,N1250)))))</f>
        <v/>
      </c>
      <c r="P1250" s="12">
        <f>IFERROR(MATCH(Data!X1250,$F$4:$F$102,1),0)</f>
        <v/>
      </c>
      <c r="Q1250" s="9">
        <f>IF(P1250=0,Data!X1250+$I$13,IF(P1250&gt;=99,Data!X1250+$I$14,INDEX($E$4:$E$102,P1250)+(Data!X1250-INDEX($F$4:$F$102,P1250))/(INDEX($F$4:$F$102,P1250+1)-INDEX($F$4:$F$102,P1250))*(INDEX($E$4:$E$102,P1250+1)-INDEX($E$4:$E$102,P1250))))</f>
        <v/>
      </c>
      <c r="R1250" s="12">
        <f>IFERROR(MATCH(Data!Y1250,$F$4:$F$102,1),0)</f>
        <v/>
      </c>
      <c r="S1250" s="9">
        <f>IF(R1250=0,Data!Y1250+$I$13,IF(R1250&gt;=99,Data!Y1250+$I$14,INDEX($E$4:$E$102,R1250)+(Data!Y1250-INDEX($F$4:$F$102,R1250))/(INDEX($F$4:$F$102,R1250+1)-INDEX($F$4:$F$102,R1250))*(INDEX($E$4:$E$102,R1250+1)-INDEX($E$4:$E$102,R1250))))</f>
        <v/>
      </c>
    </row>
    <row r="1251">
      <c r="K1251" s="14">
        <f>Data!A1251</f>
        <v/>
      </c>
      <c r="L1251" s="12">
        <f>IF(Occurrence!J1251&lt;=0,-1,IFERROR(MATCH(Occurrence!J1251,$D$4:$D$102,1),0))</f>
        <v/>
      </c>
      <c r="M1251" s="9">
        <f>IF(L1251&lt;0,0,IF(L1251=0,Occurrence!J1251*$I$11,IF(L1251&gt;=99,Occurrence!J1251*$I$12,INDEX($C$4:$C$102,L1251)+(Occurrence!J1251-INDEX($D$4:$D$102,L1251))/(INDEX($D$4:$D$102,L1251+1)-INDEX($D$4:$D$102,L1251))*(INDEX($C$4:$C$102,L1251+1)-INDEX($C$4:$C$102,L1251)))))</f>
        <v/>
      </c>
      <c r="N1251" s="12">
        <f>IF(Occurrence!K1251&lt;=0,-1,IFERROR(MATCH(Occurrence!K1251,$D$4:$D$102,1),0))</f>
        <v/>
      </c>
      <c r="O1251" s="9">
        <f>IF(N1251&lt;0,0,IF(N1251=0,Occurrence!K1251*$I$11,IF(N1251&gt;=99,Occurrence!K1251*$I$12,INDEX($C$4:$C$102,N1251)+(Occurrence!K1251-INDEX($D$4:$D$102,N1251))/(INDEX($D$4:$D$102,N1251+1)-INDEX($D$4:$D$102,N1251))*(INDEX($C$4:$C$102,N1251+1)-INDEX($C$4:$C$102,N1251)))))</f>
        <v/>
      </c>
      <c r="P1251" s="12">
        <f>IFERROR(MATCH(Data!X1251,$F$4:$F$102,1),0)</f>
        <v/>
      </c>
      <c r="Q1251" s="9">
        <f>IF(P1251=0,Data!X1251+$I$13,IF(P1251&gt;=99,Data!X1251+$I$14,INDEX($E$4:$E$102,P1251)+(Data!X1251-INDEX($F$4:$F$102,P1251))/(INDEX($F$4:$F$102,P1251+1)-INDEX($F$4:$F$102,P1251))*(INDEX($E$4:$E$102,P1251+1)-INDEX($E$4:$E$102,P1251))))</f>
        <v/>
      </c>
      <c r="R1251" s="12">
        <f>IFERROR(MATCH(Data!Y1251,$F$4:$F$102,1),0)</f>
        <v/>
      </c>
      <c r="S1251" s="9">
        <f>IF(R1251=0,Data!Y1251+$I$13,IF(R1251&gt;=99,Data!Y1251+$I$14,INDEX($E$4:$E$102,R1251)+(Data!Y1251-INDEX($F$4:$F$102,R1251))/(INDEX($F$4:$F$102,R1251+1)-INDEX($F$4:$F$102,R1251))*(INDEX($E$4:$E$102,R1251+1)-INDEX($E$4:$E$102,R1251))))</f>
        <v/>
      </c>
    </row>
    <row r="1252">
      <c r="K1252" s="14">
        <f>Data!A1252</f>
        <v/>
      </c>
      <c r="L1252" s="12">
        <f>IF(Occurrence!J1252&lt;=0,-1,IFERROR(MATCH(Occurrence!J1252,$D$4:$D$102,1),0))</f>
        <v/>
      </c>
      <c r="M1252" s="9">
        <f>IF(L1252&lt;0,0,IF(L1252=0,Occurrence!J1252*$I$11,IF(L1252&gt;=99,Occurrence!J1252*$I$12,INDEX($C$4:$C$102,L1252)+(Occurrence!J1252-INDEX($D$4:$D$102,L1252))/(INDEX($D$4:$D$102,L1252+1)-INDEX($D$4:$D$102,L1252))*(INDEX($C$4:$C$102,L1252+1)-INDEX($C$4:$C$102,L1252)))))</f>
        <v/>
      </c>
      <c r="N1252" s="12">
        <f>IF(Occurrence!K1252&lt;=0,-1,IFERROR(MATCH(Occurrence!K1252,$D$4:$D$102,1),0))</f>
        <v/>
      </c>
      <c r="O1252" s="9">
        <f>IF(N1252&lt;0,0,IF(N1252=0,Occurrence!K1252*$I$11,IF(N1252&gt;=99,Occurrence!K1252*$I$12,INDEX($C$4:$C$102,N1252)+(Occurrence!K1252-INDEX($D$4:$D$102,N1252))/(INDEX($D$4:$D$102,N1252+1)-INDEX($D$4:$D$102,N1252))*(INDEX($C$4:$C$102,N1252+1)-INDEX($C$4:$C$102,N1252)))))</f>
        <v/>
      </c>
      <c r="P1252" s="12">
        <f>IFERROR(MATCH(Data!X1252,$F$4:$F$102,1),0)</f>
        <v/>
      </c>
      <c r="Q1252" s="9">
        <f>IF(P1252=0,Data!X1252+$I$13,IF(P1252&gt;=99,Data!X1252+$I$14,INDEX($E$4:$E$102,P1252)+(Data!X1252-INDEX($F$4:$F$102,P1252))/(INDEX($F$4:$F$102,P1252+1)-INDEX($F$4:$F$102,P1252))*(INDEX($E$4:$E$102,P1252+1)-INDEX($E$4:$E$102,P1252))))</f>
        <v/>
      </c>
      <c r="R1252" s="12">
        <f>IFERROR(MATCH(Data!Y1252,$F$4:$F$102,1),0)</f>
        <v/>
      </c>
      <c r="S1252" s="9">
        <f>IF(R1252=0,Data!Y1252+$I$13,IF(R1252&gt;=99,Data!Y1252+$I$14,INDEX($E$4:$E$102,R1252)+(Data!Y1252-INDEX($F$4:$F$102,R1252))/(INDEX($F$4:$F$102,R1252+1)-INDEX($F$4:$F$102,R1252))*(INDEX($E$4:$E$102,R1252+1)-INDEX($E$4:$E$102,R1252))))</f>
        <v/>
      </c>
    </row>
    <row r="1253">
      <c r="K1253" s="14">
        <f>Data!A1253</f>
        <v/>
      </c>
      <c r="L1253" s="12">
        <f>IF(Occurrence!J1253&lt;=0,-1,IFERROR(MATCH(Occurrence!J1253,$D$4:$D$102,1),0))</f>
        <v/>
      </c>
      <c r="M1253" s="9">
        <f>IF(L1253&lt;0,0,IF(L1253=0,Occurrence!J1253*$I$11,IF(L1253&gt;=99,Occurrence!J1253*$I$12,INDEX($C$4:$C$102,L1253)+(Occurrence!J1253-INDEX($D$4:$D$102,L1253))/(INDEX($D$4:$D$102,L1253+1)-INDEX($D$4:$D$102,L1253))*(INDEX($C$4:$C$102,L1253+1)-INDEX($C$4:$C$102,L1253)))))</f>
        <v/>
      </c>
      <c r="N1253" s="12">
        <f>IF(Occurrence!K1253&lt;=0,-1,IFERROR(MATCH(Occurrence!K1253,$D$4:$D$102,1),0))</f>
        <v/>
      </c>
      <c r="O1253" s="9">
        <f>IF(N1253&lt;0,0,IF(N1253=0,Occurrence!K1253*$I$11,IF(N1253&gt;=99,Occurrence!K1253*$I$12,INDEX($C$4:$C$102,N1253)+(Occurrence!K1253-INDEX($D$4:$D$102,N1253))/(INDEX($D$4:$D$102,N1253+1)-INDEX($D$4:$D$102,N1253))*(INDEX($C$4:$C$102,N1253+1)-INDEX($C$4:$C$102,N1253)))))</f>
        <v/>
      </c>
      <c r="P1253" s="12">
        <f>IFERROR(MATCH(Data!X1253,$F$4:$F$102,1),0)</f>
        <v/>
      </c>
      <c r="Q1253" s="9">
        <f>IF(P1253=0,Data!X1253+$I$13,IF(P1253&gt;=99,Data!X1253+$I$14,INDEX($E$4:$E$102,P1253)+(Data!X1253-INDEX($F$4:$F$102,P1253))/(INDEX($F$4:$F$102,P1253+1)-INDEX($F$4:$F$102,P1253))*(INDEX($E$4:$E$102,P1253+1)-INDEX($E$4:$E$102,P1253))))</f>
        <v/>
      </c>
      <c r="R1253" s="12">
        <f>IFERROR(MATCH(Data!Y1253,$F$4:$F$102,1),0)</f>
        <v/>
      </c>
      <c r="S1253" s="9">
        <f>IF(R1253=0,Data!Y1253+$I$13,IF(R1253&gt;=99,Data!Y1253+$I$14,INDEX($E$4:$E$102,R1253)+(Data!Y1253-INDEX($F$4:$F$102,R1253))/(INDEX($F$4:$F$102,R1253+1)-INDEX($F$4:$F$102,R1253))*(INDEX($E$4:$E$102,R1253+1)-INDEX($E$4:$E$102,R1253))))</f>
        <v/>
      </c>
    </row>
    <row r="1254">
      <c r="K1254" s="14">
        <f>Data!A1254</f>
        <v/>
      </c>
      <c r="L1254" s="12">
        <f>IF(Occurrence!J1254&lt;=0,-1,IFERROR(MATCH(Occurrence!J1254,$D$4:$D$102,1),0))</f>
        <v/>
      </c>
      <c r="M1254" s="9">
        <f>IF(L1254&lt;0,0,IF(L1254=0,Occurrence!J1254*$I$11,IF(L1254&gt;=99,Occurrence!J1254*$I$12,INDEX($C$4:$C$102,L1254)+(Occurrence!J1254-INDEX($D$4:$D$102,L1254))/(INDEX($D$4:$D$102,L1254+1)-INDEX($D$4:$D$102,L1254))*(INDEX($C$4:$C$102,L1254+1)-INDEX($C$4:$C$102,L1254)))))</f>
        <v/>
      </c>
      <c r="N1254" s="12">
        <f>IF(Occurrence!K1254&lt;=0,-1,IFERROR(MATCH(Occurrence!K1254,$D$4:$D$102,1),0))</f>
        <v/>
      </c>
      <c r="O1254" s="9">
        <f>IF(N1254&lt;0,0,IF(N1254=0,Occurrence!K1254*$I$11,IF(N1254&gt;=99,Occurrence!K1254*$I$12,INDEX($C$4:$C$102,N1254)+(Occurrence!K1254-INDEX($D$4:$D$102,N1254))/(INDEX($D$4:$D$102,N1254+1)-INDEX($D$4:$D$102,N1254))*(INDEX($C$4:$C$102,N1254+1)-INDEX($C$4:$C$102,N1254)))))</f>
        <v/>
      </c>
      <c r="P1254" s="12">
        <f>IFERROR(MATCH(Data!X1254,$F$4:$F$102,1),0)</f>
        <v/>
      </c>
      <c r="Q1254" s="9">
        <f>IF(P1254=0,Data!X1254+$I$13,IF(P1254&gt;=99,Data!X1254+$I$14,INDEX($E$4:$E$102,P1254)+(Data!X1254-INDEX($F$4:$F$102,P1254))/(INDEX($F$4:$F$102,P1254+1)-INDEX($F$4:$F$102,P1254))*(INDEX($E$4:$E$102,P1254+1)-INDEX($E$4:$E$102,P1254))))</f>
        <v/>
      </c>
      <c r="R1254" s="12">
        <f>IFERROR(MATCH(Data!Y1254,$F$4:$F$102,1),0)</f>
        <v/>
      </c>
      <c r="S1254" s="9">
        <f>IF(R1254=0,Data!Y1254+$I$13,IF(R1254&gt;=99,Data!Y1254+$I$14,INDEX($E$4:$E$102,R1254)+(Data!Y1254-INDEX($F$4:$F$102,R1254))/(INDEX($F$4:$F$102,R1254+1)-INDEX($F$4:$F$102,R1254))*(INDEX($E$4:$E$102,R1254+1)-INDEX($E$4:$E$102,R1254))))</f>
        <v/>
      </c>
    </row>
    <row r="1255">
      <c r="K1255" s="14">
        <f>Data!A1255</f>
        <v/>
      </c>
      <c r="L1255" s="12">
        <f>IF(Occurrence!J1255&lt;=0,-1,IFERROR(MATCH(Occurrence!J1255,$D$4:$D$102,1),0))</f>
        <v/>
      </c>
      <c r="M1255" s="9">
        <f>IF(L1255&lt;0,0,IF(L1255=0,Occurrence!J1255*$I$11,IF(L1255&gt;=99,Occurrence!J1255*$I$12,INDEX($C$4:$C$102,L1255)+(Occurrence!J1255-INDEX($D$4:$D$102,L1255))/(INDEX($D$4:$D$102,L1255+1)-INDEX($D$4:$D$102,L1255))*(INDEX($C$4:$C$102,L1255+1)-INDEX($C$4:$C$102,L1255)))))</f>
        <v/>
      </c>
      <c r="N1255" s="12">
        <f>IF(Occurrence!K1255&lt;=0,-1,IFERROR(MATCH(Occurrence!K1255,$D$4:$D$102,1),0))</f>
        <v/>
      </c>
      <c r="O1255" s="9">
        <f>IF(N1255&lt;0,0,IF(N1255=0,Occurrence!K1255*$I$11,IF(N1255&gt;=99,Occurrence!K1255*$I$12,INDEX($C$4:$C$102,N1255)+(Occurrence!K1255-INDEX($D$4:$D$102,N1255))/(INDEX($D$4:$D$102,N1255+1)-INDEX($D$4:$D$102,N1255))*(INDEX($C$4:$C$102,N1255+1)-INDEX($C$4:$C$102,N1255)))))</f>
        <v/>
      </c>
      <c r="P1255" s="12">
        <f>IFERROR(MATCH(Data!X1255,$F$4:$F$102,1),0)</f>
        <v/>
      </c>
      <c r="Q1255" s="9">
        <f>IF(P1255=0,Data!X1255+$I$13,IF(P1255&gt;=99,Data!X1255+$I$14,INDEX($E$4:$E$102,P1255)+(Data!X1255-INDEX($F$4:$F$102,P1255))/(INDEX($F$4:$F$102,P1255+1)-INDEX($F$4:$F$102,P1255))*(INDEX($E$4:$E$102,P1255+1)-INDEX($E$4:$E$102,P1255))))</f>
        <v/>
      </c>
      <c r="R1255" s="12">
        <f>IFERROR(MATCH(Data!Y1255,$F$4:$F$102,1),0)</f>
        <v/>
      </c>
      <c r="S1255" s="9">
        <f>IF(R1255=0,Data!Y1255+$I$13,IF(R1255&gt;=99,Data!Y1255+$I$14,INDEX($E$4:$E$102,R1255)+(Data!Y1255-INDEX($F$4:$F$102,R1255))/(INDEX($F$4:$F$102,R1255+1)-INDEX($F$4:$F$102,R1255))*(INDEX($E$4:$E$102,R1255+1)-INDEX($E$4:$E$102,R1255))))</f>
        <v/>
      </c>
    </row>
    <row r="1256">
      <c r="K1256" s="14">
        <f>Data!A1256</f>
        <v/>
      </c>
      <c r="L1256" s="12">
        <f>IF(Occurrence!J1256&lt;=0,-1,IFERROR(MATCH(Occurrence!J1256,$D$4:$D$102,1),0))</f>
        <v/>
      </c>
      <c r="M1256" s="9">
        <f>IF(L1256&lt;0,0,IF(L1256=0,Occurrence!J1256*$I$11,IF(L1256&gt;=99,Occurrence!J1256*$I$12,INDEX($C$4:$C$102,L1256)+(Occurrence!J1256-INDEX($D$4:$D$102,L1256))/(INDEX($D$4:$D$102,L1256+1)-INDEX($D$4:$D$102,L1256))*(INDEX($C$4:$C$102,L1256+1)-INDEX($C$4:$C$102,L1256)))))</f>
        <v/>
      </c>
      <c r="N1256" s="12">
        <f>IF(Occurrence!K1256&lt;=0,-1,IFERROR(MATCH(Occurrence!K1256,$D$4:$D$102,1),0))</f>
        <v/>
      </c>
      <c r="O1256" s="9">
        <f>IF(N1256&lt;0,0,IF(N1256=0,Occurrence!K1256*$I$11,IF(N1256&gt;=99,Occurrence!K1256*$I$12,INDEX($C$4:$C$102,N1256)+(Occurrence!K1256-INDEX($D$4:$D$102,N1256))/(INDEX($D$4:$D$102,N1256+1)-INDEX($D$4:$D$102,N1256))*(INDEX($C$4:$C$102,N1256+1)-INDEX($C$4:$C$102,N1256)))))</f>
        <v/>
      </c>
      <c r="P1256" s="12">
        <f>IFERROR(MATCH(Data!X1256,$F$4:$F$102,1),0)</f>
        <v/>
      </c>
      <c r="Q1256" s="9">
        <f>IF(P1256=0,Data!X1256+$I$13,IF(P1256&gt;=99,Data!X1256+$I$14,INDEX($E$4:$E$102,P1256)+(Data!X1256-INDEX($F$4:$F$102,P1256))/(INDEX($F$4:$F$102,P1256+1)-INDEX($F$4:$F$102,P1256))*(INDEX($E$4:$E$102,P1256+1)-INDEX($E$4:$E$102,P1256))))</f>
        <v/>
      </c>
      <c r="R1256" s="12">
        <f>IFERROR(MATCH(Data!Y1256,$F$4:$F$102,1),0)</f>
        <v/>
      </c>
      <c r="S1256" s="9">
        <f>IF(R1256=0,Data!Y1256+$I$13,IF(R1256&gt;=99,Data!Y1256+$I$14,INDEX($E$4:$E$102,R1256)+(Data!Y1256-INDEX($F$4:$F$102,R1256))/(INDEX($F$4:$F$102,R1256+1)-INDEX($F$4:$F$102,R1256))*(INDEX($E$4:$E$102,R1256+1)-INDEX($E$4:$E$102,R1256))))</f>
        <v/>
      </c>
    </row>
    <row r="1257">
      <c r="K1257" s="14">
        <f>Data!A1257</f>
        <v/>
      </c>
      <c r="L1257" s="12">
        <f>IF(Occurrence!J1257&lt;=0,-1,IFERROR(MATCH(Occurrence!J1257,$D$4:$D$102,1),0))</f>
        <v/>
      </c>
      <c r="M1257" s="9">
        <f>IF(L1257&lt;0,0,IF(L1257=0,Occurrence!J1257*$I$11,IF(L1257&gt;=99,Occurrence!J1257*$I$12,INDEX($C$4:$C$102,L1257)+(Occurrence!J1257-INDEX($D$4:$D$102,L1257))/(INDEX($D$4:$D$102,L1257+1)-INDEX($D$4:$D$102,L1257))*(INDEX($C$4:$C$102,L1257+1)-INDEX($C$4:$C$102,L1257)))))</f>
        <v/>
      </c>
      <c r="N1257" s="12">
        <f>IF(Occurrence!K1257&lt;=0,-1,IFERROR(MATCH(Occurrence!K1257,$D$4:$D$102,1),0))</f>
        <v/>
      </c>
      <c r="O1257" s="9">
        <f>IF(N1257&lt;0,0,IF(N1257=0,Occurrence!K1257*$I$11,IF(N1257&gt;=99,Occurrence!K1257*$I$12,INDEX($C$4:$C$102,N1257)+(Occurrence!K1257-INDEX($D$4:$D$102,N1257))/(INDEX($D$4:$D$102,N1257+1)-INDEX($D$4:$D$102,N1257))*(INDEX($C$4:$C$102,N1257+1)-INDEX($C$4:$C$102,N1257)))))</f>
        <v/>
      </c>
      <c r="P1257" s="12">
        <f>IFERROR(MATCH(Data!X1257,$F$4:$F$102,1),0)</f>
        <v/>
      </c>
      <c r="Q1257" s="9">
        <f>IF(P1257=0,Data!X1257+$I$13,IF(P1257&gt;=99,Data!X1257+$I$14,INDEX($E$4:$E$102,P1257)+(Data!X1257-INDEX($F$4:$F$102,P1257))/(INDEX($F$4:$F$102,P1257+1)-INDEX($F$4:$F$102,P1257))*(INDEX($E$4:$E$102,P1257+1)-INDEX($E$4:$E$102,P1257))))</f>
        <v/>
      </c>
      <c r="R1257" s="12">
        <f>IFERROR(MATCH(Data!Y1257,$F$4:$F$102,1),0)</f>
        <v/>
      </c>
      <c r="S1257" s="9">
        <f>IF(R1257=0,Data!Y1257+$I$13,IF(R1257&gt;=99,Data!Y1257+$I$14,INDEX($E$4:$E$102,R1257)+(Data!Y1257-INDEX($F$4:$F$102,R1257))/(INDEX($F$4:$F$102,R1257+1)-INDEX($F$4:$F$102,R1257))*(INDEX($E$4:$E$102,R1257+1)-INDEX($E$4:$E$102,R1257))))</f>
        <v/>
      </c>
    </row>
    <row r="1258">
      <c r="K1258" s="14">
        <f>Data!A1258</f>
        <v/>
      </c>
      <c r="L1258" s="12">
        <f>IF(Occurrence!J1258&lt;=0,-1,IFERROR(MATCH(Occurrence!J1258,$D$4:$D$102,1),0))</f>
        <v/>
      </c>
      <c r="M1258" s="9">
        <f>IF(L1258&lt;0,0,IF(L1258=0,Occurrence!J1258*$I$11,IF(L1258&gt;=99,Occurrence!J1258*$I$12,INDEX($C$4:$C$102,L1258)+(Occurrence!J1258-INDEX($D$4:$D$102,L1258))/(INDEX($D$4:$D$102,L1258+1)-INDEX($D$4:$D$102,L1258))*(INDEX($C$4:$C$102,L1258+1)-INDEX($C$4:$C$102,L1258)))))</f>
        <v/>
      </c>
      <c r="N1258" s="12">
        <f>IF(Occurrence!K1258&lt;=0,-1,IFERROR(MATCH(Occurrence!K1258,$D$4:$D$102,1),0))</f>
        <v/>
      </c>
      <c r="O1258" s="9">
        <f>IF(N1258&lt;0,0,IF(N1258=0,Occurrence!K1258*$I$11,IF(N1258&gt;=99,Occurrence!K1258*$I$12,INDEX($C$4:$C$102,N1258)+(Occurrence!K1258-INDEX($D$4:$D$102,N1258))/(INDEX($D$4:$D$102,N1258+1)-INDEX($D$4:$D$102,N1258))*(INDEX($C$4:$C$102,N1258+1)-INDEX($C$4:$C$102,N1258)))))</f>
        <v/>
      </c>
      <c r="P1258" s="12">
        <f>IFERROR(MATCH(Data!X1258,$F$4:$F$102,1),0)</f>
        <v/>
      </c>
      <c r="Q1258" s="9">
        <f>IF(P1258=0,Data!X1258+$I$13,IF(P1258&gt;=99,Data!X1258+$I$14,INDEX($E$4:$E$102,P1258)+(Data!X1258-INDEX($F$4:$F$102,P1258))/(INDEX($F$4:$F$102,P1258+1)-INDEX($F$4:$F$102,P1258))*(INDEX($E$4:$E$102,P1258+1)-INDEX($E$4:$E$102,P1258))))</f>
        <v/>
      </c>
      <c r="R1258" s="12">
        <f>IFERROR(MATCH(Data!Y1258,$F$4:$F$102,1),0)</f>
        <v/>
      </c>
      <c r="S1258" s="9">
        <f>IF(R1258=0,Data!Y1258+$I$13,IF(R1258&gt;=99,Data!Y1258+$I$14,INDEX($E$4:$E$102,R1258)+(Data!Y1258-INDEX($F$4:$F$102,R1258))/(INDEX($F$4:$F$102,R1258+1)-INDEX($F$4:$F$102,R1258))*(INDEX($E$4:$E$102,R1258+1)-INDEX($E$4:$E$102,R1258))))</f>
        <v/>
      </c>
    </row>
    <row r="1259">
      <c r="K1259" s="14">
        <f>Data!A1259</f>
        <v/>
      </c>
      <c r="L1259" s="12">
        <f>IF(Occurrence!J1259&lt;=0,-1,IFERROR(MATCH(Occurrence!J1259,$D$4:$D$102,1),0))</f>
        <v/>
      </c>
      <c r="M1259" s="9">
        <f>IF(L1259&lt;0,0,IF(L1259=0,Occurrence!J1259*$I$11,IF(L1259&gt;=99,Occurrence!J1259*$I$12,INDEX($C$4:$C$102,L1259)+(Occurrence!J1259-INDEX($D$4:$D$102,L1259))/(INDEX($D$4:$D$102,L1259+1)-INDEX($D$4:$D$102,L1259))*(INDEX($C$4:$C$102,L1259+1)-INDEX($C$4:$C$102,L1259)))))</f>
        <v/>
      </c>
      <c r="N1259" s="12">
        <f>IF(Occurrence!K1259&lt;=0,-1,IFERROR(MATCH(Occurrence!K1259,$D$4:$D$102,1),0))</f>
        <v/>
      </c>
      <c r="O1259" s="9">
        <f>IF(N1259&lt;0,0,IF(N1259=0,Occurrence!K1259*$I$11,IF(N1259&gt;=99,Occurrence!K1259*$I$12,INDEX($C$4:$C$102,N1259)+(Occurrence!K1259-INDEX($D$4:$D$102,N1259))/(INDEX($D$4:$D$102,N1259+1)-INDEX($D$4:$D$102,N1259))*(INDEX($C$4:$C$102,N1259+1)-INDEX($C$4:$C$102,N1259)))))</f>
        <v/>
      </c>
      <c r="P1259" s="12">
        <f>IFERROR(MATCH(Data!X1259,$F$4:$F$102,1),0)</f>
        <v/>
      </c>
      <c r="Q1259" s="9">
        <f>IF(P1259=0,Data!X1259+$I$13,IF(P1259&gt;=99,Data!X1259+$I$14,INDEX($E$4:$E$102,P1259)+(Data!X1259-INDEX($F$4:$F$102,P1259))/(INDEX($F$4:$F$102,P1259+1)-INDEX($F$4:$F$102,P1259))*(INDEX($E$4:$E$102,P1259+1)-INDEX($E$4:$E$102,P1259))))</f>
        <v/>
      </c>
      <c r="R1259" s="12">
        <f>IFERROR(MATCH(Data!Y1259,$F$4:$F$102,1),0)</f>
        <v/>
      </c>
      <c r="S1259" s="9">
        <f>IF(R1259=0,Data!Y1259+$I$13,IF(R1259&gt;=99,Data!Y1259+$I$14,INDEX($E$4:$E$102,R1259)+(Data!Y1259-INDEX($F$4:$F$102,R1259))/(INDEX($F$4:$F$102,R1259+1)-INDEX($F$4:$F$102,R1259))*(INDEX($E$4:$E$102,R1259+1)-INDEX($E$4:$E$102,R1259))))</f>
        <v/>
      </c>
    </row>
    <row r="1260">
      <c r="K1260" s="14">
        <f>Data!A1260</f>
        <v/>
      </c>
      <c r="L1260" s="12">
        <f>IF(Occurrence!J1260&lt;=0,-1,IFERROR(MATCH(Occurrence!J1260,$D$4:$D$102,1),0))</f>
        <v/>
      </c>
      <c r="M1260" s="9">
        <f>IF(L1260&lt;0,0,IF(L1260=0,Occurrence!J1260*$I$11,IF(L1260&gt;=99,Occurrence!J1260*$I$12,INDEX($C$4:$C$102,L1260)+(Occurrence!J1260-INDEX($D$4:$D$102,L1260))/(INDEX($D$4:$D$102,L1260+1)-INDEX($D$4:$D$102,L1260))*(INDEX($C$4:$C$102,L1260+1)-INDEX($C$4:$C$102,L1260)))))</f>
        <v/>
      </c>
      <c r="N1260" s="12">
        <f>IF(Occurrence!K1260&lt;=0,-1,IFERROR(MATCH(Occurrence!K1260,$D$4:$D$102,1),0))</f>
        <v/>
      </c>
      <c r="O1260" s="9">
        <f>IF(N1260&lt;0,0,IF(N1260=0,Occurrence!K1260*$I$11,IF(N1260&gt;=99,Occurrence!K1260*$I$12,INDEX($C$4:$C$102,N1260)+(Occurrence!K1260-INDEX($D$4:$D$102,N1260))/(INDEX($D$4:$D$102,N1260+1)-INDEX($D$4:$D$102,N1260))*(INDEX($C$4:$C$102,N1260+1)-INDEX($C$4:$C$102,N1260)))))</f>
        <v/>
      </c>
      <c r="P1260" s="12">
        <f>IFERROR(MATCH(Data!X1260,$F$4:$F$102,1),0)</f>
        <v/>
      </c>
      <c r="Q1260" s="9">
        <f>IF(P1260=0,Data!X1260+$I$13,IF(P1260&gt;=99,Data!X1260+$I$14,INDEX($E$4:$E$102,P1260)+(Data!X1260-INDEX($F$4:$F$102,P1260))/(INDEX($F$4:$F$102,P1260+1)-INDEX($F$4:$F$102,P1260))*(INDEX($E$4:$E$102,P1260+1)-INDEX($E$4:$E$102,P1260))))</f>
        <v/>
      </c>
      <c r="R1260" s="12">
        <f>IFERROR(MATCH(Data!Y1260,$F$4:$F$102,1),0)</f>
        <v/>
      </c>
      <c r="S1260" s="9">
        <f>IF(R1260=0,Data!Y1260+$I$13,IF(R1260&gt;=99,Data!Y1260+$I$14,INDEX($E$4:$E$102,R1260)+(Data!Y1260-INDEX($F$4:$F$102,R1260))/(INDEX($F$4:$F$102,R1260+1)-INDEX($F$4:$F$102,R1260))*(INDEX($E$4:$E$102,R1260+1)-INDEX($E$4:$E$102,R1260))))</f>
        <v/>
      </c>
    </row>
    <row r="1261">
      <c r="K1261" s="14">
        <f>Data!A1261</f>
        <v/>
      </c>
      <c r="L1261" s="12">
        <f>IF(Occurrence!J1261&lt;=0,-1,IFERROR(MATCH(Occurrence!J1261,$D$4:$D$102,1),0))</f>
        <v/>
      </c>
      <c r="M1261" s="9">
        <f>IF(L1261&lt;0,0,IF(L1261=0,Occurrence!J1261*$I$11,IF(L1261&gt;=99,Occurrence!J1261*$I$12,INDEX($C$4:$C$102,L1261)+(Occurrence!J1261-INDEX($D$4:$D$102,L1261))/(INDEX($D$4:$D$102,L1261+1)-INDEX($D$4:$D$102,L1261))*(INDEX($C$4:$C$102,L1261+1)-INDEX($C$4:$C$102,L1261)))))</f>
        <v/>
      </c>
      <c r="N1261" s="12">
        <f>IF(Occurrence!K1261&lt;=0,-1,IFERROR(MATCH(Occurrence!K1261,$D$4:$D$102,1),0))</f>
        <v/>
      </c>
      <c r="O1261" s="9">
        <f>IF(N1261&lt;0,0,IF(N1261=0,Occurrence!K1261*$I$11,IF(N1261&gt;=99,Occurrence!K1261*$I$12,INDEX($C$4:$C$102,N1261)+(Occurrence!K1261-INDEX($D$4:$D$102,N1261))/(INDEX($D$4:$D$102,N1261+1)-INDEX($D$4:$D$102,N1261))*(INDEX($C$4:$C$102,N1261+1)-INDEX($C$4:$C$102,N1261)))))</f>
        <v/>
      </c>
      <c r="P1261" s="12">
        <f>IFERROR(MATCH(Data!X1261,$F$4:$F$102,1),0)</f>
        <v/>
      </c>
      <c r="Q1261" s="9">
        <f>IF(P1261=0,Data!X1261+$I$13,IF(P1261&gt;=99,Data!X1261+$I$14,INDEX($E$4:$E$102,P1261)+(Data!X1261-INDEX($F$4:$F$102,P1261))/(INDEX($F$4:$F$102,P1261+1)-INDEX($F$4:$F$102,P1261))*(INDEX($E$4:$E$102,P1261+1)-INDEX($E$4:$E$102,P1261))))</f>
        <v/>
      </c>
      <c r="R1261" s="12">
        <f>IFERROR(MATCH(Data!Y1261,$F$4:$F$102,1),0)</f>
        <v/>
      </c>
      <c r="S1261" s="9">
        <f>IF(R1261=0,Data!Y1261+$I$13,IF(R1261&gt;=99,Data!Y1261+$I$14,INDEX($E$4:$E$102,R1261)+(Data!Y1261-INDEX($F$4:$F$102,R1261))/(INDEX($F$4:$F$102,R1261+1)-INDEX($F$4:$F$102,R1261))*(INDEX($E$4:$E$102,R1261+1)-INDEX($E$4:$E$102,R1261))))</f>
        <v/>
      </c>
    </row>
    <row r="1262">
      <c r="K1262" s="14">
        <f>Data!A1262</f>
        <v/>
      </c>
      <c r="L1262" s="12">
        <f>IF(Occurrence!J1262&lt;=0,-1,IFERROR(MATCH(Occurrence!J1262,$D$4:$D$102,1),0))</f>
        <v/>
      </c>
      <c r="M1262" s="9">
        <f>IF(L1262&lt;0,0,IF(L1262=0,Occurrence!J1262*$I$11,IF(L1262&gt;=99,Occurrence!J1262*$I$12,INDEX($C$4:$C$102,L1262)+(Occurrence!J1262-INDEX($D$4:$D$102,L1262))/(INDEX($D$4:$D$102,L1262+1)-INDEX($D$4:$D$102,L1262))*(INDEX($C$4:$C$102,L1262+1)-INDEX($C$4:$C$102,L1262)))))</f>
        <v/>
      </c>
      <c r="N1262" s="12">
        <f>IF(Occurrence!K1262&lt;=0,-1,IFERROR(MATCH(Occurrence!K1262,$D$4:$D$102,1),0))</f>
        <v/>
      </c>
      <c r="O1262" s="9">
        <f>IF(N1262&lt;0,0,IF(N1262=0,Occurrence!K1262*$I$11,IF(N1262&gt;=99,Occurrence!K1262*$I$12,INDEX($C$4:$C$102,N1262)+(Occurrence!K1262-INDEX($D$4:$D$102,N1262))/(INDEX($D$4:$D$102,N1262+1)-INDEX($D$4:$D$102,N1262))*(INDEX($C$4:$C$102,N1262+1)-INDEX($C$4:$C$102,N1262)))))</f>
        <v/>
      </c>
      <c r="P1262" s="12">
        <f>IFERROR(MATCH(Data!X1262,$F$4:$F$102,1),0)</f>
        <v/>
      </c>
      <c r="Q1262" s="9">
        <f>IF(P1262=0,Data!X1262+$I$13,IF(P1262&gt;=99,Data!X1262+$I$14,INDEX($E$4:$E$102,P1262)+(Data!X1262-INDEX($F$4:$F$102,P1262))/(INDEX($F$4:$F$102,P1262+1)-INDEX($F$4:$F$102,P1262))*(INDEX($E$4:$E$102,P1262+1)-INDEX($E$4:$E$102,P1262))))</f>
        <v/>
      </c>
      <c r="R1262" s="12">
        <f>IFERROR(MATCH(Data!Y1262,$F$4:$F$102,1),0)</f>
        <v/>
      </c>
      <c r="S1262" s="9">
        <f>IF(R1262=0,Data!Y1262+$I$13,IF(R1262&gt;=99,Data!Y1262+$I$14,INDEX($E$4:$E$102,R1262)+(Data!Y1262-INDEX($F$4:$F$102,R1262))/(INDEX($F$4:$F$102,R1262+1)-INDEX($F$4:$F$102,R1262))*(INDEX($E$4:$E$102,R1262+1)-INDEX($E$4:$E$102,R1262))))</f>
        <v/>
      </c>
    </row>
    <row r="1263">
      <c r="K1263" s="14">
        <f>Data!A1263</f>
        <v/>
      </c>
      <c r="L1263" s="12">
        <f>IF(Occurrence!J1263&lt;=0,-1,IFERROR(MATCH(Occurrence!J1263,$D$4:$D$102,1),0))</f>
        <v/>
      </c>
      <c r="M1263" s="9">
        <f>IF(L1263&lt;0,0,IF(L1263=0,Occurrence!J1263*$I$11,IF(L1263&gt;=99,Occurrence!J1263*$I$12,INDEX($C$4:$C$102,L1263)+(Occurrence!J1263-INDEX($D$4:$D$102,L1263))/(INDEX($D$4:$D$102,L1263+1)-INDEX($D$4:$D$102,L1263))*(INDEX($C$4:$C$102,L1263+1)-INDEX($C$4:$C$102,L1263)))))</f>
        <v/>
      </c>
      <c r="N1263" s="12">
        <f>IF(Occurrence!K1263&lt;=0,-1,IFERROR(MATCH(Occurrence!K1263,$D$4:$D$102,1),0))</f>
        <v/>
      </c>
      <c r="O1263" s="9">
        <f>IF(N1263&lt;0,0,IF(N1263=0,Occurrence!K1263*$I$11,IF(N1263&gt;=99,Occurrence!K1263*$I$12,INDEX($C$4:$C$102,N1263)+(Occurrence!K1263-INDEX($D$4:$D$102,N1263))/(INDEX($D$4:$D$102,N1263+1)-INDEX($D$4:$D$102,N1263))*(INDEX($C$4:$C$102,N1263+1)-INDEX($C$4:$C$102,N1263)))))</f>
        <v/>
      </c>
      <c r="P1263" s="12">
        <f>IFERROR(MATCH(Data!X1263,$F$4:$F$102,1),0)</f>
        <v/>
      </c>
      <c r="Q1263" s="9">
        <f>IF(P1263=0,Data!X1263+$I$13,IF(P1263&gt;=99,Data!X1263+$I$14,INDEX($E$4:$E$102,P1263)+(Data!X1263-INDEX($F$4:$F$102,P1263))/(INDEX($F$4:$F$102,P1263+1)-INDEX($F$4:$F$102,P1263))*(INDEX($E$4:$E$102,P1263+1)-INDEX($E$4:$E$102,P1263))))</f>
        <v/>
      </c>
      <c r="R1263" s="12">
        <f>IFERROR(MATCH(Data!Y1263,$F$4:$F$102,1),0)</f>
        <v/>
      </c>
      <c r="S1263" s="9">
        <f>IF(R1263=0,Data!Y1263+$I$13,IF(R1263&gt;=99,Data!Y1263+$I$14,INDEX($E$4:$E$102,R1263)+(Data!Y1263-INDEX($F$4:$F$102,R1263))/(INDEX($F$4:$F$102,R1263+1)-INDEX($F$4:$F$102,R1263))*(INDEX($E$4:$E$102,R1263+1)-INDEX($E$4:$E$102,R1263))))</f>
        <v/>
      </c>
    </row>
    <row r="1264">
      <c r="K1264" s="14">
        <f>Data!A1264</f>
        <v/>
      </c>
      <c r="L1264" s="12">
        <f>IF(Occurrence!J1264&lt;=0,-1,IFERROR(MATCH(Occurrence!J1264,$D$4:$D$102,1),0))</f>
        <v/>
      </c>
      <c r="M1264" s="9">
        <f>IF(L1264&lt;0,0,IF(L1264=0,Occurrence!J1264*$I$11,IF(L1264&gt;=99,Occurrence!J1264*$I$12,INDEX($C$4:$C$102,L1264)+(Occurrence!J1264-INDEX($D$4:$D$102,L1264))/(INDEX($D$4:$D$102,L1264+1)-INDEX($D$4:$D$102,L1264))*(INDEX($C$4:$C$102,L1264+1)-INDEX($C$4:$C$102,L1264)))))</f>
        <v/>
      </c>
      <c r="N1264" s="12">
        <f>IF(Occurrence!K1264&lt;=0,-1,IFERROR(MATCH(Occurrence!K1264,$D$4:$D$102,1),0))</f>
        <v/>
      </c>
      <c r="O1264" s="9">
        <f>IF(N1264&lt;0,0,IF(N1264=0,Occurrence!K1264*$I$11,IF(N1264&gt;=99,Occurrence!K1264*$I$12,INDEX($C$4:$C$102,N1264)+(Occurrence!K1264-INDEX($D$4:$D$102,N1264))/(INDEX($D$4:$D$102,N1264+1)-INDEX($D$4:$D$102,N1264))*(INDEX($C$4:$C$102,N1264+1)-INDEX($C$4:$C$102,N1264)))))</f>
        <v/>
      </c>
      <c r="P1264" s="12">
        <f>IFERROR(MATCH(Data!X1264,$F$4:$F$102,1),0)</f>
        <v/>
      </c>
      <c r="Q1264" s="9">
        <f>IF(P1264=0,Data!X1264+$I$13,IF(P1264&gt;=99,Data!X1264+$I$14,INDEX($E$4:$E$102,P1264)+(Data!X1264-INDEX($F$4:$F$102,P1264))/(INDEX($F$4:$F$102,P1264+1)-INDEX($F$4:$F$102,P1264))*(INDEX($E$4:$E$102,P1264+1)-INDEX($E$4:$E$102,P1264))))</f>
        <v/>
      </c>
      <c r="R1264" s="12">
        <f>IFERROR(MATCH(Data!Y1264,$F$4:$F$102,1),0)</f>
        <v/>
      </c>
      <c r="S1264" s="9">
        <f>IF(R1264=0,Data!Y1264+$I$13,IF(R1264&gt;=99,Data!Y1264+$I$14,INDEX($E$4:$E$102,R1264)+(Data!Y1264-INDEX($F$4:$F$102,R1264))/(INDEX($F$4:$F$102,R1264+1)-INDEX($F$4:$F$102,R1264))*(INDEX($E$4:$E$102,R1264+1)-INDEX($E$4:$E$102,R1264))))</f>
        <v/>
      </c>
    </row>
    <row r="1265">
      <c r="K1265" s="14">
        <f>Data!A1265</f>
        <v/>
      </c>
      <c r="L1265" s="12">
        <f>IF(Occurrence!J1265&lt;=0,-1,IFERROR(MATCH(Occurrence!J1265,$D$4:$D$102,1),0))</f>
        <v/>
      </c>
      <c r="M1265" s="9">
        <f>IF(L1265&lt;0,0,IF(L1265=0,Occurrence!J1265*$I$11,IF(L1265&gt;=99,Occurrence!J1265*$I$12,INDEX($C$4:$C$102,L1265)+(Occurrence!J1265-INDEX($D$4:$D$102,L1265))/(INDEX($D$4:$D$102,L1265+1)-INDEX($D$4:$D$102,L1265))*(INDEX($C$4:$C$102,L1265+1)-INDEX($C$4:$C$102,L1265)))))</f>
        <v/>
      </c>
      <c r="N1265" s="12">
        <f>IF(Occurrence!K1265&lt;=0,-1,IFERROR(MATCH(Occurrence!K1265,$D$4:$D$102,1),0))</f>
        <v/>
      </c>
      <c r="O1265" s="9">
        <f>IF(N1265&lt;0,0,IF(N1265=0,Occurrence!K1265*$I$11,IF(N1265&gt;=99,Occurrence!K1265*$I$12,INDEX($C$4:$C$102,N1265)+(Occurrence!K1265-INDEX($D$4:$D$102,N1265))/(INDEX($D$4:$D$102,N1265+1)-INDEX($D$4:$D$102,N1265))*(INDEX($C$4:$C$102,N1265+1)-INDEX($C$4:$C$102,N1265)))))</f>
        <v/>
      </c>
      <c r="P1265" s="12">
        <f>IFERROR(MATCH(Data!X1265,$F$4:$F$102,1),0)</f>
        <v/>
      </c>
      <c r="Q1265" s="9">
        <f>IF(P1265=0,Data!X1265+$I$13,IF(P1265&gt;=99,Data!X1265+$I$14,INDEX($E$4:$E$102,P1265)+(Data!X1265-INDEX($F$4:$F$102,P1265))/(INDEX($F$4:$F$102,P1265+1)-INDEX($F$4:$F$102,P1265))*(INDEX($E$4:$E$102,P1265+1)-INDEX($E$4:$E$102,P1265))))</f>
        <v/>
      </c>
      <c r="R1265" s="12">
        <f>IFERROR(MATCH(Data!Y1265,$F$4:$F$102,1),0)</f>
        <v/>
      </c>
      <c r="S1265" s="9">
        <f>IF(R1265=0,Data!Y1265+$I$13,IF(R1265&gt;=99,Data!Y1265+$I$14,INDEX($E$4:$E$102,R1265)+(Data!Y1265-INDEX($F$4:$F$102,R1265))/(INDEX($F$4:$F$102,R1265+1)-INDEX($F$4:$F$102,R1265))*(INDEX($E$4:$E$102,R1265+1)-INDEX($E$4:$E$102,R1265))))</f>
        <v/>
      </c>
    </row>
    <row r="1266">
      <c r="K1266" s="14">
        <f>Data!A1266</f>
        <v/>
      </c>
      <c r="L1266" s="12">
        <f>IF(Occurrence!J1266&lt;=0,-1,IFERROR(MATCH(Occurrence!J1266,$D$4:$D$102,1),0))</f>
        <v/>
      </c>
      <c r="M1266" s="9">
        <f>IF(L1266&lt;0,0,IF(L1266=0,Occurrence!J1266*$I$11,IF(L1266&gt;=99,Occurrence!J1266*$I$12,INDEX($C$4:$C$102,L1266)+(Occurrence!J1266-INDEX($D$4:$D$102,L1266))/(INDEX($D$4:$D$102,L1266+1)-INDEX($D$4:$D$102,L1266))*(INDEX($C$4:$C$102,L1266+1)-INDEX($C$4:$C$102,L1266)))))</f>
        <v/>
      </c>
      <c r="N1266" s="12">
        <f>IF(Occurrence!K1266&lt;=0,-1,IFERROR(MATCH(Occurrence!K1266,$D$4:$D$102,1),0))</f>
        <v/>
      </c>
      <c r="O1266" s="9">
        <f>IF(N1266&lt;0,0,IF(N1266=0,Occurrence!K1266*$I$11,IF(N1266&gt;=99,Occurrence!K1266*$I$12,INDEX($C$4:$C$102,N1266)+(Occurrence!K1266-INDEX($D$4:$D$102,N1266))/(INDEX($D$4:$D$102,N1266+1)-INDEX($D$4:$D$102,N1266))*(INDEX($C$4:$C$102,N1266+1)-INDEX($C$4:$C$102,N1266)))))</f>
        <v/>
      </c>
      <c r="P1266" s="12">
        <f>IFERROR(MATCH(Data!X1266,$F$4:$F$102,1),0)</f>
        <v/>
      </c>
      <c r="Q1266" s="9">
        <f>IF(P1266=0,Data!X1266+$I$13,IF(P1266&gt;=99,Data!X1266+$I$14,INDEX($E$4:$E$102,P1266)+(Data!X1266-INDEX($F$4:$F$102,P1266))/(INDEX($F$4:$F$102,P1266+1)-INDEX($F$4:$F$102,P1266))*(INDEX($E$4:$E$102,P1266+1)-INDEX($E$4:$E$102,P1266))))</f>
        <v/>
      </c>
      <c r="R1266" s="12">
        <f>IFERROR(MATCH(Data!Y1266,$F$4:$F$102,1),0)</f>
        <v/>
      </c>
      <c r="S1266" s="9">
        <f>IF(R1266=0,Data!Y1266+$I$13,IF(R1266&gt;=99,Data!Y1266+$I$14,INDEX($E$4:$E$102,R1266)+(Data!Y1266-INDEX($F$4:$F$102,R1266))/(INDEX($F$4:$F$102,R1266+1)-INDEX($F$4:$F$102,R1266))*(INDEX($E$4:$E$102,R1266+1)-INDEX($E$4:$E$102,R1266))))</f>
        <v/>
      </c>
    </row>
    <row r="1267">
      <c r="K1267" s="14">
        <f>Data!A1267</f>
        <v/>
      </c>
      <c r="L1267" s="12">
        <f>IF(Occurrence!J1267&lt;=0,-1,IFERROR(MATCH(Occurrence!J1267,$D$4:$D$102,1),0))</f>
        <v/>
      </c>
      <c r="M1267" s="9">
        <f>IF(L1267&lt;0,0,IF(L1267=0,Occurrence!J1267*$I$11,IF(L1267&gt;=99,Occurrence!J1267*$I$12,INDEX($C$4:$C$102,L1267)+(Occurrence!J1267-INDEX($D$4:$D$102,L1267))/(INDEX($D$4:$D$102,L1267+1)-INDEX($D$4:$D$102,L1267))*(INDEX($C$4:$C$102,L1267+1)-INDEX($C$4:$C$102,L1267)))))</f>
        <v/>
      </c>
      <c r="N1267" s="12">
        <f>IF(Occurrence!K1267&lt;=0,-1,IFERROR(MATCH(Occurrence!K1267,$D$4:$D$102,1),0))</f>
        <v/>
      </c>
      <c r="O1267" s="9">
        <f>IF(N1267&lt;0,0,IF(N1267=0,Occurrence!K1267*$I$11,IF(N1267&gt;=99,Occurrence!K1267*$I$12,INDEX($C$4:$C$102,N1267)+(Occurrence!K1267-INDEX($D$4:$D$102,N1267))/(INDEX($D$4:$D$102,N1267+1)-INDEX($D$4:$D$102,N1267))*(INDEX($C$4:$C$102,N1267+1)-INDEX($C$4:$C$102,N1267)))))</f>
        <v/>
      </c>
      <c r="P1267" s="12">
        <f>IFERROR(MATCH(Data!X1267,$F$4:$F$102,1),0)</f>
        <v/>
      </c>
      <c r="Q1267" s="9">
        <f>IF(P1267=0,Data!X1267+$I$13,IF(P1267&gt;=99,Data!X1267+$I$14,INDEX($E$4:$E$102,P1267)+(Data!X1267-INDEX($F$4:$F$102,P1267))/(INDEX($F$4:$F$102,P1267+1)-INDEX($F$4:$F$102,P1267))*(INDEX($E$4:$E$102,P1267+1)-INDEX($E$4:$E$102,P1267))))</f>
        <v/>
      </c>
      <c r="R1267" s="12">
        <f>IFERROR(MATCH(Data!Y1267,$F$4:$F$102,1),0)</f>
        <v/>
      </c>
      <c r="S1267" s="9">
        <f>IF(R1267=0,Data!Y1267+$I$13,IF(R1267&gt;=99,Data!Y1267+$I$14,INDEX($E$4:$E$102,R1267)+(Data!Y1267-INDEX($F$4:$F$102,R1267))/(INDEX($F$4:$F$102,R1267+1)-INDEX($F$4:$F$102,R1267))*(INDEX($E$4:$E$102,R1267+1)-INDEX($E$4:$E$102,R1267))))</f>
        <v/>
      </c>
    </row>
    <row r="1268">
      <c r="K1268" s="14">
        <f>Data!A1268</f>
        <v/>
      </c>
      <c r="L1268" s="12">
        <f>IF(Occurrence!J1268&lt;=0,-1,IFERROR(MATCH(Occurrence!J1268,$D$4:$D$102,1),0))</f>
        <v/>
      </c>
      <c r="M1268" s="9">
        <f>IF(L1268&lt;0,0,IF(L1268=0,Occurrence!J1268*$I$11,IF(L1268&gt;=99,Occurrence!J1268*$I$12,INDEX($C$4:$C$102,L1268)+(Occurrence!J1268-INDEX($D$4:$D$102,L1268))/(INDEX($D$4:$D$102,L1268+1)-INDEX($D$4:$D$102,L1268))*(INDEX($C$4:$C$102,L1268+1)-INDEX($C$4:$C$102,L1268)))))</f>
        <v/>
      </c>
      <c r="N1268" s="12">
        <f>IF(Occurrence!K1268&lt;=0,-1,IFERROR(MATCH(Occurrence!K1268,$D$4:$D$102,1),0))</f>
        <v/>
      </c>
      <c r="O1268" s="9">
        <f>IF(N1268&lt;0,0,IF(N1268=0,Occurrence!K1268*$I$11,IF(N1268&gt;=99,Occurrence!K1268*$I$12,INDEX($C$4:$C$102,N1268)+(Occurrence!K1268-INDEX($D$4:$D$102,N1268))/(INDEX($D$4:$D$102,N1268+1)-INDEX($D$4:$D$102,N1268))*(INDEX($C$4:$C$102,N1268+1)-INDEX($C$4:$C$102,N1268)))))</f>
        <v/>
      </c>
      <c r="P1268" s="12">
        <f>IFERROR(MATCH(Data!X1268,$F$4:$F$102,1),0)</f>
        <v/>
      </c>
      <c r="Q1268" s="9">
        <f>IF(P1268=0,Data!X1268+$I$13,IF(P1268&gt;=99,Data!X1268+$I$14,INDEX($E$4:$E$102,P1268)+(Data!X1268-INDEX($F$4:$F$102,P1268))/(INDEX($F$4:$F$102,P1268+1)-INDEX($F$4:$F$102,P1268))*(INDEX($E$4:$E$102,P1268+1)-INDEX($E$4:$E$102,P1268))))</f>
        <v/>
      </c>
      <c r="R1268" s="12">
        <f>IFERROR(MATCH(Data!Y1268,$F$4:$F$102,1),0)</f>
        <v/>
      </c>
      <c r="S1268" s="9">
        <f>IF(R1268=0,Data!Y1268+$I$13,IF(R1268&gt;=99,Data!Y1268+$I$14,INDEX($E$4:$E$102,R1268)+(Data!Y1268-INDEX($F$4:$F$102,R1268))/(INDEX($F$4:$F$102,R1268+1)-INDEX($F$4:$F$102,R1268))*(INDEX($E$4:$E$102,R1268+1)-INDEX($E$4:$E$102,R1268))))</f>
        <v/>
      </c>
    </row>
    <row r="1269">
      <c r="K1269" s="14">
        <f>Data!A1269</f>
        <v/>
      </c>
      <c r="L1269" s="12">
        <f>IF(Occurrence!J1269&lt;=0,-1,IFERROR(MATCH(Occurrence!J1269,$D$4:$D$102,1),0))</f>
        <v/>
      </c>
      <c r="M1269" s="9">
        <f>IF(L1269&lt;0,0,IF(L1269=0,Occurrence!J1269*$I$11,IF(L1269&gt;=99,Occurrence!J1269*$I$12,INDEX($C$4:$C$102,L1269)+(Occurrence!J1269-INDEX($D$4:$D$102,L1269))/(INDEX($D$4:$D$102,L1269+1)-INDEX($D$4:$D$102,L1269))*(INDEX($C$4:$C$102,L1269+1)-INDEX($C$4:$C$102,L1269)))))</f>
        <v/>
      </c>
      <c r="N1269" s="12">
        <f>IF(Occurrence!K1269&lt;=0,-1,IFERROR(MATCH(Occurrence!K1269,$D$4:$D$102,1),0))</f>
        <v/>
      </c>
      <c r="O1269" s="9">
        <f>IF(N1269&lt;0,0,IF(N1269=0,Occurrence!K1269*$I$11,IF(N1269&gt;=99,Occurrence!K1269*$I$12,INDEX($C$4:$C$102,N1269)+(Occurrence!K1269-INDEX($D$4:$D$102,N1269))/(INDEX($D$4:$D$102,N1269+1)-INDEX($D$4:$D$102,N1269))*(INDEX($C$4:$C$102,N1269+1)-INDEX($C$4:$C$102,N1269)))))</f>
        <v/>
      </c>
      <c r="P1269" s="12">
        <f>IFERROR(MATCH(Data!X1269,$F$4:$F$102,1),0)</f>
        <v/>
      </c>
      <c r="Q1269" s="9">
        <f>IF(P1269=0,Data!X1269+$I$13,IF(P1269&gt;=99,Data!X1269+$I$14,INDEX($E$4:$E$102,P1269)+(Data!X1269-INDEX($F$4:$F$102,P1269))/(INDEX($F$4:$F$102,P1269+1)-INDEX($F$4:$F$102,P1269))*(INDEX($E$4:$E$102,P1269+1)-INDEX($E$4:$E$102,P1269))))</f>
        <v/>
      </c>
      <c r="R1269" s="12">
        <f>IFERROR(MATCH(Data!Y1269,$F$4:$F$102,1),0)</f>
        <v/>
      </c>
      <c r="S1269" s="9">
        <f>IF(R1269=0,Data!Y1269+$I$13,IF(R1269&gt;=99,Data!Y1269+$I$14,INDEX($E$4:$E$102,R1269)+(Data!Y1269-INDEX($F$4:$F$102,R1269))/(INDEX($F$4:$F$102,R1269+1)-INDEX($F$4:$F$102,R1269))*(INDEX($E$4:$E$102,R1269+1)-INDEX($E$4:$E$102,R1269))))</f>
        <v/>
      </c>
    </row>
    <row r="1270">
      <c r="K1270" s="14">
        <f>Data!A1270</f>
        <v/>
      </c>
      <c r="L1270" s="12">
        <f>IF(Occurrence!J1270&lt;=0,-1,IFERROR(MATCH(Occurrence!J1270,$D$4:$D$102,1),0))</f>
        <v/>
      </c>
      <c r="M1270" s="9">
        <f>IF(L1270&lt;0,0,IF(L1270=0,Occurrence!J1270*$I$11,IF(L1270&gt;=99,Occurrence!J1270*$I$12,INDEX($C$4:$C$102,L1270)+(Occurrence!J1270-INDEX($D$4:$D$102,L1270))/(INDEX($D$4:$D$102,L1270+1)-INDEX($D$4:$D$102,L1270))*(INDEX($C$4:$C$102,L1270+1)-INDEX($C$4:$C$102,L1270)))))</f>
        <v/>
      </c>
      <c r="N1270" s="12">
        <f>IF(Occurrence!K1270&lt;=0,-1,IFERROR(MATCH(Occurrence!K1270,$D$4:$D$102,1),0))</f>
        <v/>
      </c>
      <c r="O1270" s="9">
        <f>IF(N1270&lt;0,0,IF(N1270=0,Occurrence!K1270*$I$11,IF(N1270&gt;=99,Occurrence!K1270*$I$12,INDEX($C$4:$C$102,N1270)+(Occurrence!K1270-INDEX($D$4:$D$102,N1270))/(INDEX($D$4:$D$102,N1270+1)-INDEX($D$4:$D$102,N1270))*(INDEX($C$4:$C$102,N1270+1)-INDEX($C$4:$C$102,N1270)))))</f>
        <v/>
      </c>
      <c r="P1270" s="12">
        <f>IFERROR(MATCH(Data!X1270,$F$4:$F$102,1),0)</f>
        <v/>
      </c>
      <c r="Q1270" s="9">
        <f>IF(P1270=0,Data!X1270+$I$13,IF(P1270&gt;=99,Data!X1270+$I$14,INDEX($E$4:$E$102,P1270)+(Data!X1270-INDEX($F$4:$F$102,P1270))/(INDEX($F$4:$F$102,P1270+1)-INDEX($F$4:$F$102,P1270))*(INDEX($E$4:$E$102,P1270+1)-INDEX($E$4:$E$102,P1270))))</f>
        <v/>
      </c>
      <c r="R1270" s="12">
        <f>IFERROR(MATCH(Data!Y1270,$F$4:$F$102,1),0)</f>
        <v/>
      </c>
      <c r="S1270" s="9">
        <f>IF(R1270=0,Data!Y1270+$I$13,IF(R1270&gt;=99,Data!Y1270+$I$14,INDEX($E$4:$E$102,R1270)+(Data!Y1270-INDEX($F$4:$F$102,R1270))/(INDEX($F$4:$F$102,R1270+1)-INDEX($F$4:$F$102,R1270))*(INDEX($E$4:$E$102,R1270+1)-INDEX($E$4:$E$102,R1270))))</f>
        <v/>
      </c>
    </row>
    <row r="1271">
      <c r="K1271" s="14">
        <f>Data!A1271</f>
        <v/>
      </c>
      <c r="L1271" s="12">
        <f>IF(Occurrence!J1271&lt;=0,-1,IFERROR(MATCH(Occurrence!J1271,$D$4:$D$102,1),0))</f>
        <v/>
      </c>
      <c r="M1271" s="9">
        <f>IF(L1271&lt;0,0,IF(L1271=0,Occurrence!J1271*$I$11,IF(L1271&gt;=99,Occurrence!J1271*$I$12,INDEX($C$4:$C$102,L1271)+(Occurrence!J1271-INDEX($D$4:$D$102,L1271))/(INDEX($D$4:$D$102,L1271+1)-INDEX($D$4:$D$102,L1271))*(INDEX($C$4:$C$102,L1271+1)-INDEX($C$4:$C$102,L1271)))))</f>
        <v/>
      </c>
      <c r="N1271" s="12">
        <f>IF(Occurrence!K1271&lt;=0,-1,IFERROR(MATCH(Occurrence!K1271,$D$4:$D$102,1),0))</f>
        <v/>
      </c>
      <c r="O1271" s="9">
        <f>IF(N1271&lt;0,0,IF(N1271=0,Occurrence!K1271*$I$11,IF(N1271&gt;=99,Occurrence!K1271*$I$12,INDEX($C$4:$C$102,N1271)+(Occurrence!K1271-INDEX($D$4:$D$102,N1271))/(INDEX($D$4:$D$102,N1271+1)-INDEX($D$4:$D$102,N1271))*(INDEX($C$4:$C$102,N1271+1)-INDEX($C$4:$C$102,N1271)))))</f>
        <v/>
      </c>
      <c r="P1271" s="12">
        <f>IFERROR(MATCH(Data!X1271,$F$4:$F$102,1),0)</f>
        <v/>
      </c>
      <c r="Q1271" s="9">
        <f>IF(P1271=0,Data!X1271+$I$13,IF(P1271&gt;=99,Data!X1271+$I$14,INDEX($E$4:$E$102,P1271)+(Data!X1271-INDEX($F$4:$F$102,P1271))/(INDEX($F$4:$F$102,P1271+1)-INDEX($F$4:$F$102,P1271))*(INDEX($E$4:$E$102,P1271+1)-INDEX($E$4:$E$102,P1271))))</f>
        <v/>
      </c>
      <c r="R1271" s="12">
        <f>IFERROR(MATCH(Data!Y1271,$F$4:$F$102,1),0)</f>
        <v/>
      </c>
      <c r="S1271" s="9">
        <f>IF(R1271=0,Data!Y1271+$I$13,IF(R1271&gt;=99,Data!Y1271+$I$14,INDEX($E$4:$E$102,R1271)+(Data!Y1271-INDEX($F$4:$F$102,R1271))/(INDEX($F$4:$F$102,R1271+1)-INDEX($F$4:$F$102,R1271))*(INDEX($E$4:$E$102,R1271+1)-INDEX($E$4:$E$102,R1271))))</f>
        <v/>
      </c>
    </row>
    <row r="1272">
      <c r="K1272" s="14">
        <f>Data!A1272</f>
        <v/>
      </c>
      <c r="L1272" s="12">
        <f>IF(Occurrence!J1272&lt;=0,-1,IFERROR(MATCH(Occurrence!J1272,$D$4:$D$102,1),0))</f>
        <v/>
      </c>
      <c r="M1272" s="9">
        <f>IF(L1272&lt;0,0,IF(L1272=0,Occurrence!J1272*$I$11,IF(L1272&gt;=99,Occurrence!J1272*$I$12,INDEX($C$4:$C$102,L1272)+(Occurrence!J1272-INDEX($D$4:$D$102,L1272))/(INDEX($D$4:$D$102,L1272+1)-INDEX($D$4:$D$102,L1272))*(INDEX($C$4:$C$102,L1272+1)-INDEX($C$4:$C$102,L1272)))))</f>
        <v/>
      </c>
      <c r="N1272" s="12">
        <f>IF(Occurrence!K1272&lt;=0,-1,IFERROR(MATCH(Occurrence!K1272,$D$4:$D$102,1),0))</f>
        <v/>
      </c>
      <c r="O1272" s="9">
        <f>IF(N1272&lt;0,0,IF(N1272=0,Occurrence!K1272*$I$11,IF(N1272&gt;=99,Occurrence!K1272*$I$12,INDEX($C$4:$C$102,N1272)+(Occurrence!K1272-INDEX($D$4:$D$102,N1272))/(INDEX($D$4:$D$102,N1272+1)-INDEX($D$4:$D$102,N1272))*(INDEX($C$4:$C$102,N1272+1)-INDEX($C$4:$C$102,N1272)))))</f>
        <v/>
      </c>
      <c r="P1272" s="12">
        <f>IFERROR(MATCH(Data!X1272,$F$4:$F$102,1),0)</f>
        <v/>
      </c>
      <c r="Q1272" s="9">
        <f>IF(P1272=0,Data!X1272+$I$13,IF(P1272&gt;=99,Data!X1272+$I$14,INDEX($E$4:$E$102,P1272)+(Data!X1272-INDEX($F$4:$F$102,P1272))/(INDEX($F$4:$F$102,P1272+1)-INDEX($F$4:$F$102,P1272))*(INDEX($E$4:$E$102,P1272+1)-INDEX($E$4:$E$102,P1272))))</f>
        <v/>
      </c>
      <c r="R1272" s="12">
        <f>IFERROR(MATCH(Data!Y1272,$F$4:$F$102,1),0)</f>
        <v/>
      </c>
      <c r="S1272" s="9">
        <f>IF(R1272=0,Data!Y1272+$I$13,IF(R1272&gt;=99,Data!Y1272+$I$14,INDEX($E$4:$E$102,R1272)+(Data!Y1272-INDEX($F$4:$F$102,R1272))/(INDEX($F$4:$F$102,R1272+1)-INDEX($F$4:$F$102,R1272))*(INDEX($E$4:$E$102,R1272+1)-INDEX($E$4:$E$102,R1272))))</f>
        <v/>
      </c>
    </row>
    <row r="1273">
      <c r="K1273" s="14">
        <f>Data!A1273</f>
        <v/>
      </c>
      <c r="L1273" s="12">
        <f>IF(Occurrence!J1273&lt;=0,-1,IFERROR(MATCH(Occurrence!J1273,$D$4:$D$102,1),0))</f>
        <v/>
      </c>
      <c r="M1273" s="9">
        <f>IF(L1273&lt;0,0,IF(L1273=0,Occurrence!J1273*$I$11,IF(L1273&gt;=99,Occurrence!J1273*$I$12,INDEX($C$4:$C$102,L1273)+(Occurrence!J1273-INDEX($D$4:$D$102,L1273))/(INDEX($D$4:$D$102,L1273+1)-INDEX($D$4:$D$102,L1273))*(INDEX($C$4:$C$102,L1273+1)-INDEX($C$4:$C$102,L1273)))))</f>
        <v/>
      </c>
      <c r="N1273" s="12">
        <f>IF(Occurrence!K1273&lt;=0,-1,IFERROR(MATCH(Occurrence!K1273,$D$4:$D$102,1),0))</f>
        <v/>
      </c>
      <c r="O1273" s="9">
        <f>IF(N1273&lt;0,0,IF(N1273=0,Occurrence!K1273*$I$11,IF(N1273&gt;=99,Occurrence!K1273*$I$12,INDEX($C$4:$C$102,N1273)+(Occurrence!K1273-INDEX($D$4:$D$102,N1273))/(INDEX($D$4:$D$102,N1273+1)-INDEX($D$4:$D$102,N1273))*(INDEX($C$4:$C$102,N1273+1)-INDEX($C$4:$C$102,N1273)))))</f>
        <v/>
      </c>
      <c r="P1273" s="12">
        <f>IFERROR(MATCH(Data!X1273,$F$4:$F$102,1),0)</f>
        <v/>
      </c>
      <c r="Q1273" s="9">
        <f>IF(P1273=0,Data!X1273+$I$13,IF(P1273&gt;=99,Data!X1273+$I$14,INDEX($E$4:$E$102,P1273)+(Data!X1273-INDEX($F$4:$F$102,P1273))/(INDEX($F$4:$F$102,P1273+1)-INDEX($F$4:$F$102,P1273))*(INDEX($E$4:$E$102,P1273+1)-INDEX($E$4:$E$102,P1273))))</f>
        <v/>
      </c>
      <c r="R1273" s="12">
        <f>IFERROR(MATCH(Data!Y1273,$F$4:$F$102,1),0)</f>
        <v/>
      </c>
      <c r="S1273" s="9">
        <f>IF(R1273=0,Data!Y1273+$I$13,IF(R1273&gt;=99,Data!Y1273+$I$14,INDEX($E$4:$E$102,R1273)+(Data!Y1273-INDEX($F$4:$F$102,R1273))/(INDEX($F$4:$F$102,R1273+1)-INDEX($F$4:$F$102,R1273))*(INDEX($E$4:$E$102,R1273+1)-INDEX($E$4:$E$102,R1273))))</f>
        <v/>
      </c>
    </row>
    <row r="1274">
      <c r="K1274" s="14">
        <f>Data!A1274</f>
        <v/>
      </c>
      <c r="L1274" s="12">
        <f>IF(Occurrence!J1274&lt;=0,-1,IFERROR(MATCH(Occurrence!J1274,$D$4:$D$102,1),0))</f>
        <v/>
      </c>
      <c r="M1274" s="9">
        <f>IF(L1274&lt;0,0,IF(L1274=0,Occurrence!J1274*$I$11,IF(L1274&gt;=99,Occurrence!J1274*$I$12,INDEX($C$4:$C$102,L1274)+(Occurrence!J1274-INDEX($D$4:$D$102,L1274))/(INDEX($D$4:$D$102,L1274+1)-INDEX($D$4:$D$102,L1274))*(INDEX($C$4:$C$102,L1274+1)-INDEX($C$4:$C$102,L1274)))))</f>
        <v/>
      </c>
      <c r="N1274" s="12">
        <f>IF(Occurrence!K1274&lt;=0,-1,IFERROR(MATCH(Occurrence!K1274,$D$4:$D$102,1),0))</f>
        <v/>
      </c>
      <c r="O1274" s="9">
        <f>IF(N1274&lt;0,0,IF(N1274=0,Occurrence!K1274*$I$11,IF(N1274&gt;=99,Occurrence!K1274*$I$12,INDEX($C$4:$C$102,N1274)+(Occurrence!K1274-INDEX($D$4:$D$102,N1274))/(INDEX($D$4:$D$102,N1274+1)-INDEX($D$4:$D$102,N1274))*(INDEX($C$4:$C$102,N1274+1)-INDEX($C$4:$C$102,N1274)))))</f>
        <v/>
      </c>
      <c r="P1274" s="12">
        <f>IFERROR(MATCH(Data!X1274,$F$4:$F$102,1),0)</f>
        <v/>
      </c>
      <c r="Q1274" s="9">
        <f>IF(P1274=0,Data!X1274+$I$13,IF(P1274&gt;=99,Data!X1274+$I$14,INDEX($E$4:$E$102,P1274)+(Data!X1274-INDEX($F$4:$F$102,P1274))/(INDEX($F$4:$F$102,P1274+1)-INDEX($F$4:$F$102,P1274))*(INDEX($E$4:$E$102,P1274+1)-INDEX($E$4:$E$102,P1274))))</f>
        <v/>
      </c>
      <c r="R1274" s="12">
        <f>IFERROR(MATCH(Data!Y1274,$F$4:$F$102,1),0)</f>
        <v/>
      </c>
      <c r="S1274" s="9">
        <f>IF(R1274=0,Data!Y1274+$I$13,IF(R1274&gt;=99,Data!Y1274+$I$14,INDEX($E$4:$E$102,R1274)+(Data!Y1274-INDEX($F$4:$F$102,R1274))/(INDEX($F$4:$F$102,R1274+1)-INDEX($F$4:$F$102,R1274))*(INDEX($E$4:$E$102,R1274+1)-INDEX($E$4:$E$102,R1274))))</f>
        <v/>
      </c>
    </row>
    <row r="1275">
      <c r="K1275" s="14">
        <f>Data!A1275</f>
        <v/>
      </c>
      <c r="L1275" s="12">
        <f>IF(Occurrence!J1275&lt;=0,-1,IFERROR(MATCH(Occurrence!J1275,$D$4:$D$102,1),0))</f>
        <v/>
      </c>
      <c r="M1275" s="9">
        <f>IF(L1275&lt;0,0,IF(L1275=0,Occurrence!J1275*$I$11,IF(L1275&gt;=99,Occurrence!J1275*$I$12,INDEX($C$4:$C$102,L1275)+(Occurrence!J1275-INDEX($D$4:$D$102,L1275))/(INDEX($D$4:$D$102,L1275+1)-INDEX($D$4:$D$102,L1275))*(INDEX($C$4:$C$102,L1275+1)-INDEX($C$4:$C$102,L1275)))))</f>
        <v/>
      </c>
      <c r="N1275" s="12">
        <f>IF(Occurrence!K1275&lt;=0,-1,IFERROR(MATCH(Occurrence!K1275,$D$4:$D$102,1),0))</f>
        <v/>
      </c>
      <c r="O1275" s="9">
        <f>IF(N1275&lt;0,0,IF(N1275=0,Occurrence!K1275*$I$11,IF(N1275&gt;=99,Occurrence!K1275*$I$12,INDEX($C$4:$C$102,N1275)+(Occurrence!K1275-INDEX($D$4:$D$102,N1275))/(INDEX($D$4:$D$102,N1275+1)-INDEX($D$4:$D$102,N1275))*(INDEX($C$4:$C$102,N1275+1)-INDEX($C$4:$C$102,N1275)))))</f>
        <v/>
      </c>
      <c r="P1275" s="12">
        <f>IFERROR(MATCH(Data!X1275,$F$4:$F$102,1),0)</f>
        <v/>
      </c>
      <c r="Q1275" s="9">
        <f>IF(P1275=0,Data!X1275+$I$13,IF(P1275&gt;=99,Data!X1275+$I$14,INDEX($E$4:$E$102,P1275)+(Data!X1275-INDEX($F$4:$F$102,P1275))/(INDEX($F$4:$F$102,P1275+1)-INDEX($F$4:$F$102,P1275))*(INDEX($E$4:$E$102,P1275+1)-INDEX($E$4:$E$102,P1275))))</f>
        <v/>
      </c>
      <c r="R1275" s="12">
        <f>IFERROR(MATCH(Data!Y1275,$F$4:$F$102,1),0)</f>
        <v/>
      </c>
      <c r="S1275" s="9">
        <f>IF(R1275=0,Data!Y1275+$I$13,IF(R1275&gt;=99,Data!Y1275+$I$14,INDEX($E$4:$E$102,R1275)+(Data!Y1275-INDEX($F$4:$F$102,R1275))/(INDEX($F$4:$F$102,R1275+1)-INDEX($F$4:$F$102,R1275))*(INDEX($E$4:$E$102,R1275+1)-INDEX($E$4:$E$102,R1275))))</f>
        <v/>
      </c>
    </row>
    <row r="1276">
      <c r="K1276" s="14">
        <f>Data!A1276</f>
        <v/>
      </c>
      <c r="L1276" s="12">
        <f>IF(Occurrence!J1276&lt;=0,-1,IFERROR(MATCH(Occurrence!J1276,$D$4:$D$102,1),0))</f>
        <v/>
      </c>
      <c r="M1276" s="9">
        <f>IF(L1276&lt;0,0,IF(L1276=0,Occurrence!J1276*$I$11,IF(L1276&gt;=99,Occurrence!J1276*$I$12,INDEX($C$4:$C$102,L1276)+(Occurrence!J1276-INDEX($D$4:$D$102,L1276))/(INDEX($D$4:$D$102,L1276+1)-INDEX($D$4:$D$102,L1276))*(INDEX($C$4:$C$102,L1276+1)-INDEX($C$4:$C$102,L1276)))))</f>
        <v/>
      </c>
      <c r="N1276" s="12">
        <f>IF(Occurrence!K1276&lt;=0,-1,IFERROR(MATCH(Occurrence!K1276,$D$4:$D$102,1),0))</f>
        <v/>
      </c>
      <c r="O1276" s="9">
        <f>IF(N1276&lt;0,0,IF(N1276=0,Occurrence!K1276*$I$11,IF(N1276&gt;=99,Occurrence!K1276*$I$12,INDEX($C$4:$C$102,N1276)+(Occurrence!K1276-INDEX($D$4:$D$102,N1276))/(INDEX($D$4:$D$102,N1276+1)-INDEX($D$4:$D$102,N1276))*(INDEX($C$4:$C$102,N1276+1)-INDEX($C$4:$C$102,N1276)))))</f>
        <v/>
      </c>
      <c r="P1276" s="12">
        <f>IFERROR(MATCH(Data!X1276,$F$4:$F$102,1),0)</f>
        <v/>
      </c>
      <c r="Q1276" s="9">
        <f>IF(P1276=0,Data!X1276+$I$13,IF(P1276&gt;=99,Data!X1276+$I$14,INDEX($E$4:$E$102,P1276)+(Data!X1276-INDEX($F$4:$F$102,P1276))/(INDEX($F$4:$F$102,P1276+1)-INDEX($F$4:$F$102,P1276))*(INDEX($E$4:$E$102,P1276+1)-INDEX($E$4:$E$102,P1276))))</f>
        <v/>
      </c>
      <c r="R1276" s="12">
        <f>IFERROR(MATCH(Data!Y1276,$F$4:$F$102,1),0)</f>
        <v/>
      </c>
      <c r="S1276" s="9">
        <f>IF(R1276=0,Data!Y1276+$I$13,IF(R1276&gt;=99,Data!Y1276+$I$14,INDEX($E$4:$E$102,R1276)+(Data!Y1276-INDEX($F$4:$F$102,R1276))/(INDEX($F$4:$F$102,R1276+1)-INDEX($F$4:$F$102,R1276))*(INDEX($E$4:$E$102,R1276+1)-INDEX($E$4:$E$102,R1276))))</f>
        <v/>
      </c>
    </row>
    <row r="1277">
      <c r="K1277" s="14">
        <f>Data!A1277</f>
        <v/>
      </c>
      <c r="L1277" s="12">
        <f>IF(Occurrence!J1277&lt;=0,-1,IFERROR(MATCH(Occurrence!J1277,$D$4:$D$102,1),0))</f>
        <v/>
      </c>
      <c r="M1277" s="9">
        <f>IF(L1277&lt;0,0,IF(L1277=0,Occurrence!J1277*$I$11,IF(L1277&gt;=99,Occurrence!J1277*$I$12,INDEX($C$4:$C$102,L1277)+(Occurrence!J1277-INDEX($D$4:$D$102,L1277))/(INDEX($D$4:$D$102,L1277+1)-INDEX($D$4:$D$102,L1277))*(INDEX($C$4:$C$102,L1277+1)-INDEX($C$4:$C$102,L1277)))))</f>
        <v/>
      </c>
      <c r="N1277" s="12">
        <f>IF(Occurrence!K1277&lt;=0,-1,IFERROR(MATCH(Occurrence!K1277,$D$4:$D$102,1),0))</f>
        <v/>
      </c>
      <c r="O1277" s="9">
        <f>IF(N1277&lt;0,0,IF(N1277=0,Occurrence!K1277*$I$11,IF(N1277&gt;=99,Occurrence!K1277*$I$12,INDEX($C$4:$C$102,N1277)+(Occurrence!K1277-INDEX($D$4:$D$102,N1277))/(INDEX($D$4:$D$102,N1277+1)-INDEX($D$4:$D$102,N1277))*(INDEX($C$4:$C$102,N1277+1)-INDEX($C$4:$C$102,N1277)))))</f>
        <v/>
      </c>
      <c r="P1277" s="12">
        <f>IFERROR(MATCH(Data!X1277,$F$4:$F$102,1),0)</f>
        <v/>
      </c>
      <c r="Q1277" s="9">
        <f>IF(P1277=0,Data!X1277+$I$13,IF(P1277&gt;=99,Data!X1277+$I$14,INDEX($E$4:$E$102,P1277)+(Data!X1277-INDEX($F$4:$F$102,P1277))/(INDEX($F$4:$F$102,P1277+1)-INDEX($F$4:$F$102,P1277))*(INDEX($E$4:$E$102,P1277+1)-INDEX($E$4:$E$102,P1277))))</f>
        <v/>
      </c>
      <c r="R1277" s="12">
        <f>IFERROR(MATCH(Data!Y1277,$F$4:$F$102,1),0)</f>
        <v/>
      </c>
      <c r="S1277" s="9">
        <f>IF(R1277=0,Data!Y1277+$I$13,IF(R1277&gt;=99,Data!Y1277+$I$14,INDEX($E$4:$E$102,R1277)+(Data!Y1277-INDEX($F$4:$F$102,R1277))/(INDEX($F$4:$F$102,R1277+1)-INDEX($F$4:$F$102,R1277))*(INDEX($E$4:$E$102,R1277+1)-INDEX($E$4:$E$102,R1277))))</f>
        <v/>
      </c>
    </row>
    <row r="1278">
      <c r="K1278" s="14">
        <f>Data!A1278</f>
        <v/>
      </c>
      <c r="L1278" s="12">
        <f>IF(Occurrence!J1278&lt;=0,-1,IFERROR(MATCH(Occurrence!J1278,$D$4:$D$102,1),0))</f>
        <v/>
      </c>
      <c r="M1278" s="9">
        <f>IF(L1278&lt;0,0,IF(L1278=0,Occurrence!J1278*$I$11,IF(L1278&gt;=99,Occurrence!J1278*$I$12,INDEX($C$4:$C$102,L1278)+(Occurrence!J1278-INDEX($D$4:$D$102,L1278))/(INDEX($D$4:$D$102,L1278+1)-INDEX($D$4:$D$102,L1278))*(INDEX($C$4:$C$102,L1278+1)-INDEX($C$4:$C$102,L1278)))))</f>
        <v/>
      </c>
      <c r="N1278" s="12">
        <f>IF(Occurrence!K1278&lt;=0,-1,IFERROR(MATCH(Occurrence!K1278,$D$4:$D$102,1),0))</f>
        <v/>
      </c>
      <c r="O1278" s="9">
        <f>IF(N1278&lt;0,0,IF(N1278=0,Occurrence!K1278*$I$11,IF(N1278&gt;=99,Occurrence!K1278*$I$12,INDEX($C$4:$C$102,N1278)+(Occurrence!K1278-INDEX($D$4:$D$102,N1278))/(INDEX($D$4:$D$102,N1278+1)-INDEX($D$4:$D$102,N1278))*(INDEX($C$4:$C$102,N1278+1)-INDEX($C$4:$C$102,N1278)))))</f>
        <v/>
      </c>
      <c r="P1278" s="12">
        <f>IFERROR(MATCH(Data!X1278,$F$4:$F$102,1),0)</f>
        <v/>
      </c>
      <c r="Q1278" s="9">
        <f>IF(P1278=0,Data!X1278+$I$13,IF(P1278&gt;=99,Data!X1278+$I$14,INDEX($E$4:$E$102,P1278)+(Data!X1278-INDEX($F$4:$F$102,P1278))/(INDEX($F$4:$F$102,P1278+1)-INDEX($F$4:$F$102,P1278))*(INDEX($E$4:$E$102,P1278+1)-INDEX($E$4:$E$102,P1278))))</f>
        <v/>
      </c>
      <c r="R1278" s="12">
        <f>IFERROR(MATCH(Data!Y1278,$F$4:$F$102,1),0)</f>
        <v/>
      </c>
      <c r="S1278" s="9">
        <f>IF(R1278=0,Data!Y1278+$I$13,IF(R1278&gt;=99,Data!Y1278+$I$14,INDEX($E$4:$E$102,R1278)+(Data!Y1278-INDEX($F$4:$F$102,R1278))/(INDEX($F$4:$F$102,R1278+1)-INDEX($F$4:$F$102,R1278))*(INDEX($E$4:$E$102,R1278+1)-INDEX($E$4:$E$102,R1278))))</f>
        <v/>
      </c>
    </row>
    <row r="1279">
      <c r="K1279" s="14">
        <f>Data!A1279</f>
        <v/>
      </c>
      <c r="L1279" s="12">
        <f>IF(Occurrence!J1279&lt;=0,-1,IFERROR(MATCH(Occurrence!J1279,$D$4:$D$102,1),0))</f>
        <v/>
      </c>
      <c r="M1279" s="9">
        <f>IF(L1279&lt;0,0,IF(L1279=0,Occurrence!J1279*$I$11,IF(L1279&gt;=99,Occurrence!J1279*$I$12,INDEX($C$4:$C$102,L1279)+(Occurrence!J1279-INDEX($D$4:$D$102,L1279))/(INDEX($D$4:$D$102,L1279+1)-INDEX($D$4:$D$102,L1279))*(INDEX($C$4:$C$102,L1279+1)-INDEX($C$4:$C$102,L1279)))))</f>
        <v/>
      </c>
      <c r="N1279" s="12">
        <f>IF(Occurrence!K1279&lt;=0,-1,IFERROR(MATCH(Occurrence!K1279,$D$4:$D$102,1),0))</f>
        <v/>
      </c>
      <c r="O1279" s="9">
        <f>IF(N1279&lt;0,0,IF(N1279=0,Occurrence!K1279*$I$11,IF(N1279&gt;=99,Occurrence!K1279*$I$12,INDEX($C$4:$C$102,N1279)+(Occurrence!K1279-INDEX($D$4:$D$102,N1279))/(INDEX($D$4:$D$102,N1279+1)-INDEX($D$4:$D$102,N1279))*(INDEX($C$4:$C$102,N1279+1)-INDEX($C$4:$C$102,N1279)))))</f>
        <v/>
      </c>
      <c r="P1279" s="12">
        <f>IFERROR(MATCH(Data!X1279,$F$4:$F$102,1),0)</f>
        <v/>
      </c>
      <c r="Q1279" s="9">
        <f>IF(P1279=0,Data!X1279+$I$13,IF(P1279&gt;=99,Data!X1279+$I$14,INDEX($E$4:$E$102,P1279)+(Data!X1279-INDEX($F$4:$F$102,P1279))/(INDEX($F$4:$F$102,P1279+1)-INDEX($F$4:$F$102,P1279))*(INDEX($E$4:$E$102,P1279+1)-INDEX($E$4:$E$102,P1279))))</f>
        <v/>
      </c>
      <c r="R1279" s="12">
        <f>IFERROR(MATCH(Data!Y1279,$F$4:$F$102,1),0)</f>
        <v/>
      </c>
      <c r="S1279" s="9">
        <f>IF(R1279=0,Data!Y1279+$I$13,IF(R1279&gt;=99,Data!Y1279+$I$14,INDEX($E$4:$E$102,R1279)+(Data!Y1279-INDEX($F$4:$F$102,R1279))/(INDEX($F$4:$F$102,R1279+1)-INDEX($F$4:$F$102,R1279))*(INDEX($E$4:$E$102,R1279+1)-INDEX($E$4:$E$102,R1279))))</f>
        <v/>
      </c>
    </row>
    <row r="1280">
      <c r="K1280" s="14">
        <f>Data!A1280</f>
        <v/>
      </c>
      <c r="L1280" s="12">
        <f>IF(Occurrence!J1280&lt;=0,-1,IFERROR(MATCH(Occurrence!J1280,$D$4:$D$102,1),0))</f>
        <v/>
      </c>
      <c r="M1280" s="9">
        <f>IF(L1280&lt;0,0,IF(L1280=0,Occurrence!J1280*$I$11,IF(L1280&gt;=99,Occurrence!J1280*$I$12,INDEX($C$4:$C$102,L1280)+(Occurrence!J1280-INDEX($D$4:$D$102,L1280))/(INDEX($D$4:$D$102,L1280+1)-INDEX($D$4:$D$102,L1280))*(INDEX($C$4:$C$102,L1280+1)-INDEX($C$4:$C$102,L1280)))))</f>
        <v/>
      </c>
      <c r="N1280" s="12">
        <f>IF(Occurrence!K1280&lt;=0,-1,IFERROR(MATCH(Occurrence!K1280,$D$4:$D$102,1),0))</f>
        <v/>
      </c>
      <c r="O1280" s="9">
        <f>IF(N1280&lt;0,0,IF(N1280=0,Occurrence!K1280*$I$11,IF(N1280&gt;=99,Occurrence!K1280*$I$12,INDEX($C$4:$C$102,N1280)+(Occurrence!K1280-INDEX($D$4:$D$102,N1280))/(INDEX($D$4:$D$102,N1280+1)-INDEX($D$4:$D$102,N1280))*(INDEX($C$4:$C$102,N1280+1)-INDEX($C$4:$C$102,N1280)))))</f>
        <v/>
      </c>
      <c r="P1280" s="12">
        <f>IFERROR(MATCH(Data!X1280,$F$4:$F$102,1),0)</f>
        <v/>
      </c>
      <c r="Q1280" s="9">
        <f>IF(P1280=0,Data!X1280+$I$13,IF(P1280&gt;=99,Data!X1280+$I$14,INDEX($E$4:$E$102,P1280)+(Data!X1280-INDEX($F$4:$F$102,P1280))/(INDEX($F$4:$F$102,P1280+1)-INDEX($F$4:$F$102,P1280))*(INDEX($E$4:$E$102,P1280+1)-INDEX($E$4:$E$102,P1280))))</f>
        <v/>
      </c>
      <c r="R1280" s="12">
        <f>IFERROR(MATCH(Data!Y1280,$F$4:$F$102,1),0)</f>
        <v/>
      </c>
      <c r="S1280" s="9">
        <f>IF(R1280=0,Data!Y1280+$I$13,IF(R1280&gt;=99,Data!Y1280+$I$14,INDEX($E$4:$E$102,R1280)+(Data!Y1280-INDEX($F$4:$F$102,R1280))/(INDEX($F$4:$F$102,R1280+1)-INDEX($F$4:$F$102,R1280))*(INDEX($E$4:$E$102,R1280+1)-INDEX($E$4:$E$102,R1280))))</f>
        <v/>
      </c>
    </row>
    <row r="1281">
      <c r="K1281" s="14">
        <f>Data!A1281</f>
        <v/>
      </c>
      <c r="L1281" s="12">
        <f>IF(Occurrence!J1281&lt;=0,-1,IFERROR(MATCH(Occurrence!J1281,$D$4:$D$102,1),0))</f>
        <v/>
      </c>
      <c r="M1281" s="9">
        <f>IF(L1281&lt;0,0,IF(L1281=0,Occurrence!J1281*$I$11,IF(L1281&gt;=99,Occurrence!J1281*$I$12,INDEX($C$4:$C$102,L1281)+(Occurrence!J1281-INDEX($D$4:$D$102,L1281))/(INDEX($D$4:$D$102,L1281+1)-INDEX($D$4:$D$102,L1281))*(INDEX($C$4:$C$102,L1281+1)-INDEX($C$4:$C$102,L1281)))))</f>
        <v/>
      </c>
      <c r="N1281" s="12">
        <f>IF(Occurrence!K1281&lt;=0,-1,IFERROR(MATCH(Occurrence!K1281,$D$4:$D$102,1),0))</f>
        <v/>
      </c>
      <c r="O1281" s="9">
        <f>IF(N1281&lt;0,0,IF(N1281=0,Occurrence!K1281*$I$11,IF(N1281&gt;=99,Occurrence!K1281*$I$12,INDEX($C$4:$C$102,N1281)+(Occurrence!K1281-INDEX($D$4:$D$102,N1281))/(INDEX($D$4:$D$102,N1281+1)-INDEX($D$4:$D$102,N1281))*(INDEX($C$4:$C$102,N1281+1)-INDEX($C$4:$C$102,N1281)))))</f>
        <v/>
      </c>
      <c r="P1281" s="12">
        <f>IFERROR(MATCH(Data!X1281,$F$4:$F$102,1),0)</f>
        <v/>
      </c>
      <c r="Q1281" s="9">
        <f>IF(P1281=0,Data!X1281+$I$13,IF(P1281&gt;=99,Data!X1281+$I$14,INDEX($E$4:$E$102,P1281)+(Data!X1281-INDEX($F$4:$F$102,P1281))/(INDEX($F$4:$F$102,P1281+1)-INDEX($F$4:$F$102,P1281))*(INDEX($E$4:$E$102,P1281+1)-INDEX($E$4:$E$102,P1281))))</f>
        <v/>
      </c>
      <c r="R1281" s="12">
        <f>IFERROR(MATCH(Data!Y1281,$F$4:$F$102,1),0)</f>
        <v/>
      </c>
      <c r="S1281" s="9">
        <f>IF(R1281=0,Data!Y1281+$I$13,IF(R1281&gt;=99,Data!Y1281+$I$14,INDEX($E$4:$E$102,R1281)+(Data!Y1281-INDEX($F$4:$F$102,R1281))/(INDEX($F$4:$F$102,R1281+1)-INDEX($F$4:$F$102,R1281))*(INDEX($E$4:$E$102,R1281+1)-INDEX($E$4:$E$102,R1281))))</f>
        <v/>
      </c>
    </row>
    <row r="1282">
      <c r="K1282" s="14">
        <f>Data!A1282</f>
        <v/>
      </c>
      <c r="L1282" s="12">
        <f>IF(Occurrence!J1282&lt;=0,-1,IFERROR(MATCH(Occurrence!J1282,$D$4:$D$102,1),0))</f>
        <v/>
      </c>
      <c r="M1282" s="9">
        <f>IF(L1282&lt;0,0,IF(L1282=0,Occurrence!J1282*$I$11,IF(L1282&gt;=99,Occurrence!J1282*$I$12,INDEX($C$4:$C$102,L1282)+(Occurrence!J1282-INDEX($D$4:$D$102,L1282))/(INDEX($D$4:$D$102,L1282+1)-INDEX($D$4:$D$102,L1282))*(INDEX($C$4:$C$102,L1282+1)-INDEX($C$4:$C$102,L1282)))))</f>
        <v/>
      </c>
      <c r="N1282" s="12">
        <f>IF(Occurrence!K1282&lt;=0,-1,IFERROR(MATCH(Occurrence!K1282,$D$4:$D$102,1),0))</f>
        <v/>
      </c>
      <c r="O1282" s="9">
        <f>IF(N1282&lt;0,0,IF(N1282=0,Occurrence!K1282*$I$11,IF(N1282&gt;=99,Occurrence!K1282*$I$12,INDEX($C$4:$C$102,N1282)+(Occurrence!K1282-INDEX($D$4:$D$102,N1282))/(INDEX($D$4:$D$102,N1282+1)-INDEX($D$4:$D$102,N1282))*(INDEX($C$4:$C$102,N1282+1)-INDEX($C$4:$C$102,N1282)))))</f>
        <v/>
      </c>
      <c r="P1282" s="12">
        <f>IFERROR(MATCH(Data!X1282,$F$4:$F$102,1),0)</f>
        <v/>
      </c>
      <c r="Q1282" s="9">
        <f>IF(P1282=0,Data!X1282+$I$13,IF(P1282&gt;=99,Data!X1282+$I$14,INDEX($E$4:$E$102,P1282)+(Data!X1282-INDEX($F$4:$F$102,P1282))/(INDEX($F$4:$F$102,P1282+1)-INDEX($F$4:$F$102,P1282))*(INDEX($E$4:$E$102,P1282+1)-INDEX($E$4:$E$102,P1282))))</f>
        <v/>
      </c>
      <c r="R1282" s="12">
        <f>IFERROR(MATCH(Data!Y1282,$F$4:$F$102,1),0)</f>
        <v/>
      </c>
      <c r="S1282" s="9">
        <f>IF(R1282=0,Data!Y1282+$I$13,IF(R1282&gt;=99,Data!Y1282+$I$14,INDEX($E$4:$E$102,R1282)+(Data!Y1282-INDEX($F$4:$F$102,R1282))/(INDEX($F$4:$F$102,R1282+1)-INDEX($F$4:$F$102,R1282))*(INDEX($E$4:$E$102,R1282+1)-INDEX($E$4:$E$102,R1282))))</f>
        <v/>
      </c>
    </row>
    <row r="1283">
      <c r="K1283" s="14">
        <f>Data!A1283</f>
        <v/>
      </c>
      <c r="L1283" s="12">
        <f>IF(Occurrence!J1283&lt;=0,-1,IFERROR(MATCH(Occurrence!J1283,$D$4:$D$102,1),0))</f>
        <v/>
      </c>
      <c r="M1283" s="9">
        <f>IF(L1283&lt;0,0,IF(L1283=0,Occurrence!J1283*$I$11,IF(L1283&gt;=99,Occurrence!J1283*$I$12,INDEX($C$4:$C$102,L1283)+(Occurrence!J1283-INDEX($D$4:$D$102,L1283))/(INDEX($D$4:$D$102,L1283+1)-INDEX($D$4:$D$102,L1283))*(INDEX($C$4:$C$102,L1283+1)-INDEX($C$4:$C$102,L1283)))))</f>
        <v/>
      </c>
      <c r="N1283" s="12">
        <f>IF(Occurrence!K1283&lt;=0,-1,IFERROR(MATCH(Occurrence!K1283,$D$4:$D$102,1),0))</f>
        <v/>
      </c>
      <c r="O1283" s="9">
        <f>IF(N1283&lt;0,0,IF(N1283=0,Occurrence!K1283*$I$11,IF(N1283&gt;=99,Occurrence!K1283*$I$12,INDEX($C$4:$C$102,N1283)+(Occurrence!K1283-INDEX($D$4:$D$102,N1283))/(INDEX($D$4:$D$102,N1283+1)-INDEX($D$4:$D$102,N1283))*(INDEX($C$4:$C$102,N1283+1)-INDEX($C$4:$C$102,N1283)))))</f>
        <v/>
      </c>
      <c r="P1283" s="12">
        <f>IFERROR(MATCH(Data!X1283,$F$4:$F$102,1),0)</f>
        <v/>
      </c>
      <c r="Q1283" s="9">
        <f>IF(P1283=0,Data!X1283+$I$13,IF(P1283&gt;=99,Data!X1283+$I$14,INDEX($E$4:$E$102,P1283)+(Data!X1283-INDEX($F$4:$F$102,P1283))/(INDEX($F$4:$F$102,P1283+1)-INDEX($F$4:$F$102,P1283))*(INDEX($E$4:$E$102,P1283+1)-INDEX($E$4:$E$102,P1283))))</f>
        <v/>
      </c>
      <c r="R1283" s="12">
        <f>IFERROR(MATCH(Data!Y1283,$F$4:$F$102,1),0)</f>
        <v/>
      </c>
      <c r="S1283" s="9">
        <f>IF(R1283=0,Data!Y1283+$I$13,IF(R1283&gt;=99,Data!Y1283+$I$14,INDEX($E$4:$E$102,R1283)+(Data!Y1283-INDEX($F$4:$F$102,R1283))/(INDEX($F$4:$F$102,R1283+1)-INDEX($F$4:$F$102,R1283))*(INDEX($E$4:$E$102,R1283+1)-INDEX($E$4:$E$102,R1283))))</f>
        <v/>
      </c>
    </row>
    <row r="1284">
      <c r="K1284" s="14">
        <f>Data!A1284</f>
        <v/>
      </c>
      <c r="L1284" s="12">
        <f>IF(Occurrence!J1284&lt;=0,-1,IFERROR(MATCH(Occurrence!J1284,$D$4:$D$102,1),0))</f>
        <v/>
      </c>
      <c r="M1284" s="9">
        <f>IF(L1284&lt;0,0,IF(L1284=0,Occurrence!J1284*$I$11,IF(L1284&gt;=99,Occurrence!J1284*$I$12,INDEX($C$4:$C$102,L1284)+(Occurrence!J1284-INDEX($D$4:$D$102,L1284))/(INDEX($D$4:$D$102,L1284+1)-INDEX($D$4:$D$102,L1284))*(INDEX($C$4:$C$102,L1284+1)-INDEX($C$4:$C$102,L1284)))))</f>
        <v/>
      </c>
      <c r="N1284" s="12">
        <f>IF(Occurrence!K1284&lt;=0,-1,IFERROR(MATCH(Occurrence!K1284,$D$4:$D$102,1),0))</f>
        <v/>
      </c>
      <c r="O1284" s="9">
        <f>IF(N1284&lt;0,0,IF(N1284=0,Occurrence!K1284*$I$11,IF(N1284&gt;=99,Occurrence!K1284*$I$12,INDEX($C$4:$C$102,N1284)+(Occurrence!K1284-INDEX($D$4:$D$102,N1284))/(INDEX($D$4:$D$102,N1284+1)-INDEX($D$4:$D$102,N1284))*(INDEX($C$4:$C$102,N1284+1)-INDEX($C$4:$C$102,N1284)))))</f>
        <v/>
      </c>
      <c r="P1284" s="12">
        <f>IFERROR(MATCH(Data!X1284,$F$4:$F$102,1),0)</f>
        <v/>
      </c>
      <c r="Q1284" s="9">
        <f>IF(P1284=0,Data!X1284+$I$13,IF(P1284&gt;=99,Data!X1284+$I$14,INDEX($E$4:$E$102,P1284)+(Data!X1284-INDEX($F$4:$F$102,P1284))/(INDEX($F$4:$F$102,P1284+1)-INDEX($F$4:$F$102,P1284))*(INDEX($E$4:$E$102,P1284+1)-INDEX($E$4:$E$102,P1284))))</f>
        <v/>
      </c>
      <c r="R1284" s="12">
        <f>IFERROR(MATCH(Data!Y1284,$F$4:$F$102,1),0)</f>
        <v/>
      </c>
      <c r="S1284" s="9">
        <f>IF(R1284=0,Data!Y1284+$I$13,IF(R1284&gt;=99,Data!Y1284+$I$14,INDEX($E$4:$E$102,R1284)+(Data!Y1284-INDEX($F$4:$F$102,R1284))/(INDEX($F$4:$F$102,R1284+1)-INDEX($F$4:$F$102,R1284))*(INDEX($E$4:$E$102,R1284+1)-INDEX($E$4:$E$102,R1284))))</f>
        <v/>
      </c>
    </row>
    <row r="1285">
      <c r="K1285" s="14">
        <f>Data!A1285</f>
        <v/>
      </c>
      <c r="L1285" s="12">
        <f>IF(Occurrence!J1285&lt;=0,-1,IFERROR(MATCH(Occurrence!J1285,$D$4:$D$102,1),0))</f>
        <v/>
      </c>
      <c r="M1285" s="9">
        <f>IF(L1285&lt;0,0,IF(L1285=0,Occurrence!J1285*$I$11,IF(L1285&gt;=99,Occurrence!J1285*$I$12,INDEX($C$4:$C$102,L1285)+(Occurrence!J1285-INDEX($D$4:$D$102,L1285))/(INDEX($D$4:$D$102,L1285+1)-INDEX($D$4:$D$102,L1285))*(INDEX($C$4:$C$102,L1285+1)-INDEX($C$4:$C$102,L1285)))))</f>
        <v/>
      </c>
      <c r="N1285" s="12">
        <f>IF(Occurrence!K1285&lt;=0,-1,IFERROR(MATCH(Occurrence!K1285,$D$4:$D$102,1),0))</f>
        <v/>
      </c>
      <c r="O1285" s="9">
        <f>IF(N1285&lt;0,0,IF(N1285=0,Occurrence!K1285*$I$11,IF(N1285&gt;=99,Occurrence!K1285*$I$12,INDEX($C$4:$C$102,N1285)+(Occurrence!K1285-INDEX($D$4:$D$102,N1285))/(INDEX($D$4:$D$102,N1285+1)-INDEX($D$4:$D$102,N1285))*(INDEX($C$4:$C$102,N1285+1)-INDEX($C$4:$C$102,N1285)))))</f>
        <v/>
      </c>
      <c r="P1285" s="12">
        <f>IFERROR(MATCH(Data!X1285,$F$4:$F$102,1),0)</f>
        <v/>
      </c>
      <c r="Q1285" s="9">
        <f>IF(P1285=0,Data!X1285+$I$13,IF(P1285&gt;=99,Data!X1285+$I$14,INDEX($E$4:$E$102,P1285)+(Data!X1285-INDEX($F$4:$F$102,P1285))/(INDEX($F$4:$F$102,P1285+1)-INDEX($F$4:$F$102,P1285))*(INDEX($E$4:$E$102,P1285+1)-INDEX($E$4:$E$102,P1285))))</f>
        <v/>
      </c>
      <c r="R1285" s="12">
        <f>IFERROR(MATCH(Data!Y1285,$F$4:$F$102,1),0)</f>
        <v/>
      </c>
      <c r="S1285" s="9">
        <f>IF(R1285=0,Data!Y1285+$I$13,IF(R1285&gt;=99,Data!Y1285+$I$14,INDEX($E$4:$E$102,R1285)+(Data!Y1285-INDEX($F$4:$F$102,R1285))/(INDEX($F$4:$F$102,R1285+1)-INDEX($F$4:$F$102,R1285))*(INDEX($E$4:$E$102,R1285+1)-INDEX($E$4:$E$102,R1285))))</f>
        <v/>
      </c>
    </row>
    <row r="1286">
      <c r="K1286" s="14">
        <f>Data!A1286</f>
        <v/>
      </c>
      <c r="L1286" s="12">
        <f>IF(Occurrence!J1286&lt;=0,-1,IFERROR(MATCH(Occurrence!J1286,$D$4:$D$102,1),0))</f>
        <v/>
      </c>
      <c r="M1286" s="9">
        <f>IF(L1286&lt;0,0,IF(L1286=0,Occurrence!J1286*$I$11,IF(L1286&gt;=99,Occurrence!J1286*$I$12,INDEX($C$4:$C$102,L1286)+(Occurrence!J1286-INDEX($D$4:$D$102,L1286))/(INDEX($D$4:$D$102,L1286+1)-INDEX($D$4:$D$102,L1286))*(INDEX($C$4:$C$102,L1286+1)-INDEX($C$4:$C$102,L1286)))))</f>
        <v/>
      </c>
      <c r="N1286" s="12">
        <f>IF(Occurrence!K1286&lt;=0,-1,IFERROR(MATCH(Occurrence!K1286,$D$4:$D$102,1),0))</f>
        <v/>
      </c>
      <c r="O1286" s="9">
        <f>IF(N1286&lt;0,0,IF(N1286=0,Occurrence!K1286*$I$11,IF(N1286&gt;=99,Occurrence!K1286*$I$12,INDEX($C$4:$C$102,N1286)+(Occurrence!K1286-INDEX($D$4:$D$102,N1286))/(INDEX($D$4:$D$102,N1286+1)-INDEX($D$4:$D$102,N1286))*(INDEX($C$4:$C$102,N1286+1)-INDEX($C$4:$C$102,N1286)))))</f>
        <v/>
      </c>
      <c r="P1286" s="12">
        <f>IFERROR(MATCH(Data!X1286,$F$4:$F$102,1),0)</f>
        <v/>
      </c>
      <c r="Q1286" s="9">
        <f>IF(P1286=0,Data!X1286+$I$13,IF(P1286&gt;=99,Data!X1286+$I$14,INDEX($E$4:$E$102,P1286)+(Data!X1286-INDEX($F$4:$F$102,P1286))/(INDEX($F$4:$F$102,P1286+1)-INDEX($F$4:$F$102,P1286))*(INDEX($E$4:$E$102,P1286+1)-INDEX($E$4:$E$102,P1286))))</f>
        <v/>
      </c>
      <c r="R1286" s="12">
        <f>IFERROR(MATCH(Data!Y1286,$F$4:$F$102,1),0)</f>
        <v/>
      </c>
      <c r="S1286" s="9">
        <f>IF(R1286=0,Data!Y1286+$I$13,IF(R1286&gt;=99,Data!Y1286+$I$14,INDEX($E$4:$E$102,R1286)+(Data!Y1286-INDEX($F$4:$F$102,R1286))/(INDEX($F$4:$F$102,R1286+1)-INDEX($F$4:$F$102,R1286))*(INDEX($E$4:$E$102,R1286+1)-INDEX($E$4:$E$102,R1286))))</f>
        <v/>
      </c>
    </row>
    <row r="1287">
      <c r="K1287" s="14">
        <f>Data!A1287</f>
        <v/>
      </c>
      <c r="L1287" s="12">
        <f>IF(Occurrence!J1287&lt;=0,-1,IFERROR(MATCH(Occurrence!J1287,$D$4:$D$102,1),0))</f>
        <v/>
      </c>
      <c r="M1287" s="9">
        <f>IF(L1287&lt;0,0,IF(L1287=0,Occurrence!J1287*$I$11,IF(L1287&gt;=99,Occurrence!J1287*$I$12,INDEX($C$4:$C$102,L1287)+(Occurrence!J1287-INDEX($D$4:$D$102,L1287))/(INDEX($D$4:$D$102,L1287+1)-INDEX($D$4:$D$102,L1287))*(INDEX($C$4:$C$102,L1287+1)-INDEX($C$4:$C$102,L1287)))))</f>
        <v/>
      </c>
      <c r="N1287" s="12">
        <f>IF(Occurrence!K1287&lt;=0,-1,IFERROR(MATCH(Occurrence!K1287,$D$4:$D$102,1),0))</f>
        <v/>
      </c>
      <c r="O1287" s="9">
        <f>IF(N1287&lt;0,0,IF(N1287=0,Occurrence!K1287*$I$11,IF(N1287&gt;=99,Occurrence!K1287*$I$12,INDEX($C$4:$C$102,N1287)+(Occurrence!K1287-INDEX($D$4:$D$102,N1287))/(INDEX($D$4:$D$102,N1287+1)-INDEX($D$4:$D$102,N1287))*(INDEX($C$4:$C$102,N1287+1)-INDEX($C$4:$C$102,N1287)))))</f>
        <v/>
      </c>
      <c r="P1287" s="12">
        <f>IFERROR(MATCH(Data!X1287,$F$4:$F$102,1),0)</f>
        <v/>
      </c>
      <c r="Q1287" s="9">
        <f>IF(P1287=0,Data!X1287+$I$13,IF(P1287&gt;=99,Data!X1287+$I$14,INDEX($E$4:$E$102,P1287)+(Data!X1287-INDEX($F$4:$F$102,P1287))/(INDEX($F$4:$F$102,P1287+1)-INDEX($F$4:$F$102,P1287))*(INDEX($E$4:$E$102,P1287+1)-INDEX($E$4:$E$102,P1287))))</f>
        <v/>
      </c>
      <c r="R1287" s="12">
        <f>IFERROR(MATCH(Data!Y1287,$F$4:$F$102,1),0)</f>
        <v/>
      </c>
      <c r="S1287" s="9">
        <f>IF(R1287=0,Data!Y1287+$I$13,IF(R1287&gt;=99,Data!Y1287+$I$14,INDEX($E$4:$E$102,R1287)+(Data!Y1287-INDEX($F$4:$F$102,R1287))/(INDEX($F$4:$F$102,R1287+1)-INDEX($F$4:$F$102,R1287))*(INDEX($E$4:$E$102,R1287+1)-INDEX($E$4:$E$102,R1287))))</f>
        <v/>
      </c>
    </row>
    <row r="1288">
      <c r="K1288" s="14">
        <f>Data!A1288</f>
        <v/>
      </c>
      <c r="L1288" s="12">
        <f>IF(Occurrence!J1288&lt;=0,-1,IFERROR(MATCH(Occurrence!J1288,$D$4:$D$102,1),0))</f>
        <v/>
      </c>
      <c r="M1288" s="9">
        <f>IF(L1288&lt;0,0,IF(L1288=0,Occurrence!J1288*$I$11,IF(L1288&gt;=99,Occurrence!J1288*$I$12,INDEX($C$4:$C$102,L1288)+(Occurrence!J1288-INDEX($D$4:$D$102,L1288))/(INDEX($D$4:$D$102,L1288+1)-INDEX($D$4:$D$102,L1288))*(INDEX($C$4:$C$102,L1288+1)-INDEX($C$4:$C$102,L1288)))))</f>
        <v/>
      </c>
      <c r="N1288" s="12">
        <f>IF(Occurrence!K1288&lt;=0,-1,IFERROR(MATCH(Occurrence!K1288,$D$4:$D$102,1),0))</f>
        <v/>
      </c>
      <c r="O1288" s="9">
        <f>IF(N1288&lt;0,0,IF(N1288=0,Occurrence!K1288*$I$11,IF(N1288&gt;=99,Occurrence!K1288*$I$12,INDEX($C$4:$C$102,N1288)+(Occurrence!K1288-INDEX($D$4:$D$102,N1288))/(INDEX($D$4:$D$102,N1288+1)-INDEX($D$4:$D$102,N1288))*(INDEX($C$4:$C$102,N1288+1)-INDEX($C$4:$C$102,N1288)))))</f>
        <v/>
      </c>
      <c r="P1288" s="12">
        <f>IFERROR(MATCH(Data!X1288,$F$4:$F$102,1),0)</f>
        <v/>
      </c>
      <c r="Q1288" s="9">
        <f>IF(P1288=0,Data!X1288+$I$13,IF(P1288&gt;=99,Data!X1288+$I$14,INDEX($E$4:$E$102,P1288)+(Data!X1288-INDEX($F$4:$F$102,P1288))/(INDEX($F$4:$F$102,P1288+1)-INDEX($F$4:$F$102,P1288))*(INDEX($E$4:$E$102,P1288+1)-INDEX($E$4:$E$102,P1288))))</f>
        <v/>
      </c>
      <c r="R1288" s="12">
        <f>IFERROR(MATCH(Data!Y1288,$F$4:$F$102,1),0)</f>
        <v/>
      </c>
      <c r="S1288" s="9">
        <f>IF(R1288=0,Data!Y1288+$I$13,IF(R1288&gt;=99,Data!Y1288+$I$14,INDEX($E$4:$E$102,R1288)+(Data!Y1288-INDEX($F$4:$F$102,R1288))/(INDEX($F$4:$F$102,R1288+1)-INDEX($F$4:$F$102,R1288))*(INDEX($E$4:$E$102,R1288+1)-INDEX($E$4:$E$102,R1288))))</f>
        <v/>
      </c>
    </row>
    <row r="1289">
      <c r="K1289" s="14">
        <f>Data!A1289</f>
        <v/>
      </c>
      <c r="L1289" s="12">
        <f>IF(Occurrence!J1289&lt;=0,-1,IFERROR(MATCH(Occurrence!J1289,$D$4:$D$102,1),0))</f>
        <v/>
      </c>
      <c r="M1289" s="9">
        <f>IF(L1289&lt;0,0,IF(L1289=0,Occurrence!J1289*$I$11,IF(L1289&gt;=99,Occurrence!J1289*$I$12,INDEX($C$4:$C$102,L1289)+(Occurrence!J1289-INDEX($D$4:$D$102,L1289))/(INDEX($D$4:$D$102,L1289+1)-INDEX($D$4:$D$102,L1289))*(INDEX($C$4:$C$102,L1289+1)-INDEX($C$4:$C$102,L1289)))))</f>
        <v/>
      </c>
      <c r="N1289" s="12">
        <f>IF(Occurrence!K1289&lt;=0,-1,IFERROR(MATCH(Occurrence!K1289,$D$4:$D$102,1),0))</f>
        <v/>
      </c>
      <c r="O1289" s="9">
        <f>IF(N1289&lt;0,0,IF(N1289=0,Occurrence!K1289*$I$11,IF(N1289&gt;=99,Occurrence!K1289*$I$12,INDEX($C$4:$C$102,N1289)+(Occurrence!K1289-INDEX($D$4:$D$102,N1289))/(INDEX($D$4:$D$102,N1289+1)-INDEX($D$4:$D$102,N1289))*(INDEX($C$4:$C$102,N1289+1)-INDEX($C$4:$C$102,N1289)))))</f>
        <v/>
      </c>
      <c r="P1289" s="12">
        <f>IFERROR(MATCH(Data!X1289,$F$4:$F$102,1),0)</f>
        <v/>
      </c>
      <c r="Q1289" s="9">
        <f>IF(P1289=0,Data!X1289+$I$13,IF(P1289&gt;=99,Data!X1289+$I$14,INDEX($E$4:$E$102,P1289)+(Data!X1289-INDEX($F$4:$F$102,P1289))/(INDEX($F$4:$F$102,P1289+1)-INDEX($F$4:$F$102,P1289))*(INDEX($E$4:$E$102,P1289+1)-INDEX($E$4:$E$102,P1289))))</f>
        <v/>
      </c>
      <c r="R1289" s="12">
        <f>IFERROR(MATCH(Data!Y1289,$F$4:$F$102,1),0)</f>
        <v/>
      </c>
      <c r="S1289" s="9">
        <f>IF(R1289=0,Data!Y1289+$I$13,IF(R1289&gt;=99,Data!Y1289+$I$14,INDEX($E$4:$E$102,R1289)+(Data!Y1289-INDEX($F$4:$F$102,R1289))/(INDEX($F$4:$F$102,R1289+1)-INDEX($F$4:$F$102,R1289))*(INDEX($E$4:$E$102,R1289+1)-INDEX($E$4:$E$102,R1289))))</f>
        <v/>
      </c>
    </row>
    <row r="1290">
      <c r="K1290" s="14">
        <f>Data!A1290</f>
        <v/>
      </c>
      <c r="L1290" s="12">
        <f>IF(Occurrence!J1290&lt;=0,-1,IFERROR(MATCH(Occurrence!J1290,$D$4:$D$102,1),0))</f>
        <v/>
      </c>
      <c r="M1290" s="9">
        <f>IF(L1290&lt;0,0,IF(L1290=0,Occurrence!J1290*$I$11,IF(L1290&gt;=99,Occurrence!J1290*$I$12,INDEX($C$4:$C$102,L1290)+(Occurrence!J1290-INDEX($D$4:$D$102,L1290))/(INDEX($D$4:$D$102,L1290+1)-INDEX($D$4:$D$102,L1290))*(INDEX($C$4:$C$102,L1290+1)-INDEX($C$4:$C$102,L1290)))))</f>
        <v/>
      </c>
      <c r="N1290" s="12">
        <f>IF(Occurrence!K1290&lt;=0,-1,IFERROR(MATCH(Occurrence!K1290,$D$4:$D$102,1),0))</f>
        <v/>
      </c>
      <c r="O1290" s="9">
        <f>IF(N1290&lt;0,0,IF(N1290=0,Occurrence!K1290*$I$11,IF(N1290&gt;=99,Occurrence!K1290*$I$12,INDEX($C$4:$C$102,N1290)+(Occurrence!K1290-INDEX($D$4:$D$102,N1290))/(INDEX($D$4:$D$102,N1290+1)-INDEX($D$4:$D$102,N1290))*(INDEX($C$4:$C$102,N1290+1)-INDEX($C$4:$C$102,N1290)))))</f>
        <v/>
      </c>
      <c r="P1290" s="12">
        <f>IFERROR(MATCH(Data!X1290,$F$4:$F$102,1),0)</f>
        <v/>
      </c>
      <c r="Q1290" s="9">
        <f>IF(P1290=0,Data!X1290+$I$13,IF(P1290&gt;=99,Data!X1290+$I$14,INDEX($E$4:$E$102,P1290)+(Data!X1290-INDEX($F$4:$F$102,P1290))/(INDEX($F$4:$F$102,P1290+1)-INDEX($F$4:$F$102,P1290))*(INDEX($E$4:$E$102,P1290+1)-INDEX($E$4:$E$102,P1290))))</f>
        <v/>
      </c>
      <c r="R1290" s="12">
        <f>IFERROR(MATCH(Data!Y1290,$F$4:$F$102,1),0)</f>
        <v/>
      </c>
      <c r="S1290" s="9">
        <f>IF(R1290=0,Data!Y1290+$I$13,IF(R1290&gt;=99,Data!Y1290+$I$14,INDEX($E$4:$E$102,R1290)+(Data!Y1290-INDEX($F$4:$F$102,R1290))/(INDEX($F$4:$F$102,R1290+1)-INDEX($F$4:$F$102,R1290))*(INDEX($E$4:$E$102,R1290+1)-INDEX($E$4:$E$102,R1290))))</f>
        <v/>
      </c>
    </row>
    <row r="1291">
      <c r="K1291" s="14">
        <f>Data!A1291</f>
        <v/>
      </c>
      <c r="L1291" s="12">
        <f>IF(Occurrence!J1291&lt;=0,-1,IFERROR(MATCH(Occurrence!J1291,$D$4:$D$102,1),0))</f>
        <v/>
      </c>
      <c r="M1291" s="9">
        <f>IF(L1291&lt;0,0,IF(L1291=0,Occurrence!J1291*$I$11,IF(L1291&gt;=99,Occurrence!J1291*$I$12,INDEX($C$4:$C$102,L1291)+(Occurrence!J1291-INDEX($D$4:$D$102,L1291))/(INDEX($D$4:$D$102,L1291+1)-INDEX($D$4:$D$102,L1291))*(INDEX($C$4:$C$102,L1291+1)-INDEX($C$4:$C$102,L1291)))))</f>
        <v/>
      </c>
      <c r="N1291" s="12">
        <f>IF(Occurrence!K1291&lt;=0,-1,IFERROR(MATCH(Occurrence!K1291,$D$4:$D$102,1),0))</f>
        <v/>
      </c>
      <c r="O1291" s="9">
        <f>IF(N1291&lt;0,0,IF(N1291=0,Occurrence!K1291*$I$11,IF(N1291&gt;=99,Occurrence!K1291*$I$12,INDEX($C$4:$C$102,N1291)+(Occurrence!K1291-INDEX($D$4:$D$102,N1291))/(INDEX($D$4:$D$102,N1291+1)-INDEX($D$4:$D$102,N1291))*(INDEX($C$4:$C$102,N1291+1)-INDEX($C$4:$C$102,N1291)))))</f>
        <v/>
      </c>
      <c r="P1291" s="12">
        <f>IFERROR(MATCH(Data!X1291,$F$4:$F$102,1),0)</f>
        <v/>
      </c>
      <c r="Q1291" s="9">
        <f>IF(P1291=0,Data!X1291+$I$13,IF(P1291&gt;=99,Data!X1291+$I$14,INDEX($E$4:$E$102,P1291)+(Data!X1291-INDEX($F$4:$F$102,P1291))/(INDEX($F$4:$F$102,P1291+1)-INDEX($F$4:$F$102,P1291))*(INDEX($E$4:$E$102,P1291+1)-INDEX($E$4:$E$102,P1291))))</f>
        <v/>
      </c>
      <c r="R1291" s="12">
        <f>IFERROR(MATCH(Data!Y1291,$F$4:$F$102,1),0)</f>
        <v/>
      </c>
      <c r="S1291" s="9">
        <f>IF(R1291=0,Data!Y1291+$I$13,IF(R1291&gt;=99,Data!Y1291+$I$14,INDEX($E$4:$E$102,R1291)+(Data!Y1291-INDEX($F$4:$F$102,R1291))/(INDEX($F$4:$F$102,R1291+1)-INDEX($F$4:$F$102,R1291))*(INDEX($E$4:$E$102,R1291+1)-INDEX($E$4:$E$102,R1291))))</f>
        <v/>
      </c>
    </row>
    <row r="1292">
      <c r="K1292" s="14">
        <f>Data!A1292</f>
        <v/>
      </c>
      <c r="L1292" s="12">
        <f>IF(Occurrence!J1292&lt;=0,-1,IFERROR(MATCH(Occurrence!J1292,$D$4:$D$102,1),0))</f>
        <v/>
      </c>
      <c r="M1292" s="9">
        <f>IF(L1292&lt;0,0,IF(L1292=0,Occurrence!J1292*$I$11,IF(L1292&gt;=99,Occurrence!J1292*$I$12,INDEX($C$4:$C$102,L1292)+(Occurrence!J1292-INDEX($D$4:$D$102,L1292))/(INDEX($D$4:$D$102,L1292+1)-INDEX($D$4:$D$102,L1292))*(INDEX($C$4:$C$102,L1292+1)-INDEX($C$4:$C$102,L1292)))))</f>
        <v/>
      </c>
      <c r="N1292" s="12">
        <f>IF(Occurrence!K1292&lt;=0,-1,IFERROR(MATCH(Occurrence!K1292,$D$4:$D$102,1),0))</f>
        <v/>
      </c>
      <c r="O1292" s="9">
        <f>IF(N1292&lt;0,0,IF(N1292=0,Occurrence!K1292*$I$11,IF(N1292&gt;=99,Occurrence!K1292*$I$12,INDEX($C$4:$C$102,N1292)+(Occurrence!K1292-INDEX($D$4:$D$102,N1292))/(INDEX($D$4:$D$102,N1292+1)-INDEX($D$4:$D$102,N1292))*(INDEX($C$4:$C$102,N1292+1)-INDEX($C$4:$C$102,N1292)))))</f>
        <v/>
      </c>
      <c r="P1292" s="12">
        <f>IFERROR(MATCH(Data!X1292,$F$4:$F$102,1),0)</f>
        <v/>
      </c>
      <c r="Q1292" s="9">
        <f>IF(P1292=0,Data!X1292+$I$13,IF(P1292&gt;=99,Data!X1292+$I$14,INDEX($E$4:$E$102,P1292)+(Data!X1292-INDEX($F$4:$F$102,P1292))/(INDEX($F$4:$F$102,P1292+1)-INDEX($F$4:$F$102,P1292))*(INDEX($E$4:$E$102,P1292+1)-INDEX($E$4:$E$102,P1292))))</f>
        <v/>
      </c>
      <c r="R1292" s="12">
        <f>IFERROR(MATCH(Data!Y1292,$F$4:$F$102,1),0)</f>
        <v/>
      </c>
      <c r="S1292" s="9">
        <f>IF(R1292=0,Data!Y1292+$I$13,IF(R1292&gt;=99,Data!Y1292+$I$14,INDEX($E$4:$E$102,R1292)+(Data!Y1292-INDEX($F$4:$F$102,R1292))/(INDEX($F$4:$F$102,R1292+1)-INDEX($F$4:$F$102,R1292))*(INDEX($E$4:$E$102,R1292+1)-INDEX($E$4:$E$102,R1292))))</f>
        <v/>
      </c>
    </row>
    <row r="1293">
      <c r="K1293" s="14">
        <f>Data!A1293</f>
        <v/>
      </c>
      <c r="L1293" s="12">
        <f>IF(Occurrence!J1293&lt;=0,-1,IFERROR(MATCH(Occurrence!J1293,$D$4:$D$102,1),0))</f>
        <v/>
      </c>
      <c r="M1293" s="9">
        <f>IF(L1293&lt;0,0,IF(L1293=0,Occurrence!J1293*$I$11,IF(L1293&gt;=99,Occurrence!J1293*$I$12,INDEX($C$4:$C$102,L1293)+(Occurrence!J1293-INDEX($D$4:$D$102,L1293))/(INDEX($D$4:$D$102,L1293+1)-INDEX($D$4:$D$102,L1293))*(INDEX($C$4:$C$102,L1293+1)-INDEX($C$4:$C$102,L1293)))))</f>
        <v/>
      </c>
      <c r="N1293" s="12">
        <f>IF(Occurrence!K1293&lt;=0,-1,IFERROR(MATCH(Occurrence!K1293,$D$4:$D$102,1),0))</f>
        <v/>
      </c>
      <c r="O1293" s="9">
        <f>IF(N1293&lt;0,0,IF(N1293=0,Occurrence!K1293*$I$11,IF(N1293&gt;=99,Occurrence!K1293*$I$12,INDEX($C$4:$C$102,N1293)+(Occurrence!K1293-INDEX($D$4:$D$102,N1293))/(INDEX($D$4:$D$102,N1293+1)-INDEX($D$4:$D$102,N1293))*(INDEX($C$4:$C$102,N1293+1)-INDEX($C$4:$C$102,N1293)))))</f>
        <v/>
      </c>
      <c r="P1293" s="12">
        <f>IFERROR(MATCH(Data!X1293,$F$4:$F$102,1),0)</f>
        <v/>
      </c>
      <c r="Q1293" s="9">
        <f>IF(P1293=0,Data!X1293+$I$13,IF(P1293&gt;=99,Data!X1293+$I$14,INDEX($E$4:$E$102,P1293)+(Data!X1293-INDEX($F$4:$F$102,P1293))/(INDEX($F$4:$F$102,P1293+1)-INDEX($F$4:$F$102,P1293))*(INDEX($E$4:$E$102,P1293+1)-INDEX($E$4:$E$102,P1293))))</f>
        <v/>
      </c>
      <c r="R1293" s="12">
        <f>IFERROR(MATCH(Data!Y1293,$F$4:$F$102,1),0)</f>
        <v/>
      </c>
      <c r="S1293" s="9">
        <f>IF(R1293=0,Data!Y1293+$I$13,IF(R1293&gt;=99,Data!Y1293+$I$14,INDEX($E$4:$E$102,R1293)+(Data!Y1293-INDEX($F$4:$F$102,R1293))/(INDEX($F$4:$F$102,R1293+1)-INDEX($F$4:$F$102,R1293))*(INDEX($E$4:$E$102,R1293+1)-INDEX($E$4:$E$102,R1293))))</f>
        <v/>
      </c>
    </row>
    <row r="1294">
      <c r="K1294" s="14">
        <f>Data!A1294</f>
        <v/>
      </c>
      <c r="L1294" s="12">
        <f>IF(Occurrence!J1294&lt;=0,-1,IFERROR(MATCH(Occurrence!J1294,$D$4:$D$102,1),0))</f>
        <v/>
      </c>
      <c r="M1294" s="9">
        <f>IF(L1294&lt;0,0,IF(L1294=0,Occurrence!J1294*$I$11,IF(L1294&gt;=99,Occurrence!J1294*$I$12,INDEX($C$4:$C$102,L1294)+(Occurrence!J1294-INDEX($D$4:$D$102,L1294))/(INDEX($D$4:$D$102,L1294+1)-INDEX($D$4:$D$102,L1294))*(INDEX($C$4:$C$102,L1294+1)-INDEX($C$4:$C$102,L1294)))))</f>
        <v/>
      </c>
      <c r="N1294" s="12">
        <f>IF(Occurrence!K1294&lt;=0,-1,IFERROR(MATCH(Occurrence!K1294,$D$4:$D$102,1),0))</f>
        <v/>
      </c>
      <c r="O1294" s="9">
        <f>IF(N1294&lt;0,0,IF(N1294=0,Occurrence!K1294*$I$11,IF(N1294&gt;=99,Occurrence!K1294*$I$12,INDEX($C$4:$C$102,N1294)+(Occurrence!K1294-INDEX($D$4:$D$102,N1294))/(INDEX($D$4:$D$102,N1294+1)-INDEX($D$4:$D$102,N1294))*(INDEX($C$4:$C$102,N1294+1)-INDEX($C$4:$C$102,N1294)))))</f>
        <v/>
      </c>
      <c r="P1294" s="12">
        <f>IFERROR(MATCH(Data!X1294,$F$4:$F$102,1),0)</f>
        <v/>
      </c>
      <c r="Q1294" s="9">
        <f>IF(P1294=0,Data!X1294+$I$13,IF(P1294&gt;=99,Data!X1294+$I$14,INDEX($E$4:$E$102,P1294)+(Data!X1294-INDEX($F$4:$F$102,P1294))/(INDEX($F$4:$F$102,P1294+1)-INDEX($F$4:$F$102,P1294))*(INDEX($E$4:$E$102,P1294+1)-INDEX($E$4:$E$102,P1294))))</f>
        <v/>
      </c>
      <c r="R1294" s="12">
        <f>IFERROR(MATCH(Data!Y1294,$F$4:$F$102,1),0)</f>
        <v/>
      </c>
      <c r="S1294" s="9">
        <f>IF(R1294=0,Data!Y1294+$I$13,IF(R1294&gt;=99,Data!Y1294+$I$14,INDEX($E$4:$E$102,R1294)+(Data!Y1294-INDEX($F$4:$F$102,R1294))/(INDEX($F$4:$F$102,R1294+1)-INDEX($F$4:$F$102,R1294))*(INDEX($E$4:$E$102,R1294+1)-INDEX($E$4:$E$102,R1294))))</f>
        <v/>
      </c>
    </row>
    <row r="1295">
      <c r="K1295" s="14">
        <f>Data!A1295</f>
        <v/>
      </c>
      <c r="L1295" s="12">
        <f>IF(Occurrence!J1295&lt;=0,-1,IFERROR(MATCH(Occurrence!J1295,$D$4:$D$102,1),0))</f>
        <v/>
      </c>
      <c r="M1295" s="9">
        <f>IF(L1295&lt;0,0,IF(L1295=0,Occurrence!J1295*$I$11,IF(L1295&gt;=99,Occurrence!J1295*$I$12,INDEX($C$4:$C$102,L1295)+(Occurrence!J1295-INDEX($D$4:$D$102,L1295))/(INDEX($D$4:$D$102,L1295+1)-INDEX($D$4:$D$102,L1295))*(INDEX($C$4:$C$102,L1295+1)-INDEX($C$4:$C$102,L1295)))))</f>
        <v/>
      </c>
      <c r="N1295" s="12">
        <f>IF(Occurrence!K1295&lt;=0,-1,IFERROR(MATCH(Occurrence!K1295,$D$4:$D$102,1),0))</f>
        <v/>
      </c>
      <c r="O1295" s="9">
        <f>IF(N1295&lt;0,0,IF(N1295=0,Occurrence!K1295*$I$11,IF(N1295&gt;=99,Occurrence!K1295*$I$12,INDEX($C$4:$C$102,N1295)+(Occurrence!K1295-INDEX($D$4:$D$102,N1295))/(INDEX($D$4:$D$102,N1295+1)-INDEX($D$4:$D$102,N1295))*(INDEX($C$4:$C$102,N1295+1)-INDEX($C$4:$C$102,N1295)))))</f>
        <v/>
      </c>
      <c r="P1295" s="12">
        <f>IFERROR(MATCH(Data!X1295,$F$4:$F$102,1),0)</f>
        <v/>
      </c>
      <c r="Q1295" s="9">
        <f>IF(P1295=0,Data!X1295+$I$13,IF(P1295&gt;=99,Data!X1295+$I$14,INDEX($E$4:$E$102,P1295)+(Data!X1295-INDEX($F$4:$F$102,P1295))/(INDEX($F$4:$F$102,P1295+1)-INDEX($F$4:$F$102,P1295))*(INDEX($E$4:$E$102,P1295+1)-INDEX($E$4:$E$102,P1295))))</f>
        <v/>
      </c>
      <c r="R1295" s="12">
        <f>IFERROR(MATCH(Data!Y1295,$F$4:$F$102,1),0)</f>
        <v/>
      </c>
      <c r="S1295" s="9">
        <f>IF(R1295=0,Data!Y1295+$I$13,IF(R1295&gt;=99,Data!Y1295+$I$14,INDEX($E$4:$E$102,R1295)+(Data!Y1295-INDEX($F$4:$F$102,R1295))/(INDEX($F$4:$F$102,R1295+1)-INDEX($F$4:$F$102,R1295))*(INDEX($E$4:$E$102,R1295+1)-INDEX($E$4:$E$102,R1295))))</f>
        <v/>
      </c>
    </row>
    <row r="1296">
      <c r="K1296" s="14">
        <f>Data!A1296</f>
        <v/>
      </c>
      <c r="L1296" s="12">
        <f>IF(Occurrence!J1296&lt;=0,-1,IFERROR(MATCH(Occurrence!J1296,$D$4:$D$102,1),0))</f>
        <v/>
      </c>
      <c r="M1296" s="9">
        <f>IF(L1296&lt;0,0,IF(L1296=0,Occurrence!J1296*$I$11,IF(L1296&gt;=99,Occurrence!J1296*$I$12,INDEX($C$4:$C$102,L1296)+(Occurrence!J1296-INDEX($D$4:$D$102,L1296))/(INDEX($D$4:$D$102,L1296+1)-INDEX($D$4:$D$102,L1296))*(INDEX($C$4:$C$102,L1296+1)-INDEX($C$4:$C$102,L1296)))))</f>
        <v/>
      </c>
      <c r="N1296" s="12">
        <f>IF(Occurrence!K1296&lt;=0,-1,IFERROR(MATCH(Occurrence!K1296,$D$4:$D$102,1),0))</f>
        <v/>
      </c>
      <c r="O1296" s="9">
        <f>IF(N1296&lt;0,0,IF(N1296=0,Occurrence!K1296*$I$11,IF(N1296&gt;=99,Occurrence!K1296*$I$12,INDEX($C$4:$C$102,N1296)+(Occurrence!K1296-INDEX($D$4:$D$102,N1296))/(INDEX($D$4:$D$102,N1296+1)-INDEX($D$4:$D$102,N1296))*(INDEX($C$4:$C$102,N1296+1)-INDEX($C$4:$C$102,N1296)))))</f>
        <v/>
      </c>
      <c r="P1296" s="12">
        <f>IFERROR(MATCH(Data!X1296,$F$4:$F$102,1),0)</f>
        <v/>
      </c>
      <c r="Q1296" s="9">
        <f>IF(P1296=0,Data!X1296+$I$13,IF(P1296&gt;=99,Data!X1296+$I$14,INDEX($E$4:$E$102,P1296)+(Data!X1296-INDEX($F$4:$F$102,P1296))/(INDEX($F$4:$F$102,P1296+1)-INDEX($F$4:$F$102,P1296))*(INDEX($E$4:$E$102,P1296+1)-INDEX($E$4:$E$102,P1296))))</f>
        <v/>
      </c>
      <c r="R1296" s="12">
        <f>IFERROR(MATCH(Data!Y1296,$F$4:$F$102,1),0)</f>
        <v/>
      </c>
      <c r="S1296" s="9">
        <f>IF(R1296=0,Data!Y1296+$I$13,IF(R1296&gt;=99,Data!Y1296+$I$14,INDEX($E$4:$E$102,R1296)+(Data!Y1296-INDEX($F$4:$F$102,R1296))/(INDEX($F$4:$F$102,R1296+1)-INDEX($F$4:$F$102,R1296))*(INDEX($E$4:$E$102,R1296+1)-INDEX($E$4:$E$102,R1296))))</f>
        <v/>
      </c>
    </row>
    <row r="1297">
      <c r="K1297" s="14">
        <f>Data!A1297</f>
        <v/>
      </c>
      <c r="L1297" s="12">
        <f>IF(Occurrence!J1297&lt;=0,-1,IFERROR(MATCH(Occurrence!J1297,$D$4:$D$102,1),0))</f>
        <v/>
      </c>
      <c r="M1297" s="9">
        <f>IF(L1297&lt;0,0,IF(L1297=0,Occurrence!J1297*$I$11,IF(L1297&gt;=99,Occurrence!J1297*$I$12,INDEX($C$4:$C$102,L1297)+(Occurrence!J1297-INDEX($D$4:$D$102,L1297))/(INDEX($D$4:$D$102,L1297+1)-INDEX($D$4:$D$102,L1297))*(INDEX($C$4:$C$102,L1297+1)-INDEX($C$4:$C$102,L1297)))))</f>
        <v/>
      </c>
      <c r="N1297" s="12">
        <f>IF(Occurrence!K1297&lt;=0,-1,IFERROR(MATCH(Occurrence!K1297,$D$4:$D$102,1),0))</f>
        <v/>
      </c>
      <c r="O1297" s="9">
        <f>IF(N1297&lt;0,0,IF(N1297=0,Occurrence!K1297*$I$11,IF(N1297&gt;=99,Occurrence!K1297*$I$12,INDEX($C$4:$C$102,N1297)+(Occurrence!K1297-INDEX($D$4:$D$102,N1297))/(INDEX($D$4:$D$102,N1297+1)-INDEX($D$4:$D$102,N1297))*(INDEX($C$4:$C$102,N1297+1)-INDEX($C$4:$C$102,N1297)))))</f>
        <v/>
      </c>
      <c r="P1297" s="12">
        <f>IFERROR(MATCH(Data!X1297,$F$4:$F$102,1),0)</f>
        <v/>
      </c>
      <c r="Q1297" s="9">
        <f>IF(P1297=0,Data!X1297+$I$13,IF(P1297&gt;=99,Data!X1297+$I$14,INDEX($E$4:$E$102,P1297)+(Data!X1297-INDEX($F$4:$F$102,P1297))/(INDEX($F$4:$F$102,P1297+1)-INDEX($F$4:$F$102,P1297))*(INDEX($E$4:$E$102,P1297+1)-INDEX($E$4:$E$102,P1297))))</f>
        <v/>
      </c>
      <c r="R1297" s="12">
        <f>IFERROR(MATCH(Data!Y1297,$F$4:$F$102,1),0)</f>
        <v/>
      </c>
      <c r="S1297" s="9">
        <f>IF(R1297=0,Data!Y1297+$I$13,IF(R1297&gt;=99,Data!Y1297+$I$14,INDEX($E$4:$E$102,R1297)+(Data!Y1297-INDEX($F$4:$F$102,R1297))/(INDEX($F$4:$F$102,R1297+1)-INDEX($F$4:$F$102,R1297))*(INDEX($E$4:$E$102,R1297+1)-INDEX($E$4:$E$102,R1297))))</f>
        <v/>
      </c>
    </row>
    <row r="1298">
      <c r="K1298" s="14">
        <f>Data!A1298</f>
        <v/>
      </c>
      <c r="L1298" s="12">
        <f>IF(Occurrence!J1298&lt;=0,-1,IFERROR(MATCH(Occurrence!J1298,$D$4:$D$102,1),0))</f>
        <v/>
      </c>
      <c r="M1298" s="9">
        <f>IF(L1298&lt;0,0,IF(L1298=0,Occurrence!J1298*$I$11,IF(L1298&gt;=99,Occurrence!J1298*$I$12,INDEX($C$4:$C$102,L1298)+(Occurrence!J1298-INDEX($D$4:$D$102,L1298))/(INDEX($D$4:$D$102,L1298+1)-INDEX($D$4:$D$102,L1298))*(INDEX($C$4:$C$102,L1298+1)-INDEX($C$4:$C$102,L1298)))))</f>
        <v/>
      </c>
      <c r="N1298" s="12">
        <f>IF(Occurrence!K1298&lt;=0,-1,IFERROR(MATCH(Occurrence!K1298,$D$4:$D$102,1),0))</f>
        <v/>
      </c>
      <c r="O1298" s="9">
        <f>IF(N1298&lt;0,0,IF(N1298=0,Occurrence!K1298*$I$11,IF(N1298&gt;=99,Occurrence!K1298*$I$12,INDEX($C$4:$C$102,N1298)+(Occurrence!K1298-INDEX($D$4:$D$102,N1298))/(INDEX($D$4:$D$102,N1298+1)-INDEX($D$4:$D$102,N1298))*(INDEX($C$4:$C$102,N1298+1)-INDEX($C$4:$C$102,N1298)))))</f>
        <v/>
      </c>
      <c r="P1298" s="12">
        <f>IFERROR(MATCH(Data!X1298,$F$4:$F$102,1),0)</f>
        <v/>
      </c>
      <c r="Q1298" s="9">
        <f>IF(P1298=0,Data!X1298+$I$13,IF(P1298&gt;=99,Data!X1298+$I$14,INDEX($E$4:$E$102,P1298)+(Data!X1298-INDEX($F$4:$F$102,P1298))/(INDEX($F$4:$F$102,P1298+1)-INDEX($F$4:$F$102,P1298))*(INDEX($E$4:$E$102,P1298+1)-INDEX($E$4:$E$102,P1298))))</f>
        <v/>
      </c>
      <c r="R1298" s="12">
        <f>IFERROR(MATCH(Data!Y1298,$F$4:$F$102,1),0)</f>
        <v/>
      </c>
      <c r="S1298" s="9">
        <f>IF(R1298=0,Data!Y1298+$I$13,IF(R1298&gt;=99,Data!Y1298+$I$14,INDEX($E$4:$E$102,R1298)+(Data!Y1298-INDEX($F$4:$F$102,R1298))/(INDEX($F$4:$F$102,R1298+1)-INDEX($F$4:$F$102,R1298))*(INDEX($E$4:$E$102,R1298+1)-INDEX($E$4:$E$102,R1298))))</f>
        <v/>
      </c>
    </row>
    <row r="1299">
      <c r="K1299" s="14">
        <f>Data!A1299</f>
        <v/>
      </c>
      <c r="L1299" s="12">
        <f>IF(Occurrence!J1299&lt;=0,-1,IFERROR(MATCH(Occurrence!J1299,$D$4:$D$102,1),0))</f>
        <v/>
      </c>
      <c r="M1299" s="9">
        <f>IF(L1299&lt;0,0,IF(L1299=0,Occurrence!J1299*$I$11,IF(L1299&gt;=99,Occurrence!J1299*$I$12,INDEX($C$4:$C$102,L1299)+(Occurrence!J1299-INDEX($D$4:$D$102,L1299))/(INDEX($D$4:$D$102,L1299+1)-INDEX($D$4:$D$102,L1299))*(INDEX($C$4:$C$102,L1299+1)-INDEX($C$4:$C$102,L1299)))))</f>
        <v/>
      </c>
      <c r="N1299" s="12">
        <f>IF(Occurrence!K1299&lt;=0,-1,IFERROR(MATCH(Occurrence!K1299,$D$4:$D$102,1),0))</f>
        <v/>
      </c>
      <c r="O1299" s="9">
        <f>IF(N1299&lt;0,0,IF(N1299=0,Occurrence!K1299*$I$11,IF(N1299&gt;=99,Occurrence!K1299*$I$12,INDEX($C$4:$C$102,N1299)+(Occurrence!K1299-INDEX($D$4:$D$102,N1299))/(INDEX($D$4:$D$102,N1299+1)-INDEX($D$4:$D$102,N1299))*(INDEX($C$4:$C$102,N1299+1)-INDEX($C$4:$C$102,N1299)))))</f>
        <v/>
      </c>
      <c r="P1299" s="12">
        <f>IFERROR(MATCH(Data!X1299,$F$4:$F$102,1),0)</f>
        <v/>
      </c>
      <c r="Q1299" s="9">
        <f>IF(P1299=0,Data!X1299+$I$13,IF(P1299&gt;=99,Data!X1299+$I$14,INDEX($E$4:$E$102,P1299)+(Data!X1299-INDEX($F$4:$F$102,P1299))/(INDEX($F$4:$F$102,P1299+1)-INDEX($F$4:$F$102,P1299))*(INDEX($E$4:$E$102,P1299+1)-INDEX($E$4:$E$102,P1299))))</f>
        <v/>
      </c>
      <c r="R1299" s="12">
        <f>IFERROR(MATCH(Data!Y1299,$F$4:$F$102,1),0)</f>
        <v/>
      </c>
      <c r="S1299" s="9">
        <f>IF(R1299=0,Data!Y1299+$I$13,IF(R1299&gt;=99,Data!Y1299+$I$14,INDEX($E$4:$E$102,R1299)+(Data!Y1299-INDEX($F$4:$F$102,R1299))/(INDEX($F$4:$F$102,R1299+1)-INDEX($F$4:$F$102,R1299))*(INDEX($E$4:$E$102,R1299+1)-INDEX($E$4:$E$102,R1299))))</f>
        <v/>
      </c>
    </row>
    <row r="1300">
      <c r="K1300" s="14">
        <f>Data!A1300</f>
        <v/>
      </c>
      <c r="L1300" s="12">
        <f>IF(Occurrence!J1300&lt;=0,-1,IFERROR(MATCH(Occurrence!J1300,$D$4:$D$102,1),0))</f>
        <v/>
      </c>
      <c r="M1300" s="9">
        <f>IF(L1300&lt;0,0,IF(L1300=0,Occurrence!J1300*$I$11,IF(L1300&gt;=99,Occurrence!J1300*$I$12,INDEX($C$4:$C$102,L1300)+(Occurrence!J1300-INDEX($D$4:$D$102,L1300))/(INDEX($D$4:$D$102,L1300+1)-INDEX($D$4:$D$102,L1300))*(INDEX($C$4:$C$102,L1300+1)-INDEX($C$4:$C$102,L1300)))))</f>
        <v/>
      </c>
      <c r="N1300" s="12">
        <f>IF(Occurrence!K1300&lt;=0,-1,IFERROR(MATCH(Occurrence!K1300,$D$4:$D$102,1),0))</f>
        <v/>
      </c>
      <c r="O1300" s="9">
        <f>IF(N1300&lt;0,0,IF(N1300=0,Occurrence!K1300*$I$11,IF(N1300&gt;=99,Occurrence!K1300*$I$12,INDEX($C$4:$C$102,N1300)+(Occurrence!K1300-INDEX($D$4:$D$102,N1300))/(INDEX($D$4:$D$102,N1300+1)-INDEX($D$4:$D$102,N1300))*(INDEX($C$4:$C$102,N1300+1)-INDEX($C$4:$C$102,N1300)))))</f>
        <v/>
      </c>
      <c r="P1300" s="12">
        <f>IFERROR(MATCH(Data!X1300,$F$4:$F$102,1),0)</f>
        <v/>
      </c>
      <c r="Q1300" s="9">
        <f>IF(P1300=0,Data!X1300+$I$13,IF(P1300&gt;=99,Data!X1300+$I$14,INDEX($E$4:$E$102,P1300)+(Data!X1300-INDEX($F$4:$F$102,P1300))/(INDEX($F$4:$F$102,P1300+1)-INDEX($F$4:$F$102,P1300))*(INDEX($E$4:$E$102,P1300+1)-INDEX($E$4:$E$102,P1300))))</f>
        <v/>
      </c>
      <c r="R1300" s="12">
        <f>IFERROR(MATCH(Data!Y1300,$F$4:$F$102,1),0)</f>
        <v/>
      </c>
      <c r="S1300" s="9">
        <f>IF(R1300=0,Data!Y1300+$I$13,IF(R1300&gt;=99,Data!Y1300+$I$14,INDEX($E$4:$E$102,R1300)+(Data!Y1300-INDEX($F$4:$F$102,R1300))/(INDEX($F$4:$F$102,R1300+1)-INDEX($F$4:$F$102,R1300))*(INDEX($E$4:$E$102,R1300+1)-INDEX($E$4:$E$102,R1300))))</f>
        <v/>
      </c>
    </row>
    <row r="1301">
      <c r="K1301" s="14">
        <f>Data!A1301</f>
        <v/>
      </c>
      <c r="L1301" s="12">
        <f>IF(Occurrence!J1301&lt;=0,-1,IFERROR(MATCH(Occurrence!J1301,$D$4:$D$102,1),0))</f>
        <v/>
      </c>
      <c r="M1301" s="9">
        <f>IF(L1301&lt;0,0,IF(L1301=0,Occurrence!J1301*$I$11,IF(L1301&gt;=99,Occurrence!J1301*$I$12,INDEX($C$4:$C$102,L1301)+(Occurrence!J1301-INDEX($D$4:$D$102,L1301))/(INDEX($D$4:$D$102,L1301+1)-INDEX($D$4:$D$102,L1301))*(INDEX($C$4:$C$102,L1301+1)-INDEX($C$4:$C$102,L1301)))))</f>
        <v/>
      </c>
      <c r="N1301" s="12">
        <f>IF(Occurrence!K1301&lt;=0,-1,IFERROR(MATCH(Occurrence!K1301,$D$4:$D$102,1),0))</f>
        <v/>
      </c>
      <c r="O1301" s="9">
        <f>IF(N1301&lt;0,0,IF(N1301=0,Occurrence!K1301*$I$11,IF(N1301&gt;=99,Occurrence!K1301*$I$12,INDEX($C$4:$C$102,N1301)+(Occurrence!K1301-INDEX($D$4:$D$102,N1301))/(INDEX($D$4:$D$102,N1301+1)-INDEX($D$4:$D$102,N1301))*(INDEX($C$4:$C$102,N1301+1)-INDEX($C$4:$C$102,N1301)))))</f>
        <v/>
      </c>
      <c r="P1301" s="12">
        <f>IFERROR(MATCH(Data!X1301,$F$4:$F$102,1),0)</f>
        <v/>
      </c>
      <c r="Q1301" s="9">
        <f>IF(P1301=0,Data!X1301+$I$13,IF(P1301&gt;=99,Data!X1301+$I$14,INDEX($E$4:$E$102,P1301)+(Data!X1301-INDEX($F$4:$F$102,P1301))/(INDEX($F$4:$F$102,P1301+1)-INDEX($F$4:$F$102,P1301))*(INDEX($E$4:$E$102,P1301+1)-INDEX($E$4:$E$102,P1301))))</f>
        <v/>
      </c>
      <c r="R1301" s="12">
        <f>IFERROR(MATCH(Data!Y1301,$F$4:$F$102,1),0)</f>
        <v/>
      </c>
      <c r="S1301" s="9">
        <f>IF(R1301=0,Data!Y1301+$I$13,IF(R1301&gt;=99,Data!Y1301+$I$14,INDEX($E$4:$E$102,R1301)+(Data!Y1301-INDEX($F$4:$F$102,R1301))/(INDEX($F$4:$F$102,R1301+1)-INDEX($F$4:$F$102,R1301))*(INDEX($E$4:$E$102,R1301+1)-INDEX($E$4:$E$102,R1301))))</f>
        <v/>
      </c>
    </row>
    <row r="1302">
      <c r="K1302" s="14">
        <f>Data!A1302</f>
        <v/>
      </c>
      <c r="L1302" s="12">
        <f>IF(Occurrence!J1302&lt;=0,-1,IFERROR(MATCH(Occurrence!J1302,$D$4:$D$102,1),0))</f>
        <v/>
      </c>
      <c r="M1302" s="9">
        <f>IF(L1302&lt;0,0,IF(L1302=0,Occurrence!J1302*$I$11,IF(L1302&gt;=99,Occurrence!J1302*$I$12,INDEX($C$4:$C$102,L1302)+(Occurrence!J1302-INDEX($D$4:$D$102,L1302))/(INDEX($D$4:$D$102,L1302+1)-INDEX($D$4:$D$102,L1302))*(INDEX($C$4:$C$102,L1302+1)-INDEX($C$4:$C$102,L1302)))))</f>
        <v/>
      </c>
      <c r="N1302" s="12">
        <f>IF(Occurrence!K1302&lt;=0,-1,IFERROR(MATCH(Occurrence!K1302,$D$4:$D$102,1),0))</f>
        <v/>
      </c>
      <c r="O1302" s="9">
        <f>IF(N1302&lt;0,0,IF(N1302=0,Occurrence!K1302*$I$11,IF(N1302&gt;=99,Occurrence!K1302*$I$12,INDEX($C$4:$C$102,N1302)+(Occurrence!K1302-INDEX($D$4:$D$102,N1302))/(INDEX($D$4:$D$102,N1302+1)-INDEX($D$4:$D$102,N1302))*(INDEX($C$4:$C$102,N1302+1)-INDEX($C$4:$C$102,N1302)))))</f>
        <v/>
      </c>
      <c r="P1302" s="12">
        <f>IFERROR(MATCH(Data!X1302,$F$4:$F$102,1),0)</f>
        <v/>
      </c>
      <c r="Q1302" s="9">
        <f>IF(P1302=0,Data!X1302+$I$13,IF(P1302&gt;=99,Data!X1302+$I$14,INDEX($E$4:$E$102,P1302)+(Data!X1302-INDEX($F$4:$F$102,P1302))/(INDEX($F$4:$F$102,P1302+1)-INDEX($F$4:$F$102,P1302))*(INDEX($E$4:$E$102,P1302+1)-INDEX($E$4:$E$102,P1302))))</f>
        <v/>
      </c>
      <c r="R1302" s="12">
        <f>IFERROR(MATCH(Data!Y1302,$F$4:$F$102,1),0)</f>
        <v/>
      </c>
      <c r="S1302" s="9">
        <f>IF(R1302=0,Data!Y1302+$I$13,IF(R1302&gt;=99,Data!Y1302+$I$14,INDEX($E$4:$E$102,R1302)+(Data!Y1302-INDEX($F$4:$F$102,R1302))/(INDEX($F$4:$F$102,R1302+1)-INDEX($F$4:$F$102,R1302))*(INDEX($E$4:$E$102,R1302+1)-INDEX($E$4:$E$102,R1302))))</f>
        <v/>
      </c>
    </row>
    <row r="1303">
      <c r="K1303" s="14">
        <f>Data!A1303</f>
        <v/>
      </c>
      <c r="L1303" s="12">
        <f>IF(Occurrence!J1303&lt;=0,-1,IFERROR(MATCH(Occurrence!J1303,$D$4:$D$102,1),0))</f>
        <v/>
      </c>
      <c r="M1303" s="9">
        <f>IF(L1303&lt;0,0,IF(L1303=0,Occurrence!J1303*$I$11,IF(L1303&gt;=99,Occurrence!J1303*$I$12,INDEX($C$4:$C$102,L1303)+(Occurrence!J1303-INDEX($D$4:$D$102,L1303))/(INDEX($D$4:$D$102,L1303+1)-INDEX($D$4:$D$102,L1303))*(INDEX($C$4:$C$102,L1303+1)-INDEX($C$4:$C$102,L1303)))))</f>
        <v/>
      </c>
      <c r="N1303" s="12">
        <f>IF(Occurrence!K1303&lt;=0,-1,IFERROR(MATCH(Occurrence!K1303,$D$4:$D$102,1),0))</f>
        <v/>
      </c>
      <c r="O1303" s="9">
        <f>IF(N1303&lt;0,0,IF(N1303=0,Occurrence!K1303*$I$11,IF(N1303&gt;=99,Occurrence!K1303*$I$12,INDEX($C$4:$C$102,N1303)+(Occurrence!K1303-INDEX($D$4:$D$102,N1303))/(INDEX($D$4:$D$102,N1303+1)-INDEX($D$4:$D$102,N1303))*(INDEX($C$4:$C$102,N1303+1)-INDEX($C$4:$C$102,N1303)))))</f>
        <v/>
      </c>
      <c r="P1303" s="12">
        <f>IFERROR(MATCH(Data!X1303,$F$4:$F$102,1),0)</f>
        <v/>
      </c>
      <c r="Q1303" s="9">
        <f>IF(P1303=0,Data!X1303+$I$13,IF(P1303&gt;=99,Data!X1303+$I$14,INDEX($E$4:$E$102,P1303)+(Data!X1303-INDEX($F$4:$F$102,P1303))/(INDEX($F$4:$F$102,P1303+1)-INDEX($F$4:$F$102,P1303))*(INDEX($E$4:$E$102,P1303+1)-INDEX($E$4:$E$102,P1303))))</f>
        <v/>
      </c>
      <c r="R1303" s="12">
        <f>IFERROR(MATCH(Data!Y1303,$F$4:$F$102,1),0)</f>
        <v/>
      </c>
      <c r="S1303" s="9">
        <f>IF(R1303=0,Data!Y1303+$I$13,IF(R1303&gt;=99,Data!Y1303+$I$14,INDEX($E$4:$E$102,R1303)+(Data!Y1303-INDEX($F$4:$F$102,R1303))/(INDEX($F$4:$F$102,R1303+1)-INDEX($F$4:$F$102,R1303))*(INDEX($E$4:$E$102,R1303+1)-INDEX($E$4:$E$102,R1303))))</f>
        <v/>
      </c>
    </row>
    <row r="1304">
      <c r="K1304" s="14">
        <f>Data!A1304</f>
        <v/>
      </c>
      <c r="L1304" s="12">
        <f>IF(Occurrence!J1304&lt;=0,-1,IFERROR(MATCH(Occurrence!J1304,$D$4:$D$102,1),0))</f>
        <v/>
      </c>
      <c r="M1304" s="9">
        <f>IF(L1304&lt;0,0,IF(L1304=0,Occurrence!J1304*$I$11,IF(L1304&gt;=99,Occurrence!J1304*$I$12,INDEX($C$4:$C$102,L1304)+(Occurrence!J1304-INDEX($D$4:$D$102,L1304))/(INDEX($D$4:$D$102,L1304+1)-INDEX($D$4:$D$102,L1304))*(INDEX($C$4:$C$102,L1304+1)-INDEX($C$4:$C$102,L1304)))))</f>
        <v/>
      </c>
      <c r="N1304" s="12">
        <f>IF(Occurrence!K1304&lt;=0,-1,IFERROR(MATCH(Occurrence!K1304,$D$4:$D$102,1),0))</f>
        <v/>
      </c>
      <c r="O1304" s="9">
        <f>IF(N1304&lt;0,0,IF(N1304=0,Occurrence!K1304*$I$11,IF(N1304&gt;=99,Occurrence!K1304*$I$12,INDEX($C$4:$C$102,N1304)+(Occurrence!K1304-INDEX($D$4:$D$102,N1304))/(INDEX($D$4:$D$102,N1304+1)-INDEX($D$4:$D$102,N1304))*(INDEX($C$4:$C$102,N1304+1)-INDEX($C$4:$C$102,N1304)))))</f>
        <v/>
      </c>
      <c r="P1304" s="12">
        <f>IFERROR(MATCH(Data!X1304,$F$4:$F$102,1),0)</f>
        <v/>
      </c>
      <c r="Q1304" s="9">
        <f>IF(P1304=0,Data!X1304+$I$13,IF(P1304&gt;=99,Data!X1304+$I$14,INDEX($E$4:$E$102,P1304)+(Data!X1304-INDEX($F$4:$F$102,P1304))/(INDEX($F$4:$F$102,P1304+1)-INDEX($F$4:$F$102,P1304))*(INDEX($E$4:$E$102,P1304+1)-INDEX($E$4:$E$102,P1304))))</f>
        <v/>
      </c>
      <c r="R1304" s="12">
        <f>IFERROR(MATCH(Data!Y1304,$F$4:$F$102,1),0)</f>
        <v/>
      </c>
      <c r="S1304" s="9">
        <f>IF(R1304=0,Data!Y1304+$I$13,IF(R1304&gt;=99,Data!Y1304+$I$14,INDEX($E$4:$E$102,R1304)+(Data!Y1304-INDEX($F$4:$F$102,R1304))/(INDEX($F$4:$F$102,R1304+1)-INDEX($F$4:$F$102,R1304))*(INDEX($E$4:$E$102,R1304+1)-INDEX($E$4:$E$102,R1304))))</f>
        <v/>
      </c>
    </row>
    <row r="1305">
      <c r="K1305" s="14">
        <f>Data!A1305</f>
        <v/>
      </c>
      <c r="L1305" s="12">
        <f>IF(Occurrence!J1305&lt;=0,-1,IFERROR(MATCH(Occurrence!J1305,$D$4:$D$102,1),0))</f>
        <v/>
      </c>
      <c r="M1305" s="9">
        <f>IF(L1305&lt;0,0,IF(L1305=0,Occurrence!J1305*$I$11,IF(L1305&gt;=99,Occurrence!J1305*$I$12,INDEX($C$4:$C$102,L1305)+(Occurrence!J1305-INDEX($D$4:$D$102,L1305))/(INDEX($D$4:$D$102,L1305+1)-INDEX($D$4:$D$102,L1305))*(INDEX($C$4:$C$102,L1305+1)-INDEX($C$4:$C$102,L1305)))))</f>
        <v/>
      </c>
      <c r="N1305" s="12">
        <f>IF(Occurrence!K1305&lt;=0,-1,IFERROR(MATCH(Occurrence!K1305,$D$4:$D$102,1),0))</f>
        <v/>
      </c>
      <c r="O1305" s="9">
        <f>IF(N1305&lt;0,0,IF(N1305=0,Occurrence!K1305*$I$11,IF(N1305&gt;=99,Occurrence!K1305*$I$12,INDEX($C$4:$C$102,N1305)+(Occurrence!K1305-INDEX($D$4:$D$102,N1305))/(INDEX($D$4:$D$102,N1305+1)-INDEX($D$4:$D$102,N1305))*(INDEX($C$4:$C$102,N1305+1)-INDEX($C$4:$C$102,N1305)))))</f>
        <v/>
      </c>
      <c r="P1305" s="12">
        <f>IFERROR(MATCH(Data!X1305,$F$4:$F$102,1),0)</f>
        <v/>
      </c>
      <c r="Q1305" s="9">
        <f>IF(P1305=0,Data!X1305+$I$13,IF(P1305&gt;=99,Data!X1305+$I$14,INDEX($E$4:$E$102,P1305)+(Data!X1305-INDEX($F$4:$F$102,P1305))/(INDEX($F$4:$F$102,P1305+1)-INDEX($F$4:$F$102,P1305))*(INDEX($E$4:$E$102,P1305+1)-INDEX($E$4:$E$102,P1305))))</f>
        <v/>
      </c>
      <c r="R1305" s="12">
        <f>IFERROR(MATCH(Data!Y1305,$F$4:$F$102,1),0)</f>
        <v/>
      </c>
      <c r="S1305" s="9">
        <f>IF(R1305=0,Data!Y1305+$I$13,IF(R1305&gt;=99,Data!Y1305+$I$14,INDEX($E$4:$E$102,R1305)+(Data!Y1305-INDEX($F$4:$F$102,R1305))/(INDEX($F$4:$F$102,R1305+1)-INDEX($F$4:$F$102,R1305))*(INDEX($E$4:$E$102,R1305+1)-INDEX($E$4:$E$102,R1305))))</f>
        <v/>
      </c>
    </row>
    <row r="1306">
      <c r="K1306" s="14">
        <f>Data!A1306</f>
        <v/>
      </c>
      <c r="L1306" s="12">
        <f>IF(Occurrence!J1306&lt;=0,-1,IFERROR(MATCH(Occurrence!J1306,$D$4:$D$102,1),0))</f>
        <v/>
      </c>
      <c r="M1306" s="9">
        <f>IF(L1306&lt;0,0,IF(L1306=0,Occurrence!J1306*$I$11,IF(L1306&gt;=99,Occurrence!J1306*$I$12,INDEX($C$4:$C$102,L1306)+(Occurrence!J1306-INDEX($D$4:$D$102,L1306))/(INDEX($D$4:$D$102,L1306+1)-INDEX($D$4:$D$102,L1306))*(INDEX($C$4:$C$102,L1306+1)-INDEX($C$4:$C$102,L1306)))))</f>
        <v/>
      </c>
      <c r="N1306" s="12">
        <f>IF(Occurrence!K1306&lt;=0,-1,IFERROR(MATCH(Occurrence!K1306,$D$4:$D$102,1),0))</f>
        <v/>
      </c>
      <c r="O1306" s="9">
        <f>IF(N1306&lt;0,0,IF(N1306=0,Occurrence!K1306*$I$11,IF(N1306&gt;=99,Occurrence!K1306*$I$12,INDEX($C$4:$C$102,N1306)+(Occurrence!K1306-INDEX($D$4:$D$102,N1306))/(INDEX($D$4:$D$102,N1306+1)-INDEX($D$4:$D$102,N1306))*(INDEX($C$4:$C$102,N1306+1)-INDEX($C$4:$C$102,N1306)))))</f>
        <v/>
      </c>
      <c r="P1306" s="12">
        <f>IFERROR(MATCH(Data!X1306,$F$4:$F$102,1),0)</f>
        <v/>
      </c>
      <c r="Q1306" s="9">
        <f>IF(P1306=0,Data!X1306+$I$13,IF(P1306&gt;=99,Data!X1306+$I$14,INDEX($E$4:$E$102,P1306)+(Data!X1306-INDEX($F$4:$F$102,P1306))/(INDEX($F$4:$F$102,P1306+1)-INDEX($F$4:$F$102,P1306))*(INDEX($E$4:$E$102,P1306+1)-INDEX($E$4:$E$102,P1306))))</f>
        <v/>
      </c>
      <c r="R1306" s="12">
        <f>IFERROR(MATCH(Data!Y1306,$F$4:$F$102,1),0)</f>
        <v/>
      </c>
      <c r="S1306" s="9">
        <f>IF(R1306=0,Data!Y1306+$I$13,IF(R1306&gt;=99,Data!Y1306+$I$14,INDEX($E$4:$E$102,R1306)+(Data!Y1306-INDEX($F$4:$F$102,R1306))/(INDEX($F$4:$F$102,R1306+1)-INDEX($F$4:$F$102,R1306))*(INDEX($E$4:$E$102,R1306+1)-INDEX($E$4:$E$102,R1306))))</f>
        <v/>
      </c>
    </row>
    <row r="1307">
      <c r="K1307" s="14">
        <f>Data!A1307</f>
        <v/>
      </c>
      <c r="L1307" s="12">
        <f>IF(Occurrence!J1307&lt;=0,-1,IFERROR(MATCH(Occurrence!J1307,$D$4:$D$102,1),0))</f>
        <v/>
      </c>
      <c r="M1307" s="9">
        <f>IF(L1307&lt;0,0,IF(L1307=0,Occurrence!J1307*$I$11,IF(L1307&gt;=99,Occurrence!J1307*$I$12,INDEX($C$4:$C$102,L1307)+(Occurrence!J1307-INDEX($D$4:$D$102,L1307))/(INDEX($D$4:$D$102,L1307+1)-INDEX($D$4:$D$102,L1307))*(INDEX($C$4:$C$102,L1307+1)-INDEX($C$4:$C$102,L1307)))))</f>
        <v/>
      </c>
      <c r="N1307" s="12">
        <f>IF(Occurrence!K1307&lt;=0,-1,IFERROR(MATCH(Occurrence!K1307,$D$4:$D$102,1),0))</f>
        <v/>
      </c>
      <c r="O1307" s="9">
        <f>IF(N1307&lt;0,0,IF(N1307=0,Occurrence!K1307*$I$11,IF(N1307&gt;=99,Occurrence!K1307*$I$12,INDEX($C$4:$C$102,N1307)+(Occurrence!K1307-INDEX($D$4:$D$102,N1307))/(INDEX($D$4:$D$102,N1307+1)-INDEX($D$4:$D$102,N1307))*(INDEX($C$4:$C$102,N1307+1)-INDEX($C$4:$C$102,N1307)))))</f>
        <v/>
      </c>
      <c r="P1307" s="12">
        <f>IFERROR(MATCH(Data!X1307,$F$4:$F$102,1),0)</f>
        <v/>
      </c>
      <c r="Q1307" s="9">
        <f>IF(P1307=0,Data!X1307+$I$13,IF(P1307&gt;=99,Data!X1307+$I$14,INDEX($E$4:$E$102,P1307)+(Data!X1307-INDEX($F$4:$F$102,P1307))/(INDEX($F$4:$F$102,P1307+1)-INDEX($F$4:$F$102,P1307))*(INDEX($E$4:$E$102,P1307+1)-INDEX($E$4:$E$102,P1307))))</f>
        <v/>
      </c>
      <c r="R1307" s="12">
        <f>IFERROR(MATCH(Data!Y1307,$F$4:$F$102,1),0)</f>
        <v/>
      </c>
      <c r="S1307" s="9">
        <f>IF(R1307=0,Data!Y1307+$I$13,IF(R1307&gt;=99,Data!Y1307+$I$14,INDEX($E$4:$E$102,R1307)+(Data!Y1307-INDEX($F$4:$F$102,R1307))/(INDEX($F$4:$F$102,R1307+1)-INDEX($F$4:$F$102,R1307))*(INDEX($E$4:$E$102,R1307+1)-INDEX($E$4:$E$102,R1307))))</f>
        <v/>
      </c>
    </row>
    <row r="1308">
      <c r="K1308" s="14">
        <f>Data!A1308</f>
        <v/>
      </c>
      <c r="L1308" s="12">
        <f>IF(Occurrence!J1308&lt;=0,-1,IFERROR(MATCH(Occurrence!J1308,$D$4:$D$102,1),0))</f>
        <v/>
      </c>
      <c r="M1308" s="9">
        <f>IF(L1308&lt;0,0,IF(L1308=0,Occurrence!J1308*$I$11,IF(L1308&gt;=99,Occurrence!J1308*$I$12,INDEX($C$4:$C$102,L1308)+(Occurrence!J1308-INDEX($D$4:$D$102,L1308))/(INDEX($D$4:$D$102,L1308+1)-INDEX($D$4:$D$102,L1308))*(INDEX($C$4:$C$102,L1308+1)-INDEX($C$4:$C$102,L1308)))))</f>
        <v/>
      </c>
      <c r="N1308" s="12">
        <f>IF(Occurrence!K1308&lt;=0,-1,IFERROR(MATCH(Occurrence!K1308,$D$4:$D$102,1),0))</f>
        <v/>
      </c>
      <c r="O1308" s="9">
        <f>IF(N1308&lt;0,0,IF(N1308=0,Occurrence!K1308*$I$11,IF(N1308&gt;=99,Occurrence!K1308*$I$12,INDEX($C$4:$C$102,N1308)+(Occurrence!K1308-INDEX($D$4:$D$102,N1308))/(INDEX($D$4:$D$102,N1308+1)-INDEX($D$4:$D$102,N1308))*(INDEX($C$4:$C$102,N1308+1)-INDEX($C$4:$C$102,N1308)))))</f>
        <v/>
      </c>
      <c r="P1308" s="12">
        <f>IFERROR(MATCH(Data!X1308,$F$4:$F$102,1),0)</f>
        <v/>
      </c>
      <c r="Q1308" s="9">
        <f>IF(P1308=0,Data!X1308+$I$13,IF(P1308&gt;=99,Data!X1308+$I$14,INDEX($E$4:$E$102,P1308)+(Data!X1308-INDEX($F$4:$F$102,P1308))/(INDEX($F$4:$F$102,P1308+1)-INDEX($F$4:$F$102,P1308))*(INDEX($E$4:$E$102,P1308+1)-INDEX($E$4:$E$102,P1308))))</f>
        <v/>
      </c>
      <c r="R1308" s="12">
        <f>IFERROR(MATCH(Data!Y1308,$F$4:$F$102,1),0)</f>
        <v/>
      </c>
      <c r="S1308" s="9">
        <f>IF(R1308=0,Data!Y1308+$I$13,IF(R1308&gt;=99,Data!Y1308+$I$14,INDEX($E$4:$E$102,R1308)+(Data!Y1308-INDEX($F$4:$F$102,R1308))/(INDEX($F$4:$F$102,R1308+1)-INDEX($F$4:$F$102,R1308))*(INDEX($E$4:$E$102,R1308+1)-INDEX($E$4:$E$102,R1308))))</f>
        <v/>
      </c>
    </row>
    <row r="1309">
      <c r="K1309" s="14">
        <f>Data!A1309</f>
        <v/>
      </c>
      <c r="L1309" s="12">
        <f>IF(Occurrence!J1309&lt;=0,-1,IFERROR(MATCH(Occurrence!J1309,$D$4:$D$102,1),0))</f>
        <v/>
      </c>
      <c r="M1309" s="9">
        <f>IF(L1309&lt;0,0,IF(L1309=0,Occurrence!J1309*$I$11,IF(L1309&gt;=99,Occurrence!J1309*$I$12,INDEX($C$4:$C$102,L1309)+(Occurrence!J1309-INDEX($D$4:$D$102,L1309))/(INDEX($D$4:$D$102,L1309+1)-INDEX($D$4:$D$102,L1309))*(INDEX($C$4:$C$102,L1309+1)-INDEX($C$4:$C$102,L1309)))))</f>
        <v/>
      </c>
      <c r="N1309" s="12">
        <f>IF(Occurrence!K1309&lt;=0,-1,IFERROR(MATCH(Occurrence!K1309,$D$4:$D$102,1),0))</f>
        <v/>
      </c>
      <c r="O1309" s="9">
        <f>IF(N1309&lt;0,0,IF(N1309=0,Occurrence!K1309*$I$11,IF(N1309&gt;=99,Occurrence!K1309*$I$12,INDEX($C$4:$C$102,N1309)+(Occurrence!K1309-INDEX($D$4:$D$102,N1309))/(INDEX($D$4:$D$102,N1309+1)-INDEX($D$4:$D$102,N1309))*(INDEX($C$4:$C$102,N1309+1)-INDEX($C$4:$C$102,N1309)))))</f>
        <v/>
      </c>
      <c r="P1309" s="12">
        <f>IFERROR(MATCH(Data!X1309,$F$4:$F$102,1),0)</f>
        <v/>
      </c>
      <c r="Q1309" s="9">
        <f>IF(P1309=0,Data!X1309+$I$13,IF(P1309&gt;=99,Data!X1309+$I$14,INDEX($E$4:$E$102,P1309)+(Data!X1309-INDEX($F$4:$F$102,P1309))/(INDEX($F$4:$F$102,P1309+1)-INDEX($F$4:$F$102,P1309))*(INDEX($E$4:$E$102,P1309+1)-INDEX($E$4:$E$102,P1309))))</f>
        <v/>
      </c>
      <c r="R1309" s="12">
        <f>IFERROR(MATCH(Data!Y1309,$F$4:$F$102,1),0)</f>
        <v/>
      </c>
      <c r="S1309" s="9">
        <f>IF(R1309=0,Data!Y1309+$I$13,IF(R1309&gt;=99,Data!Y1309+$I$14,INDEX($E$4:$E$102,R1309)+(Data!Y1309-INDEX($F$4:$F$102,R1309))/(INDEX($F$4:$F$102,R1309+1)-INDEX($F$4:$F$102,R1309))*(INDEX($E$4:$E$102,R1309+1)-INDEX($E$4:$E$102,R1309))))</f>
        <v/>
      </c>
    </row>
    <row r="1310">
      <c r="K1310" s="14">
        <f>Data!A1310</f>
        <v/>
      </c>
      <c r="L1310" s="12">
        <f>IF(Occurrence!J1310&lt;=0,-1,IFERROR(MATCH(Occurrence!J1310,$D$4:$D$102,1),0))</f>
        <v/>
      </c>
      <c r="M1310" s="9">
        <f>IF(L1310&lt;0,0,IF(L1310=0,Occurrence!J1310*$I$11,IF(L1310&gt;=99,Occurrence!J1310*$I$12,INDEX($C$4:$C$102,L1310)+(Occurrence!J1310-INDEX($D$4:$D$102,L1310))/(INDEX($D$4:$D$102,L1310+1)-INDEX($D$4:$D$102,L1310))*(INDEX($C$4:$C$102,L1310+1)-INDEX($C$4:$C$102,L1310)))))</f>
        <v/>
      </c>
      <c r="N1310" s="12">
        <f>IF(Occurrence!K1310&lt;=0,-1,IFERROR(MATCH(Occurrence!K1310,$D$4:$D$102,1),0))</f>
        <v/>
      </c>
      <c r="O1310" s="9">
        <f>IF(N1310&lt;0,0,IF(N1310=0,Occurrence!K1310*$I$11,IF(N1310&gt;=99,Occurrence!K1310*$I$12,INDEX($C$4:$C$102,N1310)+(Occurrence!K1310-INDEX($D$4:$D$102,N1310))/(INDEX($D$4:$D$102,N1310+1)-INDEX($D$4:$D$102,N1310))*(INDEX($C$4:$C$102,N1310+1)-INDEX($C$4:$C$102,N1310)))))</f>
        <v/>
      </c>
      <c r="P1310" s="12">
        <f>IFERROR(MATCH(Data!X1310,$F$4:$F$102,1),0)</f>
        <v/>
      </c>
      <c r="Q1310" s="9">
        <f>IF(P1310=0,Data!X1310+$I$13,IF(P1310&gt;=99,Data!X1310+$I$14,INDEX($E$4:$E$102,P1310)+(Data!X1310-INDEX($F$4:$F$102,P1310))/(INDEX($F$4:$F$102,P1310+1)-INDEX($F$4:$F$102,P1310))*(INDEX($E$4:$E$102,P1310+1)-INDEX($E$4:$E$102,P1310))))</f>
        <v/>
      </c>
      <c r="R1310" s="12">
        <f>IFERROR(MATCH(Data!Y1310,$F$4:$F$102,1),0)</f>
        <v/>
      </c>
      <c r="S1310" s="9">
        <f>IF(R1310=0,Data!Y1310+$I$13,IF(R1310&gt;=99,Data!Y1310+$I$14,INDEX($E$4:$E$102,R1310)+(Data!Y1310-INDEX($F$4:$F$102,R1310))/(INDEX($F$4:$F$102,R1310+1)-INDEX($F$4:$F$102,R1310))*(INDEX($E$4:$E$102,R1310+1)-INDEX($E$4:$E$102,R1310))))</f>
        <v/>
      </c>
    </row>
    <row r="1311">
      <c r="K1311" s="14">
        <f>Data!A1311</f>
        <v/>
      </c>
      <c r="L1311" s="12">
        <f>IF(Occurrence!J1311&lt;=0,-1,IFERROR(MATCH(Occurrence!J1311,$D$4:$D$102,1),0))</f>
        <v/>
      </c>
      <c r="M1311" s="9">
        <f>IF(L1311&lt;0,0,IF(L1311=0,Occurrence!J1311*$I$11,IF(L1311&gt;=99,Occurrence!J1311*$I$12,INDEX($C$4:$C$102,L1311)+(Occurrence!J1311-INDEX($D$4:$D$102,L1311))/(INDEX($D$4:$D$102,L1311+1)-INDEX($D$4:$D$102,L1311))*(INDEX($C$4:$C$102,L1311+1)-INDEX($C$4:$C$102,L1311)))))</f>
        <v/>
      </c>
      <c r="N1311" s="12">
        <f>IF(Occurrence!K1311&lt;=0,-1,IFERROR(MATCH(Occurrence!K1311,$D$4:$D$102,1),0))</f>
        <v/>
      </c>
      <c r="O1311" s="9">
        <f>IF(N1311&lt;0,0,IF(N1311=0,Occurrence!K1311*$I$11,IF(N1311&gt;=99,Occurrence!K1311*$I$12,INDEX($C$4:$C$102,N1311)+(Occurrence!K1311-INDEX($D$4:$D$102,N1311))/(INDEX($D$4:$D$102,N1311+1)-INDEX($D$4:$D$102,N1311))*(INDEX($C$4:$C$102,N1311+1)-INDEX($C$4:$C$102,N1311)))))</f>
        <v/>
      </c>
      <c r="P1311" s="12">
        <f>IFERROR(MATCH(Data!X1311,$F$4:$F$102,1),0)</f>
        <v/>
      </c>
      <c r="Q1311" s="9">
        <f>IF(P1311=0,Data!X1311+$I$13,IF(P1311&gt;=99,Data!X1311+$I$14,INDEX($E$4:$E$102,P1311)+(Data!X1311-INDEX($F$4:$F$102,P1311))/(INDEX($F$4:$F$102,P1311+1)-INDEX($F$4:$F$102,P1311))*(INDEX($E$4:$E$102,P1311+1)-INDEX($E$4:$E$102,P1311))))</f>
        <v/>
      </c>
      <c r="R1311" s="12">
        <f>IFERROR(MATCH(Data!Y1311,$F$4:$F$102,1),0)</f>
        <v/>
      </c>
      <c r="S1311" s="9">
        <f>IF(R1311=0,Data!Y1311+$I$13,IF(R1311&gt;=99,Data!Y1311+$I$14,INDEX($E$4:$E$102,R1311)+(Data!Y1311-INDEX($F$4:$F$102,R1311))/(INDEX($F$4:$F$102,R1311+1)-INDEX($F$4:$F$102,R1311))*(INDEX($E$4:$E$102,R1311+1)-INDEX($E$4:$E$102,R1311))))</f>
        <v/>
      </c>
    </row>
    <row r="1312">
      <c r="K1312" s="14">
        <f>Data!A1312</f>
        <v/>
      </c>
      <c r="L1312" s="12">
        <f>IF(Occurrence!J1312&lt;=0,-1,IFERROR(MATCH(Occurrence!J1312,$D$4:$D$102,1),0))</f>
        <v/>
      </c>
      <c r="M1312" s="9">
        <f>IF(L1312&lt;0,0,IF(L1312=0,Occurrence!J1312*$I$11,IF(L1312&gt;=99,Occurrence!J1312*$I$12,INDEX($C$4:$C$102,L1312)+(Occurrence!J1312-INDEX($D$4:$D$102,L1312))/(INDEX($D$4:$D$102,L1312+1)-INDEX($D$4:$D$102,L1312))*(INDEX($C$4:$C$102,L1312+1)-INDEX($C$4:$C$102,L1312)))))</f>
        <v/>
      </c>
      <c r="N1312" s="12">
        <f>IF(Occurrence!K1312&lt;=0,-1,IFERROR(MATCH(Occurrence!K1312,$D$4:$D$102,1),0))</f>
        <v/>
      </c>
      <c r="O1312" s="9">
        <f>IF(N1312&lt;0,0,IF(N1312=0,Occurrence!K1312*$I$11,IF(N1312&gt;=99,Occurrence!K1312*$I$12,INDEX($C$4:$C$102,N1312)+(Occurrence!K1312-INDEX($D$4:$D$102,N1312))/(INDEX($D$4:$D$102,N1312+1)-INDEX($D$4:$D$102,N1312))*(INDEX($C$4:$C$102,N1312+1)-INDEX($C$4:$C$102,N1312)))))</f>
        <v/>
      </c>
      <c r="P1312" s="12">
        <f>IFERROR(MATCH(Data!X1312,$F$4:$F$102,1),0)</f>
        <v/>
      </c>
      <c r="Q1312" s="9">
        <f>IF(P1312=0,Data!X1312+$I$13,IF(P1312&gt;=99,Data!X1312+$I$14,INDEX($E$4:$E$102,P1312)+(Data!X1312-INDEX($F$4:$F$102,P1312))/(INDEX($F$4:$F$102,P1312+1)-INDEX($F$4:$F$102,P1312))*(INDEX($E$4:$E$102,P1312+1)-INDEX($E$4:$E$102,P1312))))</f>
        <v/>
      </c>
      <c r="R1312" s="12">
        <f>IFERROR(MATCH(Data!Y1312,$F$4:$F$102,1),0)</f>
        <v/>
      </c>
      <c r="S1312" s="9">
        <f>IF(R1312=0,Data!Y1312+$I$13,IF(R1312&gt;=99,Data!Y1312+$I$14,INDEX($E$4:$E$102,R1312)+(Data!Y1312-INDEX($F$4:$F$102,R1312))/(INDEX($F$4:$F$102,R1312+1)-INDEX($F$4:$F$102,R1312))*(INDEX($E$4:$E$102,R1312+1)-INDEX($E$4:$E$102,R1312))))</f>
        <v/>
      </c>
    </row>
    <row r="1313">
      <c r="K1313" s="14">
        <f>Data!A1313</f>
        <v/>
      </c>
      <c r="L1313" s="12">
        <f>IF(Occurrence!J1313&lt;=0,-1,IFERROR(MATCH(Occurrence!J1313,$D$4:$D$102,1),0))</f>
        <v/>
      </c>
      <c r="M1313" s="9">
        <f>IF(L1313&lt;0,0,IF(L1313=0,Occurrence!J1313*$I$11,IF(L1313&gt;=99,Occurrence!J1313*$I$12,INDEX($C$4:$C$102,L1313)+(Occurrence!J1313-INDEX($D$4:$D$102,L1313))/(INDEX($D$4:$D$102,L1313+1)-INDEX($D$4:$D$102,L1313))*(INDEX($C$4:$C$102,L1313+1)-INDEX($C$4:$C$102,L1313)))))</f>
        <v/>
      </c>
      <c r="N1313" s="12">
        <f>IF(Occurrence!K1313&lt;=0,-1,IFERROR(MATCH(Occurrence!K1313,$D$4:$D$102,1),0))</f>
        <v/>
      </c>
      <c r="O1313" s="9">
        <f>IF(N1313&lt;0,0,IF(N1313=0,Occurrence!K1313*$I$11,IF(N1313&gt;=99,Occurrence!K1313*$I$12,INDEX($C$4:$C$102,N1313)+(Occurrence!K1313-INDEX($D$4:$D$102,N1313))/(INDEX($D$4:$D$102,N1313+1)-INDEX($D$4:$D$102,N1313))*(INDEX($C$4:$C$102,N1313+1)-INDEX($C$4:$C$102,N1313)))))</f>
        <v/>
      </c>
      <c r="P1313" s="12">
        <f>IFERROR(MATCH(Data!X1313,$F$4:$F$102,1),0)</f>
        <v/>
      </c>
      <c r="Q1313" s="9">
        <f>IF(P1313=0,Data!X1313+$I$13,IF(P1313&gt;=99,Data!X1313+$I$14,INDEX($E$4:$E$102,P1313)+(Data!X1313-INDEX($F$4:$F$102,P1313))/(INDEX($F$4:$F$102,P1313+1)-INDEX($F$4:$F$102,P1313))*(INDEX($E$4:$E$102,P1313+1)-INDEX($E$4:$E$102,P1313))))</f>
        <v/>
      </c>
      <c r="R1313" s="12">
        <f>IFERROR(MATCH(Data!Y1313,$F$4:$F$102,1),0)</f>
        <v/>
      </c>
      <c r="S1313" s="9">
        <f>IF(R1313=0,Data!Y1313+$I$13,IF(R1313&gt;=99,Data!Y1313+$I$14,INDEX($E$4:$E$102,R1313)+(Data!Y1313-INDEX($F$4:$F$102,R1313))/(INDEX($F$4:$F$102,R1313+1)-INDEX($F$4:$F$102,R1313))*(INDEX($E$4:$E$102,R1313+1)-INDEX($E$4:$E$102,R1313))))</f>
        <v/>
      </c>
    </row>
    <row r="1314">
      <c r="K1314" s="14">
        <f>Data!A1314</f>
        <v/>
      </c>
      <c r="L1314" s="12">
        <f>IF(Occurrence!J1314&lt;=0,-1,IFERROR(MATCH(Occurrence!J1314,$D$4:$D$102,1),0))</f>
        <v/>
      </c>
      <c r="M1314" s="9">
        <f>IF(L1314&lt;0,0,IF(L1314=0,Occurrence!J1314*$I$11,IF(L1314&gt;=99,Occurrence!J1314*$I$12,INDEX($C$4:$C$102,L1314)+(Occurrence!J1314-INDEX($D$4:$D$102,L1314))/(INDEX($D$4:$D$102,L1314+1)-INDEX($D$4:$D$102,L1314))*(INDEX($C$4:$C$102,L1314+1)-INDEX($C$4:$C$102,L1314)))))</f>
        <v/>
      </c>
      <c r="N1314" s="12">
        <f>IF(Occurrence!K1314&lt;=0,-1,IFERROR(MATCH(Occurrence!K1314,$D$4:$D$102,1),0))</f>
        <v/>
      </c>
      <c r="O1314" s="9">
        <f>IF(N1314&lt;0,0,IF(N1314=0,Occurrence!K1314*$I$11,IF(N1314&gt;=99,Occurrence!K1314*$I$12,INDEX($C$4:$C$102,N1314)+(Occurrence!K1314-INDEX($D$4:$D$102,N1314))/(INDEX($D$4:$D$102,N1314+1)-INDEX($D$4:$D$102,N1314))*(INDEX($C$4:$C$102,N1314+1)-INDEX($C$4:$C$102,N1314)))))</f>
        <v/>
      </c>
      <c r="P1314" s="12">
        <f>IFERROR(MATCH(Data!X1314,$F$4:$F$102,1),0)</f>
        <v/>
      </c>
      <c r="Q1314" s="9">
        <f>IF(P1314=0,Data!X1314+$I$13,IF(P1314&gt;=99,Data!X1314+$I$14,INDEX($E$4:$E$102,P1314)+(Data!X1314-INDEX($F$4:$F$102,P1314))/(INDEX($F$4:$F$102,P1314+1)-INDEX($F$4:$F$102,P1314))*(INDEX($E$4:$E$102,P1314+1)-INDEX($E$4:$E$102,P1314))))</f>
        <v/>
      </c>
      <c r="R1314" s="12">
        <f>IFERROR(MATCH(Data!Y1314,$F$4:$F$102,1),0)</f>
        <v/>
      </c>
      <c r="S1314" s="9">
        <f>IF(R1314=0,Data!Y1314+$I$13,IF(R1314&gt;=99,Data!Y1314+$I$14,INDEX($E$4:$E$102,R1314)+(Data!Y1314-INDEX($F$4:$F$102,R1314))/(INDEX($F$4:$F$102,R1314+1)-INDEX($F$4:$F$102,R1314))*(INDEX($E$4:$E$102,R1314+1)-INDEX($E$4:$E$102,R1314))))</f>
        <v/>
      </c>
    </row>
    <row r="1315">
      <c r="K1315" s="14">
        <f>Data!A1315</f>
        <v/>
      </c>
      <c r="L1315" s="12">
        <f>IF(Occurrence!J1315&lt;=0,-1,IFERROR(MATCH(Occurrence!J1315,$D$4:$D$102,1),0))</f>
        <v/>
      </c>
      <c r="M1315" s="9">
        <f>IF(L1315&lt;0,0,IF(L1315=0,Occurrence!J1315*$I$11,IF(L1315&gt;=99,Occurrence!J1315*$I$12,INDEX($C$4:$C$102,L1315)+(Occurrence!J1315-INDEX($D$4:$D$102,L1315))/(INDEX($D$4:$D$102,L1315+1)-INDEX($D$4:$D$102,L1315))*(INDEX($C$4:$C$102,L1315+1)-INDEX($C$4:$C$102,L1315)))))</f>
        <v/>
      </c>
      <c r="N1315" s="12">
        <f>IF(Occurrence!K1315&lt;=0,-1,IFERROR(MATCH(Occurrence!K1315,$D$4:$D$102,1),0))</f>
        <v/>
      </c>
      <c r="O1315" s="9">
        <f>IF(N1315&lt;0,0,IF(N1315=0,Occurrence!K1315*$I$11,IF(N1315&gt;=99,Occurrence!K1315*$I$12,INDEX($C$4:$C$102,N1315)+(Occurrence!K1315-INDEX($D$4:$D$102,N1315))/(INDEX($D$4:$D$102,N1315+1)-INDEX($D$4:$D$102,N1315))*(INDEX($C$4:$C$102,N1315+1)-INDEX($C$4:$C$102,N1315)))))</f>
        <v/>
      </c>
      <c r="P1315" s="12">
        <f>IFERROR(MATCH(Data!X1315,$F$4:$F$102,1),0)</f>
        <v/>
      </c>
      <c r="Q1315" s="9">
        <f>IF(P1315=0,Data!X1315+$I$13,IF(P1315&gt;=99,Data!X1315+$I$14,INDEX($E$4:$E$102,P1315)+(Data!X1315-INDEX($F$4:$F$102,P1315))/(INDEX($F$4:$F$102,P1315+1)-INDEX($F$4:$F$102,P1315))*(INDEX($E$4:$E$102,P1315+1)-INDEX($E$4:$E$102,P1315))))</f>
        <v/>
      </c>
      <c r="R1315" s="12">
        <f>IFERROR(MATCH(Data!Y1315,$F$4:$F$102,1),0)</f>
        <v/>
      </c>
      <c r="S1315" s="9">
        <f>IF(R1315=0,Data!Y1315+$I$13,IF(R1315&gt;=99,Data!Y1315+$I$14,INDEX($E$4:$E$102,R1315)+(Data!Y1315-INDEX($F$4:$F$102,R1315))/(INDEX($F$4:$F$102,R1315+1)-INDEX($F$4:$F$102,R1315))*(INDEX($E$4:$E$102,R1315+1)-INDEX($E$4:$E$102,R1315))))</f>
        <v/>
      </c>
    </row>
    <row r="1316">
      <c r="K1316" s="14">
        <f>Data!A1316</f>
        <v/>
      </c>
      <c r="L1316" s="12">
        <f>IF(Occurrence!J1316&lt;=0,-1,IFERROR(MATCH(Occurrence!J1316,$D$4:$D$102,1),0))</f>
        <v/>
      </c>
      <c r="M1316" s="9">
        <f>IF(L1316&lt;0,0,IF(L1316=0,Occurrence!J1316*$I$11,IF(L1316&gt;=99,Occurrence!J1316*$I$12,INDEX($C$4:$C$102,L1316)+(Occurrence!J1316-INDEX($D$4:$D$102,L1316))/(INDEX($D$4:$D$102,L1316+1)-INDEX($D$4:$D$102,L1316))*(INDEX($C$4:$C$102,L1316+1)-INDEX($C$4:$C$102,L1316)))))</f>
        <v/>
      </c>
      <c r="N1316" s="12">
        <f>IF(Occurrence!K1316&lt;=0,-1,IFERROR(MATCH(Occurrence!K1316,$D$4:$D$102,1),0))</f>
        <v/>
      </c>
      <c r="O1316" s="9">
        <f>IF(N1316&lt;0,0,IF(N1316=0,Occurrence!K1316*$I$11,IF(N1316&gt;=99,Occurrence!K1316*$I$12,INDEX($C$4:$C$102,N1316)+(Occurrence!K1316-INDEX($D$4:$D$102,N1316))/(INDEX($D$4:$D$102,N1316+1)-INDEX($D$4:$D$102,N1316))*(INDEX($C$4:$C$102,N1316+1)-INDEX($C$4:$C$102,N1316)))))</f>
        <v/>
      </c>
      <c r="P1316" s="12">
        <f>IFERROR(MATCH(Data!X1316,$F$4:$F$102,1),0)</f>
        <v/>
      </c>
      <c r="Q1316" s="9">
        <f>IF(P1316=0,Data!X1316+$I$13,IF(P1316&gt;=99,Data!X1316+$I$14,INDEX($E$4:$E$102,P1316)+(Data!X1316-INDEX($F$4:$F$102,P1316))/(INDEX($F$4:$F$102,P1316+1)-INDEX($F$4:$F$102,P1316))*(INDEX($E$4:$E$102,P1316+1)-INDEX($E$4:$E$102,P1316))))</f>
        <v/>
      </c>
      <c r="R1316" s="12">
        <f>IFERROR(MATCH(Data!Y1316,$F$4:$F$102,1),0)</f>
        <v/>
      </c>
      <c r="S1316" s="9">
        <f>IF(R1316=0,Data!Y1316+$I$13,IF(R1316&gt;=99,Data!Y1316+$I$14,INDEX($E$4:$E$102,R1316)+(Data!Y1316-INDEX($F$4:$F$102,R1316))/(INDEX($F$4:$F$102,R1316+1)-INDEX($F$4:$F$102,R1316))*(INDEX($E$4:$E$102,R1316+1)-INDEX($E$4:$E$102,R1316))))</f>
        <v/>
      </c>
    </row>
    <row r="1317">
      <c r="K1317" s="14">
        <f>Data!A1317</f>
        <v/>
      </c>
      <c r="L1317" s="12">
        <f>IF(Occurrence!J1317&lt;=0,-1,IFERROR(MATCH(Occurrence!J1317,$D$4:$D$102,1),0))</f>
        <v/>
      </c>
      <c r="M1317" s="9">
        <f>IF(L1317&lt;0,0,IF(L1317=0,Occurrence!J1317*$I$11,IF(L1317&gt;=99,Occurrence!J1317*$I$12,INDEX($C$4:$C$102,L1317)+(Occurrence!J1317-INDEX($D$4:$D$102,L1317))/(INDEX($D$4:$D$102,L1317+1)-INDEX($D$4:$D$102,L1317))*(INDEX($C$4:$C$102,L1317+1)-INDEX($C$4:$C$102,L1317)))))</f>
        <v/>
      </c>
      <c r="N1317" s="12">
        <f>IF(Occurrence!K1317&lt;=0,-1,IFERROR(MATCH(Occurrence!K1317,$D$4:$D$102,1),0))</f>
        <v/>
      </c>
      <c r="O1317" s="9">
        <f>IF(N1317&lt;0,0,IF(N1317=0,Occurrence!K1317*$I$11,IF(N1317&gt;=99,Occurrence!K1317*$I$12,INDEX($C$4:$C$102,N1317)+(Occurrence!K1317-INDEX($D$4:$D$102,N1317))/(INDEX($D$4:$D$102,N1317+1)-INDEX($D$4:$D$102,N1317))*(INDEX($C$4:$C$102,N1317+1)-INDEX($C$4:$C$102,N1317)))))</f>
        <v/>
      </c>
      <c r="P1317" s="12">
        <f>IFERROR(MATCH(Data!X1317,$F$4:$F$102,1),0)</f>
        <v/>
      </c>
      <c r="Q1317" s="9">
        <f>IF(P1317=0,Data!X1317+$I$13,IF(P1317&gt;=99,Data!X1317+$I$14,INDEX($E$4:$E$102,P1317)+(Data!X1317-INDEX($F$4:$F$102,P1317))/(INDEX($F$4:$F$102,P1317+1)-INDEX($F$4:$F$102,P1317))*(INDEX($E$4:$E$102,P1317+1)-INDEX($E$4:$E$102,P1317))))</f>
        <v/>
      </c>
      <c r="R1317" s="12">
        <f>IFERROR(MATCH(Data!Y1317,$F$4:$F$102,1),0)</f>
        <v/>
      </c>
      <c r="S1317" s="9">
        <f>IF(R1317=0,Data!Y1317+$I$13,IF(R1317&gt;=99,Data!Y1317+$I$14,INDEX($E$4:$E$102,R1317)+(Data!Y1317-INDEX($F$4:$F$102,R1317))/(INDEX($F$4:$F$102,R1317+1)-INDEX($F$4:$F$102,R1317))*(INDEX($E$4:$E$102,R1317+1)-INDEX($E$4:$E$102,R1317))))</f>
        <v/>
      </c>
    </row>
    <row r="1318">
      <c r="K1318" s="14">
        <f>Data!A1318</f>
        <v/>
      </c>
      <c r="L1318" s="12">
        <f>IF(Occurrence!J1318&lt;=0,-1,IFERROR(MATCH(Occurrence!J1318,$D$4:$D$102,1),0))</f>
        <v/>
      </c>
      <c r="M1318" s="9">
        <f>IF(L1318&lt;0,0,IF(L1318=0,Occurrence!J1318*$I$11,IF(L1318&gt;=99,Occurrence!J1318*$I$12,INDEX($C$4:$C$102,L1318)+(Occurrence!J1318-INDEX($D$4:$D$102,L1318))/(INDEX($D$4:$D$102,L1318+1)-INDEX($D$4:$D$102,L1318))*(INDEX($C$4:$C$102,L1318+1)-INDEX($C$4:$C$102,L1318)))))</f>
        <v/>
      </c>
      <c r="N1318" s="12">
        <f>IF(Occurrence!K1318&lt;=0,-1,IFERROR(MATCH(Occurrence!K1318,$D$4:$D$102,1),0))</f>
        <v/>
      </c>
      <c r="O1318" s="9">
        <f>IF(N1318&lt;0,0,IF(N1318=0,Occurrence!K1318*$I$11,IF(N1318&gt;=99,Occurrence!K1318*$I$12,INDEX($C$4:$C$102,N1318)+(Occurrence!K1318-INDEX($D$4:$D$102,N1318))/(INDEX($D$4:$D$102,N1318+1)-INDEX($D$4:$D$102,N1318))*(INDEX($C$4:$C$102,N1318+1)-INDEX($C$4:$C$102,N1318)))))</f>
        <v/>
      </c>
      <c r="P1318" s="12">
        <f>IFERROR(MATCH(Data!X1318,$F$4:$F$102,1),0)</f>
        <v/>
      </c>
      <c r="Q1318" s="9">
        <f>IF(P1318=0,Data!X1318+$I$13,IF(P1318&gt;=99,Data!X1318+$I$14,INDEX($E$4:$E$102,P1318)+(Data!X1318-INDEX($F$4:$F$102,P1318))/(INDEX($F$4:$F$102,P1318+1)-INDEX($F$4:$F$102,P1318))*(INDEX($E$4:$E$102,P1318+1)-INDEX($E$4:$E$102,P1318))))</f>
        <v/>
      </c>
      <c r="R1318" s="12">
        <f>IFERROR(MATCH(Data!Y1318,$F$4:$F$102,1),0)</f>
        <v/>
      </c>
      <c r="S1318" s="9">
        <f>IF(R1318=0,Data!Y1318+$I$13,IF(R1318&gt;=99,Data!Y1318+$I$14,INDEX($E$4:$E$102,R1318)+(Data!Y1318-INDEX($F$4:$F$102,R1318))/(INDEX($F$4:$F$102,R1318+1)-INDEX($F$4:$F$102,R1318))*(INDEX($E$4:$E$102,R1318+1)-INDEX($E$4:$E$102,R1318))))</f>
        <v/>
      </c>
    </row>
    <row r="1319">
      <c r="K1319" s="14">
        <f>Data!A1319</f>
        <v/>
      </c>
      <c r="L1319" s="12">
        <f>IF(Occurrence!J1319&lt;=0,-1,IFERROR(MATCH(Occurrence!J1319,$D$4:$D$102,1),0))</f>
        <v/>
      </c>
      <c r="M1319" s="9">
        <f>IF(L1319&lt;0,0,IF(L1319=0,Occurrence!J1319*$I$11,IF(L1319&gt;=99,Occurrence!J1319*$I$12,INDEX($C$4:$C$102,L1319)+(Occurrence!J1319-INDEX($D$4:$D$102,L1319))/(INDEX($D$4:$D$102,L1319+1)-INDEX($D$4:$D$102,L1319))*(INDEX($C$4:$C$102,L1319+1)-INDEX($C$4:$C$102,L1319)))))</f>
        <v/>
      </c>
      <c r="N1319" s="12">
        <f>IF(Occurrence!K1319&lt;=0,-1,IFERROR(MATCH(Occurrence!K1319,$D$4:$D$102,1),0))</f>
        <v/>
      </c>
      <c r="O1319" s="9">
        <f>IF(N1319&lt;0,0,IF(N1319=0,Occurrence!K1319*$I$11,IF(N1319&gt;=99,Occurrence!K1319*$I$12,INDEX($C$4:$C$102,N1319)+(Occurrence!K1319-INDEX($D$4:$D$102,N1319))/(INDEX($D$4:$D$102,N1319+1)-INDEX($D$4:$D$102,N1319))*(INDEX($C$4:$C$102,N1319+1)-INDEX($C$4:$C$102,N1319)))))</f>
        <v/>
      </c>
      <c r="P1319" s="12">
        <f>IFERROR(MATCH(Data!X1319,$F$4:$F$102,1),0)</f>
        <v/>
      </c>
      <c r="Q1319" s="9">
        <f>IF(P1319=0,Data!X1319+$I$13,IF(P1319&gt;=99,Data!X1319+$I$14,INDEX($E$4:$E$102,P1319)+(Data!X1319-INDEX($F$4:$F$102,P1319))/(INDEX($F$4:$F$102,P1319+1)-INDEX($F$4:$F$102,P1319))*(INDEX($E$4:$E$102,P1319+1)-INDEX($E$4:$E$102,P1319))))</f>
        <v/>
      </c>
      <c r="R1319" s="12">
        <f>IFERROR(MATCH(Data!Y1319,$F$4:$F$102,1),0)</f>
        <v/>
      </c>
      <c r="S1319" s="9">
        <f>IF(R1319=0,Data!Y1319+$I$13,IF(R1319&gt;=99,Data!Y1319+$I$14,INDEX($E$4:$E$102,R1319)+(Data!Y1319-INDEX($F$4:$F$102,R1319))/(INDEX($F$4:$F$102,R1319+1)-INDEX($F$4:$F$102,R1319))*(INDEX($E$4:$E$102,R1319+1)-INDEX($E$4:$E$102,R1319))))</f>
        <v/>
      </c>
    </row>
    <row r="1320">
      <c r="K1320" s="14">
        <f>Data!A1320</f>
        <v/>
      </c>
      <c r="L1320" s="12">
        <f>IF(Occurrence!J1320&lt;=0,-1,IFERROR(MATCH(Occurrence!J1320,$D$4:$D$102,1),0))</f>
        <v/>
      </c>
      <c r="M1320" s="9">
        <f>IF(L1320&lt;0,0,IF(L1320=0,Occurrence!J1320*$I$11,IF(L1320&gt;=99,Occurrence!J1320*$I$12,INDEX($C$4:$C$102,L1320)+(Occurrence!J1320-INDEX($D$4:$D$102,L1320))/(INDEX($D$4:$D$102,L1320+1)-INDEX($D$4:$D$102,L1320))*(INDEX($C$4:$C$102,L1320+1)-INDEX($C$4:$C$102,L1320)))))</f>
        <v/>
      </c>
      <c r="N1320" s="12">
        <f>IF(Occurrence!K1320&lt;=0,-1,IFERROR(MATCH(Occurrence!K1320,$D$4:$D$102,1),0))</f>
        <v/>
      </c>
      <c r="O1320" s="9">
        <f>IF(N1320&lt;0,0,IF(N1320=0,Occurrence!K1320*$I$11,IF(N1320&gt;=99,Occurrence!K1320*$I$12,INDEX($C$4:$C$102,N1320)+(Occurrence!K1320-INDEX($D$4:$D$102,N1320))/(INDEX($D$4:$D$102,N1320+1)-INDEX($D$4:$D$102,N1320))*(INDEX($C$4:$C$102,N1320+1)-INDEX($C$4:$C$102,N1320)))))</f>
        <v/>
      </c>
      <c r="P1320" s="12">
        <f>IFERROR(MATCH(Data!X1320,$F$4:$F$102,1),0)</f>
        <v/>
      </c>
      <c r="Q1320" s="9">
        <f>IF(P1320=0,Data!X1320+$I$13,IF(P1320&gt;=99,Data!X1320+$I$14,INDEX($E$4:$E$102,P1320)+(Data!X1320-INDEX($F$4:$F$102,P1320))/(INDEX($F$4:$F$102,P1320+1)-INDEX($F$4:$F$102,P1320))*(INDEX($E$4:$E$102,P1320+1)-INDEX($E$4:$E$102,P1320))))</f>
        <v/>
      </c>
      <c r="R1320" s="12">
        <f>IFERROR(MATCH(Data!Y1320,$F$4:$F$102,1),0)</f>
        <v/>
      </c>
      <c r="S1320" s="9">
        <f>IF(R1320=0,Data!Y1320+$I$13,IF(R1320&gt;=99,Data!Y1320+$I$14,INDEX($E$4:$E$102,R1320)+(Data!Y1320-INDEX($F$4:$F$102,R1320))/(INDEX($F$4:$F$102,R1320+1)-INDEX($F$4:$F$102,R1320))*(INDEX($E$4:$E$102,R1320+1)-INDEX($E$4:$E$102,R1320))))</f>
        <v/>
      </c>
    </row>
    <row r="1321">
      <c r="K1321" s="14">
        <f>Data!A1321</f>
        <v/>
      </c>
      <c r="L1321" s="12">
        <f>IF(Occurrence!J1321&lt;=0,-1,IFERROR(MATCH(Occurrence!J1321,$D$4:$D$102,1),0))</f>
        <v/>
      </c>
      <c r="M1321" s="9">
        <f>IF(L1321&lt;0,0,IF(L1321=0,Occurrence!J1321*$I$11,IF(L1321&gt;=99,Occurrence!J1321*$I$12,INDEX($C$4:$C$102,L1321)+(Occurrence!J1321-INDEX($D$4:$D$102,L1321))/(INDEX($D$4:$D$102,L1321+1)-INDEX($D$4:$D$102,L1321))*(INDEX($C$4:$C$102,L1321+1)-INDEX($C$4:$C$102,L1321)))))</f>
        <v/>
      </c>
      <c r="N1321" s="12">
        <f>IF(Occurrence!K1321&lt;=0,-1,IFERROR(MATCH(Occurrence!K1321,$D$4:$D$102,1),0))</f>
        <v/>
      </c>
      <c r="O1321" s="9">
        <f>IF(N1321&lt;0,0,IF(N1321=0,Occurrence!K1321*$I$11,IF(N1321&gt;=99,Occurrence!K1321*$I$12,INDEX($C$4:$C$102,N1321)+(Occurrence!K1321-INDEX($D$4:$D$102,N1321))/(INDEX($D$4:$D$102,N1321+1)-INDEX($D$4:$D$102,N1321))*(INDEX($C$4:$C$102,N1321+1)-INDEX($C$4:$C$102,N1321)))))</f>
        <v/>
      </c>
      <c r="P1321" s="12">
        <f>IFERROR(MATCH(Data!X1321,$F$4:$F$102,1),0)</f>
        <v/>
      </c>
      <c r="Q1321" s="9">
        <f>IF(P1321=0,Data!X1321+$I$13,IF(P1321&gt;=99,Data!X1321+$I$14,INDEX($E$4:$E$102,P1321)+(Data!X1321-INDEX($F$4:$F$102,P1321))/(INDEX($F$4:$F$102,P1321+1)-INDEX($F$4:$F$102,P1321))*(INDEX($E$4:$E$102,P1321+1)-INDEX($E$4:$E$102,P1321))))</f>
        <v/>
      </c>
      <c r="R1321" s="12">
        <f>IFERROR(MATCH(Data!Y1321,$F$4:$F$102,1),0)</f>
        <v/>
      </c>
      <c r="S1321" s="9">
        <f>IF(R1321=0,Data!Y1321+$I$13,IF(R1321&gt;=99,Data!Y1321+$I$14,INDEX($E$4:$E$102,R1321)+(Data!Y1321-INDEX($F$4:$F$102,R1321))/(INDEX($F$4:$F$102,R1321+1)-INDEX($F$4:$F$102,R1321))*(INDEX($E$4:$E$102,R1321+1)-INDEX($E$4:$E$102,R1321))))</f>
        <v/>
      </c>
    </row>
    <row r="1322">
      <c r="K1322" s="14">
        <f>Data!A1322</f>
        <v/>
      </c>
      <c r="L1322" s="12">
        <f>IF(Occurrence!J1322&lt;=0,-1,IFERROR(MATCH(Occurrence!J1322,$D$4:$D$102,1),0))</f>
        <v/>
      </c>
      <c r="M1322" s="9">
        <f>IF(L1322&lt;0,0,IF(L1322=0,Occurrence!J1322*$I$11,IF(L1322&gt;=99,Occurrence!J1322*$I$12,INDEX($C$4:$C$102,L1322)+(Occurrence!J1322-INDEX($D$4:$D$102,L1322))/(INDEX($D$4:$D$102,L1322+1)-INDEX($D$4:$D$102,L1322))*(INDEX($C$4:$C$102,L1322+1)-INDEX($C$4:$C$102,L1322)))))</f>
        <v/>
      </c>
      <c r="N1322" s="12">
        <f>IF(Occurrence!K1322&lt;=0,-1,IFERROR(MATCH(Occurrence!K1322,$D$4:$D$102,1),0))</f>
        <v/>
      </c>
      <c r="O1322" s="9">
        <f>IF(N1322&lt;0,0,IF(N1322=0,Occurrence!K1322*$I$11,IF(N1322&gt;=99,Occurrence!K1322*$I$12,INDEX($C$4:$C$102,N1322)+(Occurrence!K1322-INDEX($D$4:$D$102,N1322))/(INDEX($D$4:$D$102,N1322+1)-INDEX($D$4:$D$102,N1322))*(INDEX($C$4:$C$102,N1322+1)-INDEX($C$4:$C$102,N1322)))))</f>
        <v/>
      </c>
      <c r="P1322" s="12">
        <f>IFERROR(MATCH(Data!X1322,$F$4:$F$102,1),0)</f>
        <v/>
      </c>
      <c r="Q1322" s="9">
        <f>IF(P1322=0,Data!X1322+$I$13,IF(P1322&gt;=99,Data!X1322+$I$14,INDEX($E$4:$E$102,P1322)+(Data!X1322-INDEX($F$4:$F$102,P1322))/(INDEX($F$4:$F$102,P1322+1)-INDEX($F$4:$F$102,P1322))*(INDEX($E$4:$E$102,P1322+1)-INDEX($E$4:$E$102,P1322))))</f>
        <v/>
      </c>
      <c r="R1322" s="12">
        <f>IFERROR(MATCH(Data!Y1322,$F$4:$F$102,1),0)</f>
        <v/>
      </c>
      <c r="S1322" s="9">
        <f>IF(R1322=0,Data!Y1322+$I$13,IF(R1322&gt;=99,Data!Y1322+$I$14,INDEX($E$4:$E$102,R1322)+(Data!Y1322-INDEX($F$4:$F$102,R1322))/(INDEX($F$4:$F$102,R1322+1)-INDEX($F$4:$F$102,R1322))*(INDEX($E$4:$E$102,R1322+1)-INDEX($E$4:$E$102,R1322))))</f>
        <v/>
      </c>
    </row>
    <row r="1323">
      <c r="K1323" s="14">
        <f>Data!A1323</f>
        <v/>
      </c>
      <c r="L1323" s="12">
        <f>IF(Occurrence!J1323&lt;=0,-1,IFERROR(MATCH(Occurrence!J1323,$D$4:$D$102,1),0))</f>
        <v/>
      </c>
      <c r="M1323" s="9">
        <f>IF(L1323&lt;0,0,IF(L1323=0,Occurrence!J1323*$I$11,IF(L1323&gt;=99,Occurrence!J1323*$I$12,INDEX($C$4:$C$102,L1323)+(Occurrence!J1323-INDEX($D$4:$D$102,L1323))/(INDEX($D$4:$D$102,L1323+1)-INDEX($D$4:$D$102,L1323))*(INDEX($C$4:$C$102,L1323+1)-INDEX($C$4:$C$102,L1323)))))</f>
        <v/>
      </c>
      <c r="N1323" s="12">
        <f>IF(Occurrence!K1323&lt;=0,-1,IFERROR(MATCH(Occurrence!K1323,$D$4:$D$102,1),0))</f>
        <v/>
      </c>
      <c r="O1323" s="9">
        <f>IF(N1323&lt;0,0,IF(N1323=0,Occurrence!K1323*$I$11,IF(N1323&gt;=99,Occurrence!K1323*$I$12,INDEX($C$4:$C$102,N1323)+(Occurrence!K1323-INDEX($D$4:$D$102,N1323))/(INDEX($D$4:$D$102,N1323+1)-INDEX($D$4:$D$102,N1323))*(INDEX($C$4:$C$102,N1323+1)-INDEX($C$4:$C$102,N1323)))))</f>
        <v/>
      </c>
      <c r="P1323" s="12">
        <f>IFERROR(MATCH(Data!X1323,$F$4:$F$102,1),0)</f>
        <v/>
      </c>
      <c r="Q1323" s="9">
        <f>IF(P1323=0,Data!X1323+$I$13,IF(P1323&gt;=99,Data!X1323+$I$14,INDEX($E$4:$E$102,P1323)+(Data!X1323-INDEX($F$4:$F$102,P1323))/(INDEX($F$4:$F$102,P1323+1)-INDEX($F$4:$F$102,P1323))*(INDEX($E$4:$E$102,P1323+1)-INDEX($E$4:$E$102,P1323))))</f>
        <v/>
      </c>
      <c r="R1323" s="12">
        <f>IFERROR(MATCH(Data!Y1323,$F$4:$F$102,1),0)</f>
        <v/>
      </c>
      <c r="S1323" s="9">
        <f>IF(R1323=0,Data!Y1323+$I$13,IF(R1323&gt;=99,Data!Y1323+$I$14,INDEX($E$4:$E$102,R1323)+(Data!Y1323-INDEX($F$4:$F$102,R1323))/(INDEX($F$4:$F$102,R1323+1)-INDEX($F$4:$F$102,R1323))*(INDEX($E$4:$E$102,R1323+1)-INDEX($E$4:$E$102,R1323))))</f>
        <v/>
      </c>
    </row>
    <row r="1324">
      <c r="K1324" s="14">
        <f>Data!A1324</f>
        <v/>
      </c>
      <c r="L1324" s="12">
        <f>IF(Occurrence!J1324&lt;=0,-1,IFERROR(MATCH(Occurrence!J1324,$D$4:$D$102,1),0))</f>
        <v/>
      </c>
      <c r="M1324" s="9">
        <f>IF(L1324&lt;0,0,IF(L1324=0,Occurrence!J1324*$I$11,IF(L1324&gt;=99,Occurrence!J1324*$I$12,INDEX($C$4:$C$102,L1324)+(Occurrence!J1324-INDEX($D$4:$D$102,L1324))/(INDEX($D$4:$D$102,L1324+1)-INDEX($D$4:$D$102,L1324))*(INDEX($C$4:$C$102,L1324+1)-INDEX($C$4:$C$102,L1324)))))</f>
        <v/>
      </c>
      <c r="N1324" s="12">
        <f>IF(Occurrence!K1324&lt;=0,-1,IFERROR(MATCH(Occurrence!K1324,$D$4:$D$102,1),0))</f>
        <v/>
      </c>
      <c r="O1324" s="9">
        <f>IF(N1324&lt;0,0,IF(N1324=0,Occurrence!K1324*$I$11,IF(N1324&gt;=99,Occurrence!K1324*$I$12,INDEX($C$4:$C$102,N1324)+(Occurrence!K1324-INDEX($D$4:$D$102,N1324))/(INDEX($D$4:$D$102,N1324+1)-INDEX($D$4:$D$102,N1324))*(INDEX($C$4:$C$102,N1324+1)-INDEX($C$4:$C$102,N1324)))))</f>
        <v/>
      </c>
      <c r="P1324" s="12">
        <f>IFERROR(MATCH(Data!X1324,$F$4:$F$102,1),0)</f>
        <v/>
      </c>
      <c r="Q1324" s="9">
        <f>IF(P1324=0,Data!X1324+$I$13,IF(P1324&gt;=99,Data!X1324+$I$14,INDEX($E$4:$E$102,P1324)+(Data!X1324-INDEX($F$4:$F$102,P1324))/(INDEX($F$4:$F$102,P1324+1)-INDEX($F$4:$F$102,P1324))*(INDEX($E$4:$E$102,P1324+1)-INDEX($E$4:$E$102,P1324))))</f>
        <v/>
      </c>
      <c r="R1324" s="12">
        <f>IFERROR(MATCH(Data!Y1324,$F$4:$F$102,1),0)</f>
        <v/>
      </c>
      <c r="S1324" s="9">
        <f>IF(R1324=0,Data!Y1324+$I$13,IF(R1324&gt;=99,Data!Y1324+$I$14,INDEX($E$4:$E$102,R1324)+(Data!Y1324-INDEX($F$4:$F$102,R1324))/(INDEX($F$4:$F$102,R1324+1)-INDEX($F$4:$F$102,R1324))*(INDEX($E$4:$E$102,R1324+1)-INDEX($E$4:$E$102,R1324))))</f>
        <v/>
      </c>
    </row>
    <row r="1325">
      <c r="K1325" s="14">
        <f>Data!A1325</f>
        <v/>
      </c>
      <c r="L1325" s="12">
        <f>IF(Occurrence!J1325&lt;=0,-1,IFERROR(MATCH(Occurrence!J1325,$D$4:$D$102,1),0))</f>
        <v/>
      </c>
      <c r="M1325" s="9">
        <f>IF(L1325&lt;0,0,IF(L1325=0,Occurrence!J1325*$I$11,IF(L1325&gt;=99,Occurrence!J1325*$I$12,INDEX($C$4:$C$102,L1325)+(Occurrence!J1325-INDEX($D$4:$D$102,L1325))/(INDEX($D$4:$D$102,L1325+1)-INDEX($D$4:$D$102,L1325))*(INDEX($C$4:$C$102,L1325+1)-INDEX($C$4:$C$102,L1325)))))</f>
        <v/>
      </c>
      <c r="N1325" s="12">
        <f>IF(Occurrence!K1325&lt;=0,-1,IFERROR(MATCH(Occurrence!K1325,$D$4:$D$102,1),0))</f>
        <v/>
      </c>
      <c r="O1325" s="9">
        <f>IF(N1325&lt;0,0,IF(N1325=0,Occurrence!K1325*$I$11,IF(N1325&gt;=99,Occurrence!K1325*$I$12,INDEX($C$4:$C$102,N1325)+(Occurrence!K1325-INDEX($D$4:$D$102,N1325))/(INDEX($D$4:$D$102,N1325+1)-INDEX($D$4:$D$102,N1325))*(INDEX($C$4:$C$102,N1325+1)-INDEX($C$4:$C$102,N1325)))))</f>
        <v/>
      </c>
      <c r="P1325" s="12">
        <f>IFERROR(MATCH(Data!X1325,$F$4:$F$102,1),0)</f>
        <v/>
      </c>
      <c r="Q1325" s="9">
        <f>IF(P1325=0,Data!X1325+$I$13,IF(P1325&gt;=99,Data!X1325+$I$14,INDEX($E$4:$E$102,P1325)+(Data!X1325-INDEX($F$4:$F$102,P1325))/(INDEX($F$4:$F$102,P1325+1)-INDEX($F$4:$F$102,P1325))*(INDEX($E$4:$E$102,P1325+1)-INDEX($E$4:$E$102,P1325))))</f>
        <v/>
      </c>
      <c r="R1325" s="12">
        <f>IFERROR(MATCH(Data!Y1325,$F$4:$F$102,1),0)</f>
        <v/>
      </c>
      <c r="S1325" s="9">
        <f>IF(R1325=0,Data!Y1325+$I$13,IF(R1325&gt;=99,Data!Y1325+$I$14,INDEX($E$4:$E$102,R1325)+(Data!Y1325-INDEX($F$4:$F$102,R1325))/(INDEX($F$4:$F$102,R1325+1)-INDEX($F$4:$F$102,R1325))*(INDEX($E$4:$E$102,R1325+1)-INDEX($E$4:$E$102,R1325))))</f>
        <v/>
      </c>
    </row>
    <row r="1326">
      <c r="K1326" s="14">
        <f>Data!A1326</f>
        <v/>
      </c>
      <c r="L1326" s="12">
        <f>IF(Occurrence!J1326&lt;=0,-1,IFERROR(MATCH(Occurrence!J1326,$D$4:$D$102,1),0))</f>
        <v/>
      </c>
      <c r="M1326" s="9">
        <f>IF(L1326&lt;0,0,IF(L1326=0,Occurrence!J1326*$I$11,IF(L1326&gt;=99,Occurrence!J1326*$I$12,INDEX($C$4:$C$102,L1326)+(Occurrence!J1326-INDEX($D$4:$D$102,L1326))/(INDEX($D$4:$D$102,L1326+1)-INDEX($D$4:$D$102,L1326))*(INDEX($C$4:$C$102,L1326+1)-INDEX($C$4:$C$102,L1326)))))</f>
        <v/>
      </c>
      <c r="N1326" s="12">
        <f>IF(Occurrence!K1326&lt;=0,-1,IFERROR(MATCH(Occurrence!K1326,$D$4:$D$102,1),0))</f>
        <v/>
      </c>
      <c r="O1326" s="9">
        <f>IF(N1326&lt;0,0,IF(N1326=0,Occurrence!K1326*$I$11,IF(N1326&gt;=99,Occurrence!K1326*$I$12,INDEX($C$4:$C$102,N1326)+(Occurrence!K1326-INDEX($D$4:$D$102,N1326))/(INDEX($D$4:$D$102,N1326+1)-INDEX($D$4:$D$102,N1326))*(INDEX($C$4:$C$102,N1326+1)-INDEX($C$4:$C$102,N1326)))))</f>
        <v/>
      </c>
      <c r="P1326" s="12">
        <f>IFERROR(MATCH(Data!X1326,$F$4:$F$102,1),0)</f>
        <v/>
      </c>
      <c r="Q1326" s="9">
        <f>IF(P1326=0,Data!X1326+$I$13,IF(P1326&gt;=99,Data!X1326+$I$14,INDEX($E$4:$E$102,P1326)+(Data!X1326-INDEX($F$4:$F$102,P1326))/(INDEX($F$4:$F$102,P1326+1)-INDEX($F$4:$F$102,P1326))*(INDEX($E$4:$E$102,P1326+1)-INDEX($E$4:$E$102,P1326))))</f>
        <v/>
      </c>
      <c r="R1326" s="12">
        <f>IFERROR(MATCH(Data!Y1326,$F$4:$F$102,1),0)</f>
        <v/>
      </c>
      <c r="S1326" s="9">
        <f>IF(R1326=0,Data!Y1326+$I$13,IF(R1326&gt;=99,Data!Y1326+$I$14,INDEX($E$4:$E$102,R1326)+(Data!Y1326-INDEX($F$4:$F$102,R1326))/(INDEX($F$4:$F$102,R1326+1)-INDEX($F$4:$F$102,R1326))*(INDEX($E$4:$E$102,R1326+1)-INDEX($E$4:$E$102,R1326))))</f>
        <v/>
      </c>
    </row>
    <row r="1327">
      <c r="K1327" s="14">
        <f>Data!A1327</f>
        <v/>
      </c>
      <c r="L1327" s="12">
        <f>IF(Occurrence!J1327&lt;=0,-1,IFERROR(MATCH(Occurrence!J1327,$D$4:$D$102,1),0))</f>
        <v/>
      </c>
      <c r="M1327" s="9">
        <f>IF(L1327&lt;0,0,IF(L1327=0,Occurrence!J1327*$I$11,IF(L1327&gt;=99,Occurrence!J1327*$I$12,INDEX($C$4:$C$102,L1327)+(Occurrence!J1327-INDEX($D$4:$D$102,L1327))/(INDEX($D$4:$D$102,L1327+1)-INDEX($D$4:$D$102,L1327))*(INDEX($C$4:$C$102,L1327+1)-INDEX($C$4:$C$102,L1327)))))</f>
        <v/>
      </c>
      <c r="N1327" s="12">
        <f>IF(Occurrence!K1327&lt;=0,-1,IFERROR(MATCH(Occurrence!K1327,$D$4:$D$102,1),0))</f>
        <v/>
      </c>
      <c r="O1327" s="9">
        <f>IF(N1327&lt;0,0,IF(N1327=0,Occurrence!K1327*$I$11,IF(N1327&gt;=99,Occurrence!K1327*$I$12,INDEX($C$4:$C$102,N1327)+(Occurrence!K1327-INDEX($D$4:$D$102,N1327))/(INDEX($D$4:$D$102,N1327+1)-INDEX($D$4:$D$102,N1327))*(INDEX($C$4:$C$102,N1327+1)-INDEX($C$4:$C$102,N1327)))))</f>
        <v/>
      </c>
      <c r="P1327" s="12">
        <f>IFERROR(MATCH(Data!X1327,$F$4:$F$102,1),0)</f>
        <v/>
      </c>
      <c r="Q1327" s="9">
        <f>IF(P1327=0,Data!X1327+$I$13,IF(P1327&gt;=99,Data!X1327+$I$14,INDEX($E$4:$E$102,P1327)+(Data!X1327-INDEX($F$4:$F$102,P1327))/(INDEX($F$4:$F$102,P1327+1)-INDEX($F$4:$F$102,P1327))*(INDEX($E$4:$E$102,P1327+1)-INDEX($E$4:$E$102,P1327))))</f>
        <v/>
      </c>
      <c r="R1327" s="12">
        <f>IFERROR(MATCH(Data!Y1327,$F$4:$F$102,1),0)</f>
        <v/>
      </c>
      <c r="S1327" s="9">
        <f>IF(R1327=0,Data!Y1327+$I$13,IF(R1327&gt;=99,Data!Y1327+$I$14,INDEX($E$4:$E$102,R1327)+(Data!Y1327-INDEX($F$4:$F$102,R1327))/(INDEX($F$4:$F$102,R1327+1)-INDEX($F$4:$F$102,R1327))*(INDEX($E$4:$E$102,R1327+1)-INDEX($E$4:$E$102,R1327))))</f>
        <v/>
      </c>
    </row>
    <row r="1328">
      <c r="K1328" s="14">
        <f>Data!A1328</f>
        <v/>
      </c>
      <c r="L1328" s="12">
        <f>IF(Occurrence!J1328&lt;=0,-1,IFERROR(MATCH(Occurrence!J1328,$D$4:$D$102,1),0))</f>
        <v/>
      </c>
      <c r="M1328" s="9">
        <f>IF(L1328&lt;0,0,IF(L1328=0,Occurrence!J1328*$I$11,IF(L1328&gt;=99,Occurrence!J1328*$I$12,INDEX($C$4:$C$102,L1328)+(Occurrence!J1328-INDEX($D$4:$D$102,L1328))/(INDEX($D$4:$D$102,L1328+1)-INDEX($D$4:$D$102,L1328))*(INDEX($C$4:$C$102,L1328+1)-INDEX($C$4:$C$102,L1328)))))</f>
        <v/>
      </c>
      <c r="N1328" s="12">
        <f>IF(Occurrence!K1328&lt;=0,-1,IFERROR(MATCH(Occurrence!K1328,$D$4:$D$102,1),0))</f>
        <v/>
      </c>
      <c r="O1328" s="9">
        <f>IF(N1328&lt;0,0,IF(N1328=0,Occurrence!K1328*$I$11,IF(N1328&gt;=99,Occurrence!K1328*$I$12,INDEX($C$4:$C$102,N1328)+(Occurrence!K1328-INDEX($D$4:$D$102,N1328))/(INDEX($D$4:$D$102,N1328+1)-INDEX($D$4:$D$102,N1328))*(INDEX($C$4:$C$102,N1328+1)-INDEX($C$4:$C$102,N1328)))))</f>
        <v/>
      </c>
      <c r="P1328" s="12">
        <f>IFERROR(MATCH(Data!X1328,$F$4:$F$102,1),0)</f>
        <v/>
      </c>
      <c r="Q1328" s="9">
        <f>IF(P1328=0,Data!X1328+$I$13,IF(P1328&gt;=99,Data!X1328+$I$14,INDEX($E$4:$E$102,P1328)+(Data!X1328-INDEX($F$4:$F$102,P1328))/(INDEX($F$4:$F$102,P1328+1)-INDEX($F$4:$F$102,P1328))*(INDEX($E$4:$E$102,P1328+1)-INDEX($E$4:$E$102,P1328))))</f>
        <v/>
      </c>
      <c r="R1328" s="12">
        <f>IFERROR(MATCH(Data!Y1328,$F$4:$F$102,1),0)</f>
        <v/>
      </c>
      <c r="S1328" s="9">
        <f>IF(R1328=0,Data!Y1328+$I$13,IF(R1328&gt;=99,Data!Y1328+$I$14,INDEX($E$4:$E$102,R1328)+(Data!Y1328-INDEX($F$4:$F$102,R1328))/(INDEX($F$4:$F$102,R1328+1)-INDEX($F$4:$F$102,R1328))*(INDEX($E$4:$E$102,R1328+1)-INDEX($E$4:$E$102,R1328))))</f>
        <v/>
      </c>
    </row>
    <row r="1329">
      <c r="K1329" s="14">
        <f>Data!A1329</f>
        <v/>
      </c>
      <c r="L1329" s="12">
        <f>IF(Occurrence!J1329&lt;=0,-1,IFERROR(MATCH(Occurrence!J1329,$D$4:$D$102,1),0))</f>
        <v/>
      </c>
      <c r="M1329" s="9">
        <f>IF(L1329&lt;0,0,IF(L1329=0,Occurrence!J1329*$I$11,IF(L1329&gt;=99,Occurrence!J1329*$I$12,INDEX($C$4:$C$102,L1329)+(Occurrence!J1329-INDEX($D$4:$D$102,L1329))/(INDEX($D$4:$D$102,L1329+1)-INDEX($D$4:$D$102,L1329))*(INDEX($C$4:$C$102,L1329+1)-INDEX($C$4:$C$102,L1329)))))</f>
        <v/>
      </c>
      <c r="N1329" s="12">
        <f>IF(Occurrence!K1329&lt;=0,-1,IFERROR(MATCH(Occurrence!K1329,$D$4:$D$102,1),0))</f>
        <v/>
      </c>
      <c r="O1329" s="9">
        <f>IF(N1329&lt;0,0,IF(N1329=0,Occurrence!K1329*$I$11,IF(N1329&gt;=99,Occurrence!K1329*$I$12,INDEX($C$4:$C$102,N1329)+(Occurrence!K1329-INDEX($D$4:$D$102,N1329))/(INDEX($D$4:$D$102,N1329+1)-INDEX($D$4:$D$102,N1329))*(INDEX($C$4:$C$102,N1329+1)-INDEX($C$4:$C$102,N1329)))))</f>
        <v/>
      </c>
      <c r="P1329" s="12">
        <f>IFERROR(MATCH(Data!X1329,$F$4:$F$102,1),0)</f>
        <v/>
      </c>
      <c r="Q1329" s="9">
        <f>IF(P1329=0,Data!X1329+$I$13,IF(P1329&gt;=99,Data!X1329+$I$14,INDEX($E$4:$E$102,P1329)+(Data!X1329-INDEX($F$4:$F$102,P1329))/(INDEX($F$4:$F$102,P1329+1)-INDEX($F$4:$F$102,P1329))*(INDEX($E$4:$E$102,P1329+1)-INDEX($E$4:$E$102,P1329))))</f>
        <v/>
      </c>
      <c r="R1329" s="12">
        <f>IFERROR(MATCH(Data!Y1329,$F$4:$F$102,1),0)</f>
        <v/>
      </c>
      <c r="S1329" s="9">
        <f>IF(R1329=0,Data!Y1329+$I$13,IF(R1329&gt;=99,Data!Y1329+$I$14,INDEX($E$4:$E$102,R1329)+(Data!Y1329-INDEX($F$4:$F$102,R1329))/(INDEX($F$4:$F$102,R1329+1)-INDEX($F$4:$F$102,R1329))*(INDEX($E$4:$E$102,R1329+1)-INDEX($E$4:$E$102,R1329))))</f>
        <v/>
      </c>
    </row>
    <row r="1330">
      <c r="K1330" s="14">
        <f>Data!A1330</f>
        <v/>
      </c>
      <c r="L1330" s="12">
        <f>IF(Occurrence!J1330&lt;=0,-1,IFERROR(MATCH(Occurrence!J1330,$D$4:$D$102,1),0))</f>
        <v/>
      </c>
      <c r="M1330" s="9">
        <f>IF(L1330&lt;0,0,IF(L1330=0,Occurrence!J1330*$I$11,IF(L1330&gt;=99,Occurrence!J1330*$I$12,INDEX($C$4:$C$102,L1330)+(Occurrence!J1330-INDEX($D$4:$D$102,L1330))/(INDEX($D$4:$D$102,L1330+1)-INDEX($D$4:$D$102,L1330))*(INDEX($C$4:$C$102,L1330+1)-INDEX($C$4:$C$102,L1330)))))</f>
        <v/>
      </c>
      <c r="N1330" s="12">
        <f>IF(Occurrence!K1330&lt;=0,-1,IFERROR(MATCH(Occurrence!K1330,$D$4:$D$102,1),0))</f>
        <v/>
      </c>
      <c r="O1330" s="9">
        <f>IF(N1330&lt;0,0,IF(N1330=0,Occurrence!K1330*$I$11,IF(N1330&gt;=99,Occurrence!K1330*$I$12,INDEX($C$4:$C$102,N1330)+(Occurrence!K1330-INDEX($D$4:$D$102,N1330))/(INDEX($D$4:$D$102,N1330+1)-INDEX($D$4:$D$102,N1330))*(INDEX($C$4:$C$102,N1330+1)-INDEX($C$4:$C$102,N1330)))))</f>
        <v/>
      </c>
      <c r="P1330" s="12">
        <f>IFERROR(MATCH(Data!X1330,$F$4:$F$102,1),0)</f>
        <v/>
      </c>
      <c r="Q1330" s="9">
        <f>IF(P1330=0,Data!X1330+$I$13,IF(P1330&gt;=99,Data!X1330+$I$14,INDEX($E$4:$E$102,P1330)+(Data!X1330-INDEX($F$4:$F$102,P1330))/(INDEX($F$4:$F$102,P1330+1)-INDEX($F$4:$F$102,P1330))*(INDEX($E$4:$E$102,P1330+1)-INDEX($E$4:$E$102,P1330))))</f>
        <v/>
      </c>
      <c r="R1330" s="12">
        <f>IFERROR(MATCH(Data!Y1330,$F$4:$F$102,1),0)</f>
        <v/>
      </c>
      <c r="S1330" s="9">
        <f>IF(R1330=0,Data!Y1330+$I$13,IF(R1330&gt;=99,Data!Y1330+$I$14,INDEX($E$4:$E$102,R1330)+(Data!Y1330-INDEX($F$4:$F$102,R1330))/(INDEX($F$4:$F$102,R1330+1)-INDEX($F$4:$F$102,R1330))*(INDEX($E$4:$E$102,R1330+1)-INDEX($E$4:$E$102,R1330))))</f>
        <v/>
      </c>
    </row>
    <row r="1331">
      <c r="K1331" s="14">
        <f>Data!A1331</f>
        <v/>
      </c>
      <c r="L1331" s="12">
        <f>IF(Occurrence!J1331&lt;=0,-1,IFERROR(MATCH(Occurrence!J1331,$D$4:$D$102,1),0))</f>
        <v/>
      </c>
      <c r="M1331" s="9">
        <f>IF(L1331&lt;0,0,IF(L1331=0,Occurrence!J1331*$I$11,IF(L1331&gt;=99,Occurrence!J1331*$I$12,INDEX($C$4:$C$102,L1331)+(Occurrence!J1331-INDEX($D$4:$D$102,L1331))/(INDEX($D$4:$D$102,L1331+1)-INDEX($D$4:$D$102,L1331))*(INDEX($C$4:$C$102,L1331+1)-INDEX($C$4:$C$102,L1331)))))</f>
        <v/>
      </c>
      <c r="N1331" s="12">
        <f>IF(Occurrence!K1331&lt;=0,-1,IFERROR(MATCH(Occurrence!K1331,$D$4:$D$102,1),0))</f>
        <v/>
      </c>
      <c r="O1331" s="9">
        <f>IF(N1331&lt;0,0,IF(N1331=0,Occurrence!K1331*$I$11,IF(N1331&gt;=99,Occurrence!K1331*$I$12,INDEX($C$4:$C$102,N1331)+(Occurrence!K1331-INDEX($D$4:$D$102,N1331))/(INDEX($D$4:$D$102,N1331+1)-INDEX($D$4:$D$102,N1331))*(INDEX($C$4:$C$102,N1331+1)-INDEX($C$4:$C$102,N1331)))))</f>
        <v/>
      </c>
      <c r="P1331" s="12">
        <f>IFERROR(MATCH(Data!X1331,$F$4:$F$102,1),0)</f>
        <v/>
      </c>
      <c r="Q1331" s="9">
        <f>IF(P1331=0,Data!X1331+$I$13,IF(P1331&gt;=99,Data!X1331+$I$14,INDEX($E$4:$E$102,P1331)+(Data!X1331-INDEX($F$4:$F$102,P1331))/(INDEX($F$4:$F$102,P1331+1)-INDEX($F$4:$F$102,P1331))*(INDEX($E$4:$E$102,P1331+1)-INDEX($E$4:$E$102,P1331))))</f>
        <v/>
      </c>
      <c r="R1331" s="12">
        <f>IFERROR(MATCH(Data!Y1331,$F$4:$F$102,1),0)</f>
        <v/>
      </c>
      <c r="S1331" s="9">
        <f>IF(R1331=0,Data!Y1331+$I$13,IF(R1331&gt;=99,Data!Y1331+$I$14,INDEX($E$4:$E$102,R1331)+(Data!Y1331-INDEX($F$4:$F$102,R1331))/(INDEX($F$4:$F$102,R1331+1)-INDEX($F$4:$F$102,R1331))*(INDEX($E$4:$E$102,R1331+1)-INDEX($E$4:$E$102,R1331))))</f>
        <v/>
      </c>
    </row>
    <row r="1332">
      <c r="K1332" s="14">
        <f>Data!A1332</f>
        <v/>
      </c>
      <c r="L1332" s="12">
        <f>IF(Occurrence!J1332&lt;=0,-1,IFERROR(MATCH(Occurrence!J1332,$D$4:$D$102,1),0))</f>
        <v/>
      </c>
      <c r="M1332" s="9">
        <f>IF(L1332&lt;0,0,IF(L1332=0,Occurrence!J1332*$I$11,IF(L1332&gt;=99,Occurrence!J1332*$I$12,INDEX($C$4:$C$102,L1332)+(Occurrence!J1332-INDEX($D$4:$D$102,L1332))/(INDEX($D$4:$D$102,L1332+1)-INDEX($D$4:$D$102,L1332))*(INDEX($C$4:$C$102,L1332+1)-INDEX($C$4:$C$102,L1332)))))</f>
        <v/>
      </c>
      <c r="N1332" s="12">
        <f>IF(Occurrence!K1332&lt;=0,-1,IFERROR(MATCH(Occurrence!K1332,$D$4:$D$102,1),0))</f>
        <v/>
      </c>
      <c r="O1332" s="9">
        <f>IF(N1332&lt;0,0,IF(N1332=0,Occurrence!K1332*$I$11,IF(N1332&gt;=99,Occurrence!K1332*$I$12,INDEX($C$4:$C$102,N1332)+(Occurrence!K1332-INDEX($D$4:$D$102,N1332))/(INDEX($D$4:$D$102,N1332+1)-INDEX($D$4:$D$102,N1332))*(INDEX($C$4:$C$102,N1332+1)-INDEX($C$4:$C$102,N1332)))))</f>
        <v/>
      </c>
      <c r="P1332" s="12">
        <f>IFERROR(MATCH(Data!X1332,$F$4:$F$102,1),0)</f>
        <v/>
      </c>
      <c r="Q1332" s="9">
        <f>IF(P1332=0,Data!X1332+$I$13,IF(P1332&gt;=99,Data!X1332+$I$14,INDEX($E$4:$E$102,P1332)+(Data!X1332-INDEX($F$4:$F$102,P1332))/(INDEX($F$4:$F$102,P1332+1)-INDEX($F$4:$F$102,P1332))*(INDEX($E$4:$E$102,P1332+1)-INDEX($E$4:$E$102,P1332))))</f>
        <v/>
      </c>
      <c r="R1332" s="12">
        <f>IFERROR(MATCH(Data!Y1332,$F$4:$F$102,1),0)</f>
        <v/>
      </c>
      <c r="S1332" s="9">
        <f>IF(R1332=0,Data!Y1332+$I$13,IF(R1332&gt;=99,Data!Y1332+$I$14,INDEX($E$4:$E$102,R1332)+(Data!Y1332-INDEX($F$4:$F$102,R1332))/(INDEX($F$4:$F$102,R1332+1)-INDEX($F$4:$F$102,R1332))*(INDEX($E$4:$E$102,R1332+1)-INDEX($E$4:$E$102,R1332))))</f>
        <v/>
      </c>
    </row>
    <row r="1333">
      <c r="K1333" s="14">
        <f>Data!A1333</f>
        <v/>
      </c>
      <c r="L1333" s="12">
        <f>IF(Occurrence!J1333&lt;=0,-1,IFERROR(MATCH(Occurrence!J1333,$D$4:$D$102,1),0))</f>
        <v/>
      </c>
      <c r="M1333" s="9">
        <f>IF(L1333&lt;0,0,IF(L1333=0,Occurrence!J1333*$I$11,IF(L1333&gt;=99,Occurrence!J1333*$I$12,INDEX($C$4:$C$102,L1333)+(Occurrence!J1333-INDEX($D$4:$D$102,L1333))/(INDEX($D$4:$D$102,L1333+1)-INDEX($D$4:$D$102,L1333))*(INDEX($C$4:$C$102,L1333+1)-INDEX($C$4:$C$102,L1333)))))</f>
        <v/>
      </c>
      <c r="N1333" s="12">
        <f>IF(Occurrence!K1333&lt;=0,-1,IFERROR(MATCH(Occurrence!K1333,$D$4:$D$102,1),0))</f>
        <v/>
      </c>
      <c r="O1333" s="9">
        <f>IF(N1333&lt;0,0,IF(N1333=0,Occurrence!K1333*$I$11,IF(N1333&gt;=99,Occurrence!K1333*$I$12,INDEX($C$4:$C$102,N1333)+(Occurrence!K1333-INDEX($D$4:$D$102,N1333))/(INDEX($D$4:$D$102,N1333+1)-INDEX($D$4:$D$102,N1333))*(INDEX($C$4:$C$102,N1333+1)-INDEX($C$4:$C$102,N1333)))))</f>
        <v/>
      </c>
      <c r="P1333" s="12">
        <f>IFERROR(MATCH(Data!X1333,$F$4:$F$102,1),0)</f>
        <v/>
      </c>
      <c r="Q1333" s="9">
        <f>IF(P1333=0,Data!X1333+$I$13,IF(P1333&gt;=99,Data!X1333+$I$14,INDEX($E$4:$E$102,P1333)+(Data!X1333-INDEX($F$4:$F$102,P1333))/(INDEX($F$4:$F$102,P1333+1)-INDEX($F$4:$F$102,P1333))*(INDEX($E$4:$E$102,P1333+1)-INDEX($E$4:$E$102,P1333))))</f>
        <v/>
      </c>
      <c r="R1333" s="12">
        <f>IFERROR(MATCH(Data!Y1333,$F$4:$F$102,1),0)</f>
        <v/>
      </c>
      <c r="S1333" s="9">
        <f>IF(R1333=0,Data!Y1333+$I$13,IF(R1333&gt;=99,Data!Y1333+$I$14,INDEX($E$4:$E$102,R1333)+(Data!Y1333-INDEX($F$4:$F$102,R1333))/(INDEX($F$4:$F$102,R1333+1)-INDEX($F$4:$F$102,R1333))*(INDEX($E$4:$E$102,R1333+1)-INDEX($E$4:$E$102,R1333))))</f>
        <v/>
      </c>
    </row>
    <row r="1334">
      <c r="K1334" s="14">
        <f>Data!A1334</f>
        <v/>
      </c>
      <c r="L1334" s="12">
        <f>IF(Occurrence!J1334&lt;=0,-1,IFERROR(MATCH(Occurrence!J1334,$D$4:$D$102,1),0))</f>
        <v/>
      </c>
      <c r="M1334" s="9">
        <f>IF(L1334&lt;0,0,IF(L1334=0,Occurrence!J1334*$I$11,IF(L1334&gt;=99,Occurrence!J1334*$I$12,INDEX($C$4:$C$102,L1334)+(Occurrence!J1334-INDEX($D$4:$D$102,L1334))/(INDEX($D$4:$D$102,L1334+1)-INDEX($D$4:$D$102,L1334))*(INDEX($C$4:$C$102,L1334+1)-INDEX($C$4:$C$102,L1334)))))</f>
        <v/>
      </c>
      <c r="N1334" s="12">
        <f>IF(Occurrence!K1334&lt;=0,-1,IFERROR(MATCH(Occurrence!K1334,$D$4:$D$102,1),0))</f>
        <v/>
      </c>
      <c r="O1334" s="9">
        <f>IF(N1334&lt;0,0,IF(N1334=0,Occurrence!K1334*$I$11,IF(N1334&gt;=99,Occurrence!K1334*$I$12,INDEX($C$4:$C$102,N1334)+(Occurrence!K1334-INDEX($D$4:$D$102,N1334))/(INDEX($D$4:$D$102,N1334+1)-INDEX($D$4:$D$102,N1334))*(INDEX($C$4:$C$102,N1334+1)-INDEX($C$4:$C$102,N1334)))))</f>
        <v/>
      </c>
      <c r="P1334" s="12">
        <f>IFERROR(MATCH(Data!X1334,$F$4:$F$102,1),0)</f>
        <v/>
      </c>
      <c r="Q1334" s="9">
        <f>IF(P1334=0,Data!X1334+$I$13,IF(P1334&gt;=99,Data!X1334+$I$14,INDEX($E$4:$E$102,P1334)+(Data!X1334-INDEX($F$4:$F$102,P1334))/(INDEX($F$4:$F$102,P1334+1)-INDEX($F$4:$F$102,P1334))*(INDEX($E$4:$E$102,P1334+1)-INDEX($E$4:$E$102,P1334))))</f>
        <v/>
      </c>
      <c r="R1334" s="12">
        <f>IFERROR(MATCH(Data!Y1334,$F$4:$F$102,1),0)</f>
        <v/>
      </c>
      <c r="S1334" s="9">
        <f>IF(R1334=0,Data!Y1334+$I$13,IF(R1334&gt;=99,Data!Y1334+$I$14,INDEX($E$4:$E$102,R1334)+(Data!Y1334-INDEX($F$4:$F$102,R1334))/(INDEX($F$4:$F$102,R1334+1)-INDEX($F$4:$F$102,R1334))*(INDEX($E$4:$E$102,R1334+1)-INDEX($E$4:$E$102,R1334))))</f>
        <v/>
      </c>
    </row>
    <row r="1335">
      <c r="K1335" s="14">
        <f>Data!A1335</f>
        <v/>
      </c>
      <c r="L1335" s="12">
        <f>IF(Occurrence!J1335&lt;=0,-1,IFERROR(MATCH(Occurrence!J1335,$D$4:$D$102,1),0))</f>
        <v/>
      </c>
      <c r="M1335" s="9">
        <f>IF(L1335&lt;0,0,IF(L1335=0,Occurrence!J1335*$I$11,IF(L1335&gt;=99,Occurrence!J1335*$I$12,INDEX($C$4:$C$102,L1335)+(Occurrence!J1335-INDEX($D$4:$D$102,L1335))/(INDEX($D$4:$D$102,L1335+1)-INDEX($D$4:$D$102,L1335))*(INDEX($C$4:$C$102,L1335+1)-INDEX($C$4:$C$102,L1335)))))</f>
        <v/>
      </c>
      <c r="N1335" s="12">
        <f>IF(Occurrence!K1335&lt;=0,-1,IFERROR(MATCH(Occurrence!K1335,$D$4:$D$102,1),0))</f>
        <v/>
      </c>
      <c r="O1335" s="9">
        <f>IF(N1335&lt;0,0,IF(N1335=0,Occurrence!K1335*$I$11,IF(N1335&gt;=99,Occurrence!K1335*$I$12,INDEX($C$4:$C$102,N1335)+(Occurrence!K1335-INDEX($D$4:$D$102,N1335))/(INDEX($D$4:$D$102,N1335+1)-INDEX($D$4:$D$102,N1335))*(INDEX($C$4:$C$102,N1335+1)-INDEX($C$4:$C$102,N1335)))))</f>
        <v/>
      </c>
      <c r="P1335" s="12">
        <f>IFERROR(MATCH(Data!X1335,$F$4:$F$102,1),0)</f>
        <v/>
      </c>
      <c r="Q1335" s="9">
        <f>IF(P1335=0,Data!X1335+$I$13,IF(P1335&gt;=99,Data!X1335+$I$14,INDEX($E$4:$E$102,P1335)+(Data!X1335-INDEX($F$4:$F$102,P1335))/(INDEX($F$4:$F$102,P1335+1)-INDEX($F$4:$F$102,P1335))*(INDEX($E$4:$E$102,P1335+1)-INDEX($E$4:$E$102,P1335))))</f>
        <v/>
      </c>
      <c r="R1335" s="12">
        <f>IFERROR(MATCH(Data!Y1335,$F$4:$F$102,1),0)</f>
        <v/>
      </c>
      <c r="S1335" s="9">
        <f>IF(R1335=0,Data!Y1335+$I$13,IF(R1335&gt;=99,Data!Y1335+$I$14,INDEX($E$4:$E$102,R1335)+(Data!Y1335-INDEX($F$4:$F$102,R1335))/(INDEX($F$4:$F$102,R1335+1)-INDEX($F$4:$F$102,R1335))*(INDEX($E$4:$E$102,R1335+1)-INDEX($E$4:$E$102,R1335))))</f>
        <v/>
      </c>
    </row>
    <row r="1336">
      <c r="K1336" s="14">
        <f>Data!A1336</f>
        <v/>
      </c>
      <c r="L1336" s="12">
        <f>IF(Occurrence!J1336&lt;=0,-1,IFERROR(MATCH(Occurrence!J1336,$D$4:$D$102,1),0))</f>
        <v/>
      </c>
      <c r="M1336" s="9">
        <f>IF(L1336&lt;0,0,IF(L1336=0,Occurrence!J1336*$I$11,IF(L1336&gt;=99,Occurrence!J1336*$I$12,INDEX($C$4:$C$102,L1336)+(Occurrence!J1336-INDEX($D$4:$D$102,L1336))/(INDEX($D$4:$D$102,L1336+1)-INDEX($D$4:$D$102,L1336))*(INDEX($C$4:$C$102,L1336+1)-INDEX($C$4:$C$102,L1336)))))</f>
        <v/>
      </c>
      <c r="N1336" s="12">
        <f>IF(Occurrence!K1336&lt;=0,-1,IFERROR(MATCH(Occurrence!K1336,$D$4:$D$102,1),0))</f>
        <v/>
      </c>
      <c r="O1336" s="9">
        <f>IF(N1336&lt;0,0,IF(N1336=0,Occurrence!K1336*$I$11,IF(N1336&gt;=99,Occurrence!K1336*$I$12,INDEX($C$4:$C$102,N1336)+(Occurrence!K1336-INDEX($D$4:$D$102,N1336))/(INDEX($D$4:$D$102,N1336+1)-INDEX($D$4:$D$102,N1336))*(INDEX($C$4:$C$102,N1336+1)-INDEX($C$4:$C$102,N1336)))))</f>
        <v/>
      </c>
      <c r="P1336" s="12">
        <f>IFERROR(MATCH(Data!X1336,$F$4:$F$102,1),0)</f>
        <v/>
      </c>
      <c r="Q1336" s="9">
        <f>IF(P1336=0,Data!X1336+$I$13,IF(P1336&gt;=99,Data!X1336+$I$14,INDEX($E$4:$E$102,P1336)+(Data!X1336-INDEX($F$4:$F$102,P1336))/(INDEX($F$4:$F$102,P1336+1)-INDEX($F$4:$F$102,P1336))*(INDEX($E$4:$E$102,P1336+1)-INDEX($E$4:$E$102,P1336))))</f>
        <v/>
      </c>
      <c r="R1336" s="12">
        <f>IFERROR(MATCH(Data!Y1336,$F$4:$F$102,1),0)</f>
        <v/>
      </c>
      <c r="S1336" s="9">
        <f>IF(R1336=0,Data!Y1336+$I$13,IF(R1336&gt;=99,Data!Y1336+$I$14,INDEX($E$4:$E$102,R1336)+(Data!Y1336-INDEX($F$4:$F$102,R1336))/(INDEX($F$4:$F$102,R1336+1)-INDEX($F$4:$F$102,R1336))*(INDEX($E$4:$E$102,R1336+1)-INDEX($E$4:$E$102,R1336))))</f>
        <v/>
      </c>
    </row>
    <row r="1337">
      <c r="K1337" s="14">
        <f>Data!A1337</f>
        <v/>
      </c>
      <c r="L1337" s="12">
        <f>IF(Occurrence!J1337&lt;=0,-1,IFERROR(MATCH(Occurrence!J1337,$D$4:$D$102,1),0))</f>
        <v/>
      </c>
      <c r="M1337" s="9">
        <f>IF(L1337&lt;0,0,IF(L1337=0,Occurrence!J1337*$I$11,IF(L1337&gt;=99,Occurrence!J1337*$I$12,INDEX($C$4:$C$102,L1337)+(Occurrence!J1337-INDEX($D$4:$D$102,L1337))/(INDEX($D$4:$D$102,L1337+1)-INDEX($D$4:$D$102,L1337))*(INDEX($C$4:$C$102,L1337+1)-INDEX($C$4:$C$102,L1337)))))</f>
        <v/>
      </c>
      <c r="N1337" s="12">
        <f>IF(Occurrence!K1337&lt;=0,-1,IFERROR(MATCH(Occurrence!K1337,$D$4:$D$102,1),0))</f>
        <v/>
      </c>
      <c r="O1337" s="9">
        <f>IF(N1337&lt;0,0,IF(N1337=0,Occurrence!K1337*$I$11,IF(N1337&gt;=99,Occurrence!K1337*$I$12,INDEX($C$4:$C$102,N1337)+(Occurrence!K1337-INDEX($D$4:$D$102,N1337))/(INDEX($D$4:$D$102,N1337+1)-INDEX($D$4:$D$102,N1337))*(INDEX($C$4:$C$102,N1337+1)-INDEX($C$4:$C$102,N1337)))))</f>
        <v/>
      </c>
      <c r="P1337" s="12">
        <f>IFERROR(MATCH(Data!X1337,$F$4:$F$102,1),0)</f>
        <v/>
      </c>
      <c r="Q1337" s="9">
        <f>IF(P1337=0,Data!X1337+$I$13,IF(P1337&gt;=99,Data!X1337+$I$14,INDEX($E$4:$E$102,P1337)+(Data!X1337-INDEX($F$4:$F$102,P1337))/(INDEX($F$4:$F$102,P1337+1)-INDEX($F$4:$F$102,P1337))*(INDEX($E$4:$E$102,P1337+1)-INDEX($E$4:$E$102,P1337))))</f>
        <v/>
      </c>
      <c r="R1337" s="12">
        <f>IFERROR(MATCH(Data!Y1337,$F$4:$F$102,1),0)</f>
        <v/>
      </c>
      <c r="S1337" s="9">
        <f>IF(R1337=0,Data!Y1337+$I$13,IF(R1337&gt;=99,Data!Y1337+$I$14,INDEX($E$4:$E$102,R1337)+(Data!Y1337-INDEX($F$4:$F$102,R1337))/(INDEX($F$4:$F$102,R1337+1)-INDEX($F$4:$F$102,R1337))*(INDEX($E$4:$E$102,R1337+1)-INDEX($E$4:$E$102,R1337))))</f>
        <v/>
      </c>
    </row>
    <row r="1338">
      <c r="K1338" s="14">
        <f>Data!A1338</f>
        <v/>
      </c>
      <c r="L1338" s="12">
        <f>IF(Occurrence!J1338&lt;=0,-1,IFERROR(MATCH(Occurrence!J1338,$D$4:$D$102,1),0))</f>
        <v/>
      </c>
      <c r="M1338" s="9">
        <f>IF(L1338&lt;0,0,IF(L1338=0,Occurrence!J1338*$I$11,IF(L1338&gt;=99,Occurrence!J1338*$I$12,INDEX($C$4:$C$102,L1338)+(Occurrence!J1338-INDEX($D$4:$D$102,L1338))/(INDEX($D$4:$D$102,L1338+1)-INDEX($D$4:$D$102,L1338))*(INDEX($C$4:$C$102,L1338+1)-INDEX($C$4:$C$102,L1338)))))</f>
        <v/>
      </c>
      <c r="N1338" s="12">
        <f>IF(Occurrence!K1338&lt;=0,-1,IFERROR(MATCH(Occurrence!K1338,$D$4:$D$102,1),0))</f>
        <v/>
      </c>
      <c r="O1338" s="9">
        <f>IF(N1338&lt;0,0,IF(N1338=0,Occurrence!K1338*$I$11,IF(N1338&gt;=99,Occurrence!K1338*$I$12,INDEX($C$4:$C$102,N1338)+(Occurrence!K1338-INDEX($D$4:$D$102,N1338))/(INDEX($D$4:$D$102,N1338+1)-INDEX($D$4:$D$102,N1338))*(INDEX($C$4:$C$102,N1338+1)-INDEX($C$4:$C$102,N1338)))))</f>
        <v/>
      </c>
      <c r="P1338" s="12">
        <f>IFERROR(MATCH(Data!X1338,$F$4:$F$102,1),0)</f>
        <v/>
      </c>
      <c r="Q1338" s="9">
        <f>IF(P1338=0,Data!X1338+$I$13,IF(P1338&gt;=99,Data!X1338+$I$14,INDEX($E$4:$E$102,P1338)+(Data!X1338-INDEX($F$4:$F$102,P1338))/(INDEX($F$4:$F$102,P1338+1)-INDEX($F$4:$F$102,P1338))*(INDEX($E$4:$E$102,P1338+1)-INDEX($E$4:$E$102,P1338))))</f>
        <v/>
      </c>
      <c r="R1338" s="12">
        <f>IFERROR(MATCH(Data!Y1338,$F$4:$F$102,1),0)</f>
        <v/>
      </c>
      <c r="S1338" s="9">
        <f>IF(R1338=0,Data!Y1338+$I$13,IF(R1338&gt;=99,Data!Y1338+$I$14,INDEX($E$4:$E$102,R1338)+(Data!Y1338-INDEX($F$4:$F$102,R1338))/(INDEX($F$4:$F$102,R1338+1)-INDEX($F$4:$F$102,R1338))*(INDEX($E$4:$E$102,R1338+1)-INDEX($E$4:$E$102,R1338))))</f>
        <v/>
      </c>
    </row>
    <row r="1339">
      <c r="K1339" s="14">
        <f>Data!A1339</f>
        <v/>
      </c>
      <c r="L1339" s="12">
        <f>IF(Occurrence!J1339&lt;=0,-1,IFERROR(MATCH(Occurrence!J1339,$D$4:$D$102,1),0))</f>
        <v/>
      </c>
      <c r="M1339" s="9">
        <f>IF(L1339&lt;0,0,IF(L1339=0,Occurrence!J1339*$I$11,IF(L1339&gt;=99,Occurrence!J1339*$I$12,INDEX($C$4:$C$102,L1339)+(Occurrence!J1339-INDEX($D$4:$D$102,L1339))/(INDEX($D$4:$D$102,L1339+1)-INDEX($D$4:$D$102,L1339))*(INDEX($C$4:$C$102,L1339+1)-INDEX($C$4:$C$102,L1339)))))</f>
        <v/>
      </c>
      <c r="N1339" s="12">
        <f>IF(Occurrence!K1339&lt;=0,-1,IFERROR(MATCH(Occurrence!K1339,$D$4:$D$102,1),0))</f>
        <v/>
      </c>
      <c r="O1339" s="9">
        <f>IF(N1339&lt;0,0,IF(N1339=0,Occurrence!K1339*$I$11,IF(N1339&gt;=99,Occurrence!K1339*$I$12,INDEX($C$4:$C$102,N1339)+(Occurrence!K1339-INDEX($D$4:$D$102,N1339))/(INDEX($D$4:$D$102,N1339+1)-INDEX($D$4:$D$102,N1339))*(INDEX($C$4:$C$102,N1339+1)-INDEX($C$4:$C$102,N1339)))))</f>
        <v/>
      </c>
      <c r="P1339" s="12">
        <f>IFERROR(MATCH(Data!X1339,$F$4:$F$102,1),0)</f>
        <v/>
      </c>
      <c r="Q1339" s="9">
        <f>IF(P1339=0,Data!X1339+$I$13,IF(P1339&gt;=99,Data!X1339+$I$14,INDEX($E$4:$E$102,P1339)+(Data!X1339-INDEX($F$4:$F$102,P1339))/(INDEX($F$4:$F$102,P1339+1)-INDEX($F$4:$F$102,P1339))*(INDEX($E$4:$E$102,P1339+1)-INDEX($E$4:$E$102,P1339))))</f>
        <v/>
      </c>
      <c r="R1339" s="12">
        <f>IFERROR(MATCH(Data!Y1339,$F$4:$F$102,1),0)</f>
        <v/>
      </c>
      <c r="S1339" s="9">
        <f>IF(R1339=0,Data!Y1339+$I$13,IF(R1339&gt;=99,Data!Y1339+$I$14,INDEX($E$4:$E$102,R1339)+(Data!Y1339-INDEX($F$4:$F$102,R1339))/(INDEX($F$4:$F$102,R1339+1)-INDEX($F$4:$F$102,R1339))*(INDEX($E$4:$E$102,R1339+1)-INDEX($E$4:$E$102,R1339))))</f>
        <v/>
      </c>
    </row>
    <row r="1340">
      <c r="K1340" s="14">
        <f>Data!A1340</f>
        <v/>
      </c>
      <c r="L1340" s="12">
        <f>IF(Occurrence!J1340&lt;=0,-1,IFERROR(MATCH(Occurrence!J1340,$D$4:$D$102,1),0))</f>
        <v/>
      </c>
      <c r="M1340" s="9">
        <f>IF(L1340&lt;0,0,IF(L1340=0,Occurrence!J1340*$I$11,IF(L1340&gt;=99,Occurrence!J1340*$I$12,INDEX($C$4:$C$102,L1340)+(Occurrence!J1340-INDEX($D$4:$D$102,L1340))/(INDEX($D$4:$D$102,L1340+1)-INDEX($D$4:$D$102,L1340))*(INDEX($C$4:$C$102,L1340+1)-INDEX($C$4:$C$102,L1340)))))</f>
        <v/>
      </c>
      <c r="N1340" s="12">
        <f>IF(Occurrence!K1340&lt;=0,-1,IFERROR(MATCH(Occurrence!K1340,$D$4:$D$102,1),0))</f>
        <v/>
      </c>
      <c r="O1340" s="9">
        <f>IF(N1340&lt;0,0,IF(N1340=0,Occurrence!K1340*$I$11,IF(N1340&gt;=99,Occurrence!K1340*$I$12,INDEX($C$4:$C$102,N1340)+(Occurrence!K1340-INDEX($D$4:$D$102,N1340))/(INDEX($D$4:$D$102,N1340+1)-INDEX($D$4:$D$102,N1340))*(INDEX($C$4:$C$102,N1340+1)-INDEX($C$4:$C$102,N1340)))))</f>
        <v/>
      </c>
      <c r="P1340" s="12">
        <f>IFERROR(MATCH(Data!X1340,$F$4:$F$102,1),0)</f>
        <v/>
      </c>
      <c r="Q1340" s="9">
        <f>IF(P1340=0,Data!X1340+$I$13,IF(P1340&gt;=99,Data!X1340+$I$14,INDEX($E$4:$E$102,P1340)+(Data!X1340-INDEX($F$4:$F$102,P1340))/(INDEX($F$4:$F$102,P1340+1)-INDEX($F$4:$F$102,P1340))*(INDEX($E$4:$E$102,P1340+1)-INDEX($E$4:$E$102,P1340))))</f>
        <v/>
      </c>
      <c r="R1340" s="12">
        <f>IFERROR(MATCH(Data!Y1340,$F$4:$F$102,1),0)</f>
        <v/>
      </c>
      <c r="S1340" s="9">
        <f>IF(R1340=0,Data!Y1340+$I$13,IF(R1340&gt;=99,Data!Y1340+$I$14,INDEX($E$4:$E$102,R1340)+(Data!Y1340-INDEX($F$4:$F$102,R1340))/(INDEX($F$4:$F$102,R1340+1)-INDEX($F$4:$F$102,R1340))*(INDEX($E$4:$E$102,R1340+1)-INDEX($E$4:$E$102,R1340))))</f>
        <v/>
      </c>
    </row>
    <row r="1341">
      <c r="K1341" s="14">
        <f>Data!A1341</f>
        <v/>
      </c>
      <c r="L1341" s="12">
        <f>IF(Occurrence!J1341&lt;=0,-1,IFERROR(MATCH(Occurrence!J1341,$D$4:$D$102,1),0))</f>
        <v/>
      </c>
      <c r="M1341" s="9">
        <f>IF(L1341&lt;0,0,IF(L1341=0,Occurrence!J1341*$I$11,IF(L1341&gt;=99,Occurrence!J1341*$I$12,INDEX($C$4:$C$102,L1341)+(Occurrence!J1341-INDEX($D$4:$D$102,L1341))/(INDEX($D$4:$D$102,L1341+1)-INDEX($D$4:$D$102,L1341))*(INDEX($C$4:$C$102,L1341+1)-INDEX($C$4:$C$102,L1341)))))</f>
        <v/>
      </c>
      <c r="N1341" s="12">
        <f>IF(Occurrence!K1341&lt;=0,-1,IFERROR(MATCH(Occurrence!K1341,$D$4:$D$102,1),0))</f>
        <v/>
      </c>
      <c r="O1341" s="9">
        <f>IF(N1341&lt;0,0,IF(N1341=0,Occurrence!K1341*$I$11,IF(N1341&gt;=99,Occurrence!K1341*$I$12,INDEX($C$4:$C$102,N1341)+(Occurrence!K1341-INDEX($D$4:$D$102,N1341))/(INDEX($D$4:$D$102,N1341+1)-INDEX($D$4:$D$102,N1341))*(INDEX($C$4:$C$102,N1341+1)-INDEX($C$4:$C$102,N1341)))))</f>
        <v/>
      </c>
      <c r="P1341" s="12">
        <f>IFERROR(MATCH(Data!X1341,$F$4:$F$102,1),0)</f>
        <v/>
      </c>
      <c r="Q1341" s="9">
        <f>IF(P1341=0,Data!X1341+$I$13,IF(P1341&gt;=99,Data!X1341+$I$14,INDEX($E$4:$E$102,P1341)+(Data!X1341-INDEX($F$4:$F$102,P1341))/(INDEX($F$4:$F$102,P1341+1)-INDEX($F$4:$F$102,P1341))*(INDEX($E$4:$E$102,P1341+1)-INDEX($E$4:$E$102,P1341))))</f>
        <v/>
      </c>
      <c r="R1341" s="12">
        <f>IFERROR(MATCH(Data!Y1341,$F$4:$F$102,1),0)</f>
        <v/>
      </c>
      <c r="S1341" s="9">
        <f>IF(R1341=0,Data!Y1341+$I$13,IF(R1341&gt;=99,Data!Y1341+$I$14,INDEX($E$4:$E$102,R1341)+(Data!Y1341-INDEX($F$4:$F$102,R1341))/(INDEX($F$4:$F$102,R1341+1)-INDEX($F$4:$F$102,R1341))*(INDEX($E$4:$E$102,R1341+1)-INDEX($E$4:$E$102,R1341))))</f>
        <v/>
      </c>
    </row>
    <row r="1342">
      <c r="K1342" s="14">
        <f>Data!A1342</f>
        <v/>
      </c>
      <c r="L1342" s="12">
        <f>IF(Occurrence!J1342&lt;=0,-1,IFERROR(MATCH(Occurrence!J1342,$D$4:$D$102,1),0))</f>
        <v/>
      </c>
      <c r="M1342" s="9">
        <f>IF(L1342&lt;0,0,IF(L1342=0,Occurrence!J1342*$I$11,IF(L1342&gt;=99,Occurrence!J1342*$I$12,INDEX($C$4:$C$102,L1342)+(Occurrence!J1342-INDEX($D$4:$D$102,L1342))/(INDEX($D$4:$D$102,L1342+1)-INDEX($D$4:$D$102,L1342))*(INDEX($C$4:$C$102,L1342+1)-INDEX($C$4:$C$102,L1342)))))</f>
        <v/>
      </c>
      <c r="N1342" s="12">
        <f>IF(Occurrence!K1342&lt;=0,-1,IFERROR(MATCH(Occurrence!K1342,$D$4:$D$102,1),0))</f>
        <v/>
      </c>
      <c r="O1342" s="9">
        <f>IF(N1342&lt;0,0,IF(N1342=0,Occurrence!K1342*$I$11,IF(N1342&gt;=99,Occurrence!K1342*$I$12,INDEX($C$4:$C$102,N1342)+(Occurrence!K1342-INDEX($D$4:$D$102,N1342))/(INDEX($D$4:$D$102,N1342+1)-INDEX($D$4:$D$102,N1342))*(INDEX($C$4:$C$102,N1342+1)-INDEX($C$4:$C$102,N1342)))))</f>
        <v/>
      </c>
      <c r="P1342" s="12">
        <f>IFERROR(MATCH(Data!X1342,$F$4:$F$102,1),0)</f>
        <v/>
      </c>
      <c r="Q1342" s="9">
        <f>IF(P1342=0,Data!X1342+$I$13,IF(P1342&gt;=99,Data!X1342+$I$14,INDEX($E$4:$E$102,P1342)+(Data!X1342-INDEX($F$4:$F$102,P1342))/(INDEX($F$4:$F$102,P1342+1)-INDEX($F$4:$F$102,P1342))*(INDEX($E$4:$E$102,P1342+1)-INDEX($E$4:$E$102,P1342))))</f>
        <v/>
      </c>
      <c r="R1342" s="12">
        <f>IFERROR(MATCH(Data!Y1342,$F$4:$F$102,1),0)</f>
        <v/>
      </c>
      <c r="S1342" s="9">
        <f>IF(R1342=0,Data!Y1342+$I$13,IF(R1342&gt;=99,Data!Y1342+$I$14,INDEX($E$4:$E$102,R1342)+(Data!Y1342-INDEX($F$4:$F$102,R1342))/(INDEX($F$4:$F$102,R1342+1)-INDEX($F$4:$F$102,R1342))*(INDEX($E$4:$E$102,R1342+1)-INDEX($E$4:$E$102,R1342))))</f>
        <v/>
      </c>
    </row>
    <row r="1343">
      <c r="K1343" s="14">
        <f>Data!A1343</f>
        <v/>
      </c>
      <c r="L1343" s="12">
        <f>IF(Occurrence!J1343&lt;=0,-1,IFERROR(MATCH(Occurrence!J1343,$D$4:$D$102,1),0))</f>
        <v/>
      </c>
      <c r="M1343" s="9">
        <f>IF(L1343&lt;0,0,IF(L1343=0,Occurrence!J1343*$I$11,IF(L1343&gt;=99,Occurrence!J1343*$I$12,INDEX($C$4:$C$102,L1343)+(Occurrence!J1343-INDEX($D$4:$D$102,L1343))/(INDEX($D$4:$D$102,L1343+1)-INDEX($D$4:$D$102,L1343))*(INDEX($C$4:$C$102,L1343+1)-INDEX($C$4:$C$102,L1343)))))</f>
        <v/>
      </c>
      <c r="N1343" s="12">
        <f>IF(Occurrence!K1343&lt;=0,-1,IFERROR(MATCH(Occurrence!K1343,$D$4:$D$102,1),0))</f>
        <v/>
      </c>
      <c r="O1343" s="9">
        <f>IF(N1343&lt;0,0,IF(N1343=0,Occurrence!K1343*$I$11,IF(N1343&gt;=99,Occurrence!K1343*$I$12,INDEX($C$4:$C$102,N1343)+(Occurrence!K1343-INDEX($D$4:$D$102,N1343))/(INDEX($D$4:$D$102,N1343+1)-INDEX($D$4:$D$102,N1343))*(INDEX($C$4:$C$102,N1343+1)-INDEX($C$4:$C$102,N1343)))))</f>
        <v/>
      </c>
      <c r="P1343" s="12">
        <f>IFERROR(MATCH(Data!X1343,$F$4:$F$102,1),0)</f>
        <v/>
      </c>
      <c r="Q1343" s="9">
        <f>IF(P1343=0,Data!X1343+$I$13,IF(P1343&gt;=99,Data!X1343+$I$14,INDEX($E$4:$E$102,P1343)+(Data!X1343-INDEX($F$4:$F$102,P1343))/(INDEX($F$4:$F$102,P1343+1)-INDEX($F$4:$F$102,P1343))*(INDEX($E$4:$E$102,P1343+1)-INDEX($E$4:$E$102,P1343))))</f>
        <v/>
      </c>
      <c r="R1343" s="12">
        <f>IFERROR(MATCH(Data!Y1343,$F$4:$F$102,1),0)</f>
        <v/>
      </c>
      <c r="S1343" s="9">
        <f>IF(R1343=0,Data!Y1343+$I$13,IF(R1343&gt;=99,Data!Y1343+$I$14,INDEX($E$4:$E$102,R1343)+(Data!Y1343-INDEX($F$4:$F$102,R1343))/(INDEX($F$4:$F$102,R1343+1)-INDEX($F$4:$F$102,R1343))*(INDEX($E$4:$E$102,R1343+1)-INDEX($E$4:$E$102,R1343))))</f>
        <v/>
      </c>
    </row>
    <row r="1344">
      <c r="K1344" s="14">
        <f>Data!A1344</f>
        <v/>
      </c>
      <c r="L1344" s="12">
        <f>IF(Occurrence!J1344&lt;=0,-1,IFERROR(MATCH(Occurrence!J1344,$D$4:$D$102,1),0))</f>
        <v/>
      </c>
      <c r="M1344" s="9">
        <f>IF(L1344&lt;0,0,IF(L1344=0,Occurrence!J1344*$I$11,IF(L1344&gt;=99,Occurrence!J1344*$I$12,INDEX($C$4:$C$102,L1344)+(Occurrence!J1344-INDEX($D$4:$D$102,L1344))/(INDEX($D$4:$D$102,L1344+1)-INDEX($D$4:$D$102,L1344))*(INDEX($C$4:$C$102,L1344+1)-INDEX($C$4:$C$102,L1344)))))</f>
        <v/>
      </c>
      <c r="N1344" s="12">
        <f>IF(Occurrence!K1344&lt;=0,-1,IFERROR(MATCH(Occurrence!K1344,$D$4:$D$102,1),0))</f>
        <v/>
      </c>
      <c r="O1344" s="9">
        <f>IF(N1344&lt;0,0,IF(N1344=0,Occurrence!K1344*$I$11,IF(N1344&gt;=99,Occurrence!K1344*$I$12,INDEX($C$4:$C$102,N1344)+(Occurrence!K1344-INDEX($D$4:$D$102,N1344))/(INDEX($D$4:$D$102,N1344+1)-INDEX($D$4:$D$102,N1344))*(INDEX($C$4:$C$102,N1344+1)-INDEX($C$4:$C$102,N1344)))))</f>
        <v/>
      </c>
      <c r="P1344" s="12">
        <f>IFERROR(MATCH(Data!X1344,$F$4:$F$102,1),0)</f>
        <v/>
      </c>
      <c r="Q1344" s="9">
        <f>IF(P1344=0,Data!X1344+$I$13,IF(P1344&gt;=99,Data!X1344+$I$14,INDEX($E$4:$E$102,P1344)+(Data!X1344-INDEX($F$4:$F$102,P1344))/(INDEX($F$4:$F$102,P1344+1)-INDEX($F$4:$F$102,P1344))*(INDEX($E$4:$E$102,P1344+1)-INDEX($E$4:$E$102,P1344))))</f>
        <v/>
      </c>
      <c r="R1344" s="12">
        <f>IFERROR(MATCH(Data!Y1344,$F$4:$F$102,1),0)</f>
        <v/>
      </c>
      <c r="S1344" s="9">
        <f>IF(R1344=0,Data!Y1344+$I$13,IF(R1344&gt;=99,Data!Y1344+$I$14,INDEX($E$4:$E$102,R1344)+(Data!Y1344-INDEX($F$4:$F$102,R1344))/(INDEX($F$4:$F$102,R1344+1)-INDEX($F$4:$F$102,R1344))*(INDEX($E$4:$E$102,R1344+1)-INDEX($E$4:$E$102,R1344))))</f>
        <v/>
      </c>
    </row>
    <row r="1345">
      <c r="K1345" s="14">
        <f>Data!A1345</f>
        <v/>
      </c>
      <c r="L1345" s="12">
        <f>IF(Occurrence!J1345&lt;=0,-1,IFERROR(MATCH(Occurrence!J1345,$D$4:$D$102,1),0))</f>
        <v/>
      </c>
      <c r="M1345" s="9">
        <f>IF(L1345&lt;0,0,IF(L1345=0,Occurrence!J1345*$I$11,IF(L1345&gt;=99,Occurrence!J1345*$I$12,INDEX($C$4:$C$102,L1345)+(Occurrence!J1345-INDEX($D$4:$D$102,L1345))/(INDEX($D$4:$D$102,L1345+1)-INDEX($D$4:$D$102,L1345))*(INDEX($C$4:$C$102,L1345+1)-INDEX($C$4:$C$102,L1345)))))</f>
        <v/>
      </c>
      <c r="N1345" s="12">
        <f>IF(Occurrence!K1345&lt;=0,-1,IFERROR(MATCH(Occurrence!K1345,$D$4:$D$102,1),0))</f>
        <v/>
      </c>
      <c r="O1345" s="9">
        <f>IF(N1345&lt;0,0,IF(N1345=0,Occurrence!K1345*$I$11,IF(N1345&gt;=99,Occurrence!K1345*$I$12,INDEX($C$4:$C$102,N1345)+(Occurrence!K1345-INDEX($D$4:$D$102,N1345))/(INDEX($D$4:$D$102,N1345+1)-INDEX($D$4:$D$102,N1345))*(INDEX($C$4:$C$102,N1345+1)-INDEX($C$4:$C$102,N1345)))))</f>
        <v/>
      </c>
      <c r="P1345" s="12">
        <f>IFERROR(MATCH(Data!X1345,$F$4:$F$102,1),0)</f>
        <v/>
      </c>
      <c r="Q1345" s="9">
        <f>IF(P1345=0,Data!X1345+$I$13,IF(P1345&gt;=99,Data!X1345+$I$14,INDEX($E$4:$E$102,P1345)+(Data!X1345-INDEX($F$4:$F$102,P1345))/(INDEX($F$4:$F$102,P1345+1)-INDEX($F$4:$F$102,P1345))*(INDEX($E$4:$E$102,P1345+1)-INDEX($E$4:$E$102,P1345))))</f>
        <v/>
      </c>
      <c r="R1345" s="12">
        <f>IFERROR(MATCH(Data!Y1345,$F$4:$F$102,1),0)</f>
        <v/>
      </c>
      <c r="S1345" s="9">
        <f>IF(R1345=0,Data!Y1345+$I$13,IF(R1345&gt;=99,Data!Y1345+$I$14,INDEX($E$4:$E$102,R1345)+(Data!Y1345-INDEX($F$4:$F$102,R1345))/(INDEX($F$4:$F$102,R1345+1)-INDEX($F$4:$F$102,R1345))*(INDEX($E$4:$E$102,R1345+1)-INDEX($E$4:$E$102,R1345))))</f>
        <v/>
      </c>
    </row>
    <row r="1346">
      <c r="K1346" s="14">
        <f>Data!A1346</f>
        <v/>
      </c>
      <c r="L1346" s="12">
        <f>IF(Occurrence!J1346&lt;=0,-1,IFERROR(MATCH(Occurrence!J1346,$D$4:$D$102,1),0))</f>
        <v/>
      </c>
      <c r="M1346" s="9">
        <f>IF(L1346&lt;0,0,IF(L1346=0,Occurrence!J1346*$I$11,IF(L1346&gt;=99,Occurrence!J1346*$I$12,INDEX($C$4:$C$102,L1346)+(Occurrence!J1346-INDEX($D$4:$D$102,L1346))/(INDEX($D$4:$D$102,L1346+1)-INDEX($D$4:$D$102,L1346))*(INDEX($C$4:$C$102,L1346+1)-INDEX($C$4:$C$102,L1346)))))</f>
        <v/>
      </c>
      <c r="N1346" s="12">
        <f>IF(Occurrence!K1346&lt;=0,-1,IFERROR(MATCH(Occurrence!K1346,$D$4:$D$102,1),0))</f>
        <v/>
      </c>
      <c r="O1346" s="9">
        <f>IF(N1346&lt;0,0,IF(N1346=0,Occurrence!K1346*$I$11,IF(N1346&gt;=99,Occurrence!K1346*$I$12,INDEX($C$4:$C$102,N1346)+(Occurrence!K1346-INDEX($D$4:$D$102,N1346))/(INDEX($D$4:$D$102,N1346+1)-INDEX($D$4:$D$102,N1346))*(INDEX($C$4:$C$102,N1346+1)-INDEX($C$4:$C$102,N1346)))))</f>
        <v/>
      </c>
      <c r="P1346" s="12">
        <f>IFERROR(MATCH(Data!X1346,$F$4:$F$102,1),0)</f>
        <v/>
      </c>
      <c r="Q1346" s="9">
        <f>IF(P1346=0,Data!X1346+$I$13,IF(P1346&gt;=99,Data!X1346+$I$14,INDEX($E$4:$E$102,P1346)+(Data!X1346-INDEX($F$4:$F$102,P1346))/(INDEX($F$4:$F$102,P1346+1)-INDEX($F$4:$F$102,P1346))*(INDEX($E$4:$E$102,P1346+1)-INDEX($E$4:$E$102,P1346))))</f>
        <v/>
      </c>
      <c r="R1346" s="12">
        <f>IFERROR(MATCH(Data!Y1346,$F$4:$F$102,1),0)</f>
        <v/>
      </c>
      <c r="S1346" s="9">
        <f>IF(R1346=0,Data!Y1346+$I$13,IF(R1346&gt;=99,Data!Y1346+$I$14,INDEX($E$4:$E$102,R1346)+(Data!Y1346-INDEX($F$4:$F$102,R1346))/(INDEX($F$4:$F$102,R1346+1)-INDEX($F$4:$F$102,R1346))*(INDEX($E$4:$E$102,R1346+1)-INDEX($E$4:$E$102,R1346))))</f>
        <v/>
      </c>
    </row>
    <row r="1347">
      <c r="K1347" s="14">
        <f>Data!A1347</f>
        <v/>
      </c>
      <c r="L1347" s="12">
        <f>IF(Occurrence!J1347&lt;=0,-1,IFERROR(MATCH(Occurrence!J1347,$D$4:$D$102,1),0))</f>
        <v/>
      </c>
      <c r="M1347" s="9">
        <f>IF(L1347&lt;0,0,IF(L1347=0,Occurrence!J1347*$I$11,IF(L1347&gt;=99,Occurrence!J1347*$I$12,INDEX($C$4:$C$102,L1347)+(Occurrence!J1347-INDEX($D$4:$D$102,L1347))/(INDEX($D$4:$D$102,L1347+1)-INDEX($D$4:$D$102,L1347))*(INDEX($C$4:$C$102,L1347+1)-INDEX($C$4:$C$102,L1347)))))</f>
        <v/>
      </c>
      <c r="N1347" s="12">
        <f>IF(Occurrence!K1347&lt;=0,-1,IFERROR(MATCH(Occurrence!K1347,$D$4:$D$102,1),0))</f>
        <v/>
      </c>
      <c r="O1347" s="9">
        <f>IF(N1347&lt;0,0,IF(N1347=0,Occurrence!K1347*$I$11,IF(N1347&gt;=99,Occurrence!K1347*$I$12,INDEX($C$4:$C$102,N1347)+(Occurrence!K1347-INDEX($D$4:$D$102,N1347))/(INDEX($D$4:$D$102,N1347+1)-INDEX($D$4:$D$102,N1347))*(INDEX($C$4:$C$102,N1347+1)-INDEX($C$4:$C$102,N1347)))))</f>
        <v/>
      </c>
      <c r="P1347" s="12">
        <f>IFERROR(MATCH(Data!X1347,$F$4:$F$102,1),0)</f>
        <v/>
      </c>
      <c r="Q1347" s="9">
        <f>IF(P1347=0,Data!X1347+$I$13,IF(P1347&gt;=99,Data!X1347+$I$14,INDEX($E$4:$E$102,P1347)+(Data!X1347-INDEX($F$4:$F$102,P1347))/(INDEX($F$4:$F$102,P1347+1)-INDEX($F$4:$F$102,P1347))*(INDEX($E$4:$E$102,P1347+1)-INDEX($E$4:$E$102,P1347))))</f>
        <v/>
      </c>
      <c r="R1347" s="12">
        <f>IFERROR(MATCH(Data!Y1347,$F$4:$F$102,1),0)</f>
        <v/>
      </c>
      <c r="S1347" s="9">
        <f>IF(R1347=0,Data!Y1347+$I$13,IF(R1347&gt;=99,Data!Y1347+$I$14,INDEX($E$4:$E$102,R1347)+(Data!Y1347-INDEX($F$4:$F$102,R1347))/(INDEX($F$4:$F$102,R1347+1)-INDEX($F$4:$F$102,R1347))*(INDEX($E$4:$E$102,R1347+1)-INDEX($E$4:$E$102,R1347))))</f>
        <v/>
      </c>
    </row>
    <row r="1348">
      <c r="K1348" s="14">
        <f>Data!A1348</f>
        <v/>
      </c>
      <c r="L1348" s="12">
        <f>IF(Occurrence!J1348&lt;=0,-1,IFERROR(MATCH(Occurrence!J1348,$D$4:$D$102,1),0))</f>
        <v/>
      </c>
      <c r="M1348" s="9">
        <f>IF(L1348&lt;0,0,IF(L1348=0,Occurrence!J1348*$I$11,IF(L1348&gt;=99,Occurrence!J1348*$I$12,INDEX($C$4:$C$102,L1348)+(Occurrence!J1348-INDEX($D$4:$D$102,L1348))/(INDEX($D$4:$D$102,L1348+1)-INDEX($D$4:$D$102,L1348))*(INDEX($C$4:$C$102,L1348+1)-INDEX($C$4:$C$102,L1348)))))</f>
        <v/>
      </c>
      <c r="N1348" s="12">
        <f>IF(Occurrence!K1348&lt;=0,-1,IFERROR(MATCH(Occurrence!K1348,$D$4:$D$102,1),0))</f>
        <v/>
      </c>
      <c r="O1348" s="9">
        <f>IF(N1348&lt;0,0,IF(N1348=0,Occurrence!K1348*$I$11,IF(N1348&gt;=99,Occurrence!K1348*$I$12,INDEX($C$4:$C$102,N1348)+(Occurrence!K1348-INDEX($D$4:$D$102,N1348))/(INDEX($D$4:$D$102,N1348+1)-INDEX($D$4:$D$102,N1348))*(INDEX($C$4:$C$102,N1348+1)-INDEX($C$4:$C$102,N1348)))))</f>
        <v/>
      </c>
      <c r="P1348" s="12">
        <f>IFERROR(MATCH(Data!X1348,$F$4:$F$102,1),0)</f>
        <v/>
      </c>
      <c r="Q1348" s="9">
        <f>IF(P1348=0,Data!X1348+$I$13,IF(P1348&gt;=99,Data!X1348+$I$14,INDEX($E$4:$E$102,P1348)+(Data!X1348-INDEX($F$4:$F$102,P1348))/(INDEX($F$4:$F$102,P1348+1)-INDEX($F$4:$F$102,P1348))*(INDEX($E$4:$E$102,P1348+1)-INDEX($E$4:$E$102,P1348))))</f>
        <v/>
      </c>
      <c r="R1348" s="12">
        <f>IFERROR(MATCH(Data!Y1348,$F$4:$F$102,1),0)</f>
        <v/>
      </c>
      <c r="S1348" s="9">
        <f>IF(R1348=0,Data!Y1348+$I$13,IF(R1348&gt;=99,Data!Y1348+$I$14,INDEX($E$4:$E$102,R1348)+(Data!Y1348-INDEX($F$4:$F$102,R1348))/(INDEX($F$4:$F$102,R1348+1)-INDEX($F$4:$F$102,R1348))*(INDEX($E$4:$E$102,R1348+1)-INDEX($E$4:$E$102,R1348))))</f>
        <v/>
      </c>
    </row>
    <row r="1349">
      <c r="K1349" s="14">
        <f>Data!A1349</f>
        <v/>
      </c>
      <c r="L1349" s="12">
        <f>IF(Occurrence!J1349&lt;=0,-1,IFERROR(MATCH(Occurrence!J1349,$D$4:$D$102,1),0))</f>
        <v/>
      </c>
      <c r="M1349" s="9">
        <f>IF(L1349&lt;0,0,IF(L1349=0,Occurrence!J1349*$I$11,IF(L1349&gt;=99,Occurrence!J1349*$I$12,INDEX($C$4:$C$102,L1349)+(Occurrence!J1349-INDEX($D$4:$D$102,L1349))/(INDEX($D$4:$D$102,L1349+1)-INDEX($D$4:$D$102,L1349))*(INDEX($C$4:$C$102,L1349+1)-INDEX($C$4:$C$102,L1349)))))</f>
        <v/>
      </c>
      <c r="N1349" s="12">
        <f>IF(Occurrence!K1349&lt;=0,-1,IFERROR(MATCH(Occurrence!K1349,$D$4:$D$102,1),0))</f>
        <v/>
      </c>
      <c r="O1349" s="9">
        <f>IF(N1349&lt;0,0,IF(N1349=0,Occurrence!K1349*$I$11,IF(N1349&gt;=99,Occurrence!K1349*$I$12,INDEX($C$4:$C$102,N1349)+(Occurrence!K1349-INDEX($D$4:$D$102,N1349))/(INDEX($D$4:$D$102,N1349+1)-INDEX($D$4:$D$102,N1349))*(INDEX($C$4:$C$102,N1349+1)-INDEX($C$4:$C$102,N1349)))))</f>
        <v/>
      </c>
      <c r="P1349" s="12">
        <f>IFERROR(MATCH(Data!X1349,$F$4:$F$102,1),0)</f>
        <v/>
      </c>
      <c r="Q1349" s="9">
        <f>IF(P1349=0,Data!X1349+$I$13,IF(P1349&gt;=99,Data!X1349+$I$14,INDEX($E$4:$E$102,P1349)+(Data!X1349-INDEX($F$4:$F$102,P1349))/(INDEX($F$4:$F$102,P1349+1)-INDEX($F$4:$F$102,P1349))*(INDEX($E$4:$E$102,P1349+1)-INDEX($E$4:$E$102,P1349))))</f>
        <v/>
      </c>
      <c r="R1349" s="12">
        <f>IFERROR(MATCH(Data!Y1349,$F$4:$F$102,1),0)</f>
        <v/>
      </c>
      <c r="S1349" s="9">
        <f>IF(R1349=0,Data!Y1349+$I$13,IF(R1349&gt;=99,Data!Y1349+$I$14,INDEX($E$4:$E$102,R1349)+(Data!Y1349-INDEX($F$4:$F$102,R1349))/(INDEX($F$4:$F$102,R1349+1)-INDEX($F$4:$F$102,R1349))*(INDEX($E$4:$E$102,R1349+1)-INDEX($E$4:$E$102,R1349))))</f>
        <v/>
      </c>
    </row>
    <row r="1350">
      <c r="K1350" s="14">
        <f>Data!A1350</f>
        <v/>
      </c>
      <c r="L1350" s="12">
        <f>IF(Occurrence!J1350&lt;=0,-1,IFERROR(MATCH(Occurrence!J1350,$D$4:$D$102,1),0))</f>
        <v/>
      </c>
      <c r="M1350" s="9">
        <f>IF(L1350&lt;0,0,IF(L1350=0,Occurrence!J1350*$I$11,IF(L1350&gt;=99,Occurrence!J1350*$I$12,INDEX($C$4:$C$102,L1350)+(Occurrence!J1350-INDEX($D$4:$D$102,L1350))/(INDEX($D$4:$D$102,L1350+1)-INDEX($D$4:$D$102,L1350))*(INDEX($C$4:$C$102,L1350+1)-INDEX($C$4:$C$102,L1350)))))</f>
        <v/>
      </c>
      <c r="N1350" s="12">
        <f>IF(Occurrence!K1350&lt;=0,-1,IFERROR(MATCH(Occurrence!K1350,$D$4:$D$102,1),0))</f>
        <v/>
      </c>
      <c r="O1350" s="9">
        <f>IF(N1350&lt;0,0,IF(N1350=0,Occurrence!K1350*$I$11,IF(N1350&gt;=99,Occurrence!K1350*$I$12,INDEX($C$4:$C$102,N1350)+(Occurrence!K1350-INDEX($D$4:$D$102,N1350))/(INDEX($D$4:$D$102,N1350+1)-INDEX($D$4:$D$102,N1350))*(INDEX($C$4:$C$102,N1350+1)-INDEX($C$4:$C$102,N1350)))))</f>
        <v/>
      </c>
      <c r="P1350" s="12">
        <f>IFERROR(MATCH(Data!X1350,$F$4:$F$102,1),0)</f>
        <v/>
      </c>
      <c r="Q1350" s="9">
        <f>IF(P1350=0,Data!X1350+$I$13,IF(P1350&gt;=99,Data!X1350+$I$14,INDEX($E$4:$E$102,P1350)+(Data!X1350-INDEX($F$4:$F$102,P1350))/(INDEX($F$4:$F$102,P1350+1)-INDEX($F$4:$F$102,P1350))*(INDEX($E$4:$E$102,P1350+1)-INDEX($E$4:$E$102,P1350))))</f>
        <v/>
      </c>
      <c r="R1350" s="12">
        <f>IFERROR(MATCH(Data!Y1350,$F$4:$F$102,1),0)</f>
        <v/>
      </c>
      <c r="S1350" s="9">
        <f>IF(R1350=0,Data!Y1350+$I$13,IF(R1350&gt;=99,Data!Y1350+$I$14,INDEX($E$4:$E$102,R1350)+(Data!Y1350-INDEX($F$4:$F$102,R1350))/(INDEX($F$4:$F$102,R1350+1)-INDEX($F$4:$F$102,R1350))*(INDEX($E$4:$E$102,R1350+1)-INDEX($E$4:$E$102,R1350))))</f>
        <v/>
      </c>
    </row>
    <row r="1351">
      <c r="K1351" s="14">
        <f>Data!A1351</f>
        <v/>
      </c>
      <c r="L1351" s="12">
        <f>IF(Occurrence!J1351&lt;=0,-1,IFERROR(MATCH(Occurrence!J1351,$D$4:$D$102,1),0))</f>
        <v/>
      </c>
      <c r="M1351" s="9">
        <f>IF(L1351&lt;0,0,IF(L1351=0,Occurrence!J1351*$I$11,IF(L1351&gt;=99,Occurrence!J1351*$I$12,INDEX($C$4:$C$102,L1351)+(Occurrence!J1351-INDEX($D$4:$D$102,L1351))/(INDEX($D$4:$D$102,L1351+1)-INDEX($D$4:$D$102,L1351))*(INDEX($C$4:$C$102,L1351+1)-INDEX($C$4:$C$102,L1351)))))</f>
        <v/>
      </c>
      <c r="N1351" s="12">
        <f>IF(Occurrence!K1351&lt;=0,-1,IFERROR(MATCH(Occurrence!K1351,$D$4:$D$102,1),0))</f>
        <v/>
      </c>
      <c r="O1351" s="9">
        <f>IF(N1351&lt;0,0,IF(N1351=0,Occurrence!K1351*$I$11,IF(N1351&gt;=99,Occurrence!K1351*$I$12,INDEX($C$4:$C$102,N1351)+(Occurrence!K1351-INDEX($D$4:$D$102,N1351))/(INDEX($D$4:$D$102,N1351+1)-INDEX($D$4:$D$102,N1351))*(INDEX($C$4:$C$102,N1351+1)-INDEX($C$4:$C$102,N1351)))))</f>
        <v/>
      </c>
      <c r="P1351" s="12">
        <f>IFERROR(MATCH(Data!X1351,$F$4:$F$102,1),0)</f>
        <v/>
      </c>
      <c r="Q1351" s="9">
        <f>IF(P1351=0,Data!X1351+$I$13,IF(P1351&gt;=99,Data!X1351+$I$14,INDEX($E$4:$E$102,P1351)+(Data!X1351-INDEX($F$4:$F$102,P1351))/(INDEX($F$4:$F$102,P1351+1)-INDEX($F$4:$F$102,P1351))*(INDEX($E$4:$E$102,P1351+1)-INDEX($E$4:$E$102,P1351))))</f>
        <v/>
      </c>
      <c r="R1351" s="12">
        <f>IFERROR(MATCH(Data!Y1351,$F$4:$F$102,1),0)</f>
        <v/>
      </c>
      <c r="S1351" s="9">
        <f>IF(R1351=0,Data!Y1351+$I$13,IF(R1351&gt;=99,Data!Y1351+$I$14,INDEX($E$4:$E$102,R1351)+(Data!Y1351-INDEX($F$4:$F$102,R1351))/(INDEX($F$4:$F$102,R1351+1)-INDEX($F$4:$F$102,R1351))*(INDEX($E$4:$E$102,R1351+1)-INDEX($E$4:$E$102,R1351))))</f>
        <v/>
      </c>
    </row>
    <row r="1352">
      <c r="K1352" s="14">
        <f>Data!A1352</f>
        <v/>
      </c>
      <c r="L1352" s="12">
        <f>IF(Occurrence!J1352&lt;=0,-1,IFERROR(MATCH(Occurrence!J1352,$D$4:$D$102,1),0))</f>
        <v/>
      </c>
      <c r="M1352" s="9">
        <f>IF(L1352&lt;0,0,IF(L1352=0,Occurrence!J1352*$I$11,IF(L1352&gt;=99,Occurrence!J1352*$I$12,INDEX($C$4:$C$102,L1352)+(Occurrence!J1352-INDEX($D$4:$D$102,L1352))/(INDEX($D$4:$D$102,L1352+1)-INDEX($D$4:$D$102,L1352))*(INDEX($C$4:$C$102,L1352+1)-INDEX($C$4:$C$102,L1352)))))</f>
        <v/>
      </c>
      <c r="N1352" s="12">
        <f>IF(Occurrence!K1352&lt;=0,-1,IFERROR(MATCH(Occurrence!K1352,$D$4:$D$102,1),0))</f>
        <v/>
      </c>
      <c r="O1352" s="9">
        <f>IF(N1352&lt;0,0,IF(N1352=0,Occurrence!K1352*$I$11,IF(N1352&gt;=99,Occurrence!K1352*$I$12,INDEX($C$4:$C$102,N1352)+(Occurrence!K1352-INDEX($D$4:$D$102,N1352))/(INDEX($D$4:$D$102,N1352+1)-INDEX($D$4:$D$102,N1352))*(INDEX($C$4:$C$102,N1352+1)-INDEX($C$4:$C$102,N1352)))))</f>
        <v/>
      </c>
      <c r="P1352" s="12">
        <f>IFERROR(MATCH(Data!X1352,$F$4:$F$102,1),0)</f>
        <v/>
      </c>
      <c r="Q1352" s="9">
        <f>IF(P1352=0,Data!X1352+$I$13,IF(P1352&gt;=99,Data!X1352+$I$14,INDEX($E$4:$E$102,P1352)+(Data!X1352-INDEX($F$4:$F$102,P1352))/(INDEX($F$4:$F$102,P1352+1)-INDEX($F$4:$F$102,P1352))*(INDEX($E$4:$E$102,P1352+1)-INDEX($E$4:$E$102,P1352))))</f>
        <v/>
      </c>
      <c r="R1352" s="12">
        <f>IFERROR(MATCH(Data!Y1352,$F$4:$F$102,1),0)</f>
        <v/>
      </c>
      <c r="S1352" s="9">
        <f>IF(R1352=0,Data!Y1352+$I$13,IF(R1352&gt;=99,Data!Y1352+$I$14,INDEX($E$4:$E$102,R1352)+(Data!Y1352-INDEX($F$4:$F$102,R1352))/(INDEX($F$4:$F$102,R1352+1)-INDEX($F$4:$F$102,R1352))*(INDEX($E$4:$E$102,R1352+1)-INDEX($E$4:$E$102,R1352))))</f>
        <v/>
      </c>
    </row>
    <row r="1353">
      <c r="K1353" s="14">
        <f>Data!A1353</f>
        <v/>
      </c>
      <c r="L1353" s="12">
        <f>IF(Occurrence!J1353&lt;=0,-1,IFERROR(MATCH(Occurrence!J1353,$D$4:$D$102,1),0))</f>
        <v/>
      </c>
      <c r="M1353" s="9">
        <f>IF(L1353&lt;0,0,IF(L1353=0,Occurrence!J1353*$I$11,IF(L1353&gt;=99,Occurrence!J1353*$I$12,INDEX($C$4:$C$102,L1353)+(Occurrence!J1353-INDEX($D$4:$D$102,L1353))/(INDEX($D$4:$D$102,L1353+1)-INDEX($D$4:$D$102,L1353))*(INDEX($C$4:$C$102,L1353+1)-INDEX($C$4:$C$102,L1353)))))</f>
        <v/>
      </c>
      <c r="N1353" s="12">
        <f>IF(Occurrence!K1353&lt;=0,-1,IFERROR(MATCH(Occurrence!K1353,$D$4:$D$102,1),0))</f>
        <v/>
      </c>
      <c r="O1353" s="9">
        <f>IF(N1353&lt;0,0,IF(N1353=0,Occurrence!K1353*$I$11,IF(N1353&gt;=99,Occurrence!K1353*$I$12,INDEX($C$4:$C$102,N1353)+(Occurrence!K1353-INDEX($D$4:$D$102,N1353))/(INDEX($D$4:$D$102,N1353+1)-INDEX($D$4:$D$102,N1353))*(INDEX($C$4:$C$102,N1353+1)-INDEX($C$4:$C$102,N1353)))))</f>
        <v/>
      </c>
      <c r="P1353" s="12">
        <f>IFERROR(MATCH(Data!X1353,$F$4:$F$102,1),0)</f>
        <v/>
      </c>
      <c r="Q1353" s="9">
        <f>IF(P1353=0,Data!X1353+$I$13,IF(P1353&gt;=99,Data!X1353+$I$14,INDEX($E$4:$E$102,P1353)+(Data!X1353-INDEX($F$4:$F$102,P1353))/(INDEX($F$4:$F$102,P1353+1)-INDEX($F$4:$F$102,P1353))*(INDEX($E$4:$E$102,P1353+1)-INDEX($E$4:$E$102,P1353))))</f>
        <v/>
      </c>
      <c r="R1353" s="12">
        <f>IFERROR(MATCH(Data!Y1353,$F$4:$F$102,1),0)</f>
        <v/>
      </c>
      <c r="S1353" s="9">
        <f>IF(R1353=0,Data!Y1353+$I$13,IF(R1353&gt;=99,Data!Y1353+$I$14,INDEX($E$4:$E$102,R1353)+(Data!Y1353-INDEX($F$4:$F$102,R1353))/(INDEX($F$4:$F$102,R1353+1)-INDEX($F$4:$F$102,R1353))*(INDEX($E$4:$E$102,R1353+1)-INDEX($E$4:$E$102,R1353))))</f>
        <v/>
      </c>
    </row>
    <row r="1354">
      <c r="K1354" s="14">
        <f>Data!A1354</f>
        <v/>
      </c>
      <c r="L1354" s="12">
        <f>IF(Occurrence!J1354&lt;=0,-1,IFERROR(MATCH(Occurrence!J1354,$D$4:$D$102,1),0))</f>
        <v/>
      </c>
      <c r="M1354" s="9">
        <f>IF(L1354&lt;0,0,IF(L1354=0,Occurrence!J1354*$I$11,IF(L1354&gt;=99,Occurrence!J1354*$I$12,INDEX($C$4:$C$102,L1354)+(Occurrence!J1354-INDEX($D$4:$D$102,L1354))/(INDEX($D$4:$D$102,L1354+1)-INDEX($D$4:$D$102,L1354))*(INDEX($C$4:$C$102,L1354+1)-INDEX($C$4:$C$102,L1354)))))</f>
        <v/>
      </c>
      <c r="N1354" s="12">
        <f>IF(Occurrence!K1354&lt;=0,-1,IFERROR(MATCH(Occurrence!K1354,$D$4:$D$102,1),0))</f>
        <v/>
      </c>
      <c r="O1354" s="9">
        <f>IF(N1354&lt;0,0,IF(N1354=0,Occurrence!K1354*$I$11,IF(N1354&gt;=99,Occurrence!K1354*$I$12,INDEX($C$4:$C$102,N1354)+(Occurrence!K1354-INDEX($D$4:$D$102,N1354))/(INDEX($D$4:$D$102,N1354+1)-INDEX($D$4:$D$102,N1354))*(INDEX($C$4:$C$102,N1354+1)-INDEX($C$4:$C$102,N1354)))))</f>
        <v/>
      </c>
      <c r="P1354" s="12">
        <f>IFERROR(MATCH(Data!X1354,$F$4:$F$102,1),0)</f>
        <v/>
      </c>
      <c r="Q1354" s="9">
        <f>IF(P1354=0,Data!X1354+$I$13,IF(P1354&gt;=99,Data!X1354+$I$14,INDEX($E$4:$E$102,P1354)+(Data!X1354-INDEX($F$4:$F$102,P1354))/(INDEX($F$4:$F$102,P1354+1)-INDEX($F$4:$F$102,P1354))*(INDEX($E$4:$E$102,P1354+1)-INDEX($E$4:$E$102,P1354))))</f>
        <v/>
      </c>
      <c r="R1354" s="12">
        <f>IFERROR(MATCH(Data!Y1354,$F$4:$F$102,1),0)</f>
        <v/>
      </c>
      <c r="S1354" s="9">
        <f>IF(R1354=0,Data!Y1354+$I$13,IF(R1354&gt;=99,Data!Y1354+$I$14,INDEX($E$4:$E$102,R1354)+(Data!Y1354-INDEX($F$4:$F$102,R1354))/(INDEX($F$4:$F$102,R1354+1)-INDEX($F$4:$F$102,R1354))*(INDEX($E$4:$E$102,R1354+1)-INDEX($E$4:$E$102,R1354))))</f>
        <v/>
      </c>
    </row>
    <row r="1355">
      <c r="K1355" s="14">
        <f>Data!A1355</f>
        <v/>
      </c>
      <c r="L1355" s="12">
        <f>IF(Occurrence!J1355&lt;=0,-1,IFERROR(MATCH(Occurrence!J1355,$D$4:$D$102,1),0))</f>
        <v/>
      </c>
      <c r="M1355" s="9">
        <f>IF(L1355&lt;0,0,IF(L1355=0,Occurrence!J1355*$I$11,IF(L1355&gt;=99,Occurrence!J1355*$I$12,INDEX($C$4:$C$102,L1355)+(Occurrence!J1355-INDEX($D$4:$D$102,L1355))/(INDEX($D$4:$D$102,L1355+1)-INDEX($D$4:$D$102,L1355))*(INDEX($C$4:$C$102,L1355+1)-INDEX($C$4:$C$102,L1355)))))</f>
        <v/>
      </c>
      <c r="N1355" s="12">
        <f>IF(Occurrence!K1355&lt;=0,-1,IFERROR(MATCH(Occurrence!K1355,$D$4:$D$102,1),0))</f>
        <v/>
      </c>
      <c r="O1355" s="9">
        <f>IF(N1355&lt;0,0,IF(N1355=0,Occurrence!K1355*$I$11,IF(N1355&gt;=99,Occurrence!K1355*$I$12,INDEX($C$4:$C$102,N1355)+(Occurrence!K1355-INDEX($D$4:$D$102,N1355))/(INDEX($D$4:$D$102,N1355+1)-INDEX($D$4:$D$102,N1355))*(INDEX($C$4:$C$102,N1355+1)-INDEX($C$4:$C$102,N1355)))))</f>
        <v/>
      </c>
      <c r="P1355" s="12">
        <f>IFERROR(MATCH(Data!X1355,$F$4:$F$102,1),0)</f>
        <v/>
      </c>
      <c r="Q1355" s="9">
        <f>IF(P1355=0,Data!X1355+$I$13,IF(P1355&gt;=99,Data!X1355+$I$14,INDEX($E$4:$E$102,P1355)+(Data!X1355-INDEX($F$4:$F$102,P1355))/(INDEX($F$4:$F$102,P1355+1)-INDEX($F$4:$F$102,P1355))*(INDEX($E$4:$E$102,P1355+1)-INDEX($E$4:$E$102,P1355))))</f>
        <v/>
      </c>
      <c r="R1355" s="12">
        <f>IFERROR(MATCH(Data!Y1355,$F$4:$F$102,1),0)</f>
        <v/>
      </c>
      <c r="S1355" s="9">
        <f>IF(R1355=0,Data!Y1355+$I$13,IF(R1355&gt;=99,Data!Y1355+$I$14,INDEX($E$4:$E$102,R1355)+(Data!Y1355-INDEX($F$4:$F$102,R1355))/(INDEX($F$4:$F$102,R1355+1)-INDEX($F$4:$F$102,R1355))*(INDEX($E$4:$E$102,R1355+1)-INDEX($E$4:$E$102,R1355))))</f>
        <v/>
      </c>
    </row>
    <row r="1356">
      <c r="K1356" s="14">
        <f>Data!A1356</f>
        <v/>
      </c>
      <c r="L1356" s="12">
        <f>IF(Occurrence!J1356&lt;=0,-1,IFERROR(MATCH(Occurrence!J1356,$D$4:$D$102,1),0))</f>
        <v/>
      </c>
      <c r="M1356" s="9">
        <f>IF(L1356&lt;0,0,IF(L1356=0,Occurrence!J1356*$I$11,IF(L1356&gt;=99,Occurrence!J1356*$I$12,INDEX($C$4:$C$102,L1356)+(Occurrence!J1356-INDEX($D$4:$D$102,L1356))/(INDEX($D$4:$D$102,L1356+1)-INDEX($D$4:$D$102,L1356))*(INDEX($C$4:$C$102,L1356+1)-INDEX($C$4:$C$102,L1356)))))</f>
        <v/>
      </c>
      <c r="N1356" s="12">
        <f>IF(Occurrence!K1356&lt;=0,-1,IFERROR(MATCH(Occurrence!K1356,$D$4:$D$102,1),0))</f>
        <v/>
      </c>
      <c r="O1356" s="9">
        <f>IF(N1356&lt;0,0,IF(N1356=0,Occurrence!K1356*$I$11,IF(N1356&gt;=99,Occurrence!K1356*$I$12,INDEX($C$4:$C$102,N1356)+(Occurrence!K1356-INDEX($D$4:$D$102,N1356))/(INDEX($D$4:$D$102,N1356+1)-INDEX($D$4:$D$102,N1356))*(INDEX($C$4:$C$102,N1356+1)-INDEX($C$4:$C$102,N1356)))))</f>
        <v/>
      </c>
      <c r="P1356" s="12">
        <f>IFERROR(MATCH(Data!X1356,$F$4:$F$102,1),0)</f>
        <v/>
      </c>
      <c r="Q1356" s="9">
        <f>IF(P1356=0,Data!X1356+$I$13,IF(P1356&gt;=99,Data!X1356+$I$14,INDEX($E$4:$E$102,P1356)+(Data!X1356-INDEX($F$4:$F$102,P1356))/(INDEX($F$4:$F$102,P1356+1)-INDEX($F$4:$F$102,P1356))*(INDEX($E$4:$E$102,P1356+1)-INDEX($E$4:$E$102,P1356))))</f>
        <v/>
      </c>
      <c r="R1356" s="12">
        <f>IFERROR(MATCH(Data!Y1356,$F$4:$F$102,1),0)</f>
        <v/>
      </c>
      <c r="S1356" s="9">
        <f>IF(R1356=0,Data!Y1356+$I$13,IF(R1356&gt;=99,Data!Y1356+$I$14,INDEX($E$4:$E$102,R1356)+(Data!Y1356-INDEX($F$4:$F$102,R1356))/(INDEX($F$4:$F$102,R1356+1)-INDEX($F$4:$F$102,R1356))*(INDEX($E$4:$E$102,R1356+1)-INDEX($E$4:$E$102,R1356))))</f>
        <v/>
      </c>
    </row>
    <row r="1357">
      <c r="K1357" s="14">
        <f>Data!A1357</f>
        <v/>
      </c>
      <c r="L1357" s="12">
        <f>IF(Occurrence!J1357&lt;=0,-1,IFERROR(MATCH(Occurrence!J1357,$D$4:$D$102,1),0))</f>
        <v/>
      </c>
      <c r="M1357" s="9">
        <f>IF(L1357&lt;0,0,IF(L1357=0,Occurrence!J1357*$I$11,IF(L1357&gt;=99,Occurrence!J1357*$I$12,INDEX($C$4:$C$102,L1357)+(Occurrence!J1357-INDEX($D$4:$D$102,L1357))/(INDEX($D$4:$D$102,L1357+1)-INDEX($D$4:$D$102,L1357))*(INDEX($C$4:$C$102,L1357+1)-INDEX($C$4:$C$102,L1357)))))</f>
        <v/>
      </c>
      <c r="N1357" s="12">
        <f>IF(Occurrence!K1357&lt;=0,-1,IFERROR(MATCH(Occurrence!K1357,$D$4:$D$102,1),0))</f>
        <v/>
      </c>
      <c r="O1357" s="9">
        <f>IF(N1357&lt;0,0,IF(N1357=0,Occurrence!K1357*$I$11,IF(N1357&gt;=99,Occurrence!K1357*$I$12,INDEX($C$4:$C$102,N1357)+(Occurrence!K1357-INDEX($D$4:$D$102,N1357))/(INDEX($D$4:$D$102,N1357+1)-INDEX($D$4:$D$102,N1357))*(INDEX($C$4:$C$102,N1357+1)-INDEX($C$4:$C$102,N1357)))))</f>
        <v/>
      </c>
      <c r="P1357" s="12">
        <f>IFERROR(MATCH(Data!X1357,$F$4:$F$102,1),0)</f>
        <v/>
      </c>
      <c r="Q1357" s="9">
        <f>IF(P1357=0,Data!X1357+$I$13,IF(P1357&gt;=99,Data!X1357+$I$14,INDEX($E$4:$E$102,P1357)+(Data!X1357-INDEX($F$4:$F$102,P1357))/(INDEX($F$4:$F$102,P1357+1)-INDEX($F$4:$F$102,P1357))*(INDEX($E$4:$E$102,P1357+1)-INDEX($E$4:$E$102,P1357))))</f>
        <v/>
      </c>
      <c r="R1357" s="12">
        <f>IFERROR(MATCH(Data!Y1357,$F$4:$F$102,1),0)</f>
        <v/>
      </c>
      <c r="S1357" s="9">
        <f>IF(R1357=0,Data!Y1357+$I$13,IF(R1357&gt;=99,Data!Y1357+$I$14,INDEX($E$4:$E$102,R1357)+(Data!Y1357-INDEX($F$4:$F$102,R1357))/(INDEX($F$4:$F$102,R1357+1)-INDEX($F$4:$F$102,R1357))*(INDEX($E$4:$E$102,R1357+1)-INDEX($E$4:$E$102,R1357))))</f>
        <v/>
      </c>
    </row>
    <row r="1358">
      <c r="K1358" s="14">
        <f>Data!A1358</f>
        <v/>
      </c>
      <c r="L1358" s="12">
        <f>IF(Occurrence!J1358&lt;=0,-1,IFERROR(MATCH(Occurrence!J1358,$D$4:$D$102,1),0))</f>
        <v/>
      </c>
      <c r="M1358" s="9">
        <f>IF(L1358&lt;0,0,IF(L1358=0,Occurrence!J1358*$I$11,IF(L1358&gt;=99,Occurrence!J1358*$I$12,INDEX($C$4:$C$102,L1358)+(Occurrence!J1358-INDEX($D$4:$D$102,L1358))/(INDEX($D$4:$D$102,L1358+1)-INDEX($D$4:$D$102,L1358))*(INDEX($C$4:$C$102,L1358+1)-INDEX($C$4:$C$102,L1358)))))</f>
        <v/>
      </c>
      <c r="N1358" s="12">
        <f>IF(Occurrence!K1358&lt;=0,-1,IFERROR(MATCH(Occurrence!K1358,$D$4:$D$102,1),0))</f>
        <v/>
      </c>
      <c r="O1358" s="9">
        <f>IF(N1358&lt;0,0,IF(N1358=0,Occurrence!K1358*$I$11,IF(N1358&gt;=99,Occurrence!K1358*$I$12,INDEX($C$4:$C$102,N1358)+(Occurrence!K1358-INDEX($D$4:$D$102,N1358))/(INDEX($D$4:$D$102,N1358+1)-INDEX($D$4:$D$102,N1358))*(INDEX($C$4:$C$102,N1358+1)-INDEX($C$4:$C$102,N1358)))))</f>
        <v/>
      </c>
      <c r="P1358" s="12">
        <f>IFERROR(MATCH(Data!X1358,$F$4:$F$102,1),0)</f>
        <v/>
      </c>
      <c r="Q1358" s="9">
        <f>IF(P1358=0,Data!X1358+$I$13,IF(P1358&gt;=99,Data!X1358+$I$14,INDEX($E$4:$E$102,P1358)+(Data!X1358-INDEX($F$4:$F$102,P1358))/(INDEX($F$4:$F$102,P1358+1)-INDEX($F$4:$F$102,P1358))*(INDEX($E$4:$E$102,P1358+1)-INDEX($E$4:$E$102,P1358))))</f>
        <v/>
      </c>
      <c r="R1358" s="12">
        <f>IFERROR(MATCH(Data!Y1358,$F$4:$F$102,1),0)</f>
        <v/>
      </c>
      <c r="S1358" s="9">
        <f>IF(R1358=0,Data!Y1358+$I$13,IF(R1358&gt;=99,Data!Y1358+$I$14,INDEX($E$4:$E$102,R1358)+(Data!Y1358-INDEX($F$4:$F$102,R1358))/(INDEX($F$4:$F$102,R1358+1)-INDEX($F$4:$F$102,R1358))*(INDEX($E$4:$E$102,R1358+1)-INDEX($E$4:$E$102,R1358))))</f>
        <v/>
      </c>
    </row>
    <row r="1359">
      <c r="K1359" s="14">
        <f>Data!A1359</f>
        <v/>
      </c>
      <c r="L1359" s="12">
        <f>IF(Occurrence!J1359&lt;=0,-1,IFERROR(MATCH(Occurrence!J1359,$D$4:$D$102,1),0))</f>
        <v/>
      </c>
      <c r="M1359" s="9">
        <f>IF(L1359&lt;0,0,IF(L1359=0,Occurrence!J1359*$I$11,IF(L1359&gt;=99,Occurrence!J1359*$I$12,INDEX($C$4:$C$102,L1359)+(Occurrence!J1359-INDEX($D$4:$D$102,L1359))/(INDEX($D$4:$D$102,L1359+1)-INDEX($D$4:$D$102,L1359))*(INDEX($C$4:$C$102,L1359+1)-INDEX($C$4:$C$102,L1359)))))</f>
        <v/>
      </c>
      <c r="N1359" s="12">
        <f>IF(Occurrence!K1359&lt;=0,-1,IFERROR(MATCH(Occurrence!K1359,$D$4:$D$102,1),0))</f>
        <v/>
      </c>
      <c r="O1359" s="9">
        <f>IF(N1359&lt;0,0,IF(N1359=0,Occurrence!K1359*$I$11,IF(N1359&gt;=99,Occurrence!K1359*$I$12,INDEX($C$4:$C$102,N1359)+(Occurrence!K1359-INDEX($D$4:$D$102,N1359))/(INDEX($D$4:$D$102,N1359+1)-INDEX($D$4:$D$102,N1359))*(INDEX($C$4:$C$102,N1359+1)-INDEX($C$4:$C$102,N1359)))))</f>
        <v/>
      </c>
      <c r="P1359" s="12">
        <f>IFERROR(MATCH(Data!X1359,$F$4:$F$102,1),0)</f>
        <v/>
      </c>
      <c r="Q1359" s="9">
        <f>IF(P1359=0,Data!X1359+$I$13,IF(P1359&gt;=99,Data!X1359+$I$14,INDEX($E$4:$E$102,P1359)+(Data!X1359-INDEX($F$4:$F$102,P1359))/(INDEX($F$4:$F$102,P1359+1)-INDEX($F$4:$F$102,P1359))*(INDEX($E$4:$E$102,P1359+1)-INDEX($E$4:$E$102,P1359))))</f>
        <v/>
      </c>
      <c r="R1359" s="12">
        <f>IFERROR(MATCH(Data!Y1359,$F$4:$F$102,1),0)</f>
        <v/>
      </c>
      <c r="S1359" s="9">
        <f>IF(R1359=0,Data!Y1359+$I$13,IF(R1359&gt;=99,Data!Y1359+$I$14,INDEX($E$4:$E$102,R1359)+(Data!Y1359-INDEX($F$4:$F$102,R1359))/(INDEX($F$4:$F$102,R1359+1)-INDEX($F$4:$F$102,R1359))*(INDEX($E$4:$E$102,R1359+1)-INDEX($E$4:$E$102,R1359))))</f>
        <v/>
      </c>
    </row>
    <row r="1360">
      <c r="K1360" s="14">
        <f>Data!A1360</f>
        <v/>
      </c>
      <c r="L1360" s="12">
        <f>IF(Occurrence!J1360&lt;=0,-1,IFERROR(MATCH(Occurrence!J1360,$D$4:$D$102,1),0))</f>
        <v/>
      </c>
      <c r="M1360" s="9">
        <f>IF(L1360&lt;0,0,IF(L1360=0,Occurrence!J1360*$I$11,IF(L1360&gt;=99,Occurrence!J1360*$I$12,INDEX($C$4:$C$102,L1360)+(Occurrence!J1360-INDEX($D$4:$D$102,L1360))/(INDEX($D$4:$D$102,L1360+1)-INDEX($D$4:$D$102,L1360))*(INDEX($C$4:$C$102,L1360+1)-INDEX($C$4:$C$102,L1360)))))</f>
        <v/>
      </c>
      <c r="N1360" s="12">
        <f>IF(Occurrence!K1360&lt;=0,-1,IFERROR(MATCH(Occurrence!K1360,$D$4:$D$102,1),0))</f>
        <v/>
      </c>
      <c r="O1360" s="9">
        <f>IF(N1360&lt;0,0,IF(N1360=0,Occurrence!K1360*$I$11,IF(N1360&gt;=99,Occurrence!K1360*$I$12,INDEX($C$4:$C$102,N1360)+(Occurrence!K1360-INDEX($D$4:$D$102,N1360))/(INDEX($D$4:$D$102,N1360+1)-INDEX($D$4:$D$102,N1360))*(INDEX($C$4:$C$102,N1360+1)-INDEX($C$4:$C$102,N1360)))))</f>
        <v/>
      </c>
      <c r="P1360" s="12">
        <f>IFERROR(MATCH(Data!X1360,$F$4:$F$102,1),0)</f>
        <v/>
      </c>
      <c r="Q1360" s="9">
        <f>IF(P1360=0,Data!X1360+$I$13,IF(P1360&gt;=99,Data!X1360+$I$14,INDEX($E$4:$E$102,P1360)+(Data!X1360-INDEX($F$4:$F$102,P1360))/(INDEX($F$4:$F$102,P1360+1)-INDEX($F$4:$F$102,P1360))*(INDEX($E$4:$E$102,P1360+1)-INDEX($E$4:$E$102,P1360))))</f>
        <v/>
      </c>
      <c r="R1360" s="12">
        <f>IFERROR(MATCH(Data!Y1360,$F$4:$F$102,1),0)</f>
        <v/>
      </c>
      <c r="S1360" s="9">
        <f>IF(R1360=0,Data!Y1360+$I$13,IF(R1360&gt;=99,Data!Y1360+$I$14,INDEX($E$4:$E$102,R1360)+(Data!Y1360-INDEX($F$4:$F$102,R1360))/(INDEX($F$4:$F$102,R1360+1)-INDEX($F$4:$F$102,R1360))*(INDEX($E$4:$E$102,R1360+1)-INDEX($E$4:$E$102,R1360))))</f>
        <v/>
      </c>
    </row>
    <row r="1361">
      <c r="K1361" s="14">
        <f>Data!A1361</f>
        <v/>
      </c>
      <c r="L1361" s="12">
        <f>IF(Occurrence!J1361&lt;=0,-1,IFERROR(MATCH(Occurrence!J1361,$D$4:$D$102,1),0))</f>
        <v/>
      </c>
      <c r="M1361" s="9">
        <f>IF(L1361&lt;0,0,IF(L1361=0,Occurrence!J1361*$I$11,IF(L1361&gt;=99,Occurrence!J1361*$I$12,INDEX($C$4:$C$102,L1361)+(Occurrence!J1361-INDEX($D$4:$D$102,L1361))/(INDEX($D$4:$D$102,L1361+1)-INDEX($D$4:$D$102,L1361))*(INDEX($C$4:$C$102,L1361+1)-INDEX($C$4:$C$102,L1361)))))</f>
        <v/>
      </c>
      <c r="N1361" s="12">
        <f>IF(Occurrence!K1361&lt;=0,-1,IFERROR(MATCH(Occurrence!K1361,$D$4:$D$102,1),0))</f>
        <v/>
      </c>
      <c r="O1361" s="9">
        <f>IF(N1361&lt;0,0,IF(N1361=0,Occurrence!K1361*$I$11,IF(N1361&gt;=99,Occurrence!K1361*$I$12,INDEX($C$4:$C$102,N1361)+(Occurrence!K1361-INDEX($D$4:$D$102,N1361))/(INDEX($D$4:$D$102,N1361+1)-INDEX($D$4:$D$102,N1361))*(INDEX($C$4:$C$102,N1361+1)-INDEX($C$4:$C$102,N1361)))))</f>
        <v/>
      </c>
      <c r="P1361" s="12">
        <f>IFERROR(MATCH(Data!X1361,$F$4:$F$102,1),0)</f>
        <v/>
      </c>
      <c r="Q1361" s="9">
        <f>IF(P1361=0,Data!X1361+$I$13,IF(P1361&gt;=99,Data!X1361+$I$14,INDEX($E$4:$E$102,P1361)+(Data!X1361-INDEX($F$4:$F$102,P1361))/(INDEX($F$4:$F$102,P1361+1)-INDEX($F$4:$F$102,P1361))*(INDEX($E$4:$E$102,P1361+1)-INDEX($E$4:$E$102,P1361))))</f>
        <v/>
      </c>
      <c r="R1361" s="12">
        <f>IFERROR(MATCH(Data!Y1361,$F$4:$F$102,1),0)</f>
        <v/>
      </c>
      <c r="S1361" s="9">
        <f>IF(R1361=0,Data!Y1361+$I$13,IF(R1361&gt;=99,Data!Y1361+$I$14,INDEX($E$4:$E$102,R1361)+(Data!Y1361-INDEX($F$4:$F$102,R1361))/(INDEX($F$4:$F$102,R1361+1)-INDEX($F$4:$F$102,R1361))*(INDEX($E$4:$E$102,R1361+1)-INDEX($E$4:$E$102,R1361))))</f>
        <v/>
      </c>
    </row>
    <row r="1362">
      <c r="K1362" s="14">
        <f>Data!A1362</f>
        <v/>
      </c>
      <c r="L1362" s="12">
        <f>IF(Occurrence!J1362&lt;=0,-1,IFERROR(MATCH(Occurrence!J1362,$D$4:$D$102,1),0))</f>
        <v/>
      </c>
      <c r="M1362" s="9">
        <f>IF(L1362&lt;0,0,IF(L1362=0,Occurrence!J1362*$I$11,IF(L1362&gt;=99,Occurrence!J1362*$I$12,INDEX($C$4:$C$102,L1362)+(Occurrence!J1362-INDEX($D$4:$D$102,L1362))/(INDEX($D$4:$D$102,L1362+1)-INDEX($D$4:$D$102,L1362))*(INDEX($C$4:$C$102,L1362+1)-INDEX($C$4:$C$102,L1362)))))</f>
        <v/>
      </c>
      <c r="N1362" s="12">
        <f>IF(Occurrence!K1362&lt;=0,-1,IFERROR(MATCH(Occurrence!K1362,$D$4:$D$102,1),0))</f>
        <v/>
      </c>
      <c r="O1362" s="9">
        <f>IF(N1362&lt;0,0,IF(N1362=0,Occurrence!K1362*$I$11,IF(N1362&gt;=99,Occurrence!K1362*$I$12,INDEX($C$4:$C$102,N1362)+(Occurrence!K1362-INDEX($D$4:$D$102,N1362))/(INDEX($D$4:$D$102,N1362+1)-INDEX($D$4:$D$102,N1362))*(INDEX($C$4:$C$102,N1362+1)-INDEX($C$4:$C$102,N1362)))))</f>
        <v/>
      </c>
      <c r="P1362" s="12">
        <f>IFERROR(MATCH(Data!X1362,$F$4:$F$102,1),0)</f>
        <v/>
      </c>
      <c r="Q1362" s="9">
        <f>IF(P1362=0,Data!X1362+$I$13,IF(P1362&gt;=99,Data!X1362+$I$14,INDEX($E$4:$E$102,P1362)+(Data!X1362-INDEX($F$4:$F$102,P1362))/(INDEX($F$4:$F$102,P1362+1)-INDEX($F$4:$F$102,P1362))*(INDEX($E$4:$E$102,P1362+1)-INDEX($E$4:$E$102,P1362))))</f>
        <v/>
      </c>
      <c r="R1362" s="12">
        <f>IFERROR(MATCH(Data!Y1362,$F$4:$F$102,1),0)</f>
        <v/>
      </c>
      <c r="S1362" s="9">
        <f>IF(R1362=0,Data!Y1362+$I$13,IF(R1362&gt;=99,Data!Y1362+$I$14,INDEX($E$4:$E$102,R1362)+(Data!Y1362-INDEX($F$4:$F$102,R1362))/(INDEX($F$4:$F$102,R1362+1)-INDEX($F$4:$F$102,R1362))*(INDEX($E$4:$E$102,R1362+1)-INDEX($E$4:$E$102,R1362))))</f>
        <v/>
      </c>
    </row>
    <row r="1363">
      <c r="K1363" s="14">
        <f>Data!A1363</f>
        <v/>
      </c>
      <c r="L1363" s="12">
        <f>IF(Occurrence!J1363&lt;=0,-1,IFERROR(MATCH(Occurrence!J1363,$D$4:$D$102,1),0))</f>
        <v/>
      </c>
      <c r="M1363" s="9">
        <f>IF(L1363&lt;0,0,IF(L1363=0,Occurrence!J1363*$I$11,IF(L1363&gt;=99,Occurrence!J1363*$I$12,INDEX($C$4:$C$102,L1363)+(Occurrence!J1363-INDEX($D$4:$D$102,L1363))/(INDEX($D$4:$D$102,L1363+1)-INDEX($D$4:$D$102,L1363))*(INDEX($C$4:$C$102,L1363+1)-INDEX($C$4:$C$102,L1363)))))</f>
        <v/>
      </c>
      <c r="N1363" s="12">
        <f>IF(Occurrence!K1363&lt;=0,-1,IFERROR(MATCH(Occurrence!K1363,$D$4:$D$102,1),0))</f>
        <v/>
      </c>
      <c r="O1363" s="9">
        <f>IF(N1363&lt;0,0,IF(N1363=0,Occurrence!K1363*$I$11,IF(N1363&gt;=99,Occurrence!K1363*$I$12,INDEX($C$4:$C$102,N1363)+(Occurrence!K1363-INDEX($D$4:$D$102,N1363))/(INDEX($D$4:$D$102,N1363+1)-INDEX($D$4:$D$102,N1363))*(INDEX($C$4:$C$102,N1363+1)-INDEX($C$4:$C$102,N1363)))))</f>
        <v/>
      </c>
      <c r="P1363" s="12">
        <f>IFERROR(MATCH(Data!X1363,$F$4:$F$102,1),0)</f>
        <v/>
      </c>
      <c r="Q1363" s="9">
        <f>IF(P1363=0,Data!X1363+$I$13,IF(P1363&gt;=99,Data!X1363+$I$14,INDEX($E$4:$E$102,P1363)+(Data!X1363-INDEX($F$4:$F$102,P1363))/(INDEX($F$4:$F$102,P1363+1)-INDEX($F$4:$F$102,P1363))*(INDEX($E$4:$E$102,P1363+1)-INDEX($E$4:$E$102,P1363))))</f>
        <v/>
      </c>
      <c r="R1363" s="12">
        <f>IFERROR(MATCH(Data!Y1363,$F$4:$F$102,1),0)</f>
        <v/>
      </c>
      <c r="S1363" s="9">
        <f>IF(R1363=0,Data!Y1363+$I$13,IF(R1363&gt;=99,Data!Y1363+$I$14,INDEX($E$4:$E$102,R1363)+(Data!Y1363-INDEX($F$4:$F$102,R1363))/(INDEX($F$4:$F$102,R1363+1)-INDEX($F$4:$F$102,R1363))*(INDEX($E$4:$E$102,R1363+1)-INDEX($E$4:$E$102,R1363))))</f>
        <v/>
      </c>
    </row>
    <row r="1364">
      <c r="K1364" s="14">
        <f>Data!A1364</f>
        <v/>
      </c>
      <c r="L1364" s="12">
        <f>IF(Occurrence!J1364&lt;=0,-1,IFERROR(MATCH(Occurrence!J1364,$D$4:$D$102,1),0))</f>
        <v/>
      </c>
      <c r="M1364" s="9">
        <f>IF(L1364&lt;0,0,IF(L1364=0,Occurrence!J1364*$I$11,IF(L1364&gt;=99,Occurrence!J1364*$I$12,INDEX($C$4:$C$102,L1364)+(Occurrence!J1364-INDEX($D$4:$D$102,L1364))/(INDEX($D$4:$D$102,L1364+1)-INDEX($D$4:$D$102,L1364))*(INDEX($C$4:$C$102,L1364+1)-INDEX($C$4:$C$102,L1364)))))</f>
        <v/>
      </c>
      <c r="N1364" s="12">
        <f>IF(Occurrence!K1364&lt;=0,-1,IFERROR(MATCH(Occurrence!K1364,$D$4:$D$102,1),0))</f>
        <v/>
      </c>
      <c r="O1364" s="9">
        <f>IF(N1364&lt;0,0,IF(N1364=0,Occurrence!K1364*$I$11,IF(N1364&gt;=99,Occurrence!K1364*$I$12,INDEX($C$4:$C$102,N1364)+(Occurrence!K1364-INDEX($D$4:$D$102,N1364))/(INDEX($D$4:$D$102,N1364+1)-INDEX($D$4:$D$102,N1364))*(INDEX($C$4:$C$102,N1364+1)-INDEX($C$4:$C$102,N1364)))))</f>
        <v/>
      </c>
      <c r="P1364" s="12">
        <f>IFERROR(MATCH(Data!X1364,$F$4:$F$102,1),0)</f>
        <v/>
      </c>
      <c r="Q1364" s="9">
        <f>IF(P1364=0,Data!X1364+$I$13,IF(P1364&gt;=99,Data!X1364+$I$14,INDEX($E$4:$E$102,P1364)+(Data!X1364-INDEX($F$4:$F$102,P1364))/(INDEX($F$4:$F$102,P1364+1)-INDEX($F$4:$F$102,P1364))*(INDEX($E$4:$E$102,P1364+1)-INDEX($E$4:$E$102,P1364))))</f>
        <v/>
      </c>
      <c r="R1364" s="12">
        <f>IFERROR(MATCH(Data!Y1364,$F$4:$F$102,1),0)</f>
        <v/>
      </c>
      <c r="S1364" s="9">
        <f>IF(R1364=0,Data!Y1364+$I$13,IF(R1364&gt;=99,Data!Y1364+$I$14,INDEX($E$4:$E$102,R1364)+(Data!Y1364-INDEX($F$4:$F$102,R1364))/(INDEX($F$4:$F$102,R1364+1)-INDEX($F$4:$F$102,R1364))*(INDEX($E$4:$E$102,R1364+1)-INDEX($E$4:$E$102,R1364))))</f>
        <v/>
      </c>
    </row>
    <row r="1365">
      <c r="K1365" s="14">
        <f>Data!A1365</f>
        <v/>
      </c>
      <c r="L1365" s="12">
        <f>IF(Occurrence!J1365&lt;=0,-1,IFERROR(MATCH(Occurrence!J1365,$D$4:$D$102,1),0))</f>
        <v/>
      </c>
      <c r="M1365" s="9">
        <f>IF(L1365&lt;0,0,IF(L1365=0,Occurrence!J1365*$I$11,IF(L1365&gt;=99,Occurrence!J1365*$I$12,INDEX($C$4:$C$102,L1365)+(Occurrence!J1365-INDEX($D$4:$D$102,L1365))/(INDEX($D$4:$D$102,L1365+1)-INDEX($D$4:$D$102,L1365))*(INDEX($C$4:$C$102,L1365+1)-INDEX($C$4:$C$102,L1365)))))</f>
        <v/>
      </c>
      <c r="N1365" s="12">
        <f>IF(Occurrence!K1365&lt;=0,-1,IFERROR(MATCH(Occurrence!K1365,$D$4:$D$102,1),0))</f>
        <v/>
      </c>
      <c r="O1365" s="9">
        <f>IF(N1365&lt;0,0,IF(N1365=0,Occurrence!K1365*$I$11,IF(N1365&gt;=99,Occurrence!K1365*$I$12,INDEX($C$4:$C$102,N1365)+(Occurrence!K1365-INDEX($D$4:$D$102,N1365))/(INDEX($D$4:$D$102,N1365+1)-INDEX($D$4:$D$102,N1365))*(INDEX($C$4:$C$102,N1365+1)-INDEX($C$4:$C$102,N1365)))))</f>
        <v/>
      </c>
      <c r="P1365" s="12">
        <f>IFERROR(MATCH(Data!X1365,$F$4:$F$102,1),0)</f>
        <v/>
      </c>
      <c r="Q1365" s="9">
        <f>IF(P1365=0,Data!X1365+$I$13,IF(P1365&gt;=99,Data!X1365+$I$14,INDEX($E$4:$E$102,P1365)+(Data!X1365-INDEX($F$4:$F$102,P1365))/(INDEX($F$4:$F$102,P1365+1)-INDEX($F$4:$F$102,P1365))*(INDEX($E$4:$E$102,P1365+1)-INDEX($E$4:$E$102,P1365))))</f>
        <v/>
      </c>
      <c r="R1365" s="12">
        <f>IFERROR(MATCH(Data!Y1365,$F$4:$F$102,1),0)</f>
        <v/>
      </c>
      <c r="S1365" s="9">
        <f>IF(R1365=0,Data!Y1365+$I$13,IF(R1365&gt;=99,Data!Y1365+$I$14,INDEX($E$4:$E$102,R1365)+(Data!Y1365-INDEX($F$4:$F$102,R1365))/(INDEX($F$4:$F$102,R1365+1)-INDEX($F$4:$F$102,R1365))*(INDEX($E$4:$E$102,R1365+1)-INDEX($E$4:$E$102,R1365))))</f>
        <v/>
      </c>
    </row>
    <row r="1366">
      <c r="K1366" s="14">
        <f>Data!A1366</f>
        <v/>
      </c>
      <c r="L1366" s="12">
        <f>IF(Occurrence!J1366&lt;=0,-1,IFERROR(MATCH(Occurrence!J1366,$D$4:$D$102,1),0))</f>
        <v/>
      </c>
      <c r="M1366" s="9">
        <f>IF(L1366&lt;0,0,IF(L1366=0,Occurrence!J1366*$I$11,IF(L1366&gt;=99,Occurrence!J1366*$I$12,INDEX($C$4:$C$102,L1366)+(Occurrence!J1366-INDEX($D$4:$D$102,L1366))/(INDEX($D$4:$D$102,L1366+1)-INDEX($D$4:$D$102,L1366))*(INDEX($C$4:$C$102,L1366+1)-INDEX($C$4:$C$102,L1366)))))</f>
        <v/>
      </c>
      <c r="N1366" s="12">
        <f>IF(Occurrence!K1366&lt;=0,-1,IFERROR(MATCH(Occurrence!K1366,$D$4:$D$102,1),0))</f>
        <v/>
      </c>
      <c r="O1366" s="9">
        <f>IF(N1366&lt;0,0,IF(N1366=0,Occurrence!K1366*$I$11,IF(N1366&gt;=99,Occurrence!K1366*$I$12,INDEX($C$4:$C$102,N1366)+(Occurrence!K1366-INDEX($D$4:$D$102,N1366))/(INDEX($D$4:$D$102,N1366+1)-INDEX($D$4:$D$102,N1366))*(INDEX($C$4:$C$102,N1366+1)-INDEX($C$4:$C$102,N1366)))))</f>
        <v/>
      </c>
      <c r="P1366" s="12">
        <f>IFERROR(MATCH(Data!X1366,$F$4:$F$102,1),0)</f>
        <v/>
      </c>
      <c r="Q1366" s="9">
        <f>IF(P1366=0,Data!X1366+$I$13,IF(P1366&gt;=99,Data!X1366+$I$14,INDEX($E$4:$E$102,P1366)+(Data!X1366-INDEX($F$4:$F$102,P1366))/(INDEX($F$4:$F$102,P1366+1)-INDEX($F$4:$F$102,P1366))*(INDEX($E$4:$E$102,P1366+1)-INDEX($E$4:$E$102,P1366))))</f>
        <v/>
      </c>
      <c r="R1366" s="12">
        <f>IFERROR(MATCH(Data!Y1366,$F$4:$F$102,1),0)</f>
        <v/>
      </c>
      <c r="S1366" s="9">
        <f>IF(R1366=0,Data!Y1366+$I$13,IF(R1366&gt;=99,Data!Y1366+$I$14,INDEX($E$4:$E$102,R1366)+(Data!Y1366-INDEX($F$4:$F$102,R1366))/(INDEX($F$4:$F$102,R1366+1)-INDEX($F$4:$F$102,R1366))*(INDEX($E$4:$E$102,R1366+1)-INDEX($E$4:$E$102,R1366))))</f>
        <v/>
      </c>
    </row>
    <row r="1367">
      <c r="K1367" s="14">
        <f>Data!A1367</f>
        <v/>
      </c>
      <c r="L1367" s="12">
        <f>IF(Occurrence!J1367&lt;=0,-1,IFERROR(MATCH(Occurrence!J1367,$D$4:$D$102,1),0))</f>
        <v/>
      </c>
      <c r="M1367" s="9">
        <f>IF(L1367&lt;0,0,IF(L1367=0,Occurrence!J1367*$I$11,IF(L1367&gt;=99,Occurrence!J1367*$I$12,INDEX($C$4:$C$102,L1367)+(Occurrence!J1367-INDEX($D$4:$D$102,L1367))/(INDEX($D$4:$D$102,L1367+1)-INDEX($D$4:$D$102,L1367))*(INDEX($C$4:$C$102,L1367+1)-INDEX($C$4:$C$102,L1367)))))</f>
        <v/>
      </c>
      <c r="N1367" s="12">
        <f>IF(Occurrence!K1367&lt;=0,-1,IFERROR(MATCH(Occurrence!K1367,$D$4:$D$102,1),0))</f>
        <v/>
      </c>
      <c r="O1367" s="9">
        <f>IF(N1367&lt;0,0,IF(N1367=0,Occurrence!K1367*$I$11,IF(N1367&gt;=99,Occurrence!K1367*$I$12,INDEX($C$4:$C$102,N1367)+(Occurrence!K1367-INDEX($D$4:$D$102,N1367))/(INDEX($D$4:$D$102,N1367+1)-INDEX($D$4:$D$102,N1367))*(INDEX($C$4:$C$102,N1367+1)-INDEX($C$4:$C$102,N1367)))))</f>
        <v/>
      </c>
      <c r="P1367" s="12">
        <f>IFERROR(MATCH(Data!X1367,$F$4:$F$102,1),0)</f>
        <v/>
      </c>
      <c r="Q1367" s="9">
        <f>IF(P1367=0,Data!X1367+$I$13,IF(P1367&gt;=99,Data!X1367+$I$14,INDEX($E$4:$E$102,P1367)+(Data!X1367-INDEX($F$4:$F$102,P1367))/(INDEX($F$4:$F$102,P1367+1)-INDEX($F$4:$F$102,P1367))*(INDEX($E$4:$E$102,P1367+1)-INDEX($E$4:$E$102,P1367))))</f>
        <v/>
      </c>
      <c r="R1367" s="12">
        <f>IFERROR(MATCH(Data!Y1367,$F$4:$F$102,1),0)</f>
        <v/>
      </c>
      <c r="S1367" s="9">
        <f>IF(R1367=0,Data!Y1367+$I$13,IF(R1367&gt;=99,Data!Y1367+$I$14,INDEX($E$4:$E$102,R1367)+(Data!Y1367-INDEX($F$4:$F$102,R1367))/(INDEX($F$4:$F$102,R1367+1)-INDEX($F$4:$F$102,R1367))*(INDEX($E$4:$E$102,R1367+1)-INDEX($E$4:$E$102,R1367))))</f>
        <v/>
      </c>
    </row>
    <row r="1368">
      <c r="K1368" s="14">
        <f>Data!A1368</f>
        <v/>
      </c>
      <c r="L1368" s="12">
        <f>IF(Occurrence!J1368&lt;=0,-1,IFERROR(MATCH(Occurrence!J1368,$D$4:$D$102,1),0))</f>
        <v/>
      </c>
      <c r="M1368" s="9">
        <f>IF(L1368&lt;0,0,IF(L1368=0,Occurrence!J1368*$I$11,IF(L1368&gt;=99,Occurrence!J1368*$I$12,INDEX($C$4:$C$102,L1368)+(Occurrence!J1368-INDEX($D$4:$D$102,L1368))/(INDEX($D$4:$D$102,L1368+1)-INDEX($D$4:$D$102,L1368))*(INDEX($C$4:$C$102,L1368+1)-INDEX($C$4:$C$102,L1368)))))</f>
        <v/>
      </c>
      <c r="N1368" s="12">
        <f>IF(Occurrence!K1368&lt;=0,-1,IFERROR(MATCH(Occurrence!K1368,$D$4:$D$102,1),0))</f>
        <v/>
      </c>
      <c r="O1368" s="9">
        <f>IF(N1368&lt;0,0,IF(N1368=0,Occurrence!K1368*$I$11,IF(N1368&gt;=99,Occurrence!K1368*$I$12,INDEX($C$4:$C$102,N1368)+(Occurrence!K1368-INDEX($D$4:$D$102,N1368))/(INDEX($D$4:$D$102,N1368+1)-INDEX($D$4:$D$102,N1368))*(INDEX($C$4:$C$102,N1368+1)-INDEX($C$4:$C$102,N1368)))))</f>
        <v/>
      </c>
      <c r="P1368" s="12">
        <f>IFERROR(MATCH(Data!X1368,$F$4:$F$102,1),0)</f>
        <v/>
      </c>
      <c r="Q1368" s="9">
        <f>IF(P1368=0,Data!X1368+$I$13,IF(P1368&gt;=99,Data!X1368+$I$14,INDEX($E$4:$E$102,P1368)+(Data!X1368-INDEX($F$4:$F$102,P1368))/(INDEX($F$4:$F$102,P1368+1)-INDEX($F$4:$F$102,P1368))*(INDEX($E$4:$E$102,P1368+1)-INDEX($E$4:$E$102,P1368))))</f>
        <v/>
      </c>
      <c r="R1368" s="12">
        <f>IFERROR(MATCH(Data!Y1368,$F$4:$F$102,1),0)</f>
        <v/>
      </c>
      <c r="S1368" s="9">
        <f>IF(R1368=0,Data!Y1368+$I$13,IF(R1368&gt;=99,Data!Y1368+$I$14,INDEX($E$4:$E$102,R1368)+(Data!Y1368-INDEX($F$4:$F$102,R1368))/(INDEX($F$4:$F$102,R1368+1)-INDEX($F$4:$F$102,R1368))*(INDEX($E$4:$E$102,R1368+1)-INDEX($E$4:$E$102,R1368))))</f>
        <v/>
      </c>
    </row>
    <row r="1369">
      <c r="K1369" s="14">
        <f>Data!A1369</f>
        <v/>
      </c>
      <c r="L1369" s="12">
        <f>IF(Occurrence!J1369&lt;=0,-1,IFERROR(MATCH(Occurrence!J1369,$D$4:$D$102,1),0))</f>
        <v/>
      </c>
      <c r="M1369" s="9">
        <f>IF(L1369&lt;0,0,IF(L1369=0,Occurrence!J1369*$I$11,IF(L1369&gt;=99,Occurrence!J1369*$I$12,INDEX($C$4:$C$102,L1369)+(Occurrence!J1369-INDEX($D$4:$D$102,L1369))/(INDEX($D$4:$D$102,L1369+1)-INDEX($D$4:$D$102,L1369))*(INDEX($C$4:$C$102,L1369+1)-INDEX($C$4:$C$102,L1369)))))</f>
        <v/>
      </c>
      <c r="N1369" s="12">
        <f>IF(Occurrence!K1369&lt;=0,-1,IFERROR(MATCH(Occurrence!K1369,$D$4:$D$102,1),0))</f>
        <v/>
      </c>
      <c r="O1369" s="9">
        <f>IF(N1369&lt;0,0,IF(N1369=0,Occurrence!K1369*$I$11,IF(N1369&gt;=99,Occurrence!K1369*$I$12,INDEX($C$4:$C$102,N1369)+(Occurrence!K1369-INDEX($D$4:$D$102,N1369))/(INDEX($D$4:$D$102,N1369+1)-INDEX($D$4:$D$102,N1369))*(INDEX($C$4:$C$102,N1369+1)-INDEX($C$4:$C$102,N1369)))))</f>
        <v/>
      </c>
      <c r="P1369" s="12">
        <f>IFERROR(MATCH(Data!X1369,$F$4:$F$102,1),0)</f>
        <v/>
      </c>
      <c r="Q1369" s="9">
        <f>IF(P1369=0,Data!X1369+$I$13,IF(P1369&gt;=99,Data!X1369+$I$14,INDEX($E$4:$E$102,P1369)+(Data!X1369-INDEX($F$4:$F$102,P1369))/(INDEX($F$4:$F$102,P1369+1)-INDEX($F$4:$F$102,P1369))*(INDEX($E$4:$E$102,P1369+1)-INDEX($E$4:$E$102,P1369))))</f>
        <v/>
      </c>
      <c r="R1369" s="12">
        <f>IFERROR(MATCH(Data!Y1369,$F$4:$F$102,1),0)</f>
        <v/>
      </c>
      <c r="S1369" s="9">
        <f>IF(R1369=0,Data!Y1369+$I$13,IF(R1369&gt;=99,Data!Y1369+$I$14,INDEX($E$4:$E$102,R1369)+(Data!Y1369-INDEX($F$4:$F$102,R1369))/(INDEX($F$4:$F$102,R1369+1)-INDEX($F$4:$F$102,R1369))*(INDEX($E$4:$E$102,R1369+1)-INDEX($E$4:$E$102,R1369))))</f>
        <v/>
      </c>
    </row>
    <row r="1370">
      <c r="K1370" s="14">
        <f>Data!A1370</f>
        <v/>
      </c>
      <c r="L1370" s="12">
        <f>IF(Occurrence!J1370&lt;=0,-1,IFERROR(MATCH(Occurrence!J1370,$D$4:$D$102,1),0))</f>
        <v/>
      </c>
      <c r="M1370" s="9">
        <f>IF(L1370&lt;0,0,IF(L1370=0,Occurrence!J1370*$I$11,IF(L1370&gt;=99,Occurrence!J1370*$I$12,INDEX($C$4:$C$102,L1370)+(Occurrence!J1370-INDEX($D$4:$D$102,L1370))/(INDEX($D$4:$D$102,L1370+1)-INDEX($D$4:$D$102,L1370))*(INDEX($C$4:$C$102,L1370+1)-INDEX($C$4:$C$102,L1370)))))</f>
        <v/>
      </c>
      <c r="N1370" s="12">
        <f>IF(Occurrence!K1370&lt;=0,-1,IFERROR(MATCH(Occurrence!K1370,$D$4:$D$102,1),0))</f>
        <v/>
      </c>
      <c r="O1370" s="9">
        <f>IF(N1370&lt;0,0,IF(N1370=0,Occurrence!K1370*$I$11,IF(N1370&gt;=99,Occurrence!K1370*$I$12,INDEX($C$4:$C$102,N1370)+(Occurrence!K1370-INDEX($D$4:$D$102,N1370))/(INDEX($D$4:$D$102,N1370+1)-INDEX($D$4:$D$102,N1370))*(INDEX($C$4:$C$102,N1370+1)-INDEX($C$4:$C$102,N1370)))))</f>
        <v/>
      </c>
      <c r="P1370" s="12">
        <f>IFERROR(MATCH(Data!X1370,$F$4:$F$102,1),0)</f>
        <v/>
      </c>
      <c r="Q1370" s="9">
        <f>IF(P1370=0,Data!X1370+$I$13,IF(P1370&gt;=99,Data!X1370+$I$14,INDEX($E$4:$E$102,P1370)+(Data!X1370-INDEX($F$4:$F$102,P1370))/(INDEX($F$4:$F$102,P1370+1)-INDEX($F$4:$F$102,P1370))*(INDEX($E$4:$E$102,P1370+1)-INDEX($E$4:$E$102,P1370))))</f>
        <v/>
      </c>
      <c r="R1370" s="12">
        <f>IFERROR(MATCH(Data!Y1370,$F$4:$F$102,1),0)</f>
        <v/>
      </c>
      <c r="S1370" s="9">
        <f>IF(R1370=0,Data!Y1370+$I$13,IF(R1370&gt;=99,Data!Y1370+$I$14,INDEX($E$4:$E$102,R1370)+(Data!Y1370-INDEX($F$4:$F$102,R1370))/(INDEX($F$4:$F$102,R1370+1)-INDEX($F$4:$F$102,R1370))*(INDEX($E$4:$E$102,R1370+1)-INDEX($E$4:$E$102,R1370))))</f>
        <v/>
      </c>
    </row>
    <row r="1371">
      <c r="K1371" s="14">
        <f>Data!A1371</f>
        <v/>
      </c>
      <c r="L1371" s="12">
        <f>IF(Occurrence!J1371&lt;=0,-1,IFERROR(MATCH(Occurrence!J1371,$D$4:$D$102,1),0))</f>
        <v/>
      </c>
      <c r="M1371" s="9">
        <f>IF(L1371&lt;0,0,IF(L1371=0,Occurrence!J1371*$I$11,IF(L1371&gt;=99,Occurrence!J1371*$I$12,INDEX($C$4:$C$102,L1371)+(Occurrence!J1371-INDEX($D$4:$D$102,L1371))/(INDEX($D$4:$D$102,L1371+1)-INDEX($D$4:$D$102,L1371))*(INDEX($C$4:$C$102,L1371+1)-INDEX($C$4:$C$102,L1371)))))</f>
        <v/>
      </c>
      <c r="N1371" s="12">
        <f>IF(Occurrence!K1371&lt;=0,-1,IFERROR(MATCH(Occurrence!K1371,$D$4:$D$102,1),0))</f>
        <v/>
      </c>
      <c r="O1371" s="9">
        <f>IF(N1371&lt;0,0,IF(N1371=0,Occurrence!K1371*$I$11,IF(N1371&gt;=99,Occurrence!K1371*$I$12,INDEX($C$4:$C$102,N1371)+(Occurrence!K1371-INDEX($D$4:$D$102,N1371))/(INDEX($D$4:$D$102,N1371+1)-INDEX($D$4:$D$102,N1371))*(INDEX($C$4:$C$102,N1371+1)-INDEX($C$4:$C$102,N1371)))))</f>
        <v/>
      </c>
      <c r="P1371" s="12">
        <f>IFERROR(MATCH(Data!X1371,$F$4:$F$102,1),0)</f>
        <v/>
      </c>
      <c r="Q1371" s="9">
        <f>IF(P1371=0,Data!X1371+$I$13,IF(P1371&gt;=99,Data!X1371+$I$14,INDEX($E$4:$E$102,P1371)+(Data!X1371-INDEX($F$4:$F$102,P1371))/(INDEX($F$4:$F$102,P1371+1)-INDEX($F$4:$F$102,P1371))*(INDEX($E$4:$E$102,P1371+1)-INDEX($E$4:$E$102,P1371))))</f>
        <v/>
      </c>
      <c r="R1371" s="12">
        <f>IFERROR(MATCH(Data!Y1371,$F$4:$F$102,1),0)</f>
        <v/>
      </c>
      <c r="S1371" s="9">
        <f>IF(R1371=0,Data!Y1371+$I$13,IF(R1371&gt;=99,Data!Y1371+$I$14,INDEX($E$4:$E$102,R1371)+(Data!Y1371-INDEX($F$4:$F$102,R1371))/(INDEX($F$4:$F$102,R1371+1)-INDEX($F$4:$F$102,R1371))*(INDEX($E$4:$E$102,R1371+1)-INDEX($E$4:$E$102,R1371))))</f>
        <v/>
      </c>
    </row>
    <row r="1372">
      <c r="K1372" s="14">
        <f>Data!A1372</f>
        <v/>
      </c>
      <c r="L1372" s="12">
        <f>IF(Occurrence!J1372&lt;=0,-1,IFERROR(MATCH(Occurrence!J1372,$D$4:$D$102,1),0))</f>
        <v/>
      </c>
      <c r="M1372" s="9">
        <f>IF(L1372&lt;0,0,IF(L1372=0,Occurrence!J1372*$I$11,IF(L1372&gt;=99,Occurrence!J1372*$I$12,INDEX($C$4:$C$102,L1372)+(Occurrence!J1372-INDEX($D$4:$D$102,L1372))/(INDEX($D$4:$D$102,L1372+1)-INDEX($D$4:$D$102,L1372))*(INDEX($C$4:$C$102,L1372+1)-INDEX($C$4:$C$102,L1372)))))</f>
        <v/>
      </c>
      <c r="N1372" s="12">
        <f>IF(Occurrence!K1372&lt;=0,-1,IFERROR(MATCH(Occurrence!K1372,$D$4:$D$102,1),0))</f>
        <v/>
      </c>
      <c r="O1372" s="9">
        <f>IF(N1372&lt;0,0,IF(N1372=0,Occurrence!K1372*$I$11,IF(N1372&gt;=99,Occurrence!K1372*$I$12,INDEX($C$4:$C$102,N1372)+(Occurrence!K1372-INDEX($D$4:$D$102,N1372))/(INDEX($D$4:$D$102,N1372+1)-INDEX($D$4:$D$102,N1372))*(INDEX($C$4:$C$102,N1372+1)-INDEX($C$4:$C$102,N1372)))))</f>
        <v/>
      </c>
      <c r="P1372" s="12">
        <f>IFERROR(MATCH(Data!X1372,$F$4:$F$102,1),0)</f>
        <v/>
      </c>
      <c r="Q1372" s="9">
        <f>IF(P1372=0,Data!X1372+$I$13,IF(P1372&gt;=99,Data!X1372+$I$14,INDEX($E$4:$E$102,P1372)+(Data!X1372-INDEX($F$4:$F$102,P1372))/(INDEX($F$4:$F$102,P1372+1)-INDEX($F$4:$F$102,P1372))*(INDEX($E$4:$E$102,P1372+1)-INDEX($E$4:$E$102,P1372))))</f>
        <v/>
      </c>
      <c r="R1372" s="12">
        <f>IFERROR(MATCH(Data!Y1372,$F$4:$F$102,1),0)</f>
        <v/>
      </c>
      <c r="S1372" s="9">
        <f>IF(R1372=0,Data!Y1372+$I$13,IF(R1372&gt;=99,Data!Y1372+$I$14,INDEX($E$4:$E$102,R1372)+(Data!Y1372-INDEX($F$4:$F$102,R1372))/(INDEX($F$4:$F$102,R1372+1)-INDEX($F$4:$F$102,R1372))*(INDEX($E$4:$E$102,R1372+1)-INDEX($E$4:$E$102,R1372))))</f>
        <v/>
      </c>
    </row>
    <row r="1373">
      <c r="K1373" s="14">
        <f>Data!A1373</f>
        <v/>
      </c>
      <c r="L1373" s="12">
        <f>IF(Occurrence!J1373&lt;=0,-1,IFERROR(MATCH(Occurrence!J1373,$D$4:$D$102,1),0))</f>
        <v/>
      </c>
      <c r="M1373" s="9">
        <f>IF(L1373&lt;0,0,IF(L1373=0,Occurrence!J1373*$I$11,IF(L1373&gt;=99,Occurrence!J1373*$I$12,INDEX($C$4:$C$102,L1373)+(Occurrence!J1373-INDEX($D$4:$D$102,L1373))/(INDEX($D$4:$D$102,L1373+1)-INDEX($D$4:$D$102,L1373))*(INDEX($C$4:$C$102,L1373+1)-INDEX($C$4:$C$102,L1373)))))</f>
        <v/>
      </c>
      <c r="N1373" s="12">
        <f>IF(Occurrence!K1373&lt;=0,-1,IFERROR(MATCH(Occurrence!K1373,$D$4:$D$102,1),0))</f>
        <v/>
      </c>
      <c r="O1373" s="9">
        <f>IF(N1373&lt;0,0,IF(N1373=0,Occurrence!K1373*$I$11,IF(N1373&gt;=99,Occurrence!K1373*$I$12,INDEX($C$4:$C$102,N1373)+(Occurrence!K1373-INDEX($D$4:$D$102,N1373))/(INDEX($D$4:$D$102,N1373+1)-INDEX($D$4:$D$102,N1373))*(INDEX($C$4:$C$102,N1373+1)-INDEX($C$4:$C$102,N1373)))))</f>
        <v/>
      </c>
      <c r="P1373" s="12">
        <f>IFERROR(MATCH(Data!X1373,$F$4:$F$102,1),0)</f>
        <v/>
      </c>
      <c r="Q1373" s="9">
        <f>IF(P1373=0,Data!X1373+$I$13,IF(P1373&gt;=99,Data!X1373+$I$14,INDEX($E$4:$E$102,P1373)+(Data!X1373-INDEX($F$4:$F$102,P1373))/(INDEX($F$4:$F$102,P1373+1)-INDEX($F$4:$F$102,P1373))*(INDEX($E$4:$E$102,P1373+1)-INDEX($E$4:$E$102,P1373))))</f>
        <v/>
      </c>
      <c r="R1373" s="12">
        <f>IFERROR(MATCH(Data!Y1373,$F$4:$F$102,1),0)</f>
        <v/>
      </c>
      <c r="S1373" s="9">
        <f>IF(R1373=0,Data!Y1373+$I$13,IF(R1373&gt;=99,Data!Y1373+$I$14,INDEX($E$4:$E$102,R1373)+(Data!Y1373-INDEX($F$4:$F$102,R1373))/(INDEX($F$4:$F$102,R1373+1)-INDEX($F$4:$F$102,R1373))*(INDEX($E$4:$E$102,R1373+1)-INDEX($E$4:$E$102,R1373))))</f>
        <v/>
      </c>
    </row>
    <row r="1374">
      <c r="K1374" s="14">
        <f>Data!A1374</f>
        <v/>
      </c>
      <c r="L1374" s="12">
        <f>IF(Occurrence!J1374&lt;=0,-1,IFERROR(MATCH(Occurrence!J1374,$D$4:$D$102,1),0))</f>
        <v/>
      </c>
      <c r="M1374" s="9">
        <f>IF(L1374&lt;0,0,IF(L1374=0,Occurrence!J1374*$I$11,IF(L1374&gt;=99,Occurrence!J1374*$I$12,INDEX($C$4:$C$102,L1374)+(Occurrence!J1374-INDEX($D$4:$D$102,L1374))/(INDEX($D$4:$D$102,L1374+1)-INDEX($D$4:$D$102,L1374))*(INDEX($C$4:$C$102,L1374+1)-INDEX($C$4:$C$102,L1374)))))</f>
        <v/>
      </c>
      <c r="N1374" s="12">
        <f>IF(Occurrence!K1374&lt;=0,-1,IFERROR(MATCH(Occurrence!K1374,$D$4:$D$102,1),0))</f>
        <v/>
      </c>
      <c r="O1374" s="9">
        <f>IF(N1374&lt;0,0,IF(N1374=0,Occurrence!K1374*$I$11,IF(N1374&gt;=99,Occurrence!K1374*$I$12,INDEX($C$4:$C$102,N1374)+(Occurrence!K1374-INDEX($D$4:$D$102,N1374))/(INDEX($D$4:$D$102,N1374+1)-INDEX($D$4:$D$102,N1374))*(INDEX($C$4:$C$102,N1374+1)-INDEX($C$4:$C$102,N1374)))))</f>
        <v/>
      </c>
      <c r="P1374" s="12">
        <f>IFERROR(MATCH(Data!X1374,$F$4:$F$102,1),0)</f>
        <v/>
      </c>
      <c r="Q1374" s="9">
        <f>IF(P1374=0,Data!X1374+$I$13,IF(P1374&gt;=99,Data!X1374+$I$14,INDEX($E$4:$E$102,P1374)+(Data!X1374-INDEX($F$4:$F$102,P1374))/(INDEX($F$4:$F$102,P1374+1)-INDEX($F$4:$F$102,P1374))*(INDEX($E$4:$E$102,P1374+1)-INDEX($E$4:$E$102,P1374))))</f>
        <v/>
      </c>
      <c r="R1374" s="12">
        <f>IFERROR(MATCH(Data!Y1374,$F$4:$F$102,1),0)</f>
        <v/>
      </c>
      <c r="S1374" s="9">
        <f>IF(R1374=0,Data!Y1374+$I$13,IF(R1374&gt;=99,Data!Y1374+$I$14,INDEX($E$4:$E$102,R1374)+(Data!Y1374-INDEX($F$4:$F$102,R1374))/(INDEX($F$4:$F$102,R1374+1)-INDEX($F$4:$F$102,R1374))*(INDEX($E$4:$E$102,R1374+1)-INDEX($E$4:$E$102,R1374))))</f>
        <v/>
      </c>
    </row>
    <row r="1375">
      <c r="K1375" s="14">
        <f>Data!A1375</f>
        <v/>
      </c>
      <c r="L1375" s="12">
        <f>IF(Occurrence!J1375&lt;=0,-1,IFERROR(MATCH(Occurrence!J1375,$D$4:$D$102,1),0))</f>
        <v/>
      </c>
      <c r="M1375" s="9">
        <f>IF(L1375&lt;0,0,IF(L1375=0,Occurrence!J1375*$I$11,IF(L1375&gt;=99,Occurrence!J1375*$I$12,INDEX($C$4:$C$102,L1375)+(Occurrence!J1375-INDEX($D$4:$D$102,L1375))/(INDEX($D$4:$D$102,L1375+1)-INDEX($D$4:$D$102,L1375))*(INDEX($C$4:$C$102,L1375+1)-INDEX($C$4:$C$102,L1375)))))</f>
        <v/>
      </c>
      <c r="N1375" s="12">
        <f>IF(Occurrence!K1375&lt;=0,-1,IFERROR(MATCH(Occurrence!K1375,$D$4:$D$102,1),0))</f>
        <v/>
      </c>
      <c r="O1375" s="9">
        <f>IF(N1375&lt;0,0,IF(N1375=0,Occurrence!K1375*$I$11,IF(N1375&gt;=99,Occurrence!K1375*$I$12,INDEX($C$4:$C$102,N1375)+(Occurrence!K1375-INDEX($D$4:$D$102,N1375))/(INDEX($D$4:$D$102,N1375+1)-INDEX($D$4:$D$102,N1375))*(INDEX($C$4:$C$102,N1375+1)-INDEX($C$4:$C$102,N1375)))))</f>
        <v/>
      </c>
      <c r="P1375" s="12">
        <f>IFERROR(MATCH(Data!X1375,$F$4:$F$102,1),0)</f>
        <v/>
      </c>
      <c r="Q1375" s="9">
        <f>IF(P1375=0,Data!X1375+$I$13,IF(P1375&gt;=99,Data!X1375+$I$14,INDEX($E$4:$E$102,P1375)+(Data!X1375-INDEX($F$4:$F$102,P1375))/(INDEX($F$4:$F$102,P1375+1)-INDEX($F$4:$F$102,P1375))*(INDEX($E$4:$E$102,P1375+1)-INDEX($E$4:$E$102,P1375))))</f>
        <v/>
      </c>
      <c r="R1375" s="12">
        <f>IFERROR(MATCH(Data!Y1375,$F$4:$F$102,1),0)</f>
        <v/>
      </c>
      <c r="S1375" s="9">
        <f>IF(R1375=0,Data!Y1375+$I$13,IF(R1375&gt;=99,Data!Y1375+$I$14,INDEX($E$4:$E$102,R1375)+(Data!Y1375-INDEX($F$4:$F$102,R1375))/(INDEX($F$4:$F$102,R1375+1)-INDEX($F$4:$F$102,R1375))*(INDEX($E$4:$E$102,R1375+1)-INDEX($E$4:$E$102,R1375))))</f>
        <v/>
      </c>
    </row>
    <row r="1376">
      <c r="K1376" s="14">
        <f>Data!A1376</f>
        <v/>
      </c>
      <c r="L1376" s="12">
        <f>IF(Occurrence!J1376&lt;=0,-1,IFERROR(MATCH(Occurrence!J1376,$D$4:$D$102,1),0))</f>
        <v/>
      </c>
      <c r="M1376" s="9">
        <f>IF(L1376&lt;0,0,IF(L1376=0,Occurrence!J1376*$I$11,IF(L1376&gt;=99,Occurrence!J1376*$I$12,INDEX($C$4:$C$102,L1376)+(Occurrence!J1376-INDEX($D$4:$D$102,L1376))/(INDEX($D$4:$D$102,L1376+1)-INDEX($D$4:$D$102,L1376))*(INDEX($C$4:$C$102,L1376+1)-INDEX($C$4:$C$102,L1376)))))</f>
        <v/>
      </c>
      <c r="N1376" s="12">
        <f>IF(Occurrence!K1376&lt;=0,-1,IFERROR(MATCH(Occurrence!K1376,$D$4:$D$102,1),0))</f>
        <v/>
      </c>
      <c r="O1376" s="9">
        <f>IF(N1376&lt;0,0,IF(N1376=0,Occurrence!K1376*$I$11,IF(N1376&gt;=99,Occurrence!K1376*$I$12,INDEX($C$4:$C$102,N1376)+(Occurrence!K1376-INDEX($D$4:$D$102,N1376))/(INDEX($D$4:$D$102,N1376+1)-INDEX($D$4:$D$102,N1376))*(INDEX($C$4:$C$102,N1376+1)-INDEX($C$4:$C$102,N1376)))))</f>
        <v/>
      </c>
      <c r="P1376" s="12">
        <f>IFERROR(MATCH(Data!X1376,$F$4:$F$102,1),0)</f>
        <v/>
      </c>
      <c r="Q1376" s="9">
        <f>IF(P1376=0,Data!X1376+$I$13,IF(P1376&gt;=99,Data!X1376+$I$14,INDEX($E$4:$E$102,P1376)+(Data!X1376-INDEX($F$4:$F$102,P1376))/(INDEX($F$4:$F$102,P1376+1)-INDEX($F$4:$F$102,P1376))*(INDEX($E$4:$E$102,P1376+1)-INDEX($E$4:$E$102,P1376))))</f>
        <v/>
      </c>
      <c r="R1376" s="12">
        <f>IFERROR(MATCH(Data!Y1376,$F$4:$F$102,1),0)</f>
        <v/>
      </c>
      <c r="S1376" s="9">
        <f>IF(R1376=0,Data!Y1376+$I$13,IF(R1376&gt;=99,Data!Y1376+$I$14,INDEX($E$4:$E$102,R1376)+(Data!Y1376-INDEX($F$4:$F$102,R1376))/(INDEX($F$4:$F$102,R1376+1)-INDEX($F$4:$F$102,R1376))*(INDEX($E$4:$E$102,R1376+1)-INDEX($E$4:$E$102,R1376))))</f>
        <v/>
      </c>
    </row>
    <row r="1377">
      <c r="K1377" s="14">
        <f>Data!A1377</f>
        <v/>
      </c>
      <c r="L1377" s="12">
        <f>IF(Occurrence!J1377&lt;=0,-1,IFERROR(MATCH(Occurrence!J1377,$D$4:$D$102,1),0))</f>
        <v/>
      </c>
      <c r="M1377" s="9">
        <f>IF(L1377&lt;0,0,IF(L1377=0,Occurrence!J1377*$I$11,IF(L1377&gt;=99,Occurrence!J1377*$I$12,INDEX($C$4:$C$102,L1377)+(Occurrence!J1377-INDEX($D$4:$D$102,L1377))/(INDEX($D$4:$D$102,L1377+1)-INDEX($D$4:$D$102,L1377))*(INDEX($C$4:$C$102,L1377+1)-INDEX($C$4:$C$102,L1377)))))</f>
        <v/>
      </c>
      <c r="N1377" s="12">
        <f>IF(Occurrence!K1377&lt;=0,-1,IFERROR(MATCH(Occurrence!K1377,$D$4:$D$102,1),0))</f>
        <v/>
      </c>
      <c r="O1377" s="9">
        <f>IF(N1377&lt;0,0,IF(N1377=0,Occurrence!K1377*$I$11,IF(N1377&gt;=99,Occurrence!K1377*$I$12,INDEX($C$4:$C$102,N1377)+(Occurrence!K1377-INDEX($D$4:$D$102,N1377))/(INDEX($D$4:$D$102,N1377+1)-INDEX($D$4:$D$102,N1377))*(INDEX($C$4:$C$102,N1377+1)-INDEX($C$4:$C$102,N1377)))))</f>
        <v/>
      </c>
      <c r="P1377" s="12">
        <f>IFERROR(MATCH(Data!X1377,$F$4:$F$102,1),0)</f>
        <v/>
      </c>
      <c r="Q1377" s="9">
        <f>IF(P1377=0,Data!X1377+$I$13,IF(P1377&gt;=99,Data!X1377+$I$14,INDEX($E$4:$E$102,P1377)+(Data!X1377-INDEX($F$4:$F$102,P1377))/(INDEX($F$4:$F$102,P1377+1)-INDEX($F$4:$F$102,P1377))*(INDEX($E$4:$E$102,P1377+1)-INDEX($E$4:$E$102,P1377))))</f>
        <v/>
      </c>
      <c r="R1377" s="12">
        <f>IFERROR(MATCH(Data!Y1377,$F$4:$F$102,1),0)</f>
        <v/>
      </c>
      <c r="S1377" s="9">
        <f>IF(R1377=0,Data!Y1377+$I$13,IF(R1377&gt;=99,Data!Y1377+$I$14,INDEX($E$4:$E$102,R1377)+(Data!Y1377-INDEX($F$4:$F$102,R1377))/(INDEX($F$4:$F$102,R1377+1)-INDEX($F$4:$F$102,R1377))*(INDEX($E$4:$E$102,R1377+1)-INDEX($E$4:$E$102,R1377))))</f>
        <v/>
      </c>
    </row>
    <row r="1378">
      <c r="K1378" s="14">
        <f>Data!A1378</f>
        <v/>
      </c>
      <c r="L1378" s="12">
        <f>IF(Occurrence!J1378&lt;=0,-1,IFERROR(MATCH(Occurrence!J1378,$D$4:$D$102,1),0))</f>
        <v/>
      </c>
      <c r="M1378" s="9">
        <f>IF(L1378&lt;0,0,IF(L1378=0,Occurrence!J1378*$I$11,IF(L1378&gt;=99,Occurrence!J1378*$I$12,INDEX($C$4:$C$102,L1378)+(Occurrence!J1378-INDEX($D$4:$D$102,L1378))/(INDEX($D$4:$D$102,L1378+1)-INDEX($D$4:$D$102,L1378))*(INDEX($C$4:$C$102,L1378+1)-INDEX($C$4:$C$102,L1378)))))</f>
        <v/>
      </c>
      <c r="N1378" s="12">
        <f>IF(Occurrence!K1378&lt;=0,-1,IFERROR(MATCH(Occurrence!K1378,$D$4:$D$102,1),0))</f>
        <v/>
      </c>
      <c r="O1378" s="9">
        <f>IF(N1378&lt;0,0,IF(N1378=0,Occurrence!K1378*$I$11,IF(N1378&gt;=99,Occurrence!K1378*$I$12,INDEX($C$4:$C$102,N1378)+(Occurrence!K1378-INDEX($D$4:$D$102,N1378))/(INDEX($D$4:$D$102,N1378+1)-INDEX($D$4:$D$102,N1378))*(INDEX($C$4:$C$102,N1378+1)-INDEX($C$4:$C$102,N1378)))))</f>
        <v/>
      </c>
      <c r="P1378" s="12">
        <f>IFERROR(MATCH(Data!X1378,$F$4:$F$102,1),0)</f>
        <v/>
      </c>
      <c r="Q1378" s="9">
        <f>IF(P1378=0,Data!X1378+$I$13,IF(P1378&gt;=99,Data!X1378+$I$14,INDEX($E$4:$E$102,P1378)+(Data!X1378-INDEX($F$4:$F$102,P1378))/(INDEX($F$4:$F$102,P1378+1)-INDEX($F$4:$F$102,P1378))*(INDEX($E$4:$E$102,P1378+1)-INDEX($E$4:$E$102,P1378))))</f>
        <v/>
      </c>
      <c r="R1378" s="12">
        <f>IFERROR(MATCH(Data!Y1378,$F$4:$F$102,1),0)</f>
        <v/>
      </c>
      <c r="S1378" s="9">
        <f>IF(R1378=0,Data!Y1378+$I$13,IF(R1378&gt;=99,Data!Y1378+$I$14,INDEX($E$4:$E$102,R1378)+(Data!Y1378-INDEX($F$4:$F$102,R1378))/(INDEX($F$4:$F$102,R1378+1)-INDEX($F$4:$F$102,R1378))*(INDEX($E$4:$E$102,R1378+1)-INDEX($E$4:$E$102,R1378))))</f>
        <v/>
      </c>
    </row>
    <row r="1379">
      <c r="K1379" s="14">
        <f>Data!A1379</f>
        <v/>
      </c>
      <c r="L1379" s="12">
        <f>IF(Occurrence!J1379&lt;=0,-1,IFERROR(MATCH(Occurrence!J1379,$D$4:$D$102,1),0))</f>
        <v/>
      </c>
      <c r="M1379" s="9">
        <f>IF(L1379&lt;0,0,IF(L1379=0,Occurrence!J1379*$I$11,IF(L1379&gt;=99,Occurrence!J1379*$I$12,INDEX($C$4:$C$102,L1379)+(Occurrence!J1379-INDEX($D$4:$D$102,L1379))/(INDEX($D$4:$D$102,L1379+1)-INDEX($D$4:$D$102,L1379))*(INDEX($C$4:$C$102,L1379+1)-INDEX($C$4:$C$102,L1379)))))</f>
        <v/>
      </c>
      <c r="N1379" s="12">
        <f>IF(Occurrence!K1379&lt;=0,-1,IFERROR(MATCH(Occurrence!K1379,$D$4:$D$102,1),0))</f>
        <v/>
      </c>
      <c r="O1379" s="9">
        <f>IF(N1379&lt;0,0,IF(N1379=0,Occurrence!K1379*$I$11,IF(N1379&gt;=99,Occurrence!K1379*$I$12,INDEX($C$4:$C$102,N1379)+(Occurrence!K1379-INDEX($D$4:$D$102,N1379))/(INDEX($D$4:$D$102,N1379+1)-INDEX($D$4:$D$102,N1379))*(INDEX($C$4:$C$102,N1379+1)-INDEX($C$4:$C$102,N1379)))))</f>
        <v/>
      </c>
      <c r="P1379" s="12">
        <f>IFERROR(MATCH(Data!X1379,$F$4:$F$102,1),0)</f>
        <v/>
      </c>
      <c r="Q1379" s="9">
        <f>IF(P1379=0,Data!X1379+$I$13,IF(P1379&gt;=99,Data!X1379+$I$14,INDEX($E$4:$E$102,P1379)+(Data!X1379-INDEX($F$4:$F$102,P1379))/(INDEX($F$4:$F$102,P1379+1)-INDEX($F$4:$F$102,P1379))*(INDEX($E$4:$E$102,P1379+1)-INDEX($E$4:$E$102,P1379))))</f>
        <v/>
      </c>
      <c r="R1379" s="12">
        <f>IFERROR(MATCH(Data!Y1379,$F$4:$F$102,1),0)</f>
        <v/>
      </c>
      <c r="S1379" s="9">
        <f>IF(R1379=0,Data!Y1379+$I$13,IF(R1379&gt;=99,Data!Y1379+$I$14,INDEX($E$4:$E$102,R1379)+(Data!Y1379-INDEX($F$4:$F$102,R1379))/(INDEX($F$4:$F$102,R1379+1)-INDEX($F$4:$F$102,R1379))*(INDEX($E$4:$E$102,R1379+1)-INDEX($E$4:$E$102,R1379))))</f>
        <v/>
      </c>
    </row>
    <row r="1380">
      <c r="K1380" s="14">
        <f>Data!A1380</f>
        <v/>
      </c>
      <c r="L1380" s="12">
        <f>IF(Occurrence!J1380&lt;=0,-1,IFERROR(MATCH(Occurrence!J1380,$D$4:$D$102,1),0))</f>
        <v/>
      </c>
      <c r="M1380" s="9">
        <f>IF(L1380&lt;0,0,IF(L1380=0,Occurrence!J1380*$I$11,IF(L1380&gt;=99,Occurrence!J1380*$I$12,INDEX($C$4:$C$102,L1380)+(Occurrence!J1380-INDEX($D$4:$D$102,L1380))/(INDEX($D$4:$D$102,L1380+1)-INDEX($D$4:$D$102,L1380))*(INDEX($C$4:$C$102,L1380+1)-INDEX($C$4:$C$102,L1380)))))</f>
        <v/>
      </c>
      <c r="N1380" s="12">
        <f>IF(Occurrence!K1380&lt;=0,-1,IFERROR(MATCH(Occurrence!K1380,$D$4:$D$102,1),0))</f>
        <v/>
      </c>
      <c r="O1380" s="9">
        <f>IF(N1380&lt;0,0,IF(N1380=0,Occurrence!K1380*$I$11,IF(N1380&gt;=99,Occurrence!K1380*$I$12,INDEX($C$4:$C$102,N1380)+(Occurrence!K1380-INDEX($D$4:$D$102,N1380))/(INDEX($D$4:$D$102,N1380+1)-INDEX($D$4:$D$102,N1380))*(INDEX($C$4:$C$102,N1380+1)-INDEX($C$4:$C$102,N1380)))))</f>
        <v/>
      </c>
      <c r="P1380" s="12">
        <f>IFERROR(MATCH(Data!X1380,$F$4:$F$102,1),0)</f>
        <v/>
      </c>
      <c r="Q1380" s="9">
        <f>IF(P1380=0,Data!X1380+$I$13,IF(P1380&gt;=99,Data!X1380+$I$14,INDEX($E$4:$E$102,P1380)+(Data!X1380-INDEX($F$4:$F$102,P1380))/(INDEX($F$4:$F$102,P1380+1)-INDEX($F$4:$F$102,P1380))*(INDEX($E$4:$E$102,P1380+1)-INDEX($E$4:$E$102,P1380))))</f>
        <v/>
      </c>
      <c r="R1380" s="12">
        <f>IFERROR(MATCH(Data!Y1380,$F$4:$F$102,1),0)</f>
        <v/>
      </c>
      <c r="S1380" s="9">
        <f>IF(R1380=0,Data!Y1380+$I$13,IF(R1380&gt;=99,Data!Y1380+$I$14,INDEX($E$4:$E$102,R1380)+(Data!Y1380-INDEX($F$4:$F$102,R1380))/(INDEX($F$4:$F$102,R1380+1)-INDEX($F$4:$F$102,R1380))*(INDEX($E$4:$E$102,R1380+1)-INDEX($E$4:$E$102,R1380))))</f>
        <v/>
      </c>
    </row>
    <row r="1381">
      <c r="K1381" s="14">
        <f>Data!A1381</f>
        <v/>
      </c>
      <c r="L1381" s="12">
        <f>IF(Occurrence!J1381&lt;=0,-1,IFERROR(MATCH(Occurrence!J1381,$D$4:$D$102,1),0))</f>
        <v/>
      </c>
      <c r="M1381" s="9">
        <f>IF(L1381&lt;0,0,IF(L1381=0,Occurrence!J1381*$I$11,IF(L1381&gt;=99,Occurrence!J1381*$I$12,INDEX($C$4:$C$102,L1381)+(Occurrence!J1381-INDEX($D$4:$D$102,L1381))/(INDEX($D$4:$D$102,L1381+1)-INDEX($D$4:$D$102,L1381))*(INDEX($C$4:$C$102,L1381+1)-INDEX($C$4:$C$102,L1381)))))</f>
        <v/>
      </c>
      <c r="N1381" s="12">
        <f>IF(Occurrence!K1381&lt;=0,-1,IFERROR(MATCH(Occurrence!K1381,$D$4:$D$102,1),0))</f>
        <v/>
      </c>
      <c r="O1381" s="9">
        <f>IF(N1381&lt;0,0,IF(N1381=0,Occurrence!K1381*$I$11,IF(N1381&gt;=99,Occurrence!K1381*$I$12,INDEX($C$4:$C$102,N1381)+(Occurrence!K1381-INDEX($D$4:$D$102,N1381))/(INDEX($D$4:$D$102,N1381+1)-INDEX($D$4:$D$102,N1381))*(INDEX($C$4:$C$102,N1381+1)-INDEX($C$4:$C$102,N1381)))))</f>
        <v/>
      </c>
      <c r="P1381" s="12">
        <f>IFERROR(MATCH(Data!X1381,$F$4:$F$102,1),0)</f>
        <v/>
      </c>
      <c r="Q1381" s="9">
        <f>IF(P1381=0,Data!X1381+$I$13,IF(P1381&gt;=99,Data!X1381+$I$14,INDEX($E$4:$E$102,P1381)+(Data!X1381-INDEX($F$4:$F$102,P1381))/(INDEX($F$4:$F$102,P1381+1)-INDEX($F$4:$F$102,P1381))*(INDEX($E$4:$E$102,P1381+1)-INDEX($E$4:$E$102,P1381))))</f>
        <v/>
      </c>
      <c r="R1381" s="12">
        <f>IFERROR(MATCH(Data!Y1381,$F$4:$F$102,1),0)</f>
        <v/>
      </c>
      <c r="S1381" s="9">
        <f>IF(R1381=0,Data!Y1381+$I$13,IF(R1381&gt;=99,Data!Y1381+$I$14,INDEX($E$4:$E$102,R1381)+(Data!Y1381-INDEX($F$4:$F$102,R1381))/(INDEX($F$4:$F$102,R1381+1)-INDEX($F$4:$F$102,R1381))*(INDEX($E$4:$E$102,R1381+1)-INDEX($E$4:$E$102,R1381))))</f>
        <v/>
      </c>
    </row>
    <row r="1382">
      <c r="K1382" s="14">
        <f>Data!A1382</f>
        <v/>
      </c>
      <c r="L1382" s="12">
        <f>IF(Occurrence!J1382&lt;=0,-1,IFERROR(MATCH(Occurrence!J1382,$D$4:$D$102,1),0))</f>
        <v/>
      </c>
      <c r="M1382" s="9">
        <f>IF(L1382&lt;0,0,IF(L1382=0,Occurrence!J1382*$I$11,IF(L1382&gt;=99,Occurrence!J1382*$I$12,INDEX($C$4:$C$102,L1382)+(Occurrence!J1382-INDEX($D$4:$D$102,L1382))/(INDEX($D$4:$D$102,L1382+1)-INDEX($D$4:$D$102,L1382))*(INDEX($C$4:$C$102,L1382+1)-INDEX($C$4:$C$102,L1382)))))</f>
        <v/>
      </c>
      <c r="N1382" s="12">
        <f>IF(Occurrence!K1382&lt;=0,-1,IFERROR(MATCH(Occurrence!K1382,$D$4:$D$102,1),0))</f>
        <v/>
      </c>
      <c r="O1382" s="9">
        <f>IF(N1382&lt;0,0,IF(N1382=0,Occurrence!K1382*$I$11,IF(N1382&gt;=99,Occurrence!K1382*$I$12,INDEX($C$4:$C$102,N1382)+(Occurrence!K1382-INDEX($D$4:$D$102,N1382))/(INDEX($D$4:$D$102,N1382+1)-INDEX($D$4:$D$102,N1382))*(INDEX($C$4:$C$102,N1382+1)-INDEX($C$4:$C$102,N1382)))))</f>
        <v/>
      </c>
      <c r="P1382" s="12">
        <f>IFERROR(MATCH(Data!X1382,$F$4:$F$102,1),0)</f>
        <v/>
      </c>
      <c r="Q1382" s="9">
        <f>IF(P1382=0,Data!X1382+$I$13,IF(P1382&gt;=99,Data!X1382+$I$14,INDEX($E$4:$E$102,P1382)+(Data!X1382-INDEX($F$4:$F$102,P1382))/(INDEX($F$4:$F$102,P1382+1)-INDEX($F$4:$F$102,P1382))*(INDEX($E$4:$E$102,P1382+1)-INDEX($E$4:$E$102,P1382))))</f>
        <v/>
      </c>
      <c r="R1382" s="12">
        <f>IFERROR(MATCH(Data!Y1382,$F$4:$F$102,1),0)</f>
        <v/>
      </c>
      <c r="S1382" s="9">
        <f>IF(R1382=0,Data!Y1382+$I$13,IF(R1382&gt;=99,Data!Y1382+$I$14,INDEX($E$4:$E$102,R1382)+(Data!Y1382-INDEX($F$4:$F$102,R1382))/(INDEX($F$4:$F$102,R1382+1)-INDEX($F$4:$F$102,R1382))*(INDEX($E$4:$E$102,R1382+1)-INDEX($E$4:$E$102,R1382))))</f>
        <v/>
      </c>
    </row>
    <row r="1383">
      <c r="K1383" s="14">
        <f>Data!A1383</f>
        <v/>
      </c>
      <c r="L1383" s="12">
        <f>IF(Occurrence!J1383&lt;=0,-1,IFERROR(MATCH(Occurrence!J1383,$D$4:$D$102,1),0))</f>
        <v/>
      </c>
      <c r="M1383" s="9">
        <f>IF(L1383&lt;0,0,IF(L1383=0,Occurrence!J1383*$I$11,IF(L1383&gt;=99,Occurrence!J1383*$I$12,INDEX($C$4:$C$102,L1383)+(Occurrence!J1383-INDEX($D$4:$D$102,L1383))/(INDEX($D$4:$D$102,L1383+1)-INDEX($D$4:$D$102,L1383))*(INDEX($C$4:$C$102,L1383+1)-INDEX($C$4:$C$102,L1383)))))</f>
        <v/>
      </c>
      <c r="N1383" s="12">
        <f>IF(Occurrence!K1383&lt;=0,-1,IFERROR(MATCH(Occurrence!K1383,$D$4:$D$102,1),0))</f>
        <v/>
      </c>
      <c r="O1383" s="9">
        <f>IF(N1383&lt;0,0,IF(N1383=0,Occurrence!K1383*$I$11,IF(N1383&gt;=99,Occurrence!K1383*$I$12,INDEX($C$4:$C$102,N1383)+(Occurrence!K1383-INDEX($D$4:$D$102,N1383))/(INDEX($D$4:$D$102,N1383+1)-INDEX($D$4:$D$102,N1383))*(INDEX($C$4:$C$102,N1383+1)-INDEX($C$4:$C$102,N1383)))))</f>
        <v/>
      </c>
      <c r="P1383" s="12">
        <f>IFERROR(MATCH(Data!X1383,$F$4:$F$102,1),0)</f>
        <v/>
      </c>
      <c r="Q1383" s="9">
        <f>IF(P1383=0,Data!X1383+$I$13,IF(P1383&gt;=99,Data!X1383+$I$14,INDEX($E$4:$E$102,P1383)+(Data!X1383-INDEX($F$4:$F$102,P1383))/(INDEX($F$4:$F$102,P1383+1)-INDEX($F$4:$F$102,P1383))*(INDEX($E$4:$E$102,P1383+1)-INDEX($E$4:$E$102,P1383))))</f>
        <v/>
      </c>
      <c r="R1383" s="12">
        <f>IFERROR(MATCH(Data!Y1383,$F$4:$F$102,1),0)</f>
        <v/>
      </c>
      <c r="S1383" s="9">
        <f>IF(R1383=0,Data!Y1383+$I$13,IF(R1383&gt;=99,Data!Y1383+$I$14,INDEX($E$4:$E$102,R1383)+(Data!Y1383-INDEX($F$4:$F$102,R1383))/(INDEX($F$4:$F$102,R1383+1)-INDEX($F$4:$F$102,R1383))*(INDEX($E$4:$E$102,R1383+1)-INDEX($E$4:$E$102,R1383))))</f>
        <v/>
      </c>
    </row>
    <row r="1384">
      <c r="K1384" s="14">
        <f>Data!A1384</f>
        <v/>
      </c>
      <c r="L1384" s="12">
        <f>IF(Occurrence!J1384&lt;=0,-1,IFERROR(MATCH(Occurrence!J1384,$D$4:$D$102,1),0))</f>
        <v/>
      </c>
      <c r="M1384" s="9">
        <f>IF(L1384&lt;0,0,IF(L1384=0,Occurrence!J1384*$I$11,IF(L1384&gt;=99,Occurrence!J1384*$I$12,INDEX($C$4:$C$102,L1384)+(Occurrence!J1384-INDEX($D$4:$D$102,L1384))/(INDEX($D$4:$D$102,L1384+1)-INDEX($D$4:$D$102,L1384))*(INDEX($C$4:$C$102,L1384+1)-INDEX($C$4:$C$102,L1384)))))</f>
        <v/>
      </c>
      <c r="N1384" s="12">
        <f>IF(Occurrence!K1384&lt;=0,-1,IFERROR(MATCH(Occurrence!K1384,$D$4:$D$102,1),0))</f>
        <v/>
      </c>
      <c r="O1384" s="9">
        <f>IF(N1384&lt;0,0,IF(N1384=0,Occurrence!K1384*$I$11,IF(N1384&gt;=99,Occurrence!K1384*$I$12,INDEX($C$4:$C$102,N1384)+(Occurrence!K1384-INDEX($D$4:$D$102,N1384))/(INDEX($D$4:$D$102,N1384+1)-INDEX($D$4:$D$102,N1384))*(INDEX($C$4:$C$102,N1384+1)-INDEX($C$4:$C$102,N1384)))))</f>
        <v/>
      </c>
      <c r="P1384" s="12">
        <f>IFERROR(MATCH(Data!X1384,$F$4:$F$102,1),0)</f>
        <v/>
      </c>
      <c r="Q1384" s="9">
        <f>IF(P1384=0,Data!X1384+$I$13,IF(P1384&gt;=99,Data!X1384+$I$14,INDEX($E$4:$E$102,P1384)+(Data!X1384-INDEX($F$4:$F$102,P1384))/(INDEX($F$4:$F$102,P1384+1)-INDEX($F$4:$F$102,P1384))*(INDEX($E$4:$E$102,P1384+1)-INDEX($E$4:$E$102,P1384))))</f>
        <v/>
      </c>
      <c r="R1384" s="12">
        <f>IFERROR(MATCH(Data!Y1384,$F$4:$F$102,1),0)</f>
        <v/>
      </c>
      <c r="S1384" s="9">
        <f>IF(R1384=0,Data!Y1384+$I$13,IF(R1384&gt;=99,Data!Y1384+$I$14,INDEX($E$4:$E$102,R1384)+(Data!Y1384-INDEX($F$4:$F$102,R1384))/(INDEX($F$4:$F$102,R1384+1)-INDEX($F$4:$F$102,R1384))*(INDEX($E$4:$E$102,R1384+1)-INDEX($E$4:$E$102,R1384))))</f>
        <v/>
      </c>
    </row>
    <row r="1385">
      <c r="K1385" s="14">
        <f>Data!A1385</f>
        <v/>
      </c>
      <c r="L1385" s="12">
        <f>IF(Occurrence!J1385&lt;=0,-1,IFERROR(MATCH(Occurrence!J1385,$D$4:$D$102,1),0))</f>
        <v/>
      </c>
      <c r="M1385" s="9">
        <f>IF(L1385&lt;0,0,IF(L1385=0,Occurrence!J1385*$I$11,IF(L1385&gt;=99,Occurrence!J1385*$I$12,INDEX($C$4:$C$102,L1385)+(Occurrence!J1385-INDEX($D$4:$D$102,L1385))/(INDEX($D$4:$D$102,L1385+1)-INDEX($D$4:$D$102,L1385))*(INDEX($C$4:$C$102,L1385+1)-INDEX($C$4:$C$102,L1385)))))</f>
        <v/>
      </c>
      <c r="N1385" s="12">
        <f>IF(Occurrence!K1385&lt;=0,-1,IFERROR(MATCH(Occurrence!K1385,$D$4:$D$102,1),0))</f>
        <v/>
      </c>
      <c r="O1385" s="9">
        <f>IF(N1385&lt;0,0,IF(N1385=0,Occurrence!K1385*$I$11,IF(N1385&gt;=99,Occurrence!K1385*$I$12,INDEX($C$4:$C$102,N1385)+(Occurrence!K1385-INDEX($D$4:$D$102,N1385))/(INDEX($D$4:$D$102,N1385+1)-INDEX($D$4:$D$102,N1385))*(INDEX($C$4:$C$102,N1385+1)-INDEX($C$4:$C$102,N1385)))))</f>
        <v/>
      </c>
      <c r="P1385" s="12">
        <f>IFERROR(MATCH(Data!X1385,$F$4:$F$102,1),0)</f>
        <v/>
      </c>
      <c r="Q1385" s="9">
        <f>IF(P1385=0,Data!X1385+$I$13,IF(P1385&gt;=99,Data!X1385+$I$14,INDEX($E$4:$E$102,P1385)+(Data!X1385-INDEX($F$4:$F$102,P1385))/(INDEX($F$4:$F$102,P1385+1)-INDEX($F$4:$F$102,P1385))*(INDEX($E$4:$E$102,P1385+1)-INDEX($E$4:$E$102,P1385))))</f>
        <v/>
      </c>
      <c r="R1385" s="12">
        <f>IFERROR(MATCH(Data!Y1385,$F$4:$F$102,1),0)</f>
        <v/>
      </c>
      <c r="S1385" s="9">
        <f>IF(R1385=0,Data!Y1385+$I$13,IF(R1385&gt;=99,Data!Y1385+$I$14,INDEX($E$4:$E$102,R1385)+(Data!Y1385-INDEX($F$4:$F$102,R1385))/(INDEX($F$4:$F$102,R1385+1)-INDEX($F$4:$F$102,R1385))*(INDEX($E$4:$E$102,R1385+1)-INDEX($E$4:$E$102,R1385))))</f>
        <v/>
      </c>
    </row>
    <row r="1386">
      <c r="K1386" s="14">
        <f>Data!A1386</f>
        <v/>
      </c>
      <c r="L1386" s="12">
        <f>IF(Occurrence!J1386&lt;=0,-1,IFERROR(MATCH(Occurrence!J1386,$D$4:$D$102,1),0))</f>
        <v/>
      </c>
      <c r="M1386" s="9">
        <f>IF(L1386&lt;0,0,IF(L1386=0,Occurrence!J1386*$I$11,IF(L1386&gt;=99,Occurrence!J1386*$I$12,INDEX($C$4:$C$102,L1386)+(Occurrence!J1386-INDEX($D$4:$D$102,L1386))/(INDEX($D$4:$D$102,L1386+1)-INDEX($D$4:$D$102,L1386))*(INDEX($C$4:$C$102,L1386+1)-INDEX($C$4:$C$102,L1386)))))</f>
        <v/>
      </c>
      <c r="N1386" s="12">
        <f>IF(Occurrence!K1386&lt;=0,-1,IFERROR(MATCH(Occurrence!K1386,$D$4:$D$102,1),0))</f>
        <v/>
      </c>
      <c r="O1386" s="9">
        <f>IF(N1386&lt;0,0,IF(N1386=0,Occurrence!K1386*$I$11,IF(N1386&gt;=99,Occurrence!K1386*$I$12,INDEX($C$4:$C$102,N1386)+(Occurrence!K1386-INDEX($D$4:$D$102,N1386))/(INDEX($D$4:$D$102,N1386+1)-INDEX($D$4:$D$102,N1386))*(INDEX($C$4:$C$102,N1386+1)-INDEX($C$4:$C$102,N1386)))))</f>
        <v/>
      </c>
      <c r="P1386" s="12">
        <f>IFERROR(MATCH(Data!X1386,$F$4:$F$102,1),0)</f>
        <v/>
      </c>
      <c r="Q1386" s="9">
        <f>IF(P1386=0,Data!X1386+$I$13,IF(P1386&gt;=99,Data!X1386+$I$14,INDEX($E$4:$E$102,P1386)+(Data!X1386-INDEX($F$4:$F$102,P1386))/(INDEX($F$4:$F$102,P1386+1)-INDEX($F$4:$F$102,P1386))*(INDEX($E$4:$E$102,P1386+1)-INDEX($E$4:$E$102,P1386))))</f>
        <v/>
      </c>
      <c r="R1386" s="12">
        <f>IFERROR(MATCH(Data!Y1386,$F$4:$F$102,1),0)</f>
        <v/>
      </c>
      <c r="S1386" s="9">
        <f>IF(R1386=0,Data!Y1386+$I$13,IF(R1386&gt;=99,Data!Y1386+$I$14,INDEX($E$4:$E$102,R1386)+(Data!Y1386-INDEX($F$4:$F$102,R1386))/(INDEX($F$4:$F$102,R1386+1)-INDEX($F$4:$F$102,R1386))*(INDEX($E$4:$E$102,R1386+1)-INDEX($E$4:$E$102,R1386))))</f>
        <v/>
      </c>
    </row>
    <row r="1387">
      <c r="K1387" s="14">
        <f>Data!A1387</f>
        <v/>
      </c>
      <c r="L1387" s="12">
        <f>IF(Occurrence!J1387&lt;=0,-1,IFERROR(MATCH(Occurrence!J1387,$D$4:$D$102,1),0))</f>
        <v/>
      </c>
      <c r="M1387" s="9">
        <f>IF(L1387&lt;0,0,IF(L1387=0,Occurrence!J1387*$I$11,IF(L1387&gt;=99,Occurrence!J1387*$I$12,INDEX($C$4:$C$102,L1387)+(Occurrence!J1387-INDEX($D$4:$D$102,L1387))/(INDEX($D$4:$D$102,L1387+1)-INDEX($D$4:$D$102,L1387))*(INDEX($C$4:$C$102,L1387+1)-INDEX($C$4:$C$102,L1387)))))</f>
        <v/>
      </c>
      <c r="N1387" s="12">
        <f>IF(Occurrence!K1387&lt;=0,-1,IFERROR(MATCH(Occurrence!K1387,$D$4:$D$102,1),0))</f>
        <v/>
      </c>
      <c r="O1387" s="9">
        <f>IF(N1387&lt;0,0,IF(N1387=0,Occurrence!K1387*$I$11,IF(N1387&gt;=99,Occurrence!K1387*$I$12,INDEX($C$4:$C$102,N1387)+(Occurrence!K1387-INDEX($D$4:$D$102,N1387))/(INDEX($D$4:$D$102,N1387+1)-INDEX($D$4:$D$102,N1387))*(INDEX($C$4:$C$102,N1387+1)-INDEX($C$4:$C$102,N1387)))))</f>
        <v/>
      </c>
      <c r="P1387" s="12">
        <f>IFERROR(MATCH(Data!X1387,$F$4:$F$102,1),0)</f>
        <v/>
      </c>
      <c r="Q1387" s="9">
        <f>IF(P1387=0,Data!X1387+$I$13,IF(P1387&gt;=99,Data!X1387+$I$14,INDEX($E$4:$E$102,P1387)+(Data!X1387-INDEX($F$4:$F$102,P1387))/(INDEX($F$4:$F$102,P1387+1)-INDEX($F$4:$F$102,P1387))*(INDEX($E$4:$E$102,P1387+1)-INDEX($E$4:$E$102,P1387))))</f>
        <v/>
      </c>
      <c r="R1387" s="12">
        <f>IFERROR(MATCH(Data!Y1387,$F$4:$F$102,1),0)</f>
        <v/>
      </c>
      <c r="S1387" s="9">
        <f>IF(R1387=0,Data!Y1387+$I$13,IF(R1387&gt;=99,Data!Y1387+$I$14,INDEX($E$4:$E$102,R1387)+(Data!Y1387-INDEX($F$4:$F$102,R1387))/(INDEX($F$4:$F$102,R1387+1)-INDEX($F$4:$F$102,R1387))*(INDEX($E$4:$E$102,R1387+1)-INDEX($E$4:$E$102,R1387))))</f>
        <v/>
      </c>
    </row>
    <row r="1388">
      <c r="K1388" s="14">
        <f>Data!A1388</f>
        <v/>
      </c>
      <c r="L1388" s="12">
        <f>IF(Occurrence!J1388&lt;=0,-1,IFERROR(MATCH(Occurrence!J1388,$D$4:$D$102,1),0))</f>
        <v/>
      </c>
      <c r="M1388" s="9">
        <f>IF(L1388&lt;0,0,IF(L1388=0,Occurrence!J1388*$I$11,IF(L1388&gt;=99,Occurrence!J1388*$I$12,INDEX($C$4:$C$102,L1388)+(Occurrence!J1388-INDEX($D$4:$D$102,L1388))/(INDEX($D$4:$D$102,L1388+1)-INDEX($D$4:$D$102,L1388))*(INDEX($C$4:$C$102,L1388+1)-INDEX($C$4:$C$102,L1388)))))</f>
        <v/>
      </c>
      <c r="N1388" s="12">
        <f>IF(Occurrence!K1388&lt;=0,-1,IFERROR(MATCH(Occurrence!K1388,$D$4:$D$102,1),0))</f>
        <v/>
      </c>
      <c r="O1388" s="9">
        <f>IF(N1388&lt;0,0,IF(N1388=0,Occurrence!K1388*$I$11,IF(N1388&gt;=99,Occurrence!K1388*$I$12,INDEX($C$4:$C$102,N1388)+(Occurrence!K1388-INDEX($D$4:$D$102,N1388))/(INDEX($D$4:$D$102,N1388+1)-INDEX($D$4:$D$102,N1388))*(INDEX($C$4:$C$102,N1388+1)-INDEX($C$4:$C$102,N1388)))))</f>
        <v/>
      </c>
      <c r="P1388" s="12">
        <f>IFERROR(MATCH(Data!X1388,$F$4:$F$102,1),0)</f>
        <v/>
      </c>
      <c r="Q1388" s="9">
        <f>IF(P1388=0,Data!X1388+$I$13,IF(P1388&gt;=99,Data!X1388+$I$14,INDEX($E$4:$E$102,P1388)+(Data!X1388-INDEX($F$4:$F$102,P1388))/(INDEX($F$4:$F$102,P1388+1)-INDEX($F$4:$F$102,P1388))*(INDEX($E$4:$E$102,P1388+1)-INDEX($E$4:$E$102,P1388))))</f>
        <v/>
      </c>
      <c r="R1388" s="12">
        <f>IFERROR(MATCH(Data!Y1388,$F$4:$F$102,1),0)</f>
        <v/>
      </c>
      <c r="S1388" s="9">
        <f>IF(R1388=0,Data!Y1388+$I$13,IF(R1388&gt;=99,Data!Y1388+$I$14,INDEX($E$4:$E$102,R1388)+(Data!Y1388-INDEX($F$4:$F$102,R1388))/(INDEX($F$4:$F$102,R1388+1)-INDEX($F$4:$F$102,R1388))*(INDEX($E$4:$E$102,R1388+1)-INDEX($E$4:$E$102,R1388))))</f>
        <v/>
      </c>
    </row>
    <row r="1389">
      <c r="K1389" s="14">
        <f>Data!A1389</f>
        <v/>
      </c>
      <c r="L1389" s="12">
        <f>IF(Occurrence!J1389&lt;=0,-1,IFERROR(MATCH(Occurrence!J1389,$D$4:$D$102,1),0))</f>
        <v/>
      </c>
      <c r="M1389" s="9">
        <f>IF(L1389&lt;0,0,IF(L1389=0,Occurrence!J1389*$I$11,IF(L1389&gt;=99,Occurrence!J1389*$I$12,INDEX($C$4:$C$102,L1389)+(Occurrence!J1389-INDEX($D$4:$D$102,L1389))/(INDEX($D$4:$D$102,L1389+1)-INDEX($D$4:$D$102,L1389))*(INDEX($C$4:$C$102,L1389+1)-INDEX($C$4:$C$102,L1389)))))</f>
        <v/>
      </c>
      <c r="N1389" s="12">
        <f>IF(Occurrence!K1389&lt;=0,-1,IFERROR(MATCH(Occurrence!K1389,$D$4:$D$102,1),0))</f>
        <v/>
      </c>
      <c r="O1389" s="9">
        <f>IF(N1389&lt;0,0,IF(N1389=0,Occurrence!K1389*$I$11,IF(N1389&gt;=99,Occurrence!K1389*$I$12,INDEX($C$4:$C$102,N1389)+(Occurrence!K1389-INDEX($D$4:$D$102,N1389))/(INDEX($D$4:$D$102,N1389+1)-INDEX($D$4:$D$102,N1389))*(INDEX($C$4:$C$102,N1389+1)-INDEX($C$4:$C$102,N1389)))))</f>
        <v/>
      </c>
      <c r="P1389" s="12">
        <f>IFERROR(MATCH(Data!X1389,$F$4:$F$102,1),0)</f>
        <v/>
      </c>
      <c r="Q1389" s="9">
        <f>IF(P1389=0,Data!X1389+$I$13,IF(P1389&gt;=99,Data!X1389+$I$14,INDEX($E$4:$E$102,P1389)+(Data!X1389-INDEX($F$4:$F$102,P1389))/(INDEX($F$4:$F$102,P1389+1)-INDEX($F$4:$F$102,P1389))*(INDEX($E$4:$E$102,P1389+1)-INDEX($E$4:$E$102,P1389))))</f>
        <v/>
      </c>
      <c r="R1389" s="12">
        <f>IFERROR(MATCH(Data!Y1389,$F$4:$F$102,1),0)</f>
        <v/>
      </c>
      <c r="S1389" s="9">
        <f>IF(R1389=0,Data!Y1389+$I$13,IF(R1389&gt;=99,Data!Y1389+$I$14,INDEX($E$4:$E$102,R1389)+(Data!Y1389-INDEX($F$4:$F$102,R1389))/(INDEX($F$4:$F$102,R1389+1)-INDEX($F$4:$F$102,R1389))*(INDEX($E$4:$E$102,R1389+1)-INDEX($E$4:$E$102,R1389))))</f>
        <v/>
      </c>
    </row>
    <row r="1390">
      <c r="K1390" s="14">
        <f>Data!A1390</f>
        <v/>
      </c>
      <c r="L1390" s="12">
        <f>IF(Occurrence!J1390&lt;=0,-1,IFERROR(MATCH(Occurrence!J1390,$D$4:$D$102,1),0))</f>
        <v/>
      </c>
      <c r="M1390" s="9">
        <f>IF(L1390&lt;0,0,IF(L1390=0,Occurrence!J1390*$I$11,IF(L1390&gt;=99,Occurrence!J1390*$I$12,INDEX($C$4:$C$102,L1390)+(Occurrence!J1390-INDEX($D$4:$D$102,L1390))/(INDEX($D$4:$D$102,L1390+1)-INDEX($D$4:$D$102,L1390))*(INDEX($C$4:$C$102,L1390+1)-INDEX($C$4:$C$102,L1390)))))</f>
        <v/>
      </c>
      <c r="N1390" s="12">
        <f>IF(Occurrence!K1390&lt;=0,-1,IFERROR(MATCH(Occurrence!K1390,$D$4:$D$102,1),0))</f>
        <v/>
      </c>
      <c r="O1390" s="9">
        <f>IF(N1390&lt;0,0,IF(N1390=0,Occurrence!K1390*$I$11,IF(N1390&gt;=99,Occurrence!K1390*$I$12,INDEX($C$4:$C$102,N1390)+(Occurrence!K1390-INDEX($D$4:$D$102,N1390))/(INDEX($D$4:$D$102,N1390+1)-INDEX($D$4:$D$102,N1390))*(INDEX($C$4:$C$102,N1390+1)-INDEX($C$4:$C$102,N1390)))))</f>
        <v/>
      </c>
      <c r="P1390" s="12">
        <f>IFERROR(MATCH(Data!X1390,$F$4:$F$102,1),0)</f>
        <v/>
      </c>
      <c r="Q1390" s="9">
        <f>IF(P1390=0,Data!X1390+$I$13,IF(P1390&gt;=99,Data!X1390+$I$14,INDEX($E$4:$E$102,P1390)+(Data!X1390-INDEX($F$4:$F$102,P1390))/(INDEX($F$4:$F$102,P1390+1)-INDEX($F$4:$F$102,P1390))*(INDEX($E$4:$E$102,P1390+1)-INDEX($E$4:$E$102,P1390))))</f>
        <v/>
      </c>
      <c r="R1390" s="12">
        <f>IFERROR(MATCH(Data!Y1390,$F$4:$F$102,1),0)</f>
        <v/>
      </c>
      <c r="S1390" s="9">
        <f>IF(R1390=0,Data!Y1390+$I$13,IF(R1390&gt;=99,Data!Y1390+$I$14,INDEX($E$4:$E$102,R1390)+(Data!Y1390-INDEX($F$4:$F$102,R1390))/(INDEX($F$4:$F$102,R1390+1)-INDEX($F$4:$F$102,R1390))*(INDEX($E$4:$E$102,R1390+1)-INDEX($E$4:$E$102,R1390))))</f>
        <v/>
      </c>
    </row>
    <row r="1391">
      <c r="K1391" s="14">
        <f>Data!A1391</f>
        <v/>
      </c>
      <c r="L1391" s="12">
        <f>IF(Occurrence!J1391&lt;=0,-1,IFERROR(MATCH(Occurrence!J1391,$D$4:$D$102,1),0))</f>
        <v/>
      </c>
      <c r="M1391" s="9">
        <f>IF(L1391&lt;0,0,IF(L1391=0,Occurrence!J1391*$I$11,IF(L1391&gt;=99,Occurrence!J1391*$I$12,INDEX($C$4:$C$102,L1391)+(Occurrence!J1391-INDEX($D$4:$D$102,L1391))/(INDEX($D$4:$D$102,L1391+1)-INDEX($D$4:$D$102,L1391))*(INDEX($C$4:$C$102,L1391+1)-INDEX($C$4:$C$102,L1391)))))</f>
        <v/>
      </c>
      <c r="N1391" s="12">
        <f>IF(Occurrence!K1391&lt;=0,-1,IFERROR(MATCH(Occurrence!K1391,$D$4:$D$102,1),0))</f>
        <v/>
      </c>
      <c r="O1391" s="9">
        <f>IF(N1391&lt;0,0,IF(N1391=0,Occurrence!K1391*$I$11,IF(N1391&gt;=99,Occurrence!K1391*$I$12,INDEX($C$4:$C$102,N1391)+(Occurrence!K1391-INDEX($D$4:$D$102,N1391))/(INDEX($D$4:$D$102,N1391+1)-INDEX($D$4:$D$102,N1391))*(INDEX($C$4:$C$102,N1391+1)-INDEX($C$4:$C$102,N1391)))))</f>
        <v/>
      </c>
      <c r="P1391" s="12">
        <f>IFERROR(MATCH(Data!X1391,$F$4:$F$102,1),0)</f>
        <v/>
      </c>
      <c r="Q1391" s="9">
        <f>IF(P1391=0,Data!X1391+$I$13,IF(P1391&gt;=99,Data!X1391+$I$14,INDEX($E$4:$E$102,P1391)+(Data!X1391-INDEX($F$4:$F$102,P1391))/(INDEX($F$4:$F$102,P1391+1)-INDEX($F$4:$F$102,P1391))*(INDEX($E$4:$E$102,P1391+1)-INDEX($E$4:$E$102,P1391))))</f>
        <v/>
      </c>
      <c r="R1391" s="12">
        <f>IFERROR(MATCH(Data!Y1391,$F$4:$F$102,1),0)</f>
        <v/>
      </c>
      <c r="S1391" s="9">
        <f>IF(R1391=0,Data!Y1391+$I$13,IF(R1391&gt;=99,Data!Y1391+$I$14,INDEX($E$4:$E$102,R1391)+(Data!Y1391-INDEX($F$4:$F$102,R1391))/(INDEX($F$4:$F$102,R1391+1)-INDEX($F$4:$F$102,R1391))*(INDEX($E$4:$E$102,R1391+1)-INDEX($E$4:$E$102,R1391))))</f>
        <v/>
      </c>
    </row>
    <row r="1392">
      <c r="K1392" s="14">
        <f>Data!A1392</f>
        <v/>
      </c>
      <c r="L1392" s="12">
        <f>IF(Occurrence!J1392&lt;=0,-1,IFERROR(MATCH(Occurrence!J1392,$D$4:$D$102,1),0))</f>
        <v/>
      </c>
      <c r="M1392" s="9">
        <f>IF(L1392&lt;0,0,IF(L1392=0,Occurrence!J1392*$I$11,IF(L1392&gt;=99,Occurrence!J1392*$I$12,INDEX($C$4:$C$102,L1392)+(Occurrence!J1392-INDEX($D$4:$D$102,L1392))/(INDEX($D$4:$D$102,L1392+1)-INDEX($D$4:$D$102,L1392))*(INDEX($C$4:$C$102,L1392+1)-INDEX($C$4:$C$102,L1392)))))</f>
        <v/>
      </c>
      <c r="N1392" s="12">
        <f>IF(Occurrence!K1392&lt;=0,-1,IFERROR(MATCH(Occurrence!K1392,$D$4:$D$102,1),0))</f>
        <v/>
      </c>
      <c r="O1392" s="9">
        <f>IF(N1392&lt;0,0,IF(N1392=0,Occurrence!K1392*$I$11,IF(N1392&gt;=99,Occurrence!K1392*$I$12,INDEX($C$4:$C$102,N1392)+(Occurrence!K1392-INDEX($D$4:$D$102,N1392))/(INDEX($D$4:$D$102,N1392+1)-INDEX($D$4:$D$102,N1392))*(INDEX($C$4:$C$102,N1392+1)-INDEX($C$4:$C$102,N1392)))))</f>
        <v/>
      </c>
      <c r="P1392" s="12">
        <f>IFERROR(MATCH(Data!X1392,$F$4:$F$102,1),0)</f>
        <v/>
      </c>
      <c r="Q1392" s="9">
        <f>IF(P1392=0,Data!X1392+$I$13,IF(P1392&gt;=99,Data!X1392+$I$14,INDEX($E$4:$E$102,P1392)+(Data!X1392-INDEX($F$4:$F$102,P1392))/(INDEX($F$4:$F$102,P1392+1)-INDEX($F$4:$F$102,P1392))*(INDEX($E$4:$E$102,P1392+1)-INDEX($E$4:$E$102,P1392))))</f>
        <v/>
      </c>
      <c r="R1392" s="12">
        <f>IFERROR(MATCH(Data!Y1392,$F$4:$F$102,1),0)</f>
        <v/>
      </c>
      <c r="S1392" s="9">
        <f>IF(R1392=0,Data!Y1392+$I$13,IF(R1392&gt;=99,Data!Y1392+$I$14,INDEX($E$4:$E$102,R1392)+(Data!Y1392-INDEX($F$4:$F$102,R1392))/(INDEX($F$4:$F$102,R1392+1)-INDEX($F$4:$F$102,R1392))*(INDEX($E$4:$E$102,R1392+1)-INDEX($E$4:$E$102,R1392))))</f>
        <v/>
      </c>
    </row>
    <row r="1393">
      <c r="K1393" s="14">
        <f>Data!A1393</f>
        <v/>
      </c>
      <c r="L1393" s="12">
        <f>IF(Occurrence!J1393&lt;=0,-1,IFERROR(MATCH(Occurrence!J1393,$D$4:$D$102,1),0))</f>
        <v/>
      </c>
      <c r="M1393" s="9">
        <f>IF(L1393&lt;0,0,IF(L1393=0,Occurrence!J1393*$I$11,IF(L1393&gt;=99,Occurrence!J1393*$I$12,INDEX($C$4:$C$102,L1393)+(Occurrence!J1393-INDEX($D$4:$D$102,L1393))/(INDEX($D$4:$D$102,L1393+1)-INDEX($D$4:$D$102,L1393))*(INDEX($C$4:$C$102,L1393+1)-INDEX($C$4:$C$102,L1393)))))</f>
        <v/>
      </c>
      <c r="N1393" s="12">
        <f>IF(Occurrence!K1393&lt;=0,-1,IFERROR(MATCH(Occurrence!K1393,$D$4:$D$102,1),0))</f>
        <v/>
      </c>
      <c r="O1393" s="9">
        <f>IF(N1393&lt;0,0,IF(N1393=0,Occurrence!K1393*$I$11,IF(N1393&gt;=99,Occurrence!K1393*$I$12,INDEX($C$4:$C$102,N1393)+(Occurrence!K1393-INDEX($D$4:$D$102,N1393))/(INDEX($D$4:$D$102,N1393+1)-INDEX($D$4:$D$102,N1393))*(INDEX($C$4:$C$102,N1393+1)-INDEX($C$4:$C$102,N1393)))))</f>
        <v/>
      </c>
      <c r="P1393" s="12">
        <f>IFERROR(MATCH(Data!X1393,$F$4:$F$102,1),0)</f>
        <v/>
      </c>
      <c r="Q1393" s="9">
        <f>IF(P1393=0,Data!X1393+$I$13,IF(P1393&gt;=99,Data!X1393+$I$14,INDEX($E$4:$E$102,P1393)+(Data!X1393-INDEX($F$4:$F$102,P1393))/(INDEX($F$4:$F$102,P1393+1)-INDEX($F$4:$F$102,P1393))*(INDEX($E$4:$E$102,P1393+1)-INDEX($E$4:$E$102,P1393))))</f>
        <v/>
      </c>
      <c r="R1393" s="12">
        <f>IFERROR(MATCH(Data!Y1393,$F$4:$F$102,1),0)</f>
        <v/>
      </c>
      <c r="S1393" s="9">
        <f>IF(R1393=0,Data!Y1393+$I$13,IF(R1393&gt;=99,Data!Y1393+$I$14,INDEX($E$4:$E$102,R1393)+(Data!Y1393-INDEX($F$4:$F$102,R1393))/(INDEX($F$4:$F$102,R1393+1)-INDEX($F$4:$F$102,R1393))*(INDEX($E$4:$E$102,R1393+1)-INDEX($E$4:$E$102,R1393))))</f>
        <v/>
      </c>
    </row>
    <row r="1394">
      <c r="K1394" s="14">
        <f>Data!A1394</f>
        <v/>
      </c>
      <c r="L1394" s="12">
        <f>IF(Occurrence!J1394&lt;=0,-1,IFERROR(MATCH(Occurrence!J1394,$D$4:$D$102,1),0))</f>
        <v/>
      </c>
      <c r="M1394" s="9">
        <f>IF(L1394&lt;0,0,IF(L1394=0,Occurrence!J1394*$I$11,IF(L1394&gt;=99,Occurrence!J1394*$I$12,INDEX($C$4:$C$102,L1394)+(Occurrence!J1394-INDEX($D$4:$D$102,L1394))/(INDEX($D$4:$D$102,L1394+1)-INDEX($D$4:$D$102,L1394))*(INDEX($C$4:$C$102,L1394+1)-INDEX($C$4:$C$102,L1394)))))</f>
        <v/>
      </c>
      <c r="N1394" s="12">
        <f>IF(Occurrence!K1394&lt;=0,-1,IFERROR(MATCH(Occurrence!K1394,$D$4:$D$102,1),0))</f>
        <v/>
      </c>
      <c r="O1394" s="9">
        <f>IF(N1394&lt;0,0,IF(N1394=0,Occurrence!K1394*$I$11,IF(N1394&gt;=99,Occurrence!K1394*$I$12,INDEX($C$4:$C$102,N1394)+(Occurrence!K1394-INDEX($D$4:$D$102,N1394))/(INDEX($D$4:$D$102,N1394+1)-INDEX($D$4:$D$102,N1394))*(INDEX($C$4:$C$102,N1394+1)-INDEX($C$4:$C$102,N1394)))))</f>
        <v/>
      </c>
      <c r="P1394" s="12">
        <f>IFERROR(MATCH(Data!X1394,$F$4:$F$102,1),0)</f>
        <v/>
      </c>
      <c r="Q1394" s="9">
        <f>IF(P1394=0,Data!X1394+$I$13,IF(P1394&gt;=99,Data!X1394+$I$14,INDEX($E$4:$E$102,P1394)+(Data!X1394-INDEX($F$4:$F$102,P1394))/(INDEX($F$4:$F$102,P1394+1)-INDEX($F$4:$F$102,P1394))*(INDEX($E$4:$E$102,P1394+1)-INDEX($E$4:$E$102,P1394))))</f>
        <v/>
      </c>
      <c r="R1394" s="12">
        <f>IFERROR(MATCH(Data!Y1394,$F$4:$F$102,1),0)</f>
        <v/>
      </c>
      <c r="S1394" s="9">
        <f>IF(R1394=0,Data!Y1394+$I$13,IF(R1394&gt;=99,Data!Y1394+$I$14,INDEX($E$4:$E$102,R1394)+(Data!Y1394-INDEX($F$4:$F$102,R1394))/(INDEX($F$4:$F$102,R1394+1)-INDEX($F$4:$F$102,R1394))*(INDEX($E$4:$E$102,R1394+1)-INDEX($E$4:$E$102,R1394))))</f>
        <v/>
      </c>
    </row>
    <row r="1395">
      <c r="K1395" s="14">
        <f>Data!A1395</f>
        <v/>
      </c>
      <c r="L1395" s="12">
        <f>IF(Occurrence!J1395&lt;=0,-1,IFERROR(MATCH(Occurrence!J1395,$D$4:$D$102,1),0))</f>
        <v/>
      </c>
      <c r="M1395" s="9">
        <f>IF(L1395&lt;0,0,IF(L1395=0,Occurrence!J1395*$I$11,IF(L1395&gt;=99,Occurrence!J1395*$I$12,INDEX($C$4:$C$102,L1395)+(Occurrence!J1395-INDEX($D$4:$D$102,L1395))/(INDEX($D$4:$D$102,L1395+1)-INDEX($D$4:$D$102,L1395))*(INDEX($C$4:$C$102,L1395+1)-INDEX($C$4:$C$102,L1395)))))</f>
        <v/>
      </c>
      <c r="N1395" s="12">
        <f>IF(Occurrence!K1395&lt;=0,-1,IFERROR(MATCH(Occurrence!K1395,$D$4:$D$102,1),0))</f>
        <v/>
      </c>
      <c r="O1395" s="9">
        <f>IF(N1395&lt;0,0,IF(N1395=0,Occurrence!K1395*$I$11,IF(N1395&gt;=99,Occurrence!K1395*$I$12,INDEX($C$4:$C$102,N1395)+(Occurrence!K1395-INDEX($D$4:$D$102,N1395))/(INDEX($D$4:$D$102,N1395+1)-INDEX($D$4:$D$102,N1395))*(INDEX($C$4:$C$102,N1395+1)-INDEX($C$4:$C$102,N1395)))))</f>
        <v/>
      </c>
      <c r="P1395" s="12">
        <f>IFERROR(MATCH(Data!X1395,$F$4:$F$102,1),0)</f>
        <v/>
      </c>
      <c r="Q1395" s="9">
        <f>IF(P1395=0,Data!X1395+$I$13,IF(P1395&gt;=99,Data!X1395+$I$14,INDEX($E$4:$E$102,P1395)+(Data!X1395-INDEX($F$4:$F$102,P1395))/(INDEX($F$4:$F$102,P1395+1)-INDEX($F$4:$F$102,P1395))*(INDEX($E$4:$E$102,P1395+1)-INDEX($E$4:$E$102,P1395))))</f>
        <v/>
      </c>
      <c r="R1395" s="12">
        <f>IFERROR(MATCH(Data!Y1395,$F$4:$F$102,1),0)</f>
        <v/>
      </c>
      <c r="S1395" s="9">
        <f>IF(R1395=0,Data!Y1395+$I$13,IF(R1395&gt;=99,Data!Y1395+$I$14,INDEX($E$4:$E$102,R1395)+(Data!Y1395-INDEX($F$4:$F$102,R1395))/(INDEX($F$4:$F$102,R1395+1)-INDEX($F$4:$F$102,R1395))*(INDEX($E$4:$E$102,R1395+1)-INDEX($E$4:$E$102,R1395))))</f>
        <v/>
      </c>
    </row>
    <row r="1396">
      <c r="K1396" s="14">
        <f>Data!A1396</f>
        <v/>
      </c>
      <c r="L1396" s="12">
        <f>IF(Occurrence!J1396&lt;=0,-1,IFERROR(MATCH(Occurrence!J1396,$D$4:$D$102,1),0))</f>
        <v/>
      </c>
      <c r="M1396" s="9">
        <f>IF(L1396&lt;0,0,IF(L1396=0,Occurrence!J1396*$I$11,IF(L1396&gt;=99,Occurrence!J1396*$I$12,INDEX($C$4:$C$102,L1396)+(Occurrence!J1396-INDEX($D$4:$D$102,L1396))/(INDEX($D$4:$D$102,L1396+1)-INDEX($D$4:$D$102,L1396))*(INDEX($C$4:$C$102,L1396+1)-INDEX($C$4:$C$102,L1396)))))</f>
        <v/>
      </c>
      <c r="N1396" s="12">
        <f>IF(Occurrence!K1396&lt;=0,-1,IFERROR(MATCH(Occurrence!K1396,$D$4:$D$102,1),0))</f>
        <v/>
      </c>
      <c r="O1396" s="9">
        <f>IF(N1396&lt;0,0,IF(N1396=0,Occurrence!K1396*$I$11,IF(N1396&gt;=99,Occurrence!K1396*$I$12,INDEX($C$4:$C$102,N1396)+(Occurrence!K1396-INDEX($D$4:$D$102,N1396))/(INDEX($D$4:$D$102,N1396+1)-INDEX($D$4:$D$102,N1396))*(INDEX($C$4:$C$102,N1396+1)-INDEX($C$4:$C$102,N1396)))))</f>
        <v/>
      </c>
      <c r="P1396" s="12">
        <f>IFERROR(MATCH(Data!X1396,$F$4:$F$102,1),0)</f>
        <v/>
      </c>
      <c r="Q1396" s="9">
        <f>IF(P1396=0,Data!X1396+$I$13,IF(P1396&gt;=99,Data!X1396+$I$14,INDEX($E$4:$E$102,P1396)+(Data!X1396-INDEX($F$4:$F$102,P1396))/(INDEX($F$4:$F$102,P1396+1)-INDEX($F$4:$F$102,P1396))*(INDEX($E$4:$E$102,P1396+1)-INDEX($E$4:$E$102,P1396))))</f>
        <v/>
      </c>
      <c r="R1396" s="12">
        <f>IFERROR(MATCH(Data!Y1396,$F$4:$F$102,1),0)</f>
        <v/>
      </c>
      <c r="S1396" s="9">
        <f>IF(R1396=0,Data!Y1396+$I$13,IF(R1396&gt;=99,Data!Y1396+$I$14,INDEX($E$4:$E$102,R1396)+(Data!Y1396-INDEX($F$4:$F$102,R1396))/(INDEX($F$4:$F$102,R1396+1)-INDEX($F$4:$F$102,R1396))*(INDEX($E$4:$E$102,R1396+1)-INDEX($E$4:$E$102,R1396))))</f>
        <v/>
      </c>
    </row>
    <row r="1397">
      <c r="K1397" s="14">
        <f>Data!A1397</f>
        <v/>
      </c>
      <c r="L1397" s="12">
        <f>IF(Occurrence!J1397&lt;=0,-1,IFERROR(MATCH(Occurrence!J1397,$D$4:$D$102,1),0))</f>
        <v/>
      </c>
      <c r="M1397" s="9">
        <f>IF(L1397&lt;0,0,IF(L1397=0,Occurrence!J1397*$I$11,IF(L1397&gt;=99,Occurrence!J1397*$I$12,INDEX($C$4:$C$102,L1397)+(Occurrence!J1397-INDEX($D$4:$D$102,L1397))/(INDEX($D$4:$D$102,L1397+1)-INDEX($D$4:$D$102,L1397))*(INDEX($C$4:$C$102,L1397+1)-INDEX($C$4:$C$102,L1397)))))</f>
        <v/>
      </c>
      <c r="N1397" s="12">
        <f>IF(Occurrence!K1397&lt;=0,-1,IFERROR(MATCH(Occurrence!K1397,$D$4:$D$102,1),0))</f>
        <v/>
      </c>
      <c r="O1397" s="9">
        <f>IF(N1397&lt;0,0,IF(N1397=0,Occurrence!K1397*$I$11,IF(N1397&gt;=99,Occurrence!K1397*$I$12,INDEX($C$4:$C$102,N1397)+(Occurrence!K1397-INDEX($D$4:$D$102,N1397))/(INDEX($D$4:$D$102,N1397+1)-INDEX($D$4:$D$102,N1397))*(INDEX($C$4:$C$102,N1397+1)-INDEX($C$4:$C$102,N1397)))))</f>
        <v/>
      </c>
      <c r="P1397" s="12">
        <f>IFERROR(MATCH(Data!X1397,$F$4:$F$102,1),0)</f>
        <v/>
      </c>
      <c r="Q1397" s="9">
        <f>IF(P1397=0,Data!X1397+$I$13,IF(P1397&gt;=99,Data!X1397+$I$14,INDEX($E$4:$E$102,P1397)+(Data!X1397-INDEX($F$4:$F$102,P1397))/(INDEX($F$4:$F$102,P1397+1)-INDEX($F$4:$F$102,P1397))*(INDEX($E$4:$E$102,P1397+1)-INDEX($E$4:$E$102,P1397))))</f>
        <v/>
      </c>
      <c r="R1397" s="12">
        <f>IFERROR(MATCH(Data!Y1397,$F$4:$F$102,1),0)</f>
        <v/>
      </c>
      <c r="S1397" s="9">
        <f>IF(R1397=0,Data!Y1397+$I$13,IF(R1397&gt;=99,Data!Y1397+$I$14,INDEX($E$4:$E$102,R1397)+(Data!Y1397-INDEX($F$4:$F$102,R1397))/(INDEX($F$4:$F$102,R1397+1)-INDEX($F$4:$F$102,R1397))*(INDEX($E$4:$E$102,R1397+1)-INDEX($E$4:$E$102,R1397))))</f>
        <v/>
      </c>
    </row>
    <row r="1398">
      <c r="K1398" s="14">
        <f>Data!A1398</f>
        <v/>
      </c>
      <c r="L1398" s="12">
        <f>IF(Occurrence!J1398&lt;=0,-1,IFERROR(MATCH(Occurrence!J1398,$D$4:$D$102,1),0))</f>
        <v/>
      </c>
      <c r="M1398" s="9">
        <f>IF(L1398&lt;0,0,IF(L1398=0,Occurrence!J1398*$I$11,IF(L1398&gt;=99,Occurrence!J1398*$I$12,INDEX($C$4:$C$102,L1398)+(Occurrence!J1398-INDEX($D$4:$D$102,L1398))/(INDEX($D$4:$D$102,L1398+1)-INDEX($D$4:$D$102,L1398))*(INDEX($C$4:$C$102,L1398+1)-INDEX($C$4:$C$102,L1398)))))</f>
        <v/>
      </c>
      <c r="N1398" s="12">
        <f>IF(Occurrence!K1398&lt;=0,-1,IFERROR(MATCH(Occurrence!K1398,$D$4:$D$102,1),0))</f>
        <v/>
      </c>
      <c r="O1398" s="9">
        <f>IF(N1398&lt;0,0,IF(N1398=0,Occurrence!K1398*$I$11,IF(N1398&gt;=99,Occurrence!K1398*$I$12,INDEX($C$4:$C$102,N1398)+(Occurrence!K1398-INDEX($D$4:$D$102,N1398))/(INDEX($D$4:$D$102,N1398+1)-INDEX($D$4:$D$102,N1398))*(INDEX($C$4:$C$102,N1398+1)-INDEX($C$4:$C$102,N1398)))))</f>
        <v/>
      </c>
      <c r="P1398" s="12">
        <f>IFERROR(MATCH(Data!X1398,$F$4:$F$102,1),0)</f>
        <v/>
      </c>
      <c r="Q1398" s="9">
        <f>IF(P1398=0,Data!X1398+$I$13,IF(P1398&gt;=99,Data!X1398+$I$14,INDEX($E$4:$E$102,P1398)+(Data!X1398-INDEX($F$4:$F$102,P1398))/(INDEX($F$4:$F$102,P1398+1)-INDEX($F$4:$F$102,P1398))*(INDEX($E$4:$E$102,P1398+1)-INDEX($E$4:$E$102,P1398))))</f>
        <v/>
      </c>
      <c r="R1398" s="12">
        <f>IFERROR(MATCH(Data!Y1398,$F$4:$F$102,1),0)</f>
        <v/>
      </c>
      <c r="S1398" s="9">
        <f>IF(R1398=0,Data!Y1398+$I$13,IF(R1398&gt;=99,Data!Y1398+$I$14,INDEX($E$4:$E$102,R1398)+(Data!Y1398-INDEX($F$4:$F$102,R1398))/(INDEX($F$4:$F$102,R1398+1)-INDEX($F$4:$F$102,R1398))*(INDEX($E$4:$E$102,R1398+1)-INDEX($E$4:$E$102,R1398))))</f>
        <v/>
      </c>
    </row>
    <row r="1399">
      <c r="K1399" s="14">
        <f>Data!A1399</f>
        <v/>
      </c>
      <c r="L1399" s="12">
        <f>IF(Occurrence!J1399&lt;=0,-1,IFERROR(MATCH(Occurrence!J1399,$D$4:$D$102,1),0))</f>
        <v/>
      </c>
      <c r="M1399" s="9">
        <f>IF(L1399&lt;0,0,IF(L1399=0,Occurrence!J1399*$I$11,IF(L1399&gt;=99,Occurrence!J1399*$I$12,INDEX($C$4:$C$102,L1399)+(Occurrence!J1399-INDEX($D$4:$D$102,L1399))/(INDEX($D$4:$D$102,L1399+1)-INDEX($D$4:$D$102,L1399))*(INDEX($C$4:$C$102,L1399+1)-INDEX($C$4:$C$102,L1399)))))</f>
        <v/>
      </c>
      <c r="N1399" s="12">
        <f>IF(Occurrence!K1399&lt;=0,-1,IFERROR(MATCH(Occurrence!K1399,$D$4:$D$102,1),0))</f>
        <v/>
      </c>
      <c r="O1399" s="9">
        <f>IF(N1399&lt;0,0,IF(N1399=0,Occurrence!K1399*$I$11,IF(N1399&gt;=99,Occurrence!K1399*$I$12,INDEX($C$4:$C$102,N1399)+(Occurrence!K1399-INDEX($D$4:$D$102,N1399))/(INDEX($D$4:$D$102,N1399+1)-INDEX($D$4:$D$102,N1399))*(INDEX($C$4:$C$102,N1399+1)-INDEX($C$4:$C$102,N1399)))))</f>
        <v/>
      </c>
      <c r="P1399" s="12">
        <f>IFERROR(MATCH(Data!X1399,$F$4:$F$102,1),0)</f>
        <v/>
      </c>
      <c r="Q1399" s="9">
        <f>IF(P1399=0,Data!X1399+$I$13,IF(P1399&gt;=99,Data!X1399+$I$14,INDEX($E$4:$E$102,P1399)+(Data!X1399-INDEX($F$4:$F$102,P1399))/(INDEX($F$4:$F$102,P1399+1)-INDEX($F$4:$F$102,P1399))*(INDEX($E$4:$E$102,P1399+1)-INDEX($E$4:$E$102,P1399))))</f>
        <v/>
      </c>
      <c r="R1399" s="12">
        <f>IFERROR(MATCH(Data!Y1399,$F$4:$F$102,1),0)</f>
        <v/>
      </c>
      <c r="S1399" s="9">
        <f>IF(R1399=0,Data!Y1399+$I$13,IF(R1399&gt;=99,Data!Y1399+$I$14,INDEX($E$4:$E$102,R1399)+(Data!Y1399-INDEX($F$4:$F$102,R1399))/(INDEX($F$4:$F$102,R1399+1)-INDEX($F$4:$F$102,R1399))*(INDEX($E$4:$E$102,R1399+1)-INDEX($E$4:$E$102,R1399))))</f>
        <v/>
      </c>
    </row>
    <row r="1400">
      <c r="K1400" s="14">
        <f>Data!A1400</f>
        <v/>
      </c>
      <c r="L1400" s="12">
        <f>IF(Occurrence!J1400&lt;=0,-1,IFERROR(MATCH(Occurrence!J1400,$D$4:$D$102,1),0))</f>
        <v/>
      </c>
      <c r="M1400" s="9">
        <f>IF(L1400&lt;0,0,IF(L1400=0,Occurrence!J1400*$I$11,IF(L1400&gt;=99,Occurrence!J1400*$I$12,INDEX($C$4:$C$102,L1400)+(Occurrence!J1400-INDEX($D$4:$D$102,L1400))/(INDEX($D$4:$D$102,L1400+1)-INDEX($D$4:$D$102,L1400))*(INDEX($C$4:$C$102,L1400+1)-INDEX($C$4:$C$102,L1400)))))</f>
        <v/>
      </c>
      <c r="N1400" s="12">
        <f>IF(Occurrence!K1400&lt;=0,-1,IFERROR(MATCH(Occurrence!K1400,$D$4:$D$102,1),0))</f>
        <v/>
      </c>
      <c r="O1400" s="9">
        <f>IF(N1400&lt;0,0,IF(N1400=0,Occurrence!K1400*$I$11,IF(N1400&gt;=99,Occurrence!K1400*$I$12,INDEX($C$4:$C$102,N1400)+(Occurrence!K1400-INDEX($D$4:$D$102,N1400))/(INDEX($D$4:$D$102,N1400+1)-INDEX($D$4:$D$102,N1400))*(INDEX($C$4:$C$102,N1400+1)-INDEX($C$4:$C$102,N1400)))))</f>
        <v/>
      </c>
      <c r="P1400" s="12">
        <f>IFERROR(MATCH(Data!X1400,$F$4:$F$102,1),0)</f>
        <v/>
      </c>
      <c r="Q1400" s="9">
        <f>IF(P1400=0,Data!X1400+$I$13,IF(P1400&gt;=99,Data!X1400+$I$14,INDEX($E$4:$E$102,P1400)+(Data!X1400-INDEX($F$4:$F$102,P1400))/(INDEX($F$4:$F$102,P1400+1)-INDEX($F$4:$F$102,P1400))*(INDEX($E$4:$E$102,P1400+1)-INDEX($E$4:$E$102,P1400))))</f>
        <v/>
      </c>
      <c r="R1400" s="12">
        <f>IFERROR(MATCH(Data!Y1400,$F$4:$F$102,1),0)</f>
        <v/>
      </c>
      <c r="S1400" s="9">
        <f>IF(R1400=0,Data!Y1400+$I$13,IF(R1400&gt;=99,Data!Y1400+$I$14,INDEX($E$4:$E$102,R1400)+(Data!Y1400-INDEX($F$4:$F$102,R1400))/(INDEX($F$4:$F$102,R1400+1)-INDEX($F$4:$F$102,R1400))*(INDEX($E$4:$E$102,R1400+1)-INDEX($E$4:$E$102,R1400))))</f>
        <v/>
      </c>
    </row>
    <row r="1401">
      <c r="K1401" s="14">
        <f>Data!A1401</f>
        <v/>
      </c>
      <c r="L1401" s="12">
        <f>IF(Occurrence!J1401&lt;=0,-1,IFERROR(MATCH(Occurrence!J1401,$D$4:$D$102,1),0))</f>
        <v/>
      </c>
      <c r="M1401" s="9">
        <f>IF(L1401&lt;0,0,IF(L1401=0,Occurrence!J1401*$I$11,IF(L1401&gt;=99,Occurrence!J1401*$I$12,INDEX($C$4:$C$102,L1401)+(Occurrence!J1401-INDEX($D$4:$D$102,L1401))/(INDEX($D$4:$D$102,L1401+1)-INDEX($D$4:$D$102,L1401))*(INDEX($C$4:$C$102,L1401+1)-INDEX($C$4:$C$102,L1401)))))</f>
        <v/>
      </c>
      <c r="N1401" s="12">
        <f>IF(Occurrence!K1401&lt;=0,-1,IFERROR(MATCH(Occurrence!K1401,$D$4:$D$102,1),0))</f>
        <v/>
      </c>
      <c r="O1401" s="9">
        <f>IF(N1401&lt;0,0,IF(N1401=0,Occurrence!K1401*$I$11,IF(N1401&gt;=99,Occurrence!K1401*$I$12,INDEX($C$4:$C$102,N1401)+(Occurrence!K1401-INDEX($D$4:$D$102,N1401))/(INDEX($D$4:$D$102,N1401+1)-INDEX($D$4:$D$102,N1401))*(INDEX($C$4:$C$102,N1401+1)-INDEX($C$4:$C$102,N1401)))))</f>
        <v/>
      </c>
      <c r="P1401" s="12">
        <f>IFERROR(MATCH(Data!X1401,$F$4:$F$102,1),0)</f>
        <v/>
      </c>
      <c r="Q1401" s="9">
        <f>IF(P1401=0,Data!X1401+$I$13,IF(P1401&gt;=99,Data!X1401+$I$14,INDEX($E$4:$E$102,P1401)+(Data!X1401-INDEX($F$4:$F$102,P1401))/(INDEX($F$4:$F$102,P1401+1)-INDEX($F$4:$F$102,P1401))*(INDEX($E$4:$E$102,P1401+1)-INDEX($E$4:$E$102,P1401))))</f>
        <v/>
      </c>
      <c r="R1401" s="12">
        <f>IFERROR(MATCH(Data!Y1401,$F$4:$F$102,1),0)</f>
        <v/>
      </c>
      <c r="S1401" s="9">
        <f>IF(R1401=0,Data!Y1401+$I$13,IF(R1401&gt;=99,Data!Y1401+$I$14,INDEX($E$4:$E$102,R1401)+(Data!Y1401-INDEX($F$4:$F$102,R1401))/(INDEX($F$4:$F$102,R1401+1)-INDEX($F$4:$F$102,R1401))*(INDEX($E$4:$E$102,R1401+1)-INDEX($E$4:$E$102,R1401))))</f>
        <v/>
      </c>
    </row>
    <row r="1402">
      <c r="K1402" s="14">
        <f>Data!A1402</f>
        <v/>
      </c>
      <c r="L1402" s="12">
        <f>IF(Occurrence!J1402&lt;=0,-1,IFERROR(MATCH(Occurrence!J1402,$D$4:$D$102,1),0))</f>
        <v/>
      </c>
      <c r="M1402" s="9">
        <f>IF(L1402&lt;0,0,IF(L1402=0,Occurrence!J1402*$I$11,IF(L1402&gt;=99,Occurrence!J1402*$I$12,INDEX($C$4:$C$102,L1402)+(Occurrence!J1402-INDEX($D$4:$D$102,L1402))/(INDEX($D$4:$D$102,L1402+1)-INDEX($D$4:$D$102,L1402))*(INDEX($C$4:$C$102,L1402+1)-INDEX($C$4:$C$102,L1402)))))</f>
        <v/>
      </c>
      <c r="N1402" s="12">
        <f>IF(Occurrence!K1402&lt;=0,-1,IFERROR(MATCH(Occurrence!K1402,$D$4:$D$102,1),0))</f>
        <v/>
      </c>
      <c r="O1402" s="9">
        <f>IF(N1402&lt;0,0,IF(N1402=0,Occurrence!K1402*$I$11,IF(N1402&gt;=99,Occurrence!K1402*$I$12,INDEX($C$4:$C$102,N1402)+(Occurrence!K1402-INDEX($D$4:$D$102,N1402))/(INDEX($D$4:$D$102,N1402+1)-INDEX($D$4:$D$102,N1402))*(INDEX($C$4:$C$102,N1402+1)-INDEX($C$4:$C$102,N1402)))))</f>
        <v/>
      </c>
      <c r="P1402" s="12">
        <f>IFERROR(MATCH(Data!X1402,$F$4:$F$102,1),0)</f>
        <v/>
      </c>
      <c r="Q1402" s="9">
        <f>IF(P1402=0,Data!X1402+$I$13,IF(P1402&gt;=99,Data!X1402+$I$14,INDEX($E$4:$E$102,P1402)+(Data!X1402-INDEX($F$4:$F$102,P1402))/(INDEX($F$4:$F$102,P1402+1)-INDEX($F$4:$F$102,P1402))*(INDEX($E$4:$E$102,P1402+1)-INDEX($E$4:$E$102,P1402))))</f>
        <v/>
      </c>
      <c r="R1402" s="12">
        <f>IFERROR(MATCH(Data!Y1402,$F$4:$F$102,1),0)</f>
        <v/>
      </c>
      <c r="S1402" s="9">
        <f>IF(R1402=0,Data!Y1402+$I$13,IF(R1402&gt;=99,Data!Y1402+$I$14,INDEX($E$4:$E$102,R1402)+(Data!Y1402-INDEX($F$4:$F$102,R1402))/(INDEX($F$4:$F$102,R1402+1)-INDEX($F$4:$F$102,R1402))*(INDEX($E$4:$E$102,R1402+1)-INDEX($E$4:$E$102,R1402))))</f>
        <v/>
      </c>
    </row>
    <row r="1403">
      <c r="K1403" s="14">
        <f>Data!A1403</f>
        <v/>
      </c>
      <c r="L1403" s="12">
        <f>IF(Occurrence!J1403&lt;=0,-1,IFERROR(MATCH(Occurrence!J1403,$D$4:$D$102,1),0))</f>
        <v/>
      </c>
      <c r="M1403" s="9">
        <f>IF(L1403&lt;0,0,IF(L1403=0,Occurrence!J1403*$I$11,IF(L1403&gt;=99,Occurrence!J1403*$I$12,INDEX($C$4:$C$102,L1403)+(Occurrence!J1403-INDEX($D$4:$D$102,L1403))/(INDEX($D$4:$D$102,L1403+1)-INDEX($D$4:$D$102,L1403))*(INDEX($C$4:$C$102,L1403+1)-INDEX($C$4:$C$102,L1403)))))</f>
        <v/>
      </c>
      <c r="N1403" s="12">
        <f>IF(Occurrence!K1403&lt;=0,-1,IFERROR(MATCH(Occurrence!K1403,$D$4:$D$102,1),0))</f>
        <v/>
      </c>
      <c r="O1403" s="9">
        <f>IF(N1403&lt;0,0,IF(N1403=0,Occurrence!K1403*$I$11,IF(N1403&gt;=99,Occurrence!K1403*$I$12,INDEX($C$4:$C$102,N1403)+(Occurrence!K1403-INDEX($D$4:$D$102,N1403))/(INDEX($D$4:$D$102,N1403+1)-INDEX($D$4:$D$102,N1403))*(INDEX($C$4:$C$102,N1403+1)-INDEX($C$4:$C$102,N1403)))))</f>
        <v/>
      </c>
      <c r="P1403" s="12">
        <f>IFERROR(MATCH(Data!X1403,$F$4:$F$102,1),0)</f>
        <v/>
      </c>
      <c r="Q1403" s="9">
        <f>IF(P1403=0,Data!X1403+$I$13,IF(P1403&gt;=99,Data!X1403+$I$14,INDEX($E$4:$E$102,P1403)+(Data!X1403-INDEX($F$4:$F$102,P1403))/(INDEX($F$4:$F$102,P1403+1)-INDEX($F$4:$F$102,P1403))*(INDEX($E$4:$E$102,P1403+1)-INDEX($E$4:$E$102,P1403))))</f>
        <v/>
      </c>
      <c r="R1403" s="12">
        <f>IFERROR(MATCH(Data!Y1403,$F$4:$F$102,1),0)</f>
        <v/>
      </c>
      <c r="S1403" s="9">
        <f>IF(R1403=0,Data!Y1403+$I$13,IF(R1403&gt;=99,Data!Y1403+$I$14,INDEX($E$4:$E$102,R1403)+(Data!Y1403-INDEX($F$4:$F$102,R1403))/(INDEX($F$4:$F$102,R1403+1)-INDEX($F$4:$F$102,R1403))*(INDEX($E$4:$E$102,R1403+1)-INDEX($E$4:$E$102,R1403))))</f>
        <v/>
      </c>
    </row>
    <row r="1404">
      <c r="K1404" s="14">
        <f>Data!A1404</f>
        <v/>
      </c>
      <c r="L1404" s="12">
        <f>IF(Occurrence!J1404&lt;=0,-1,IFERROR(MATCH(Occurrence!J1404,$D$4:$D$102,1),0))</f>
        <v/>
      </c>
      <c r="M1404" s="9">
        <f>IF(L1404&lt;0,0,IF(L1404=0,Occurrence!J1404*$I$11,IF(L1404&gt;=99,Occurrence!J1404*$I$12,INDEX($C$4:$C$102,L1404)+(Occurrence!J1404-INDEX($D$4:$D$102,L1404))/(INDEX($D$4:$D$102,L1404+1)-INDEX($D$4:$D$102,L1404))*(INDEX($C$4:$C$102,L1404+1)-INDEX($C$4:$C$102,L1404)))))</f>
        <v/>
      </c>
      <c r="N1404" s="12">
        <f>IF(Occurrence!K1404&lt;=0,-1,IFERROR(MATCH(Occurrence!K1404,$D$4:$D$102,1),0))</f>
        <v/>
      </c>
      <c r="O1404" s="9">
        <f>IF(N1404&lt;0,0,IF(N1404=0,Occurrence!K1404*$I$11,IF(N1404&gt;=99,Occurrence!K1404*$I$12,INDEX($C$4:$C$102,N1404)+(Occurrence!K1404-INDEX($D$4:$D$102,N1404))/(INDEX($D$4:$D$102,N1404+1)-INDEX($D$4:$D$102,N1404))*(INDEX($C$4:$C$102,N1404+1)-INDEX($C$4:$C$102,N1404)))))</f>
        <v/>
      </c>
      <c r="P1404" s="12">
        <f>IFERROR(MATCH(Data!X1404,$F$4:$F$102,1),0)</f>
        <v/>
      </c>
      <c r="Q1404" s="9">
        <f>IF(P1404=0,Data!X1404+$I$13,IF(P1404&gt;=99,Data!X1404+$I$14,INDEX($E$4:$E$102,P1404)+(Data!X1404-INDEX($F$4:$F$102,P1404))/(INDEX($F$4:$F$102,P1404+1)-INDEX($F$4:$F$102,P1404))*(INDEX($E$4:$E$102,P1404+1)-INDEX($E$4:$E$102,P1404))))</f>
        <v/>
      </c>
      <c r="R1404" s="12">
        <f>IFERROR(MATCH(Data!Y1404,$F$4:$F$102,1),0)</f>
        <v/>
      </c>
      <c r="S1404" s="9">
        <f>IF(R1404=0,Data!Y1404+$I$13,IF(R1404&gt;=99,Data!Y1404+$I$14,INDEX($E$4:$E$102,R1404)+(Data!Y1404-INDEX($F$4:$F$102,R1404))/(INDEX($F$4:$F$102,R1404+1)-INDEX($F$4:$F$102,R1404))*(INDEX($E$4:$E$102,R1404+1)-INDEX($E$4:$E$102,R1404))))</f>
        <v/>
      </c>
    </row>
    <row r="1405">
      <c r="K1405" s="14">
        <f>Data!A1405</f>
        <v/>
      </c>
      <c r="L1405" s="12">
        <f>IF(Occurrence!J1405&lt;=0,-1,IFERROR(MATCH(Occurrence!J1405,$D$4:$D$102,1),0))</f>
        <v/>
      </c>
      <c r="M1405" s="9">
        <f>IF(L1405&lt;0,0,IF(L1405=0,Occurrence!J1405*$I$11,IF(L1405&gt;=99,Occurrence!J1405*$I$12,INDEX($C$4:$C$102,L1405)+(Occurrence!J1405-INDEX($D$4:$D$102,L1405))/(INDEX($D$4:$D$102,L1405+1)-INDEX($D$4:$D$102,L1405))*(INDEX($C$4:$C$102,L1405+1)-INDEX($C$4:$C$102,L1405)))))</f>
        <v/>
      </c>
      <c r="N1405" s="12">
        <f>IF(Occurrence!K1405&lt;=0,-1,IFERROR(MATCH(Occurrence!K1405,$D$4:$D$102,1),0))</f>
        <v/>
      </c>
      <c r="O1405" s="9">
        <f>IF(N1405&lt;0,0,IF(N1405=0,Occurrence!K1405*$I$11,IF(N1405&gt;=99,Occurrence!K1405*$I$12,INDEX($C$4:$C$102,N1405)+(Occurrence!K1405-INDEX($D$4:$D$102,N1405))/(INDEX($D$4:$D$102,N1405+1)-INDEX($D$4:$D$102,N1405))*(INDEX($C$4:$C$102,N1405+1)-INDEX($C$4:$C$102,N1405)))))</f>
        <v/>
      </c>
      <c r="P1405" s="12">
        <f>IFERROR(MATCH(Data!X1405,$F$4:$F$102,1),0)</f>
        <v/>
      </c>
      <c r="Q1405" s="9">
        <f>IF(P1405=0,Data!X1405+$I$13,IF(P1405&gt;=99,Data!X1405+$I$14,INDEX($E$4:$E$102,P1405)+(Data!X1405-INDEX($F$4:$F$102,P1405))/(INDEX($F$4:$F$102,P1405+1)-INDEX($F$4:$F$102,P1405))*(INDEX($E$4:$E$102,P1405+1)-INDEX($E$4:$E$102,P1405))))</f>
        <v/>
      </c>
      <c r="R1405" s="12">
        <f>IFERROR(MATCH(Data!Y1405,$F$4:$F$102,1),0)</f>
        <v/>
      </c>
      <c r="S1405" s="9">
        <f>IF(R1405=0,Data!Y1405+$I$13,IF(R1405&gt;=99,Data!Y1405+$I$14,INDEX($E$4:$E$102,R1405)+(Data!Y1405-INDEX($F$4:$F$102,R1405))/(INDEX($F$4:$F$102,R1405+1)-INDEX($F$4:$F$102,R1405))*(INDEX($E$4:$E$102,R1405+1)-INDEX($E$4:$E$102,R1405))))</f>
        <v/>
      </c>
    </row>
    <row r="1406">
      <c r="K1406" s="14">
        <f>Data!A1406</f>
        <v/>
      </c>
      <c r="L1406" s="12">
        <f>IF(Occurrence!J1406&lt;=0,-1,IFERROR(MATCH(Occurrence!J1406,$D$4:$D$102,1),0))</f>
        <v/>
      </c>
      <c r="M1406" s="9">
        <f>IF(L1406&lt;0,0,IF(L1406=0,Occurrence!J1406*$I$11,IF(L1406&gt;=99,Occurrence!J1406*$I$12,INDEX($C$4:$C$102,L1406)+(Occurrence!J1406-INDEX($D$4:$D$102,L1406))/(INDEX($D$4:$D$102,L1406+1)-INDEX($D$4:$D$102,L1406))*(INDEX($C$4:$C$102,L1406+1)-INDEX($C$4:$C$102,L1406)))))</f>
        <v/>
      </c>
      <c r="N1406" s="12">
        <f>IF(Occurrence!K1406&lt;=0,-1,IFERROR(MATCH(Occurrence!K1406,$D$4:$D$102,1),0))</f>
        <v/>
      </c>
      <c r="O1406" s="9">
        <f>IF(N1406&lt;0,0,IF(N1406=0,Occurrence!K1406*$I$11,IF(N1406&gt;=99,Occurrence!K1406*$I$12,INDEX($C$4:$C$102,N1406)+(Occurrence!K1406-INDEX($D$4:$D$102,N1406))/(INDEX($D$4:$D$102,N1406+1)-INDEX($D$4:$D$102,N1406))*(INDEX($C$4:$C$102,N1406+1)-INDEX($C$4:$C$102,N1406)))))</f>
        <v/>
      </c>
      <c r="P1406" s="12">
        <f>IFERROR(MATCH(Data!X1406,$F$4:$F$102,1),0)</f>
        <v/>
      </c>
      <c r="Q1406" s="9">
        <f>IF(P1406=0,Data!X1406+$I$13,IF(P1406&gt;=99,Data!X1406+$I$14,INDEX($E$4:$E$102,P1406)+(Data!X1406-INDEX($F$4:$F$102,P1406))/(INDEX($F$4:$F$102,P1406+1)-INDEX($F$4:$F$102,P1406))*(INDEX($E$4:$E$102,P1406+1)-INDEX($E$4:$E$102,P1406))))</f>
        <v/>
      </c>
      <c r="R1406" s="12">
        <f>IFERROR(MATCH(Data!Y1406,$F$4:$F$102,1),0)</f>
        <v/>
      </c>
      <c r="S1406" s="9">
        <f>IF(R1406=0,Data!Y1406+$I$13,IF(R1406&gt;=99,Data!Y1406+$I$14,INDEX($E$4:$E$102,R1406)+(Data!Y1406-INDEX($F$4:$F$102,R1406))/(INDEX($F$4:$F$102,R1406+1)-INDEX($F$4:$F$102,R1406))*(INDEX($E$4:$E$102,R1406+1)-INDEX($E$4:$E$102,R1406))))</f>
        <v/>
      </c>
    </row>
    <row r="1407">
      <c r="K1407" s="14">
        <f>Data!A1407</f>
        <v/>
      </c>
      <c r="L1407" s="12">
        <f>IF(Occurrence!J1407&lt;=0,-1,IFERROR(MATCH(Occurrence!J1407,$D$4:$D$102,1),0))</f>
        <v/>
      </c>
      <c r="M1407" s="9">
        <f>IF(L1407&lt;0,0,IF(L1407=0,Occurrence!J1407*$I$11,IF(L1407&gt;=99,Occurrence!J1407*$I$12,INDEX($C$4:$C$102,L1407)+(Occurrence!J1407-INDEX($D$4:$D$102,L1407))/(INDEX($D$4:$D$102,L1407+1)-INDEX($D$4:$D$102,L1407))*(INDEX($C$4:$C$102,L1407+1)-INDEX($C$4:$C$102,L1407)))))</f>
        <v/>
      </c>
      <c r="N1407" s="12">
        <f>IF(Occurrence!K1407&lt;=0,-1,IFERROR(MATCH(Occurrence!K1407,$D$4:$D$102,1),0))</f>
        <v/>
      </c>
      <c r="O1407" s="9">
        <f>IF(N1407&lt;0,0,IF(N1407=0,Occurrence!K1407*$I$11,IF(N1407&gt;=99,Occurrence!K1407*$I$12,INDEX($C$4:$C$102,N1407)+(Occurrence!K1407-INDEX($D$4:$D$102,N1407))/(INDEX($D$4:$D$102,N1407+1)-INDEX($D$4:$D$102,N1407))*(INDEX($C$4:$C$102,N1407+1)-INDEX($C$4:$C$102,N1407)))))</f>
        <v/>
      </c>
      <c r="P1407" s="12">
        <f>IFERROR(MATCH(Data!X1407,$F$4:$F$102,1),0)</f>
        <v/>
      </c>
      <c r="Q1407" s="9">
        <f>IF(P1407=0,Data!X1407+$I$13,IF(P1407&gt;=99,Data!X1407+$I$14,INDEX($E$4:$E$102,P1407)+(Data!X1407-INDEX($F$4:$F$102,P1407))/(INDEX($F$4:$F$102,P1407+1)-INDEX($F$4:$F$102,P1407))*(INDEX($E$4:$E$102,P1407+1)-INDEX($E$4:$E$102,P1407))))</f>
        <v/>
      </c>
      <c r="R1407" s="12">
        <f>IFERROR(MATCH(Data!Y1407,$F$4:$F$102,1),0)</f>
        <v/>
      </c>
      <c r="S1407" s="9">
        <f>IF(R1407=0,Data!Y1407+$I$13,IF(R1407&gt;=99,Data!Y1407+$I$14,INDEX($E$4:$E$102,R1407)+(Data!Y1407-INDEX($F$4:$F$102,R1407))/(INDEX($F$4:$F$102,R1407+1)-INDEX($F$4:$F$102,R1407))*(INDEX($E$4:$E$102,R1407+1)-INDEX($E$4:$E$102,R1407))))</f>
        <v/>
      </c>
    </row>
    <row r="1408">
      <c r="K1408" s="14">
        <f>Data!A1408</f>
        <v/>
      </c>
      <c r="L1408" s="12">
        <f>IF(Occurrence!J1408&lt;=0,-1,IFERROR(MATCH(Occurrence!J1408,$D$4:$D$102,1),0))</f>
        <v/>
      </c>
      <c r="M1408" s="9">
        <f>IF(L1408&lt;0,0,IF(L1408=0,Occurrence!J1408*$I$11,IF(L1408&gt;=99,Occurrence!J1408*$I$12,INDEX($C$4:$C$102,L1408)+(Occurrence!J1408-INDEX($D$4:$D$102,L1408))/(INDEX($D$4:$D$102,L1408+1)-INDEX($D$4:$D$102,L1408))*(INDEX($C$4:$C$102,L1408+1)-INDEX($C$4:$C$102,L1408)))))</f>
        <v/>
      </c>
      <c r="N1408" s="12">
        <f>IF(Occurrence!K1408&lt;=0,-1,IFERROR(MATCH(Occurrence!K1408,$D$4:$D$102,1),0))</f>
        <v/>
      </c>
      <c r="O1408" s="9">
        <f>IF(N1408&lt;0,0,IF(N1408=0,Occurrence!K1408*$I$11,IF(N1408&gt;=99,Occurrence!K1408*$I$12,INDEX($C$4:$C$102,N1408)+(Occurrence!K1408-INDEX($D$4:$D$102,N1408))/(INDEX($D$4:$D$102,N1408+1)-INDEX($D$4:$D$102,N1408))*(INDEX($C$4:$C$102,N1408+1)-INDEX($C$4:$C$102,N1408)))))</f>
        <v/>
      </c>
      <c r="P1408" s="12">
        <f>IFERROR(MATCH(Data!X1408,$F$4:$F$102,1),0)</f>
        <v/>
      </c>
      <c r="Q1408" s="9">
        <f>IF(P1408=0,Data!X1408+$I$13,IF(P1408&gt;=99,Data!X1408+$I$14,INDEX($E$4:$E$102,P1408)+(Data!X1408-INDEX($F$4:$F$102,P1408))/(INDEX($F$4:$F$102,P1408+1)-INDEX($F$4:$F$102,P1408))*(INDEX($E$4:$E$102,P1408+1)-INDEX($E$4:$E$102,P1408))))</f>
        <v/>
      </c>
      <c r="R1408" s="12">
        <f>IFERROR(MATCH(Data!Y1408,$F$4:$F$102,1),0)</f>
        <v/>
      </c>
      <c r="S1408" s="9">
        <f>IF(R1408=0,Data!Y1408+$I$13,IF(R1408&gt;=99,Data!Y1408+$I$14,INDEX($E$4:$E$102,R1408)+(Data!Y1408-INDEX($F$4:$F$102,R1408))/(INDEX($F$4:$F$102,R1408+1)-INDEX($F$4:$F$102,R1408))*(INDEX($E$4:$E$102,R1408+1)-INDEX($E$4:$E$102,R1408))))</f>
        <v/>
      </c>
    </row>
    <row r="1409">
      <c r="K1409" s="14">
        <f>Data!A1409</f>
        <v/>
      </c>
      <c r="L1409" s="12">
        <f>IF(Occurrence!J1409&lt;=0,-1,IFERROR(MATCH(Occurrence!J1409,$D$4:$D$102,1),0))</f>
        <v/>
      </c>
      <c r="M1409" s="9">
        <f>IF(L1409&lt;0,0,IF(L1409=0,Occurrence!J1409*$I$11,IF(L1409&gt;=99,Occurrence!J1409*$I$12,INDEX($C$4:$C$102,L1409)+(Occurrence!J1409-INDEX($D$4:$D$102,L1409))/(INDEX($D$4:$D$102,L1409+1)-INDEX($D$4:$D$102,L1409))*(INDEX($C$4:$C$102,L1409+1)-INDEX($C$4:$C$102,L1409)))))</f>
        <v/>
      </c>
      <c r="N1409" s="12">
        <f>IF(Occurrence!K1409&lt;=0,-1,IFERROR(MATCH(Occurrence!K1409,$D$4:$D$102,1),0))</f>
        <v/>
      </c>
      <c r="O1409" s="9">
        <f>IF(N1409&lt;0,0,IF(N1409=0,Occurrence!K1409*$I$11,IF(N1409&gt;=99,Occurrence!K1409*$I$12,INDEX($C$4:$C$102,N1409)+(Occurrence!K1409-INDEX($D$4:$D$102,N1409))/(INDEX($D$4:$D$102,N1409+1)-INDEX($D$4:$D$102,N1409))*(INDEX($C$4:$C$102,N1409+1)-INDEX($C$4:$C$102,N1409)))))</f>
        <v/>
      </c>
      <c r="P1409" s="12">
        <f>IFERROR(MATCH(Data!X1409,$F$4:$F$102,1),0)</f>
        <v/>
      </c>
      <c r="Q1409" s="9">
        <f>IF(P1409=0,Data!X1409+$I$13,IF(P1409&gt;=99,Data!X1409+$I$14,INDEX($E$4:$E$102,P1409)+(Data!X1409-INDEX($F$4:$F$102,P1409))/(INDEX($F$4:$F$102,P1409+1)-INDEX($F$4:$F$102,P1409))*(INDEX($E$4:$E$102,P1409+1)-INDEX($E$4:$E$102,P1409))))</f>
        <v/>
      </c>
      <c r="R1409" s="12">
        <f>IFERROR(MATCH(Data!Y1409,$F$4:$F$102,1),0)</f>
        <v/>
      </c>
      <c r="S1409" s="9">
        <f>IF(R1409=0,Data!Y1409+$I$13,IF(R1409&gt;=99,Data!Y1409+$I$14,INDEX($E$4:$E$102,R1409)+(Data!Y1409-INDEX($F$4:$F$102,R1409))/(INDEX($F$4:$F$102,R1409+1)-INDEX($F$4:$F$102,R1409))*(INDEX($E$4:$E$102,R1409+1)-INDEX($E$4:$E$102,R1409))))</f>
        <v/>
      </c>
    </row>
    <row r="1410">
      <c r="K1410" s="14">
        <f>Data!A1410</f>
        <v/>
      </c>
      <c r="L1410" s="12">
        <f>IF(Occurrence!J1410&lt;=0,-1,IFERROR(MATCH(Occurrence!J1410,$D$4:$D$102,1),0))</f>
        <v/>
      </c>
      <c r="M1410" s="9">
        <f>IF(L1410&lt;0,0,IF(L1410=0,Occurrence!J1410*$I$11,IF(L1410&gt;=99,Occurrence!J1410*$I$12,INDEX($C$4:$C$102,L1410)+(Occurrence!J1410-INDEX($D$4:$D$102,L1410))/(INDEX($D$4:$D$102,L1410+1)-INDEX($D$4:$D$102,L1410))*(INDEX($C$4:$C$102,L1410+1)-INDEX($C$4:$C$102,L1410)))))</f>
        <v/>
      </c>
      <c r="N1410" s="12">
        <f>IF(Occurrence!K1410&lt;=0,-1,IFERROR(MATCH(Occurrence!K1410,$D$4:$D$102,1),0))</f>
        <v/>
      </c>
      <c r="O1410" s="9">
        <f>IF(N1410&lt;0,0,IF(N1410=0,Occurrence!K1410*$I$11,IF(N1410&gt;=99,Occurrence!K1410*$I$12,INDEX($C$4:$C$102,N1410)+(Occurrence!K1410-INDEX($D$4:$D$102,N1410))/(INDEX($D$4:$D$102,N1410+1)-INDEX($D$4:$D$102,N1410))*(INDEX($C$4:$C$102,N1410+1)-INDEX($C$4:$C$102,N1410)))))</f>
        <v/>
      </c>
      <c r="P1410" s="12">
        <f>IFERROR(MATCH(Data!X1410,$F$4:$F$102,1),0)</f>
        <v/>
      </c>
      <c r="Q1410" s="9">
        <f>IF(P1410=0,Data!X1410+$I$13,IF(P1410&gt;=99,Data!X1410+$I$14,INDEX($E$4:$E$102,P1410)+(Data!X1410-INDEX($F$4:$F$102,P1410))/(INDEX($F$4:$F$102,P1410+1)-INDEX($F$4:$F$102,P1410))*(INDEX($E$4:$E$102,P1410+1)-INDEX($E$4:$E$102,P1410))))</f>
        <v/>
      </c>
      <c r="R1410" s="12">
        <f>IFERROR(MATCH(Data!Y1410,$F$4:$F$102,1),0)</f>
        <v/>
      </c>
      <c r="S1410" s="9">
        <f>IF(R1410=0,Data!Y1410+$I$13,IF(R1410&gt;=99,Data!Y1410+$I$14,INDEX($E$4:$E$102,R1410)+(Data!Y1410-INDEX($F$4:$F$102,R1410))/(INDEX($F$4:$F$102,R1410+1)-INDEX($F$4:$F$102,R1410))*(INDEX($E$4:$E$102,R1410+1)-INDEX($E$4:$E$102,R1410))))</f>
        <v/>
      </c>
    </row>
    <row r="1411">
      <c r="K1411" s="14">
        <f>Data!A1411</f>
        <v/>
      </c>
      <c r="L1411" s="12">
        <f>IF(Occurrence!J1411&lt;=0,-1,IFERROR(MATCH(Occurrence!J1411,$D$4:$D$102,1),0))</f>
        <v/>
      </c>
      <c r="M1411" s="9">
        <f>IF(L1411&lt;0,0,IF(L1411=0,Occurrence!J1411*$I$11,IF(L1411&gt;=99,Occurrence!J1411*$I$12,INDEX($C$4:$C$102,L1411)+(Occurrence!J1411-INDEX($D$4:$D$102,L1411))/(INDEX($D$4:$D$102,L1411+1)-INDEX($D$4:$D$102,L1411))*(INDEX($C$4:$C$102,L1411+1)-INDEX($C$4:$C$102,L1411)))))</f>
        <v/>
      </c>
      <c r="N1411" s="12">
        <f>IF(Occurrence!K1411&lt;=0,-1,IFERROR(MATCH(Occurrence!K1411,$D$4:$D$102,1),0))</f>
        <v/>
      </c>
      <c r="O1411" s="9">
        <f>IF(N1411&lt;0,0,IF(N1411=0,Occurrence!K1411*$I$11,IF(N1411&gt;=99,Occurrence!K1411*$I$12,INDEX($C$4:$C$102,N1411)+(Occurrence!K1411-INDEX($D$4:$D$102,N1411))/(INDEX($D$4:$D$102,N1411+1)-INDEX($D$4:$D$102,N1411))*(INDEX($C$4:$C$102,N1411+1)-INDEX($C$4:$C$102,N1411)))))</f>
        <v/>
      </c>
      <c r="P1411" s="12">
        <f>IFERROR(MATCH(Data!X1411,$F$4:$F$102,1),0)</f>
        <v/>
      </c>
      <c r="Q1411" s="9">
        <f>IF(P1411=0,Data!X1411+$I$13,IF(P1411&gt;=99,Data!X1411+$I$14,INDEX($E$4:$E$102,P1411)+(Data!X1411-INDEX($F$4:$F$102,P1411))/(INDEX($F$4:$F$102,P1411+1)-INDEX($F$4:$F$102,P1411))*(INDEX($E$4:$E$102,P1411+1)-INDEX($E$4:$E$102,P1411))))</f>
        <v/>
      </c>
      <c r="R1411" s="12">
        <f>IFERROR(MATCH(Data!Y1411,$F$4:$F$102,1),0)</f>
        <v/>
      </c>
      <c r="S1411" s="9">
        <f>IF(R1411=0,Data!Y1411+$I$13,IF(R1411&gt;=99,Data!Y1411+$I$14,INDEX($E$4:$E$102,R1411)+(Data!Y1411-INDEX($F$4:$F$102,R1411))/(INDEX($F$4:$F$102,R1411+1)-INDEX($F$4:$F$102,R1411))*(INDEX($E$4:$E$102,R1411+1)-INDEX($E$4:$E$102,R1411))))</f>
        <v/>
      </c>
    </row>
    <row r="1412">
      <c r="K1412" s="14">
        <f>Data!A1412</f>
        <v/>
      </c>
      <c r="L1412" s="12">
        <f>IF(Occurrence!J1412&lt;=0,-1,IFERROR(MATCH(Occurrence!J1412,$D$4:$D$102,1),0))</f>
        <v/>
      </c>
      <c r="M1412" s="9">
        <f>IF(L1412&lt;0,0,IF(L1412=0,Occurrence!J1412*$I$11,IF(L1412&gt;=99,Occurrence!J1412*$I$12,INDEX($C$4:$C$102,L1412)+(Occurrence!J1412-INDEX($D$4:$D$102,L1412))/(INDEX($D$4:$D$102,L1412+1)-INDEX($D$4:$D$102,L1412))*(INDEX($C$4:$C$102,L1412+1)-INDEX($C$4:$C$102,L1412)))))</f>
        <v/>
      </c>
      <c r="N1412" s="12">
        <f>IF(Occurrence!K1412&lt;=0,-1,IFERROR(MATCH(Occurrence!K1412,$D$4:$D$102,1),0))</f>
        <v/>
      </c>
      <c r="O1412" s="9">
        <f>IF(N1412&lt;0,0,IF(N1412=0,Occurrence!K1412*$I$11,IF(N1412&gt;=99,Occurrence!K1412*$I$12,INDEX($C$4:$C$102,N1412)+(Occurrence!K1412-INDEX($D$4:$D$102,N1412))/(INDEX($D$4:$D$102,N1412+1)-INDEX($D$4:$D$102,N1412))*(INDEX($C$4:$C$102,N1412+1)-INDEX($C$4:$C$102,N1412)))))</f>
        <v/>
      </c>
      <c r="P1412" s="12">
        <f>IFERROR(MATCH(Data!X1412,$F$4:$F$102,1),0)</f>
        <v/>
      </c>
      <c r="Q1412" s="9">
        <f>IF(P1412=0,Data!X1412+$I$13,IF(P1412&gt;=99,Data!X1412+$I$14,INDEX($E$4:$E$102,P1412)+(Data!X1412-INDEX($F$4:$F$102,P1412))/(INDEX($F$4:$F$102,P1412+1)-INDEX($F$4:$F$102,P1412))*(INDEX($E$4:$E$102,P1412+1)-INDEX($E$4:$E$102,P1412))))</f>
        <v/>
      </c>
      <c r="R1412" s="12">
        <f>IFERROR(MATCH(Data!Y1412,$F$4:$F$102,1),0)</f>
        <v/>
      </c>
      <c r="S1412" s="9">
        <f>IF(R1412=0,Data!Y1412+$I$13,IF(R1412&gt;=99,Data!Y1412+$I$14,INDEX($E$4:$E$102,R1412)+(Data!Y1412-INDEX($F$4:$F$102,R1412))/(INDEX($F$4:$F$102,R1412+1)-INDEX($F$4:$F$102,R1412))*(INDEX($E$4:$E$102,R1412+1)-INDEX($E$4:$E$102,R1412))))</f>
        <v/>
      </c>
    </row>
    <row r="1413">
      <c r="K1413" s="14">
        <f>Data!A1413</f>
        <v/>
      </c>
      <c r="L1413" s="12">
        <f>IF(Occurrence!J1413&lt;=0,-1,IFERROR(MATCH(Occurrence!J1413,$D$4:$D$102,1),0))</f>
        <v/>
      </c>
      <c r="M1413" s="9">
        <f>IF(L1413&lt;0,0,IF(L1413=0,Occurrence!J1413*$I$11,IF(L1413&gt;=99,Occurrence!J1413*$I$12,INDEX($C$4:$C$102,L1413)+(Occurrence!J1413-INDEX($D$4:$D$102,L1413))/(INDEX($D$4:$D$102,L1413+1)-INDEX($D$4:$D$102,L1413))*(INDEX($C$4:$C$102,L1413+1)-INDEX($C$4:$C$102,L1413)))))</f>
        <v/>
      </c>
      <c r="N1413" s="12">
        <f>IF(Occurrence!K1413&lt;=0,-1,IFERROR(MATCH(Occurrence!K1413,$D$4:$D$102,1),0))</f>
        <v/>
      </c>
      <c r="O1413" s="9">
        <f>IF(N1413&lt;0,0,IF(N1413=0,Occurrence!K1413*$I$11,IF(N1413&gt;=99,Occurrence!K1413*$I$12,INDEX($C$4:$C$102,N1413)+(Occurrence!K1413-INDEX($D$4:$D$102,N1413))/(INDEX($D$4:$D$102,N1413+1)-INDEX($D$4:$D$102,N1413))*(INDEX($C$4:$C$102,N1413+1)-INDEX($C$4:$C$102,N1413)))))</f>
        <v/>
      </c>
      <c r="P1413" s="12">
        <f>IFERROR(MATCH(Data!X1413,$F$4:$F$102,1),0)</f>
        <v/>
      </c>
      <c r="Q1413" s="9">
        <f>IF(P1413=0,Data!X1413+$I$13,IF(P1413&gt;=99,Data!X1413+$I$14,INDEX($E$4:$E$102,P1413)+(Data!X1413-INDEX($F$4:$F$102,P1413))/(INDEX($F$4:$F$102,P1413+1)-INDEX($F$4:$F$102,P1413))*(INDEX($E$4:$E$102,P1413+1)-INDEX($E$4:$E$102,P1413))))</f>
        <v/>
      </c>
      <c r="R1413" s="12">
        <f>IFERROR(MATCH(Data!Y1413,$F$4:$F$102,1),0)</f>
        <v/>
      </c>
      <c r="S1413" s="9">
        <f>IF(R1413=0,Data!Y1413+$I$13,IF(R1413&gt;=99,Data!Y1413+$I$14,INDEX($E$4:$E$102,R1413)+(Data!Y1413-INDEX($F$4:$F$102,R1413))/(INDEX($F$4:$F$102,R1413+1)-INDEX($F$4:$F$102,R1413))*(INDEX($E$4:$E$102,R1413+1)-INDEX($E$4:$E$102,R1413))))</f>
        <v/>
      </c>
    </row>
    <row r="1414">
      <c r="K1414" s="14">
        <f>Data!A1414</f>
        <v/>
      </c>
      <c r="L1414" s="12">
        <f>IF(Occurrence!J1414&lt;=0,-1,IFERROR(MATCH(Occurrence!J1414,$D$4:$D$102,1),0))</f>
        <v/>
      </c>
      <c r="M1414" s="9">
        <f>IF(L1414&lt;0,0,IF(L1414=0,Occurrence!J1414*$I$11,IF(L1414&gt;=99,Occurrence!J1414*$I$12,INDEX($C$4:$C$102,L1414)+(Occurrence!J1414-INDEX($D$4:$D$102,L1414))/(INDEX($D$4:$D$102,L1414+1)-INDEX($D$4:$D$102,L1414))*(INDEX($C$4:$C$102,L1414+1)-INDEX($C$4:$C$102,L1414)))))</f>
        <v/>
      </c>
      <c r="N1414" s="12">
        <f>IF(Occurrence!K1414&lt;=0,-1,IFERROR(MATCH(Occurrence!K1414,$D$4:$D$102,1),0))</f>
        <v/>
      </c>
      <c r="O1414" s="9">
        <f>IF(N1414&lt;0,0,IF(N1414=0,Occurrence!K1414*$I$11,IF(N1414&gt;=99,Occurrence!K1414*$I$12,INDEX($C$4:$C$102,N1414)+(Occurrence!K1414-INDEX($D$4:$D$102,N1414))/(INDEX($D$4:$D$102,N1414+1)-INDEX($D$4:$D$102,N1414))*(INDEX($C$4:$C$102,N1414+1)-INDEX($C$4:$C$102,N1414)))))</f>
        <v/>
      </c>
      <c r="P1414" s="12">
        <f>IFERROR(MATCH(Data!X1414,$F$4:$F$102,1),0)</f>
        <v/>
      </c>
      <c r="Q1414" s="9">
        <f>IF(P1414=0,Data!X1414+$I$13,IF(P1414&gt;=99,Data!X1414+$I$14,INDEX($E$4:$E$102,P1414)+(Data!X1414-INDEX($F$4:$F$102,P1414))/(INDEX($F$4:$F$102,P1414+1)-INDEX($F$4:$F$102,P1414))*(INDEX($E$4:$E$102,P1414+1)-INDEX($E$4:$E$102,P1414))))</f>
        <v/>
      </c>
      <c r="R1414" s="12">
        <f>IFERROR(MATCH(Data!Y1414,$F$4:$F$102,1),0)</f>
        <v/>
      </c>
      <c r="S1414" s="9">
        <f>IF(R1414=0,Data!Y1414+$I$13,IF(R1414&gt;=99,Data!Y1414+$I$14,INDEX($E$4:$E$102,R1414)+(Data!Y1414-INDEX($F$4:$F$102,R1414))/(INDEX($F$4:$F$102,R1414+1)-INDEX($F$4:$F$102,R1414))*(INDEX($E$4:$E$102,R1414+1)-INDEX($E$4:$E$102,R1414))))</f>
        <v/>
      </c>
    </row>
    <row r="1415">
      <c r="K1415" s="14">
        <f>Data!A1415</f>
        <v/>
      </c>
      <c r="L1415" s="12">
        <f>IF(Occurrence!J1415&lt;=0,-1,IFERROR(MATCH(Occurrence!J1415,$D$4:$D$102,1),0))</f>
        <v/>
      </c>
      <c r="M1415" s="9">
        <f>IF(L1415&lt;0,0,IF(L1415=0,Occurrence!J1415*$I$11,IF(L1415&gt;=99,Occurrence!J1415*$I$12,INDEX($C$4:$C$102,L1415)+(Occurrence!J1415-INDEX($D$4:$D$102,L1415))/(INDEX($D$4:$D$102,L1415+1)-INDEX($D$4:$D$102,L1415))*(INDEX($C$4:$C$102,L1415+1)-INDEX($C$4:$C$102,L1415)))))</f>
        <v/>
      </c>
      <c r="N1415" s="12">
        <f>IF(Occurrence!K1415&lt;=0,-1,IFERROR(MATCH(Occurrence!K1415,$D$4:$D$102,1),0))</f>
        <v/>
      </c>
      <c r="O1415" s="9">
        <f>IF(N1415&lt;0,0,IF(N1415=0,Occurrence!K1415*$I$11,IF(N1415&gt;=99,Occurrence!K1415*$I$12,INDEX($C$4:$C$102,N1415)+(Occurrence!K1415-INDEX($D$4:$D$102,N1415))/(INDEX($D$4:$D$102,N1415+1)-INDEX($D$4:$D$102,N1415))*(INDEX($C$4:$C$102,N1415+1)-INDEX($C$4:$C$102,N1415)))))</f>
        <v/>
      </c>
      <c r="P1415" s="12">
        <f>IFERROR(MATCH(Data!X1415,$F$4:$F$102,1),0)</f>
        <v/>
      </c>
      <c r="Q1415" s="9">
        <f>IF(P1415=0,Data!X1415+$I$13,IF(P1415&gt;=99,Data!X1415+$I$14,INDEX($E$4:$E$102,P1415)+(Data!X1415-INDEX($F$4:$F$102,P1415))/(INDEX($F$4:$F$102,P1415+1)-INDEX($F$4:$F$102,P1415))*(INDEX($E$4:$E$102,P1415+1)-INDEX($E$4:$E$102,P1415))))</f>
        <v/>
      </c>
      <c r="R1415" s="12">
        <f>IFERROR(MATCH(Data!Y1415,$F$4:$F$102,1),0)</f>
        <v/>
      </c>
      <c r="S1415" s="9">
        <f>IF(R1415=0,Data!Y1415+$I$13,IF(R1415&gt;=99,Data!Y1415+$I$14,INDEX($E$4:$E$102,R1415)+(Data!Y1415-INDEX($F$4:$F$102,R1415))/(INDEX($F$4:$F$102,R1415+1)-INDEX($F$4:$F$102,R1415))*(INDEX($E$4:$E$102,R1415+1)-INDEX($E$4:$E$102,R1415))))</f>
        <v/>
      </c>
    </row>
    <row r="1416">
      <c r="K1416" s="14">
        <f>Data!A1416</f>
        <v/>
      </c>
      <c r="L1416" s="12">
        <f>IF(Occurrence!J1416&lt;=0,-1,IFERROR(MATCH(Occurrence!J1416,$D$4:$D$102,1),0))</f>
        <v/>
      </c>
      <c r="M1416" s="9">
        <f>IF(L1416&lt;0,0,IF(L1416=0,Occurrence!J1416*$I$11,IF(L1416&gt;=99,Occurrence!J1416*$I$12,INDEX($C$4:$C$102,L1416)+(Occurrence!J1416-INDEX($D$4:$D$102,L1416))/(INDEX($D$4:$D$102,L1416+1)-INDEX($D$4:$D$102,L1416))*(INDEX($C$4:$C$102,L1416+1)-INDEX($C$4:$C$102,L1416)))))</f>
        <v/>
      </c>
      <c r="N1416" s="12">
        <f>IF(Occurrence!K1416&lt;=0,-1,IFERROR(MATCH(Occurrence!K1416,$D$4:$D$102,1),0))</f>
        <v/>
      </c>
      <c r="O1416" s="9">
        <f>IF(N1416&lt;0,0,IF(N1416=0,Occurrence!K1416*$I$11,IF(N1416&gt;=99,Occurrence!K1416*$I$12,INDEX($C$4:$C$102,N1416)+(Occurrence!K1416-INDEX($D$4:$D$102,N1416))/(INDEX($D$4:$D$102,N1416+1)-INDEX($D$4:$D$102,N1416))*(INDEX($C$4:$C$102,N1416+1)-INDEX($C$4:$C$102,N1416)))))</f>
        <v/>
      </c>
      <c r="P1416" s="12">
        <f>IFERROR(MATCH(Data!X1416,$F$4:$F$102,1),0)</f>
        <v/>
      </c>
      <c r="Q1416" s="9">
        <f>IF(P1416=0,Data!X1416+$I$13,IF(P1416&gt;=99,Data!X1416+$I$14,INDEX($E$4:$E$102,P1416)+(Data!X1416-INDEX($F$4:$F$102,P1416))/(INDEX($F$4:$F$102,P1416+1)-INDEX($F$4:$F$102,P1416))*(INDEX($E$4:$E$102,P1416+1)-INDEX($E$4:$E$102,P1416))))</f>
        <v/>
      </c>
      <c r="R1416" s="12">
        <f>IFERROR(MATCH(Data!Y1416,$F$4:$F$102,1),0)</f>
        <v/>
      </c>
      <c r="S1416" s="9">
        <f>IF(R1416=0,Data!Y1416+$I$13,IF(R1416&gt;=99,Data!Y1416+$I$14,INDEX($E$4:$E$102,R1416)+(Data!Y1416-INDEX($F$4:$F$102,R1416))/(INDEX($F$4:$F$102,R1416+1)-INDEX($F$4:$F$102,R1416))*(INDEX($E$4:$E$102,R1416+1)-INDEX($E$4:$E$102,R1416))))</f>
        <v/>
      </c>
    </row>
    <row r="1417">
      <c r="K1417" s="14">
        <f>Data!A1417</f>
        <v/>
      </c>
      <c r="L1417" s="12">
        <f>IF(Occurrence!J1417&lt;=0,-1,IFERROR(MATCH(Occurrence!J1417,$D$4:$D$102,1),0))</f>
        <v/>
      </c>
      <c r="M1417" s="9">
        <f>IF(L1417&lt;0,0,IF(L1417=0,Occurrence!J1417*$I$11,IF(L1417&gt;=99,Occurrence!J1417*$I$12,INDEX($C$4:$C$102,L1417)+(Occurrence!J1417-INDEX($D$4:$D$102,L1417))/(INDEX($D$4:$D$102,L1417+1)-INDEX($D$4:$D$102,L1417))*(INDEX($C$4:$C$102,L1417+1)-INDEX($C$4:$C$102,L1417)))))</f>
        <v/>
      </c>
      <c r="N1417" s="12">
        <f>IF(Occurrence!K1417&lt;=0,-1,IFERROR(MATCH(Occurrence!K1417,$D$4:$D$102,1),0))</f>
        <v/>
      </c>
      <c r="O1417" s="9">
        <f>IF(N1417&lt;0,0,IF(N1417=0,Occurrence!K1417*$I$11,IF(N1417&gt;=99,Occurrence!K1417*$I$12,INDEX($C$4:$C$102,N1417)+(Occurrence!K1417-INDEX($D$4:$D$102,N1417))/(INDEX($D$4:$D$102,N1417+1)-INDEX($D$4:$D$102,N1417))*(INDEX($C$4:$C$102,N1417+1)-INDEX($C$4:$C$102,N1417)))))</f>
        <v/>
      </c>
      <c r="P1417" s="12">
        <f>IFERROR(MATCH(Data!X1417,$F$4:$F$102,1),0)</f>
        <v/>
      </c>
      <c r="Q1417" s="9">
        <f>IF(P1417=0,Data!X1417+$I$13,IF(P1417&gt;=99,Data!X1417+$I$14,INDEX($E$4:$E$102,P1417)+(Data!X1417-INDEX($F$4:$F$102,P1417))/(INDEX($F$4:$F$102,P1417+1)-INDEX($F$4:$F$102,P1417))*(INDEX($E$4:$E$102,P1417+1)-INDEX($E$4:$E$102,P1417))))</f>
        <v/>
      </c>
      <c r="R1417" s="12">
        <f>IFERROR(MATCH(Data!Y1417,$F$4:$F$102,1),0)</f>
        <v/>
      </c>
      <c r="S1417" s="9">
        <f>IF(R1417=0,Data!Y1417+$I$13,IF(R1417&gt;=99,Data!Y1417+$I$14,INDEX($E$4:$E$102,R1417)+(Data!Y1417-INDEX($F$4:$F$102,R1417))/(INDEX($F$4:$F$102,R1417+1)-INDEX($F$4:$F$102,R1417))*(INDEX($E$4:$E$102,R1417+1)-INDEX($E$4:$E$102,R1417))))</f>
        <v/>
      </c>
    </row>
    <row r="1418">
      <c r="K1418" s="14">
        <f>Data!A1418</f>
        <v/>
      </c>
      <c r="L1418" s="12">
        <f>IF(Occurrence!J1418&lt;=0,-1,IFERROR(MATCH(Occurrence!J1418,$D$4:$D$102,1),0))</f>
        <v/>
      </c>
      <c r="M1418" s="9">
        <f>IF(L1418&lt;0,0,IF(L1418=0,Occurrence!J1418*$I$11,IF(L1418&gt;=99,Occurrence!J1418*$I$12,INDEX($C$4:$C$102,L1418)+(Occurrence!J1418-INDEX($D$4:$D$102,L1418))/(INDEX($D$4:$D$102,L1418+1)-INDEX($D$4:$D$102,L1418))*(INDEX($C$4:$C$102,L1418+1)-INDEX($C$4:$C$102,L1418)))))</f>
        <v/>
      </c>
      <c r="N1418" s="12">
        <f>IF(Occurrence!K1418&lt;=0,-1,IFERROR(MATCH(Occurrence!K1418,$D$4:$D$102,1),0))</f>
        <v/>
      </c>
      <c r="O1418" s="9">
        <f>IF(N1418&lt;0,0,IF(N1418=0,Occurrence!K1418*$I$11,IF(N1418&gt;=99,Occurrence!K1418*$I$12,INDEX($C$4:$C$102,N1418)+(Occurrence!K1418-INDEX($D$4:$D$102,N1418))/(INDEX($D$4:$D$102,N1418+1)-INDEX($D$4:$D$102,N1418))*(INDEX($C$4:$C$102,N1418+1)-INDEX($C$4:$C$102,N1418)))))</f>
        <v/>
      </c>
      <c r="P1418" s="12">
        <f>IFERROR(MATCH(Data!X1418,$F$4:$F$102,1),0)</f>
        <v/>
      </c>
      <c r="Q1418" s="9">
        <f>IF(P1418=0,Data!X1418+$I$13,IF(P1418&gt;=99,Data!X1418+$I$14,INDEX($E$4:$E$102,P1418)+(Data!X1418-INDEX($F$4:$F$102,P1418))/(INDEX($F$4:$F$102,P1418+1)-INDEX($F$4:$F$102,P1418))*(INDEX($E$4:$E$102,P1418+1)-INDEX($E$4:$E$102,P1418))))</f>
        <v/>
      </c>
      <c r="R1418" s="12">
        <f>IFERROR(MATCH(Data!Y1418,$F$4:$F$102,1),0)</f>
        <v/>
      </c>
      <c r="S1418" s="9">
        <f>IF(R1418=0,Data!Y1418+$I$13,IF(R1418&gt;=99,Data!Y1418+$I$14,INDEX($E$4:$E$102,R1418)+(Data!Y1418-INDEX($F$4:$F$102,R1418))/(INDEX($F$4:$F$102,R1418+1)-INDEX($F$4:$F$102,R1418))*(INDEX($E$4:$E$102,R1418+1)-INDEX($E$4:$E$102,R1418))))</f>
        <v/>
      </c>
    </row>
    <row r="1419">
      <c r="K1419" s="14">
        <f>Data!A1419</f>
        <v/>
      </c>
      <c r="L1419" s="12">
        <f>IF(Occurrence!J1419&lt;=0,-1,IFERROR(MATCH(Occurrence!J1419,$D$4:$D$102,1),0))</f>
        <v/>
      </c>
      <c r="M1419" s="9">
        <f>IF(L1419&lt;0,0,IF(L1419=0,Occurrence!J1419*$I$11,IF(L1419&gt;=99,Occurrence!J1419*$I$12,INDEX($C$4:$C$102,L1419)+(Occurrence!J1419-INDEX($D$4:$D$102,L1419))/(INDEX($D$4:$D$102,L1419+1)-INDEX($D$4:$D$102,L1419))*(INDEX($C$4:$C$102,L1419+1)-INDEX($C$4:$C$102,L1419)))))</f>
        <v/>
      </c>
      <c r="N1419" s="12">
        <f>IF(Occurrence!K1419&lt;=0,-1,IFERROR(MATCH(Occurrence!K1419,$D$4:$D$102,1),0))</f>
        <v/>
      </c>
      <c r="O1419" s="9">
        <f>IF(N1419&lt;0,0,IF(N1419=0,Occurrence!K1419*$I$11,IF(N1419&gt;=99,Occurrence!K1419*$I$12,INDEX($C$4:$C$102,N1419)+(Occurrence!K1419-INDEX($D$4:$D$102,N1419))/(INDEX($D$4:$D$102,N1419+1)-INDEX($D$4:$D$102,N1419))*(INDEX($C$4:$C$102,N1419+1)-INDEX($C$4:$C$102,N1419)))))</f>
        <v/>
      </c>
      <c r="P1419" s="12">
        <f>IFERROR(MATCH(Data!X1419,$F$4:$F$102,1),0)</f>
        <v/>
      </c>
      <c r="Q1419" s="9">
        <f>IF(P1419=0,Data!X1419+$I$13,IF(P1419&gt;=99,Data!X1419+$I$14,INDEX($E$4:$E$102,P1419)+(Data!X1419-INDEX($F$4:$F$102,P1419))/(INDEX($F$4:$F$102,P1419+1)-INDEX($F$4:$F$102,P1419))*(INDEX($E$4:$E$102,P1419+1)-INDEX($E$4:$E$102,P1419))))</f>
        <v/>
      </c>
      <c r="R1419" s="12">
        <f>IFERROR(MATCH(Data!Y1419,$F$4:$F$102,1),0)</f>
        <v/>
      </c>
      <c r="S1419" s="9">
        <f>IF(R1419=0,Data!Y1419+$I$13,IF(R1419&gt;=99,Data!Y1419+$I$14,INDEX($E$4:$E$102,R1419)+(Data!Y1419-INDEX($F$4:$F$102,R1419))/(INDEX($F$4:$F$102,R1419+1)-INDEX($F$4:$F$102,R1419))*(INDEX($E$4:$E$102,R1419+1)-INDEX($E$4:$E$102,R1419))))</f>
        <v/>
      </c>
    </row>
    <row r="1420">
      <c r="K1420" s="14">
        <f>Data!A1420</f>
        <v/>
      </c>
      <c r="L1420" s="12">
        <f>IF(Occurrence!J1420&lt;=0,-1,IFERROR(MATCH(Occurrence!J1420,$D$4:$D$102,1),0))</f>
        <v/>
      </c>
      <c r="M1420" s="9">
        <f>IF(L1420&lt;0,0,IF(L1420=0,Occurrence!J1420*$I$11,IF(L1420&gt;=99,Occurrence!J1420*$I$12,INDEX($C$4:$C$102,L1420)+(Occurrence!J1420-INDEX($D$4:$D$102,L1420))/(INDEX($D$4:$D$102,L1420+1)-INDEX($D$4:$D$102,L1420))*(INDEX($C$4:$C$102,L1420+1)-INDEX($C$4:$C$102,L1420)))))</f>
        <v/>
      </c>
      <c r="N1420" s="12">
        <f>IF(Occurrence!K1420&lt;=0,-1,IFERROR(MATCH(Occurrence!K1420,$D$4:$D$102,1),0))</f>
        <v/>
      </c>
      <c r="O1420" s="9">
        <f>IF(N1420&lt;0,0,IF(N1420=0,Occurrence!K1420*$I$11,IF(N1420&gt;=99,Occurrence!K1420*$I$12,INDEX($C$4:$C$102,N1420)+(Occurrence!K1420-INDEX($D$4:$D$102,N1420))/(INDEX($D$4:$D$102,N1420+1)-INDEX($D$4:$D$102,N1420))*(INDEX($C$4:$C$102,N1420+1)-INDEX($C$4:$C$102,N1420)))))</f>
        <v/>
      </c>
      <c r="P1420" s="12">
        <f>IFERROR(MATCH(Data!X1420,$F$4:$F$102,1),0)</f>
        <v/>
      </c>
      <c r="Q1420" s="9">
        <f>IF(P1420=0,Data!X1420+$I$13,IF(P1420&gt;=99,Data!X1420+$I$14,INDEX($E$4:$E$102,P1420)+(Data!X1420-INDEX($F$4:$F$102,P1420))/(INDEX($F$4:$F$102,P1420+1)-INDEX($F$4:$F$102,P1420))*(INDEX($E$4:$E$102,P1420+1)-INDEX($E$4:$E$102,P1420))))</f>
        <v/>
      </c>
      <c r="R1420" s="12">
        <f>IFERROR(MATCH(Data!Y1420,$F$4:$F$102,1),0)</f>
        <v/>
      </c>
      <c r="S1420" s="9">
        <f>IF(R1420=0,Data!Y1420+$I$13,IF(R1420&gt;=99,Data!Y1420+$I$14,INDEX($E$4:$E$102,R1420)+(Data!Y1420-INDEX($F$4:$F$102,R1420))/(INDEX($F$4:$F$102,R1420+1)-INDEX($F$4:$F$102,R1420))*(INDEX($E$4:$E$102,R1420+1)-INDEX($E$4:$E$102,R1420))))</f>
        <v/>
      </c>
    </row>
    <row r="1421">
      <c r="K1421" s="14">
        <f>Data!A1421</f>
        <v/>
      </c>
      <c r="L1421" s="12">
        <f>IF(Occurrence!J1421&lt;=0,-1,IFERROR(MATCH(Occurrence!J1421,$D$4:$D$102,1),0))</f>
        <v/>
      </c>
      <c r="M1421" s="9">
        <f>IF(L1421&lt;0,0,IF(L1421=0,Occurrence!J1421*$I$11,IF(L1421&gt;=99,Occurrence!J1421*$I$12,INDEX($C$4:$C$102,L1421)+(Occurrence!J1421-INDEX($D$4:$D$102,L1421))/(INDEX($D$4:$D$102,L1421+1)-INDEX($D$4:$D$102,L1421))*(INDEX($C$4:$C$102,L1421+1)-INDEX($C$4:$C$102,L1421)))))</f>
        <v/>
      </c>
      <c r="N1421" s="12">
        <f>IF(Occurrence!K1421&lt;=0,-1,IFERROR(MATCH(Occurrence!K1421,$D$4:$D$102,1),0))</f>
        <v/>
      </c>
      <c r="O1421" s="9">
        <f>IF(N1421&lt;0,0,IF(N1421=0,Occurrence!K1421*$I$11,IF(N1421&gt;=99,Occurrence!K1421*$I$12,INDEX($C$4:$C$102,N1421)+(Occurrence!K1421-INDEX($D$4:$D$102,N1421))/(INDEX($D$4:$D$102,N1421+1)-INDEX($D$4:$D$102,N1421))*(INDEX($C$4:$C$102,N1421+1)-INDEX($C$4:$C$102,N1421)))))</f>
        <v/>
      </c>
      <c r="P1421" s="12">
        <f>IFERROR(MATCH(Data!X1421,$F$4:$F$102,1),0)</f>
        <v/>
      </c>
      <c r="Q1421" s="9">
        <f>IF(P1421=0,Data!X1421+$I$13,IF(P1421&gt;=99,Data!X1421+$I$14,INDEX($E$4:$E$102,P1421)+(Data!X1421-INDEX($F$4:$F$102,P1421))/(INDEX($F$4:$F$102,P1421+1)-INDEX($F$4:$F$102,P1421))*(INDEX($E$4:$E$102,P1421+1)-INDEX($E$4:$E$102,P1421))))</f>
        <v/>
      </c>
      <c r="R1421" s="12">
        <f>IFERROR(MATCH(Data!Y1421,$F$4:$F$102,1),0)</f>
        <v/>
      </c>
      <c r="S1421" s="9">
        <f>IF(R1421=0,Data!Y1421+$I$13,IF(R1421&gt;=99,Data!Y1421+$I$14,INDEX($E$4:$E$102,R1421)+(Data!Y1421-INDEX($F$4:$F$102,R1421))/(INDEX($F$4:$F$102,R1421+1)-INDEX($F$4:$F$102,R1421))*(INDEX($E$4:$E$102,R1421+1)-INDEX($E$4:$E$102,R1421))))</f>
        <v/>
      </c>
    </row>
    <row r="1422">
      <c r="K1422" s="14">
        <f>Data!A1422</f>
        <v/>
      </c>
      <c r="L1422" s="12">
        <f>IF(Occurrence!J1422&lt;=0,-1,IFERROR(MATCH(Occurrence!J1422,$D$4:$D$102,1),0))</f>
        <v/>
      </c>
      <c r="M1422" s="9">
        <f>IF(L1422&lt;0,0,IF(L1422=0,Occurrence!J1422*$I$11,IF(L1422&gt;=99,Occurrence!J1422*$I$12,INDEX($C$4:$C$102,L1422)+(Occurrence!J1422-INDEX($D$4:$D$102,L1422))/(INDEX($D$4:$D$102,L1422+1)-INDEX($D$4:$D$102,L1422))*(INDEX($C$4:$C$102,L1422+1)-INDEX($C$4:$C$102,L1422)))))</f>
        <v/>
      </c>
      <c r="N1422" s="12">
        <f>IF(Occurrence!K1422&lt;=0,-1,IFERROR(MATCH(Occurrence!K1422,$D$4:$D$102,1),0))</f>
        <v/>
      </c>
      <c r="O1422" s="9">
        <f>IF(N1422&lt;0,0,IF(N1422=0,Occurrence!K1422*$I$11,IF(N1422&gt;=99,Occurrence!K1422*$I$12,INDEX($C$4:$C$102,N1422)+(Occurrence!K1422-INDEX($D$4:$D$102,N1422))/(INDEX($D$4:$D$102,N1422+1)-INDEX($D$4:$D$102,N1422))*(INDEX($C$4:$C$102,N1422+1)-INDEX($C$4:$C$102,N1422)))))</f>
        <v/>
      </c>
      <c r="P1422" s="12">
        <f>IFERROR(MATCH(Data!X1422,$F$4:$F$102,1),0)</f>
        <v/>
      </c>
      <c r="Q1422" s="9">
        <f>IF(P1422=0,Data!X1422+$I$13,IF(P1422&gt;=99,Data!X1422+$I$14,INDEX($E$4:$E$102,P1422)+(Data!X1422-INDEX($F$4:$F$102,P1422))/(INDEX($F$4:$F$102,P1422+1)-INDEX($F$4:$F$102,P1422))*(INDEX($E$4:$E$102,P1422+1)-INDEX($E$4:$E$102,P1422))))</f>
        <v/>
      </c>
      <c r="R1422" s="12">
        <f>IFERROR(MATCH(Data!Y1422,$F$4:$F$102,1),0)</f>
        <v/>
      </c>
      <c r="S1422" s="9">
        <f>IF(R1422=0,Data!Y1422+$I$13,IF(R1422&gt;=99,Data!Y1422+$I$14,INDEX($E$4:$E$102,R1422)+(Data!Y1422-INDEX($F$4:$F$102,R1422))/(INDEX($F$4:$F$102,R1422+1)-INDEX($F$4:$F$102,R1422))*(INDEX($E$4:$E$102,R1422+1)-INDEX($E$4:$E$102,R1422))))</f>
        <v/>
      </c>
    </row>
    <row r="1423">
      <c r="K1423" s="14">
        <f>Data!A1423</f>
        <v/>
      </c>
      <c r="L1423" s="12">
        <f>IF(Occurrence!J1423&lt;=0,-1,IFERROR(MATCH(Occurrence!J1423,$D$4:$D$102,1),0))</f>
        <v/>
      </c>
      <c r="M1423" s="9">
        <f>IF(L1423&lt;0,0,IF(L1423=0,Occurrence!J1423*$I$11,IF(L1423&gt;=99,Occurrence!J1423*$I$12,INDEX($C$4:$C$102,L1423)+(Occurrence!J1423-INDEX($D$4:$D$102,L1423))/(INDEX($D$4:$D$102,L1423+1)-INDEX($D$4:$D$102,L1423))*(INDEX($C$4:$C$102,L1423+1)-INDEX($C$4:$C$102,L1423)))))</f>
        <v/>
      </c>
      <c r="N1423" s="12">
        <f>IF(Occurrence!K1423&lt;=0,-1,IFERROR(MATCH(Occurrence!K1423,$D$4:$D$102,1),0))</f>
        <v/>
      </c>
      <c r="O1423" s="9">
        <f>IF(N1423&lt;0,0,IF(N1423=0,Occurrence!K1423*$I$11,IF(N1423&gt;=99,Occurrence!K1423*$I$12,INDEX($C$4:$C$102,N1423)+(Occurrence!K1423-INDEX($D$4:$D$102,N1423))/(INDEX($D$4:$D$102,N1423+1)-INDEX($D$4:$D$102,N1423))*(INDEX($C$4:$C$102,N1423+1)-INDEX($C$4:$C$102,N1423)))))</f>
        <v/>
      </c>
      <c r="P1423" s="12">
        <f>IFERROR(MATCH(Data!X1423,$F$4:$F$102,1),0)</f>
        <v/>
      </c>
      <c r="Q1423" s="9">
        <f>IF(P1423=0,Data!X1423+$I$13,IF(P1423&gt;=99,Data!X1423+$I$14,INDEX($E$4:$E$102,P1423)+(Data!X1423-INDEX($F$4:$F$102,P1423))/(INDEX($F$4:$F$102,P1423+1)-INDEX($F$4:$F$102,P1423))*(INDEX($E$4:$E$102,P1423+1)-INDEX($E$4:$E$102,P1423))))</f>
        <v/>
      </c>
      <c r="R1423" s="12">
        <f>IFERROR(MATCH(Data!Y1423,$F$4:$F$102,1),0)</f>
        <v/>
      </c>
      <c r="S1423" s="9">
        <f>IF(R1423=0,Data!Y1423+$I$13,IF(R1423&gt;=99,Data!Y1423+$I$14,INDEX($E$4:$E$102,R1423)+(Data!Y1423-INDEX($F$4:$F$102,R1423))/(INDEX($F$4:$F$102,R1423+1)-INDEX($F$4:$F$102,R1423))*(INDEX($E$4:$E$102,R1423+1)-INDEX($E$4:$E$102,R1423))))</f>
        <v/>
      </c>
    </row>
    <row r="1424">
      <c r="K1424" s="14">
        <f>Data!A1424</f>
        <v/>
      </c>
      <c r="L1424" s="12">
        <f>IF(Occurrence!J1424&lt;=0,-1,IFERROR(MATCH(Occurrence!J1424,$D$4:$D$102,1),0))</f>
        <v/>
      </c>
      <c r="M1424" s="9">
        <f>IF(L1424&lt;0,0,IF(L1424=0,Occurrence!J1424*$I$11,IF(L1424&gt;=99,Occurrence!J1424*$I$12,INDEX($C$4:$C$102,L1424)+(Occurrence!J1424-INDEX($D$4:$D$102,L1424))/(INDEX($D$4:$D$102,L1424+1)-INDEX($D$4:$D$102,L1424))*(INDEX($C$4:$C$102,L1424+1)-INDEX($C$4:$C$102,L1424)))))</f>
        <v/>
      </c>
      <c r="N1424" s="12">
        <f>IF(Occurrence!K1424&lt;=0,-1,IFERROR(MATCH(Occurrence!K1424,$D$4:$D$102,1),0))</f>
        <v/>
      </c>
      <c r="O1424" s="9">
        <f>IF(N1424&lt;0,0,IF(N1424=0,Occurrence!K1424*$I$11,IF(N1424&gt;=99,Occurrence!K1424*$I$12,INDEX($C$4:$C$102,N1424)+(Occurrence!K1424-INDEX($D$4:$D$102,N1424))/(INDEX($D$4:$D$102,N1424+1)-INDEX($D$4:$D$102,N1424))*(INDEX($C$4:$C$102,N1424+1)-INDEX($C$4:$C$102,N1424)))))</f>
        <v/>
      </c>
      <c r="P1424" s="12">
        <f>IFERROR(MATCH(Data!X1424,$F$4:$F$102,1),0)</f>
        <v/>
      </c>
      <c r="Q1424" s="9">
        <f>IF(P1424=0,Data!X1424+$I$13,IF(P1424&gt;=99,Data!X1424+$I$14,INDEX($E$4:$E$102,P1424)+(Data!X1424-INDEX($F$4:$F$102,P1424))/(INDEX($F$4:$F$102,P1424+1)-INDEX($F$4:$F$102,P1424))*(INDEX($E$4:$E$102,P1424+1)-INDEX($E$4:$E$102,P1424))))</f>
        <v/>
      </c>
      <c r="R1424" s="12">
        <f>IFERROR(MATCH(Data!Y1424,$F$4:$F$102,1),0)</f>
        <v/>
      </c>
      <c r="S1424" s="9">
        <f>IF(R1424=0,Data!Y1424+$I$13,IF(R1424&gt;=99,Data!Y1424+$I$14,INDEX($E$4:$E$102,R1424)+(Data!Y1424-INDEX($F$4:$F$102,R1424))/(INDEX($F$4:$F$102,R1424+1)-INDEX($F$4:$F$102,R1424))*(INDEX($E$4:$E$102,R1424+1)-INDEX($E$4:$E$102,R1424))))</f>
        <v/>
      </c>
    </row>
    <row r="1425">
      <c r="K1425" s="14">
        <f>Data!A1425</f>
        <v/>
      </c>
      <c r="L1425" s="12">
        <f>IF(Occurrence!J1425&lt;=0,-1,IFERROR(MATCH(Occurrence!J1425,$D$4:$D$102,1),0))</f>
        <v/>
      </c>
      <c r="M1425" s="9">
        <f>IF(L1425&lt;0,0,IF(L1425=0,Occurrence!J1425*$I$11,IF(L1425&gt;=99,Occurrence!J1425*$I$12,INDEX($C$4:$C$102,L1425)+(Occurrence!J1425-INDEX($D$4:$D$102,L1425))/(INDEX($D$4:$D$102,L1425+1)-INDEX($D$4:$D$102,L1425))*(INDEX($C$4:$C$102,L1425+1)-INDEX($C$4:$C$102,L1425)))))</f>
        <v/>
      </c>
      <c r="N1425" s="12">
        <f>IF(Occurrence!K1425&lt;=0,-1,IFERROR(MATCH(Occurrence!K1425,$D$4:$D$102,1),0))</f>
        <v/>
      </c>
      <c r="O1425" s="9">
        <f>IF(N1425&lt;0,0,IF(N1425=0,Occurrence!K1425*$I$11,IF(N1425&gt;=99,Occurrence!K1425*$I$12,INDEX($C$4:$C$102,N1425)+(Occurrence!K1425-INDEX($D$4:$D$102,N1425))/(INDEX($D$4:$D$102,N1425+1)-INDEX($D$4:$D$102,N1425))*(INDEX($C$4:$C$102,N1425+1)-INDEX($C$4:$C$102,N1425)))))</f>
        <v/>
      </c>
      <c r="P1425" s="12">
        <f>IFERROR(MATCH(Data!X1425,$F$4:$F$102,1),0)</f>
        <v/>
      </c>
      <c r="Q1425" s="9">
        <f>IF(P1425=0,Data!X1425+$I$13,IF(P1425&gt;=99,Data!X1425+$I$14,INDEX($E$4:$E$102,P1425)+(Data!X1425-INDEX($F$4:$F$102,P1425))/(INDEX($F$4:$F$102,P1425+1)-INDEX($F$4:$F$102,P1425))*(INDEX($E$4:$E$102,P1425+1)-INDEX($E$4:$E$102,P1425))))</f>
        <v/>
      </c>
      <c r="R1425" s="12">
        <f>IFERROR(MATCH(Data!Y1425,$F$4:$F$102,1),0)</f>
        <v/>
      </c>
      <c r="S1425" s="9">
        <f>IF(R1425=0,Data!Y1425+$I$13,IF(R1425&gt;=99,Data!Y1425+$I$14,INDEX($E$4:$E$102,R1425)+(Data!Y1425-INDEX($F$4:$F$102,R1425))/(INDEX($F$4:$F$102,R1425+1)-INDEX($F$4:$F$102,R1425))*(INDEX($E$4:$E$102,R1425+1)-INDEX($E$4:$E$102,R1425))))</f>
        <v/>
      </c>
    </row>
    <row r="1426">
      <c r="K1426" s="14">
        <f>Data!A1426</f>
        <v/>
      </c>
      <c r="L1426" s="12">
        <f>IF(Occurrence!J1426&lt;=0,-1,IFERROR(MATCH(Occurrence!J1426,$D$4:$D$102,1),0))</f>
        <v/>
      </c>
      <c r="M1426" s="9">
        <f>IF(L1426&lt;0,0,IF(L1426=0,Occurrence!J1426*$I$11,IF(L1426&gt;=99,Occurrence!J1426*$I$12,INDEX($C$4:$C$102,L1426)+(Occurrence!J1426-INDEX($D$4:$D$102,L1426))/(INDEX($D$4:$D$102,L1426+1)-INDEX($D$4:$D$102,L1426))*(INDEX($C$4:$C$102,L1426+1)-INDEX($C$4:$C$102,L1426)))))</f>
        <v/>
      </c>
      <c r="N1426" s="12">
        <f>IF(Occurrence!K1426&lt;=0,-1,IFERROR(MATCH(Occurrence!K1426,$D$4:$D$102,1),0))</f>
        <v/>
      </c>
      <c r="O1426" s="9">
        <f>IF(N1426&lt;0,0,IF(N1426=0,Occurrence!K1426*$I$11,IF(N1426&gt;=99,Occurrence!K1426*$I$12,INDEX($C$4:$C$102,N1426)+(Occurrence!K1426-INDEX($D$4:$D$102,N1426))/(INDEX($D$4:$D$102,N1426+1)-INDEX($D$4:$D$102,N1426))*(INDEX($C$4:$C$102,N1426+1)-INDEX($C$4:$C$102,N1426)))))</f>
        <v/>
      </c>
      <c r="P1426" s="12">
        <f>IFERROR(MATCH(Data!X1426,$F$4:$F$102,1),0)</f>
        <v/>
      </c>
      <c r="Q1426" s="9">
        <f>IF(P1426=0,Data!X1426+$I$13,IF(P1426&gt;=99,Data!X1426+$I$14,INDEX($E$4:$E$102,P1426)+(Data!X1426-INDEX($F$4:$F$102,P1426))/(INDEX($F$4:$F$102,P1426+1)-INDEX($F$4:$F$102,P1426))*(INDEX($E$4:$E$102,P1426+1)-INDEX($E$4:$E$102,P1426))))</f>
        <v/>
      </c>
      <c r="R1426" s="12">
        <f>IFERROR(MATCH(Data!Y1426,$F$4:$F$102,1),0)</f>
        <v/>
      </c>
      <c r="S1426" s="9">
        <f>IF(R1426=0,Data!Y1426+$I$13,IF(R1426&gt;=99,Data!Y1426+$I$14,INDEX($E$4:$E$102,R1426)+(Data!Y1426-INDEX($F$4:$F$102,R1426))/(INDEX($F$4:$F$102,R1426+1)-INDEX($F$4:$F$102,R1426))*(INDEX($E$4:$E$102,R1426+1)-INDEX($E$4:$E$102,R1426))))</f>
        <v/>
      </c>
    </row>
    <row r="1427">
      <c r="K1427" s="14">
        <f>Data!A1427</f>
        <v/>
      </c>
      <c r="L1427" s="12">
        <f>IF(Occurrence!J1427&lt;=0,-1,IFERROR(MATCH(Occurrence!J1427,$D$4:$D$102,1),0))</f>
        <v/>
      </c>
      <c r="M1427" s="9">
        <f>IF(L1427&lt;0,0,IF(L1427=0,Occurrence!J1427*$I$11,IF(L1427&gt;=99,Occurrence!J1427*$I$12,INDEX($C$4:$C$102,L1427)+(Occurrence!J1427-INDEX($D$4:$D$102,L1427))/(INDEX($D$4:$D$102,L1427+1)-INDEX($D$4:$D$102,L1427))*(INDEX($C$4:$C$102,L1427+1)-INDEX($C$4:$C$102,L1427)))))</f>
        <v/>
      </c>
      <c r="N1427" s="12">
        <f>IF(Occurrence!K1427&lt;=0,-1,IFERROR(MATCH(Occurrence!K1427,$D$4:$D$102,1),0))</f>
        <v/>
      </c>
      <c r="O1427" s="9">
        <f>IF(N1427&lt;0,0,IF(N1427=0,Occurrence!K1427*$I$11,IF(N1427&gt;=99,Occurrence!K1427*$I$12,INDEX($C$4:$C$102,N1427)+(Occurrence!K1427-INDEX($D$4:$D$102,N1427))/(INDEX($D$4:$D$102,N1427+1)-INDEX($D$4:$D$102,N1427))*(INDEX($C$4:$C$102,N1427+1)-INDEX($C$4:$C$102,N1427)))))</f>
        <v/>
      </c>
      <c r="P1427" s="12">
        <f>IFERROR(MATCH(Data!X1427,$F$4:$F$102,1),0)</f>
        <v/>
      </c>
      <c r="Q1427" s="9">
        <f>IF(P1427=0,Data!X1427+$I$13,IF(P1427&gt;=99,Data!X1427+$I$14,INDEX($E$4:$E$102,P1427)+(Data!X1427-INDEX($F$4:$F$102,P1427))/(INDEX($F$4:$F$102,P1427+1)-INDEX($F$4:$F$102,P1427))*(INDEX($E$4:$E$102,P1427+1)-INDEX($E$4:$E$102,P1427))))</f>
        <v/>
      </c>
      <c r="R1427" s="12">
        <f>IFERROR(MATCH(Data!Y1427,$F$4:$F$102,1),0)</f>
        <v/>
      </c>
      <c r="S1427" s="9">
        <f>IF(R1427=0,Data!Y1427+$I$13,IF(R1427&gt;=99,Data!Y1427+$I$14,INDEX($E$4:$E$102,R1427)+(Data!Y1427-INDEX($F$4:$F$102,R1427))/(INDEX($F$4:$F$102,R1427+1)-INDEX($F$4:$F$102,R1427))*(INDEX($E$4:$E$102,R1427+1)-INDEX($E$4:$E$102,R1427))))</f>
        <v/>
      </c>
    </row>
    <row r="1428">
      <c r="K1428" s="14">
        <f>Data!A1428</f>
        <v/>
      </c>
      <c r="L1428" s="12">
        <f>IF(Occurrence!J1428&lt;=0,-1,IFERROR(MATCH(Occurrence!J1428,$D$4:$D$102,1),0))</f>
        <v/>
      </c>
      <c r="M1428" s="9">
        <f>IF(L1428&lt;0,0,IF(L1428=0,Occurrence!J1428*$I$11,IF(L1428&gt;=99,Occurrence!J1428*$I$12,INDEX($C$4:$C$102,L1428)+(Occurrence!J1428-INDEX($D$4:$D$102,L1428))/(INDEX($D$4:$D$102,L1428+1)-INDEX($D$4:$D$102,L1428))*(INDEX($C$4:$C$102,L1428+1)-INDEX($C$4:$C$102,L1428)))))</f>
        <v/>
      </c>
      <c r="N1428" s="12">
        <f>IF(Occurrence!K1428&lt;=0,-1,IFERROR(MATCH(Occurrence!K1428,$D$4:$D$102,1),0))</f>
        <v/>
      </c>
      <c r="O1428" s="9">
        <f>IF(N1428&lt;0,0,IF(N1428=0,Occurrence!K1428*$I$11,IF(N1428&gt;=99,Occurrence!K1428*$I$12,INDEX($C$4:$C$102,N1428)+(Occurrence!K1428-INDEX($D$4:$D$102,N1428))/(INDEX($D$4:$D$102,N1428+1)-INDEX($D$4:$D$102,N1428))*(INDEX($C$4:$C$102,N1428+1)-INDEX($C$4:$C$102,N1428)))))</f>
        <v/>
      </c>
      <c r="P1428" s="12">
        <f>IFERROR(MATCH(Data!X1428,$F$4:$F$102,1),0)</f>
        <v/>
      </c>
      <c r="Q1428" s="9">
        <f>IF(P1428=0,Data!X1428+$I$13,IF(P1428&gt;=99,Data!X1428+$I$14,INDEX($E$4:$E$102,P1428)+(Data!X1428-INDEX($F$4:$F$102,P1428))/(INDEX($F$4:$F$102,P1428+1)-INDEX($F$4:$F$102,P1428))*(INDEX($E$4:$E$102,P1428+1)-INDEX($E$4:$E$102,P1428))))</f>
        <v/>
      </c>
      <c r="R1428" s="12">
        <f>IFERROR(MATCH(Data!Y1428,$F$4:$F$102,1),0)</f>
        <v/>
      </c>
      <c r="S1428" s="9">
        <f>IF(R1428=0,Data!Y1428+$I$13,IF(R1428&gt;=99,Data!Y1428+$I$14,INDEX($E$4:$E$102,R1428)+(Data!Y1428-INDEX($F$4:$F$102,R1428))/(INDEX($F$4:$F$102,R1428+1)-INDEX($F$4:$F$102,R1428))*(INDEX($E$4:$E$102,R1428+1)-INDEX($E$4:$E$102,R1428))))</f>
        <v/>
      </c>
    </row>
    <row r="1429">
      <c r="K1429" s="14">
        <f>Data!A1429</f>
        <v/>
      </c>
      <c r="L1429" s="12">
        <f>IF(Occurrence!J1429&lt;=0,-1,IFERROR(MATCH(Occurrence!J1429,$D$4:$D$102,1),0))</f>
        <v/>
      </c>
      <c r="M1429" s="9">
        <f>IF(L1429&lt;0,0,IF(L1429=0,Occurrence!J1429*$I$11,IF(L1429&gt;=99,Occurrence!J1429*$I$12,INDEX($C$4:$C$102,L1429)+(Occurrence!J1429-INDEX($D$4:$D$102,L1429))/(INDEX($D$4:$D$102,L1429+1)-INDEX($D$4:$D$102,L1429))*(INDEX($C$4:$C$102,L1429+1)-INDEX($C$4:$C$102,L1429)))))</f>
        <v/>
      </c>
      <c r="N1429" s="12">
        <f>IF(Occurrence!K1429&lt;=0,-1,IFERROR(MATCH(Occurrence!K1429,$D$4:$D$102,1),0))</f>
        <v/>
      </c>
      <c r="O1429" s="9">
        <f>IF(N1429&lt;0,0,IF(N1429=0,Occurrence!K1429*$I$11,IF(N1429&gt;=99,Occurrence!K1429*$I$12,INDEX($C$4:$C$102,N1429)+(Occurrence!K1429-INDEX($D$4:$D$102,N1429))/(INDEX($D$4:$D$102,N1429+1)-INDEX($D$4:$D$102,N1429))*(INDEX($C$4:$C$102,N1429+1)-INDEX($C$4:$C$102,N1429)))))</f>
        <v/>
      </c>
      <c r="P1429" s="12">
        <f>IFERROR(MATCH(Data!X1429,$F$4:$F$102,1),0)</f>
        <v/>
      </c>
      <c r="Q1429" s="9">
        <f>IF(P1429=0,Data!X1429+$I$13,IF(P1429&gt;=99,Data!X1429+$I$14,INDEX($E$4:$E$102,P1429)+(Data!X1429-INDEX($F$4:$F$102,P1429))/(INDEX($F$4:$F$102,P1429+1)-INDEX($F$4:$F$102,P1429))*(INDEX($E$4:$E$102,P1429+1)-INDEX($E$4:$E$102,P1429))))</f>
        <v/>
      </c>
      <c r="R1429" s="12">
        <f>IFERROR(MATCH(Data!Y1429,$F$4:$F$102,1),0)</f>
        <v/>
      </c>
      <c r="S1429" s="9">
        <f>IF(R1429=0,Data!Y1429+$I$13,IF(R1429&gt;=99,Data!Y1429+$I$14,INDEX($E$4:$E$102,R1429)+(Data!Y1429-INDEX($F$4:$F$102,R1429))/(INDEX($F$4:$F$102,R1429+1)-INDEX($F$4:$F$102,R1429))*(INDEX($E$4:$E$102,R1429+1)-INDEX($E$4:$E$102,R1429))))</f>
        <v/>
      </c>
    </row>
    <row r="1430">
      <c r="K1430" s="14">
        <f>Data!A1430</f>
        <v/>
      </c>
      <c r="L1430" s="12">
        <f>IF(Occurrence!J1430&lt;=0,-1,IFERROR(MATCH(Occurrence!J1430,$D$4:$D$102,1),0))</f>
        <v/>
      </c>
      <c r="M1430" s="9">
        <f>IF(L1430&lt;0,0,IF(L1430=0,Occurrence!J1430*$I$11,IF(L1430&gt;=99,Occurrence!J1430*$I$12,INDEX($C$4:$C$102,L1430)+(Occurrence!J1430-INDEX($D$4:$D$102,L1430))/(INDEX($D$4:$D$102,L1430+1)-INDEX($D$4:$D$102,L1430))*(INDEX($C$4:$C$102,L1430+1)-INDEX($C$4:$C$102,L1430)))))</f>
        <v/>
      </c>
      <c r="N1430" s="12">
        <f>IF(Occurrence!K1430&lt;=0,-1,IFERROR(MATCH(Occurrence!K1430,$D$4:$D$102,1),0))</f>
        <v/>
      </c>
      <c r="O1430" s="9">
        <f>IF(N1430&lt;0,0,IF(N1430=0,Occurrence!K1430*$I$11,IF(N1430&gt;=99,Occurrence!K1430*$I$12,INDEX($C$4:$C$102,N1430)+(Occurrence!K1430-INDEX($D$4:$D$102,N1430))/(INDEX($D$4:$D$102,N1430+1)-INDEX($D$4:$D$102,N1430))*(INDEX($C$4:$C$102,N1430+1)-INDEX($C$4:$C$102,N1430)))))</f>
        <v/>
      </c>
      <c r="P1430" s="12">
        <f>IFERROR(MATCH(Data!X1430,$F$4:$F$102,1),0)</f>
        <v/>
      </c>
      <c r="Q1430" s="9">
        <f>IF(P1430=0,Data!X1430+$I$13,IF(P1430&gt;=99,Data!X1430+$I$14,INDEX($E$4:$E$102,P1430)+(Data!X1430-INDEX($F$4:$F$102,P1430))/(INDEX($F$4:$F$102,P1430+1)-INDEX($F$4:$F$102,P1430))*(INDEX($E$4:$E$102,P1430+1)-INDEX($E$4:$E$102,P1430))))</f>
        <v/>
      </c>
      <c r="R1430" s="12">
        <f>IFERROR(MATCH(Data!Y1430,$F$4:$F$102,1),0)</f>
        <v/>
      </c>
      <c r="S1430" s="9">
        <f>IF(R1430=0,Data!Y1430+$I$13,IF(R1430&gt;=99,Data!Y1430+$I$14,INDEX($E$4:$E$102,R1430)+(Data!Y1430-INDEX($F$4:$F$102,R1430))/(INDEX($F$4:$F$102,R1430+1)-INDEX($F$4:$F$102,R1430))*(INDEX($E$4:$E$102,R1430+1)-INDEX($E$4:$E$102,R1430))))</f>
        <v/>
      </c>
    </row>
    <row r="1431">
      <c r="K1431" s="14">
        <f>Data!A1431</f>
        <v/>
      </c>
      <c r="L1431" s="12">
        <f>IF(Occurrence!J1431&lt;=0,-1,IFERROR(MATCH(Occurrence!J1431,$D$4:$D$102,1),0))</f>
        <v/>
      </c>
      <c r="M1431" s="9">
        <f>IF(L1431&lt;0,0,IF(L1431=0,Occurrence!J1431*$I$11,IF(L1431&gt;=99,Occurrence!J1431*$I$12,INDEX($C$4:$C$102,L1431)+(Occurrence!J1431-INDEX($D$4:$D$102,L1431))/(INDEX($D$4:$D$102,L1431+1)-INDEX($D$4:$D$102,L1431))*(INDEX($C$4:$C$102,L1431+1)-INDEX($C$4:$C$102,L1431)))))</f>
        <v/>
      </c>
      <c r="N1431" s="12">
        <f>IF(Occurrence!K1431&lt;=0,-1,IFERROR(MATCH(Occurrence!K1431,$D$4:$D$102,1),0))</f>
        <v/>
      </c>
      <c r="O1431" s="9">
        <f>IF(N1431&lt;0,0,IF(N1431=0,Occurrence!K1431*$I$11,IF(N1431&gt;=99,Occurrence!K1431*$I$12,INDEX($C$4:$C$102,N1431)+(Occurrence!K1431-INDEX($D$4:$D$102,N1431))/(INDEX($D$4:$D$102,N1431+1)-INDEX($D$4:$D$102,N1431))*(INDEX($C$4:$C$102,N1431+1)-INDEX($C$4:$C$102,N1431)))))</f>
        <v/>
      </c>
      <c r="P1431" s="12">
        <f>IFERROR(MATCH(Data!X1431,$F$4:$F$102,1),0)</f>
        <v/>
      </c>
      <c r="Q1431" s="9">
        <f>IF(P1431=0,Data!X1431+$I$13,IF(P1431&gt;=99,Data!X1431+$I$14,INDEX($E$4:$E$102,P1431)+(Data!X1431-INDEX($F$4:$F$102,P1431))/(INDEX($F$4:$F$102,P1431+1)-INDEX($F$4:$F$102,P1431))*(INDEX($E$4:$E$102,P1431+1)-INDEX($E$4:$E$102,P1431))))</f>
        <v/>
      </c>
      <c r="R1431" s="12">
        <f>IFERROR(MATCH(Data!Y1431,$F$4:$F$102,1),0)</f>
        <v/>
      </c>
      <c r="S1431" s="9">
        <f>IF(R1431=0,Data!Y1431+$I$13,IF(R1431&gt;=99,Data!Y1431+$I$14,INDEX($E$4:$E$102,R1431)+(Data!Y1431-INDEX($F$4:$F$102,R1431))/(INDEX($F$4:$F$102,R1431+1)-INDEX($F$4:$F$102,R1431))*(INDEX($E$4:$E$102,R1431+1)-INDEX($E$4:$E$102,R1431))))</f>
        <v/>
      </c>
    </row>
    <row r="1432">
      <c r="K1432" s="14">
        <f>Data!A1432</f>
        <v/>
      </c>
      <c r="L1432" s="12">
        <f>IF(Occurrence!J1432&lt;=0,-1,IFERROR(MATCH(Occurrence!J1432,$D$4:$D$102,1),0))</f>
        <v/>
      </c>
      <c r="M1432" s="9">
        <f>IF(L1432&lt;0,0,IF(L1432=0,Occurrence!J1432*$I$11,IF(L1432&gt;=99,Occurrence!J1432*$I$12,INDEX($C$4:$C$102,L1432)+(Occurrence!J1432-INDEX($D$4:$D$102,L1432))/(INDEX($D$4:$D$102,L1432+1)-INDEX($D$4:$D$102,L1432))*(INDEX($C$4:$C$102,L1432+1)-INDEX($C$4:$C$102,L1432)))))</f>
        <v/>
      </c>
      <c r="N1432" s="12">
        <f>IF(Occurrence!K1432&lt;=0,-1,IFERROR(MATCH(Occurrence!K1432,$D$4:$D$102,1),0))</f>
        <v/>
      </c>
      <c r="O1432" s="9">
        <f>IF(N1432&lt;0,0,IF(N1432=0,Occurrence!K1432*$I$11,IF(N1432&gt;=99,Occurrence!K1432*$I$12,INDEX($C$4:$C$102,N1432)+(Occurrence!K1432-INDEX($D$4:$D$102,N1432))/(INDEX($D$4:$D$102,N1432+1)-INDEX($D$4:$D$102,N1432))*(INDEX($C$4:$C$102,N1432+1)-INDEX($C$4:$C$102,N1432)))))</f>
        <v/>
      </c>
      <c r="P1432" s="12">
        <f>IFERROR(MATCH(Data!X1432,$F$4:$F$102,1),0)</f>
        <v/>
      </c>
      <c r="Q1432" s="9">
        <f>IF(P1432=0,Data!X1432+$I$13,IF(P1432&gt;=99,Data!X1432+$I$14,INDEX($E$4:$E$102,P1432)+(Data!X1432-INDEX($F$4:$F$102,P1432))/(INDEX($F$4:$F$102,P1432+1)-INDEX($F$4:$F$102,P1432))*(INDEX($E$4:$E$102,P1432+1)-INDEX($E$4:$E$102,P1432))))</f>
        <v/>
      </c>
      <c r="R1432" s="12">
        <f>IFERROR(MATCH(Data!Y1432,$F$4:$F$102,1),0)</f>
        <v/>
      </c>
      <c r="S1432" s="9">
        <f>IF(R1432=0,Data!Y1432+$I$13,IF(R1432&gt;=99,Data!Y1432+$I$14,INDEX($E$4:$E$102,R1432)+(Data!Y1432-INDEX($F$4:$F$102,R1432))/(INDEX($F$4:$F$102,R1432+1)-INDEX($F$4:$F$102,R1432))*(INDEX($E$4:$E$102,R1432+1)-INDEX($E$4:$E$102,R1432))))</f>
        <v/>
      </c>
    </row>
    <row r="1433">
      <c r="K1433" s="14">
        <f>Data!A1433</f>
        <v/>
      </c>
      <c r="L1433" s="12">
        <f>IF(Occurrence!J1433&lt;=0,-1,IFERROR(MATCH(Occurrence!J1433,$D$4:$D$102,1),0))</f>
        <v/>
      </c>
      <c r="M1433" s="9">
        <f>IF(L1433&lt;0,0,IF(L1433=0,Occurrence!J1433*$I$11,IF(L1433&gt;=99,Occurrence!J1433*$I$12,INDEX($C$4:$C$102,L1433)+(Occurrence!J1433-INDEX($D$4:$D$102,L1433))/(INDEX($D$4:$D$102,L1433+1)-INDEX($D$4:$D$102,L1433))*(INDEX($C$4:$C$102,L1433+1)-INDEX($C$4:$C$102,L1433)))))</f>
        <v/>
      </c>
      <c r="N1433" s="12">
        <f>IF(Occurrence!K1433&lt;=0,-1,IFERROR(MATCH(Occurrence!K1433,$D$4:$D$102,1),0))</f>
        <v/>
      </c>
      <c r="O1433" s="9">
        <f>IF(N1433&lt;0,0,IF(N1433=0,Occurrence!K1433*$I$11,IF(N1433&gt;=99,Occurrence!K1433*$I$12,INDEX($C$4:$C$102,N1433)+(Occurrence!K1433-INDEX($D$4:$D$102,N1433))/(INDEX($D$4:$D$102,N1433+1)-INDEX($D$4:$D$102,N1433))*(INDEX($C$4:$C$102,N1433+1)-INDEX($C$4:$C$102,N1433)))))</f>
        <v/>
      </c>
      <c r="P1433" s="12">
        <f>IFERROR(MATCH(Data!X1433,$F$4:$F$102,1),0)</f>
        <v/>
      </c>
      <c r="Q1433" s="9">
        <f>IF(P1433=0,Data!X1433+$I$13,IF(P1433&gt;=99,Data!X1433+$I$14,INDEX($E$4:$E$102,P1433)+(Data!X1433-INDEX($F$4:$F$102,P1433))/(INDEX($F$4:$F$102,P1433+1)-INDEX($F$4:$F$102,P1433))*(INDEX($E$4:$E$102,P1433+1)-INDEX($E$4:$E$102,P1433))))</f>
        <v/>
      </c>
      <c r="R1433" s="12">
        <f>IFERROR(MATCH(Data!Y1433,$F$4:$F$102,1),0)</f>
        <v/>
      </c>
      <c r="S1433" s="9">
        <f>IF(R1433=0,Data!Y1433+$I$13,IF(R1433&gt;=99,Data!Y1433+$I$14,INDEX($E$4:$E$102,R1433)+(Data!Y1433-INDEX($F$4:$F$102,R1433))/(INDEX($F$4:$F$102,R1433+1)-INDEX($F$4:$F$102,R1433))*(INDEX($E$4:$E$102,R1433+1)-INDEX($E$4:$E$102,R1433))))</f>
        <v/>
      </c>
    </row>
    <row r="1434">
      <c r="K1434" s="14">
        <f>Data!A1434</f>
        <v/>
      </c>
      <c r="L1434" s="12">
        <f>IF(Occurrence!J1434&lt;=0,-1,IFERROR(MATCH(Occurrence!J1434,$D$4:$D$102,1),0))</f>
        <v/>
      </c>
      <c r="M1434" s="9">
        <f>IF(L1434&lt;0,0,IF(L1434=0,Occurrence!J1434*$I$11,IF(L1434&gt;=99,Occurrence!J1434*$I$12,INDEX($C$4:$C$102,L1434)+(Occurrence!J1434-INDEX($D$4:$D$102,L1434))/(INDEX($D$4:$D$102,L1434+1)-INDEX($D$4:$D$102,L1434))*(INDEX($C$4:$C$102,L1434+1)-INDEX($C$4:$C$102,L1434)))))</f>
        <v/>
      </c>
      <c r="N1434" s="12">
        <f>IF(Occurrence!K1434&lt;=0,-1,IFERROR(MATCH(Occurrence!K1434,$D$4:$D$102,1),0))</f>
        <v/>
      </c>
      <c r="O1434" s="9">
        <f>IF(N1434&lt;0,0,IF(N1434=0,Occurrence!K1434*$I$11,IF(N1434&gt;=99,Occurrence!K1434*$I$12,INDEX($C$4:$C$102,N1434)+(Occurrence!K1434-INDEX($D$4:$D$102,N1434))/(INDEX($D$4:$D$102,N1434+1)-INDEX($D$4:$D$102,N1434))*(INDEX($C$4:$C$102,N1434+1)-INDEX($C$4:$C$102,N1434)))))</f>
        <v/>
      </c>
      <c r="P1434" s="12">
        <f>IFERROR(MATCH(Data!X1434,$F$4:$F$102,1),0)</f>
        <v/>
      </c>
      <c r="Q1434" s="9">
        <f>IF(P1434=0,Data!X1434+$I$13,IF(P1434&gt;=99,Data!X1434+$I$14,INDEX($E$4:$E$102,P1434)+(Data!X1434-INDEX($F$4:$F$102,P1434))/(INDEX($F$4:$F$102,P1434+1)-INDEX($F$4:$F$102,P1434))*(INDEX($E$4:$E$102,P1434+1)-INDEX($E$4:$E$102,P1434))))</f>
        <v/>
      </c>
      <c r="R1434" s="12">
        <f>IFERROR(MATCH(Data!Y1434,$F$4:$F$102,1),0)</f>
        <v/>
      </c>
      <c r="S1434" s="9">
        <f>IF(R1434=0,Data!Y1434+$I$13,IF(R1434&gt;=99,Data!Y1434+$I$14,INDEX($E$4:$E$102,R1434)+(Data!Y1434-INDEX($F$4:$F$102,R1434))/(INDEX($F$4:$F$102,R1434+1)-INDEX($F$4:$F$102,R1434))*(INDEX($E$4:$E$102,R1434+1)-INDEX($E$4:$E$102,R1434))))</f>
        <v/>
      </c>
    </row>
    <row r="1435">
      <c r="K1435" s="14">
        <f>Data!A1435</f>
        <v/>
      </c>
      <c r="L1435" s="12">
        <f>IF(Occurrence!J1435&lt;=0,-1,IFERROR(MATCH(Occurrence!J1435,$D$4:$D$102,1),0))</f>
        <v/>
      </c>
      <c r="M1435" s="9">
        <f>IF(L1435&lt;0,0,IF(L1435=0,Occurrence!J1435*$I$11,IF(L1435&gt;=99,Occurrence!J1435*$I$12,INDEX($C$4:$C$102,L1435)+(Occurrence!J1435-INDEX($D$4:$D$102,L1435))/(INDEX($D$4:$D$102,L1435+1)-INDEX($D$4:$D$102,L1435))*(INDEX($C$4:$C$102,L1435+1)-INDEX($C$4:$C$102,L1435)))))</f>
        <v/>
      </c>
      <c r="N1435" s="12">
        <f>IF(Occurrence!K1435&lt;=0,-1,IFERROR(MATCH(Occurrence!K1435,$D$4:$D$102,1),0))</f>
        <v/>
      </c>
      <c r="O1435" s="9">
        <f>IF(N1435&lt;0,0,IF(N1435=0,Occurrence!K1435*$I$11,IF(N1435&gt;=99,Occurrence!K1435*$I$12,INDEX($C$4:$C$102,N1435)+(Occurrence!K1435-INDEX($D$4:$D$102,N1435))/(INDEX($D$4:$D$102,N1435+1)-INDEX($D$4:$D$102,N1435))*(INDEX($C$4:$C$102,N1435+1)-INDEX($C$4:$C$102,N1435)))))</f>
        <v/>
      </c>
      <c r="P1435" s="12">
        <f>IFERROR(MATCH(Data!X1435,$F$4:$F$102,1),0)</f>
        <v/>
      </c>
      <c r="Q1435" s="9">
        <f>IF(P1435=0,Data!X1435+$I$13,IF(P1435&gt;=99,Data!X1435+$I$14,INDEX($E$4:$E$102,P1435)+(Data!X1435-INDEX($F$4:$F$102,P1435))/(INDEX($F$4:$F$102,P1435+1)-INDEX($F$4:$F$102,P1435))*(INDEX($E$4:$E$102,P1435+1)-INDEX($E$4:$E$102,P1435))))</f>
        <v/>
      </c>
      <c r="R1435" s="12">
        <f>IFERROR(MATCH(Data!Y1435,$F$4:$F$102,1),0)</f>
        <v/>
      </c>
      <c r="S1435" s="9">
        <f>IF(R1435=0,Data!Y1435+$I$13,IF(R1435&gt;=99,Data!Y1435+$I$14,INDEX($E$4:$E$102,R1435)+(Data!Y1435-INDEX($F$4:$F$102,R1435))/(INDEX($F$4:$F$102,R1435+1)-INDEX($F$4:$F$102,R1435))*(INDEX($E$4:$E$102,R1435+1)-INDEX($E$4:$E$102,R1435))))</f>
        <v/>
      </c>
    </row>
    <row r="1436">
      <c r="K1436" s="14">
        <f>Data!A1436</f>
        <v/>
      </c>
      <c r="L1436" s="12">
        <f>IF(Occurrence!J1436&lt;=0,-1,IFERROR(MATCH(Occurrence!J1436,$D$4:$D$102,1),0))</f>
        <v/>
      </c>
      <c r="M1436" s="9">
        <f>IF(L1436&lt;0,0,IF(L1436=0,Occurrence!J1436*$I$11,IF(L1436&gt;=99,Occurrence!J1436*$I$12,INDEX($C$4:$C$102,L1436)+(Occurrence!J1436-INDEX($D$4:$D$102,L1436))/(INDEX($D$4:$D$102,L1436+1)-INDEX($D$4:$D$102,L1436))*(INDEX($C$4:$C$102,L1436+1)-INDEX($C$4:$C$102,L1436)))))</f>
        <v/>
      </c>
      <c r="N1436" s="12">
        <f>IF(Occurrence!K1436&lt;=0,-1,IFERROR(MATCH(Occurrence!K1436,$D$4:$D$102,1),0))</f>
        <v/>
      </c>
      <c r="O1436" s="9">
        <f>IF(N1436&lt;0,0,IF(N1436=0,Occurrence!K1436*$I$11,IF(N1436&gt;=99,Occurrence!K1436*$I$12,INDEX($C$4:$C$102,N1436)+(Occurrence!K1436-INDEX($D$4:$D$102,N1436))/(INDEX($D$4:$D$102,N1436+1)-INDEX($D$4:$D$102,N1436))*(INDEX($C$4:$C$102,N1436+1)-INDEX($C$4:$C$102,N1436)))))</f>
        <v/>
      </c>
      <c r="P1436" s="12">
        <f>IFERROR(MATCH(Data!X1436,$F$4:$F$102,1),0)</f>
        <v/>
      </c>
      <c r="Q1436" s="9">
        <f>IF(P1436=0,Data!X1436+$I$13,IF(P1436&gt;=99,Data!X1436+$I$14,INDEX($E$4:$E$102,P1436)+(Data!X1436-INDEX($F$4:$F$102,P1436))/(INDEX($F$4:$F$102,P1436+1)-INDEX($F$4:$F$102,P1436))*(INDEX($E$4:$E$102,P1436+1)-INDEX($E$4:$E$102,P1436))))</f>
        <v/>
      </c>
      <c r="R1436" s="12">
        <f>IFERROR(MATCH(Data!Y1436,$F$4:$F$102,1),0)</f>
        <v/>
      </c>
      <c r="S1436" s="9">
        <f>IF(R1436=0,Data!Y1436+$I$13,IF(R1436&gt;=99,Data!Y1436+$I$14,INDEX($E$4:$E$102,R1436)+(Data!Y1436-INDEX($F$4:$F$102,R1436))/(INDEX($F$4:$F$102,R1436+1)-INDEX($F$4:$F$102,R1436))*(INDEX($E$4:$E$102,R1436+1)-INDEX($E$4:$E$102,R1436))))</f>
        <v/>
      </c>
    </row>
    <row r="1437">
      <c r="K1437" s="14">
        <f>Data!A1437</f>
        <v/>
      </c>
      <c r="L1437" s="12">
        <f>IF(Occurrence!J1437&lt;=0,-1,IFERROR(MATCH(Occurrence!J1437,$D$4:$D$102,1),0))</f>
        <v/>
      </c>
      <c r="M1437" s="9">
        <f>IF(L1437&lt;0,0,IF(L1437=0,Occurrence!J1437*$I$11,IF(L1437&gt;=99,Occurrence!J1437*$I$12,INDEX($C$4:$C$102,L1437)+(Occurrence!J1437-INDEX($D$4:$D$102,L1437))/(INDEX($D$4:$D$102,L1437+1)-INDEX($D$4:$D$102,L1437))*(INDEX($C$4:$C$102,L1437+1)-INDEX($C$4:$C$102,L1437)))))</f>
        <v/>
      </c>
      <c r="N1437" s="12">
        <f>IF(Occurrence!K1437&lt;=0,-1,IFERROR(MATCH(Occurrence!K1437,$D$4:$D$102,1),0))</f>
        <v/>
      </c>
      <c r="O1437" s="9">
        <f>IF(N1437&lt;0,0,IF(N1437=0,Occurrence!K1437*$I$11,IF(N1437&gt;=99,Occurrence!K1437*$I$12,INDEX($C$4:$C$102,N1437)+(Occurrence!K1437-INDEX($D$4:$D$102,N1437))/(INDEX($D$4:$D$102,N1437+1)-INDEX($D$4:$D$102,N1437))*(INDEX($C$4:$C$102,N1437+1)-INDEX($C$4:$C$102,N1437)))))</f>
        <v/>
      </c>
      <c r="P1437" s="12">
        <f>IFERROR(MATCH(Data!X1437,$F$4:$F$102,1),0)</f>
        <v/>
      </c>
      <c r="Q1437" s="9">
        <f>IF(P1437=0,Data!X1437+$I$13,IF(P1437&gt;=99,Data!X1437+$I$14,INDEX($E$4:$E$102,P1437)+(Data!X1437-INDEX($F$4:$F$102,P1437))/(INDEX($F$4:$F$102,P1437+1)-INDEX($F$4:$F$102,P1437))*(INDEX($E$4:$E$102,P1437+1)-INDEX($E$4:$E$102,P1437))))</f>
        <v/>
      </c>
      <c r="R1437" s="12">
        <f>IFERROR(MATCH(Data!Y1437,$F$4:$F$102,1),0)</f>
        <v/>
      </c>
      <c r="S1437" s="9">
        <f>IF(R1437=0,Data!Y1437+$I$13,IF(R1437&gt;=99,Data!Y1437+$I$14,INDEX($E$4:$E$102,R1437)+(Data!Y1437-INDEX($F$4:$F$102,R1437))/(INDEX($F$4:$F$102,R1437+1)-INDEX($F$4:$F$102,R1437))*(INDEX($E$4:$E$102,R1437+1)-INDEX($E$4:$E$102,R1437))))</f>
        <v/>
      </c>
    </row>
    <row r="1438">
      <c r="K1438" s="14">
        <f>Data!A1438</f>
        <v/>
      </c>
      <c r="L1438" s="12">
        <f>IF(Occurrence!J1438&lt;=0,-1,IFERROR(MATCH(Occurrence!J1438,$D$4:$D$102,1),0))</f>
        <v/>
      </c>
      <c r="M1438" s="9">
        <f>IF(L1438&lt;0,0,IF(L1438=0,Occurrence!J1438*$I$11,IF(L1438&gt;=99,Occurrence!J1438*$I$12,INDEX($C$4:$C$102,L1438)+(Occurrence!J1438-INDEX($D$4:$D$102,L1438))/(INDEX($D$4:$D$102,L1438+1)-INDEX($D$4:$D$102,L1438))*(INDEX($C$4:$C$102,L1438+1)-INDEX($C$4:$C$102,L1438)))))</f>
        <v/>
      </c>
      <c r="N1438" s="12">
        <f>IF(Occurrence!K1438&lt;=0,-1,IFERROR(MATCH(Occurrence!K1438,$D$4:$D$102,1),0))</f>
        <v/>
      </c>
      <c r="O1438" s="9">
        <f>IF(N1438&lt;0,0,IF(N1438=0,Occurrence!K1438*$I$11,IF(N1438&gt;=99,Occurrence!K1438*$I$12,INDEX($C$4:$C$102,N1438)+(Occurrence!K1438-INDEX($D$4:$D$102,N1438))/(INDEX($D$4:$D$102,N1438+1)-INDEX($D$4:$D$102,N1438))*(INDEX($C$4:$C$102,N1438+1)-INDEX($C$4:$C$102,N1438)))))</f>
        <v/>
      </c>
      <c r="P1438" s="12">
        <f>IFERROR(MATCH(Data!X1438,$F$4:$F$102,1),0)</f>
        <v/>
      </c>
      <c r="Q1438" s="9">
        <f>IF(P1438=0,Data!X1438+$I$13,IF(P1438&gt;=99,Data!X1438+$I$14,INDEX($E$4:$E$102,P1438)+(Data!X1438-INDEX($F$4:$F$102,P1438))/(INDEX($F$4:$F$102,P1438+1)-INDEX($F$4:$F$102,P1438))*(INDEX($E$4:$E$102,P1438+1)-INDEX($E$4:$E$102,P1438))))</f>
        <v/>
      </c>
      <c r="R1438" s="12">
        <f>IFERROR(MATCH(Data!Y1438,$F$4:$F$102,1),0)</f>
        <v/>
      </c>
      <c r="S1438" s="9">
        <f>IF(R1438=0,Data!Y1438+$I$13,IF(R1438&gt;=99,Data!Y1438+$I$14,INDEX($E$4:$E$102,R1438)+(Data!Y1438-INDEX($F$4:$F$102,R1438))/(INDEX($F$4:$F$102,R1438+1)-INDEX($F$4:$F$102,R1438))*(INDEX($E$4:$E$102,R1438+1)-INDEX($E$4:$E$102,R1438))))</f>
        <v/>
      </c>
    </row>
    <row r="1439">
      <c r="K1439" s="14">
        <f>Data!A1439</f>
        <v/>
      </c>
      <c r="L1439" s="12">
        <f>IF(Occurrence!J1439&lt;=0,-1,IFERROR(MATCH(Occurrence!J1439,$D$4:$D$102,1),0))</f>
        <v/>
      </c>
      <c r="M1439" s="9">
        <f>IF(L1439&lt;0,0,IF(L1439=0,Occurrence!J1439*$I$11,IF(L1439&gt;=99,Occurrence!J1439*$I$12,INDEX($C$4:$C$102,L1439)+(Occurrence!J1439-INDEX($D$4:$D$102,L1439))/(INDEX($D$4:$D$102,L1439+1)-INDEX($D$4:$D$102,L1439))*(INDEX($C$4:$C$102,L1439+1)-INDEX($C$4:$C$102,L1439)))))</f>
        <v/>
      </c>
      <c r="N1439" s="12">
        <f>IF(Occurrence!K1439&lt;=0,-1,IFERROR(MATCH(Occurrence!K1439,$D$4:$D$102,1),0))</f>
        <v/>
      </c>
      <c r="O1439" s="9">
        <f>IF(N1439&lt;0,0,IF(N1439=0,Occurrence!K1439*$I$11,IF(N1439&gt;=99,Occurrence!K1439*$I$12,INDEX($C$4:$C$102,N1439)+(Occurrence!K1439-INDEX($D$4:$D$102,N1439))/(INDEX($D$4:$D$102,N1439+1)-INDEX($D$4:$D$102,N1439))*(INDEX($C$4:$C$102,N1439+1)-INDEX($C$4:$C$102,N1439)))))</f>
        <v/>
      </c>
      <c r="P1439" s="12">
        <f>IFERROR(MATCH(Data!X1439,$F$4:$F$102,1),0)</f>
        <v/>
      </c>
      <c r="Q1439" s="9">
        <f>IF(P1439=0,Data!X1439+$I$13,IF(P1439&gt;=99,Data!X1439+$I$14,INDEX($E$4:$E$102,P1439)+(Data!X1439-INDEX($F$4:$F$102,P1439))/(INDEX($F$4:$F$102,P1439+1)-INDEX($F$4:$F$102,P1439))*(INDEX($E$4:$E$102,P1439+1)-INDEX($E$4:$E$102,P1439))))</f>
        <v/>
      </c>
      <c r="R1439" s="12">
        <f>IFERROR(MATCH(Data!Y1439,$F$4:$F$102,1),0)</f>
        <v/>
      </c>
      <c r="S1439" s="9">
        <f>IF(R1439=0,Data!Y1439+$I$13,IF(R1439&gt;=99,Data!Y1439+$I$14,INDEX($E$4:$E$102,R1439)+(Data!Y1439-INDEX($F$4:$F$102,R1439))/(INDEX($F$4:$F$102,R1439+1)-INDEX($F$4:$F$102,R1439))*(INDEX($E$4:$E$102,R1439+1)-INDEX($E$4:$E$102,R1439))))</f>
        <v/>
      </c>
    </row>
    <row r="1440">
      <c r="K1440" s="14">
        <f>Data!A1440</f>
        <v/>
      </c>
      <c r="L1440" s="12">
        <f>IF(Occurrence!J1440&lt;=0,-1,IFERROR(MATCH(Occurrence!J1440,$D$4:$D$102,1),0))</f>
        <v/>
      </c>
      <c r="M1440" s="9">
        <f>IF(L1440&lt;0,0,IF(L1440=0,Occurrence!J1440*$I$11,IF(L1440&gt;=99,Occurrence!J1440*$I$12,INDEX($C$4:$C$102,L1440)+(Occurrence!J1440-INDEX($D$4:$D$102,L1440))/(INDEX($D$4:$D$102,L1440+1)-INDEX($D$4:$D$102,L1440))*(INDEX($C$4:$C$102,L1440+1)-INDEX($C$4:$C$102,L1440)))))</f>
        <v/>
      </c>
      <c r="N1440" s="12">
        <f>IF(Occurrence!K1440&lt;=0,-1,IFERROR(MATCH(Occurrence!K1440,$D$4:$D$102,1),0))</f>
        <v/>
      </c>
      <c r="O1440" s="9">
        <f>IF(N1440&lt;0,0,IF(N1440=0,Occurrence!K1440*$I$11,IF(N1440&gt;=99,Occurrence!K1440*$I$12,INDEX($C$4:$C$102,N1440)+(Occurrence!K1440-INDEX($D$4:$D$102,N1440))/(INDEX($D$4:$D$102,N1440+1)-INDEX($D$4:$D$102,N1440))*(INDEX($C$4:$C$102,N1440+1)-INDEX($C$4:$C$102,N1440)))))</f>
        <v/>
      </c>
      <c r="P1440" s="12">
        <f>IFERROR(MATCH(Data!X1440,$F$4:$F$102,1),0)</f>
        <v/>
      </c>
      <c r="Q1440" s="9">
        <f>IF(P1440=0,Data!X1440+$I$13,IF(P1440&gt;=99,Data!X1440+$I$14,INDEX($E$4:$E$102,P1440)+(Data!X1440-INDEX($F$4:$F$102,P1440))/(INDEX($F$4:$F$102,P1440+1)-INDEX($F$4:$F$102,P1440))*(INDEX($E$4:$E$102,P1440+1)-INDEX($E$4:$E$102,P1440))))</f>
        <v/>
      </c>
      <c r="R1440" s="12">
        <f>IFERROR(MATCH(Data!Y1440,$F$4:$F$102,1),0)</f>
        <v/>
      </c>
      <c r="S1440" s="9">
        <f>IF(R1440=0,Data!Y1440+$I$13,IF(R1440&gt;=99,Data!Y1440+$I$14,INDEX($E$4:$E$102,R1440)+(Data!Y1440-INDEX($F$4:$F$102,R1440))/(INDEX($F$4:$F$102,R1440+1)-INDEX($F$4:$F$102,R1440))*(INDEX($E$4:$E$102,R1440+1)-INDEX($E$4:$E$102,R1440))))</f>
        <v/>
      </c>
    </row>
    <row r="1441">
      <c r="K1441" s="14">
        <f>Data!A1441</f>
        <v/>
      </c>
      <c r="L1441" s="12">
        <f>IF(Occurrence!J1441&lt;=0,-1,IFERROR(MATCH(Occurrence!J1441,$D$4:$D$102,1),0))</f>
        <v/>
      </c>
      <c r="M1441" s="9">
        <f>IF(L1441&lt;0,0,IF(L1441=0,Occurrence!J1441*$I$11,IF(L1441&gt;=99,Occurrence!J1441*$I$12,INDEX($C$4:$C$102,L1441)+(Occurrence!J1441-INDEX($D$4:$D$102,L1441))/(INDEX($D$4:$D$102,L1441+1)-INDEX($D$4:$D$102,L1441))*(INDEX($C$4:$C$102,L1441+1)-INDEX($C$4:$C$102,L1441)))))</f>
        <v/>
      </c>
      <c r="N1441" s="12">
        <f>IF(Occurrence!K1441&lt;=0,-1,IFERROR(MATCH(Occurrence!K1441,$D$4:$D$102,1),0))</f>
        <v/>
      </c>
      <c r="O1441" s="9">
        <f>IF(N1441&lt;0,0,IF(N1441=0,Occurrence!K1441*$I$11,IF(N1441&gt;=99,Occurrence!K1441*$I$12,INDEX($C$4:$C$102,N1441)+(Occurrence!K1441-INDEX($D$4:$D$102,N1441))/(INDEX($D$4:$D$102,N1441+1)-INDEX($D$4:$D$102,N1441))*(INDEX($C$4:$C$102,N1441+1)-INDEX($C$4:$C$102,N1441)))))</f>
        <v/>
      </c>
      <c r="P1441" s="12">
        <f>IFERROR(MATCH(Data!X1441,$F$4:$F$102,1),0)</f>
        <v/>
      </c>
      <c r="Q1441" s="9">
        <f>IF(P1441=0,Data!X1441+$I$13,IF(P1441&gt;=99,Data!X1441+$I$14,INDEX($E$4:$E$102,P1441)+(Data!X1441-INDEX($F$4:$F$102,P1441))/(INDEX($F$4:$F$102,P1441+1)-INDEX($F$4:$F$102,P1441))*(INDEX($E$4:$E$102,P1441+1)-INDEX($E$4:$E$102,P1441))))</f>
        <v/>
      </c>
      <c r="R1441" s="12">
        <f>IFERROR(MATCH(Data!Y1441,$F$4:$F$102,1),0)</f>
        <v/>
      </c>
      <c r="S1441" s="9">
        <f>IF(R1441=0,Data!Y1441+$I$13,IF(R1441&gt;=99,Data!Y1441+$I$14,INDEX($E$4:$E$102,R1441)+(Data!Y1441-INDEX($F$4:$F$102,R1441))/(INDEX($F$4:$F$102,R1441+1)-INDEX($F$4:$F$102,R1441))*(INDEX($E$4:$E$102,R1441+1)-INDEX($E$4:$E$102,R1441))))</f>
        <v/>
      </c>
    </row>
    <row r="1442">
      <c r="K1442" s="14">
        <f>Data!A1442</f>
        <v/>
      </c>
      <c r="L1442" s="12">
        <f>IF(Occurrence!J1442&lt;=0,-1,IFERROR(MATCH(Occurrence!J1442,$D$4:$D$102,1),0))</f>
        <v/>
      </c>
      <c r="M1442" s="9">
        <f>IF(L1442&lt;0,0,IF(L1442=0,Occurrence!J1442*$I$11,IF(L1442&gt;=99,Occurrence!J1442*$I$12,INDEX($C$4:$C$102,L1442)+(Occurrence!J1442-INDEX($D$4:$D$102,L1442))/(INDEX($D$4:$D$102,L1442+1)-INDEX($D$4:$D$102,L1442))*(INDEX($C$4:$C$102,L1442+1)-INDEX($C$4:$C$102,L1442)))))</f>
        <v/>
      </c>
      <c r="N1442" s="12">
        <f>IF(Occurrence!K1442&lt;=0,-1,IFERROR(MATCH(Occurrence!K1442,$D$4:$D$102,1),0))</f>
        <v/>
      </c>
      <c r="O1442" s="9">
        <f>IF(N1442&lt;0,0,IF(N1442=0,Occurrence!K1442*$I$11,IF(N1442&gt;=99,Occurrence!K1442*$I$12,INDEX($C$4:$C$102,N1442)+(Occurrence!K1442-INDEX($D$4:$D$102,N1442))/(INDEX($D$4:$D$102,N1442+1)-INDEX($D$4:$D$102,N1442))*(INDEX($C$4:$C$102,N1442+1)-INDEX($C$4:$C$102,N1442)))))</f>
        <v/>
      </c>
      <c r="P1442" s="12">
        <f>IFERROR(MATCH(Data!X1442,$F$4:$F$102,1),0)</f>
        <v/>
      </c>
      <c r="Q1442" s="9">
        <f>IF(P1442=0,Data!X1442+$I$13,IF(P1442&gt;=99,Data!X1442+$I$14,INDEX($E$4:$E$102,P1442)+(Data!X1442-INDEX($F$4:$F$102,P1442))/(INDEX($F$4:$F$102,P1442+1)-INDEX($F$4:$F$102,P1442))*(INDEX($E$4:$E$102,P1442+1)-INDEX($E$4:$E$102,P1442))))</f>
        <v/>
      </c>
      <c r="R1442" s="12">
        <f>IFERROR(MATCH(Data!Y1442,$F$4:$F$102,1),0)</f>
        <v/>
      </c>
      <c r="S1442" s="9">
        <f>IF(R1442=0,Data!Y1442+$I$13,IF(R1442&gt;=99,Data!Y1442+$I$14,INDEX($E$4:$E$102,R1442)+(Data!Y1442-INDEX($F$4:$F$102,R1442))/(INDEX($F$4:$F$102,R1442+1)-INDEX($F$4:$F$102,R1442))*(INDEX($E$4:$E$102,R1442+1)-INDEX($E$4:$E$102,R1442))))</f>
        <v/>
      </c>
    </row>
    <row r="1443">
      <c r="K1443" s="14">
        <f>Data!A1443</f>
        <v/>
      </c>
      <c r="L1443" s="12">
        <f>IF(Occurrence!J1443&lt;=0,-1,IFERROR(MATCH(Occurrence!J1443,$D$4:$D$102,1),0))</f>
        <v/>
      </c>
      <c r="M1443" s="9">
        <f>IF(L1443&lt;0,0,IF(L1443=0,Occurrence!J1443*$I$11,IF(L1443&gt;=99,Occurrence!J1443*$I$12,INDEX($C$4:$C$102,L1443)+(Occurrence!J1443-INDEX($D$4:$D$102,L1443))/(INDEX($D$4:$D$102,L1443+1)-INDEX($D$4:$D$102,L1443))*(INDEX($C$4:$C$102,L1443+1)-INDEX($C$4:$C$102,L1443)))))</f>
        <v/>
      </c>
      <c r="N1443" s="12">
        <f>IF(Occurrence!K1443&lt;=0,-1,IFERROR(MATCH(Occurrence!K1443,$D$4:$D$102,1),0))</f>
        <v/>
      </c>
      <c r="O1443" s="9">
        <f>IF(N1443&lt;0,0,IF(N1443=0,Occurrence!K1443*$I$11,IF(N1443&gt;=99,Occurrence!K1443*$I$12,INDEX($C$4:$C$102,N1443)+(Occurrence!K1443-INDEX($D$4:$D$102,N1443))/(INDEX($D$4:$D$102,N1443+1)-INDEX($D$4:$D$102,N1443))*(INDEX($C$4:$C$102,N1443+1)-INDEX($C$4:$C$102,N1443)))))</f>
        <v/>
      </c>
      <c r="P1443" s="12">
        <f>IFERROR(MATCH(Data!X1443,$F$4:$F$102,1),0)</f>
        <v/>
      </c>
      <c r="Q1443" s="9">
        <f>IF(P1443=0,Data!X1443+$I$13,IF(P1443&gt;=99,Data!X1443+$I$14,INDEX($E$4:$E$102,P1443)+(Data!X1443-INDEX($F$4:$F$102,P1443))/(INDEX($F$4:$F$102,P1443+1)-INDEX($F$4:$F$102,P1443))*(INDEX($E$4:$E$102,P1443+1)-INDEX($E$4:$E$102,P1443))))</f>
        <v/>
      </c>
      <c r="R1443" s="12">
        <f>IFERROR(MATCH(Data!Y1443,$F$4:$F$102,1),0)</f>
        <v/>
      </c>
      <c r="S1443" s="9">
        <f>IF(R1443=0,Data!Y1443+$I$13,IF(R1443&gt;=99,Data!Y1443+$I$14,INDEX($E$4:$E$102,R1443)+(Data!Y1443-INDEX($F$4:$F$102,R1443))/(INDEX($F$4:$F$102,R1443+1)-INDEX($F$4:$F$102,R1443))*(INDEX($E$4:$E$102,R1443+1)-INDEX($E$4:$E$102,R1443))))</f>
        <v/>
      </c>
    </row>
    <row r="1444">
      <c r="K1444" s="14">
        <f>Data!A1444</f>
        <v/>
      </c>
      <c r="L1444" s="12">
        <f>IF(Occurrence!J1444&lt;=0,-1,IFERROR(MATCH(Occurrence!J1444,$D$4:$D$102,1),0))</f>
        <v/>
      </c>
      <c r="M1444" s="9">
        <f>IF(L1444&lt;0,0,IF(L1444=0,Occurrence!J1444*$I$11,IF(L1444&gt;=99,Occurrence!J1444*$I$12,INDEX($C$4:$C$102,L1444)+(Occurrence!J1444-INDEX($D$4:$D$102,L1444))/(INDEX($D$4:$D$102,L1444+1)-INDEX($D$4:$D$102,L1444))*(INDEX($C$4:$C$102,L1444+1)-INDEX($C$4:$C$102,L1444)))))</f>
        <v/>
      </c>
      <c r="N1444" s="12">
        <f>IF(Occurrence!K1444&lt;=0,-1,IFERROR(MATCH(Occurrence!K1444,$D$4:$D$102,1),0))</f>
        <v/>
      </c>
      <c r="O1444" s="9">
        <f>IF(N1444&lt;0,0,IF(N1444=0,Occurrence!K1444*$I$11,IF(N1444&gt;=99,Occurrence!K1444*$I$12,INDEX($C$4:$C$102,N1444)+(Occurrence!K1444-INDEX($D$4:$D$102,N1444))/(INDEX($D$4:$D$102,N1444+1)-INDEX($D$4:$D$102,N1444))*(INDEX($C$4:$C$102,N1444+1)-INDEX($C$4:$C$102,N1444)))))</f>
        <v/>
      </c>
      <c r="P1444" s="12">
        <f>IFERROR(MATCH(Data!X1444,$F$4:$F$102,1),0)</f>
        <v/>
      </c>
      <c r="Q1444" s="9">
        <f>IF(P1444=0,Data!X1444+$I$13,IF(P1444&gt;=99,Data!X1444+$I$14,INDEX($E$4:$E$102,P1444)+(Data!X1444-INDEX($F$4:$F$102,P1444))/(INDEX($F$4:$F$102,P1444+1)-INDEX($F$4:$F$102,P1444))*(INDEX($E$4:$E$102,P1444+1)-INDEX($E$4:$E$102,P1444))))</f>
        <v/>
      </c>
      <c r="R1444" s="12">
        <f>IFERROR(MATCH(Data!Y1444,$F$4:$F$102,1),0)</f>
        <v/>
      </c>
      <c r="S1444" s="9">
        <f>IF(R1444=0,Data!Y1444+$I$13,IF(R1444&gt;=99,Data!Y1444+$I$14,INDEX($E$4:$E$102,R1444)+(Data!Y1444-INDEX($F$4:$F$102,R1444))/(INDEX($F$4:$F$102,R1444+1)-INDEX($F$4:$F$102,R1444))*(INDEX($E$4:$E$102,R1444+1)-INDEX($E$4:$E$102,R1444))))</f>
        <v/>
      </c>
    </row>
    <row r="1445">
      <c r="K1445" s="14">
        <f>Data!A1445</f>
        <v/>
      </c>
      <c r="L1445" s="12">
        <f>IF(Occurrence!J1445&lt;=0,-1,IFERROR(MATCH(Occurrence!J1445,$D$4:$D$102,1),0))</f>
        <v/>
      </c>
      <c r="M1445" s="9">
        <f>IF(L1445&lt;0,0,IF(L1445=0,Occurrence!J1445*$I$11,IF(L1445&gt;=99,Occurrence!J1445*$I$12,INDEX($C$4:$C$102,L1445)+(Occurrence!J1445-INDEX($D$4:$D$102,L1445))/(INDEX($D$4:$D$102,L1445+1)-INDEX($D$4:$D$102,L1445))*(INDEX($C$4:$C$102,L1445+1)-INDEX($C$4:$C$102,L1445)))))</f>
        <v/>
      </c>
      <c r="N1445" s="12">
        <f>IF(Occurrence!K1445&lt;=0,-1,IFERROR(MATCH(Occurrence!K1445,$D$4:$D$102,1),0))</f>
        <v/>
      </c>
      <c r="O1445" s="9">
        <f>IF(N1445&lt;0,0,IF(N1445=0,Occurrence!K1445*$I$11,IF(N1445&gt;=99,Occurrence!K1445*$I$12,INDEX($C$4:$C$102,N1445)+(Occurrence!K1445-INDEX($D$4:$D$102,N1445))/(INDEX($D$4:$D$102,N1445+1)-INDEX($D$4:$D$102,N1445))*(INDEX($C$4:$C$102,N1445+1)-INDEX($C$4:$C$102,N1445)))))</f>
        <v/>
      </c>
      <c r="P1445" s="12">
        <f>IFERROR(MATCH(Data!X1445,$F$4:$F$102,1),0)</f>
        <v/>
      </c>
      <c r="Q1445" s="9">
        <f>IF(P1445=0,Data!X1445+$I$13,IF(P1445&gt;=99,Data!X1445+$I$14,INDEX($E$4:$E$102,P1445)+(Data!X1445-INDEX($F$4:$F$102,P1445))/(INDEX($F$4:$F$102,P1445+1)-INDEX($F$4:$F$102,P1445))*(INDEX($E$4:$E$102,P1445+1)-INDEX($E$4:$E$102,P1445))))</f>
        <v/>
      </c>
      <c r="R1445" s="12">
        <f>IFERROR(MATCH(Data!Y1445,$F$4:$F$102,1),0)</f>
        <v/>
      </c>
      <c r="S1445" s="9">
        <f>IF(R1445=0,Data!Y1445+$I$13,IF(R1445&gt;=99,Data!Y1445+$I$14,INDEX($E$4:$E$102,R1445)+(Data!Y1445-INDEX($F$4:$F$102,R1445))/(INDEX($F$4:$F$102,R1445+1)-INDEX($F$4:$F$102,R1445))*(INDEX($E$4:$E$102,R1445+1)-INDEX($E$4:$E$102,R1445))))</f>
        <v/>
      </c>
    </row>
    <row r="1446">
      <c r="K1446" s="14">
        <f>Data!A1446</f>
        <v/>
      </c>
      <c r="L1446" s="12">
        <f>IF(Occurrence!J1446&lt;=0,-1,IFERROR(MATCH(Occurrence!J1446,$D$4:$D$102,1),0))</f>
        <v/>
      </c>
      <c r="M1446" s="9">
        <f>IF(L1446&lt;0,0,IF(L1446=0,Occurrence!J1446*$I$11,IF(L1446&gt;=99,Occurrence!J1446*$I$12,INDEX($C$4:$C$102,L1446)+(Occurrence!J1446-INDEX($D$4:$D$102,L1446))/(INDEX($D$4:$D$102,L1446+1)-INDEX($D$4:$D$102,L1446))*(INDEX($C$4:$C$102,L1446+1)-INDEX($C$4:$C$102,L1446)))))</f>
        <v/>
      </c>
      <c r="N1446" s="12">
        <f>IF(Occurrence!K1446&lt;=0,-1,IFERROR(MATCH(Occurrence!K1446,$D$4:$D$102,1),0))</f>
        <v/>
      </c>
      <c r="O1446" s="9">
        <f>IF(N1446&lt;0,0,IF(N1446=0,Occurrence!K1446*$I$11,IF(N1446&gt;=99,Occurrence!K1446*$I$12,INDEX($C$4:$C$102,N1446)+(Occurrence!K1446-INDEX($D$4:$D$102,N1446))/(INDEX($D$4:$D$102,N1446+1)-INDEX($D$4:$D$102,N1446))*(INDEX($C$4:$C$102,N1446+1)-INDEX($C$4:$C$102,N1446)))))</f>
        <v/>
      </c>
      <c r="P1446" s="12">
        <f>IFERROR(MATCH(Data!X1446,$F$4:$F$102,1),0)</f>
        <v/>
      </c>
      <c r="Q1446" s="9">
        <f>IF(P1446=0,Data!X1446+$I$13,IF(P1446&gt;=99,Data!X1446+$I$14,INDEX($E$4:$E$102,P1446)+(Data!X1446-INDEX($F$4:$F$102,P1446))/(INDEX($F$4:$F$102,P1446+1)-INDEX($F$4:$F$102,P1446))*(INDEX($E$4:$E$102,P1446+1)-INDEX($E$4:$E$102,P1446))))</f>
        <v/>
      </c>
      <c r="R1446" s="12">
        <f>IFERROR(MATCH(Data!Y1446,$F$4:$F$102,1),0)</f>
        <v/>
      </c>
      <c r="S1446" s="9">
        <f>IF(R1446=0,Data!Y1446+$I$13,IF(R1446&gt;=99,Data!Y1446+$I$14,INDEX($E$4:$E$102,R1446)+(Data!Y1446-INDEX($F$4:$F$102,R1446))/(INDEX($F$4:$F$102,R1446+1)-INDEX($F$4:$F$102,R1446))*(INDEX($E$4:$E$102,R1446+1)-INDEX($E$4:$E$102,R1446))))</f>
        <v/>
      </c>
    </row>
    <row r="1447">
      <c r="K1447" s="14">
        <f>Data!A1447</f>
        <v/>
      </c>
      <c r="L1447" s="12">
        <f>IF(Occurrence!J1447&lt;=0,-1,IFERROR(MATCH(Occurrence!J1447,$D$4:$D$102,1),0))</f>
        <v/>
      </c>
      <c r="M1447" s="9">
        <f>IF(L1447&lt;0,0,IF(L1447=0,Occurrence!J1447*$I$11,IF(L1447&gt;=99,Occurrence!J1447*$I$12,INDEX($C$4:$C$102,L1447)+(Occurrence!J1447-INDEX($D$4:$D$102,L1447))/(INDEX($D$4:$D$102,L1447+1)-INDEX($D$4:$D$102,L1447))*(INDEX($C$4:$C$102,L1447+1)-INDEX($C$4:$C$102,L1447)))))</f>
        <v/>
      </c>
      <c r="N1447" s="12">
        <f>IF(Occurrence!K1447&lt;=0,-1,IFERROR(MATCH(Occurrence!K1447,$D$4:$D$102,1),0))</f>
        <v/>
      </c>
      <c r="O1447" s="9">
        <f>IF(N1447&lt;0,0,IF(N1447=0,Occurrence!K1447*$I$11,IF(N1447&gt;=99,Occurrence!K1447*$I$12,INDEX($C$4:$C$102,N1447)+(Occurrence!K1447-INDEX($D$4:$D$102,N1447))/(INDEX($D$4:$D$102,N1447+1)-INDEX($D$4:$D$102,N1447))*(INDEX($C$4:$C$102,N1447+1)-INDEX($C$4:$C$102,N1447)))))</f>
        <v/>
      </c>
      <c r="P1447" s="12">
        <f>IFERROR(MATCH(Data!X1447,$F$4:$F$102,1),0)</f>
        <v/>
      </c>
      <c r="Q1447" s="9">
        <f>IF(P1447=0,Data!X1447+$I$13,IF(P1447&gt;=99,Data!X1447+$I$14,INDEX($E$4:$E$102,P1447)+(Data!X1447-INDEX($F$4:$F$102,P1447))/(INDEX($F$4:$F$102,P1447+1)-INDEX($F$4:$F$102,P1447))*(INDEX($E$4:$E$102,P1447+1)-INDEX($E$4:$E$102,P1447))))</f>
        <v/>
      </c>
      <c r="R1447" s="12">
        <f>IFERROR(MATCH(Data!Y1447,$F$4:$F$102,1),0)</f>
        <v/>
      </c>
      <c r="S1447" s="9">
        <f>IF(R1447=0,Data!Y1447+$I$13,IF(R1447&gt;=99,Data!Y1447+$I$14,INDEX($E$4:$E$102,R1447)+(Data!Y1447-INDEX($F$4:$F$102,R1447))/(INDEX($F$4:$F$102,R1447+1)-INDEX($F$4:$F$102,R1447))*(INDEX($E$4:$E$102,R1447+1)-INDEX($E$4:$E$102,R1447))))</f>
        <v/>
      </c>
    </row>
    <row r="1448">
      <c r="K1448" s="14">
        <f>Data!A1448</f>
        <v/>
      </c>
      <c r="L1448" s="12">
        <f>IF(Occurrence!J1448&lt;=0,-1,IFERROR(MATCH(Occurrence!J1448,$D$4:$D$102,1),0))</f>
        <v/>
      </c>
      <c r="M1448" s="9">
        <f>IF(L1448&lt;0,0,IF(L1448=0,Occurrence!J1448*$I$11,IF(L1448&gt;=99,Occurrence!J1448*$I$12,INDEX($C$4:$C$102,L1448)+(Occurrence!J1448-INDEX($D$4:$D$102,L1448))/(INDEX($D$4:$D$102,L1448+1)-INDEX($D$4:$D$102,L1448))*(INDEX($C$4:$C$102,L1448+1)-INDEX($C$4:$C$102,L1448)))))</f>
        <v/>
      </c>
      <c r="N1448" s="12">
        <f>IF(Occurrence!K1448&lt;=0,-1,IFERROR(MATCH(Occurrence!K1448,$D$4:$D$102,1),0))</f>
        <v/>
      </c>
      <c r="O1448" s="9">
        <f>IF(N1448&lt;0,0,IF(N1448=0,Occurrence!K1448*$I$11,IF(N1448&gt;=99,Occurrence!K1448*$I$12,INDEX($C$4:$C$102,N1448)+(Occurrence!K1448-INDEX($D$4:$D$102,N1448))/(INDEX($D$4:$D$102,N1448+1)-INDEX($D$4:$D$102,N1448))*(INDEX($C$4:$C$102,N1448+1)-INDEX($C$4:$C$102,N1448)))))</f>
        <v/>
      </c>
      <c r="P1448" s="12">
        <f>IFERROR(MATCH(Data!X1448,$F$4:$F$102,1),0)</f>
        <v/>
      </c>
      <c r="Q1448" s="9">
        <f>IF(P1448=0,Data!X1448+$I$13,IF(P1448&gt;=99,Data!X1448+$I$14,INDEX($E$4:$E$102,P1448)+(Data!X1448-INDEX($F$4:$F$102,P1448))/(INDEX($F$4:$F$102,P1448+1)-INDEX($F$4:$F$102,P1448))*(INDEX($E$4:$E$102,P1448+1)-INDEX($E$4:$E$102,P1448))))</f>
        <v/>
      </c>
      <c r="R1448" s="12">
        <f>IFERROR(MATCH(Data!Y1448,$F$4:$F$102,1),0)</f>
        <v/>
      </c>
      <c r="S1448" s="9">
        <f>IF(R1448=0,Data!Y1448+$I$13,IF(R1448&gt;=99,Data!Y1448+$I$14,INDEX($E$4:$E$102,R1448)+(Data!Y1448-INDEX($F$4:$F$102,R1448))/(INDEX($F$4:$F$102,R1448+1)-INDEX($F$4:$F$102,R1448))*(INDEX($E$4:$E$102,R1448+1)-INDEX($E$4:$E$102,R1448))))</f>
        <v/>
      </c>
    </row>
    <row r="1449">
      <c r="K1449" s="14">
        <f>Data!A1449</f>
        <v/>
      </c>
      <c r="L1449" s="12">
        <f>IF(Occurrence!J1449&lt;=0,-1,IFERROR(MATCH(Occurrence!J1449,$D$4:$D$102,1),0))</f>
        <v/>
      </c>
      <c r="M1449" s="9">
        <f>IF(L1449&lt;0,0,IF(L1449=0,Occurrence!J1449*$I$11,IF(L1449&gt;=99,Occurrence!J1449*$I$12,INDEX($C$4:$C$102,L1449)+(Occurrence!J1449-INDEX($D$4:$D$102,L1449))/(INDEX($D$4:$D$102,L1449+1)-INDEX($D$4:$D$102,L1449))*(INDEX($C$4:$C$102,L1449+1)-INDEX($C$4:$C$102,L1449)))))</f>
        <v/>
      </c>
      <c r="N1449" s="12">
        <f>IF(Occurrence!K1449&lt;=0,-1,IFERROR(MATCH(Occurrence!K1449,$D$4:$D$102,1),0))</f>
        <v/>
      </c>
      <c r="O1449" s="9">
        <f>IF(N1449&lt;0,0,IF(N1449=0,Occurrence!K1449*$I$11,IF(N1449&gt;=99,Occurrence!K1449*$I$12,INDEX($C$4:$C$102,N1449)+(Occurrence!K1449-INDEX($D$4:$D$102,N1449))/(INDEX($D$4:$D$102,N1449+1)-INDEX($D$4:$D$102,N1449))*(INDEX($C$4:$C$102,N1449+1)-INDEX($C$4:$C$102,N1449)))))</f>
        <v/>
      </c>
      <c r="P1449" s="12">
        <f>IFERROR(MATCH(Data!X1449,$F$4:$F$102,1),0)</f>
        <v/>
      </c>
      <c r="Q1449" s="9">
        <f>IF(P1449=0,Data!X1449+$I$13,IF(P1449&gt;=99,Data!X1449+$I$14,INDEX($E$4:$E$102,P1449)+(Data!X1449-INDEX($F$4:$F$102,P1449))/(INDEX($F$4:$F$102,P1449+1)-INDEX($F$4:$F$102,P1449))*(INDEX($E$4:$E$102,P1449+1)-INDEX($E$4:$E$102,P1449))))</f>
        <v/>
      </c>
      <c r="R1449" s="12">
        <f>IFERROR(MATCH(Data!Y1449,$F$4:$F$102,1),0)</f>
        <v/>
      </c>
      <c r="S1449" s="9">
        <f>IF(R1449=0,Data!Y1449+$I$13,IF(R1449&gt;=99,Data!Y1449+$I$14,INDEX($E$4:$E$102,R1449)+(Data!Y1449-INDEX($F$4:$F$102,R1449))/(INDEX($F$4:$F$102,R1449+1)-INDEX($F$4:$F$102,R1449))*(INDEX($E$4:$E$102,R1449+1)-INDEX($E$4:$E$102,R1449))))</f>
        <v/>
      </c>
    </row>
    <row r="1450">
      <c r="K1450" s="14">
        <f>Data!A1450</f>
        <v/>
      </c>
      <c r="L1450" s="12">
        <f>IF(Occurrence!J1450&lt;=0,-1,IFERROR(MATCH(Occurrence!J1450,$D$4:$D$102,1),0))</f>
        <v/>
      </c>
      <c r="M1450" s="9">
        <f>IF(L1450&lt;0,0,IF(L1450=0,Occurrence!J1450*$I$11,IF(L1450&gt;=99,Occurrence!J1450*$I$12,INDEX($C$4:$C$102,L1450)+(Occurrence!J1450-INDEX($D$4:$D$102,L1450))/(INDEX($D$4:$D$102,L1450+1)-INDEX($D$4:$D$102,L1450))*(INDEX($C$4:$C$102,L1450+1)-INDEX($C$4:$C$102,L1450)))))</f>
        <v/>
      </c>
      <c r="N1450" s="12">
        <f>IF(Occurrence!K1450&lt;=0,-1,IFERROR(MATCH(Occurrence!K1450,$D$4:$D$102,1),0))</f>
        <v/>
      </c>
      <c r="O1450" s="9">
        <f>IF(N1450&lt;0,0,IF(N1450=0,Occurrence!K1450*$I$11,IF(N1450&gt;=99,Occurrence!K1450*$I$12,INDEX($C$4:$C$102,N1450)+(Occurrence!K1450-INDEX($D$4:$D$102,N1450))/(INDEX($D$4:$D$102,N1450+1)-INDEX($D$4:$D$102,N1450))*(INDEX($C$4:$C$102,N1450+1)-INDEX($C$4:$C$102,N1450)))))</f>
        <v/>
      </c>
      <c r="P1450" s="12">
        <f>IFERROR(MATCH(Data!X1450,$F$4:$F$102,1),0)</f>
        <v/>
      </c>
      <c r="Q1450" s="9">
        <f>IF(P1450=0,Data!X1450+$I$13,IF(P1450&gt;=99,Data!X1450+$I$14,INDEX($E$4:$E$102,P1450)+(Data!X1450-INDEX($F$4:$F$102,P1450))/(INDEX($F$4:$F$102,P1450+1)-INDEX($F$4:$F$102,P1450))*(INDEX($E$4:$E$102,P1450+1)-INDEX($E$4:$E$102,P1450))))</f>
        <v/>
      </c>
      <c r="R1450" s="12">
        <f>IFERROR(MATCH(Data!Y1450,$F$4:$F$102,1),0)</f>
        <v/>
      </c>
      <c r="S1450" s="9">
        <f>IF(R1450=0,Data!Y1450+$I$13,IF(R1450&gt;=99,Data!Y1450+$I$14,INDEX($E$4:$E$102,R1450)+(Data!Y1450-INDEX($F$4:$F$102,R1450))/(INDEX($F$4:$F$102,R1450+1)-INDEX($F$4:$F$102,R1450))*(INDEX($E$4:$E$102,R1450+1)-INDEX($E$4:$E$102,R1450))))</f>
        <v/>
      </c>
    </row>
    <row r="1451">
      <c r="K1451" s="14">
        <f>Data!A1451</f>
        <v/>
      </c>
      <c r="L1451" s="12">
        <f>IF(Occurrence!J1451&lt;=0,-1,IFERROR(MATCH(Occurrence!J1451,$D$4:$D$102,1),0))</f>
        <v/>
      </c>
      <c r="M1451" s="9">
        <f>IF(L1451&lt;0,0,IF(L1451=0,Occurrence!J1451*$I$11,IF(L1451&gt;=99,Occurrence!J1451*$I$12,INDEX($C$4:$C$102,L1451)+(Occurrence!J1451-INDEX($D$4:$D$102,L1451))/(INDEX($D$4:$D$102,L1451+1)-INDEX($D$4:$D$102,L1451))*(INDEX($C$4:$C$102,L1451+1)-INDEX($C$4:$C$102,L1451)))))</f>
        <v/>
      </c>
      <c r="N1451" s="12">
        <f>IF(Occurrence!K1451&lt;=0,-1,IFERROR(MATCH(Occurrence!K1451,$D$4:$D$102,1),0))</f>
        <v/>
      </c>
      <c r="O1451" s="9">
        <f>IF(N1451&lt;0,0,IF(N1451=0,Occurrence!K1451*$I$11,IF(N1451&gt;=99,Occurrence!K1451*$I$12,INDEX($C$4:$C$102,N1451)+(Occurrence!K1451-INDEX($D$4:$D$102,N1451))/(INDEX($D$4:$D$102,N1451+1)-INDEX($D$4:$D$102,N1451))*(INDEX($C$4:$C$102,N1451+1)-INDEX($C$4:$C$102,N1451)))))</f>
        <v/>
      </c>
      <c r="P1451" s="12">
        <f>IFERROR(MATCH(Data!X1451,$F$4:$F$102,1),0)</f>
        <v/>
      </c>
      <c r="Q1451" s="9">
        <f>IF(P1451=0,Data!X1451+$I$13,IF(P1451&gt;=99,Data!X1451+$I$14,INDEX($E$4:$E$102,P1451)+(Data!X1451-INDEX($F$4:$F$102,P1451))/(INDEX($F$4:$F$102,P1451+1)-INDEX($F$4:$F$102,P1451))*(INDEX($E$4:$E$102,P1451+1)-INDEX($E$4:$E$102,P1451))))</f>
        <v/>
      </c>
      <c r="R1451" s="12">
        <f>IFERROR(MATCH(Data!Y1451,$F$4:$F$102,1),0)</f>
        <v/>
      </c>
      <c r="S1451" s="9">
        <f>IF(R1451=0,Data!Y1451+$I$13,IF(R1451&gt;=99,Data!Y1451+$I$14,INDEX($E$4:$E$102,R1451)+(Data!Y1451-INDEX($F$4:$F$102,R1451))/(INDEX($F$4:$F$102,R1451+1)-INDEX($F$4:$F$102,R1451))*(INDEX($E$4:$E$102,R1451+1)-INDEX($E$4:$E$102,R1451))))</f>
        <v/>
      </c>
    </row>
    <row r="1452">
      <c r="K1452" s="14">
        <f>Data!A1452</f>
        <v/>
      </c>
      <c r="L1452" s="12">
        <f>IF(Occurrence!J1452&lt;=0,-1,IFERROR(MATCH(Occurrence!J1452,$D$4:$D$102,1),0))</f>
        <v/>
      </c>
      <c r="M1452" s="9">
        <f>IF(L1452&lt;0,0,IF(L1452=0,Occurrence!J1452*$I$11,IF(L1452&gt;=99,Occurrence!J1452*$I$12,INDEX($C$4:$C$102,L1452)+(Occurrence!J1452-INDEX($D$4:$D$102,L1452))/(INDEX($D$4:$D$102,L1452+1)-INDEX($D$4:$D$102,L1452))*(INDEX($C$4:$C$102,L1452+1)-INDEX($C$4:$C$102,L1452)))))</f>
        <v/>
      </c>
      <c r="N1452" s="12">
        <f>IF(Occurrence!K1452&lt;=0,-1,IFERROR(MATCH(Occurrence!K1452,$D$4:$D$102,1),0))</f>
        <v/>
      </c>
      <c r="O1452" s="9">
        <f>IF(N1452&lt;0,0,IF(N1452=0,Occurrence!K1452*$I$11,IF(N1452&gt;=99,Occurrence!K1452*$I$12,INDEX($C$4:$C$102,N1452)+(Occurrence!K1452-INDEX($D$4:$D$102,N1452))/(INDEX($D$4:$D$102,N1452+1)-INDEX($D$4:$D$102,N1452))*(INDEX($C$4:$C$102,N1452+1)-INDEX($C$4:$C$102,N1452)))))</f>
        <v/>
      </c>
      <c r="P1452" s="12">
        <f>IFERROR(MATCH(Data!X1452,$F$4:$F$102,1),0)</f>
        <v/>
      </c>
      <c r="Q1452" s="9">
        <f>IF(P1452=0,Data!X1452+$I$13,IF(P1452&gt;=99,Data!X1452+$I$14,INDEX($E$4:$E$102,P1452)+(Data!X1452-INDEX($F$4:$F$102,P1452))/(INDEX($F$4:$F$102,P1452+1)-INDEX($F$4:$F$102,P1452))*(INDEX($E$4:$E$102,P1452+1)-INDEX($E$4:$E$102,P1452))))</f>
        <v/>
      </c>
      <c r="R1452" s="12">
        <f>IFERROR(MATCH(Data!Y1452,$F$4:$F$102,1),0)</f>
        <v/>
      </c>
      <c r="S1452" s="9">
        <f>IF(R1452=0,Data!Y1452+$I$13,IF(R1452&gt;=99,Data!Y1452+$I$14,INDEX($E$4:$E$102,R1452)+(Data!Y1452-INDEX($F$4:$F$102,R1452))/(INDEX($F$4:$F$102,R1452+1)-INDEX($F$4:$F$102,R1452))*(INDEX($E$4:$E$102,R1452+1)-INDEX($E$4:$E$102,R1452))))</f>
        <v/>
      </c>
    </row>
    <row r="1453">
      <c r="K1453" s="14">
        <f>Data!A1453</f>
        <v/>
      </c>
      <c r="L1453" s="12">
        <f>IF(Occurrence!J1453&lt;=0,-1,IFERROR(MATCH(Occurrence!J1453,$D$4:$D$102,1),0))</f>
        <v/>
      </c>
      <c r="M1453" s="9">
        <f>IF(L1453&lt;0,0,IF(L1453=0,Occurrence!J1453*$I$11,IF(L1453&gt;=99,Occurrence!J1453*$I$12,INDEX($C$4:$C$102,L1453)+(Occurrence!J1453-INDEX($D$4:$D$102,L1453))/(INDEX($D$4:$D$102,L1453+1)-INDEX($D$4:$D$102,L1453))*(INDEX($C$4:$C$102,L1453+1)-INDEX($C$4:$C$102,L1453)))))</f>
        <v/>
      </c>
      <c r="N1453" s="12">
        <f>IF(Occurrence!K1453&lt;=0,-1,IFERROR(MATCH(Occurrence!K1453,$D$4:$D$102,1),0))</f>
        <v/>
      </c>
      <c r="O1453" s="9">
        <f>IF(N1453&lt;0,0,IF(N1453=0,Occurrence!K1453*$I$11,IF(N1453&gt;=99,Occurrence!K1453*$I$12,INDEX($C$4:$C$102,N1453)+(Occurrence!K1453-INDEX($D$4:$D$102,N1453))/(INDEX($D$4:$D$102,N1453+1)-INDEX($D$4:$D$102,N1453))*(INDEX($C$4:$C$102,N1453+1)-INDEX($C$4:$C$102,N1453)))))</f>
        <v/>
      </c>
      <c r="P1453" s="12">
        <f>IFERROR(MATCH(Data!X1453,$F$4:$F$102,1),0)</f>
        <v/>
      </c>
      <c r="Q1453" s="9">
        <f>IF(P1453=0,Data!X1453+$I$13,IF(P1453&gt;=99,Data!X1453+$I$14,INDEX($E$4:$E$102,P1453)+(Data!X1453-INDEX($F$4:$F$102,P1453))/(INDEX($F$4:$F$102,P1453+1)-INDEX($F$4:$F$102,P1453))*(INDEX($E$4:$E$102,P1453+1)-INDEX($E$4:$E$102,P1453))))</f>
        <v/>
      </c>
      <c r="R1453" s="12">
        <f>IFERROR(MATCH(Data!Y1453,$F$4:$F$102,1),0)</f>
        <v/>
      </c>
      <c r="S1453" s="9">
        <f>IF(R1453=0,Data!Y1453+$I$13,IF(R1453&gt;=99,Data!Y1453+$I$14,INDEX($E$4:$E$102,R1453)+(Data!Y1453-INDEX($F$4:$F$102,R1453))/(INDEX($F$4:$F$102,R1453+1)-INDEX($F$4:$F$102,R1453))*(INDEX($E$4:$E$102,R1453+1)-INDEX($E$4:$E$102,R1453))))</f>
        <v/>
      </c>
    </row>
    <row r="1454">
      <c r="K1454" s="14">
        <f>Data!A1454</f>
        <v/>
      </c>
      <c r="L1454" s="12">
        <f>IF(Occurrence!J1454&lt;=0,-1,IFERROR(MATCH(Occurrence!J1454,$D$4:$D$102,1),0))</f>
        <v/>
      </c>
      <c r="M1454" s="9">
        <f>IF(L1454&lt;0,0,IF(L1454=0,Occurrence!J1454*$I$11,IF(L1454&gt;=99,Occurrence!J1454*$I$12,INDEX($C$4:$C$102,L1454)+(Occurrence!J1454-INDEX($D$4:$D$102,L1454))/(INDEX($D$4:$D$102,L1454+1)-INDEX($D$4:$D$102,L1454))*(INDEX($C$4:$C$102,L1454+1)-INDEX($C$4:$C$102,L1454)))))</f>
        <v/>
      </c>
      <c r="N1454" s="12">
        <f>IF(Occurrence!K1454&lt;=0,-1,IFERROR(MATCH(Occurrence!K1454,$D$4:$D$102,1),0))</f>
        <v/>
      </c>
      <c r="O1454" s="9">
        <f>IF(N1454&lt;0,0,IF(N1454=0,Occurrence!K1454*$I$11,IF(N1454&gt;=99,Occurrence!K1454*$I$12,INDEX($C$4:$C$102,N1454)+(Occurrence!K1454-INDEX($D$4:$D$102,N1454))/(INDEX($D$4:$D$102,N1454+1)-INDEX($D$4:$D$102,N1454))*(INDEX($C$4:$C$102,N1454+1)-INDEX($C$4:$C$102,N1454)))))</f>
        <v/>
      </c>
      <c r="P1454" s="12">
        <f>IFERROR(MATCH(Data!X1454,$F$4:$F$102,1),0)</f>
        <v/>
      </c>
      <c r="Q1454" s="9">
        <f>IF(P1454=0,Data!X1454+$I$13,IF(P1454&gt;=99,Data!X1454+$I$14,INDEX($E$4:$E$102,P1454)+(Data!X1454-INDEX($F$4:$F$102,P1454))/(INDEX($F$4:$F$102,P1454+1)-INDEX($F$4:$F$102,P1454))*(INDEX($E$4:$E$102,P1454+1)-INDEX($E$4:$E$102,P1454))))</f>
        <v/>
      </c>
      <c r="R1454" s="12">
        <f>IFERROR(MATCH(Data!Y1454,$F$4:$F$102,1),0)</f>
        <v/>
      </c>
      <c r="S1454" s="9">
        <f>IF(R1454=0,Data!Y1454+$I$13,IF(R1454&gt;=99,Data!Y1454+$I$14,INDEX($E$4:$E$102,R1454)+(Data!Y1454-INDEX($F$4:$F$102,R1454))/(INDEX($F$4:$F$102,R1454+1)-INDEX($F$4:$F$102,R1454))*(INDEX($E$4:$E$102,R1454+1)-INDEX($E$4:$E$102,R1454))))</f>
        <v/>
      </c>
    </row>
    <row r="1455">
      <c r="K1455" s="14">
        <f>Data!A1455</f>
        <v/>
      </c>
      <c r="L1455" s="12">
        <f>IF(Occurrence!J1455&lt;=0,-1,IFERROR(MATCH(Occurrence!J1455,$D$4:$D$102,1),0))</f>
        <v/>
      </c>
      <c r="M1455" s="9">
        <f>IF(L1455&lt;0,0,IF(L1455=0,Occurrence!J1455*$I$11,IF(L1455&gt;=99,Occurrence!J1455*$I$12,INDEX($C$4:$C$102,L1455)+(Occurrence!J1455-INDEX($D$4:$D$102,L1455))/(INDEX($D$4:$D$102,L1455+1)-INDEX($D$4:$D$102,L1455))*(INDEX($C$4:$C$102,L1455+1)-INDEX($C$4:$C$102,L1455)))))</f>
        <v/>
      </c>
      <c r="N1455" s="12">
        <f>IF(Occurrence!K1455&lt;=0,-1,IFERROR(MATCH(Occurrence!K1455,$D$4:$D$102,1),0))</f>
        <v/>
      </c>
      <c r="O1455" s="9">
        <f>IF(N1455&lt;0,0,IF(N1455=0,Occurrence!K1455*$I$11,IF(N1455&gt;=99,Occurrence!K1455*$I$12,INDEX($C$4:$C$102,N1455)+(Occurrence!K1455-INDEX($D$4:$D$102,N1455))/(INDEX($D$4:$D$102,N1455+1)-INDEX($D$4:$D$102,N1455))*(INDEX($C$4:$C$102,N1455+1)-INDEX($C$4:$C$102,N1455)))))</f>
        <v/>
      </c>
      <c r="P1455" s="12">
        <f>IFERROR(MATCH(Data!X1455,$F$4:$F$102,1),0)</f>
        <v/>
      </c>
      <c r="Q1455" s="9">
        <f>IF(P1455=0,Data!X1455+$I$13,IF(P1455&gt;=99,Data!X1455+$I$14,INDEX($E$4:$E$102,P1455)+(Data!X1455-INDEX($F$4:$F$102,P1455))/(INDEX($F$4:$F$102,P1455+1)-INDEX($F$4:$F$102,P1455))*(INDEX($E$4:$E$102,P1455+1)-INDEX($E$4:$E$102,P1455))))</f>
        <v/>
      </c>
      <c r="R1455" s="12">
        <f>IFERROR(MATCH(Data!Y1455,$F$4:$F$102,1),0)</f>
        <v/>
      </c>
      <c r="S1455" s="9">
        <f>IF(R1455=0,Data!Y1455+$I$13,IF(R1455&gt;=99,Data!Y1455+$I$14,INDEX($E$4:$E$102,R1455)+(Data!Y1455-INDEX($F$4:$F$102,R1455))/(INDEX($F$4:$F$102,R1455+1)-INDEX($F$4:$F$102,R1455))*(INDEX($E$4:$E$102,R1455+1)-INDEX($E$4:$E$102,R1455))))</f>
        <v/>
      </c>
    </row>
    <row r="1456">
      <c r="K1456" s="14">
        <f>Data!A1456</f>
        <v/>
      </c>
      <c r="L1456" s="12">
        <f>IF(Occurrence!J1456&lt;=0,-1,IFERROR(MATCH(Occurrence!J1456,$D$4:$D$102,1),0))</f>
        <v/>
      </c>
      <c r="M1456" s="9">
        <f>IF(L1456&lt;0,0,IF(L1456=0,Occurrence!J1456*$I$11,IF(L1456&gt;=99,Occurrence!J1456*$I$12,INDEX($C$4:$C$102,L1456)+(Occurrence!J1456-INDEX($D$4:$D$102,L1456))/(INDEX($D$4:$D$102,L1456+1)-INDEX($D$4:$D$102,L1456))*(INDEX($C$4:$C$102,L1456+1)-INDEX($C$4:$C$102,L1456)))))</f>
        <v/>
      </c>
      <c r="N1456" s="12">
        <f>IF(Occurrence!K1456&lt;=0,-1,IFERROR(MATCH(Occurrence!K1456,$D$4:$D$102,1),0))</f>
        <v/>
      </c>
      <c r="O1456" s="9">
        <f>IF(N1456&lt;0,0,IF(N1456=0,Occurrence!K1456*$I$11,IF(N1456&gt;=99,Occurrence!K1456*$I$12,INDEX($C$4:$C$102,N1456)+(Occurrence!K1456-INDEX($D$4:$D$102,N1456))/(INDEX($D$4:$D$102,N1456+1)-INDEX($D$4:$D$102,N1456))*(INDEX($C$4:$C$102,N1456+1)-INDEX($C$4:$C$102,N1456)))))</f>
        <v/>
      </c>
      <c r="P1456" s="12">
        <f>IFERROR(MATCH(Data!X1456,$F$4:$F$102,1),0)</f>
        <v/>
      </c>
      <c r="Q1456" s="9">
        <f>IF(P1456=0,Data!X1456+$I$13,IF(P1456&gt;=99,Data!X1456+$I$14,INDEX($E$4:$E$102,P1456)+(Data!X1456-INDEX($F$4:$F$102,P1456))/(INDEX($F$4:$F$102,P1456+1)-INDEX($F$4:$F$102,P1456))*(INDEX($E$4:$E$102,P1456+1)-INDEX($E$4:$E$102,P1456))))</f>
        <v/>
      </c>
      <c r="R1456" s="12">
        <f>IFERROR(MATCH(Data!Y1456,$F$4:$F$102,1),0)</f>
        <v/>
      </c>
      <c r="S1456" s="9">
        <f>IF(R1456=0,Data!Y1456+$I$13,IF(R1456&gt;=99,Data!Y1456+$I$14,INDEX($E$4:$E$102,R1456)+(Data!Y1456-INDEX($F$4:$F$102,R1456))/(INDEX($F$4:$F$102,R1456+1)-INDEX($F$4:$F$102,R1456))*(INDEX($E$4:$E$102,R1456+1)-INDEX($E$4:$E$102,R1456))))</f>
        <v/>
      </c>
    </row>
    <row r="1457">
      <c r="K1457" s="14">
        <f>Data!A1457</f>
        <v/>
      </c>
      <c r="L1457" s="12">
        <f>IF(Occurrence!J1457&lt;=0,-1,IFERROR(MATCH(Occurrence!J1457,$D$4:$D$102,1),0))</f>
        <v/>
      </c>
      <c r="M1457" s="9">
        <f>IF(L1457&lt;0,0,IF(L1457=0,Occurrence!J1457*$I$11,IF(L1457&gt;=99,Occurrence!J1457*$I$12,INDEX($C$4:$C$102,L1457)+(Occurrence!J1457-INDEX($D$4:$D$102,L1457))/(INDEX($D$4:$D$102,L1457+1)-INDEX($D$4:$D$102,L1457))*(INDEX($C$4:$C$102,L1457+1)-INDEX($C$4:$C$102,L1457)))))</f>
        <v/>
      </c>
      <c r="N1457" s="12">
        <f>IF(Occurrence!K1457&lt;=0,-1,IFERROR(MATCH(Occurrence!K1457,$D$4:$D$102,1),0))</f>
        <v/>
      </c>
      <c r="O1457" s="9">
        <f>IF(N1457&lt;0,0,IF(N1457=0,Occurrence!K1457*$I$11,IF(N1457&gt;=99,Occurrence!K1457*$I$12,INDEX($C$4:$C$102,N1457)+(Occurrence!K1457-INDEX($D$4:$D$102,N1457))/(INDEX($D$4:$D$102,N1457+1)-INDEX($D$4:$D$102,N1457))*(INDEX($C$4:$C$102,N1457+1)-INDEX($C$4:$C$102,N1457)))))</f>
        <v/>
      </c>
      <c r="P1457" s="12">
        <f>IFERROR(MATCH(Data!X1457,$F$4:$F$102,1),0)</f>
        <v/>
      </c>
      <c r="Q1457" s="9">
        <f>IF(P1457=0,Data!X1457+$I$13,IF(P1457&gt;=99,Data!X1457+$I$14,INDEX($E$4:$E$102,P1457)+(Data!X1457-INDEX($F$4:$F$102,P1457))/(INDEX($F$4:$F$102,P1457+1)-INDEX($F$4:$F$102,P1457))*(INDEX($E$4:$E$102,P1457+1)-INDEX($E$4:$E$102,P1457))))</f>
        <v/>
      </c>
      <c r="R1457" s="12">
        <f>IFERROR(MATCH(Data!Y1457,$F$4:$F$102,1),0)</f>
        <v/>
      </c>
      <c r="S1457" s="9">
        <f>IF(R1457=0,Data!Y1457+$I$13,IF(R1457&gt;=99,Data!Y1457+$I$14,INDEX($E$4:$E$102,R1457)+(Data!Y1457-INDEX($F$4:$F$102,R1457))/(INDEX($F$4:$F$102,R1457+1)-INDEX($F$4:$F$102,R1457))*(INDEX($E$4:$E$102,R1457+1)-INDEX($E$4:$E$102,R1457))))</f>
        <v/>
      </c>
    </row>
    <row r="1458">
      <c r="K1458" s="14">
        <f>Data!A1458</f>
        <v/>
      </c>
      <c r="L1458" s="12">
        <f>IF(Occurrence!J1458&lt;=0,-1,IFERROR(MATCH(Occurrence!J1458,$D$4:$D$102,1),0))</f>
        <v/>
      </c>
      <c r="M1458" s="9">
        <f>IF(L1458&lt;0,0,IF(L1458=0,Occurrence!J1458*$I$11,IF(L1458&gt;=99,Occurrence!J1458*$I$12,INDEX($C$4:$C$102,L1458)+(Occurrence!J1458-INDEX($D$4:$D$102,L1458))/(INDEX($D$4:$D$102,L1458+1)-INDEX($D$4:$D$102,L1458))*(INDEX($C$4:$C$102,L1458+1)-INDEX($C$4:$C$102,L1458)))))</f>
        <v/>
      </c>
      <c r="N1458" s="12">
        <f>IF(Occurrence!K1458&lt;=0,-1,IFERROR(MATCH(Occurrence!K1458,$D$4:$D$102,1),0))</f>
        <v/>
      </c>
      <c r="O1458" s="9">
        <f>IF(N1458&lt;0,0,IF(N1458=0,Occurrence!K1458*$I$11,IF(N1458&gt;=99,Occurrence!K1458*$I$12,INDEX($C$4:$C$102,N1458)+(Occurrence!K1458-INDEX($D$4:$D$102,N1458))/(INDEX($D$4:$D$102,N1458+1)-INDEX($D$4:$D$102,N1458))*(INDEX($C$4:$C$102,N1458+1)-INDEX($C$4:$C$102,N1458)))))</f>
        <v/>
      </c>
      <c r="P1458" s="12">
        <f>IFERROR(MATCH(Data!X1458,$F$4:$F$102,1),0)</f>
        <v/>
      </c>
      <c r="Q1458" s="9">
        <f>IF(P1458=0,Data!X1458+$I$13,IF(P1458&gt;=99,Data!X1458+$I$14,INDEX($E$4:$E$102,P1458)+(Data!X1458-INDEX($F$4:$F$102,P1458))/(INDEX($F$4:$F$102,P1458+1)-INDEX($F$4:$F$102,P1458))*(INDEX($E$4:$E$102,P1458+1)-INDEX($E$4:$E$102,P1458))))</f>
        <v/>
      </c>
      <c r="R1458" s="12">
        <f>IFERROR(MATCH(Data!Y1458,$F$4:$F$102,1),0)</f>
        <v/>
      </c>
      <c r="S1458" s="9">
        <f>IF(R1458=0,Data!Y1458+$I$13,IF(R1458&gt;=99,Data!Y1458+$I$14,INDEX($E$4:$E$102,R1458)+(Data!Y1458-INDEX($F$4:$F$102,R1458))/(INDEX($F$4:$F$102,R1458+1)-INDEX($F$4:$F$102,R1458))*(INDEX($E$4:$E$102,R1458+1)-INDEX($E$4:$E$102,R1458))))</f>
        <v/>
      </c>
    </row>
    <row r="1459">
      <c r="K1459" s="14">
        <f>Data!A1459</f>
        <v/>
      </c>
      <c r="L1459" s="12">
        <f>IF(Occurrence!J1459&lt;=0,-1,IFERROR(MATCH(Occurrence!J1459,$D$4:$D$102,1),0))</f>
        <v/>
      </c>
      <c r="M1459" s="9">
        <f>IF(L1459&lt;0,0,IF(L1459=0,Occurrence!J1459*$I$11,IF(L1459&gt;=99,Occurrence!J1459*$I$12,INDEX($C$4:$C$102,L1459)+(Occurrence!J1459-INDEX($D$4:$D$102,L1459))/(INDEX($D$4:$D$102,L1459+1)-INDEX($D$4:$D$102,L1459))*(INDEX($C$4:$C$102,L1459+1)-INDEX($C$4:$C$102,L1459)))))</f>
        <v/>
      </c>
      <c r="N1459" s="12">
        <f>IF(Occurrence!K1459&lt;=0,-1,IFERROR(MATCH(Occurrence!K1459,$D$4:$D$102,1),0))</f>
        <v/>
      </c>
      <c r="O1459" s="9">
        <f>IF(N1459&lt;0,0,IF(N1459=0,Occurrence!K1459*$I$11,IF(N1459&gt;=99,Occurrence!K1459*$I$12,INDEX($C$4:$C$102,N1459)+(Occurrence!K1459-INDEX($D$4:$D$102,N1459))/(INDEX($D$4:$D$102,N1459+1)-INDEX($D$4:$D$102,N1459))*(INDEX($C$4:$C$102,N1459+1)-INDEX($C$4:$C$102,N1459)))))</f>
        <v/>
      </c>
      <c r="P1459" s="12">
        <f>IFERROR(MATCH(Data!X1459,$F$4:$F$102,1),0)</f>
        <v/>
      </c>
      <c r="Q1459" s="9">
        <f>IF(P1459=0,Data!X1459+$I$13,IF(P1459&gt;=99,Data!X1459+$I$14,INDEX($E$4:$E$102,P1459)+(Data!X1459-INDEX($F$4:$F$102,P1459))/(INDEX($F$4:$F$102,P1459+1)-INDEX($F$4:$F$102,P1459))*(INDEX($E$4:$E$102,P1459+1)-INDEX($E$4:$E$102,P1459))))</f>
        <v/>
      </c>
      <c r="R1459" s="12">
        <f>IFERROR(MATCH(Data!Y1459,$F$4:$F$102,1),0)</f>
        <v/>
      </c>
      <c r="S1459" s="9">
        <f>IF(R1459=0,Data!Y1459+$I$13,IF(R1459&gt;=99,Data!Y1459+$I$14,INDEX($E$4:$E$102,R1459)+(Data!Y1459-INDEX($F$4:$F$102,R1459))/(INDEX($F$4:$F$102,R1459+1)-INDEX($F$4:$F$102,R1459))*(INDEX($E$4:$E$102,R1459+1)-INDEX($E$4:$E$102,R1459))))</f>
        <v/>
      </c>
    </row>
    <row r="1460">
      <c r="K1460" s="14">
        <f>Data!A1460</f>
        <v/>
      </c>
      <c r="L1460" s="12">
        <f>IF(Occurrence!J1460&lt;=0,-1,IFERROR(MATCH(Occurrence!J1460,$D$4:$D$102,1),0))</f>
        <v/>
      </c>
      <c r="M1460" s="9">
        <f>IF(L1460&lt;0,0,IF(L1460=0,Occurrence!J1460*$I$11,IF(L1460&gt;=99,Occurrence!J1460*$I$12,INDEX($C$4:$C$102,L1460)+(Occurrence!J1460-INDEX($D$4:$D$102,L1460))/(INDEX($D$4:$D$102,L1460+1)-INDEX($D$4:$D$102,L1460))*(INDEX($C$4:$C$102,L1460+1)-INDEX($C$4:$C$102,L1460)))))</f>
        <v/>
      </c>
      <c r="N1460" s="12">
        <f>IF(Occurrence!K1460&lt;=0,-1,IFERROR(MATCH(Occurrence!K1460,$D$4:$D$102,1),0))</f>
        <v/>
      </c>
      <c r="O1460" s="9">
        <f>IF(N1460&lt;0,0,IF(N1460=0,Occurrence!K1460*$I$11,IF(N1460&gt;=99,Occurrence!K1460*$I$12,INDEX($C$4:$C$102,N1460)+(Occurrence!K1460-INDEX($D$4:$D$102,N1460))/(INDEX($D$4:$D$102,N1460+1)-INDEX($D$4:$D$102,N1460))*(INDEX($C$4:$C$102,N1460+1)-INDEX($C$4:$C$102,N1460)))))</f>
        <v/>
      </c>
      <c r="P1460" s="12">
        <f>IFERROR(MATCH(Data!X1460,$F$4:$F$102,1),0)</f>
        <v/>
      </c>
      <c r="Q1460" s="9">
        <f>IF(P1460=0,Data!X1460+$I$13,IF(P1460&gt;=99,Data!X1460+$I$14,INDEX($E$4:$E$102,P1460)+(Data!X1460-INDEX($F$4:$F$102,P1460))/(INDEX($F$4:$F$102,P1460+1)-INDEX($F$4:$F$102,P1460))*(INDEX($E$4:$E$102,P1460+1)-INDEX($E$4:$E$102,P1460))))</f>
        <v/>
      </c>
      <c r="R1460" s="12">
        <f>IFERROR(MATCH(Data!Y1460,$F$4:$F$102,1),0)</f>
        <v/>
      </c>
      <c r="S1460" s="9">
        <f>IF(R1460=0,Data!Y1460+$I$13,IF(R1460&gt;=99,Data!Y1460+$I$14,INDEX($E$4:$E$102,R1460)+(Data!Y1460-INDEX($F$4:$F$102,R1460))/(INDEX($F$4:$F$102,R1460+1)-INDEX($F$4:$F$102,R1460))*(INDEX($E$4:$E$102,R1460+1)-INDEX($E$4:$E$102,R1460))))</f>
        <v/>
      </c>
    </row>
    <row r="1461">
      <c r="K1461" s="14">
        <f>Data!A1461</f>
        <v/>
      </c>
      <c r="L1461" s="12">
        <f>IF(Occurrence!J1461&lt;=0,-1,IFERROR(MATCH(Occurrence!J1461,$D$4:$D$102,1),0))</f>
        <v/>
      </c>
      <c r="M1461" s="9">
        <f>IF(L1461&lt;0,0,IF(L1461=0,Occurrence!J1461*$I$11,IF(L1461&gt;=99,Occurrence!J1461*$I$12,INDEX($C$4:$C$102,L1461)+(Occurrence!J1461-INDEX($D$4:$D$102,L1461))/(INDEX($D$4:$D$102,L1461+1)-INDEX($D$4:$D$102,L1461))*(INDEX($C$4:$C$102,L1461+1)-INDEX($C$4:$C$102,L1461)))))</f>
        <v/>
      </c>
      <c r="N1461" s="12">
        <f>IF(Occurrence!K1461&lt;=0,-1,IFERROR(MATCH(Occurrence!K1461,$D$4:$D$102,1),0))</f>
        <v/>
      </c>
      <c r="O1461" s="9">
        <f>IF(N1461&lt;0,0,IF(N1461=0,Occurrence!K1461*$I$11,IF(N1461&gt;=99,Occurrence!K1461*$I$12,INDEX($C$4:$C$102,N1461)+(Occurrence!K1461-INDEX($D$4:$D$102,N1461))/(INDEX($D$4:$D$102,N1461+1)-INDEX($D$4:$D$102,N1461))*(INDEX($C$4:$C$102,N1461+1)-INDEX($C$4:$C$102,N1461)))))</f>
        <v/>
      </c>
      <c r="P1461" s="12">
        <f>IFERROR(MATCH(Data!X1461,$F$4:$F$102,1),0)</f>
        <v/>
      </c>
      <c r="Q1461" s="9">
        <f>IF(P1461=0,Data!X1461+$I$13,IF(P1461&gt;=99,Data!X1461+$I$14,INDEX($E$4:$E$102,P1461)+(Data!X1461-INDEX($F$4:$F$102,P1461))/(INDEX($F$4:$F$102,P1461+1)-INDEX($F$4:$F$102,P1461))*(INDEX($E$4:$E$102,P1461+1)-INDEX($E$4:$E$102,P1461))))</f>
        <v/>
      </c>
      <c r="R1461" s="12">
        <f>IFERROR(MATCH(Data!Y1461,$F$4:$F$102,1),0)</f>
        <v/>
      </c>
      <c r="S1461" s="9">
        <f>IF(R1461=0,Data!Y1461+$I$13,IF(R1461&gt;=99,Data!Y1461+$I$14,INDEX($E$4:$E$102,R1461)+(Data!Y1461-INDEX($F$4:$F$102,R1461))/(INDEX($F$4:$F$102,R1461+1)-INDEX($F$4:$F$102,R1461))*(INDEX($E$4:$E$102,R1461+1)-INDEX($E$4:$E$102,R1461))))</f>
        <v/>
      </c>
    </row>
    <row r="1462">
      <c r="K1462" s="14">
        <f>Data!A1462</f>
        <v/>
      </c>
      <c r="L1462" s="12">
        <f>IF(Occurrence!J1462&lt;=0,-1,IFERROR(MATCH(Occurrence!J1462,$D$4:$D$102,1),0))</f>
        <v/>
      </c>
      <c r="M1462" s="9">
        <f>IF(L1462&lt;0,0,IF(L1462=0,Occurrence!J1462*$I$11,IF(L1462&gt;=99,Occurrence!J1462*$I$12,INDEX($C$4:$C$102,L1462)+(Occurrence!J1462-INDEX($D$4:$D$102,L1462))/(INDEX($D$4:$D$102,L1462+1)-INDEX($D$4:$D$102,L1462))*(INDEX($C$4:$C$102,L1462+1)-INDEX($C$4:$C$102,L1462)))))</f>
        <v/>
      </c>
      <c r="N1462" s="12">
        <f>IF(Occurrence!K1462&lt;=0,-1,IFERROR(MATCH(Occurrence!K1462,$D$4:$D$102,1),0))</f>
        <v/>
      </c>
      <c r="O1462" s="9">
        <f>IF(N1462&lt;0,0,IF(N1462=0,Occurrence!K1462*$I$11,IF(N1462&gt;=99,Occurrence!K1462*$I$12,INDEX($C$4:$C$102,N1462)+(Occurrence!K1462-INDEX($D$4:$D$102,N1462))/(INDEX($D$4:$D$102,N1462+1)-INDEX($D$4:$D$102,N1462))*(INDEX($C$4:$C$102,N1462+1)-INDEX($C$4:$C$102,N1462)))))</f>
        <v/>
      </c>
      <c r="P1462" s="12">
        <f>IFERROR(MATCH(Data!X1462,$F$4:$F$102,1),0)</f>
        <v/>
      </c>
      <c r="Q1462" s="9">
        <f>IF(P1462=0,Data!X1462+$I$13,IF(P1462&gt;=99,Data!X1462+$I$14,INDEX($E$4:$E$102,P1462)+(Data!X1462-INDEX($F$4:$F$102,P1462))/(INDEX($F$4:$F$102,P1462+1)-INDEX($F$4:$F$102,P1462))*(INDEX($E$4:$E$102,P1462+1)-INDEX($E$4:$E$102,P1462))))</f>
        <v/>
      </c>
      <c r="R1462" s="12">
        <f>IFERROR(MATCH(Data!Y1462,$F$4:$F$102,1),0)</f>
        <v/>
      </c>
      <c r="S1462" s="9">
        <f>IF(R1462=0,Data!Y1462+$I$13,IF(R1462&gt;=99,Data!Y1462+$I$14,INDEX($E$4:$E$102,R1462)+(Data!Y1462-INDEX($F$4:$F$102,R1462))/(INDEX($F$4:$F$102,R1462+1)-INDEX($F$4:$F$102,R1462))*(INDEX($E$4:$E$102,R1462+1)-INDEX($E$4:$E$102,R1462))))</f>
        <v/>
      </c>
    </row>
    <row r="1463">
      <c r="K1463" s="14">
        <f>Data!A1463</f>
        <v/>
      </c>
      <c r="L1463" s="12">
        <f>IF(Occurrence!J1463&lt;=0,-1,IFERROR(MATCH(Occurrence!J1463,$D$4:$D$102,1),0))</f>
        <v/>
      </c>
      <c r="M1463" s="9">
        <f>IF(L1463&lt;0,0,IF(L1463=0,Occurrence!J1463*$I$11,IF(L1463&gt;=99,Occurrence!J1463*$I$12,INDEX($C$4:$C$102,L1463)+(Occurrence!J1463-INDEX($D$4:$D$102,L1463))/(INDEX($D$4:$D$102,L1463+1)-INDEX($D$4:$D$102,L1463))*(INDEX($C$4:$C$102,L1463+1)-INDEX($C$4:$C$102,L1463)))))</f>
        <v/>
      </c>
      <c r="N1463" s="12">
        <f>IF(Occurrence!K1463&lt;=0,-1,IFERROR(MATCH(Occurrence!K1463,$D$4:$D$102,1),0))</f>
        <v/>
      </c>
      <c r="O1463" s="9">
        <f>IF(N1463&lt;0,0,IF(N1463=0,Occurrence!K1463*$I$11,IF(N1463&gt;=99,Occurrence!K1463*$I$12,INDEX($C$4:$C$102,N1463)+(Occurrence!K1463-INDEX($D$4:$D$102,N1463))/(INDEX($D$4:$D$102,N1463+1)-INDEX($D$4:$D$102,N1463))*(INDEX($C$4:$C$102,N1463+1)-INDEX($C$4:$C$102,N1463)))))</f>
        <v/>
      </c>
      <c r="P1463" s="12">
        <f>IFERROR(MATCH(Data!X1463,$F$4:$F$102,1),0)</f>
        <v/>
      </c>
      <c r="Q1463" s="9">
        <f>IF(P1463=0,Data!X1463+$I$13,IF(P1463&gt;=99,Data!X1463+$I$14,INDEX($E$4:$E$102,P1463)+(Data!X1463-INDEX($F$4:$F$102,P1463))/(INDEX($F$4:$F$102,P1463+1)-INDEX($F$4:$F$102,P1463))*(INDEX($E$4:$E$102,P1463+1)-INDEX($E$4:$E$102,P1463))))</f>
        <v/>
      </c>
      <c r="R1463" s="12">
        <f>IFERROR(MATCH(Data!Y1463,$F$4:$F$102,1),0)</f>
        <v/>
      </c>
      <c r="S1463" s="9">
        <f>IF(R1463=0,Data!Y1463+$I$13,IF(R1463&gt;=99,Data!Y1463+$I$14,INDEX($E$4:$E$102,R1463)+(Data!Y1463-INDEX($F$4:$F$102,R1463))/(INDEX($F$4:$F$102,R1463+1)-INDEX($F$4:$F$102,R1463))*(INDEX($E$4:$E$102,R1463+1)-INDEX($E$4:$E$102,R1463))))</f>
        <v/>
      </c>
    </row>
    <row r="1464">
      <c r="K1464" s="14">
        <f>Data!A1464</f>
        <v/>
      </c>
      <c r="L1464" s="12">
        <f>IF(Occurrence!J1464&lt;=0,-1,IFERROR(MATCH(Occurrence!J1464,$D$4:$D$102,1),0))</f>
        <v/>
      </c>
      <c r="M1464" s="9">
        <f>IF(L1464&lt;0,0,IF(L1464=0,Occurrence!J1464*$I$11,IF(L1464&gt;=99,Occurrence!J1464*$I$12,INDEX($C$4:$C$102,L1464)+(Occurrence!J1464-INDEX($D$4:$D$102,L1464))/(INDEX($D$4:$D$102,L1464+1)-INDEX($D$4:$D$102,L1464))*(INDEX($C$4:$C$102,L1464+1)-INDEX($C$4:$C$102,L1464)))))</f>
        <v/>
      </c>
      <c r="N1464" s="12">
        <f>IF(Occurrence!K1464&lt;=0,-1,IFERROR(MATCH(Occurrence!K1464,$D$4:$D$102,1),0))</f>
        <v/>
      </c>
      <c r="O1464" s="9">
        <f>IF(N1464&lt;0,0,IF(N1464=0,Occurrence!K1464*$I$11,IF(N1464&gt;=99,Occurrence!K1464*$I$12,INDEX($C$4:$C$102,N1464)+(Occurrence!K1464-INDEX($D$4:$D$102,N1464))/(INDEX($D$4:$D$102,N1464+1)-INDEX($D$4:$D$102,N1464))*(INDEX($C$4:$C$102,N1464+1)-INDEX($C$4:$C$102,N1464)))))</f>
        <v/>
      </c>
      <c r="P1464" s="12">
        <f>IFERROR(MATCH(Data!X1464,$F$4:$F$102,1),0)</f>
        <v/>
      </c>
      <c r="Q1464" s="9">
        <f>IF(P1464=0,Data!X1464+$I$13,IF(P1464&gt;=99,Data!X1464+$I$14,INDEX($E$4:$E$102,P1464)+(Data!X1464-INDEX($F$4:$F$102,P1464))/(INDEX($F$4:$F$102,P1464+1)-INDEX($F$4:$F$102,P1464))*(INDEX($E$4:$E$102,P1464+1)-INDEX($E$4:$E$102,P1464))))</f>
        <v/>
      </c>
      <c r="R1464" s="12">
        <f>IFERROR(MATCH(Data!Y1464,$F$4:$F$102,1),0)</f>
        <v/>
      </c>
      <c r="S1464" s="9">
        <f>IF(R1464=0,Data!Y1464+$I$13,IF(R1464&gt;=99,Data!Y1464+$I$14,INDEX($E$4:$E$102,R1464)+(Data!Y1464-INDEX($F$4:$F$102,R1464))/(INDEX($F$4:$F$102,R1464+1)-INDEX($F$4:$F$102,R1464))*(INDEX($E$4:$E$102,R1464+1)-INDEX($E$4:$E$102,R1464))))</f>
        <v/>
      </c>
    </row>
    <row r="1465">
      <c r="K1465" s="14">
        <f>Data!A1465</f>
        <v/>
      </c>
      <c r="L1465" s="12">
        <f>IF(Occurrence!J1465&lt;=0,-1,IFERROR(MATCH(Occurrence!J1465,$D$4:$D$102,1),0))</f>
        <v/>
      </c>
      <c r="M1465" s="9">
        <f>IF(L1465&lt;0,0,IF(L1465=0,Occurrence!J1465*$I$11,IF(L1465&gt;=99,Occurrence!J1465*$I$12,INDEX($C$4:$C$102,L1465)+(Occurrence!J1465-INDEX($D$4:$D$102,L1465))/(INDEX($D$4:$D$102,L1465+1)-INDEX($D$4:$D$102,L1465))*(INDEX($C$4:$C$102,L1465+1)-INDEX($C$4:$C$102,L1465)))))</f>
        <v/>
      </c>
      <c r="N1465" s="12">
        <f>IF(Occurrence!K1465&lt;=0,-1,IFERROR(MATCH(Occurrence!K1465,$D$4:$D$102,1),0))</f>
        <v/>
      </c>
      <c r="O1465" s="9">
        <f>IF(N1465&lt;0,0,IF(N1465=0,Occurrence!K1465*$I$11,IF(N1465&gt;=99,Occurrence!K1465*$I$12,INDEX($C$4:$C$102,N1465)+(Occurrence!K1465-INDEX($D$4:$D$102,N1465))/(INDEX($D$4:$D$102,N1465+1)-INDEX($D$4:$D$102,N1465))*(INDEX($C$4:$C$102,N1465+1)-INDEX($C$4:$C$102,N1465)))))</f>
        <v/>
      </c>
      <c r="P1465" s="12">
        <f>IFERROR(MATCH(Data!X1465,$F$4:$F$102,1),0)</f>
        <v/>
      </c>
      <c r="Q1465" s="9">
        <f>IF(P1465=0,Data!X1465+$I$13,IF(P1465&gt;=99,Data!X1465+$I$14,INDEX($E$4:$E$102,P1465)+(Data!X1465-INDEX($F$4:$F$102,P1465))/(INDEX($F$4:$F$102,P1465+1)-INDEX($F$4:$F$102,P1465))*(INDEX($E$4:$E$102,P1465+1)-INDEX($E$4:$E$102,P1465))))</f>
        <v/>
      </c>
      <c r="R1465" s="12">
        <f>IFERROR(MATCH(Data!Y1465,$F$4:$F$102,1),0)</f>
        <v/>
      </c>
      <c r="S1465" s="9">
        <f>IF(R1465=0,Data!Y1465+$I$13,IF(R1465&gt;=99,Data!Y1465+$I$14,INDEX($E$4:$E$102,R1465)+(Data!Y1465-INDEX($F$4:$F$102,R1465))/(INDEX($F$4:$F$102,R1465+1)-INDEX($F$4:$F$102,R1465))*(INDEX($E$4:$E$102,R1465+1)-INDEX($E$4:$E$102,R1465))))</f>
        <v/>
      </c>
    </row>
    <row r="1466">
      <c r="K1466" s="14">
        <f>Data!A1466</f>
        <v/>
      </c>
      <c r="L1466" s="12">
        <f>IF(Occurrence!J1466&lt;=0,-1,IFERROR(MATCH(Occurrence!J1466,$D$4:$D$102,1),0))</f>
        <v/>
      </c>
      <c r="M1466" s="9">
        <f>IF(L1466&lt;0,0,IF(L1466=0,Occurrence!J1466*$I$11,IF(L1466&gt;=99,Occurrence!J1466*$I$12,INDEX($C$4:$C$102,L1466)+(Occurrence!J1466-INDEX($D$4:$D$102,L1466))/(INDEX($D$4:$D$102,L1466+1)-INDEX($D$4:$D$102,L1466))*(INDEX($C$4:$C$102,L1466+1)-INDEX($C$4:$C$102,L1466)))))</f>
        <v/>
      </c>
      <c r="N1466" s="12">
        <f>IF(Occurrence!K1466&lt;=0,-1,IFERROR(MATCH(Occurrence!K1466,$D$4:$D$102,1),0))</f>
        <v/>
      </c>
      <c r="O1466" s="9">
        <f>IF(N1466&lt;0,0,IF(N1466=0,Occurrence!K1466*$I$11,IF(N1466&gt;=99,Occurrence!K1466*$I$12,INDEX($C$4:$C$102,N1466)+(Occurrence!K1466-INDEX($D$4:$D$102,N1466))/(INDEX($D$4:$D$102,N1466+1)-INDEX($D$4:$D$102,N1466))*(INDEX($C$4:$C$102,N1466+1)-INDEX($C$4:$C$102,N1466)))))</f>
        <v/>
      </c>
      <c r="P1466" s="12">
        <f>IFERROR(MATCH(Data!X1466,$F$4:$F$102,1),0)</f>
        <v/>
      </c>
      <c r="Q1466" s="9">
        <f>IF(P1466=0,Data!X1466+$I$13,IF(P1466&gt;=99,Data!X1466+$I$14,INDEX($E$4:$E$102,P1466)+(Data!X1466-INDEX($F$4:$F$102,P1466))/(INDEX($F$4:$F$102,P1466+1)-INDEX($F$4:$F$102,P1466))*(INDEX($E$4:$E$102,P1466+1)-INDEX($E$4:$E$102,P1466))))</f>
        <v/>
      </c>
      <c r="R1466" s="12">
        <f>IFERROR(MATCH(Data!Y1466,$F$4:$F$102,1),0)</f>
        <v/>
      </c>
      <c r="S1466" s="9">
        <f>IF(R1466=0,Data!Y1466+$I$13,IF(R1466&gt;=99,Data!Y1466+$I$14,INDEX($E$4:$E$102,R1466)+(Data!Y1466-INDEX($F$4:$F$102,R1466))/(INDEX($F$4:$F$102,R1466+1)-INDEX($F$4:$F$102,R1466))*(INDEX($E$4:$E$102,R1466+1)-INDEX($E$4:$E$102,R1466))))</f>
        <v/>
      </c>
    </row>
    <row r="1467">
      <c r="K1467" s="14">
        <f>Data!A1467</f>
        <v/>
      </c>
      <c r="L1467" s="12">
        <f>IF(Occurrence!J1467&lt;=0,-1,IFERROR(MATCH(Occurrence!J1467,$D$4:$D$102,1),0))</f>
        <v/>
      </c>
      <c r="M1467" s="9">
        <f>IF(L1467&lt;0,0,IF(L1467=0,Occurrence!J1467*$I$11,IF(L1467&gt;=99,Occurrence!J1467*$I$12,INDEX($C$4:$C$102,L1467)+(Occurrence!J1467-INDEX($D$4:$D$102,L1467))/(INDEX($D$4:$D$102,L1467+1)-INDEX($D$4:$D$102,L1467))*(INDEX($C$4:$C$102,L1467+1)-INDEX($C$4:$C$102,L1467)))))</f>
        <v/>
      </c>
      <c r="N1467" s="12">
        <f>IF(Occurrence!K1467&lt;=0,-1,IFERROR(MATCH(Occurrence!K1467,$D$4:$D$102,1),0))</f>
        <v/>
      </c>
      <c r="O1467" s="9">
        <f>IF(N1467&lt;0,0,IF(N1467=0,Occurrence!K1467*$I$11,IF(N1467&gt;=99,Occurrence!K1467*$I$12,INDEX($C$4:$C$102,N1467)+(Occurrence!K1467-INDEX($D$4:$D$102,N1467))/(INDEX($D$4:$D$102,N1467+1)-INDEX($D$4:$D$102,N1467))*(INDEX($C$4:$C$102,N1467+1)-INDEX($C$4:$C$102,N1467)))))</f>
        <v/>
      </c>
      <c r="P1467" s="12">
        <f>IFERROR(MATCH(Data!X1467,$F$4:$F$102,1),0)</f>
        <v/>
      </c>
      <c r="Q1467" s="9">
        <f>IF(P1467=0,Data!X1467+$I$13,IF(P1467&gt;=99,Data!X1467+$I$14,INDEX($E$4:$E$102,P1467)+(Data!X1467-INDEX($F$4:$F$102,P1467))/(INDEX($F$4:$F$102,P1467+1)-INDEX($F$4:$F$102,P1467))*(INDEX($E$4:$E$102,P1467+1)-INDEX($E$4:$E$102,P1467))))</f>
        <v/>
      </c>
      <c r="R1467" s="12">
        <f>IFERROR(MATCH(Data!Y1467,$F$4:$F$102,1),0)</f>
        <v/>
      </c>
      <c r="S1467" s="9">
        <f>IF(R1467=0,Data!Y1467+$I$13,IF(R1467&gt;=99,Data!Y1467+$I$14,INDEX($E$4:$E$102,R1467)+(Data!Y1467-INDEX($F$4:$F$102,R1467))/(INDEX($F$4:$F$102,R1467+1)-INDEX($F$4:$F$102,R1467))*(INDEX($E$4:$E$102,R1467+1)-INDEX($E$4:$E$102,R1467))))</f>
        <v/>
      </c>
    </row>
    <row r="1468">
      <c r="K1468" s="14">
        <f>Data!A1468</f>
        <v/>
      </c>
      <c r="L1468" s="12">
        <f>IF(Occurrence!J1468&lt;=0,-1,IFERROR(MATCH(Occurrence!J1468,$D$4:$D$102,1),0))</f>
        <v/>
      </c>
      <c r="M1468" s="9">
        <f>IF(L1468&lt;0,0,IF(L1468=0,Occurrence!J1468*$I$11,IF(L1468&gt;=99,Occurrence!J1468*$I$12,INDEX($C$4:$C$102,L1468)+(Occurrence!J1468-INDEX($D$4:$D$102,L1468))/(INDEX($D$4:$D$102,L1468+1)-INDEX($D$4:$D$102,L1468))*(INDEX($C$4:$C$102,L1468+1)-INDEX($C$4:$C$102,L1468)))))</f>
        <v/>
      </c>
      <c r="N1468" s="12">
        <f>IF(Occurrence!K1468&lt;=0,-1,IFERROR(MATCH(Occurrence!K1468,$D$4:$D$102,1),0))</f>
        <v/>
      </c>
      <c r="O1468" s="9">
        <f>IF(N1468&lt;0,0,IF(N1468=0,Occurrence!K1468*$I$11,IF(N1468&gt;=99,Occurrence!K1468*$I$12,INDEX($C$4:$C$102,N1468)+(Occurrence!K1468-INDEX($D$4:$D$102,N1468))/(INDEX($D$4:$D$102,N1468+1)-INDEX($D$4:$D$102,N1468))*(INDEX($C$4:$C$102,N1468+1)-INDEX($C$4:$C$102,N1468)))))</f>
        <v/>
      </c>
      <c r="P1468" s="12">
        <f>IFERROR(MATCH(Data!X1468,$F$4:$F$102,1),0)</f>
        <v/>
      </c>
      <c r="Q1468" s="9">
        <f>IF(P1468=0,Data!X1468+$I$13,IF(P1468&gt;=99,Data!X1468+$I$14,INDEX($E$4:$E$102,P1468)+(Data!X1468-INDEX($F$4:$F$102,P1468))/(INDEX($F$4:$F$102,P1468+1)-INDEX($F$4:$F$102,P1468))*(INDEX($E$4:$E$102,P1468+1)-INDEX($E$4:$E$102,P1468))))</f>
        <v/>
      </c>
      <c r="R1468" s="12">
        <f>IFERROR(MATCH(Data!Y1468,$F$4:$F$102,1),0)</f>
        <v/>
      </c>
      <c r="S1468" s="9">
        <f>IF(R1468=0,Data!Y1468+$I$13,IF(R1468&gt;=99,Data!Y1468+$I$14,INDEX($E$4:$E$102,R1468)+(Data!Y1468-INDEX($F$4:$F$102,R1468))/(INDEX($F$4:$F$102,R1468+1)-INDEX($F$4:$F$102,R1468))*(INDEX($E$4:$E$102,R1468+1)-INDEX($E$4:$E$102,R1468))))</f>
        <v/>
      </c>
    </row>
    <row r="1469">
      <c r="K1469" s="14">
        <f>Data!A1469</f>
        <v/>
      </c>
      <c r="L1469" s="12">
        <f>IF(Occurrence!J1469&lt;=0,-1,IFERROR(MATCH(Occurrence!J1469,$D$4:$D$102,1),0))</f>
        <v/>
      </c>
      <c r="M1469" s="9">
        <f>IF(L1469&lt;0,0,IF(L1469=0,Occurrence!J1469*$I$11,IF(L1469&gt;=99,Occurrence!J1469*$I$12,INDEX($C$4:$C$102,L1469)+(Occurrence!J1469-INDEX($D$4:$D$102,L1469))/(INDEX($D$4:$D$102,L1469+1)-INDEX($D$4:$D$102,L1469))*(INDEX($C$4:$C$102,L1469+1)-INDEX($C$4:$C$102,L1469)))))</f>
        <v/>
      </c>
      <c r="N1469" s="12">
        <f>IF(Occurrence!K1469&lt;=0,-1,IFERROR(MATCH(Occurrence!K1469,$D$4:$D$102,1),0))</f>
        <v/>
      </c>
      <c r="O1469" s="9">
        <f>IF(N1469&lt;0,0,IF(N1469=0,Occurrence!K1469*$I$11,IF(N1469&gt;=99,Occurrence!K1469*$I$12,INDEX($C$4:$C$102,N1469)+(Occurrence!K1469-INDEX($D$4:$D$102,N1469))/(INDEX($D$4:$D$102,N1469+1)-INDEX($D$4:$D$102,N1469))*(INDEX($C$4:$C$102,N1469+1)-INDEX($C$4:$C$102,N1469)))))</f>
        <v/>
      </c>
      <c r="P1469" s="12">
        <f>IFERROR(MATCH(Data!X1469,$F$4:$F$102,1),0)</f>
        <v/>
      </c>
      <c r="Q1469" s="9">
        <f>IF(P1469=0,Data!X1469+$I$13,IF(P1469&gt;=99,Data!X1469+$I$14,INDEX($E$4:$E$102,P1469)+(Data!X1469-INDEX($F$4:$F$102,P1469))/(INDEX($F$4:$F$102,P1469+1)-INDEX($F$4:$F$102,P1469))*(INDEX($E$4:$E$102,P1469+1)-INDEX($E$4:$E$102,P1469))))</f>
        <v/>
      </c>
      <c r="R1469" s="12">
        <f>IFERROR(MATCH(Data!Y1469,$F$4:$F$102,1),0)</f>
        <v/>
      </c>
      <c r="S1469" s="9">
        <f>IF(R1469=0,Data!Y1469+$I$13,IF(R1469&gt;=99,Data!Y1469+$I$14,INDEX($E$4:$E$102,R1469)+(Data!Y1469-INDEX($F$4:$F$102,R1469))/(INDEX($F$4:$F$102,R1469+1)-INDEX($F$4:$F$102,R1469))*(INDEX($E$4:$E$102,R1469+1)-INDEX($E$4:$E$102,R1469))))</f>
        <v/>
      </c>
    </row>
    <row r="1470">
      <c r="K1470" s="14">
        <f>Data!A1470</f>
        <v/>
      </c>
      <c r="L1470" s="12">
        <f>IF(Occurrence!J1470&lt;=0,-1,IFERROR(MATCH(Occurrence!J1470,$D$4:$D$102,1),0))</f>
        <v/>
      </c>
      <c r="M1470" s="9">
        <f>IF(L1470&lt;0,0,IF(L1470=0,Occurrence!J1470*$I$11,IF(L1470&gt;=99,Occurrence!J1470*$I$12,INDEX($C$4:$C$102,L1470)+(Occurrence!J1470-INDEX($D$4:$D$102,L1470))/(INDEX($D$4:$D$102,L1470+1)-INDEX($D$4:$D$102,L1470))*(INDEX($C$4:$C$102,L1470+1)-INDEX($C$4:$C$102,L1470)))))</f>
        <v/>
      </c>
      <c r="N1470" s="12">
        <f>IF(Occurrence!K1470&lt;=0,-1,IFERROR(MATCH(Occurrence!K1470,$D$4:$D$102,1),0))</f>
        <v/>
      </c>
      <c r="O1470" s="9">
        <f>IF(N1470&lt;0,0,IF(N1470=0,Occurrence!K1470*$I$11,IF(N1470&gt;=99,Occurrence!K1470*$I$12,INDEX($C$4:$C$102,N1470)+(Occurrence!K1470-INDEX($D$4:$D$102,N1470))/(INDEX($D$4:$D$102,N1470+1)-INDEX($D$4:$D$102,N1470))*(INDEX($C$4:$C$102,N1470+1)-INDEX($C$4:$C$102,N1470)))))</f>
        <v/>
      </c>
      <c r="P1470" s="12">
        <f>IFERROR(MATCH(Data!X1470,$F$4:$F$102,1),0)</f>
        <v/>
      </c>
      <c r="Q1470" s="9">
        <f>IF(P1470=0,Data!X1470+$I$13,IF(P1470&gt;=99,Data!X1470+$I$14,INDEX($E$4:$E$102,P1470)+(Data!X1470-INDEX($F$4:$F$102,P1470))/(INDEX($F$4:$F$102,P1470+1)-INDEX($F$4:$F$102,P1470))*(INDEX($E$4:$E$102,P1470+1)-INDEX($E$4:$E$102,P1470))))</f>
        <v/>
      </c>
      <c r="R1470" s="12">
        <f>IFERROR(MATCH(Data!Y1470,$F$4:$F$102,1),0)</f>
        <v/>
      </c>
      <c r="S1470" s="9">
        <f>IF(R1470=0,Data!Y1470+$I$13,IF(R1470&gt;=99,Data!Y1470+$I$14,INDEX($E$4:$E$102,R1470)+(Data!Y1470-INDEX($F$4:$F$102,R1470))/(INDEX($F$4:$F$102,R1470+1)-INDEX($F$4:$F$102,R1470))*(INDEX($E$4:$E$102,R1470+1)-INDEX($E$4:$E$102,R1470))))</f>
        <v/>
      </c>
    </row>
    <row r="1471">
      <c r="K1471" s="14">
        <f>Data!A1471</f>
        <v/>
      </c>
      <c r="L1471" s="12">
        <f>IF(Occurrence!J1471&lt;=0,-1,IFERROR(MATCH(Occurrence!J1471,$D$4:$D$102,1),0))</f>
        <v/>
      </c>
      <c r="M1471" s="9">
        <f>IF(L1471&lt;0,0,IF(L1471=0,Occurrence!J1471*$I$11,IF(L1471&gt;=99,Occurrence!J1471*$I$12,INDEX($C$4:$C$102,L1471)+(Occurrence!J1471-INDEX($D$4:$D$102,L1471))/(INDEX($D$4:$D$102,L1471+1)-INDEX($D$4:$D$102,L1471))*(INDEX($C$4:$C$102,L1471+1)-INDEX($C$4:$C$102,L1471)))))</f>
        <v/>
      </c>
      <c r="N1471" s="12">
        <f>IF(Occurrence!K1471&lt;=0,-1,IFERROR(MATCH(Occurrence!K1471,$D$4:$D$102,1),0))</f>
        <v/>
      </c>
      <c r="O1471" s="9">
        <f>IF(N1471&lt;0,0,IF(N1471=0,Occurrence!K1471*$I$11,IF(N1471&gt;=99,Occurrence!K1471*$I$12,INDEX($C$4:$C$102,N1471)+(Occurrence!K1471-INDEX($D$4:$D$102,N1471))/(INDEX($D$4:$D$102,N1471+1)-INDEX($D$4:$D$102,N1471))*(INDEX($C$4:$C$102,N1471+1)-INDEX($C$4:$C$102,N1471)))))</f>
        <v/>
      </c>
      <c r="P1471" s="12">
        <f>IFERROR(MATCH(Data!X1471,$F$4:$F$102,1),0)</f>
        <v/>
      </c>
      <c r="Q1471" s="9">
        <f>IF(P1471=0,Data!X1471+$I$13,IF(P1471&gt;=99,Data!X1471+$I$14,INDEX($E$4:$E$102,P1471)+(Data!X1471-INDEX($F$4:$F$102,P1471))/(INDEX($F$4:$F$102,P1471+1)-INDEX($F$4:$F$102,P1471))*(INDEX($E$4:$E$102,P1471+1)-INDEX($E$4:$E$102,P1471))))</f>
        <v/>
      </c>
      <c r="R1471" s="12">
        <f>IFERROR(MATCH(Data!Y1471,$F$4:$F$102,1),0)</f>
        <v/>
      </c>
      <c r="S1471" s="9">
        <f>IF(R1471=0,Data!Y1471+$I$13,IF(R1471&gt;=99,Data!Y1471+$I$14,INDEX($E$4:$E$102,R1471)+(Data!Y1471-INDEX($F$4:$F$102,R1471))/(INDEX($F$4:$F$102,R1471+1)-INDEX($F$4:$F$102,R1471))*(INDEX($E$4:$E$102,R1471+1)-INDEX($E$4:$E$102,R1471))))</f>
        <v/>
      </c>
    </row>
    <row r="1472">
      <c r="K1472" s="14">
        <f>Data!A1472</f>
        <v/>
      </c>
      <c r="L1472" s="12">
        <f>IF(Occurrence!J1472&lt;=0,-1,IFERROR(MATCH(Occurrence!J1472,$D$4:$D$102,1),0))</f>
        <v/>
      </c>
      <c r="M1472" s="9">
        <f>IF(L1472&lt;0,0,IF(L1472=0,Occurrence!J1472*$I$11,IF(L1472&gt;=99,Occurrence!J1472*$I$12,INDEX($C$4:$C$102,L1472)+(Occurrence!J1472-INDEX($D$4:$D$102,L1472))/(INDEX($D$4:$D$102,L1472+1)-INDEX($D$4:$D$102,L1472))*(INDEX($C$4:$C$102,L1472+1)-INDEX($C$4:$C$102,L1472)))))</f>
        <v/>
      </c>
      <c r="N1472" s="12">
        <f>IF(Occurrence!K1472&lt;=0,-1,IFERROR(MATCH(Occurrence!K1472,$D$4:$D$102,1),0))</f>
        <v/>
      </c>
      <c r="O1472" s="9">
        <f>IF(N1472&lt;0,0,IF(N1472=0,Occurrence!K1472*$I$11,IF(N1472&gt;=99,Occurrence!K1472*$I$12,INDEX($C$4:$C$102,N1472)+(Occurrence!K1472-INDEX($D$4:$D$102,N1472))/(INDEX($D$4:$D$102,N1472+1)-INDEX($D$4:$D$102,N1472))*(INDEX($C$4:$C$102,N1472+1)-INDEX($C$4:$C$102,N1472)))))</f>
        <v/>
      </c>
      <c r="P1472" s="12">
        <f>IFERROR(MATCH(Data!X1472,$F$4:$F$102,1),0)</f>
        <v/>
      </c>
      <c r="Q1472" s="9">
        <f>IF(P1472=0,Data!X1472+$I$13,IF(P1472&gt;=99,Data!X1472+$I$14,INDEX($E$4:$E$102,P1472)+(Data!X1472-INDEX($F$4:$F$102,P1472))/(INDEX($F$4:$F$102,P1472+1)-INDEX($F$4:$F$102,P1472))*(INDEX($E$4:$E$102,P1472+1)-INDEX($E$4:$E$102,P1472))))</f>
        <v/>
      </c>
      <c r="R1472" s="12">
        <f>IFERROR(MATCH(Data!Y1472,$F$4:$F$102,1),0)</f>
        <v/>
      </c>
      <c r="S1472" s="9">
        <f>IF(R1472=0,Data!Y1472+$I$13,IF(R1472&gt;=99,Data!Y1472+$I$14,INDEX($E$4:$E$102,R1472)+(Data!Y1472-INDEX($F$4:$F$102,R1472))/(INDEX($F$4:$F$102,R1472+1)-INDEX($F$4:$F$102,R1472))*(INDEX($E$4:$E$102,R1472+1)-INDEX($E$4:$E$102,R1472))))</f>
        <v/>
      </c>
    </row>
    <row r="1473">
      <c r="K1473" s="14">
        <f>Data!A1473</f>
        <v/>
      </c>
      <c r="L1473" s="12">
        <f>IF(Occurrence!J1473&lt;=0,-1,IFERROR(MATCH(Occurrence!J1473,$D$4:$D$102,1),0))</f>
        <v/>
      </c>
      <c r="M1473" s="9">
        <f>IF(L1473&lt;0,0,IF(L1473=0,Occurrence!J1473*$I$11,IF(L1473&gt;=99,Occurrence!J1473*$I$12,INDEX($C$4:$C$102,L1473)+(Occurrence!J1473-INDEX($D$4:$D$102,L1473))/(INDEX($D$4:$D$102,L1473+1)-INDEX($D$4:$D$102,L1473))*(INDEX($C$4:$C$102,L1473+1)-INDEX($C$4:$C$102,L1473)))))</f>
        <v/>
      </c>
      <c r="N1473" s="12">
        <f>IF(Occurrence!K1473&lt;=0,-1,IFERROR(MATCH(Occurrence!K1473,$D$4:$D$102,1),0))</f>
        <v/>
      </c>
      <c r="O1473" s="9">
        <f>IF(N1473&lt;0,0,IF(N1473=0,Occurrence!K1473*$I$11,IF(N1473&gt;=99,Occurrence!K1473*$I$12,INDEX($C$4:$C$102,N1473)+(Occurrence!K1473-INDEX($D$4:$D$102,N1473))/(INDEX($D$4:$D$102,N1473+1)-INDEX($D$4:$D$102,N1473))*(INDEX($C$4:$C$102,N1473+1)-INDEX($C$4:$C$102,N1473)))))</f>
        <v/>
      </c>
      <c r="P1473" s="12">
        <f>IFERROR(MATCH(Data!X1473,$F$4:$F$102,1),0)</f>
        <v/>
      </c>
      <c r="Q1473" s="9">
        <f>IF(P1473=0,Data!X1473+$I$13,IF(P1473&gt;=99,Data!X1473+$I$14,INDEX($E$4:$E$102,P1473)+(Data!X1473-INDEX($F$4:$F$102,P1473))/(INDEX($F$4:$F$102,P1473+1)-INDEX($F$4:$F$102,P1473))*(INDEX($E$4:$E$102,P1473+1)-INDEX($E$4:$E$102,P1473))))</f>
        <v/>
      </c>
      <c r="R1473" s="12">
        <f>IFERROR(MATCH(Data!Y1473,$F$4:$F$102,1),0)</f>
        <v/>
      </c>
      <c r="S1473" s="9">
        <f>IF(R1473=0,Data!Y1473+$I$13,IF(R1473&gt;=99,Data!Y1473+$I$14,INDEX($E$4:$E$102,R1473)+(Data!Y1473-INDEX($F$4:$F$102,R1473))/(INDEX($F$4:$F$102,R1473+1)-INDEX($F$4:$F$102,R1473))*(INDEX($E$4:$E$102,R1473+1)-INDEX($E$4:$E$102,R1473))))</f>
        <v/>
      </c>
    </row>
    <row r="1474">
      <c r="K1474" s="14">
        <f>Data!A1474</f>
        <v/>
      </c>
      <c r="L1474" s="12">
        <f>IF(Occurrence!J1474&lt;=0,-1,IFERROR(MATCH(Occurrence!J1474,$D$4:$D$102,1),0))</f>
        <v/>
      </c>
      <c r="M1474" s="9">
        <f>IF(L1474&lt;0,0,IF(L1474=0,Occurrence!J1474*$I$11,IF(L1474&gt;=99,Occurrence!J1474*$I$12,INDEX($C$4:$C$102,L1474)+(Occurrence!J1474-INDEX($D$4:$D$102,L1474))/(INDEX($D$4:$D$102,L1474+1)-INDEX($D$4:$D$102,L1474))*(INDEX($C$4:$C$102,L1474+1)-INDEX($C$4:$C$102,L1474)))))</f>
        <v/>
      </c>
      <c r="N1474" s="12">
        <f>IF(Occurrence!K1474&lt;=0,-1,IFERROR(MATCH(Occurrence!K1474,$D$4:$D$102,1),0))</f>
        <v/>
      </c>
      <c r="O1474" s="9">
        <f>IF(N1474&lt;0,0,IF(N1474=0,Occurrence!K1474*$I$11,IF(N1474&gt;=99,Occurrence!K1474*$I$12,INDEX($C$4:$C$102,N1474)+(Occurrence!K1474-INDEX($D$4:$D$102,N1474))/(INDEX($D$4:$D$102,N1474+1)-INDEX($D$4:$D$102,N1474))*(INDEX($C$4:$C$102,N1474+1)-INDEX($C$4:$C$102,N1474)))))</f>
        <v/>
      </c>
      <c r="P1474" s="12">
        <f>IFERROR(MATCH(Data!X1474,$F$4:$F$102,1),0)</f>
        <v/>
      </c>
      <c r="Q1474" s="9">
        <f>IF(P1474=0,Data!X1474+$I$13,IF(P1474&gt;=99,Data!X1474+$I$14,INDEX($E$4:$E$102,P1474)+(Data!X1474-INDEX($F$4:$F$102,P1474))/(INDEX($F$4:$F$102,P1474+1)-INDEX($F$4:$F$102,P1474))*(INDEX($E$4:$E$102,P1474+1)-INDEX($E$4:$E$102,P1474))))</f>
        <v/>
      </c>
      <c r="R1474" s="12">
        <f>IFERROR(MATCH(Data!Y1474,$F$4:$F$102,1),0)</f>
        <v/>
      </c>
      <c r="S1474" s="9">
        <f>IF(R1474=0,Data!Y1474+$I$13,IF(R1474&gt;=99,Data!Y1474+$I$14,INDEX($E$4:$E$102,R1474)+(Data!Y1474-INDEX($F$4:$F$102,R1474))/(INDEX($F$4:$F$102,R1474+1)-INDEX($F$4:$F$102,R1474))*(INDEX($E$4:$E$102,R1474+1)-INDEX($E$4:$E$102,R1474))))</f>
        <v/>
      </c>
    </row>
    <row r="1475">
      <c r="K1475" s="14">
        <f>Data!A1475</f>
        <v/>
      </c>
      <c r="L1475" s="12">
        <f>IF(Occurrence!J1475&lt;=0,-1,IFERROR(MATCH(Occurrence!J1475,$D$4:$D$102,1),0))</f>
        <v/>
      </c>
      <c r="M1475" s="9">
        <f>IF(L1475&lt;0,0,IF(L1475=0,Occurrence!J1475*$I$11,IF(L1475&gt;=99,Occurrence!J1475*$I$12,INDEX($C$4:$C$102,L1475)+(Occurrence!J1475-INDEX($D$4:$D$102,L1475))/(INDEX($D$4:$D$102,L1475+1)-INDEX($D$4:$D$102,L1475))*(INDEX($C$4:$C$102,L1475+1)-INDEX($C$4:$C$102,L1475)))))</f>
        <v/>
      </c>
      <c r="N1475" s="12">
        <f>IF(Occurrence!K1475&lt;=0,-1,IFERROR(MATCH(Occurrence!K1475,$D$4:$D$102,1),0))</f>
        <v/>
      </c>
      <c r="O1475" s="9">
        <f>IF(N1475&lt;0,0,IF(N1475=0,Occurrence!K1475*$I$11,IF(N1475&gt;=99,Occurrence!K1475*$I$12,INDEX($C$4:$C$102,N1475)+(Occurrence!K1475-INDEX($D$4:$D$102,N1475))/(INDEX($D$4:$D$102,N1475+1)-INDEX($D$4:$D$102,N1475))*(INDEX($C$4:$C$102,N1475+1)-INDEX($C$4:$C$102,N1475)))))</f>
        <v/>
      </c>
      <c r="P1475" s="12">
        <f>IFERROR(MATCH(Data!X1475,$F$4:$F$102,1),0)</f>
        <v/>
      </c>
      <c r="Q1475" s="9">
        <f>IF(P1475=0,Data!X1475+$I$13,IF(P1475&gt;=99,Data!X1475+$I$14,INDEX($E$4:$E$102,P1475)+(Data!X1475-INDEX($F$4:$F$102,P1475))/(INDEX($F$4:$F$102,P1475+1)-INDEX($F$4:$F$102,P1475))*(INDEX($E$4:$E$102,P1475+1)-INDEX($E$4:$E$102,P1475))))</f>
        <v/>
      </c>
      <c r="R1475" s="12">
        <f>IFERROR(MATCH(Data!Y1475,$F$4:$F$102,1),0)</f>
        <v/>
      </c>
      <c r="S1475" s="9">
        <f>IF(R1475=0,Data!Y1475+$I$13,IF(R1475&gt;=99,Data!Y1475+$I$14,INDEX($E$4:$E$102,R1475)+(Data!Y1475-INDEX($F$4:$F$102,R1475))/(INDEX($F$4:$F$102,R1475+1)-INDEX($F$4:$F$102,R1475))*(INDEX($E$4:$E$102,R1475+1)-INDEX($E$4:$E$102,R1475))))</f>
        <v/>
      </c>
    </row>
    <row r="1476">
      <c r="K1476" s="14">
        <f>Data!A1476</f>
        <v/>
      </c>
      <c r="L1476" s="12">
        <f>IF(Occurrence!J1476&lt;=0,-1,IFERROR(MATCH(Occurrence!J1476,$D$4:$D$102,1),0))</f>
        <v/>
      </c>
      <c r="M1476" s="9">
        <f>IF(L1476&lt;0,0,IF(L1476=0,Occurrence!J1476*$I$11,IF(L1476&gt;=99,Occurrence!J1476*$I$12,INDEX($C$4:$C$102,L1476)+(Occurrence!J1476-INDEX($D$4:$D$102,L1476))/(INDEX($D$4:$D$102,L1476+1)-INDEX($D$4:$D$102,L1476))*(INDEX($C$4:$C$102,L1476+1)-INDEX($C$4:$C$102,L1476)))))</f>
        <v/>
      </c>
      <c r="N1476" s="12">
        <f>IF(Occurrence!K1476&lt;=0,-1,IFERROR(MATCH(Occurrence!K1476,$D$4:$D$102,1),0))</f>
        <v/>
      </c>
      <c r="O1476" s="9">
        <f>IF(N1476&lt;0,0,IF(N1476=0,Occurrence!K1476*$I$11,IF(N1476&gt;=99,Occurrence!K1476*$I$12,INDEX($C$4:$C$102,N1476)+(Occurrence!K1476-INDEX($D$4:$D$102,N1476))/(INDEX($D$4:$D$102,N1476+1)-INDEX($D$4:$D$102,N1476))*(INDEX($C$4:$C$102,N1476+1)-INDEX($C$4:$C$102,N1476)))))</f>
        <v/>
      </c>
      <c r="P1476" s="12">
        <f>IFERROR(MATCH(Data!X1476,$F$4:$F$102,1),0)</f>
        <v/>
      </c>
      <c r="Q1476" s="9">
        <f>IF(P1476=0,Data!X1476+$I$13,IF(P1476&gt;=99,Data!X1476+$I$14,INDEX($E$4:$E$102,P1476)+(Data!X1476-INDEX($F$4:$F$102,P1476))/(INDEX($F$4:$F$102,P1476+1)-INDEX($F$4:$F$102,P1476))*(INDEX($E$4:$E$102,P1476+1)-INDEX($E$4:$E$102,P1476))))</f>
        <v/>
      </c>
      <c r="R1476" s="12">
        <f>IFERROR(MATCH(Data!Y1476,$F$4:$F$102,1),0)</f>
        <v/>
      </c>
      <c r="S1476" s="9">
        <f>IF(R1476=0,Data!Y1476+$I$13,IF(R1476&gt;=99,Data!Y1476+$I$14,INDEX($E$4:$E$102,R1476)+(Data!Y1476-INDEX($F$4:$F$102,R1476))/(INDEX($F$4:$F$102,R1476+1)-INDEX($F$4:$F$102,R1476))*(INDEX($E$4:$E$102,R1476+1)-INDEX($E$4:$E$102,R1476))))</f>
        <v/>
      </c>
    </row>
    <row r="1477">
      <c r="K1477" s="14">
        <f>Data!A1477</f>
        <v/>
      </c>
      <c r="L1477" s="12">
        <f>IF(Occurrence!J1477&lt;=0,-1,IFERROR(MATCH(Occurrence!J1477,$D$4:$D$102,1),0))</f>
        <v/>
      </c>
      <c r="M1477" s="9">
        <f>IF(L1477&lt;0,0,IF(L1477=0,Occurrence!J1477*$I$11,IF(L1477&gt;=99,Occurrence!J1477*$I$12,INDEX($C$4:$C$102,L1477)+(Occurrence!J1477-INDEX($D$4:$D$102,L1477))/(INDEX($D$4:$D$102,L1477+1)-INDEX($D$4:$D$102,L1477))*(INDEX($C$4:$C$102,L1477+1)-INDEX($C$4:$C$102,L1477)))))</f>
        <v/>
      </c>
      <c r="N1477" s="12">
        <f>IF(Occurrence!K1477&lt;=0,-1,IFERROR(MATCH(Occurrence!K1477,$D$4:$D$102,1),0))</f>
        <v/>
      </c>
      <c r="O1477" s="9">
        <f>IF(N1477&lt;0,0,IF(N1477=0,Occurrence!K1477*$I$11,IF(N1477&gt;=99,Occurrence!K1477*$I$12,INDEX($C$4:$C$102,N1477)+(Occurrence!K1477-INDEX($D$4:$D$102,N1477))/(INDEX($D$4:$D$102,N1477+1)-INDEX($D$4:$D$102,N1477))*(INDEX($C$4:$C$102,N1477+1)-INDEX($C$4:$C$102,N1477)))))</f>
        <v/>
      </c>
      <c r="P1477" s="12">
        <f>IFERROR(MATCH(Data!X1477,$F$4:$F$102,1),0)</f>
        <v/>
      </c>
      <c r="Q1477" s="9">
        <f>IF(P1477=0,Data!X1477+$I$13,IF(P1477&gt;=99,Data!X1477+$I$14,INDEX($E$4:$E$102,P1477)+(Data!X1477-INDEX($F$4:$F$102,P1477))/(INDEX($F$4:$F$102,P1477+1)-INDEX($F$4:$F$102,P1477))*(INDEX($E$4:$E$102,P1477+1)-INDEX($E$4:$E$102,P1477))))</f>
        <v/>
      </c>
      <c r="R1477" s="12">
        <f>IFERROR(MATCH(Data!Y1477,$F$4:$F$102,1),0)</f>
        <v/>
      </c>
      <c r="S1477" s="9">
        <f>IF(R1477=0,Data!Y1477+$I$13,IF(R1477&gt;=99,Data!Y1477+$I$14,INDEX($E$4:$E$102,R1477)+(Data!Y1477-INDEX($F$4:$F$102,R1477))/(INDEX($F$4:$F$102,R1477+1)-INDEX($F$4:$F$102,R1477))*(INDEX($E$4:$E$102,R1477+1)-INDEX($E$4:$E$102,R1477))))</f>
        <v/>
      </c>
    </row>
    <row r="1478">
      <c r="K1478" s="14">
        <f>Data!A1478</f>
        <v/>
      </c>
      <c r="L1478" s="12">
        <f>IF(Occurrence!J1478&lt;=0,-1,IFERROR(MATCH(Occurrence!J1478,$D$4:$D$102,1),0))</f>
        <v/>
      </c>
      <c r="M1478" s="9">
        <f>IF(L1478&lt;0,0,IF(L1478=0,Occurrence!J1478*$I$11,IF(L1478&gt;=99,Occurrence!J1478*$I$12,INDEX($C$4:$C$102,L1478)+(Occurrence!J1478-INDEX($D$4:$D$102,L1478))/(INDEX($D$4:$D$102,L1478+1)-INDEX($D$4:$D$102,L1478))*(INDEX($C$4:$C$102,L1478+1)-INDEX($C$4:$C$102,L1478)))))</f>
        <v/>
      </c>
      <c r="N1478" s="12">
        <f>IF(Occurrence!K1478&lt;=0,-1,IFERROR(MATCH(Occurrence!K1478,$D$4:$D$102,1),0))</f>
        <v/>
      </c>
      <c r="O1478" s="9">
        <f>IF(N1478&lt;0,0,IF(N1478=0,Occurrence!K1478*$I$11,IF(N1478&gt;=99,Occurrence!K1478*$I$12,INDEX($C$4:$C$102,N1478)+(Occurrence!K1478-INDEX($D$4:$D$102,N1478))/(INDEX($D$4:$D$102,N1478+1)-INDEX($D$4:$D$102,N1478))*(INDEX($C$4:$C$102,N1478+1)-INDEX($C$4:$C$102,N1478)))))</f>
        <v/>
      </c>
      <c r="P1478" s="12">
        <f>IFERROR(MATCH(Data!X1478,$F$4:$F$102,1),0)</f>
        <v/>
      </c>
      <c r="Q1478" s="9">
        <f>IF(P1478=0,Data!X1478+$I$13,IF(P1478&gt;=99,Data!X1478+$I$14,INDEX($E$4:$E$102,P1478)+(Data!X1478-INDEX($F$4:$F$102,P1478))/(INDEX($F$4:$F$102,P1478+1)-INDEX($F$4:$F$102,P1478))*(INDEX($E$4:$E$102,P1478+1)-INDEX($E$4:$E$102,P1478))))</f>
        <v/>
      </c>
      <c r="R1478" s="12">
        <f>IFERROR(MATCH(Data!Y1478,$F$4:$F$102,1),0)</f>
        <v/>
      </c>
      <c r="S1478" s="9">
        <f>IF(R1478=0,Data!Y1478+$I$13,IF(R1478&gt;=99,Data!Y1478+$I$14,INDEX($E$4:$E$102,R1478)+(Data!Y1478-INDEX($F$4:$F$102,R1478))/(INDEX($F$4:$F$102,R1478+1)-INDEX($F$4:$F$102,R1478))*(INDEX($E$4:$E$102,R1478+1)-INDEX($E$4:$E$102,R1478))))</f>
        <v/>
      </c>
    </row>
    <row r="1479">
      <c r="K1479" s="14">
        <f>Data!A1479</f>
        <v/>
      </c>
      <c r="L1479" s="12">
        <f>IF(Occurrence!J1479&lt;=0,-1,IFERROR(MATCH(Occurrence!J1479,$D$4:$D$102,1),0))</f>
        <v/>
      </c>
      <c r="M1479" s="9">
        <f>IF(L1479&lt;0,0,IF(L1479=0,Occurrence!J1479*$I$11,IF(L1479&gt;=99,Occurrence!J1479*$I$12,INDEX($C$4:$C$102,L1479)+(Occurrence!J1479-INDEX($D$4:$D$102,L1479))/(INDEX($D$4:$D$102,L1479+1)-INDEX($D$4:$D$102,L1479))*(INDEX($C$4:$C$102,L1479+1)-INDEX($C$4:$C$102,L1479)))))</f>
        <v/>
      </c>
      <c r="N1479" s="12">
        <f>IF(Occurrence!K1479&lt;=0,-1,IFERROR(MATCH(Occurrence!K1479,$D$4:$D$102,1),0))</f>
        <v/>
      </c>
      <c r="O1479" s="9">
        <f>IF(N1479&lt;0,0,IF(N1479=0,Occurrence!K1479*$I$11,IF(N1479&gt;=99,Occurrence!K1479*$I$12,INDEX($C$4:$C$102,N1479)+(Occurrence!K1479-INDEX($D$4:$D$102,N1479))/(INDEX($D$4:$D$102,N1479+1)-INDEX($D$4:$D$102,N1479))*(INDEX($C$4:$C$102,N1479+1)-INDEX($C$4:$C$102,N1479)))))</f>
        <v/>
      </c>
      <c r="P1479" s="12">
        <f>IFERROR(MATCH(Data!X1479,$F$4:$F$102,1),0)</f>
        <v/>
      </c>
      <c r="Q1479" s="9">
        <f>IF(P1479=0,Data!X1479+$I$13,IF(P1479&gt;=99,Data!X1479+$I$14,INDEX($E$4:$E$102,P1479)+(Data!X1479-INDEX($F$4:$F$102,P1479))/(INDEX($F$4:$F$102,P1479+1)-INDEX($F$4:$F$102,P1479))*(INDEX($E$4:$E$102,P1479+1)-INDEX($E$4:$E$102,P1479))))</f>
        <v/>
      </c>
      <c r="R1479" s="12">
        <f>IFERROR(MATCH(Data!Y1479,$F$4:$F$102,1),0)</f>
        <v/>
      </c>
      <c r="S1479" s="9">
        <f>IF(R1479=0,Data!Y1479+$I$13,IF(R1479&gt;=99,Data!Y1479+$I$14,INDEX($E$4:$E$102,R1479)+(Data!Y1479-INDEX($F$4:$F$102,R1479))/(INDEX($F$4:$F$102,R1479+1)-INDEX($F$4:$F$102,R1479))*(INDEX($E$4:$E$102,R1479+1)-INDEX($E$4:$E$102,R1479))))</f>
        <v/>
      </c>
    </row>
    <row r="1480">
      <c r="K1480" s="14">
        <f>Data!A1480</f>
        <v/>
      </c>
      <c r="L1480" s="12">
        <f>IF(Occurrence!J1480&lt;=0,-1,IFERROR(MATCH(Occurrence!J1480,$D$4:$D$102,1),0))</f>
        <v/>
      </c>
      <c r="M1480" s="9">
        <f>IF(L1480&lt;0,0,IF(L1480=0,Occurrence!J1480*$I$11,IF(L1480&gt;=99,Occurrence!J1480*$I$12,INDEX($C$4:$C$102,L1480)+(Occurrence!J1480-INDEX($D$4:$D$102,L1480))/(INDEX($D$4:$D$102,L1480+1)-INDEX($D$4:$D$102,L1480))*(INDEX($C$4:$C$102,L1480+1)-INDEX($C$4:$C$102,L1480)))))</f>
        <v/>
      </c>
      <c r="N1480" s="12">
        <f>IF(Occurrence!K1480&lt;=0,-1,IFERROR(MATCH(Occurrence!K1480,$D$4:$D$102,1),0))</f>
        <v/>
      </c>
      <c r="O1480" s="9">
        <f>IF(N1480&lt;0,0,IF(N1480=0,Occurrence!K1480*$I$11,IF(N1480&gt;=99,Occurrence!K1480*$I$12,INDEX($C$4:$C$102,N1480)+(Occurrence!K1480-INDEX($D$4:$D$102,N1480))/(INDEX($D$4:$D$102,N1480+1)-INDEX($D$4:$D$102,N1480))*(INDEX($C$4:$C$102,N1480+1)-INDEX($C$4:$C$102,N1480)))))</f>
        <v/>
      </c>
      <c r="P1480" s="12">
        <f>IFERROR(MATCH(Data!X1480,$F$4:$F$102,1),0)</f>
        <v/>
      </c>
      <c r="Q1480" s="9">
        <f>IF(P1480=0,Data!X1480+$I$13,IF(P1480&gt;=99,Data!X1480+$I$14,INDEX($E$4:$E$102,P1480)+(Data!X1480-INDEX($F$4:$F$102,P1480))/(INDEX($F$4:$F$102,P1480+1)-INDEX($F$4:$F$102,P1480))*(INDEX($E$4:$E$102,P1480+1)-INDEX($E$4:$E$102,P1480))))</f>
        <v/>
      </c>
      <c r="R1480" s="12">
        <f>IFERROR(MATCH(Data!Y1480,$F$4:$F$102,1),0)</f>
        <v/>
      </c>
      <c r="S1480" s="9">
        <f>IF(R1480=0,Data!Y1480+$I$13,IF(R1480&gt;=99,Data!Y1480+$I$14,INDEX($E$4:$E$102,R1480)+(Data!Y1480-INDEX($F$4:$F$102,R1480))/(INDEX($F$4:$F$102,R1480+1)-INDEX($F$4:$F$102,R1480))*(INDEX($E$4:$E$102,R1480+1)-INDEX($E$4:$E$102,R1480))))</f>
        <v/>
      </c>
    </row>
    <row r="1481">
      <c r="K1481" s="14">
        <f>Data!A1481</f>
        <v/>
      </c>
      <c r="L1481" s="12">
        <f>IF(Occurrence!J1481&lt;=0,-1,IFERROR(MATCH(Occurrence!J1481,$D$4:$D$102,1),0))</f>
        <v/>
      </c>
      <c r="M1481" s="9">
        <f>IF(L1481&lt;0,0,IF(L1481=0,Occurrence!J1481*$I$11,IF(L1481&gt;=99,Occurrence!J1481*$I$12,INDEX($C$4:$C$102,L1481)+(Occurrence!J1481-INDEX($D$4:$D$102,L1481))/(INDEX($D$4:$D$102,L1481+1)-INDEX($D$4:$D$102,L1481))*(INDEX($C$4:$C$102,L1481+1)-INDEX($C$4:$C$102,L1481)))))</f>
        <v/>
      </c>
      <c r="N1481" s="12">
        <f>IF(Occurrence!K1481&lt;=0,-1,IFERROR(MATCH(Occurrence!K1481,$D$4:$D$102,1),0))</f>
        <v/>
      </c>
      <c r="O1481" s="9">
        <f>IF(N1481&lt;0,0,IF(N1481=0,Occurrence!K1481*$I$11,IF(N1481&gt;=99,Occurrence!K1481*$I$12,INDEX($C$4:$C$102,N1481)+(Occurrence!K1481-INDEX($D$4:$D$102,N1481))/(INDEX($D$4:$D$102,N1481+1)-INDEX($D$4:$D$102,N1481))*(INDEX($C$4:$C$102,N1481+1)-INDEX($C$4:$C$102,N1481)))))</f>
        <v/>
      </c>
      <c r="P1481" s="12">
        <f>IFERROR(MATCH(Data!X1481,$F$4:$F$102,1),0)</f>
        <v/>
      </c>
      <c r="Q1481" s="9">
        <f>IF(P1481=0,Data!X1481+$I$13,IF(P1481&gt;=99,Data!X1481+$I$14,INDEX($E$4:$E$102,P1481)+(Data!X1481-INDEX($F$4:$F$102,P1481))/(INDEX($F$4:$F$102,P1481+1)-INDEX($F$4:$F$102,P1481))*(INDEX($E$4:$E$102,P1481+1)-INDEX($E$4:$E$102,P1481))))</f>
        <v/>
      </c>
      <c r="R1481" s="12">
        <f>IFERROR(MATCH(Data!Y1481,$F$4:$F$102,1),0)</f>
        <v/>
      </c>
      <c r="S1481" s="9">
        <f>IF(R1481=0,Data!Y1481+$I$13,IF(R1481&gt;=99,Data!Y1481+$I$14,INDEX($E$4:$E$102,R1481)+(Data!Y1481-INDEX($F$4:$F$102,R1481))/(INDEX($F$4:$F$102,R1481+1)-INDEX($F$4:$F$102,R1481))*(INDEX($E$4:$E$102,R1481+1)-INDEX($E$4:$E$102,R1481))))</f>
        <v/>
      </c>
    </row>
    <row r="1482">
      <c r="K1482" s="14">
        <f>Data!A1482</f>
        <v/>
      </c>
      <c r="L1482" s="12">
        <f>IF(Occurrence!J1482&lt;=0,-1,IFERROR(MATCH(Occurrence!J1482,$D$4:$D$102,1),0))</f>
        <v/>
      </c>
      <c r="M1482" s="9">
        <f>IF(L1482&lt;0,0,IF(L1482=0,Occurrence!J1482*$I$11,IF(L1482&gt;=99,Occurrence!J1482*$I$12,INDEX($C$4:$C$102,L1482)+(Occurrence!J1482-INDEX($D$4:$D$102,L1482))/(INDEX($D$4:$D$102,L1482+1)-INDEX($D$4:$D$102,L1482))*(INDEX($C$4:$C$102,L1482+1)-INDEX($C$4:$C$102,L1482)))))</f>
        <v/>
      </c>
      <c r="N1482" s="12">
        <f>IF(Occurrence!K1482&lt;=0,-1,IFERROR(MATCH(Occurrence!K1482,$D$4:$D$102,1),0))</f>
        <v/>
      </c>
      <c r="O1482" s="9">
        <f>IF(N1482&lt;0,0,IF(N1482=0,Occurrence!K1482*$I$11,IF(N1482&gt;=99,Occurrence!K1482*$I$12,INDEX($C$4:$C$102,N1482)+(Occurrence!K1482-INDEX($D$4:$D$102,N1482))/(INDEX($D$4:$D$102,N1482+1)-INDEX($D$4:$D$102,N1482))*(INDEX($C$4:$C$102,N1482+1)-INDEX($C$4:$C$102,N1482)))))</f>
        <v/>
      </c>
      <c r="P1482" s="12">
        <f>IFERROR(MATCH(Data!X1482,$F$4:$F$102,1),0)</f>
        <v/>
      </c>
      <c r="Q1482" s="9">
        <f>IF(P1482=0,Data!X1482+$I$13,IF(P1482&gt;=99,Data!X1482+$I$14,INDEX($E$4:$E$102,P1482)+(Data!X1482-INDEX($F$4:$F$102,P1482))/(INDEX($F$4:$F$102,P1482+1)-INDEX($F$4:$F$102,P1482))*(INDEX($E$4:$E$102,P1482+1)-INDEX($E$4:$E$102,P1482))))</f>
        <v/>
      </c>
      <c r="R1482" s="12">
        <f>IFERROR(MATCH(Data!Y1482,$F$4:$F$102,1),0)</f>
        <v/>
      </c>
      <c r="S1482" s="9">
        <f>IF(R1482=0,Data!Y1482+$I$13,IF(R1482&gt;=99,Data!Y1482+$I$14,INDEX($E$4:$E$102,R1482)+(Data!Y1482-INDEX($F$4:$F$102,R1482))/(INDEX($F$4:$F$102,R1482+1)-INDEX($F$4:$F$102,R1482))*(INDEX($E$4:$E$102,R1482+1)-INDEX($E$4:$E$102,R1482))))</f>
        <v/>
      </c>
    </row>
    <row r="1483">
      <c r="K1483" s="14">
        <f>Data!A1483</f>
        <v/>
      </c>
      <c r="L1483" s="12">
        <f>IF(Occurrence!J1483&lt;=0,-1,IFERROR(MATCH(Occurrence!J1483,$D$4:$D$102,1),0))</f>
        <v/>
      </c>
      <c r="M1483" s="9">
        <f>IF(L1483&lt;0,0,IF(L1483=0,Occurrence!J1483*$I$11,IF(L1483&gt;=99,Occurrence!J1483*$I$12,INDEX($C$4:$C$102,L1483)+(Occurrence!J1483-INDEX($D$4:$D$102,L1483))/(INDEX($D$4:$D$102,L1483+1)-INDEX($D$4:$D$102,L1483))*(INDEX($C$4:$C$102,L1483+1)-INDEX($C$4:$C$102,L1483)))))</f>
        <v/>
      </c>
      <c r="N1483" s="12">
        <f>IF(Occurrence!K1483&lt;=0,-1,IFERROR(MATCH(Occurrence!K1483,$D$4:$D$102,1),0))</f>
        <v/>
      </c>
      <c r="O1483" s="9">
        <f>IF(N1483&lt;0,0,IF(N1483=0,Occurrence!K1483*$I$11,IF(N1483&gt;=99,Occurrence!K1483*$I$12,INDEX($C$4:$C$102,N1483)+(Occurrence!K1483-INDEX($D$4:$D$102,N1483))/(INDEX($D$4:$D$102,N1483+1)-INDEX($D$4:$D$102,N1483))*(INDEX($C$4:$C$102,N1483+1)-INDEX($C$4:$C$102,N1483)))))</f>
        <v/>
      </c>
      <c r="P1483" s="12">
        <f>IFERROR(MATCH(Data!X1483,$F$4:$F$102,1),0)</f>
        <v/>
      </c>
      <c r="Q1483" s="9">
        <f>IF(P1483=0,Data!X1483+$I$13,IF(P1483&gt;=99,Data!X1483+$I$14,INDEX($E$4:$E$102,P1483)+(Data!X1483-INDEX($F$4:$F$102,P1483))/(INDEX($F$4:$F$102,P1483+1)-INDEX($F$4:$F$102,P1483))*(INDEX($E$4:$E$102,P1483+1)-INDEX($E$4:$E$102,P1483))))</f>
        <v/>
      </c>
      <c r="R1483" s="12">
        <f>IFERROR(MATCH(Data!Y1483,$F$4:$F$102,1),0)</f>
        <v/>
      </c>
      <c r="S1483" s="9">
        <f>IF(R1483=0,Data!Y1483+$I$13,IF(R1483&gt;=99,Data!Y1483+$I$14,INDEX($E$4:$E$102,R1483)+(Data!Y1483-INDEX($F$4:$F$102,R1483))/(INDEX($F$4:$F$102,R1483+1)-INDEX($F$4:$F$102,R1483))*(INDEX($E$4:$E$102,R1483+1)-INDEX($E$4:$E$102,R1483))))</f>
        <v/>
      </c>
    </row>
    <row r="1484">
      <c r="K1484" s="14">
        <f>Data!A1484</f>
        <v/>
      </c>
      <c r="L1484" s="12">
        <f>IF(Occurrence!J1484&lt;=0,-1,IFERROR(MATCH(Occurrence!J1484,$D$4:$D$102,1),0))</f>
        <v/>
      </c>
      <c r="M1484" s="9">
        <f>IF(L1484&lt;0,0,IF(L1484=0,Occurrence!J1484*$I$11,IF(L1484&gt;=99,Occurrence!J1484*$I$12,INDEX($C$4:$C$102,L1484)+(Occurrence!J1484-INDEX($D$4:$D$102,L1484))/(INDEX($D$4:$D$102,L1484+1)-INDEX($D$4:$D$102,L1484))*(INDEX($C$4:$C$102,L1484+1)-INDEX($C$4:$C$102,L1484)))))</f>
        <v/>
      </c>
      <c r="N1484" s="12">
        <f>IF(Occurrence!K1484&lt;=0,-1,IFERROR(MATCH(Occurrence!K1484,$D$4:$D$102,1),0))</f>
        <v/>
      </c>
      <c r="O1484" s="9">
        <f>IF(N1484&lt;0,0,IF(N1484=0,Occurrence!K1484*$I$11,IF(N1484&gt;=99,Occurrence!K1484*$I$12,INDEX($C$4:$C$102,N1484)+(Occurrence!K1484-INDEX($D$4:$D$102,N1484))/(INDEX($D$4:$D$102,N1484+1)-INDEX($D$4:$D$102,N1484))*(INDEX($C$4:$C$102,N1484+1)-INDEX($C$4:$C$102,N1484)))))</f>
        <v/>
      </c>
      <c r="P1484" s="12">
        <f>IFERROR(MATCH(Data!X1484,$F$4:$F$102,1),0)</f>
        <v/>
      </c>
      <c r="Q1484" s="9">
        <f>IF(P1484=0,Data!X1484+$I$13,IF(P1484&gt;=99,Data!X1484+$I$14,INDEX($E$4:$E$102,P1484)+(Data!X1484-INDEX($F$4:$F$102,P1484))/(INDEX($F$4:$F$102,P1484+1)-INDEX($F$4:$F$102,P1484))*(INDEX($E$4:$E$102,P1484+1)-INDEX($E$4:$E$102,P1484))))</f>
        <v/>
      </c>
      <c r="R1484" s="12">
        <f>IFERROR(MATCH(Data!Y1484,$F$4:$F$102,1),0)</f>
        <v/>
      </c>
      <c r="S1484" s="9">
        <f>IF(R1484=0,Data!Y1484+$I$13,IF(R1484&gt;=99,Data!Y1484+$I$14,INDEX($E$4:$E$102,R1484)+(Data!Y1484-INDEX($F$4:$F$102,R1484))/(INDEX($F$4:$F$102,R1484+1)-INDEX($F$4:$F$102,R1484))*(INDEX($E$4:$E$102,R1484+1)-INDEX($E$4:$E$102,R1484))))</f>
        <v/>
      </c>
    </row>
    <row r="1485">
      <c r="K1485" s="14">
        <f>Data!A1485</f>
        <v/>
      </c>
      <c r="L1485" s="12">
        <f>IF(Occurrence!J1485&lt;=0,-1,IFERROR(MATCH(Occurrence!J1485,$D$4:$D$102,1),0))</f>
        <v/>
      </c>
      <c r="M1485" s="9">
        <f>IF(L1485&lt;0,0,IF(L1485=0,Occurrence!J1485*$I$11,IF(L1485&gt;=99,Occurrence!J1485*$I$12,INDEX($C$4:$C$102,L1485)+(Occurrence!J1485-INDEX($D$4:$D$102,L1485))/(INDEX($D$4:$D$102,L1485+1)-INDEX($D$4:$D$102,L1485))*(INDEX($C$4:$C$102,L1485+1)-INDEX($C$4:$C$102,L1485)))))</f>
        <v/>
      </c>
      <c r="N1485" s="12">
        <f>IF(Occurrence!K1485&lt;=0,-1,IFERROR(MATCH(Occurrence!K1485,$D$4:$D$102,1),0))</f>
        <v/>
      </c>
      <c r="O1485" s="9">
        <f>IF(N1485&lt;0,0,IF(N1485=0,Occurrence!K1485*$I$11,IF(N1485&gt;=99,Occurrence!K1485*$I$12,INDEX($C$4:$C$102,N1485)+(Occurrence!K1485-INDEX($D$4:$D$102,N1485))/(INDEX($D$4:$D$102,N1485+1)-INDEX($D$4:$D$102,N1485))*(INDEX($C$4:$C$102,N1485+1)-INDEX($C$4:$C$102,N1485)))))</f>
        <v/>
      </c>
      <c r="P1485" s="12">
        <f>IFERROR(MATCH(Data!X1485,$F$4:$F$102,1),0)</f>
        <v/>
      </c>
      <c r="Q1485" s="9">
        <f>IF(P1485=0,Data!X1485+$I$13,IF(P1485&gt;=99,Data!X1485+$I$14,INDEX($E$4:$E$102,P1485)+(Data!X1485-INDEX($F$4:$F$102,P1485))/(INDEX($F$4:$F$102,P1485+1)-INDEX($F$4:$F$102,P1485))*(INDEX($E$4:$E$102,P1485+1)-INDEX($E$4:$E$102,P1485))))</f>
        <v/>
      </c>
      <c r="R1485" s="12">
        <f>IFERROR(MATCH(Data!Y1485,$F$4:$F$102,1),0)</f>
        <v/>
      </c>
      <c r="S1485" s="9">
        <f>IF(R1485=0,Data!Y1485+$I$13,IF(R1485&gt;=99,Data!Y1485+$I$14,INDEX($E$4:$E$102,R1485)+(Data!Y1485-INDEX($F$4:$F$102,R1485))/(INDEX($F$4:$F$102,R1485+1)-INDEX($F$4:$F$102,R1485))*(INDEX($E$4:$E$102,R1485+1)-INDEX($E$4:$E$102,R1485))))</f>
        <v/>
      </c>
    </row>
    <row r="1486">
      <c r="K1486" s="14">
        <f>Data!A1486</f>
        <v/>
      </c>
      <c r="L1486" s="12">
        <f>IF(Occurrence!J1486&lt;=0,-1,IFERROR(MATCH(Occurrence!J1486,$D$4:$D$102,1),0))</f>
        <v/>
      </c>
      <c r="M1486" s="9">
        <f>IF(L1486&lt;0,0,IF(L1486=0,Occurrence!J1486*$I$11,IF(L1486&gt;=99,Occurrence!J1486*$I$12,INDEX($C$4:$C$102,L1486)+(Occurrence!J1486-INDEX($D$4:$D$102,L1486))/(INDEX($D$4:$D$102,L1486+1)-INDEX($D$4:$D$102,L1486))*(INDEX($C$4:$C$102,L1486+1)-INDEX($C$4:$C$102,L1486)))))</f>
        <v/>
      </c>
      <c r="N1486" s="12">
        <f>IF(Occurrence!K1486&lt;=0,-1,IFERROR(MATCH(Occurrence!K1486,$D$4:$D$102,1),0))</f>
        <v/>
      </c>
      <c r="O1486" s="9">
        <f>IF(N1486&lt;0,0,IF(N1486=0,Occurrence!K1486*$I$11,IF(N1486&gt;=99,Occurrence!K1486*$I$12,INDEX($C$4:$C$102,N1486)+(Occurrence!K1486-INDEX($D$4:$D$102,N1486))/(INDEX($D$4:$D$102,N1486+1)-INDEX($D$4:$D$102,N1486))*(INDEX($C$4:$C$102,N1486+1)-INDEX($C$4:$C$102,N1486)))))</f>
        <v/>
      </c>
      <c r="P1486" s="12">
        <f>IFERROR(MATCH(Data!X1486,$F$4:$F$102,1),0)</f>
        <v/>
      </c>
      <c r="Q1486" s="9">
        <f>IF(P1486=0,Data!X1486+$I$13,IF(P1486&gt;=99,Data!X1486+$I$14,INDEX($E$4:$E$102,P1486)+(Data!X1486-INDEX($F$4:$F$102,P1486))/(INDEX($F$4:$F$102,P1486+1)-INDEX($F$4:$F$102,P1486))*(INDEX($E$4:$E$102,P1486+1)-INDEX($E$4:$E$102,P1486))))</f>
        <v/>
      </c>
      <c r="R1486" s="12">
        <f>IFERROR(MATCH(Data!Y1486,$F$4:$F$102,1),0)</f>
        <v/>
      </c>
      <c r="S1486" s="9">
        <f>IF(R1486=0,Data!Y1486+$I$13,IF(R1486&gt;=99,Data!Y1486+$I$14,INDEX($E$4:$E$102,R1486)+(Data!Y1486-INDEX($F$4:$F$102,R1486))/(INDEX($F$4:$F$102,R1486+1)-INDEX($F$4:$F$102,R1486))*(INDEX($E$4:$E$102,R1486+1)-INDEX($E$4:$E$102,R1486))))</f>
        <v/>
      </c>
    </row>
    <row r="1487">
      <c r="K1487" s="14">
        <f>Data!A1487</f>
        <v/>
      </c>
      <c r="L1487" s="12">
        <f>IF(Occurrence!J1487&lt;=0,-1,IFERROR(MATCH(Occurrence!J1487,$D$4:$D$102,1),0))</f>
        <v/>
      </c>
      <c r="M1487" s="9">
        <f>IF(L1487&lt;0,0,IF(L1487=0,Occurrence!J1487*$I$11,IF(L1487&gt;=99,Occurrence!J1487*$I$12,INDEX($C$4:$C$102,L1487)+(Occurrence!J1487-INDEX($D$4:$D$102,L1487))/(INDEX($D$4:$D$102,L1487+1)-INDEX($D$4:$D$102,L1487))*(INDEX($C$4:$C$102,L1487+1)-INDEX($C$4:$C$102,L1487)))))</f>
        <v/>
      </c>
      <c r="N1487" s="12">
        <f>IF(Occurrence!K1487&lt;=0,-1,IFERROR(MATCH(Occurrence!K1487,$D$4:$D$102,1),0))</f>
        <v/>
      </c>
      <c r="O1487" s="9">
        <f>IF(N1487&lt;0,0,IF(N1487=0,Occurrence!K1487*$I$11,IF(N1487&gt;=99,Occurrence!K1487*$I$12,INDEX($C$4:$C$102,N1487)+(Occurrence!K1487-INDEX($D$4:$D$102,N1487))/(INDEX($D$4:$D$102,N1487+1)-INDEX($D$4:$D$102,N1487))*(INDEX($C$4:$C$102,N1487+1)-INDEX($C$4:$C$102,N1487)))))</f>
        <v/>
      </c>
      <c r="P1487" s="12">
        <f>IFERROR(MATCH(Data!X1487,$F$4:$F$102,1),0)</f>
        <v/>
      </c>
      <c r="Q1487" s="9">
        <f>IF(P1487=0,Data!X1487+$I$13,IF(P1487&gt;=99,Data!X1487+$I$14,INDEX($E$4:$E$102,P1487)+(Data!X1487-INDEX($F$4:$F$102,P1487))/(INDEX($F$4:$F$102,P1487+1)-INDEX($F$4:$F$102,P1487))*(INDEX($E$4:$E$102,P1487+1)-INDEX($E$4:$E$102,P1487))))</f>
        <v/>
      </c>
      <c r="R1487" s="12">
        <f>IFERROR(MATCH(Data!Y1487,$F$4:$F$102,1),0)</f>
        <v/>
      </c>
      <c r="S1487" s="9">
        <f>IF(R1487=0,Data!Y1487+$I$13,IF(R1487&gt;=99,Data!Y1487+$I$14,INDEX($E$4:$E$102,R1487)+(Data!Y1487-INDEX($F$4:$F$102,R1487))/(INDEX($F$4:$F$102,R1487+1)-INDEX($F$4:$F$102,R1487))*(INDEX($E$4:$E$102,R1487+1)-INDEX($E$4:$E$102,R1487))))</f>
        <v/>
      </c>
    </row>
    <row r="1488">
      <c r="K1488" s="14">
        <f>Data!A1488</f>
        <v/>
      </c>
      <c r="L1488" s="12">
        <f>IF(Occurrence!J1488&lt;=0,-1,IFERROR(MATCH(Occurrence!J1488,$D$4:$D$102,1),0))</f>
        <v/>
      </c>
      <c r="M1488" s="9">
        <f>IF(L1488&lt;0,0,IF(L1488=0,Occurrence!J1488*$I$11,IF(L1488&gt;=99,Occurrence!J1488*$I$12,INDEX($C$4:$C$102,L1488)+(Occurrence!J1488-INDEX($D$4:$D$102,L1488))/(INDEX($D$4:$D$102,L1488+1)-INDEX($D$4:$D$102,L1488))*(INDEX($C$4:$C$102,L1488+1)-INDEX($C$4:$C$102,L1488)))))</f>
        <v/>
      </c>
      <c r="N1488" s="12">
        <f>IF(Occurrence!K1488&lt;=0,-1,IFERROR(MATCH(Occurrence!K1488,$D$4:$D$102,1),0))</f>
        <v/>
      </c>
      <c r="O1488" s="9">
        <f>IF(N1488&lt;0,0,IF(N1488=0,Occurrence!K1488*$I$11,IF(N1488&gt;=99,Occurrence!K1488*$I$12,INDEX($C$4:$C$102,N1488)+(Occurrence!K1488-INDEX($D$4:$D$102,N1488))/(INDEX($D$4:$D$102,N1488+1)-INDEX($D$4:$D$102,N1488))*(INDEX($C$4:$C$102,N1488+1)-INDEX($C$4:$C$102,N1488)))))</f>
        <v/>
      </c>
      <c r="P1488" s="12">
        <f>IFERROR(MATCH(Data!X1488,$F$4:$F$102,1),0)</f>
        <v/>
      </c>
      <c r="Q1488" s="9">
        <f>IF(P1488=0,Data!X1488+$I$13,IF(P1488&gt;=99,Data!X1488+$I$14,INDEX($E$4:$E$102,P1488)+(Data!X1488-INDEX($F$4:$F$102,P1488))/(INDEX($F$4:$F$102,P1488+1)-INDEX($F$4:$F$102,P1488))*(INDEX($E$4:$E$102,P1488+1)-INDEX($E$4:$E$102,P1488))))</f>
        <v/>
      </c>
      <c r="R1488" s="12">
        <f>IFERROR(MATCH(Data!Y1488,$F$4:$F$102,1),0)</f>
        <v/>
      </c>
      <c r="S1488" s="9">
        <f>IF(R1488=0,Data!Y1488+$I$13,IF(R1488&gt;=99,Data!Y1488+$I$14,INDEX($E$4:$E$102,R1488)+(Data!Y1488-INDEX($F$4:$F$102,R1488))/(INDEX($F$4:$F$102,R1488+1)-INDEX($F$4:$F$102,R1488))*(INDEX($E$4:$E$102,R1488+1)-INDEX($E$4:$E$102,R1488))))</f>
        <v/>
      </c>
    </row>
    <row r="1489">
      <c r="K1489" s="14">
        <f>Data!A1489</f>
        <v/>
      </c>
      <c r="L1489" s="12">
        <f>IF(Occurrence!J1489&lt;=0,-1,IFERROR(MATCH(Occurrence!J1489,$D$4:$D$102,1),0))</f>
        <v/>
      </c>
      <c r="M1489" s="9">
        <f>IF(L1489&lt;0,0,IF(L1489=0,Occurrence!J1489*$I$11,IF(L1489&gt;=99,Occurrence!J1489*$I$12,INDEX($C$4:$C$102,L1489)+(Occurrence!J1489-INDEX($D$4:$D$102,L1489))/(INDEX($D$4:$D$102,L1489+1)-INDEX($D$4:$D$102,L1489))*(INDEX($C$4:$C$102,L1489+1)-INDEX($C$4:$C$102,L1489)))))</f>
        <v/>
      </c>
      <c r="N1489" s="12">
        <f>IF(Occurrence!K1489&lt;=0,-1,IFERROR(MATCH(Occurrence!K1489,$D$4:$D$102,1),0))</f>
        <v/>
      </c>
      <c r="O1489" s="9">
        <f>IF(N1489&lt;0,0,IF(N1489=0,Occurrence!K1489*$I$11,IF(N1489&gt;=99,Occurrence!K1489*$I$12,INDEX($C$4:$C$102,N1489)+(Occurrence!K1489-INDEX($D$4:$D$102,N1489))/(INDEX($D$4:$D$102,N1489+1)-INDEX($D$4:$D$102,N1489))*(INDEX($C$4:$C$102,N1489+1)-INDEX($C$4:$C$102,N1489)))))</f>
        <v/>
      </c>
      <c r="P1489" s="12">
        <f>IFERROR(MATCH(Data!X1489,$F$4:$F$102,1),0)</f>
        <v/>
      </c>
      <c r="Q1489" s="9">
        <f>IF(P1489=0,Data!X1489+$I$13,IF(P1489&gt;=99,Data!X1489+$I$14,INDEX($E$4:$E$102,P1489)+(Data!X1489-INDEX($F$4:$F$102,P1489))/(INDEX($F$4:$F$102,P1489+1)-INDEX($F$4:$F$102,P1489))*(INDEX($E$4:$E$102,P1489+1)-INDEX($E$4:$E$102,P1489))))</f>
        <v/>
      </c>
      <c r="R1489" s="12">
        <f>IFERROR(MATCH(Data!Y1489,$F$4:$F$102,1),0)</f>
        <v/>
      </c>
      <c r="S1489" s="9">
        <f>IF(R1489=0,Data!Y1489+$I$13,IF(R1489&gt;=99,Data!Y1489+$I$14,INDEX($E$4:$E$102,R1489)+(Data!Y1489-INDEX($F$4:$F$102,R1489))/(INDEX($F$4:$F$102,R1489+1)-INDEX($F$4:$F$102,R1489))*(INDEX($E$4:$E$102,R1489+1)-INDEX($E$4:$E$102,R1489))))</f>
        <v/>
      </c>
    </row>
    <row r="1490">
      <c r="K1490" s="14">
        <f>Data!A1490</f>
        <v/>
      </c>
      <c r="L1490" s="12">
        <f>IF(Occurrence!J1490&lt;=0,-1,IFERROR(MATCH(Occurrence!J1490,$D$4:$D$102,1),0))</f>
        <v/>
      </c>
      <c r="M1490" s="9">
        <f>IF(L1490&lt;0,0,IF(L1490=0,Occurrence!J1490*$I$11,IF(L1490&gt;=99,Occurrence!J1490*$I$12,INDEX($C$4:$C$102,L1490)+(Occurrence!J1490-INDEX($D$4:$D$102,L1490))/(INDEX($D$4:$D$102,L1490+1)-INDEX($D$4:$D$102,L1490))*(INDEX($C$4:$C$102,L1490+1)-INDEX($C$4:$C$102,L1490)))))</f>
        <v/>
      </c>
      <c r="N1490" s="12">
        <f>IF(Occurrence!K1490&lt;=0,-1,IFERROR(MATCH(Occurrence!K1490,$D$4:$D$102,1),0))</f>
        <v/>
      </c>
      <c r="O1490" s="9">
        <f>IF(N1490&lt;0,0,IF(N1490=0,Occurrence!K1490*$I$11,IF(N1490&gt;=99,Occurrence!K1490*$I$12,INDEX($C$4:$C$102,N1490)+(Occurrence!K1490-INDEX($D$4:$D$102,N1490))/(INDEX($D$4:$D$102,N1490+1)-INDEX($D$4:$D$102,N1490))*(INDEX($C$4:$C$102,N1490+1)-INDEX($C$4:$C$102,N1490)))))</f>
        <v/>
      </c>
      <c r="P1490" s="12">
        <f>IFERROR(MATCH(Data!X1490,$F$4:$F$102,1),0)</f>
        <v/>
      </c>
      <c r="Q1490" s="9">
        <f>IF(P1490=0,Data!X1490+$I$13,IF(P1490&gt;=99,Data!X1490+$I$14,INDEX($E$4:$E$102,P1490)+(Data!X1490-INDEX($F$4:$F$102,P1490))/(INDEX($F$4:$F$102,P1490+1)-INDEX($F$4:$F$102,P1490))*(INDEX($E$4:$E$102,P1490+1)-INDEX($E$4:$E$102,P1490))))</f>
        <v/>
      </c>
      <c r="R1490" s="12">
        <f>IFERROR(MATCH(Data!Y1490,$F$4:$F$102,1),0)</f>
        <v/>
      </c>
      <c r="S1490" s="9">
        <f>IF(R1490=0,Data!Y1490+$I$13,IF(R1490&gt;=99,Data!Y1490+$I$14,INDEX($E$4:$E$102,R1490)+(Data!Y1490-INDEX($F$4:$F$102,R1490))/(INDEX($F$4:$F$102,R1490+1)-INDEX($F$4:$F$102,R1490))*(INDEX($E$4:$E$102,R1490+1)-INDEX($E$4:$E$102,R1490))))</f>
        <v/>
      </c>
    </row>
    <row r="1491">
      <c r="K1491" s="14">
        <f>Data!A1491</f>
        <v/>
      </c>
      <c r="L1491" s="12">
        <f>IF(Occurrence!J1491&lt;=0,-1,IFERROR(MATCH(Occurrence!J1491,$D$4:$D$102,1),0))</f>
        <v/>
      </c>
      <c r="M1491" s="9">
        <f>IF(L1491&lt;0,0,IF(L1491=0,Occurrence!J1491*$I$11,IF(L1491&gt;=99,Occurrence!J1491*$I$12,INDEX($C$4:$C$102,L1491)+(Occurrence!J1491-INDEX($D$4:$D$102,L1491))/(INDEX($D$4:$D$102,L1491+1)-INDEX($D$4:$D$102,L1491))*(INDEX($C$4:$C$102,L1491+1)-INDEX($C$4:$C$102,L1491)))))</f>
        <v/>
      </c>
      <c r="N1491" s="12">
        <f>IF(Occurrence!K1491&lt;=0,-1,IFERROR(MATCH(Occurrence!K1491,$D$4:$D$102,1),0))</f>
        <v/>
      </c>
      <c r="O1491" s="9">
        <f>IF(N1491&lt;0,0,IF(N1491=0,Occurrence!K1491*$I$11,IF(N1491&gt;=99,Occurrence!K1491*$I$12,INDEX($C$4:$C$102,N1491)+(Occurrence!K1491-INDEX($D$4:$D$102,N1491))/(INDEX($D$4:$D$102,N1491+1)-INDEX($D$4:$D$102,N1491))*(INDEX($C$4:$C$102,N1491+1)-INDEX($C$4:$C$102,N1491)))))</f>
        <v/>
      </c>
      <c r="P1491" s="12">
        <f>IFERROR(MATCH(Data!X1491,$F$4:$F$102,1),0)</f>
        <v/>
      </c>
      <c r="Q1491" s="9">
        <f>IF(P1491=0,Data!X1491+$I$13,IF(P1491&gt;=99,Data!X1491+$I$14,INDEX($E$4:$E$102,P1491)+(Data!X1491-INDEX($F$4:$F$102,P1491))/(INDEX($F$4:$F$102,P1491+1)-INDEX($F$4:$F$102,P1491))*(INDEX($E$4:$E$102,P1491+1)-INDEX($E$4:$E$102,P1491))))</f>
        <v/>
      </c>
      <c r="R1491" s="12">
        <f>IFERROR(MATCH(Data!Y1491,$F$4:$F$102,1),0)</f>
        <v/>
      </c>
      <c r="S1491" s="9">
        <f>IF(R1491=0,Data!Y1491+$I$13,IF(R1491&gt;=99,Data!Y1491+$I$14,INDEX($E$4:$E$102,R1491)+(Data!Y1491-INDEX($F$4:$F$102,R1491))/(INDEX($F$4:$F$102,R1491+1)-INDEX($F$4:$F$102,R1491))*(INDEX($E$4:$E$102,R1491+1)-INDEX($E$4:$E$102,R1491))))</f>
        <v/>
      </c>
    </row>
    <row r="1492">
      <c r="K1492" s="14">
        <f>Data!A1492</f>
        <v/>
      </c>
      <c r="L1492" s="12">
        <f>IF(Occurrence!J1492&lt;=0,-1,IFERROR(MATCH(Occurrence!J1492,$D$4:$D$102,1),0))</f>
        <v/>
      </c>
      <c r="M1492" s="9">
        <f>IF(L1492&lt;0,0,IF(L1492=0,Occurrence!J1492*$I$11,IF(L1492&gt;=99,Occurrence!J1492*$I$12,INDEX($C$4:$C$102,L1492)+(Occurrence!J1492-INDEX($D$4:$D$102,L1492))/(INDEX($D$4:$D$102,L1492+1)-INDEX($D$4:$D$102,L1492))*(INDEX($C$4:$C$102,L1492+1)-INDEX($C$4:$C$102,L1492)))))</f>
        <v/>
      </c>
      <c r="N1492" s="12">
        <f>IF(Occurrence!K1492&lt;=0,-1,IFERROR(MATCH(Occurrence!K1492,$D$4:$D$102,1),0))</f>
        <v/>
      </c>
      <c r="O1492" s="9">
        <f>IF(N1492&lt;0,0,IF(N1492=0,Occurrence!K1492*$I$11,IF(N1492&gt;=99,Occurrence!K1492*$I$12,INDEX($C$4:$C$102,N1492)+(Occurrence!K1492-INDEX($D$4:$D$102,N1492))/(INDEX($D$4:$D$102,N1492+1)-INDEX($D$4:$D$102,N1492))*(INDEX($C$4:$C$102,N1492+1)-INDEX($C$4:$C$102,N1492)))))</f>
        <v/>
      </c>
      <c r="P1492" s="12">
        <f>IFERROR(MATCH(Data!X1492,$F$4:$F$102,1),0)</f>
        <v/>
      </c>
      <c r="Q1492" s="9">
        <f>IF(P1492=0,Data!X1492+$I$13,IF(P1492&gt;=99,Data!X1492+$I$14,INDEX($E$4:$E$102,P1492)+(Data!X1492-INDEX($F$4:$F$102,P1492))/(INDEX($F$4:$F$102,P1492+1)-INDEX($F$4:$F$102,P1492))*(INDEX($E$4:$E$102,P1492+1)-INDEX($E$4:$E$102,P1492))))</f>
        <v/>
      </c>
      <c r="R1492" s="12">
        <f>IFERROR(MATCH(Data!Y1492,$F$4:$F$102,1),0)</f>
        <v/>
      </c>
      <c r="S1492" s="9">
        <f>IF(R1492=0,Data!Y1492+$I$13,IF(R1492&gt;=99,Data!Y1492+$I$14,INDEX($E$4:$E$102,R1492)+(Data!Y1492-INDEX($F$4:$F$102,R1492))/(INDEX($F$4:$F$102,R1492+1)-INDEX($F$4:$F$102,R1492))*(INDEX($E$4:$E$102,R1492+1)-INDEX($E$4:$E$102,R1492))))</f>
        <v/>
      </c>
    </row>
    <row r="1493">
      <c r="K1493" s="14">
        <f>Data!A1493</f>
        <v/>
      </c>
      <c r="L1493" s="12">
        <f>IF(Occurrence!J1493&lt;=0,-1,IFERROR(MATCH(Occurrence!J1493,$D$4:$D$102,1),0))</f>
        <v/>
      </c>
      <c r="M1493" s="9">
        <f>IF(L1493&lt;0,0,IF(L1493=0,Occurrence!J1493*$I$11,IF(L1493&gt;=99,Occurrence!J1493*$I$12,INDEX($C$4:$C$102,L1493)+(Occurrence!J1493-INDEX($D$4:$D$102,L1493))/(INDEX($D$4:$D$102,L1493+1)-INDEX($D$4:$D$102,L1493))*(INDEX($C$4:$C$102,L1493+1)-INDEX($C$4:$C$102,L1493)))))</f>
        <v/>
      </c>
      <c r="N1493" s="12">
        <f>IF(Occurrence!K1493&lt;=0,-1,IFERROR(MATCH(Occurrence!K1493,$D$4:$D$102,1),0))</f>
        <v/>
      </c>
      <c r="O1493" s="9">
        <f>IF(N1493&lt;0,0,IF(N1493=0,Occurrence!K1493*$I$11,IF(N1493&gt;=99,Occurrence!K1493*$I$12,INDEX($C$4:$C$102,N1493)+(Occurrence!K1493-INDEX($D$4:$D$102,N1493))/(INDEX($D$4:$D$102,N1493+1)-INDEX($D$4:$D$102,N1493))*(INDEX($C$4:$C$102,N1493+1)-INDEX($C$4:$C$102,N1493)))))</f>
        <v/>
      </c>
      <c r="P1493" s="12">
        <f>IFERROR(MATCH(Data!X1493,$F$4:$F$102,1),0)</f>
        <v/>
      </c>
      <c r="Q1493" s="9">
        <f>IF(P1493=0,Data!X1493+$I$13,IF(P1493&gt;=99,Data!X1493+$I$14,INDEX($E$4:$E$102,P1493)+(Data!X1493-INDEX($F$4:$F$102,P1493))/(INDEX($F$4:$F$102,P1493+1)-INDEX($F$4:$F$102,P1493))*(INDEX($E$4:$E$102,P1493+1)-INDEX($E$4:$E$102,P1493))))</f>
        <v/>
      </c>
      <c r="R1493" s="12">
        <f>IFERROR(MATCH(Data!Y1493,$F$4:$F$102,1),0)</f>
        <v/>
      </c>
      <c r="S1493" s="9">
        <f>IF(R1493=0,Data!Y1493+$I$13,IF(R1493&gt;=99,Data!Y1493+$I$14,INDEX($E$4:$E$102,R1493)+(Data!Y1493-INDEX($F$4:$F$102,R1493))/(INDEX($F$4:$F$102,R1493+1)-INDEX($F$4:$F$102,R1493))*(INDEX($E$4:$E$102,R1493+1)-INDEX($E$4:$E$102,R1493))))</f>
        <v/>
      </c>
    </row>
    <row r="1494">
      <c r="K1494" s="14">
        <f>Data!A1494</f>
        <v/>
      </c>
      <c r="L1494" s="12">
        <f>IF(Occurrence!J1494&lt;=0,-1,IFERROR(MATCH(Occurrence!J1494,$D$4:$D$102,1),0))</f>
        <v/>
      </c>
      <c r="M1494" s="9">
        <f>IF(L1494&lt;0,0,IF(L1494=0,Occurrence!J1494*$I$11,IF(L1494&gt;=99,Occurrence!J1494*$I$12,INDEX($C$4:$C$102,L1494)+(Occurrence!J1494-INDEX($D$4:$D$102,L1494))/(INDEX($D$4:$D$102,L1494+1)-INDEX($D$4:$D$102,L1494))*(INDEX($C$4:$C$102,L1494+1)-INDEX($C$4:$C$102,L1494)))))</f>
        <v/>
      </c>
      <c r="N1494" s="12">
        <f>IF(Occurrence!K1494&lt;=0,-1,IFERROR(MATCH(Occurrence!K1494,$D$4:$D$102,1),0))</f>
        <v/>
      </c>
      <c r="O1494" s="9">
        <f>IF(N1494&lt;0,0,IF(N1494=0,Occurrence!K1494*$I$11,IF(N1494&gt;=99,Occurrence!K1494*$I$12,INDEX($C$4:$C$102,N1494)+(Occurrence!K1494-INDEX($D$4:$D$102,N1494))/(INDEX($D$4:$D$102,N1494+1)-INDEX($D$4:$D$102,N1494))*(INDEX($C$4:$C$102,N1494+1)-INDEX($C$4:$C$102,N1494)))))</f>
        <v/>
      </c>
      <c r="P1494" s="12">
        <f>IFERROR(MATCH(Data!X1494,$F$4:$F$102,1),0)</f>
        <v/>
      </c>
      <c r="Q1494" s="9">
        <f>IF(P1494=0,Data!X1494+$I$13,IF(P1494&gt;=99,Data!X1494+$I$14,INDEX($E$4:$E$102,P1494)+(Data!X1494-INDEX($F$4:$F$102,P1494))/(INDEX($F$4:$F$102,P1494+1)-INDEX($F$4:$F$102,P1494))*(INDEX($E$4:$E$102,P1494+1)-INDEX($E$4:$E$102,P1494))))</f>
        <v/>
      </c>
      <c r="R1494" s="12">
        <f>IFERROR(MATCH(Data!Y1494,$F$4:$F$102,1),0)</f>
        <v/>
      </c>
      <c r="S1494" s="9">
        <f>IF(R1494=0,Data!Y1494+$I$13,IF(R1494&gt;=99,Data!Y1494+$I$14,INDEX($E$4:$E$102,R1494)+(Data!Y1494-INDEX($F$4:$F$102,R1494))/(INDEX($F$4:$F$102,R1494+1)-INDEX($F$4:$F$102,R1494))*(INDEX($E$4:$E$102,R1494+1)-INDEX($E$4:$E$102,R1494))))</f>
        <v/>
      </c>
    </row>
    <row r="1495">
      <c r="K1495" s="14">
        <f>Data!A1495</f>
        <v/>
      </c>
      <c r="L1495" s="12">
        <f>IF(Occurrence!J1495&lt;=0,-1,IFERROR(MATCH(Occurrence!J1495,$D$4:$D$102,1),0))</f>
        <v/>
      </c>
      <c r="M1495" s="9">
        <f>IF(L1495&lt;0,0,IF(L1495=0,Occurrence!J1495*$I$11,IF(L1495&gt;=99,Occurrence!J1495*$I$12,INDEX($C$4:$C$102,L1495)+(Occurrence!J1495-INDEX($D$4:$D$102,L1495))/(INDEX($D$4:$D$102,L1495+1)-INDEX($D$4:$D$102,L1495))*(INDEX($C$4:$C$102,L1495+1)-INDEX($C$4:$C$102,L1495)))))</f>
        <v/>
      </c>
      <c r="N1495" s="12">
        <f>IF(Occurrence!K1495&lt;=0,-1,IFERROR(MATCH(Occurrence!K1495,$D$4:$D$102,1),0))</f>
        <v/>
      </c>
      <c r="O1495" s="9">
        <f>IF(N1495&lt;0,0,IF(N1495=0,Occurrence!K1495*$I$11,IF(N1495&gt;=99,Occurrence!K1495*$I$12,INDEX($C$4:$C$102,N1495)+(Occurrence!K1495-INDEX($D$4:$D$102,N1495))/(INDEX($D$4:$D$102,N1495+1)-INDEX($D$4:$D$102,N1495))*(INDEX($C$4:$C$102,N1495+1)-INDEX($C$4:$C$102,N1495)))))</f>
        <v/>
      </c>
      <c r="P1495" s="12">
        <f>IFERROR(MATCH(Data!X1495,$F$4:$F$102,1),0)</f>
        <v/>
      </c>
      <c r="Q1495" s="9">
        <f>IF(P1495=0,Data!X1495+$I$13,IF(P1495&gt;=99,Data!X1495+$I$14,INDEX($E$4:$E$102,P1495)+(Data!X1495-INDEX($F$4:$F$102,P1495))/(INDEX($F$4:$F$102,P1495+1)-INDEX($F$4:$F$102,P1495))*(INDEX($E$4:$E$102,P1495+1)-INDEX($E$4:$E$102,P1495))))</f>
        <v/>
      </c>
      <c r="R1495" s="12">
        <f>IFERROR(MATCH(Data!Y1495,$F$4:$F$102,1),0)</f>
        <v/>
      </c>
      <c r="S1495" s="9">
        <f>IF(R1495=0,Data!Y1495+$I$13,IF(R1495&gt;=99,Data!Y1495+$I$14,INDEX($E$4:$E$102,R1495)+(Data!Y1495-INDEX($F$4:$F$102,R1495))/(INDEX($F$4:$F$102,R1495+1)-INDEX($F$4:$F$102,R1495))*(INDEX($E$4:$E$102,R1495+1)-INDEX($E$4:$E$102,R1495))))</f>
        <v/>
      </c>
    </row>
    <row r="1496">
      <c r="K1496" s="14">
        <f>Data!A1496</f>
        <v/>
      </c>
      <c r="L1496" s="12">
        <f>IF(Occurrence!J1496&lt;=0,-1,IFERROR(MATCH(Occurrence!J1496,$D$4:$D$102,1),0))</f>
        <v/>
      </c>
      <c r="M1496" s="9">
        <f>IF(L1496&lt;0,0,IF(L1496=0,Occurrence!J1496*$I$11,IF(L1496&gt;=99,Occurrence!J1496*$I$12,INDEX($C$4:$C$102,L1496)+(Occurrence!J1496-INDEX($D$4:$D$102,L1496))/(INDEX($D$4:$D$102,L1496+1)-INDEX($D$4:$D$102,L1496))*(INDEX($C$4:$C$102,L1496+1)-INDEX($C$4:$C$102,L1496)))))</f>
        <v/>
      </c>
      <c r="N1496" s="12">
        <f>IF(Occurrence!K1496&lt;=0,-1,IFERROR(MATCH(Occurrence!K1496,$D$4:$D$102,1),0))</f>
        <v/>
      </c>
      <c r="O1496" s="9">
        <f>IF(N1496&lt;0,0,IF(N1496=0,Occurrence!K1496*$I$11,IF(N1496&gt;=99,Occurrence!K1496*$I$12,INDEX($C$4:$C$102,N1496)+(Occurrence!K1496-INDEX($D$4:$D$102,N1496))/(INDEX($D$4:$D$102,N1496+1)-INDEX($D$4:$D$102,N1496))*(INDEX($C$4:$C$102,N1496+1)-INDEX($C$4:$C$102,N1496)))))</f>
        <v/>
      </c>
      <c r="P1496" s="12">
        <f>IFERROR(MATCH(Data!X1496,$F$4:$F$102,1),0)</f>
        <v/>
      </c>
      <c r="Q1496" s="9">
        <f>IF(P1496=0,Data!X1496+$I$13,IF(P1496&gt;=99,Data!X1496+$I$14,INDEX($E$4:$E$102,P1496)+(Data!X1496-INDEX($F$4:$F$102,P1496))/(INDEX($F$4:$F$102,P1496+1)-INDEX($F$4:$F$102,P1496))*(INDEX($E$4:$E$102,P1496+1)-INDEX($E$4:$E$102,P1496))))</f>
        <v/>
      </c>
      <c r="R1496" s="12">
        <f>IFERROR(MATCH(Data!Y1496,$F$4:$F$102,1),0)</f>
        <v/>
      </c>
      <c r="S1496" s="9">
        <f>IF(R1496=0,Data!Y1496+$I$13,IF(R1496&gt;=99,Data!Y1496+$I$14,INDEX($E$4:$E$102,R1496)+(Data!Y1496-INDEX($F$4:$F$102,R1496))/(INDEX($F$4:$F$102,R1496+1)-INDEX($F$4:$F$102,R1496))*(INDEX($E$4:$E$102,R1496+1)-INDEX($E$4:$E$102,R1496))))</f>
        <v/>
      </c>
    </row>
    <row r="1497">
      <c r="K1497" s="14">
        <f>Data!A1497</f>
        <v/>
      </c>
      <c r="L1497" s="12">
        <f>IF(Occurrence!J1497&lt;=0,-1,IFERROR(MATCH(Occurrence!J1497,$D$4:$D$102,1),0))</f>
        <v/>
      </c>
      <c r="M1497" s="9">
        <f>IF(L1497&lt;0,0,IF(L1497=0,Occurrence!J1497*$I$11,IF(L1497&gt;=99,Occurrence!J1497*$I$12,INDEX($C$4:$C$102,L1497)+(Occurrence!J1497-INDEX($D$4:$D$102,L1497))/(INDEX($D$4:$D$102,L1497+1)-INDEX($D$4:$D$102,L1497))*(INDEX($C$4:$C$102,L1497+1)-INDEX($C$4:$C$102,L1497)))))</f>
        <v/>
      </c>
      <c r="N1497" s="12">
        <f>IF(Occurrence!K1497&lt;=0,-1,IFERROR(MATCH(Occurrence!K1497,$D$4:$D$102,1),0))</f>
        <v/>
      </c>
      <c r="O1497" s="9">
        <f>IF(N1497&lt;0,0,IF(N1497=0,Occurrence!K1497*$I$11,IF(N1497&gt;=99,Occurrence!K1497*$I$12,INDEX($C$4:$C$102,N1497)+(Occurrence!K1497-INDEX($D$4:$D$102,N1497))/(INDEX($D$4:$D$102,N1497+1)-INDEX($D$4:$D$102,N1497))*(INDEX($C$4:$C$102,N1497+1)-INDEX($C$4:$C$102,N1497)))))</f>
        <v/>
      </c>
      <c r="P1497" s="12">
        <f>IFERROR(MATCH(Data!X1497,$F$4:$F$102,1),0)</f>
        <v/>
      </c>
      <c r="Q1497" s="9">
        <f>IF(P1497=0,Data!X1497+$I$13,IF(P1497&gt;=99,Data!X1497+$I$14,INDEX($E$4:$E$102,P1497)+(Data!X1497-INDEX($F$4:$F$102,P1497))/(INDEX($F$4:$F$102,P1497+1)-INDEX($F$4:$F$102,P1497))*(INDEX($E$4:$E$102,P1497+1)-INDEX($E$4:$E$102,P1497))))</f>
        <v/>
      </c>
      <c r="R1497" s="12">
        <f>IFERROR(MATCH(Data!Y1497,$F$4:$F$102,1),0)</f>
        <v/>
      </c>
      <c r="S1497" s="9">
        <f>IF(R1497=0,Data!Y1497+$I$13,IF(R1497&gt;=99,Data!Y1497+$I$14,INDEX($E$4:$E$102,R1497)+(Data!Y1497-INDEX($F$4:$F$102,R1497))/(INDEX($F$4:$F$102,R1497+1)-INDEX($F$4:$F$102,R1497))*(INDEX($E$4:$E$102,R1497+1)-INDEX($E$4:$E$102,R1497))))</f>
        <v/>
      </c>
    </row>
    <row r="1498">
      <c r="K1498" s="14">
        <f>Data!A1498</f>
        <v/>
      </c>
      <c r="L1498" s="12">
        <f>IF(Occurrence!J1498&lt;=0,-1,IFERROR(MATCH(Occurrence!J1498,$D$4:$D$102,1),0))</f>
        <v/>
      </c>
      <c r="M1498" s="9">
        <f>IF(L1498&lt;0,0,IF(L1498=0,Occurrence!J1498*$I$11,IF(L1498&gt;=99,Occurrence!J1498*$I$12,INDEX($C$4:$C$102,L1498)+(Occurrence!J1498-INDEX($D$4:$D$102,L1498))/(INDEX($D$4:$D$102,L1498+1)-INDEX($D$4:$D$102,L1498))*(INDEX($C$4:$C$102,L1498+1)-INDEX($C$4:$C$102,L1498)))))</f>
        <v/>
      </c>
      <c r="N1498" s="12">
        <f>IF(Occurrence!K1498&lt;=0,-1,IFERROR(MATCH(Occurrence!K1498,$D$4:$D$102,1),0))</f>
        <v/>
      </c>
      <c r="O1498" s="9">
        <f>IF(N1498&lt;0,0,IF(N1498=0,Occurrence!K1498*$I$11,IF(N1498&gt;=99,Occurrence!K1498*$I$12,INDEX($C$4:$C$102,N1498)+(Occurrence!K1498-INDEX($D$4:$D$102,N1498))/(INDEX($D$4:$D$102,N1498+1)-INDEX($D$4:$D$102,N1498))*(INDEX($C$4:$C$102,N1498+1)-INDEX($C$4:$C$102,N1498)))))</f>
        <v/>
      </c>
      <c r="P1498" s="12">
        <f>IFERROR(MATCH(Data!X1498,$F$4:$F$102,1),0)</f>
        <v/>
      </c>
      <c r="Q1498" s="9">
        <f>IF(P1498=0,Data!X1498+$I$13,IF(P1498&gt;=99,Data!X1498+$I$14,INDEX($E$4:$E$102,P1498)+(Data!X1498-INDEX($F$4:$F$102,P1498))/(INDEX($F$4:$F$102,P1498+1)-INDEX($F$4:$F$102,P1498))*(INDEX($E$4:$E$102,P1498+1)-INDEX($E$4:$E$102,P1498))))</f>
        <v/>
      </c>
      <c r="R1498" s="12">
        <f>IFERROR(MATCH(Data!Y1498,$F$4:$F$102,1),0)</f>
        <v/>
      </c>
      <c r="S1498" s="9">
        <f>IF(R1498=0,Data!Y1498+$I$13,IF(R1498&gt;=99,Data!Y1498+$I$14,INDEX($E$4:$E$102,R1498)+(Data!Y1498-INDEX($F$4:$F$102,R1498))/(INDEX($F$4:$F$102,R1498+1)-INDEX($F$4:$F$102,R1498))*(INDEX($E$4:$E$102,R1498+1)-INDEX($E$4:$E$102,R1498))))</f>
        <v/>
      </c>
    </row>
    <row r="1499">
      <c r="K1499" s="14">
        <f>Data!A1499</f>
        <v/>
      </c>
      <c r="L1499" s="12">
        <f>IF(Occurrence!J1499&lt;=0,-1,IFERROR(MATCH(Occurrence!J1499,$D$4:$D$102,1),0))</f>
        <v/>
      </c>
      <c r="M1499" s="9">
        <f>IF(L1499&lt;0,0,IF(L1499=0,Occurrence!J1499*$I$11,IF(L1499&gt;=99,Occurrence!J1499*$I$12,INDEX($C$4:$C$102,L1499)+(Occurrence!J1499-INDEX($D$4:$D$102,L1499))/(INDEX($D$4:$D$102,L1499+1)-INDEX($D$4:$D$102,L1499))*(INDEX($C$4:$C$102,L1499+1)-INDEX($C$4:$C$102,L1499)))))</f>
        <v/>
      </c>
      <c r="N1499" s="12">
        <f>IF(Occurrence!K1499&lt;=0,-1,IFERROR(MATCH(Occurrence!K1499,$D$4:$D$102,1),0))</f>
        <v/>
      </c>
      <c r="O1499" s="9">
        <f>IF(N1499&lt;0,0,IF(N1499=0,Occurrence!K1499*$I$11,IF(N1499&gt;=99,Occurrence!K1499*$I$12,INDEX($C$4:$C$102,N1499)+(Occurrence!K1499-INDEX($D$4:$D$102,N1499))/(INDEX($D$4:$D$102,N1499+1)-INDEX($D$4:$D$102,N1499))*(INDEX($C$4:$C$102,N1499+1)-INDEX($C$4:$C$102,N1499)))))</f>
        <v/>
      </c>
      <c r="P1499" s="12">
        <f>IFERROR(MATCH(Data!X1499,$F$4:$F$102,1),0)</f>
        <v/>
      </c>
      <c r="Q1499" s="9">
        <f>IF(P1499=0,Data!X1499+$I$13,IF(P1499&gt;=99,Data!X1499+$I$14,INDEX($E$4:$E$102,P1499)+(Data!X1499-INDEX($F$4:$F$102,P1499))/(INDEX($F$4:$F$102,P1499+1)-INDEX($F$4:$F$102,P1499))*(INDEX($E$4:$E$102,P1499+1)-INDEX($E$4:$E$102,P1499))))</f>
        <v/>
      </c>
      <c r="R1499" s="12">
        <f>IFERROR(MATCH(Data!Y1499,$F$4:$F$102,1),0)</f>
        <v/>
      </c>
      <c r="S1499" s="9">
        <f>IF(R1499=0,Data!Y1499+$I$13,IF(R1499&gt;=99,Data!Y1499+$I$14,INDEX($E$4:$E$102,R1499)+(Data!Y1499-INDEX($F$4:$F$102,R1499))/(INDEX($F$4:$F$102,R1499+1)-INDEX($F$4:$F$102,R1499))*(INDEX($E$4:$E$102,R1499+1)-INDEX($E$4:$E$102,R1499))))</f>
        <v/>
      </c>
    </row>
    <row r="1500">
      <c r="K1500" s="14">
        <f>Data!A1500</f>
        <v/>
      </c>
      <c r="L1500" s="12">
        <f>IF(Occurrence!J1500&lt;=0,-1,IFERROR(MATCH(Occurrence!J1500,$D$4:$D$102,1),0))</f>
        <v/>
      </c>
      <c r="M1500" s="9">
        <f>IF(L1500&lt;0,0,IF(L1500=0,Occurrence!J1500*$I$11,IF(L1500&gt;=99,Occurrence!J1500*$I$12,INDEX($C$4:$C$102,L1500)+(Occurrence!J1500-INDEX($D$4:$D$102,L1500))/(INDEX($D$4:$D$102,L1500+1)-INDEX($D$4:$D$102,L1500))*(INDEX($C$4:$C$102,L1500+1)-INDEX($C$4:$C$102,L1500)))))</f>
        <v/>
      </c>
      <c r="N1500" s="12">
        <f>IF(Occurrence!K1500&lt;=0,-1,IFERROR(MATCH(Occurrence!K1500,$D$4:$D$102,1),0))</f>
        <v/>
      </c>
      <c r="O1500" s="9">
        <f>IF(N1500&lt;0,0,IF(N1500=0,Occurrence!K1500*$I$11,IF(N1500&gt;=99,Occurrence!K1500*$I$12,INDEX($C$4:$C$102,N1500)+(Occurrence!K1500-INDEX($D$4:$D$102,N1500))/(INDEX($D$4:$D$102,N1500+1)-INDEX($D$4:$D$102,N1500))*(INDEX($C$4:$C$102,N1500+1)-INDEX($C$4:$C$102,N1500)))))</f>
        <v/>
      </c>
      <c r="P1500" s="12">
        <f>IFERROR(MATCH(Data!X1500,$F$4:$F$102,1),0)</f>
        <v/>
      </c>
      <c r="Q1500" s="9">
        <f>IF(P1500=0,Data!X1500+$I$13,IF(P1500&gt;=99,Data!X1500+$I$14,INDEX($E$4:$E$102,P1500)+(Data!X1500-INDEX($F$4:$F$102,P1500))/(INDEX($F$4:$F$102,P1500+1)-INDEX($F$4:$F$102,P1500))*(INDEX($E$4:$E$102,P1500+1)-INDEX($E$4:$E$102,P1500))))</f>
        <v/>
      </c>
      <c r="R1500" s="12">
        <f>IFERROR(MATCH(Data!Y1500,$F$4:$F$102,1),0)</f>
        <v/>
      </c>
      <c r="S1500" s="9">
        <f>IF(R1500=0,Data!Y1500+$I$13,IF(R1500&gt;=99,Data!Y1500+$I$14,INDEX($E$4:$E$102,R1500)+(Data!Y1500-INDEX($F$4:$F$102,R1500))/(INDEX($F$4:$F$102,R1500+1)-INDEX($F$4:$F$102,R1500))*(INDEX($E$4:$E$102,R1500+1)-INDEX($E$4:$E$102,R1500))))</f>
        <v/>
      </c>
    </row>
    <row r="1501">
      <c r="K1501" s="14">
        <f>Data!A1501</f>
        <v/>
      </c>
      <c r="L1501" s="12">
        <f>IF(Occurrence!J1501&lt;=0,-1,IFERROR(MATCH(Occurrence!J1501,$D$4:$D$102,1),0))</f>
        <v/>
      </c>
      <c r="M1501" s="9">
        <f>IF(L1501&lt;0,0,IF(L1501=0,Occurrence!J1501*$I$11,IF(L1501&gt;=99,Occurrence!J1501*$I$12,INDEX($C$4:$C$102,L1501)+(Occurrence!J1501-INDEX($D$4:$D$102,L1501))/(INDEX($D$4:$D$102,L1501+1)-INDEX($D$4:$D$102,L1501))*(INDEX($C$4:$C$102,L1501+1)-INDEX($C$4:$C$102,L1501)))))</f>
        <v/>
      </c>
      <c r="N1501" s="12">
        <f>IF(Occurrence!K1501&lt;=0,-1,IFERROR(MATCH(Occurrence!K1501,$D$4:$D$102,1),0))</f>
        <v/>
      </c>
      <c r="O1501" s="9">
        <f>IF(N1501&lt;0,0,IF(N1501=0,Occurrence!K1501*$I$11,IF(N1501&gt;=99,Occurrence!K1501*$I$12,INDEX($C$4:$C$102,N1501)+(Occurrence!K1501-INDEX($D$4:$D$102,N1501))/(INDEX($D$4:$D$102,N1501+1)-INDEX($D$4:$D$102,N1501))*(INDEX($C$4:$C$102,N1501+1)-INDEX($C$4:$C$102,N1501)))))</f>
        <v/>
      </c>
      <c r="P1501" s="12">
        <f>IFERROR(MATCH(Data!X1501,$F$4:$F$102,1),0)</f>
        <v/>
      </c>
      <c r="Q1501" s="9">
        <f>IF(P1501=0,Data!X1501+$I$13,IF(P1501&gt;=99,Data!X1501+$I$14,INDEX($E$4:$E$102,P1501)+(Data!X1501-INDEX($F$4:$F$102,P1501))/(INDEX($F$4:$F$102,P1501+1)-INDEX($F$4:$F$102,P1501))*(INDEX($E$4:$E$102,P1501+1)-INDEX($E$4:$E$102,P1501))))</f>
        <v/>
      </c>
      <c r="R1501" s="12">
        <f>IFERROR(MATCH(Data!Y1501,$F$4:$F$102,1),0)</f>
        <v/>
      </c>
      <c r="S1501" s="9">
        <f>IF(R1501=0,Data!Y1501+$I$13,IF(R1501&gt;=99,Data!Y1501+$I$14,INDEX($E$4:$E$102,R1501)+(Data!Y1501-INDEX($F$4:$F$102,R1501))/(INDEX($F$4:$F$102,R1501+1)-INDEX($F$4:$F$102,R1501))*(INDEX($E$4:$E$102,R1501+1)-INDEX($E$4:$E$102,R1501))))</f>
        <v/>
      </c>
    </row>
    <row r="1502">
      <c r="K1502" s="14">
        <f>Data!A1502</f>
        <v/>
      </c>
      <c r="L1502" s="12">
        <f>IF(Occurrence!J1502&lt;=0,-1,IFERROR(MATCH(Occurrence!J1502,$D$4:$D$102,1),0))</f>
        <v/>
      </c>
      <c r="M1502" s="9">
        <f>IF(L1502&lt;0,0,IF(L1502=0,Occurrence!J1502*$I$11,IF(L1502&gt;=99,Occurrence!J1502*$I$12,INDEX($C$4:$C$102,L1502)+(Occurrence!J1502-INDEX($D$4:$D$102,L1502))/(INDEX($D$4:$D$102,L1502+1)-INDEX($D$4:$D$102,L1502))*(INDEX($C$4:$C$102,L1502+1)-INDEX($C$4:$C$102,L1502)))))</f>
        <v/>
      </c>
      <c r="N1502" s="12">
        <f>IF(Occurrence!K1502&lt;=0,-1,IFERROR(MATCH(Occurrence!K1502,$D$4:$D$102,1),0))</f>
        <v/>
      </c>
      <c r="O1502" s="9">
        <f>IF(N1502&lt;0,0,IF(N1502=0,Occurrence!K1502*$I$11,IF(N1502&gt;=99,Occurrence!K1502*$I$12,INDEX($C$4:$C$102,N1502)+(Occurrence!K1502-INDEX($D$4:$D$102,N1502))/(INDEX($D$4:$D$102,N1502+1)-INDEX($D$4:$D$102,N1502))*(INDEX($C$4:$C$102,N1502+1)-INDEX($C$4:$C$102,N1502)))))</f>
        <v/>
      </c>
      <c r="P1502" s="12">
        <f>IFERROR(MATCH(Data!X1502,$F$4:$F$102,1),0)</f>
        <v/>
      </c>
      <c r="Q1502" s="9">
        <f>IF(P1502=0,Data!X1502+$I$13,IF(P1502&gt;=99,Data!X1502+$I$14,INDEX($E$4:$E$102,P1502)+(Data!X1502-INDEX($F$4:$F$102,P1502))/(INDEX($F$4:$F$102,P1502+1)-INDEX($F$4:$F$102,P1502))*(INDEX($E$4:$E$102,P1502+1)-INDEX($E$4:$E$102,P1502))))</f>
        <v/>
      </c>
      <c r="R1502" s="12">
        <f>IFERROR(MATCH(Data!Y1502,$F$4:$F$102,1),0)</f>
        <v/>
      </c>
      <c r="S1502" s="9">
        <f>IF(R1502=0,Data!Y1502+$I$13,IF(R1502&gt;=99,Data!Y1502+$I$14,INDEX($E$4:$E$102,R1502)+(Data!Y1502-INDEX($F$4:$F$102,R1502))/(INDEX($F$4:$F$102,R1502+1)-INDEX($F$4:$F$102,R1502))*(INDEX($E$4:$E$102,R1502+1)-INDEX($E$4:$E$102,R1502))))</f>
        <v/>
      </c>
    </row>
    <row r="1503">
      <c r="K1503" s="14">
        <f>Data!A1503</f>
        <v/>
      </c>
      <c r="L1503" s="12">
        <f>IF(Occurrence!J1503&lt;=0,-1,IFERROR(MATCH(Occurrence!J1503,$D$4:$D$102,1),0))</f>
        <v/>
      </c>
      <c r="M1503" s="9">
        <f>IF(L1503&lt;0,0,IF(L1503=0,Occurrence!J1503*$I$11,IF(L1503&gt;=99,Occurrence!J1503*$I$12,INDEX($C$4:$C$102,L1503)+(Occurrence!J1503-INDEX($D$4:$D$102,L1503))/(INDEX($D$4:$D$102,L1503+1)-INDEX($D$4:$D$102,L1503))*(INDEX($C$4:$C$102,L1503+1)-INDEX($C$4:$C$102,L1503)))))</f>
        <v/>
      </c>
      <c r="N1503" s="12">
        <f>IF(Occurrence!K1503&lt;=0,-1,IFERROR(MATCH(Occurrence!K1503,$D$4:$D$102,1),0))</f>
        <v/>
      </c>
      <c r="O1503" s="9">
        <f>IF(N1503&lt;0,0,IF(N1503=0,Occurrence!K1503*$I$11,IF(N1503&gt;=99,Occurrence!K1503*$I$12,INDEX($C$4:$C$102,N1503)+(Occurrence!K1503-INDEX($D$4:$D$102,N1503))/(INDEX($D$4:$D$102,N1503+1)-INDEX($D$4:$D$102,N1503))*(INDEX($C$4:$C$102,N1503+1)-INDEX($C$4:$C$102,N1503)))))</f>
        <v/>
      </c>
      <c r="P1503" s="12">
        <f>IFERROR(MATCH(Data!X1503,$F$4:$F$102,1),0)</f>
        <v/>
      </c>
      <c r="Q1503" s="9">
        <f>IF(P1503=0,Data!X1503+$I$13,IF(P1503&gt;=99,Data!X1503+$I$14,INDEX($E$4:$E$102,P1503)+(Data!X1503-INDEX($F$4:$F$102,P1503))/(INDEX($F$4:$F$102,P1503+1)-INDEX($F$4:$F$102,P1503))*(INDEX($E$4:$E$102,P1503+1)-INDEX($E$4:$E$102,P1503))))</f>
        <v/>
      </c>
      <c r="R1503" s="12">
        <f>IFERROR(MATCH(Data!Y1503,$F$4:$F$102,1),0)</f>
        <v/>
      </c>
      <c r="S1503" s="9">
        <f>IF(R1503=0,Data!Y1503+$I$13,IF(R1503&gt;=99,Data!Y1503+$I$14,INDEX($E$4:$E$102,R1503)+(Data!Y1503-INDEX($F$4:$F$102,R1503))/(INDEX($F$4:$F$102,R1503+1)-INDEX($F$4:$F$102,R1503))*(INDEX($E$4:$E$102,R1503+1)-INDEX($E$4:$E$102,R1503))))</f>
        <v/>
      </c>
    </row>
    <row r="1504">
      <c r="K1504" s="14">
        <f>Data!A1504</f>
        <v/>
      </c>
      <c r="L1504" s="12">
        <f>IF(Occurrence!J1504&lt;=0,-1,IFERROR(MATCH(Occurrence!J1504,$D$4:$D$102,1),0))</f>
        <v/>
      </c>
      <c r="M1504" s="9">
        <f>IF(L1504&lt;0,0,IF(L1504=0,Occurrence!J1504*$I$11,IF(L1504&gt;=99,Occurrence!J1504*$I$12,INDEX($C$4:$C$102,L1504)+(Occurrence!J1504-INDEX($D$4:$D$102,L1504))/(INDEX($D$4:$D$102,L1504+1)-INDEX($D$4:$D$102,L1504))*(INDEX($C$4:$C$102,L1504+1)-INDEX($C$4:$C$102,L1504)))))</f>
        <v/>
      </c>
      <c r="N1504" s="12">
        <f>IF(Occurrence!K1504&lt;=0,-1,IFERROR(MATCH(Occurrence!K1504,$D$4:$D$102,1),0))</f>
        <v/>
      </c>
      <c r="O1504" s="9">
        <f>IF(N1504&lt;0,0,IF(N1504=0,Occurrence!K1504*$I$11,IF(N1504&gt;=99,Occurrence!K1504*$I$12,INDEX($C$4:$C$102,N1504)+(Occurrence!K1504-INDEX($D$4:$D$102,N1504))/(INDEX($D$4:$D$102,N1504+1)-INDEX($D$4:$D$102,N1504))*(INDEX($C$4:$C$102,N1504+1)-INDEX($C$4:$C$102,N1504)))))</f>
        <v/>
      </c>
      <c r="P1504" s="12">
        <f>IFERROR(MATCH(Data!X1504,$F$4:$F$102,1),0)</f>
        <v/>
      </c>
      <c r="Q1504" s="9">
        <f>IF(P1504=0,Data!X1504+$I$13,IF(P1504&gt;=99,Data!X1504+$I$14,INDEX($E$4:$E$102,P1504)+(Data!X1504-INDEX($F$4:$F$102,P1504))/(INDEX($F$4:$F$102,P1504+1)-INDEX($F$4:$F$102,P1504))*(INDEX($E$4:$E$102,P1504+1)-INDEX($E$4:$E$102,P1504))))</f>
        <v/>
      </c>
      <c r="R1504" s="12">
        <f>IFERROR(MATCH(Data!Y1504,$F$4:$F$102,1),0)</f>
        <v/>
      </c>
      <c r="S1504" s="9">
        <f>IF(R1504=0,Data!Y1504+$I$13,IF(R1504&gt;=99,Data!Y1504+$I$14,INDEX($E$4:$E$102,R1504)+(Data!Y1504-INDEX($F$4:$F$102,R1504))/(INDEX($F$4:$F$102,R1504+1)-INDEX($F$4:$F$102,R1504))*(INDEX($E$4:$E$102,R1504+1)-INDEX($E$4:$E$102,R1504))))</f>
        <v/>
      </c>
    </row>
    <row r="1505">
      <c r="K1505" s="14">
        <f>Data!A1505</f>
        <v/>
      </c>
      <c r="L1505" s="12">
        <f>IF(Occurrence!J1505&lt;=0,-1,IFERROR(MATCH(Occurrence!J1505,$D$4:$D$102,1),0))</f>
        <v/>
      </c>
      <c r="M1505" s="9">
        <f>IF(L1505&lt;0,0,IF(L1505=0,Occurrence!J1505*$I$11,IF(L1505&gt;=99,Occurrence!J1505*$I$12,INDEX($C$4:$C$102,L1505)+(Occurrence!J1505-INDEX($D$4:$D$102,L1505))/(INDEX($D$4:$D$102,L1505+1)-INDEX($D$4:$D$102,L1505))*(INDEX($C$4:$C$102,L1505+1)-INDEX($C$4:$C$102,L1505)))))</f>
        <v/>
      </c>
      <c r="N1505" s="12">
        <f>IF(Occurrence!K1505&lt;=0,-1,IFERROR(MATCH(Occurrence!K1505,$D$4:$D$102,1),0))</f>
        <v/>
      </c>
      <c r="O1505" s="9">
        <f>IF(N1505&lt;0,0,IF(N1505=0,Occurrence!K1505*$I$11,IF(N1505&gt;=99,Occurrence!K1505*$I$12,INDEX($C$4:$C$102,N1505)+(Occurrence!K1505-INDEX($D$4:$D$102,N1505))/(INDEX($D$4:$D$102,N1505+1)-INDEX($D$4:$D$102,N1505))*(INDEX($C$4:$C$102,N1505+1)-INDEX($C$4:$C$102,N1505)))))</f>
        <v/>
      </c>
      <c r="P1505" s="12">
        <f>IFERROR(MATCH(Data!X1505,$F$4:$F$102,1),0)</f>
        <v/>
      </c>
      <c r="Q1505" s="9">
        <f>IF(P1505=0,Data!X1505+$I$13,IF(P1505&gt;=99,Data!X1505+$I$14,INDEX($E$4:$E$102,P1505)+(Data!X1505-INDEX($F$4:$F$102,P1505))/(INDEX($F$4:$F$102,P1505+1)-INDEX($F$4:$F$102,P1505))*(INDEX($E$4:$E$102,P1505+1)-INDEX($E$4:$E$102,P1505))))</f>
        <v/>
      </c>
      <c r="R1505" s="12">
        <f>IFERROR(MATCH(Data!Y1505,$F$4:$F$102,1),0)</f>
        <v/>
      </c>
      <c r="S1505" s="9">
        <f>IF(R1505=0,Data!Y1505+$I$13,IF(R1505&gt;=99,Data!Y1505+$I$14,INDEX($E$4:$E$102,R1505)+(Data!Y1505-INDEX($F$4:$F$102,R1505))/(INDEX($F$4:$F$102,R1505+1)-INDEX($F$4:$F$102,R1505))*(INDEX($E$4:$E$102,R1505+1)-INDEX($E$4:$E$102,R1505))))</f>
        <v/>
      </c>
    </row>
    <row r="1506">
      <c r="K1506" s="14">
        <f>Data!A1506</f>
        <v/>
      </c>
      <c r="L1506" s="12">
        <f>IF(Occurrence!J1506&lt;=0,-1,IFERROR(MATCH(Occurrence!J1506,$D$4:$D$102,1),0))</f>
        <v/>
      </c>
      <c r="M1506" s="9">
        <f>IF(L1506&lt;0,0,IF(L1506=0,Occurrence!J1506*$I$11,IF(L1506&gt;=99,Occurrence!J1506*$I$12,INDEX($C$4:$C$102,L1506)+(Occurrence!J1506-INDEX($D$4:$D$102,L1506))/(INDEX($D$4:$D$102,L1506+1)-INDEX($D$4:$D$102,L1506))*(INDEX($C$4:$C$102,L1506+1)-INDEX($C$4:$C$102,L1506)))))</f>
        <v/>
      </c>
      <c r="N1506" s="12">
        <f>IF(Occurrence!K1506&lt;=0,-1,IFERROR(MATCH(Occurrence!K1506,$D$4:$D$102,1),0))</f>
        <v/>
      </c>
      <c r="O1506" s="9">
        <f>IF(N1506&lt;0,0,IF(N1506=0,Occurrence!K1506*$I$11,IF(N1506&gt;=99,Occurrence!K1506*$I$12,INDEX($C$4:$C$102,N1506)+(Occurrence!K1506-INDEX($D$4:$D$102,N1506))/(INDEX($D$4:$D$102,N1506+1)-INDEX($D$4:$D$102,N1506))*(INDEX($C$4:$C$102,N1506+1)-INDEX($C$4:$C$102,N1506)))))</f>
        <v/>
      </c>
      <c r="P1506" s="12">
        <f>IFERROR(MATCH(Data!X1506,$F$4:$F$102,1),0)</f>
        <v/>
      </c>
      <c r="Q1506" s="9">
        <f>IF(P1506=0,Data!X1506+$I$13,IF(P1506&gt;=99,Data!X1506+$I$14,INDEX($E$4:$E$102,P1506)+(Data!X1506-INDEX($F$4:$F$102,P1506))/(INDEX($F$4:$F$102,P1506+1)-INDEX($F$4:$F$102,P1506))*(INDEX($E$4:$E$102,P1506+1)-INDEX($E$4:$E$102,P1506))))</f>
        <v/>
      </c>
      <c r="R1506" s="12">
        <f>IFERROR(MATCH(Data!Y1506,$F$4:$F$102,1),0)</f>
        <v/>
      </c>
      <c r="S1506" s="9">
        <f>IF(R1506=0,Data!Y1506+$I$13,IF(R1506&gt;=99,Data!Y1506+$I$14,INDEX($E$4:$E$102,R1506)+(Data!Y1506-INDEX($F$4:$F$102,R1506))/(INDEX($F$4:$F$102,R1506+1)-INDEX($F$4:$F$102,R1506))*(INDEX($E$4:$E$102,R1506+1)-INDEX($E$4:$E$102,R1506))))</f>
        <v/>
      </c>
    </row>
    <row r="1507">
      <c r="K1507" s="14">
        <f>Data!A1507</f>
        <v/>
      </c>
      <c r="L1507" s="12">
        <f>IF(Occurrence!J1507&lt;=0,-1,IFERROR(MATCH(Occurrence!J1507,$D$4:$D$102,1),0))</f>
        <v/>
      </c>
      <c r="M1507" s="9">
        <f>IF(L1507&lt;0,0,IF(L1507=0,Occurrence!J1507*$I$11,IF(L1507&gt;=99,Occurrence!J1507*$I$12,INDEX($C$4:$C$102,L1507)+(Occurrence!J1507-INDEX($D$4:$D$102,L1507))/(INDEX($D$4:$D$102,L1507+1)-INDEX($D$4:$D$102,L1507))*(INDEX($C$4:$C$102,L1507+1)-INDEX($C$4:$C$102,L1507)))))</f>
        <v/>
      </c>
      <c r="N1507" s="12">
        <f>IF(Occurrence!K1507&lt;=0,-1,IFERROR(MATCH(Occurrence!K1507,$D$4:$D$102,1),0))</f>
        <v/>
      </c>
      <c r="O1507" s="9">
        <f>IF(N1507&lt;0,0,IF(N1507=0,Occurrence!K1507*$I$11,IF(N1507&gt;=99,Occurrence!K1507*$I$12,INDEX($C$4:$C$102,N1507)+(Occurrence!K1507-INDEX($D$4:$D$102,N1507))/(INDEX($D$4:$D$102,N1507+1)-INDEX($D$4:$D$102,N1507))*(INDEX($C$4:$C$102,N1507+1)-INDEX($C$4:$C$102,N1507)))))</f>
        <v/>
      </c>
      <c r="P1507" s="12">
        <f>IFERROR(MATCH(Data!X1507,$F$4:$F$102,1),0)</f>
        <v/>
      </c>
      <c r="Q1507" s="9">
        <f>IF(P1507=0,Data!X1507+$I$13,IF(P1507&gt;=99,Data!X1507+$I$14,INDEX($E$4:$E$102,P1507)+(Data!X1507-INDEX($F$4:$F$102,P1507))/(INDEX($F$4:$F$102,P1507+1)-INDEX($F$4:$F$102,P1507))*(INDEX($E$4:$E$102,P1507+1)-INDEX($E$4:$E$102,P1507))))</f>
        <v/>
      </c>
      <c r="R1507" s="12">
        <f>IFERROR(MATCH(Data!Y1507,$F$4:$F$102,1),0)</f>
        <v/>
      </c>
      <c r="S1507" s="9">
        <f>IF(R1507=0,Data!Y1507+$I$13,IF(R1507&gt;=99,Data!Y1507+$I$14,INDEX($E$4:$E$102,R1507)+(Data!Y1507-INDEX($F$4:$F$102,R1507))/(INDEX($F$4:$F$102,R1507+1)-INDEX($F$4:$F$102,R1507))*(INDEX($E$4:$E$102,R1507+1)-INDEX($E$4:$E$102,R1507))))</f>
        <v/>
      </c>
    </row>
    <row r="1508">
      <c r="K1508" s="14">
        <f>Data!A1508</f>
        <v/>
      </c>
      <c r="L1508" s="12">
        <f>IF(Occurrence!J1508&lt;=0,-1,IFERROR(MATCH(Occurrence!J1508,$D$4:$D$102,1),0))</f>
        <v/>
      </c>
      <c r="M1508" s="9">
        <f>IF(L1508&lt;0,0,IF(L1508=0,Occurrence!J1508*$I$11,IF(L1508&gt;=99,Occurrence!J1508*$I$12,INDEX($C$4:$C$102,L1508)+(Occurrence!J1508-INDEX($D$4:$D$102,L1508))/(INDEX($D$4:$D$102,L1508+1)-INDEX($D$4:$D$102,L1508))*(INDEX($C$4:$C$102,L1508+1)-INDEX($C$4:$C$102,L1508)))))</f>
        <v/>
      </c>
      <c r="N1508" s="12">
        <f>IF(Occurrence!K1508&lt;=0,-1,IFERROR(MATCH(Occurrence!K1508,$D$4:$D$102,1),0))</f>
        <v/>
      </c>
      <c r="O1508" s="9">
        <f>IF(N1508&lt;0,0,IF(N1508=0,Occurrence!K1508*$I$11,IF(N1508&gt;=99,Occurrence!K1508*$I$12,INDEX($C$4:$C$102,N1508)+(Occurrence!K1508-INDEX($D$4:$D$102,N1508))/(INDEX($D$4:$D$102,N1508+1)-INDEX($D$4:$D$102,N1508))*(INDEX($C$4:$C$102,N1508+1)-INDEX($C$4:$C$102,N1508)))))</f>
        <v/>
      </c>
      <c r="P1508" s="12">
        <f>IFERROR(MATCH(Data!X1508,$F$4:$F$102,1),0)</f>
        <v/>
      </c>
      <c r="Q1508" s="9">
        <f>IF(P1508=0,Data!X1508+$I$13,IF(P1508&gt;=99,Data!X1508+$I$14,INDEX($E$4:$E$102,P1508)+(Data!X1508-INDEX($F$4:$F$102,P1508))/(INDEX($F$4:$F$102,P1508+1)-INDEX($F$4:$F$102,P1508))*(INDEX($E$4:$E$102,P1508+1)-INDEX($E$4:$E$102,P1508))))</f>
        <v/>
      </c>
      <c r="R1508" s="12">
        <f>IFERROR(MATCH(Data!Y1508,$F$4:$F$102,1),0)</f>
        <v/>
      </c>
      <c r="S1508" s="9">
        <f>IF(R1508=0,Data!Y1508+$I$13,IF(R1508&gt;=99,Data!Y1508+$I$14,INDEX($E$4:$E$102,R1508)+(Data!Y1508-INDEX($F$4:$F$102,R1508))/(INDEX($F$4:$F$102,R1508+1)-INDEX($F$4:$F$102,R1508))*(INDEX($E$4:$E$102,R1508+1)-INDEX($E$4:$E$102,R1508))))</f>
        <v/>
      </c>
    </row>
    <row r="1509">
      <c r="K1509" s="14">
        <f>Data!A1509</f>
        <v/>
      </c>
      <c r="L1509" s="12">
        <f>IF(Occurrence!J1509&lt;=0,-1,IFERROR(MATCH(Occurrence!J1509,$D$4:$D$102,1),0))</f>
        <v/>
      </c>
      <c r="M1509" s="9">
        <f>IF(L1509&lt;0,0,IF(L1509=0,Occurrence!J1509*$I$11,IF(L1509&gt;=99,Occurrence!J1509*$I$12,INDEX($C$4:$C$102,L1509)+(Occurrence!J1509-INDEX($D$4:$D$102,L1509))/(INDEX($D$4:$D$102,L1509+1)-INDEX($D$4:$D$102,L1509))*(INDEX($C$4:$C$102,L1509+1)-INDEX($C$4:$C$102,L1509)))))</f>
        <v/>
      </c>
      <c r="N1509" s="12">
        <f>IF(Occurrence!K1509&lt;=0,-1,IFERROR(MATCH(Occurrence!K1509,$D$4:$D$102,1),0))</f>
        <v/>
      </c>
      <c r="O1509" s="9">
        <f>IF(N1509&lt;0,0,IF(N1509=0,Occurrence!K1509*$I$11,IF(N1509&gt;=99,Occurrence!K1509*$I$12,INDEX($C$4:$C$102,N1509)+(Occurrence!K1509-INDEX($D$4:$D$102,N1509))/(INDEX($D$4:$D$102,N1509+1)-INDEX($D$4:$D$102,N1509))*(INDEX($C$4:$C$102,N1509+1)-INDEX($C$4:$C$102,N1509)))))</f>
        <v/>
      </c>
      <c r="P1509" s="12">
        <f>IFERROR(MATCH(Data!X1509,$F$4:$F$102,1),0)</f>
        <v/>
      </c>
      <c r="Q1509" s="9">
        <f>IF(P1509=0,Data!X1509+$I$13,IF(P1509&gt;=99,Data!X1509+$I$14,INDEX($E$4:$E$102,P1509)+(Data!X1509-INDEX($F$4:$F$102,P1509))/(INDEX($F$4:$F$102,P1509+1)-INDEX($F$4:$F$102,P1509))*(INDEX($E$4:$E$102,P1509+1)-INDEX($E$4:$E$102,P1509))))</f>
        <v/>
      </c>
      <c r="R1509" s="12">
        <f>IFERROR(MATCH(Data!Y1509,$F$4:$F$102,1),0)</f>
        <v/>
      </c>
      <c r="S1509" s="9">
        <f>IF(R1509=0,Data!Y1509+$I$13,IF(R1509&gt;=99,Data!Y1509+$I$14,INDEX($E$4:$E$102,R1509)+(Data!Y1509-INDEX($F$4:$F$102,R1509))/(INDEX($F$4:$F$102,R1509+1)-INDEX($F$4:$F$102,R1509))*(INDEX($E$4:$E$102,R1509+1)-INDEX($E$4:$E$102,R1509))))</f>
        <v/>
      </c>
    </row>
    <row r="1510">
      <c r="K1510" s="14">
        <f>Data!A1510</f>
        <v/>
      </c>
      <c r="L1510" s="12">
        <f>IF(Occurrence!J1510&lt;=0,-1,IFERROR(MATCH(Occurrence!J1510,$D$4:$D$102,1),0))</f>
        <v/>
      </c>
      <c r="M1510" s="9">
        <f>IF(L1510&lt;0,0,IF(L1510=0,Occurrence!J1510*$I$11,IF(L1510&gt;=99,Occurrence!J1510*$I$12,INDEX($C$4:$C$102,L1510)+(Occurrence!J1510-INDEX($D$4:$D$102,L1510))/(INDEX($D$4:$D$102,L1510+1)-INDEX($D$4:$D$102,L1510))*(INDEX($C$4:$C$102,L1510+1)-INDEX($C$4:$C$102,L1510)))))</f>
        <v/>
      </c>
      <c r="N1510" s="12">
        <f>IF(Occurrence!K1510&lt;=0,-1,IFERROR(MATCH(Occurrence!K1510,$D$4:$D$102,1),0))</f>
        <v/>
      </c>
      <c r="O1510" s="9">
        <f>IF(N1510&lt;0,0,IF(N1510=0,Occurrence!K1510*$I$11,IF(N1510&gt;=99,Occurrence!K1510*$I$12,INDEX($C$4:$C$102,N1510)+(Occurrence!K1510-INDEX($D$4:$D$102,N1510))/(INDEX($D$4:$D$102,N1510+1)-INDEX($D$4:$D$102,N1510))*(INDEX($C$4:$C$102,N1510+1)-INDEX($C$4:$C$102,N1510)))))</f>
        <v/>
      </c>
      <c r="P1510" s="12">
        <f>IFERROR(MATCH(Data!X1510,$F$4:$F$102,1),0)</f>
        <v/>
      </c>
      <c r="Q1510" s="9">
        <f>IF(P1510=0,Data!X1510+$I$13,IF(P1510&gt;=99,Data!X1510+$I$14,INDEX($E$4:$E$102,P1510)+(Data!X1510-INDEX($F$4:$F$102,P1510))/(INDEX($F$4:$F$102,P1510+1)-INDEX($F$4:$F$102,P1510))*(INDEX($E$4:$E$102,P1510+1)-INDEX($E$4:$E$102,P1510))))</f>
        <v/>
      </c>
      <c r="R1510" s="12">
        <f>IFERROR(MATCH(Data!Y1510,$F$4:$F$102,1),0)</f>
        <v/>
      </c>
      <c r="S1510" s="9">
        <f>IF(R1510=0,Data!Y1510+$I$13,IF(R1510&gt;=99,Data!Y1510+$I$14,INDEX($E$4:$E$102,R1510)+(Data!Y1510-INDEX($F$4:$F$102,R1510))/(INDEX($F$4:$F$102,R1510+1)-INDEX($F$4:$F$102,R1510))*(INDEX($E$4:$E$102,R1510+1)-INDEX($E$4:$E$102,R1510))))</f>
        <v/>
      </c>
    </row>
    <row r="1511">
      <c r="K1511" s="14">
        <f>Data!A1511</f>
        <v/>
      </c>
      <c r="L1511" s="12">
        <f>IF(Occurrence!J1511&lt;=0,-1,IFERROR(MATCH(Occurrence!J1511,$D$4:$D$102,1),0))</f>
        <v/>
      </c>
      <c r="M1511" s="9">
        <f>IF(L1511&lt;0,0,IF(L1511=0,Occurrence!J1511*$I$11,IF(L1511&gt;=99,Occurrence!J1511*$I$12,INDEX($C$4:$C$102,L1511)+(Occurrence!J1511-INDEX($D$4:$D$102,L1511))/(INDEX($D$4:$D$102,L1511+1)-INDEX($D$4:$D$102,L1511))*(INDEX($C$4:$C$102,L1511+1)-INDEX($C$4:$C$102,L1511)))))</f>
        <v/>
      </c>
      <c r="N1511" s="12">
        <f>IF(Occurrence!K1511&lt;=0,-1,IFERROR(MATCH(Occurrence!K1511,$D$4:$D$102,1),0))</f>
        <v/>
      </c>
      <c r="O1511" s="9">
        <f>IF(N1511&lt;0,0,IF(N1511=0,Occurrence!K1511*$I$11,IF(N1511&gt;=99,Occurrence!K1511*$I$12,INDEX($C$4:$C$102,N1511)+(Occurrence!K1511-INDEX($D$4:$D$102,N1511))/(INDEX($D$4:$D$102,N1511+1)-INDEX($D$4:$D$102,N1511))*(INDEX($C$4:$C$102,N1511+1)-INDEX($C$4:$C$102,N1511)))))</f>
        <v/>
      </c>
      <c r="P1511" s="12">
        <f>IFERROR(MATCH(Data!X1511,$F$4:$F$102,1),0)</f>
        <v/>
      </c>
      <c r="Q1511" s="9">
        <f>IF(P1511=0,Data!X1511+$I$13,IF(P1511&gt;=99,Data!X1511+$I$14,INDEX($E$4:$E$102,P1511)+(Data!X1511-INDEX($F$4:$F$102,P1511))/(INDEX($F$4:$F$102,P1511+1)-INDEX($F$4:$F$102,P1511))*(INDEX($E$4:$E$102,P1511+1)-INDEX($E$4:$E$102,P1511))))</f>
        <v/>
      </c>
      <c r="R1511" s="12">
        <f>IFERROR(MATCH(Data!Y1511,$F$4:$F$102,1),0)</f>
        <v/>
      </c>
      <c r="S1511" s="9">
        <f>IF(R1511=0,Data!Y1511+$I$13,IF(R1511&gt;=99,Data!Y1511+$I$14,INDEX($E$4:$E$102,R1511)+(Data!Y1511-INDEX($F$4:$F$102,R1511))/(INDEX($F$4:$F$102,R1511+1)-INDEX($F$4:$F$102,R1511))*(INDEX($E$4:$E$102,R1511+1)-INDEX($E$4:$E$102,R1511))))</f>
        <v/>
      </c>
    </row>
    <row r="1512">
      <c r="K1512" s="14">
        <f>Data!A1512</f>
        <v/>
      </c>
      <c r="L1512" s="12">
        <f>IF(Occurrence!J1512&lt;=0,-1,IFERROR(MATCH(Occurrence!J1512,$D$4:$D$102,1),0))</f>
        <v/>
      </c>
      <c r="M1512" s="9">
        <f>IF(L1512&lt;0,0,IF(L1512=0,Occurrence!J1512*$I$11,IF(L1512&gt;=99,Occurrence!J1512*$I$12,INDEX($C$4:$C$102,L1512)+(Occurrence!J1512-INDEX($D$4:$D$102,L1512))/(INDEX($D$4:$D$102,L1512+1)-INDEX($D$4:$D$102,L1512))*(INDEX($C$4:$C$102,L1512+1)-INDEX($C$4:$C$102,L1512)))))</f>
        <v/>
      </c>
      <c r="N1512" s="12">
        <f>IF(Occurrence!K1512&lt;=0,-1,IFERROR(MATCH(Occurrence!K1512,$D$4:$D$102,1),0))</f>
        <v/>
      </c>
      <c r="O1512" s="9">
        <f>IF(N1512&lt;0,0,IF(N1512=0,Occurrence!K1512*$I$11,IF(N1512&gt;=99,Occurrence!K1512*$I$12,INDEX($C$4:$C$102,N1512)+(Occurrence!K1512-INDEX($D$4:$D$102,N1512))/(INDEX($D$4:$D$102,N1512+1)-INDEX($D$4:$D$102,N1512))*(INDEX($C$4:$C$102,N1512+1)-INDEX($C$4:$C$102,N1512)))))</f>
        <v/>
      </c>
      <c r="P1512" s="12">
        <f>IFERROR(MATCH(Data!X1512,$F$4:$F$102,1),0)</f>
        <v/>
      </c>
      <c r="Q1512" s="9">
        <f>IF(P1512=0,Data!X1512+$I$13,IF(P1512&gt;=99,Data!X1512+$I$14,INDEX($E$4:$E$102,P1512)+(Data!X1512-INDEX($F$4:$F$102,P1512))/(INDEX($F$4:$F$102,P1512+1)-INDEX($F$4:$F$102,P1512))*(INDEX($E$4:$E$102,P1512+1)-INDEX($E$4:$E$102,P1512))))</f>
        <v/>
      </c>
      <c r="R1512" s="12">
        <f>IFERROR(MATCH(Data!Y1512,$F$4:$F$102,1),0)</f>
        <v/>
      </c>
      <c r="S1512" s="9">
        <f>IF(R1512=0,Data!Y1512+$I$13,IF(R1512&gt;=99,Data!Y1512+$I$14,INDEX($E$4:$E$102,R1512)+(Data!Y1512-INDEX($F$4:$F$102,R1512))/(INDEX($F$4:$F$102,R1512+1)-INDEX($F$4:$F$102,R1512))*(INDEX($E$4:$E$102,R1512+1)-INDEX($E$4:$E$102,R1512))))</f>
        <v/>
      </c>
    </row>
    <row r="1513">
      <c r="K1513" s="14">
        <f>Data!A1513</f>
        <v/>
      </c>
      <c r="L1513" s="12">
        <f>IF(Occurrence!J1513&lt;=0,-1,IFERROR(MATCH(Occurrence!J1513,$D$4:$D$102,1),0))</f>
        <v/>
      </c>
      <c r="M1513" s="9">
        <f>IF(L1513&lt;0,0,IF(L1513=0,Occurrence!J1513*$I$11,IF(L1513&gt;=99,Occurrence!J1513*$I$12,INDEX($C$4:$C$102,L1513)+(Occurrence!J1513-INDEX($D$4:$D$102,L1513))/(INDEX($D$4:$D$102,L1513+1)-INDEX($D$4:$D$102,L1513))*(INDEX($C$4:$C$102,L1513+1)-INDEX($C$4:$C$102,L1513)))))</f>
        <v/>
      </c>
      <c r="N1513" s="12">
        <f>IF(Occurrence!K1513&lt;=0,-1,IFERROR(MATCH(Occurrence!K1513,$D$4:$D$102,1),0))</f>
        <v/>
      </c>
      <c r="O1513" s="9">
        <f>IF(N1513&lt;0,0,IF(N1513=0,Occurrence!K1513*$I$11,IF(N1513&gt;=99,Occurrence!K1513*$I$12,INDEX($C$4:$C$102,N1513)+(Occurrence!K1513-INDEX($D$4:$D$102,N1513))/(INDEX($D$4:$D$102,N1513+1)-INDEX($D$4:$D$102,N1513))*(INDEX($C$4:$C$102,N1513+1)-INDEX($C$4:$C$102,N1513)))))</f>
        <v/>
      </c>
      <c r="P1513" s="12">
        <f>IFERROR(MATCH(Data!X1513,$F$4:$F$102,1),0)</f>
        <v/>
      </c>
      <c r="Q1513" s="9">
        <f>IF(P1513=0,Data!X1513+$I$13,IF(P1513&gt;=99,Data!X1513+$I$14,INDEX($E$4:$E$102,P1513)+(Data!X1513-INDEX($F$4:$F$102,P1513))/(INDEX($F$4:$F$102,P1513+1)-INDEX($F$4:$F$102,P1513))*(INDEX($E$4:$E$102,P1513+1)-INDEX($E$4:$E$102,P1513))))</f>
        <v/>
      </c>
      <c r="R1513" s="12">
        <f>IFERROR(MATCH(Data!Y1513,$F$4:$F$102,1),0)</f>
        <v/>
      </c>
      <c r="S1513" s="9">
        <f>IF(R1513=0,Data!Y1513+$I$13,IF(R1513&gt;=99,Data!Y1513+$I$14,INDEX($E$4:$E$102,R1513)+(Data!Y1513-INDEX($F$4:$F$102,R1513))/(INDEX($F$4:$F$102,R1513+1)-INDEX($F$4:$F$102,R1513))*(INDEX($E$4:$E$102,R1513+1)-INDEX($E$4:$E$102,R1513))))</f>
        <v/>
      </c>
    </row>
    <row r="1514">
      <c r="K1514" s="14">
        <f>Data!A1514</f>
        <v/>
      </c>
      <c r="L1514" s="12">
        <f>IF(Occurrence!J1514&lt;=0,-1,IFERROR(MATCH(Occurrence!J1514,$D$4:$D$102,1),0))</f>
        <v/>
      </c>
      <c r="M1514" s="9">
        <f>IF(L1514&lt;0,0,IF(L1514=0,Occurrence!J1514*$I$11,IF(L1514&gt;=99,Occurrence!J1514*$I$12,INDEX($C$4:$C$102,L1514)+(Occurrence!J1514-INDEX($D$4:$D$102,L1514))/(INDEX($D$4:$D$102,L1514+1)-INDEX($D$4:$D$102,L1514))*(INDEX($C$4:$C$102,L1514+1)-INDEX($C$4:$C$102,L1514)))))</f>
        <v/>
      </c>
      <c r="N1514" s="12">
        <f>IF(Occurrence!K1514&lt;=0,-1,IFERROR(MATCH(Occurrence!K1514,$D$4:$D$102,1),0))</f>
        <v/>
      </c>
      <c r="O1514" s="9">
        <f>IF(N1514&lt;0,0,IF(N1514=0,Occurrence!K1514*$I$11,IF(N1514&gt;=99,Occurrence!K1514*$I$12,INDEX($C$4:$C$102,N1514)+(Occurrence!K1514-INDEX($D$4:$D$102,N1514))/(INDEX($D$4:$D$102,N1514+1)-INDEX($D$4:$D$102,N1514))*(INDEX($C$4:$C$102,N1514+1)-INDEX($C$4:$C$102,N1514)))))</f>
        <v/>
      </c>
      <c r="P1514" s="12">
        <f>IFERROR(MATCH(Data!X1514,$F$4:$F$102,1),0)</f>
        <v/>
      </c>
      <c r="Q1514" s="9">
        <f>IF(P1514=0,Data!X1514+$I$13,IF(P1514&gt;=99,Data!X1514+$I$14,INDEX($E$4:$E$102,P1514)+(Data!X1514-INDEX($F$4:$F$102,P1514))/(INDEX($F$4:$F$102,P1514+1)-INDEX($F$4:$F$102,P1514))*(INDEX($E$4:$E$102,P1514+1)-INDEX($E$4:$E$102,P1514))))</f>
        <v/>
      </c>
      <c r="R1514" s="12">
        <f>IFERROR(MATCH(Data!Y1514,$F$4:$F$102,1),0)</f>
        <v/>
      </c>
      <c r="S1514" s="9">
        <f>IF(R1514=0,Data!Y1514+$I$13,IF(R1514&gt;=99,Data!Y1514+$I$14,INDEX($E$4:$E$102,R1514)+(Data!Y1514-INDEX($F$4:$F$102,R1514))/(INDEX($F$4:$F$102,R1514+1)-INDEX($F$4:$F$102,R1514))*(INDEX($E$4:$E$102,R1514+1)-INDEX($E$4:$E$102,R1514))))</f>
        <v/>
      </c>
    </row>
    <row r="1515">
      <c r="K1515" s="14">
        <f>Data!A1515</f>
        <v/>
      </c>
      <c r="L1515" s="12">
        <f>IF(Occurrence!J1515&lt;=0,-1,IFERROR(MATCH(Occurrence!J1515,$D$4:$D$102,1),0))</f>
        <v/>
      </c>
      <c r="M1515" s="9">
        <f>IF(L1515&lt;0,0,IF(L1515=0,Occurrence!J1515*$I$11,IF(L1515&gt;=99,Occurrence!J1515*$I$12,INDEX($C$4:$C$102,L1515)+(Occurrence!J1515-INDEX($D$4:$D$102,L1515))/(INDEX($D$4:$D$102,L1515+1)-INDEX($D$4:$D$102,L1515))*(INDEX($C$4:$C$102,L1515+1)-INDEX($C$4:$C$102,L1515)))))</f>
        <v/>
      </c>
      <c r="N1515" s="12">
        <f>IF(Occurrence!K1515&lt;=0,-1,IFERROR(MATCH(Occurrence!K1515,$D$4:$D$102,1),0))</f>
        <v/>
      </c>
      <c r="O1515" s="9">
        <f>IF(N1515&lt;0,0,IF(N1515=0,Occurrence!K1515*$I$11,IF(N1515&gt;=99,Occurrence!K1515*$I$12,INDEX($C$4:$C$102,N1515)+(Occurrence!K1515-INDEX($D$4:$D$102,N1515))/(INDEX($D$4:$D$102,N1515+1)-INDEX($D$4:$D$102,N1515))*(INDEX($C$4:$C$102,N1515+1)-INDEX($C$4:$C$102,N1515)))))</f>
        <v/>
      </c>
      <c r="P1515" s="12">
        <f>IFERROR(MATCH(Data!X1515,$F$4:$F$102,1),0)</f>
        <v/>
      </c>
      <c r="Q1515" s="9">
        <f>IF(P1515=0,Data!X1515+$I$13,IF(P1515&gt;=99,Data!X1515+$I$14,INDEX($E$4:$E$102,P1515)+(Data!X1515-INDEX($F$4:$F$102,P1515))/(INDEX($F$4:$F$102,P1515+1)-INDEX($F$4:$F$102,P1515))*(INDEX($E$4:$E$102,P1515+1)-INDEX($E$4:$E$102,P1515))))</f>
        <v/>
      </c>
      <c r="R1515" s="12">
        <f>IFERROR(MATCH(Data!Y1515,$F$4:$F$102,1),0)</f>
        <v/>
      </c>
      <c r="S1515" s="9">
        <f>IF(R1515=0,Data!Y1515+$I$13,IF(R1515&gt;=99,Data!Y1515+$I$14,INDEX($E$4:$E$102,R1515)+(Data!Y1515-INDEX($F$4:$F$102,R1515))/(INDEX($F$4:$F$102,R1515+1)-INDEX($F$4:$F$102,R1515))*(INDEX($E$4:$E$102,R1515+1)-INDEX($E$4:$E$102,R1515))))</f>
        <v/>
      </c>
    </row>
    <row r="1516">
      <c r="K1516" s="14">
        <f>Data!A1516</f>
        <v/>
      </c>
      <c r="L1516" s="12">
        <f>IF(Occurrence!J1516&lt;=0,-1,IFERROR(MATCH(Occurrence!J1516,$D$4:$D$102,1),0))</f>
        <v/>
      </c>
      <c r="M1516" s="9">
        <f>IF(L1516&lt;0,0,IF(L1516=0,Occurrence!J1516*$I$11,IF(L1516&gt;=99,Occurrence!J1516*$I$12,INDEX($C$4:$C$102,L1516)+(Occurrence!J1516-INDEX($D$4:$D$102,L1516))/(INDEX($D$4:$D$102,L1516+1)-INDEX($D$4:$D$102,L1516))*(INDEX($C$4:$C$102,L1516+1)-INDEX($C$4:$C$102,L1516)))))</f>
        <v/>
      </c>
      <c r="N1516" s="12">
        <f>IF(Occurrence!K1516&lt;=0,-1,IFERROR(MATCH(Occurrence!K1516,$D$4:$D$102,1),0))</f>
        <v/>
      </c>
      <c r="O1516" s="9">
        <f>IF(N1516&lt;0,0,IF(N1516=0,Occurrence!K1516*$I$11,IF(N1516&gt;=99,Occurrence!K1516*$I$12,INDEX($C$4:$C$102,N1516)+(Occurrence!K1516-INDEX($D$4:$D$102,N1516))/(INDEX($D$4:$D$102,N1516+1)-INDEX($D$4:$D$102,N1516))*(INDEX($C$4:$C$102,N1516+1)-INDEX($C$4:$C$102,N1516)))))</f>
        <v/>
      </c>
      <c r="P1516" s="12">
        <f>IFERROR(MATCH(Data!X1516,$F$4:$F$102,1),0)</f>
        <v/>
      </c>
      <c r="Q1516" s="9">
        <f>IF(P1516=0,Data!X1516+$I$13,IF(P1516&gt;=99,Data!X1516+$I$14,INDEX($E$4:$E$102,P1516)+(Data!X1516-INDEX($F$4:$F$102,P1516))/(INDEX($F$4:$F$102,P1516+1)-INDEX($F$4:$F$102,P1516))*(INDEX($E$4:$E$102,P1516+1)-INDEX($E$4:$E$102,P1516))))</f>
        <v/>
      </c>
      <c r="R1516" s="12">
        <f>IFERROR(MATCH(Data!Y1516,$F$4:$F$102,1),0)</f>
        <v/>
      </c>
      <c r="S1516" s="9">
        <f>IF(R1516=0,Data!Y1516+$I$13,IF(R1516&gt;=99,Data!Y1516+$I$14,INDEX($E$4:$E$102,R1516)+(Data!Y1516-INDEX($F$4:$F$102,R1516))/(INDEX($F$4:$F$102,R1516+1)-INDEX($F$4:$F$102,R1516))*(INDEX($E$4:$E$102,R1516+1)-INDEX($E$4:$E$102,R1516))))</f>
        <v/>
      </c>
    </row>
    <row r="1517">
      <c r="K1517" s="14">
        <f>Data!A1517</f>
        <v/>
      </c>
      <c r="L1517" s="12">
        <f>IF(Occurrence!J1517&lt;=0,-1,IFERROR(MATCH(Occurrence!J1517,$D$4:$D$102,1),0))</f>
        <v/>
      </c>
      <c r="M1517" s="9">
        <f>IF(L1517&lt;0,0,IF(L1517=0,Occurrence!J1517*$I$11,IF(L1517&gt;=99,Occurrence!J1517*$I$12,INDEX($C$4:$C$102,L1517)+(Occurrence!J1517-INDEX($D$4:$D$102,L1517))/(INDEX($D$4:$D$102,L1517+1)-INDEX($D$4:$D$102,L1517))*(INDEX($C$4:$C$102,L1517+1)-INDEX($C$4:$C$102,L1517)))))</f>
        <v/>
      </c>
      <c r="N1517" s="12">
        <f>IF(Occurrence!K1517&lt;=0,-1,IFERROR(MATCH(Occurrence!K1517,$D$4:$D$102,1),0))</f>
        <v/>
      </c>
      <c r="O1517" s="9">
        <f>IF(N1517&lt;0,0,IF(N1517=0,Occurrence!K1517*$I$11,IF(N1517&gt;=99,Occurrence!K1517*$I$12,INDEX($C$4:$C$102,N1517)+(Occurrence!K1517-INDEX($D$4:$D$102,N1517))/(INDEX($D$4:$D$102,N1517+1)-INDEX($D$4:$D$102,N1517))*(INDEX($C$4:$C$102,N1517+1)-INDEX($C$4:$C$102,N1517)))))</f>
        <v/>
      </c>
      <c r="P1517" s="12">
        <f>IFERROR(MATCH(Data!X1517,$F$4:$F$102,1),0)</f>
        <v/>
      </c>
      <c r="Q1517" s="9">
        <f>IF(P1517=0,Data!X1517+$I$13,IF(P1517&gt;=99,Data!X1517+$I$14,INDEX($E$4:$E$102,P1517)+(Data!X1517-INDEX($F$4:$F$102,P1517))/(INDEX($F$4:$F$102,P1517+1)-INDEX($F$4:$F$102,P1517))*(INDEX($E$4:$E$102,P1517+1)-INDEX($E$4:$E$102,P1517))))</f>
        <v/>
      </c>
      <c r="R1517" s="12">
        <f>IFERROR(MATCH(Data!Y1517,$F$4:$F$102,1),0)</f>
        <v/>
      </c>
      <c r="S1517" s="9">
        <f>IF(R1517=0,Data!Y1517+$I$13,IF(R1517&gt;=99,Data!Y1517+$I$14,INDEX($E$4:$E$102,R1517)+(Data!Y1517-INDEX($F$4:$F$102,R1517))/(INDEX($F$4:$F$102,R1517+1)-INDEX($F$4:$F$102,R1517))*(INDEX($E$4:$E$102,R1517+1)-INDEX($E$4:$E$102,R1517))))</f>
        <v/>
      </c>
    </row>
    <row r="1518">
      <c r="K1518" s="14">
        <f>Data!A1518</f>
        <v/>
      </c>
      <c r="L1518" s="12">
        <f>IF(Occurrence!J1518&lt;=0,-1,IFERROR(MATCH(Occurrence!J1518,$D$4:$D$102,1),0))</f>
        <v/>
      </c>
      <c r="M1518" s="9">
        <f>IF(L1518&lt;0,0,IF(L1518=0,Occurrence!J1518*$I$11,IF(L1518&gt;=99,Occurrence!J1518*$I$12,INDEX($C$4:$C$102,L1518)+(Occurrence!J1518-INDEX($D$4:$D$102,L1518))/(INDEX($D$4:$D$102,L1518+1)-INDEX($D$4:$D$102,L1518))*(INDEX($C$4:$C$102,L1518+1)-INDEX($C$4:$C$102,L1518)))))</f>
        <v/>
      </c>
      <c r="N1518" s="12">
        <f>IF(Occurrence!K1518&lt;=0,-1,IFERROR(MATCH(Occurrence!K1518,$D$4:$D$102,1),0))</f>
        <v/>
      </c>
      <c r="O1518" s="9">
        <f>IF(N1518&lt;0,0,IF(N1518=0,Occurrence!K1518*$I$11,IF(N1518&gt;=99,Occurrence!K1518*$I$12,INDEX($C$4:$C$102,N1518)+(Occurrence!K1518-INDEX($D$4:$D$102,N1518))/(INDEX($D$4:$D$102,N1518+1)-INDEX($D$4:$D$102,N1518))*(INDEX($C$4:$C$102,N1518+1)-INDEX($C$4:$C$102,N1518)))))</f>
        <v/>
      </c>
      <c r="P1518" s="12">
        <f>IFERROR(MATCH(Data!X1518,$F$4:$F$102,1),0)</f>
        <v/>
      </c>
      <c r="Q1518" s="9">
        <f>IF(P1518=0,Data!X1518+$I$13,IF(P1518&gt;=99,Data!X1518+$I$14,INDEX($E$4:$E$102,P1518)+(Data!X1518-INDEX($F$4:$F$102,P1518))/(INDEX($F$4:$F$102,P1518+1)-INDEX($F$4:$F$102,P1518))*(INDEX($E$4:$E$102,P1518+1)-INDEX($E$4:$E$102,P1518))))</f>
        <v/>
      </c>
      <c r="R1518" s="12">
        <f>IFERROR(MATCH(Data!Y1518,$F$4:$F$102,1),0)</f>
        <v/>
      </c>
      <c r="S1518" s="9">
        <f>IF(R1518=0,Data!Y1518+$I$13,IF(R1518&gt;=99,Data!Y1518+$I$14,INDEX($E$4:$E$102,R1518)+(Data!Y1518-INDEX($F$4:$F$102,R1518))/(INDEX($F$4:$F$102,R1518+1)-INDEX($F$4:$F$102,R1518))*(INDEX($E$4:$E$102,R1518+1)-INDEX($E$4:$E$102,R1518))))</f>
        <v/>
      </c>
    </row>
    <row r="1519">
      <c r="K1519" s="14">
        <f>Data!A1519</f>
        <v/>
      </c>
      <c r="L1519" s="12">
        <f>IF(Occurrence!J1519&lt;=0,-1,IFERROR(MATCH(Occurrence!J1519,$D$4:$D$102,1),0))</f>
        <v/>
      </c>
      <c r="M1519" s="9">
        <f>IF(L1519&lt;0,0,IF(L1519=0,Occurrence!J1519*$I$11,IF(L1519&gt;=99,Occurrence!J1519*$I$12,INDEX($C$4:$C$102,L1519)+(Occurrence!J1519-INDEX($D$4:$D$102,L1519))/(INDEX($D$4:$D$102,L1519+1)-INDEX($D$4:$D$102,L1519))*(INDEX($C$4:$C$102,L1519+1)-INDEX($C$4:$C$102,L1519)))))</f>
        <v/>
      </c>
      <c r="N1519" s="12">
        <f>IF(Occurrence!K1519&lt;=0,-1,IFERROR(MATCH(Occurrence!K1519,$D$4:$D$102,1),0))</f>
        <v/>
      </c>
      <c r="O1519" s="9">
        <f>IF(N1519&lt;0,0,IF(N1519=0,Occurrence!K1519*$I$11,IF(N1519&gt;=99,Occurrence!K1519*$I$12,INDEX($C$4:$C$102,N1519)+(Occurrence!K1519-INDEX($D$4:$D$102,N1519))/(INDEX($D$4:$D$102,N1519+1)-INDEX($D$4:$D$102,N1519))*(INDEX($C$4:$C$102,N1519+1)-INDEX($C$4:$C$102,N1519)))))</f>
        <v/>
      </c>
      <c r="P1519" s="12">
        <f>IFERROR(MATCH(Data!X1519,$F$4:$F$102,1),0)</f>
        <v/>
      </c>
      <c r="Q1519" s="9">
        <f>IF(P1519=0,Data!X1519+$I$13,IF(P1519&gt;=99,Data!X1519+$I$14,INDEX($E$4:$E$102,P1519)+(Data!X1519-INDEX($F$4:$F$102,P1519))/(INDEX($F$4:$F$102,P1519+1)-INDEX($F$4:$F$102,P1519))*(INDEX($E$4:$E$102,P1519+1)-INDEX($E$4:$E$102,P1519))))</f>
        <v/>
      </c>
      <c r="R1519" s="12">
        <f>IFERROR(MATCH(Data!Y1519,$F$4:$F$102,1),0)</f>
        <v/>
      </c>
      <c r="S1519" s="9">
        <f>IF(R1519=0,Data!Y1519+$I$13,IF(R1519&gt;=99,Data!Y1519+$I$14,INDEX($E$4:$E$102,R1519)+(Data!Y1519-INDEX($F$4:$F$102,R1519))/(INDEX($F$4:$F$102,R1519+1)-INDEX($F$4:$F$102,R1519))*(INDEX($E$4:$E$102,R1519+1)-INDEX($E$4:$E$102,R1519))))</f>
        <v/>
      </c>
    </row>
    <row r="1520">
      <c r="K1520" s="14">
        <f>Data!A1520</f>
        <v/>
      </c>
      <c r="L1520" s="12">
        <f>IF(Occurrence!J1520&lt;=0,-1,IFERROR(MATCH(Occurrence!J1520,$D$4:$D$102,1),0))</f>
        <v/>
      </c>
      <c r="M1520" s="9">
        <f>IF(L1520&lt;0,0,IF(L1520=0,Occurrence!J1520*$I$11,IF(L1520&gt;=99,Occurrence!J1520*$I$12,INDEX($C$4:$C$102,L1520)+(Occurrence!J1520-INDEX($D$4:$D$102,L1520))/(INDEX($D$4:$D$102,L1520+1)-INDEX($D$4:$D$102,L1520))*(INDEX($C$4:$C$102,L1520+1)-INDEX($C$4:$C$102,L1520)))))</f>
        <v/>
      </c>
      <c r="N1520" s="12">
        <f>IF(Occurrence!K1520&lt;=0,-1,IFERROR(MATCH(Occurrence!K1520,$D$4:$D$102,1),0))</f>
        <v/>
      </c>
      <c r="O1520" s="9">
        <f>IF(N1520&lt;0,0,IF(N1520=0,Occurrence!K1520*$I$11,IF(N1520&gt;=99,Occurrence!K1520*$I$12,INDEX($C$4:$C$102,N1520)+(Occurrence!K1520-INDEX($D$4:$D$102,N1520))/(INDEX($D$4:$D$102,N1520+1)-INDEX($D$4:$D$102,N1520))*(INDEX($C$4:$C$102,N1520+1)-INDEX($C$4:$C$102,N1520)))))</f>
        <v/>
      </c>
      <c r="P1520" s="12">
        <f>IFERROR(MATCH(Data!X1520,$F$4:$F$102,1),0)</f>
        <v/>
      </c>
      <c r="Q1520" s="9">
        <f>IF(P1520=0,Data!X1520+$I$13,IF(P1520&gt;=99,Data!X1520+$I$14,INDEX($E$4:$E$102,P1520)+(Data!X1520-INDEX($F$4:$F$102,P1520))/(INDEX($F$4:$F$102,P1520+1)-INDEX($F$4:$F$102,P1520))*(INDEX($E$4:$E$102,P1520+1)-INDEX($E$4:$E$102,P1520))))</f>
        <v/>
      </c>
      <c r="R1520" s="12">
        <f>IFERROR(MATCH(Data!Y1520,$F$4:$F$102,1),0)</f>
        <v/>
      </c>
      <c r="S1520" s="9">
        <f>IF(R1520=0,Data!Y1520+$I$13,IF(R1520&gt;=99,Data!Y1520+$I$14,INDEX($E$4:$E$102,R1520)+(Data!Y1520-INDEX($F$4:$F$102,R1520))/(INDEX($F$4:$F$102,R1520+1)-INDEX($F$4:$F$102,R1520))*(INDEX($E$4:$E$102,R1520+1)-INDEX($E$4:$E$102,R1520))))</f>
        <v/>
      </c>
    </row>
    <row r="1521">
      <c r="K1521" s="14">
        <f>Data!A1521</f>
        <v/>
      </c>
      <c r="L1521" s="12">
        <f>IF(Occurrence!J1521&lt;=0,-1,IFERROR(MATCH(Occurrence!J1521,$D$4:$D$102,1),0))</f>
        <v/>
      </c>
      <c r="M1521" s="9">
        <f>IF(L1521&lt;0,0,IF(L1521=0,Occurrence!J1521*$I$11,IF(L1521&gt;=99,Occurrence!J1521*$I$12,INDEX($C$4:$C$102,L1521)+(Occurrence!J1521-INDEX($D$4:$D$102,L1521))/(INDEX($D$4:$D$102,L1521+1)-INDEX($D$4:$D$102,L1521))*(INDEX($C$4:$C$102,L1521+1)-INDEX($C$4:$C$102,L1521)))))</f>
        <v/>
      </c>
      <c r="N1521" s="12">
        <f>IF(Occurrence!K1521&lt;=0,-1,IFERROR(MATCH(Occurrence!K1521,$D$4:$D$102,1),0))</f>
        <v/>
      </c>
      <c r="O1521" s="9">
        <f>IF(N1521&lt;0,0,IF(N1521=0,Occurrence!K1521*$I$11,IF(N1521&gt;=99,Occurrence!K1521*$I$12,INDEX($C$4:$C$102,N1521)+(Occurrence!K1521-INDEX($D$4:$D$102,N1521))/(INDEX($D$4:$D$102,N1521+1)-INDEX($D$4:$D$102,N1521))*(INDEX($C$4:$C$102,N1521+1)-INDEX($C$4:$C$102,N1521)))))</f>
        <v/>
      </c>
      <c r="P1521" s="12">
        <f>IFERROR(MATCH(Data!X1521,$F$4:$F$102,1),0)</f>
        <v/>
      </c>
      <c r="Q1521" s="9">
        <f>IF(P1521=0,Data!X1521+$I$13,IF(P1521&gt;=99,Data!X1521+$I$14,INDEX($E$4:$E$102,P1521)+(Data!X1521-INDEX($F$4:$F$102,P1521))/(INDEX($F$4:$F$102,P1521+1)-INDEX($F$4:$F$102,P1521))*(INDEX($E$4:$E$102,P1521+1)-INDEX($E$4:$E$102,P1521))))</f>
        <v/>
      </c>
      <c r="R1521" s="12">
        <f>IFERROR(MATCH(Data!Y1521,$F$4:$F$102,1),0)</f>
        <v/>
      </c>
      <c r="S1521" s="9">
        <f>IF(R1521=0,Data!Y1521+$I$13,IF(R1521&gt;=99,Data!Y1521+$I$14,INDEX($E$4:$E$102,R1521)+(Data!Y1521-INDEX($F$4:$F$102,R1521))/(INDEX($F$4:$F$102,R1521+1)-INDEX($F$4:$F$102,R1521))*(INDEX($E$4:$E$102,R1521+1)-INDEX($E$4:$E$102,R1521))))</f>
        <v/>
      </c>
    </row>
    <row r="1522">
      <c r="K1522" s="14">
        <f>Data!A1522</f>
        <v/>
      </c>
      <c r="L1522" s="12">
        <f>IF(Occurrence!J1522&lt;=0,-1,IFERROR(MATCH(Occurrence!J1522,$D$4:$D$102,1),0))</f>
        <v/>
      </c>
      <c r="M1522" s="9">
        <f>IF(L1522&lt;0,0,IF(L1522=0,Occurrence!J1522*$I$11,IF(L1522&gt;=99,Occurrence!J1522*$I$12,INDEX($C$4:$C$102,L1522)+(Occurrence!J1522-INDEX($D$4:$D$102,L1522))/(INDEX($D$4:$D$102,L1522+1)-INDEX($D$4:$D$102,L1522))*(INDEX($C$4:$C$102,L1522+1)-INDEX($C$4:$C$102,L1522)))))</f>
        <v/>
      </c>
      <c r="N1522" s="12">
        <f>IF(Occurrence!K1522&lt;=0,-1,IFERROR(MATCH(Occurrence!K1522,$D$4:$D$102,1),0))</f>
        <v/>
      </c>
      <c r="O1522" s="9">
        <f>IF(N1522&lt;0,0,IF(N1522=0,Occurrence!K1522*$I$11,IF(N1522&gt;=99,Occurrence!K1522*$I$12,INDEX($C$4:$C$102,N1522)+(Occurrence!K1522-INDEX($D$4:$D$102,N1522))/(INDEX($D$4:$D$102,N1522+1)-INDEX($D$4:$D$102,N1522))*(INDEX($C$4:$C$102,N1522+1)-INDEX($C$4:$C$102,N1522)))))</f>
        <v/>
      </c>
      <c r="P1522" s="12">
        <f>IFERROR(MATCH(Data!X1522,$F$4:$F$102,1),0)</f>
        <v/>
      </c>
      <c r="Q1522" s="9">
        <f>IF(P1522=0,Data!X1522+$I$13,IF(P1522&gt;=99,Data!X1522+$I$14,INDEX($E$4:$E$102,P1522)+(Data!X1522-INDEX($F$4:$F$102,P1522))/(INDEX($F$4:$F$102,P1522+1)-INDEX($F$4:$F$102,P1522))*(INDEX($E$4:$E$102,P1522+1)-INDEX($E$4:$E$102,P1522))))</f>
        <v/>
      </c>
      <c r="R1522" s="12">
        <f>IFERROR(MATCH(Data!Y1522,$F$4:$F$102,1),0)</f>
        <v/>
      </c>
      <c r="S1522" s="9">
        <f>IF(R1522=0,Data!Y1522+$I$13,IF(R1522&gt;=99,Data!Y1522+$I$14,INDEX($E$4:$E$102,R1522)+(Data!Y1522-INDEX($F$4:$F$102,R1522))/(INDEX($F$4:$F$102,R1522+1)-INDEX($F$4:$F$102,R1522))*(INDEX($E$4:$E$102,R1522+1)-INDEX($E$4:$E$102,R1522))))</f>
        <v/>
      </c>
    </row>
    <row r="1523">
      <c r="K1523" s="14">
        <f>Data!A1523</f>
        <v/>
      </c>
      <c r="L1523" s="12">
        <f>IF(Occurrence!J1523&lt;=0,-1,IFERROR(MATCH(Occurrence!J1523,$D$4:$D$102,1),0))</f>
        <v/>
      </c>
      <c r="M1523" s="9">
        <f>IF(L1523&lt;0,0,IF(L1523=0,Occurrence!J1523*$I$11,IF(L1523&gt;=99,Occurrence!J1523*$I$12,INDEX($C$4:$C$102,L1523)+(Occurrence!J1523-INDEX($D$4:$D$102,L1523))/(INDEX($D$4:$D$102,L1523+1)-INDEX($D$4:$D$102,L1523))*(INDEX($C$4:$C$102,L1523+1)-INDEX($C$4:$C$102,L1523)))))</f>
        <v/>
      </c>
      <c r="N1523" s="12">
        <f>IF(Occurrence!K1523&lt;=0,-1,IFERROR(MATCH(Occurrence!K1523,$D$4:$D$102,1),0))</f>
        <v/>
      </c>
      <c r="O1523" s="9">
        <f>IF(N1523&lt;0,0,IF(N1523=0,Occurrence!K1523*$I$11,IF(N1523&gt;=99,Occurrence!K1523*$I$12,INDEX($C$4:$C$102,N1523)+(Occurrence!K1523-INDEX($D$4:$D$102,N1523))/(INDEX($D$4:$D$102,N1523+1)-INDEX($D$4:$D$102,N1523))*(INDEX($C$4:$C$102,N1523+1)-INDEX($C$4:$C$102,N1523)))))</f>
        <v/>
      </c>
      <c r="P1523" s="12">
        <f>IFERROR(MATCH(Data!X1523,$F$4:$F$102,1),0)</f>
        <v/>
      </c>
      <c r="Q1523" s="9">
        <f>IF(P1523=0,Data!X1523+$I$13,IF(P1523&gt;=99,Data!X1523+$I$14,INDEX($E$4:$E$102,P1523)+(Data!X1523-INDEX($F$4:$F$102,P1523))/(INDEX($F$4:$F$102,P1523+1)-INDEX($F$4:$F$102,P1523))*(INDEX($E$4:$E$102,P1523+1)-INDEX($E$4:$E$102,P1523))))</f>
        <v/>
      </c>
      <c r="R1523" s="12">
        <f>IFERROR(MATCH(Data!Y1523,$F$4:$F$102,1),0)</f>
        <v/>
      </c>
      <c r="S1523" s="9">
        <f>IF(R1523=0,Data!Y1523+$I$13,IF(R1523&gt;=99,Data!Y1523+$I$14,INDEX($E$4:$E$102,R1523)+(Data!Y1523-INDEX($F$4:$F$102,R1523))/(INDEX($F$4:$F$102,R1523+1)-INDEX($F$4:$F$102,R1523))*(INDEX($E$4:$E$102,R1523+1)-INDEX($E$4:$E$102,R1523))))</f>
        <v/>
      </c>
    </row>
    <row r="1524">
      <c r="K1524" s="14">
        <f>Data!A1524</f>
        <v/>
      </c>
      <c r="L1524" s="12">
        <f>IF(Occurrence!J1524&lt;=0,-1,IFERROR(MATCH(Occurrence!J1524,$D$4:$D$102,1),0))</f>
        <v/>
      </c>
      <c r="M1524" s="9">
        <f>IF(L1524&lt;0,0,IF(L1524=0,Occurrence!J1524*$I$11,IF(L1524&gt;=99,Occurrence!J1524*$I$12,INDEX($C$4:$C$102,L1524)+(Occurrence!J1524-INDEX($D$4:$D$102,L1524))/(INDEX($D$4:$D$102,L1524+1)-INDEX($D$4:$D$102,L1524))*(INDEX($C$4:$C$102,L1524+1)-INDEX($C$4:$C$102,L1524)))))</f>
        <v/>
      </c>
      <c r="N1524" s="12">
        <f>IF(Occurrence!K1524&lt;=0,-1,IFERROR(MATCH(Occurrence!K1524,$D$4:$D$102,1),0))</f>
        <v/>
      </c>
      <c r="O1524" s="9">
        <f>IF(N1524&lt;0,0,IF(N1524=0,Occurrence!K1524*$I$11,IF(N1524&gt;=99,Occurrence!K1524*$I$12,INDEX($C$4:$C$102,N1524)+(Occurrence!K1524-INDEX($D$4:$D$102,N1524))/(INDEX($D$4:$D$102,N1524+1)-INDEX($D$4:$D$102,N1524))*(INDEX($C$4:$C$102,N1524+1)-INDEX($C$4:$C$102,N1524)))))</f>
        <v/>
      </c>
      <c r="P1524" s="12">
        <f>IFERROR(MATCH(Data!X1524,$F$4:$F$102,1),0)</f>
        <v/>
      </c>
      <c r="Q1524" s="9">
        <f>IF(P1524=0,Data!X1524+$I$13,IF(P1524&gt;=99,Data!X1524+$I$14,INDEX($E$4:$E$102,P1524)+(Data!X1524-INDEX($F$4:$F$102,P1524))/(INDEX($F$4:$F$102,P1524+1)-INDEX($F$4:$F$102,P1524))*(INDEX($E$4:$E$102,P1524+1)-INDEX($E$4:$E$102,P1524))))</f>
        <v/>
      </c>
      <c r="R1524" s="12">
        <f>IFERROR(MATCH(Data!Y1524,$F$4:$F$102,1),0)</f>
        <v/>
      </c>
      <c r="S1524" s="9">
        <f>IF(R1524=0,Data!Y1524+$I$13,IF(R1524&gt;=99,Data!Y1524+$I$14,INDEX($E$4:$E$102,R1524)+(Data!Y1524-INDEX($F$4:$F$102,R1524))/(INDEX($F$4:$F$102,R1524+1)-INDEX($F$4:$F$102,R1524))*(INDEX($E$4:$E$102,R1524+1)-INDEX($E$4:$E$102,R1524))))</f>
        <v/>
      </c>
    </row>
    <row r="1525">
      <c r="K1525" s="14">
        <f>Data!A1525</f>
        <v/>
      </c>
      <c r="L1525" s="12">
        <f>IF(Occurrence!J1525&lt;=0,-1,IFERROR(MATCH(Occurrence!J1525,$D$4:$D$102,1),0))</f>
        <v/>
      </c>
      <c r="M1525" s="9">
        <f>IF(L1525&lt;0,0,IF(L1525=0,Occurrence!J1525*$I$11,IF(L1525&gt;=99,Occurrence!J1525*$I$12,INDEX($C$4:$C$102,L1525)+(Occurrence!J1525-INDEX($D$4:$D$102,L1525))/(INDEX($D$4:$D$102,L1525+1)-INDEX($D$4:$D$102,L1525))*(INDEX($C$4:$C$102,L1525+1)-INDEX($C$4:$C$102,L1525)))))</f>
        <v/>
      </c>
      <c r="N1525" s="12">
        <f>IF(Occurrence!K1525&lt;=0,-1,IFERROR(MATCH(Occurrence!K1525,$D$4:$D$102,1),0))</f>
        <v/>
      </c>
      <c r="O1525" s="9">
        <f>IF(N1525&lt;0,0,IF(N1525=0,Occurrence!K1525*$I$11,IF(N1525&gt;=99,Occurrence!K1525*$I$12,INDEX($C$4:$C$102,N1525)+(Occurrence!K1525-INDEX($D$4:$D$102,N1525))/(INDEX($D$4:$D$102,N1525+1)-INDEX($D$4:$D$102,N1525))*(INDEX($C$4:$C$102,N1525+1)-INDEX($C$4:$C$102,N1525)))))</f>
        <v/>
      </c>
      <c r="P1525" s="12">
        <f>IFERROR(MATCH(Data!X1525,$F$4:$F$102,1),0)</f>
        <v/>
      </c>
      <c r="Q1525" s="9">
        <f>IF(P1525=0,Data!X1525+$I$13,IF(P1525&gt;=99,Data!X1525+$I$14,INDEX($E$4:$E$102,P1525)+(Data!X1525-INDEX($F$4:$F$102,P1525))/(INDEX($F$4:$F$102,P1525+1)-INDEX($F$4:$F$102,P1525))*(INDEX($E$4:$E$102,P1525+1)-INDEX($E$4:$E$102,P1525))))</f>
        <v/>
      </c>
      <c r="R1525" s="12">
        <f>IFERROR(MATCH(Data!Y1525,$F$4:$F$102,1),0)</f>
        <v/>
      </c>
      <c r="S1525" s="9">
        <f>IF(R1525=0,Data!Y1525+$I$13,IF(R1525&gt;=99,Data!Y1525+$I$14,INDEX($E$4:$E$102,R1525)+(Data!Y1525-INDEX($F$4:$F$102,R1525))/(INDEX($F$4:$F$102,R1525+1)-INDEX($F$4:$F$102,R1525))*(INDEX($E$4:$E$102,R1525+1)-INDEX($E$4:$E$102,R1525))))</f>
        <v/>
      </c>
    </row>
    <row r="1526">
      <c r="K1526" s="14">
        <f>Data!A1526</f>
        <v/>
      </c>
      <c r="L1526" s="12">
        <f>IF(Occurrence!J1526&lt;=0,-1,IFERROR(MATCH(Occurrence!J1526,$D$4:$D$102,1),0))</f>
        <v/>
      </c>
      <c r="M1526" s="9">
        <f>IF(L1526&lt;0,0,IF(L1526=0,Occurrence!J1526*$I$11,IF(L1526&gt;=99,Occurrence!J1526*$I$12,INDEX($C$4:$C$102,L1526)+(Occurrence!J1526-INDEX($D$4:$D$102,L1526))/(INDEX($D$4:$D$102,L1526+1)-INDEX($D$4:$D$102,L1526))*(INDEX($C$4:$C$102,L1526+1)-INDEX($C$4:$C$102,L1526)))))</f>
        <v/>
      </c>
      <c r="N1526" s="12">
        <f>IF(Occurrence!K1526&lt;=0,-1,IFERROR(MATCH(Occurrence!K1526,$D$4:$D$102,1),0))</f>
        <v/>
      </c>
      <c r="O1526" s="9">
        <f>IF(N1526&lt;0,0,IF(N1526=0,Occurrence!K1526*$I$11,IF(N1526&gt;=99,Occurrence!K1526*$I$12,INDEX($C$4:$C$102,N1526)+(Occurrence!K1526-INDEX($D$4:$D$102,N1526))/(INDEX($D$4:$D$102,N1526+1)-INDEX($D$4:$D$102,N1526))*(INDEX($C$4:$C$102,N1526+1)-INDEX($C$4:$C$102,N1526)))))</f>
        <v/>
      </c>
      <c r="P1526" s="12">
        <f>IFERROR(MATCH(Data!X1526,$F$4:$F$102,1),0)</f>
        <v/>
      </c>
      <c r="Q1526" s="9">
        <f>IF(P1526=0,Data!X1526+$I$13,IF(P1526&gt;=99,Data!X1526+$I$14,INDEX($E$4:$E$102,P1526)+(Data!X1526-INDEX($F$4:$F$102,P1526))/(INDEX($F$4:$F$102,P1526+1)-INDEX($F$4:$F$102,P1526))*(INDEX($E$4:$E$102,P1526+1)-INDEX($E$4:$E$102,P1526))))</f>
        <v/>
      </c>
      <c r="R1526" s="12">
        <f>IFERROR(MATCH(Data!Y1526,$F$4:$F$102,1),0)</f>
        <v/>
      </c>
      <c r="S1526" s="9">
        <f>IF(R1526=0,Data!Y1526+$I$13,IF(R1526&gt;=99,Data!Y1526+$I$14,INDEX($E$4:$E$102,R1526)+(Data!Y1526-INDEX($F$4:$F$102,R1526))/(INDEX($F$4:$F$102,R1526+1)-INDEX($F$4:$F$102,R1526))*(INDEX($E$4:$E$102,R1526+1)-INDEX($E$4:$E$102,R1526))))</f>
        <v/>
      </c>
    </row>
    <row r="1527">
      <c r="K1527" s="14">
        <f>Data!A1527</f>
        <v/>
      </c>
      <c r="L1527" s="12">
        <f>IF(Occurrence!J1527&lt;=0,-1,IFERROR(MATCH(Occurrence!J1527,$D$4:$D$102,1),0))</f>
        <v/>
      </c>
      <c r="M1527" s="9">
        <f>IF(L1527&lt;0,0,IF(L1527=0,Occurrence!J1527*$I$11,IF(L1527&gt;=99,Occurrence!J1527*$I$12,INDEX($C$4:$C$102,L1527)+(Occurrence!J1527-INDEX($D$4:$D$102,L1527))/(INDEX($D$4:$D$102,L1527+1)-INDEX($D$4:$D$102,L1527))*(INDEX($C$4:$C$102,L1527+1)-INDEX($C$4:$C$102,L1527)))))</f>
        <v/>
      </c>
      <c r="N1527" s="12">
        <f>IF(Occurrence!K1527&lt;=0,-1,IFERROR(MATCH(Occurrence!K1527,$D$4:$D$102,1),0))</f>
        <v/>
      </c>
      <c r="O1527" s="9">
        <f>IF(N1527&lt;0,0,IF(N1527=0,Occurrence!K1527*$I$11,IF(N1527&gt;=99,Occurrence!K1527*$I$12,INDEX($C$4:$C$102,N1527)+(Occurrence!K1527-INDEX($D$4:$D$102,N1527))/(INDEX($D$4:$D$102,N1527+1)-INDEX($D$4:$D$102,N1527))*(INDEX($C$4:$C$102,N1527+1)-INDEX($C$4:$C$102,N1527)))))</f>
        <v/>
      </c>
      <c r="P1527" s="12">
        <f>IFERROR(MATCH(Data!X1527,$F$4:$F$102,1),0)</f>
        <v/>
      </c>
      <c r="Q1527" s="9">
        <f>IF(P1527=0,Data!X1527+$I$13,IF(P1527&gt;=99,Data!X1527+$I$14,INDEX($E$4:$E$102,P1527)+(Data!X1527-INDEX($F$4:$F$102,P1527))/(INDEX($F$4:$F$102,P1527+1)-INDEX($F$4:$F$102,P1527))*(INDEX($E$4:$E$102,P1527+1)-INDEX($E$4:$E$102,P1527))))</f>
        <v/>
      </c>
      <c r="R1527" s="12">
        <f>IFERROR(MATCH(Data!Y1527,$F$4:$F$102,1),0)</f>
        <v/>
      </c>
      <c r="S1527" s="9">
        <f>IF(R1527=0,Data!Y1527+$I$13,IF(R1527&gt;=99,Data!Y1527+$I$14,INDEX($E$4:$E$102,R1527)+(Data!Y1527-INDEX($F$4:$F$102,R1527))/(INDEX($F$4:$F$102,R1527+1)-INDEX($F$4:$F$102,R1527))*(INDEX($E$4:$E$102,R1527+1)-INDEX($E$4:$E$102,R1527))))</f>
        <v/>
      </c>
    </row>
    <row r="1528">
      <c r="K1528" s="14">
        <f>Data!A1528</f>
        <v/>
      </c>
      <c r="L1528" s="12">
        <f>IF(Occurrence!J1528&lt;=0,-1,IFERROR(MATCH(Occurrence!J1528,$D$4:$D$102,1),0))</f>
        <v/>
      </c>
      <c r="M1528" s="9">
        <f>IF(L1528&lt;0,0,IF(L1528=0,Occurrence!J1528*$I$11,IF(L1528&gt;=99,Occurrence!J1528*$I$12,INDEX($C$4:$C$102,L1528)+(Occurrence!J1528-INDEX($D$4:$D$102,L1528))/(INDEX($D$4:$D$102,L1528+1)-INDEX($D$4:$D$102,L1528))*(INDEX($C$4:$C$102,L1528+1)-INDEX($C$4:$C$102,L1528)))))</f>
        <v/>
      </c>
      <c r="N1528" s="12">
        <f>IF(Occurrence!K1528&lt;=0,-1,IFERROR(MATCH(Occurrence!K1528,$D$4:$D$102,1),0))</f>
        <v/>
      </c>
      <c r="O1528" s="9">
        <f>IF(N1528&lt;0,0,IF(N1528=0,Occurrence!K1528*$I$11,IF(N1528&gt;=99,Occurrence!K1528*$I$12,INDEX($C$4:$C$102,N1528)+(Occurrence!K1528-INDEX($D$4:$D$102,N1528))/(INDEX($D$4:$D$102,N1528+1)-INDEX($D$4:$D$102,N1528))*(INDEX($C$4:$C$102,N1528+1)-INDEX($C$4:$C$102,N1528)))))</f>
        <v/>
      </c>
      <c r="P1528" s="12">
        <f>IFERROR(MATCH(Data!X1528,$F$4:$F$102,1),0)</f>
        <v/>
      </c>
      <c r="Q1528" s="9">
        <f>IF(P1528=0,Data!X1528+$I$13,IF(P1528&gt;=99,Data!X1528+$I$14,INDEX($E$4:$E$102,P1528)+(Data!X1528-INDEX($F$4:$F$102,P1528))/(INDEX($F$4:$F$102,P1528+1)-INDEX($F$4:$F$102,P1528))*(INDEX($E$4:$E$102,P1528+1)-INDEX($E$4:$E$102,P1528))))</f>
        <v/>
      </c>
      <c r="R1528" s="12">
        <f>IFERROR(MATCH(Data!Y1528,$F$4:$F$102,1),0)</f>
        <v/>
      </c>
      <c r="S1528" s="9">
        <f>IF(R1528=0,Data!Y1528+$I$13,IF(R1528&gt;=99,Data!Y1528+$I$14,INDEX($E$4:$E$102,R1528)+(Data!Y1528-INDEX($F$4:$F$102,R1528))/(INDEX($F$4:$F$102,R1528+1)-INDEX($F$4:$F$102,R1528))*(INDEX($E$4:$E$102,R1528+1)-INDEX($E$4:$E$102,R1528))))</f>
        <v/>
      </c>
    </row>
    <row r="1529">
      <c r="K1529" s="14">
        <f>Data!A1529</f>
        <v/>
      </c>
      <c r="L1529" s="12">
        <f>IF(Occurrence!J1529&lt;=0,-1,IFERROR(MATCH(Occurrence!J1529,$D$4:$D$102,1),0))</f>
        <v/>
      </c>
      <c r="M1529" s="9">
        <f>IF(L1529&lt;0,0,IF(L1529=0,Occurrence!J1529*$I$11,IF(L1529&gt;=99,Occurrence!J1529*$I$12,INDEX($C$4:$C$102,L1529)+(Occurrence!J1529-INDEX($D$4:$D$102,L1529))/(INDEX($D$4:$D$102,L1529+1)-INDEX($D$4:$D$102,L1529))*(INDEX($C$4:$C$102,L1529+1)-INDEX($C$4:$C$102,L1529)))))</f>
        <v/>
      </c>
      <c r="N1529" s="12">
        <f>IF(Occurrence!K1529&lt;=0,-1,IFERROR(MATCH(Occurrence!K1529,$D$4:$D$102,1),0))</f>
        <v/>
      </c>
      <c r="O1529" s="9">
        <f>IF(N1529&lt;0,0,IF(N1529=0,Occurrence!K1529*$I$11,IF(N1529&gt;=99,Occurrence!K1529*$I$12,INDEX($C$4:$C$102,N1529)+(Occurrence!K1529-INDEX($D$4:$D$102,N1529))/(INDEX($D$4:$D$102,N1529+1)-INDEX($D$4:$D$102,N1529))*(INDEX($C$4:$C$102,N1529+1)-INDEX($C$4:$C$102,N1529)))))</f>
        <v/>
      </c>
      <c r="P1529" s="12">
        <f>IFERROR(MATCH(Data!X1529,$F$4:$F$102,1),0)</f>
        <v/>
      </c>
      <c r="Q1529" s="9">
        <f>IF(P1529=0,Data!X1529+$I$13,IF(P1529&gt;=99,Data!X1529+$I$14,INDEX($E$4:$E$102,P1529)+(Data!X1529-INDEX($F$4:$F$102,P1529))/(INDEX($F$4:$F$102,P1529+1)-INDEX($F$4:$F$102,P1529))*(INDEX($E$4:$E$102,P1529+1)-INDEX($E$4:$E$102,P1529))))</f>
        <v/>
      </c>
      <c r="R1529" s="12">
        <f>IFERROR(MATCH(Data!Y1529,$F$4:$F$102,1),0)</f>
        <v/>
      </c>
      <c r="S1529" s="9">
        <f>IF(R1529=0,Data!Y1529+$I$13,IF(R1529&gt;=99,Data!Y1529+$I$14,INDEX($E$4:$E$102,R1529)+(Data!Y1529-INDEX($F$4:$F$102,R1529))/(INDEX($F$4:$F$102,R1529+1)-INDEX($F$4:$F$102,R1529))*(INDEX($E$4:$E$102,R1529+1)-INDEX($E$4:$E$102,R1529))))</f>
        <v/>
      </c>
    </row>
    <row r="1530">
      <c r="K1530" s="14">
        <f>Data!A1530</f>
        <v/>
      </c>
      <c r="L1530" s="12">
        <f>IF(Occurrence!J1530&lt;=0,-1,IFERROR(MATCH(Occurrence!J1530,$D$4:$D$102,1),0))</f>
        <v/>
      </c>
      <c r="M1530" s="9">
        <f>IF(L1530&lt;0,0,IF(L1530=0,Occurrence!J1530*$I$11,IF(L1530&gt;=99,Occurrence!J1530*$I$12,INDEX($C$4:$C$102,L1530)+(Occurrence!J1530-INDEX($D$4:$D$102,L1530))/(INDEX($D$4:$D$102,L1530+1)-INDEX($D$4:$D$102,L1530))*(INDEX($C$4:$C$102,L1530+1)-INDEX($C$4:$C$102,L1530)))))</f>
        <v/>
      </c>
      <c r="N1530" s="12">
        <f>IF(Occurrence!K1530&lt;=0,-1,IFERROR(MATCH(Occurrence!K1530,$D$4:$D$102,1),0))</f>
        <v/>
      </c>
      <c r="O1530" s="9">
        <f>IF(N1530&lt;0,0,IF(N1530=0,Occurrence!K1530*$I$11,IF(N1530&gt;=99,Occurrence!K1530*$I$12,INDEX($C$4:$C$102,N1530)+(Occurrence!K1530-INDEX($D$4:$D$102,N1530))/(INDEX($D$4:$D$102,N1530+1)-INDEX($D$4:$D$102,N1530))*(INDEX($C$4:$C$102,N1530+1)-INDEX($C$4:$C$102,N1530)))))</f>
        <v/>
      </c>
      <c r="P1530" s="12">
        <f>IFERROR(MATCH(Data!X1530,$F$4:$F$102,1),0)</f>
        <v/>
      </c>
      <c r="Q1530" s="9">
        <f>IF(P1530=0,Data!X1530+$I$13,IF(P1530&gt;=99,Data!X1530+$I$14,INDEX($E$4:$E$102,P1530)+(Data!X1530-INDEX($F$4:$F$102,P1530))/(INDEX($F$4:$F$102,P1530+1)-INDEX($F$4:$F$102,P1530))*(INDEX($E$4:$E$102,P1530+1)-INDEX($E$4:$E$102,P1530))))</f>
        <v/>
      </c>
      <c r="R1530" s="12">
        <f>IFERROR(MATCH(Data!Y1530,$F$4:$F$102,1),0)</f>
        <v/>
      </c>
      <c r="S1530" s="9">
        <f>IF(R1530=0,Data!Y1530+$I$13,IF(R1530&gt;=99,Data!Y1530+$I$14,INDEX($E$4:$E$102,R1530)+(Data!Y1530-INDEX($F$4:$F$102,R1530))/(INDEX($F$4:$F$102,R1530+1)-INDEX($F$4:$F$102,R1530))*(INDEX($E$4:$E$102,R1530+1)-INDEX($E$4:$E$102,R1530))))</f>
        <v/>
      </c>
    </row>
    <row r="1531">
      <c r="K1531" s="14">
        <f>Data!A1531</f>
        <v/>
      </c>
      <c r="L1531" s="12">
        <f>IF(Occurrence!J1531&lt;=0,-1,IFERROR(MATCH(Occurrence!J1531,$D$4:$D$102,1),0))</f>
        <v/>
      </c>
      <c r="M1531" s="9">
        <f>IF(L1531&lt;0,0,IF(L1531=0,Occurrence!J1531*$I$11,IF(L1531&gt;=99,Occurrence!J1531*$I$12,INDEX($C$4:$C$102,L1531)+(Occurrence!J1531-INDEX($D$4:$D$102,L1531))/(INDEX($D$4:$D$102,L1531+1)-INDEX($D$4:$D$102,L1531))*(INDEX($C$4:$C$102,L1531+1)-INDEX($C$4:$C$102,L1531)))))</f>
        <v/>
      </c>
      <c r="N1531" s="12">
        <f>IF(Occurrence!K1531&lt;=0,-1,IFERROR(MATCH(Occurrence!K1531,$D$4:$D$102,1),0))</f>
        <v/>
      </c>
      <c r="O1531" s="9">
        <f>IF(N1531&lt;0,0,IF(N1531=0,Occurrence!K1531*$I$11,IF(N1531&gt;=99,Occurrence!K1531*$I$12,INDEX($C$4:$C$102,N1531)+(Occurrence!K1531-INDEX($D$4:$D$102,N1531))/(INDEX($D$4:$D$102,N1531+1)-INDEX($D$4:$D$102,N1531))*(INDEX($C$4:$C$102,N1531+1)-INDEX($C$4:$C$102,N1531)))))</f>
        <v/>
      </c>
      <c r="P1531" s="12">
        <f>IFERROR(MATCH(Data!X1531,$F$4:$F$102,1),0)</f>
        <v/>
      </c>
      <c r="Q1531" s="9">
        <f>IF(P1531=0,Data!X1531+$I$13,IF(P1531&gt;=99,Data!X1531+$I$14,INDEX($E$4:$E$102,P1531)+(Data!X1531-INDEX($F$4:$F$102,P1531))/(INDEX($F$4:$F$102,P1531+1)-INDEX($F$4:$F$102,P1531))*(INDEX($E$4:$E$102,P1531+1)-INDEX($E$4:$E$102,P1531))))</f>
        <v/>
      </c>
      <c r="R1531" s="12">
        <f>IFERROR(MATCH(Data!Y1531,$F$4:$F$102,1),0)</f>
        <v/>
      </c>
      <c r="S1531" s="9">
        <f>IF(R1531=0,Data!Y1531+$I$13,IF(R1531&gt;=99,Data!Y1531+$I$14,INDEX($E$4:$E$102,R1531)+(Data!Y1531-INDEX($F$4:$F$102,R1531))/(INDEX($F$4:$F$102,R1531+1)-INDEX($F$4:$F$102,R1531))*(INDEX($E$4:$E$102,R1531+1)-INDEX($E$4:$E$102,R1531))))</f>
        <v/>
      </c>
    </row>
    <row r="1532">
      <c r="K1532" s="14">
        <f>Data!A1532</f>
        <v/>
      </c>
      <c r="L1532" s="12">
        <f>IF(Occurrence!J1532&lt;=0,-1,IFERROR(MATCH(Occurrence!J1532,$D$4:$D$102,1),0))</f>
        <v/>
      </c>
      <c r="M1532" s="9">
        <f>IF(L1532&lt;0,0,IF(L1532=0,Occurrence!J1532*$I$11,IF(L1532&gt;=99,Occurrence!J1532*$I$12,INDEX($C$4:$C$102,L1532)+(Occurrence!J1532-INDEX($D$4:$D$102,L1532))/(INDEX($D$4:$D$102,L1532+1)-INDEX($D$4:$D$102,L1532))*(INDEX($C$4:$C$102,L1532+1)-INDEX($C$4:$C$102,L1532)))))</f>
        <v/>
      </c>
      <c r="N1532" s="12">
        <f>IF(Occurrence!K1532&lt;=0,-1,IFERROR(MATCH(Occurrence!K1532,$D$4:$D$102,1),0))</f>
        <v/>
      </c>
      <c r="O1532" s="9">
        <f>IF(N1532&lt;0,0,IF(N1532=0,Occurrence!K1532*$I$11,IF(N1532&gt;=99,Occurrence!K1532*$I$12,INDEX($C$4:$C$102,N1532)+(Occurrence!K1532-INDEX($D$4:$D$102,N1532))/(INDEX($D$4:$D$102,N1532+1)-INDEX($D$4:$D$102,N1532))*(INDEX($C$4:$C$102,N1532+1)-INDEX($C$4:$C$102,N1532)))))</f>
        <v/>
      </c>
      <c r="P1532" s="12">
        <f>IFERROR(MATCH(Data!X1532,$F$4:$F$102,1),0)</f>
        <v/>
      </c>
      <c r="Q1532" s="9">
        <f>IF(P1532=0,Data!X1532+$I$13,IF(P1532&gt;=99,Data!X1532+$I$14,INDEX($E$4:$E$102,P1532)+(Data!X1532-INDEX($F$4:$F$102,P1532))/(INDEX($F$4:$F$102,P1532+1)-INDEX($F$4:$F$102,P1532))*(INDEX($E$4:$E$102,P1532+1)-INDEX($E$4:$E$102,P1532))))</f>
        <v/>
      </c>
      <c r="R1532" s="12">
        <f>IFERROR(MATCH(Data!Y1532,$F$4:$F$102,1),0)</f>
        <v/>
      </c>
      <c r="S1532" s="9">
        <f>IF(R1532=0,Data!Y1532+$I$13,IF(R1532&gt;=99,Data!Y1532+$I$14,INDEX($E$4:$E$102,R1532)+(Data!Y1532-INDEX($F$4:$F$102,R1532))/(INDEX($F$4:$F$102,R1532+1)-INDEX($F$4:$F$102,R1532))*(INDEX($E$4:$E$102,R1532+1)-INDEX($E$4:$E$102,R1532))))</f>
        <v/>
      </c>
    </row>
    <row r="1533">
      <c r="K1533" s="14">
        <f>Data!A1533</f>
        <v/>
      </c>
      <c r="L1533" s="12">
        <f>IF(Occurrence!J1533&lt;=0,-1,IFERROR(MATCH(Occurrence!J1533,$D$4:$D$102,1),0))</f>
        <v/>
      </c>
      <c r="M1533" s="9">
        <f>IF(L1533&lt;0,0,IF(L1533=0,Occurrence!J1533*$I$11,IF(L1533&gt;=99,Occurrence!J1533*$I$12,INDEX($C$4:$C$102,L1533)+(Occurrence!J1533-INDEX($D$4:$D$102,L1533))/(INDEX($D$4:$D$102,L1533+1)-INDEX($D$4:$D$102,L1533))*(INDEX($C$4:$C$102,L1533+1)-INDEX($C$4:$C$102,L1533)))))</f>
        <v/>
      </c>
      <c r="N1533" s="12">
        <f>IF(Occurrence!K1533&lt;=0,-1,IFERROR(MATCH(Occurrence!K1533,$D$4:$D$102,1),0))</f>
        <v/>
      </c>
      <c r="O1533" s="9">
        <f>IF(N1533&lt;0,0,IF(N1533=0,Occurrence!K1533*$I$11,IF(N1533&gt;=99,Occurrence!K1533*$I$12,INDEX($C$4:$C$102,N1533)+(Occurrence!K1533-INDEX($D$4:$D$102,N1533))/(INDEX($D$4:$D$102,N1533+1)-INDEX($D$4:$D$102,N1533))*(INDEX($C$4:$C$102,N1533+1)-INDEX($C$4:$C$102,N1533)))))</f>
        <v/>
      </c>
      <c r="P1533" s="12">
        <f>IFERROR(MATCH(Data!X1533,$F$4:$F$102,1),0)</f>
        <v/>
      </c>
      <c r="Q1533" s="9">
        <f>IF(P1533=0,Data!X1533+$I$13,IF(P1533&gt;=99,Data!X1533+$I$14,INDEX($E$4:$E$102,P1533)+(Data!X1533-INDEX($F$4:$F$102,P1533))/(INDEX($F$4:$F$102,P1533+1)-INDEX($F$4:$F$102,P1533))*(INDEX($E$4:$E$102,P1533+1)-INDEX($E$4:$E$102,P1533))))</f>
        <v/>
      </c>
      <c r="R1533" s="12">
        <f>IFERROR(MATCH(Data!Y1533,$F$4:$F$102,1),0)</f>
        <v/>
      </c>
      <c r="S1533" s="9">
        <f>IF(R1533=0,Data!Y1533+$I$13,IF(R1533&gt;=99,Data!Y1533+$I$14,INDEX($E$4:$E$102,R1533)+(Data!Y1533-INDEX($F$4:$F$102,R1533))/(INDEX($F$4:$F$102,R1533+1)-INDEX($F$4:$F$102,R1533))*(INDEX($E$4:$E$102,R1533+1)-INDEX($E$4:$E$102,R1533))))</f>
        <v/>
      </c>
    </row>
    <row r="1534">
      <c r="K1534" s="14">
        <f>Data!A1534</f>
        <v/>
      </c>
      <c r="L1534" s="12">
        <f>IF(Occurrence!J1534&lt;=0,-1,IFERROR(MATCH(Occurrence!J1534,$D$4:$D$102,1),0))</f>
        <v/>
      </c>
      <c r="M1534" s="9">
        <f>IF(L1534&lt;0,0,IF(L1534=0,Occurrence!J1534*$I$11,IF(L1534&gt;=99,Occurrence!J1534*$I$12,INDEX($C$4:$C$102,L1534)+(Occurrence!J1534-INDEX($D$4:$D$102,L1534))/(INDEX($D$4:$D$102,L1534+1)-INDEX($D$4:$D$102,L1534))*(INDEX($C$4:$C$102,L1534+1)-INDEX($C$4:$C$102,L1534)))))</f>
        <v/>
      </c>
      <c r="N1534" s="12">
        <f>IF(Occurrence!K1534&lt;=0,-1,IFERROR(MATCH(Occurrence!K1534,$D$4:$D$102,1),0))</f>
        <v/>
      </c>
      <c r="O1534" s="9">
        <f>IF(N1534&lt;0,0,IF(N1534=0,Occurrence!K1534*$I$11,IF(N1534&gt;=99,Occurrence!K1534*$I$12,INDEX($C$4:$C$102,N1534)+(Occurrence!K1534-INDEX($D$4:$D$102,N1534))/(INDEX($D$4:$D$102,N1534+1)-INDEX($D$4:$D$102,N1534))*(INDEX($C$4:$C$102,N1534+1)-INDEX($C$4:$C$102,N1534)))))</f>
        <v/>
      </c>
      <c r="P1534" s="12">
        <f>IFERROR(MATCH(Data!X1534,$F$4:$F$102,1),0)</f>
        <v/>
      </c>
      <c r="Q1534" s="9">
        <f>IF(P1534=0,Data!X1534+$I$13,IF(P1534&gt;=99,Data!X1534+$I$14,INDEX($E$4:$E$102,P1534)+(Data!X1534-INDEX($F$4:$F$102,P1534))/(INDEX($F$4:$F$102,P1534+1)-INDEX($F$4:$F$102,P1534))*(INDEX($E$4:$E$102,P1534+1)-INDEX($E$4:$E$102,P1534))))</f>
        <v/>
      </c>
      <c r="R1534" s="12">
        <f>IFERROR(MATCH(Data!Y1534,$F$4:$F$102,1),0)</f>
        <v/>
      </c>
      <c r="S1534" s="9">
        <f>IF(R1534=0,Data!Y1534+$I$13,IF(R1534&gt;=99,Data!Y1534+$I$14,INDEX($E$4:$E$102,R1534)+(Data!Y1534-INDEX($F$4:$F$102,R1534))/(INDEX($F$4:$F$102,R1534+1)-INDEX($F$4:$F$102,R1534))*(INDEX($E$4:$E$102,R1534+1)-INDEX($E$4:$E$102,R1534))))</f>
        <v/>
      </c>
    </row>
    <row r="1535">
      <c r="K1535" s="14">
        <f>Data!A1535</f>
        <v/>
      </c>
      <c r="L1535" s="12">
        <f>IF(Occurrence!J1535&lt;=0,-1,IFERROR(MATCH(Occurrence!J1535,$D$4:$D$102,1),0))</f>
        <v/>
      </c>
      <c r="M1535" s="9">
        <f>IF(L1535&lt;0,0,IF(L1535=0,Occurrence!J1535*$I$11,IF(L1535&gt;=99,Occurrence!J1535*$I$12,INDEX($C$4:$C$102,L1535)+(Occurrence!J1535-INDEX($D$4:$D$102,L1535))/(INDEX($D$4:$D$102,L1535+1)-INDEX($D$4:$D$102,L1535))*(INDEX($C$4:$C$102,L1535+1)-INDEX($C$4:$C$102,L1535)))))</f>
        <v/>
      </c>
      <c r="N1535" s="12">
        <f>IF(Occurrence!K1535&lt;=0,-1,IFERROR(MATCH(Occurrence!K1535,$D$4:$D$102,1),0))</f>
        <v/>
      </c>
      <c r="O1535" s="9">
        <f>IF(N1535&lt;0,0,IF(N1535=0,Occurrence!K1535*$I$11,IF(N1535&gt;=99,Occurrence!K1535*$I$12,INDEX($C$4:$C$102,N1535)+(Occurrence!K1535-INDEX($D$4:$D$102,N1535))/(INDEX($D$4:$D$102,N1535+1)-INDEX($D$4:$D$102,N1535))*(INDEX($C$4:$C$102,N1535+1)-INDEX($C$4:$C$102,N1535)))))</f>
        <v/>
      </c>
      <c r="P1535" s="12">
        <f>IFERROR(MATCH(Data!X1535,$F$4:$F$102,1),0)</f>
        <v/>
      </c>
      <c r="Q1535" s="9">
        <f>IF(P1535=0,Data!X1535+$I$13,IF(P1535&gt;=99,Data!X1535+$I$14,INDEX($E$4:$E$102,P1535)+(Data!X1535-INDEX($F$4:$F$102,P1535))/(INDEX($F$4:$F$102,P1535+1)-INDEX($F$4:$F$102,P1535))*(INDEX($E$4:$E$102,P1535+1)-INDEX($E$4:$E$102,P1535))))</f>
        <v/>
      </c>
      <c r="R1535" s="12">
        <f>IFERROR(MATCH(Data!Y1535,$F$4:$F$102,1),0)</f>
        <v/>
      </c>
      <c r="S1535" s="9">
        <f>IF(R1535=0,Data!Y1535+$I$13,IF(R1535&gt;=99,Data!Y1535+$I$14,INDEX($E$4:$E$102,R1535)+(Data!Y1535-INDEX($F$4:$F$102,R1535))/(INDEX($F$4:$F$102,R1535+1)-INDEX($F$4:$F$102,R1535))*(INDEX($E$4:$E$102,R1535+1)-INDEX($E$4:$E$102,R1535))))</f>
        <v/>
      </c>
    </row>
    <row r="1536">
      <c r="K1536" s="14">
        <f>Data!A1536</f>
        <v/>
      </c>
      <c r="L1536" s="12">
        <f>IF(Occurrence!J1536&lt;=0,-1,IFERROR(MATCH(Occurrence!J1536,$D$4:$D$102,1),0))</f>
        <v/>
      </c>
      <c r="M1536" s="9">
        <f>IF(L1536&lt;0,0,IF(L1536=0,Occurrence!J1536*$I$11,IF(L1536&gt;=99,Occurrence!J1536*$I$12,INDEX($C$4:$C$102,L1536)+(Occurrence!J1536-INDEX($D$4:$D$102,L1536))/(INDEX($D$4:$D$102,L1536+1)-INDEX($D$4:$D$102,L1536))*(INDEX($C$4:$C$102,L1536+1)-INDEX($C$4:$C$102,L1536)))))</f>
        <v/>
      </c>
      <c r="N1536" s="12">
        <f>IF(Occurrence!K1536&lt;=0,-1,IFERROR(MATCH(Occurrence!K1536,$D$4:$D$102,1),0))</f>
        <v/>
      </c>
      <c r="O1536" s="9">
        <f>IF(N1536&lt;0,0,IF(N1536=0,Occurrence!K1536*$I$11,IF(N1536&gt;=99,Occurrence!K1536*$I$12,INDEX($C$4:$C$102,N1536)+(Occurrence!K1536-INDEX($D$4:$D$102,N1536))/(INDEX($D$4:$D$102,N1536+1)-INDEX($D$4:$D$102,N1536))*(INDEX($C$4:$C$102,N1536+1)-INDEX($C$4:$C$102,N1536)))))</f>
        <v/>
      </c>
      <c r="P1536" s="12">
        <f>IFERROR(MATCH(Data!X1536,$F$4:$F$102,1),0)</f>
        <v/>
      </c>
      <c r="Q1536" s="9">
        <f>IF(P1536=0,Data!X1536+$I$13,IF(P1536&gt;=99,Data!X1536+$I$14,INDEX($E$4:$E$102,P1536)+(Data!X1536-INDEX($F$4:$F$102,P1536))/(INDEX($F$4:$F$102,P1536+1)-INDEX($F$4:$F$102,P1536))*(INDEX($E$4:$E$102,P1536+1)-INDEX($E$4:$E$102,P1536))))</f>
        <v/>
      </c>
      <c r="R1536" s="12">
        <f>IFERROR(MATCH(Data!Y1536,$F$4:$F$102,1),0)</f>
        <v/>
      </c>
      <c r="S1536" s="9">
        <f>IF(R1536=0,Data!Y1536+$I$13,IF(R1536&gt;=99,Data!Y1536+$I$14,INDEX($E$4:$E$102,R1536)+(Data!Y1536-INDEX($F$4:$F$102,R1536))/(INDEX($F$4:$F$102,R1536+1)-INDEX($F$4:$F$102,R1536))*(INDEX($E$4:$E$102,R1536+1)-INDEX($E$4:$E$102,R1536))))</f>
        <v/>
      </c>
    </row>
    <row r="1537">
      <c r="K1537" s="14">
        <f>Data!A1537</f>
        <v/>
      </c>
      <c r="L1537" s="12">
        <f>IF(Occurrence!J1537&lt;=0,-1,IFERROR(MATCH(Occurrence!J1537,$D$4:$D$102,1),0))</f>
        <v/>
      </c>
      <c r="M1537" s="9">
        <f>IF(L1537&lt;0,0,IF(L1537=0,Occurrence!J1537*$I$11,IF(L1537&gt;=99,Occurrence!J1537*$I$12,INDEX($C$4:$C$102,L1537)+(Occurrence!J1537-INDEX($D$4:$D$102,L1537))/(INDEX($D$4:$D$102,L1537+1)-INDEX($D$4:$D$102,L1537))*(INDEX($C$4:$C$102,L1537+1)-INDEX($C$4:$C$102,L1537)))))</f>
        <v/>
      </c>
      <c r="N1537" s="12">
        <f>IF(Occurrence!K1537&lt;=0,-1,IFERROR(MATCH(Occurrence!K1537,$D$4:$D$102,1),0))</f>
        <v/>
      </c>
      <c r="O1537" s="9">
        <f>IF(N1537&lt;0,0,IF(N1537=0,Occurrence!K1537*$I$11,IF(N1537&gt;=99,Occurrence!K1537*$I$12,INDEX($C$4:$C$102,N1537)+(Occurrence!K1537-INDEX($D$4:$D$102,N1537))/(INDEX($D$4:$D$102,N1537+1)-INDEX($D$4:$D$102,N1537))*(INDEX($C$4:$C$102,N1537+1)-INDEX($C$4:$C$102,N1537)))))</f>
        <v/>
      </c>
      <c r="P1537" s="12">
        <f>IFERROR(MATCH(Data!X1537,$F$4:$F$102,1),0)</f>
        <v/>
      </c>
      <c r="Q1537" s="9">
        <f>IF(P1537=0,Data!X1537+$I$13,IF(P1537&gt;=99,Data!X1537+$I$14,INDEX($E$4:$E$102,P1537)+(Data!X1537-INDEX($F$4:$F$102,P1537))/(INDEX($F$4:$F$102,P1537+1)-INDEX($F$4:$F$102,P1537))*(INDEX($E$4:$E$102,P1537+1)-INDEX($E$4:$E$102,P1537))))</f>
        <v/>
      </c>
      <c r="R1537" s="12">
        <f>IFERROR(MATCH(Data!Y1537,$F$4:$F$102,1),0)</f>
        <v/>
      </c>
      <c r="S1537" s="9">
        <f>IF(R1537=0,Data!Y1537+$I$13,IF(R1537&gt;=99,Data!Y1537+$I$14,INDEX($E$4:$E$102,R1537)+(Data!Y1537-INDEX($F$4:$F$102,R1537))/(INDEX($F$4:$F$102,R1537+1)-INDEX($F$4:$F$102,R1537))*(INDEX($E$4:$E$102,R1537+1)-INDEX($E$4:$E$102,R1537))))</f>
        <v/>
      </c>
    </row>
    <row r="1538">
      <c r="K1538" s="14">
        <f>Data!A1538</f>
        <v/>
      </c>
      <c r="L1538" s="12">
        <f>IF(Occurrence!J1538&lt;=0,-1,IFERROR(MATCH(Occurrence!J1538,$D$4:$D$102,1),0))</f>
        <v/>
      </c>
      <c r="M1538" s="9">
        <f>IF(L1538&lt;0,0,IF(L1538=0,Occurrence!J1538*$I$11,IF(L1538&gt;=99,Occurrence!J1538*$I$12,INDEX($C$4:$C$102,L1538)+(Occurrence!J1538-INDEX($D$4:$D$102,L1538))/(INDEX($D$4:$D$102,L1538+1)-INDEX($D$4:$D$102,L1538))*(INDEX($C$4:$C$102,L1538+1)-INDEX($C$4:$C$102,L1538)))))</f>
        <v/>
      </c>
      <c r="N1538" s="12">
        <f>IF(Occurrence!K1538&lt;=0,-1,IFERROR(MATCH(Occurrence!K1538,$D$4:$D$102,1),0))</f>
        <v/>
      </c>
      <c r="O1538" s="9">
        <f>IF(N1538&lt;0,0,IF(N1538=0,Occurrence!K1538*$I$11,IF(N1538&gt;=99,Occurrence!K1538*$I$12,INDEX($C$4:$C$102,N1538)+(Occurrence!K1538-INDEX($D$4:$D$102,N1538))/(INDEX($D$4:$D$102,N1538+1)-INDEX($D$4:$D$102,N1538))*(INDEX($C$4:$C$102,N1538+1)-INDEX($C$4:$C$102,N1538)))))</f>
        <v/>
      </c>
      <c r="P1538" s="12">
        <f>IFERROR(MATCH(Data!X1538,$F$4:$F$102,1),0)</f>
        <v/>
      </c>
      <c r="Q1538" s="9">
        <f>IF(P1538=0,Data!X1538+$I$13,IF(P1538&gt;=99,Data!X1538+$I$14,INDEX($E$4:$E$102,P1538)+(Data!X1538-INDEX($F$4:$F$102,P1538))/(INDEX($F$4:$F$102,P1538+1)-INDEX($F$4:$F$102,P1538))*(INDEX($E$4:$E$102,P1538+1)-INDEX($E$4:$E$102,P1538))))</f>
        <v/>
      </c>
      <c r="R1538" s="12">
        <f>IFERROR(MATCH(Data!Y1538,$F$4:$F$102,1),0)</f>
        <v/>
      </c>
      <c r="S1538" s="9">
        <f>IF(R1538=0,Data!Y1538+$I$13,IF(R1538&gt;=99,Data!Y1538+$I$14,INDEX($E$4:$E$102,R1538)+(Data!Y1538-INDEX($F$4:$F$102,R1538))/(INDEX($F$4:$F$102,R1538+1)-INDEX($F$4:$F$102,R1538))*(INDEX($E$4:$E$102,R1538+1)-INDEX($E$4:$E$102,R1538))))</f>
        <v/>
      </c>
    </row>
    <row r="1539">
      <c r="K1539" s="14">
        <f>Data!A1539</f>
        <v/>
      </c>
      <c r="L1539" s="12">
        <f>IF(Occurrence!J1539&lt;=0,-1,IFERROR(MATCH(Occurrence!J1539,$D$4:$D$102,1),0))</f>
        <v/>
      </c>
      <c r="M1539" s="9">
        <f>IF(L1539&lt;0,0,IF(L1539=0,Occurrence!J1539*$I$11,IF(L1539&gt;=99,Occurrence!J1539*$I$12,INDEX($C$4:$C$102,L1539)+(Occurrence!J1539-INDEX($D$4:$D$102,L1539))/(INDEX($D$4:$D$102,L1539+1)-INDEX($D$4:$D$102,L1539))*(INDEX($C$4:$C$102,L1539+1)-INDEX($C$4:$C$102,L1539)))))</f>
        <v/>
      </c>
      <c r="N1539" s="12">
        <f>IF(Occurrence!K1539&lt;=0,-1,IFERROR(MATCH(Occurrence!K1539,$D$4:$D$102,1),0))</f>
        <v/>
      </c>
      <c r="O1539" s="9">
        <f>IF(N1539&lt;0,0,IF(N1539=0,Occurrence!K1539*$I$11,IF(N1539&gt;=99,Occurrence!K1539*$I$12,INDEX($C$4:$C$102,N1539)+(Occurrence!K1539-INDEX($D$4:$D$102,N1539))/(INDEX($D$4:$D$102,N1539+1)-INDEX($D$4:$D$102,N1539))*(INDEX($C$4:$C$102,N1539+1)-INDEX($C$4:$C$102,N1539)))))</f>
        <v/>
      </c>
      <c r="P1539" s="12">
        <f>IFERROR(MATCH(Data!X1539,$F$4:$F$102,1),0)</f>
        <v/>
      </c>
      <c r="Q1539" s="9">
        <f>IF(P1539=0,Data!X1539+$I$13,IF(P1539&gt;=99,Data!X1539+$I$14,INDEX($E$4:$E$102,P1539)+(Data!X1539-INDEX($F$4:$F$102,P1539))/(INDEX($F$4:$F$102,P1539+1)-INDEX($F$4:$F$102,P1539))*(INDEX($E$4:$E$102,P1539+1)-INDEX($E$4:$E$102,P1539))))</f>
        <v/>
      </c>
      <c r="R1539" s="12">
        <f>IFERROR(MATCH(Data!Y1539,$F$4:$F$102,1),0)</f>
        <v/>
      </c>
      <c r="S1539" s="9">
        <f>IF(R1539=0,Data!Y1539+$I$13,IF(R1539&gt;=99,Data!Y1539+$I$14,INDEX($E$4:$E$102,R1539)+(Data!Y1539-INDEX($F$4:$F$102,R1539))/(INDEX($F$4:$F$102,R1539+1)-INDEX($F$4:$F$102,R1539))*(INDEX($E$4:$E$102,R1539+1)-INDEX($E$4:$E$102,R1539))))</f>
        <v/>
      </c>
    </row>
    <row r="1540">
      <c r="K1540" s="14">
        <f>Data!A1540</f>
        <v/>
      </c>
      <c r="L1540" s="12">
        <f>IF(Occurrence!J1540&lt;=0,-1,IFERROR(MATCH(Occurrence!J1540,$D$4:$D$102,1),0))</f>
        <v/>
      </c>
      <c r="M1540" s="9">
        <f>IF(L1540&lt;0,0,IF(L1540=0,Occurrence!J1540*$I$11,IF(L1540&gt;=99,Occurrence!J1540*$I$12,INDEX($C$4:$C$102,L1540)+(Occurrence!J1540-INDEX($D$4:$D$102,L1540))/(INDEX($D$4:$D$102,L1540+1)-INDEX($D$4:$D$102,L1540))*(INDEX($C$4:$C$102,L1540+1)-INDEX($C$4:$C$102,L1540)))))</f>
        <v/>
      </c>
      <c r="N1540" s="12">
        <f>IF(Occurrence!K1540&lt;=0,-1,IFERROR(MATCH(Occurrence!K1540,$D$4:$D$102,1),0))</f>
        <v/>
      </c>
      <c r="O1540" s="9">
        <f>IF(N1540&lt;0,0,IF(N1540=0,Occurrence!K1540*$I$11,IF(N1540&gt;=99,Occurrence!K1540*$I$12,INDEX($C$4:$C$102,N1540)+(Occurrence!K1540-INDEX($D$4:$D$102,N1540))/(INDEX($D$4:$D$102,N1540+1)-INDEX($D$4:$D$102,N1540))*(INDEX($C$4:$C$102,N1540+1)-INDEX($C$4:$C$102,N1540)))))</f>
        <v/>
      </c>
      <c r="P1540" s="12">
        <f>IFERROR(MATCH(Data!X1540,$F$4:$F$102,1),0)</f>
        <v/>
      </c>
      <c r="Q1540" s="9">
        <f>IF(P1540=0,Data!X1540+$I$13,IF(P1540&gt;=99,Data!X1540+$I$14,INDEX($E$4:$E$102,P1540)+(Data!X1540-INDEX($F$4:$F$102,P1540))/(INDEX($F$4:$F$102,P1540+1)-INDEX($F$4:$F$102,P1540))*(INDEX($E$4:$E$102,P1540+1)-INDEX($E$4:$E$102,P1540))))</f>
        <v/>
      </c>
      <c r="R1540" s="12">
        <f>IFERROR(MATCH(Data!Y1540,$F$4:$F$102,1),0)</f>
        <v/>
      </c>
      <c r="S1540" s="9">
        <f>IF(R1540=0,Data!Y1540+$I$13,IF(R1540&gt;=99,Data!Y1540+$I$14,INDEX($E$4:$E$102,R1540)+(Data!Y1540-INDEX($F$4:$F$102,R1540))/(INDEX($F$4:$F$102,R1540+1)-INDEX($F$4:$F$102,R1540))*(INDEX($E$4:$E$102,R1540+1)-INDEX($E$4:$E$102,R1540))))</f>
        <v/>
      </c>
    </row>
    <row r="1541">
      <c r="K1541" s="14">
        <f>Data!A1541</f>
        <v/>
      </c>
      <c r="L1541" s="12">
        <f>IF(Occurrence!J1541&lt;=0,-1,IFERROR(MATCH(Occurrence!J1541,$D$4:$D$102,1),0))</f>
        <v/>
      </c>
      <c r="M1541" s="9">
        <f>IF(L1541&lt;0,0,IF(L1541=0,Occurrence!J1541*$I$11,IF(L1541&gt;=99,Occurrence!J1541*$I$12,INDEX($C$4:$C$102,L1541)+(Occurrence!J1541-INDEX($D$4:$D$102,L1541))/(INDEX($D$4:$D$102,L1541+1)-INDEX($D$4:$D$102,L1541))*(INDEX($C$4:$C$102,L1541+1)-INDEX($C$4:$C$102,L1541)))))</f>
        <v/>
      </c>
      <c r="N1541" s="12">
        <f>IF(Occurrence!K1541&lt;=0,-1,IFERROR(MATCH(Occurrence!K1541,$D$4:$D$102,1),0))</f>
        <v/>
      </c>
      <c r="O1541" s="9">
        <f>IF(N1541&lt;0,0,IF(N1541=0,Occurrence!K1541*$I$11,IF(N1541&gt;=99,Occurrence!K1541*$I$12,INDEX($C$4:$C$102,N1541)+(Occurrence!K1541-INDEX($D$4:$D$102,N1541))/(INDEX($D$4:$D$102,N1541+1)-INDEX($D$4:$D$102,N1541))*(INDEX($C$4:$C$102,N1541+1)-INDEX($C$4:$C$102,N1541)))))</f>
        <v/>
      </c>
      <c r="P1541" s="12">
        <f>IFERROR(MATCH(Data!X1541,$F$4:$F$102,1),0)</f>
        <v/>
      </c>
      <c r="Q1541" s="9">
        <f>IF(P1541=0,Data!X1541+$I$13,IF(P1541&gt;=99,Data!X1541+$I$14,INDEX($E$4:$E$102,P1541)+(Data!X1541-INDEX($F$4:$F$102,P1541))/(INDEX($F$4:$F$102,P1541+1)-INDEX($F$4:$F$102,P1541))*(INDEX($E$4:$E$102,P1541+1)-INDEX($E$4:$E$102,P1541))))</f>
        <v/>
      </c>
      <c r="R1541" s="12">
        <f>IFERROR(MATCH(Data!Y1541,$F$4:$F$102,1),0)</f>
        <v/>
      </c>
      <c r="S1541" s="9">
        <f>IF(R1541=0,Data!Y1541+$I$13,IF(R1541&gt;=99,Data!Y1541+$I$14,INDEX($E$4:$E$102,R1541)+(Data!Y1541-INDEX($F$4:$F$102,R1541))/(INDEX($F$4:$F$102,R1541+1)-INDEX($F$4:$F$102,R1541))*(INDEX($E$4:$E$102,R1541+1)-INDEX($E$4:$E$102,R1541))))</f>
        <v/>
      </c>
    </row>
    <row r="1542">
      <c r="K1542" s="14">
        <f>Data!A1542</f>
        <v/>
      </c>
      <c r="L1542" s="12">
        <f>IF(Occurrence!J1542&lt;=0,-1,IFERROR(MATCH(Occurrence!J1542,$D$4:$D$102,1),0))</f>
        <v/>
      </c>
      <c r="M1542" s="9">
        <f>IF(L1542&lt;0,0,IF(L1542=0,Occurrence!J1542*$I$11,IF(L1542&gt;=99,Occurrence!J1542*$I$12,INDEX($C$4:$C$102,L1542)+(Occurrence!J1542-INDEX($D$4:$D$102,L1542))/(INDEX($D$4:$D$102,L1542+1)-INDEX($D$4:$D$102,L1542))*(INDEX($C$4:$C$102,L1542+1)-INDEX($C$4:$C$102,L1542)))))</f>
        <v/>
      </c>
      <c r="N1542" s="12">
        <f>IF(Occurrence!K1542&lt;=0,-1,IFERROR(MATCH(Occurrence!K1542,$D$4:$D$102,1),0))</f>
        <v/>
      </c>
      <c r="O1542" s="9">
        <f>IF(N1542&lt;0,0,IF(N1542=0,Occurrence!K1542*$I$11,IF(N1542&gt;=99,Occurrence!K1542*$I$12,INDEX($C$4:$C$102,N1542)+(Occurrence!K1542-INDEX($D$4:$D$102,N1542))/(INDEX($D$4:$D$102,N1542+1)-INDEX($D$4:$D$102,N1542))*(INDEX($C$4:$C$102,N1542+1)-INDEX($C$4:$C$102,N1542)))))</f>
        <v/>
      </c>
      <c r="P1542" s="12">
        <f>IFERROR(MATCH(Data!X1542,$F$4:$F$102,1),0)</f>
        <v/>
      </c>
      <c r="Q1542" s="9">
        <f>IF(P1542=0,Data!X1542+$I$13,IF(P1542&gt;=99,Data!X1542+$I$14,INDEX($E$4:$E$102,P1542)+(Data!X1542-INDEX($F$4:$F$102,P1542))/(INDEX($F$4:$F$102,P1542+1)-INDEX($F$4:$F$102,P1542))*(INDEX($E$4:$E$102,P1542+1)-INDEX($E$4:$E$102,P1542))))</f>
        <v/>
      </c>
      <c r="R1542" s="12">
        <f>IFERROR(MATCH(Data!Y1542,$F$4:$F$102,1),0)</f>
        <v/>
      </c>
      <c r="S1542" s="9">
        <f>IF(R1542=0,Data!Y1542+$I$13,IF(R1542&gt;=99,Data!Y1542+$I$14,INDEX($E$4:$E$102,R1542)+(Data!Y1542-INDEX($F$4:$F$102,R1542))/(INDEX($F$4:$F$102,R1542+1)-INDEX($F$4:$F$102,R1542))*(INDEX($E$4:$E$102,R1542+1)-INDEX($E$4:$E$102,R1542))))</f>
        <v/>
      </c>
    </row>
    <row r="1543">
      <c r="K1543" s="14">
        <f>Data!A1543</f>
        <v/>
      </c>
      <c r="L1543" s="12">
        <f>IF(Occurrence!J1543&lt;=0,-1,IFERROR(MATCH(Occurrence!J1543,$D$4:$D$102,1),0))</f>
        <v/>
      </c>
      <c r="M1543" s="9">
        <f>IF(L1543&lt;0,0,IF(L1543=0,Occurrence!J1543*$I$11,IF(L1543&gt;=99,Occurrence!J1543*$I$12,INDEX($C$4:$C$102,L1543)+(Occurrence!J1543-INDEX($D$4:$D$102,L1543))/(INDEX($D$4:$D$102,L1543+1)-INDEX($D$4:$D$102,L1543))*(INDEX($C$4:$C$102,L1543+1)-INDEX($C$4:$C$102,L1543)))))</f>
        <v/>
      </c>
      <c r="N1543" s="12">
        <f>IF(Occurrence!K1543&lt;=0,-1,IFERROR(MATCH(Occurrence!K1543,$D$4:$D$102,1),0))</f>
        <v/>
      </c>
      <c r="O1543" s="9">
        <f>IF(N1543&lt;0,0,IF(N1543=0,Occurrence!K1543*$I$11,IF(N1543&gt;=99,Occurrence!K1543*$I$12,INDEX($C$4:$C$102,N1543)+(Occurrence!K1543-INDEX($D$4:$D$102,N1543))/(INDEX($D$4:$D$102,N1543+1)-INDEX($D$4:$D$102,N1543))*(INDEX($C$4:$C$102,N1543+1)-INDEX($C$4:$C$102,N1543)))))</f>
        <v/>
      </c>
      <c r="P1543" s="12">
        <f>IFERROR(MATCH(Data!X1543,$F$4:$F$102,1),0)</f>
        <v/>
      </c>
      <c r="Q1543" s="9">
        <f>IF(P1543=0,Data!X1543+$I$13,IF(P1543&gt;=99,Data!X1543+$I$14,INDEX($E$4:$E$102,P1543)+(Data!X1543-INDEX($F$4:$F$102,P1543))/(INDEX($F$4:$F$102,P1543+1)-INDEX($F$4:$F$102,P1543))*(INDEX($E$4:$E$102,P1543+1)-INDEX($E$4:$E$102,P1543))))</f>
        <v/>
      </c>
      <c r="R1543" s="12">
        <f>IFERROR(MATCH(Data!Y1543,$F$4:$F$102,1),0)</f>
        <v/>
      </c>
      <c r="S1543" s="9">
        <f>IF(R1543=0,Data!Y1543+$I$13,IF(R1543&gt;=99,Data!Y1543+$I$14,INDEX($E$4:$E$102,R1543)+(Data!Y1543-INDEX($F$4:$F$102,R1543))/(INDEX($F$4:$F$102,R1543+1)-INDEX($F$4:$F$102,R1543))*(INDEX($E$4:$E$102,R1543+1)-INDEX($E$4:$E$102,R1543))))</f>
        <v/>
      </c>
    </row>
    <row r="1544">
      <c r="K1544" s="14">
        <f>Data!A1544</f>
        <v/>
      </c>
      <c r="L1544" s="12">
        <f>IF(Occurrence!J1544&lt;=0,-1,IFERROR(MATCH(Occurrence!J1544,$D$4:$D$102,1),0))</f>
        <v/>
      </c>
      <c r="M1544" s="9">
        <f>IF(L1544&lt;0,0,IF(L1544=0,Occurrence!J1544*$I$11,IF(L1544&gt;=99,Occurrence!J1544*$I$12,INDEX($C$4:$C$102,L1544)+(Occurrence!J1544-INDEX($D$4:$D$102,L1544))/(INDEX($D$4:$D$102,L1544+1)-INDEX($D$4:$D$102,L1544))*(INDEX($C$4:$C$102,L1544+1)-INDEX($C$4:$C$102,L1544)))))</f>
        <v/>
      </c>
      <c r="N1544" s="12">
        <f>IF(Occurrence!K1544&lt;=0,-1,IFERROR(MATCH(Occurrence!K1544,$D$4:$D$102,1),0))</f>
        <v/>
      </c>
      <c r="O1544" s="9">
        <f>IF(N1544&lt;0,0,IF(N1544=0,Occurrence!K1544*$I$11,IF(N1544&gt;=99,Occurrence!K1544*$I$12,INDEX($C$4:$C$102,N1544)+(Occurrence!K1544-INDEX($D$4:$D$102,N1544))/(INDEX($D$4:$D$102,N1544+1)-INDEX($D$4:$D$102,N1544))*(INDEX($C$4:$C$102,N1544+1)-INDEX($C$4:$C$102,N1544)))))</f>
        <v/>
      </c>
      <c r="P1544" s="12">
        <f>IFERROR(MATCH(Data!X1544,$F$4:$F$102,1),0)</f>
        <v/>
      </c>
      <c r="Q1544" s="9">
        <f>IF(P1544=0,Data!X1544+$I$13,IF(P1544&gt;=99,Data!X1544+$I$14,INDEX($E$4:$E$102,P1544)+(Data!X1544-INDEX($F$4:$F$102,P1544))/(INDEX($F$4:$F$102,P1544+1)-INDEX($F$4:$F$102,P1544))*(INDEX($E$4:$E$102,P1544+1)-INDEX($E$4:$E$102,P1544))))</f>
        <v/>
      </c>
      <c r="R1544" s="12">
        <f>IFERROR(MATCH(Data!Y1544,$F$4:$F$102,1),0)</f>
        <v/>
      </c>
      <c r="S1544" s="9">
        <f>IF(R1544=0,Data!Y1544+$I$13,IF(R1544&gt;=99,Data!Y1544+$I$14,INDEX($E$4:$E$102,R1544)+(Data!Y1544-INDEX($F$4:$F$102,R1544))/(INDEX($F$4:$F$102,R1544+1)-INDEX($F$4:$F$102,R1544))*(INDEX($E$4:$E$102,R1544+1)-INDEX($E$4:$E$102,R1544))))</f>
        <v/>
      </c>
    </row>
    <row r="1545">
      <c r="K1545" s="14">
        <f>Data!A1545</f>
        <v/>
      </c>
      <c r="L1545" s="12">
        <f>IF(Occurrence!J1545&lt;=0,-1,IFERROR(MATCH(Occurrence!J1545,$D$4:$D$102,1),0))</f>
        <v/>
      </c>
      <c r="M1545" s="9">
        <f>IF(L1545&lt;0,0,IF(L1545=0,Occurrence!J1545*$I$11,IF(L1545&gt;=99,Occurrence!J1545*$I$12,INDEX($C$4:$C$102,L1545)+(Occurrence!J1545-INDEX($D$4:$D$102,L1545))/(INDEX($D$4:$D$102,L1545+1)-INDEX($D$4:$D$102,L1545))*(INDEX($C$4:$C$102,L1545+1)-INDEX($C$4:$C$102,L1545)))))</f>
        <v/>
      </c>
      <c r="N1545" s="12">
        <f>IF(Occurrence!K1545&lt;=0,-1,IFERROR(MATCH(Occurrence!K1545,$D$4:$D$102,1),0))</f>
        <v/>
      </c>
      <c r="O1545" s="9">
        <f>IF(N1545&lt;0,0,IF(N1545=0,Occurrence!K1545*$I$11,IF(N1545&gt;=99,Occurrence!K1545*$I$12,INDEX($C$4:$C$102,N1545)+(Occurrence!K1545-INDEX($D$4:$D$102,N1545))/(INDEX($D$4:$D$102,N1545+1)-INDEX($D$4:$D$102,N1545))*(INDEX($C$4:$C$102,N1545+1)-INDEX($C$4:$C$102,N1545)))))</f>
        <v/>
      </c>
      <c r="P1545" s="12">
        <f>IFERROR(MATCH(Data!X1545,$F$4:$F$102,1),0)</f>
        <v/>
      </c>
      <c r="Q1545" s="9">
        <f>IF(P1545=0,Data!X1545+$I$13,IF(P1545&gt;=99,Data!X1545+$I$14,INDEX($E$4:$E$102,P1545)+(Data!X1545-INDEX($F$4:$F$102,P1545))/(INDEX($F$4:$F$102,P1545+1)-INDEX($F$4:$F$102,P1545))*(INDEX($E$4:$E$102,P1545+1)-INDEX($E$4:$E$102,P1545))))</f>
        <v/>
      </c>
      <c r="R1545" s="12">
        <f>IFERROR(MATCH(Data!Y1545,$F$4:$F$102,1),0)</f>
        <v/>
      </c>
      <c r="S1545" s="9">
        <f>IF(R1545=0,Data!Y1545+$I$13,IF(R1545&gt;=99,Data!Y1545+$I$14,INDEX($E$4:$E$102,R1545)+(Data!Y1545-INDEX($F$4:$F$102,R1545))/(INDEX($F$4:$F$102,R1545+1)-INDEX($F$4:$F$102,R1545))*(INDEX($E$4:$E$102,R1545+1)-INDEX($E$4:$E$102,R1545))))</f>
        <v/>
      </c>
    </row>
    <row r="1546">
      <c r="K1546" s="14">
        <f>Data!A1546</f>
        <v/>
      </c>
      <c r="L1546" s="12">
        <f>IF(Occurrence!J1546&lt;=0,-1,IFERROR(MATCH(Occurrence!J1546,$D$4:$D$102,1),0))</f>
        <v/>
      </c>
      <c r="M1546" s="9">
        <f>IF(L1546&lt;0,0,IF(L1546=0,Occurrence!J1546*$I$11,IF(L1546&gt;=99,Occurrence!J1546*$I$12,INDEX($C$4:$C$102,L1546)+(Occurrence!J1546-INDEX($D$4:$D$102,L1546))/(INDEX($D$4:$D$102,L1546+1)-INDEX($D$4:$D$102,L1546))*(INDEX($C$4:$C$102,L1546+1)-INDEX($C$4:$C$102,L1546)))))</f>
        <v/>
      </c>
      <c r="N1546" s="12">
        <f>IF(Occurrence!K1546&lt;=0,-1,IFERROR(MATCH(Occurrence!K1546,$D$4:$D$102,1),0))</f>
        <v/>
      </c>
      <c r="O1546" s="9">
        <f>IF(N1546&lt;0,0,IF(N1546=0,Occurrence!K1546*$I$11,IF(N1546&gt;=99,Occurrence!K1546*$I$12,INDEX($C$4:$C$102,N1546)+(Occurrence!K1546-INDEX($D$4:$D$102,N1546))/(INDEX($D$4:$D$102,N1546+1)-INDEX($D$4:$D$102,N1546))*(INDEX($C$4:$C$102,N1546+1)-INDEX($C$4:$C$102,N1546)))))</f>
        <v/>
      </c>
      <c r="P1546" s="12">
        <f>IFERROR(MATCH(Data!X1546,$F$4:$F$102,1),0)</f>
        <v/>
      </c>
      <c r="Q1546" s="9">
        <f>IF(P1546=0,Data!X1546+$I$13,IF(P1546&gt;=99,Data!X1546+$I$14,INDEX($E$4:$E$102,P1546)+(Data!X1546-INDEX($F$4:$F$102,P1546))/(INDEX($F$4:$F$102,P1546+1)-INDEX($F$4:$F$102,P1546))*(INDEX($E$4:$E$102,P1546+1)-INDEX($E$4:$E$102,P1546))))</f>
        <v/>
      </c>
      <c r="R1546" s="12">
        <f>IFERROR(MATCH(Data!Y1546,$F$4:$F$102,1),0)</f>
        <v/>
      </c>
      <c r="S1546" s="9">
        <f>IF(R1546=0,Data!Y1546+$I$13,IF(R1546&gt;=99,Data!Y1546+$I$14,INDEX($E$4:$E$102,R1546)+(Data!Y1546-INDEX($F$4:$F$102,R1546))/(INDEX($F$4:$F$102,R1546+1)-INDEX($F$4:$F$102,R1546))*(INDEX($E$4:$E$102,R1546+1)-INDEX($E$4:$E$102,R1546))))</f>
        <v/>
      </c>
    </row>
    <row r="1547">
      <c r="K1547" s="14">
        <f>Data!A1547</f>
        <v/>
      </c>
      <c r="L1547" s="12">
        <f>IF(Occurrence!J1547&lt;=0,-1,IFERROR(MATCH(Occurrence!J1547,$D$4:$D$102,1),0))</f>
        <v/>
      </c>
      <c r="M1547" s="9">
        <f>IF(L1547&lt;0,0,IF(L1547=0,Occurrence!J1547*$I$11,IF(L1547&gt;=99,Occurrence!J1547*$I$12,INDEX($C$4:$C$102,L1547)+(Occurrence!J1547-INDEX($D$4:$D$102,L1547))/(INDEX($D$4:$D$102,L1547+1)-INDEX($D$4:$D$102,L1547))*(INDEX($C$4:$C$102,L1547+1)-INDEX($C$4:$C$102,L1547)))))</f>
        <v/>
      </c>
      <c r="N1547" s="12">
        <f>IF(Occurrence!K1547&lt;=0,-1,IFERROR(MATCH(Occurrence!K1547,$D$4:$D$102,1),0))</f>
        <v/>
      </c>
      <c r="O1547" s="9">
        <f>IF(N1547&lt;0,0,IF(N1547=0,Occurrence!K1547*$I$11,IF(N1547&gt;=99,Occurrence!K1547*$I$12,INDEX($C$4:$C$102,N1547)+(Occurrence!K1547-INDEX($D$4:$D$102,N1547))/(INDEX($D$4:$D$102,N1547+1)-INDEX($D$4:$D$102,N1547))*(INDEX($C$4:$C$102,N1547+1)-INDEX($C$4:$C$102,N1547)))))</f>
        <v/>
      </c>
      <c r="P1547" s="12">
        <f>IFERROR(MATCH(Data!X1547,$F$4:$F$102,1),0)</f>
        <v/>
      </c>
      <c r="Q1547" s="9">
        <f>IF(P1547=0,Data!X1547+$I$13,IF(P1547&gt;=99,Data!X1547+$I$14,INDEX($E$4:$E$102,P1547)+(Data!X1547-INDEX($F$4:$F$102,P1547))/(INDEX($F$4:$F$102,P1547+1)-INDEX($F$4:$F$102,P1547))*(INDEX($E$4:$E$102,P1547+1)-INDEX($E$4:$E$102,P1547))))</f>
        <v/>
      </c>
      <c r="R1547" s="12">
        <f>IFERROR(MATCH(Data!Y1547,$F$4:$F$102,1),0)</f>
        <v/>
      </c>
      <c r="S1547" s="9">
        <f>IF(R1547=0,Data!Y1547+$I$13,IF(R1547&gt;=99,Data!Y1547+$I$14,INDEX($E$4:$E$102,R1547)+(Data!Y1547-INDEX($F$4:$F$102,R1547))/(INDEX($F$4:$F$102,R1547+1)-INDEX($F$4:$F$102,R1547))*(INDEX($E$4:$E$102,R1547+1)-INDEX($E$4:$E$102,R1547))))</f>
        <v/>
      </c>
    </row>
    <row r="1548">
      <c r="K1548" s="14">
        <f>Data!A1548</f>
        <v/>
      </c>
      <c r="L1548" s="12">
        <f>IF(Occurrence!J1548&lt;=0,-1,IFERROR(MATCH(Occurrence!J1548,$D$4:$D$102,1),0))</f>
        <v/>
      </c>
      <c r="M1548" s="9">
        <f>IF(L1548&lt;0,0,IF(L1548=0,Occurrence!J1548*$I$11,IF(L1548&gt;=99,Occurrence!J1548*$I$12,INDEX($C$4:$C$102,L1548)+(Occurrence!J1548-INDEX($D$4:$D$102,L1548))/(INDEX($D$4:$D$102,L1548+1)-INDEX($D$4:$D$102,L1548))*(INDEX($C$4:$C$102,L1548+1)-INDEX($C$4:$C$102,L1548)))))</f>
        <v/>
      </c>
      <c r="N1548" s="12">
        <f>IF(Occurrence!K1548&lt;=0,-1,IFERROR(MATCH(Occurrence!K1548,$D$4:$D$102,1),0))</f>
        <v/>
      </c>
      <c r="O1548" s="9">
        <f>IF(N1548&lt;0,0,IF(N1548=0,Occurrence!K1548*$I$11,IF(N1548&gt;=99,Occurrence!K1548*$I$12,INDEX($C$4:$C$102,N1548)+(Occurrence!K1548-INDEX($D$4:$D$102,N1548))/(INDEX($D$4:$D$102,N1548+1)-INDEX($D$4:$D$102,N1548))*(INDEX($C$4:$C$102,N1548+1)-INDEX($C$4:$C$102,N1548)))))</f>
        <v/>
      </c>
      <c r="P1548" s="12">
        <f>IFERROR(MATCH(Data!X1548,$F$4:$F$102,1),0)</f>
        <v/>
      </c>
      <c r="Q1548" s="9">
        <f>IF(P1548=0,Data!X1548+$I$13,IF(P1548&gt;=99,Data!X1548+$I$14,INDEX($E$4:$E$102,P1548)+(Data!X1548-INDEX($F$4:$F$102,P1548))/(INDEX($F$4:$F$102,P1548+1)-INDEX($F$4:$F$102,P1548))*(INDEX($E$4:$E$102,P1548+1)-INDEX($E$4:$E$102,P1548))))</f>
        <v/>
      </c>
      <c r="R1548" s="12">
        <f>IFERROR(MATCH(Data!Y1548,$F$4:$F$102,1),0)</f>
        <v/>
      </c>
      <c r="S1548" s="9">
        <f>IF(R1548=0,Data!Y1548+$I$13,IF(R1548&gt;=99,Data!Y1548+$I$14,INDEX($E$4:$E$102,R1548)+(Data!Y1548-INDEX($F$4:$F$102,R1548))/(INDEX($F$4:$F$102,R1548+1)-INDEX($F$4:$F$102,R1548))*(INDEX($E$4:$E$102,R1548+1)-INDEX($E$4:$E$102,R1548))))</f>
        <v/>
      </c>
    </row>
    <row r="1549">
      <c r="K1549" s="14">
        <f>Data!A1549</f>
        <v/>
      </c>
      <c r="L1549" s="12">
        <f>IF(Occurrence!J1549&lt;=0,-1,IFERROR(MATCH(Occurrence!J1549,$D$4:$D$102,1),0))</f>
        <v/>
      </c>
      <c r="M1549" s="9">
        <f>IF(L1549&lt;0,0,IF(L1549=0,Occurrence!J1549*$I$11,IF(L1549&gt;=99,Occurrence!J1549*$I$12,INDEX($C$4:$C$102,L1549)+(Occurrence!J1549-INDEX($D$4:$D$102,L1549))/(INDEX($D$4:$D$102,L1549+1)-INDEX($D$4:$D$102,L1549))*(INDEX($C$4:$C$102,L1549+1)-INDEX($C$4:$C$102,L1549)))))</f>
        <v/>
      </c>
      <c r="N1549" s="12">
        <f>IF(Occurrence!K1549&lt;=0,-1,IFERROR(MATCH(Occurrence!K1549,$D$4:$D$102,1),0))</f>
        <v/>
      </c>
      <c r="O1549" s="9">
        <f>IF(N1549&lt;0,0,IF(N1549=0,Occurrence!K1549*$I$11,IF(N1549&gt;=99,Occurrence!K1549*$I$12,INDEX($C$4:$C$102,N1549)+(Occurrence!K1549-INDEX($D$4:$D$102,N1549))/(INDEX($D$4:$D$102,N1549+1)-INDEX($D$4:$D$102,N1549))*(INDEX($C$4:$C$102,N1549+1)-INDEX($C$4:$C$102,N1549)))))</f>
        <v/>
      </c>
      <c r="P1549" s="12">
        <f>IFERROR(MATCH(Data!X1549,$F$4:$F$102,1),0)</f>
        <v/>
      </c>
      <c r="Q1549" s="9">
        <f>IF(P1549=0,Data!X1549+$I$13,IF(P1549&gt;=99,Data!X1549+$I$14,INDEX($E$4:$E$102,P1549)+(Data!X1549-INDEX($F$4:$F$102,P1549))/(INDEX($F$4:$F$102,P1549+1)-INDEX($F$4:$F$102,P1549))*(INDEX($E$4:$E$102,P1549+1)-INDEX($E$4:$E$102,P1549))))</f>
        <v/>
      </c>
      <c r="R1549" s="12">
        <f>IFERROR(MATCH(Data!Y1549,$F$4:$F$102,1),0)</f>
        <v/>
      </c>
      <c r="S1549" s="9">
        <f>IF(R1549=0,Data!Y1549+$I$13,IF(R1549&gt;=99,Data!Y1549+$I$14,INDEX($E$4:$E$102,R1549)+(Data!Y1549-INDEX($F$4:$F$102,R1549))/(INDEX($F$4:$F$102,R1549+1)-INDEX($F$4:$F$102,R1549))*(INDEX($E$4:$E$102,R1549+1)-INDEX($E$4:$E$102,R1549))))</f>
        <v/>
      </c>
    </row>
    <row r="1550">
      <c r="K1550" s="14">
        <f>Data!A1550</f>
        <v/>
      </c>
      <c r="L1550" s="12">
        <f>IF(Occurrence!J1550&lt;=0,-1,IFERROR(MATCH(Occurrence!J1550,$D$4:$D$102,1),0))</f>
        <v/>
      </c>
      <c r="M1550" s="9">
        <f>IF(L1550&lt;0,0,IF(L1550=0,Occurrence!J1550*$I$11,IF(L1550&gt;=99,Occurrence!J1550*$I$12,INDEX($C$4:$C$102,L1550)+(Occurrence!J1550-INDEX($D$4:$D$102,L1550))/(INDEX($D$4:$D$102,L1550+1)-INDEX($D$4:$D$102,L1550))*(INDEX($C$4:$C$102,L1550+1)-INDEX($C$4:$C$102,L1550)))))</f>
        <v/>
      </c>
      <c r="N1550" s="12">
        <f>IF(Occurrence!K1550&lt;=0,-1,IFERROR(MATCH(Occurrence!K1550,$D$4:$D$102,1),0))</f>
        <v/>
      </c>
      <c r="O1550" s="9">
        <f>IF(N1550&lt;0,0,IF(N1550=0,Occurrence!K1550*$I$11,IF(N1550&gt;=99,Occurrence!K1550*$I$12,INDEX($C$4:$C$102,N1550)+(Occurrence!K1550-INDEX($D$4:$D$102,N1550))/(INDEX($D$4:$D$102,N1550+1)-INDEX($D$4:$D$102,N1550))*(INDEX($C$4:$C$102,N1550+1)-INDEX($C$4:$C$102,N1550)))))</f>
        <v/>
      </c>
      <c r="P1550" s="12">
        <f>IFERROR(MATCH(Data!X1550,$F$4:$F$102,1),0)</f>
        <v/>
      </c>
      <c r="Q1550" s="9">
        <f>IF(P1550=0,Data!X1550+$I$13,IF(P1550&gt;=99,Data!X1550+$I$14,INDEX($E$4:$E$102,P1550)+(Data!X1550-INDEX($F$4:$F$102,P1550))/(INDEX($F$4:$F$102,P1550+1)-INDEX($F$4:$F$102,P1550))*(INDEX($E$4:$E$102,P1550+1)-INDEX($E$4:$E$102,P1550))))</f>
        <v/>
      </c>
      <c r="R1550" s="12">
        <f>IFERROR(MATCH(Data!Y1550,$F$4:$F$102,1),0)</f>
        <v/>
      </c>
      <c r="S1550" s="9">
        <f>IF(R1550=0,Data!Y1550+$I$13,IF(R1550&gt;=99,Data!Y1550+$I$14,INDEX($E$4:$E$102,R1550)+(Data!Y1550-INDEX($F$4:$F$102,R1550))/(INDEX($F$4:$F$102,R1550+1)-INDEX($F$4:$F$102,R1550))*(INDEX($E$4:$E$102,R1550+1)-INDEX($E$4:$E$102,R1550))))</f>
        <v/>
      </c>
    </row>
    <row r="1551">
      <c r="K1551" s="14">
        <f>Data!A1551</f>
        <v/>
      </c>
      <c r="L1551" s="12">
        <f>IF(Occurrence!J1551&lt;=0,-1,IFERROR(MATCH(Occurrence!J1551,$D$4:$D$102,1),0))</f>
        <v/>
      </c>
      <c r="M1551" s="9">
        <f>IF(L1551&lt;0,0,IF(L1551=0,Occurrence!J1551*$I$11,IF(L1551&gt;=99,Occurrence!J1551*$I$12,INDEX($C$4:$C$102,L1551)+(Occurrence!J1551-INDEX($D$4:$D$102,L1551))/(INDEX($D$4:$D$102,L1551+1)-INDEX($D$4:$D$102,L1551))*(INDEX($C$4:$C$102,L1551+1)-INDEX($C$4:$C$102,L1551)))))</f>
        <v/>
      </c>
      <c r="N1551" s="12">
        <f>IF(Occurrence!K1551&lt;=0,-1,IFERROR(MATCH(Occurrence!K1551,$D$4:$D$102,1),0))</f>
        <v/>
      </c>
      <c r="O1551" s="9">
        <f>IF(N1551&lt;0,0,IF(N1551=0,Occurrence!K1551*$I$11,IF(N1551&gt;=99,Occurrence!K1551*$I$12,INDEX($C$4:$C$102,N1551)+(Occurrence!K1551-INDEX($D$4:$D$102,N1551))/(INDEX($D$4:$D$102,N1551+1)-INDEX($D$4:$D$102,N1551))*(INDEX($C$4:$C$102,N1551+1)-INDEX($C$4:$C$102,N1551)))))</f>
        <v/>
      </c>
      <c r="P1551" s="12">
        <f>IFERROR(MATCH(Data!X1551,$F$4:$F$102,1),0)</f>
        <v/>
      </c>
      <c r="Q1551" s="9">
        <f>IF(P1551=0,Data!X1551+$I$13,IF(P1551&gt;=99,Data!X1551+$I$14,INDEX($E$4:$E$102,P1551)+(Data!X1551-INDEX($F$4:$F$102,P1551))/(INDEX($F$4:$F$102,P1551+1)-INDEX($F$4:$F$102,P1551))*(INDEX($E$4:$E$102,P1551+1)-INDEX($E$4:$E$102,P1551))))</f>
        <v/>
      </c>
      <c r="R1551" s="12">
        <f>IFERROR(MATCH(Data!Y1551,$F$4:$F$102,1),0)</f>
        <v/>
      </c>
      <c r="S1551" s="9">
        <f>IF(R1551=0,Data!Y1551+$I$13,IF(R1551&gt;=99,Data!Y1551+$I$14,INDEX($E$4:$E$102,R1551)+(Data!Y1551-INDEX($F$4:$F$102,R1551))/(INDEX($F$4:$F$102,R1551+1)-INDEX($F$4:$F$102,R1551))*(INDEX($E$4:$E$102,R1551+1)-INDEX($E$4:$E$102,R1551))))</f>
        <v/>
      </c>
    </row>
    <row r="1552">
      <c r="K1552" s="14">
        <f>Data!A1552</f>
        <v/>
      </c>
      <c r="L1552" s="12">
        <f>IF(Occurrence!J1552&lt;=0,-1,IFERROR(MATCH(Occurrence!J1552,$D$4:$D$102,1),0))</f>
        <v/>
      </c>
      <c r="M1552" s="9">
        <f>IF(L1552&lt;0,0,IF(L1552=0,Occurrence!J1552*$I$11,IF(L1552&gt;=99,Occurrence!J1552*$I$12,INDEX($C$4:$C$102,L1552)+(Occurrence!J1552-INDEX($D$4:$D$102,L1552))/(INDEX($D$4:$D$102,L1552+1)-INDEX($D$4:$D$102,L1552))*(INDEX($C$4:$C$102,L1552+1)-INDEX($C$4:$C$102,L1552)))))</f>
        <v/>
      </c>
      <c r="N1552" s="12">
        <f>IF(Occurrence!K1552&lt;=0,-1,IFERROR(MATCH(Occurrence!K1552,$D$4:$D$102,1),0))</f>
        <v/>
      </c>
      <c r="O1552" s="9">
        <f>IF(N1552&lt;0,0,IF(N1552=0,Occurrence!K1552*$I$11,IF(N1552&gt;=99,Occurrence!K1552*$I$12,INDEX($C$4:$C$102,N1552)+(Occurrence!K1552-INDEX($D$4:$D$102,N1552))/(INDEX($D$4:$D$102,N1552+1)-INDEX($D$4:$D$102,N1552))*(INDEX($C$4:$C$102,N1552+1)-INDEX($C$4:$C$102,N1552)))))</f>
        <v/>
      </c>
      <c r="P1552" s="12">
        <f>IFERROR(MATCH(Data!X1552,$F$4:$F$102,1),0)</f>
        <v/>
      </c>
      <c r="Q1552" s="9">
        <f>IF(P1552=0,Data!X1552+$I$13,IF(P1552&gt;=99,Data!X1552+$I$14,INDEX($E$4:$E$102,P1552)+(Data!X1552-INDEX($F$4:$F$102,P1552))/(INDEX($F$4:$F$102,P1552+1)-INDEX($F$4:$F$102,P1552))*(INDEX($E$4:$E$102,P1552+1)-INDEX($E$4:$E$102,P1552))))</f>
        <v/>
      </c>
      <c r="R1552" s="12">
        <f>IFERROR(MATCH(Data!Y1552,$F$4:$F$102,1),0)</f>
        <v/>
      </c>
      <c r="S1552" s="9">
        <f>IF(R1552=0,Data!Y1552+$I$13,IF(R1552&gt;=99,Data!Y1552+$I$14,INDEX($E$4:$E$102,R1552)+(Data!Y1552-INDEX($F$4:$F$102,R1552))/(INDEX($F$4:$F$102,R1552+1)-INDEX($F$4:$F$102,R1552))*(INDEX($E$4:$E$102,R1552+1)-INDEX($E$4:$E$102,R1552))))</f>
        <v/>
      </c>
    </row>
    <row r="1553">
      <c r="K1553" s="14">
        <f>Data!A1553</f>
        <v/>
      </c>
      <c r="L1553" s="12">
        <f>IF(Occurrence!J1553&lt;=0,-1,IFERROR(MATCH(Occurrence!J1553,$D$4:$D$102,1),0))</f>
        <v/>
      </c>
      <c r="M1553" s="9">
        <f>IF(L1553&lt;0,0,IF(L1553=0,Occurrence!J1553*$I$11,IF(L1553&gt;=99,Occurrence!J1553*$I$12,INDEX($C$4:$C$102,L1553)+(Occurrence!J1553-INDEX($D$4:$D$102,L1553))/(INDEX($D$4:$D$102,L1553+1)-INDEX($D$4:$D$102,L1553))*(INDEX($C$4:$C$102,L1553+1)-INDEX($C$4:$C$102,L1553)))))</f>
        <v/>
      </c>
      <c r="N1553" s="12">
        <f>IF(Occurrence!K1553&lt;=0,-1,IFERROR(MATCH(Occurrence!K1553,$D$4:$D$102,1),0))</f>
        <v/>
      </c>
      <c r="O1553" s="9">
        <f>IF(N1553&lt;0,0,IF(N1553=0,Occurrence!K1553*$I$11,IF(N1553&gt;=99,Occurrence!K1553*$I$12,INDEX($C$4:$C$102,N1553)+(Occurrence!K1553-INDEX($D$4:$D$102,N1553))/(INDEX($D$4:$D$102,N1553+1)-INDEX($D$4:$D$102,N1553))*(INDEX($C$4:$C$102,N1553+1)-INDEX($C$4:$C$102,N1553)))))</f>
        <v/>
      </c>
      <c r="P1553" s="12">
        <f>IFERROR(MATCH(Data!X1553,$F$4:$F$102,1),0)</f>
        <v/>
      </c>
      <c r="Q1553" s="9">
        <f>IF(P1553=0,Data!X1553+$I$13,IF(P1553&gt;=99,Data!X1553+$I$14,INDEX($E$4:$E$102,P1553)+(Data!X1553-INDEX($F$4:$F$102,P1553))/(INDEX($F$4:$F$102,P1553+1)-INDEX($F$4:$F$102,P1553))*(INDEX($E$4:$E$102,P1553+1)-INDEX($E$4:$E$102,P1553))))</f>
        <v/>
      </c>
      <c r="R1553" s="12">
        <f>IFERROR(MATCH(Data!Y1553,$F$4:$F$102,1),0)</f>
        <v/>
      </c>
      <c r="S1553" s="9">
        <f>IF(R1553=0,Data!Y1553+$I$13,IF(R1553&gt;=99,Data!Y1553+$I$14,INDEX($E$4:$E$102,R1553)+(Data!Y1553-INDEX($F$4:$F$102,R1553))/(INDEX($F$4:$F$102,R1553+1)-INDEX($F$4:$F$102,R1553))*(INDEX($E$4:$E$102,R1553+1)-INDEX($E$4:$E$102,R1553))))</f>
        <v/>
      </c>
    </row>
    <row r="1554">
      <c r="K1554" s="14">
        <f>Data!A1554</f>
        <v/>
      </c>
      <c r="L1554" s="12">
        <f>IF(Occurrence!J1554&lt;=0,-1,IFERROR(MATCH(Occurrence!J1554,$D$4:$D$102,1),0))</f>
        <v/>
      </c>
      <c r="M1554" s="9">
        <f>IF(L1554&lt;0,0,IF(L1554=0,Occurrence!J1554*$I$11,IF(L1554&gt;=99,Occurrence!J1554*$I$12,INDEX($C$4:$C$102,L1554)+(Occurrence!J1554-INDEX($D$4:$D$102,L1554))/(INDEX($D$4:$D$102,L1554+1)-INDEX($D$4:$D$102,L1554))*(INDEX($C$4:$C$102,L1554+1)-INDEX($C$4:$C$102,L1554)))))</f>
        <v/>
      </c>
      <c r="N1554" s="12">
        <f>IF(Occurrence!K1554&lt;=0,-1,IFERROR(MATCH(Occurrence!K1554,$D$4:$D$102,1),0))</f>
        <v/>
      </c>
      <c r="O1554" s="9">
        <f>IF(N1554&lt;0,0,IF(N1554=0,Occurrence!K1554*$I$11,IF(N1554&gt;=99,Occurrence!K1554*$I$12,INDEX($C$4:$C$102,N1554)+(Occurrence!K1554-INDEX($D$4:$D$102,N1554))/(INDEX($D$4:$D$102,N1554+1)-INDEX($D$4:$D$102,N1554))*(INDEX($C$4:$C$102,N1554+1)-INDEX($C$4:$C$102,N1554)))))</f>
        <v/>
      </c>
      <c r="P1554" s="12">
        <f>IFERROR(MATCH(Data!X1554,$F$4:$F$102,1),0)</f>
        <v/>
      </c>
      <c r="Q1554" s="9">
        <f>IF(P1554=0,Data!X1554+$I$13,IF(P1554&gt;=99,Data!X1554+$I$14,INDEX($E$4:$E$102,P1554)+(Data!X1554-INDEX($F$4:$F$102,P1554))/(INDEX($F$4:$F$102,P1554+1)-INDEX($F$4:$F$102,P1554))*(INDEX($E$4:$E$102,P1554+1)-INDEX($E$4:$E$102,P1554))))</f>
        <v/>
      </c>
      <c r="R1554" s="12">
        <f>IFERROR(MATCH(Data!Y1554,$F$4:$F$102,1),0)</f>
        <v/>
      </c>
      <c r="S1554" s="9">
        <f>IF(R1554=0,Data!Y1554+$I$13,IF(R1554&gt;=99,Data!Y1554+$I$14,INDEX($E$4:$E$102,R1554)+(Data!Y1554-INDEX($F$4:$F$102,R1554))/(INDEX($F$4:$F$102,R1554+1)-INDEX($F$4:$F$102,R1554))*(INDEX($E$4:$E$102,R1554+1)-INDEX($E$4:$E$102,R1554))))</f>
        <v/>
      </c>
    </row>
    <row r="1555">
      <c r="K1555" s="14">
        <f>Data!A1555</f>
        <v/>
      </c>
      <c r="L1555" s="12">
        <f>IF(Occurrence!J1555&lt;=0,-1,IFERROR(MATCH(Occurrence!J1555,$D$4:$D$102,1),0))</f>
        <v/>
      </c>
      <c r="M1555" s="9">
        <f>IF(L1555&lt;0,0,IF(L1555=0,Occurrence!J1555*$I$11,IF(L1555&gt;=99,Occurrence!J1555*$I$12,INDEX($C$4:$C$102,L1555)+(Occurrence!J1555-INDEX($D$4:$D$102,L1555))/(INDEX($D$4:$D$102,L1555+1)-INDEX($D$4:$D$102,L1555))*(INDEX($C$4:$C$102,L1555+1)-INDEX($C$4:$C$102,L1555)))))</f>
        <v/>
      </c>
      <c r="N1555" s="12">
        <f>IF(Occurrence!K1555&lt;=0,-1,IFERROR(MATCH(Occurrence!K1555,$D$4:$D$102,1),0))</f>
        <v/>
      </c>
      <c r="O1555" s="9">
        <f>IF(N1555&lt;0,0,IF(N1555=0,Occurrence!K1555*$I$11,IF(N1555&gt;=99,Occurrence!K1555*$I$12,INDEX($C$4:$C$102,N1555)+(Occurrence!K1555-INDEX($D$4:$D$102,N1555))/(INDEX($D$4:$D$102,N1555+1)-INDEX($D$4:$D$102,N1555))*(INDEX($C$4:$C$102,N1555+1)-INDEX($C$4:$C$102,N1555)))))</f>
        <v/>
      </c>
      <c r="P1555" s="12">
        <f>IFERROR(MATCH(Data!X1555,$F$4:$F$102,1),0)</f>
        <v/>
      </c>
      <c r="Q1555" s="9">
        <f>IF(P1555=0,Data!X1555+$I$13,IF(P1555&gt;=99,Data!X1555+$I$14,INDEX($E$4:$E$102,P1555)+(Data!X1555-INDEX($F$4:$F$102,P1555))/(INDEX($F$4:$F$102,P1555+1)-INDEX($F$4:$F$102,P1555))*(INDEX($E$4:$E$102,P1555+1)-INDEX($E$4:$E$102,P1555))))</f>
        <v/>
      </c>
      <c r="R1555" s="12">
        <f>IFERROR(MATCH(Data!Y1555,$F$4:$F$102,1),0)</f>
        <v/>
      </c>
      <c r="S1555" s="9">
        <f>IF(R1555=0,Data!Y1555+$I$13,IF(R1555&gt;=99,Data!Y1555+$I$14,INDEX($E$4:$E$102,R1555)+(Data!Y1555-INDEX($F$4:$F$102,R1555))/(INDEX($F$4:$F$102,R1555+1)-INDEX($F$4:$F$102,R1555))*(INDEX($E$4:$E$102,R1555+1)-INDEX($E$4:$E$102,R1555))))</f>
        <v/>
      </c>
    </row>
    <row r="1556">
      <c r="K1556" s="14">
        <f>Data!A1556</f>
        <v/>
      </c>
      <c r="L1556" s="12">
        <f>IF(Occurrence!J1556&lt;=0,-1,IFERROR(MATCH(Occurrence!J1556,$D$4:$D$102,1),0))</f>
        <v/>
      </c>
      <c r="M1556" s="9">
        <f>IF(L1556&lt;0,0,IF(L1556=0,Occurrence!J1556*$I$11,IF(L1556&gt;=99,Occurrence!J1556*$I$12,INDEX($C$4:$C$102,L1556)+(Occurrence!J1556-INDEX($D$4:$D$102,L1556))/(INDEX($D$4:$D$102,L1556+1)-INDEX($D$4:$D$102,L1556))*(INDEX($C$4:$C$102,L1556+1)-INDEX($C$4:$C$102,L1556)))))</f>
        <v/>
      </c>
      <c r="N1556" s="12">
        <f>IF(Occurrence!K1556&lt;=0,-1,IFERROR(MATCH(Occurrence!K1556,$D$4:$D$102,1),0))</f>
        <v/>
      </c>
      <c r="O1556" s="9">
        <f>IF(N1556&lt;0,0,IF(N1556=0,Occurrence!K1556*$I$11,IF(N1556&gt;=99,Occurrence!K1556*$I$12,INDEX($C$4:$C$102,N1556)+(Occurrence!K1556-INDEX($D$4:$D$102,N1556))/(INDEX($D$4:$D$102,N1556+1)-INDEX($D$4:$D$102,N1556))*(INDEX($C$4:$C$102,N1556+1)-INDEX($C$4:$C$102,N1556)))))</f>
        <v/>
      </c>
      <c r="P1556" s="12">
        <f>IFERROR(MATCH(Data!X1556,$F$4:$F$102,1),0)</f>
        <v/>
      </c>
      <c r="Q1556" s="9">
        <f>IF(P1556=0,Data!X1556+$I$13,IF(P1556&gt;=99,Data!X1556+$I$14,INDEX($E$4:$E$102,P1556)+(Data!X1556-INDEX($F$4:$F$102,P1556))/(INDEX($F$4:$F$102,P1556+1)-INDEX($F$4:$F$102,P1556))*(INDEX($E$4:$E$102,P1556+1)-INDEX($E$4:$E$102,P1556))))</f>
        <v/>
      </c>
      <c r="R1556" s="12">
        <f>IFERROR(MATCH(Data!Y1556,$F$4:$F$102,1),0)</f>
        <v/>
      </c>
      <c r="S1556" s="9">
        <f>IF(R1556=0,Data!Y1556+$I$13,IF(R1556&gt;=99,Data!Y1556+$I$14,INDEX($E$4:$E$102,R1556)+(Data!Y1556-INDEX($F$4:$F$102,R1556))/(INDEX($F$4:$F$102,R1556+1)-INDEX($F$4:$F$102,R1556))*(INDEX($E$4:$E$102,R1556+1)-INDEX($E$4:$E$102,R1556))))</f>
        <v/>
      </c>
    </row>
    <row r="1557">
      <c r="K1557" s="14">
        <f>Data!A1557</f>
        <v/>
      </c>
      <c r="L1557" s="12">
        <f>IF(Occurrence!J1557&lt;=0,-1,IFERROR(MATCH(Occurrence!J1557,$D$4:$D$102,1),0))</f>
        <v/>
      </c>
      <c r="M1557" s="9">
        <f>IF(L1557&lt;0,0,IF(L1557=0,Occurrence!J1557*$I$11,IF(L1557&gt;=99,Occurrence!J1557*$I$12,INDEX($C$4:$C$102,L1557)+(Occurrence!J1557-INDEX($D$4:$D$102,L1557))/(INDEX($D$4:$D$102,L1557+1)-INDEX($D$4:$D$102,L1557))*(INDEX($C$4:$C$102,L1557+1)-INDEX($C$4:$C$102,L1557)))))</f>
        <v/>
      </c>
      <c r="N1557" s="12">
        <f>IF(Occurrence!K1557&lt;=0,-1,IFERROR(MATCH(Occurrence!K1557,$D$4:$D$102,1),0))</f>
        <v/>
      </c>
      <c r="O1557" s="9">
        <f>IF(N1557&lt;0,0,IF(N1557=0,Occurrence!K1557*$I$11,IF(N1557&gt;=99,Occurrence!K1557*$I$12,INDEX($C$4:$C$102,N1557)+(Occurrence!K1557-INDEX($D$4:$D$102,N1557))/(INDEX($D$4:$D$102,N1557+1)-INDEX($D$4:$D$102,N1557))*(INDEX($C$4:$C$102,N1557+1)-INDEX($C$4:$C$102,N1557)))))</f>
        <v/>
      </c>
      <c r="P1557" s="12">
        <f>IFERROR(MATCH(Data!X1557,$F$4:$F$102,1),0)</f>
        <v/>
      </c>
      <c r="Q1557" s="9">
        <f>IF(P1557=0,Data!X1557+$I$13,IF(P1557&gt;=99,Data!X1557+$I$14,INDEX($E$4:$E$102,P1557)+(Data!X1557-INDEX($F$4:$F$102,P1557))/(INDEX($F$4:$F$102,P1557+1)-INDEX($F$4:$F$102,P1557))*(INDEX($E$4:$E$102,P1557+1)-INDEX($E$4:$E$102,P1557))))</f>
        <v/>
      </c>
      <c r="R1557" s="12">
        <f>IFERROR(MATCH(Data!Y1557,$F$4:$F$102,1),0)</f>
        <v/>
      </c>
      <c r="S1557" s="9">
        <f>IF(R1557=0,Data!Y1557+$I$13,IF(R1557&gt;=99,Data!Y1557+$I$14,INDEX($E$4:$E$102,R1557)+(Data!Y1557-INDEX($F$4:$F$102,R1557))/(INDEX($F$4:$F$102,R1557+1)-INDEX($F$4:$F$102,R1557))*(INDEX($E$4:$E$102,R1557+1)-INDEX($E$4:$E$102,R1557))))</f>
        <v/>
      </c>
    </row>
    <row r="1558">
      <c r="K1558" s="14">
        <f>Data!A1558</f>
        <v/>
      </c>
      <c r="L1558" s="12">
        <f>IF(Occurrence!J1558&lt;=0,-1,IFERROR(MATCH(Occurrence!J1558,$D$4:$D$102,1),0))</f>
        <v/>
      </c>
      <c r="M1558" s="9">
        <f>IF(L1558&lt;0,0,IF(L1558=0,Occurrence!J1558*$I$11,IF(L1558&gt;=99,Occurrence!J1558*$I$12,INDEX($C$4:$C$102,L1558)+(Occurrence!J1558-INDEX($D$4:$D$102,L1558))/(INDEX($D$4:$D$102,L1558+1)-INDEX($D$4:$D$102,L1558))*(INDEX($C$4:$C$102,L1558+1)-INDEX($C$4:$C$102,L1558)))))</f>
        <v/>
      </c>
      <c r="N1558" s="12">
        <f>IF(Occurrence!K1558&lt;=0,-1,IFERROR(MATCH(Occurrence!K1558,$D$4:$D$102,1),0))</f>
        <v/>
      </c>
      <c r="O1558" s="9">
        <f>IF(N1558&lt;0,0,IF(N1558=0,Occurrence!K1558*$I$11,IF(N1558&gt;=99,Occurrence!K1558*$I$12,INDEX($C$4:$C$102,N1558)+(Occurrence!K1558-INDEX($D$4:$D$102,N1558))/(INDEX($D$4:$D$102,N1558+1)-INDEX($D$4:$D$102,N1558))*(INDEX($C$4:$C$102,N1558+1)-INDEX($C$4:$C$102,N1558)))))</f>
        <v/>
      </c>
      <c r="P1558" s="12">
        <f>IFERROR(MATCH(Data!X1558,$F$4:$F$102,1),0)</f>
        <v/>
      </c>
      <c r="Q1558" s="9">
        <f>IF(P1558=0,Data!X1558+$I$13,IF(P1558&gt;=99,Data!X1558+$I$14,INDEX($E$4:$E$102,P1558)+(Data!X1558-INDEX($F$4:$F$102,P1558))/(INDEX($F$4:$F$102,P1558+1)-INDEX($F$4:$F$102,P1558))*(INDEX($E$4:$E$102,P1558+1)-INDEX($E$4:$E$102,P1558))))</f>
        <v/>
      </c>
      <c r="R1558" s="12">
        <f>IFERROR(MATCH(Data!Y1558,$F$4:$F$102,1),0)</f>
        <v/>
      </c>
      <c r="S1558" s="9">
        <f>IF(R1558=0,Data!Y1558+$I$13,IF(R1558&gt;=99,Data!Y1558+$I$14,INDEX($E$4:$E$102,R1558)+(Data!Y1558-INDEX($F$4:$F$102,R1558))/(INDEX($F$4:$F$102,R1558+1)-INDEX($F$4:$F$102,R1558))*(INDEX($E$4:$E$102,R1558+1)-INDEX($E$4:$E$102,R1558))))</f>
        <v/>
      </c>
    </row>
    <row r="1559">
      <c r="K1559" s="14">
        <f>Data!A1559</f>
        <v/>
      </c>
      <c r="L1559" s="12">
        <f>IF(Occurrence!J1559&lt;=0,-1,IFERROR(MATCH(Occurrence!J1559,$D$4:$D$102,1),0))</f>
        <v/>
      </c>
      <c r="M1559" s="9">
        <f>IF(L1559&lt;0,0,IF(L1559=0,Occurrence!J1559*$I$11,IF(L1559&gt;=99,Occurrence!J1559*$I$12,INDEX($C$4:$C$102,L1559)+(Occurrence!J1559-INDEX($D$4:$D$102,L1559))/(INDEX($D$4:$D$102,L1559+1)-INDEX($D$4:$D$102,L1559))*(INDEX($C$4:$C$102,L1559+1)-INDEX($C$4:$C$102,L1559)))))</f>
        <v/>
      </c>
      <c r="N1559" s="12">
        <f>IF(Occurrence!K1559&lt;=0,-1,IFERROR(MATCH(Occurrence!K1559,$D$4:$D$102,1),0))</f>
        <v/>
      </c>
      <c r="O1559" s="9">
        <f>IF(N1559&lt;0,0,IF(N1559=0,Occurrence!K1559*$I$11,IF(N1559&gt;=99,Occurrence!K1559*$I$12,INDEX($C$4:$C$102,N1559)+(Occurrence!K1559-INDEX($D$4:$D$102,N1559))/(INDEX($D$4:$D$102,N1559+1)-INDEX($D$4:$D$102,N1559))*(INDEX($C$4:$C$102,N1559+1)-INDEX($C$4:$C$102,N1559)))))</f>
        <v/>
      </c>
      <c r="P1559" s="12">
        <f>IFERROR(MATCH(Data!X1559,$F$4:$F$102,1),0)</f>
        <v/>
      </c>
      <c r="Q1559" s="9">
        <f>IF(P1559=0,Data!X1559+$I$13,IF(P1559&gt;=99,Data!X1559+$I$14,INDEX($E$4:$E$102,P1559)+(Data!X1559-INDEX($F$4:$F$102,P1559))/(INDEX($F$4:$F$102,P1559+1)-INDEX($F$4:$F$102,P1559))*(INDEX($E$4:$E$102,P1559+1)-INDEX($E$4:$E$102,P1559))))</f>
        <v/>
      </c>
      <c r="R1559" s="12">
        <f>IFERROR(MATCH(Data!Y1559,$F$4:$F$102,1),0)</f>
        <v/>
      </c>
      <c r="S1559" s="9">
        <f>IF(R1559=0,Data!Y1559+$I$13,IF(R1559&gt;=99,Data!Y1559+$I$14,INDEX($E$4:$E$102,R1559)+(Data!Y1559-INDEX($F$4:$F$102,R1559))/(INDEX($F$4:$F$102,R1559+1)-INDEX($F$4:$F$102,R1559))*(INDEX($E$4:$E$102,R1559+1)-INDEX($E$4:$E$102,R1559))))</f>
        <v/>
      </c>
    </row>
    <row r="1560">
      <c r="K1560" s="14">
        <f>Data!A1560</f>
        <v/>
      </c>
      <c r="L1560" s="12">
        <f>IF(Occurrence!J1560&lt;=0,-1,IFERROR(MATCH(Occurrence!J1560,$D$4:$D$102,1),0))</f>
        <v/>
      </c>
      <c r="M1560" s="9">
        <f>IF(L1560&lt;0,0,IF(L1560=0,Occurrence!J1560*$I$11,IF(L1560&gt;=99,Occurrence!J1560*$I$12,INDEX($C$4:$C$102,L1560)+(Occurrence!J1560-INDEX($D$4:$D$102,L1560))/(INDEX($D$4:$D$102,L1560+1)-INDEX($D$4:$D$102,L1560))*(INDEX($C$4:$C$102,L1560+1)-INDEX($C$4:$C$102,L1560)))))</f>
        <v/>
      </c>
      <c r="N1560" s="12">
        <f>IF(Occurrence!K1560&lt;=0,-1,IFERROR(MATCH(Occurrence!K1560,$D$4:$D$102,1),0))</f>
        <v/>
      </c>
      <c r="O1560" s="9">
        <f>IF(N1560&lt;0,0,IF(N1560=0,Occurrence!K1560*$I$11,IF(N1560&gt;=99,Occurrence!K1560*$I$12,INDEX($C$4:$C$102,N1560)+(Occurrence!K1560-INDEX($D$4:$D$102,N1560))/(INDEX($D$4:$D$102,N1560+1)-INDEX($D$4:$D$102,N1560))*(INDEX($C$4:$C$102,N1560+1)-INDEX($C$4:$C$102,N1560)))))</f>
        <v/>
      </c>
      <c r="P1560" s="12">
        <f>IFERROR(MATCH(Data!X1560,$F$4:$F$102,1),0)</f>
        <v/>
      </c>
      <c r="Q1560" s="9">
        <f>IF(P1560=0,Data!X1560+$I$13,IF(P1560&gt;=99,Data!X1560+$I$14,INDEX($E$4:$E$102,P1560)+(Data!X1560-INDEX($F$4:$F$102,P1560))/(INDEX($F$4:$F$102,P1560+1)-INDEX($F$4:$F$102,P1560))*(INDEX($E$4:$E$102,P1560+1)-INDEX($E$4:$E$102,P1560))))</f>
        <v/>
      </c>
      <c r="R1560" s="12">
        <f>IFERROR(MATCH(Data!Y1560,$F$4:$F$102,1),0)</f>
        <v/>
      </c>
      <c r="S1560" s="9">
        <f>IF(R1560=0,Data!Y1560+$I$13,IF(R1560&gt;=99,Data!Y1560+$I$14,INDEX($E$4:$E$102,R1560)+(Data!Y1560-INDEX($F$4:$F$102,R1560))/(INDEX($F$4:$F$102,R1560+1)-INDEX($F$4:$F$102,R1560))*(INDEX($E$4:$E$102,R1560+1)-INDEX($E$4:$E$102,R1560))))</f>
        <v/>
      </c>
    </row>
    <row r="1561">
      <c r="K1561" s="14">
        <f>Data!A1561</f>
        <v/>
      </c>
      <c r="L1561" s="12">
        <f>IF(Occurrence!J1561&lt;=0,-1,IFERROR(MATCH(Occurrence!J1561,$D$4:$D$102,1),0))</f>
        <v/>
      </c>
      <c r="M1561" s="9">
        <f>IF(L1561&lt;0,0,IF(L1561=0,Occurrence!J1561*$I$11,IF(L1561&gt;=99,Occurrence!J1561*$I$12,INDEX($C$4:$C$102,L1561)+(Occurrence!J1561-INDEX($D$4:$D$102,L1561))/(INDEX($D$4:$D$102,L1561+1)-INDEX($D$4:$D$102,L1561))*(INDEX($C$4:$C$102,L1561+1)-INDEX($C$4:$C$102,L1561)))))</f>
        <v/>
      </c>
      <c r="N1561" s="12">
        <f>IF(Occurrence!K1561&lt;=0,-1,IFERROR(MATCH(Occurrence!K1561,$D$4:$D$102,1),0))</f>
        <v/>
      </c>
      <c r="O1561" s="9">
        <f>IF(N1561&lt;0,0,IF(N1561=0,Occurrence!K1561*$I$11,IF(N1561&gt;=99,Occurrence!K1561*$I$12,INDEX($C$4:$C$102,N1561)+(Occurrence!K1561-INDEX($D$4:$D$102,N1561))/(INDEX($D$4:$D$102,N1561+1)-INDEX($D$4:$D$102,N1561))*(INDEX($C$4:$C$102,N1561+1)-INDEX($C$4:$C$102,N1561)))))</f>
        <v/>
      </c>
      <c r="P1561" s="12">
        <f>IFERROR(MATCH(Data!X1561,$F$4:$F$102,1),0)</f>
        <v/>
      </c>
      <c r="Q1561" s="9">
        <f>IF(P1561=0,Data!X1561+$I$13,IF(P1561&gt;=99,Data!X1561+$I$14,INDEX($E$4:$E$102,P1561)+(Data!X1561-INDEX($F$4:$F$102,P1561))/(INDEX($F$4:$F$102,P1561+1)-INDEX($F$4:$F$102,P1561))*(INDEX($E$4:$E$102,P1561+1)-INDEX($E$4:$E$102,P1561))))</f>
        <v/>
      </c>
      <c r="R1561" s="12">
        <f>IFERROR(MATCH(Data!Y1561,$F$4:$F$102,1),0)</f>
        <v/>
      </c>
      <c r="S1561" s="9">
        <f>IF(R1561=0,Data!Y1561+$I$13,IF(R1561&gt;=99,Data!Y1561+$I$14,INDEX($E$4:$E$102,R1561)+(Data!Y1561-INDEX($F$4:$F$102,R1561))/(INDEX($F$4:$F$102,R1561+1)-INDEX($F$4:$F$102,R1561))*(INDEX($E$4:$E$102,R1561+1)-INDEX($E$4:$E$102,R1561))))</f>
        <v/>
      </c>
    </row>
    <row r="1562">
      <c r="K1562" s="14">
        <f>Data!A1562</f>
        <v/>
      </c>
      <c r="L1562" s="12">
        <f>IF(Occurrence!J1562&lt;=0,-1,IFERROR(MATCH(Occurrence!J1562,$D$4:$D$102,1),0))</f>
        <v/>
      </c>
      <c r="M1562" s="9">
        <f>IF(L1562&lt;0,0,IF(L1562=0,Occurrence!J1562*$I$11,IF(L1562&gt;=99,Occurrence!J1562*$I$12,INDEX($C$4:$C$102,L1562)+(Occurrence!J1562-INDEX($D$4:$D$102,L1562))/(INDEX($D$4:$D$102,L1562+1)-INDEX($D$4:$D$102,L1562))*(INDEX($C$4:$C$102,L1562+1)-INDEX($C$4:$C$102,L1562)))))</f>
        <v/>
      </c>
      <c r="N1562" s="12">
        <f>IF(Occurrence!K1562&lt;=0,-1,IFERROR(MATCH(Occurrence!K1562,$D$4:$D$102,1),0))</f>
        <v/>
      </c>
      <c r="O1562" s="9">
        <f>IF(N1562&lt;0,0,IF(N1562=0,Occurrence!K1562*$I$11,IF(N1562&gt;=99,Occurrence!K1562*$I$12,INDEX($C$4:$C$102,N1562)+(Occurrence!K1562-INDEX($D$4:$D$102,N1562))/(INDEX($D$4:$D$102,N1562+1)-INDEX($D$4:$D$102,N1562))*(INDEX($C$4:$C$102,N1562+1)-INDEX($C$4:$C$102,N1562)))))</f>
        <v/>
      </c>
      <c r="P1562" s="12">
        <f>IFERROR(MATCH(Data!X1562,$F$4:$F$102,1),0)</f>
        <v/>
      </c>
      <c r="Q1562" s="9">
        <f>IF(P1562=0,Data!X1562+$I$13,IF(P1562&gt;=99,Data!X1562+$I$14,INDEX($E$4:$E$102,P1562)+(Data!X1562-INDEX($F$4:$F$102,P1562))/(INDEX($F$4:$F$102,P1562+1)-INDEX($F$4:$F$102,P1562))*(INDEX($E$4:$E$102,P1562+1)-INDEX($E$4:$E$102,P1562))))</f>
        <v/>
      </c>
      <c r="R1562" s="12">
        <f>IFERROR(MATCH(Data!Y1562,$F$4:$F$102,1),0)</f>
        <v/>
      </c>
      <c r="S1562" s="9">
        <f>IF(R1562=0,Data!Y1562+$I$13,IF(R1562&gt;=99,Data!Y1562+$I$14,INDEX($E$4:$E$102,R1562)+(Data!Y1562-INDEX($F$4:$F$102,R1562))/(INDEX($F$4:$F$102,R1562+1)-INDEX($F$4:$F$102,R1562))*(INDEX($E$4:$E$102,R1562+1)-INDEX($E$4:$E$102,R1562))))</f>
        <v/>
      </c>
    </row>
    <row r="1563">
      <c r="K1563" s="14">
        <f>Data!A1563</f>
        <v/>
      </c>
      <c r="L1563" s="12">
        <f>IF(Occurrence!J1563&lt;=0,-1,IFERROR(MATCH(Occurrence!J1563,$D$4:$D$102,1),0))</f>
        <v/>
      </c>
      <c r="M1563" s="9">
        <f>IF(L1563&lt;0,0,IF(L1563=0,Occurrence!J1563*$I$11,IF(L1563&gt;=99,Occurrence!J1563*$I$12,INDEX($C$4:$C$102,L1563)+(Occurrence!J1563-INDEX($D$4:$D$102,L1563))/(INDEX($D$4:$D$102,L1563+1)-INDEX($D$4:$D$102,L1563))*(INDEX($C$4:$C$102,L1563+1)-INDEX($C$4:$C$102,L1563)))))</f>
        <v/>
      </c>
      <c r="N1563" s="12">
        <f>IF(Occurrence!K1563&lt;=0,-1,IFERROR(MATCH(Occurrence!K1563,$D$4:$D$102,1),0))</f>
        <v/>
      </c>
      <c r="O1563" s="9">
        <f>IF(N1563&lt;0,0,IF(N1563=0,Occurrence!K1563*$I$11,IF(N1563&gt;=99,Occurrence!K1563*$I$12,INDEX($C$4:$C$102,N1563)+(Occurrence!K1563-INDEX($D$4:$D$102,N1563))/(INDEX($D$4:$D$102,N1563+1)-INDEX($D$4:$D$102,N1563))*(INDEX($C$4:$C$102,N1563+1)-INDEX($C$4:$C$102,N1563)))))</f>
        <v/>
      </c>
      <c r="P1563" s="12">
        <f>IFERROR(MATCH(Data!X1563,$F$4:$F$102,1),0)</f>
        <v/>
      </c>
      <c r="Q1563" s="9">
        <f>IF(P1563=0,Data!X1563+$I$13,IF(P1563&gt;=99,Data!X1563+$I$14,INDEX($E$4:$E$102,P1563)+(Data!X1563-INDEX($F$4:$F$102,P1563))/(INDEX($F$4:$F$102,P1563+1)-INDEX($F$4:$F$102,P1563))*(INDEX($E$4:$E$102,P1563+1)-INDEX($E$4:$E$102,P1563))))</f>
        <v/>
      </c>
      <c r="R1563" s="12">
        <f>IFERROR(MATCH(Data!Y1563,$F$4:$F$102,1),0)</f>
        <v/>
      </c>
      <c r="S1563" s="9">
        <f>IF(R1563=0,Data!Y1563+$I$13,IF(R1563&gt;=99,Data!Y1563+$I$14,INDEX($E$4:$E$102,R1563)+(Data!Y1563-INDEX($F$4:$F$102,R1563))/(INDEX($F$4:$F$102,R1563+1)-INDEX($F$4:$F$102,R1563))*(INDEX($E$4:$E$102,R1563+1)-INDEX($E$4:$E$102,R1563))))</f>
        <v/>
      </c>
    </row>
    <row r="1564">
      <c r="K1564" s="14">
        <f>Data!A1564</f>
        <v/>
      </c>
      <c r="L1564" s="12">
        <f>IF(Occurrence!J1564&lt;=0,-1,IFERROR(MATCH(Occurrence!J1564,$D$4:$D$102,1),0))</f>
        <v/>
      </c>
      <c r="M1564" s="9">
        <f>IF(L1564&lt;0,0,IF(L1564=0,Occurrence!J1564*$I$11,IF(L1564&gt;=99,Occurrence!J1564*$I$12,INDEX($C$4:$C$102,L1564)+(Occurrence!J1564-INDEX($D$4:$D$102,L1564))/(INDEX($D$4:$D$102,L1564+1)-INDEX($D$4:$D$102,L1564))*(INDEX($C$4:$C$102,L1564+1)-INDEX($C$4:$C$102,L1564)))))</f>
        <v/>
      </c>
      <c r="N1564" s="12">
        <f>IF(Occurrence!K1564&lt;=0,-1,IFERROR(MATCH(Occurrence!K1564,$D$4:$D$102,1),0))</f>
        <v/>
      </c>
      <c r="O1564" s="9">
        <f>IF(N1564&lt;0,0,IF(N1564=0,Occurrence!K1564*$I$11,IF(N1564&gt;=99,Occurrence!K1564*$I$12,INDEX($C$4:$C$102,N1564)+(Occurrence!K1564-INDEX($D$4:$D$102,N1564))/(INDEX($D$4:$D$102,N1564+1)-INDEX($D$4:$D$102,N1564))*(INDEX($C$4:$C$102,N1564+1)-INDEX($C$4:$C$102,N1564)))))</f>
        <v/>
      </c>
      <c r="P1564" s="12">
        <f>IFERROR(MATCH(Data!X1564,$F$4:$F$102,1),0)</f>
        <v/>
      </c>
      <c r="Q1564" s="9">
        <f>IF(P1564=0,Data!X1564+$I$13,IF(P1564&gt;=99,Data!X1564+$I$14,INDEX($E$4:$E$102,P1564)+(Data!X1564-INDEX($F$4:$F$102,P1564))/(INDEX($F$4:$F$102,P1564+1)-INDEX($F$4:$F$102,P1564))*(INDEX($E$4:$E$102,P1564+1)-INDEX($E$4:$E$102,P1564))))</f>
        <v/>
      </c>
      <c r="R1564" s="12">
        <f>IFERROR(MATCH(Data!Y1564,$F$4:$F$102,1),0)</f>
        <v/>
      </c>
      <c r="S1564" s="9">
        <f>IF(R1564=0,Data!Y1564+$I$13,IF(R1564&gt;=99,Data!Y1564+$I$14,INDEX($E$4:$E$102,R1564)+(Data!Y1564-INDEX($F$4:$F$102,R1564))/(INDEX($F$4:$F$102,R1564+1)-INDEX($F$4:$F$102,R1564))*(INDEX($E$4:$E$102,R1564+1)-INDEX($E$4:$E$102,R1564))))</f>
        <v/>
      </c>
    </row>
    <row r="1565">
      <c r="K1565" s="14">
        <f>Data!A1565</f>
        <v/>
      </c>
      <c r="L1565" s="12">
        <f>IF(Occurrence!J1565&lt;=0,-1,IFERROR(MATCH(Occurrence!J1565,$D$4:$D$102,1),0))</f>
        <v/>
      </c>
      <c r="M1565" s="9">
        <f>IF(L1565&lt;0,0,IF(L1565=0,Occurrence!J1565*$I$11,IF(L1565&gt;=99,Occurrence!J1565*$I$12,INDEX($C$4:$C$102,L1565)+(Occurrence!J1565-INDEX($D$4:$D$102,L1565))/(INDEX($D$4:$D$102,L1565+1)-INDEX($D$4:$D$102,L1565))*(INDEX($C$4:$C$102,L1565+1)-INDEX($C$4:$C$102,L1565)))))</f>
        <v/>
      </c>
      <c r="N1565" s="12">
        <f>IF(Occurrence!K1565&lt;=0,-1,IFERROR(MATCH(Occurrence!K1565,$D$4:$D$102,1),0))</f>
        <v/>
      </c>
      <c r="O1565" s="9">
        <f>IF(N1565&lt;0,0,IF(N1565=0,Occurrence!K1565*$I$11,IF(N1565&gt;=99,Occurrence!K1565*$I$12,INDEX($C$4:$C$102,N1565)+(Occurrence!K1565-INDEX($D$4:$D$102,N1565))/(INDEX($D$4:$D$102,N1565+1)-INDEX($D$4:$D$102,N1565))*(INDEX($C$4:$C$102,N1565+1)-INDEX($C$4:$C$102,N1565)))))</f>
        <v/>
      </c>
      <c r="P1565" s="12">
        <f>IFERROR(MATCH(Data!X1565,$F$4:$F$102,1),0)</f>
        <v/>
      </c>
      <c r="Q1565" s="9">
        <f>IF(P1565=0,Data!X1565+$I$13,IF(P1565&gt;=99,Data!X1565+$I$14,INDEX($E$4:$E$102,P1565)+(Data!X1565-INDEX($F$4:$F$102,P1565))/(INDEX($F$4:$F$102,P1565+1)-INDEX($F$4:$F$102,P1565))*(INDEX($E$4:$E$102,P1565+1)-INDEX($E$4:$E$102,P1565))))</f>
        <v/>
      </c>
      <c r="R1565" s="12">
        <f>IFERROR(MATCH(Data!Y1565,$F$4:$F$102,1),0)</f>
        <v/>
      </c>
      <c r="S1565" s="9">
        <f>IF(R1565=0,Data!Y1565+$I$13,IF(R1565&gt;=99,Data!Y1565+$I$14,INDEX($E$4:$E$102,R1565)+(Data!Y1565-INDEX($F$4:$F$102,R1565))/(INDEX($F$4:$F$102,R1565+1)-INDEX($F$4:$F$102,R1565))*(INDEX($E$4:$E$102,R1565+1)-INDEX($E$4:$E$102,R1565))))</f>
        <v/>
      </c>
    </row>
    <row r="1566">
      <c r="K1566" s="14">
        <f>Data!A1566</f>
        <v/>
      </c>
      <c r="L1566" s="12">
        <f>IF(Occurrence!J1566&lt;=0,-1,IFERROR(MATCH(Occurrence!J1566,$D$4:$D$102,1),0))</f>
        <v/>
      </c>
      <c r="M1566" s="9">
        <f>IF(L1566&lt;0,0,IF(L1566=0,Occurrence!J1566*$I$11,IF(L1566&gt;=99,Occurrence!J1566*$I$12,INDEX($C$4:$C$102,L1566)+(Occurrence!J1566-INDEX($D$4:$D$102,L1566))/(INDEX($D$4:$D$102,L1566+1)-INDEX($D$4:$D$102,L1566))*(INDEX($C$4:$C$102,L1566+1)-INDEX($C$4:$C$102,L1566)))))</f>
        <v/>
      </c>
      <c r="N1566" s="12">
        <f>IF(Occurrence!K1566&lt;=0,-1,IFERROR(MATCH(Occurrence!K1566,$D$4:$D$102,1),0))</f>
        <v/>
      </c>
      <c r="O1566" s="9">
        <f>IF(N1566&lt;0,0,IF(N1566=0,Occurrence!K1566*$I$11,IF(N1566&gt;=99,Occurrence!K1566*$I$12,INDEX($C$4:$C$102,N1566)+(Occurrence!K1566-INDEX($D$4:$D$102,N1566))/(INDEX($D$4:$D$102,N1566+1)-INDEX($D$4:$D$102,N1566))*(INDEX($C$4:$C$102,N1566+1)-INDEX($C$4:$C$102,N1566)))))</f>
        <v/>
      </c>
      <c r="P1566" s="12">
        <f>IFERROR(MATCH(Data!X1566,$F$4:$F$102,1),0)</f>
        <v/>
      </c>
      <c r="Q1566" s="9">
        <f>IF(P1566=0,Data!X1566+$I$13,IF(P1566&gt;=99,Data!X1566+$I$14,INDEX($E$4:$E$102,P1566)+(Data!X1566-INDEX($F$4:$F$102,P1566))/(INDEX($F$4:$F$102,P1566+1)-INDEX($F$4:$F$102,P1566))*(INDEX($E$4:$E$102,P1566+1)-INDEX($E$4:$E$102,P1566))))</f>
        <v/>
      </c>
      <c r="R1566" s="12">
        <f>IFERROR(MATCH(Data!Y1566,$F$4:$F$102,1),0)</f>
        <v/>
      </c>
      <c r="S1566" s="9">
        <f>IF(R1566=0,Data!Y1566+$I$13,IF(R1566&gt;=99,Data!Y1566+$I$14,INDEX($E$4:$E$102,R1566)+(Data!Y1566-INDEX($F$4:$F$102,R1566))/(INDEX($F$4:$F$102,R1566+1)-INDEX($F$4:$F$102,R1566))*(INDEX($E$4:$E$102,R1566+1)-INDEX($E$4:$E$102,R1566))))</f>
        <v/>
      </c>
    </row>
    <row r="1567">
      <c r="K1567" s="14">
        <f>Data!A1567</f>
        <v/>
      </c>
      <c r="L1567" s="12">
        <f>IF(Occurrence!J1567&lt;=0,-1,IFERROR(MATCH(Occurrence!J1567,$D$4:$D$102,1),0))</f>
        <v/>
      </c>
      <c r="M1567" s="9">
        <f>IF(L1567&lt;0,0,IF(L1567=0,Occurrence!J1567*$I$11,IF(L1567&gt;=99,Occurrence!J1567*$I$12,INDEX($C$4:$C$102,L1567)+(Occurrence!J1567-INDEX($D$4:$D$102,L1567))/(INDEX($D$4:$D$102,L1567+1)-INDEX($D$4:$D$102,L1567))*(INDEX($C$4:$C$102,L1567+1)-INDEX($C$4:$C$102,L1567)))))</f>
        <v/>
      </c>
      <c r="N1567" s="12">
        <f>IF(Occurrence!K1567&lt;=0,-1,IFERROR(MATCH(Occurrence!K1567,$D$4:$D$102,1),0))</f>
        <v/>
      </c>
      <c r="O1567" s="9">
        <f>IF(N1567&lt;0,0,IF(N1567=0,Occurrence!K1567*$I$11,IF(N1567&gt;=99,Occurrence!K1567*$I$12,INDEX($C$4:$C$102,N1567)+(Occurrence!K1567-INDEX($D$4:$D$102,N1567))/(INDEX($D$4:$D$102,N1567+1)-INDEX($D$4:$D$102,N1567))*(INDEX($C$4:$C$102,N1567+1)-INDEX($C$4:$C$102,N1567)))))</f>
        <v/>
      </c>
      <c r="P1567" s="12">
        <f>IFERROR(MATCH(Data!X1567,$F$4:$F$102,1),0)</f>
        <v/>
      </c>
      <c r="Q1567" s="9">
        <f>IF(P1567=0,Data!X1567+$I$13,IF(P1567&gt;=99,Data!X1567+$I$14,INDEX($E$4:$E$102,P1567)+(Data!X1567-INDEX($F$4:$F$102,P1567))/(INDEX($F$4:$F$102,P1567+1)-INDEX($F$4:$F$102,P1567))*(INDEX($E$4:$E$102,P1567+1)-INDEX($E$4:$E$102,P1567))))</f>
        <v/>
      </c>
      <c r="R1567" s="12">
        <f>IFERROR(MATCH(Data!Y1567,$F$4:$F$102,1),0)</f>
        <v/>
      </c>
      <c r="S1567" s="9">
        <f>IF(R1567=0,Data!Y1567+$I$13,IF(R1567&gt;=99,Data!Y1567+$I$14,INDEX($E$4:$E$102,R1567)+(Data!Y1567-INDEX($F$4:$F$102,R1567))/(INDEX($F$4:$F$102,R1567+1)-INDEX($F$4:$F$102,R1567))*(INDEX($E$4:$E$102,R1567+1)-INDEX($E$4:$E$102,R1567))))</f>
        <v/>
      </c>
    </row>
    <row r="1568">
      <c r="K1568" s="14">
        <f>Data!A1568</f>
        <v/>
      </c>
      <c r="L1568" s="12">
        <f>IF(Occurrence!J1568&lt;=0,-1,IFERROR(MATCH(Occurrence!J1568,$D$4:$D$102,1),0))</f>
        <v/>
      </c>
      <c r="M1568" s="9">
        <f>IF(L1568&lt;0,0,IF(L1568=0,Occurrence!J1568*$I$11,IF(L1568&gt;=99,Occurrence!J1568*$I$12,INDEX($C$4:$C$102,L1568)+(Occurrence!J1568-INDEX($D$4:$D$102,L1568))/(INDEX($D$4:$D$102,L1568+1)-INDEX($D$4:$D$102,L1568))*(INDEX($C$4:$C$102,L1568+1)-INDEX($C$4:$C$102,L1568)))))</f>
        <v/>
      </c>
      <c r="N1568" s="12">
        <f>IF(Occurrence!K1568&lt;=0,-1,IFERROR(MATCH(Occurrence!K1568,$D$4:$D$102,1),0))</f>
        <v/>
      </c>
      <c r="O1568" s="9">
        <f>IF(N1568&lt;0,0,IF(N1568=0,Occurrence!K1568*$I$11,IF(N1568&gt;=99,Occurrence!K1568*$I$12,INDEX($C$4:$C$102,N1568)+(Occurrence!K1568-INDEX($D$4:$D$102,N1568))/(INDEX($D$4:$D$102,N1568+1)-INDEX($D$4:$D$102,N1568))*(INDEX($C$4:$C$102,N1568+1)-INDEX($C$4:$C$102,N1568)))))</f>
        <v/>
      </c>
      <c r="P1568" s="12">
        <f>IFERROR(MATCH(Data!X1568,$F$4:$F$102,1),0)</f>
        <v/>
      </c>
      <c r="Q1568" s="9">
        <f>IF(P1568=0,Data!X1568+$I$13,IF(P1568&gt;=99,Data!X1568+$I$14,INDEX($E$4:$E$102,P1568)+(Data!X1568-INDEX($F$4:$F$102,P1568))/(INDEX($F$4:$F$102,P1568+1)-INDEX($F$4:$F$102,P1568))*(INDEX($E$4:$E$102,P1568+1)-INDEX($E$4:$E$102,P1568))))</f>
        <v/>
      </c>
      <c r="R1568" s="12">
        <f>IFERROR(MATCH(Data!Y1568,$F$4:$F$102,1),0)</f>
        <v/>
      </c>
      <c r="S1568" s="9">
        <f>IF(R1568=0,Data!Y1568+$I$13,IF(R1568&gt;=99,Data!Y1568+$I$14,INDEX($E$4:$E$102,R1568)+(Data!Y1568-INDEX($F$4:$F$102,R1568))/(INDEX($F$4:$F$102,R1568+1)-INDEX($F$4:$F$102,R1568))*(INDEX($E$4:$E$102,R1568+1)-INDEX($E$4:$E$102,R1568))))</f>
        <v/>
      </c>
    </row>
    <row r="1569">
      <c r="K1569" s="14">
        <f>Data!A1569</f>
        <v/>
      </c>
      <c r="L1569" s="12">
        <f>IF(Occurrence!J1569&lt;=0,-1,IFERROR(MATCH(Occurrence!J1569,$D$4:$D$102,1),0))</f>
        <v/>
      </c>
      <c r="M1569" s="9">
        <f>IF(L1569&lt;0,0,IF(L1569=0,Occurrence!J1569*$I$11,IF(L1569&gt;=99,Occurrence!J1569*$I$12,INDEX($C$4:$C$102,L1569)+(Occurrence!J1569-INDEX($D$4:$D$102,L1569))/(INDEX($D$4:$D$102,L1569+1)-INDEX($D$4:$D$102,L1569))*(INDEX($C$4:$C$102,L1569+1)-INDEX($C$4:$C$102,L1569)))))</f>
        <v/>
      </c>
      <c r="N1569" s="12">
        <f>IF(Occurrence!K1569&lt;=0,-1,IFERROR(MATCH(Occurrence!K1569,$D$4:$D$102,1),0))</f>
        <v/>
      </c>
      <c r="O1569" s="9">
        <f>IF(N1569&lt;0,0,IF(N1569=0,Occurrence!K1569*$I$11,IF(N1569&gt;=99,Occurrence!K1569*$I$12,INDEX($C$4:$C$102,N1569)+(Occurrence!K1569-INDEX($D$4:$D$102,N1569))/(INDEX($D$4:$D$102,N1569+1)-INDEX($D$4:$D$102,N1569))*(INDEX($C$4:$C$102,N1569+1)-INDEX($C$4:$C$102,N1569)))))</f>
        <v/>
      </c>
      <c r="P1569" s="12">
        <f>IFERROR(MATCH(Data!X1569,$F$4:$F$102,1),0)</f>
        <v/>
      </c>
      <c r="Q1569" s="9">
        <f>IF(P1569=0,Data!X1569+$I$13,IF(P1569&gt;=99,Data!X1569+$I$14,INDEX($E$4:$E$102,P1569)+(Data!X1569-INDEX($F$4:$F$102,P1569))/(INDEX($F$4:$F$102,P1569+1)-INDEX($F$4:$F$102,P1569))*(INDEX($E$4:$E$102,P1569+1)-INDEX($E$4:$E$102,P1569))))</f>
        <v/>
      </c>
      <c r="R1569" s="12">
        <f>IFERROR(MATCH(Data!Y1569,$F$4:$F$102,1),0)</f>
        <v/>
      </c>
      <c r="S1569" s="9">
        <f>IF(R1569=0,Data!Y1569+$I$13,IF(R1569&gt;=99,Data!Y1569+$I$14,INDEX($E$4:$E$102,R1569)+(Data!Y1569-INDEX($F$4:$F$102,R1569))/(INDEX($F$4:$F$102,R1569+1)-INDEX($F$4:$F$102,R1569))*(INDEX($E$4:$E$102,R1569+1)-INDEX($E$4:$E$102,R1569))))</f>
        <v/>
      </c>
    </row>
    <row r="1570">
      <c r="K1570" s="14">
        <f>Data!A1570</f>
        <v/>
      </c>
      <c r="L1570" s="12">
        <f>IF(Occurrence!J1570&lt;=0,-1,IFERROR(MATCH(Occurrence!J1570,$D$4:$D$102,1),0))</f>
        <v/>
      </c>
      <c r="M1570" s="9">
        <f>IF(L1570&lt;0,0,IF(L1570=0,Occurrence!J1570*$I$11,IF(L1570&gt;=99,Occurrence!J1570*$I$12,INDEX($C$4:$C$102,L1570)+(Occurrence!J1570-INDEX($D$4:$D$102,L1570))/(INDEX($D$4:$D$102,L1570+1)-INDEX($D$4:$D$102,L1570))*(INDEX($C$4:$C$102,L1570+1)-INDEX($C$4:$C$102,L1570)))))</f>
        <v/>
      </c>
      <c r="N1570" s="12">
        <f>IF(Occurrence!K1570&lt;=0,-1,IFERROR(MATCH(Occurrence!K1570,$D$4:$D$102,1),0))</f>
        <v/>
      </c>
      <c r="O1570" s="9">
        <f>IF(N1570&lt;0,0,IF(N1570=0,Occurrence!K1570*$I$11,IF(N1570&gt;=99,Occurrence!K1570*$I$12,INDEX($C$4:$C$102,N1570)+(Occurrence!K1570-INDEX($D$4:$D$102,N1570))/(INDEX($D$4:$D$102,N1570+1)-INDEX($D$4:$D$102,N1570))*(INDEX($C$4:$C$102,N1570+1)-INDEX($C$4:$C$102,N1570)))))</f>
        <v/>
      </c>
      <c r="P1570" s="12">
        <f>IFERROR(MATCH(Data!X1570,$F$4:$F$102,1),0)</f>
        <v/>
      </c>
      <c r="Q1570" s="9">
        <f>IF(P1570=0,Data!X1570+$I$13,IF(P1570&gt;=99,Data!X1570+$I$14,INDEX($E$4:$E$102,P1570)+(Data!X1570-INDEX($F$4:$F$102,P1570))/(INDEX($F$4:$F$102,P1570+1)-INDEX($F$4:$F$102,P1570))*(INDEX($E$4:$E$102,P1570+1)-INDEX($E$4:$E$102,P1570))))</f>
        <v/>
      </c>
      <c r="R1570" s="12">
        <f>IFERROR(MATCH(Data!Y1570,$F$4:$F$102,1),0)</f>
        <v/>
      </c>
      <c r="S1570" s="9">
        <f>IF(R1570=0,Data!Y1570+$I$13,IF(R1570&gt;=99,Data!Y1570+$I$14,INDEX($E$4:$E$102,R1570)+(Data!Y1570-INDEX($F$4:$F$102,R1570))/(INDEX($F$4:$F$102,R1570+1)-INDEX($F$4:$F$102,R1570))*(INDEX($E$4:$E$102,R1570+1)-INDEX($E$4:$E$102,R1570))))</f>
        <v/>
      </c>
    </row>
    <row r="1571">
      <c r="K1571" s="14">
        <f>Data!A1571</f>
        <v/>
      </c>
      <c r="L1571" s="12">
        <f>IF(Occurrence!J1571&lt;=0,-1,IFERROR(MATCH(Occurrence!J1571,$D$4:$D$102,1),0))</f>
        <v/>
      </c>
      <c r="M1571" s="9">
        <f>IF(L1571&lt;0,0,IF(L1571=0,Occurrence!J1571*$I$11,IF(L1571&gt;=99,Occurrence!J1571*$I$12,INDEX($C$4:$C$102,L1571)+(Occurrence!J1571-INDEX($D$4:$D$102,L1571))/(INDEX($D$4:$D$102,L1571+1)-INDEX($D$4:$D$102,L1571))*(INDEX($C$4:$C$102,L1571+1)-INDEX($C$4:$C$102,L1571)))))</f>
        <v/>
      </c>
      <c r="N1571" s="12">
        <f>IF(Occurrence!K1571&lt;=0,-1,IFERROR(MATCH(Occurrence!K1571,$D$4:$D$102,1),0))</f>
        <v/>
      </c>
      <c r="O1571" s="9">
        <f>IF(N1571&lt;0,0,IF(N1571=0,Occurrence!K1571*$I$11,IF(N1571&gt;=99,Occurrence!K1571*$I$12,INDEX($C$4:$C$102,N1571)+(Occurrence!K1571-INDEX($D$4:$D$102,N1571))/(INDEX($D$4:$D$102,N1571+1)-INDEX($D$4:$D$102,N1571))*(INDEX($C$4:$C$102,N1571+1)-INDEX($C$4:$C$102,N1571)))))</f>
        <v/>
      </c>
      <c r="P1571" s="12">
        <f>IFERROR(MATCH(Data!X1571,$F$4:$F$102,1),0)</f>
        <v/>
      </c>
      <c r="Q1571" s="9">
        <f>IF(P1571=0,Data!X1571+$I$13,IF(P1571&gt;=99,Data!X1571+$I$14,INDEX($E$4:$E$102,P1571)+(Data!X1571-INDEX($F$4:$F$102,P1571))/(INDEX($F$4:$F$102,P1571+1)-INDEX($F$4:$F$102,P1571))*(INDEX($E$4:$E$102,P1571+1)-INDEX($E$4:$E$102,P1571))))</f>
        <v/>
      </c>
      <c r="R1571" s="12">
        <f>IFERROR(MATCH(Data!Y1571,$F$4:$F$102,1),0)</f>
        <v/>
      </c>
      <c r="S1571" s="9">
        <f>IF(R1571=0,Data!Y1571+$I$13,IF(R1571&gt;=99,Data!Y1571+$I$14,INDEX($E$4:$E$102,R1571)+(Data!Y1571-INDEX($F$4:$F$102,R1571))/(INDEX($F$4:$F$102,R1571+1)-INDEX($F$4:$F$102,R1571))*(INDEX($E$4:$E$102,R1571+1)-INDEX($E$4:$E$102,R1571))))</f>
        <v/>
      </c>
    </row>
    <row r="1572">
      <c r="K1572" s="14">
        <f>Data!A1572</f>
        <v/>
      </c>
      <c r="L1572" s="12">
        <f>IF(Occurrence!J1572&lt;=0,-1,IFERROR(MATCH(Occurrence!J1572,$D$4:$D$102,1),0))</f>
        <v/>
      </c>
      <c r="M1572" s="9">
        <f>IF(L1572&lt;0,0,IF(L1572=0,Occurrence!J1572*$I$11,IF(L1572&gt;=99,Occurrence!J1572*$I$12,INDEX($C$4:$C$102,L1572)+(Occurrence!J1572-INDEX($D$4:$D$102,L1572))/(INDEX($D$4:$D$102,L1572+1)-INDEX($D$4:$D$102,L1572))*(INDEX($C$4:$C$102,L1572+1)-INDEX($C$4:$C$102,L1572)))))</f>
        <v/>
      </c>
      <c r="N1572" s="12">
        <f>IF(Occurrence!K1572&lt;=0,-1,IFERROR(MATCH(Occurrence!K1572,$D$4:$D$102,1),0))</f>
        <v/>
      </c>
      <c r="O1572" s="9">
        <f>IF(N1572&lt;0,0,IF(N1572=0,Occurrence!K1572*$I$11,IF(N1572&gt;=99,Occurrence!K1572*$I$12,INDEX($C$4:$C$102,N1572)+(Occurrence!K1572-INDEX($D$4:$D$102,N1572))/(INDEX($D$4:$D$102,N1572+1)-INDEX($D$4:$D$102,N1572))*(INDEX($C$4:$C$102,N1572+1)-INDEX($C$4:$C$102,N1572)))))</f>
        <v/>
      </c>
      <c r="P1572" s="12">
        <f>IFERROR(MATCH(Data!X1572,$F$4:$F$102,1),0)</f>
        <v/>
      </c>
      <c r="Q1572" s="9">
        <f>IF(P1572=0,Data!X1572+$I$13,IF(P1572&gt;=99,Data!X1572+$I$14,INDEX($E$4:$E$102,P1572)+(Data!X1572-INDEX($F$4:$F$102,P1572))/(INDEX($F$4:$F$102,P1572+1)-INDEX($F$4:$F$102,P1572))*(INDEX($E$4:$E$102,P1572+1)-INDEX($E$4:$E$102,P1572))))</f>
        <v/>
      </c>
      <c r="R1572" s="12">
        <f>IFERROR(MATCH(Data!Y1572,$F$4:$F$102,1),0)</f>
        <v/>
      </c>
      <c r="S1572" s="9">
        <f>IF(R1572=0,Data!Y1572+$I$13,IF(R1572&gt;=99,Data!Y1572+$I$14,INDEX($E$4:$E$102,R1572)+(Data!Y1572-INDEX($F$4:$F$102,R1572))/(INDEX($F$4:$F$102,R1572+1)-INDEX($F$4:$F$102,R1572))*(INDEX($E$4:$E$102,R1572+1)-INDEX($E$4:$E$102,R1572))))</f>
        <v/>
      </c>
    </row>
    <row r="1573">
      <c r="K1573" s="14">
        <f>Data!A1573</f>
        <v/>
      </c>
      <c r="L1573" s="12">
        <f>IF(Occurrence!J1573&lt;=0,-1,IFERROR(MATCH(Occurrence!J1573,$D$4:$D$102,1),0))</f>
        <v/>
      </c>
      <c r="M1573" s="9">
        <f>IF(L1573&lt;0,0,IF(L1573=0,Occurrence!J1573*$I$11,IF(L1573&gt;=99,Occurrence!J1573*$I$12,INDEX($C$4:$C$102,L1573)+(Occurrence!J1573-INDEX($D$4:$D$102,L1573))/(INDEX($D$4:$D$102,L1573+1)-INDEX($D$4:$D$102,L1573))*(INDEX($C$4:$C$102,L1573+1)-INDEX($C$4:$C$102,L1573)))))</f>
        <v/>
      </c>
      <c r="N1573" s="12">
        <f>IF(Occurrence!K1573&lt;=0,-1,IFERROR(MATCH(Occurrence!K1573,$D$4:$D$102,1),0))</f>
        <v/>
      </c>
      <c r="O1573" s="9">
        <f>IF(N1573&lt;0,0,IF(N1573=0,Occurrence!K1573*$I$11,IF(N1573&gt;=99,Occurrence!K1573*$I$12,INDEX($C$4:$C$102,N1573)+(Occurrence!K1573-INDEX($D$4:$D$102,N1573))/(INDEX($D$4:$D$102,N1573+1)-INDEX($D$4:$D$102,N1573))*(INDEX($C$4:$C$102,N1573+1)-INDEX($C$4:$C$102,N1573)))))</f>
        <v/>
      </c>
      <c r="P1573" s="12">
        <f>IFERROR(MATCH(Data!X1573,$F$4:$F$102,1),0)</f>
        <v/>
      </c>
      <c r="Q1573" s="9">
        <f>IF(P1573=0,Data!X1573+$I$13,IF(P1573&gt;=99,Data!X1573+$I$14,INDEX($E$4:$E$102,P1573)+(Data!X1573-INDEX($F$4:$F$102,P1573))/(INDEX($F$4:$F$102,P1573+1)-INDEX($F$4:$F$102,P1573))*(INDEX($E$4:$E$102,P1573+1)-INDEX($E$4:$E$102,P1573))))</f>
        <v/>
      </c>
      <c r="R1573" s="12">
        <f>IFERROR(MATCH(Data!Y1573,$F$4:$F$102,1),0)</f>
        <v/>
      </c>
      <c r="S1573" s="9">
        <f>IF(R1573=0,Data!Y1573+$I$13,IF(R1573&gt;=99,Data!Y1573+$I$14,INDEX($E$4:$E$102,R1573)+(Data!Y1573-INDEX($F$4:$F$102,R1573))/(INDEX($F$4:$F$102,R1573+1)-INDEX($F$4:$F$102,R1573))*(INDEX($E$4:$E$102,R1573+1)-INDEX($E$4:$E$102,R1573))))</f>
        <v/>
      </c>
    </row>
    <row r="1574">
      <c r="K1574" s="14">
        <f>Data!A1574</f>
        <v/>
      </c>
      <c r="L1574" s="12">
        <f>IF(Occurrence!J1574&lt;=0,-1,IFERROR(MATCH(Occurrence!J1574,$D$4:$D$102,1),0))</f>
        <v/>
      </c>
      <c r="M1574" s="9">
        <f>IF(L1574&lt;0,0,IF(L1574=0,Occurrence!J1574*$I$11,IF(L1574&gt;=99,Occurrence!J1574*$I$12,INDEX($C$4:$C$102,L1574)+(Occurrence!J1574-INDEX($D$4:$D$102,L1574))/(INDEX($D$4:$D$102,L1574+1)-INDEX($D$4:$D$102,L1574))*(INDEX($C$4:$C$102,L1574+1)-INDEX($C$4:$C$102,L1574)))))</f>
        <v/>
      </c>
      <c r="N1574" s="12">
        <f>IF(Occurrence!K1574&lt;=0,-1,IFERROR(MATCH(Occurrence!K1574,$D$4:$D$102,1),0))</f>
        <v/>
      </c>
      <c r="O1574" s="9">
        <f>IF(N1574&lt;0,0,IF(N1574=0,Occurrence!K1574*$I$11,IF(N1574&gt;=99,Occurrence!K1574*$I$12,INDEX($C$4:$C$102,N1574)+(Occurrence!K1574-INDEX($D$4:$D$102,N1574))/(INDEX($D$4:$D$102,N1574+1)-INDEX($D$4:$D$102,N1574))*(INDEX($C$4:$C$102,N1574+1)-INDEX($C$4:$C$102,N1574)))))</f>
        <v/>
      </c>
      <c r="P1574" s="12">
        <f>IFERROR(MATCH(Data!X1574,$F$4:$F$102,1),0)</f>
        <v/>
      </c>
      <c r="Q1574" s="9">
        <f>IF(P1574=0,Data!X1574+$I$13,IF(P1574&gt;=99,Data!X1574+$I$14,INDEX($E$4:$E$102,P1574)+(Data!X1574-INDEX($F$4:$F$102,P1574))/(INDEX($F$4:$F$102,P1574+1)-INDEX($F$4:$F$102,P1574))*(INDEX($E$4:$E$102,P1574+1)-INDEX($E$4:$E$102,P1574))))</f>
        <v/>
      </c>
      <c r="R1574" s="12">
        <f>IFERROR(MATCH(Data!Y1574,$F$4:$F$102,1),0)</f>
        <v/>
      </c>
      <c r="S1574" s="9">
        <f>IF(R1574=0,Data!Y1574+$I$13,IF(R1574&gt;=99,Data!Y1574+$I$14,INDEX($E$4:$E$102,R1574)+(Data!Y1574-INDEX($F$4:$F$102,R1574))/(INDEX($F$4:$F$102,R1574+1)-INDEX($F$4:$F$102,R1574))*(INDEX($E$4:$E$102,R1574+1)-INDEX($E$4:$E$102,R1574))))</f>
        <v/>
      </c>
    </row>
    <row r="1575">
      <c r="K1575" s="14">
        <f>Data!A1575</f>
        <v/>
      </c>
      <c r="L1575" s="12">
        <f>IF(Occurrence!J1575&lt;=0,-1,IFERROR(MATCH(Occurrence!J1575,$D$4:$D$102,1),0))</f>
        <v/>
      </c>
      <c r="M1575" s="9">
        <f>IF(L1575&lt;0,0,IF(L1575=0,Occurrence!J1575*$I$11,IF(L1575&gt;=99,Occurrence!J1575*$I$12,INDEX($C$4:$C$102,L1575)+(Occurrence!J1575-INDEX($D$4:$D$102,L1575))/(INDEX($D$4:$D$102,L1575+1)-INDEX($D$4:$D$102,L1575))*(INDEX($C$4:$C$102,L1575+1)-INDEX($C$4:$C$102,L1575)))))</f>
        <v/>
      </c>
      <c r="N1575" s="12">
        <f>IF(Occurrence!K1575&lt;=0,-1,IFERROR(MATCH(Occurrence!K1575,$D$4:$D$102,1),0))</f>
        <v/>
      </c>
      <c r="O1575" s="9">
        <f>IF(N1575&lt;0,0,IF(N1575=0,Occurrence!K1575*$I$11,IF(N1575&gt;=99,Occurrence!K1575*$I$12,INDEX($C$4:$C$102,N1575)+(Occurrence!K1575-INDEX($D$4:$D$102,N1575))/(INDEX($D$4:$D$102,N1575+1)-INDEX($D$4:$D$102,N1575))*(INDEX($C$4:$C$102,N1575+1)-INDEX($C$4:$C$102,N1575)))))</f>
        <v/>
      </c>
      <c r="P1575" s="12">
        <f>IFERROR(MATCH(Data!X1575,$F$4:$F$102,1),0)</f>
        <v/>
      </c>
      <c r="Q1575" s="9">
        <f>IF(P1575=0,Data!X1575+$I$13,IF(P1575&gt;=99,Data!X1575+$I$14,INDEX($E$4:$E$102,P1575)+(Data!X1575-INDEX($F$4:$F$102,P1575))/(INDEX($F$4:$F$102,P1575+1)-INDEX($F$4:$F$102,P1575))*(INDEX($E$4:$E$102,P1575+1)-INDEX($E$4:$E$102,P1575))))</f>
        <v/>
      </c>
      <c r="R1575" s="12">
        <f>IFERROR(MATCH(Data!Y1575,$F$4:$F$102,1),0)</f>
        <v/>
      </c>
      <c r="S1575" s="9">
        <f>IF(R1575=0,Data!Y1575+$I$13,IF(R1575&gt;=99,Data!Y1575+$I$14,INDEX($E$4:$E$102,R1575)+(Data!Y1575-INDEX($F$4:$F$102,R1575))/(INDEX($F$4:$F$102,R1575+1)-INDEX($F$4:$F$102,R1575))*(INDEX($E$4:$E$102,R1575+1)-INDEX($E$4:$E$102,R1575))))</f>
        <v/>
      </c>
    </row>
    <row r="1576">
      <c r="K1576" s="14">
        <f>Data!A1576</f>
        <v/>
      </c>
      <c r="L1576" s="12">
        <f>IF(Occurrence!J1576&lt;=0,-1,IFERROR(MATCH(Occurrence!J1576,$D$4:$D$102,1),0))</f>
        <v/>
      </c>
      <c r="M1576" s="9">
        <f>IF(L1576&lt;0,0,IF(L1576=0,Occurrence!J1576*$I$11,IF(L1576&gt;=99,Occurrence!J1576*$I$12,INDEX($C$4:$C$102,L1576)+(Occurrence!J1576-INDEX($D$4:$D$102,L1576))/(INDEX($D$4:$D$102,L1576+1)-INDEX($D$4:$D$102,L1576))*(INDEX($C$4:$C$102,L1576+1)-INDEX($C$4:$C$102,L1576)))))</f>
        <v/>
      </c>
      <c r="N1576" s="12">
        <f>IF(Occurrence!K1576&lt;=0,-1,IFERROR(MATCH(Occurrence!K1576,$D$4:$D$102,1),0))</f>
        <v/>
      </c>
      <c r="O1576" s="9">
        <f>IF(N1576&lt;0,0,IF(N1576=0,Occurrence!K1576*$I$11,IF(N1576&gt;=99,Occurrence!K1576*$I$12,INDEX($C$4:$C$102,N1576)+(Occurrence!K1576-INDEX($D$4:$D$102,N1576))/(INDEX($D$4:$D$102,N1576+1)-INDEX($D$4:$D$102,N1576))*(INDEX($C$4:$C$102,N1576+1)-INDEX($C$4:$C$102,N1576)))))</f>
        <v/>
      </c>
      <c r="P1576" s="12">
        <f>IFERROR(MATCH(Data!X1576,$F$4:$F$102,1),0)</f>
        <v/>
      </c>
      <c r="Q1576" s="9">
        <f>IF(P1576=0,Data!X1576+$I$13,IF(P1576&gt;=99,Data!X1576+$I$14,INDEX($E$4:$E$102,P1576)+(Data!X1576-INDEX($F$4:$F$102,P1576))/(INDEX($F$4:$F$102,P1576+1)-INDEX($F$4:$F$102,P1576))*(INDEX($E$4:$E$102,P1576+1)-INDEX($E$4:$E$102,P1576))))</f>
        <v/>
      </c>
      <c r="R1576" s="12">
        <f>IFERROR(MATCH(Data!Y1576,$F$4:$F$102,1),0)</f>
        <v/>
      </c>
      <c r="S1576" s="9">
        <f>IF(R1576=0,Data!Y1576+$I$13,IF(R1576&gt;=99,Data!Y1576+$I$14,INDEX($E$4:$E$102,R1576)+(Data!Y1576-INDEX($F$4:$F$102,R1576))/(INDEX($F$4:$F$102,R1576+1)-INDEX($F$4:$F$102,R1576))*(INDEX($E$4:$E$102,R1576+1)-INDEX($E$4:$E$102,R1576))))</f>
        <v/>
      </c>
    </row>
    <row r="1577">
      <c r="K1577" s="14">
        <f>Data!A1577</f>
        <v/>
      </c>
      <c r="L1577" s="12">
        <f>IF(Occurrence!J1577&lt;=0,-1,IFERROR(MATCH(Occurrence!J1577,$D$4:$D$102,1),0))</f>
        <v/>
      </c>
      <c r="M1577" s="9">
        <f>IF(L1577&lt;0,0,IF(L1577=0,Occurrence!J1577*$I$11,IF(L1577&gt;=99,Occurrence!J1577*$I$12,INDEX($C$4:$C$102,L1577)+(Occurrence!J1577-INDEX($D$4:$D$102,L1577))/(INDEX($D$4:$D$102,L1577+1)-INDEX($D$4:$D$102,L1577))*(INDEX($C$4:$C$102,L1577+1)-INDEX($C$4:$C$102,L1577)))))</f>
        <v/>
      </c>
      <c r="N1577" s="12">
        <f>IF(Occurrence!K1577&lt;=0,-1,IFERROR(MATCH(Occurrence!K1577,$D$4:$D$102,1),0))</f>
        <v/>
      </c>
      <c r="O1577" s="9">
        <f>IF(N1577&lt;0,0,IF(N1577=0,Occurrence!K1577*$I$11,IF(N1577&gt;=99,Occurrence!K1577*$I$12,INDEX($C$4:$C$102,N1577)+(Occurrence!K1577-INDEX($D$4:$D$102,N1577))/(INDEX($D$4:$D$102,N1577+1)-INDEX($D$4:$D$102,N1577))*(INDEX($C$4:$C$102,N1577+1)-INDEX($C$4:$C$102,N1577)))))</f>
        <v/>
      </c>
      <c r="P1577" s="12">
        <f>IFERROR(MATCH(Data!X1577,$F$4:$F$102,1),0)</f>
        <v/>
      </c>
      <c r="Q1577" s="9">
        <f>IF(P1577=0,Data!X1577+$I$13,IF(P1577&gt;=99,Data!X1577+$I$14,INDEX($E$4:$E$102,P1577)+(Data!X1577-INDEX($F$4:$F$102,P1577))/(INDEX($F$4:$F$102,P1577+1)-INDEX($F$4:$F$102,P1577))*(INDEX($E$4:$E$102,P1577+1)-INDEX($E$4:$E$102,P1577))))</f>
        <v/>
      </c>
      <c r="R1577" s="12">
        <f>IFERROR(MATCH(Data!Y1577,$F$4:$F$102,1),0)</f>
        <v/>
      </c>
      <c r="S1577" s="9">
        <f>IF(R1577=0,Data!Y1577+$I$13,IF(R1577&gt;=99,Data!Y1577+$I$14,INDEX($E$4:$E$102,R1577)+(Data!Y1577-INDEX($F$4:$F$102,R1577))/(INDEX($F$4:$F$102,R1577+1)-INDEX($F$4:$F$102,R1577))*(INDEX($E$4:$E$102,R1577+1)-INDEX($E$4:$E$102,R1577))))</f>
        <v/>
      </c>
    </row>
    <row r="1578">
      <c r="K1578" s="14">
        <f>Data!A1578</f>
        <v/>
      </c>
      <c r="L1578" s="12">
        <f>IF(Occurrence!J1578&lt;=0,-1,IFERROR(MATCH(Occurrence!J1578,$D$4:$D$102,1),0))</f>
        <v/>
      </c>
      <c r="M1578" s="9">
        <f>IF(L1578&lt;0,0,IF(L1578=0,Occurrence!J1578*$I$11,IF(L1578&gt;=99,Occurrence!J1578*$I$12,INDEX($C$4:$C$102,L1578)+(Occurrence!J1578-INDEX($D$4:$D$102,L1578))/(INDEX($D$4:$D$102,L1578+1)-INDEX($D$4:$D$102,L1578))*(INDEX($C$4:$C$102,L1578+1)-INDEX($C$4:$C$102,L1578)))))</f>
        <v/>
      </c>
      <c r="N1578" s="12">
        <f>IF(Occurrence!K1578&lt;=0,-1,IFERROR(MATCH(Occurrence!K1578,$D$4:$D$102,1),0))</f>
        <v/>
      </c>
      <c r="O1578" s="9">
        <f>IF(N1578&lt;0,0,IF(N1578=0,Occurrence!K1578*$I$11,IF(N1578&gt;=99,Occurrence!K1578*$I$12,INDEX($C$4:$C$102,N1578)+(Occurrence!K1578-INDEX($D$4:$D$102,N1578))/(INDEX($D$4:$D$102,N1578+1)-INDEX($D$4:$D$102,N1578))*(INDEX($C$4:$C$102,N1578+1)-INDEX($C$4:$C$102,N1578)))))</f>
        <v/>
      </c>
      <c r="P1578" s="12">
        <f>IFERROR(MATCH(Data!X1578,$F$4:$F$102,1),0)</f>
        <v/>
      </c>
      <c r="Q1578" s="9">
        <f>IF(P1578=0,Data!X1578+$I$13,IF(P1578&gt;=99,Data!X1578+$I$14,INDEX($E$4:$E$102,P1578)+(Data!X1578-INDEX($F$4:$F$102,P1578))/(INDEX($F$4:$F$102,P1578+1)-INDEX($F$4:$F$102,P1578))*(INDEX($E$4:$E$102,P1578+1)-INDEX($E$4:$E$102,P1578))))</f>
        <v/>
      </c>
      <c r="R1578" s="12">
        <f>IFERROR(MATCH(Data!Y1578,$F$4:$F$102,1),0)</f>
        <v/>
      </c>
      <c r="S1578" s="9">
        <f>IF(R1578=0,Data!Y1578+$I$13,IF(R1578&gt;=99,Data!Y1578+$I$14,INDEX($E$4:$E$102,R1578)+(Data!Y1578-INDEX($F$4:$F$102,R1578))/(INDEX($F$4:$F$102,R1578+1)-INDEX($F$4:$F$102,R1578))*(INDEX($E$4:$E$102,R1578+1)-INDEX($E$4:$E$102,R1578))))</f>
        <v/>
      </c>
    </row>
    <row r="1579">
      <c r="K1579" s="14">
        <f>Data!A1579</f>
        <v/>
      </c>
      <c r="L1579" s="12">
        <f>IF(Occurrence!J1579&lt;=0,-1,IFERROR(MATCH(Occurrence!J1579,$D$4:$D$102,1),0))</f>
        <v/>
      </c>
      <c r="M1579" s="9">
        <f>IF(L1579&lt;0,0,IF(L1579=0,Occurrence!J1579*$I$11,IF(L1579&gt;=99,Occurrence!J1579*$I$12,INDEX($C$4:$C$102,L1579)+(Occurrence!J1579-INDEX($D$4:$D$102,L1579))/(INDEX($D$4:$D$102,L1579+1)-INDEX($D$4:$D$102,L1579))*(INDEX($C$4:$C$102,L1579+1)-INDEX($C$4:$C$102,L1579)))))</f>
        <v/>
      </c>
      <c r="N1579" s="12">
        <f>IF(Occurrence!K1579&lt;=0,-1,IFERROR(MATCH(Occurrence!K1579,$D$4:$D$102,1),0))</f>
        <v/>
      </c>
      <c r="O1579" s="9">
        <f>IF(N1579&lt;0,0,IF(N1579=0,Occurrence!K1579*$I$11,IF(N1579&gt;=99,Occurrence!K1579*$I$12,INDEX($C$4:$C$102,N1579)+(Occurrence!K1579-INDEX($D$4:$D$102,N1579))/(INDEX($D$4:$D$102,N1579+1)-INDEX($D$4:$D$102,N1579))*(INDEX($C$4:$C$102,N1579+1)-INDEX($C$4:$C$102,N1579)))))</f>
        <v/>
      </c>
      <c r="P1579" s="12">
        <f>IFERROR(MATCH(Data!X1579,$F$4:$F$102,1),0)</f>
        <v/>
      </c>
      <c r="Q1579" s="9">
        <f>IF(P1579=0,Data!X1579+$I$13,IF(P1579&gt;=99,Data!X1579+$I$14,INDEX($E$4:$E$102,P1579)+(Data!X1579-INDEX($F$4:$F$102,P1579))/(INDEX($F$4:$F$102,P1579+1)-INDEX($F$4:$F$102,P1579))*(INDEX($E$4:$E$102,P1579+1)-INDEX($E$4:$E$102,P1579))))</f>
        <v/>
      </c>
      <c r="R1579" s="12">
        <f>IFERROR(MATCH(Data!Y1579,$F$4:$F$102,1),0)</f>
        <v/>
      </c>
      <c r="S1579" s="9">
        <f>IF(R1579=0,Data!Y1579+$I$13,IF(R1579&gt;=99,Data!Y1579+$I$14,INDEX($E$4:$E$102,R1579)+(Data!Y1579-INDEX($F$4:$F$102,R1579))/(INDEX($F$4:$F$102,R1579+1)-INDEX($F$4:$F$102,R1579))*(INDEX($E$4:$E$102,R1579+1)-INDEX($E$4:$E$102,R1579))))</f>
        <v/>
      </c>
    </row>
    <row r="1580">
      <c r="K1580" s="14">
        <f>Data!A1580</f>
        <v/>
      </c>
      <c r="L1580" s="12">
        <f>IF(Occurrence!J1580&lt;=0,-1,IFERROR(MATCH(Occurrence!J1580,$D$4:$D$102,1),0))</f>
        <v/>
      </c>
      <c r="M1580" s="9">
        <f>IF(L1580&lt;0,0,IF(L1580=0,Occurrence!J1580*$I$11,IF(L1580&gt;=99,Occurrence!J1580*$I$12,INDEX($C$4:$C$102,L1580)+(Occurrence!J1580-INDEX($D$4:$D$102,L1580))/(INDEX($D$4:$D$102,L1580+1)-INDEX($D$4:$D$102,L1580))*(INDEX($C$4:$C$102,L1580+1)-INDEX($C$4:$C$102,L1580)))))</f>
        <v/>
      </c>
      <c r="N1580" s="12">
        <f>IF(Occurrence!K1580&lt;=0,-1,IFERROR(MATCH(Occurrence!K1580,$D$4:$D$102,1),0))</f>
        <v/>
      </c>
      <c r="O1580" s="9">
        <f>IF(N1580&lt;0,0,IF(N1580=0,Occurrence!K1580*$I$11,IF(N1580&gt;=99,Occurrence!K1580*$I$12,INDEX($C$4:$C$102,N1580)+(Occurrence!K1580-INDEX($D$4:$D$102,N1580))/(INDEX($D$4:$D$102,N1580+1)-INDEX($D$4:$D$102,N1580))*(INDEX($C$4:$C$102,N1580+1)-INDEX($C$4:$C$102,N1580)))))</f>
        <v/>
      </c>
      <c r="P1580" s="12">
        <f>IFERROR(MATCH(Data!X1580,$F$4:$F$102,1),0)</f>
        <v/>
      </c>
      <c r="Q1580" s="9">
        <f>IF(P1580=0,Data!X1580+$I$13,IF(P1580&gt;=99,Data!X1580+$I$14,INDEX($E$4:$E$102,P1580)+(Data!X1580-INDEX($F$4:$F$102,P1580))/(INDEX($F$4:$F$102,P1580+1)-INDEX($F$4:$F$102,P1580))*(INDEX($E$4:$E$102,P1580+1)-INDEX($E$4:$E$102,P1580))))</f>
        <v/>
      </c>
      <c r="R1580" s="12">
        <f>IFERROR(MATCH(Data!Y1580,$F$4:$F$102,1),0)</f>
        <v/>
      </c>
      <c r="S1580" s="9">
        <f>IF(R1580=0,Data!Y1580+$I$13,IF(R1580&gt;=99,Data!Y1580+$I$14,INDEX($E$4:$E$102,R1580)+(Data!Y1580-INDEX($F$4:$F$102,R1580))/(INDEX($F$4:$F$102,R1580+1)-INDEX($F$4:$F$102,R1580))*(INDEX($E$4:$E$102,R1580+1)-INDEX($E$4:$E$102,R1580))))</f>
        <v/>
      </c>
    </row>
    <row r="1581">
      <c r="K1581" s="14">
        <f>Data!A1581</f>
        <v/>
      </c>
      <c r="L1581" s="12">
        <f>IF(Occurrence!J1581&lt;=0,-1,IFERROR(MATCH(Occurrence!J1581,$D$4:$D$102,1),0))</f>
        <v/>
      </c>
      <c r="M1581" s="9">
        <f>IF(L1581&lt;0,0,IF(L1581=0,Occurrence!J1581*$I$11,IF(L1581&gt;=99,Occurrence!J1581*$I$12,INDEX($C$4:$C$102,L1581)+(Occurrence!J1581-INDEX($D$4:$D$102,L1581))/(INDEX($D$4:$D$102,L1581+1)-INDEX($D$4:$D$102,L1581))*(INDEX($C$4:$C$102,L1581+1)-INDEX($C$4:$C$102,L1581)))))</f>
        <v/>
      </c>
      <c r="N1581" s="12">
        <f>IF(Occurrence!K1581&lt;=0,-1,IFERROR(MATCH(Occurrence!K1581,$D$4:$D$102,1),0))</f>
        <v/>
      </c>
      <c r="O1581" s="9">
        <f>IF(N1581&lt;0,0,IF(N1581=0,Occurrence!K1581*$I$11,IF(N1581&gt;=99,Occurrence!K1581*$I$12,INDEX($C$4:$C$102,N1581)+(Occurrence!K1581-INDEX($D$4:$D$102,N1581))/(INDEX($D$4:$D$102,N1581+1)-INDEX($D$4:$D$102,N1581))*(INDEX($C$4:$C$102,N1581+1)-INDEX($C$4:$C$102,N1581)))))</f>
        <v/>
      </c>
      <c r="P1581" s="12">
        <f>IFERROR(MATCH(Data!X1581,$F$4:$F$102,1),0)</f>
        <v/>
      </c>
      <c r="Q1581" s="9">
        <f>IF(P1581=0,Data!X1581+$I$13,IF(P1581&gt;=99,Data!X1581+$I$14,INDEX($E$4:$E$102,P1581)+(Data!X1581-INDEX($F$4:$F$102,P1581))/(INDEX($F$4:$F$102,P1581+1)-INDEX($F$4:$F$102,P1581))*(INDEX($E$4:$E$102,P1581+1)-INDEX($E$4:$E$102,P1581))))</f>
        <v/>
      </c>
      <c r="R1581" s="12">
        <f>IFERROR(MATCH(Data!Y1581,$F$4:$F$102,1),0)</f>
        <v/>
      </c>
      <c r="S1581" s="9">
        <f>IF(R1581=0,Data!Y1581+$I$13,IF(R1581&gt;=99,Data!Y1581+$I$14,INDEX($E$4:$E$102,R1581)+(Data!Y1581-INDEX($F$4:$F$102,R1581))/(INDEX($F$4:$F$102,R1581+1)-INDEX($F$4:$F$102,R1581))*(INDEX($E$4:$E$102,R1581+1)-INDEX($E$4:$E$102,R1581))))</f>
        <v/>
      </c>
    </row>
    <row r="1582">
      <c r="K1582" s="14">
        <f>Data!A1582</f>
        <v/>
      </c>
      <c r="L1582" s="12">
        <f>IF(Occurrence!J1582&lt;=0,-1,IFERROR(MATCH(Occurrence!J1582,$D$4:$D$102,1),0))</f>
        <v/>
      </c>
      <c r="M1582" s="9">
        <f>IF(L1582&lt;0,0,IF(L1582=0,Occurrence!J1582*$I$11,IF(L1582&gt;=99,Occurrence!J1582*$I$12,INDEX($C$4:$C$102,L1582)+(Occurrence!J1582-INDEX($D$4:$D$102,L1582))/(INDEX($D$4:$D$102,L1582+1)-INDEX($D$4:$D$102,L1582))*(INDEX($C$4:$C$102,L1582+1)-INDEX($C$4:$C$102,L1582)))))</f>
        <v/>
      </c>
      <c r="N1582" s="12">
        <f>IF(Occurrence!K1582&lt;=0,-1,IFERROR(MATCH(Occurrence!K1582,$D$4:$D$102,1),0))</f>
        <v/>
      </c>
      <c r="O1582" s="9">
        <f>IF(N1582&lt;0,0,IF(N1582=0,Occurrence!K1582*$I$11,IF(N1582&gt;=99,Occurrence!K1582*$I$12,INDEX($C$4:$C$102,N1582)+(Occurrence!K1582-INDEX($D$4:$D$102,N1582))/(INDEX($D$4:$D$102,N1582+1)-INDEX($D$4:$D$102,N1582))*(INDEX($C$4:$C$102,N1582+1)-INDEX($C$4:$C$102,N1582)))))</f>
        <v/>
      </c>
      <c r="P1582" s="12">
        <f>IFERROR(MATCH(Data!X1582,$F$4:$F$102,1),0)</f>
        <v/>
      </c>
      <c r="Q1582" s="9">
        <f>IF(P1582=0,Data!X1582+$I$13,IF(P1582&gt;=99,Data!X1582+$I$14,INDEX($E$4:$E$102,P1582)+(Data!X1582-INDEX($F$4:$F$102,P1582))/(INDEX($F$4:$F$102,P1582+1)-INDEX($F$4:$F$102,P1582))*(INDEX($E$4:$E$102,P1582+1)-INDEX($E$4:$E$102,P1582))))</f>
        <v/>
      </c>
      <c r="R1582" s="12">
        <f>IFERROR(MATCH(Data!Y1582,$F$4:$F$102,1),0)</f>
        <v/>
      </c>
      <c r="S1582" s="9">
        <f>IF(R1582=0,Data!Y1582+$I$13,IF(R1582&gt;=99,Data!Y1582+$I$14,INDEX($E$4:$E$102,R1582)+(Data!Y1582-INDEX($F$4:$F$102,R1582))/(INDEX($F$4:$F$102,R1582+1)-INDEX($F$4:$F$102,R1582))*(INDEX($E$4:$E$102,R1582+1)-INDEX($E$4:$E$102,R1582))))</f>
        <v/>
      </c>
    </row>
    <row r="1583">
      <c r="K1583" s="14">
        <f>Data!A1583</f>
        <v/>
      </c>
      <c r="L1583" s="12">
        <f>IF(Occurrence!J1583&lt;=0,-1,IFERROR(MATCH(Occurrence!J1583,$D$4:$D$102,1),0))</f>
        <v/>
      </c>
      <c r="M1583" s="9">
        <f>IF(L1583&lt;0,0,IF(L1583=0,Occurrence!J1583*$I$11,IF(L1583&gt;=99,Occurrence!J1583*$I$12,INDEX($C$4:$C$102,L1583)+(Occurrence!J1583-INDEX($D$4:$D$102,L1583))/(INDEX($D$4:$D$102,L1583+1)-INDEX($D$4:$D$102,L1583))*(INDEX($C$4:$C$102,L1583+1)-INDEX($C$4:$C$102,L1583)))))</f>
        <v/>
      </c>
      <c r="N1583" s="12">
        <f>IF(Occurrence!K1583&lt;=0,-1,IFERROR(MATCH(Occurrence!K1583,$D$4:$D$102,1),0))</f>
        <v/>
      </c>
      <c r="O1583" s="9">
        <f>IF(N1583&lt;0,0,IF(N1583=0,Occurrence!K1583*$I$11,IF(N1583&gt;=99,Occurrence!K1583*$I$12,INDEX($C$4:$C$102,N1583)+(Occurrence!K1583-INDEX($D$4:$D$102,N1583))/(INDEX($D$4:$D$102,N1583+1)-INDEX($D$4:$D$102,N1583))*(INDEX($C$4:$C$102,N1583+1)-INDEX($C$4:$C$102,N1583)))))</f>
        <v/>
      </c>
      <c r="P1583" s="12">
        <f>IFERROR(MATCH(Data!X1583,$F$4:$F$102,1),0)</f>
        <v/>
      </c>
      <c r="Q1583" s="9">
        <f>IF(P1583=0,Data!X1583+$I$13,IF(P1583&gt;=99,Data!X1583+$I$14,INDEX($E$4:$E$102,P1583)+(Data!X1583-INDEX($F$4:$F$102,P1583))/(INDEX($F$4:$F$102,P1583+1)-INDEX($F$4:$F$102,P1583))*(INDEX($E$4:$E$102,P1583+1)-INDEX($E$4:$E$102,P1583))))</f>
        <v/>
      </c>
      <c r="R1583" s="12">
        <f>IFERROR(MATCH(Data!Y1583,$F$4:$F$102,1),0)</f>
        <v/>
      </c>
      <c r="S1583" s="9">
        <f>IF(R1583=0,Data!Y1583+$I$13,IF(R1583&gt;=99,Data!Y1583+$I$14,INDEX($E$4:$E$102,R1583)+(Data!Y1583-INDEX($F$4:$F$102,R1583))/(INDEX($F$4:$F$102,R1583+1)-INDEX($F$4:$F$102,R1583))*(INDEX($E$4:$E$102,R1583+1)-INDEX($E$4:$E$102,R1583))))</f>
        <v/>
      </c>
    </row>
    <row r="1584">
      <c r="K1584" s="14">
        <f>Data!A1584</f>
        <v/>
      </c>
      <c r="L1584" s="12">
        <f>IF(Occurrence!J1584&lt;=0,-1,IFERROR(MATCH(Occurrence!J1584,$D$4:$D$102,1),0))</f>
        <v/>
      </c>
      <c r="M1584" s="9">
        <f>IF(L1584&lt;0,0,IF(L1584=0,Occurrence!J1584*$I$11,IF(L1584&gt;=99,Occurrence!J1584*$I$12,INDEX($C$4:$C$102,L1584)+(Occurrence!J1584-INDEX($D$4:$D$102,L1584))/(INDEX($D$4:$D$102,L1584+1)-INDEX($D$4:$D$102,L1584))*(INDEX($C$4:$C$102,L1584+1)-INDEX($C$4:$C$102,L1584)))))</f>
        <v/>
      </c>
      <c r="N1584" s="12">
        <f>IF(Occurrence!K1584&lt;=0,-1,IFERROR(MATCH(Occurrence!K1584,$D$4:$D$102,1),0))</f>
        <v/>
      </c>
      <c r="O1584" s="9">
        <f>IF(N1584&lt;0,0,IF(N1584=0,Occurrence!K1584*$I$11,IF(N1584&gt;=99,Occurrence!K1584*$I$12,INDEX($C$4:$C$102,N1584)+(Occurrence!K1584-INDEX($D$4:$D$102,N1584))/(INDEX($D$4:$D$102,N1584+1)-INDEX($D$4:$D$102,N1584))*(INDEX($C$4:$C$102,N1584+1)-INDEX($C$4:$C$102,N1584)))))</f>
        <v/>
      </c>
      <c r="P1584" s="12">
        <f>IFERROR(MATCH(Data!X1584,$F$4:$F$102,1),0)</f>
        <v/>
      </c>
      <c r="Q1584" s="9">
        <f>IF(P1584=0,Data!X1584+$I$13,IF(P1584&gt;=99,Data!X1584+$I$14,INDEX($E$4:$E$102,P1584)+(Data!X1584-INDEX($F$4:$F$102,P1584))/(INDEX($F$4:$F$102,P1584+1)-INDEX($F$4:$F$102,P1584))*(INDEX($E$4:$E$102,P1584+1)-INDEX($E$4:$E$102,P1584))))</f>
        <v/>
      </c>
      <c r="R1584" s="12">
        <f>IFERROR(MATCH(Data!Y1584,$F$4:$F$102,1),0)</f>
        <v/>
      </c>
      <c r="S1584" s="9">
        <f>IF(R1584=0,Data!Y1584+$I$13,IF(R1584&gt;=99,Data!Y1584+$I$14,INDEX($E$4:$E$102,R1584)+(Data!Y1584-INDEX($F$4:$F$102,R1584))/(INDEX($F$4:$F$102,R1584+1)-INDEX($F$4:$F$102,R1584))*(INDEX($E$4:$E$102,R1584+1)-INDEX($E$4:$E$102,R1584))))</f>
        <v/>
      </c>
    </row>
    <row r="1585">
      <c r="K1585" s="14">
        <f>Data!A1585</f>
        <v/>
      </c>
      <c r="L1585" s="12">
        <f>IF(Occurrence!J1585&lt;=0,-1,IFERROR(MATCH(Occurrence!J1585,$D$4:$D$102,1),0))</f>
        <v/>
      </c>
      <c r="M1585" s="9">
        <f>IF(L1585&lt;0,0,IF(L1585=0,Occurrence!J1585*$I$11,IF(L1585&gt;=99,Occurrence!J1585*$I$12,INDEX($C$4:$C$102,L1585)+(Occurrence!J1585-INDEX($D$4:$D$102,L1585))/(INDEX($D$4:$D$102,L1585+1)-INDEX($D$4:$D$102,L1585))*(INDEX($C$4:$C$102,L1585+1)-INDEX($C$4:$C$102,L1585)))))</f>
        <v/>
      </c>
      <c r="N1585" s="12">
        <f>IF(Occurrence!K1585&lt;=0,-1,IFERROR(MATCH(Occurrence!K1585,$D$4:$D$102,1),0))</f>
        <v/>
      </c>
      <c r="O1585" s="9">
        <f>IF(N1585&lt;0,0,IF(N1585=0,Occurrence!K1585*$I$11,IF(N1585&gt;=99,Occurrence!K1585*$I$12,INDEX($C$4:$C$102,N1585)+(Occurrence!K1585-INDEX($D$4:$D$102,N1585))/(INDEX($D$4:$D$102,N1585+1)-INDEX($D$4:$D$102,N1585))*(INDEX($C$4:$C$102,N1585+1)-INDEX($C$4:$C$102,N1585)))))</f>
        <v/>
      </c>
      <c r="P1585" s="12">
        <f>IFERROR(MATCH(Data!X1585,$F$4:$F$102,1),0)</f>
        <v/>
      </c>
      <c r="Q1585" s="9">
        <f>IF(P1585=0,Data!X1585+$I$13,IF(P1585&gt;=99,Data!X1585+$I$14,INDEX($E$4:$E$102,P1585)+(Data!X1585-INDEX($F$4:$F$102,P1585))/(INDEX($F$4:$F$102,P1585+1)-INDEX($F$4:$F$102,P1585))*(INDEX($E$4:$E$102,P1585+1)-INDEX($E$4:$E$102,P1585))))</f>
        <v/>
      </c>
      <c r="R1585" s="12">
        <f>IFERROR(MATCH(Data!Y1585,$F$4:$F$102,1),0)</f>
        <v/>
      </c>
      <c r="S1585" s="9">
        <f>IF(R1585=0,Data!Y1585+$I$13,IF(R1585&gt;=99,Data!Y1585+$I$14,INDEX($E$4:$E$102,R1585)+(Data!Y1585-INDEX($F$4:$F$102,R1585))/(INDEX($F$4:$F$102,R1585+1)-INDEX($F$4:$F$102,R1585))*(INDEX($E$4:$E$102,R1585+1)-INDEX($E$4:$E$102,R1585))))</f>
        <v/>
      </c>
    </row>
    <row r="1586">
      <c r="K1586" s="14">
        <f>Data!A1586</f>
        <v/>
      </c>
      <c r="L1586" s="12">
        <f>IF(Occurrence!J1586&lt;=0,-1,IFERROR(MATCH(Occurrence!J1586,$D$4:$D$102,1),0))</f>
        <v/>
      </c>
      <c r="M1586" s="9">
        <f>IF(L1586&lt;0,0,IF(L1586=0,Occurrence!J1586*$I$11,IF(L1586&gt;=99,Occurrence!J1586*$I$12,INDEX($C$4:$C$102,L1586)+(Occurrence!J1586-INDEX($D$4:$D$102,L1586))/(INDEX($D$4:$D$102,L1586+1)-INDEX($D$4:$D$102,L1586))*(INDEX($C$4:$C$102,L1586+1)-INDEX($C$4:$C$102,L1586)))))</f>
        <v/>
      </c>
      <c r="N1586" s="12">
        <f>IF(Occurrence!K1586&lt;=0,-1,IFERROR(MATCH(Occurrence!K1586,$D$4:$D$102,1),0))</f>
        <v/>
      </c>
      <c r="O1586" s="9">
        <f>IF(N1586&lt;0,0,IF(N1586=0,Occurrence!K1586*$I$11,IF(N1586&gt;=99,Occurrence!K1586*$I$12,INDEX($C$4:$C$102,N1586)+(Occurrence!K1586-INDEX($D$4:$D$102,N1586))/(INDEX($D$4:$D$102,N1586+1)-INDEX($D$4:$D$102,N1586))*(INDEX($C$4:$C$102,N1586+1)-INDEX($C$4:$C$102,N1586)))))</f>
        <v/>
      </c>
      <c r="P1586" s="12">
        <f>IFERROR(MATCH(Data!X1586,$F$4:$F$102,1),0)</f>
        <v/>
      </c>
      <c r="Q1586" s="9">
        <f>IF(P1586=0,Data!X1586+$I$13,IF(P1586&gt;=99,Data!X1586+$I$14,INDEX($E$4:$E$102,P1586)+(Data!X1586-INDEX($F$4:$F$102,P1586))/(INDEX($F$4:$F$102,P1586+1)-INDEX($F$4:$F$102,P1586))*(INDEX($E$4:$E$102,P1586+1)-INDEX($E$4:$E$102,P1586))))</f>
        <v/>
      </c>
      <c r="R1586" s="12">
        <f>IFERROR(MATCH(Data!Y1586,$F$4:$F$102,1),0)</f>
        <v/>
      </c>
      <c r="S1586" s="9">
        <f>IF(R1586=0,Data!Y1586+$I$13,IF(R1586&gt;=99,Data!Y1586+$I$14,INDEX($E$4:$E$102,R1586)+(Data!Y1586-INDEX($F$4:$F$102,R1586))/(INDEX($F$4:$F$102,R1586+1)-INDEX($F$4:$F$102,R1586))*(INDEX($E$4:$E$102,R1586+1)-INDEX($E$4:$E$102,R1586))))</f>
        <v/>
      </c>
    </row>
    <row r="1587">
      <c r="K1587" s="14">
        <f>Data!A1587</f>
        <v/>
      </c>
      <c r="L1587" s="12">
        <f>IF(Occurrence!J1587&lt;=0,-1,IFERROR(MATCH(Occurrence!J1587,$D$4:$D$102,1),0))</f>
        <v/>
      </c>
      <c r="M1587" s="9">
        <f>IF(L1587&lt;0,0,IF(L1587=0,Occurrence!J1587*$I$11,IF(L1587&gt;=99,Occurrence!J1587*$I$12,INDEX($C$4:$C$102,L1587)+(Occurrence!J1587-INDEX($D$4:$D$102,L1587))/(INDEX($D$4:$D$102,L1587+1)-INDEX($D$4:$D$102,L1587))*(INDEX($C$4:$C$102,L1587+1)-INDEX($C$4:$C$102,L1587)))))</f>
        <v/>
      </c>
      <c r="N1587" s="12">
        <f>IF(Occurrence!K1587&lt;=0,-1,IFERROR(MATCH(Occurrence!K1587,$D$4:$D$102,1),0))</f>
        <v/>
      </c>
      <c r="O1587" s="9">
        <f>IF(N1587&lt;0,0,IF(N1587=0,Occurrence!K1587*$I$11,IF(N1587&gt;=99,Occurrence!K1587*$I$12,INDEX($C$4:$C$102,N1587)+(Occurrence!K1587-INDEX($D$4:$D$102,N1587))/(INDEX($D$4:$D$102,N1587+1)-INDEX($D$4:$D$102,N1587))*(INDEX($C$4:$C$102,N1587+1)-INDEX($C$4:$C$102,N1587)))))</f>
        <v/>
      </c>
      <c r="P1587" s="12">
        <f>IFERROR(MATCH(Data!X1587,$F$4:$F$102,1),0)</f>
        <v/>
      </c>
      <c r="Q1587" s="9">
        <f>IF(P1587=0,Data!X1587+$I$13,IF(P1587&gt;=99,Data!X1587+$I$14,INDEX($E$4:$E$102,P1587)+(Data!X1587-INDEX($F$4:$F$102,P1587))/(INDEX($F$4:$F$102,P1587+1)-INDEX($F$4:$F$102,P1587))*(INDEX($E$4:$E$102,P1587+1)-INDEX($E$4:$E$102,P1587))))</f>
        <v/>
      </c>
      <c r="R1587" s="12">
        <f>IFERROR(MATCH(Data!Y1587,$F$4:$F$102,1),0)</f>
        <v/>
      </c>
      <c r="S1587" s="9">
        <f>IF(R1587=0,Data!Y1587+$I$13,IF(R1587&gt;=99,Data!Y1587+$I$14,INDEX($E$4:$E$102,R1587)+(Data!Y1587-INDEX($F$4:$F$102,R1587))/(INDEX($F$4:$F$102,R1587+1)-INDEX($F$4:$F$102,R1587))*(INDEX($E$4:$E$102,R1587+1)-INDEX($E$4:$E$102,R1587))))</f>
        <v/>
      </c>
    </row>
    <row r="1588">
      <c r="K1588" s="14">
        <f>Data!A1588</f>
        <v/>
      </c>
      <c r="L1588" s="12">
        <f>IF(Occurrence!J1588&lt;=0,-1,IFERROR(MATCH(Occurrence!J1588,$D$4:$D$102,1),0))</f>
        <v/>
      </c>
      <c r="M1588" s="9">
        <f>IF(L1588&lt;0,0,IF(L1588=0,Occurrence!J1588*$I$11,IF(L1588&gt;=99,Occurrence!J1588*$I$12,INDEX($C$4:$C$102,L1588)+(Occurrence!J1588-INDEX($D$4:$D$102,L1588))/(INDEX($D$4:$D$102,L1588+1)-INDEX($D$4:$D$102,L1588))*(INDEX($C$4:$C$102,L1588+1)-INDEX($C$4:$C$102,L1588)))))</f>
        <v/>
      </c>
      <c r="N1588" s="12">
        <f>IF(Occurrence!K1588&lt;=0,-1,IFERROR(MATCH(Occurrence!K1588,$D$4:$D$102,1),0))</f>
        <v/>
      </c>
      <c r="O1588" s="9">
        <f>IF(N1588&lt;0,0,IF(N1588=0,Occurrence!K1588*$I$11,IF(N1588&gt;=99,Occurrence!K1588*$I$12,INDEX($C$4:$C$102,N1588)+(Occurrence!K1588-INDEX($D$4:$D$102,N1588))/(INDEX($D$4:$D$102,N1588+1)-INDEX($D$4:$D$102,N1588))*(INDEX($C$4:$C$102,N1588+1)-INDEX($C$4:$C$102,N1588)))))</f>
        <v/>
      </c>
      <c r="P1588" s="12">
        <f>IFERROR(MATCH(Data!X1588,$F$4:$F$102,1),0)</f>
        <v/>
      </c>
      <c r="Q1588" s="9">
        <f>IF(P1588=0,Data!X1588+$I$13,IF(P1588&gt;=99,Data!X1588+$I$14,INDEX($E$4:$E$102,P1588)+(Data!X1588-INDEX($F$4:$F$102,P1588))/(INDEX($F$4:$F$102,P1588+1)-INDEX($F$4:$F$102,P1588))*(INDEX($E$4:$E$102,P1588+1)-INDEX($E$4:$E$102,P1588))))</f>
        <v/>
      </c>
      <c r="R1588" s="12">
        <f>IFERROR(MATCH(Data!Y1588,$F$4:$F$102,1),0)</f>
        <v/>
      </c>
      <c r="S1588" s="9">
        <f>IF(R1588=0,Data!Y1588+$I$13,IF(R1588&gt;=99,Data!Y1588+$I$14,INDEX($E$4:$E$102,R1588)+(Data!Y1588-INDEX($F$4:$F$102,R1588))/(INDEX($F$4:$F$102,R1588+1)-INDEX($F$4:$F$102,R1588))*(INDEX($E$4:$E$102,R1588+1)-INDEX($E$4:$E$102,R1588))))</f>
        <v/>
      </c>
    </row>
    <row r="1589">
      <c r="K1589" s="14">
        <f>Data!A1589</f>
        <v/>
      </c>
      <c r="L1589" s="12">
        <f>IF(Occurrence!J1589&lt;=0,-1,IFERROR(MATCH(Occurrence!J1589,$D$4:$D$102,1),0))</f>
        <v/>
      </c>
      <c r="M1589" s="9">
        <f>IF(L1589&lt;0,0,IF(L1589=0,Occurrence!J1589*$I$11,IF(L1589&gt;=99,Occurrence!J1589*$I$12,INDEX($C$4:$C$102,L1589)+(Occurrence!J1589-INDEX($D$4:$D$102,L1589))/(INDEX($D$4:$D$102,L1589+1)-INDEX($D$4:$D$102,L1589))*(INDEX($C$4:$C$102,L1589+1)-INDEX($C$4:$C$102,L1589)))))</f>
        <v/>
      </c>
      <c r="N1589" s="12">
        <f>IF(Occurrence!K1589&lt;=0,-1,IFERROR(MATCH(Occurrence!K1589,$D$4:$D$102,1),0))</f>
        <v/>
      </c>
      <c r="O1589" s="9">
        <f>IF(N1589&lt;0,0,IF(N1589=0,Occurrence!K1589*$I$11,IF(N1589&gt;=99,Occurrence!K1589*$I$12,INDEX($C$4:$C$102,N1589)+(Occurrence!K1589-INDEX($D$4:$D$102,N1589))/(INDEX($D$4:$D$102,N1589+1)-INDEX($D$4:$D$102,N1589))*(INDEX($C$4:$C$102,N1589+1)-INDEX($C$4:$C$102,N1589)))))</f>
        <v/>
      </c>
      <c r="P1589" s="12">
        <f>IFERROR(MATCH(Data!X1589,$F$4:$F$102,1),0)</f>
        <v/>
      </c>
      <c r="Q1589" s="9">
        <f>IF(P1589=0,Data!X1589+$I$13,IF(P1589&gt;=99,Data!X1589+$I$14,INDEX($E$4:$E$102,P1589)+(Data!X1589-INDEX($F$4:$F$102,P1589))/(INDEX($F$4:$F$102,P1589+1)-INDEX($F$4:$F$102,P1589))*(INDEX($E$4:$E$102,P1589+1)-INDEX($E$4:$E$102,P1589))))</f>
        <v/>
      </c>
      <c r="R1589" s="12">
        <f>IFERROR(MATCH(Data!Y1589,$F$4:$F$102,1),0)</f>
        <v/>
      </c>
      <c r="S1589" s="9">
        <f>IF(R1589=0,Data!Y1589+$I$13,IF(R1589&gt;=99,Data!Y1589+$I$14,INDEX($E$4:$E$102,R1589)+(Data!Y1589-INDEX($F$4:$F$102,R1589))/(INDEX($F$4:$F$102,R1589+1)-INDEX($F$4:$F$102,R1589))*(INDEX($E$4:$E$102,R1589+1)-INDEX($E$4:$E$102,R1589))))</f>
        <v/>
      </c>
    </row>
    <row r="1590">
      <c r="K1590" s="14">
        <f>Data!A1590</f>
        <v/>
      </c>
      <c r="L1590" s="12">
        <f>IF(Occurrence!J1590&lt;=0,-1,IFERROR(MATCH(Occurrence!J1590,$D$4:$D$102,1),0))</f>
        <v/>
      </c>
      <c r="M1590" s="9">
        <f>IF(L1590&lt;0,0,IF(L1590=0,Occurrence!J1590*$I$11,IF(L1590&gt;=99,Occurrence!J1590*$I$12,INDEX($C$4:$C$102,L1590)+(Occurrence!J1590-INDEX($D$4:$D$102,L1590))/(INDEX($D$4:$D$102,L1590+1)-INDEX($D$4:$D$102,L1590))*(INDEX($C$4:$C$102,L1590+1)-INDEX($C$4:$C$102,L1590)))))</f>
        <v/>
      </c>
      <c r="N1590" s="12">
        <f>IF(Occurrence!K1590&lt;=0,-1,IFERROR(MATCH(Occurrence!K1590,$D$4:$D$102,1),0))</f>
        <v/>
      </c>
      <c r="O1590" s="9">
        <f>IF(N1590&lt;0,0,IF(N1590=0,Occurrence!K1590*$I$11,IF(N1590&gt;=99,Occurrence!K1590*$I$12,INDEX($C$4:$C$102,N1590)+(Occurrence!K1590-INDEX($D$4:$D$102,N1590))/(INDEX($D$4:$D$102,N1590+1)-INDEX($D$4:$D$102,N1590))*(INDEX($C$4:$C$102,N1590+1)-INDEX($C$4:$C$102,N1590)))))</f>
        <v/>
      </c>
      <c r="P1590" s="12">
        <f>IFERROR(MATCH(Data!X1590,$F$4:$F$102,1),0)</f>
        <v/>
      </c>
      <c r="Q1590" s="9">
        <f>IF(P1590=0,Data!X1590+$I$13,IF(P1590&gt;=99,Data!X1590+$I$14,INDEX($E$4:$E$102,P1590)+(Data!X1590-INDEX($F$4:$F$102,P1590))/(INDEX($F$4:$F$102,P1590+1)-INDEX($F$4:$F$102,P1590))*(INDEX($E$4:$E$102,P1590+1)-INDEX($E$4:$E$102,P1590))))</f>
        <v/>
      </c>
      <c r="R1590" s="12">
        <f>IFERROR(MATCH(Data!Y1590,$F$4:$F$102,1),0)</f>
        <v/>
      </c>
      <c r="S1590" s="9">
        <f>IF(R1590=0,Data!Y1590+$I$13,IF(R1590&gt;=99,Data!Y1590+$I$14,INDEX($E$4:$E$102,R1590)+(Data!Y1590-INDEX($F$4:$F$102,R1590))/(INDEX($F$4:$F$102,R1590+1)-INDEX($F$4:$F$102,R1590))*(INDEX($E$4:$E$102,R1590+1)-INDEX($E$4:$E$102,R1590))))</f>
        <v/>
      </c>
    </row>
    <row r="1591">
      <c r="K1591" s="14">
        <f>Data!A1591</f>
        <v/>
      </c>
      <c r="L1591" s="12">
        <f>IF(Occurrence!J1591&lt;=0,-1,IFERROR(MATCH(Occurrence!J1591,$D$4:$D$102,1),0))</f>
        <v/>
      </c>
      <c r="M1591" s="9">
        <f>IF(L1591&lt;0,0,IF(L1591=0,Occurrence!J1591*$I$11,IF(L1591&gt;=99,Occurrence!J1591*$I$12,INDEX($C$4:$C$102,L1591)+(Occurrence!J1591-INDEX($D$4:$D$102,L1591))/(INDEX($D$4:$D$102,L1591+1)-INDEX($D$4:$D$102,L1591))*(INDEX($C$4:$C$102,L1591+1)-INDEX($C$4:$C$102,L1591)))))</f>
        <v/>
      </c>
      <c r="N1591" s="12">
        <f>IF(Occurrence!K1591&lt;=0,-1,IFERROR(MATCH(Occurrence!K1591,$D$4:$D$102,1),0))</f>
        <v/>
      </c>
      <c r="O1591" s="9">
        <f>IF(N1591&lt;0,0,IF(N1591=0,Occurrence!K1591*$I$11,IF(N1591&gt;=99,Occurrence!K1591*$I$12,INDEX($C$4:$C$102,N1591)+(Occurrence!K1591-INDEX($D$4:$D$102,N1591))/(INDEX($D$4:$D$102,N1591+1)-INDEX($D$4:$D$102,N1591))*(INDEX($C$4:$C$102,N1591+1)-INDEX($C$4:$C$102,N1591)))))</f>
        <v/>
      </c>
      <c r="P1591" s="12">
        <f>IFERROR(MATCH(Data!X1591,$F$4:$F$102,1),0)</f>
        <v/>
      </c>
      <c r="Q1591" s="9">
        <f>IF(P1591=0,Data!X1591+$I$13,IF(P1591&gt;=99,Data!X1591+$I$14,INDEX($E$4:$E$102,P1591)+(Data!X1591-INDEX($F$4:$F$102,P1591))/(INDEX($F$4:$F$102,P1591+1)-INDEX($F$4:$F$102,P1591))*(INDEX($E$4:$E$102,P1591+1)-INDEX($E$4:$E$102,P1591))))</f>
        <v/>
      </c>
      <c r="R1591" s="12">
        <f>IFERROR(MATCH(Data!Y1591,$F$4:$F$102,1),0)</f>
        <v/>
      </c>
      <c r="S1591" s="9">
        <f>IF(R1591=0,Data!Y1591+$I$13,IF(R1591&gt;=99,Data!Y1591+$I$14,INDEX($E$4:$E$102,R1591)+(Data!Y1591-INDEX($F$4:$F$102,R1591))/(INDEX($F$4:$F$102,R1591+1)-INDEX($F$4:$F$102,R1591))*(INDEX($E$4:$E$102,R1591+1)-INDEX($E$4:$E$102,R1591))))</f>
        <v/>
      </c>
    </row>
    <row r="1592">
      <c r="K1592" s="14">
        <f>Data!A1592</f>
        <v/>
      </c>
      <c r="L1592" s="12">
        <f>IF(Occurrence!J1592&lt;=0,-1,IFERROR(MATCH(Occurrence!J1592,$D$4:$D$102,1),0))</f>
        <v/>
      </c>
      <c r="M1592" s="9">
        <f>IF(L1592&lt;0,0,IF(L1592=0,Occurrence!J1592*$I$11,IF(L1592&gt;=99,Occurrence!J1592*$I$12,INDEX($C$4:$C$102,L1592)+(Occurrence!J1592-INDEX($D$4:$D$102,L1592))/(INDEX($D$4:$D$102,L1592+1)-INDEX($D$4:$D$102,L1592))*(INDEX($C$4:$C$102,L1592+1)-INDEX($C$4:$C$102,L1592)))))</f>
        <v/>
      </c>
      <c r="N1592" s="12">
        <f>IF(Occurrence!K1592&lt;=0,-1,IFERROR(MATCH(Occurrence!K1592,$D$4:$D$102,1),0))</f>
        <v/>
      </c>
      <c r="O1592" s="9">
        <f>IF(N1592&lt;0,0,IF(N1592=0,Occurrence!K1592*$I$11,IF(N1592&gt;=99,Occurrence!K1592*$I$12,INDEX($C$4:$C$102,N1592)+(Occurrence!K1592-INDEX($D$4:$D$102,N1592))/(INDEX($D$4:$D$102,N1592+1)-INDEX($D$4:$D$102,N1592))*(INDEX($C$4:$C$102,N1592+1)-INDEX($C$4:$C$102,N1592)))))</f>
        <v/>
      </c>
      <c r="P1592" s="12">
        <f>IFERROR(MATCH(Data!X1592,$F$4:$F$102,1),0)</f>
        <v/>
      </c>
      <c r="Q1592" s="9">
        <f>IF(P1592=0,Data!X1592+$I$13,IF(P1592&gt;=99,Data!X1592+$I$14,INDEX($E$4:$E$102,P1592)+(Data!X1592-INDEX($F$4:$F$102,P1592))/(INDEX($F$4:$F$102,P1592+1)-INDEX($F$4:$F$102,P1592))*(INDEX($E$4:$E$102,P1592+1)-INDEX($E$4:$E$102,P1592))))</f>
        <v/>
      </c>
      <c r="R1592" s="12">
        <f>IFERROR(MATCH(Data!Y1592,$F$4:$F$102,1),0)</f>
        <v/>
      </c>
      <c r="S1592" s="9">
        <f>IF(R1592=0,Data!Y1592+$I$13,IF(R1592&gt;=99,Data!Y1592+$I$14,INDEX($E$4:$E$102,R1592)+(Data!Y1592-INDEX($F$4:$F$102,R1592))/(INDEX($F$4:$F$102,R1592+1)-INDEX($F$4:$F$102,R1592))*(INDEX($E$4:$E$102,R1592+1)-INDEX($E$4:$E$102,R1592))))</f>
        <v/>
      </c>
    </row>
    <row r="1593">
      <c r="K1593" s="14">
        <f>Data!A1593</f>
        <v/>
      </c>
      <c r="L1593" s="12">
        <f>IF(Occurrence!J1593&lt;=0,-1,IFERROR(MATCH(Occurrence!J1593,$D$4:$D$102,1),0))</f>
        <v/>
      </c>
      <c r="M1593" s="9">
        <f>IF(L1593&lt;0,0,IF(L1593=0,Occurrence!J1593*$I$11,IF(L1593&gt;=99,Occurrence!J1593*$I$12,INDEX($C$4:$C$102,L1593)+(Occurrence!J1593-INDEX($D$4:$D$102,L1593))/(INDEX($D$4:$D$102,L1593+1)-INDEX($D$4:$D$102,L1593))*(INDEX($C$4:$C$102,L1593+1)-INDEX($C$4:$C$102,L1593)))))</f>
        <v/>
      </c>
      <c r="N1593" s="12">
        <f>IF(Occurrence!K1593&lt;=0,-1,IFERROR(MATCH(Occurrence!K1593,$D$4:$D$102,1),0))</f>
        <v/>
      </c>
      <c r="O1593" s="9">
        <f>IF(N1593&lt;0,0,IF(N1593=0,Occurrence!K1593*$I$11,IF(N1593&gt;=99,Occurrence!K1593*$I$12,INDEX($C$4:$C$102,N1593)+(Occurrence!K1593-INDEX($D$4:$D$102,N1593))/(INDEX($D$4:$D$102,N1593+1)-INDEX($D$4:$D$102,N1593))*(INDEX($C$4:$C$102,N1593+1)-INDEX($C$4:$C$102,N1593)))))</f>
        <v/>
      </c>
      <c r="P1593" s="12">
        <f>IFERROR(MATCH(Data!X1593,$F$4:$F$102,1),0)</f>
        <v/>
      </c>
      <c r="Q1593" s="9">
        <f>IF(P1593=0,Data!X1593+$I$13,IF(P1593&gt;=99,Data!X1593+$I$14,INDEX($E$4:$E$102,P1593)+(Data!X1593-INDEX($F$4:$F$102,P1593))/(INDEX($F$4:$F$102,P1593+1)-INDEX($F$4:$F$102,P1593))*(INDEX($E$4:$E$102,P1593+1)-INDEX($E$4:$E$102,P1593))))</f>
        <v/>
      </c>
      <c r="R1593" s="12">
        <f>IFERROR(MATCH(Data!Y1593,$F$4:$F$102,1),0)</f>
        <v/>
      </c>
      <c r="S1593" s="9">
        <f>IF(R1593=0,Data!Y1593+$I$13,IF(R1593&gt;=99,Data!Y1593+$I$14,INDEX($E$4:$E$102,R1593)+(Data!Y1593-INDEX($F$4:$F$102,R1593))/(INDEX($F$4:$F$102,R1593+1)-INDEX($F$4:$F$102,R1593))*(INDEX($E$4:$E$102,R1593+1)-INDEX($E$4:$E$102,R1593))))</f>
        <v/>
      </c>
    </row>
    <row r="1594">
      <c r="K1594" s="14">
        <f>Data!A1594</f>
        <v/>
      </c>
      <c r="L1594" s="12">
        <f>IF(Occurrence!J1594&lt;=0,-1,IFERROR(MATCH(Occurrence!J1594,$D$4:$D$102,1),0))</f>
        <v/>
      </c>
      <c r="M1594" s="9">
        <f>IF(L1594&lt;0,0,IF(L1594=0,Occurrence!J1594*$I$11,IF(L1594&gt;=99,Occurrence!J1594*$I$12,INDEX($C$4:$C$102,L1594)+(Occurrence!J1594-INDEX($D$4:$D$102,L1594))/(INDEX($D$4:$D$102,L1594+1)-INDEX($D$4:$D$102,L1594))*(INDEX($C$4:$C$102,L1594+1)-INDEX($C$4:$C$102,L1594)))))</f>
        <v/>
      </c>
      <c r="N1594" s="12">
        <f>IF(Occurrence!K1594&lt;=0,-1,IFERROR(MATCH(Occurrence!K1594,$D$4:$D$102,1),0))</f>
        <v/>
      </c>
      <c r="O1594" s="9">
        <f>IF(N1594&lt;0,0,IF(N1594=0,Occurrence!K1594*$I$11,IF(N1594&gt;=99,Occurrence!K1594*$I$12,INDEX($C$4:$C$102,N1594)+(Occurrence!K1594-INDEX($D$4:$D$102,N1594))/(INDEX($D$4:$D$102,N1594+1)-INDEX($D$4:$D$102,N1594))*(INDEX($C$4:$C$102,N1594+1)-INDEX($C$4:$C$102,N1594)))))</f>
        <v/>
      </c>
      <c r="P1594" s="12">
        <f>IFERROR(MATCH(Data!X1594,$F$4:$F$102,1),0)</f>
        <v/>
      </c>
      <c r="Q1594" s="9">
        <f>IF(P1594=0,Data!X1594+$I$13,IF(P1594&gt;=99,Data!X1594+$I$14,INDEX($E$4:$E$102,P1594)+(Data!X1594-INDEX($F$4:$F$102,P1594))/(INDEX($F$4:$F$102,P1594+1)-INDEX($F$4:$F$102,P1594))*(INDEX($E$4:$E$102,P1594+1)-INDEX($E$4:$E$102,P1594))))</f>
        <v/>
      </c>
      <c r="R1594" s="12">
        <f>IFERROR(MATCH(Data!Y1594,$F$4:$F$102,1),0)</f>
        <v/>
      </c>
      <c r="S1594" s="9">
        <f>IF(R1594=0,Data!Y1594+$I$13,IF(R1594&gt;=99,Data!Y1594+$I$14,INDEX($E$4:$E$102,R1594)+(Data!Y1594-INDEX($F$4:$F$102,R1594))/(INDEX($F$4:$F$102,R1594+1)-INDEX($F$4:$F$102,R1594))*(INDEX($E$4:$E$102,R1594+1)-INDEX($E$4:$E$102,R1594))))</f>
        <v/>
      </c>
    </row>
    <row r="1595">
      <c r="K1595" s="14">
        <f>Data!A1595</f>
        <v/>
      </c>
      <c r="L1595" s="12">
        <f>IF(Occurrence!J1595&lt;=0,-1,IFERROR(MATCH(Occurrence!J1595,$D$4:$D$102,1),0))</f>
        <v/>
      </c>
      <c r="M1595" s="9">
        <f>IF(L1595&lt;0,0,IF(L1595=0,Occurrence!J1595*$I$11,IF(L1595&gt;=99,Occurrence!J1595*$I$12,INDEX($C$4:$C$102,L1595)+(Occurrence!J1595-INDEX($D$4:$D$102,L1595))/(INDEX($D$4:$D$102,L1595+1)-INDEX($D$4:$D$102,L1595))*(INDEX($C$4:$C$102,L1595+1)-INDEX($C$4:$C$102,L1595)))))</f>
        <v/>
      </c>
      <c r="N1595" s="12">
        <f>IF(Occurrence!K1595&lt;=0,-1,IFERROR(MATCH(Occurrence!K1595,$D$4:$D$102,1),0))</f>
        <v/>
      </c>
      <c r="O1595" s="9">
        <f>IF(N1595&lt;0,0,IF(N1595=0,Occurrence!K1595*$I$11,IF(N1595&gt;=99,Occurrence!K1595*$I$12,INDEX($C$4:$C$102,N1595)+(Occurrence!K1595-INDEX($D$4:$D$102,N1595))/(INDEX($D$4:$D$102,N1595+1)-INDEX($D$4:$D$102,N1595))*(INDEX($C$4:$C$102,N1595+1)-INDEX($C$4:$C$102,N1595)))))</f>
        <v/>
      </c>
      <c r="P1595" s="12">
        <f>IFERROR(MATCH(Data!X1595,$F$4:$F$102,1),0)</f>
        <v/>
      </c>
      <c r="Q1595" s="9">
        <f>IF(P1595=0,Data!X1595+$I$13,IF(P1595&gt;=99,Data!X1595+$I$14,INDEX($E$4:$E$102,P1595)+(Data!X1595-INDEX($F$4:$F$102,P1595))/(INDEX($F$4:$F$102,P1595+1)-INDEX($F$4:$F$102,P1595))*(INDEX($E$4:$E$102,P1595+1)-INDEX($E$4:$E$102,P1595))))</f>
        <v/>
      </c>
      <c r="R1595" s="12">
        <f>IFERROR(MATCH(Data!Y1595,$F$4:$F$102,1),0)</f>
        <v/>
      </c>
      <c r="S1595" s="9">
        <f>IF(R1595=0,Data!Y1595+$I$13,IF(R1595&gt;=99,Data!Y1595+$I$14,INDEX($E$4:$E$102,R1595)+(Data!Y1595-INDEX($F$4:$F$102,R1595))/(INDEX($F$4:$F$102,R1595+1)-INDEX($F$4:$F$102,R1595))*(INDEX($E$4:$E$102,R1595+1)-INDEX($E$4:$E$102,R1595))))</f>
        <v/>
      </c>
    </row>
    <row r="1596">
      <c r="K1596" s="14">
        <f>Data!A1596</f>
        <v/>
      </c>
      <c r="L1596" s="12">
        <f>IF(Occurrence!J1596&lt;=0,-1,IFERROR(MATCH(Occurrence!J1596,$D$4:$D$102,1),0))</f>
        <v/>
      </c>
      <c r="M1596" s="9">
        <f>IF(L1596&lt;0,0,IF(L1596=0,Occurrence!J1596*$I$11,IF(L1596&gt;=99,Occurrence!J1596*$I$12,INDEX($C$4:$C$102,L1596)+(Occurrence!J1596-INDEX($D$4:$D$102,L1596))/(INDEX($D$4:$D$102,L1596+1)-INDEX($D$4:$D$102,L1596))*(INDEX($C$4:$C$102,L1596+1)-INDEX($C$4:$C$102,L1596)))))</f>
        <v/>
      </c>
      <c r="N1596" s="12">
        <f>IF(Occurrence!K1596&lt;=0,-1,IFERROR(MATCH(Occurrence!K1596,$D$4:$D$102,1),0))</f>
        <v/>
      </c>
      <c r="O1596" s="9">
        <f>IF(N1596&lt;0,0,IF(N1596=0,Occurrence!K1596*$I$11,IF(N1596&gt;=99,Occurrence!K1596*$I$12,INDEX($C$4:$C$102,N1596)+(Occurrence!K1596-INDEX($D$4:$D$102,N1596))/(INDEX($D$4:$D$102,N1596+1)-INDEX($D$4:$D$102,N1596))*(INDEX($C$4:$C$102,N1596+1)-INDEX($C$4:$C$102,N1596)))))</f>
        <v/>
      </c>
      <c r="P1596" s="12">
        <f>IFERROR(MATCH(Data!X1596,$F$4:$F$102,1),0)</f>
        <v/>
      </c>
      <c r="Q1596" s="9">
        <f>IF(P1596=0,Data!X1596+$I$13,IF(P1596&gt;=99,Data!X1596+$I$14,INDEX($E$4:$E$102,P1596)+(Data!X1596-INDEX($F$4:$F$102,P1596))/(INDEX($F$4:$F$102,P1596+1)-INDEX($F$4:$F$102,P1596))*(INDEX($E$4:$E$102,P1596+1)-INDEX($E$4:$E$102,P1596))))</f>
        <v/>
      </c>
      <c r="R1596" s="12">
        <f>IFERROR(MATCH(Data!Y1596,$F$4:$F$102,1),0)</f>
        <v/>
      </c>
      <c r="S1596" s="9">
        <f>IF(R1596=0,Data!Y1596+$I$13,IF(R1596&gt;=99,Data!Y1596+$I$14,INDEX($E$4:$E$102,R1596)+(Data!Y1596-INDEX($F$4:$F$102,R1596))/(INDEX($F$4:$F$102,R1596+1)-INDEX($F$4:$F$102,R1596))*(INDEX($E$4:$E$102,R1596+1)-INDEX($E$4:$E$102,R1596))))</f>
        <v/>
      </c>
    </row>
    <row r="1597">
      <c r="K1597" s="14">
        <f>Data!A1597</f>
        <v/>
      </c>
      <c r="L1597" s="12">
        <f>IF(Occurrence!J1597&lt;=0,-1,IFERROR(MATCH(Occurrence!J1597,$D$4:$D$102,1),0))</f>
        <v/>
      </c>
      <c r="M1597" s="9">
        <f>IF(L1597&lt;0,0,IF(L1597=0,Occurrence!J1597*$I$11,IF(L1597&gt;=99,Occurrence!J1597*$I$12,INDEX($C$4:$C$102,L1597)+(Occurrence!J1597-INDEX($D$4:$D$102,L1597))/(INDEX($D$4:$D$102,L1597+1)-INDEX($D$4:$D$102,L1597))*(INDEX($C$4:$C$102,L1597+1)-INDEX($C$4:$C$102,L1597)))))</f>
        <v/>
      </c>
      <c r="N1597" s="12">
        <f>IF(Occurrence!K1597&lt;=0,-1,IFERROR(MATCH(Occurrence!K1597,$D$4:$D$102,1),0))</f>
        <v/>
      </c>
      <c r="O1597" s="9">
        <f>IF(N1597&lt;0,0,IF(N1597=0,Occurrence!K1597*$I$11,IF(N1597&gt;=99,Occurrence!K1597*$I$12,INDEX($C$4:$C$102,N1597)+(Occurrence!K1597-INDEX($D$4:$D$102,N1597))/(INDEX($D$4:$D$102,N1597+1)-INDEX($D$4:$D$102,N1597))*(INDEX($C$4:$C$102,N1597+1)-INDEX($C$4:$C$102,N1597)))))</f>
        <v/>
      </c>
      <c r="P1597" s="12">
        <f>IFERROR(MATCH(Data!X1597,$F$4:$F$102,1),0)</f>
        <v/>
      </c>
      <c r="Q1597" s="9">
        <f>IF(P1597=0,Data!X1597+$I$13,IF(P1597&gt;=99,Data!X1597+$I$14,INDEX($E$4:$E$102,P1597)+(Data!X1597-INDEX($F$4:$F$102,P1597))/(INDEX($F$4:$F$102,P1597+1)-INDEX($F$4:$F$102,P1597))*(INDEX($E$4:$E$102,P1597+1)-INDEX($E$4:$E$102,P1597))))</f>
        <v/>
      </c>
      <c r="R1597" s="12">
        <f>IFERROR(MATCH(Data!Y1597,$F$4:$F$102,1),0)</f>
        <v/>
      </c>
      <c r="S1597" s="9">
        <f>IF(R1597=0,Data!Y1597+$I$13,IF(R1597&gt;=99,Data!Y1597+$I$14,INDEX($E$4:$E$102,R1597)+(Data!Y1597-INDEX($F$4:$F$102,R1597))/(INDEX($F$4:$F$102,R1597+1)-INDEX($F$4:$F$102,R1597))*(INDEX($E$4:$E$102,R1597+1)-INDEX($E$4:$E$102,R1597))))</f>
        <v/>
      </c>
    </row>
    <row r="1598">
      <c r="K1598" s="14">
        <f>Data!A1598</f>
        <v/>
      </c>
      <c r="L1598" s="12">
        <f>IF(Occurrence!J1598&lt;=0,-1,IFERROR(MATCH(Occurrence!J1598,$D$4:$D$102,1),0))</f>
        <v/>
      </c>
      <c r="M1598" s="9">
        <f>IF(L1598&lt;0,0,IF(L1598=0,Occurrence!J1598*$I$11,IF(L1598&gt;=99,Occurrence!J1598*$I$12,INDEX($C$4:$C$102,L1598)+(Occurrence!J1598-INDEX($D$4:$D$102,L1598))/(INDEX($D$4:$D$102,L1598+1)-INDEX($D$4:$D$102,L1598))*(INDEX($C$4:$C$102,L1598+1)-INDEX($C$4:$C$102,L1598)))))</f>
        <v/>
      </c>
      <c r="N1598" s="12">
        <f>IF(Occurrence!K1598&lt;=0,-1,IFERROR(MATCH(Occurrence!K1598,$D$4:$D$102,1),0))</f>
        <v/>
      </c>
      <c r="O1598" s="9">
        <f>IF(N1598&lt;0,0,IF(N1598=0,Occurrence!K1598*$I$11,IF(N1598&gt;=99,Occurrence!K1598*$I$12,INDEX($C$4:$C$102,N1598)+(Occurrence!K1598-INDEX($D$4:$D$102,N1598))/(INDEX($D$4:$D$102,N1598+1)-INDEX($D$4:$D$102,N1598))*(INDEX($C$4:$C$102,N1598+1)-INDEX($C$4:$C$102,N1598)))))</f>
        <v/>
      </c>
      <c r="P1598" s="12">
        <f>IFERROR(MATCH(Data!X1598,$F$4:$F$102,1),0)</f>
        <v/>
      </c>
      <c r="Q1598" s="9">
        <f>IF(P1598=0,Data!X1598+$I$13,IF(P1598&gt;=99,Data!X1598+$I$14,INDEX($E$4:$E$102,P1598)+(Data!X1598-INDEX($F$4:$F$102,P1598))/(INDEX($F$4:$F$102,P1598+1)-INDEX($F$4:$F$102,P1598))*(INDEX($E$4:$E$102,P1598+1)-INDEX($E$4:$E$102,P1598))))</f>
        <v/>
      </c>
      <c r="R1598" s="12">
        <f>IFERROR(MATCH(Data!Y1598,$F$4:$F$102,1),0)</f>
        <v/>
      </c>
      <c r="S1598" s="9">
        <f>IF(R1598=0,Data!Y1598+$I$13,IF(R1598&gt;=99,Data!Y1598+$I$14,INDEX($E$4:$E$102,R1598)+(Data!Y1598-INDEX($F$4:$F$102,R1598))/(INDEX($F$4:$F$102,R1598+1)-INDEX($F$4:$F$102,R1598))*(INDEX($E$4:$E$102,R1598+1)-INDEX($E$4:$E$102,R1598))))</f>
        <v/>
      </c>
    </row>
    <row r="1599">
      <c r="K1599" s="14">
        <f>Data!A1599</f>
        <v/>
      </c>
      <c r="L1599" s="12">
        <f>IF(Occurrence!J1599&lt;=0,-1,IFERROR(MATCH(Occurrence!J1599,$D$4:$D$102,1),0))</f>
        <v/>
      </c>
      <c r="M1599" s="9">
        <f>IF(L1599&lt;0,0,IF(L1599=0,Occurrence!J1599*$I$11,IF(L1599&gt;=99,Occurrence!J1599*$I$12,INDEX($C$4:$C$102,L1599)+(Occurrence!J1599-INDEX($D$4:$D$102,L1599))/(INDEX($D$4:$D$102,L1599+1)-INDEX($D$4:$D$102,L1599))*(INDEX($C$4:$C$102,L1599+1)-INDEX($C$4:$C$102,L1599)))))</f>
        <v/>
      </c>
      <c r="N1599" s="12">
        <f>IF(Occurrence!K1599&lt;=0,-1,IFERROR(MATCH(Occurrence!K1599,$D$4:$D$102,1),0))</f>
        <v/>
      </c>
      <c r="O1599" s="9">
        <f>IF(N1599&lt;0,0,IF(N1599=0,Occurrence!K1599*$I$11,IF(N1599&gt;=99,Occurrence!K1599*$I$12,INDEX($C$4:$C$102,N1599)+(Occurrence!K1599-INDEX($D$4:$D$102,N1599))/(INDEX($D$4:$D$102,N1599+1)-INDEX($D$4:$D$102,N1599))*(INDEX($C$4:$C$102,N1599+1)-INDEX($C$4:$C$102,N1599)))))</f>
        <v/>
      </c>
      <c r="P1599" s="12">
        <f>IFERROR(MATCH(Data!X1599,$F$4:$F$102,1),0)</f>
        <v/>
      </c>
      <c r="Q1599" s="9">
        <f>IF(P1599=0,Data!X1599+$I$13,IF(P1599&gt;=99,Data!X1599+$I$14,INDEX($E$4:$E$102,P1599)+(Data!X1599-INDEX($F$4:$F$102,P1599))/(INDEX($F$4:$F$102,P1599+1)-INDEX($F$4:$F$102,P1599))*(INDEX($E$4:$E$102,P1599+1)-INDEX($E$4:$E$102,P1599))))</f>
        <v/>
      </c>
      <c r="R1599" s="12">
        <f>IFERROR(MATCH(Data!Y1599,$F$4:$F$102,1),0)</f>
        <v/>
      </c>
      <c r="S1599" s="9">
        <f>IF(R1599=0,Data!Y1599+$I$13,IF(R1599&gt;=99,Data!Y1599+$I$14,INDEX($E$4:$E$102,R1599)+(Data!Y1599-INDEX($F$4:$F$102,R1599))/(INDEX($F$4:$F$102,R1599+1)-INDEX($F$4:$F$102,R1599))*(INDEX($E$4:$E$102,R1599+1)-INDEX($E$4:$E$102,R1599))))</f>
        <v/>
      </c>
    </row>
    <row r="1600">
      <c r="K1600" s="14">
        <f>Data!A1600</f>
        <v/>
      </c>
      <c r="L1600" s="12">
        <f>IF(Occurrence!J1600&lt;=0,-1,IFERROR(MATCH(Occurrence!J1600,$D$4:$D$102,1),0))</f>
        <v/>
      </c>
      <c r="M1600" s="9">
        <f>IF(L1600&lt;0,0,IF(L1600=0,Occurrence!J1600*$I$11,IF(L1600&gt;=99,Occurrence!J1600*$I$12,INDEX($C$4:$C$102,L1600)+(Occurrence!J1600-INDEX($D$4:$D$102,L1600))/(INDEX($D$4:$D$102,L1600+1)-INDEX($D$4:$D$102,L1600))*(INDEX($C$4:$C$102,L1600+1)-INDEX($C$4:$C$102,L1600)))))</f>
        <v/>
      </c>
      <c r="N1600" s="12">
        <f>IF(Occurrence!K1600&lt;=0,-1,IFERROR(MATCH(Occurrence!K1600,$D$4:$D$102,1),0))</f>
        <v/>
      </c>
      <c r="O1600" s="9">
        <f>IF(N1600&lt;0,0,IF(N1600=0,Occurrence!K1600*$I$11,IF(N1600&gt;=99,Occurrence!K1600*$I$12,INDEX($C$4:$C$102,N1600)+(Occurrence!K1600-INDEX($D$4:$D$102,N1600))/(INDEX($D$4:$D$102,N1600+1)-INDEX($D$4:$D$102,N1600))*(INDEX($C$4:$C$102,N1600+1)-INDEX($C$4:$C$102,N1600)))))</f>
        <v/>
      </c>
      <c r="P1600" s="12">
        <f>IFERROR(MATCH(Data!X1600,$F$4:$F$102,1),0)</f>
        <v/>
      </c>
      <c r="Q1600" s="9">
        <f>IF(P1600=0,Data!X1600+$I$13,IF(P1600&gt;=99,Data!X1600+$I$14,INDEX($E$4:$E$102,P1600)+(Data!X1600-INDEX($F$4:$F$102,P1600))/(INDEX($F$4:$F$102,P1600+1)-INDEX($F$4:$F$102,P1600))*(INDEX($E$4:$E$102,P1600+1)-INDEX($E$4:$E$102,P1600))))</f>
        <v/>
      </c>
      <c r="R1600" s="12">
        <f>IFERROR(MATCH(Data!Y1600,$F$4:$F$102,1),0)</f>
        <v/>
      </c>
      <c r="S1600" s="9">
        <f>IF(R1600=0,Data!Y1600+$I$13,IF(R1600&gt;=99,Data!Y1600+$I$14,INDEX($E$4:$E$102,R1600)+(Data!Y1600-INDEX($F$4:$F$102,R1600))/(INDEX($F$4:$F$102,R1600+1)-INDEX($F$4:$F$102,R1600))*(INDEX($E$4:$E$102,R1600+1)-INDEX($E$4:$E$102,R1600))))</f>
        <v/>
      </c>
    </row>
    <row r="1601">
      <c r="K1601" s="14">
        <f>Data!A1601</f>
        <v/>
      </c>
      <c r="L1601" s="12">
        <f>IF(Occurrence!J1601&lt;=0,-1,IFERROR(MATCH(Occurrence!J1601,$D$4:$D$102,1),0))</f>
        <v/>
      </c>
      <c r="M1601" s="9">
        <f>IF(L1601&lt;0,0,IF(L1601=0,Occurrence!J1601*$I$11,IF(L1601&gt;=99,Occurrence!J1601*$I$12,INDEX($C$4:$C$102,L1601)+(Occurrence!J1601-INDEX($D$4:$D$102,L1601))/(INDEX($D$4:$D$102,L1601+1)-INDEX($D$4:$D$102,L1601))*(INDEX($C$4:$C$102,L1601+1)-INDEX($C$4:$C$102,L1601)))))</f>
        <v/>
      </c>
      <c r="N1601" s="12">
        <f>IF(Occurrence!K1601&lt;=0,-1,IFERROR(MATCH(Occurrence!K1601,$D$4:$D$102,1),0))</f>
        <v/>
      </c>
      <c r="O1601" s="9">
        <f>IF(N1601&lt;0,0,IF(N1601=0,Occurrence!K1601*$I$11,IF(N1601&gt;=99,Occurrence!K1601*$I$12,INDEX($C$4:$C$102,N1601)+(Occurrence!K1601-INDEX($D$4:$D$102,N1601))/(INDEX($D$4:$D$102,N1601+1)-INDEX($D$4:$D$102,N1601))*(INDEX($C$4:$C$102,N1601+1)-INDEX($C$4:$C$102,N1601)))))</f>
        <v/>
      </c>
      <c r="P1601" s="12">
        <f>IFERROR(MATCH(Data!X1601,$F$4:$F$102,1),0)</f>
        <v/>
      </c>
      <c r="Q1601" s="9">
        <f>IF(P1601=0,Data!X1601+$I$13,IF(P1601&gt;=99,Data!X1601+$I$14,INDEX($E$4:$E$102,P1601)+(Data!X1601-INDEX($F$4:$F$102,P1601))/(INDEX($F$4:$F$102,P1601+1)-INDEX($F$4:$F$102,P1601))*(INDEX($E$4:$E$102,P1601+1)-INDEX($E$4:$E$102,P1601))))</f>
        <v/>
      </c>
      <c r="R1601" s="12">
        <f>IFERROR(MATCH(Data!Y1601,$F$4:$F$102,1),0)</f>
        <v/>
      </c>
      <c r="S1601" s="9">
        <f>IF(R1601=0,Data!Y1601+$I$13,IF(R1601&gt;=99,Data!Y1601+$I$14,INDEX($E$4:$E$102,R1601)+(Data!Y1601-INDEX($F$4:$F$102,R1601))/(INDEX($F$4:$F$102,R1601+1)-INDEX($F$4:$F$102,R1601))*(INDEX($E$4:$E$102,R1601+1)-INDEX($E$4:$E$102,R1601))))</f>
        <v/>
      </c>
    </row>
    <row r="1602">
      <c r="K1602" s="14">
        <f>Data!A1602</f>
        <v/>
      </c>
      <c r="L1602" s="12">
        <f>IF(Occurrence!J1602&lt;=0,-1,IFERROR(MATCH(Occurrence!J1602,$D$4:$D$102,1),0))</f>
        <v/>
      </c>
      <c r="M1602" s="9">
        <f>IF(L1602&lt;0,0,IF(L1602=0,Occurrence!J1602*$I$11,IF(L1602&gt;=99,Occurrence!J1602*$I$12,INDEX($C$4:$C$102,L1602)+(Occurrence!J1602-INDEX($D$4:$D$102,L1602))/(INDEX($D$4:$D$102,L1602+1)-INDEX($D$4:$D$102,L1602))*(INDEX($C$4:$C$102,L1602+1)-INDEX($C$4:$C$102,L1602)))))</f>
        <v/>
      </c>
      <c r="N1602" s="12">
        <f>IF(Occurrence!K1602&lt;=0,-1,IFERROR(MATCH(Occurrence!K1602,$D$4:$D$102,1),0))</f>
        <v/>
      </c>
      <c r="O1602" s="9">
        <f>IF(N1602&lt;0,0,IF(N1602=0,Occurrence!K1602*$I$11,IF(N1602&gt;=99,Occurrence!K1602*$I$12,INDEX($C$4:$C$102,N1602)+(Occurrence!K1602-INDEX($D$4:$D$102,N1602))/(INDEX($D$4:$D$102,N1602+1)-INDEX($D$4:$D$102,N1602))*(INDEX($C$4:$C$102,N1602+1)-INDEX($C$4:$C$102,N1602)))))</f>
        <v/>
      </c>
      <c r="P1602" s="12">
        <f>IFERROR(MATCH(Data!X1602,$F$4:$F$102,1),0)</f>
        <v/>
      </c>
      <c r="Q1602" s="9">
        <f>IF(P1602=0,Data!X1602+$I$13,IF(P1602&gt;=99,Data!X1602+$I$14,INDEX($E$4:$E$102,P1602)+(Data!X1602-INDEX($F$4:$F$102,P1602))/(INDEX($F$4:$F$102,P1602+1)-INDEX($F$4:$F$102,P1602))*(INDEX($E$4:$E$102,P1602+1)-INDEX($E$4:$E$102,P1602))))</f>
        <v/>
      </c>
      <c r="R1602" s="12">
        <f>IFERROR(MATCH(Data!Y1602,$F$4:$F$102,1),0)</f>
        <v/>
      </c>
      <c r="S1602" s="9">
        <f>IF(R1602=0,Data!Y1602+$I$13,IF(R1602&gt;=99,Data!Y1602+$I$14,INDEX($E$4:$E$102,R1602)+(Data!Y1602-INDEX($F$4:$F$102,R1602))/(INDEX($F$4:$F$102,R1602+1)-INDEX($F$4:$F$102,R1602))*(INDEX($E$4:$E$102,R1602+1)-INDEX($E$4:$E$102,R1602))))</f>
        <v/>
      </c>
    </row>
    <row r="1603">
      <c r="K1603" s="14">
        <f>Data!A1603</f>
        <v/>
      </c>
      <c r="L1603" s="12">
        <f>IF(Occurrence!J1603&lt;=0,-1,IFERROR(MATCH(Occurrence!J1603,$D$4:$D$102,1),0))</f>
        <v/>
      </c>
      <c r="M1603" s="9">
        <f>IF(L1603&lt;0,0,IF(L1603=0,Occurrence!J1603*$I$11,IF(L1603&gt;=99,Occurrence!J1603*$I$12,INDEX($C$4:$C$102,L1603)+(Occurrence!J1603-INDEX($D$4:$D$102,L1603))/(INDEX($D$4:$D$102,L1603+1)-INDEX($D$4:$D$102,L1603))*(INDEX($C$4:$C$102,L1603+1)-INDEX($C$4:$C$102,L1603)))))</f>
        <v/>
      </c>
      <c r="N1603" s="12">
        <f>IF(Occurrence!K1603&lt;=0,-1,IFERROR(MATCH(Occurrence!K1603,$D$4:$D$102,1),0))</f>
        <v/>
      </c>
      <c r="O1603" s="9">
        <f>IF(N1603&lt;0,0,IF(N1603=0,Occurrence!K1603*$I$11,IF(N1603&gt;=99,Occurrence!K1603*$I$12,INDEX($C$4:$C$102,N1603)+(Occurrence!K1603-INDEX($D$4:$D$102,N1603))/(INDEX($D$4:$D$102,N1603+1)-INDEX($D$4:$D$102,N1603))*(INDEX($C$4:$C$102,N1603+1)-INDEX($C$4:$C$102,N1603)))))</f>
        <v/>
      </c>
      <c r="P1603" s="12">
        <f>IFERROR(MATCH(Data!X1603,$F$4:$F$102,1),0)</f>
        <v/>
      </c>
      <c r="Q1603" s="9">
        <f>IF(P1603=0,Data!X1603+$I$13,IF(P1603&gt;=99,Data!X1603+$I$14,INDEX($E$4:$E$102,P1603)+(Data!X1603-INDEX($F$4:$F$102,P1603))/(INDEX($F$4:$F$102,P1603+1)-INDEX($F$4:$F$102,P1603))*(INDEX($E$4:$E$102,P1603+1)-INDEX($E$4:$E$102,P1603))))</f>
        <v/>
      </c>
      <c r="R1603" s="12">
        <f>IFERROR(MATCH(Data!Y1603,$F$4:$F$102,1),0)</f>
        <v/>
      </c>
      <c r="S1603" s="9">
        <f>IF(R1603=0,Data!Y1603+$I$13,IF(R1603&gt;=99,Data!Y1603+$I$14,INDEX($E$4:$E$102,R1603)+(Data!Y1603-INDEX($F$4:$F$102,R1603))/(INDEX($F$4:$F$102,R1603+1)-INDEX($F$4:$F$102,R1603))*(INDEX($E$4:$E$102,R1603+1)-INDEX($E$4:$E$102,R1603))))</f>
        <v/>
      </c>
    </row>
    <row r="1604">
      <c r="K1604" s="14">
        <f>Data!A1604</f>
        <v/>
      </c>
      <c r="L1604" s="12">
        <f>IF(Occurrence!J1604&lt;=0,-1,IFERROR(MATCH(Occurrence!J1604,$D$4:$D$102,1),0))</f>
        <v/>
      </c>
      <c r="M1604" s="9">
        <f>IF(L1604&lt;0,0,IF(L1604=0,Occurrence!J1604*$I$11,IF(L1604&gt;=99,Occurrence!J1604*$I$12,INDEX($C$4:$C$102,L1604)+(Occurrence!J1604-INDEX($D$4:$D$102,L1604))/(INDEX($D$4:$D$102,L1604+1)-INDEX($D$4:$D$102,L1604))*(INDEX($C$4:$C$102,L1604+1)-INDEX($C$4:$C$102,L1604)))))</f>
        <v/>
      </c>
      <c r="N1604" s="12">
        <f>IF(Occurrence!K1604&lt;=0,-1,IFERROR(MATCH(Occurrence!K1604,$D$4:$D$102,1),0))</f>
        <v/>
      </c>
      <c r="O1604" s="9">
        <f>IF(N1604&lt;0,0,IF(N1604=0,Occurrence!K1604*$I$11,IF(N1604&gt;=99,Occurrence!K1604*$I$12,INDEX($C$4:$C$102,N1604)+(Occurrence!K1604-INDEX($D$4:$D$102,N1604))/(INDEX($D$4:$D$102,N1604+1)-INDEX($D$4:$D$102,N1604))*(INDEX($C$4:$C$102,N1604+1)-INDEX($C$4:$C$102,N1604)))))</f>
        <v/>
      </c>
      <c r="P1604" s="12">
        <f>IFERROR(MATCH(Data!X1604,$F$4:$F$102,1),0)</f>
        <v/>
      </c>
      <c r="Q1604" s="9">
        <f>IF(P1604=0,Data!X1604+$I$13,IF(P1604&gt;=99,Data!X1604+$I$14,INDEX($E$4:$E$102,P1604)+(Data!X1604-INDEX($F$4:$F$102,P1604))/(INDEX($F$4:$F$102,P1604+1)-INDEX($F$4:$F$102,P1604))*(INDEX($E$4:$E$102,P1604+1)-INDEX($E$4:$E$102,P1604))))</f>
        <v/>
      </c>
      <c r="R1604" s="12">
        <f>IFERROR(MATCH(Data!Y1604,$F$4:$F$102,1),0)</f>
        <v/>
      </c>
      <c r="S1604" s="9">
        <f>IF(R1604=0,Data!Y1604+$I$13,IF(R1604&gt;=99,Data!Y1604+$I$14,INDEX($E$4:$E$102,R1604)+(Data!Y1604-INDEX($F$4:$F$102,R1604))/(INDEX($F$4:$F$102,R1604+1)-INDEX($F$4:$F$102,R1604))*(INDEX($E$4:$E$102,R1604+1)-INDEX($E$4:$E$102,R1604))))</f>
        <v/>
      </c>
    </row>
    <row r="1605">
      <c r="K1605" s="14">
        <f>Data!A1605</f>
        <v/>
      </c>
      <c r="L1605" s="12">
        <f>IF(Occurrence!J1605&lt;=0,-1,IFERROR(MATCH(Occurrence!J1605,$D$4:$D$102,1),0))</f>
        <v/>
      </c>
      <c r="M1605" s="9">
        <f>IF(L1605&lt;0,0,IF(L1605=0,Occurrence!J1605*$I$11,IF(L1605&gt;=99,Occurrence!J1605*$I$12,INDEX($C$4:$C$102,L1605)+(Occurrence!J1605-INDEX($D$4:$D$102,L1605))/(INDEX($D$4:$D$102,L1605+1)-INDEX($D$4:$D$102,L1605))*(INDEX($C$4:$C$102,L1605+1)-INDEX($C$4:$C$102,L1605)))))</f>
        <v/>
      </c>
      <c r="N1605" s="12">
        <f>IF(Occurrence!K1605&lt;=0,-1,IFERROR(MATCH(Occurrence!K1605,$D$4:$D$102,1),0))</f>
        <v/>
      </c>
      <c r="O1605" s="9">
        <f>IF(N1605&lt;0,0,IF(N1605=0,Occurrence!K1605*$I$11,IF(N1605&gt;=99,Occurrence!K1605*$I$12,INDEX($C$4:$C$102,N1605)+(Occurrence!K1605-INDEX($D$4:$D$102,N1605))/(INDEX($D$4:$D$102,N1605+1)-INDEX($D$4:$D$102,N1605))*(INDEX($C$4:$C$102,N1605+1)-INDEX($C$4:$C$102,N1605)))))</f>
        <v/>
      </c>
      <c r="P1605" s="12">
        <f>IFERROR(MATCH(Data!X1605,$F$4:$F$102,1),0)</f>
        <v/>
      </c>
      <c r="Q1605" s="9">
        <f>IF(P1605=0,Data!X1605+$I$13,IF(P1605&gt;=99,Data!X1605+$I$14,INDEX($E$4:$E$102,P1605)+(Data!X1605-INDEX($F$4:$F$102,P1605))/(INDEX($F$4:$F$102,P1605+1)-INDEX($F$4:$F$102,P1605))*(INDEX($E$4:$E$102,P1605+1)-INDEX($E$4:$E$102,P1605))))</f>
        <v/>
      </c>
      <c r="R1605" s="12">
        <f>IFERROR(MATCH(Data!Y1605,$F$4:$F$102,1),0)</f>
        <v/>
      </c>
      <c r="S1605" s="9">
        <f>IF(R1605=0,Data!Y1605+$I$13,IF(R1605&gt;=99,Data!Y1605+$I$14,INDEX($E$4:$E$102,R1605)+(Data!Y1605-INDEX($F$4:$F$102,R1605))/(INDEX($F$4:$F$102,R1605+1)-INDEX($F$4:$F$102,R1605))*(INDEX($E$4:$E$102,R1605+1)-INDEX($E$4:$E$102,R1605))))</f>
        <v/>
      </c>
    </row>
    <row r="1606">
      <c r="K1606" s="14">
        <f>Data!A1606</f>
        <v/>
      </c>
      <c r="L1606" s="12">
        <f>IF(Occurrence!J1606&lt;=0,-1,IFERROR(MATCH(Occurrence!J1606,$D$4:$D$102,1),0))</f>
        <v/>
      </c>
      <c r="M1606" s="9">
        <f>IF(L1606&lt;0,0,IF(L1606=0,Occurrence!J1606*$I$11,IF(L1606&gt;=99,Occurrence!J1606*$I$12,INDEX($C$4:$C$102,L1606)+(Occurrence!J1606-INDEX($D$4:$D$102,L1606))/(INDEX($D$4:$D$102,L1606+1)-INDEX($D$4:$D$102,L1606))*(INDEX($C$4:$C$102,L1606+1)-INDEX($C$4:$C$102,L1606)))))</f>
        <v/>
      </c>
      <c r="N1606" s="12">
        <f>IF(Occurrence!K1606&lt;=0,-1,IFERROR(MATCH(Occurrence!K1606,$D$4:$D$102,1),0))</f>
        <v/>
      </c>
      <c r="O1606" s="9">
        <f>IF(N1606&lt;0,0,IF(N1606=0,Occurrence!K1606*$I$11,IF(N1606&gt;=99,Occurrence!K1606*$I$12,INDEX($C$4:$C$102,N1606)+(Occurrence!K1606-INDEX($D$4:$D$102,N1606))/(INDEX($D$4:$D$102,N1606+1)-INDEX($D$4:$D$102,N1606))*(INDEX($C$4:$C$102,N1606+1)-INDEX($C$4:$C$102,N1606)))))</f>
        <v/>
      </c>
      <c r="P1606" s="12">
        <f>IFERROR(MATCH(Data!X1606,$F$4:$F$102,1),0)</f>
        <v/>
      </c>
      <c r="Q1606" s="9">
        <f>IF(P1606=0,Data!X1606+$I$13,IF(P1606&gt;=99,Data!X1606+$I$14,INDEX($E$4:$E$102,P1606)+(Data!X1606-INDEX($F$4:$F$102,P1606))/(INDEX($F$4:$F$102,P1606+1)-INDEX($F$4:$F$102,P1606))*(INDEX($E$4:$E$102,P1606+1)-INDEX($E$4:$E$102,P1606))))</f>
        <v/>
      </c>
      <c r="R1606" s="12">
        <f>IFERROR(MATCH(Data!Y1606,$F$4:$F$102,1),0)</f>
        <v/>
      </c>
      <c r="S1606" s="9">
        <f>IF(R1606=0,Data!Y1606+$I$13,IF(R1606&gt;=99,Data!Y1606+$I$14,INDEX($E$4:$E$102,R1606)+(Data!Y1606-INDEX($F$4:$F$102,R1606))/(INDEX($F$4:$F$102,R1606+1)-INDEX($F$4:$F$102,R1606))*(INDEX($E$4:$E$102,R1606+1)-INDEX($E$4:$E$102,R1606))))</f>
        <v/>
      </c>
    </row>
    <row r="1607">
      <c r="K1607" s="14">
        <f>Data!A1607</f>
        <v/>
      </c>
      <c r="L1607" s="12">
        <f>IF(Occurrence!J1607&lt;=0,-1,IFERROR(MATCH(Occurrence!J1607,$D$4:$D$102,1),0))</f>
        <v/>
      </c>
      <c r="M1607" s="9">
        <f>IF(L1607&lt;0,0,IF(L1607=0,Occurrence!J1607*$I$11,IF(L1607&gt;=99,Occurrence!J1607*$I$12,INDEX($C$4:$C$102,L1607)+(Occurrence!J1607-INDEX($D$4:$D$102,L1607))/(INDEX($D$4:$D$102,L1607+1)-INDEX($D$4:$D$102,L1607))*(INDEX($C$4:$C$102,L1607+1)-INDEX($C$4:$C$102,L1607)))))</f>
        <v/>
      </c>
      <c r="N1607" s="12">
        <f>IF(Occurrence!K1607&lt;=0,-1,IFERROR(MATCH(Occurrence!K1607,$D$4:$D$102,1),0))</f>
        <v/>
      </c>
      <c r="O1607" s="9">
        <f>IF(N1607&lt;0,0,IF(N1607=0,Occurrence!K1607*$I$11,IF(N1607&gt;=99,Occurrence!K1607*$I$12,INDEX($C$4:$C$102,N1607)+(Occurrence!K1607-INDEX($D$4:$D$102,N1607))/(INDEX($D$4:$D$102,N1607+1)-INDEX($D$4:$D$102,N1607))*(INDEX($C$4:$C$102,N1607+1)-INDEX($C$4:$C$102,N1607)))))</f>
        <v/>
      </c>
      <c r="P1607" s="12">
        <f>IFERROR(MATCH(Data!X1607,$F$4:$F$102,1),0)</f>
        <v/>
      </c>
      <c r="Q1607" s="9">
        <f>IF(P1607=0,Data!X1607+$I$13,IF(P1607&gt;=99,Data!X1607+$I$14,INDEX($E$4:$E$102,P1607)+(Data!X1607-INDEX($F$4:$F$102,P1607))/(INDEX($F$4:$F$102,P1607+1)-INDEX($F$4:$F$102,P1607))*(INDEX($E$4:$E$102,P1607+1)-INDEX($E$4:$E$102,P1607))))</f>
        <v/>
      </c>
      <c r="R1607" s="12">
        <f>IFERROR(MATCH(Data!Y1607,$F$4:$F$102,1),0)</f>
        <v/>
      </c>
      <c r="S1607" s="9">
        <f>IF(R1607=0,Data!Y1607+$I$13,IF(R1607&gt;=99,Data!Y1607+$I$14,INDEX($E$4:$E$102,R1607)+(Data!Y1607-INDEX($F$4:$F$102,R1607))/(INDEX($F$4:$F$102,R1607+1)-INDEX($F$4:$F$102,R1607))*(INDEX($E$4:$E$102,R1607+1)-INDEX($E$4:$E$102,R1607))))</f>
        <v/>
      </c>
    </row>
    <row r="1608">
      <c r="K1608" s="14">
        <f>Data!A1608</f>
        <v/>
      </c>
      <c r="L1608" s="12">
        <f>IF(Occurrence!J1608&lt;=0,-1,IFERROR(MATCH(Occurrence!J1608,$D$4:$D$102,1),0))</f>
        <v/>
      </c>
      <c r="M1608" s="9">
        <f>IF(L1608&lt;0,0,IF(L1608=0,Occurrence!J1608*$I$11,IF(L1608&gt;=99,Occurrence!J1608*$I$12,INDEX($C$4:$C$102,L1608)+(Occurrence!J1608-INDEX($D$4:$D$102,L1608))/(INDEX($D$4:$D$102,L1608+1)-INDEX($D$4:$D$102,L1608))*(INDEX($C$4:$C$102,L1608+1)-INDEX($C$4:$C$102,L1608)))))</f>
        <v/>
      </c>
      <c r="N1608" s="12">
        <f>IF(Occurrence!K1608&lt;=0,-1,IFERROR(MATCH(Occurrence!K1608,$D$4:$D$102,1),0))</f>
        <v/>
      </c>
      <c r="O1608" s="9">
        <f>IF(N1608&lt;0,0,IF(N1608=0,Occurrence!K1608*$I$11,IF(N1608&gt;=99,Occurrence!K1608*$I$12,INDEX($C$4:$C$102,N1608)+(Occurrence!K1608-INDEX($D$4:$D$102,N1608))/(INDEX($D$4:$D$102,N1608+1)-INDEX($D$4:$D$102,N1608))*(INDEX($C$4:$C$102,N1608+1)-INDEX($C$4:$C$102,N1608)))))</f>
        <v/>
      </c>
      <c r="P1608" s="12">
        <f>IFERROR(MATCH(Data!X1608,$F$4:$F$102,1),0)</f>
        <v/>
      </c>
      <c r="Q1608" s="9">
        <f>IF(P1608=0,Data!X1608+$I$13,IF(P1608&gt;=99,Data!X1608+$I$14,INDEX($E$4:$E$102,P1608)+(Data!X1608-INDEX($F$4:$F$102,P1608))/(INDEX($F$4:$F$102,P1608+1)-INDEX($F$4:$F$102,P1608))*(INDEX($E$4:$E$102,P1608+1)-INDEX($E$4:$E$102,P1608))))</f>
        <v/>
      </c>
      <c r="R1608" s="12">
        <f>IFERROR(MATCH(Data!Y1608,$F$4:$F$102,1),0)</f>
        <v/>
      </c>
      <c r="S1608" s="9">
        <f>IF(R1608=0,Data!Y1608+$I$13,IF(R1608&gt;=99,Data!Y1608+$I$14,INDEX($E$4:$E$102,R1608)+(Data!Y1608-INDEX($F$4:$F$102,R1608))/(INDEX($F$4:$F$102,R1608+1)-INDEX($F$4:$F$102,R1608))*(INDEX($E$4:$E$102,R1608+1)-INDEX($E$4:$E$102,R1608))))</f>
        <v/>
      </c>
    </row>
    <row r="1609">
      <c r="K1609" s="14">
        <f>Data!A1609</f>
        <v/>
      </c>
      <c r="L1609" s="12">
        <f>IF(Occurrence!J1609&lt;=0,-1,IFERROR(MATCH(Occurrence!J1609,$D$4:$D$102,1),0))</f>
        <v/>
      </c>
      <c r="M1609" s="9">
        <f>IF(L1609&lt;0,0,IF(L1609=0,Occurrence!J1609*$I$11,IF(L1609&gt;=99,Occurrence!J1609*$I$12,INDEX($C$4:$C$102,L1609)+(Occurrence!J1609-INDEX($D$4:$D$102,L1609))/(INDEX($D$4:$D$102,L1609+1)-INDEX($D$4:$D$102,L1609))*(INDEX($C$4:$C$102,L1609+1)-INDEX($C$4:$C$102,L1609)))))</f>
        <v/>
      </c>
      <c r="N1609" s="12">
        <f>IF(Occurrence!K1609&lt;=0,-1,IFERROR(MATCH(Occurrence!K1609,$D$4:$D$102,1),0))</f>
        <v/>
      </c>
      <c r="O1609" s="9">
        <f>IF(N1609&lt;0,0,IF(N1609=0,Occurrence!K1609*$I$11,IF(N1609&gt;=99,Occurrence!K1609*$I$12,INDEX($C$4:$C$102,N1609)+(Occurrence!K1609-INDEX($D$4:$D$102,N1609))/(INDEX($D$4:$D$102,N1609+1)-INDEX($D$4:$D$102,N1609))*(INDEX($C$4:$C$102,N1609+1)-INDEX($C$4:$C$102,N1609)))))</f>
        <v/>
      </c>
      <c r="P1609" s="12">
        <f>IFERROR(MATCH(Data!X1609,$F$4:$F$102,1),0)</f>
        <v/>
      </c>
      <c r="Q1609" s="9">
        <f>IF(P1609=0,Data!X1609+$I$13,IF(P1609&gt;=99,Data!X1609+$I$14,INDEX($E$4:$E$102,P1609)+(Data!X1609-INDEX($F$4:$F$102,P1609))/(INDEX($F$4:$F$102,P1609+1)-INDEX($F$4:$F$102,P1609))*(INDEX($E$4:$E$102,P1609+1)-INDEX($E$4:$E$102,P1609))))</f>
        <v/>
      </c>
      <c r="R1609" s="12">
        <f>IFERROR(MATCH(Data!Y1609,$F$4:$F$102,1),0)</f>
        <v/>
      </c>
      <c r="S1609" s="9">
        <f>IF(R1609=0,Data!Y1609+$I$13,IF(R1609&gt;=99,Data!Y1609+$I$14,INDEX($E$4:$E$102,R1609)+(Data!Y1609-INDEX($F$4:$F$102,R1609))/(INDEX($F$4:$F$102,R1609+1)-INDEX($F$4:$F$102,R1609))*(INDEX($E$4:$E$102,R1609+1)-INDEX($E$4:$E$102,R1609))))</f>
        <v/>
      </c>
    </row>
    <row r="1610">
      <c r="K1610" s="14">
        <f>Data!A1610</f>
        <v/>
      </c>
      <c r="L1610" s="12">
        <f>IF(Occurrence!J1610&lt;=0,-1,IFERROR(MATCH(Occurrence!J1610,$D$4:$D$102,1),0))</f>
        <v/>
      </c>
      <c r="M1610" s="9">
        <f>IF(L1610&lt;0,0,IF(L1610=0,Occurrence!J1610*$I$11,IF(L1610&gt;=99,Occurrence!J1610*$I$12,INDEX($C$4:$C$102,L1610)+(Occurrence!J1610-INDEX($D$4:$D$102,L1610))/(INDEX($D$4:$D$102,L1610+1)-INDEX($D$4:$D$102,L1610))*(INDEX($C$4:$C$102,L1610+1)-INDEX($C$4:$C$102,L1610)))))</f>
        <v/>
      </c>
      <c r="N1610" s="12">
        <f>IF(Occurrence!K1610&lt;=0,-1,IFERROR(MATCH(Occurrence!K1610,$D$4:$D$102,1),0))</f>
        <v/>
      </c>
      <c r="O1610" s="9">
        <f>IF(N1610&lt;0,0,IF(N1610=0,Occurrence!K1610*$I$11,IF(N1610&gt;=99,Occurrence!K1610*$I$12,INDEX($C$4:$C$102,N1610)+(Occurrence!K1610-INDEX($D$4:$D$102,N1610))/(INDEX($D$4:$D$102,N1610+1)-INDEX($D$4:$D$102,N1610))*(INDEX($C$4:$C$102,N1610+1)-INDEX($C$4:$C$102,N1610)))))</f>
        <v/>
      </c>
      <c r="P1610" s="12">
        <f>IFERROR(MATCH(Data!X1610,$F$4:$F$102,1),0)</f>
        <v/>
      </c>
      <c r="Q1610" s="9">
        <f>IF(P1610=0,Data!X1610+$I$13,IF(P1610&gt;=99,Data!X1610+$I$14,INDEX($E$4:$E$102,P1610)+(Data!X1610-INDEX($F$4:$F$102,P1610))/(INDEX($F$4:$F$102,P1610+1)-INDEX($F$4:$F$102,P1610))*(INDEX($E$4:$E$102,P1610+1)-INDEX($E$4:$E$102,P1610))))</f>
        <v/>
      </c>
      <c r="R1610" s="12">
        <f>IFERROR(MATCH(Data!Y1610,$F$4:$F$102,1),0)</f>
        <v/>
      </c>
      <c r="S1610" s="9">
        <f>IF(R1610=0,Data!Y1610+$I$13,IF(R1610&gt;=99,Data!Y1610+$I$14,INDEX($E$4:$E$102,R1610)+(Data!Y1610-INDEX($F$4:$F$102,R1610))/(INDEX($F$4:$F$102,R1610+1)-INDEX($F$4:$F$102,R1610))*(INDEX($E$4:$E$102,R1610+1)-INDEX($E$4:$E$102,R1610))))</f>
        <v/>
      </c>
    </row>
    <row r="1611">
      <c r="K1611" s="14">
        <f>Data!A1611</f>
        <v/>
      </c>
      <c r="L1611" s="12">
        <f>IF(Occurrence!J1611&lt;=0,-1,IFERROR(MATCH(Occurrence!J1611,$D$4:$D$102,1),0))</f>
        <v/>
      </c>
      <c r="M1611" s="9">
        <f>IF(L1611&lt;0,0,IF(L1611=0,Occurrence!J1611*$I$11,IF(L1611&gt;=99,Occurrence!J1611*$I$12,INDEX($C$4:$C$102,L1611)+(Occurrence!J1611-INDEX($D$4:$D$102,L1611))/(INDEX($D$4:$D$102,L1611+1)-INDEX($D$4:$D$102,L1611))*(INDEX($C$4:$C$102,L1611+1)-INDEX($C$4:$C$102,L1611)))))</f>
        <v/>
      </c>
      <c r="N1611" s="12">
        <f>IF(Occurrence!K1611&lt;=0,-1,IFERROR(MATCH(Occurrence!K1611,$D$4:$D$102,1),0))</f>
        <v/>
      </c>
      <c r="O1611" s="9">
        <f>IF(N1611&lt;0,0,IF(N1611=0,Occurrence!K1611*$I$11,IF(N1611&gt;=99,Occurrence!K1611*$I$12,INDEX($C$4:$C$102,N1611)+(Occurrence!K1611-INDEX($D$4:$D$102,N1611))/(INDEX($D$4:$D$102,N1611+1)-INDEX($D$4:$D$102,N1611))*(INDEX($C$4:$C$102,N1611+1)-INDEX($C$4:$C$102,N1611)))))</f>
        <v/>
      </c>
      <c r="P1611" s="12">
        <f>IFERROR(MATCH(Data!X1611,$F$4:$F$102,1),0)</f>
        <v/>
      </c>
      <c r="Q1611" s="9">
        <f>IF(P1611=0,Data!X1611+$I$13,IF(P1611&gt;=99,Data!X1611+$I$14,INDEX($E$4:$E$102,P1611)+(Data!X1611-INDEX($F$4:$F$102,P1611))/(INDEX($F$4:$F$102,P1611+1)-INDEX($F$4:$F$102,P1611))*(INDEX($E$4:$E$102,P1611+1)-INDEX($E$4:$E$102,P1611))))</f>
        <v/>
      </c>
      <c r="R1611" s="12">
        <f>IFERROR(MATCH(Data!Y1611,$F$4:$F$102,1),0)</f>
        <v/>
      </c>
      <c r="S1611" s="9">
        <f>IF(R1611=0,Data!Y1611+$I$13,IF(R1611&gt;=99,Data!Y1611+$I$14,INDEX($E$4:$E$102,R1611)+(Data!Y1611-INDEX($F$4:$F$102,R1611))/(INDEX($F$4:$F$102,R1611+1)-INDEX($F$4:$F$102,R1611))*(INDEX($E$4:$E$102,R1611+1)-INDEX($E$4:$E$102,R1611))))</f>
        <v/>
      </c>
    </row>
    <row r="1612">
      <c r="K1612" s="14">
        <f>Data!A1612</f>
        <v/>
      </c>
      <c r="L1612" s="12">
        <f>IF(Occurrence!J1612&lt;=0,-1,IFERROR(MATCH(Occurrence!J1612,$D$4:$D$102,1),0))</f>
        <v/>
      </c>
      <c r="M1612" s="9">
        <f>IF(L1612&lt;0,0,IF(L1612=0,Occurrence!J1612*$I$11,IF(L1612&gt;=99,Occurrence!J1612*$I$12,INDEX($C$4:$C$102,L1612)+(Occurrence!J1612-INDEX($D$4:$D$102,L1612))/(INDEX($D$4:$D$102,L1612+1)-INDEX($D$4:$D$102,L1612))*(INDEX($C$4:$C$102,L1612+1)-INDEX($C$4:$C$102,L1612)))))</f>
        <v/>
      </c>
      <c r="N1612" s="12">
        <f>IF(Occurrence!K1612&lt;=0,-1,IFERROR(MATCH(Occurrence!K1612,$D$4:$D$102,1),0))</f>
        <v/>
      </c>
      <c r="O1612" s="9">
        <f>IF(N1612&lt;0,0,IF(N1612=0,Occurrence!K1612*$I$11,IF(N1612&gt;=99,Occurrence!K1612*$I$12,INDEX($C$4:$C$102,N1612)+(Occurrence!K1612-INDEX($D$4:$D$102,N1612))/(INDEX($D$4:$D$102,N1612+1)-INDEX($D$4:$D$102,N1612))*(INDEX($C$4:$C$102,N1612+1)-INDEX($C$4:$C$102,N1612)))))</f>
        <v/>
      </c>
      <c r="P1612" s="12">
        <f>IFERROR(MATCH(Data!X1612,$F$4:$F$102,1),0)</f>
        <v/>
      </c>
      <c r="Q1612" s="9">
        <f>IF(P1612=0,Data!X1612+$I$13,IF(P1612&gt;=99,Data!X1612+$I$14,INDEX($E$4:$E$102,P1612)+(Data!X1612-INDEX($F$4:$F$102,P1612))/(INDEX($F$4:$F$102,P1612+1)-INDEX($F$4:$F$102,P1612))*(INDEX($E$4:$E$102,P1612+1)-INDEX($E$4:$E$102,P1612))))</f>
        <v/>
      </c>
      <c r="R1612" s="12">
        <f>IFERROR(MATCH(Data!Y1612,$F$4:$F$102,1),0)</f>
        <v/>
      </c>
      <c r="S1612" s="9">
        <f>IF(R1612=0,Data!Y1612+$I$13,IF(R1612&gt;=99,Data!Y1612+$I$14,INDEX($E$4:$E$102,R1612)+(Data!Y1612-INDEX($F$4:$F$102,R1612))/(INDEX($F$4:$F$102,R1612+1)-INDEX($F$4:$F$102,R1612))*(INDEX($E$4:$E$102,R1612+1)-INDEX($E$4:$E$102,R1612))))</f>
        <v/>
      </c>
    </row>
    <row r="1613">
      <c r="K1613" s="14">
        <f>Data!A1613</f>
        <v/>
      </c>
      <c r="L1613" s="12">
        <f>IF(Occurrence!J1613&lt;=0,-1,IFERROR(MATCH(Occurrence!J1613,$D$4:$D$102,1),0))</f>
        <v/>
      </c>
      <c r="M1613" s="9">
        <f>IF(L1613&lt;0,0,IF(L1613=0,Occurrence!J1613*$I$11,IF(L1613&gt;=99,Occurrence!J1613*$I$12,INDEX($C$4:$C$102,L1613)+(Occurrence!J1613-INDEX($D$4:$D$102,L1613))/(INDEX($D$4:$D$102,L1613+1)-INDEX($D$4:$D$102,L1613))*(INDEX($C$4:$C$102,L1613+1)-INDEX($C$4:$C$102,L1613)))))</f>
        <v/>
      </c>
      <c r="N1613" s="12">
        <f>IF(Occurrence!K1613&lt;=0,-1,IFERROR(MATCH(Occurrence!K1613,$D$4:$D$102,1),0))</f>
        <v/>
      </c>
      <c r="O1613" s="9">
        <f>IF(N1613&lt;0,0,IF(N1613=0,Occurrence!K1613*$I$11,IF(N1613&gt;=99,Occurrence!K1613*$I$12,INDEX($C$4:$C$102,N1613)+(Occurrence!K1613-INDEX($D$4:$D$102,N1613))/(INDEX($D$4:$D$102,N1613+1)-INDEX($D$4:$D$102,N1613))*(INDEX($C$4:$C$102,N1613+1)-INDEX($C$4:$C$102,N1613)))))</f>
        <v/>
      </c>
      <c r="P1613" s="12">
        <f>IFERROR(MATCH(Data!X1613,$F$4:$F$102,1),0)</f>
        <v/>
      </c>
      <c r="Q1613" s="9">
        <f>IF(P1613=0,Data!X1613+$I$13,IF(P1613&gt;=99,Data!X1613+$I$14,INDEX($E$4:$E$102,P1613)+(Data!X1613-INDEX($F$4:$F$102,P1613))/(INDEX($F$4:$F$102,P1613+1)-INDEX($F$4:$F$102,P1613))*(INDEX($E$4:$E$102,P1613+1)-INDEX($E$4:$E$102,P1613))))</f>
        <v/>
      </c>
      <c r="R1613" s="12">
        <f>IFERROR(MATCH(Data!Y1613,$F$4:$F$102,1),0)</f>
        <v/>
      </c>
      <c r="S1613" s="9">
        <f>IF(R1613=0,Data!Y1613+$I$13,IF(R1613&gt;=99,Data!Y1613+$I$14,INDEX($E$4:$E$102,R1613)+(Data!Y1613-INDEX($F$4:$F$102,R1613))/(INDEX($F$4:$F$102,R1613+1)-INDEX($F$4:$F$102,R1613))*(INDEX($E$4:$E$102,R1613+1)-INDEX($E$4:$E$102,R1613))))</f>
        <v/>
      </c>
    </row>
    <row r="1614">
      <c r="K1614" s="14">
        <f>Data!A1614</f>
        <v/>
      </c>
      <c r="L1614" s="12">
        <f>IF(Occurrence!J1614&lt;=0,-1,IFERROR(MATCH(Occurrence!J1614,$D$4:$D$102,1),0))</f>
        <v/>
      </c>
      <c r="M1614" s="9">
        <f>IF(L1614&lt;0,0,IF(L1614=0,Occurrence!J1614*$I$11,IF(L1614&gt;=99,Occurrence!J1614*$I$12,INDEX($C$4:$C$102,L1614)+(Occurrence!J1614-INDEX($D$4:$D$102,L1614))/(INDEX($D$4:$D$102,L1614+1)-INDEX($D$4:$D$102,L1614))*(INDEX($C$4:$C$102,L1614+1)-INDEX($C$4:$C$102,L1614)))))</f>
        <v/>
      </c>
      <c r="N1614" s="12">
        <f>IF(Occurrence!K1614&lt;=0,-1,IFERROR(MATCH(Occurrence!K1614,$D$4:$D$102,1),0))</f>
        <v/>
      </c>
      <c r="O1614" s="9">
        <f>IF(N1614&lt;0,0,IF(N1614=0,Occurrence!K1614*$I$11,IF(N1614&gt;=99,Occurrence!K1614*$I$12,INDEX($C$4:$C$102,N1614)+(Occurrence!K1614-INDEX($D$4:$D$102,N1614))/(INDEX($D$4:$D$102,N1614+1)-INDEX($D$4:$D$102,N1614))*(INDEX($C$4:$C$102,N1614+1)-INDEX($C$4:$C$102,N1614)))))</f>
        <v/>
      </c>
      <c r="P1614" s="12">
        <f>IFERROR(MATCH(Data!X1614,$F$4:$F$102,1),0)</f>
        <v/>
      </c>
      <c r="Q1614" s="9">
        <f>IF(P1614=0,Data!X1614+$I$13,IF(P1614&gt;=99,Data!X1614+$I$14,INDEX($E$4:$E$102,P1614)+(Data!X1614-INDEX($F$4:$F$102,P1614))/(INDEX($F$4:$F$102,P1614+1)-INDEX($F$4:$F$102,P1614))*(INDEX($E$4:$E$102,P1614+1)-INDEX($E$4:$E$102,P1614))))</f>
        <v/>
      </c>
      <c r="R1614" s="12">
        <f>IFERROR(MATCH(Data!Y1614,$F$4:$F$102,1),0)</f>
        <v/>
      </c>
      <c r="S1614" s="9">
        <f>IF(R1614=0,Data!Y1614+$I$13,IF(R1614&gt;=99,Data!Y1614+$I$14,INDEX($E$4:$E$102,R1614)+(Data!Y1614-INDEX($F$4:$F$102,R1614))/(INDEX($F$4:$F$102,R1614+1)-INDEX($F$4:$F$102,R1614))*(INDEX($E$4:$E$102,R1614+1)-INDEX($E$4:$E$102,R1614))))</f>
        <v/>
      </c>
    </row>
    <row r="1615">
      <c r="K1615" s="14">
        <f>Data!A1615</f>
        <v/>
      </c>
      <c r="L1615" s="12">
        <f>IF(Occurrence!J1615&lt;=0,-1,IFERROR(MATCH(Occurrence!J1615,$D$4:$D$102,1),0))</f>
        <v/>
      </c>
      <c r="M1615" s="9">
        <f>IF(L1615&lt;0,0,IF(L1615=0,Occurrence!J1615*$I$11,IF(L1615&gt;=99,Occurrence!J1615*$I$12,INDEX($C$4:$C$102,L1615)+(Occurrence!J1615-INDEX($D$4:$D$102,L1615))/(INDEX($D$4:$D$102,L1615+1)-INDEX($D$4:$D$102,L1615))*(INDEX($C$4:$C$102,L1615+1)-INDEX($C$4:$C$102,L1615)))))</f>
        <v/>
      </c>
      <c r="N1615" s="12">
        <f>IF(Occurrence!K1615&lt;=0,-1,IFERROR(MATCH(Occurrence!K1615,$D$4:$D$102,1),0))</f>
        <v/>
      </c>
      <c r="O1615" s="9">
        <f>IF(N1615&lt;0,0,IF(N1615=0,Occurrence!K1615*$I$11,IF(N1615&gt;=99,Occurrence!K1615*$I$12,INDEX($C$4:$C$102,N1615)+(Occurrence!K1615-INDEX($D$4:$D$102,N1615))/(INDEX($D$4:$D$102,N1615+1)-INDEX($D$4:$D$102,N1615))*(INDEX($C$4:$C$102,N1615+1)-INDEX($C$4:$C$102,N1615)))))</f>
        <v/>
      </c>
      <c r="P1615" s="12">
        <f>IFERROR(MATCH(Data!X1615,$F$4:$F$102,1),0)</f>
        <v/>
      </c>
      <c r="Q1615" s="9">
        <f>IF(P1615=0,Data!X1615+$I$13,IF(P1615&gt;=99,Data!X1615+$I$14,INDEX($E$4:$E$102,P1615)+(Data!X1615-INDEX($F$4:$F$102,P1615))/(INDEX($F$4:$F$102,P1615+1)-INDEX($F$4:$F$102,P1615))*(INDEX($E$4:$E$102,P1615+1)-INDEX($E$4:$E$102,P1615))))</f>
        <v/>
      </c>
      <c r="R1615" s="12">
        <f>IFERROR(MATCH(Data!Y1615,$F$4:$F$102,1),0)</f>
        <v/>
      </c>
      <c r="S1615" s="9">
        <f>IF(R1615=0,Data!Y1615+$I$13,IF(R1615&gt;=99,Data!Y1615+$I$14,INDEX($E$4:$E$102,R1615)+(Data!Y1615-INDEX($F$4:$F$102,R1615))/(INDEX($F$4:$F$102,R1615+1)-INDEX($F$4:$F$102,R1615))*(INDEX($E$4:$E$102,R1615+1)-INDEX($E$4:$E$102,R1615))))</f>
        <v/>
      </c>
    </row>
    <row r="1616">
      <c r="K1616" s="14">
        <f>Data!A1616</f>
        <v/>
      </c>
      <c r="L1616" s="12">
        <f>IF(Occurrence!J1616&lt;=0,-1,IFERROR(MATCH(Occurrence!J1616,$D$4:$D$102,1),0))</f>
        <v/>
      </c>
      <c r="M1616" s="9">
        <f>IF(L1616&lt;0,0,IF(L1616=0,Occurrence!J1616*$I$11,IF(L1616&gt;=99,Occurrence!J1616*$I$12,INDEX($C$4:$C$102,L1616)+(Occurrence!J1616-INDEX($D$4:$D$102,L1616))/(INDEX($D$4:$D$102,L1616+1)-INDEX($D$4:$D$102,L1616))*(INDEX($C$4:$C$102,L1616+1)-INDEX($C$4:$C$102,L1616)))))</f>
        <v/>
      </c>
      <c r="N1616" s="12">
        <f>IF(Occurrence!K1616&lt;=0,-1,IFERROR(MATCH(Occurrence!K1616,$D$4:$D$102,1),0))</f>
        <v/>
      </c>
      <c r="O1616" s="9">
        <f>IF(N1616&lt;0,0,IF(N1616=0,Occurrence!K1616*$I$11,IF(N1616&gt;=99,Occurrence!K1616*$I$12,INDEX($C$4:$C$102,N1616)+(Occurrence!K1616-INDEX($D$4:$D$102,N1616))/(INDEX($D$4:$D$102,N1616+1)-INDEX($D$4:$D$102,N1616))*(INDEX($C$4:$C$102,N1616+1)-INDEX($C$4:$C$102,N1616)))))</f>
        <v/>
      </c>
      <c r="P1616" s="12">
        <f>IFERROR(MATCH(Data!X1616,$F$4:$F$102,1),0)</f>
        <v/>
      </c>
      <c r="Q1616" s="9">
        <f>IF(P1616=0,Data!X1616+$I$13,IF(P1616&gt;=99,Data!X1616+$I$14,INDEX($E$4:$E$102,P1616)+(Data!X1616-INDEX($F$4:$F$102,P1616))/(INDEX($F$4:$F$102,P1616+1)-INDEX($F$4:$F$102,P1616))*(INDEX($E$4:$E$102,P1616+1)-INDEX($E$4:$E$102,P1616))))</f>
        <v/>
      </c>
      <c r="R1616" s="12">
        <f>IFERROR(MATCH(Data!Y1616,$F$4:$F$102,1),0)</f>
        <v/>
      </c>
      <c r="S1616" s="9">
        <f>IF(R1616=0,Data!Y1616+$I$13,IF(R1616&gt;=99,Data!Y1616+$I$14,INDEX($E$4:$E$102,R1616)+(Data!Y1616-INDEX($F$4:$F$102,R1616))/(INDEX($F$4:$F$102,R1616+1)-INDEX($F$4:$F$102,R1616))*(INDEX($E$4:$E$102,R1616+1)-INDEX($E$4:$E$102,R1616))))</f>
        <v/>
      </c>
    </row>
    <row r="1617">
      <c r="K1617" s="14">
        <f>Data!A1617</f>
        <v/>
      </c>
      <c r="L1617" s="12">
        <f>IF(Occurrence!J1617&lt;=0,-1,IFERROR(MATCH(Occurrence!J1617,$D$4:$D$102,1),0))</f>
        <v/>
      </c>
      <c r="M1617" s="9">
        <f>IF(L1617&lt;0,0,IF(L1617=0,Occurrence!J1617*$I$11,IF(L1617&gt;=99,Occurrence!J1617*$I$12,INDEX($C$4:$C$102,L1617)+(Occurrence!J1617-INDEX($D$4:$D$102,L1617))/(INDEX($D$4:$D$102,L1617+1)-INDEX($D$4:$D$102,L1617))*(INDEX($C$4:$C$102,L1617+1)-INDEX($C$4:$C$102,L1617)))))</f>
        <v/>
      </c>
      <c r="N1617" s="12">
        <f>IF(Occurrence!K1617&lt;=0,-1,IFERROR(MATCH(Occurrence!K1617,$D$4:$D$102,1),0))</f>
        <v/>
      </c>
      <c r="O1617" s="9">
        <f>IF(N1617&lt;0,0,IF(N1617=0,Occurrence!K1617*$I$11,IF(N1617&gt;=99,Occurrence!K1617*$I$12,INDEX($C$4:$C$102,N1617)+(Occurrence!K1617-INDEX($D$4:$D$102,N1617))/(INDEX($D$4:$D$102,N1617+1)-INDEX($D$4:$D$102,N1617))*(INDEX($C$4:$C$102,N1617+1)-INDEX($C$4:$C$102,N1617)))))</f>
        <v/>
      </c>
      <c r="P1617" s="12">
        <f>IFERROR(MATCH(Data!X1617,$F$4:$F$102,1),0)</f>
        <v/>
      </c>
      <c r="Q1617" s="9">
        <f>IF(P1617=0,Data!X1617+$I$13,IF(P1617&gt;=99,Data!X1617+$I$14,INDEX($E$4:$E$102,P1617)+(Data!X1617-INDEX($F$4:$F$102,P1617))/(INDEX($F$4:$F$102,P1617+1)-INDEX($F$4:$F$102,P1617))*(INDEX($E$4:$E$102,P1617+1)-INDEX($E$4:$E$102,P1617))))</f>
        <v/>
      </c>
      <c r="R1617" s="12">
        <f>IFERROR(MATCH(Data!Y1617,$F$4:$F$102,1),0)</f>
        <v/>
      </c>
      <c r="S1617" s="9">
        <f>IF(R1617=0,Data!Y1617+$I$13,IF(R1617&gt;=99,Data!Y1617+$I$14,INDEX($E$4:$E$102,R1617)+(Data!Y1617-INDEX($F$4:$F$102,R1617))/(INDEX($F$4:$F$102,R1617+1)-INDEX($F$4:$F$102,R1617))*(INDEX($E$4:$E$102,R1617+1)-INDEX($E$4:$E$102,R1617))))</f>
        <v/>
      </c>
    </row>
    <row r="1618">
      <c r="K1618" s="14">
        <f>Data!A1618</f>
        <v/>
      </c>
      <c r="L1618" s="12">
        <f>IF(Occurrence!J1618&lt;=0,-1,IFERROR(MATCH(Occurrence!J1618,$D$4:$D$102,1),0))</f>
        <v/>
      </c>
      <c r="M1618" s="9">
        <f>IF(L1618&lt;0,0,IF(L1618=0,Occurrence!J1618*$I$11,IF(L1618&gt;=99,Occurrence!J1618*$I$12,INDEX($C$4:$C$102,L1618)+(Occurrence!J1618-INDEX($D$4:$D$102,L1618))/(INDEX($D$4:$D$102,L1618+1)-INDEX($D$4:$D$102,L1618))*(INDEX($C$4:$C$102,L1618+1)-INDEX($C$4:$C$102,L1618)))))</f>
        <v/>
      </c>
      <c r="N1618" s="12">
        <f>IF(Occurrence!K1618&lt;=0,-1,IFERROR(MATCH(Occurrence!K1618,$D$4:$D$102,1),0))</f>
        <v/>
      </c>
      <c r="O1618" s="9">
        <f>IF(N1618&lt;0,0,IF(N1618=0,Occurrence!K1618*$I$11,IF(N1618&gt;=99,Occurrence!K1618*$I$12,INDEX($C$4:$C$102,N1618)+(Occurrence!K1618-INDEX($D$4:$D$102,N1618))/(INDEX($D$4:$D$102,N1618+1)-INDEX($D$4:$D$102,N1618))*(INDEX($C$4:$C$102,N1618+1)-INDEX($C$4:$C$102,N1618)))))</f>
        <v/>
      </c>
      <c r="P1618" s="12">
        <f>IFERROR(MATCH(Data!X1618,$F$4:$F$102,1),0)</f>
        <v/>
      </c>
      <c r="Q1618" s="9">
        <f>IF(P1618=0,Data!X1618+$I$13,IF(P1618&gt;=99,Data!X1618+$I$14,INDEX($E$4:$E$102,P1618)+(Data!X1618-INDEX($F$4:$F$102,P1618))/(INDEX($F$4:$F$102,P1618+1)-INDEX($F$4:$F$102,P1618))*(INDEX($E$4:$E$102,P1618+1)-INDEX($E$4:$E$102,P1618))))</f>
        <v/>
      </c>
      <c r="R1618" s="12">
        <f>IFERROR(MATCH(Data!Y1618,$F$4:$F$102,1),0)</f>
        <v/>
      </c>
      <c r="S1618" s="9">
        <f>IF(R1618=0,Data!Y1618+$I$13,IF(R1618&gt;=99,Data!Y1618+$I$14,INDEX($E$4:$E$102,R1618)+(Data!Y1618-INDEX($F$4:$F$102,R1618))/(INDEX($F$4:$F$102,R1618+1)-INDEX($F$4:$F$102,R1618))*(INDEX($E$4:$E$102,R1618+1)-INDEX($E$4:$E$102,R1618))))</f>
        <v/>
      </c>
    </row>
    <row r="1619">
      <c r="K1619" s="14">
        <f>Data!A1619</f>
        <v/>
      </c>
      <c r="L1619" s="12">
        <f>IF(Occurrence!J1619&lt;=0,-1,IFERROR(MATCH(Occurrence!J1619,$D$4:$D$102,1),0))</f>
        <v/>
      </c>
      <c r="M1619" s="9">
        <f>IF(L1619&lt;0,0,IF(L1619=0,Occurrence!J1619*$I$11,IF(L1619&gt;=99,Occurrence!J1619*$I$12,INDEX($C$4:$C$102,L1619)+(Occurrence!J1619-INDEX($D$4:$D$102,L1619))/(INDEX($D$4:$D$102,L1619+1)-INDEX($D$4:$D$102,L1619))*(INDEX($C$4:$C$102,L1619+1)-INDEX($C$4:$C$102,L1619)))))</f>
        <v/>
      </c>
      <c r="N1619" s="12">
        <f>IF(Occurrence!K1619&lt;=0,-1,IFERROR(MATCH(Occurrence!K1619,$D$4:$D$102,1),0))</f>
        <v/>
      </c>
      <c r="O1619" s="9">
        <f>IF(N1619&lt;0,0,IF(N1619=0,Occurrence!K1619*$I$11,IF(N1619&gt;=99,Occurrence!K1619*$I$12,INDEX($C$4:$C$102,N1619)+(Occurrence!K1619-INDEX($D$4:$D$102,N1619))/(INDEX($D$4:$D$102,N1619+1)-INDEX($D$4:$D$102,N1619))*(INDEX($C$4:$C$102,N1619+1)-INDEX($C$4:$C$102,N1619)))))</f>
        <v/>
      </c>
      <c r="P1619" s="12">
        <f>IFERROR(MATCH(Data!X1619,$F$4:$F$102,1),0)</f>
        <v/>
      </c>
      <c r="Q1619" s="9">
        <f>IF(P1619=0,Data!X1619+$I$13,IF(P1619&gt;=99,Data!X1619+$I$14,INDEX($E$4:$E$102,P1619)+(Data!X1619-INDEX($F$4:$F$102,P1619))/(INDEX($F$4:$F$102,P1619+1)-INDEX($F$4:$F$102,P1619))*(INDEX($E$4:$E$102,P1619+1)-INDEX($E$4:$E$102,P1619))))</f>
        <v/>
      </c>
      <c r="R1619" s="12">
        <f>IFERROR(MATCH(Data!Y1619,$F$4:$F$102,1),0)</f>
        <v/>
      </c>
      <c r="S1619" s="9">
        <f>IF(R1619=0,Data!Y1619+$I$13,IF(R1619&gt;=99,Data!Y1619+$I$14,INDEX($E$4:$E$102,R1619)+(Data!Y1619-INDEX($F$4:$F$102,R1619))/(INDEX($F$4:$F$102,R1619+1)-INDEX($F$4:$F$102,R1619))*(INDEX($E$4:$E$102,R1619+1)-INDEX($E$4:$E$102,R1619))))</f>
        <v/>
      </c>
    </row>
    <row r="1620">
      <c r="K1620" s="14">
        <f>Data!A1620</f>
        <v/>
      </c>
      <c r="L1620" s="12">
        <f>IF(Occurrence!J1620&lt;=0,-1,IFERROR(MATCH(Occurrence!J1620,$D$4:$D$102,1),0))</f>
        <v/>
      </c>
      <c r="M1620" s="9">
        <f>IF(L1620&lt;0,0,IF(L1620=0,Occurrence!J1620*$I$11,IF(L1620&gt;=99,Occurrence!J1620*$I$12,INDEX($C$4:$C$102,L1620)+(Occurrence!J1620-INDEX($D$4:$D$102,L1620))/(INDEX($D$4:$D$102,L1620+1)-INDEX($D$4:$D$102,L1620))*(INDEX($C$4:$C$102,L1620+1)-INDEX($C$4:$C$102,L1620)))))</f>
        <v/>
      </c>
      <c r="N1620" s="12">
        <f>IF(Occurrence!K1620&lt;=0,-1,IFERROR(MATCH(Occurrence!K1620,$D$4:$D$102,1),0))</f>
        <v/>
      </c>
      <c r="O1620" s="9">
        <f>IF(N1620&lt;0,0,IF(N1620=0,Occurrence!K1620*$I$11,IF(N1620&gt;=99,Occurrence!K1620*$I$12,INDEX($C$4:$C$102,N1620)+(Occurrence!K1620-INDEX($D$4:$D$102,N1620))/(INDEX($D$4:$D$102,N1620+1)-INDEX($D$4:$D$102,N1620))*(INDEX($C$4:$C$102,N1620+1)-INDEX($C$4:$C$102,N1620)))))</f>
        <v/>
      </c>
      <c r="P1620" s="12">
        <f>IFERROR(MATCH(Data!X1620,$F$4:$F$102,1),0)</f>
        <v/>
      </c>
      <c r="Q1620" s="9">
        <f>IF(P1620=0,Data!X1620+$I$13,IF(P1620&gt;=99,Data!X1620+$I$14,INDEX($E$4:$E$102,P1620)+(Data!X1620-INDEX($F$4:$F$102,P1620))/(INDEX($F$4:$F$102,P1620+1)-INDEX($F$4:$F$102,P1620))*(INDEX($E$4:$E$102,P1620+1)-INDEX($E$4:$E$102,P1620))))</f>
        <v/>
      </c>
      <c r="R1620" s="12">
        <f>IFERROR(MATCH(Data!Y1620,$F$4:$F$102,1),0)</f>
        <v/>
      </c>
      <c r="S1620" s="9">
        <f>IF(R1620=0,Data!Y1620+$I$13,IF(R1620&gt;=99,Data!Y1620+$I$14,INDEX($E$4:$E$102,R1620)+(Data!Y1620-INDEX($F$4:$F$102,R1620))/(INDEX($F$4:$F$102,R1620+1)-INDEX($F$4:$F$102,R1620))*(INDEX($E$4:$E$102,R1620+1)-INDEX($E$4:$E$102,R1620))))</f>
        <v/>
      </c>
    </row>
    <row r="1621">
      <c r="K1621" s="14">
        <f>Data!A1621</f>
        <v/>
      </c>
      <c r="L1621" s="12">
        <f>IF(Occurrence!J1621&lt;=0,-1,IFERROR(MATCH(Occurrence!J1621,$D$4:$D$102,1),0))</f>
        <v/>
      </c>
      <c r="M1621" s="9">
        <f>IF(L1621&lt;0,0,IF(L1621=0,Occurrence!J1621*$I$11,IF(L1621&gt;=99,Occurrence!J1621*$I$12,INDEX($C$4:$C$102,L1621)+(Occurrence!J1621-INDEX($D$4:$D$102,L1621))/(INDEX($D$4:$D$102,L1621+1)-INDEX($D$4:$D$102,L1621))*(INDEX($C$4:$C$102,L1621+1)-INDEX($C$4:$C$102,L1621)))))</f>
        <v/>
      </c>
      <c r="N1621" s="12">
        <f>IF(Occurrence!K1621&lt;=0,-1,IFERROR(MATCH(Occurrence!K1621,$D$4:$D$102,1),0))</f>
        <v/>
      </c>
      <c r="O1621" s="9">
        <f>IF(N1621&lt;0,0,IF(N1621=0,Occurrence!K1621*$I$11,IF(N1621&gt;=99,Occurrence!K1621*$I$12,INDEX($C$4:$C$102,N1621)+(Occurrence!K1621-INDEX($D$4:$D$102,N1621))/(INDEX($D$4:$D$102,N1621+1)-INDEX($D$4:$D$102,N1621))*(INDEX($C$4:$C$102,N1621+1)-INDEX($C$4:$C$102,N1621)))))</f>
        <v/>
      </c>
      <c r="P1621" s="12">
        <f>IFERROR(MATCH(Data!X1621,$F$4:$F$102,1),0)</f>
        <v/>
      </c>
      <c r="Q1621" s="9">
        <f>IF(P1621=0,Data!X1621+$I$13,IF(P1621&gt;=99,Data!X1621+$I$14,INDEX($E$4:$E$102,P1621)+(Data!X1621-INDEX($F$4:$F$102,P1621))/(INDEX($F$4:$F$102,P1621+1)-INDEX($F$4:$F$102,P1621))*(INDEX($E$4:$E$102,P1621+1)-INDEX($E$4:$E$102,P1621))))</f>
        <v/>
      </c>
      <c r="R1621" s="12">
        <f>IFERROR(MATCH(Data!Y1621,$F$4:$F$102,1),0)</f>
        <v/>
      </c>
      <c r="S1621" s="9">
        <f>IF(R1621=0,Data!Y1621+$I$13,IF(R1621&gt;=99,Data!Y1621+$I$14,INDEX($E$4:$E$102,R1621)+(Data!Y1621-INDEX($F$4:$F$102,R1621))/(INDEX($F$4:$F$102,R1621+1)-INDEX($F$4:$F$102,R1621))*(INDEX($E$4:$E$102,R1621+1)-INDEX($E$4:$E$102,R1621))))</f>
        <v/>
      </c>
    </row>
    <row r="1622">
      <c r="K1622" s="14">
        <f>Data!A1622</f>
        <v/>
      </c>
      <c r="L1622" s="12">
        <f>IF(Occurrence!J1622&lt;=0,-1,IFERROR(MATCH(Occurrence!J1622,$D$4:$D$102,1),0))</f>
        <v/>
      </c>
      <c r="M1622" s="9">
        <f>IF(L1622&lt;0,0,IF(L1622=0,Occurrence!J1622*$I$11,IF(L1622&gt;=99,Occurrence!J1622*$I$12,INDEX($C$4:$C$102,L1622)+(Occurrence!J1622-INDEX($D$4:$D$102,L1622))/(INDEX($D$4:$D$102,L1622+1)-INDEX($D$4:$D$102,L1622))*(INDEX($C$4:$C$102,L1622+1)-INDEX($C$4:$C$102,L1622)))))</f>
        <v/>
      </c>
      <c r="N1622" s="12">
        <f>IF(Occurrence!K1622&lt;=0,-1,IFERROR(MATCH(Occurrence!K1622,$D$4:$D$102,1),0))</f>
        <v/>
      </c>
      <c r="O1622" s="9">
        <f>IF(N1622&lt;0,0,IF(N1622=0,Occurrence!K1622*$I$11,IF(N1622&gt;=99,Occurrence!K1622*$I$12,INDEX($C$4:$C$102,N1622)+(Occurrence!K1622-INDEX($D$4:$D$102,N1622))/(INDEX($D$4:$D$102,N1622+1)-INDEX($D$4:$D$102,N1622))*(INDEX($C$4:$C$102,N1622+1)-INDEX($C$4:$C$102,N1622)))))</f>
        <v/>
      </c>
      <c r="P1622" s="12">
        <f>IFERROR(MATCH(Data!X1622,$F$4:$F$102,1),0)</f>
        <v/>
      </c>
      <c r="Q1622" s="9">
        <f>IF(P1622=0,Data!X1622+$I$13,IF(P1622&gt;=99,Data!X1622+$I$14,INDEX($E$4:$E$102,P1622)+(Data!X1622-INDEX($F$4:$F$102,P1622))/(INDEX($F$4:$F$102,P1622+1)-INDEX($F$4:$F$102,P1622))*(INDEX($E$4:$E$102,P1622+1)-INDEX($E$4:$E$102,P1622))))</f>
        <v/>
      </c>
      <c r="R1622" s="12">
        <f>IFERROR(MATCH(Data!Y1622,$F$4:$F$102,1),0)</f>
        <v/>
      </c>
      <c r="S1622" s="9">
        <f>IF(R1622=0,Data!Y1622+$I$13,IF(R1622&gt;=99,Data!Y1622+$I$14,INDEX($E$4:$E$102,R1622)+(Data!Y1622-INDEX($F$4:$F$102,R1622))/(INDEX($F$4:$F$102,R1622+1)-INDEX($F$4:$F$102,R1622))*(INDEX($E$4:$E$102,R1622+1)-INDEX($E$4:$E$102,R1622))))</f>
        <v/>
      </c>
    </row>
    <row r="1623">
      <c r="K1623" s="14">
        <f>Data!A1623</f>
        <v/>
      </c>
      <c r="L1623" s="12">
        <f>IF(Occurrence!J1623&lt;=0,-1,IFERROR(MATCH(Occurrence!J1623,$D$4:$D$102,1),0))</f>
        <v/>
      </c>
      <c r="M1623" s="9">
        <f>IF(L1623&lt;0,0,IF(L1623=0,Occurrence!J1623*$I$11,IF(L1623&gt;=99,Occurrence!J1623*$I$12,INDEX($C$4:$C$102,L1623)+(Occurrence!J1623-INDEX($D$4:$D$102,L1623))/(INDEX($D$4:$D$102,L1623+1)-INDEX($D$4:$D$102,L1623))*(INDEX($C$4:$C$102,L1623+1)-INDEX($C$4:$C$102,L1623)))))</f>
        <v/>
      </c>
      <c r="N1623" s="12">
        <f>IF(Occurrence!K1623&lt;=0,-1,IFERROR(MATCH(Occurrence!K1623,$D$4:$D$102,1),0))</f>
        <v/>
      </c>
      <c r="O1623" s="9">
        <f>IF(N1623&lt;0,0,IF(N1623=0,Occurrence!K1623*$I$11,IF(N1623&gt;=99,Occurrence!K1623*$I$12,INDEX($C$4:$C$102,N1623)+(Occurrence!K1623-INDEX($D$4:$D$102,N1623))/(INDEX($D$4:$D$102,N1623+1)-INDEX($D$4:$D$102,N1623))*(INDEX($C$4:$C$102,N1623+1)-INDEX($C$4:$C$102,N1623)))))</f>
        <v/>
      </c>
      <c r="P1623" s="12">
        <f>IFERROR(MATCH(Data!X1623,$F$4:$F$102,1),0)</f>
        <v/>
      </c>
      <c r="Q1623" s="9">
        <f>IF(P1623=0,Data!X1623+$I$13,IF(P1623&gt;=99,Data!X1623+$I$14,INDEX($E$4:$E$102,P1623)+(Data!X1623-INDEX($F$4:$F$102,P1623))/(INDEX($F$4:$F$102,P1623+1)-INDEX($F$4:$F$102,P1623))*(INDEX($E$4:$E$102,P1623+1)-INDEX($E$4:$E$102,P1623))))</f>
        <v/>
      </c>
      <c r="R1623" s="12">
        <f>IFERROR(MATCH(Data!Y1623,$F$4:$F$102,1),0)</f>
        <v/>
      </c>
      <c r="S1623" s="9">
        <f>IF(R1623=0,Data!Y1623+$I$13,IF(R1623&gt;=99,Data!Y1623+$I$14,INDEX($E$4:$E$102,R1623)+(Data!Y1623-INDEX($F$4:$F$102,R1623))/(INDEX($F$4:$F$102,R1623+1)-INDEX($F$4:$F$102,R1623))*(INDEX($E$4:$E$102,R1623+1)-INDEX($E$4:$E$102,R1623))))</f>
        <v/>
      </c>
    </row>
    <row r="1624">
      <c r="K1624" s="14">
        <f>Data!A1624</f>
        <v/>
      </c>
      <c r="L1624" s="12">
        <f>IF(Occurrence!J1624&lt;=0,-1,IFERROR(MATCH(Occurrence!J1624,$D$4:$D$102,1),0))</f>
        <v/>
      </c>
      <c r="M1624" s="9">
        <f>IF(L1624&lt;0,0,IF(L1624=0,Occurrence!J1624*$I$11,IF(L1624&gt;=99,Occurrence!J1624*$I$12,INDEX($C$4:$C$102,L1624)+(Occurrence!J1624-INDEX($D$4:$D$102,L1624))/(INDEX($D$4:$D$102,L1624+1)-INDEX($D$4:$D$102,L1624))*(INDEX($C$4:$C$102,L1624+1)-INDEX($C$4:$C$102,L1624)))))</f>
        <v/>
      </c>
      <c r="N1624" s="12">
        <f>IF(Occurrence!K1624&lt;=0,-1,IFERROR(MATCH(Occurrence!K1624,$D$4:$D$102,1),0))</f>
        <v/>
      </c>
      <c r="O1624" s="9">
        <f>IF(N1624&lt;0,0,IF(N1624=0,Occurrence!K1624*$I$11,IF(N1624&gt;=99,Occurrence!K1624*$I$12,INDEX($C$4:$C$102,N1624)+(Occurrence!K1624-INDEX($D$4:$D$102,N1624))/(INDEX($D$4:$D$102,N1624+1)-INDEX($D$4:$D$102,N1624))*(INDEX($C$4:$C$102,N1624+1)-INDEX($C$4:$C$102,N1624)))))</f>
        <v/>
      </c>
      <c r="P1624" s="12">
        <f>IFERROR(MATCH(Data!X1624,$F$4:$F$102,1),0)</f>
        <v/>
      </c>
      <c r="Q1624" s="9">
        <f>IF(P1624=0,Data!X1624+$I$13,IF(P1624&gt;=99,Data!X1624+$I$14,INDEX($E$4:$E$102,P1624)+(Data!X1624-INDEX($F$4:$F$102,P1624))/(INDEX($F$4:$F$102,P1624+1)-INDEX($F$4:$F$102,P1624))*(INDEX($E$4:$E$102,P1624+1)-INDEX($E$4:$E$102,P1624))))</f>
        <v/>
      </c>
      <c r="R1624" s="12">
        <f>IFERROR(MATCH(Data!Y1624,$F$4:$F$102,1),0)</f>
        <v/>
      </c>
      <c r="S1624" s="9">
        <f>IF(R1624=0,Data!Y1624+$I$13,IF(R1624&gt;=99,Data!Y1624+$I$14,INDEX($E$4:$E$102,R1624)+(Data!Y1624-INDEX($F$4:$F$102,R1624))/(INDEX($F$4:$F$102,R1624+1)-INDEX($F$4:$F$102,R1624))*(INDEX($E$4:$E$102,R1624+1)-INDEX($E$4:$E$102,R1624))))</f>
        <v/>
      </c>
    </row>
    <row r="1625">
      <c r="K1625" s="14">
        <f>Data!A1625</f>
        <v/>
      </c>
      <c r="L1625" s="12">
        <f>IF(Occurrence!J1625&lt;=0,-1,IFERROR(MATCH(Occurrence!J1625,$D$4:$D$102,1),0))</f>
        <v/>
      </c>
      <c r="M1625" s="9">
        <f>IF(L1625&lt;0,0,IF(L1625=0,Occurrence!J1625*$I$11,IF(L1625&gt;=99,Occurrence!J1625*$I$12,INDEX($C$4:$C$102,L1625)+(Occurrence!J1625-INDEX($D$4:$D$102,L1625))/(INDEX($D$4:$D$102,L1625+1)-INDEX($D$4:$D$102,L1625))*(INDEX($C$4:$C$102,L1625+1)-INDEX($C$4:$C$102,L1625)))))</f>
        <v/>
      </c>
      <c r="N1625" s="12">
        <f>IF(Occurrence!K1625&lt;=0,-1,IFERROR(MATCH(Occurrence!K1625,$D$4:$D$102,1),0))</f>
        <v/>
      </c>
      <c r="O1625" s="9">
        <f>IF(N1625&lt;0,0,IF(N1625=0,Occurrence!K1625*$I$11,IF(N1625&gt;=99,Occurrence!K1625*$I$12,INDEX($C$4:$C$102,N1625)+(Occurrence!K1625-INDEX($D$4:$D$102,N1625))/(INDEX($D$4:$D$102,N1625+1)-INDEX($D$4:$D$102,N1625))*(INDEX($C$4:$C$102,N1625+1)-INDEX($C$4:$C$102,N1625)))))</f>
        <v/>
      </c>
      <c r="P1625" s="12">
        <f>IFERROR(MATCH(Data!X1625,$F$4:$F$102,1),0)</f>
        <v/>
      </c>
      <c r="Q1625" s="9">
        <f>IF(P1625=0,Data!X1625+$I$13,IF(P1625&gt;=99,Data!X1625+$I$14,INDEX($E$4:$E$102,P1625)+(Data!X1625-INDEX($F$4:$F$102,P1625))/(INDEX($F$4:$F$102,P1625+1)-INDEX($F$4:$F$102,P1625))*(INDEX($E$4:$E$102,P1625+1)-INDEX($E$4:$E$102,P1625))))</f>
        <v/>
      </c>
      <c r="R1625" s="12">
        <f>IFERROR(MATCH(Data!Y1625,$F$4:$F$102,1),0)</f>
        <v/>
      </c>
      <c r="S1625" s="9">
        <f>IF(R1625=0,Data!Y1625+$I$13,IF(R1625&gt;=99,Data!Y1625+$I$14,INDEX($E$4:$E$102,R1625)+(Data!Y1625-INDEX($F$4:$F$102,R1625))/(INDEX($F$4:$F$102,R1625+1)-INDEX($F$4:$F$102,R1625))*(INDEX($E$4:$E$102,R1625+1)-INDEX($E$4:$E$102,R1625))))</f>
        <v/>
      </c>
    </row>
    <row r="1626">
      <c r="K1626" s="14">
        <f>Data!A1626</f>
        <v/>
      </c>
      <c r="L1626" s="12">
        <f>IF(Occurrence!J1626&lt;=0,-1,IFERROR(MATCH(Occurrence!J1626,$D$4:$D$102,1),0))</f>
        <v/>
      </c>
      <c r="M1626" s="9">
        <f>IF(L1626&lt;0,0,IF(L1626=0,Occurrence!J1626*$I$11,IF(L1626&gt;=99,Occurrence!J1626*$I$12,INDEX($C$4:$C$102,L1626)+(Occurrence!J1626-INDEX($D$4:$D$102,L1626))/(INDEX($D$4:$D$102,L1626+1)-INDEX($D$4:$D$102,L1626))*(INDEX($C$4:$C$102,L1626+1)-INDEX($C$4:$C$102,L1626)))))</f>
        <v/>
      </c>
      <c r="N1626" s="12">
        <f>IF(Occurrence!K1626&lt;=0,-1,IFERROR(MATCH(Occurrence!K1626,$D$4:$D$102,1),0))</f>
        <v/>
      </c>
      <c r="O1626" s="9">
        <f>IF(N1626&lt;0,0,IF(N1626=0,Occurrence!K1626*$I$11,IF(N1626&gt;=99,Occurrence!K1626*$I$12,INDEX($C$4:$C$102,N1626)+(Occurrence!K1626-INDEX($D$4:$D$102,N1626))/(INDEX($D$4:$D$102,N1626+1)-INDEX($D$4:$D$102,N1626))*(INDEX($C$4:$C$102,N1626+1)-INDEX($C$4:$C$102,N1626)))))</f>
        <v/>
      </c>
      <c r="P1626" s="12">
        <f>IFERROR(MATCH(Data!X1626,$F$4:$F$102,1),0)</f>
        <v/>
      </c>
      <c r="Q1626" s="9">
        <f>IF(P1626=0,Data!X1626+$I$13,IF(P1626&gt;=99,Data!X1626+$I$14,INDEX($E$4:$E$102,P1626)+(Data!X1626-INDEX($F$4:$F$102,P1626))/(INDEX($F$4:$F$102,P1626+1)-INDEX($F$4:$F$102,P1626))*(INDEX($E$4:$E$102,P1626+1)-INDEX($E$4:$E$102,P1626))))</f>
        <v/>
      </c>
      <c r="R1626" s="12">
        <f>IFERROR(MATCH(Data!Y1626,$F$4:$F$102,1),0)</f>
        <v/>
      </c>
      <c r="S1626" s="9">
        <f>IF(R1626=0,Data!Y1626+$I$13,IF(R1626&gt;=99,Data!Y1626+$I$14,INDEX($E$4:$E$102,R1626)+(Data!Y1626-INDEX($F$4:$F$102,R1626))/(INDEX($F$4:$F$102,R1626+1)-INDEX($F$4:$F$102,R1626))*(INDEX($E$4:$E$102,R1626+1)-INDEX($E$4:$E$102,R1626))))</f>
        <v/>
      </c>
    </row>
    <row r="1627">
      <c r="K1627" s="14">
        <f>Data!A1627</f>
        <v/>
      </c>
      <c r="L1627" s="12">
        <f>IF(Occurrence!J1627&lt;=0,-1,IFERROR(MATCH(Occurrence!J1627,$D$4:$D$102,1),0))</f>
        <v/>
      </c>
      <c r="M1627" s="9">
        <f>IF(L1627&lt;0,0,IF(L1627=0,Occurrence!J1627*$I$11,IF(L1627&gt;=99,Occurrence!J1627*$I$12,INDEX($C$4:$C$102,L1627)+(Occurrence!J1627-INDEX($D$4:$D$102,L1627))/(INDEX($D$4:$D$102,L1627+1)-INDEX($D$4:$D$102,L1627))*(INDEX($C$4:$C$102,L1627+1)-INDEX($C$4:$C$102,L1627)))))</f>
        <v/>
      </c>
      <c r="N1627" s="12">
        <f>IF(Occurrence!K1627&lt;=0,-1,IFERROR(MATCH(Occurrence!K1627,$D$4:$D$102,1),0))</f>
        <v/>
      </c>
      <c r="O1627" s="9">
        <f>IF(N1627&lt;0,0,IF(N1627=0,Occurrence!K1627*$I$11,IF(N1627&gt;=99,Occurrence!K1627*$I$12,INDEX($C$4:$C$102,N1627)+(Occurrence!K1627-INDEX($D$4:$D$102,N1627))/(INDEX($D$4:$D$102,N1627+1)-INDEX($D$4:$D$102,N1627))*(INDEX($C$4:$C$102,N1627+1)-INDEX($C$4:$C$102,N1627)))))</f>
        <v/>
      </c>
      <c r="P1627" s="12">
        <f>IFERROR(MATCH(Data!X1627,$F$4:$F$102,1),0)</f>
        <v/>
      </c>
      <c r="Q1627" s="9">
        <f>IF(P1627=0,Data!X1627+$I$13,IF(P1627&gt;=99,Data!X1627+$I$14,INDEX($E$4:$E$102,P1627)+(Data!X1627-INDEX($F$4:$F$102,P1627))/(INDEX($F$4:$F$102,P1627+1)-INDEX($F$4:$F$102,P1627))*(INDEX($E$4:$E$102,P1627+1)-INDEX($E$4:$E$102,P1627))))</f>
        <v/>
      </c>
      <c r="R1627" s="12">
        <f>IFERROR(MATCH(Data!Y1627,$F$4:$F$102,1),0)</f>
        <v/>
      </c>
      <c r="S1627" s="9">
        <f>IF(R1627=0,Data!Y1627+$I$13,IF(R1627&gt;=99,Data!Y1627+$I$14,INDEX($E$4:$E$102,R1627)+(Data!Y1627-INDEX($F$4:$F$102,R1627))/(INDEX($F$4:$F$102,R1627+1)-INDEX($F$4:$F$102,R1627))*(INDEX($E$4:$E$102,R1627+1)-INDEX($E$4:$E$102,R1627))))</f>
        <v/>
      </c>
    </row>
    <row r="1628">
      <c r="K1628" s="14">
        <f>Data!A1628</f>
        <v/>
      </c>
      <c r="L1628" s="12">
        <f>IF(Occurrence!J1628&lt;=0,-1,IFERROR(MATCH(Occurrence!J1628,$D$4:$D$102,1),0))</f>
        <v/>
      </c>
      <c r="M1628" s="9">
        <f>IF(L1628&lt;0,0,IF(L1628=0,Occurrence!J1628*$I$11,IF(L1628&gt;=99,Occurrence!J1628*$I$12,INDEX($C$4:$C$102,L1628)+(Occurrence!J1628-INDEX($D$4:$D$102,L1628))/(INDEX($D$4:$D$102,L1628+1)-INDEX($D$4:$D$102,L1628))*(INDEX($C$4:$C$102,L1628+1)-INDEX($C$4:$C$102,L1628)))))</f>
        <v/>
      </c>
      <c r="N1628" s="12">
        <f>IF(Occurrence!K1628&lt;=0,-1,IFERROR(MATCH(Occurrence!K1628,$D$4:$D$102,1),0))</f>
        <v/>
      </c>
      <c r="O1628" s="9">
        <f>IF(N1628&lt;0,0,IF(N1628=0,Occurrence!K1628*$I$11,IF(N1628&gt;=99,Occurrence!K1628*$I$12,INDEX($C$4:$C$102,N1628)+(Occurrence!K1628-INDEX($D$4:$D$102,N1628))/(INDEX($D$4:$D$102,N1628+1)-INDEX($D$4:$D$102,N1628))*(INDEX($C$4:$C$102,N1628+1)-INDEX($C$4:$C$102,N1628)))))</f>
        <v/>
      </c>
      <c r="P1628" s="12">
        <f>IFERROR(MATCH(Data!X1628,$F$4:$F$102,1),0)</f>
        <v/>
      </c>
      <c r="Q1628" s="9">
        <f>IF(P1628=0,Data!X1628+$I$13,IF(P1628&gt;=99,Data!X1628+$I$14,INDEX($E$4:$E$102,P1628)+(Data!X1628-INDEX($F$4:$F$102,P1628))/(INDEX($F$4:$F$102,P1628+1)-INDEX($F$4:$F$102,P1628))*(INDEX($E$4:$E$102,P1628+1)-INDEX($E$4:$E$102,P1628))))</f>
        <v/>
      </c>
      <c r="R1628" s="12">
        <f>IFERROR(MATCH(Data!Y1628,$F$4:$F$102,1),0)</f>
        <v/>
      </c>
      <c r="S1628" s="9">
        <f>IF(R1628=0,Data!Y1628+$I$13,IF(R1628&gt;=99,Data!Y1628+$I$14,INDEX($E$4:$E$102,R1628)+(Data!Y1628-INDEX($F$4:$F$102,R1628))/(INDEX($F$4:$F$102,R1628+1)-INDEX($F$4:$F$102,R1628))*(INDEX($E$4:$E$102,R1628+1)-INDEX($E$4:$E$102,R1628))))</f>
        <v/>
      </c>
    </row>
    <row r="1629">
      <c r="K1629" s="14">
        <f>Data!A1629</f>
        <v/>
      </c>
      <c r="L1629" s="12">
        <f>IF(Occurrence!J1629&lt;=0,-1,IFERROR(MATCH(Occurrence!J1629,$D$4:$D$102,1),0))</f>
        <v/>
      </c>
      <c r="M1629" s="9">
        <f>IF(L1629&lt;0,0,IF(L1629=0,Occurrence!J1629*$I$11,IF(L1629&gt;=99,Occurrence!J1629*$I$12,INDEX($C$4:$C$102,L1629)+(Occurrence!J1629-INDEX($D$4:$D$102,L1629))/(INDEX($D$4:$D$102,L1629+1)-INDEX($D$4:$D$102,L1629))*(INDEX($C$4:$C$102,L1629+1)-INDEX($C$4:$C$102,L1629)))))</f>
        <v/>
      </c>
      <c r="N1629" s="12">
        <f>IF(Occurrence!K1629&lt;=0,-1,IFERROR(MATCH(Occurrence!K1629,$D$4:$D$102,1),0))</f>
        <v/>
      </c>
      <c r="O1629" s="9">
        <f>IF(N1629&lt;0,0,IF(N1629=0,Occurrence!K1629*$I$11,IF(N1629&gt;=99,Occurrence!K1629*$I$12,INDEX($C$4:$C$102,N1629)+(Occurrence!K1629-INDEX($D$4:$D$102,N1629))/(INDEX($D$4:$D$102,N1629+1)-INDEX($D$4:$D$102,N1629))*(INDEX($C$4:$C$102,N1629+1)-INDEX($C$4:$C$102,N1629)))))</f>
        <v/>
      </c>
      <c r="P1629" s="12">
        <f>IFERROR(MATCH(Data!X1629,$F$4:$F$102,1),0)</f>
        <v/>
      </c>
      <c r="Q1629" s="9">
        <f>IF(P1629=0,Data!X1629+$I$13,IF(P1629&gt;=99,Data!X1629+$I$14,INDEX($E$4:$E$102,P1629)+(Data!X1629-INDEX($F$4:$F$102,P1629))/(INDEX($F$4:$F$102,P1629+1)-INDEX($F$4:$F$102,P1629))*(INDEX($E$4:$E$102,P1629+1)-INDEX($E$4:$E$102,P1629))))</f>
        <v/>
      </c>
      <c r="R1629" s="12">
        <f>IFERROR(MATCH(Data!Y1629,$F$4:$F$102,1),0)</f>
        <v/>
      </c>
      <c r="S1629" s="9">
        <f>IF(R1629=0,Data!Y1629+$I$13,IF(R1629&gt;=99,Data!Y1629+$I$14,INDEX($E$4:$E$102,R1629)+(Data!Y1629-INDEX($F$4:$F$102,R1629))/(INDEX($F$4:$F$102,R1629+1)-INDEX($F$4:$F$102,R1629))*(INDEX($E$4:$E$102,R1629+1)-INDEX($E$4:$E$102,R1629))))</f>
        <v/>
      </c>
    </row>
    <row r="1630">
      <c r="K1630" s="14">
        <f>Data!A1630</f>
        <v/>
      </c>
      <c r="L1630" s="12">
        <f>IF(Occurrence!J1630&lt;=0,-1,IFERROR(MATCH(Occurrence!J1630,$D$4:$D$102,1),0))</f>
        <v/>
      </c>
      <c r="M1630" s="9">
        <f>IF(L1630&lt;0,0,IF(L1630=0,Occurrence!J1630*$I$11,IF(L1630&gt;=99,Occurrence!J1630*$I$12,INDEX($C$4:$C$102,L1630)+(Occurrence!J1630-INDEX($D$4:$D$102,L1630))/(INDEX($D$4:$D$102,L1630+1)-INDEX($D$4:$D$102,L1630))*(INDEX($C$4:$C$102,L1630+1)-INDEX($C$4:$C$102,L1630)))))</f>
        <v/>
      </c>
      <c r="N1630" s="12">
        <f>IF(Occurrence!K1630&lt;=0,-1,IFERROR(MATCH(Occurrence!K1630,$D$4:$D$102,1),0))</f>
        <v/>
      </c>
      <c r="O1630" s="9">
        <f>IF(N1630&lt;0,0,IF(N1630=0,Occurrence!K1630*$I$11,IF(N1630&gt;=99,Occurrence!K1630*$I$12,INDEX($C$4:$C$102,N1630)+(Occurrence!K1630-INDEX($D$4:$D$102,N1630))/(INDEX($D$4:$D$102,N1630+1)-INDEX($D$4:$D$102,N1630))*(INDEX($C$4:$C$102,N1630+1)-INDEX($C$4:$C$102,N1630)))))</f>
        <v/>
      </c>
      <c r="P1630" s="12">
        <f>IFERROR(MATCH(Data!X1630,$F$4:$F$102,1),0)</f>
        <v/>
      </c>
      <c r="Q1630" s="9">
        <f>IF(P1630=0,Data!X1630+$I$13,IF(P1630&gt;=99,Data!X1630+$I$14,INDEX($E$4:$E$102,P1630)+(Data!X1630-INDEX($F$4:$F$102,P1630))/(INDEX($F$4:$F$102,P1630+1)-INDEX($F$4:$F$102,P1630))*(INDEX($E$4:$E$102,P1630+1)-INDEX($E$4:$E$102,P1630))))</f>
        <v/>
      </c>
      <c r="R1630" s="12">
        <f>IFERROR(MATCH(Data!Y1630,$F$4:$F$102,1),0)</f>
        <v/>
      </c>
      <c r="S1630" s="9">
        <f>IF(R1630=0,Data!Y1630+$I$13,IF(R1630&gt;=99,Data!Y1630+$I$14,INDEX($E$4:$E$102,R1630)+(Data!Y1630-INDEX($F$4:$F$102,R1630))/(INDEX($F$4:$F$102,R1630+1)-INDEX($F$4:$F$102,R1630))*(INDEX($E$4:$E$102,R1630+1)-INDEX($E$4:$E$102,R1630))))</f>
        <v/>
      </c>
    </row>
    <row r="1631">
      <c r="K1631" s="14">
        <f>Data!A1631</f>
        <v/>
      </c>
      <c r="L1631" s="12">
        <f>IF(Occurrence!J1631&lt;=0,-1,IFERROR(MATCH(Occurrence!J1631,$D$4:$D$102,1),0))</f>
        <v/>
      </c>
      <c r="M1631" s="9">
        <f>IF(L1631&lt;0,0,IF(L1631=0,Occurrence!J1631*$I$11,IF(L1631&gt;=99,Occurrence!J1631*$I$12,INDEX($C$4:$C$102,L1631)+(Occurrence!J1631-INDEX($D$4:$D$102,L1631))/(INDEX($D$4:$D$102,L1631+1)-INDEX($D$4:$D$102,L1631))*(INDEX($C$4:$C$102,L1631+1)-INDEX($C$4:$C$102,L1631)))))</f>
        <v/>
      </c>
      <c r="N1631" s="12">
        <f>IF(Occurrence!K1631&lt;=0,-1,IFERROR(MATCH(Occurrence!K1631,$D$4:$D$102,1),0))</f>
        <v/>
      </c>
      <c r="O1631" s="9">
        <f>IF(N1631&lt;0,0,IF(N1631=0,Occurrence!K1631*$I$11,IF(N1631&gt;=99,Occurrence!K1631*$I$12,INDEX($C$4:$C$102,N1631)+(Occurrence!K1631-INDEX($D$4:$D$102,N1631))/(INDEX($D$4:$D$102,N1631+1)-INDEX($D$4:$D$102,N1631))*(INDEX($C$4:$C$102,N1631+1)-INDEX($C$4:$C$102,N1631)))))</f>
        <v/>
      </c>
      <c r="P1631" s="12">
        <f>IFERROR(MATCH(Data!X1631,$F$4:$F$102,1),0)</f>
        <v/>
      </c>
      <c r="Q1631" s="9">
        <f>IF(P1631=0,Data!X1631+$I$13,IF(P1631&gt;=99,Data!X1631+$I$14,INDEX($E$4:$E$102,P1631)+(Data!X1631-INDEX($F$4:$F$102,P1631))/(INDEX($F$4:$F$102,P1631+1)-INDEX($F$4:$F$102,P1631))*(INDEX($E$4:$E$102,P1631+1)-INDEX($E$4:$E$102,P1631))))</f>
        <v/>
      </c>
      <c r="R1631" s="12">
        <f>IFERROR(MATCH(Data!Y1631,$F$4:$F$102,1),0)</f>
        <v/>
      </c>
      <c r="S1631" s="9">
        <f>IF(R1631=0,Data!Y1631+$I$13,IF(R1631&gt;=99,Data!Y1631+$I$14,INDEX($E$4:$E$102,R1631)+(Data!Y1631-INDEX($F$4:$F$102,R1631))/(INDEX($F$4:$F$102,R1631+1)-INDEX($F$4:$F$102,R1631))*(INDEX($E$4:$E$102,R1631+1)-INDEX($E$4:$E$102,R1631))))</f>
        <v/>
      </c>
    </row>
    <row r="1632">
      <c r="K1632" s="14">
        <f>Data!A1632</f>
        <v/>
      </c>
      <c r="L1632" s="12">
        <f>IF(Occurrence!J1632&lt;=0,-1,IFERROR(MATCH(Occurrence!J1632,$D$4:$D$102,1),0))</f>
        <v/>
      </c>
      <c r="M1632" s="9">
        <f>IF(L1632&lt;0,0,IF(L1632=0,Occurrence!J1632*$I$11,IF(L1632&gt;=99,Occurrence!J1632*$I$12,INDEX($C$4:$C$102,L1632)+(Occurrence!J1632-INDEX($D$4:$D$102,L1632))/(INDEX($D$4:$D$102,L1632+1)-INDEX($D$4:$D$102,L1632))*(INDEX($C$4:$C$102,L1632+1)-INDEX($C$4:$C$102,L1632)))))</f>
        <v/>
      </c>
      <c r="N1632" s="12">
        <f>IF(Occurrence!K1632&lt;=0,-1,IFERROR(MATCH(Occurrence!K1632,$D$4:$D$102,1),0))</f>
        <v/>
      </c>
      <c r="O1632" s="9">
        <f>IF(N1632&lt;0,0,IF(N1632=0,Occurrence!K1632*$I$11,IF(N1632&gt;=99,Occurrence!K1632*$I$12,INDEX($C$4:$C$102,N1632)+(Occurrence!K1632-INDEX($D$4:$D$102,N1632))/(INDEX($D$4:$D$102,N1632+1)-INDEX($D$4:$D$102,N1632))*(INDEX($C$4:$C$102,N1632+1)-INDEX($C$4:$C$102,N1632)))))</f>
        <v/>
      </c>
      <c r="P1632" s="12">
        <f>IFERROR(MATCH(Data!X1632,$F$4:$F$102,1),0)</f>
        <v/>
      </c>
      <c r="Q1632" s="9">
        <f>IF(P1632=0,Data!X1632+$I$13,IF(P1632&gt;=99,Data!X1632+$I$14,INDEX($E$4:$E$102,P1632)+(Data!X1632-INDEX($F$4:$F$102,P1632))/(INDEX($F$4:$F$102,P1632+1)-INDEX($F$4:$F$102,P1632))*(INDEX($E$4:$E$102,P1632+1)-INDEX($E$4:$E$102,P1632))))</f>
        <v/>
      </c>
      <c r="R1632" s="12">
        <f>IFERROR(MATCH(Data!Y1632,$F$4:$F$102,1),0)</f>
        <v/>
      </c>
      <c r="S1632" s="9">
        <f>IF(R1632=0,Data!Y1632+$I$13,IF(R1632&gt;=99,Data!Y1632+$I$14,INDEX($E$4:$E$102,R1632)+(Data!Y1632-INDEX($F$4:$F$102,R1632))/(INDEX($F$4:$F$102,R1632+1)-INDEX($F$4:$F$102,R1632))*(INDEX($E$4:$E$102,R1632+1)-INDEX($E$4:$E$102,R1632))))</f>
        <v/>
      </c>
    </row>
    <row r="1633">
      <c r="K1633" s="14">
        <f>Data!A1633</f>
        <v/>
      </c>
      <c r="L1633" s="12">
        <f>IF(Occurrence!J1633&lt;=0,-1,IFERROR(MATCH(Occurrence!J1633,$D$4:$D$102,1),0))</f>
        <v/>
      </c>
      <c r="M1633" s="9">
        <f>IF(L1633&lt;0,0,IF(L1633=0,Occurrence!J1633*$I$11,IF(L1633&gt;=99,Occurrence!J1633*$I$12,INDEX($C$4:$C$102,L1633)+(Occurrence!J1633-INDEX($D$4:$D$102,L1633))/(INDEX($D$4:$D$102,L1633+1)-INDEX($D$4:$D$102,L1633))*(INDEX($C$4:$C$102,L1633+1)-INDEX($C$4:$C$102,L1633)))))</f>
        <v/>
      </c>
      <c r="N1633" s="12">
        <f>IF(Occurrence!K1633&lt;=0,-1,IFERROR(MATCH(Occurrence!K1633,$D$4:$D$102,1),0))</f>
        <v/>
      </c>
      <c r="O1633" s="9">
        <f>IF(N1633&lt;0,0,IF(N1633=0,Occurrence!K1633*$I$11,IF(N1633&gt;=99,Occurrence!K1633*$I$12,INDEX($C$4:$C$102,N1633)+(Occurrence!K1633-INDEX($D$4:$D$102,N1633))/(INDEX($D$4:$D$102,N1633+1)-INDEX($D$4:$D$102,N1633))*(INDEX($C$4:$C$102,N1633+1)-INDEX($C$4:$C$102,N1633)))))</f>
        <v/>
      </c>
      <c r="P1633" s="12">
        <f>IFERROR(MATCH(Data!X1633,$F$4:$F$102,1),0)</f>
        <v/>
      </c>
      <c r="Q1633" s="9">
        <f>IF(P1633=0,Data!X1633+$I$13,IF(P1633&gt;=99,Data!X1633+$I$14,INDEX($E$4:$E$102,P1633)+(Data!X1633-INDEX($F$4:$F$102,P1633))/(INDEX($F$4:$F$102,P1633+1)-INDEX($F$4:$F$102,P1633))*(INDEX($E$4:$E$102,P1633+1)-INDEX($E$4:$E$102,P1633))))</f>
        <v/>
      </c>
      <c r="R1633" s="12">
        <f>IFERROR(MATCH(Data!Y1633,$F$4:$F$102,1),0)</f>
        <v/>
      </c>
      <c r="S1633" s="9">
        <f>IF(R1633=0,Data!Y1633+$I$13,IF(R1633&gt;=99,Data!Y1633+$I$14,INDEX($E$4:$E$102,R1633)+(Data!Y1633-INDEX($F$4:$F$102,R1633))/(INDEX($F$4:$F$102,R1633+1)-INDEX($F$4:$F$102,R1633))*(INDEX($E$4:$E$102,R1633+1)-INDEX($E$4:$E$102,R1633))))</f>
        <v/>
      </c>
    </row>
    <row r="1634">
      <c r="K1634" s="14">
        <f>Data!A1634</f>
        <v/>
      </c>
      <c r="L1634" s="12">
        <f>IF(Occurrence!J1634&lt;=0,-1,IFERROR(MATCH(Occurrence!J1634,$D$4:$D$102,1),0))</f>
        <v/>
      </c>
      <c r="M1634" s="9">
        <f>IF(L1634&lt;0,0,IF(L1634=0,Occurrence!J1634*$I$11,IF(L1634&gt;=99,Occurrence!J1634*$I$12,INDEX($C$4:$C$102,L1634)+(Occurrence!J1634-INDEX($D$4:$D$102,L1634))/(INDEX($D$4:$D$102,L1634+1)-INDEX($D$4:$D$102,L1634))*(INDEX($C$4:$C$102,L1634+1)-INDEX($C$4:$C$102,L1634)))))</f>
        <v/>
      </c>
      <c r="N1634" s="12">
        <f>IF(Occurrence!K1634&lt;=0,-1,IFERROR(MATCH(Occurrence!K1634,$D$4:$D$102,1),0))</f>
        <v/>
      </c>
      <c r="O1634" s="9">
        <f>IF(N1634&lt;0,0,IF(N1634=0,Occurrence!K1634*$I$11,IF(N1634&gt;=99,Occurrence!K1634*$I$12,INDEX($C$4:$C$102,N1634)+(Occurrence!K1634-INDEX($D$4:$D$102,N1634))/(INDEX($D$4:$D$102,N1634+1)-INDEX($D$4:$D$102,N1634))*(INDEX($C$4:$C$102,N1634+1)-INDEX($C$4:$C$102,N1634)))))</f>
        <v/>
      </c>
      <c r="P1634" s="12">
        <f>IFERROR(MATCH(Data!X1634,$F$4:$F$102,1),0)</f>
        <v/>
      </c>
      <c r="Q1634" s="9">
        <f>IF(P1634=0,Data!X1634+$I$13,IF(P1634&gt;=99,Data!X1634+$I$14,INDEX($E$4:$E$102,P1634)+(Data!X1634-INDEX($F$4:$F$102,P1634))/(INDEX($F$4:$F$102,P1634+1)-INDEX($F$4:$F$102,P1634))*(INDEX($E$4:$E$102,P1634+1)-INDEX($E$4:$E$102,P1634))))</f>
        <v/>
      </c>
      <c r="R1634" s="12">
        <f>IFERROR(MATCH(Data!Y1634,$F$4:$F$102,1),0)</f>
        <v/>
      </c>
      <c r="S1634" s="9">
        <f>IF(R1634=0,Data!Y1634+$I$13,IF(R1634&gt;=99,Data!Y1634+$I$14,INDEX($E$4:$E$102,R1634)+(Data!Y1634-INDEX($F$4:$F$102,R1634))/(INDEX($F$4:$F$102,R1634+1)-INDEX($F$4:$F$102,R1634))*(INDEX($E$4:$E$102,R1634+1)-INDEX($E$4:$E$102,R1634))))</f>
        <v/>
      </c>
    </row>
    <row r="1635">
      <c r="K1635" s="14">
        <f>Data!A1635</f>
        <v/>
      </c>
      <c r="L1635" s="12">
        <f>IF(Occurrence!J1635&lt;=0,-1,IFERROR(MATCH(Occurrence!J1635,$D$4:$D$102,1),0))</f>
        <v/>
      </c>
      <c r="M1635" s="9">
        <f>IF(L1635&lt;0,0,IF(L1635=0,Occurrence!J1635*$I$11,IF(L1635&gt;=99,Occurrence!J1635*$I$12,INDEX($C$4:$C$102,L1635)+(Occurrence!J1635-INDEX($D$4:$D$102,L1635))/(INDEX($D$4:$D$102,L1635+1)-INDEX($D$4:$D$102,L1635))*(INDEX($C$4:$C$102,L1635+1)-INDEX($C$4:$C$102,L1635)))))</f>
        <v/>
      </c>
      <c r="N1635" s="12">
        <f>IF(Occurrence!K1635&lt;=0,-1,IFERROR(MATCH(Occurrence!K1635,$D$4:$D$102,1),0))</f>
        <v/>
      </c>
      <c r="O1635" s="9">
        <f>IF(N1635&lt;0,0,IF(N1635=0,Occurrence!K1635*$I$11,IF(N1635&gt;=99,Occurrence!K1635*$I$12,INDEX($C$4:$C$102,N1635)+(Occurrence!K1635-INDEX($D$4:$D$102,N1635))/(INDEX($D$4:$D$102,N1635+1)-INDEX($D$4:$D$102,N1635))*(INDEX($C$4:$C$102,N1635+1)-INDEX($C$4:$C$102,N1635)))))</f>
        <v/>
      </c>
      <c r="P1635" s="12">
        <f>IFERROR(MATCH(Data!X1635,$F$4:$F$102,1),0)</f>
        <v/>
      </c>
      <c r="Q1635" s="9">
        <f>IF(P1635=0,Data!X1635+$I$13,IF(P1635&gt;=99,Data!X1635+$I$14,INDEX($E$4:$E$102,P1635)+(Data!X1635-INDEX($F$4:$F$102,P1635))/(INDEX($F$4:$F$102,P1635+1)-INDEX($F$4:$F$102,P1635))*(INDEX($E$4:$E$102,P1635+1)-INDEX($E$4:$E$102,P1635))))</f>
        <v/>
      </c>
      <c r="R1635" s="12">
        <f>IFERROR(MATCH(Data!Y1635,$F$4:$F$102,1),0)</f>
        <v/>
      </c>
      <c r="S1635" s="9">
        <f>IF(R1635=0,Data!Y1635+$I$13,IF(R1635&gt;=99,Data!Y1635+$I$14,INDEX($E$4:$E$102,R1635)+(Data!Y1635-INDEX($F$4:$F$102,R1635))/(INDEX($F$4:$F$102,R1635+1)-INDEX($F$4:$F$102,R1635))*(INDEX($E$4:$E$102,R1635+1)-INDEX($E$4:$E$102,R1635))))</f>
        <v/>
      </c>
    </row>
    <row r="1636">
      <c r="K1636" s="14">
        <f>Data!A1636</f>
        <v/>
      </c>
      <c r="L1636" s="12">
        <f>IF(Occurrence!J1636&lt;=0,-1,IFERROR(MATCH(Occurrence!J1636,$D$4:$D$102,1),0))</f>
        <v/>
      </c>
      <c r="M1636" s="9">
        <f>IF(L1636&lt;0,0,IF(L1636=0,Occurrence!J1636*$I$11,IF(L1636&gt;=99,Occurrence!J1636*$I$12,INDEX($C$4:$C$102,L1636)+(Occurrence!J1636-INDEX($D$4:$D$102,L1636))/(INDEX($D$4:$D$102,L1636+1)-INDEX($D$4:$D$102,L1636))*(INDEX($C$4:$C$102,L1636+1)-INDEX($C$4:$C$102,L1636)))))</f>
        <v/>
      </c>
      <c r="N1636" s="12">
        <f>IF(Occurrence!K1636&lt;=0,-1,IFERROR(MATCH(Occurrence!K1636,$D$4:$D$102,1),0))</f>
        <v/>
      </c>
      <c r="O1636" s="9">
        <f>IF(N1636&lt;0,0,IF(N1636=0,Occurrence!K1636*$I$11,IF(N1636&gt;=99,Occurrence!K1636*$I$12,INDEX($C$4:$C$102,N1636)+(Occurrence!K1636-INDEX($D$4:$D$102,N1636))/(INDEX($D$4:$D$102,N1636+1)-INDEX($D$4:$D$102,N1636))*(INDEX($C$4:$C$102,N1636+1)-INDEX($C$4:$C$102,N1636)))))</f>
        <v/>
      </c>
      <c r="P1636" s="12">
        <f>IFERROR(MATCH(Data!X1636,$F$4:$F$102,1),0)</f>
        <v/>
      </c>
      <c r="Q1636" s="9">
        <f>IF(P1636=0,Data!X1636+$I$13,IF(P1636&gt;=99,Data!X1636+$I$14,INDEX($E$4:$E$102,P1636)+(Data!X1636-INDEX($F$4:$F$102,P1636))/(INDEX($F$4:$F$102,P1636+1)-INDEX($F$4:$F$102,P1636))*(INDEX($E$4:$E$102,P1636+1)-INDEX($E$4:$E$102,P1636))))</f>
        <v/>
      </c>
      <c r="R1636" s="12">
        <f>IFERROR(MATCH(Data!Y1636,$F$4:$F$102,1),0)</f>
        <v/>
      </c>
      <c r="S1636" s="9">
        <f>IF(R1636=0,Data!Y1636+$I$13,IF(R1636&gt;=99,Data!Y1636+$I$14,INDEX($E$4:$E$102,R1636)+(Data!Y1636-INDEX($F$4:$F$102,R1636))/(INDEX($F$4:$F$102,R1636+1)-INDEX($F$4:$F$102,R1636))*(INDEX($E$4:$E$102,R1636+1)-INDEX($E$4:$E$102,R1636))))</f>
        <v/>
      </c>
    </row>
    <row r="1637">
      <c r="K1637" s="14">
        <f>Data!A1637</f>
        <v/>
      </c>
      <c r="L1637" s="12">
        <f>IF(Occurrence!J1637&lt;=0,-1,IFERROR(MATCH(Occurrence!J1637,$D$4:$D$102,1),0))</f>
        <v/>
      </c>
      <c r="M1637" s="9">
        <f>IF(L1637&lt;0,0,IF(L1637=0,Occurrence!J1637*$I$11,IF(L1637&gt;=99,Occurrence!J1637*$I$12,INDEX($C$4:$C$102,L1637)+(Occurrence!J1637-INDEX($D$4:$D$102,L1637))/(INDEX($D$4:$D$102,L1637+1)-INDEX($D$4:$D$102,L1637))*(INDEX($C$4:$C$102,L1637+1)-INDEX($C$4:$C$102,L1637)))))</f>
        <v/>
      </c>
      <c r="N1637" s="12">
        <f>IF(Occurrence!K1637&lt;=0,-1,IFERROR(MATCH(Occurrence!K1637,$D$4:$D$102,1),0))</f>
        <v/>
      </c>
      <c r="O1637" s="9">
        <f>IF(N1637&lt;0,0,IF(N1637=0,Occurrence!K1637*$I$11,IF(N1637&gt;=99,Occurrence!K1637*$I$12,INDEX($C$4:$C$102,N1637)+(Occurrence!K1637-INDEX($D$4:$D$102,N1637))/(INDEX($D$4:$D$102,N1637+1)-INDEX($D$4:$D$102,N1637))*(INDEX($C$4:$C$102,N1637+1)-INDEX($C$4:$C$102,N1637)))))</f>
        <v/>
      </c>
      <c r="P1637" s="12">
        <f>IFERROR(MATCH(Data!X1637,$F$4:$F$102,1),0)</f>
        <v/>
      </c>
      <c r="Q1637" s="9">
        <f>IF(P1637=0,Data!X1637+$I$13,IF(P1637&gt;=99,Data!X1637+$I$14,INDEX($E$4:$E$102,P1637)+(Data!X1637-INDEX($F$4:$F$102,P1637))/(INDEX($F$4:$F$102,P1637+1)-INDEX($F$4:$F$102,P1637))*(INDEX($E$4:$E$102,P1637+1)-INDEX($E$4:$E$102,P1637))))</f>
        <v/>
      </c>
      <c r="R1637" s="12">
        <f>IFERROR(MATCH(Data!Y1637,$F$4:$F$102,1),0)</f>
        <v/>
      </c>
      <c r="S1637" s="9">
        <f>IF(R1637=0,Data!Y1637+$I$13,IF(R1637&gt;=99,Data!Y1637+$I$14,INDEX($E$4:$E$102,R1637)+(Data!Y1637-INDEX($F$4:$F$102,R1637))/(INDEX($F$4:$F$102,R1637+1)-INDEX($F$4:$F$102,R1637))*(INDEX($E$4:$E$102,R1637+1)-INDEX($E$4:$E$102,R1637))))</f>
        <v/>
      </c>
    </row>
    <row r="1638">
      <c r="K1638" s="14">
        <f>Data!A1638</f>
        <v/>
      </c>
      <c r="L1638" s="12">
        <f>IF(Occurrence!J1638&lt;=0,-1,IFERROR(MATCH(Occurrence!J1638,$D$4:$D$102,1),0))</f>
        <v/>
      </c>
      <c r="M1638" s="9">
        <f>IF(L1638&lt;0,0,IF(L1638=0,Occurrence!J1638*$I$11,IF(L1638&gt;=99,Occurrence!J1638*$I$12,INDEX($C$4:$C$102,L1638)+(Occurrence!J1638-INDEX($D$4:$D$102,L1638))/(INDEX($D$4:$D$102,L1638+1)-INDEX($D$4:$D$102,L1638))*(INDEX($C$4:$C$102,L1638+1)-INDEX($C$4:$C$102,L1638)))))</f>
        <v/>
      </c>
      <c r="N1638" s="12">
        <f>IF(Occurrence!K1638&lt;=0,-1,IFERROR(MATCH(Occurrence!K1638,$D$4:$D$102,1),0))</f>
        <v/>
      </c>
      <c r="O1638" s="9">
        <f>IF(N1638&lt;0,0,IF(N1638=0,Occurrence!K1638*$I$11,IF(N1638&gt;=99,Occurrence!K1638*$I$12,INDEX($C$4:$C$102,N1638)+(Occurrence!K1638-INDEX($D$4:$D$102,N1638))/(INDEX($D$4:$D$102,N1638+1)-INDEX($D$4:$D$102,N1638))*(INDEX($C$4:$C$102,N1638+1)-INDEX($C$4:$C$102,N1638)))))</f>
        <v/>
      </c>
      <c r="P1638" s="12">
        <f>IFERROR(MATCH(Data!X1638,$F$4:$F$102,1),0)</f>
        <v/>
      </c>
      <c r="Q1638" s="9">
        <f>IF(P1638=0,Data!X1638+$I$13,IF(P1638&gt;=99,Data!X1638+$I$14,INDEX($E$4:$E$102,P1638)+(Data!X1638-INDEX($F$4:$F$102,P1638))/(INDEX($F$4:$F$102,P1638+1)-INDEX($F$4:$F$102,P1638))*(INDEX($E$4:$E$102,P1638+1)-INDEX($E$4:$E$102,P1638))))</f>
        <v/>
      </c>
      <c r="R1638" s="12">
        <f>IFERROR(MATCH(Data!Y1638,$F$4:$F$102,1),0)</f>
        <v/>
      </c>
      <c r="S1638" s="9">
        <f>IF(R1638=0,Data!Y1638+$I$13,IF(R1638&gt;=99,Data!Y1638+$I$14,INDEX($E$4:$E$102,R1638)+(Data!Y1638-INDEX($F$4:$F$102,R1638))/(INDEX($F$4:$F$102,R1638+1)-INDEX($F$4:$F$102,R1638))*(INDEX($E$4:$E$102,R1638+1)-INDEX($E$4:$E$102,R1638))))</f>
        <v/>
      </c>
    </row>
    <row r="1639">
      <c r="K1639" s="14">
        <f>Data!A1639</f>
        <v/>
      </c>
      <c r="L1639" s="12">
        <f>IF(Occurrence!J1639&lt;=0,-1,IFERROR(MATCH(Occurrence!J1639,$D$4:$D$102,1),0))</f>
        <v/>
      </c>
      <c r="M1639" s="9">
        <f>IF(L1639&lt;0,0,IF(L1639=0,Occurrence!J1639*$I$11,IF(L1639&gt;=99,Occurrence!J1639*$I$12,INDEX($C$4:$C$102,L1639)+(Occurrence!J1639-INDEX($D$4:$D$102,L1639))/(INDEX($D$4:$D$102,L1639+1)-INDEX($D$4:$D$102,L1639))*(INDEX($C$4:$C$102,L1639+1)-INDEX($C$4:$C$102,L1639)))))</f>
        <v/>
      </c>
      <c r="N1639" s="12">
        <f>IF(Occurrence!K1639&lt;=0,-1,IFERROR(MATCH(Occurrence!K1639,$D$4:$D$102,1),0))</f>
        <v/>
      </c>
      <c r="O1639" s="9">
        <f>IF(N1639&lt;0,0,IF(N1639=0,Occurrence!K1639*$I$11,IF(N1639&gt;=99,Occurrence!K1639*$I$12,INDEX($C$4:$C$102,N1639)+(Occurrence!K1639-INDEX($D$4:$D$102,N1639))/(INDEX($D$4:$D$102,N1639+1)-INDEX($D$4:$D$102,N1639))*(INDEX($C$4:$C$102,N1639+1)-INDEX($C$4:$C$102,N1639)))))</f>
        <v/>
      </c>
      <c r="P1639" s="12">
        <f>IFERROR(MATCH(Data!X1639,$F$4:$F$102,1),0)</f>
        <v/>
      </c>
      <c r="Q1639" s="9">
        <f>IF(P1639=0,Data!X1639+$I$13,IF(P1639&gt;=99,Data!X1639+$I$14,INDEX($E$4:$E$102,P1639)+(Data!X1639-INDEX($F$4:$F$102,P1639))/(INDEX($F$4:$F$102,P1639+1)-INDEX($F$4:$F$102,P1639))*(INDEX($E$4:$E$102,P1639+1)-INDEX($E$4:$E$102,P1639))))</f>
        <v/>
      </c>
      <c r="R1639" s="12">
        <f>IFERROR(MATCH(Data!Y1639,$F$4:$F$102,1),0)</f>
        <v/>
      </c>
      <c r="S1639" s="9">
        <f>IF(R1639=0,Data!Y1639+$I$13,IF(R1639&gt;=99,Data!Y1639+$I$14,INDEX($E$4:$E$102,R1639)+(Data!Y1639-INDEX($F$4:$F$102,R1639))/(INDEX($F$4:$F$102,R1639+1)-INDEX($F$4:$F$102,R1639))*(INDEX($E$4:$E$102,R1639+1)-INDEX($E$4:$E$102,R1639))))</f>
        <v/>
      </c>
    </row>
    <row r="1640">
      <c r="K1640" s="14">
        <f>Data!A1640</f>
        <v/>
      </c>
      <c r="L1640" s="12">
        <f>IF(Occurrence!J1640&lt;=0,-1,IFERROR(MATCH(Occurrence!J1640,$D$4:$D$102,1),0))</f>
        <v/>
      </c>
      <c r="M1640" s="9">
        <f>IF(L1640&lt;0,0,IF(L1640=0,Occurrence!J1640*$I$11,IF(L1640&gt;=99,Occurrence!J1640*$I$12,INDEX($C$4:$C$102,L1640)+(Occurrence!J1640-INDEX($D$4:$D$102,L1640))/(INDEX($D$4:$D$102,L1640+1)-INDEX($D$4:$D$102,L1640))*(INDEX($C$4:$C$102,L1640+1)-INDEX($C$4:$C$102,L1640)))))</f>
        <v/>
      </c>
      <c r="N1640" s="12">
        <f>IF(Occurrence!K1640&lt;=0,-1,IFERROR(MATCH(Occurrence!K1640,$D$4:$D$102,1),0))</f>
        <v/>
      </c>
      <c r="O1640" s="9">
        <f>IF(N1640&lt;0,0,IF(N1640=0,Occurrence!K1640*$I$11,IF(N1640&gt;=99,Occurrence!K1640*$I$12,INDEX($C$4:$C$102,N1640)+(Occurrence!K1640-INDEX($D$4:$D$102,N1640))/(INDEX($D$4:$D$102,N1640+1)-INDEX($D$4:$D$102,N1640))*(INDEX($C$4:$C$102,N1640+1)-INDEX($C$4:$C$102,N1640)))))</f>
        <v/>
      </c>
      <c r="P1640" s="12">
        <f>IFERROR(MATCH(Data!X1640,$F$4:$F$102,1),0)</f>
        <v/>
      </c>
      <c r="Q1640" s="9">
        <f>IF(P1640=0,Data!X1640+$I$13,IF(P1640&gt;=99,Data!X1640+$I$14,INDEX($E$4:$E$102,P1640)+(Data!X1640-INDEX($F$4:$F$102,P1640))/(INDEX($F$4:$F$102,P1640+1)-INDEX($F$4:$F$102,P1640))*(INDEX($E$4:$E$102,P1640+1)-INDEX($E$4:$E$102,P1640))))</f>
        <v/>
      </c>
      <c r="R1640" s="12">
        <f>IFERROR(MATCH(Data!Y1640,$F$4:$F$102,1),0)</f>
        <v/>
      </c>
      <c r="S1640" s="9">
        <f>IF(R1640=0,Data!Y1640+$I$13,IF(R1640&gt;=99,Data!Y1640+$I$14,INDEX($E$4:$E$102,R1640)+(Data!Y1640-INDEX($F$4:$F$102,R1640))/(INDEX($F$4:$F$102,R1640+1)-INDEX($F$4:$F$102,R1640))*(INDEX($E$4:$E$102,R1640+1)-INDEX($E$4:$E$102,R1640))))</f>
        <v/>
      </c>
    </row>
    <row r="1641">
      <c r="K1641" s="14">
        <f>Data!A1641</f>
        <v/>
      </c>
      <c r="L1641" s="12">
        <f>IF(Occurrence!J1641&lt;=0,-1,IFERROR(MATCH(Occurrence!J1641,$D$4:$D$102,1),0))</f>
        <v/>
      </c>
      <c r="M1641" s="9">
        <f>IF(L1641&lt;0,0,IF(L1641=0,Occurrence!J1641*$I$11,IF(L1641&gt;=99,Occurrence!J1641*$I$12,INDEX($C$4:$C$102,L1641)+(Occurrence!J1641-INDEX($D$4:$D$102,L1641))/(INDEX($D$4:$D$102,L1641+1)-INDEX($D$4:$D$102,L1641))*(INDEX($C$4:$C$102,L1641+1)-INDEX($C$4:$C$102,L1641)))))</f>
        <v/>
      </c>
      <c r="N1641" s="12">
        <f>IF(Occurrence!K1641&lt;=0,-1,IFERROR(MATCH(Occurrence!K1641,$D$4:$D$102,1),0))</f>
        <v/>
      </c>
      <c r="O1641" s="9">
        <f>IF(N1641&lt;0,0,IF(N1641=0,Occurrence!K1641*$I$11,IF(N1641&gt;=99,Occurrence!K1641*$I$12,INDEX($C$4:$C$102,N1641)+(Occurrence!K1641-INDEX($D$4:$D$102,N1641))/(INDEX($D$4:$D$102,N1641+1)-INDEX($D$4:$D$102,N1641))*(INDEX($C$4:$C$102,N1641+1)-INDEX($C$4:$C$102,N1641)))))</f>
        <v/>
      </c>
      <c r="P1641" s="12">
        <f>IFERROR(MATCH(Data!X1641,$F$4:$F$102,1),0)</f>
        <v/>
      </c>
      <c r="Q1641" s="9">
        <f>IF(P1641=0,Data!X1641+$I$13,IF(P1641&gt;=99,Data!X1641+$I$14,INDEX($E$4:$E$102,P1641)+(Data!X1641-INDEX($F$4:$F$102,P1641))/(INDEX($F$4:$F$102,P1641+1)-INDEX($F$4:$F$102,P1641))*(INDEX($E$4:$E$102,P1641+1)-INDEX($E$4:$E$102,P1641))))</f>
        <v/>
      </c>
      <c r="R1641" s="12">
        <f>IFERROR(MATCH(Data!Y1641,$F$4:$F$102,1),0)</f>
        <v/>
      </c>
      <c r="S1641" s="9">
        <f>IF(R1641=0,Data!Y1641+$I$13,IF(R1641&gt;=99,Data!Y1641+$I$14,INDEX($E$4:$E$102,R1641)+(Data!Y1641-INDEX($F$4:$F$102,R1641))/(INDEX($F$4:$F$102,R1641+1)-INDEX($F$4:$F$102,R1641))*(INDEX($E$4:$E$102,R1641+1)-INDEX($E$4:$E$102,R1641))))</f>
        <v/>
      </c>
    </row>
    <row r="1642">
      <c r="K1642" s="14">
        <f>Data!A1642</f>
        <v/>
      </c>
      <c r="L1642" s="12">
        <f>IF(Occurrence!J1642&lt;=0,-1,IFERROR(MATCH(Occurrence!J1642,$D$4:$D$102,1),0))</f>
        <v/>
      </c>
      <c r="M1642" s="9">
        <f>IF(L1642&lt;0,0,IF(L1642=0,Occurrence!J1642*$I$11,IF(L1642&gt;=99,Occurrence!J1642*$I$12,INDEX($C$4:$C$102,L1642)+(Occurrence!J1642-INDEX($D$4:$D$102,L1642))/(INDEX($D$4:$D$102,L1642+1)-INDEX($D$4:$D$102,L1642))*(INDEX($C$4:$C$102,L1642+1)-INDEX($C$4:$C$102,L1642)))))</f>
        <v/>
      </c>
      <c r="N1642" s="12">
        <f>IF(Occurrence!K1642&lt;=0,-1,IFERROR(MATCH(Occurrence!K1642,$D$4:$D$102,1),0))</f>
        <v/>
      </c>
      <c r="O1642" s="9">
        <f>IF(N1642&lt;0,0,IF(N1642=0,Occurrence!K1642*$I$11,IF(N1642&gt;=99,Occurrence!K1642*$I$12,INDEX($C$4:$C$102,N1642)+(Occurrence!K1642-INDEX($D$4:$D$102,N1642))/(INDEX($D$4:$D$102,N1642+1)-INDEX($D$4:$D$102,N1642))*(INDEX($C$4:$C$102,N1642+1)-INDEX($C$4:$C$102,N1642)))))</f>
        <v/>
      </c>
      <c r="P1642" s="12">
        <f>IFERROR(MATCH(Data!X1642,$F$4:$F$102,1),0)</f>
        <v/>
      </c>
      <c r="Q1642" s="9">
        <f>IF(P1642=0,Data!X1642+$I$13,IF(P1642&gt;=99,Data!X1642+$I$14,INDEX($E$4:$E$102,P1642)+(Data!X1642-INDEX($F$4:$F$102,P1642))/(INDEX($F$4:$F$102,P1642+1)-INDEX($F$4:$F$102,P1642))*(INDEX($E$4:$E$102,P1642+1)-INDEX($E$4:$E$102,P1642))))</f>
        <v/>
      </c>
      <c r="R1642" s="12">
        <f>IFERROR(MATCH(Data!Y1642,$F$4:$F$102,1),0)</f>
        <v/>
      </c>
      <c r="S1642" s="9">
        <f>IF(R1642=0,Data!Y1642+$I$13,IF(R1642&gt;=99,Data!Y1642+$I$14,INDEX($E$4:$E$102,R1642)+(Data!Y1642-INDEX($F$4:$F$102,R1642))/(INDEX($F$4:$F$102,R1642+1)-INDEX($F$4:$F$102,R1642))*(INDEX($E$4:$E$102,R1642+1)-INDEX($E$4:$E$102,R1642))))</f>
        <v/>
      </c>
    </row>
    <row r="1643">
      <c r="K1643" s="14">
        <f>Data!A1643</f>
        <v/>
      </c>
      <c r="L1643" s="12">
        <f>IF(Occurrence!J1643&lt;=0,-1,IFERROR(MATCH(Occurrence!J1643,$D$4:$D$102,1),0))</f>
        <v/>
      </c>
      <c r="M1643" s="9">
        <f>IF(L1643&lt;0,0,IF(L1643=0,Occurrence!J1643*$I$11,IF(L1643&gt;=99,Occurrence!J1643*$I$12,INDEX($C$4:$C$102,L1643)+(Occurrence!J1643-INDEX($D$4:$D$102,L1643))/(INDEX($D$4:$D$102,L1643+1)-INDEX($D$4:$D$102,L1643))*(INDEX($C$4:$C$102,L1643+1)-INDEX($C$4:$C$102,L1643)))))</f>
        <v/>
      </c>
      <c r="N1643" s="12">
        <f>IF(Occurrence!K1643&lt;=0,-1,IFERROR(MATCH(Occurrence!K1643,$D$4:$D$102,1),0))</f>
        <v/>
      </c>
      <c r="O1643" s="9">
        <f>IF(N1643&lt;0,0,IF(N1643=0,Occurrence!K1643*$I$11,IF(N1643&gt;=99,Occurrence!K1643*$I$12,INDEX($C$4:$C$102,N1643)+(Occurrence!K1643-INDEX($D$4:$D$102,N1643))/(INDEX($D$4:$D$102,N1643+1)-INDEX($D$4:$D$102,N1643))*(INDEX($C$4:$C$102,N1643+1)-INDEX($C$4:$C$102,N1643)))))</f>
        <v/>
      </c>
      <c r="P1643" s="12">
        <f>IFERROR(MATCH(Data!X1643,$F$4:$F$102,1),0)</f>
        <v/>
      </c>
      <c r="Q1643" s="9">
        <f>IF(P1643=0,Data!X1643+$I$13,IF(P1643&gt;=99,Data!X1643+$I$14,INDEX($E$4:$E$102,P1643)+(Data!X1643-INDEX($F$4:$F$102,P1643))/(INDEX($F$4:$F$102,P1643+1)-INDEX($F$4:$F$102,P1643))*(INDEX($E$4:$E$102,P1643+1)-INDEX($E$4:$E$102,P1643))))</f>
        <v/>
      </c>
      <c r="R1643" s="12">
        <f>IFERROR(MATCH(Data!Y1643,$F$4:$F$102,1),0)</f>
        <v/>
      </c>
      <c r="S1643" s="9">
        <f>IF(R1643=0,Data!Y1643+$I$13,IF(R1643&gt;=99,Data!Y1643+$I$14,INDEX($E$4:$E$102,R1643)+(Data!Y1643-INDEX($F$4:$F$102,R1643))/(INDEX($F$4:$F$102,R1643+1)-INDEX($F$4:$F$102,R1643))*(INDEX($E$4:$E$102,R1643+1)-INDEX($E$4:$E$102,R1643))))</f>
        <v/>
      </c>
    </row>
    <row r="1644">
      <c r="K1644" s="14">
        <f>Data!A1644</f>
        <v/>
      </c>
      <c r="L1644" s="12">
        <f>IF(Occurrence!J1644&lt;=0,-1,IFERROR(MATCH(Occurrence!J1644,$D$4:$D$102,1),0))</f>
        <v/>
      </c>
      <c r="M1644" s="9">
        <f>IF(L1644&lt;0,0,IF(L1644=0,Occurrence!J1644*$I$11,IF(L1644&gt;=99,Occurrence!J1644*$I$12,INDEX($C$4:$C$102,L1644)+(Occurrence!J1644-INDEX($D$4:$D$102,L1644))/(INDEX($D$4:$D$102,L1644+1)-INDEX($D$4:$D$102,L1644))*(INDEX($C$4:$C$102,L1644+1)-INDEX($C$4:$C$102,L1644)))))</f>
        <v/>
      </c>
      <c r="N1644" s="12">
        <f>IF(Occurrence!K1644&lt;=0,-1,IFERROR(MATCH(Occurrence!K1644,$D$4:$D$102,1),0))</f>
        <v/>
      </c>
      <c r="O1644" s="9">
        <f>IF(N1644&lt;0,0,IF(N1644=0,Occurrence!K1644*$I$11,IF(N1644&gt;=99,Occurrence!K1644*$I$12,INDEX($C$4:$C$102,N1644)+(Occurrence!K1644-INDEX($D$4:$D$102,N1644))/(INDEX($D$4:$D$102,N1644+1)-INDEX($D$4:$D$102,N1644))*(INDEX($C$4:$C$102,N1644+1)-INDEX($C$4:$C$102,N1644)))))</f>
        <v/>
      </c>
      <c r="P1644" s="12">
        <f>IFERROR(MATCH(Data!X1644,$F$4:$F$102,1),0)</f>
        <v/>
      </c>
      <c r="Q1644" s="9">
        <f>IF(P1644=0,Data!X1644+$I$13,IF(P1644&gt;=99,Data!X1644+$I$14,INDEX($E$4:$E$102,P1644)+(Data!X1644-INDEX($F$4:$F$102,P1644))/(INDEX($F$4:$F$102,P1644+1)-INDEX($F$4:$F$102,P1644))*(INDEX($E$4:$E$102,P1644+1)-INDEX($E$4:$E$102,P1644))))</f>
        <v/>
      </c>
      <c r="R1644" s="12">
        <f>IFERROR(MATCH(Data!Y1644,$F$4:$F$102,1),0)</f>
        <v/>
      </c>
      <c r="S1644" s="9">
        <f>IF(R1644=0,Data!Y1644+$I$13,IF(R1644&gt;=99,Data!Y1644+$I$14,INDEX($E$4:$E$102,R1644)+(Data!Y1644-INDEX($F$4:$F$102,R1644))/(INDEX($F$4:$F$102,R1644+1)-INDEX($F$4:$F$102,R1644))*(INDEX($E$4:$E$102,R1644+1)-INDEX($E$4:$E$102,R1644))))</f>
        <v/>
      </c>
    </row>
    <row r="1645">
      <c r="K1645" s="14">
        <f>Data!A1645</f>
        <v/>
      </c>
      <c r="L1645" s="12">
        <f>IF(Occurrence!J1645&lt;=0,-1,IFERROR(MATCH(Occurrence!J1645,$D$4:$D$102,1),0))</f>
        <v/>
      </c>
      <c r="M1645" s="9">
        <f>IF(L1645&lt;0,0,IF(L1645=0,Occurrence!J1645*$I$11,IF(L1645&gt;=99,Occurrence!J1645*$I$12,INDEX($C$4:$C$102,L1645)+(Occurrence!J1645-INDEX($D$4:$D$102,L1645))/(INDEX($D$4:$D$102,L1645+1)-INDEX($D$4:$D$102,L1645))*(INDEX($C$4:$C$102,L1645+1)-INDEX($C$4:$C$102,L1645)))))</f>
        <v/>
      </c>
      <c r="N1645" s="12">
        <f>IF(Occurrence!K1645&lt;=0,-1,IFERROR(MATCH(Occurrence!K1645,$D$4:$D$102,1),0))</f>
        <v/>
      </c>
      <c r="O1645" s="9">
        <f>IF(N1645&lt;0,0,IF(N1645=0,Occurrence!K1645*$I$11,IF(N1645&gt;=99,Occurrence!K1645*$I$12,INDEX($C$4:$C$102,N1645)+(Occurrence!K1645-INDEX($D$4:$D$102,N1645))/(INDEX($D$4:$D$102,N1645+1)-INDEX($D$4:$D$102,N1645))*(INDEX($C$4:$C$102,N1645+1)-INDEX($C$4:$C$102,N1645)))))</f>
        <v/>
      </c>
      <c r="P1645" s="12">
        <f>IFERROR(MATCH(Data!X1645,$F$4:$F$102,1),0)</f>
        <v/>
      </c>
      <c r="Q1645" s="9">
        <f>IF(P1645=0,Data!X1645+$I$13,IF(P1645&gt;=99,Data!X1645+$I$14,INDEX($E$4:$E$102,P1645)+(Data!X1645-INDEX($F$4:$F$102,P1645))/(INDEX($F$4:$F$102,P1645+1)-INDEX($F$4:$F$102,P1645))*(INDEX($E$4:$E$102,P1645+1)-INDEX($E$4:$E$102,P1645))))</f>
        <v/>
      </c>
      <c r="R1645" s="12">
        <f>IFERROR(MATCH(Data!Y1645,$F$4:$F$102,1),0)</f>
        <v/>
      </c>
      <c r="S1645" s="9">
        <f>IF(R1645=0,Data!Y1645+$I$13,IF(R1645&gt;=99,Data!Y1645+$I$14,INDEX($E$4:$E$102,R1645)+(Data!Y1645-INDEX($F$4:$F$102,R1645))/(INDEX($F$4:$F$102,R1645+1)-INDEX($F$4:$F$102,R1645))*(INDEX($E$4:$E$102,R1645+1)-INDEX($E$4:$E$102,R1645))))</f>
        <v/>
      </c>
    </row>
    <row r="1646">
      <c r="K1646" s="14">
        <f>Data!A1646</f>
        <v/>
      </c>
      <c r="L1646" s="12">
        <f>IF(Occurrence!J1646&lt;=0,-1,IFERROR(MATCH(Occurrence!J1646,$D$4:$D$102,1),0))</f>
        <v/>
      </c>
      <c r="M1646" s="9">
        <f>IF(L1646&lt;0,0,IF(L1646=0,Occurrence!J1646*$I$11,IF(L1646&gt;=99,Occurrence!J1646*$I$12,INDEX($C$4:$C$102,L1646)+(Occurrence!J1646-INDEX($D$4:$D$102,L1646))/(INDEX($D$4:$D$102,L1646+1)-INDEX($D$4:$D$102,L1646))*(INDEX($C$4:$C$102,L1646+1)-INDEX($C$4:$C$102,L1646)))))</f>
        <v/>
      </c>
      <c r="N1646" s="12">
        <f>IF(Occurrence!K1646&lt;=0,-1,IFERROR(MATCH(Occurrence!K1646,$D$4:$D$102,1),0))</f>
        <v/>
      </c>
      <c r="O1646" s="9">
        <f>IF(N1646&lt;0,0,IF(N1646=0,Occurrence!K1646*$I$11,IF(N1646&gt;=99,Occurrence!K1646*$I$12,INDEX($C$4:$C$102,N1646)+(Occurrence!K1646-INDEX($D$4:$D$102,N1646))/(INDEX($D$4:$D$102,N1646+1)-INDEX($D$4:$D$102,N1646))*(INDEX($C$4:$C$102,N1646+1)-INDEX($C$4:$C$102,N1646)))))</f>
        <v/>
      </c>
      <c r="P1646" s="12">
        <f>IFERROR(MATCH(Data!X1646,$F$4:$F$102,1),0)</f>
        <v/>
      </c>
      <c r="Q1646" s="9">
        <f>IF(P1646=0,Data!X1646+$I$13,IF(P1646&gt;=99,Data!X1646+$I$14,INDEX($E$4:$E$102,P1646)+(Data!X1646-INDEX($F$4:$F$102,P1646))/(INDEX($F$4:$F$102,P1646+1)-INDEX($F$4:$F$102,P1646))*(INDEX($E$4:$E$102,P1646+1)-INDEX($E$4:$E$102,P1646))))</f>
        <v/>
      </c>
      <c r="R1646" s="12">
        <f>IFERROR(MATCH(Data!Y1646,$F$4:$F$102,1),0)</f>
        <v/>
      </c>
      <c r="S1646" s="9">
        <f>IF(R1646=0,Data!Y1646+$I$13,IF(R1646&gt;=99,Data!Y1646+$I$14,INDEX($E$4:$E$102,R1646)+(Data!Y1646-INDEX($F$4:$F$102,R1646))/(INDEX($F$4:$F$102,R1646+1)-INDEX($F$4:$F$102,R1646))*(INDEX($E$4:$E$102,R1646+1)-INDEX($E$4:$E$102,R1646))))</f>
        <v/>
      </c>
    </row>
    <row r="1647">
      <c r="K1647" s="14">
        <f>Data!A1647</f>
        <v/>
      </c>
      <c r="L1647" s="12">
        <f>IF(Occurrence!J1647&lt;=0,-1,IFERROR(MATCH(Occurrence!J1647,$D$4:$D$102,1),0))</f>
        <v/>
      </c>
      <c r="M1647" s="9">
        <f>IF(L1647&lt;0,0,IF(L1647=0,Occurrence!J1647*$I$11,IF(L1647&gt;=99,Occurrence!J1647*$I$12,INDEX($C$4:$C$102,L1647)+(Occurrence!J1647-INDEX($D$4:$D$102,L1647))/(INDEX($D$4:$D$102,L1647+1)-INDEX($D$4:$D$102,L1647))*(INDEX($C$4:$C$102,L1647+1)-INDEX($C$4:$C$102,L1647)))))</f>
        <v/>
      </c>
      <c r="N1647" s="12">
        <f>IF(Occurrence!K1647&lt;=0,-1,IFERROR(MATCH(Occurrence!K1647,$D$4:$D$102,1),0))</f>
        <v/>
      </c>
      <c r="O1647" s="9">
        <f>IF(N1647&lt;0,0,IF(N1647=0,Occurrence!K1647*$I$11,IF(N1647&gt;=99,Occurrence!K1647*$I$12,INDEX($C$4:$C$102,N1647)+(Occurrence!K1647-INDEX($D$4:$D$102,N1647))/(INDEX($D$4:$D$102,N1647+1)-INDEX($D$4:$D$102,N1647))*(INDEX($C$4:$C$102,N1647+1)-INDEX($C$4:$C$102,N1647)))))</f>
        <v/>
      </c>
      <c r="P1647" s="12">
        <f>IFERROR(MATCH(Data!X1647,$F$4:$F$102,1),0)</f>
        <v/>
      </c>
      <c r="Q1647" s="9">
        <f>IF(P1647=0,Data!X1647+$I$13,IF(P1647&gt;=99,Data!X1647+$I$14,INDEX($E$4:$E$102,P1647)+(Data!X1647-INDEX($F$4:$F$102,P1647))/(INDEX($F$4:$F$102,P1647+1)-INDEX($F$4:$F$102,P1647))*(INDEX($E$4:$E$102,P1647+1)-INDEX($E$4:$E$102,P1647))))</f>
        <v/>
      </c>
      <c r="R1647" s="12">
        <f>IFERROR(MATCH(Data!Y1647,$F$4:$F$102,1),0)</f>
        <v/>
      </c>
      <c r="S1647" s="9">
        <f>IF(R1647=0,Data!Y1647+$I$13,IF(R1647&gt;=99,Data!Y1647+$I$14,INDEX($E$4:$E$102,R1647)+(Data!Y1647-INDEX($F$4:$F$102,R1647))/(INDEX($F$4:$F$102,R1647+1)-INDEX($F$4:$F$102,R1647))*(INDEX($E$4:$E$102,R1647+1)-INDEX($E$4:$E$102,R1647))))</f>
        <v/>
      </c>
    </row>
    <row r="1648">
      <c r="K1648" s="14">
        <f>Data!A1648</f>
        <v/>
      </c>
      <c r="L1648" s="12">
        <f>IF(Occurrence!J1648&lt;=0,-1,IFERROR(MATCH(Occurrence!J1648,$D$4:$D$102,1),0))</f>
        <v/>
      </c>
      <c r="M1648" s="9">
        <f>IF(L1648&lt;0,0,IF(L1648=0,Occurrence!J1648*$I$11,IF(L1648&gt;=99,Occurrence!J1648*$I$12,INDEX($C$4:$C$102,L1648)+(Occurrence!J1648-INDEX($D$4:$D$102,L1648))/(INDEX($D$4:$D$102,L1648+1)-INDEX($D$4:$D$102,L1648))*(INDEX($C$4:$C$102,L1648+1)-INDEX($C$4:$C$102,L1648)))))</f>
        <v/>
      </c>
      <c r="N1648" s="12">
        <f>IF(Occurrence!K1648&lt;=0,-1,IFERROR(MATCH(Occurrence!K1648,$D$4:$D$102,1),0))</f>
        <v/>
      </c>
      <c r="O1648" s="9">
        <f>IF(N1648&lt;0,0,IF(N1648=0,Occurrence!K1648*$I$11,IF(N1648&gt;=99,Occurrence!K1648*$I$12,INDEX($C$4:$C$102,N1648)+(Occurrence!K1648-INDEX($D$4:$D$102,N1648))/(INDEX($D$4:$D$102,N1648+1)-INDEX($D$4:$D$102,N1648))*(INDEX($C$4:$C$102,N1648+1)-INDEX($C$4:$C$102,N1648)))))</f>
        <v/>
      </c>
      <c r="P1648" s="12">
        <f>IFERROR(MATCH(Data!X1648,$F$4:$F$102,1),0)</f>
        <v/>
      </c>
      <c r="Q1648" s="9">
        <f>IF(P1648=0,Data!X1648+$I$13,IF(P1648&gt;=99,Data!X1648+$I$14,INDEX($E$4:$E$102,P1648)+(Data!X1648-INDEX($F$4:$F$102,P1648))/(INDEX($F$4:$F$102,P1648+1)-INDEX($F$4:$F$102,P1648))*(INDEX($E$4:$E$102,P1648+1)-INDEX($E$4:$E$102,P1648))))</f>
        <v/>
      </c>
      <c r="R1648" s="12">
        <f>IFERROR(MATCH(Data!Y1648,$F$4:$F$102,1),0)</f>
        <v/>
      </c>
      <c r="S1648" s="9">
        <f>IF(R1648=0,Data!Y1648+$I$13,IF(R1648&gt;=99,Data!Y1648+$I$14,INDEX($E$4:$E$102,R1648)+(Data!Y1648-INDEX($F$4:$F$102,R1648))/(INDEX($F$4:$F$102,R1648+1)-INDEX($F$4:$F$102,R1648))*(INDEX($E$4:$E$102,R1648+1)-INDEX($E$4:$E$102,R1648))))</f>
        <v/>
      </c>
    </row>
    <row r="1649">
      <c r="K1649" s="14">
        <f>Data!A1649</f>
        <v/>
      </c>
      <c r="L1649" s="12">
        <f>IF(Occurrence!J1649&lt;=0,-1,IFERROR(MATCH(Occurrence!J1649,$D$4:$D$102,1),0))</f>
        <v/>
      </c>
      <c r="M1649" s="9">
        <f>IF(L1649&lt;0,0,IF(L1649=0,Occurrence!J1649*$I$11,IF(L1649&gt;=99,Occurrence!J1649*$I$12,INDEX($C$4:$C$102,L1649)+(Occurrence!J1649-INDEX($D$4:$D$102,L1649))/(INDEX($D$4:$D$102,L1649+1)-INDEX($D$4:$D$102,L1649))*(INDEX($C$4:$C$102,L1649+1)-INDEX($C$4:$C$102,L1649)))))</f>
        <v/>
      </c>
      <c r="N1649" s="12">
        <f>IF(Occurrence!K1649&lt;=0,-1,IFERROR(MATCH(Occurrence!K1649,$D$4:$D$102,1),0))</f>
        <v/>
      </c>
      <c r="O1649" s="9">
        <f>IF(N1649&lt;0,0,IF(N1649=0,Occurrence!K1649*$I$11,IF(N1649&gt;=99,Occurrence!K1649*$I$12,INDEX($C$4:$C$102,N1649)+(Occurrence!K1649-INDEX($D$4:$D$102,N1649))/(INDEX($D$4:$D$102,N1649+1)-INDEX($D$4:$D$102,N1649))*(INDEX($C$4:$C$102,N1649+1)-INDEX($C$4:$C$102,N1649)))))</f>
        <v/>
      </c>
      <c r="P1649" s="12">
        <f>IFERROR(MATCH(Data!X1649,$F$4:$F$102,1),0)</f>
        <v/>
      </c>
      <c r="Q1649" s="9">
        <f>IF(P1649=0,Data!X1649+$I$13,IF(P1649&gt;=99,Data!X1649+$I$14,INDEX($E$4:$E$102,P1649)+(Data!X1649-INDEX($F$4:$F$102,P1649))/(INDEX($F$4:$F$102,P1649+1)-INDEX($F$4:$F$102,P1649))*(INDEX($E$4:$E$102,P1649+1)-INDEX($E$4:$E$102,P1649))))</f>
        <v/>
      </c>
      <c r="R1649" s="12">
        <f>IFERROR(MATCH(Data!Y1649,$F$4:$F$102,1),0)</f>
        <v/>
      </c>
      <c r="S1649" s="9">
        <f>IF(R1649=0,Data!Y1649+$I$13,IF(R1649&gt;=99,Data!Y1649+$I$14,INDEX($E$4:$E$102,R1649)+(Data!Y1649-INDEX($F$4:$F$102,R1649))/(INDEX($F$4:$F$102,R1649+1)-INDEX($F$4:$F$102,R1649))*(INDEX($E$4:$E$102,R1649+1)-INDEX($E$4:$E$102,R1649))))</f>
        <v/>
      </c>
    </row>
    <row r="1650">
      <c r="K1650" s="14">
        <f>Data!A1650</f>
        <v/>
      </c>
      <c r="L1650" s="12">
        <f>IF(Occurrence!J1650&lt;=0,-1,IFERROR(MATCH(Occurrence!J1650,$D$4:$D$102,1),0))</f>
        <v/>
      </c>
      <c r="M1650" s="9">
        <f>IF(L1650&lt;0,0,IF(L1650=0,Occurrence!J1650*$I$11,IF(L1650&gt;=99,Occurrence!J1650*$I$12,INDEX($C$4:$C$102,L1650)+(Occurrence!J1650-INDEX($D$4:$D$102,L1650))/(INDEX($D$4:$D$102,L1650+1)-INDEX($D$4:$D$102,L1650))*(INDEX($C$4:$C$102,L1650+1)-INDEX($C$4:$C$102,L1650)))))</f>
        <v/>
      </c>
      <c r="N1650" s="12">
        <f>IF(Occurrence!K1650&lt;=0,-1,IFERROR(MATCH(Occurrence!K1650,$D$4:$D$102,1),0))</f>
        <v/>
      </c>
      <c r="O1650" s="9">
        <f>IF(N1650&lt;0,0,IF(N1650=0,Occurrence!K1650*$I$11,IF(N1650&gt;=99,Occurrence!K1650*$I$12,INDEX($C$4:$C$102,N1650)+(Occurrence!K1650-INDEX($D$4:$D$102,N1650))/(INDEX($D$4:$D$102,N1650+1)-INDEX($D$4:$D$102,N1650))*(INDEX($C$4:$C$102,N1650+1)-INDEX($C$4:$C$102,N1650)))))</f>
        <v/>
      </c>
      <c r="P1650" s="12">
        <f>IFERROR(MATCH(Data!X1650,$F$4:$F$102,1),0)</f>
        <v/>
      </c>
      <c r="Q1650" s="9">
        <f>IF(P1650=0,Data!X1650+$I$13,IF(P1650&gt;=99,Data!X1650+$I$14,INDEX($E$4:$E$102,P1650)+(Data!X1650-INDEX($F$4:$F$102,P1650))/(INDEX($F$4:$F$102,P1650+1)-INDEX($F$4:$F$102,P1650))*(INDEX($E$4:$E$102,P1650+1)-INDEX($E$4:$E$102,P1650))))</f>
        <v/>
      </c>
      <c r="R1650" s="12">
        <f>IFERROR(MATCH(Data!Y1650,$F$4:$F$102,1),0)</f>
        <v/>
      </c>
      <c r="S1650" s="9">
        <f>IF(R1650=0,Data!Y1650+$I$13,IF(R1650&gt;=99,Data!Y1650+$I$14,INDEX($E$4:$E$102,R1650)+(Data!Y1650-INDEX($F$4:$F$102,R1650))/(INDEX($F$4:$F$102,R1650+1)-INDEX($F$4:$F$102,R1650))*(INDEX($E$4:$E$102,R1650+1)-INDEX($E$4:$E$102,R1650))))</f>
        <v/>
      </c>
    </row>
    <row r="1651">
      <c r="K1651" s="14">
        <f>Data!A1651</f>
        <v/>
      </c>
      <c r="L1651" s="12">
        <f>IF(Occurrence!J1651&lt;=0,-1,IFERROR(MATCH(Occurrence!J1651,$D$4:$D$102,1),0))</f>
        <v/>
      </c>
      <c r="M1651" s="9">
        <f>IF(L1651&lt;0,0,IF(L1651=0,Occurrence!J1651*$I$11,IF(L1651&gt;=99,Occurrence!J1651*$I$12,INDEX($C$4:$C$102,L1651)+(Occurrence!J1651-INDEX($D$4:$D$102,L1651))/(INDEX($D$4:$D$102,L1651+1)-INDEX($D$4:$D$102,L1651))*(INDEX($C$4:$C$102,L1651+1)-INDEX($C$4:$C$102,L1651)))))</f>
        <v/>
      </c>
      <c r="N1651" s="12">
        <f>IF(Occurrence!K1651&lt;=0,-1,IFERROR(MATCH(Occurrence!K1651,$D$4:$D$102,1),0))</f>
        <v/>
      </c>
      <c r="O1651" s="9">
        <f>IF(N1651&lt;0,0,IF(N1651=0,Occurrence!K1651*$I$11,IF(N1651&gt;=99,Occurrence!K1651*$I$12,INDEX($C$4:$C$102,N1651)+(Occurrence!K1651-INDEX($D$4:$D$102,N1651))/(INDEX($D$4:$D$102,N1651+1)-INDEX($D$4:$D$102,N1651))*(INDEX($C$4:$C$102,N1651+1)-INDEX($C$4:$C$102,N1651)))))</f>
        <v/>
      </c>
      <c r="P1651" s="12">
        <f>IFERROR(MATCH(Data!X1651,$F$4:$F$102,1),0)</f>
        <v/>
      </c>
      <c r="Q1651" s="9">
        <f>IF(P1651=0,Data!X1651+$I$13,IF(P1651&gt;=99,Data!X1651+$I$14,INDEX($E$4:$E$102,P1651)+(Data!X1651-INDEX($F$4:$F$102,P1651))/(INDEX($F$4:$F$102,P1651+1)-INDEX($F$4:$F$102,P1651))*(INDEX($E$4:$E$102,P1651+1)-INDEX($E$4:$E$102,P1651))))</f>
        <v/>
      </c>
      <c r="R1651" s="12">
        <f>IFERROR(MATCH(Data!Y1651,$F$4:$F$102,1),0)</f>
        <v/>
      </c>
      <c r="S1651" s="9">
        <f>IF(R1651=0,Data!Y1651+$I$13,IF(R1651&gt;=99,Data!Y1651+$I$14,INDEX($E$4:$E$102,R1651)+(Data!Y1651-INDEX($F$4:$F$102,R1651))/(INDEX($F$4:$F$102,R1651+1)-INDEX($F$4:$F$102,R1651))*(INDEX($E$4:$E$102,R1651+1)-INDEX($E$4:$E$102,R1651))))</f>
        <v/>
      </c>
    </row>
    <row r="1652">
      <c r="K1652" s="14">
        <f>Data!A1652</f>
        <v/>
      </c>
      <c r="L1652" s="12">
        <f>IF(Occurrence!J1652&lt;=0,-1,IFERROR(MATCH(Occurrence!J1652,$D$4:$D$102,1),0))</f>
        <v/>
      </c>
      <c r="M1652" s="9">
        <f>IF(L1652&lt;0,0,IF(L1652=0,Occurrence!J1652*$I$11,IF(L1652&gt;=99,Occurrence!J1652*$I$12,INDEX($C$4:$C$102,L1652)+(Occurrence!J1652-INDEX($D$4:$D$102,L1652))/(INDEX($D$4:$D$102,L1652+1)-INDEX($D$4:$D$102,L1652))*(INDEX($C$4:$C$102,L1652+1)-INDEX($C$4:$C$102,L1652)))))</f>
        <v/>
      </c>
      <c r="N1652" s="12">
        <f>IF(Occurrence!K1652&lt;=0,-1,IFERROR(MATCH(Occurrence!K1652,$D$4:$D$102,1),0))</f>
        <v/>
      </c>
      <c r="O1652" s="9">
        <f>IF(N1652&lt;0,0,IF(N1652=0,Occurrence!K1652*$I$11,IF(N1652&gt;=99,Occurrence!K1652*$I$12,INDEX($C$4:$C$102,N1652)+(Occurrence!K1652-INDEX($D$4:$D$102,N1652))/(INDEX($D$4:$D$102,N1652+1)-INDEX($D$4:$D$102,N1652))*(INDEX($C$4:$C$102,N1652+1)-INDEX($C$4:$C$102,N1652)))))</f>
        <v/>
      </c>
      <c r="P1652" s="12">
        <f>IFERROR(MATCH(Data!X1652,$F$4:$F$102,1),0)</f>
        <v/>
      </c>
      <c r="Q1652" s="9">
        <f>IF(P1652=0,Data!X1652+$I$13,IF(P1652&gt;=99,Data!X1652+$I$14,INDEX($E$4:$E$102,P1652)+(Data!X1652-INDEX($F$4:$F$102,P1652))/(INDEX($F$4:$F$102,P1652+1)-INDEX($F$4:$F$102,P1652))*(INDEX($E$4:$E$102,P1652+1)-INDEX($E$4:$E$102,P1652))))</f>
        <v/>
      </c>
      <c r="R1652" s="12">
        <f>IFERROR(MATCH(Data!Y1652,$F$4:$F$102,1),0)</f>
        <v/>
      </c>
      <c r="S1652" s="9">
        <f>IF(R1652=0,Data!Y1652+$I$13,IF(R1652&gt;=99,Data!Y1652+$I$14,INDEX($E$4:$E$102,R1652)+(Data!Y1652-INDEX($F$4:$F$102,R1652))/(INDEX($F$4:$F$102,R1652+1)-INDEX($F$4:$F$102,R1652))*(INDEX($E$4:$E$102,R1652+1)-INDEX($E$4:$E$102,R1652))))</f>
        <v/>
      </c>
    </row>
    <row r="1653">
      <c r="K1653" s="14">
        <f>Data!A1653</f>
        <v/>
      </c>
      <c r="L1653" s="12">
        <f>IF(Occurrence!J1653&lt;=0,-1,IFERROR(MATCH(Occurrence!J1653,$D$4:$D$102,1),0))</f>
        <v/>
      </c>
      <c r="M1653" s="9">
        <f>IF(L1653&lt;0,0,IF(L1653=0,Occurrence!J1653*$I$11,IF(L1653&gt;=99,Occurrence!J1653*$I$12,INDEX($C$4:$C$102,L1653)+(Occurrence!J1653-INDEX($D$4:$D$102,L1653))/(INDEX($D$4:$D$102,L1653+1)-INDEX($D$4:$D$102,L1653))*(INDEX($C$4:$C$102,L1653+1)-INDEX($C$4:$C$102,L1653)))))</f>
        <v/>
      </c>
      <c r="N1653" s="12">
        <f>IF(Occurrence!K1653&lt;=0,-1,IFERROR(MATCH(Occurrence!K1653,$D$4:$D$102,1),0))</f>
        <v/>
      </c>
      <c r="O1653" s="9">
        <f>IF(N1653&lt;0,0,IF(N1653=0,Occurrence!K1653*$I$11,IF(N1653&gt;=99,Occurrence!K1653*$I$12,INDEX($C$4:$C$102,N1653)+(Occurrence!K1653-INDEX($D$4:$D$102,N1653))/(INDEX($D$4:$D$102,N1653+1)-INDEX($D$4:$D$102,N1653))*(INDEX($C$4:$C$102,N1653+1)-INDEX($C$4:$C$102,N1653)))))</f>
        <v/>
      </c>
      <c r="P1653" s="12">
        <f>IFERROR(MATCH(Data!X1653,$F$4:$F$102,1),0)</f>
        <v/>
      </c>
      <c r="Q1653" s="9">
        <f>IF(P1653=0,Data!X1653+$I$13,IF(P1653&gt;=99,Data!X1653+$I$14,INDEX($E$4:$E$102,P1653)+(Data!X1653-INDEX($F$4:$F$102,P1653))/(INDEX($F$4:$F$102,P1653+1)-INDEX($F$4:$F$102,P1653))*(INDEX($E$4:$E$102,P1653+1)-INDEX($E$4:$E$102,P1653))))</f>
        <v/>
      </c>
      <c r="R1653" s="12">
        <f>IFERROR(MATCH(Data!Y1653,$F$4:$F$102,1),0)</f>
        <v/>
      </c>
      <c r="S1653" s="9">
        <f>IF(R1653=0,Data!Y1653+$I$13,IF(R1653&gt;=99,Data!Y1653+$I$14,INDEX($E$4:$E$102,R1653)+(Data!Y1653-INDEX($F$4:$F$102,R1653))/(INDEX($F$4:$F$102,R1653+1)-INDEX($F$4:$F$102,R1653))*(INDEX($E$4:$E$102,R1653+1)-INDEX($E$4:$E$102,R1653))))</f>
        <v/>
      </c>
    </row>
    <row r="1654">
      <c r="K1654" s="14">
        <f>Data!A1654</f>
        <v/>
      </c>
      <c r="L1654" s="12">
        <f>IF(Occurrence!J1654&lt;=0,-1,IFERROR(MATCH(Occurrence!J1654,$D$4:$D$102,1),0))</f>
        <v/>
      </c>
      <c r="M1654" s="9">
        <f>IF(L1654&lt;0,0,IF(L1654=0,Occurrence!J1654*$I$11,IF(L1654&gt;=99,Occurrence!J1654*$I$12,INDEX($C$4:$C$102,L1654)+(Occurrence!J1654-INDEX($D$4:$D$102,L1654))/(INDEX($D$4:$D$102,L1654+1)-INDEX($D$4:$D$102,L1654))*(INDEX($C$4:$C$102,L1654+1)-INDEX($C$4:$C$102,L1654)))))</f>
        <v/>
      </c>
      <c r="N1654" s="12">
        <f>IF(Occurrence!K1654&lt;=0,-1,IFERROR(MATCH(Occurrence!K1654,$D$4:$D$102,1),0))</f>
        <v/>
      </c>
      <c r="O1654" s="9">
        <f>IF(N1654&lt;0,0,IF(N1654=0,Occurrence!K1654*$I$11,IF(N1654&gt;=99,Occurrence!K1654*$I$12,INDEX($C$4:$C$102,N1654)+(Occurrence!K1654-INDEX($D$4:$D$102,N1654))/(INDEX($D$4:$D$102,N1654+1)-INDEX($D$4:$D$102,N1654))*(INDEX($C$4:$C$102,N1654+1)-INDEX($C$4:$C$102,N1654)))))</f>
        <v/>
      </c>
      <c r="P1654" s="12">
        <f>IFERROR(MATCH(Data!X1654,$F$4:$F$102,1),0)</f>
        <v/>
      </c>
      <c r="Q1654" s="9">
        <f>IF(P1654=0,Data!X1654+$I$13,IF(P1654&gt;=99,Data!X1654+$I$14,INDEX($E$4:$E$102,P1654)+(Data!X1654-INDEX($F$4:$F$102,P1654))/(INDEX($F$4:$F$102,P1654+1)-INDEX($F$4:$F$102,P1654))*(INDEX($E$4:$E$102,P1654+1)-INDEX($E$4:$E$102,P1654))))</f>
        <v/>
      </c>
      <c r="R1654" s="12">
        <f>IFERROR(MATCH(Data!Y1654,$F$4:$F$102,1),0)</f>
        <v/>
      </c>
      <c r="S1654" s="9">
        <f>IF(R1654=0,Data!Y1654+$I$13,IF(R1654&gt;=99,Data!Y1654+$I$14,INDEX($E$4:$E$102,R1654)+(Data!Y1654-INDEX($F$4:$F$102,R1654))/(INDEX($F$4:$F$102,R1654+1)-INDEX($F$4:$F$102,R1654))*(INDEX($E$4:$E$102,R1654+1)-INDEX($E$4:$E$102,R1654))))</f>
        <v/>
      </c>
    </row>
    <row r="1655">
      <c r="K1655" s="14">
        <f>Data!A1655</f>
        <v/>
      </c>
      <c r="L1655" s="12">
        <f>IF(Occurrence!J1655&lt;=0,-1,IFERROR(MATCH(Occurrence!J1655,$D$4:$D$102,1),0))</f>
        <v/>
      </c>
      <c r="M1655" s="9">
        <f>IF(L1655&lt;0,0,IF(L1655=0,Occurrence!J1655*$I$11,IF(L1655&gt;=99,Occurrence!J1655*$I$12,INDEX($C$4:$C$102,L1655)+(Occurrence!J1655-INDEX($D$4:$D$102,L1655))/(INDEX($D$4:$D$102,L1655+1)-INDEX($D$4:$D$102,L1655))*(INDEX($C$4:$C$102,L1655+1)-INDEX($C$4:$C$102,L1655)))))</f>
        <v/>
      </c>
      <c r="N1655" s="12">
        <f>IF(Occurrence!K1655&lt;=0,-1,IFERROR(MATCH(Occurrence!K1655,$D$4:$D$102,1),0))</f>
        <v/>
      </c>
      <c r="O1655" s="9">
        <f>IF(N1655&lt;0,0,IF(N1655=0,Occurrence!K1655*$I$11,IF(N1655&gt;=99,Occurrence!K1655*$I$12,INDEX($C$4:$C$102,N1655)+(Occurrence!K1655-INDEX($D$4:$D$102,N1655))/(INDEX($D$4:$D$102,N1655+1)-INDEX($D$4:$D$102,N1655))*(INDEX($C$4:$C$102,N1655+1)-INDEX($C$4:$C$102,N1655)))))</f>
        <v/>
      </c>
      <c r="P1655" s="12">
        <f>IFERROR(MATCH(Data!X1655,$F$4:$F$102,1),0)</f>
        <v/>
      </c>
      <c r="Q1655" s="9">
        <f>IF(P1655=0,Data!X1655+$I$13,IF(P1655&gt;=99,Data!X1655+$I$14,INDEX($E$4:$E$102,P1655)+(Data!X1655-INDEX($F$4:$F$102,P1655))/(INDEX($F$4:$F$102,P1655+1)-INDEX($F$4:$F$102,P1655))*(INDEX($E$4:$E$102,P1655+1)-INDEX($E$4:$E$102,P1655))))</f>
        <v/>
      </c>
      <c r="R1655" s="12">
        <f>IFERROR(MATCH(Data!Y1655,$F$4:$F$102,1),0)</f>
        <v/>
      </c>
      <c r="S1655" s="9">
        <f>IF(R1655=0,Data!Y1655+$I$13,IF(R1655&gt;=99,Data!Y1655+$I$14,INDEX($E$4:$E$102,R1655)+(Data!Y1655-INDEX($F$4:$F$102,R1655))/(INDEX($F$4:$F$102,R1655+1)-INDEX($F$4:$F$102,R1655))*(INDEX($E$4:$E$102,R1655+1)-INDEX($E$4:$E$102,R1655))))</f>
        <v/>
      </c>
    </row>
    <row r="1656">
      <c r="K1656" s="14">
        <f>Data!A1656</f>
        <v/>
      </c>
      <c r="L1656" s="12">
        <f>IF(Occurrence!J1656&lt;=0,-1,IFERROR(MATCH(Occurrence!J1656,$D$4:$D$102,1),0))</f>
        <v/>
      </c>
      <c r="M1656" s="9">
        <f>IF(L1656&lt;0,0,IF(L1656=0,Occurrence!J1656*$I$11,IF(L1656&gt;=99,Occurrence!J1656*$I$12,INDEX($C$4:$C$102,L1656)+(Occurrence!J1656-INDEX($D$4:$D$102,L1656))/(INDEX($D$4:$D$102,L1656+1)-INDEX($D$4:$D$102,L1656))*(INDEX($C$4:$C$102,L1656+1)-INDEX($C$4:$C$102,L1656)))))</f>
        <v/>
      </c>
      <c r="N1656" s="12">
        <f>IF(Occurrence!K1656&lt;=0,-1,IFERROR(MATCH(Occurrence!K1656,$D$4:$D$102,1),0))</f>
        <v/>
      </c>
      <c r="O1656" s="9">
        <f>IF(N1656&lt;0,0,IF(N1656=0,Occurrence!K1656*$I$11,IF(N1656&gt;=99,Occurrence!K1656*$I$12,INDEX($C$4:$C$102,N1656)+(Occurrence!K1656-INDEX($D$4:$D$102,N1656))/(INDEX($D$4:$D$102,N1656+1)-INDEX($D$4:$D$102,N1656))*(INDEX($C$4:$C$102,N1656+1)-INDEX($C$4:$C$102,N1656)))))</f>
        <v/>
      </c>
      <c r="P1656" s="12">
        <f>IFERROR(MATCH(Data!X1656,$F$4:$F$102,1),0)</f>
        <v/>
      </c>
      <c r="Q1656" s="9">
        <f>IF(P1656=0,Data!X1656+$I$13,IF(P1656&gt;=99,Data!X1656+$I$14,INDEX($E$4:$E$102,P1656)+(Data!X1656-INDEX($F$4:$F$102,P1656))/(INDEX($F$4:$F$102,P1656+1)-INDEX($F$4:$F$102,P1656))*(INDEX($E$4:$E$102,P1656+1)-INDEX($E$4:$E$102,P1656))))</f>
        <v/>
      </c>
      <c r="R1656" s="12">
        <f>IFERROR(MATCH(Data!Y1656,$F$4:$F$102,1),0)</f>
        <v/>
      </c>
      <c r="S1656" s="9">
        <f>IF(R1656=0,Data!Y1656+$I$13,IF(R1656&gt;=99,Data!Y1656+$I$14,INDEX($E$4:$E$102,R1656)+(Data!Y1656-INDEX($F$4:$F$102,R1656))/(INDEX($F$4:$F$102,R1656+1)-INDEX($F$4:$F$102,R1656))*(INDEX($E$4:$E$102,R1656+1)-INDEX($E$4:$E$102,R1656))))</f>
        <v/>
      </c>
    </row>
    <row r="1657">
      <c r="K1657" s="14">
        <f>Data!A1657</f>
        <v/>
      </c>
      <c r="L1657" s="12">
        <f>IF(Occurrence!J1657&lt;=0,-1,IFERROR(MATCH(Occurrence!J1657,$D$4:$D$102,1),0))</f>
        <v/>
      </c>
      <c r="M1657" s="9">
        <f>IF(L1657&lt;0,0,IF(L1657=0,Occurrence!J1657*$I$11,IF(L1657&gt;=99,Occurrence!J1657*$I$12,INDEX($C$4:$C$102,L1657)+(Occurrence!J1657-INDEX($D$4:$D$102,L1657))/(INDEX($D$4:$D$102,L1657+1)-INDEX($D$4:$D$102,L1657))*(INDEX($C$4:$C$102,L1657+1)-INDEX($C$4:$C$102,L1657)))))</f>
        <v/>
      </c>
      <c r="N1657" s="12">
        <f>IF(Occurrence!K1657&lt;=0,-1,IFERROR(MATCH(Occurrence!K1657,$D$4:$D$102,1),0))</f>
        <v/>
      </c>
      <c r="O1657" s="9">
        <f>IF(N1657&lt;0,0,IF(N1657=0,Occurrence!K1657*$I$11,IF(N1657&gt;=99,Occurrence!K1657*$I$12,INDEX($C$4:$C$102,N1657)+(Occurrence!K1657-INDEX($D$4:$D$102,N1657))/(INDEX($D$4:$D$102,N1657+1)-INDEX($D$4:$D$102,N1657))*(INDEX($C$4:$C$102,N1657+1)-INDEX($C$4:$C$102,N1657)))))</f>
        <v/>
      </c>
      <c r="P1657" s="12">
        <f>IFERROR(MATCH(Data!X1657,$F$4:$F$102,1),0)</f>
        <v/>
      </c>
      <c r="Q1657" s="9">
        <f>IF(P1657=0,Data!X1657+$I$13,IF(P1657&gt;=99,Data!X1657+$I$14,INDEX($E$4:$E$102,P1657)+(Data!X1657-INDEX($F$4:$F$102,P1657))/(INDEX($F$4:$F$102,P1657+1)-INDEX($F$4:$F$102,P1657))*(INDEX($E$4:$E$102,P1657+1)-INDEX($E$4:$E$102,P1657))))</f>
        <v/>
      </c>
      <c r="R1657" s="12">
        <f>IFERROR(MATCH(Data!Y1657,$F$4:$F$102,1),0)</f>
        <v/>
      </c>
      <c r="S1657" s="9">
        <f>IF(R1657=0,Data!Y1657+$I$13,IF(R1657&gt;=99,Data!Y1657+$I$14,INDEX($E$4:$E$102,R1657)+(Data!Y1657-INDEX($F$4:$F$102,R1657))/(INDEX($F$4:$F$102,R1657+1)-INDEX($F$4:$F$102,R1657))*(INDEX($E$4:$E$102,R1657+1)-INDEX($E$4:$E$102,R1657))))</f>
        <v/>
      </c>
    </row>
    <row r="1658">
      <c r="K1658" s="14">
        <f>Data!A1658</f>
        <v/>
      </c>
      <c r="L1658" s="12">
        <f>IF(Occurrence!J1658&lt;=0,-1,IFERROR(MATCH(Occurrence!J1658,$D$4:$D$102,1),0))</f>
        <v/>
      </c>
      <c r="M1658" s="9">
        <f>IF(L1658&lt;0,0,IF(L1658=0,Occurrence!J1658*$I$11,IF(L1658&gt;=99,Occurrence!J1658*$I$12,INDEX($C$4:$C$102,L1658)+(Occurrence!J1658-INDEX($D$4:$D$102,L1658))/(INDEX($D$4:$D$102,L1658+1)-INDEX($D$4:$D$102,L1658))*(INDEX($C$4:$C$102,L1658+1)-INDEX($C$4:$C$102,L1658)))))</f>
        <v/>
      </c>
      <c r="N1658" s="12">
        <f>IF(Occurrence!K1658&lt;=0,-1,IFERROR(MATCH(Occurrence!K1658,$D$4:$D$102,1),0))</f>
        <v/>
      </c>
      <c r="O1658" s="9">
        <f>IF(N1658&lt;0,0,IF(N1658=0,Occurrence!K1658*$I$11,IF(N1658&gt;=99,Occurrence!K1658*$I$12,INDEX($C$4:$C$102,N1658)+(Occurrence!K1658-INDEX($D$4:$D$102,N1658))/(INDEX($D$4:$D$102,N1658+1)-INDEX($D$4:$D$102,N1658))*(INDEX($C$4:$C$102,N1658+1)-INDEX($C$4:$C$102,N1658)))))</f>
        <v/>
      </c>
      <c r="P1658" s="12">
        <f>IFERROR(MATCH(Data!X1658,$F$4:$F$102,1),0)</f>
        <v/>
      </c>
      <c r="Q1658" s="9">
        <f>IF(P1658=0,Data!X1658+$I$13,IF(P1658&gt;=99,Data!X1658+$I$14,INDEX($E$4:$E$102,P1658)+(Data!X1658-INDEX($F$4:$F$102,P1658))/(INDEX($F$4:$F$102,P1658+1)-INDEX($F$4:$F$102,P1658))*(INDEX($E$4:$E$102,P1658+1)-INDEX($E$4:$E$102,P1658))))</f>
        <v/>
      </c>
      <c r="R1658" s="12">
        <f>IFERROR(MATCH(Data!Y1658,$F$4:$F$102,1),0)</f>
        <v/>
      </c>
      <c r="S1658" s="9">
        <f>IF(R1658=0,Data!Y1658+$I$13,IF(R1658&gt;=99,Data!Y1658+$I$14,INDEX($E$4:$E$102,R1658)+(Data!Y1658-INDEX($F$4:$F$102,R1658))/(INDEX($F$4:$F$102,R1658+1)-INDEX($F$4:$F$102,R1658))*(INDEX($E$4:$E$102,R1658+1)-INDEX($E$4:$E$102,R1658))))</f>
        <v/>
      </c>
    </row>
    <row r="1659">
      <c r="K1659" s="14">
        <f>Data!A1659</f>
        <v/>
      </c>
      <c r="L1659" s="12">
        <f>IF(Occurrence!J1659&lt;=0,-1,IFERROR(MATCH(Occurrence!J1659,$D$4:$D$102,1),0))</f>
        <v/>
      </c>
      <c r="M1659" s="9">
        <f>IF(L1659&lt;0,0,IF(L1659=0,Occurrence!J1659*$I$11,IF(L1659&gt;=99,Occurrence!J1659*$I$12,INDEX($C$4:$C$102,L1659)+(Occurrence!J1659-INDEX($D$4:$D$102,L1659))/(INDEX($D$4:$D$102,L1659+1)-INDEX($D$4:$D$102,L1659))*(INDEX($C$4:$C$102,L1659+1)-INDEX($C$4:$C$102,L1659)))))</f>
        <v/>
      </c>
      <c r="N1659" s="12">
        <f>IF(Occurrence!K1659&lt;=0,-1,IFERROR(MATCH(Occurrence!K1659,$D$4:$D$102,1),0))</f>
        <v/>
      </c>
      <c r="O1659" s="9">
        <f>IF(N1659&lt;0,0,IF(N1659=0,Occurrence!K1659*$I$11,IF(N1659&gt;=99,Occurrence!K1659*$I$12,INDEX($C$4:$C$102,N1659)+(Occurrence!K1659-INDEX($D$4:$D$102,N1659))/(INDEX($D$4:$D$102,N1659+1)-INDEX($D$4:$D$102,N1659))*(INDEX($C$4:$C$102,N1659+1)-INDEX($C$4:$C$102,N1659)))))</f>
        <v/>
      </c>
      <c r="P1659" s="12">
        <f>IFERROR(MATCH(Data!X1659,$F$4:$F$102,1),0)</f>
        <v/>
      </c>
      <c r="Q1659" s="9">
        <f>IF(P1659=0,Data!X1659+$I$13,IF(P1659&gt;=99,Data!X1659+$I$14,INDEX($E$4:$E$102,P1659)+(Data!X1659-INDEX($F$4:$F$102,P1659))/(INDEX($F$4:$F$102,P1659+1)-INDEX($F$4:$F$102,P1659))*(INDEX($E$4:$E$102,P1659+1)-INDEX($E$4:$E$102,P1659))))</f>
        <v/>
      </c>
      <c r="R1659" s="12">
        <f>IFERROR(MATCH(Data!Y1659,$F$4:$F$102,1),0)</f>
        <v/>
      </c>
      <c r="S1659" s="9">
        <f>IF(R1659=0,Data!Y1659+$I$13,IF(R1659&gt;=99,Data!Y1659+$I$14,INDEX($E$4:$E$102,R1659)+(Data!Y1659-INDEX($F$4:$F$102,R1659))/(INDEX($F$4:$F$102,R1659+1)-INDEX($F$4:$F$102,R1659))*(INDEX($E$4:$E$102,R1659+1)-INDEX($E$4:$E$102,R1659))))</f>
        <v/>
      </c>
    </row>
    <row r="1660">
      <c r="K1660" s="14">
        <f>Data!A1660</f>
        <v/>
      </c>
      <c r="L1660" s="12">
        <f>IF(Occurrence!J1660&lt;=0,-1,IFERROR(MATCH(Occurrence!J1660,$D$4:$D$102,1),0))</f>
        <v/>
      </c>
      <c r="M1660" s="9">
        <f>IF(L1660&lt;0,0,IF(L1660=0,Occurrence!J1660*$I$11,IF(L1660&gt;=99,Occurrence!J1660*$I$12,INDEX($C$4:$C$102,L1660)+(Occurrence!J1660-INDEX($D$4:$D$102,L1660))/(INDEX($D$4:$D$102,L1660+1)-INDEX($D$4:$D$102,L1660))*(INDEX($C$4:$C$102,L1660+1)-INDEX($C$4:$C$102,L1660)))))</f>
        <v/>
      </c>
      <c r="N1660" s="12">
        <f>IF(Occurrence!K1660&lt;=0,-1,IFERROR(MATCH(Occurrence!K1660,$D$4:$D$102,1),0))</f>
        <v/>
      </c>
      <c r="O1660" s="9">
        <f>IF(N1660&lt;0,0,IF(N1660=0,Occurrence!K1660*$I$11,IF(N1660&gt;=99,Occurrence!K1660*$I$12,INDEX($C$4:$C$102,N1660)+(Occurrence!K1660-INDEX($D$4:$D$102,N1660))/(INDEX($D$4:$D$102,N1660+1)-INDEX($D$4:$D$102,N1660))*(INDEX($C$4:$C$102,N1660+1)-INDEX($C$4:$C$102,N1660)))))</f>
        <v/>
      </c>
      <c r="P1660" s="12">
        <f>IFERROR(MATCH(Data!X1660,$F$4:$F$102,1),0)</f>
        <v/>
      </c>
      <c r="Q1660" s="9">
        <f>IF(P1660=0,Data!X1660+$I$13,IF(P1660&gt;=99,Data!X1660+$I$14,INDEX($E$4:$E$102,P1660)+(Data!X1660-INDEX($F$4:$F$102,P1660))/(INDEX($F$4:$F$102,P1660+1)-INDEX($F$4:$F$102,P1660))*(INDEX($E$4:$E$102,P1660+1)-INDEX($E$4:$E$102,P1660))))</f>
        <v/>
      </c>
      <c r="R1660" s="12">
        <f>IFERROR(MATCH(Data!Y1660,$F$4:$F$102,1),0)</f>
        <v/>
      </c>
      <c r="S1660" s="9">
        <f>IF(R1660=0,Data!Y1660+$I$13,IF(R1660&gt;=99,Data!Y1660+$I$14,INDEX($E$4:$E$102,R1660)+(Data!Y1660-INDEX($F$4:$F$102,R1660))/(INDEX($F$4:$F$102,R1660+1)-INDEX($F$4:$F$102,R1660))*(INDEX($E$4:$E$102,R1660+1)-INDEX($E$4:$E$102,R1660))))</f>
        <v/>
      </c>
    </row>
    <row r="1661">
      <c r="K1661" s="14">
        <f>Data!A1661</f>
        <v/>
      </c>
      <c r="L1661" s="12">
        <f>IF(Occurrence!J1661&lt;=0,-1,IFERROR(MATCH(Occurrence!J1661,$D$4:$D$102,1),0))</f>
        <v/>
      </c>
      <c r="M1661" s="9">
        <f>IF(L1661&lt;0,0,IF(L1661=0,Occurrence!J1661*$I$11,IF(L1661&gt;=99,Occurrence!J1661*$I$12,INDEX($C$4:$C$102,L1661)+(Occurrence!J1661-INDEX($D$4:$D$102,L1661))/(INDEX($D$4:$D$102,L1661+1)-INDEX($D$4:$D$102,L1661))*(INDEX($C$4:$C$102,L1661+1)-INDEX($C$4:$C$102,L1661)))))</f>
        <v/>
      </c>
      <c r="N1661" s="12">
        <f>IF(Occurrence!K1661&lt;=0,-1,IFERROR(MATCH(Occurrence!K1661,$D$4:$D$102,1),0))</f>
        <v/>
      </c>
      <c r="O1661" s="9">
        <f>IF(N1661&lt;0,0,IF(N1661=0,Occurrence!K1661*$I$11,IF(N1661&gt;=99,Occurrence!K1661*$I$12,INDEX($C$4:$C$102,N1661)+(Occurrence!K1661-INDEX($D$4:$D$102,N1661))/(INDEX($D$4:$D$102,N1661+1)-INDEX($D$4:$D$102,N1661))*(INDEX($C$4:$C$102,N1661+1)-INDEX($C$4:$C$102,N1661)))))</f>
        <v/>
      </c>
      <c r="P1661" s="12">
        <f>IFERROR(MATCH(Data!X1661,$F$4:$F$102,1),0)</f>
        <v/>
      </c>
      <c r="Q1661" s="9">
        <f>IF(P1661=0,Data!X1661+$I$13,IF(P1661&gt;=99,Data!X1661+$I$14,INDEX($E$4:$E$102,P1661)+(Data!X1661-INDEX($F$4:$F$102,P1661))/(INDEX($F$4:$F$102,P1661+1)-INDEX($F$4:$F$102,P1661))*(INDEX($E$4:$E$102,P1661+1)-INDEX($E$4:$E$102,P1661))))</f>
        <v/>
      </c>
      <c r="R1661" s="12">
        <f>IFERROR(MATCH(Data!Y1661,$F$4:$F$102,1),0)</f>
        <v/>
      </c>
      <c r="S1661" s="9">
        <f>IF(R1661=0,Data!Y1661+$I$13,IF(R1661&gt;=99,Data!Y1661+$I$14,INDEX($E$4:$E$102,R1661)+(Data!Y1661-INDEX($F$4:$F$102,R1661))/(INDEX($F$4:$F$102,R1661+1)-INDEX($F$4:$F$102,R1661))*(INDEX($E$4:$E$102,R1661+1)-INDEX($E$4:$E$102,R1661))))</f>
        <v/>
      </c>
    </row>
    <row r="1662">
      <c r="K1662" s="14">
        <f>Data!A1662</f>
        <v/>
      </c>
      <c r="L1662" s="12">
        <f>IF(Occurrence!J1662&lt;=0,-1,IFERROR(MATCH(Occurrence!J1662,$D$4:$D$102,1),0))</f>
        <v/>
      </c>
      <c r="M1662" s="9">
        <f>IF(L1662&lt;0,0,IF(L1662=0,Occurrence!J1662*$I$11,IF(L1662&gt;=99,Occurrence!J1662*$I$12,INDEX($C$4:$C$102,L1662)+(Occurrence!J1662-INDEX($D$4:$D$102,L1662))/(INDEX($D$4:$D$102,L1662+1)-INDEX($D$4:$D$102,L1662))*(INDEX($C$4:$C$102,L1662+1)-INDEX($C$4:$C$102,L1662)))))</f>
        <v/>
      </c>
      <c r="N1662" s="12">
        <f>IF(Occurrence!K1662&lt;=0,-1,IFERROR(MATCH(Occurrence!K1662,$D$4:$D$102,1),0))</f>
        <v/>
      </c>
      <c r="O1662" s="9">
        <f>IF(N1662&lt;0,0,IF(N1662=0,Occurrence!K1662*$I$11,IF(N1662&gt;=99,Occurrence!K1662*$I$12,INDEX($C$4:$C$102,N1662)+(Occurrence!K1662-INDEX($D$4:$D$102,N1662))/(INDEX($D$4:$D$102,N1662+1)-INDEX($D$4:$D$102,N1662))*(INDEX($C$4:$C$102,N1662+1)-INDEX($C$4:$C$102,N1662)))))</f>
        <v/>
      </c>
      <c r="P1662" s="12">
        <f>IFERROR(MATCH(Data!X1662,$F$4:$F$102,1),0)</f>
        <v/>
      </c>
      <c r="Q1662" s="9">
        <f>IF(P1662=0,Data!X1662+$I$13,IF(P1662&gt;=99,Data!X1662+$I$14,INDEX($E$4:$E$102,P1662)+(Data!X1662-INDEX($F$4:$F$102,P1662))/(INDEX($F$4:$F$102,P1662+1)-INDEX($F$4:$F$102,P1662))*(INDEX($E$4:$E$102,P1662+1)-INDEX($E$4:$E$102,P1662))))</f>
        <v/>
      </c>
      <c r="R1662" s="12">
        <f>IFERROR(MATCH(Data!Y1662,$F$4:$F$102,1),0)</f>
        <v/>
      </c>
      <c r="S1662" s="9">
        <f>IF(R1662=0,Data!Y1662+$I$13,IF(R1662&gt;=99,Data!Y1662+$I$14,INDEX($E$4:$E$102,R1662)+(Data!Y1662-INDEX($F$4:$F$102,R1662))/(INDEX($F$4:$F$102,R1662+1)-INDEX($F$4:$F$102,R1662))*(INDEX($E$4:$E$102,R1662+1)-INDEX($E$4:$E$102,R1662))))</f>
        <v/>
      </c>
    </row>
    <row r="1663">
      <c r="K1663" s="14">
        <f>Data!A1663</f>
        <v/>
      </c>
      <c r="L1663" s="12">
        <f>IF(Occurrence!J1663&lt;=0,-1,IFERROR(MATCH(Occurrence!J1663,$D$4:$D$102,1),0))</f>
        <v/>
      </c>
      <c r="M1663" s="9">
        <f>IF(L1663&lt;0,0,IF(L1663=0,Occurrence!J1663*$I$11,IF(L1663&gt;=99,Occurrence!J1663*$I$12,INDEX($C$4:$C$102,L1663)+(Occurrence!J1663-INDEX($D$4:$D$102,L1663))/(INDEX($D$4:$D$102,L1663+1)-INDEX($D$4:$D$102,L1663))*(INDEX($C$4:$C$102,L1663+1)-INDEX($C$4:$C$102,L1663)))))</f>
        <v/>
      </c>
      <c r="N1663" s="12">
        <f>IF(Occurrence!K1663&lt;=0,-1,IFERROR(MATCH(Occurrence!K1663,$D$4:$D$102,1),0))</f>
        <v/>
      </c>
      <c r="O1663" s="9">
        <f>IF(N1663&lt;0,0,IF(N1663=0,Occurrence!K1663*$I$11,IF(N1663&gt;=99,Occurrence!K1663*$I$12,INDEX($C$4:$C$102,N1663)+(Occurrence!K1663-INDEX($D$4:$D$102,N1663))/(INDEX($D$4:$D$102,N1663+1)-INDEX($D$4:$D$102,N1663))*(INDEX($C$4:$C$102,N1663+1)-INDEX($C$4:$C$102,N1663)))))</f>
        <v/>
      </c>
      <c r="P1663" s="12">
        <f>IFERROR(MATCH(Data!X1663,$F$4:$F$102,1),0)</f>
        <v/>
      </c>
      <c r="Q1663" s="9">
        <f>IF(P1663=0,Data!X1663+$I$13,IF(P1663&gt;=99,Data!X1663+$I$14,INDEX($E$4:$E$102,P1663)+(Data!X1663-INDEX($F$4:$F$102,P1663))/(INDEX($F$4:$F$102,P1663+1)-INDEX($F$4:$F$102,P1663))*(INDEX($E$4:$E$102,P1663+1)-INDEX($E$4:$E$102,P1663))))</f>
        <v/>
      </c>
      <c r="R1663" s="12">
        <f>IFERROR(MATCH(Data!Y1663,$F$4:$F$102,1),0)</f>
        <v/>
      </c>
      <c r="S1663" s="9">
        <f>IF(R1663=0,Data!Y1663+$I$13,IF(R1663&gt;=99,Data!Y1663+$I$14,INDEX($E$4:$E$102,R1663)+(Data!Y1663-INDEX($F$4:$F$102,R1663))/(INDEX($F$4:$F$102,R1663+1)-INDEX($F$4:$F$102,R1663))*(INDEX($E$4:$E$102,R1663+1)-INDEX($E$4:$E$102,R1663))))</f>
        <v/>
      </c>
    </row>
    <row r="1664">
      <c r="K1664" s="14">
        <f>Data!A1664</f>
        <v/>
      </c>
      <c r="L1664" s="12">
        <f>IF(Occurrence!J1664&lt;=0,-1,IFERROR(MATCH(Occurrence!J1664,$D$4:$D$102,1),0))</f>
        <v/>
      </c>
      <c r="M1664" s="9">
        <f>IF(L1664&lt;0,0,IF(L1664=0,Occurrence!J1664*$I$11,IF(L1664&gt;=99,Occurrence!J1664*$I$12,INDEX($C$4:$C$102,L1664)+(Occurrence!J1664-INDEX($D$4:$D$102,L1664))/(INDEX($D$4:$D$102,L1664+1)-INDEX($D$4:$D$102,L1664))*(INDEX($C$4:$C$102,L1664+1)-INDEX($C$4:$C$102,L1664)))))</f>
        <v/>
      </c>
      <c r="N1664" s="12">
        <f>IF(Occurrence!K1664&lt;=0,-1,IFERROR(MATCH(Occurrence!K1664,$D$4:$D$102,1),0))</f>
        <v/>
      </c>
      <c r="O1664" s="9">
        <f>IF(N1664&lt;0,0,IF(N1664=0,Occurrence!K1664*$I$11,IF(N1664&gt;=99,Occurrence!K1664*$I$12,INDEX($C$4:$C$102,N1664)+(Occurrence!K1664-INDEX($D$4:$D$102,N1664))/(INDEX($D$4:$D$102,N1664+1)-INDEX($D$4:$D$102,N1664))*(INDEX($C$4:$C$102,N1664+1)-INDEX($C$4:$C$102,N1664)))))</f>
        <v/>
      </c>
      <c r="P1664" s="12">
        <f>IFERROR(MATCH(Data!X1664,$F$4:$F$102,1),0)</f>
        <v/>
      </c>
      <c r="Q1664" s="9">
        <f>IF(P1664=0,Data!X1664+$I$13,IF(P1664&gt;=99,Data!X1664+$I$14,INDEX($E$4:$E$102,P1664)+(Data!X1664-INDEX($F$4:$F$102,P1664))/(INDEX($F$4:$F$102,P1664+1)-INDEX($F$4:$F$102,P1664))*(INDEX($E$4:$E$102,P1664+1)-INDEX($E$4:$E$102,P1664))))</f>
        <v/>
      </c>
      <c r="R1664" s="12">
        <f>IFERROR(MATCH(Data!Y1664,$F$4:$F$102,1),0)</f>
        <v/>
      </c>
      <c r="S1664" s="9">
        <f>IF(R1664=0,Data!Y1664+$I$13,IF(R1664&gt;=99,Data!Y1664+$I$14,INDEX($E$4:$E$102,R1664)+(Data!Y1664-INDEX($F$4:$F$102,R1664))/(INDEX($F$4:$F$102,R1664+1)-INDEX($F$4:$F$102,R1664))*(INDEX($E$4:$E$102,R1664+1)-INDEX($E$4:$E$102,R1664))))</f>
        <v/>
      </c>
    </row>
    <row r="1665">
      <c r="K1665" s="14">
        <f>Data!A1665</f>
        <v/>
      </c>
      <c r="L1665" s="12">
        <f>IF(Occurrence!J1665&lt;=0,-1,IFERROR(MATCH(Occurrence!J1665,$D$4:$D$102,1),0))</f>
        <v/>
      </c>
      <c r="M1665" s="9">
        <f>IF(L1665&lt;0,0,IF(L1665=0,Occurrence!J1665*$I$11,IF(L1665&gt;=99,Occurrence!J1665*$I$12,INDEX($C$4:$C$102,L1665)+(Occurrence!J1665-INDEX($D$4:$D$102,L1665))/(INDEX($D$4:$D$102,L1665+1)-INDEX($D$4:$D$102,L1665))*(INDEX($C$4:$C$102,L1665+1)-INDEX($C$4:$C$102,L1665)))))</f>
        <v/>
      </c>
      <c r="N1665" s="12">
        <f>IF(Occurrence!K1665&lt;=0,-1,IFERROR(MATCH(Occurrence!K1665,$D$4:$D$102,1),0))</f>
        <v/>
      </c>
      <c r="O1665" s="9">
        <f>IF(N1665&lt;0,0,IF(N1665=0,Occurrence!K1665*$I$11,IF(N1665&gt;=99,Occurrence!K1665*$I$12,INDEX($C$4:$C$102,N1665)+(Occurrence!K1665-INDEX($D$4:$D$102,N1665))/(INDEX($D$4:$D$102,N1665+1)-INDEX($D$4:$D$102,N1665))*(INDEX($C$4:$C$102,N1665+1)-INDEX($C$4:$C$102,N1665)))))</f>
        <v/>
      </c>
      <c r="P1665" s="12">
        <f>IFERROR(MATCH(Data!X1665,$F$4:$F$102,1),0)</f>
        <v/>
      </c>
      <c r="Q1665" s="9">
        <f>IF(P1665=0,Data!X1665+$I$13,IF(P1665&gt;=99,Data!X1665+$I$14,INDEX($E$4:$E$102,P1665)+(Data!X1665-INDEX($F$4:$F$102,P1665))/(INDEX($F$4:$F$102,P1665+1)-INDEX($F$4:$F$102,P1665))*(INDEX($E$4:$E$102,P1665+1)-INDEX($E$4:$E$102,P1665))))</f>
        <v/>
      </c>
      <c r="R1665" s="12">
        <f>IFERROR(MATCH(Data!Y1665,$F$4:$F$102,1),0)</f>
        <v/>
      </c>
      <c r="S1665" s="9">
        <f>IF(R1665=0,Data!Y1665+$I$13,IF(R1665&gt;=99,Data!Y1665+$I$14,INDEX($E$4:$E$102,R1665)+(Data!Y1665-INDEX($F$4:$F$102,R1665))/(INDEX($F$4:$F$102,R1665+1)-INDEX($F$4:$F$102,R1665))*(INDEX($E$4:$E$102,R1665+1)-INDEX($E$4:$E$102,R1665))))</f>
        <v/>
      </c>
    </row>
    <row r="1666">
      <c r="K1666" s="14">
        <f>Data!A1666</f>
        <v/>
      </c>
      <c r="L1666" s="12">
        <f>IF(Occurrence!J1666&lt;=0,-1,IFERROR(MATCH(Occurrence!J1666,$D$4:$D$102,1),0))</f>
        <v/>
      </c>
      <c r="M1666" s="9">
        <f>IF(L1666&lt;0,0,IF(L1666=0,Occurrence!J1666*$I$11,IF(L1666&gt;=99,Occurrence!J1666*$I$12,INDEX($C$4:$C$102,L1666)+(Occurrence!J1666-INDEX($D$4:$D$102,L1666))/(INDEX($D$4:$D$102,L1666+1)-INDEX($D$4:$D$102,L1666))*(INDEX($C$4:$C$102,L1666+1)-INDEX($C$4:$C$102,L1666)))))</f>
        <v/>
      </c>
      <c r="N1666" s="12">
        <f>IF(Occurrence!K1666&lt;=0,-1,IFERROR(MATCH(Occurrence!K1666,$D$4:$D$102,1),0))</f>
        <v/>
      </c>
      <c r="O1666" s="9">
        <f>IF(N1666&lt;0,0,IF(N1666=0,Occurrence!K1666*$I$11,IF(N1666&gt;=99,Occurrence!K1666*$I$12,INDEX($C$4:$C$102,N1666)+(Occurrence!K1666-INDEX($D$4:$D$102,N1666))/(INDEX($D$4:$D$102,N1666+1)-INDEX($D$4:$D$102,N1666))*(INDEX($C$4:$C$102,N1666+1)-INDEX($C$4:$C$102,N1666)))))</f>
        <v/>
      </c>
      <c r="P1666" s="12">
        <f>IFERROR(MATCH(Data!X1666,$F$4:$F$102,1),0)</f>
        <v/>
      </c>
      <c r="Q1666" s="9">
        <f>IF(P1666=0,Data!X1666+$I$13,IF(P1666&gt;=99,Data!X1666+$I$14,INDEX($E$4:$E$102,P1666)+(Data!X1666-INDEX($F$4:$F$102,P1666))/(INDEX($F$4:$F$102,P1666+1)-INDEX($F$4:$F$102,P1666))*(INDEX($E$4:$E$102,P1666+1)-INDEX($E$4:$E$102,P1666))))</f>
        <v/>
      </c>
      <c r="R1666" s="12">
        <f>IFERROR(MATCH(Data!Y1666,$F$4:$F$102,1),0)</f>
        <v/>
      </c>
      <c r="S1666" s="9">
        <f>IF(R1666=0,Data!Y1666+$I$13,IF(R1666&gt;=99,Data!Y1666+$I$14,INDEX($E$4:$E$102,R1666)+(Data!Y1666-INDEX($F$4:$F$102,R1666))/(INDEX($F$4:$F$102,R1666+1)-INDEX($F$4:$F$102,R1666))*(INDEX($E$4:$E$102,R1666+1)-INDEX($E$4:$E$102,R1666))))</f>
        <v/>
      </c>
    </row>
    <row r="1667">
      <c r="K1667" s="14">
        <f>Data!A1667</f>
        <v/>
      </c>
      <c r="L1667" s="12">
        <f>IF(Occurrence!J1667&lt;=0,-1,IFERROR(MATCH(Occurrence!J1667,$D$4:$D$102,1),0))</f>
        <v/>
      </c>
      <c r="M1667" s="9">
        <f>IF(L1667&lt;0,0,IF(L1667=0,Occurrence!J1667*$I$11,IF(L1667&gt;=99,Occurrence!J1667*$I$12,INDEX($C$4:$C$102,L1667)+(Occurrence!J1667-INDEX($D$4:$D$102,L1667))/(INDEX($D$4:$D$102,L1667+1)-INDEX($D$4:$D$102,L1667))*(INDEX($C$4:$C$102,L1667+1)-INDEX($C$4:$C$102,L1667)))))</f>
        <v/>
      </c>
      <c r="N1667" s="12">
        <f>IF(Occurrence!K1667&lt;=0,-1,IFERROR(MATCH(Occurrence!K1667,$D$4:$D$102,1),0))</f>
        <v/>
      </c>
      <c r="O1667" s="9">
        <f>IF(N1667&lt;0,0,IF(N1667=0,Occurrence!K1667*$I$11,IF(N1667&gt;=99,Occurrence!K1667*$I$12,INDEX($C$4:$C$102,N1667)+(Occurrence!K1667-INDEX($D$4:$D$102,N1667))/(INDEX($D$4:$D$102,N1667+1)-INDEX($D$4:$D$102,N1667))*(INDEX($C$4:$C$102,N1667+1)-INDEX($C$4:$C$102,N1667)))))</f>
        <v/>
      </c>
      <c r="P1667" s="12">
        <f>IFERROR(MATCH(Data!X1667,$F$4:$F$102,1),0)</f>
        <v/>
      </c>
      <c r="Q1667" s="9">
        <f>IF(P1667=0,Data!X1667+$I$13,IF(P1667&gt;=99,Data!X1667+$I$14,INDEX($E$4:$E$102,P1667)+(Data!X1667-INDEX($F$4:$F$102,P1667))/(INDEX($F$4:$F$102,P1667+1)-INDEX($F$4:$F$102,P1667))*(INDEX($E$4:$E$102,P1667+1)-INDEX($E$4:$E$102,P1667))))</f>
        <v/>
      </c>
      <c r="R1667" s="12">
        <f>IFERROR(MATCH(Data!Y1667,$F$4:$F$102,1),0)</f>
        <v/>
      </c>
      <c r="S1667" s="9">
        <f>IF(R1667=0,Data!Y1667+$I$13,IF(R1667&gt;=99,Data!Y1667+$I$14,INDEX($E$4:$E$102,R1667)+(Data!Y1667-INDEX($F$4:$F$102,R1667))/(INDEX($F$4:$F$102,R1667+1)-INDEX($F$4:$F$102,R1667))*(INDEX($E$4:$E$102,R1667+1)-INDEX($E$4:$E$102,R1667))))</f>
        <v/>
      </c>
    </row>
    <row r="1668">
      <c r="K1668" s="14">
        <f>Data!A1668</f>
        <v/>
      </c>
      <c r="L1668" s="12">
        <f>IF(Occurrence!J1668&lt;=0,-1,IFERROR(MATCH(Occurrence!J1668,$D$4:$D$102,1),0))</f>
        <v/>
      </c>
      <c r="M1668" s="9">
        <f>IF(L1668&lt;0,0,IF(L1668=0,Occurrence!J1668*$I$11,IF(L1668&gt;=99,Occurrence!J1668*$I$12,INDEX($C$4:$C$102,L1668)+(Occurrence!J1668-INDEX($D$4:$D$102,L1668))/(INDEX($D$4:$D$102,L1668+1)-INDEX($D$4:$D$102,L1668))*(INDEX($C$4:$C$102,L1668+1)-INDEX($C$4:$C$102,L1668)))))</f>
        <v/>
      </c>
      <c r="N1668" s="12">
        <f>IF(Occurrence!K1668&lt;=0,-1,IFERROR(MATCH(Occurrence!K1668,$D$4:$D$102,1),0))</f>
        <v/>
      </c>
      <c r="O1668" s="9">
        <f>IF(N1668&lt;0,0,IF(N1668=0,Occurrence!K1668*$I$11,IF(N1668&gt;=99,Occurrence!K1668*$I$12,INDEX($C$4:$C$102,N1668)+(Occurrence!K1668-INDEX($D$4:$D$102,N1668))/(INDEX($D$4:$D$102,N1668+1)-INDEX($D$4:$D$102,N1668))*(INDEX($C$4:$C$102,N1668+1)-INDEX($C$4:$C$102,N1668)))))</f>
        <v/>
      </c>
      <c r="P1668" s="12">
        <f>IFERROR(MATCH(Data!X1668,$F$4:$F$102,1),0)</f>
        <v/>
      </c>
      <c r="Q1668" s="9">
        <f>IF(P1668=0,Data!X1668+$I$13,IF(P1668&gt;=99,Data!X1668+$I$14,INDEX($E$4:$E$102,P1668)+(Data!X1668-INDEX($F$4:$F$102,P1668))/(INDEX($F$4:$F$102,P1668+1)-INDEX($F$4:$F$102,P1668))*(INDEX($E$4:$E$102,P1668+1)-INDEX($E$4:$E$102,P1668))))</f>
        <v/>
      </c>
      <c r="R1668" s="12">
        <f>IFERROR(MATCH(Data!Y1668,$F$4:$F$102,1),0)</f>
        <v/>
      </c>
      <c r="S1668" s="9">
        <f>IF(R1668=0,Data!Y1668+$I$13,IF(R1668&gt;=99,Data!Y1668+$I$14,INDEX($E$4:$E$102,R1668)+(Data!Y1668-INDEX($F$4:$F$102,R1668))/(INDEX($F$4:$F$102,R1668+1)-INDEX($F$4:$F$102,R1668))*(INDEX($E$4:$E$102,R1668+1)-INDEX($E$4:$E$102,R1668))))</f>
        <v/>
      </c>
    </row>
    <row r="1669">
      <c r="K1669" s="14">
        <f>Data!A1669</f>
        <v/>
      </c>
      <c r="L1669" s="12">
        <f>IF(Occurrence!J1669&lt;=0,-1,IFERROR(MATCH(Occurrence!J1669,$D$4:$D$102,1),0))</f>
        <v/>
      </c>
      <c r="M1669" s="9">
        <f>IF(L1669&lt;0,0,IF(L1669=0,Occurrence!J1669*$I$11,IF(L1669&gt;=99,Occurrence!J1669*$I$12,INDEX($C$4:$C$102,L1669)+(Occurrence!J1669-INDEX($D$4:$D$102,L1669))/(INDEX($D$4:$D$102,L1669+1)-INDEX($D$4:$D$102,L1669))*(INDEX($C$4:$C$102,L1669+1)-INDEX($C$4:$C$102,L1669)))))</f>
        <v/>
      </c>
      <c r="N1669" s="12">
        <f>IF(Occurrence!K1669&lt;=0,-1,IFERROR(MATCH(Occurrence!K1669,$D$4:$D$102,1),0))</f>
        <v/>
      </c>
      <c r="O1669" s="9">
        <f>IF(N1669&lt;0,0,IF(N1669=0,Occurrence!K1669*$I$11,IF(N1669&gt;=99,Occurrence!K1669*$I$12,INDEX($C$4:$C$102,N1669)+(Occurrence!K1669-INDEX($D$4:$D$102,N1669))/(INDEX($D$4:$D$102,N1669+1)-INDEX($D$4:$D$102,N1669))*(INDEX($C$4:$C$102,N1669+1)-INDEX($C$4:$C$102,N1669)))))</f>
        <v/>
      </c>
      <c r="P1669" s="12">
        <f>IFERROR(MATCH(Data!X1669,$F$4:$F$102,1),0)</f>
        <v/>
      </c>
      <c r="Q1669" s="9">
        <f>IF(P1669=0,Data!X1669+$I$13,IF(P1669&gt;=99,Data!X1669+$I$14,INDEX($E$4:$E$102,P1669)+(Data!X1669-INDEX($F$4:$F$102,P1669))/(INDEX($F$4:$F$102,P1669+1)-INDEX($F$4:$F$102,P1669))*(INDEX($E$4:$E$102,P1669+1)-INDEX($E$4:$E$102,P1669))))</f>
        <v/>
      </c>
      <c r="R1669" s="12">
        <f>IFERROR(MATCH(Data!Y1669,$F$4:$F$102,1),0)</f>
        <v/>
      </c>
      <c r="S1669" s="9">
        <f>IF(R1669=0,Data!Y1669+$I$13,IF(R1669&gt;=99,Data!Y1669+$I$14,INDEX($E$4:$E$102,R1669)+(Data!Y1669-INDEX($F$4:$F$102,R1669))/(INDEX($F$4:$F$102,R1669+1)-INDEX($F$4:$F$102,R1669))*(INDEX($E$4:$E$102,R1669+1)-INDEX($E$4:$E$102,R1669))))</f>
        <v/>
      </c>
    </row>
    <row r="1670">
      <c r="K1670" s="14">
        <f>Data!A1670</f>
        <v/>
      </c>
      <c r="L1670" s="12">
        <f>IF(Occurrence!J1670&lt;=0,-1,IFERROR(MATCH(Occurrence!J1670,$D$4:$D$102,1),0))</f>
        <v/>
      </c>
      <c r="M1670" s="9">
        <f>IF(L1670&lt;0,0,IF(L1670=0,Occurrence!J1670*$I$11,IF(L1670&gt;=99,Occurrence!J1670*$I$12,INDEX($C$4:$C$102,L1670)+(Occurrence!J1670-INDEX($D$4:$D$102,L1670))/(INDEX($D$4:$D$102,L1670+1)-INDEX($D$4:$D$102,L1670))*(INDEX($C$4:$C$102,L1670+1)-INDEX($C$4:$C$102,L1670)))))</f>
        <v/>
      </c>
      <c r="N1670" s="12">
        <f>IF(Occurrence!K1670&lt;=0,-1,IFERROR(MATCH(Occurrence!K1670,$D$4:$D$102,1),0))</f>
        <v/>
      </c>
      <c r="O1670" s="9">
        <f>IF(N1670&lt;0,0,IF(N1670=0,Occurrence!K1670*$I$11,IF(N1670&gt;=99,Occurrence!K1670*$I$12,INDEX($C$4:$C$102,N1670)+(Occurrence!K1670-INDEX($D$4:$D$102,N1670))/(INDEX($D$4:$D$102,N1670+1)-INDEX($D$4:$D$102,N1670))*(INDEX($C$4:$C$102,N1670+1)-INDEX($C$4:$C$102,N1670)))))</f>
        <v/>
      </c>
      <c r="P1670" s="12">
        <f>IFERROR(MATCH(Data!X1670,$F$4:$F$102,1),0)</f>
        <v/>
      </c>
      <c r="Q1670" s="9">
        <f>IF(P1670=0,Data!X1670+$I$13,IF(P1670&gt;=99,Data!X1670+$I$14,INDEX($E$4:$E$102,P1670)+(Data!X1670-INDEX($F$4:$F$102,P1670))/(INDEX($F$4:$F$102,P1670+1)-INDEX($F$4:$F$102,P1670))*(INDEX($E$4:$E$102,P1670+1)-INDEX($E$4:$E$102,P1670))))</f>
        <v/>
      </c>
      <c r="R1670" s="12">
        <f>IFERROR(MATCH(Data!Y1670,$F$4:$F$102,1),0)</f>
        <v/>
      </c>
      <c r="S1670" s="9">
        <f>IF(R1670=0,Data!Y1670+$I$13,IF(R1670&gt;=99,Data!Y1670+$I$14,INDEX($E$4:$E$102,R1670)+(Data!Y1670-INDEX($F$4:$F$102,R1670))/(INDEX($F$4:$F$102,R1670+1)-INDEX($F$4:$F$102,R1670))*(INDEX($E$4:$E$102,R1670+1)-INDEX($E$4:$E$102,R1670))))</f>
        <v/>
      </c>
    </row>
    <row r="1671">
      <c r="K1671" s="14">
        <f>Data!A1671</f>
        <v/>
      </c>
      <c r="L1671" s="12">
        <f>IF(Occurrence!J1671&lt;=0,-1,IFERROR(MATCH(Occurrence!J1671,$D$4:$D$102,1),0))</f>
        <v/>
      </c>
      <c r="M1671" s="9">
        <f>IF(L1671&lt;0,0,IF(L1671=0,Occurrence!J1671*$I$11,IF(L1671&gt;=99,Occurrence!J1671*$I$12,INDEX($C$4:$C$102,L1671)+(Occurrence!J1671-INDEX($D$4:$D$102,L1671))/(INDEX($D$4:$D$102,L1671+1)-INDEX($D$4:$D$102,L1671))*(INDEX($C$4:$C$102,L1671+1)-INDEX($C$4:$C$102,L1671)))))</f>
        <v/>
      </c>
      <c r="N1671" s="12">
        <f>IF(Occurrence!K1671&lt;=0,-1,IFERROR(MATCH(Occurrence!K1671,$D$4:$D$102,1),0))</f>
        <v/>
      </c>
      <c r="O1671" s="9">
        <f>IF(N1671&lt;0,0,IF(N1671=0,Occurrence!K1671*$I$11,IF(N1671&gt;=99,Occurrence!K1671*$I$12,INDEX($C$4:$C$102,N1671)+(Occurrence!K1671-INDEX($D$4:$D$102,N1671))/(INDEX($D$4:$D$102,N1671+1)-INDEX($D$4:$D$102,N1671))*(INDEX($C$4:$C$102,N1671+1)-INDEX($C$4:$C$102,N1671)))))</f>
        <v/>
      </c>
      <c r="P1671" s="12">
        <f>IFERROR(MATCH(Data!X1671,$F$4:$F$102,1),0)</f>
        <v/>
      </c>
      <c r="Q1671" s="9">
        <f>IF(P1671=0,Data!X1671+$I$13,IF(P1671&gt;=99,Data!X1671+$I$14,INDEX($E$4:$E$102,P1671)+(Data!X1671-INDEX($F$4:$F$102,P1671))/(INDEX($F$4:$F$102,P1671+1)-INDEX($F$4:$F$102,P1671))*(INDEX($E$4:$E$102,P1671+1)-INDEX($E$4:$E$102,P1671))))</f>
        <v/>
      </c>
      <c r="R1671" s="12">
        <f>IFERROR(MATCH(Data!Y1671,$F$4:$F$102,1),0)</f>
        <v/>
      </c>
      <c r="S1671" s="9">
        <f>IF(R1671=0,Data!Y1671+$I$13,IF(R1671&gt;=99,Data!Y1671+$I$14,INDEX($E$4:$E$102,R1671)+(Data!Y1671-INDEX($F$4:$F$102,R1671))/(INDEX($F$4:$F$102,R1671+1)-INDEX($F$4:$F$102,R1671))*(INDEX($E$4:$E$102,R1671+1)-INDEX($E$4:$E$102,R1671))))</f>
        <v/>
      </c>
    </row>
    <row r="1672">
      <c r="K1672" s="14">
        <f>Data!A1672</f>
        <v/>
      </c>
      <c r="L1672" s="12">
        <f>IF(Occurrence!J1672&lt;=0,-1,IFERROR(MATCH(Occurrence!J1672,$D$4:$D$102,1),0))</f>
        <v/>
      </c>
      <c r="M1672" s="9">
        <f>IF(L1672&lt;0,0,IF(L1672=0,Occurrence!J1672*$I$11,IF(L1672&gt;=99,Occurrence!J1672*$I$12,INDEX($C$4:$C$102,L1672)+(Occurrence!J1672-INDEX($D$4:$D$102,L1672))/(INDEX($D$4:$D$102,L1672+1)-INDEX($D$4:$D$102,L1672))*(INDEX($C$4:$C$102,L1672+1)-INDEX($C$4:$C$102,L1672)))))</f>
        <v/>
      </c>
      <c r="N1672" s="12">
        <f>IF(Occurrence!K1672&lt;=0,-1,IFERROR(MATCH(Occurrence!K1672,$D$4:$D$102,1),0))</f>
        <v/>
      </c>
      <c r="O1672" s="9">
        <f>IF(N1672&lt;0,0,IF(N1672=0,Occurrence!K1672*$I$11,IF(N1672&gt;=99,Occurrence!K1672*$I$12,INDEX($C$4:$C$102,N1672)+(Occurrence!K1672-INDEX($D$4:$D$102,N1672))/(INDEX($D$4:$D$102,N1672+1)-INDEX($D$4:$D$102,N1672))*(INDEX($C$4:$C$102,N1672+1)-INDEX($C$4:$C$102,N1672)))))</f>
        <v/>
      </c>
      <c r="P1672" s="12">
        <f>IFERROR(MATCH(Data!X1672,$F$4:$F$102,1),0)</f>
        <v/>
      </c>
      <c r="Q1672" s="9">
        <f>IF(P1672=0,Data!X1672+$I$13,IF(P1672&gt;=99,Data!X1672+$I$14,INDEX($E$4:$E$102,P1672)+(Data!X1672-INDEX($F$4:$F$102,P1672))/(INDEX($F$4:$F$102,P1672+1)-INDEX($F$4:$F$102,P1672))*(INDEX($E$4:$E$102,P1672+1)-INDEX($E$4:$E$102,P1672))))</f>
        <v/>
      </c>
      <c r="R1672" s="12">
        <f>IFERROR(MATCH(Data!Y1672,$F$4:$F$102,1),0)</f>
        <v/>
      </c>
      <c r="S1672" s="9">
        <f>IF(R1672=0,Data!Y1672+$I$13,IF(R1672&gt;=99,Data!Y1672+$I$14,INDEX($E$4:$E$102,R1672)+(Data!Y1672-INDEX($F$4:$F$102,R1672))/(INDEX($F$4:$F$102,R1672+1)-INDEX($F$4:$F$102,R1672))*(INDEX($E$4:$E$102,R1672+1)-INDEX($E$4:$E$102,R1672))))</f>
        <v/>
      </c>
    </row>
    <row r="1673">
      <c r="K1673" s="14">
        <f>Data!A1673</f>
        <v/>
      </c>
      <c r="L1673" s="12">
        <f>IF(Occurrence!J1673&lt;=0,-1,IFERROR(MATCH(Occurrence!J1673,$D$4:$D$102,1),0))</f>
        <v/>
      </c>
      <c r="M1673" s="9">
        <f>IF(L1673&lt;0,0,IF(L1673=0,Occurrence!J1673*$I$11,IF(L1673&gt;=99,Occurrence!J1673*$I$12,INDEX($C$4:$C$102,L1673)+(Occurrence!J1673-INDEX($D$4:$D$102,L1673))/(INDEX($D$4:$D$102,L1673+1)-INDEX($D$4:$D$102,L1673))*(INDEX($C$4:$C$102,L1673+1)-INDEX($C$4:$C$102,L1673)))))</f>
        <v/>
      </c>
      <c r="N1673" s="12">
        <f>IF(Occurrence!K1673&lt;=0,-1,IFERROR(MATCH(Occurrence!K1673,$D$4:$D$102,1),0))</f>
        <v/>
      </c>
      <c r="O1673" s="9">
        <f>IF(N1673&lt;0,0,IF(N1673=0,Occurrence!K1673*$I$11,IF(N1673&gt;=99,Occurrence!K1673*$I$12,INDEX($C$4:$C$102,N1673)+(Occurrence!K1673-INDEX($D$4:$D$102,N1673))/(INDEX($D$4:$D$102,N1673+1)-INDEX($D$4:$D$102,N1673))*(INDEX($C$4:$C$102,N1673+1)-INDEX($C$4:$C$102,N1673)))))</f>
        <v/>
      </c>
      <c r="P1673" s="12">
        <f>IFERROR(MATCH(Data!X1673,$F$4:$F$102,1),0)</f>
        <v/>
      </c>
      <c r="Q1673" s="9">
        <f>IF(P1673=0,Data!X1673+$I$13,IF(P1673&gt;=99,Data!X1673+$I$14,INDEX($E$4:$E$102,P1673)+(Data!X1673-INDEX($F$4:$F$102,P1673))/(INDEX($F$4:$F$102,P1673+1)-INDEX($F$4:$F$102,P1673))*(INDEX($E$4:$E$102,P1673+1)-INDEX($E$4:$E$102,P1673))))</f>
        <v/>
      </c>
      <c r="R1673" s="12">
        <f>IFERROR(MATCH(Data!Y1673,$F$4:$F$102,1),0)</f>
        <v/>
      </c>
      <c r="S1673" s="9">
        <f>IF(R1673=0,Data!Y1673+$I$13,IF(R1673&gt;=99,Data!Y1673+$I$14,INDEX($E$4:$E$102,R1673)+(Data!Y1673-INDEX($F$4:$F$102,R1673))/(INDEX($F$4:$F$102,R1673+1)-INDEX($F$4:$F$102,R1673))*(INDEX($E$4:$E$102,R1673+1)-INDEX($E$4:$E$102,R1673))))</f>
        <v/>
      </c>
    </row>
    <row r="1674">
      <c r="K1674" s="14">
        <f>Data!A1674</f>
        <v/>
      </c>
      <c r="L1674" s="12">
        <f>IF(Occurrence!J1674&lt;=0,-1,IFERROR(MATCH(Occurrence!J1674,$D$4:$D$102,1),0))</f>
        <v/>
      </c>
      <c r="M1674" s="9">
        <f>IF(L1674&lt;0,0,IF(L1674=0,Occurrence!J1674*$I$11,IF(L1674&gt;=99,Occurrence!J1674*$I$12,INDEX($C$4:$C$102,L1674)+(Occurrence!J1674-INDEX($D$4:$D$102,L1674))/(INDEX($D$4:$D$102,L1674+1)-INDEX($D$4:$D$102,L1674))*(INDEX($C$4:$C$102,L1674+1)-INDEX($C$4:$C$102,L1674)))))</f>
        <v/>
      </c>
      <c r="N1674" s="12">
        <f>IF(Occurrence!K1674&lt;=0,-1,IFERROR(MATCH(Occurrence!K1674,$D$4:$D$102,1),0))</f>
        <v/>
      </c>
      <c r="O1674" s="9">
        <f>IF(N1674&lt;0,0,IF(N1674=0,Occurrence!K1674*$I$11,IF(N1674&gt;=99,Occurrence!K1674*$I$12,INDEX($C$4:$C$102,N1674)+(Occurrence!K1674-INDEX($D$4:$D$102,N1674))/(INDEX($D$4:$D$102,N1674+1)-INDEX($D$4:$D$102,N1674))*(INDEX($C$4:$C$102,N1674+1)-INDEX($C$4:$C$102,N1674)))))</f>
        <v/>
      </c>
      <c r="P1674" s="12">
        <f>IFERROR(MATCH(Data!X1674,$F$4:$F$102,1),0)</f>
        <v/>
      </c>
      <c r="Q1674" s="9">
        <f>IF(P1674=0,Data!X1674+$I$13,IF(P1674&gt;=99,Data!X1674+$I$14,INDEX($E$4:$E$102,P1674)+(Data!X1674-INDEX($F$4:$F$102,P1674))/(INDEX($F$4:$F$102,P1674+1)-INDEX($F$4:$F$102,P1674))*(INDEX($E$4:$E$102,P1674+1)-INDEX($E$4:$E$102,P1674))))</f>
        <v/>
      </c>
      <c r="R1674" s="12">
        <f>IFERROR(MATCH(Data!Y1674,$F$4:$F$102,1),0)</f>
        <v/>
      </c>
      <c r="S1674" s="9">
        <f>IF(R1674=0,Data!Y1674+$I$13,IF(R1674&gt;=99,Data!Y1674+$I$14,INDEX($E$4:$E$102,R1674)+(Data!Y1674-INDEX($F$4:$F$102,R1674))/(INDEX($F$4:$F$102,R1674+1)-INDEX($F$4:$F$102,R1674))*(INDEX($E$4:$E$102,R1674+1)-INDEX($E$4:$E$102,R1674))))</f>
        <v/>
      </c>
    </row>
    <row r="1675">
      <c r="K1675" s="14">
        <f>Data!A1675</f>
        <v/>
      </c>
      <c r="L1675" s="12">
        <f>IF(Occurrence!J1675&lt;=0,-1,IFERROR(MATCH(Occurrence!J1675,$D$4:$D$102,1),0))</f>
        <v/>
      </c>
      <c r="M1675" s="9">
        <f>IF(L1675&lt;0,0,IF(L1675=0,Occurrence!J1675*$I$11,IF(L1675&gt;=99,Occurrence!J1675*$I$12,INDEX($C$4:$C$102,L1675)+(Occurrence!J1675-INDEX($D$4:$D$102,L1675))/(INDEX($D$4:$D$102,L1675+1)-INDEX($D$4:$D$102,L1675))*(INDEX($C$4:$C$102,L1675+1)-INDEX($C$4:$C$102,L1675)))))</f>
        <v/>
      </c>
      <c r="N1675" s="12">
        <f>IF(Occurrence!K1675&lt;=0,-1,IFERROR(MATCH(Occurrence!K1675,$D$4:$D$102,1),0))</f>
        <v/>
      </c>
      <c r="O1675" s="9">
        <f>IF(N1675&lt;0,0,IF(N1675=0,Occurrence!K1675*$I$11,IF(N1675&gt;=99,Occurrence!K1675*$I$12,INDEX($C$4:$C$102,N1675)+(Occurrence!K1675-INDEX($D$4:$D$102,N1675))/(INDEX($D$4:$D$102,N1675+1)-INDEX($D$4:$D$102,N1675))*(INDEX($C$4:$C$102,N1675+1)-INDEX($C$4:$C$102,N1675)))))</f>
        <v/>
      </c>
      <c r="P1675" s="12">
        <f>IFERROR(MATCH(Data!X1675,$F$4:$F$102,1),0)</f>
        <v/>
      </c>
      <c r="Q1675" s="9">
        <f>IF(P1675=0,Data!X1675+$I$13,IF(P1675&gt;=99,Data!X1675+$I$14,INDEX($E$4:$E$102,P1675)+(Data!X1675-INDEX($F$4:$F$102,P1675))/(INDEX($F$4:$F$102,P1675+1)-INDEX($F$4:$F$102,P1675))*(INDEX($E$4:$E$102,P1675+1)-INDEX($E$4:$E$102,P1675))))</f>
        <v/>
      </c>
      <c r="R1675" s="12">
        <f>IFERROR(MATCH(Data!Y1675,$F$4:$F$102,1),0)</f>
        <v/>
      </c>
      <c r="S1675" s="9">
        <f>IF(R1675=0,Data!Y1675+$I$13,IF(R1675&gt;=99,Data!Y1675+$I$14,INDEX($E$4:$E$102,R1675)+(Data!Y1675-INDEX($F$4:$F$102,R1675))/(INDEX($F$4:$F$102,R1675+1)-INDEX($F$4:$F$102,R1675))*(INDEX($E$4:$E$102,R1675+1)-INDEX($E$4:$E$102,R1675))))</f>
        <v/>
      </c>
    </row>
    <row r="1676">
      <c r="K1676" s="14">
        <f>Data!A1676</f>
        <v/>
      </c>
      <c r="L1676" s="12">
        <f>IF(Occurrence!J1676&lt;=0,-1,IFERROR(MATCH(Occurrence!J1676,$D$4:$D$102,1),0))</f>
        <v/>
      </c>
      <c r="M1676" s="9">
        <f>IF(L1676&lt;0,0,IF(L1676=0,Occurrence!J1676*$I$11,IF(L1676&gt;=99,Occurrence!J1676*$I$12,INDEX($C$4:$C$102,L1676)+(Occurrence!J1676-INDEX($D$4:$D$102,L1676))/(INDEX($D$4:$D$102,L1676+1)-INDEX($D$4:$D$102,L1676))*(INDEX($C$4:$C$102,L1676+1)-INDEX($C$4:$C$102,L1676)))))</f>
        <v/>
      </c>
      <c r="N1676" s="12">
        <f>IF(Occurrence!K1676&lt;=0,-1,IFERROR(MATCH(Occurrence!K1676,$D$4:$D$102,1),0))</f>
        <v/>
      </c>
      <c r="O1676" s="9">
        <f>IF(N1676&lt;0,0,IF(N1676=0,Occurrence!K1676*$I$11,IF(N1676&gt;=99,Occurrence!K1676*$I$12,INDEX($C$4:$C$102,N1676)+(Occurrence!K1676-INDEX($D$4:$D$102,N1676))/(INDEX($D$4:$D$102,N1676+1)-INDEX($D$4:$D$102,N1676))*(INDEX($C$4:$C$102,N1676+1)-INDEX($C$4:$C$102,N1676)))))</f>
        <v/>
      </c>
      <c r="P1676" s="12">
        <f>IFERROR(MATCH(Data!X1676,$F$4:$F$102,1),0)</f>
        <v/>
      </c>
      <c r="Q1676" s="9">
        <f>IF(P1676=0,Data!X1676+$I$13,IF(P1676&gt;=99,Data!X1676+$I$14,INDEX($E$4:$E$102,P1676)+(Data!X1676-INDEX($F$4:$F$102,P1676))/(INDEX($F$4:$F$102,P1676+1)-INDEX($F$4:$F$102,P1676))*(INDEX($E$4:$E$102,P1676+1)-INDEX($E$4:$E$102,P1676))))</f>
        <v/>
      </c>
      <c r="R1676" s="12">
        <f>IFERROR(MATCH(Data!Y1676,$F$4:$F$102,1),0)</f>
        <v/>
      </c>
      <c r="S1676" s="9">
        <f>IF(R1676=0,Data!Y1676+$I$13,IF(R1676&gt;=99,Data!Y1676+$I$14,INDEX($E$4:$E$102,R1676)+(Data!Y1676-INDEX($F$4:$F$102,R1676))/(INDEX($F$4:$F$102,R1676+1)-INDEX($F$4:$F$102,R1676))*(INDEX($E$4:$E$102,R1676+1)-INDEX($E$4:$E$102,R1676))))</f>
        <v/>
      </c>
    </row>
    <row r="1677">
      <c r="K1677" s="14">
        <f>Data!A1677</f>
        <v/>
      </c>
      <c r="L1677" s="12">
        <f>IF(Occurrence!J1677&lt;=0,-1,IFERROR(MATCH(Occurrence!J1677,$D$4:$D$102,1),0))</f>
        <v/>
      </c>
      <c r="M1677" s="9">
        <f>IF(L1677&lt;0,0,IF(L1677=0,Occurrence!J1677*$I$11,IF(L1677&gt;=99,Occurrence!J1677*$I$12,INDEX($C$4:$C$102,L1677)+(Occurrence!J1677-INDEX($D$4:$D$102,L1677))/(INDEX($D$4:$D$102,L1677+1)-INDEX($D$4:$D$102,L1677))*(INDEX($C$4:$C$102,L1677+1)-INDEX($C$4:$C$102,L1677)))))</f>
        <v/>
      </c>
      <c r="N1677" s="12">
        <f>IF(Occurrence!K1677&lt;=0,-1,IFERROR(MATCH(Occurrence!K1677,$D$4:$D$102,1),0))</f>
        <v/>
      </c>
      <c r="O1677" s="9">
        <f>IF(N1677&lt;0,0,IF(N1677=0,Occurrence!K1677*$I$11,IF(N1677&gt;=99,Occurrence!K1677*$I$12,INDEX($C$4:$C$102,N1677)+(Occurrence!K1677-INDEX($D$4:$D$102,N1677))/(INDEX($D$4:$D$102,N1677+1)-INDEX($D$4:$D$102,N1677))*(INDEX($C$4:$C$102,N1677+1)-INDEX($C$4:$C$102,N1677)))))</f>
        <v/>
      </c>
      <c r="P1677" s="12">
        <f>IFERROR(MATCH(Data!X1677,$F$4:$F$102,1),0)</f>
        <v/>
      </c>
      <c r="Q1677" s="9">
        <f>IF(P1677=0,Data!X1677+$I$13,IF(P1677&gt;=99,Data!X1677+$I$14,INDEX($E$4:$E$102,P1677)+(Data!X1677-INDEX($F$4:$F$102,P1677))/(INDEX($F$4:$F$102,P1677+1)-INDEX($F$4:$F$102,P1677))*(INDEX($E$4:$E$102,P1677+1)-INDEX($E$4:$E$102,P1677))))</f>
        <v/>
      </c>
      <c r="R1677" s="12">
        <f>IFERROR(MATCH(Data!Y1677,$F$4:$F$102,1),0)</f>
        <v/>
      </c>
      <c r="S1677" s="9">
        <f>IF(R1677=0,Data!Y1677+$I$13,IF(R1677&gt;=99,Data!Y1677+$I$14,INDEX($E$4:$E$102,R1677)+(Data!Y1677-INDEX($F$4:$F$102,R1677))/(INDEX($F$4:$F$102,R1677+1)-INDEX($F$4:$F$102,R1677))*(INDEX($E$4:$E$102,R1677+1)-INDEX($E$4:$E$102,R1677))))</f>
        <v/>
      </c>
    </row>
    <row r="1678">
      <c r="K1678" s="14">
        <f>Data!A1678</f>
        <v/>
      </c>
      <c r="L1678" s="12">
        <f>IF(Occurrence!J1678&lt;=0,-1,IFERROR(MATCH(Occurrence!J1678,$D$4:$D$102,1),0))</f>
        <v/>
      </c>
      <c r="M1678" s="9">
        <f>IF(L1678&lt;0,0,IF(L1678=0,Occurrence!J1678*$I$11,IF(L1678&gt;=99,Occurrence!J1678*$I$12,INDEX($C$4:$C$102,L1678)+(Occurrence!J1678-INDEX($D$4:$D$102,L1678))/(INDEX($D$4:$D$102,L1678+1)-INDEX($D$4:$D$102,L1678))*(INDEX($C$4:$C$102,L1678+1)-INDEX($C$4:$C$102,L1678)))))</f>
        <v/>
      </c>
      <c r="N1678" s="12">
        <f>IF(Occurrence!K1678&lt;=0,-1,IFERROR(MATCH(Occurrence!K1678,$D$4:$D$102,1),0))</f>
        <v/>
      </c>
      <c r="O1678" s="9">
        <f>IF(N1678&lt;0,0,IF(N1678=0,Occurrence!K1678*$I$11,IF(N1678&gt;=99,Occurrence!K1678*$I$12,INDEX($C$4:$C$102,N1678)+(Occurrence!K1678-INDEX($D$4:$D$102,N1678))/(INDEX($D$4:$D$102,N1678+1)-INDEX($D$4:$D$102,N1678))*(INDEX($C$4:$C$102,N1678+1)-INDEX($C$4:$C$102,N1678)))))</f>
        <v/>
      </c>
      <c r="P1678" s="12">
        <f>IFERROR(MATCH(Data!X1678,$F$4:$F$102,1),0)</f>
        <v/>
      </c>
      <c r="Q1678" s="9">
        <f>IF(P1678=0,Data!X1678+$I$13,IF(P1678&gt;=99,Data!X1678+$I$14,INDEX($E$4:$E$102,P1678)+(Data!X1678-INDEX($F$4:$F$102,P1678))/(INDEX($F$4:$F$102,P1678+1)-INDEX($F$4:$F$102,P1678))*(INDEX($E$4:$E$102,P1678+1)-INDEX($E$4:$E$102,P1678))))</f>
        <v/>
      </c>
      <c r="R1678" s="12">
        <f>IFERROR(MATCH(Data!Y1678,$F$4:$F$102,1),0)</f>
        <v/>
      </c>
      <c r="S1678" s="9">
        <f>IF(R1678=0,Data!Y1678+$I$13,IF(R1678&gt;=99,Data!Y1678+$I$14,INDEX($E$4:$E$102,R1678)+(Data!Y1678-INDEX($F$4:$F$102,R1678))/(INDEX($F$4:$F$102,R1678+1)-INDEX($F$4:$F$102,R1678))*(INDEX($E$4:$E$102,R1678+1)-INDEX($E$4:$E$102,R1678))))</f>
        <v/>
      </c>
    </row>
    <row r="1679">
      <c r="K1679" s="14">
        <f>Data!A1679</f>
        <v/>
      </c>
      <c r="L1679" s="12">
        <f>IF(Occurrence!J1679&lt;=0,-1,IFERROR(MATCH(Occurrence!J1679,$D$4:$D$102,1),0))</f>
        <v/>
      </c>
      <c r="M1679" s="9">
        <f>IF(L1679&lt;0,0,IF(L1679=0,Occurrence!J1679*$I$11,IF(L1679&gt;=99,Occurrence!J1679*$I$12,INDEX($C$4:$C$102,L1679)+(Occurrence!J1679-INDEX($D$4:$D$102,L1679))/(INDEX($D$4:$D$102,L1679+1)-INDEX($D$4:$D$102,L1679))*(INDEX($C$4:$C$102,L1679+1)-INDEX($C$4:$C$102,L1679)))))</f>
        <v/>
      </c>
      <c r="N1679" s="12">
        <f>IF(Occurrence!K1679&lt;=0,-1,IFERROR(MATCH(Occurrence!K1679,$D$4:$D$102,1),0))</f>
        <v/>
      </c>
      <c r="O1679" s="9">
        <f>IF(N1679&lt;0,0,IF(N1679=0,Occurrence!K1679*$I$11,IF(N1679&gt;=99,Occurrence!K1679*$I$12,INDEX($C$4:$C$102,N1679)+(Occurrence!K1679-INDEX($D$4:$D$102,N1679))/(INDEX($D$4:$D$102,N1679+1)-INDEX($D$4:$D$102,N1679))*(INDEX($C$4:$C$102,N1679+1)-INDEX($C$4:$C$102,N1679)))))</f>
        <v/>
      </c>
      <c r="P1679" s="12">
        <f>IFERROR(MATCH(Data!X1679,$F$4:$F$102,1),0)</f>
        <v/>
      </c>
      <c r="Q1679" s="9">
        <f>IF(P1679=0,Data!X1679+$I$13,IF(P1679&gt;=99,Data!X1679+$I$14,INDEX($E$4:$E$102,P1679)+(Data!X1679-INDEX($F$4:$F$102,P1679))/(INDEX($F$4:$F$102,P1679+1)-INDEX($F$4:$F$102,P1679))*(INDEX($E$4:$E$102,P1679+1)-INDEX($E$4:$E$102,P1679))))</f>
        <v/>
      </c>
      <c r="R1679" s="12">
        <f>IFERROR(MATCH(Data!Y1679,$F$4:$F$102,1),0)</f>
        <v/>
      </c>
      <c r="S1679" s="9">
        <f>IF(R1679=0,Data!Y1679+$I$13,IF(R1679&gt;=99,Data!Y1679+$I$14,INDEX($E$4:$E$102,R1679)+(Data!Y1679-INDEX($F$4:$F$102,R1679))/(INDEX($F$4:$F$102,R1679+1)-INDEX($F$4:$F$102,R1679))*(INDEX($E$4:$E$102,R1679+1)-INDEX($E$4:$E$102,R1679))))</f>
        <v/>
      </c>
    </row>
    <row r="1680">
      <c r="K1680" s="14">
        <f>Data!A1680</f>
        <v/>
      </c>
      <c r="L1680" s="12">
        <f>IF(Occurrence!J1680&lt;=0,-1,IFERROR(MATCH(Occurrence!J1680,$D$4:$D$102,1),0))</f>
        <v/>
      </c>
      <c r="M1680" s="9">
        <f>IF(L1680&lt;0,0,IF(L1680=0,Occurrence!J1680*$I$11,IF(L1680&gt;=99,Occurrence!J1680*$I$12,INDEX($C$4:$C$102,L1680)+(Occurrence!J1680-INDEX($D$4:$D$102,L1680))/(INDEX($D$4:$D$102,L1680+1)-INDEX($D$4:$D$102,L1680))*(INDEX($C$4:$C$102,L1680+1)-INDEX($C$4:$C$102,L1680)))))</f>
        <v/>
      </c>
      <c r="N1680" s="12">
        <f>IF(Occurrence!K1680&lt;=0,-1,IFERROR(MATCH(Occurrence!K1680,$D$4:$D$102,1),0))</f>
        <v/>
      </c>
      <c r="O1680" s="9">
        <f>IF(N1680&lt;0,0,IF(N1680=0,Occurrence!K1680*$I$11,IF(N1680&gt;=99,Occurrence!K1680*$I$12,INDEX($C$4:$C$102,N1680)+(Occurrence!K1680-INDEX($D$4:$D$102,N1680))/(INDEX($D$4:$D$102,N1680+1)-INDEX($D$4:$D$102,N1680))*(INDEX($C$4:$C$102,N1680+1)-INDEX($C$4:$C$102,N1680)))))</f>
        <v/>
      </c>
      <c r="P1680" s="12">
        <f>IFERROR(MATCH(Data!X1680,$F$4:$F$102,1),0)</f>
        <v/>
      </c>
      <c r="Q1680" s="9">
        <f>IF(P1680=0,Data!X1680+$I$13,IF(P1680&gt;=99,Data!X1680+$I$14,INDEX($E$4:$E$102,P1680)+(Data!X1680-INDEX($F$4:$F$102,P1680))/(INDEX($F$4:$F$102,P1680+1)-INDEX($F$4:$F$102,P1680))*(INDEX($E$4:$E$102,P1680+1)-INDEX($E$4:$E$102,P1680))))</f>
        <v/>
      </c>
      <c r="R1680" s="12">
        <f>IFERROR(MATCH(Data!Y1680,$F$4:$F$102,1),0)</f>
        <v/>
      </c>
      <c r="S1680" s="9">
        <f>IF(R1680=0,Data!Y1680+$I$13,IF(R1680&gt;=99,Data!Y1680+$I$14,INDEX($E$4:$E$102,R1680)+(Data!Y1680-INDEX($F$4:$F$102,R1680))/(INDEX($F$4:$F$102,R1680+1)-INDEX($F$4:$F$102,R1680))*(INDEX($E$4:$E$102,R1680+1)-INDEX($E$4:$E$102,R1680))))</f>
        <v/>
      </c>
    </row>
    <row r="1681">
      <c r="K1681" s="14">
        <f>Data!A1681</f>
        <v/>
      </c>
      <c r="L1681" s="12">
        <f>IF(Occurrence!J1681&lt;=0,-1,IFERROR(MATCH(Occurrence!J1681,$D$4:$D$102,1),0))</f>
        <v/>
      </c>
      <c r="M1681" s="9">
        <f>IF(L1681&lt;0,0,IF(L1681=0,Occurrence!J1681*$I$11,IF(L1681&gt;=99,Occurrence!J1681*$I$12,INDEX($C$4:$C$102,L1681)+(Occurrence!J1681-INDEX($D$4:$D$102,L1681))/(INDEX($D$4:$D$102,L1681+1)-INDEX($D$4:$D$102,L1681))*(INDEX($C$4:$C$102,L1681+1)-INDEX($C$4:$C$102,L1681)))))</f>
        <v/>
      </c>
      <c r="N1681" s="12">
        <f>IF(Occurrence!K1681&lt;=0,-1,IFERROR(MATCH(Occurrence!K1681,$D$4:$D$102,1),0))</f>
        <v/>
      </c>
      <c r="O1681" s="9">
        <f>IF(N1681&lt;0,0,IF(N1681=0,Occurrence!K1681*$I$11,IF(N1681&gt;=99,Occurrence!K1681*$I$12,INDEX($C$4:$C$102,N1681)+(Occurrence!K1681-INDEX($D$4:$D$102,N1681))/(INDEX($D$4:$D$102,N1681+1)-INDEX($D$4:$D$102,N1681))*(INDEX($C$4:$C$102,N1681+1)-INDEX($C$4:$C$102,N1681)))))</f>
        <v/>
      </c>
      <c r="P1681" s="12">
        <f>IFERROR(MATCH(Data!X1681,$F$4:$F$102,1),0)</f>
        <v/>
      </c>
      <c r="Q1681" s="9">
        <f>IF(P1681=0,Data!X1681+$I$13,IF(P1681&gt;=99,Data!X1681+$I$14,INDEX($E$4:$E$102,P1681)+(Data!X1681-INDEX($F$4:$F$102,P1681))/(INDEX($F$4:$F$102,P1681+1)-INDEX($F$4:$F$102,P1681))*(INDEX($E$4:$E$102,P1681+1)-INDEX($E$4:$E$102,P1681))))</f>
        <v/>
      </c>
      <c r="R1681" s="12">
        <f>IFERROR(MATCH(Data!Y1681,$F$4:$F$102,1),0)</f>
        <v/>
      </c>
      <c r="S1681" s="9">
        <f>IF(R1681=0,Data!Y1681+$I$13,IF(R1681&gt;=99,Data!Y1681+$I$14,INDEX($E$4:$E$102,R1681)+(Data!Y1681-INDEX($F$4:$F$102,R1681))/(INDEX($F$4:$F$102,R1681+1)-INDEX($F$4:$F$102,R1681))*(INDEX($E$4:$E$102,R1681+1)-INDEX($E$4:$E$102,R1681))))</f>
        <v/>
      </c>
    </row>
    <row r="1682">
      <c r="K1682" s="14">
        <f>Data!A1682</f>
        <v/>
      </c>
      <c r="L1682" s="12">
        <f>IF(Occurrence!J1682&lt;=0,-1,IFERROR(MATCH(Occurrence!J1682,$D$4:$D$102,1),0))</f>
        <v/>
      </c>
      <c r="M1682" s="9">
        <f>IF(L1682&lt;0,0,IF(L1682=0,Occurrence!J1682*$I$11,IF(L1682&gt;=99,Occurrence!J1682*$I$12,INDEX($C$4:$C$102,L1682)+(Occurrence!J1682-INDEX($D$4:$D$102,L1682))/(INDEX($D$4:$D$102,L1682+1)-INDEX($D$4:$D$102,L1682))*(INDEX($C$4:$C$102,L1682+1)-INDEX($C$4:$C$102,L1682)))))</f>
        <v/>
      </c>
      <c r="N1682" s="12">
        <f>IF(Occurrence!K1682&lt;=0,-1,IFERROR(MATCH(Occurrence!K1682,$D$4:$D$102,1),0))</f>
        <v/>
      </c>
      <c r="O1682" s="9">
        <f>IF(N1682&lt;0,0,IF(N1682=0,Occurrence!K1682*$I$11,IF(N1682&gt;=99,Occurrence!K1682*$I$12,INDEX($C$4:$C$102,N1682)+(Occurrence!K1682-INDEX($D$4:$D$102,N1682))/(INDEX($D$4:$D$102,N1682+1)-INDEX($D$4:$D$102,N1682))*(INDEX($C$4:$C$102,N1682+1)-INDEX($C$4:$C$102,N1682)))))</f>
        <v/>
      </c>
      <c r="P1682" s="12">
        <f>IFERROR(MATCH(Data!X1682,$F$4:$F$102,1),0)</f>
        <v/>
      </c>
      <c r="Q1682" s="9">
        <f>IF(P1682=0,Data!X1682+$I$13,IF(P1682&gt;=99,Data!X1682+$I$14,INDEX($E$4:$E$102,P1682)+(Data!X1682-INDEX($F$4:$F$102,P1682))/(INDEX($F$4:$F$102,P1682+1)-INDEX($F$4:$F$102,P1682))*(INDEX($E$4:$E$102,P1682+1)-INDEX($E$4:$E$102,P1682))))</f>
        <v/>
      </c>
      <c r="R1682" s="12">
        <f>IFERROR(MATCH(Data!Y1682,$F$4:$F$102,1),0)</f>
        <v/>
      </c>
      <c r="S1682" s="9">
        <f>IF(R1682=0,Data!Y1682+$I$13,IF(R1682&gt;=99,Data!Y1682+$I$14,INDEX($E$4:$E$102,R1682)+(Data!Y1682-INDEX($F$4:$F$102,R1682))/(INDEX($F$4:$F$102,R1682+1)-INDEX($F$4:$F$102,R1682))*(INDEX($E$4:$E$102,R1682+1)-INDEX($E$4:$E$102,R1682))))</f>
        <v/>
      </c>
    </row>
    <row r="1683">
      <c r="K1683" s="14">
        <f>Data!A1683</f>
        <v/>
      </c>
      <c r="L1683" s="12">
        <f>IF(Occurrence!J1683&lt;=0,-1,IFERROR(MATCH(Occurrence!J1683,$D$4:$D$102,1),0))</f>
        <v/>
      </c>
      <c r="M1683" s="9">
        <f>IF(L1683&lt;0,0,IF(L1683=0,Occurrence!J1683*$I$11,IF(L1683&gt;=99,Occurrence!J1683*$I$12,INDEX($C$4:$C$102,L1683)+(Occurrence!J1683-INDEX($D$4:$D$102,L1683))/(INDEX($D$4:$D$102,L1683+1)-INDEX($D$4:$D$102,L1683))*(INDEX($C$4:$C$102,L1683+1)-INDEX($C$4:$C$102,L1683)))))</f>
        <v/>
      </c>
      <c r="N1683" s="12">
        <f>IF(Occurrence!K1683&lt;=0,-1,IFERROR(MATCH(Occurrence!K1683,$D$4:$D$102,1),0))</f>
        <v/>
      </c>
      <c r="O1683" s="9">
        <f>IF(N1683&lt;0,0,IF(N1683=0,Occurrence!K1683*$I$11,IF(N1683&gt;=99,Occurrence!K1683*$I$12,INDEX($C$4:$C$102,N1683)+(Occurrence!K1683-INDEX($D$4:$D$102,N1683))/(INDEX($D$4:$D$102,N1683+1)-INDEX($D$4:$D$102,N1683))*(INDEX($C$4:$C$102,N1683+1)-INDEX($C$4:$C$102,N1683)))))</f>
        <v/>
      </c>
      <c r="P1683" s="12">
        <f>IFERROR(MATCH(Data!X1683,$F$4:$F$102,1),0)</f>
        <v/>
      </c>
      <c r="Q1683" s="9">
        <f>IF(P1683=0,Data!X1683+$I$13,IF(P1683&gt;=99,Data!X1683+$I$14,INDEX($E$4:$E$102,P1683)+(Data!X1683-INDEX($F$4:$F$102,P1683))/(INDEX($F$4:$F$102,P1683+1)-INDEX($F$4:$F$102,P1683))*(INDEX($E$4:$E$102,P1683+1)-INDEX($E$4:$E$102,P1683))))</f>
        <v/>
      </c>
      <c r="R1683" s="12">
        <f>IFERROR(MATCH(Data!Y1683,$F$4:$F$102,1),0)</f>
        <v/>
      </c>
      <c r="S1683" s="9">
        <f>IF(R1683=0,Data!Y1683+$I$13,IF(R1683&gt;=99,Data!Y1683+$I$14,INDEX($E$4:$E$102,R1683)+(Data!Y1683-INDEX($F$4:$F$102,R1683))/(INDEX($F$4:$F$102,R1683+1)-INDEX($F$4:$F$102,R1683))*(INDEX($E$4:$E$102,R1683+1)-INDEX($E$4:$E$102,R1683))))</f>
        <v/>
      </c>
    </row>
    <row r="1684">
      <c r="K1684" s="14">
        <f>Data!A1684</f>
        <v/>
      </c>
      <c r="L1684" s="12">
        <f>IF(Occurrence!J1684&lt;=0,-1,IFERROR(MATCH(Occurrence!J1684,$D$4:$D$102,1),0))</f>
        <v/>
      </c>
      <c r="M1684" s="9">
        <f>IF(L1684&lt;0,0,IF(L1684=0,Occurrence!J1684*$I$11,IF(L1684&gt;=99,Occurrence!J1684*$I$12,INDEX($C$4:$C$102,L1684)+(Occurrence!J1684-INDEX($D$4:$D$102,L1684))/(INDEX($D$4:$D$102,L1684+1)-INDEX($D$4:$D$102,L1684))*(INDEX($C$4:$C$102,L1684+1)-INDEX($C$4:$C$102,L1684)))))</f>
        <v/>
      </c>
      <c r="N1684" s="12">
        <f>IF(Occurrence!K1684&lt;=0,-1,IFERROR(MATCH(Occurrence!K1684,$D$4:$D$102,1),0))</f>
        <v/>
      </c>
      <c r="O1684" s="9">
        <f>IF(N1684&lt;0,0,IF(N1684=0,Occurrence!K1684*$I$11,IF(N1684&gt;=99,Occurrence!K1684*$I$12,INDEX($C$4:$C$102,N1684)+(Occurrence!K1684-INDEX($D$4:$D$102,N1684))/(INDEX($D$4:$D$102,N1684+1)-INDEX($D$4:$D$102,N1684))*(INDEX($C$4:$C$102,N1684+1)-INDEX($C$4:$C$102,N1684)))))</f>
        <v/>
      </c>
      <c r="P1684" s="12">
        <f>IFERROR(MATCH(Data!X1684,$F$4:$F$102,1),0)</f>
        <v/>
      </c>
      <c r="Q1684" s="9">
        <f>IF(P1684=0,Data!X1684+$I$13,IF(P1684&gt;=99,Data!X1684+$I$14,INDEX($E$4:$E$102,P1684)+(Data!X1684-INDEX($F$4:$F$102,P1684))/(INDEX($F$4:$F$102,P1684+1)-INDEX($F$4:$F$102,P1684))*(INDEX($E$4:$E$102,P1684+1)-INDEX($E$4:$E$102,P1684))))</f>
        <v/>
      </c>
      <c r="R1684" s="12">
        <f>IFERROR(MATCH(Data!Y1684,$F$4:$F$102,1),0)</f>
        <v/>
      </c>
      <c r="S1684" s="9">
        <f>IF(R1684=0,Data!Y1684+$I$13,IF(R1684&gt;=99,Data!Y1684+$I$14,INDEX($E$4:$E$102,R1684)+(Data!Y1684-INDEX($F$4:$F$102,R1684))/(INDEX($F$4:$F$102,R1684+1)-INDEX($F$4:$F$102,R1684))*(INDEX($E$4:$E$102,R1684+1)-INDEX($E$4:$E$102,R1684))))</f>
        <v/>
      </c>
    </row>
    <row r="1685">
      <c r="K1685" s="14">
        <f>Data!A1685</f>
        <v/>
      </c>
      <c r="L1685" s="12">
        <f>IF(Occurrence!J1685&lt;=0,-1,IFERROR(MATCH(Occurrence!J1685,$D$4:$D$102,1),0))</f>
        <v/>
      </c>
      <c r="M1685" s="9">
        <f>IF(L1685&lt;0,0,IF(L1685=0,Occurrence!J1685*$I$11,IF(L1685&gt;=99,Occurrence!J1685*$I$12,INDEX($C$4:$C$102,L1685)+(Occurrence!J1685-INDEX($D$4:$D$102,L1685))/(INDEX($D$4:$D$102,L1685+1)-INDEX($D$4:$D$102,L1685))*(INDEX($C$4:$C$102,L1685+1)-INDEX($C$4:$C$102,L1685)))))</f>
        <v/>
      </c>
      <c r="N1685" s="12">
        <f>IF(Occurrence!K1685&lt;=0,-1,IFERROR(MATCH(Occurrence!K1685,$D$4:$D$102,1),0))</f>
        <v/>
      </c>
      <c r="O1685" s="9">
        <f>IF(N1685&lt;0,0,IF(N1685=0,Occurrence!K1685*$I$11,IF(N1685&gt;=99,Occurrence!K1685*$I$12,INDEX($C$4:$C$102,N1685)+(Occurrence!K1685-INDEX($D$4:$D$102,N1685))/(INDEX($D$4:$D$102,N1685+1)-INDEX($D$4:$D$102,N1685))*(INDEX($C$4:$C$102,N1685+1)-INDEX($C$4:$C$102,N1685)))))</f>
        <v/>
      </c>
      <c r="P1685" s="12">
        <f>IFERROR(MATCH(Data!X1685,$F$4:$F$102,1),0)</f>
        <v/>
      </c>
      <c r="Q1685" s="9">
        <f>IF(P1685=0,Data!X1685+$I$13,IF(P1685&gt;=99,Data!X1685+$I$14,INDEX($E$4:$E$102,P1685)+(Data!X1685-INDEX($F$4:$F$102,P1685))/(INDEX($F$4:$F$102,P1685+1)-INDEX($F$4:$F$102,P1685))*(INDEX($E$4:$E$102,P1685+1)-INDEX($E$4:$E$102,P1685))))</f>
        <v/>
      </c>
      <c r="R1685" s="12">
        <f>IFERROR(MATCH(Data!Y1685,$F$4:$F$102,1),0)</f>
        <v/>
      </c>
      <c r="S1685" s="9">
        <f>IF(R1685=0,Data!Y1685+$I$13,IF(R1685&gt;=99,Data!Y1685+$I$14,INDEX($E$4:$E$102,R1685)+(Data!Y1685-INDEX($F$4:$F$102,R1685))/(INDEX($F$4:$F$102,R1685+1)-INDEX($F$4:$F$102,R1685))*(INDEX($E$4:$E$102,R1685+1)-INDEX($E$4:$E$102,R1685))))</f>
        <v/>
      </c>
    </row>
    <row r="1686">
      <c r="K1686" s="14">
        <f>Data!A1686</f>
        <v/>
      </c>
      <c r="L1686" s="12">
        <f>IF(Occurrence!J1686&lt;=0,-1,IFERROR(MATCH(Occurrence!J1686,$D$4:$D$102,1),0))</f>
        <v/>
      </c>
      <c r="M1686" s="9">
        <f>IF(L1686&lt;0,0,IF(L1686=0,Occurrence!J1686*$I$11,IF(L1686&gt;=99,Occurrence!J1686*$I$12,INDEX($C$4:$C$102,L1686)+(Occurrence!J1686-INDEX($D$4:$D$102,L1686))/(INDEX($D$4:$D$102,L1686+1)-INDEX($D$4:$D$102,L1686))*(INDEX($C$4:$C$102,L1686+1)-INDEX($C$4:$C$102,L1686)))))</f>
        <v/>
      </c>
      <c r="N1686" s="12">
        <f>IF(Occurrence!K1686&lt;=0,-1,IFERROR(MATCH(Occurrence!K1686,$D$4:$D$102,1),0))</f>
        <v/>
      </c>
      <c r="O1686" s="9">
        <f>IF(N1686&lt;0,0,IF(N1686=0,Occurrence!K1686*$I$11,IF(N1686&gt;=99,Occurrence!K1686*$I$12,INDEX($C$4:$C$102,N1686)+(Occurrence!K1686-INDEX($D$4:$D$102,N1686))/(INDEX($D$4:$D$102,N1686+1)-INDEX($D$4:$D$102,N1686))*(INDEX($C$4:$C$102,N1686+1)-INDEX($C$4:$C$102,N1686)))))</f>
        <v/>
      </c>
      <c r="P1686" s="12">
        <f>IFERROR(MATCH(Data!X1686,$F$4:$F$102,1),0)</f>
        <v/>
      </c>
      <c r="Q1686" s="9">
        <f>IF(P1686=0,Data!X1686+$I$13,IF(P1686&gt;=99,Data!X1686+$I$14,INDEX($E$4:$E$102,P1686)+(Data!X1686-INDEX($F$4:$F$102,P1686))/(INDEX($F$4:$F$102,P1686+1)-INDEX($F$4:$F$102,P1686))*(INDEX($E$4:$E$102,P1686+1)-INDEX($E$4:$E$102,P1686))))</f>
        <v/>
      </c>
      <c r="R1686" s="12">
        <f>IFERROR(MATCH(Data!Y1686,$F$4:$F$102,1),0)</f>
        <v/>
      </c>
      <c r="S1686" s="9">
        <f>IF(R1686=0,Data!Y1686+$I$13,IF(R1686&gt;=99,Data!Y1686+$I$14,INDEX($E$4:$E$102,R1686)+(Data!Y1686-INDEX($F$4:$F$102,R1686))/(INDEX($F$4:$F$102,R1686+1)-INDEX($F$4:$F$102,R1686))*(INDEX($E$4:$E$102,R1686+1)-INDEX($E$4:$E$102,R1686))))</f>
        <v/>
      </c>
    </row>
    <row r="1687">
      <c r="K1687" s="14">
        <f>Data!A1687</f>
        <v/>
      </c>
      <c r="L1687" s="12">
        <f>IF(Occurrence!J1687&lt;=0,-1,IFERROR(MATCH(Occurrence!J1687,$D$4:$D$102,1),0))</f>
        <v/>
      </c>
      <c r="M1687" s="9">
        <f>IF(L1687&lt;0,0,IF(L1687=0,Occurrence!J1687*$I$11,IF(L1687&gt;=99,Occurrence!J1687*$I$12,INDEX($C$4:$C$102,L1687)+(Occurrence!J1687-INDEX($D$4:$D$102,L1687))/(INDEX($D$4:$D$102,L1687+1)-INDEX($D$4:$D$102,L1687))*(INDEX($C$4:$C$102,L1687+1)-INDEX($C$4:$C$102,L1687)))))</f>
        <v/>
      </c>
      <c r="N1687" s="12">
        <f>IF(Occurrence!K1687&lt;=0,-1,IFERROR(MATCH(Occurrence!K1687,$D$4:$D$102,1),0))</f>
        <v/>
      </c>
      <c r="O1687" s="9">
        <f>IF(N1687&lt;0,0,IF(N1687=0,Occurrence!K1687*$I$11,IF(N1687&gt;=99,Occurrence!K1687*$I$12,INDEX($C$4:$C$102,N1687)+(Occurrence!K1687-INDEX($D$4:$D$102,N1687))/(INDEX($D$4:$D$102,N1687+1)-INDEX($D$4:$D$102,N1687))*(INDEX($C$4:$C$102,N1687+1)-INDEX($C$4:$C$102,N1687)))))</f>
        <v/>
      </c>
      <c r="P1687" s="12">
        <f>IFERROR(MATCH(Data!X1687,$F$4:$F$102,1),0)</f>
        <v/>
      </c>
      <c r="Q1687" s="9">
        <f>IF(P1687=0,Data!X1687+$I$13,IF(P1687&gt;=99,Data!X1687+$I$14,INDEX($E$4:$E$102,P1687)+(Data!X1687-INDEX($F$4:$F$102,P1687))/(INDEX($F$4:$F$102,P1687+1)-INDEX($F$4:$F$102,P1687))*(INDEX($E$4:$E$102,P1687+1)-INDEX($E$4:$E$102,P1687))))</f>
        <v/>
      </c>
      <c r="R1687" s="12">
        <f>IFERROR(MATCH(Data!Y1687,$F$4:$F$102,1),0)</f>
        <v/>
      </c>
      <c r="S1687" s="9">
        <f>IF(R1687=0,Data!Y1687+$I$13,IF(R1687&gt;=99,Data!Y1687+$I$14,INDEX($E$4:$E$102,R1687)+(Data!Y1687-INDEX($F$4:$F$102,R1687))/(INDEX($F$4:$F$102,R1687+1)-INDEX($F$4:$F$102,R1687))*(INDEX($E$4:$E$102,R1687+1)-INDEX($E$4:$E$102,R1687))))</f>
        <v/>
      </c>
    </row>
    <row r="1688">
      <c r="K1688" s="14">
        <f>Data!A1688</f>
        <v/>
      </c>
      <c r="L1688" s="12">
        <f>IF(Occurrence!J1688&lt;=0,-1,IFERROR(MATCH(Occurrence!J1688,$D$4:$D$102,1),0))</f>
        <v/>
      </c>
      <c r="M1688" s="9">
        <f>IF(L1688&lt;0,0,IF(L1688=0,Occurrence!J1688*$I$11,IF(L1688&gt;=99,Occurrence!J1688*$I$12,INDEX($C$4:$C$102,L1688)+(Occurrence!J1688-INDEX($D$4:$D$102,L1688))/(INDEX($D$4:$D$102,L1688+1)-INDEX($D$4:$D$102,L1688))*(INDEX($C$4:$C$102,L1688+1)-INDEX($C$4:$C$102,L1688)))))</f>
        <v/>
      </c>
      <c r="N1688" s="12">
        <f>IF(Occurrence!K1688&lt;=0,-1,IFERROR(MATCH(Occurrence!K1688,$D$4:$D$102,1),0))</f>
        <v/>
      </c>
      <c r="O1688" s="9">
        <f>IF(N1688&lt;0,0,IF(N1688=0,Occurrence!K1688*$I$11,IF(N1688&gt;=99,Occurrence!K1688*$I$12,INDEX($C$4:$C$102,N1688)+(Occurrence!K1688-INDEX($D$4:$D$102,N1688))/(INDEX($D$4:$D$102,N1688+1)-INDEX($D$4:$D$102,N1688))*(INDEX($C$4:$C$102,N1688+1)-INDEX($C$4:$C$102,N1688)))))</f>
        <v/>
      </c>
      <c r="P1688" s="12">
        <f>IFERROR(MATCH(Data!X1688,$F$4:$F$102,1),0)</f>
        <v/>
      </c>
      <c r="Q1688" s="9">
        <f>IF(P1688=0,Data!X1688+$I$13,IF(P1688&gt;=99,Data!X1688+$I$14,INDEX($E$4:$E$102,P1688)+(Data!X1688-INDEX($F$4:$F$102,P1688))/(INDEX($F$4:$F$102,P1688+1)-INDEX($F$4:$F$102,P1688))*(INDEX($E$4:$E$102,P1688+1)-INDEX($E$4:$E$102,P1688))))</f>
        <v/>
      </c>
      <c r="R1688" s="12">
        <f>IFERROR(MATCH(Data!Y1688,$F$4:$F$102,1),0)</f>
        <v/>
      </c>
      <c r="S1688" s="9">
        <f>IF(R1688=0,Data!Y1688+$I$13,IF(R1688&gt;=99,Data!Y1688+$I$14,INDEX($E$4:$E$102,R1688)+(Data!Y1688-INDEX($F$4:$F$102,R1688))/(INDEX($F$4:$F$102,R1688+1)-INDEX($F$4:$F$102,R1688))*(INDEX($E$4:$E$102,R1688+1)-INDEX($E$4:$E$102,R1688))))</f>
        <v/>
      </c>
    </row>
    <row r="1689">
      <c r="K1689" s="14">
        <f>Data!A1689</f>
        <v/>
      </c>
      <c r="L1689" s="12">
        <f>IF(Occurrence!J1689&lt;=0,-1,IFERROR(MATCH(Occurrence!J1689,$D$4:$D$102,1),0))</f>
        <v/>
      </c>
      <c r="M1689" s="9">
        <f>IF(L1689&lt;0,0,IF(L1689=0,Occurrence!J1689*$I$11,IF(L1689&gt;=99,Occurrence!J1689*$I$12,INDEX($C$4:$C$102,L1689)+(Occurrence!J1689-INDEX($D$4:$D$102,L1689))/(INDEX($D$4:$D$102,L1689+1)-INDEX($D$4:$D$102,L1689))*(INDEX($C$4:$C$102,L1689+1)-INDEX($C$4:$C$102,L1689)))))</f>
        <v/>
      </c>
      <c r="N1689" s="12">
        <f>IF(Occurrence!K1689&lt;=0,-1,IFERROR(MATCH(Occurrence!K1689,$D$4:$D$102,1),0))</f>
        <v/>
      </c>
      <c r="O1689" s="9">
        <f>IF(N1689&lt;0,0,IF(N1689=0,Occurrence!K1689*$I$11,IF(N1689&gt;=99,Occurrence!K1689*$I$12,INDEX($C$4:$C$102,N1689)+(Occurrence!K1689-INDEX($D$4:$D$102,N1689))/(INDEX($D$4:$D$102,N1689+1)-INDEX($D$4:$D$102,N1689))*(INDEX($C$4:$C$102,N1689+1)-INDEX($C$4:$C$102,N1689)))))</f>
        <v/>
      </c>
      <c r="P1689" s="12">
        <f>IFERROR(MATCH(Data!X1689,$F$4:$F$102,1),0)</f>
        <v/>
      </c>
      <c r="Q1689" s="9">
        <f>IF(P1689=0,Data!X1689+$I$13,IF(P1689&gt;=99,Data!X1689+$I$14,INDEX($E$4:$E$102,P1689)+(Data!X1689-INDEX($F$4:$F$102,P1689))/(INDEX($F$4:$F$102,P1689+1)-INDEX($F$4:$F$102,P1689))*(INDEX($E$4:$E$102,P1689+1)-INDEX($E$4:$E$102,P1689))))</f>
        <v/>
      </c>
      <c r="R1689" s="12">
        <f>IFERROR(MATCH(Data!Y1689,$F$4:$F$102,1),0)</f>
        <v/>
      </c>
      <c r="S1689" s="9">
        <f>IF(R1689=0,Data!Y1689+$I$13,IF(R1689&gt;=99,Data!Y1689+$I$14,INDEX($E$4:$E$102,R1689)+(Data!Y1689-INDEX($F$4:$F$102,R1689))/(INDEX($F$4:$F$102,R1689+1)-INDEX($F$4:$F$102,R1689))*(INDEX($E$4:$E$102,R1689+1)-INDEX($E$4:$E$102,R1689))))</f>
        <v/>
      </c>
    </row>
    <row r="1690">
      <c r="K1690" s="14">
        <f>Data!A1690</f>
        <v/>
      </c>
      <c r="L1690" s="12">
        <f>IF(Occurrence!J1690&lt;=0,-1,IFERROR(MATCH(Occurrence!J1690,$D$4:$D$102,1),0))</f>
        <v/>
      </c>
      <c r="M1690" s="9">
        <f>IF(L1690&lt;0,0,IF(L1690=0,Occurrence!J1690*$I$11,IF(L1690&gt;=99,Occurrence!J1690*$I$12,INDEX($C$4:$C$102,L1690)+(Occurrence!J1690-INDEX($D$4:$D$102,L1690))/(INDEX($D$4:$D$102,L1690+1)-INDEX($D$4:$D$102,L1690))*(INDEX($C$4:$C$102,L1690+1)-INDEX($C$4:$C$102,L1690)))))</f>
        <v/>
      </c>
      <c r="N1690" s="12">
        <f>IF(Occurrence!K1690&lt;=0,-1,IFERROR(MATCH(Occurrence!K1690,$D$4:$D$102,1),0))</f>
        <v/>
      </c>
      <c r="O1690" s="9">
        <f>IF(N1690&lt;0,0,IF(N1690=0,Occurrence!K1690*$I$11,IF(N1690&gt;=99,Occurrence!K1690*$I$12,INDEX($C$4:$C$102,N1690)+(Occurrence!K1690-INDEX($D$4:$D$102,N1690))/(INDEX($D$4:$D$102,N1690+1)-INDEX($D$4:$D$102,N1690))*(INDEX($C$4:$C$102,N1690+1)-INDEX($C$4:$C$102,N1690)))))</f>
        <v/>
      </c>
      <c r="P1690" s="12">
        <f>IFERROR(MATCH(Data!X1690,$F$4:$F$102,1),0)</f>
        <v/>
      </c>
      <c r="Q1690" s="9">
        <f>IF(P1690=0,Data!X1690+$I$13,IF(P1690&gt;=99,Data!X1690+$I$14,INDEX($E$4:$E$102,P1690)+(Data!X1690-INDEX($F$4:$F$102,P1690))/(INDEX($F$4:$F$102,P1690+1)-INDEX($F$4:$F$102,P1690))*(INDEX($E$4:$E$102,P1690+1)-INDEX($E$4:$E$102,P1690))))</f>
        <v/>
      </c>
      <c r="R1690" s="12">
        <f>IFERROR(MATCH(Data!Y1690,$F$4:$F$102,1),0)</f>
        <v/>
      </c>
      <c r="S1690" s="9">
        <f>IF(R1690=0,Data!Y1690+$I$13,IF(R1690&gt;=99,Data!Y1690+$I$14,INDEX($E$4:$E$102,R1690)+(Data!Y1690-INDEX($F$4:$F$102,R1690))/(INDEX($F$4:$F$102,R1690+1)-INDEX($F$4:$F$102,R1690))*(INDEX($E$4:$E$102,R1690+1)-INDEX($E$4:$E$102,R1690))))</f>
        <v/>
      </c>
    </row>
    <row r="1691">
      <c r="K1691" s="14">
        <f>Data!A1691</f>
        <v/>
      </c>
      <c r="L1691" s="12">
        <f>IF(Occurrence!J1691&lt;=0,-1,IFERROR(MATCH(Occurrence!J1691,$D$4:$D$102,1),0))</f>
        <v/>
      </c>
      <c r="M1691" s="9">
        <f>IF(L1691&lt;0,0,IF(L1691=0,Occurrence!J1691*$I$11,IF(L1691&gt;=99,Occurrence!J1691*$I$12,INDEX($C$4:$C$102,L1691)+(Occurrence!J1691-INDEX($D$4:$D$102,L1691))/(INDEX($D$4:$D$102,L1691+1)-INDEX($D$4:$D$102,L1691))*(INDEX($C$4:$C$102,L1691+1)-INDEX($C$4:$C$102,L1691)))))</f>
        <v/>
      </c>
      <c r="N1691" s="12">
        <f>IF(Occurrence!K1691&lt;=0,-1,IFERROR(MATCH(Occurrence!K1691,$D$4:$D$102,1),0))</f>
        <v/>
      </c>
      <c r="O1691" s="9">
        <f>IF(N1691&lt;0,0,IF(N1691=0,Occurrence!K1691*$I$11,IF(N1691&gt;=99,Occurrence!K1691*$I$12,INDEX($C$4:$C$102,N1691)+(Occurrence!K1691-INDEX($D$4:$D$102,N1691))/(INDEX($D$4:$D$102,N1691+1)-INDEX($D$4:$D$102,N1691))*(INDEX($C$4:$C$102,N1691+1)-INDEX($C$4:$C$102,N1691)))))</f>
        <v/>
      </c>
      <c r="P1691" s="12">
        <f>IFERROR(MATCH(Data!X1691,$F$4:$F$102,1),0)</f>
        <v/>
      </c>
      <c r="Q1691" s="9">
        <f>IF(P1691=0,Data!X1691+$I$13,IF(P1691&gt;=99,Data!X1691+$I$14,INDEX($E$4:$E$102,P1691)+(Data!X1691-INDEX($F$4:$F$102,P1691))/(INDEX($F$4:$F$102,P1691+1)-INDEX($F$4:$F$102,P1691))*(INDEX($E$4:$E$102,P1691+1)-INDEX($E$4:$E$102,P1691))))</f>
        <v/>
      </c>
      <c r="R1691" s="12">
        <f>IFERROR(MATCH(Data!Y1691,$F$4:$F$102,1),0)</f>
        <v/>
      </c>
      <c r="S1691" s="9">
        <f>IF(R1691=0,Data!Y1691+$I$13,IF(R1691&gt;=99,Data!Y1691+$I$14,INDEX($E$4:$E$102,R1691)+(Data!Y1691-INDEX($F$4:$F$102,R1691))/(INDEX($F$4:$F$102,R1691+1)-INDEX($F$4:$F$102,R1691))*(INDEX($E$4:$E$102,R1691+1)-INDEX($E$4:$E$102,R1691))))</f>
        <v/>
      </c>
    </row>
    <row r="1692">
      <c r="K1692" s="14">
        <f>Data!A1692</f>
        <v/>
      </c>
      <c r="L1692" s="12">
        <f>IF(Occurrence!J1692&lt;=0,-1,IFERROR(MATCH(Occurrence!J1692,$D$4:$D$102,1),0))</f>
        <v/>
      </c>
      <c r="M1692" s="9">
        <f>IF(L1692&lt;0,0,IF(L1692=0,Occurrence!J1692*$I$11,IF(L1692&gt;=99,Occurrence!J1692*$I$12,INDEX($C$4:$C$102,L1692)+(Occurrence!J1692-INDEX($D$4:$D$102,L1692))/(INDEX($D$4:$D$102,L1692+1)-INDEX($D$4:$D$102,L1692))*(INDEX($C$4:$C$102,L1692+1)-INDEX($C$4:$C$102,L1692)))))</f>
        <v/>
      </c>
      <c r="N1692" s="12">
        <f>IF(Occurrence!K1692&lt;=0,-1,IFERROR(MATCH(Occurrence!K1692,$D$4:$D$102,1),0))</f>
        <v/>
      </c>
      <c r="O1692" s="9">
        <f>IF(N1692&lt;0,0,IF(N1692=0,Occurrence!K1692*$I$11,IF(N1692&gt;=99,Occurrence!K1692*$I$12,INDEX($C$4:$C$102,N1692)+(Occurrence!K1692-INDEX($D$4:$D$102,N1692))/(INDEX($D$4:$D$102,N1692+1)-INDEX($D$4:$D$102,N1692))*(INDEX($C$4:$C$102,N1692+1)-INDEX($C$4:$C$102,N1692)))))</f>
        <v/>
      </c>
      <c r="P1692" s="12">
        <f>IFERROR(MATCH(Data!X1692,$F$4:$F$102,1),0)</f>
        <v/>
      </c>
      <c r="Q1692" s="9">
        <f>IF(P1692=0,Data!X1692+$I$13,IF(P1692&gt;=99,Data!X1692+$I$14,INDEX($E$4:$E$102,P1692)+(Data!X1692-INDEX($F$4:$F$102,P1692))/(INDEX($F$4:$F$102,P1692+1)-INDEX($F$4:$F$102,P1692))*(INDEX($E$4:$E$102,P1692+1)-INDEX($E$4:$E$102,P1692))))</f>
        <v/>
      </c>
      <c r="R1692" s="12">
        <f>IFERROR(MATCH(Data!Y1692,$F$4:$F$102,1),0)</f>
        <v/>
      </c>
      <c r="S1692" s="9">
        <f>IF(R1692=0,Data!Y1692+$I$13,IF(R1692&gt;=99,Data!Y1692+$I$14,INDEX($E$4:$E$102,R1692)+(Data!Y1692-INDEX($F$4:$F$102,R1692))/(INDEX($F$4:$F$102,R1692+1)-INDEX($F$4:$F$102,R1692))*(INDEX($E$4:$E$102,R1692+1)-INDEX($E$4:$E$102,R1692))))</f>
        <v/>
      </c>
    </row>
    <row r="1693">
      <c r="K1693" s="14">
        <f>Data!A1693</f>
        <v/>
      </c>
      <c r="L1693" s="12">
        <f>IF(Occurrence!J1693&lt;=0,-1,IFERROR(MATCH(Occurrence!J1693,$D$4:$D$102,1),0))</f>
        <v/>
      </c>
      <c r="M1693" s="9">
        <f>IF(L1693&lt;0,0,IF(L1693=0,Occurrence!J1693*$I$11,IF(L1693&gt;=99,Occurrence!J1693*$I$12,INDEX($C$4:$C$102,L1693)+(Occurrence!J1693-INDEX($D$4:$D$102,L1693))/(INDEX($D$4:$D$102,L1693+1)-INDEX($D$4:$D$102,L1693))*(INDEX($C$4:$C$102,L1693+1)-INDEX($C$4:$C$102,L1693)))))</f>
        <v/>
      </c>
      <c r="N1693" s="12">
        <f>IF(Occurrence!K1693&lt;=0,-1,IFERROR(MATCH(Occurrence!K1693,$D$4:$D$102,1),0))</f>
        <v/>
      </c>
      <c r="O1693" s="9">
        <f>IF(N1693&lt;0,0,IF(N1693=0,Occurrence!K1693*$I$11,IF(N1693&gt;=99,Occurrence!K1693*$I$12,INDEX($C$4:$C$102,N1693)+(Occurrence!K1693-INDEX($D$4:$D$102,N1693))/(INDEX($D$4:$D$102,N1693+1)-INDEX($D$4:$D$102,N1693))*(INDEX($C$4:$C$102,N1693+1)-INDEX($C$4:$C$102,N1693)))))</f>
        <v/>
      </c>
      <c r="P1693" s="12">
        <f>IFERROR(MATCH(Data!X1693,$F$4:$F$102,1),0)</f>
        <v/>
      </c>
      <c r="Q1693" s="9">
        <f>IF(P1693=0,Data!X1693+$I$13,IF(P1693&gt;=99,Data!X1693+$I$14,INDEX($E$4:$E$102,P1693)+(Data!X1693-INDEX($F$4:$F$102,P1693))/(INDEX($F$4:$F$102,P1693+1)-INDEX($F$4:$F$102,P1693))*(INDEX($E$4:$E$102,P1693+1)-INDEX($E$4:$E$102,P1693))))</f>
        <v/>
      </c>
      <c r="R1693" s="12">
        <f>IFERROR(MATCH(Data!Y1693,$F$4:$F$102,1),0)</f>
        <v/>
      </c>
      <c r="S1693" s="9">
        <f>IF(R1693=0,Data!Y1693+$I$13,IF(R1693&gt;=99,Data!Y1693+$I$14,INDEX($E$4:$E$102,R1693)+(Data!Y1693-INDEX($F$4:$F$102,R1693))/(INDEX($F$4:$F$102,R1693+1)-INDEX($F$4:$F$102,R1693))*(INDEX($E$4:$E$102,R1693+1)-INDEX($E$4:$E$102,R1693))))</f>
        <v/>
      </c>
    </row>
    <row r="1694">
      <c r="K1694" s="14">
        <f>Data!A1694</f>
        <v/>
      </c>
      <c r="L1694" s="12">
        <f>IF(Occurrence!J1694&lt;=0,-1,IFERROR(MATCH(Occurrence!J1694,$D$4:$D$102,1),0))</f>
        <v/>
      </c>
      <c r="M1694" s="9">
        <f>IF(L1694&lt;0,0,IF(L1694=0,Occurrence!J1694*$I$11,IF(L1694&gt;=99,Occurrence!J1694*$I$12,INDEX($C$4:$C$102,L1694)+(Occurrence!J1694-INDEX($D$4:$D$102,L1694))/(INDEX($D$4:$D$102,L1694+1)-INDEX($D$4:$D$102,L1694))*(INDEX($C$4:$C$102,L1694+1)-INDEX($C$4:$C$102,L1694)))))</f>
        <v/>
      </c>
      <c r="N1694" s="12">
        <f>IF(Occurrence!K1694&lt;=0,-1,IFERROR(MATCH(Occurrence!K1694,$D$4:$D$102,1),0))</f>
        <v/>
      </c>
      <c r="O1694" s="9">
        <f>IF(N1694&lt;0,0,IF(N1694=0,Occurrence!K1694*$I$11,IF(N1694&gt;=99,Occurrence!K1694*$I$12,INDEX($C$4:$C$102,N1694)+(Occurrence!K1694-INDEX($D$4:$D$102,N1694))/(INDEX($D$4:$D$102,N1694+1)-INDEX($D$4:$D$102,N1694))*(INDEX($C$4:$C$102,N1694+1)-INDEX($C$4:$C$102,N1694)))))</f>
        <v/>
      </c>
      <c r="P1694" s="12">
        <f>IFERROR(MATCH(Data!X1694,$F$4:$F$102,1),0)</f>
        <v/>
      </c>
      <c r="Q1694" s="9">
        <f>IF(P1694=0,Data!X1694+$I$13,IF(P1694&gt;=99,Data!X1694+$I$14,INDEX($E$4:$E$102,P1694)+(Data!X1694-INDEX($F$4:$F$102,P1694))/(INDEX($F$4:$F$102,P1694+1)-INDEX($F$4:$F$102,P1694))*(INDEX($E$4:$E$102,P1694+1)-INDEX($E$4:$E$102,P1694))))</f>
        <v/>
      </c>
      <c r="R1694" s="12">
        <f>IFERROR(MATCH(Data!Y1694,$F$4:$F$102,1),0)</f>
        <v/>
      </c>
      <c r="S1694" s="9">
        <f>IF(R1694=0,Data!Y1694+$I$13,IF(R1694&gt;=99,Data!Y1694+$I$14,INDEX($E$4:$E$102,R1694)+(Data!Y1694-INDEX($F$4:$F$102,R1694))/(INDEX($F$4:$F$102,R1694+1)-INDEX($F$4:$F$102,R1694))*(INDEX($E$4:$E$102,R1694+1)-INDEX($E$4:$E$102,R1694))))</f>
        <v/>
      </c>
    </row>
    <row r="1695">
      <c r="K1695" s="14">
        <f>Data!A1695</f>
        <v/>
      </c>
      <c r="L1695" s="12">
        <f>IF(Occurrence!J1695&lt;=0,-1,IFERROR(MATCH(Occurrence!J1695,$D$4:$D$102,1),0))</f>
        <v/>
      </c>
      <c r="M1695" s="9">
        <f>IF(L1695&lt;0,0,IF(L1695=0,Occurrence!J1695*$I$11,IF(L1695&gt;=99,Occurrence!J1695*$I$12,INDEX($C$4:$C$102,L1695)+(Occurrence!J1695-INDEX($D$4:$D$102,L1695))/(INDEX($D$4:$D$102,L1695+1)-INDEX($D$4:$D$102,L1695))*(INDEX($C$4:$C$102,L1695+1)-INDEX($C$4:$C$102,L1695)))))</f>
        <v/>
      </c>
      <c r="N1695" s="12">
        <f>IF(Occurrence!K1695&lt;=0,-1,IFERROR(MATCH(Occurrence!K1695,$D$4:$D$102,1),0))</f>
        <v/>
      </c>
      <c r="O1695" s="9">
        <f>IF(N1695&lt;0,0,IF(N1695=0,Occurrence!K1695*$I$11,IF(N1695&gt;=99,Occurrence!K1695*$I$12,INDEX($C$4:$C$102,N1695)+(Occurrence!K1695-INDEX($D$4:$D$102,N1695))/(INDEX($D$4:$D$102,N1695+1)-INDEX($D$4:$D$102,N1695))*(INDEX($C$4:$C$102,N1695+1)-INDEX($C$4:$C$102,N1695)))))</f>
        <v/>
      </c>
      <c r="P1695" s="12">
        <f>IFERROR(MATCH(Data!X1695,$F$4:$F$102,1),0)</f>
        <v/>
      </c>
      <c r="Q1695" s="9">
        <f>IF(P1695=0,Data!X1695+$I$13,IF(P1695&gt;=99,Data!X1695+$I$14,INDEX($E$4:$E$102,P1695)+(Data!X1695-INDEX($F$4:$F$102,P1695))/(INDEX($F$4:$F$102,P1695+1)-INDEX($F$4:$F$102,P1695))*(INDEX($E$4:$E$102,P1695+1)-INDEX($E$4:$E$102,P1695))))</f>
        <v/>
      </c>
      <c r="R1695" s="12">
        <f>IFERROR(MATCH(Data!Y1695,$F$4:$F$102,1),0)</f>
        <v/>
      </c>
      <c r="S1695" s="9">
        <f>IF(R1695=0,Data!Y1695+$I$13,IF(R1695&gt;=99,Data!Y1695+$I$14,INDEX($E$4:$E$102,R1695)+(Data!Y1695-INDEX($F$4:$F$102,R1695))/(INDEX($F$4:$F$102,R1695+1)-INDEX($F$4:$F$102,R1695))*(INDEX($E$4:$E$102,R1695+1)-INDEX($E$4:$E$102,R1695))))</f>
        <v/>
      </c>
    </row>
    <row r="1696">
      <c r="K1696" s="14">
        <f>Data!A1696</f>
        <v/>
      </c>
      <c r="L1696" s="12">
        <f>IF(Occurrence!J1696&lt;=0,-1,IFERROR(MATCH(Occurrence!J1696,$D$4:$D$102,1),0))</f>
        <v/>
      </c>
      <c r="M1696" s="9">
        <f>IF(L1696&lt;0,0,IF(L1696=0,Occurrence!J1696*$I$11,IF(L1696&gt;=99,Occurrence!J1696*$I$12,INDEX($C$4:$C$102,L1696)+(Occurrence!J1696-INDEX($D$4:$D$102,L1696))/(INDEX($D$4:$D$102,L1696+1)-INDEX($D$4:$D$102,L1696))*(INDEX($C$4:$C$102,L1696+1)-INDEX($C$4:$C$102,L1696)))))</f>
        <v/>
      </c>
      <c r="N1696" s="12">
        <f>IF(Occurrence!K1696&lt;=0,-1,IFERROR(MATCH(Occurrence!K1696,$D$4:$D$102,1),0))</f>
        <v/>
      </c>
      <c r="O1696" s="9">
        <f>IF(N1696&lt;0,0,IF(N1696=0,Occurrence!K1696*$I$11,IF(N1696&gt;=99,Occurrence!K1696*$I$12,INDEX($C$4:$C$102,N1696)+(Occurrence!K1696-INDEX($D$4:$D$102,N1696))/(INDEX($D$4:$D$102,N1696+1)-INDEX($D$4:$D$102,N1696))*(INDEX($C$4:$C$102,N1696+1)-INDEX($C$4:$C$102,N1696)))))</f>
        <v/>
      </c>
      <c r="P1696" s="12">
        <f>IFERROR(MATCH(Data!X1696,$F$4:$F$102,1),0)</f>
        <v/>
      </c>
      <c r="Q1696" s="9">
        <f>IF(P1696=0,Data!X1696+$I$13,IF(P1696&gt;=99,Data!X1696+$I$14,INDEX($E$4:$E$102,P1696)+(Data!X1696-INDEX($F$4:$F$102,P1696))/(INDEX($F$4:$F$102,P1696+1)-INDEX($F$4:$F$102,P1696))*(INDEX($E$4:$E$102,P1696+1)-INDEX($E$4:$E$102,P1696))))</f>
        <v/>
      </c>
      <c r="R1696" s="12">
        <f>IFERROR(MATCH(Data!Y1696,$F$4:$F$102,1),0)</f>
        <v/>
      </c>
      <c r="S1696" s="9">
        <f>IF(R1696=0,Data!Y1696+$I$13,IF(R1696&gt;=99,Data!Y1696+$I$14,INDEX($E$4:$E$102,R1696)+(Data!Y1696-INDEX($F$4:$F$102,R1696))/(INDEX($F$4:$F$102,R1696+1)-INDEX($F$4:$F$102,R1696))*(INDEX($E$4:$E$102,R1696+1)-INDEX($E$4:$E$102,R1696))))</f>
        <v/>
      </c>
    </row>
    <row r="1697">
      <c r="K1697" s="14">
        <f>Data!A1697</f>
        <v/>
      </c>
      <c r="L1697" s="12">
        <f>IF(Occurrence!J1697&lt;=0,-1,IFERROR(MATCH(Occurrence!J1697,$D$4:$D$102,1),0))</f>
        <v/>
      </c>
      <c r="M1697" s="9">
        <f>IF(L1697&lt;0,0,IF(L1697=0,Occurrence!J1697*$I$11,IF(L1697&gt;=99,Occurrence!J1697*$I$12,INDEX($C$4:$C$102,L1697)+(Occurrence!J1697-INDEX($D$4:$D$102,L1697))/(INDEX($D$4:$D$102,L1697+1)-INDEX($D$4:$D$102,L1697))*(INDEX($C$4:$C$102,L1697+1)-INDEX($C$4:$C$102,L1697)))))</f>
        <v/>
      </c>
      <c r="N1697" s="12">
        <f>IF(Occurrence!K1697&lt;=0,-1,IFERROR(MATCH(Occurrence!K1697,$D$4:$D$102,1),0))</f>
        <v/>
      </c>
      <c r="O1697" s="9">
        <f>IF(N1697&lt;0,0,IF(N1697=0,Occurrence!K1697*$I$11,IF(N1697&gt;=99,Occurrence!K1697*$I$12,INDEX($C$4:$C$102,N1697)+(Occurrence!K1697-INDEX($D$4:$D$102,N1697))/(INDEX($D$4:$D$102,N1697+1)-INDEX($D$4:$D$102,N1697))*(INDEX($C$4:$C$102,N1697+1)-INDEX($C$4:$C$102,N1697)))))</f>
        <v/>
      </c>
      <c r="P1697" s="12">
        <f>IFERROR(MATCH(Data!X1697,$F$4:$F$102,1),0)</f>
        <v/>
      </c>
      <c r="Q1697" s="9">
        <f>IF(P1697=0,Data!X1697+$I$13,IF(P1697&gt;=99,Data!X1697+$I$14,INDEX($E$4:$E$102,P1697)+(Data!X1697-INDEX($F$4:$F$102,P1697))/(INDEX($F$4:$F$102,P1697+1)-INDEX($F$4:$F$102,P1697))*(INDEX($E$4:$E$102,P1697+1)-INDEX($E$4:$E$102,P1697))))</f>
        <v/>
      </c>
      <c r="R1697" s="12">
        <f>IFERROR(MATCH(Data!Y1697,$F$4:$F$102,1),0)</f>
        <v/>
      </c>
      <c r="S1697" s="9">
        <f>IF(R1697=0,Data!Y1697+$I$13,IF(R1697&gt;=99,Data!Y1697+$I$14,INDEX($E$4:$E$102,R1697)+(Data!Y1697-INDEX($F$4:$F$102,R1697))/(INDEX($F$4:$F$102,R1697+1)-INDEX($F$4:$F$102,R1697))*(INDEX($E$4:$E$102,R1697+1)-INDEX($E$4:$E$102,R1697))))</f>
        <v/>
      </c>
    </row>
    <row r="1698">
      <c r="K1698" s="14">
        <f>Data!A1698</f>
        <v/>
      </c>
      <c r="L1698" s="12">
        <f>IF(Occurrence!J1698&lt;=0,-1,IFERROR(MATCH(Occurrence!J1698,$D$4:$D$102,1),0))</f>
        <v/>
      </c>
      <c r="M1698" s="9">
        <f>IF(L1698&lt;0,0,IF(L1698=0,Occurrence!J1698*$I$11,IF(L1698&gt;=99,Occurrence!J1698*$I$12,INDEX($C$4:$C$102,L1698)+(Occurrence!J1698-INDEX($D$4:$D$102,L1698))/(INDEX($D$4:$D$102,L1698+1)-INDEX($D$4:$D$102,L1698))*(INDEX($C$4:$C$102,L1698+1)-INDEX($C$4:$C$102,L1698)))))</f>
        <v/>
      </c>
      <c r="N1698" s="12">
        <f>IF(Occurrence!K1698&lt;=0,-1,IFERROR(MATCH(Occurrence!K1698,$D$4:$D$102,1),0))</f>
        <v/>
      </c>
      <c r="O1698" s="9">
        <f>IF(N1698&lt;0,0,IF(N1698=0,Occurrence!K1698*$I$11,IF(N1698&gt;=99,Occurrence!K1698*$I$12,INDEX($C$4:$C$102,N1698)+(Occurrence!K1698-INDEX($D$4:$D$102,N1698))/(INDEX($D$4:$D$102,N1698+1)-INDEX($D$4:$D$102,N1698))*(INDEX($C$4:$C$102,N1698+1)-INDEX($C$4:$C$102,N1698)))))</f>
        <v/>
      </c>
      <c r="P1698" s="12">
        <f>IFERROR(MATCH(Data!X1698,$F$4:$F$102,1),0)</f>
        <v/>
      </c>
      <c r="Q1698" s="9">
        <f>IF(P1698=0,Data!X1698+$I$13,IF(P1698&gt;=99,Data!X1698+$I$14,INDEX($E$4:$E$102,P1698)+(Data!X1698-INDEX($F$4:$F$102,P1698))/(INDEX($F$4:$F$102,P1698+1)-INDEX($F$4:$F$102,P1698))*(INDEX($E$4:$E$102,P1698+1)-INDEX($E$4:$E$102,P1698))))</f>
        <v/>
      </c>
      <c r="R1698" s="12">
        <f>IFERROR(MATCH(Data!Y1698,$F$4:$F$102,1),0)</f>
        <v/>
      </c>
      <c r="S1698" s="9">
        <f>IF(R1698=0,Data!Y1698+$I$13,IF(R1698&gt;=99,Data!Y1698+$I$14,INDEX($E$4:$E$102,R1698)+(Data!Y1698-INDEX($F$4:$F$102,R1698))/(INDEX($F$4:$F$102,R1698+1)-INDEX($F$4:$F$102,R1698))*(INDEX($E$4:$E$102,R1698+1)-INDEX($E$4:$E$102,R1698))))</f>
        <v/>
      </c>
    </row>
    <row r="1699">
      <c r="K1699" s="14">
        <f>Data!A1699</f>
        <v/>
      </c>
      <c r="L1699" s="12">
        <f>IF(Occurrence!J1699&lt;=0,-1,IFERROR(MATCH(Occurrence!J1699,$D$4:$D$102,1),0))</f>
        <v/>
      </c>
      <c r="M1699" s="9">
        <f>IF(L1699&lt;0,0,IF(L1699=0,Occurrence!J1699*$I$11,IF(L1699&gt;=99,Occurrence!J1699*$I$12,INDEX($C$4:$C$102,L1699)+(Occurrence!J1699-INDEX($D$4:$D$102,L1699))/(INDEX($D$4:$D$102,L1699+1)-INDEX($D$4:$D$102,L1699))*(INDEX($C$4:$C$102,L1699+1)-INDEX($C$4:$C$102,L1699)))))</f>
        <v/>
      </c>
      <c r="N1699" s="12">
        <f>IF(Occurrence!K1699&lt;=0,-1,IFERROR(MATCH(Occurrence!K1699,$D$4:$D$102,1),0))</f>
        <v/>
      </c>
      <c r="O1699" s="9">
        <f>IF(N1699&lt;0,0,IF(N1699=0,Occurrence!K1699*$I$11,IF(N1699&gt;=99,Occurrence!K1699*$I$12,INDEX($C$4:$C$102,N1699)+(Occurrence!K1699-INDEX($D$4:$D$102,N1699))/(INDEX($D$4:$D$102,N1699+1)-INDEX($D$4:$D$102,N1699))*(INDEX($C$4:$C$102,N1699+1)-INDEX($C$4:$C$102,N1699)))))</f>
        <v/>
      </c>
      <c r="P1699" s="12">
        <f>IFERROR(MATCH(Data!X1699,$F$4:$F$102,1),0)</f>
        <v/>
      </c>
      <c r="Q1699" s="9">
        <f>IF(P1699=0,Data!X1699+$I$13,IF(P1699&gt;=99,Data!X1699+$I$14,INDEX($E$4:$E$102,P1699)+(Data!X1699-INDEX($F$4:$F$102,P1699))/(INDEX($F$4:$F$102,P1699+1)-INDEX($F$4:$F$102,P1699))*(INDEX($E$4:$E$102,P1699+1)-INDEX($E$4:$E$102,P1699))))</f>
        <v/>
      </c>
      <c r="R1699" s="12">
        <f>IFERROR(MATCH(Data!Y1699,$F$4:$F$102,1),0)</f>
        <v/>
      </c>
      <c r="S1699" s="9">
        <f>IF(R1699=0,Data!Y1699+$I$13,IF(R1699&gt;=99,Data!Y1699+$I$14,INDEX($E$4:$E$102,R1699)+(Data!Y1699-INDEX($F$4:$F$102,R1699))/(INDEX($F$4:$F$102,R1699+1)-INDEX($F$4:$F$102,R1699))*(INDEX($E$4:$E$102,R1699+1)-INDEX($E$4:$E$102,R1699))))</f>
        <v/>
      </c>
    </row>
    <row r="1700">
      <c r="K1700" s="14">
        <f>Data!A1700</f>
        <v/>
      </c>
      <c r="L1700" s="12">
        <f>IF(Occurrence!J1700&lt;=0,-1,IFERROR(MATCH(Occurrence!J1700,$D$4:$D$102,1),0))</f>
        <v/>
      </c>
      <c r="M1700" s="9">
        <f>IF(L1700&lt;0,0,IF(L1700=0,Occurrence!J1700*$I$11,IF(L1700&gt;=99,Occurrence!J1700*$I$12,INDEX($C$4:$C$102,L1700)+(Occurrence!J1700-INDEX($D$4:$D$102,L1700))/(INDEX($D$4:$D$102,L1700+1)-INDEX($D$4:$D$102,L1700))*(INDEX($C$4:$C$102,L1700+1)-INDEX($C$4:$C$102,L1700)))))</f>
        <v/>
      </c>
      <c r="N1700" s="12">
        <f>IF(Occurrence!K1700&lt;=0,-1,IFERROR(MATCH(Occurrence!K1700,$D$4:$D$102,1),0))</f>
        <v/>
      </c>
      <c r="O1700" s="9">
        <f>IF(N1700&lt;0,0,IF(N1700=0,Occurrence!K1700*$I$11,IF(N1700&gt;=99,Occurrence!K1700*$I$12,INDEX($C$4:$C$102,N1700)+(Occurrence!K1700-INDEX($D$4:$D$102,N1700))/(INDEX($D$4:$D$102,N1700+1)-INDEX($D$4:$D$102,N1700))*(INDEX($C$4:$C$102,N1700+1)-INDEX($C$4:$C$102,N1700)))))</f>
        <v/>
      </c>
      <c r="P1700" s="12">
        <f>IFERROR(MATCH(Data!X1700,$F$4:$F$102,1),0)</f>
        <v/>
      </c>
      <c r="Q1700" s="9">
        <f>IF(P1700=0,Data!X1700+$I$13,IF(P1700&gt;=99,Data!X1700+$I$14,INDEX($E$4:$E$102,P1700)+(Data!X1700-INDEX($F$4:$F$102,P1700))/(INDEX($F$4:$F$102,P1700+1)-INDEX($F$4:$F$102,P1700))*(INDEX($E$4:$E$102,P1700+1)-INDEX($E$4:$E$102,P1700))))</f>
        <v/>
      </c>
      <c r="R1700" s="12">
        <f>IFERROR(MATCH(Data!Y1700,$F$4:$F$102,1),0)</f>
        <v/>
      </c>
      <c r="S1700" s="9">
        <f>IF(R1700=0,Data!Y1700+$I$13,IF(R1700&gt;=99,Data!Y1700+$I$14,INDEX($E$4:$E$102,R1700)+(Data!Y1700-INDEX($F$4:$F$102,R1700))/(INDEX($F$4:$F$102,R1700+1)-INDEX($F$4:$F$102,R1700))*(INDEX($E$4:$E$102,R1700+1)-INDEX($E$4:$E$102,R1700))))</f>
        <v/>
      </c>
    </row>
    <row r="1701">
      <c r="K1701" s="14">
        <f>Data!A1701</f>
        <v/>
      </c>
      <c r="L1701" s="12">
        <f>IF(Occurrence!J1701&lt;=0,-1,IFERROR(MATCH(Occurrence!J1701,$D$4:$D$102,1),0))</f>
        <v/>
      </c>
      <c r="M1701" s="9">
        <f>IF(L1701&lt;0,0,IF(L1701=0,Occurrence!J1701*$I$11,IF(L1701&gt;=99,Occurrence!J1701*$I$12,INDEX($C$4:$C$102,L1701)+(Occurrence!J1701-INDEX($D$4:$D$102,L1701))/(INDEX($D$4:$D$102,L1701+1)-INDEX($D$4:$D$102,L1701))*(INDEX($C$4:$C$102,L1701+1)-INDEX($C$4:$C$102,L1701)))))</f>
        <v/>
      </c>
      <c r="N1701" s="12">
        <f>IF(Occurrence!K1701&lt;=0,-1,IFERROR(MATCH(Occurrence!K1701,$D$4:$D$102,1),0))</f>
        <v/>
      </c>
      <c r="O1701" s="9">
        <f>IF(N1701&lt;0,0,IF(N1701=0,Occurrence!K1701*$I$11,IF(N1701&gt;=99,Occurrence!K1701*$I$12,INDEX($C$4:$C$102,N1701)+(Occurrence!K1701-INDEX($D$4:$D$102,N1701))/(INDEX($D$4:$D$102,N1701+1)-INDEX($D$4:$D$102,N1701))*(INDEX($C$4:$C$102,N1701+1)-INDEX($C$4:$C$102,N1701)))))</f>
        <v/>
      </c>
      <c r="P1701" s="12">
        <f>IFERROR(MATCH(Data!X1701,$F$4:$F$102,1),0)</f>
        <v/>
      </c>
      <c r="Q1701" s="9">
        <f>IF(P1701=0,Data!X1701+$I$13,IF(P1701&gt;=99,Data!X1701+$I$14,INDEX($E$4:$E$102,P1701)+(Data!X1701-INDEX($F$4:$F$102,P1701))/(INDEX($F$4:$F$102,P1701+1)-INDEX($F$4:$F$102,P1701))*(INDEX($E$4:$E$102,P1701+1)-INDEX($E$4:$E$102,P1701))))</f>
        <v/>
      </c>
      <c r="R1701" s="12">
        <f>IFERROR(MATCH(Data!Y1701,$F$4:$F$102,1),0)</f>
        <v/>
      </c>
      <c r="S1701" s="9">
        <f>IF(R1701=0,Data!Y1701+$I$13,IF(R1701&gt;=99,Data!Y1701+$I$14,INDEX($E$4:$E$102,R1701)+(Data!Y1701-INDEX($F$4:$F$102,R1701))/(INDEX($F$4:$F$102,R1701+1)-INDEX($F$4:$F$102,R1701))*(INDEX($E$4:$E$102,R1701+1)-INDEX($E$4:$E$102,R1701))))</f>
        <v/>
      </c>
    </row>
    <row r="1702">
      <c r="K1702" s="14">
        <f>Data!A1702</f>
        <v/>
      </c>
      <c r="L1702" s="12">
        <f>IF(Occurrence!J1702&lt;=0,-1,IFERROR(MATCH(Occurrence!J1702,$D$4:$D$102,1),0))</f>
        <v/>
      </c>
      <c r="M1702" s="9">
        <f>IF(L1702&lt;0,0,IF(L1702=0,Occurrence!J1702*$I$11,IF(L1702&gt;=99,Occurrence!J1702*$I$12,INDEX($C$4:$C$102,L1702)+(Occurrence!J1702-INDEX($D$4:$D$102,L1702))/(INDEX($D$4:$D$102,L1702+1)-INDEX($D$4:$D$102,L1702))*(INDEX($C$4:$C$102,L1702+1)-INDEX($C$4:$C$102,L1702)))))</f>
        <v/>
      </c>
      <c r="N1702" s="12">
        <f>IF(Occurrence!K1702&lt;=0,-1,IFERROR(MATCH(Occurrence!K1702,$D$4:$D$102,1),0))</f>
        <v/>
      </c>
      <c r="O1702" s="9">
        <f>IF(N1702&lt;0,0,IF(N1702=0,Occurrence!K1702*$I$11,IF(N1702&gt;=99,Occurrence!K1702*$I$12,INDEX($C$4:$C$102,N1702)+(Occurrence!K1702-INDEX($D$4:$D$102,N1702))/(INDEX($D$4:$D$102,N1702+1)-INDEX($D$4:$D$102,N1702))*(INDEX($C$4:$C$102,N1702+1)-INDEX($C$4:$C$102,N1702)))))</f>
        <v/>
      </c>
      <c r="P1702" s="12">
        <f>IFERROR(MATCH(Data!X1702,$F$4:$F$102,1),0)</f>
        <v/>
      </c>
      <c r="Q1702" s="9">
        <f>IF(P1702=0,Data!X1702+$I$13,IF(P1702&gt;=99,Data!X1702+$I$14,INDEX($E$4:$E$102,P1702)+(Data!X1702-INDEX($F$4:$F$102,P1702))/(INDEX($F$4:$F$102,P1702+1)-INDEX($F$4:$F$102,P1702))*(INDEX($E$4:$E$102,P1702+1)-INDEX($E$4:$E$102,P1702))))</f>
        <v/>
      </c>
      <c r="R1702" s="12">
        <f>IFERROR(MATCH(Data!Y1702,$F$4:$F$102,1),0)</f>
        <v/>
      </c>
      <c r="S1702" s="9">
        <f>IF(R1702=0,Data!Y1702+$I$13,IF(R1702&gt;=99,Data!Y1702+$I$14,INDEX($E$4:$E$102,R1702)+(Data!Y1702-INDEX($F$4:$F$102,R1702))/(INDEX($F$4:$F$102,R1702+1)-INDEX($F$4:$F$102,R1702))*(INDEX($E$4:$E$102,R1702+1)-INDEX($E$4:$E$102,R1702))))</f>
        <v/>
      </c>
    </row>
    <row r="1703">
      <c r="K1703" s="14">
        <f>Data!A1703</f>
        <v/>
      </c>
      <c r="L1703" s="12">
        <f>IF(Occurrence!J1703&lt;=0,-1,IFERROR(MATCH(Occurrence!J1703,$D$4:$D$102,1),0))</f>
        <v/>
      </c>
      <c r="M1703" s="9">
        <f>IF(L1703&lt;0,0,IF(L1703=0,Occurrence!J1703*$I$11,IF(L1703&gt;=99,Occurrence!J1703*$I$12,INDEX($C$4:$C$102,L1703)+(Occurrence!J1703-INDEX($D$4:$D$102,L1703))/(INDEX($D$4:$D$102,L1703+1)-INDEX($D$4:$D$102,L1703))*(INDEX($C$4:$C$102,L1703+1)-INDEX($C$4:$C$102,L1703)))))</f>
        <v/>
      </c>
      <c r="N1703" s="12">
        <f>IF(Occurrence!K1703&lt;=0,-1,IFERROR(MATCH(Occurrence!K1703,$D$4:$D$102,1),0))</f>
        <v/>
      </c>
      <c r="O1703" s="9">
        <f>IF(N1703&lt;0,0,IF(N1703=0,Occurrence!K1703*$I$11,IF(N1703&gt;=99,Occurrence!K1703*$I$12,INDEX($C$4:$C$102,N1703)+(Occurrence!K1703-INDEX($D$4:$D$102,N1703))/(INDEX($D$4:$D$102,N1703+1)-INDEX($D$4:$D$102,N1703))*(INDEX($C$4:$C$102,N1703+1)-INDEX($C$4:$C$102,N1703)))))</f>
        <v/>
      </c>
      <c r="P1703" s="12">
        <f>IFERROR(MATCH(Data!X1703,$F$4:$F$102,1),0)</f>
        <v/>
      </c>
      <c r="Q1703" s="9">
        <f>IF(P1703=0,Data!X1703+$I$13,IF(P1703&gt;=99,Data!X1703+$I$14,INDEX($E$4:$E$102,P1703)+(Data!X1703-INDEX($F$4:$F$102,P1703))/(INDEX($F$4:$F$102,P1703+1)-INDEX($F$4:$F$102,P1703))*(INDEX($E$4:$E$102,P1703+1)-INDEX($E$4:$E$102,P1703))))</f>
        <v/>
      </c>
      <c r="R1703" s="12">
        <f>IFERROR(MATCH(Data!Y1703,$F$4:$F$102,1),0)</f>
        <v/>
      </c>
      <c r="S1703" s="9">
        <f>IF(R1703=0,Data!Y1703+$I$13,IF(R1703&gt;=99,Data!Y1703+$I$14,INDEX($E$4:$E$102,R1703)+(Data!Y1703-INDEX($F$4:$F$102,R1703))/(INDEX($F$4:$F$102,R1703+1)-INDEX($F$4:$F$102,R1703))*(INDEX($E$4:$E$102,R1703+1)-INDEX($E$4:$E$102,R1703))))</f>
        <v/>
      </c>
    </row>
    <row r="1704">
      <c r="K1704" s="14">
        <f>Data!A1704</f>
        <v/>
      </c>
      <c r="L1704" s="12">
        <f>IF(Occurrence!J1704&lt;=0,-1,IFERROR(MATCH(Occurrence!J1704,$D$4:$D$102,1),0))</f>
        <v/>
      </c>
      <c r="M1704" s="9">
        <f>IF(L1704&lt;0,0,IF(L1704=0,Occurrence!J1704*$I$11,IF(L1704&gt;=99,Occurrence!J1704*$I$12,INDEX($C$4:$C$102,L1704)+(Occurrence!J1704-INDEX($D$4:$D$102,L1704))/(INDEX($D$4:$D$102,L1704+1)-INDEX($D$4:$D$102,L1704))*(INDEX($C$4:$C$102,L1704+1)-INDEX($C$4:$C$102,L1704)))))</f>
        <v/>
      </c>
      <c r="N1704" s="12">
        <f>IF(Occurrence!K1704&lt;=0,-1,IFERROR(MATCH(Occurrence!K1704,$D$4:$D$102,1),0))</f>
        <v/>
      </c>
      <c r="O1704" s="9">
        <f>IF(N1704&lt;0,0,IF(N1704=0,Occurrence!K1704*$I$11,IF(N1704&gt;=99,Occurrence!K1704*$I$12,INDEX($C$4:$C$102,N1704)+(Occurrence!K1704-INDEX($D$4:$D$102,N1704))/(INDEX($D$4:$D$102,N1704+1)-INDEX($D$4:$D$102,N1704))*(INDEX($C$4:$C$102,N1704+1)-INDEX($C$4:$C$102,N1704)))))</f>
        <v/>
      </c>
      <c r="P1704" s="12">
        <f>IFERROR(MATCH(Data!X1704,$F$4:$F$102,1),0)</f>
        <v/>
      </c>
      <c r="Q1704" s="9">
        <f>IF(P1704=0,Data!X1704+$I$13,IF(P1704&gt;=99,Data!X1704+$I$14,INDEX($E$4:$E$102,P1704)+(Data!X1704-INDEX($F$4:$F$102,P1704))/(INDEX($F$4:$F$102,P1704+1)-INDEX($F$4:$F$102,P1704))*(INDEX($E$4:$E$102,P1704+1)-INDEX($E$4:$E$102,P1704))))</f>
        <v/>
      </c>
      <c r="R1704" s="12">
        <f>IFERROR(MATCH(Data!Y1704,$F$4:$F$102,1),0)</f>
        <v/>
      </c>
      <c r="S1704" s="9">
        <f>IF(R1704=0,Data!Y1704+$I$13,IF(R1704&gt;=99,Data!Y1704+$I$14,INDEX($E$4:$E$102,R1704)+(Data!Y1704-INDEX($F$4:$F$102,R1704))/(INDEX($F$4:$F$102,R1704+1)-INDEX($F$4:$F$102,R1704))*(INDEX($E$4:$E$102,R1704+1)-INDEX($E$4:$E$102,R1704))))</f>
        <v/>
      </c>
    </row>
    <row r="1705">
      <c r="K1705" s="14">
        <f>Data!A1705</f>
        <v/>
      </c>
      <c r="L1705" s="12">
        <f>IF(Occurrence!J1705&lt;=0,-1,IFERROR(MATCH(Occurrence!J1705,$D$4:$D$102,1),0))</f>
        <v/>
      </c>
      <c r="M1705" s="9">
        <f>IF(L1705&lt;0,0,IF(L1705=0,Occurrence!J1705*$I$11,IF(L1705&gt;=99,Occurrence!J1705*$I$12,INDEX($C$4:$C$102,L1705)+(Occurrence!J1705-INDEX($D$4:$D$102,L1705))/(INDEX($D$4:$D$102,L1705+1)-INDEX($D$4:$D$102,L1705))*(INDEX($C$4:$C$102,L1705+1)-INDEX($C$4:$C$102,L1705)))))</f>
        <v/>
      </c>
      <c r="N1705" s="12">
        <f>IF(Occurrence!K1705&lt;=0,-1,IFERROR(MATCH(Occurrence!K1705,$D$4:$D$102,1),0))</f>
        <v/>
      </c>
      <c r="O1705" s="9">
        <f>IF(N1705&lt;0,0,IF(N1705=0,Occurrence!K1705*$I$11,IF(N1705&gt;=99,Occurrence!K1705*$I$12,INDEX($C$4:$C$102,N1705)+(Occurrence!K1705-INDEX($D$4:$D$102,N1705))/(INDEX($D$4:$D$102,N1705+1)-INDEX($D$4:$D$102,N1705))*(INDEX($C$4:$C$102,N1705+1)-INDEX($C$4:$C$102,N1705)))))</f>
        <v/>
      </c>
      <c r="P1705" s="12">
        <f>IFERROR(MATCH(Data!X1705,$F$4:$F$102,1),0)</f>
        <v/>
      </c>
      <c r="Q1705" s="9">
        <f>IF(P1705=0,Data!X1705+$I$13,IF(P1705&gt;=99,Data!X1705+$I$14,INDEX($E$4:$E$102,P1705)+(Data!X1705-INDEX($F$4:$F$102,P1705))/(INDEX($F$4:$F$102,P1705+1)-INDEX($F$4:$F$102,P1705))*(INDEX($E$4:$E$102,P1705+1)-INDEX($E$4:$E$102,P1705))))</f>
        <v/>
      </c>
      <c r="R1705" s="12">
        <f>IFERROR(MATCH(Data!Y1705,$F$4:$F$102,1),0)</f>
        <v/>
      </c>
      <c r="S1705" s="9">
        <f>IF(R1705=0,Data!Y1705+$I$13,IF(R1705&gt;=99,Data!Y1705+$I$14,INDEX($E$4:$E$102,R1705)+(Data!Y1705-INDEX($F$4:$F$102,R1705))/(INDEX($F$4:$F$102,R1705+1)-INDEX($F$4:$F$102,R1705))*(INDEX($E$4:$E$102,R1705+1)-INDEX($E$4:$E$102,R1705))))</f>
        <v/>
      </c>
    </row>
    <row r="1706">
      <c r="K1706" s="14">
        <f>Data!A1706</f>
        <v/>
      </c>
      <c r="L1706" s="12">
        <f>IF(Occurrence!J1706&lt;=0,-1,IFERROR(MATCH(Occurrence!J1706,$D$4:$D$102,1),0))</f>
        <v/>
      </c>
      <c r="M1706" s="9">
        <f>IF(L1706&lt;0,0,IF(L1706=0,Occurrence!J1706*$I$11,IF(L1706&gt;=99,Occurrence!J1706*$I$12,INDEX($C$4:$C$102,L1706)+(Occurrence!J1706-INDEX($D$4:$D$102,L1706))/(INDEX($D$4:$D$102,L1706+1)-INDEX($D$4:$D$102,L1706))*(INDEX($C$4:$C$102,L1706+1)-INDEX($C$4:$C$102,L1706)))))</f>
        <v/>
      </c>
      <c r="N1706" s="12">
        <f>IF(Occurrence!K1706&lt;=0,-1,IFERROR(MATCH(Occurrence!K1706,$D$4:$D$102,1),0))</f>
        <v/>
      </c>
      <c r="O1706" s="9">
        <f>IF(N1706&lt;0,0,IF(N1706=0,Occurrence!K1706*$I$11,IF(N1706&gt;=99,Occurrence!K1706*$I$12,INDEX($C$4:$C$102,N1706)+(Occurrence!K1706-INDEX($D$4:$D$102,N1706))/(INDEX($D$4:$D$102,N1706+1)-INDEX($D$4:$D$102,N1706))*(INDEX($C$4:$C$102,N1706+1)-INDEX($C$4:$C$102,N1706)))))</f>
        <v/>
      </c>
      <c r="P1706" s="12">
        <f>IFERROR(MATCH(Data!X1706,$F$4:$F$102,1),0)</f>
        <v/>
      </c>
      <c r="Q1706" s="9">
        <f>IF(P1706=0,Data!X1706+$I$13,IF(P1706&gt;=99,Data!X1706+$I$14,INDEX($E$4:$E$102,P1706)+(Data!X1706-INDEX($F$4:$F$102,P1706))/(INDEX($F$4:$F$102,P1706+1)-INDEX($F$4:$F$102,P1706))*(INDEX($E$4:$E$102,P1706+1)-INDEX($E$4:$E$102,P1706))))</f>
        <v/>
      </c>
      <c r="R1706" s="12">
        <f>IFERROR(MATCH(Data!Y1706,$F$4:$F$102,1),0)</f>
        <v/>
      </c>
      <c r="S1706" s="9">
        <f>IF(R1706=0,Data!Y1706+$I$13,IF(R1706&gt;=99,Data!Y1706+$I$14,INDEX($E$4:$E$102,R1706)+(Data!Y1706-INDEX($F$4:$F$102,R1706))/(INDEX($F$4:$F$102,R1706+1)-INDEX($F$4:$F$102,R1706))*(INDEX($E$4:$E$102,R1706+1)-INDEX($E$4:$E$102,R1706))))</f>
        <v/>
      </c>
    </row>
    <row r="1707">
      <c r="K1707" s="14">
        <f>Data!A1707</f>
        <v/>
      </c>
      <c r="L1707" s="12">
        <f>IF(Occurrence!J1707&lt;=0,-1,IFERROR(MATCH(Occurrence!J1707,$D$4:$D$102,1),0))</f>
        <v/>
      </c>
      <c r="M1707" s="9">
        <f>IF(L1707&lt;0,0,IF(L1707=0,Occurrence!J1707*$I$11,IF(L1707&gt;=99,Occurrence!J1707*$I$12,INDEX($C$4:$C$102,L1707)+(Occurrence!J1707-INDEX($D$4:$D$102,L1707))/(INDEX($D$4:$D$102,L1707+1)-INDEX($D$4:$D$102,L1707))*(INDEX($C$4:$C$102,L1707+1)-INDEX($C$4:$C$102,L1707)))))</f>
        <v/>
      </c>
      <c r="N1707" s="12">
        <f>IF(Occurrence!K1707&lt;=0,-1,IFERROR(MATCH(Occurrence!K1707,$D$4:$D$102,1),0))</f>
        <v/>
      </c>
      <c r="O1707" s="9">
        <f>IF(N1707&lt;0,0,IF(N1707=0,Occurrence!K1707*$I$11,IF(N1707&gt;=99,Occurrence!K1707*$I$12,INDEX($C$4:$C$102,N1707)+(Occurrence!K1707-INDEX($D$4:$D$102,N1707))/(INDEX($D$4:$D$102,N1707+1)-INDEX($D$4:$D$102,N1707))*(INDEX($C$4:$C$102,N1707+1)-INDEX($C$4:$C$102,N1707)))))</f>
        <v/>
      </c>
      <c r="P1707" s="12">
        <f>IFERROR(MATCH(Data!X1707,$F$4:$F$102,1),0)</f>
        <v/>
      </c>
      <c r="Q1707" s="9">
        <f>IF(P1707=0,Data!X1707+$I$13,IF(P1707&gt;=99,Data!X1707+$I$14,INDEX($E$4:$E$102,P1707)+(Data!X1707-INDEX($F$4:$F$102,P1707))/(INDEX($F$4:$F$102,P1707+1)-INDEX($F$4:$F$102,P1707))*(INDEX($E$4:$E$102,P1707+1)-INDEX($E$4:$E$102,P1707))))</f>
        <v/>
      </c>
      <c r="R1707" s="12">
        <f>IFERROR(MATCH(Data!Y1707,$F$4:$F$102,1),0)</f>
        <v/>
      </c>
      <c r="S1707" s="9">
        <f>IF(R1707=0,Data!Y1707+$I$13,IF(R1707&gt;=99,Data!Y1707+$I$14,INDEX($E$4:$E$102,R1707)+(Data!Y1707-INDEX($F$4:$F$102,R1707))/(INDEX($F$4:$F$102,R1707+1)-INDEX($F$4:$F$102,R1707))*(INDEX($E$4:$E$102,R1707+1)-INDEX($E$4:$E$102,R1707))))</f>
        <v/>
      </c>
    </row>
    <row r="1708">
      <c r="K1708" s="14">
        <f>Data!A1708</f>
        <v/>
      </c>
      <c r="L1708" s="12">
        <f>IF(Occurrence!J1708&lt;=0,-1,IFERROR(MATCH(Occurrence!J1708,$D$4:$D$102,1),0))</f>
        <v/>
      </c>
      <c r="M1708" s="9">
        <f>IF(L1708&lt;0,0,IF(L1708=0,Occurrence!J1708*$I$11,IF(L1708&gt;=99,Occurrence!J1708*$I$12,INDEX($C$4:$C$102,L1708)+(Occurrence!J1708-INDEX($D$4:$D$102,L1708))/(INDEX($D$4:$D$102,L1708+1)-INDEX($D$4:$D$102,L1708))*(INDEX($C$4:$C$102,L1708+1)-INDEX($C$4:$C$102,L1708)))))</f>
        <v/>
      </c>
      <c r="N1708" s="12">
        <f>IF(Occurrence!K1708&lt;=0,-1,IFERROR(MATCH(Occurrence!K1708,$D$4:$D$102,1),0))</f>
        <v/>
      </c>
      <c r="O1708" s="9">
        <f>IF(N1708&lt;0,0,IF(N1708=0,Occurrence!K1708*$I$11,IF(N1708&gt;=99,Occurrence!K1708*$I$12,INDEX($C$4:$C$102,N1708)+(Occurrence!K1708-INDEX($D$4:$D$102,N1708))/(INDEX($D$4:$D$102,N1708+1)-INDEX($D$4:$D$102,N1708))*(INDEX($C$4:$C$102,N1708+1)-INDEX($C$4:$C$102,N1708)))))</f>
        <v/>
      </c>
      <c r="P1708" s="12">
        <f>IFERROR(MATCH(Data!X1708,$F$4:$F$102,1),0)</f>
        <v/>
      </c>
      <c r="Q1708" s="9">
        <f>IF(P1708=0,Data!X1708+$I$13,IF(P1708&gt;=99,Data!X1708+$I$14,INDEX($E$4:$E$102,P1708)+(Data!X1708-INDEX($F$4:$F$102,P1708))/(INDEX($F$4:$F$102,P1708+1)-INDEX($F$4:$F$102,P1708))*(INDEX($E$4:$E$102,P1708+1)-INDEX($E$4:$E$102,P1708))))</f>
        <v/>
      </c>
      <c r="R1708" s="12">
        <f>IFERROR(MATCH(Data!Y1708,$F$4:$F$102,1),0)</f>
        <v/>
      </c>
      <c r="S1708" s="9">
        <f>IF(R1708=0,Data!Y1708+$I$13,IF(R1708&gt;=99,Data!Y1708+$I$14,INDEX($E$4:$E$102,R1708)+(Data!Y1708-INDEX($F$4:$F$102,R1708))/(INDEX($F$4:$F$102,R1708+1)-INDEX($F$4:$F$102,R1708))*(INDEX($E$4:$E$102,R1708+1)-INDEX($E$4:$E$102,R1708))))</f>
        <v/>
      </c>
    </row>
    <row r="1709">
      <c r="K1709" s="14">
        <f>Data!A1709</f>
        <v/>
      </c>
      <c r="L1709" s="12">
        <f>IF(Occurrence!J1709&lt;=0,-1,IFERROR(MATCH(Occurrence!J1709,$D$4:$D$102,1),0))</f>
        <v/>
      </c>
      <c r="M1709" s="9">
        <f>IF(L1709&lt;0,0,IF(L1709=0,Occurrence!J1709*$I$11,IF(L1709&gt;=99,Occurrence!J1709*$I$12,INDEX($C$4:$C$102,L1709)+(Occurrence!J1709-INDEX($D$4:$D$102,L1709))/(INDEX($D$4:$D$102,L1709+1)-INDEX($D$4:$D$102,L1709))*(INDEX($C$4:$C$102,L1709+1)-INDEX($C$4:$C$102,L1709)))))</f>
        <v/>
      </c>
      <c r="N1709" s="12">
        <f>IF(Occurrence!K1709&lt;=0,-1,IFERROR(MATCH(Occurrence!K1709,$D$4:$D$102,1),0))</f>
        <v/>
      </c>
      <c r="O1709" s="9">
        <f>IF(N1709&lt;0,0,IF(N1709=0,Occurrence!K1709*$I$11,IF(N1709&gt;=99,Occurrence!K1709*$I$12,INDEX($C$4:$C$102,N1709)+(Occurrence!K1709-INDEX($D$4:$D$102,N1709))/(INDEX($D$4:$D$102,N1709+1)-INDEX($D$4:$D$102,N1709))*(INDEX($C$4:$C$102,N1709+1)-INDEX($C$4:$C$102,N1709)))))</f>
        <v/>
      </c>
      <c r="P1709" s="12">
        <f>IFERROR(MATCH(Data!X1709,$F$4:$F$102,1),0)</f>
        <v/>
      </c>
      <c r="Q1709" s="9">
        <f>IF(P1709=0,Data!X1709+$I$13,IF(P1709&gt;=99,Data!X1709+$I$14,INDEX($E$4:$E$102,P1709)+(Data!X1709-INDEX($F$4:$F$102,P1709))/(INDEX($F$4:$F$102,P1709+1)-INDEX($F$4:$F$102,P1709))*(INDEX($E$4:$E$102,P1709+1)-INDEX($E$4:$E$102,P1709))))</f>
        <v/>
      </c>
      <c r="R1709" s="12">
        <f>IFERROR(MATCH(Data!Y1709,$F$4:$F$102,1),0)</f>
        <v/>
      </c>
      <c r="S1709" s="9">
        <f>IF(R1709=0,Data!Y1709+$I$13,IF(R1709&gt;=99,Data!Y1709+$I$14,INDEX($E$4:$E$102,R1709)+(Data!Y1709-INDEX($F$4:$F$102,R1709))/(INDEX($F$4:$F$102,R1709+1)-INDEX($F$4:$F$102,R1709))*(INDEX($E$4:$E$102,R1709+1)-INDEX($E$4:$E$102,R1709))))</f>
        <v/>
      </c>
    </row>
    <row r="1710">
      <c r="K1710" s="14">
        <f>Data!A1710</f>
        <v/>
      </c>
      <c r="L1710" s="12">
        <f>IF(Occurrence!J1710&lt;=0,-1,IFERROR(MATCH(Occurrence!J1710,$D$4:$D$102,1),0))</f>
        <v/>
      </c>
      <c r="M1710" s="9">
        <f>IF(L1710&lt;0,0,IF(L1710=0,Occurrence!J1710*$I$11,IF(L1710&gt;=99,Occurrence!J1710*$I$12,INDEX($C$4:$C$102,L1710)+(Occurrence!J1710-INDEX($D$4:$D$102,L1710))/(INDEX($D$4:$D$102,L1710+1)-INDEX($D$4:$D$102,L1710))*(INDEX($C$4:$C$102,L1710+1)-INDEX($C$4:$C$102,L1710)))))</f>
        <v/>
      </c>
      <c r="N1710" s="12">
        <f>IF(Occurrence!K1710&lt;=0,-1,IFERROR(MATCH(Occurrence!K1710,$D$4:$D$102,1),0))</f>
        <v/>
      </c>
      <c r="O1710" s="9">
        <f>IF(N1710&lt;0,0,IF(N1710=0,Occurrence!K1710*$I$11,IF(N1710&gt;=99,Occurrence!K1710*$I$12,INDEX($C$4:$C$102,N1710)+(Occurrence!K1710-INDEX($D$4:$D$102,N1710))/(INDEX($D$4:$D$102,N1710+1)-INDEX($D$4:$D$102,N1710))*(INDEX($C$4:$C$102,N1710+1)-INDEX($C$4:$C$102,N1710)))))</f>
        <v/>
      </c>
      <c r="P1710" s="12">
        <f>IFERROR(MATCH(Data!X1710,$F$4:$F$102,1),0)</f>
        <v/>
      </c>
      <c r="Q1710" s="9">
        <f>IF(P1710=0,Data!X1710+$I$13,IF(P1710&gt;=99,Data!X1710+$I$14,INDEX($E$4:$E$102,P1710)+(Data!X1710-INDEX($F$4:$F$102,P1710))/(INDEX($F$4:$F$102,P1710+1)-INDEX($F$4:$F$102,P1710))*(INDEX($E$4:$E$102,P1710+1)-INDEX($E$4:$E$102,P1710))))</f>
        <v/>
      </c>
      <c r="R1710" s="12">
        <f>IFERROR(MATCH(Data!Y1710,$F$4:$F$102,1),0)</f>
        <v/>
      </c>
      <c r="S1710" s="9">
        <f>IF(R1710=0,Data!Y1710+$I$13,IF(R1710&gt;=99,Data!Y1710+$I$14,INDEX($E$4:$E$102,R1710)+(Data!Y1710-INDEX($F$4:$F$102,R1710))/(INDEX($F$4:$F$102,R1710+1)-INDEX($F$4:$F$102,R1710))*(INDEX($E$4:$E$102,R1710+1)-INDEX($E$4:$E$102,R1710))))</f>
        <v/>
      </c>
    </row>
    <row r="1711">
      <c r="K1711" s="14">
        <f>Data!A1711</f>
        <v/>
      </c>
      <c r="L1711" s="12">
        <f>IF(Occurrence!J1711&lt;=0,-1,IFERROR(MATCH(Occurrence!J1711,$D$4:$D$102,1),0))</f>
        <v/>
      </c>
      <c r="M1711" s="9">
        <f>IF(L1711&lt;0,0,IF(L1711=0,Occurrence!J1711*$I$11,IF(L1711&gt;=99,Occurrence!J1711*$I$12,INDEX($C$4:$C$102,L1711)+(Occurrence!J1711-INDEX($D$4:$D$102,L1711))/(INDEX($D$4:$D$102,L1711+1)-INDEX($D$4:$D$102,L1711))*(INDEX($C$4:$C$102,L1711+1)-INDEX($C$4:$C$102,L1711)))))</f>
        <v/>
      </c>
      <c r="N1711" s="12">
        <f>IF(Occurrence!K1711&lt;=0,-1,IFERROR(MATCH(Occurrence!K1711,$D$4:$D$102,1),0))</f>
        <v/>
      </c>
      <c r="O1711" s="9">
        <f>IF(N1711&lt;0,0,IF(N1711=0,Occurrence!K1711*$I$11,IF(N1711&gt;=99,Occurrence!K1711*$I$12,INDEX($C$4:$C$102,N1711)+(Occurrence!K1711-INDEX($D$4:$D$102,N1711))/(INDEX($D$4:$D$102,N1711+1)-INDEX($D$4:$D$102,N1711))*(INDEX($C$4:$C$102,N1711+1)-INDEX($C$4:$C$102,N1711)))))</f>
        <v/>
      </c>
      <c r="P1711" s="12">
        <f>IFERROR(MATCH(Data!X1711,$F$4:$F$102,1),0)</f>
        <v/>
      </c>
      <c r="Q1711" s="9">
        <f>IF(P1711=0,Data!X1711+$I$13,IF(P1711&gt;=99,Data!X1711+$I$14,INDEX($E$4:$E$102,P1711)+(Data!X1711-INDEX($F$4:$F$102,P1711))/(INDEX($F$4:$F$102,P1711+1)-INDEX($F$4:$F$102,P1711))*(INDEX($E$4:$E$102,P1711+1)-INDEX($E$4:$E$102,P1711))))</f>
        <v/>
      </c>
      <c r="R1711" s="12">
        <f>IFERROR(MATCH(Data!Y1711,$F$4:$F$102,1),0)</f>
        <v/>
      </c>
      <c r="S1711" s="9">
        <f>IF(R1711=0,Data!Y1711+$I$13,IF(R1711&gt;=99,Data!Y1711+$I$14,INDEX($E$4:$E$102,R1711)+(Data!Y1711-INDEX($F$4:$F$102,R1711))/(INDEX($F$4:$F$102,R1711+1)-INDEX($F$4:$F$102,R1711))*(INDEX($E$4:$E$102,R1711+1)-INDEX($E$4:$E$102,R1711))))</f>
        <v/>
      </c>
    </row>
    <row r="1712">
      <c r="K1712" s="14">
        <f>Data!A1712</f>
        <v/>
      </c>
      <c r="L1712" s="12">
        <f>IF(Occurrence!J1712&lt;=0,-1,IFERROR(MATCH(Occurrence!J1712,$D$4:$D$102,1),0))</f>
        <v/>
      </c>
      <c r="M1712" s="9">
        <f>IF(L1712&lt;0,0,IF(L1712=0,Occurrence!J1712*$I$11,IF(L1712&gt;=99,Occurrence!J1712*$I$12,INDEX($C$4:$C$102,L1712)+(Occurrence!J1712-INDEX($D$4:$D$102,L1712))/(INDEX($D$4:$D$102,L1712+1)-INDEX($D$4:$D$102,L1712))*(INDEX($C$4:$C$102,L1712+1)-INDEX($C$4:$C$102,L1712)))))</f>
        <v/>
      </c>
      <c r="N1712" s="12">
        <f>IF(Occurrence!K1712&lt;=0,-1,IFERROR(MATCH(Occurrence!K1712,$D$4:$D$102,1),0))</f>
        <v/>
      </c>
      <c r="O1712" s="9">
        <f>IF(N1712&lt;0,0,IF(N1712=0,Occurrence!K1712*$I$11,IF(N1712&gt;=99,Occurrence!K1712*$I$12,INDEX($C$4:$C$102,N1712)+(Occurrence!K1712-INDEX($D$4:$D$102,N1712))/(INDEX($D$4:$D$102,N1712+1)-INDEX($D$4:$D$102,N1712))*(INDEX($C$4:$C$102,N1712+1)-INDEX($C$4:$C$102,N1712)))))</f>
        <v/>
      </c>
      <c r="P1712" s="12">
        <f>IFERROR(MATCH(Data!X1712,$F$4:$F$102,1),0)</f>
        <v/>
      </c>
      <c r="Q1712" s="9">
        <f>IF(P1712=0,Data!X1712+$I$13,IF(P1712&gt;=99,Data!X1712+$I$14,INDEX($E$4:$E$102,P1712)+(Data!X1712-INDEX($F$4:$F$102,P1712))/(INDEX($F$4:$F$102,P1712+1)-INDEX($F$4:$F$102,P1712))*(INDEX($E$4:$E$102,P1712+1)-INDEX($E$4:$E$102,P1712))))</f>
        <v/>
      </c>
      <c r="R1712" s="12">
        <f>IFERROR(MATCH(Data!Y1712,$F$4:$F$102,1),0)</f>
        <v/>
      </c>
      <c r="S1712" s="9">
        <f>IF(R1712=0,Data!Y1712+$I$13,IF(R1712&gt;=99,Data!Y1712+$I$14,INDEX($E$4:$E$102,R1712)+(Data!Y1712-INDEX($F$4:$F$102,R1712))/(INDEX($F$4:$F$102,R1712+1)-INDEX($F$4:$F$102,R1712))*(INDEX($E$4:$E$102,R1712+1)-INDEX($E$4:$E$102,R1712))))</f>
        <v/>
      </c>
    </row>
    <row r="1713">
      <c r="K1713" s="14">
        <f>Data!A1713</f>
        <v/>
      </c>
      <c r="L1713" s="12">
        <f>IF(Occurrence!J1713&lt;=0,-1,IFERROR(MATCH(Occurrence!J1713,$D$4:$D$102,1),0))</f>
        <v/>
      </c>
      <c r="M1713" s="9">
        <f>IF(L1713&lt;0,0,IF(L1713=0,Occurrence!J1713*$I$11,IF(L1713&gt;=99,Occurrence!J1713*$I$12,INDEX($C$4:$C$102,L1713)+(Occurrence!J1713-INDEX($D$4:$D$102,L1713))/(INDEX($D$4:$D$102,L1713+1)-INDEX($D$4:$D$102,L1713))*(INDEX($C$4:$C$102,L1713+1)-INDEX($C$4:$C$102,L1713)))))</f>
        <v/>
      </c>
      <c r="N1713" s="12">
        <f>IF(Occurrence!K1713&lt;=0,-1,IFERROR(MATCH(Occurrence!K1713,$D$4:$D$102,1),0))</f>
        <v/>
      </c>
      <c r="O1713" s="9">
        <f>IF(N1713&lt;0,0,IF(N1713=0,Occurrence!K1713*$I$11,IF(N1713&gt;=99,Occurrence!K1713*$I$12,INDEX($C$4:$C$102,N1713)+(Occurrence!K1713-INDEX($D$4:$D$102,N1713))/(INDEX($D$4:$D$102,N1713+1)-INDEX($D$4:$D$102,N1713))*(INDEX($C$4:$C$102,N1713+1)-INDEX($C$4:$C$102,N1713)))))</f>
        <v/>
      </c>
      <c r="P1713" s="12">
        <f>IFERROR(MATCH(Data!X1713,$F$4:$F$102,1),0)</f>
        <v/>
      </c>
      <c r="Q1713" s="9">
        <f>IF(P1713=0,Data!X1713+$I$13,IF(P1713&gt;=99,Data!X1713+$I$14,INDEX($E$4:$E$102,P1713)+(Data!X1713-INDEX($F$4:$F$102,P1713))/(INDEX($F$4:$F$102,P1713+1)-INDEX($F$4:$F$102,P1713))*(INDEX($E$4:$E$102,P1713+1)-INDEX($E$4:$E$102,P1713))))</f>
        <v/>
      </c>
      <c r="R1713" s="12">
        <f>IFERROR(MATCH(Data!Y1713,$F$4:$F$102,1),0)</f>
        <v/>
      </c>
      <c r="S1713" s="9">
        <f>IF(R1713=0,Data!Y1713+$I$13,IF(R1713&gt;=99,Data!Y1713+$I$14,INDEX($E$4:$E$102,R1713)+(Data!Y1713-INDEX($F$4:$F$102,R1713))/(INDEX($F$4:$F$102,R1713+1)-INDEX($F$4:$F$102,R1713))*(INDEX($E$4:$E$102,R1713+1)-INDEX($E$4:$E$102,R1713))))</f>
        <v/>
      </c>
    </row>
    <row r="1714">
      <c r="K1714" s="14">
        <f>Data!A1714</f>
        <v/>
      </c>
      <c r="L1714" s="12">
        <f>IF(Occurrence!J1714&lt;=0,-1,IFERROR(MATCH(Occurrence!J1714,$D$4:$D$102,1),0))</f>
        <v/>
      </c>
      <c r="M1714" s="9">
        <f>IF(L1714&lt;0,0,IF(L1714=0,Occurrence!J1714*$I$11,IF(L1714&gt;=99,Occurrence!J1714*$I$12,INDEX($C$4:$C$102,L1714)+(Occurrence!J1714-INDEX($D$4:$D$102,L1714))/(INDEX($D$4:$D$102,L1714+1)-INDEX($D$4:$D$102,L1714))*(INDEX($C$4:$C$102,L1714+1)-INDEX($C$4:$C$102,L1714)))))</f>
        <v/>
      </c>
      <c r="N1714" s="12">
        <f>IF(Occurrence!K1714&lt;=0,-1,IFERROR(MATCH(Occurrence!K1714,$D$4:$D$102,1),0))</f>
        <v/>
      </c>
      <c r="O1714" s="9">
        <f>IF(N1714&lt;0,0,IF(N1714=0,Occurrence!K1714*$I$11,IF(N1714&gt;=99,Occurrence!K1714*$I$12,INDEX($C$4:$C$102,N1714)+(Occurrence!K1714-INDEX($D$4:$D$102,N1714))/(INDEX($D$4:$D$102,N1714+1)-INDEX($D$4:$D$102,N1714))*(INDEX($C$4:$C$102,N1714+1)-INDEX($C$4:$C$102,N1714)))))</f>
        <v/>
      </c>
      <c r="P1714" s="12">
        <f>IFERROR(MATCH(Data!X1714,$F$4:$F$102,1),0)</f>
        <v/>
      </c>
      <c r="Q1714" s="9">
        <f>IF(P1714=0,Data!X1714+$I$13,IF(P1714&gt;=99,Data!X1714+$I$14,INDEX($E$4:$E$102,P1714)+(Data!X1714-INDEX($F$4:$F$102,P1714))/(INDEX($F$4:$F$102,P1714+1)-INDEX($F$4:$F$102,P1714))*(INDEX($E$4:$E$102,P1714+1)-INDEX($E$4:$E$102,P1714))))</f>
        <v/>
      </c>
      <c r="R1714" s="12">
        <f>IFERROR(MATCH(Data!Y1714,$F$4:$F$102,1),0)</f>
        <v/>
      </c>
      <c r="S1714" s="9">
        <f>IF(R1714=0,Data!Y1714+$I$13,IF(R1714&gt;=99,Data!Y1714+$I$14,INDEX($E$4:$E$102,R1714)+(Data!Y1714-INDEX($F$4:$F$102,R1714))/(INDEX($F$4:$F$102,R1714+1)-INDEX($F$4:$F$102,R1714))*(INDEX($E$4:$E$102,R1714+1)-INDEX($E$4:$E$102,R1714))))</f>
        <v/>
      </c>
    </row>
    <row r="1715">
      <c r="K1715" s="14">
        <f>Data!A1715</f>
        <v/>
      </c>
      <c r="L1715" s="12">
        <f>IF(Occurrence!J1715&lt;=0,-1,IFERROR(MATCH(Occurrence!J1715,$D$4:$D$102,1),0))</f>
        <v/>
      </c>
      <c r="M1715" s="9">
        <f>IF(L1715&lt;0,0,IF(L1715=0,Occurrence!J1715*$I$11,IF(L1715&gt;=99,Occurrence!J1715*$I$12,INDEX($C$4:$C$102,L1715)+(Occurrence!J1715-INDEX($D$4:$D$102,L1715))/(INDEX($D$4:$D$102,L1715+1)-INDEX($D$4:$D$102,L1715))*(INDEX($C$4:$C$102,L1715+1)-INDEX($C$4:$C$102,L1715)))))</f>
        <v/>
      </c>
      <c r="N1715" s="12">
        <f>IF(Occurrence!K1715&lt;=0,-1,IFERROR(MATCH(Occurrence!K1715,$D$4:$D$102,1),0))</f>
        <v/>
      </c>
      <c r="O1715" s="9">
        <f>IF(N1715&lt;0,0,IF(N1715=0,Occurrence!K1715*$I$11,IF(N1715&gt;=99,Occurrence!K1715*$I$12,INDEX($C$4:$C$102,N1715)+(Occurrence!K1715-INDEX($D$4:$D$102,N1715))/(INDEX($D$4:$D$102,N1715+1)-INDEX($D$4:$D$102,N1715))*(INDEX($C$4:$C$102,N1715+1)-INDEX($C$4:$C$102,N1715)))))</f>
        <v/>
      </c>
      <c r="P1715" s="12">
        <f>IFERROR(MATCH(Data!X1715,$F$4:$F$102,1),0)</f>
        <v/>
      </c>
      <c r="Q1715" s="9">
        <f>IF(P1715=0,Data!X1715+$I$13,IF(P1715&gt;=99,Data!X1715+$I$14,INDEX($E$4:$E$102,P1715)+(Data!X1715-INDEX($F$4:$F$102,P1715))/(INDEX($F$4:$F$102,P1715+1)-INDEX($F$4:$F$102,P1715))*(INDEX($E$4:$E$102,P1715+1)-INDEX($E$4:$E$102,P1715))))</f>
        <v/>
      </c>
      <c r="R1715" s="12">
        <f>IFERROR(MATCH(Data!Y1715,$F$4:$F$102,1),0)</f>
        <v/>
      </c>
      <c r="S1715" s="9">
        <f>IF(R1715=0,Data!Y1715+$I$13,IF(R1715&gt;=99,Data!Y1715+$I$14,INDEX($E$4:$E$102,R1715)+(Data!Y1715-INDEX($F$4:$F$102,R1715))/(INDEX($F$4:$F$102,R1715+1)-INDEX($F$4:$F$102,R1715))*(INDEX($E$4:$E$102,R1715+1)-INDEX($E$4:$E$102,R1715))))</f>
        <v/>
      </c>
    </row>
    <row r="1716">
      <c r="K1716" s="14">
        <f>Data!A1716</f>
        <v/>
      </c>
      <c r="L1716" s="12">
        <f>IF(Occurrence!J1716&lt;=0,-1,IFERROR(MATCH(Occurrence!J1716,$D$4:$D$102,1),0))</f>
        <v/>
      </c>
      <c r="M1716" s="9">
        <f>IF(L1716&lt;0,0,IF(L1716=0,Occurrence!J1716*$I$11,IF(L1716&gt;=99,Occurrence!J1716*$I$12,INDEX($C$4:$C$102,L1716)+(Occurrence!J1716-INDEX($D$4:$D$102,L1716))/(INDEX($D$4:$D$102,L1716+1)-INDEX($D$4:$D$102,L1716))*(INDEX($C$4:$C$102,L1716+1)-INDEX($C$4:$C$102,L1716)))))</f>
        <v/>
      </c>
      <c r="N1716" s="12">
        <f>IF(Occurrence!K1716&lt;=0,-1,IFERROR(MATCH(Occurrence!K1716,$D$4:$D$102,1),0))</f>
        <v/>
      </c>
      <c r="O1716" s="9">
        <f>IF(N1716&lt;0,0,IF(N1716=0,Occurrence!K1716*$I$11,IF(N1716&gt;=99,Occurrence!K1716*$I$12,INDEX($C$4:$C$102,N1716)+(Occurrence!K1716-INDEX($D$4:$D$102,N1716))/(INDEX($D$4:$D$102,N1716+1)-INDEX($D$4:$D$102,N1716))*(INDEX($C$4:$C$102,N1716+1)-INDEX($C$4:$C$102,N1716)))))</f>
        <v/>
      </c>
      <c r="P1716" s="12">
        <f>IFERROR(MATCH(Data!X1716,$F$4:$F$102,1),0)</f>
        <v/>
      </c>
      <c r="Q1716" s="9">
        <f>IF(P1716=0,Data!X1716+$I$13,IF(P1716&gt;=99,Data!X1716+$I$14,INDEX($E$4:$E$102,P1716)+(Data!X1716-INDEX($F$4:$F$102,P1716))/(INDEX($F$4:$F$102,P1716+1)-INDEX($F$4:$F$102,P1716))*(INDEX($E$4:$E$102,P1716+1)-INDEX($E$4:$E$102,P1716))))</f>
        <v/>
      </c>
      <c r="R1716" s="12">
        <f>IFERROR(MATCH(Data!Y1716,$F$4:$F$102,1),0)</f>
        <v/>
      </c>
      <c r="S1716" s="9">
        <f>IF(R1716=0,Data!Y1716+$I$13,IF(R1716&gt;=99,Data!Y1716+$I$14,INDEX($E$4:$E$102,R1716)+(Data!Y1716-INDEX($F$4:$F$102,R1716))/(INDEX($F$4:$F$102,R1716+1)-INDEX($F$4:$F$102,R1716))*(INDEX($E$4:$E$102,R1716+1)-INDEX($E$4:$E$102,R1716))))</f>
        <v/>
      </c>
    </row>
    <row r="1717">
      <c r="K1717" s="14">
        <f>Data!A1717</f>
        <v/>
      </c>
      <c r="L1717" s="12">
        <f>IF(Occurrence!J1717&lt;=0,-1,IFERROR(MATCH(Occurrence!J1717,$D$4:$D$102,1),0))</f>
        <v/>
      </c>
      <c r="M1717" s="9">
        <f>IF(L1717&lt;0,0,IF(L1717=0,Occurrence!J1717*$I$11,IF(L1717&gt;=99,Occurrence!J1717*$I$12,INDEX($C$4:$C$102,L1717)+(Occurrence!J1717-INDEX($D$4:$D$102,L1717))/(INDEX($D$4:$D$102,L1717+1)-INDEX($D$4:$D$102,L1717))*(INDEX($C$4:$C$102,L1717+1)-INDEX($C$4:$C$102,L1717)))))</f>
        <v/>
      </c>
      <c r="N1717" s="12">
        <f>IF(Occurrence!K1717&lt;=0,-1,IFERROR(MATCH(Occurrence!K1717,$D$4:$D$102,1),0))</f>
        <v/>
      </c>
      <c r="O1717" s="9">
        <f>IF(N1717&lt;0,0,IF(N1717=0,Occurrence!K1717*$I$11,IF(N1717&gt;=99,Occurrence!K1717*$I$12,INDEX($C$4:$C$102,N1717)+(Occurrence!K1717-INDEX($D$4:$D$102,N1717))/(INDEX($D$4:$D$102,N1717+1)-INDEX($D$4:$D$102,N1717))*(INDEX($C$4:$C$102,N1717+1)-INDEX($C$4:$C$102,N1717)))))</f>
        <v/>
      </c>
      <c r="P1717" s="12">
        <f>IFERROR(MATCH(Data!X1717,$F$4:$F$102,1),0)</f>
        <v/>
      </c>
      <c r="Q1717" s="9">
        <f>IF(P1717=0,Data!X1717+$I$13,IF(P1717&gt;=99,Data!X1717+$I$14,INDEX($E$4:$E$102,P1717)+(Data!X1717-INDEX($F$4:$F$102,P1717))/(INDEX($F$4:$F$102,P1717+1)-INDEX($F$4:$F$102,P1717))*(INDEX($E$4:$E$102,P1717+1)-INDEX($E$4:$E$102,P1717))))</f>
        <v/>
      </c>
      <c r="R1717" s="12">
        <f>IFERROR(MATCH(Data!Y1717,$F$4:$F$102,1),0)</f>
        <v/>
      </c>
      <c r="S1717" s="9">
        <f>IF(R1717=0,Data!Y1717+$I$13,IF(R1717&gt;=99,Data!Y1717+$I$14,INDEX($E$4:$E$102,R1717)+(Data!Y1717-INDEX($F$4:$F$102,R1717))/(INDEX($F$4:$F$102,R1717+1)-INDEX($F$4:$F$102,R1717))*(INDEX($E$4:$E$102,R1717+1)-INDEX($E$4:$E$102,R1717))))</f>
        <v/>
      </c>
    </row>
    <row r="1718">
      <c r="K1718" s="14">
        <f>Data!A1718</f>
        <v/>
      </c>
      <c r="L1718" s="12">
        <f>IF(Occurrence!J1718&lt;=0,-1,IFERROR(MATCH(Occurrence!J1718,$D$4:$D$102,1),0))</f>
        <v/>
      </c>
      <c r="M1718" s="9">
        <f>IF(L1718&lt;0,0,IF(L1718=0,Occurrence!J1718*$I$11,IF(L1718&gt;=99,Occurrence!J1718*$I$12,INDEX($C$4:$C$102,L1718)+(Occurrence!J1718-INDEX($D$4:$D$102,L1718))/(INDEX($D$4:$D$102,L1718+1)-INDEX($D$4:$D$102,L1718))*(INDEX($C$4:$C$102,L1718+1)-INDEX($C$4:$C$102,L1718)))))</f>
        <v/>
      </c>
      <c r="N1718" s="12">
        <f>IF(Occurrence!K1718&lt;=0,-1,IFERROR(MATCH(Occurrence!K1718,$D$4:$D$102,1),0))</f>
        <v/>
      </c>
      <c r="O1718" s="9">
        <f>IF(N1718&lt;0,0,IF(N1718=0,Occurrence!K1718*$I$11,IF(N1718&gt;=99,Occurrence!K1718*$I$12,INDEX($C$4:$C$102,N1718)+(Occurrence!K1718-INDEX($D$4:$D$102,N1718))/(INDEX($D$4:$D$102,N1718+1)-INDEX($D$4:$D$102,N1718))*(INDEX($C$4:$C$102,N1718+1)-INDEX($C$4:$C$102,N1718)))))</f>
        <v/>
      </c>
      <c r="P1718" s="12">
        <f>IFERROR(MATCH(Data!X1718,$F$4:$F$102,1),0)</f>
        <v/>
      </c>
      <c r="Q1718" s="9">
        <f>IF(P1718=0,Data!X1718+$I$13,IF(P1718&gt;=99,Data!X1718+$I$14,INDEX($E$4:$E$102,P1718)+(Data!X1718-INDEX($F$4:$F$102,P1718))/(INDEX($F$4:$F$102,P1718+1)-INDEX($F$4:$F$102,P1718))*(INDEX($E$4:$E$102,P1718+1)-INDEX($E$4:$E$102,P1718))))</f>
        <v/>
      </c>
      <c r="R1718" s="12">
        <f>IFERROR(MATCH(Data!Y1718,$F$4:$F$102,1),0)</f>
        <v/>
      </c>
      <c r="S1718" s="9">
        <f>IF(R1718=0,Data!Y1718+$I$13,IF(R1718&gt;=99,Data!Y1718+$I$14,INDEX($E$4:$E$102,R1718)+(Data!Y1718-INDEX($F$4:$F$102,R1718))/(INDEX($F$4:$F$102,R1718+1)-INDEX($F$4:$F$102,R1718))*(INDEX($E$4:$E$102,R1718+1)-INDEX($E$4:$E$102,R1718))))</f>
        <v/>
      </c>
    </row>
    <row r="1719">
      <c r="K1719" s="14">
        <f>Data!A1719</f>
        <v/>
      </c>
      <c r="L1719" s="12">
        <f>IF(Occurrence!J1719&lt;=0,-1,IFERROR(MATCH(Occurrence!J1719,$D$4:$D$102,1),0))</f>
        <v/>
      </c>
      <c r="M1719" s="9">
        <f>IF(L1719&lt;0,0,IF(L1719=0,Occurrence!J1719*$I$11,IF(L1719&gt;=99,Occurrence!J1719*$I$12,INDEX($C$4:$C$102,L1719)+(Occurrence!J1719-INDEX($D$4:$D$102,L1719))/(INDEX($D$4:$D$102,L1719+1)-INDEX($D$4:$D$102,L1719))*(INDEX($C$4:$C$102,L1719+1)-INDEX($C$4:$C$102,L1719)))))</f>
        <v/>
      </c>
      <c r="N1719" s="12">
        <f>IF(Occurrence!K1719&lt;=0,-1,IFERROR(MATCH(Occurrence!K1719,$D$4:$D$102,1),0))</f>
        <v/>
      </c>
      <c r="O1719" s="9">
        <f>IF(N1719&lt;0,0,IF(N1719=0,Occurrence!K1719*$I$11,IF(N1719&gt;=99,Occurrence!K1719*$I$12,INDEX($C$4:$C$102,N1719)+(Occurrence!K1719-INDEX($D$4:$D$102,N1719))/(INDEX($D$4:$D$102,N1719+1)-INDEX($D$4:$D$102,N1719))*(INDEX($C$4:$C$102,N1719+1)-INDEX($C$4:$C$102,N1719)))))</f>
        <v/>
      </c>
      <c r="P1719" s="12">
        <f>IFERROR(MATCH(Data!X1719,$F$4:$F$102,1),0)</f>
        <v/>
      </c>
      <c r="Q1719" s="9">
        <f>IF(P1719=0,Data!X1719+$I$13,IF(P1719&gt;=99,Data!X1719+$I$14,INDEX($E$4:$E$102,P1719)+(Data!X1719-INDEX($F$4:$F$102,P1719))/(INDEX($F$4:$F$102,P1719+1)-INDEX($F$4:$F$102,P1719))*(INDEX($E$4:$E$102,P1719+1)-INDEX($E$4:$E$102,P1719))))</f>
        <v/>
      </c>
      <c r="R1719" s="12">
        <f>IFERROR(MATCH(Data!Y1719,$F$4:$F$102,1),0)</f>
        <v/>
      </c>
      <c r="S1719" s="9">
        <f>IF(R1719=0,Data!Y1719+$I$13,IF(R1719&gt;=99,Data!Y1719+$I$14,INDEX($E$4:$E$102,R1719)+(Data!Y1719-INDEX($F$4:$F$102,R1719))/(INDEX($F$4:$F$102,R1719+1)-INDEX($F$4:$F$102,R1719))*(INDEX($E$4:$E$102,R1719+1)-INDEX($E$4:$E$102,R1719))))</f>
        <v/>
      </c>
    </row>
    <row r="1720">
      <c r="K1720" s="14">
        <f>Data!A1720</f>
        <v/>
      </c>
      <c r="L1720" s="12">
        <f>IF(Occurrence!J1720&lt;=0,-1,IFERROR(MATCH(Occurrence!J1720,$D$4:$D$102,1),0))</f>
        <v/>
      </c>
      <c r="M1720" s="9">
        <f>IF(L1720&lt;0,0,IF(L1720=0,Occurrence!J1720*$I$11,IF(L1720&gt;=99,Occurrence!J1720*$I$12,INDEX($C$4:$C$102,L1720)+(Occurrence!J1720-INDEX($D$4:$D$102,L1720))/(INDEX($D$4:$D$102,L1720+1)-INDEX($D$4:$D$102,L1720))*(INDEX($C$4:$C$102,L1720+1)-INDEX($C$4:$C$102,L1720)))))</f>
        <v/>
      </c>
      <c r="N1720" s="12">
        <f>IF(Occurrence!K1720&lt;=0,-1,IFERROR(MATCH(Occurrence!K1720,$D$4:$D$102,1),0))</f>
        <v/>
      </c>
      <c r="O1720" s="9">
        <f>IF(N1720&lt;0,0,IF(N1720=0,Occurrence!K1720*$I$11,IF(N1720&gt;=99,Occurrence!K1720*$I$12,INDEX($C$4:$C$102,N1720)+(Occurrence!K1720-INDEX($D$4:$D$102,N1720))/(INDEX($D$4:$D$102,N1720+1)-INDEX($D$4:$D$102,N1720))*(INDEX($C$4:$C$102,N1720+1)-INDEX($C$4:$C$102,N1720)))))</f>
        <v/>
      </c>
      <c r="P1720" s="12">
        <f>IFERROR(MATCH(Data!X1720,$F$4:$F$102,1),0)</f>
        <v/>
      </c>
      <c r="Q1720" s="9">
        <f>IF(P1720=0,Data!X1720+$I$13,IF(P1720&gt;=99,Data!X1720+$I$14,INDEX($E$4:$E$102,P1720)+(Data!X1720-INDEX($F$4:$F$102,P1720))/(INDEX($F$4:$F$102,P1720+1)-INDEX($F$4:$F$102,P1720))*(INDEX($E$4:$E$102,P1720+1)-INDEX($E$4:$E$102,P1720))))</f>
        <v/>
      </c>
      <c r="R1720" s="12">
        <f>IFERROR(MATCH(Data!Y1720,$F$4:$F$102,1),0)</f>
        <v/>
      </c>
      <c r="S1720" s="9">
        <f>IF(R1720=0,Data!Y1720+$I$13,IF(R1720&gt;=99,Data!Y1720+$I$14,INDEX($E$4:$E$102,R1720)+(Data!Y1720-INDEX($F$4:$F$102,R1720))/(INDEX($F$4:$F$102,R1720+1)-INDEX($F$4:$F$102,R1720))*(INDEX($E$4:$E$102,R1720+1)-INDEX($E$4:$E$102,R1720))))</f>
        <v/>
      </c>
    </row>
    <row r="1721">
      <c r="K1721" s="14">
        <f>Data!A1721</f>
        <v/>
      </c>
      <c r="L1721" s="12">
        <f>IF(Occurrence!J1721&lt;=0,-1,IFERROR(MATCH(Occurrence!J1721,$D$4:$D$102,1),0))</f>
        <v/>
      </c>
      <c r="M1721" s="9">
        <f>IF(L1721&lt;0,0,IF(L1721=0,Occurrence!J1721*$I$11,IF(L1721&gt;=99,Occurrence!J1721*$I$12,INDEX($C$4:$C$102,L1721)+(Occurrence!J1721-INDEX($D$4:$D$102,L1721))/(INDEX($D$4:$D$102,L1721+1)-INDEX($D$4:$D$102,L1721))*(INDEX($C$4:$C$102,L1721+1)-INDEX($C$4:$C$102,L1721)))))</f>
        <v/>
      </c>
      <c r="N1721" s="12">
        <f>IF(Occurrence!K1721&lt;=0,-1,IFERROR(MATCH(Occurrence!K1721,$D$4:$D$102,1),0))</f>
        <v/>
      </c>
      <c r="O1721" s="9">
        <f>IF(N1721&lt;0,0,IF(N1721=0,Occurrence!K1721*$I$11,IF(N1721&gt;=99,Occurrence!K1721*$I$12,INDEX($C$4:$C$102,N1721)+(Occurrence!K1721-INDEX($D$4:$D$102,N1721))/(INDEX($D$4:$D$102,N1721+1)-INDEX($D$4:$D$102,N1721))*(INDEX($C$4:$C$102,N1721+1)-INDEX($C$4:$C$102,N1721)))))</f>
        <v/>
      </c>
      <c r="P1721" s="12">
        <f>IFERROR(MATCH(Data!X1721,$F$4:$F$102,1),0)</f>
        <v/>
      </c>
      <c r="Q1721" s="9">
        <f>IF(P1721=0,Data!X1721+$I$13,IF(P1721&gt;=99,Data!X1721+$I$14,INDEX($E$4:$E$102,P1721)+(Data!X1721-INDEX($F$4:$F$102,P1721))/(INDEX($F$4:$F$102,P1721+1)-INDEX($F$4:$F$102,P1721))*(INDEX($E$4:$E$102,P1721+1)-INDEX($E$4:$E$102,P1721))))</f>
        <v/>
      </c>
      <c r="R1721" s="12">
        <f>IFERROR(MATCH(Data!Y1721,$F$4:$F$102,1),0)</f>
        <v/>
      </c>
      <c r="S1721" s="9">
        <f>IF(R1721=0,Data!Y1721+$I$13,IF(R1721&gt;=99,Data!Y1721+$I$14,INDEX($E$4:$E$102,R1721)+(Data!Y1721-INDEX($F$4:$F$102,R1721))/(INDEX($F$4:$F$102,R1721+1)-INDEX($F$4:$F$102,R1721))*(INDEX($E$4:$E$102,R1721+1)-INDEX($E$4:$E$102,R1721))))</f>
        <v/>
      </c>
    </row>
    <row r="1722">
      <c r="K1722" s="14">
        <f>Data!A1722</f>
        <v/>
      </c>
      <c r="L1722" s="12">
        <f>IF(Occurrence!J1722&lt;=0,-1,IFERROR(MATCH(Occurrence!J1722,$D$4:$D$102,1),0))</f>
        <v/>
      </c>
      <c r="M1722" s="9">
        <f>IF(L1722&lt;0,0,IF(L1722=0,Occurrence!J1722*$I$11,IF(L1722&gt;=99,Occurrence!J1722*$I$12,INDEX($C$4:$C$102,L1722)+(Occurrence!J1722-INDEX($D$4:$D$102,L1722))/(INDEX($D$4:$D$102,L1722+1)-INDEX($D$4:$D$102,L1722))*(INDEX($C$4:$C$102,L1722+1)-INDEX($C$4:$C$102,L1722)))))</f>
        <v/>
      </c>
      <c r="N1722" s="12">
        <f>IF(Occurrence!K1722&lt;=0,-1,IFERROR(MATCH(Occurrence!K1722,$D$4:$D$102,1),0))</f>
        <v/>
      </c>
      <c r="O1722" s="9">
        <f>IF(N1722&lt;0,0,IF(N1722=0,Occurrence!K1722*$I$11,IF(N1722&gt;=99,Occurrence!K1722*$I$12,INDEX($C$4:$C$102,N1722)+(Occurrence!K1722-INDEX($D$4:$D$102,N1722))/(INDEX($D$4:$D$102,N1722+1)-INDEX($D$4:$D$102,N1722))*(INDEX($C$4:$C$102,N1722+1)-INDEX($C$4:$C$102,N1722)))))</f>
        <v/>
      </c>
      <c r="P1722" s="12">
        <f>IFERROR(MATCH(Data!X1722,$F$4:$F$102,1),0)</f>
        <v/>
      </c>
      <c r="Q1722" s="9">
        <f>IF(P1722=0,Data!X1722+$I$13,IF(P1722&gt;=99,Data!X1722+$I$14,INDEX($E$4:$E$102,P1722)+(Data!X1722-INDEX($F$4:$F$102,P1722))/(INDEX($F$4:$F$102,P1722+1)-INDEX($F$4:$F$102,P1722))*(INDEX($E$4:$E$102,P1722+1)-INDEX($E$4:$E$102,P1722))))</f>
        <v/>
      </c>
      <c r="R1722" s="12">
        <f>IFERROR(MATCH(Data!Y1722,$F$4:$F$102,1),0)</f>
        <v/>
      </c>
      <c r="S1722" s="9">
        <f>IF(R1722=0,Data!Y1722+$I$13,IF(R1722&gt;=99,Data!Y1722+$I$14,INDEX($E$4:$E$102,R1722)+(Data!Y1722-INDEX($F$4:$F$102,R1722))/(INDEX($F$4:$F$102,R1722+1)-INDEX($F$4:$F$102,R1722))*(INDEX($E$4:$E$102,R1722+1)-INDEX($E$4:$E$102,R1722))))</f>
        <v/>
      </c>
    </row>
    <row r="1723">
      <c r="K1723" s="14">
        <f>Data!A1723</f>
        <v/>
      </c>
      <c r="L1723" s="12">
        <f>IF(Occurrence!J1723&lt;=0,-1,IFERROR(MATCH(Occurrence!J1723,$D$4:$D$102,1),0))</f>
        <v/>
      </c>
      <c r="M1723" s="9">
        <f>IF(L1723&lt;0,0,IF(L1723=0,Occurrence!J1723*$I$11,IF(L1723&gt;=99,Occurrence!J1723*$I$12,INDEX($C$4:$C$102,L1723)+(Occurrence!J1723-INDEX($D$4:$D$102,L1723))/(INDEX($D$4:$D$102,L1723+1)-INDEX($D$4:$D$102,L1723))*(INDEX($C$4:$C$102,L1723+1)-INDEX($C$4:$C$102,L1723)))))</f>
        <v/>
      </c>
      <c r="N1723" s="12">
        <f>IF(Occurrence!K1723&lt;=0,-1,IFERROR(MATCH(Occurrence!K1723,$D$4:$D$102,1),0))</f>
        <v/>
      </c>
      <c r="O1723" s="9">
        <f>IF(N1723&lt;0,0,IF(N1723=0,Occurrence!K1723*$I$11,IF(N1723&gt;=99,Occurrence!K1723*$I$12,INDEX($C$4:$C$102,N1723)+(Occurrence!K1723-INDEX($D$4:$D$102,N1723))/(INDEX($D$4:$D$102,N1723+1)-INDEX($D$4:$D$102,N1723))*(INDEX($C$4:$C$102,N1723+1)-INDEX($C$4:$C$102,N1723)))))</f>
        <v/>
      </c>
      <c r="P1723" s="12">
        <f>IFERROR(MATCH(Data!X1723,$F$4:$F$102,1),0)</f>
        <v/>
      </c>
      <c r="Q1723" s="9">
        <f>IF(P1723=0,Data!X1723+$I$13,IF(P1723&gt;=99,Data!X1723+$I$14,INDEX($E$4:$E$102,P1723)+(Data!X1723-INDEX($F$4:$F$102,P1723))/(INDEX($F$4:$F$102,P1723+1)-INDEX($F$4:$F$102,P1723))*(INDEX($E$4:$E$102,P1723+1)-INDEX($E$4:$E$102,P1723))))</f>
        <v/>
      </c>
      <c r="R1723" s="12">
        <f>IFERROR(MATCH(Data!Y1723,$F$4:$F$102,1),0)</f>
        <v/>
      </c>
      <c r="S1723" s="9">
        <f>IF(R1723=0,Data!Y1723+$I$13,IF(R1723&gt;=99,Data!Y1723+$I$14,INDEX($E$4:$E$102,R1723)+(Data!Y1723-INDEX($F$4:$F$102,R1723))/(INDEX($F$4:$F$102,R1723+1)-INDEX($F$4:$F$102,R1723))*(INDEX($E$4:$E$102,R1723+1)-INDEX($E$4:$E$102,R1723))))</f>
        <v/>
      </c>
    </row>
    <row r="1724">
      <c r="K1724" s="14">
        <f>Data!A1724</f>
        <v/>
      </c>
      <c r="L1724" s="12">
        <f>IF(Occurrence!J1724&lt;=0,-1,IFERROR(MATCH(Occurrence!J1724,$D$4:$D$102,1),0))</f>
        <v/>
      </c>
      <c r="M1724" s="9">
        <f>IF(L1724&lt;0,0,IF(L1724=0,Occurrence!J1724*$I$11,IF(L1724&gt;=99,Occurrence!J1724*$I$12,INDEX($C$4:$C$102,L1724)+(Occurrence!J1724-INDEX($D$4:$D$102,L1724))/(INDEX($D$4:$D$102,L1724+1)-INDEX($D$4:$D$102,L1724))*(INDEX($C$4:$C$102,L1724+1)-INDEX($C$4:$C$102,L1724)))))</f>
        <v/>
      </c>
      <c r="N1724" s="12">
        <f>IF(Occurrence!K1724&lt;=0,-1,IFERROR(MATCH(Occurrence!K1724,$D$4:$D$102,1),0))</f>
        <v/>
      </c>
      <c r="O1724" s="9">
        <f>IF(N1724&lt;0,0,IF(N1724=0,Occurrence!K1724*$I$11,IF(N1724&gt;=99,Occurrence!K1724*$I$12,INDEX($C$4:$C$102,N1724)+(Occurrence!K1724-INDEX($D$4:$D$102,N1724))/(INDEX($D$4:$D$102,N1724+1)-INDEX($D$4:$D$102,N1724))*(INDEX($C$4:$C$102,N1724+1)-INDEX($C$4:$C$102,N1724)))))</f>
        <v/>
      </c>
      <c r="P1724" s="12">
        <f>IFERROR(MATCH(Data!X1724,$F$4:$F$102,1),0)</f>
        <v/>
      </c>
      <c r="Q1724" s="9">
        <f>IF(P1724=0,Data!X1724+$I$13,IF(P1724&gt;=99,Data!X1724+$I$14,INDEX($E$4:$E$102,P1724)+(Data!X1724-INDEX($F$4:$F$102,P1724))/(INDEX($F$4:$F$102,P1724+1)-INDEX($F$4:$F$102,P1724))*(INDEX($E$4:$E$102,P1724+1)-INDEX($E$4:$E$102,P1724))))</f>
        <v/>
      </c>
      <c r="R1724" s="12">
        <f>IFERROR(MATCH(Data!Y1724,$F$4:$F$102,1),0)</f>
        <v/>
      </c>
      <c r="S1724" s="9">
        <f>IF(R1724=0,Data!Y1724+$I$13,IF(R1724&gt;=99,Data!Y1724+$I$14,INDEX($E$4:$E$102,R1724)+(Data!Y1724-INDEX($F$4:$F$102,R1724))/(INDEX($F$4:$F$102,R1724+1)-INDEX($F$4:$F$102,R1724))*(INDEX($E$4:$E$102,R1724+1)-INDEX($E$4:$E$102,R1724))))</f>
        <v/>
      </c>
    </row>
    <row r="1725">
      <c r="K1725" s="14">
        <f>Data!A1725</f>
        <v/>
      </c>
      <c r="L1725" s="12">
        <f>IF(Occurrence!J1725&lt;=0,-1,IFERROR(MATCH(Occurrence!J1725,$D$4:$D$102,1),0))</f>
        <v/>
      </c>
      <c r="M1725" s="9">
        <f>IF(L1725&lt;0,0,IF(L1725=0,Occurrence!J1725*$I$11,IF(L1725&gt;=99,Occurrence!J1725*$I$12,INDEX($C$4:$C$102,L1725)+(Occurrence!J1725-INDEX($D$4:$D$102,L1725))/(INDEX($D$4:$D$102,L1725+1)-INDEX($D$4:$D$102,L1725))*(INDEX($C$4:$C$102,L1725+1)-INDEX($C$4:$C$102,L1725)))))</f>
        <v/>
      </c>
      <c r="N1725" s="12">
        <f>IF(Occurrence!K1725&lt;=0,-1,IFERROR(MATCH(Occurrence!K1725,$D$4:$D$102,1),0))</f>
        <v/>
      </c>
      <c r="O1725" s="9">
        <f>IF(N1725&lt;0,0,IF(N1725=0,Occurrence!K1725*$I$11,IF(N1725&gt;=99,Occurrence!K1725*$I$12,INDEX($C$4:$C$102,N1725)+(Occurrence!K1725-INDEX($D$4:$D$102,N1725))/(INDEX($D$4:$D$102,N1725+1)-INDEX($D$4:$D$102,N1725))*(INDEX($C$4:$C$102,N1725+1)-INDEX($C$4:$C$102,N1725)))))</f>
        <v/>
      </c>
      <c r="P1725" s="12">
        <f>IFERROR(MATCH(Data!X1725,$F$4:$F$102,1),0)</f>
        <v/>
      </c>
      <c r="Q1725" s="9">
        <f>IF(P1725=0,Data!X1725+$I$13,IF(P1725&gt;=99,Data!X1725+$I$14,INDEX($E$4:$E$102,P1725)+(Data!X1725-INDEX($F$4:$F$102,P1725))/(INDEX($F$4:$F$102,P1725+1)-INDEX($F$4:$F$102,P1725))*(INDEX($E$4:$E$102,P1725+1)-INDEX($E$4:$E$102,P1725))))</f>
        <v/>
      </c>
      <c r="R1725" s="12">
        <f>IFERROR(MATCH(Data!Y1725,$F$4:$F$102,1),0)</f>
        <v/>
      </c>
      <c r="S1725" s="9">
        <f>IF(R1725=0,Data!Y1725+$I$13,IF(R1725&gt;=99,Data!Y1725+$I$14,INDEX($E$4:$E$102,R1725)+(Data!Y1725-INDEX($F$4:$F$102,R1725))/(INDEX($F$4:$F$102,R1725+1)-INDEX($F$4:$F$102,R1725))*(INDEX($E$4:$E$102,R1725+1)-INDEX($E$4:$E$102,R1725))))</f>
        <v/>
      </c>
    </row>
    <row r="1726">
      <c r="K1726" s="14">
        <f>Data!A1726</f>
        <v/>
      </c>
      <c r="L1726" s="12">
        <f>IF(Occurrence!J1726&lt;=0,-1,IFERROR(MATCH(Occurrence!J1726,$D$4:$D$102,1),0))</f>
        <v/>
      </c>
      <c r="M1726" s="9">
        <f>IF(L1726&lt;0,0,IF(L1726=0,Occurrence!J1726*$I$11,IF(L1726&gt;=99,Occurrence!J1726*$I$12,INDEX($C$4:$C$102,L1726)+(Occurrence!J1726-INDEX($D$4:$D$102,L1726))/(INDEX($D$4:$D$102,L1726+1)-INDEX($D$4:$D$102,L1726))*(INDEX($C$4:$C$102,L1726+1)-INDEX($C$4:$C$102,L1726)))))</f>
        <v/>
      </c>
      <c r="N1726" s="12">
        <f>IF(Occurrence!K1726&lt;=0,-1,IFERROR(MATCH(Occurrence!K1726,$D$4:$D$102,1),0))</f>
        <v/>
      </c>
      <c r="O1726" s="9">
        <f>IF(N1726&lt;0,0,IF(N1726=0,Occurrence!K1726*$I$11,IF(N1726&gt;=99,Occurrence!K1726*$I$12,INDEX($C$4:$C$102,N1726)+(Occurrence!K1726-INDEX($D$4:$D$102,N1726))/(INDEX($D$4:$D$102,N1726+1)-INDEX($D$4:$D$102,N1726))*(INDEX($C$4:$C$102,N1726+1)-INDEX($C$4:$C$102,N1726)))))</f>
        <v/>
      </c>
      <c r="P1726" s="12">
        <f>IFERROR(MATCH(Data!X1726,$F$4:$F$102,1),0)</f>
        <v/>
      </c>
      <c r="Q1726" s="9">
        <f>IF(P1726=0,Data!X1726+$I$13,IF(P1726&gt;=99,Data!X1726+$I$14,INDEX($E$4:$E$102,P1726)+(Data!X1726-INDEX($F$4:$F$102,P1726))/(INDEX($F$4:$F$102,P1726+1)-INDEX($F$4:$F$102,P1726))*(INDEX($E$4:$E$102,P1726+1)-INDEX($E$4:$E$102,P1726))))</f>
        <v/>
      </c>
      <c r="R1726" s="12">
        <f>IFERROR(MATCH(Data!Y1726,$F$4:$F$102,1),0)</f>
        <v/>
      </c>
      <c r="S1726" s="9">
        <f>IF(R1726=0,Data!Y1726+$I$13,IF(R1726&gt;=99,Data!Y1726+$I$14,INDEX($E$4:$E$102,R1726)+(Data!Y1726-INDEX($F$4:$F$102,R1726))/(INDEX($F$4:$F$102,R1726+1)-INDEX($F$4:$F$102,R1726))*(INDEX($E$4:$E$102,R1726+1)-INDEX($E$4:$E$102,R1726))))</f>
        <v/>
      </c>
    </row>
    <row r="1727">
      <c r="K1727" s="14">
        <f>Data!A1727</f>
        <v/>
      </c>
      <c r="L1727" s="12">
        <f>IF(Occurrence!J1727&lt;=0,-1,IFERROR(MATCH(Occurrence!J1727,$D$4:$D$102,1),0))</f>
        <v/>
      </c>
      <c r="M1727" s="9">
        <f>IF(L1727&lt;0,0,IF(L1727=0,Occurrence!J1727*$I$11,IF(L1727&gt;=99,Occurrence!J1727*$I$12,INDEX($C$4:$C$102,L1727)+(Occurrence!J1727-INDEX($D$4:$D$102,L1727))/(INDEX($D$4:$D$102,L1727+1)-INDEX($D$4:$D$102,L1727))*(INDEX($C$4:$C$102,L1727+1)-INDEX($C$4:$C$102,L1727)))))</f>
        <v/>
      </c>
      <c r="N1727" s="12">
        <f>IF(Occurrence!K1727&lt;=0,-1,IFERROR(MATCH(Occurrence!K1727,$D$4:$D$102,1),0))</f>
        <v/>
      </c>
      <c r="O1727" s="9">
        <f>IF(N1727&lt;0,0,IF(N1727=0,Occurrence!K1727*$I$11,IF(N1727&gt;=99,Occurrence!K1727*$I$12,INDEX($C$4:$C$102,N1727)+(Occurrence!K1727-INDEX($D$4:$D$102,N1727))/(INDEX($D$4:$D$102,N1727+1)-INDEX($D$4:$D$102,N1727))*(INDEX($C$4:$C$102,N1727+1)-INDEX($C$4:$C$102,N1727)))))</f>
        <v/>
      </c>
      <c r="P1727" s="12">
        <f>IFERROR(MATCH(Data!X1727,$F$4:$F$102,1),0)</f>
        <v/>
      </c>
      <c r="Q1727" s="9">
        <f>IF(P1727=0,Data!X1727+$I$13,IF(P1727&gt;=99,Data!X1727+$I$14,INDEX($E$4:$E$102,P1727)+(Data!X1727-INDEX($F$4:$F$102,P1727))/(INDEX($F$4:$F$102,P1727+1)-INDEX($F$4:$F$102,P1727))*(INDEX($E$4:$E$102,P1727+1)-INDEX($E$4:$E$102,P1727))))</f>
        <v/>
      </c>
      <c r="R1727" s="12">
        <f>IFERROR(MATCH(Data!Y1727,$F$4:$F$102,1),0)</f>
        <v/>
      </c>
      <c r="S1727" s="9">
        <f>IF(R1727=0,Data!Y1727+$I$13,IF(R1727&gt;=99,Data!Y1727+$I$14,INDEX($E$4:$E$102,R1727)+(Data!Y1727-INDEX($F$4:$F$102,R1727))/(INDEX($F$4:$F$102,R1727+1)-INDEX($F$4:$F$102,R1727))*(INDEX($E$4:$E$102,R1727+1)-INDEX($E$4:$E$102,R1727))))</f>
        <v/>
      </c>
    </row>
    <row r="1728">
      <c r="K1728" s="14">
        <f>Data!A1728</f>
        <v/>
      </c>
      <c r="L1728" s="12">
        <f>IF(Occurrence!J1728&lt;=0,-1,IFERROR(MATCH(Occurrence!J1728,$D$4:$D$102,1),0))</f>
        <v/>
      </c>
      <c r="M1728" s="9">
        <f>IF(L1728&lt;0,0,IF(L1728=0,Occurrence!J1728*$I$11,IF(L1728&gt;=99,Occurrence!J1728*$I$12,INDEX($C$4:$C$102,L1728)+(Occurrence!J1728-INDEX($D$4:$D$102,L1728))/(INDEX($D$4:$D$102,L1728+1)-INDEX($D$4:$D$102,L1728))*(INDEX($C$4:$C$102,L1728+1)-INDEX($C$4:$C$102,L1728)))))</f>
        <v/>
      </c>
      <c r="N1728" s="12">
        <f>IF(Occurrence!K1728&lt;=0,-1,IFERROR(MATCH(Occurrence!K1728,$D$4:$D$102,1),0))</f>
        <v/>
      </c>
      <c r="O1728" s="9">
        <f>IF(N1728&lt;0,0,IF(N1728=0,Occurrence!K1728*$I$11,IF(N1728&gt;=99,Occurrence!K1728*$I$12,INDEX($C$4:$C$102,N1728)+(Occurrence!K1728-INDEX($D$4:$D$102,N1728))/(INDEX($D$4:$D$102,N1728+1)-INDEX($D$4:$D$102,N1728))*(INDEX($C$4:$C$102,N1728+1)-INDEX($C$4:$C$102,N1728)))))</f>
        <v/>
      </c>
      <c r="P1728" s="12">
        <f>IFERROR(MATCH(Data!X1728,$F$4:$F$102,1),0)</f>
        <v/>
      </c>
      <c r="Q1728" s="9">
        <f>IF(P1728=0,Data!X1728+$I$13,IF(P1728&gt;=99,Data!X1728+$I$14,INDEX($E$4:$E$102,P1728)+(Data!X1728-INDEX($F$4:$F$102,P1728))/(INDEX($F$4:$F$102,P1728+1)-INDEX($F$4:$F$102,P1728))*(INDEX($E$4:$E$102,P1728+1)-INDEX($E$4:$E$102,P1728))))</f>
        <v/>
      </c>
      <c r="R1728" s="12">
        <f>IFERROR(MATCH(Data!Y1728,$F$4:$F$102,1),0)</f>
        <v/>
      </c>
      <c r="S1728" s="9">
        <f>IF(R1728=0,Data!Y1728+$I$13,IF(R1728&gt;=99,Data!Y1728+$I$14,INDEX($E$4:$E$102,R1728)+(Data!Y1728-INDEX($F$4:$F$102,R1728))/(INDEX($F$4:$F$102,R1728+1)-INDEX($F$4:$F$102,R1728))*(INDEX($E$4:$E$102,R1728+1)-INDEX($E$4:$E$102,R1728))))</f>
        <v/>
      </c>
    </row>
    <row r="1729">
      <c r="K1729" s="14">
        <f>Data!A1729</f>
        <v/>
      </c>
      <c r="L1729" s="12">
        <f>IF(Occurrence!J1729&lt;=0,-1,IFERROR(MATCH(Occurrence!J1729,$D$4:$D$102,1),0))</f>
        <v/>
      </c>
      <c r="M1729" s="9">
        <f>IF(L1729&lt;0,0,IF(L1729=0,Occurrence!J1729*$I$11,IF(L1729&gt;=99,Occurrence!J1729*$I$12,INDEX($C$4:$C$102,L1729)+(Occurrence!J1729-INDEX($D$4:$D$102,L1729))/(INDEX($D$4:$D$102,L1729+1)-INDEX($D$4:$D$102,L1729))*(INDEX($C$4:$C$102,L1729+1)-INDEX($C$4:$C$102,L1729)))))</f>
        <v/>
      </c>
      <c r="N1729" s="12">
        <f>IF(Occurrence!K1729&lt;=0,-1,IFERROR(MATCH(Occurrence!K1729,$D$4:$D$102,1),0))</f>
        <v/>
      </c>
      <c r="O1729" s="9">
        <f>IF(N1729&lt;0,0,IF(N1729=0,Occurrence!K1729*$I$11,IF(N1729&gt;=99,Occurrence!K1729*$I$12,INDEX($C$4:$C$102,N1729)+(Occurrence!K1729-INDEX($D$4:$D$102,N1729))/(INDEX($D$4:$D$102,N1729+1)-INDEX($D$4:$D$102,N1729))*(INDEX($C$4:$C$102,N1729+1)-INDEX($C$4:$C$102,N1729)))))</f>
        <v/>
      </c>
      <c r="P1729" s="12">
        <f>IFERROR(MATCH(Data!X1729,$F$4:$F$102,1),0)</f>
        <v/>
      </c>
      <c r="Q1729" s="9">
        <f>IF(P1729=0,Data!X1729+$I$13,IF(P1729&gt;=99,Data!X1729+$I$14,INDEX($E$4:$E$102,P1729)+(Data!X1729-INDEX($F$4:$F$102,P1729))/(INDEX($F$4:$F$102,P1729+1)-INDEX($F$4:$F$102,P1729))*(INDEX($E$4:$E$102,P1729+1)-INDEX($E$4:$E$102,P1729))))</f>
        <v/>
      </c>
      <c r="R1729" s="12">
        <f>IFERROR(MATCH(Data!Y1729,$F$4:$F$102,1),0)</f>
        <v/>
      </c>
      <c r="S1729" s="9">
        <f>IF(R1729=0,Data!Y1729+$I$13,IF(R1729&gt;=99,Data!Y1729+$I$14,INDEX($E$4:$E$102,R1729)+(Data!Y1729-INDEX($F$4:$F$102,R1729))/(INDEX($F$4:$F$102,R1729+1)-INDEX($F$4:$F$102,R1729))*(INDEX($E$4:$E$102,R1729+1)-INDEX($E$4:$E$102,R1729))))</f>
        <v/>
      </c>
    </row>
    <row r="1730">
      <c r="K1730" s="14">
        <f>Data!A1730</f>
        <v/>
      </c>
      <c r="L1730" s="12">
        <f>IF(Occurrence!J1730&lt;=0,-1,IFERROR(MATCH(Occurrence!J1730,$D$4:$D$102,1),0))</f>
        <v/>
      </c>
      <c r="M1730" s="9">
        <f>IF(L1730&lt;0,0,IF(L1730=0,Occurrence!J1730*$I$11,IF(L1730&gt;=99,Occurrence!J1730*$I$12,INDEX($C$4:$C$102,L1730)+(Occurrence!J1730-INDEX($D$4:$D$102,L1730))/(INDEX($D$4:$D$102,L1730+1)-INDEX($D$4:$D$102,L1730))*(INDEX($C$4:$C$102,L1730+1)-INDEX($C$4:$C$102,L1730)))))</f>
        <v/>
      </c>
      <c r="N1730" s="12">
        <f>IF(Occurrence!K1730&lt;=0,-1,IFERROR(MATCH(Occurrence!K1730,$D$4:$D$102,1),0))</f>
        <v/>
      </c>
      <c r="O1730" s="9">
        <f>IF(N1730&lt;0,0,IF(N1730=0,Occurrence!K1730*$I$11,IF(N1730&gt;=99,Occurrence!K1730*$I$12,INDEX($C$4:$C$102,N1730)+(Occurrence!K1730-INDEX($D$4:$D$102,N1730))/(INDEX($D$4:$D$102,N1730+1)-INDEX($D$4:$D$102,N1730))*(INDEX($C$4:$C$102,N1730+1)-INDEX($C$4:$C$102,N1730)))))</f>
        <v/>
      </c>
      <c r="P1730" s="12">
        <f>IFERROR(MATCH(Data!X1730,$F$4:$F$102,1),0)</f>
        <v/>
      </c>
      <c r="Q1730" s="9">
        <f>IF(P1730=0,Data!X1730+$I$13,IF(P1730&gt;=99,Data!X1730+$I$14,INDEX($E$4:$E$102,P1730)+(Data!X1730-INDEX($F$4:$F$102,P1730))/(INDEX($F$4:$F$102,P1730+1)-INDEX($F$4:$F$102,P1730))*(INDEX($E$4:$E$102,P1730+1)-INDEX($E$4:$E$102,P1730))))</f>
        <v/>
      </c>
      <c r="R1730" s="12">
        <f>IFERROR(MATCH(Data!Y1730,$F$4:$F$102,1),0)</f>
        <v/>
      </c>
      <c r="S1730" s="9">
        <f>IF(R1730=0,Data!Y1730+$I$13,IF(R1730&gt;=99,Data!Y1730+$I$14,INDEX($E$4:$E$102,R1730)+(Data!Y1730-INDEX($F$4:$F$102,R1730))/(INDEX($F$4:$F$102,R1730+1)-INDEX($F$4:$F$102,R1730))*(INDEX($E$4:$E$102,R1730+1)-INDEX($E$4:$E$102,R1730))))</f>
        <v/>
      </c>
    </row>
    <row r="1731">
      <c r="K1731" s="14">
        <f>Data!A1731</f>
        <v/>
      </c>
      <c r="L1731" s="12">
        <f>IF(Occurrence!J1731&lt;=0,-1,IFERROR(MATCH(Occurrence!J1731,$D$4:$D$102,1),0))</f>
        <v/>
      </c>
      <c r="M1731" s="9">
        <f>IF(L1731&lt;0,0,IF(L1731=0,Occurrence!J1731*$I$11,IF(L1731&gt;=99,Occurrence!J1731*$I$12,INDEX($C$4:$C$102,L1731)+(Occurrence!J1731-INDEX($D$4:$D$102,L1731))/(INDEX($D$4:$D$102,L1731+1)-INDEX($D$4:$D$102,L1731))*(INDEX($C$4:$C$102,L1731+1)-INDEX($C$4:$C$102,L1731)))))</f>
        <v/>
      </c>
      <c r="N1731" s="12">
        <f>IF(Occurrence!K1731&lt;=0,-1,IFERROR(MATCH(Occurrence!K1731,$D$4:$D$102,1),0))</f>
        <v/>
      </c>
      <c r="O1731" s="9">
        <f>IF(N1731&lt;0,0,IF(N1731=0,Occurrence!K1731*$I$11,IF(N1731&gt;=99,Occurrence!K1731*$I$12,INDEX($C$4:$C$102,N1731)+(Occurrence!K1731-INDEX($D$4:$D$102,N1731))/(INDEX($D$4:$D$102,N1731+1)-INDEX($D$4:$D$102,N1731))*(INDEX($C$4:$C$102,N1731+1)-INDEX($C$4:$C$102,N1731)))))</f>
        <v/>
      </c>
      <c r="P1731" s="12">
        <f>IFERROR(MATCH(Data!X1731,$F$4:$F$102,1),0)</f>
        <v/>
      </c>
      <c r="Q1731" s="9">
        <f>IF(P1731=0,Data!X1731+$I$13,IF(P1731&gt;=99,Data!X1731+$I$14,INDEX($E$4:$E$102,P1731)+(Data!X1731-INDEX($F$4:$F$102,P1731))/(INDEX($F$4:$F$102,P1731+1)-INDEX($F$4:$F$102,P1731))*(INDEX($E$4:$E$102,P1731+1)-INDEX($E$4:$E$102,P1731))))</f>
        <v/>
      </c>
      <c r="R1731" s="12">
        <f>IFERROR(MATCH(Data!Y1731,$F$4:$F$102,1),0)</f>
        <v/>
      </c>
      <c r="S1731" s="9">
        <f>IF(R1731=0,Data!Y1731+$I$13,IF(R1731&gt;=99,Data!Y1731+$I$14,INDEX($E$4:$E$102,R1731)+(Data!Y1731-INDEX($F$4:$F$102,R1731))/(INDEX($F$4:$F$102,R1731+1)-INDEX($F$4:$F$102,R1731))*(INDEX($E$4:$E$102,R1731+1)-INDEX($E$4:$E$102,R1731))))</f>
        <v/>
      </c>
    </row>
    <row r="1732">
      <c r="K1732" s="14">
        <f>Data!A1732</f>
        <v/>
      </c>
      <c r="L1732" s="12">
        <f>IF(Occurrence!J1732&lt;=0,-1,IFERROR(MATCH(Occurrence!J1732,$D$4:$D$102,1),0))</f>
        <v/>
      </c>
      <c r="M1732" s="9">
        <f>IF(L1732&lt;0,0,IF(L1732=0,Occurrence!J1732*$I$11,IF(L1732&gt;=99,Occurrence!J1732*$I$12,INDEX($C$4:$C$102,L1732)+(Occurrence!J1732-INDEX($D$4:$D$102,L1732))/(INDEX($D$4:$D$102,L1732+1)-INDEX($D$4:$D$102,L1732))*(INDEX($C$4:$C$102,L1732+1)-INDEX($C$4:$C$102,L1732)))))</f>
        <v/>
      </c>
      <c r="N1732" s="12">
        <f>IF(Occurrence!K1732&lt;=0,-1,IFERROR(MATCH(Occurrence!K1732,$D$4:$D$102,1),0))</f>
        <v/>
      </c>
      <c r="O1732" s="9">
        <f>IF(N1732&lt;0,0,IF(N1732=0,Occurrence!K1732*$I$11,IF(N1732&gt;=99,Occurrence!K1732*$I$12,INDEX($C$4:$C$102,N1732)+(Occurrence!K1732-INDEX($D$4:$D$102,N1732))/(INDEX($D$4:$D$102,N1732+1)-INDEX($D$4:$D$102,N1732))*(INDEX($C$4:$C$102,N1732+1)-INDEX($C$4:$C$102,N1732)))))</f>
        <v/>
      </c>
      <c r="P1732" s="12">
        <f>IFERROR(MATCH(Data!X1732,$F$4:$F$102,1),0)</f>
        <v/>
      </c>
      <c r="Q1732" s="9">
        <f>IF(P1732=0,Data!X1732+$I$13,IF(P1732&gt;=99,Data!X1732+$I$14,INDEX($E$4:$E$102,P1732)+(Data!X1732-INDEX($F$4:$F$102,P1732))/(INDEX($F$4:$F$102,P1732+1)-INDEX($F$4:$F$102,P1732))*(INDEX($E$4:$E$102,P1732+1)-INDEX($E$4:$E$102,P1732))))</f>
        <v/>
      </c>
      <c r="R1732" s="12">
        <f>IFERROR(MATCH(Data!Y1732,$F$4:$F$102,1),0)</f>
        <v/>
      </c>
      <c r="S1732" s="9">
        <f>IF(R1732=0,Data!Y1732+$I$13,IF(R1732&gt;=99,Data!Y1732+$I$14,INDEX($E$4:$E$102,R1732)+(Data!Y1732-INDEX($F$4:$F$102,R1732))/(INDEX($F$4:$F$102,R1732+1)-INDEX($F$4:$F$102,R1732))*(INDEX($E$4:$E$102,R1732+1)-INDEX($E$4:$E$102,R1732))))</f>
        <v/>
      </c>
    </row>
    <row r="1733">
      <c r="K1733" s="14">
        <f>Data!A1733</f>
        <v/>
      </c>
      <c r="L1733" s="12">
        <f>IF(Occurrence!J1733&lt;=0,-1,IFERROR(MATCH(Occurrence!J1733,$D$4:$D$102,1),0))</f>
        <v/>
      </c>
      <c r="M1733" s="9">
        <f>IF(L1733&lt;0,0,IF(L1733=0,Occurrence!J1733*$I$11,IF(L1733&gt;=99,Occurrence!J1733*$I$12,INDEX($C$4:$C$102,L1733)+(Occurrence!J1733-INDEX($D$4:$D$102,L1733))/(INDEX($D$4:$D$102,L1733+1)-INDEX($D$4:$D$102,L1733))*(INDEX($C$4:$C$102,L1733+1)-INDEX($C$4:$C$102,L1733)))))</f>
        <v/>
      </c>
      <c r="N1733" s="12">
        <f>IF(Occurrence!K1733&lt;=0,-1,IFERROR(MATCH(Occurrence!K1733,$D$4:$D$102,1),0))</f>
        <v/>
      </c>
      <c r="O1733" s="9">
        <f>IF(N1733&lt;0,0,IF(N1733=0,Occurrence!K1733*$I$11,IF(N1733&gt;=99,Occurrence!K1733*$I$12,INDEX($C$4:$C$102,N1733)+(Occurrence!K1733-INDEX($D$4:$D$102,N1733))/(INDEX($D$4:$D$102,N1733+1)-INDEX($D$4:$D$102,N1733))*(INDEX($C$4:$C$102,N1733+1)-INDEX($C$4:$C$102,N1733)))))</f>
        <v/>
      </c>
      <c r="P1733" s="12">
        <f>IFERROR(MATCH(Data!X1733,$F$4:$F$102,1),0)</f>
        <v/>
      </c>
      <c r="Q1733" s="9">
        <f>IF(P1733=0,Data!X1733+$I$13,IF(P1733&gt;=99,Data!X1733+$I$14,INDEX($E$4:$E$102,P1733)+(Data!X1733-INDEX($F$4:$F$102,P1733))/(INDEX($F$4:$F$102,P1733+1)-INDEX($F$4:$F$102,P1733))*(INDEX($E$4:$E$102,P1733+1)-INDEX($E$4:$E$102,P1733))))</f>
        <v/>
      </c>
      <c r="R1733" s="12">
        <f>IFERROR(MATCH(Data!Y1733,$F$4:$F$102,1),0)</f>
        <v/>
      </c>
      <c r="S1733" s="9">
        <f>IF(R1733=0,Data!Y1733+$I$13,IF(R1733&gt;=99,Data!Y1733+$I$14,INDEX($E$4:$E$102,R1733)+(Data!Y1733-INDEX($F$4:$F$102,R1733))/(INDEX($F$4:$F$102,R1733+1)-INDEX($F$4:$F$102,R1733))*(INDEX($E$4:$E$102,R1733+1)-INDEX($E$4:$E$102,R1733))))</f>
        <v/>
      </c>
    </row>
    <row r="1734">
      <c r="K1734" s="14">
        <f>Data!A1734</f>
        <v/>
      </c>
      <c r="L1734" s="12">
        <f>IF(Occurrence!J1734&lt;=0,-1,IFERROR(MATCH(Occurrence!J1734,$D$4:$D$102,1),0))</f>
        <v/>
      </c>
      <c r="M1734" s="9">
        <f>IF(L1734&lt;0,0,IF(L1734=0,Occurrence!J1734*$I$11,IF(L1734&gt;=99,Occurrence!J1734*$I$12,INDEX($C$4:$C$102,L1734)+(Occurrence!J1734-INDEX($D$4:$D$102,L1734))/(INDEX($D$4:$D$102,L1734+1)-INDEX($D$4:$D$102,L1734))*(INDEX($C$4:$C$102,L1734+1)-INDEX($C$4:$C$102,L1734)))))</f>
        <v/>
      </c>
      <c r="N1734" s="12">
        <f>IF(Occurrence!K1734&lt;=0,-1,IFERROR(MATCH(Occurrence!K1734,$D$4:$D$102,1),0))</f>
        <v/>
      </c>
      <c r="O1734" s="9">
        <f>IF(N1734&lt;0,0,IF(N1734=0,Occurrence!K1734*$I$11,IF(N1734&gt;=99,Occurrence!K1734*$I$12,INDEX($C$4:$C$102,N1734)+(Occurrence!K1734-INDEX($D$4:$D$102,N1734))/(INDEX($D$4:$D$102,N1734+1)-INDEX($D$4:$D$102,N1734))*(INDEX($C$4:$C$102,N1734+1)-INDEX($C$4:$C$102,N1734)))))</f>
        <v/>
      </c>
      <c r="P1734" s="12">
        <f>IFERROR(MATCH(Data!X1734,$F$4:$F$102,1),0)</f>
        <v/>
      </c>
      <c r="Q1734" s="9">
        <f>IF(P1734=0,Data!X1734+$I$13,IF(P1734&gt;=99,Data!X1734+$I$14,INDEX($E$4:$E$102,P1734)+(Data!X1734-INDEX($F$4:$F$102,P1734))/(INDEX($F$4:$F$102,P1734+1)-INDEX($F$4:$F$102,P1734))*(INDEX($E$4:$E$102,P1734+1)-INDEX($E$4:$E$102,P1734))))</f>
        <v/>
      </c>
      <c r="R1734" s="12">
        <f>IFERROR(MATCH(Data!Y1734,$F$4:$F$102,1),0)</f>
        <v/>
      </c>
      <c r="S1734" s="9">
        <f>IF(R1734=0,Data!Y1734+$I$13,IF(R1734&gt;=99,Data!Y1734+$I$14,INDEX($E$4:$E$102,R1734)+(Data!Y1734-INDEX($F$4:$F$102,R1734))/(INDEX($F$4:$F$102,R1734+1)-INDEX($F$4:$F$102,R1734))*(INDEX($E$4:$E$102,R1734+1)-INDEX($E$4:$E$102,R1734))))</f>
        <v/>
      </c>
    </row>
    <row r="1735">
      <c r="K1735" s="14">
        <f>Data!A1735</f>
        <v/>
      </c>
      <c r="L1735" s="12">
        <f>IF(Occurrence!J1735&lt;=0,-1,IFERROR(MATCH(Occurrence!J1735,$D$4:$D$102,1),0))</f>
        <v/>
      </c>
      <c r="M1735" s="9">
        <f>IF(L1735&lt;0,0,IF(L1735=0,Occurrence!J1735*$I$11,IF(L1735&gt;=99,Occurrence!J1735*$I$12,INDEX($C$4:$C$102,L1735)+(Occurrence!J1735-INDEX($D$4:$D$102,L1735))/(INDEX($D$4:$D$102,L1735+1)-INDEX($D$4:$D$102,L1735))*(INDEX($C$4:$C$102,L1735+1)-INDEX($C$4:$C$102,L1735)))))</f>
        <v/>
      </c>
      <c r="N1735" s="12">
        <f>IF(Occurrence!K1735&lt;=0,-1,IFERROR(MATCH(Occurrence!K1735,$D$4:$D$102,1),0))</f>
        <v/>
      </c>
      <c r="O1735" s="9">
        <f>IF(N1735&lt;0,0,IF(N1735=0,Occurrence!K1735*$I$11,IF(N1735&gt;=99,Occurrence!K1735*$I$12,INDEX($C$4:$C$102,N1735)+(Occurrence!K1735-INDEX($D$4:$D$102,N1735))/(INDEX($D$4:$D$102,N1735+1)-INDEX($D$4:$D$102,N1735))*(INDEX($C$4:$C$102,N1735+1)-INDEX($C$4:$C$102,N1735)))))</f>
        <v/>
      </c>
      <c r="P1735" s="12">
        <f>IFERROR(MATCH(Data!X1735,$F$4:$F$102,1),0)</f>
        <v/>
      </c>
      <c r="Q1735" s="9">
        <f>IF(P1735=0,Data!X1735+$I$13,IF(P1735&gt;=99,Data!X1735+$I$14,INDEX($E$4:$E$102,P1735)+(Data!X1735-INDEX($F$4:$F$102,P1735))/(INDEX($F$4:$F$102,P1735+1)-INDEX($F$4:$F$102,P1735))*(INDEX($E$4:$E$102,P1735+1)-INDEX($E$4:$E$102,P1735))))</f>
        <v/>
      </c>
      <c r="R1735" s="12">
        <f>IFERROR(MATCH(Data!Y1735,$F$4:$F$102,1),0)</f>
        <v/>
      </c>
      <c r="S1735" s="9">
        <f>IF(R1735=0,Data!Y1735+$I$13,IF(R1735&gt;=99,Data!Y1735+$I$14,INDEX($E$4:$E$102,R1735)+(Data!Y1735-INDEX($F$4:$F$102,R1735))/(INDEX($F$4:$F$102,R1735+1)-INDEX($F$4:$F$102,R1735))*(INDEX($E$4:$E$102,R1735+1)-INDEX($E$4:$E$102,R1735))))</f>
        <v/>
      </c>
    </row>
    <row r="1736">
      <c r="K1736" s="14">
        <f>Data!A1736</f>
        <v/>
      </c>
      <c r="L1736" s="12">
        <f>IF(Occurrence!J1736&lt;=0,-1,IFERROR(MATCH(Occurrence!J1736,$D$4:$D$102,1),0))</f>
        <v/>
      </c>
      <c r="M1736" s="9">
        <f>IF(L1736&lt;0,0,IF(L1736=0,Occurrence!J1736*$I$11,IF(L1736&gt;=99,Occurrence!J1736*$I$12,INDEX($C$4:$C$102,L1736)+(Occurrence!J1736-INDEX($D$4:$D$102,L1736))/(INDEX($D$4:$D$102,L1736+1)-INDEX($D$4:$D$102,L1736))*(INDEX($C$4:$C$102,L1736+1)-INDEX($C$4:$C$102,L1736)))))</f>
        <v/>
      </c>
      <c r="N1736" s="12">
        <f>IF(Occurrence!K1736&lt;=0,-1,IFERROR(MATCH(Occurrence!K1736,$D$4:$D$102,1),0))</f>
        <v/>
      </c>
      <c r="O1736" s="9">
        <f>IF(N1736&lt;0,0,IF(N1736=0,Occurrence!K1736*$I$11,IF(N1736&gt;=99,Occurrence!K1736*$I$12,INDEX($C$4:$C$102,N1736)+(Occurrence!K1736-INDEX($D$4:$D$102,N1736))/(INDEX($D$4:$D$102,N1736+1)-INDEX($D$4:$D$102,N1736))*(INDEX($C$4:$C$102,N1736+1)-INDEX($C$4:$C$102,N1736)))))</f>
        <v/>
      </c>
      <c r="P1736" s="12">
        <f>IFERROR(MATCH(Data!X1736,$F$4:$F$102,1),0)</f>
        <v/>
      </c>
      <c r="Q1736" s="9">
        <f>IF(P1736=0,Data!X1736+$I$13,IF(P1736&gt;=99,Data!X1736+$I$14,INDEX($E$4:$E$102,P1736)+(Data!X1736-INDEX($F$4:$F$102,P1736))/(INDEX($F$4:$F$102,P1736+1)-INDEX($F$4:$F$102,P1736))*(INDEX($E$4:$E$102,P1736+1)-INDEX($E$4:$E$102,P1736))))</f>
        <v/>
      </c>
      <c r="R1736" s="12">
        <f>IFERROR(MATCH(Data!Y1736,$F$4:$F$102,1),0)</f>
        <v/>
      </c>
      <c r="S1736" s="9">
        <f>IF(R1736=0,Data!Y1736+$I$13,IF(R1736&gt;=99,Data!Y1736+$I$14,INDEX($E$4:$E$102,R1736)+(Data!Y1736-INDEX($F$4:$F$102,R1736))/(INDEX($F$4:$F$102,R1736+1)-INDEX($F$4:$F$102,R1736))*(INDEX($E$4:$E$102,R1736+1)-INDEX($E$4:$E$102,R1736))))</f>
        <v/>
      </c>
    </row>
    <row r="1737">
      <c r="K1737" s="14">
        <f>Data!A1737</f>
        <v/>
      </c>
      <c r="L1737" s="12">
        <f>IF(Occurrence!J1737&lt;=0,-1,IFERROR(MATCH(Occurrence!J1737,$D$4:$D$102,1),0))</f>
        <v/>
      </c>
      <c r="M1737" s="9">
        <f>IF(L1737&lt;0,0,IF(L1737=0,Occurrence!J1737*$I$11,IF(L1737&gt;=99,Occurrence!J1737*$I$12,INDEX($C$4:$C$102,L1737)+(Occurrence!J1737-INDEX($D$4:$D$102,L1737))/(INDEX($D$4:$D$102,L1737+1)-INDEX($D$4:$D$102,L1737))*(INDEX($C$4:$C$102,L1737+1)-INDEX($C$4:$C$102,L1737)))))</f>
        <v/>
      </c>
      <c r="N1737" s="12">
        <f>IF(Occurrence!K1737&lt;=0,-1,IFERROR(MATCH(Occurrence!K1737,$D$4:$D$102,1),0))</f>
        <v/>
      </c>
      <c r="O1737" s="9">
        <f>IF(N1737&lt;0,0,IF(N1737=0,Occurrence!K1737*$I$11,IF(N1737&gt;=99,Occurrence!K1737*$I$12,INDEX($C$4:$C$102,N1737)+(Occurrence!K1737-INDEX($D$4:$D$102,N1737))/(INDEX($D$4:$D$102,N1737+1)-INDEX($D$4:$D$102,N1737))*(INDEX($C$4:$C$102,N1737+1)-INDEX($C$4:$C$102,N1737)))))</f>
        <v/>
      </c>
      <c r="P1737" s="12">
        <f>IFERROR(MATCH(Data!X1737,$F$4:$F$102,1),0)</f>
        <v/>
      </c>
      <c r="Q1737" s="9">
        <f>IF(P1737=0,Data!X1737+$I$13,IF(P1737&gt;=99,Data!X1737+$I$14,INDEX($E$4:$E$102,P1737)+(Data!X1737-INDEX($F$4:$F$102,P1737))/(INDEX($F$4:$F$102,P1737+1)-INDEX($F$4:$F$102,P1737))*(INDEX($E$4:$E$102,P1737+1)-INDEX($E$4:$E$102,P1737))))</f>
        <v/>
      </c>
      <c r="R1737" s="12">
        <f>IFERROR(MATCH(Data!Y1737,$F$4:$F$102,1),0)</f>
        <v/>
      </c>
      <c r="S1737" s="9">
        <f>IF(R1737=0,Data!Y1737+$I$13,IF(R1737&gt;=99,Data!Y1737+$I$14,INDEX($E$4:$E$102,R1737)+(Data!Y1737-INDEX($F$4:$F$102,R1737))/(INDEX($F$4:$F$102,R1737+1)-INDEX($F$4:$F$102,R1737))*(INDEX($E$4:$E$102,R1737+1)-INDEX($E$4:$E$102,R1737))))</f>
        <v/>
      </c>
    </row>
    <row r="1738">
      <c r="K1738" s="14">
        <f>Data!A1738</f>
        <v/>
      </c>
      <c r="L1738" s="12">
        <f>IF(Occurrence!J1738&lt;=0,-1,IFERROR(MATCH(Occurrence!J1738,$D$4:$D$102,1),0))</f>
        <v/>
      </c>
      <c r="M1738" s="9">
        <f>IF(L1738&lt;0,0,IF(L1738=0,Occurrence!J1738*$I$11,IF(L1738&gt;=99,Occurrence!J1738*$I$12,INDEX($C$4:$C$102,L1738)+(Occurrence!J1738-INDEX($D$4:$D$102,L1738))/(INDEX($D$4:$D$102,L1738+1)-INDEX($D$4:$D$102,L1738))*(INDEX($C$4:$C$102,L1738+1)-INDEX($C$4:$C$102,L1738)))))</f>
        <v/>
      </c>
      <c r="N1738" s="12">
        <f>IF(Occurrence!K1738&lt;=0,-1,IFERROR(MATCH(Occurrence!K1738,$D$4:$D$102,1),0))</f>
        <v/>
      </c>
      <c r="O1738" s="9">
        <f>IF(N1738&lt;0,0,IF(N1738=0,Occurrence!K1738*$I$11,IF(N1738&gt;=99,Occurrence!K1738*$I$12,INDEX($C$4:$C$102,N1738)+(Occurrence!K1738-INDEX($D$4:$D$102,N1738))/(INDEX($D$4:$D$102,N1738+1)-INDEX($D$4:$D$102,N1738))*(INDEX($C$4:$C$102,N1738+1)-INDEX($C$4:$C$102,N1738)))))</f>
        <v/>
      </c>
      <c r="P1738" s="12">
        <f>IFERROR(MATCH(Data!X1738,$F$4:$F$102,1),0)</f>
        <v/>
      </c>
      <c r="Q1738" s="9">
        <f>IF(P1738=0,Data!X1738+$I$13,IF(P1738&gt;=99,Data!X1738+$I$14,INDEX($E$4:$E$102,P1738)+(Data!X1738-INDEX($F$4:$F$102,P1738))/(INDEX($F$4:$F$102,P1738+1)-INDEX($F$4:$F$102,P1738))*(INDEX($E$4:$E$102,P1738+1)-INDEX($E$4:$E$102,P1738))))</f>
        <v/>
      </c>
      <c r="R1738" s="12">
        <f>IFERROR(MATCH(Data!Y1738,$F$4:$F$102,1),0)</f>
        <v/>
      </c>
      <c r="S1738" s="9">
        <f>IF(R1738=0,Data!Y1738+$I$13,IF(R1738&gt;=99,Data!Y1738+$I$14,INDEX($E$4:$E$102,R1738)+(Data!Y1738-INDEX($F$4:$F$102,R1738))/(INDEX($F$4:$F$102,R1738+1)-INDEX($F$4:$F$102,R1738))*(INDEX($E$4:$E$102,R1738+1)-INDEX($E$4:$E$102,R1738))))</f>
        <v/>
      </c>
    </row>
    <row r="1739">
      <c r="K1739" s="14">
        <f>Data!A1739</f>
        <v/>
      </c>
      <c r="L1739" s="12">
        <f>IF(Occurrence!J1739&lt;=0,-1,IFERROR(MATCH(Occurrence!J1739,$D$4:$D$102,1),0))</f>
        <v/>
      </c>
      <c r="M1739" s="9">
        <f>IF(L1739&lt;0,0,IF(L1739=0,Occurrence!J1739*$I$11,IF(L1739&gt;=99,Occurrence!J1739*$I$12,INDEX($C$4:$C$102,L1739)+(Occurrence!J1739-INDEX($D$4:$D$102,L1739))/(INDEX($D$4:$D$102,L1739+1)-INDEX($D$4:$D$102,L1739))*(INDEX($C$4:$C$102,L1739+1)-INDEX($C$4:$C$102,L1739)))))</f>
        <v/>
      </c>
      <c r="N1739" s="12">
        <f>IF(Occurrence!K1739&lt;=0,-1,IFERROR(MATCH(Occurrence!K1739,$D$4:$D$102,1),0))</f>
        <v/>
      </c>
      <c r="O1739" s="9">
        <f>IF(N1739&lt;0,0,IF(N1739=0,Occurrence!K1739*$I$11,IF(N1739&gt;=99,Occurrence!K1739*$I$12,INDEX($C$4:$C$102,N1739)+(Occurrence!K1739-INDEX($D$4:$D$102,N1739))/(INDEX($D$4:$D$102,N1739+1)-INDEX($D$4:$D$102,N1739))*(INDEX($C$4:$C$102,N1739+1)-INDEX($C$4:$C$102,N1739)))))</f>
        <v/>
      </c>
      <c r="P1739" s="12">
        <f>IFERROR(MATCH(Data!X1739,$F$4:$F$102,1),0)</f>
        <v/>
      </c>
      <c r="Q1739" s="9">
        <f>IF(P1739=0,Data!X1739+$I$13,IF(P1739&gt;=99,Data!X1739+$I$14,INDEX($E$4:$E$102,P1739)+(Data!X1739-INDEX($F$4:$F$102,P1739))/(INDEX($F$4:$F$102,P1739+1)-INDEX($F$4:$F$102,P1739))*(INDEX($E$4:$E$102,P1739+1)-INDEX($E$4:$E$102,P1739))))</f>
        <v/>
      </c>
      <c r="R1739" s="12">
        <f>IFERROR(MATCH(Data!Y1739,$F$4:$F$102,1),0)</f>
        <v/>
      </c>
      <c r="S1739" s="9">
        <f>IF(R1739=0,Data!Y1739+$I$13,IF(R1739&gt;=99,Data!Y1739+$I$14,INDEX($E$4:$E$102,R1739)+(Data!Y1739-INDEX($F$4:$F$102,R1739))/(INDEX($F$4:$F$102,R1739+1)-INDEX($F$4:$F$102,R1739))*(INDEX($E$4:$E$102,R1739+1)-INDEX($E$4:$E$102,R1739))))</f>
        <v/>
      </c>
    </row>
    <row r="1740">
      <c r="K1740" s="14">
        <f>Data!A1740</f>
        <v/>
      </c>
      <c r="L1740" s="12">
        <f>IF(Occurrence!J1740&lt;=0,-1,IFERROR(MATCH(Occurrence!J1740,$D$4:$D$102,1),0))</f>
        <v/>
      </c>
      <c r="M1740" s="9">
        <f>IF(L1740&lt;0,0,IF(L1740=0,Occurrence!J1740*$I$11,IF(L1740&gt;=99,Occurrence!J1740*$I$12,INDEX($C$4:$C$102,L1740)+(Occurrence!J1740-INDEX($D$4:$D$102,L1740))/(INDEX($D$4:$D$102,L1740+1)-INDEX($D$4:$D$102,L1740))*(INDEX($C$4:$C$102,L1740+1)-INDEX($C$4:$C$102,L1740)))))</f>
        <v/>
      </c>
      <c r="N1740" s="12">
        <f>IF(Occurrence!K1740&lt;=0,-1,IFERROR(MATCH(Occurrence!K1740,$D$4:$D$102,1),0))</f>
        <v/>
      </c>
      <c r="O1740" s="9">
        <f>IF(N1740&lt;0,0,IF(N1740=0,Occurrence!K1740*$I$11,IF(N1740&gt;=99,Occurrence!K1740*$I$12,INDEX($C$4:$C$102,N1740)+(Occurrence!K1740-INDEX($D$4:$D$102,N1740))/(INDEX($D$4:$D$102,N1740+1)-INDEX($D$4:$D$102,N1740))*(INDEX($C$4:$C$102,N1740+1)-INDEX($C$4:$C$102,N1740)))))</f>
        <v/>
      </c>
      <c r="P1740" s="12">
        <f>IFERROR(MATCH(Data!X1740,$F$4:$F$102,1),0)</f>
        <v/>
      </c>
      <c r="Q1740" s="9">
        <f>IF(P1740=0,Data!X1740+$I$13,IF(P1740&gt;=99,Data!X1740+$I$14,INDEX($E$4:$E$102,P1740)+(Data!X1740-INDEX($F$4:$F$102,P1740))/(INDEX($F$4:$F$102,P1740+1)-INDEX($F$4:$F$102,P1740))*(INDEX($E$4:$E$102,P1740+1)-INDEX($E$4:$E$102,P1740))))</f>
        <v/>
      </c>
      <c r="R1740" s="12">
        <f>IFERROR(MATCH(Data!Y1740,$F$4:$F$102,1),0)</f>
        <v/>
      </c>
      <c r="S1740" s="9">
        <f>IF(R1740=0,Data!Y1740+$I$13,IF(R1740&gt;=99,Data!Y1740+$I$14,INDEX($E$4:$E$102,R1740)+(Data!Y1740-INDEX($F$4:$F$102,R1740))/(INDEX($F$4:$F$102,R1740+1)-INDEX($F$4:$F$102,R1740))*(INDEX($E$4:$E$102,R1740+1)-INDEX($E$4:$E$102,R1740))))</f>
        <v/>
      </c>
    </row>
    <row r="1741">
      <c r="K1741" s="14">
        <f>Data!A1741</f>
        <v/>
      </c>
      <c r="L1741" s="12">
        <f>IF(Occurrence!J1741&lt;=0,-1,IFERROR(MATCH(Occurrence!J1741,$D$4:$D$102,1),0))</f>
        <v/>
      </c>
      <c r="M1741" s="9">
        <f>IF(L1741&lt;0,0,IF(L1741=0,Occurrence!J1741*$I$11,IF(L1741&gt;=99,Occurrence!J1741*$I$12,INDEX($C$4:$C$102,L1741)+(Occurrence!J1741-INDEX($D$4:$D$102,L1741))/(INDEX($D$4:$D$102,L1741+1)-INDEX($D$4:$D$102,L1741))*(INDEX($C$4:$C$102,L1741+1)-INDEX($C$4:$C$102,L1741)))))</f>
        <v/>
      </c>
      <c r="N1741" s="12">
        <f>IF(Occurrence!K1741&lt;=0,-1,IFERROR(MATCH(Occurrence!K1741,$D$4:$D$102,1),0))</f>
        <v/>
      </c>
      <c r="O1741" s="9">
        <f>IF(N1741&lt;0,0,IF(N1741=0,Occurrence!K1741*$I$11,IF(N1741&gt;=99,Occurrence!K1741*$I$12,INDEX($C$4:$C$102,N1741)+(Occurrence!K1741-INDEX($D$4:$D$102,N1741))/(INDEX($D$4:$D$102,N1741+1)-INDEX($D$4:$D$102,N1741))*(INDEX($C$4:$C$102,N1741+1)-INDEX($C$4:$C$102,N1741)))))</f>
        <v/>
      </c>
      <c r="P1741" s="12">
        <f>IFERROR(MATCH(Data!X1741,$F$4:$F$102,1),0)</f>
        <v/>
      </c>
      <c r="Q1741" s="9">
        <f>IF(P1741=0,Data!X1741+$I$13,IF(P1741&gt;=99,Data!X1741+$I$14,INDEX($E$4:$E$102,P1741)+(Data!X1741-INDEX($F$4:$F$102,P1741))/(INDEX($F$4:$F$102,P1741+1)-INDEX($F$4:$F$102,P1741))*(INDEX($E$4:$E$102,P1741+1)-INDEX($E$4:$E$102,P1741))))</f>
        <v/>
      </c>
      <c r="R1741" s="12">
        <f>IFERROR(MATCH(Data!Y1741,$F$4:$F$102,1),0)</f>
        <v/>
      </c>
      <c r="S1741" s="9">
        <f>IF(R1741=0,Data!Y1741+$I$13,IF(R1741&gt;=99,Data!Y1741+$I$14,INDEX($E$4:$E$102,R1741)+(Data!Y1741-INDEX($F$4:$F$102,R1741))/(INDEX($F$4:$F$102,R1741+1)-INDEX($F$4:$F$102,R1741))*(INDEX($E$4:$E$102,R1741+1)-INDEX($E$4:$E$102,R1741))))</f>
        <v/>
      </c>
    </row>
    <row r="1742">
      <c r="K1742" s="14">
        <f>Data!A1742</f>
        <v/>
      </c>
      <c r="L1742" s="12">
        <f>IF(Occurrence!J1742&lt;=0,-1,IFERROR(MATCH(Occurrence!J1742,$D$4:$D$102,1),0))</f>
        <v/>
      </c>
      <c r="M1742" s="9">
        <f>IF(L1742&lt;0,0,IF(L1742=0,Occurrence!J1742*$I$11,IF(L1742&gt;=99,Occurrence!J1742*$I$12,INDEX($C$4:$C$102,L1742)+(Occurrence!J1742-INDEX($D$4:$D$102,L1742))/(INDEX($D$4:$D$102,L1742+1)-INDEX($D$4:$D$102,L1742))*(INDEX($C$4:$C$102,L1742+1)-INDEX($C$4:$C$102,L1742)))))</f>
        <v/>
      </c>
      <c r="N1742" s="12">
        <f>IF(Occurrence!K1742&lt;=0,-1,IFERROR(MATCH(Occurrence!K1742,$D$4:$D$102,1),0))</f>
        <v/>
      </c>
      <c r="O1742" s="9">
        <f>IF(N1742&lt;0,0,IF(N1742=0,Occurrence!K1742*$I$11,IF(N1742&gt;=99,Occurrence!K1742*$I$12,INDEX($C$4:$C$102,N1742)+(Occurrence!K1742-INDEX($D$4:$D$102,N1742))/(INDEX($D$4:$D$102,N1742+1)-INDEX($D$4:$D$102,N1742))*(INDEX($C$4:$C$102,N1742+1)-INDEX($C$4:$C$102,N1742)))))</f>
        <v/>
      </c>
      <c r="P1742" s="12">
        <f>IFERROR(MATCH(Data!X1742,$F$4:$F$102,1),0)</f>
        <v/>
      </c>
      <c r="Q1742" s="9">
        <f>IF(P1742=0,Data!X1742+$I$13,IF(P1742&gt;=99,Data!X1742+$I$14,INDEX($E$4:$E$102,P1742)+(Data!X1742-INDEX($F$4:$F$102,P1742))/(INDEX($F$4:$F$102,P1742+1)-INDEX($F$4:$F$102,P1742))*(INDEX($E$4:$E$102,P1742+1)-INDEX($E$4:$E$102,P1742))))</f>
        <v/>
      </c>
      <c r="R1742" s="12">
        <f>IFERROR(MATCH(Data!Y1742,$F$4:$F$102,1),0)</f>
        <v/>
      </c>
      <c r="S1742" s="9">
        <f>IF(R1742=0,Data!Y1742+$I$13,IF(R1742&gt;=99,Data!Y1742+$I$14,INDEX($E$4:$E$102,R1742)+(Data!Y1742-INDEX($F$4:$F$102,R1742))/(INDEX($F$4:$F$102,R1742+1)-INDEX($F$4:$F$102,R1742))*(INDEX($E$4:$E$102,R1742+1)-INDEX($E$4:$E$102,R1742))))</f>
        <v/>
      </c>
    </row>
    <row r="1743">
      <c r="K1743" s="14">
        <f>Data!A1743</f>
        <v/>
      </c>
      <c r="L1743" s="12">
        <f>IF(Occurrence!J1743&lt;=0,-1,IFERROR(MATCH(Occurrence!J1743,$D$4:$D$102,1),0))</f>
        <v/>
      </c>
      <c r="M1743" s="9">
        <f>IF(L1743&lt;0,0,IF(L1743=0,Occurrence!J1743*$I$11,IF(L1743&gt;=99,Occurrence!J1743*$I$12,INDEX($C$4:$C$102,L1743)+(Occurrence!J1743-INDEX($D$4:$D$102,L1743))/(INDEX($D$4:$D$102,L1743+1)-INDEX($D$4:$D$102,L1743))*(INDEX($C$4:$C$102,L1743+1)-INDEX($C$4:$C$102,L1743)))))</f>
        <v/>
      </c>
      <c r="N1743" s="12">
        <f>IF(Occurrence!K1743&lt;=0,-1,IFERROR(MATCH(Occurrence!K1743,$D$4:$D$102,1),0))</f>
        <v/>
      </c>
      <c r="O1743" s="9">
        <f>IF(N1743&lt;0,0,IF(N1743=0,Occurrence!K1743*$I$11,IF(N1743&gt;=99,Occurrence!K1743*$I$12,INDEX($C$4:$C$102,N1743)+(Occurrence!K1743-INDEX($D$4:$D$102,N1743))/(INDEX($D$4:$D$102,N1743+1)-INDEX($D$4:$D$102,N1743))*(INDEX($C$4:$C$102,N1743+1)-INDEX($C$4:$C$102,N1743)))))</f>
        <v/>
      </c>
      <c r="P1743" s="12">
        <f>IFERROR(MATCH(Data!X1743,$F$4:$F$102,1),0)</f>
        <v/>
      </c>
      <c r="Q1743" s="9">
        <f>IF(P1743=0,Data!X1743+$I$13,IF(P1743&gt;=99,Data!X1743+$I$14,INDEX($E$4:$E$102,P1743)+(Data!X1743-INDEX($F$4:$F$102,P1743))/(INDEX($F$4:$F$102,P1743+1)-INDEX($F$4:$F$102,P1743))*(INDEX($E$4:$E$102,P1743+1)-INDEX($E$4:$E$102,P1743))))</f>
        <v/>
      </c>
      <c r="R1743" s="12">
        <f>IFERROR(MATCH(Data!Y1743,$F$4:$F$102,1),0)</f>
        <v/>
      </c>
      <c r="S1743" s="9">
        <f>IF(R1743=0,Data!Y1743+$I$13,IF(R1743&gt;=99,Data!Y1743+$I$14,INDEX($E$4:$E$102,R1743)+(Data!Y1743-INDEX($F$4:$F$102,R1743))/(INDEX($F$4:$F$102,R1743+1)-INDEX($F$4:$F$102,R1743))*(INDEX($E$4:$E$102,R1743+1)-INDEX($E$4:$E$102,R1743))))</f>
        <v/>
      </c>
    </row>
    <row r="1744">
      <c r="K1744" s="14">
        <f>Data!A1744</f>
        <v/>
      </c>
      <c r="L1744" s="12">
        <f>IF(Occurrence!J1744&lt;=0,-1,IFERROR(MATCH(Occurrence!J1744,$D$4:$D$102,1),0))</f>
        <v/>
      </c>
      <c r="M1744" s="9">
        <f>IF(L1744&lt;0,0,IF(L1744=0,Occurrence!J1744*$I$11,IF(L1744&gt;=99,Occurrence!J1744*$I$12,INDEX($C$4:$C$102,L1744)+(Occurrence!J1744-INDEX($D$4:$D$102,L1744))/(INDEX($D$4:$D$102,L1744+1)-INDEX($D$4:$D$102,L1744))*(INDEX($C$4:$C$102,L1744+1)-INDEX($C$4:$C$102,L1744)))))</f>
        <v/>
      </c>
      <c r="N1744" s="12">
        <f>IF(Occurrence!K1744&lt;=0,-1,IFERROR(MATCH(Occurrence!K1744,$D$4:$D$102,1),0))</f>
        <v/>
      </c>
      <c r="O1744" s="9">
        <f>IF(N1744&lt;0,0,IF(N1744=0,Occurrence!K1744*$I$11,IF(N1744&gt;=99,Occurrence!K1744*$I$12,INDEX($C$4:$C$102,N1744)+(Occurrence!K1744-INDEX($D$4:$D$102,N1744))/(INDEX($D$4:$D$102,N1744+1)-INDEX($D$4:$D$102,N1744))*(INDEX($C$4:$C$102,N1744+1)-INDEX($C$4:$C$102,N1744)))))</f>
        <v/>
      </c>
      <c r="P1744" s="12">
        <f>IFERROR(MATCH(Data!X1744,$F$4:$F$102,1),0)</f>
        <v/>
      </c>
      <c r="Q1744" s="9">
        <f>IF(P1744=0,Data!X1744+$I$13,IF(P1744&gt;=99,Data!X1744+$I$14,INDEX($E$4:$E$102,P1744)+(Data!X1744-INDEX($F$4:$F$102,P1744))/(INDEX($F$4:$F$102,P1744+1)-INDEX($F$4:$F$102,P1744))*(INDEX($E$4:$E$102,P1744+1)-INDEX($E$4:$E$102,P1744))))</f>
        <v/>
      </c>
      <c r="R1744" s="12">
        <f>IFERROR(MATCH(Data!Y1744,$F$4:$F$102,1),0)</f>
        <v/>
      </c>
      <c r="S1744" s="9">
        <f>IF(R1744=0,Data!Y1744+$I$13,IF(R1744&gt;=99,Data!Y1744+$I$14,INDEX($E$4:$E$102,R1744)+(Data!Y1744-INDEX($F$4:$F$102,R1744))/(INDEX($F$4:$F$102,R1744+1)-INDEX($F$4:$F$102,R1744))*(INDEX($E$4:$E$102,R1744+1)-INDEX($E$4:$E$102,R1744))))</f>
        <v/>
      </c>
    </row>
    <row r="1745">
      <c r="K1745" s="14">
        <f>Data!A1745</f>
        <v/>
      </c>
      <c r="L1745" s="12">
        <f>IF(Occurrence!J1745&lt;=0,-1,IFERROR(MATCH(Occurrence!J1745,$D$4:$D$102,1),0))</f>
        <v/>
      </c>
      <c r="M1745" s="9">
        <f>IF(L1745&lt;0,0,IF(L1745=0,Occurrence!J1745*$I$11,IF(L1745&gt;=99,Occurrence!J1745*$I$12,INDEX($C$4:$C$102,L1745)+(Occurrence!J1745-INDEX($D$4:$D$102,L1745))/(INDEX($D$4:$D$102,L1745+1)-INDEX($D$4:$D$102,L1745))*(INDEX($C$4:$C$102,L1745+1)-INDEX($C$4:$C$102,L1745)))))</f>
        <v/>
      </c>
      <c r="N1745" s="12">
        <f>IF(Occurrence!K1745&lt;=0,-1,IFERROR(MATCH(Occurrence!K1745,$D$4:$D$102,1),0))</f>
        <v/>
      </c>
      <c r="O1745" s="9">
        <f>IF(N1745&lt;0,0,IF(N1745=0,Occurrence!K1745*$I$11,IF(N1745&gt;=99,Occurrence!K1745*$I$12,INDEX($C$4:$C$102,N1745)+(Occurrence!K1745-INDEX($D$4:$D$102,N1745))/(INDEX($D$4:$D$102,N1745+1)-INDEX($D$4:$D$102,N1745))*(INDEX($C$4:$C$102,N1745+1)-INDEX($C$4:$C$102,N1745)))))</f>
        <v/>
      </c>
      <c r="P1745" s="12">
        <f>IFERROR(MATCH(Data!X1745,$F$4:$F$102,1),0)</f>
        <v/>
      </c>
      <c r="Q1745" s="9">
        <f>IF(P1745=0,Data!X1745+$I$13,IF(P1745&gt;=99,Data!X1745+$I$14,INDEX($E$4:$E$102,P1745)+(Data!X1745-INDEX($F$4:$F$102,P1745))/(INDEX($F$4:$F$102,P1745+1)-INDEX($F$4:$F$102,P1745))*(INDEX($E$4:$E$102,P1745+1)-INDEX($E$4:$E$102,P1745))))</f>
        <v/>
      </c>
      <c r="R1745" s="12">
        <f>IFERROR(MATCH(Data!Y1745,$F$4:$F$102,1),0)</f>
        <v/>
      </c>
      <c r="S1745" s="9">
        <f>IF(R1745=0,Data!Y1745+$I$13,IF(R1745&gt;=99,Data!Y1745+$I$14,INDEX($E$4:$E$102,R1745)+(Data!Y1745-INDEX($F$4:$F$102,R1745))/(INDEX($F$4:$F$102,R1745+1)-INDEX($F$4:$F$102,R1745))*(INDEX($E$4:$E$102,R1745+1)-INDEX($E$4:$E$102,R1745))))</f>
        <v/>
      </c>
    </row>
    <row r="1746">
      <c r="K1746" s="14">
        <f>Data!A1746</f>
        <v/>
      </c>
      <c r="L1746" s="12">
        <f>IF(Occurrence!J1746&lt;=0,-1,IFERROR(MATCH(Occurrence!J1746,$D$4:$D$102,1),0))</f>
        <v/>
      </c>
      <c r="M1746" s="9">
        <f>IF(L1746&lt;0,0,IF(L1746=0,Occurrence!J1746*$I$11,IF(L1746&gt;=99,Occurrence!J1746*$I$12,INDEX($C$4:$C$102,L1746)+(Occurrence!J1746-INDEX($D$4:$D$102,L1746))/(INDEX($D$4:$D$102,L1746+1)-INDEX($D$4:$D$102,L1746))*(INDEX($C$4:$C$102,L1746+1)-INDEX($C$4:$C$102,L1746)))))</f>
        <v/>
      </c>
      <c r="N1746" s="12">
        <f>IF(Occurrence!K1746&lt;=0,-1,IFERROR(MATCH(Occurrence!K1746,$D$4:$D$102,1),0))</f>
        <v/>
      </c>
      <c r="O1746" s="9">
        <f>IF(N1746&lt;0,0,IF(N1746=0,Occurrence!K1746*$I$11,IF(N1746&gt;=99,Occurrence!K1746*$I$12,INDEX($C$4:$C$102,N1746)+(Occurrence!K1746-INDEX($D$4:$D$102,N1746))/(INDEX($D$4:$D$102,N1746+1)-INDEX($D$4:$D$102,N1746))*(INDEX($C$4:$C$102,N1746+1)-INDEX($C$4:$C$102,N1746)))))</f>
        <v/>
      </c>
      <c r="P1746" s="12">
        <f>IFERROR(MATCH(Data!X1746,$F$4:$F$102,1),0)</f>
        <v/>
      </c>
      <c r="Q1746" s="9">
        <f>IF(P1746=0,Data!X1746+$I$13,IF(P1746&gt;=99,Data!X1746+$I$14,INDEX($E$4:$E$102,P1746)+(Data!X1746-INDEX($F$4:$F$102,P1746))/(INDEX($F$4:$F$102,P1746+1)-INDEX($F$4:$F$102,P1746))*(INDEX($E$4:$E$102,P1746+1)-INDEX($E$4:$E$102,P1746))))</f>
        <v/>
      </c>
      <c r="R1746" s="12">
        <f>IFERROR(MATCH(Data!Y1746,$F$4:$F$102,1),0)</f>
        <v/>
      </c>
      <c r="S1746" s="9">
        <f>IF(R1746=0,Data!Y1746+$I$13,IF(R1746&gt;=99,Data!Y1746+$I$14,INDEX($E$4:$E$102,R1746)+(Data!Y1746-INDEX($F$4:$F$102,R1746))/(INDEX($F$4:$F$102,R1746+1)-INDEX($F$4:$F$102,R1746))*(INDEX($E$4:$E$102,R1746+1)-INDEX($E$4:$E$102,R1746))))</f>
        <v/>
      </c>
    </row>
    <row r="1747">
      <c r="K1747" s="14">
        <f>Data!A1747</f>
        <v/>
      </c>
      <c r="L1747" s="12">
        <f>IF(Occurrence!J1747&lt;=0,-1,IFERROR(MATCH(Occurrence!J1747,$D$4:$D$102,1),0))</f>
        <v/>
      </c>
      <c r="M1747" s="9">
        <f>IF(L1747&lt;0,0,IF(L1747=0,Occurrence!J1747*$I$11,IF(L1747&gt;=99,Occurrence!J1747*$I$12,INDEX($C$4:$C$102,L1747)+(Occurrence!J1747-INDEX($D$4:$D$102,L1747))/(INDEX($D$4:$D$102,L1747+1)-INDEX($D$4:$D$102,L1747))*(INDEX($C$4:$C$102,L1747+1)-INDEX($C$4:$C$102,L1747)))))</f>
        <v/>
      </c>
      <c r="N1747" s="12">
        <f>IF(Occurrence!K1747&lt;=0,-1,IFERROR(MATCH(Occurrence!K1747,$D$4:$D$102,1),0))</f>
        <v/>
      </c>
      <c r="O1747" s="9">
        <f>IF(N1747&lt;0,0,IF(N1747=0,Occurrence!K1747*$I$11,IF(N1747&gt;=99,Occurrence!K1747*$I$12,INDEX($C$4:$C$102,N1747)+(Occurrence!K1747-INDEX($D$4:$D$102,N1747))/(INDEX($D$4:$D$102,N1747+1)-INDEX($D$4:$D$102,N1747))*(INDEX($C$4:$C$102,N1747+1)-INDEX($C$4:$C$102,N1747)))))</f>
        <v/>
      </c>
      <c r="P1747" s="12">
        <f>IFERROR(MATCH(Data!X1747,$F$4:$F$102,1),0)</f>
        <v/>
      </c>
      <c r="Q1747" s="9">
        <f>IF(P1747=0,Data!X1747+$I$13,IF(P1747&gt;=99,Data!X1747+$I$14,INDEX($E$4:$E$102,P1747)+(Data!X1747-INDEX($F$4:$F$102,P1747))/(INDEX($F$4:$F$102,P1747+1)-INDEX($F$4:$F$102,P1747))*(INDEX($E$4:$E$102,P1747+1)-INDEX($E$4:$E$102,P1747))))</f>
        <v/>
      </c>
      <c r="R1747" s="12">
        <f>IFERROR(MATCH(Data!Y1747,$F$4:$F$102,1),0)</f>
        <v/>
      </c>
      <c r="S1747" s="9">
        <f>IF(R1747=0,Data!Y1747+$I$13,IF(R1747&gt;=99,Data!Y1747+$I$14,INDEX($E$4:$E$102,R1747)+(Data!Y1747-INDEX($F$4:$F$102,R1747))/(INDEX($F$4:$F$102,R1747+1)-INDEX($F$4:$F$102,R1747))*(INDEX($E$4:$E$102,R1747+1)-INDEX($E$4:$E$102,R1747))))</f>
        <v/>
      </c>
    </row>
    <row r="1748">
      <c r="K1748" s="14">
        <f>Data!A1748</f>
        <v/>
      </c>
      <c r="L1748" s="12">
        <f>IF(Occurrence!J1748&lt;=0,-1,IFERROR(MATCH(Occurrence!J1748,$D$4:$D$102,1),0))</f>
        <v/>
      </c>
      <c r="M1748" s="9">
        <f>IF(L1748&lt;0,0,IF(L1748=0,Occurrence!J1748*$I$11,IF(L1748&gt;=99,Occurrence!J1748*$I$12,INDEX($C$4:$C$102,L1748)+(Occurrence!J1748-INDEX($D$4:$D$102,L1748))/(INDEX($D$4:$D$102,L1748+1)-INDEX($D$4:$D$102,L1748))*(INDEX($C$4:$C$102,L1748+1)-INDEX($C$4:$C$102,L1748)))))</f>
        <v/>
      </c>
      <c r="N1748" s="12">
        <f>IF(Occurrence!K1748&lt;=0,-1,IFERROR(MATCH(Occurrence!K1748,$D$4:$D$102,1),0))</f>
        <v/>
      </c>
      <c r="O1748" s="9">
        <f>IF(N1748&lt;0,0,IF(N1748=0,Occurrence!K1748*$I$11,IF(N1748&gt;=99,Occurrence!K1748*$I$12,INDEX($C$4:$C$102,N1748)+(Occurrence!K1748-INDEX($D$4:$D$102,N1748))/(INDEX($D$4:$D$102,N1748+1)-INDEX($D$4:$D$102,N1748))*(INDEX($C$4:$C$102,N1748+1)-INDEX($C$4:$C$102,N1748)))))</f>
        <v/>
      </c>
      <c r="P1748" s="12">
        <f>IFERROR(MATCH(Data!X1748,$F$4:$F$102,1),0)</f>
        <v/>
      </c>
      <c r="Q1748" s="9">
        <f>IF(P1748=0,Data!X1748+$I$13,IF(P1748&gt;=99,Data!X1748+$I$14,INDEX($E$4:$E$102,P1748)+(Data!X1748-INDEX($F$4:$F$102,P1748))/(INDEX($F$4:$F$102,P1748+1)-INDEX($F$4:$F$102,P1748))*(INDEX($E$4:$E$102,P1748+1)-INDEX($E$4:$E$102,P1748))))</f>
        <v/>
      </c>
      <c r="R1748" s="12">
        <f>IFERROR(MATCH(Data!Y1748,$F$4:$F$102,1),0)</f>
        <v/>
      </c>
      <c r="S1748" s="9">
        <f>IF(R1748=0,Data!Y1748+$I$13,IF(R1748&gt;=99,Data!Y1748+$I$14,INDEX($E$4:$E$102,R1748)+(Data!Y1748-INDEX($F$4:$F$102,R1748))/(INDEX($F$4:$F$102,R1748+1)-INDEX($F$4:$F$102,R1748))*(INDEX($E$4:$E$102,R1748+1)-INDEX($E$4:$E$102,R1748))))</f>
        <v/>
      </c>
    </row>
    <row r="1749">
      <c r="K1749" s="14">
        <f>Data!A1749</f>
        <v/>
      </c>
      <c r="L1749" s="12">
        <f>IF(Occurrence!J1749&lt;=0,-1,IFERROR(MATCH(Occurrence!J1749,$D$4:$D$102,1),0))</f>
        <v/>
      </c>
      <c r="M1749" s="9">
        <f>IF(L1749&lt;0,0,IF(L1749=0,Occurrence!J1749*$I$11,IF(L1749&gt;=99,Occurrence!J1749*$I$12,INDEX($C$4:$C$102,L1749)+(Occurrence!J1749-INDEX($D$4:$D$102,L1749))/(INDEX($D$4:$D$102,L1749+1)-INDEX($D$4:$D$102,L1749))*(INDEX($C$4:$C$102,L1749+1)-INDEX($C$4:$C$102,L1749)))))</f>
        <v/>
      </c>
      <c r="N1749" s="12">
        <f>IF(Occurrence!K1749&lt;=0,-1,IFERROR(MATCH(Occurrence!K1749,$D$4:$D$102,1),0))</f>
        <v/>
      </c>
      <c r="O1749" s="9">
        <f>IF(N1749&lt;0,0,IF(N1749=0,Occurrence!K1749*$I$11,IF(N1749&gt;=99,Occurrence!K1749*$I$12,INDEX($C$4:$C$102,N1749)+(Occurrence!K1749-INDEX($D$4:$D$102,N1749))/(INDEX($D$4:$D$102,N1749+1)-INDEX($D$4:$D$102,N1749))*(INDEX($C$4:$C$102,N1749+1)-INDEX($C$4:$C$102,N1749)))))</f>
        <v/>
      </c>
      <c r="P1749" s="12">
        <f>IFERROR(MATCH(Data!X1749,$F$4:$F$102,1),0)</f>
        <v/>
      </c>
      <c r="Q1749" s="9">
        <f>IF(P1749=0,Data!X1749+$I$13,IF(P1749&gt;=99,Data!X1749+$I$14,INDEX($E$4:$E$102,P1749)+(Data!X1749-INDEX($F$4:$F$102,P1749))/(INDEX($F$4:$F$102,P1749+1)-INDEX($F$4:$F$102,P1749))*(INDEX($E$4:$E$102,P1749+1)-INDEX($E$4:$E$102,P1749))))</f>
        <v/>
      </c>
      <c r="R1749" s="12">
        <f>IFERROR(MATCH(Data!Y1749,$F$4:$F$102,1),0)</f>
        <v/>
      </c>
      <c r="S1749" s="9">
        <f>IF(R1749=0,Data!Y1749+$I$13,IF(R1749&gt;=99,Data!Y1749+$I$14,INDEX($E$4:$E$102,R1749)+(Data!Y1749-INDEX($F$4:$F$102,R1749))/(INDEX($F$4:$F$102,R1749+1)-INDEX($F$4:$F$102,R1749))*(INDEX($E$4:$E$102,R1749+1)-INDEX($E$4:$E$102,R1749))))</f>
        <v/>
      </c>
    </row>
    <row r="1750">
      <c r="K1750" s="14">
        <f>Data!A1750</f>
        <v/>
      </c>
      <c r="L1750" s="12">
        <f>IF(Occurrence!J1750&lt;=0,-1,IFERROR(MATCH(Occurrence!J1750,$D$4:$D$102,1),0))</f>
        <v/>
      </c>
      <c r="M1750" s="9">
        <f>IF(L1750&lt;0,0,IF(L1750=0,Occurrence!J1750*$I$11,IF(L1750&gt;=99,Occurrence!J1750*$I$12,INDEX($C$4:$C$102,L1750)+(Occurrence!J1750-INDEX($D$4:$D$102,L1750))/(INDEX($D$4:$D$102,L1750+1)-INDEX($D$4:$D$102,L1750))*(INDEX($C$4:$C$102,L1750+1)-INDEX($C$4:$C$102,L1750)))))</f>
        <v/>
      </c>
      <c r="N1750" s="12">
        <f>IF(Occurrence!K1750&lt;=0,-1,IFERROR(MATCH(Occurrence!K1750,$D$4:$D$102,1),0))</f>
        <v/>
      </c>
      <c r="O1750" s="9">
        <f>IF(N1750&lt;0,0,IF(N1750=0,Occurrence!K1750*$I$11,IF(N1750&gt;=99,Occurrence!K1750*$I$12,INDEX($C$4:$C$102,N1750)+(Occurrence!K1750-INDEX($D$4:$D$102,N1750))/(INDEX($D$4:$D$102,N1750+1)-INDEX($D$4:$D$102,N1750))*(INDEX($C$4:$C$102,N1750+1)-INDEX($C$4:$C$102,N1750)))))</f>
        <v/>
      </c>
      <c r="P1750" s="12">
        <f>IFERROR(MATCH(Data!X1750,$F$4:$F$102,1),0)</f>
        <v/>
      </c>
      <c r="Q1750" s="9">
        <f>IF(P1750=0,Data!X1750+$I$13,IF(P1750&gt;=99,Data!X1750+$I$14,INDEX($E$4:$E$102,P1750)+(Data!X1750-INDEX($F$4:$F$102,P1750))/(INDEX($F$4:$F$102,P1750+1)-INDEX($F$4:$F$102,P1750))*(INDEX($E$4:$E$102,P1750+1)-INDEX($E$4:$E$102,P1750))))</f>
        <v/>
      </c>
      <c r="R1750" s="12">
        <f>IFERROR(MATCH(Data!Y1750,$F$4:$F$102,1),0)</f>
        <v/>
      </c>
      <c r="S1750" s="9">
        <f>IF(R1750=0,Data!Y1750+$I$13,IF(R1750&gt;=99,Data!Y1750+$I$14,INDEX($E$4:$E$102,R1750)+(Data!Y1750-INDEX($F$4:$F$102,R1750))/(INDEX($F$4:$F$102,R1750+1)-INDEX($F$4:$F$102,R1750))*(INDEX($E$4:$E$102,R1750+1)-INDEX($E$4:$E$102,R1750))))</f>
        <v/>
      </c>
    </row>
    <row r="1751">
      <c r="K1751" s="14">
        <f>Data!A1751</f>
        <v/>
      </c>
      <c r="L1751" s="12">
        <f>IF(Occurrence!J1751&lt;=0,-1,IFERROR(MATCH(Occurrence!J1751,$D$4:$D$102,1),0))</f>
        <v/>
      </c>
      <c r="M1751" s="9">
        <f>IF(L1751&lt;0,0,IF(L1751=0,Occurrence!J1751*$I$11,IF(L1751&gt;=99,Occurrence!J1751*$I$12,INDEX($C$4:$C$102,L1751)+(Occurrence!J1751-INDEX($D$4:$D$102,L1751))/(INDEX($D$4:$D$102,L1751+1)-INDEX($D$4:$D$102,L1751))*(INDEX($C$4:$C$102,L1751+1)-INDEX($C$4:$C$102,L1751)))))</f>
        <v/>
      </c>
      <c r="N1751" s="12">
        <f>IF(Occurrence!K1751&lt;=0,-1,IFERROR(MATCH(Occurrence!K1751,$D$4:$D$102,1),0))</f>
        <v/>
      </c>
      <c r="O1751" s="9">
        <f>IF(N1751&lt;0,0,IF(N1751=0,Occurrence!K1751*$I$11,IF(N1751&gt;=99,Occurrence!K1751*$I$12,INDEX($C$4:$C$102,N1751)+(Occurrence!K1751-INDEX($D$4:$D$102,N1751))/(INDEX($D$4:$D$102,N1751+1)-INDEX($D$4:$D$102,N1751))*(INDEX($C$4:$C$102,N1751+1)-INDEX($C$4:$C$102,N1751)))))</f>
        <v/>
      </c>
      <c r="P1751" s="12">
        <f>IFERROR(MATCH(Data!X1751,$F$4:$F$102,1),0)</f>
        <v/>
      </c>
      <c r="Q1751" s="9">
        <f>IF(P1751=0,Data!X1751+$I$13,IF(P1751&gt;=99,Data!X1751+$I$14,INDEX($E$4:$E$102,P1751)+(Data!X1751-INDEX($F$4:$F$102,P1751))/(INDEX($F$4:$F$102,P1751+1)-INDEX($F$4:$F$102,P1751))*(INDEX($E$4:$E$102,P1751+1)-INDEX($E$4:$E$102,P1751))))</f>
        <v/>
      </c>
      <c r="R1751" s="12">
        <f>IFERROR(MATCH(Data!Y1751,$F$4:$F$102,1),0)</f>
        <v/>
      </c>
      <c r="S1751" s="9">
        <f>IF(R1751=0,Data!Y1751+$I$13,IF(R1751&gt;=99,Data!Y1751+$I$14,INDEX($E$4:$E$102,R1751)+(Data!Y1751-INDEX($F$4:$F$102,R1751))/(INDEX($F$4:$F$102,R1751+1)-INDEX($F$4:$F$102,R1751))*(INDEX($E$4:$E$102,R1751+1)-INDEX($E$4:$E$102,R1751))))</f>
        <v/>
      </c>
    </row>
    <row r="1752">
      <c r="K1752" s="14">
        <f>Data!A1752</f>
        <v/>
      </c>
      <c r="L1752" s="12">
        <f>IF(Occurrence!J1752&lt;=0,-1,IFERROR(MATCH(Occurrence!J1752,$D$4:$D$102,1),0))</f>
        <v/>
      </c>
      <c r="M1752" s="9">
        <f>IF(L1752&lt;0,0,IF(L1752=0,Occurrence!J1752*$I$11,IF(L1752&gt;=99,Occurrence!J1752*$I$12,INDEX($C$4:$C$102,L1752)+(Occurrence!J1752-INDEX($D$4:$D$102,L1752))/(INDEX($D$4:$D$102,L1752+1)-INDEX($D$4:$D$102,L1752))*(INDEX($C$4:$C$102,L1752+1)-INDEX($C$4:$C$102,L1752)))))</f>
        <v/>
      </c>
      <c r="N1752" s="12">
        <f>IF(Occurrence!K1752&lt;=0,-1,IFERROR(MATCH(Occurrence!K1752,$D$4:$D$102,1),0))</f>
        <v/>
      </c>
      <c r="O1752" s="9">
        <f>IF(N1752&lt;0,0,IF(N1752=0,Occurrence!K1752*$I$11,IF(N1752&gt;=99,Occurrence!K1752*$I$12,INDEX($C$4:$C$102,N1752)+(Occurrence!K1752-INDEX($D$4:$D$102,N1752))/(INDEX($D$4:$D$102,N1752+1)-INDEX($D$4:$D$102,N1752))*(INDEX($C$4:$C$102,N1752+1)-INDEX($C$4:$C$102,N1752)))))</f>
        <v/>
      </c>
      <c r="P1752" s="12">
        <f>IFERROR(MATCH(Data!X1752,$F$4:$F$102,1),0)</f>
        <v/>
      </c>
      <c r="Q1752" s="9">
        <f>IF(P1752=0,Data!X1752+$I$13,IF(P1752&gt;=99,Data!X1752+$I$14,INDEX($E$4:$E$102,P1752)+(Data!X1752-INDEX($F$4:$F$102,P1752))/(INDEX($F$4:$F$102,P1752+1)-INDEX($F$4:$F$102,P1752))*(INDEX($E$4:$E$102,P1752+1)-INDEX($E$4:$E$102,P1752))))</f>
        <v/>
      </c>
      <c r="R1752" s="12">
        <f>IFERROR(MATCH(Data!Y1752,$F$4:$F$102,1),0)</f>
        <v/>
      </c>
      <c r="S1752" s="9">
        <f>IF(R1752=0,Data!Y1752+$I$13,IF(R1752&gt;=99,Data!Y1752+$I$14,INDEX($E$4:$E$102,R1752)+(Data!Y1752-INDEX($F$4:$F$102,R1752))/(INDEX($F$4:$F$102,R1752+1)-INDEX($F$4:$F$102,R1752))*(INDEX($E$4:$E$102,R1752+1)-INDEX($E$4:$E$102,R1752))))</f>
        <v/>
      </c>
    </row>
    <row r="1753">
      <c r="K1753" s="14">
        <f>Data!A1753</f>
        <v/>
      </c>
      <c r="L1753" s="12">
        <f>IF(Occurrence!J1753&lt;=0,-1,IFERROR(MATCH(Occurrence!J1753,$D$4:$D$102,1),0))</f>
        <v/>
      </c>
      <c r="M1753" s="9">
        <f>IF(L1753&lt;0,0,IF(L1753=0,Occurrence!J1753*$I$11,IF(L1753&gt;=99,Occurrence!J1753*$I$12,INDEX($C$4:$C$102,L1753)+(Occurrence!J1753-INDEX($D$4:$D$102,L1753))/(INDEX($D$4:$D$102,L1753+1)-INDEX($D$4:$D$102,L1753))*(INDEX($C$4:$C$102,L1753+1)-INDEX($C$4:$C$102,L1753)))))</f>
        <v/>
      </c>
      <c r="N1753" s="12">
        <f>IF(Occurrence!K1753&lt;=0,-1,IFERROR(MATCH(Occurrence!K1753,$D$4:$D$102,1),0))</f>
        <v/>
      </c>
      <c r="O1753" s="9">
        <f>IF(N1753&lt;0,0,IF(N1753=0,Occurrence!K1753*$I$11,IF(N1753&gt;=99,Occurrence!K1753*$I$12,INDEX($C$4:$C$102,N1753)+(Occurrence!K1753-INDEX($D$4:$D$102,N1753))/(INDEX($D$4:$D$102,N1753+1)-INDEX($D$4:$D$102,N1753))*(INDEX($C$4:$C$102,N1753+1)-INDEX($C$4:$C$102,N1753)))))</f>
        <v/>
      </c>
      <c r="P1753" s="12">
        <f>IFERROR(MATCH(Data!X1753,$F$4:$F$102,1),0)</f>
        <v/>
      </c>
      <c r="Q1753" s="9">
        <f>IF(P1753=0,Data!X1753+$I$13,IF(P1753&gt;=99,Data!X1753+$I$14,INDEX($E$4:$E$102,P1753)+(Data!X1753-INDEX($F$4:$F$102,P1753))/(INDEX($F$4:$F$102,P1753+1)-INDEX($F$4:$F$102,P1753))*(INDEX($E$4:$E$102,P1753+1)-INDEX($E$4:$E$102,P1753))))</f>
        <v/>
      </c>
      <c r="R1753" s="12">
        <f>IFERROR(MATCH(Data!Y1753,$F$4:$F$102,1),0)</f>
        <v/>
      </c>
      <c r="S1753" s="9">
        <f>IF(R1753=0,Data!Y1753+$I$13,IF(R1753&gt;=99,Data!Y1753+$I$14,INDEX($E$4:$E$102,R1753)+(Data!Y1753-INDEX($F$4:$F$102,R1753))/(INDEX($F$4:$F$102,R1753+1)-INDEX($F$4:$F$102,R1753))*(INDEX($E$4:$E$102,R1753+1)-INDEX($E$4:$E$102,R1753))))</f>
        <v/>
      </c>
    </row>
    <row r="1754">
      <c r="K1754" s="14">
        <f>Data!A1754</f>
        <v/>
      </c>
      <c r="L1754" s="12">
        <f>IF(Occurrence!J1754&lt;=0,-1,IFERROR(MATCH(Occurrence!J1754,$D$4:$D$102,1),0))</f>
        <v/>
      </c>
      <c r="M1754" s="9">
        <f>IF(L1754&lt;0,0,IF(L1754=0,Occurrence!J1754*$I$11,IF(L1754&gt;=99,Occurrence!J1754*$I$12,INDEX($C$4:$C$102,L1754)+(Occurrence!J1754-INDEX($D$4:$D$102,L1754))/(INDEX($D$4:$D$102,L1754+1)-INDEX($D$4:$D$102,L1754))*(INDEX($C$4:$C$102,L1754+1)-INDEX($C$4:$C$102,L1754)))))</f>
        <v/>
      </c>
      <c r="N1754" s="12">
        <f>IF(Occurrence!K1754&lt;=0,-1,IFERROR(MATCH(Occurrence!K1754,$D$4:$D$102,1),0))</f>
        <v/>
      </c>
      <c r="O1754" s="9">
        <f>IF(N1754&lt;0,0,IF(N1754=0,Occurrence!K1754*$I$11,IF(N1754&gt;=99,Occurrence!K1754*$I$12,INDEX($C$4:$C$102,N1754)+(Occurrence!K1754-INDEX($D$4:$D$102,N1754))/(INDEX($D$4:$D$102,N1754+1)-INDEX($D$4:$D$102,N1754))*(INDEX($C$4:$C$102,N1754+1)-INDEX($C$4:$C$102,N1754)))))</f>
        <v/>
      </c>
      <c r="P1754" s="12">
        <f>IFERROR(MATCH(Data!X1754,$F$4:$F$102,1),0)</f>
        <v/>
      </c>
      <c r="Q1754" s="9">
        <f>IF(P1754=0,Data!X1754+$I$13,IF(P1754&gt;=99,Data!X1754+$I$14,INDEX($E$4:$E$102,P1754)+(Data!X1754-INDEX($F$4:$F$102,P1754))/(INDEX($F$4:$F$102,P1754+1)-INDEX($F$4:$F$102,P1754))*(INDEX($E$4:$E$102,P1754+1)-INDEX($E$4:$E$102,P1754))))</f>
        <v/>
      </c>
      <c r="R1754" s="12">
        <f>IFERROR(MATCH(Data!Y1754,$F$4:$F$102,1),0)</f>
        <v/>
      </c>
      <c r="S1754" s="9">
        <f>IF(R1754=0,Data!Y1754+$I$13,IF(R1754&gt;=99,Data!Y1754+$I$14,INDEX($E$4:$E$102,R1754)+(Data!Y1754-INDEX($F$4:$F$102,R1754))/(INDEX($F$4:$F$102,R1754+1)-INDEX($F$4:$F$102,R1754))*(INDEX($E$4:$E$102,R1754+1)-INDEX($E$4:$E$102,R1754))))</f>
        <v/>
      </c>
    </row>
    <row r="1755">
      <c r="K1755" s="14">
        <f>Data!A1755</f>
        <v/>
      </c>
      <c r="L1755" s="12">
        <f>IF(Occurrence!J1755&lt;=0,-1,IFERROR(MATCH(Occurrence!J1755,$D$4:$D$102,1),0))</f>
        <v/>
      </c>
      <c r="M1755" s="9">
        <f>IF(L1755&lt;0,0,IF(L1755=0,Occurrence!J1755*$I$11,IF(L1755&gt;=99,Occurrence!J1755*$I$12,INDEX($C$4:$C$102,L1755)+(Occurrence!J1755-INDEX($D$4:$D$102,L1755))/(INDEX($D$4:$D$102,L1755+1)-INDEX($D$4:$D$102,L1755))*(INDEX($C$4:$C$102,L1755+1)-INDEX($C$4:$C$102,L1755)))))</f>
        <v/>
      </c>
      <c r="N1755" s="12">
        <f>IF(Occurrence!K1755&lt;=0,-1,IFERROR(MATCH(Occurrence!K1755,$D$4:$D$102,1),0))</f>
        <v/>
      </c>
      <c r="O1755" s="9">
        <f>IF(N1755&lt;0,0,IF(N1755=0,Occurrence!K1755*$I$11,IF(N1755&gt;=99,Occurrence!K1755*$I$12,INDEX($C$4:$C$102,N1755)+(Occurrence!K1755-INDEX($D$4:$D$102,N1755))/(INDEX($D$4:$D$102,N1755+1)-INDEX($D$4:$D$102,N1755))*(INDEX($C$4:$C$102,N1755+1)-INDEX($C$4:$C$102,N1755)))))</f>
        <v/>
      </c>
      <c r="P1755" s="12">
        <f>IFERROR(MATCH(Data!X1755,$F$4:$F$102,1),0)</f>
        <v/>
      </c>
      <c r="Q1755" s="9">
        <f>IF(P1755=0,Data!X1755+$I$13,IF(P1755&gt;=99,Data!X1755+$I$14,INDEX($E$4:$E$102,P1755)+(Data!X1755-INDEX($F$4:$F$102,P1755))/(INDEX($F$4:$F$102,P1755+1)-INDEX($F$4:$F$102,P1755))*(INDEX($E$4:$E$102,P1755+1)-INDEX($E$4:$E$102,P1755))))</f>
        <v/>
      </c>
      <c r="R1755" s="12">
        <f>IFERROR(MATCH(Data!Y1755,$F$4:$F$102,1),0)</f>
        <v/>
      </c>
      <c r="S1755" s="9">
        <f>IF(R1755=0,Data!Y1755+$I$13,IF(R1755&gt;=99,Data!Y1755+$I$14,INDEX($E$4:$E$102,R1755)+(Data!Y1755-INDEX($F$4:$F$102,R1755))/(INDEX($F$4:$F$102,R1755+1)-INDEX($F$4:$F$102,R1755))*(INDEX($E$4:$E$102,R1755+1)-INDEX($E$4:$E$102,R1755))))</f>
        <v/>
      </c>
    </row>
    <row r="1756">
      <c r="K1756" s="14">
        <f>Data!A1756</f>
        <v/>
      </c>
      <c r="L1756" s="12">
        <f>IF(Occurrence!J1756&lt;=0,-1,IFERROR(MATCH(Occurrence!J1756,$D$4:$D$102,1),0))</f>
        <v/>
      </c>
      <c r="M1756" s="9">
        <f>IF(L1756&lt;0,0,IF(L1756=0,Occurrence!J1756*$I$11,IF(L1756&gt;=99,Occurrence!J1756*$I$12,INDEX($C$4:$C$102,L1756)+(Occurrence!J1756-INDEX($D$4:$D$102,L1756))/(INDEX($D$4:$D$102,L1756+1)-INDEX($D$4:$D$102,L1756))*(INDEX($C$4:$C$102,L1756+1)-INDEX($C$4:$C$102,L1756)))))</f>
        <v/>
      </c>
      <c r="N1756" s="12">
        <f>IF(Occurrence!K1756&lt;=0,-1,IFERROR(MATCH(Occurrence!K1756,$D$4:$D$102,1),0))</f>
        <v/>
      </c>
      <c r="O1756" s="9">
        <f>IF(N1756&lt;0,0,IF(N1756=0,Occurrence!K1756*$I$11,IF(N1756&gt;=99,Occurrence!K1756*$I$12,INDEX($C$4:$C$102,N1756)+(Occurrence!K1756-INDEX($D$4:$D$102,N1756))/(INDEX($D$4:$D$102,N1756+1)-INDEX($D$4:$D$102,N1756))*(INDEX($C$4:$C$102,N1756+1)-INDEX($C$4:$C$102,N1756)))))</f>
        <v/>
      </c>
      <c r="P1756" s="12">
        <f>IFERROR(MATCH(Data!X1756,$F$4:$F$102,1),0)</f>
        <v/>
      </c>
      <c r="Q1756" s="9">
        <f>IF(P1756=0,Data!X1756+$I$13,IF(P1756&gt;=99,Data!X1756+$I$14,INDEX($E$4:$E$102,P1756)+(Data!X1756-INDEX($F$4:$F$102,P1756))/(INDEX($F$4:$F$102,P1756+1)-INDEX($F$4:$F$102,P1756))*(INDEX($E$4:$E$102,P1756+1)-INDEX($E$4:$E$102,P1756))))</f>
        <v/>
      </c>
      <c r="R1756" s="12">
        <f>IFERROR(MATCH(Data!Y1756,$F$4:$F$102,1),0)</f>
        <v/>
      </c>
      <c r="S1756" s="9">
        <f>IF(R1756=0,Data!Y1756+$I$13,IF(R1756&gt;=99,Data!Y1756+$I$14,INDEX($E$4:$E$102,R1756)+(Data!Y1756-INDEX($F$4:$F$102,R1756))/(INDEX($F$4:$F$102,R1756+1)-INDEX($F$4:$F$102,R1756))*(INDEX($E$4:$E$102,R1756+1)-INDEX($E$4:$E$102,R1756))))</f>
        <v/>
      </c>
    </row>
    <row r="1757">
      <c r="K1757" s="14">
        <f>Data!A1757</f>
        <v/>
      </c>
      <c r="L1757" s="12">
        <f>IF(Occurrence!J1757&lt;=0,-1,IFERROR(MATCH(Occurrence!J1757,$D$4:$D$102,1),0))</f>
        <v/>
      </c>
      <c r="M1757" s="9">
        <f>IF(L1757&lt;0,0,IF(L1757=0,Occurrence!J1757*$I$11,IF(L1757&gt;=99,Occurrence!J1757*$I$12,INDEX($C$4:$C$102,L1757)+(Occurrence!J1757-INDEX($D$4:$D$102,L1757))/(INDEX($D$4:$D$102,L1757+1)-INDEX($D$4:$D$102,L1757))*(INDEX($C$4:$C$102,L1757+1)-INDEX($C$4:$C$102,L1757)))))</f>
        <v/>
      </c>
      <c r="N1757" s="12">
        <f>IF(Occurrence!K1757&lt;=0,-1,IFERROR(MATCH(Occurrence!K1757,$D$4:$D$102,1),0))</f>
        <v/>
      </c>
      <c r="O1757" s="9">
        <f>IF(N1757&lt;0,0,IF(N1757=0,Occurrence!K1757*$I$11,IF(N1757&gt;=99,Occurrence!K1757*$I$12,INDEX($C$4:$C$102,N1757)+(Occurrence!K1757-INDEX($D$4:$D$102,N1757))/(INDEX($D$4:$D$102,N1757+1)-INDEX($D$4:$D$102,N1757))*(INDEX($C$4:$C$102,N1757+1)-INDEX($C$4:$C$102,N1757)))))</f>
        <v/>
      </c>
      <c r="P1757" s="12">
        <f>IFERROR(MATCH(Data!X1757,$F$4:$F$102,1),0)</f>
        <v/>
      </c>
      <c r="Q1757" s="9">
        <f>IF(P1757=0,Data!X1757+$I$13,IF(P1757&gt;=99,Data!X1757+$I$14,INDEX($E$4:$E$102,P1757)+(Data!X1757-INDEX($F$4:$F$102,P1757))/(INDEX($F$4:$F$102,P1757+1)-INDEX($F$4:$F$102,P1757))*(INDEX($E$4:$E$102,P1757+1)-INDEX($E$4:$E$102,P1757))))</f>
        <v/>
      </c>
      <c r="R1757" s="12">
        <f>IFERROR(MATCH(Data!Y1757,$F$4:$F$102,1),0)</f>
        <v/>
      </c>
      <c r="S1757" s="9">
        <f>IF(R1757=0,Data!Y1757+$I$13,IF(R1757&gt;=99,Data!Y1757+$I$14,INDEX($E$4:$E$102,R1757)+(Data!Y1757-INDEX($F$4:$F$102,R1757))/(INDEX($F$4:$F$102,R1757+1)-INDEX($F$4:$F$102,R1757))*(INDEX($E$4:$E$102,R1757+1)-INDEX($E$4:$E$102,R1757))))</f>
        <v/>
      </c>
    </row>
    <row r="1758">
      <c r="K1758" s="14">
        <f>Data!A1758</f>
        <v/>
      </c>
      <c r="L1758" s="12">
        <f>IF(Occurrence!J1758&lt;=0,-1,IFERROR(MATCH(Occurrence!J1758,$D$4:$D$102,1),0))</f>
        <v/>
      </c>
      <c r="M1758" s="9">
        <f>IF(L1758&lt;0,0,IF(L1758=0,Occurrence!J1758*$I$11,IF(L1758&gt;=99,Occurrence!J1758*$I$12,INDEX($C$4:$C$102,L1758)+(Occurrence!J1758-INDEX($D$4:$D$102,L1758))/(INDEX($D$4:$D$102,L1758+1)-INDEX($D$4:$D$102,L1758))*(INDEX($C$4:$C$102,L1758+1)-INDEX($C$4:$C$102,L1758)))))</f>
        <v/>
      </c>
      <c r="N1758" s="12">
        <f>IF(Occurrence!K1758&lt;=0,-1,IFERROR(MATCH(Occurrence!K1758,$D$4:$D$102,1),0))</f>
        <v/>
      </c>
      <c r="O1758" s="9">
        <f>IF(N1758&lt;0,0,IF(N1758=0,Occurrence!K1758*$I$11,IF(N1758&gt;=99,Occurrence!K1758*$I$12,INDEX($C$4:$C$102,N1758)+(Occurrence!K1758-INDEX($D$4:$D$102,N1758))/(INDEX($D$4:$D$102,N1758+1)-INDEX($D$4:$D$102,N1758))*(INDEX($C$4:$C$102,N1758+1)-INDEX($C$4:$C$102,N1758)))))</f>
        <v/>
      </c>
      <c r="P1758" s="12">
        <f>IFERROR(MATCH(Data!X1758,$F$4:$F$102,1),0)</f>
        <v/>
      </c>
      <c r="Q1758" s="9">
        <f>IF(P1758=0,Data!X1758+$I$13,IF(P1758&gt;=99,Data!X1758+$I$14,INDEX($E$4:$E$102,P1758)+(Data!X1758-INDEX($F$4:$F$102,P1758))/(INDEX($F$4:$F$102,P1758+1)-INDEX($F$4:$F$102,P1758))*(INDEX($E$4:$E$102,P1758+1)-INDEX($E$4:$E$102,P1758))))</f>
        <v/>
      </c>
      <c r="R1758" s="12">
        <f>IFERROR(MATCH(Data!Y1758,$F$4:$F$102,1),0)</f>
        <v/>
      </c>
      <c r="S1758" s="9">
        <f>IF(R1758=0,Data!Y1758+$I$13,IF(R1758&gt;=99,Data!Y1758+$I$14,INDEX($E$4:$E$102,R1758)+(Data!Y1758-INDEX($F$4:$F$102,R1758))/(INDEX($F$4:$F$102,R1758+1)-INDEX($F$4:$F$102,R1758))*(INDEX($E$4:$E$102,R1758+1)-INDEX($E$4:$E$102,R1758))))</f>
        <v/>
      </c>
    </row>
    <row r="1759">
      <c r="K1759" s="14">
        <f>Data!A1759</f>
        <v/>
      </c>
      <c r="L1759" s="12">
        <f>IF(Occurrence!J1759&lt;=0,-1,IFERROR(MATCH(Occurrence!J1759,$D$4:$D$102,1),0))</f>
        <v/>
      </c>
      <c r="M1759" s="9">
        <f>IF(L1759&lt;0,0,IF(L1759=0,Occurrence!J1759*$I$11,IF(L1759&gt;=99,Occurrence!J1759*$I$12,INDEX($C$4:$C$102,L1759)+(Occurrence!J1759-INDEX($D$4:$D$102,L1759))/(INDEX($D$4:$D$102,L1759+1)-INDEX($D$4:$D$102,L1759))*(INDEX($C$4:$C$102,L1759+1)-INDEX($C$4:$C$102,L1759)))))</f>
        <v/>
      </c>
      <c r="N1759" s="12">
        <f>IF(Occurrence!K1759&lt;=0,-1,IFERROR(MATCH(Occurrence!K1759,$D$4:$D$102,1),0))</f>
        <v/>
      </c>
      <c r="O1759" s="9">
        <f>IF(N1759&lt;0,0,IF(N1759=0,Occurrence!K1759*$I$11,IF(N1759&gt;=99,Occurrence!K1759*$I$12,INDEX($C$4:$C$102,N1759)+(Occurrence!K1759-INDEX($D$4:$D$102,N1759))/(INDEX($D$4:$D$102,N1759+1)-INDEX($D$4:$D$102,N1759))*(INDEX($C$4:$C$102,N1759+1)-INDEX($C$4:$C$102,N1759)))))</f>
        <v/>
      </c>
      <c r="P1759" s="12">
        <f>IFERROR(MATCH(Data!X1759,$F$4:$F$102,1),0)</f>
        <v/>
      </c>
      <c r="Q1759" s="9">
        <f>IF(P1759=0,Data!X1759+$I$13,IF(P1759&gt;=99,Data!X1759+$I$14,INDEX($E$4:$E$102,P1759)+(Data!X1759-INDEX($F$4:$F$102,P1759))/(INDEX($F$4:$F$102,P1759+1)-INDEX($F$4:$F$102,P1759))*(INDEX($E$4:$E$102,P1759+1)-INDEX($E$4:$E$102,P1759))))</f>
        <v/>
      </c>
      <c r="R1759" s="12">
        <f>IFERROR(MATCH(Data!Y1759,$F$4:$F$102,1),0)</f>
        <v/>
      </c>
      <c r="S1759" s="9">
        <f>IF(R1759=0,Data!Y1759+$I$13,IF(R1759&gt;=99,Data!Y1759+$I$14,INDEX($E$4:$E$102,R1759)+(Data!Y1759-INDEX($F$4:$F$102,R1759))/(INDEX($F$4:$F$102,R1759+1)-INDEX($F$4:$F$102,R1759))*(INDEX($E$4:$E$102,R1759+1)-INDEX($E$4:$E$102,R1759))))</f>
        <v/>
      </c>
    </row>
    <row r="1760">
      <c r="K1760" s="14">
        <f>Data!A1760</f>
        <v/>
      </c>
      <c r="L1760" s="12">
        <f>IF(Occurrence!J1760&lt;=0,-1,IFERROR(MATCH(Occurrence!J1760,$D$4:$D$102,1),0))</f>
        <v/>
      </c>
      <c r="M1760" s="9">
        <f>IF(L1760&lt;0,0,IF(L1760=0,Occurrence!J1760*$I$11,IF(L1760&gt;=99,Occurrence!J1760*$I$12,INDEX($C$4:$C$102,L1760)+(Occurrence!J1760-INDEX($D$4:$D$102,L1760))/(INDEX($D$4:$D$102,L1760+1)-INDEX($D$4:$D$102,L1760))*(INDEX($C$4:$C$102,L1760+1)-INDEX($C$4:$C$102,L1760)))))</f>
        <v/>
      </c>
      <c r="N1760" s="12">
        <f>IF(Occurrence!K1760&lt;=0,-1,IFERROR(MATCH(Occurrence!K1760,$D$4:$D$102,1),0))</f>
        <v/>
      </c>
      <c r="O1760" s="9">
        <f>IF(N1760&lt;0,0,IF(N1760=0,Occurrence!K1760*$I$11,IF(N1760&gt;=99,Occurrence!K1760*$I$12,INDEX($C$4:$C$102,N1760)+(Occurrence!K1760-INDEX($D$4:$D$102,N1760))/(INDEX($D$4:$D$102,N1760+1)-INDEX($D$4:$D$102,N1760))*(INDEX($C$4:$C$102,N1760+1)-INDEX($C$4:$C$102,N1760)))))</f>
        <v/>
      </c>
      <c r="P1760" s="12">
        <f>IFERROR(MATCH(Data!X1760,$F$4:$F$102,1),0)</f>
        <v/>
      </c>
      <c r="Q1760" s="9">
        <f>IF(P1760=0,Data!X1760+$I$13,IF(P1760&gt;=99,Data!X1760+$I$14,INDEX($E$4:$E$102,P1760)+(Data!X1760-INDEX($F$4:$F$102,P1760))/(INDEX($F$4:$F$102,P1760+1)-INDEX($F$4:$F$102,P1760))*(INDEX($E$4:$E$102,P1760+1)-INDEX($E$4:$E$102,P1760))))</f>
        <v/>
      </c>
      <c r="R1760" s="12">
        <f>IFERROR(MATCH(Data!Y1760,$F$4:$F$102,1),0)</f>
        <v/>
      </c>
      <c r="S1760" s="9">
        <f>IF(R1760=0,Data!Y1760+$I$13,IF(R1760&gt;=99,Data!Y1760+$I$14,INDEX($E$4:$E$102,R1760)+(Data!Y1760-INDEX($F$4:$F$102,R1760))/(INDEX($F$4:$F$102,R1760+1)-INDEX($F$4:$F$102,R1760))*(INDEX($E$4:$E$102,R1760+1)-INDEX($E$4:$E$102,R1760))))</f>
        <v/>
      </c>
    </row>
    <row r="1761">
      <c r="K1761" s="14">
        <f>Data!A1761</f>
        <v/>
      </c>
      <c r="L1761" s="12">
        <f>IF(Occurrence!J1761&lt;=0,-1,IFERROR(MATCH(Occurrence!J1761,$D$4:$D$102,1),0))</f>
        <v/>
      </c>
      <c r="M1761" s="9">
        <f>IF(L1761&lt;0,0,IF(L1761=0,Occurrence!J1761*$I$11,IF(L1761&gt;=99,Occurrence!J1761*$I$12,INDEX($C$4:$C$102,L1761)+(Occurrence!J1761-INDEX($D$4:$D$102,L1761))/(INDEX($D$4:$D$102,L1761+1)-INDEX($D$4:$D$102,L1761))*(INDEX($C$4:$C$102,L1761+1)-INDEX($C$4:$C$102,L1761)))))</f>
        <v/>
      </c>
      <c r="N1761" s="12">
        <f>IF(Occurrence!K1761&lt;=0,-1,IFERROR(MATCH(Occurrence!K1761,$D$4:$D$102,1),0))</f>
        <v/>
      </c>
      <c r="O1761" s="9">
        <f>IF(N1761&lt;0,0,IF(N1761=0,Occurrence!K1761*$I$11,IF(N1761&gt;=99,Occurrence!K1761*$I$12,INDEX($C$4:$C$102,N1761)+(Occurrence!K1761-INDEX($D$4:$D$102,N1761))/(INDEX($D$4:$D$102,N1761+1)-INDEX($D$4:$D$102,N1761))*(INDEX($C$4:$C$102,N1761+1)-INDEX($C$4:$C$102,N1761)))))</f>
        <v/>
      </c>
      <c r="P1761" s="12">
        <f>IFERROR(MATCH(Data!X1761,$F$4:$F$102,1),0)</f>
        <v/>
      </c>
      <c r="Q1761" s="9">
        <f>IF(P1761=0,Data!X1761+$I$13,IF(P1761&gt;=99,Data!X1761+$I$14,INDEX($E$4:$E$102,P1761)+(Data!X1761-INDEX($F$4:$F$102,P1761))/(INDEX($F$4:$F$102,P1761+1)-INDEX($F$4:$F$102,P1761))*(INDEX($E$4:$E$102,P1761+1)-INDEX($E$4:$E$102,P1761))))</f>
        <v/>
      </c>
      <c r="R1761" s="12">
        <f>IFERROR(MATCH(Data!Y1761,$F$4:$F$102,1),0)</f>
        <v/>
      </c>
      <c r="S1761" s="9">
        <f>IF(R1761=0,Data!Y1761+$I$13,IF(R1761&gt;=99,Data!Y1761+$I$14,INDEX($E$4:$E$102,R1761)+(Data!Y1761-INDEX($F$4:$F$102,R1761))/(INDEX($F$4:$F$102,R1761+1)-INDEX($F$4:$F$102,R1761))*(INDEX($E$4:$E$102,R1761+1)-INDEX($E$4:$E$102,R1761))))</f>
        <v/>
      </c>
    </row>
    <row r="1762">
      <c r="K1762" s="14">
        <f>Data!A1762</f>
        <v/>
      </c>
      <c r="L1762" s="12">
        <f>IF(Occurrence!J1762&lt;=0,-1,IFERROR(MATCH(Occurrence!J1762,$D$4:$D$102,1),0))</f>
        <v/>
      </c>
      <c r="M1762" s="9">
        <f>IF(L1762&lt;0,0,IF(L1762=0,Occurrence!J1762*$I$11,IF(L1762&gt;=99,Occurrence!J1762*$I$12,INDEX($C$4:$C$102,L1762)+(Occurrence!J1762-INDEX($D$4:$D$102,L1762))/(INDEX($D$4:$D$102,L1762+1)-INDEX($D$4:$D$102,L1762))*(INDEX($C$4:$C$102,L1762+1)-INDEX($C$4:$C$102,L1762)))))</f>
        <v/>
      </c>
      <c r="N1762" s="12">
        <f>IF(Occurrence!K1762&lt;=0,-1,IFERROR(MATCH(Occurrence!K1762,$D$4:$D$102,1),0))</f>
        <v/>
      </c>
      <c r="O1762" s="9">
        <f>IF(N1762&lt;0,0,IF(N1762=0,Occurrence!K1762*$I$11,IF(N1762&gt;=99,Occurrence!K1762*$I$12,INDEX($C$4:$C$102,N1762)+(Occurrence!K1762-INDEX($D$4:$D$102,N1762))/(INDEX($D$4:$D$102,N1762+1)-INDEX($D$4:$D$102,N1762))*(INDEX($C$4:$C$102,N1762+1)-INDEX($C$4:$C$102,N1762)))))</f>
        <v/>
      </c>
      <c r="P1762" s="12">
        <f>IFERROR(MATCH(Data!X1762,$F$4:$F$102,1),0)</f>
        <v/>
      </c>
      <c r="Q1762" s="9">
        <f>IF(P1762=0,Data!X1762+$I$13,IF(P1762&gt;=99,Data!X1762+$I$14,INDEX($E$4:$E$102,P1762)+(Data!X1762-INDEX($F$4:$F$102,P1762))/(INDEX($F$4:$F$102,P1762+1)-INDEX($F$4:$F$102,P1762))*(INDEX($E$4:$E$102,P1762+1)-INDEX($E$4:$E$102,P1762))))</f>
        <v/>
      </c>
      <c r="R1762" s="12">
        <f>IFERROR(MATCH(Data!Y1762,$F$4:$F$102,1),0)</f>
        <v/>
      </c>
      <c r="S1762" s="9">
        <f>IF(R1762=0,Data!Y1762+$I$13,IF(R1762&gt;=99,Data!Y1762+$I$14,INDEX($E$4:$E$102,R1762)+(Data!Y1762-INDEX($F$4:$F$102,R1762))/(INDEX($F$4:$F$102,R1762+1)-INDEX($F$4:$F$102,R1762))*(INDEX($E$4:$E$102,R1762+1)-INDEX($E$4:$E$102,R1762))))</f>
        <v/>
      </c>
    </row>
    <row r="1763">
      <c r="K1763" s="14">
        <f>Data!A1763</f>
        <v/>
      </c>
      <c r="L1763" s="12">
        <f>IF(Occurrence!J1763&lt;=0,-1,IFERROR(MATCH(Occurrence!J1763,$D$4:$D$102,1),0))</f>
        <v/>
      </c>
      <c r="M1763" s="9">
        <f>IF(L1763&lt;0,0,IF(L1763=0,Occurrence!J1763*$I$11,IF(L1763&gt;=99,Occurrence!J1763*$I$12,INDEX($C$4:$C$102,L1763)+(Occurrence!J1763-INDEX($D$4:$D$102,L1763))/(INDEX($D$4:$D$102,L1763+1)-INDEX($D$4:$D$102,L1763))*(INDEX($C$4:$C$102,L1763+1)-INDEX($C$4:$C$102,L1763)))))</f>
        <v/>
      </c>
      <c r="N1763" s="12">
        <f>IF(Occurrence!K1763&lt;=0,-1,IFERROR(MATCH(Occurrence!K1763,$D$4:$D$102,1),0))</f>
        <v/>
      </c>
      <c r="O1763" s="9">
        <f>IF(N1763&lt;0,0,IF(N1763=0,Occurrence!K1763*$I$11,IF(N1763&gt;=99,Occurrence!K1763*$I$12,INDEX($C$4:$C$102,N1763)+(Occurrence!K1763-INDEX($D$4:$D$102,N1763))/(INDEX($D$4:$D$102,N1763+1)-INDEX($D$4:$D$102,N1763))*(INDEX($C$4:$C$102,N1763+1)-INDEX($C$4:$C$102,N1763)))))</f>
        <v/>
      </c>
      <c r="P1763" s="12">
        <f>IFERROR(MATCH(Data!X1763,$F$4:$F$102,1),0)</f>
        <v/>
      </c>
      <c r="Q1763" s="9">
        <f>IF(P1763=0,Data!X1763+$I$13,IF(P1763&gt;=99,Data!X1763+$I$14,INDEX($E$4:$E$102,P1763)+(Data!X1763-INDEX($F$4:$F$102,P1763))/(INDEX($F$4:$F$102,P1763+1)-INDEX($F$4:$F$102,P1763))*(INDEX($E$4:$E$102,P1763+1)-INDEX($E$4:$E$102,P1763))))</f>
        <v/>
      </c>
      <c r="R1763" s="12">
        <f>IFERROR(MATCH(Data!Y1763,$F$4:$F$102,1),0)</f>
        <v/>
      </c>
      <c r="S1763" s="9">
        <f>IF(R1763=0,Data!Y1763+$I$13,IF(R1763&gt;=99,Data!Y1763+$I$14,INDEX($E$4:$E$102,R1763)+(Data!Y1763-INDEX($F$4:$F$102,R1763))/(INDEX($F$4:$F$102,R1763+1)-INDEX($F$4:$F$102,R1763))*(INDEX($E$4:$E$102,R1763+1)-INDEX($E$4:$E$102,R1763))))</f>
        <v/>
      </c>
    </row>
    <row r="1764">
      <c r="K1764" s="14">
        <f>Data!A1764</f>
        <v/>
      </c>
      <c r="L1764" s="12">
        <f>IF(Occurrence!J1764&lt;=0,-1,IFERROR(MATCH(Occurrence!J1764,$D$4:$D$102,1),0))</f>
        <v/>
      </c>
      <c r="M1764" s="9">
        <f>IF(L1764&lt;0,0,IF(L1764=0,Occurrence!J1764*$I$11,IF(L1764&gt;=99,Occurrence!J1764*$I$12,INDEX($C$4:$C$102,L1764)+(Occurrence!J1764-INDEX($D$4:$D$102,L1764))/(INDEX($D$4:$D$102,L1764+1)-INDEX($D$4:$D$102,L1764))*(INDEX($C$4:$C$102,L1764+1)-INDEX($C$4:$C$102,L1764)))))</f>
        <v/>
      </c>
      <c r="N1764" s="12">
        <f>IF(Occurrence!K1764&lt;=0,-1,IFERROR(MATCH(Occurrence!K1764,$D$4:$D$102,1),0))</f>
        <v/>
      </c>
      <c r="O1764" s="9">
        <f>IF(N1764&lt;0,0,IF(N1764=0,Occurrence!K1764*$I$11,IF(N1764&gt;=99,Occurrence!K1764*$I$12,INDEX($C$4:$C$102,N1764)+(Occurrence!K1764-INDEX($D$4:$D$102,N1764))/(INDEX($D$4:$D$102,N1764+1)-INDEX($D$4:$D$102,N1764))*(INDEX($C$4:$C$102,N1764+1)-INDEX($C$4:$C$102,N1764)))))</f>
        <v/>
      </c>
      <c r="P1764" s="12">
        <f>IFERROR(MATCH(Data!X1764,$F$4:$F$102,1),0)</f>
        <v/>
      </c>
      <c r="Q1764" s="9">
        <f>IF(P1764=0,Data!X1764+$I$13,IF(P1764&gt;=99,Data!X1764+$I$14,INDEX($E$4:$E$102,P1764)+(Data!X1764-INDEX($F$4:$F$102,P1764))/(INDEX($F$4:$F$102,P1764+1)-INDEX($F$4:$F$102,P1764))*(INDEX($E$4:$E$102,P1764+1)-INDEX($E$4:$E$102,P1764))))</f>
        <v/>
      </c>
      <c r="R1764" s="12">
        <f>IFERROR(MATCH(Data!Y1764,$F$4:$F$102,1),0)</f>
        <v/>
      </c>
      <c r="S1764" s="9">
        <f>IF(R1764=0,Data!Y1764+$I$13,IF(R1764&gt;=99,Data!Y1764+$I$14,INDEX($E$4:$E$102,R1764)+(Data!Y1764-INDEX($F$4:$F$102,R1764))/(INDEX($F$4:$F$102,R1764+1)-INDEX($F$4:$F$102,R1764))*(INDEX($E$4:$E$102,R1764+1)-INDEX($E$4:$E$102,R1764))))</f>
        <v/>
      </c>
    </row>
    <row r="1765">
      <c r="K1765" s="14">
        <f>Data!A1765</f>
        <v/>
      </c>
      <c r="L1765" s="12">
        <f>IF(Occurrence!J1765&lt;=0,-1,IFERROR(MATCH(Occurrence!J1765,$D$4:$D$102,1),0))</f>
        <v/>
      </c>
      <c r="M1765" s="9">
        <f>IF(L1765&lt;0,0,IF(L1765=0,Occurrence!J1765*$I$11,IF(L1765&gt;=99,Occurrence!J1765*$I$12,INDEX($C$4:$C$102,L1765)+(Occurrence!J1765-INDEX($D$4:$D$102,L1765))/(INDEX($D$4:$D$102,L1765+1)-INDEX($D$4:$D$102,L1765))*(INDEX($C$4:$C$102,L1765+1)-INDEX($C$4:$C$102,L1765)))))</f>
        <v/>
      </c>
      <c r="N1765" s="12">
        <f>IF(Occurrence!K1765&lt;=0,-1,IFERROR(MATCH(Occurrence!K1765,$D$4:$D$102,1),0))</f>
        <v/>
      </c>
      <c r="O1765" s="9">
        <f>IF(N1765&lt;0,0,IF(N1765=0,Occurrence!K1765*$I$11,IF(N1765&gt;=99,Occurrence!K1765*$I$12,INDEX($C$4:$C$102,N1765)+(Occurrence!K1765-INDEX($D$4:$D$102,N1765))/(INDEX($D$4:$D$102,N1765+1)-INDEX($D$4:$D$102,N1765))*(INDEX($C$4:$C$102,N1765+1)-INDEX($C$4:$C$102,N1765)))))</f>
        <v/>
      </c>
      <c r="P1765" s="12">
        <f>IFERROR(MATCH(Data!X1765,$F$4:$F$102,1),0)</f>
        <v/>
      </c>
      <c r="Q1765" s="9">
        <f>IF(P1765=0,Data!X1765+$I$13,IF(P1765&gt;=99,Data!X1765+$I$14,INDEX($E$4:$E$102,P1765)+(Data!X1765-INDEX($F$4:$F$102,P1765))/(INDEX($F$4:$F$102,P1765+1)-INDEX($F$4:$F$102,P1765))*(INDEX($E$4:$E$102,P1765+1)-INDEX($E$4:$E$102,P1765))))</f>
        <v/>
      </c>
      <c r="R1765" s="12">
        <f>IFERROR(MATCH(Data!Y1765,$F$4:$F$102,1),0)</f>
        <v/>
      </c>
      <c r="S1765" s="9">
        <f>IF(R1765=0,Data!Y1765+$I$13,IF(R1765&gt;=99,Data!Y1765+$I$14,INDEX($E$4:$E$102,R1765)+(Data!Y1765-INDEX($F$4:$F$102,R1765))/(INDEX($F$4:$F$102,R1765+1)-INDEX($F$4:$F$102,R1765))*(INDEX($E$4:$E$102,R1765+1)-INDEX($E$4:$E$102,R1765))))</f>
        <v/>
      </c>
    </row>
    <row r="1766">
      <c r="K1766" s="14">
        <f>Data!A1766</f>
        <v/>
      </c>
      <c r="L1766" s="12">
        <f>IF(Occurrence!J1766&lt;=0,-1,IFERROR(MATCH(Occurrence!J1766,$D$4:$D$102,1),0))</f>
        <v/>
      </c>
      <c r="M1766" s="9">
        <f>IF(L1766&lt;0,0,IF(L1766=0,Occurrence!J1766*$I$11,IF(L1766&gt;=99,Occurrence!J1766*$I$12,INDEX($C$4:$C$102,L1766)+(Occurrence!J1766-INDEX($D$4:$D$102,L1766))/(INDEX($D$4:$D$102,L1766+1)-INDEX($D$4:$D$102,L1766))*(INDEX($C$4:$C$102,L1766+1)-INDEX($C$4:$C$102,L1766)))))</f>
        <v/>
      </c>
      <c r="N1766" s="12">
        <f>IF(Occurrence!K1766&lt;=0,-1,IFERROR(MATCH(Occurrence!K1766,$D$4:$D$102,1),0))</f>
        <v/>
      </c>
      <c r="O1766" s="9">
        <f>IF(N1766&lt;0,0,IF(N1766=0,Occurrence!K1766*$I$11,IF(N1766&gt;=99,Occurrence!K1766*$I$12,INDEX($C$4:$C$102,N1766)+(Occurrence!K1766-INDEX($D$4:$D$102,N1766))/(INDEX($D$4:$D$102,N1766+1)-INDEX($D$4:$D$102,N1766))*(INDEX($C$4:$C$102,N1766+1)-INDEX($C$4:$C$102,N1766)))))</f>
        <v/>
      </c>
      <c r="P1766" s="12">
        <f>IFERROR(MATCH(Data!X1766,$F$4:$F$102,1),0)</f>
        <v/>
      </c>
      <c r="Q1766" s="9">
        <f>IF(P1766=0,Data!X1766+$I$13,IF(P1766&gt;=99,Data!X1766+$I$14,INDEX($E$4:$E$102,P1766)+(Data!X1766-INDEX($F$4:$F$102,P1766))/(INDEX($F$4:$F$102,P1766+1)-INDEX($F$4:$F$102,P1766))*(INDEX($E$4:$E$102,P1766+1)-INDEX($E$4:$E$102,P1766))))</f>
        <v/>
      </c>
      <c r="R1766" s="12">
        <f>IFERROR(MATCH(Data!Y1766,$F$4:$F$102,1),0)</f>
        <v/>
      </c>
      <c r="S1766" s="9">
        <f>IF(R1766=0,Data!Y1766+$I$13,IF(R1766&gt;=99,Data!Y1766+$I$14,INDEX($E$4:$E$102,R1766)+(Data!Y1766-INDEX($F$4:$F$102,R1766))/(INDEX($F$4:$F$102,R1766+1)-INDEX($F$4:$F$102,R1766))*(INDEX($E$4:$E$102,R1766+1)-INDEX($E$4:$E$102,R1766))))</f>
        <v/>
      </c>
    </row>
    <row r="1767">
      <c r="K1767" s="14">
        <f>Data!A1767</f>
        <v/>
      </c>
      <c r="L1767" s="12">
        <f>IF(Occurrence!J1767&lt;=0,-1,IFERROR(MATCH(Occurrence!J1767,$D$4:$D$102,1),0))</f>
        <v/>
      </c>
      <c r="M1767" s="9">
        <f>IF(L1767&lt;0,0,IF(L1767=0,Occurrence!J1767*$I$11,IF(L1767&gt;=99,Occurrence!J1767*$I$12,INDEX($C$4:$C$102,L1767)+(Occurrence!J1767-INDEX($D$4:$D$102,L1767))/(INDEX($D$4:$D$102,L1767+1)-INDEX($D$4:$D$102,L1767))*(INDEX($C$4:$C$102,L1767+1)-INDEX($C$4:$C$102,L1767)))))</f>
        <v/>
      </c>
      <c r="N1767" s="12">
        <f>IF(Occurrence!K1767&lt;=0,-1,IFERROR(MATCH(Occurrence!K1767,$D$4:$D$102,1),0))</f>
        <v/>
      </c>
      <c r="O1767" s="9">
        <f>IF(N1767&lt;0,0,IF(N1767=0,Occurrence!K1767*$I$11,IF(N1767&gt;=99,Occurrence!K1767*$I$12,INDEX($C$4:$C$102,N1767)+(Occurrence!K1767-INDEX($D$4:$D$102,N1767))/(INDEX($D$4:$D$102,N1767+1)-INDEX($D$4:$D$102,N1767))*(INDEX($C$4:$C$102,N1767+1)-INDEX($C$4:$C$102,N1767)))))</f>
        <v/>
      </c>
      <c r="P1767" s="12">
        <f>IFERROR(MATCH(Data!X1767,$F$4:$F$102,1),0)</f>
        <v/>
      </c>
      <c r="Q1767" s="9">
        <f>IF(P1767=0,Data!X1767+$I$13,IF(P1767&gt;=99,Data!X1767+$I$14,INDEX($E$4:$E$102,P1767)+(Data!X1767-INDEX($F$4:$F$102,P1767))/(INDEX($F$4:$F$102,P1767+1)-INDEX($F$4:$F$102,P1767))*(INDEX($E$4:$E$102,P1767+1)-INDEX($E$4:$E$102,P1767))))</f>
        <v/>
      </c>
      <c r="R1767" s="12">
        <f>IFERROR(MATCH(Data!Y1767,$F$4:$F$102,1),0)</f>
        <v/>
      </c>
      <c r="S1767" s="9">
        <f>IF(R1767=0,Data!Y1767+$I$13,IF(R1767&gt;=99,Data!Y1767+$I$14,INDEX($E$4:$E$102,R1767)+(Data!Y1767-INDEX($F$4:$F$102,R1767))/(INDEX($F$4:$F$102,R1767+1)-INDEX($F$4:$F$102,R1767))*(INDEX($E$4:$E$102,R1767+1)-INDEX($E$4:$E$102,R1767))))</f>
        <v/>
      </c>
    </row>
    <row r="1768">
      <c r="K1768" s="14">
        <f>Data!A1768</f>
        <v/>
      </c>
      <c r="L1768" s="12">
        <f>IF(Occurrence!J1768&lt;=0,-1,IFERROR(MATCH(Occurrence!J1768,$D$4:$D$102,1),0))</f>
        <v/>
      </c>
      <c r="M1768" s="9">
        <f>IF(L1768&lt;0,0,IF(L1768=0,Occurrence!J1768*$I$11,IF(L1768&gt;=99,Occurrence!J1768*$I$12,INDEX($C$4:$C$102,L1768)+(Occurrence!J1768-INDEX($D$4:$D$102,L1768))/(INDEX($D$4:$D$102,L1768+1)-INDEX($D$4:$D$102,L1768))*(INDEX($C$4:$C$102,L1768+1)-INDEX($C$4:$C$102,L1768)))))</f>
        <v/>
      </c>
      <c r="N1768" s="12">
        <f>IF(Occurrence!K1768&lt;=0,-1,IFERROR(MATCH(Occurrence!K1768,$D$4:$D$102,1),0))</f>
        <v/>
      </c>
      <c r="O1768" s="9">
        <f>IF(N1768&lt;0,0,IF(N1768=0,Occurrence!K1768*$I$11,IF(N1768&gt;=99,Occurrence!K1768*$I$12,INDEX($C$4:$C$102,N1768)+(Occurrence!K1768-INDEX($D$4:$D$102,N1768))/(INDEX($D$4:$D$102,N1768+1)-INDEX($D$4:$D$102,N1768))*(INDEX($C$4:$C$102,N1768+1)-INDEX($C$4:$C$102,N1768)))))</f>
        <v/>
      </c>
      <c r="P1768" s="12">
        <f>IFERROR(MATCH(Data!X1768,$F$4:$F$102,1),0)</f>
        <v/>
      </c>
      <c r="Q1768" s="9">
        <f>IF(P1768=0,Data!X1768+$I$13,IF(P1768&gt;=99,Data!X1768+$I$14,INDEX($E$4:$E$102,P1768)+(Data!X1768-INDEX($F$4:$F$102,P1768))/(INDEX($F$4:$F$102,P1768+1)-INDEX($F$4:$F$102,P1768))*(INDEX($E$4:$E$102,P1768+1)-INDEX($E$4:$E$102,P1768))))</f>
        <v/>
      </c>
      <c r="R1768" s="12">
        <f>IFERROR(MATCH(Data!Y1768,$F$4:$F$102,1),0)</f>
        <v/>
      </c>
      <c r="S1768" s="9">
        <f>IF(R1768=0,Data!Y1768+$I$13,IF(R1768&gt;=99,Data!Y1768+$I$14,INDEX($E$4:$E$102,R1768)+(Data!Y1768-INDEX($F$4:$F$102,R1768))/(INDEX($F$4:$F$102,R1768+1)-INDEX($F$4:$F$102,R1768))*(INDEX($E$4:$E$102,R1768+1)-INDEX($E$4:$E$102,R1768))))</f>
        <v/>
      </c>
    </row>
    <row r="1769">
      <c r="K1769" s="14">
        <f>Data!A1769</f>
        <v/>
      </c>
      <c r="L1769" s="12">
        <f>IF(Occurrence!J1769&lt;=0,-1,IFERROR(MATCH(Occurrence!J1769,$D$4:$D$102,1),0))</f>
        <v/>
      </c>
      <c r="M1769" s="9">
        <f>IF(L1769&lt;0,0,IF(L1769=0,Occurrence!J1769*$I$11,IF(L1769&gt;=99,Occurrence!J1769*$I$12,INDEX($C$4:$C$102,L1769)+(Occurrence!J1769-INDEX($D$4:$D$102,L1769))/(INDEX($D$4:$D$102,L1769+1)-INDEX($D$4:$D$102,L1769))*(INDEX($C$4:$C$102,L1769+1)-INDEX($C$4:$C$102,L1769)))))</f>
        <v/>
      </c>
      <c r="N1769" s="12">
        <f>IF(Occurrence!K1769&lt;=0,-1,IFERROR(MATCH(Occurrence!K1769,$D$4:$D$102,1),0))</f>
        <v/>
      </c>
      <c r="O1769" s="9">
        <f>IF(N1769&lt;0,0,IF(N1769=0,Occurrence!K1769*$I$11,IF(N1769&gt;=99,Occurrence!K1769*$I$12,INDEX($C$4:$C$102,N1769)+(Occurrence!K1769-INDEX($D$4:$D$102,N1769))/(INDEX($D$4:$D$102,N1769+1)-INDEX($D$4:$D$102,N1769))*(INDEX($C$4:$C$102,N1769+1)-INDEX($C$4:$C$102,N1769)))))</f>
        <v/>
      </c>
      <c r="P1769" s="12">
        <f>IFERROR(MATCH(Data!X1769,$F$4:$F$102,1),0)</f>
        <v/>
      </c>
      <c r="Q1769" s="9">
        <f>IF(P1769=0,Data!X1769+$I$13,IF(P1769&gt;=99,Data!X1769+$I$14,INDEX($E$4:$E$102,P1769)+(Data!X1769-INDEX($F$4:$F$102,P1769))/(INDEX($F$4:$F$102,P1769+1)-INDEX($F$4:$F$102,P1769))*(INDEX($E$4:$E$102,P1769+1)-INDEX($E$4:$E$102,P1769))))</f>
        <v/>
      </c>
      <c r="R1769" s="12">
        <f>IFERROR(MATCH(Data!Y1769,$F$4:$F$102,1),0)</f>
        <v/>
      </c>
      <c r="S1769" s="9">
        <f>IF(R1769=0,Data!Y1769+$I$13,IF(R1769&gt;=99,Data!Y1769+$I$14,INDEX($E$4:$E$102,R1769)+(Data!Y1769-INDEX($F$4:$F$102,R1769))/(INDEX($F$4:$F$102,R1769+1)-INDEX($F$4:$F$102,R1769))*(INDEX($E$4:$E$102,R1769+1)-INDEX($E$4:$E$102,R1769))))</f>
        <v/>
      </c>
    </row>
    <row r="1770">
      <c r="K1770" s="14">
        <f>Data!A1770</f>
        <v/>
      </c>
      <c r="L1770" s="12">
        <f>IF(Occurrence!J1770&lt;=0,-1,IFERROR(MATCH(Occurrence!J1770,$D$4:$D$102,1),0))</f>
        <v/>
      </c>
      <c r="M1770" s="9">
        <f>IF(L1770&lt;0,0,IF(L1770=0,Occurrence!J1770*$I$11,IF(L1770&gt;=99,Occurrence!J1770*$I$12,INDEX($C$4:$C$102,L1770)+(Occurrence!J1770-INDEX($D$4:$D$102,L1770))/(INDEX($D$4:$D$102,L1770+1)-INDEX($D$4:$D$102,L1770))*(INDEX($C$4:$C$102,L1770+1)-INDEX($C$4:$C$102,L1770)))))</f>
        <v/>
      </c>
      <c r="N1770" s="12">
        <f>IF(Occurrence!K1770&lt;=0,-1,IFERROR(MATCH(Occurrence!K1770,$D$4:$D$102,1),0))</f>
        <v/>
      </c>
      <c r="O1770" s="9">
        <f>IF(N1770&lt;0,0,IF(N1770=0,Occurrence!K1770*$I$11,IF(N1770&gt;=99,Occurrence!K1770*$I$12,INDEX($C$4:$C$102,N1770)+(Occurrence!K1770-INDEX($D$4:$D$102,N1770))/(INDEX($D$4:$D$102,N1770+1)-INDEX($D$4:$D$102,N1770))*(INDEX($C$4:$C$102,N1770+1)-INDEX($C$4:$C$102,N1770)))))</f>
        <v/>
      </c>
      <c r="P1770" s="12">
        <f>IFERROR(MATCH(Data!X1770,$F$4:$F$102,1),0)</f>
        <v/>
      </c>
      <c r="Q1770" s="9">
        <f>IF(P1770=0,Data!X1770+$I$13,IF(P1770&gt;=99,Data!X1770+$I$14,INDEX($E$4:$E$102,P1770)+(Data!X1770-INDEX($F$4:$F$102,P1770))/(INDEX($F$4:$F$102,P1770+1)-INDEX($F$4:$F$102,P1770))*(INDEX($E$4:$E$102,P1770+1)-INDEX($E$4:$E$102,P1770))))</f>
        <v/>
      </c>
      <c r="R1770" s="12">
        <f>IFERROR(MATCH(Data!Y1770,$F$4:$F$102,1),0)</f>
        <v/>
      </c>
      <c r="S1770" s="9">
        <f>IF(R1770=0,Data!Y1770+$I$13,IF(R1770&gt;=99,Data!Y1770+$I$14,INDEX($E$4:$E$102,R1770)+(Data!Y1770-INDEX($F$4:$F$102,R1770))/(INDEX($F$4:$F$102,R1770+1)-INDEX($F$4:$F$102,R1770))*(INDEX($E$4:$E$102,R1770+1)-INDEX($E$4:$E$102,R1770))))</f>
        <v/>
      </c>
    </row>
    <row r="1771">
      <c r="K1771" s="14">
        <f>Data!A1771</f>
        <v/>
      </c>
      <c r="L1771" s="12">
        <f>IF(Occurrence!J1771&lt;=0,-1,IFERROR(MATCH(Occurrence!J1771,$D$4:$D$102,1),0))</f>
        <v/>
      </c>
      <c r="M1771" s="9">
        <f>IF(L1771&lt;0,0,IF(L1771=0,Occurrence!J1771*$I$11,IF(L1771&gt;=99,Occurrence!J1771*$I$12,INDEX($C$4:$C$102,L1771)+(Occurrence!J1771-INDEX($D$4:$D$102,L1771))/(INDEX($D$4:$D$102,L1771+1)-INDEX($D$4:$D$102,L1771))*(INDEX($C$4:$C$102,L1771+1)-INDEX($C$4:$C$102,L1771)))))</f>
        <v/>
      </c>
      <c r="N1771" s="12">
        <f>IF(Occurrence!K1771&lt;=0,-1,IFERROR(MATCH(Occurrence!K1771,$D$4:$D$102,1),0))</f>
        <v/>
      </c>
      <c r="O1771" s="9">
        <f>IF(N1771&lt;0,0,IF(N1771=0,Occurrence!K1771*$I$11,IF(N1771&gt;=99,Occurrence!K1771*$I$12,INDEX($C$4:$C$102,N1771)+(Occurrence!K1771-INDEX($D$4:$D$102,N1771))/(INDEX($D$4:$D$102,N1771+1)-INDEX($D$4:$D$102,N1771))*(INDEX($C$4:$C$102,N1771+1)-INDEX($C$4:$C$102,N1771)))))</f>
        <v/>
      </c>
      <c r="P1771" s="12">
        <f>IFERROR(MATCH(Data!X1771,$F$4:$F$102,1),0)</f>
        <v/>
      </c>
      <c r="Q1771" s="9">
        <f>IF(P1771=0,Data!X1771+$I$13,IF(P1771&gt;=99,Data!X1771+$I$14,INDEX($E$4:$E$102,P1771)+(Data!X1771-INDEX($F$4:$F$102,P1771))/(INDEX($F$4:$F$102,P1771+1)-INDEX($F$4:$F$102,P1771))*(INDEX($E$4:$E$102,P1771+1)-INDEX($E$4:$E$102,P1771))))</f>
        <v/>
      </c>
      <c r="R1771" s="12">
        <f>IFERROR(MATCH(Data!Y1771,$F$4:$F$102,1),0)</f>
        <v/>
      </c>
      <c r="S1771" s="9">
        <f>IF(R1771=0,Data!Y1771+$I$13,IF(R1771&gt;=99,Data!Y1771+$I$14,INDEX($E$4:$E$102,R1771)+(Data!Y1771-INDEX($F$4:$F$102,R1771))/(INDEX($F$4:$F$102,R1771+1)-INDEX($F$4:$F$102,R1771))*(INDEX($E$4:$E$102,R1771+1)-INDEX($E$4:$E$102,R1771))))</f>
        <v/>
      </c>
    </row>
    <row r="1772">
      <c r="K1772" s="14">
        <f>Data!A1772</f>
        <v/>
      </c>
      <c r="L1772" s="12">
        <f>IF(Occurrence!J1772&lt;=0,-1,IFERROR(MATCH(Occurrence!J1772,$D$4:$D$102,1),0))</f>
        <v/>
      </c>
      <c r="M1772" s="9">
        <f>IF(L1772&lt;0,0,IF(L1772=0,Occurrence!J1772*$I$11,IF(L1772&gt;=99,Occurrence!J1772*$I$12,INDEX($C$4:$C$102,L1772)+(Occurrence!J1772-INDEX($D$4:$D$102,L1772))/(INDEX($D$4:$D$102,L1772+1)-INDEX($D$4:$D$102,L1772))*(INDEX($C$4:$C$102,L1772+1)-INDEX($C$4:$C$102,L1772)))))</f>
        <v/>
      </c>
      <c r="N1772" s="12">
        <f>IF(Occurrence!K1772&lt;=0,-1,IFERROR(MATCH(Occurrence!K1772,$D$4:$D$102,1),0))</f>
        <v/>
      </c>
      <c r="O1772" s="9">
        <f>IF(N1772&lt;0,0,IF(N1772=0,Occurrence!K1772*$I$11,IF(N1772&gt;=99,Occurrence!K1772*$I$12,INDEX($C$4:$C$102,N1772)+(Occurrence!K1772-INDEX($D$4:$D$102,N1772))/(INDEX($D$4:$D$102,N1772+1)-INDEX($D$4:$D$102,N1772))*(INDEX($C$4:$C$102,N1772+1)-INDEX($C$4:$C$102,N1772)))))</f>
        <v/>
      </c>
      <c r="P1772" s="12">
        <f>IFERROR(MATCH(Data!X1772,$F$4:$F$102,1),0)</f>
        <v/>
      </c>
      <c r="Q1772" s="9">
        <f>IF(P1772=0,Data!X1772+$I$13,IF(P1772&gt;=99,Data!X1772+$I$14,INDEX($E$4:$E$102,P1772)+(Data!X1772-INDEX($F$4:$F$102,P1772))/(INDEX($F$4:$F$102,P1772+1)-INDEX($F$4:$F$102,P1772))*(INDEX($E$4:$E$102,P1772+1)-INDEX($E$4:$E$102,P1772))))</f>
        <v/>
      </c>
      <c r="R1772" s="12">
        <f>IFERROR(MATCH(Data!Y1772,$F$4:$F$102,1),0)</f>
        <v/>
      </c>
      <c r="S1772" s="9">
        <f>IF(R1772=0,Data!Y1772+$I$13,IF(R1772&gt;=99,Data!Y1772+$I$14,INDEX($E$4:$E$102,R1772)+(Data!Y1772-INDEX($F$4:$F$102,R1772))/(INDEX($F$4:$F$102,R1772+1)-INDEX($F$4:$F$102,R1772))*(INDEX($E$4:$E$102,R1772+1)-INDEX($E$4:$E$102,R1772))))</f>
        <v/>
      </c>
    </row>
    <row r="1773">
      <c r="K1773" s="14">
        <f>Data!A1773</f>
        <v/>
      </c>
      <c r="L1773" s="12">
        <f>IF(Occurrence!J1773&lt;=0,-1,IFERROR(MATCH(Occurrence!J1773,$D$4:$D$102,1),0))</f>
        <v/>
      </c>
      <c r="M1773" s="9">
        <f>IF(L1773&lt;0,0,IF(L1773=0,Occurrence!J1773*$I$11,IF(L1773&gt;=99,Occurrence!J1773*$I$12,INDEX($C$4:$C$102,L1773)+(Occurrence!J1773-INDEX($D$4:$D$102,L1773))/(INDEX($D$4:$D$102,L1773+1)-INDEX($D$4:$D$102,L1773))*(INDEX($C$4:$C$102,L1773+1)-INDEX($C$4:$C$102,L1773)))))</f>
        <v/>
      </c>
      <c r="N1773" s="12">
        <f>IF(Occurrence!K1773&lt;=0,-1,IFERROR(MATCH(Occurrence!K1773,$D$4:$D$102,1),0))</f>
        <v/>
      </c>
      <c r="O1773" s="9">
        <f>IF(N1773&lt;0,0,IF(N1773=0,Occurrence!K1773*$I$11,IF(N1773&gt;=99,Occurrence!K1773*$I$12,INDEX($C$4:$C$102,N1773)+(Occurrence!K1773-INDEX($D$4:$D$102,N1773))/(INDEX($D$4:$D$102,N1773+1)-INDEX($D$4:$D$102,N1773))*(INDEX($C$4:$C$102,N1773+1)-INDEX($C$4:$C$102,N1773)))))</f>
        <v/>
      </c>
      <c r="P1773" s="12">
        <f>IFERROR(MATCH(Data!X1773,$F$4:$F$102,1),0)</f>
        <v/>
      </c>
      <c r="Q1773" s="9">
        <f>IF(P1773=0,Data!X1773+$I$13,IF(P1773&gt;=99,Data!X1773+$I$14,INDEX($E$4:$E$102,P1773)+(Data!X1773-INDEX($F$4:$F$102,P1773))/(INDEX($F$4:$F$102,P1773+1)-INDEX($F$4:$F$102,P1773))*(INDEX($E$4:$E$102,P1773+1)-INDEX($E$4:$E$102,P1773))))</f>
        <v/>
      </c>
      <c r="R1773" s="12">
        <f>IFERROR(MATCH(Data!Y1773,$F$4:$F$102,1),0)</f>
        <v/>
      </c>
      <c r="S1773" s="9">
        <f>IF(R1773=0,Data!Y1773+$I$13,IF(R1773&gt;=99,Data!Y1773+$I$14,INDEX($E$4:$E$102,R1773)+(Data!Y1773-INDEX($F$4:$F$102,R1773))/(INDEX($F$4:$F$102,R1773+1)-INDEX($F$4:$F$102,R1773))*(INDEX($E$4:$E$102,R1773+1)-INDEX($E$4:$E$102,R1773))))</f>
        <v/>
      </c>
    </row>
    <row r="1774">
      <c r="K1774" s="14">
        <f>Data!A1774</f>
        <v/>
      </c>
      <c r="L1774" s="12">
        <f>IF(Occurrence!J1774&lt;=0,-1,IFERROR(MATCH(Occurrence!J1774,$D$4:$D$102,1),0))</f>
        <v/>
      </c>
      <c r="M1774" s="9">
        <f>IF(L1774&lt;0,0,IF(L1774=0,Occurrence!J1774*$I$11,IF(L1774&gt;=99,Occurrence!J1774*$I$12,INDEX($C$4:$C$102,L1774)+(Occurrence!J1774-INDEX($D$4:$D$102,L1774))/(INDEX($D$4:$D$102,L1774+1)-INDEX($D$4:$D$102,L1774))*(INDEX($C$4:$C$102,L1774+1)-INDEX($C$4:$C$102,L1774)))))</f>
        <v/>
      </c>
      <c r="N1774" s="12">
        <f>IF(Occurrence!K1774&lt;=0,-1,IFERROR(MATCH(Occurrence!K1774,$D$4:$D$102,1),0))</f>
        <v/>
      </c>
      <c r="O1774" s="9">
        <f>IF(N1774&lt;0,0,IF(N1774=0,Occurrence!K1774*$I$11,IF(N1774&gt;=99,Occurrence!K1774*$I$12,INDEX($C$4:$C$102,N1774)+(Occurrence!K1774-INDEX($D$4:$D$102,N1774))/(INDEX($D$4:$D$102,N1774+1)-INDEX($D$4:$D$102,N1774))*(INDEX($C$4:$C$102,N1774+1)-INDEX($C$4:$C$102,N1774)))))</f>
        <v/>
      </c>
      <c r="P1774" s="12">
        <f>IFERROR(MATCH(Data!X1774,$F$4:$F$102,1),0)</f>
        <v/>
      </c>
      <c r="Q1774" s="9">
        <f>IF(P1774=0,Data!X1774+$I$13,IF(P1774&gt;=99,Data!X1774+$I$14,INDEX($E$4:$E$102,P1774)+(Data!X1774-INDEX($F$4:$F$102,P1774))/(INDEX($F$4:$F$102,P1774+1)-INDEX($F$4:$F$102,P1774))*(INDEX($E$4:$E$102,P1774+1)-INDEX($E$4:$E$102,P1774))))</f>
        <v/>
      </c>
      <c r="R1774" s="12">
        <f>IFERROR(MATCH(Data!Y1774,$F$4:$F$102,1),0)</f>
        <v/>
      </c>
      <c r="S1774" s="9">
        <f>IF(R1774=0,Data!Y1774+$I$13,IF(R1774&gt;=99,Data!Y1774+$I$14,INDEX($E$4:$E$102,R1774)+(Data!Y1774-INDEX($F$4:$F$102,R1774))/(INDEX($F$4:$F$102,R1774+1)-INDEX($F$4:$F$102,R1774))*(INDEX($E$4:$E$102,R1774+1)-INDEX($E$4:$E$102,R1774))))</f>
        <v/>
      </c>
    </row>
    <row r="1775">
      <c r="K1775" s="14">
        <f>Data!A1775</f>
        <v/>
      </c>
      <c r="L1775" s="12">
        <f>IF(Occurrence!J1775&lt;=0,-1,IFERROR(MATCH(Occurrence!J1775,$D$4:$D$102,1),0))</f>
        <v/>
      </c>
      <c r="M1775" s="9">
        <f>IF(L1775&lt;0,0,IF(L1775=0,Occurrence!J1775*$I$11,IF(L1775&gt;=99,Occurrence!J1775*$I$12,INDEX($C$4:$C$102,L1775)+(Occurrence!J1775-INDEX($D$4:$D$102,L1775))/(INDEX($D$4:$D$102,L1775+1)-INDEX($D$4:$D$102,L1775))*(INDEX($C$4:$C$102,L1775+1)-INDEX($C$4:$C$102,L1775)))))</f>
        <v/>
      </c>
      <c r="N1775" s="12">
        <f>IF(Occurrence!K1775&lt;=0,-1,IFERROR(MATCH(Occurrence!K1775,$D$4:$D$102,1),0))</f>
        <v/>
      </c>
      <c r="O1775" s="9">
        <f>IF(N1775&lt;0,0,IF(N1775=0,Occurrence!K1775*$I$11,IF(N1775&gt;=99,Occurrence!K1775*$I$12,INDEX($C$4:$C$102,N1775)+(Occurrence!K1775-INDEX($D$4:$D$102,N1775))/(INDEX($D$4:$D$102,N1775+1)-INDEX($D$4:$D$102,N1775))*(INDEX($C$4:$C$102,N1775+1)-INDEX($C$4:$C$102,N1775)))))</f>
        <v/>
      </c>
      <c r="P1775" s="12">
        <f>IFERROR(MATCH(Data!X1775,$F$4:$F$102,1),0)</f>
        <v/>
      </c>
      <c r="Q1775" s="9">
        <f>IF(P1775=0,Data!X1775+$I$13,IF(P1775&gt;=99,Data!X1775+$I$14,INDEX($E$4:$E$102,P1775)+(Data!X1775-INDEX($F$4:$F$102,P1775))/(INDEX($F$4:$F$102,P1775+1)-INDEX($F$4:$F$102,P1775))*(INDEX($E$4:$E$102,P1775+1)-INDEX($E$4:$E$102,P1775))))</f>
        <v/>
      </c>
      <c r="R1775" s="12">
        <f>IFERROR(MATCH(Data!Y1775,$F$4:$F$102,1),0)</f>
        <v/>
      </c>
      <c r="S1775" s="9">
        <f>IF(R1775=0,Data!Y1775+$I$13,IF(R1775&gt;=99,Data!Y1775+$I$14,INDEX($E$4:$E$102,R1775)+(Data!Y1775-INDEX($F$4:$F$102,R1775))/(INDEX($F$4:$F$102,R1775+1)-INDEX($F$4:$F$102,R1775))*(INDEX($E$4:$E$102,R1775+1)-INDEX($E$4:$E$102,R1775))))</f>
        <v/>
      </c>
    </row>
    <row r="1776">
      <c r="K1776" s="14">
        <f>Data!A1776</f>
        <v/>
      </c>
      <c r="L1776" s="12">
        <f>IF(Occurrence!J1776&lt;=0,-1,IFERROR(MATCH(Occurrence!J1776,$D$4:$D$102,1),0))</f>
        <v/>
      </c>
      <c r="M1776" s="9">
        <f>IF(L1776&lt;0,0,IF(L1776=0,Occurrence!J1776*$I$11,IF(L1776&gt;=99,Occurrence!J1776*$I$12,INDEX($C$4:$C$102,L1776)+(Occurrence!J1776-INDEX($D$4:$D$102,L1776))/(INDEX($D$4:$D$102,L1776+1)-INDEX($D$4:$D$102,L1776))*(INDEX($C$4:$C$102,L1776+1)-INDEX($C$4:$C$102,L1776)))))</f>
        <v/>
      </c>
      <c r="N1776" s="12">
        <f>IF(Occurrence!K1776&lt;=0,-1,IFERROR(MATCH(Occurrence!K1776,$D$4:$D$102,1),0))</f>
        <v/>
      </c>
      <c r="O1776" s="9">
        <f>IF(N1776&lt;0,0,IF(N1776=0,Occurrence!K1776*$I$11,IF(N1776&gt;=99,Occurrence!K1776*$I$12,INDEX($C$4:$C$102,N1776)+(Occurrence!K1776-INDEX($D$4:$D$102,N1776))/(INDEX($D$4:$D$102,N1776+1)-INDEX($D$4:$D$102,N1776))*(INDEX($C$4:$C$102,N1776+1)-INDEX($C$4:$C$102,N1776)))))</f>
        <v/>
      </c>
      <c r="P1776" s="12">
        <f>IFERROR(MATCH(Data!X1776,$F$4:$F$102,1),0)</f>
        <v/>
      </c>
      <c r="Q1776" s="9">
        <f>IF(P1776=0,Data!X1776+$I$13,IF(P1776&gt;=99,Data!X1776+$I$14,INDEX($E$4:$E$102,P1776)+(Data!X1776-INDEX($F$4:$F$102,P1776))/(INDEX($F$4:$F$102,P1776+1)-INDEX($F$4:$F$102,P1776))*(INDEX($E$4:$E$102,P1776+1)-INDEX($E$4:$E$102,P1776))))</f>
        <v/>
      </c>
      <c r="R1776" s="12">
        <f>IFERROR(MATCH(Data!Y1776,$F$4:$F$102,1),0)</f>
        <v/>
      </c>
      <c r="S1776" s="9">
        <f>IF(R1776=0,Data!Y1776+$I$13,IF(R1776&gt;=99,Data!Y1776+$I$14,INDEX($E$4:$E$102,R1776)+(Data!Y1776-INDEX($F$4:$F$102,R1776))/(INDEX($F$4:$F$102,R1776+1)-INDEX($F$4:$F$102,R1776))*(INDEX($E$4:$E$102,R1776+1)-INDEX($E$4:$E$102,R1776))))</f>
        <v/>
      </c>
    </row>
    <row r="1777">
      <c r="K1777" s="14">
        <f>Data!A1777</f>
        <v/>
      </c>
      <c r="L1777" s="12">
        <f>IF(Occurrence!J1777&lt;=0,-1,IFERROR(MATCH(Occurrence!J1777,$D$4:$D$102,1),0))</f>
        <v/>
      </c>
      <c r="M1777" s="9">
        <f>IF(L1777&lt;0,0,IF(L1777=0,Occurrence!J1777*$I$11,IF(L1777&gt;=99,Occurrence!J1777*$I$12,INDEX($C$4:$C$102,L1777)+(Occurrence!J1777-INDEX($D$4:$D$102,L1777))/(INDEX($D$4:$D$102,L1777+1)-INDEX($D$4:$D$102,L1777))*(INDEX($C$4:$C$102,L1777+1)-INDEX($C$4:$C$102,L1777)))))</f>
        <v/>
      </c>
      <c r="N1777" s="12">
        <f>IF(Occurrence!K1777&lt;=0,-1,IFERROR(MATCH(Occurrence!K1777,$D$4:$D$102,1),0))</f>
        <v/>
      </c>
      <c r="O1777" s="9">
        <f>IF(N1777&lt;0,0,IF(N1777=0,Occurrence!K1777*$I$11,IF(N1777&gt;=99,Occurrence!K1777*$I$12,INDEX($C$4:$C$102,N1777)+(Occurrence!K1777-INDEX($D$4:$D$102,N1777))/(INDEX($D$4:$D$102,N1777+1)-INDEX($D$4:$D$102,N1777))*(INDEX($C$4:$C$102,N1777+1)-INDEX($C$4:$C$102,N1777)))))</f>
        <v/>
      </c>
      <c r="P1777" s="12">
        <f>IFERROR(MATCH(Data!X1777,$F$4:$F$102,1),0)</f>
        <v/>
      </c>
      <c r="Q1777" s="9">
        <f>IF(P1777=0,Data!X1777+$I$13,IF(P1777&gt;=99,Data!X1777+$I$14,INDEX($E$4:$E$102,P1777)+(Data!X1777-INDEX($F$4:$F$102,P1777))/(INDEX($F$4:$F$102,P1777+1)-INDEX($F$4:$F$102,P1777))*(INDEX($E$4:$E$102,P1777+1)-INDEX($E$4:$E$102,P1777))))</f>
        <v/>
      </c>
      <c r="R1777" s="12">
        <f>IFERROR(MATCH(Data!Y1777,$F$4:$F$102,1),0)</f>
        <v/>
      </c>
      <c r="S1777" s="9">
        <f>IF(R1777=0,Data!Y1777+$I$13,IF(R1777&gt;=99,Data!Y1777+$I$14,INDEX($E$4:$E$102,R1777)+(Data!Y1777-INDEX($F$4:$F$102,R1777))/(INDEX($F$4:$F$102,R1777+1)-INDEX($F$4:$F$102,R1777))*(INDEX($E$4:$E$102,R1777+1)-INDEX($E$4:$E$102,R1777))))</f>
        <v/>
      </c>
    </row>
    <row r="1778">
      <c r="K1778" s="14">
        <f>Data!A1778</f>
        <v/>
      </c>
      <c r="L1778" s="12">
        <f>IF(Occurrence!J1778&lt;=0,-1,IFERROR(MATCH(Occurrence!J1778,$D$4:$D$102,1),0))</f>
        <v/>
      </c>
      <c r="M1778" s="9">
        <f>IF(L1778&lt;0,0,IF(L1778=0,Occurrence!J1778*$I$11,IF(L1778&gt;=99,Occurrence!J1778*$I$12,INDEX($C$4:$C$102,L1778)+(Occurrence!J1778-INDEX($D$4:$D$102,L1778))/(INDEX($D$4:$D$102,L1778+1)-INDEX($D$4:$D$102,L1778))*(INDEX($C$4:$C$102,L1778+1)-INDEX($C$4:$C$102,L1778)))))</f>
        <v/>
      </c>
      <c r="N1778" s="12">
        <f>IF(Occurrence!K1778&lt;=0,-1,IFERROR(MATCH(Occurrence!K1778,$D$4:$D$102,1),0))</f>
        <v/>
      </c>
      <c r="O1778" s="9">
        <f>IF(N1778&lt;0,0,IF(N1778=0,Occurrence!K1778*$I$11,IF(N1778&gt;=99,Occurrence!K1778*$I$12,INDEX($C$4:$C$102,N1778)+(Occurrence!K1778-INDEX($D$4:$D$102,N1778))/(INDEX($D$4:$D$102,N1778+1)-INDEX($D$4:$D$102,N1778))*(INDEX($C$4:$C$102,N1778+1)-INDEX($C$4:$C$102,N1778)))))</f>
        <v/>
      </c>
      <c r="P1778" s="12">
        <f>IFERROR(MATCH(Data!X1778,$F$4:$F$102,1),0)</f>
        <v/>
      </c>
      <c r="Q1778" s="9">
        <f>IF(P1778=0,Data!X1778+$I$13,IF(P1778&gt;=99,Data!X1778+$I$14,INDEX($E$4:$E$102,P1778)+(Data!X1778-INDEX($F$4:$F$102,P1778))/(INDEX($F$4:$F$102,P1778+1)-INDEX($F$4:$F$102,P1778))*(INDEX($E$4:$E$102,P1778+1)-INDEX($E$4:$E$102,P1778))))</f>
        <v/>
      </c>
      <c r="R1778" s="12">
        <f>IFERROR(MATCH(Data!Y1778,$F$4:$F$102,1),0)</f>
        <v/>
      </c>
      <c r="S1778" s="9">
        <f>IF(R1778=0,Data!Y1778+$I$13,IF(R1778&gt;=99,Data!Y1778+$I$14,INDEX($E$4:$E$102,R1778)+(Data!Y1778-INDEX($F$4:$F$102,R1778))/(INDEX($F$4:$F$102,R1778+1)-INDEX($F$4:$F$102,R1778))*(INDEX($E$4:$E$102,R1778+1)-INDEX($E$4:$E$102,R1778))))</f>
        <v/>
      </c>
    </row>
    <row r="1779">
      <c r="K1779" s="14">
        <f>Data!A1779</f>
        <v/>
      </c>
      <c r="L1779" s="12">
        <f>IF(Occurrence!J1779&lt;=0,-1,IFERROR(MATCH(Occurrence!J1779,$D$4:$D$102,1),0))</f>
        <v/>
      </c>
      <c r="M1779" s="9">
        <f>IF(L1779&lt;0,0,IF(L1779=0,Occurrence!J1779*$I$11,IF(L1779&gt;=99,Occurrence!J1779*$I$12,INDEX($C$4:$C$102,L1779)+(Occurrence!J1779-INDEX($D$4:$D$102,L1779))/(INDEX($D$4:$D$102,L1779+1)-INDEX($D$4:$D$102,L1779))*(INDEX($C$4:$C$102,L1779+1)-INDEX($C$4:$C$102,L1779)))))</f>
        <v/>
      </c>
      <c r="N1779" s="12">
        <f>IF(Occurrence!K1779&lt;=0,-1,IFERROR(MATCH(Occurrence!K1779,$D$4:$D$102,1),0))</f>
        <v/>
      </c>
      <c r="O1779" s="9">
        <f>IF(N1779&lt;0,0,IF(N1779=0,Occurrence!K1779*$I$11,IF(N1779&gt;=99,Occurrence!K1779*$I$12,INDEX($C$4:$C$102,N1779)+(Occurrence!K1779-INDEX($D$4:$D$102,N1779))/(INDEX($D$4:$D$102,N1779+1)-INDEX($D$4:$D$102,N1779))*(INDEX($C$4:$C$102,N1779+1)-INDEX($C$4:$C$102,N1779)))))</f>
        <v/>
      </c>
      <c r="P1779" s="12">
        <f>IFERROR(MATCH(Data!X1779,$F$4:$F$102,1),0)</f>
        <v/>
      </c>
      <c r="Q1779" s="9">
        <f>IF(P1779=0,Data!X1779+$I$13,IF(P1779&gt;=99,Data!X1779+$I$14,INDEX($E$4:$E$102,P1779)+(Data!X1779-INDEX($F$4:$F$102,P1779))/(INDEX($F$4:$F$102,P1779+1)-INDEX($F$4:$F$102,P1779))*(INDEX($E$4:$E$102,P1779+1)-INDEX($E$4:$E$102,P1779))))</f>
        <v/>
      </c>
      <c r="R1779" s="12">
        <f>IFERROR(MATCH(Data!Y1779,$F$4:$F$102,1),0)</f>
        <v/>
      </c>
      <c r="S1779" s="9">
        <f>IF(R1779=0,Data!Y1779+$I$13,IF(R1779&gt;=99,Data!Y1779+$I$14,INDEX($E$4:$E$102,R1779)+(Data!Y1779-INDEX($F$4:$F$102,R1779))/(INDEX($F$4:$F$102,R1779+1)-INDEX($F$4:$F$102,R1779))*(INDEX($E$4:$E$102,R1779+1)-INDEX($E$4:$E$102,R1779))))</f>
        <v/>
      </c>
    </row>
    <row r="1780">
      <c r="K1780" s="14">
        <f>Data!A1780</f>
        <v/>
      </c>
      <c r="L1780" s="12">
        <f>IF(Occurrence!J1780&lt;=0,-1,IFERROR(MATCH(Occurrence!J1780,$D$4:$D$102,1),0))</f>
        <v/>
      </c>
      <c r="M1780" s="9">
        <f>IF(L1780&lt;0,0,IF(L1780=0,Occurrence!J1780*$I$11,IF(L1780&gt;=99,Occurrence!J1780*$I$12,INDEX($C$4:$C$102,L1780)+(Occurrence!J1780-INDEX($D$4:$D$102,L1780))/(INDEX($D$4:$D$102,L1780+1)-INDEX($D$4:$D$102,L1780))*(INDEX($C$4:$C$102,L1780+1)-INDEX($C$4:$C$102,L1780)))))</f>
        <v/>
      </c>
      <c r="N1780" s="12">
        <f>IF(Occurrence!K1780&lt;=0,-1,IFERROR(MATCH(Occurrence!K1780,$D$4:$D$102,1),0))</f>
        <v/>
      </c>
      <c r="O1780" s="9">
        <f>IF(N1780&lt;0,0,IF(N1780=0,Occurrence!K1780*$I$11,IF(N1780&gt;=99,Occurrence!K1780*$I$12,INDEX($C$4:$C$102,N1780)+(Occurrence!K1780-INDEX($D$4:$D$102,N1780))/(INDEX($D$4:$D$102,N1780+1)-INDEX($D$4:$D$102,N1780))*(INDEX($C$4:$C$102,N1780+1)-INDEX($C$4:$C$102,N1780)))))</f>
        <v/>
      </c>
      <c r="P1780" s="12">
        <f>IFERROR(MATCH(Data!X1780,$F$4:$F$102,1),0)</f>
        <v/>
      </c>
      <c r="Q1780" s="9">
        <f>IF(P1780=0,Data!X1780+$I$13,IF(P1780&gt;=99,Data!X1780+$I$14,INDEX($E$4:$E$102,P1780)+(Data!X1780-INDEX($F$4:$F$102,P1780))/(INDEX($F$4:$F$102,P1780+1)-INDEX($F$4:$F$102,P1780))*(INDEX($E$4:$E$102,P1780+1)-INDEX($E$4:$E$102,P1780))))</f>
        <v/>
      </c>
      <c r="R1780" s="12">
        <f>IFERROR(MATCH(Data!Y1780,$F$4:$F$102,1),0)</f>
        <v/>
      </c>
      <c r="S1780" s="9">
        <f>IF(R1780=0,Data!Y1780+$I$13,IF(R1780&gt;=99,Data!Y1780+$I$14,INDEX($E$4:$E$102,R1780)+(Data!Y1780-INDEX($F$4:$F$102,R1780))/(INDEX($F$4:$F$102,R1780+1)-INDEX($F$4:$F$102,R1780))*(INDEX($E$4:$E$102,R1780+1)-INDEX($E$4:$E$102,R1780))))</f>
        <v/>
      </c>
    </row>
    <row r="1781">
      <c r="K1781" s="14">
        <f>Data!A1781</f>
        <v/>
      </c>
      <c r="L1781" s="12">
        <f>IF(Occurrence!J1781&lt;=0,-1,IFERROR(MATCH(Occurrence!J1781,$D$4:$D$102,1),0))</f>
        <v/>
      </c>
      <c r="M1781" s="9">
        <f>IF(L1781&lt;0,0,IF(L1781=0,Occurrence!J1781*$I$11,IF(L1781&gt;=99,Occurrence!J1781*$I$12,INDEX($C$4:$C$102,L1781)+(Occurrence!J1781-INDEX($D$4:$D$102,L1781))/(INDEX($D$4:$D$102,L1781+1)-INDEX($D$4:$D$102,L1781))*(INDEX($C$4:$C$102,L1781+1)-INDEX($C$4:$C$102,L1781)))))</f>
        <v/>
      </c>
      <c r="N1781" s="12">
        <f>IF(Occurrence!K1781&lt;=0,-1,IFERROR(MATCH(Occurrence!K1781,$D$4:$D$102,1),0))</f>
        <v/>
      </c>
      <c r="O1781" s="9">
        <f>IF(N1781&lt;0,0,IF(N1781=0,Occurrence!K1781*$I$11,IF(N1781&gt;=99,Occurrence!K1781*$I$12,INDEX($C$4:$C$102,N1781)+(Occurrence!K1781-INDEX($D$4:$D$102,N1781))/(INDEX($D$4:$D$102,N1781+1)-INDEX($D$4:$D$102,N1781))*(INDEX($C$4:$C$102,N1781+1)-INDEX($C$4:$C$102,N1781)))))</f>
        <v/>
      </c>
      <c r="P1781" s="12">
        <f>IFERROR(MATCH(Data!X1781,$F$4:$F$102,1),0)</f>
        <v/>
      </c>
      <c r="Q1781" s="9">
        <f>IF(P1781=0,Data!X1781+$I$13,IF(P1781&gt;=99,Data!X1781+$I$14,INDEX($E$4:$E$102,P1781)+(Data!X1781-INDEX($F$4:$F$102,P1781))/(INDEX($F$4:$F$102,P1781+1)-INDEX($F$4:$F$102,P1781))*(INDEX($E$4:$E$102,P1781+1)-INDEX($E$4:$E$102,P1781))))</f>
        <v/>
      </c>
      <c r="R1781" s="12">
        <f>IFERROR(MATCH(Data!Y1781,$F$4:$F$102,1),0)</f>
        <v/>
      </c>
      <c r="S1781" s="9">
        <f>IF(R1781=0,Data!Y1781+$I$13,IF(R1781&gt;=99,Data!Y1781+$I$14,INDEX($E$4:$E$102,R1781)+(Data!Y1781-INDEX($F$4:$F$102,R1781))/(INDEX($F$4:$F$102,R1781+1)-INDEX($F$4:$F$102,R1781))*(INDEX($E$4:$E$102,R1781+1)-INDEX($E$4:$E$102,R1781))))</f>
        <v/>
      </c>
    </row>
    <row r="1782">
      <c r="K1782" s="14">
        <f>Data!A1782</f>
        <v/>
      </c>
      <c r="L1782" s="12">
        <f>IF(Occurrence!J1782&lt;=0,-1,IFERROR(MATCH(Occurrence!J1782,$D$4:$D$102,1),0))</f>
        <v/>
      </c>
      <c r="M1782" s="9">
        <f>IF(L1782&lt;0,0,IF(L1782=0,Occurrence!J1782*$I$11,IF(L1782&gt;=99,Occurrence!J1782*$I$12,INDEX($C$4:$C$102,L1782)+(Occurrence!J1782-INDEX($D$4:$D$102,L1782))/(INDEX($D$4:$D$102,L1782+1)-INDEX($D$4:$D$102,L1782))*(INDEX($C$4:$C$102,L1782+1)-INDEX($C$4:$C$102,L1782)))))</f>
        <v/>
      </c>
      <c r="N1782" s="12">
        <f>IF(Occurrence!K1782&lt;=0,-1,IFERROR(MATCH(Occurrence!K1782,$D$4:$D$102,1),0))</f>
        <v/>
      </c>
      <c r="O1782" s="9">
        <f>IF(N1782&lt;0,0,IF(N1782=0,Occurrence!K1782*$I$11,IF(N1782&gt;=99,Occurrence!K1782*$I$12,INDEX($C$4:$C$102,N1782)+(Occurrence!K1782-INDEX($D$4:$D$102,N1782))/(INDEX($D$4:$D$102,N1782+1)-INDEX($D$4:$D$102,N1782))*(INDEX($C$4:$C$102,N1782+1)-INDEX($C$4:$C$102,N1782)))))</f>
        <v/>
      </c>
      <c r="P1782" s="12">
        <f>IFERROR(MATCH(Data!X1782,$F$4:$F$102,1),0)</f>
        <v/>
      </c>
      <c r="Q1782" s="9">
        <f>IF(P1782=0,Data!X1782+$I$13,IF(P1782&gt;=99,Data!X1782+$I$14,INDEX($E$4:$E$102,P1782)+(Data!X1782-INDEX($F$4:$F$102,P1782))/(INDEX($F$4:$F$102,P1782+1)-INDEX($F$4:$F$102,P1782))*(INDEX($E$4:$E$102,P1782+1)-INDEX($E$4:$E$102,P1782))))</f>
        <v/>
      </c>
      <c r="R1782" s="12">
        <f>IFERROR(MATCH(Data!Y1782,$F$4:$F$102,1),0)</f>
        <v/>
      </c>
      <c r="S1782" s="9">
        <f>IF(R1782=0,Data!Y1782+$I$13,IF(R1782&gt;=99,Data!Y1782+$I$14,INDEX($E$4:$E$102,R1782)+(Data!Y1782-INDEX($F$4:$F$102,R1782))/(INDEX($F$4:$F$102,R1782+1)-INDEX($F$4:$F$102,R1782))*(INDEX($E$4:$E$102,R1782+1)-INDEX($E$4:$E$102,R1782))))</f>
        <v/>
      </c>
    </row>
    <row r="1783">
      <c r="K1783" s="14">
        <f>Data!A1783</f>
        <v/>
      </c>
      <c r="L1783" s="12">
        <f>IF(Occurrence!J1783&lt;=0,-1,IFERROR(MATCH(Occurrence!J1783,$D$4:$D$102,1),0))</f>
        <v/>
      </c>
      <c r="M1783" s="9">
        <f>IF(L1783&lt;0,0,IF(L1783=0,Occurrence!J1783*$I$11,IF(L1783&gt;=99,Occurrence!J1783*$I$12,INDEX($C$4:$C$102,L1783)+(Occurrence!J1783-INDEX($D$4:$D$102,L1783))/(INDEX($D$4:$D$102,L1783+1)-INDEX($D$4:$D$102,L1783))*(INDEX($C$4:$C$102,L1783+1)-INDEX($C$4:$C$102,L1783)))))</f>
        <v/>
      </c>
      <c r="N1783" s="12">
        <f>IF(Occurrence!K1783&lt;=0,-1,IFERROR(MATCH(Occurrence!K1783,$D$4:$D$102,1),0))</f>
        <v/>
      </c>
      <c r="O1783" s="9">
        <f>IF(N1783&lt;0,0,IF(N1783=0,Occurrence!K1783*$I$11,IF(N1783&gt;=99,Occurrence!K1783*$I$12,INDEX($C$4:$C$102,N1783)+(Occurrence!K1783-INDEX($D$4:$D$102,N1783))/(INDEX($D$4:$D$102,N1783+1)-INDEX($D$4:$D$102,N1783))*(INDEX($C$4:$C$102,N1783+1)-INDEX($C$4:$C$102,N1783)))))</f>
        <v/>
      </c>
      <c r="P1783" s="12">
        <f>IFERROR(MATCH(Data!X1783,$F$4:$F$102,1),0)</f>
        <v/>
      </c>
      <c r="Q1783" s="9">
        <f>IF(P1783=0,Data!X1783+$I$13,IF(P1783&gt;=99,Data!X1783+$I$14,INDEX($E$4:$E$102,P1783)+(Data!X1783-INDEX($F$4:$F$102,P1783))/(INDEX($F$4:$F$102,P1783+1)-INDEX($F$4:$F$102,P1783))*(INDEX($E$4:$E$102,P1783+1)-INDEX($E$4:$E$102,P1783))))</f>
        <v/>
      </c>
      <c r="R1783" s="12">
        <f>IFERROR(MATCH(Data!Y1783,$F$4:$F$102,1),0)</f>
        <v/>
      </c>
      <c r="S1783" s="9">
        <f>IF(R1783=0,Data!Y1783+$I$13,IF(R1783&gt;=99,Data!Y1783+$I$14,INDEX($E$4:$E$102,R1783)+(Data!Y1783-INDEX($F$4:$F$102,R1783))/(INDEX($F$4:$F$102,R1783+1)-INDEX($F$4:$F$102,R1783))*(INDEX($E$4:$E$102,R1783+1)-INDEX($E$4:$E$102,R1783))))</f>
        <v/>
      </c>
    </row>
    <row r="1784">
      <c r="K1784" s="14">
        <f>Data!A1784</f>
        <v/>
      </c>
      <c r="L1784" s="12">
        <f>IF(Occurrence!J1784&lt;=0,-1,IFERROR(MATCH(Occurrence!J1784,$D$4:$D$102,1),0))</f>
        <v/>
      </c>
      <c r="M1784" s="9">
        <f>IF(L1784&lt;0,0,IF(L1784=0,Occurrence!J1784*$I$11,IF(L1784&gt;=99,Occurrence!J1784*$I$12,INDEX($C$4:$C$102,L1784)+(Occurrence!J1784-INDEX($D$4:$D$102,L1784))/(INDEX($D$4:$D$102,L1784+1)-INDEX($D$4:$D$102,L1784))*(INDEX($C$4:$C$102,L1784+1)-INDEX($C$4:$C$102,L1784)))))</f>
        <v/>
      </c>
      <c r="N1784" s="12">
        <f>IF(Occurrence!K1784&lt;=0,-1,IFERROR(MATCH(Occurrence!K1784,$D$4:$D$102,1),0))</f>
        <v/>
      </c>
      <c r="O1784" s="9">
        <f>IF(N1784&lt;0,0,IF(N1784=0,Occurrence!K1784*$I$11,IF(N1784&gt;=99,Occurrence!K1784*$I$12,INDEX($C$4:$C$102,N1784)+(Occurrence!K1784-INDEX($D$4:$D$102,N1784))/(INDEX($D$4:$D$102,N1784+1)-INDEX($D$4:$D$102,N1784))*(INDEX($C$4:$C$102,N1784+1)-INDEX($C$4:$C$102,N1784)))))</f>
        <v/>
      </c>
      <c r="P1784" s="12">
        <f>IFERROR(MATCH(Data!X1784,$F$4:$F$102,1),0)</f>
        <v/>
      </c>
      <c r="Q1784" s="9">
        <f>IF(P1784=0,Data!X1784+$I$13,IF(P1784&gt;=99,Data!X1784+$I$14,INDEX($E$4:$E$102,P1784)+(Data!X1784-INDEX($F$4:$F$102,P1784))/(INDEX($F$4:$F$102,P1784+1)-INDEX($F$4:$F$102,P1784))*(INDEX($E$4:$E$102,P1784+1)-INDEX($E$4:$E$102,P1784))))</f>
        <v/>
      </c>
      <c r="R1784" s="12">
        <f>IFERROR(MATCH(Data!Y1784,$F$4:$F$102,1),0)</f>
        <v/>
      </c>
      <c r="S1784" s="9">
        <f>IF(R1784=0,Data!Y1784+$I$13,IF(R1784&gt;=99,Data!Y1784+$I$14,INDEX($E$4:$E$102,R1784)+(Data!Y1784-INDEX($F$4:$F$102,R1784))/(INDEX($F$4:$F$102,R1784+1)-INDEX($F$4:$F$102,R1784))*(INDEX($E$4:$E$102,R1784+1)-INDEX($E$4:$E$102,R1784))))</f>
        <v/>
      </c>
    </row>
    <row r="1785">
      <c r="K1785" s="14">
        <f>Data!A1785</f>
        <v/>
      </c>
      <c r="L1785" s="12">
        <f>IF(Occurrence!J1785&lt;=0,-1,IFERROR(MATCH(Occurrence!J1785,$D$4:$D$102,1),0))</f>
        <v/>
      </c>
      <c r="M1785" s="9">
        <f>IF(L1785&lt;0,0,IF(L1785=0,Occurrence!J1785*$I$11,IF(L1785&gt;=99,Occurrence!J1785*$I$12,INDEX($C$4:$C$102,L1785)+(Occurrence!J1785-INDEX($D$4:$D$102,L1785))/(INDEX($D$4:$D$102,L1785+1)-INDEX($D$4:$D$102,L1785))*(INDEX($C$4:$C$102,L1785+1)-INDEX($C$4:$C$102,L1785)))))</f>
        <v/>
      </c>
      <c r="N1785" s="12">
        <f>IF(Occurrence!K1785&lt;=0,-1,IFERROR(MATCH(Occurrence!K1785,$D$4:$D$102,1),0))</f>
        <v/>
      </c>
      <c r="O1785" s="9">
        <f>IF(N1785&lt;0,0,IF(N1785=0,Occurrence!K1785*$I$11,IF(N1785&gt;=99,Occurrence!K1785*$I$12,INDEX($C$4:$C$102,N1785)+(Occurrence!K1785-INDEX($D$4:$D$102,N1785))/(INDEX($D$4:$D$102,N1785+1)-INDEX($D$4:$D$102,N1785))*(INDEX($C$4:$C$102,N1785+1)-INDEX($C$4:$C$102,N1785)))))</f>
        <v/>
      </c>
      <c r="P1785" s="12">
        <f>IFERROR(MATCH(Data!X1785,$F$4:$F$102,1),0)</f>
        <v/>
      </c>
      <c r="Q1785" s="9">
        <f>IF(P1785=0,Data!X1785+$I$13,IF(P1785&gt;=99,Data!X1785+$I$14,INDEX($E$4:$E$102,P1785)+(Data!X1785-INDEX($F$4:$F$102,P1785))/(INDEX($F$4:$F$102,P1785+1)-INDEX($F$4:$F$102,P1785))*(INDEX($E$4:$E$102,P1785+1)-INDEX($E$4:$E$102,P1785))))</f>
        <v/>
      </c>
      <c r="R1785" s="12">
        <f>IFERROR(MATCH(Data!Y1785,$F$4:$F$102,1),0)</f>
        <v/>
      </c>
      <c r="S1785" s="9">
        <f>IF(R1785=0,Data!Y1785+$I$13,IF(R1785&gt;=99,Data!Y1785+$I$14,INDEX($E$4:$E$102,R1785)+(Data!Y1785-INDEX($F$4:$F$102,R1785))/(INDEX($F$4:$F$102,R1785+1)-INDEX($F$4:$F$102,R1785))*(INDEX($E$4:$E$102,R1785+1)-INDEX($E$4:$E$102,R1785))))</f>
        <v/>
      </c>
    </row>
    <row r="1786">
      <c r="K1786" s="14">
        <f>Data!A1786</f>
        <v/>
      </c>
      <c r="L1786" s="12">
        <f>IF(Occurrence!J1786&lt;=0,-1,IFERROR(MATCH(Occurrence!J1786,$D$4:$D$102,1),0))</f>
        <v/>
      </c>
      <c r="M1786" s="9">
        <f>IF(L1786&lt;0,0,IF(L1786=0,Occurrence!J1786*$I$11,IF(L1786&gt;=99,Occurrence!J1786*$I$12,INDEX($C$4:$C$102,L1786)+(Occurrence!J1786-INDEX($D$4:$D$102,L1786))/(INDEX($D$4:$D$102,L1786+1)-INDEX($D$4:$D$102,L1786))*(INDEX($C$4:$C$102,L1786+1)-INDEX($C$4:$C$102,L1786)))))</f>
        <v/>
      </c>
      <c r="N1786" s="12">
        <f>IF(Occurrence!K1786&lt;=0,-1,IFERROR(MATCH(Occurrence!K1786,$D$4:$D$102,1),0))</f>
        <v/>
      </c>
      <c r="O1786" s="9">
        <f>IF(N1786&lt;0,0,IF(N1786=0,Occurrence!K1786*$I$11,IF(N1786&gt;=99,Occurrence!K1786*$I$12,INDEX($C$4:$C$102,N1786)+(Occurrence!K1786-INDEX($D$4:$D$102,N1786))/(INDEX($D$4:$D$102,N1786+1)-INDEX($D$4:$D$102,N1786))*(INDEX($C$4:$C$102,N1786+1)-INDEX($C$4:$C$102,N1786)))))</f>
        <v/>
      </c>
      <c r="P1786" s="12">
        <f>IFERROR(MATCH(Data!X1786,$F$4:$F$102,1),0)</f>
        <v/>
      </c>
      <c r="Q1786" s="9">
        <f>IF(P1786=0,Data!X1786+$I$13,IF(P1786&gt;=99,Data!X1786+$I$14,INDEX($E$4:$E$102,P1786)+(Data!X1786-INDEX($F$4:$F$102,P1786))/(INDEX($F$4:$F$102,P1786+1)-INDEX($F$4:$F$102,P1786))*(INDEX($E$4:$E$102,P1786+1)-INDEX($E$4:$E$102,P1786))))</f>
        <v/>
      </c>
      <c r="R1786" s="12">
        <f>IFERROR(MATCH(Data!Y1786,$F$4:$F$102,1),0)</f>
        <v/>
      </c>
      <c r="S1786" s="9">
        <f>IF(R1786=0,Data!Y1786+$I$13,IF(R1786&gt;=99,Data!Y1786+$I$14,INDEX($E$4:$E$102,R1786)+(Data!Y1786-INDEX($F$4:$F$102,R1786))/(INDEX($F$4:$F$102,R1786+1)-INDEX($F$4:$F$102,R1786))*(INDEX($E$4:$E$102,R1786+1)-INDEX($E$4:$E$102,R1786))))</f>
        <v/>
      </c>
    </row>
    <row r="1787">
      <c r="K1787" s="14">
        <f>Data!A1787</f>
        <v/>
      </c>
      <c r="L1787" s="12">
        <f>IF(Occurrence!J1787&lt;=0,-1,IFERROR(MATCH(Occurrence!J1787,$D$4:$D$102,1),0))</f>
        <v/>
      </c>
      <c r="M1787" s="9">
        <f>IF(L1787&lt;0,0,IF(L1787=0,Occurrence!J1787*$I$11,IF(L1787&gt;=99,Occurrence!J1787*$I$12,INDEX($C$4:$C$102,L1787)+(Occurrence!J1787-INDEX($D$4:$D$102,L1787))/(INDEX($D$4:$D$102,L1787+1)-INDEX($D$4:$D$102,L1787))*(INDEX($C$4:$C$102,L1787+1)-INDEX($C$4:$C$102,L1787)))))</f>
        <v/>
      </c>
      <c r="N1787" s="12">
        <f>IF(Occurrence!K1787&lt;=0,-1,IFERROR(MATCH(Occurrence!K1787,$D$4:$D$102,1),0))</f>
        <v/>
      </c>
      <c r="O1787" s="9">
        <f>IF(N1787&lt;0,0,IF(N1787=0,Occurrence!K1787*$I$11,IF(N1787&gt;=99,Occurrence!K1787*$I$12,INDEX($C$4:$C$102,N1787)+(Occurrence!K1787-INDEX($D$4:$D$102,N1787))/(INDEX($D$4:$D$102,N1787+1)-INDEX($D$4:$D$102,N1787))*(INDEX($C$4:$C$102,N1787+1)-INDEX($C$4:$C$102,N1787)))))</f>
        <v/>
      </c>
      <c r="P1787" s="12">
        <f>IFERROR(MATCH(Data!X1787,$F$4:$F$102,1),0)</f>
        <v/>
      </c>
      <c r="Q1787" s="9">
        <f>IF(P1787=0,Data!X1787+$I$13,IF(P1787&gt;=99,Data!X1787+$I$14,INDEX($E$4:$E$102,P1787)+(Data!X1787-INDEX($F$4:$F$102,P1787))/(INDEX($F$4:$F$102,P1787+1)-INDEX($F$4:$F$102,P1787))*(INDEX($E$4:$E$102,P1787+1)-INDEX($E$4:$E$102,P1787))))</f>
        <v/>
      </c>
      <c r="R1787" s="12">
        <f>IFERROR(MATCH(Data!Y1787,$F$4:$F$102,1),0)</f>
        <v/>
      </c>
      <c r="S1787" s="9">
        <f>IF(R1787=0,Data!Y1787+$I$13,IF(R1787&gt;=99,Data!Y1787+$I$14,INDEX($E$4:$E$102,R1787)+(Data!Y1787-INDEX($F$4:$F$102,R1787))/(INDEX($F$4:$F$102,R1787+1)-INDEX($F$4:$F$102,R1787))*(INDEX($E$4:$E$102,R1787+1)-INDEX($E$4:$E$102,R1787))))</f>
        <v/>
      </c>
    </row>
    <row r="1788">
      <c r="K1788" s="14">
        <f>Data!A1788</f>
        <v/>
      </c>
      <c r="L1788" s="12">
        <f>IF(Occurrence!J1788&lt;=0,-1,IFERROR(MATCH(Occurrence!J1788,$D$4:$D$102,1),0))</f>
        <v/>
      </c>
      <c r="M1788" s="9">
        <f>IF(L1788&lt;0,0,IF(L1788=0,Occurrence!J1788*$I$11,IF(L1788&gt;=99,Occurrence!J1788*$I$12,INDEX($C$4:$C$102,L1788)+(Occurrence!J1788-INDEX($D$4:$D$102,L1788))/(INDEX($D$4:$D$102,L1788+1)-INDEX($D$4:$D$102,L1788))*(INDEX($C$4:$C$102,L1788+1)-INDEX($C$4:$C$102,L1788)))))</f>
        <v/>
      </c>
      <c r="N1788" s="12">
        <f>IF(Occurrence!K1788&lt;=0,-1,IFERROR(MATCH(Occurrence!K1788,$D$4:$D$102,1),0))</f>
        <v/>
      </c>
      <c r="O1788" s="9">
        <f>IF(N1788&lt;0,0,IF(N1788=0,Occurrence!K1788*$I$11,IF(N1788&gt;=99,Occurrence!K1788*$I$12,INDEX($C$4:$C$102,N1788)+(Occurrence!K1788-INDEX($D$4:$D$102,N1788))/(INDEX($D$4:$D$102,N1788+1)-INDEX($D$4:$D$102,N1788))*(INDEX($C$4:$C$102,N1788+1)-INDEX($C$4:$C$102,N1788)))))</f>
        <v/>
      </c>
      <c r="P1788" s="12">
        <f>IFERROR(MATCH(Data!X1788,$F$4:$F$102,1),0)</f>
        <v/>
      </c>
      <c r="Q1788" s="9">
        <f>IF(P1788=0,Data!X1788+$I$13,IF(P1788&gt;=99,Data!X1788+$I$14,INDEX($E$4:$E$102,P1788)+(Data!X1788-INDEX($F$4:$F$102,P1788))/(INDEX($F$4:$F$102,P1788+1)-INDEX($F$4:$F$102,P1788))*(INDEX($E$4:$E$102,P1788+1)-INDEX($E$4:$E$102,P1788))))</f>
        <v/>
      </c>
      <c r="R1788" s="12">
        <f>IFERROR(MATCH(Data!Y1788,$F$4:$F$102,1),0)</f>
        <v/>
      </c>
      <c r="S1788" s="9">
        <f>IF(R1788=0,Data!Y1788+$I$13,IF(R1788&gt;=99,Data!Y1788+$I$14,INDEX($E$4:$E$102,R1788)+(Data!Y1788-INDEX($F$4:$F$102,R1788))/(INDEX($F$4:$F$102,R1788+1)-INDEX($F$4:$F$102,R1788))*(INDEX($E$4:$E$102,R1788+1)-INDEX($E$4:$E$102,R1788))))</f>
        <v/>
      </c>
    </row>
    <row r="1789">
      <c r="K1789" s="14">
        <f>Data!A1789</f>
        <v/>
      </c>
      <c r="L1789" s="12">
        <f>IF(Occurrence!J1789&lt;=0,-1,IFERROR(MATCH(Occurrence!J1789,$D$4:$D$102,1),0))</f>
        <v/>
      </c>
      <c r="M1789" s="9">
        <f>IF(L1789&lt;0,0,IF(L1789=0,Occurrence!J1789*$I$11,IF(L1789&gt;=99,Occurrence!J1789*$I$12,INDEX($C$4:$C$102,L1789)+(Occurrence!J1789-INDEX($D$4:$D$102,L1789))/(INDEX($D$4:$D$102,L1789+1)-INDEX($D$4:$D$102,L1789))*(INDEX($C$4:$C$102,L1789+1)-INDEX($C$4:$C$102,L1789)))))</f>
        <v/>
      </c>
      <c r="N1789" s="12">
        <f>IF(Occurrence!K1789&lt;=0,-1,IFERROR(MATCH(Occurrence!K1789,$D$4:$D$102,1),0))</f>
        <v/>
      </c>
      <c r="O1789" s="9">
        <f>IF(N1789&lt;0,0,IF(N1789=0,Occurrence!K1789*$I$11,IF(N1789&gt;=99,Occurrence!K1789*$I$12,INDEX($C$4:$C$102,N1789)+(Occurrence!K1789-INDEX($D$4:$D$102,N1789))/(INDEX($D$4:$D$102,N1789+1)-INDEX($D$4:$D$102,N1789))*(INDEX($C$4:$C$102,N1789+1)-INDEX($C$4:$C$102,N1789)))))</f>
        <v/>
      </c>
      <c r="P1789" s="12">
        <f>IFERROR(MATCH(Data!X1789,$F$4:$F$102,1),0)</f>
        <v/>
      </c>
      <c r="Q1789" s="9">
        <f>IF(P1789=0,Data!X1789+$I$13,IF(P1789&gt;=99,Data!X1789+$I$14,INDEX($E$4:$E$102,P1789)+(Data!X1789-INDEX($F$4:$F$102,P1789))/(INDEX($F$4:$F$102,P1789+1)-INDEX($F$4:$F$102,P1789))*(INDEX($E$4:$E$102,P1789+1)-INDEX($E$4:$E$102,P1789))))</f>
        <v/>
      </c>
      <c r="R1789" s="12">
        <f>IFERROR(MATCH(Data!Y1789,$F$4:$F$102,1),0)</f>
        <v/>
      </c>
      <c r="S1789" s="9">
        <f>IF(R1789=0,Data!Y1789+$I$13,IF(R1789&gt;=99,Data!Y1789+$I$14,INDEX($E$4:$E$102,R1789)+(Data!Y1789-INDEX($F$4:$F$102,R1789))/(INDEX($F$4:$F$102,R1789+1)-INDEX($F$4:$F$102,R1789))*(INDEX($E$4:$E$102,R1789+1)-INDEX($E$4:$E$102,R1789))))</f>
        <v/>
      </c>
    </row>
    <row r="1790">
      <c r="K1790" s="14">
        <f>Data!A1790</f>
        <v/>
      </c>
      <c r="L1790" s="12">
        <f>IF(Occurrence!J1790&lt;=0,-1,IFERROR(MATCH(Occurrence!J1790,$D$4:$D$102,1),0))</f>
        <v/>
      </c>
      <c r="M1790" s="9">
        <f>IF(L1790&lt;0,0,IF(L1790=0,Occurrence!J1790*$I$11,IF(L1790&gt;=99,Occurrence!J1790*$I$12,INDEX($C$4:$C$102,L1790)+(Occurrence!J1790-INDEX($D$4:$D$102,L1790))/(INDEX($D$4:$D$102,L1790+1)-INDEX($D$4:$D$102,L1790))*(INDEX($C$4:$C$102,L1790+1)-INDEX($C$4:$C$102,L1790)))))</f>
        <v/>
      </c>
      <c r="N1790" s="12">
        <f>IF(Occurrence!K1790&lt;=0,-1,IFERROR(MATCH(Occurrence!K1790,$D$4:$D$102,1),0))</f>
        <v/>
      </c>
      <c r="O1790" s="9">
        <f>IF(N1790&lt;0,0,IF(N1790=0,Occurrence!K1790*$I$11,IF(N1790&gt;=99,Occurrence!K1790*$I$12,INDEX($C$4:$C$102,N1790)+(Occurrence!K1790-INDEX($D$4:$D$102,N1790))/(INDEX($D$4:$D$102,N1790+1)-INDEX($D$4:$D$102,N1790))*(INDEX($C$4:$C$102,N1790+1)-INDEX($C$4:$C$102,N1790)))))</f>
        <v/>
      </c>
      <c r="P1790" s="12">
        <f>IFERROR(MATCH(Data!X1790,$F$4:$F$102,1),0)</f>
        <v/>
      </c>
      <c r="Q1790" s="9">
        <f>IF(P1790=0,Data!X1790+$I$13,IF(P1790&gt;=99,Data!X1790+$I$14,INDEX($E$4:$E$102,P1790)+(Data!X1790-INDEX($F$4:$F$102,P1790))/(INDEX($F$4:$F$102,P1790+1)-INDEX($F$4:$F$102,P1790))*(INDEX($E$4:$E$102,P1790+1)-INDEX($E$4:$E$102,P1790))))</f>
        <v/>
      </c>
      <c r="R1790" s="12">
        <f>IFERROR(MATCH(Data!Y1790,$F$4:$F$102,1),0)</f>
        <v/>
      </c>
      <c r="S1790" s="9">
        <f>IF(R1790=0,Data!Y1790+$I$13,IF(R1790&gt;=99,Data!Y1790+$I$14,INDEX($E$4:$E$102,R1790)+(Data!Y1790-INDEX($F$4:$F$102,R1790))/(INDEX($F$4:$F$102,R1790+1)-INDEX($F$4:$F$102,R1790))*(INDEX($E$4:$E$102,R1790+1)-INDEX($E$4:$E$102,R1790))))</f>
        <v/>
      </c>
    </row>
    <row r="1791">
      <c r="K1791" s="14">
        <f>Data!A1791</f>
        <v/>
      </c>
      <c r="L1791" s="12">
        <f>IF(Occurrence!J1791&lt;=0,-1,IFERROR(MATCH(Occurrence!J1791,$D$4:$D$102,1),0))</f>
        <v/>
      </c>
      <c r="M1791" s="9">
        <f>IF(L1791&lt;0,0,IF(L1791=0,Occurrence!J1791*$I$11,IF(L1791&gt;=99,Occurrence!J1791*$I$12,INDEX($C$4:$C$102,L1791)+(Occurrence!J1791-INDEX($D$4:$D$102,L1791))/(INDEX($D$4:$D$102,L1791+1)-INDEX($D$4:$D$102,L1791))*(INDEX($C$4:$C$102,L1791+1)-INDEX($C$4:$C$102,L1791)))))</f>
        <v/>
      </c>
      <c r="N1791" s="12">
        <f>IF(Occurrence!K1791&lt;=0,-1,IFERROR(MATCH(Occurrence!K1791,$D$4:$D$102,1),0))</f>
        <v/>
      </c>
      <c r="O1791" s="9">
        <f>IF(N1791&lt;0,0,IF(N1791=0,Occurrence!K1791*$I$11,IF(N1791&gt;=99,Occurrence!K1791*$I$12,INDEX($C$4:$C$102,N1791)+(Occurrence!K1791-INDEX($D$4:$D$102,N1791))/(INDEX($D$4:$D$102,N1791+1)-INDEX($D$4:$D$102,N1791))*(INDEX($C$4:$C$102,N1791+1)-INDEX($C$4:$C$102,N1791)))))</f>
        <v/>
      </c>
      <c r="P1791" s="12">
        <f>IFERROR(MATCH(Data!X1791,$F$4:$F$102,1),0)</f>
        <v/>
      </c>
      <c r="Q1791" s="9">
        <f>IF(P1791=0,Data!X1791+$I$13,IF(P1791&gt;=99,Data!X1791+$I$14,INDEX($E$4:$E$102,P1791)+(Data!X1791-INDEX($F$4:$F$102,P1791))/(INDEX($F$4:$F$102,P1791+1)-INDEX($F$4:$F$102,P1791))*(INDEX($E$4:$E$102,P1791+1)-INDEX($E$4:$E$102,P1791))))</f>
        <v/>
      </c>
      <c r="R1791" s="12">
        <f>IFERROR(MATCH(Data!Y1791,$F$4:$F$102,1),0)</f>
        <v/>
      </c>
      <c r="S1791" s="9">
        <f>IF(R1791=0,Data!Y1791+$I$13,IF(R1791&gt;=99,Data!Y1791+$I$14,INDEX($E$4:$E$102,R1791)+(Data!Y1791-INDEX($F$4:$F$102,R1791))/(INDEX($F$4:$F$102,R1791+1)-INDEX($F$4:$F$102,R1791))*(INDEX($E$4:$E$102,R1791+1)-INDEX($E$4:$E$102,R1791))))</f>
        <v/>
      </c>
    </row>
    <row r="1792">
      <c r="K1792" s="14">
        <f>Data!A1792</f>
        <v/>
      </c>
      <c r="L1792" s="12">
        <f>IF(Occurrence!J1792&lt;=0,-1,IFERROR(MATCH(Occurrence!J1792,$D$4:$D$102,1),0))</f>
        <v/>
      </c>
      <c r="M1792" s="9">
        <f>IF(L1792&lt;0,0,IF(L1792=0,Occurrence!J1792*$I$11,IF(L1792&gt;=99,Occurrence!J1792*$I$12,INDEX($C$4:$C$102,L1792)+(Occurrence!J1792-INDEX($D$4:$D$102,L1792))/(INDEX($D$4:$D$102,L1792+1)-INDEX($D$4:$D$102,L1792))*(INDEX($C$4:$C$102,L1792+1)-INDEX($C$4:$C$102,L1792)))))</f>
        <v/>
      </c>
      <c r="N1792" s="12">
        <f>IF(Occurrence!K1792&lt;=0,-1,IFERROR(MATCH(Occurrence!K1792,$D$4:$D$102,1),0))</f>
        <v/>
      </c>
      <c r="O1792" s="9">
        <f>IF(N1792&lt;0,0,IF(N1792=0,Occurrence!K1792*$I$11,IF(N1792&gt;=99,Occurrence!K1792*$I$12,INDEX($C$4:$C$102,N1792)+(Occurrence!K1792-INDEX($D$4:$D$102,N1792))/(INDEX($D$4:$D$102,N1792+1)-INDEX($D$4:$D$102,N1792))*(INDEX($C$4:$C$102,N1792+1)-INDEX($C$4:$C$102,N1792)))))</f>
        <v/>
      </c>
      <c r="P1792" s="12">
        <f>IFERROR(MATCH(Data!X1792,$F$4:$F$102,1),0)</f>
        <v/>
      </c>
      <c r="Q1792" s="9">
        <f>IF(P1792=0,Data!X1792+$I$13,IF(P1792&gt;=99,Data!X1792+$I$14,INDEX($E$4:$E$102,P1792)+(Data!X1792-INDEX($F$4:$F$102,P1792))/(INDEX($F$4:$F$102,P1792+1)-INDEX($F$4:$F$102,P1792))*(INDEX($E$4:$E$102,P1792+1)-INDEX($E$4:$E$102,P1792))))</f>
        <v/>
      </c>
      <c r="R1792" s="12">
        <f>IFERROR(MATCH(Data!Y1792,$F$4:$F$102,1),0)</f>
        <v/>
      </c>
      <c r="S1792" s="9">
        <f>IF(R1792=0,Data!Y1792+$I$13,IF(R1792&gt;=99,Data!Y1792+$I$14,INDEX($E$4:$E$102,R1792)+(Data!Y1792-INDEX($F$4:$F$102,R1792))/(INDEX($F$4:$F$102,R1792+1)-INDEX($F$4:$F$102,R1792))*(INDEX($E$4:$E$102,R1792+1)-INDEX($E$4:$E$102,R1792))))</f>
        <v/>
      </c>
    </row>
    <row r="1793">
      <c r="K1793" s="14">
        <f>Data!A1793</f>
        <v/>
      </c>
      <c r="L1793" s="12">
        <f>IF(Occurrence!J1793&lt;=0,-1,IFERROR(MATCH(Occurrence!J1793,$D$4:$D$102,1),0))</f>
        <v/>
      </c>
      <c r="M1793" s="9">
        <f>IF(L1793&lt;0,0,IF(L1793=0,Occurrence!J1793*$I$11,IF(L1793&gt;=99,Occurrence!J1793*$I$12,INDEX($C$4:$C$102,L1793)+(Occurrence!J1793-INDEX($D$4:$D$102,L1793))/(INDEX($D$4:$D$102,L1793+1)-INDEX($D$4:$D$102,L1793))*(INDEX($C$4:$C$102,L1793+1)-INDEX($C$4:$C$102,L1793)))))</f>
        <v/>
      </c>
      <c r="N1793" s="12">
        <f>IF(Occurrence!K1793&lt;=0,-1,IFERROR(MATCH(Occurrence!K1793,$D$4:$D$102,1),0))</f>
        <v/>
      </c>
      <c r="O1793" s="9">
        <f>IF(N1793&lt;0,0,IF(N1793=0,Occurrence!K1793*$I$11,IF(N1793&gt;=99,Occurrence!K1793*$I$12,INDEX($C$4:$C$102,N1793)+(Occurrence!K1793-INDEX($D$4:$D$102,N1793))/(INDEX($D$4:$D$102,N1793+1)-INDEX($D$4:$D$102,N1793))*(INDEX($C$4:$C$102,N1793+1)-INDEX($C$4:$C$102,N1793)))))</f>
        <v/>
      </c>
      <c r="P1793" s="12">
        <f>IFERROR(MATCH(Data!X1793,$F$4:$F$102,1),0)</f>
        <v/>
      </c>
      <c r="Q1793" s="9">
        <f>IF(P1793=0,Data!X1793+$I$13,IF(P1793&gt;=99,Data!X1793+$I$14,INDEX($E$4:$E$102,P1793)+(Data!X1793-INDEX($F$4:$F$102,P1793))/(INDEX($F$4:$F$102,P1793+1)-INDEX($F$4:$F$102,P1793))*(INDEX($E$4:$E$102,P1793+1)-INDEX($E$4:$E$102,P1793))))</f>
        <v/>
      </c>
      <c r="R1793" s="12">
        <f>IFERROR(MATCH(Data!Y1793,$F$4:$F$102,1),0)</f>
        <v/>
      </c>
      <c r="S1793" s="9">
        <f>IF(R1793=0,Data!Y1793+$I$13,IF(R1793&gt;=99,Data!Y1793+$I$14,INDEX($E$4:$E$102,R1793)+(Data!Y1793-INDEX($F$4:$F$102,R1793))/(INDEX($F$4:$F$102,R1793+1)-INDEX($F$4:$F$102,R1793))*(INDEX($E$4:$E$102,R1793+1)-INDEX($E$4:$E$102,R1793))))</f>
        <v/>
      </c>
    </row>
    <row r="1794">
      <c r="K1794" s="14">
        <f>Data!A1794</f>
        <v/>
      </c>
      <c r="L1794" s="12">
        <f>IF(Occurrence!J1794&lt;=0,-1,IFERROR(MATCH(Occurrence!J1794,$D$4:$D$102,1),0))</f>
        <v/>
      </c>
      <c r="M1794" s="9">
        <f>IF(L1794&lt;0,0,IF(L1794=0,Occurrence!J1794*$I$11,IF(L1794&gt;=99,Occurrence!J1794*$I$12,INDEX($C$4:$C$102,L1794)+(Occurrence!J1794-INDEX($D$4:$D$102,L1794))/(INDEX($D$4:$D$102,L1794+1)-INDEX($D$4:$D$102,L1794))*(INDEX($C$4:$C$102,L1794+1)-INDEX($C$4:$C$102,L1794)))))</f>
        <v/>
      </c>
      <c r="N1794" s="12">
        <f>IF(Occurrence!K1794&lt;=0,-1,IFERROR(MATCH(Occurrence!K1794,$D$4:$D$102,1),0))</f>
        <v/>
      </c>
      <c r="O1794" s="9">
        <f>IF(N1794&lt;0,0,IF(N1794=0,Occurrence!K1794*$I$11,IF(N1794&gt;=99,Occurrence!K1794*$I$12,INDEX($C$4:$C$102,N1794)+(Occurrence!K1794-INDEX($D$4:$D$102,N1794))/(INDEX($D$4:$D$102,N1794+1)-INDEX($D$4:$D$102,N1794))*(INDEX($C$4:$C$102,N1794+1)-INDEX($C$4:$C$102,N1794)))))</f>
        <v/>
      </c>
      <c r="P1794" s="12">
        <f>IFERROR(MATCH(Data!X1794,$F$4:$F$102,1),0)</f>
        <v/>
      </c>
      <c r="Q1794" s="9">
        <f>IF(P1794=0,Data!X1794+$I$13,IF(P1794&gt;=99,Data!X1794+$I$14,INDEX($E$4:$E$102,P1794)+(Data!X1794-INDEX($F$4:$F$102,P1794))/(INDEX($F$4:$F$102,P1794+1)-INDEX($F$4:$F$102,P1794))*(INDEX($E$4:$E$102,P1794+1)-INDEX($E$4:$E$102,P1794))))</f>
        <v/>
      </c>
      <c r="R1794" s="12">
        <f>IFERROR(MATCH(Data!Y1794,$F$4:$F$102,1),0)</f>
        <v/>
      </c>
      <c r="S1794" s="9">
        <f>IF(R1794=0,Data!Y1794+$I$13,IF(R1794&gt;=99,Data!Y1794+$I$14,INDEX($E$4:$E$102,R1794)+(Data!Y1794-INDEX($F$4:$F$102,R1794))/(INDEX($F$4:$F$102,R1794+1)-INDEX($F$4:$F$102,R1794))*(INDEX($E$4:$E$102,R1794+1)-INDEX($E$4:$E$102,R1794))))</f>
        <v/>
      </c>
    </row>
    <row r="1795">
      <c r="K1795" s="14">
        <f>Data!A1795</f>
        <v/>
      </c>
      <c r="L1795" s="12">
        <f>IF(Occurrence!J1795&lt;=0,-1,IFERROR(MATCH(Occurrence!J1795,$D$4:$D$102,1),0))</f>
        <v/>
      </c>
      <c r="M1795" s="9">
        <f>IF(L1795&lt;0,0,IF(L1795=0,Occurrence!J1795*$I$11,IF(L1795&gt;=99,Occurrence!J1795*$I$12,INDEX($C$4:$C$102,L1795)+(Occurrence!J1795-INDEX($D$4:$D$102,L1795))/(INDEX($D$4:$D$102,L1795+1)-INDEX($D$4:$D$102,L1795))*(INDEX($C$4:$C$102,L1795+1)-INDEX($C$4:$C$102,L1795)))))</f>
        <v/>
      </c>
      <c r="N1795" s="12">
        <f>IF(Occurrence!K1795&lt;=0,-1,IFERROR(MATCH(Occurrence!K1795,$D$4:$D$102,1),0))</f>
        <v/>
      </c>
      <c r="O1795" s="9">
        <f>IF(N1795&lt;0,0,IF(N1795=0,Occurrence!K1795*$I$11,IF(N1795&gt;=99,Occurrence!K1795*$I$12,INDEX($C$4:$C$102,N1795)+(Occurrence!K1795-INDEX($D$4:$D$102,N1795))/(INDEX($D$4:$D$102,N1795+1)-INDEX($D$4:$D$102,N1795))*(INDEX($C$4:$C$102,N1795+1)-INDEX($C$4:$C$102,N1795)))))</f>
        <v/>
      </c>
      <c r="P1795" s="12">
        <f>IFERROR(MATCH(Data!X1795,$F$4:$F$102,1),0)</f>
        <v/>
      </c>
      <c r="Q1795" s="9">
        <f>IF(P1795=0,Data!X1795+$I$13,IF(P1795&gt;=99,Data!X1795+$I$14,INDEX($E$4:$E$102,P1795)+(Data!X1795-INDEX($F$4:$F$102,P1795))/(INDEX($F$4:$F$102,P1795+1)-INDEX($F$4:$F$102,P1795))*(INDEX($E$4:$E$102,P1795+1)-INDEX($E$4:$E$102,P1795))))</f>
        <v/>
      </c>
      <c r="R1795" s="12">
        <f>IFERROR(MATCH(Data!Y1795,$F$4:$F$102,1),0)</f>
        <v/>
      </c>
      <c r="S1795" s="9">
        <f>IF(R1795=0,Data!Y1795+$I$13,IF(R1795&gt;=99,Data!Y1795+$I$14,INDEX($E$4:$E$102,R1795)+(Data!Y1795-INDEX($F$4:$F$102,R1795))/(INDEX($F$4:$F$102,R1795+1)-INDEX($F$4:$F$102,R1795))*(INDEX($E$4:$E$102,R1795+1)-INDEX($E$4:$E$102,R1795))))</f>
        <v/>
      </c>
    </row>
    <row r="1796">
      <c r="K1796" s="14">
        <f>Data!A1796</f>
        <v/>
      </c>
      <c r="L1796" s="12">
        <f>IF(Occurrence!J1796&lt;=0,-1,IFERROR(MATCH(Occurrence!J1796,$D$4:$D$102,1),0))</f>
        <v/>
      </c>
      <c r="M1796" s="9">
        <f>IF(L1796&lt;0,0,IF(L1796=0,Occurrence!J1796*$I$11,IF(L1796&gt;=99,Occurrence!J1796*$I$12,INDEX($C$4:$C$102,L1796)+(Occurrence!J1796-INDEX($D$4:$D$102,L1796))/(INDEX($D$4:$D$102,L1796+1)-INDEX($D$4:$D$102,L1796))*(INDEX($C$4:$C$102,L1796+1)-INDEX($C$4:$C$102,L1796)))))</f>
        <v/>
      </c>
      <c r="N1796" s="12">
        <f>IF(Occurrence!K1796&lt;=0,-1,IFERROR(MATCH(Occurrence!K1796,$D$4:$D$102,1),0))</f>
        <v/>
      </c>
      <c r="O1796" s="9">
        <f>IF(N1796&lt;0,0,IF(N1796=0,Occurrence!K1796*$I$11,IF(N1796&gt;=99,Occurrence!K1796*$I$12,INDEX($C$4:$C$102,N1796)+(Occurrence!K1796-INDEX($D$4:$D$102,N1796))/(INDEX($D$4:$D$102,N1796+1)-INDEX($D$4:$D$102,N1796))*(INDEX($C$4:$C$102,N1796+1)-INDEX($C$4:$C$102,N1796)))))</f>
        <v/>
      </c>
      <c r="P1796" s="12">
        <f>IFERROR(MATCH(Data!X1796,$F$4:$F$102,1),0)</f>
        <v/>
      </c>
      <c r="Q1796" s="9">
        <f>IF(P1796=0,Data!X1796+$I$13,IF(P1796&gt;=99,Data!X1796+$I$14,INDEX($E$4:$E$102,P1796)+(Data!X1796-INDEX($F$4:$F$102,P1796))/(INDEX($F$4:$F$102,P1796+1)-INDEX($F$4:$F$102,P1796))*(INDEX($E$4:$E$102,P1796+1)-INDEX($E$4:$E$102,P1796))))</f>
        <v/>
      </c>
      <c r="R1796" s="12">
        <f>IFERROR(MATCH(Data!Y1796,$F$4:$F$102,1),0)</f>
        <v/>
      </c>
      <c r="S1796" s="9">
        <f>IF(R1796=0,Data!Y1796+$I$13,IF(R1796&gt;=99,Data!Y1796+$I$14,INDEX($E$4:$E$102,R1796)+(Data!Y1796-INDEX($F$4:$F$102,R1796))/(INDEX($F$4:$F$102,R1796+1)-INDEX($F$4:$F$102,R1796))*(INDEX($E$4:$E$102,R1796+1)-INDEX($E$4:$E$102,R1796))))</f>
        <v/>
      </c>
    </row>
    <row r="1797">
      <c r="K1797" s="14">
        <f>Data!A1797</f>
        <v/>
      </c>
      <c r="L1797" s="12">
        <f>IF(Occurrence!J1797&lt;=0,-1,IFERROR(MATCH(Occurrence!J1797,$D$4:$D$102,1),0))</f>
        <v/>
      </c>
      <c r="M1797" s="9">
        <f>IF(L1797&lt;0,0,IF(L1797=0,Occurrence!J1797*$I$11,IF(L1797&gt;=99,Occurrence!J1797*$I$12,INDEX($C$4:$C$102,L1797)+(Occurrence!J1797-INDEX($D$4:$D$102,L1797))/(INDEX($D$4:$D$102,L1797+1)-INDEX($D$4:$D$102,L1797))*(INDEX($C$4:$C$102,L1797+1)-INDEX($C$4:$C$102,L1797)))))</f>
        <v/>
      </c>
      <c r="N1797" s="12">
        <f>IF(Occurrence!K1797&lt;=0,-1,IFERROR(MATCH(Occurrence!K1797,$D$4:$D$102,1),0))</f>
        <v/>
      </c>
      <c r="O1797" s="9">
        <f>IF(N1797&lt;0,0,IF(N1797=0,Occurrence!K1797*$I$11,IF(N1797&gt;=99,Occurrence!K1797*$I$12,INDEX($C$4:$C$102,N1797)+(Occurrence!K1797-INDEX($D$4:$D$102,N1797))/(INDEX($D$4:$D$102,N1797+1)-INDEX($D$4:$D$102,N1797))*(INDEX($C$4:$C$102,N1797+1)-INDEX($C$4:$C$102,N1797)))))</f>
        <v/>
      </c>
      <c r="P1797" s="12">
        <f>IFERROR(MATCH(Data!X1797,$F$4:$F$102,1),0)</f>
        <v/>
      </c>
      <c r="Q1797" s="9">
        <f>IF(P1797=0,Data!X1797+$I$13,IF(P1797&gt;=99,Data!X1797+$I$14,INDEX($E$4:$E$102,P1797)+(Data!X1797-INDEX($F$4:$F$102,P1797))/(INDEX($F$4:$F$102,P1797+1)-INDEX($F$4:$F$102,P1797))*(INDEX($E$4:$E$102,P1797+1)-INDEX($E$4:$E$102,P1797))))</f>
        <v/>
      </c>
      <c r="R1797" s="12">
        <f>IFERROR(MATCH(Data!Y1797,$F$4:$F$102,1),0)</f>
        <v/>
      </c>
      <c r="S1797" s="9">
        <f>IF(R1797=0,Data!Y1797+$I$13,IF(R1797&gt;=99,Data!Y1797+$I$14,INDEX($E$4:$E$102,R1797)+(Data!Y1797-INDEX($F$4:$F$102,R1797))/(INDEX($F$4:$F$102,R1797+1)-INDEX($F$4:$F$102,R1797))*(INDEX($E$4:$E$102,R1797+1)-INDEX($E$4:$E$102,R1797))))</f>
        <v/>
      </c>
    </row>
    <row r="1798">
      <c r="K1798" s="14">
        <f>Data!A1798</f>
        <v/>
      </c>
      <c r="L1798" s="12">
        <f>IF(Occurrence!J1798&lt;=0,-1,IFERROR(MATCH(Occurrence!J1798,$D$4:$D$102,1),0))</f>
        <v/>
      </c>
      <c r="M1798" s="9">
        <f>IF(L1798&lt;0,0,IF(L1798=0,Occurrence!J1798*$I$11,IF(L1798&gt;=99,Occurrence!J1798*$I$12,INDEX($C$4:$C$102,L1798)+(Occurrence!J1798-INDEX($D$4:$D$102,L1798))/(INDEX($D$4:$D$102,L1798+1)-INDEX($D$4:$D$102,L1798))*(INDEX($C$4:$C$102,L1798+1)-INDEX($C$4:$C$102,L1798)))))</f>
        <v/>
      </c>
      <c r="N1798" s="12">
        <f>IF(Occurrence!K1798&lt;=0,-1,IFERROR(MATCH(Occurrence!K1798,$D$4:$D$102,1),0))</f>
        <v/>
      </c>
      <c r="O1798" s="9">
        <f>IF(N1798&lt;0,0,IF(N1798=0,Occurrence!K1798*$I$11,IF(N1798&gt;=99,Occurrence!K1798*$I$12,INDEX($C$4:$C$102,N1798)+(Occurrence!K1798-INDEX($D$4:$D$102,N1798))/(INDEX($D$4:$D$102,N1798+1)-INDEX($D$4:$D$102,N1798))*(INDEX($C$4:$C$102,N1798+1)-INDEX($C$4:$C$102,N1798)))))</f>
        <v/>
      </c>
      <c r="P1798" s="12">
        <f>IFERROR(MATCH(Data!X1798,$F$4:$F$102,1),0)</f>
        <v/>
      </c>
      <c r="Q1798" s="9">
        <f>IF(P1798=0,Data!X1798+$I$13,IF(P1798&gt;=99,Data!X1798+$I$14,INDEX($E$4:$E$102,P1798)+(Data!X1798-INDEX($F$4:$F$102,P1798))/(INDEX($F$4:$F$102,P1798+1)-INDEX($F$4:$F$102,P1798))*(INDEX($E$4:$E$102,P1798+1)-INDEX($E$4:$E$102,P1798))))</f>
        <v/>
      </c>
      <c r="R1798" s="12">
        <f>IFERROR(MATCH(Data!Y1798,$F$4:$F$102,1),0)</f>
        <v/>
      </c>
      <c r="S1798" s="9">
        <f>IF(R1798=0,Data!Y1798+$I$13,IF(R1798&gt;=99,Data!Y1798+$I$14,INDEX($E$4:$E$102,R1798)+(Data!Y1798-INDEX($F$4:$F$102,R1798))/(INDEX($F$4:$F$102,R1798+1)-INDEX($F$4:$F$102,R1798))*(INDEX($E$4:$E$102,R1798+1)-INDEX($E$4:$E$102,R1798))))</f>
        <v/>
      </c>
    </row>
    <row r="1799">
      <c r="K1799" s="14">
        <f>Data!A1799</f>
        <v/>
      </c>
      <c r="L1799" s="12">
        <f>IF(Occurrence!J1799&lt;=0,-1,IFERROR(MATCH(Occurrence!J1799,$D$4:$D$102,1),0))</f>
        <v/>
      </c>
      <c r="M1799" s="9">
        <f>IF(L1799&lt;0,0,IF(L1799=0,Occurrence!J1799*$I$11,IF(L1799&gt;=99,Occurrence!J1799*$I$12,INDEX($C$4:$C$102,L1799)+(Occurrence!J1799-INDEX($D$4:$D$102,L1799))/(INDEX($D$4:$D$102,L1799+1)-INDEX($D$4:$D$102,L1799))*(INDEX($C$4:$C$102,L1799+1)-INDEX($C$4:$C$102,L1799)))))</f>
        <v/>
      </c>
      <c r="N1799" s="12">
        <f>IF(Occurrence!K1799&lt;=0,-1,IFERROR(MATCH(Occurrence!K1799,$D$4:$D$102,1),0))</f>
        <v/>
      </c>
      <c r="O1799" s="9">
        <f>IF(N1799&lt;0,0,IF(N1799=0,Occurrence!K1799*$I$11,IF(N1799&gt;=99,Occurrence!K1799*$I$12,INDEX($C$4:$C$102,N1799)+(Occurrence!K1799-INDEX($D$4:$D$102,N1799))/(INDEX($D$4:$D$102,N1799+1)-INDEX($D$4:$D$102,N1799))*(INDEX($C$4:$C$102,N1799+1)-INDEX($C$4:$C$102,N1799)))))</f>
        <v/>
      </c>
      <c r="P1799" s="12">
        <f>IFERROR(MATCH(Data!X1799,$F$4:$F$102,1),0)</f>
        <v/>
      </c>
      <c r="Q1799" s="9">
        <f>IF(P1799=0,Data!X1799+$I$13,IF(P1799&gt;=99,Data!X1799+$I$14,INDEX($E$4:$E$102,P1799)+(Data!X1799-INDEX($F$4:$F$102,P1799))/(INDEX($F$4:$F$102,P1799+1)-INDEX($F$4:$F$102,P1799))*(INDEX($E$4:$E$102,P1799+1)-INDEX($E$4:$E$102,P1799))))</f>
        <v/>
      </c>
      <c r="R1799" s="12">
        <f>IFERROR(MATCH(Data!Y1799,$F$4:$F$102,1),0)</f>
        <v/>
      </c>
      <c r="S1799" s="9">
        <f>IF(R1799=0,Data!Y1799+$I$13,IF(R1799&gt;=99,Data!Y1799+$I$14,INDEX($E$4:$E$102,R1799)+(Data!Y1799-INDEX($F$4:$F$102,R1799))/(INDEX($F$4:$F$102,R1799+1)-INDEX($F$4:$F$102,R1799))*(INDEX($E$4:$E$102,R1799+1)-INDEX($E$4:$E$102,R1799))))</f>
        <v/>
      </c>
    </row>
    <row r="1800">
      <c r="K1800" s="14">
        <f>Data!A1800</f>
        <v/>
      </c>
      <c r="L1800" s="12">
        <f>IF(Occurrence!J1800&lt;=0,-1,IFERROR(MATCH(Occurrence!J1800,$D$4:$D$102,1),0))</f>
        <v/>
      </c>
      <c r="M1800" s="9">
        <f>IF(L1800&lt;0,0,IF(L1800=0,Occurrence!J1800*$I$11,IF(L1800&gt;=99,Occurrence!J1800*$I$12,INDEX($C$4:$C$102,L1800)+(Occurrence!J1800-INDEX($D$4:$D$102,L1800))/(INDEX($D$4:$D$102,L1800+1)-INDEX($D$4:$D$102,L1800))*(INDEX($C$4:$C$102,L1800+1)-INDEX($C$4:$C$102,L1800)))))</f>
        <v/>
      </c>
      <c r="N1800" s="12">
        <f>IF(Occurrence!K1800&lt;=0,-1,IFERROR(MATCH(Occurrence!K1800,$D$4:$D$102,1),0))</f>
        <v/>
      </c>
      <c r="O1800" s="9">
        <f>IF(N1800&lt;0,0,IF(N1800=0,Occurrence!K1800*$I$11,IF(N1800&gt;=99,Occurrence!K1800*$I$12,INDEX($C$4:$C$102,N1800)+(Occurrence!K1800-INDEX($D$4:$D$102,N1800))/(INDEX($D$4:$D$102,N1800+1)-INDEX($D$4:$D$102,N1800))*(INDEX($C$4:$C$102,N1800+1)-INDEX($C$4:$C$102,N1800)))))</f>
        <v/>
      </c>
      <c r="P1800" s="12">
        <f>IFERROR(MATCH(Data!X1800,$F$4:$F$102,1),0)</f>
        <v/>
      </c>
      <c r="Q1800" s="9">
        <f>IF(P1800=0,Data!X1800+$I$13,IF(P1800&gt;=99,Data!X1800+$I$14,INDEX($E$4:$E$102,P1800)+(Data!X1800-INDEX($F$4:$F$102,P1800))/(INDEX($F$4:$F$102,P1800+1)-INDEX($F$4:$F$102,P1800))*(INDEX($E$4:$E$102,P1800+1)-INDEX($E$4:$E$102,P1800))))</f>
        <v/>
      </c>
      <c r="R1800" s="12">
        <f>IFERROR(MATCH(Data!Y1800,$F$4:$F$102,1),0)</f>
        <v/>
      </c>
      <c r="S1800" s="9">
        <f>IF(R1800=0,Data!Y1800+$I$13,IF(R1800&gt;=99,Data!Y1800+$I$14,INDEX($E$4:$E$102,R1800)+(Data!Y1800-INDEX($F$4:$F$102,R1800))/(INDEX($F$4:$F$102,R1800+1)-INDEX($F$4:$F$102,R1800))*(INDEX($E$4:$E$102,R1800+1)-INDEX($E$4:$E$102,R1800))))</f>
        <v/>
      </c>
    </row>
    <row r="1801">
      <c r="K1801" s="14">
        <f>Data!A1801</f>
        <v/>
      </c>
      <c r="L1801" s="12">
        <f>IF(Occurrence!J1801&lt;=0,-1,IFERROR(MATCH(Occurrence!J1801,$D$4:$D$102,1),0))</f>
        <v/>
      </c>
      <c r="M1801" s="9">
        <f>IF(L1801&lt;0,0,IF(L1801=0,Occurrence!J1801*$I$11,IF(L1801&gt;=99,Occurrence!J1801*$I$12,INDEX($C$4:$C$102,L1801)+(Occurrence!J1801-INDEX($D$4:$D$102,L1801))/(INDEX($D$4:$D$102,L1801+1)-INDEX($D$4:$D$102,L1801))*(INDEX($C$4:$C$102,L1801+1)-INDEX($C$4:$C$102,L1801)))))</f>
        <v/>
      </c>
      <c r="N1801" s="12">
        <f>IF(Occurrence!K1801&lt;=0,-1,IFERROR(MATCH(Occurrence!K1801,$D$4:$D$102,1),0))</f>
        <v/>
      </c>
      <c r="O1801" s="9">
        <f>IF(N1801&lt;0,0,IF(N1801=0,Occurrence!K1801*$I$11,IF(N1801&gt;=99,Occurrence!K1801*$I$12,INDEX($C$4:$C$102,N1801)+(Occurrence!K1801-INDEX($D$4:$D$102,N1801))/(INDEX($D$4:$D$102,N1801+1)-INDEX($D$4:$D$102,N1801))*(INDEX($C$4:$C$102,N1801+1)-INDEX($C$4:$C$102,N1801)))))</f>
        <v/>
      </c>
      <c r="P1801" s="12">
        <f>IFERROR(MATCH(Data!X1801,$F$4:$F$102,1),0)</f>
        <v/>
      </c>
      <c r="Q1801" s="9">
        <f>IF(P1801=0,Data!X1801+$I$13,IF(P1801&gt;=99,Data!X1801+$I$14,INDEX($E$4:$E$102,P1801)+(Data!X1801-INDEX($F$4:$F$102,P1801))/(INDEX($F$4:$F$102,P1801+1)-INDEX($F$4:$F$102,P1801))*(INDEX($E$4:$E$102,P1801+1)-INDEX($E$4:$E$102,P1801))))</f>
        <v/>
      </c>
      <c r="R1801" s="12">
        <f>IFERROR(MATCH(Data!Y1801,$F$4:$F$102,1),0)</f>
        <v/>
      </c>
      <c r="S1801" s="9">
        <f>IF(R1801=0,Data!Y1801+$I$13,IF(R1801&gt;=99,Data!Y1801+$I$14,INDEX($E$4:$E$102,R1801)+(Data!Y1801-INDEX($F$4:$F$102,R1801))/(INDEX($F$4:$F$102,R1801+1)-INDEX($F$4:$F$102,R1801))*(INDEX($E$4:$E$102,R1801+1)-INDEX($E$4:$E$102,R1801))))</f>
        <v/>
      </c>
    </row>
    <row r="1802">
      <c r="K1802" s="14">
        <f>Data!A1802</f>
        <v/>
      </c>
      <c r="L1802" s="12">
        <f>IF(Occurrence!J1802&lt;=0,-1,IFERROR(MATCH(Occurrence!J1802,$D$4:$D$102,1),0))</f>
        <v/>
      </c>
      <c r="M1802" s="9">
        <f>IF(L1802&lt;0,0,IF(L1802=0,Occurrence!J1802*$I$11,IF(L1802&gt;=99,Occurrence!J1802*$I$12,INDEX($C$4:$C$102,L1802)+(Occurrence!J1802-INDEX($D$4:$D$102,L1802))/(INDEX($D$4:$D$102,L1802+1)-INDEX($D$4:$D$102,L1802))*(INDEX($C$4:$C$102,L1802+1)-INDEX($C$4:$C$102,L1802)))))</f>
        <v/>
      </c>
      <c r="N1802" s="12">
        <f>IF(Occurrence!K1802&lt;=0,-1,IFERROR(MATCH(Occurrence!K1802,$D$4:$D$102,1),0))</f>
        <v/>
      </c>
      <c r="O1802" s="9">
        <f>IF(N1802&lt;0,0,IF(N1802=0,Occurrence!K1802*$I$11,IF(N1802&gt;=99,Occurrence!K1802*$I$12,INDEX($C$4:$C$102,N1802)+(Occurrence!K1802-INDEX($D$4:$D$102,N1802))/(INDEX($D$4:$D$102,N1802+1)-INDEX($D$4:$D$102,N1802))*(INDEX($C$4:$C$102,N1802+1)-INDEX($C$4:$C$102,N1802)))))</f>
        <v/>
      </c>
      <c r="P1802" s="12">
        <f>IFERROR(MATCH(Data!X1802,$F$4:$F$102,1),0)</f>
        <v/>
      </c>
      <c r="Q1802" s="9">
        <f>IF(P1802=0,Data!X1802+$I$13,IF(P1802&gt;=99,Data!X1802+$I$14,INDEX($E$4:$E$102,P1802)+(Data!X1802-INDEX($F$4:$F$102,P1802))/(INDEX($F$4:$F$102,P1802+1)-INDEX($F$4:$F$102,P1802))*(INDEX($E$4:$E$102,P1802+1)-INDEX($E$4:$E$102,P1802))))</f>
        <v/>
      </c>
      <c r="R1802" s="12">
        <f>IFERROR(MATCH(Data!Y1802,$F$4:$F$102,1),0)</f>
        <v/>
      </c>
      <c r="S1802" s="9">
        <f>IF(R1802=0,Data!Y1802+$I$13,IF(R1802&gt;=99,Data!Y1802+$I$14,INDEX($E$4:$E$102,R1802)+(Data!Y1802-INDEX($F$4:$F$102,R1802))/(INDEX($F$4:$F$102,R1802+1)-INDEX($F$4:$F$102,R1802))*(INDEX($E$4:$E$102,R1802+1)-INDEX($E$4:$E$102,R1802))))</f>
        <v/>
      </c>
    </row>
    <row r="1803">
      <c r="K1803" s="14">
        <f>Data!A1803</f>
        <v/>
      </c>
      <c r="L1803" s="12">
        <f>IF(Occurrence!J1803&lt;=0,-1,IFERROR(MATCH(Occurrence!J1803,$D$4:$D$102,1),0))</f>
        <v/>
      </c>
      <c r="M1803" s="9">
        <f>IF(L1803&lt;0,0,IF(L1803=0,Occurrence!J1803*$I$11,IF(L1803&gt;=99,Occurrence!J1803*$I$12,INDEX($C$4:$C$102,L1803)+(Occurrence!J1803-INDEX($D$4:$D$102,L1803))/(INDEX($D$4:$D$102,L1803+1)-INDEX($D$4:$D$102,L1803))*(INDEX($C$4:$C$102,L1803+1)-INDEX($C$4:$C$102,L1803)))))</f>
        <v/>
      </c>
      <c r="N1803" s="12">
        <f>IF(Occurrence!K1803&lt;=0,-1,IFERROR(MATCH(Occurrence!K1803,$D$4:$D$102,1),0))</f>
        <v/>
      </c>
      <c r="O1803" s="9">
        <f>IF(N1803&lt;0,0,IF(N1803=0,Occurrence!K1803*$I$11,IF(N1803&gt;=99,Occurrence!K1803*$I$12,INDEX($C$4:$C$102,N1803)+(Occurrence!K1803-INDEX($D$4:$D$102,N1803))/(INDEX($D$4:$D$102,N1803+1)-INDEX($D$4:$D$102,N1803))*(INDEX($C$4:$C$102,N1803+1)-INDEX($C$4:$C$102,N1803)))))</f>
        <v/>
      </c>
      <c r="P1803" s="12">
        <f>IFERROR(MATCH(Data!X1803,$F$4:$F$102,1),0)</f>
        <v/>
      </c>
      <c r="Q1803" s="9">
        <f>IF(P1803=0,Data!X1803+$I$13,IF(P1803&gt;=99,Data!X1803+$I$14,INDEX($E$4:$E$102,P1803)+(Data!X1803-INDEX($F$4:$F$102,P1803))/(INDEX($F$4:$F$102,P1803+1)-INDEX($F$4:$F$102,P1803))*(INDEX($E$4:$E$102,P1803+1)-INDEX($E$4:$E$102,P1803))))</f>
        <v/>
      </c>
      <c r="R1803" s="12">
        <f>IFERROR(MATCH(Data!Y1803,$F$4:$F$102,1),0)</f>
        <v/>
      </c>
      <c r="S1803" s="9">
        <f>IF(R1803=0,Data!Y1803+$I$13,IF(R1803&gt;=99,Data!Y1803+$I$14,INDEX($E$4:$E$102,R1803)+(Data!Y1803-INDEX($F$4:$F$102,R1803))/(INDEX($F$4:$F$102,R1803+1)-INDEX($F$4:$F$102,R1803))*(INDEX($E$4:$E$102,R1803+1)-INDEX($E$4:$E$102,R1803))))</f>
        <v/>
      </c>
    </row>
    <row r="1804">
      <c r="K1804" s="14">
        <f>Data!A1804</f>
        <v/>
      </c>
      <c r="L1804" s="12">
        <f>IF(Occurrence!J1804&lt;=0,-1,IFERROR(MATCH(Occurrence!J1804,$D$4:$D$102,1),0))</f>
        <v/>
      </c>
      <c r="M1804" s="9">
        <f>IF(L1804&lt;0,0,IF(L1804=0,Occurrence!J1804*$I$11,IF(L1804&gt;=99,Occurrence!J1804*$I$12,INDEX($C$4:$C$102,L1804)+(Occurrence!J1804-INDEX($D$4:$D$102,L1804))/(INDEX($D$4:$D$102,L1804+1)-INDEX($D$4:$D$102,L1804))*(INDEX($C$4:$C$102,L1804+1)-INDEX($C$4:$C$102,L1804)))))</f>
        <v/>
      </c>
      <c r="N1804" s="12">
        <f>IF(Occurrence!K1804&lt;=0,-1,IFERROR(MATCH(Occurrence!K1804,$D$4:$D$102,1),0))</f>
        <v/>
      </c>
      <c r="O1804" s="9">
        <f>IF(N1804&lt;0,0,IF(N1804=0,Occurrence!K1804*$I$11,IF(N1804&gt;=99,Occurrence!K1804*$I$12,INDEX($C$4:$C$102,N1804)+(Occurrence!K1804-INDEX($D$4:$D$102,N1804))/(INDEX($D$4:$D$102,N1804+1)-INDEX($D$4:$D$102,N1804))*(INDEX($C$4:$C$102,N1804+1)-INDEX($C$4:$C$102,N1804)))))</f>
        <v/>
      </c>
      <c r="P1804" s="12">
        <f>IFERROR(MATCH(Data!X1804,$F$4:$F$102,1),0)</f>
        <v/>
      </c>
      <c r="Q1804" s="9">
        <f>IF(P1804=0,Data!X1804+$I$13,IF(P1804&gt;=99,Data!X1804+$I$14,INDEX($E$4:$E$102,P1804)+(Data!X1804-INDEX($F$4:$F$102,P1804))/(INDEX($F$4:$F$102,P1804+1)-INDEX($F$4:$F$102,P1804))*(INDEX($E$4:$E$102,P1804+1)-INDEX($E$4:$E$102,P1804))))</f>
        <v/>
      </c>
      <c r="R1804" s="12">
        <f>IFERROR(MATCH(Data!Y1804,$F$4:$F$102,1),0)</f>
        <v/>
      </c>
      <c r="S1804" s="9">
        <f>IF(R1804=0,Data!Y1804+$I$13,IF(R1804&gt;=99,Data!Y1804+$I$14,INDEX($E$4:$E$102,R1804)+(Data!Y1804-INDEX($F$4:$F$102,R1804))/(INDEX($F$4:$F$102,R1804+1)-INDEX($F$4:$F$102,R1804))*(INDEX($E$4:$E$102,R1804+1)-INDEX($E$4:$E$102,R1804))))</f>
        <v/>
      </c>
    </row>
    <row r="1805">
      <c r="K1805" s="14">
        <f>Data!A1805</f>
        <v/>
      </c>
      <c r="L1805" s="12">
        <f>IF(Occurrence!J1805&lt;=0,-1,IFERROR(MATCH(Occurrence!J1805,$D$4:$D$102,1),0))</f>
        <v/>
      </c>
      <c r="M1805" s="9">
        <f>IF(L1805&lt;0,0,IF(L1805=0,Occurrence!J1805*$I$11,IF(L1805&gt;=99,Occurrence!J1805*$I$12,INDEX($C$4:$C$102,L1805)+(Occurrence!J1805-INDEX($D$4:$D$102,L1805))/(INDEX($D$4:$D$102,L1805+1)-INDEX($D$4:$D$102,L1805))*(INDEX($C$4:$C$102,L1805+1)-INDEX($C$4:$C$102,L1805)))))</f>
        <v/>
      </c>
      <c r="N1805" s="12">
        <f>IF(Occurrence!K1805&lt;=0,-1,IFERROR(MATCH(Occurrence!K1805,$D$4:$D$102,1),0))</f>
        <v/>
      </c>
      <c r="O1805" s="9">
        <f>IF(N1805&lt;0,0,IF(N1805=0,Occurrence!K1805*$I$11,IF(N1805&gt;=99,Occurrence!K1805*$I$12,INDEX($C$4:$C$102,N1805)+(Occurrence!K1805-INDEX($D$4:$D$102,N1805))/(INDEX($D$4:$D$102,N1805+1)-INDEX($D$4:$D$102,N1805))*(INDEX($C$4:$C$102,N1805+1)-INDEX($C$4:$C$102,N1805)))))</f>
        <v/>
      </c>
      <c r="P1805" s="12">
        <f>IFERROR(MATCH(Data!X1805,$F$4:$F$102,1),0)</f>
        <v/>
      </c>
      <c r="Q1805" s="9">
        <f>IF(P1805=0,Data!X1805+$I$13,IF(P1805&gt;=99,Data!X1805+$I$14,INDEX($E$4:$E$102,P1805)+(Data!X1805-INDEX($F$4:$F$102,P1805))/(INDEX($F$4:$F$102,P1805+1)-INDEX($F$4:$F$102,P1805))*(INDEX($E$4:$E$102,P1805+1)-INDEX($E$4:$E$102,P1805))))</f>
        <v/>
      </c>
      <c r="R1805" s="12">
        <f>IFERROR(MATCH(Data!Y1805,$F$4:$F$102,1),0)</f>
        <v/>
      </c>
      <c r="S1805" s="9">
        <f>IF(R1805=0,Data!Y1805+$I$13,IF(R1805&gt;=99,Data!Y1805+$I$14,INDEX($E$4:$E$102,R1805)+(Data!Y1805-INDEX($F$4:$F$102,R1805))/(INDEX($F$4:$F$102,R1805+1)-INDEX($F$4:$F$102,R1805))*(INDEX($E$4:$E$102,R1805+1)-INDEX($E$4:$E$102,R1805))))</f>
        <v/>
      </c>
    </row>
    <row r="1806">
      <c r="K1806" s="14">
        <f>Data!A1806</f>
        <v/>
      </c>
      <c r="L1806" s="12">
        <f>IF(Occurrence!J1806&lt;=0,-1,IFERROR(MATCH(Occurrence!J1806,$D$4:$D$102,1),0))</f>
        <v/>
      </c>
      <c r="M1806" s="9">
        <f>IF(L1806&lt;0,0,IF(L1806=0,Occurrence!J1806*$I$11,IF(L1806&gt;=99,Occurrence!J1806*$I$12,INDEX($C$4:$C$102,L1806)+(Occurrence!J1806-INDEX($D$4:$D$102,L1806))/(INDEX($D$4:$D$102,L1806+1)-INDEX($D$4:$D$102,L1806))*(INDEX($C$4:$C$102,L1806+1)-INDEX($C$4:$C$102,L1806)))))</f>
        <v/>
      </c>
      <c r="N1806" s="12">
        <f>IF(Occurrence!K1806&lt;=0,-1,IFERROR(MATCH(Occurrence!K1806,$D$4:$D$102,1),0))</f>
        <v/>
      </c>
      <c r="O1806" s="9">
        <f>IF(N1806&lt;0,0,IF(N1806=0,Occurrence!K1806*$I$11,IF(N1806&gt;=99,Occurrence!K1806*$I$12,INDEX($C$4:$C$102,N1806)+(Occurrence!K1806-INDEX($D$4:$D$102,N1806))/(INDEX($D$4:$D$102,N1806+1)-INDEX($D$4:$D$102,N1806))*(INDEX($C$4:$C$102,N1806+1)-INDEX($C$4:$C$102,N1806)))))</f>
        <v/>
      </c>
      <c r="P1806" s="12">
        <f>IFERROR(MATCH(Data!X1806,$F$4:$F$102,1),0)</f>
        <v/>
      </c>
      <c r="Q1806" s="9">
        <f>IF(P1806=0,Data!X1806+$I$13,IF(P1806&gt;=99,Data!X1806+$I$14,INDEX($E$4:$E$102,P1806)+(Data!X1806-INDEX($F$4:$F$102,P1806))/(INDEX($F$4:$F$102,P1806+1)-INDEX($F$4:$F$102,P1806))*(INDEX($E$4:$E$102,P1806+1)-INDEX($E$4:$E$102,P1806))))</f>
        <v/>
      </c>
      <c r="R1806" s="12">
        <f>IFERROR(MATCH(Data!Y1806,$F$4:$F$102,1),0)</f>
        <v/>
      </c>
      <c r="S1806" s="9">
        <f>IF(R1806=0,Data!Y1806+$I$13,IF(R1806&gt;=99,Data!Y1806+$I$14,INDEX($E$4:$E$102,R1806)+(Data!Y1806-INDEX($F$4:$F$102,R1806))/(INDEX($F$4:$F$102,R1806+1)-INDEX($F$4:$F$102,R1806))*(INDEX($E$4:$E$102,R1806+1)-INDEX($E$4:$E$102,R1806))))</f>
        <v/>
      </c>
    </row>
    <row r="1807">
      <c r="K1807" s="14">
        <f>Data!A1807</f>
        <v/>
      </c>
      <c r="L1807" s="12">
        <f>IF(Occurrence!J1807&lt;=0,-1,IFERROR(MATCH(Occurrence!J1807,$D$4:$D$102,1),0))</f>
        <v/>
      </c>
      <c r="M1807" s="9">
        <f>IF(L1807&lt;0,0,IF(L1807=0,Occurrence!J1807*$I$11,IF(L1807&gt;=99,Occurrence!J1807*$I$12,INDEX($C$4:$C$102,L1807)+(Occurrence!J1807-INDEX($D$4:$D$102,L1807))/(INDEX($D$4:$D$102,L1807+1)-INDEX($D$4:$D$102,L1807))*(INDEX($C$4:$C$102,L1807+1)-INDEX($C$4:$C$102,L1807)))))</f>
        <v/>
      </c>
      <c r="N1807" s="12">
        <f>IF(Occurrence!K1807&lt;=0,-1,IFERROR(MATCH(Occurrence!K1807,$D$4:$D$102,1),0))</f>
        <v/>
      </c>
      <c r="O1807" s="9">
        <f>IF(N1807&lt;0,0,IF(N1807=0,Occurrence!K1807*$I$11,IF(N1807&gt;=99,Occurrence!K1807*$I$12,INDEX($C$4:$C$102,N1807)+(Occurrence!K1807-INDEX($D$4:$D$102,N1807))/(INDEX($D$4:$D$102,N1807+1)-INDEX($D$4:$D$102,N1807))*(INDEX($C$4:$C$102,N1807+1)-INDEX($C$4:$C$102,N1807)))))</f>
        <v/>
      </c>
      <c r="P1807" s="12">
        <f>IFERROR(MATCH(Data!X1807,$F$4:$F$102,1),0)</f>
        <v/>
      </c>
      <c r="Q1807" s="9">
        <f>IF(P1807=0,Data!X1807+$I$13,IF(P1807&gt;=99,Data!X1807+$I$14,INDEX($E$4:$E$102,P1807)+(Data!X1807-INDEX($F$4:$F$102,P1807))/(INDEX($F$4:$F$102,P1807+1)-INDEX($F$4:$F$102,P1807))*(INDEX($E$4:$E$102,P1807+1)-INDEX($E$4:$E$102,P1807))))</f>
        <v/>
      </c>
      <c r="R1807" s="12">
        <f>IFERROR(MATCH(Data!Y1807,$F$4:$F$102,1),0)</f>
        <v/>
      </c>
      <c r="S1807" s="9">
        <f>IF(R1807=0,Data!Y1807+$I$13,IF(R1807&gt;=99,Data!Y1807+$I$14,INDEX($E$4:$E$102,R1807)+(Data!Y1807-INDEX($F$4:$F$102,R1807))/(INDEX($F$4:$F$102,R1807+1)-INDEX($F$4:$F$102,R1807))*(INDEX($E$4:$E$102,R1807+1)-INDEX($E$4:$E$102,R1807))))</f>
        <v/>
      </c>
    </row>
    <row r="1808">
      <c r="K1808" s="14">
        <f>Data!A1808</f>
        <v/>
      </c>
      <c r="L1808" s="12">
        <f>IF(Occurrence!J1808&lt;=0,-1,IFERROR(MATCH(Occurrence!J1808,$D$4:$D$102,1),0))</f>
        <v/>
      </c>
      <c r="M1808" s="9">
        <f>IF(L1808&lt;0,0,IF(L1808=0,Occurrence!J1808*$I$11,IF(L1808&gt;=99,Occurrence!J1808*$I$12,INDEX($C$4:$C$102,L1808)+(Occurrence!J1808-INDEX($D$4:$D$102,L1808))/(INDEX($D$4:$D$102,L1808+1)-INDEX($D$4:$D$102,L1808))*(INDEX($C$4:$C$102,L1808+1)-INDEX($C$4:$C$102,L1808)))))</f>
        <v/>
      </c>
      <c r="N1808" s="12">
        <f>IF(Occurrence!K1808&lt;=0,-1,IFERROR(MATCH(Occurrence!K1808,$D$4:$D$102,1),0))</f>
        <v/>
      </c>
      <c r="O1808" s="9">
        <f>IF(N1808&lt;0,0,IF(N1808=0,Occurrence!K1808*$I$11,IF(N1808&gt;=99,Occurrence!K1808*$I$12,INDEX($C$4:$C$102,N1808)+(Occurrence!K1808-INDEX($D$4:$D$102,N1808))/(INDEX($D$4:$D$102,N1808+1)-INDEX($D$4:$D$102,N1808))*(INDEX($C$4:$C$102,N1808+1)-INDEX($C$4:$C$102,N1808)))))</f>
        <v/>
      </c>
      <c r="P1808" s="12">
        <f>IFERROR(MATCH(Data!X1808,$F$4:$F$102,1),0)</f>
        <v/>
      </c>
      <c r="Q1808" s="9">
        <f>IF(P1808=0,Data!X1808+$I$13,IF(P1808&gt;=99,Data!X1808+$I$14,INDEX($E$4:$E$102,P1808)+(Data!X1808-INDEX($F$4:$F$102,P1808))/(INDEX($F$4:$F$102,P1808+1)-INDEX($F$4:$F$102,P1808))*(INDEX($E$4:$E$102,P1808+1)-INDEX($E$4:$E$102,P1808))))</f>
        <v/>
      </c>
      <c r="R1808" s="12">
        <f>IFERROR(MATCH(Data!Y1808,$F$4:$F$102,1),0)</f>
        <v/>
      </c>
      <c r="S1808" s="9">
        <f>IF(R1808=0,Data!Y1808+$I$13,IF(R1808&gt;=99,Data!Y1808+$I$14,INDEX($E$4:$E$102,R1808)+(Data!Y1808-INDEX($F$4:$F$102,R1808))/(INDEX($F$4:$F$102,R1808+1)-INDEX($F$4:$F$102,R1808))*(INDEX($E$4:$E$102,R1808+1)-INDEX($E$4:$E$102,R1808))))</f>
        <v/>
      </c>
    </row>
    <row r="1809">
      <c r="K1809" s="14">
        <f>Data!A1809</f>
        <v/>
      </c>
      <c r="L1809" s="12">
        <f>IF(Occurrence!J1809&lt;=0,-1,IFERROR(MATCH(Occurrence!J1809,$D$4:$D$102,1),0))</f>
        <v/>
      </c>
      <c r="M1809" s="9">
        <f>IF(L1809&lt;0,0,IF(L1809=0,Occurrence!J1809*$I$11,IF(L1809&gt;=99,Occurrence!J1809*$I$12,INDEX($C$4:$C$102,L1809)+(Occurrence!J1809-INDEX($D$4:$D$102,L1809))/(INDEX($D$4:$D$102,L1809+1)-INDEX($D$4:$D$102,L1809))*(INDEX($C$4:$C$102,L1809+1)-INDEX($C$4:$C$102,L1809)))))</f>
        <v/>
      </c>
      <c r="N1809" s="12">
        <f>IF(Occurrence!K1809&lt;=0,-1,IFERROR(MATCH(Occurrence!K1809,$D$4:$D$102,1),0))</f>
        <v/>
      </c>
      <c r="O1809" s="9">
        <f>IF(N1809&lt;0,0,IF(N1809=0,Occurrence!K1809*$I$11,IF(N1809&gt;=99,Occurrence!K1809*$I$12,INDEX($C$4:$C$102,N1809)+(Occurrence!K1809-INDEX($D$4:$D$102,N1809))/(INDEX($D$4:$D$102,N1809+1)-INDEX($D$4:$D$102,N1809))*(INDEX($C$4:$C$102,N1809+1)-INDEX($C$4:$C$102,N1809)))))</f>
        <v/>
      </c>
      <c r="P1809" s="12">
        <f>IFERROR(MATCH(Data!X1809,$F$4:$F$102,1),0)</f>
        <v/>
      </c>
      <c r="Q1809" s="9">
        <f>IF(P1809=0,Data!X1809+$I$13,IF(P1809&gt;=99,Data!X1809+$I$14,INDEX($E$4:$E$102,P1809)+(Data!X1809-INDEX($F$4:$F$102,P1809))/(INDEX($F$4:$F$102,P1809+1)-INDEX($F$4:$F$102,P1809))*(INDEX($E$4:$E$102,P1809+1)-INDEX($E$4:$E$102,P1809))))</f>
        <v/>
      </c>
      <c r="R1809" s="12">
        <f>IFERROR(MATCH(Data!Y1809,$F$4:$F$102,1),0)</f>
        <v/>
      </c>
      <c r="S1809" s="9">
        <f>IF(R1809=0,Data!Y1809+$I$13,IF(R1809&gt;=99,Data!Y1809+$I$14,INDEX($E$4:$E$102,R1809)+(Data!Y1809-INDEX($F$4:$F$102,R1809))/(INDEX($F$4:$F$102,R1809+1)-INDEX($F$4:$F$102,R1809))*(INDEX($E$4:$E$102,R1809+1)-INDEX($E$4:$E$102,R1809))))</f>
        <v/>
      </c>
    </row>
    <row r="1810">
      <c r="K1810" s="14">
        <f>Data!A1810</f>
        <v/>
      </c>
      <c r="L1810" s="12">
        <f>IF(Occurrence!J1810&lt;=0,-1,IFERROR(MATCH(Occurrence!J1810,$D$4:$D$102,1),0))</f>
        <v/>
      </c>
      <c r="M1810" s="9">
        <f>IF(L1810&lt;0,0,IF(L1810=0,Occurrence!J1810*$I$11,IF(L1810&gt;=99,Occurrence!J1810*$I$12,INDEX($C$4:$C$102,L1810)+(Occurrence!J1810-INDEX($D$4:$D$102,L1810))/(INDEX($D$4:$D$102,L1810+1)-INDEX($D$4:$D$102,L1810))*(INDEX($C$4:$C$102,L1810+1)-INDEX($C$4:$C$102,L1810)))))</f>
        <v/>
      </c>
      <c r="N1810" s="12">
        <f>IF(Occurrence!K1810&lt;=0,-1,IFERROR(MATCH(Occurrence!K1810,$D$4:$D$102,1),0))</f>
        <v/>
      </c>
      <c r="O1810" s="9">
        <f>IF(N1810&lt;0,0,IF(N1810=0,Occurrence!K1810*$I$11,IF(N1810&gt;=99,Occurrence!K1810*$I$12,INDEX($C$4:$C$102,N1810)+(Occurrence!K1810-INDEX($D$4:$D$102,N1810))/(INDEX($D$4:$D$102,N1810+1)-INDEX($D$4:$D$102,N1810))*(INDEX($C$4:$C$102,N1810+1)-INDEX($C$4:$C$102,N1810)))))</f>
        <v/>
      </c>
      <c r="P1810" s="12">
        <f>IFERROR(MATCH(Data!X1810,$F$4:$F$102,1),0)</f>
        <v/>
      </c>
      <c r="Q1810" s="9">
        <f>IF(P1810=0,Data!X1810+$I$13,IF(P1810&gt;=99,Data!X1810+$I$14,INDEX($E$4:$E$102,P1810)+(Data!X1810-INDEX($F$4:$F$102,P1810))/(INDEX($F$4:$F$102,P1810+1)-INDEX($F$4:$F$102,P1810))*(INDEX($E$4:$E$102,P1810+1)-INDEX($E$4:$E$102,P1810))))</f>
        <v/>
      </c>
      <c r="R1810" s="12">
        <f>IFERROR(MATCH(Data!Y1810,$F$4:$F$102,1),0)</f>
        <v/>
      </c>
      <c r="S1810" s="9">
        <f>IF(R1810=0,Data!Y1810+$I$13,IF(R1810&gt;=99,Data!Y1810+$I$14,INDEX($E$4:$E$102,R1810)+(Data!Y1810-INDEX($F$4:$F$102,R1810))/(INDEX($F$4:$F$102,R1810+1)-INDEX($F$4:$F$102,R1810))*(INDEX($E$4:$E$102,R1810+1)-INDEX($E$4:$E$102,R1810))))</f>
        <v/>
      </c>
    </row>
    <row r="1811">
      <c r="K1811" s="14">
        <f>Data!A1811</f>
        <v/>
      </c>
      <c r="L1811" s="12">
        <f>IF(Occurrence!J1811&lt;=0,-1,IFERROR(MATCH(Occurrence!J1811,$D$4:$D$102,1),0))</f>
        <v/>
      </c>
      <c r="M1811" s="9">
        <f>IF(L1811&lt;0,0,IF(L1811=0,Occurrence!J1811*$I$11,IF(L1811&gt;=99,Occurrence!J1811*$I$12,INDEX($C$4:$C$102,L1811)+(Occurrence!J1811-INDEX($D$4:$D$102,L1811))/(INDEX($D$4:$D$102,L1811+1)-INDEX($D$4:$D$102,L1811))*(INDEX($C$4:$C$102,L1811+1)-INDEX($C$4:$C$102,L1811)))))</f>
        <v/>
      </c>
      <c r="N1811" s="12">
        <f>IF(Occurrence!K1811&lt;=0,-1,IFERROR(MATCH(Occurrence!K1811,$D$4:$D$102,1),0))</f>
        <v/>
      </c>
      <c r="O1811" s="9">
        <f>IF(N1811&lt;0,0,IF(N1811=0,Occurrence!K1811*$I$11,IF(N1811&gt;=99,Occurrence!K1811*$I$12,INDEX($C$4:$C$102,N1811)+(Occurrence!K1811-INDEX($D$4:$D$102,N1811))/(INDEX($D$4:$D$102,N1811+1)-INDEX($D$4:$D$102,N1811))*(INDEX($C$4:$C$102,N1811+1)-INDEX($C$4:$C$102,N1811)))))</f>
        <v/>
      </c>
      <c r="P1811" s="12">
        <f>IFERROR(MATCH(Data!X1811,$F$4:$F$102,1),0)</f>
        <v/>
      </c>
      <c r="Q1811" s="9">
        <f>IF(P1811=0,Data!X1811+$I$13,IF(P1811&gt;=99,Data!X1811+$I$14,INDEX($E$4:$E$102,P1811)+(Data!X1811-INDEX($F$4:$F$102,P1811))/(INDEX($F$4:$F$102,P1811+1)-INDEX($F$4:$F$102,P1811))*(INDEX($E$4:$E$102,P1811+1)-INDEX($E$4:$E$102,P1811))))</f>
        <v/>
      </c>
      <c r="R1811" s="12">
        <f>IFERROR(MATCH(Data!Y1811,$F$4:$F$102,1),0)</f>
        <v/>
      </c>
      <c r="S1811" s="9">
        <f>IF(R1811=0,Data!Y1811+$I$13,IF(R1811&gt;=99,Data!Y1811+$I$14,INDEX($E$4:$E$102,R1811)+(Data!Y1811-INDEX($F$4:$F$102,R1811))/(INDEX($F$4:$F$102,R1811+1)-INDEX($F$4:$F$102,R1811))*(INDEX($E$4:$E$102,R1811+1)-INDEX($E$4:$E$102,R1811))))</f>
        <v/>
      </c>
    </row>
    <row r="1812">
      <c r="K1812" s="14">
        <f>Data!A1812</f>
        <v/>
      </c>
      <c r="L1812" s="12">
        <f>IF(Occurrence!J1812&lt;=0,-1,IFERROR(MATCH(Occurrence!J1812,$D$4:$D$102,1),0))</f>
        <v/>
      </c>
      <c r="M1812" s="9">
        <f>IF(L1812&lt;0,0,IF(L1812=0,Occurrence!J1812*$I$11,IF(L1812&gt;=99,Occurrence!J1812*$I$12,INDEX($C$4:$C$102,L1812)+(Occurrence!J1812-INDEX($D$4:$D$102,L1812))/(INDEX($D$4:$D$102,L1812+1)-INDEX($D$4:$D$102,L1812))*(INDEX($C$4:$C$102,L1812+1)-INDEX($C$4:$C$102,L1812)))))</f>
        <v/>
      </c>
      <c r="N1812" s="12">
        <f>IF(Occurrence!K1812&lt;=0,-1,IFERROR(MATCH(Occurrence!K1812,$D$4:$D$102,1),0))</f>
        <v/>
      </c>
      <c r="O1812" s="9">
        <f>IF(N1812&lt;0,0,IF(N1812=0,Occurrence!K1812*$I$11,IF(N1812&gt;=99,Occurrence!K1812*$I$12,INDEX($C$4:$C$102,N1812)+(Occurrence!K1812-INDEX($D$4:$D$102,N1812))/(INDEX($D$4:$D$102,N1812+1)-INDEX($D$4:$D$102,N1812))*(INDEX($C$4:$C$102,N1812+1)-INDEX($C$4:$C$102,N1812)))))</f>
        <v/>
      </c>
      <c r="P1812" s="12">
        <f>IFERROR(MATCH(Data!X1812,$F$4:$F$102,1),0)</f>
        <v/>
      </c>
      <c r="Q1812" s="9">
        <f>IF(P1812=0,Data!X1812+$I$13,IF(P1812&gt;=99,Data!X1812+$I$14,INDEX($E$4:$E$102,P1812)+(Data!X1812-INDEX($F$4:$F$102,P1812))/(INDEX($F$4:$F$102,P1812+1)-INDEX($F$4:$F$102,P1812))*(INDEX($E$4:$E$102,P1812+1)-INDEX($E$4:$E$102,P1812))))</f>
        <v/>
      </c>
      <c r="R1812" s="12">
        <f>IFERROR(MATCH(Data!Y1812,$F$4:$F$102,1),0)</f>
        <v/>
      </c>
      <c r="S1812" s="9">
        <f>IF(R1812=0,Data!Y1812+$I$13,IF(R1812&gt;=99,Data!Y1812+$I$14,INDEX($E$4:$E$102,R1812)+(Data!Y1812-INDEX($F$4:$F$102,R1812))/(INDEX($F$4:$F$102,R1812+1)-INDEX($F$4:$F$102,R1812))*(INDEX($E$4:$E$102,R1812+1)-INDEX($E$4:$E$102,R1812))))</f>
        <v/>
      </c>
    </row>
    <row r="1813">
      <c r="K1813" s="14">
        <f>Data!A1813</f>
        <v/>
      </c>
      <c r="L1813" s="12">
        <f>IF(Occurrence!J1813&lt;=0,-1,IFERROR(MATCH(Occurrence!J1813,$D$4:$D$102,1),0))</f>
        <v/>
      </c>
      <c r="M1813" s="9">
        <f>IF(L1813&lt;0,0,IF(L1813=0,Occurrence!J1813*$I$11,IF(L1813&gt;=99,Occurrence!J1813*$I$12,INDEX($C$4:$C$102,L1813)+(Occurrence!J1813-INDEX($D$4:$D$102,L1813))/(INDEX($D$4:$D$102,L1813+1)-INDEX($D$4:$D$102,L1813))*(INDEX($C$4:$C$102,L1813+1)-INDEX($C$4:$C$102,L1813)))))</f>
        <v/>
      </c>
      <c r="N1813" s="12">
        <f>IF(Occurrence!K1813&lt;=0,-1,IFERROR(MATCH(Occurrence!K1813,$D$4:$D$102,1),0))</f>
        <v/>
      </c>
      <c r="O1813" s="9">
        <f>IF(N1813&lt;0,0,IF(N1813=0,Occurrence!K1813*$I$11,IF(N1813&gt;=99,Occurrence!K1813*$I$12,INDEX($C$4:$C$102,N1813)+(Occurrence!K1813-INDEX($D$4:$D$102,N1813))/(INDEX($D$4:$D$102,N1813+1)-INDEX($D$4:$D$102,N1813))*(INDEX($C$4:$C$102,N1813+1)-INDEX($C$4:$C$102,N1813)))))</f>
        <v/>
      </c>
      <c r="P1813" s="12">
        <f>IFERROR(MATCH(Data!X1813,$F$4:$F$102,1),0)</f>
        <v/>
      </c>
      <c r="Q1813" s="9">
        <f>IF(P1813=0,Data!X1813+$I$13,IF(P1813&gt;=99,Data!X1813+$I$14,INDEX($E$4:$E$102,P1813)+(Data!X1813-INDEX($F$4:$F$102,P1813))/(INDEX($F$4:$F$102,P1813+1)-INDEX($F$4:$F$102,P1813))*(INDEX($E$4:$E$102,P1813+1)-INDEX($E$4:$E$102,P1813))))</f>
        <v/>
      </c>
      <c r="R1813" s="12">
        <f>IFERROR(MATCH(Data!Y1813,$F$4:$F$102,1),0)</f>
        <v/>
      </c>
      <c r="S1813" s="9">
        <f>IF(R1813=0,Data!Y1813+$I$13,IF(R1813&gt;=99,Data!Y1813+$I$14,INDEX($E$4:$E$102,R1813)+(Data!Y1813-INDEX($F$4:$F$102,R1813))/(INDEX($F$4:$F$102,R1813+1)-INDEX($F$4:$F$102,R1813))*(INDEX($E$4:$E$102,R1813+1)-INDEX($E$4:$E$102,R1813))))</f>
        <v/>
      </c>
    </row>
    <row r="1814">
      <c r="K1814" s="14">
        <f>Data!A1814</f>
        <v/>
      </c>
      <c r="L1814" s="12">
        <f>IF(Occurrence!J1814&lt;=0,-1,IFERROR(MATCH(Occurrence!J1814,$D$4:$D$102,1),0))</f>
        <v/>
      </c>
      <c r="M1814" s="9">
        <f>IF(L1814&lt;0,0,IF(L1814=0,Occurrence!J1814*$I$11,IF(L1814&gt;=99,Occurrence!J1814*$I$12,INDEX($C$4:$C$102,L1814)+(Occurrence!J1814-INDEX($D$4:$D$102,L1814))/(INDEX($D$4:$D$102,L1814+1)-INDEX($D$4:$D$102,L1814))*(INDEX($C$4:$C$102,L1814+1)-INDEX($C$4:$C$102,L1814)))))</f>
        <v/>
      </c>
      <c r="N1814" s="12">
        <f>IF(Occurrence!K1814&lt;=0,-1,IFERROR(MATCH(Occurrence!K1814,$D$4:$D$102,1),0))</f>
        <v/>
      </c>
      <c r="O1814" s="9">
        <f>IF(N1814&lt;0,0,IF(N1814=0,Occurrence!K1814*$I$11,IF(N1814&gt;=99,Occurrence!K1814*$I$12,INDEX($C$4:$C$102,N1814)+(Occurrence!K1814-INDEX($D$4:$D$102,N1814))/(INDEX($D$4:$D$102,N1814+1)-INDEX($D$4:$D$102,N1814))*(INDEX($C$4:$C$102,N1814+1)-INDEX($C$4:$C$102,N1814)))))</f>
        <v/>
      </c>
      <c r="P1814" s="12">
        <f>IFERROR(MATCH(Data!X1814,$F$4:$F$102,1),0)</f>
        <v/>
      </c>
      <c r="Q1814" s="9">
        <f>IF(P1814=0,Data!X1814+$I$13,IF(P1814&gt;=99,Data!X1814+$I$14,INDEX($E$4:$E$102,P1814)+(Data!X1814-INDEX($F$4:$F$102,P1814))/(INDEX($F$4:$F$102,P1814+1)-INDEX($F$4:$F$102,P1814))*(INDEX($E$4:$E$102,P1814+1)-INDEX($E$4:$E$102,P1814))))</f>
        <v/>
      </c>
      <c r="R1814" s="12">
        <f>IFERROR(MATCH(Data!Y1814,$F$4:$F$102,1),0)</f>
        <v/>
      </c>
      <c r="S1814" s="9">
        <f>IF(R1814=0,Data!Y1814+$I$13,IF(R1814&gt;=99,Data!Y1814+$I$14,INDEX($E$4:$E$102,R1814)+(Data!Y1814-INDEX($F$4:$F$102,R1814))/(INDEX($F$4:$F$102,R1814+1)-INDEX($F$4:$F$102,R1814))*(INDEX($E$4:$E$102,R1814+1)-INDEX($E$4:$E$102,R1814))))</f>
        <v/>
      </c>
    </row>
    <row r="1815">
      <c r="K1815" s="14">
        <f>Data!A1815</f>
        <v/>
      </c>
      <c r="L1815" s="12">
        <f>IF(Occurrence!J1815&lt;=0,-1,IFERROR(MATCH(Occurrence!J1815,$D$4:$D$102,1),0))</f>
        <v/>
      </c>
      <c r="M1815" s="9">
        <f>IF(L1815&lt;0,0,IF(L1815=0,Occurrence!J1815*$I$11,IF(L1815&gt;=99,Occurrence!J1815*$I$12,INDEX($C$4:$C$102,L1815)+(Occurrence!J1815-INDEX($D$4:$D$102,L1815))/(INDEX($D$4:$D$102,L1815+1)-INDEX($D$4:$D$102,L1815))*(INDEX($C$4:$C$102,L1815+1)-INDEX($C$4:$C$102,L1815)))))</f>
        <v/>
      </c>
      <c r="N1815" s="12">
        <f>IF(Occurrence!K1815&lt;=0,-1,IFERROR(MATCH(Occurrence!K1815,$D$4:$D$102,1),0))</f>
        <v/>
      </c>
      <c r="O1815" s="9">
        <f>IF(N1815&lt;0,0,IF(N1815=0,Occurrence!K1815*$I$11,IF(N1815&gt;=99,Occurrence!K1815*$I$12,INDEX($C$4:$C$102,N1815)+(Occurrence!K1815-INDEX($D$4:$D$102,N1815))/(INDEX($D$4:$D$102,N1815+1)-INDEX($D$4:$D$102,N1815))*(INDEX($C$4:$C$102,N1815+1)-INDEX($C$4:$C$102,N1815)))))</f>
        <v/>
      </c>
      <c r="P1815" s="12">
        <f>IFERROR(MATCH(Data!X1815,$F$4:$F$102,1),0)</f>
        <v/>
      </c>
      <c r="Q1815" s="9">
        <f>IF(P1815=0,Data!X1815+$I$13,IF(P1815&gt;=99,Data!X1815+$I$14,INDEX($E$4:$E$102,P1815)+(Data!X1815-INDEX($F$4:$F$102,P1815))/(INDEX($F$4:$F$102,P1815+1)-INDEX($F$4:$F$102,P1815))*(INDEX($E$4:$E$102,P1815+1)-INDEX($E$4:$E$102,P1815))))</f>
        <v/>
      </c>
      <c r="R1815" s="12">
        <f>IFERROR(MATCH(Data!Y1815,$F$4:$F$102,1),0)</f>
        <v/>
      </c>
      <c r="S1815" s="9">
        <f>IF(R1815=0,Data!Y1815+$I$13,IF(R1815&gt;=99,Data!Y1815+$I$14,INDEX($E$4:$E$102,R1815)+(Data!Y1815-INDEX($F$4:$F$102,R1815))/(INDEX($F$4:$F$102,R1815+1)-INDEX($F$4:$F$102,R1815))*(INDEX($E$4:$E$102,R1815+1)-INDEX($E$4:$E$102,R1815))))</f>
        <v/>
      </c>
    </row>
    <row r="1816">
      <c r="K1816" s="14">
        <f>Data!A1816</f>
        <v/>
      </c>
      <c r="L1816" s="12">
        <f>IF(Occurrence!J1816&lt;=0,-1,IFERROR(MATCH(Occurrence!J1816,$D$4:$D$102,1),0))</f>
        <v/>
      </c>
      <c r="M1816" s="9">
        <f>IF(L1816&lt;0,0,IF(L1816=0,Occurrence!J1816*$I$11,IF(L1816&gt;=99,Occurrence!J1816*$I$12,INDEX($C$4:$C$102,L1816)+(Occurrence!J1816-INDEX($D$4:$D$102,L1816))/(INDEX($D$4:$D$102,L1816+1)-INDEX($D$4:$D$102,L1816))*(INDEX($C$4:$C$102,L1816+1)-INDEX($C$4:$C$102,L1816)))))</f>
        <v/>
      </c>
      <c r="N1816" s="12">
        <f>IF(Occurrence!K1816&lt;=0,-1,IFERROR(MATCH(Occurrence!K1816,$D$4:$D$102,1),0))</f>
        <v/>
      </c>
      <c r="O1816" s="9">
        <f>IF(N1816&lt;0,0,IF(N1816=0,Occurrence!K1816*$I$11,IF(N1816&gt;=99,Occurrence!K1816*$I$12,INDEX($C$4:$C$102,N1816)+(Occurrence!K1816-INDEX($D$4:$D$102,N1816))/(INDEX($D$4:$D$102,N1816+1)-INDEX($D$4:$D$102,N1816))*(INDEX($C$4:$C$102,N1816+1)-INDEX($C$4:$C$102,N1816)))))</f>
        <v/>
      </c>
      <c r="P1816" s="12">
        <f>IFERROR(MATCH(Data!X1816,$F$4:$F$102,1),0)</f>
        <v/>
      </c>
      <c r="Q1816" s="9">
        <f>IF(P1816=0,Data!X1816+$I$13,IF(P1816&gt;=99,Data!X1816+$I$14,INDEX($E$4:$E$102,P1816)+(Data!X1816-INDEX($F$4:$F$102,P1816))/(INDEX($F$4:$F$102,P1816+1)-INDEX($F$4:$F$102,P1816))*(INDEX($E$4:$E$102,P1816+1)-INDEX($E$4:$E$102,P1816))))</f>
        <v/>
      </c>
      <c r="R1816" s="12">
        <f>IFERROR(MATCH(Data!Y1816,$F$4:$F$102,1),0)</f>
        <v/>
      </c>
      <c r="S1816" s="9">
        <f>IF(R1816=0,Data!Y1816+$I$13,IF(R1816&gt;=99,Data!Y1816+$I$14,INDEX($E$4:$E$102,R1816)+(Data!Y1816-INDEX($F$4:$F$102,R1816))/(INDEX($F$4:$F$102,R1816+1)-INDEX($F$4:$F$102,R1816))*(INDEX($E$4:$E$102,R1816+1)-INDEX($E$4:$E$102,R1816))))</f>
        <v/>
      </c>
    </row>
    <row r="1817">
      <c r="K1817" s="14">
        <f>Data!A1817</f>
        <v/>
      </c>
      <c r="L1817" s="12">
        <f>IF(Occurrence!J1817&lt;=0,-1,IFERROR(MATCH(Occurrence!J1817,$D$4:$D$102,1),0))</f>
        <v/>
      </c>
      <c r="M1817" s="9">
        <f>IF(L1817&lt;0,0,IF(L1817=0,Occurrence!J1817*$I$11,IF(L1817&gt;=99,Occurrence!J1817*$I$12,INDEX($C$4:$C$102,L1817)+(Occurrence!J1817-INDEX($D$4:$D$102,L1817))/(INDEX($D$4:$D$102,L1817+1)-INDEX($D$4:$D$102,L1817))*(INDEX($C$4:$C$102,L1817+1)-INDEX($C$4:$C$102,L1817)))))</f>
        <v/>
      </c>
      <c r="N1817" s="12">
        <f>IF(Occurrence!K1817&lt;=0,-1,IFERROR(MATCH(Occurrence!K1817,$D$4:$D$102,1),0))</f>
        <v/>
      </c>
      <c r="O1817" s="9">
        <f>IF(N1817&lt;0,0,IF(N1817=0,Occurrence!K1817*$I$11,IF(N1817&gt;=99,Occurrence!K1817*$I$12,INDEX($C$4:$C$102,N1817)+(Occurrence!K1817-INDEX($D$4:$D$102,N1817))/(INDEX($D$4:$D$102,N1817+1)-INDEX($D$4:$D$102,N1817))*(INDEX($C$4:$C$102,N1817+1)-INDEX($C$4:$C$102,N1817)))))</f>
        <v/>
      </c>
      <c r="P1817" s="12">
        <f>IFERROR(MATCH(Data!X1817,$F$4:$F$102,1),0)</f>
        <v/>
      </c>
      <c r="Q1817" s="9">
        <f>IF(P1817=0,Data!X1817+$I$13,IF(P1817&gt;=99,Data!X1817+$I$14,INDEX($E$4:$E$102,P1817)+(Data!X1817-INDEX($F$4:$F$102,P1817))/(INDEX($F$4:$F$102,P1817+1)-INDEX($F$4:$F$102,P1817))*(INDEX($E$4:$E$102,P1817+1)-INDEX($E$4:$E$102,P1817))))</f>
        <v/>
      </c>
      <c r="R1817" s="12">
        <f>IFERROR(MATCH(Data!Y1817,$F$4:$F$102,1),0)</f>
        <v/>
      </c>
      <c r="S1817" s="9">
        <f>IF(R1817=0,Data!Y1817+$I$13,IF(R1817&gt;=99,Data!Y1817+$I$14,INDEX($E$4:$E$102,R1817)+(Data!Y1817-INDEX($F$4:$F$102,R1817))/(INDEX($F$4:$F$102,R1817+1)-INDEX($F$4:$F$102,R1817))*(INDEX($E$4:$E$102,R1817+1)-INDEX($E$4:$E$102,R1817))))</f>
        <v/>
      </c>
    </row>
    <row r="1818">
      <c r="K1818" s="14">
        <f>Data!A1818</f>
        <v/>
      </c>
      <c r="L1818" s="12">
        <f>IF(Occurrence!J1818&lt;=0,-1,IFERROR(MATCH(Occurrence!J1818,$D$4:$D$102,1),0))</f>
        <v/>
      </c>
      <c r="M1818" s="9">
        <f>IF(L1818&lt;0,0,IF(L1818=0,Occurrence!J1818*$I$11,IF(L1818&gt;=99,Occurrence!J1818*$I$12,INDEX($C$4:$C$102,L1818)+(Occurrence!J1818-INDEX($D$4:$D$102,L1818))/(INDEX($D$4:$D$102,L1818+1)-INDEX($D$4:$D$102,L1818))*(INDEX($C$4:$C$102,L1818+1)-INDEX($C$4:$C$102,L1818)))))</f>
        <v/>
      </c>
      <c r="N1818" s="12">
        <f>IF(Occurrence!K1818&lt;=0,-1,IFERROR(MATCH(Occurrence!K1818,$D$4:$D$102,1),0))</f>
        <v/>
      </c>
      <c r="O1818" s="9">
        <f>IF(N1818&lt;0,0,IF(N1818=0,Occurrence!K1818*$I$11,IF(N1818&gt;=99,Occurrence!K1818*$I$12,INDEX($C$4:$C$102,N1818)+(Occurrence!K1818-INDEX($D$4:$D$102,N1818))/(INDEX($D$4:$D$102,N1818+1)-INDEX($D$4:$D$102,N1818))*(INDEX($C$4:$C$102,N1818+1)-INDEX($C$4:$C$102,N1818)))))</f>
        <v/>
      </c>
      <c r="P1818" s="12">
        <f>IFERROR(MATCH(Data!X1818,$F$4:$F$102,1),0)</f>
        <v/>
      </c>
      <c r="Q1818" s="9">
        <f>IF(P1818=0,Data!X1818+$I$13,IF(P1818&gt;=99,Data!X1818+$I$14,INDEX($E$4:$E$102,P1818)+(Data!X1818-INDEX($F$4:$F$102,P1818))/(INDEX($F$4:$F$102,P1818+1)-INDEX($F$4:$F$102,P1818))*(INDEX($E$4:$E$102,P1818+1)-INDEX($E$4:$E$102,P1818))))</f>
        <v/>
      </c>
      <c r="R1818" s="12">
        <f>IFERROR(MATCH(Data!Y1818,$F$4:$F$102,1),0)</f>
        <v/>
      </c>
      <c r="S1818" s="9">
        <f>IF(R1818=0,Data!Y1818+$I$13,IF(R1818&gt;=99,Data!Y1818+$I$14,INDEX($E$4:$E$102,R1818)+(Data!Y1818-INDEX($F$4:$F$102,R1818))/(INDEX($F$4:$F$102,R1818+1)-INDEX($F$4:$F$102,R1818))*(INDEX($E$4:$E$102,R1818+1)-INDEX($E$4:$E$102,R1818))))</f>
        <v/>
      </c>
    </row>
    <row r="1819">
      <c r="K1819" s="14">
        <f>Data!A1819</f>
        <v/>
      </c>
      <c r="L1819" s="12">
        <f>IF(Occurrence!J1819&lt;=0,-1,IFERROR(MATCH(Occurrence!J1819,$D$4:$D$102,1),0))</f>
        <v/>
      </c>
      <c r="M1819" s="9">
        <f>IF(L1819&lt;0,0,IF(L1819=0,Occurrence!J1819*$I$11,IF(L1819&gt;=99,Occurrence!J1819*$I$12,INDEX($C$4:$C$102,L1819)+(Occurrence!J1819-INDEX($D$4:$D$102,L1819))/(INDEX($D$4:$D$102,L1819+1)-INDEX($D$4:$D$102,L1819))*(INDEX($C$4:$C$102,L1819+1)-INDEX($C$4:$C$102,L1819)))))</f>
        <v/>
      </c>
      <c r="N1819" s="12">
        <f>IF(Occurrence!K1819&lt;=0,-1,IFERROR(MATCH(Occurrence!K1819,$D$4:$D$102,1),0))</f>
        <v/>
      </c>
      <c r="O1819" s="9">
        <f>IF(N1819&lt;0,0,IF(N1819=0,Occurrence!K1819*$I$11,IF(N1819&gt;=99,Occurrence!K1819*$I$12,INDEX($C$4:$C$102,N1819)+(Occurrence!K1819-INDEX($D$4:$D$102,N1819))/(INDEX($D$4:$D$102,N1819+1)-INDEX($D$4:$D$102,N1819))*(INDEX($C$4:$C$102,N1819+1)-INDEX($C$4:$C$102,N1819)))))</f>
        <v/>
      </c>
      <c r="P1819" s="12">
        <f>IFERROR(MATCH(Data!X1819,$F$4:$F$102,1),0)</f>
        <v/>
      </c>
      <c r="Q1819" s="9">
        <f>IF(P1819=0,Data!X1819+$I$13,IF(P1819&gt;=99,Data!X1819+$I$14,INDEX($E$4:$E$102,P1819)+(Data!X1819-INDEX($F$4:$F$102,P1819))/(INDEX($F$4:$F$102,P1819+1)-INDEX($F$4:$F$102,P1819))*(INDEX($E$4:$E$102,P1819+1)-INDEX($E$4:$E$102,P1819))))</f>
        <v/>
      </c>
      <c r="R1819" s="12">
        <f>IFERROR(MATCH(Data!Y1819,$F$4:$F$102,1),0)</f>
        <v/>
      </c>
      <c r="S1819" s="9">
        <f>IF(R1819=0,Data!Y1819+$I$13,IF(R1819&gt;=99,Data!Y1819+$I$14,INDEX($E$4:$E$102,R1819)+(Data!Y1819-INDEX($F$4:$F$102,R1819))/(INDEX($F$4:$F$102,R1819+1)-INDEX($F$4:$F$102,R1819))*(INDEX($E$4:$E$102,R1819+1)-INDEX($E$4:$E$102,R1819))))</f>
        <v/>
      </c>
    </row>
    <row r="1820">
      <c r="K1820" s="14">
        <f>Data!A1820</f>
        <v/>
      </c>
      <c r="L1820" s="12">
        <f>IF(Occurrence!J1820&lt;=0,-1,IFERROR(MATCH(Occurrence!J1820,$D$4:$D$102,1),0))</f>
        <v/>
      </c>
      <c r="M1820" s="9">
        <f>IF(L1820&lt;0,0,IF(L1820=0,Occurrence!J1820*$I$11,IF(L1820&gt;=99,Occurrence!J1820*$I$12,INDEX($C$4:$C$102,L1820)+(Occurrence!J1820-INDEX($D$4:$D$102,L1820))/(INDEX($D$4:$D$102,L1820+1)-INDEX($D$4:$D$102,L1820))*(INDEX($C$4:$C$102,L1820+1)-INDEX($C$4:$C$102,L1820)))))</f>
        <v/>
      </c>
      <c r="N1820" s="12">
        <f>IF(Occurrence!K1820&lt;=0,-1,IFERROR(MATCH(Occurrence!K1820,$D$4:$D$102,1),0))</f>
        <v/>
      </c>
      <c r="O1820" s="9">
        <f>IF(N1820&lt;0,0,IF(N1820=0,Occurrence!K1820*$I$11,IF(N1820&gt;=99,Occurrence!K1820*$I$12,INDEX($C$4:$C$102,N1820)+(Occurrence!K1820-INDEX($D$4:$D$102,N1820))/(INDEX($D$4:$D$102,N1820+1)-INDEX($D$4:$D$102,N1820))*(INDEX($C$4:$C$102,N1820+1)-INDEX($C$4:$C$102,N1820)))))</f>
        <v/>
      </c>
      <c r="P1820" s="12">
        <f>IFERROR(MATCH(Data!X1820,$F$4:$F$102,1),0)</f>
        <v/>
      </c>
      <c r="Q1820" s="9">
        <f>IF(P1820=0,Data!X1820+$I$13,IF(P1820&gt;=99,Data!X1820+$I$14,INDEX($E$4:$E$102,P1820)+(Data!X1820-INDEX($F$4:$F$102,P1820))/(INDEX($F$4:$F$102,P1820+1)-INDEX($F$4:$F$102,P1820))*(INDEX($E$4:$E$102,P1820+1)-INDEX($E$4:$E$102,P1820))))</f>
        <v/>
      </c>
      <c r="R1820" s="12">
        <f>IFERROR(MATCH(Data!Y1820,$F$4:$F$102,1),0)</f>
        <v/>
      </c>
      <c r="S1820" s="9">
        <f>IF(R1820=0,Data!Y1820+$I$13,IF(R1820&gt;=99,Data!Y1820+$I$14,INDEX($E$4:$E$102,R1820)+(Data!Y1820-INDEX($F$4:$F$102,R1820))/(INDEX($F$4:$F$102,R1820+1)-INDEX($F$4:$F$102,R1820))*(INDEX($E$4:$E$102,R1820+1)-INDEX($E$4:$E$102,R1820))))</f>
        <v/>
      </c>
    </row>
    <row r="1821">
      <c r="K1821" s="14">
        <f>Data!A1821</f>
        <v/>
      </c>
      <c r="L1821" s="12">
        <f>IF(Occurrence!J1821&lt;=0,-1,IFERROR(MATCH(Occurrence!J1821,$D$4:$D$102,1),0))</f>
        <v/>
      </c>
      <c r="M1821" s="9">
        <f>IF(L1821&lt;0,0,IF(L1821=0,Occurrence!J1821*$I$11,IF(L1821&gt;=99,Occurrence!J1821*$I$12,INDEX($C$4:$C$102,L1821)+(Occurrence!J1821-INDEX($D$4:$D$102,L1821))/(INDEX($D$4:$D$102,L1821+1)-INDEX($D$4:$D$102,L1821))*(INDEX($C$4:$C$102,L1821+1)-INDEX($C$4:$C$102,L1821)))))</f>
        <v/>
      </c>
      <c r="N1821" s="12">
        <f>IF(Occurrence!K1821&lt;=0,-1,IFERROR(MATCH(Occurrence!K1821,$D$4:$D$102,1),0))</f>
        <v/>
      </c>
      <c r="O1821" s="9">
        <f>IF(N1821&lt;0,0,IF(N1821=0,Occurrence!K1821*$I$11,IF(N1821&gt;=99,Occurrence!K1821*$I$12,INDEX($C$4:$C$102,N1821)+(Occurrence!K1821-INDEX($D$4:$D$102,N1821))/(INDEX($D$4:$D$102,N1821+1)-INDEX($D$4:$D$102,N1821))*(INDEX($C$4:$C$102,N1821+1)-INDEX($C$4:$C$102,N1821)))))</f>
        <v/>
      </c>
      <c r="P1821" s="12">
        <f>IFERROR(MATCH(Data!X1821,$F$4:$F$102,1),0)</f>
        <v/>
      </c>
      <c r="Q1821" s="9">
        <f>IF(P1821=0,Data!X1821+$I$13,IF(P1821&gt;=99,Data!X1821+$I$14,INDEX($E$4:$E$102,P1821)+(Data!X1821-INDEX($F$4:$F$102,P1821))/(INDEX($F$4:$F$102,P1821+1)-INDEX($F$4:$F$102,P1821))*(INDEX($E$4:$E$102,P1821+1)-INDEX($E$4:$E$102,P1821))))</f>
        <v/>
      </c>
      <c r="R1821" s="12">
        <f>IFERROR(MATCH(Data!Y1821,$F$4:$F$102,1),0)</f>
        <v/>
      </c>
      <c r="S1821" s="9">
        <f>IF(R1821=0,Data!Y1821+$I$13,IF(R1821&gt;=99,Data!Y1821+$I$14,INDEX($E$4:$E$102,R1821)+(Data!Y1821-INDEX($F$4:$F$102,R1821))/(INDEX($F$4:$F$102,R1821+1)-INDEX($F$4:$F$102,R1821))*(INDEX($E$4:$E$102,R1821+1)-INDEX($E$4:$E$102,R1821))))</f>
        <v/>
      </c>
    </row>
    <row r="1822">
      <c r="K1822" s="14">
        <f>Data!A1822</f>
        <v/>
      </c>
      <c r="L1822" s="12">
        <f>IF(Occurrence!J1822&lt;=0,-1,IFERROR(MATCH(Occurrence!J1822,$D$4:$D$102,1),0))</f>
        <v/>
      </c>
      <c r="M1822" s="9">
        <f>IF(L1822&lt;0,0,IF(L1822=0,Occurrence!J1822*$I$11,IF(L1822&gt;=99,Occurrence!J1822*$I$12,INDEX($C$4:$C$102,L1822)+(Occurrence!J1822-INDEX($D$4:$D$102,L1822))/(INDEX($D$4:$D$102,L1822+1)-INDEX($D$4:$D$102,L1822))*(INDEX($C$4:$C$102,L1822+1)-INDEX($C$4:$C$102,L1822)))))</f>
        <v/>
      </c>
      <c r="N1822" s="12">
        <f>IF(Occurrence!K1822&lt;=0,-1,IFERROR(MATCH(Occurrence!K1822,$D$4:$D$102,1),0))</f>
        <v/>
      </c>
      <c r="O1822" s="9">
        <f>IF(N1822&lt;0,0,IF(N1822=0,Occurrence!K1822*$I$11,IF(N1822&gt;=99,Occurrence!K1822*$I$12,INDEX($C$4:$C$102,N1822)+(Occurrence!K1822-INDEX($D$4:$D$102,N1822))/(INDEX($D$4:$D$102,N1822+1)-INDEX($D$4:$D$102,N1822))*(INDEX($C$4:$C$102,N1822+1)-INDEX($C$4:$C$102,N1822)))))</f>
        <v/>
      </c>
      <c r="P1822" s="12">
        <f>IFERROR(MATCH(Data!X1822,$F$4:$F$102,1),0)</f>
        <v/>
      </c>
      <c r="Q1822" s="9">
        <f>IF(P1822=0,Data!X1822+$I$13,IF(P1822&gt;=99,Data!X1822+$I$14,INDEX($E$4:$E$102,P1822)+(Data!X1822-INDEX($F$4:$F$102,P1822))/(INDEX($F$4:$F$102,P1822+1)-INDEX($F$4:$F$102,P1822))*(INDEX($E$4:$E$102,P1822+1)-INDEX($E$4:$E$102,P1822))))</f>
        <v/>
      </c>
      <c r="R1822" s="12">
        <f>IFERROR(MATCH(Data!Y1822,$F$4:$F$102,1),0)</f>
        <v/>
      </c>
      <c r="S1822" s="9">
        <f>IF(R1822=0,Data!Y1822+$I$13,IF(R1822&gt;=99,Data!Y1822+$I$14,INDEX($E$4:$E$102,R1822)+(Data!Y1822-INDEX($F$4:$F$102,R1822))/(INDEX($F$4:$F$102,R1822+1)-INDEX($F$4:$F$102,R1822))*(INDEX($E$4:$E$102,R1822+1)-INDEX($E$4:$E$102,R1822))))</f>
        <v/>
      </c>
    </row>
    <row r="1823">
      <c r="K1823" s="14">
        <f>Data!A1823</f>
        <v/>
      </c>
      <c r="L1823" s="12">
        <f>IF(Occurrence!J1823&lt;=0,-1,IFERROR(MATCH(Occurrence!J1823,$D$4:$D$102,1),0))</f>
        <v/>
      </c>
      <c r="M1823" s="9">
        <f>IF(L1823&lt;0,0,IF(L1823=0,Occurrence!J1823*$I$11,IF(L1823&gt;=99,Occurrence!J1823*$I$12,INDEX($C$4:$C$102,L1823)+(Occurrence!J1823-INDEX($D$4:$D$102,L1823))/(INDEX($D$4:$D$102,L1823+1)-INDEX($D$4:$D$102,L1823))*(INDEX($C$4:$C$102,L1823+1)-INDEX($C$4:$C$102,L1823)))))</f>
        <v/>
      </c>
      <c r="N1823" s="12">
        <f>IF(Occurrence!K1823&lt;=0,-1,IFERROR(MATCH(Occurrence!K1823,$D$4:$D$102,1),0))</f>
        <v/>
      </c>
      <c r="O1823" s="9">
        <f>IF(N1823&lt;0,0,IF(N1823=0,Occurrence!K1823*$I$11,IF(N1823&gt;=99,Occurrence!K1823*$I$12,INDEX($C$4:$C$102,N1823)+(Occurrence!K1823-INDEX($D$4:$D$102,N1823))/(INDEX($D$4:$D$102,N1823+1)-INDEX($D$4:$D$102,N1823))*(INDEX($C$4:$C$102,N1823+1)-INDEX($C$4:$C$102,N1823)))))</f>
        <v/>
      </c>
      <c r="P1823" s="12">
        <f>IFERROR(MATCH(Data!X1823,$F$4:$F$102,1),0)</f>
        <v/>
      </c>
      <c r="Q1823" s="9">
        <f>IF(P1823=0,Data!X1823+$I$13,IF(P1823&gt;=99,Data!X1823+$I$14,INDEX($E$4:$E$102,P1823)+(Data!X1823-INDEX($F$4:$F$102,P1823))/(INDEX($F$4:$F$102,P1823+1)-INDEX($F$4:$F$102,P1823))*(INDEX($E$4:$E$102,P1823+1)-INDEX($E$4:$E$102,P1823))))</f>
        <v/>
      </c>
      <c r="R1823" s="12">
        <f>IFERROR(MATCH(Data!Y1823,$F$4:$F$102,1),0)</f>
        <v/>
      </c>
      <c r="S1823" s="9">
        <f>IF(R1823=0,Data!Y1823+$I$13,IF(R1823&gt;=99,Data!Y1823+$I$14,INDEX($E$4:$E$102,R1823)+(Data!Y1823-INDEX($F$4:$F$102,R1823))/(INDEX($F$4:$F$102,R1823+1)-INDEX($F$4:$F$102,R1823))*(INDEX($E$4:$E$102,R1823+1)-INDEX($E$4:$E$102,R1823))))</f>
        <v/>
      </c>
    </row>
    <row r="1824">
      <c r="K1824" s="14">
        <f>Data!A1824</f>
        <v/>
      </c>
      <c r="L1824" s="12">
        <f>IF(Occurrence!J1824&lt;=0,-1,IFERROR(MATCH(Occurrence!J1824,$D$4:$D$102,1),0))</f>
        <v/>
      </c>
      <c r="M1824" s="9">
        <f>IF(L1824&lt;0,0,IF(L1824=0,Occurrence!J1824*$I$11,IF(L1824&gt;=99,Occurrence!J1824*$I$12,INDEX($C$4:$C$102,L1824)+(Occurrence!J1824-INDEX($D$4:$D$102,L1824))/(INDEX($D$4:$D$102,L1824+1)-INDEX($D$4:$D$102,L1824))*(INDEX($C$4:$C$102,L1824+1)-INDEX($C$4:$C$102,L1824)))))</f>
        <v/>
      </c>
      <c r="N1824" s="12">
        <f>IF(Occurrence!K1824&lt;=0,-1,IFERROR(MATCH(Occurrence!K1824,$D$4:$D$102,1),0))</f>
        <v/>
      </c>
      <c r="O1824" s="9">
        <f>IF(N1824&lt;0,0,IF(N1824=0,Occurrence!K1824*$I$11,IF(N1824&gt;=99,Occurrence!K1824*$I$12,INDEX($C$4:$C$102,N1824)+(Occurrence!K1824-INDEX($D$4:$D$102,N1824))/(INDEX($D$4:$D$102,N1824+1)-INDEX($D$4:$D$102,N1824))*(INDEX($C$4:$C$102,N1824+1)-INDEX($C$4:$C$102,N1824)))))</f>
        <v/>
      </c>
      <c r="P1824" s="12">
        <f>IFERROR(MATCH(Data!X1824,$F$4:$F$102,1),0)</f>
        <v/>
      </c>
      <c r="Q1824" s="9">
        <f>IF(P1824=0,Data!X1824+$I$13,IF(P1824&gt;=99,Data!X1824+$I$14,INDEX($E$4:$E$102,P1824)+(Data!X1824-INDEX($F$4:$F$102,P1824))/(INDEX($F$4:$F$102,P1824+1)-INDEX($F$4:$F$102,P1824))*(INDEX($E$4:$E$102,P1824+1)-INDEX($E$4:$E$102,P1824))))</f>
        <v/>
      </c>
      <c r="R1824" s="12">
        <f>IFERROR(MATCH(Data!Y1824,$F$4:$F$102,1),0)</f>
        <v/>
      </c>
      <c r="S1824" s="9">
        <f>IF(R1824=0,Data!Y1824+$I$13,IF(R1824&gt;=99,Data!Y1824+$I$14,INDEX($E$4:$E$102,R1824)+(Data!Y1824-INDEX($F$4:$F$102,R1824))/(INDEX($F$4:$F$102,R1824+1)-INDEX($F$4:$F$102,R1824))*(INDEX($E$4:$E$102,R1824+1)-INDEX($E$4:$E$102,R1824))))</f>
        <v/>
      </c>
    </row>
    <row r="1825">
      <c r="K1825" s="14">
        <f>Data!A1825</f>
        <v/>
      </c>
      <c r="L1825" s="12">
        <f>IF(Occurrence!J1825&lt;=0,-1,IFERROR(MATCH(Occurrence!J1825,$D$4:$D$102,1),0))</f>
        <v/>
      </c>
      <c r="M1825" s="9">
        <f>IF(L1825&lt;0,0,IF(L1825=0,Occurrence!J1825*$I$11,IF(L1825&gt;=99,Occurrence!J1825*$I$12,INDEX($C$4:$C$102,L1825)+(Occurrence!J1825-INDEX($D$4:$D$102,L1825))/(INDEX($D$4:$D$102,L1825+1)-INDEX($D$4:$D$102,L1825))*(INDEX($C$4:$C$102,L1825+1)-INDEX($C$4:$C$102,L1825)))))</f>
        <v/>
      </c>
      <c r="N1825" s="12">
        <f>IF(Occurrence!K1825&lt;=0,-1,IFERROR(MATCH(Occurrence!K1825,$D$4:$D$102,1),0))</f>
        <v/>
      </c>
      <c r="O1825" s="9">
        <f>IF(N1825&lt;0,0,IF(N1825=0,Occurrence!K1825*$I$11,IF(N1825&gt;=99,Occurrence!K1825*$I$12,INDEX($C$4:$C$102,N1825)+(Occurrence!K1825-INDEX($D$4:$D$102,N1825))/(INDEX($D$4:$D$102,N1825+1)-INDEX($D$4:$D$102,N1825))*(INDEX($C$4:$C$102,N1825+1)-INDEX($C$4:$C$102,N1825)))))</f>
        <v/>
      </c>
      <c r="P1825" s="12">
        <f>IFERROR(MATCH(Data!X1825,$F$4:$F$102,1),0)</f>
        <v/>
      </c>
      <c r="Q1825" s="9">
        <f>IF(P1825=0,Data!X1825+$I$13,IF(P1825&gt;=99,Data!X1825+$I$14,INDEX($E$4:$E$102,P1825)+(Data!X1825-INDEX($F$4:$F$102,P1825))/(INDEX($F$4:$F$102,P1825+1)-INDEX($F$4:$F$102,P1825))*(INDEX($E$4:$E$102,P1825+1)-INDEX($E$4:$E$102,P1825))))</f>
        <v/>
      </c>
      <c r="R1825" s="12">
        <f>IFERROR(MATCH(Data!Y1825,$F$4:$F$102,1),0)</f>
        <v/>
      </c>
      <c r="S1825" s="9">
        <f>IF(R1825=0,Data!Y1825+$I$13,IF(R1825&gt;=99,Data!Y1825+$I$14,INDEX($E$4:$E$102,R1825)+(Data!Y1825-INDEX($F$4:$F$102,R1825))/(INDEX($F$4:$F$102,R1825+1)-INDEX($F$4:$F$102,R1825))*(INDEX($E$4:$E$102,R1825+1)-INDEX($E$4:$E$102,R1825))))</f>
        <v/>
      </c>
    </row>
    <row r="1826">
      <c r="K1826" s="14">
        <f>Data!A1826</f>
        <v/>
      </c>
      <c r="L1826" s="12">
        <f>IF(Occurrence!J1826&lt;=0,-1,IFERROR(MATCH(Occurrence!J1826,$D$4:$D$102,1),0))</f>
        <v/>
      </c>
      <c r="M1826" s="9">
        <f>IF(L1826&lt;0,0,IF(L1826=0,Occurrence!J1826*$I$11,IF(L1826&gt;=99,Occurrence!J1826*$I$12,INDEX($C$4:$C$102,L1826)+(Occurrence!J1826-INDEX($D$4:$D$102,L1826))/(INDEX($D$4:$D$102,L1826+1)-INDEX($D$4:$D$102,L1826))*(INDEX($C$4:$C$102,L1826+1)-INDEX($C$4:$C$102,L1826)))))</f>
        <v/>
      </c>
      <c r="N1826" s="12">
        <f>IF(Occurrence!K1826&lt;=0,-1,IFERROR(MATCH(Occurrence!K1826,$D$4:$D$102,1),0))</f>
        <v/>
      </c>
      <c r="O1826" s="9">
        <f>IF(N1826&lt;0,0,IF(N1826=0,Occurrence!K1826*$I$11,IF(N1826&gt;=99,Occurrence!K1826*$I$12,INDEX($C$4:$C$102,N1826)+(Occurrence!K1826-INDEX($D$4:$D$102,N1826))/(INDEX($D$4:$D$102,N1826+1)-INDEX($D$4:$D$102,N1826))*(INDEX($C$4:$C$102,N1826+1)-INDEX($C$4:$C$102,N1826)))))</f>
        <v/>
      </c>
      <c r="P1826" s="12">
        <f>IFERROR(MATCH(Data!X1826,$F$4:$F$102,1),0)</f>
        <v/>
      </c>
      <c r="Q1826" s="9">
        <f>IF(P1826=0,Data!X1826+$I$13,IF(P1826&gt;=99,Data!X1826+$I$14,INDEX($E$4:$E$102,P1826)+(Data!X1826-INDEX($F$4:$F$102,P1826))/(INDEX($F$4:$F$102,P1826+1)-INDEX($F$4:$F$102,P1826))*(INDEX($E$4:$E$102,P1826+1)-INDEX($E$4:$E$102,P1826))))</f>
        <v/>
      </c>
      <c r="R1826" s="12">
        <f>IFERROR(MATCH(Data!Y1826,$F$4:$F$102,1),0)</f>
        <v/>
      </c>
      <c r="S1826" s="9">
        <f>IF(R1826=0,Data!Y1826+$I$13,IF(R1826&gt;=99,Data!Y1826+$I$14,INDEX($E$4:$E$102,R1826)+(Data!Y1826-INDEX($F$4:$F$102,R1826))/(INDEX($F$4:$F$102,R1826+1)-INDEX($F$4:$F$102,R1826))*(INDEX($E$4:$E$102,R1826+1)-INDEX($E$4:$E$102,R1826))))</f>
        <v/>
      </c>
    </row>
    <row r="1827">
      <c r="K1827" s="14">
        <f>Data!A1827</f>
        <v/>
      </c>
      <c r="L1827" s="12">
        <f>IF(Occurrence!J1827&lt;=0,-1,IFERROR(MATCH(Occurrence!J1827,$D$4:$D$102,1),0))</f>
        <v/>
      </c>
      <c r="M1827" s="9">
        <f>IF(L1827&lt;0,0,IF(L1827=0,Occurrence!J1827*$I$11,IF(L1827&gt;=99,Occurrence!J1827*$I$12,INDEX($C$4:$C$102,L1827)+(Occurrence!J1827-INDEX($D$4:$D$102,L1827))/(INDEX($D$4:$D$102,L1827+1)-INDEX($D$4:$D$102,L1827))*(INDEX($C$4:$C$102,L1827+1)-INDEX($C$4:$C$102,L1827)))))</f>
        <v/>
      </c>
      <c r="N1827" s="12">
        <f>IF(Occurrence!K1827&lt;=0,-1,IFERROR(MATCH(Occurrence!K1827,$D$4:$D$102,1),0))</f>
        <v/>
      </c>
      <c r="O1827" s="9">
        <f>IF(N1827&lt;0,0,IF(N1827=0,Occurrence!K1827*$I$11,IF(N1827&gt;=99,Occurrence!K1827*$I$12,INDEX($C$4:$C$102,N1827)+(Occurrence!K1827-INDEX($D$4:$D$102,N1827))/(INDEX($D$4:$D$102,N1827+1)-INDEX($D$4:$D$102,N1827))*(INDEX($C$4:$C$102,N1827+1)-INDEX($C$4:$C$102,N1827)))))</f>
        <v/>
      </c>
      <c r="P1827" s="12">
        <f>IFERROR(MATCH(Data!X1827,$F$4:$F$102,1),0)</f>
        <v/>
      </c>
      <c r="Q1827" s="9">
        <f>IF(P1827=0,Data!X1827+$I$13,IF(P1827&gt;=99,Data!X1827+$I$14,INDEX($E$4:$E$102,P1827)+(Data!X1827-INDEX($F$4:$F$102,P1827))/(INDEX($F$4:$F$102,P1827+1)-INDEX($F$4:$F$102,P1827))*(INDEX($E$4:$E$102,P1827+1)-INDEX($E$4:$E$102,P1827))))</f>
        <v/>
      </c>
      <c r="R1827" s="12">
        <f>IFERROR(MATCH(Data!Y1827,$F$4:$F$102,1),0)</f>
        <v/>
      </c>
      <c r="S1827" s="9">
        <f>IF(R1827=0,Data!Y1827+$I$13,IF(R1827&gt;=99,Data!Y1827+$I$14,INDEX($E$4:$E$102,R1827)+(Data!Y1827-INDEX($F$4:$F$102,R1827))/(INDEX($F$4:$F$102,R1827+1)-INDEX($F$4:$F$102,R1827))*(INDEX($E$4:$E$102,R1827+1)-INDEX($E$4:$E$102,R1827))))</f>
        <v/>
      </c>
    </row>
    <row r="1828">
      <c r="K1828" s="14">
        <f>Data!A1828</f>
        <v/>
      </c>
      <c r="L1828" s="12">
        <f>IF(Occurrence!J1828&lt;=0,-1,IFERROR(MATCH(Occurrence!J1828,$D$4:$D$102,1),0))</f>
        <v/>
      </c>
      <c r="M1828" s="9">
        <f>IF(L1828&lt;0,0,IF(L1828=0,Occurrence!J1828*$I$11,IF(L1828&gt;=99,Occurrence!J1828*$I$12,INDEX($C$4:$C$102,L1828)+(Occurrence!J1828-INDEX($D$4:$D$102,L1828))/(INDEX($D$4:$D$102,L1828+1)-INDEX($D$4:$D$102,L1828))*(INDEX($C$4:$C$102,L1828+1)-INDEX($C$4:$C$102,L1828)))))</f>
        <v/>
      </c>
      <c r="N1828" s="12">
        <f>IF(Occurrence!K1828&lt;=0,-1,IFERROR(MATCH(Occurrence!K1828,$D$4:$D$102,1),0))</f>
        <v/>
      </c>
      <c r="O1828" s="9">
        <f>IF(N1828&lt;0,0,IF(N1828=0,Occurrence!K1828*$I$11,IF(N1828&gt;=99,Occurrence!K1828*$I$12,INDEX($C$4:$C$102,N1828)+(Occurrence!K1828-INDEX($D$4:$D$102,N1828))/(INDEX($D$4:$D$102,N1828+1)-INDEX($D$4:$D$102,N1828))*(INDEX($C$4:$C$102,N1828+1)-INDEX($C$4:$C$102,N1828)))))</f>
        <v/>
      </c>
      <c r="P1828" s="12">
        <f>IFERROR(MATCH(Data!X1828,$F$4:$F$102,1),0)</f>
        <v/>
      </c>
      <c r="Q1828" s="9">
        <f>IF(P1828=0,Data!X1828+$I$13,IF(P1828&gt;=99,Data!X1828+$I$14,INDEX($E$4:$E$102,P1828)+(Data!X1828-INDEX($F$4:$F$102,P1828))/(INDEX($F$4:$F$102,P1828+1)-INDEX($F$4:$F$102,P1828))*(INDEX($E$4:$E$102,P1828+1)-INDEX($E$4:$E$102,P1828))))</f>
        <v/>
      </c>
      <c r="R1828" s="12">
        <f>IFERROR(MATCH(Data!Y1828,$F$4:$F$102,1),0)</f>
        <v/>
      </c>
      <c r="S1828" s="9">
        <f>IF(R1828=0,Data!Y1828+$I$13,IF(R1828&gt;=99,Data!Y1828+$I$14,INDEX($E$4:$E$102,R1828)+(Data!Y1828-INDEX($F$4:$F$102,R1828))/(INDEX($F$4:$F$102,R1828+1)-INDEX($F$4:$F$102,R1828))*(INDEX($E$4:$E$102,R1828+1)-INDEX($E$4:$E$102,R1828))))</f>
        <v/>
      </c>
    </row>
    <row r="1829">
      <c r="K1829" s="14">
        <f>Data!A1829</f>
        <v/>
      </c>
      <c r="L1829" s="12">
        <f>IF(Occurrence!J1829&lt;=0,-1,IFERROR(MATCH(Occurrence!J1829,$D$4:$D$102,1),0))</f>
        <v/>
      </c>
      <c r="M1829" s="9">
        <f>IF(L1829&lt;0,0,IF(L1829=0,Occurrence!J1829*$I$11,IF(L1829&gt;=99,Occurrence!J1829*$I$12,INDEX($C$4:$C$102,L1829)+(Occurrence!J1829-INDEX($D$4:$D$102,L1829))/(INDEX($D$4:$D$102,L1829+1)-INDEX($D$4:$D$102,L1829))*(INDEX($C$4:$C$102,L1829+1)-INDEX($C$4:$C$102,L1829)))))</f>
        <v/>
      </c>
      <c r="N1829" s="12">
        <f>IF(Occurrence!K1829&lt;=0,-1,IFERROR(MATCH(Occurrence!K1829,$D$4:$D$102,1),0))</f>
        <v/>
      </c>
      <c r="O1829" s="9">
        <f>IF(N1829&lt;0,0,IF(N1829=0,Occurrence!K1829*$I$11,IF(N1829&gt;=99,Occurrence!K1829*$I$12,INDEX($C$4:$C$102,N1829)+(Occurrence!K1829-INDEX($D$4:$D$102,N1829))/(INDEX($D$4:$D$102,N1829+1)-INDEX($D$4:$D$102,N1829))*(INDEX($C$4:$C$102,N1829+1)-INDEX($C$4:$C$102,N1829)))))</f>
        <v/>
      </c>
      <c r="P1829" s="12">
        <f>IFERROR(MATCH(Data!X1829,$F$4:$F$102,1),0)</f>
        <v/>
      </c>
      <c r="Q1829" s="9">
        <f>IF(P1829=0,Data!X1829+$I$13,IF(P1829&gt;=99,Data!X1829+$I$14,INDEX($E$4:$E$102,P1829)+(Data!X1829-INDEX($F$4:$F$102,P1829))/(INDEX($F$4:$F$102,P1829+1)-INDEX($F$4:$F$102,P1829))*(INDEX($E$4:$E$102,P1829+1)-INDEX($E$4:$E$102,P1829))))</f>
        <v/>
      </c>
      <c r="R1829" s="12">
        <f>IFERROR(MATCH(Data!Y1829,$F$4:$F$102,1),0)</f>
        <v/>
      </c>
      <c r="S1829" s="9">
        <f>IF(R1829=0,Data!Y1829+$I$13,IF(R1829&gt;=99,Data!Y1829+$I$14,INDEX($E$4:$E$102,R1829)+(Data!Y1829-INDEX($F$4:$F$102,R1829))/(INDEX($F$4:$F$102,R1829+1)-INDEX($F$4:$F$102,R1829))*(INDEX($E$4:$E$102,R1829+1)-INDEX($E$4:$E$102,R1829))))</f>
        <v/>
      </c>
    </row>
    <row r="1830">
      <c r="K1830" s="14">
        <f>Data!A1830</f>
        <v/>
      </c>
      <c r="L1830" s="12">
        <f>IF(Occurrence!J1830&lt;=0,-1,IFERROR(MATCH(Occurrence!J1830,$D$4:$D$102,1),0))</f>
        <v/>
      </c>
      <c r="M1830" s="9">
        <f>IF(L1830&lt;0,0,IF(L1830=0,Occurrence!J1830*$I$11,IF(L1830&gt;=99,Occurrence!J1830*$I$12,INDEX($C$4:$C$102,L1830)+(Occurrence!J1830-INDEX($D$4:$D$102,L1830))/(INDEX($D$4:$D$102,L1830+1)-INDEX($D$4:$D$102,L1830))*(INDEX($C$4:$C$102,L1830+1)-INDEX($C$4:$C$102,L1830)))))</f>
        <v/>
      </c>
      <c r="N1830" s="12">
        <f>IF(Occurrence!K1830&lt;=0,-1,IFERROR(MATCH(Occurrence!K1830,$D$4:$D$102,1),0))</f>
        <v/>
      </c>
      <c r="O1830" s="9">
        <f>IF(N1830&lt;0,0,IF(N1830=0,Occurrence!K1830*$I$11,IF(N1830&gt;=99,Occurrence!K1830*$I$12,INDEX($C$4:$C$102,N1830)+(Occurrence!K1830-INDEX($D$4:$D$102,N1830))/(INDEX($D$4:$D$102,N1830+1)-INDEX($D$4:$D$102,N1830))*(INDEX($C$4:$C$102,N1830+1)-INDEX($C$4:$C$102,N1830)))))</f>
        <v/>
      </c>
      <c r="P1830" s="12">
        <f>IFERROR(MATCH(Data!X1830,$F$4:$F$102,1),0)</f>
        <v/>
      </c>
      <c r="Q1830" s="9">
        <f>IF(P1830=0,Data!X1830+$I$13,IF(P1830&gt;=99,Data!X1830+$I$14,INDEX($E$4:$E$102,P1830)+(Data!X1830-INDEX($F$4:$F$102,P1830))/(INDEX($F$4:$F$102,P1830+1)-INDEX($F$4:$F$102,P1830))*(INDEX($E$4:$E$102,P1830+1)-INDEX($E$4:$E$102,P1830))))</f>
        <v/>
      </c>
      <c r="R1830" s="12">
        <f>IFERROR(MATCH(Data!Y1830,$F$4:$F$102,1),0)</f>
        <v/>
      </c>
      <c r="S1830" s="9">
        <f>IF(R1830=0,Data!Y1830+$I$13,IF(R1830&gt;=99,Data!Y1830+$I$14,INDEX($E$4:$E$102,R1830)+(Data!Y1830-INDEX($F$4:$F$102,R1830))/(INDEX($F$4:$F$102,R1830+1)-INDEX($F$4:$F$102,R1830))*(INDEX($E$4:$E$102,R1830+1)-INDEX($E$4:$E$102,R1830))))</f>
        <v/>
      </c>
    </row>
    <row r="1831">
      <c r="K1831" s="14">
        <f>Data!A1831</f>
        <v/>
      </c>
      <c r="L1831" s="12">
        <f>IF(Occurrence!J1831&lt;=0,-1,IFERROR(MATCH(Occurrence!J1831,$D$4:$D$102,1),0))</f>
        <v/>
      </c>
      <c r="M1831" s="9">
        <f>IF(L1831&lt;0,0,IF(L1831=0,Occurrence!J1831*$I$11,IF(L1831&gt;=99,Occurrence!J1831*$I$12,INDEX($C$4:$C$102,L1831)+(Occurrence!J1831-INDEX($D$4:$D$102,L1831))/(INDEX($D$4:$D$102,L1831+1)-INDEX($D$4:$D$102,L1831))*(INDEX($C$4:$C$102,L1831+1)-INDEX($C$4:$C$102,L1831)))))</f>
        <v/>
      </c>
      <c r="N1831" s="12">
        <f>IF(Occurrence!K1831&lt;=0,-1,IFERROR(MATCH(Occurrence!K1831,$D$4:$D$102,1),0))</f>
        <v/>
      </c>
      <c r="O1831" s="9">
        <f>IF(N1831&lt;0,0,IF(N1831=0,Occurrence!K1831*$I$11,IF(N1831&gt;=99,Occurrence!K1831*$I$12,INDEX($C$4:$C$102,N1831)+(Occurrence!K1831-INDEX($D$4:$D$102,N1831))/(INDEX($D$4:$D$102,N1831+1)-INDEX($D$4:$D$102,N1831))*(INDEX($C$4:$C$102,N1831+1)-INDEX($C$4:$C$102,N1831)))))</f>
        <v/>
      </c>
      <c r="P1831" s="12">
        <f>IFERROR(MATCH(Data!X1831,$F$4:$F$102,1),0)</f>
        <v/>
      </c>
      <c r="Q1831" s="9">
        <f>IF(P1831=0,Data!X1831+$I$13,IF(P1831&gt;=99,Data!X1831+$I$14,INDEX($E$4:$E$102,P1831)+(Data!X1831-INDEX($F$4:$F$102,P1831))/(INDEX($F$4:$F$102,P1831+1)-INDEX($F$4:$F$102,P1831))*(INDEX($E$4:$E$102,P1831+1)-INDEX($E$4:$E$102,P1831))))</f>
        <v/>
      </c>
      <c r="R1831" s="12">
        <f>IFERROR(MATCH(Data!Y1831,$F$4:$F$102,1),0)</f>
        <v/>
      </c>
      <c r="S1831" s="9">
        <f>IF(R1831=0,Data!Y1831+$I$13,IF(R1831&gt;=99,Data!Y1831+$I$14,INDEX($E$4:$E$102,R1831)+(Data!Y1831-INDEX($F$4:$F$102,R1831))/(INDEX($F$4:$F$102,R1831+1)-INDEX($F$4:$F$102,R1831))*(INDEX($E$4:$E$102,R1831+1)-INDEX($E$4:$E$102,R1831))))</f>
        <v/>
      </c>
    </row>
    <row r="1832">
      <c r="K1832" s="14">
        <f>Data!A1832</f>
        <v/>
      </c>
      <c r="L1832" s="12">
        <f>IF(Occurrence!J1832&lt;=0,-1,IFERROR(MATCH(Occurrence!J1832,$D$4:$D$102,1),0))</f>
        <v/>
      </c>
      <c r="M1832" s="9">
        <f>IF(L1832&lt;0,0,IF(L1832=0,Occurrence!J1832*$I$11,IF(L1832&gt;=99,Occurrence!J1832*$I$12,INDEX($C$4:$C$102,L1832)+(Occurrence!J1832-INDEX($D$4:$D$102,L1832))/(INDEX($D$4:$D$102,L1832+1)-INDEX($D$4:$D$102,L1832))*(INDEX($C$4:$C$102,L1832+1)-INDEX($C$4:$C$102,L1832)))))</f>
        <v/>
      </c>
      <c r="N1832" s="12">
        <f>IF(Occurrence!K1832&lt;=0,-1,IFERROR(MATCH(Occurrence!K1832,$D$4:$D$102,1),0))</f>
        <v/>
      </c>
      <c r="O1832" s="9">
        <f>IF(N1832&lt;0,0,IF(N1832=0,Occurrence!K1832*$I$11,IF(N1832&gt;=99,Occurrence!K1832*$I$12,INDEX($C$4:$C$102,N1832)+(Occurrence!K1832-INDEX($D$4:$D$102,N1832))/(INDEX($D$4:$D$102,N1832+1)-INDEX($D$4:$D$102,N1832))*(INDEX($C$4:$C$102,N1832+1)-INDEX($C$4:$C$102,N1832)))))</f>
        <v/>
      </c>
      <c r="P1832" s="12">
        <f>IFERROR(MATCH(Data!X1832,$F$4:$F$102,1),0)</f>
        <v/>
      </c>
      <c r="Q1832" s="9">
        <f>IF(P1832=0,Data!X1832+$I$13,IF(P1832&gt;=99,Data!X1832+$I$14,INDEX($E$4:$E$102,P1832)+(Data!X1832-INDEX($F$4:$F$102,P1832))/(INDEX($F$4:$F$102,P1832+1)-INDEX($F$4:$F$102,P1832))*(INDEX($E$4:$E$102,P1832+1)-INDEX($E$4:$E$102,P1832))))</f>
        <v/>
      </c>
      <c r="R1832" s="12">
        <f>IFERROR(MATCH(Data!Y1832,$F$4:$F$102,1),0)</f>
        <v/>
      </c>
      <c r="S1832" s="9">
        <f>IF(R1832=0,Data!Y1832+$I$13,IF(R1832&gt;=99,Data!Y1832+$I$14,INDEX($E$4:$E$102,R1832)+(Data!Y1832-INDEX($F$4:$F$102,R1832))/(INDEX($F$4:$F$102,R1832+1)-INDEX($F$4:$F$102,R1832))*(INDEX($E$4:$E$102,R1832+1)-INDEX($E$4:$E$102,R1832))))</f>
        <v/>
      </c>
    </row>
    <row r="1833">
      <c r="K1833" s="14">
        <f>Data!A1833</f>
        <v/>
      </c>
      <c r="L1833" s="12">
        <f>IF(Occurrence!J1833&lt;=0,-1,IFERROR(MATCH(Occurrence!J1833,$D$4:$D$102,1),0))</f>
        <v/>
      </c>
      <c r="M1833" s="9">
        <f>IF(L1833&lt;0,0,IF(L1833=0,Occurrence!J1833*$I$11,IF(L1833&gt;=99,Occurrence!J1833*$I$12,INDEX($C$4:$C$102,L1833)+(Occurrence!J1833-INDEX($D$4:$D$102,L1833))/(INDEX($D$4:$D$102,L1833+1)-INDEX($D$4:$D$102,L1833))*(INDEX($C$4:$C$102,L1833+1)-INDEX($C$4:$C$102,L1833)))))</f>
        <v/>
      </c>
      <c r="N1833" s="12">
        <f>IF(Occurrence!K1833&lt;=0,-1,IFERROR(MATCH(Occurrence!K1833,$D$4:$D$102,1),0))</f>
        <v/>
      </c>
      <c r="O1833" s="9">
        <f>IF(N1833&lt;0,0,IF(N1833=0,Occurrence!K1833*$I$11,IF(N1833&gt;=99,Occurrence!K1833*$I$12,INDEX($C$4:$C$102,N1833)+(Occurrence!K1833-INDEX($D$4:$D$102,N1833))/(INDEX($D$4:$D$102,N1833+1)-INDEX($D$4:$D$102,N1833))*(INDEX($C$4:$C$102,N1833+1)-INDEX($C$4:$C$102,N1833)))))</f>
        <v/>
      </c>
      <c r="P1833" s="12">
        <f>IFERROR(MATCH(Data!X1833,$F$4:$F$102,1),0)</f>
        <v/>
      </c>
      <c r="Q1833" s="9">
        <f>IF(P1833=0,Data!X1833+$I$13,IF(P1833&gt;=99,Data!X1833+$I$14,INDEX($E$4:$E$102,P1833)+(Data!X1833-INDEX($F$4:$F$102,P1833))/(INDEX($F$4:$F$102,P1833+1)-INDEX($F$4:$F$102,P1833))*(INDEX($E$4:$E$102,P1833+1)-INDEX($E$4:$E$102,P1833))))</f>
        <v/>
      </c>
      <c r="R1833" s="12">
        <f>IFERROR(MATCH(Data!Y1833,$F$4:$F$102,1),0)</f>
        <v/>
      </c>
      <c r="S1833" s="9">
        <f>IF(R1833=0,Data!Y1833+$I$13,IF(R1833&gt;=99,Data!Y1833+$I$14,INDEX($E$4:$E$102,R1833)+(Data!Y1833-INDEX($F$4:$F$102,R1833))/(INDEX($F$4:$F$102,R1833+1)-INDEX($F$4:$F$102,R1833))*(INDEX($E$4:$E$102,R1833+1)-INDEX($E$4:$E$102,R1833))))</f>
        <v/>
      </c>
    </row>
    <row r="1834">
      <c r="K1834" s="14">
        <f>Data!A1834</f>
        <v/>
      </c>
      <c r="L1834" s="12">
        <f>IF(Occurrence!J1834&lt;=0,-1,IFERROR(MATCH(Occurrence!J1834,$D$4:$D$102,1),0))</f>
        <v/>
      </c>
      <c r="M1834" s="9">
        <f>IF(L1834&lt;0,0,IF(L1834=0,Occurrence!J1834*$I$11,IF(L1834&gt;=99,Occurrence!J1834*$I$12,INDEX($C$4:$C$102,L1834)+(Occurrence!J1834-INDEX($D$4:$D$102,L1834))/(INDEX($D$4:$D$102,L1834+1)-INDEX($D$4:$D$102,L1834))*(INDEX($C$4:$C$102,L1834+1)-INDEX($C$4:$C$102,L1834)))))</f>
        <v/>
      </c>
      <c r="N1834" s="12">
        <f>IF(Occurrence!K1834&lt;=0,-1,IFERROR(MATCH(Occurrence!K1834,$D$4:$D$102,1),0))</f>
        <v/>
      </c>
      <c r="O1834" s="9">
        <f>IF(N1834&lt;0,0,IF(N1834=0,Occurrence!K1834*$I$11,IF(N1834&gt;=99,Occurrence!K1834*$I$12,INDEX($C$4:$C$102,N1834)+(Occurrence!K1834-INDEX($D$4:$D$102,N1834))/(INDEX($D$4:$D$102,N1834+1)-INDEX($D$4:$D$102,N1834))*(INDEX($C$4:$C$102,N1834+1)-INDEX($C$4:$C$102,N1834)))))</f>
        <v/>
      </c>
      <c r="P1834" s="12">
        <f>IFERROR(MATCH(Data!X1834,$F$4:$F$102,1),0)</f>
        <v/>
      </c>
      <c r="Q1834" s="9">
        <f>IF(P1834=0,Data!X1834+$I$13,IF(P1834&gt;=99,Data!X1834+$I$14,INDEX($E$4:$E$102,P1834)+(Data!X1834-INDEX($F$4:$F$102,P1834))/(INDEX($F$4:$F$102,P1834+1)-INDEX($F$4:$F$102,P1834))*(INDEX($E$4:$E$102,P1834+1)-INDEX($E$4:$E$102,P1834))))</f>
        <v/>
      </c>
      <c r="R1834" s="12">
        <f>IFERROR(MATCH(Data!Y1834,$F$4:$F$102,1),0)</f>
        <v/>
      </c>
      <c r="S1834" s="9">
        <f>IF(R1834=0,Data!Y1834+$I$13,IF(R1834&gt;=99,Data!Y1834+$I$14,INDEX($E$4:$E$102,R1834)+(Data!Y1834-INDEX($F$4:$F$102,R1834))/(INDEX($F$4:$F$102,R1834+1)-INDEX($F$4:$F$102,R1834))*(INDEX($E$4:$E$102,R1834+1)-INDEX($E$4:$E$102,R1834))))</f>
        <v/>
      </c>
    </row>
    <row r="1835">
      <c r="K1835" s="14">
        <f>Data!A1835</f>
        <v/>
      </c>
      <c r="L1835" s="12">
        <f>IF(Occurrence!J1835&lt;=0,-1,IFERROR(MATCH(Occurrence!J1835,$D$4:$D$102,1),0))</f>
        <v/>
      </c>
      <c r="M1835" s="9">
        <f>IF(L1835&lt;0,0,IF(L1835=0,Occurrence!J1835*$I$11,IF(L1835&gt;=99,Occurrence!J1835*$I$12,INDEX($C$4:$C$102,L1835)+(Occurrence!J1835-INDEX($D$4:$D$102,L1835))/(INDEX($D$4:$D$102,L1835+1)-INDEX($D$4:$D$102,L1835))*(INDEX($C$4:$C$102,L1835+1)-INDEX($C$4:$C$102,L1835)))))</f>
        <v/>
      </c>
      <c r="N1835" s="12">
        <f>IF(Occurrence!K1835&lt;=0,-1,IFERROR(MATCH(Occurrence!K1835,$D$4:$D$102,1),0))</f>
        <v/>
      </c>
      <c r="O1835" s="9">
        <f>IF(N1835&lt;0,0,IF(N1835=0,Occurrence!K1835*$I$11,IF(N1835&gt;=99,Occurrence!K1835*$I$12,INDEX($C$4:$C$102,N1835)+(Occurrence!K1835-INDEX($D$4:$D$102,N1835))/(INDEX($D$4:$D$102,N1835+1)-INDEX($D$4:$D$102,N1835))*(INDEX($C$4:$C$102,N1835+1)-INDEX($C$4:$C$102,N1835)))))</f>
        <v/>
      </c>
      <c r="P1835" s="12">
        <f>IFERROR(MATCH(Data!X1835,$F$4:$F$102,1),0)</f>
        <v/>
      </c>
      <c r="Q1835" s="9">
        <f>IF(P1835=0,Data!X1835+$I$13,IF(P1835&gt;=99,Data!X1835+$I$14,INDEX($E$4:$E$102,P1835)+(Data!X1835-INDEX($F$4:$F$102,P1835))/(INDEX($F$4:$F$102,P1835+1)-INDEX($F$4:$F$102,P1835))*(INDEX($E$4:$E$102,P1835+1)-INDEX($E$4:$E$102,P1835))))</f>
        <v/>
      </c>
      <c r="R1835" s="12">
        <f>IFERROR(MATCH(Data!Y1835,$F$4:$F$102,1),0)</f>
        <v/>
      </c>
      <c r="S1835" s="9">
        <f>IF(R1835=0,Data!Y1835+$I$13,IF(R1835&gt;=99,Data!Y1835+$I$14,INDEX($E$4:$E$102,R1835)+(Data!Y1835-INDEX($F$4:$F$102,R1835))/(INDEX($F$4:$F$102,R1835+1)-INDEX($F$4:$F$102,R1835))*(INDEX($E$4:$E$102,R1835+1)-INDEX($E$4:$E$102,R1835))))</f>
        <v/>
      </c>
    </row>
    <row r="1836">
      <c r="K1836" s="14">
        <f>Data!A1836</f>
        <v/>
      </c>
      <c r="L1836" s="12">
        <f>IF(Occurrence!J1836&lt;=0,-1,IFERROR(MATCH(Occurrence!J1836,$D$4:$D$102,1),0))</f>
        <v/>
      </c>
      <c r="M1836" s="9">
        <f>IF(L1836&lt;0,0,IF(L1836=0,Occurrence!J1836*$I$11,IF(L1836&gt;=99,Occurrence!J1836*$I$12,INDEX($C$4:$C$102,L1836)+(Occurrence!J1836-INDEX($D$4:$D$102,L1836))/(INDEX($D$4:$D$102,L1836+1)-INDEX($D$4:$D$102,L1836))*(INDEX($C$4:$C$102,L1836+1)-INDEX($C$4:$C$102,L1836)))))</f>
        <v/>
      </c>
      <c r="N1836" s="12">
        <f>IF(Occurrence!K1836&lt;=0,-1,IFERROR(MATCH(Occurrence!K1836,$D$4:$D$102,1),0))</f>
        <v/>
      </c>
      <c r="O1836" s="9">
        <f>IF(N1836&lt;0,0,IF(N1836=0,Occurrence!K1836*$I$11,IF(N1836&gt;=99,Occurrence!K1836*$I$12,INDEX($C$4:$C$102,N1836)+(Occurrence!K1836-INDEX($D$4:$D$102,N1836))/(INDEX($D$4:$D$102,N1836+1)-INDEX($D$4:$D$102,N1836))*(INDEX($C$4:$C$102,N1836+1)-INDEX($C$4:$C$102,N1836)))))</f>
        <v/>
      </c>
      <c r="P1836" s="12">
        <f>IFERROR(MATCH(Data!X1836,$F$4:$F$102,1),0)</f>
        <v/>
      </c>
      <c r="Q1836" s="9">
        <f>IF(P1836=0,Data!X1836+$I$13,IF(P1836&gt;=99,Data!X1836+$I$14,INDEX($E$4:$E$102,P1836)+(Data!X1836-INDEX($F$4:$F$102,P1836))/(INDEX($F$4:$F$102,P1836+1)-INDEX($F$4:$F$102,P1836))*(INDEX($E$4:$E$102,P1836+1)-INDEX($E$4:$E$102,P1836))))</f>
        <v/>
      </c>
      <c r="R1836" s="12">
        <f>IFERROR(MATCH(Data!Y1836,$F$4:$F$102,1),0)</f>
        <v/>
      </c>
      <c r="S1836" s="9">
        <f>IF(R1836=0,Data!Y1836+$I$13,IF(R1836&gt;=99,Data!Y1836+$I$14,INDEX($E$4:$E$102,R1836)+(Data!Y1836-INDEX($F$4:$F$102,R1836))/(INDEX($F$4:$F$102,R1836+1)-INDEX($F$4:$F$102,R1836))*(INDEX($E$4:$E$102,R1836+1)-INDEX($E$4:$E$102,R1836))))</f>
        <v/>
      </c>
    </row>
    <row r="1837">
      <c r="K1837" s="14">
        <f>Data!A1837</f>
        <v/>
      </c>
      <c r="L1837" s="12">
        <f>IF(Occurrence!J1837&lt;=0,-1,IFERROR(MATCH(Occurrence!J1837,$D$4:$D$102,1),0))</f>
        <v/>
      </c>
      <c r="M1837" s="9">
        <f>IF(L1837&lt;0,0,IF(L1837=0,Occurrence!J1837*$I$11,IF(L1837&gt;=99,Occurrence!J1837*$I$12,INDEX($C$4:$C$102,L1837)+(Occurrence!J1837-INDEX($D$4:$D$102,L1837))/(INDEX($D$4:$D$102,L1837+1)-INDEX($D$4:$D$102,L1837))*(INDEX($C$4:$C$102,L1837+1)-INDEX($C$4:$C$102,L1837)))))</f>
        <v/>
      </c>
      <c r="N1837" s="12">
        <f>IF(Occurrence!K1837&lt;=0,-1,IFERROR(MATCH(Occurrence!K1837,$D$4:$D$102,1),0))</f>
        <v/>
      </c>
      <c r="O1837" s="9">
        <f>IF(N1837&lt;0,0,IF(N1837=0,Occurrence!K1837*$I$11,IF(N1837&gt;=99,Occurrence!K1837*$I$12,INDEX($C$4:$C$102,N1837)+(Occurrence!K1837-INDEX($D$4:$D$102,N1837))/(INDEX($D$4:$D$102,N1837+1)-INDEX($D$4:$D$102,N1837))*(INDEX($C$4:$C$102,N1837+1)-INDEX($C$4:$C$102,N1837)))))</f>
        <v/>
      </c>
      <c r="P1837" s="12">
        <f>IFERROR(MATCH(Data!X1837,$F$4:$F$102,1),0)</f>
        <v/>
      </c>
      <c r="Q1837" s="9">
        <f>IF(P1837=0,Data!X1837+$I$13,IF(P1837&gt;=99,Data!X1837+$I$14,INDEX($E$4:$E$102,P1837)+(Data!X1837-INDEX($F$4:$F$102,P1837))/(INDEX($F$4:$F$102,P1837+1)-INDEX($F$4:$F$102,P1837))*(INDEX($E$4:$E$102,P1837+1)-INDEX($E$4:$E$102,P1837))))</f>
        <v/>
      </c>
      <c r="R1837" s="12">
        <f>IFERROR(MATCH(Data!Y1837,$F$4:$F$102,1),0)</f>
        <v/>
      </c>
      <c r="S1837" s="9">
        <f>IF(R1837=0,Data!Y1837+$I$13,IF(R1837&gt;=99,Data!Y1837+$I$14,INDEX($E$4:$E$102,R1837)+(Data!Y1837-INDEX($F$4:$F$102,R1837))/(INDEX($F$4:$F$102,R1837+1)-INDEX($F$4:$F$102,R1837))*(INDEX($E$4:$E$102,R1837+1)-INDEX($E$4:$E$102,R1837))))</f>
        <v/>
      </c>
    </row>
    <row r="1838">
      <c r="K1838" s="14">
        <f>Data!A1838</f>
        <v/>
      </c>
      <c r="L1838" s="12">
        <f>IF(Occurrence!J1838&lt;=0,-1,IFERROR(MATCH(Occurrence!J1838,$D$4:$D$102,1),0))</f>
        <v/>
      </c>
      <c r="M1838" s="9">
        <f>IF(L1838&lt;0,0,IF(L1838=0,Occurrence!J1838*$I$11,IF(L1838&gt;=99,Occurrence!J1838*$I$12,INDEX($C$4:$C$102,L1838)+(Occurrence!J1838-INDEX($D$4:$D$102,L1838))/(INDEX($D$4:$D$102,L1838+1)-INDEX($D$4:$D$102,L1838))*(INDEX($C$4:$C$102,L1838+1)-INDEX($C$4:$C$102,L1838)))))</f>
        <v/>
      </c>
      <c r="N1838" s="12">
        <f>IF(Occurrence!K1838&lt;=0,-1,IFERROR(MATCH(Occurrence!K1838,$D$4:$D$102,1),0))</f>
        <v/>
      </c>
      <c r="O1838" s="9">
        <f>IF(N1838&lt;0,0,IF(N1838=0,Occurrence!K1838*$I$11,IF(N1838&gt;=99,Occurrence!K1838*$I$12,INDEX($C$4:$C$102,N1838)+(Occurrence!K1838-INDEX($D$4:$D$102,N1838))/(INDEX($D$4:$D$102,N1838+1)-INDEX($D$4:$D$102,N1838))*(INDEX($C$4:$C$102,N1838+1)-INDEX($C$4:$C$102,N1838)))))</f>
        <v/>
      </c>
      <c r="P1838" s="12">
        <f>IFERROR(MATCH(Data!X1838,$F$4:$F$102,1),0)</f>
        <v/>
      </c>
      <c r="Q1838" s="9">
        <f>IF(P1838=0,Data!X1838+$I$13,IF(P1838&gt;=99,Data!X1838+$I$14,INDEX($E$4:$E$102,P1838)+(Data!X1838-INDEX($F$4:$F$102,P1838))/(INDEX($F$4:$F$102,P1838+1)-INDEX($F$4:$F$102,P1838))*(INDEX($E$4:$E$102,P1838+1)-INDEX($E$4:$E$102,P1838))))</f>
        <v/>
      </c>
      <c r="R1838" s="12">
        <f>IFERROR(MATCH(Data!Y1838,$F$4:$F$102,1),0)</f>
        <v/>
      </c>
      <c r="S1838" s="9">
        <f>IF(R1838=0,Data!Y1838+$I$13,IF(R1838&gt;=99,Data!Y1838+$I$14,INDEX($E$4:$E$102,R1838)+(Data!Y1838-INDEX($F$4:$F$102,R1838))/(INDEX($F$4:$F$102,R1838+1)-INDEX($F$4:$F$102,R1838))*(INDEX($E$4:$E$102,R1838+1)-INDEX($E$4:$E$102,R1838))))</f>
        <v/>
      </c>
    </row>
    <row r="1839">
      <c r="K1839" s="14">
        <f>Data!A1839</f>
        <v/>
      </c>
      <c r="L1839" s="12">
        <f>IF(Occurrence!J1839&lt;=0,-1,IFERROR(MATCH(Occurrence!J1839,$D$4:$D$102,1),0))</f>
        <v/>
      </c>
      <c r="M1839" s="9">
        <f>IF(L1839&lt;0,0,IF(L1839=0,Occurrence!J1839*$I$11,IF(L1839&gt;=99,Occurrence!J1839*$I$12,INDEX($C$4:$C$102,L1839)+(Occurrence!J1839-INDEX($D$4:$D$102,L1839))/(INDEX($D$4:$D$102,L1839+1)-INDEX($D$4:$D$102,L1839))*(INDEX($C$4:$C$102,L1839+1)-INDEX($C$4:$C$102,L1839)))))</f>
        <v/>
      </c>
      <c r="N1839" s="12">
        <f>IF(Occurrence!K1839&lt;=0,-1,IFERROR(MATCH(Occurrence!K1839,$D$4:$D$102,1),0))</f>
        <v/>
      </c>
      <c r="O1839" s="9">
        <f>IF(N1839&lt;0,0,IF(N1839=0,Occurrence!K1839*$I$11,IF(N1839&gt;=99,Occurrence!K1839*$I$12,INDEX($C$4:$C$102,N1839)+(Occurrence!K1839-INDEX($D$4:$D$102,N1839))/(INDEX($D$4:$D$102,N1839+1)-INDEX($D$4:$D$102,N1839))*(INDEX($C$4:$C$102,N1839+1)-INDEX($C$4:$C$102,N1839)))))</f>
        <v/>
      </c>
      <c r="P1839" s="12">
        <f>IFERROR(MATCH(Data!X1839,$F$4:$F$102,1),0)</f>
        <v/>
      </c>
      <c r="Q1839" s="9">
        <f>IF(P1839=0,Data!X1839+$I$13,IF(P1839&gt;=99,Data!X1839+$I$14,INDEX($E$4:$E$102,P1839)+(Data!X1839-INDEX($F$4:$F$102,P1839))/(INDEX($F$4:$F$102,P1839+1)-INDEX($F$4:$F$102,P1839))*(INDEX($E$4:$E$102,P1839+1)-INDEX($E$4:$E$102,P1839))))</f>
        <v/>
      </c>
      <c r="R1839" s="12">
        <f>IFERROR(MATCH(Data!Y1839,$F$4:$F$102,1),0)</f>
        <v/>
      </c>
      <c r="S1839" s="9">
        <f>IF(R1839=0,Data!Y1839+$I$13,IF(R1839&gt;=99,Data!Y1839+$I$14,INDEX($E$4:$E$102,R1839)+(Data!Y1839-INDEX($F$4:$F$102,R1839))/(INDEX($F$4:$F$102,R1839+1)-INDEX($F$4:$F$102,R1839))*(INDEX($E$4:$E$102,R1839+1)-INDEX($E$4:$E$102,R1839))))</f>
        <v/>
      </c>
    </row>
    <row r="1840">
      <c r="K1840" s="14">
        <f>Data!A1840</f>
        <v/>
      </c>
      <c r="L1840" s="12">
        <f>IF(Occurrence!J1840&lt;=0,-1,IFERROR(MATCH(Occurrence!J1840,$D$4:$D$102,1),0))</f>
        <v/>
      </c>
      <c r="M1840" s="9">
        <f>IF(L1840&lt;0,0,IF(L1840=0,Occurrence!J1840*$I$11,IF(L1840&gt;=99,Occurrence!J1840*$I$12,INDEX($C$4:$C$102,L1840)+(Occurrence!J1840-INDEX($D$4:$D$102,L1840))/(INDEX($D$4:$D$102,L1840+1)-INDEX($D$4:$D$102,L1840))*(INDEX($C$4:$C$102,L1840+1)-INDEX($C$4:$C$102,L1840)))))</f>
        <v/>
      </c>
      <c r="N1840" s="12">
        <f>IF(Occurrence!K1840&lt;=0,-1,IFERROR(MATCH(Occurrence!K1840,$D$4:$D$102,1),0))</f>
        <v/>
      </c>
      <c r="O1840" s="9">
        <f>IF(N1840&lt;0,0,IF(N1840=0,Occurrence!K1840*$I$11,IF(N1840&gt;=99,Occurrence!K1840*$I$12,INDEX($C$4:$C$102,N1840)+(Occurrence!K1840-INDEX($D$4:$D$102,N1840))/(INDEX($D$4:$D$102,N1840+1)-INDEX($D$4:$D$102,N1840))*(INDEX($C$4:$C$102,N1840+1)-INDEX($C$4:$C$102,N1840)))))</f>
        <v/>
      </c>
      <c r="P1840" s="12">
        <f>IFERROR(MATCH(Data!X1840,$F$4:$F$102,1),0)</f>
        <v/>
      </c>
      <c r="Q1840" s="9">
        <f>IF(P1840=0,Data!X1840+$I$13,IF(P1840&gt;=99,Data!X1840+$I$14,INDEX($E$4:$E$102,P1840)+(Data!X1840-INDEX($F$4:$F$102,P1840))/(INDEX($F$4:$F$102,P1840+1)-INDEX($F$4:$F$102,P1840))*(INDEX($E$4:$E$102,P1840+1)-INDEX($E$4:$E$102,P1840))))</f>
        <v/>
      </c>
      <c r="R1840" s="12">
        <f>IFERROR(MATCH(Data!Y1840,$F$4:$F$102,1),0)</f>
        <v/>
      </c>
      <c r="S1840" s="9">
        <f>IF(R1840=0,Data!Y1840+$I$13,IF(R1840&gt;=99,Data!Y1840+$I$14,INDEX($E$4:$E$102,R1840)+(Data!Y1840-INDEX($F$4:$F$102,R1840))/(INDEX($F$4:$F$102,R1840+1)-INDEX($F$4:$F$102,R1840))*(INDEX($E$4:$E$102,R1840+1)-INDEX($E$4:$E$102,R1840))))</f>
        <v/>
      </c>
    </row>
    <row r="1841">
      <c r="K1841" s="14">
        <f>Data!A1841</f>
        <v/>
      </c>
      <c r="L1841" s="12">
        <f>IF(Occurrence!J1841&lt;=0,-1,IFERROR(MATCH(Occurrence!J1841,$D$4:$D$102,1),0))</f>
        <v/>
      </c>
      <c r="M1841" s="9">
        <f>IF(L1841&lt;0,0,IF(L1841=0,Occurrence!J1841*$I$11,IF(L1841&gt;=99,Occurrence!J1841*$I$12,INDEX($C$4:$C$102,L1841)+(Occurrence!J1841-INDEX($D$4:$D$102,L1841))/(INDEX($D$4:$D$102,L1841+1)-INDEX($D$4:$D$102,L1841))*(INDEX($C$4:$C$102,L1841+1)-INDEX($C$4:$C$102,L1841)))))</f>
        <v/>
      </c>
      <c r="N1841" s="12">
        <f>IF(Occurrence!K1841&lt;=0,-1,IFERROR(MATCH(Occurrence!K1841,$D$4:$D$102,1),0))</f>
        <v/>
      </c>
      <c r="O1841" s="9">
        <f>IF(N1841&lt;0,0,IF(N1841=0,Occurrence!K1841*$I$11,IF(N1841&gt;=99,Occurrence!K1841*$I$12,INDEX($C$4:$C$102,N1841)+(Occurrence!K1841-INDEX($D$4:$D$102,N1841))/(INDEX($D$4:$D$102,N1841+1)-INDEX($D$4:$D$102,N1841))*(INDEX($C$4:$C$102,N1841+1)-INDEX($C$4:$C$102,N1841)))))</f>
        <v/>
      </c>
      <c r="P1841" s="12">
        <f>IFERROR(MATCH(Data!X1841,$F$4:$F$102,1),0)</f>
        <v/>
      </c>
      <c r="Q1841" s="9">
        <f>IF(P1841=0,Data!X1841+$I$13,IF(P1841&gt;=99,Data!X1841+$I$14,INDEX($E$4:$E$102,P1841)+(Data!X1841-INDEX($F$4:$F$102,P1841))/(INDEX($F$4:$F$102,P1841+1)-INDEX($F$4:$F$102,P1841))*(INDEX($E$4:$E$102,P1841+1)-INDEX($E$4:$E$102,P1841))))</f>
        <v/>
      </c>
      <c r="R1841" s="12">
        <f>IFERROR(MATCH(Data!Y1841,$F$4:$F$102,1),0)</f>
        <v/>
      </c>
      <c r="S1841" s="9">
        <f>IF(R1841=0,Data!Y1841+$I$13,IF(R1841&gt;=99,Data!Y1841+$I$14,INDEX($E$4:$E$102,R1841)+(Data!Y1841-INDEX($F$4:$F$102,R1841))/(INDEX($F$4:$F$102,R1841+1)-INDEX($F$4:$F$102,R1841))*(INDEX($E$4:$E$102,R1841+1)-INDEX($E$4:$E$102,R1841))))</f>
        <v/>
      </c>
    </row>
    <row r="1842">
      <c r="K1842" s="14">
        <f>Data!A1842</f>
        <v/>
      </c>
      <c r="L1842" s="12">
        <f>IF(Occurrence!J1842&lt;=0,-1,IFERROR(MATCH(Occurrence!J1842,$D$4:$D$102,1),0))</f>
        <v/>
      </c>
      <c r="M1842" s="9">
        <f>IF(L1842&lt;0,0,IF(L1842=0,Occurrence!J1842*$I$11,IF(L1842&gt;=99,Occurrence!J1842*$I$12,INDEX($C$4:$C$102,L1842)+(Occurrence!J1842-INDEX($D$4:$D$102,L1842))/(INDEX($D$4:$D$102,L1842+1)-INDEX($D$4:$D$102,L1842))*(INDEX($C$4:$C$102,L1842+1)-INDEX($C$4:$C$102,L1842)))))</f>
        <v/>
      </c>
      <c r="N1842" s="12">
        <f>IF(Occurrence!K1842&lt;=0,-1,IFERROR(MATCH(Occurrence!K1842,$D$4:$D$102,1),0))</f>
        <v/>
      </c>
      <c r="O1842" s="9">
        <f>IF(N1842&lt;0,0,IF(N1842=0,Occurrence!K1842*$I$11,IF(N1842&gt;=99,Occurrence!K1842*$I$12,INDEX($C$4:$C$102,N1842)+(Occurrence!K1842-INDEX($D$4:$D$102,N1842))/(INDEX($D$4:$D$102,N1842+1)-INDEX($D$4:$D$102,N1842))*(INDEX($C$4:$C$102,N1842+1)-INDEX($C$4:$C$102,N1842)))))</f>
        <v/>
      </c>
      <c r="P1842" s="12">
        <f>IFERROR(MATCH(Data!X1842,$F$4:$F$102,1),0)</f>
        <v/>
      </c>
      <c r="Q1842" s="9">
        <f>IF(P1842=0,Data!X1842+$I$13,IF(P1842&gt;=99,Data!X1842+$I$14,INDEX($E$4:$E$102,P1842)+(Data!X1842-INDEX($F$4:$F$102,P1842))/(INDEX($F$4:$F$102,P1842+1)-INDEX($F$4:$F$102,P1842))*(INDEX($E$4:$E$102,P1842+1)-INDEX($E$4:$E$102,P1842))))</f>
        <v/>
      </c>
      <c r="R1842" s="12">
        <f>IFERROR(MATCH(Data!Y1842,$F$4:$F$102,1),0)</f>
        <v/>
      </c>
      <c r="S1842" s="9">
        <f>IF(R1842=0,Data!Y1842+$I$13,IF(R1842&gt;=99,Data!Y1842+$I$14,INDEX($E$4:$E$102,R1842)+(Data!Y1842-INDEX($F$4:$F$102,R1842))/(INDEX($F$4:$F$102,R1842+1)-INDEX($F$4:$F$102,R1842))*(INDEX($E$4:$E$102,R1842+1)-INDEX($E$4:$E$102,R1842))))</f>
        <v/>
      </c>
    </row>
    <row r="1843">
      <c r="K1843" s="14">
        <f>Data!A1843</f>
        <v/>
      </c>
      <c r="L1843" s="12">
        <f>IF(Occurrence!J1843&lt;=0,-1,IFERROR(MATCH(Occurrence!J1843,$D$4:$D$102,1),0))</f>
        <v/>
      </c>
      <c r="M1843" s="9">
        <f>IF(L1843&lt;0,0,IF(L1843=0,Occurrence!J1843*$I$11,IF(L1843&gt;=99,Occurrence!J1843*$I$12,INDEX($C$4:$C$102,L1843)+(Occurrence!J1843-INDEX($D$4:$D$102,L1843))/(INDEX($D$4:$D$102,L1843+1)-INDEX($D$4:$D$102,L1843))*(INDEX($C$4:$C$102,L1843+1)-INDEX($C$4:$C$102,L1843)))))</f>
        <v/>
      </c>
      <c r="N1843" s="12">
        <f>IF(Occurrence!K1843&lt;=0,-1,IFERROR(MATCH(Occurrence!K1843,$D$4:$D$102,1),0))</f>
        <v/>
      </c>
      <c r="O1843" s="9">
        <f>IF(N1843&lt;0,0,IF(N1843=0,Occurrence!K1843*$I$11,IF(N1843&gt;=99,Occurrence!K1843*$I$12,INDEX($C$4:$C$102,N1843)+(Occurrence!K1843-INDEX($D$4:$D$102,N1843))/(INDEX($D$4:$D$102,N1843+1)-INDEX($D$4:$D$102,N1843))*(INDEX($C$4:$C$102,N1843+1)-INDEX($C$4:$C$102,N1843)))))</f>
        <v/>
      </c>
      <c r="P1843" s="12">
        <f>IFERROR(MATCH(Data!X1843,$F$4:$F$102,1),0)</f>
        <v/>
      </c>
      <c r="Q1843" s="9">
        <f>IF(P1843=0,Data!X1843+$I$13,IF(P1843&gt;=99,Data!X1843+$I$14,INDEX($E$4:$E$102,P1843)+(Data!X1843-INDEX($F$4:$F$102,P1843))/(INDEX($F$4:$F$102,P1843+1)-INDEX($F$4:$F$102,P1843))*(INDEX($E$4:$E$102,P1843+1)-INDEX($E$4:$E$102,P1843))))</f>
        <v/>
      </c>
      <c r="R1843" s="12">
        <f>IFERROR(MATCH(Data!Y1843,$F$4:$F$102,1),0)</f>
        <v/>
      </c>
      <c r="S1843" s="9">
        <f>IF(R1843=0,Data!Y1843+$I$13,IF(R1843&gt;=99,Data!Y1843+$I$14,INDEX($E$4:$E$102,R1843)+(Data!Y1843-INDEX($F$4:$F$102,R1843))/(INDEX($F$4:$F$102,R1843+1)-INDEX($F$4:$F$102,R1843))*(INDEX($E$4:$E$102,R1843+1)-INDEX($E$4:$E$102,R1843))))</f>
        <v/>
      </c>
    </row>
    <row r="1844">
      <c r="K1844" s="14">
        <f>Data!A1844</f>
        <v/>
      </c>
      <c r="L1844" s="12">
        <f>IF(Occurrence!J1844&lt;=0,-1,IFERROR(MATCH(Occurrence!J1844,$D$4:$D$102,1),0))</f>
        <v/>
      </c>
      <c r="M1844" s="9">
        <f>IF(L1844&lt;0,0,IF(L1844=0,Occurrence!J1844*$I$11,IF(L1844&gt;=99,Occurrence!J1844*$I$12,INDEX($C$4:$C$102,L1844)+(Occurrence!J1844-INDEX($D$4:$D$102,L1844))/(INDEX($D$4:$D$102,L1844+1)-INDEX($D$4:$D$102,L1844))*(INDEX($C$4:$C$102,L1844+1)-INDEX($C$4:$C$102,L1844)))))</f>
        <v/>
      </c>
      <c r="N1844" s="12">
        <f>IF(Occurrence!K1844&lt;=0,-1,IFERROR(MATCH(Occurrence!K1844,$D$4:$D$102,1),0))</f>
        <v/>
      </c>
      <c r="O1844" s="9">
        <f>IF(N1844&lt;0,0,IF(N1844=0,Occurrence!K1844*$I$11,IF(N1844&gt;=99,Occurrence!K1844*$I$12,INDEX($C$4:$C$102,N1844)+(Occurrence!K1844-INDEX($D$4:$D$102,N1844))/(INDEX($D$4:$D$102,N1844+1)-INDEX($D$4:$D$102,N1844))*(INDEX($C$4:$C$102,N1844+1)-INDEX($C$4:$C$102,N1844)))))</f>
        <v/>
      </c>
      <c r="P1844" s="12">
        <f>IFERROR(MATCH(Data!X1844,$F$4:$F$102,1),0)</f>
        <v/>
      </c>
      <c r="Q1844" s="9">
        <f>IF(P1844=0,Data!X1844+$I$13,IF(P1844&gt;=99,Data!X1844+$I$14,INDEX($E$4:$E$102,P1844)+(Data!X1844-INDEX($F$4:$F$102,P1844))/(INDEX($F$4:$F$102,P1844+1)-INDEX($F$4:$F$102,P1844))*(INDEX($E$4:$E$102,P1844+1)-INDEX($E$4:$E$102,P1844))))</f>
        <v/>
      </c>
      <c r="R1844" s="12">
        <f>IFERROR(MATCH(Data!Y1844,$F$4:$F$102,1),0)</f>
        <v/>
      </c>
      <c r="S1844" s="9">
        <f>IF(R1844=0,Data!Y1844+$I$13,IF(R1844&gt;=99,Data!Y1844+$I$14,INDEX($E$4:$E$102,R1844)+(Data!Y1844-INDEX($F$4:$F$102,R1844))/(INDEX($F$4:$F$102,R1844+1)-INDEX($F$4:$F$102,R1844))*(INDEX($E$4:$E$102,R1844+1)-INDEX($E$4:$E$102,R1844))))</f>
        <v/>
      </c>
    </row>
    <row r="1845">
      <c r="K1845" s="14">
        <f>Data!A1845</f>
        <v/>
      </c>
      <c r="L1845" s="12">
        <f>IF(Occurrence!J1845&lt;=0,-1,IFERROR(MATCH(Occurrence!J1845,$D$4:$D$102,1),0))</f>
        <v/>
      </c>
      <c r="M1845" s="9">
        <f>IF(L1845&lt;0,0,IF(L1845=0,Occurrence!J1845*$I$11,IF(L1845&gt;=99,Occurrence!J1845*$I$12,INDEX($C$4:$C$102,L1845)+(Occurrence!J1845-INDEX($D$4:$D$102,L1845))/(INDEX($D$4:$D$102,L1845+1)-INDEX($D$4:$D$102,L1845))*(INDEX($C$4:$C$102,L1845+1)-INDEX($C$4:$C$102,L1845)))))</f>
        <v/>
      </c>
      <c r="N1845" s="12">
        <f>IF(Occurrence!K1845&lt;=0,-1,IFERROR(MATCH(Occurrence!K1845,$D$4:$D$102,1),0))</f>
        <v/>
      </c>
      <c r="O1845" s="9">
        <f>IF(N1845&lt;0,0,IF(N1845=0,Occurrence!K1845*$I$11,IF(N1845&gt;=99,Occurrence!K1845*$I$12,INDEX($C$4:$C$102,N1845)+(Occurrence!K1845-INDEX($D$4:$D$102,N1845))/(INDEX($D$4:$D$102,N1845+1)-INDEX($D$4:$D$102,N1845))*(INDEX($C$4:$C$102,N1845+1)-INDEX($C$4:$C$102,N1845)))))</f>
        <v/>
      </c>
      <c r="P1845" s="12">
        <f>IFERROR(MATCH(Data!X1845,$F$4:$F$102,1),0)</f>
        <v/>
      </c>
      <c r="Q1845" s="9">
        <f>IF(P1845=0,Data!X1845+$I$13,IF(P1845&gt;=99,Data!X1845+$I$14,INDEX($E$4:$E$102,P1845)+(Data!X1845-INDEX($F$4:$F$102,P1845))/(INDEX($F$4:$F$102,P1845+1)-INDEX($F$4:$F$102,P1845))*(INDEX($E$4:$E$102,P1845+1)-INDEX($E$4:$E$102,P1845))))</f>
        <v/>
      </c>
      <c r="R1845" s="12">
        <f>IFERROR(MATCH(Data!Y1845,$F$4:$F$102,1),0)</f>
        <v/>
      </c>
      <c r="S1845" s="9">
        <f>IF(R1845=0,Data!Y1845+$I$13,IF(R1845&gt;=99,Data!Y1845+$I$14,INDEX($E$4:$E$102,R1845)+(Data!Y1845-INDEX($F$4:$F$102,R1845))/(INDEX($F$4:$F$102,R1845+1)-INDEX($F$4:$F$102,R1845))*(INDEX($E$4:$E$102,R1845+1)-INDEX($E$4:$E$102,R1845))))</f>
        <v/>
      </c>
    </row>
    <row r="1846">
      <c r="K1846" s="14">
        <f>Data!A1846</f>
        <v/>
      </c>
      <c r="L1846" s="12">
        <f>IF(Occurrence!J1846&lt;=0,-1,IFERROR(MATCH(Occurrence!J1846,$D$4:$D$102,1),0))</f>
        <v/>
      </c>
      <c r="M1846" s="9">
        <f>IF(L1846&lt;0,0,IF(L1846=0,Occurrence!J1846*$I$11,IF(L1846&gt;=99,Occurrence!J1846*$I$12,INDEX($C$4:$C$102,L1846)+(Occurrence!J1846-INDEX($D$4:$D$102,L1846))/(INDEX($D$4:$D$102,L1846+1)-INDEX($D$4:$D$102,L1846))*(INDEX($C$4:$C$102,L1846+1)-INDEX($C$4:$C$102,L1846)))))</f>
        <v/>
      </c>
      <c r="N1846" s="12">
        <f>IF(Occurrence!K1846&lt;=0,-1,IFERROR(MATCH(Occurrence!K1846,$D$4:$D$102,1),0))</f>
        <v/>
      </c>
      <c r="O1846" s="9">
        <f>IF(N1846&lt;0,0,IF(N1846=0,Occurrence!K1846*$I$11,IF(N1846&gt;=99,Occurrence!K1846*$I$12,INDEX($C$4:$C$102,N1846)+(Occurrence!K1846-INDEX($D$4:$D$102,N1846))/(INDEX($D$4:$D$102,N1846+1)-INDEX($D$4:$D$102,N1846))*(INDEX($C$4:$C$102,N1846+1)-INDEX($C$4:$C$102,N1846)))))</f>
        <v/>
      </c>
      <c r="P1846" s="12">
        <f>IFERROR(MATCH(Data!X1846,$F$4:$F$102,1),0)</f>
        <v/>
      </c>
      <c r="Q1846" s="9">
        <f>IF(P1846=0,Data!X1846+$I$13,IF(P1846&gt;=99,Data!X1846+$I$14,INDEX($E$4:$E$102,P1846)+(Data!X1846-INDEX($F$4:$F$102,P1846))/(INDEX($F$4:$F$102,P1846+1)-INDEX($F$4:$F$102,P1846))*(INDEX($E$4:$E$102,P1846+1)-INDEX($E$4:$E$102,P1846))))</f>
        <v/>
      </c>
      <c r="R1846" s="12">
        <f>IFERROR(MATCH(Data!Y1846,$F$4:$F$102,1),0)</f>
        <v/>
      </c>
      <c r="S1846" s="9">
        <f>IF(R1846=0,Data!Y1846+$I$13,IF(R1846&gt;=99,Data!Y1846+$I$14,INDEX($E$4:$E$102,R1846)+(Data!Y1846-INDEX($F$4:$F$102,R1846))/(INDEX($F$4:$F$102,R1846+1)-INDEX($F$4:$F$102,R1846))*(INDEX($E$4:$E$102,R1846+1)-INDEX($E$4:$E$102,R1846))))</f>
        <v/>
      </c>
    </row>
    <row r="1847">
      <c r="K1847" s="14">
        <f>Data!A1847</f>
        <v/>
      </c>
      <c r="L1847" s="12">
        <f>IF(Occurrence!J1847&lt;=0,-1,IFERROR(MATCH(Occurrence!J1847,$D$4:$D$102,1),0))</f>
        <v/>
      </c>
      <c r="M1847" s="9">
        <f>IF(L1847&lt;0,0,IF(L1847=0,Occurrence!J1847*$I$11,IF(L1847&gt;=99,Occurrence!J1847*$I$12,INDEX($C$4:$C$102,L1847)+(Occurrence!J1847-INDEX($D$4:$D$102,L1847))/(INDEX($D$4:$D$102,L1847+1)-INDEX($D$4:$D$102,L1847))*(INDEX($C$4:$C$102,L1847+1)-INDEX($C$4:$C$102,L1847)))))</f>
        <v/>
      </c>
      <c r="N1847" s="12">
        <f>IF(Occurrence!K1847&lt;=0,-1,IFERROR(MATCH(Occurrence!K1847,$D$4:$D$102,1),0))</f>
        <v/>
      </c>
      <c r="O1847" s="9">
        <f>IF(N1847&lt;0,0,IF(N1847=0,Occurrence!K1847*$I$11,IF(N1847&gt;=99,Occurrence!K1847*$I$12,INDEX($C$4:$C$102,N1847)+(Occurrence!K1847-INDEX($D$4:$D$102,N1847))/(INDEX($D$4:$D$102,N1847+1)-INDEX($D$4:$D$102,N1847))*(INDEX($C$4:$C$102,N1847+1)-INDEX($C$4:$C$102,N1847)))))</f>
        <v/>
      </c>
      <c r="P1847" s="12">
        <f>IFERROR(MATCH(Data!X1847,$F$4:$F$102,1),0)</f>
        <v/>
      </c>
      <c r="Q1847" s="9">
        <f>IF(P1847=0,Data!X1847+$I$13,IF(P1847&gt;=99,Data!X1847+$I$14,INDEX($E$4:$E$102,P1847)+(Data!X1847-INDEX($F$4:$F$102,P1847))/(INDEX($F$4:$F$102,P1847+1)-INDEX($F$4:$F$102,P1847))*(INDEX($E$4:$E$102,P1847+1)-INDEX($E$4:$E$102,P1847))))</f>
        <v/>
      </c>
      <c r="R1847" s="12">
        <f>IFERROR(MATCH(Data!Y1847,$F$4:$F$102,1),0)</f>
        <v/>
      </c>
      <c r="S1847" s="9">
        <f>IF(R1847=0,Data!Y1847+$I$13,IF(R1847&gt;=99,Data!Y1847+$I$14,INDEX($E$4:$E$102,R1847)+(Data!Y1847-INDEX($F$4:$F$102,R1847))/(INDEX($F$4:$F$102,R1847+1)-INDEX($F$4:$F$102,R1847))*(INDEX($E$4:$E$102,R1847+1)-INDEX($E$4:$E$102,R1847))))</f>
        <v/>
      </c>
    </row>
    <row r="1848">
      <c r="K1848" s="14">
        <f>Data!A1848</f>
        <v/>
      </c>
      <c r="L1848" s="12">
        <f>IF(Occurrence!J1848&lt;=0,-1,IFERROR(MATCH(Occurrence!J1848,$D$4:$D$102,1),0))</f>
        <v/>
      </c>
      <c r="M1848" s="9">
        <f>IF(L1848&lt;0,0,IF(L1848=0,Occurrence!J1848*$I$11,IF(L1848&gt;=99,Occurrence!J1848*$I$12,INDEX($C$4:$C$102,L1848)+(Occurrence!J1848-INDEX($D$4:$D$102,L1848))/(INDEX($D$4:$D$102,L1848+1)-INDEX($D$4:$D$102,L1848))*(INDEX($C$4:$C$102,L1848+1)-INDEX($C$4:$C$102,L1848)))))</f>
        <v/>
      </c>
      <c r="N1848" s="12">
        <f>IF(Occurrence!K1848&lt;=0,-1,IFERROR(MATCH(Occurrence!K1848,$D$4:$D$102,1),0))</f>
        <v/>
      </c>
      <c r="O1848" s="9">
        <f>IF(N1848&lt;0,0,IF(N1848=0,Occurrence!K1848*$I$11,IF(N1848&gt;=99,Occurrence!K1848*$I$12,INDEX($C$4:$C$102,N1848)+(Occurrence!K1848-INDEX($D$4:$D$102,N1848))/(INDEX($D$4:$D$102,N1848+1)-INDEX($D$4:$D$102,N1848))*(INDEX($C$4:$C$102,N1848+1)-INDEX($C$4:$C$102,N1848)))))</f>
        <v/>
      </c>
      <c r="P1848" s="12">
        <f>IFERROR(MATCH(Data!X1848,$F$4:$F$102,1),0)</f>
        <v/>
      </c>
      <c r="Q1848" s="9">
        <f>IF(P1848=0,Data!X1848+$I$13,IF(P1848&gt;=99,Data!X1848+$I$14,INDEX($E$4:$E$102,P1848)+(Data!X1848-INDEX($F$4:$F$102,P1848))/(INDEX($F$4:$F$102,P1848+1)-INDEX($F$4:$F$102,P1848))*(INDEX($E$4:$E$102,P1848+1)-INDEX($E$4:$E$102,P1848))))</f>
        <v/>
      </c>
      <c r="R1848" s="12">
        <f>IFERROR(MATCH(Data!Y1848,$F$4:$F$102,1),0)</f>
        <v/>
      </c>
      <c r="S1848" s="9">
        <f>IF(R1848=0,Data!Y1848+$I$13,IF(R1848&gt;=99,Data!Y1848+$I$14,INDEX($E$4:$E$102,R1848)+(Data!Y1848-INDEX($F$4:$F$102,R1848))/(INDEX($F$4:$F$102,R1848+1)-INDEX($F$4:$F$102,R1848))*(INDEX($E$4:$E$102,R1848+1)-INDEX($E$4:$E$102,R1848))))</f>
        <v/>
      </c>
    </row>
    <row r="1849">
      <c r="K1849" s="14">
        <f>Data!A1849</f>
        <v/>
      </c>
      <c r="L1849" s="12">
        <f>IF(Occurrence!J1849&lt;=0,-1,IFERROR(MATCH(Occurrence!J1849,$D$4:$D$102,1),0))</f>
        <v/>
      </c>
      <c r="M1849" s="9">
        <f>IF(L1849&lt;0,0,IF(L1849=0,Occurrence!J1849*$I$11,IF(L1849&gt;=99,Occurrence!J1849*$I$12,INDEX($C$4:$C$102,L1849)+(Occurrence!J1849-INDEX($D$4:$D$102,L1849))/(INDEX($D$4:$D$102,L1849+1)-INDEX($D$4:$D$102,L1849))*(INDEX($C$4:$C$102,L1849+1)-INDEX($C$4:$C$102,L1849)))))</f>
        <v/>
      </c>
      <c r="N1849" s="12">
        <f>IF(Occurrence!K1849&lt;=0,-1,IFERROR(MATCH(Occurrence!K1849,$D$4:$D$102,1),0))</f>
        <v/>
      </c>
      <c r="O1849" s="9">
        <f>IF(N1849&lt;0,0,IF(N1849=0,Occurrence!K1849*$I$11,IF(N1849&gt;=99,Occurrence!K1849*$I$12,INDEX($C$4:$C$102,N1849)+(Occurrence!K1849-INDEX($D$4:$D$102,N1849))/(INDEX($D$4:$D$102,N1849+1)-INDEX($D$4:$D$102,N1849))*(INDEX($C$4:$C$102,N1849+1)-INDEX($C$4:$C$102,N1849)))))</f>
        <v/>
      </c>
      <c r="P1849" s="12">
        <f>IFERROR(MATCH(Data!X1849,$F$4:$F$102,1),0)</f>
        <v/>
      </c>
      <c r="Q1849" s="9">
        <f>IF(P1849=0,Data!X1849+$I$13,IF(P1849&gt;=99,Data!X1849+$I$14,INDEX($E$4:$E$102,P1849)+(Data!X1849-INDEX($F$4:$F$102,P1849))/(INDEX($F$4:$F$102,P1849+1)-INDEX($F$4:$F$102,P1849))*(INDEX($E$4:$E$102,P1849+1)-INDEX($E$4:$E$102,P1849))))</f>
        <v/>
      </c>
      <c r="R1849" s="12">
        <f>IFERROR(MATCH(Data!Y1849,$F$4:$F$102,1),0)</f>
        <v/>
      </c>
      <c r="S1849" s="9">
        <f>IF(R1849=0,Data!Y1849+$I$13,IF(R1849&gt;=99,Data!Y1849+$I$14,INDEX($E$4:$E$102,R1849)+(Data!Y1849-INDEX($F$4:$F$102,R1849))/(INDEX($F$4:$F$102,R1849+1)-INDEX($F$4:$F$102,R1849))*(INDEX($E$4:$E$102,R1849+1)-INDEX($E$4:$E$102,R1849))))</f>
        <v/>
      </c>
    </row>
    <row r="1850">
      <c r="K1850" s="14">
        <f>Data!A1850</f>
        <v/>
      </c>
      <c r="L1850" s="12">
        <f>IF(Occurrence!J1850&lt;=0,-1,IFERROR(MATCH(Occurrence!J1850,$D$4:$D$102,1),0))</f>
        <v/>
      </c>
      <c r="M1850" s="9">
        <f>IF(L1850&lt;0,0,IF(L1850=0,Occurrence!J1850*$I$11,IF(L1850&gt;=99,Occurrence!J1850*$I$12,INDEX($C$4:$C$102,L1850)+(Occurrence!J1850-INDEX($D$4:$D$102,L1850))/(INDEX($D$4:$D$102,L1850+1)-INDEX($D$4:$D$102,L1850))*(INDEX($C$4:$C$102,L1850+1)-INDEX($C$4:$C$102,L1850)))))</f>
        <v/>
      </c>
      <c r="N1850" s="12">
        <f>IF(Occurrence!K1850&lt;=0,-1,IFERROR(MATCH(Occurrence!K1850,$D$4:$D$102,1),0))</f>
        <v/>
      </c>
      <c r="O1850" s="9">
        <f>IF(N1850&lt;0,0,IF(N1850=0,Occurrence!K1850*$I$11,IF(N1850&gt;=99,Occurrence!K1850*$I$12,INDEX($C$4:$C$102,N1850)+(Occurrence!K1850-INDEX($D$4:$D$102,N1850))/(INDEX($D$4:$D$102,N1850+1)-INDEX($D$4:$D$102,N1850))*(INDEX($C$4:$C$102,N1850+1)-INDEX($C$4:$C$102,N1850)))))</f>
        <v/>
      </c>
      <c r="P1850" s="12">
        <f>IFERROR(MATCH(Data!X1850,$F$4:$F$102,1),0)</f>
        <v/>
      </c>
      <c r="Q1850" s="9">
        <f>IF(P1850=0,Data!X1850+$I$13,IF(P1850&gt;=99,Data!X1850+$I$14,INDEX($E$4:$E$102,P1850)+(Data!X1850-INDEX($F$4:$F$102,P1850))/(INDEX($F$4:$F$102,P1850+1)-INDEX($F$4:$F$102,P1850))*(INDEX($E$4:$E$102,P1850+1)-INDEX($E$4:$E$102,P1850))))</f>
        <v/>
      </c>
      <c r="R1850" s="12">
        <f>IFERROR(MATCH(Data!Y1850,$F$4:$F$102,1),0)</f>
        <v/>
      </c>
      <c r="S1850" s="9">
        <f>IF(R1850=0,Data!Y1850+$I$13,IF(R1850&gt;=99,Data!Y1850+$I$14,INDEX($E$4:$E$102,R1850)+(Data!Y1850-INDEX($F$4:$F$102,R1850))/(INDEX($F$4:$F$102,R1850+1)-INDEX($F$4:$F$102,R1850))*(INDEX($E$4:$E$102,R1850+1)-INDEX($E$4:$E$102,R1850))))</f>
        <v/>
      </c>
    </row>
    <row r="1851">
      <c r="K1851" s="14">
        <f>Data!A1851</f>
        <v/>
      </c>
      <c r="L1851" s="12">
        <f>IF(Occurrence!J1851&lt;=0,-1,IFERROR(MATCH(Occurrence!J1851,$D$4:$D$102,1),0))</f>
        <v/>
      </c>
      <c r="M1851" s="9">
        <f>IF(L1851&lt;0,0,IF(L1851=0,Occurrence!J1851*$I$11,IF(L1851&gt;=99,Occurrence!J1851*$I$12,INDEX($C$4:$C$102,L1851)+(Occurrence!J1851-INDEX($D$4:$D$102,L1851))/(INDEX($D$4:$D$102,L1851+1)-INDEX($D$4:$D$102,L1851))*(INDEX($C$4:$C$102,L1851+1)-INDEX($C$4:$C$102,L1851)))))</f>
        <v/>
      </c>
      <c r="N1851" s="12">
        <f>IF(Occurrence!K1851&lt;=0,-1,IFERROR(MATCH(Occurrence!K1851,$D$4:$D$102,1),0))</f>
        <v/>
      </c>
      <c r="O1851" s="9">
        <f>IF(N1851&lt;0,0,IF(N1851=0,Occurrence!K1851*$I$11,IF(N1851&gt;=99,Occurrence!K1851*$I$12,INDEX($C$4:$C$102,N1851)+(Occurrence!K1851-INDEX($D$4:$D$102,N1851))/(INDEX($D$4:$D$102,N1851+1)-INDEX($D$4:$D$102,N1851))*(INDEX($C$4:$C$102,N1851+1)-INDEX($C$4:$C$102,N1851)))))</f>
        <v/>
      </c>
      <c r="P1851" s="12">
        <f>IFERROR(MATCH(Data!X1851,$F$4:$F$102,1),0)</f>
        <v/>
      </c>
      <c r="Q1851" s="9">
        <f>IF(P1851=0,Data!X1851+$I$13,IF(P1851&gt;=99,Data!X1851+$I$14,INDEX($E$4:$E$102,P1851)+(Data!X1851-INDEX($F$4:$F$102,P1851))/(INDEX($F$4:$F$102,P1851+1)-INDEX($F$4:$F$102,P1851))*(INDEX($E$4:$E$102,P1851+1)-INDEX($E$4:$E$102,P1851))))</f>
        <v/>
      </c>
      <c r="R1851" s="12">
        <f>IFERROR(MATCH(Data!Y1851,$F$4:$F$102,1),0)</f>
        <v/>
      </c>
      <c r="S1851" s="9">
        <f>IF(R1851=0,Data!Y1851+$I$13,IF(R1851&gt;=99,Data!Y1851+$I$14,INDEX($E$4:$E$102,R1851)+(Data!Y1851-INDEX($F$4:$F$102,R1851))/(INDEX($F$4:$F$102,R1851+1)-INDEX($F$4:$F$102,R1851))*(INDEX($E$4:$E$102,R1851+1)-INDEX($E$4:$E$102,R1851))))</f>
        <v/>
      </c>
    </row>
    <row r="1852">
      <c r="K1852" s="14">
        <f>Data!A1852</f>
        <v/>
      </c>
      <c r="L1852" s="12">
        <f>IF(Occurrence!J1852&lt;=0,-1,IFERROR(MATCH(Occurrence!J1852,$D$4:$D$102,1),0))</f>
        <v/>
      </c>
      <c r="M1852" s="9">
        <f>IF(L1852&lt;0,0,IF(L1852=0,Occurrence!J1852*$I$11,IF(L1852&gt;=99,Occurrence!J1852*$I$12,INDEX($C$4:$C$102,L1852)+(Occurrence!J1852-INDEX($D$4:$D$102,L1852))/(INDEX($D$4:$D$102,L1852+1)-INDEX($D$4:$D$102,L1852))*(INDEX($C$4:$C$102,L1852+1)-INDEX($C$4:$C$102,L1852)))))</f>
        <v/>
      </c>
      <c r="N1852" s="12">
        <f>IF(Occurrence!K1852&lt;=0,-1,IFERROR(MATCH(Occurrence!K1852,$D$4:$D$102,1),0))</f>
        <v/>
      </c>
      <c r="O1852" s="9">
        <f>IF(N1852&lt;0,0,IF(N1852=0,Occurrence!K1852*$I$11,IF(N1852&gt;=99,Occurrence!K1852*$I$12,INDEX($C$4:$C$102,N1852)+(Occurrence!K1852-INDEX($D$4:$D$102,N1852))/(INDEX($D$4:$D$102,N1852+1)-INDEX($D$4:$D$102,N1852))*(INDEX($C$4:$C$102,N1852+1)-INDEX($C$4:$C$102,N1852)))))</f>
        <v/>
      </c>
      <c r="P1852" s="12">
        <f>IFERROR(MATCH(Data!X1852,$F$4:$F$102,1),0)</f>
        <v/>
      </c>
      <c r="Q1852" s="9">
        <f>IF(P1852=0,Data!X1852+$I$13,IF(P1852&gt;=99,Data!X1852+$I$14,INDEX($E$4:$E$102,P1852)+(Data!X1852-INDEX($F$4:$F$102,P1852))/(INDEX($F$4:$F$102,P1852+1)-INDEX($F$4:$F$102,P1852))*(INDEX($E$4:$E$102,P1852+1)-INDEX($E$4:$E$102,P1852))))</f>
        <v/>
      </c>
      <c r="R1852" s="12">
        <f>IFERROR(MATCH(Data!Y1852,$F$4:$F$102,1),0)</f>
        <v/>
      </c>
      <c r="S1852" s="9">
        <f>IF(R1852=0,Data!Y1852+$I$13,IF(R1852&gt;=99,Data!Y1852+$I$14,INDEX($E$4:$E$102,R1852)+(Data!Y1852-INDEX($F$4:$F$102,R1852))/(INDEX($F$4:$F$102,R1852+1)-INDEX($F$4:$F$102,R1852))*(INDEX($E$4:$E$102,R1852+1)-INDEX($E$4:$E$102,R1852))))</f>
        <v/>
      </c>
    </row>
    <row r="1853">
      <c r="K1853" s="14">
        <f>Data!A1853</f>
        <v/>
      </c>
      <c r="L1853" s="12">
        <f>IF(Occurrence!J1853&lt;=0,-1,IFERROR(MATCH(Occurrence!J1853,$D$4:$D$102,1),0))</f>
        <v/>
      </c>
      <c r="M1853" s="9">
        <f>IF(L1853&lt;0,0,IF(L1853=0,Occurrence!J1853*$I$11,IF(L1853&gt;=99,Occurrence!J1853*$I$12,INDEX($C$4:$C$102,L1853)+(Occurrence!J1853-INDEX($D$4:$D$102,L1853))/(INDEX($D$4:$D$102,L1853+1)-INDEX($D$4:$D$102,L1853))*(INDEX($C$4:$C$102,L1853+1)-INDEX($C$4:$C$102,L1853)))))</f>
        <v/>
      </c>
      <c r="N1853" s="12">
        <f>IF(Occurrence!K1853&lt;=0,-1,IFERROR(MATCH(Occurrence!K1853,$D$4:$D$102,1),0))</f>
        <v/>
      </c>
      <c r="O1853" s="9">
        <f>IF(N1853&lt;0,0,IF(N1853=0,Occurrence!K1853*$I$11,IF(N1853&gt;=99,Occurrence!K1853*$I$12,INDEX($C$4:$C$102,N1853)+(Occurrence!K1853-INDEX($D$4:$D$102,N1853))/(INDEX($D$4:$D$102,N1853+1)-INDEX($D$4:$D$102,N1853))*(INDEX($C$4:$C$102,N1853+1)-INDEX($C$4:$C$102,N1853)))))</f>
        <v/>
      </c>
      <c r="P1853" s="12">
        <f>IFERROR(MATCH(Data!X1853,$F$4:$F$102,1),0)</f>
        <v/>
      </c>
      <c r="Q1853" s="9">
        <f>IF(P1853=0,Data!X1853+$I$13,IF(P1853&gt;=99,Data!X1853+$I$14,INDEX($E$4:$E$102,P1853)+(Data!X1853-INDEX($F$4:$F$102,P1853))/(INDEX($F$4:$F$102,P1853+1)-INDEX($F$4:$F$102,P1853))*(INDEX($E$4:$E$102,P1853+1)-INDEX($E$4:$E$102,P1853))))</f>
        <v/>
      </c>
      <c r="R1853" s="12">
        <f>IFERROR(MATCH(Data!Y1853,$F$4:$F$102,1),0)</f>
        <v/>
      </c>
      <c r="S1853" s="9">
        <f>IF(R1853=0,Data!Y1853+$I$13,IF(R1853&gt;=99,Data!Y1853+$I$14,INDEX($E$4:$E$102,R1853)+(Data!Y1853-INDEX($F$4:$F$102,R1853))/(INDEX($F$4:$F$102,R1853+1)-INDEX($F$4:$F$102,R1853))*(INDEX($E$4:$E$102,R1853+1)-INDEX($E$4:$E$102,R1853))))</f>
        <v/>
      </c>
    </row>
    <row r="1854">
      <c r="K1854" s="14">
        <f>Data!A1854</f>
        <v/>
      </c>
      <c r="L1854" s="12">
        <f>IF(Occurrence!J1854&lt;=0,-1,IFERROR(MATCH(Occurrence!J1854,$D$4:$D$102,1),0))</f>
        <v/>
      </c>
      <c r="M1854" s="9">
        <f>IF(L1854&lt;0,0,IF(L1854=0,Occurrence!J1854*$I$11,IF(L1854&gt;=99,Occurrence!J1854*$I$12,INDEX($C$4:$C$102,L1854)+(Occurrence!J1854-INDEX($D$4:$D$102,L1854))/(INDEX($D$4:$D$102,L1854+1)-INDEX($D$4:$D$102,L1854))*(INDEX($C$4:$C$102,L1854+1)-INDEX($C$4:$C$102,L1854)))))</f>
        <v/>
      </c>
      <c r="N1854" s="12">
        <f>IF(Occurrence!K1854&lt;=0,-1,IFERROR(MATCH(Occurrence!K1854,$D$4:$D$102,1),0))</f>
        <v/>
      </c>
      <c r="O1854" s="9">
        <f>IF(N1854&lt;0,0,IF(N1854=0,Occurrence!K1854*$I$11,IF(N1854&gt;=99,Occurrence!K1854*$I$12,INDEX($C$4:$C$102,N1854)+(Occurrence!K1854-INDEX($D$4:$D$102,N1854))/(INDEX($D$4:$D$102,N1854+1)-INDEX($D$4:$D$102,N1854))*(INDEX($C$4:$C$102,N1854+1)-INDEX($C$4:$C$102,N1854)))))</f>
        <v/>
      </c>
      <c r="P1854" s="12">
        <f>IFERROR(MATCH(Data!X1854,$F$4:$F$102,1),0)</f>
        <v/>
      </c>
      <c r="Q1854" s="9">
        <f>IF(P1854=0,Data!X1854+$I$13,IF(P1854&gt;=99,Data!X1854+$I$14,INDEX($E$4:$E$102,P1854)+(Data!X1854-INDEX($F$4:$F$102,P1854))/(INDEX($F$4:$F$102,P1854+1)-INDEX($F$4:$F$102,P1854))*(INDEX($E$4:$E$102,P1854+1)-INDEX($E$4:$E$102,P1854))))</f>
        <v/>
      </c>
      <c r="R1854" s="12">
        <f>IFERROR(MATCH(Data!Y1854,$F$4:$F$102,1),0)</f>
        <v/>
      </c>
      <c r="S1854" s="9">
        <f>IF(R1854=0,Data!Y1854+$I$13,IF(R1854&gt;=99,Data!Y1854+$I$14,INDEX($E$4:$E$102,R1854)+(Data!Y1854-INDEX($F$4:$F$102,R1854))/(INDEX($F$4:$F$102,R1854+1)-INDEX($F$4:$F$102,R1854))*(INDEX($E$4:$E$102,R1854+1)-INDEX($E$4:$E$102,R1854))))</f>
        <v/>
      </c>
    </row>
    <row r="1855">
      <c r="K1855" s="14">
        <f>Data!A1855</f>
        <v/>
      </c>
      <c r="L1855" s="12">
        <f>IF(Occurrence!J1855&lt;=0,-1,IFERROR(MATCH(Occurrence!J1855,$D$4:$D$102,1),0))</f>
        <v/>
      </c>
      <c r="M1855" s="9">
        <f>IF(L1855&lt;0,0,IF(L1855=0,Occurrence!J1855*$I$11,IF(L1855&gt;=99,Occurrence!J1855*$I$12,INDEX($C$4:$C$102,L1855)+(Occurrence!J1855-INDEX($D$4:$D$102,L1855))/(INDEX($D$4:$D$102,L1855+1)-INDEX($D$4:$D$102,L1855))*(INDEX($C$4:$C$102,L1855+1)-INDEX($C$4:$C$102,L1855)))))</f>
        <v/>
      </c>
      <c r="N1855" s="12">
        <f>IF(Occurrence!K1855&lt;=0,-1,IFERROR(MATCH(Occurrence!K1855,$D$4:$D$102,1),0))</f>
        <v/>
      </c>
      <c r="O1855" s="9">
        <f>IF(N1855&lt;0,0,IF(N1855=0,Occurrence!K1855*$I$11,IF(N1855&gt;=99,Occurrence!K1855*$I$12,INDEX($C$4:$C$102,N1855)+(Occurrence!K1855-INDEX($D$4:$D$102,N1855))/(INDEX($D$4:$D$102,N1855+1)-INDEX($D$4:$D$102,N1855))*(INDEX($C$4:$C$102,N1855+1)-INDEX($C$4:$C$102,N1855)))))</f>
        <v/>
      </c>
      <c r="P1855" s="12">
        <f>IFERROR(MATCH(Data!X1855,$F$4:$F$102,1),0)</f>
        <v/>
      </c>
      <c r="Q1855" s="9">
        <f>IF(P1855=0,Data!X1855+$I$13,IF(P1855&gt;=99,Data!X1855+$I$14,INDEX($E$4:$E$102,P1855)+(Data!X1855-INDEX($F$4:$F$102,P1855))/(INDEX($F$4:$F$102,P1855+1)-INDEX($F$4:$F$102,P1855))*(INDEX($E$4:$E$102,P1855+1)-INDEX($E$4:$E$102,P1855))))</f>
        <v/>
      </c>
      <c r="R1855" s="12">
        <f>IFERROR(MATCH(Data!Y1855,$F$4:$F$102,1),0)</f>
        <v/>
      </c>
      <c r="S1855" s="9">
        <f>IF(R1855=0,Data!Y1855+$I$13,IF(R1855&gt;=99,Data!Y1855+$I$14,INDEX($E$4:$E$102,R1855)+(Data!Y1855-INDEX($F$4:$F$102,R1855))/(INDEX($F$4:$F$102,R1855+1)-INDEX($F$4:$F$102,R1855))*(INDEX($E$4:$E$102,R1855+1)-INDEX($E$4:$E$102,R1855))))</f>
        <v/>
      </c>
    </row>
    <row r="1856">
      <c r="K1856" s="14">
        <f>Data!A1856</f>
        <v/>
      </c>
      <c r="L1856" s="12">
        <f>IF(Occurrence!J1856&lt;=0,-1,IFERROR(MATCH(Occurrence!J1856,$D$4:$D$102,1),0))</f>
        <v/>
      </c>
      <c r="M1856" s="9">
        <f>IF(L1856&lt;0,0,IF(L1856=0,Occurrence!J1856*$I$11,IF(L1856&gt;=99,Occurrence!J1856*$I$12,INDEX($C$4:$C$102,L1856)+(Occurrence!J1856-INDEX($D$4:$D$102,L1856))/(INDEX($D$4:$D$102,L1856+1)-INDEX($D$4:$D$102,L1856))*(INDEX($C$4:$C$102,L1856+1)-INDEX($C$4:$C$102,L1856)))))</f>
        <v/>
      </c>
      <c r="N1856" s="12">
        <f>IF(Occurrence!K1856&lt;=0,-1,IFERROR(MATCH(Occurrence!K1856,$D$4:$D$102,1),0))</f>
        <v/>
      </c>
      <c r="O1856" s="9">
        <f>IF(N1856&lt;0,0,IF(N1856=0,Occurrence!K1856*$I$11,IF(N1856&gt;=99,Occurrence!K1856*$I$12,INDEX($C$4:$C$102,N1856)+(Occurrence!K1856-INDEX($D$4:$D$102,N1856))/(INDEX($D$4:$D$102,N1856+1)-INDEX($D$4:$D$102,N1856))*(INDEX($C$4:$C$102,N1856+1)-INDEX($C$4:$C$102,N1856)))))</f>
        <v/>
      </c>
      <c r="P1856" s="12">
        <f>IFERROR(MATCH(Data!X1856,$F$4:$F$102,1),0)</f>
        <v/>
      </c>
      <c r="Q1856" s="9">
        <f>IF(P1856=0,Data!X1856+$I$13,IF(P1856&gt;=99,Data!X1856+$I$14,INDEX($E$4:$E$102,P1856)+(Data!X1856-INDEX($F$4:$F$102,P1856))/(INDEX($F$4:$F$102,P1856+1)-INDEX($F$4:$F$102,P1856))*(INDEX($E$4:$E$102,P1856+1)-INDEX($E$4:$E$102,P1856))))</f>
        <v/>
      </c>
      <c r="R1856" s="12">
        <f>IFERROR(MATCH(Data!Y1856,$F$4:$F$102,1),0)</f>
        <v/>
      </c>
      <c r="S1856" s="9">
        <f>IF(R1856=0,Data!Y1856+$I$13,IF(R1856&gt;=99,Data!Y1856+$I$14,INDEX($E$4:$E$102,R1856)+(Data!Y1856-INDEX($F$4:$F$102,R1856))/(INDEX($F$4:$F$102,R1856+1)-INDEX($F$4:$F$102,R1856))*(INDEX($E$4:$E$102,R1856+1)-INDEX($E$4:$E$102,R1856))))</f>
        <v/>
      </c>
    </row>
    <row r="1857">
      <c r="K1857" s="14">
        <f>Data!A1857</f>
        <v/>
      </c>
      <c r="L1857" s="12">
        <f>IF(Occurrence!J1857&lt;=0,-1,IFERROR(MATCH(Occurrence!J1857,$D$4:$D$102,1),0))</f>
        <v/>
      </c>
      <c r="M1857" s="9">
        <f>IF(L1857&lt;0,0,IF(L1857=0,Occurrence!J1857*$I$11,IF(L1857&gt;=99,Occurrence!J1857*$I$12,INDEX($C$4:$C$102,L1857)+(Occurrence!J1857-INDEX($D$4:$D$102,L1857))/(INDEX($D$4:$D$102,L1857+1)-INDEX($D$4:$D$102,L1857))*(INDEX($C$4:$C$102,L1857+1)-INDEX($C$4:$C$102,L1857)))))</f>
        <v/>
      </c>
      <c r="N1857" s="12">
        <f>IF(Occurrence!K1857&lt;=0,-1,IFERROR(MATCH(Occurrence!K1857,$D$4:$D$102,1),0))</f>
        <v/>
      </c>
      <c r="O1857" s="9">
        <f>IF(N1857&lt;0,0,IF(N1857=0,Occurrence!K1857*$I$11,IF(N1857&gt;=99,Occurrence!K1857*$I$12,INDEX($C$4:$C$102,N1857)+(Occurrence!K1857-INDEX($D$4:$D$102,N1857))/(INDEX($D$4:$D$102,N1857+1)-INDEX($D$4:$D$102,N1857))*(INDEX($C$4:$C$102,N1857+1)-INDEX($C$4:$C$102,N1857)))))</f>
        <v/>
      </c>
      <c r="P1857" s="12">
        <f>IFERROR(MATCH(Data!X1857,$F$4:$F$102,1),0)</f>
        <v/>
      </c>
      <c r="Q1857" s="9">
        <f>IF(P1857=0,Data!X1857+$I$13,IF(P1857&gt;=99,Data!X1857+$I$14,INDEX($E$4:$E$102,P1857)+(Data!X1857-INDEX($F$4:$F$102,P1857))/(INDEX($F$4:$F$102,P1857+1)-INDEX($F$4:$F$102,P1857))*(INDEX($E$4:$E$102,P1857+1)-INDEX($E$4:$E$102,P1857))))</f>
        <v/>
      </c>
      <c r="R1857" s="12">
        <f>IFERROR(MATCH(Data!Y1857,$F$4:$F$102,1),0)</f>
        <v/>
      </c>
      <c r="S1857" s="9">
        <f>IF(R1857=0,Data!Y1857+$I$13,IF(R1857&gt;=99,Data!Y1857+$I$14,INDEX($E$4:$E$102,R1857)+(Data!Y1857-INDEX($F$4:$F$102,R1857))/(INDEX($F$4:$F$102,R1857+1)-INDEX($F$4:$F$102,R1857))*(INDEX($E$4:$E$102,R1857+1)-INDEX($E$4:$E$102,R1857))))</f>
        <v/>
      </c>
    </row>
    <row r="1858">
      <c r="K1858" s="14">
        <f>Data!A1858</f>
        <v/>
      </c>
      <c r="L1858" s="12">
        <f>IF(Occurrence!J1858&lt;=0,-1,IFERROR(MATCH(Occurrence!J1858,$D$4:$D$102,1),0))</f>
        <v/>
      </c>
      <c r="M1858" s="9">
        <f>IF(L1858&lt;0,0,IF(L1858=0,Occurrence!J1858*$I$11,IF(L1858&gt;=99,Occurrence!J1858*$I$12,INDEX($C$4:$C$102,L1858)+(Occurrence!J1858-INDEX($D$4:$D$102,L1858))/(INDEX($D$4:$D$102,L1858+1)-INDEX($D$4:$D$102,L1858))*(INDEX($C$4:$C$102,L1858+1)-INDEX($C$4:$C$102,L1858)))))</f>
        <v/>
      </c>
      <c r="N1858" s="12">
        <f>IF(Occurrence!K1858&lt;=0,-1,IFERROR(MATCH(Occurrence!K1858,$D$4:$D$102,1),0))</f>
        <v/>
      </c>
      <c r="O1858" s="9">
        <f>IF(N1858&lt;0,0,IF(N1858=0,Occurrence!K1858*$I$11,IF(N1858&gt;=99,Occurrence!K1858*$I$12,INDEX($C$4:$C$102,N1858)+(Occurrence!K1858-INDEX($D$4:$D$102,N1858))/(INDEX($D$4:$D$102,N1858+1)-INDEX($D$4:$D$102,N1858))*(INDEX($C$4:$C$102,N1858+1)-INDEX($C$4:$C$102,N1858)))))</f>
        <v/>
      </c>
      <c r="P1858" s="12">
        <f>IFERROR(MATCH(Data!X1858,$F$4:$F$102,1),0)</f>
        <v/>
      </c>
      <c r="Q1858" s="9">
        <f>IF(P1858=0,Data!X1858+$I$13,IF(P1858&gt;=99,Data!X1858+$I$14,INDEX($E$4:$E$102,P1858)+(Data!X1858-INDEX($F$4:$F$102,P1858))/(INDEX($F$4:$F$102,P1858+1)-INDEX($F$4:$F$102,P1858))*(INDEX($E$4:$E$102,P1858+1)-INDEX($E$4:$E$102,P1858))))</f>
        <v/>
      </c>
      <c r="R1858" s="12">
        <f>IFERROR(MATCH(Data!Y1858,$F$4:$F$102,1),0)</f>
        <v/>
      </c>
      <c r="S1858" s="9">
        <f>IF(R1858=0,Data!Y1858+$I$13,IF(R1858&gt;=99,Data!Y1858+$I$14,INDEX($E$4:$E$102,R1858)+(Data!Y1858-INDEX($F$4:$F$102,R1858))/(INDEX($F$4:$F$102,R1858+1)-INDEX($F$4:$F$102,R1858))*(INDEX($E$4:$E$102,R1858+1)-INDEX($E$4:$E$102,R1858))))</f>
        <v/>
      </c>
    </row>
    <row r="1859">
      <c r="K1859" s="14">
        <f>Data!A1859</f>
        <v/>
      </c>
      <c r="L1859" s="12">
        <f>IF(Occurrence!J1859&lt;=0,-1,IFERROR(MATCH(Occurrence!J1859,$D$4:$D$102,1),0))</f>
        <v/>
      </c>
      <c r="M1859" s="9">
        <f>IF(L1859&lt;0,0,IF(L1859=0,Occurrence!J1859*$I$11,IF(L1859&gt;=99,Occurrence!J1859*$I$12,INDEX($C$4:$C$102,L1859)+(Occurrence!J1859-INDEX($D$4:$D$102,L1859))/(INDEX($D$4:$D$102,L1859+1)-INDEX($D$4:$D$102,L1859))*(INDEX($C$4:$C$102,L1859+1)-INDEX($C$4:$C$102,L1859)))))</f>
        <v/>
      </c>
      <c r="N1859" s="12">
        <f>IF(Occurrence!K1859&lt;=0,-1,IFERROR(MATCH(Occurrence!K1859,$D$4:$D$102,1),0))</f>
        <v/>
      </c>
      <c r="O1859" s="9">
        <f>IF(N1859&lt;0,0,IF(N1859=0,Occurrence!K1859*$I$11,IF(N1859&gt;=99,Occurrence!K1859*$I$12,INDEX($C$4:$C$102,N1859)+(Occurrence!K1859-INDEX($D$4:$D$102,N1859))/(INDEX($D$4:$D$102,N1859+1)-INDEX($D$4:$D$102,N1859))*(INDEX($C$4:$C$102,N1859+1)-INDEX($C$4:$C$102,N1859)))))</f>
        <v/>
      </c>
      <c r="P1859" s="12">
        <f>IFERROR(MATCH(Data!X1859,$F$4:$F$102,1),0)</f>
        <v/>
      </c>
      <c r="Q1859" s="9">
        <f>IF(P1859=0,Data!X1859+$I$13,IF(P1859&gt;=99,Data!X1859+$I$14,INDEX($E$4:$E$102,P1859)+(Data!X1859-INDEX($F$4:$F$102,P1859))/(INDEX($F$4:$F$102,P1859+1)-INDEX($F$4:$F$102,P1859))*(INDEX($E$4:$E$102,P1859+1)-INDEX($E$4:$E$102,P1859))))</f>
        <v/>
      </c>
      <c r="R1859" s="12">
        <f>IFERROR(MATCH(Data!Y1859,$F$4:$F$102,1),0)</f>
        <v/>
      </c>
      <c r="S1859" s="9">
        <f>IF(R1859=0,Data!Y1859+$I$13,IF(R1859&gt;=99,Data!Y1859+$I$14,INDEX($E$4:$E$102,R1859)+(Data!Y1859-INDEX($F$4:$F$102,R1859))/(INDEX($F$4:$F$102,R1859+1)-INDEX($F$4:$F$102,R1859))*(INDEX($E$4:$E$102,R1859+1)-INDEX($E$4:$E$102,R1859))))</f>
        <v/>
      </c>
    </row>
    <row r="1860">
      <c r="K1860" s="14">
        <f>Data!A1860</f>
        <v/>
      </c>
      <c r="L1860" s="12">
        <f>IF(Occurrence!J1860&lt;=0,-1,IFERROR(MATCH(Occurrence!J1860,$D$4:$D$102,1),0))</f>
        <v/>
      </c>
      <c r="M1860" s="9">
        <f>IF(L1860&lt;0,0,IF(L1860=0,Occurrence!J1860*$I$11,IF(L1860&gt;=99,Occurrence!J1860*$I$12,INDEX($C$4:$C$102,L1860)+(Occurrence!J1860-INDEX($D$4:$D$102,L1860))/(INDEX($D$4:$D$102,L1860+1)-INDEX($D$4:$D$102,L1860))*(INDEX($C$4:$C$102,L1860+1)-INDEX($C$4:$C$102,L1860)))))</f>
        <v/>
      </c>
      <c r="N1860" s="12">
        <f>IF(Occurrence!K1860&lt;=0,-1,IFERROR(MATCH(Occurrence!K1860,$D$4:$D$102,1),0))</f>
        <v/>
      </c>
      <c r="O1860" s="9">
        <f>IF(N1860&lt;0,0,IF(N1860=0,Occurrence!K1860*$I$11,IF(N1860&gt;=99,Occurrence!K1860*$I$12,INDEX($C$4:$C$102,N1860)+(Occurrence!K1860-INDEX($D$4:$D$102,N1860))/(INDEX($D$4:$D$102,N1860+1)-INDEX($D$4:$D$102,N1860))*(INDEX($C$4:$C$102,N1860+1)-INDEX($C$4:$C$102,N1860)))))</f>
        <v/>
      </c>
      <c r="P1860" s="12">
        <f>IFERROR(MATCH(Data!X1860,$F$4:$F$102,1),0)</f>
        <v/>
      </c>
      <c r="Q1860" s="9">
        <f>IF(P1860=0,Data!X1860+$I$13,IF(P1860&gt;=99,Data!X1860+$I$14,INDEX($E$4:$E$102,P1860)+(Data!X1860-INDEX($F$4:$F$102,P1860))/(INDEX($F$4:$F$102,P1860+1)-INDEX($F$4:$F$102,P1860))*(INDEX($E$4:$E$102,P1860+1)-INDEX($E$4:$E$102,P1860))))</f>
        <v/>
      </c>
      <c r="R1860" s="12">
        <f>IFERROR(MATCH(Data!Y1860,$F$4:$F$102,1),0)</f>
        <v/>
      </c>
      <c r="S1860" s="9">
        <f>IF(R1860=0,Data!Y1860+$I$13,IF(R1860&gt;=99,Data!Y1860+$I$14,INDEX($E$4:$E$102,R1860)+(Data!Y1860-INDEX($F$4:$F$102,R1860))/(INDEX($F$4:$F$102,R1860+1)-INDEX($F$4:$F$102,R1860))*(INDEX($E$4:$E$102,R1860+1)-INDEX($E$4:$E$102,R1860))))</f>
        <v/>
      </c>
    </row>
    <row r="1861">
      <c r="K1861" s="14">
        <f>Data!A1861</f>
        <v/>
      </c>
      <c r="L1861" s="12">
        <f>IF(Occurrence!J1861&lt;=0,-1,IFERROR(MATCH(Occurrence!J1861,$D$4:$D$102,1),0))</f>
        <v/>
      </c>
      <c r="M1861" s="9">
        <f>IF(L1861&lt;0,0,IF(L1861=0,Occurrence!J1861*$I$11,IF(L1861&gt;=99,Occurrence!J1861*$I$12,INDEX($C$4:$C$102,L1861)+(Occurrence!J1861-INDEX($D$4:$D$102,L1861))/(INDEX($D$4:$D$102,L1861+1)-INDEX($D$4:$D$102,L1861))*(INDEX($C$4:$C$102,L1861+1)-INDEX($C$4:$C$102,L1861)))))</f>
        <v/>
      </c>
      <c r="N1861" s="12">
        <f>IF(Occurrence!K1861&lt;=0,-1,IFERROR(MATCH(Occurrence!K1861,$D$4:$D$102,1),0))</f>
        <v/>
      </c>
      <c r="O1861" s="9">
        <f>IF(N1861&lt;0,0,IF(N1861=0,Occurrence!K1861*$I$11,IF(N1861&gt;=99,Occurrence!K1861*$I$12,INDEX($C$4:$C$102,N1861)+(Occurrence!K1861-INDEX($D$4:$D$102,N1861))/(INDEX($D$4:$D$102,N1861+1)-INDEX($D$4:$D$102,N1861))*(INDEX($C$4:$C$102,N1861+1)-INDEX($C$4:$C$102,N1861)))))</f>
        <v/>
      </c>
      <c r="P1861" s="12">
        <f>IFERROR(MATCH(Data!X1861,$F$4:$F$102,1),0)</f>
        <v/>
      </c>
      <c r="Q1861" s="9">
        <f>IF(P1861=0,Data!X1861+$I$13,IF(P1861&gt;=99,Data!X1861+$I$14,INDEX($E$4:$E$102,P1861)+(Data!X1861-INDEX($F$4:$F$102,P1861))/(INDEX($F$4:$F$102,P1861+1)-INDEX($F$4:$F$102,P1861))*(INDEX($E$4:$E$102,P1861+1)-INDEX($E$4:$E$102,P1861))))</f>
        <v/>
      </c>
      <c r="R1861" s="12">
        <f>IFERROR(MATCH(Data!Y1861,$F$4:$F$102,1),0)</f>
        <v/>
      </c>
      <c r="S1861" s="9">
        <f>IF(R1861=0,Data!Y1861+$I$13,IF(R1861&gt;=99,Data!Y1861+$I$14,INDEX($E$4:$E$102,R1861)+(Data!Y1861-INDEX($F$4:$F$102,R1861))/(INDEX($F$4:$F$102,R1861+1)-INDEX($F$4:$F$102,R1861))*(INDEX($E$4:$E$102,R1861+1)-INDEX($E$4:$E$102,R1861))))</f>
        <v/>
      </c>
    </row>
    <row r="1862">
      <c r="K1862" s="14">
        <f>Data!A1862</f>
        <v/>
      </c>
      <c r="L1862" s="12">
        <f>IF(Occurrence!J1862&lt;=0,-1,IFERROR(MATCH(Occurrence!J1862,$D$4:$D$102,1),0))</f>
        <v/>
      </c>
      <c r="M1862" s="9">
        <f>IF(L1862&lt;0,0,IF(L1862=0,Occurrence!J1862*$I$11,IF(L1862&gt;=99,Occurrence!J1862*$I$12,INDEX($C$4:$C$102,L1862)+(Occurrence!J1862-INDEX($D$4:$D$102,L1862))/(INDEX($D$4:$D$102,L1862+1)-INDEX($D$4:$D$102,L1862))*(INDEX($C$4:$C$102,L1862+1)-INDEX($C$4:$C$102,L1862)))))</f>
        <v/>
      </c>
      <c r="N1862" s="12">
        <f>IF(Occurrence!K1862&lt;=0,-1,IFERROR(MATCH(Occurrence!K1862,$D$4:$D$102,1),0))</f>
        <v/>
      </c>
      <c r="O1862" s="9">
        <f>IF(N1862&lt;0,0,IF(N1862=0,Occurrence!K1862*$I$11,IF(N1862&gt;=99,Occurrence!K1862*$I$12,INDEX($C$4:$C$102,N1862)+(Occurrence!K1862-INDEX($D$4:$D$102,N1862))/(INDEX($D$4:$D$102,N1862+1)-INDEX($D$4:$D$102,N1862))*(INDEX($C$4:$C$102,N1862+1)-INDEX($C$4:$C$102,N1862)))))</f>
        <v/>
      </c>
      <c r="P1862" s="12">
        <f>IFERROR(MATCH(Data!X1862,$F$4:$F$102,1),0)</f>
        <v/>
      </c>
      <c r="Q1862" s="9">
        <f>IF(P1862=0,Data!X1862+$I$13,IF(P1862&gt;=99,Data!X1862+$I$14,INDEX($E$4:$E$102,P1862)+(Data!X1862-INDEX($F$4:$F$102,P1862))/(INDEX($F$4:$F$102,P1862+1)-INDEX($F$4:$F$102,P1862))*(INDEX($E$4:$E$102,P1862+1)-INDEX($E$4:$E$102,P1862))))</f>
        <v/>
      </c>
      <c r="R1862" s="12">
        <f>IFERROR(MATCH(Data!Y1862,$F$4:$F$102,1),0)</f>
        <v/>
      </c>
      <c r="S1862" s="9">
        <f>IF(R1862=0,Data!Y1862+$I$13,IF(R1862&gt;=99,Data!Y1862+$I$14,INDEX($E$4:$E$102,R1862)+(Data!Y1862-INDEX($F$4:$F$102,R1862))/(INDEX($F$4:$F$102,R1862+1)-INDEX($F$4:$F$102,R1862))*(INDEX($E$4:$E$102,R1862+1)-INDEX($E$4:$E$102,R1862))))</f>
        <v/>
      </c>
    </row>
    <row r="1863">
      <c r="K1863" s="14">
        <f>Data!A1863</f>
        <v/>
      </c>
      <c r="L1863" s="12">
        <f>IF(Occurrence!J1863&lt;=0,-1,IFERROR(MATCH(Occurrence!J1863,$D$4:$D$102,1),0))</f>
        <v/>
      </c>
      <c r="M1863" s="9">
        <f>IF(L1863&lt;0,0,IF(L1863=0,Occurrence!J1863*$I$11,IF(L1863&gt;=99,Occurrence!J1863*$I$12,INDEX($C$4:$C$102,L1863)+(Occurrence!J1863-INDEX($D$4:$D$102,L1863))/(INDEX($D$4:$D$102,L1863+1)-INDEX($D$4:$D$102,L1863))*(INDEX($C$4:$C$102,L1863+1)-INDEX($C$4:$C$102,L1863)))))</f>
        <v/>
      </c>
      <c r="N1863" s="12">
        <f>IF(Occurrence!K1863&lt;=0,-1,IFERROR(MATCH(Occurrence!K1863,$D$4:$D$102,1),0))</f>
        <v/>
      </c>
      <c r="O1863" s="9">
        <f>IF(N1863&lt;0,0,IF(N1863=0,Occurrence!K1863*$I$11,IF(N1863&gt;=99,Occurrence!K1863*$I$12,INDEX($C$4:$C$102,N1863)+(Occurrence!K1863-INDEX($D$4:$D$102,N1863))/(INDEX($D$4:$D$102,N1863+1)-INDEX($D$4:$D$102,N1863))*(INDEX($C$4:$C$102,N1863+1)-INDEX($C$4:$C$102,N1863)))))</f>
        <v/>
      </c>
      <c r="P1863" s="12">
        <f>IFERROR(MATCH(Data!X1863,$F$4:$F$102,1),0)</f>
        <v/>
      </c>
      <c r="Q1863" s="9">
        <f>IF(P1863=0,Data!X1863+$I$13,IF(P1863&gt;=99,Data!X1863+$I$14,INDEX($E$4:$E$102,P1863)+(Data!X1863-INDEX($F$4:$F$102,P1863))/(INDEX($F$4:$F$102,P1863+1)-INDEX($F$4:$F$102,P1863))*(INDEX($E$4:$E$102,P1863+1)-INDEX($E$4:$E$102,P1863))))</f>
        <v/>
      </c>
      <c r="R1863" s="12">
        <f>IFERROR(MATCH(Data!Y1863,$F$4:$F$102,1),0)</f>
        <v/>
      </c>
      <c r="S1863" s="9">
        <f>IF(R1863=0,Data!Y1863+$I$13,IF(R1863&gt;=99,Data!Y1863+$I$14,INDEX($E$4:$E$102,R1863)+(Data!Y1863-INDEX($F$4:$F$102,R1863))/(INDEX($F$4:$F$102,R1863+1)-INDEX($F$4:$F$102,R1863))*(INDEX($E$4:$E$102,R1863+1)-INDEX($E$4:$E$102,R1863))))</f>
        <v/>
      </c>
    </row>
    <row r="1864">
      <c r="K1864" s="14">
        <f>Data!A1864</f>
        <v/>
      </c>
      <c r="L1864" s="12">
        <f>IF(Occurrence!J1864&lt;=0,-1,IFERROR(MATCH(Occurrence!J1864,$D$4:$D$102,1),0))</f>
        <v/>
      </c>
      <c r="M1864" s="9">
        <f>IF(L1864&lt;0,0,IF(L1864=0,Occurrence!J1864*$I$11,IF(L1864&gt;=99,Occurrence!J1864*$I$12,INDEX($C$4:$C$102,L1864)+(Occurrence!J1864-INDEX($D$4:$D$102,L1864))/(INDEX($D$4:$D$102,L1864+1)-INDEX($D$4:$D$102,L1864))*(INDEX($C$4:$C$102,L1864+1)-INDEX($C$4:$C$102,L1864)))))</f>
        <v/>
      </c>
      <c r="N1864" s="12">
        <f>IF(Occurrence!K1864&lt;=0,-1,IFERROR(MATCH(Occurrence!K1864,$D$4:$D$102,1),0))</f>
        <v/>
      </c>
      <c r="O1864" s="9">
        <f>IF(N1864&lt;0,0,IF(N1864=0,Occurrence!K1864*$I$11,IF(N1864&gt;=99,Occurrence!K1864*$I$12,INDEX($C$4:$C$102,N1864)+(Occurrence!K1864-INDEX($D$4:$D$102,N1864))/(INDEX($D$4:$D$102,N1864+1)-INDEX($D$4:$D$102,N1864))*(INDEX($C$4:$C$102,N1864+1)-INDEX($C$4:$C$102,N1864)))))</f>
        <v/>
      </c>
      <c r="P1864" s="12">
        <f>IFERROR(MATCH(Data!X1864,$F$4:$F$102,1),0)</f>
        <v/>
      </c>
      <c r="Q1864" s="9">
        <f>IF(P1864=0,Data!X1864+$I$13,IF(P1864&gt;=99,Data!X1864+$I$14,INDEX($E$4:$E$102,P1864)+(Data!X1864-INDEX($F$4:$F$102,P1864))/(INDEX($F$4:$F$102,P1864+1)-INDEX($F$4:$F$102,P1864))*(INDEX($E$4:$E$102,P1864+1)-INDEX($E$4:$E$102,P1864))))</f>
        <v/>
      </c>
      <c r="R1864" s="12">
        <f>IFERROR(MATCH(Data!Y1864,$F$4:$F$102,1),0)</f>
        <v/>
      </c>
      <c r="S1864" s="9">
        <f>IF(R1864=0,Data!Y1864+$I$13,IF(R1864&gt;=99,Data!Y1864+$I$14,INDEX($E$4:$E$102,R1864)+(Data!Y1864-INDEX($F$4:$F$102,R1864))/(INDEX($F$4:$F$102,R1864+1)-INDEX($F$4:$F$102,R1864))*(INDEX($E$4:$E$102,R1864+1)-INDEX($E$4:$E$102,R1864))))</f>
        <v/>
      </c>
    </row>
    <row r="1865">
      <c r="K1865" s="14">
        <f>Data!A1865</f>
        <v/>
      </c>
      <c r="L1865" s="12">
        <f>IF(Occurrence!J1865&lt;=0,-1,IFERROR(MATCH(Occurrence!J1865,$D$4:$D$102,1),0))</f>
        <v/>
      </c>
      <c r="M1865" s="9">
        <f>IF(L1865&lt;0,0,IF(L1865=0,Occurrence!J1865*$I$11,IF(L1865&gt;=99,Occurrence!J1865*$I$12,INDEX($C$4:$C$102,L1865)+(Occurrence!J1865-INDEX($D$4:$D$102,L1865))/(INDEX($D$4:$D$102,L1865+1)-INDEX($D$4:$D$102,L1865))*(INDEX($C$4:$C$102,L1865+1)-INDEX($C$4:$C$102,L1865)))))</f>
        <v/>
      </c>
      <c r="N1865" s="12">
        <f>IF(Occurrence!K1865&lt;=0,-1,IFERROR(MATCH(Occurrence!K1865,$D$4:$D$102,1),0))</f>
        <v/>
      </c>
      <c r="O1865" s="9">
        <f>IF(N1865&lt;0,0,IF(N1865=0,Occurrence!K1865*$I$11,IF(N1865&gt;=99,Occurrence!K1865*$I$12,INDEX($C$4:$C$102,N1865)+(Occurrence!K1865-INDEX($D$4:$D$102,N1865))/(INDEX($D$4:$D$102,N1865+1)-INDEX($D$4:$D$102,N1865))*(INDEX($C$4:$C$102,N1865+1)-INDEX($C$4:$C$102,N1865)))))</f>
        <v/>
      </c>
      <c r="P1865" s="12">
        <f>IFERROR(MATCH(Data!X1865,$F$4:$F$102,1),0)</f>
        <v/>
      </c>
      <c r="Q1865" s="9">
        <f>IF(P1865=0,Data!X1865+$I$13,IF(P1865&gt;=99,Data!X1865+$I$14,INDEX($E$4:$E$102,P1865)+(Data!X1865-INDEX($F$4:$F$102,P1865))/(INDEX($F$4:$F$102,P1865+1)-INDEX($F$4:$F$102,P1865))*(INDEX($E$4:$E$102,P1865+1)-INDEX($E$4:$E$102,P1865))))</f>
        <v/>
      </c>
      <c r="R1865" s="12">
        <f>IFERROR(MATCH(Data!Y1865,$F$4:$F$102,1),0)</f>
        <v/>
      </c>
      <c r="S1865" s="9">
        <f>IF(R1865=0,Data!Y1865+$I$13,IF(R1865&gt;=99,Data!Y1865+$I$14,INDEX($E$4:$E$102,R1865)+(Data!Y1865-INDEX($F$4:$F$102,R1865))/(INDEX($F$4:$F$102,R1865+1)-INDEX($F$4:$F$102,R1865))*(INDEX($E$4:$E$102,R1865+1)-INDEX($E$4:$E$102,R1865))))</f>
        <v/>
      </c>
    </row>
    <row r="1866">
      <c r="K1866" s="14">
        <f>Data!A1866</f>
        <v/>
      </c>
      <c r="L1866" s="12">
        <f>IF(Occurrence!J1866&lt;=0,-1,IFERROR(MATCH(Occurrence!J1866,$D$4:$D$102,1),0))</f>
        <v/>
      </c>
      <c r="M1866" s="9">
        <f>IF(L1866&lt;0,0,IF(L1866=0,Occurrence!J1866*$I$11,IF(L1866&gt;=99,Occurrence!J1866*$I$12,INDEX($C$4:$C$102,L1866)+(Occurrence!J1866-INDEX($D$4:$D$102,L1866))/(INDEX($D$4:$D$102,L1866+1)-INDEX($D$4:$D$102,L1866))*(INDEX($C$4:$C$102,L1866+1)-INDEX($C$4:$C$102,L1866)))))</f>
        <v/>
      </c>
      <c r="N1866" s="12">
        <f>IF(Occurrence!K1866&lt;=0,-1,IFERROR(MATCH(Occurrence!K1866,$D$4:$D$102,1),0))</f>
        <v/>
      </c>
      <c r="O1866" s="9">
        <f>IF(N1866&lt;0,0,IF(N1866=0,Occurrence!K1866*$I$11,IF(N1866&gt;=99,Occurrence!K1866*$I$12,INDEX($C$4:$C$102,N1866)+(Occurrence!K1866-INDEX($D$4:$D$102,N1866))/(INDEX($D$4:$D$102,N1866+1)-INDEX($D$4:$D$102,N1866))*(INDEX($C$4:$C$102,N1866+1)-INDEX($C$4:$C$102,N1866)))))</f>
        <v/>
      </c>
      <c r="P1866" s="12">
        <f>IFERROR(MATCH(Data!X1866,$F$4:$F$102,1),0)</f>
        <v/>
      </c>
      <c r="Q1866" s="9">
        <f>IF(P1866=0,Data!X1866+$I$13,IF(P1866&gt;=99,Data!X1866+$I$14,INDEX($E$4:$E$102,P1866)+(Data!X1866-INDEX($F$4:$F$102,P1866))/(INDEX($F$4:$F$102,P1866+1)-INDEX($F$4:$F$102,P1866))*(INDEX($E$4:$E$102,P1866+1)-INDEX($E$4:$E$102,P1866))))</f>
        <v/>
      </c>
      <c r="R1866" s="12">
        <f>IFERROR(MATCH(Data!Y1866,$F$4:$F$102,1),0)</f>
        <v/>
      </c>
      <c r="S1866" s="9">
        <f>IF(R1866=0,Data!Y1866+$I$13,IF(R1866&gt;=99,Data!Y1866+$I$14,INDEX($E$4:$E$102,R1866)+(Data!Y1866-INDEX($F$4:$F$102,R1866))/(INDEX($F$4:$F$102,R1866+1)-INDEX($F$4:$F$102,R1866))*(INDEX($E$4:$E$102,R1866+1)-INDEX($E$4:$E$102,R1866))))</f>
        <v/>
      </c>
    </row>
    <row r="1867">
      <c r="K1867" s="14">
        <f>Data!A1867</f>
        <v/>
      </c>
      <c r="L1867" s="12">
        <f>IF(Occurrence!J1867&lt;=0,-1,IFERROR(MATCH(Occurrence!J1867,$D$4:$D$102,1),0))</f>
        <v/>
      </c>
      <c r="M1867" s="9">
        <f>IF(L1867&lt;0,0,IF(L1867=0,Occurrence!J1867*$I$11,IF(L1867&gt;=99,Occurrence!J1867*$I$12,INDEX($C$4:$C$102,L1867)+(Occurrence!J1867-INDEX($D$4:$D$102,L1867))/(INDEX($D$4:$D$102,L1867+1)-INDEX($D$4:$D$102,L1867))*(INDEX($C$4:$C$102,L1867+1)-INDEX($C$4:$C$102,L1867)))))</f>
        <v/>
      </c>
      <c r="N1867" s="12">
        <f>IF(Occurrence!K1867&lt;=0,-1,IFERROR(MATCH(Occurrence!K1867,$D$4:$D$102,1),0))</f>
        <v/>
      </c>
      <c r="O1867" s="9">
        <f>IF(N1867&lt;0,0,IF(N1867=0,Occurrence!K1867*$I$11,IF(N1867&gt;=99,Occurrence!K1867*$I$12,INDEX($C$4:$C$102,N1867)+(Occurrence!K1867-INDEX($D$4:$D$102,N1867))/(INDEX($D$4:$D$102,N1867+1)-INDEX($D$4:$D$102,N1867))*(INDEX($C$4:$C$102,N1867+1)-INDEX($C$4:$C$102,N1867)))))</f>
        <v/>
      </c>
      <c r="P1867" s="12">
        <f>IFERROR(MATCH(Data!X1867,$F$4:$F$102,1),0)</f>
        <v/>
      </c>
      <c r="Q1867" s="9">
        <f>IF(P1867=0,Data!X1867+$I$13,IF(P1867&gt;=99,Data!X1867+$I$14,INDEX($E$4:$E$102,P1867)+(Data!X1867-INDEX($F$4:$F$102,P1867))/(INDEX($F$4:$F$102,P1867+1)-INDEX($F$4:$F$102,P1867))*(INDEX($E$4:$E$102,P1867+1)-INDEX($E$4:$E$102,P1867))))</f>
        <v/>
      </c>
      <c r="R1867" s="12">
        <f>IFERROR(MATCH(Data!Y1867,$F$4:$F$102,1),0)</f>
        <v/>
      </c>
      <c r="S1867" s="9">
        <f>IF(R1867=0,Data!Y1867+$I$13,IF(R1867&gt;=99,Data!Y1867+$I$14,INDEX($E$4:$E$102,R1867)+(Data!Y1867-INDEX($F$4:$F$102,R1867))/(INDEX($F$4:$F$102,R1867+1)-INDEX($F$4:$F$102,R1867))*(INDEX($E$4:$E$102,R1867+1)-INDEX($E$4:$E$102,R1867))))</f>
        <v/>
      </c>
    </row>
    <row r="1868">
      <c r="K1868" s="14">
        <f>Data!A1868</f>
        <v/>
      </c>
      <c r="L1868" s="12">
        <f>IF(Occurrence!J1868&lt;=0,-1,IFERROR(MATCH(Occurrence!J1868,$D$4:$D$102,1),0))</f>
        <v/>
      </c>
      <c r="M1868" s="9">
        <f>IF(L1868&lt;0,0,IF(L1868=0,Occurrence!J1868*$I$11,IF(L1868&gt;=99,Occurrence!J1868*$I$12,INDEX($C$4:$C$102,L1868)+(Occurrence!J1868-INDEX($D$4:$D$102,L1868))/(INDEX($D$4:$D$102,L1868+1)-INDEX($D$4:$D$102,L1868))*(INDEX($C$4:$C$102,L1868+1)-INDEX($C$4:$C$102,L1868)))))</f>
        <v/>
      </c>
      <c r="N1868" s="12">
        <f>IF(Occurrence!K1868&lt;=0,-1,IFERROR(MATCH(Occurrence!K1868,$D$4:$D$102,1),0))</f>
        <v/>
      </c>
      <c r="O1868" s="9">
        <f>IF(N1868&lt;0,0,IF(N1868=0,Occurrence!K1868*$I$11,IF(N1868&gt;=99,Occurrence!K1868*$I$12,INDEX($C$4:$C$102,N1868)+(Occurrence!K1868-INDEX($D$4:$D$102,N1868))/(INDEX($D$4:$D$102,N1868+1)-INDEX($D$4:$D$102,N1868))*(INDEX($C$4:$C$102,N1868+1)-INDEX($C$4:$C$102,N1868)))))</f>
        <v/>
      </c>
      <c r="P1868" s="12">
        <f>IFERROR(MATCH(Data!X1868,$F$4:$F$102,1),0)</f>
        <v/>
      </c>
      <c r="Q1868" s="9">
        <f>IF(P1868=0,Data!X1868+$I$13,IF(P1868&gt;=99,Data!X1868+$I$14,INDEX($E$4:$E$102,P1868)+(Data!X1868-INDEX($F$4:$F$102,P1868))/(INDEX($F$4:$F$102,P1868+1)-INDEX($F$4:$F$102,P1868))*(INDEX($E$4:$E$102,P1868+1)-INDEX($E$4:$E$102,P1868))))</f>
        <v/>
      </c>
      <c r="R1868" s="12">
        <f>IFERROR(MATCH(Data!Y1868,$F$4:$F$102,1),0)</f>
        <v/>
      </c>
      <c r="S1868" s="9">
        <f>IF(R1868=0,Data!Y1868+$I$13,IF(R1868&gt;=99,Data!Y1868+$I$14,INDEX($E$4:$E$102,R1868)+(Data!Y1868-INDEX($F$4:$F$102,R1868))/(INDEX($F$4:$F$102,R1868+1)-INDEX($F$4:$F$102,R1868))*(INDEX($E$4:$E$102,R1868+1)-INDEX($E$4:$E$102,R1868))))</f>
        <v/>
      </c>
    </row>
    <row r="1869">
      <c r="K1869" s="14">
        <f>Data!A1869</f>
        <v/>
      </c>
      <c r="L1869" s="12">
        <f>IF(Occurrence!J1869&lt;=0,-1,IFERROR(MATCH(Occurrence!J1869,$D$4:$D$102,1),0))</f>
        <v/>
      </c>
      <c r="M1869" s="9">
        <f>IF(L1869&lt;0,0,IF(L1869=0,Occurrence!J1869*$I$11,IF(L1869&gt;=99,Occurrence!J1869*$I$12,INDEX($C$4:$C$102,L1869)+(Occurrence!J1869-INDEX($D$4:$D$102,L1869))/(INDEX($D$4:$D$102,L1869+1)-INDEX($D$4:$D$102,L1869))*(INDEX($C$4:$C$102,L1869+1)-INDEX($C$4:$C$102,L1869)))))</f>
        <v/>
      </c>
      <c r="N1869" s="12">
        <f>IF(Occurrence!K1869&lt;=0,-1,IFERROR(MATCH(Occurrence!K1869,$D$4:$D$102,1),0))</f>
        <v/>
      </c>
      <c r="O1869" s="9">
        <f>IF(N1869&lt;0,0,IF(N1869=0,Occurrence!K1869*$I$11,IF(N1869&gt;=99,Occurrence!K1869*$I$12,INDEX($C$4:$C$102,N1869)+(Occurrence!K1869-INDEX($D$4:$D$102,N1869))/(INDEX($D$4:$D$102,N1869+1)-INDEX($D$4:$D$102,N1869))*(INDEX($C$4:$C$102,N1869+1)-INDEX($C$4:$C$102,N1869)))))</f>
        <v/>
      </c>
      <c r="P1869" s="12">
        <f>IFERROR(MATCH(Data!X1869,$F$4:$F$102,1),0)</f>
        <v/>
      </c>
      <c r="Q1869" s="9">
        <f>IF(P1869=0,Data!X1869+$I$13,IF(P1869&gt;=99,Data!X1869+$I$14,INDEX($E$4:$E$102,P1869)+(Data!X1869-INDEX($F$4:$F$102,P1869))/(INDEX($F$4:$F$102,P1869+1)-INDEX($F$4:$F$102,P1869))*(INDEX($E$4:$E$102,P1869+1)-INDEX($E$4:$E$102,P1869))))</f>
        <v/>
      </c>
      <c r="R1869" s="12">
        <f>IFERROR(MATCH(Data!Y1869,$F$4:$F$102,1),0)</f>
        <v/>
      </c>
      <c r="S1869" s="9">
        <f>IF(R1869=0,Data!Y1869+$I$13,IF(R1869&gt;=99,Data!Y1869+$I$14,INDEX($E$4:$E$102,R1869)+(Data!Y1869-INDEX($F$4:$F$102,R1869))/(INDEX($F$4:$F$102,R1869+1)-INDEX($F$4:$F$102,R1869))*(INDEX($E$4:$E$102,R1869+1)-INDEX($E$4:$E$102,R1869))))</f>
        <v/>
      </c>
    </row>
    <row r="1870">
      <c r="K1870" s="14">
        <f>Data!A1870</f>
        <v/>
      </c>
      <c r="L1870" s="12">
        <f>IF(Occurrence!J1870&lt;=0,-1,IFERROR(MATCH(Occurrence!J1870,$D$4:$D$102,1),0))</f>
        <v/>
      </c>
      <c r="M1870" s="9">
        <f>IF(L1870&lt;0,0,IF(L1870=0,Occurrence!J1870*$I$11,IF(L1870&gt;=99,Occurrence!J1870*$I$12,INDEX($C$4:$C$102,L1870)+(Occurrence!J1870-INDEX($D$4:$D$102,L1870))/(INDEX($D$4:$D$102,L1870+1)-INDEX($D$4:$D$102,L1870))*(INDEX($C$4:$C$102,L1870+1)-INDEX($C$4:$C$102,L1870)))))</f>
        <v/>
      </c>
      <c r="N1870" s="12">
        <f>IF(Occurrence!K1870&lt;=0,-1,IFERROR(MATCH(Occurrence!K1870,$D$4:$D$102,1),0))</f>
        <v/>
      </c>
      <c r="O1870" s="9">
        <f>IF(N1870&lt;0,0,IF(N1870=0,Occurrence!K1870*$I$11,IF(N1870&gt;=99,Occurrence!K1870*$I$12,INDEX($C$4:$C$102,N1870)+(Occurrence!K1870-INDEX($D$4:$D$102,N1870))/(INDEX($D$4:$D$102,N1870+1)-INDEX($D$4:$D$102,N1870))*(INDEX($C$4:$C$102,N1870+1)-INDEX($C$4:$C$102,N1870)))))</f>
        <v/>
      </c>
      <c r="P1870" s="12">
        <f>IFERROR(MATCH(Data!X1870,$F$4:$F$102,1),0)</f>
        <v/>
      </c>
      <c r="Q1870" s="9">
        <f>IF(P1870=0,Data!X1870+$I$13,IF(P1870&gt;=99,Data!X1870+$I$14,INDEX($E$4:$E$102,P1870)+(Data!X1870-INDEX($F$4:$F$102,P1870))/(INDEX($F$4:$F$102,P1870+1)-INDEX($F$4:$F$102,P1870))*(INDEX($E$4:$E$102,P1870+1)-INDEX($E$4:$E$102,P1870))))</f>
        <v/>
      </c>
      <c r="R1870" s="12">
        <f>IFERROR(MATCH(Data!Y1870,$F$4:$F$102,1),0)</f>
        <v/>
      </c>
      <c r="S1870" s="9">
        <f>IF(R1870=0,Data!Y1870+$I$13,IF(R1870&gt;=99,Data!Y1870+$I$14,INDEX($E$4:$E$102,R1870)+(Data!Y1870-INDEX($F$4:$F$102,R1870))/(INDEX($F$4:$F$102,R1870+1)-INDEX($F$4:$F$102,R1870))*(INDEX($E$4:$E$102,R1870+1)-INDEX($E$4:$E$102,R1870))))</f>
        <v/>
      </c>
    </row>
    <row r="1871">
      <c r="K1871" s="14">
        <f>Data!A1871</f>
        <v/>
      </c>
      <c r="L1871" s="12">
        <f>IF(Occurrence!J1871&lt;=0,-1,IFERROR(MATCH(Occurrence!J1871,$D$4:$D$102,1),0))</f>
        <v/>
      </c>
      <c r="M1871" s="9">
        <f>IF(L1871&lt;0,0,IF(L1871=0,Occurrence!J1871*$I$11,IF(L1871&gt;=99,Occurrence!J1871*$I$12,INDEX($C$4:$C$102,L1871)+(Occurrence!J1871-INDEX($D$4:$D$102,L1871))/(INDEX($D$4:$D$102,L1871+1)-INDEX($D$4:$D$102,L1871))*(INDEX($C$4:$C$102,L1871+1)-INDEX($C$4:$C$102,L1871)))))</f>
        <v/>
      </c>
      <c r="N1871" s="12">
        <f>IF(Occurrence!K1871&lt;=0,-1,IFERROR(MATCH(Occurrence!K1871,$D$4:$D$102,1),0))</f>
        <v/>
      </c>
      <c r="O1871" s="9">
        <f>IF(N1871&lt;0,0,IF(N1871=0,Occurrence!K1871*$I$11,IF(N1871&gt;=99,Occurrence!K1871*$I$12,INDEX($C$4:$C$102,N1871)+(Occurrence!K1871-INDEX($D$4:$D$102,N1871))/(INDEX($D$4:$D$102,N1871+1)-INDEX($D$4:$D$102,N1871))*(INDEX($C$4:$C$102,N1871+1)-INDEX($C$4:$C$102,N1871)))))</f>
        <v/>
      </c>
      <c r="P1871" s="12">
        <f>IFERROR(MATCH(Data!X1871,$F$4:$F$102,1),0)</f>
        <v/>
      </c>
      <c r="Q1871" s="9">
        <f>IF(P1871=0,Data!X1871+$I$13,IF(P1871&gt;=99,Data!X1871+$I$14,INDEX($E$4:$E$102,P1871)+(Data!X1871-INDEX($F$4:$F$102,P1871))/(INDEX($F$4:$F$102,P1871+1)-INDEX($F$4:$F$102,P1871))*(INDEX($E$4:$E$102,P1871+1)-INDEX($E$4:$E$102,P1871))))</f>
        <v/>
      </c>
      <c r="R1871" s="12">
        <f>IFERROR(MATCH(Data!Y1871,$F$4:$F$102,1),0)</f>
        <v/>
      </c>
      <c r="S1871" s="9">
        <f>IF(R1871=0,Data!Y1871+$I$13,IF(R1871&gt;=99,Data!Y1871+$I$14,INDEX($E$4:$E$102,R1871)+(Data!Y1871-INDEX($F$4:$F$102,R1871))/(INDEX($F$4:$F$102,R1871+1)-INDEX($F$4:$F$102,R1871))*(INDEX($E$4:$E$102,R1871+1)-INDEX($E$4:$E$102,R1871))))</f>
        <v/>
      </c>
    </row>
    <row r="1872">
      <c r="K1872" s="14">
        <f>Data!A1872</f>
        <v/>
      </c>
      <c r="L1872" s="12">
        <f>IF(Occurrence!J1872&lt;=0,-1,IFERROR(MATCH(Occurrence!J1872,$D$4:$D$102,1),0))</f>
        <v/>
      </c>
      <c r="M1872" s="9">
        <f>IF(L1872&lt;0,0,IF(L1872=0,Occurrence!J1872*$I$11,IF(L1872&gt;=99,Occurrence!J1872*$I$12,INDEX($C$4:$C$102,L1872)+(Occurrence!J1872-INDEX($D$4:$D$102,L1872))/(INDEX($D$4:$D$102,L1872+1)-INDEX($D$4:$D$102,L1872))*(INDEX($C$4:$C$102,L1872+1)-INDEX($C$4:$C$102,L1872)))))</f>
        <v/>
      </c>
      <c r="N1872" s="12">
        <f>IF(Occurrence!K1872&lt;=0,-1,IFERROR(MATCH(Occurrence!K1872,$D$4:$D$102,1),0))</f>
        <v/>
      </c>
      <c r="O1872" s="9">
        <f>IF(N1872&lt;0,0,IF(N1872=0,Occurrence!K1872*$I$11,IF(N1872&gt;=99,Occurrence!K1872*$I$12,INDEX($C$4:$C$102,N1872)+(Occurrence!K1872-INDEX($D$4:$D$102,N1872))/(INDEX($D$4:$D$102,N1872+1)-INDEX($D$4:$D$102,N1872))*(INDEX($C$4:$C$102,N1872+1)-INDEX($C$4:$C$102,N1872)))))</f>
        <v/>
      </c>
      <c r="P1872" s="12">
        <f>IFERROR(MATCH(Data!X1872,$F$4:$F$102,1),0)</f>
        <v/>
      </c>
      <c r="Q1872" s="9">
        <f>IF(P1872=0,Data!X1872+$I$13,IF(P1872&gt;=99,Data!X1872+$I$14,INDEX($E$4:$E$102,P1872)+(Data!X1872-INDEX($F$4:$F$102,P1872))/(INDEX($F$4:$F$102,P1872+1)-INDEX($F$4:$F$102,P1872))*(INDEX($E$4:$E$102,P1872+1)-INDEX($E$4:$E$102,P1872))))</f>
        <v/>
      </c>
      <c r="R1872" s="12">
        <f>IFERROR(MATCH(Data!Y1872,$F$4:$F$102,1),0)</f>
        <v/>
      </c>
      <c r="S1872" s="9">
        <f>IF(R1872=0,Data!Y1872+$I$13,IF(R1872&gt;=99,Data!Y1872+$I$14,INDEX($E$4:$E$102,R1872)+(Data!Y1872-INDEX($F$4:$F$102,R1872))/(INDEX($F$4:$F$102,R1872+1)-INDEX($F$4:$F$102,R1872))*(INDEX($E$4:$E$102,R1872+1)-INDEX($E$4:$E$102,R1872))))</f>
        <v/>
      </c>
    </row>
    <row r="1873">
      <c r="K1873" s="14">
        <f>Data!A1873</f>
        <v/>
      </c>
      <c r="L1873" s="12">
        <f>IF(Occurrence!J1873&lt;=0,-1,IFERROR(MATCH(Occurrence!J1873,$D$4:$D$102,1),0))</f>
        <v/>
      </c>
      <c r="M1873" s="9">
        <f>IF(L1873&lt;0,0,IF(L1873=0,Occurrence!J1873*$I$11,IF(L1873&gt;=99,Occurrence!J1873*$I$12,INDEX($C$4:$C$102,L1873)+(Occurrence!J1873-INDEX($D$4:$D$102,L1873))/(INDEX($D$4:$D$102,L1873+1)-INDEX($D$4:$D$102,L1873))*(INDEX($C$4:$C$102,L1873+1)-INDEX($C$4:$C$102,L1873)))))</f>
        <v/>
      </c>
      <c r="N1873" s="12">
        <f>IF(Occurrence!K1873&lt;=0,-1,IFERROR(MATCH(Occurrence!K1873,$D$4:$D$102,1),0))</f>
        <v/>
      </c>
      <c r="O1873" s="9">
        <f>IF(N1873&lt;0,0,IF(N1873=0,Occurrence!K1873*$I$11,IF(N1873&gt;=99,Occurrence!K1873*$I$12,INDEX($C$4:$C$102,N1873)+(Occurrence!K1873-INDEX($D$4:$D$102,N1873))/(INDEX($D$4:$D$102,N1873+1)-INDEX($D$4:$D$102,N1873))*(INDEX($C$4:$C$102,N1873+1)-INDEX($C$4:$C$102,N1873)))))</f>
        <v/>
      </c>
      <c r="P1873" s="12">
        <f>IFERROR(MATCH(Data!X1873,$F$4:$F$102,1),0)</f>
        <v/>
      </c>
      <c r="Q1873" s="9">
        <f>IF(P1873=0,Data!X1873+$I$13,IF(P1873&gt;=99,Data!X1873+$I$14,INDEX($E$4:$E$102,P1873)+(Data!X1873-INDEX($F$4:$F$102,P1873))/(INDEX($F$4:$F$102,P1873+1)-INDEX($F$4:$F$102,P1873))*(INDEX($E$4:$E$102,P1873+1)-INDEX($E$4:$E$102,P1873))))</f>
        <v/>
      </c>
      <c r="R1873" s="12">
        <f>IFERROR(MATCH(Data!Y1873,$F$4:$F$102,1),0)</f>
        <v/>
      </c>
      <c r="S1873" s="9">
        <f>IF(R1873=0,Data!Y1873+$I$13,IF(R1873&gt;=99,Data!Y1873+$I$14,INDEX($E$4:$E$102,R1873)+(Data!Y1873-INDEX($F$4:$F$102,R1873))/(INDEX($F$4:$F$102,R1873+1)-INDEX($F$4:$F$102,R1873))*(INDEX($E$4:$E$102,R1873+1)-INDEX($E$4:$E$102,R1873))))</f>
        <v/>
      </c>
    </row>
    <row r="1874">
      <c r="K1874" s="14">
        <f>Data!A1874</f>
        <v/>
      </c>
      <c r="L1874" s="12">
        <f>IF(Occurrence!J1874&lt;=0,-1,IFERROR(MATCH(Occurrence!J1874,$D$4:$D$102,1),0))</f>
        <v/>
      </c>
      <c r="M1874" s="9">
        <f>IF(L1874&lt;0,0,IF(L1874=0,Occurrence!J1874*$I$11,IF(L1874&gt;=99,Occurrence!J1874*$I$12,INDEX($C$4:$C$102,L1874)+(Occurrence!J1874-INDEX($D$4:$D$102,L1874))/(INDEX($D$4:$D$102,L1874+1)-INDEX($D$4:$D$102,L1874))*(INDEX($C$4:$C$102,L1874+1)-INDEX($C$4:$C$102,L1874)))))</f>
        <v/>
      </c>
      <c r="N1874" s="12">
        <f>IF(Occurrence!K1874&lt;=0,-1,IFERROR(MATCH(Occurrence!K1874,$D$4:$D$102,1),0))</f>
        <v/>
      </c>
      <c r="O1874" s="9">
        <f>IF(N1874&lt;0,0,IF(N1874=0,Occurrence!K1874*$I$11,IF(N1874&gt;=99,Occurrence!K1874*$I$12,INDEX($C$4:$C$102,N1874)+(Occurrence!K1874-INDEX($D$4:$D$102,N1874))/(INDEX($D$4:$D$102,N1874+1)-INDEX($D$4:$D$102,N1874))*(INDEX($C$4:$C$102,N1874+1)-INDEX($C$4:$C$102,N1874)))))</f>
        <v/>
      </c>
      <c r="P1874" s="12">
        <f>IFERROR(MATCH(Data!X1874,$F$4:$F$102,1),0)</f>
        <v/>
      </c>
      <c r="Q1874" s="9">
        <f>IF(P1874=0,Data!X1874+$I$13,IF(P1874&gt;=99,Data!X1874+$I$14,INDEX($E$4:$E$102,P1874)+(Data!X1874-INDEX($F$4:$F$102,P1874))/(INDEX($F$4:$F$102,P1874+1)-INDEX($F$4:$F$102,P1874))*(INDEX($E$4:$E$102,P1874+1)-INDEX($E$4:$E$102,P1874))))</f>
        <v/>
      </c>
      <c r="R1874" s="12">
        <f>IFERROR(MATCH(Data!Y1874,$F$4:$F$102,1),0)</f>
        <v/>
      </c>
      <c r="S1874" s="9">
        <f>IF(R1874=0,Data!Y1874+$I$13,IF(R1874&gt;=99,Data!Y1874+$I$14,INDEX($E$4:$E$102,R1874)+(Data!Y1874-INDEX($F$4:$F$102,R1874))/(INDEX($F$4:$F$102,R1874+1)-INDEX($F$4:$F$102,R1874))*(INDEX($E$4:$E$102,R1874+1)-INDEX($E$4:$E$102,R1874))))</f>
        <v/>
      </c>
    </row>
    <row r="1875">
      <c r="K1875" s="14">
        <f>Data!A1875</f>
        <v/>
      </c>
      <c r="L1875" s="12">
        <f>IF(Occurrence!J1875&lt;=0,-1,IFERROR(MATCH(Occurrence!J1875,$D$4:$D$102,1),0))</f>
        <v/>
      </c>
      <c r="M1875" s="9">
        <f>IF(L1875&lt;0,0,IF(L1875=0,Occurrence!J1875*$I$11,IF(L1875&gt;=99,Occurrence!J1875*$I$12,INDEX($C$4:$C$102,L1875)+(Occurrence!J1875-INDEX($D$4:$D$102,L1875))/(INDEX($D$4:$D$102,L1875+1)-INDEX($D$4:$D$102,L1875))*(INDEX($C$4:$C$102,L1875+1)-INDEX($C$4:$C$102,L1875)))))</f>
        <v/>
      </c>
      <c r="N1875" s="12">
        <f>IF(Occurrence!K1875&lt;=0,-1,IFERROR(MATCH(Occurrence!K1875,$D$4:$D$102,1),0))</f>
        <v/>
      </c>
      <c r="O1875" s="9">
        <f>IF(N1875&lt;0,0,IF(N1875=0,Occurrence!K1875*$I$11,IF(N1875&gt;=99,Occurrence!K1875*$I$12,INDEX($C$4:$C$102,N1875)+(Occurrence!K1875-INDEX($D$4:$D$102,N1875))/(INDEX($D$4:$D$102,N1875+1)-INDEX($D$4:$D$102,N1875))*(INDEX($C$4:$C$102,N1875+1)-INDEX($C$4:$C$102,N1875)))))</f>
        <v/>
      </c>
      <c r="P1875" s="12">
        <f>IFERROR(MATCH(Data!X1875,$F$4:$F$102,1),0)</f>
        <v/>
      </c>
      <c r="Q1875" s="9">
        <f>IF(P1875=0,Data!X1875+$I$13,IF(P1875&gt;=99,Data!X1875+$I$14,INDEX($E$4:$E$102,P1875)+(Data!X1875-INDEX($F$4:$F$102,P1875))/(INDEX($F$4:$F$102,P1875+1)-INDEX($F$4:$F$102,P1875))*(INDEX($E$4:$E$102,P1875+1)-INDEX($E$4:$E$102,P1875))))</f>
        <v/>
      </c>
      <c r="R1875" s="12">
        <f>IFERROR(MATCH(Data!Y1875,$F$4:$F$102,1),0)</f>
        <v/>
      </c>
      <c r="S1875" s="9">
        <f>IF(R1875=0,Data!Y1875+$I$13,IF(R1875&gt;=99,Data!Y1875+$I$14,INDEX($E$4:$E$102,R1875)+(Data!Y1875-INDEX($F$4:$F$102,R1875))/(INDEX($F$4:$F$102,R1875+1)-INDEX($F$4:$F$102,R1875))*(INDEX($E$4:$E$102,R1875+1)-INDEX($E$4:$E$102,R1875))))</f>
        <v/>
      </c>
    </row>
    <row r="1876">
      <c r="K1876" s="14">
        <f>Data!A1876</f>
        <v/>
      </c>
      <c r="L1876" s="12">
        <f>IF(Occurrence!J1876&lt;=0,-1,IFERROR(MATCH(Occurrence!J1876,$D$4:$D$102,1),0))</f>
        <v/>
      </c>
      <c r="M1876" s="9">
        <f>IF(L1876&lt;0,0,IF(L1876=0,Occurrence!J1876*$I$11,IF(L1876&gt;=99,Occurrence!J1876*$I$12,INDEX($C$4:$C$102,L1876)+(Occurrence!J1876-INDEX($D$4:$D$102,L1876))/(INDEX($D$4:$D$102,L1876+1)-INDEX($D$4:$D$102,L1876))*(INDEX($C$4:$C$102,L1876+1)-INDEX($C$4:$C$102,L1876)))))</f>
        <v/>
      </c>
      <c r="N1876" s="12">
        <f>IF(Occurrence!K1876&lt;=0,-1,IFERROR(MATCH(Occurrence!K1876,$D$4:$D$102,1),0))</f>
        <v/>
      </c>
      <c r="O1876" s="9">
        <f>IF(N1876&lt;0,0,IF(N1876=0,Occurrence!K1876*$I$11,IF(N1876&gt;=99,Occurrence!K1876*$I$12,INDEX($C$4:$C$102,N1876)+(Occurrence!K1876-INDEX($D$4:$D$102,N1876))/(INDEX($D$4:$D$102,N1876+1)-INDEX($D$4:$D$102,N1876))*(INDEX($C$4:$C$102,N1876+1)-INDEX($C$4:$C$102,N1876)))))</f>
        <v/>
      </c>
      <c r="P1876" s="12">
        <f>IFERROR(MATCH(Data!X1876,$F$4:$F$102,1),0)</f>
        <v/>
      </c>
      <c r="Q1876" s="9">
        <f>IF(P1876=0,Data!X1876+$I$13,IF(P1876&gt;=99,Data!X1876+$I$14,INDEX($E$4:$E$102,P1876)+(Data!X1876-INDEX($F$4:$F$102,P1876))/(INDEX($F$4:$F$102,P1876+1)-INDEX($F$4:$F$102,P1876))*(INDEX($E$4:$E$102,P1876+1)-INDEX($E$4:$E$102,P1876))))</f>
        <v/>
      </c>
      <c r="R1876" s="12">
        <f>IFERROR(MATCH(Data!Y1876,$F$4:$F$102,1),0)</f>
        <v/>
      </c>
      <c r="S1876" s="9">
        <f>IF(R1876=0,Data!Y1876+$I$13,IF(R1876&gt;=99,Data!Y1876+$I$14,INDEX($E$4:$E$102,R1876)+(Data!Y1876-INDEX($F$4:$F$102,R1876))/(INDEX($F$4:$F$102,R1876+1)-INDEX($F$4:$F$102,R1876))*(INDEX($E$4:$E$102,R1876+1)-INDEX($E$4:$E$102,R1876))))</f>
        <v/>
      </c>
    </row>
    <row r="1877">
      <c r="K1877" s="14">
        <f>Data!A1877</f>
        <v/>
      </c>
      <c r="L1877" s="12">
        <f>IF(Occurrence!J1877&lt;=0,-1,IFERROR(MATCH(Occurrence!J1877,$D$4:$D$102,1),0))</f>
        <v/>
      </c>
      <c r="M1877" s="9">
        <f>IF(L1877&lt;0,0,IF(L1877=0,Occurrence!J1877*$I$11,IF(L1877&gt;=99,Occurrence!J1877*$I$12,INDEX($C$4:$C$102,L1877)+(Occurrence!J1877-INDEX($D$4:$D$102,L1877))/(INDEX($D$4:$D$102,L1877+1)-INDEX($D$4:$D$102,L1877))*(INDEX($C$4:$C$102,L1877+1)-INDEX($C$4:$C$102,L1877)))))</f>
        <v/>
      </c>
      <c r="N1877" s="12">
        <f>IF(Occurrence!K1877&lt;=0,-1,IFERROR(MATCH(Occurrence!K1877,$D$4:$D$102,1),0))</f>
        <v/>
      </c>
      <c r="O1877" s="9">
        <f>IF(N1877&lt;0,0,IF(N1877=0,Occurrence!K1877*$I$11,IF(N1877&gt;=99,Occurrence!K1877*$I$12,INDEX($C$4:$C$102,N1877)+(Occurrence!K1877-INDEX($D$4:$D$102,N1877))/(INDEX($D$4:$D$102,N1877+1)-INDEX($D$4:$D$102,N1877))*(INDEX($C$4:$C$102,N1877+1)-INDEX($C$4:$C$102,N1877)))))</f>
        <v/>
      </c>
      <c r="P1877" s="12">
        <f>IFERROR(MATCH(Data!X1877,$F$4:$F$102,1),0)</f>
        <v/>
      </c>
      <c r="Q1877" s="9">
        <f>IF(P1877=0,Data!X1877+$I$13,IF(P1877&gt;=99,Data!X1877+$I$14,INDEX($E$4:$E$102,P1877)+(Data!X1877-INDEX($F$4:$F$102,P1877))/(INDEX($F$4:$F$102,P1877+1)-INDEX($F$4:$F$102,P1877))*(INDEX($E$4:$E$102,P1877+1)-INDEX($E$4:$E$102,P1877))))</f>
        <v/>
      </c>
      <c r="R1877" s="12">
        <f>IFERROR(MATCH(Data!Y1877,$F$4:$F$102,1),0)</f>
        <v/>
      </c>
      <c r="S1877" s="9">
        <f>IF(R1877=0,Data!Y1877+$I$13,IF(R1877&gt;=99,Data!Y1877+$I$14,INDEX($E$4:$E$102,R1877)+(Data!Y1877-INDEX($F$4:$F$102,R1877))/(INDEX($F$4:$F$102,R1877+1)-INDEX($F$4:$F$102,R1877))*(INDEX($E$4:$E$102,R1877+1)-INDEX($E$4:$E$102,R1877))))</f>
        <v/>
      </c>
    </row>
    <row r="1878">
      <c r="K1878" s="14">
        <f>Data!A1878</f>
        <v/>
      </c>
      <c r="L1878" s="12">
        <f>IF(Occurrence!J1878&lt;=0,-1,IFERROR(MATCH(Occurrence!J1878,$D$4:$D$102,1),0))</f>
        <v/>
      </c>
      <c r="M1878" s="9">
        <f>IF(L1878&lt;0,0,IF(L1878=0,Occurrence!J1878*$I$11,IF(L1878&gt;=99,Occurrence!J1878*$I$12,INDEX($C$4:$C$102,L1878)+(Occurrence!J1878-INDEX($D$4:$D$102,L1878))/(INDEX($D$4:$D$102,L1878+1)-INDEX($D$4:$D$102,L1878))*(INDEX($C$4:$C$102,L1878+1)-INDEX($C$4:$C$102,L1878)))))</f>
        <v/>
      </c>
      <c r="N1878" s="12">
        <f>IF(Occurrence!K1878&lt;=0,-1,IFERROR(MATCH(Occurrence!K1878,$D$4:$D$102,1),0))</f>
        <v/>
      </c>
      <c r="O1878" s="9">
        <f>IF(N1878&lt;0,0,IF(N1878=0,Occurrence!K1878*$I$11,IF(N1878&gt;=99,Occurrence!K1878*$I$12,INDEX($C$4:$C$102,N1878)+(Occurrence!K1878-INDEX($D$4:$D$102,N1878))/(INDEX($D$4:$D$102,N1878+1)-INDEX($D$4:$D$102,N1878))*(INDEX($C$4:$C$102,N1878+1)-INDEX($C$4:$C$102,N1878)))))</f>
        <v/>
      </c>
      <c r="P1878" s="12">
        <f>IFERROR(MATCH(Data!X1878,$F$4:$F$102,1),0)</f>
        <v/>
      </c>
      <c r="Q1878" s="9">
        <f>IF(P1878=0,Data!X1878+$I$13,IF(P1878&gt;=99,Data!X1878+$I$14,INDEX($E$4:$E$102,P1878)+(Data!X1878-INDEX($F$4:$F$102,P1878))/(INDEX($F$4:$F$102,P1878+1)-INDEX($F$4:$F$102,P1878))*(INDEX($E$4:$E$102,P1878+1)-INDEX($E$4:$E$102,P1878))))</f>
        <v/>
      </c>
      <c r="R1878" s="12">
        <f>IFERROR(MATCH(Data!Y1878,$F$4:$F$102,1),0)</f>
        <v/>
      </c>
      <c r="S1878" s="9">
        <f>IF(R1878=0,Data!Y1878+$I$13,IF(R1878&gt;=99,Data!Y1878+$I$14,INDEX($E$4:$E$102,R1878)+(Data!Y1878-INDEX($F$4:$F$102,R1878))/(INDEX($F$4:$F$102,R1878+1)-INDEX($F$4:$F$102,R1878))*(INDEX($E$4:$E$102,R1878+1)-INDEX($E$4:$E$102,R1878))))</f>
        <v/>
      </c>
    </row>
    <row r="1879">
      <c r="K1879" s="14">
        <f>Data!A1879</f>
        <v/>
      </c>
      <c r="L1879" s="12">
        <f>IF(Occurrence!J1879&lt;=0,-1,IFERROR(MATCH(Occurrence!J1879,$D$4:$D$102,1),0))</f>
        <v/>
      </c>
      <c r="M1879" s="9">
        <f>IF(L1879&lt;0,0,IF(L1879=0,Occurrence!J1879*$I$11,IF(L1879&gt;=99,Occurrence!J1879*$I$12,INDEX($C$4:$C$102,L1879)+(Occurrence!J1879-INDEX($D$4:$D$102,L1879))/(INDEX($D$4:$D$102,L1879+1)-INDEX($D$4:$D$102,L1879))*(INDEX($C$4:$C$102,L1879+1)-INDEX($C$4:$C$102,L1879)))))</f>
        <v/>
      </c>
      <c r="N1879" s="12">
        <f>IF(Occurrence!K1879&lt;=0,-1,IFERROR(MATCH(Occurrence!K1879,$D$4:$D$102,1),0))</f>
        <v/>
      </c>
      <c r="O1879" s="9">
        <f>IF(N1879&lt;0,0,IF(N1879=0,Occurrence!K1879*$I$11,IF(N1879&gt;=99,Occurrence!K1879*$I$12,INDEX($C$4:$C$102,N1879)+(Occurrence!K1879-INDEX($D$4:$D$102,N1879))/(INDEX($D$4:$D$102,N1879+1)-INDEX($D$4:$D$102,N1879))*(INDEX($C$4:$C$102,N1879+1)-INDEX($C$4:$C$102,N1879)))))</f>
        <v/>
      </c>
      <c r="P1879" s="12">
        <f>IFERROR(MATCH(Data!X1879,$F$4:$F$102,1),0)</f>
        <v/>
      </c>
      <c r="Q1879" s="9">
        <f>IF(P1879=0,Data!X1879+$I$13,IF(P1879&gt;=99,Data!X1879+$I$14,INDEX($E$4:$E$102,P1879)+(Data!X1879-INDEX($F$4:$F$102,P1879))/(INDEX($F$4:$F$102,P1879+1)-INDEX($F$4:$F$102,P1879))*(INDEX($E$4:$E$102,P1879+1)-INDEX($E$4:$E$102,P1879))))</f>
        <v/>
      </c>
      <c r="R1879" s="12">
        <f>IFERROR(MATCH(Data!Y1879,$F$4:$F$102,1),0)</f>
        <v/>
      </c>
      <c r="S1879" s="9">
        <f>IF(R1879=0,Data!Y1879+$I$13,IF(R1879&gt;=99,Data!Y1879+$I$14,INDEX($E$4:$E$102,R1879)+(Data!Y1879-INDEX($F$4:$F$102,R1879))/(INDEX($F$4:$F$102,R1879+1)-INDEX($F$4:$F$102,R1879))*(INDEX($E$4:$E$102,R1879+1)-INDEX($E$4:$E$102,R1879))))</f>
        <v/>
      </c>
    </row>
    <row r="1880">
      <c r="K1880" s="14">
        <f>Data!A1880</f>
        <v/>
      </c>
      <c r="L1880" s="12">
        <f>IF(Occurrence!J1880&lt;=0,-1,IFERROR(MATCH(Occurrence!J1880,$D$4:$D$102,1),0))</f>
        <v/>
      </c>
      <c r="M1880" s="9">
        <f>IF(L1880&lt;0,0,IF(L1880=0,Occurrence!J1880*$I$11,IF(L1880&gt;=99,Occurrence!J1880*$I$12,INDEX($C$4:$C$102,L1880)+(Occurrence!J1880-INDEX($D$4:$D$102,L1880))/(INDEX($D$4:$D$102,L1880+1)-INDEX($D$4:$D$102,L1880))*(INDEX($C$4:$C$102,L1880+1)-INDEX($C$4:$C$102,L1880)))))</f>
        <v/>
      </c>
      <c r="N1880" s="12">
        <f>IF(Occurrence!K1880&lt;=0,-1,IFERROR(MATCH(Occurrence!K1880,$D$4:$D$102,1),0))</f>
        <v/>
      </c>
      <c r="O1880" s="9">
        <f>IF(N1880&lt;0,0,IF(N1880=0,Occurrence!K1880*$I$11,IF(N1880&gt;=99,Occurrence!K1880*$I$12,INDEX($C$4:$C$102,N1880)+(Occurrence!K1880-INDEX($D$4:$D$102,N1880))/(INDEX($D$4:$D$102,N1880+1)-INDEX($D$4:$D$102,N1880))*(INDEX($C$4:$C$102,N1880+1)-INDEX($C$4:$C$102,N1880)))))</f>
        <v/>
      </c>
      <c r="P1880" s="12">
        <f>IFERROR(MATCH(Data!X1880,$F$4:$F$102,1),0)</f>
        <v/>
      </c>
      <c r="Q1880" s="9">
        <f>IF(P1880=0,Data!X1880+$I$13,IF(P1880&gt;=99,Data!X1880+$I$14,INDEX($E$4:$E$102,P1880)+(Data!X1880-INDEX($F$4:$F$102,P1880))/(INDEX($F$4:$F$102,P1880+1)-INDEX($F$4:$F$102,P1880))*(INDEX($E$4:$E$102,P1880+1)-INDEX($E$4:$E$102,P1880))))</f>
        <v/>
      </c>
      <c r="R1880" s="12">
        <f>IFERROR(MATCH(Data!Y1880,$F$4:$F$102,1),0)</f>
        <v/>
      </c>
      <c r="S1880" s="9">
        <f>IF(R1880=0,Data!Y1880+$I$13,IF(R1880&gt;=99,Data!Y1880+$I$14,INDEX($E$4:$E$102,R1880)+(Data!Y1880-INDEX($F$4:$F$102,R1880))/(INDEX($F$4:$F$102,R1880+1)-INDEX($F$4:$F$102,R1880))*(INDEX($E$4:$E$102,R1880+1)-INDEX($E$4:$E$102,R1880))))</f>
        <v/>
      </c>
    </row>
    <row r="1881">
      <c r="K1881" s="14">
        <f>Data!A1881</f>
        <v/>
      </c>
      <c r="L1881" s="12">
        <f>IF(Occurrence!J1881&lt;=0,-1,IFERROR(MATCH(Occurrence!J1881,$D$4:$D$102,1),0))</f>
        <v/>
      </c>
      <c r="M1881" s="9">
        <f>IF(L1881&lt;0,0,IF(L1881=0,Occurrence!J1881*$I$11,IF(L1881&gt;=99,Occurrence!J1881*$I$12,INDEX($C$4:$C$102,L1881)+(Occurrence!J1881-INDEX($D$4:$D$102,L1881))/(INDEX($D$4:$D$102,L1881+1)-INDEX($D$4:$D$102,L1881))*(INDEX($C$4:$C$102,L1881+1)-INDEX($C$4:$C$102,L1881)))))</f>
        <v/>
      </c>
      <c r="N1881" s="12">
        <f>IF(Occurrence!K1881&lt;=0,-1,IFERROR(MATCH(Occurrence!K1881,$D$4:$D$102,1),0))</f>
        <v/>
      </c>
      <c r="O1881" s="9">
        <f>IF(N1881&lt;0,0,IF(N1881=0,Occurrence!K1881*$I$11,IF(N1881&gt;=99,Occurrence!K1881*$I$12,INDEX($C$4:$C$102,N1881)+(Occurrence!K1881-INDEX($D$4:$D$102,N1881))/(INDEX($D$4:$D$102,N1881+1)-INDEX($D$4:$D$102,N1881))*(INDEX($C$4:$C$102,N1881+1)-INDEX($C$4:$C$102,N1881)))))</f>
        <v/>
      </c>
      <c r="P1881" s="12">
        <f>IFERROR(MATCH(Data!X1881,$F$4:$F$102,1),0)</f>
        <v/>
      </c>
      <c r="Q1881" s="9">
        <f>IF(P1881=0,Data!X1881+$I$13,IF(P1881&gt;=99,Data!X1881+$I$14,INDEX($E$4:$E$102,P1881)+(Data!X1881-INDEX($F$4:$F$102,P1881))/(INDEX($F$4:$F$102,P1881+1)-INDEX($F$4:$F$102,P1881))*(INDEX($E$4:$E$102,P1881+1)-INDEX($E$4:$E$102,P1881))))</f>
        <v/>
      </c>
      <c r="R1881" s="12">
        <f>IFERROR(MATCH(Data!Y1881,$F$4:$F$102,1),0)</f>
        <v/>
      </c>
      <c r="S1881" s="9">
        <f>IF(R1881=0,Data!Y1881+$I$13,IF(R1881&gt;=99,Data!Y1881+$I$14,INDEX($E$4:$E$102,R1881)+(Data!Y1881-INDEX($F$4:$F$102,R1881))/(INDEX($F$4:$F$102,R1881+1)-INDEX($F$4:$F$102,R1881))*(INDEX($E$4:$E$102,R1881+1)-INDEX($E$4:$E$102,R1881))))</f>
        <v/>
      </c>
    </row>
    <row r="1882">
      <c r="K1882" s="14">
        <f>Data!A1882</f>
        <v/>
      </c>
      <c r="L1882" s="12">
        <f>IF(Occurrence!J1882&lt;=0,-1,IFERROR(MATCH(Occurrence!J1882,$D$4:$D$102,1),0))</f>
        <v/>
      </c>
      <c r="M1882" s="9">
        <f>IF(L1882&lt;0,0,IF(L1882=0,Occurrence!J1882*$I$11,IF(L1882&gt;=99,Occurrence!J1882*$I$12,INDEX($C$4:$C$102,L1882)+(Occurrence!J1882-INDEX($D$4:$D$102,L1882))/(INDEX($D$4:$D$102,L1882+1)-INDEX($D$4:$D$102,L1882))*(INDEX($C$4:$C$102,L1882+1)-INDEX($C$4:$C$102,L1882)))))</f>
        <v/>
      </c>
      <c r="N1882" s="12">
        <f>IF(Occurrence!K1882&lt;=0,-1,IFERROR(MATCH(Occurrence!K1882,$D$4:$D$102,1),0))</f>
        <v/>
      </c>
      <c r="O1882" s="9">
        <f>IF(N1882&lt;0,0,IF(N1882=0,Occurrence!K1882*$I$11,IF(N1882&gt;=99,Occurrence!K1882*$I$12,INDEX($C$4:$C$102,N1882)+(Occurrence!K1882-INDEX($D$4:$D$102,N1882))/(INDEX($D$4:$D$102,N1882+1)-INDEX($D$4:$D$102,N1882))*(INDEX($C$4:$C$102,N1882+1)-INDEX($C$4:$C$102,N1882)))))</f>
        <v/>
      </c>
      <c r="P1882" s="12">
        <f>IFERROR(MATCH(Data!X1882,$F$4:$F$102,1),0)</f>
        <v/>
      </c>
      <c r="Q1882" s="9">
        <f>IF(P1882=0,Data!X1882+$I$13,IF(P1882&gt;=99,Data!X1882+$I$14,INDEX($E$4:$E$102,P1882)+(Data!X1882-INDEX($F$4:$F$102,P1882))/(INDEX($F$4:$F$102,P1882+1)-INDEX($F$4:$F$102,P1882))*(INDEX($E$4:$E$102,P1882+1)-INDEX($E$4:$E$102,P1882))))</f>
        <v/>
      </c>
      <c r="R1882" s="12">
        <f>IFERROR(MATCH(Data!Y1882,$F$4:$F$102,1),0)</f>
        <v/>
      </c>
      <c r="S1882" s="9">
        <f>IF(R1882=0,Data!Y1882+$I$13,IF(R1882&gt;=99,Data!Y1882+$I$14,INDEX($E$4:$E$102,R1882)+(Data!Y1882-INDEX($F$4:$F$102,R1882))/(INDEX($F$4:$F$102,R1882+1)-INDEX($F$4:$F$102,R1882))*(INDEX($E$4:$E$102,R1882+1)-INDEX($E$4:$E$102,R1882))))</f>
        <v/>
      </c>
    </row>
    <row r="1883">
      <c r="K1883" s="14">
        <f>Data!A1883</f>
        <v/>
      </c>
      <c r="L1883" s="12">
        <f>IF(Occurrence!J1883&lt;=0,-1,IFERROR(MATCH(Occurrence!J1883,$D$4:$D$102,1),0))</f>
        <v/>
      </c>
      <c r="M1883" s="9">
        <f>IF(L1883&lt;0,0,IF(L1883=0,Occurrence!J1883*$I$11,IF(L1883&gt;=99,Occurrence!J1883*$I$12,INDEX($C$4:$C$102,L1883)+(Occurrence!J1883-INDEX($D$4:$D$102,L1883))/(INDEX($D$4:$D$102,L1883+1)-INDEX($D$4:$D$102,L1883))*(INDEX($C$4:$C$102,L1883+1)-INDEX($C$4:$C$102,L1883)))))</f>
        <v/>
      </c>
      <c r="N1883" s="12">
        <f>IF(Occurrence!K1883&lt;=0,-1,IFERROR(MATCH(Occurrence!K1883,$D$4:$D$102,1),0))</f>
        <v/>
      </c>
      <c r="O1883" s="9">
        <f>IF(N1883&lt;0,0,IF(N1883=0,Occurrence!K1883*$I$11,IF(N1883&gt;=99,Occurrence!K1883*$I$12,INDEX($C$4:$C$102,N1883)+(Occurrence!K1883-INDEX($D$4:$D$102,N1883))/(INDEX($D$4:$D$102,N1883+1)-INDEX($D$4:$D$102,N1883))*(INDEX($C$4:$C$102,N1883+1)-INDEX($C$4:$C$102,N1883)))))</f>
        <v/>
      </c>
      <c r="P1883" s="12">
        <f>IFERROR(MATCH(Data!X1883,$F$4:$F$102,1),0)</f>
        <v/>
      </c>
      <c r="Q1883" s="9">
        <f>IF(P1883=0,Data!X1883+$I$13,IF(P1883&gt;=99,Data!X1883+$I$14,INDEX($E$4:$E$102,P1883)+(Data!X1883-INDEX($F$4:$F$102,P1883))/(INDEX($F$4:$F$102,P1883+1)-INDEX($F$4:$F$102,P1883))*(INDEX($E$4:$E$102,P1883+1)-INDEX($E$4:$E$102,P1883))))</f>
        <v/>
      </c>
      <c r="R1883" s="12">
        <f>IFERROR(MATCH(Data!Y1883,$F$4:$F$102,1),0)</f>
        <v/>
      </c>
      <c r="S1883" s="9">
        <f>IF(R1883=0,Data!Y1883+$I$13,IF(R1883&gt;=99,Data!Y1883+$I$14,INDEX($E$4:$E$102,R1883)+(Data!Y1883-INDEX($F$4:$F$102,R1883))/(INDEX($F$4:$F$102,R1883+1)-INDEX($F$4:$F$102,R1883))*(INDEX($E$4:$E$102,R1883+1)-INDEX($E$4:$E$102,R1883))))</f>
        <v/>
      </c>
    </row>
    <row r="1884">
      <c r="K1884" s="14">
        <f>Data!A1884</f>
        <v/>
      </c>
      <c r="L1884" s="12">
        <f>IF(Occurrence!J1884&lt;=0,-1,IFERROR(MATCH(Occurrence!J1884,$D$4:$D$102,1),0))</f>
        <v/>
      </c>
      <c r="M1884" s="9">
        <f>IF(L1884&lt;0,0,IF(L1884=0,Occurrence!J1884*$I$11,IF(L1884&gt;=99,Occurrence!J1884*$I$12,INDEX($C$4:$C$102,L1884)+(Occurrence!J1884-INDEX($D$4:$D$102,L1884))/(INDEX($D$4:$D$102,L1884+1)-INDEX($D$4:$D$102,L1884))*(INDEX($C$4:$C$102,L1884+1)-INDEX($C$4:$C$102,L1884)))))</f>
        <v/>
      </c>
      <c r="N1884" s="12">
        <f>IF(Occurrence!K1884&lt;=0,-1,IFERROR(MATCH(Occurrence!K1884,$D$4:$D$102,1),0))</f>
        <v/>
      </c>
      <c r="O1884" s="9">
        <f>IF(N1884&lt;0,0,IF(N1884=0,Occurrence!K1884*$I$11,IF(N1884&gt;=99,Occurrence!K1884*$I$12,INDEX($C$4:$C$102,N1884)+(Occurrence!K1884-INDEX($D$4:$D$102,N1884))/(INDEX($D$4:$D$102,N1884+1)-INDEX($D$4:$D$102,N1884))*(INDEX($C$4:$C$102,N1884+1)-INDEX($C$4:$C$102,N1884)))))</f>
        <v/>
      </c>
      <c r="P1884" s="12">
        <f>IFERROR(MATCH(Data!X1884,$F$4:$F$102,1),0)</f>
        <v/>
      </c>
      <c r="Q1884" s="9">
        <f>IF(P1884=0,Data!X1884+$I$13,IF(P1884&gt;=99,Data!X1884+$I$14,INDEX($E$4:$E$102,P1884)+(Data!X1884-INDEX($F$4:$F$102,P1884))/(INDEX($F$4:$F$102,P1884+1)-INDEX($F$4:$F$102,P1884))*(INDEX($E$4:$E$102,P1884+1)-INDEX($E$4:$E$102,P1884))))</f>
        <v/>
      </c>
      <c r="R1884" s="12">
        <f>IFERROR(MATCH(Data!Y1884,$F$4:$F$102,1),0)</f>
        <v/>
      </c>
      <c r="S1884" s="9">
        <f>IF(R1884=0,Data!Y1884+$I$13,IF(R1884&gt;=99,Data!Y1884+$I$14,INDEX($E$4:$E$102,R1884)+(Data!Y1884-INDEX($F$4:$F$102,R1884))/(INDEX($F$4:$F$102,R1884+1)-INDEX($F$4:$F$102,R1884))*(INDEX($E$4:$E$102,R1884+1)-INDEX($E$4:$E$102,R1884))))</f>
        <v/>
      </c>
    </row>
    <row r="1885">
      <c r="K1885" s="14">
        <f>Data!A1885</f>
        <v/>
      </c>
      <c r="L1885" s="12">
        <f>IF(Occurrence!J1885&lt;=0,-1,IFERROR(MATCH(Occurrence!J1885,$D$4:$D$102,1),0))</f>
        <v/>
      </c>
      <c r="M1885" s="9">
        <f>IF(L1885&lt;0,0,IF(L1885=0,Occurrence!J1885*$I$11,IF(L1885&gt;=99,Occurrence!J1885*$I$12,INDEX($C$4:$C$102,L1885)+(Occurrence!J1885-INDEX($D$4:$D$102,L1885))/(INDEX($D$4:$D$102,L1885+1)-INDEX($D$4:$D$102,L1885))*(INDEX($C$4:$C$102,L1885+1)-INDEX($C$4:$C$102,L1885)))))</f>
        <v/>
      </c>
      <c r="N1885" s="12">
        <f>IF(Occurrence!K1885&lt;=0,-1,IFERROR(MATCH(Occurrence!K1885,$D$4:$D$102,1),0))</f>
        <v/>
      </c>
      <c r="O1885" s="9">
        <f>IF(N1885&lt;0,0,IF(N1885=0,Occurrence!K1885*$I$11,IF(N1885&gt;=99,Occurrence!K1885*$I$12,INDEX($C$4:$C$102,N1885)+(Occurrence!K1885-INDEX($D$4:$D$102,N1885))/(INDEX($D$4:$D$102,N1885+1)-INDEX($D$4:$D$102,N1885))*(INDEX($C$4:$C$102,N1885+1)-INDEX($C$4:$C$102,N1885)))))</f>
        <v/>
      </c>
      <c r="P1885" s="12">
        <f>IFERROR(MATCH(Data!X1885,$F$4:$F$102,1),0)</f>
        <v/>
      </c>
      <c r="Q1885" s="9">
        <f>IF(P1885=0,Data!X1885+$I$13,IF(P1885&gt;=99,Data!X1885+$I$14,INDEX($E$4:$E$102,P1885)+(Data!X1885-INDEX($F$4:$F$102,P1885))/(INDEX($F$4:$F$102,P1885+1)-INDEX($F$4:$F$102,P1885))*(INDEX($E$4:$E$102,P1885+1)-INDEX($E$4:$E$102,P1885))))</f>
        <v/>
      </c>
      <c r="R1885" s="12">
        <f>IFERROR(MATCH(Data!Y1885,$F$4:$F$102,1),0)</f>
        <v/>
      </c>
      <c r="S1885" s="9">
        <f>IF(R1885=0,Data!Y1885+$I$13,IF(R1885&gt;=99,Data!Y1885+$I$14,INDEX($E$4:$E$102,R1885)+(Data!Y1885-INDEX($F$4:$F$102,R1885))/(INDEX($F$4:$F$102,R1885+1)-INDEX($F$4:$F$102,R1885))*(INDEX($E$4:$E$102,R1885+1)-INDEX($E$4:$E$102,R1885))))</f>
        <v/>
      </c>
    </row>
    <row r="1886">
      <c r="K1886" s="14">
        <f>Data!A1886</f>
        <v/>
      </c>
      <c r="L1886" s="12">
        <f>IF(Occurrence!J1886&lt;=0,-1,IFERROR(MATCH(Occurrence!J1886,$D$4:$D$102,1),0))</f>
        <v/>
      </c>
      <c r="M1886" s="9">
        <f>IF(L1886&lt;0,0,IF(L1886=0,Occurrence!J1886*$I$11,IF(L1886&gt;=99,Occurrence!J1886*$I$12,INDEX($C$4:$C$102,L1886)+(Occurrence!J1886-INDEX($D$4:$D$102,L1886))/(INDEX($D$4:$D$102,L1886+1)-INDEX($D$4:$D$102,L1886))*(INDEX($C$4:$C$102,L1886+1)-INDEX($C$4:$C$102,L1886)))))</f>
        <v/>
      </c>
      <c r="N1886" s="12">
        <f>IF(Occurrence!K1886&lt;=0,-1,IFERROR(MATCH(Occurrence!K1886,$D$4:$D$102,1),0))</f>
        <v/>
      </c>
      <c r="O1886" s="9">
        <f>IF(N1886&lt;0,0,IF(N1886=0,Occurrence!K1886*$I$11,IF(N1886&gt;=99,Occurrence!K1886*$I$12,INDEX($C$4:$C$102,N1886)+(Occurrence!K1886-INDEX($D$4:$D$102,N1886))/(INDEX($D$4:$D$102,N1886+1)-INDEX($D$4:$D$102,N1886))*(INDEX($C$4:$C$102,N1886+1)-INDEX($C$4:$C$102,N1886)))))</f>
        <v/>
      </c>
      <c r="P1886" s="12">
        <f>IFERROR(MATCH(Data!X1886,$F$4:$F$102,1),0)</f>
        <v/>
      </c>
      <c r="Q1886" s="9">
        <f>IF(P1886=0,Data!X1886+$I$13,IF(P1886&gt;=99,Data!X1886+$I$14,INDEX($E$4:$E$102,P1886)+(Data!X1886-INDEX($F$4:$F$102,P1886))/(INDEX($F$4:$F$102,P1886+1)-INDEX($F$4:$F$102,P1886))*(INDEX($E$4:$E$102,P1886+1)-INDEX($E$4:$E$102,P1886))))</f>
        <v/>
      </c>
      <c r="R1886" s="12">
        <f>IFERROR(MATCH(Data!Y1886,$F$4:$F$102,1),0)</f>
        <v/>
      </c>
      <c r="S1886" s="9">
        <f>IF(R1886=0,Data!Y1886+$I$13,IF(R1886&gt;=99,Data!Y1886+$I$14,INDEX($E$4:$E$102,R1886)+(Data!Y1886-INDEX($F$4:$F$102,R1886))/(INDEX($F$4:$F$102,R1886+1)-INDEX($F$4:$F$102,R1886))*(INDEX($E$4:$E$102,R1886+1)-INDEX($E$4:$E$102,R1886))))</f>
        <v/>
      </c>
    </row>
    <row r="1887">
      <c r="K1887" s="14">
        <f>Data!A1887</f>
        <v/>
      </c>
      <c r="L1887" s="12">
        <f>IF(Occurrence!J1887&lt;=0,-1,IFERROR(MATCH(Occurrence!J1887,$D$4:$D$102,1),0))</f>
        <v/>
      </c>
      <c r="M1887" s="9">
        <f>IF(L1887&lt;0,0,IF(L1887=0,Occurrence!J1887*$I$11,IF(L1887&gt;=99,Occurrence!J1887*$I$12,INDEX($C$4:$C$102,L1887)+(Occurrence!J1887-INDEX($D$4:$D$102,L1887))/(INDEX($D$4:$D$102,L1887+1)-INDEX($D$4:$D$102,L1887))*(INDEX($C$4:$C$102,L1887+1)-INDEX($C$4:$C$102,L1887)))))</f>
        <v/>
      </c>
      <c r="N1887" s="12">
        <f>IF(Occurrence!K1887&lt;=0,-1,IFERROR(MATCH(Occurrence!K1887,$D$4:$D$102,1),0))</f>
        <v/>
      </c>
      <c r="O1887" s="9">
        <f>IF(N1887&lt;0,0,IF(N1887=0,Occurrence!K1887*$I$11,IF(N1887&gt;=99,Occurrence!K1887*$I$12,INDEX($C$4:$C$102,N1887)+(Occurrence!K1887-INDEX($D$4:$D$102,N1887))/(INDEX($D$4:$D$102,N1887+1)-INDEX($D$4:$D$102,N1887))*(INDEX($C$4:$C$102,N1887+1)-INDEX($C$4:$C$102,N1887)))))</f>
        <v/>
      </c>
      <c r="P1887" s="12">
        <f>IFERROR(MATCH(Data!X1887,$F$4:$F$102,1),0)</f>
        <v/>
      </c>
      <c r="Q1887" s="9">
        <f>IF(P1887=0,Data!X1887+$I$13,IF(P1887&gt;=99,Data!X1887+$I$14,INDEX($E$4:$E$102,P1887)+(Data!X1887-INDEX($F$4:$F$102,P1887))/(INDEX($F$4:$F$102,P1887+1)-INDEX($F$4:$F$102,P1887))*(INDEX($E$4:$E$102,P1887+1)-INDEX($E$4:$E$102,P1887))))</f>
        <v/>
      </c>
      <c r="R1887" s="12">
        <f>IFERROR(MATCH(Data!Y1887,$F$4:$F$102,1),0)</f>
        <v/>
      </c>
      <c r="S1887" s="9">
        <f>IF(R1887=0,Data!Y1887+$I$13,IF(R1887&gt;=99,Data!Y1887+$I$14,INDEX($E$4:$E$102,R1887)+(Data!Y1887-INDEX($F$4:$F$102,R1887))/(INDEX($F$4:$F$102,R1887+1)-INDEX($F$4:$F$102,R1887))*(INDEX($E$4:$E$102,R1887+1)-INDEX($E$4:$E$102,R1887))))</f>
        <v/>
      </c>
    </row>
    <row r="1888">
      <c r="K1888" s="14">
        <f>Data!A1888</f>
        <v/>
      </c>
      <c r="L1888" s="12">
        <f>IF(Occurrence!J1888&lt;=0,-1,IFERROR(MATCH(Occurrence!J1888,$D$4:$D$102,1),0))</f>
        <v/>
      </c>
      <c r="M1888" s="9">
        <f>IF(L1888&lt;0,0,IF(L1888=0,Occurrence!J1888*$I$11,IF(L1888&gt;=99,Occurrence!J1888*$I$12,INDEX($C$4:$C$102,L1888)+(Occurrence!J1888-INDEX($D$4:$D$102,L1888))/(INDEX($D$4:$D$102,L1888+1)-INDEX($D$4:$D$102,L1888))*(INDEX($C$4:$C$102,L1888+1)-INDEX($C$4:$C$102,L1888)))))</f>
        <v/>
      </c>
      <c r="N1888" s="12">
        <f>IF(Occurrence!K1888&lt;=0,-1,IFERROR(MATCH(Occurrence!K1888,$D$4:$D$102,1),0))</f>
        <v/>
      </c>
      <c r="O1888" s="9">
        <f>IF(N1888&lt;0,0,IF(N1888=0,Occurrence!K1888*$I$11,IF(N1888&gt;=99,Occurrence!K1888*$I$12,INDEX($C$4:$C$102,N1888)+(Occurrence!K1888-INDEX($D$4:$D$102,N1888))/(INDEX($D$4:$D$102,N1888+1)-INDEX($D$4:$D$102,N1888))*(INDEX($C$4:$C$102,N1888+1)-INDEX($C$4:$C$102,N1888)))))</f>
        <v/>
      </c>
      <c r="P1888" s="12">
        <f>IFERROR(MATCH(Data!X1888,$F$4:$F$102,1),0)</f>
        <v/>
      </c>
      <c r="Q1888" s="9">
        <f>IF(P1888=0,Data!X1888+$I$13,IF(P1888&gt;=99,Data!X1888+$I$14,INDEX($E$4:$E$102,P1888)+(Data!X1888-INDEX($F$4:$F$102,P1888))/(INDEX($F$4:$F$102,P1888+1)-INDEX($F$4:$F$102,P1888))*(INDEX($E$4:$E$102,P1888+1)-INDEX($E$4:$E$102,P1888))))</f>
        <v/>
      </c>
      <c r="R1888" s="12">
        <f>IFERROR(MATCH(Data!Y1888,$F$4:$F$102,1),0)</f>
        <v/>
      </c>
      <c r="S1888" s="9">
        <f>IF(R1888=0,Data!Y1888+$I$13,IF(R1888&gt;=99,Data!Y1888+$I$14,INDEX($E$4:$E$102,R1888)+(Data!Y1888-INDEX($F$4:$F$102,R1888))/(INDEX($F$4:$F$102,R1888+1)-INDEX($F$4:$F$102,R1888))*(INDEX($E$4:$E$102,R1888+1)-INDEX($E$4:$E$102,R1888))))</f>
        <v/>
      </c>
    </row>
    <row r="1889">
      <c r="K1889" s="14">
        <f>Data!A1889</f>
        <v/>
      </c>
      <c r="L1889" s="12">
        <f>IF(Occurrence!J1889&lt;=0,-1,IFERROR(MATCH(Occurrence!J1889,$D$4:$D$102,1),0))</f>
        <v/>
      </c>
      <c r="M1889" s="9">
        <f>IF(L1889&lt;0,0,IF(L1889=0,Occurrence!J1889*$I$11,IF(L1889&gt;=99,Occurrence!J1889*$I$12,INDEX($C$4:$C$102,L1889)+(Occurrence!J1889-INDEX($D$4:$D$102,L1889))/(INDEX($D$4:$D$102,L1889+1)-INDEX($D$4:$D$102,L1889))*(INDEX($C$4:$C$102,L1889+1)-INDEX($C$4:$C$102,L1889)))))</f>
        <v/>
      </c>
      <c r="N1889" s="12">
        <f>IF(Occurrence!K1889&lt;=0,-1,IFERROR(MATCH(Occurrence!K1889,$D$4:$D$102,1),0))</f>
        <v/>
      </c>
      <c r="O1889" s="9">
        <f>IF(N1889&lt;0,0,IF(N1889=0,Occurrence!K1889*$I$11,IF(N1889&gt;=99,Occurrence!K1889*$I$12,INDEX($C$4:$C$102,N1889)+(Occurrence!K1889-INDEX($D$4:$D$102,N1889))/(INDEX($D$4:$D$102,N1889+1)-INDEX($D$4:$D$102,N1889))*(INDEX($C$4:$C$102,N1889+1)-INDEX($C$4:$C$102,N1889)))))</f>
        <v/>
      </c>
      <c r="P1889" s="12">
        <f>IFERROR(MATCH(Data!X1889,$F$4:$F$102,1),0)</f>
        <v/>
      </c>
      <c r="Q1889" s="9">
        <f>IF(P1889=0,Data!X1889+$I$13,IF(P1889&gt;=99,Data!X1889+$I$14,INDEX($E$4:$E$102,P1889)+(Data!X1889-INDEX($F$4:$F$102,P1889))/(INDEX($F$4:$F$102,P1889+1)-INDEX($F$4:$F$102,P1889))*(INDEX($E$4:$E$102,P1889+1)-INDEX($E$4:$E$102,P1889))))</f>
        <v/>
      </c>
      <c r="R1889" s="12">
        <f>IFERROR(MATCH(Data!Y1889,$F$4:$F$102,1),0)</f>
        <v/>
      </c>
      <c r="S1889" s="9">
        <f>IF(R1889=0,Data!Y1889+$I$13,IF(R1889&gt;=99,Data!Y1889+$I$14,INDEX($E$4:$E$102,R1889)+(Data!Y1889-INDEX($F$4:$F$102,R1889))/(INDEX($F$4:$F$102,R1889+1)-INDEX($F$4:$F$102,R1889))*(INDEX($E$4:$E$102,R1889+1)-INDEX($E$4:$E$102,R1889))))</f>
        <v/>
      </c>
    </row>
    <row r="1890">
      <c r="K1890" s="14">
        <f>Data!A1890</f>
        <v/>
      </c>
      <c r="L1890" s="12">
        <f>IF(Occurrence!J1890&lt;=0,-1,IFERROR(MATCH(Occurrence!J1890,$D$4:$D$102,1),0))</f>
        <v/>
      </c>
      <c r="M1890" s="9">
        <f>IF(L1890&lt;0,0,IF(L1890=0,Occurrence!J1890*$I$11,IF(L1890&gt;=99,Occurrence!J1890*$I$12,INDEX($C$4:$C$102,L1890)+(Occurrence!J1890-INDEX($D$4:$D$102,L1890))/(INDEX($D$4:$D$102,L1890+1)-INDEX($D$4:$D$102,L1890))*(INDEX($C$4:$C$102,L1890+1)-INDEX($C$4:$C$102,L1890)))))</f>
        <v/>
      </c>
      <c r="N1890" s="12">
        <f>IF(Occurrence!K1890&lt;=0,-1,IFERROR(MATCH(Occurrence!K1890,$D$4:$D$102,1),0))</f>
        <v/>
      </c>
      <c r="O1890" s="9">
        <f>IF(N1890&lt;0,0,IF(N1890=0,Occurrence!K1890*$I$11,IF(N1890&gt;=99,Occurrence!K1890*$I$12,INDEX($C$4:$C$102,N1890)+(Occurrence!K1890-INDEX($D$4:$D$102,N1890))/(INDEX($D$4:$D$102,N1890+1)-INDEX($D$4:$D$102,N1890))*(INDEX($C$4:$C$102,N1890+1)-INDEX($C$4:$C$102,N1890)))))</f>
        <v/>
      </c>
      <c r="P1890" s="12">
        <f>IFERROR(MATCH(Data!X1890,$F$4:$F$102,1),0)</f>
        <v/>
      </c>
      <c r="Q1890" s="9">
        <f>IF(P1890=0,Data!X1890+$I$13,IF(P1890&gt;=99,Data!X1890+$I$14,INDEX($E$4:$E$102,P1890)+(Data!X1890-INDEX($F$4:$F$102,P1890))/(INDEX($F$4:$F$102,P1890+1)-INDEX($F$4:$F$102,P1890))*(INDEX($E$4:$E$102,P1890+1)-INDEX($E$4:$E$102,P1890))))</f>
        <v/>
      </c>
      <c r="R1890" s="12">
        <f>IFERROR(MATCH(Data!Y1890,$F$4:$F$102,1),0)</f>
        <v/>
      </c>
      <c r="S1890" s="9">
        <f>IF(R1890=0,Data!Y1890+$I$13,IF(R1890&gt;=99,Data!Y1890+$I$14,INDEX($E$4:$E$102,R1890)+(Data!Y1890-INDEX($F$4:$F$102,R1890))/(INDEX($F$4:$F$102,R1890+1)-INDEX($F$4:$F$102,R1890))*(INDEX($E$4:$E$102,R1890+1)-INDEX($E$4:$E$102,R1890))))</f>
        <v/>
      </c>
    </row>
    <row r="1891">
      <c r="K1891" s="14">
        <f>Data!A1891</f>
        <v/>
      </c>
      <c r="L1891" s="12">
        <f>IF(Occurrence!J1891&lt;=0,-1,IFERROR(MATCH(Occurrence!J1891,$D$4:$D$102,1),0))</f>
        <v/>
      </c>
      <c r="M1891" s="9">
        <f>IF(L1891&lt;0,0,IF(L1891=0,Occurrence!J1891*$I$11,IF(L1891&gt;=99,Occurrence!J1891*$I$12,INDEX($C$4:$C$102,L1891)+(Occurrence!J1891-INDEX($D$4:$D$102,L1891))/(INDEX($D$4:$D$102,L1891+1)-INDEX($D$4:$D$102,L1891))*(INDEX($C$4:$C$102,L1891+1)-INDEX($C$4:$C$102,L1891)))))</f>
        <v/>
      </c>
      <c r="N1891" s="12">
        <f>IF(Occurrence!K1891&lt;=0,-1,IFERROR(MATCH(Occurrence!K1891,$D$4:$D$102,1),0))</f>
        <v/>
      </c>
      <c r="O1891" s="9">
        <f>IF(N1891&lt;0,0,IF(N1891=0,Occurrence!K1891*$I$11,IF(N1891&gt;=99,Occurrence!K1891*$I$12,INDEX($C$4:$C$102,N1891)+(Occurrence!K1891-INDEX($D$4:$D$102,N1891))/(INDEX($D$4:$D$102,N1891+1)-INDEX($D$4:$D$102,N1891))*(INDEX($C$4:$C$102,N1891+1)-INDEX($C$4:$C$102,N1891)))))</f>
        <v/>
      </c>
      <c r="P1891" s="12">
        <f>IFERROR(MATCH(Data!X1891,$F$4:$F$102,1),0)</f>
        <v/>
      </c>
      <c r="Q1891" s="9">
        <f>IF(P1891=0,Data!X1891+$I$13,IF(P1891&gt;=99,Data!X1891+$I$14,INDEX($E$4:$E$102,P1891)+(Data!X1891-INDEX($F$4:$F$102,P1891))/(INDEX($F$4:$F$102,P1891+1)-INDEX($F$4:$F$102,P1891))*(INDEX($E$4:$E$102,P1891+1)-INDEX($E$4:$E$102,P1891))))</f>
        <v/>
      </c>
      <c r="R1891" s="12">
        <f>IFERROR(MATCH(Data!Y1891,$F$4:$F$102,1),0)</f>
        <v/>
      </c>
      <c r="S1891" s="9">
        <f>IF(R1891=0,Data!Y1891+$I$13,IF(R1891&gt;=99,Data!Y1891+$I$14,INDEX($E$4:$E$102,R1891)+(Data!Y1891-INDEX($F$4:$F$102,R1891))/(INDEX($F$4:$F$102,R1891+1)-INDEX($F$4:$F$102,R1891))*(INDEX($E$4:$E$102,R1891+1)-INDEX($E$4:$E$102,R1891))))</f>
        <v/>
      </c>
    </row>
    <row r="1892">
      <c r="K1892" s="14">
        <f>Data!A1892</f>
        <v/>
      </c>
      <c r="L1892" s="12">
        <f>IF(Occurrence!J1892&lt;=0,-1,IFERROR(MATCH(Occurrence!J1892,$D$4:$D$102,1),0))</f>
        <v/>
      </c>
      <c r="M1892" s="9">
        <f>IF(L1892&lt;0,0,IF(L1892=0,Occurrence!J1892*$I$11,IF(L1892&gt;=99,Occurrence!J1892*$I$12,INDEX($C$4:$C$102,L1892)+(Occurrence!J1892-INDEX($D$4:$D$102,L1892))/(INDEX($D$4:$D$102,L1892+1)-INDEX($D$4:$D$102,L1892))*(INDEX($C$4:$C$102,L1892+1)-INDEX($C$4:$C$102,L1892)))))</f>
        <v/>
      </c>
      <c r="N1892" s="12">
        <f>IF(Occurrence!K1892&lt;=0,-1,IFERROR(MATCH(Occurrence!K1892,$D$4:$D$102,1),0))</f>
        <v/>
      </c>
      <c r="O1892" s="9">
        <f>IF(N1892&lt;0,0,IF(N1892=0,Occurrence!K1892*$I$11,IF(N1892&gt;=99,Occurrence!K1892*$I$12,INDEX($C$4:$C$102,N1892)+(Occurrence!K1892-INDEX($D$4:$D$102,N1892))/(INDEX($D$4:$D$102,N1892+1)-INDEX($D$4:$D$102,N1892))*(INDEX($C$4:$C$102,N1892+1)-INDEX($C$4:$C$102,N1892)))))</f>
        <v/>
      </c>
      <c r="P1892" s="12">
        <f>IFERROR(MATCH(Data!X1892,$F$4:$F$102,1),0)</f>
        <v/>
      </c>
      <c r="Q1892" s="9">
        <f>IF(P1892=0,Data!X1892+$I$13,IF(P1892&gt;=99,Data!X1892+$I$14,INDEX($E$4:$E$102,P1892)+(Data!X1892-INDEX($F$4:$F$102,P1892))/(INDEX($F$4:$F$102,P1892+1)-INDEX($F$4:$F$102,P1892))*(INDEX($E$4:$E$102,P1892+1)-INDEX($E$4:$E$102,P1892))))</f>
        <v/>
      </c>
      <c r="R1892" s="12">
        <f>IFERROR(MATCH(Data!Y1892,$F$4:$F$102,1),0)</f>
        <v/>
      </c>
      <c r="S1892" s="9">
        <f>IF(R1892=0,Data!Y1892+$I$13,IF(R1892&gt;=99,Data!Y1892+$I$14,INDEX($E$4:$E$102,R1892)+(Data!Y1892-INDEX($F$4:$F$102,R1892))/(INDEX($F$4:$F$102,R1892+1)-INDEX($F$4:$F$102,R1892))*(INDEX($E$4:$E$102,R1892+1)-INDEX($E$4:$E$102,R1892))))</f>
        <v/>
      </c>
    </row>
    <row r="1893">
      <c r="K1893" s="14">
        <f>Data!A1893</f>
        <v/>
      </c>
      <c r="L1893" s="12">
        <f>IF(Occurrence!J1893&lt;=0,-1,IFERROR(MATCH(Occurrence!J1893,$D$4:$D$102,1),0))</f>
        <v/>
      </c>
      <c r="M1893" s="9">
        <f>IF(L1893&lt;0,0,IF(L1893=0,Occurrence!J1893*$I$11,IF(L1893&gt;=99,Occurrence!J1893*$I$12,INDEX($C$4:$C$102,L1893)+(Occurrence!J1893-INDEX($D$4:$D$102,L1893))/(INDEX($D$4:$D$102,L1893+1)-INDEX($D$4:$D$102,L1893))*(INDEX($C$4:$C$102,L1893+1)-INDEX($C$4:$C$102,L1893)))))</f>
        <v/>
      </c>
      <c r="N1893" s="12">
        <f>IF(Occurrence!K1893&lt;=0,-1,IFERROR(MATCH(Occurrence!K1893,$D$4:$D$102,1),0))</f>
        <v/>
      </c>
      <c r="O1893" s="9">
        <f>IF(N1893&lt;0,0,IF(N1893=0,Occurrence!K1893*$I$11,IF(N1893&gt;=99,Occurrence!K1893*$I$12,INDEX($C$4:$C$102,N1893)+(Occurrence!K1893-INDEX($D$4:$D$102,N1893))/(INDEX($D$4:$D$102,N1893+1)-INDEX($D$4:$D$102,N1893))*(INDEX($C$4:$C$102,N1893+1)-INDEX($C$4:$C$102,N1893)))))</f>
        <v/>
      </c>
      <c r="P1893" s="12">
        <f>IFERROR(MATCH(Data!X1893,$F$4:$F$102,1),0)</f>
        <v/>
      </c>
      <c r="Q1893" s="9">
        <f>IF(P1893=0,Data!X1893+$I$13,IF(P1893&gt;=99,Data!X1893+$I$14,INDEX($E$4:$E$102,P1893)+(Data!X1893-INDEX($F$4:$F$102,P1893))/(INDEX($F$4:$F$102,P1893+1)-INDEX($F$4:$F$102,P1893))*(INDEX($E$4:$E$102,P1893+1)-INDEX($E$4:$E$102,P1893))))</f>
        <v/>
      </c>
      <c r="R1893" s="12">
        <f>IFERROR(MATCH(Data!Y1893,$F$4:$F$102,1),0)</f>
        <v/>
      </c>
      <c r="S1893" s="9">
        <f>IF(R1893=0,Data!Y1893+$I$13,IF(R1893&gt;=99,Data!Y1893+$I$14,INDEX($E$4:$E$102,R1893)+(Data!Y1893-INDEX($F$4:$F$102,R1893))/(INDEX($F$4:$F$102,R1893+1)-INDEX($F$4:$F$102,R1893))*(INDEX($E$4:$E$102,R1893+1)-INDEX($E$4:$E$102,R1893))))</f>
        <v/>
      </c>
    </row>
    <row r="1894">
      <c r="K1894" s="14">
        <f>Data!A1894</f>
        <v/>
      </c>
      <c r="L1894" s="12">
        <f>IF(Occurrence!J1894&lt;=0,-1,IFERROR(MATCH(Occurrence!J1894,$D$4:$D$102,1),0))</f>
        <v/>
      </c>
      <c r="M1894" s="9">
        <f>IF(L1894&lt;0,0,IF(L1894=0,Occurrence!J1894*$I$11,IF(L1894&gt;=99,Occurrence!J1894*$I$12,INDEX($C$4:$C$102,L1894)+(Occurrence!J1894-INDEX($D$4:$D$102,L1894))/(INDEX($D$4:$D$102,L1894+1)-INDEX($D$4:$D$102,L1894))*(INDEX($C$4:$C$102,L1894+1)-INDEX($C$4:$C$102,L1894)))))</f>
        <v/>
      </c>
      <c r="N1894" s="12">
        <f>IF(Occurrence!K1894&lt;=0,-1,IFERROR(MATCH(Occurrence!K1894,$D$4:$D$102,1),0))</f>
        <v/>
      </c>
      <c r="O1894" s="9">
        <f>IF(N1894&lt;0,0,IF(N1894=0,Occurrence!K1894*$I$11,IF(N1894&gt;=99,Occurrence!K1894*$I$12,INDEX($C$4:$C$102,N1894)+(Occurrence!K1894-INDEX($D$4:$D$102,N1894))/(INDEX($D$4:$D$102,N1894+1)-INDEX($D$4:$D$102,N1894))*(INDEX($C$4:$C$102,N1894+1)-INDEX($C$4:$C$102,N1894)))))</f>
        <v/>
      </c>
      <c r="P1894" s="12">
        <f>IFERROR(MATCH(Data!X1894,$F$4:$F$102,1),0)</f>
        <v/>
      </c>
      <c r="Q1894" s="9">
        <f>IF(P1894=0,Data!X1894+$I$13,IF(P1894&gt;=99,Data!X1894+$I$14,INDEX($E$4:$E$102,P1894)+(Data!X1894-INDEX($F$4:$F$102,P1894))/(INDEX($F$4:$F$102,P1894+1)-INDEX($F$4:$F$102,P1894))*(INDEX($E$4:$E$102,P1894+1)-INDEX($E$4:$E$102,P1894))))</f>
        <v/>
      </c>
      <c r="R1894" s="12">
        <f>IFERROR(MATCH(Data!Y1894,$F$4:$F$102,1),0)</f>
        <v/>
      </c>
      <c r="S1894" s="9">
        <f>IF(R1894=0,Data!Y1894+$I$13,IF(R1894&gt;=99,Data!Y1894+$I$14,INDEX($E$4:$E$102,R1894)+(Data!Y1894-INDEX($F$4:$F$102,R1894))/(INDEX($F$4:$F$102,R1894+1)-INDEX($F$4:$F$102,R1894))*(INDEX($E$4:$E$102,R1894+1)-INDEX($E$4:$E$102,R1894))))</f>
        <v/>
      </c>
    </row>
    <row r="1895">
      <c r="K1895" s="14">
        <f>Data!A1895</f>
        <v/>
      </c>
      <c r="L1895" s="12">
        <f>IF(Occurrence!J1895&lt;=0,-1,IFERROR(MATCH(Occurrence!J1895,$D$4:$D$102,1),0))</f>
        <v/>
      </c>
      <c r="M1895" s="9">
        <f>IF(L1895&lt;0,0,IF(L1895=0,Occurrence!J1895*$I$11,IF(L1895&gt;=99,Occurrence!J1895*$I$12,INDEX($C$4:$C$102,L1895)+(Occurrence!J1895-INDEX($D$4:$D$102,L1895))/(INDEX($D$4:$D$102,L1895+1)-INDEX($D$4:$D$102,L1895))*(INDEX($C$4:$C$102,L1895+1)-INDEX($C$4:$C$102,L1895)))))</f>
        <v/>
      </c>
      <c r="N1895" s="12">
        <f>IF(Occurrence!K1895&lt;=0,-1,IFERROR(MATCH(Occurrence!K1895,$D$4:$D$102,1),0))</f>
        <v/>
      </c>
      <c r="O1895" s="9">
        <f>IF(N1895&lt;0,0,IF(N1895=0,Occurrence!K1895*$I$11,IF(N1895&gt;=99,Occurrence!K1895*$I$12,INDEX($C$4:$C$102,N1895)+(Occurrence!K1895-INDEX($D$4:$D$102,N1895))/(INDEX($D$4:$D$102,N1895+1)-INDEX($D$4:$D$102,N1895))*(INDEX($C$4:$C$102,N1895+1)-INDEX($C$4:$C$102,N1895)))))</f>
        <v/>
      </c>
      <c r="P1895" s="12">
        <f>IFERROR(MATCH(Data!X1895,$F$4:$F$102,1),0)</f>
        <v/>
      </c>
      <c r="Q1895" s="9">
        <f>IF(P1895=0,Data!X1895+$I$13,IF(P1895&gt;=99,Data!X1895+$I$14,INDEX($E$4:$E$102,P1895)+(Data!X1895-INDEX($F$4:$F$102,P1895))/(INDEX($F$4:$F$102,P1895+1)-INDEX($F$4:$F$102,P1895))*(INDEX($E$4:$E$102,P1895+1)-INDEX($E$4:$E$102,P1895))))</f>
        <v/>
      </c>
      <c r="R1895" s="12">
        <f>IFERROR(MATCH(Data!Y1895,$F$4:$F$102,1),0)</f>
        <v/>
      </c>
      <c r="S1895" s="9">
        <f>IF(R1895=0,Data!Y1895+$I$13,IF(R1895&gt;=99,Data!Y1895+$I$14,INDEX($E$4:$E$102,R1895)+(Data!Y1895-INDEX($F$4:$F$102,R1895))/(INDEX($F$4:$F$102,R1895+1)-INDEX($F$4:$F$102,R1895))*(INDEX($E$4:$E$102,R1895+1)-INDEX($E$4:$E$102,R1895))))</f>
        <v/>
      </c>
    </row>
    <row r="1896">
      <c r="K1896" s="14">
        <f>Data!A1896</f>
        <v/>
      </c>
      <c r="L1896" s="12">
        <f>IF(Occurrence!J1896&lt;=0,-1,IFERROR(MATCH(Occurrence!J1896,$D$4:$D$102,1),0))</f>
        <v/>
      </c>
      <c r="M1896" s="9">
        <f>IF(L1896&lt;0,0,IF(L1896=0,Occurrence!J1896*$I$11,IF(L1896&gt;=99,Occurrence!J1896*$I$12,INDEX($C$4:$C$102,L1896)+(Occurrence!J1896-INDEX($D$4:$D$102,L1896))/(INDEX($D$4:$D$102,L1896+1)-INDEX($D$4:$D$102,L1896))*(INDEX($C$4:$C$102,L1896+1)-INDEX($C$4:$C$102,L1896)))))</f>
        <v/>
      </c>
      <c r="N1896" s="12">
        <f>IF(Occurrence!K1896&lt;=0,-1,IFERROR(MATCH(Occurrence!K1896,$D$4:$D$102,1),0))</f>
        <v/>
      </c>
      <c r="O1896" s="9">
        <f>IF(N1896&lt;0,0,IF(N1896=0,Occurrence!K1896*$I$11,IF(N1896&gt;=99,Occurrence!K1896*$I$12,INDEX($C$4:$C$102,N1896)+(Occurrence!K1896-INDEX($D$4:$D$102,N1896))/(INDEX($D$4:$D$102,N1896+1)-INDEX($D$4:$D$102,N1896))*(INDEX($C$4:$C$102,N1896+1)-INDEX($C$4:$C$102,N1896)))))</f>
        <v/>
      </c>
      <c r="P1896" s="12">
        <f>IFERROR(MATCH(Data!X1896,$F$4:$F$102,1),0)</f>
        <v/>
      </c>
      <c r="Q1896" s="9">
        <f>IF(P1896=0,Data!X1896+$I$13,IF(P1896&gt;=99,Data!X1896+$I$14,INDEX($E$4:$E$102,P1896)+(Data!X1896-INDEX($F$4:$F$102,P1896))/(INDEX($F$4:$F$102,P1896+1)-INDEX($F$4:$F$102,P1896))*(INDEX($E$4:$E$102,P1896+1)-INDEX($E$4:$E$102,P1896))))</f>
        <v/>
      </c>
      <c r="R1896" s="12">
        <f>IFERROR(MATCH(Data!Y1896,$F$4:$F$102,1),0)</f>
        <v/>
      </c>
      <c r="S1896" s="9">
        <f>IF(R1896=0,Data!Y1896+$I$13,IF(R1896&gt;=99,Data!Y1896+$I$14,INDEX($E$4:$E$102,R1896)+(Data!Y1896-INDEX($F$4:$F$102,R1896))/(INDEX($F$4:$F$102,R1896+1)-INDEX($F$4:$F$102,R1896))*(INDEX($E$4:$E$102,R1896+1)-INDEX($E$4:$E$102,R1896))))</f>
        <v/>
      </c>
    </row>
    <row r="1897">
      <c r="K1897" s="14">
        <f>Data!A1897</f>
        <v/>
      </c>
      <c r="L1897" s="12">
        <f>IF(Occurrence!J1897&lt;=0,-1,IFERROR(MATCH(Occurrence!J1897,$D$4:$D$102,1),0))</f>
        <v/>
      </c>
      <c r="M1897" s="9">
        <f>IF(L1897&lt;0,0,IF(L1897=0,Occurrence!J1897*$I$11,IF(L1897&gt;=99,Occurrence!J1897*$I$12,INDEX($C$4:$C$102,L1897)+(Occurrence!J1897-INDEX($D$4:$D$102,L1897))/(INDEX($D$4:$D$102,L1897+1)-INDEX($D$4:$D$102,L1897))*(INDEX($C$4:$C$102,L1897+1)-INDEX($C$4:$C$102,L1897)))))</f>
        <v/>
      </c>
      <c r="N1897" s="12">
        <f>IF(Occurrence!K1897&lt;=0,-1,IFERROR(MATCH(Occurrence!K1897,$D$4:$D$102,1),0))</f>
        <v/>
      </c>
      <c r="O1897" s="9">
        <f>IF(N1897&lt;0,0,IF(N1897=0,Occurrence!K1897*$I$11,IF(N1897&gt;=99,Occurrence!K1897*$I$12,INDEX($C$4:$C$102,N1897)+(Occurrence!K1897-INDEX($D$4:$D$102,N1897))/(INDEX($D$4:$D$102,N1897+1)-INDEX($D$4:$D$102,N1897))*(INDEX($C$4:$C$102,N1897+1)-INDEX($C$4:$C$102,N1897)))))</f>
        <v/>
      </c>
      <c r="P1897" s="12">
        <f>IFERROR(MATCH(Data!X1897,$F$4:$F$102,1),0)</f>
        <v/>
      </c>
      <c r="Q1897" s="9">
        <f>IF(P1897=0,Data!X1897+$I$13,IF(P1897&gt;=99,Data!X1897+$I$14,INDEX($E$4:$E$102,P1897)+(Data!X1897-INDEX($F$4:$F$102,P1897))/(INDEX($F$4:$F$102,P1897+1)-INDEX($F$4:$F$102,P1897))*(INDEX($E$4:$E$102,P1897+1)-INDEX($E$4:$E$102,P1897))))</f>
        <v/>
      </c>
      <c r="R1897" s="12">
        <f>IFERROR(MATCH(Data!Y1897,$F$4:$F$102,1),0)</f>
        <v/>
      </c>
      <c r="S1897" s="9">
        <f>IF(R1897=0,Data!Y1897+$I$13,IF(R1897&gt;=99,Data!Y1897+$I$14,INDEX($E$4:$E$102,R1897)+(Data!Y1897-INDEX($F$4:$F$102,R1897))/(INDEX($F$4:$F$102,R1897+1)-INDEX($F$4:$F$102,R1897))*(INDEX($E$4:$E$102,R1897+1)-INDEX($E$4:$E$102,R1897))))</f>
        <v/>
      </c>
    </row>
    <row r="1898">
      <c r="K1898" s="14">
        <f>Data!A1898</f>
        <v/>
      </c>
      <c r="L1898" s="12">
        <f>IF(Occurrence!J1898&lt;=0,-1,IFERROR(MATCH(Occurrence!J1898,$D$4:$D$102,1),0))</f>
        <v/>
      </c>
      <c r="M1898" s="9">
        <f>IF(L1898&lt;0,0,IF(L1898=0,Occurrence!J1898*$I$11,IF(L1898&gt;=99,Occurrence!J1898*$I$12,INDEX($C$4:$C$102,L1898)+(Occurrence!J1898-INDEX($D$4:$D$102,L1898))/(INDEX($D$4:$D$102,L1898+1)-INDEX($D$4:$D$102,L1898))*(INDEX($C$4:$C$102,L1898+1)-INDEX($C$4:$C$102,L1898)))))</f>
        <v/>
      </c>
      <c r="N1898" s="12">
        <f>IF(Occurrence!K1898&lt;=0,-1,IFERROR(MATCH(Occurrence!K1898,$D$4:$D$102,1),0))</f>
        <v/>
      </c>
      <c r="O1898" s="9">
        <f>IF(N1898&lt;0,0,IF(N1898=0,Occurrence!K1898*$I$11,IF(N1898&gt;=99,Occurrence!K1898*$I$12,INDEX($C$4:$C$102,N1898)+(Occurrence!K1898-INDEX($D$4:$D$102,N1898))/(INDEX($D$4:$D$102,N1898+1)-INDEX($D$4:$D$102,N1898))*(INDEX($C$4:$C$102,N1898+1)-INDEX($C$4:$C$102,N1898)))))</f>
        <v/>
      </c>
      <c r="P1898" s="12">
        <f>IFERROR(MATCH(Data!X1898,$F$4:$F$102,1),0)</f>
        <v/>
      </c>
      <c r="Q1898" s="9">
        <f>IF(P1898=0,Data!X1898+$I$13,IF(P1898&gt;=99,Data!X1898+$I$14,INDEX($E$4:$E$102,P1898)+(Data!X1898-INDEX($F$4:$F$102,P1898))/(INDEX($F$4:$F$102,P1898+1)-INDEX($F$4:$F$102,P1898))*(INDEX($E$4:$E$102,P1898+1)-INDEX($E$4:$E$102,P1898))))</f>
        <v/>
      </c>
      <c r="R1898" s="12">
        <f>IFERROR(MATCH(Data!Y1898,$F$4:$F$102,1),0)</f>
        <v/>
      </c>
      <c r="S1898" s="9">
        <f>IF(R1898=0,Data!Y1898+$I$13,IF(R1898&gt;=99,Data!Y1898+$I$14,INDEX($E$4:$E$102,R1898)+(Data!Y1898-INDEX($F$4:$F$102,R1898))/(INDEX($F$4:$F$102,R1898+1)-INDEX($F$4:$F$102,R1898))*(INDEX($E$4:$E$102,R1898+1)-INDEX($E$4:$E$102,R1898))))</f>
        <v/>
      </c>
    </row>
    <row r="1899">
      <c r="K1899" s="14">
        <f>Data!A1899</f>
        <v/>
      </c>
      <c r="L1899" s="12">
        <f>IF(Occurrence!J1899&lt;=0,-1,IFERROR(MATCH(Occurrence!J1899,$D$4:$D$102,1),0))</f>
        <v/>
      </c>
      <c r="M1899" s="9">
        <f>IF(L1899&lt;0,0,IF(L1899=0,Occurrence!J1899*$I$11,IF(L1899&gt;=99,Occurrence!J1899*$I$12,INDEX($C$4:$C$102,L1899)+(Occurrence!J1899-INDEX($D$4:$D$102,L1899))/(INDEX($D$4:$D$102,L1899+1)-INDEX($D$4:$D$102,L1899))*(INDEX($C$4:$C$102,L1899+1)-INDEX($C$4:$C$102,L1899)))))</f>
        <v/>
      </c>
      <c r="N1899" s="12">
        <f>IF(Occurrence!K1899&lt;=0,-1,IFERROR(MATCH(Occurrence!K1899,$D$4:$D$102,1),0))</f>
        <v/>
      </c>
      <c r="O1899" s="9">
        <f>IF(N1899&lt;0,0,IF(N1899=0,Occurrence!K1899*$I$11,IF(N1899&gt;=99,Occurrence!K1899*$I$12,INDEX($C$4:$C$102,N1899)+(Occurrence!K1899-INDEX($D$4:$D$102,N1899))/(INDEX($D$4:$D$102,N1899+1)-INDEX($D$4:$D$102,N1899))*(INDEX($C$4:$C$102,N1899+1)-INDEX($C$4:$C$102,N1899)))))</f>
        <v/>
      </c>
      <c r="P1899" s="12">
        <f>IFERROR(MATCH(Data!X1899,$F$4:$F$102,1),0)</f>
        <v/>
      </c>
      <c r="Q1899" s="9">
        <f>IF(P1899=0,Data!X1899+$I$13,IF(P1899&gt;=99,Data!X1899+$I$14,INDEX($E$4:$E$102,P1899)+(Data!X1899-INDEX($F$4:$F$102,P1899))/(INDEX($F$4:$F$102,P1899+1)-INDEX($F$4:$F$102,P1899))*(INDEX($E$4:$E$102,P1899+1)-INDEX($E$4:$E$102,P1899))))</f>
        <v/>
      </c>
      <c r="R1899" s="12">
        <f>IFERROR(MATCH(Data!Y1899,$F$4:$F$102,1),0)</f>
        <v/>
      </c>
      <c r="S1899" s="9">
        <f>IF(R1899=0,Data!Y1899+$I$13,IF(R1899&gt;=99,Data!Y1899+$I$14,INDEX($E$4:$E$102,R1899)+(Data!Y1899-INDEX($F$4:$F$102,R1899))/(INDEX($F$4:$F$102,R1899+1)-INDEX($F$4:$F$102,R1899))*(INDEX($E$4:$E$102,R1899+1)-INDEX($E$4:$E$102,R1899))))</f>
        <v/>
      </c>
    </row>
    <row r="1900">
      <c r="K1900" s="14">
        <f>Data!A1900</f>
        <v/>
      </c>
      <c r="L1900" s="12">
        <f>IF(Occurrence!J1900&lt;=0,-1,IFERROR(MATCH(Occurrence!J1900,$D$4:$D$102,1),0))</f>
        <v/>
      </c>
      <c r="M1900" s="9">
        <f>IF(L1900&lt;0,0,IF(L1900=0,Occurrence!J1900*$I$11,IF(L1900&gt;=99,Occurrence!J1900*$I$12,INDEX($C$4:$C$102,L1900)+(Occurrence!J1900-INDEX($D$4:$D$102,L1900))/(INDEX($D$4:$D$102,L1900+1)-INDEX($D$4:$D$102,L1900))*(INDEX($C$4:$C$102,L1900+1)-INDEX($C$4:$C$102,L1900)))))</f>
        <v/>
      </c>
      <c r="N1900" s="12">
        <f>IF(Occurrence!K1900&lt;=0,-1,IFERROR(MATCH(Occurrence!K1900,$D$4:$D$102,1),0))</f>
        <v/>
      </c>
      <c r="O1900" s="9">
        <f>IF(N1900&lt;0,0,IF(N1900=0,Occurrence!K1900*$I$11,IF(N1900&gt;=99,Occurrence!K1900*$I$12,INDEX($C$4:$C$102,N1900)+(Occurrence!K1900-INDEX($D$4:$D$102,N1900))/(INDEX($D$4:$D$102,N1900+1)-INDEX($D$4:$D$102,N1900))*(INDEX($C$4:$C$102,N1900+1)-INDEX($C$4:$C$102,N1900)))))</f>
        <v/>
      </c>
      <c r="P1900" s="12">
        <f>IFERROR(MATCH(Data!X1900,$F$4:$F$102,1),0)</f>
        <v/>
      </c>
      <c r="Q1900" s="9">
        <f>IF(P1900=0,Data!X1900+$I$13,IF(P1900&gt;=99,Data!X1900+$I$14,INDEX($E$4:$E$102,P1900)+(Data!X1900-INDEX($F$4:$F$102,P1900))/(INDEX($F$4:$F$102,P1900+1)-INDEX($F$4:$F$102,P1900))*(INDEX($E$4:$E$102,P1900+1)-INDEX($E$4:$E$102,P1900))))</f>
        <v/>
      </c>
      <c r="R1900" s="12">
        <f>IFERROR(MATCH(Data!Y1900,$F$4:$F$102,1),0)</f>
        <v/>
      </c>
      <c r="S1900" s="9">
        <f>IF(R1900=0,Data!Y1900+$I$13,IF(R1900&gt;=99,Data!Y1900+$I$14,INDEX($E$4:$E$102,R1900)+(Data!Y1900-INDEX($F$4:$F$102,R1900))/(INDEX($F$4:$F$102,R1900+1)-INDEX($F$4:$F$102,R1900))*(INDEX($E$4:$E$102,R1900+1)-INDEX($E$4:$E$102,R1900))))</f>
        <v/>
      </c>
    </row>
    <row r="1901">
      <c r="K1901" s="14">
        <f>Data!A1901</f>
        <v/>
      </c>
      <c r="L1901" s="12">
        <f>IF(Occurrence!J1901&lt;=0,-1,IFERROR(MATCH(Occurrence!J1901,$D$4:$D$102,1),0))</f>
        <v/>
      </c>
      <c r="M1901" s="9">
        <f>IF(L1901&lt;0,0,IF(L1901=0,Occurrence!J1901*$I$11,IF(L1901&gt;=99,Occurrence!J1901*$I$12,INDEX($C$4:$C$102,L1901)+(Occurrence!J1901-INDEX($D$4:$D$102,L1901))/(INDEX($D$4:$D$102,L1901+1)-INDEX($D$4:$D$102,L1901))*(INDEX($C$4:$C$102,L1901+1)-INDEX($C$4:$C$102,L1901)))))</f>
        <v/>
      </c>
      <c r="N1901" s="12">
        <f>IF(Occurrence!K1901&lt;=0,-1,IFERROR(MATCH(Occurrence!K1901,$D$4:$D$102,1),0))</f>
        <v/>
      </c>
      <c r="O1901" s="9">
        <f>IF(N1901&lt;0,0,IF(N1901=0,Occurrence!K1901*$I$11,IF(N1901&gt;=99,Occurrence!K1901*$I$12,INDEX($C$4:$C$102,N1901)+(Occurrence!K1901-INDEX($D$4:$D$102,N1901))/(INDEX($D$4:$D$102,N1901+1)-INDEX($D$4:$D$102,N1901))*(INDEX($C$4:$C$102,N1901+1)-INDEX($C$4:$C$102,N1901)))))</f>
        <v/>
      </c>
      <c r="P1901" s="12">
        <f>IFERROR(MATCH(Data!X1901,$F$4:$F$102,1),0)</f>
        <v/>
      </c>
      <c r="Q1901" s="9">
        <f>IF(P1901=0,Data!X1901+$I$13,IF(P1901&gt;=99,Data!X1901+$I$14,INDEX($E$4:$E$102,P1901)+(Data!X1901-INDEX($F$4:$F$102,P1901))/(INDEX($F$4:$F$102,P1901+1)-INDEX($F$4:$F$102,P1901))*(INDEX($E$4:$E$102,P1901+1)-INDEX($E$4:$E$102,P1901))))</f>
        <v/>
      </c>
      <c r="R1901" s="12">
        <f>IFERROR(MATCH(Data!Y1901,$F$4:$F$102,1),0)</f>
        <v/>
      </c>
      <c r="S1901" s="9">
        <f>IF(R1901=0,Data!Y1901+$I$13,IF(R1901&gt;=99,Data!Y1901+$I$14,INDEX($E$4:$E$102,R1901)+(Data!Y1901-INDEX($F$4:$F$102,R1901))/(INDEX($F$4:$F$102,R1901+1)-INDEX($F$4:$F$102,R1901))*(INDEX($E$4:$E$102,R1901+1)-INDEX($E$4:$E$102,R1901))))</f>
        <v/>
      </c>
    </row>
    <row r="1902">
      <c r="K1902" s="14">
        <f>Data!A1902</f>
        <v/>
      </c>
      <c r="L1902" s="12">
        <f>IF(Occurrence!J1902&lt;=0,-1,IFERROR(MATCH(Occurrence!J1902,$D$4:$D$102,1),0))</f>
        <v/>
      </c>
      <c r="M1902" s="9">
        <f>IF(L1902&lt;0,0,IF(L1902=0,Occurrence!J1902*$I$11,IF(L1902&gt;=99,Occurrence!J1902*$I$12,INDEX($C$4:$C$102,L1902)+(Occurrence!J1902-INDEX($D$4:$D$102,L1902))/(INDEX($D$4:$D$102,L1902+1)-INDEX($D$4:$D$102,L1902))*(INDEX($C$4:$C$102,L1902+1)-INDEX($C$4:$C$102,L1902)))))</f>
        <v/>
      </c>
      <c r="N1902" s="12">
        <f>IF(Occurrence!K1902&lt;=0,-1,IFERROR(MATCH(Occurrence!K1902,$D$4:$D$102,1),0))</f>
        <v/>
      </c>
      <c r="O1902" s="9">
        <f>IF(N1902&lt;0,0,IF(N1902=0,Occurrence!K1902*$I$11,IF(N1902&gt;=99,Occurrence!K1902*$I$12,INDEX($C$4:$C$102,N1902)+(Occurrence!K1902-INDEX($D$4:$D$102,N1902))/(INDEX($D$4:$D$102,N1902+1)-INDEX($D$4:$D$102,N1902))*(INDEX($C$4:$C$102,N1902+1)-INDEX($C$4:$C$102,N1902)))))</f>
        <v/>
      </c>
      <c r="P1902" s="12">
        <f>IFERROR(MATCH(Data!X1902,$F$4:$F$102,1),0)</f>
        <v/>
      </c>
      <c r="Q1902" s="9">
        <f>IF(P1902=0,Data!X1902+$I$13,IF(P1902&gt;=99,Data!X1902+$I$14,INDEX($E$4:$E$102,P1902)+(Data!X1902-INDEX($F$4:$F$102,P1902))/(INDEX($F$4:$F$102,P1902+1)-INDEX($F$4:$F$102,P1902))*(INDEX($E$4:$E$102,P1902+1)-INDEX($E$4:$E$102,P1902))))</f>
        <v/>
      </c>
      <c r="R1902" s="12">
        <f>IFERROR(MATCH(Data!Y1902,$F$4:$F$102,1),0)</f>
        <v/>
      </c>
      <c r="S1902" s="9">
        <f>IF(R1902=0,Data!Y1902+$I$13,IF(R1902&gt;=99,Data!Y1902+$I$14,INDEX($E$4:$E$102,R1902)+(Data!Y1902-INDEX($F$4:$F$102,R1902))/(INDEX($F$4:$F$102,R1902+1)-INDEX($F$4:$F$102,R1902))*(INDEX($E$4:$E$102,R1902+1)-INDEX($E$4:$E$102,R1902))))</f>
        <v/>
      </c>
    </row>
    <row r="1903">
      <c r="K1903" s="14">
        <f>Data!A1903</f>
        <v/>
      </c>
      <c r="L1903" s="12">
        <f>IF(Occurrence!J1903&lt;=0,-1,IFERROR(MATCH(Occurrence!J1903,$D$4:$D$102,1),0))</f>
        <v/>
      </c>
      <c r="M1903" s="9">
        <f>IF(L1903&lt;0,0,IF(L1903=0,Occurrence!J1903*$I$11,IF(L1903&gt;=99,Occurrence!J1903*$I$12,INDEX($C$4:$C$102,L1903)+(Occurrence!J1903-INDEX($D$4:$D$102,L1903))/(INDEX($D$4:$D$102,L1903+1)-INDEX($D$4:$D$102,L1903))*(INDEX($C$4:$C$102,L1903+1)-INDEX($C$4:$C$102,L1903)))))</f>
        <v/>
      </c>
      <c r="N1903" s="12">
        <f>IF(Occurrence!K1903&lt;=0,-1,IFERROR(MATCH(Occurrence!K1903,$D$4:$D$102,1),0))</f>
        <v/>
      </c>
      <c r="O1903" s="9">
        <f>IF(N1903&lt;0,0,IF(N1903=0,Occurrence!K1903*$I$11,IF(N1903&gt;=99,Occurrence!K1903*$I$12,INDEX($C$4:$C$102,N1903)+(Occurrence!K1903-INDEX($D$4:$D$102,N1903))/(INDEX($D$4:$D$102,N1903+1)-INDEX($D$4:$D$102,N1903))*(INDEX($C$4:$C$102,N1903+1)-INDEX($C$4:$C$102,N1903)))))</f>
        <v/>
      </c>
      <c r="P1903" s="12">
        <f>IFERROR(MATCH(Data!X1903,$F$4:$F$102,1),0)</f>
        <v/>
      </c>
      <c r="Q1903" s="9">
        <f>IF(P1903=0,Data!X1903+$I$13,IF(P1903&gt;=99,Data!X1903+$I$14,INDEX($E$4:$E$102,P1903)+(Data!X1903-INDEX($F$4:$F$102,P1903))/(INDEX($F$4:$F$102,P1903+1)-INDEX($F$4:$F$102,P1903))*(INDEX($E$4:$E$102,P1903+1)-INDEX($E$4:$E$102,P1903))))</f>
        <v/>
      </c>
      <c r="R1903" s="12">
        <f>IFERROR(MATCH(Data!Y1903,$F$4:$F$102,1),0)</f>
        <v/>
      </c>
      <c r="S1903" s="9">
        <f>IF(R1903=0,Data!Y1903+$I$13,IF(R1903&gt;=99,Data!Y1903+$I$14,INDEX($E$4:$E$102,R1903)+(Data!Y1903-INDEX($F$4:$F$102,R1903))/(INDEX($F$4:$F$102,R1903+1)-INDEX($F$4:$F$102,R1903))*(INDEX($E$4:$E$102,R1903+1)-INDEX($E$4:$E$102,R1903))))</f>
        <v/>
      </c>
    </row>
    <row r="1904">
      <c r="K1904" s="14">
        <f>Data!A1904</f>
        <v/>
      </c>
      <c r="L1904" s="12">
        <f>IF(Occurrence!J1904&lt;=0,-1,IFERROR(MATCH(Occurrence!J1904,$D$4:$D$102,1),0))</f>
        <v/>
      </c>
      <c r="M1904" s="9">
        <f>IF(L1904&lt;0,0,IF(L1904=0,Occurrence!J1904*$I$11,IF(L1904&gt;=99,Occurrence!J1904*$I$12,INDEX($C$4:$C$102,L1904)+(Occurrence!J1904-INDEX($D$4:$D$102,L1904))/(INDEX($D$4:$D$102,L1904+1)-INDEX($D$4:$D$102,L1904))*(INDEX($C$4:$C$102,L1904+1)-INDEX($C$4:$C$102,L1904)))))</f>
        <v/>
      </c>
      <c r="N1904" s="12">
        <f>IF(Occurrence!K1904&lt;=0,-1,IFERROR(MATCH(Occurrence!K1904,$D$4:$D$102,1),0))</f>
        <v/>
      </c>
      <c r="O1904" s="9">
        <f>IF(N1904&lt;0,0,IF(N1904=0,Occurrence!K1904*$I$11,IF(N1904&gt;=99,Occurrence!K1904*$I$12,INDEX($C$4:$C$102,N1904)+(Occurrence!K1904-INDEX($D$4:$D$102,N1904))/(INDEX($D$4:$D$102,N1904+1)-INDEX($D$4:$D$102,N1904))*(INDEX($C$4:$C$102,N1904+1)-INDEX($C$4:$C$102,N1904)))))</f>
        <v/>
      </c>
      <c r="P1904" s="12">
        <f>IFERROR(MATCH(Data!X1904,$F$4:$F$102,1),0)</f>
        <v/>
      </c>
      <c r="Q1904" s="9">
        <f>IF(P1904=0,Data!X1904+$I$13,IF(P1904&gt;=99,Data!X1904+$I$14,INDEX($E$4:$E$102,P1904)+(Data!X1904-INDEX($F$4:$F$102,P1904))/(INDEX($F$4:$F$102,P1904+1)-INDEX($F$4:$F$102,P1904))*(INDEX($E$4:$E$102,P1904+1)-INDEX($E$4:$E$102,P1904))))</f>
        <v/>
      </c>
      <c r="R1904" s="12">
        <f>IFERROR(MATCH(Data!Y1904,$F$4:$F$102,1),0)</f>
        <v/>
      </c>
      <c r="S1904" s="9">
        <f>IF(R1904=0,Data!Y1904+$I$13,IF(R1904&gt;=99,Data!Y1904+$I$14,INDEX($E$4:$E$102,R1904)+(Data!Y1904-INDEX($F$4:$F$102,R1904))/(INDEX($F$4:$F$102,R1904+1)-INDEX($F$4:$F$102,R1904))*(INDEX($E$4:$E$102,R1904+1)-INDEX($E$4:$E$102,R1904))))</f>
        <v/>
      </c>
    </row>
    <row r="1905">
      <c r="K1905" s="14">
        <f>Data!A1905</f>
        <v/>
      </c>
      <c r="L1905" s="12">
        <f>IF(Occurrence!J1905&lt;=0,-1,IFERROR(MATCH(Occurrence!J1905,$D$4:$D$102,1),0))</f>
        <v/>
      </c>
      <c r="M1905" s="9">
        <f>IF(L1905&lt;0,0,IF(L1905=0,Occurrence!J1905*$I$11,IF(L1905&gt;=99,Occurrence!J1905*$I$12,INDEX($C$4:$C$102,L1905)+(Occurrence!J1905-INDEX($D$4:$D$102,L1905))/(INDEX($D$4:$D$102,L1905+1)-INDEX($D$4:$D$102,L1905))*(INDEX($C$4:$C$102,L1905+1)-INDEX($C$4:$C$102,L1905)))))</f>
        <v/>
      </c>
      <c r="N1905" s="12">
        <f>IF(Occurrence!K1905&lt;=0,-1,IFERROR(MATCH(Occurrence!K1905,$D$4:$D$102,1),0))</f>
        <v/>
      </c>
      <c r="O1905" s="9">
        <f>IF(N1905&lt;0,0,IF(N1905=0,Occurrence!K1905*$I$11,IF(N1905&gt;=99,Occurrence!K1905*$I$12,INDEX($C$4:$C$102,N1905)+(Occurrence!K1905-INDEX($D$4:$D$102,N1905))/(INDEX($D$4:$D$102,N1905+1)-INDEX($D$4:$D$102,N1905))*(INDEX($C$4:$C$102,N1905+1)-INDEX($C$4:$C$102,N1905)))))</f>
        <v/>
      </c>
      <c r="P1905" s="12">
        <f>IFERROR(MATCH(Data!X1905,$F$4:$F$102,1),0)</f>
        <v/>
      </c>
      <c r="Q1905" s="9">
        <f>IF(P1905=0,Data!X1905+$I$13,IF(P1905&gt;=99,Data!X1905+$I$14,INDEX($E$4:$E$102,P1905)+(Data!X1905-INDEX($F$4:$F$102,P1905))/(INDEX($F$4:$F$102,P1905+1)-INDEX($F$4:$F$102,P1905))*(INDEX($E$4:$E$102,P1905+1)-INDEX($E$4:$E$102,P1905))))</f>
        <v/>
      </c>
      <c r="R1905" s="12">
        <f>IFERROR(MATCH(Data!Y1905,$F$4:$F$102,1),0)</f>
        <v/>
      </c>
      <c r="S1905" s="9">
        <f>IF(R1905=0,Data!Y1905+$I$13,IF(R1905&gt;=99,Data!Y1905+$I$14,INDEX($E$4:$E$102,R1905)+(Data!Y1905-INDEX($F$4:$F$102,R1905))/(INDEX($F$4:$F$102,R1905+1)-INDEX($F$4:$F$102,R1905))*(INDEX($E$4:$E$102,R1905+1)-INDEX($E$4:$E$102,R1905))))</f>
        <v/>
      </c>
    </row>
    <row r="1906">
      <c r="K1906" s="14">
        <f>Data!A1906</f>
        <v/>
      </c>
      <c r="L1906" s="12">
        <f>IF(Occurrence!J1906&lt;=0,-1,IFERROR(MATCH(Occurrence!J1906,$D$4:$D$102,1),0))</f>
        <v/>
      </c>
      <c r="M1906" s="9">
        <f>IF(L1906&lt;0,0,IF(L1906=0,Occurrence!J1906*$I$11,IF(L1906&gt;=99,Occurrence!J1906*$I$12,INDEX($C$4:$C$102,L1906)+(Occurrence!J1906-INDEX($D$4:$D$102,L1906))/(INDEX($D$4:$D$102,L1906+1)-INDEX($D$4:$D$102,L1906))*(INDEX($C$4:$C$102,L1906+1)-INDEX($C$4:$C$102,L1906)))))</f>
        <v/>
      </c>
      <c r="N1906" s="12">
        <f>IF(Occurrence!K1906&lt;=0,-1,IFERROR(MATCH(Occurrence!K1906,$D$4:$D$102,1),0))</f>
        <v/>
      </c>
      <c r="O1906" s="9">
        <f>IF(N1906&lt;0,0,IF(N1906=0,Occurrence!K1906*$I$11,IF(N1906&gt;=99,Occurrence!K1906*$I$12,INDEX($C$4:$C$102,N1906)+(Occurrence!K1906-INDEX($D$4:$D$102,N1906))/(INDEX($D$4:$D$102,N1906+1)-INDEX($D$4:$D$102,N1906))*(INDEX($C$4:$C$102,N1906+1)-INDEX($C$4:$C$102,N1906)))))</f>
        <v/>
      </c>
      <c r="P1906" s="12">
        <f>IFERROR(MATCH(Data!X1906,$F$4:$F$102,1),0)</f>
        <v/>
      </c>
      <c r="Q1906" s="9">
        <f>IF(P1906=0,Data!X1906+$I$13,IF(P1906&gt;=99,Data!X1906+$I$14,INDEX($E$4:$E$102,P1906)+(Data!X1906-INDEX($F$4:$F$102,P1906))/(INDEX($F$4:$F$102,P1906+1)-INDEX($F$4:$F$102,P1906))*(INDEX($E$4:$E$102,P1906+1)-INDEX($E$4:$E$102,P1906))))</f>
        <v/>
      </c>
      <c r="R1906" s="12">
        <f>IFERROR(MATCH(Data!Y1906,$F$4:$F$102,1),0)</f>
        <v/>
      </c>
      <c r="S1906" s="9">
        <f>IF(R1906=0,Data!Y1906+$I$13,IF(R1906&gt;=99,Data!Y1906+$I$14,INDEX($E$4:$E$102,R1906)+(Data!Y1906-INDEX($F$4:$F$102,R1906))/(INDEX($F$4:$F$102,R1906+1)-INDEX($F$4:$F$102,R1906))*(INDEX($E$4:$E$102,R1906+1)-INDEX($E$4:$E$102,R1906))))</f>
        <v/>
      </c>
    </row>
    <row r="1907">
      <c r="K1907" s="14">
        <f>Data!A1907</f>
        <v/>
      </c>
      <c r="L1907" s="12">
        <f>IF(Occurrence!J1907&lt;=0,-1,IFERROR(MATCH(Occurrence!J1907,$D$4:$D$102,1),0))</f>
        <v/>
      </c>
      <c r="M1907" s="9">
        <f>IF(L1907&lt;0,0,IF(L1907=0,Occurrence!J1907*$I$11,IF(L1907&gt;=99,Occurrence!J1907*$I$12,INDEX($C$4:$C$102,L1907)+(Occurrence!J1907-INDEX($D$4:$D$102,L1907))/(INDEX($D$4:$D$102,L1907+1)-INDEX($D$4:$D$102,L1907))*(INDEX($C$4:$C$102,L1907+1)-INDEX($C$4:$C$102,L1907)))))</f>
        <v/>
      </c>
      <c r="N1907" s="12">
        <f>IF(Occurrence!K1907&lt;=0,-1,IFERROR(MATCH(Occurrence!K1907,$D$4:$D$102,1),0))</f>
        <v/>
      </c>
      <c r="O1907" s="9">
        <f>IF(N1907&lt;0,0,IF(N1907=0,Occurrence!K1907*$I$11,IF(N1907&gt;=99,Occurrence!K1907*$I$12,INDEX($C$4:$C$102,N1907)+(Occurrence!K1907-INDEX($D$4:$D$102,N1907))/(INDEX($D$4:$D$102,N1907+1)-INDEX($D$4:$D$102,N1907))*(INDEX($C$4:$C$102,N1907+1)-INDEX($C$4:$C$102,N1907)))))</f>
        <v/>
      </c>
      <c r="P1907" s="12">
        <f>IFERROR(MATCH(Data!X1907,$F$4:$F$102,1),0)</f>
        <v/>
      </c>
      <c r="Q1907" s="9">
        <f>IF(P1907=0,Data!X1907+$I$13,IF(P1907&gt;=99,Data!X1907+$I$14,INDEX($E$4:$E$102,P1907)+(Data!X1907-INDEX($F$4:$F$102,P1907))/(INDEX($F$4:$F$102,P1907+1)-INDEX($F$4:$F$102,P1907))*(INDEX($E$4:$E$102,P1907+1)-INDEX($E$4:$E$102,P1907))))</f>
        <v/>
      </c>
      <c r="R1907" s="12">
        <f>IFERROR(MATCH(Data!Y1907,$F$4:$F$102,1),0)</f>
        <v/>
      </c>
      <c r="S1907" s="9">
        <f>IF(R1907=0,Data!Y1907+$I$13,IF(R1907&gt;=99,Data!Y1907+$I$14,INDEX($E$4:$E$102,R1907)+(Data!Y1907-INDEX($F$4:$F$102,R1907))/(INDEX($F$4:$F$102,R1907+1)-INDEX($F$4:$F$102,R1907))*(INDEX($E$4:$E$102,R1907+1)-INDEX($E$4:$E$102,R1907))))</f>
        <v/>
      </c>
    </row>
    <row r="1908">
      <c r="K1908" s="14">
        <f>Data!A1908</f>
        <v/>
      </c>
      <c r="L1908" s="12">
        <f>IF(Occurrence!J1908&lt;=0,-1,IFERROR(MATCH(Occurrence!J1908,$D$4:$D$102,1),0))</f>
        <v/>
      </c>
      <c r="M1908" s="9">
        <f>IF(L1908&lt;0,0,IF(L1908=0,Occurrence!J1908*$I$11,IF(L1908&gt;=99,Occurrence!J1908*$I$12,INDEX($C$4:$C$102,L1908)+(Occurrence!J1908-INDEX($D$4:$D$102,L1908))/(INDEX($D$4:$D$102,L1908+1)-INDEX($D$4:$D$102,L1908))*(INDEX($C$4:$C$102,L1908+1)-INDEX($C$4:$C$102,L1908)))))</f>
        <v/>
      </c>
      <c r="N1908" s="12">
        <f>IF(Occurrence!K1908&lt;=0,-1,IFERROR(MATCH(Occurrence!K1908,$D$4:$D$102,1),0))</f>
        <v/>
      </c>
      <c r="O1908" s="9">
        <f>IF(N1908&lt;0,0,IF(N1908=0,Occurrence!K1908*$I$11,IF(N1908&gt;=99,Occurrence!K1908*$I$12,INDEX($C$4:$C$102,N1908)+(Occurrence!K1908-INDEX($D$4:$D$102,N1908))/(INDEX($D$4:$D$102,N1908+1)-INDEX($D$4:$D$102,N1908))*(INDEX($C$4:$C$102,N1908+1)-INDEX($C$4:$C$102,N1908)))))</f>
        <v/>
      </c>
      <c r="P1908" s="12">
        <f>IFERROR(MATCH(Data!X1908,$F$4:$F$102,1),0)</f>
        <v/>
      </c>
      <c r="Q1908" s="9">
        <f>IF(P1908=0,Data!X1908+$I$13,IF(P1908&gt;=99,Data!X1908+$I$14,INDEX($E$4:$E$102,P1908)+(Data!X1908-INDEX($F$4:$F$102,P1908))/(INDEX($F$4:$F$102,P1908+1)-INDEX($F$4:$F$102,P1908))*(INDEX($E$4:$E$102,P1908+1)-INDEX($E$4:$E$102,P1908))))</f>
        <v/>
      </c>
      <c r="R1908" s="12">
        <f>IFERROR(MATCH(Data!Y1908,$F$4:$F$102,1),0)</f>
        <v/>
      </c>
      <c r="S1908" s="9">
        <f>IF(R1908=0,Data!Y1908+$I$13,IF(R1908&gt;=99,Data!Y1908+$I$14,INDEX($E$4:$E$102,R1908)+(Data!Y1908-INDEX($F$4:$F$102,R1908))/(INDEX($F$4:$F$102,R1908+1)-INDEX($F$4:$F$102,R1908))*(INDEX($E$4:$E$102,R1908+1)-INDEX($E$4:$E$102,R1908))))</f>
        <v/>
      </c>
    </row>
    <row r="1909">
      <c r="K1909" s="14">
        <f>Data!A1909</f>
        <v/>
      </c>
      <c r="L1909" s="12">
        <f>IF(Occurrence!J1909&lt;=0,-1,IFERROR(MATCH(Occurrence!J1909,$D$4:$D$102,1),0))</f>
        <v/>
      </c>
      <c r="M1909" s="9">
        <f>IF(L1909&lt;0,0,IF(L1909=0,Occurrence!J1909*$I$11,IF(L1909&gt;=99,Occurrence!J1909*$I$12,INDEX($C$4:$C$102,L1909)+(Occurrence!J1909-INDEX($D$4:$D$102,L1909))/(INDEX($D$4:$D$102,L1909+1)-INDEX($D$4:$D$102,L1909))*(INDEX($C$4:$C$102,L1909+1)-INDEX($C$4:$C$102,L1909)))))</f>
        <v/>
      </c>
      <c r="N1909" s="12">
        <f>IF(Occurrence!K1909&lt;=0,-1,IFERROR(MATCH(Occurrence!K1909,$D$4:$D$102,1),0))</f>
        <v/>
      </c>
      <c r="O1909" s="9">
        <f>IF(N1909&lt;0,0,IF(N1909=0,Occurrence!K1909*$I$11,IF(N1909&gt;=99,Occurrence!K1909*$I$12,INDEX($C$4:$C$102,N1909)+(Occurrence!K1909-INDEX($D$4:$D$102,N1909))/(INDEX($D$4:$D$102,N1909+1)-INDEX($D$4:$D$102,N1909))*(INDEX($C$4:$C$102,N1909+1)-INDEX($C$4:$C$102,N1909)))))</f>
        <v/>
      </c>
      <c r="P1909" s="12">
        <f>IFERROR(MATCH(Data!X1909,$F$4:$F$102,1),0)</f>
        <v/>
      </c>
      <c r="Q1909" s="9">
        <f>IF(P1909=0,Data!X1909+$I$13,IF(P1909&gt;=99,Data!X1909+$I$14,INDEX($E$4:$E$102,P1909)+(Data!X1909-INDEX($F$4:$F$102,P1909))/(INDEX($F$4:$F$102,P1909+1)-INDEX($F$4:$F$102,P1909))*(INDEX($E$4:$E$102,P1909+1)-INDEX($E$4:$E$102,P1909))))</f>
        <v/>
      </c>
      <c r="R1909" s="12">
        <f>IFERROR(MATCH(Data!Y1909,$F$4:$F$102,1),0)</f>
        <v/>
      </c>
      <c r="S1909" s="9">
        <f>IF(R1909=0,Data!Y1909+$I$13,IF(R1909&gt;=99,Data!Y1909+$I$14,INDEX($E$4:$E$102,R1909)+(Data!Y1909-INDEX($F$4:$F$102,R1909))/(INDEX($F$4:$F$102,R1909+1)-INDEX($F$4:$F$102,R1909))*(INDEX($E$4:$E$102,R1909+1)-INDEX($E$4:$E$102,R1909))))</f>
        <v/>
      </c>
    </row>
    <row r="1910">
      <c r="K1910" s="14">
        <f>Data!A1910</f>
        <v/>
      </c>
      <c r="L1910" s="12">
        <f>IF(Occurrence!J1910&lt;=0,-1,IFERROR(MATCH(Occurrence!J1910,$D$4:$D$102,1),0))</f>
        <v/>
      </c>
      <c r="M1910" s="9">
        <f>IF(L1910&lt;0,0,IF(L1910=0,Occurrence!J1910*$I$11,IF(L1910&gt;=99,Occurrence!J1910*$I$12,INDEX($C$4:$C$102,L1910)+(Occurrence!J1910-INDEX($D$4:$D$102,L1910))/(INDEX($D$4:$D$102,L1910+1)-INDEX($D$4:$D$102,L1910))*(INDEX($C$4:$C$102,L1910+1)-INDEX($C$4:$C$102,L1910)))))</f>
        <v/>
      </c>
      <c r="N1910" s="12">
        <f>IF(Occurrence!K1910&lt;=0,-1,IFERROR(MATCH(Occurrence!K1910,$D$4:$D$102,1),0))</f>
        <v/>
      </c>
      <c r="O1910" s="9">
        <f>IF(N1910&lt;0,0,IF(N1910=0,Occurrence!K1910*$I$11,IF(N1910&gt;=99,Occurrence!K1910*$I$12,INDEX($C$4:$C$102,N1910)+(Occurrence!K1910-INDEX($D$4:$D$102,N1910))/(INDEX($D$4:$D$102,N1910+1)-INDEX($D$4:$D$102,N1910))*(INDEX($C$4:$C$102,N1910+1)-INDEX($C$4:$C$102,N1910)))))</f>
        <v/>
      </c>
      <c r="P1910" s="12">
        <f>IFERROR(MATCH(Data!X1910,$F$4:$F$102,1),0)</f>
        <v/>
      </c>
      <c r="Q1910" s="9">
        <f>IF(P1910=0,Data!X1910+$I$13,IF(P1910&gt;=99,Data!X1910+$I$14,INDEX($E$4:$E$102,P1910)+(Data!X1910-INDEX($F$4:$F$102,P1910))/(INDEX($F$4:$F$102,P1910+1)-INDEX($F$4:$F$102,P1910))*(INDEX($E$4:$E$102,P1910+1)-INDEX($E$4:$E$102,P1910))))</f>
        <v/>
      </c>
      <c r="R1910" s="12">
        <f>IFERROR(MATCH(Data!Y1910,$F$4:$F$102,1),0)</f>
        <v/>
      </c>
      <c r="S1910" s="9">
        <f>IF(R1910=0,Data!Y1910+$I$13,IF(R1910&gt;=99,Data!Y1910+$I$14,INDEX($E$4:$E$102,R1910)+(Data!Y1910-INDEX($F$4:$F$102,R1910))/(INDEX($F$4:$F$102,R1910+1)-INDEX($F$4:$F$102,R1910))*(INDEX($E$4:$E$102,R1910+1)-INDEX($E$4:$E$102,R1910))))</f>
        <v/>
      </c>
    </row>
    <row r="1911">
      <c r="K1911" s="14">
        <f>Data!A1911</f>
        <v/>
      </c>
      <c r="L1911" s="12">
        <f>IF(Occurrence!J1911&lt;=0,-1,IFERROR(MATCH(Occurrence!J1911,$D$4:$D$102,1),0))</f>
        <v/>
      </c>
      <c r="M1911" s="9">
        <f>IF(L1911&lt;0,0,IF(L1911=0,Occurrence!J1911*$I$11,IF(L1911&gt;=99,Occurrence!J1911*$I$12,INDEX($C$4:$C$102,L1911)+(Occurrence!J1911-INDEX($D$4:$D$102,L1911))/(INDEX($D$4:$D$102,L1911+1)-INDEX($D$4:$D$102,L1911))*(INDEX($C$4:$C$102,L1911+1)-INDEX($C$4:$C$102,L1911)))))</f>
        <v/>
      </c>
      <c r="N1911" s="12">
        <f>IF(Occurrence!K1911&lt;=0,-1,IFERROR(MATCH(Occurrence!K1911,$D$4:$D$102,1),0))</f>
        <v/>
      </c>
      <c r="O1911" s="9">
        <f>IF(N1911&lt;0,0,IF(N1911=0,Occurrence!K1911*$I$11,IF(N1911&gt;=99,Occurrence!K1911*$I$12,INDEX($C$4:$C$102,N1911)+(Occurrence!K1911-INDEX($D$4:$D$102,N1911))/(INDEX($D$4:$D$102,N1911+1)-INDEX($D$4:$D$102,N1911))*(INDEX($C$4:$C$102,N1911+1)-INDEX($C$4:$C$102,N1911)))))</f>
        <v/>
      </c>
      <c r="P1911" s="12">
        <f>IFERROR(MATCH(Data!X1911,$F$4:$F$102,1),0)</f>
        <v/>
      </c>
      <c r="Q1911" s="9">
        <f>IF(P1911=0,Data!X1911+$I$13,IF(P1911&gt;=99,Data!X1911+$I$14,INDEX($E$4:$E$102,P1911)+(Data!X1911-INDEX($F$4:$F$102,P1911))/(INDEX($F$4:$F$102,P1911+1)-INDEX($F$4:$F$102,P1911))*(INDEX($E$4:$E$102,P1911+1)-INDEX($E$4:$E$102,P1911))))</f>
        <v/>
      </c>
      <c r="R1911" s="12">
        <f>IFERROR(MATCH(Data!Y1911,$F$4:$F$102,1),0)</f>
        <v/>
      </c>
      <c r="S1911" s="9">
        <f>IF(R1911=0,Data!Y1911+$I$13,IF(R1911&gt;=99,Data!Y1911+$I$14,INDEX($E$4:$E$102,R1911)+(Data!Y1911-INDEX($F$4:$F$102,R1911))/(INDEX($F$4:$F$102,R1911+1)-INDEX($F$4:$F$102,R1911))*(INDEX($E$4:$E$102,R1911+1)-INDEX($E$4:$E$102,R1911))))</f>
        <v/>
      </c>
    </row>
    <row r="1912">
      <c r="K1912" s="14">
        <f>Data!A1912</f>
        <v/>
      </c>
      <c r="L1912" s="12">
        <f>IF(Occurrence!J1912&lt;=0,-1,IFERROR(MATCH(Occurrence!J1912,$D$4:$D$102,1),0))</f>
        <v/>
      </c>
      <c r="M1912" s="9">
        <f>IF(L1912&lt;0,0,IF(L1912=0,Occurrence!J1912*$I$11,IF(L1912&gt;=99,Occurrence!J1912*$I$12,INDEX($C$4:$C$102,L1912)+(Occurrence!J1912-INDEX($D$4:$D$102,L1912))/(INDEX($D$4:$D$102,L1912+1)-INDEX($D$4:$D$102,L1912))*(INDEX($C$4:$C$102,L1912+1)-INDEX($C$4:$C$102,L1912)))))</f>
        <v/>
      </c>
      <c r="N1912" s="12">
        <f>IF(Occurrence!K1912&lt;=0,-1,IFERROR(MATCH(Occurrence!K1912,$D$4:$D$102,1),0))</f>
        <v/>
      </c>
      <c r="O1912" s="9">
        <f>IF(N1912&lt;0,0,IF(N1912=0,Occurrence!K1912*$I$11,IF(N1912&gt;=99,Occurrence!K1912*$I$12,INDEX($C$4:$C$102,N1912)+(Occurrence!K1912-INDEX($D$4:$D$102,N1912))/(INDEX($D$4:$D$102,N1912+1)-INDEX($D$4:$D$102,N1912))*(INDEX($C$4:$C$102,N1912+1)-INDEX($C$4:$C$102,N1912)))))</f>
        <v/>
      </c>
      <c r="P1912" s="12">
        <f>IFERROR(MATCH(Data!X1912,$F$4:$F$102,1),0)</f>
        <v/>
      </c>
      <c r="Q1912" s="9">
        <f>IF(P1912=0,Data!X1912+$I$13,IF(P1912&gt;=99,Data!X1912+$I$14,INDEX($E$4:$E$102,P1912)+(Data!X1912-INDEX($F$4:$F$102,P1912))/(INDEX($F$4:$F$102,P1912+1)-INDEX($F$4:$F$102,P1912))*(INDEX($E$4:$E$102,P1912+1)-INDEX($E$4:$E$102,P1912))))</f>
        <v/>
      </c>
      <c r="R1912" s="12">
        <f>IFERROR(MATCH(Data!Y1912,$F$4:$F$102,1),0)</f>
        <v/>
      </c>
      <c r="S1912" s="9">
        <f>IF(R1912=0,Data!Y1912+$I$13,IF(R1912&gt;=99,Data!Y1912+$I$14,INDEX($E$4:$E$102,R1912)+(Data!Y1912-INDEX($F$4:$F$102,R1912))/(INDEX($F$4:$F$102,R1912+1)-INDEX($F$4:$F$102,R1912))*(INDEX($E$4:$E$102,R1912+1)-INDEX($E$4:$E$102,R1912))))</f>
        <v/>
      </c>
    </row>
    <row r="1913">
      <c r="K1913" s="14">
        <f>Data!A1913</f>
        <v/>
      </c>
      <c r="L1913" s="12">
        <f>IF(Occurrence!J1913&lt;=0,-1,IFERROR(MATCH(Occurrence!J1913,$D$4:$D$102,1),0))</f>
        <v/>
      </c>
      <c r="M1913" s="9">
        <f>IF(L1913&lt;0,0,IF(L1913=0,Occurrence!J1913*$I$11,IF(L1913&gt;=99,Occurrence!J1913*$I$12,INDEX($C$4:$C$102,L1913)+(Occurrence!J1913-INDEX($D$4:$D$102,L1913))/(INDEX($D$4:$D$102,L1913+1)-INDEX($D$4:$D$102,L1913))*(INDEX($C$4:$C$102,L1913+1)-INDEX($C$4:$C$102,L1913)))))</f>
        <v/>
      </c>
      <c r="N1913" s="12">
        <f>IF(Occurrence!K1913&lt;=0,-1,IFERROR(MATCH(Occurrence!K1913,$D$4:$D$102,1),0))</f>
        <v/>
      </c>
      <c r="O1913" s="9">
        <f>IF(N1913&lt;0,0,IF(N1913=0,Occurrence!K1913*$I$11,IF(N1913&gt;=99,Occurrence!K1913*$I$12,INDEX($C$4:$C$102,N1913)+(Occurrence!K1913-INDEX($D$4:$D$102,N1913))/(INDEX($D$4:$D$102,N1913+1)-INDEX($D$4:$D$102,N1913))*(INDEX($C$4:$C$102,N1913+1)-INDEX($C$4:$C$102,N1913)))))</f>
        <v/>
      </c>
      <c r="P1913" s="12">
        <f>IFERROR(MATCH(Data!X1913,$F$4:$F$102,1),0)</f>
        <v/>
      </c>
      <c r="Q1913" s="9">
        <f>IF(P1913=0,Data!X1913+$I$13,IF(P1913&gt;=99,Data!X1913+$I$14,INDEX($E$4:$E$102,P1913)+(Data!X1913-INDEX($F$4:$F$102,P1913))/(INDEX($F$4:$F$102,P1913+1)-INDEX($F$4:$F$102,P1913))*(INDEX($E$4:$E$102,P1913+1)-INDEX($E$4:$E$102,P1913))))</f>
        <v/>
      </c>
      <c r="R1913" s="12">
        <f>IFERROR(MATCH(Data!Y1913,$F$4:$F$102,1),0)</f>
        <v/>
      </c>
      <c r="S1913" s="9">
        <f>IF(R1913=0,Data!Y1913+$I$13,IF(R1913&gt;=99,Data!Y1913+$I$14,INDEX($E$4:$E$102,R1913)+(Data!Y1913-INDEX($F$4:$F$102,R1913))/(INDEX($F$4:$F$102,R1913+1)-INDEX($F$4:$F$102,R1913))*(INDEX($E$4:$E$102,R1913+1)-INDEX($E$4:$E$102,R1913))))</f>
        <v/>
      </c>
    </row>
    <row r="1914">
      <c r="K1914" s="14">
        <f>Data!A1914</f>
        <v/>
      </c>
      <c r="L1914" s="12">
        <f>IF(Occurrence!J1914&lt;=0,-1,IFERROR(MATCH(Occurrence!J1914,$D$4:$D$102,1),0))</f>
        <v/>
      </c>
      <c r="M1914" s="9">
        <f>IF(L1914&lt;0,0,IF(L1914=0,Occurrence!J1914*$I$11,IF(L1914&gt;=99,Occurrence!J1914*$I$12,INDEX($C$4:$C$102,L1914)+(Occurrence!J1914-INDEX($D$4:$D$102,L1914))/(INDEX($D$4:$D$102,L1914+1)-INDEX($D$4:$D$102,L1914))*(INDEX($C$4:$C$102,L1914+1)-INDEX($C$4:$C$102,L1914)))))</f>
        <v/>
      </c>
      <c r="N1914" s="12">
        <f>IF(Occurrence!K1914&lt;=0,-1,IFERROR(MATCH(Occurrence!K1914,$D$4:$D$102,1),0))</f>
        <v/>
      </c>
      <c r="O1914" s="9">
        <f>IF(N1914&lt;0,0,IF(N1914=0,Occurrence!K1914*$I$11,IF(N1914&gt;=99,Occurrence!K1914*$I$12,INDEX($C$4:$C$102,N1914)+(Occurrence!K1914-INDEX($D$4:$D$102,N1914))/(INDEX($D$4:$D$102,N1914+1)-INDEX($D$4:$D$102,N1914))*(INDEX($C$4:$C$102,N1914+1)-INDEX($C$4:$C$102,N1914)))))</f>
        <v/>
      </c>
      <c r="P1914" s="12">
        <f>IFERROR(MATCH(Data!X1914,$F$4:$F$102,1),0)</f>
        <v/>
      </c>
      <c r="Q1914" s="9">
        <f>IF(P1914=0,Data!X1914+$I$13,IF(P1914&gt;=99,Data!X1914+$I$14,INDEX($E$4:$E$102,P1914)+(Data!X1914-INDEX($F$4:$F$102,P1914))/(INDEX($F$4:$F$102,P1914+1)-INDEX($F$4:$F$102,P1914))*(INDEX($E$4:$E$102,P1914+1)-INDEX($E$4:$E$102,P1914))))</f>
        <v/>
      </c>
      <c r="R1914" s="12">
        <f>IFERROR(MATCH(Data!Y1914,$F$4:$F$102,1),0)</f>
        <v/>
      </c>
      <c r="S1914" s="9">
        <f>IF(R1914=0,Data!Y1914+$I$13,IF(R1914&gt;=99,Data!Y1914+$I$14,INDEX($E$4:$E$102,R1914)+(Data!Y1914-INDEX($F$4:$F$102,R1914))/(INDEX($F$4:$F$102,R1914+1)-INDEX($F$4:$F$102,R1914))*(INDEX($E$4:$E$102,R1914+1)-INDEX($E$4:$E$102,R1914))))</f>
        <v/>
      </c>
    </row>
    <row r="1915">
      <c r="K1915" s="14">
        <f>Data!A1915</f>
        <v/>
      </c>
      <c r="L1915" s="12">
        <f>IF(Occurrence!J1915&lt;=0,-1,IFERROR(MATCH(Occurrence!J1915,$D$4:$D$102,1),0))</f>
        <v/>
      </c>
      <c r="M1915" s="9">
        <f>IF(L1915&lt;0,0,IF(L1915=0,Occurrence!J1915*$I$11,IF(L1915&gt;=99,Occurrence!J1915*$I$12,INDEX($C$4:$C$102,L1915)+(Occurrence!J1915-INDEX($D$4:$D$102,L1915))/(INDEX($D$4:$D$102,L1915+1)-INDEX($D$4:$D$102,L1915))*(INDEX($C$4:$C$102,L1915+1)-INDEX($C$4:$C$102,L1915)))))</f>
        <v/>
      </c>
      <c r="N1915" s="12">
        <f>IF(Occurrence!K1915&lt;=0,-1,IFERROR(MATCH(Occurrence!K1915,$D$4:$D$102,1),0))</f>
        <v/>
      </c>
      <c r="O1915" s="9">
        <f>IF(N1915&lt;0,0,IF(N1915=0,Occurrence!K1915*$I$11,IF(N1915&gt;=99,Occurrence!K1915*$I$12,INDEX($C$4:$C$102,N1915)+(Occurrence!K1915-INDEX($D$4:$D$102,N1915))/(INDEX($D$4:$D$102,N1915+1)-INDEX($D$4:$D$102,N1915))*(INDEX($C$4:$C$102,N1915+1)-INDEX($C$4:$C$102,N1915)))))</f>
        <v/>
      </c>
      <c r="P1915" s="12">
        <f>IFERROR(MATCH(Data!X1915,$F$4:$F$102,1),0)</f>
        <v/>
      </c>
      <c r="Q1915" s="9">
        <f>IF(P1915=0,Data!X1915+$I$13,IF(P1915&gt;=99,Data!X1915+$I$14,INDEX($E$4:$E$102,P1915)+(Data!X1915-INDEX($F$4:$F$102,P1915))/(INDEX($F$4:$F$102,P1915+1)-INDEX($F$4:$F$102,P1915))*(INDEX($E$4:$E$102,P1915+1)-INDEX($E$4:$E$102,P1915))))</f>
        <v/>
      </c>
      <c r="R1915" s="12">
        <f>IFERROR(MATCH(Data!Y1915,$F$4:$F$102,1),0)</f>
        <v/>
      </c>
      <c r="S1915" s="9">
        <f>IF(R1915=0,Data!Y1915+$I$13,IF(R1915&gt;=99,Data!Y1915+$I$14,INDEX($E$4:$E$102,R1915)+(Data!Y1915-INDEX($F$4:$F$102,R1915))/(INDEX($F$4:$F$102,R1915+1)-INDEX($F$4:$F$102,R1915))*(INDEX($E$4:$E$102,R1915+1)-INDEX($E$4:$E$102,R1915))))</f>
        <v/>
      </c>
    </row>
    <row r="1916">
      <c r="K1916" s="14">
        <f>Data!A1916</f>
        <v/>
      </c>
      <c r="L1916" s="12">
        <f>IF(Occurrence!J1916&lt;=0,-1,IFERROR(MATCH(Occurrence!J1916,$D$4:$D$102,1),0))</f>
        <v/>
      </c>
      <c r="M1916" s="9">
        <f>IF(L1916&lt;0,0,IF(L1916=0,Occurrence!J1916*$I$11,IF(L1916&gt;=99,Occurrence!J1916*$I$12,INDEX($C$4:$C$102,L1916)+(Occurrence!J1916-INDEX($D$4:$D$102,L1916))/(INDEX($D$4:$D$102,L1916+1)-INDEX($D$4:$D$102,L1916))*(INDEX($C$4:$C$102,L1916+1)-INDEX($C$4:$C$102,L1916)))))</f>
        <v/>
      </c>
      <c r="N1916" s="12">
        <f>IF(Occurrence!K1916&lt;=0,-1,IFERROR(MATCH(Occurrence!K1916,$D$4:$D$102,1),0))</f>
        <v/>
      </c>
      <c r="O1916" s="9">
        <f>IF(N1916&lt;0,0,IF(N1916=0,Occurrence!K1916*$I$11,IF(N1916&gt;=99,Occurrence!K1916*$I$12,INDEX($C$4:$C$102,N1916)+(Occurrence!K1916-INDEX($D$4:$D$102,N1916))/(INDEX($D$4:$D$102,N1916+1)-INDEX($D$4:$D$102,N1916))*(INDEX($C$4:$C$102,N1916+1)-INDEX($C$4:$C$102,N1916)))))</f>
        <v/>
      </c>
      <c r="P1916" s="12">
        <f>IFERROR(MATCH(Data!X1916,$F$4:$F$102,1),0)</f>
        <v/>
      </c>
      <c r="Q1916" s="9">
        <f>IF(P1916=0,Data!X1916+$I$13,IF(P1916&gt;=99,Data!X1916+$I$14,INDEX($E$4:$E$102,P1916)+(Data!X1916-INDEX($F$4:$F$102,P1916))/(INDEX($F$4:$F$102,P1916+1)-INDEX($F$4:$F$102,P1916))*(INDEX($E$4:$E$102,P1916+1)-INDEX($E$4:$E$102,P1916))))</f>
        <v/>
      </c>
      <c r="R1916" s="12">
        <f>IFERROR(MATCH(Data!Y1916,$F$4:$F$102,1),0)</f>
        <v/>
      </c>
      <c r="S1916" s="9">
        <f>IF(R1916=0,Data!Y1916+$I$13,IF(R1916&gt;=99,Data!Y1916+$I$14,INDEX($E$4:$E$102,R1916)+(Data!Y1916-INDEX($F$4:$F$102,R1916))/(INDEX($F$4:$F$102,R1916+1)-INDEX($F$4:$F$102,R1916))*(INDEX($E$4:$E$102,R1916+1)-INDEX($E$4:$E$102,R1916))))</f>
        <v/>
      </c>
    </row>
    <row r="1917">
      <c r="K1917" s="14">
        <f>Data!A1917</f>
        <v/>
      </c>
      <c r="L1917" s="12">
        <f>IF(Occurrence!J1917&lt;=0,-1,IFERROR(MATCH(Occurrence!J1917,$D$4:$D$102,1),0))</f>
        <v/>
      </c>
      <c r="M1917" s="9">
        <f>IF(L1917&lt;0,0,IF(L1917=0,Occurrence!J1917*$I$11,IF(L1917&gt;=99,Occurrence!J1917*$I$12,INDEX($C$4:$C$102,L1917)+(Occurrence!J1917-INDEX($D$4:$D$102,L1917))/(INDEX($D$4:$D$102,L1917+1)-INDEX($D$4:$D$102,L1917))*(INDEX($C$4:$C$102,L1917+1)-INDEX($C$4:$C$102,L1917)))))</f>
        <v/>
      </c>
      <c r="N1917" s="12">
        <f>IF(Occurrence!K1917&lt;=0,-1,IFERROR(MATCH(Occurrence!K1917,$D$4:$D$102,1),0))</f>
        <v/>
      </c>
      <c r="O1917" s="9">
        <f>IF(N1917&lt;0,0,IF(N1917=0,Occurrence!K1917*$I$11,IF(N1917&gt;=99,Occurrence!K1917*$I$12,INDEX($C$4:$C$102,N1917)+(Occurrence!K1917-INDEX($D$4:$D$102,N1917))/(INDEX($D$4:$D$102,N1917+1)-INDEX($D$4:$D$102,N1917))*(INDEX($C$4:$C$102,N1917+1)-INDEX($C$4:$C$102,N1917)))))</f>
        <v/>
      </c>
      <c r="P1917" s="12">
        <f>IFERROR(MATCH(Data!X1917,$F$4:$F$102,1),0)</f>
        <v/>
      </c>
      <c r="Q1917" s="9">
        <f>IF(P1917=0,Data!X1917+$I$13,IF(P1917&gt;=99,Data!X1917+$I$14,INDEX($E$4:$E$102,P1917)+(Data!X1917-INDEX($F$4:$F$102,P1917))/(INDEX($F$4:$F$102,P1917+1)-INDEX($F$4:$F$102,P1917))*(INDEX($E$4:$E$102,P1917+1)-INDEX($E$4:$E$102,P1917))))</f>
        <v/>
      </c>
      <c r="R1917" s="12">
        <f>IFERROR(MATCH(Data!Y1917,$F$4:$F$102,1),0)</f>
        <v/>
      </c>
      <c r="S1917" s="9">
        <f>IF(R1917=0,Data!Y1917+$I$13,IF(R1917&gt;=99,Data!Y1917+$I$14,INDEX($E$4:$E$102,R1917)+(Data!Y1917-INDEX($F$4:$F$102,R1917))/(INDEX($F$4:$F$102,R1917+1)-INDEX($F$4:$F$102,R1917))*(INDEX($E$4:$E$102,R1917+1)-INDEX($E$4:$E$102,R1917))))</f>
        <v/>
      </c>
    </row>
    <row r="1918">
      <c r="K1918" s="14">
        <f>Data!A1918</f>
        <v/>
      </c>
      <c r="L1918" s="12">
        <f>IF(Occurrence!J1918&lt;=0,-1,IFERROR(MATCH(Occurrence!J1918,$D$4:$D$102,1),0))</f>
        <v/>
      </c>
      <c r="M1918" s="9">
        <f>IF(L1918&lt;0,0,IF(L1918=0,Occurrence!J1918*$I$11,IF(L1918&gt;=99,Occurrence!J1918*$I$12,INDEX($C$4:$C$102,L1918)+(Occurrence!J1918-INDEX($D$4:$D$102,L1918))/(INDEX($D$4:$D$102,L1918+1)-INDEX($D$4:$D$102,L1918))*(INDEX($C$4:$C$102,L1918+1)-INDEX($C$4:$C$102,L1918)))))</f>
        <v/>
      </c>
      <c r="N1918" s="12">
        <f>IF(Occurrence!K1918&lt;=0,-1,IFERROR(MATCH(Occurrence!K1918,$D$4:$D$102,1),0))</f>
        <v/>
      </c>
      <c r="O1918" s="9">
        <f>IF(N1918&lt;0,0,IF(N1918=0,Occurrence!K1918*$I$11,IF(N1918&gt;=99,Occurrence!K1918*$I$12,INDEX($C$4:$C$102,N1918)+(Occurrence!K1918-INDEX($D$4:$D$102,N1918))/(INDEX($D$4:$D$102,N1918+1)-INDEX($D$4:$D$102,N1918))*(INDEX($C$4:$C$102,N1918+1)-INDEX($C$4:$C$102,N1918)))))</f>
        <v/>
      </c>
      <c r="P1918" s="12">
        <f>IFERROR(MATCH(Data!X1918,$F$4:$F$102,1),0)</f>
        <v/>
      </c>
      <c r="Q1918" s="9">
        <f>IF(P1918=0,Data!X1918+$I$13,IF(P1918&gt;=99,Data!X1918+$I$14,INDEX($E$4:$E$102,P1918)+(Data!X1918-INDEX($F$4:$F$102,P1918))/(INDEX($F$4:$F$102,P1918+1)-INDEX($F$4:$F$102,P1918))*(INDEX($E$4:$E$102,P1918+1)-INDEX($E$4:$E$102,P1918))))</f>
        <v/>
      </c>
      <c r="R1918" s="12">
        <f>IFERROR(MATCH(Data!Y1918,$F$4:$F$102,1),0)</f>
        <v/>
      </c>
      <c r="S1918" s="9">
        <f>IF(R1918=0,Data!Y1918+$I$13,IF(R1918&gt;=99,Data!Y1918+$I$14,INDEX($E$4:$E$102,R1918)+(Data!Y1918-INDEX($F$4:$F$102,R1918))/(INDEX($F$4:$F$102,R1918+1)-INDEX($F$4:$F$102,R1918))*(INDEX($E$4:$E$102,R1918+1)-INDEX($E$4:$E$102,R1918))))</f>
        <v/>
      </c>
    </row>
    <row r="1919">
      <c r="K1919" s="14">
        <f>Data!A1919</f>
        <v/>
      </c>
      <c r="L1919" s="12">
        <f>IF(Occurrence!J1919&lt;=0,-1,IFERROR(MATCH(Occurrence!J1919,$D$4:$D$102,1),0))</f>
        <v/>
      </c>
      <c r="M1919" s="9">
        <f>IF(L1919&lt;0,0,IF(L1919=0,Occurrence!J1919*$I$11,IF(L1919&gt;=99,Occurrence!J1919*$I$12,INDEX($C$4:$C$102,L1919)+(Occurrence!J1919-INDEX($D$4:$D$102,L1919))/(INDEX($D$4:$D$102,L1919+1)-INDEX($D$4:$D$102,L1919))*(INDEX($C$4:$C$102,L1919+1)-INDEX($C$4:$C$102,L1919)))))</f>
        <v/>
      </c>
      <c r="N1919" s="12">
        <f>IF(Occurrence!K1919&lt;=0,-1,IFERROR(MATCH(Occurrence!K1919,$D$4:$D$102,1),0))</f>
        <v/>
      </c>
      <c r="O1919" s="9">
        <f>IF(N1919&lt;0,0,IF(N1919=0,Occurrence!K1919*$I$11,IF(N1919&gt;=99,Occurrence!K1919*$I$12,INDEX($C$4:$C$102,N1919)+(Occurrence!K1919-INDEX($D$4:$D$102,N1919))/(INDEX($D$4:$D$102,N1919+1)-INDEX($D$4:$D$102,N1919))*(INDEX($C$4:$C$102,N1919+1)-INDEX($C$4:$C$102,N1919)))))</f>
        <v/>
      </c>
      <c r="P1919" s="12">
        <f>IFERROR(MATCH(Data!X1919,$F$4:$F$102,1),0)</f>
        <v/>
      </c>
      <c r="Q1919" s="9">
        <f>IF(P1919=0,Data!X1919+$I$13,IF(P1919&gt;=99,Data!X1919+$I$14,INDEX($E$4:$E$102,P1919)+(Data!X1919-INDEX($F$4:$F$102,P1919))/(INDEX($F$4:$F$102,P1919+1)-INDEX($F$4:$F$102,P1919))*(INDEX($E$4:$E$102,P1919+1)-INDEX($E$4:$E$102,P1919))))</f>
        <v/>
      </c>
      <c r="R1919" s="12">
        <f>IFERROR(MATCH(Data!Y1919,$F$4:$F$102,1),0)</f>
        <v/>
      </c>
      <c r="S1919" s="9">
        <f>IF(R1919=0,Data!Y1919+$I$13,IF(R1919&gt;=99,Data!Y1919+$I$14,INDEX($E$4:$E$102,R1919)+(Data!Y1919-INDEX($F$4:$F$102,R1919))/(INDEX($F$4:$F$102,R1919+1)-INDEX($F$4:$F$102,R1919))*(INDEX($E$4:$E$102,R1919+1)-INDEX($E$4:$E$102,R1919))))</f>
        <v/>
      </c>
    </row>
    <row r="1920">
      <c r="K1920" s="14">
        <f>Data!A1920</f>
        <v/>
      </c>
      <c r="L1920" s="12">
        <f>IF(Occurrence!J1920&lt;=0,-1,IFERROR(MATCH(Occurrence!J1920,$D$4:$D$102,1),0))</f>
        <v/>
      </c>
      <c r="M1920" s="9">
        <f>IF(L1920&lt;0,0,IF(L1920=0,Occurrence!J1920*$I$11,IF(L1920&gt;=99,Occurrence!J1920*$I$12,INDEX($C$4:$C$102,L1920)+(Occurrence!J1920-INDEX($D$4:$D$102,L1920))/(INDEX($D$4:$D$102,L1920+1)-INDEX($D$4:$D$102,L1920))*(INDEX($C$4:$C$102,L1920+1)-INDEX($C$4:$C$102,L1920)))))</f>
        <v/>
      </c>
      <c r="N1920" s="12">
        <f>IF(Occurrence!K1920&lt;=0,-1,IFERROR(MATCH(Occurrence!K1920,$D$4:$D$102,1),0))</f>
        <v/>
      </c>
      <c r="O1920" s="9">
        <f>IF(N1920&lt;0,0,IF(N1920=0,Occurrence!K1920*$I$11,IF(N1920&gt;=99,Occurrence!K1920*$I$12,INDEX($C$4:$C$102,N1920)+(Occurrence!K1920-INDEX($D$4:$D$102,N1920))/(INDEX($D$4:$D$102,N1920+1)-INDEX($D$4:$D$102,N1920))*(INDEX($C$4:$C$102,N1920+1)-INDEX($C$4:$C$102,N1920)))))</f>
        <v/>
      </c>
      <c r="P1920" s="12">
        <f>IFERROR(MATCH(Data!X1920,$F$4:$F$102,1),0)</f>
        <v/>
      </c>
      <c r="Q1920" s="9">
        <f>IF(P1920=0,Data!X1920+$I$13,IF(P1920&gt;=99,Data!X1920+$I$14,INDEX($E$4:$E$102,P1920)+(Data!X1920-INDEX($F$4:$F$102,P1920))/(INDEX($F$4:$F$102,P1920+1)-INDEX($F$4:$F$102,P1920))*(INDEX($E$4:$E$102,P1920+1)-INDEX($E$4:$E$102,P1920))))</f>
        <v/>
      </c>
      <c r="R1920" s="12">
        <f>IFERROR(MATCH(Data!Y1920,$F$4:$F$102,1),0)</f>
        <v/>
      </c>
      <c r="S1920" s="9">
        <f>IF(R1920=0,Data!Y1920+$I$13,IF(R1920&gt;=99,Data!Y1920+$I$14,INDEX($E$4:$E$102,R1920)+(Data!Y1920-INDEX($F$4:$F$102,R1920))/(INDEX($F$4:$F$102,R1920+1)-INDEX($F$4:$F$102,R1920))*(INDEX($E$4:$E$102,R1920+1)-INDEX($E$4:$E$102,R1920))))</f>
        <v/>
      </c>
    </row>
    <row r="1921">
      <c r="K1921" s="14">
        <f>Data!A1921</f>
        <v/>
      </c>
      <c r="L1921" s="12">
        <f>IF(Occurrence!J1921&lt;=0,-1,IFERROR(MATCH(Occurrence!J1921,$D$4:$D$102,1),0))</f>
        <v/>
      </c>
      <c r="M1921" s="9">
        <f>IF(L1921&lt;0,0,IF(L1921=0,Occurrence!J1921*$I$11,IF(L1921&gt;=99,Occurrence!J1921*$I$12,INDEX($C$4:$C$102,L1921)+(Occurrence!J1921-INDEX($D$4:$D$102,L1921))/(INDEX($D$4:$D$102,L1921+1)-INDEX($D$4:$D$102,L1921))*(INDEX($C$4:$C$102,L1921+1)-INDEX($C$4:$C$102,L1921)))))</f>
        <v/>
      </c>
      <c r="N1921" s="12">
        <f>IF(Occurrence!K1921&lt;=0,-1,IFERROR(MATCH(Occurrence!K1921,$D$4:$D$102,1),0))</f>
        <v/>
      </c>
      <c r="O1921" s="9">
        <f>IF(N1921&lt;0,0,IF(N1921=0,Occurrence!K1921*$I$11,IF(N1921&gt;=99,Occurrence!K1921*$I$12,INDEX($C$4:$C$102,N1921)+(Occurrence!K1921-INDEX($D$4:$D$102,N1921))/(INDEX($D$4:$D$102,N1921+1)-INDEX($D$4:$D$102,N1921))*(INDEX($C$4:$C$102,N1921+1)-INDEX($C$4:$C$102,N1921)))))</f>
        <v/>
      </c>
      <c r="P1921" s="12">
        <f>IFERROR(MATCH(Data!X1921,$F$4:$F$102,1),0)</f>
        <v/>
      </c>
      <c r="Q1921" s="9">
        <f>IF(P1921=0,Data!X1921+$I$13,IF(P1921&gt;=99,Data!X1921+$I$14,INDEX($E$4:$E$102,P1921)+(Data!X1921-INDEX($F$4:$F$102,P1921))/(INDEX($F$4:$F$102,P1921+1)-INDEX($F$4:$F$102,P1921))*(INDEX($E$4:$E$102,P1921+1)-INDEX($E$4:$E$102,P1921))))</f>
        <v/>
      </c>
      <c r="R1921" s="12">
        <f>IFERROR(MATCH(Data!Y1921,$F$4:$F$102,1),0)</f>
        <v/>
      </c>
      <c r="S1921" s="9">
        <f>IF(R1921=0,Data!Y1921+$I$13,IF(R1921&gt;=99,Data!Y1921+$I$14,INDEX($E$4:$E$102,R1921)+(Data!Y1921-INDEX($F$4:$F$102,R1921))/(INDEX($F$4:$F$102,R1921+1)-INDEX($F$4:$F$102,R1921))*(INDEX($E$4:$E$102,R1921+1)-INDEX($E$4:$E$102,R1921))))</f>
        <v/>
      </c>
    </row>
    <row r="1922">
      <c r="K1922" s="14">
        <f>Data!A1922</f>
        <v/>
      </c>
      <c r="L1922" s="12">
        <f>IF(Occurrence!J1922&lt;=0,-1,IFERROR(MATCH(Occurrence!J1922,$D$4:$D$102,1),0))</f>
        <v/>
      </c>
      <c r="M1922" s="9">
        <f>IF(L1922&lt;0,0,IF(L1922=0,Occurrence!J1922*$I$11,IF(L1922&gt;=99,Occurrence!J1922*$I$12,INDEX($C$4:$C$102,L1922)+(Occurrence!J1922-INDEX($D$4:$D$102,L1922))/(INDEX($D$4:$D$102,L1922+1)-INDEX($D$4:$D$102,L1922))*(INDEX($C$4:$C$102,L1922+1)-INDEX($C$4:$C$102,L1922)))))</f>
        <v/>
      </c>
      <c r="N1922" s="12">
        <f>IF(Occurrence!K1922&lt;=0,-1,IFERROR(MATCH(Occurrence!K1922,$D$4:$D$102,1),0))</f>
        <v/>
      </c>
      <c r="O1922" s="9">
        <f>IF(N1922&lt;0,0,IF(N1922=0,Occurrence!K1922*$I$11,IF(N1922&gt;=99,Occurrence!K1922*$I$12,INDEX($C$4:$C$102,N1922)+(Occurrence!K1922-INDEX($D$4:$D$102,N1922))/(INDEX($D$4:$D$102,N1922+1)-INDEX($D$4:$D$102,N1922))*(INDEX($C$4:$C$102,N1922+1)-INDEX($C$4:$C$102,N1922)))))</f>
        <v/>
      </c>
      <c r="P1922" s="12">
        <f>IFERROR(MATCH(Data!X1922,$F$4:$F$102,1),0)</f>
        <v/>
      </c>
      <c r="Q1922" s="9">
        <f>IF(P1922=0,Data!X1922+$I$13,IF(P1922&gt;=99,Data!X1922+$I$14,INDEX($E$4:$E$102,P1922)+(Data!X1922-INDEX($F$4:$F$102,P1922))/(INDEX($F$4:$F$102,P1922+1)-INDEX($F$4:$F$102,P1922))*(INDEX($E$4:$E$102,P1922+1)-INDEX($E$4:$E$102,P1922))))</f>
        <v/>
      </c>
      <c r="R1922" s="12">
        <f>IFERROR(MATCH(Data!Y1922,$F$4:$F$102,1),0)</f>
        <v/>
      </c>
      <c r="S1922" s="9">
        <f>IF(R1922=0,Data!Y1922+$I$13,IF(R1922&gt;=99,Data!Y1922+$I$14,INDEX($E$4:$E$102,R1922)+(Data!Y1922-INDEX($F$4:$F$102,R1922))/(INDEX($F$4:$F$102,R1922+1)-INDEX($F$4:$F$102,R1922))*(INDEX($E$4:$E$102,R1922+1)-INDEX($E$4:$E$102,R1922))))</f>
        <v/>
      </c>
    </row>
    <row r="1923">
      <c r="K1923" s="14">
        <f>Data!A1923</f>
        <v/>
      </c>
      <c r="L1923" s="12">
        <f>IF(Occurrence!J1923&lt;=0,-1,IFERROR(MATCH(Occurrence!J1923,$D$4:$D$102,1),0))</f>
        <v/>
      </c>
      <c r="M1923" s="9">
        <f>IF(L1923&lt;0,0,IF(L1923=0,Occurrence!J1923*$I$11,IF(L1923&gt;=99,Occurrence!J1923*$I$12,INDEX($C$4:$C$102,L1923)+(Occurrence!J1923-INDEX($D$4:$D$102,L1923))/(INDEX($D$4:$D$102,L1923+1)-INDEX($D$4:$D$102,L1923))*(INDEX($C$4:$C$102,L1923+1)-INDEX($C$4:$C$102,L1923)))))</f>
        <v/>
      </c>
      <c r="N1923" s="12">
        <f>IF(Occurrence!K1923&lt;=0,-1,IFERROR(MATCH(Occurrence!K1923,$D$4:$D$102,1),0))</f>
        <v/>
      </c>
      <c r="O1923" s="9">
        <f>IF(N1923&lt;0,0,IF(N1923=0,Occurrence!K1923*$I$11,IF(N1923&gt;=99,Occurrence!K1923*$I$12,INDEX($C$4:$C$102,N1923)+(Occurrence!K1923-INDEX($D$4:$D$102,N1923))/(INDEX($D$4:$D$102,N1923+1)-INDEX($D$4:$D$102,N1923))*(INDEX($C$4:$C$102,N1923+1)-INDEX($C$4:$C$102,N1923)))))</f>
        <v/>
      </c>
      <c r="P1923" s="12">
        <f>IFERROR(MATCH(Data!X1923,$F$4:$F$102,1),0)</f>
        <v/>
      </c>
      <c r="Q1923" s="9">
        <f>IF(P1923=0,Data!X1923+$I$13,IF(P1923&gt;=99,Data!X1923+$I$14,INDEX($E$4:$E$102,P1923)+(Data!X1923-INDEX($F$4:$F$102,P1923))/(INDEX($F$4:$F$102,P1923+1)-INDEX($F$4:$F$102,P1923))*(INDEX($E$4:$E$102,P1923+1)-INDEX($E$4:$E$102,P1923))))</f>
        <v/>
      </c>
      <c r="R1923" s="12">
        <f>IFERROR(MATCH(Data!Y1923,$F$4:$F$102,1),0)</f>
        <v/>
      </c>
      <c r="S1923" s="9">
        <f>IF(R1923=0,Data!Y1923+$I$13,IF(R1923&gt;=99,Data!Y1923+$I$14,INDEX($E$4:$E$102,R1923)+(Data!Y1923-INDEX($F$4:$F$102,R1923))/(INDEX($F$4:$F$102,R1923+1)-INDEX($F$4:$F$102,R1923))*(INDEX($E$4:$E$102,R1923+1)-INDEX($E$4:$E$102,R1923))))</f>
        <v/>
      </c>
    </row>
    <row r="1924">
      <c r="K1924" s="14">
        <f>Data!A1924</f>
        <v/>
      </c>
      <c r="L1924" s="12">
        <f>IF(Occurrence!J1924&lt;=0,-1,IFERROR(MATCH(Occurrence!J1924,$D$4:$D$102,1),0))</f>
        <v/>
      </c>
      <c r="M1924" s="9">
        <f>IF(L1924&lt;0,0,IF(L1924=0,Occurrence!J1924*$I$11,IF(L1924&gt;=99,Occurrence!J1924*$I$12,INDEX($C$4:$C$102,L1924)+(Occurrence!J1924-INDEX($D$4:$D$102,L1924))/(INDEX($D$4:$D$102,L1924+1)-INDEX($D$4:$D$102,L1924))*(INDEX($C$4:$C$102,L1924+1)-INDEX($C$4:$C$102,L1924)))))</f>
        <v/>
      </c>
      <c r="N1924" s="12">
        <f>IF(Occurrence!K1924&lt;=0,-1,IFERROR(MATCH(Occurrence!K1924,$D$4:$D$102,1),0))</f>
        <v/>
      </c>
      <c r="O1924" s="9">
        <f>IF(N1924&lt;0,0,IF(N1924=0,Occurrence!K1924*$I$11,IF(N1924&gt;=99,Occurrence!K1924*$I$12,INDEX($C$4:$C$102,N1924)+(Occurrence!K1924-INDEX($D$4:$D$102,N1924))/(INDEX($D$4:$D$102,N1924+1)-INDEX($D$4:$D$102,N1924))*(INDEX($C$4:$C$102,N1924+1)-INDEX($C$4:$C$102,N1924)))))</f>
        <v/>
      </c>
      <c r="P1924" s="12">
        <f>IFERROR(MATCH(Data!X1924,$F$4:$F$102,1),0)</f>
        <v/>
      </c>
      <c r="Q1924" s="9">
        <f>IF(P1924=0,Data!X1924+$I$13,IF(P1924&gt;=99,Data!X1924+$I$14,INDEX($E$4:$E$102,P1924)+(Data!X1924-INDEX($F$4:$F$102,P1924))/(INDEX($F$4:$F$102,P1924+1)-INDEX($F$4:$F$102,P1924))*(INDEX($E$4:$E$102,P1924+1)-INDEX($E$4:$E$102,P1924))))</f>
        <v/>
      </c>
      <c r="R1924" s="12">
        <f>IFERROR(MATCH(Data!Y1924,$F$4:$F$102,1),0)</f>
        <v/>
      </c>
      <c r="S1924" s="9">
        <f>IF(R1924=0,Data!Y1924+$I$13,IF(R1924&gt;=99,Data!Y1924+$I$14,INDEX($E$4:$E$102,R1924)+(Data!Y1924-INDEX($F$4:$F$102,R1924))/(INDEX($F$4:$F$102,R1924+1)-INDEX($F$4:$F$102,R1924))*(INDEX($E$4:$E$102,R1924+1)-INDEX($E$4:$E$102,R1924))))</f>
        <v/>
      </c>
    </row>
    <row r="1925">
      <c r="K1925" s="14">
        <f>Data!A1925</f>
        <v/>
      </c>
      <c r="L1925" s="12">
        <f>IF(Occurrence!J1925&lt;=0,-1,IFERROR(MATCH(Occurrence!J1925,$D$4:$D$102,1),0))</f>
        <v/>
      </c>
      <c r="M1925" s="9">
        <f>IF(L1925&lt;0,0,IF(L1925=0,Occurrence!J1925*$I$11,IF(L1925&gt;=99,Occurrence!J1925*$I$12,INDEX($C$4:$C$102,L1925)+(Occurrence!J1925-INDEX($D$4:$D$102,L1925))/(INDEX($D$4:$D$102,L1925+1)-INDEX($D$4:$D$102,L1925))*(INDEX($C$4:$C$102,L1925+1)-INDEX($C$4:$C$102,L1925)))))</f>
        <v/>
      </c>
      <c r="N1925" s="12">
        <f>IF(Occurrence!K1925&lt;=0,-1,IFERROR(MATCH(Occurrence!K1925,$D$4:$D$102,1),0))</f>
        <v/>
      </c>
      <c r="O1925" s="9">
        <f>IF(N1925&lt;0,0,IF(N1925=0,Occurrence!K1925*$I$11,IF(N1925&gt;=99,Occurrence!K1925*$I$12,INDEX($C$4:$C$102,N1925)+(Occurrence!K1925-INDEX($D$4:$D$102,N1925))/(INDEX($D$4:$D$102,N1925+1)-INDEX($D$4:$D$102,N1925))*(INDEX($C$4:$C$102,N1925+1)-INDEX($C$4:$C$102,N1925)))))</f>
        <v/>
      </c>
      <c r="P1925" s="12">
        <f>IFERROR(MATCH(Data!X1925,$F$4:$F$102,1),0)</f>
        <v/>
      </c>
      <c r="Q1925" s="9">
        <f>IF(P1925=0,Data!X1925+$I$13,IF(P1925&gt;=99,Data!X1925+$I$14,INDEX($E$4:$E$102,P1925)+(Data!X1925-INDEX($F$4:$F$102,P1925))/(INDEX($F$4:$F$102,P1925+1)-INDEX($F$4:$F$102,P1925))*(INDEX($E$4:$E$102,P1925+1)-INDEX($E$4:$E$102,P1925))))</f>
        <v/>
      </c>
      <c r="R1925" s="12">
        <f>IFERROR(MATCH(Data!Y1925,$F$4:$F$102,1),0)</f>
        <v/>
      </c>
      <c r="S1925" s="9">
        <f>IF(R1925=0,Data!Y1925+$I$13,IF(R1925&gt;=99,Data!Y1925+$I$14,INDEX($E$4:$E$102,R1925)+(Data!Y1925-INDEX($F$4:$F$102,R1925))/(INDEX($F$4:$F$102,R1925+1)-INDEX($F$4:$F$102,R1925))*(INDEX($E$4:$E$102,R1925+1)-INDEX($E$4:$E$102,R1925))))</f>
        <v/>
      </c>
    </row>
    <row r="1926">
      <c r="K1926" s="14">
        <f>Data!A1926</f>
        <v/>
      </c>
      <c r="L1926" s="12">
        <f>IF(Occurrence!J1926&lt;=0,-1,IFERROR(MATCH(Occurrence!J1926,$D$4:$D$102,1),0))</f>
        <v/>
      </c>
      <c r="M1926" s="9">
        <f>IF(L1926&lt;0,0,IF(L1926=0,Occurrence!J1926*$I$11,IF(L1926&gt;=99,Occurrence!J1926*$I$12,INDEX($C$4:$C$102,L1926)+(Occurrence!J1926-INDEX($D$4:$D$102,L1926))/(INDEX($D$4:$D$102,L1926+1)-INDEX($D$4:$D$102,L1926))*(INDEX($C$4:$C$102,L1926+1)-INDEX($C$4:$C$102,L1926)))))</f>
        <v/>
      </c>
      <c r="N1926" s="12">
        <f>IF(Occurrence!K1926&lt;=0,-1,IFERROR(MATCH(Occurrence!K1926,$D$4:$D$102,1),0))</f>
        <v/>
      </c>
      <c r="O1926" s="9">
        <f>IF(N1926&lt;0,0,IF(N1926=0,Occurrence!K1926*$I$11,IF(N1926&gt;=99,Occurrence!K1926*$I$12,INDEX($C$4:$C$102,N1926)+(Occurrence!K1926-INDEX($D$4:$D$102,N1926))/(INDEX($D$4:$D$102,N1926+1)-INDEX($D$4:$D$102,N1926))*(INDEX($C$4:$C$102,N1926+1)-INDEX($C$4:$C$102,N1926)))))</f>
        <v/>
      </c>
      <c r="P1926" s="12">
        <f>IFERROR(MATCH(Data!X1926,$F$4:$F$102,1),0)</f>
        <v/>
      </c>
      <c r="Q1926" s="9">
        <f>IF(P1926=0,Data!X1926+$I$13,IF(P1926&gt;=99,Data!X1926+$I$14,INDEX($E$4:$E$102,P1926)+(Data!X1926-INDEX($F$4:$F$102,P1926))/(INDEX($F$4:$F$102,P1926+1)-INDEX($F$4:$F$102,P1926))*(INDEX($E$4:$E$102,P1926+1)-INDEX($E$4:$E$102,P1926))))</f>
        <v/>
      </c>
      <c r="R1926" s="12">
        <f>IFERROR(MATCH(Data!Y1926,$F$4:$F$102,1),0)</f>
        <v/>
      </c>
      <c r="S1926" s="9">
        <f>IF(R1926=0,Data!Y1926+$I$13,IF(R1926&gt;=99,Data!Y1926+$I$14,INDEX($E$4:$E$102,R1926)+(Data!Y1926-INDEX($F$4:$F$102,R1926))/(INDEX($F$4:$F$102,R1926+1)-INDEX($F$4:$F$102,R1926))*(INDEX($E$4:$E$102,R1926+1)-INDEX($E$4:$E$102,R1926))))</f>
        <v/>
      </c>
    </row>
    <row r="1927">
      <c r="K1927" s="14">
        <f>Data!A1927</f>
        <v/>
      </c>
      <c r="L1927" s="12">
        <f>IF(Occurrence!J1927&lt;=0,-1,IFERROR(MATCH(Occurrence!J1927,$D$4:$D$102,1),0))</f>
        <v/>
      </c>
      <c r="M1927" s="9">
        <f>IF(L1927&lt;0,0,IF(L1927=0,Occurrence!J1927*$I$11,IF(L1927&gt;=99,Occurrence!J1927*$I$12,INDEX($C$4:$C$102,L1927)+(Occurrence!J1927-INDEX($D$4:$D$102,L1927))/(INDEX($D$4:$D$102,L1927+1)-INDEX($D$4:$D$102,L1927))*(INDEX($C$4:$C$102,L1927+1)-INDEX($C$4:$C$102,L1927)))))</f>
        <v/>
      </c>
      <c r="N1927" s="12">
        <f>IF(Occurrence!K1927&lt;=0,-1,IFERROR(MATCH(Occurrence!K1927,$D$4:$D$102,1),0))</f>
        <v/>
      </c>
      <c r="O1927" s="9">
        <f>IF(N1927&lt;0,0,IF(N1927=0,Occurrence!K1927*$I$11,IF(N1927&gt;=99,Occurrence!K1927*$I$12,INDEX($C$4:$C$102,N1927)+(Occurrence!K1927-INDEX($D$4:$D$102,N1927))/(INDEX($D$4:$D$102,N1927+1)-INDEX($D$4:$D$102,N1927))*(INDEX($C$4:$C$102,N1927+1)-INDEX($C$4:$C$102,N1927)))))</f>
        <v/>
      </c>
      <c r="P1927" s="12">
        <f>IFERROR(MATCH(Data!X1927,$F$4:$F$102,1),0)</f>
        <v/>
      </c>
      <c r="Q1927" s="9">
        <f>IF(P1927=0,Data!X1927+$I$13,IF(P1927&gt;=99,Data!X1927+$I$14,INDEX($E$4:$E$102,P1927)+(Data!X1927-INDEX($F$4:$F$102,P1927))/(INDEX($F$4:$F$102,P1927+1)-INDEX($F$4:$F$102,P1927))*(INDEX($E$4:$E$102,P1927+1)-INDEX($E$4:$E$102,P1927))))</f>
        <v/>
      </c>
      <c r="R1927" s="12">
        <f>IFERROR(MATCH(Data!Y1927,$F$4:$F$102,1),0)</f>
        <v/>
      </c>
      <c r="S1927" s="9">
        <f>IF(R1927=0,Data!Y1927+$I$13,IF(R1927&gt;=99,Data!Y1927+$I$14,INDEX($E$4:$E$102,R1927)+(Data!Y1927-INDEX($F$4:$F$102,R1927))/(INDEX($F$4:$F$102,R1927+1)-INDEX($F$4:$F$102,R1927))*(INDEX($E$4:$E$102,R1927+1)-INDEX($E$4:$E$102,R1927))))</f>
        <v/>
      </c>
    </row>
    <row r="1928">
      <c r="K1928" s="14">
        <f>Data!A1928</f>
        <v/>
      </c>
      <c r="L1928" s="12">
        <f>IF(Occurrence!J1928&lt;=0,-1,IFERROR(MATCH(Occurrence!J1928,$D$4:$D$102,1),0))</f>
        <v/>
      </c>
      <c r="M1928" s="9">
        <f>IF(L1928&lt;0,0,IF(L1928=0,Occurrence!J1928*$I$11,IF(L1928&gt;=99,Occurrence!J1928*$I$12,INDEX($C$4:$C$102,L1928)+(Occurrence!J1928-INDEX($D$4:$D$102,L1928))/(INDEX($D$4:$D$102,L1928+1)-INDEX($D$4:$D$102,L1928))*(INDEX($C$4:$C$102,L1928+1)-INDEX($C$4:$C$102,L1928)))))</f>
        <v/>
      </c>
      <c r="N1928" s="12">
        <f>IF(Occurrence!K1928&lt;=0,-1,IFERROR(MATCH(Occurrence!K1928,$D$4:$D$102,1),0))</f>
        <v/>
      </c>
      <c r="O1928" s="9">
        <f>IF(N1928&lt;0,0,IF(N1928=0,Occurrence!K1928*$I$11,IF(N1928&gt;=99,Occurrence!K1928*$I$12,INDEX($C$4:$C$102,N1928)+(Occurrence!K1928-INDEX($D$4:$D$102,N1928))/(INDEX($D$4:$D$102,N1928+1)-INDEX($D$4:$D$102,N1928))*(INDEX($C$4:$C$102,N1928+1)-INDEX($C$4:$C$102,N1928)))))</f>
        <v/>
      </c>
      <c r="P1928" s="12">
        <f>IFERROR(MATCH(Data!X1928,$F$4:$F$102,1),0)</f>
        <v/>
      </c>
      <c r="Q1928" s="9">
        <f>IF(P1928=0,Data!X1928+$I$13,IF(P1928&gt;=99,Data!X1928+$I$14,INDEX($E$4:$E$102,P1928)+(Data!X1928-INDEX($F$4:$F$102,P1928))/(INDEX($F$4:$F$102,P1928+1)-INDEX($F$4:$F$102,P1928))*(INDEX($E$4:$E$102,P1928+1)-INDEX($E$4:$E$102,P1928))))</f>
        <v/>
      </c>
      <c r="R1928" s="12">
        <f>IFERROR(MATCH(Data!Y1928,$F$4:$F$102,1),0)</f>
        <v/>
      </c>
      <c r="S1928" s="9">
        <f>IF(R1928=0,Data!Y1928+$I$13,IF(R1928&gt;=99,Data!Y1928+$I$14,INDEX($E$4:$E$102,R1928)+(Data!Y1928-INDEX($F$4:$F$102,R1928))/(INDEX($F$4:$F$102,R1928+1)-INDEX($F$4:$F$102,R1928))*(INDEX($E$4:$E$102,R1928+1)-INDEX($E$4:$E$102,R1928))))</f>
        <v/>
      </c>
    </row>
    <row r="1929">
      <c r="K1929" s="14">
        <f>Data!A1929</f>
        <v/>
      </c>
      <c r="L1929" s="12">
        <f>IF(Occurrence!J1929&lt;=0,-1,IFERROR(MATCH(Occurrence!J1929,$D$4:$D$102,1),0))</f>
        <v/>
      </c>
      <c r="M1929" s="9">
        <f>IF(L1929&lt;0,0,IF(L1929=0,Occurrence!J1929*$I$11,IF(L1929&gt;=99,Occurrence!J1929*$I$12,INDEX($C$4:$C$102,L1929)+(Occurrence!J1929-INDEX($D$4:$D$102,L1929))/(INDEX($D$4:$D$102,L1929+1)-INDEX($D$4:$D$102,L1929))*(INDEX($C$4:$C$102,L1929+1)-INDEX($C$4:$C$102,L1929)))))</f>
        <v/>
      </c>
      <c r="N1929" s="12">
        <f>IF(Occurrence!K1929&lt;=0,-1,IFERROR(MATCH(Occurrence!K1929,$D$4:$D$102,1),0))</f>
        <v/>
      </c>
      <c r="O1929" s="9">
        <f>IF(N1929&lt;0,0,IF(N1929=0,Occurrence!K1929*$I$11,IF(N1929&gt;=99,Occurrence!K1929*$I$12,INDEX($C$4:$C$102,N1929)+(Occurrence!K1929-INDEX($D$4:$D$102,N1929))/(INDEX($D$4:$D$102,N1929+1)-INDEX($D$4:$D$102,N1929))*(INDEX($C$4:$C$102,N1929+1)-INDEX($C$4:$C$102,N1929)))))</f>
        <v/>
      </c>
      <c r="P1929" s="12">
        <f>IFERROR(MATCH(Data!X1929,$F$4:$F$102,1),0)</f>
        <v/>
      </c>
      <c r="Q1929" s="9">
        <f>IF(P1929=0,Data!X1929+$I$13,IF(P1929&gt;=99,Data!X1929+$I$14,INDEX($E$4:$E$102,P1929)+(Data!X1929-INDEX($F$4:$F$102,P1929))/(INDEX($F$4:$F$102,P1929+1)-INDEX($F$4:$F$102,P1929))*(INDEX($E$4:$E$102,P1929+1)-INDEX($E$4:$E$102,P1929))))</f>
        <v/>
      </c>
      <c r="R1929" s="12">
        <f>IFERROR(MATCH(Data!Y1929,$F$4:$F$102,1),0)</f>
        <v/>
      </c>
      <c r="S1929" s="9">
        <f>IF(R1929=0,Data!Y1929+$I$13,IF(R1929&gt;=99,Data!Y1929+$I$14,INDEX($E$4:$E$102,R1929)+(Data!Y1929-INDEX($F$4:$F$102,R1929))/(INDEX($F$4:$F$102,R1929+1)-INDEX($F$4:$F$102,R1929))*(INDEX($E$4:$E$102,R1929+1)-INDEX($E$4:$E$102,R1929))))</f>
        <v/>
      </c>
    </row>
    <row r="1930">
      <c r="K1930" s="14">
        <f>Data!A1930</f>
        <v/>
      </c>
      <c r="L1930" s="12">
        <f>IF(Occurrence!J1930&lt;=0,-1,IFERROR(MATCH(Occurrence!J1930,$D$4:$D$102,1),0))</f>
        <v/>
      </c>
      <c r="M1930" s="9">
        <f>IF(L1930&lt;0,0,IF(L1930=0,Occurrence!J1930*$I$11,IF(L1930&gt;=99,Occurrence!J1930*$I$12,INDEX($C$4:$C$102,L1930)+(Occurrence!J1930-INDEX($D$4:$D$102,L1930))/(INDEX($D$4:$D$102,L1930+1)-INDEX($D$4:$D$102,L1930))*(INDEX($C$4:$C$102,L1930+1)-INDEX($C$4:$C$102,L1930)))))</f>
        <v/>
      </c>
      <c r="N1930" s="12">
        <f>IF(Occurrence!K1930&lt;=0,-1,IFERROR(MATCH(Occurrence!K1930,$D$4:$D$102,1),0))</f>
        <v/>
      </c>
      <c r="O1930" s="9">
        <f>IF(N1930&lt;0,0,IF(N1930=0,Occurrence!K1930*$I$11,IF(N1930&gt;=99,Occurrence!K1930*$I$12,INDEX($C$4:$C$102,N1930)+(Occurrence!K1930-INDEX($D$4:$D$102,N1930))/(INDEX($D$4:$D$102,N1930+1)-INDEX($D$4:$D$102,N1930))*(INDEX($C$4:$C$102,N1930+1)-INDEX($C$4:$C$102,N1930)))))</f>
        <v/>
      </c>
      <c r="P1930" s="12">
        <f>IFERROR(MATCH(Data!X1930,$F$4:$F$102,1),0)</f>
        <v/>
      </c>
      <c r="Q1930" s="9">
        <f>IF(P1930=0,Data!X1930+$I$13,IF(P1930&gt;=99,Data!X1930+$I$14,INDEX($E$4:$E$102,P1930)+(Data!X1930-INDEX($F$4:$F$102,P1930))/(INDEX($F$4:$F$102,P1930+1)-INDEX($F$4:$F$102,P1930))*(INDEX($E$4:$E$102,P1930+1)-INDEX($E$4:$E$102,P1930))))</f>
        <v/>
      </c>
      <c r="R1930" s="12">
        <f>IFERROR(MATCH(Data!Y1930,$F$4:$F$102,1),0)</f>
        <v/>
      </c>
      <c r="S1930" s="9">
        <f>IF(R1930=0,Data!Y1930+$I$13,IF(R1930&gt;=99,Data!Y1930+$I$14,INDEX($E$4:$E$102,R1930)+(Data!Y1930-INDEX($F$4:$F$102,R1930))/(INDEX($F$4:$F$102,R1930+1)-INDEX($F$4:$F$102,R1930))*(INDEX($E$4:$E$102,R1930+1)-INDEX($E$4:$E$102,R1930))))</f>
        <v/>
      </c>
    </row>
    <row r="1931">
      <c r="K1931" s="14">
        <f>Data!A1931</f>
        <v/>
      </c>
      <c r="L1931" s="12">
        <f>IF(Occurrence!J1931&lt;=0,-1,IFERROR(MATCH(Occurrence!J1931,$D$4:$D$102,1),0))</f>
        <v/>
      </c>
      <c r="M1931" s="9">
        <f>IF(L1931&lt;0,0,IF(L1931=0,Occurrence!J1931*$I$11,IF(L1931&gt;=99,Occurrence!J1931*$I$12,INDEX($C$4:$C$102,L1931)+(Occurrence!J1931-INDEX($D$4:$D$102,L1931))/(INDEX($D$4:$D$102,L1931+1)-INDEX($D$4:$D$102,L1931))*(INDEX($C$4:$C$102,L1931+1)-INDEX($C$4:$C$102,L1931)))))</f>
        <v/>
      </c>
      <c r="N1931" s="12">
        <f>IF(Occurrence!K1931&lt;=0,-1,IFERROR(MATCH(Occurrence!K1931,$D$4:$D$102,1),0))</f>
        <v/>
      </c>
      <c r="O1931" s="9">
        <f>IF(N1931&lt;0,0,IF(N1931=0,Occurrence!K1931*$I$11,IF(N1931&gt;=99,Occurrence!K1931*$I$12,INDEX($C$4:$C$102,N1931)+(Occurrence!K1931-INDEX($D$4:$D$102,N1931))/(INDEX($D$4:$D$102,N1931+1)-INDEX($D$4:$D$102,N1931))*(INDEX($C$4:$C$102,N1931+1)-INDEX($C$4:$C$102,N1931)))))</f>
        <v/>
      </c>
      <c r="P1931" s="12">
        <f>IFERROR(MATCH(Data!X1931,$F$4:$F$102,1),0)</f>
        <v/>
      </c>
      <c r="Q1931" s="9">
        <f>IF(P1931=0,Data!X1931+$I$13,IF(P1931&gt;=99,Data!X1931+$I$14,INDEX($E$4:$E$102,P1931)+(Data!X1931-INDEX($F$4:$F$102,P1931))/(INDEX($F$4:$F$102,P1931+1)-INDEX($F$4:$F$102,P1931))*(INDEX($E$4:$E$102,P1931+1)-INDEX($E$4:$E$102,P1931))))</f>
        <v/>
      </c>
      <c r="R1931" s="12">
        <f>IFERROR(MATCH(Data!Y1931,$F$4:$F$102,1),0)</f>
        <v/>
      </c>
      <c r="S1931" s="9">
        <f>IF(R1931=0,Data!Y1931+$I$13,IF(R1931&gt;=99,Data!Y1931+$I$14,INDEX($E$4:$E$102,R1931)+(Data!Y1931-INDEX($F$4:$F$102,R1931))/(INDEX($F$4:$F$102,R1931+1)-INDEX($F$4:$F$102,R1931))*(INDEX($E$4:$E$102,R1931+1)-INDEX($E$4:$E$102,R1931))))</f>
        <v/>
      </c>
    </row>
    <row r="1932">
      <c r="K1932" s="14">
        <f>Data!A1932</f>
        <v/>
      </c>
      <c r="L1932" s="12">
        <f>IF(Occurrence!J1932&lt;=0,-1,IFERROR(MATCH(Occurrence!J1932,$D$4:$D$102,1),0))</f>
        <v/>
      </c>
      <c r="M1932" s="9">
        <f>IF(L1932&lt;0,0,IF(L1932=0,Occurrence!J1932*$I$11,IF(L1932&gt;=99,Occurrence!J1932*$I$12,INDEX($C$4:$C$102,L1932)+(Occurrence!J1932-INDEX($D$4:$D$102,L1932))/(INDEX($D$4:$D$102,L1932+1)-INDEX($D$4:$D$102,L1932))*(INDEX($C$4:$C$102,L1932+1)-INDEX($C$4:$C$102,L1932)))))</f>
        <v/>
      </c>
      <c r="N1932" s="12">
        <f>IF(Occurrence!K1932&lt;=0,-1,IFERROR(MATCH(Occurrence!K1932,$D$4:$D$102,1),0))</f>
        <v/>
      </c>
      <c r="O1932" s="9">
        <f>IF(N1932&lt;0,0,IF(N1932=0,Occurrence!K1932*$I$11,IF(N1932&gt;=99,Occurrence!K1932*$I$12,INDEX($C$4:$C$102,N1932)+(Occurrence!K1932-INDEX($D$4:$D$102,N1932))/(INDEX($D$4:$D$102,N1932+1)-INDEX($D$4:$D$102,N1932))*(INDEX($C$4:$C$102,N1932+1)-INDEX($C$4:$C$102,N1932)))))</f>
        <v/>
      </c>
      <c r="P1932" s="12">
        <f>IFERROR(MATCH(Data!X1932,$F$4:$F$102,1),0)</f>
        <v/>
      </c>
      <c r="Q1932" s="9">
        <f>IF(P1932=0,Data!X1932+$I$13,IF(P1932&gt;=99,Data!X1932+$I$14,INDEX($E$4:$E$102,P1932)+(Data!X1932-INDEX($F$4:$F$102,P1932))/(INDEX($F$4:$F$102,P1932+1)-INDEX($F$4:$F$102,P1932))*(INDEX($E$4:$E$102,P1932+1)-INDEX($E$4:$E$102,P1932))))</f>
        <v/>
      </c>
      <c r="R1932" s="12">
        <f>IFERROR(MATCH(Data!Y1932,$F$4:$F$102,1),0)</f>
        <v/>
      </c>
      <c r="S1932" s="9">
        <f>IF(R1932=0,Data!Y1932+$I$13,IF(R1932&gt;=99,Data!Y1932+$I$14,INDEX($E$4:$E$102,R1932)+(Data!Y1932-INDEX($F$4:$F$102,R1932))/(INDEX($F$4:$F$102,R1932+1)-INDEX($F$4:$F$102,R1932))*(INDEX($E$4:$E$102,R1932+1)-INDEX($E$4:$E$102,R1932))))</f>
        <v/>
      </c>
    </row>
    <row r="1933">
      <c r="K1933" s="14">
        <f>Data!A1933</f>
        <v/>
      </c>
      <c r="L1933" s="12">
        <f>IF(Occurrence!J1933&lt;=0,-1,IFERROR(MATCH(Occurrence!J1933,$D$4:$D$102,1),0))</f>
        <v/>
      </c>
      <c r="M1933" s="9">
        <f>IF(L1933&lt;0,0,IF(L1933=0,Occurrence!J1933*$I$11,IF(L1933&gt;=99,Occurrence!J1933*$I$12,INDEX($C$4:$C$102,L1933)+(Occurrence!J1933-INDEX($D$4:$D$102,L1933))/(INDEX($D$4:$D$102,L1933+1)-INDEX($D$4:$D$102,L1933))*(INDEX($C$4:$C$102,L1933+1)-INDEX($C$4:$C$102,L1933)))))</f>
        <v/>
      </c>
      <c r="N1933" s="12">
        <f>IF(Occurrence!K1933&lt;=0,-1,IFERROR(MATCH(Occurrence!K1933,$D$4:$D$102,1),0))</f>
        <v/>
      </c>
      <c r="O1933" s="9">
        <f>IF(N1933&lt;0,0,IF(N1933=0,Occurrence!K1933*$I$11,IF(N1933&gt;=99,Occurrence!K1933*$I$12,INDEX($C$4:$C$102,N1933)+(Occurrence!K1933-INDEX($D$4:$D$102,N1933))/(INDEX($D$4:$D$102,N1933+1)-INDEX($D$4:$D$102,N1933))*(INDEX($C$4:$C$102,N1933+1)-INDEX($C$4:$C$102,N1933)))))</f>
        <v/>
      </c>
      <c r="P1933" s="12">
        <f>IFERROR(MATCH(Data!X1933,$F$4:$F$102,1),0)</f>
        <v/>
      </c>
      <c r="Q1933" s="9">
        <f>IF(P1933=0,Data!X1933+$I$13,IF(P1933&gt;=99,Data!X1933+$I$14,INDEX($E$4:$E$102,P1933)+(Data!X1933-INDEX($F$4:$F$102,P1933))/(INDEX($F$4:$F$102,P1933+1)-INDEX($F$4:$F$102,P1933))*(INDEX($E$4:$E$102,P1933+1)-INDEX($E$4:$E$102,P1933))))</f>
        <v/>
      </c>
      <c r="R1933" s="12">
        <f>IFERROR(MATCH(Data!Y1933,$F$4:$F$102,1),0)</f>
        <v/>
      </c>
      <c r="S1933" s="9">
        <f>IF(R1933=0,Data!Y1933+$I$13,IF(R1933&gt;=99,Data!Y1933+$I$14,INDEX($E$4:$E$102,R1933)+(Data!Y1933-INDEX($F$4:$F$102,R1933))/(INDEX($F$4:$F$102,R1933+1)-INDEX($F$4:$F$102,R1933))*(INDEX($E$4:$E$102,R1933+1)-INDEX($E$4:$E$102,R1933))))</f>
        <v/>
      </c>
    </row>
    <row r="1934">
      <c r="K1934" s="14">
        <f>Data!A1934</f>
        <v/>
      </c>
      <c r="L1934" s="12">
        <f>IF(Occurrence!J1934&lt;=0,-1,IFERROR(MATCH(Occurrence!J1934,$D$4:$D$102,1),0))</f>
        <v/>
      </c>
      <c r="M1934" s="9">
        <f>IF(L1934&lt;0,0,IF(L1934=0,Occurrence!J1934*$I$11,IF(L1934&gt;=99,Occurrence!J1934*$I$12,INDEX($C$4:$C$102,L1934)+(Occurrence!J1934-INDEX($D$4:$D$102,L1934))/(INDEX($D$4:$D$102,L1934+1)-INDEX($D$4:$D$102,L1934))*(INDEX($C$4:$C$102,L1934+1)-INDEX($C$4:$C$102,L1934)))))</f>
        <v/>
      </c>
      <c r="N1934" s="12">
        <f>IF(Occurrence!K1934&lt;=0,-1,IFERROR(MATCH(Occurrence!K1934,$D$4:$D$102,1),0))</f>
        <v/>
      </c>
      <c r="O1934" s="9">
        <f>IF(N1934&lt;0,0,IF(N1934=0,Occurrence!K1934*$I$11,IF(N1934&gt;=99,Occurrence!K1934*$I$12,INDEX($C$4:$C$102,N1934)+(Occurrence!K1934-INDEX($D$4:$D$102,N1934))/(INDEX($D$4:$D$102,N1934+1)-INDEX($D$4:$D$102,N1934))*(INDEX($C$4:$C$102,N1934+1)-INDEX($C$4:$C$102,N1934)))))</f>
        <v/>
      </c>
      <c r="P1934" s="12">
        <f>IFERROR(MATCH(Data!X1934,$F$4:$F$102,1),0)</f>
        <v/>
      </c>
      <c r="Q1934" s="9">
        <f>IF(P1934=0,Data!X1934+$I$13,IF(P1934&gt;=99,Data!X1934+$I$14,INDEX($E$4:$E$102,P1934)+(Data!X1934-INDEX($F$4:$F$102,P1934))/(INDEX($F$4:$F$102,P1934+1)-INDEX($F$4:$F$102,P1934))*(INDEX($E$4:$E$102,P1934+1)-INDEX($E$4:$E$102,P1934))))</f>
        <v/>
      </c>
      <c r="R1934" s="12">
        <f>IFERROR(MATCH(Data!Y1934,$F$4:$F$102,1),0)</f>
        <v/>
      </c>
      <c r="S1934" s="9">
        <f>IF(R1934=0,Data!Y1934+$I$13,IF(R1934&gt;=99,Data!Y1934+$I$14,INDEX($E$4:$E$102,R1934)+(Data!Y1934-INDEX($F$4:$F$102,R1934))/(INDEX($F$4:$F$102,R1934+1)-INDEX($F$4:$F$102,R1934))*(INDEX($E$4:$E$102,R1934+1)-INDEX($E$4:$E$102,R1934))))</f>
        <v/>
      </c>
    </row>
    <row r="1935">
      <c r="K1935" s="14">
        <f>Data!A1935</f>
        <v/>
      </c>
      <c r="L1935" s="12">
        <f>IF(Occurrence!J1935&lt;=0,-1,IFERROR(MATCH(Occurrence!J1935,$D$4:$D$102,1),0))</f>
        <v/>
      </c>
      <c r="M1935" s="9">
        <f>IF(L1935&lt;0,0,IF(L1935=0,Occurrence!J1935*$I$11,IF(L1935&gt;=99,Occurrence!J1935*$I$12,INDEX($C$4:$C$102,L1935)+(Occurrence!J1935-INDEX($D$4:$D$102,L1935))/(INDEX($D$4:$D$102,L1935+1)-INDEX($D$4:$D$102,L1935))*(INDEX($C$4:$C$102,L1935+1)-INDEX($C$4:$C$102,L1935)))))</f>
        <v/>
      </c>
      <c r="N1935" s="12">
        <f>IF(Occurrence!K1935&lt;=0,-1,IFERROR(MATCH(Occurrence!K1935,$D$4:$D$102,1),0))</f>
        <v/>
      </c>
      <c r="O1935" s="9">
        <f>IF(N1935&lt;0,0,IF(N1935=0,Occurrence!K1935*$I$11,IF(N1935&gt;=99,Occurrence!K1935*$I$12,INDEX($C$4:$C$102,N1935)+(Occurrence!K1935-INDEX($D$4:$D$102,N1935))/(INDEX($D$4:$D$102,N1935+1)-INDEX($D$4:$D$102,N1935))*(INDEX($C$4:$C$102,N1935+1)-INDEX($C$4:$C$102,N1935)))))</f>
        <v/>
      </c>
      <c r="P1935" s="12">
        <f>IFERROR(MATCH(Data!X1935,$F$4:$F$102,1),0)</f>
        <v/>
      </c>
      <c r="Q1935" s="9">
        <f>IF(P1935=0,Data!X1935+$I$13,IF(P1935&gt;=99,Data!X1935+$I$14,INDEX($E$4:$E$102,P1935)+(Data!X1935-INDEX($F$4:$F$102,P1935))/(INDEX($F$4:$F$102,P1935+1)-INDEX($F$4:$F$102,P1935))*(INDEX($E$4:$E$102,P1935+1)-INDEX($E$4:$E$102,P1935))))</f>
        <v/>
      </c>
      <c r="R1935" s="12">
        <f>IFERROR(MATCH(Data!Y1935,$F$4:$F$102,1),0)</f>
        <v/>
      </c>
      <c r="S1935" s="9">
        <f>IF(R1935=0,Data!Y1935+$I$13,IF(R1935&gt;=99,Data!Y1935+$I$14,INDEX($E$4:$E$102,R1935)+(Data!Y1935-INDEX($F$4:$F$102,R1935))/(INDEX($F$4:$F$102,R1935+1)-INDEX($F$4:$F$102,R1935))*(INDEX($E$4:$E$102,R1935+1)-INDEX($E$4:$E$102,R1935))))</f>
        <v/>
      </c>
    </row>
    <row r="1936">
      <c r="K1936" s="14">
        <f>Data!A1936</f>
        <v/>
      </c>
      <c r="L1936" s="12">
        <f>IF(Occurrence!J1936&lt;=0,-1,IFERROR(MATCH(Occurrence!J1936,$D$4:$D$102,1),0))</f>
        <v/>
      </c>
      <c r="M1936" s="9">
        <f>IF(L1936&lt;0,0,IF(L1936=0,Occurrence!J1936*$I$11,IF(L1936&gt;=99,Occurrence!J1936*$I$12,INDEX($C$4:$C$102,L1936)+(Occurrence!J1936-INDEX($D$4:$D$102,L1936))/(INDEX($D$4:$D$102,L1936+1)-INDEX($D$4:$D$102,L1936))*(INDEX($C$4:$C$102,L1936+1)-INDEX($C$4:$C$102,L1936)))))</f>
        <v/>
      </c>
      <c r="N1936" s="12">
        <f>IF(Occurrence!K1936&lt;=0,-1,IFERROR(MATCH(Occurrence!K1936,$D$4:$D$102,1),0))</f>
        <v/>
      </c>
      <c r="O1936" s="9">
        <f>IF(N1936&lt;0,0,IF(N1936=0,Occurrence!K1936*$I$11,IF(N1936&gt;=99,Occurrence!K1936*$I$12,INDEX($C$4:$C$102,N1936)+(Occurrence!K1936-INDEX($D$4:$D$102,N1936))/(INDEX($D$4:$D$102,N1936+1)-INDEX($D$4:$D$102,N1936))*(INDEX($C$4:$C$102,N1936+1)-INDEX($C$4:$C$102,N1936)))))</f>
        <v/>
      </c>
      <c r="P1936" s="12">
        <f>IFERROR(MATCH(Data!X1936,$F$4:$F$102,1),0)</f>
        <v/>
      </c>
      <c r="Q1936" s="9">
        <f>IF(P1936=0,Data!X1936+$I$13,IF(P1936&gt;=99,Data!X1936+$I$14,INDEX($E$4:$E$102,P1936)+(Data!X1936-INDEX($F$4:$F$102,P1936))/(INDEX($F$4:$F$102,P1936+1)-INDEX($F$4:$F$102,P1936))*(INDEX($E$4:$E$102,P1936+1)-INDEX($E$4:$E$102,P1936))))</f>
        <v/>
      </c>
      <c r="R1936" s="12">
        <f>IFERROR(MATCH(Data!Y1936,$F$4:$F$102,1),0)</f>
        <v/>
      </c>
      <c r="S1936" s="9">
        <f>IF(R1936=0,Data!Y1936+$I$13,IF(R1936&gt;=99,Data!Y1936+$I$14,INDEX($E$4:$E$102,R1936)+(Data!Y1936-INDEX($F$4:$F$102,R1936))/(INDEX($F$4:$F$102,R1936+1)-INDEX($F$4:$F$102,R1936))*(INDEX($E$4:$E$102,R1936+1)-INDEX($E$4:$E$102,R1936))))</f>
        <v/>
      </c>
    </row>
    <row r="1937">
      <c r="K1937" s="14">
        <f>Data!A1937</f>
        <v/>
      </c>
      <c r="L1937" s="12">
        <f>IF(Occurrence!J1937&lt;=0,-1,IFERROR(MATCH(Occurrence!J1937,$D$4:$D$102,1),0))</f>
        <v/>
      </c>
      <c r="M1937" s="9">
        <f>IF(L1937&lt;0,0,IF(L1937=0,Occurrence!J1937*$I$11,IF(L1937&gt;=99,Occurrence!J1937*$I$12,INDEX($C$4:$C$102,L1937)+(Occurrence!J1937-INDEX($D$4:$D$102,L1937))/(INDEX($D$4:$D$102,L1937+1)-INDEX($D$4:$D$102,L1937))*(INDEX($C$4:$C$102,L1937+1)-INDEX($C$4:$C$102,L1937)))))</f>
        <v/>
      </c>
      <c r="N1937" s="12">
        <f>IF(Occurrence!K1937&lt;=0,-1,IFERROR(MATCH(Occurrence!K1937,$D$4:$D$102,1),0))</f>
        <v/>
      </c>
      <c r="O1937" s="9">
        <f>IF(N1937&lt;0,0,IF(N1937=0,Occurrence!K1937*$I$11,IF(N1937&gt;=99,Occurrence!K1937*$I$12,INDEX($C$4:$C$102,N1937)+(Occurrence!K1937-INDEX($D$4:$D$102,N1937))/(INDEX($D$4:$D$102,N1937+1)-INDEX($D$4:$D$102,N1937))*(INDEX($C$4:$C$102,N1937+1)-INDEX($C$4:$C$102,N1937)))))</f>
        <v/>
      </c>
      <c r="P1937" s="12">
        <f>IFERROR(MATCH(Data!X1937,$F$4:$F$102,1),0)</f>
        <v/>
      </c>
      <c r="Q1937" s="9">
        <f>IF(P1937=0,Data!X1937+$I$13,IF(P1937&gt;=99,Data!X1937+$I$14,INDEX($E$4:$E$102,P1937)+(Data!X1937-INDEX($F$4:$F$102,P1937))/(INDEX($F$4:$F$102,P1937+1)-INDEX($F$4:$F$102,P1937))*(INDEX($E$4:$E$102,P1937+1)-INDEX($E$4:$E$102,P1937))))</f>
        <v/>
      </c>
      <c r="R1937" s="12">
        <f>IFERROR(MATCH(Data!Y1937,$F$4:$F$102,1),0)</f>
        <v/>
      </c>
      <c r="S1937" s="9">
        <f>IF(R1937=0,Data!Y1937+$I$13,IF(R1937&gt;=99,Data!Y1937+$I$14,INDEX($E$4:$E$102,R1937)+(Data!Y1937-INDEX($F$4:$F$102,R1937))/(INDEX($F$4:$F$102,R1937+1)-INDEX($F$4:$F$102,R1937))*(INDEX($E$4:$E$102,R1937+1)-INDEX($E$4:$E$102,R1937))))</f>
        <v/>
      </c>
    </row>
    <row r="1938">
      <c r="K1938" s="14">
        <f>Data!A1938</f>
        <v/>
      </c>
      <c r="L1938" s="12">
        <f>IF(Occurrence!J1938&lt;=0,-1,IFERROR(MATCH(Occurrence!J1938,$D$4:$D$102,1),0))</f>
        <v/>
      </c>
      <c r="M1938" s="9">
        <f>IF(L1938&lt;0,0,IF(L1938=0,Occurrence!J1938*$I$11,IF(L1938&gt;=99,Occurrence!J1938*$I$12,INDEX($C$4:$C$102,L1938)+(Occurrence!J1938-INDEX($D$4:$D$102,L1938))/(INDEX($D$4:$D$102,L1938+1)-INDEX($D$4:$D$102,L1938))*(INDEX($C$4:$C$102,L1938+1)-INDEX($C$4:$C$102,L1938)))))</f>
        <v/>
      </c>
      <c r="N1938" s="12">
        <f>IF(Occurrence!K1938&lt;=0,-1,IFERROR(MATCH(Occurrence!K1938,$D$4:$D$102,1),0))</f>
        <v/>
      </c>
      <c r="O1938" s="9">
        <f>IF(N1938&lt;0,0,IF(N1938=0,Occurrence!K1938*$I$11,IF(N1938&gt;=99,Occurrence!K1938*$I$12,INDEX($C$4:$C$102,N1938)+(Occurrence!K1938-INDEX($D$4:$D$102,N1938))/(INDEX($D$4:$D$102,N1938+1)-INDEX($D$4:$D$102,N1938))*(INDEX($C$4:$C$102,N1938+1)-INDEX($C$4:$C$102,N1938)))))</f>
        <v/>
      </c>
      <c r="P1938" s="12">
        <f>IFERROR(MATCH(Data!X1938,$F$4:$F$102,1),0)</f>
        <v/>
      </c>
      <c r="Q1938" s="9">
        <f>IF(P1938=0,Data!X1938+$I$13,IF(P1938&gt;=99,Data!X1938+$I$14,INDEX($E$4:$E$102,P1938)+(Data!X1938-INDEX($F$4:$F$102,P1938))/(INDEX($F$4:$F$102,P1938+1)-INDEX($F$4:$F$102,P1938))*(INDEX($E$4:$E$102,P1938+1)-INDEX($E$4:$E$102,P1938))))</f>
        <v/>
      </c>
      <c r="R1938" s="12">
        <f>IFERROR(MATCH(Data!Y1938,$F$4:$F$102,1),0)</f>
        <v/>
      </c>
      <c r="S1938" s="9">
        <f>IF(R1938=0,Data!Y1938+$I$13,IF(R1938&gt;=99,Data!Y1938+$I$14,INDEX($E$4:$E$102,R1938)+(Data!Y1938-INDEX($F$4:$F$102,R1938))/(INDEX($F$4:$F$102,R1938+1)-INDEX($F$4:$F$102,R1938))*(INDEX($E$4:$E$102,R1938+1)-INDEX($E$4:$E$102,R1938))))</f>
        <v/>
      </c>
    </row>
    <row r="1939">
      <c r="K1939" s="14">
        <f>Data!A1939</f>
        <v/>
      </c>
      <c r="L1939" s="12">
        <f>IF(Occurrence!J1939&lt;=0,-1,IFERROR(MATCH(Occurrence!J1939,$D$4:$D$102,1),0))</f>
        <v/>
      </c>
      <c r="M1939" s="9">
        <f>IF(L1939&lt;0,0,IF(L1939=0,Occurrence!J1939*$I$11,IF(L1939&gt;=99,Occurrence!J1939*$I$12,INDEX($C$4:$C$102,L1939)+(Occurrence!J1939-INDEX($D$4:$D$102,L1939))/(INDEX($D$4:$D$102,L1939+1)-INDEX($D$4:$D$102,L1939))*(INDEX($C$4:$C$102,L1939+1)-INDEX($C$4:$C$102,L1939)))))</f>
        <v/>
      </c>
      <c r="N1939" s="12">
        <f>IF(Occurrence!K1939&lt;=0,-1,IFERROR(MATCH(Occurrence!K1939,$D$4:$D$102,1),0))</f>
        <v/>
      </c>
      <c r="O1939" s="9">
        <f>IF(N1939&lt;0,0,IF(N1939=0,Occurrence!K1939*$I$11,IF(N1939&gt;=99,Occurrence!K1939*$I$12,INDEX($C$4:$C$102,N1939)+(Occurrence!K1939-INDEX($D$4:$D$102,N1939))/(INDEX($D$4:$D$102,N1939+1)-INDEX($D$4:$D$102,N1939))*(INDEX($C$4:$C$102,N1939+1)-INDEX($C$4:$C$102,N1939)))))</f>
        <v/>
      </c>
      <c r="P1939" s="12">
        <f>IFERROR(MATCH(Data!X1939,$F$4:$F$102,1),0)</f>
        <v/>
      </c>
      <c r="Q1939" s="9">
        <f>IF(P1939=0,Data!X1939+$I$13,IF(P1939&gt;=99,Data!X1939+$I$14,INDEX($E$4:$E$102,P1939)+(Data!X1939-INDEX($F$4:$F$102,P1939))/(INDEX($F$4:$F$102,P1939+1)-INDEX($F$4:$F$102,P1939))*(INDEX($E$4:$E$102,P1939+1)-INDEX($E$4:$E$102,P1939))))</f>
        <v/>
      </c>
      <c r="R1939" s="12">
        <f>IFERROR(MATCH(Data!Y1939,$F$4:$F$102,1),0)</f>
        <v/>
      </c>
      <c r="S1939" s="9">
        <f>IF(R1939=0,Data!Y1939+$I$13,IF(R1939&gt;=99,Data!Y1939+$I$14,INDEX($E$4:$E$102,R1939)+(Data!Y1939-INDEX($F$4:$F$102,R1939))/(INDEX($F$4:$F$102,R1939+1)-INDEX($F$4:$F$102,R1939))*(INDEX($E$4:$E$102,R1939+1)-INDEX($E$4:$E$102,R1939))))</f>
        <v/>
      </c>
    </row>
    <row r="1940">
      <c r="K1940" s="14">
        <f>Data!A1940</f>
        <v/>
      </c>
      <c r="L1940" s="12">
        <f>IF(Occurrence!J1940&lt;=0,-1,IFERROR(MATCH(Occurrence!J1940,$D$4:$D$102,1),0))</f>
        <v/>
      </c>
      <c r="M1940" s="9">
        <f>IF(L1940&lt;0,0,IF(L1940=0,Occurrence!J1940*$I$11,IF(L1940&gt;=99,Occurrence!J1940*$I$12,INDEX($C$4:$C$102,L1940)+(Occurrence!J1940-INDEX($D$4:$D$102,L1940))/(INDEX($D$4:$D$102,L1940+1)-INDEX($D$4:$D$102,L1940))*(INDEX($C$4:$C$102,L1940+1)-INDEX($C$4:$C$102,L1940)))))</f>
        <v/>
      </c>
      <c r="N1940" s="12">
        <f>IF(Occurrence!K1940&lt;=0,-1,IFERROR(MATCH(Occurrence!K1940,$D$4:$D$102,1),0))</f>
        <v/>
      </c>
      <c r="O1940" s="9">
        <f>IF(N1940&lt;0,0,IF(N1940=0,Occurrence!K1940*$I$11,IF(N1940&gt;=99,Occurrence!K1940*$I$12,INDEX($C$4:$C$102,N1940)+(Occurrence!K1940-INDEX($D$4:$D$102,N1940))/(INDEX($D$4:$D$102,N1940+1)-INDEX($D$4:$D$102,N1940))*(INDEX($C$4:$C$102,N1940+1)-INDEX($C$4:$C$102,N1940)))))</f>
        <v/>
      </c>
      <c r="P1940" s="12">
        <f>IFERROR(MATCH(Data!X1940,$F$4:$F$102,1),0)</f>
        <v/>
      </c>
      <c r="Q1940" s="9">
        <f>IF(P1940=0,Data!X1940+$I$13,IF(P1940&gt;=99,Data!X1940+$I$14,INDEX($E$4:$E$102,P1940)+(Data!X1940-INDEX($F$4:$F$102,P1940))/(INDEX($F$4:$F$102,P1940+1)-INDEX($F$4:$F$102,P1940))*(INDEX($E$4:$E$102,P1940+1)-INDEX($E$4:$E$102,P1940))))</f>
        <v/>
      </c>
      <c r="R1940" s="12">
        <f>IFERROR(MATCH(Data!Y1940,$F$4:$F$102,1),0)</f>
        <v/>
      </c>
      <c r="S1940" s="9">
        <f>IF(R1940=0,Data!Y1940+$I$13,IF(R1940&gt;=99,Data!Y1940+$I$14,INDEX($E$4:$E$102,R1940)+(Data!Y1940-INDEX($F$4:$F$102,R1940))/(INDEX($F$4:$F$102,R1940+1)-INDEX($F$4:$F$102,R1940))*(INDEX($E$4:$E$102,R1940+1)-INDEX($E$4:$E$102,R1940))))</f>
        <v/>
      </c>
    </row>
    <row r="1941">
      <c r="K1941" s="14">
        <f>Data!A1941</f>
        <v/>
      </c>
      <c r="L1941" s="12">
        <f>IF(Occurrence!J1941&lt;=0,-1,IFERROR(MATCH(Occurrence!J1941,$D$4:$D$102,1),0))</f>
        <v/>
      </c>
      <c r="M1941" s="9">
        <f>IF(L1941&lt;0,0,IF(L1941=0,Occurrence!J1941*$I$11,IF(L1941&gt;=99,Occurrence!J1941*$I$12,INDEX($C$4:$C$102,L1941)+(Occurrence!J1941-INDEX($D$4:$D$102,L1941))/(INDEX($D$4:$D$102,L1941+1)-INDEX($D$4:$D$102,L1941))*(INDEX($C$4:$C$102,L1941+1)-INDEX($C$4:$C$102,L1941)))))</f>
        <v/>
      </c>
      <c r="N1941" s="12">
        <f>IF(Occurrence!K1941&lt;=0,-1,IFERROR(MATCH(Occurrence!K1941,$D$4:$D$102,1),0))</f>
        <v/>
      </c>
      <c r="O1941" s="9">
        <f>IF(N1941&lt;0,0,IF(N1941=0,Occurrence!K1941*$I$11,IF(N1941&gt;=99,Occurrence!K1941*$I$12,INDEX($C$4:$C$102,N1941)+(Occurrence!K1941-INDEX($D$4:$D$102,N1941))/(INDEX($D$4:$D$102,N1941+1)-INDEX($D$4:$D$102,N1941))*(INDEX($C$4:$C$102,N1941+1)-INDEX($C$4:$C$102,N1941)))))</f>
        <v/>
      </c>
      <c r="P1941" s="12">
        <f>IFERROR(MATCH(Data!X1941,$F$4:$F$102,1),0)</f>
        <v/>
      </c>
      <c r="Q1941" s="9">
        <f>IF(P1941=0,Data!X1941+$I$13,IF(P1941&gt;=99,Data!X1941+$I$14,INDEX($E$4:$E$102,P1941)+(Data!X1941-INDEX($F$4:$F$102,P1941))/(INDEX($F$4:$F$102,P1941+1)-INDEX($F$4:$F$102,P1941))*(INDEX($E$4:$E$102,P1941+1)-INDEX($E$4:$E$102,P1941))))</f>
        <v/>
      </c>
      <c r="R1941" s="12">
        <f>IFERROR(MATCH(Data!Y1941,$F$4:$F$102,1),0)</f>
        <v/>
      </c>
      <c r="S1941" s="9">
        <f>IF(R1941=0,Data!Y1941+$I$13,IF(R1941&gt;=99,Data!Y1941+$I$14,INDEX($E$4:$E$102,R1941)+(Data!Y1941-INDEX($F$4:$F$102,R1941))/(INDEX($F$4:$F$102,R1941+1)-INDEX($F$4:$F$102,R1941))*(INDEX($E$4:$E$102,R1941+1)-INDEX($E$4:$E$102,R1941))))</f>
        <v/>
      </c>
    </row>
    <row r="1942">
      <c r="K1942" s="14">
        <f>Data!A1942</f>
        <v/>
      </c>
      <c r="L1942" s="12">
        <f>IF(Occurrence!J1942&lt;=0,-1,IFERROR(MATCH(Occurrence!J1942,$D$4:$D$102,1),0))</f>
        <v/>
      </c>
      <c r="M1942" s="9">
        <f>IF(L1942&lt;0,0,IF(L1942=0,Occurrence!J1942*$I$11,IF(L1942&gt;=99,Occurrence!J1942*$I$12,INDEX($C$4:$C$102,L1942)+(Occurrence!J1942-INDEX($D$4:$D$102,L1942))/(INDEX($D$4:$D$102,L1942+1)-INDEX($D$4:$D$102,L1942))*(INDEX($C$4:$C$102,L1942+1)-INDEX($C$4:$C$102,L1942)))))</f>
        <v/>
      </c>
      <c r="N1942" s="12">
        <f>IF(Occurrence!K1942&lt;=0,-1,IFERROR(MATCH(Occurrence!K1942,$D$4:$D$102,1),0))</f>
        <v/>
      </c>
      <c r="O1942" s="9">
        <f>IF(N1942&lt;0,0,IF(N1942=0,Occurrence!K1942*$I$11,IF(N1942&gt;=99,Occurrence!K1942*$I$12,INDEX($C$4:$C$102,N1942)+(Occurrence!K1942-INDEX($D$4:$D$102,N1942))/(INDEX($D$4:$D$102,N1942+1)-INDEX($D$4:$D$102,N1942))*(INDEX($C$4:$C$102,N1942+1)-INDEX($C$4:$C$102,N1942)))))</f>
        <v/>
      </c>
      <c r="P1942" s="12">
        <f>IFERROR(MATCH(Data!X1942,$F$4:$F$102,1),0)</f>
        <v/>
      </c>
      <c r="Q1942" s="9">
        <f>IF(P1942=0,Data!X1942+$I$13,IF(P1942&gt;=99,Data!X1942+$I$14,INDEX($E$4:$E$102,P1942)+(Data!X1942-INDEX($F$4:$F$102,P1942))/(INDEX($F$4:$F$102,P1942+1)-INDEX($F$4:$F$102,P1942))*(INDEX($E$4:$E$102,P1942+1)-INDEX($E$4:$E$102,P1942))))</f>
        <v/>
      </c>
      <c r="R1942" s="12">
        <f>IFERROR(MATCH(Data!Y1942,$F$4:$F$102,1),0)</f>
        <v/>
      </c>
      <c r="S1942" s="9">
        <f>IF(R1942=0,Data!Y1942+$I$13,IF(R1942&gt;=99,Data!Y1942+$I$14,INDEX($E$4:$E$102,R1942)+(Data!Y1942-INDEX($F$4:$F$102,R1942))/(INDEX($F$4:$F$102,R1942+1)-INDEX($F$4:$F$102,R1942))*(INDEX($E$4:$E$102,R1942+1)-INDEX($E$4:$E$102,R1942))))</f>
        <v/>
      </c>
    </row>
    <row r="1943">
      <c r="K1943" s="14">
        <f>Data!A1943</f>
        <v/>
      </c>
      <c r="L1943" s="12">
        <f>IF(Occurrence!J1943&lt;=0,-1,IFERROR(MATCH(Occurrence!J1943,$D$4:$D$102,1),0))</f>
        <v/>
      </c>
      <c r="M1943" s="9">
        <f>IF(L1943&lt;0,0,IF(L1943=0,Occurrence!J1943*$I$11,IF(L1943&gt;=99,Occurrence!J1943*$I$12,INDEX($C$4:$C$102,L1943)+(Occurrence!J1943-INDEX($D$4:$D$102,L1943))/(INDEX($D$4:$D$102,L1943+1)-INDEX($D$4:$D$102,L1943))*(INDEX($C$4:$C$102,L1943+1)-INDEX($C$4:$C$102,L1943)))))</f>
        <v/>
      </c>
      <c r="N1943" s="12">
        <f>IF(Occurrence!K1943&lt;=0,-1,IFERROR(MATCH(Occurrence!K1943,$D$4:$D$102,1),0))</f>
        <v/>
      </c>
      <c r="O1943" s="9">
        <f>IF(N1943&lt;0,0,IF(N1943=0,Occurrence!K1943*$I$11,IF(N1943&gt;=99,Occurrence!K1943*$I$12,INDEX($C$4:$C$102,N1943)+(Occurrence!K1943-INDEX($D$4:$D$102,N1943))/(INDEX($D$4:$D$102,N1943+1)-INDEX($D$4:$D$102,N1943))*(INDEX($C$4:$C$102,N1943+1)-INDEX($C$4:$C$102,N1943)))))</f>
        <v/>
      </c>
      <c r="P1943" s="12">
        <f>IFERROR(MATCH(Data!X1943,$F$4:$F$102,1),0)</f>
        <v/>
      </c>
      <c r="Q1943" s="9">
        <f>IF(P1943=0,Data!X1943+$I$13,IF(P1943&gt;=99,Data!X1943+$I$14,INDEX($E$4:$E$102,P1943)+(Data!X1943-INDEX($F$4:$F$102,P1943))/(INDEX($F$4:$F$102,P1943+1)-INDEX($F$4:$F$102,P1943))*(INDEX($E$4:$E$102,P1943+1)-INDEX($E$4:$E$102,P1943))))</f>
        <v/>
      </c>
      <c r="R1943" s="12">
        <f>IFERROR(MATCH(Data!Y1943,$F$4:$F$102,1),0)</f>
        <v/>
      </c>
      <c r="S1943" s="9">
        <f>IF(R1943=0,Data!Y1943+$I$13,IF(R1943&gt;=99,Data!Y1943+$I$14,INDEX($E$4:$E$102,R1943)+(Data!Y1943-INDEX($F$4:$F$102,R1943))/(INDEX($F$4:$F$102,R1943+1)-INDEX($F$4:$F$102,R1943))*(INDEX($E$4:$E$102,R1943+1)-INDEX($E$4:$E$102,R1943))))</f>
        <v/>
      </c>
    </row>
    <row r="1944">
      <c r="K1944" s="14">
        <f>Data!A1944</f>
        <v/>
      </c>
      <c r="L1944" s="12">
        <f>IF(Occurrence!J1944&lt;=0,-1,IFERROR(MATCH(Occurrence!J1944,$D$4:$D$102,1),0))</f>
        <v/>
      </c>
      <c r="M1944" s="9">
        <f>IF(L1944&lt;0,0,IF(L1944=0,Occurrence!J1944*$I$11,IF(L1944&gt;=99,Occurrence!J1944*$I$12,INDEX($C$4:$C$102,L1944)+(Occurrence!J1944-INDEX($D$4:$D$102,L1944))/(INDEX($D$4:$D$102,L1944+1)-INDEX($D$4:$D$102,L1944))*(INDEX($C$4:$C$102,L1944+1)-INDEX($C$4:$C$102,L1944)))))</f>
        <v/>
      </c>
      <c r="N1944" s="12">
        <f>IF(Occurrence!K1944&lt;=0,-1,IFERROR(MATCH(Occurrence!K1944,$D$4:$D$102,1),0))</f>
        <v/>
      </c>
      <c r="O1944" s="9">
        <f>IF(N1944&lt;0,0,IF(N1944=0,Occurrence!K1944*$I$11,IF(N1944&gt;=99,Occurrence!K1944*$I$12,INDEX($C$4:$C$102,N1944)+(Occurrence!K1944-INDEX($D$4:$D$102,N1944))/(INDEX($D$4:$D$102,N1944+1)-INDEX($D$4:$D$102,N1944))*(INDEX($C$4:$C$102,N1944+1)-INDEX($C$4:$C$102,N1944)))))</f>
        <v/>
      </c>
      <c r="P1944" s="12">
        <f>IFERROR(MATCH(Data!X1944,$F$4:$F$102,1),0)</f>
        <v/>
      </c>
      <c r="Q1944" s="9">
        <f>IF(P1944=0,Data!X1944+$I$13,IF(P1944&gt;=99,Data!X1944+$I$14,INDEX($E$4:$E$102,P1944)+(Data!X1944-INDEX($F$4:$F$102,P1944))/(INDEX($F$4:$F$102,P1944+1)-INDEX($F$4:$F$102,P1944))*(INDEX($E$4:$E$102,P1944+1)-INDEX($E$4:$E$102,P1944))))</f>
        <v/>
      </c>
      <c r="R1944" s="12">
        <f>IFERROR(MATCH(Data!Y1944,$F$4:$F$102,1),0)</f>
        <v/>
      </c>
      <c r="S1944" s="9">
        <f>IF(R1944=0,Data!Y1944+$I$13,IF(R1944&gt;=99,Data!Y1944+$I$14,INDEX($E$4:$E$102,R1944)+(Data!Y1944-INDEX($F$4:$F$102,R1944))/(INDEX($F$4:$F$102,R1944+1)-INDEX($F$4:$F$102,R1944))*(INDEX($E$4:$E$102,R1944+1)-INDEX($E$4:$E$102,R1944))))</f>
        <v/>
      </c>
    </row>
    <row r="1945">
      <c r="K1945" s="14">
        <f>Data!A1945</f>
        <v/>
      </c>
      <c r="L1945" s="12">
        <f>IF(Occurrence!J1945&lt;=0,-1,IFERROR(MATCH(Occurrence!J1945,$D$4:$D$102,1),0))</f>
        <v/>
      </c>
      <c r="M1945" s="9">
        <f>IF(L1945&lt;0,0,IF(L1945=0,Occurrence!J1945*$I$11,IF(L1945&gt;=99,Occurrence!J1945*$I$12,INDEX($C$4:$C$102,L1945)+(Occurrence!J1945-INDEX($D$4:$D$102,L1945))/(INDEX($D$4:$D$102,L1945+1)-INDEX($D$4:$D$102,L1945))*(INDEX($C$4:$C$102,L1945+1)-INDEX($C$4:$C$102,L1945)))))</f>
        <v/>
      </c>
      <c r="N1945" s="12">
        <f>IF(Occurrence!K1945&lt;=0,-1,IFERROR(MATCH(Occurrence!K1945,$D$4:$D$102,1),0))</f>
        <v/>
      </c>
      <c r="O1945" s="9">
        <f>IF(N1945&lt;0,0,IF(N1945=0,Occurrence!K1945*$I$11,IF(N1945&gt;=99,Occurrence!K1945*$I$12,INDEX($C$4:$C$102,N1945)+(Occurrence!K1945-INDEX($D$4:$D$102,N1945))/(INDEX($D$4:$D$102,N1945+1)-INDEX($D$4:$D$102,N1945))*(INDEX($C$4:$C$102,N1945+1)-INDEX($C$4:$C$102,N1945)))))</f>
        <v/>
      </c>
      <c r="P1945" s="12">
        <f>IFERROR(MATCH(Data!X1945,$F$4:$F$102,1),0)</f>
        <v/>
      </c>
      <c r="Q1945" s="9">
        <f>IF(P1945=0,Data!X1945+$I$13,IF(P1945&gt;=99,Data!X1945+$I$14,INDEX($E$4:$E$102,P1945)+(Data!X1945-INDEX($F$4:$F$102,P1945))/(INDEX($F$4:$F$102,P1945+1)-INDEX($F$4:$F$102,P1945))*(INDEX($E$4:$E$102,P1945+1)-INDEX($E$4:$E$102,P1945))))</f>
        <v/>
      </c>
      <c r="R1945" s="12">
        <f>IFERROR(MATCH(Data!Y1945,$F$4:$F$102,1),0)</f>
        <v/>
      </c>
      <c r="S1945" s="9">
        <f>IF(R1945=0,Data!Y1945+$I$13,IF(R1945&gt;=99,Data!Y1945+$I$14,INDEX($E$4:$E$102,R1945)+(Data!Y1945-INDEX($F$4:$F$102,R1945))/(INDEX($F$4:$F$102,R1945+1)-INDEX($F$4:$F$102,R1945))*(INDEX($E$4:$E$102,R1945+1)-INDEX($E$4:$E$102,R1945))))</f>
        <v/>
      </c>
    </row>
    <row r="1946">
      <c r="K1946" s="14">
        <f>Data!A1946</f>
        <v/>
      </c>
      <c r="L1946" s="12">
        <f>IF(Occurrence!J1946&lt;=0,-1,IFERROR(MATCH(Occurrence!J1946,$D$4:$D$102,1),0))</f>
        <v/>
      </c>
      <c r="M1946" s="9">
        <f>IF(L1946&lt;0,0,IF(L1946=0,Occurrence!J1946*$I$11,IF(L1946&gt;=99,Occurrence!J1946*$I$12,INDEX($C$4:$C$102,L1946)+(Occurrence!J1946-INDEX($D$4:$D$102,L1946))/(INDEX($D$4:$D$102,L1946+1)-INDEX($D$4:$D$102,L1946))*(INDEX($C$4:$C$102,L1946+1)-INDEX($C$4:$C$102,L1946)))))</f>
        <v/>
      </c>
      <c r="N1946" s="12">
        <f>IF(Occurrence!K1946&lt;=0,-1,IFERROR(MATCH(Occurrence!K1946,$D$4:$D$102,1),0))</f>
        <v/>
      </c>
      <c r="O1946" s="9">
        <f>IF(N1946&lt;0,0,IF(N1946=0,Occurrence!K1946*$I$11,IF(N1946&gt;=99,Occurrence!K1946*$I$12,INDEX($C$4:$C$102,N1946)+(Occurrence!K1946-INDEX($D$4:$D$102,N1946))/(INDEX($D$4:$D$102,N1946+1)-INDEX($D$4:$D$102,N1946))*(INDEX($C$4:$C$102,N1946+1)-INDEX($C$4:$C$102,N1946)))))</f>
        <v/>
      </c>
      <c r="P1946" s="12">
        <f>IFERROR(MATCH(Data!X1946,$F$4:$F$102,1),0)</f>
        <v/>
      </c>
      <c r="Q1946" s="9">
        <f>IF(P1946=0,Data!X1946+$I$13,IF(P1946&gt;=99,Data!X1946+$I$14,INDEX($E$4:$E$102,P1946)+(Data!X1946-INDEX($F$4:$F$102,P1946))/(INDEX($F$4:$F$102,P1946+1)-INDEX($F$4:$F$102,P1946))*(INDEX($E$4:$E$102,P1946+1)-INDEX($E$4:$E$102,P1946))))</f>
        <v/>
      </c>
      <c r="R1946" s="12">
        <f>IFERROR(MATCH(Data!Y1946,$F$4:$F$102,1),0)</f>
        <v/>
      </c>
      <c r="S1946" s="9">
        <f>IF(R1946=0,Data!Y1946+$I$13,IF(R1946&gt;=99,Data!Y1946+$I$14,INDEX($E$4:$E$102,R1946)+(Data!Y1946-INDEX($F$4:$F$102,R1946))/(INDEX($F$4:$F$102,R1946+1)-INDEX($F$4:$F$102,R1946))*(INDEX($E$4:$E$102,R1946+1)-INDEX($E$4:$E$102,R1946))))</f>
        <v/>
      </c>
    </row>
    <row r="1947">
      <c r="K1947" s="14">
        <f>Data!A1947</f>
        <v/>
      </c>
      <c r="L1947" s="12">
        <f>IF(Occurrence!J1947&lt;=0,-1,IFERROR(MATCH(Occurrence!J1947,$D$4:$D$102,1),0))</f>
        <v/>
      </c>
      <c r="M1947" s="9">
        <f>IF(L1947&lt;0,0,IF(L1947=0,Occurrence!J1947*$I$11,IF(L1947&gt;=99,Occurrence!J1947*$I$12,INDEX($C$4:$C$102,L1947)+(Occurrence!J1947-INDEX($D$4:$D$102,L1947))/(INDEX($D$4:$D$102,L1947+1)-INDEX($D$4:$D$102,L1947))*(INDEX($C$4:$C$102,L1947+1)-INDEX($C$4:$C$102,L1947)))))</f>
        <v/>
      </c>
      <c r="N1947" s="12">
        <f>IF(Occurrence!K1947&lt;=0,-1,IFERROR(MATCH(Occurrence!K1947,$D$4:$D$102,1),0))</f>
        <v/>
      </c>
      <c r="O1947" s="9">
        <f>IF(N1947&lt;0,0,IF(N1947=0,Occurrence!K1947*$I$11,IF(N1947&gt;=99,Occurrence!K1947*$I$12,INDEX($C$4:$C$102,N1947)+(Occurrence!K1947-INDEX($D$4:$D$102,N1947))/(INDEX($D$4:$D$102,N1947+1)-INDEX($D$4:$D$102,N1947))*(INDEX($C$4:$C$102,N1947+1)-INDEX($C$4:$C$102,N1947)))))</f>
        <v/>
      </c>
      <c r="P1947" s="12">
        <f>IFERROR(MATCH(Data!X1947,$F$4:$F$102,1),0)</f>
        <v/>
      </c>
      <c r="Q1947" s="9">
        <f>IF(P1947=0,Data!X1947+$I$13,IF(P1947&gt;=99,Data!X1947+$I$14,INDEX($E$4:$E$102,P1947)+(Data!X1947-INDEX($F$4:$F$102,P1947))/(INDEX($F$4:$F$102,P1947+1)-INDEX($F$4:$F$102,P1947))*(INDEX($E$4:$E$102,P1947+1)-INDEX($E$4:$E$102,P1947))))</f>
        <v/>
      </c>
      <c r="R1947" s="12">
        <f>IFERROR(MATCH(Data!Y1947,$F$4:$F$102,1),0)</f>
        <v/>
      </c>
      <c r="S1947" s="9">
        <f>IF(R1947=0,Data!Y1947+$I$13,IF(R1947&gt;=99,Data!Y1947+$I$14,INDEX($E$4:$E$102,R1947)+(Data!Y1947-INDEX($F$4:$F$102,R1947))/(INDEX($F$4:$F$102,R1947+1)-INDEX($F$4:$F$102,R1947))*(INDEX($E$4:$E$102,R1947+1)-INDEX($E$4:$E$102,R1947))))</f>
        <v/>
      </c>
    </row>
    <row r="1948">
      <c r="K1948" s="14">
        <f>Data!A1948</f>
        <v/>
      </c>
      <c r="L1948" s="12">
        <f>IF(Occurrence!J1948&lt;=0,-1,IFERROR(MATCH(Occurrence!J1948,$D$4:$D$102,1),0))</f>
        <v/>
      </c>
      <c r="M1948" s="9">
        <f>IF(L1948&lt;0,0,IF(L1948=0,Occurrence!J1948*$I$11,IF(L1948&gt;=99,Occurrence!J1948*$I$12,INDEX($C$4:$C$102,L1948)+(Occurrence!J1948-INDEX($D$4:$D$102,L1948))/(INDEX($D$4:$D$102,L1948+1)-INDEX($D$4:$D$102,L1948))*(INDEX($C$4:$C$102,L1948+1)-INDEX($C$4:$C$102,L1948)))))</f>
        <v/>
      </c>
      <c r="N1948" s="12">
        <f>IF(Occurrence!K1948&lt;=0,-1,IFERROR(MATCH(Occurrence!K1948,$D$4:$D$102,1),0))</f>
        <v/>
      </c>
      <c r="O1948" s="9">
        <f>IF(N1948&lt;0,0,IF(N1948=0,Occurrence!K1948*$I$11,IF(N1948&gt;=99,Occurrence!K1948*$I$12,INDEX($C$4:$C$102,N1948)+(Occurrence!K1948-INDEX($D$4:$D$102,N1948))/(INDEX($D$4:$D$102,N1948+1)-INDEX($D$4:$D$102,N1948))*(INDEX($C$4:$C$102,N1948+1)-INDEX($C$4:$C$102,N1948)))))</f>
        <v/>
      </c>
      <c r="P1948" s="12">
        <f>IFERROR(MATCH(Data!X1948,$F$4:$F$102,1),0)</f>
        <v/>
      </c>
      <c r="Q1948" s="9">
        <f>IF(P1948=0,Data!X1948+$I$13,IF(P1948&gt;=99,Data!X1948+$I$14,INDEX($E$4:$E$102,P1948)+(Data!X1948-INDEX($F$4:$F$102,P1948))/(INDEX($F$4:$F$102,P1948+1)-INDEX($F$4:$F$102,P1948))*(INDEX($E$4:$E$102,P1948+1)-INDEX($E$4:$E$102,P1948))))</f>
        <v/>
      </c>
      <c r="R1948" s="12">
        <f>IFERROR(MATCH(Data!Y1948,$F$4:$F$102,1),0)</f>
        <v/>
      </c>
      <c r="S1948" s="9">
        <f>IF(R1948=0,Data!Y1948+$I$13,IF(R1948&gt;=99,Data!Y1948+$I$14,INDEX($E$4:$E$102,R1948)+(Data!Y1948-INDEX($F$4:$F$102,R1948))/(INDEX($F$4:$F$102,R1948+1)-INDEX($F$4:$F$102,R1948))*(INDEX($E$4:$E$102,R1948+1)-INDEX($E$4:$E$102,R1948))))</f>
        <v/>
      </c>
    </row>
    <row r="1949">
      <c r="K1949" s="14">
        <f>Data!A1949</f>
        <v/>
      </c>
      <c r="L1949" s="12">
        <f>IF(Occurrence!J1949&lt;=0,-1,IFERROR(MATCH(Occurrence!J1949,$D$4:$D$102,1),0))</f>
        <v/>
      </c>
      <c r="M1949" s="9">
        <f>IF(L1949&lt;0,0,IF(L1949=0,Occurrence!J1949*$I$11,IF(L1949&gt;=99,Occurrence!J1949*$I$12,INDEX($C$4:$C$102,L1949)+(Occurrence!J1949-INDEX($D$4:$D$102,L1949))/(INDEX($D$4:$D$102,L1949+1)-INDEX($D$4:$D$102,L1949))*(INDEX($C$4:$C$102,L1949+1)-INDEX($C$4:$C$102,L1949)))))</f>
        <v/>
      </c>
      <c r="N1949" s="12">
        <f>IF(Occurrence!K1949&lt;=0,-1,IFERROR(MATCH(Occurrence!K1949,$D$4:$D$102,1),0))</f>
        <v/>
      </c>
      <c r="O1949" s="9">
        <f>IF(N1949&lt;0,0,IF(N1949=0,Occurrence!K1949*$I$11,IF(N1949&gt;=99,Occurrence!K1949*$I$12,INDEX($C$4:$C$102,N1949)+(Occurrence!K1949-INDEX($D$4:$D$102,N1949))/(INDEX($D$4:$D$102,N1949+1)-INDEX($D$4:$D$102,N1949))*(INDEX($C$4:$C$102,N1949+1)-INDEX($C$4:$C$102,N1949)))))</f>
        <v/>
      </c>
      <c r="P1949" s="12">
        <f>IFERROR(MATCH(Data!X1949,$F$4:$F$102,1),0)</f>
        <v/>
      </c>
      <c r="Q1949" s="9">
        <f>IF(P1949=0,Data!X1949+$I$13,IF(P1949&gt;=99,Data!X1949+$I$14,INDEX($E$4:$E$102,P1949)+(Data!X1949-INDEX($F$4:$F$102,P1949))/(INDEX($F$4:$F$102,P1949+1)-INDEX($F$4:$F$102,P1949))*(INDEX($E$4:$E$102,P1949+1)-INDEX($E$4:$E$102,P1949))))</f>
        <v/>
      </c>
      <c r="R1949" s="12">
        <f>IFERROR(MATCH(Data!Y1949,$F$4:$F$102,1),0)</f>
        <v/>
      </c>
      <c r="S1949" s="9">
        <f>IF(R1949=0,Data!Y1949+$I$13,IF(R1949&gt;=99,Data!Y1949+$I$14,INDEX($E$4:$E$102,R1949)+(Data!Y1949-INDEX($F$4:$F$102,R1949))/(INDEX($F$4:$F$102,R1949+1)-INDEX($F$4:$F$102,R1949))*(INDEX($E$4:$E$102,R1949+1)-INDEX($E$4:$E$102,R1949))))</f>
        <v/>
      </c>
    </row>
    <row r="1950">
      <c r="K1950" s="14">
        <f>Data!A1950</f>
        <v/>
      </c>
      <c r="L1950" s="12">
        <f>IF(Occurrence!J1950&lt;=0,-1,IFERROR(MATCH(Occurrence!J1950,$D$4:$D$102,1),0))</f>
        <v/>
      </c>
      <c r="M1950" s="9">
        <f>IF(L1950&lt;0,0,IF(L1950=0,Occurrence!J1950*$I$11,IF(L1950&gt;=99,Occurrence!J1950*$I$12,INDEX($C$4:$C$102,L1950)+(Occurrence!J1950-INDEX($D$4:$D$102,L1950))/(INDEX($D$4:$D$102,L1950+1)-INDEX($D$4:$D$102,L1950))*(INDEX($C$4:$C$102,L1950+1)-INDEX($C$4:$C$102,L1950)))))</f>
        <v/>
      </c>
      <c r="N1950" s="12">
        <f>IF(Occurrence!K1950&lt;=0,-1,IFERROR(MATCH(Occurrence!K1950,$D$4:$D$102,1),0))</f>
        <v/>
      </c>
      <c r="O1950" s="9">
        <f>IF(N1950&lt;0,0,IF(N1950=0,Occurrence!K1950*$I$11,IF(N1950&gt;=99,Occurrence!K1950*$I$12,INDEX($C$4:$C$102,N1950)+(Occurrence!K1950-INDEX($D$4:$D$102,N1950))/(INDEX($D$4:$D$102,N1950+1)-INDEX($D$4:$D$102,N1950))*(INDEX($C$4:$C$102,N1950+1)-INDEX($C$4:$C$102,N1950)))))</f>
        <v/>
      </c>
      <c r="P1950" s="12">
        <f>IFERROR(MATCH(Data!X1950,$F$4:$F$102,1),0)</f>
        <v/>
      </c>
      <c r="Q1950" s="9">
        <f>IF(P1950=0,Data!X1950+$I$13,IF(P1950&gt;=99,Data!X1950+$I$14,INDEX($E$4:$E$102,P1950)+(Data!X1950-INDEX($F$4:$F$102,P1950))/(INDEX($F$4:$F$102,P1950+1)-INDEX($F$4:$F$102,P1950))*(INDEX($E$4:$E$102,P1950+1)-INDEX($E$4:$E$102,P1950))))</f>
        <v/>
      </c>
      <c r="R1950" s="12">
        <f>IFERROR(MATCH(Data!Y1950,$F$4:$F$102,1),0)</f>
        <v/>
      </c>
      <c r="S1950" s="9">
        <f>IF(R1950=0,Data!Y1950+$I$13,IF(R1950&gt;=99,Data!Y1950+$I$14,INDEX($E$4:$E$102,R1950)+(Data!Y1950-INDEX($F$4:$F$102,R1950))/(INDEX($F$4:$F$102,R1950+1)-INDEX($F$4:$F$102,R1950))*(INDEX($E$4:$E$102,R1950+1)-INDEX($E$4:$E$102,R1950))))</f>
        <v/>
      </c>
    </row>
    <row r="1951">
      <c r="K1951" s="14">
        <f>Data!A1951</f>
        <v/>
      </c>
      <c r="L1951" s="12">
        <f>IF(Occurrence!J1951&lt;=0,-1,IFERROR(MATCH(Occurrence!J1951,$D$4:$D$102,1),0))</f>
        <v/>
      </c>
      <c r="M1951" s="9">
        <f>IF(L1951&lt;0,0,IF(L1951=0,Occurrence!J1951*$I$11,IF(L1951&gt;=99,Occurrence!J1951*$I$12,INDEX($C$4:$C$102,L1951)+(Occurrence!J1951-INDEX($D$4:$D$102,L1951))/(INDEX($D$4:$D$102,L1951+1)-INDEX($D$4:$D$102,L1951))*(INDEX($C$4:$C$102,L1951+1)-INDEX($C$4:$C$102,L1951)))))</f>
        <v/>
      </c>
      <c r="N1951" s="12">
        <f>IF(Occurrence!K1951&lt;=0,-1,IFERROR(MATCH(Occurrence!K1951,$D$4:$D$102,1),0))</f>
        <v/>
      </c>
      <c r="O1951" s="9">
        <f>IF(N1951&lt;0,0,IF(N1951=0,Occurrence!K1951*$I$11,IF(N1951&gt;=99,Occurrence!K1951*$I$12,INDEX($C$4:$C$102,N1951)+(Occurrence!K1951-INDEX($D$4:$D$102,N1951))/(INDEX($D$4:$D$102,N1951+1)-INDEX($D$4:$D$102,N1951))*(INDEX($C$4:$C$102,N1951+1)-INDEX($C$4:$C$102,N1951)))))</f>
        <v/>
      </c>
      <c r="P1951" s="12">
        <f>IFERROR(MATCH(Data!X1951,$F$4:$F$102,1),0)</f>
        <v/>
      </c>
      <c r="Q1951" s="9">
        <f>IF(P1951=0,Data!X1951+$I$13,IF(P1951&gt;=99,Data!X1951+$I$14,INDEX($E$4:$E$102,P1951)+(Data!X1951-INDEX($F$4:$F$102,P1951))/(INDEX($F$4:$F$102,P1951+1)-INDEX($F$4:$F$102,P1951))*(INDEX($E$4:$E$102,P1951+1)-INDEX($E$4:$E$102,P1951))))</f>
        <v/>
      </c>
      <c r="R1951" s="12">
        <f>IFERROR(MATCH(Data!Y1951,$F$4:$F$102,1),0)</f>
        <v/>
      </c>
      <c r="S1951" s="9">
        <f>IF(R1951=0,Data!Y1951+$I$13,IF(R1951&gt;=99,Data!Y1951+$I$14,INDEX($E$4:$E$102,R1951)+(Data!Y1951-INDEX($F$4:$F$102,R1951))/(INDEX($F$4:$F$102,R1951+1)-INDEX($F$4:$F$102,R1951))*(INDEX($E$4:$E$102,R1951+1)-INDEX($E$4:$E$102,R1951))))</f>
        <v/>
      </c>
    </row>
    <row r="1952">
      <c r="K1952" s="14">
        <f>Data!A1952</f>
        <v/>
      </c>
      <c r="L1952" s="12">
        <f>IF(Occurrence!J1952&lt;=0,-1,IFERROR(MATCH(Occurrence!J1952,$D$4:$D$102,1),0))</f>
        <v/>
      </c>
      <c r="M1952" s="9">
        <f>IF(L1952&lt;0,0,IF(L1952=0,Occurrence!J1952*$I$11,IF(L1952&gt;=99,Occurrence!J1952*$I$12,INDEX($C$4:$C$102,L1952)+(Occurrence!J1952-INDEX($D$4:$D$102,L1952))/(INDEX($D$4:$D$102,L1952+1)-INDEX($D$4:$D$102,L1952))*(INDEX($C$4:$C$102,L1952+1)-INDEX($C$4:$C$102,L1952)))))</f>
        <v/>
      </c>
      <c r="N1952" s="12">
        <f>IF(Occurrence!K1952&lt;=0,-1,IFERROR(MATCH(Occurrence!K1952,$D$4:$D$102,1),0))</f>
        <v/>
      </c>
      <c r="O1952" s="9">
        <f>IF(N1952&lt;0,0,IF(N1952=0,Occurrence!K1952*$I$11,IF(N1952&gt;=99,Occurrence!K1952*$I$12,INDEX($C$4:$C$102,N1952)+(Occurrence!K1952-INDEX($D$4:$D$102,N1952))/(INDEX($D$4:$D$102,N1952+1)-INDEX($D$4:$D$102,N1952))*(INDEX($C$4:$C$102,N1952+1)-INDEX($C$4:$C$102,N1952)))))</f>
        <v/>
      </c>
      <c r="P1952" s="12">
        <f>IFERROR(MATCH(Data!X1952,$F$4:$F$102,1),0)</f>
        <v/>
      </c>
      <c r="Q1952" s="9">
        <f>IF(P1952=0,Data!X1952+$I$13,IF(P1952&gt;=99,Data!X1952+$I$14,INDEX($E$4:$E$102,P1952)+(Data!X1952-INDEX($F$4:$F$102,P1952))/(INDEX($F$4:$F$102,P1952+1)-INDEX($F$4:$F$102,P1952))*(INDEX($E$4:$E$102,P1952+1)-INDEX($E$4:$E$102,P1952))))</f>
        <v/>
      </c>
      <c r="R1952" s="12">
        <f>IFERROR(MATCH(Data!Y1952,$F$4:$F$102,1),0)</f>
        <v/>
      </c>
      <c r="S1952" s="9">
        <f>IF(R1952=0,Data!Y1952+$I$13,IF(R1952&gt;=99,Data!Y1952+$I$14,INDEX($E$4:$E$102,R1952)+(Data!Y1952-INDEX($F$4:$F$102,R1952))/(INDEX($F$4:$F$102,R1952+1)-INDEX($F$4:$F$102,R1952))*(INDEX($E$4:$E$102,R1952+1)-INDEX($E$4:$E$102,R1952))))</f>
        <v/>
      </c>
    </row>
    <row r="1953">
      <c r="K1953" s="14">
        <f>Data!A1953</f>
        <v/>
      </c>
      <c r="L1953" s="12">
        <f>IF(Occurrence!J1953&lt;=0,-1,IFERROR(MATCH(Occurrence!J1953,$D$4:$D$102,1),0))</f>
        <v/>
      </c>
      <c r="M1953" s="9">
        <f>IF(L1953&lt;0,0,IF(L1953=0,Occurrence!J1953*$I$11,IF(L1953&gt;=99,Occurrence!J1953*$I$12,INDEX($C$4:$C$102,L1953)+(Occurrence!J1953-INDEX($D$4:$D$102,L1953))/(INDEX($D$4:$D$102,L1953+1)-INDEX($D$4:$D$102,L1953))*(INDEX($C$4:$C$102,L1953+1)-INDEX($C$4:$C$102,L1953)))))</f>
        <v/>
      </c>
      <c r="N1953" s="12">
        <f>IF(Occurrence!K1953&lt;=0,-1,IFERROR(MATCH(Occurrence!K1953,$D$4:$D$102,1),0))</f>
        <v/>
      </c>
      <c r="O1953" s="9">
        <f>IF(N1953&lt;0,0,IF(N1953=0,Occurrence!K1953*$I$11,IF(N1953&gt;=99,Occurrence!K1953*$I$12,INDEX($C$4:$C$102,N1953)+(Occurrence!K1953-INDEX($D$4:$D$102,N1953))/(INDEX($D$4:$D$102,N1953+1)-INDEX($D$4:$D$102,N1953))*(INDEX($C$4:$C$102,N1953+1)-INDEX($C$4:$C$102,N1953)))))</f>
        <v/>
      </c>
      <c r="P1953" s="12">
        <f>IFERROR(MATCH(Data!X1953,$F$4:$F$102,1),0)</f>
        <v/>
      </c>
      <c r="Q1953" s="9">
        <f>IF(P1953=0,Data!X1953+$I$13,IF(P1953&gt;=99,Data!X1953+$I$14,INDEX($E$4:$E$102,P1953)+(Data!X1953-INDEX($F$4:$F$102,P1953))/(INDEX($F$4:$F$102,P1953+1)-INDEX($F$4:$F$102,P1953))*(INDEX($E$4:$E$102,P1953+1)-INDEX($E$4:$E$102,P1953))))</f>
        <v/>
      </c>
      <c r="R1953" s="12">
        <f>IFERROR(MATCH(Data!Y1953,$F$4:$F$102,1),0)</f>
        <v/>
      </c>
      <c r="S1953" s="9">
        <f>IF(R1953=0,Data!Y1953+$I$13,IF(R1953&gt;=99,Data!Y1953+$I$14,INDEX($E$4:$E$102,R1953)+(Data!Y1953-INDEX($F$4:$F$102,R1953))/(INDEX($F$4:$F$102,R1953+1)-INDEX($F$4:$F$102,R1953))*(INDEX($E$4:$E$102,R1953+1)-INDEX($E$4:$E$102,R1953))))</f>
        <v/>
      </c>
    </row>
    <row r="1954">
      <c r="K1954" s="14">
        <f>Data!A1954</f>
        <v/>
      </c>
      <c r="L1954" s="12">
        <f>IF(Occurrence!J1954&lt;=0,-1,IFERROR(MATCH(Occurrence!J1954,$D$4:$D$102,1),0))</f>
        <v/>
      </c>
      <c r="M1954" s="9">
        <f>IF(L1954&lt;0,0,IF(L1954=0,Occurrence!J1954*$I$11,IF(L1954&gt;=99,Occurrence!J1954*$I$12,INDEX($C$4:$C$102,L1954)+(Occurrence!J1954-INDEX($D$4:$D$102,L1954))/(INDEX($D$4:$D$102,L1954+1)-INDEX($D$4:$D$102,L1954))*(INDEX($C$4:$C$102,L1954+1)-INDEX($C$4:$C$102,L1954)))))</f>
        <v/>
      </c>
      <c r="N1954" s="12">
        <f>IF(Occurrence!K1954&lt;=0,-1,IFERROR(MATCH(Occurrence!K1954,$D$4:$D$102,1),0))</f>
        <v/>
      </c>
      <c r="O1954" s="9">
        <f>IF(N1954&lt;0,0,IF(N1954=0,Occurrence!K1954*$I$11,IF(N1954&gt;=99,Occurrence!K1954*$I$12,INDEX($C$4:$C$102,N1954)+(Occurrence!K1954-INDEX($D$4:$D$102,N1954))/(INDEX($D$4:$D$102,N1954+1)-INDEX($D$4:$D$102,N1954))*(INDEX($C$4:$C$102,N1954+1)-INDEX($C$4:$C$102,N1954)))))</f>
        <v/>
      </c>
      <c r="P1954" s="12">
        <f>IFERROR(MATCH(Data!X1954,$F$4:$F$102,1),0)</f>
        <v/>
      </c>
      <c r="Q1954" s="9">
        <f>IF(P1954=0,Data!X1954+$I$13,IF(P1954&gt;=99,Data!X1954+$I$14,INDEX($E$4:$E$102,P1954)+(Data!X1954-INDEX($F$4:$F$102,P1954))/(INDEX($F$4:$F$102,P1954+1)-INDEX($F$4:$F$102,P1954))*(INDEX($E$4:$E$102,P1954+1)-INDEX($E$4:$E$102,P1954))))</f>
        <v/>
      </c>
      <c r="R1954" s="12">
        <f>IFERROR(MATCH(Data!Y1954,$F$4:$F$102,1),0)</f>
        <v/>
      </c>
      <c r="S1954" s="9">
        <f>IF(R1954=0,Data!Y1954+$I$13,IF(R1954&gt;=99,Data!Y1954+$I$14,INDEX($E$4:$E$102,R1954)+(Data!Y1954-INDEX($F$4:$F$102,R1954))/(INDEX($F$4:$F$102,R1954+1)-INDEX($F$4:$F$102,R1954))*(INDEX($E$4:$E$102,R1954+1)-INDEX($E$4:$E$102,R1954))))</f>
        <v/>
      </c>
    </row>
    <row r="1955">
      <c r="K1955" s="14">
        <f>Data!A1955</f>
        <v/>
      </c>
      <c r="L1955" s="12">
        <f>IF(Occurrence!J1955&lt;=0,-1,IFERROR(MATCH(Occurrence!J1955,$D$4:$D$102,1),0))</f>
        <v/>
      </c>
      <c r="M1955" s="9">
        <f>IF(L1955&lt;0,0,IF(L1955=0,Occurrence!J1955*$I$11,IF(L1955&gt;=99,Occurrence!J1955*$I$12,INDEX($C$4:$C$102,L1955)+(Occurrence!J1955-INDEX($D$4:$D$102,L1955))/(INDEX($D$4:$D$102,L1955+1)-INDEX($D$4:$D$102,L1955))*(INDEX($C$4:$C$102,L1955+1)-INDEX($C$4:$C$102,L1955)))))</f>
        <v/>
      </c>
      <c r="N1955" s="12">
        <f>IF(Occurrence!K1955&lt;=0,-1,IFERROR(MATCH(Occurrence!K1955,$D$4:$D$102,1),0))</f>
        <v/>
      </c>
      <c r="O1955" s="9">
        <f>IF(N1955&lt;0,0,IF(N1955=0,Occurrence!K1955*$I$11,IF(N1955&gt;=99,Occurrence!K1955*$I$12,INDEX($C$4:$C$102,N1955)+(Occurrence!K1955-INDEX($D$4:$D$102,N1955))/(INDEX($D$4:$D$102,N1955+1)-INDEX($D$4:$D$102,N1955))*(INDEX($C$4:$C$102,N1955+1)-INDEX($C$4:$C$102,N1955)))))</f>
        <v/>
      </c>
      <c r="P1955" s="12">
        <f>IFERROR(MATCH(Data!X1955,$F$4:$F$102,1),0)</f>
        <v/>
      </c>
      <c r="Q1955" s="9">
        <f>IF(P1955=0,Data!X1955+$I$13,IF(P1955&gt;=99,Data!X1955+$I$14,INDEX($E$4:$E$102,P1955)+(Data!X1955-INDEX($F$4:$F$102,P1955))/(INDEX($F$4:$F$102,P1955+1)-INDEX($F$4:$F$102,P1955))*(INDEX($E$4:$E$102,P1955+1)-INDEX($E$4:$E$102,P1955))))</f>
        <v/>
      </c>
      <c r="R1955" s="12">
        <f>IFERROR(MATCH(Data!Y1955,$F$4:$F$102,1),0)</f>
        <v/>
      </c>
      <c r="S1955" s="9">
        <f>IF(R1955=0,Data!Y1955+$I$13,IF(R1955&gt;=99,Data!Y1955+$I$14,INDEX($E$4:$E$102,R1955)+(Data!Y1955-INDEX($F$4:$F$102,R1955))/(INDEX($F$4:$F$102,R1955+1)-INDEX($F$4:$F$102,R1955))*(INDEX($E$4:$E$102,R1955+1)-INDEX($E$4:$E$102,R1955))))</f>
        <v/>
      </c>
    </row>
    <row r="1956">
      <c r="K1956" s="14">
        <f>Data!A1956</f>
        <v/>
      </c>
      <c r="L1956" s="12">
        <f>IF(Occurrence!J1956&lt;=0,-1,IFERROR(MATCH(Occurrence!J1956,$D$4:$D$102,1),0))</f>
        <v/>
      </c>
      <c r="M1956" s="9">
        <f>IF(L1956&lt;0,0,IF(L1956=0,Occurrence!J1956*$I$11,IF(L1956&gt;=99,Occurrence!J1956*$I$12,INDEX($C$4:$C$102,L1956)+(Occurrence!J1956-INDEX($D$4:$D$102,L1956))/(INDEX($D$4:$D$102,L1956+1)-INDEX($D$4:$D$102,L1956))*(INDEX($C$4:$C$102,L1956+1)-INDEX($C$4:$C$102,L1956)))))</f>
        <v/>
      </c>
      <c r="N1956" s="12">
        <f>IF(Occurrence!K1956&lt;=0,-1,IFERROR(MATCH(Occurrence!K1956,$D$4:$D$102,1),0))</f>
        <v/>
      </c>
      <c r="O1956" s="9">
        <f>IF(N1956&lt;0,0,IF(N1956=0,Occurrence!K1956*$I$11,IF(N1956&gt;=99,Occurrence!K1956*$I$12,INDEX($C$4:$C$102,N1956)+(Occurrence!K1956-INDEX($D$4:$D$102,N1956))/(INDEX($D$4:$D$102,N1956+1)-INDEX($D$4:$D$102,N1956))*(INDEX($C$4:$C$102,N1956+1)-INDEX($C$4:$C$102,N1956)))))</f>
        <v/>
      </c>
      <c r="P1956" s="12">
        <f>IFERROR(MATCH(Data!X1956,$F$4:$F$102,1),0)</f>
        <v/>
      </c>
      <c r="Q1956" s="9">
        <f>IF(P1956=0,Data!X1956+$I$13,IF(P1956&gt;=99,Data!X1956+$I$14,INDEX($E$4:$E$102,P1956)+(Data!X1956-INDEX($F$4:$F$102,P1956))/(INDEX($F$4:$F$102,P1956+1)-INDEX($F$4:$F$102,P1956))*(INDEX($E$4:$E$102,P1956+1)-INDEX($E$4:$E$102,P1956))))</f>
        <v/>
      </c>
      <c r="R1956" s="12">
        <f>IFERROR(MATCH(Data!Y1956,$F$4:$F$102,1),0)</f>
        <v/>
      </c>
      <c r="S1956" s="9">
        <f>IF(R1956=0,Data!Y1956+$I$13,IF(R1956&gt;=99,Data!Y1956+$I$14,INDEX($E$4:$E$102,R1956)+(Data!Y1956-INDEX($F$4:$F$102,R1956))/(INDEX($F$4:$F$102,R1956+1)-INDEX($F$4:$F$102,R1956))*(INDEX($E$4:$E$102,R1956+1)-INDEX($E$4:$E$102,R1956))))</f>
        <v/>
      </c>
    </row>
    <row r="1957">
      <c r="K1957" s="14">
        <f>Data!A1957</f>
        <v/>
      </c>
      <c r="L1957" s="12">
        <f>IF(Occurrence!J1957&lt;=0,-1,IFERROR(MATCH(Occurrence!J1957,$D$4:$D$102,1),0))</f>
        <v/>
      </c>
      <c r="M1957" s="9">
        <f>IF(L1957&lt;0,0,IF(L1957=0,Occurrence!J1957*$I$11,IF(L1957&gt;=99,Occurrence!J1957*$I$12,INDEX($C$4:$C$102,L1957)+(Occurrence!J1957-INDEX($D$4:$D$102,L1957))/(INDEX($D$4:$D$102,L1957+1)-INDEX($D$4:$D$102,L1957))*(INDEX($C$4:$C$102,L1957+1)-INDEX($C$4:$C$102,L1957)))))</f>
        <v/>
      </c>
      <c r="N1957" s="12">
        <f>IF(Occurrence!K1957&lt;=0,-1,IFERROR(MATCH(Occurrence!K1957,$D$4:$D$102,1),0))</f>
        <v/>
      </c>
      <c r="O1957" s="9">
        <f>IF(N1957&lt;0,0,IF(N1957=0,Occurrence!K1957*$I$11,IF(N1957&gt;=99,Occurrence!K1957*$I$12,INDEX($C$4:$C$102,N1957)+(Occurrence!K1957-INDEX($D$4:$D$102,N1957))/(INDEX($D$4:$D$102,N1957+1)-INDEX($D$4:$D$102,N1957))*(INDEX($C$4:$C$102,N1957+1)-INDEX($C$4:$C$102,N1957)))))</f>
        <v/>
      </c>
      <c r="P1957" s="12">
        <f>IFERROR(MATCH(Data!X1957,$F$4:$F$102,1),0)</f>
        <v/>
      </c>
      <c r="Q1957" s="9">
        <f>IF(P1957=0,Data!X1957+$I$13,IF(P1957&gt;=99,Data!X1957+$I$14,INDEX($E$4:$E$102,P1957)+(Data!X1957-INDEX($F$4:$F$102,P1957))/(INDEX($F$4:$F$102,P1957+1)-INDEX($F$4:$F$102,P1957))*(INDEX($E$4:$E$102,P1957+1)-INDEX($E$4:$E$102,P1957))))</f>
        <v/>
      </c>
      <c r="R1957" s="12">
        <f>IFERROR(MATCH(Data!Y1957,$F$4:$F$102,1),0)</f>
        <v/>
      </c>
      <c r="S1957" s="9">
        <f>IF(R1957=0,Data!Y1957+$I$13,IF(R1957&gt;=99,Data!Y1957+$I$14,INDEX($E$4:$E$102,R1957)+(Data!Y1957-INDEX($F$4:$F$102,R1957))/(INDEX($F$4:$F$102,R1957+1)-INDEX($F$4:$F$102,R1957))*(INDEX($E$4:$E$102,R1957+1)-INDEX($E$4:$E$102,R1957))))</f>
        <v/>
      </c>
    </row>
    <row r="1958">
      <c r="K1958" s="14">
        <f>Data!A1958</f>
        <v/>
      </c>
      <c r="L1958" s="12">
        <f>IF(Occurrence!J1958&lt;=0,-1,IFERROR(MATCH(Occurrence!J1958,$D$4:$D$102,1),0))</f>
        <v/>
      </c>
      <c r="M1958" s="9">
        <f>IF(L1958&lt;0,0,IF(L1958=0,Occurrence!J1958*$I$11,IF(L1958&gt;=99,Occurrence!J1958*$I$12,INDEX($C$4:$C$102,L1958)+(Occurrence!J1958-INDEX($D$4:$D$102,L1958))/(INDEX($D$4:$D$102,L1958+1)-INDEX($D$4:$D$102,L1958))*(INDEX($C$4:$C$102,L1958+1)-INDEX($C$4:$C$102,L1958)))))</f>
        <v/>
      </c>
      <c r="N1958" s="12">
        <f>IF(Occurrence!K1958&lt;=0,-1,IFERROR(MATCH(Occurrence!K1958,$D$4:$D$102,1),0))</f>
        <v/>
      </c>
      <c r="O1958" s="9">
        <f>IF(N1958&lt;0,0,IF(N1958=0,Occurrence!K1958*$I$11,IF(N1958&gt;=99,Occurrence!K1958*$I$12,INDEX($C$4:$C$102,N1958)+(Occurrence!K1958-INDEX($D$4:$D$102,N1958))/(INDEX($D$4:$D$102,N1958+1)-INDEX($D$4:$D$102,N1958))*(INDEX($C$4:$C$102,N1958+1)-INDEX($C$4:$C$102,N1958)))))</f>
        <v/>
      </c>
      <c r="P1958" s="12">
        <f>IFERROR(MATCH(Data!X1958,$F$4:$F$102,1),0)</f>
        <v/>
      </c>
      <c r="Q1958" s="9">
        <f>IF(P1958=0,Data!X1958+$I$13,IF(P1958&gt;=99,Data!X1958+$I$14,INDEX($E$4:$E$102,P1958)+(Data!X1958-INDEX($F$4:$F$102,P1958))/(INDEX($F$4:$F$102,P1958+1)-INDEX($F$4:$F$102,P1958))*(INDEX($E$4:$E$102,P1958+1)-INDEX($E$4:$E$102,P1958))))</f>
        <v/>
      </c>
      <c r="R1958" s="12">
        <f>IFERROR(MATCH(Data!Y1958,$F$4:$F$102,1),0)</f>
        <v/>
      </c>
      <c r="S1958" s="9">
        <f>IF(R1958=0,Data!Y1958+$I$13,IF(R1958&gt;=99,Data!Y1958+$I$14,INDEX($E$4:$E$102,R1958)+(Data!Y1958-INDEX($F$4:$F$102,R1958))/(INDEX($F$4:$F$102,R1958+1)-INDEX($F$4:$F$102,R1958))*(INDEX($E$4:$E$102,R1958+1)-INDEX($E$4:$E$102,R1958))))</f>
        <v/>
      </c>
    </row>
    <row r="1959">
      <c r="K1959" s="14">
        <f>Data!A1959</f>
        <v/>
      </c>
      <c r="L1959" s="12">
        <f>IF(Occurrence!J1959&lt;=0,-1,IFERROR(MATCH(Occurrence!J1959,$D$4:$D$102,1),0))</f>
        <v/>
      </c>
      <c r="M1959" s="9">
        <f>IF(L1959&lt;0,0,IF(L1959=0,Occurrence!J1959*$I$11,IF(L1959&gt;=99,Occurrence!J1959*$I$12,INDEX($C$4:$C$102,L1959)+(Occurrence!J1959-INDEX($D$4:$D$102,L1959))/(INDEX($D$4:$D$102,L1959+1)-INDEX($D$4:$D$102,L1959))*(INDEX($C$4:$C$102,L1959+1)-INDEX($C$4:$C$102,L1959)))))</f>
        <v/>
      </c>
      <c r="N1959" s="12">
        <f>IF(Occurrence!K1959&lt;=0,-1,IFERROR(MATCH(Occurrence!K1959,$D$4:$D$102,1),0))</f>
        <v/>
      </c>
      <c r="O1959" s="9">
        <f>IF(N1959&lt;0,0,IF(N1959=0,Occurrence!K1959*$I$11,IF(N1959&gt;=99,Occurrence!K1959*$I$12,INDEX($C$4:$C$102,N1959)+(Occurrence!K1959-INDEX($D$4:$D$102,N1959))/(INDEX($D$4:$D$102,N1959+1)-INDEX($D$4:$D$102,N1959))*(INDEX($C$4:$C$102,N1959+1)-INDEX($C$4:$C$102,N1959)))))</f>
        <v/>
      </c>
      <c r="P1959" s="12">
        <f>IFERROR(MATCH(Data!X1959,$F$4:$F$102,1),0)</f>
        <v/>
      </c>
      <c r="Q1959" s="9">
        <f>IF(P1959=0,Data!X1959+$I$13,IF(P1959&gt;=99,Data!X1959+$I$14,INDEX($E$4:$E$102,P1959)+(Data!X1959-INDEX($F$4:$F$102,P1959))/(INDEX($F$4:$F$102,P1959+1)-INDEX($F$4:$F$102,P1959))*(INDEX($E$4:$E$102,P1959+1)-INDEX($E$4:$E$102,P1959))))</f>
        <v/>
      </c>
      <c r="R1959" s="12">
        <f>IFERROR(MATCH(Data!Y1959,$F$4:$F$102,1),0)</f>
        <v/>
      </c>
      <c r="S1959" s="9">
        <f>IF(R1959=0,Data!Y1959+$I$13,IF(R1959&gt;=99,Data!Y1959+$I$14,INDEX($E$4:$E$102,R1959)+(Data!Y1959-INDEX($F$4:$F$102,R1959))/(INDEX($F$4:$F$102,R1959+1)-INDEX($F$4:$F$102,R1959))*(INDEX($E$4:$E$102,R1959+1)-INDEX($E$4:$E$102,R1959))))</f>
        <v/>
      </c>
    </row>
    <row r="1960">
      <c r="K1960" s="14">
        <f>Data!A1960</f>
        <v/>
      </c>
      <c r="L1960" s="12">
        <f>IF(Occurrence!J1960&lt;=0,-1,IFERROR(MATCH(Occurrence!J1960,$D$4:$D$102,1),0))</f>
        <v/>
      </c>
      <c r="M1960" s="9">
        <f>IF(L1960&lt;0,0,IF(L1960=0,Occurrence!J1960*$I$11,IF(L1960&gt;=99,Occurrence!J1960*$I$12,INDEX($C$4:$C$102,L1960)+(Occurrence!J1960-INDEX($D$4:$D$102,L1960))/(INDEX($D$4:$D$102,L1960+1)-INDEX($D$4:$D$102,L1960))*(INDEX($C$4:$C$102,L1960+1)-INDEX($C$4:$C$102,L1960)))))</f>
        <v/>
      </c>
      <c r="N1960" s="12">
        <f>IF(Occurrence!K1960&lt;=0,-1,IFERROR(MATCH(Occurrence!K1960,$D$4:$D$102,1),0))</f>
        <v/>
      </c>
      <c r="O1960" s="9">
        <f>IF(N1960&lt;0,0,IF(N1960=0,Occurrence!K1960*$I$11,IF(N1960&gt;=99,Occurrence!K1960*$I$12,INDEX($C$4:$C$102,N1960)+(Occurrence!K1960-INDEX($D$4:$D$102,N1960))/(INDEX($D$4:$D$102,N1960+1)-INDEX($D$4:$D$102,N1960))*(INDEX($C$4:$C$102,N1960+1)-INDEX($C$4:$C$102,N1960)))))</f>
        <v/>
      </c>
      <c r="P1960" s="12">
        <f>IFERROR(MATCH(Data!X1960,$F$4:$F$102,1),0)</f>
        <v/>
      </c>
      <c r="Q1960" s="9">
        <f>IF(P1960=0,Data!X1960+$I$13,IF(P1960&gt;=99,Data!X1960+$I$14,INDEX($E$4:$E$102,P1960)+(Data!X1960-INDEX($F$4:$F$102,P1960))/(INDEX($F$4:$F$102,P1960+1)-INDEX($F$4:$F$102,P1960))*(INDEX($E$4:$E$102,P1960+1)-INDEX($E$4:$E$102,P1960))))</f>
        <v/>
      </c>
      <c r="R1960" s="12">
        <f>IFERROR(MATCH(Data!Y1960,$F$4:$F$102,1),0)</f>
        <v/>
      </c>
      <c r="S1960" s="9">
        <f>IF(R1960=0,Data!Y1960+$I$13,IF(R1960&gt;=99,Data!Y1960+$I$14,INDEX($E$4:$E$102,R1960)+(Data!Y1960-INDEX($F$4:$F$102,R1960))/(INDEX($F$4:$F$102,R1960+1)-INDEX($F$4:$F$102,R1960))*(INDEX($E$4:$E$102,R1960+1)-INDEX($E$4:$E$102,R1960))))</f>
        <v/>
      </c>
    </row>
    <row r="1961">
      <c r="K1961" s="14">
        <f>Data!A1961</f>
        <v/>
      </c>
      <c r="L1961" s="12">
        <f>IF(Occurrence!J1961&lt;=0,-1,IFERROR(MATCH(Occurrence!J1961,$D$4:$D$102,1),0))</f>
        <v/>
      </c>
      <c r="M1961" s="9">
        <f>IF(L1961&lt;0,0,IF(L1961=0,Occurrence!J1961*$I$11,IF(L1961&gt;=99,Occurrence!J1961*$I$12,INDEX($C$4:$C$102,L1961)+(Occurrence!J1961-INDEX($D$4:$D$102,L1961))/(INDEX($D$4:$D$102,L1961+1)-INDEX($D$4:$D$102,L1961))*(INDEX($C$4:$C$102,L1961+1)-INDEX($C$4:$C$102,L1961)))))</f>
        <v/>
      </c>
      <c r="N1961" s="12">
        <f>IF(Occurrence!K1961&lt;=0,-1,IFERROR(MATCH(Occurrence!K1961,$D$4:$D$102,1),0))</f>
        <v/>
      </c>
      <c r="O1961" s="9">
        <f>IF(N1961&lt;0,0,IF(N1961=0,Occurrence!K1961*$I$11,IF(N1961&gt;=99,Occurrence!K1961*$I$12,INDEX($C$4:$C$102,N1961)+(Occurrence!K1961-INDEX($D$4:$D$102,N1961))/(INDEX($D$4:$D$102,N1961+1)-INDEX($D$4:$D$102,N1961))*(INDEX($C$4:$C$102,N1961+1)-INDEX($C$4:$C$102,N1961)))))</f>
        <v/>
      </c>
      <c r="P1961" s="12">
        <f>IFERROR(MATCH(Data!X1961,$F$4:$F$102,1),0)</f>
        <v/>
      </c>
      <c r="Q1961" s="9">
        <f>IF(P1961=0,Data!X1961+$I$13,IF(P1961&gt;=99,Data!X1961+$I$14,INDEX($E$4:$E$102,P1961)+(Data!X1961-INDEX($F$4:$F$102,P1961))/(INDEX($F$4:$F$102,P1961+1)-INDEX($F$4:$F$102,P1961))*(INDEX($E$4:$E$102,P1961+1)-INDEX($E$4:$E$102,P1961))))</f>
        <v/>
      </c>
      <c r="R1961" s="12">
        <f>IFERROR(MATCH(Data!Y1961,$F$4:$F$102,1),0)</f>
        <v/>
      </c>
      <c r="S1961" s="9">
        <f>IF(R1961=0,Data!Y1961+$I$13,IF(R1961&gt;=99,Data!Y1961+$I$14,INDEX($E$4:$E$102,R1961)+(Data!Y1961-INDEX($F$4:$F$102,R1961))/(INDEX($F$4:$F$102,R1961+1)-INDEX($F$4:$F$102,R1961))*(INDEX($E$4:$E$102,R1961+1)-INDEX($E$4:$E$102,R1961))))</f>
        <v/>
      </c>
    </row>
    <row r="1962">
      <c r="K1962" s="14">
        <f>Data!A1962</f>
        <v/>
      </c>
      <c r="L1962" s="12">
        <f>IF(Occurrence!J1962&lt;=0,-1,IFERROR(MATCH(Occurrence!J1962,$D$4:$D$102,1),0))</f>
        <v/>
      </c>
      <c r="M1962" s="9">
        <f>IF(L1962&lt;0,0,IF(L1962=0,Occurrence!J1962*$I$11,IF(L1962&gt;=99,Occurrence!J1962*$I$12,INDEX($C$4:$C$102,L1962)+(Occurrence!J1962-INDEX($D$4:$D$102,L1962))/(INDEX($D$4:$D$102,L1962+1)-INDEX($D$4:$D$102,L1962))*(INDEX($C$4:$C$102,L1962+1)-INDEX($C$4:$C$102,L1962)))))</f>
        <v/>
      </c>
      <c r="N1962" s="12">
        <f>IF(Occurrence!K1962&lt;=0,-1,IFERROR(MATCH(Occurrence!K1962,$D$4:$D$102,1),0))</f>
        <v/>
      </c>
      <c r="O1962" s="9">
        <f>IF(N1962&lt;0,0,IF(N1962=0,Occurrence!K1962*$I$11,IF(N1962&gt;=99,Occurrence!K1962*$I$12,INDEX($C$4:$C$102,N1962)+(Occurrence!K1962-INDEX($D$4:$D$102,N1962))/(INDEX($D$4:$D$102,N1962+1)-INDEX($D$4:$D$102,N1962))*(INDEX($C$4:$C$102,N1962+1)-INDEX($C$4:$C$102,N1962)))))</f>
        <v/>
      </c>
      <c r="P1962" s="12">
        <f>IFERROR(MATCH(Data!X1962,$F$4:$F$102,1),0)</f>
        <v/>
      </c>
      <c r="Q1962" s="9">
        <f>IF(P1962=0,Data!X1962+$I$13,IF(P1962&gt;=99,Data!X1962+$I$14,INDEX($E$4:$E$102,P1962)+(Data!X1962-INDEX($F$4:$F$102,P1962))/(INDEX($F$4:$F$102,P1962+1)-INDEX($F$4:$F$102,P1962))*(INDEX($E$4:$E$102,P1962+1)-INDEX($E$4:$E$102,P1962))))</f>
        <v/>
      </c>
      <c r="R1962" s="12">
        <f>IFERROR(MATCH(Data!Y1962,$F$4:$F$102,1),0)</f>
        <v/>
      </c>
      <c r="S1962" s="9">
        <f>IF(R1962=0,Data!Y1962+$I$13,IF(R1962&gt;=99,Data!Y1962+$I$14,INDEX($E$4:$E$102,R1962)+(Data!Y1962-INDEX($F$4:$F$102,R1962))/(INDEX($F$4:$F$102,R1962+1)-INDEX($F$4:$F$102,R1962))*(INDEX($E$4:$E$102,R1962+1)-INDEX($E$4:$E$102,R1962))))</f>
        <v/>
      </c>
    </row>
    <row r="1963">
      <c r="K1963" s="14">
        <f>Data!A1963</f>
        <v/>
      </c>
      <c r="L1963" s="12">
        <f>IF(Occurrence!J1963&lt;=0,-1,IFERROR(MATCH(Occurrence!J1963,$D$4:$D$102,1),0))</f>
        <v/>
      </c>
      <c r="M1963" s="9">
        <f>IF(L1963&lt;0,0,IF(L1963=0,Occurrence!J1963*$I$11,IF(L1963&gt;=99,Occurrence!J1963*$I$12,INDEX($C$4:$C$102,L1963)+(Occurrence!J1963-INDEX($D$4:$D$102,L1963))/(INDEX($D$4:$D$102,L1963+1)-INDEX($D$4:$D$102,L1963))*(INDEX($C$4:$C$102,L1963+1)-INDEX($C$4:$C$102,L1963)))))</f>
        <v/>
      </c>
      <c r="N1963" s="12">
        <f>IF(Occurrence!K1963&lt;=0,-1,IFERROR(MATCH(Occurrence!K1963,$D$4:$D$102,1),0))</f>
        <v/>
      </c>
      <c r="O1963" s="9">
        <f>IF(N1963&lt;0,0,IF(N1963=0,Occurrence!K1963*$I$11,IF(N1963&gt;=99,Occurrence!K1963*$I$12,INDEX($C$4:$C$102,N1963)+(Occurrence!K1963-INDEX($D$4:$D$102,N1963))/(INDEX($D$4:$D$102,N1963+1)-INDEX($D$4:$D$102,N1963))*(INDEX($C$4:$C$102,N1963+1)-INDEX($C$4:$C$102,N1963)))))</f>
        <v/>
      </c>
      <c r="P1963" s="12">
        <f>IFERROR(MATCH(Data!X1963,$F$4:$F$102,1),0)</f>
        <v/>
      </c>
      <c r="Q1963" s="9">
        <f>IF(P1963=0,Data!X1963+$I$13,IF(P1963&gt;=99,Data!X1963+$I$14,INDEX($E$4:$E$102,P1963)+(Data!X1963-INDEX($F$4:$F$102,P1963))/(INDEX($F$4:$F$102,P1963+1)-INDEX($F$4:$F$102,P1963))*(INDEX($E$4:$E$102,P1963+1)-INDEX($E$4:$E$102,P1963))))</f>
        <v/>
      </c>
      <c r="R1963" s="12">
        <f>IFERROR(MATCH(Data!Y1963,$F$4:$F$102,1),0)</f>
        <v/>
      </c>
      <c r="S1963" s="9">
        <f>IF(R1963=0,Data!Y1963+$I$13,IF(R1963&gt;=99,Data!Y1963+$I$14,INDEX($E$4:$E$102,R1963)+(Data!Y1963-INDEX($F$4:$F$102,R1963))/(INDEX($F$4:$F$102,R1963+1)-INDEX($F$4:$F$102,R1963))*(INDEX($E$4:$E$102,R1963+1)-INDEX($E$4:$E$102,R1963))))</f>
        <v/>
      </c>
    </row>
    <row r="1964">
      <c r="K1964" s="14">
        <f>Data!A1964</f>
        <v/>
      </c>
      <c r="L1964" s="12">
        <f>IF(Occurrence!J1964&lt;=0,-1,IFERROR(MATCH(Occurrence!J1964,$D$4:$D$102,1),0))</f>
        <v/>
      </c>
      <c r="M1964" s="9">
        <f>IF(L1964&lt;0,0,IF(L1964=0,Occurrence!J1964*$I$11,IF(L1964&gt;=99,Occurrence!J1964*$I$12,INDEX($C$4:$C$102,L1964)+(Occurrence!J1964-INDEX($D$4:$D$102,L1964))/(INDEX($D$4:$D$102,L1964+1)-INDEX($D$4:$D$102,L1964))*(INDEX($C$4:$C$102,L1964+1)-INDEX($C$4:$C$102,L1964)))))</f>
        <v/>
      </c>
      <c r="N1964" s="12">
        <f>IF(Occurrence!K1964&lt;=0,-1,IFERROR(MATCH(Occurrence!K1964,$D$4:$D$102,1),0))</f>
        <v/>
      </c>
      <c r="O1964" s="9">
        <f>IF(N1964&lt;0,0,IF(N1964=0,Occurrence!K1964*$I$11,IF(N1964&gt;=99,Occurrence!K1964*$I$12,INDEX($C$4:$C$102,N1964)+(Occurrence!K1964-INDEX($D$4:$D$102,N1964))/(INDEX($D$4:$D$102,N1964+1)-INDEX($D$4:$D$102,N1964))*(INDEX($C$4:$C$102,N1964+1)-INDEX($C$4:$C$102,N1964)))))</f>
        <v/>
      </c>
      <c r="P1964" s="12">
        <f>IFERROR(MATCH(Data!X1964,$F$4:$F$102,1),0)</f>
        <v/>
      </c>
      <c r="Q1964" s="9">
        <f>IF(P1964=0,Data!X1964+$I$13,IF(P1964&gt;=99,Data!X1964+$I$14,INDEX($E$4:$E$102,P1964)+(Data!X1964-INDEX($F$4:$F$102,P1964))/(INDEX($F$4:$F$102,P1964+1)-INDEX($F$4:$F$102,P1964))*(INDEX($E$4:$E$102,P1964+1)-INDEX($E$4:$E$102,P1964))))</f>
        <v/>
      </c>
      <c r="R1964" s="12">
        <f>IFERROR(MATCH(Data!Y1964,$F$4:$F$102,1),0)</f>
        <v/>
      </c>
      <c r="S1964" s="9">
        <f>IF(R1964=0,Data!Y1964+$I$13,IF(R1964&gt;=99,Data!Y1964+$I$14,INDEX($E$4:$E$102,R1964)+(Data!Y1964-INDEX($F$4:$F$102,R1964))/(INDEX($F$4:$F$102,R1964+1)-INDEX($F$4:$F$102,R1964))*(INDEX($E$4:$E$102,R1964+1)-INDEX($E$4:$E$102,R1964))))</f>
        <v/>
      </c>
    </row>
    <row r="1965">
      <c r="K1965" s="14">
        <f>Data!A1965</f>
        <v/>
      </c>
      <c r="L1965" s="12">
        <f>IF(Occurrence!J1965&lt;=0,-1,IFERROR(MATCH(Occurrence!J1965,$D$4:$D$102,1),0))</f>
        <v/>
      </c>
      <c r="M1965" s="9">
        <f>IF(L1965&lt;0,0,IF(L1965=0,Occurrence!J1965*$I$11,IF(L1965&gt;=99,Occurrence!J1965*$I$12,INDEX($C$4:$C$102,L1965)+(Occurrence!J1965-INDEX($D$4:$D$102,L1965))/(INDEX($D$4:$D$102,L1965+1)-INDEX($D$4:$D$102,L1965))*(INDEX($C$4:$C$102,L1965+1)-INDEX($C$4:$C$102,L1965)))))</f>
        <v/>
      </c>
      <c r="N1965" s="12">
        <f>IF(Occurrence!K1965&lt;=0,-1,IFERROR(MATCH(Occurrence!K1965,$D$4:$D$102,1),0))</f>
        <v/>
      </c>
      <c r="O1965" s="9">
        <f>IF(N1965&lt;0,0,IF(N1965=0,Occurrence!K1965*$I$11,IF(N1965&gt;=99,Occurrence!K1965*$I$12,INDEX($C$4:$C$102,N1965)+(Occurrence!K1965-INDEX($D$4:$D$102,N1965))/(INDEX($D$4:$D$102,N1965+1)-INDEX($D$4:$D$102,N1965))*(INDEX($C$4:$C$102,N1965+1)-INDEX($C$4:$C$102,N1965)))))</f>
        <v/>
      </c>
      <c r="P1965" s="12">
        <f>IFERROR(MATCH(Data!X1965,$F$4:$F$102,1),0)</f>
        <v/>
      </c>
      <c r="Q1965" s="9">
        <f>IF(P1965=0,Data!X1965+$I$13,IF(P1965&gt;=99,Data!X1965+$I$14,INDEX($E$4:$E$102,P1965)+(Data!X1965-INDEX($F$4:$F$102,P1965))/(INDEX($F$4:$F$102,P1965+1)-INDEX($F$4:$F$102,P1965))*(INDEX($E$4:$E$102,P1965+1)-INDEX($E$4:$E$102,P1965))))</f>
        <v/>
      </c>
      <c r="R1965" s="12">
        <f>IFERROR(MATCH(Data!Y1965,$F$4:$F$102,1),0)</f>
        <v/>
      </c>
      <c r="S1965" s="9">
        <f>IF(R1965=0,Data!Y1965+$I$13,IF(R1965&gt;=99,Data!Y1965+$I$14,INDEX($E$4:$E$102,R1965)+(Data!Y1965-INDEX($F$4:$F$102,R1965))/(INDEX($F$4:$F$102,R1965+1)-INDEX($F$4:$F$102,R1965))*(INDEX($E$4:$E$102,R1965+1)-INDEX($E$4:$E$102,R1965))))</f>
        <v/>
      </c>
    </row>
    <row r="1966">
      <c r="K1966" s="14">
        <f>Data!A1966</f>
        <v/>
      </c>
      <c r="L1966" s="12">
        <f>IF(Occurrence!J1966&lt;=0,-1,IFERROR(MATCH(Occurrence!J1966,$D$4:$D$102,1),0))</f>
        <v/>
      </c>
      <c r="M1966" s="9">
        <f>IF(L1966&lt;0,0,IF(L1966=0,Occurrence!J1966*$I$11,IF(L1966&gt;=99,Occurrence!J1966*$I$12,INDEX($C$4:$C$102,L1966)+(Occurrence!J1966-INDEX($D$4:$D$102,L1966))/(INDEX($D$4:$D$102,L1966+1)-INDEX($D$4:$D$102,L1966))*(INDEX($C$4:$C$102,L1966+1)-INDEX($C$4:$C$102,L1966)))))</f>
        <v/>
      </c>
      <c r="N1966" s="12">
        <f>IF(Occurrence!K1966&lt;=0,-1,IFERROR(MATCH(Occurrence!K1966,$D$4:$D$102,1),0))</f>
        <v/>
      </c>
      <c r="O1966" s="9">
        <f>IF(N1966&lt;0,0,IF(N1966=0,Occurrence!K1966*$I$11,IF(N1966&gt;=99,Occurrence!K1966*$I$12,INDEX($C$4:$C$102,N1966)+(Occurrence!K1966-INDEX($D$4:$D$102,N1966))/(INDEX($D$4:$D$102,N1966+1)-INDEX($D$4:$D$102,N1966))*(INDEX($C$4:$C$102,N1966+1)-INDEX($C$4:$C$102,N1966)))))</f>
        <v/>
      </c>
      <c r="P1966" s="12">
        <f>IFERROR(MATCH(Data!X1966,$F$4:$F$102,1),0)</f>
        <v/>
      </c>
      <c r="Q1966" s="9">
        <f>IF(P1966=0,Data!X1966+$I$13,IF(P1966&gt;=99,Data!X1966+$I$14,INDEX($E$4:$E$102,P1966)+(Data!X1966-INDEX($F$4:$F$102,P1966))/(INDEX($F$4:$F$102,P1966+1)-INDEX($F$4:$F$102,P1966))*(INDEX($E$4:$E$102,P1966+1)-INDEX($E$4:$E$102,P1966))))</f>
        <v/>
      </c>
      <c r="R1966" s="12">
        <f>IFERROR(MATCH(Data!Y1966,$F$4:$F$102,1),0)</f>
        <v/>
      </c>
      <c r="S1966" s="9">
        <f>IF(R1966=0,Data!Y1966+$I$13,IF(R1966&gt;=99,Data!Y1966+$I$14,INDEX($E$4:$E$102,R1966)+(Data!Y1966-INDEX($F$4:$F$102,R1966))/(INDEX($F$4:$F$102,R1966+1)-INDEX($F$4:$F$102,R1966))*(INDEX($E$4:$E$102,R1966+1)-INDEX($E$4:$E$102,R1966))))</f>
        <v/>
      </c>
    </row>
    <row r="1967">
      <c r="K1967" s="14">
        <f>Data!A1967</f>
        <v/>
      </c>
      <c r="L1967" s="12">
        <f>IF(Occurrence!J1967&lt;=0,-1,IFERROR(MATCH(Occurrence!J1967,$D$4:$D$102,1),0))</f>
        <v/>
      </c>
      <c r="M1967" s="9">
        <f>IF(L1967&lt;0,0,IF(L1967=0,Occurrence!J1967*$I$11,IF(L1967&gt;=99,Occurrence!J1967*$I$12,INDEX($C$4:$C$102,L1967)+(Occurrence!J1967-INDEX($D$4:$D$102,L1967))/(INDEX($D$4:$D$102,L1967+1)-INDEX($D$4:$D$102,L1967))*(INDEX($C$4:$C$102,L1967+1)-INDEX($C$4:$C$102,L1967)))))</f>
        <v/>
      </c>
      <c r="N1967" s="12">
        <f>IF(Occurrence!K1967&lt;=0,-1,IFERROR(MATCH(Occurrence!K1967,$D$4:$D$102,1),0))</f>
        <v/>
      </c>
      <c r="O1967" s="9">
        <f>IF(N1967&lt;0,0,IF(N1967=0,Occurrence!K1967*$I$11,IF(N1967&gt;=99,Occurrence!K1967*$I$12,INDEX($C$4:$C$102,N1967)+(Occurrence!K1967-INDEX($D$4:$D$102,N1967))/(INDEX($D$4:$D$102,N1967+1)-INDEX($D$4:$D$102,N1967))*(INDEX($C$4:$C$102,N1967+1)-INDEX($C$4:$C$102,N1967)))))</f>
        <v/>
      </c>
      <c r="P1967" s="12">
        <f>IFERROR(MATCH(Data!X1967,$F$4:$F$102,1),0)</f>
        <v/>
      </c>
      <c r="Q1967" s="9">
        <f>IF(P1967=0,Data!X1967+$I$13,IF(P1967&gt;=99,Data!X1967+$I$14,INDEX($E$4:$E$102,P1967)+(Data!X1967-INDEX($F$4:$F$102,P1967))/(INDEX($F$4:$F$102,P1967+1)-INDEX($F$4:$F$102,P1967))*(INDEX($E$4:$E$102,P1967+1)-INDEX($E$4:$E$102,P1967))))</f>
        <v/>
      </c>
      <c r="R1967" s="12">
        <f>IFERROR(MATCH(Data!Y1967,$F$4:$F$102,1),0)</f>
        <v/>
      </c>
      <c r="S1967" s="9">
        <f>IF(R1967=0,Data!Y1967+$I$13,IF(R1967&gt;=99,Data!Y1967+$I$14,INDEX($E$4:$E$102,R1967)+(Data!Y1967-INDEX($F$4:$F$102,R1967))/(INDEX($F$4:$F$102,R1967+1)-INDEX($F$4:$F$102,R1967))*(INDEX($E$4:$E$102,R1967+1)-INDEX($E$4:$E$102,R1967))))</f>
        <v/>
      </c>
    </row>
    <row r="1968">
      <c r="K1968" s="14">
        <f>Data!A1968</f>
        <v/>
      </c>
      <c r="L1968" s="12">
        <f>IF(Occurrence!J1968&lt;=0,-1,IFERROR(MATCH(Occurrence!J1968,$D$4:$D$102,1),0))</f>
        <v/>
      </c>
      <c r="M1968" s="9">
        <f>IF(L1968&lt;0,0,IF(L1968=0,Occurrence!J1968*$I$11,IF(L1968&gt;=99,Occurrence!J1968*$I$12,INDEX($C$4:$C$102,L1968)+(Occurrence!J1968-INDEX($D$4:$D$102,L1968))/(INDEX($D$4:$D$102,L1968+1)-INDEX($D$4:$D$102,L1968))*(INDEX($C$4:$C$102,L1968+1)-INDEX($C$4:$C$102,L1968)))))</f>
        <v/>
      </c>
      <c r="N1968" s="12">
        <f>IF(Occurrence!K1968&lt;=0,-1,IFERROR(MATCH(Occurrence!K1968,$D$4:$D$102,1),0))</f>
        <v/>
      </c>
      <c r="O1968" s="9">
        <f>IF(N1968&lt;0,0,IF(N1968=0,Occurrence!K1968*$I$11,IF(N1968&gt;=99,Occurrence!K1968*$I$12,INDEX($C$4:$C$102,N1968)+(Occurrence!K1968-INDEX($D$4:$D$102,N1968))/(INDEX($D$4:$D$102,N1968+1)-INDEX($D$4:$D$102,N1968))*(INDEX($C$4:$C$102,N1968+1)-INDEX($C$4:$C$102,N1968)))))</f>
        <v/>
      </c>
      <c r="P1968" s="12">
        <f>IFERROR(MATCH(Data!X1968,$F$4:$F$102,1),0)</f>
        <v/>
      </c>
      <c r="Q1968" s="9">
        <f>IF(P1968=0,Data!X1968+$I$13,IF(P1968&gt;=99,Data!X1968+$I$14,INDEX($E$4:$E$102,P1968)+(Data!X1968-INDEX($F$4:$F$102,P1968))/(INDEX($F$4:$F$102,P1968+1)-INDEX($F$4:$F$102,P1968))*(INDEX($E$4:$E$102,P1968+1)-INDEX($E$4:$E$102,P1968))))</f>
        <v/>
      </c>
      <c r="R1968" s="12">
        <f>IFERROR(MATCH(Data!Y1968,$F$4:$F$102,1),0)</f>
        <v/>
      </c>
      <c r="S1968" s="9">
        <f>IF(R1968=0,Data!Y1968+$I$13,IF(R1968&gt;=99,Data!Y1968+$I$14,INDEX($E$4:$E$102,R1968)+(Data!Y1968-INDEX($F$4:$F$102,R1968))/(INDEX($F$4:$F$102,R1968+1)-INDEX($F$4:$F$102,R1968))*(INDEX($E$4:$E$102,R1968+1)-INDEX($E$4:$E$102,R1968))))</f>
        <v/>
      </c>
    </row>
    <row r="1969">
      <c r="K1969" s="14">
        <f>Data!A1969</f>
        <v/>
      </c>
      <c r="L1969" s="12">
        <f>IF(Occurrence!J1969&lt;=0,-1,IFERROR(MATCH(Occurrence!J1969,$D$4:$D$102,1),0))</f>
        <v/>
      </c>
      <c r="M1969" s="9">
        <f>IF(L1969&lt;0,0,IF(L1969=0,Occurrence!J1969*$I$11,IF(L1969&gt;=99,Occurrence!J1969*$I$12,INDEX($C$4:$C$102,L1969)+(Occurrence!J1969-INDEX($D$4:$D$102,L1969))/(INDEX($D$4:$D$102,L1969+1)-INDEX($D$4:$D$102,L1969))*(INDEX($C$4:$C$102,L1969+1)-INDEX($C$4:$C$102,L1969)))))</f>
        <v/>
      </c>
      <c r="N1969" s="12">
        <f>IF(Occurrence!K1969&lt;=0,-1,IFERROR(MATCH(Occurrence!K1969,$D$4:$D$102,1),0))</f>
        <v/>
      </c>
      <c r="O1969" s="9">
        <f>IF(N1969&lt;0,0,IF(N1969=0,Occurrence!K1969*$I$11,IF(N1969&gt;=99,Occurrence!K1969*$I$12,INDEX($C$4:$C$102,N1969)+(Occurrence!K1969-INDEX($D$4:$D$102,N1969))/(INDEX($D$4:$D$102,N1969+1)-INDEX($D$4:$D$102,N1969))*(INDEX($C$4:$C$102,N1969+1)-INDEX($C$4:$C$102,N1969)))))</f>
        <v/>
      </c>
      <c r="P1969" s="12">
        <f>IFERROR(MATCH(Data!X1969,$F$4:$F$102,1),0)</f>
        <v/>
      </c>
      <c r="Q1969" s="9">
        <f>IF(P1969=0,Data!X1969+$I$13,IF(P1969&gt;=99,Data!X1969+$I$14,INDEX($E$4:$E$102,P1969)+(Data!X1969-INDEX($F$4:$F$102,P1969))/(INDEX($F$4:$F$102,P1969+1)-INDEX($F$4:$F$102,P1969))*(INDEX($E$4:$E$102,P1969+1)-INDEX($E$4:$E$102,P1969))))</f>
        <v/>
      </c>
      <c r="R1969" s="12">
        <f>IFERROR(MATCH(Data!Y1969,$F$4:$F$102,1),0)</f>
        <v/>
      </c>
      <c r="S1969" s="9">
        <f>IF(R1969=0,Data!Y1969+$I$13,IF(R1969&gt;=99,Data!Y1969+$I$14,INDEX($E$4:$E$102,R1969)+(Data!Y1969-INDEX($F$4:$F$102,R1969))/(INDEX($F$4:$F$102,R1969+1)-INDEX($F$4:$F$102,R1969))*(INDEX($E$4:$E$102,R1969+1)-INDEX($E$4:$E$102,R1969))))</f>
        <v/>
      </c>
    </row>
    <row r="1970">
      <c r="K1970" s="14">
        <f>Data!A1970</f>
        <v/>
      </c>
      <c r="L1970" s="12">
        <f>IF(Occurrence!J1970&lt;=0,-1,IFERROR(MATCH(Occurrence!J1970,$D$4:$D$102,1),0))</f>
        <v/>
      </c>
      <c r="M1970" s="9">
        <f>IF(L1970&lt;0,0,IF(L1970=0,Occurrence!J1970*$I$11,IF(L1970&gt;=99,Occurrence!J1970*$I$12,INDEX($C$4:$C$102,L1970)+(Occurrence!J1970-INDEX($D$4:$D$102,L1970))/(INDEX($D$4:$D$102,L1970+1)-INDEX($D$4:$D$102,L1970))*(INDEX($C$4:$C$102,L1970+1)-INDEX($C$4:$C$102,L1970)))))</f>
        <v/>
      </c>
      <c r="N1970" s="12">
        <f>IF(Occurrence!K1970&lt;=0,-1,IFERROR(MATCH(Occurrence!K1970,$D$4:$D$102,1),0))</f>
        <v/>
      </c>
      <c r="O1970" s="9">
        <f>IF(N1970&lt;0,0,IF(N1970=0,Occurrence!K1970*$I$11,IF(N1970&gt;=99,Occurrence!K1970*$I$12,INDEX($C$4:$C$102,N1970)+(Occurrence!K1970-INDEX($D$4:$D$102,N1970))/(INDEX($D$4:$D$102,N1970+1)-INDEX($D$4:$D$102,N1970))*(INDEX($C$4:$C$102,N1970+1)-INDEX($C$4:$C$102,N1970)))))</f>
        <v/>
      </c>
      <c r="P1970" s="12">
        <f>IFERROR(MATCH(Data!X1970,$F$4:$F$102,1),0)</f>
        <v/>
      </c>
      <c r="Q1970" s="9">
        <f>IF(P1970=0,Data!X1970+$I$13,IF(P1970&gt;=99,Data!X1970+$I$14,INDEX($E$4:$E$102,P1970)+(Data!X1970-INDEX($F$4:$F$102,P1970))/(INDEX($F$4:$F$102,P1970+1)-INDEX($F$4:$F$102,P1970))*(INDEX($E$4:$E$102,P1970+1)-INDEX($E$4:$E$102,P1970))))</f>
        <v/>
      </c>
      <c r="R1970" s="12">
        <f>IFERROR(MATCH(Data!Y1970,$F$4:$F$102,1),0)</f>
        <v/>
      </c>
      <c r="S1970" s="9">
        <f>IF(R1970=0,Data!Y1970+$I$13,IF(R1970&gt;=99,Data!Y1970+$I$14,INDEX($E$4:$E$102,R1970)+(Data!Y1970-INDEX($F$4:$F$102,R1970))/(INDEX($F$4:$F$102,R1970+1)-INDEX($F$4:$F$102,R1970))*(INDEX($E$4:$E$102,R1970+1)-INDEX($E$4:$E$102,R1970))))</f>
        <v/>
      </c>
    </row>
    <row r="1971">
      <c r="K1971" s="14">
        <f>Data!A1971</f>
        <v/>
      </c>
      <c r="L1971" s="12">
        <f>IF(Occurrence!J1971&lt;=0,-1,IFERROR(MATCH(Occurrence!J1971,$D$4:$D$102,1),0))</f>
        <v/>
      </c>
      <c r="M1971" s="9">
        <f>IF(L1971&lt;0,0,IF(L1971=0,Occurrence!J1971*$I$11,IF(L1971&gt;=99,Occurrence!J1971*$I$12,INDEX($C$4:$C$102,L1971)+(Occurrence!J1971-INDEX($D$4:$D$102,L1971))/(INDEX($D$4:$D$102,L1971+1)-INDEX($D$4:$D$102,L1971))*(INDEX($C$4:$C$102,L1971+1)-INDEX($C$4:$C$102,L1971)))))</f>
        <v/>
      </c>
      <c r="N1971" s="12">
        <f>IF(Occurrence!K1971&lt;=0,-1,IFERROR(MATCH(Occurrence!K1971,$D$4:$D$102,1),0))</f>
        <v/>
      </c>
      <c r="O1971" s="9">
        <f>IF(N1971&lt;0,0,IF(N1971=0,Occurrence!K1971*$I$11,IF(N1971&gt;=99,Occurrence!K1971*$I$12,INDEX($C$4:$C$102,N1971)+(Occurrence!K1971-INDEX($D$4:$D$102,N1971))/(INDEX($D$4:$D$102,N1971+1)-INDEX($D$4:$D$102,N1971))*(INDEX($C$4:$C$102,N1971+1)-INDEX($C$4:$C$102,N1971)))))</f>
        <v/>
      </c>
      <c r="P1971" s="12">
        <f>IFERROR(MATCH(Data!X1971,$F$4:$F$102,1),0)</f>
        <v/>
      </c>
      <c r="Q1971" s="9">
        <f>IF(P1971=0,Data!X1971+$I$13,IF(P1971&gt;=99,Data!X1971+$I$14,INDEX($E$4:$E$102,P1971)+(Data!X1971-INDEX($F$4:$F$102,P1971))/(INDEX($F$4:$F$102,P1971+1)-INDEX($F$4:$F$102,P1971))*(INDEX($E$4:$E$102,P1971+1)-INDEX($E$4:$E$102,P1971))))</f>
        <v/>
      </c>
      <c r="R1971" s="12">
        <f>IFERROR(MATCH(Data!Y1971,$F$4:$F$102,1),0)</f>
        <v/>
      </c>
      <c r="S1971" s="9">
        <f>IF(R1971=0,Data!Y1971+$I$13,IF(R1971&gt;=99,Data!Y1971+$I$14,INDEX($E$4:$E$102,R1971)+(Data!Y1971-INDEX($F$4:$F$102,R1971))/(INDEX($F$4:$F$102,R1971+1)-INDEX($F$4:$F$102,R1971))*(INDEX($E$4:$E$102,R1971+1)-INDEX($E$4:$E$102,R1971))))</f>
        <v/>
      </c>
    </row>
    <row r="1972">
      <c r="K1972" s="14">
        <f>Data!A1972</f>
        <v/>
      </c>
      <c r="L1972" s="12">
        <f>IF(Occurrence!J1972&lt;=0,-1,IFERROR(MATCH(Occurrence!J1972,$D$4:$D$102,1),0))</f>
        <v/>
      </c>
      <c r="M1972" s="9">
        <f>IF(L1972&lt;0,0,IF(L1972=0,Occurrence!J1972*$I$11,IF(L1972&gt;=99,Occurrence!J1972*$I$12,INDEX($C$4:$C$102,L1972)+(Occurrence!J1972-INDEX($D$4:$D$102,L1972))/(INDEX($D$4:$D$102,L1972+1)-INDEX($D$4:$D$102,L1972))*(INDEX($C$4:$C$102,L1972+1)-INDEX($C$4:$C$102,L1972)))))</f>
        <v/>
      </c>
      <c r="N1972" s="12">
        <f>IF(Occurrence!K1972&lt;=0,-1,IFERROR(MATCH(Occurrence!K1972,$D$4:$D$102,1),0))</f>
        <v/>
      </c>
      <c r="O1972" s="9">
        <f>IF(N1972&lt;0,0,IF(N1972=0,Occurrence!K1972*$I$11,IF(N1972&gt;=99,Occurrence!K1972*$I$12,INDEX($C$4:$C$102,N1972)+(Occurrence!K1972-INDEX($D$4:$D$102,N1972))/(INDEX($D$4:$D$102,N1972+1)-INDEX($D$4:$D$102,N1972))*(INDEX($C$4:$C$102,N1972+1)-INDEX($C$4:$C$102,N1972)))))</f>
        <v/>
      </c>
      <c r="P1972" s="12">
        <f>IFERROR(MATCH(Data!X1972,$F$4:$F$102,1),0)</f>
        <v/>
      </c>
      <c r="Q1972" s="9">
        <f>IF(P1972=0,Data!X1972+$I$13,IF(P1972&gt;=99,Data!X1972+$I$14,INDEX($E$4:$E$102,P1972)+(Data!X1972-INDEX($F$4:$F$102,P1972))/(INDEX($F$4:$F$102,P1972+1)-INDEX($F$4:$F$102,P1972))*(INDEX($E$4:$E$102,P1972+1)-INDEX($E$4:$E$102,P1972))))</f>
        <v/>
      </c>
      <c r="R1972" s="12">
        <f>IFERROR(MATCH(Data!Y1972,$F$4:$F$102,1),0)</f>
        <v/>
      </c>
      <c r="S1972" s="9">
        <f>IF(R1972=0,Data!Y1972+$I$13,IF(R1972&gt;=99,Data!Y1972+$I$14,INDEX($E$4:$E$102,R1972)+(Data!Y1972-INDEX($F$4:$F$102,R1972))/(INDEX($F$4:$F$102,R1972+1)-INDEX($F$4:$F$102,R1972))*(INDEX($E$4:$E$102,R1972+1)-INDEX($E$4:$E$102,R1972))))</f>
        <v/>
      </c>
    </row>
    <row r="1973">
      <c r="K1973" s="14">
        <f>Data!A1973</f>
        <v/>
      </c>
      <c r="L1973" s="12">
        <f>IF(Occurrence!J1973&lt;=0,-1,IFERROR(MATCH(Occurrence!J1973,$D$4:$D$102,1),0))</f>
        <v/>
      </c>
      <c r="M1973" s="9">
        <f>IF(L1973&lt;0,0,IF(L1973=0,Occurrence!J1973*$I$11,IF(L1973&gt;=99,Occurrence!J1973*$I$12,INDEX($C$4:$C$102,L1973)+(Occurrence!J1973-INDEX($D$4:$D$102,L1973))/(INDEX($D$4:$D$102,L1973+1)-INDEX($D$4:$D$102,L1973))*(INDEX($C$4:$C$102,L1973+1)-INDEX($C$4:$C$102,L1973)))))</f>
        <v/>
      </c>
      <c r="N1973" s="12">
        <f>IF(Occurrence!K1973&lt;=0,-1,IFERROR(MATCH(Occurrence!K1973,$D$4:$D$102,1),0))</f>
        <v/>
      </c>
      <c r="O1973" s="9">
        <f>IF(N1973&lt;0,0,IF(N1973=0,Occurrence!K1973*$I$11,IF(N1973&gt;=99,Occurrence!K1973*$I$12,INDEX($C$4:$C$102,N1973)+(Occurrence!K1973-INDEX($D$4:$D$102,N1973))/(INDEX($D$4:$D$102,N1973+1)-INDEX($D$4:$D$102,N1973))*(INDEX($C$4:$C$102,N1973+1)-INDEX($C$4:$C$102,N1973)))))</f>
        <v/>
      </c>
      <c r="P1973" s="12">
        <f>IFERROR(MATCH(Data!X1973,$F$4:$F$102,1),0)</f>
        <v/>
      </c>
      <c r="Q1973" s="9">
        <f>IF(P1973=0,Data!X1973+$I$13,IF(P1973&gt;=99,Data!X1973+$I$14,INDEX($E$4:$E$102,P1973)+(Data!X1973-INDEX($F$4:$F$102,P1973))/(INDEX($F$4:$F$102,P1973+1)-INDEX($F$4:$F$102,P1973))*(INDEX($E$4:$E$102,P1973+1)-INDEX($E$4:$E$102,P1973))))</f>
        <v/>
      </c>
      <c r="R1973" s="12">
        <f>IFERROR(MATCH(Data!Y1973,$F$4:$F$102,1),0)</f>
        <v/>
      </c>
      <c r="S1973" s="9">
        <f>IF(R1973=0,Data!Y1973+$I$13,IF(R1973&gt;=99,Data!Y1973+$I$14,INDEX($E$4:$E$102,R1973)+(Data!Y1973-INDEX($F$4:$F$102,R1973))/(INDEX($F$4:$F$102,R1973+1)-INDEX($F$4:$F$102,R1973))*(INDEX($E$4:$E$102,R1973+1)-INDEX($E$4:$E$102,R1973))))</f>
        <v/>
      </c>
    </row>
    <row r="1974">
      <c r="K1974" s="14">
        <f>Data!A1974</f>
        <v/>
      </c>
      <c r="L1974" s="12">
        <f>IF(Occurrence!J1974&lt;=0,-1,IFERROR(MATCH(Occurrence!J1974,$D$4:$D$102,1),0))</f>
        <v/>
      </c>
      <c r="M1974" s="9">
        <f>IF(L1974&lt;0,0,IF(L1974=0,Occurrence!J1974*$I$11,IF(L1974&gt;=99,Occurrence!J1974*$I$12,INDEX($C$4:$C$102,L1974)+(Occurrence!J1974-INDEX($D$4:$D$102,L1974))/(INDEX($D$4:$D$102,L1974+1)-INDEX($D$4:$D$102,L1974))*(INDEX($C$4:$C$102,L1974+1)-INDEX($C$4:$C$102,L1974)))))</f>
        <v/>
      </c>
      <c r="N1974" s="12">
        <f>IF(Occurrence!K1974&lt;=0,-1,IFERROR(MATCH(Occurrence!K1974,$D$4:$D$102,1),0))</f>
        <v/>
      </c>
      <c r="O1974" s="9">
        <f>IF(N1974&lt;0,0,IF(N1974=0,Occurrence!K1974*$I$11,IF(N1974&gt;=99,Occurrence!K1974*$I$12,INDEX($C$4:$C$102,N1974)+(Occurrence!K1974-INDEX($D$4:$D$102,N1974))/(INDEX($D$4:$D$102,N1974+1)-INDEX($D$4:$D$102,N1974))*(INDEX($C$4:$C$102,N1974+1)-INDEX($C$4:$C$102,N1974)))))</f>
        <v/>
      </c>
      <c r="P1974" s="12">
        <f>IFERROR(MATCH(Data!X1974,$F$4:$F$102,1),0)</f>
        <v/>
      </c>
      <c r="Q1974" s="9">
        <f>IF(P1974=0,Data!X1974+$I$13,IF(P1974&gt;=99,Data!X1974+$I$14,INDEX($E$4:$E$102,P1974)+(Data!X1974-INDEX($F$4:$F$102,P1974))/(INDEX($F$4:$F$102,P1974+1)-INDEX($F$4:$F$102,P1974))*(INDEX($E$4:$E$102,P1974+1)-INDEX($E$4:$E$102,P1974))))</f>
        <v/>
      </c>
      <c r="R1974" s="12">
        <f>IFERROR(MATCH(Data!Y1974,$F$4:$F$102,1),0)</f>
        <v/>
      </c>
      <c r="S1974" s="9">
        <f>IF(R1974=0,Data!Y1974+$I$13,IF(R1974&gt;=99,Data!Y1974+$I$14,INDEX($E$4:$E$102,R1974)+(Data!Y1974-INDEX($F$4:$F$102,R1974))/(INDEX($F$4:$F$102,R1974+1)-INDEX($F$4:$F$102,R1974))*(INDEX($E$4:$E$102,R1974+1)-INDEX($E$4:$E$102,R1974))))</f>
        <v/>
      </c>
    </row>
    <row r="1975">
      <c r="K1975" s="14">
        <f>Data!A1975</f>
        <v/>
      </c>
      <c r="L1975" s="12">
        <f>IF(Occurrence!J1975&lt;=0,-1,IFERROR(MATCH(Occurrence!J1975,$D$4:$D$102,1),0))</f>
        <v/>
      </c>
      <c r="M1975" s="9">
        <f>IF(L1975&lt;0,0,IF(L1975=0,Occurrence!J1975*$I$11,IF(L1975&gt;=99,Occurrence!J1975*$I$12,INDEX($C$4:$C$102,L1975)+(Occurrence!J1975-INDEX($D$4:$D$102,L1975))/(INDEX($D$4:$D$102,L1975+1)-INDEX($D$4:$D$102,L1975))*(INDEX($C$4:$C$102,L1975+1)-INDEX($C$4:$C$102,L1975)))))</f>
        <v/>
      </c>
      <c r="N1975" s="12">
        <f>IF(Occurrence!K1975&lt;=0,-1,IFERROR(MATCH(Occurrence!K1975,$D$4:$D$102,1),0))</f>
        <v/>
      </c>
      <c r="O1975" s="9">
        <f>IF(N1975&lt;0,0,IF(N1975=0,Occurrence!K1975*$I$11,IF(N1975&gt;=99,Occurrence!K1975*$I$12,INDEX($C$4:$C$102,N1975)+(Occurrence!K1975-INDEX($D$4:$D$102,N1975))/(INDEX($D$4:$D$102,N1975+1)-INDEX($D$4:$D$102,N1975))*(INDEX($C$4:$C$102,N1975+1)-INDEX($C$4:$C$102,N1975)))))</f>
        <v/>
      </c>
      <c r="P1975" s="12">
        <f>IFERROR(MATCH(Data!X1975,$F$4:$F$102,1),0)</f>
        <v/>
      </c>
      <c r="Q1975" s="9">
        <f>IF(P1975=0,Data!X1975+$I$13,IF(P1975&gt;=99,Data!X1975+$I$14,INDEX($E$4:$E$102,P1975)+(Data!X1975-INDEX($F$4:$F$102,P1975))/(INDEX($F$4:$F$102,P1975+1)-INDEX($F$4:$F$102,P1975))*(INDEX($E$4:$E$102,P1975+1)-INDEX($E$4:$E$102,P1975))))</f>
        <v/>
      </c>
      <c r="R1975" s="12">
        <f>IFERROR(MATCH(Data!Y1975,$F$4:$F$102,1),0)</f>
        <v/>
      </c>
      <c r="S1975" s="9">
        <f>IF(R1975=0,Data!Y1975+$I$13,IF(R1975&gt;=99,Data!Y1975+$I$14,INDEX($E$4:$E$102,R1975)+(Data!Y1975-INDEX($F$4:$F$102,R1975))/(INDEX($F$4:$F$102,R1975+1)-INDEX($F$4:$F$102,R1975))*(INDEX($E$4:$E$102,R1975+1)-INDEX($E$4:$E$102,R1975))))</f>
        <v/>
      </c>
    </row>
    <row r="1976">
      <c r="K1976" s="14">
        <f>Data!A1976</f>
        <v/>
      </c>
      <c r="L1976" s="12">
        <f>IF(Occurrence!J1976&lt;=0,-1,IFERROR(MATCH(Occurrence!J1976,$D$4:$D$102,1),0))</f>
        <v/>
      </c>
      <c r="M1976" s="9">
        <f>IF(L1976&lt;0,0,IF(L1976=0,Occurrence!J1976*$I$11,IF(L1976&gt;=99,Occurrence!J1976*$I$12,INDEX($C$4:$C$102,L1976)+(Occurrence!J1976-INDEX($D$4:$D$102,L1976))/(INDEX($D$4:$D$102,L1976+1)-INDEX($D$4:$D$102,L1976))*(INDEX($C$4:$C$102,L1976+1)-INDEX($C$4:$C$102,L1976)))))</f>
        <v/>
      </c>
      <c r="N1976" s="12">
        <f>IF(Occurrence!K1976&lt;=0,-1,IFERROR(MATCH(Occurrence!K1976,$D$4:$D$102,1),0))</f>
        <v/>
      </c>
      <c r="O1976" s="9">
        <f>IF(N1976&lt;0,0,IF(N1976=0,Occurrence!K1976*$I$11,IF(N1976&gt;=99,Occurrence!K1976*$I$12,INDEX($C$4:$C$102,N1976)+(Occurrence!K1976-INDEX($D$4:$D$102,N1976))/(INDEX($D$4:$D$102,N1976+1)-INDEX($D$4:$D$102,N1976))*(INDEX($C$4:$C$102,N1976+1)-INDEX($C$4:$C$102,N1976)))))</f>
        <v/>
      </c>
      <c r="P1976" s="12">
        <f>IFERROR(MATCH(Data!X1976,$F$4:$F$102,1),0)</f>
        <v/>
      </c>
      <c r="Q1976" s="9">
        <f>IF(P1976=0,Data!X1976+$I$13,IF(P1976&gt;=99,Data!X1976+$I$14,INDEX($E$4:$E$102,P1976)+(Data!X1976-INDEX($F$4:$F$102,P1976))/(INDEX($F$4:$F$102,P1976+1)-INDEX($F$4:$F$102,P1976))*(INDEX($E$4:$E$102,P1976+1)-INDEX($E$4:$E$102,P1976))))</f>
        <v/>
      </c>
      <c r="R1976" s="12">
        <f>IFERROR(MATCH(Data!Y1976,$F$4:$F$102,1),0)</f>
        <v/>
      </c>
      <c r="S1976" s="9">
        <f>IF(R1976=0,Data!Y1976+$I$13,IF(R1976&gt;=99,Data!Y1976+$I$14,INDEX($E$4:$E$102,R1976)+(Data!Y1976-INDEX($F$4:$F$102,R1976))/(INDEX($F$4:$F$102,R1976+1)-INDEX($F$4:$F$102,R1976))*(INDEX($E$4:$E$102,R1976+1)-INDEX($E$4:$E$102,R1976))))</f>
        <v/>
      </c>
    </row>
    <row r="1977">
      <c r="K1977" s="14">
        <f>Data!A1977</f>
        <v/>
      </c>
      <c r="L1977" s="12">
        <f>IF(Occurrence!J1977&lt;=0,-1,IFERROR(MATCH(Occurrence!J1977,$D$4:$D$102,1),0))</f>
        <v/>
      </c>
      <c r="M1977" s="9">
        <f>IF(L1977&lt;0,0,IF(L1977=0,Occurrence!J1977*$I$11,IF(L1977&gt;=99,Occurrence!J1977*$I$12,INDEX($C$4:$C$102,L1977)+(Occurrence!J1977-INDEX($D$4:$D$102,L1977))/(INDEX($D$4:$D$102,L1977+1)-INDEX($D$4:$D$102,L1977))*(INDEX($C$4:$C$102,L1977+1)-INDEX($C$4:$C$102,L1977)))))</f>
        <v/>
      </c>
      <c r="N1977" s="12">
        <f>IF(Occurrence!K1977&lt;=0,-1,IFERROR(MATCH(Occurrence!K1977,$D$4:$D$102,1),0))</f>
        <v/>
      </c>
      <c r="O1977" s="9">
        <f>IF(N1977&lt;0,0,IF(N1977=0,Occurrence!K1977*$I$11,IF(N1977&gt;=99,Occurrence!K1977*$I$12,INDEX($C$4:$C$102,N1977)+(Occurrence!K1977-INDEX($D$4:$D$102,N1977))/(INDEX($D$4:$D$102,N1977+1)-INDEX($D$4:$D$102,N1977))*(INDEX($C$4:$C$102,N1977+1)-INDEX($C$4:$C$102,N1977)))))</f>
        <v/>
      </c>
      <c r="P1977" s="12">
        <f>IFERROR(MATCH(Data!X1977,$F$4:$F$102,1),0)</f>
        <v/>
      </c>
      <c r="Q1977" s="9">
        <f>IF(P1977=0,Data!X1977+$I$13,IF(P1977&gt;=99,Data!X1977+$I$14,INDEX($E$4:$E$102,P1977)+(Data!X1977-INDEX($F$4:$F$102,P1977))/(INDEX($F$4:$F$102,P1977+1)-INDEX($F$4:$F$102,P1977))*(INDEX($E$4:$E$102,P1977+1)-INDEX($E$4:$E$102,P1977))))</f>
        <v/>
      </c>
      <c r="R1977" s="12">
        <f>IFERROR(MATCH(Data!Y1977,$F$4:$F$102,1),0)</f>
        <v/>
      </c>
      <c r="S1977" s="9">
        <f>IF(R1977=0,Data!Y1977+$I$13,IF(R1977&gt;=99,Data!Y1977+$I$14,INDEX($E$4:$E$102,R1977)+(Data!Y1977-INDEX($F$4:$F$102,R1977))/(INDEX($F$4:$F$102,R1977+1)-INDEX($F$4:$F$102,R1977))*(INDEX($E$4:$E$102,R1977+1)-INDEX($E$4:$E$102,R1977))))</f>
        <v/>
      </c>
    </row>
    <row r="1978">
      <c r="K1978" s="14">
        <f>Data!A1978</f>
        <v/>
      </c>
      <c r="L1978" s="12">
        <f>IF(Occurrence!J1978&lt;=0,-1,IFERROR(MATCH(Occurrence!J1978,$D$4:$D$102,1),0))</f>
        <v/>
      </c>
      <c r="M1978" s="9">
        <f>IF(L1978&lt;0,0,IF(L1978=0,Occurrence!J1978*$I$11,IF(L1978&gt;=99,Occurrence!J1978*$I$12,INDEX($C$4:$C$102,L1978)+(Occurrence!J1978-INDEX($D$4:$D$102,L1978))/(INDEX($D$4:$D$102,L1978+1)-INDEX($D$4:$D$102,L1978))*(INDEX($C$4:$C$102,L1978+1)-INDEX($C$4:$C$102,L1978)))))</f>
        <v/>
      </c>
      <c r="N1978" s="12">
        <f>IF(Occurrence!K1978&lt;=0,-1,IFERROR(MATCH(Occurrence!K1978,$D$4:$D$102,1),0))</f>
        <v/>
      </c>
      <c r="O1978" s="9">
        <f>IF(N1978&lt;0,0,IF(N1978=0,Occurrence!K1978*$I$11,IF(N1978&gt;=99,Occurrence!K1978*$I$12,INDEX($C$4:$C$102,N1978)+(Occurrence!K1978-INDEX($D$4:$D$102,N1978))/(INDEX($D$4:$D$102,N1978+1)-INDEX($D$4:$D$102,N1978))*(INDEX($C$4:$C$102,N1978+1)-INDEX($C$4:$C$102,N1978)))))</f>
        <v/>
      </c>
      <c r="P1978" s="12">
        <f>IFERROR(MATCH(Data!X1978,$F$4:$F$102,1),0)</f>
        <v/>
      </c>
      <c r="Q1978" s="9">
        <f>IF(P1978=0,Data!X1978+$I$13,IF(P1978&gt;=99,Data!X1978+$I$14,INDEX($E$4:$E$102,P1978)+(Data!X1978-INDEX($F$4:$F$102,P1978))/(INDEX($F$4:$F$102,P1978+1)-INDEX($F$4:$F$102,P1978))*(INDEX($E$4:$E$102,P1978+1)-INDEX($E$4:$E$102,P1978))))</f>
        <v/>
      </c>
      <c r="R1978" s="12">
        <f>IFERROR(MATCH(Data!Y1978,$F$4:$F$102,1),0)</f>
        <v/>
      </c>
      <c r="S1978" s="9">
        <f>IF(R1978=0,Data!Y1978+$I$13,IF(R1978&gt;=99,Data!Y1978+$I$14,INDEX($E$4:$E$102,R1978)+(Data!Y1978-INDEX($F$4:$F$102,R1978))/(INDEX($F$4:$F$102,R1978+1)-INDEX($F$4:$F$102,R1978))*(INDEX($E$4:$E$102,R1978+1)-INDEX($E$4:$E$102,R1978))))</f>
        <v/>
      </c>
    </row>
    <row r="1979">
      <c r="K1979" s="14">
        <f>Data!A1979</f>
        <v/>
      </c>
      <c r="L1979" s="12">
        <f>IF(Occurrence!J1979&lt;=0,-1,IFERROR(MATCH(Occurrence!J1979,$D$4:$D$102,1),0))</f>
        <v/>
      </c>
      <c r="M1979" s="9">
        <f>IF(L1979&lt;0,0,IF(L1979=0,Occurrence!J1979*$I$11,IF(L1979&gt;=99,Occurrence!J1979*$I$12,INDEX($C$4:$C$102,L1979)+(Occurrence!J1979-INDEX($D$4:$D$102,L1979))/(INDEX($D$4:$D$102,L1979+1)-INDEX($D$4:$D$102,L1979))*(INDEX($C$4:$C$102,L1979+1)-INDEX($C$4:$C$102,L1979)))))</f>
        <v/>
      </c>
      <c r="N1979" s="12">
        <f>IF(Occurrence!K1979&lt;=0,-1,IFERROR(MATCH(Occurrence!K1979,$D$4:$D$102,1),0))</f>
        <v/>
      </c>
      <c r="O1979" s="9">
        <f>IF(N1979&lt;0,0,IF(N1979=0,Occurrence!K1979*$I$11,IF(N1979&gt;=99,Occurrence!K1979*$I$12,INDEX($C$4:$C$102,N1979)+(Occurrence!K1979-INDEX($D$4:$D$102,N1979))/(INDEX($D$4:$D$102,N1979+1)-INDEX($D$4:$D$102,N1979))*(INDEX($C$4:$C$102,N1979+1)-INDEX($C$4:$C$102,N1979)))))</f>
        <v/>
      </c>
      <c r="P1979" s="12">
        <f>IFERROR(MATCH(Data!X1979,$F$4:$F$102,1),0)</f>
        <v/>
      </c>
      <c r="Q1979" s="9">
        <f>IF(P1979=0,Data!X1979+$I$13,IF(P1979&gt;=99,Data!X1979+$I$14,INDEX($E$4:$E$102,P1979)+(Data!X1979-INDEX($F$4:$F$102,P1979))/(INDEX($F$4:$F$102,P1979+1)-INDEX($F$4:$F$102,P1979))*(INDEX($E$4:$E$102,P1979+1)-INDEX($E$4:$E$102,P1979))))</f>
        <v/>
      </c>
      <c r="R1979" s="12">
        <f>IFERROR(MATCH(Data!Y1979,$F$4:$F$102,1),0)</f>
        <v/>
      </c>
      <c r="S1979" s="9">
        <f>IF(R1979=0,Data!Y1979+$I$13,IF(R1979&gt;=99,Data!Y1979+$I$14,INDEX($E$4:$E$102,R1979)+(Data!Y1979-INDEX($F$4:$F$102,R1979))/(INDEX($F$4:$F$102,R1979+1)-INDEX($F$4:$F$102,R1979))*(INDEX($E$4:$E$102,R1979+1)-INDEX($E$4:$E$102,R1979))))</f>
        <v/>
      </c>
    </row>
    <row r="1980">
      <c r="K1980" s="14">
        <f>Data!A1980</f>
        <v/>
      </c>
      <c r="L1980" s="12">
        <f>IF(Occurrence!J1980&lt;=0,-1,IFERROR(MATCH(Occurrence!J1980,$D$4:$D$102,1),0))</f>
        <v/>
      </c>
      <c r="M1980" s="9">
        <f>IF(L1980&lt;0,0,IF(L1980=0,Occurrence!J1980*$I$11,IF(L1980&gt;=99,Occurrence!J1980*$I$12,INDEX($C$4:$C$102,L1980)+(Occurrence!J1980-INDEX($D$4:$D$102,L1980))/(INDEX($D$4:$D$102,L1980+1)-INDEX($D$4:$D$102,L1980))*(INDEX($C$4:$C$102,L1980+1)-INDEX($C$4:$C$102,L1980)))))</f>
        <v/>
      </c>
      <c r="N1980" s="12">
        <f>IF(Occurrence!K1980&lt;=0,-1,IFERROR(MATCH(Occurrence!K1980,$D$4:$D$102,1),0))</f>
        <v/>
      </c>
      <c r="O1980" s="9">
        <f>IF(N1980&lt;0,0,IF(N1980=0,Occurrence!K1980*$I$11,IF(N1980&gt;=99,Occurrence!K1980*$I$12,INDEX($C$4:$C$102,N1980)+(Occurrence!K1980-INDEX($D$4:$D$102,N1980))/(INDEX($D$4:$D$102,N1980+1)-INDEX($D$4:$D$102,N1980))*(INDEX($C$4:$C$102,N1980+1)-INDEX($C$4:$C$102,N1980)))))</f>
        <v/>
      </c>
      <c r="P1980" s="12">
        <f>IFERROR(MATCH(Data!X1980,$F$4:$F$102,1),0)</f>
        <v/>
      </c>
      <c r="Q1980" s="9">
        <f>IF(P1980=0,Data!X1980+$I$13,IF(P1980&gt;=99,Data!X1980+$I$14,INDEX($E$4:$E$102,P1980)+(Data!X1980-INDEX($F$4:$F$102,P1980))/(INDEX($F$4:$F$102,P1980+1)-INDEX($F$4:$F$102,P1980))*(INDEX($E$4:$E$102,P1980+1)-INDEX($E$4:$E$102,P1980))))</f>
        <v/>
      </c>
      <c r="R1980" s="12">
        <f>IFERROR(MATCH(Data!Y1980,$F$4:$F$102,1),0)</f>
        <v/>
      </c>
      <c r="S1980" s="9">
        <f>IF(R1980=0,Data!Y1980+$I$13,IF(R1980&gt;=99,Data!Y1980+$I$14,INDEX($E$4:$E$102,R1980)+(Data!Y1980-INDEX($F$4:$F$102,R1980))/(INDEX($F$4:$F$102,R1980+1)-INDEX($F$4:$F$102,R1980))*(INDEX($E$4:$E$102,R1980+1)-INDEX($E$4:$E$102,R1980))))</f>
        <v/>
      </c>
    </row>
    <row r="1981">
      <c r="K1981" s="14">
        <f>Data!A1981</f>
        <v/>
      </c>
      <c r="L1981" s="12">
        <f>IF(Occurrence!J1981&lt;=0,-1,IFERROR(MATCH(Occurrence!J1981,$D$4:$D$102,1),0))</f>
        <v/>
      </c>
      <c r="M1981" s="9">
        <f>IF(L1981&lt;0,0,IF(L1981=0,Occurrence!J1981*$I$11,IF(L1981&gt;=99,Occurrence!J1981*$I$12,INDEX($C$4:$C$102,L1981)+(Occurrence!J1981-INDEX($D$4:$D$102,L1981))/(INDEX($D$4:$D$102,L1981+1)-INDEX($D$4:$D$102,L1981))*(INDEX($C$4:$C$102,L1981+1)-INDEX($C$4:$C$102,L1981)))))</f>
        <v/>
      </c>
      <c r="N1981" s="12">
        <f>IF(Occurrence!K1981&lt;=0,-1,IFERROR(MATCH(Occurrence!K1981,$D$4:$D$102,1),0))</f>
        <v/>
      </c>
      <c r="O1981" s="9">
        <f>IF(N1981&lt;0,0,IF(N1981=0,Occurrence!K1981*$I$11,IF(N1981&gt;=99,Occurrence!K1981*$I$12,INDEX($C$4:$C$102,N1981)+(Occurrence!K1981-INDEX($D$4:$D$102,N1981))/(INDEX($D$4:$D$102,N1981+1)-INDEX($D$4:$D$102,N1981))*(INDEX($C$4:$C$102,N1981+1)-INDEX($C$4:$C$102,N1981)))))</f>
        <v/>
      </c>
      <c r="P1981" s="12">
        <f>IFERROR(MATCH(Data!X1981,$F$4:$F$102,1),0)</f>
        <v/>
      </c>
      <c r="Q1981" s="9">
        <f>IF(P1981=0,Data!X1981+$I$13,IF(P1981&gt;=99,Data!X1981+$I$14,INDEX($E$4:$E$102,P1981)+(Data!X1981-INDEX($F$4:$F$102,P1981))/(INDEX($F$4:$F$102,P1981+1)-INDEX($F$4:$F$102,P1981))*(INDEX($E$4:$E$102,P1981+1)-INDEX($E$4:$E$102,P1981))))</f>
        <v/>
      </c>
      <c r="R1981" s="12">
        <f>IFERROR(MATCH(Data!Y1981,$F$4:$F$102,1),0)</f>
        <v/>
      </c>
      <c r="S1981" s="9">
        <f>IF(R1981=0,Data!Y1981+$I$13,IF(R1981&gt;=99,Data!Y1981+$I$14,INDEX($E$4:$E$102,R1981)+(Data!Y1981-INDEX($F$4:$F$102,R1981))/(INDEX($F$4:$F$102,R1981+1)-INDEX($F$4:$F$102,R1981))*(INDEX($E$4:$E$102,R1981+1)-INDEX($E$4:$E$102,R1981))))</f>
        <v/>
      </c>
    </row>
    <row r="1982">
      <c r="K1982" s="14">
        <f>Data!A1982</f>
        <v/>
      </c>
      <c r="L1982" s="12">
        <f>IF(Occurrence!J1982&lt;=0,-1,IFERROR(MATCH(Occurrence!J1982,$D$4:$D$102,1),0))</f>
        <v/>
      </c>
      <c r="M1982" s="9">
        <f>IF(L1982&lt;0,0,IF(L1982=0,Occurrence!J1982*$I$11,IF(L1982&gt;=99,Occurrence!J1982*$I$12,INDEX($C$4:$C$102,L1982)+(Occurrence!J1982-INDEX($D$4:$D$102,L1982))/(INDEX($D$4:$D$102,L1982+1)-INDEX($D$4:$D$102,L1982))*(INDEX($C$4:$C$102,L1982+1)-INDEX($C$4:$C$102,L1982)))))</f>
        <v/>
      </c>
      <c r="N1982" s="12">
        <f>IF(Occurrence!K1982&lt;=0,-1,IFERROR(MATCH(Occurrence!K1982,$D$4:$D$102,1),0))</f>
        <v/>
      </c>
      <c r="O1982" s="9">
        <f>IF(N1982&lt;0,0,IF(N1982=0,Occurrence!K1982*$I$11,IF(N1982&gt;=99,Occurrence!K1982*$I$12,INDEX($C$4:$C$102,N1982)+(Occurrence!K1982-INDEX($D$4:$D$102,N1982))/(INDEX($D$4:$D$102,N1982+1)-INDEX($D$4:$D$102,N1982))*(INDEX($C$4:$C$102,N1982+1)-INDEX($C$4:$C$102,N1982)))))</f>
        <v/>
      </c>
      <c r="P1982" s="12">
        <f>IFERROR(MATCH(Data!X1982,$F$4:$F$102,1),0)</f>
        <v/>
      </c>
      <c r="Q1982" s="9">
        <f>IF(P1982=0,Data!X1982+$I$13,IF(P1982&gt;=99,Data!X1982+$I$14,INDEX($E$4:$E$102,P1982)+(Data!X1982-INDEX($F$4:$F$102,P1982))/(INDEX($F$4:$F$102,P1982+1)-INDEX($F$4:$F$102,P1982))*(INDEX($E$4:$E$102,P1982+1)-INDEX($E$4:$E$102,P1982))))</f>
        <v/>
      </c>
      <c r="R1982" s="12">
        <f>IFERROR(MATCH(Data!Y1982,$F$4:$F$102,1),0)</f>
        <v/>
      </c>
      <c r="S1982" s="9">
        <f>IF(R1982=0,Data!Y1982+$I$13,IF(R1982&gt;=99,Data!Y1982+$I$14,INDEX($E$4:$E$102,R1982)+(Data!Y1982-INDEX($F$4:$F$102,R1982))/(INDEX($F$4:$F$102,R1982+1)-INDEX($F$4:$F$102,R1982))*(INDEX($E$4:$E$102,R1982+1)-INDEX($E$4:$E$102,R1982))))</f>
        <v/>
      </c>
    </row>
    <row r="1983">
      <c r="K1983" s="14">
        <f>Data!A1983</f>
        <v/>
      </c>
      <c r="L1983" s="12">
        <f>IF(Occurrence!J1983&lt;=0,-1,IFERROR(MATCH(Occurrence!J1983,$D$4:$D$102,1),0))</f>
        <v/>
      </c>
      <c r="M1983" s="9">
        <f>IF(L1983&lt;0,0,IF(L1983=0,Occurrence!J1983*$I$11,IF(L1983&gt;=99,Occurrence!J1983*$I$12,INDEX($C$4:$C$102,L1983)+(Occurrence!J1983-INDEX($D$4:$D$102,L1983))/(INDEX($D$4:$D$102,L1983+1)-INDEX($D$4:$D$102,L1983))*(INDEX($C$4:$C$102,L1983+1)-INDEX($C$4:$C$102,L1983)))))</f>
        <v/>
      </c>
      <c r="N1983" s="12">
        <f>IF(Occurrence!K1983&lt;=0,-1,IFERROR(MATCH(Occurrence!K1983,$D$4:$D$102,1),0))</f>
        <v/>
      </c>
      <c r="O1983" s="9">
        <f>IF(N1983&lt;0,0,IF(N1983=0,Occurrence!K1983*$I$11,IF(N1983&gt;=99,Occurrence!K1983*$I$12,INDEX($C$4:$C$102,N1983)+(Occurrence!K1983-INDEX($D$4:$D$102,N1983))/(INDEX($D$4:$D$102,N1983+1)-INDEX($D$4:$D$102,N1983))*(INDEX($C$4:$C$102,N1983+1)-INDEX($C$4:$C$102,N1983)))))</f>
        <v/>
      </c>
      <c r="P1983" s="12">
        <f>IFERROR(MATCH(Data!X1983,$F$4:$F$102,1),0)</f>
        <v/>
      </c>
      <c r="Q1983" s="9">
        <f>IF(P1983=0,Data!X1983+$I$13,IF(P1983&gt;=99,Data!X1983+$I$14,INDEX($E$4:$E$102,P1983)+(Data!X1983-INDEX($F$4:$F$102,P1983))/(INDEX($F$4:$F$102,P1983+1)-INDEX($F$4:$F$102,P1983))*(INDEX($E$4:$E$102,P1983+1)-INDEX($E$4:$E$102,P1983))))</f>
        <v/>
      </c>
      <c r="R1983" s="12">
        <f>IFERROR(MATCH(Data!Y1983,$F$4:$F$102,1),0)</f>
        <v/>
      </c>
      <c r="S1983" s="9">
        <f>IF(R1983=0,Data!Y1983+$I$13,IF(R1983&gt;=99,Data!Y1983+$I$14,INDEX($E$4:$E$102,R1983)+(Data!Y1983-INDEX($F$4:$F$102,R1983))/(INDEX($F$4:$F$102,R1983+1)-INDEX($F$4:$F$102,R1983))*(INDEX($E$4:$E$102,R1983+1)-INDEX($E$4:$E$102,R1983))))</f>
        <v/>
      </c>
    </row>
    <row r="1984">
      <c r="K1984" s="14">
        <f>Data!A1984</f>
        <v/>
      </c>
      <c r="L1984" s="12">
        <f>IF(Occurrence!J1984&lt;=0,-1,IFERROR(MATCH(Occurrence!J1984,$D$4:$D$102,1),0))</f>
        <v/>
      </c>
      <c r="M1984" s="9">
        <f>IF(L1984&lt;0,0,IF(L1984=0,Occurrence!J1984*$I$11,IF(L1984&gt;=99,Occurrence!J1984*$I$12,INDEX($C$4:$C$102,L1984)+(Occurrence!J1984-INDEX($D$4:$D$102,L1984))/(INDEX($D$4:$D$102,L1984+1)-INDEX($D$4:$D$102,L1984))*(INDEX($C$4:$C$102,L1984+1)-INDEX($C$4:$C$102,L1984)))))</f>
        <v/>
      </c>
      <c r="N1984" s="12">
        <f>IF(Occurrence!K1984&lt;=0,-1,IFERROR(MATCH(Occurrence!K1984,$D$4:$D$102,1),0))</f>
        <v/>
      </c>
      <c r="O1984" s="9">
        <f>IF(N1984&lt;0,0,IF(N1984=0,Occurrence!K1984*$I$11,IF(N1984&gt;=99,Occurrence!K1984*$I$12,INDEX($C$4:$C$102,N1984)+(Occurrence!K1984-INDEX($D$4:$D$102,N1984))/(INDEX($D$4:$D$102,N1984+1)-INDEX($D$4:$D$102,N1984))*(INDEX($C$4:$C$102,N1984+1)-INDEX($C$4:$C$102,N1984)))))</f>
        <v/>
      </c>
      <c r="P1984" s="12">
        <f>IFERROR(MATCH(Data!X1984,$F$4:$F$102,1),0)</f>
        <v/>
      </c>
      <c r="Q1984" s="9">
        <f>IF(P1984=0,Data!X1984+$I$13,IF(P1984&gt;=99,Data!X1984+$I$14,INDEX($E$4:$E$102,P1984)+(Data!X1984-INDEX($F$4:$F$102,P1984))/(INDEX($F$4:$F$102,P1984+1)-INDEX($F$4:$F$102,P1984))*(INDEX($E$4:$E$102,P1984+1)-INDEX($E$4:$E$102,P1984))))</f>
        <v/>
      </c>
      <c r="R1984" s="12">
        <f>IFERROR(MATCH(Data!Y1984,$F$4:$F$102,1),0)</f>
        <v/>
      </c>
      <c r="S1984" s="9">
        <f>IF(R1984=0,Data!Y1984+$I$13,IF(R1984&gt;=99,Data!Y1984+$I$14,INDEX($E$4:$E$102,R1984)+(Data!Y1984-INDEX($F$4:$F$102,R1984))/(INDEX($F$4:$F$102,R1984+1)-INDEX($F$4:$F$102,R1984))*(INDEX($E$4:$E$102,R1984+1)-INDEX($E$4:$E$102,R1984))))</f>
        <v/>
      </c>
    </row>
    <row r="1985">
      <c r="K1985" s="14">
        <f>Data!A1985</f>
        <v/>
      </c>
      <c r="L1985" s="12">
        <f>IF(Occurrence!J1985&lt;=0,-1,IFERROR(MATCH(Occurrence!J1985,$D$4:$D$102,1),0))</f>
        <v/>
      </c>
      <c r="M1985" s="9">
        <f>IF(L1985&lt;0,0,IF(L1985=0,Occurrence!J1985*$I$11,IF(L1985&gt;=99,Occurrence!J1985*$I$12,INDEX($C$4:$C$102,L1985)+(Occurrence!J1985-INDEX($D$4:$D$102,L1985))/(INDEX($D$4:$D$102,L1985+1)-INDEX($D$4:$D$102,L1985))*(INDEX($C$4:$C$102,L1985+1)-INDEX($C$4:$C$102,L1985)))))</f>
        <v/>
      </c>
      <c r="N1985" s="12">
        <f>IF(Occurrence!K1985&lt;=0,-1,IFERROR(MATCH(Occurrence!K1985,$D$4:$D$102,1),0))</f>
        <v/>
      </c>
      <c r="O1985" s="9">
        <f>IF(N1985&lt;0,0,IF(N1985=0,Occurrence!K1985*$I$11,IF(N1985&gt;=99,Occurrence!K1985*$I$12,INDEX($C$4:$C$102,N1985)+(Occurrence!K1985-INDEX($D$4:$D$102,N1985))/(INDEX($D$4:$D$102,N1985+1)-INDEX($D$4:$D$102,N1985))*(INDEX($C$4:$C$102,N1985+1)-INDEX($C$4:$C$102,N1985)))))</f>
        <v/>
      </c>
      <c r="P1985" s="12">
        <f>IFERROR(MATCH(Data!X1985,$F$4:$F$102,1),0)</f>
        <v/>
      </c>
      <c r="Q1985" s="9">
        <f>IF(P1985=0,Data!X1985+$I$13,IF(P1985&gt;=99,Data!X1985+$I$14,INDEX($E$4:$E$102,P1985)+(Data!X1985-INDEX($F$4:$F$102,P1985))/(INDEX($F$4:$F$102,P1985+1)-INDEX($F$4:$F$102,P1985))*(INDEX($E$4:$E$102,P1985+1)-INDEX($E$4:$E$102,P1985))))</f>
        <v/>
      </c>
      <c r="R1985" s="12">
        <f>IFERROR(MATCH(Data!Y1985,$F$4:$F$102,1),0)</f>
        <v/>
      </c>
      <c r="S1985" s="9">
        <f>IF(R1985=0,Data!Y1985+$I$13,IF(R1985&gt;=99,Data!Y1985+$I$14,INDEX($E$4:$E$102,R1985)+(Data!Y1985-INDEX($F$4:$F$102,R1985))/(INDEX($F$4:$F$102,R1985+1)-INDEX($F$4:$F$102,R1985))*(INDEX($E$4:$E$102,R1985+1)-INDEX($E$4:$E$102,R1985))))</f>
        <v/>
      </c>
    </row>
    <row r="1986">
      <c r="K1986" s="14">
        <f>Data!A1986</f>
        <v/>
      </c>
      <c r="L1986" s="12">
        <f>IF(Occurrence!J1986&lt;=0,-1,IFERROR(MATCH(Occurrence!J1986,$D$4:$D$102,1),0))</f>
        <v/>
      </c>
      <c r="M1986" s="9">
        <f>IF(L1986&lt;0,0,IF(L1986=0,Occurrence!J1986*$I$11,IF(L1986&gt;=99,Occurrence!J1986*$I$12,INDEX($C$4:$C$102,L1986)+(Occurrence!J1986-INDEX($D$4:$D$102,L1986))/(INDEX($D$4:$D$102,L1986+1)-INDEX($D$4:$D$102,L1986))*(INDEX($C$4:$C$102,L1986+1)-INDEX($C$4:$C$102,L1986)))))</f>
        <v/>
      </c>
      <c r="N1986" s="12">
        <f>IF(Occurrence!K1986&lt;=0,-1,IFERROR(MATCH(Occurrence!K1986,$D$4:$D$102,1),0))</f>
        <v/>
      </c>
      <c r="O1986" s="9">
        <f>IF(N1986&lt;0,0,IF(N1986=0,Occurrence!K1986*$I$11,IF(N1986&gt;=99,Occurrence!K1986*$I$12,INDEX($C$4:$C$102,N1986)+(Occurrence!K1986-INDEX($D$4:$D$102,N1986))/(INDEX($D$4:$D$102,N1986+1)-INDEX($D$4:$D$102,N1986))*(INDEX($C$4:$C$102,N1986+1)-INDEX($C$4:$C$102,N1986)))))</f>
        <v/>
      </c>
      <c r="P1986" s="12">
        <f>IFERROR(MATCH(Data!X1986,$F$4:$F$102,1),0)</f>
        <v/>
      </c>
      <c r="Q1986" s="9">
        <f>IF(P1986=0,Data!X1986+$I$13,IF(P1986&gt;=99,Data!X1986+$I$14,INDEX($E$4:$E$102,P1986)+(Data!X1986-INDEX($F$4:$F$102,P1986))/(INDEX($F$4:$F$102,P1986+1)-INDEX($F$4:$F$102,P1986))*(INDEX($E$4:$E$102,P1986+1)-INDEX($E$4:$E$102,P1986))))</f>
        <v/>
      </c>
      <c r="R1986" s="12">
        <f>IFERROR(MATCH(Data!Y1986,$F$4:$F$102,1),0)</f>
        <v/>
      </c>
      <c r="S1986" s="9">
        <f>IF(R1986=0,Data!Y1986+$I$13,IF(R1986&gt;=99,Data!Y1986+$I$14,INDEX($E$4:$E$102,R1986)+(Data!Y1986-INDEX($F$4:$F$102,R1986))/(INDEX($F$4:$F$102,R1986+1)-INDEX($F$4:$F$102,R1986))*(INDEX($E$4:$E$102,R1986+1)-INDEX($E$4:$E$102,R1986))))</f>
        <v/>
      </c>
    </row>
    <row r="1987">
      <c r="K1987" s="14">
        <f>Data!A1987</f>
        <v/>
      </c>
      <c r="L1987" s="12">
        <f>IF(Occurrence!J1987&lt;=0,-1,IFERROR(MATCH(Occurrence!J1987,$D$4:$D$102,1),0))</f>
        <v/>
      </c>
      <c r="M1987" s="9">
        <f>IF(L1987&lt;0,0,IF(L1987=0,Occurrence!J1987*$I$11,IF(L1987&gt;=99,Occurrence!J1987*$I$12,INDEX($C$4:$C$102,L1987)+(Occurrence!J1987-INDEX($D$4:$D$102,L1987))/(INDEX($D$4:$D$102,L1987+1)-INDEX($D$4:$D$102,L1987))*(INDEX($C$4:$C$102,L1987+1)-INDEX($C$4:$C$102,L1987)))))</f>
        <v/>
      </c>
      <c r="N1987" s="12">
        <f>IF(Occurrence!K1987&lt;=0,-1,IFERROR(MATCH(Occurrence!K1987,$D$4:$D$102,1),0))</f>
        <v/>
      </c>
      <c r="O1987" s="9">
        <f>IF(N1987&lt;0,0,IF(N1987=0,Occurrence!K1987*$I$11,IF(N1987&gt;=99,Occurrence!K1987*$I$12,INDEX($C$4:$C$102,N1987)+(Occurrence!K1987-INDEX($D$4:$D$102,N1987))/(INDEX($D$4:$D$102,N1987+1)-INDEX($D$4:$D$102,N1987))*(INDEX($C$4:$C$102,N1987+1)-INDEX($C$4:$C$102,N1987)))))</f>
        <v/>
      </c>
      <c r="P1987" s="12">
        <f>IFERROR(MATCH(Data!X1987,$F$4:$F$102,1),0)</f>
        <v/>
      </c>
      <c r="Q1987" s="9">
        <f>IF(P1987=0,Data!X1987+$I$13,IF(P1987&gt;=99,Data!X1987+$I$14,INDEX($E$4:$E$102,P1987)+(Data!X1987-INDEX($F$4:$F$102,P1987))/(INDEX($F$4:$F$102,P1987+1)-INDEX($F$4:$F$102,P1987))*(INDEX($E$4:$E$102,P1987+1)-INDEX($E$4:$E$102,P1987))))</f>
        <v/>
      </c>
      <c r="R1987" s="12">
        <f>IFERROR(MATCH(Data!Y1987,$F$4:$F$102,1),0)</f>
        <v/>
      </c>
      <c r="S1987" s="9">
        <f>IF(R1987=0,Data!Y1987+$I$13,IF(R1987&gt;=99,Data!Y1987+$I$14,INDEX($E$4:$E$102,R1987)+(Data!Y1987-INDEX($F$4:$F$102,R1987))/(INDEX($F$4:$F$102,R1987+1)-INDEX($F$4:$F$102,R1987))*(INDEX($E$4:$E$102,R1987+1)-INDEX($E$4:$E$102,R1987))))</f>
        <v/>
      </c>
    </row>
    <row r="1988">
      <c r="K1988" s="14">
        <f>Data!A1988</f>
        <v/>
      </c>
      <c r="L1988" s="12">
        <f>IF(Occurrence!J1988&lt;=0,-1,IFERROR(MATCH(Occurrence!J1988,$D$4:$D$102,1),0))</f>
        <v/>
      </c>
      <c r="M1988" s="9">
        <f>IF(L1988&lt;0,0,IF(L1988=0,Occurrence!J1988*$I$11,IF(L1988&gt;=99,Occurrence!J1988*$I$12,INDEX($C$4:$C$102,L1988)+(Occurrence!J1988-INDEX($D$4:$D$102,L1988))/(INDEX($D$4:$D$102,L1988+1)-INDEX($D$4:$D$102,L1988))*(INDEX($C$4:$C$102,L1988+1)-INDEX($C$4:$C$102,L1988)))))</f>
        <v/>
      </c>
      <c r="N1988" s="12">
        <f>IF(Occurrence!K1988&lt;=0,-1,IFERROR(MATCH(Occurrence!K1988,$D$4:$D$102,1),0))</f>
        <v/>
      </c>
      <c r="O1988" s="9">
        <f>IF(N1988&lt;0,0,IF(N1988=0,Occurrence!K1988*$I$11,IF(N1988&gt;=99,Occurrence!K1988*$I$12,INDEX($C$4:$C$102,N1988)+(Occurrence!K1988-INDEX($D$4:$D$102,N1988))/(INDEX($D$4:$D$102,N1988+1)-INDEX($D$4:$D$102,N1988))*(INDEX($C$4:$C$102,N1988+1)-INDEX($C$4:$C$102,N1988)))))</f>
        <v/>
      </c>
      <c r="P1988" s="12">
        <f>IFERROR(MATCH(Data!X1988,$F$4:$F$102,1),0)</f>
        <v/>
      </c>
      <c r="Q1988" s="9">
        <f>IF(P1988=0,Data!X1988+$I$13,IF(P1988&gt;=99,Data!X1988+$I$14,INDEX($E$4:$E$102,P1988)+(Data!X1988-INDEX($F$4:$F$102,P1988))/(INDEX($F$4:$F$102,P1988+1)-INDEX($F$4:$F$102,P1988))*(INDEX($E$4:$E$102,P1988+1)-INDEX($E$4:$E$102,P1988))))</f>
        <v/>
      </c>
      <c r="R1988" s="12">
        <f>IFERROR(MATCH(Data!Y1988,$F$4:$F$102,1),0)</f>
        <v/>
      </c>
      <c r="S1988" s="9">
        <f>IF(R1988=0,Data!Y1988+$I$13,IF(R1988&gt;=99,Data!Y1988+$I$14,INDEX($E$4:$E$102,R1988)+(Data!Y1988-INDEX($F$4:$F$102,R1988))/(INDEX($F$4:$F$102,R1988+1)-INDEX($F$4:$F$102,R1988))*(INDEX($E$4:$E$102,R1988+1)-INDEX($E$4:$E$102,R1988))))</f>
        <v/>
      </c>
    </row>
    <row r="1989">
      <c r="K1989" s="14">
        <f>Data!A1989</f>
        <v/>
      </c>
      <c r="L1989" s="12">
        <f>IF(Occurrence!J1989&lt;=0,-1,IFERROR(MATCH(Occurrence!J1989,$D$4:$D$102,1),0))</f>
        <v/>
      </c>
      <c r="M1989" s="9">
        <f>IF(L1989&lt;0,0,IF(L1989=0,Occurrence!J1989*$I$11,IF(L1989&gt;=99,Occurrence!J1989*$I$12,INDEX($C$4:$C$102,L1989)+(Occurrence!J1989-INDEX($D$4:$D$102,L1989))/(INDEX($D$4:$D$102,L1989+1)-INDEX($D$4:$D$102,L1989))*(INDEX($C$4:$C$102,L1989+1)-INDEX($C$4:$C$102,L1989)))))</f>
        <v/>
      </c>
      <c r="N1989" s="12">
        <f>IF(Occurrence!K1989&lt;=0,-1,IFERROR(MATCH(Occurrence!K1989,$D$4:$D$102,1),0))</f>
        <v/>
      </c>
      <c r="O1989" s="9">
        <f>IF(N1989&lt;0,0,IF(N1989=0,Occurrence!K1989*$I$11,IF(N1989&gt;=99,Occurrence!K1989*$I$12,INDEX($C$4:$C$102,N1989)+(Occurrence!K1989-INDEX($D$4:$D$102,N1989))/(INDEX($D$4:$D$102,N1989+1)-INDEX($D$4:$D$102,N1989))*(INDEX($C$4:$C$102,N1989+1)-INDEX($C$4:$C$102,N1989)))))</f>
        <v/>
      </c>
      <c r="P1989" s="12">
        <f>IFERROR(MATCH(Data!X1989,$F$4:$F$102,1),0)</f>
        <v/>
      </c>
      <c r="Q1989" s="9">
        <f>IF(P1989=0,Data!X1989+$I$13,IF(P1989&gt;=99,Data!X1989+$I$14,INDEX($E$4:$E$102,P1989)+(Data!X1989-INDEX($F$4:$F$102,P1989))/(INDEX($F$4:$F$102,P1989+1)-INDEX($F$4:$F$102,P1989))*(INDEX($E$4:$E$102,P1989+1)-INDEX($E$4:$E$102,P1989))))</f>
        <v/>
      </c>
      <c r="R1989" s="12">
        <f>IFERROR(MATCH(Data!Y1989,$F$4:$F$102,1),0)</f>
        <v/>
      </c>
      <c r="S1989" s="9">
        <f>IF(R1989=0,Data!Y1989+$I$13,IF(R1989&gt;=99,Data!Y1989+$I$14,INDEX($E$4:$E$102,R1989)+(Data!Y1989-INDEX($F$4:$F$102,R1989))/(INDEX($F$4:$F$102,R1989+1)-INDEX($F$4:$F$102,R1989))*(INDEX($E$4:$E$102,R1989+1)-INDEX($E$4:$E$102,R1989))))</f>
        <v/>
      </c>
    </row>
    <row r="1990">
      <c r="K1990" s="14">
        <f>Data!A1990</f>
        <v/>
      </c>
      <c r="L1990" s="12">
        <f>IF(Occurrence!J1990&lt;=0,-1,IFERROR(MATCH(Occurrence!J1990,$D$4:$D$102,1),0))</f>
        <v/>
      </c>
      <c r="M1990" s="9">
        <f>IF(L1990&lt;0,0,IF(L1990=0,Occurrence!J1990*$I$11,IF(L1990&gt;=99,Occurrence!J1990*$I$12,INDEX($C$4:$C$102,L1990)+(Occurrence!J1990-INDEX($D$4:$D$102,L1990))/(INDEX($D$4:$D$102,L1990+1)-INDEX($D$4:$D$102,L1990))*(INDEX($C$4:$C$102,L1990+1)-INDEX($C$4:$C$102,L1990)))))</f>
        <v/>
      </c>
      <c r="N1990" s="12">
        <f>IF(Occurrence!K1990&lt;=0,-1,IFERROR(MATCH(Occurrence!K1990,$D$4:$D$102,1),0))</f>
        <v/>
      </c>
      <c r="O1990" s="9">
        <f>IF(N1990&lt;0,0,IF(N1990=0,Occurrence!K1990*$I$11,IF(N1990&gt;=99,Occurrence!K1990*$I$12,INDEX($C$4:$C$102,N1990)+(Occurrence!K1990-INDEX($D$4:$D$102,N1990))/(INDEX($D$4:$D$102,N1990+1)-INDEX($D$4:$D$102,N1990))*(INDEX($C$4:$C$102,N1990+1)-INDEX($C$4:$C$102,N1990)))))</f>
        <v/>
      </c>
      <c r="P1990" s="12">
        <f>IFERROR(MATCH(Data!X1990,$F$4:$F$102,1),0)</f>
        <v/>
      </c>
      <c r="Q1990" s="9">
        <f>IF(P1990=0,Data!X1990+$I$13,IF(P1990&gt;=99,Data!X1990+$I$14,INDEX($E$4:$E$102,P1990)+(Data!X1990-INDEX($F$4:$F$102,P1990))/(INDEX($F$4:$F$102,P1990+1)-INDEX($F$4:$F$102,P1990))*(INDEX($E$4:$E$102,P1990+1)-INDEX($E$4:$E$102,P1990))))</f>
        <v/>
      </c>
      <c r="R1990" s="12">
        <f>IFERROR(MATCH(Data!Y1990,$F$4:$F$102,1),0)</f>
        <v/>
      </c>
      <c r="S1990" s="9">
        <f>IF(R1990=0,Data!Y1990+$I$13,IF(R1990&gt;=99,Data!Y1990+$I$14,INDEX($E$4:$E$102,R1990)+(Data!Y1990-INDEX($F$4:$F$102,R1990))/(INDEX($F$4:$F$102,R1990+1)-INDEX($F$4:$F$102,R1990))*(INDEX($E$4:$E$102,R1990+1)-INDEX($E$4:$E$102,R1990))))</f>
        <v/>
      </c>
    </row>
    <row r="1991">
      <c r="K1991" s="14">
        <f>Data!A1991</f>
        <v/>
      </c>
      <c r="L1991" s="12">
        <f>IF(Occurrence!J1991&lt;=0,-1,IFERROR(MATCH(Occurrence!J1991,$D$4:$D$102,1),0))</f>
        <v/>
      </c>
      <c r="M1991" s="9">
        <f>IF(L1991&lt;0,0,IF(L1991=0,Occurrence!J1991*$I$11,IF(L1991&gt;=99,Occurrence!J1991*$I$12,INDEX($C$4:$C$102,L1991)+(Occurrence!J1991-INDEX($D$4:$D$102,L1991))/(INDEX($D$4:$D$102,L1991+1)-INDEX($D$4:$D$102,L1991))*(INDEX($C$4:$C$102,L1991+1)-INDEX($C$4:$C$102,L1991)))))</f>
        <v/>
      </c>
      <c r="N1991" s="12">
        <f>IF(Occurrence!K1991&lt;=0,-1,IFERROR(MATCH(Occurrence!K1991,$D$4:$D$102,1),0))</f>
        <v/>
      </c>
      <c r="O1991" s="9">
        <f>IF(N1991&lt;0,0,IF(N1991=0,Occurrence!K1991*$I$11,IF(N1991&gt;=99,Occurrence!K1991*$I$12,INDEX($C$4:$C$102,N1991)+(Occurrence!K1991-INDEX($D$4:$D$102,N1991))/(INDEX($D$4:$D$102,N1991+1)-INDEX($D$4:$D$102,N1991))*(INDEX($C$4:$C$102,N1991+1)-INDEX($C$4:$C$102,N1991)))))</f>
        <v/>
      </c>
      <c r="P1991" s="12">
        <f>IFERROR(MATCH(Data!X1991,$F$4:$F$102,1),0)</f>
        <v/>
      </c>
      <c r="Q1991" s="9">
        <f>IF(P1991=0,Data!X1991+$I$13,IF(P1991&gt;=99,Data!X1991+$I$14,INDEX($E$4:$E$102,P1991)+(Data!X1991-INDEX($F$4:$F$102,P1991))/(INDEX($F$4:$F$102,P1991+1)-INDEX($F$4:$F$102,P1991))*(INDEX($E$4:$E$102,P1991+1)-INDEX($E$4:$E$102,P1991))))</f>
        <v/>
      </c>
      <c r="R1991" s="12">
        <f>IFERROR(MATCH(Data!Y1991,$F$4:$F$102,1),0)</f>
        <v/>
      </c>
      <c r="S1991" s="9">
        <f>IF(R1991=0,Data!Y1991+$I$13,IF(R1991&gt;=99,Data!Y1991+$I$14,INDEX($E$4:$E$102,R1991)+(Data!Y1991-INDEX($F$4:$F$102,R1991))/(INDEX($F$4:$F$102,R1991+1)-INDEX($F$4:$F$102,R1991))*(INDEX($E$4:$E$102,R1991+1)-INDEX($E$4:$E$102,R1991))))</f>
        <v/>
      </c>
    </row>
    <row r="1992">
      <c r="K1992" s="14">
        <f>Data!A1992</f>
        <v/>
      </c>
      <c r="L1992" s="12">
        <f>IF(Occurrence!J1992&lt;=0,-1,IFERROR(MATCH(Occurrence!J1992,$D$4:$D$102,1),0))</f>
        <v/>
      </c>
      <c r="M1992" s="9">
        <f>IF(L1992&lt;0,0,IF(L1992=0,Occurrence!J1992*$I$11,IF(L1992&gt;=99,Occurrence!J1992*$I$12,INDEX($C$4:$C$102,L1992)+(Occurrence!J1992-INDEX($D$4:$D$102,L1992))/(INDEX($D$4:$D$102,L1992+1)-INDEX($D$4:$D$102,L1992))*(INDEX($C$4:$C$102,L1992+1)-INDEX($C$4:$C$102,L1992)))))</f>
        <v/>
      </c>
      <c r="N1992" s="12">
        <f>IF(Occurrence!K1992&lt;=0,-1,IFERROR(MATCH(Occurrence!K1992,$D$4:$D$102,1),0))</f>
        <v/>
      </c>
      <c r="O1992" s="9">
        <f>IF(N1992&lt;0,0,IF(N1992=0,Occurrence!K1992*$I$11,IF(N1992&gt;=99,Occurrence!K1992*$I$12,INDEX($C$4:$C$102,N1992)+(Occurrence!K1992-INDEX($D$4:$D$102,N1992))/(INDEX($D$4:$D$102,N1992+1)-INDEX($D$4:$D$102,N1992))*(INDEX($C$4:$C$102,N1992+1)-INDEX($C$4:$C$102,N1992)))))</f>
        <v/>
      </c>
      <c r="P1992" s="12">
        <f>IFERROR(MATCH(Data!X1992,$F$4:$F$102,1),0)</f>
        <v/>
      </c>
      <c r="Q1992" s="9">
        <f>IF(P1992=0,Data!X1992+$I$13,IF(P1992&gt;=99,Data!X1992+$I$14,INDEX($E$4:$E$102,P1992)+(Data!X1992-INDEX($F$4:$F$102,P1992))/(INDEX($F$4:$F$102,P1992+1)-INDEX($F$4:$F$102,P1992))*(INDEX($E$4:$E$102,P1992+1)-INDEX($E$4:$E$102,P1992))))</f>
        <v/>
      </c>
      <c r="R1992" s="12">
        <f>IFERROR(MATCH(Data!Y1992,$F$4:$F$102,1),0)</f>
        <v/>
      </c>
      <c r="S1992" s="9">
        <f>IF(R1992=0,Data!Y1992+$I$13,IF(R1992&gt;=99,Data!Y1992+$I$14,INDEX($E$4:$E$102,R1992)+(Data!Y1992-INDEX($F$4:$F$102,R1992))/(INDEX($F$4:$F$102,R1992+1)-INDEX($F$4:$F$102,R1992))*(INDEX($E$4:$E$102,R1992+1)-INDEX($E$4:$E$102,R1992))))</f>
        <v/>
      </c>
    </row>
    <row r="1993">
      <c r="K1993" s="14">
        <f>Data!A1993</f>
        <v/>
      </c>
      <c r="L1993" s="12">
        <f>IF(Occurrence!J1993&lt;=0,-1,IFERROR(MATCH(Occurrence!J1993,$D$4:$D$102,1),0))</f>
        <v/>
      </c>
      <c r="M1993" s="9">
        <f>IF(L1993&lt;0,0,IF(L1993=0,Occurrence!J1993*$I$11,IF(L1993&gt;=99,Occurrence!J1993*$I$12,INDEX($C$4:$C$102,L1993)+(Occurrence!J1993-INDEX($D$4:$D$102,L1993))/(INDEX($D$4:$D$102,L1993+1)-INDEX($D$4:$D$102,L1993))*(INDEX($C$4:$C$102,L1993+1)-INDEX($C$4:$C$102,L1993)))))</f>
        <v/>
      </c>
      <c r="N1993" s="12">
        <f>IF(Occurrence!K1993&lt;=0,-1,IFERROR(MATCH(Occurrence!K1993,$D$4:$D$102,1),0))</f>
        <v/>
      </c>
      <c r="O1993" s="9">
        <f>IF(N1993&lt;0,0,IF(N1993=0,Occurrence!K1993*$I$11,IF(N1993&gt;=99,Occurrence!K1993*$I$12,INDEX($C$4:$C$102,N1993)+(Occurrence!K1993-INDEX($D$4:$D$102,N1993))/(INDEX($D$4:$D$102,N1993+1)-INDEX($D$4:$D$102,N1993))*(INDEX($C$4:$C$102,N1993+1)-INDEX($C$4:$C$102,N1993)))))</f>
        <v/>
      </c>
      <c r="P1993" s="12">
        <f>IFERROR(MATCH(Data!X1993,$F$4:$F$102,1),0)</f>
        <v/>
      </c>
      <c r="Q1993" s="9">
        <f>IF(P1993=0,Data!X1993+$I$13,IF(P1993&gt;=99,Data!X1993+$I$14,INDEX($E$4:$E$102,P1993)+(Data!X1993-INDEX($F$4:$F$102,P1993))/(INDEX($F$4:$F$102,P1993+1)-INDEX($F$4:$F$102,P1993))*(INDEX($E$4:$E$102,P1993+1)-INDEX($E$4:$E$102,P1993))))</f>
        <v/>
      </c>
      <c r="R1993" s="12">
        <f>IFERROR(MATCH(Data!Y1993,$F$4:$F$102,1),0)</f>
        <v/>
      </c>
      <c r="S1993" s="9">
        <f>IF(R1993=0,Data!Y1993+$I$13,IF(R1993&gt;=99,Data!Y1993+$I$14,INDEX($E$4:$E$102,R1993)+(Data!Y1993-INDEX($F$4:$F$102,R1993))/(INDEX($F$4:$F$102,R1993+1)-INDEX($F$4:$F$102,R1993))*(INDEX($E$4:$E$102,R1993+1)-INDEX($E$4:$E$102,R1993))))</f>
        <v/>
      </c>
    </row>
    <row r="1994">
      <c r="K1994" s="14">
        <f>Data!A1994</f>
        <v/>
      </c>
      <c r="L1994" s="12">
        <f>IF(Occurrence!J1994&lt;=0,-1,IFERROR(MATCH(Occurrence!J1994,$D$4:$D$102,1),0))</f>
        <v/>
      </c>
      <c r="M1994" s="9">
        <f>IF(L1994&lt;0,0,IF(L1994=0,Occurrence!J1994*$I$11,IF(L1994&gt;=99,Occurrence!J1994*$I$12,INDEX($C$4:$C$102,L1994)+(Occurrence!J1994-INDEX($D$4:$D$102,L1994))/(INDEX($D$4:$D$102,L1994+1)-INDEX($D$4:$D$102,L1994))*(INDEX($C$4:$C$102,L1994+1)-INDEX($C$4:$C$102,L1994)))))</f>
        <v/>
      </c>
      <c r="N1994" s="12">
        <f>IF(Occurrence!K1994&lt;=0,-1,IFERROR(MATCH(Occurrence!K1994,$D$4:$D$102,1),0))</f>
        <v/>
      </c>
      <c r="O1994" s="9">
        <f>IF(N1994&lt;0,0,IF(N1994=0,Occurrence!K1994*$I$11,IF(N1994&gt;=99,Occurrence!K1994*$I$12,INDEX($C$4:$C$102,N1994)+(Occurrence!K1994-INDEX($D$4:$D$102,N1994))/(INDEX($D$4:$D$102,N1994+1)-INDEX($D$4:$D$102,N1994))*(INDEX($C$4:$C$102,N1994+1)-INDEX($C$4:$C$102,N1994)))))</f>
        <v/>
      </c>
      <c r="P1994" s="12">
        <f>IFERROR(MATCH(Data!X1994,$F$4:$F$102,1),0)</f>
        <v/>
      </c>
      <c r="Q1994" s="9">
        <f>IF(P1994=0,Data!X1994+$I$13,IF(P1994&gt;=99,Data!X1994+$I$14,INDEX($E$4:$E$102,P1994)+(Data!X1994-INDEX($F$4:$F$102,P1994))/(INDEX($F$4:$F$102,P1994+1)-INDEX($F$4:$F$102,P1994))*(INDEX($E$4:$E$102,P1994+1)-INDEX($E$4:$E$102,P1994))))</f>
        <v/>
      </c>
      <c r="R1994" s="12">
        <f>IFERROR(MATCH(Data!Y1994,$F$4:$F$102,1),0)</f>
        <v/>
      </c>
      <c r="S1994" s="9">
        <f>IF(R1994=0,Data!Y1994+$I$13,IF(R1994&gt;=99,Data!Y1994+$I$14,INDEX($E$4:$E$102,R1994)+(Data!Y1994-INDEX($F$4:$F$102,R1994))/(INDEX($F$4:$F$102,R1994+1)-INDEX($F$4:$F$102,R1994))*(INDEX($E$4:$E$102,R1994+1)-INDEX($E$4:$E$102,R1994))))</f>
        <v/>
      </c>
    </row>
    <row r="1995">
      <c r="K1995" s="14">
        <f>Data!A1995</f>
        <v/>
      </c>
      <c r="L1995" s="12">
        <f>IF(Occurrence!J1995&lt;=0,-1,IFERROR(MATCH(Occurrence!J1995,$D$4:$D$102,1),0))</f>
        <v/>
      </c>
      <c r="M1995" s="9">
        <f>IF(L1995&lt;0,0,IF(L1995=0,Occurrence!J1995*$I$11,IF(L1995&gt;=99,Occurrence!J1995*$I$12,INDEX($C$4:$C$102,L1995)+(Occurrence!J1995-INDEX($D$4:$D$102,L1995))/(INDEX($D$4:$D$102,L1995+1)-INDEX($D$4:$D$102,L1995))*(INDEX($C$4:$C$102,L1995+1)-INDEX($C$4:$C$102,L1995)))))</f>
        <v/>
      </c>
      <c r="N1995" s="12">
        <f>IF(Occurrence!K1995&lt;=0,-1,IFERROR(MATCH(Occurrence!K1995,$D$4:$D$102,1),0))</f>
        <v/>
      </c>
      <c r="O1995" s="9">
        <f>IF(N1995&lt;0,0,IF(N1995=0,Occurrence!K1995*$I$11,IF(N1995&gt;=99,Occurrence!K1995*$I$12,INDEX($C$4:$C$102,N1995)+(Occurrence!K1995-INDEX($D$4:$D$102,N1995))/(INDEX($D$4:$D$102,N1995+1)-INDEX($D$4:$D$102,N1995))*(INDEX($C$4:$C$102,N1995+1)-INDEX($C$4:$C$102,N1995)))))</f>
        <v/>
      </c>
      <c r="P1995" s="12">
        <f>IFERROR(MATCH(Data!X1995,$F$4:$F$102,1),0)</f>
        <v/>
      </c>
      <c r="Q1995" s="9">
        <f>IF(P1995=0,Data!X1995+$I$13,IF(P1995&gt;=99,Data!X1995+$I$14,INDEX($E$4:$E$102,P1995)+(Data!X1995-INDEX($F$4:$F$102,P1995))/(INDEX($F$4:$F$102,P1995+1)-INDEX($F$4:$F$102,P1995))*(INDEX($E$4:$E$102,P1995+1)-INDEX($E$4:$E$102,P1995))))</f>
        <v/>
      </c>
      <c r="R1995" s="12">
        <f>IFERROR(MATCH(Data!Y1995,$F$4:$F$102,1),0)</f>
        <v/>
      </c>
      <c r="S1995" s="9">
        <f>IF(R1995=0,Data!Y1995+$I$13,IF(R1995&gt;=99,Data!Y1995+$I$14,INDEX($E$4:$E$102,R1995)+(Data!Y1995-INDEX($F$4:$F$102,R1995))/(INDEX($F$4:$F$102,R1995+1)-INDEX($F$4:$F$102,R1995))*(INDEX($E$4:$E$102,R1995+1)-INDEX($E$4:$E$102,R1995))))</f>
        <v/>
      </c>
    </row>
    <row r="1996">
      <c r="K1996" s="14">
        <f>Data!A1996</f>
        <v/>
      </c>
      <c r="L1996" s="12">
        <f>IF(Occurrence!J1996&lt;=0,-1,IFERROR(MATCH(Occurrence!J1996,$D$4:$D$102,1),0))</f>
        <v/>
      </c>
      <c r="M1996" s="9">
        <f>IF(L1996&lt;0,0,IF(L1996=0,Occurrence!J1996*$I$11,IF(L1996&gt;=99,Occurrence!J1996*$I$12,INDEX($C$4:$C$102,L1996)+(Occurrence!J1996-INDEX($D$4:$D$102,L1996))/(INDEX($D$4:$D$102,L1996+1)-INDEX($D$4:$D$102,L1996))*(INDEX($C$4:$C$102,L1996+1)-INDEX($C$4:$C$102,L1996)))))</f>
        <v/>
      </c>
      <c r="N1996" s="12">
        <f>IF(Occurrence!K1996&lt;=0,-1,IFERROR(MATCH(Occurrence!K1996,$D$4:$D$102,1),0))</f>
        <v/>
      </c>
      <c r="O1996" s="9">
        <f>IF(N1996&lt;0,0,IF(N1996=0,Occurrence!K1996*$I$11,IF(N1996&gt;=99,Occurrence!K1996*$I$12,INDEX($C$4:$C$102,N1996)+(Occurrence!K1996-INDEX($D$4:$D$102,N1996))/(INDEX($D$4:$D$102,N1996+1)-INDEX($D$4:$D$102,N1996))*(INDEX($C$4:$C$102,N1996+1)-INDEX($C$4:$C$102,N1996)))))</f>
        <v/>
      </c>
      <c r="P1996" s="12">
        <f>IFERROR(MATCH(Data!X1996,$F$4:$F$102,1),0)</f>
        <v/>
      </c>
      <c r="Q1996" s="9">
        <f>IF(P1996=0,Data!X1996+$I$13,IF(P1996&gt;=99,Data!X1996+$I$14,INDEX($E$4:$E$102,P1996)+(Data!X1996-INDEX($F$4:$F$102,P1996))/(INDEX($F$4:$F$102,P1996+1)-INDEX($F$4:$F$102,P1996))*(INDEX($E$4:$E$102,P1996+1)-INDEX($E$4:$E$102,P1996))))</f>
        <v/>
      </c>
      <c r="R1996" s="12">
        <f>IFERROR(MATCH(Data!Y1996,$F$4:$F$102,1),0)</f>
        <v/>
      </c>
      <c r="S1996" s="9">
        <f>IF(R1996=0,Data!Y1996+$I$13,IF(R1996&gt;=99,Data!Y1996+$I$14,INDEX($E$4:$E$102,R1996)+(Data!Y1996-INDEX($F$4:$F$102,R1996))/(INDEX($F$4:$F$102,R1996+1)-INDEX($F$4:$F$102,R1996))*(INDEX($E$4:$E$102,R1996+1)-INDEX($E$4:$E$102,R1996))))</f>
        <v/>
      </c>
    </row>
    <row r="1997">
      <c r="K1997" s="14">
        <f>Data!A1997</f>
        <v/>
      </c>
      <c r="L1997" s="12">
        <f>IF(Occurrence!J1997&lt;=0,-1,IFERROR(MATCH(Occurrence!J1997,$D$4:$D$102,1),0))</f>
        <v/>
      </c>
      <c r="M1997" s="9">
        <f>IF(L1997&lt;0,0,IF(L1997=0,Occurrence!J1997*$I$11,IF(L1997&gt;=99,Occurrence!J1997*$I$12,INDEX($C$4:$C$102,L1997)+(Occurrence!J1997-INDEX($D$4:$D$102,L1997))/(INDEX($D$4:$D$102,L1997+1)-INDEX($D$4:$D$102,L1997))*(INDEX($C$4:$C$102,L1997+1)-INDEX($C$4:$C$102,L1997)))))</f>
        <v/>
      </c>
      <c r="N1997" s="12">
        <f>IF(Occurrence!K1997&lt;=0,-1,IFERROR(MATCH(Occurrence!K1997,$D$4:$D$102,1),0))</f>
        <v/>
      </c>
      <c r="O1997" s="9">
        <f>IF(N1997&lt;0,0,IF(N1997=0,Occurrence!K1997*$I$11,IF(N1997&gt;=99,Occurrence!K1997*$I$12,INDEX($C$4:$C$102,N1997)+(Occurrence!K1997-INDEX($D$4:$D$102,N1997))/(INDEX($D$4:$D$102,N1997+1)-INDEX($D$4:$D$102,N1997))*(INDEX($C$4:$C$102,N1997+1)-INDEX($C$4:$C$102,N1997)))))</f>
        <v/>
      </c>
      <c r="P1997" s="12">
        <f>IFERROR(MATCH(Data!X1997,$F$4:$F$102,1),0)</f>
        <v/>
      </c>
      <c r="Q1997" s="9">
        <f>IF(P1997=0,Data!X1997+$I$13,IF(P1997&gt;=99,Data!X1997+$I$14,INDEX($E$4:$E$102,P1997)+(Data!X1997-INDEX($F$4:$F$102,P1997))/(INDEX($F$4:$F$102,P1997+1)-INDEX($F$4:$F$102,P1997))*(INDEX($E$4:$E$102,P1997+1)-INDEX($E$4:$E$102,P1997))))</f>
        <v/>
      </c>
      <c r="R1997" s="12">
        <f>IFERROR(MATCH(Data!Y1997,$F$4:$F$102,1),0)</f>
        <v/>
      </c>
      <c r="S1997" s="9">
        <f>IF(R1997=0,Data!Y1997+$I$13,IF(R1997&gt;=99,Data!Y1997+$I$14,INDEX($E$4:$E$102,R1997)+(Data!Y1997-INDEX($F$4:$F$102,R1997))/(INDEX($F$4:$F$102,R1997+1)-INDEX($F$4:$F$102,R1997))*(INDEX($E$4:$E$102,R1997+1)-INDEX($E$4:$E$102,R1997))))</f>
        <v/>
      </c>
    </row>
    <row r="1998">
      <c r="K1998" s="14">
        <f>Data!A1998</f>
        <v/>
      </c>
      <c r="L1998" s="12">
        <f>IF(Occurrence!J1998&lt;=0,-1,IFERROR(MATCH(Occurrence!J1998,$D$4:$D$102,1),0))</f>
        <v/>
      </c>
      <c r="M1998" s="9">
        <f>IF(L1998&lt;0,0,IF(L1998=0,Occurrence!J1998*$I$11,IF(L1998&gt;=99,Occurrence!J1998*$I$12,INDEX($C$4:$C$102,L1998)+(Occurrence!J1998-INDEX($D$4:$D$102,L1998))/(INDEX($D$4:$D$102,L1998+1)-INDEX($D$4:$D$102,L1998))*(INDEX($C$4:$C$102,L1998+1)-INDEX($C$4:$C$102,L1998)))))</f>
        <v/>
      </c>
      <c r="N1998" s="12">
        <f>IF(Occurrence!K1998&lt;=0,-1,IFERROR(MATCH(Occurrence!K1998,$D$4:$D$102,1),0))</f>
        <v/>
      </c>
      <c r="O1998" s="9">
        <f>IF(N1998&lt;0,0,IF(N1998=0,Occurrence!K1998*$I$11,IF(N1998&gt;=99,Occurrence!K1998*$I$12,INDEX($C$4:$C$102,N1998)+(Occurrence!K1998-INDEX($D$4:$D$102,N1998))/(INDEX($D$4:$D$102,N1998+1)-INDEX($D$4:$D$102,N1998))*(INDEX($C$4:$C$102,N1998+1)-INDEX($C$4:$C$102,N1998)))))</f>
        <v/>
      </c>
      <c r="P1998" s="12">
        <f>IFERROR(MATCH(Data!X1998,$F$4:$F$102,1),0)</f>
        <v/>
      </c>
      <c r="Q1998" s="9">
        <f>IF(P1998=0,Data!X1998+$I$13,IF(P1998&gt;=99,Data!X1998+$I$14,INDEX($E$4:$E$102,P1998)+(Data!X1998-INDEX($F$4:$F$102,P1998))/(INDEX($F$4:$F$102,P1998+1)-INDEX($F$4:$F$102,P1998))*(INDEX($E$4:$E$102,P1998+1)-INDEX($E$4:$E$102,P1998))))</f>
        <v/>
      </c>
      <c r="R1998" s="12">
        <f>IFERROR(MATCH(Data!Y1998,$F$4:$F$102,1),0)</f>
        <v/>
      </c>
      <c r="S1998" s="9">
        <f>IF(R1998=0,Data!Y1998+$I$13,IF(R1998&gt;=99,Data!Y1998+$I$14,INDEX($E$4:$E$102,R1998)+(Data!Y1998-INDEX($F$4:$F$102,R1998))/(INDEX($F$4:$F$102,R1998+1)-INDEX($F$4:$F$102,R1998))*(INDEX($E$4:$E$102,R1998+1)-INDEX($E$4:$E$102,R1998))))</f>
        <v/>
      </c>
    </row>
    <row r="1999">
      <c r="K1999" s="14">
        <f>Data!A1999</f>
        <v/>
      </c>
      <c r="L1999" s="12">
        <f>IF(Occurrence!J1999&lt;=0,-1,IFERROR(MATCH(Occurrence!J1999,$D$4:$D$102,1),0))</f>
        <v/>
      </c>
      <c r="M1999" s="9">
        <f>IF(L1999&lt;0,0,IF(L1999=0,Occurrence!J1999*$I$11,IF(L1999&gt;=99,Occurrence!J1999*$I$12,INDEX($C$4:$C$102,L1999)+(Occurrence!J1999-INDEX($D$4:$D$102,L1999))/(INDEX($D$4:$D$102,L1999+1)-INDEX($D$4:$D$102,L1999))*(INDEX($C$4:$C$102,L1999+1)-INDEX($C$4:$C$102,L1999)))))</f>
        <v/>
      </c>
      <c r="N1999" s="12">
        <f>IF(Occurrence!K1999&lt;=0,-1,IFERROR(MATCH(Occurrence!K1999,$D$4:$D$102,1),0))</f>
        <v/>
      </c>
      <c r="O1999" s="9">
        <f>IF(N1999&lt;0,0,IF(N1999=0,Occurrence!K1999*$I$11,IF(N1999&gt;=99,Occurrence!K1999*$I$12,INDEX($C$4:$C$102,N1999)+(Occurrence!K1999-INDEX($D$4:$D$102,N1999))/(INDEX($D$4:$D$102,N1999+1)-INDEX($D$4:$D$102,N1999))*(INDEX($C$4:$C$102,N1999+1)-INDEX($C$4:$C$102,N1999)))))</f>
        <v/>
      </c>
      <c r="P1999" s="12">
        <f>IFERROR(MATCH(Data!X1999,$F$4:$F$102,1),0)</f>
        <v/>
      </c>
      <c r="Q1999" s="9">
        <f>IF(P1999=0,Data!X1999+$I$13,IF(P1999&gt;=99,Data!X1999+$I$14,INDEX($E$4:$E$102,P1999)+(Data!X1999-INDEX($F$4:$F$102,P1999))/(INDEX($F$4:$F$102,P1999+1)-INDEX($F$4:$F$102,P1999))*(INDEX($E$4:$E$102,P1999+1)-INDEX($E$4:$E$102,P1999))))</f>
        <v/>
      </c>
      <c r="R1999" s="12">
        <f>IFERROR(MATCH(Data!Y1999,$F$4:$F$102,1),0)</f>
        <v/>
      </c>
      <c r="S1999" s="9">
        <f>IF(R1999=0,Data!Y1999+$I$13,IF(R1999&gt;=99,Data!Y1999+$I$14,INDEX($E$4:$E$102,R1999)+(Data!Y1999-INDEX($F$4:$F$102,R1999))/(INDEX($F$4:$F$102,R1999+1)-INDEX($F$4:$F$102,R1999))*(INDEX($E$4:$E$102,R1999+1)-INDEX($E$4:$E$102,R1999))))</f>
        <v/>
      </c>
    </row>
    <row r="2000">
      <c r="K2000" s="14">
        <f>Data!A2000</f>
        <v/>
      </c>
      <c r="L2000" s="12">
        <f>IF(Occurrence!J2000&lt;=0,-1,IFERROR(MATCH(Occurrence!J2000,$D$4:$D$102,1),0))</f>
        <v/>
      </c>
      <c r="M2000" s="9">
        <f>IF(L2000&lt;0,0,IF(L2000=0,Occurrence!J2000*$I$11,IF(L2000&gt;=99,Occurrence!J2000*$I$12,INDEX($C$4:$C$102,L2000)+(Occurrence!J2000-INDEX($D$4:$D$102,L2000))/(INDEX($D$4:$D$102,L2000+1)-INDEX($D$4:$D$102,L2000))*(INDEX($C$4:$C$102,L2000+1)-INDEX($C$4:$C$102,L2000)))))</f>
        <v/>
      </c>
      <c r="N2000" s="12">
        <f>IF(Occurrence!K2000&lt;=0,-1,IFERROR(MATCH(Occurrence!K2000,$D$4:$D$102,1),0))</f>
        <v/>
      </c>
      <c r="O2000" s="9">
        <f>IF(N2000&lt;0,0,IF(N2000=0,Occurrence!K2000*$I$11,IF(N2000&gt;=99,Occurrence!K2000*$I$12,INDEX($C$4:$C$102,N2000)+(Occurrence!K2000-INDEX($D$4:$D$102,N2000))/(INDEX($D$4:$D$102,N2000+1)-INDEX($D$4:$D$102,N2000))*(INDEX($C$4:$C$102,N2000+1)-INDEX($C$4:$C$102,N2000)))))</f>
        <v/>
      </c>
      <c r="P2000" s="12">
        <f>IFERROR(MATCH(Data!X2000,$F$4:$F$102,1),0)</f>
        <v/>
      </c>
      <c r="Q2000" s="9">
        <f>IF(P2000=0,Data!X2000+$I$13,IF(P2000&gt;=99,Data!X2000+$I$14,INDEX($E$4:$E$102,P2000)+(Data!X2000-INDEX($F$4:$F$102,P2000))/(INDEX($F$4:$F$102,P2000+1)-INDEX($F$4:$F$102,P2000))*(INDEX($E$4:$E$102,P2000+1)-INDEX($E$4:$E$102,P2000))))</f>
        <v/>
      </c>
      <c r="R2000" s="12">
        <f>IFERROR(MATCH(Data!Y2000,$F$4:$F$102,1),0)</f>
        <v/>
      </c>
      <c r="S2000" s="9">
        <f>IF(R2000=0,Data!Y2000+$I$13,IF(R2000&gt;=99,Data!Y2000+$I$14,INDEX($E$4:$E$102,R2000)+(Data!Y2000-INDEX($F$4:$F$102,R2000))/(INDEX($F$4:$F$102,R2000+1)-INDEX($F$4:$F$102,R2000))*(INDEX($E$4:$E$102,R2000+1)-INDEX($E$4:$E$102,R2000))))</f>
        <v/>
      </c>
    </row>
    <row r="2001">
      <c r="K2001" s="14">
        <f>Data!A2001</f>
        <v/>
      </c>
      <c r="L2001" s="12">
        <f>IF(Occurrence!J2001&lt;=0,-1,IFERROR(MATCH(Occurrence!J2001,$D$4:$D$102,1),0))</f>
        <v/>
      </c>
      <c r="M2001" s="9">
        <f>IF(L2001&lt;0,0,IF(L2001=0,Occurrence!J2001*$I$11,IF(L2001&gt;=99,Occurrence!J2001*$I$12,INDEX($C$4:$C$102,L2001)+(Occurrence!J2001-INDEX($D$4:$D$102,L2001))/(INDEX($D$4:$D$102,L2001+1)-INDEX($D$4:$D$102,L2001))*(INDEX($C$4:$C$102,L2001+1)-INDEX($C$4:$C$102,L2001)))))</f>
        <v/>
      </c>
      <c r="N2001" s="12">
        <f>IF(Occurrence!K2001&lt;=0,-1,IFERROR(MATCH(Occurrence!K2001,$D$4:$D$102,1),0))</f>
        <v/>
      </c>
      <c r="O2001" s="9">
        <f>IF(N2001&lt;0,0,IF(N2001=0,Occurrence!K2001*$I$11,IF(N2001&gt;=99,Occurrence!K2001*$I$12,INDEX($C$4:$C$102,N2001)+(Occurrence!K2001-INDEX($D$4:$D$102,N2001))/(INDEX($D$4:$D$102,N2001+1)-INDEX($D$4:$D$102,N2001))*(INDEX($C$4:$C$102,N2001+1)-INDEX($C$4:$C$102,N2001)))))</f>
        <v/>
      </c>
      <c r="P2001" s="12">
        <f>IFERROR(MATCH(Data!X2001,$F$4:$F$102,1),0)</f>
        <v/>
      </c>
      <c r="Q2001" s="9">
        <f>IF(P2001=0,Data!X2001+$I$13,IF(P2001&gt;=99,Data!X2001+$I$14,INDEX($E$4:$E$102,P2001)+(Data!X2001-INDEX($F$4:$F$102,P2001))/(INDEX($F$4:$F$102,P2001+1)-INDEX($F$4:$F$102,P2001))*(INDEX($E$4:$E$102,P2001+1)-INDEX($E$4:$E$102,P2001))))</f>
        <v/>
      </c>
      <c r="R2001" s="12">
        <f>IFERROR(MATCH(Data!Y2001,$F$4:$F$102,1),0)</f>
        <v/>
      </c>
      <c r="S2001" s="9">
        <f>IF(R2001=0,Data!Y2001+$I$13,IF(R2001&gt;=99,Data!Y2001+$I$14,INDEX($E$4:$E$102,R2001)+(Data!Y2001-INDEX($F$4:$F$102,R2001))/(INDEX($F$4:$F$102,R2001+1)-INDEX($F$4:$F$102,R2001))*(INDEX($E$4:$E$102,R2001+1)-INDEX($E$4:$E$102,R2001))))</f>
        <v/>
      </c>
    </row>
    <row r="2002">
      <c r="K2002" s="14">
        <f>Data!A2002</f>
        <v/>
      </c>
      <c r="L2002" s="12">
        <f>IF(Occurrence!J2002&lt;=0,-1,IFERROR(MATCH(Occurrence!J2002,$D$4:$D$102,1),0))</f>
        <v/>
      </c>
      <c r="M2002" s="9">
        <f>IF(L2002&lt;0,0,IF(L2002=0,Occurrence!J2002*$I$11,IF(L2002&gt;=99,Occurrence!J2002*$I$12,INDEX($C$4:$C$102,L2002)+(Occurrence!J2002-INDEX($D$4:$D$102,L2002))/(INDEX($D$4:$D$102,L2002+1)-INDEX($D$4:$D$102,L2002))*(INDEX($C$4:$C$102,L2002+1)-INDEX($C$4:$C$102,L2002)))))</f>
        <v/>
      </c>
      <c r="N2002" s="12">
        <f>IF(Occurrence!K2002&lt;=0,-1,IFERROR(MATCH(Occurrence!K2002,$D$4:$D$102,1),0))</f>
        <v/>
      </c>
      <c r="O2002" s="9">
        <f>IF(N2002&lt;0,0,IF(N2002=0,Occurrence!K2002*$I$11,IF(N2002&gt;=99,Occurrence!K2002*$I$12,INDEX($C$4:$C$102,N2002)+(Occurrence!K2002-INDEX($D$4:$D$102,N2002))/(INDEX($D$4:$D$102,N2002+1)-INDEX($D$4:$D$102,N2002))*(INDEX($C$4:$C$102,N2002+1)-INDEX($C$4:$C$102,N2002)))))</f>
        <v/>
      </c>
      <c r="P2002" s="12">
        <f>IFERROR(MATCH(Data!X2002,$F$4:$F$102,1),0)</f>
        <v/>
      </c>
      <c r="Q2002" s="9">
        <f>IF(P2002=0,Data!X2002+$I$13,IF(P2002&gt;=99,Data!X2002+$I$14,INDEX($E$4:$E$102,P2002)+(Data!X2002-INDEX($F$4:$F$102,P2002))/(INDEX($F$4:$F$102,P2002+1)-INDEX($F$4:$F$102,P2002))*(INDEX($E$4:$E$102,P2002+1)-INDEX($E$4:$E$102,P2002))))</f>
        <v/>
      </c>
      <c r="R2002" s="12">
        <f>IFERROR(MATCH(Data!Y2002,$F$4:$F$102,1),0)</f>
        <v/>
      </c>
      <c r="S2002" s="9">
        <f>IF(R2002=0,Data!Y2002+$I$13,IF(R2002&gt;=99,Data!Y2002+$I$14,INDEX($E$4:$E$102,R2002)+(Data!Y2002-INDEX($F$4:$F$102,R2002))/(INDEX($F$4:$F$102,R2002+1)-INDEX($F$4:$F$102,R2002))*(INDEX($E$4:$E$102,R2002+1)-INDEX($E$4:$E$102,R2002))))</f>
        <v/>
      </c>
    </row>
    <row r="2003">
      <c r="K2003" s="14">
        <f>Data!A2003</f>
        <v/>
      </c>
      <c r="L2003" s="12">
        <f>IF(Occurrence!J2003&lt;=0,-1,IFERROR(MATCH(Occurrence!J2003,$D$4:$D$102,1),0))</f>
        <v/>
      </c>
      <c r="M2003" s="9">
        <f>IF(L2003&lt;0,0,IF(L2003=0,Occurrence!J2003*$I$11,IF(L2003&gt;=99,Occurrence!J2003*$I$12,INDEX($C$4:$C$102,L2003)+(Occurrence!J2003-INDEX($D$4:$D$102,L2003))/(INDEX($D$4:$D$102,L2003+1)-INDEX($D$4:$D$102,L2003))*(INDEX($C$4:$C$102,L2003+1)-INDEX($C$4:$C$102,L2003)))))</f>
        <v/>
      </c>
      <c r="N2003" s="12">
        <f>IF(Occurrence!K2003&lt;=0,-1,IFERROR(MATCH(Occurrence!K2003,$D$4:$D$102,1),0))</f>
        <v/>
      </c>
      <c r="O2003" s="9">
        <f>IF(N2003&lt;0,0,IF(N2003=0,Occurrence!K2003*$I$11,IF(N2003&gt;=99,Occurrence!K2003*$I$12,INDEX($C$4:$C$102,N2003)+(Occurrence!K2003-INDEX($D$4:$D$102,N2003))/(INDEX($D$4:$D$102,N2003+1)-INDEX($D$4:$D$102,N2003))*(INDEX($C$4:$C$102,N2003+1)-INDEX($C$4:$C$102,N2003)))))</f>
        <v/>
      </c>
      <c r="P2003" s="12">
        <f>IFERROR(MATCH(Data!X2003,$F$4:$F$102,1),0)</f>
        <v/>
      </c>
      <c r="Q2003" s="9">
        <f>IF(P2003=0,Data!X2003+$I$13,IF(P2003&gt;=99,Data!X2003+$I$14,INDEX($E$4:$E$102,P2003)+(Data!X2003-INDEX($F$4:$F$102,P2003))/(INDEX($F$4:$F$102,P2003+1)-INDEX($F$4:$F$102,P2003))*(INDEX($E$4:$E$102,P2003+1)-INDEX($E$4:$E$102,P2003))))</f>
        <v/>
      </c>
      <c r="R2003" s="12">
        <f>IFERROR(MATCH(Data!Y2003,$F$4:$F$102,1),0)</f>
        <v/>
      </c>
      <c r="S2003" s="9">
        <f>IF(R2003=0,Data!Y2003+$I$13,IF(R2003&gt;=99,Data!Y2003+$I$14,INDEX($E$4:$E$102,R2003)+(Data!Y2003-INDEX($F$4:$F$102,R2003))/(INDEX($F$4:$F$102,R2003+1)-INDEX($F$4:$F$102,R2003))*(INDEX($E$4:$E$102,R2003+1)-INDEX($E$4:$E$102,R2003))))</f>
        <v/>
      </c>
    </row>
    <row r="2004">
      <c r="K2004" s="14">
        <f>Data!A2004</f>
        <v/>
      </c>
      <c r="L2004" s="12">
        <f>IF(Occurrence!J2004&lt;=0,-1,IFERROR(MATCH(Occurrence!J2004,$D$4:$D$102,1),0))</f>
        <v/>
      </c>
      <c r="M2004" s="9">
        <f>IF(L2004&lt;0,0,IF(L2004=0,Occurrence!J2004*$I$11,IF(L2004&gt;=99,Occurrence!J2004*$I$12,INDEX($C$4:$C$102,L2004)+(Occurrence!J2004-INDEX($D$4:$D$102,L2004))/(INDEX($D$4:$D$102,L2004+1)-INDEX($D$4:$D$102,L2004))*(INDEX($C$4:$C$102,L2004+1)-INDEX($C$4:$C$102,L2004)))))</f>
        <v/>
      </c>
      <c r="N2004" s="12">
        <f>IF(Occurrence!K2004&lt;=0,-1,IFERROR(MATCH(Occurrence!K2004,$D$4:$D$102,1),0))</f>
        <v/>
      </c>
      <c r="O2004" s="9">
        <f>IF(N2004&lt;0,0,IF(N2004=0,Occurrence!K2004*$I$11,IF(N2004&gt;=99,Occurrence!K2004*$I$12,INDEX($C$4:$C$102,N2004)+(Occurrence!K2004-INDEX($D$4:$D$102,N2004))/(INDEX($D$4:$D$102,N2004+1)-INDEX($D$4:$D$102,N2004))*(INDEX($C$4:$C$102,N2004+1)-INDEX($C$4:$C$102,N2004)))))</f>
        <v/>
      </c>
      <c r="P2004" s="12">
        <f>IFERROR(MATCH(Data!X2004,$F$4:$F$102,1),0)</f>
        <v/>
      </c>
      <c r="Q2004" s="9">
        <f>IF(P2004=0,Data!X2004+$I$13,IF(P2004&gt;=99,Data!X2004+$I$14,INDEX($E$4:$E$102,P2004)+(Data!X2004-INDEX($F$4:$F$102,P2004))/(INDEX($F$4:$F$102,P2004+1)-INDEX($F$4:$F$102,P2004))*(INDEX($E$4:$E$102,P2004+1)-INDEX($E$4:$E$102,P2004))))</f>
        <v/>
      </c>
      <c r="R2004" s="12">
        <f>IFERROR(MATCH(Data!Y2004,$F$4:$F$102,1),0)</f>
        <v/>
      </c>
      <c r="S2004" s="9">
        <f>IF(R2004=0,Data!Y2004+$I$13,IF(R2004&gt;=99,Data!Y2004+$I$14,INDEX($E$4:$E$102,R2004)+(Data!Y2004-INDEX($F$4:$F$102,R2004))/(INDEX($F$4:$F$102,R2004+1)-INDEX($F$4:$F$102,R2004))*(INDEX($E$4:$E$102,R2004+1)-INDEX($E$4:$E$102,R2004))))</f>
        <v/>
      </c>
    </row>
    <row r="2005">
      <c r="K2005" s="14">
        <f>Data!A2005</f>
        <v/>
      </c>
      <c r="L2005" s="12">
        <f>IF(Occurrence!J2005&lt;=0,-1,IFERROR(MATCH(Occurrence!J2005,$D$4:$D$102,1),0))</f>
        <v/>
      </c>
      <c r="M2005" s="9">
        <f>IF(L2005&lt;0,0,IF(L2005=0,Occurrence!J2005*$I$11,IF(L2005&gt;=99,Occurrence!J2005*$I$12,INDEX($C$4:$C$102,L2005)+(Occurrence!J2005-INDEX($D$4:$D$102,L2005))/(INDEX($D$4:$D$102,L2005+1)-INDEX($D$4:$D$102,L2005))*(INDEX($C$4:$C$102,L2005+1)-INDEX($C$4:$C$102,L2005)))))</f>
        <v/>
      </c>
      <c r="N2005" s="12">
        <f>IF(Occurrence!K2005&lt;=0,-1,IFERROR(MATCH(Occurrence!K2005,$D$4:$D$102,1),0))</f>
        <v/>
      </c>
      <c r="O2005" s="9">
        <f>IF(N2005&lt;0,0,IF(N2005=0,Occurrence!K2005*$I$11,IF(N2005&gt;=99,Occurrence!K2005*$I$12,INDEX($C$4:$C$102,N2005)+(Occurrence!K2005-INDEX($D$4:$D$102,N2005))/(INDEX($D$4:$D$102,N2005+1)-INDEX($D$4:$D$102,N2005))*(INDEX($C$4:$C$102,N2005+1)-INDEX($C$4:$C$102,N2005)))))</f>
        <v/>
      </c>
      <c r="P2005" s="12">
        <f>IFERROR(MATCH(Data!X2005,$F$4:$F$102,1),0)</f>
        <v/>
      </c>
      <c r="Q2005" s="9">
        <f>IF(P2005=0,Data!X2005+$I$13,IF(P2005&gt;=99,Data!X2005+$I$14,INDEX($E$4:$E$102,P2005)+(Data!X2005-INDEX($F$4:$F$102,P2005))/(INDEX($F$4:$F$102,P2005+1)-INDEX($F$4:$F$102,P2005))*(INDEX($E$4:$E$102,P2005+1)-INDEX($E$4:$E$102,P2005))))</f>
        <v/>
      </c>
      <c r="R2005" s="12">
        <f>IFERROR(MATCH(Data!Y2005,$F$4:$F$102,1),0)</f>
        <v/>
      </c>
      <c r="S2005" s="9">
        <f>IF(R2005=0,Data!Y2005+$I$13,IF(R2005&gt;=99,Data!Y2005+$I$14,INDEX($E$4:$E$102,R2005)+(Data!Y2005-INDEX($F$4:$F$102,R2005))/(INDEX($F$4:$F$102,R2005+1)-INDEX($F$4:$F$102,R2005))*(INDEX($E$4:$E$102,R2005+1)-INDEX($E$4:$E$102,R2005))))</f>
        <v/>
      </c>
    </row>
    <row r="2006">
      <c r="K2006" s="14">
        <f>Data!A2006</f>
        <v/>
      </c>
      <c r="L2006" s="12">
        <f>IF(Occurrence!J2006&lt;=0,-1,IFERROR(MATCH(Occurrence!J2006,$D$4:$D$102,1),0))</f>
        <v/>
      </c>
      <c r="M2006" s="9">
        <f>IF(L2006&lt;0,0,IF(L2006=0,Occurrence!J2006*$I$11,IF(L2006&gt;=99,Occurrence!J2006*$I$12,INDEX($C$4:$C$102,L2006)+(Occurrence!J2006-INDEX($D$4:$D$102,L2006))/(INDEX($D$4:$D$102,L2006+1)-INDEX($D$4:$D$102,L2006))*(INDEX($C$4:$C$102,L2006+1)-INDEX($C$4:$C$102,L2006)))))</f>
        <v/>
      </c>
      <c r="N2006" s="12">
        <f>IF(Occurrence!K2006&lt;=0,-1,IFERROR(MATCH(Occurrence!K2006,$D$4:$D$102,1),0))</f>
        <v/>
      </c>
      <c r="O2006" s="9">
        <f>IF(N2006&lt;0,0,IF(N2006=0,Occurrence!K2006*$I$11,IF(N2006&gt;=99,Occurrence!K2006*$I$12,INDEX($C$4:$C$102,N2006)+(Occurrence!K2006-INDEX($D$4:$D$102,N2006))/(INDEX($D$4:$D$102,N2006+1)-INDEX($D$4:$D$102,N2006))*(INDEX($C$4:$C$102,N2006+1)-INDEX($C$4:$C$102,N2006)))))</f>
        <v/>
      </c>
      <c r="P2006" s="12">
        <f>IFERROR(MATCH(Data!X2006,$F$4:$F$102,1),0)</f>
        <v/>
      </c>
      <c r="Q2006" s="9">
        <f>IF(P2006=0,Data!X2006+$I$13,IF(P2006&gt;=99,Data!X2006+$I$14,INDEX($E$4:$E$102,P2006)+(Data!X2006-INDEX($F$4:$F$102,P2006))/(INDEX($F$4:$F$102,P2006+1)-INDEX($F$4:$F$102,P2006))*(INDEX($E$4:$E$102,P2006+1)-INDEX($E$4:$E$102,P2006))))</f>
        <v/>
      </c>
      <c r="R2006" s="12">
        <f>IFERROR(MATCH(Data!Y2006,$F$4:$F$102,1),0)</f>
        <v/>
      </c>
      <c r="S2006" s="9">
        <f>IF(R2006=0,Data!Y2006+$I$13,IF(R2006&gt;=99,Data!Y2006+$I$14,INDEX($E$4:$E$102,R2006)+(Data!Y2006-INDEX($F$4:$F$102,R2006))/(INDEX($F$4:$F$102,R2006+1)-INDEX($F$4:$F$102,R2006))*(INDEX($E$4:$E$102,R2006+1)-INDEX($E$4:$E$102,R2006))))</f>
        <v/>
      </c>
    </row>
    <row r="2007">
      <c r="K2007" s="14">
        <f>Data!A2007</f>
        <v/>
      </c>
      <c r="L2007" s="12">
        <f>IF(Occurrence!J2007&lt;=0,-1,IFERROR(MATCH(Occurrence!J2007,$D$4:$D$102,1),0))</f>
        <v/>
      </c>
      <c r="M2007" s="9">
        <f>IF(L2007&lt;0,0,IF(L2007=0,Occurrence!J2007*$I$11,IF(L2007&gt;=99,Occurrence!J2007*$I$12,INDEX($C$4:$C$102,L2007)+(Occurrence!J2007-INDEX($D$4:$D$102,L2007))/(INDEX($D$4:$D$102,L2007+1)-INDEX($D$4:$D$102,L2007))*(INDEX($C$4:$C$102,L2007+1)-INDEX($C$4:$C$102,L2007)))))</f>
        <v/>
      </c>
      <c r="N2007" s="12">
        <f>IF(Occurrence!K2007&lt;=0,-1,IFERROR(MATCH(Occurrence!K2007,$D$4:$D$102,1),0))</f>
        <v/>
      </c>
      <c r="O2007" s="9">
        <f>IF(N2007&lt;0,0,IF(N2007=0,Occurrence!K2007*$I$11,IF(N2007&gt;=99,Occurrence!K2007*$I$12,INDEX($C$4:$C$102,N2007)+(Occurrence!K2007-INDEX($D$4:$D$102,N2007))/(INDEX($D$4:$D$102,N2007+1)-INDEX($D$4:$D$102,N2007))*(INDEX($C$4:$C$102,N2007+1)-INDEX($C$4:$C$102,N2007)))))</f>
        <v/>
      </c>
      <c r="P2007" s="12">
        <f>IFERROR(MATCH(Data!X2007,$F$4:$F$102,1),0)</f>
        <v/>
      </c>
      <c r="Q2007" s="9">
        <f>IF(P2007=0,Data!X2007+$I$13,IF(P2007&gt;=99,Data!X2007+$I$14,INDEX($E$4:$E$102,P2007)+(Data!X2007-INDEX($F$4:$F$102,P2007))/(INDEX($F$4:$F$102,P2007+1)-INDEX($F$4:$F$102,P2007))*(INDEX($E$4:$E$102,P2007+1)-INDEX($E$4:$E$102,P2007))))</f>
        <v/>
      </c>
      <c r="R2007" s="12">
        <f>IFERROR(MATCH(Data!Y2007,$F$4:$F$102,1),0)</f>
        <v/>
      </c>
      <c r="S2007" s="9">
        <f>IF(R2007=0,Data!Y2007+$I$13,IF(R2007&gt;=99,Data!Y2007+$I$14,INDEX($E$4:$E$102,R2007)+(Data!Y2007-INDEX($F$4:$F$102,R2007))/(INDEX($F$4:$F$102,R2007+1)-INDEX($F$4:$F$102,R2007))*(INDEX($E$4:$E$102,R2007+1)-INDEX($E$4:$E$102,R2007))))</f>
        <v/>
      </c>
    </row>
    <row r="2008">
      <c r="K2008" s="14">
        <f>Data!A2008</f>
        <v/>
      </c>
      <c r="L2008" s="12">
        <f>IF(Occurrence!J2008&lt;=0,-1,IFERROR(MATCH(Occurrence!J2008,$D$4:$D$102,1),0))</f>
        <v/>
      </c>
      <c r="M2008" s="9">
        <f>IF(L2008&lt;0,0,IF(L2008=0,Occurrence!J2008*$I$11,IF(L2008&gt;=99,Occurrence!J2008*$I$12,INDEX($C$4:$C$102,L2008)+(Occurrence!J2008-INDEX($D$4:$D$102,L2008))/(INDEX($D$4:$D$102,L2008+1)-INDEX($D$4:$D$102,L2008))*(INDEX($C$4:$C$102,L2008+1)-INDEX($C$4:$C$102,L2008)))))</f>
        <v/>
      </c>
      <c r="N2008" s="12">
        <f>IF(Occurrence!K2008&lt;=0,-1,IFERROR(MATCH(Occurrence!K2008,$D$4:$D$102,1),0))</f>
        <v/>
      </c>
      <c r="O2008" s="9">
        <f>IF(N2008&lt;0,0,IF(N2008=0,Occurrence!K2008*$I$11,IF(N2008&gt;=99,Occurrence!K2008*$I$12,INDEX($C$4:$C$102,N2008)+(Occurrence!K2008-INDEX($D$4:$D$102,N2008))/(INDEX($D$4:$D$102,N2008+1)-INDEX($D$4:$D$102,N2008))*(INDEX($C$4:$C$102,N2008+1)-INDEX($C$4:$C$102,N2008)))))</f>
        <v/>
      </c>
      <c r="P2008" s="12">
        <f>IFERROR(MATCH(Data!X2008,$F$4:$F$102,1),0)</f>
        <v/>
      </c>
      <c r="Q2008" s="9">
        <f>IF(P2008=0,Data!X2008+$I$13,IF(P2008&gt;=99,Data!X2008+$I$14,INDEX($E$4:$E$102,P2008)+(Data!X2008-INDEX($F$4:$F$102,P2008))/(INDEX($F$4:$F$102,P2008+1)-INDEX($F$4:$F$102,P2008))*(INDEX($E$4:$E$102,P2008+1)-INDEX($E$4:$E$102,P2008))))</f>
        <v/>
      </c>
      <c r="R2008" s="12">
        <f>IFERROR(MATCH(Data!Y2008,$F$4:$F$102,1),0)</f>
        <v/>
      </c>
      <c r="S2008" s="9">
        <f>IF(R2008=0,Data!Y2008+$I$13,IF(R2008&gt;=99,Data!Y2008+$I$14,INDEX($E$4:$E$102,R2008)+(Data!Y2008-INDEX($F$4:$F$102,R2008))/(INDEX($F$4:$F$102,R2008+1)-INDEX($F$4:$F$102,R2008))*(INDEX($E$4:$E$102,R2008+1)-INDEX($E$4:$E$102,R2008))))</f>
        <v/>
      </c>
    </row>
    <row r="2009">
      <c r="K2009" s="14">
        <f>Data!A2009</f>
        <v/>
      </c>
      <c r="L2009" s="12">
        <f>IF(Occurrence!J2009&lt;=0,-1,IFERROR(MATCH(Occurrence!J2009,$D$4:$D$102,1),0))</f>
        <v/>
      </c>
      <c r="M2009" s="9">
        <f>IF(L2009&lt;0,0,IF(L2009=0,Occurrence!J2009*$I$11,IF(L2009&gt;=99,Occurrence!J2009*$I$12,INDEX($C$4:$C$102,L2009)+(Occurrence!J2009-INDEX($D$4:$D$102,L2009))/(INDEX($D$4:$D$102,L2009+1)-INDEX($D$4:$D$102,L2009))*(INDEX($C$4:$C$102,L2009+1)-INDEX($C$4:$C$102,L2009)))))</f>
        <v/>
      </c>
      <c r="N2009" s="12">
        <f>IF(Occurrence!K2009&lt;=0,-1,IFERROR(MATCH(Occurrence!K2009,$D$4:$D$102,1),0))</f>
        <v/>
      </c>
      <c r="O2009" s="9">
        <f>IF(N2009&lt;0,0,IF(N2009=0,Occurrence!K2009*$I$11,IF(N2009&gt;=99,Occurrence!K2009*$I$12,INDEX($C$4:$C$102,N2009)+(Occurrence!K2009-INDEX($D$4:$D$102,N2009))/(INDEX($D$4:$D$102,N2009+1)-INDEX($D$4:$D$102,N2009))*(INDEX($C$4:$C$102,N2009+1)-INDEX($C$4:$C$102,N2009)))))</f>
        <v/>
      </c>
      <c r="P2009" s="12">
        <f>IFERROR(MATCH(Data!X2009,$F$4:$F$102,1),0)</f>
        <v/>
      </c>
      <c r="Q2009" s="9">
        <f>IF(P2009=0,Data!X2009+$I$13,IF(P2009&gt;=99,Data!X2009+$I$14,INDEX($E$4:$E$102,P2009)+(Data!X2009-INDEX($F$4:$F$102,P2009))/(INDEX($F$4:$F$102,P2009+1)-INDEX($F$4:$F$102,P2009))*(INDEX($E$4:$E$102,P2009+1)-INDEX($E$4:$E$102,P2009))))</f>
        <v/>
      </c>
      <c r="R2009" s="12">
        <f>IFERROR(MATCH(Data!Y2009,$F$4:$F$102,1),0)</f>
        <v/>
      </c>
      <c r="S2009" s="9">
        <f>IF(R2009=0,Data!Y2009+$I$13,IF(R2009&gt;=99,Data!Y2009+$I$14,INDEX($E$4:$E$102,R2009)+(Data!Y2009-INDEX($F$4:$F$102,R2009))/(INDEX($F$4:$F$102,R2009+1)-INDEX($F$4:$F$102,R2009))*(INDEX($E$4:$E$102,R2009+1)-INDEX($E$4:$E$102,R2009))))</f>
        <v/>
      </c>
    </row>
    <row r="2010">
      <c r="K2010" s="14">
        <f>Data!A2010</f>
        <v/>
      </c>
      <c r="L2010" s="12">
        <f>IF(Occurrence!J2010&lt;=0,-1,IFERROR(MATCH(Occurrence!J2010,$D$4:$D$102,1),0))</f>
        <v/>
      </c>
      <c r="M2010" s="9">
        <f>IF(L2010&lt;0,0,IF(L2010=0,Occurrence!J2010*$I$11,IF(L2010&gt;=99,Occurrence!J2010*$I$12,INDEX($C$4:$C$102,L2010)+(Occurrence!J2010-INDEX($D$4:$D$102,L2010))/(INDEX($D$4:$D$102,L2010+1)-INDEX($D$4:$D$102,L2010))*(INDEX($C$4:$C$102,L2010+1)-INDEX($C$4:$C$102,L2010)))))</f>
        <v/>
      </c>
      <c r="N2010" s="12">
        <f>IF(Occurrence!K2010&lt;=0,-1,IFERROR(MATCH(Occurrence!K2010,$D$4:$D$102,1),0))</f>
        <v/>
      </c>
      <c r="O2010" s="9">
        <f>IF(N2010&lt;0,0,IF(N2010=0,Occurrence!K2010*$I$11,IF(N2010&gt;=99,Occurrence!K2010*$I$12,INDEX($C$4:$C$102,N2010)+(Occurrence!K2010-INDEX($D$4:$D$102,N2010))/(INDEX($D$4:$D$102,N2010+1)-INDEX($D$4:$D$102,N2010))*(INDEX($C$4:$C$102,N2010+1)-INDEX($C$4:$C$102,N2010)))))</f>
        <v/>
      </c>
      <c r="P2010" s="12">
        <f>IFERROR(MATCH(Data!X2010,$F$4:$F$102,1),0)</f>
        <v/>
      </c>
      <c r="Q2010" s="9">
        <f>IF(P2010=0,Data!X2010+$I$13,IF(P2010&gt;=99,Data!X2010+$I$14,INDEX($E$4:$E$102,P2010)+(Data!X2010-INDEX($F$4:$F$102,P2010))/(INDEX($F$4:$F$102,P2010+1)-INDEX($F$4:$F$102,P2010))*(INDEX($E$4:$E$102,P2010+1)-INDEX($E$4:$E$102,P2010))))</f>
        <v/>
      </c>
      <c r="R2010" s="12">
        <f>IFERROR(MATCH(Data!Y2010,$F$4:$F$102,1),0)</f>
        <v/>
      </c>
      <c r="S2010" s="9">
        <f>IF(R2010=0,Data!Y2010+$I$13,IF(R2010&gt;=99,Data!Y2010+$I$14,INDEX($E$4:$E$102,R2010)+(Data!Y2010-INDEX($F$4:$F$102,R2010))/(INDEX($F$4:$F$102,R2010+1)-INDEX($F$4:$F$102,R2010))*(INDEX($E$4:$E$102,R2010+1)-INDEX($E$4:$E$102,R2010))))</f>
        <v/>
      </c>
    </row>
    <row r="2011">
      <c r="K2011" s="14">
        <f>Data!A2011</f>
        <v/>
      </c>
      <c r="L2011" s="12">
        <f>IF(Occurrence!J2011&lt;=0,-1,IFERROR(MATCH(Occurrence!J2011,$D$4:$D$102,1),0))</f>
        <v/>
      </c>
      <c r="M2011" s="9">
        <f>IF(L2011&lt;0,0,IF(L2011=0,Occurrence!J2011*$I$11,IF(L2011&gt;=99,Occurrence!J2011*$I$12,INDEX($C$4:$C$102,L2011)+(Occurrence!J2011-INDEX($D$4:$D$102,L2011))/(INDEX($D$4:$D$102,L2011+1)-INDEX($D$4:$D$102,L2011))*(INDEX($C$4:$C$102,L2011+1)-INDEX($C$4:$C$102,L2011)))))</f>
        <v/>
      </c>
      <c r="N2011" s="12">
        <f>IF(Occurrence!K2011&lt;=0,-1,IFERROR(MATCH(Occurrence!K2011,$D$4:$D$102,1),0))</f>
        <v/>
      </c>
      <c r="O2011" s="9">
        <f>IF(N2011&lt;0,0,IF(N2011=0,Occurrence!K2011*$I$11,IF(N2011&gt;=99,Occurrence!K2011*$I$12,INDEX($C$4:$C$102,N2011)+(Occurrence!K2011-INDEX($D$4:$D$102,N2011))/(INDEX($D$4:$D$102,N2011+1)-INDEX($D$4:$D$102,N2011))*(INDEX($C$4:$C$102,N2011+1)-INDEX($C$4:$C$102,N2011)))))</f>
        <v/>
      </c>
      <c r="P2011" s="12">
        <f>IFERROR(MATCH(Data!X2011,$F$4:$F$102,1),0)</f>
        <v/>
      </c>
      <c r="Q2011" s="9">
        <f>IF(P2011=0,Data!X2011+$I$13,IF(P2011&gt;=99,Data!X2011+$I$14,INDEX($E$4:$E$102,P2011)+(Data!X2011-INDEX($F$4:$F$102,P2011))/(INDEX($F$4:$F$102,P2011+1)-INDEX($F$4:$F$102,P2011))*(INDEX($E$4:$E$102,P2011+1)-INDEX($E$4:$E$102,P2011))))</f>
        <v/>
      </c>
      <c r="R2011" s="12">
        <f>IFERROR(MATCH(Data!Y2011,$F$4:$F$102,1),0)</f>
        <v/>
      </c>
      <c r="S2011" s="9">
        <f>IF(R2011=0,Data!Y2011+$I$13,IF(R2011&gt;=99,Data!Y2011+$I$14,INDEX($E$4:$E$102,R2011)+(Data!Y2011-INDEX($F$4:$F$102,R2011))/(INDEX($F$4:$F$102,R2011+1)-INDEX($F$4:$F$102,R2011))*(INDEX($E$4:$E$102,R2011+1)-INDEX($E$4:$E$102,R2011))))</f>
        <v/>
      </c>
    </row>
    <row r="2012">
      <c r="K2012" s="14">
        <f>Data!A2012</f>
        <v/>
      </c>
      <c r="L2012" s="12">
        <f>IF(Occurrence!J2012&lt;=0,-1,IFERROR(MATCH(Occurrence!J2012,$D$4:$D$102,1),0))</f>
        <v/>
      </c>
      <c r="M2012" s="9">
        <f>IF(L2012&lt;0,0,IF(L2012=0,Occurrence!J2012*$I$11,IF(L2012&gt;=99,Occurrence!J2012*$I$12,INDEX($C$4:$C$102,L2012)+(Occurrence!J2012-INDEX($D$4:$D$102,L2012))/(INDEX($D$4:$D$102,L2012+1)-INDEX($D$4:$D$102,L2012))*(INDEX($C$4:$C$102,L2012+1)-INDEX($C$4:$C$102,L2012)))))</f>
        <v/>
      </c>
      <c r="N2012" s="12">
        <f>IF(Occurrence!K2012&lt;=0,-1,IFERROR(MATCH(Occurrence!K2012,$D$4:$D$102,1),0))</f>
        <v/>
      </c>
      <c r="O2012" s="9">
        <f>IF(N2012&lt;0,0,IF(N2012=0,Occurrence!K2012*$I$11,IF(N2012&gt;=99,Occurrence!K2012*$I$12,INDEX($C$4:$C$102,N2012)+(Occurrence!K2012-INDEX($D$4:$D$102,N2012))/(INDEX($D$4:$D$102,N2012+1)-INDEX($D$4:$D$102,N2012))*(INDEX($C$4:$C$102,N2012+1)-INDEX($C$4:$C$102,N2012)))))</f>
        <v/>
      </c>
      <c r="P2012" s="12">
        <f>IFERROR(MATCH(Data!X2012,$F$4:$F$102,1),0)</f>
        <v/>
      </c>
      <c r="Q2012" s="9">
        <f>IF(P2012=0,Data!X2012+$I$13,IF(P2012&gt;=99,Data!X2012+$I$14,INDEX($E$4:$E$102,P2012)+(Data!X2012-INDEX($F$4:$F$102,P2012))/(INDEX($F$4:$F$102,P2012+1)-INDEX($F$4:$F$102,P2012))*(INDEX($E$4:$E$102,P2012+1)-INDEX($E$4:$E$102,P2012))))</f>
        <v/>
      </c>
      <c r="R2012" s="12">
        <f>IFERROR(MATCH(Data!Y2012,$F$4:$F$102,1),0)</f>
        <v/>
      </c>
      <c r="S2012" s="9">
        <f>IF(R2012=0,Data!Y2012+$I$13,IF(R2012&gt;=99,Data!Y2012+$I$14,INDEX($E$4:$E$102,R2012)+(Data!Y2012-INDEX($F$4:$F$102,R2012))/(INDEX($F$4:$F$102,R2012+1)-INDEX($F$4:$F$102,R2012))*(INDEX($E$4:$E$102,R2012+1)-INDEX($E$4:$E$102,R2012))))</f>
        <v/>
      </c>
    </row>
    <row r="2013">
      <c r="K2013" s="14">
        <f>Data!A2013</f>
        <v/>
      </c>
      <c r="L2013" s="12">
        <f>IF(Occurrence!J2013&lt;=0,-1,IFERROR(MATCH(Occurrence!J2013,$D$4:$D$102,1),0))</f>
        <v/>
      </c>
      <c r="M2013" s="9">
        <f>IF(L2013&lt;0,0,IF(L2013=0,Occurrence!J2013*$I$11,IF(L2013&gt;=99,Occurrence!J2013*$I$12,INDEX($C$4:$C$102,L2013)+(Occurrence!J2013-INDEX($D$4:$D$102,L2013))/(INDEX($D$4:$D$102,L2013+1)-INDEX($D$4:$D$102,L2013))*(INDEX($C$4:$C$102,L2013+1)-INDEX($C$4:$C$102,L2013)))))</f>
        <v/>
      </c>
      <c r="N2013" s="12">
        <f>IF(Occurrence!K2013&lt;=0,-1,IFERROR(MATCH(Occurrence!K2013,$D$4:$D$102,1),0))</f>
        <v/>
      </c>
      <c r="O2013" s="9">
        <f>IF(N2013&lt;0,0,IF(N2013=0,Occurrence!K2013*$I$11,IF(N2013&gt;=99,Occurrence!K2013*$I$12,INDEX($C$4:$C$102,N2013)+(Occurrence!K2013-INDEX($D$4:$D$102,N2013))/(INDEX($D$4:$D$102,N2013+1)-INDEX($D$4:$D$102,N2013))*(INDEX($C$4:$C$102,N2013+1)-INDEX($C$4:$C$102,N2013)))))</f>
        <v/>
      </c>
      <c r="P2013" s="12">
        <f>IFERROR(MATCH(Data!X2013,$F$4:$F$102,1),0)</f>
        <v/>
      </c>
      <c r="Q2013" s="9">
        <f>IF(P2013=0,Data!X2013+$I$13,IF(P2013&gt;=99,Data!X2013+$I$14,INDEX($E$4:$E$102,P2013)+(Data!X2013-INDEX($F$4:$F$102,P2013))/(INDEX($F$4:$F$102,P2013+1)-INDEX($F$4:$F$102,P2013))*(INDEX($E$4:$E$102,P2013+1)-INDEX($E$4:$E$102,P2013))))</f>
        <v/>
      </c>
      <c r="R2013" s="12">
        <f>IFERROR(MATCH(Data!Y2013,$F$4:$F$102,1),0)</f>
        <v/>
      </c>
      <c r="S2013" s="9">
        <f>IF(R2013=0,Data!Y2013+$I$13,IF(R2013&gt;=99,Data!Y2013+$I$14,INDEX($E$4:$E$102,R2013)+(Data!Y2013-INDEX($F$4:$F$102,R2013))/(INDEX($F$4:$F$102,R2013+1)-INDEX($F$4:$F$102,R2013))*(INDEX($E$4:$E$102,R2013+1)-INDEX($E$4:$E$102,R2013))))</f>
        <v/>
      </c>
    </row>
    <row r="2014">
      <c r="K2014" s="14">
        <f>Data!A2014</f>
        <v/>
      </c>
      <c r="L2014" s="12">
        <f>IF(Occurrence!J2014&lt;=0,-1,IFERROR(MATCH(Occurrence!J2014,$D$4:$D$102,1),0))</f>
        <v/>
      </c>
      <c r="M2014" s="9">
        <f>IF(L2014&lt;0,0,IF(L2014=0,Occurrence!J2014*$I$11,IF(L2014&gt;=99,Occurrence!J2014*$I$12,INDEX($C$4:$C$102,L2014)+(Occurrence!J2014-INDEX($D$4:$D$102,L2014))/(INDEX($D$4:$D$102,L2014+1)-INDEX($D$4:$D$102,L2014))*(INDEX($C$4:$C$102,L2014+1)-INDEX($C$4:$C$102,L2014)))))</f>
        <v/>
      </c>
      <c r="N2014" s="12">
        <f>IF(Occurrence!K2014&lt;=0,-1,IFERROR(MATCH(Occurrence!K2014,$D$4:$D$102,1),0))</f>
        <v/>
      </c>
      <c r="O2014" s="9">
        <f>IF(N2014&lt;0,0,IF(N2014=0,Occurrence!K2014*$I$11,IF(N2014&gt;=99,Occurrence!K2014*$I$12,INDEX($C$4:$C$102,N2014)+(Occurrence!K2014-INDEX($D$4:$D$102,N2014))/(INDEX($D$4:$D$102,N2014+1)-INDEX($D$4:$D$102,N2014))*(INDEX($C$4:$C$102,N2014+1)-INDEX($C$4:$C$102,N2014)))))</f>
        <v/>
      </c>
      <c r="P2014" s="12">
        <f>IFERROR(MATCH(Data!X2014,$F$4:$F$102,1),0)</f>
        <v/>
      </c>
      <c r="Q2014" s="9">
        <f>IF(P2014=0,Data!X2014+$I$13,IF(P2014&gt;=99,Data!X2014+$I$14,INDEX($E$4:$E$102,P2014)+(Data!X2014-INDEX($F$4:$F$102,P2014))/(INDEX($F$4:$F$102,P2014+1)-INDEX($F$4:$F$102,P2014))*(INDEX($E$4:$E$102,P2014+1)-INDEX($E$4:$E$102,P2014))))</f>
        <v/>
      </c>
      <c r="R2014" s="12">
        <f>IFERROR(MATCH(Data!Y2014,$F$4:$F$102,1),0)</f>
        <v/>
      </c>
      <c r="S2014" s="9">
        <f>IF(R2014=0,Data!Y2014+$I$13,IF(R2014&gt;=99,Data!Y2014+$I$14,INDEX($E$4:$E$102,R2014)+(Data!Y2014-INDEX($F$4:$F$102,R2014))/(INDEX($F$4:$F$102,R2014+1)-INDEX($F$4:$F$102,R2014))*(INDEX($E$4:$E$102,R2014+1)-INDEX($E$4:$E$102,R2014))))</f>
        <v/>
      </c>
    </row>
    <row r="2015">
      <c r="K2015" s="14">
        <f>Data!A2015</f>
        <v/>
      </c>
      <c r="L2015" s="12">
        <f>IF(Occurrence!J2015&lt;=0,-1,IFERROR(MATCH(Occurrence!J2015,$D$4:$D$102,1),0))</f>
        <v/>
      </c>
      <c r="M2015" s="9">
        <f>IF(L2015&lt;0,0,IF(L2015=0,Occurrence!J2015*$I$11,IF(L2015&gt;=99,Occurrence!J2015*$I$12,INDEX($C$4:$C$102,L2015)+(Occurrence!J2015-INDEX($D$4:$D$102,L2015))/(INDEX($D$4:$D$102,L2015+1)-INDEX($D$4:$D$102,L2015))*(INDEX($C$4:$C$102,L2015+1)-INDEX($C$4:$C$102,L2015)))))</f>
        <v/>
      </c>
      <c r="N2015" s="12">
        <f>IF(Occurrence!K2015&lt;=0,-1,IFERROR(MATCH(Occurrence!K2015,$D$4:$D$102,1),0))</f>
        <v/>
      </c>
      <c r="O2015" s="9">
        <f>IF(N2015&lt;0,0,IF(N2015=0,Occurrence!K2015*$I$11,IF(N2015&gt;=99,Occurrence!K2015*$I$12,INDEX($C$4:$C$102,N2015)+(Occurrence!K2015-INDEX($D$4:$D$102,N2015))/(INDEX($D$4:$D$102,N2015+1)-INDEX($D$4:$D$102,N2015))*(INDEX($C$4:$C$102,N2015+1)-INDEX($C$4:$C$102,N2015)))))</f>
        <v/>
      </c>
      <c r="P2015" s="12">
        <f>IFERROR(MATCH(Data!X2015,$F$4:$F$102,1),0)</f>
        <v/>
      </c>
      <c r="Q2015" s="9">
        <f>IF(P2015=0,Data!X2015+$I$13,IF(P2015&gt;=99,Data!X2015+$I$14,INDEX($E$4:$E$102,P2015)+(Data!X2015-INDEX($F$4:$F$102,P2015))/(INDEX($F$4:$F$102,P2015+1)-INDEX($F$4:$F$102,P2015))*(INDEX($E$4:$E$102,P2015+1)-INDEX($E$4:$E$102,P2015))))</f>
        <v/>
      </c>
      <c r="R2015" s="12">
        <f>IFERROR(MATCH(Data!Y2015,$F$4:$F$102,1),0)</f>
        <v/>
      </c>
      <c r="S2015" s="9">
        <f>IF(R2015=0,Data!Y2015+$I$13,IF(R2015&gt;=99,Data!Y2015+$I$14,INDEX($E$4:$E$102,R2015)+(Data!Y2015-INDEX($F$4:$F$102,R2015))/(INDEX($F$4:$F$102,R2015+1)-INDEX($F$4:$F$102,R2015))*(INDEX($E$4:$E$102,R2015+1)-INDEX($E$4:$E$102,R2015))))</f>
        <v/>
      </c>
    </row>
    <row r="2016">
      <c r="K2016" s="14">
        <f>Data!A2016</f>
        <v/>
      </c>
      <c r="L2016" s="12">
        <f>IF(Occurrence!J2016&lt;=0,-1,IFERROR(MATCH(Occurrence!J2016,$D$4:$D$102,1),0))</f>
        <v/>
      </c>
      <c r="M2016" s="9">
        <f>IF(L2016&lt;0,0,IF(L2016=0,Occurrence!J2016*$I$11,IF(L2016&gt;=99,Occurrence!J2016*$I$12,INDEX($C$4:$C$102,L2016)+(Occurrence!J2016-INDEX($D$4:$D$102,L2016))/(INDEX($D$4:$D$102,L2016+1)-INDEX($D$4:$D$102,L2016))*(INDEX($C$4:$C$102,L2016+1)-INDEX($C$4:$C$102,L2016)))))</f>
        <v/>
      </c>
      <c r="N2016" s="12">
        <f>IF(Occurrence!K2016&lt;=0,-1,IFERROR(MATCH(Occurrence!K2016,$D$4:$D$102,1),0))</f>
        <v/>
      </c>
      <c r="O2016" s="9">
        <f>IF(N2016&lt;0,0,IF(N2016=0,Occurrence!K2016*$I$11,IF(N2016&gt;=99,Occurrence!K2016*$I$12,INDEX($C$4:$C$102,N2016)+(Occurrence!K2016-INDEX($D$4:$D$102,N2016))/(INDEX($D$4:$D$102,N2016+1)-INDEX($D$4:$D$102,N2016))*(INDEX($C$4:$C$102,N2016+1)-INDEX($C$4:$C$102,N2016)))))</f>
        <v/>
      </c>
      <c r="P2016" s="12">
        <f>IFERROR(MATCH(Data!X2016,$F$4:$F$102,1),0)</f>
        <v/>
      </c>
      <c r="Q2016" s="9">
        <f>IF(P2016=0,Data!X2016+$I$13,IF(P2016&gt;=99,Data!X2016+$I$14,INDEX($E$4:$E$102,P2016)+(Data!X2016-INDEX($F$4:$F$102,P2016))/(INDEX($F$4:$F$102,P2016+1)-INDEX($F$4:$F$102,P2016))*(INDEX($E$4:$E$102,P2016+1)-INDEX($E$4:$E$102,P2016))))</f>
        <v/>
      </c>
      <c r="R2016" s="12">
        <f>IFERROR(MATCH(Data!Y2016,$F$4:$F$102,1),0)</f>
        <v/>
      </c>
      <c r="S2016" s="9">
        <f>IF(R2016=0,Data!Y2016+$I$13,IF(R2016&gt;=99,Data!Y2016+$I$14,INDEX($E$4:$E$102,R2016)+(Data!Y2016-INDEX($F$4:$F$102,R2016))/(INDEX($F$4:$F$102,R2016+1)-INDEX($F$4:$F$102,R2016))*(INDEX($E$4:$E$102,R2016+1)-INDEX($E$4:$E$102,R2016))))</f>
        <v/>
      </c>
    </row>
    <row r="2017">
      <c r="K2017" s="14">
        <f>Data!A2017</f>
        <v/>
      </c>
      <c r="L2017" s="12">
        <f>IF(Occurrence!J2017&lt;=0,-1,IFERROR(MATCH(Occurrence!J2017,$D$4:$D$102,1),0))</f>
        <v/>
      </c>
      <c r="M2017" s="9">
        <f>IF(L2017&lt;0,0,IF(L2017=0,Occurrence!J2017*$I$11,IF(L2017&gt;=99,Occurrence!J2017*$I$12,INDEX($C$4:$C$102,L2017)+(Occurrence!J2017-INDEX($D$4:$D$102,L2017))/(INDEX($D$4:$D$102,L2017+1)-INDEX($D$4:$D$102,L2017))*(INDEX($C$4:$C$102,L2017+1)-INDEX($C$4:$C$102,L2017)))))</f>
        <v/>
      </c>
      <c r="N2017" s="12">
        <f>IF(Occurrence!K2017&lt;=0,-1,IFERROR(MATCH(Occurrence!K2017,$D$4:$D$102,1),0))</f>
        <v/>
      </c>
      <c r="O2017" s="9">
        <f>IF(N2017&lt;0,0,IF(N2017=0,Occurrence!K2017*$I$11,IF(N2017&gt;=99,Occurrence!K2017*$I$12,INDEX($C$4:$C$102,N2017)+(Occurrence!K2017-INDEX($D$4:$D$102,N2017))/(INDEX($D$4:$D$102,N2017+1)-INDEX($D$4:$D$102,N2017))*(INDEX($C$4:$C$102,N2017+1)-INDEX($C$4:$C$102,N2017)))))</f>
        <v/>
      </c>
      <c r="P2017" s="12">
        <f>IFERROR(MATCH(Data!X2017,$F$4:$F$102,1),0)</f>
        <v/>
      </c>
      <c r="Q2017" s="9">
        <f>IF(P2017=0,Data!X2017+$I$13,IF(P2017&gt;=99,Data!X2017+$I$14,INDEX($E$4:$E$102,P2017)+(Data!X2017-INDEX($F$4:$F$102,P2017))/(INDEX($F$4:$F$102,P2017+1)-INDEX($F$4:$F$102,P2017))*(INDEX($E$4:$E$102,P2017+1)-INDEX($E$4:$E$102,P2017))))</f>
        <v/>
      </c>
      <c r="R2017" s="12">
        <f>IFERROR(MATCH(Data!Y2017,$F$4:$F$102,1),0)</f>
        <v/>
      </c>
      <c r="S2017" s="9">
        <f>IF(R2017=0,Data!Y2017+$I$13,IF(R2017&gt;=99,Data!Y2017+$I$14,INDEX($E$4:$E$102,R2017)+(Data!Y2017-INDEX($F$4:$F$102,R2017))/(INDEX($F$4:$F$102,R2017+1)-INDEX($F$4:$F$102,R2017))*(INDEX($E$4:$E$102,R2017+1)-INDEX($E$4:$E$102,R2017))))</f>
        <v/>
      </c>
    </row>
    <row r="2018">
      <c r="K2018" s="14">
        <f>Data!A2018</f>
        <v/>
      </c>
      <c r="L2018" s="12">
        <f>IF(Occurrence!J2018&lt;=0,-1,IFERROR(MATCH(Occurrence!J2018,$D$4:$D$102,1),0))</f>
        <v/>
      </c>
      <c r="M2018" s="9">
        <f>IF(L2018&lt;0,0,IF(L2018=0,Occurrence!J2018*$I$11,IF(L2018&gt;=99,Occurrence!J2018*$I$12,INDEX($C$4:$C$102,L2018)+(Occurrence!J2018-INDEX($D$4:$D$102,L2018))/(INDEX($D$4:$D$102,L2018+1)-INDEX($D$4:$D$102,L2018))*(INDEX($C$4:$C$102,L2018+1)-INDEX($C$4:$C$102,L2018)))))</f>
        <v/>
      </c>
      <c r="N2018" s="12">
        <f>IF(Occurrence!K2018&lt;=0,-1,IFERROR(MATCH(Occurrence!K2018,$D$4:$D$102,1),0))</f>
        <v/>
      </c>
      <c r="O2018" s="9">
        <f>IF(N2018&lt;0,0,IF(N2018=0,Occurrence!K2018*$I$11,IF(N2018&gt;=99,Occurrence!K2018*$I$12,INDEX($C$4:$C$102,N2018)+(Occurrence!K2018-INDEX($D$4:$D$102,N2018))/(INDEX($D$4:$D$102,N2018+1)-INDEX($D$4:$D$102,N2018))*(INDEX($C$4:$C$102,N2018+1)-INDEX($C$4:$C$102,N2018)))))</f>
        <v/>
      </c>
      <c r="P2018" s="12">
        <f>IFERROR(MATCH(Data!X2018,$F$4:$F$102,1),0)</f>
        <v/>
      </c>
      <c r="Q2018" s="9">
        <f>IF(P2018=0,Data!X2018+$I$13,IF(P2018&gt;=99,Data!X2018+$I$14,INDEX($E$4:$E$102,P2018)+(Data!X2018-INDEX($F$4:$F$102,P2018))/(INDEX($F$4:$F$102,P2018+1)-INDEX($F$4:$F$102,P2018))*(INDEX($E$4:$E$102,P2018+1)-INDEX($E$4:$E$102,P2018))))</f>
        <v/>
      </c>
      <c r="R2018" s="12">
        <f>IFERROR(MATCH(Data!Y2018,$F$4:$F$102,1),0)</f>
        <v/>
      </c>
      <c r="S2018" s="9">
        <f>IF(R2018=0,Data!Y2018+$I$13,IF(R2018&gt;=99,Data!Y2018+$I$14,INDEX($E$4:$E$102,R2018)+(Data!Y2018-INDEX($F$4:$F$102,R2018))/(INDEX($F$4:$F$102,R2018+1)-INDEX($F$4:$F$102,R2018))*(INDEX($E$4:$E$102,R2018+1)-INDEX($E$4:$E$102,R2018))))</f>
        <v/>
      </c>
    </row>
    <row r="2019">
      <c r="K2019" s="14">
        <f>Data!A2019</f>
        <v/>
      </c>
      <c r="L2019" s="12">
        <f>IF(Occurrence!J2019&lt;=0,-1,IFERROR(MATCH(Occurrence!J2019,$D$4:$D$102,1),0))</f>
        <v/>
      </c>
      <c r="M2019" s="9">
        <f>IF(L2019&lt;0,0,IF(L2019=0,Occurrence!J2019*$I$11,IF(L2019&gt;=99,Occurrence!J2019*$I$12,INDEX($C$4:$C$102,L2019)+(Occurrence!J2019-INDEX($D$4:$D$102,L2019))/(INDEX($D$4:$D$102,L2019+1)-INDEX($D$4:$D$102,L2019))*(INDEX($C$4:$C$102,L2019+1)-INDEX($C$4:$C$102,L2019)))))</f>
        <v/>
      </c>
      <c r="N2019" s="12">
        <f>IF(Occurrence!K2019&lt;=0,-1,IFERROR(MATCH(Occurrence!K2019,$D$4:$D$102,1),0))</f>
        <v/>
      </c>
      <c r="O2019" s="9">
        <f>IF(N2019&lt;0,0,IF(N2019=0,Occurrence!K2019*$I$11,IF(N2019&gt;=99,Occurrence!K2019*$I$12,INDEX($C$4:$C$102,N2019)+(Occurrence!K2019-INDEX($D$4:$D$102,N2019))/(INDEX($D$4:$D$102,N2019+1)-INDEX($D$4:$D$102,N2019))*(INDEX($C$4:$C$102,N2019+1)-INDEX($C$4:$C$102,N2019)))))</f>
        <v/>
      </c>
      <c r="P2019" s="12">
        <f>IFERROR(MATCH(Data!X2019,$F$4:$F$102,1),0)</f>
        <v/>
      </c>
      <c r="Q2019" s="9">
        <f>IF(P2019=0,Data!X2019+$I$13,IF(P2019&gt;=99,Data!X2019+$I$14,INDEX($E$4:$E$102,P2019)+(Data!X2019-INDEX($F$4:$F$102,P2019))/(INDEX($F$4:$F$102,P2019+1)-INDEX($F$4:$F$102,P2019))*(INDEX($E$4:$E$102,P2019+1)-INDEX($E$4:$E$102,P2019))))</f>
        <v/>
      </c>
      <c r="R2019" s="12">
        <f>IFERROR(MATCH(Data!Y2019,$F$4:$F$102,1),0)</f>
        <v/>
      </c>
      <c r="S2019" s="9">
        <f>IF(R2019=0,Data!Y2019+$I$13,IF(R2019&gt;=99,Data!Y2019+$I$14,INDEX($E$4:$E$102,R2019)+(Data!Y2019-INDEX($F$4:$F$102,R2019))/(INDEX($F$4:$F$102,R2019+1)-INDEX($F$4:$F$102,R2019))*(INDEX($E$4:$E$102,R2019+1)-INDEX($E$4:$E$102,R2019))))</f>
        <v/>
      </c>
    </row>
    <row r="2020">
      <c r="K2020" s="14">
        <f>Data!A2020</f>
        <v/>
      </c>
      <c r="L2020" s="12">
        <f>IF(Occurrence!J2020&lt;=0,-1,IFERROR(MATCH(Occurrence!J2020,$D$4:$D$102,1),0))</f>
        <v/>
      </c>
      <c r="M2020" s="9">
        <f>IF(L2020&lt;0,0,IF(L2020=0,Occurrence!J2020*$I$11,IF(L2020&gt;=99,Occurrence!J2020*$I$12,INDEX($C$4:$C$102,L2020)+(Occurrence!J2020-INDEX($D$4:$D$102,L2020))/(INDEX($D$4:$D$102,L2020+1)-INDEX($D$4:$D$102,L2020))*(INDEX($C$4:$C$102,L2020+1)-INDEX($C$4:$C$102,L2020)))))</f>
        <v/>
      </c>
      <c r="N2020" s="12">
        <f>IF(Occurrence!K2020&lt;=0,-1,IFERROR(MATCH(Occurrence!K2020,$D$4:$D$102,1),0))</f>
        <v/>
      </c>
      <c r="O2020" s="9">
        <f>IF(N2020&lt;0,0,IF(N2020=0,Occurrence!K2020*$I$11,IF(N2020&gt;=99,Occurrence!K2020*$I$12,INDEX($C$4:$C$102,N2020)+(Occurrence!K2020-INDEX($D$4:$D$102,N2020))/(INDEX($D$4:$D$102,N2020+1)-INDEX($D$4:$D$102,N2020))*(INDEX($C$4:$C$102,N2020+1)-INDEX($C$4:$C$102,N2020)))))</f>
        <v/>
      </c>
      <c r="P2020" s="12">
        <f>IFERROR(MATCH(Data!X2020,$F$4:$F$102,1),0)</f>
        <v/>
      </c>
      <c r="Q2020" s="9">
        <f>IF(P2020=0,Data!X2020+$I$13,IF(P2020&gt;=99,Data!X2020+$I$14,INDEX($E$4:$E$102,P2020)+(Data!X2020-INDEX($F$4:$F$102,P2020))/(INDEX($F$4:$F$102,P2020+1)-INDEX($F$4:$F$102,P2020))*(INDEX($E$4:$E$102,P2020+1)-INDEX($E$4:$E$102,P2020))))</f>
        <v/>
      </c>
      <c r="R2020" s="12">
        <f>IFERROR(MATCH(Data!Y2020,$F$4:$F$102,1),0)</f>
        <v/>
      </c>
      <c r="S2020" s="9">
        <f>IF(R2020=0,Data!Y2020+$I$13,IF(R2020&gt;=99,Data!Y2020+$I$14,INDEX($E$4:$E$102,R2020)+(Data!Y2020-INDEX($F$4:$F$102,R2020))/(INDEX($F$4:$F$102,R2020+1)-INDEX($F$4:$F$102,R2020))*(INDEX($E$4:$E$102,R2020+1)-INDEX($E$4:$E$102,R2020))))</f>
        <v/>
      </c>
    </row>
    <row r="2021">
      <c r="K2021" s="14">
        <f>Data!A2021</f>
        <v/>
      </c>
      <c r="L2021" s="12">
        <f>IF(Occurrence!J2021&lt;=0,-1,IFERROR(MATCH(Occurrence!J2021,$D$4:$D$102,1),0))</f>
        <v/>
      </c>
      <c r="M2021" s="9">
        <f>IF(L2021&lt;0,0,IF(L2021=0,Occurrence!J2021*$I$11,IF(L2021&gt;=99,Occurrence!J2021*$I$12,INDEX($C$4:$C$102,L2021)+(Occurrence!J2021-INDEX($D$4:$D$102,L2021))/(INDEX($D$4:$D$102,L2021+1)-INDEX($D$4:$D$102,L2021))*(INDEX($C$4:$C$102,L2021+1)-INDEX($C$4:$C$102,L2021)))))</f>
        <v/>
      </c>
      <c r="N2021" s="12">
        <f>IF(Occurrence!K2021&lt;=0,-1,IFERROR(MATCH(Occurrence!K2021,$D$4:$D$102,1),0))</f>
        <v/>
      </c>
      <c r="O2021" s="9">
        <f>IF(N2021&lt;0,0,IF(N2021=0,Occurrence!K2021*$I$11,IF(N2021&gt;=99,Occurrence!K2021*$I$12,INDEX($C$4:$C$102,N2021)+(Occurrence!K2021-INDEX($D$4:$D$102,N2021))/(INDEX($D$4:$D$102,N2021+1)-INDEX($D$4:$D$102,N2021))*(INDEX($C$4:$C$102,N2021+1)-INDEX($C$4:$C$102,N2021)))))</f>
        <v/>
      </c>
      <c r="P2021" s="12">
        <f>IFERROR(MATCH(Data!X2021,$F$4:$F$102,1),0)</f>
        <v/>
      </c>
      <c r="Q2021" s="9">
        <f>IF(P2021=0,Data!X2021+$I$13,IF(P2021&gt;=99,Data!X2021+$I$14,INDEX($E$4:$E$102,P2021)+(Data!X2021-INDEX($F$4:$F$102,P2021))/(INDEX($F$4:$F$102,P2021+1)-INDEX($F$4:$F$102,P2021))*(INDEX($E$4:$E$102,P2021+1)-INDEX($E$4:$E$102,P2021))))</f>
        <v/>
      </c>
      <c r="R2021" s="12">
        <f>IFERROR(MATCH(Data!Y2021,$F$4:$F$102,1),0)</f>
        <v/>
      </c>
      <c r="S2021" s="9">
        <f>IF(R2021=0,Data!Y2021+$I$13,IF(R2021&gt;=99,Data!Y2021+$I$14,INDEX($E$4:$E$102,R2021)+(Data!Y2021-INDEX($F$4:$F$102,R2021))/(INDEX($F$4:$F$102,R2021+1)-INDEX($F$4:$F$102,R2021))*(INDEX($E$4:$E$102,R2021+1)-INDEX($E$4:$E$102,R2021))))</f>
        <v/>
      </c>
    </row>
    <row r="2022">
      <c r="K2022" s="14">
        <f>Data!A2022</f>
        <v/>
      </c>
      <c r="L2022" s="12">
        <f>IF(Occurrence!J2022&lt;=0,-1,IFERROR(MATCH(Occurrence!J2022,$D$4:$D$102,1),0))</f>
        <v/>
      </c>
      <c r="M2022" s="9">
        <f>IF(L2022&lt;0,0,IF(L2022=0,Occurrence!J2022*$I$11,IF(L2022&gt;=99,Occurrence!J2022*$I$12,INDEX($C$4:$C$102,L2022)+(Occurrence!J2022-INDEX($D$4:$D$102,L2022))/(INDEX($D$4:$D$102,L2022+1)-INDEX($D$4:$D$102,L2022))*(INDEX($C$4:$C$102,L2022+1)-INDEX($C$4:$C$102,L2022)))))</f>
        <v/>
      </c>
      <c r="N2022" s="12">
        <f>IF(Occurrence!K2022&lt;=0,-1,IFERROR(MATCH(Occurrence!K2022,$D$4:$D$102,1),0))</f>
        <v/>
      </c>
      <c r="O2022" s="9">
        <f>IF(N2022&lt;0,0,IF(N2022=0,Occurrence!K2022*$I$11,IF(N2022&gt;=99,Occurrence!K2022*$I$12,INDEX($C$4:$C$102,N2022)+(Occurrence!K2022-INDEX($D$4:$D$102,N2022))/(INDEX($D$4:$D$102,N2022+1)-INDEX($D$4:$D$102,N2022))*(INDEX($C$4:$C$102,N2022+1)-INDEX($C$4:$C$102,N2022)))))</f>
        <v/>
      </c>
      <c r="P2022" s="12">
        <f>IFERROR(MATCH(Data!X2022,$F$4:$F$102,1),0)</f>
        <v/>
      </c>
      <c r="Q2022" s="9">
        <f>IF(P2022=0,Data!X2022+$I$13,IF(P2022&gt;=99,Data!X2022+$I$14,INDEX($E$4:$E$102,P2022)+(Data!X2022-INDEX($F$4:$F$102,P2022))/(INDEX($F$4:$F$102,P2022+1)-INDEX($F$4:$F$102,P2022))*(INDEX($E$4:$E$102,P2022+1)-INDEX($E$4:$E$102,P2022))))</f>
        <v/>
      </c>
      <c r="R2022" s="12">
        <f>IFERROR(MATCH(Data!Y2022,$F$4:$F$102,1),0)</f>
        <v/>
      </c>
      <c r="S2022" s="9">
        <f>IF(R2022=0,Data!Y2022+$I$13,IF(R2022&gt;=99,Data!Y2022+$I$14,INDEX($E$4:$E$102,R2022)+(Data!Y2022-INDEX($F$4:$F$102,R2022))/(INDEX($F$4:$F$102,R2022+1)-INDEX($F$4:$F$102,R2022))*(INDEX($E$4:$E$102,R2022+1)-INDEX($E$4:$E$102,R2022))))</f>
        <v/>
      </c>
    </row>
    <row r="2023">
      <c r="K2023" s="14">
        <f>Data!A2023</f>
        <v/>
      </c>
      <c r="L2023" s="12">
        <f>IF(Occurrence!J2023&lt;=0,-1,IFERROR(MATCH(Occurrence!J2023,$D$4:$D$102,1),0))</f>
        <v/>
      </c>
      <c r="M2023" s="9">
        <f>IF(L2023&lt;0,0,IF(L2023=0,Occurrence!J2023*$I$11,IF(L2023&gt;=99,Occurrence!J2023*$I$12,INDEX($C$4:$C$102,L2023)+(Occurrence!J2023-INDEX($D$4:$D$102,L2023))/(INDEX($D$4:$D$102,L2023+1)-INDEX($D$4:$D$102,L2023))*(INDEX($C$4:$C$102,L2023+1)-INDEX($C$4:$C$102,L2023)))))</f>
        <v/>
      </c>
      <c r="N2023" s="12">
        <f>IF(Occurrence!K2023&lt;=0,-1,IFERROR(MATCH(Occurrence!K2023,$D$4:$D$102,1),0))</f>
        <v/>
      </c>
      <c r="O2023" s="9">
        <f>IF(N2023&lt;0,0,IF(N2023=0,Occurrence!K2023*$I$11,IF(N2023&gt;=99,Occurrence!K2023*$I$12,INDEX($C$4:$C$102,N2023)+(Occurrence!K2023-INDEX($D$4:$D$102,N2023))/(INDEX($D$4:$D$102,N2023+1)-INDEX($D$4:$D$102,N2023))*(INDEX($C$4:$C$102,N2023+1)-INDEX($C$4:$C$102,N2023)))))</f>
        <v/>
      </c>
      <c r="P2023" s="12">
        <f>IFERROR(MATCH(Data!X2023,$F$4:$F$102,1),0)</f>
        <v/>
      </c>
      <c r="Q2023" s="9">
        <f>IF(P2023=0,Data!X2023+$I$13,IF(P2023&gt;=99,Data!X2023+$I$14,INDEX($E$4:$E$102,P2023)+(Data!X2023-INDEX($F$4:$F$102,P2023))/(INDEX($F$4:$F$102,P2023+1)-INDEX($F$4:$F$102,P2023))*(INDEX($E$4:$E$102,P2023+1)-INDEX($E$4:$E$102,P2023))))</f>
        <v/>
      </c>
      <c r="R2023" s="12">
        <f>IFERROR(MATCH(Data!Y2023,$F$4:$F$102,1),0)</f>
        <v/>
      </c>
      <c r="S2023" s="9">
        <f>IF(R2023=0,Data!Y2023+$I$13,IF(R2023&gt;=99,Data!Y2023+$I$14,INDEX($E$4:$E$102,R2023)+(Data!Y2023-INDEX($F$4:$F$102,R2023))/(INDEX($F$4:$F$102,R2023+1)-INDEX($F$4:$F$102,R2023))*(INDEX($E$4:$E$102,R2023+1)-INDEX($E$4:$E$102,R2023))))</f>
        <v/>
      </c>
    </row>
    <row r="2024">
      <c r="K2024" s="14">
        <f>Data!A2024</f>
        <v/>
      </c>
      <c r="L2024" s="12">
        <f>IF(Occurrence!J2024&lt;=0,-1,IFERROR(MATCH(Occurrence!J2024,$D$4:$D$102,1),0))</f>
        <v/>
      </c>
      <c r="M2024" s="9">
        <f>IF(L2024&lt;0,0,IF(L2024=0,Occurrence!J2024*$I$11,IF(L2024&gt;=99,Occurrence!J2024*$I$12,INDEX($C$4:$C$102,L2024)+(Occurrence!J2024-INDEX($D$4:$D$102,L2024))/(INDEX($D$4:$D$102,L2024+1)-INDEX($D$4:$D$102,L2024))*(INDEX($C$4:$C$102,L2024+1)-INDEX($C$4:$C$102,L2024)))))</f>
        <v/>
      </c>
      <c r="N2024" s="12">
        <f>IF(Occurrence!K2024&lt;=0,-1,IFERROR(MATCH(Occurrence!K2024,$D$4:$D$102,1),0))</f>
        <v/>
      </c>
      <c r="O2024" s="9">
        <f>IF(N2024&lt;0,0,IF(N2024=0,Occurrence!K2024*$I$11,IF(N2024&gt;=99,Occurrence!K2024*$I$12,INDEX($C$4:$C$102,N2024)+(Occurrence!K2024-INDEX($D$4:$D$102,N2024))/(INDEX($D$4:$D$102,N2024+1)-INDEX($D$4:$D$102,N2024))*(INDEX($C$4:$C$102,N2024+1)-INDEX($C$4:$C$102,N2024)))))</f>
        <v/>
      </c>
      <c r="P2024" s="12">
        <f>IFERROR(MATCH(Data!X2024,$F$4:$F$102,1),0)</f>
        <v/>
      </c>
      <c r="Q2024" s="9">
        <f>IF(P2024=0,Data!X2024+$I$13,IF(P2024&gt;=99,Data!X2024+$I$14,INDEX($E$4:$E$102,P2024)+(Data!X2024-INDEX($F$4:$F$102,P2024))/(INDEX($F$4:$F$102,P2024+1)-INDEX($F$4:$F$102,P2024))*(INDEX($E$4:$E$102,P2024+1)-INDEX($E$4:$E$102,P2024))))</f>
        <v/>
      </c>
      <c r="R2024" s="12">
        <f>IFERROR(MATCH(Data!Y2024,$F$4:$F$102,1),0)</f>
        <v/>
      </c>
      <c r="S2024" s="9">
        <f>IF(R2024=0,Data!Y2024+$I$13,IF(R2024&gt;=99,Data!Y2024+$I$14,INDEX($E$4:$E$102,R2024)+(Data!Y2024-INDEX($F$4:$F$102,R2024))/(INDEX($F$4:$F$102,R2024+1)-INDEX($F$4:$F$102,R2024))*(INDEX($E$4:$E$102,R2024+1)-INDEX($E$4:$E$102,R2024))))</f>
        <v/>
      </c>
    </row>
    <row r="2025">
      <c r="K2025" s="14">
        <f>Data!A2025</f>
        <v/>
      </c>
      <c r="L2025" s="12">
        <f>IF(Occurrence!J2025&lt;=0,-1,IFERROR(MATCH(Occurrence!J2025,$D$4:$D$102,1),0))</f>
        <v/>
      </c>
      <c r="M2025" s="9">
        <f>IF(L2025&lt;0,0,IF(L2025=0,Occurrence!J2025*$I$11,IF(L2025&gt;=99,Occurrence!J2025*$I$12,INDEX($C$4:$C$102,L2025)+(Occurrence!J2025-INDEX($D$4:$D$102,L2025))/(INDEX($D$4:$D$102,L2025+1)-INDEX($D$4:$D$102,L2025))*(INDEX($C$4:$C$102,L2025+1)-INDEX($C$4:$C$102,L2025)))))</f>
        <v/>
      </c>
      <c r="N2025" s="12">
        <f>IF(Occurrence!K2025&lt;=0,-1,IFERROR(MATCH(Occurrence!K2025,$D$4:$D$102,1),0))</f>
        <v/>
      </c>
      <c r="O2025" s="9">
        <f>IF(N2025&lt;0,0,IF(N2025=0,Occurrence!K2025*$I$11,IF(N2025&gt;=99,Occurrence!K2025*$I$12,INDEX($C$4:$C$102,N2025)+(Occurrence!K2025-INDEX($D$4:$D$102,N2025))/(INDEX($D$4:$D$102,N2025+1)-INDEX($D$4:$D$102,N2025))*(INDEX($C$4:$C$102,N2025+1)-INDEX($C$4:$C$102,N2025)))))</f>
        <v/>
      </c>
      <c r="P2025" s="12">
        <f>IFERROR(MATCH(Data!X2025,$F$4:$F$102,1),0)</f>
        <v/>
      </c>
      <c r="Q2025" s="9">
        <f>IF(P2025=0,Data!X2025+$I$13,IF(P2025&gt;=99,Data!X2025+$I$14,INDEX($E$4:$E$102,P2025)+(Data!X2025-INDEX($F$4:$F$102,P2025))/(INDEX($F$4:$F$102,P2025+1)-INDEX($F$4:$F$102,P2025))*(INDEX($E$4:$E$102,P2025+1)-INDEX($E$4:$E$102,P2025))))</f>
        <v/>
      </c>
      <c r="R2025" s="12">
        <f>IFERROR(MATCH(Data!Y2025,$F$4:$F$102,1),0)</f>
        <v/>
      </c>
      <c r="S2025" s="9">
        <f>IF(R2025=0,Data!Y2025+$I$13,IF(R2025&gt;=99,Data!Y2025+$I$14,INDEX($E$4:$E$102,R2025)+(Data!Y2025-INDEX($F$4:$F$102,R2025))/(INDEX($F$4:$F$102,R2025+1)-INDEX($F$4:$F$102,R2025))*(INDEX($E$4:$E$102,R2025+1)-INDEX($E$4:$E$102,R2025))))</f>
        <v/>
      </c>
    </row>
    <row r="2026">
      <c r="K2026" s="14">
        <f>Data!A2026</f>
        <v/>
      </c>
      <c r="L2026" s="12">
        <f>IF(Occurrence!J2026&lt;=0,-1,IFERROR(MATCH(Occurrence!J2026,$D$4:$D$102,1),0))</f>
        <v/>
      </c>
      <c r="M2026" s="9">
        <f>IF(L2026&lt;0,0,IF(L2026=0,Occurrence!J2026*$I$11,IF(L2026&gt;=99,Occurrence!J2026*$I$12,INDEX($C$4:$C$102,L2026)+(Occurrence!J2026-INDEX($D$4:$D$102,L2026))/(INDEX($D$4:$D$102,L2026+1)-INDEX($D$4:$D$102,L2026))*(INDEX($C$4:$C$102,L2026+1)-INDEX($C$4:$C$102,L2026)))))</f>
        <v/>
      </c>
      <c r="N2026" s="12">
        <f>IF(Occurrence!K2026&lt;=0,-1,IFERROR(MATCH(Occurrence!K2026,$D$4:$D$102,1),0))</f>
        <v/>
      </c>
      <c r="O2026" s="9">
        <f>IF(N2026&lt;0,0,IF(N2026=0,Occurrence!K2026*$I$11,IF(N2026&gt;=99,Occurrence!K2026*$I$12,INDEX($C$4:$C$102,N2026)+(Occurrence!K2026-INDEX($D$4:$D$102,N2026))/(INDEX($D$4:$D$102,N2026+1)-INDEX($D$4:$D$102,N2026))*(INDEX($C$4:$C$102,N2026+1)-INDEX($C$4:$C$102,N2026)))))</f>
        <v/>
      </c>
      <c r="P2026" s="12">
        <f>IFERROR(MATCH(Data!X2026,$F$4:$F$102,1),0)</f>
        <v/>
      </c>
      <c r="Q2026" s="9">
        <f>IF(P2026=0,Data!X2026+$I$13,IF(P2026&gt;=99,Data!X2026+$I$14,INDEX($E$4:$E$102,P2026)+(Data!X2026-INDEX($F$4:$F$102,P2026))/(INDEX($F$4:$F$102,P2026+1)-INDEX($F$4:$F$102,P2026))*(INDEX($E$4:$E$102,P2026+1)-INDEX($E$4:$E$102,P2026))))</f>
        <v/>
      </c>
      <c r="R2026" s="12">
        <f>IFERROR(MATCH(Data!Y2026,$F$4:$F$102,1),0)</f>
        <v/>
      </c>
      <c r="S2026" s="9">
        <f>IF(R2026=0,Data!Y2026+$I$13,IF(R2026&gt;=99,Data!Y2026+$I$14,INDEX($E$4:$E$102,R2026)+(Data!Y2026-INDEX($F$4:$F$102,R2026))/(INDEX($F$4:$F$102,R2026+1)-INDEX($F$4:$F$102,R2026))*(INDEX($E$4:$E$102,R2026+1)-INDEX($E$4:$E$102,R2026))))</f>
        <v/>
      </c>
    </row>
    <row r="2027">
      <c r="K2027" s="14">
        <f>Data!A2027</f>
        <v/>
      </c>
      <c r="L2027" s="12">
        <f>IF(Occurrence!J2027&lt;=0,-1,IFERROR(MATCH(Occurrence!J2027,$D$4:$D$102,1),0))</f>
        <v/>
      </c>
      <c r="M2027" s="9">
        <f>IF(L2027&lt;0,0,IF(L2027=0,Occurrence!J2027*$I$11,IF(L2027&gt;=99,Occurrence!J2027*$I$12,INDEX($C$4:$C$102,L2027)+(Occurrence!J2027-INDEX($D$4:$D$102,L2027))/(INDEX($D$4:$D$102,L2027+1)-INDEX($D$4:$D$102,L2027))*(INDEX($C$4:$C$102,L2027+1)-INDEX($C$4:$C$102,L2027)))))</f>
        <v/>
      </c>
      <c r="N2027" s="12">
        <f>IF(Occurrence!K2027&lt;=0,-1,IFERROR(MATCH(Occurrence!K2027,$D$4:$D$102,1),0))</f>
        <v/>
      </c>
      <c r="O2027" s="9">
        <f>IF(N2027&lt;0,0,IF(N2027=0,Occurrence!K2027*$I$11,IF(N2027&gt;=99,Occurrence!K2027*$I$12,INDEX($C$4:$C$102,N2027)+(Occurrence!K2027-INDEX($D$4:$D$102,N2027))/(INDEX($D$4:$D$102,N2027+1)-INDEX($D$4:$D$102,N2027))*(INDEX($C$4:$C$102,N2027+1)-INDEX($C$4:$C$102,N2027)))))</f>
        <v/>
      </c>
      <c r="P2027" s="12">
        <f>IFERROR(MATCH(Data!X2027,$F$4:$F$102,1),0)</f>
        <v/>
      </c>
      <c r="Q2027" s="9">
        <f>IF(P2027=0,Data!X2027+$I$13,IF(P2027&gt;=99,Data!X2027+$I$14,INDEX($E$4:$E$102,P2027)+(Data!X2027-INDEX($F$4:$F$102,P2027))/(INDEX($F$4:$F$102,P2027+1)-INDEX($F$4:$F$102,P2027))*(INDEX($E$4:$E$102,P2027+1)-INDEX($E$4:$E$102,P2027))))</f>
        <v/>
      </c>
      <c r="R2027" s="12">
        <f>IFERROR(MATCH(Data!Y2027,$F$4:$F$102,1),0)</f>
        <v/>
      </c>
      <c r="S2027" s="9">
        <f>IF(R2027=0,Data!Y2027+$I$13,IF(R2027&gt;=99,Data!Y2027+$I$14,INDEX($E$4:$E$102,R2027)+(Data!Y2027-INDEX($F$4:$F$102,R2027))/(INDEX($F$4:$F$102,R2027+1)-INDEX($F$4:$F$102,R2027))*(INDEX($E$4:$E$102,R2027+1)-INDEX($E$4:$E$102,R2027))))</f>
        <v/>
      </c>
    </row>
    <row r="2028">
      <c r="K2028" s="14">
        <f>Data!A2028</f>
        <v/>
      </c>
      <c r="L2028" s="12">
        <f>IF(Occurrence!J2028&lt;=0,-1,IFERROR(MATCH(Occurrence!J2028,$D$4:$D$102,1),0))</f>
        <v/>
      </c>
      <c r="M2028" s="9">
        <f>IF(L2028&lt;0,0,IF(L2028=0,Occurrence!J2028*$I$11,IF(L2028&gt;=99,Occurrence!J2028*$I$12,INDEX($C$4:$C$102,L2028)+(Occurrence!J2028-INDEX($D$4:$D$102,L2028))/(INDEX($D$4:$D$102,L2028+1)-INDEX($D$4:$D$102,L2028))*(INDEX($C$4:$C$102,L2028+1)-INDEX($C$4:$C$102,L2028)))))</f>
        <v/>
      </c>
      <c r="N2028" s="12">
        <f>IF(Occurrence!K2028&lt;=0,-1,IFERROR(MATCH(Occurrence!K2028,$D$4:$D$102,1),0))</f>
        <v/>
      </c>
      <c r="O2028" s="9">
        <f>IF(N2028&lt;0,0,IF(N2028=0,Occurrence!K2028*$I$11,IF(N2028&gt;=99,Occurrence!K2028*$I$12,INDEX($C$4:$C$102,N2028)+(Occurrence!K2028-INDEX($D$4:$D$102,N2028))/(INDEX($D$4:$D$102,N2028+1)-INDEX($D$4:$D$102,N2028))*(INDEX($C$4:$C$102,N2028+1)-INDEX($C$4:$C$102,N2028)))))</f>
        <v/>
      </c>
      <c r="P2028" s="12">
        <f>IFERROR(MATCH(Data!X2028,$F$4:$F$102,1),0)</f>
        <v/>
      </c>
      <c r="Q2028" s="9">
        <f>IF(P2028=0,Data!X2028+$I$13,IF(P2028&gt;=99,Data!X2028+$I$14,INDEX($E$4:$E$102,P2028)+(Data!X2028-INDEX($F$4:$F$102,P2028))/(INDEX($F$4:$F$102,P2028+1)-INDEX($F$4:$F$102,P2028))*(INDEX($E$4:$E$102,P2028+1)-INDEX($E$4:$E$102,P2028))))</f>
        <v/>
      </c>
      <c r="R2028" s="12">
        <f>IFERROR(MATCH(Data!Y2028,$F$4:$F$102,1),0)</f>
        <v/>
      </c>
      <c r="S2028" s="9">
        <f>IF(R2028=0,Data!Y2028+$I$13,IF(R2028&gt;=99,Data!Y2028+$I$14,INDEX($E$4:$E$102,R2028)+(Data!Y2028-INDEX($F$4:$F$102,R2028))/(INDEX($F$4:$F$102,R2028+1)-INDEX($F$4:$F$102,R2028))*(INDEX($E$4:$E$102,R2028+1)-INDEX($E$4:$E$102,R2028))))</f>
        <v/>
      </c>
    </row>
    <row r="2029">
      <c r="K2029" s="14">
        <f>Data!A2029</f>
        <v/>
      </c>
      <c r="L2029" s="12">
        <f>IF(Occurrence!J2029&lt;=0,-1,IFERROR(MATCH(Occurrence!J2029,$D$4:$D$102,1),0))</f>
        <v/>
      </c>
      <c r="M2029" s="9">
        <f>IF(L2029&lt;0,0,IF(L2029=0,Occurrence!J2029*$I$11,IF(L2029&gt;=99,Occurrence!J2029*$I$12,INDEX($C$4:$C$102,L2029)+(Occurrence!J2029-INDEX($D$4:$D$102,L2029))/(INDEX($D$4:$D$102,L2029+1)-INDEX($D$4:$D$102,L2029))*(INDEX($C$4:$C$102,L2029+1)-INDEX($C$4:$C$102,L2029)))))</f>
        <v/>
      </c>
      <c r="N2029" s="12">
        <f>IF(Occurrence!K2029&lt;=0,-1,IFERROR(MATCH(Occurrence!K2029,$D$4:$D$102,1),0))</f>
        <v/>
      </c>
      <c r="O2029" s="9">
        <f>IF(N2029&lt;0,0,IF(N2029=0,Occurrence!K2029*$I$11,IF(N2029&gt;=99,Occurrence!K2029*$I$12,INDEX($C$4:$C$102,N2029)+(Occurrence!K2029-INDEX($D$4:$D$102,N2029))/(INDEX($D$4:$D$102,N2029+1)-INDEX($D$4:$D$102,N2029))*(INDEX($C$4:$C$102,N2029+1)-INDEX($C$4:$C$102,N2029)))))</f>
        <v/>
      </c>
      <c r="P2029" s="12">
        <f>IFERROR(MATCH(Data!X2029,$F$4:$F$102,1),0)</f>
        <v/>
      </c>
      <c r="Q2029" s="9">
        <f>IF(P2029=0,Data!X2029+$I$13,IF(P2029&gt;=99,Data!X2029+$I$14,INDEX($E$4:$E$102,P2029)+(Data!X2029-INDEX($F$4:$F$102,P2029))/(INDEX($F$4:$F$102,P2029+1)-INDEX($F$4:$F$102,P2029))*(INDEX($E$4:$E$102,P2029+1)-INDEX($E$4:$E$102,P2029))))</f>
        <v/>
      </c>
      <c r="R2029" s="12">
        <f>IFERROR(MATCH(Data!Y2029,$F$4:$F$102,1),0)</f>
        <v/>
      </c>
      <c r="S2029" s="9">
        <f>IF(R2029=0,Data!Y2029+$I$13,IF(R2029&gt;=99,Data!Y2029+$I$14,INDEX($E$4:$E$102,R2029)+(Data!Y2029-INDEX($F$4:$F$102,R2029))/(INDEX($F$4:$F$102,R2029+1)-INDEX($F$4:$F$102,R2029))*(INDEX($E$4:$E$102,R2029+1)-INDEX($E$4:$E$102,R2029))))</f>
        <v/>
      </c>
    </row>
    <row r="2030">
      <c r="K2030" s="14">
        <f>Data!A2030</f>
        <v/>
      </c>
      <c r="L2030" s="12">
        <f>IF(Occurrence!J2030&lt;=0,-1,IFERROR(MATCH(Occurrence!J2030,$D$4:$D$102,1),0))</f>
        <v/>
      </c>
      <c r="M2030" s="9">
        <f>IF(L2030&lt;0,0,IF(L2030=0,Occurrence!J2030*$I$11,IF(L2030&gt;=99,Occurrence!J2030*$I$12,INDEX($C$4:$C$102,L2030)+(Occurrence!J2030-INDEX($D$4:$D$102,L2030))/(INDEX($D$4:$D$102,L2030+1)-INDEX($D$4:$D$102,L2030))*(INDEX($C$4:$C$102,L2030+1)-INDEX($C$4:$C$102,L2030)))))</f>
        <v/>
      </c>
      <c r="N2030" s="12">
        <f>IF(Occurrence!K2030&lt;=0,-1,IFERROR(MATCH(Occurrence!K2030,$D$4:$D$102,1),0))</f>
        <v/>
      </c>
      <c r="O2030" s="9">
        <f>IF(N2030&lt;0,0,IF(N2030=0,Occurrence!K2030*$I$11,IF(N2030&gt;=99,Occurrence!K2030*$I$12,INDEX($C$4:$C$102,N2030)+(Occurrence!K2030-INDEX($D$4:$D$102,N2030))/(INDEX($D$4:$D$102,N2030+1)-INDEX($D$4:$D$102,N2030))*(INDEX($C$4:$C$102,N2030+1)-INDEX($C$4:$C$102,N2030)))))</f>
        <v/>
      </c>
      <c r="P2030" s="12">
        <f>IFERROR(MATCH(Data!X2030,$F$4:$F$102,1),0)</f>
        <v/>
      </c>
      <c r="Q2030" s="9">
        <f>IF(P2030=0,Data!X2030+$I$13,IF(P2030&gt;=99,Data!X2030+$I$14,INDEX($E$4:$E$102,P2030)+(Data!X2030-INDEX($F$4:$F$102,P2030))/(INDEX($F$4:$F$102,P2030+1)-INDEX($F$4:$F$102,P2030))*(INDEX($E$4:$E$102,P2030+1)-INDEX($E$4:$E$102,P2030))))</f>
        <v/>
      </c>
      <c r="R2030" s="12">
        <f>IFERROR(MATCH(Data!Y2030,$F$4:$F$102,1),0)</f>
        <v/>
      </c>
      <c r="S2030" s="9">
        <f>IF(R2030=0,Data!Y2030+$I$13,IF(R2030&gt;=99,Data!Y2030+$I$14,INDEX($E$4:$E$102,R2030)+(Data!Y2030-INDEX($F$4:$F$102,R2030))/(INDEX($F$4:$F$102,R2030+1)-INDEX($F$4:$F$102,R2030))*(INDEX($E$4:$E$102,R2030+1)-INDEX($E$4:$E$102,R2030))))</f>
        <v/>
      </c>
    </row>
    <row r="2031">
      <c r="K2031" s="14">
        <f>Data!A2031</f>
        <v/>
      </c>
      <c r="L2031" s="12">
        <f>IF(Occurrence!J2031&lt;=0,-1,IFERROR(MATCH(Occurrence!J2031,$D$4:$D$102,1),0))</f>
        <v/>
      </c>
      <c r="M2031" s="9">
        <f>IF(L2031&lt;0,0,IF(L2031=0,Occurrence!J2031*$I$11,IF(L2031&gt;=99,Occurrence!J2031*$I$12,INDEX($C$4:$C$102,L2031)+(Occurrence!J2031-INDEX($D$4:$D$102,L2031))/(INDEX($D$4:$D$102,L2031+1)-INDEX($D$4:$D$102,L2031))*(INDEX($C$4:$C$102,L2031+1)-INDEX($C$4:$C$102,L2031)))))</f>
        <v/>
      </c>
      <c r="N2031" s="12">
        <f>IF(Occurrence!K2031&lt;=0,-1,IFERROR(MATCH(Occurrence!K2031,$D$4:$D$102,1),0))</f>
        <v/>
      </c>
      <c r="O2031" s="9">
        <f>IF(N2031&lt;0,0,IF(N2031=0,Occurrence!K2031*$I$11,IF(N2031&gt;=99,Occurrence!K2031*$I$12,INDEX($C$4:$C$102,N2031)+(Occurrence!K2031-INDEX($D$4:$D$102,N2031))/(INDEX($D$4:$D$102,N2031+1)-INDEX($D$4:$D$102,N2031))*(INDEX($C$4:$C$102,N2031+1)-INDEX($C$4:$C$102,N2031)))))</f>
        <v/>
      </c>
      <c r="P2031" s="12">
        <f>IFERROR(MATCH(Data!X2031,$F$4:$F$102,1),0)</f>
        <v/>
      </c>
      <c r="Q2031" s="9">
        <f>IF(P2031=0,Data!X2031+$I$13,IF(P2031&gt;=99,Data!X2031+$I$14,INDEX($E$4:$E$102,P2031)+(Data!X2031-INDEX($F$4:$F$102,P2031))/(INDEX($F$4:$F$102,P2031+1)-INDEX($F$4:$F$102,P2031))*(INDEX($E$4:$E$102,P2031+1)-INDEX($E$4:$E$102,P2031))))</f>
        <v/>
      </c>
      <c r="R2031" s="12">
        <f>IFERROR(MATCH(Data!Y2031,$F$4:$F$102,1),0)</f>
        <v/>
      </c>
      <c r="S2031" s="9">
        <f>IF(R2031=0,Data!Y2031+$I$13,IF(R2031&gt;=99,Data!Y2031+$I$14,INDEX($E$4:$E$102,R2031)+(Data!Y2031-INDEX($F$4:$F$102,R2031))/(INDEX($F$4:$F$102,R2031+1)-INDEX($F$4:$F$102,R2031))*(INDEX($E$4:$E$102,R2031+1)-INDEX($E$4:$E$102,R2031))))</f>
        <v/>
      </c>
    </row>
    <row r="2032">
      <c r="K2032" s="14">
        <f>Data!A2032</f>
        <v/>
      </c>
      <c r="L2032" s="12">
        <f>IF(Occurrence!J2032&lt;=0,-1,IFERROR(MATCH(Occurrence!J2032,$D$4:$D$102,1),0))</f>
        <v/>
      </c>
      <c r="M2032" s="9">
        <f>IF(L2032&lt;0,0,IF(L2032=0,Occurrence!J2032*$I$11,IF(L2032&gt;=99,Occurrence!J2032*$I$12,INDEX($C$4:$C$102,L2032)+(Occurrence!J2032-INDEX($D$4:$D$102,L2032))/(INDEX($D$4:$D$102,L2032+1)-INDEX($D$4:$D$102,L2032))*(INDEX($C$4:$C$102,L2032+1)-INDEX($C$4:$C$102,L2032)))))</f>
        <v/>
      </c>
      <c r="N2032" s="12">
        <f>IF(Occurrence!K2032&lt;=0,-1,IFERROR(MATCH(Occurrence!K2032,$D$4:$D$102,1),0))</f>
        <v/>
      </c>
      <c r="O2032" s="9">
        <f>IF(N2032&lt;0,0,IF(N2032=0,Occurrence!K2032*$I$11,IF(N2032&gt;=99,Occurrence!K2032*$I$12,INDEX($C$4:$C$102,N2032)+(Occurrence!K2032-INDEX($D$4:$D$102,N2032))/(INDEX($D$4:$D$102,N2032+1)-INDEX($D$4:$D$102,N2032))*(INDEX($C$4:$C$102,N2032+1)-INDEX($C$4:$C$102,N2032)))))</f>
        <v/>
      </c>
      <c r="P2032" s="12">
        <f>IFERROR(MATCH(Data!X2032,$F$4:$F$102,1),0)</f>
        <v/>
      </c>
      <c r="Q2032" s="9">
        <f>IF(P2032=0,Data!X2032+$I$13,IF(P2032&gt;=99,Data!X2032+$I$14,INDEX($E$4:$E$102,P2032)+(Data!X2032-INDEX($F$4:$F$102,P2032))/(INDEX($F$4:$F$102,P2032+1)-INDEX($F$4:$F$102,P2032))*(INDEX($E$4:$E$102,P2032+1)-INDEX($E$4:$E$102,P2032))))</f>
        <v/>
      </c>
      <c r="R2032" s="12">
        <f>IFERROR(MATCH(Data!Y2032,$F$4:$F$102,1),0)</f>
        <v/>
      </c>
      <c r="S2032" s="9">
        <f>IF(R2032=0,Data!Y2032+$I$13,IF(R2032&gt;=99,Data!Y2032+$I$14,INDEX($E$4:$E$102,R2032)+(Data!Y2032-INDEX($F$4:$F$102,R2032))/(INDEX($F$4:$F$102,R2032+1)-INDEX($F$4:$F$102,R2032))*(INDEX($E$4:$E$102,R2032+1)-INDEX($E$4:$E$102,R2032))))</f>
        <v/>
      </c>
    </row>
    <row r="2033">
      <c r="K2033" s="14">
        <f>Data!A2033</f>
        <v/>
      </c>
      <c r="L2033" s="12">
        <f>IF(Occurrence!J2033&lt;=0,-1,IFERROR(MATCH(Occurrence!J2033,$D$4:$D$102,1),0))</f>
        <v/>
      </c>
      <c r="M2033" s="9">
        <f>IF(L2033&lt;0,0,IF(L2033=0,Occurrence!J2033*$I$11,IF(L2033&gt;=99,Occurrence!J2033*$I$12,INDEX($C$4:$C$102,L2033)+(Occurrence!J2033-INDEX($D$4:$D$102,L2033))/(INDEX($D$4:$D$102,L2033+1)-INDEX($D$4:$D$102,L2033))*(INDEX($C$4:$C$102,L2033+1)-INDEX($C$4:$C$102,L2033)))))</f>
        <v/>
      </c>
      <c r="N2033" s="12">
        <f>IF(Occurrence!K2033&lt;=0,-1,IFERROR(MATCH(Occurrence!K2033,$D$4:$D$102,1),0))</f>
        <v/>
      </c>
      <c r="O2033" s="9">
        <f>IF(N2033&lt;0,0,IF(N2033=0,Occurrence!K2033*$I$11,IF(N2033&gt;=99,Occurrence!K2033*$I$12,INDEX($C$4:$C$102,N2033)+(Occurrence!K2033-INDEX($D$4:$D$102,N2033))/(INDEX($D$4:$D$102,N2033+1)-INDEX($D$4:$D$102,N2033))*(INDEX($C$4:$C$102,N2033+1)-INDEX($C$4:$C$102,N2033)))))</f>
        <v/>
      </c>
      <c r="P2033" s="12">
        <f>IFERROR(MATCH(Data!X2033,$F$4:$F$102,1),0)</f>
        <v/>
      </c>
      <c r="Q2033" s="9">
        <f>IF(P2033=0,Data!X2033+$I$13,IF(P2033&gt;=99,Data!X2033+$I$14,INDEX($E$4:$E$102,P2033)+(Data!X2033-INDEX($F$4:$F$102,P2033))/(INDEX($F$4:$F$102,P2033+1)-INDEX($F$4:$F$102,P2033))*(INDEX($E$4:$E$102,P2033+1)-INDEX($E$4:$E$102,P2033))))</f>
        <v/>
      </c>
      <c r="R2033" s="12">
        <f>IFERROR(MATCH(Data!Y2033,$F$4:$F$102,1),0)</f>
        <v/>
      </c>
      <c r="S2033" s="9">
        <f>IF(R2033=0,Data!Y2033+$I$13,IF(R2033&gt;=99,Data!Y2033+$I$14,INDEX($E$4:$E$102,R2033)+(Data!Y2033-INDEX($F$4:$F$102,R2033))/(INDEX($F$4:$F$102,R2033+1)-INDEX($F$4:$F$102,R2033))*(INDEX($E$4:$E$102,R2033+1)-INDEX($E$4:$E$102,R2033))))</f>
        <v/>
      </c>
    </row>
    <row r="2034">
      <c r="K2034" s="14">
        <f>Data!A2034</f>
        <v/>
      </c>
      <c r="L2034" s="12">
        <f>IF(Occurrence!J2034&lt;=0,-1,IFERROR(MATCH(Occurrence!J2034,$D$4:$D$102,1),0))</f>
        <v/>
      </c>
      <c r="M2034" s="9">
        <f>IF(L2034&lt;0,0,IF(L2034=0,Occurrence!J2034*$I$11,IF(L2034&gt;=99,Occurrence!J2034*$I$12,INDEX($C$4:$C$102,L2034)+(Occurrence!J2034-INDEX($D$4:$D$102,L2034))/(INDEX($D$4:$D$102,L2034+1)-INDEX($D$4:$D$102,L2034))*(INDEX($C$4:$C$102,L2034+1)-INDEX($C$4:$C$102,L2034)))))</f>
        <v/>
      </c>
      <c r="N2034" s="12">
        <f>IF(Occurrence!K2034&lt;=0,-1,IFERROR(MATCH(Occurrence!K2034,$D$4:$D$102,1),0))</f>
        <v/>
      </c>
      <c r="O2034" s="9">
        <f>IF(N2034&lt;0,0,IF(N2034=0,Occurrence!K2034*$I$11,IF(N2034&gt;=99,Occurrence!K2034*$I$12,INDEX($C$4:$C$102,N2034)+(Occurrence!K2034-INDEX($D$4:$D$102,N2034))/(INDEX($D$4:$D$102,N2034+1)-INDEX($D$4:$D$102,N2034))*(INDEX($C$4:$C$102,N2034+1)-INDEX($C$4:$C$102,N2034)))))</f>
        <v/>
      </c>
      <c r="P2034" s="12">
        <f>IFERROR(MATCH(Data!X2034,$F$4:$F$102,1),0)</f>
        <v/>
      </c>
      <c r="Q2034" s="9">
        <f>IF(P2034=0,Data!X2034+$I$13,IF(P2034&gt;=99,Data!X2034+$I$14,INDEX($E$4:$E$102,P2034)+(Data!X2034-INDEX($F$4:$F$102,P2034))/(INDEX($F$4:$F$102,P2034+1)-INDEX($F$4:$F$102,P2034))*(INDEX($E$4:$E$102,P2034+1)-INDEX($E$4:$E$102,P2034))))</f>
        <v/>
      </c>
      <c r="R2034" s="12">
        <f>IFERROR(MATCH(Data!Y2034,$F$4:$F$102,1),0)</f>
        <v/>
      </c>
      <c r="S2034" s="9">
        <f>IF(R2034=0,Data!Y2034+$I$13,IF(R2034&gt;=99,Data!Y2034+$I$14,INDEX($E$4:$E$102,R2034)+(Data!Y2034-INDEX($F$4:$F$102,R2034))/(INDEX($F$4:$F$102,R2034+1)-INDEX($F$4:$F$102,R2034))*(INDEX($E$4:$E$102,R2034+1)-INDEX($E$4:$E$102,R2034))))</f>
        <v/>
      </c>
    </row>
    <row r="2035">
      <c r="K2035" s="14">
        <f>Data!A2035</f>
        <v/>
      </c>
      <c r="L2035" s="12">
        <f>IF(Occurrence!J2035&lt;=0,-1,IFERROR(MATCH(Occurrence!J2035,$D$4:$D$102,1),0))</f>
        <v/>
      </c>
      <c r="M2035" s="9">
        <f>IF(L2035&lt;0,0,IF(L2035=0,Occurrence!J2035*$I$11,IF(L2035&gt;=99,Occurrence!J2035*$I$12,INDEX($C$4:$C$102,L2035)+(Occurrence!J2035-INDEX($D$4:$D$102,L2035))/(INDEX($D$4:$D$102,L2035+1)-INDEX($D$4:$D$102,L2035))*(INDEX($C$4:$C$102,L2035+1)-INDEX($C$4:$C$102,L2035)))))</f>
        <v/>
      </c>
      <c r="N2035" s="12">
        <f>IF(Occurrence!K2035&lt;=0,-1,IFERROR(MATCH(Occurrence!K2035,$D$4:$D$102,1),0))</f>
        <v/>
      </c>
      <c r="O2035" s="9">
        <f>IF(N2035&lt;0,0,IF(N2035=0,Occurrence!K2035*$I$11,IF(N2035&gt;=99,Occurrence!K2035*$I$12,INDEX($C$4:$C$102,N2035)+(Occurrence!K2035-INDEX($D$4:$D$102,N2035))/(INDEX($D$4:$D$102,N2035+1)-INDEX($D$4:$D$102,N2035))*(INDEX($C$4:$C$102,N2035+1)-INDEX($C$4:$C$102,N2035)))))</f>
        <v/>
      </c>
      <c r="P2035" s="12">
        <f>IFERROR(MATCH(Data!X2035,$F$4:$F$102,1),0)</f>
        <v/>
      </c>
      <c r="Q2035" s="9">
        <f>IF(P2035=0,Data!X2035+$I$13,IF(P2035&gt;=99,Data!X2035+$I$14,INDEX($E$4:$E$102,P2035)+(Data!X2035-INDEX($F$4:$F$102,P2035))/(INDEX($F$4:$F$102,P2035+1)-INDEX($F$4:$F$102,P2035))*(INDEX($E$4:$E$102,P2035+1)-INDEX($E$4:$E$102,P2035))))</f>
        <v/>
      </c>
      <c r="R2035" s="12">
        <f>IFERROR(MATCH(Data!Y2035,$F$4:$F$102,1),0)</f>
        <v/>
      </c>
      <c r="S2035" s="9">
        <f>IF(R2035=0,Data!Y2035+$I$13,IF(R2035&gt;=99,Data!Y2035+$I$14,INDEX($E$4:$E$102,R2035)+(Data!Y2035-INDEX($F$4:$F$102,R2035))/(INDEX($F$4:$F$102,R2035+1)-INDEX($F$4:$F$102,R2035))*(INDEX($E$4:$E$102,R2035+1)-INDEX($E$4:$E$102,R2035))))</f>
        <v/>
      </c>
    </row>
    <row r="2036">
      <c r="K2036" s="14">
        <f>Data!A2036</f>
        <v/>
      </c>
      <c r="L2036" s="12">
        <f>IF(Occurrence!J2036&lt;=0,-1,IFERROR(MATCH(Occurrence!J2036,$D$4:$D$102,1),0))</f>
        <v/>
      </c>
      <c r="M2036" s="9">
        <f>IF(L2036&lt;0,0,IF(L2036=0,Occurrence!J2036*$I$11,IF(L2036&gt;=99,Occurrence!J2036*$I$12,INDEX($C$4:$C$102,L2036)+(Occurrence!J2036-INDEX($D$4:$D$102,L2036))/(INDEX($D$4:$D$102,L2036+1)-INDEX($D$4:$D$102,L2036))*(INDEX($C$4:$C$102,L2036+1)-INDEX($C$4:$C$102,L2036)))))</f>
        <v/>
      </c>
      <c r="N2036" s="12">
        <f>IF(Occurrence!K2036&lt;=0,-1,IFERROR(MATCH(Occurrence!K2036,$D$4:$D$102,1),0))</f>
        <v/>
      </c>
      <c r="O2036" s="9">
        <f>IF(N2036&lt;0,0,IF(N2036=0,Occurrence!K2036*$I$11,IF(N2036&gt;=99,Occurrence!K2036*$I$12,INDEX($C$4:$C$102,N2036)+(Occurrence!K2036-INDEX($D$4:$D$102,N2036))/(INDEX($D$4:$D$102,N2036+1)-INDEX($D$4:$D$102,N2036))*(INDEX($C$4:$C$102,N2036+1)-INDEX($C$4:$C$102,N2036)))))</f>
        <v/>
      </c>
      <c r="P2036" s="12">
        <f>IFERROR(MATCH(Data!X2036,$F$4:$F$102,1),0)</f>
        <v/>
      </c>
      <c r="Q2036" s="9">
        <f>IF(P2036=0,Data!X2036+$I$13,IF(P2036&gt;=99,Data!X2036+$I$14,INDEX($E$4:$E$102,P2036)+(Data!X2036-INDEX($F$4:$F$102,P2036))/(INDEX($F$4:$F$102,P2036+1)-INDEX($F$4:$F$102,P2036))*(INDEX($E$4:$E$102,P2036+1)-INDEX($E$4:$E$102,P2036))))</f>
        <v/>
      </c>
      <c r="R2036" s="12">
        <f>IFERROR(MATCH(Data!Y2036,$F$4:$F$102,1),0)</f>
        <v/>
      </c>
      <c r="S2036" s="9">
        <f>IF(R2036=0,Data!Y2036+$I$13,IF(R2036&gt;=99,Data!Y2036+$I$14,INDEX($E$4:$E$102,R2036)+(Data!Y2036-INDEX($F$4:$F$102,R2036))/(INDEX($F$4:$F$102,R2036+1)-INDEX($F$4:$F$102,R2036))*(INDEX($E$4:$E$102,R2036+1)-INDEX($E$4:$E$102,R2036))))</f>
        <v/>
      </c>
    </row>
    <row r="2037">
      <c r="K2037" s="14">
        <f>Data!A2037</f>
        <v/>
      </c>
      <c r="L2037" s="12">
        <f>IF(Occurrence!J2037&lt;=0,-1,IFERROR(MATCH(Occurrence!J2037,$D$4:$D$102,1),0))</f>
        <v/>
      </c>
      <c r="M2037" s="9">
        <f>IF(L2037&lt;0,0,IF(L2037=0,Occurrence!J2037*$I$11,IF(L2037&gt;=99,Occurrence!J2037*$I$12,INDEX($C$4:$C$102,L2037)+(Occurrence!J2037-INDEX($D$4:$D$102,L2037))/(INDEX($D$4:$D$102,L2037+1)-INDEX($D$4:$D$102,L2037))*(INDEX($C$4:$C$102,L2037+1)-INDEX($C$4:$C$102,L2037)))))</f>
        <v/>
      </c>
      <c r="N2037" s="12">
        <f>IF(Occurrence!K2037&lt;=0,-1,IFERROR(MATCH(Occurrence!K2037,$D$4:$D$102,1),0))</f>
        <v/>
      </c>
      <c r="O2037" s="9">
        <f>IF(N2037&lt;0,0,IF(N2037=0,Occurrence!K2037*$I$11,IF(N2037&gt;=99,Occurrence!K2037*$I$12,INDEX($C$4:$C$102,N2037)+(Occurrence!K2037-INDEX($D$4:$D$102,N2037))/(INDEX($D$4:$D$102,N2037+1)-INDEX($D$4:$D$102,N2037))*(INDEX($C$4:$C$102,N2037+1)-INDEX($C$4:$C$102,N2037)))))</f>
        <v/>
      </c>
      <c r="P2037" s="12">
        <f>IFERROR(MATCH(Data!X2037,$F$4:$F$102,1),0)</f>
        <v/>
      </c>
      <c r="Q2037" s="9">
        <f>IF(P2037=0,Data!X2037+$I$13,IF(P2037&gt;=99,Data!X2037+$I$14,INDEX($E$4:$E$102,P2037)+(Data!X2037-INDEX($F$4:$F$102,P2037))/(INDEX($F$4:$F$102,P2037+1)-INDEX($F$4:$F$102,P2037))*(INDEX($E$4:$E$102,P2037+1)-INDEX($E$4:$E$102,P2037))))</f>
        <v/>
      </c>
      <c r="R2037" s="12">
        <f>IFERROR(MATCH(Data!Y2037,$F$4:$F$102,1),0)</f>
        <v/>
      </c>
      <c r="S2037" s="9">
        <f>IF(R2037=0,Data!Y2037+$I$13,IF(R2037&gt;=99,Data!Y2037+$I$14,INDEX($E$4:$E$102,R2037)+(Data!Y2037-INDEX($F$4:$F$102,R2037))/(INDEX($F$4:$F$102,R2037+1)-INDEX($F$4:$F$102,R2037))*(INDEX($E$4:$E$102,R2037+1)-INDEX($E$4:$E$102,R2037))))</f>
        <v/>
      </c>
    </row>
    <row r="2038">
      <c r="K2038" s="14">
        <f>Data!A2038</f>
        <v/>
      </c>
      <c r="L2038" s="12">
        <f>IF(Occurrence!J2038&lt;=0,-1,IFERROR(MATCH(Occurrence!J2038,$D$4:$D$102,1),0))</f>
        <v/>
      </c>
      <c r="M2038" s="9">
        <f>IF(L2038&lt;0,0,IF(L2038=0,Occurrence!J2038*$I$11,IF(L2038&gt;=99,Occurrence!J2038*$I$12,INDEX($C$4:$C$102,L2038)+(Occurrence!J2038-INDEX($D$4:$D$102,L2038))/(INDEX($D$4:$D$102,L2038+1)-INDEX($D$4:$D$102,L2038))*(INDEX($C$4:$C$102,L2038+1)-INDEX($C$4:$C$102,L2038)))))</f>
        <v/>
      </c>
      <c r="N2038" s="12">
        <f>IF(Occurrence!K2038&lt;=0,-1,IFERROR(MATCH(Occurrence!K2038,$D$4:$D$102,1),0))</f>
        <v/>
      </c>
      <c r="O2038" s="9">
        <f>IF(N2038&lt;0,0,IF(N2038=0,Occurrence!K2038*$I$11,IF(N2038&gt;=99,Occurrence!K2038*$I$12,INDEX($C$4:$C$102,N2038)+(Occurrence!K2038-INDEX($D$4:$D$102,N2038))/(INDEX($D$4:$D$102,N2038+1)-INDEX($D$4:$D$102,N2038))*(INDEX($C$4:$C$102,N2038+1)-INDEX($C$4:$C$102,N2038)))))</f>
        <v/>
      </c>
      <c r="P2038" s="12">
        <f>IFERROR(MATCH(Data!X2038,$F$4:$F$102,1),0)</f>
        <v/>
      </c>
      <c r="Q2038" s="9">
        <f>IF(P2038=0,Data!X2038+$I$13,IF(P2038&gt;=99,Data!X2038+$I$14,INDEX($E$4:$E$102,P2038)+(Data!X2038-INDEX($F$4:$F$102,P2038))/(INDEX($F$4:$F$102,P2038+1)-INDEX($F$4:$F$102,P2038))*(INDEX($E$4:$E$102,P2038+1)-INDEX($E$4:$E$102,P2038))))</f>
        <v/>
      </c>
      <c r="R2038" s="12">
        <f>IFERROR(MATCH(Data!Y2038,$F$4:$F$102,1),0)</f>
        <v/>
      </c>
      <c r="S2038" s="9">
        <f>IF(R2038=0,Data!Y2038+$I$13,IF(R2038&gt;=99,Data!Y2038+$I$14,INDEX($E$4:$E$102,R2038)+(Data!Y2038-INDEX($F$4:$F$102,R2038))/(INDEX($F$4:$F$102,R2038+1)-INDEX($F$4:$F$102,R2038))*(INDEX($E$4:$E$102,R2038+1)-INDEX($E$4:$E$102,R2038))))</f>
        <v/>
      </c>
    </row>
    <row r="2039">
      <c r="K2039" s="14">
        <f>Data!A2039</f>
        <v/>
      </c>
      <c r="L2039" s="12">
        <f>IF(Occurrence!J2039&lt;=0,-1,IFERROR(MATCH(Occurrence!J2039,$D$4:$D$102,1),0))</f>
        <v/>
      </c>
      <c r="M2039" s="9">
        <f>IF(L2039&lt;0,0,IF(L2039=0,Occurrence!J2039*$I$11,IF(L2039&gt;=99,Occurrence!J2039*$I$12,INDEX($C$4:$C$102,L2039)+(Occurrence!J2039-INDEX($D$4:$D$102,L2039))/(INDEX($D$4:$D$102,L2039+1)-INDEX($D$4:$D$102,L2039))*(INDEX($C$4:$C$102,L2039+1)-INDEX($C$4:$C$102,L2039)))))</f>
        <v/>
      </c>
      <c r="N2039" s="12">
        <f>IF(Occurrence!K2039&lt;=0,-1,IFERROR(MATCH(Occurrence!K2039,$D$4:$D$102,1),0))</f>
        <v/>
      </c>
      <c r="O2039" s="9">
        <f>IF(N2039&lt;0,0,IF(N2039=0,Occurrence!K2039*$I$11,IF(N2039&gt;=99,Occurrence!K2039*$I$12,INDEX($C$4:$C$102,N2039)+(Occurrence!K2039-INDEX($D$4:$D$102,N2039))/(INDEX($D$4:$D$102,N2039+1)-INDEX($D$4:$D$102,N2039))*(INDEX($C$4:$C$102,N2039+1)-INDEX($C$4:$C$102,N2039)))))</f>
        <v/>
      </c>
      <c r="P2039" s="12">
        <f>IFERROR(MATCH(Data!X2039,$F$4:$F$102,1),0)</f>
        <v/>
      </c>
      <c r="Q2039" s="9">
        <f>IF(P2039=0,Data!X2039+$I$13,IF(P2039&gt;=99,Data!X2039+$I$14,INDEX($E$4:$E$102,P2039)+(Data!X2039-INDEX($F$4:$F$102,P2039))/(INDEX($F$4:$F$102,P2039+1)-INDEX($F$4:$F$102,P2039))*(INDEX($E$4:$E$102,P2039+1)-INDEX($E$4:$E$102,P2039))))</f>
        <v/>
      </c>
      <c r="R2039" s="12">
        <f>IFERROR(MATCH(Data!Y2039,$F$4:$F$102,1),0)</f>
        <v/>
      </c>
      <c r="S2039" s="9">
        <f>IF(R2039=0,Data!Y2039+$I$13,IF(R2039&gt;=99,Data!Y2039+$I$14,INDEX($E$4:$E$102,R2039)+(Data!Y2039-INDEX($F$4:$F$102,R2039))/(INDEX($F$4:$F$102,R2039+1)-INDEX($F$4:$F$102,R2039))*(INDEX($E$4:$E$102,R2039+1)-INDEX($E$4:$E$102,R2039))))</f>
        <v/>
      </c>
    </row>
    <row r="2040">
      <c r="K2040" s="14">
        <f>Data!A2040</f>
        <v/>
      </c>
      <c r="L2040" s="12">
        <f>IF(Occurrence!J2040&lt;=0,-1,IFERROR(MATCH(Occurrence!J2040,$D$4:$D$102,1),0))</f>
        <v/>
      </c>
      <c r="M2040" s="9">
        <f>IF(L2040&lt;0,0,IF(L2040=0,Occurrence!J2040*$I$11,IF(L2040&gt;=99,Occurrence!J2040*$I$12,INDEX($C$4:$C$102,L2040)+(Occurrence!J2040-INDEX($D$4:$D$102,L2040))/(INDEX($D$4:$D$102,L2040+1)-INDEX($D$4:$D$102,L2040))*(INDEX($C$4:$C$102,L2040+1)-INDEX($C$4:$C$102,L2040)))))</f>
        <v/>
      </c>
      <c r="N2040" s="12">
        <f>IF(Occurrence!K2040&lt;=0,-1,IFERROR(MATCH(Occurrence!K2040,$D$4:$D$102,1),0))</f>
        <v/>
      </c>
      <c r="O2040" s="9">
        <f>IF(N2040&lt;0,0,IF(N2040=0,Occurrence!K2040*$I$11,IF(N2040&gt;=99,Occurrence!K2040*$I$12,INDEX($C$4:$C$102,N2040)+(Occurrence!K2040-INDEX($D$4:$D$102,N2040))/(INDEX($D$4:$D$102,N2040+1)-INDEX($D$4:$D$102,N2040))*(INDEX($C$4:$C$102,N2040+1)-INDEX($C$4:$C$102,N2040)))))</f>
        <v/>
      </c>
      <c r="P2040" s="12">
        <f>IFERROR(MATCH(Data!X2040,$F$4:$F$102,1),0)</f>
        <v/>
      </c>
      <c r="Q2040" s="9">
        <f>IF(P2040=0,Data!X2040+$I$13,IF(P2040&gt;=99,Data!X2040+$I$14,INDEX($E$4:$E$102,P2040)+(Data!X2040-INDEX($F$4:$F$102,P2040))/(INDEX($F$4:$F$102,P2040+1)-INDEX($F$4:$F$102,P2040))*(INDEX($E$4:$E$102,P2040+1)-INDEX($E$4:$E$102,P2040))))</f>
        <v/>
      </c>
      <c r="R2040" s="12">
        <f>IFERROR(MATCH(Data!Y2040,$F$4:$F$102,1),0)</f>
        <v/>
      </c>
      <c r="S2040" s="9">
        <f>IF(R2040=0,Data!Y2040+$I$13,IF(R2040&gt;=99,Data!Y2040+$I$14,INDEX($E$4:$E$102,R2040)+(Data!Y2040-INDEX($F$4:$F$102,R2040))/(INDEX($F$4:$F$102,R2040+1)-INDEX($F$4:$F$102,R2040))*(INDEX($E$4:$E$102,R2040+1)-INDEX($E$4:$E$102,R2040))))</f>
        <v/>
      </c>
    </row>
    <row r="2041">
      <c r="K2041" s="14">
        <f>Data!A2041</f>
        <v/>
      </c>
      <c r="L2041" s="12">
        <f>IF(Occurrence!J2041&lt;=0,-1,IFERROR(MATCH(Occurrence!J2041,$D$4:$D$102,1),0))</f>
        <v/>
      </c>
      <c r="M2041" s="9">
        <f>IF(L2041&lt;0,0,IF(L2041=0,Occurrence!J2041*$I$11,IF(L2041&gt;=99,Occurrence!J2041*$I$12,INDEX($C$4:$C$102,L2041)+(Occurrence!J2041-INDEX($D$4:$D$102,L2041))/(INDEX($D$4:$D$102,L2041+1)-INDEX($D$4:$D$102,L2041))*(INDEX($C$4:$C$102,L2041+1)-INDEX($C$4:$C$102,L2041)))))</f>
        <v/>
      </c>
      <c r="N2041" s="12">
        <f>IF(Occurrence!K2041&lt;=0,-1,IFERROR(MATCH(Occurrence!K2041,$D$4:$D$102,1),0))</f>
        <v/>
      </c>
      <c r="O2041" s="9">
        <f>IF(N2041&lt;0,0,IF(N2041=0,Occurrence!K2041*$I$11,IF(N2041&gt;=99,Occurrence!K2041*$I$12,INDEX($C$4:$C$102,N2041)+(Occurrence!K2041-INDEX($D$4:$D$102,N2041))/(INDEX($D$4:$D$102,N2041+1)-INDEX($D$4:$D$102,N2041))*(INDEX($C$4:$C$102,N2041+1)-INDEX($C$4:$C$102,N2041)))))</f>
        <v/>
      </c>
      <c r="P2041" s="12">
        <f>IFERROR(MATCH(Data!X2041,$F$4:$F$102,1),0)</f>
        <v/>
      </c>
      <c r="Q2041" s="9">
        <f>IF(P2041=0,Data!X2041+$I$13,IF(P2041&gt;=99,Data!X2041+$I$14,INDEX($E$4:$E$102,P2041)+(Data!X2041-INDEX($F$4:$F$102,P2041))/(INDEX($F$4:$F$102,P2041+1)-INDEX($F$4:$F$102,P2041))*(INDEX($E$4:$E$102,P2041+1)-INDEX($E$4:$E$102,P2041))))</f>
        <v/>
      </c>
      <c r="R2041" s="12">
        <f>IFERROR(MATCH(Data!Y2041,$F$4:$F$102,1),0)</f>
        <v/>
      </c>
      <c r="S2041" s="9">
        <f>IF(R2041=0,Data!Y2041+$I$13,IF(R2041&gt;=99,Data!Y2041+$I$14,INDEX($E$4:$E$102,R2041)+(Data!Y2041-INDEX($F$4:$F$102,R2041))/(INDEX($F$4:$F$102,R2041+1)-INDEX($F$4:$F$102,R2041))*(INDEX($E$4:$E$102,R2041+1)-INDEX($E$4:$E$102,R2041))))</f>
        <v/>
      </c>
    </row>
    <row r="2042">
      <c r="K2042" s="14">
        <f>Data!A2042</f>
        <v/>
      </c>
      <c r="L2042" s="12">
        <f>IF(Occurrence!J2042&lt;=0,-1,IFERROR(MATCH(Occurrence!J2042,$D$4:$D$102,1),0))</f>
        <v/>
      </c>
      <c r="M2042" s="9">
        <f>IF(L2042&lt;0,0,IF(L2042=0,Occurrence!J2042*$I$11,IF(L2042&gt;=99,Occurrence!J2042*$I$12,INDEX($C$4:$C$102,L2042)+(Occurrence!J2042-INDEX($D$4:$D$102,L2042))/(INDEX($D$4:$D$102,L2042+1)-INDEX($D$4:$D$102,L2042))*(INDEX($C$4:$C$102,L2042+1)-INDEX($C$4:$C$102,L2042)))))</f>
        <v/>
      </c>
      <c r="N2042" s="12">
        <f>IF(Occurrence!K2042&lt;=0,-1,IFERROR(MATCH(Occurrence!K2042,$D$4:$D$102,1),0))</f>
        <v/>
      </c>
      <c r="O2042" s="9">
        <f>IF(N2042&lt;0,0,IF(N2042=0,Occurrence!K2042*$I$11,IF(N2042&gt;=99,Occurrence!K2042*$I$12,INDEX($C$4:$C$102,N2042)+(Occurrence!K2042-INDEX($D$4:$D$102,N2042))/(INDEX($D$4:$D$102,N2042+1)-INDEX($D$4:$D$102,N2042))*(INDEX($C$4:$C$102,N2042+1)-INDEX($C$4:$C$102,N2042)))))</f>
        <v/>
      </c>
      <c r="P2042" s="12">
        <f>IFERROR(MATCH(Data!X2042,$F$4:$F$102,1),0)</f>
        <v/>
      </c>
      <c r="Q2042" s="9">
        <f>IF(P2042=0,Data!X2042+$I$13,IF(P2042&gt;=99,Data!X2042+$I$14,INDEX($E$4:$E$102,P2042)+(Data!X2042-INDEX($F$4:$F$102,P2042))/(INDEX($F$4:$F$102,P2042+1)-INDEX($F$4:$F$102,P2042))*(INDEX($E$4:$E$102,P2042+1)-INDEX($E$4:$E$102,P2042))))</f>
        <v/>
      </c>
      <c r="R2042" s="12">
        <f>IFERROR(MATCH(Data!Y2042,$F$4:$F$102,1),0)</f>
        <v/>
      </c>
      <c r="S2042" s="9">
        <f>IF(R2042=0,Data!Y2042+$I$13,IF(R2042&gt;=99,Data!Y2042+$I$14,INDEX($E$4:$E$102,R2042)+(Data!Y2042-INDEX($F$4:$F$102,R2042))/(INDEX($F$4:$F$102,R2042+1)-INDEX($F$4:$F$102,R2042))*(INDEX($E$4:$E$102,R2042+1)-INDEX($E$4:$E$102,R2042))))</f>
        <v/>
      </c>
    </row>
    <row r="2043">
      <c r="K2043" s="14">
        <f>Data!A2043</f>
        <v/>
      </c>
      <c r="L2043" s="12">
        <f>IF(Occurrence!J2043&lt;=0,-1,IFERROR(MATCH(Occurrence!J2043,$D$4:$D$102,1),0))</f>
        <v/>
      </c>
      <c r="M2043" s="9">
        <f>IF(L2043&lt;0,0,IF(L2043=0,Occurrence!J2043*$I$11,IF(L2043&gt;=99,Occurrence!J2043*$I$12,INDEX($C$4:$C$102,L2043)+(Occurrence!J2043-INDEX($D$4:$D$102,L2043))/(INDEX($D$4:$D$102,L2043+1)-INDEX($D$4:$D$102,L2043))*(INDEX($C$4:$C$102,L2043+1)-INDEX($C$4:$C$102,L2043)))))</f>
        <v/>
      </c>
      <c r="N2043" s="12">
        <f>IF(Occurrence!K2043&lt;=0,-1,IFERROR(MATCH(Occurrence!K2043,$D$4:$D$102,1),0))</f>
        <v/>
      </c>
      <c r="O2043" s="9">
        <f>IF(N2043&lt;0,0,IF(N2043=0,Occurrence!K2043*$I$11,IF(N2043&gt;=99,Occurrence!K2043*$I$12,INDEX($C$4:$C$102,N2043)+(Occurrence!K2043-INDEX($D$4:$D$102,N2043))/(INDEX($D$4:$D$102,N2043+1)-INDEX($D$4:$D$102,N2043))*(INDEX($C$4:$C$102,N2043+1)-INDEX($C$4:$C$102,N2043)))))</f>
        <v/>
      </c>
      <c r="P2043" s="12">
        <f>IFERROR(MATCH(Data!X2043,$F$4:$F$102,1),0)</f>
        <v/>
      </c>
      <c r="Q2043" s="9">
        <f>IF(P2043=0,Data!X2043+$I$13,IF(P2043&gt;=99,Data!X2043+$I$14,INDEX($E$4:$E$102,P2043)+(Data!X2043-INDEX($F$4:$F$102,P2043))/(INDEX($F$4:$F$102,P2043+1)-INDEX($F$4:$F$102,P2043))*(INDEX($E$4:$E$102,P2043+1)-INDEX($E$4:$E$102,P2043))))</f>
        <v/>
      </c>
      <c r="R2043" s="12">
        <f>IFERROR(MATCH(Data!Y2043,$F$4:$F$102,1),0)</f>
        <v/>
      </c>
      <c r="S2043" s="9">
        <f>IF(R2043=0,Data!Y2043+$I$13,IF(R2043&gt;=99,Data!Y2043+$I$14,INDEX($E$4:$E$102,R2043)+(Data!Y2043-INDEX($F$4:$F$102,R2043))/(INDEX($F$4:$F$102,R2043+1)-INDEX($F$4:$F$102,R2043))*(INDEX($E$4:$E$102,R2043+1)-INDEX($E$4:$E$102,R2043))))</f>
        <v/>
      </c>
    </row>
    <row r="2044">
      <c r="K2044" s="14">
        <f>Data!A2044</f>
        <v/>
      </c>
      <c r="L2044" s="12">
        <f>IF(Occurrence!J2044&lt;=0,-1,IFERROR(MATCH(Occurrence!J2044,$D$4:$D$102,1),0))</f>
        <v/>
      </c>
      <c r="M2044" s="9">
        <f>IF(L2044&lt;0,0,IF(L2044=0,Occurrence!J2044*$I$11,IF(L2044&gt;=99,Occurrence!J2044*$I$12,INDEX($C$4:$C$102,L2044)+(Occurrence!J2044-INDEX($D$4:$D$102,L2044))/(INDEX($D$4:$D$102,L2044+1)-INDEX($D$4:$D$102,L2044))*(INDEX($C$4:$C$102,L2044+1)-INDEX($C$4:$C$102,L2044)))))</f>
        <v/>
      </c>
      <c r="N2044" s="12">
        <f>IF(Occurrence!K2044&lt;=0,-1,IFERROR(MATCH(Occurrence!K2044,$D$4:$D$102,1),0))</f>
        <v/>
      </c>
      <c r="O2044" s="9">
        <f>IF(N2044&lt;0,0,IF(N2044=0,Occurrence!K2044*$I$11,IF(N2044&gt;=99,Occurrence!K2044*$I$12,INDEX($C$4:$C$102,N2044)+(Occurrence!K2044-INDEX($D$4:$D$102,N2044))/(INDEX($D$4:$D$102,N2044+1)-INDEX($D$4:$D$102,N2044))*(INDEX($C$4:$C$102,N2044+1)-INDEX($C$4:$C$102,N2044)))))</f>
        <v/>
      </c>
      <c r="P2044" s="12">
        <f>IFERROR(MATCH(Data!X2044,$F$4:$F$102,1),0)</f>
        <v/>
      </c>
      <c r="Q2044" s="9">
        <f>IF(P2044=0,Data!X2044+$I$13,IF(P2044&gt;=99,Data!X2044+$I$14,INDEX($E$4:$E$102,P2044)+(Data!X2044-INDEX($F$4:$F$102,P2044))/(INDEX($F$4:$F$102,P2044+1)-INDEX($F$4:$F$102,P2044))*(INDEX($E$4:$E$102,P2044+1)-INDEX($E$4:$E$102,P2044))))</f>
        <v/>
      </c>
      <c r="R2044" s="12">
        <f>IFERROR(MATCH(Data!Y2044,$F$4:$F$102,1),0)</f>
        <v/>
      </c>
      <c r="S2044" s="9">
        <f>IF(R2044=0,Data!Y2044+$I$13,IF(R2044&gt;=99,Data!Y2044+$I$14,INDEX($E$4:$E$102,R2044)+(Data!Y2044-INDEX($F$4:$F$102,R2044))/(INDEX($F$4:$F$102,R2044+1)-INDEX($F$4:$F$102,R2044))*(INDEX($E$4:$E$102,R2044+1)-INDEX($E$4:$E$102,R2044))))</f>
        <v/>
      </c>
    </row>
    <row r="2045">
      <c r="K2045" s="14">
        <f>Data!A2045</f>
        <v/>
      </c>
      <c r="L2045" s="12">
        <f>IF(Occurrence!J2045&lt;=0,-1,IFERROR(MATCH(Occurrence!J2045,$D$4:$D$102,1),0))</f>
        <v/>
      </c>
      <c r="M2045" s="9">
        <f>IF(L2045&lt;0,0,IF(L2045=0,Occurrence!J2045*$I$11,IF(L2045&gt;=99,Occurrence!J2045*$I$12,INDEX($C$4:$C$102,L2045)+(Occurrence!J2045-INDEX($D$4:$D$102,L2045))/(INDEX($D$4:$D$102,L2045+1)-INDEX($D$4:$D$102,L2045))*(INDEX($C$4:$C$102,L2045+1)-INDEX($C$4:$C$102,L2045)))))</f>
        <v/>
      </c>
      <c r="N2045" s="12">
        <f>IF(Occurrence!K2045&lt;=0,-1,IFERROR(MATCH(Occurrence!K2045,$D$4:$D$102,1),0))</f>
        <v/>
      </c>
      <c r="O2045" s="9">
        <f>IF(N2045&lt;0,0,IF(N2045=0,Occurrence!K2045*$I$11,IF(N2045&gt;=99,Occurrence!K2045*$I$12,INDEX($C$4:$C$102,N2045)+(Occurrence!K2045-INDEX($D$4:$D$102,N2045))/(INDEX($D$4:$D$102,N2045+1)-INDEX($D$4:$D$102,N2045))*(INDEX($C$4:$C$102,N2045+1)-INDEX($C$4:$C$102,N2045)))))</f>
        <v/>
      </c>
      <c r="P2045" s="12">
        <f>IFERROR(MATCH(Data!X2045,$F$4:$F$102,1),0)</f>
        <v/>
      </c>
      <c r="Q2045" s="9">
        <f>IF(P2045=0,Data!X2045+$I$13,IF(P2045&gt;=99,Data!X2045+$I$14,INDEX($E$4:$E$102,P2045)+(Data!X2045-INDEX($F$4:$F$102,P2045))/(INDEX($F$4:$F$102,P2045+1)-INDEX($F$4:$F$102,P2045))*(INDEX($E$4:$E$102,P2045+1)-INDEX($E$4:$E$102,P2045))))</f>
        <v/>
      </c>
      <c r="R2045" s="12">
        <f>IFERROR(MATCH(Data!Y2045,$F$4:$F$102,1),0)</f>
        <v/>
      </c>
      <c r="S2045" s="9">
        <f>IF(R2045=0,Data!Y2045+$I$13,IF(R2045&gt;=99,Data!Y2045+$I$14,INDEX($E$4:$E$102,R2045)+(Data!Y2045-INDEX($F$4:$F$102,R2045))/(INDEX($F$4:$F$102,R2045+1)-INDEX($F$4:$F$102,R2045))*(INDEX($E$4:$E$102,R2045+1)-INDEX($E$4:$E$102,R2045))))</f>
        <v/>
      </c>
    </row>
    <row r="2046">
      <c r="K2046" s="14">
        <f>Data!A2046</f>
        <v/>
      </c>
      <c r="L2046" s="12">
        <f>IF(Occurrence!J2046&lt;=0,-1,IFERROR(MATCH(Occurrence!J2046,$D$4:$D$102,1),0))</f>
        <v/>
      </c>
      <c r="M2046" s="9">
        <f>IF(L2046&lt;0,0,IF(L2046=0,Occurrence!J2046*$I$11,IF(L2046&gt;=99,Occurrence!J2046*$I$12,INDEX($C$4:$C$102,L2046)+(Occurrence!J2046-INDEX($D$4:$D$102,L2046))/(INDEX($D$4:$D$102,L2046+1)-INDEX($D$4:$D$102,L2046))*(INDEX($C$4:$C$102,L2046+1)-INDEX($C$4:$C$102,L2046)))))</f>
        <v/>
      </c>
      <c r="N2046" s="12">
        <f>IF(Occurrence!K2046&lt;=0,-1,IFERROR(MATCH(Occurrence!K2046,$D$4:$D$102,1),0))</f>
        <v/>
      </c>
      <c r="O2046" s="9">
        <f>IF(N2046&lt;0,0,IF(N2046=0,Occurrence!K2046*$I$11,IF(N2046&gt;=99,Occurrence!K2046*$I$12,INDEX($C$4:$C$102,N2046)+(Occurrence!K2046-INDEX($D$4:$D$102,N2046))/(INDEX($D$4:$D$102,N2046+1)-INDEX($D$4:$D$102,N2046))*(INDEX($C$4:$C$102,N2046+1)-INDEX($C$4:$C$102,N2046)))))</f>
        <v/>
      </c>
      <c r="P2046" s="12">
        <f>IFERROR(MATCH(Data!X2046,$F$4:$F$102,1),0)</f>
        <v/>
      </c>
      <c r="Q2046" s="9">
        <f>IF(P2046=0,Data!X2046+$I$13,IF(P2046&gt;=99,Data!X2046+$I$14,INDEX($E$4:$E$102,P2046)+(Data!X2046-INDEX($F$4:$F$102,P2046))/(INDEX($F$4:$F$102,P2046+1)-INDEX($F$4:$F$102,P2046))*(INDEX($E$4:$E$102,P2046+1)-INDEX($E$4:$E$102,P2046))))</f>
        <v/>
      </c>
      <c r="R2046" s="12">
        <f>IFERROR(MATCH(Data!Y2046,$F$4:$F$102,1),0)</f>
        <v/>
      </c>
      <c r="S2046" s="9">
        <f>IF(R2046=0,Data!Y2046+$I$13,IF(R2046&gt;=99,Data!Y2046+$I$14,INDEX($E$4:$E$102,R2046)+(Data!Y2046-INDEX($F$4:$F$102,R2046))/(INDEX($F$4:$F$102,R2046+1)-INDEX($F$4:$F$102,R2046))*(INDEX($E$4:$E$102,R2046+1)-INDEX($E$4:$E$102,R2046))))</f>
        <v/>
      </c>
    </row>
    <row r="2047">
      <c r="K2047" s="14">
        <f>Data!A2047</f>
        <v/>
      </c>
      <c r="L2047" s="12">
        <f>IF(Occurrence!J2047&lt;=0,-1,IFERROR(MATCH(Occurrence!J2047,$D$4:$D$102,1),0))</f>
        <v/>
      </c>
      <c r="M2047" s="9">
        <f>IF(L2047&lt;0,0,IF(L2047=0,Occurrence!J2047*$I$11,IF(L2047&gt;=99,Occurrence!J2047*$I$12,INDEX($C$4:$C$102,L2047)+(Occurrence!J2047-INDEX($D$4:$D$102,L2047))/(INDEX($D$4:$D$102,L2047+1)-INDEX($D$4:$D$102,L2047))*(INDEX($C$4:$C$102,L2047+1)-INDEX($C$4:$C$102,L2047)))))</f>
        <v/>
      </c>
      <c r="N2047" s="12">
        <f>IF(Occurrence!K2047&lt;=0,-1,IFERROR(MATCH(Occurrence!K2047,$D$4:$D$102,1),0))</f>
        <v/>
      </c>
      <c r="O2047" s="9">
        <f>IF(N2047&lt;0,0,IF(N2047=0,Occurrence!K2047*$I$11,IF(N2047&gt;=99,Occurrence!K2047*$I$12,INDEX($C$4:$C$102,N2047)+(Occurrence!K2047-INDEX($D$4:$D$102,N2047))/(INDEX($D$4:$D$102,N2047+1)-INDEX($D$4:$D$102,N2047))*(INDEX($C$4:$C$102,N2047+1)-INDEX($C$4:$C$102,N2047)))))</f>
        <v/>
      </c>
      <c r="P2047" s="12">
        <f>IFERROR(MATCH(Data!X2047,$F$4:$F$102,1),0)</f>
        <v/>
      </c>
      <c r="Q2047" s="9">
        <f>IF(P2047=0,Data!X2047+$I$13,IF(P2047&gt;=99,Data!X2047+$I$14,INDEX($E$4:$E$102,P2047)+(Data!X2047-INDEX($F$4:$F$102,P2047))/(INDEX($F$4:$F$102,P2047+1)-INDEX($F$4:$F$102,P2047))*(INDEX($E$4:$E$102,P2047+1)-INDEX($E$4:$E$102,P2047))))</f>
        <v/>
      </c>
      <c r="R2047" s="12">
        <f>IFERROR(MATCH(Data!Y2047,$F$4:$F$102,1),0)</f>
        <v/>
      </c>
      <c r="S2047" s="9">
        <f>IF(R2047=0,Data!Y2047+$I$13,IF(R2047&gt;=99,Data!Y2047+$I$14,INDEX($E$4:$E$102,R2047)+(Data!Y2047-INDEX($F$4:$F$102,R2047))/(INDEX($F$4:$F$102,R2047+1)-INDEX($F$4:$F$102,R2047))*(INDEX($E$4:$E$102,R2047+1)-INDEX($E$4:$E$102,R2047))))</f>
        <v/>
      </c>
    </row>
    <row r="2048">
      <c r="K2048" s="14">
        <f>Data!A2048</f>
        <v/>
      </c>
      <c r="L2048" s="12">
        <f>IF(Occurrence!J2048&lt;=0,-1,IFERROR(MATCH(Occurrence!J2048,$D$4:$D$102,1),0))</f>
        <v/>
      </c>
      <c r="M2048" s="9">
        <f>IF(L2048&lt;0,0,IF(L2048=0,Occurrence!J2048*$I$11,IF(L2048&gt;=99,Occurrence!J2048*$I$12,INDEX($C$4:$C$102,L2048)+(Occurrence!J2048-INDEX($D$4:$D$102,L2048))/(INDEX($D$4:$D$102,L2048+1)-INDEX($D$4:$D$102,L2048))*(INDEX($C$4:$C$102,L2048+1)-INDEX($C$4:$C$102,L2048)))))</f>
        <v/>
      </c>
      <c r="N2048" s="12">
        <f>IF(Occurrence!K2048&lt;=0,-1,IFERROR(MATCH(Occurrence!K2048,$D$4:$D$102,1),0))</f>
        <v/>
      </c>
      <c r="O2048" s="9">
        <f>IF(N2048&lt;0,0,IF(N2048=0,Occurrence!K2048*$I$11,IF(N2048&gt;=99,Occurrence!K2048*$I$12,INDEX($C$4:$C$102,N2048)+(Occurrence!K2048-INDEX($D$4:$D$102,N2048))/(INDEX($D$4:$D$102,N2048+1)-INDEX($D$4:$D$102,N2048))*(INDEX($C$4:$C$102,N2048+1)-INDEX($C$4:$C$102,N2048)))))</f>
        <v/>
      </c>
      <c r="P2048" s="12">
        <f>IFERROR(MATCH(Data!X2048,$F$4:$F$102,1),0)</f>
        <v/>
      </c>
      <c r="Q2048" s="9">
        <f>IF(P2048=0,Data!X2048+$I$13,IF(P2048&gt;=99,Data!X2048+$I$14,INDEX($E$4:$E$102,P2048)+(Data!X2048-INDEX($F$4:$F$102,P2048))/(INDEX($F$4:$F$102,P2048+1)-INDEX($F$4:$F$102,P2048))*(INDEX($E$4:$E$102,P2048+1)-INDEX($E$4:$E$102,P2048))))</f>
        <v/>
      </c>
      <c r="R2048" s="12">
        <f>IFERROR(MATCH(Data!Y2048,$F$4:$F$102,1),0)</f>
        <v/>
      </c>
      <c r="S2048" s="9">
        <f>IF(R2048=0,Data!Y2048+$I$13,IF(R2048&gt;=99,Data!Y2048+$I$14,INDEX($E$4:$E$102,R2048)+(Data!Y2048-INDEX($F$4:$F$102,R2048))/(INDEX($F$4:$F$102,R2048+1)-INDEX($F$4:$F$102,R2048))*(INDEX($E$4:$E$102,R2048+1)-INDEX($E$4:$E$102,R2048))))</f>
        <v/>
      </c>
    </row>
    <row r="2049">
      <c r="K2049" s="14">
        <f>Data!A2049</f>
        <v/>
      </c>
      <c r="L2049" s="12">
        <f>IF(Occurrence!J2049&lt;=0,-1,IFERROR(MATCH(Occurrence!J2049,$D$4:$D$102,1),0))</f>
        <v/>
      </c>
      <c r="M2049" s="9">
        <f>IF(L2049&lt;0,0,IF(L2049=0,Occurrence!J2049*$I$11,IF(L2049&gt;=99,Occurrence!J2049*$I$12,INDEX($C$4:$C$102,L2049)+(Occurrence!J2049-INDEX($D$4:$D$102,L2049))/(INDEX($D$4:$D$102,L2049+1)-INDEX($D$4:$D$102,L2049))*(INDEX($C$4:$C$102,L2049+1)-INDEX($C$4:$C$102,L2049)))))</f>
        <v/>
      </c>
      <c r="N2049" s="12">
        <f>IF(Occurrence!K2049&lt;=0,-1,IFERROR(MATCH(Occurrence!K2049,$D$4:$D$102,1),0))</f>
        <v/>
      </c>
      <c r="O2049" s="9">
        <f>IF(N2049&lt;0,0,IF(N2049=0,Occurrence!K2049*$I$11,IF(N2049&gt;=99,Occurrence!K2049*$I$12,INDEX($C$4:$C$102,N2049)+(Occurrence!K2049-INDEX($D$4:$D$102,N2049))/(INDEX($D$4:$D$102,N2049+1)-INDEX($D$4:$D$102,N2049))*(INDEX($C$4:$C$102,N2049+1)-INDEX($C$4:$C$102,N2049)))))</f>
        <v/>
      </c>
      <c r="P2049" s="12">
        <f>IFERROR(MATCH(Data!X2049,$F$4:$F$102,1),0)</f>
        <v/>
      </c>
      <c r="Q2049" s="9">
        <f>IF(P2049=0,Data!X2049+$I$13,IF(P2049&gt;=99,Data!X2049+$I$14,INDEX($E$4:$E$102,P2049)+(Data!X2049-INDEX($F$4:$F$102,P2049))/(INDEX($F$4:$F$102,P2049+1)-INDEX($F$4:$F$102,P2049))*(INDEX($E$4:$E$102,P2049+1)-INDEX($E$4:$E$102,P2049))))</f>
        <v/>
      </c>
      <c r="R2049" s="12">
        <f>IFERROR(MATCH(Data!Y2049,$F$4:$F$102,1),0)</f>
        <v/>
      </c>
      <c r="S2049" s="9">
        <f>IF(R2049=0,Data!Y2049+$I$13,IF(R2049&gt;=99,Data!Y2049+$I$14,INDEX($E$4:$E$102,R2049)+(Data!Y2049-INDEX($F$4:$F$102,R2049))/(INDEX($F$4:$F$102,R2049+1)-INDEX($F$4:$F$102,R2049))*(INDEX($E$4:$E$102,R2049+1)-INDEX($E$4:$E$102,R2049))))</f>
        <v/>
      </c>
    </row>
    <row r="2050">
      <c r="K2050" s="14">
        <f>Data!A2050</f>
        <v/>
      </c>
      <c r="L2050" s="12">
        <f>IF(Occurrence!J2050&lt;=0,-1,IFERROR(MATCH(Occurrence!J2050,$D$4:$D$102,1),0))</f>
        <v/>
      </c>
      <c r="M2050" s="9">
        <f>IF(L2050&lt;0,0,IF(L2050=0,Occurrence!J2050*$I$11,IF(L2050&gt;=99,Occurrence!J2050*$I$12,INDEX($C$4:$C$102,L2050)+(Occurrence!J2050-INDEX($D$4:$D$102,L2050))/(INDEX($D$4:$D$102,L2050+1)-INDEX($D$4:$D$102,L2050))*(INDEX($C$4:$C$102,L2050+1)-INDEX($C$4:$C$102,L2050)))))</f>
        <v/>
      </c>
      <c r="N2050" s="12">
        <f>IF(Occurrence!K2050&lt;=0,-1,IFERROR(MATCH(Occurrence!K2050,$D$4:$D$102,1),0))</f>
        <v/>
      </c>
      <c r="O2050" s="9">
        <f>IF(N2050&lt;0,0,IF(N2050=0,Occurrence!K2050*$I$11,IF(N2050&gt;=99,Occurrence!K2050*$I$12,INDEX($C$4:$C$102,N2050)+(Occurrence!K2050-INDEX($D$4:$D$102,N2050))/(INDEX($D$4:$D$102,N2050+1)-INDEX($D$4:$D$102,N2050))*(INDEX($C$4:$C$102,N2050+1)-INDEX($C$4:$C$102,N2050)))))</f>
        <v/>
      </c>
      <c r="P2050" s="12">
        <f>IFERROR(MATCH(Data!X2050,$F$4:$F$102,1),0)</f>
        <v/>
      </c>
      <c r="Q2050" s="9">
        <f>IF(P2050=0,Data!X2050+$I$13,IF(P2050&gt;=99,Data!X2050+$I$14,INDEX($E$4:$E$102,P2050)+(Data!X2050-INDEX($F$4:$F$102,P2050))/(INDEX($F$4:$F$102,P2050+1)-INDEX($F$4:$F$102,P2050))*(INDEX($E$4:$E$102,P2050+1)-INDEX($E$4:$E$102,P2050))))</f>
        <v/>
      </c>
      <c r="R2050" s="12">
        <f>IFERROR(MATCH(Data!Y2050,$F$4:$F$102,1),0)</f>
        <v/>
      </c>
      <c r="S2050" s="9">
        <f>IF(R2050=0,Data!Y2050+$I$13,IF(R2050&gt;=99,Data!Y2050+$I$14,INDEX($E$4:$E$102,R2050)+(Data!Y2050-INDEX($F$4:$F$102,R2050))/(INDEX($F$4:$F$102,R2050+1)-INDEX($F$4:$F$102,R2050))*(INDEX($E$4:$E$102,R2050+1)-INDEX($E$4:$E$102,R2050))))</f>
        <v/>
      </c>
    </row>
    <row r="2051">
      <c r="K2051" s="14">
        <f>Data!A2051</f>
        <v/>
      </c>
      <c r="L2051" s="12">
        <f>IF(Occurrence!J2051&lt;=0,-1,IFERROR(MATCH(Occurrence!J2051,$D$4:$D$102,1),0))</f>
        <v/>
      </c>
      <c r="M2051" s="9">
        <f>IF(L2051&lt;0,0,IF(L2051=0,Occurrence!J2051*$I$11,IF(L2051&gt;=99,Occurrence!J2051*$I$12,INDEX($C$4:$C$102,L2051)+(Occurrence!J2051-INDEX($D$4:$D$102,L2051))/(INDEX($D$4:$D$102,L2051+1)-INDEX($D$4:$D$102,L2051))*(INDEX($C$4:$C$102,L2051+1)-INDEX($C$4:$C$102,L2051)))))</f>
        <v/>
      </c>
      <c r="N2051" s="12">
        <f>IF(Occurrence!K2051&lt;=0,-1,IFERROR(MATCH(Occurrence!K2051,$D$4:$D$102,1),0))</f>
        <v/>
      </c>
      <c r="O2051" s="9">
        <f>IF(N2051&lt;0,0,IF(N2051=0,Occurrence!K2051*$I$11,IF(N2051&gt;=99,Occurrence!K2051*$I$12,INDEX($C$4:$C$102,N2051)+(Occurrence!K2051-INDEX($D$4:$D$102,N2051))/(INDEX($D$4:$D$102,N2051+1)-INDEX($D$4:$D$102,N2051))*(INDEX($C$4:$C$102,N2051+1)-INDEX($C$4:$C$102,N2051)))))</f>
        <v/>
      </c>
      <c r="P2051" s="12">
        <f>IFERROR(MATCH(Data!X2051,$F$4:$F$102,1),0)</f>
        <v/>
      </c>
      <c r="Q2051" s="9">
        <f>IF(P2051=0,Data!X2051+$I$13,IF(P2051&gt;=99,Data!X2051+$I$14,INDEX($E$4:$E$102,P2051)+(Data!X2051-INDEX($F$4:$F$102,P2051))/(INDEX($F$4:$F$102,P2051+1)-INDEX($F$4:$F$102,P2051))*(INDEX($E$4:$E$102,P2051+1)-INDEX($E$4:$E$102,P2051))))</f>
        <v/>
      </c>
      <c r="R2051" s="12">
        <f>IFERROR(MATCH(Data!Y2051,$F$4:$F$102,1),0)</f>
        <v/>
      </c>
      <c r="S2051" s="9">
        <f>IF(R2051=0,Data!Y2051+$I$13,IF(R2051&gt;=99,Data!Y2051+$I$14,INDEX($E$4:$E$102,R2051)+(Data!Y2051-INDEX($F$4:$F$102,R2051))/(INDEX($F$4:$F$102,R2051+1)-INDEX($F$4:$F$102,R2051))*(INDEX($E$4:$E$102,R2051+1)-INDEX($E$4:$E$102,R2051))))</f>
        <v/>
      </c>
    </row>
    <row r="2052">
      <c r="K2052" s="14">
        <f>Data!A2052</f>
        <v/>
      </c>
      <c r="L2052" s="12">
        <f>IF(Occurrence!J2052&lt;=0,-1,IFERROR(MATCH(Occurrence!J2052,$D$4:$D$102,1),0))</f>
        <v/>
      </c>
      <c r="M2052" s="9">
        <f>IF(L2052&lt;0,0,IF(L2052=0,Occurrence!J2052*$I$11,IF(L2052&gt;=99,Occurrence!J2052*$I$12,INDEX($C$4:$C$102,L2052)+(Occurrence!J2052-INDEX($D$4:$D$102,L2052))/(INDEX($D$4:$D$102,L2052+1)-INDEX($D$4:$D$102,L2052))*(INDEX($C$4:$C$102,L2052+1)-INDEX($C$4:$C$102,L2052)))))</f>
        <v/>
      </c>
      <c r="N2052" s="12">
        <f>IF(Occurrence!K2052&lt;=0,-1,IFERROR(MATCH(Occurrence!K2052,$D$4:$D$102,1),0))</f>
        <v/>
      </c>
      <c r="O2052" s="9">
        <f>IF(N2052&lt;0,0,IF(N2052=0,Occurrence!K2052*$I$11,IF(N2052&gt;=99,Occurrence!K2052*$I$12,INDEX($C$4:$C$102,N2052)+(Occurrence!K2052-INDEX($D$4:$D$102,N2052))/(INDEX($D$4:$D$102,N2052+1)-INDEX($D$4:$D$102,N2052))*(INDEX($C$4:$C$102,N2052+1)-INDEX($C$4:$C$102,N2052)))))</f>
        <v/>
      </c>
      <c r="P2052" s="12">
        <f>IFERROR(MATCH(Data!X2052,$F$4:$F$102,1),0)</f>
        <v/>
      </c>
      <c r="Q2052" s="9">
        <f>IF(P2052=0,Data!X2052+$I$13,IF(P2052&gt;=99,Data!X2052+$I$14,INDEX($E$4:$E$102,P2052)+(Data!X2052-INDEX($F$4:$F$102,P2052))/(INDEX($F$4:$F$102,P2052+1)-INDEX($F$4:$F$102,P2052))*(INDEX($E$4:$E$102,P2052+1)-INDEX($E$4:$E$102,P2052))))</f>
        <v/>
      </c>
      <c r="R2052" s="12">
        <f>IFERROR(MATCH(Data!Y2052,$F$4:$F$102,1),0)</f>
        <v/>
      </c>
      <c r="S2052" s="9">
        <f>IF(R2052=0,Data!Y2052+$I$13,IF(R2052&gt;=99,Data!Y2052+$I$14,INDEX($E$4:$E$102,R2052)+(Data!Y2052-INDEX($F$4:$F$102,R2052))/(INDEX($F$4:$F$102,R2052+1)-INDEX($F$4:$F$102,R2052))*(INDEX($E$4:$E$102,R2052+1)-INDEX($E$4:$E$102,R2052))))</f>
        <v/>
      </c>
    </row>
    <row r="2053">
      <c r="K2053" s="14">
        <f>Data!A2053</f>
        <v/>
      </c>
      <c r="L2053" s="12">
        <f>IF(Occurrence!J2053&lt;=0,-1,IFERROR(MATCH(Occurrence!J2053,$D$4:$D$102,1),0))</f>
        <v/>
      </c>
      <c r="M2053" s="9">
        <f>IF(L2053&lt;0,0,IF(L2053=0,Occurrence!J2053*$I$11,IF(L2053&gt;=99,Occurrence!J2053*$I$12,INDEX($C$4:$C$102,L2053)+(Occurrence!J2053-INDEX($D$4:$D$102,L2053))/(INDEX($D$4:$D$102,L2053+1)-INDEX($D$4:$D$102,L2053))*(INDEX($C$4:$C$102,L2053+1)-INDEX($C$4:$C$102,L2053)))))</f>
        <v/>
      </c>
      <c r="N2053" s="12">
        <f>IF(Occurrence!K2053&lt;=0,-1,IFERROR(MATCH(Occurrence!K2053,$D$4:$D$102,1),0))</f>
        <v/>
      </c>
      <c r="O2053" s="9">
        <f>IF(N2053&lt;0,0,IF(N2053=0,Occurrence!K2053*$I$11,IF(N2053&gt;=99,Occurrence!K2053*$I$12,INDEX($C$4:$C$102,N2053)+(Occurrence!K2053-INDEX($D$4:$D$102,N2053))/(INDEX($D$4:$D$102,N2053+1)-INDEX($D$4:$D$102,N2053))*(INDEX($C$4:$C$102,N2053+1)-INDEX($C$4:$C$102,N2053)))))</f>
        <v/>
      </c>
      <c r="P2053" s="12">
        <f>IFERROR(MATCH(Data!X2053,$F$4:$F$102,1),0)</f>
        <v/>
      </c>
      <c r="Q2053" s="9">
        <f>IF(P2053=0,Data!X2053+$I$13,IF(P2053&gt;=99,Data!X2053+$I$14,INDEX($E$4:$E$102,P2053)+(Data!X2053-INDEX($F$4:$F$102,P2053))/(INDEX($F$4:$F$102,P2053+1)-INDEX($F$4:$F$102,P2053))*(INDEX($E$4:$E$102,P2053+1)-INDEX($E$4:$E$102,P2053))))</f>
        <v/>
      </c>
      <c r="R2053" s="12">
        <f>IFERROR(MATCH(Data!Y2053,$F$4:$F$102,1),0)</f>
        <v/>
      </c>
      <c r="S2053" s="9">
        <f>IF(R2053=0,Data!Y2053+$I$13,IF(R2053&gt;=99,Data!Y2053+$I$14,INDEX($E$4:$E$102,R2053)+(Data!Y2053-INDEX($F$4:$F$102,R2053))/(INDEX($F$4:$F$102,R2053+1)-INDEX($F$4:$F$102,R2053))*(INDEX($E$4:$E$102,R2053+1)-INDEX($E$4:$E$102,R2053))))</f>
        <v/>
      </c>
    </row>
    <row r="2054">
      <c r="K2054" s="14">
        <f>Data!A2054</f>
        <v/>
      </c>
      <c r="L2054" s="12">
        <f>IF(Occurrence!J2054&lt;=0,-1,IFERROR(MATCH(Occurrence!J2054,$D$4:$D$102,1),0))</f>
        <v/>
      </c>
      <c r="M2054" s="9">
        <f>IF(L2054&lt;0,0,IF(L2054=0,Occurrence!J2054*$I$11,IF(L2054&gt;=99,Occurrence!J2054*$I$12,INDEX($C$4:$C$102,L2054)+(Occurrence!J2054-INDEX($D$4:$D$102,L2054))/(INDEX($D$4:$D$102,L2054+1)-INDEX($D$4:$D$102,L2054))*(INDEX($C$4:$C$102,L2054+1)-INDEX($C$4:$C$102,L2054)))))</f>
        <v/>
      </c>
      <c r="N2054" s="12">
        <f>IF(Occurrence!K2054&lt;=0,-1,IFERROR(MATCH(Occurrence!K2054,$D$4:$D$102,1),0))</f>
        <v/>
      </c>
      <c r="O2054" s="9">
        <f>IF(N2054&lt;0,0,IF(N2054=0,Occurrence!K2054*$I$11,IF(N2054&gt;=99,Occurrence!K2054*$I$12,INDEX($C$4:$C$102,N2054)+(Occurrence!K2054-INDEX($D$4:$D$102,N2054))/(INDEX($D$4:$D$102,N2054+1)-INDEX($D$4:$D$102,N2054))*(INDEX($C$4:$C$102,N2054+1)-INDEX($C$4:$C$102,N2054)))))</f>
        <v/>
      </c>
      <c r="P2054" s="12">
        <f>IFERROR(MATCH(Data!X2054,$F$4:$F$102,1),0)</f>
        <v/>
      </c>
      <c r="Q2054" s="9">
        <f>IF(P2054=0,Data!X2054+$I$13,IF(P2054&gt;=99,Data!X2054+$I$14,INDEX($E$4:$E$102,P2054)+(Data!X2054-INDEX($F$4:$F$102,P2054))/(INDEX($F$4:$F$102,P2054+1)-INDEX($F$4:$F$102,P2054))*(INDEX($E$4:$E$102,P2054+1)-INDEX($E$4:$E$102,P2054))))</f>
        <v/>
      </c>
      <c r="R2054" s="12">
        <f>IFERROR(MATCH(Data!Y2054,$F$4:$F$102,1),0)</f>
        <v/>
      </c>
      <c r="S2054" s="9">
        <f>IF(R2054=0,Data!Y2054+$I$13,IF(R2054&gt;=99,Data!Y2054+$I$14,INDEX($E$4:$E$102,R2054)+(Data!Y2054-INDEX($F$4:$F$102,R2054))/(INDEX($F$4:$F$102,R2054+1)-INDEX($F$4:$F$102,R2054))*(INDEX($E$4:$E$102,R2054+1)-INDEX($E$4:$E$102,R2054))))</f>
        <v/>
      </c>
    </row>
    <row r="2055">
      <c r="K2055" s="14">
        <f>Data!A2055</f>
        <v/>
      </c>
      <c r="L2055" s="12">
        <f>IF(Occurrence!J2055&lt;=0,-1,IFERROR(MATCH(Occurrence!J2055,$D$4:$D$102,1),0))</f>
        <v/>
      </c>
      <c r="M2055" s="9">
        <f>IF(L2055&lt;0,0,IF(L2055=0,Occurrence!J2055*$I$11,IF(L2055&gt;=99,Occurrence!J2055*$I$12,INDEX($C$4:$C$102,L2055)+(Occurrence!J2055-INDEX($D$4:$D$102,L2055))/(INDEX($D$4:$D$102,L2055+1)-INDEX($D$4:$D$102,L2055))*(INDEX($C$4:$C$102,L2055+1)-INDEX($C$4:$C$102,L2055)))))</f>
        <v/>
      </c>
      <c r="N2055" s="12">
        <f>IF(Occurrence!K2055&lt;=0,-1,IFERROR(MATCH(Occurrence!K2055,$D$4:$D$102,1),0))</f>
        <v/>
      </c>
      <c r="O2055" s="9">
        <f>IF(N2055&lt;0,0,IF(N2055=0,Occurrence!K2055*$I$11,IF(N2055&gt;=99,Occurrence!K2055*$I$12,INDEX($C$4:$C$102,N2055)+(Occurrence!K2055-INDEX($D$4:$D$102,N2055))/(INDEX($D$4:$D$102,N2055+1)-INDEX($D$4:$D$102,N2055))*(INDEX($C$4:$C$102,N2055+1)-INDEX($C$4:$C$102,N2055)))))</f>
        <v/>
      </c>
      <c r="P2055" s="12">
        <f>IFERROR(MATCH(Data!X2055,$F$4:$F$102,1),0)</f>
        <v/>
      </c>
      <c r="Q2055" s="9">
        <f>IF(P2055=0,Data!X2055+$I$13,IF(P2055&gt;=99,Data!X2055+$I$14,INDEX($E$4:$E$102,P2055)+(Data!X2055-INDEX($F$4:$F$102,P2055))/(INDEX($F$4:$F$102,P2055+1)-INDEX($F$4:$F$102,P2055))*(INDEX($E$4:$E$102,P2055+1)-INDEX($E$4:$E$102,P2055))))</f>
        <v/>
      </c>
      <c r="R2055" s="12">
        <f>IFERROR(MATCH(Data!Y2055,$F$4:$F$102,1),0)</f>
        <v/>
      </c>
      <c r="S2055" s="9">
        <f>IF(R2055=0,Data!Y2055+$I$13,IF(R2055&gt;=99,Data!Y2055+$I$14,INDEX($E$4:$E$102,R2055)+(Data!Y2055-INDEX($F$4:$F$102,R2055))/(INDEX($F$4:$F$102,R2055+1)-INDEX($F$4:$F$102,R2055))*(INDEX($E$4:$E$102,R2055+1)-INDEX($E$4:$E$102,R2055))))</f>
        <v/>
      </c>
    </row>
    <row r="2056">
      <c r="K2056" s="14">
        <f>Data!A2056</f>
        <v/>
      </c>
      <c r="L2056" s="12">
        <f>IF(Occurrence!J2056&lt;=0,-1,IFERROR(MATCH(Occurrence!J2056,$D$4:$D$102,1),0))</f>
        <v/>
      </c>
      <c r="M2056" s="9">
        <f>IF(L2056&lt;0,0,IF(L2056=0,Occurrence!J2056*$I$11,IF(L2056&gt;=99,Occurrence!J2056*$I$12,INDEX($C$4:$C$102,L2056)+(Occurrence!J2056-INDEX($D$4:$D$102,L2056))/(INDEX($D$4:$D$102,L2056+1)-INDEX($D$4:$D$102,L2056))*(INDEX($C$4:$C$102,L2056+1)-INDEX($C$4:$C$102,L2056)))))</f>
        <v/>
      </c>
      <c r="N2056" s="12">
        <f>IF(Occurrence!K2056&lt;=0,-1,IFERROR(MATCH(Occurrence!K2056,$D$4:$D$102,1),0))</f>
        <v/>
      </c>
      <c r="O2056" s="9">
        <f>IF(N2056&lt;0,0,IF(N2056=0,Occurrence!K2056*$I$11,IF(N2056&gt;=99,Occurrence!K2056*$I$12,INDEX($C$4:$C$102,N2056)+(Occurrence!K2056-INDEX($D$4:$D$102,N2056))/(INDEX($D$4:$D$102,N2056+1)-INDEX($D$4:$D$102,N2056))*(INDEX($C$4:$C$102,N2056+1)-INDEX($C$4:$C$102,N2056)))))</f>
        <v/>
      </c>
      <c r="P2056" s="12">
        <f>IFERROR(MATCH(Data!X2056,$F$4:$F$102,1),0)</f>
        <v/>
      </c>
      <c r="Q2056" s="9">
        <f>IF(P2056=0,Data!X2056+$I$13,IF(P2056&gt;=99,Data!X2056+$I$14,INDEX($E$4:$E$102,P2056)+(Data!X2056-INDEX($F$4:$F$102,P2056))/(INDEX($F$4:$F$102,P2056+1)-INDEX($F$4:$F$102,P2056))*(INDEX($E$4:$E$102,P2056+1)-INDEX($E$4:$E$102,P2056))))</f>
        <v/>
      </c>
      <c r="R2056" s="12">
        <f>IFERROR(MATCH(Data!Y2056,$F$4:$F$102,1),0)</f>
        <v/>
      </c>
      <c r="S2056" s="9">
        <f>IF(R2056=0,Data!Y2056+$I$13,IF(R2056&gt;=99,Data!Y2056+$I$14,INDEX($E$4:$E$102,R2056)+(Data!Y2056-INDEX($F$4:$F$102,R2056))/(INDEX($F$4:$F$102,R2056+1)-INDEX($F$4:$F$102,R2056))*(INDEX($E$4:$E$102,R2056+1)-INDEX($E$4:$E$102,R2056))))</f>
        <v/>
      </c>
    </row>
    <row r="2057">
      <c r="K2057" s="14">
        <f>Data!A2057</f>
        <v/>
      </c>
      <c r="L2057" s="12">
        <f>IF(Occurrence!J2057&lt;=0,-1,IFERROR(MATCH(Occurrence!J2057,$D$4:$D$102,1),0))</f>
        <v/>
      </c>
      <c r="M2057" s="9">
        <f>IF(L2057&lt;0,0,IF(L2057=0,Occurrence!J2057*$I$11,IF(L2057&gt;=99,Occurrence!J2057*$I$12,INDEX($C$4:$C$102,L2057)+(Occurrence!J2057-INDEX($D$4:$D$102,L2057))/(INDEX($D$4:$D$102,L2057+1)-INDEX($D$4:$D$102,L2057))*(INDEX($C$4:$C$102,L2057+1)-INDEX($C$4:$C$102,L2057)))))</f>
        <v/>
      </c>
      <c r="N2057" s="12">
        <f>IF(Occurrence!K2057&lt;=0,-1,IFERROR(MATCH(Occurrence!K2057,$D$4:$D$102,1),0))</f>
        <v/>
      </c>
      <c r="O2057" s="9">
        <f>IF(N2057&lt;0,0,IF(N2057=0,Occurrence!K2057*$I$11,IF(N2057&gt;=99,Occurrence!K2057*$I$12,INDEX($C$4:$C$102,N2057)+(Occurrence!K2057-INDEX($D$4:$D$102,N2057))/(INDEX($D$4:$D$102,N2057+1)-INDEX($D$4:$D$102,N2057))*(INDEX($C$4:$C$102,N2057+1)-INDEX($C$4:$C$102,N2057)))))</f>
        <v/>
      </c>
      <c r="P2057" s="12">
        <f>IFERROR(MATCH(Data!X2057,$F$4:$F$102,1),0)</f>
        <v/>
      </c>
      <c r="Q2057" s="9">
        <f>IF(P2057=0,Data!X2057+$I$13,IF(P2057&gt;=99,Data!X2057+$I$14,INDEX($E$4:$E$102,P2057)+(Data!X2057-INDEX($F$4:$F$102,P2057))/(INDEX($F$4:$F$102,P2057+1)-INDEX($F$4:$F$102,P2057))*(INDEX($E$4:$E$102,P2057+1)-INDEX($E$4:$E$102,P2057))))</f>
        <v/>
      </c>
      <c r="R2057" s="12">
        <f>IFERROR(MATCH(Data!Y2057,$F$4:$F$102,1),0)</f>
        <v/>
      </c>
      <c r="S2057" s="9">
        <f>IF(R2057=0,Data!Y2057+$I$13,IF(R2057&gt;=99,Data!Y2057+$I$14,INDEX($E$4:$E$102,R2057)+(Data!Y2057-INDEX($F$4:$F$102,R2057))/(INDEX($F$4:$F$102,R2057+1)-INDEX($F$4:$F$102,R2057))*(INDEX($E$4:$E$102,R2057+1)-INDEX($E$4:$E$102,R2057))))</f>
        <v/>
      </c>
    </row>
    <row r="2058">
      <c r="K2058" s="14">
        <f>Data!A2058</f>
        <v/>
      </c>
      <c r="L2058" s="12">
        <f>IF(Occurrence!J2058&lt;=0,-1,IFERROR(MATCH(Occurrence!J2058,$D$4:$D$102,1),0))</f>
        <v/>
      </c>
      <c r="M2058" s="9">
        <f>IF(L2058&lt;0,0,IF(L2058=0,Occurrence!J2058*$I$11,IF(L2058&gt;=99,Occurrence!J2058*$I$12,INDEX($C$4:$C$102,L2058)+(Occurrence!J2058-INDEX($D$4:$D$102,L2058))/(INDEX($D$4:$D$102,L2058+1)-INDEX($D$4:$D$102,L2058))*(INDEX($C$4:$C$102,L2058+1)-INDEX($C$4:$C$102,L2058)))))</f>
        <v/>
      </c>
      <c r="N2058" s="12">
        <f>IF(Occurrence!K2058&lt;=0,-1,IFERROR(MATCH(Occurrence!K2058,$D$4:$D$102,1),0))</f>
        <v/>
      </c>
      <c r="O2058" s="9">
        <f>IF(N2058&lt;0,0,IF(N2058=0,Occurrence!K2058*$I$11,IF(N2058&gt;=99,Occurrence!K2058*$I$12,INDEX($C$4:$C$102,N2058)+(Occurrence!K2058-INDEX($D$4:$D$102,N2058))/(INDEX($D$4:$D$102,N2058+1)-INDEX($D$4:$D$102,N2058))*(INDEX($C$4:$C$102,N2058+1)-INDEX($C$4:$C$102,N2058)))))</f>
        <v/>
      </c>
      <c r="P2058" s="12">
        <f>IFERROR(MATCH(Data!X2058,$F$4:$F$102,1),0)</f>
        <v/>
      </c>
      <c r="Q2058" s="9">
        <f>IF(P2058=0,Data!X2058+$I$13,IF(P2058&gt;=99,Data!X2058+$I$14,INDEX($E$4:$E$102,P2058)+(Data!X2058-INDEX($F$4:$F$102,P2058))/(INDEX($F$4:$F$102,P2058+1)-INDEX($F$4:$F$102,P2058))*(INDEX($E$4:$E$102,P2058+1)-INDEX($E$4:$E$102,P2058))))</f>
        <v/>
      </c>
      <c r="R2058" s="12">
        <f>IFERROR(MATCH(Data!Y2058,$F$4:$F$102,1),0)</f>
        <v/>
      </c>
      <c r="S2058" s="9">
        <f>IF(R2058=0,Data!Y2058+$I$13,IF(R2058&gt;=99,Data!Y2058+$I$14,INDEX($E$4:$E$102,R2058)+(Data!Y2058-INDEX($F$4:$F$102,R2058))/(INDEX($F$4:$F$102,R2058+1)-INDEX($F$4:$F$102,R2058))*(INDEX($E$4:$E$102,R2058+1)-INDEX($E$4:$E$102,R2058))))</f>
        <v/>
      </c>
    </row>
    <row r="2059">
      <c r="K2059" s="14">
        <f>Data!A2059</f>
        <v/>
      </c>
      <c r="L2059" s="12">
        <f>IF(Occurrence!J2059&lt;=0,-1,IFERROR(MATCH(Occurrence!J2059,$D$4:$D$102,1),0))</f>
        <v/>
      </c>
      <c r="M2059" s="9">
        <f>IF(L2059&lt;0,0,IF(L2059=0,Occurrence!J2059*$I$11,IF(L2059&gt;=99,Occurrence!J2059*$I$12,INDEX($C$4:$C$102,L2059)+(Occurrence!J2059-INDEX($D$4:$D$102,L2059))/(INDEX($D$4:$D$102,L2059+1)-INDEX($D$4:$D$102,L2059))*(INDEX($C$4:$C$102,L2059+1)-INDEX($C$4:$C$102,L2059)))))</f>
        <v/>
      </c>
      <c r="N2059" s="12">
        <f>IF(Occurrence!K2059&lt;=0,-1,IFERROR(MATCH(Occurrence!K2059,$D$4:$D$102,1),0))</f>
        <v/>
      </c>
      <c r="O2059" s="9">
        <f>IF(N2059&lt;0,0,IF(N2059=0,Occurrence!K2059*$I$11,IF(N2059&gt;=99,Occurrence!K2059*$I$12,INDEX($C$4:$C$102,N2059)+(Occurrence!K2059-INDEX($D$4:$D$102,N2059))/(INDEX($D$4:$D$102,N2059+1)-INDEX($D$4:$D$102,N2059))*(INDEX($C$4:$C$102,N2059+1)-INDEX($C$4:$C$102,N2059)))))</f>
        <v/>
      </c>
      <c r="P2059" s="12">
        <f>IFERROR(MATCH(Data!X2059,$F$4:$F$102,1),0)</f>
        <v/>
      </c>
      <c r="Q2059" s="9">
        <f>IF(P2059=0,Data!X2059+$I$13,IF(P2059&gt;=99,Data!X2059+$I$14,INDEX($E$4:$E$102,P2059)+(Data!X2059-INDEX($F$4:$F$102,P2059))/(INDEX($F$4:$F$102,P2059+1)-INDEX($F$4:$F$102,P2059))*(INDEX($E$4:$E$102,P2059+1)-INDEX($E$4:$E$102,P2059))))</f>
        <v/>
      </c>
      <c r="R2059" s="12">
        <f>IFERROR(MATCH(Data!Y2059,$F$4:$F$102,1),0)</f>
        <v/>
      </c>
      <c r="S2059" s="9">
        <f>IF(R2059=0,Data!Y2059+$I$13,IF(R2059&gt;=99,Data!Y2059+$I$14,INDEX($E$4:$E$102,R2059)+(Data!Y2059-INDEX($F$4:$F$102,R2059))/(INDEX($F$4:$F$102,R2059+1)-INDEX($F$4:$F$102,R2059))*(INDEX($E$4:$E$102,R2059+1)-INDEX($E$4:$E$102,R2059))))</f>
        <v/>
      </c>
    </row>
    <row r="2060">
      <c r="K2060" s="14">
        <f>Data!A2060</f>
        <v/>
      </c>
      <c r="L2060" s="12">
        <f>IF(Occurrence!J2060&lt;=0,-1,IFERROR(MATCH(Occurrence!J2060,$D$4:$D$102,1),0))</f>
        <v/>
      </c>
      <c r="M2060" s="9">
        <f>IF(L2060&lt;0,0,IF(L2060=0,Occurrence!J2060*$I$11,IF(L2060&gt;=99,Occurrence!J2060*$I$12,INDEX($C$4:$C$102,L2060)+(Occurrence!J2060-INDEX($D$4:$D$102,L2060))/(INDEX($D$4:$D$102,L2060+1)-INDEX($D$4:$D$102,L2060))*(INDEX($C$4:$C$102,L2060+1)-INDEX($C$4:$C$102,L2060)))))</f>
        <v/>
      </c>
      <c r="N2060" s="12">
        <f>IF(Occurrence!K2060&lt;=0,-1,IFERROR(MATCH(Occurrence!K2060,$D$4:$D$102,1),0))</f>
        <v/>
      </c>
      <c r="O2060" s="9">
        <f>IF(N2060&lt;0,0,IF(N2060=0,Occurrence!K2060*$I$11,IF(N2060&gt;=99,Occurrence!K2060*$I$12,INDEX($C$4:$C$102,N2060)+(Occurrence!K2060-INDEX($D$4:$D$102,N2060))/(INDEX($D$4:$D$102,N2060+1)-INDEX($D$4:$D$102,N2060))*(INDEX($C$4:$C$102,N2060+1)-INDEX($C$4:$C$102,N2060)))))</f>
        <v/>
      </c>
      <c r="P2060" s="12">
        <f>IFERROR(MATCH(Data!X2060,$F$4:$F$102,1),0)</f>
        <v/>
      </c>
      <c r="Q2060" s="9">
        <f>IF(P2060=0,Data!X2060+$I$13,IF(P2060&gt;=99,Data!X2060+$I$14,INDEX($E$4:$E$102,P2060)+(Data!X2060-INDEX($F$4:$F$102,P2060))/(INDEX($F$4:$F$102,P2060+1)-INDEX($F$4:$F$102,P2060))*(INDEX($E$4:$E$102,P2060+1)-INDEX($E$4:$E$102,P2060))))</f>
        <v/>
      </c>
      <c r="R2060" s="12">
        <f>IFERROR(MATCH(Data!Y2060,$F$4:$F$102,1),0)</f>
        <v/>
      </c>
      <c r="S2060" s="9">
        <f>IF(R2060=0,Data!Y2060+$I$13,IF(R2060&gt;=99,Data!Y2060+$I$14,INDEX($E$4:$E$102,R2060)+(Data!Y2060-INDEX($F$4:$F$102,R2060))/(INDEX($F$4:$F$102,R2060+1)-INDEX($F$4:$F$102,R2060))*(INDEX($E$4:$E$102,R2060+1)-INDEX($E$4:$E$102,R2060))))</f>
        <v/>
      </c>
    </row>
    <row r="2061">
      <c r="K2061" s="14">
        <f>Data!A2061</f>
        <v/>
      </c>
      <c r="L2061" s="12">
        <f>IF(Occurrence!J2061&lt;=0,-1,IFERROR(MATCH(Occurrence!J2061,$D$4:$D$102,1),0))</f>
        <v/>
      </c>
      <c r="M2061" s="9">
        <f>IF(L2061&lt;0,0,IF(L2061=0,Occurrence!J2061*$I$11,IF(L2061&gt;=99,Occurrence!J2061*$I$12,INDEX($C$4:$C$102,L2061)+(Occurrence!J2061-INDEX($D$4:$D$102,L2061))/(INDEX($D$4:$D$102,L2061+1)-INDEX($D$4:$D$102,L2061))*(INDEX($C$4:$C$102,L2061+1)-INDEX($C$4:$C$102,L2061)))))</f>
        <v/>
      </c>
      <c r="N2061" s="12">
        <f>IF(Occurrence!K2061&lt;=0,-1,IFERROR(MATCH(Occurrence!K2061,$D$4:$D$102,1),0))</f>
        <v/>
      </c>
      <c r="O2061" s="9">
        <f>IF(N2061&lt;0,0,IF(N2061=0,Occurrence!K2061*$I$11,IF(N2061&gt;=99,Occurrence!K2061*$I$12,INDEX($C$4:$C$102,N2061)+(Occurrence!K2061-INDEX($D$4:$D$102,N2061))/(INDEX($D$4:$D$102,N2061+1)-INDEX($D$4:$D$102,N2061))*(INDEX($C$4:$C$102,N2061+1)-INDEX($C$4:$C$102,N2061)))))</f>
        <v/>
      </c>
      <c r="P2061" s="12">
        <f>IFERROR(MATCH(Data!X2061,$F$4:$F$102,1),0)</f>
        <v/>
      </c>
      <c r="Q2061" s="9">
        <f>IF(P2061=0,Data!X2061+$I$13,IF(P2061&gt;=99,Data!X2061+$I$14,INDEX($E$4:$E$102,P2061)+(Data!X2061-INDEX($F$4:$F$102,P2061))/(INDEX($F$4:$F$102,P2061+1)-INDEX($F$4:$F$102,P2061))*(INDEX($E$4:$E$102,P2061+1)-INDEX($E$4:$E$102,P2061))))</f>
        <v/>
      </c>
      <c r="R2061" s="12">
        <f>IFERROR(MATCH(Data!Y2061,$F$4:$F$102,1),0)</f>
        <v/>
      </c>
      <c r="S2061" s="9">
        <f>IF(R2061=0,Data!Y2061+$I$13,IF(R2061&gt;=99,Data!Y2061+$I$14,INDEX($E$4:$E$102,R2061)+(Data!Y2061-INDEX($F$4:$F$102,R2061))/(INDEX($F$4:$F$102,R2061+1)-INDEX($F$4:$F$102,R2061))*(INDEX($E$4:$E$102,R2061+1)-INDEX($E$4:$E$102,R2061))))</f>
        <v/>
      </c>
    </row>
    <row r="2062">
      <c r="K2062" s="14">
        <f>Data!A2062</f>
        <v/>
      </c>
      <c r="L2062" s="12">
        <f>IF(Occurrence!J2062&lt;=0,-1,IFERROR(MATCH(Occurrence!J2062,$D$4:$D$102,1),0))</f>
        <v/>
      </c>
      <c r="M2062" s="9">
        <f>IF(L2062&lt;0,0,IF(L2062=0,Occurrence!J2062*$I$11,IF(L2062&gt;=99,Occurrence!J2062*$I$12,INDEX($C$4:$C$102,L2062)+(Occurrence!J2062-INDEX($D$4:$D$102,L2062))/(INDEX($D$4:$D$102,L2062+1)-INDEX($D$4:$D$102,L2062))*(INDEX($C$4:$C$102,L2062+1)-INDEX($C$4:$C$102,L2062)))))</f>
        <v/>
      </c>
      <c r="N2062" s="12">
        <f>IF(Occurrence!K2062&lt;=0,-1,IFERROR(MATCH(Occurrence!K2062,$D$4:$D$102,1),0))</f>
        <v/>
      </c>
      <c r="O2062" s="9">
        <f>IF(N2062&lt;0,0,IF(N2062=0,Occurrence!K2062*$I$11,IF(N2062&gt;=99,Occurrence!K2062*$I$12,INDEX($C$4:$C$102,N2062)+(Occurrence!K2062-INDEX($D$4:$D$102,N2062))/(INDEX($D$4:$D$102,N2062+1)-INDEX($D$4:$D$102,N2062))*(INDEX($C$4:$C$102,N2062+1)-INDEX($C$4:$C$102,N2062)))))</f>
        <v/>
      </c>
      <c r="P2062" s="12">
        <f>IFERROR(MATCH(Data!X2062,$F$4:$F$102,1),0)</f>
        <v/>
      </c>
      <c r="Q2062" s="9">
        <f>IF(P2062=0,Data!X2062+$I$13,IF(P2062&gt;=99,Data!X2062+$I$14,INDEX($E$4:$E$102,P2062)+(Data!X2062-INDEX($F$4:$F$102,P2062))/(INDEX($F$4:$F$102,P2062+1)-INDEX($F$4:$F$102,P2062))*(INDEX($E$4:$E$102,P2062+1)-INDEX($E$4:$E$102,P2062))))</f>
        <v/>
      </c>
      <c r="R2062" s="12">
        <f>IFERROR(MATCH(Data!Y2062,$F$4:$F$102,1),0)</f>
        <v/>
      </c>
      <c r="S2062" s="9">
        <f>IF(R2062=0,Data!Y2062+$I$13,IF(R2062&gt;=99,Data!Y2062+$I$14,INDEX($E$4:$E$102,R2062)+(Data!Y2062-INDEX($F$4:$F$102,R2062))/(INDEX($F$4:$F$102,R2062+1)-INDEX($F$4:$F$102,R2062))*(INDEX($E$4:$E$102,R2062+1)-INDEX($E$4:$E$102,R2062))))</f>
        <v/>
      </c>
    </row>
    <row r="2063">
      <c r="K2063" s="14">
        <f>Data!A2063</f>
        <v/>
      </c>
      <c r="L2063" s="12">
        <f>IF(Occurrence!J2063&lt;=0,-1,IFERROR(MATCH(Occurrence!J2063,$D$4:$D$102,1),0))</f>
        <v/>
      </c>
      <c r="M2063" s="9">
        <f>IF(L2063&lt;0,0,IF(L2063=0,Occurrence!J2063*$I$11,IF(L2063&gt;=99,Occurrence!J2063*$I$12,INDEX($C$4:$C$102,L2063)+(Occurrence!J2063-INDEX($D$4:$D$102,L2063))/(INDEX($D$4:$D$102,L2063+1)-INDEX($D$4:$D$102,L2063))*(INDEX($C$4:$C$102,L2063+1)-INDEX($C$4:$C$102,L2063)))))</f>
        <v/>
      </c>
      <c r="N2063" s="12">
        <f>IF(Occurrence!K2063&lt;=0,-1,IFERROR(MATCH(Occurrence!K2063,$D$4:$D$102,1),0))</f>
        <v/>
      </c>
      <c r="O2063" s="9">
        <f>IF(N2063&lt;0,0,IF(N2063=0,Occurrence!K2063*$I$11,IF(N2063&gt;=99,Occurrence!K2063*$I$12,INDEX($C$4:$C$102,N2063)+(Occurrence!K2063-INDEX($D$4:$D$102,N2063))/(INDEX($D$4:$D$102,N2063+1)-INDEX($D$4:$D$102,N2063))*(INDEX($C$4:$C$102,N2063+1)-INDEX($C$4:$C$102,N2063)))))</f>
        <v/>
      </c>
      <c r="P2063" s="12">
        <f>IFERROR(MATCH(Data!X2063,$F$4:$F$102,1),0)</f>
        <v/>
      </c>
      <c r="Q2063" s="9">
        <f>IF(P2063=0,Data!X2063+$I$13,IF(P2063&gt;=99,Data!X2063+$I$14,INDEX($E$4:$E$102,P2063)+(Data!X2063-INDEX($F$4:$F$102,P2063))/(INDEX($F$4:$F$102,P2063+1)-INDEX($F$4:$F$102,P2063))*(INDEX($E$4:$E$102,P2063+1)-INDEX($E$4:$E$102,P2063))))</f>
        <v/>
      </c>
      <c r="R2063" s="12">
        <f>IFERROR(MATCH(Data!Y2063,$F$4:$F$102,1),0)</f>
        <v/>
      </c>
      <c r="S2063" s="9">
        <f>IF(R2063=0,Data!Y2063+$I$13,IF(R2063&gt;=99,Data!Y2063+$I$14,INDEX($E$4:$E$102,R2063)+(Data!Y2063-INDEX($F$4:$F$102,R2063))/(INDEX($F$4:$F$102,R2063+1)-INDEX($F$4:$F$102,R2063))*(INDEX($E$4:$E$102,R2063+1)-INDEX($E$4:$E$102,R2063))))</f>
        <v/>
      </c>
    </row>
    <row r="2064">
      <c r="K2064" s="14">
        <f>Data!A2064</f>
        <v/>
      </c>
      <c r="L2064" s="12">
        <f>IF(Occurrence!J2064&lt;=0,-1,IFERROR(MATCH(Occurrence!J2064,$D$4:$D$102,1),0))</f>
        <v/>
      </c>
      <c r="M2064" s="9">
        <f>IF(L2064&lt;0,0,IF(L2064=0,Occurrence!J2064*$I$11,IF(L2064&gt;=99,Occurrence!J2064*$I$12,INDEX($C$4:$C$102,L2064)+(Occurrence!J2064-INDEX($D$4:$D$102,L2064))/(INDEX($D$4:$D$102,L2064+1)-INDEX($D$4:$D$102,L2064))*(INDEX($C$4:$C$102,L2064+1)-INDEX($C$4:$C$102,L2064)))))</f>
        <v/>
      </c>
      <c r="N2064" s="12">
        <f>IF(Occurrence!K2064&lt;=0,-1,IFERROR(MATCH(Occurrence!K2064,$D$4:$D$102,1),0))</f>
        <v/>
      </c>
      <c r="O2064" s="9">
        <f>IF(N2064&lt;0,0,IF(N2064=0,Occurrence!K2064*$I$11,IF(N2064&gt;=99,Occurrence!K2064*$I$12,INDEX($C$4:$C$102,N2064)+(Occurrence!K2064-INDEX($D$4:$D$102,N2064))/(INDEX($D$4:$D$102,N2064+1)-INDEX($D$4:$D$102,N2064))*(INDEX($C$4:$C$102,N2064+1)-INDEX($C$4:$C$102,N2064)))))</f>
        <v/>
      </c>
      <c r="P2064" s="12">
        <f>IFERROR(MATCH(Data!X2064,$F$4:$F$102,1),0)</f>
        <v/>
      </c>
      <c r="Q2064" s="9">
        <f>IF(P2064=0,Data!X2064+$I$13,IF(P2064&gt;=99,Data!X2064+$I$14,INDEX($E$4:$E$102,P2064)+(Data!X2064-INDEX($F$4:$F$102,P2064))/(INDEX($F$4:$F$102,P2064+1)-INDEX($F$4:$F$102,P2064))*(INDEX($E$4:$E$102,P2064+1)-INDEX($E$4:$E$102,P2064))))</f>
        <v/>
      </c>
      <c r="R2064" s="12">
        <f>IFERROR(MATCH(Data!Y2064,$F$4:$F$102,1),0)</f>
        <v/>
      </c>
      <c r="S2064" s="9">
        <f>IF(R2064=0,Data!Y2064+$I$13,IF(R2064&gt;=99,Data!Y2064+$I$14,INDEX($E$4:$E$102,R2064)+(Data!Y2064-INDEX($F$4:$F$102,R2064))/(INDEX($F$4:$F$102,R2064+1)-INDEX($F$4:$F$102,R2064))*(INDEX($E$4:$E$102,R2064+1)-INDEX($E$4:$E$102,R2064))))</f>
        <v/>
      </c>
    </row>
    <row r="2065">
      <c r="K2065" s="14">
        <f>Data!A2065</f>
        <v/>
      </c>
      <c r="L2065" s="12">
        <f>IF(Occurrence!J2065&lt;=0,-1,IFERROR(MATCH(Occurrence!J2065,$D$4:$D$102,1),0))</f>
        <v/>
      </c>
      <c r="M2065" s="9">
        <f>IF(L2065&lt;0,0,IF(L2065=0,Occurrence!J2065*$I$11,IF(L2065&gt;=99,Occurrence!J2065*$I$12,INDEX($C$4:$C$102,L2065)+(Occurrence!J2065-INDEX($D$4:$D$102,L2065))/(INDEX($D$4:$D$102,L2065+1)-INDEX($D$4:$D$102,L2065))*(INDEX($C$4:$C$102,L2065+1)-INDEX($C$4:$C$102,L2065)))))</f>
        <v/>
      </c>
      <c r="N2065" s="12">
        <f>IF(Occurrence!K2065&lt;=0,-1,IFERROR(MATCH(Occurrence!K2065,$D$4:$D$102,1),0))</f>
        <v/>
      </c>
      <c r="O2065" s="9">
        <f>IF(N2065&lt;0,0,IF(N2065=0,Occurrence!K2065*$I$11,IF(N2065&gt;=99,Occurrence!K2065*$I$12,INDEX($C$4:$C$102,N2065)+(Occurrence!K2065-INDEX($D$4:$D$102,N2065))/(INDEX($D$4:$D$102,N2065+1)-INDEX($D$4:$D$102,N2065))*(INDEX($C$4:$C$102,N2065+1)-INDEX($C$4:$C$102,N2065)))))</f>
        <v/>
      </c>
      <c r="P2065" s="12">
        <f>IFERROR(MATCH(Data!X2065,$F$4:$F$102,1),0)</f>
        <v/>
      </c>
      <c r="Q2065" s="9">
        <f>IF(P2065=0,Data!X2065+$I$13,IF(P2065&gt;=99,Data!X2065+$I$14,INDEX($E$4:$E$102,P2065)+(Data!X2065-INDEX($F$4:$F$102,P2065))/(INDEX($F$4:$F$102,P2065+1)-INDEX($F$4:$F$102,P2065))*(INDEX($E$4:$E$102,P2065+1)-INDEX($E$4:$E$102,P2065))))</f>
        <v/>
      </c>
      <c r="R2065" s="12">
        <f>IFERROR(MATCH(Data!Y2065,$F$4:$F$102,1),0)</f>
        <v/>
      </c>
      <c r="S2065" s="9">
        <f>IF(R2065=0,Data!Y2065+$I$13,IF(R2065&gt;=99,Data!Y2065+$I$14,INDEX($E$4:$E$102,R2065)+(Data!Y2065-INDEX($F$4:$F$102,R2065))/(INDEX($F$4:$F$102,R2065+1)-INDEX($F$4:$F$102,R2065))*(INDEX($E$4:$E$102,R2065+1)-INDEX($E$4:$E$102,R2065))))</f>
        <v/>
      </c>
    </row>
    <row r="2066">
      <c r="K2066" s="14">
        <f>Data!A2066</f>
        <v/>
      </c>
      <c r="L2066" s="12">
        <f>IF(Occurrence!J2066&lt;=0,-1,IFERROR(MATCH(Occurrence!J2066,$D$4:$D$102,1),0))</f>
        <v/>
      </c>
      <c r="M2066" s="9">
        <f>IF(L2066&lt;0,0,IF(L2066=0,Occurrence!J2066*$I$11,IF(L2066&gt;=99,Occurrence!J2066*$I$12,INDEX($C$4:$C$102,L2066)+(Occurrence!J2066-INDEX($D$4:$D$102,L2066))/(INDEX($D$4:$D$102,L2066+1)-INDEX($D$4:$D$102,L2066))*(INDEX($C$4:$C$102,L2066+1)-INDEX($C$4:$C$102,L2066)))))</f>
        <v/>
      </c>
      <c r="N2066" s="12">
        <f>IF(Occurrence!K2066&lt;=0,-1,IFERROR(MATCH(Occurrence!K2066,$D$4:$D$102,1),0))</f>
        <v/>
      </c>
      <c r="O2066" s="9">
        <f>IF(N2066&lt;0,0,IF(N2066=0,Occurrence!K2066*$I$11,IF(N2066&gt;=99,Occurrence!K2066*$I$12,INDEX($C$4:$C$102,N2066)+(Occurrence!K2066-INDEX($D$4:$D$102,N2066))/(INDEX($D$4:$D$102,N2066+1)-INDEX($D$4:$D$102,N2066))*(INDEX($C$4:$C$102,N2066+1)-INDEX($C$4:$C$102,N2066)))))</f>
        <v/>
      </c>
      <c r="P2066" s="12">
        <f>IFERROR(MATCH(Data!X2066,$F$4:$F$102,1),0)</f>
        <v/>
      </c>
      <c r="Q2066" s="9">
        <f>IF(P2066=0,Data!X2066+$I$13,IF(P2066&gt;=99,Data!X2066+$I$14,INDEX($E$4:$E$102,P2066)+(Data!X2066-INDEX($F$4:$F$102,P2066))/(INDEX($F$4:$F$102,P2066+1)-INDEX($F$4:$F$102,P2066))*(INDEX($E$4:$E$102,P2066+1)-INDEX($E$4:$E$102,P2066))))</f>
        <v/>
      </c>
      <c r="R2066" s="12">
        <f>IFERROR(MATCH(Data!Y2066,$F$4:$F$102,1),0)</f>
        <v/>
      </c>
      <c r="S2066" s="9">
        <f>IF(R2066=0,Data!Y2066+$I$13,IF(R2066&gt;=99,Data!Y2066+$I$14,INDEX($E$4:$E$102,R2066)+(Data!Y2066-INDEX($F$4:$F$102,R2066))/(INDEX($F$4:$F$102,R2066+1)-INDEX($F$4:$F$102,R2066))*(INDEX($E$4:$E$102,R2066+1)-INDEX($E$4:$E$102,R2066))))</f>
        <v/>
      </c>
    </row>
    <row r="2067">
      <c r="K2067" s="14">
        <f>Data!A2067</f>
        <v/>
      </c>
      <c r="L2067" s="12">
        <f>IF(Occurrence!J2067&lt;=0,-1,IFERROR(MATCH(Occurrence!J2067,$D$4:$D$102,1),0))</f>
        <v/>
      </c>
      <c r="M2067" s="9">
        <f>IF(L2067&lt;0,0,IF(L2067=0,Occurrence!J2067*$I$11,IF(L2067&gt;=99,Occurrence!J2067*$I$12,INDEX($C$4:$C$102,L2067)+(Occurrence!J2067-INDEX($D$4:$D$102,L2067))/(INDEX($D$4:$D$102,L2067+1)-INDEX($D$4:$D$102,L2067))*(INDEX($C$4:$C$102,L2067+1)-INDEX($C$4:$C$102,L2067)))))</f>
        <v/>
      </c>
      <c r="N2067" s="12">
        <f>IF(Occurrence!K2067&lt;=0,-1,IFERROR(MATCH(Occurrence!K2067,$D$4:$D$102,1),0))</f>
        <v/>
      </c>
      <c r="O2067" s="9">
        <f>IF(N2067&lt;0,0,IF(N2067=0,Occurrence!K2067*$I$11,IF(N2067&gt;=99,Occurrence!K2067*$I$12,INDEX($C$4:$C$102,N2067)+(Occurrence!K2067-INDEX($D$4:$D$102,N2067))/(INDEX($D$4:$D$102,N2067+1)-INDEX($D$4:$D$102,N2067))*(INDEX($C$4:$C$102,N2067+1)-INDEX($C$4:$C$102,N2067)))))</f>
        <v/>
      </c>
      <c r="P2067" s="12">
        <f>IFERROR(MATCH(Data!X2067,$F$4:$F$102,1),0)</f>
        <v/>
      </c>
      <c r="Q2067" s="9">
        <f>IF(P2067=0,Data!X2067+$I$13,IF(P2067&gt;=99,Data!X2067+$I$14,INDEX($E$4:$E$102,P2067)+(Data!X2067-INDEX($F$4:$F$102,P2067))/(INDEX($F$4:$F$102,P2067+1)-INDEX($F$4:$F$102,P2067))*(INDEX($E$4:$E$102,P2067+1)-INDEX($E$4:$E$102,P2067))))</f>
        <v/>
      </c>
      <c r="R2067" s="12">
        <f>IFERROR(MATCH(Data!Y2067,$F$4:$F$102,1),0)</f>
        <v/>
      </c>
      <c r="S2067" s="9">
        <f>IF(R2067=0,Data!Y2067+$I$13,IF(R2067&gt;=99,Data!Y2067+$I$14,INDEX($E$4:$E$102,R2067)+(Data!Y2067-INDEX($F$4:$F$102,R2067))/(INDEX($F$4:$F$102,R2067+1)-INDEX($F$4:$F$102,R2067))*(INDEX($E$4:$E$102,R2067+1)-INDEX($E$4:$E$102,R2067))))</f>
        <v/>
      </c>
    </row>
    <row r="2068">
      <c r="K2068" s="14">
        <f>Data!A2068</f>
        <v/>
      </c>
      <c r="L2068" s="12">
        <f>IF(Occurrence!J2068&lt;=0,-1,IFERROR(MATCH(Occurrence!J2068,$D$4:$D$102,1),0))</f>
        <v/>
      </c>
      <c r="M2068" s="9">
        <f>IF(L2068&lt;0,0,IF(L2068=0,Occurrence!J2068*$I$11,IF(L2068&gt;=99,Occurrence!J2068*$I$12,INDEX($C$4:$C$102,L2068)+(Occurrence!J2068-INDEX($D$4:$D$102,L2068))/(INDEX($D$4:$D$102,L2068+1)-INDEX($D$4:$D$102,L2068))*(INDEX($C$4:$C$102,L2068+1)-INDEX($C$4:$C$102,L2068)))))</f>
        <v/>
      </c>
      <c r="N2068" s="12">
        <f>IF(Occurrence!K2068&lt;=0,-1,IFERROR(MATCH(Occurrence!K2068,$D$4:$D$102,1),0))</f>
        <v/>
      </c>
      <c r="O2068" s="9">
        <f>IF(N2068&lt;0,0,IF(N2068=0,Occurrence!K2068*$I$11,IF(N2068&gt;=99,Occurrence!K2068*$I$12,INDEX($C$4:$C$102,N2068)+(Occurrence!K2068-INDEX($D$4:$D$102,N2068))/(INDEX($D$4:$D$102,N2068+1)-INDEX($D$4:$D$102,N2068))*(INDEX($C$4:$C$102,N2068+1)-INDEX($C$4:$C$102,N2068)))))</f>
        <v/>
      </c>
      <c r="P2068" s="12">
        <f>IFERROR(MATCH(Data!X2068,$F$4:$F$102,1),0)</f>
        <v/>
      </c>
      <c r="Q2068" s="9">
        <f>IF(P2068=0,Data!X2068+$I$13,IF(P2068&gt;=99,Data!X2068+$I$14,INDEX($E$4:$E$102,P2068)+(Data!X2068-INDEX($F$4:$F$102,P2068))/(INDEX($F$4:$F$102,P2068+1)-INDEX($F$4:$F$102,P2068))*(INDEX($E$4:$E$102,P2068+1)-INDEX($E$4:$E$102,P2068))))</f>
        <v/>
      </c>
      <c r="R2068" s="12">
        <f>IFERROR(MATCH(Data!Y2068,$F$4:$F$102,1),0)</f>
        <v/>
      </c>
      <c r="S2068" s="9">
        <f>IF(R2068=0,Data!Y2068+$I$13,IF(R2068&gt;=99,Data!Y2068+$I$14,INDEX($E$4:$E$102,R2068)+(Data!Y2068-INDEX($F$4:$F$102,R2068))/(INDEX($F$4:$F$102,R2068+1)-INDEX($F$4:$F$102,R2068))*(INDEX($E$4:$E$102,R2068+1)-INDEX($E$4:$E$102,R2068))))</f>
        <v/>
      </c>
    </row>
    <row r="2069">
      <c r="K2069" s="14">
        <f>Data!A2069</f>
        <v/>
      </c>
      <c r="L2069" s="12">
        <f>IF(Occurrence!J2069&lt;=0,-1,IFERROR(MATCH(Occurrence!J2069,$D$4:$D$102,1),0))</f>
        <v/>
      </c>
      <c r="M2069" s="9">
        <f>IF(L2069&lt;0,0,IF(L2069=0,Occurrence!J2069*$I$11,IF(L2069&gt;=99,Occurrence!J2069*$I$12,INDEX($C$4:$C$102,L2069)+(Occurrence!J2069-INDEX($D$4:$D$102,L2069))/(INDEX($D$4:$D$102,L2069+1)-INDEX($D$4:$D$102,L2069))*(INDEX($C$4:$C$102,L2069+1)-INDEX($C$4:$C$102,L2069)))))</f>
        <v/>
      </c>
      <c r="N2069" s="12">
        <f>IF(Occurrence!K2069&lt;=0,-1,IFERROR(MATCH(Occurrence!K2069,$D$4:$D$102,1),0))</f>
        <v/>
      </c>
      <c r="O2069" s="9">
        <f>IF(N2069&lt;0,0,IF(N2069=0,Occurrence!K2069*$I$11,IF(N2069&gt;=99,Occurrence!K2069*$I$12,INDEX($C$4:$C$102,N2069)+(Occurrence!K2069-INDEX($D$4:$D$102,N2069))/(INDEX($D$4:$D$102,N2069+1)-INDEX($D$4:$D$102,N2069))*(INDEX($C$4:$C$102,N2069+1)-INDEX($C$4:$C$102,N2069)))))</f>
        <v/>
      </c>
      <c r="P2069" s="12">
        <f>IFERROR(MATCH(Data!X2069,$F$4:$F$102,1),0)</f>
        <v/>
      </c>
      <c r="Q2069" s="9">
        <f>IF(P2069=0,Data!X2069+$I$13,IF(P2069&gt;=99,Data!X2069+$I$14,INDEX($E$4:$E$102,P2069)+(Data!X2069-INDEX($F$4:$F$102,P2069))/(INDEX($F$4:$F$102,P2069+1)-INDEX($F$4:$F$102,P2069))*(INDEX($E$4:$E$102,P2069+1)-INDEX($E$4:$E$102,P2069))))</f>
        <v/>
      </c>
      <c r="R2069" s="12">
        <f>IFERROR(MATCH(Data!Y2069,$F$4:$F$102,1),0)</f>
        <v/>
      </c>
      <c r="S2069" s="9">
        <f>IF(R2069=0,Data!Y2069+$I$13,IF(R2069&gt;=99,Data!Y2069+$I$14,INDEX($E$4:$E$102,R2069)+(Data!Y2069-INDEX($F$4:$F$102,R2069))/(INDEX($F$4:$F$102,R2069+1)-INDEX($F$4:$F$102,R2069))*(INDEX($E$4:$E$102,R2069+1)-INDEX($E$4:$E$102,R2069))))</f>
        <v/>
      </c>
    </row>
    <row r="2070">
      <c r="K2070" s="14">
        <f>Data!A2070</f>
        <v/>
      </c>
      <c r="L2070" s="12">
        <f>IF(Occurrence!J2070&lt;=0,-1,IFERROR(MATCH(Occurrence!J2070,$D$4:$D$102,1),0))</f>
        <v/>
      </c>
      <c r="M2070" s="9">
        <f>IF(L2070&lt;0,0,IF(L2070=0,Occurrence!J2070*$I$11,IF(L2070&gt;=99,Occurrence!J2070*$I$12,INDEX($C$4:$C$102,L2070)+(Occurrence!J2070-INDEX($D$4:$D$102,L2070))/(INDEX($D$4:$D$102,L2070+1)-INDEX($D$4:$D$102,L2070))*(INDEX($C$4:$C$102,L2070+1)-INDEX($C$4:$C$102,L2070)))))</f>
        <v/>
      </c>
      <c r="N2070" s="12">
        <f>IF(Occurrence!K2070&lt;=0,-1,IFERROR(MATCH(Occurrence!K2070,$D$4:$D$102,1),0))</f>
        <v/>
      </c>
      <c r="O2070" s="9">
        <f>IF(N2070&lt;0,0,IF(N2070=0,Occurrence!K2070*$I$11,IF(N2070&gt;=99,Occurrence!K2070*$I$12,INDEX($C$4:$C$102,N2070)+(Occurrence!K2070-INDEX($D$4:$D$102,N2070))/(INDEX($D$4:$D$102,N2070+1)-INDEX($D$4:$D$102,N2070))*(INDEX($C$4:$C$102,N2070+1)-INDEX($C$4:$C$102,N2070)))))</f>
        <v/>
      </c>
      <c r="P2070" s="12">
        <f>IFERROR(MATCH(Data!X2070,$F$4:$F$102,1),0)</f>
        <v/>
      </c>
      <c r="Q2070" s="9">
        <f>IF(P2070=0,Data!X2070+$I$13,IF(P2070&gt;=99,Data!X2070+$I$14,INDEX($E$4:$E$102,P2070)+(Data!X2070-INDEX($F$4:$F$102,P2070))/(INDEX($F$4:$F$102,P2070+1)-INDEX($F$4:$F$102,P2070))*(INDEX($E$4:$E$102,P2070+1)-INDEX($E$4:$E$102,P2070))))</f>
        <v/>
      </c>
      <c r="R2070" s="12">
        <f>IFERROR(MATCH(Data!Y2070,$F$4:$F$102,1),0)</f>
        <v/>
      </c>
      <c r="S2070" s="9">
        <f>IF(R2070=0,Data!Y2070+$I$13,IF(R2070&gt;=99,Data!Y2070+$I$14,INDEX($E$4:$E$102,R2070)+(Data!Y2070-INDEX($F$4:$F$102,R2070))/(INDEX($F$4:$F$102,R2070+1)-INDEX($F$4:$F$102,R2070))*(INDEX($E$4:$E$102,R2070+1)-INDEX($E$4:$E$102,R2070))))</f>
        <v/>
      </c>
    </row>
    <row r="2071">
      <c r="K2071" s="14">
        <f>Data!A2071</f>
        <v/>
      </c>
      <c r="L2071" s="12">
        <f>IF(Occurrence!J2071&lt;=0,-1,IFERROR(MATCH(Occurrence!J2071,$D$4:$D$102,1),0))</f>
        <v/>
      </c>
      <c r="M2071" s="9">
        <f>IF(L2071&lt;0,0,IF(L2071=0,Occurrence!J2071*$I$11,IF(L2071&gt;=99,Occurrence!J2071*$I$12,INDEX($C$4:$C$102,L2071)+(Occurrence!J2071-INDEX($D$4:$D$102,L2071))/(INDEX($D$4:$D$102,L2071+1)-INDEX($D$4:$D$102,L2071))*(INDEX($C$4:$C$102,L2071+1)-INDEX($C$4:$C$102,L2071)))))</f>
        <v/>
      </c>
      <c r="N2071" s="12">
        <f>IF(Occurrence!K2071&lt;=0,-1,IFERROR(MATCH(Occurrence!K2071,$D$4:$D$102,1),0))</f>
        <v/>
      </c>
      <c r="O2071" s="9">
        <f>IF(N2071&lt;0,0,IF(N2071=0,Occurrence!K2071*$I$11,IF(N2071&gt;=99,Occurrence!K2071*$I$12,INDEX($C$4:$C$102,N2071)+(Occurrence!K2071-INDEX($D$4:$D$102,N2071))/(INDEX($D$4:$D$102,N2071+1)-INDEX($D$4:$D$102,N2071))*(INDEX($C$4:$C$102,N2071+1)-INDEX($C$4:$C$102,N2071)))))</f>
        <v/>
      </c>
      <c r="P2071" s="12">
        <f>IFERROR(MATCH(Data!X2071,$F$4:$F$102,1),0)</f>
        <v/>
      </c>
      <c r="Q2071" s="9">
        <f>IF(P2071=0,Data!X2071+$I$13,IF(P2071&gt;=99,Data!X2071+$I$14,INDEX($E$4:$E$102,P2071)+(Data!X2071-INDEX($F$4:$F$102,P2071))/(INDEX($F$4:$F$102,P2071+1)-INDEX($F$4:$F$102,P2071))*(INDEX($E$4:$E$102,P2071+1)-INDEX($E$4:$E$102,P2071))))</f>
        <v/>
      </c>
      <c r="R2071" s="12">
        <f>IFERROR(MATCH(Data!Y2071,$F$4:$F$102,1),0)</f>
        <v/>
      </c>
      <c r="S2071" s="9">
        <f>IF(R2071=0,Data!Y2071+$I$13,IF(R2071&gt;=99,Data!Y2071+$I$14,INDEX($E$4:$E$102,R2071)+(Data!Y2071-INDEX($F$4:$F$102,R2071))/(INDEX($F$4:$F$102,R2071+1)-INDEX($F$4:$F$102,R2071))*(INDEX($E$4:$E$102,R2071+1)-INDEX($E$4:$E$102,R2071))))</f>
        <v/>
      </c>
    </row>
    <row r="2072">
      <c r="K2072" s="14">
        <f>Data!A2072</f>
        <v/>
      </c>
      <c r="L2072" s="12">
        <f>IF(Occurrence!J2072&lt;=0,-1,IFERROR(MATCH(Occurrence!J2072,$D$4:$D$102,1),0))</f>
        <v/>
      </c>
      <c r="M2072" s="9">
        <f>IF(L2072&lt;0,0,IF(L2072=0,Occurrence!J2072*$I$11,IF(L2072&gt;=99,Occurrence!J2072*$I$12,INDEX($C$4:$C$102,L2072)+(Occurrence!J2072-INDEX($D$4:$D$102,L2072))/(INDEX($D$4:$D$102,L2072+1)-INDEX($D$4:$D$102,L2072))*(INDEX($C$4:$C$102,L2072+1)-INDEX($C$4:$C$102,L2072)))))</f>
        <v/>
      </c>
      <c r="N2072" s="12">
        <f>IF(Occurrence!K2072&lt;=0,-1,IFERROR(MATCH(Occurrence!K2072,$D$4:$D$102,1),0))</f>
        <v/>
      </c>
      <c r="O2072" s="9">
        <f>IF(N2072&lt;0,0,IF(N2072=0,Occurrence!K2072*$I$11,IF(N2072&gt;=99,Occurrence!K2072*$I$12,INDEX($C$4:$C$102,N2072)+(Occurrence!K2072-INDEX($D$4:$D$102,N2072))/(INDEX($D$4:$D$102,N2072+1)-INDEX($D$4:$D$102,N2072))*(INDEX($C$4:$C$102,N2072+1)-INDEX($C$4:$C$102,N2072)))))</f>
        <v/>
      </c>
      <c r="P2072" s="12">
        <f>IFERROR(MATCH(Data!X2072,$F$4:$F$102,1),0)</f>
        <v/>
      </c>
      <c r="Q2072" s="9">
        <f>IF(P2072=0,Data!X2072+$I$13,IF(P2072&gt;=99,Data!X2072+$I$14,INDEX($E$4:$E$102,P2072)+(Data!X2072-INDEX($F$4:$F$102,P2072))/(INDEX($F$4:$F$102,P2072+1)-INDEX($F$4:$F$102,P2072))*(INDEX($E$4:$E$102,P2072+1)-INDEX($E$4:$E$102,P2072))))</f>
        <v/>
      </c>
      <c r="R2072" s="12">
        <f>IFERROR(MATCH(Data!Y2072,$F$4:$F$102,1),0)</f>
        <v/>
      </c>
      <c r="S2072" s="9">
        <f>IF(R2072=0,Data!Y2072+$I$13,IF(R2072&gt;=99,Data!Y2072+$I$14,INDEX($E$4:$E$102,R2072)+(Data!Y2072-INDEX($F$4:$F$102,R2072))/(INDEX($F$4:$F$102,R2072+1)-INDEX($F$4:$F$102,R2072))*(INDEX($E$4:$E$102,R2072+1)-INDEX($E$4:$E$102,R2072))))</f>
        <v/>
      </c>
    </row>
    <row r="2073">
      <c r="K2073" s="14">
        <f>Data!A2073</f>
        <v/>
      </c>
      <c r="L2073" s="12">
        <f>IF(Occurrence!J2073&lt;=0,-1,IFERROR(MATCH(Occurrence!J2073,$D$4:$D$102,1),0))</f>
        <v/>
      </c>
      <c r="M2073" s="9">
        <f>IF(L2073&lt;0,0,IF(L2073=0,Occurrence!J2073*$I$11,IF(L2073&gt;=99,Occurrence!J2073*$I$12,INDEX($C$4:$C$102,L2073)+(Occurrence!J2073-INDEX($D$4:$D$102,L2073))/(INDEX($D$4:$D$102,L2073+1)-INDEX($D$4:$D$102,L2073))*(INDEX($C$4:$C$102,L2073+1)-INDEX($C$4:$C$102,L2073)))))</f>
        <v/>
      </c>
      <c r="N2073" s="12">
        <f>IF(Occurrence!K2073&lt;=0,-1,IFERROR(MATCH(Occurrence!K2073,$D$4:$D$102,1),0))</f>
        <v/>
      </c>
      <c r="O2073" s="9">
        <f>IF(N2073&lt;0,0,IF(N2073=0,Occurrence!K2073*$I$11,IF(N2073&gt;=99,Occurrence!K2073*$I$12,INDEX($C$4:$C$102,N2073)+(Occurrence!K2073-INDEX($D$4:$D$102,N2073))/(INDEX($D$4:$D$102,N2073+1)-INDEX($D$4:$D$102,N2073))*(INDEX($C$4:$C$102,N2073+1)-INDEX($C$4:$C$102,N2073)))))</f>
        <v/>
      </c>
      <c r="P2073" s="12">
        <f>IFERROR(MATCH(Data!X2073,$F$4:$F$102,1),0)</f>
        <v/>
      </c>
      <c r="Q2073" s="9">
        <f>IF(P2073=0,Data!X2073+$I$13,IF(P2073&gt;=99,Data!X2073+$I$14,INDEX($E$4:$E$102,P2073)+(Data!X2073-INDEX($F$4:$F$102,P2073))/(INDEX($F$4:$F$102,P2073+1)-INDEX($F$4:$F$102,P2073))*(INDEX($E$4:$E$102,P2073+1)-INDEX($E$4:$E$102,P2073))))</f>
        <v/>
      </c>
      <c r="R2073" s="12">
        <f>IFERROR(MATCH(Data!Y2073,$F$4:$F$102,1),0)</f>
        <v/>
      </c>
      <c r="S2073" s="9">
        <f>IF(R2073=0,Data!Y2073+$I$13,IF(R2073&gt;=99,Data!Y2073+$I$14,INDEX($E$4:$E$102,R2073)+(Data!Y2073-INDEX($F$4:$F$102,R2073))/(INDEX($F$4:$F$102,R2073+1)-INDEX($F$4:$F$102,R2073))*(INDEX($E$4:$E$102,R2073+1)-INDEX($E$4:$E$102,R2073))))</f>
        <v/>
      </c>
    </row>
    <row r="2074">
      <c r="K2074" s="14">
        <f>Data!A2074</f>
        <v/>
      </c>
      <c r="L2074" s="12">
        <f>IF(Occurrence!J2074&lt;=0,-1,IFERROR(MATCH(Occurrence!J2074,$D$4:$D$102,1),0))</f>
        <v/>
      </c>
      <c r="M2074" s="9">
        <f>IF(L2074&lt;0,0,IF(L2074=0,Occurrence!J2074*$I$11,IF(L2074&gt;=99,Occurrence!J2074*$I$12,INDEX($C$4:$C$102,L2074)+(Occurrence!J2074-INDEX($D$4:$D$102,L2074))/(INDEX($D$4:$D$102,L2074+1)-INDEX($D$4:$D$102,L2074))*(INDEX($C$4:$C$102,L2074+1)-INDEX($C$4:$C$102,L2074)))))</f>
        <v/>
      </c>
      <c r="N2074" s="12">
        <f>IF(Occurrence!K2074&lt;=0,-1,IFERROR(MATCH(Occurrence!K2074,$D$4:$D$102,1),0))</f>
        <v/>
      </c>
      <c r="O2074" s="9">
        <f>IF(N2074&lt;0,0,IF(N2074=0,Occurrence!K2074*$I$11,IF(N2074&gt;=99,Occurrence!K2074*$I$12,INDEX($C$4:$C$102,N2074)+(Occurrence!K2074-INDEX($D$4:$D$102,N2074))/(INDEX($D$4:$D$102,N2074+1)-INDEX($D$4:$D$102,N2074))*(INDEX($C$4:$C$102,N2074+1)-INDEX($C$4:$C$102,N2074)))))</f>
        <v/>
      </c>
      <c r="P2074" s="12">
        <f>IFERROR(MATCH(Data!X2074,$F$4:$F$102,1),0)</f>
        <v/>
      </c>
      <c r="Q2074" s="9">
        <f>IF(P2074=0,Data!X2074+$I$13,IF(P2074&gt;=99,Data!X2074+$I$14,INDEX($E$4:$E$102,P2074)+(Data!X2074-INDEX($F$4:$F$102,P2074))/(INDEX($F$4:$F$102,P2074+1)-INDEX($F$4:$F$102,P2074))*(INDEX($E$4:$E$102,P2074+1)-INDEX($E$4:$E$102,P2074))))</f>
        <v/>
      </c>
      <c r="R2074" s="12">
        <f>IFERROR(MATCH(Data!Y2074,$F$4:$F$102,1),0)</f>
        <v/>
      </c>
      <c r="S2074" s="9">
        <f>IF(R2074=0,Data!Y2074+$I$13,IF(R2074&gt;=99,Data!Y2074+$I$14,INDEX($E$4:$E$102,R2074)+(Data!Y2074-INDEX($F$4:$F$102,R2074))/(INDEX($F$4:$F$102,R2074+1)-INDEX($F$4:$F$102,R2074))*(INDEX($E$4:$E$102,R2074+1)-INDEX($E$4:$E$102,R2074))))</f>
        <v/>
      </c>
    </row>
    <row r="2075">
      <c r="K2075" s="14">
        <f>Data!A2075</f>
        <v/>
      </c>
      <c r="L2075" s="12">
        <f>IF(Occurrence!J2075&lt;=0,-1,IFERROR(MATCH(Occurrence!J2075,$D$4:$D$102,1),0))</f>
        <v/>
      </c>
      <c r="M2075" s="9">
        <f>IF(L2075&lt;0,0,IF(L2075=0,Occurrence!J2075*$I$11,IF(L2075&gt;=99,Occurrence!J2075*$I$12,INDEX($C$4:$C$102,L2075)+(Occurrence!J2075-INDEX($D$4:$D$102,L2075))/(INDEX($D$4:$D$102,L2075+1)-INDEX($D$4:$D$102,L2075))*(INDEX($C$4:$C$102,L2075+1)-INDEX($C$4:$C$102,L2075)))))</f>
        <v/>
      </c>
      <c r="N2075" s="12">
        <f>IF(Occurrence!K2075&lt;=0,-1,IFERROR(MATCH(Occurrence!K2075,$D$4:$D$102,1),0))</f>
        <v/>
      </c>
      <c r="O2075" s="9">
        <f>IF(N2075&lt;0,0,IF(N2075=0,Occurrence!K2075*$I$11,IF(N2075&gt;=99,Occurrence!K2075*$I$12,INDEX($C$4:$C$102,N2075)+(Occurrence!K2075-INDEX($D$4:$D$102,N2075))/(INDEX($D$4:$D$102,N2075+1)-INDEX($D$4:$D$102,N2075))*(INDEX($C$4:$C$102,N2075+1)-INDEX($C$4:$C$102,N2075)))))</f>
        <v/>
      </c>
      <c r="P2075" s="12">
        <f>IFERROR(MATCH(Data!X2075,$F$4:$F$102,1),0)</f>
        <v/>
      </c>
      <c r="Q2075" s="9">
        <f>IF(P2075=0,Data!X2075+$I$13,IF(P2075&gt;=99,Data!X2075+$I$14,INDEX($E$4:$E$102,P2075)+(Data!X2075-INDEX($F$4:$F$102,P2075))/(INDEX($F$4:$F$102,P2075+1)-INDEX($F$4:$F$102,P2075))*(INDEX($E$4:$E$102,P2075+1)-INDEX($E$4:$E$102,P2075))))</f>
        <v/>
      </c>
      <c r="R2075" s="12">
        <f>IFERROR(MATCH(Data!Y2075,$F$4:$F$102,1),0)</f>
        <v/>
      </c>
      <c r="S2075" s="9">
        <f>IF(R2075=0,Data!Y2075+$I$13,IF(R2075&gt;=99,Data!Y2075+$I$14,INDEX($E$4:$E$102,R2075)+(Data!Y2075-INDEX($F$4:$F$102,R2075))/(INDEX($F$4:$F$102,R2075+1)-INDEX($F$4:$F$102,R2075))*(INDEX($E$4:$E$102,R2075+1)-INDEX($E$4:$E$102,R2075))))</f>
        <v/>
      </c>
    </row>
    <row r="2076">
      <c r="K2076" s="14">
        <f>Data!A2076</f>
        <v/>
      </c>
      <c r="L2076" s="12">
        <f>IF(Occurrence!J2076&lt;=0,-1,IFERROR(MATCH(Occurrence!J2076,$D$4:$D$102,1),0))</f>
        <v/>
      </c>
      <c r="M2076" s="9">
        <f>IF(L2076&lt;0,0,IF(L2076=0,Occurrence!J2076*$I$11,IF(L2076&gt;=99,Occurrence!J2076*$I$12,INDEX($C$4:$C$102,L2076)+(Occurrence!J2076-INDEX($D$4:$D$102,L2076))/(INDEX($D$4:$D$102,L2076+1)-INDEX($D$4:$D$102,L2076))*(INDEX($C$4:$C$102,L2076+1)-INDEX($C$4:$C$102,L2076)))))</f>
        <v/>
      </c>
      <c r="N2076" s="12">
        <f>IF(Occurrence!K2076&lt;=0,-1,IFERROR(MATCH(Occurrence!K2076,$D$4:$D$102,1),0))</f>
        <v/>
      </c>
      <c r="O2076" s="9">
        <f>IF(N2076&lt;0,0,IF(N2076=0,Occurrence!K2076*$I$11,IF(N2076&gt;=99,Occurrence!K2076*$I$12,INDEX($C$4:$C$102,N2076)+(Occurrence!K2076-INDEX($D$4:$D$102,N2076))/(INDEX($D$4:$D$102,N2076+1)-INDEX($D$4:$D$102,N2076))*(INDEX($C$4:$C$102,N2076+1)-INDEX($C$4:$C$102,N2076)))))</f>
        <v/>
      </c>
      <c r="P2076" s="12">
        <f>IFERROR(MATCH(Data!X2076,$F$4:$F$102,1),0)</f>
        <v/>
      </c>
      <c r="Q2076" s="9">
        <f>IF(P2076=0,Data!X2076+$I$13,IF(P2076&gt;=99,Data!X2076+$I$14,INDEX($E$4:$E$102,P2076)+(Data!X2076-INDEX($F$4:$F$102,P2076))/(INDEX($F$4:$F$102,P2076+1)-INDEX($F$4:$F$102,P2076))*(INDEX($E$4:$E$102,P2076+1)-INDEX($E$4:$E$102,P2076))))</f>
        <v/>
      </c>
      <c r="R2076" s="12">
        <f>IFERROR(MATCH(Data!Y2076,$F$4:$F$102,1),0)</f>
        <v/>
      </c>
      <c r="S2076" s="9">
        <f>IF(R2076=0,Data!Y2076+$I$13,IF(R2076&gt;=99,Data!Y2076+$I$14,INDEX($E$4:$E$102,R2076)+(Data!Y2076-INDEX($F$4:$F$102,R2076))/(INDEX($F$4:$F$102,R2076+1)-INDEX($F$4:$F$102,R2076))*(INDEX($E$4:$E$102,R2076+1)-INDEX($E$4:$E$102,R2076))))</f>
        <v/>
      </c>
    </row>
    <row r="2077">
      <c r="K2077" s="14">
        <f>Data!A2077</f>
        <v/>
      </c>
      <c r="L2077" s="12">
        <f>IF(Occurrence!J2077&lt;=0,-1,IFERROR(MATCH(Occurrence!J2077,$D$4:$D$102,1),0))</f>
        <v/>
      </c>
      <c r="M2077" s="9">
        <f>IF(L2077&lt;0,0,IF(L2077=0,Occurrence!J2077*$I$11,IF(L2077&gt;=99,Occurrence!J2077*$I$12,INDEX($C$4:$C$102,L2077)+(Occurrence!J2077-INDEX($D$4:$D$102,L2077))/(INDEX($D$4:$D$102,L2077+1)-INDEX($D$4:$D$102,L2077))*(INDEX($C$4:$C$102,L2077+1)-INDEX($C$4:$C$102,L2077)))))</f>
        <v/>
      </c>
      <c r="N2077" s="12">
        <f>IF(Occurrence!K2077&lt;=0,-1,IFERROR(MATCH(Occurrence!K2077,$D$4:$D$102,1),0))</f>
        <v/>
      </c>
      <c r="O2077" s="9">
        <f>IF(N2077&lt;0,0,IF(N2077=0,Occurrence!K2077*$I$11,IF(N2077&gt;=99,Occurrence!K2077*$I$12,INDEX($C$4:$C$102,N2077)+(Occurrence!K2077-INDEX($D$4:$D$102,N2077))/(INDEX($D$4:$D$102,N2077+1)-INDEX($D$4:$D$102,N2077))*(INDEX($C$4:$C$102,N2077+1)-INDEX($C$4:$C$102,N2077)))))</f>
        <v/>
      </c>
      <c r="P2077" s="12">
        <f>IFERROR(MATCH(Data!X2077,$F$4:$F$102,1),0)</f>
        <v/>
      </c>
      <c r="Q2077" s="9">
        <f>IF(P2077=0,Data!X2077+$I$13,IF(P2077&gt;=99,Data!X2077+$I$14,INDEX($E$4:$E$102,P2077)+(Data!X2077-INDEX($F$4:$F$102,P2077))/(INDEX($F$4:$F$102,P2077+1)-INDEX($F$4:$F$102,P2077))*(INDEX($E$4:$E$102,P2077+1)-INDEX($E$4:$E$102,P2077))))</f>
        <v/>
      </c>
      <c r="R2077" s="12">
        <f>IFERROR(MATCH(Data!Y2077,$F$4:$F$102,1),0)</f>
        <v/>
      </c>
      <c r="S2077" s="9">
        <f>IF(R2077=0,Data!Y2077+$I$13,IF(R2077&gt;=99,Data!Y2077+$I$14,INDEX($E$4:$E$102,R2077)+(Data!Y2077-INDEX($F$4:$F$102,R2077))/(INDEX($F$4:$F$102,R2077+1)-INDEX($F$4:$F$102,R2077))*(INDEX($E$4:$E$102,R2077+1)-INDEX($E$4:$E$102,R2077))))</f>
        <v/>
      </c>
    </row>
    <row r="2078">
      <c r="K2078" s="14">
        <f>Data!A2078</f>
        <v/>
      </c>
      <c r="L2078" s="12">
        <f>IF(Occurrence!J2078&lt;=0,-1,IFERROR(MATCH(Occurrence!J2078,$D$4:$D$102,1),0))</f>
        <v/>
      </c>
      <c r="M2078" s="9">
        <f>IF(L2078&lt;0,0,IF(L2078=0,Occurrence!J2078*$I$11,IF(L2078&gt;=99,Occurrence!J2078*$I$12,INDEX($C$4:$C$102,L2078)+(Occurrence!J2078-INDEX($D$4:$D$102,L2078))/(INDEX($D$4:$D$102,L2078+1)-INDEX($D$4:$D$102,L2078))*(INDEX($C$4:$C$102,L2078+1)-INDEX($C$4:$C$102,L2078)))))</f>
        <v/>
      </c>
      <c r="N2078" s="12">
        <f>IF(Occurrence!K2078&lt;=0,-1,IFERROR(MATCH(Occurrence!K2078,$D$4:$D$102,1),0))</f>
        <v/>
      </c>
      <c r="O2078" s="9">
        <f>IF(N2078&lt;0,0,IF(N2078=0,Occurrence!K2078*$I$11,IF(N2078&gt;=99,Occurrence!K2078*$I$12,INDEX($C$4:$C$102,N2078)+(Occurrence!K2078-INDEX($D$4:$D$102,N2078))/(INDEX($D$4:$D$102,N2078+1)-INDEX($D$4:$D$102,N2078))*(INDEX($C$4:$C$102,N2078+1)-INDEX($C$4:$C$102,N2078)))))</f>
        <v/>
      </c>
      <c r="P2078" s="12">
        <f>IFERROR(MATCH(Data!X2078,$F$4:$F$102,1),0)</f>
        <v/>
      </c>
      <c r="Q2078" s="9">
        <f>IF(P2078=0,Data!X2078+$I$13,IF(P2078&gt;=99,Data!X2078+$I$14,INDEX($E$4:$E$102,P2078)+(Data!X2078-INDEX($F$4:$F$102,P2078))/(INDEX($F$4:$F$102,P2078+1)-INDEX($F$4:$F$102,P2078))*(INDEX($E$4:$E$102,P2078+1)-INDEX($E$4:$E$102,P2078))))</f>
        <v/>
      </c>
      <c r="R2078" s="12">
        <f>IFERROR(MATCH(Data!Y2078,$F$4:$F$102,1),0)</f>
        <v/>
      </c>
      <c r="S2078" s="9">
        <f>IF(R2078=0,Data!Y2078+$I$13,IF(R2078&gt;=99,Data!Y2078+$I$14,INDEX($E$4:$E$102,R2078)+(Data!Y2078-INDEX($F$4:$F$102,R2078))/(INDEX($F$4:$F$102,R2078+1)-INDEX($F$4:$F$102,R2078))*(INDEX($E$4:$E$102,R2078+1)-INDEX($E$4:$E$102,R2078))))</f>
        <v/>
      </c>
    </row>
    <row r="2079">
      <c r="K2079" s="14">
        <f>Data!A2079</f>
        <v/>
      </c>
      <c r="L2079" s="12">
        <f>IF(Occurrence!J2079&lt;=0,-1,IFERROR(MATCH(Occurrence!J2079,$D$4:$D$102,1),0))</f>
        <v/>
      </c>
      <c r="M2079" s="9">
        <f>IF(L2079&lt;0,0,IF(L2079=0,Occurrence!J2079*$I$11,IF(L2079&gt;=99,Occurrence!J2079*$I$12,INDEX($C$4:$C$102,L2079)+(Occurrence!J2079-INDEX($D$4:$D$102,L2079))/(INDEX($D$4:$D$102,L2079+1)-INDEX($D$4:$D$102,L2079))*(INDEX($C$4:$C$102,L2079+1)-INDEX($C$4:$C$102,L2079)))))</f>
        <v/>
      </c>
      <c r="N2079" s="12">
        <f>IF(Occurrence!K2079&lt;=0,-1,IFERROR(MATCH(Occurrence!K2079,$D$4:$D$102,1),0))</f>
        <v/>
      </c>
      <c r="O2079" s="9">
        <f>IF(N2079&lt;0,0,IF(N2079=0,Occurrence!K2079*$I$11,IF(N2079&gt;=99,Occurrence!K2079*$I$12,INDEX($C$4:$C$102,N2079)+(Occurrence!K2079-INDEX($D$4:$D$102,N2079))/(INDEX($D$4:$D$102,N2079+1)-INDEX($D$4:$D$102,N2079))*(INDEX($C$4:$C$102,N2079+1)-INDEX($C$4:$C$102,N2079)))))</f>
        <v/>
      </c>
      <c r="P2079" s="12">
        <f>IFERROR(MATCH(Data!X2079,$F$4:$F$102,1),0)</f>
        <v/>
      </c>
      <c r="Q2079" s="9">
        <f>IF(P2079=0,Data!X2079+$I$13,IF(P2079&gt;=99,Data!X2079+$I$14,INDEX($E$4:$E$102,P2079)+(Data!X2079-INDEX($F$4:$F$102,P2079))/(INDEX($F$4:$F$102,P2079+1)-INDEX($F$4:$F$102,P2079))*(INDEX($E$4:$E$102,P2079+1)-INDEX($E$4:$E$102,P2079))))</f>
        <v/>
      </c>
      <c r="R2079" s="12">
        <f>IFERROR(MATCH(Data!Y2079,$F$4:$F$102,1),0)</f>
        <v/>
      </c>
      <c r="S2079" s="9">
        <f>IF(R2079=0,Data!Y2079+$I$13,IF(R2079&gt;=99,Data!Y2079+$I$14,INDEX($E$4:$E$102,R2079)+(Data!Y2079-INDEX($F$4:$F$102,R2079))/(INDEX($F$4:$F$102,R2079+1)-INDEX($F$4:$F$102,R2079))*(INDEX($E$4:$E$102,R2079+1)-INDEX($E$4:$E$102,R2079))))</f>
        <v/>
      </c>
    </row>
    <row r="2080">
      <c r="K2080" s="14">
        <f>Data!A2080</f>
        <v/>
      </c>
      <c r="L2080" s="12">
        <f>IF(Occurrence!J2080&lt;=0,-1,IFERROR(MATCH(Occurrence!J2080,$D$4:$D$102,1),0))</f>
        <v/>
      </c>
      <c r="M2080" s="9">
        <f>IF(L2080&lt;0,0,IF(L2080=0,Occurrence!J2080*$I$11,IF(L2080&gt;=99,Occurrence!J2080*$I$12,INDEX($C$4:$C$102,L2080)+(Occurrence!J2080-INDEX($D$4:$D$102,L2080))/(INDEX($D$4:$D$102,L2080+1)-INDEX($D$4:$D$102,L2080))*(INDEX($C$4:$C$102,L2080+1)-INDEX($C$4:$C$102,L2080)))))</f>
        <v/>
      </c>
      <c r="N2080" s="12">
        <f>IF(Occurrence!K2080&lt;=0,-1,IFERROR(MATCH(Occurrence!K2080,$D$4:$D$102,1),0))</f>
        <v/>
      </c>
      <c r="O2080" s="9">
        <f>IF(N2080&lt;0,0,IF(N2080=0,Occurrence!K2080*$I$11,IF(N2080&gt;=99,Occurrence!K2080*$I$12,INDEX($C$4:$C$102,N2080)+(Occurrence!K2080-INDEX($D$4:$D$102,N2080))/(INDEX($D$4:$D$102,N2080+1)-INDEX($D$4:$D$102,N2080))*(INDEX($C$4:$C$102,N2080+1)-INDEX($C$4:$C$102,N2080)))))</f>
        <v/>
      </c>
      <c r="P2080" s="12">
        <f>IFERROR(MATCH(Data!X2080,$F$4:$F$102,1),0)</f>
        <v/>
      </c>
      <c r="Q2080" s="9">
        <f>IF(P2080=0,Data!X2080+$I$13,IF(P2080&gt;=99,Data!X2080+$I$14,INDEX($E$4:$E$102,P2080)+(Data!X2080-INDEX($F$4:$F$102,P2080))/(INDEX($F$4:$F$102,P2080+1)-INDEX($F$4:$F$102,P2080))*(INDEX($E$4:$E$102,P2080+1)-INDEX($E$4:$E$102,P2080))))</f>
        <v/>
      </c>
      <c r="R2080" s="12">
        <f>IFERROR(MATCH(Data!Y2080,$F$4:$F$102,1),0)</f>
        <v/>
      </c>
      <c r="S2080" s="9">
        <f>IF(R2080=0,Data!Y2080+$I$13,IF(R2080&gt;=99,Data!Y2080+$I$14,INDEX($E$4:$E$102,R2080)+(Data!Y2080-INDEX($F$4:$F$102,R2080))/(INDEX($F$4:$F$102,R2080+1)-INDEX($F$4:$F$102,R2080))*(INDEX($E$4:$E$102,R2080+1)-INDEX($E$4:$E$102,R2080))))</f>
        <v/>
      </c>
    </row>
    <row r="2081">
      <c r="K2081" s="14">
        <f>Data!A2081</f>
        <v/>
      </c>
      <c r="L2081" s="12">
        <f>IF(Occurrence!J2081&lt;=0,-1,IFERROR(MATCH(Occurrence!J2081,$D$4:$D$102,1),0))</f>
        <v/>
      </c>
      <c r="M2081" s="9">
        <f>IF(L2081&lt;0,0,IF(L2081=0,Occurrence!J2081*$I$11,IF(L2081&gt;=99,Occurrence!J2081*$I$12,INDEX($C$4:$C$102,L2081)+(Occurrence!J2081-INDEX($D$4:$D$102,L2081))/(INDEX($D$4:$D$102,L2081+1)-INDEX($D$4:$D$102,L2081))*(INDEX($C$4:$C$102,L2081+1)-INDEX($C$4:$C$102,L2081)))))</f>
        <v/>
      </c>
      <c r="N2081" s="12">
        <f>IF(Occurrence!K2081&lt;=0,-1,IFERROR(MATCH(Occurrence!K2081,$D$4:$D$102,1),0))</f>
        <v/>
      </c>
      <c r="O2081" s="9">
        <f>IF(N2081&lt;0,0,IF(N2081=0,Occurrence!K2081*$I$11,IF(N2081&gt;=99,Occurrence!K2081*$I$12,INDEX($C$4:$C$102,N2081)+(Occurrence!K2081-INDEX($D$4:$D$102,N2081))/(INDEX($D$4:$D$102,N2081+1)-INDEX($D$4:$D$102,N2081))*(INDEX($C$4:$C$102,N2081+1)-INDEX($C$4:$C$102,N2081)))))</f>
        <v/>
      </c>
      <c r="P2081" s="12">
        <f>IFERROR(MATCH(Data!X2081,$F$4:$F$102,1),0)</f>
        <v/>
      </c>
      <c r="Q2081" s="9">
        <f>IF(P2081=0,Data!X2081+$I$13,IF(P2081&gt;=99,Data!X2081+$I$14,INDEX($E$4:$E$102,P2081)+(Data!X2081-INDEX($F$4:$F$102,P2081))/(INDEX($F$4:$F$102,P2081+1)-INDEX($F$4:$F$102,P2081))*(INDEX($E$4:$E$102,P2081+1)-INDEX($E$4:$E$102,P2081))))</f>
        <v/>
      </c>
      <c r="R2081" s="12">
        <f>IFERROR(MATCH(Data!Y2081,$F$4:$F$102,1),0)</f>
        <v/>
      </c>
      <c r="S2081" s="9">
        <f>IF(R2081=0,Data!Y2081+$I$13,IF(R2081&gt;=99,Data!Y2081+$I$14,INDEX($E$4:$E$102,R2081)+(Data!Y2081-INDEX($F$4:$F$102,R2081))/(INDEX($F$4:$F$102,R2081+1)-INDEX($F$4:$F$102,R2081))*(INDEX($E$4:$E$102,R2081+1)-INDEX($E$4:$E$102,R2081))))</f>
        <v/>
      </c>
    </row>
    <row r="2082">
      <c r="K2082" s="14">
        <f>Data!A2082</f>
        <v/>
      </c>
      <c r="L2082" s="12">
        <f>IF(Occurrence!J2082&lt;=0,-1,IFERROR(MATCH(Occurrence!J2082,$D$4:$D$102,1),0))</f>
        <v/>
      </c>
      <c r="M2082" s="9">
        <f>IF(L2082&lt;0,0,IF(L2082=0,Occurrence!J2082*$I$11,IF(L2082&gt;=99,Occurrence!J2082*$I$12,INDEX($C$4:$C$102,L2082)+(Occurrence!J2082-INDEX($D$4:$D$102,L2082))/(INDEX($D$4:$D$102,L2082+1)-INDEX($D$4:$D$102,L2082))*(INDEX($C$4:$C$102,L2082+1)-INDEX($C$4:$C$102,L2082)))))</f>
        <v/>
      </c>
      <c r="N2082" s="12">
        <f>IF(Occurrence!K2082&lt;=0,-1,IFERROR(MATCH(Occurrence!K2082,$D$4:$D$102,1),0))</f>
        <v/>
      </c>
      <c r="O2082" s="9">
        <f>IF(N2082&lt;0,0,IF(N2082=0,Occurrence!K2082*$I$11,IF(N2082&gt;=99,Occurrence!K2082*$I$12,INDEX($C$4:$C$102,N2082)+(Occurrence!K2082-INDEX($D$4:$D$102,N2082))/(INDEX($D$4:$D$102,N2082+1)-INDEX($D$4:$D$102,N2082))*(INDEX($C$4:$C$102,N2082+1)-INDEX($C$4:$C$102,N2082)))))</f>
        <v/>
      </c>
      <c r="P2082" s="12">
        <f>IFERROR(MATCH(Data!X2082,$F$4:$F$102,1),0)</f>
        <v/>
      </c>
      <c r="Q2082" s="9">
        <f>IF(P2082=0,Data!X2082+$I$13,IF(P2082&gt;=99,Data!X2082+$I$14,INDEX($E$4:$E$102,P2082)+(Data!X2082-INDEX($F$4:$F$102,P2082))/(INDEX($F$4:$F$102,P2082+1)-INDEX($F$4:$F$102,P2082))*(INDEX($E$4:$E$102,P2082+1)-INDEX($E$4:$E$102,P2082))))</f>
        <v/>
      </c>
      <c r="R2082" s="12">
        <f>IFERROR(MATCH(Data!Y2082,$F$4:$F$102,1),0)</f>
        <v/>
      </c>
      <c r="S2082" s="9">
        <f>IF(R2082=0,Data!Y2082+$I$13,IF(R2082&gt;=99,Data!Y2082+$I$14,INDEX($E$4:$E$102,R2082)+(Data!Y2082-INDEX($F$4:$F$102,R2082))/(INDEX($F$4:$F$102,R2082+1)-INDEX($F$4:$F$102,R2082))*(INDEX($E$4:$E$102,R2082+1)-INDEX($E$4:$E$102,R2082))))</f>
        <v/>
      </c>
    </row>
    <row r="2083">
      <c r="K2083" s="14">
        <f>Data!A2083</f>
        <v/>
      </c>
      <c r="L2083" s="12">
        <f>IF(Occurrence!J2083&lt;=0,-1,IFERROR(MATCH(Occurrence!J2083,$D$4:$D$102,1),0))</f>
        <v/>
      </c>
      <c r="M2083" s="9">
        <f>IF(L2083&lt;0,0,IF(L2083=0,Occurrence!J2083*$I$11,IF(L2083&gt;=99,Occurrence!J2083*$I$12,INDEX($C$4:$C$102,L2083)+(Occurrence!J2083-INDEX($D$4:$D$102,L2083))/(INDEX($D$4:$D$102,L2083+1)-INDEX($D$4:$D$102,L2083))*(INDEX($C$4:$C$102,L2083+1)-INDEX($C$4:$C$102,L2083)))))</f>
        <v/>
      </c>
      <c r="N2083" s="12">
        <f>IF(Occurrence!K2083&lt;=0,-1,IFERROR(MATCH(Occurrence!K2083,$D$4:$D$102,1),0))</f>
        <v/>
      </c>
      <c r="O2083" s="9">
        <f>IF(N2083&lt;0,0,IF(N2083=0,Occurrence!K2083*$I$11,IF(N2083&gt;=99,Occurrence!K2083*$I$12,INDEX($C$4:$C$102,N2083)+(Occurrence!K2083-INDEX($D$4:$D$102,N2083))/(INDEX($D$4:$D$102,N2083+1)-INDEX($D$4:$D$102,N2083))*(INDEX($C$4:$C$102,N2083+1)-INDEX($C$4:$C$102,N2083)))))</f>
        <v/>
      </c>
      <c r="P2083" s="12">
        <f>IFERROR(MATCH(Data!X2083,$F$4:$F$102,1),0)</f>
        <v/>
      </c>
      <c r="Q2083" s="9">
        <f>IF(P2083=0,Data!X2083+$I$13,IF(P2083&gt;=99,Data!X2083+$I$14,INDEX($E$4:$E$102,P2083)+(Data!X2083-INDEX($F$4:$F$102,P2083))/(INDEX($F$4:$F$102,P2083+1)-INDEX($F$4:$F$102,P2083))*(INDEX($E$4:$E$102,P2083+1)-INDEX($E$4:$E$102,P2083))))</f>
        <v/>
      </c>
      <c r="R2083" s="12">
        <f>IFERROR(MATCH(Data!Y2083,$F$4:$F$102,1),0)</f>
        <v/>
      </c>
      <c r="S2083" s="9">
        <f>IF(R2083=0,Data!Y2083+$I$13,IF(R2083&gt;=99,Data!Y2083+$I$14,INDEX($E$4:$E$102,R2083)+(Data!Y2083-INDEX($F$4:$F$102,R2083))/(INDEX($F$4:$F$102,R2083+1)-INDEX($F$4:$F$102,R2083))*(INDEX($E$4:$E$102,R2083+1)-INDEX($E$4:$E$102,R2083))))</f>
        <v/>
      </c>
    </row>
    <row r="2084">
      <c r="K2084" s="14">
        <f>Data!A2084</f>
        <v/>
      </c>
      <c r="L2084" s="12">
        <f>IF(Occurrence!J2084&lt;=0,-1,IFERROR(MATCH(Occurrence!J2084,$D$4:$D$102,1),0))</f>
        <v/>
      </c>
      <c r="M2084" s="9">
        <f>IF(L2084&lt;0,0,IF(L2084=0,Occurrence!J2084*$I$11,IF(L2084&gt;=99,Occurrence!J2084*$I$12,INDEX($C$4:$C$102,L2084)+(Occurrence!J2084-INDEX($D$4:$D$102,L2084))/(INDEX($D$4:$D$102,L2084+1)-INDEX($D$4:$D$102,L2084))*(INDEX($C$4:$C$102,L2084+1)-INDEX($C$4:$C$102,L2084)))))</f>
        <v/>
      </c>
      <c r="N2084" s="12">
        <f>IF(Occurrence!K2084&lt;=0,-1,IFERROR(MATCH(Occurrence!K2084,$D$4:$D$102,1),0))</f>
        <v/>
      </c>
      <c r="O2084" s="9">
        <f>IF(N2084&lt;0,0,IF(N2084=0,Occurrence!K2084*$I$11,IF(N2084&gt;=99,Occurrence!K2084*$I$12,INDEX($C$4:$C$102,N2084)+(Occurrence!K2084-INDEX($D$4:$D$102,N2084))/(INDEX($D$4:$D$102,N2084+1)-INDEX($D$4:$D$102,N2084))*(INDEX($C$4:$C$102,N2084+1)-INDEX($C$4:$C$102,N2084)))))</f>
        <v/>
      </c>
      <c r="P2084" s="12">
        <f>IFERROR(MATCH(Data!X2084,$F$4:$F$102,1),0)</f>
        <v/>
      </c>
      <c r="Q2084" s="9">
        <f>IF(P2084=0,Data!X2084+$I$13,IF(P2084&gt;=99,Data!X2084+$I$14,INDEX($E$4:$E$102,P2084)+(Data!X2084-INDEX($F$4:$F$102,P2084))/(INDEX($F$4:$F$102,P2084+1)-INDEX($F$4:$F$102,P2084))*(INDEX($E$4:$E$102,P2084+1)-INDEX($E$4:$E$102,P2084))))</f>
        <v/>
      </c>
      <c r="R2084" s="12">
        <f>IFERROR(MATCH(Data!Y2084,$F$4:$F$102,1),0)</f>
        <v/>
      </c>
      <c r="S2084" s="9">
        <f>IF(R2084=0,Data!Y2084+$I$13,IF(R2084&gt;=99,Data!Y2084+$I$14,INDEX($E$4:$E$102,R2084)+(Data!Y2084-INDEX($F$4:$F$102,R2084))/(INDEX($F$4:$F$102,R2084+1)-INDEX($F$4:$F$102,R2084))*(INDEX($E$4:$E$102,R2084+1)-INDEX($E$4:$E$102,R2084))))</f>
        <v/>
      </c>
    </row>
    <row r="2085">
      <c r="K2085" s="14">
        <f>Data!A2085</f>
        <v/>
      </c>
      <c r="L2085" s="12">
        <f>IF(Occurrence!J2085&lt;=0,-1,IFERROR(MATCH(Occurrence!J2085,$D$4:$D$102,1),0))</f>
        <v/>
      </c>
      <c r="M2085" s="9">
        <f>IF(L2085&lt;0,0,IF(L2085=0,Occurrence!J2085*$I$11,IF(L2085&gt;=99,Occurrence!J2085*$I$12,INDEX($C$4:$C$102,L2085)+(Occurrence!J2085-INDEX($D$4:$D$102,L2085))/(INDEX($D$4:$D$102,L2085+1)-INDEX($D$4:$D$102,L2085))*(INDEX($C$4:$C$102,L2085+1)-INDEX($C$4:$C$102,L2085)))))</f>
        <v/>
      </c>
      <c r="N2085" s="12">
        <f>IF(Occurrence!K2085&lt;=0,-1,IFERROR(MATCH(Occurrence!K2085,$D$4:$D$102,1),0))</f>
        <v/>
      </c>
      <c r="O2085" s="9">
        <f>IF(N2085&lt;0,0,IF(N2085=0,Occurrence!K2085*$I$11,IF(N2085&gt;=99,Occurrence!K2085*$I$12,INDEX($C$4:$C$102,N2085)+(Occurrence!K2085-INDEX($D$4:$D$102,N2085))/(INDEX($D$4:$D$102,N2085+1)-INDEX($D$4:$D$102,N2085))*(INDEX($C$4:$C$102,N2085+1)-INDEX($C$4:$C$102,N2085)))))</f>
        <v/>
      </c>
      <c r="P2085" s="12">
        <f>IFERROR(MATCH(Data!X2085,$F$4:$F$102,1),0)</f>
        <v/>
      </c>
      <c r="Q2085" s="9">
        <f>IF(P2085=0,Data!X2085+$I$13,IF(P2085&gt;=99,Data!X2085+$I$14,INDEX($E$4:$E$102,P2085)+(Data!X2085-INDEX($F$4:$F$102,P2085))/(INDEX($F$4:$F$102,P2085+1)-INDEX($F$4:$F$102,P2085))*(INDEX($E$4:$E$102,P2085+1)-INDEX($E$4:$E$102,P2085))))</f>
        <v/>
      </c>
      <c r="R2085" s="12">
        <f>IFERROR(MATCH(Data!Y2085,$F$4:$F$102,1),0)</f>
        <v/>
      </c>
      <c r="S2085" s="9">
        <f>IF(R2085=0,Data!Y2085+$I$13,IF(R2085&gt;=99,Data!Y2085+$I$14,INDEX($E$4:$E$102,R2085)+(Data!Y2085-INDEX($F$4:$F$102,R2085))/(INDEX($F$4:$F$102,R2085+1)-INDEX($F$4:$F$102,R2085))*(INDEX($E$4:$E$102,R2085+1)-INDEX($E$4:$E$102,R2085))))</f>
        <v/>
      </c>
    </row>
    <row r="2086">
      <c r="K2086" s="14">
        <f>Data!A2086</f>
        <v/>
      </c>
      <c r="L2086" s="12">
        <f>IF(Occurrence!J2086&lt;=0,-1,IFERROR(MATCH(Occurrence!J2086,$D$4:$D$102,1),0))</f>
        <v/>
      </c>
      <c r="M2086" s="9">
        <f>IF(L2086&lt;0,0,IF(L2086=0,Occurrence!J2086*$I$11,IF(L2086&gt;=99,Occurrence!J2086*$I$12,INDEX($C$4:$C$102,L2086)+(Occurrence!J2086-INDEX($D$4:$D$102,L2086))/(INDEX($D$4:$D$102,L2086+1)-INDEX($D$4:$D$102,L2086))*(INDEX($C$4:$C$102,L2086+1)-INDEX($C$4:$C$102,L2086)))))</f>
        <v/>
      </c>
      <c r="N2086" s="12">
        <f>IF(Occurrence!K2086&lt;=0,-1,IFERROR(MATCH(Occurrence!K2086,$D$4:$D$102,1),0))</f>
        <v/>
      </c>
      <c r="O2086" s="9">
        <f>IF(N2086&lt;0,0,IF(N2086=0,Occurrence!K2086*$I$11,IF(N2086&gt;=99,Occurrence!K2086*$I$12,INDEX($C$4:$C$102,N2086)+(Occurrence!K2086-INDEX($D$4:$D$102,N2086))/(INDEX($D$4:$D$102,N2086+1)-INDEX($D$4:$D$102,N2086))*(INDEX($C$4:$C$102,N2086+1)-INDEX($C$4:$C$102,N2086)))))</f>
        <v/>
      </c>
      <c r="P2086" s="12">
        <f>IFERROR(MATCH(Data!X2086,$F$4:$F$102,1),0)</f>
        <v/>
      </c>
      <c r="Q2086" s="9">
        <f>IF(P2086=0,Data!X2086+$I$13,IF(P2086&gt;=99,Data!X2086+$I$14,INDEX($E$4:$E$102,P2086)+(Data!X2086-INDEX($F$4:$F$102,P2086))/(INDEX($F$4:$F$102,P2086+1)-INDEX($F$4:$F$102,P2086))*(INDEX($E$4:$E$102,P2086+1)-INDEX($E$4:$E$102,P2086))))</f>
        <v/>
      </c>
      <c r="R2086" s="12">
        <f>IFERROR(MATCH(Data!Y2086,$F$4:$F$102,1),0)</f>
        <v/>
      </c>
      <c r="S2086" s="9">
        <f>IF(R2086=0,Data!Y2086+$I$13,IF(R2086&gt;=99,Data!Y2086+$I$14,INDEX($E$4:$E$102,R2086)+(Data!Y2086-INDEX($F$4:$F$102,R2086))/(INDEX($F$4:$F$102,R2086+1)-INDEX($F$4:$F$102,R2086))*(INDEX($E$4:$E$102,R2086+1)-INDEX($E$4:$E$102,R2086))))</f>
        <v/>
      </c>
    </row>
    <row r="2087">
      <c r="K2087" s="14">
        <f>Data!A2087</f>
        <v/>
      </c>
      <c r="L2087" s="12">
        <f>IF(Occurrence!J2087&lt;=0,-1,IFERROR(MATCH(Occurrence!J2087,$D$4:$D$102,1),0))</f>
        <v/>
      </c>
      <c r="M2087" s="9">
        <f>IF(L2087&lt;0,0,IF(L2087=0,Occurrence!J2087*$I$11,IF(L2087&gt;=99,Occurrence!J2087*$I$12,INDEX($C$4:$C$102,L2087)+(Occurrence!J2087-INDEX($D$4:$D$102,L2087))/(INDEX($D$4:$D$102,L2087+1)-INDEX($D$4:$D$102,L2087))*(INDEX($C$4:$C$102,L2087+1)-INDEX($C$4:$C$102,L2087)))))</f>
        <v/>
      </c>
      <c r="N2087" s="12">
        <f>IF(Occurrence!K2087&lt;=0,-1,IFERROR(MATCH(Occurrence!K2087,$D$4:$D$102,1),0))</f>
        <v/>
      </c>
      <c r="O2087" s="9">
        <f>IF(N2087&lt;0,0,IF(N2087=0,Occurrence!K2087*$I$11,IF(N2087&gt;=99,Occurrence!K2087*$I$12,INDEX($C$4:$C$102,N2087)+(Occurrence!K2087-INDEX($D$4:$D$102,N2087))/(INDEX($D$4:$D$102,N2087+1)-INDEX($D$4:$D$102,N2087))*(INDEX($C$4:$C$102,N2087+1)-INDEX($C$4:$C$102,N2087)))))</f>
        <v/>
      </c>
      <c r="P2087" s="12">
        <f>IFERROR(MATCH(Data!X2087,$F$4:$F$102,1),0)</f>
        <v/>
      </c>
      <c r="Q2087" s="9">
        <f>IF(P2087=0,Data!X2087+$I$13,IF(P2087&gt;=99,Data!X2087+$I$14,INDEX($E$4:$E$102,P2087)+(Data!X2087-INDEX($F$4:$F$102,P2087))/(INDEX($F$4:$F$102,P2087+1)-INDEX($F$4:$F$102,P2087))*(INDEX($E$4:$E$102,P2087+1)-INDEX($E$4:$E$102,P2087))))</f>
        <v/>
      </c>
      <c r="R2087" s="12">
        <f>IFERROR(MATCH(Data!Y2087,$F$4:$F$102,1),0)</f>
        <v/>
      </c>
      <c r="S2087" s="9">
        <f>IF(R2087=0,Data!Y2087+$I$13,IF(R2087&gt;=99,Data!Y2087+$I$14,INDEX($E$4:$E$102,R2087)+(Data!Y2087-INDEX($F$4:$F$102,R2087))/(INDEX($F$4:$F$102,R2087+1)-INDEX($F$4:$F$102,R2087))*(INDEX($E$4:$E$102,R2087+1)-INDEX($E$4:$E$102,R2087))))</f>
        <v/>
      </c>
    </row>
    <row r="2088">
      <c r="K2088" s="14">
        <f>Data!A2088</f>
        <v/>
      </c>
      <c r="L2088" s="12">
        <f>IF(Occurrence!J2088&lt;=0,-1,IFERROR(MATCH(Occurrence!J2088,$D$4:$D$102,1),0))</f>
        <v/>
      </c>
      <c r="M2088" s="9">
        <f>IF(L2088&lt;0,0,IF(L2088=0,Occurrence!J2088*$I$11,IF(L2088&gt;=99,Occurrence!J2088*$I$12,INDEX($C$4:$C$102,L2088)+(Occurrence!J2088-INDEX($D$4:$D$102,L2088))/(INDEX($D$4:$D$102,L2088+1)-INDEX($D$4:$D$102,L2088))*(INDEX($C$4:$C$102,L2088+1)-INDEX($C$4:$C$102,L2088)))))</f>
        <v/>
      </c>
      <c r="N2088" s="12">
        <f>IF(Occurrence!K2088&lt;=0,-1,IFERROR(MATCH(Occurrence!K2088,$D$4:$D$102,1),0))</f>
        <v/>
      </c>
      <c r="O2088" s="9">
        <f>IF(N2088&lt;0,0,IF(N2088=0,Occurrence!K2088*$I$11,IF(N2088&gt;=99,Occurrence!K2088*$I$12,INDEX($C$4:$C$102,N2088)+(Occurrence!K2088-INDEX($D$4:$D$102,N2088))/(INDEX($D$4:$D$102,N2088+1)-INDEX($D$4:$D$102,N2088))*(INDEX($C$4:$C$102,N2088+1)-INDEX($C$4:$C$102,N2088)))))</f>
        <v/>
      </c>
      <c r="P2088" s="12">
        <f>IFERROR(MATCH(Data!X2088,$F$4:$F$102,1),0)</f>
        <v/>
      </c>
      <c r="Q2088" s="9">
        <f>IF(P2088=0,Data!X2088+$I$13,IF(P2088&gt;=99,Data!X2088+$I$14,INDEX($E$4:$E$102,P2088)+(Data!X2088-INDEX($F$4:$F$102,P2088))/(INDEX($F$4:$F$102,P2088+1)-INDEX($F$4:$F$102,P2088))*(INDEX($E$4:$E$102,P2088+1)-INDEX($E$4:$E$102,P2088))))</f>
        <v/>
      </c>
      <c r="R2088" s="12">
        <f>IFERROR(MATCH(Data!Y2088,$F$4:$F$102,1),0)</f>
        <v/>
      </c>
      <c r="S2088" s="9">
        <f>IF(R2088=0,Data!Y2088+$I$13,IF(R2088&gt;=99,Data!Y2088+$I$14,INDEX($E$4:$E$102,R2088)+(Data!Y2088-INDEX($F$4:$F$102,R2088))/(INDEX($F$4:$F$102,R2088+1)-INDEX($F$4:$F$102,R2088))*(INDEX($E$4:$E$102,R2088+1)-INDEX($E$4:$E$102,R2088))))</f>
        <v/>
      </c>
    </row>
    <row r="2089">
      <c r="K2089" s="14">
        <f>Data!A2089</f>
        <v/>
      </c>
      <c r="L2089" s="12">
        <f>IF(Occurrence!J2089&lt;=0,-1,IFERROR(MATCH(Occurrence!J2089,$D$4:$D$102,1),0))</f>
        <v/>
      </c>
      <c r="M2089" s="9">
        <f>IF(L2089&lt;0,0,IF(L2089=0,Occurrence!J2089*$I$11,IF(L2089&gt;=99,Occurrence!J2089*$I$12,INDEX($C$4:$C$102,L2089)+(Occurrence!J2089-INDEX($D$4:$D$102,L2089))/(INDEX($D$4:$D$102,L2089+1)-INDEX($D$4:$D$102,L2089))*(INDEX($C$4:$C$102,L2089+1)-INDEX($C$4:$C$102,L2089)))))</f>
        <v/>
      </c>
      <c r="N2089" s="12">
        <f>IF(Occurrence!K2089&lt;=0,-1,IFERROR(MATCH(Occurrence!K2089,$D$4:$D$102,1),0))</f>
        <v/>
      </c>
      <c r="O2089" s="9">
        <f>IF(N2089&lt;0,0,IF(N2089=0,Occurrence!K2089*$I$11,IF(N2089&gt;=99,Occurrence!K2089*$I$12,INDEX($C$4:$C$102,N2089)+(Occurrence!K2089-INDEX($D$4:$D$102,N2089))/(INDEX($D$4:$D$102,N2089+1)-INDEX($D$4:$D$102,N2089))*(INDEX($C$4:$C$102,N2089+1)-INDEX($C$4:$C$102,N2089)))))</f>
        <v/>
      </c>
      <c r="P2089" s="12">
        <f>IFERROR(MATCH(Data!X2089,$F$4:$F$102,1),0)</f>
        <v/>
      </c>
      <c r="Q2089" s="9">
        <f>IF(P2089=0,Data!X2089+$I$13,IF(P2089&gt;=99,Data!X2089+$I$14,INDEX($E$4:$E$102,P2089)+(Data!X2089-INDEX($F$4:$F$102,P2089))/(INDEX($F$4:$F$102,P2089+1)-INDEX($F$4:$F$102,P2089))*(INDEX($E$4:$E$102,P2089+1)-INDEX($E$4:$E$102,P2089))))</f>
        <v/>
      </c>
      <c r="R2089" s="12">
        <f>IFERROR(MATCH(Data!Y2089,$F$4:$F$102,1),0)</f>
        <v/>
      </c>
      <c r="S2089" s="9">
        <f>IF(R2089=0,Data!Y2089+$I$13,IF(R2089&gt;=99,Data!Y2089+$I$14,INDEX($E$4:$E$102,R2089)+(Data!Y2089-INDEX($F$4:$F$102,R2089))/(INDEX($F$4:$F$102,R2089+1)-INDEX($F$4:$F$102,R2089))*(INDEX($E$4:$E$102,R2089+1)-INDEX($E$4:$E$102,R2089))))</f>
        <v/>
      </c>
    </row>
    <row r="2090">
      <c r="K2090" s="14">
        <f>Data!A2090</f>
        <v/>
      </c>
      <c r="L2090" s="12">
        <f>IF(Occurrence!J2090&lt;=0,-1,IFERROR(MATCH(Occurrence!J2090,$D$4:$D$102,1),0))</f>
        <v/>
      </c>
      <c r="M2090" s="9">
        <f>IF(L2090&lt;0,0,IF(L2090=0,Occurrence!J2090*$I$11,IF(L2090&gt;=99,Occurrence!J2090*$I$12,INDEX($C$4:$C$102,L2090)+(Occurrence!J2090-INDEX($D$4:$D$102,L2090))/(INDEX($D$4:$D$102,L2090+1)-INDEX($D$4:$D$102,L2090))*(INDEX($C$4:$C$102,L2090+1)-INDEX($C$4:$C$102,L2090)))))</f>
        <v/>
      </c>
      <c r="N2090" s="12">
        <f>IF(Occurrence!K2090&lt;=0,-1,IFERROR(MATCH(Occurrence!K2090,$D$4:$D$102,1),0))</f>
        <v/>
      </c>
      <c r="O2090" s="9">
        <f>IF(N2090&lt;0,0,IF(N2090=0,Occurrence!K2090*$I$11,IF(N2090&gt;=99,Occurrence!K2090*$I$12,INDEX($C$4:$C$102,N2090)+(Occurrence!K2090-INDEX($D$4:$D$102,N2090))/(INDEX($D$4:$D$102,N2090+1)-INDEX($D$4:$D$102,N2090))*(INDEX($C$4:$C$102,N2090+1)-INDEX($C$4:$C$102,N2090)))))</f>
        <v/>
      </c>
      <c r="P2090" s="12">
        <f>IFERROR(MATCH(Data!X2090,$F$4:$F$102,1),0)</f>
        <v/>
      </c>
      <c r="Q2090" s="9">
        <f>IF(P2090=0,Data!X2090+$I$13,IF(P2090&gt;=99,Data!X2090+$I$14,INDEX($E$4:$E$102,P2090)+(Data!X2090-INDEX($F$4:$F$102,P2090))/(INDEX($F$4:$F$102,P2090+1)-INDEX($F$4:$F$102,P2090))*(INDEX($E$4:$E$102,P2090+1)-INDEX($E$4:$E$102,P2090))))</f>
        <v/>
      </c>
      <c r="R2090" s="12">
        <f>IFERROR(MATCH(Data!Y2090,$F$4:$F$102,1),0)</f>
        <v/>
      </c>
      <c r="S2090" s="9">
        <f>IF(R2090=0,Data!Y2090+$I$13,IF(R2090&gt;=99,Data!Y2090+$I$14,INDEX($E$4:$E$102,R2090)+(Data!Y2090-INDEX($F$4:$F$102,R2090))/(INDEX($F$4:$F$102,R2090+1)-INDEX($F$4:$F$102,R2090))*(INDEX($E$4:$E$102,R2090+1)-INDEX($E$4:$E$102,R2090))))</f>
        <v/>
      </c>
    </row>
    <row r="2091">
      <c r="K2091" s="14">
        <f>Data!A2091</f>
        <v/>
      </c>
      <c r="L2091" s="12">
        <f>IF(Occurrence!J2091&lt;=0,-1,IFERROR(MATCH(Occurrence!J2091,$D$4:$D$102,1),0))</f>
        <v/>
      </c>
      <c r="M2091" s="9">
        <f>IF(L2091&lt;0,0,IF(L2091=0,Occurrence!J2091*$I$11,IF(L2091&gt;=99,Occurrence!J2091*$I$12,INDEX($C$4:$C$102,L2091)+(Occurrence!J2091-INDEX($D$4:$D$102,L2091))/(INDEX($D$4:$D$102,L2091+1)-INDEX($D$4:$D$102,L2091))*(INDEX($C$4:$C$102,L2091+1)-INDEX($C$4:$C$102,L2091)))))</f>
        <v/>
      </c>
      <c r="N2091" s="12">
        <f>IF(Occurrence!K2091&lt;=0,-1,IFERROR(MATCH(Occurrence!K2091,$D$4:$D$102,1),0))</f>
        <v/>
      </c>
      <c r="O2091" s="9">
        <f>IF(N2091&lt;0,0,IF(N2091=0,Occurrence!K2091*$I$11,IF(N2091&gt;=99,Occurrence!K2091*$I$12,INDEX($C$4:$C$102,N2091)+(Occurrence!K2091-INDEX($D$4:$D$102,N2091))/(INDEX($D$4:$D$102,N2091+1)-INDEX($D$4:$D$102,N2091))*(INDEX($C$4:$C$102,N2091+1)-INDEX($C$4:$C$102,N2091)))))</f>
        <v/>
      </c>
      <c r="P2091" s="12">
        <f>IFERROR(MATCH(Data!X2091,$F$4:$F$102,1),0)</f>
        <v/>
      </c>
      <c r="Q2091" s="9">
        <f>IF(P2091=0,Data!X2091+$I$13,IF(P2091&gt;=99,Data!X2091+$I$14,INDEX($E$4:$E$102,P2091)+(Data!X2091-INDEX($F$4:$F$102,P2091))/(INDEX($F$4:$F$102,P2091+1)-INDEX($F$4:$F$102,P2091))*(INDEX($E$4:$E$102,P2091+1)-INDEX($E$4:$E$102,P2091))))</f>
        <v/>
      </c>
      <c r="R2091" s="12">
        <f>IFERROR(MATCH(Data!Y2091,$F$4:$F$102,1),0)</f>
        <v/>
      </c>
      <c r="S2091" s="9">
        <f>IF(R2091=0,Data!Y2091+$I$13,IF(R2091&gt;=99,Data!Y2091+$I$14,INDEX($E$4:$E$102,R2091)+(Data!Y2091-INDEX($F$4:$F$102,R2091))/(INDEX($F$4:$F$102,R2091+1)-INDEX($F$4:$F$102,R2091))*(INDEX($E$4:$E$102,R2091+1)-INDEX($E$4:$E$102,R2091))))</f>
        <v/>
      </c>
    </row>
    <row r="2092">
      <c r="K2092" s="14">
        <f>Data!A2092</f>
        <v/>
      </c>
      <c r="L2092" s="12">
        <f>IF(Occurrence!J2092&lt;=0,-1,IFERROR(MATCH(Occurrence!J2092,$D$4:$D$102,1),0))</f>
        <v/>
      </c>
      <c r="M2092" s="9">
        <f>IF(L2092&lt;0,0,IF(L2092=0,Occurrence!J2092*$I$11,IF(L2092&gt;=99,Occurrence!J2092*$I$12,INDEX($C$4:$C$102,L2092)+(Occurrence!J2092-INDEX($D$4:$D$102,L2092))/(INDEX($D$4:$D$102,L2092+1)-INDEX($D$4:$D$102,L2092))*(INDEX($C$4:$C$102,L2092+1)-INDEX($C$4:$C$102,L2092)))))</f>
        <v/>
      </c>
      <c r="N2092" s="12">
        <f>IF(Occurrence!K2092&lt;=0,-1,IFERROR(MATCH(Occurrence!K2092,$D$4:$D$102,1),0))</f>
        <v/>
      </c>
      <c r="O2092" s="9">
        <f>IF(N2092&lt;0,0,IF(N2092=0,Occurrence!K2092*$I$11,IF(N2092&gt;=99,Occurrence!K2092*$I$12,INDEX($C$4:$C$102,N2092)+(Occurrence!K2092-INDEX($D$4:$D$102,N2092))/(INDEX($D$4:$D$102,N2092+1)-INDEX($D$4:$D$102,N2092))*(INDEX($C$4:$C$102,N2092+1)-INDEX($C$4:$C$102,N2092)))))</f>
        <v/>
      </c>
      <c r="P2092" s="12">
        <f>IFERROR(MATCH(Data!X2092,$F$4:$F$102,1),0)</f>
        <v/>
      </c>
      <c r="Q2092" s="9">
        <f>IF(P2092=0,Data!X2092+$I$13,IF(P2092&gt;=99,Data!X2092+$I$14,INDEX($E$4:$E$102,P2092)+(Data!X2092-INDEX($F$4:$F$102,P2092))/(INDEX($F$4:$F$102,P2092+1)-INDEX($F$4:$F$102,P2092))*(INDEX($E$4:$E$102,P2092+1)-INDEX($E$4:$E$102,P2092))))</f>
        <v/>
      </c>
      <c r="R2092" s="12">
        <f>IFERROR(MATCH(Data!Y2092,$F$4:$F$102,1),0)</f>
        <v/>
      </c>
      <c r="S2092" s="9">
        <f>IF(R2092=0,Data!Y2092+$I$13,IF(R2092&gt;=99,Data!Y2092+$I$14,INDEX($E$4:$E$102,R2092)+(Data!Y2092-INDEX($F$4:$F$102,R2092))/(INDEX($F$4:$F$102,R2092+1)-INDEX($F$4:$F$102,R2092))*(INDEX($E$4:$E$102,R2092+1)-INDEX($E$4:$E$102,R2092))))</f>
        <v/>
      </c>
    </row>
    <row r="2093">
      <c r="K2093" s="14">
        <f>Data!A2093</f>
        <v/>
      </c>
      <c r="L2093" s="12">
        <f>IF(Occurrence!J2093&lt;=0,-1,IFERROR(MATCH(Occurrence!J2093,$D$4:$D$102,1),0))</f>
        <v/>
      </c>
      <c r="M2093" s="9">
        <f>IF(L2093&lt;0,0,IF(L2093=0,Occurrence!J2093*$I$11,IF(L2093&gt;=99,Occurrence!J2093*$I$12,INDEX($C$4:$C$102,L2093)+(Occurrence!J2093-INDEX($D$4:$D$102,L2093))/(INDEX($D$4:$D$102,L2093+1)-INDEX($D$4:$D$102,L2093))*(INDEX($C$4:$C$102,L2093+1)-INDEX($C$4:$C$102,L2093)))))</f>
        <v/>
      </c>
      <c r="N2093" s="12">
        <f>IF(Occurrence!K2093&lt;=0,-1,IFERROR(MATCH(Occurrence!K2093,$D$4:$D$102,1),0))</f>
        <v/>
      </c>
      <c r="O2093" s="9">
        <f>IF(N2093&lt;0,0,IF(N2093=0,Occurrence!K2093*$I$11,IF(N2093&gt;=99,Occurrence!K2093*$I$12,INDEX($C$4:$C$102,N2093)+(Occurrence!K2093-INDEX($D$4:$D$102,N2093))/(INDEX($D$4:$D$102,N2093+1)-INDEX($D$4:$D$102,N2093))*(INDEX($C$4:$C$102,N2093+1)-INDEX($C$4:$C$102,N2093)))))</f>
        <v/>
      </c>
      <c r="P2093" s="12">
        <f>IFERROR(MATCH(Data!X2093,$F$4:$F$102,1),0)</f>
        <v/>
      </c>
      <c r="Q2093" s="9">
        <f>IF(P2093=0,Data!X2093+$I$13,IF(P2093&gt;=99,Data!X2093+$I$14,INDEX($E$4:$E$102,P2093)+(Data!X2093-INDEX($F$4:$F$102,P2093))/(INDEX($F$4:$F$102,P2093+1)-INDEX($F$4:$F$102,P2093))*(INDEX($E$4:$E$102,P2093+1)-INDEX($E$4:$E$102,P2093))))</f>
        <v/>
      </c>
      <c r="R2093" s="12">
        <f>IFERROR(MATCH(Data!Y2093,$F$4:$F$102,1),0)</f>
        <v/>
      </c>
      <c r="S2093" s="9">
        <f>IF(R2093=0,Data!Y2093+$I$13,IF(R2093&gt;=99,Data!Y2093+$I$14,INDEX($E$4:$E$102,R2093)+(Data!Y2093-INDEX($F$4:$F$102,R2093))/(INDEX($F$4:$F$102,R2093+1)-INDEX($F$4:$F$102,R2093))*(INDEX($E$4:$E$102,R2093+1)-INDEX($E$4:$E$102,R2093))))</f>
        <v/>
      </c>
    </row>
    <row r="2094">
      <c r="K2094" s="14">
        <f>Data!A2094</f>
        <v/>
      </c>
      <c r="L2094" s="12">
        <f>IF(Occurrence!J2094&lt;=0,-1,IFERROR(MATCH(Occurrence!J2094,$D$4:$D$102,1),0))</f>
        <v/>
      </c>
      <c r="M2094" s="9">
        <f>IF(L2094&lt;0,0,IF(L2094=0,Occurrence!J2094*$I$11,IF(L2094&gt;=99,Occurrence!J2094*$I$12,INDEX($C$4:$C$102,L2094)+(Occurrence!J2094-INDEX($D$4:$D$102,L2094))/(INDEX($D$4:$D$102,L2094+1)-INDEX($D$4:$D$102,L2094))*(INDEX($C$4:$C$102,L2094+1)-INDEX($C$4:$C$102,L2094)))))</f>
        <v/>
      </c>
      <c r="N2094" s="12">
        <f>IF(Occurrence!K2094&lt;=0,-1,IFERROR(MATCH(Occurrence!K2094,$D$4:$D$102,1),0))</f>
        <v/>
      </c>
      <c r="O2094" s="9">
        <f>IF(N2094&lt;0,0,IF(N2094=0,Occurrence!K2094*$I$11,IF(N2094&gt;=99,Occurrence!K2094*$I$12,INDEX($C$4:$C$102,N2094)+(Occurrence!K2094-INDEX($D$4:$D$102,N2094))/(INDEX($D$4:$D$102,N2094+1)-INDEX($D$4:$D$102,N2094))*(INDEX($C$4:$C$102,N2094+1)-INDEX($C$4:$C$102,N2094)))))</f>
        <v/>
      </c>
      <c r="P2094" s="12">
        <f>IFERROR(MATCH(Data!X2094,$F$4:$F$102,1),0)</f>
        <v/>
      </c>
      <c r="Q2094" s="9">
        <f>IF(P2094=0,Data!X2094+$I$13,IF(P2094&gt;=99,Data!X2094+$I$14,INDEX($E$4:$E$102,P2094)+(Data!X2094-INDEX($F$4:$F$102,P2094))/(INDEX($F$4:$F$102,P2094+1)-INDEX($F$4:$F$102,P2094))*(INDEX($E$4:$E$102,P2094+1)-INDEX($E$4:$E$102,P2094))))</f>
        <v/>
      </c>
      <c r="R2094" s="12">
        <f>IFERROR(MATCH(Data!Y2094,$F$4:$F$102,1),0)</f>
        <v/>
      </c>
      <c r="S2094" s="9">
        <f>IF(R2094=0,Data!Y2094+$I$13,IF(R2094&gt;=99,Data!Y2094+$I$14,INDEX($E$4:$E$102,R2094)+(Data!Y2094-INDEX($F$4:$F$102,R2094))/(INDEX($F$4:$F$102,R2094+1)-INDEX($F$4:$F$102,R2094))*(INDEX($E$4:$E$102,R2094+1)-INDEX($E$4:$E$102,R2094))))</f>
        <v/>
      </c>
    </row>
    <row r="2095">
      <c r="K2095" s="14">
        <f>Data!A2095</f>
        <v/>
      </c>
      <c r="L2095" s="12">
        <f>IF(Occurrence!J2095&lt;=0,-1,IFERROR(MATCH(Occurrence!J2095,$D$4:$D$102,1),0))</f>
        <v/>
      </c>
      <c r="M2095" s="9">
        <f>IF(L2095&lt;0,0,IF(L2095=0,Occurrence!J2095*$I$11,IF(L2095&gt;=99,Occurrence!J2095*$I$12,INDEX($C$4:$C$102,L2095)+(Occurrence!J2095-INDEX($D$4:$D$102,L2095))/(INDEX($D$4:$D$102,L2095+1)-INDEX($D$4:$D$102,L2095))*(INDEX($C$4:$C$102,L2095+1)-INDEX($C$4:$C$102,L2095)))))</f>
        <v/>
      </c>
      <c r="N2095" s="12">
        <f>IF(Occurrence!K2095&lt;=0,-1,IFERROR(MATCH(Occurrence!K2095,$D$4:$D$102,1),0))</f>
        <v/>
      </c>
      <c r="O2095" s="9">
        <f>IF(N2095&lt;0,0,IF(N2095=0,Occurrence!K2095*$I$11,IF(N2095&gt;=99,Occurrence!K2095*$I$12,INDEX($C$4:$C$102,N2095)+(Occurrence!K2095-INDEX($D$4:$D$102,N2095))/(INDEX($D$4:$D$102,N2095+1)-INDEX($D$4:$D$102,N2095))*(INDEX($C$4:$C$102,N2095+1)-INDEX($C$4:$C$102,N2095)))))</f>
        <v/>
      </c>
      <c r="P2095" s="12">
        <f>IFERROR(MATCH(Data!X2095,$F$4:$F$102,1),0)</f>
        <v/>
      </c>
      <c r="Q2095" s="9">
        <f>IF(P2095=0,Data!X2095+$I$13,IF(P2095&gt;=99,Data!X2095+$I$14,INDEX($E$4:$E$102,P2095)+(Data!X2095-INDEX($F$4:$F$102,P2095))/(INDEX($F$4:$F$102,P2095+1)-INDEX($F$4:$F$102,P2095))*(INDEX($E$4:$E$102,P2095+1)-INDEX($E$4:$E$102,P2095))))</f>
        <v/>
      </c>
      <c r="R2095" s="12">
        <f>IFERROR(MATCH(Data!Y2095,$F$4:$F$102,1),0)</f>
        <v/>
      </c>
      <c r="S2095" s="9">
        <f>IF(R2095=0,Data!Y2095+$I$13,IF(R2095&gt;=99,Data!Y2095+$I$14,INDEX($E$4:$E$102,R2095)+(Data!Y2095-INDEX($F$4:$F$102,R2095))/(INDEX($F$4:$F$102,R2095+1)-INDEX($F$4:$F$102,R2095))*(INDEX($E$4:$E$102,R2095+1)-INDEX($E$4:$E$102,R2095))))</f>
        <v/>
      </c>
    </row>
    <row r="2096">
      <c r="K2096" s="14">
        <f>Data!A2096</f>
        <v/>
      </c>
      <c r="L2096" s="12">
        <f>IF(Occurrence!J2096&lt;=0,-1,IFERROR(MATCH(Occurrence!J2096,$D$4:$D$102,1),0))</f>
        <v/>
      </c>
      <c r="M2096" s="9">
        <f>IF(L2096&lt;0,0,IF(L2096=0,Occurrence!J2096*$I$11,IF(L2096&gt;=99,Occurrence!J2096*$I$12,INDEX($C$4:$C$102,L2096)+(Occurrence!J2096-INDEX($D$4:$D$102,L2096))/(INDEX($D$4:$D$102,L2096+1)-INDEX($D$4:$D$102,L2096))*(INDEX($C$4:$C$102,L2096+1)-INDEX($C$4:$C$102,L2096)))))</f>
        <v/>
      </c>
      <c r="N2096" s="12">
        <f>IF(Occurrence!K2096&lt;=0,-1,IFERROR(MATCH(Occurrence!K2096,$D$4:$D$102,1),0))</f>
        <v/>
      </c>
      <c r="O2096" s="9">
        <f>IF(N2096&lt;0,0,IF(N2096=0,Occurrence!K2096*$I$11,IF(N2096&gt;=99,Occurrence!K2096*$I$12,INDEX($C$4:$C$102,N2096)+(Occurrence!K2096-INDEX($D$4:$D$102,N2096))/(INDEX($D$4:$D$102,N2096+1)-INDEX($D$4:$D$102,N2096))*(INDEX($C$4:$C$102,N2096+1)-INDEX($C$4:$C$102,N2096)))))</f>
        <v/>
      </c>
      <c r="P2096" s="12">
        <f>IFERROR(MATCH(Data!X2096,$F$4:$F$102,1),0)</f>
        <v/>
      </c>
      <c r="Q2096" s="9">
        <f>IF(P2096=0,Data!X2096+$I$13,IF(P2096&gt;=99,Data!X2096+$I$14,INDEX($E$4:$E$102,P2096)+(Data!X2096-INDEX($F$4:$F$102,P2096))/(INDEX($F$4:$F$102,P2096+1)-INDEX($F$4:$F$102,P2096))*(INDEX($E$4:$E$102,P2096+1)-INDEX($E$4:$E$102,P2096))))</f>
        <v/>
      </c>
      <c r="R2096" s="12">
        <f>IFERROR(MATCH(Data!Y2096,$F$4:$F$102,1),0)</f>
        <v/>
      </c>
      <c r="S2096" s="9">
        <f>IF(R2096=0,Data!Y2096+$I$13,IF(R2096&gt;=99,Data!Y2096+$I$14,INDEX($E$4:$E$102,R2096)+(Data!Y2096-INDEX($F$4:$F$102,R2096))/(INDEX($F$4:$F$102,R2096+1)-INDEX($F$4:$F$102,R2096))*(INDEX($E$4:$E$102,R2096+1)-INDEX($E$4:$E$102,R2096))))</f>
        <v/>
      </c>
    </row>
    <row r="2097">
      <c r="K2097" s="14">
        <f>Data!A2097</f>
        <v/>
      </c>
      <c r="L2097" s="12">
        <f>IF(Occurrence!J2097&lt;=0,-1,IFERROR(MATCH(Occurrence!J2097,$D$4:$D$102,1),0))</f>
        <v/>
      </c>
      <c r="M2097" s="9">
        <f>IF(L2097&lt;0,0,IF(L2097=0,Occurrence!J2097*$I$11,IF(L2097&gt;=99,Occurrence!J2097*$I$12,INDEX($C$4:$C$102,L2097)+(Occurrence!J2097-INDEX($D$4:$D$102,L2097))/(INDEX($D$4:$D$102,L2097+1)-INDEX($D$4:$D$102,L2097))*(INDEX($C$4:$C$102,L2097+1)-INDEX($C$4:$C$102,L2097)))))</f>
        <v/>
      </c>
      <c r="N2097" s="12">
        <f>IF(Occurrence!K2097&lt;=0,-1,IFERROR(MATCH(Occurrence!K2097,$D$4:$D$102,1),0))</f>
        <v/>
      </c>
      <c r="O2097" s="9">
        <f>IF(N2097&lt;0,0,IF(N2097=0,Occurrence!K2097*$I$11,IF(N2097&gt;=99,Occurrence!K2097*$I$12,INDEX($C$4:$C$102,N2097)+(Occurrence!K2097-INDEX($D$4:$D$102,N2097))/(INDEX($D$4:$D$102,N2097+1)-INDEX($D$4:$D$102,N2097))*(INDEX($C$4:$C$102,N2097+1)-INDEX($C$4:$C$102,N2097)))))</f>
        <v/>
      </c>
      <c r="P2097" s="12">
        <f>IFERROR(MATCH(Data!X2097,$F$4:$F$102,1),0)</f>
        <v/>
      </c>
      <c r="Q2097" s="9">
        <f>IF(P2097=0,Data!X2097+$I$13,IF(P2097&gt;=99,Data!X2097+$I$14,INDEX($E$4:$E$102,P2097)+(Data!X2097-INDEX($F$4:$F$102,P2097))/(INDEX($F$4:$F$102,P2097+1)-INDEX($F$4:$F$102,P2097))*(INDEX($E$4:$E$102,P2097+1)-INDEX($E$4:$E$102,P2097))))</f>
        <v/>
      </c>
      <c r="R2097" s="12">
        <f>IFERROR(MATCH(Data!Y2097,$F$4:$F$102,1),0)</f>
        <v/>
      </c>
      <c r="S2097" s="9">
        <f>IF(R2097=0,Data!Y2097+$I$13,IF(R2097&gt;=99,Data!Y2097+$I$14,INDEX($E$4:$E$102,R2097)+(Data!Y2097-INDEX($F$4:$F$102,R2097))/(INDEX($F$4:$F$102,R2097+1)-INDEX($F$4:$F$102,R2097))*(INDEX($E$4:$E$102,R2097+1)-INDEX($E$4:$E$102,R2097))))</f>
        <v/>
      </c>
    </row>
    <row r="2098">
      <c r="K2098" s="14">
        <f>Data!A2098</f>
        <v/>
      </c>
      <c r="L2098" s="12">
        <f>IF(Occurrence!J2098&lt;=0,-1,IFERROR(MATCH(Occurrence!J2098,$D$4:$D$102,1),0))</f>
        <v/>
      </c>
      <c r="M2098" s="9">
        <f>IF(L2098&lt;0,0,IF(L2098=0,Occurrence!J2098*$I$11,IF(L2098&gt;=99,Occurrence!J2098*$I$12,INDEX($C$4:$C$102,L2098)+(Occurrence!J2098-INDEX($D$4:$D$102,L2098))/(INDEX($D$4:$D$102,L2098+1)-INDEX($D$4:$D$102,L2098))*(INDEX($C$4:$C$102,L2098+1)-INDEX($C$4:$C$102,L2098)))))</f>
        <v/>
      </c>
      <c r="N2098" s="12">
        <f>IF(Occurrence!K2098&lt;=0,-1,IFERROR(MATCH(Occurrence!K2098,$D$4:$D$102,1),0))</f>
        <v/>
      </c>
      <c r="O2098" s="9">
        <f>IF(N2098&lt;0,0,IF(N2098=0,Occurrence!K2098*$I$11,IF(N2098&gt;=99,Occurrence!K2098*$I$12,INDEX($C$4:$C$102,N2098)+(Occurrence!K2098-INDEX($D$4:$D$102,N2098))/(INDEX($D$4:$D$102,N2098+1)-INDEX($D$4:$D$102,N2098))*(INDEX($C$4:$C$102,N2098+1)-INDEX($C$4:$C$102,N2098)))))</f>
        <v/>
      </c>
      <c r="P2098" s="12">
        <f>IFERROR(MATCH(Data!X2098,$F$4:$F$102,1),0)</f>
        <v/>
      </c>
      <c r="Q2098" s="9">
        <f>IF(P2098=0,Data!X2098+$I$13,IF(P2098&gt;=99,Data!X2098+$I$14,INDEX($E$4:$E$102,P2098)+(Data!X2098-INDEX($F$4:$F$102,P2098))/(INDEX($F$4:$F$102,P2098+1)-INDEX($F$4:$F$102,P2098))*(INDEX($E$4:$E$102,P2098+1)-INDEX($E$4:$E$102,P2098))))</f>
        <v/>
      </c>
      <c r="R2098" s="12">
        <f>IFERROR(MATCH(Data!Y2098,$F$4:$F$102,1),0)</f>
        <v/>
      </c>
      <c r="S2098" s="9">
        <f>IF(R2098=0,Data!Y2098+$I$13,IF(R2098&gt;=99,Data!Y2098+$I$14,INDEX($E$4:$E$102,R2098)+(Data!Y2098-INDEX($F$4:$F$102,R2098))/(INDEX($F$4:$F$102,R2098+1)-INDEX($F$4:$F$102,R2098))*(INDEX($E$4:$E$102,R2098+1)-INDEX($E$4:$E$102,R2098))))</f>
        <v/>
      </c>
    </row>
    <row r="2099">
      <c r="K2099" s="14">
        <f>Data!A2099</f>
        <v/>
      </c>
      <c r="L2099" s="12">
        <f>IF(Occurrence!J2099&lt;=0,-1,IFERROR(MATCH(Occurrence!J2099,$D$4:$D$102,1),0))</f>
        <v/>
      </c>
      <c r="M2099" s="9">
        <f>IF(L2099&lt;0,0,IF(L2099=0,Occurrence!J2099*$I$11,IF(L2099&gt;=99,Occurrence!J2099*$I$12,INDEX($C$4:$C$102,L2099)+(Occurrence!J2099-INDEX($D$4:$D$102,L2099))/(INDEX($D$4:$D$102,L2099+1)-INDEX($D$4:$D$102,L2099))*(INDEX($C$4:$C$102,L2099+1)-INDEX($C$4:$C$102,L2099)))))</f>
        <v/>
      </c>
      <c r="N2099" s="12">
        <f>IF(Occurrence!K2099&lt;=0,-1,IFERROR(MATCH(Occurrence!K2099,$D$4:$D$102,1),0))</f>
        <v/>
      </c>
      <c r="O2099" s="9">
        <f>IF(N2099&lt;0,0,IF(N2099=0,Occurrence!K2099*$I$11,IF(N2099&gt;=99,Occurrence!K2099*$I$12,INDEX($C$4:$C$102,N2099)+(Occurrence!K2099-INDEX($D$4:$D$102,N2099))/(INDEX($D$4:$D$102,N2099+1)-INDEX($D$4:$D$102,N2099))*(INDEX($C$4:$C$102,N2099+1)-INDEX($C$4:$C$102,N2099)))))</f>
        <v/>
      </c>
      <c r="P2099" s="12">
        <f>IFERROR(MATCH(Data!X2099,$F$4:$F$102,1),0)</f>
        <v/>
      </c>
      <c r="Q2099" s="9">
        <f>IF(P2099=0,Data!X2099+$I$13,IF(P2099&gt;=99,Data!X2099+$I$14,INDEX($E$4:$E$102,P2099)+(Data!X2099-INDEX($F$4:$F$102,P2099))/(INDEX($F$4:$F$102,P2099+1)-INDEX($F$4:$F$102,P2099))*(INDEX($E$4:$E$102,P2099+1)-INDEX($E$4:$E$102,P2099))))</f>
        <v/>
      </c>
      <c r="R2099" s="12">
        <f>IFERROR(MATCH(Data!Y2099,$F$4:$F$102,1),0)</f>
        <v/>
      </c>
      <c r="S2099" s="9">
        <f>IF(R2099=0,Data!Y2099+$I$13,IF(R2099&gt;=99,Data!Y2099+$I$14,INDEX($E$4:$E$102,R2099)+(Data!Y2099-INDEX($F$4:$F$102,R2099))/(INDEX($F$4:$F$102,R2099+1)-INDEX($F$4:$F$102,R2099))*(INDEX($E$4:$E$102,R2099+1)-INDEX($E$4:$E$102,R2099))))</f>
        <v/>
      </c>
    </row>
    <row r="2100">
      <c r="K2100" s="14">
        <f>Data!A2100</f>
        <v/>
      </c>
      <c r="L2100" s="12">
        <f>IF(Occurrence!J2100&lt;=0,-1,IFERROR(MATCH(Occurrence!J2100,$D$4:$D$102,1),0))</f>
        <v/>
      </c>
      <c r="M2100" s="9">
        <f>IF(L2100&lt;0,0,IF(L2100=0,Occurrence!J2100*$I$11,IF(L2100&gt;=99,Occurrence!J2100*$I$12,INDEX($C$4:$C$102,L2100)+(Occurrence!J2100-INDEX($D$4:$D$102,L2100))/(INDEX($D$4:$D$102,L2100+1)-INDEX($D$4:$D$102,L2100))*(INDEX($C$4:$C$102,L2100+1)-INDEX($C$4:$C$102,L2100)))))</f>
        <v/>
      </c>
      <c r="N2100" s="12">
        <f>IF(Occurrence!K2100&lt;=0,-1,IFERROR(MATCH(Occurrence!K2100,$D$4:$D$102,1),0))</f>
        <v/>
      </c>
      <c r="O2100" s="9">
        <f>IF(N2100&lt;0,0,IF(N2100=0,Occurrence!K2100*$I$11,IF(N2100&gt;=99,Occurrence!K2100*$I$12,INDEX($C$4:$C$102,N2100)+(Occurrence!K2100-INDEX($D$4:$D$102,N2100))/(INDEX($D$4:$D$102,N2100+1)-INDEX($D$4:$D$102,N2100))*(INDEX($C$4:$C$102,N2100+1)-INDEX($C$4:$C$102,N2100)))))</f>
        <v/>
      </c>
      <c r="P2100" s="12">
        <f>IFERROR(MATCH(Data!X2100,$F$4:$F$102,1),0)</f>
        <v/>
      </c>
      <c r="Q2100" s="9">
        <f>IF(P2100=0,Data!X2100+$I$13,IF(P2100&gt;=99,Data!X2100+$I$14,INDEX($E$4:$E$102,P2100)+(Data!X2100-INDEX($F$4:$F$102,P2100))/(INDEX($F$4:$F$102,P2100+1)-INDEX($F$4:$F$102,P2100))*(INDEX($E$4:$E$102,P2100+1)-INDEX($E$4:$E$102,P2100))))</f>
        <v/>
      </c>
      <c r="R2100" s="12">
        <f>IFERROR(MATCH(Data!Y2100,$F$4:$F$102,1),0)</f>
        <v/>
      </c>
      <c r="S2100" s="9">
        <f>IF(R2100=0,Data!Y2100+$I$13,IF(R2100&gt;=99,Data!Y2100+$I$14,INDEX($E$4:$E$102,R2100)+(Data!Y2100-INDEX($F$4:$F$102,R2100))/(INDEX($F$4:$F$102,R2100+1)-INDEX($F$4:$F$102,R2100))*(INDEX($E$4:$E$102,R2100+1)-INDEX($E$4:$E$102,R2100))))</f>
        <v/>
      </c>
    </row>
    <row r="2101">
      <c r="K2101" s="14">
        <f>Data!A2101</f>
        <v/>
      </c>
      <c r="L2101" s="12">
        <f>IF(Occurrence!J2101&lt;=0,-1,IFERROR(MATCH(Occurrence!J2101,$D$4:$D$102,1),0))</f>
        <v/>
      </c>
      <c r="M2101" s="9">
        <f>IF(L2101&lt;0,0,IF(L2101=0,Occurrence!J2101*$I$11,IF(L2101&gt;=99,Occurrence!J2101*$I$12,INDEX($C$4:$C$102,L2101)+(Occurrence!J2101-INDEX($D$4:$D$102,L2101))/(INDEX($D$4:$D$102,L2101+1)-INDEX($D$4:$D$102,L2101))*(INDEX($C$4:$C$102,L2101+1)-INDEX($C$4:$C$102,L2101)))))</f>
        <v/>
      </c>
      <c r="N2101" s="12">
        <f>IF(Occurrence!K2101&lt;=0,-1,IFERROR(MATCH(Occurrence!K2101,$D$4:$D$102,1),0))</f>
        <v/>
      </c>
      <c r="O2101" s="9">
        <f>IF(N2101&lt;0,0,IF(N2101=0,Occurrence!K2101*$I$11,IF(N2101&gt;=99,Occurrence!K2101*$I$12,INDEX($C$4:$C$102,N2101)+(Occurrence!K2101-INDEX($D$4:$D$102,N2101))/(INDEX($D$4:$D$102,N2101+1)-INDEX($D$4:$D$102,N2101))*(INDEX($C$4:$C$102,N2101+1)-INDEX($C$4:$C$102,N2101)))))</f>
        <v/>
      </c>
      <c r="P2101" s="12">
        <f>IFERROR(MATCH(Data!X2101,$F$4:$F$102,1),0)</f>
        <v/>
      </c>
      <c r="Q2101" s="9">
        <f>IF(P2101=0,Data!X2101+$I$13,IF(P2101&gt;=99,Data!X2101+$I$14,INDEX($E$4:$E$102,P2101)+(Data!X2101-INDEX($F$4:$F$102,P2101))/(INDEX($F$4:$F$102,P2101+1)-INDEX($F$4:$F$102,P2101))*(INDEX($E$4:$E$102,P2101+1)-INDEX($E$4:$E$102,P2101))))</f>
        <v/>
      </c>
      <c r="R2101" s="12">
        <f>IFERROR(MATCH(Data!Y2101,$F$4:$F$102,1),0)</f>
        <v/>
      </c>
      <c r="S2101" s="9">
        <f>IF(R2101=0,Data!Y2101+$I$13,IF(R2101&gt;=99,Data!Y2101+$I$14,INDEX($E$4:$E$102,R2101)+(Data!Y2101-INDEX($F$4:$F$102,R2101))/(INDEX($F$4:$F$102,R2101+1)-INDEX($F$4:$F$102,R2101))*(INDEX($E$4:$E$102,R2101+1)-INDEX($E$4:$E$102,R2101))))</f>
        <v/>
      </c>
    </row>
    <row r="2102">
      <c r="K2102" s="14">
        <f>Data!A2102</f>
        <v/>
      </c>
      <c r="L2102" s="12">
        <f>IF(Occurrence!J2102&lt;=0,-1,IFERROR(MATCH(Occurrence!J2102,$D$4:$D$102,1),0))</f>
        <v/>
      </c>
      <c r="M2102" s="9">
        <f>IF(L2102&lt;0,0,IF(L2102=0,Occurrence!J2102*$I$11,IF(L2102&gt;=99,Occurrence!J2102*$I$12,INDEX($C$4:$C$102,L2102)+(Occurrence!J2102-INDEX($D$4:$D$102,L2102))/(INDEX($D$4:$D$102,L2102+1)-INDEX($D$4:$D$102,L2102))*(INDEX($C$4:$C$102,L2102+1)-INDEX($C$4:$C$102,L2102)))))</f>
        <v/>
      </c>
      <c r="N2102" s="12">
        <f>IF(Occurrence!K2102&lt;=0,-1,IFERROR(MATCH(Occurrence!K2102,$D$4:$D$102,1),0))</f>
        <v/>
      </c>
      <c r="O2102" s="9">
        <f>IF(N2102&lt;0,0,IF(N2102=0,Occurrence!K2102*$I$11,IF(N2102&gt;=99,Occurrence!K2102*$I$12,INDEX($C$4:$C$102,N2102)+(Occurrence!K2102-INDEX($D$4:$D$102,N2102))/(INDEX($D$4:$D$102,N2102+1)-INDEX($D$4:$D$102,N2102))*(INDEX($C$4:$C$102,N2102+1)-INDEX($C$4:$C$102,N2102)))))</f>
        <v/>
      </c>
      <c r="P2102" s="12">
        <f>IFERROR(MATCH(Data!X2102,$F$4:$F$102,1),0)</f>
        <v/>
      </c>
      <c r="Q2102" s="9">
        <f>IF(P2102=0,Data!X2102+$I$13,IF(P2102&gt;=99,Data!X2102+$I$14,INDEX($E$4:$E$102,P2102)+(Data!X2102-INDEX($F$4:$F$102,P2102))/(INDEX($F$4:$F$102,P2102+1)-INDEX($F$4:$F$102,P2102))*(INDEX($E$4:$E$102,P2102+1)-INDEX($E$4:$E$102,P2102))))</f>
        <v/>
      </c>
      <c r="R2102" s="12">
        <f>IFERROR(MATCH(Data!Y2102,$F$4:$F$102,1),0)</f>
        <v/>
      </c>
      <c r="S2102" s="9">
        <f>IF(R2102=0,Data!Y2102+$I$13,IF(R2102&gt;=99,Data!Y2102+$I$14,INDEX($E$4:$E$102,R2102)+(Data!Y2102-INDEX($F$4:$F$102,R2102))/(INDEX($F$4:$F$102,R2102+1)-INDEX($F$4:$F$102,R2102))*(INDEX($E$4:$E$102,R2102+1)-INDEX($E$4:$E$102,R2102))))</f>
        <v/>
      </c>
    </row>
    <row r="2103">
      <c r="K2103" s="14">
        <f>Data!A2103</f>
        <v/>
      </c>
      <c r="L2103" s="12">
        <f>IF(Occurrence!J2103&lt;=0,-1,IFERROR(MATCH(Occurrence!J2103,$D$4:$D$102,1),0))</f>
        <v/>
      </c>
      <c r="M2103" s="9">
        <f>IF(L2103&lt;0,0,IF(L2103=0,Occurrence!J2103*$I$11,IF(L2103&gt;=99,Occurrence!J2103*$I$12,INDEX($C$4:$C$102,L2103)+(Occurrence!J2103-INDEX($D$4:$D$102,L2103))/(INDEX($D$4:$D$102,L2103+1)-INDEX($D$4:$D$102,L2103))*(INDEX($C$4:$C$102,L2103+1)-INDEX($C$4:$C$102,L2103)))))</f>
        <v/>
      </c>
      <c r="N2103" s="12">
        <f>IF(Occurrence!K2103&lt;=0,-1,IFERROR(MATCH(Occurrence!K2103,$D$4:$D$102,1),0))</f>
        <v/>
      </c>
      <c r="O2103" s="9">
        <f>IF(N2103&lt;0,0,IF(N2103=0,Occurrence!K2103*$I$11,IF(N2103&gt;=99,Occurrence!K2103*$I$12,INDEX($C$4:$C$102,N2103)+(Occurrence!K2103-INDEX($D$4:$D$102,N2103))/(INDEX($D$4:$D$102,N2103+1)-INDEX($D$4:$D$102,N2103))*(INDEX($C$4:$C$102,N2103+1)-INDEX($C$4:$C$102,N2103)))))</f>
        <v/>
      </c>
      <c r="P2103" s="12">
        <f>IFERROR(MATCH(Data!X2103,$F$4:$F$102,1),0)</f>
        <v/>
      </c>
      <c r="Q2103" s="9">
        <f>IF(P2103=0,Data!X2103+$I$13,IF(P2103&gt;=99,Data!X2103+$I$14,INDEX($E$4:$E$102,P2103)+(Data!X2103-INDEX($F$4:$F$102,P2103))/(INDEX($F$4:$F$102,P2103+1)-INDEX($F$4:$F$102,P2103))*(INDEX($E$4:$E$102,P2103+1)-INDEX($E$4:$E$102,P2103))))</f>
        <v/>
      </c>
      <c r="R2103" s="12">
        <f>IFERROR(MATCH(Data!Y2103,$F$4:$F$102,1),0)</f>
        <v/>
      </c>
      <c r="S2103" s="9">
        <f>IF(R2103=0,Data!Y2103+$I$13,IF(R2103&gt;=99,Data!Y2103+$I$14,INDEX($E$4:$E$102,R2103)+(Data!Y2103-INDEX($F$4:$F$102,R2103))/(INDEX($F$4:$F$102,R2103+1)-INDEX($F$4:$F$102,R2103))*(INDEX($E$4:$E$102,R2103+1)-INDEX($E$4:$E$102,R2103))))</f>
        <v/>
      </c>
    </row>
    <row r="2104">
      <c r="K2104" s="14">
        <f>Data!A2104</f>
        <v/>
      </c>
      <c r="L2104" s="12">
        <f>IF(Occurrence!J2104&lt;=0,-1,IFERROR(MATCH(Occurrence!J2104,$D$4:$D$102,1),0))</f>
        <v/>
      </c>
      <c r="M2104" s="9">
        <f>IF(L2104&lt;0,0,IF(L2104=0,Occurrence!J2104*$I$11,IF(L2104&gt;=99,Occurrence!J2104*$I$12,INDEX($C$4:$C$102,L2104)+(Occurrence!J2104-INDEX($D$4:$D$102,L2104))/(INDEX($D$4:$D$102,L2104+1)-INDEX($D$4:$D$102,L2104))*(INDEX($C$4:$C$102,L2104+1)-INDEX($C$4:$C$102,L2104)))))</f>
        <v/>
      </c>
      <c r="N2104" s="12">
        <f>IF(Occurrence!K2104&lt;=0,-1,IFERROR(MATCH(Occurrence!K2104,$D$4:$D$102,1),0))</f>
        <v/>
      </c>
      <c r="O2104" s="9">
        <f>IF(N2104&lt;0,0,IF(N2104=0,Occurrence!K2104*$I$11,IF(N2104&gt;=99,Occurrence!K2104*$I$12,INDEX($C$4:$C$102,N2104)+(Occurrence!K2104-INDEX($D$4:$D$102,N2104))/(INDEX($D$4:$D$102,N2104+1)-INDEX($D$4:$D$102,N2104))*(INDEX($C$4:$C$102,N2104+1)-INDEX($C$4:$C$102,N2104)))))</f>
        <v/>
      </c>
      <c r="P2104" s="12">
        <f>IFERROR(MATCH(Data!X2104,$F$4:$F$102,1),0)</f>
        <v/>
      </c>
      <c r="Q2104" s="9">
        <f>IF(P2104=0,Data!X2104+$I$13,IF(P2104&gt;=99,Data!X2104+$I$14,INDEX($E$4:$E$102,P2104)+(Data!X2104-INDEX($F$4:$F$102,P2104))/(INDEX($F$4:$F$102,P2104+1)-INDEX($F$4:$F$102,P2104))*(INDEX($E$4:$E$102,P2104+1)-INDEX($E$4:$E$102,P2104))))</f>
        <v/>
      </c>
      <c r="R2104" s="12">
        <f>IFERROR(MATCH(Data!Y2104,$F$4:$F$102,1),0)</f>
        <v/>
      </c>
      <c r="S2104" s="9">
        <f>IF(R2104=0,Data!Y2104+$I$13,IF(R2104&gt;=99,Data!Y2104+$I$14,INDEX($E$4:$E$102,R2104)+(Data!Y2104-INDEX($F$4:$F$102,R2104))/(INDEX($F$4:$F$102,R2104+1)-INDEX($F$4:$F$102,R2104))*(INDEX($E$4:$E$102,R2104+1)-INDEX($E$4:$E$102,R2104))))</f>
        <v/>
      </c>
    </row>
    <row r="2105">
      <c r="K2105" s="14">
        <f>Data!A2105</f>
        <v/>
      </c>
      <c r="L2105" s="12">
        <f>IF(Occurrence!J2105&lt;=0,-1,IFERROR(MATCH(Occurrence!J2105,$D$4:$D$102,1),0))</f>
        <v/>
      </c>
      <c r="M2105" s="9">
        <f>IF(L2105&lt;0,0,IF(L2105=0,Occurrence!J2105*$I$11,IF(L2105&gt;=99,Occurrence!J2105*$I$12,INDEX($C$4:$C$102,L2105)+(Occurrence!J2105-INDEX($D$4:$D$102,L2105))/(INDEX($D$4:$D$102,L2105+1)-INDEX($D$4:$D$102,L2105))*(INDEX($C$4:$C$102,L2105+1)-INDEX($C$4:$C$102,L2105)))))</f>
        <v/>
      </c>
      <c r="N2105" s="12">
        <f>IF(Occurrence!K2105&lt;=0,-1,IFERROR(MATCH(Occurrence!K2105,$D$4:$D$102,1),0))</f>
        <v/>
      </c>
      <c r="O2105" s="9">
        <f>IF(N2105&lt;0,0,IF(N2105=0,Occurrence!K2105*$I$11,IF(N2105&gt;=99,Occurrence!K2105*$I$12,INDEX($C$4:$C$102,N2105)+(Occurrence!K2105-INDEX($D$4:$D$102,N2105))/(INDEX($D$4:$D$102,N2105+1)-INDEX($D$4:$D$102,N2105))*(INDEX($C$4:$C$102,N2105+1)-INDEX($C$4:$C$102,N2105)))))</f>
        <v/>
      </c>
      <c r="P2105" s="12">
        <f>IFERROR(MATCH(Data!X2105,$F$4:$F$102,1),0)</f>
        <v/>
      </c>
      <c r="Q2105" s="9">
        <f>IF(P2105=0,Data!X2105+$I$13,IF(P2105&gt;=99,Data!X2105+$I$14,INDEX($E$4:$E$102,P2105)+(Data!X2105-INDEX($F$4:$F$102,P2105))/(INDEX($F$4:$F$102,P2105+1)-INDEX($F$4:$F$102,P2105))*(INDEX($E$4:$E$102,P2105+1)-INDEX($E$4:$E$102,P2105))))</f>
        <v/>
      </c>
      <c r="R2105" s="12">
        <f>IFERROR(MATCH(Data!Y2105,$F$4:$F$102,1),0)</f>
        <v/>
      </c>
      <c r="S2105" s="9">
        <f>IF(R2105=0,Data!Y2105+$I$13,IF(R2105&gt;=99,Data!Y2105+$I$14,INDEX($E$4:$E$102,R2105)+(Data!Y2105-INDEX($F$4:$F$102,R2105))/(INDEX($F$4:$F$102,R2105+1)-INDEX($F$4:$F$102,R2105))*(INDEX($E$4:$E$102,R2105+1)-INDEX($E$4:$E$102,R2105))))</f>
        <v/>
      </c>
    </row>
    <row r="2106">
      <c r="K2106" s="14">
        <f>Data!A2106</f>
        <v/>
      </c>
      <c r="L2106" s="12">
        <f>IF(Occurrence!J2106&lt;=0,-1,IFERROR(MATCH(Occurrence!J2106,$D$4:$D$102,1),0))</f>
        <v/>
      </c>
      <c r="M2106" s="9">
        <f>IF(L2106&lt;0,0,IF(L2106=0,Occurrence!J2106*$I$11,IF(L2106&gt;=99,Occurrence!J2106*$I$12,INDEX($C$4:$C$102,L2106)+(Occurrence!J2106-INDEX($D$4:$D$102,L2106))/(INDEX($D$4:$D$102,L2106+1)-INDEX($D$4:$D$102,L2106))*(INDEX($C$4:$C$102,L2106+1)-INDEX($C$4:$C$102,L2106)))))</f>
        <v/>
      </c>
      <c r="N2106" s="12">
        <f>IF(Occurrence!K2106&lt;=0,-1,IFERROR(MATCH(Occurrence!K2106,$D$4:$D$102,1),0))</f>
        <v/>
      </c>
      <c r="O2106" s="9">
        <f>IF(N2106&lt;0,0,IF(N2106=0,Occurrence!K2106*$I$11,IF(N2106&gt;=99,Occurrence!K2106*$I$12,INDEX($C$4:$C$102,N2106)+(Occurrence!K2106-INDEX($D$4:$D$102,N2106))/(INDEX($D$4:$D$102,N2106+1)-INDEX($D$4:$D$102,N2106))*(INDEX($C$4:$C$102,N2106+1)-INDEX($C$4:$C$102,N2106)))))</f>
        <v/>
      </c>
      <c r="P2106" s="12">
        <f>IFERROR(MATCH(Data!X2106,$F$4:$F$102,1),0)</f>
        <v/>
      </c>
      <c r="Q2106" s="9">
        <f>IF(P2106=0,Data!X2106+$I$13,IF(P2106&gt;=99,Data!X2106+$I$14,INDEX($E$4:$E$102,P2106)+(Data!X2106-INDEX($F$4:$F$102,P2106))/(INDEX($F$4:$F$102,P2106+1)-INDEX($F$4:$F$102,P2106))*(INDEX($E$4:$E$102,P2106+1)-INDEX($E$4:$E$102,P2106))))</f>
        <v/>
      </c>
      <c r="R2106" s="12">
        <f>IFERROR(MATCH(Data!Y2106,$F$4:$F$102,1),0)</f>
        <v/>
      </c>
      <c r="S2106" s="9">
        <f>IF(R2106=0,Data!Y2106+$I$13,IF(R2106&gt;=99,Data!Y2106+$I$14,INDEX($E$4:$E$102,R2106)+(Data!Y2106-INDEX($F$4:$F$102,R2106))/(INDEX($F$4:$F$102,R2106+1)-INDEX($F$4:$F$102,R2106))*(INDEX($E$4:$E$102,R2106+1)-INDEX($E$4:$E$102,R2106))))</f>
        <v/>
      </c>
    </row>
    <row r="2107">
      <c r="K2107" s="14">
        <f>Data!A2107</f>
        <v/>
      </c>
      <c r="L2107" s="12">
        <f>IF(Occurrence!J2107&lt;=0,-1,IFERROR(MATCH(Occurrence!J2107,$D$4:$D$102,1),0))</f>
        <v/>
      </c>
      <c r="M2107" s="9">
        <f>IF(L2107&lt;0,0,IF(L2107=0,Occurrence!J2107*$I$11,IF(L2107&gt;=99,Occurrence!J2107*$I$12,INDEX($C$4:$C$102,L2107)+(Occurrence!J2107-INDEX($D$4:$D$102,L2107))/(INDEX($D$4:$D$102,L2107+1)-INDEX($D$4:$D$102,L2107))*(INDEX($C$4:$C$102,L2107+1)-INDEX($C$4:$C$102,L2107)))))</f>
        <v/>
      </c>
      <c r="N2107" s="12">
        <f>IF(Occurrence!K2107&lt;=0,-1,IFERROR(MATCH(Occurrence!K2107,$D$4:$D$102,1),0))</f>
        <v/>
      </c>
      <c r="O2107" s="9">
        <f>IF(N2107&lt;0,0,IF(N2107=0,Occurrence!K2107*$I$11,IF(N2107&gt;=99,Occurrence!K2107*$I$12,INDEX($C$4:$C$102,N2107)+(Occurrence!K2107-INDEX($D$4:$D$102,N2107))/(INDEX($D$4:$D$102,N2107+1)-INDEX($D$4:$D$102,N2107))*(INDEX($C$4:$C$102,N2107+1)-INDEX($C$4:$C$102,N2107)))))</f>
        <v/>
      </c>
      <c r="P2107" s="12">
        <f>IFERROR(MATCH(Data!X2107,$F$4:$F$102,1),0)</f>
        <v/>
      </c>
      <c r="Q2107" s="9">
        <f>IF(P2107=0,Data!X2107+$I$13,IF(P2107&gt;=99,Data!X2107+$I$14,INDEX($E$4:$E$102,P2107)+(Data!X2107-INDEX($F$4:$F$102,P2107))/(INDEX($F$4:$F$102,P2107+1)-INDEX($F$4:$F$102,P2107))*(INDEX($E$4:$E$102,P2107+1)-INDEX($E$4:$E$102,P2107))))</f>
        <v/>
      </c>
      <c r="R2107" s="12">
        <f>IFERROR(MATCH(Data!Y2107,$F$4:$F$102,1),0)</f>
        <v/>
      </c>
      <c r="S2107" s="9">
        <f>IF(R2107=0,Data!Y2107+$I$13,IF(R2107&gt;=99,Data!Y2107+$I$14,INDEX($E$4:$E$102,R2107)+(Data!Y2107-INDEX($F$4:$F$102,R2107))/(INDEX($F$4:$F$102,R2107+1)-INDEX($F$4:$F$102,R2107))*(INDEX($E$4:$E$102,R2107+1)-INDEX($E$4:$E$102,R2107))))</f>
        <v/>
      </c>
    </row>
    <row r="2108">
      <c r="K2108" s="14">
        <f>Data!A2108</f>
        <v/>
      </c>
      <c r="L2108" s="12">
        <f>IF(Occurrence!J2108&lt;=0,-1,IFERROR(MATCH(Occurrence!J2108,$D$4:$D$102,1),0))</f>
        <v/>
      </c>
      <c r="M2108" s="9">
        <f>IF(L2108&lt;0,0,IF(L2108=0,Occurrence!J2108*$I$11,IF(L2108&gt;=99,Occurrence!J2108*$I$12,INDEX($C$4:$C$102,L2108)+(Occurrence!J2108-INDEX($D$4:$D$102,L2108))/(INDEX($D$4:$D$102,L2108+1)-INDEX($D$4:$D$102,L2108))*(INDEX($C$4:$C$102,L2108+1)-INDEX($C$4:$C$102,L2108)))))</f>
        <v/>
      </c>
      <c r="N2108" s="12">
        <f>IF(Occurrence!K2108&lt;=0,-1,IFERROR(MATCH(Occurrence!K2108,$D$4:$D$102,1),0))</f>
        <v/>
      </c>
      <c r="O2108" s="9">
        <f>IF(N2108&lt;0,0,IF(N2108=0,Occurrence!K2108*$I$11,IF(N2108&gt;=99,Occurrence!K2108*$I$12,INDEX($C$4:$C$102,N2108)+(Occurrence!K2108-INDEX($D$4:$D$102,N2108))/(INDEX($D$4:$D$102,N2108+1)-INDEX($D$4:$D$102,N2108))*(INDEX($C$4:$C$102,N2108+1)-INDEX($C$4:$C$102,N2108)))))</f>
        <v/>
      </c>
      <c r="P2108" s="12">
        <f>IFERROR(MATCH(Data!X2108,$F$4:$F$102,1),0)</f>
        <v/>
      </c>
      <c r="Q2108" s="9">
        <f>IF(P2108=0,Data!X2108+$I$13,IF(P2108&gt;=99,Data!X2108+$I$14,INDEX($E$4:$E$102,P2108)+(Data!X2108-INDEX($F$4:$F$102,P2108))/(INDEX($F$4:$F$102,P2108+1)-INDEX($F$4:$F$102,P2108))*(INDEX($E$4:$E$102,P2108+1)-INDEX($E$4:$E$102,P2108))))</f>
        <v/>
      </c>
      <c r="R2108" s="12">
        <f>IFERROR(MATCH(Data!Y2108,$F$4:$F$102,1),0)</f>
        <v/>
      </c>
      <c r="S2108" s="9">
        <f>IF(R2108=0,Data!Y2108+$I$13,IF(R2108&gt;=99,Data!Y2108+$I$14,INDEX($E$4:$E$102,R2108)+(Data!Y2108-INDEX($F$4:$F$102,R2108))/(INDEX($F$4:$F$102,R2108+1)-INDEX($F$4:$F$102,R2108))*(INDEX($E$4:$E$102,R2108+1)-INDEX($E$4:$E$102,R2108))))</f>
        <v/>
      </c>
    </row>
    <row r="2109">
      <c r="K2109" s="14">
        <f>Data!A2109</f>
        <v/>
      </c>
      <c r="L2109" s="12">
        <f>IF(Occurrence!J2109&lt;=0,-1,IFERROR(MATCH(Occurrence!J2109,$D$4:$D$102,1),0))</f>
        <v/>
      </c>
      <c r="M2109" s="9">
        <f>IF(L2109&lt;0,0,IF(L2109=0,Occurrence!J2109*$I$11,IF(L2109&gt;=99,Occurrence!J2109*$I$12,INDEX($C$4:$C$102,L2109)+(Occurrence!J2109-INDEX($D$4:$D$102,L2109))/(INDEX($D$4:$D$102,L2109+1)-INDEX($D$4:$D$102,L2109))*(INDEX($C$4:$C$102,L2109+1)-INDEX($C$4:$C$102,L2109)))))</f>
        <v/>
      </c>
      <c r="N2109" s="12">
        <f>IF(Occurrence!K2109&lt;=0,-1,IFERROR(MATCH(Occurrence!K2109,$D$4:$D$102,1),0))</f>
        <v/>
      </c>
      <c r="O2109" s="9">
        <f>IF(N2109&lt;0,0,IF(N2109=0,Occurrence!K2109*$I$11,IF(N2109&gt;=99,Occurrence!K2109*$I$12,INDEX($C$4:$C$102,N2109)+(Occurrence!K2109-INDEX($D$4:$D$102,N2109))/(INDEX($D$4:$D$102,N2109+1)-INDEX($D$4:$D$102,N2109))*(INDEX($C$4:$C$102,N2109+1)-INDEX($C$4:$C$102,N2109)))))</f>
        <v/>
      </c>
      <c r="P2109" s="12">
        <f>IFERROR(MATCH(Data!X2109,$F$4:$F$102,1),0)</f>
        <v/>
      </c>
      <c r="Q2109" s="9">
        <f>IF(P2109=0,Data!X2109+$I$13,IF(P2109&gt;=99,Data!X2109+$I$14,INDEX($E$4:$E$102,P2109)+(Data!X2109-INDEX($F$4:$F$102,P2109))/(INDEX($F$4:$F$102,P2109+1)-INDEX($F$4:$F$102,P2109))*(INDEX($E$4:$E$102,P2109+1)-INDEX($E$4:$E$102,P2109))))</f>
        <v/>
      </c>
      <c r="R2109" s="12">
        <f>IFERROR(MATCH(Data!Y2109,$F$4:$F$102,1),0)</f>
        <v/>
      </c>
      <c r="S2109" s="9">
        <f>IF(R2109=0,Data!Y2109+$I$13,IF(R2109&gt;=99,Data!Y2109+$I$14,INDEX($E$4:$E$102,R2109)+(Data!Y2109-INDEX($F$4:$F$102,R2109))/(INDEX($F$4:$F$102,R2109+1)-INDEX($F$4:$F$102,R2109))*(INDEX($E$4:$E$102,R2109+1)-INDEX($E$4:$E$102,R2109))))</f>
        <v/>
      </c>
    </row>
    <row r="2110">
      <c r="K2110" s="14">
        <f>Data!A2110</f>
        <v/>
      </c>
      <c r="L2110" s="12">
        <f>IF(Occurrence!J2110&lt;=0,-1,IFERROR(MATCH(Occurrence!J2110,$D$4:$D$102,1),0))</f>
        <v/>
      </c>
      <c r="M2110" s="9">
        <f>IF(L2110&lt;0,0,IF(L2110=0,Occurrence!J2110*$I$11,IF(L2110&gt;=99,Occurrence!J2110*$I$12,INDEX($C$4:$C$102,L2110)+(Occurrence!J2110-INDEX($D$4:$D$102,L2110))/(INDEX($D$4:$D$102,L2110+1)-INDEX($D$4:$D$102,L2110))*(INDEX($C$4:$C$102,L2110+1)-INDEX($C$4:$C$102,L2110)))))</f>
        <v/>
      </c>
      <c r="N2110" s="12">
        <f>IF(Occurrence!K2110&lt;=0,-1,IFERROR(MATCH(Occurrence!K2110,$D$4:$D$102,1),0))</f>
        <v/>
      </c>
      <c r="O2110" s="9">
        <f>IF(N2110&lt;0,0,IF(N2110=0,Occurrence!K2110*$I$11,IF(N2110&gt;=99,Occurrence!K2110*$I$12,INDEX($C$4:$C$102,N2110)+(Occurrence!K2110-INDEX($D$4:$D$102,N2110))/(INDEX($D$4:$D$102,N2110+1)-INDEX($D$4:$D$102,N2110))*(INDEX($C$4:$C$102,N2110+1)-INDEX($C$4:$C$102,N2110)))))</f>
        <v/>
      </c>
      <c r="P2110" s="12">
        <f>IFERROR(MATCH(Data!X2110,$F$4:$F$102,1),0)</f>
        <v/>
      </c>
      <c r="Q2110" s="9">
        <f>IF(P2110=0,Data!X2110+$I$13,IF(P2110&gt;=99,Data!X2110+$I$14,INDEX($E$4:$E$102,P2110)+(Data!X2110-INDEX($F$4:$F$102,P2110))/(INDEX($F$4:$F$102,P2110+1)-INDEX($F$4:$F$102,P2110))*(INDEX($E$4:$E$102,P2110+1)-INDEX($E$4:$E$102,P2110))))</f>
        <v/>
      </c>
      <c r="R2110" s="12">
        <f>IFERROR(MATCH(Data!Y2110,$F$4:$F$102,1),0)</f>
        <v/>
      </c>
      <c r="S2110" s="9">
        <f>IF(R2110=0,Data!Y2110+$I$13,IF(R2110&gt;=99,Data!Y2110+$I$14,INDEX($E$4:$E$102,R2110)+(Data!Y2110-INDEX($F$4:$F$102,R2110))/(INDEX($F$4:$F$102,R2110+1)-INDEX($F$4:$F$102,R2110))*(INDEX($E$4:$E$102,R2110+1)-INDEX($E$4:$E$102,R2110))))</f>
        <v/>
      </c>
    </row>
    <row r="2111">
      <c r="K2111" s="14">
        <f>Data!A2111</f>
        <v/>
      </c>
      <c r="L2111" s="12">
        <f>IF(Occurrence!J2111&lt;=0,-1,IFERROR(MATCH(Occurrence!J2111,$D$4:$D$102,1),0))</f>
        <v/>
      </c>
      <c r="M2111" s="9">
        <f>IF(L2111&lt;0,0,IF(L2111=0,Occurrence!J2111*$I$11,IF(L2111&gt;=99,Occurrence!J2111*$I$12,INDEX($C$4:$C$102,L2111)+(Occurrence!J2111-INDEX($D$4:$D$102,L2111))/(INDEX($D$4:$D$102,L2111+1)-INDEX($D$4:$D$102,L2111))*(INDEX($C$4:$C$102,L2111+1)-INDEX($C$4:$C$102,L2111)))))</f>
        <v/>
      </c>
      <c r="N2111" s="12">
        <f>IF(Occurrence!K2111&lt;=0,-1,IFERROR(MATCH(Occurrence!K2111,$D$4:$D$102,1),0))</f>
        <v/>
      </c>
      <c r="O2111" s="9">
        <f>IF(N2111&lt;0,0,IF(N2111=0,Occurrence!K2111*$I$11,IF(N2111&gt;=99,Occurrence!K2111*$I$12,INDEX($C$4:$C$102,N2111)+(Occurrence!K2111-INDEX($D$4:$D$102,N2111))/(INDEX($D$4:$D$102,N2111+1)-INDEX($D$4:$D$102,N2111))*(INDEX($C$4:$C$102,N2111+1)-INDEX($C$4:$C$102,N2111)))))</f>
        <v/>
      </c>
      <c r="P2111" s="12">
        <f>IFERROR(MATCH(Data!X2111,$F$4:$F$102,1),0)</f>
        <v/>
      </c>
      <c r="Q2111" s="9">
        <f>IF(P2111=0,Data!X2111+$I$13,IF(P2111&gt;=99,Data!X2111+$I$14,INDEX($E$4:$E$102,P2111)+(Data!X2111-INDEX($F$4:$F$102,P2111))/(INDEX($F$4:$F$102,P2111+1)-INDEX($F$4:$F$102,P2111))*(INDEX($E$4:$E$102,P2111+1)-INDEX($E$4:$E$102,P2111))))</f>
        <v/>
      </c>
      <c r="R2111" s="12">
        <f>IFERROR(MATCH(Data!Y2111,$F$4:$F$102,1),0)</f>
        <v/>
      </c>
      <c r="S2111" s="9">
        <f>IF(R2111=0,Data!Y2111+$I$13,IF(R2111&gt;=99,Data!Y2111+$I$14,INDEX($E$4:$E$102,R2111)+(Data!Y2111-INDEX($F$4:$F$102,R2111))/(INDEX($F$4:$F$102,R2111+1)-INDEX($F$4:$F$102,R2111))*(INDEX($E$4:$E$102,R2111+1)-INDEX($E$4:$E$102,R2111))))</f>
        <v/>
      </c>
    </row>
    <row r="2112">
      <c r="K2112" s="14">
        <f>Data!A2112</f>
        <v/>
      </c>
      <c r="L2112" s="12">
        <f>IF(Occurrence!J2112&lt;=0,-1,IFERROR(MATCH(Occurrence!J2112,$D$4:$D$102,1),0))</f>
        <v/>
      </c>
      <c r="M2112" s="9">
        <f>IF(L2112&lt;0,0,IF(L2112=0,Occurrence!J2112*$I$11,IF(L2112&gt;=99,Occurrence!J2112*$I$12,INDEX($C$4:$C$102,L2112)+(Occurrence!J2112-INDEX($D$4:$D$102,L2112))/(INDEX($D$4:$D$102,L2112+1)-INDEX($D$4:$D$102,L2112))*(INDEX($C$4:$C$102,L2112+1)-INDEX($C$4:$C$102,L2112)))))</f>
        <v/>
      </c>
      <c r="N2112" s="12">
        <f>IF(Occurrence!K2112&lt;=0,-1,IFERROR(MATCH(Occurrence!K2112,$D$4:$D$102,1),0))</f>
        <v/>
      </c>
      <c r="O2112" s="9">
        <f>IF(N2112&lt;0,0,IF(N2112=0,Occurrence!K2112*$I$11,IF(N2112&gt;=99,Occurrence!K2112*$I$12,INDEX($C$4:$C$102,N2112)+(Occurrence!K2112-INDEX($D$4:$D$102,N2112))/(INDEX($D$4:$D$102,N2112+1)-INDEX($D$4:$D$102,N2112))*(INDEX($C$4:$C$102,N2112+1)-INDEX($C$4:$C$102,N2112)))))</f>
        <v/>
      </c>
      <c r="P2112" s="12">
        <f>IFERROR(MATCH(Data!X2112,$F$4:$F$102,1),0)</f>
        <v/>
      </c>
      <c r="Q2112" s="9">
        <f>IF(P2112=0,Data!X2112+$I$13,IF(P2112&gt;=99,Data!X2112+$I$14,INDEX($E$4:$E$102,P2112)+(Data!X2112-INDEX($F$4:$F$102,P2112))/(INDEX($F$4:$F$102,P2112+1)-INDEX($F$4:$F$102,P2112))*(INDEX($E$4:$E$102,P2112+1)-INDEX($E$4:$E$102,P2112))))</f>
        <v/>
      </c>
      <c r="R2112" s="12">
        <f>IFERROR(MATCH(Data!Y2112,$F$4:$F$102,1),0)</f>
        <v/>
      </c>
      <c r="S2112" s="9">
        <f>IF(R2112=0,Data!Y2112+$I$13,IF(R2112&gt;=99,Data!Y2112+$I$14,INDEX($E$4:$E$102,R2112)+(Data!Y2112-INDEX($F$4:$F$102,R2112))/(INDEX($F$4:$F$102,R2112+1)-INDEX($F$4:$F$102,R2112))*(INDEX($E$4:$E$102,R2112+1)-INDEX($E$4:$E$102,R2112))))</f>
        <v/>
      </c>
    </row>
    <row r="2113">
      <c r="K2113" s="14">
        <f>Data!A2113</f>
        <v/>
      </c>
      <c r="L2113" s="12">
        <f>IF(Occurrence!J2113&lt;=0,-1,IFERROR(MATCH(Occurrence!J2113,$D$4:$D$102,1),0))</f>
        <v/>
      </c>
      <c r="M2113" s="9">
        <f>IF(L2113&lt;0,0,IF(L2113=0,Occurrence!J2113*$I$11,IF(L2113&gt;=99,Occurrence!J2113*$I$12,INDEX($C$4:$C$102,L2113)+(Occurrence!J2113-INDEX($D$4:$D$102,L2113))/(INDEX($D$4:$D$102,L2113+1)-INDEX($D$4:$D$102,L2113))*(INDEX($C$4:$C$102,L2113+1)-INDEX($C$4:$C$102,L2113)))))</f>
        <v/>
      </c>
      <c r="N2113" s="12">
        <f>IF(Occurrence!K2113&lt;=0,-1,IFERROR(MATCH(Occurrence!K2113,$D$4:$D$102,1),0))</f>
        <v/>
      </c>
      <c r="O2113" s="9">
        <f>IF(N2113&lt;0,0,IF(N2113=0,Occurrence!K2113*$I$11,IF(N2113&gt;=99,Occurrence!K2113*$I$12,INDEX($C$4:$C$102,N2113)+(Occurrence!K2113-INDEX($D$4:$D$102,N2113))/(INDEX($D$4:$D$102,N2113+1)-INDEX($D$4:$D$102,N2113))*(INDEX($C$4:$C$102,N2113+1)-INDEX($C$4:$C$102,N2113)))))</f>
        <v/>
      </c>
      <c r="P2113" s="12">
        <f>IFERROR(MATCH(Data!X2113,$F$4:$F$102,1),0)</f>
        <v/>
      </c>
      <c r="Q2113" s="9">
        <f>IF(P2113=0,Data!X2113+$I$13,IF(P2113&gt;=99,Data!X2113+$I$14,INDEX($E$4:$E$102,P2113)+(Data!X2113-INDEX($F$4:$F$102,P2113))/(INDEX($F$4:$F$102,P2113+1)-INDEX($F$4:$F$102,P2113))*(INDEX($E$4:$E$102,P2113+1)-INDEX($E$4:$E$102,P2113))))</f>
        <v/>
      </c>
      <c r="R2113" s="12">
        <f>IFERROR(MATCH(Data!Y2113,$F$4:$F$102,1),0)</f>
        <v/>
      </c>
      <c r="S2113" s="9">
        <f>IF(R2113=0,Data!Y2113+$I$13,IF(R2113&gt;=99,Data!Y2113+$I$14,INDEX($E$4:$E$102,R2113)+(Data!Y2113-INDEX($F$4:$F$102,R2113))/(INDEX($F$4:$F$102,R2113+1)-INDEX($F$4:$F$102,R2113))*(INDEX($E$4:$E$102,R2113+1)-INDEX($E$4:$E$102,R2113))))</f>
        <v/>
      </c>
    </row>
    <row r="2114">
      <c r="K2114" s="14">
        <f>Data!A2114</f>
        <v/>
      </c>
      <c r="L2114" s="12">
        <f>IF(Occurrence!J2114&lt;=0,-1,IFERROR(MATCH(Occurrence!J2114,$D$4:$D$102,1),0))</f>
        <v/>
      </c>
      <c r="M2114" s="9">
        <f>IF(L2114&lt;0,0,IF(L2114=0,Occurrence!J2114*$I$11,IF(L2114&gt;=99,Occurrence!J2114*$I$12,INDEX($C$4:$C$102,L2114)+(Occurrence!J2114-INDEX($D$4:$D$102,L2114))/(INDEX($D$4:$D$102,L2114+1)-INDEX($D$4:$D$102,L2114))*(INDEX($C$4:$C$102,L2114+1)-INDEX($C$4:$C$102,L2114)))))</f>
        <v/>
      </c>
      <c r="N2114" s="12">
        <f>IF(Occurrence!K2114&lt;=0,-1,IFERROR(MATCH(Occurrence!K2114,$D$4:$D$102,1),0))</f>
        <v/>
      </c>
      <c r="O2114" s="9">
        <f>IF(N2114&lt;0,0,IF(N2114=0,Occurrence!K2114*$I$11,IF(N2114&gt;=99,Occurrence!K2114*$I$12,INDEX($C$4:$C$102,N2114)+(Occurrence!K2114-INDEX($D$4:$D$102,N2114))/(INDEX($D$4:$D$102,N2114+1)-INDEX($D$4:$D$102,N2114))*(INDEX($C$4:$C$102,N2114+1)-INDEX($C$4:$C$102,N2114)))))</f>
        <v/>
      </c>
      <c r="P2114" s="12">
        <f>IFERROR(MATCH(Data!X2114,$F$4:$F$102,1),0)</f>
        <v/>
      </c>
      <c r="Q2114" s="9">
        <f>IF(P2114=0,Data!X2114+$I$13,IF(P2114&gt;=99,Data!X2114+$I$14,INDEX($E$4:$E$102,P2114)+(Data!X2114-INDEX($F$4:$F$102,P2114))/(INDEX($F$4:$F$102,P2114+1)-INDEX($F$4:$F$102,P2114))*(INDEX($E$4:$E$102,P2114+1)-INDEX($E$4:$E$102,P2114))))</f>
        <v/>
      </c>
      <c r="R2114" s="12">
        <f>IFERROR(MATCH(Data!Y2114,$F$4:$F$102,1),0)</f>
        <v/>
      </c>
      <c r="S2114" s="9">
        <f>IF(R2114=0,Data!Y2114+$I$13,IF(R2114&gt;=99,Data!Y2114+$I$14,INDEX($E$4:$E$102,R2114)+(Data!Y2114-INDEX($F$4:$F$102,R2114))/(INDEX($F$4:$F$102,R2114+1)-INDEX($F$4:$F$102,R2114))*(INDEX($E$4:$E$102,R2114+1)-INDEX($E$4:$E$102,R2114))))</f>
        <v/>
      </c>
    </row>
    <row r="2115">
      <c r="K2115" s="14">
        <f>Data!A2115</f>
        <v/>
      </c>
      <c r="L2115" s="12">
        <f>IF(Occurrence!J2115&lt;=0,-1,IFERROR(MATCH(Occurrence!J2115,$D$4:$D$102,1),0))</f>
        <v/>
      </c>
      <c r="M2115" s="9">
        <f>IF(L2115&lt;0,0,IF(L2115=0,Occurrence!J2115*$I$11,IF(L2115&gt;=99,Occurrence!J2115*$I$12,INDEX($C$4:$C$102,L2115)+(Occurrence!J2115-INDEX($D$4:$D$102,L2115))/(INDEX($D$4:$D$102,L2115+1)-INDEX($D$4:$D$102,L2115))*(INDEX($C$4:$C$102,L2115+1)-INDEX($C$4:$C$102,L2115)))))</f>
        <v/>
      </c>
      <c r="N2115" s="12">
        <f>IF(Occurrence!K2115&lt;=0,-1,IFERROR(MATCH(Occurrence!K2115,$D$4:$D$102,1),0))</f>
        <v/>
      </c>
      <c r="O2115" s="9">
        <f>IF(N2115&lt;0,0,IF(N2115=0,Occurrence!K2115*$I$11,IF(N2115&gt;=99,Occurrence!K2115*$I$12,INDEX($C$4:$C$102,N2115)+(Occurrence!K2115-INDEX($D$4:$D$102,N2115))/(INDEX($D$4:$D$102,N2115+1)-INDEX($D$4:$D$102,N2115))*(INDEX($C$4:$C$102,N2115+1)-INDEX($C$4:$C$102,N2115)))))</f>
        <v/>
      </c>
      <c r="P2115" s="12">
        <f>IFERROR(MATCH(Data!X2115,$F$4:$F$102,1),0)</f>
        <v/>
      </c>
      <c r="Q2115" s="9">
        <f>IF(P2115=0,Data!X2115+$I$13,IF(P2115&gt;=99,Data!X2115+$I$14,INDEX($E$4:$E$102,P2115)+(Data!X2115-INDEX($F$4:$F$102,P2115))/(INDEX($F$4:$F$102,P2115+1)-INDEX($F$4:$F$102,P2115))*(INDEX($E$4:$E$102,P2115+1)-INDEX($E$4:$E$102,P2115))))</f>
        <v/>
      </c>
      <c r="R2115" s="12">
        <f>IFERROR(MATCH(Data!Y2115,$F$4:$F$102,1),0)</f>
        <v/>
      </c>
      <c r="S2115" s="9">
        <f>IF(R2115=0,Data!Y2115+$I$13,IF(R2115&gt;=99,Data!Y2115+$I$14,INDEX($E$4:$E$102,R2115)+(Data!Y2115-INDEX($F$4:$F$102,R2115))/(INDEX($F$4:$F$102,R2115+1)-INDEX($F$4:$F$102,R2115))*(INDEX($E$4:$E$102,R2115+1)-INDEX($E$4:$E$102,R2115))))</f>
        <v/>
      </c>
    </row>
    <row r="2116">
      <c r="K2116" s="14">
        <f>Data!A2116</f>
        <v/>
      </c>
      <c r="L2116" s="12">
        <f>IF(Occurrence!J2116&lt;=0,-1,IFERROR(MATCH(Occurrence!J2116,$D$4:$D$102,1),0))</f>
        <v/>
      </c>
      <c r="M2116" s="9">
        <f>IF(L2116&lt;0,0,IF(L2116=0,Occurrence!J2116*$I$11,IF(L2116&gt;=99,Occurrence!J2116*$I$12,INDEX($C$4:$C$102,L2116)+(Occurrence!J2116-INDEX($D$4:$D$102,L2116))/(INDEX($D$4:$D$102,L2116+1)-INDEX($D$4:$D$102,L2116))*(INDEX($C$4:$C$102,L2116+1)-INDEX($C$4:$C$102,L2116)))))</f>
        <v/>
      </c>
      <c r="N2116" s="12">
        <f>IF(Occurrence!K2116&lt;=0,-1,IFERROR(MATCH(Occurrence!K2116,$D$4:$D$102,1),0))</f>
        <v/>
      </c>
      <c r="O2116" s="9">
        <f>IF(N2116&lt;0,0,IF(N2116=0,Occurrence!K2116*$I$11,IF(N2116&gt;=99,Occurrence!K2116*$I$12,INDEX($C$4:$C$102,N2116)+(Occurrence!K2116-INDEX($D$4:$D$102,N2116))/(INDEX($D$4:$D$102,N2116+1)-INDEX($D$4:$D$102,N2116))*(INDEX($C$4:$C$102,N2116+1)-INDEX($C$4:$C$102,N2116)))))</f>
        <v/>
      </c>
      <c r="P2116" s="12">
        <f>IFERROR(MATCH(Data!X2116,$F$4:$F$102,1),0)</f>
        <v/>
      </c>
      <c r="Q2116" s="9">
        <f>IF(P2116=0,Data!X2116+$I$13,IF(P2116&gt;=99,Data!X2116+$I$14,INDEX($E$4:$E$102,P2116)+(Data!X2116-INDEX($F$4:$F$102,P2116))/(INDEX($F$4:$F$102,P2116+1)-INDEX($F$4:$F$102,P2116))*(INDEX($E$4:$E$102,P2116+1)-INDEX($E$4:$E$102,P2116))))</f>
        <v/>
      </c>
      <c r="R2116" s="12">
        <f>IFERROR(MATCH(Data!Y2116,$F$4:$F$102,1),0)</f>
        <v/>
      </c>
      <c r="S2116" s="9">
        <f>IF(R2116=0,Data!Y2116+$I$13,IF(R2116&gt;=99,Data!Y2116+$I$14,INDEX($E$4:$E$102,R2116)+(Data!Y2116-INDEX($F$4:$F$102,R2116))/(INDEX($F$4:$F$102,R2116+1)-INDEX($F$4:$F$102,R2116))*(INDEX($E$4:$E$102,R2116+1)-INDEX($E$4:$E$102,R2116))))</f>
        <v/>
      </c>
    </row>
    <row r="2117">
      <c r="K2117" s="14">
        <f>Data!A2117</f>
        <v/>
      </c>
      <c r="L2117" s="12">
        <f>IF(Occurrence!J2117&lt;=0,-1,IFERROR(MATCH(Occurrence!J2117,$D$4:$D$102,1),0))</f>
        <v/>
      </c>
      <c r="M2117" s="9">
        <f>IF(L2117&lt;0,0,IF(L2117=0,Occurrence!J2117*$I$11,IF(L2117&gt;=99,Occurrence!J2117*$I$12,INDEX($C$4:$C$102,L2117)+(Occurrence!J2117-INDEX($D$4:$D$102,L2117))/(INDEX($D$4:$D$102,L2117+1)-INDEX($D$4:$D$102,L2117))*(INDEX($C$4:$C$102,L2117+1)-INDEX($C$4:$C$102,L2117)))))</f>
        <v/>
      </c>
      <c r="N2117" s="12">
        <f>IF(Occurrence!K2117&lt;=0,-1,IFERROR(MATCH(Occurrence!K2117,$D$4:$D$102,1),0))</f>
        <v/>
      </c>
      <c r="O2117" s="9">
        <f>IF(N2117&lt;0,0,IF(N2117=0,Occurrence!K2117*$I$11,IF(N2117&gt;=99,Occurrence!K2117*$I$12,INDEX($C$4:$C$102,N2117)+(Occurrence!K2117-INDEX($D$4:$D$102,N2117))/(INDEX($D$4:$D$102,N2117+1)-INDEX($D$4:$D$102,N2117))*(INDEX($C$4:$C$102,N2117+1)-INDEX($C$4:$C$102,N2117)))))</f>
        <v/>
      </c>
      <c r="P2117" s="12">
        <f>IFERROR(MATCH(Data!X2117,$F$4:$F$102,1),0)</f>
        <v/>
      </c>
      <c r="Q2117" s="9">
        <f>IF(P2117=0,Data!X2117+$I$13,IF(P2117&gt;=99,Data!X2117+$I$14,INDEX($E$4:$E$102,P2117)+(Data!X2117-INDEX($F$4:$F$102,P2117))/(INDEX($F$4:$F$102,P2117+1)-INDEX($F$4:$F$102,P2117))*(INDEX($E$4:$E$102,P2117+1)-INDEX($E$4:$E$102,P2117))))</f>
        <v/>
      </c>
      <c r="R2117" s="12">
        <f>IFERROR(MATCH(Data!Y2117,$F$4:$F$102,1),0)</f>
        <v/>
      </c>
      <c r="S2117" s="9">
        <f>IF(R2117=0,Data!Y2117+$I$13,IF(R2117&gt;=99,Data!Y2117+$I$14,INDEX($E$4:$E$102,R2117)+(Data!Y2117-INDEX($F$4:$F$102,R2117))/(INDEX($F$4:$F$102,R2117+1)-INDEX($F$4:$F$102,R2117))*(INDEX($E$4:$E$102,R2117+1)-INDEX($E$4:$E$102,R2117))))</f>
        <v/>
      </c>
    </row>
    <row r="2118">
      <c r="K2118" s="14">
        <f>Data!A2118</f>
        <v/>
      </c>
      <c r="L2118" s="12">
        <f>IF(Occurrence!J2118&lt;=0,-1,IFERROR(MATCH(Occurrence!J2118,$D$4:$D$102,1),0))</f>
        <v/>
      </c>
      <c r="M2118" s="9">
        <f>IF(L2118&lt;0,0,IF(L2118=0,Occurrence!J2118*$I$11,IF(L2118&gt;=99,Occurrence!J2118*$I$12,INDEX($C$4:$C$102,L2118)+(Occurrence!J2118-INDEX($D$4:$D$102,L2118))/(INDEX($D$4:$D$102,L2118+1)-INDEX($D$4:$D$102,L2118))*(INDEX($C$4:$C$102,L2118+1)-INDEX($C$4:$C$102,L2118)))))</f>
        <v/>
      </c>
      <c r="N2118" s="12">
        <f>IF(Occurrence!K2118&lt;=0,-1,IFERROR(MATCH(Occurrence!K2118,$D$4:$D$102,1),0))</f>
        <v/>
      </c>
      <c r="O2118" s="9">
        <f>IF(N2118&lt;0,0,IF(N2118=0,Occurrence!K2118*$I$11,IF(N2118&gt;=99,Occurrence!K2118*$I$12,INDEX($C$4:$C$102,N2118)+(Occurrence!K2118-INDEX($D$4:$D$102,N2118))/(INDEX($D$4:$D$102,N2118+1)-INDEX($D$4:$D$102,N2118))*(INDEX($C$4:$C$102,N2118+1)-INDEX($C$4:$C$102,N2118)))))</f>
        <v/>
      </c>
      <c r="P2118" s="12">
        <f>IFERROR(MATCH(Data!X2118,$F$4:$F$102,1),0)</f>
        <v/>
      </c>
      <c r="Q2118" s="9">
        <f>IF(P2118=0,Data!X2118+$I$13,IF(P2118&gt;=99,Data!X2118+$I$14,INDEX($E$4:$E$102,P2118)+(Data!X2118-INDEX($F$4:$F$102,P2118))/(INDEX($F$4:$F$102,P2118+1)-INDEX($F$4:$F$102,P2118))*(INDEX($E$4:$E$102,P2118+1)-INDEX($E$4:$E$102,P2118))))</f>
        <v/>
      </c>
      <c r="R2118" s="12">
        <f>IFERROR(MATCH(Data!Y2118,$F$4:$F$102,1),0)</f>
        <v/>
      </c>
      <c r="S2118" s="9">
        <f>IF(R2118=0,Data!Y2118+$I$13,IF(R2118&gt;=99,Data!Y2118+$I$14,INDEX($E$4:$E$102,R2118)+(Data!Y2118-INDEX($F$4:$F$102,R2118))/(INDEX($F$4:$F$102,R2118+1)-INDEX($F$4:$F$102,R2118))*(INDEX($E$4:$E$102,R2118+1)-INDEX($E$4:$E$102,R2118))))</f>
        <v/>
      </c>
    </row>
    <row r="2119">
      <c r="K2119" s="14">
        <f>Data!A2119</f>
        <v/>
      </c>
      <c r="L2119" s="12">
        <f>IF(Occurrence!J2119&lt;=0,-1,IFERROR(MATCH(Occurrence!J2119,$D$4:$D$102,1),0))</f>
        <v/>
      </c>
      <c r="M2119" s="9">
        <f>IF(L2119&lt;0,0,IF(L2119=0,Occurrence!J2119*$I$11,IF(L2119&gt;=99,Occurrence!J2119*$I$12,INDEX($C$4:$C$102,L2119)+(Occurrence!J2119-INDEX($D$4:$D$102,L2119))/(INDEX($D$4:$D$102,L2119+1)-INDEX($D$4:$D$102,L2119))*(INDEX($C$4:$C$102,L2119+1)-INDEX($C$4:$C$102,L2119)))))</f>
        <v/>
      </c>
      <c r="N2119" s="12">
        <f>IF(Occurrence!K2119&lt;=0,-1,IFERROR(MATCH(Occurrence!K2119,$D$4:$D$102,1),0))</f>
        <v/>
      </c>
      <c r="O2119" s="9">
        <f>IF(N2119&lt;0,0,IF(N2119=0,Occurrence!K2119*$I$11,IF(N2119&gt;=99,Occurrence!K2119*$I$12,INDEX($C$4:$C$102,N2119)+(Occurrence!K2119-INDEX($D$4:$D$102,N2119))/(INDEX($D$4:$D$102,N2119+1)-INDEX($D$4:$D$102,N2119))*(INDEX($C$4:$C$102,N2119+1)-INDEX($C$4:$C$102,N2119)))))</f>
        <v/>
      </c>
      <c r="P2119" s="12">
        <f>IFERROR(MATCH(Data!X2119,$F$4:$F$102,1),0)</f>
        <v/>
      </c>
      <c r="Q2119" s="9">
        <f>IF(P2119=0,Data!X2119+$I$13,IF(P2119&gt;=99,Data!X2119+$I$14,INDEX($E$4:$E$102,P2119)+(Data!X2119-INDEX($F$4:$F$102,P2119))/(INDEX($F$4:$F$102,P2119+1)-INDEX($F$4:$F$102,P2119))*(INDEX($E$4:$E$102,P2119+1)-INDEX($E$4:$E$102,P2119))))</f>
        <v/>
      </c>
      <c r="R2119" s="12">
        <f>IFERROR(MATCH(Data!Y2119,$F$4:$F$102,1),0)</f>
        <v/>
      </c>
      <c r="S2119" s="9">
        <f>IF(R2119=0,Data!Y2119+$I$13,IF(R2119&gt;=99,Data!Y2119+$I$14,INDEX($E$4:$E$102,R2119)+(Data!Y2119-INDEX($F$4:$F$102,R2119))/(INDEX($F$4:$F$102,R2119+1)-INDEX($F$4:$F$102,R2119))*(INDEX($E$4:$E$102,R2119+1)-INDEX($E$4:$E$102,R2119))))</f>
        <v/>
      </c>
    </row>
    <row r="2120">
      <c r="K2120" s="14">
        <f>Data!A2120</f>
        <v/>
      </c>
      <c r="L2120" s="12">
        <f>IF(Occurrence!J2120&lt;=0,-1,IFERROR(MATCH(Occurrence!J2120,$D$4:$D$102,1),0))</f>
        <v/>
      </c>
      <c r="M2120" s="9">
        <f>IF(L2120&lt;0,0,IF(L2120=0,Occurrence!J2120*$I$11,IF(L2120&gt;=99,Occurrence!J2120*$I$12,INDEX($C$4:$C$102,L2120)+(Occurrence!J2120-INDEX($D$4:$D$102,L2120))/(INDEX($D$4:$D$102,L2120+1)-INDEX($D$4:$D$102,L2120))*(INDEX($C$4:$C$102,L2120+1)-INDEX($C$4:$C$102,L2120)))))</f>
        <v/>
      </c>
      <c r="N2120" s="12">
        <f>IF(Occurrence!K2120&lt;=0,-1,IFERROR(MATCH(Occurrence!K2120,$D$4:$D$102,1),0))</f>
        <v/>
      </c>
      <c r="O2120" s="9">
        <f>IF(N2120&lt;0,0,IF(N2120=0,Occurrence!K2120*$I$11,IF(N2120&gt;=99,Occurrence!K2120*$I$12,INDEX($C$4:$C$102,N2120)+(Occurrence!K2120-INDEX($D$4:$D$102,N2120))/(INDEX($D$4:$D$102,N2120+1)-INDEX($D$4:$D$102,N2120))*(INDEX($C$4:$C$102,N2120+1)-INDEX($C$4:$C$102,N2120)))))</f>
        <v/>
      </c>
      <c r="P2120" s="12">
        <f>IFERROR(MATCH(Data!X2120,$F$4:$F$102,1),0)</f>
        <v/>
      </c>
      <c r="Q2120" s="9">
        <f>IF(P2120=0,Data!X2120+$I$13,IF(P2120&gt;=99,Data!X2120+$I$14,INDEX($E$4:$E$102,P2120)+(Data!X2120-INDEX($F$4:$F$102,P2120))/(INDEX($F$4:$F$102,P2120+1)-INDEX($F$4:$F$102,P2120))*(INDEX($E$4:$E$102,P2120+1)-INDEX($E$4:$E$102,P2120))))</f>
        <v/>
      </c>
      <c r="R2120" s="12">
        <f>IFERROR(MATCH(Data!Y2120,$F$4:$F$102,1),0)</f>
        <v/>
      </c>
      <c r="S2120" s="9">
        <f>IF(R2120=0,Data!Y2120+$I$13,IF(R2120&gt;=99,Data!Y2120+$I$14,INDEX($E$4:$E$102,R2120)+(Data!Y2120-INDEX($F$4:$F$102,R2120))/(INDEX($F$4:$F$102,R2120+1)-INDEX($F$4:$F$102,R2120))*(INDEX($E$4:$E$102,R2120+1)-INDEX($E$4:$E$102,R2120))))</f>
        <v/>
      </c>
    </row>
    <row r="2121">
      <c r="K2121" s="14">
        <f>Data!A2121</f>
        <v/>
      </c>
      <c r="L2121" s="12">
        <f>IF(Occurrence!J2121&lt;=0,-1,IFERROR(MATCH(Occurrence!J2121,$D$4:$D$102,1),0))</f>
        <v/>
      </c>
      <c r="M2121" s="9">
        <f>IF(L2121&lt;0,0,IF(L2121=0,Occurrence!J2121*$I$11,IF(L2121&gt;=99,Occurrence!J2121*$I$12,INDEX($C$4:$C$102,L2121)+(Occurrence!J2121-INDEX($D$4:$D$102,L2121))/(INDEX($D$4:$D$102,L2121+1)-INDEX($D$4:$D$102,L2121))*(INDEX($C$4:$C$102,L2121+1)-INDEX($C$4:$C$102,L2121)))))</f>
        <v/>
      </c>
      <c r="N2121" s="12">
        <f>IF(Occurrence!K2121&lt;=0,-1,IFERROR(MATCH(Occurrence!K2121,$D$4:$D$102,1),0))</f>
        <v/>
      </c>
      <c r="O2121" s="9">
        <f>IF(N2121&lt;0,0,IF(N2121=0,Occurrence!K2121*$I$11,IF(N2121&gt;=99,Occurrence!K2121*$I$12,INDEX($C$4:$C$102,N2121)+(Occurrence!K2121-INDEX($D$4:$D$102,N2121))/(INDEX($D$4:$D$102,N2121+1)-INDEX($D$4:$D$102,N2121))*(INDEX($C$4:$C$102,N2121+1)-INDEX($C$4:$C$102,N2121)))))</f>
        <v/>
      </c>
      <c r="P2121" s="12">
        <f>IFERROR(MATCH(Data!X2121,$F$4:$F$102,1),0)</f>
        <v/>
      </c>
      <c r="Q2121" s="9">
        <f>IF(P2121=0,Data!X2121+$I$13,IF(P2121&gt;=99,Data!X2121+$I$14,INDEX($E$4:$E$102,P2121)+(Data!X2121-INDEX($F$4:$F$102,P2121))/(INDEX($F$4:$F$102,P2121+1)-INDEX($F$4:$F$102,P2121))*(INDEX($E$4:$E$102,P2121+1)-INDEX($E$4:$E$102,P2121))))</f>
        <v/>
      </c>
      <c r="R2121" s="12">
        <f>IFERROR(MATCH(Data!Y2121,$F$4:$F$102,1),0)</f>
        <v/>
      </c>
      <c r="S2121" s="9">
        <f>IF(R2121=0,Data!Y2121+$I$13,IF(R2121&gt;=99,Data!Y2121+$I$14,INDEX($E$4:$E$102,R2121)+(Data!Y2121-INDEX($F$4:$F$102,R2121))/(INDEX($F$4:$F$102,R2121+1)-INDEX($F$4:$F$102,R2121))*(INDEX($E$4:$E$102,R2121+1)-INDEX($E$4:$E$102,R2121))))</f>
        <v/>
      </c>
    </row>
    <row r="2122">
      <c r="K2122" s="14">
        <f>Data!A2122</f>
        <v/>
      </c>
      <c r="L2122" s="12">
        <f>IF(Occurrence!J2122&lt;=0,-1,IFERROR(MATCH(Occurrence!J2122,$D$4:$D$102,1),0))</f>
        <v/>
      </c>
      <c r="M2122" s="9">
        <f>IF(L2122&lt;0,0,IF(L2122=0,Occurrence!J2122*$I$11,IF(L2122&gt;=99,Occurrence!J2122*$I$12,INDEX($C$4:$C$102,L2122)+(Occurrence!J2122-INDEX($D$4:$D$102,L2122))/(INDEX($D$4:$D$102,L2122+1)-INDEX($D$4:$D$102,L2122))*(INDEX($C$4:$C$102,L2122+1)-INDEX($C$4:$C$102,L2122)))))</f>
        <v/>
      </c>
      <c r="N2122" s="12">
        <f>IF(Occurrence!K2122&lt;=0,-1,IFERROR(MATCH(Occurrence!K2122,$D$4:$D$102,1),0))</f>
        <v/>
      </c>
      <c r="O2122" s="9">
        <f>IF(N2122&lt;0,0,IF(N2122=0,Occurrence!K2122*$I$11,IF(N2122&gt;=99,Occurrence!K2122*$I$12,INDEX($C$4:$C$102,N2122)+(Occurrence!K2122-INDEX($D$4:$D$102,N2122))/(INDEX($D$4:$D$102,N2122+1)-INDEX($D$4:$D$102,N2122))*(INDEX($C$4:$C$102,N2122+1)-INDEX($C$4:$C$102,N2122)))))</f>
        <v/>
      </c>
      <c r="P2122" s="12">
        <f>IFERROR(MATCH(Data!X2122,$F$4:$F$102,1),0)</f>
        <v/>
      </c>
      <c r="Q2122" s="9">
        <f>IF(P2122=0,Data!X2122+$I$13,IF(P2122&gt;=99,Data!X2122+$I$14,INDEX($E$4:$E$102,P2122)+(Data!X2122-INDEX($F$4:$F$102,P2122))/(INDEX($F$4:$F$102,P2122+1)-INDEX($F$4:$F$102,P2122))*(INDEX($E$4:$E$102,P2122+1)-INDEX($E$4:$E$102,P2122))))</f>
        <v/>
      </c>
      <c r="R2122" s="12">
        <f>IFERROR(MATCH(Data!Y2122,$F$4:$F$102,1),0)</f>
        <v/>
      </c>
      <c r="S2122" s="9">
        <f>IF(R2122=0,Data!Y2122+$I$13,IF(R2122&gt;=99,Data!Y2122+$I$14,INDEX($E$4:$E$102,R2122)+(Data!Y2122-INDEX($F$4:$F$102,R2122))/(INDEX($F$4:$F$102,R2122+1)-INDEX($F$4:$F$102,R2122))*(INDEX($E$4:$E$102,R2122+1)-INDEX($E$4:$E$102,R2122))))</f>
        <v/>
      </c>
    </row>
    <row r="2123">
      <c r="K2123" s="14">
        <f>Data!A2123</f>
        <v/>
      </c>
      <c r="L2123" s="12">
        <f>IF(Occurrence!J2123&lt;=0,-1,IFERROR(MATCH(Occurrence!J2123,$D$4:$D$102,1),0))</f>
        <v/>
      </c>
      <c r="M2123" s="9">
        <f>IF(L2123&lt;0,0,IF(L2123=0,Occurrence!J2123*$I$11,IF(L2123&gt;=99,Occurrence!J2123*$I$12,INDEX($C$4:$C$102,L2123)+(Occurrence!J2123-INDEX($D$4:$D$102,L2123))/(INDEX($D$4:$D$102,L2123+1)-INDEX($D$4:$D$102,L2123))*(INDEX($C$4:$C$102,L2123+1)-INDEX($C$4:$C$102,L2123)))))</f>
        <v/>
      </c>
      <c r="N2123" s="12">
        <f>IF(Occurrence!K2123&lt;=0,-1,IFERROR(MATCH(Occurrence!K2123,$D$4:$D$102,1),0))</f>
        <v/>
      </c>
      <c r="O2123" s="9">
        <f>IF(N2123&lt;0,0,IF(N2123=0,Occurrence!K2123*$I$11,IF(N2123&gt;=99,Occurrence!K2123*$I$12,INDEX($C$4:$C$102,N2123)+(Occurrence!K2123-INDEX($D$4:$D$102,N2123))/(INDEX($D$4:$D$102,N2123+1)-INDEX($D$4:$D$102,N2123))*(INDEX($C$4:$C$102,N2123+1)-INDEX($C$4:$C$102,N2123)))))</f>
        <v/>
      </c>
      <c r="P2123" s="12">
        <f>IFERROR(MATCH(Data!X2123,$F$4:$F$102,1),0)</f>
        <v/>
      </c>
      <c r="Q2123" s="9">
        <f>IF(P2123=0,Data!X2123+$I$13,IF(P2123&gt;=99,Data!X2123+$I$14,INDEX($E$4:$E$102,P2123)+(Data!X2123-INDEX($F$4:$F$102,P2123))/(INDEX($F$4:$F$102,P2123+1)-INDEX($F$4:$F$102,P2123))*(INDEX($E$4:$E$102,P2123+1)-INDEX($E$4:$E$102,P2123))))</f>
        <v/>
      </c>
      <c r="R2123" s="12">
        <f>IFERROR(MATCH(Data!Y2123,$F$4:$F$102,1),0)</f>
        <v/>
      </c>
      <c r="S2123" s="9">
        <f>IF(R2123=0,Data!Y2123+$I$13,IF(R2123&gt;=99,Data!Y2123+$I$14,INDEX($E$4:$E$102,R2123)+(Data!Y2123-INDEX($F$4:$F$102,R2123))/(INDEX($F$4:$F$102,R2123+1)-INDEX($F$4:$F$102,R2123))*(INDEX($E$4:$E$102,R2123+1)-INDEX($E$4:$E$102,R2123))))</f>
        <v/>
      </c>
    </row>
    <row r="2124">
      <c r="K2124" s="14">
        <f>Data!A2124</f>
        <v/>
      </c>
      <c r="L2124" s="12">
        <f>IF(Occurrence!J2124&lt;=0,-1,IFERROR(MATCH(Occurrence!J2124,$D$4:$D$102,1),0))</f>
        <v/>
      </c>
      <c r="M2124" s="9">
        <f>IF(L2124&lt;0,0,IF(L2124=0,Occurrence!J2124*$I$11,IF(L2124&gt;=99,Occurrence!J2124*$I$12,INDEX($C$4:$C$102,L2124)+(Occurrence!J2124-INDEX($D$4:$D$102,L2124))/(INDEX($D$4:$D$102,L2124+1)-INDEX($D$4:$D$102,L2124))*(INDEX($C$4:$C$102,L2124+1)-INDEX($C$4:$C$102,L2124)))))</f>
        <v/>
      </c>
      <c r="N2124" s="12">
        <f>IF(Occurrence!K2124&lt;=0,-1,IFERROR(MATCH(Occurrence!K2124,$D$4:$D$102,1),0))</f>
        <v/>
      </c>
      <c r="O2124" s="9">
        <f>IF(N2124&lt;0,0,IF(N2124=0,Occurrence!K2124*$I$11,IF(N2124&gt;=99,Occurrence!K2124*$I$12,INDEX($C$4:$C$102,N2124)+(Occurrence!K2124-INDEX($D$4:$D$102,N2124))/(INDEX($D$4:$D$102,N2124+1)-INDEX($D$4:$D$102,N2124))*(INDEX($C$4:$C$102,N2124+1)-INDEX($C$4:$C$102,N2124)))))</f>
        <v/>
      </c>
      <c r="P2124" s="12">
        <f>IFERROR(MATCH(Data!X2124,$F$4:$F$102,1),0)</f>
        <v/>
      </c>
      <c r="Q2124" s="9">
        <f>IF(P2124=0,Data!X2124+$I$13,IF(P2124&gt;=99,Data!X2124+$I$14,INDEX($E$4:$E$102,P2124)+(Data!X2124-INDEX($F$4:$F$102,P2124))/(INDEX($F$4:$F$102,P2124+1)-INDEX($F$4:$F$102,P2124))*(INDEX($E$4:$E$102,P2124+1)-INDEX($E$4:$E$102,P2124))))</f>
        <v/>
      </c>
      <c r="R2124" s="12">
        <f>IFERROR(MATCH(Data!Y2124,$F$4:$F$102,1),0)</f>
        <v/>
      </c>
      <c r="S2124" s="9">
        <f>IF(R2124=0,Data!Y2124+$I$13,IF(R2124&gt;=99,Data!Y2124+$I$14,INDEX($E$4:$E$102,R2124)+(Data!Y2124-INDEX($F$4:$F$102,R2124))/(INDEX($F$4:$F$102,R2124+1)-INDEX($F$4:$F$102,R2124))*(INDEX($E$4:$E$102,R2124+1)-INDEX($E$4:$E$102,R2124))))</f>
        <v/>
      </c>
    </row>
    <row r="2125">
      <c r="K2125" s="14">
        <f>Data!A2125</f>
        <v/>
      </c>
      <c r="L2125" s="12">
        <f>IF(Occurrence!J2125&lt;=0,-1,IFERROR(MATCH(Occurrence!J2125,$D$4:$D$102,1),0))</f>
        <v/>
      </c>
      <c r="M2125" s="9">
        <f>IF(L2125&lt;0,0,IF(L2125=0,Occurrence!J2125*$I$11,IF(L2125&gt;=99,Occurrence!J2125*$I$12,INDEX($C$4:$C$102,L2125)+(Occurrence!J2125-INDEX($D$4:$D$102,L2125))/(INDEX($D$4:$D$102,L2125+1)-INDEX($D$4:$D$102,L2125))*(INDEX($C$4:$C$102,L2125+1)-INDEX($C$4:$C$102,L2125)))))</f>
        <v/>
      </c>
      <c r="N2125" s="12">
        <f>IF(Occurrence!K2125&lt;=0,-1,IFERROR(MATCH(Occurrence!K2125,$D$4:$D$102,1),0))</f>
        <v/>
      </c>
      <c r="O2125" s="9">
        <f>IF(N2125&lt;0,0,IF(N2125=0,Occurrence!K2125*$I$11,IF(N2125&gt;=99,Occurrence!K2125*$I$12,INDEX($C$4:$C$102,N2125)+(Occurrence!K2125-INDEX($D$4:$D$102,N2125))/(INDEX($D$4:$D$102,N2125+1)-INDEX($D$4:$D$102,N2125))*(INDEX($C$4:$C$102,N2125+1)-INDEX($C$4:$C$102,N2125)))))</f>
        <v/>
      </c>
      <c r="P2125" s="12">
        <f>IFERROR(MATCH(Data!X2125,$F$4:$F$102,1),0)</f>
        <v/>
      </c>
      <c r="Q2125" s="9">
        <f>IF(P2125=0,Data!X2125+$I$13,IF(P2125&gt;=99,Data!X2125+$I$14,INDEX($E$4:$E$102,P2125)+(Data!X2125-INDEX($F$4:$F$102,P2125))/(INDEX($F$4:$F$102,P2125+1)-INDEX($F$4:$F$102,P2125))*(INDEX($E$4:$E$102,P2125+1)-INDEX($E$4:$E$102,P2125))))</f>
        <v/>
      </c>
      <c r="R2125" s="12">
        <f>IFERROR(MATCH(Data!Y2125,$F$4:$F$102,1),0)</f>
        <v/>
      </c>
      <c r="S2125" s="9">
        <f>IF(R2125=0,Data!Y2125+$I$13,IF(R2125&gt;=99,Data!Y2125+$I$14,INDEX($E$4:$E$102,R2125)+(Data!Y2125-INDEX($F$4:$F$102,R2125))/(INDEX($F$4:$F$102,R2125+1)-INDEX($F$4:$F$102,R2125))*(INDEX($E$4:$E$102,R2125+1)-INDEX($E$4:$E$102,R2125))))</f>
        <v/>
      </c>
    </row>
    <row r="2126">
      <c r="K2126" s="14">
        <f>Data!A2126</f>
        <v/>
      </c>
      <c r="L2126" s="12">
        <f>IF(Occurrence!J2126&lt;=0,-1,IFERROR(MATCH(Occurrence!J2126,$D$4:$D$102,1),0))</f>
        <v/>
      </c>
      <c r="M2126" s="9">
        <f>IF(L2126&lt;0,0,IF(L2126=0,Occurrence!J2126*$I$11,IF(L2126&gt;=99,Occurrence!J2126*$I$12,INDEX($C$4:$C$102,L2126)+(Occurrence!J2126-INDEX($D$4:$D$102,L2126))/(INDEX($D$4:$D$102,L2126+1)-INDEX($D$4:$D$102,L2126))*(INDEX($C$4:$C$102,L2126+1)-INDEX($C$4:$C$102,L2126)))))</f>
        <v/>
      </c>
      <c r="N2126" s="12">
        <f>IF(Occurrence!K2126&lt;=0,-1,IFERROR(MATCH(Occurrence!K2126,$D$4:$D$102,1),0))</f>
        <v/>
      </c>
      <c r="O2126" s="9">
        <f>IF(N2126&lt;0,0,IF(N2126=0,Occurrence!K2126*$I$11,IF(N2126&gt;=99,Occurrence!K2126*$I$12,INDEX($C$4:$C$102,N2126)+(Occurrence!K2126-INDEX($D$4:$D$102,N2126))/(INDEX($D$4:$D$102,N2126+1)-INDEX($D$4:$D$102,N2126))*(INDEX($C$4:$C$102,N2126+1)-INDEX($C$4:$C$102,N2126)))))</f>
        <v/>
      </c>
      <c r="P2126" s="12">
        <f>IFERROR(MATCH(Data!X2126,$F$4:$F$102,1),0)</f>
        <v/>
      </c>
      <c r="Q2126" s="9">
        <f>IF(P2126=0,Data!X2126+$I$13,IF(P2126&gt;=99,Data!X2126+$I$14,INDEX($E$4:$E$102,P2126)+(Data!X2126-INDEX($F$4:$F$102,P2126))/(INDEX($F$4:$F$102,P2126+1)-INDEX($F$4:$F$102,P2126))*(INDEX($E$4:$E$102,P2126+1)-INDEX($E$4:$E$102,P2126))))</f>
        <v/>
      </c>
      <c r="R2126" s="12">
        <f>IFERROR(MATCH(Data!Y2126,$F$4:$F$102,1),0)</f>
        <v/>
      </c>
      <c r="S2126" s="9">
        <f>IF(R2126=0,Data!Y2126+$I$13,IF(R2126&gt;=99,Data!Y2126+$I$14,INDEX($E$4:$E$102,R2126)+(Data!Y2126-INDEX($F$4:$F$102,R2126))/(INDEX($F$4:$F$102,R2126+1)-INDEX($F$4:$F$102,R2126))*(INDEX($E$4:$E$102,R2126+1)-INDEX($E$4:$E$102,R2126))))</f>
        <v/>
      </c>
    </row>
    <row r="2127">
      <c r="K2127" s="14">
        <f>Data!A2127</f>
        <v/>
      </c>
      <c r="L2127" s="12">
        <f>IF(Occurrence!J2127&lt;=0,-1,IFERROR(MATCH(Occurrence!J2127,$D$4:$D$102,1),0))</f>
        <v/>
      </c>
      <c r="M2127" s="9">
        <f>IF(L2127&lt;0,0,IF(L2127=0,Occurrence!J2127*$I$11,IF(L2127&gt;=99,Occurrence!J2127*$I$12,INDEX($C$4:$C$102,L2127)+(Occurrence!J2127-INDEX($D$4:$D$102,L2127))/(INDEX($D$4:$D$102,L2127+1)-INDEX($D$4:$D$102,L2127))*(INDEX($C$4:$C$102,L2127+1)-INDEX($C$4:$C$102,L2127)))))</f>
        <v/>
      </c>
      <c r="N2127" s="12">
        <f>IF(Occurrence!K2127&lt;=0,-1,IFERROR(MATCH(Occurrence!K2127,$D$4:$D$102,1),0))</f>
        <v/>
      </c>
      <c r="O2127" s="9">
        <f>IF(N2127&lt;0,0,IF(N2127=0,Occurrence!K2127*$I$11,IF(N2127&gt;=99,Occurrence!K2127*$I$12,INDEX($C$4:$C$102,N2127)+(Occurrence!K2127-INDEX($D$4:$D$102,N2127))/(INDEX($D$4:$D$102,N2127+1)-INDEX($D$4:$D$102,N2127))*(INDEX($C$4:$C$102,N2127+1)-INDEX($C$4:$C$102,N2127)))))</f>
        <v/>
      </c>
      <c r="P2127" s="12">
        <f>IFERROR(MATCH(Data!X2127,$F$4:$F$102,1),0)</f>
        <v/>
      </c>
      <c r="Q2127" s="9">
        <f>IF(P2127=0,Data!X2127+$I$13,IF(P2127&gt;=99,Data!X2127+$I$14,INDEX($E$4:$E$102,P2127)+(Data!X2127-INDEX($F$4:$F$102,P2127))/(INDEX($F$4:$F$102,P2127+1)-INDEX($F$4:$F$102,P2127))*(INDEX($E$4:$E$102,P2127+1)-INDEX($E$4:$E$102,P2127))))</f>
        <v/>
      </c>
      <c r="R2127" s="12">
        <f>IFERROR(MATCH(Data!Y2127,$F$4:$F$102,1),0)</f>
        <v/>
      </c>
      <c r="S2127" s="9">
        <f>IF(R2127=0,Data!Y2127+$I$13,IF(R2127&gt;=99,Data!Y2127+$I$14,INDEX($E$4:$E$102,R2127)+(Data!Y2127-INDEX($F$4:$F$102,R2127))/(INDEX($F$4:$F$102,R2127+1)-INDEX($F$4:$F$102,R2127))*(INDEX($E$4:$E$102,R2127+1)-INDEX($E$4:$E$102,R2127))))</f>
        <v/>
      </c>
    </row>
    <row r="2128">
      <c r="K2128" s="14">
        <f>Data!A2128</f>
        <v/>
      </c>
      <c r="L2128" s="12">
        <f>IF(Occurrence!J2128&lt;=0,-1,IFERROR(MATCH(Occurrence!J2128,$D$4:$D$102,1),0))</f>
        <v/>
      </c>
      <c r="M2128" s="9">
        <f>IF(L2128&lt;0,0,IF(L2128=0,Occurrence!J2128*$I$11,IF(L2128&gt;=99,Occurrence!J2128*$I$12,INDEX($C$4:$C$102,L2128)+(Occurrence!J2128-INDEX($D$4:$D$102,L2128))/(INDEX($D$4:$D$102,L2128+1)-INDEX($D$4:$D$102,L2128))*(INDEX($C$4:$C$102,L2128+1)-INDEX($C$4:$C$102,L2128)))))</f>
        <v/>
      </c>
      <c r="N2128" s="12">
        <f>IF(Occurrence!K2128&lt;=0,-1,IFERROR(MATCH(Occurrence!K2128,$D$4:$D$102,1),0))</f>
        <v/>
      </c>
      <c r="O2128" s="9">
        <f>IF(N2128&lt;0,0,IF(N2128=0,Occurrence!K2128*$I$11,IF(N2128&gt;=99,Occurrence!K2128*$I$12,INDEX($C$4:$C$102,N2128)+(Occurrence!K2128-INDEX($D$4:$D$102,N2128))/(INDEX($D$4:$D$102,N2128+1)-INDEX($D$4:$D$102,N2128))*(INDEX($C$4:$C$102,N2128+1)-INDEX($C$4:$C$102,N2128)))))</f>
        <v/>
      </c>
      <c r="P2128" s="12">
        <f>IFERROR(MATCH(Data!X2128,$F$4:$F$102,1),0)</f>
        <v/>
      </c>
      <c r="Q2128" s="9">
        <f>IF(P2128=0,Data!X2128+$I$13,IF(P2128&gt;=99,Data!X2128+$I$14,INDEX($E$4:$E$102,P2128)+(Data!X2128-INDEX($F$4:$F$102,P2128))/(INDEX($F$4:$F$102,P2128+1)-INDEX($F$4:$F$102,P2128))*(INDEX($E$4:$E$102,P2128+1)-INDEX($E$4:$E$102,P2128))))</f>
        <v/>
      </c>
      <c r="R2128" s="12">
        <f>IFERROR(MATCH(Data!Y2128,$F$4:$F$102,1),0)</f>
        <v/>
      </c>
      <c r="S2128" s="9">
        <f>IF(R2128=0,Data!Y2128+$I$13,IF(R2128&gt;=99,Data!Y2128+$I$14,INDEX($E$4:$E$102,R2128)+(Data!Y2128-INDEX($F$4:$F$102,R2128))/(INDEX($F$4:$F$102,R2128+1)-INDEX($F$4:$F$102,R2128))*(INDEX($E$4:$E$102,R2128+1)-INDEX($E$4:$E$102,R2128))))</f>
        <v/>
      </c>
    </row>
    <row r="2129">
      <c r="K2129" s="14">
        <f>Data!A2129</f>
        <v/>
      </c>
      <c r="L2129" s="12">
        <f>IF(Occurrence!J2129&lt;=0,-1,IFERROR(MATCH(Occurrence!J2129,$D$4:$D$102,1),0))</f>
        <v/>
      </c>
      <c r="M2129" s="9">
        <f>IF(L2129&lt;0,0,IF(L2129=0,Occurrence!J2129*$I$11,IF(L2129&gt;=99,Occurrence!J2129*$I$12,INDEX($C$4:$C$102,L2129)+(Occurrence!J2129-INDEX($D$4:$D$102,L2129))/(INDEX($D$4:$D$102,L2129+1)-INDEX($D$4:$D$102,L2129))*(INDEX($C$4:$C$102,L2129+1)-INDEX($C$4:$C$102,L2129)))))</f>
        <v/>
      </c>
      <c r="N2129" s="12">
        <f>IF(Occurrence!K2129&lt;=0,-1,IFERROR(MATCH(Occurrence!K2129,$D$4:$D$102,1),0))</f>
        <v/>
      </c>
      <c r="O2129" s="9">
        <f>IF(N2129&lt;0,0,IF(N2129=0,Occurrence!K2129*$I$11,IF(N2129&gt;=99,Occurrence!K2129*$I$12,INDEX($C$4:$C$102,N2129)+(Occurrence!K2129-INDEX($D$4:$D$102,N2129))/(INDEX($D$4:$D$102,N2129+1)-INDEX($D$4:$D$102,N2129))*(INDEX($C$4:$C$102,N2129+1)-INDEX($C$4:$C$102,N2129)))))</f>
        <v/>
      </c>
      <c r="P2129" s="12">
        <f>IFERROR(MATCH(Data!X2129,$F$4:$F$102,1),0)</f>
        <v/>
      </c>
      <c r="Q2129" s="9">
        <f>IF(P2129=0,Data!X2129+$I$13,IF(P2129&gt;=99,Data!X2129+$I$14,INDEX($E$4:$E$102,P2129)+(Data!X2129-INDEX($F$4:$F$102,P2129))/(INDEX($F$4:$F$102,P2129+1)-INDEX($F$4:$F$102,P2129))*(INDEX($E$4:$E$102,P2129+1)-INDEX($E$4:$E$102,P2129))))</f>
        <v/>
      </c>
      <c r="R2129" s="12">
        <f>IFERROR(MATCH(Data!Y2129,$F$4:$F$102,1),0)</f>
        <v/>
      </c>
      <c r="S2129" s="9">
        <f>IF(R2129=0,Data!Y2129+$I$13,IF(R2129&gt;=99,Data!Y2129+$I$14,INDEX($E$4:$E$102,R2129)+(Data!Y2129-INDEX($F$4:$F$102,R2129))/(INDEX($F$4:$F$102,R2129+1)-INDEX($F$4:$F$102,R2129))*(INDEX($E$4:$E$102,R2129+1)-INDEX($E$4:$E$102,R2129))))</f>
        <v/>
      </c>
    </row>
    <row r="2130">
      <c r="K2130" s="14">
        <f>Data!A2130</f>
        <v/>
      </c>
      <c r="L2130" s="12">
        <f>IF(Occurrence!J2130&lt;=0,-1,IFERROR(MATCH(Occurrence!J2130,$D$4:$D$102,1),0))</f>
        <v/>
      </c>
      <c r="M2130" s="9">
        <f>IF(L2130&lt;0,0,IF(L2130=0,Occurrence!J2130*$I$11,IF(L2130&gt;=99,Occurrence!J2130*$I$12,INDEX($C$4:$C$102,L2130)+(Occurrence!J2130-INDEX($D$4:$D$102,L2130))/(INDEX($D$4:$D$102,L2130+1)-INDEX($D$4:$D$102,L2130))*(INDEX($C$4:$C$102,L2130+1)-INDEX($C$4:$C$102,L2130)))))</f>
        <v/>
      </c>
      <c r="N2130" s="12">
        <f>IF(Occurrence!K2130&lt;=0,-1,IFERROR(MATCH(Occurrence!K2130,$D$4:$D$102,1),0))</f>
        <v/>
      </c>
      <c r="O2130" s="9">
        <f>IF(N2130&lt;0,0,IF(N2130=0,Occurrence!K2130*$I$11,IF(N2130&gt;=99,Occurrence!K2130*$I$12,INDEX($C$4:$C$102,N2130)+(Occurrence!K2130-INDEX($D$4:$D$102,N2130))/(INDEX($D$4:$D$102,N2130+1)-INDEX($D$4:$D$102,N2130))*(INDEX($C$4:$C$102,N2130+1)-INDEX($C$4:$C$102,N2130)))))</f>
        <v/>
      </c>
      <c r="P2130" s="12">
        <f>IFERROR(MATCH(Data!X2130,$F$4:$F$102,1),0)</f>
        <v/>
      </c>
      <c r="Q2130" s="9">
        <f>IF(P2130=0,Data!X2130+$I$13,IF(P2130&gt;=99,Data!X2130+$I$14,INDEX($E$4:$E$102,P2130)+(Data!X2130-INDEX($F$4:$F$102,P2130))/(INDEX($F$4:$F$102,P2130+1)-INDEX($F$4:$F$102,P2130))*(INDEX($E$4:$E$102,P2130+1)-INDEX($E$4:$E$102,P2130))))</f>
        <v/>
      </c>
      <c r="R2130" s="12">
        <f>IFERROR(MATCH(Data!Y2130,$F$4:$F$102,1),0)</f>
        <v/>
      </c>
      <c r="S2130" s="9">
        <f>IF(R2130=0,Data!Y2130+$I$13,IF(R2130&gt;=99,Data!Y2130+$I$14,INDEX($E$4:$E$102,R2130)+(Data!Y2130-INDEX($F$4:$F$102,R2130))/(INDEX($F$4:$F$102,R2130+1)-INDEX($F$4:$F$102,R2130))*(INDEX($E$4:$E$102,R2130+1)-INDEX($E$4:$E$102,R2130))))</f>
        <v/>
      </c>
    </row>
    <row r="2131">
      <c r="K2131" s="14">
        <f>Data!A2131</f>
        <v/>
      </c>
      <c r="L2131" s="12">
        <f>IF(Occurrence!J2131&lt;=0,-1,IFERROR(MATCH(Occurrence!J2131,$D$4:$D$102,1),0))</f>
        <v/>
      </c>
      <c r="M2131" s="9">
        <f>IF(L2131&lt;0,0,IF(L2131=0,Occurrence!J2131*$I$11,IF(L2131&gt;=99,Occurrence!J2131*$I$12,INDEX($C$4:$C$102,L2131)+(Occurrence!J2131-INDEX($D$4:$D$102,L2131))/(INDEX($D$4:$D$102,L2131+1)-INDEX($D$4:$D$102,L2131))*(INDEX($C$4:$C$102,L2131+1)-INDEX($C$4:$C$102,L2131)))))</f>
        <v/>
      </c>
      <c r="N2131" s="12">
        <f>IF(Occurrence!K2131&lt;=0,-1,IFERROR(MATCH(Occurrence!K2131,$D$4:$D$102,1),0))</f>
        <v/>
      </c>
      <c r="O2131" s="9">
        <f>IF(N2131&lt;0,0,IF(N2131=0,Occurrence!K2131*$I$11,IF(N2131&gt;=99,Occurrence!K2131*$I$12,INDEX($C$4:$C$102,N2131)+(Occurrence!K2131-INDEX($D$4:$D$102,N2131))/(INDEX($D$4:$D$102,N2131+1)-INDEX($D$4:$D$102,N2131))*(INDEX($C$4:$C$102,N2131+1)-INDEX($C$4:$C$102,N2131)))))</f>
        <v/>
      </c>
      <c r="P2131" s="12">
        <f>IFERROR(MATCH(Data!X2131,$F$4:$F$102,1),0)</f>
        <v/>
      </c>
      <c r="Q2131" s="9">
        <f>IF(P2131=0,Data!X2131+$I$13,IF(P2131&gt;=99,Data!X2131+$I$14,INDEX($E$4:$E$102,P2131)+(Data!X2131-INDEX($F$4:$F$102,P2131))/(INDEX($F$4:$F$102,P2131+1)-INDEX($F$4:$F$102,P2131))*(INDEX($E$4:$E$102,P2131+1)-INDEX($E$4:$E$102,P2131))))</f>
        <v/>
      </c>
      <c r="R2131" s="12">
        <f>IFERROR(MATCH(Data!Y2131,$F$4:$F$102,1),0)</f>
        <v/>
      </c>
      <c r="S2131" s="9">
        <f>IF(R2131=0,Data!Y2131+$I$13,IF(R2131&gt;=99,Data!Y2131+$I$14,INDEX($E$4:$E$102,R2131)+(Data!Y2131-INDEX($F$4:$F$102,R2131))/(INDEX($F$4:$F$102,R2131+1)-INDEX($F$4:$F$102,R2131))*(INDEX($E$4:$E$102,R2131+1)-INDEX($E$4:$E$102,R2131))))</f>
        <v/>
      </c>
    </row>
    <row r="2132">
      <c r="K2132" s="14">
        <f>Data!A2132</f>
        <v/>
      </c>
      <c r="L2132" s="12">
        <f>IF(Occurrence!J2132&lt;=0,-1,IFERROR(MATCH(Occurrence!J2132,$D$4:$D$102,1),0))</f>
        <v/>
      </c>
      <c r="M2132" s="9">
        <f>IF(L2132&lt;0,0,IF(L2132=0,Occurrence!J2132*$I$11,IF(L2132&gt;=99,Occurrence!J2132*$I$12,INDEX($C$4:$C$102,L2132)+(Occurrence!J2132-INDEX($D$4:$D$102,L2132))/(INDEX($D$4:$D$102,L2132+1)-INDEX($D$4:$D$102,L2132))*(INDEX($C$4:$C$102,L2132+1)-INDEX($C$4:$C$102,L2132)))))</f>
        <v/>
      </c>
      <c r="N2132" s="12">
        <f>IF(Occurrence!K2132&lt;=0,-1,IFERROR(MATCH(Occurrence!K2132,$D$4:$D$102,1),0))</f>
        <v/>
      </c>
      <c r="O2132" s="9">
        <f>IF(N2132&lt;0,0,IF(N2132=0,Occurrence!K2132*$I$11,IF(N2132&gt;=99,Occurrence!K2132*$I$12,INDEX($C$4:$C$102,N2132)+(Occurrence!K2132-INDEX($D$4:$D$102,N2132))/(INDEX($D$4:$D$102,N2132+1)-INDEX($D$4:$D$102,N2132))*(INDEX($C$4:$C$102,N2132+1)-INDEX($C$4:$C$102,N2132)))))</f>
        <v/>
      </c>
      <c r="P2132" s="12">
        <f>IFERROR(MATCH(Data!X2132,$F$4:$F$102,1),0)</f>
        <v/>
      </c>
      <c r="Q2132" s="9">
        <f>IF(P2132=0,Data!X2132+$I$13,IF(P2132&gt;=99,Data!X2132+$I$14,INDEX($E$4:$E$102,P2132)+(Data!X2132-INDEX($F$4:$F$102,P2132))/(INDEX($F$4:$F$102,P2132+1)-INDEX($F$4:$F$102,P2132))*(INDEX($E$4:$E$102,P2132+1)-INDEX($E$4:$E$102,P2132))))</f>
        <v/>
      </c>
      <c r="R2132" s="12">
        <f>IFERROR(MATCH(Data!Y2132,$F$4:$F$102,1),0)</f>
        <v/>
      </c>
      <c r="S2132" s="9">
        <f>IF(R2132=0,Data!Y2132+$I$13,IF(R2132&gt;=99,Data!Y2132+$I$14,INDEX($E$4:$E$102,R2132)+(Data!Y2132-INDEX($F$4:$F$102,R2132))/(INDEX($F$4:$F$102,R2132+1)-INDEX($F$4:$F$102,R2132))*(INDEX($E$4:$E$102,R2132+1)-INDEX($E$4:$E$102,R2132))))</f>
        <v/>
      </c>
    </row>
    <row r="2133">
      <c r="K2133" s="14">
        <f>Data!A2133</f>
        <v/>
      </c>
      <c r="L2133" s="12">
        <f>IF(Occurrence!J2133&lt;=0,-1,IFERROR(MATCH(Occurrence!J2133,$D$4:$D$102,1),0))</f>
        <v/>
      </c>
      <c r="M2133" s="9">
        <f>IF(L2133&lt;0,0,IF(L2133=0,Occurrence!J2133*$I$11,IF(L2133&gt;=99,Occurrence!J2133*$I$12,INDEX($C$4:$C$102,L2133)+(Occurrence!J2133-INDEX($D$4:$D$102,L2133))/(INDEX($D$4:$D$102,L2133+1)-INDEX($D$4:$D$102,L2133))*(INDEX($C$4:$C$102,L2133+1)-INDEX($C$4:$C$102,L2133)))))</f>
        <v/>
      </c>
      <c r="N2133" s="12">
        <f>IF(Occurrence!K2133&lt;=0,-1,IFERROR(MATCH(Occurrence!K2133,$D$4:$D$102,1),0))</f>
        <v/>
      </c>
      <c r="O2133" s="9">
        <f>IF(N2133&lt;0,0,IF(N2133=0,Occurrence!K2133*$I$11,IF(N2133&gt;=99,Occurrence!K2133*$I$12,INDEX($C$4:$C$102,N2133)+(Occurrence!K2133-INDEX($D$4:$D$102,N2133))/(INDEX($D$4:$D$102,N2133+1)-INDEX($D$4:$D$102,N2133))*(INDEX($C$4:$C$102,N2133+1)-INDEX($C$4:$C$102,N2133)))))</f>
        <v/>
      </c>
      <c r="P2133" s="12">
        <f>IFERROR(MATCH(Data!X2133,$F$4:$F$102,1),0)</f>
        <v/>
      </c>
      <c r="Q2133" s="9">
        <f>IF(P2133=0,Data!X2133+$I$13,IF(P2133&gt;=99,Data!X2133+$I$14,INDEX($E$4:$E$102,P2133)+(Data!X2133-INDEX($F$4:$F$102,P2133))/(INDEX($F$4:$F$102,P2133+1)-INDEX($F$4:$F$102,P2133))*(INDEX($E$4:$E$102,P2133+1)-INDEX($E$4:$E$102,P2133))))</f>
        <v/>
      </c>
      <c r="R2133" s="12">
        <f>IFERROR(MATCH(Data!Y2133,$F$4:$F$102,1),0)</f>
        <v/>
      </c>
      <c r="S2133" s="9">
        <f>IF(R2133=0,Data!Y2133+$I$13,IF(R2133&gt;=99,Data!Y2133+$I$14,INDEX($E$4:$E$102,R2133)+(Data!Y2133-INDEX($F$4:$F$102,R2133))/(INDEX($F$4:$F$102,R2133+1)-INDEX($F$4:$F$102,R2133))*(INDEX($E$4:$E$102,R2133+1)-INDEX($E$4:$E$102,R2133))))</f>
        <v/>
      </c>
    </row>
    <row r="2134">
      <c r="K2134" s="14">
        <f>Data!A2134</f>
        <v/>
      </c>
      <c r="L2134" s="12">
        <f>IF(Occurrence!J2134&lt;=0,-1,IFERROR(MATCH(Occurrence!J2134,$D$4:$D$102,1),0))</f>
        <v/>
      </c>
      <c r="M2134" s="9">
        <f>IF(L2134&lt;0,0,IF(L2134=0,Occurrence!J2134*$I$11,IF(L2134&gt;=99,Occurrence!J2134*$I$12,INDEX($C$4:$C$102,L2134)+(Occurrence!J2134-INDEX($D$4:$D$102,L2134))/(INDEX($D$4:$D$102,L2134+1)-INDEX($D$4:$D$102,L2134))*(INDEX($C$4:$C$102,L2134+1)-INDEX($C$4:$C$102,L2134)))))</f>
        <v/>
      </c>
      <c r="N2134" s="12">
        <f>IF(Occurrence!K2134&lt;=0,-1,IFERROR(MATCH(Occurrence!K2134,$D$4:$D$102,1),0))</f>
        <v/>
      </c>
      <c r="O2134" s="9">
        <f>IF(N2134&lt;0,0,IF(N2134=0,Occurrence!K2134*$I$11,IF(N2134&gt;=99,Occurrence!K2134*$I$12,INDEX($C$4:$C$102,N2134)+(Occurrence!K2134-INDEX($D$4:$D$102,N2134))/(INDEX($D$4:$D$102,N2134+1)-INDEX($D$4:$D$102,N2134))*(INDEX($C$4:$C$102,N2134+1)-INDEX($C$4:$C$102,N2134)))))</f>
        <v/>
      </c>
      <c r="P2134" s="12">
        <f>IFERROR(MATCH(Data!X2134,$F$4:$F$102,1),0)</f>
        <v/>
      </c>
      <c r="Q2134" s="9">
        <f>IF(P2134=0,Data!X2134+$I$13,IF(P2134&gt;=99,Data!X2134+$I$14,INDEX($E$4:$E$102,P2134)+(Data!X2134-INDEX($F$4:$F$102,P2134))/(INDEX($F$4:$F$102,P2134+1)-INDEX($F$4:$F$102,P2134))*(INDEX($E$4:$E$102,P2134+1)-INDEX($E$4:$E$102,P2134))))</f>
        <v/>
      </c>
      <c r="R2134" s="12">
        <f>IFERROR(MATCH(Data!Y2134,$F$4:$F$102,1),0)</f>
        <v/>
      </c>
      <c r="S2134" s="9">
        <f>IF(R2134=0,Data!Y2134+$I$13,IF(R2134&gt;=99,Data!Y2134+$I$14,INDEX($E$4:$E$102,R2134)+(Data!Y2134-INDEX($F$4:$F$102,R2134))/(INDEX($F$4:$F$102,R2134+1)-INDEX($F$4:$F$102,R2134))*(INDEX($E$4:$E$102,R2134+1)-INDEX($E$4:$E$102,R2134))))</f>
        <v/>
      </c>
    </row>
    <row r="2135">
      <c r="K2135" s="14">
        <f>Data!A2135</f>
        <v/>
      </c>
      <c r="L2135" s="12">
        <f>IF(Occurrence!J2135&lt;=0,-1,IFERROR(MATCH(Occurrence!J2135,$D$4:$D$102,1),0))</f>
        <v/>
      </c>
      <c r="M2135" s="9">
        <f>IF(L2135&lt;0,0,IF(L2135=0,Occurrence!J2135*$I$11,IF(L2135&gt;=99,Occurrence!J2135*$I$12,INDEX($C$4:$C$102,L2135)+(Occurrence!J2135-INDEX($D$4:$D$102,L2135))/(INDEX($D$4:$D$102,L2135+1)-INDEX($D$4:$D$102,L2135))*(INDEX($C$4:$C$102,L2135+1)-INDEX($C$4:$C$102,L2135)))))</f>
        <v/>
      </c>
      <c r="N2135" s="12">
        <f>IF(Occurrence!K2135&lt;=0,-1,IFERROR(MATCH(Occurrence!K2135,$D$4:$D$102,1),0))</f>
        <v/>
      </c>
      <c r="O2135" s="9">
        <f>IF(N2135&lt;0,0,IF(N2135=0,Occurrence!K2135*$I$11,IF(N2135&gt;=99,Occurrence!K2135*$I$12,INDEX($C$4:$C$102,N2135)+(Occurrence!K2135-INDEX($D$4:$D$102,N2135))/(INDEX($D$4:$D$102,N2135+1)-INDEX($D$4:$D$102,N2135))*(INDEX($C$4:$C$102,N2135+1)-INDEX($C$4:$C$102,N2135)))))</f>
        <v/>
      </c>
      <c r="P2135" s="12">
        <f>IFERROR(MATCH(Data!X2135,$F$4:$F$102,1),0)</f>
        <v/>
      </c>
      <c r="Q2135" s="9">
        <f>IF(P2135=0,Data!X2135+$I$13,IF(P2135&gt;=99,Data!X2135+$I$14,INDEX($E$4:$E$102,P2135)+(Data!X2135-INDEX($F$4:$F$102,P2135))/(INDEX($F$4:$F$102,P2135+1)-INDEX($F$4:$F$102,P2135))*(INDEX($E$4:$E$102,P2135+1)-INDEX($E$4:$E$102,P2135))))</f>
        <v/>
      </c>
      <c r="R2135" s="12">
        <f>IFERROR(MATCH(Data!Y2135,$F$4:$F$102,1),0)</f>
        <v/>
      </c>
      <c r="S2135" s="9">
        <f>IF(R2135=0,Data!Y2135+$I$13,IF(R2135&gt;=99,Data!Y2135+$I$14,INDEX($E$4:$E$102,R2135)+(Data!Y2135-INDEX($F$4:$F$102,R2135))/(INDEX($F$4:$F$102,R2135+1)-INDEX($F$4:$F$102,R2135))*(INDEX($E$4:$E$102,R2135+1)-INDEX($E$4:$E$102,R2135))))</f>
        <v/>
      </c>
    </row>
    <row r="2136">
      <c r="K2136" s="14">
        <f>Data!A2136</f>
        <v/>
      </c>
      <c r="L2136" s="12">
        <f>IF(Occurrence!J2136&lt;=0,-1,IFERROR(MATCH(Occurrence!J2136,$D$4:$D$102,1),0))</f>
        <v/>
      </c>
      <c r="M2136" s="9">
        <f>IF(L2136&lt;0,0,IF(L2136=0,Occurrence!J2136*$I$11,IF(L2136&gt;=99,Occurrence!J2136*$I$12,INDEX($C$4:$C$102,L2136)+(Occurrence!J2136-INDEX($D$4:$D$102,L2136))/(INDEX($D$4:$D$102,L2136+1)-INDEX($D$4:$D$102,L2136))*(INDEX($C$4:$C$102,L2136+1)-INDEX($C$4:$C$102,L2136)))))</f>
        <v/>
      </c>
      <c r="N2136" s="12">
        <f>IF(Occurrence!K2136&lt;=0,-1,IFERROR(MATCH(Occurrence!K2136,$D$4:$D$102,1),0))</f>
        <v/>
      </c>
      <c r="O2136" s="9">
        <f>IF(N2136&lt;0,0,IF(N2136=0,Occurrence!K2136*$I$11,IF(N2136&gt;=99,Occurrence!K2136*$I$12,INDEX($C$4:$C$102,N2136)+(Occurrence!K2136-INDEX($D$4:$D$102,N2136))/(INDEX($D$4:$D$102,N2136+1)-INDEX($D$4:$D$102,N2136))*(INDEX($C$4:$C$102,N2136+1)-INDEX($C$4:$C$102,N2136)))))</f>
        <v/>
      </c>
      <c r="P2136" s="12">
        <f>IFERROR(MATCH(Data!X2136,$F$4:$F$102,1),0)</f>
        <v/>
      </c>
      <c r="Q2136" s="9">
        <f>IF(P2136=0,Data!X2136+$I$13,IF(P2136&gt;=99,Data!X2136+$I$14,INDEX($E$4:$E$102,P2136)+(Data!X2136-INDEX($F$4:$F$102,P2136))/(INDEX($F$4:$F$102,P2136+1)-INDEX($F$4:$F$102,P2136))*(INDEX($E$4:$E$102,P2136+1)-INDEX($E$4:$E$102,P2136))))</f>
        <v/>
      </c>
      <c r="R2136" s="12">
        <f>IFERROR(MATCH(Data!Y2136,$F$4:$F$102,1),0)</f>
        <v/>
      </c>
      <c r="S2136" s="9">
        <f>IF(R2136=0,Data!Y2136+$I$13,IF(R2136&gt;=99,Data!Y2136+$I$14,INDEX($E$4:$E$102,R2136)+(Data!Y2136-INDEX($F$4:$F$102,R2136))/(INDEX($F$4:$F$102,R2136+1)-INDEX($F$4:$F$102,R2136))*(INDEX($E$4:$E$102,R2136+1)-INDEX($E$4:$E$102,R2136))))</f>
        <v/>
      </c>
    </row>
    <row r="2137">
      <c r="K2137" s="14">
        <f>Data!A2137</f>
        <v/>
      </c>
      <c r="L2137" s="12">
        <f>IF(Occurrence!J2137&lt;=0,-1,IFERROR(MATCH(Occurrence!J2137,$D$4:$D$102,1),0))</f>
        <v/>
      </c>
      <c r="M2137" s="9">
        <f>IF(L2137&lt;0,0,IF(L2137=0,Occurrence!J2137*$I$11,IF(L2137&gt;=99,Occurrence!J2137*$I$12,INDEX($C$4:$C$102,L2137)+(Occurrence!J2137-INDEX($D$4:$D$102,L2137))/(INDEX($D$4:$D$102,L2137+1)-INDEX($D$4:$D$102,L2137))*(INDEX($C$4:$C$102,L2137+1)-INDEX($C$4:$C$102,L2137)))))</f>
        <v/>
      </c>
      <c r="N2137" s="12">
        <f>IF(Occurrence!K2137&lt;=0,-1,IFERROR(MATCH(Occurrence!K2137,$D$4:$D$102,1),0))</f>
        <v/>
      </c>
      <c r="O2137" s="9">
        <f>IF(N2137&lt;0,0,IF(N2137=0,Occurrence!K2137*$I$11,IF(N2137&gt;=99,Occurrence!K2137*$I$12,INDEX($C$4:$C$102,N2137)+(Occurrence!K2137-INDEX($D$4:$D$102,N2137))/(INDEX($D$4:$D$102,N2137+1)-INDEX($D$4:$D$102,N2137))*(INDEX($C$4:$C$102,N2137+1)-INDEX($C$4:$C$102,N2137)))))</f>
        <v/>
      </c>
      <c r="P2137" s="12">
        <f>IFERROR(MATCH(Data!X2137,$F$4:$F$102,1),0)</f>
        <v/>
      </c>
      <c r="Q2137" s="9">
        <f>IF(P2137=0,Data!X2137+$I$13,IF(P2137&gt;=99,Data!X2137+$I$14,INDEX($E$4:$E$102,P2137)+(Data!X2137-INDEX($F$4:$F$102,P2137))/(INDEX($F$4:$F$102,P2137+1)-INDEX($F$4:$F$102,P2137))*(INDEX($E$4:$E$102,P2137+1)-INDEX($E$4:$E$102,P2137))))</f>
        <v/>
      </c>
      <c r="R2137" s="12">
        <f>IFERROR(MATCH(Data!Y2137,$F$4:$F$102,1),0)</f>
        <v/>
      </c>
      <c r="S2137" s="9">
        <f>IF(R2137=0,Data!Y2137+$I$13,IF(R2137&gt;=99,Data!Y2137+$I$14,INDEX($E$4:$E$102,R2137)+(Data!Y2137-INDEX($F$4:$F$102,R2137))/(INDEX($F$4:$F$102,R2137+1)-INDEX($F$4:$F$102,R2137))*(INDEX($E$4:$E$102,R2137+1)-INDEX($E$4:$E$102,R2137))))</f>
        <v/>
      </c>
    </row>
    <row r="2138">
      <c r="K2138" s="14">
        <f>Data!A2138</f>
        <v/>
      </c>
      <c r="L2138" s="12">
        <f>IF(Occurrence!J2138&lt;=0,-1,IFERROR(MATCH(Occurrence!J2138,$D$4:$D$102,1),0))</f>
        <v/>
      </c>
      <c r="M2138" s="9">
        <f>IF(L2138&lt;0,0,IF(L2138=0,Occurrence!J2138*$I$11,IF(L2138&gt;=99,Occurrence!J2138*$I$12,INDEX($C$4:$C$102,L2138)+(Occurrence!J2138-INDEX($D$4:$D$102,L2138))/(INDEX($D$4:$D$102,L2138+1)-INDEX($D$4:$D$102,L2138))*(INDEX($C$4:$C$102,L2138+1)-INDEX($C$4:$C$102,L2138)))))</f>
        <v/>
      </c>
      <c r="N2138" s="12">
        <f>IF(Occurrence!K2138&lt;=0,-1,IFERROR(MATCH(Occurrence!K2138,$D$4:$D$102,1),0))</f>
        <v/>
      </c>
      <c r="O2138" s="9">
        <f>IF(N2138&lt;0,0,IF(N2138=0,Occurrence!K2138*$I$11,IF(N2138&gt;=99,Occurrence!K2138*$I$12,INDEX($C$4:$C$102,N2138)+(Occurrence!K2138-INDEX($D$4:$D$102,N2138))/(INDEX($D$4:$D$102,N2138+1)-INDEX($D$4:$D$102,N2138))*(INDEX($C$4:$C$102,N2138+1)-INDEX($C$4:$C$102,N2138)))))</f>
        <v/>
      </c>
      <c r="P2138" s="12">
        <f>IFERROR(MATCH(Data!X2138,$F$4:$F$102,1),0)</f>
        <v/>
      </c>
      <c r="Q2138" s="9">
        <f>IF(P2138=0,Data!X2138+$I$13,IF(P2138&gt;=99,Data!X2138+$I$14,INDEX($E$4:$E$102,P2138)+(Data!X2138-INDEX($F$4:$F$102,P2138))/(INDEX($F$4:$F$102,P2138+1)-INDEX($F$4:$F$102,P2138))*(INDEX($E$4:$E$102,P2138+1)-INDEX($E$4:$E$102,P2138))))</f>
        <v/>
      </c>
      <c r="R2138" s="12">
        <f>IFERROR(MATCH(Data!Y2138,$F$4:$F$102,1),0)</f>
        <v/>
      </c>
      <c r="S2138" s="9">
        <f>IF(R2138=0,Data!Y2138+$I$13,IF(R2138&gt;=99,Data!Y2138+$I$14,INDEX($E$4:$E$102,R2138)+(Data!Y2138-INDEX($F$4:$F$102,R2138))/(INDEX($F$4:$F$102,R2138+1)-INDEX($F$4:$F$102,R2138))*(INDEX($E$4:$E$102,R2138+1)-INDEX($E$4:$E$102,R2138))))</f>
        <v/>
      </c>
    </row>
    <row r="2139">
      <c r="K2139" s="14">
        <f>Data!A2139</f>
        <v/>
      </c>
      <c r="L2139" s="12">
        <f>IF(Occurrence!J2139&lt;=0,-1,IFERROR(MATCH(Occurrence!J2139,$D$4:$D$102,1),0))</f>
        <v/>
      </c>
      <c r="M2139" s="9">
        <f>IF(L2139&lt;0,0,IF(L2139=0,Occurrence!J2139*$I$11,IF(L2139&gt;=99,Occurrence!J2139*$I$12,INDEX($C$4:$C$102,L2139)+(Occurrence!J2139-INDEX($D$4:$D$102,L2139))/(INDEX($D$4:$D$102,L2139+1)-INDEX($D$4:$D$102,L2139))*(INDEX($C$4:$C$102,L2139+1)-INDEX($C$4:$C$102,L2139)))))</f>
        <v/>
      </c>
      <c r="N2139" s="12">
        <f>IF(Occurrence!K2139&lt;=0,-1,IFERROR(MATCH(Occurrence!K2139,$D$4:$D$102,1),0))</f>
        <v/>
      </c>
      <c r="O2139" s="9">
        <f>IF(N2139&lt;0,0,IF(N2139=0,Occurrence!K2139*$I$11,IF(N2139&gt;=99,Occurrence!K2139*$I$12,INDEX($C$4:$C$102,N2139)+(Occurrence!K2139-INDEX($D$4:$D$102,N2139))/(INDEX($D$4:$D$102,N2139+1)-INDEX($D$4:$D$102,N2139))*(INDEX($C$4:$C$102,N2139+1)-INDEX($C$4:$C$102,N2139)))))</f>
        <v/>
      </c>
      <c r="P2139" s="12">
        <f>IFERROR(MATCH(Data!X2139,$F$4:$F$102,1),0)</f>
        <v/>
      </c>
      <c r="Q2139" s="9">
        <f>IF(P2139=0,Data!X2139+$I$13,IF(P2139&gt;=99,Data!X2139+$I$14,INDEX($E$4:$E$102,P2139)+(Data!X2139-INDEX($F$4:$F$102,P2139))/(INDEX($F$4:$F$102,P2139+1)-INDEX($F$4:$F$102,P2139))*(INDEX($E$4:$E$102,P2139+1)-INDEX($E$4:$E$102,P2139))))</f>
        <v/>
      </c>
      <c r="R2139" s="12">
        <f>IFERROR(MATCH(Data!Y2139,$F$4:$F$102,1),0)</f>
        <v/>
      </c>
      <c r="S2139" s="9">
        <f>IF(R2139=0,Data!Y2139+$I$13,IF(R2139&gt;=99,Data!Y2139+$I$14,INDEX($E$4:$E$102,R2139)+(Data!Y2139-INDEX($F$4:$F$102,R2139))/(INDEX($F$4:$F$102,R2139+1)-INDEX($F$4:$F$102,R2139))*(INDEX($E$4:$E$102,R2139+1)-INDEX($E$4:$E$102,R2139))))</f>
        <v/>
      </c>
    </row>
    <row r="2140">
      <c r="K2140" s="14">
        <f>Data!A2140</f>
        <v/>
      </c>
      <c r="L2140" s="12">
        <f>IF(Occurrence!J2140&lt;=0,-1,IFERROR(MATCH(Occurrence!J2140,$D$4:$D$102,1),0))</f>
        <v/>
      </c>
      <c r="M2140" s="9">
        <f>IF(L2140&lt;0,0,IF(L2140=0,Occurrence!J2140*$I$11,IF(L2140&gt;=99,Occurrence!J2140*$I$12,INDEX($C$4:$C$102,L2140)+(Occurrence!J2140-INDEX($D$4:$D$102,L2140))/(INDEX($D$4:$D$102,L2140+1)-INDEX($D$4:$D$102,L2140))*(INDEX($C$4:$C$102,L2140+1)-INDEX($C$4:$C$102,L2140)))))</f>
        <v/>
      </c>
      <c r="N2140" s="12">
        <f>IF(Occurrence!K2140&lt;=0,-1,IFERROR(MATCH(Occurrence!K2140,$D$4:$D$102,1),0))</f>
        <v/>
      </c>
      <c r="O2140" s="9">
        <f>IF(N2140&lt;0,0,IF(N2140=0,Occurrence!K2140*$I$11,IF(N2140&gt;=99,Occurrence!K2140*$I$12,INDEX($C$4:$C$102,N2140)+(Occurrence!K2140-INDEX($D$4:$D$102,N2140))/(INDEX($D$4:$D$102,N2140+1)-INDEX($D$4:$D$102,N2140))*(INDEX($C$4:$C$102,N2140+1)-INDEX($C$4:$C$102,N2140)))))</f>
        <v/>
      </c>
      <c r="P2140" s="12">
        <f>IFERROR(MATCH(Data!X2140,$F$4:$F$102,1),0)</f>
        <v/>
      </c>
      <c r="Q2140" s="9">
        <f>IF(P2140=0,Data!X2140+$I$13,IF(P2140&gt;=99,Data!X2140+$I$14,INDEX($E$4:$E$102,P2140)+(Data!X2140-INDEX($F$4:$F$102,P2140))/(INDEX($F$4:$F$102,P2140+1)-INDEX($F$4:$F$102,P2140))*(INDEX($E$4:$E$102,P2140+1)-INDEX($E$4:$E$102,P2140))))</f>
        <v/>
      </c>
      <c r="R2140" s="12">
        <f>IFERROR(MATCH(Data!Y2140,$F$4:$F$102,1),0)</f>
        <v/>
      </c>
      <c r="S2140" s="9">
        <f>IF(R2140=0,Data!Y2140+$I$13,IF(R2140&gt;=99,Data!Y2140+$I$14,INDEX($E$4:$E$102,R2140)+(Data!Y2140-INDEX($F$4:$F$102,R2140))/(INDEX($F$4:$F$102,R2140+1)-INDEX($F$4:$F$102,R2140))*(INDEX($E$4:$E$102,R2140+1)-INDEX($E$4:$E$102,R2140))))</f>
        <v/>
      </c>
    </row>
    <row r="2141">
      <c r="K2141" s="14">
        <f>Data!A2141</f>
        <v/>
      </c>
      <c r="L2141" s="12">
        <f>IF(Occurrence!J2141&lt;=0,-1,IFERROR(MATCH(Occurrence!J2141,$D$4:$D$102,1),0))</f>
        <v/>
      </c>
      <c r="M2141" s="9">
        <f>IF(L2141&lt;0,0,IF(L2141=0,Occurrence!J2141*$I$11,IF(L2141&gt;=99,Occurrence!J2141*$I$12,INDEX($C$4:$C$102,L2141)+(Occurrence!J2141-INDEX($D$4:$D$102,L2141))/(INDEX($D$4:$D$102,L2141+1)-INDEX($D$4:$D$102,L2141))*(INDEX($C$4:$C$102,L2141+1)-INDEX($C$4:$C$102,L2141)))))</f>
        <v/>
      </c>
      <c r="N2141" s="12">
        <f>IF(Occurrence!K2141&lt;=0,-1,IFERROR(MATCH(Occurrence!K2141,$D$4:$D$102,1),0))</f>
        <v/>
      </c>
      <c r="O2141" s="9">
        <f>IF(N2141&lt;0,0,IF(N2141=0,Occurrence!K2141*$I$11,IF(N2141&gt;=99,Occurrence!K2141*$I$12,INDEX($C$4:$C$102,N2141)+(Occurrence!K2141-INDEX($D$4:$D$102,N2141))/(INDEX($D$4:$D$102,N2141+1)-INDEX($D$4:$D$102,N2141))*(INDEX($C$4:$C$102,N2141+1)-INDEX($C$4:$C$102,N2141)))))</f>
        <v/>
      </c>
      <c r="P2141" s="12">
        <f>IFERROR(MATCH(Data!X2141,$F$4:$F$102,1),0)</f>
        <v/>
      </c>
      <c r="Q2141" s="9">
        <f>IF(P2141=0,Data!X2141+$I$13,IF(P2141&gt;=99,Data!X2141+$I$14,INDEX($E$4:$E$102,P2141)+(Data!X2141-INDEX($F$4:$F$102,P2141))/(INDEX($F$4:$F$102,P2141+1)-INDEX($F$4:$F$102,P2141))*(INDEX($E$4:$E$102,P2141+1)-INDEX($E$4:$E$102,P2141))))</f>
        <v/>
      </c>
      <c r="R2141" s="12">
        <f>IFERROR(MATCH(Data!Y2141,$F$4:$F$102,1),0)</f>
        <v/>
      </c>
      <c r="S2141" s="9">
        <f>IF(R2141=0,Data!Y2141+$I$13,IF(R2141&gt;=99,Data!Y2141+$I$14,INDEX($E$4:$E$102,R2141)+(Data!Y2141-INDEX($F$4:$F$102,R2141))/(INDEX($F$4:$F$102,R2141+1)-INDEX($F$4:$F$102,R2141))*(INDEX($E$4:$E$102,R2141+1)-INDEX($E$4:$E$102,R2141))))</f>
        <v/>
      </c>
    </row>
    <row r="2142">
      <c r="K2142" s="14">
        <f>Data!A2142</f>
        <v/>
      </c>
      <c r="L2142" s="12">
        <f>IF(Occurrence!J2142&lt;=0,-1,IFERROR(MATCH(Occurrence!J2142,$D$4:$D$102,1),0))</f>
        <v/>
      </c>
      <c r="M2142" s="9">
        <f>IF(L2142&lt;0,0,IF(L2142=0,Occurrence!J2142*$I$11,IF(L2142&gt;=99,Occurrence!J2142*$I$12,INDEX($C$4:$C$102,L2142)+(Occurrence!J2142-INDEX($D$4:$D$102,L2142))/(INDEX($D$4:$D$102,L2142+1)-INDEX($D$4:$D$102,L2142))*(INDEX($C$4:$C$102,L2142+1)-INDEX($C$4:$C$102,L2142)))))</f>
        <v/>
      </c>
      <c r="N2142" s="12">
        <f>IF(Occurrence!K2142&lt;=0,-1,IFERROR(MATCH(Occurrence!K2142,$D$4:$D$102,1),0))</f>
        <v/>
      </c>
      <c r="O2142" s="9">
        <f>IF(N2142&lt;0,0,IF(N2142=0,Occurrence!K2142*$I$11,IF(N2142&gt;=99,Occurrence!K2142*$I$12,INDEX($C$4:$C$102,N2142)+(Occurrence!K2142-INDEX($D$4:$D$102,N2142))/(INDEX($D$4:$D$102,N2142+1)-INDEX($D$4:$D$102,N2142))*(INDEX($C$4:$C$102,N2142+1)-INDEX($C$4:$C$102,N2142)))))</f>
        <v/>
      </c>
      <c r="P2142" s="12">
        <f>IFERROR(MATCH(Data!X2142,$F$4:$F$102,1),0)</f>
        <v/>
      </c>
      <c r="Q2142" s="9">
        <f>IF(P2142=0,Data!X2142+$I$13,IF(P2142&gt;=99,Data!X2142+$I$14,INDEX($E$4:$E$102,P2142)+(Data!X2142-INDEX($F$4:$F$102,P2142))/(INDEX($F$4:$F$102,P2142+1)-INDEX($F$4:$F$102,P2142))*(INDEX($E$4:$E$102,P2142+1)-INDEX($E$4:$E$102,P2142))))</f>
        <v/>
      </c>
      <c r="R2142" s="12">
        <f>IFERROR(MATCH(Data!Y2142,$F$4:$F$102,1),0)</f>
        <v/>
      </c>
      <c r="S2142" s="9">
        <f>IF(R2142=0,Data!Y2142+$I$13,IF(R2142&gt;=99,Data!Y2142+$I$14,INDEX($E$4:$E$102,R2142)+(Data!Y2142-INDEX($F$4:$F$102,R2142))/(INDEX($F$4:$F$102,R2142+1)-INDEX($F$4:$F$102,R2142))*(INDEX($E$4:$E$102,R2142+1)-INDEX($E$4:$E$102,R2142))))</f>
        <v/>
      </c>
    </row>
    <row r="2143">
      <c r="K2143" s="14">
        <f>Data!A2143</f>
        <v/>
      </c>
      <c r="L2143" s="12">
        <f>IF(Occurrence!J2143&lt;=0,-1,IFERROR(MATCH(Occurrence!J2143,$D$4:$D$102,1),0))</f>
        <v/>
      </c>
      <c r="M2143" s="9">
        <f>IF(L2143&lt;0,0,IF(L2143=0,Occurrence!J2143*$I$11,IF(L2143&gt;=99,Occurrence!J2143*$I$12,INDEX($C$4:$C$102,L2143)+(Occurrence!J2143-INDEX($D$4:$D$102,L2143))/(INDEX($D$4:$D$102,L2143+1)-INDEX($D$4:$D$102,L2143))*(INDEX($C$4:$C$102,L2143+1)-INDEX($C$4:$C$102,L2143)))))</f>
        <v/>
      </c>
      <c r="N2143" s="12">
        <f>IF(Occurrence!K2143&lt;=0,-1,IFERROR(MATCH(Occurrence!K2143,$D$4:$D$102,1),0))</f>
        <v/>
      </c>
      <c r="O2143" s="9">
        <f>IF(N2143&lt;0,0,IF(N2143=0,Occurrence!K2143*$I$11,IF(N2143&gt;=99,Occurrence!K2143*$I$12,INDEX($C$4:$C$102,N2143)+(Occurrence!K2143-INDEX($D$4:$D$102,N2143))/(INDEX($D$4:$D$102,N2143+1)-INDEX($D$4:$D$102,N2143))*(INDEX($C$4:$C$102,N2143+1)-INDEX($C$4:$C$102,N2143)))))</f>
        <v/>
      </c>
      <c r="P2143" s="12">
        <f>IFERROR(MATCH(Data!X2143,$F$4:$F$102,1),0)</f>
        <v/>
      </c>
      <c r="Q2143" s="9">
        <f>IF(P2143=0,Data!X2143+$I$13,IF(P2143&gt;=99,Data!X2143+$I$14,INDEX($E$4:$E$102,P2143)+(Data!X2143-INDEX($F$4:$F$102,P2143))/(INDEX($F$4:$F$102,P2143+1)-INDEX($F$4:$F$102,P2143))*(INDEX($E$4:$E$102,P2143+1)-INDEX($E$4:$E$102,P2143))))</f>
        <v/>
      </c>
      <c r="R2143" s="12">
        <f>IFERROR(MATCH(Data!Y2143,$F$4:$F$102,1),0)</f>
        <v/>
      </c>
      <c r="S2143" s="9">
        <f>IF(R2143=0,Data!Y2143+$I$13,IF(R2143&gt;=99,Data!Y2143+$I$14,INDEX($E$4:$E$102,R2143)+(Data!Y2143-INDEX($F$4:$F$102,R2143))/(INDEX($F$4:$F$102,R2143+1)-INDEX($F$4:$F$102,R2143))*(INDEX($E$4:$E$102,R2143+1)-INDEX($E$4:$E$102,R2143))))</f>
        <v/>
      </c>
    </row>
    <row r="2144">
      <c r="K2144" s="14">
        <f>Data!A2144</f>
        <v/>
      </c>
      <c r="L2144" s="12">
        <f>IF(Occurrence!J2144&lt;=0,-1,IFERROR(MATCH(Occurrence!J2144,$D$4:$D$102,1),0))</f>
        <v/>
      </c>
      <c r="M2144" s="9">
        <f>IF(L2144&lt;0,0,IF(L2144=0,Occurrence!J2144*$I$11,IF(L2144&gt;=99,Occurrence!J2144*$I$12,INDEX($C$4:$C$102,L2144)+(Occurrence!J2144-INDEX($D$4:$D$102,L2144))/(INDEX($D$4:$D$102,L2144+1)-INDEX($D$4:$D$102,L2144))*(INDEX($C$4:$C$102,L2144+1)-INDEX($C$4:$C$102,L2144)))))</f>
        <v/>
      </c>
      <c r="N2144" s="12">
        <f>IF(Occurrence!K2144&lt;=0,-1,IFERROR(MATCH(Occurrence!K2144,$D$4:$D$102,1),0))</f>
        <v/>
      </c>
      <c r="O2144" s="9">
        <f>IF(N2144&lt;0,0,IF(N2144=0,Occurrence!K2144*$I$11,IF(N2144&gt;=99,Occurrence!K2144*$I$12,INDEX($C$4:$C$102,N2144)+(Occurrence!K2144-INDEX($D$4:$D$102,N2144))/(INDEX($D$4:$D$102,N2144+1)-INDEX($D$4:$D$102,N2144))*(INDEX($C$4:$C$102,N2144+1)-INDEX($C$4:$C$102,N2144)))))</f>
        <v/>
      </c>
      <c r="P2144" s="12">
        <f>IFERROR(MATCH(Data!X2144,$F$4:$F$102,1),0)</f>
        <v/>
      </c>
      <c r="Q2144" s="9">
        <f>IF(P2144=0,Data!X2144+$I$13,IF(P2144&gt;=99,Data!X2144+$I$14,INDEX($E$4:$E$102,P2144)+(Data!X2144-INDEX($F$4:$F$102,P2144))/(INDEX($F$4:$F$102,P2144+1)-INDEX($F$4:$F$102,P2144))*(INDEX($E$4:$E$102,P2144+1)-INDEX($E$4:$E$102,P2144))))</f>
        <v/>
      </c>
      <c r="R2144" s="12">
        <f>IFERROR(MATCH(Data!Y2144,$F$4:$F$102,1),0)</f>
        <v/>
      </c>
      <c r="S2144" s="9">
        <f>IF(R2144=0,Data!Y2144+$I$13,IF(R2144&gt;=99,Data!Y2144+$I$14,INDEX($E$4:$E$102,R2144)+(Data!Y2144-INDEX($F$4:$F$102,R2144))/(INDEX($F$4:$F$102,R2144+1)-INDEX($F$4:$F$102,R2144))*(INDEX($E$4:$E$102,R2144+1)-INDEX($E$4:$E$102,R2144))))</f>
        <v/>
      </c>
    </row>
    <row r="2145">
      <c r="K2145" s="14">
        <f>Data!A2145</f>
        <v/>
      </c>
      <c r="L2145" s="12">
        <f>IF(Occurrence!J2145&lt;=0,-1,IFERROR(MATCH(Occurrence!J2145,$D$4:$D$102,1),0))</f>
        <v/>
      </c>
      <c r="M2145" s="9">
        <f>IF(L2145&lt;0,0,IF(L2145=0,Occurrence!J2145*$I$11,IF(L2145&gt;=99,Occurrence!J2145*$I$12,INDEX($C$4:$C$102,L2145)+(Occurrence!J2145-INDEX($D$4:$D$102,L2145))/(INDEX($D$4:$D$102,L2145+1)-INDEX($D$4:$D$102,L2145))*(INDEX($C$4:$C$102,L2145+1)-INDEX($C$4:$C$102,L2145)))))</f>
        <v/>
      </c>
      <c r="N2145" s="12">
        <f>IF(Occurrence!K2145&lt;=0,-1,IFERROR(MATCH(Occurrence!K2145,$D$4:$D$102,1),0))</f>
        <v/>
      </c>
      <c r="O2145" s="9">
        <f>IF(N2145&lt;0,0,IF(N2145=0,Occurrence!K2145*$I$11,IF(N2145&gt;=99,Occurrence!K2145*$I$12,INDEX($C$4:$C$102,N2145)+(Occurrence!K2145-INDEX($D$4:$D$102,N2145))/(INDEX($D$4:$D$102,N2145+1)-INDEX($D$4:$D$102,N2145))*(INDEX($C$4:$C$102,N2145+1)-INDEX($C$4:$C$102,N2145)))))</f>
        <v/>
      </c>
      <c r="P2145" s="12">
        <f>IFERROR(MATCH(Data!X2145,$F$4:$F$102,1),0)</f>
        <v/>
      </c>
      <c r="Q2145" s="9">
        <f>IF(P2145=0,Data!X2145+$I$13,IF(P2145&gt;=99,Data!X2145+$I$14,INDEX($E$4:$E$102,P2145)+(Data!X2145-INDEX($F$4:$F$102,P2145))/(INDEX($F$4:$F$102,P2145+1)-INDEX($F$4:$F$102,P2145))*(INDEX($E$4:$E$102,P2145+1)-INDEX($E$4:$E$102,P2145))))</f>
        <v/>
      </c>
      <c r="R2145" s="12">
        <f>IFERROR(MATCH(Data!Y2145,$F$4:$F$102,1),0)</f>
        <v/>
      </c>
      <c r="S2145" s="9">
        <f>IF(R2145=0,Data!Y2145+$I$13,IF(R2145&gt;=99,Data!Y2145+$I$14,INDEX($E$4:$E$102,R2145)+(Data!Y2145-INDEX($F$4:$F$102,R2145))/(INDEX($F$4:$F$102,R2145+1)-INDEX($F$4:$F$102,R2145))*(INDEX($E$4:$E$102,R2145+1)-INDEX($E$4:$E$102,R2145))))</f>
        <v/>
      </c>
    </row>
    <row r="2146">
      <c r="K2146" s="14">
        <f>Data!A2146</f>
        <v/>
      </c>
      <c r="L2146" s="12">
        <f>IF(Occurrence!J2146&lt;=0,-1,IFERROR(MATCH(Occurrence!J2146,$D$4:$D$102,1),0))</f>
        <v/>
      </c>
      <c r="M2146" s="9">
        <f>IF(L2146&lt;0,0,IF(L2146=0,Occurrence!J2146*$I$11,IF(L2146&gt;=99,Occurrence!J2146*$I$12,INDEX($C$4:$C$102,L2146)+(Occurrence!J2146-INDEX($D$4:$D$102,L2146))/(INDEX($D$4:$D$102,L2146+1)-INDEX($D$4:$D$102,L2146))*(INDEX($C$4:$C$102,L2146+1)-INDEX($C$4:$C$102,L2146)))))</f>
        <v/>
      </c>
      <c r="N2146" s="12">
        <f>IF(Occurrence!K2146&lt;=0,-1,IFERROR(MATCH(Occurrence!K2146,$D$4:$D$102,1),0))</f>
        <v/>
      </c>
      <c r="O2146" s="9">
        <f>IF(N2146&lt;0,0,IF(N2146=0,Occurrence!K2146*$I$11,IF(N2146&gt;=99,Occurrence!K2146*$I$12,INDEX($C$4:$C$102,N2146)+(Occurrence!K2146-INDEX($D$4:$D$102,N2146))/(INDEX($D$4:$D$102,N2146+1)-INDEX($D$4:$D$102,N2146))*(INDEX($C$4:$C$102,N2146+1)-INDEX($C$4:$C$102,N2146)))))</f>
        <v/>
      </c>
      <c r="P2146" s="12">
        <f>IFERROR(MATCH(Data!X2146,$F$4:$F$102,1),0)</f>
        <v/>
      </c>
      <c r="Q2146" s="9">
        <f>IF(P2146=0,Data!X2146+$I$13,IF(P2146&gt;=99,Data!X2146+$I$14,INDEX($E$4:$E$102,P2146)+(Data!X2146-INDEX($F$4:$F$102,P2146))/(INDEX($F$4:$F$102,P2146+1)-INDEX($F$4:$F$102,P2146))*(INDEX($E$4:$E$102,P2146+1)-INDEX($E$4:$E$102,P2146))))</f>
        <v/>
      </c>
      <c r="R2146" s="12">
        <f>IFERROR(MATCH(Data!Y2146,$F$4:$F$102,1),0)</f>
        <v/>
      </c>
      <c r="S2146" s="9">
        <f>IF(R2146=0,Data!Y2146+$I$13,IF(R2146&gt;=99,Data!Y2146+$I$14,INDEX($E$4:$E$102,R2146)+(Data!Y2146-INDEX($F$4:$F$102,R2146))/(INDEX($F$4:$F$102,R2146+1)-INDEX($F$4:$F$102,R2146))*(INDEX($E$4:$E$102,R2146+1)-INDEX($E$4:$E$102,R2146))))</f>
        <v/>
      </c>
    </row>
    <row r="2147">
      <c r="K2147" s="14">
        <f>Data!A2147</f>
        <v/>
      </c>
      <c r="L2147" s="12">
        <f>IF(Occurrence!J2147&lt;=0,-1,IFERROR(MATCH(Occurrence!J2147,$D$4:$D$102,1),0))</f>
        <v/>
      </c>
      <c r="M2147" s="9">
        <f>IF(L2147&lt;0,0,IF(L2147=0,Occurrence!J2147*$I$11,IF(L2147&gt;=99,Occurrence!J2147*$I$12,INDEX($C$4:$C$102,L2147)+(Occurrence!J2147-INDEX($D$4:$D$102,L2147))/(INDEX($D$4:$D$102,L2147+1)-INDEX($D$4:$D$102,L2147))*(INDEX($C$4:$C$102,L2147+1)-INDEX($C$4:$C$102,L2147)))))</f>
        <v/>
      </c>
      <c r="N2147" s="12">
        <f>IF(Occurrence!K2147&lt;=0,-1,IFERROR(MATCH(Occurrence!K2147,$D$4:$D$102,1),0))</f>
        <v/>
      </c>
      <c r="O2147" s="9">
        <f>IF(N2147&lt;0,0,IF(N2147=0,Occurrence!K2147*$I$11,IF(N2147&gt;=99,Occurrence!K2147*$I$12,INDEX($C$4:$C$102,N2147)+(Occurrence!K2147-INDEX($D$4:$D$102,N2147))/(INDEX($D$4:$D$102,N2147+1)-INDEX($D$4:$D$102,N2147))*(INDEX($C$4:$C$102,N2147+1)-INDEX($C$4:$C$102,N2147)))))</f>
        <v/>
      </c>
      <c r="P2147" s="12">
        <f>IFERROR(MATCH(Data!X2147,$F$4:$F$102,1),0)</f>
        <v/>
      </c>
      <c r="Q2147" s="9">
        <f>IF(P2147=0,Data!X2147+$I$13,IF(P2147&gt;=99,Data!X2147+$I$14,INDEX($E$4:$E$102,P2147)+(Data!X2147-INDEX($F$4:$F$102,P2147))/(INDEX($F$4:$F$102,P2147+1)-INDEX($F$4:$F$102,P2147))*(INDEX($E$4:$E$102,P2147+1)-INDEX($E$4:$E$102,P2147))))</f>
        <v/>
      </c>
      <c r="R2147" s="12">
        <f>IFERROR(MATCH(Data!Y2147,$F$4:$F$102,1),0)</f>
        <v/>
      </c>
      <c r="S2147" s="9">
        <f>IF(R2147=0,Data!Y2147+$I$13,IF(R2147&gt;=99,Data!Y2147+$I$14,INDEX($E$4:$E$102,R2147)+(Data!Y2147-INDEX($F$4:$F$102,R2147))/(INDEX($F$4:$F$102,R2147+1)-INDEX($F$4:$F$102,R2147))*(INDEX($E$4:$E$102,R2147+1)-INDEX($E$4:$E$102,R2147))))</f>
        <v/>
      </c>
    </row>
    <row r="2148">
      <c r="K2148" s="14">
        <f>Data!A2148</f>
        <v/>
      </c>
      <c r="L2148" s="12">
        <f>IF(Occurrence!J2148&lt;=0,-1,IFERROR(MATCH(Occurrence!J2148,$D$4:$D$102,1),0))</f>
        <v/>
      </c>
      <c r="M2148" s="9">
        <f>IF(L2148&lt;0,0,IF(L2148=0,Occurrence!J2148*$I$11,IF(L2148&gt;=99,Occurrence!J2148*$I$12,INDEX($C$4:$C$102,L2148)+(Occurrence!J2148-INDEX($D$4:$D$102,L2148))/(INDEX($D$4:$D$102,L2148+1)-INDEX($D$4:$D$102,L2148))*(INDEX($C$4:$C$102,L2148+1)-INDEX($C$4:$C$102,L2148)))))</f>
        <v/>
      </c>
      <c r="N2148" s="12">
        <f>IF(Occurrence!K2148&lt;=0,-1,IFERROR(MATCH(Occurrence!K2148,$D$4:$D$102,1),0))</f>
        <v/>
      </c>
      <c r="O2148" s="9">
        <f>IF(N2148&lt;0,0,IF(N2148=0,Occurrence!K2148*$I$11,IF(N2148&gt;=99,Occurrence!K2148*$I$12,INDEX($C$4:$C$102,N2148)+(Occurrence!K2148-INDEX($D$4:$D$102,N2148))/(INDEX($D$4:$D$102,N2148+1)-INDEX($D$4:$D$102,N2148))*(INDEX($C$4:$C$102,N2148+1)-INDEX($C$4:$C$102,N2148)))))</f>
        <v/>
      </c>
      <c r="P2148" s="12">
        <f>IFERROR(MATCH(Data!X2148,$F$4:$F$102,1),0)</f>
        <v/>
      </c>
      <c r="Q2148" s="9">
        <f>IF(P2148=0,Data!X2148+$I$13,IF(P2148&gt;=99,Data!X2148+$I$14,INDEX($E$4:$E$102,P2148)+(Data!X2148-INDEX($F$4:$F$102,P2148))/(INDEX($F$4:$F$102,P2148+1)-INDEX($F$4:$F$102,P2148))*(INDEX($E$4:$E$102,P2148+1)-INDEX($E$4:$E$102,P2148))))</f>
        <v/>
      </c>
      <c r="R2148" s="12">
        <f>IFERROR(MATCH(Data!Y2148,$F$4:$F$102,1),0)</f>
        <v/>
      </c>
      <c r="S2148" s="9">
        <f>IF(R2148=0,Data!Y2148+$I$13,IF(R2148&gt;=99,Data!Y2148+$I$14,INDEX($E$4:$E$102,R2148)+(Data!Y2148-INDEX($F$4:$F$102,R2148))/(INDEX($F$4:$F$102,R2148+1)-INDEX($F$4:$F$102,R2148))*(INDEX($E$4:$E$102,R2148+1)-INDEX($E$4:$E$102,R2148))))</f>
        <v/>
      </c>
    </row>
    <row r="2149">
      <c r="K2149" s="14">
        <f>Data!A2149</f>
        <v/>
      </c>
      <c r="L2149" s="12">
        <f>IF(Occurrence!J2149&lt;=0,-1,IFERROR(MATCH(Occurrence!J2149,$D$4:$D$102,1),0))</f>
        <v/>
      </c>
      <c r="M2149" s="9">
        <f>IF(L2149&lt;0,0,IF(L2149=0,Occurrence!J2149*$I$11,IF(L2149&gt;=99,Occurrence!J2149*$I$12,INDEX($C$4:$C$102,L2149)+(Occurrence!J2149-INDEX($D$4:$D$102,L2149))/(INDEX($D$4:$D$102,L2149+1)-INDEX($D$4:$D$102,L2149))*(INDEX($C$4:$C$102,L2149+1)-INDEX($C$4:$C$102,L2149)))))</f>
        <v/>
      </c>
      <c r="N2149" s="12">
        <f>IF(Occurrence!K2149&lt;=0,-1,IFERROR(MATCH(Occurrence!K2149,$D$4:$D$102,1),0))</f>
        <v/>
      </c>
      <c r="O2149" s="9">
        <f>IF(N2149&lt;0,0,IF(N2149=0,Occurrence!K2149*$I$11,IF(N2149&gt;=99,Occurrence!K2149*$I$12,INDEX($C$4:$C$102,N2149)+(Occurrence!K2149-INDEX($D$4:$D$102,N2149))/(INDEX($D$4:$D$102,N2149+1)-INDEX($D$4:$D$102,N2149))*(INDEX($C$4:$C$102,N2149+1)-INDEX($C$4:$C$102,N2149)))))</f>
        <v/>
      </c>
      <c r="P2149" s="12">
        <f>IFERROR(MATCH(Data!X2149,$F$4:$F$102,1),0)</f>
        <v/>
      </c>
      <c r="Q2149" s="9">
        <f>IF(P2149=0,Data!X2149+$I$13,IF(P2149&gt;=99,Data!X2149+$I$14,INDEX($E$4:$E$102,P2149)+(Data!X2149-INDEX($F$4:$F$102,P2149))/(INDEX($F$4:$F$102,P2149+1)-INDEX($F$4:$F$102,P2149))*(INDEX($E$4:$E$102,P2149+1)-INDEX($E$4:$E$102,P2149))))</f>
        <v/>
      </c>
      <c r="R2149" s="12">
        <f>IFERROR(MATCH(Data!Y2149,$F$4:$F$102,1),0)</f>
        <v/>
      </c>
      <c r="S2149" s="9">
        <f>IF(R2149=0,Data!Y2149+$I$13,IF(R2149&gt;=99,Data!Y2149+$I$14,INDEX($E$4:$E$102,R2149)+(Data!Y2149-INDEX($F$4:$F$102,R2149))/(INDEX($F$4:$F$102,R2149+1)-INDEX($F$4:$F$102,R2149))*(INDEX($E$4:$E$102,R2149+1)-INDEX($E$4:$E$102,R2149))))</f>
        <v/>
      </c>
    </row>
    <row r="2150">
      <c r="K2150" s="14">
        <f>Data!A2150</f>
        <v/>
      </c>
      <c r="L2150" s="12">
        <f>IF(Occurrence!J2150&lt;=0,-1,IFERROR(MATCH(Occurrence!J2150,$D$4:$D$102,1),0))</f>
        <v/>
      </c>
      <c r="M2150" s="9">
        <f>IF(L2150&lt;0,0,IF(L2150=0,Occurrence!J2150*$I$11,IF(L2150&gt;=99,Occurrence!J2150*$I$12,INDEX($C$4:$C$102,L2150)+(Occurrence!J2150-INDEX($D$4:$D$102,L2150))/(INDEX($D$4:$D$102,L2150+1)-INDEX($D$4:$D$102,L2150))*(INDEX($C$4:$C$102,L2150+1)-INDEX($C$4:$C$102,L2150)))))</f>
        <v/>
      </c>
      <c r="N2150" s="12">
        <f>IF(Occurrence!K2150&lt;=0,-1,IFERROR(MATCH(Occurrence!K2150,$D$4:$D$102,1),0))</f>
        <v/>
      </c>
      <c r="O2150" s="9">
        <f>IF(N2150&lt;0,0,IF(N2150=0,Occurrence!K2150*$I$11,IF(N2150&gt;=99,Occurrence!K2150*$I$12,INDEX($C$4:$C$102,N2150)+(Occurrence!K2150-INDEX($D$4:$D$102,N2150))/(INDEX($D$4:$D$102,N2150+1)-INDEX($D$4:$D$102,N2150))*(INDEX($C$4:$C$102,N2150+1)-INDEX($C$4:$C$102,N2150)))))</f>
        <v/>
      </c>
      <c r="P2150" s="12">
        <f>IFERROR(MATCH(Data!X2150,$F$4:$F$102,1),0)</f>
        <v/>
      </c>
      <c r="Q2150" s="9">
        <f>IF(P2150=0,Data!X2150+$I$13,IF(P2150&gt;=99,Data!X2150+$I$14,INDEX($E$4:$E$102,P2150)+(Data!X2150-INDEX($F$4:$F$102,P2150))/(INDEX($F$4:$F$102,P2150+1)-INDEX($F$4:$F$102,P2150))*(INDEX($E$4:$E$102,P2150+1)-INDEX($E$4:$E$102,P2150))))</f>
        <v/>
      </c>
      <c r="R2150" s="12">
        <f>IFERROR(MATCH(Data!Y2150,$F$4:$F$102,1),0)</f>
        <v/>
      </c>
      <c r="S2150" s="9">
        <f>IF(R2150=0,Data!Y2150+$I$13,IF(R2150&gt;=99,Data!Y2150+$I$14,INDEX($E$4:$E$102,R2150)+(Data!Y2150-INDEX($F$4:$F$102,R2150))/(INDEX($F$4:$F$102,R2150+1)-INDEX($F$4:$F$102,R2150))*(INDEX($E$4:$E$102,R2150+1)-INDEX($E$4:$E$102,R2150))))</f>
        <v/>
      </c>
    </row>
    <row r="2151">
      <c r="K2151" s="14">
        <f>Data!A2151</f>
        <v/>
      </c>
      <c r="L2151" s="12">
        <f>IF(Occurrence!J2151&lt;=0,-1,IFERROR(MATCH(Occurrence!J2151,$D$4:$D$102,1),0))</f>
        <v/>
      </c>
      <c r="M2151" s="9">
        <f>IF(L2151&lt;0,0,IF(L2151=0,Occurrence!J2151*$I$11,IF(L2151&gt;=99,Occurrence!J2151*$I$12,INDEX($C$4:$C$102,L2151)+(Occurrence!J2151-INDEX($D$4:$D$102,L2151))/(INDEX($D$4:$D$102,L2151+1)-INDEX($D$4:$D$102,L2151))*(INDEX($C$4:$C$102,L2151+1)-INDEX($C$4:$C$102,L2151)))))</f>
        <v/>
      </c>
      <c r="N2151" s="12">
        <f>IF(Occurrence!K2151&lt;=0,-1,IFERROR(MATCH(Occurrence!K2151,$D$4:$D$102,1),0))</f>
        <v/>
      </c>
      <c r="O2151" s="9">
        <f>IF(N2151&lt;0,0,IF(N2151=0,Occurrence!K2151*$I$11,IF(N2151&gt;=99,Occurrence!K2151*$I$12,INDEX($C$4:$C$102,N2151)+(Occurrence!K2151-INDEX($D$4:$D$102,N2151))/(INDEX($D$4:$D$102,N2151+1)-INDEX($D$4:$D$102,N2151))*(INDEX($C$4:$C$102,N2151+1)-INDEX($C$4:$C$102,N2151)))))</f>
        <v/>
      </c>
      <c r="P2151" s="12">
        <f>IFERROR(MATCH(Data!X2151,$F$4:$F$102,1),0)</f>
        <v/>
      </c>
      <c r="Q2151" s="9">
        <f>IF(P2151=0,Data!X2151+$I$13,IF(P2151&gt;=99,Data!X2151+$I$14,INDEX($E$4:$E$102,P2151)+(Data!X2151-INDEX($F$4:$F$102,P2151))/(INDEX($F$4:$F$102,P2151+1)-INDEX($F$4:$F$102,P2151))*(INDEX($E$4:$E$102,P2151+1)-INDEX($E$4:$E$102,P2151))))</f>
        <v/>
      </c>
      <c r="R2151" s="12">
        <f>IFERROR(MATCH(Data!Y2151,$F$4:$F$102,1),0)</f>
        <v/>
      </c>
      <c r="S2151" s="9">
        <f>IF(R2151=0,Data!Y2151+$I$13,IF(R2151&gt;=99,Data!Y2151+$I$14,INDEX($E$4:$E$102,R2151)+(Data!Y2151-INDEX($F$4:$F$102,R2151))/(INDEX($F$4:$F$102,R2151+1)-INDEX($F$4:$F$102,R2151))*(INDEX($E$4:$E$102,R2151+1)-INDEX($E$4:$E$102,R2151))))</f>
        <v/>
      </c>
    </row>
    <row r="2152">
      <c r="K2152" s="14">
        <f>Data!A2152</f>
        <v/>
      </c>
      <c r="L2152" s="12">
        <f>IF(Occurrence!J2152&lt;=0,-1,IFERROR(MATCH(Occurrence!J2152,$D$4:$D$102,1),0))</f>
        <v/>
      </c>
      <c r="M2152" s="9">
        <f>IF(L2152&lt;0,0,IF(L2152=0,Occurrence!J2152*$I$11,IF(L2152&gt;=99,Occurrence!J2152*$I$12,INDEX($C$4:$C$102,L2152)+(Occurrence!J2152-INDEX($D$4:$D$102,L2152))/(INDEX($D$4:$D$102,L2152+1)-INDEX($D$4:$D$102,L2152))*(INDEX($C$4:$C$102,L2152+1)-INDEX($C$4:$C$102,L2152)))))</f>
        <v/>
      </c>
      <c r="N2152" s="12">
        <f>IF(Occurrence!K2152&lt;=0,-1,IFERROR(MATCH(Occurrence!K2152,$D$4:$D$102,1),0))</f>
        <v/>
      </c>
      <c r="O2152" s="9">
        <f>IF(N2152&lt;0,0,IF(N2152=0,Occurrence!K2152*$I$11,IF(N2152&gt;=99,Occurrence!K2152*$I$12,INDEX($C$4:$C$102,N2152)+(Occurrence!K2152-INDEX($D$4:$D$102,N2152))/(INDEX($D$4:$D$102,N2152+1)-INDEX($D$4:$D$102,N2152))*(INDEX($C$4:$C$102,N2152+1)-INDEX($C$4:$C$102,N2152)))))</f>
        <v/>
      </c>
      <c r="P2152" s="12">
        <f>IFERROR(MATCH(Data!X2152,$F$4:$F$102,1),0)</f>
        <v/>
      </c>
      <c r="Q2152" s="9">
        <f>IF(P2152=0,Data!X2152+$I$13,IF(P2152&gt;=99,Data!X2152+$I$14,INDEX($E$4:$E$102,P2152)+(Data!X2152-INDEX($F$4:$F$102,P2152))/(INDEX($F$4:$F$102,P2152+1)-INDEX($F$4:$F$102,P2152))*(INDEX($E$4:$E$102,P2152+1)-INDEX($E$4:$E$102,P2152))))</f>
        <v/>
      </c>
      <c r="R2152" s="12">
        <f>IFERROR(MATCH(Data!Y2152,$F$4:$F$102,1),0)</f>
        <v/>
      </c>
      <c r="S2152" s="9">
        <f>IF(R2152=0,Data!Y2152+$I$13,IF(R2152&gt;=99,Data!Y2152+$I$14,INDEX($E$4:$E$102,R2152)+(Data!Y2152-INDEX($F$4:$F$102,R2152))/(INDEX($F$4:$F$102,R2152+1)-INDEX($F$4:$F$102,R2152))*(INDEX($E$4:$E$102,R2152+1)-INDEX($E$4:$E$102,R2152))))</f>
        <v/>
      </c>
    </row>
    <row r="2153">
      <c r="K2153" s="14">
        <f>Data!A2153</f>
        <v/>
      </c>
      <c r="L2153" s="12">
        <f>IF(Occurrence!J2153&lt;=0,-1,IFERROR(MATCH(Occurrence!J2153,$D$4:$D$102,1),0))</f>
        <v/>
      </c>
      <c r="M2153" s="9">
        <f>IF(L2153&lt;0,0,IF(L2153=0,Occurrence!J2153*$I$11,IF(L2153&gt;=99,Occurrence!J2153*$I$12,INDEX($C$4:$C$102,L2153)+(Occurrence!J2153-INDEX($D$4:$D$102,L2153))/(INDEX($D$4:$D$102,L2153+1)-INDEX($D$4:$D$102,L2153))*(INDEX($C$4:$C$102,L2153+1)-INDEX($C$4:$C$102,L2153)))))</f>
        <v/>
      </c>
      <c r="N2153" s="12">
        <f>IF(Occurrence!K2153&lt;=0,-1,IFERROR(MATCH(Occurrence!K2153,$D$4:$D$102,1),0))</f>
        <v/>
      </c>
      <c r="O2153" s="9">
        <f>IF(N2153&lt;0,0,IF(N2153=0,Occurrence!K2153*$I$11,IF(N2153&gt;=99,Occurrence!K2153*$I$12,INDEX($C$4:$C$102,N2153)+(Occurrence!K2153-INDEX($D$4:$D$102,N2153))/(INDEX($D$4:$D$102,N2153+1)-INDEX($D$4:$D$102,N2153))*(INDEX($C$4:$C$102,N2153+1)-INDEX($C$4:$C$102,N2153)))))</f>
        <v/>
      </c>
      <c r="P2153" s="12">
        <f>IFERROR(MATCH(Data!X2153,$F$4:$F$102,1),0)</f>
        <v/>
      </c>
      <c r="Q2153" s="9">
        <f>IF(P2153=0,Data!X2153+$I$13,IF(P2153&gt;=99,Data!X2153+$I$14,INDEX($E$4:$E$102,P2153)+(Data!X2153-INDEX($F$4:$F$102,P2153))/(INDEX($F$4:$F$102,P2153+1)-INDEX($F$4:$F$102,P2153))*(INDEX($E$4:$E$102,P2153+1)-INDEX($E$4:$E$102,P2153))))</f>
        <v/>
      </c>
      <c r="R2153" s="12">
        <f>IFERROR(MATCH(Data!Y2153,$F$4:$F$102,1),0)</f>
        <v/>
      </c>
      <c r="S2153" s="9">
        <f>IF(R2153=0,Data!Y2153+$I$13,IF(R2153&gt;=99,Data!Y2153+$I$14,INDEX($E$4:$E$102,R2153)+(Data!Y2153-INDEX($F$4:$F$102,R2153))/(INDEX($F$4:$F$102,R2153+1)-INDEX($F$4:$F$102,R2153))*(INDEX($E$4:$E$102,R2153+1)-INDEX($E$4:$E$102,R2153))))</f>
        <v/>
      </c>
    </row>
    <row r="2154">
      <c r="K2154" s="14">
        <f>Data!A2154</f>
        <v/>
      </c>
      <c r="L2154" s="12">
        <f>IF(Occurrence!J2154&lt;=0,-1,IFERROR(MATCH(Occurrence!J2154,$D$4:$D$102,1),0))</f>
        <v/>
      </c>
      <c r="M2154" s="9">
        <f>IF(L2154&lt;0,0,IF(L2154=0,Occurrence!J2154*$I$11,IF(L2154&gt;=99,Occurrence!J2154*$I$12,INDEX($C$4:$C$102,L2154)+(Occurrence!J2154-INDEX($D$4:$D$102,L2154))/(INDEX($D$4:$D$102,L2154+1)-INDEX($D$4:$D$102,L2154))*(INDEX($C$4:$C$102,L2154+1)-INDEX($C$4:$C$102,L2154)))))</f>
        <v/>
      </c>
      <c r="N2154" s="12">
        <f>IF(Occurrence!K2154&lt;=0,-1,IFERROR(MATCH(Occurrence!K2154,$D$4:$D$102,1),0))</f>
        <v/>
      </c>
      <c r="O2154" s="9">
        <f>IF(N2154&lt;0,0,IF(N2154=0,Occurrence!K2154*$I$11,IF(N2154&gt;=99,Occurrence!K2154*$I$12,INDEX($C$4:$C$102,N2154)+(Occurrence!K2154-INDEX($D$4:$D$102,N2154))/(INDEX($D$4:$D$102,N2154+1)-INDEX($D$4:$D$102,N2154))*(INDEX($C$4:$C$102,N2154+1)-INDEX($C$4:$C$102,N2154)))))</f>
        <v/>
      </c>
      <c r="P2154" s="12">
        <f>IFERROR(MATCH(Data!X2154,$F$4:$F$102,1),0)</f>
        <v/>
      </c>
      <c r="Q2154" s="9">
        <f>IF(P2154=0,Data!X2154+$I$13,IF(P2154&gt;=99,Data!X2154+$I$14,INDEX($E$4:$E$102,P2154)+(Data!X2154-INDEX($F$4:$F$102,P2154))/(INDEX($F$4:$F$102,P2154+1)-INDEX($F$4:$F$102,P2154))*(INDEX($E$4:$E$102,P2154+1)-INDEX($E$4:$E$102,P2154))))</f>
        <v/>
      </c>
      <c r="R2154" s="12">
        <f>IFERROR(MATCH(Data!Y2154,$F$4:$F$102,1),0)</f>
        <v/>
      </c>
      <c r="S2154" s="9">
        <f>IF(R2154=0,Data!Y2154+$I$13,IF(R2154&gt;=99,Data!Y2154+$I$14,INDEX($E$4:$E$102,R2154)+(Data!Y2154-INDEX($F$4:$F$102,R2154))/(INDEX($F$4:$F$102,R2154+1)-INDEX($F$4:$F$102,R2154))*(INDEX($E$4:$E$102,R2154+1)-INDEX($E$4:$E$102,R2154))))</f>
        <v/>
      </c>
    </row>
    <row r="2155">
      <c r="K2155" s="14">
        <f>Data!A2155</f>
        <v/>
      </c>
      <c r="L2155" s="12">
        <f>IF(Occurrence!J2155&lt;=0,-1,IFERROR(MATCH(Occurrence!J2155,$D$4:$D$102,1),0))</f>
        <v/>
      </c>
      <c r="M2155" s="9">
        <f>IF(L2155&lt;0,0,IF(L2155=0,Occurrence!J2155*$I$11,IF(L2155&gt;=99,Occurrence!J2155*$I$12,INDEX($C$4:$C$102,L2155)+(Occurrence!J2155-INDEX($D$4:$D$102,L2155))/(INDEX($D$4:$D$102,L2155+1)-INDEX($D$4:$D$102,L2155))*(INDEX($C$4:$C$102,L2155+1)-INDEX($C$4:$C$102,L2155)))))</f>
        <v/>
      </c>
      <c r="N2155" s="12">
        <f>IF(Occurrence!K2155&lt;=0,-1,IFERROR(MATCH(Occurrence!K2155,$D$4:$D$102,1),0))</f>
        <v/>
      </c>
      <c r="O2155" s="9">
        <f>IF(N2155&lt;0,0,IF(N2155=0,Occurrence!K2155*$I$11,IF(N2155&gt;=99,Occurrence!K2155*$I$12,INDEX($C$4:$C$102,N2155)+(Occurrence!K2155-INDEX($D$4:$D$102,N2155))/(INDEX($D$4:$D$102,N2155+1)-INDEX($D$4:$D$102,N2155))*(INDEX($C$4:$C$102,N2155+1)-INDEX($C$4:$C$102,N2155)))))</f>
        <v/>
      </c>
      <c r="P2155" s="12">
        <f>IFERROR(MATCH(Data!X2155,$F$4:$F$102,1),0)</f>
        <v/>
      </c>
      <c r="Q2155" s="9">
        <f>IF(P2155=0,Data!X2155+$I$13,IF(P2155&gt;=99,Data!X2155+$I$14,INDEX($E$4:$E$102,P2155)+(Data!X2155-INDEX($F$4:$F$102,P2155))/(INDEX($F$4:$F$102,P2155+1)-INDEX($F$4:$F$102,P2155))*(INDEX($E$4:$E$102,P2155+1)-INDEX($E$4:$E$102,P2155))))</f>
        <v/>
      </c>
      <c r="R2155" s="12">
        <f>IFERROR(MATCH(Data!Y2155,$F$4:$F$102,1),0)</f>
        <v/>
      </c>
      <c r="S2155" s="9">
        <f>IF(R2155=0,Data!Y2155+$I$13,IF(R2155&gt;=99,Data!Y2155+$I$14,INDEX($E$4:$E$102,R2155)+(Data!Y2155-INDEX($F$4:$F$102,R2155))/(INDEX($F$4:$F$102,R2155+1)-INDEX($F$4:$F$102,R2155))*(INDEX($E$4:$E$102,R2155+1)-INDEX($E$4:$E$102,R2155))))</f>
        <v/>
      </c>
    </row>
    <row r="2156">
      <c r="K2156" s="14">
        <f>Data!A2156</f>
        <v/>
      </c>
      <c r="L2156" s="12">
        <f>IF(Occurrence!J2156&lt;=0,-1,IFERROR(MATCH(Occurrence!J2156,$D$4:$D$102,1),0))</f>
        <v/>
      </c>
      <c r="M2156" s="9">
        <f>IF(L2156&lt;0,0,IF(L2156=0,Occurrence!J2156*$I$11,IF(L2156&gt;=99,Occurrence!J2156*$I$12,INDEX($C$4:$C$102,L2156)+(Occurrence!J2156-INDEX($D$4:$D$102,L2156))/(INDEX($D$4:$D$102,L2156+1)-INDEX($D$4:$D$102,L2156))*(INDEX($C$4:$C$102,L2156+1)-INDEX($C$4:$C$102,L2156)))))</f>
        <v/>
      </c>
      <c r="N2156" s="12">
        <f>IF(Occurrence!K2156&lt;=0,-1,IFERROR(MATCH(Occurrence!K2156,$D$4:$D$102,1),0))</f>
        <v/>
      </c>
      <c r="O2156" s="9">
        <f>IF(N2156&lt;0,0,IF(N2156=0,Occurrence!K2156*$I$11,IF(N2156&gt;=99,Occurrence!K2156*$I$12,INDEX($C$4:$C$102,N2156)+(Occurrence!K2156-INDEX($D$4:$D$102,N2156))/(INDEX($D$4:$D$102,N2156+1)-INDEX($D$4:$D$102,N2156))*(INDEX($C$4:$C$102,N2156+1)-INDEX($C$4:$C$102,N2156)))))</f>
        <v/>
      </c>
      <c r="P2156" s="12">
        <f>IFERROR(MATCH(Data!X2156,$F$4:$F$102,1),0)</f>
        <v/>
      </c>
      <c r="Q2156" s="9">
        <f>IF(P2156=0,Data!X2156+$I$13,IF(P2156&gt;=99,Data!X2156+$I$14,INDEX($E$4:$E$102,P2156)+(Data!X2156-INDEX($F$4:$F$102,P2156))/(INDEX($F$4:$F$102,P2156+1)-INDEX($F$4:$F$102,P2156))*(INDEX($E$4:$E$102,P2156+1)-INDEX($E$4:$E$102,P2156))))</f>
        <v/>
      </c>
      <c r="R2156" s="12">
        <f>IFERROR(MATCH(Data!Y2156,$F$4:$F$102,1),0)</f>
        <v/>
      </c>
      <c r="S2156" s="9">
        <f>IF(R2156=0,Data!Y2156+$I$13,IF(R2156&gt;=99,Data!Y2156+$I$14,INDEX($E$4:$E$102,R2156)+(Data!Y2156-INDEX($F$4:$F$102,R2156))/(INDEX($F$4:$F$102,R2156+1)-INDEX($F$4:$F$102,R2156))*(INDEX($E$4:$E$102,R2156+1)-INDEX($E$4:$E$102,R2156))))</f>
        <v/>
      </c>
    </row>
    <row r="2157">
      <c r="K2157" s="14">
        <f>Data!A2157</f>
        <v/>
      </c>
      <c r="L2157" s="12">
        <f>IF(Occurrence!J2157&lt;=0,-1,IFERROR(MATCH(Occurrence!J2157,$D$4:$D$102,1),0))</f>
        <v/>
      </c>
      <c r="M2157" s="9">
        <f>IF(L2157&lt;0,0,IF(L2157=0,Occurrence!J2157*$I$11,IF(L2157&gt;=99,Occurrence!J2157*$I$12,INDEX($C$4:$C$102,L2157)+(Occurrence!J2157-INDEX($D$4:$D$102,L2157))/(INDEX($D$4:$D$102,L2157+1)-INDEX($D$4:$D$102,L2157))*(INDEX($C$4:$C$102,L2157+1)-INDEX($C$4:$C$102,L2157)))))</f>
        <v/>
      </c>
      <c r="N2157" s="12">
        <f>IF(Occurrence!K2157&lt;=0,-1,IFERROR(MATCH(Occurrence!K2157,$D$4:$D$102,1),0))</f>
        <v/>
      </c>
      <c r="O2157" s="9">
        <f>IF(N2157&lt;0,0,IF(N2157=0,Occurrence!K2157*$I$11,IF(N2157&gt;=99,Occurrence!K2157*$I$12,INDEX($C$4:$C$102,N2157)+(Occurrence!K2157-INDEX($D$4:$D$102,N2157))/(INDEX($D$4:$D$102,N2157+1)-INDEX($D$4:$D$102,N2157))*(INDEX($C$4:$C$102,N2157+1)-INDEX($C$4:$C$102,N2157)))))</f>
        <v/>
      </c>
      <c r="P2157" s="12">
        <f>IFERROR(MATCH(Data!X2157,$F$4:$F$102,1),0)</f>
        <v/>
      </c>
      <c r="Q2157" s="9">
        <f>IF(P2157=0,Data!X2157+$I$13,IF(P2157&gt;=99,Data!X2157+$I$14,INDEX($E$4:$E$102,P2157)+(Data!X2157-INDEX($F$4:$F$102,P2157))/(INDEX($F$4:$F$102,P2157+1)-INDEX($F$4:$F$102,P2157))*(INDEX($E$4:$E$102,P2157+1)-INDEX($E$4:$E$102,P2157))))</f>
        <v/>
      </c>
      <c r="R2157" s="12">
        <f>IFERROR(MATCH(Data!Y2157,$F$4:$F$102,1),0)</f>
        <v/>
      </c>
      <c r="S2157" s="9">
        <f>IF(R2157=0,Data!Y2157+$I$13,IF(R2157&gt;=99,Data!Y2157+$I$14,INDEX($E$4:$E$102,R2157)+(Data!Y2157-INDEX($F$4:$F$102,R2157))/(INDEX($F$4:$F$102,R2157+1)-INDEX($F$4:$F$102,R2157))*(INDEX($E$4:$E$102,R2157+1)-INDEX($E$4:$E$102,R2157))))</f>
        <v/>
      </c>
    </row>
    <row r="2158">
      <c r="K2158" s="14">
        <f>Data!A2158</f>
        <v/>
      </c>
      <c r="L2158" s="12">
        <f>IF(Occurrence!J2158&lt;=0,-1,IFERROR(MATCH(Occurrence!J2158,$D$4:$D$102,1),0))</f>
        <v/>
      </c>
      <c r="M2158" s="9">
        <f>IF(L2158&lt;0,0,IF(L2158=0,Occurrence!J2158*$I$11,IF(L2158&gt;=99,Occurrence!J2158*$I$12,INDEX($C$4:$C$102,L2158)+(Occurrence!J2158-INDEX($D$4:$D$102,L2158))/(INDEX($D$4:$D$102,L2158+1)-INDEX($D$4:$D$102,L2158))*(INDEX($C$4:$C$102,L2158+1)-INDEX($C$4:$C$102,L2158)))))</f>
        <v/>
      </c>
      <c r="N2158" s="12">
        <f>IF(Occurrence!K2158&lt;=0,-1,IFERROR(MATCH(Occurrence!K2158,$D$4:$D$102,1),0))</f>
        <v/>
      </c>
      <c r="O2158" s="9">
        <f>IF(N2158&lt;0,0,IF(N2158=0,Occurrence!K2158*$I$11,IF(N2158&gt;=99,Occurrence!K2158*$I$12,INDEX($C$4:$C$102,N2158)+(Occurrence!K2158-INDEX($D$4:$D$102,N2158))/(INDEX($D$4:$D$102,N2158+1)-INDEX($D$4:$D$102,N2158))*(INDEX($C$4:$C$102,N2158+1)-INDEX($C$4:$C$102,N2158)))))</f>
        <v/>
      </c>
      <c r="P2158" s="12">
        <f>IFERROR(MATCH(Data!X2158,$F$4:$F$102,1),0)</f>
        <v/>
      </c>
      <c r="Q2158" s="9">
        <f>IF(P2158=0,Data!X2158+$I$13,IF(P2158&gt;=99,Data!X2158+$I$14,INDEX($E$4:$E$102,P2158)+(Data!X2158-INDEX($F$4:$F$102,P2158))/(INDEX($F$4:$F$102,P2158+1)-INDEX($F$4:$F$102,P2158))*(INDEX($E$4:$E$102,P2158+1)-INDEX($E$4:$E$102,P2158))))</f>
        <v/>
      </c>
      <c r="R2158" s="12">
        <f>IFERROR(MATCH(Data!Y2158,$F$4:$F$102,1),0)</f>
        <v/>
      </c>
      <c r="S2158" s="9">
        <f>IF(R2158=0,Data!Y2158+$I$13,IF(R2158&gt;=99,Data!Y2158+$I$14,INDEX($E$4:$E$102,R2158)+(Data!Y2158-INDEX($F$4:$F$102,R2158))/(INDEX($F$4:$F$102,R2158+1)-INDEX($F$4:$F$102,R2158))*(INDEX($E$4:$E$102,R2158+1)-INDEX($E$4:$E$102,R2158))))</f>
        <v/>
      </c>
    </row>
    <row r="2159">
      <c r="K2159" s="14">
        <f>Data!A2159</f>
        <v/>
      </c>
      <c r="L2159" s="12">
        <f>IF(Occurrence!J2159&lt;=0,-1,IFERROR(MATCH(Occurrence!J2159,$D$4:$D$102,1),0))</f>
        <v/>
      </c>
      <c r="M2159" s="9">
        <f>IF(L2159&lt;0,0,IF(L2159=0,Occurrence!J2159*$I$11,IF(L2159&gt;=99,Occurrence!J2159*$I$12,INDEX($C$4:$C$102,L2159)+(Occurrence!J2159-INDEX($D$4:$D$102,L2159))/(INDEX($D$4:$D$102,L2159+1)-INDEX($D$4:$D$102,L2159))*(INDEX($C$4:$C$102,L2159+1)-INDEX($C$4:$C$102,L2159)))))</f>
        <v/>
      </c>
      <c r="N2159" s="12">
        <f>IF(Occurrence!K2159&lt;=0,-1,IFERROR(MATCH(Occurrence!K2159,$D$4:$D$102,1),0))</f>
        <v/>
      </c>
      <c r="O2159" s="9">
        <f>IF(N2159&lt;0,0,IF(N2159=0,Occurrence!K2159*$I$11,IF(N2159&gt;=99,Occurrence!K2159*$I$12,INDEX($C$4:$C$102,N2159)+(Occurrence!K2159-INDEX($D$4:$D$102,N2159))/(INDEX($D$4:$D$102,N2159+1)-INDEX($D$4:$D$102,N2159))*(INDEX($C$4:$C$102,N2159+1)-INDEX($C$4:$C$102,N2159)))))</f>
        <v/>
      </c>
      <c r="P2159" s="12">
        <f>IFERROR(MATCH(Data!X2159,$F$4:$F$102,1),0)</f>
        <v/>
      </c>
      <c r="Q2159" s="9">
        <f>IF(P2159=0,Data!X2159+$I$13,IF(P2159&gt;=99,Data!X2159+$I$14,INDEX($E$4:$E$102,P2159)+(Data!X2159-INDEX($F$4:$F$102,P2159))/(INDEX($F$4:$F$102,P2159+1)-INDEX($F$4:$F$102,P2159))*(INDEX($E$4:$E$102,P2159+1)-INDEX($E$4:$E$102,P2159))))</f>
        <v/>
      </c>
      <c r="R2159" s="12">
        <f>IFERROR(MATCH(Data!Y2159,$F$4:$F$102,1),0)</f>
        <v/>
      </c>
      <c r="S2159" s="9">
        <f>IF(R2159=0,Data!Y2159+$I$13,IF(R2159&gt;=99,Data!Y2159+$I$14,INDEX($E$4:$E$102,R2159)+(Data!Y2159-INDEX($F$4:$F$102,R2159))/(INDEX($F$4:$F$102,R2159+1)-INDEX($F$4:$F$102,R2159))*(INDEX($E$4:$E$102,R2159+1)-INDEX($E$4:$E$102,R2159))))</f>
        <v/>
      </c>
    </row>
    <row r="2160">
      <c r="K2160" s="14">
        <f>Data!A2160</f>
        <v/>
      </c>
      <c r="L2160" s="12">
        <f>IF(Occurrence!J2160&lt;=0,-1,IFERROR(MATCH(Occurrence!J2160,$D$4:$D$102,1),0))</f>
        <v/>
      </c>
      <c r="M2160" s="9">
        <f>IF(L2160&lt;0,0,IF(L2160=0,Occurrence!J2160*$I$11,IF(L2160&gt;=99,Occurrence!J2160*$I$12,INDEX($C$4:$C$102,L2160)+(Occurrence!J2160-INDEX($D$4:$D$102,L2160))/(INDEX($D$4:$D$102,L2160+1)-INDEX($D$4:$D$102,L2160))*(INDEX($C$4:$C$102,L2160+1)-INDEX($C$4:$C$102,L2160)))))</f>
        <v/>
      </c>
      <c r="N2160" s="12">
        <f>IF(Occurrence!K2160&lt;=0,-1,IFERROR(MATCH(Occurrence!K2160,$D$4:$D$102,1),0))</f>
        <v/>
      </c>
      <c r="O2160" s="9">
        <f>IF(N2160&lt;0,0,IF(N2160=0,Occurrence!K2160*$I$11,IF(N2160&gt;=99,Occurrence!K2160*$I$12,INDEX($C$4:$C$102,N2160)+(Occurrence!K2160-INDEX($D$4:$D$102,N2160))/(INDEX($D$4:$D$102,N2160+1)-INDEX($D$4:$D$102,N2160))*(INDEX($C$4:$C$102,N2160+1)-INDEX($C$4:$C$102,N2160)))))</f>
        <v/>
      </c>
      <c r="P2160" s="12">
        <f>IFERROR(MATCH(Data!X2160,$F$4:$F$102,1),0)</f>
        <v/>
      </c>
      <c r="Q2160" s="9">
        <f>IF(P2160=0,Data!X2160+$I$13,IF(P2160&gt;=99,Data!X2160+$I$14,INDEX($E$4:$E$102,P2160)+(Data!X2160-INDEX($F$4:$F$102,P2160))/(INDEX($F$4:$F$102,P2160+1)-INDEX($F$4:$F$102,P2160))*(INDEX($E$4:$E$102,P2160+1)-INDEX($E$4:$E$102,P2160))))</f>
        <v/>
      </c>
      <c r="R2160" s="12">
        <f>IFERROR(MATCH(Data!Y2160,$F$4:$F$102,1),0)</f>
        <v/>
      </c>
      <c r="S2160" s="9">
        <f>IF(R2160=0,Data!Y2160+$I$13,IF(R2160&gt;=99,Data!Y2160+$I$14,INDEX($E$4:$E$102,R2160)+(Data!Y2160-INDEX($F$4:$F$102,R2160))/(INDEX($F$4:$F$102,R2160+1)-INDEX($F$4:$F$102,R2160))*(INDEX($E$4:$E$102,R2160+1)-INDEX($E$4:$E$102,R2160))))</f>
        <v/>
      </c>
    </row>
    <row r="2161">
      <c r="K2161" s="14">
        <f>Data!A2161</f>
        <v/>
      </c>
      <c r="L2161" s="12">
        <f>IF(Occurrence!J2161&lt;=0,-1,IFERROR(MATCH(Occurrence!J2161,$D$4:$D$102,1),0))</f>
        <v/>
      </c>
      <c r="M2161" s="9">
        <f>IF(L2161&lt;0,0,IF(L2161=0,Occurrence!J2161*$I$11,IF(L2161&gt;=99,Occurrence!J2161*$I$12,INDEX($C$4:$C$102,L2161)+(Occurrence!J2161-INDEX($D$4:$D$102,L2161))/(INDEX($D$4:$D$102,L2161+1)-INDEX($D$4:$D$102,L2161))*(INDEX($C$4:$C$102,L2161+1)-INDEX($C$4:$C$102,L2161)))))</f>
        <v/>
      </c>
      <c r="N2161" s="12">
        <f>IF(Occurrence!K2161&lt;=0,-1,IFERROR(MATCH(Occurrence!K2161,$D$4:$D$102,1),0))</f>
        <v/>
      </c>
      <c r="O2161" s="9">
        <f>IF(N2161&lt;0,0,IF(N2161=0,Occurrence!K2161*$I$11,IF(N2161&gt;=99,Occurrence!K2161*$I$12,INDEX($C$4:$C$102,N2161)+(Occurrence!K2161-INDEX($D$4:$D$102,N2161))/(INDEX($D$4:$D$102,N2161+1)-INDEX($D$4:$D$102,N2161))*(INDEX($C$4:$C$102,N2161+1)-INDEX($C$4:$C$102,N2161)))))</f>
        <v/>
      </c>
      <c r="P2161" s="12">
        <f>IFERROR(MATCH(Data!X2161,$F$4:$F$102,1),0)</f>
        <v/>
      </c>
      <c r="Q2161" s="9">
        <f>IF(P2161=0,Data!X2161+$I$13,IF(P2161&gt;=99,Data!X2161+$I$14,INDEX($E$4:$E$102,P2161)+(Data!X2161-INDEX($F$4:$F$102,P2161))/(INDEX($F$4:$F$102,P2161+1)-INDEX($F$4:$F$102,P2161))*(INDEX($E$4:$E$102,P2161+1)-INDEX($E$4:$E$102,P2161))))</f>
        <v/>
      </c>
      <c r="R2161" s="12">
        <f>IFERROR(MATCH(Data!Y2161,$F$4:$F$102,1),0)</f>
        <v/>
      </c>
      <c r="S2161" s="9">
        <f>IF(R2161=0,Data!Y2161+$I$13,IF(R2161&gt;=99,Data!Y2161+$I$14,INDEX($E$4:$E$102,R2161)+(Data!Y2161-INDEX($F$4:$F$102,R2161))/(INDEX($F$4:$F$102,R2161+1)-INDEX($F$4:$F$102,R2161))*(INDEX($E$4:$E$102,R2161+1)-INDEX($E$4:$E$102,R2161))))</f>
        <v/>
      </c>
    </row>
    <row r="2162">
      <c r="K2162" s="14">
        <f>Data!A2162</f>
        <v/>
      </c>
      <c r="L2162" s="12">
        <f>IF(Occurrence!J2162&lt;=0,-1,IFERROR(MATCH(Occurrence!J2162,$D$4:$D$102,1),0))</f>
        <v/>
      </c>
      <c r="M2162" s="9">
        <f>IF(L2162&lt;0,0,IF(L2162=0,Occurrence!J2162*$I$11,IF(L2162&gt;=99,Occurrence!J2162*$I$12,INDEX($C$4:$C$102,L2162)+(Occurrence!J2162-INDEX($D$4:$D$102,L2162))/(INDEX($D$4:$D$102,L2162+1)-INDEX($D$4:$D$102,L2162))*(INDEX($C$4:$C$102,L2162+1)-INDEX($C$4:$C$102,L2162)))))</f>
        <v/>
      </c>
      <c r="N2162" s="12">
        <f>IF(Occurrence!K2162&lt;=0,-1,IFERROR(MATCH(Occurrence!K2162,$D$4:$D$102,1),0))</f>
        <v/>
      </c>
      <c r="O2162" s="9">
        <f>IF(N2162&lt;0,0,IF(N2162=0,Occurrence!K2162*$I$11,IF(N2162&gt;=99,Occurrence!K2162*$I$12,INDEX($C$4:$C$102,N2162)+(Occurrence!K2162-INDEX($D$4:$D$102,N2162))/(INDEX($D$4:$D$102,N2162+1)-INDEX($D$4:$D$102,N2162))*(INDEX($C$4:$C$102,N2162+1)-INDEX($C$4:$C$102,N2162)))))</f>
        <v/>
      </c>
      <c r="P2162" s="12">
        <f>IFERROR(MATCH(Data!X2162,$F$4:$F$102,1),0)</f>
        <v/>
      </c>
      <c r="Q2162" s="9">
        <f>IF(P2162=0,Data!X2162+$I$13,IF(P2162&gt;=99,Data!X2162+$I$14,INDEX($E$4:$E$102,P2162)+(Data!X2162-INDEX($F$4:$F$102,P2162))/(INDEX($F$4:$F$102,P2162+1)-INDEX($F$4:$F$102,P2162))*(INDEX($E$4:$E$102,P2162+1)-INDEX($E$4:$E$102,P2162))))</f>
        <v/>
      </c>
      <c r="R2162" s="12">
        <f>IFERROR(MATCH(Data!Y2162,$F$4:$F$102,1),0)</f>
        <v/>
      </c>
      <c r="S2162" s="9">
        <f>IF(R2162=0,Data!Y2162+$I$13,IF(R2162&gt;=99,Data!Y2162+$I$14,INDEX($E$4:$E$102,R2162)+(Data!Y2162-INDEX($F$4:$F$102,R2162))/(INDEX($F$4:$F$102,R2162+1)-INDEX($F$4:$F$102,R2162))*(INDEX($E$4:$E$102,R2162+1)-INDEX($E$4:$E$102,R2162))))</f>
        <v/>
      </c>
    </row>
    <row r="2163">
      <c r="K2163" s="14">
        <f>Data!A2163</f>
        <v/>
      </c>
      <c r="L2163" s="12">
        <f>IF(Occurrence!J2163&lt;=0,-1,IFERROR(MATCH(Occurrence!J2163,$D$4:$D$102,1),0))</f>
        <v/>
      </c>
      <c r="M2163" s="9">
        <f>IF(L2163&lt;0,0,IF(L2163=0,Occurrence!J2163*$I$11,IF(L2163&gt;=99,Occurrence!J2163*$I$12,INDEX($C$4:$C$102,L2163)+(Occurrence!J2163-INDEX($D$4:$D$102,L2163))/(INDEX($D$4:$D$102,L2163+1)-INDEX($D$4:$D$102,L2163))*(INDEX($C$4:$C$102,L2163+1)-INDEX($C$4:$C$102,L2163)))))</f>
        <v/>
      </c>
      <c r="N2163" s="12">
        <f>IF(Occurrence!K2163&lt;=0,-1,IFERROR(MATCH(Occurrence!K2163,$D$4:$D$102,1),0))</f>
        <v/>
      </c>
      <c r="O2163" s="9">
        <f>IF(N2163&lt;0,0,IF(N2163=0,Occurrence!K2163*$I$11,IF(N2163&gt;=99,Occurrence!K2163*$I$12,INDEX($C$4:$C$102,N2163)+(Occurrence!K2163-INDEX($D$4:$D$102,N2163))/(INDEX($D$4:$D$102,N2163+1)-INDEX($D$4:$D$102,N2163))*(INDEX($C$4:$C$102,N2163+1)-INDEX($C$4:$C$102,N2163)))))</f>
        <v/>
      </c>
      <c r="P2163" s="12">
        <f>IFERROR(MATCH(Data!X2163,$F$4:$F$102,1),0)</f>
        <v/>
      </c>
      <c r="Q2163" s="9">
        <f>IF(P2163=0,Data!X2163+$I$13,IF(P2163&gt;=99,Data!X2163+$I$14,INDEX($E$4:$E$102,P2163)+(Data!X2163-INDEX($F$4:$F$102,P2163))/(INDEX($F$4:$F$102,P2163+1)-INDEX($F$4:$F$102,P2163))*(INDEX($E$4:$E$102,P2163+1)-INDEX($E$4:$E$102,P2163))))</f>
        <v/>
      </c>
      <c r="R2163" s="12">
        <f>IFERROR(MATCH(Data!Y2163,$F$4:$F$102,1),0)</f>
        <v/>
      </c>
      <c r="S2163" s="9">
        <f>IF(R2163=0,Data!Y2163+$I$13,IF(R2163&gt;=99,Data!Y2163+$I$14,INDEX($E$4:$E$102,R2163)+(Data!Y2163-INDEX($F$4:$F$102,R2163))/(INDEX($F$4:$F$102,R2163+1)-INDEX($F$4:$F$102,R2163))*(INDEX($E$4:$E$102,R2163+1)-INDEX($E$4:$E$102,R2163))))</f>
        <v/>
      </c>
    </row>
    <row r="2164">
      <c r="K2164" s="14">
        <f>Data!A2164</f>
        <v/>
      </c>
      <c r="L2164" s="12">
        <f>IF(Occurrence!J2164&lt;=0,-1,IFERROR(MATCH(Occurrence!J2164,$D$4:$D$102,1),0))</f>
        <v/>
      </c>
      <c r="M2164" s="9">
        <f>IF(L2164&lt;0,0,IF(L2164=0,Occurrence!J2164*$I$11,IF(L2164&gt;=99,Occurrence!J2164*$I$12,INDEX($C$4:$C$102,L2164)+(Occurrence!J2164-INDEX($D$4:$D$102,L2164))/(INDEX($D$4:$D$102,L2164+1)-INDEX($D$4:$D$102,L2164))*(INDEX($C$4:$C$102,L2164+1)-INDEX($C$4:$C$102,L2164)))))</f>
        <v/>
      </c>
      <c r="N2164" s="12">
        <f>IF(Occurrence!K2164&lt;=0,-1,IFERROR(MATCH(Occurrence!K2164,$D$4:$D$102,1),0))</f>
        <v/>
      </c>
      <c r="O2164" s="9">
        <f>IF(N2164&lt;0,0,IF(N2164=0,Occurrence!K2164*$I$11,IF(N2164&gt;=99,Occurrence!K2164*$I$12,INDEX($C$4:$C$102,N2164)+(Occurrence!K2164-INDEX($D$4:$D$102,N2164))/(INDEX($D$4:$D$102,N2164+1)-INDEX($D$4:$D$102,N2164))*(INDEX($C$4:$C$102,N2164+1)-INDEX($C$4:$C$102,N2164)))))</f>
        <v/>
      </c>
      <c r="P2164" s="12">
        <f>IFERROR(MATCH(Data!X2164,$F$4:$F$102,1),0)</f>
        <v/>
      </c>
      <c r="Q2164" s="9">
        <f>IF(P2164=0,Data!X2164+$I$13,IF(P2164&gt;=99,Data!X2164+$I$14,INDEX($E$4:$E$102,P2164)+(Data!X2164-INDEX($F$4:$F$102,P2164))/(INDEX($F$4:$F$102,P2164+1)-INDEX($F$4:$F$102,P2164))*(INDEX($E$4:$E$102,P2164+1)-INDEX($E$4:$E$102,P2164))))</f>
        <v/>
      </c>
      <c r="R2164" s="12">
        <f>IFERROR(MATCH(Data!Y2164,$F$4:$F$102,1),0)</f>
        <v/>
      </c>
      <c r="S2164" s="9">
        <f>IF(R2164=0,Data!Y2164+$I$13,IF(R2164&gt;=99,Data!Y2164+$I$14,INDEX($E$4:$E$102,R2164)+(Data!Y2164-INDEX($F$4:$F$102,R2164))/(INDEX($F$4:$F$102,R2164+1)-INDEX($F$4:$F$102,R2164))*(INDEX($E$4:$E$102,R2164+1)-INDEX($E$4:$E$102,R2164))))</f>
        <v/>
      </c>
    </row>
    <row r="2165">
      <c r="K2165" s="14">
        <f>Data!A2165</f>
        <v/>
      </c>
      <c r="L2165" s="12">
        <f>IF(Occurrence!J2165&lt;=0,-1,IFERROR(MATCH(Occurrence!J2165,$D$4:$D$102,1),0))</f>
        <v/>
      </c>
      <c r="M2165" s="9">
        <f>IF(L2165&lt;0,0,IF(L2165=0,Occurrence!J2165*$I$11,IF(L2165&gt;=99,Occurrence!J2165*$I$12,INDEX($C$4:$C$102,L2165)+(Occurrence!J2165-INDEX($D$4:$D$102,L2165))/(INDEX($D$4:$D$102,L2165+1)-INDEX($D$4:$D$102,L2165))*(INDEX($C$4:$C$102,L2165+1)-INDEX($C$4:$C$102,L2165)))))</f>
        <v/>
      </c>
      <c r="N2165" s="12">
        <f>IF(Occurrence!K2165&lt;=0,-1,IFERROR(MATCH(Occurrence!K2165,$D$4:$D$102,1),0))</f>
        <v/>
      </c>
      <c r="O2165" s="9">
        <f>IF(N2165&lt;0,0,IF(N2165=0,Occurrence!K2165*$I$11,IF(N2165&gt;=99,Occurrence!K2165*$I$12,INDEX($C$4:$C$102,N2165)+(Occurrence!K2165-INDEX($D$4:$D$102,N2165))/(INDEX($D$4:$D$102,N2165+1)-INDEX($D$4:$D$102,N2165))*(INDEX($C$4:$C$102,N2165+1)-INDEX($C$4:$C$102,N2165)))))</f>
        <v/>
      </c>
      <c r="P2165" s="12">
        <f>IFERROR(MATCH(Data!X2165,$F$4:$F$102,1),0)</f>
        <v/>
      </c>
      <c r="Q2165" s="9">
        <f>IF(P2165=0,Data!X2165+$I$13,IF(P2165&gt;=99,Data!X2165+$I$14,INDEX($E$4:$E$102,P2165)+(Data!X2165-INDEX($F$4:$F$102,P2165))/(INDEX($F$4:$F$102,P2165+1)-INDEX($F$4:$F$102,P2165))*(INDEX($E$4:$E$102,P2165+1)-INDEX($E$4:$E$102,P2165))))</f>
        <v/>
      </c>
      <c r="R2165" s="12">
        <f>IFERROR(MATCH(Data!Y2165,$F$4:$F$102,1),0)</f>
        <v/>
      </c>
      <c r="S2165" s="9">
        <f>IF(R2165=0,Data!Y2165+$I$13,IF(R2165&gt;=99,Data!Y2165+$I$14,INDEX($E$4:$E$102,R2165)+(Data!Y2165-INDEX($F$4:$F$102,R2165))/(INDEX($F$4:$F$102,R2165+1)-INDEX($F$4:$F$102,R2165))*(INDEX($E$4:$E$102,R2165+1)-INDEX($E$4:$E$102,R2165))))</f>
        <v/>
      </c>
    </row>
    <row r="2166">
      <c r="K2166" s="14">
        <f>Data!A2166</f>
        <v/>
      </c>
      <c r="L2166" s="12">
        <f>IF(Occurrence!J2166&lt;=0,-1,IFERROR(MATCH(Occurrence!J2166,$D$4:$D$102,1),0))</f>
        <v/>
      </c>
      <c r="M2166" s="9">
        <f>IF(L2166&lt;0,0,IF(L2166=0,Occurrence!J2166*$I$11,IF(L2166&gt;=99,Occurrence!J2166*$I$12,INDEX($C$4:$C$102,L2166)+(Occurrence!J2166-INDEX($D$4:$D$102,L2166))/(INDEX($D$4:$D$102,L2166+1)-INDEX($D$4:$D$102,L2166))*(INDEX($C$4:$C$102,L2166+1)-INDEX($C$4:$C$102,L2166)))))</f>
        <v/>
      </c>
      <c r="N2166" s="12">
        <f>IF(Occurrence!K2166&lt;=0,-1,IFERROR(MATCH(Occurrence!K2166,$D$4:$D$102,1),0))</f>
        <v/>
      </c>
      <c r="O2166" s="9">
        <f>IF(N2166&lt;0,0,IF(N2166=0,Occurrence!K2166*$I$11,IF(N2166&gt;=99,Occurrence!K2166*$I$12,INDEX($C$4:$C$102,N2166)+(Occurrence!K2166-INDEX($D$4:$D$102,N2166))/(INDEX($D$4:$D$102,N2166+1)-INDEX($D$4:$D$102,N2166))*(INDEX($C$4:$C$102,N2166+1)-INDEX($C$4:$C$102,N2166)))))</f>
        <v/>
      </c>
      <c r="P2166" s="12">
        <f>IFERROR(MATCH(Data!X2166,$F$4:$F$102,1),0)</f>
        <v/>
      </c>
      <c r="Q2166" s="9">
        <f>IF(P2166=0,Data!X2166+$I$13,IF(P2166&gt;=99,Data!X2166+$I$14,INDEX($E$4:$E$102,P2166)+(Data!X2166-INDEX($F$4:$F$102,P2166))/(INDEX($F$4:$F$102,P2166+1)-INDEX($F$4:$F$102,P2166))*(INDEX($E$4:$E$102,P2166+1)-INDEX($E$4:$E$102,P2166))))</f>
        <v/>
      </c>
      <c r="R2166" s="12">
        <f>IFERROR(MATCH(Data!Y2166,$F$4:$F$102,1),0)</f>
        <v/>
      </c>
      <c r="S2166" s="9">
        <f>IF(R2166=0,Data!Y2166+$I$13,IF(R2166&gt;=99,Data!Y2166+$I$14,INDEX($E$4:$E$102,R2166)+(Data!Y2166-INDEX($F$4:$F$102,R2166))/(INDEX($F$4:$F$102,R2166+1)-INDEX($F$4:$F$102,R2166))*(INDEX($E$4:$E$102,R2166+1)-INDEX($E$4:$E$102,R2166))))</f>
        <v/>
      </c>
    </row>
    <row r="2167">
      <c r="K2167" s="14">
        <f>Data!A2167</f>
        <v/>
      </c>
      <c r="L2167" s="12">
        <f>IF(Occurrence!J2167&lt;=0,-1,IFERROR(MATCH(Occurrence!J2167,$D$4:$D$102,1),0))</f>
        <v/>
      </c>
      <c r="M2167" s="9">
        <f>IF(L2167&lt;0,0,IF(L2167=0,Occurrence!J2167*$I$11,IF(L2167&gt;=99,Occurrence!J2167*$I$12,INDEX($C$4:$C$102,L2167)+(Occurrence!J2167-INDEX($D$4:$D$102,L2167))/(INDEX($D$4:$D$102,L2167+1)-INDEX($D$4:$D$102,L2167))*(INDEX($C$4:$C$102,L2167+1)-INDEX($C$4:$C$102,L2167)))))</f>
        <v/>
      </c>
      <c r="N2167" s="12">
        <f>IF(Occurrence!K2167&lt;=0,-1,IFERROR(MATCH(Occurrence!K2167,$D$4:$D$102,1),0))</f>
        <v/>
      </c>
      <c r="O2167" s="9">
        <f>IF(N2167&lt;0,0,IF(N2167=0,Occurrence!K2167*$I$11,IF(N2167&gt;=99,Occurrence!K2167*$I$12,INDEX($C$4:$C$102,N2167)+(Occurrence!K2167-INDEX($D$4:$D$102,N2167))/(INDEX($D$4:$D$102,N2167+1)-INDEX($D$4:$D$102,N2167))*(INDEX($C$4:$C$102,N2167+1)-INDEX($C$4:$C$102,N2167)))))</f>
        <v/>
      </c>
      <c r="P2167" s="12">
        <f>IFERROR(MATCH(Data!X2167,$F$4:$F$102,1),0)</f>
        <v/>
      </c>
      <c r="Q2167" s="9">
        <f>IF(P2167=0,Data!X2167+$I$13,IF(P2167&gt;=99,Data!X2167+$I$14,INDEX($E$4:$E$102,P2167)+(Data!X2167-INDEX($F$4:$F$102,P2167))/(INDEX($F$4:$F$102,P2167+1)-INDEX($F$4:$F$102,P2167))*(INDEX($E$4:$E$102,P2167+1)-INDEX($E$4:$E$102,P2167))))</f>
        <v/>
      </c>
      <c r="R2167" s="12">
        <f>IFERROR(MATCH(Data!Y2167,$F$4:$F$102,1),0)</f>
        <v/>
      </c>
      <c r="S2167" s="9">
        <f>IF(R2167=0,Data!Y2167+$I$13,IF(R2167&gt;=99,Data!Y2167+$I$14,INDEX($E$4:$E$102,R2167)+(Data!Y2167-INDEX($F$4:$F$102,R2167))/(INDEX($F$4:$F$102,R2167+1)-INDEX($F$4:$F$102,R2167))*(INDEX($E$4:$E$102,R2167+1)-INDEX($E$4:$E$102,R2167))))</f>
        <v/>
      </c>
    </row>
    <row r="2168">
      <c r="K2168" s="14">
        <f>Data!A2168</f>
        <v/>
      </c>
      <c r="L2168" s="12">
        <f>IF(Occurrence!J2168&lt;=0,-1,IFERROR(MATCH(Occurrence!J2168,$D$4:$D$102,1),0))</f>
        <v/>
      </c>
      <c r="M2168" s="9">
        <f>IF(L2168&lt;0,0,IF(L2168=0,Occurrence!J2168*$I$11,IF(L2168&gt;=99,Occurrence!J2168*$I$12,INDEX($C$4:$C$102,L2168)+(Occurrence!J2168-INDEX($D$4:$D$102,L2168))/(INDEX($D$4:$D$102,L2168+1)-INDEX($D$4:$D$102,L2168))*(INDEX($C$4:$C$102,L2168+1)-INDEX($C$4:$C$102,L2168)))))</f>
        <v/>
      </c>
      <c r="N2168" s="12">
        <f>IF(Occurrence!K2168&lt;=0,-1,IFERROR(MATCH(Occurrence!K2168,$D$4:$D$102,1),0))</f>
        <v/>
      </c>
      <c r="O2168" s="9">
        <f>IF(N2168&lt;0,0,IF(N2168=0,Occurrence!K2168*$I$11,IF(N2168&gt;=99,Occurrence!K2168*$I$12,INDEX($C$4:$C$102,N2168)+(Occurrence!K2168-INDEX($D$4:$D$102,N2168))/(INDEX($D$4:$D$102,N2168+1)-INDEX($D$4:$D$102,N2168))*(INDEX($C$4:$C$102,N2168+1)-INDEX($C$4:$C$102,N2168)))))</f>
        <v/>
      </c>
      <c r="P2168" s="12">
        <f>IFERROR(MATCH(Data!X2168,$F$4:$F$102,1),0)</f>
        <v/>
      </c>
      <c r="Q2168" s="9">
        <f>IF(P2168=0,Data!X2168+$I$13,IF(P2168&gt;=99,Data!X2168+$I$14,INDEX($E$4:$E$102,P2168)+(Data!X2168-INDEX($F$4:$F$102,P2168))/(INDEX($F$4:$F$102,P2168+1)-INDEX($F$4:$F$102,P2168))*(INDEX($E$4:$E$102,P2168+1)-INDEX($E$4:$E$102,P2168))))</f>
        <v/>
      </c>
      <c r="R2168" s="12">
        <f>IFERROR(MATCH(Data!Y2168,$F$4:$F$102,1),0)</f>
        <v/>
      </c>
      <c r="S2168" s="9">
        <f>IF(R2168=0,Data!Y2168+$I$13,IF(R2168&gt;=99,Data!Y2168+$I$14,INDEX($E$4:$E$102,R2168)+(Data!Y2168-INDEX($F$4:$F$102,R2168))/(INDEX($F$4:$F$102,R2168+1)-INDEX($F$4:$F$102,R2168))*(INDEX($E$4:$E$102,R2168+1)-INDEX($E$4:$E$102,R2168))))</f>
        <v/>
      </c>
    </row>
    <row r="2169">
      <c r="K2169" s="14">
        <f>Data!A2169</f>
        <v/>
      </c>
      <c r="L2169" s="12">
        <f>IF(Occurrence!J2169&lt;=0,-1,IFERROR(MATCH(Occurrence!J2169,$D$4:$D$102,1),0))</f>
        <v/>
      </c>
      <c r="M2169" s="9">
        <f>IF(L2169&lt;0,0,IF(L2169=0,Occurrence!J2169*$I$11,IF(L2169&gt;=99,Occurrence!J2169*$I$12,INDEX($C$4:$C$102,L2169)+(Occurrence!J2169-INDEX($D$4:$D$102,L2169))/(INDEX($D$4:$D$102,L2169+1)-INDEX($D$4:$D$102,L2169))*(INDEX($C$4:$C$102,L2169+1)-INDEX($C$4:$C$102,L2169)))))</f>
        <v/>
      </c>
      <c r="N2169" s="12">
        <f>IF(Occurrence!K2169&lt;=0,-1,IFERROR(MATCH(Occurrence!K2169,$D$4:$D$102,1),0))</f>
        <v/>
      </c>
      <c r="O2169" s="9">
        <f>IF(N2169&lt;0,0,IF(N2169=0,Occurrence!K2169*$I$11,IF(N2169&gt;=99,Occurrence!K2169*$I$12,INDEX($C$4:$C$102,N2169)+(Occurrence!K2169-INDEX($D$4:$D$102,N2169))/(INDEX($D$4:$D$102,N2169+1)-INDEX($D$4:$D$102,N2169))*(INDEX($C$4:$C$102,N2169+1)-INDEX($C$4:$C$102,N2169)))))</f>
        <v/>
      </c>
      <c r="P2169" s="12">
        <f>IFERROR(MATCH(Data!X2169,$F$4:$F$102,1),0)</f>
        <v/>
      </c>
      <c r="Q2169" s="9">
        <f>IF(P2169=0,Data!X2169+$I$13,IF(P2169&gt;=99,Data!X2169+$I$14,INDEX($E$4:$E$102,P2169)+(Data!X2169-INDEX($F$4:$F$102,P2169))/(INDEX($F$4:$F$102,P2169+1)-INDEX($F$4:$F$102,P2169))*(INDEX($E$4:$E$102,P2169+1)-INDEX($E$4:$E$102,P2169))))</f>
        <v/>
      </c>
      <c r="R2169" s="12">
        <f>IFERROR(MATCH(Data!Y2169,$F$4:$F$102,1),0)</f>
        <v/>
      </c>
      <c r="S2169" s="9">
        <f>IF(R2169=0,Data!Y2169+$I$13,IF(R2169&gt;=99,Data!Y2169+$I$14,INDEX($E$4:$E$102,R2169)+(Data!Y2169-INDEX($F$4:$F$102,R2169))/(INDEX($F$4:$F$102,R2169+1)-INDEX($F$4:$F$102,R2169))*(INDEX($E$4:$E$102,R2169+1)-INDEX($E$4:$E$102,R2169))))</f>
        <v/>
      </c>
    </row>
    <row r="2170">
      <c r="K2170" s="14">
        <f>Data!A2170</f>
        <v/>
      </c>
      <c r="L2170" s="12">
        <f>IF(Occurrence!J2170&lt;=0,-1,IFERROR(MATCH(Occurrence!J2170,$D$4:$D$102,1),0))</f>
        <v/>
      </c>
      <c r="M2170" s="9">
        <f>IF(L2170&lt;0,0,IF(L2170=0,Occurrence!J2170*$I$11,IF(L2170&gt;=99,Occurrence!J2170*$I$12,INDEX($C$4:$C$102,L2170)+(Occurrence!J2170-INDEX($D$4:$D$102,L2170))/(INDEX($D$4:$D$102,L2170+1)-INDEX($D$4:$D$102,L2170))*(INDEX($C$4:$C$102,L2170+1)-INDEX($C$4:$C$102,L2170)))))</f>
        <v/>
      </c>
      <c r="N2170" s="12">
        <f>IF(Occurrence!K2170&lt;=0,-1,IFERROR(MATCH(Occurrence!K2170,$D$4:$D$102,1),0))</f>
        <v/>
      </c>
      <c r="O2170" s="9">
        <f>IF(N2170&lt;0,0,IF(N2170=0,Occurrence!K2170*$I$11,IF(N2170&gt;=99,Occurrence!K2170*$I$12,INDEX($C$4:$C$102,N2170)+(Occurrence!K2170-INDEX($D$4:$D$102,N2170))/(INDEX($D$4:$D$102,N2170+1)-INDEX($D$4:$D$102,N2170))*(INDEX($C$4:$C$102,N2170+1)-INDEX($C$4:$C$102,N2170)))))</f>
        <v/>
      </c>
      <c r="P2170" s="12">
        <f>IFERROR(MATCH(Data!X2170,$F$4:$F$102,1),0)</f>
        <v/>
      </c>
      <c r="Q2170" s="9">
        <f>IF(P2170=0,Data!X2170+$I$13,IF(P2170&gt;=99,Data!X2170+$I$14,INDEX($E$4:$E$102,P2170)+(Data!X2170-INDEX($F$4:$F$102,P2170))/(INDEX($F$4:$F$102,P2170+1)-INDEX($F$4:$F$102,P2170))*(INDEX($E$4:$E$102,P2170+1)-INDEX($E$4:$E$102,P2170))))</f>
        <v/>
      </c>
      <c r="R2170" s="12">
        <f>IFERROR(MATCH(Data!Y2170,$F$4:$F$102,1),0)</f>
        <v/>
      </c>
      <c r="S2170" s="9">
        <f>IF(R2170=0,Data!Y2170+$I$13,IF(R2170&gt;=99,Data!Y2170+$I$14,INDEX($E$4:$E$102,R2170)+(Data!Y2170-INDEX($F$4:$F$102,R2170))/(INDEX($F$4:$F$102,R2170+1)-INDEX($F$4:$F$102,R2170))*(INDEX($E$4:$E$102,R2170+1)-INDEX($E$4:$E$102,R2170))))</f>
        <v/>
      </c>
    </row>
    <row r="2171">
      <c r="K2171" s="14">
        <f>Data!A2171</f>
        <v/>
      </c>
      <c r="L2171" s="12">
        <f>IF(Occurrence!J2171&lt;=0,-1,IFERROR(MATCH(Occurrence!J2171,$D$4:$D$102,1),0))</f>
        <v/>
      </c>
      <c r="M2171" s="9">
        <f>IF(L2171&lt;0,0,IF(L2171=0,Occurrence!J2171*$I$11,IF(L2171&gt;=99,Occurrence!J2171*$I$12,INDEX($C$4:$C$102,L2171)+(Occurrence!J2171-INDEX($D$4:$D$102,L2171))/(INDEX($D$4:$D$102,L2171+1)-INDEX($D$4:$D$102,L2171))*(INDEX($C$4:$C$102,L2171+1)-INDEX($C$4:$C$102,L2171)))))</f>
        <v/>
      </c>
      <c r="N2171" s="12">
        <f>IF(Occurrence!K2171&lt;=0,-1,IFERROR(MATCH(Occurrence!K2171,$D$4:$D$102,1),0))</f>
        <v/>
      </c>
      <c r="O2171" s="9">
        <f>IF(N2171&lt;0,0,IF(N2171=0,Occurrence!K2171*$I$11,IF(N2171&gt;=99,Occurrence!K2171*$I$12,INDEX($C$4:$C$102,N2171)+(Occurrence!K2171-INDEX($D$4:$D$102,N2171))/(INDEX($D$4:$D$102,N2171+1)-INDEX($D$4:$D$102,N2171))*(INDEX($C$4:$C$102,N2171+1)-INDEX($C$4:$C$102,N2171)))))</f>
        <v/>
      </c>
      <c r="P2171" s="12">
        <f>IFERROR(MATCH(Data!X2171,$F$4:$F$102,1),0)</f>
        <v/>
      </c>
      <c r="Q2171" s="9">
        <f>IF(P2171=0,Data!X2171+$I$13,IF(P2171&gt;=99,Data!X2171+$I$14,INDEX($E$4:$E$102,P2171)+(Data!X2171-INDEX($F$4:$F$102,P2171))/(INDEX($F$4:$F$102,P2171+1)-INDEX($F$4:$F$102,P2171))*(INDEX($E$4:$E$102,P2171+1)-INDEX($E$4:$E$102,P2171))))</f>
        <v/>
      </c>
      <c r="R2171" s="12">
        <f>IFERROR(MATCH(Data!Y2171,$F$4:$F$102,1),0)</f>
        <v/>
      </c>
      <c r="S2171" s="9">
        <f>IF(R2171=0,Data!Y2171+$I$13,IF(R2171&gt;=99,Data!Y2171+$I$14,INDEX($E$4:$E$102,R2171)+(Data!Y2171-INDEX($F$4:$F$102,R2171))/(INDEX($F$4:$F$102,R2171+1)-INDEX($F$4:$F$102,R2171))*(INDEX($E$4:$E$102,R2171+1)-INDEX($E$4:$E$102,R2171))))</f>
        <v/>
      </c>
    </row>
    <row r="2172">
      <c r="K2172" s="14">
        <f>Data!A2172</f>
        <v/>
      </c>
      <c r="L2172" s="12">
        <f>IF(Occurrence!J2172&lt;=0,-1,IFERROR(MATCH(Occurrence!J2172,$D$4:$D$102,1),0))</f>
        <v/>
      </c>
      <c r="M2172" s="9">
        <f>IF(L2172&lt;0,0,IF(L2172=0,Occurrence!J2172*$I$11,IF(L2172&gt;=99,Occurrence!J2172*$I$12,INDEX($C$4:$C$102,L2172)+(Occurrence!J2172-INDEX($D$4:$D$102,L2172))/(INDEX($D$4:$D$102,L2172+1)-INDEX($D$4:$D$102,L2172))*(INDEX($C$4:$C$102,L2172+1)-INDEX($C$4:$C$102,L2172)))))</f>
        <v/>
      </c>
      <c r="N2172" s="12">
        <f>IF(Occurrence!K2172&lt;=0,-1,IFERROR(MATCH(Occurrence!K2172,$D$4:$D$102,1),0))</f>
        <v/>
      </c>
      <c r="O2172" s="9">
        <f>IF(N2172&lt;0,0,IF(N2172=0,Occurrence!K2172*$I$11,IF(N2172&gt;=99,Occurrence!K2172*$I$12,INDEX($C$4:$C$102,N2172)+(Occurrence!K2172-INDEX($D$4:$D$102,N2172))/(INDEX($D$4:$D$102,N2172+1)-INDEX($D$4:$D$102,N2172))*(INDEX($C$4:$C$102,N2172+1)-INDEX($C$4:$C$102,N2172)))))</f>
        <v/>
      </c>
      <c r="P2172" s="12">
        <f>IFERROR(MATCH(Data!X2172,$F$4:$F$102,1),0)</f>
        <v/>
      </c>
      <c r="Q2172" s="9">
        <f>IF(P2172=0,Data!X2172+$I$13,IF(P2172&gt;=99,Data!X2172+$I$14,INDEX($E$4:$E$102,P2172)+(Data!X2172-INDEX($F$4:$F$102,P2172))/(INDEX($F$4:$F$102,P2172+1)-INDEX($F$4:$F$102,P2172))*(INDEX($E$4:$E$102,P2172+1)-INDEX($E$4:$E$102,P2172))))</f>
        <v/>
      </c>
      <c r="R2172" s="12">
        <f>IFERROR(MATCH(Data!Y2172,$F$4:$F$102,1),0)</f>
        <v/>
      </c>
      <c r="S2172" s="9">
        <f>IF(R2172=0,Data!Y2172+$I$13,IF(R2172&gt;=99,Data!Y2172+$I$14,INDEX($E$4:$E$102,R2172)+(Data!Y2172-INDEX($F$4:$F$102,R2172))/(INDEX($F$4:$F$102,R2172+1)-INDEX($F$4:$F$102,R2172))*(INDEX($E$4:$E$102,R2172+1)-INDEX($E$4:$E$102,R2172))))</f>
        <v/>
      </c>
    </row>
    <row r="2173">
      <c r="K2173" s="14">
        <f>Data!A2173</f>
        <v/>
      </c>
      <c r="L2173" s="12">
        <f>IF(Occurrence!J2173&lt;=0,-1,IFERROR(MATCH(Occurrence!J2173,$D$4:$D$102,1),0))</f>
        <v/>
      </c>
      <c r="M2173" s="9">
        <f>IF(L2173&lt;0,0,IF(L2173=0,Occurrence!J2173*$I$11,IF(L2173&gt;=99,Occurrence!J2173*$I$12,INDEX($C$4:$C$102,L2173)+(Occurrence!J2173-INDEX($D$4:$D$102,L2173))/(INDEX($D$4:$D$102,L2173+1)-INDEX($D$4:$D$102,L2173))*(INDEX($C$4:$C$102,L2173+1)-INDEX($C$4:$C$102,L2173)))))</f>
        <v/>
      </c>
      <c r="N2173" s="12">
        <f>IF(Occurrence!K2173&lt;=0,-1,IFERROR(MATCH(Occurrence!K2173,$D$4:$D$102,1),0))</f>
        <v/>
      </c>
      <c r="O2173" s="9">
        <f>IF(N2173&lt;0,0,IF(N2173=0,Occurrence!K2173*$I$11,IF(N2173&gt;=99,Occurrence!K2173*$I$12,INDEX($C$4:$C$102,N2173)+(Occurrence!K2173-INDEX($D$4:$D$102,N2173))/(INDEX($D$4:$D$102,N2173+1)-INDEX($D$4:$D$102,N2173))*(INDEX($C$4:$C$102,N2173+1)-INDEX($C$4:$C$102,N2173)))))</f>
        <v/>
      </c>
      <c r="P2173" s="12">
        <f>IFERROR(MATCH(Data!X2173,$F$4:$F$102,1),0)</f>
        <v/>
      </c>
      <c r="Q2173" s="9">
        <f>IF(P2173=0,Data!X2173+$I$13,IF(P2173&gt;=99,Data!X2173+$I$14,INDEX($E$4:$E$102,P2173)+(Data!X2173-INDEX($F$4:$F$102,P2173))/(INDEX($F$4:$F$102,P2173+1)-INDEX($F$4:$F$102,P2173))*(INDEX($E$4:$E$102,P2173+1)-INDEX($E$4:$E$102,P2173))))</f>
        <v/>
      </c>
      <c r="R2173" s="12">
        <f>IFERROR(MATCH(Data!Y2173,$F$4:$F$102,1),0)</f>
        <v/>
      </c>
      <c r="S2173" s="9">
        <f>IF(R2173=0,Data!Y2173+$I$13,IF(R2173&gt;=99,Data!Y2173+$I$14,INDEX($E$4:$E$102,R2173)+(Data!Y2173-INDEX($F$4:$F$102,R2173))/(INDEX($F$4:$F$102,R2173+1)-INDEX($F$4:$F$102,R2173))*(INDEX($E$4:$E$102,R2173+1)-INDEX($E$4:$E$102,R2173))))</f>
        <v/>
      </c>
    </row>
    <row r="2174">
      <c r="K2174" s="14">
        <f>Data!A2174</f>
        <v/>
      </c>
      <c r="L2174" s="12">
        <f>IF(Occurrence!J2174&lt;=0,-1,IFERROR(MATCH(Occurrence!J2174,$D$4:$D$102,1),0))</f>
        <v/>
      </c>
      <c r="M2174" s="9">
        <f>IF(L2174&lt;0,0,IF(L2174=0,Occurrence!J2174*$I$11,IF(L2174&gt;=99,Occurrence!J2174*$I$12,INDEX($C$4:$C$102,L2174)+(Occurrence!J2174-INDEX($D$4:$D$102,L2174))/(INDEX($D$4:$D$102,L2174+1)-INDEX($D$4:$D$102,L2174))*(INDEX($C$4:$C$102,L2174+1)-INDEX($C$4:$C$102,L2174)))))</f>
        <v/>
      </c>
      <c r="N2174" s="12">
        <f>IF(Occurrence!K2174&lt;=0,-1,IFERROR(MATCH(Occurrence!K2174,$D$4:$D$102,1),0))</f>
        <v/>
      </c>
      <c r="O2174" s="9">
        <f>IF(N2174&lt;0,0,IF(N2174=0,Occurrence!K2174*$I$11,IF(N2174&gt;=99,Occurrence!K2174*$I$12,INDEX($C$4:$C$102,N2174)+(Occurrence!K2174-INDEX($D$4:$D$102,N2174))/(INDEX($D$4:$D$102,N2174+1)-INDEX($D$4:$D$102,N2174))*(INDEX($C$4:$C$102,N2174+1)-INDEX($C$4:$C$102,N2174)))))</f>
        <v/>
      </c>
      <c r="P2174" s="12">
        <f>IFERROR(MATCH(Data!X2174,$F$4:$F$102,1),0)</f>
        <v/>
      </c>
      <c r="Q2174" s="9">
        <f>IF(P2174=0,Data!X2174+$I$13,IF(P2174&gt;=99,Data!X2174+$I$14,INDEX($E$4:$E$102,P2174)+(Data!X2174-INDEX($F$4:$F$102,P2174))/(INDEX($F$4:$F$102,P2174+1)-INDEX($F$4:$F$102,P2174))*(INDEX($E$4:$E$102,P2174+1)-INDEX($E$4:$E$102,P2174))))</f>
        <v/>
      </c>
      <c r="R2174" s="12">
        <f>IFERROR(MATCH(Data!Y2174,$F$4:$F$102,1),0)</f>
        <v/>
      </c>
      <c r="S2174" s="9">
        <f>IF(R2174=0,Data!Y2174+$I$13,IF(R2174&gt;=99,Data!Y2174+$I$14,INDEX($E$4:$E$102,R2174)+(Data!Y2174-INDEX($F$4:$F$102,R2174))/(INDEX($F$4:$F$102,R2174+1)-INDEX($F$4:$F$102,R2174))*(INDEX($E$4:$E$102,R2174+1)-INDEX($E$4:$E$102,R2174))))</f>
        <v/>
      </c>
    </row>
    <row r="2175">
      <c r="K2175" s="14">
        <f>Data!A2175</f>
        <v/>
      </c>
      <c r="L2175" s="12">
        <f>IF(Occurrence!J2175&lt;=0,-1,IFERROR(MATCH(Occurrence!J2175,$D$4:$D$102,1),0))</f>
        <v/>
      </c>
      <c r="M2175" s="9">
        <f>IF(L2175&lt;0,0,IF(L2175=0,Occurrence!J2175*$I$11,IF(L2175&gt;=99,Occurrence!J2175*$I$12,INDEX($C$4:$C$102,L2175)+(Occurrence!J2175-INDEX($D$4:$D$102,L2175))/(INDEX($D$4:$D$102,L2175+1)-INDEX($D$4:$D$102,L2175))*(INDEX($C$4:$C$102,L2175+1)-INDEX($C$4:$C$102,L2175)))))</f>
        <v/>
      </c>
      <c r="N2175" s="12">
        <f>IF(Occurrence!K2175&lt;=0,-1,IFERROR(MATCH(Occurrence!K2175,$D$4:$D$102,1),0))</f>
        <v/>
      </c>
      <c r="O2175" s="9">
        <f>IF(N2175&lt;0,0,IF(N2175=0,Occurrence!K2175*$I$11,IF(N2175&gt;=99,Occurrence!K2175*$I$12,INDEX($C$4:$C$102,N2175)+(Occurrence!K2175-INDEX($D$4:$D$102,N2175))/(INDEX($D$4:$D$102,N2175+1)-INDEX($D$4:$D$102,N2175))*(INDEX($C$4:$C$102,N2175+1)-INDEX($C$4:$C$102,N2175)))))</f>
        <v/>
      </c>
      <c r="P2175" s="12">
        <f>IFERROR(MATCH(Data!X2175,$F$4:$F$102,1),0)</f>
        <v/>
      </c>
      <c r="Q2175" s="9">
        <f>IF(P2175=0,Data!X2175+$I$13,IF(P2175&gt;=99,Data!X2175+$I$14,INDEX($E$4:$E$102,P2175)+(Data!X2175-INDEX($F$4:$F$102,P2175))/(INDEX($F$4:$F$102,P2175+1)-INDEX($F$4:$F$102,P2175))*(INDEX($E$4:$E$102,P2175+1)-INDEX($E$4:$E$102,P2175))))</f>
        <v/>
      </c>
      <c r="R2175" s="12">
        <f>IFERROR(MATCH(Data!Y2175,$F$4:$F$102,1),0)</f>
        <v/>
      </c>
      <c r="S2175" s="9">
        <f>IF(R2175=0,Data!Y2175+$I$13,IF(R2175&gt;=99,Data!Y2175+$I$14,INDEX($E$4:$E$102,R2175)+(Data!Y2175-INDEX($F$4:$F$102,R2175))/(INDEX($F$4:$F$102,R2175+1)-INDEX($F$4:$F$102,R2175))*(INDEX($E$4:$E$102,R2175+1)-INDEX($E$4:$E$102,R2175))))</f>
        <v/>
      </c>
    </row>
    <row r="2176">
      <c r="K2176" s="14">
        <f>Data!A2176</f>
        <v/>
      </c>
      <c r="L2176" s="12">
        <f>IF(Occurrence!J2176&lt;=0,-1,IFERROR(MATCH(Occurrence!J2176,$D$4:$D$102,1),0))</f>
        <v/>
      </c>
      <c r="M2176" s="9">
        <f>IF(L2176&lt;0,0,IF(L2176=0,Occurrence!J2176*$I$11,IF(L2176&gt;=99,Occurrence!J2176*$I$12,INDEX($C$4:$C$102,L2176)+(Occurrence!J2176-INDEX($D$4:$D$102,L2176))/(INDEX($D$4:$D$102,L2176+1)-INDEX($D$4:$D$102,L2176))*(INDEX($C$4:$C$102,L2176+1)-INDEX($C$4:$C$102,L2176)))))</f>
        <v/>
      </c>
      <c r="N2176" s="12">
        <f>IF(Occurrence!K2176&lt;=0,-1,IFERROR(MATCH(Occurrence!K2176,$D$4:$D$102,1),0))</f>
        <v/>
      </c>
      <c r="O2176" s="9">
        <f>IF(N2176&lt;0,0,IF(N2176=0,Occurrence!K2176*$I$11,IF(N2176&gt;=99,Occurrence!K2176*$I$12,INDEX($C$4:$C$102,N2176)+(Occurrence!K2176-INDEX($D$4:$D$102,N2176))/(INDEX($D$4:$D$102,N2176+1)-INDEX($D$4:$D$102,N2176))*(INDEX($C$4:$C$102,N2176+1)-INDEX($C$4:$C$102,N2176)))))</f>
        <v/>
      </c>
      <c r="P2176" s="12">
        <f>IFERROR(MATCH(Data!X2176,$F$4:$F$102,1),0)</f>
        <v/>
      </c>
      <c r="Q2176" s="9">
        <f>IF(P2176=0,Data!X2176+$I$13,IF(P2176&gt;=99,Data!X2176+$I$14,INDEX($E$4:$E$102,P2176)+(Data!X2176-INDEX($F$4:$F$102,P2176))/(INDEX($F$4:$F$102,P2176+1)-INDEX($F$4:$F$102,P2176))*(INDEX($E$4:$E$102,P2176+1)-INDEX($E$4:$E$102,P2176))))</f>
        <v/>
      </c>
      <c r="R2176" s="12">
        <f>IFERROR(MATCH(Data!Y2176,$F$4:$F$102,1),0)</f>
        <v/>
      </c>
      <c r="S2176" s="9">
        <f>IF(R2176=0,Data!Y2176+$I$13,IF(R2176&gt;=99,Data!Y2176+$I$14,INDEX($E$4:$E$102,R2176)+(Data!Y2176-INDEX($F$4:$F$102,R2176))/(INDEX($F$4:$F$102,R2176+1)-INDEX($F$4:$F$102,R2176))*(INDEX($E$4:$E$102,R2176+1)-INDEX($E$4:$E$102,R2176))))</f>
        <v/>
      </c>
    </row>
    <row r="2177">
      <c r="K2177" s="14">
        <f>Data!A2177</f>
        <v/>
      </c>
      <c r="L2177" s="12">
        <f>IF(Occurrence!J2177&lt;=0,-1,IFERROR(MATCH(Occurrence!J2177,$D$4:$D$102,1),0))</f>
        <v/>
      </c>
      <c r="M2177" s="9">
        <f>IF(L2177&lt;0,0,IF(L2177=0,Occurrence!J2177*$I$11,IF(L2177&gt;=99,Occurrence!J2177*$I$12,INDEX($C$4:$C$102,L2177)+(Occurrence!J2177-INDEX($D$4:$D$102,L2177))/(INDEX($D$4:$D$102,L2177+1)-INDEX($D$4:$D$102,L2177))*(INDEX($C$4:$C$102,L2177+1)-INDEX($C$4:$C$102,L2177)))))</f>
        <v/>
      </c>
      <c r="N2177" s="12">
        <f>IF(Occurrence!K2177&lt;=0,-1,IFERROR(MATCH(Occurrence!K2177,$D$4:$D$102,1),0))</f>
        <v/>
      </c>
      <c r="O2177" s="9">
        <f>IF(N2177&lt;0,0,IF(N2177=0,Occurrence!K2177*$I$11,IF(N2177&gt;=99,Occurrence!K2177*$I$12,INDEX($C$4:$C$102,N2177)+(Occurrence!K2177-INDEX($D$4:$D$102,N2177))/(INDEX($D$4:$D$102,N2177+1)-INDEX($D$4:$D$102,N2177))*(INDEX($C$4:$C$102,N2177+1)-INDEX($C$4:$C$102,N2177)))))</f>
        <v/>
      </c>
      <c r="P2177" s="12">
        <f>IFERROR(MATCH(Data!X2177,$F$4:$F$102,1),0)</f>
        <v/>
      </c>
      <c r="Q2177" s="9">
        <f>IF(P2177=0,Data!X2177+$I$13,IF(P2177&gt;=99,Data!X2177+$I$14,INDEX($E$4:$E$102,P2177)+(Data!X2177-INDEX($F$4:$F$102,P2177))/(INDEX($F$4:$F$102,P2177+1)-INDEX($F$4:$F$102,P2177))*(INDEX($E$4:$E$102,P2177+1)-INDEX($E$4:$E$102,P2177))))</f>
        <v/>
      </c>
      <c r="R2177" s="12">
        <f>IFERROR(MATCH(Data!Y2177,$F$4:$F$102,1),0)</f>
        <v/>
      </c>
      <c r="S2177" s="9">
        <f>IF(R2177=0,Data!Y2177+$I$13,IF(R2177&gt;=99,Data!Y2177+$I$14,INDEX($E$4:$E$102,R2177)+(Data!Y2177-INDEX($F$4:$F$102,R2177))/(INDEX($F$4:$F$102,R2177+1)-INDEX($F$4:$F$102,R2177))*(INDEX($E$4:$E$102,R2177+1)-INDEX($E$4:$E$102,R2177))))</f>
        <v/>
      </c>
    </row>
    <row r="2178">
      <c r="K2178" s="14">
        <f>Data!A2178</f>
        <v/>
      </c>
      <c r="L2178" s="12">
        <f>IF(Occurrence!J2178&lt;=0,-1,IFERROR(MATCH(Occurrence!J2178,$D$4:$D$102,1),0))</f>
        <v/>
      </c>
      <c r="M2178" s="9">
        <f>IF(L2178&lt;0,0,IF(L2178=0,Occurrence!J2178*$I$11,IF(L2178&gt;=99,Occurrence!J2178*$I$12,INDEX($C$4:$C$102,L2178)+(Occurrence!J2178-INDEX($D$4:$D$102,L2178))/(INDEX($D$4:$D$102,L2178+1)-INDEX($D$4:$D$102,L2178))*(INDEX($C$4:$C$102,L2178+1)-INDEX($C$4:$C$102,L2178)))))</f>
        <v/>
      </c>
      <c r="N2178" s="12">
        <f>IF(Occurrence!K2178&lt;=0,-1,IFERROR(MATCH(Occurrence!K2178,$D$4:$D$102,1),0))</f>
        <v/>
      </c>
      <c r="O2178" s="9">
        <f>IF(N2178&lt;0,0,IF(N2178=0,Occurrence!K2178*$I$11,IF(N2178&gt;=99,Occurrence!K2178*$I$12,INDEX($C$4:$C$102,N2178)+(Occurrence!K2178-INDEX($D$4:$D$102,N2178))/(INDEX($D$4:$D$102,N2178+1)-INDEX($D$4:$D$102,N2178))*(INDEX($C$4:$C$102,N2178+1)-INDEX($C$4:$C$102,N2178)))))</f>
        <v/>
      </c>
      <c r="P2178" s="12">
        <f>IFERROR(MATCH(Data!X2178,$F$4:$F$102,1),0)</f>
        <v/>
      </c>
      <c r="Q2178" s="9">
        <f>IF(P2178=0,Data!X2178+$I$13,IF(P2178&gt;=99,Data!X2178+$I$14,INDEX($E$4:$E$102,P2178)+(Data!X2178-INDEX($F$4:$F$102,P2178))/(INDEX($F$4:$F$102,P2178+1)-INDEX($F$4:$F$102,P2178))*(INDEX($E$4:$E$102,P2178+1)-INDEX($E$4:$E$102,P2178))))</f>
        <v/>
      </c>
      <c r="R2178" s="12">
        <f>IFERROR(MATCH(Data!Y2178,$F$4:$F$102,1),0)</f>
        <v/>
      </c>
      <c r="S2178" s="9">
        <f>IF(R2178=0,Data!Y2178+$I$13,IF(R2178&gt;=99,Data!Y2178+$I$14,INDEX($E$4:$E$102,R2178)+(Data!Y2178-INDEX($F$4:$F$102,R2178))/(INDEX($F$4:$F$102,R2178+1)-INDEX($F$4:$F$102,R2178))*(INDEX($E$4:$E$102,R2178+1)-INDEX($E$4:$E$102,R2178))))</f>
        <v/>
      </c>
    </row>
    <row r="2179">
      <c r="K2179" s="14">
        <f>Data!A2179</f>
        <v/>
      </c>
      <c r="L2179" s="12">
        <f>IF(Occurrence!J2179&lt;=0,-1,IFERROR(MATCH(Occurrence!J2179,$D$4:$D$102,1),0))</f>
        <v/>
      </c>
      <c r="M2179" s="9">
        <f>IF(L2179&lt;0,0,IF(L2179=0,Occurrence!J2179*$I$11,IF(L2179&gt;=99,Occurrence!J2179*$I$12,INDEX($C$4:$C$102,L2179)+(Occurrence!J2179-INDEX($D$4:$D$102,L2179))/(INDEX($D$4:$D$102,L2179+1)-INDEX($D$4:$D$102,L2179))*(INDEX($C$4:$C$102,L2179+1)-INDEX($C$4:$C$102,L2179)))))</f>
        <v/>
      </c>
      <c r="N2179" s="12">
        <f>IF(Occurrence!K2179&lt;=0,-1,IFERROR(MATCH(Occurrence!K2179,$D$4:$D$102,1),0))</f>
        <v/>
      </c>
      <c r="O2179" s="9">
        <f>IF(N2179&lt;0,0,IF(N2179=0,Occurrence!K2179*$I$11,IF(N2179&gt;=99,Occurrence!K2179*$I$12,INDEX($C$4:$C$102,N2179)+(Occurrence!K2179-INDEX($D$4:$D$102,N2179))/(INDEX($D$4:$D$102,N2179+1)-INDEX($D$4:$D$102,N2179))*(INDEX($C$4:$C$102,N2179+1)-INDEX($C$4:$C$102,N2179)))))</f>
        <v/>
      </c>
      <c r="P2179" s="12">
        <f>IFERROR(MATCH(Data!X2179,$F$4:$F$102,1),0)</f>
        <v/>
      </c>
      <c r="Q2179" s="9">
        <f>IF(P2179=0,Data!X2179+$I$13,IF(P2179&gt;=99,Data!X2179+$I$14,INDEX($E$4:$E$102,P2179)+(Data!X2179-INDEX($F$4:$F$102,P2179))/(INDEX($F$4:$F$102,P2179+1)-INDEX($F$4:$F$102,P2179))*(INDEX($E$4:$E$102,P2179+1)-INDEX($E$4:$E$102,P2179))))</f>
        <v/>
      </c>
      <c r="R2179" s="12">
        <f>IFERROR(MATCH(Data!Y2179,$F$4:$F$102,1),0)</f>
        <v/>
      </c>
      <c r="S2179" s="9">
        <f>IF(R2179=0,Data!Y2179+$I$13,IF(R2179&gt;=99,Data!Y2179+$I$14,INDEX($E$4:$E$102,R2179)+(Data!Y2179-INDEX($F$4:$F$102,R2179))/(INDEX($F$4:$F$102,R2179+1)-INDEX($F$4:$F$102,R2179))*(INDEX($E$4:$E$102,R2179+1)-INDEX($E$4:$E$102,R2179))))</f>
        <v/>
      </c>
    </row>
    <row r="2180">
      <c r="K2180" s="14">
        <f>Data!A2180</f>
        <v/>
      </c>
      <c r="L2180" s="12">
        <f>IF(Occurrence!J2180&lt;=0,-1,IFERROR(MATCH(Occurrence!J2180,$D$4:$D$102,1),0))</f>
        <v/>
      </c>
      <c r="M2180" s="9">
        <f>IF(L2180&lt;0,0,IF(L2180=0,Occurrence!J2180*$I$11,IF(L2180&gt;=99,Occurrence!J2180*$I$12,INDEX($C$4:$C$102,L2180)+(Occurrence!J2180-INDEX($D$4:$D$102,L2180))/(INDEX($D$4:$D$102,L2180+1)-INDEX($D$4:$D$102,L2180))*(INDEX($C$4:$C$102,L2180+1)-INDEX($C$4:$C$102,L2180)))))</f>
        <v/>
      </c>
      <c r="N2180" s="12">
        <f>IF(Occurrence!K2180&lt;=0,-1,IFERROR(MATCH(Occurrence!K2180,$D$4:$D$102,1),0))</f>
        <v/>
      </c>
      <c r="O2180" s="9">
        <f>IF(N2180&lt;0,0,IF(N2180=0,Occurrence!K2180*$I$11,IF(N2180&gt;=99,Occurrence!K2180*$I$12,INDEX($C$4:$C$102,N2180)+(Occurrence!K2180-INDEX($D$4:$D$102,N2180))/(INDEX($D$4:$D$102,N2180+1)-INDEX($D$4:$D$102,N2180))*(INDEX($C$4:$C$102,N2180+1)-INDEX($C$4:$C$102,N2180)))))</f>
        <v/>
      </c>
      <c r="P2180" s="12">
        <f>IFERROR(MATCH(Data!X2180,$F$4:$F$102,1),0)</f>
        <v/>
      </c>
      <c r="Q2180" s="9">
        <f>IF(P2180=0,Data!X2180+$I$13,IF(P2180&gt;=99,Data!X2180+$I$14,INDEX($E$4:$E$102,P2180)+(Data!X2180-INDEX($F$4:$F$102,P2180))/(INDEX($F$4:$F$102,P2180+1)-INDEX($F$4:$F$102,P2180))*(INDEX($E$4:$E$102,P2180+1)-INDEX($E$4:$E$102,P2180))))</f>
        <v/>
      </c>
      <c r="R2180" s="12">
        <f>IFERROR(MATCH(Data!Y2180,$F$4:$F$102,1),0)</f>
        <v/>
      </c>
      <c r="S2180" s="9">
        <f>IF(R2180=0,Data!Y2180+$I$13,IF(R2180&gt;=99,Data!Y2180+$I$14,INDEX($E$4:$E$102,R2180)+(Data!Y2180-INDEX($F$4:$F$102,R2180))/(INDEX($F$4:$F$102,R2180+1)-INDEX($F$4:$F$102,R2180))*(INDEX($E$4:$E$102,R2180+1)-INDEX($E$4:$E$102,R2180))))</f>
        <v/>
      </c>
    </row>
    <row r="2181">
      <c r="K2181" s="14">
        <f>Data!A2181</f>
        <v/>
      </c>
      <c r="L2181" s="12">
        <f>IF(Occurrence!J2181&lt;=0,-1,IFERROR(MATCH(Occurrence!J2181,$D$4:$D$102,1),0))</f>
        <v/>
      </c>
      <c r="M2181" s="9">
        <f>IF(L2181&lt;0,0,IF(L2181=0,Occurrence!J2181*$I$11,IF(L2181&gt;=99,Occurrence!J2181*$I$12,INDEX($C$4:$C$102,L2181)+(Occurrence!J2181-INDEX($D$4:$D$102,L2181))/(INDEX($D$4:$D$102,L2181+1)-INDEX($D$4:$D$102,L2181))*(INDEX($C$4:$C$102,L2181+1)-INDEX($C$4:$C$102,L2181)))))</f>
        <v/>
      </c>
      <c r="N2181" s="12">
        <f>IF(Occurrence!K2181&lt;=0,-1,IFERROR(MATCH(Occurrence!K2181,$D$4:$D$102,1),0))</f>
        <v/>
      </c>
      <c r="O2181" s="9">
        <f>IF(N2181&lt;0,0,IF(N2181=0,Occurrence!K2181*$I$11,IF(N2181&gt;=99,Occurrence!K2181*$I$12,INDEX($C$4:$C$102,N2181)+(Occurrence!K2181-INDEX($D$4:$D$102,N2181))/(INDEX($D$4:$D$102,N2181+1)-INDEX($D$4:$D$102,N2181))*(INDEX($C$4:$C$102,N2181+1)-INDEX($C$4:$C$102,N2181)))))</f>
        <v/>
      </c>
      <c r="P2181" s="12">
        <f>IFERROR(MATCH(Data!X2181,$F$4:$F$102,1),0)</f>
        <v/>
      </c>
      <c r="Q2181" s="9">
        <f>IF(P2181=0,Data!X2181+$I$13,IF(P2181&gt;=99,Data!X2181+$I$14,INDEX($E$4:$E$102,P2181)+(Data!X2181-INDEX($F$4:$F$102,P2181))/(INDEX($F$4:$F$102,P2181+1)-INDEX($F$4:$F$102,P2181))*(INDEX($E$4:$E$102,P2181+1)-INDEX($E$4:$E$102,P2181))))</f>
        <v/>
      </c>
      <c r="R2181" s="12">
        <f>IFERROR(MATCH(Data!Y2181,$F$4:$F$102,1),0)</f>
        <v/>
      </c>
      <c r="S2181" s="9">
        <f>IF(R2181=0,Data!Y2181+$I$13,IF(R2181&gt;=99,Data!Y2181+$I$14,INDEX($E$4:$E$102,R2181)+(Data!Y2181-INDEX($F$4:$F$102,R2181))/(INDEX($F$4:$F$102,R2181+1)-INDEX($F$4:$F$102,R2181))*(INDEX($E$4:$E$102,R2181+1)-INDEX($E$4:$E$102,R2181))))</f>
        <v/>
      </c>
    </row>
    <row r="2182">
      <c r="K2182" s="14">
        <f>Data!A2182</f>
        <v/>
      </c>
      <c r="L2182" s="12">
        <f>IF(Occurrence!J2182&lt;=0,-1,IFERROR(MATCH(Occurrence!J2182,$D$4:$D$102,1),0))</f>
        <v/>
      </c>
      <c r="M2182" s="9">
        <f>IF(L2182&lt;0,0,IF(L2182=0,Occurrence!J2182*$I$11,IF(L2182&gt;=99,Occurrence!J2182*$I$12,INDEX($C$4:$C$102,L2182)+(Occurrence!J2182-INDEX($D$4:$D$102,L2182))/(INDEX($D$4:$D$102,L2182+1)-INDEX($D$4:$D$102,L2182))*(INDEX($C$4:$C$102,L2182+1)-INDEX($C$4:$C$102,L2182)))))</f>
        <v/>
      </c>
      <c r="N2182" s="12">
        <f>IF(Occurrence!K2182&lt;=0,-1,IFERROR(MATCH(Occurrence!K2182,$D$4:$D$102,1),0))</f>
        <v/>
      </c>
      <c r="O2182" s="9">
        <f>IF(N2182&lt;0,0,IF(N2182=0,Occurrence!K2182*$I$11,IF(N2182&gt;=99,Occurrence!K2182*$I$12,INDEX($C$4:$C$102,N2182)+(Occurrence!K2182-INDEX($D$4:$D$102,N2182))/(INDEX($D$4:$D$102,N2182+1)-INDEX($D$4:$D$102,N2182))*(INDEX($C$4:$C$102,N2182+1)-INDEX($C$4:$C$102,N2182)))))</f>
        <v/>
      </c>
      <c r="P2182" s="12">
        <f>IFERROR(MATCH(Data!X2182,$F$4:$F$102,1),0)</f>
        <v/>
      </c>
      <c r="Q2182" s="9">
        <f>IF(P2182=0,Data!X2182+$I$13,IF(P2182&gt;=99,Data!X2182+$I$14,INDEX($E$4:$E$102,P2182)+(Data!X2182-INDEX($F$4:$F$102,P2182))/(INDEX($F$4:$F$102,P2182+1)-INDEX($F$4:$F$102,P2182))*(INDEX($E$4:$E$102,P2182+1)-INDEX($E$4:$E$102,P2182))))</f>
        <v/>
      </c>
      <c r="R2182" s="12">
        <f>IFERROR(MATCH(Data!Y2182,$F$4:$F$102,1),0)</f>
        <v/>
      </c>
      <c r="S2182" s="9">
        <f>IF(R2182=0,Data!Y2182+$I$13,IF(R2182&gt;=99,Data!Y2182+$I$14,INDEX($E$4:$E$102,R2182)+(Data!Y2182-INDEX($F$4:$F$102,R2182))/(INDEX($F$4:$F$102,R2182+1)-INDEX($F$4:$F$102,R2182))*(INDEX($E$4:$E$102,R2182+1)-INDEX($E$4:$E$102,R2182))))</f>
        <v/>
      </c>
    </row>
    <row r="2183">
      <c r="K2183" s="14">
        <f>Data!A2183</f>
        <v/>
      </c>
      <c r="L2183" s="12">
        <f>IF(Occurrence!J2183&lt;=0,-1,IFERROR(MATCH(Occurrence!J2183,$D$4:$D$102,1),0))</f>
        <v/>
      </c>
      <c r="M2183" s="9">
        <f>IF(L2183&lt;0,0,IF(L2183=0,Occurrence!J2183*$I$11,IF(L2183&gt;=99,Occurrence!J2183*$I$12,INDEX($C$4:$C$102,L2183)+(Occurrence!J2183-INDEX($D$4:$D$102,L2183))/(INDEX($D$4:$D$102,L2183+1)-INDEX($D$4:$D$102,L2183))*(INDEX($C$4:$C$102,L2183+1)-INDEX($C$4:$C$102,L2183)))))</f>
        <v/>
      </c>
      <c r="N2183" s="12">
        <f>IF(Occurrence!K2183&lt;=0,-1,IFERROR(MATCH(Occurrence!K2183,$D$4:$D$102,1),0))</f>
        <v/>
      </c>
      <c r="O2183" s="9">
        <f>IF(N2183&lt;0,0,IF(N2183=0,Occurrence!K2183*$I$11,IF(N2183&gt;=99,Occurrence!K2183*$I$12,INDEX($C$4:$C$102,N2183)+(Occurrence!K2183-INDEX($D$4:$D$102,N2183))/(INDEX($D$4:$D$102,N2183+1)-INDEX($D$4:$D$102,N2183))*(INDEX($C$4:$C$102,N2183+1)-INDEX($C$4:$C$102,N2183)))))</f>
        <v/>
      </c>
      <c r="P2183" s="12">
        <f>IFERROR(MATCH(Data!X2183,$F$4:$F$102,1),0)</f>
        <v/>
      </c>
      <c r="Q2183" s="9">
        <f>IF(P2183=0,Data!X2183+$I$13,IF(P2183&gt;=99,Data!X2183+$I$14,INDEX($E$4:$E$102,P2183)+(Data!X2183-INDEX($F$4:$F$102,P2183))/(INDEX($F$4:$F$102,P2183+1)-INDEX($F$4:$F$102,P2183))*(INDEX($E$4:$E$102,P2183+1)-INDEX($E$4:$E$102,P2183))))</f>
        <v/>
      </c>
      <c r="R2183" s="12">
        <f>IFERROR(MATCH(Data!Y2183,$F$4:$F$102,1),0)</f>
        <v/>
      </c>
      <c r="S2183" s="9">
        <f>IF(R2183=0,Data!Y2183+$I$13,IF(R2183&gt;=99,Data!Y2183+$I$14,INDEX($E$4:$E$102,R2183)+(Data!Y2183-INDEX($F$4:$F$102,R2183))/(INDEX($F$4:$F$102,R2183+1)-INDEX($F$4:$F$102,R2183))*(INDEX($E$4:$E$102,R2183+1)-INDEX($E$4:$E$102,R2183))))</f>
        <v/>
      </c>
    </row>
    <row r="2184">
      <c r="K2184" s="14">
        <f>Data!A2184</f>
        <v/>
      </c>
      <c r="L2184" s="12">
        <f>IF(Occurrence!J2184&lt;=0,-1,IFERROR(MATCH(Occurrence!J2184,$D$4:$D$102,1),0))</f>
        <v/>
      </c>
      <c r="M2184" s="9">
        <f>IF(L2184&lt;0,0,IF(L2184=0,Occurrence!J2184*$I$11,IF(L2184&gt;=99,Occurrence!J2184*$I$12,INDEX($C$4:$C$102,L2184)+(Occurrence!J2184-INDEX($D$4:$D$102,L2184))/(INDEX($D$4:$D$102,L2184+1)-INDEX($D$4:$D$102,L2184))*(INDEX($C$4:$C$102,L2184+1)-INDEX($C$4:$C$102,L2184)))))</f>
        <v/>
      </c>
      <c r="N2184" s="12">
        <f>IF(Occurrence!K2184&lt;=0,-1,IFERROR(MATCH(Occurrence!K2184,$D$4:$D$102,1),0))</f>
        <v/>
      </c>
      <c r="O2184" s="9">
        <f>IF(N2184&lt;0,0,IF(N2184=0,Occurrence!K2184*$I$11,IF(N2184&gt;=99,Occurrence!K2184*$I$12,INDEX($C$4:$C$102,N2184)+(Occurrence!K2184-INDEX($D$4:$D$102,N2184))/(INDEX($D$4:$D$102,N2184+1)-INDEX($D$4:$D$102,N2184))*(INDEX($C$4:$C$102,N2184+1)-INDEX($C$4:$C$102,N2184)))))</f>
        <v/>
      </c>
      <c r="P2184" s="12">
        <f>IFERROR(MATCH(Data!X2184,$F$4:$F$102,1),0)</f>
        <v/>
      </c>
      <c r="Q2184" s="9">
        <f>IF(P2184=0,Data!X2184+$I$13,IF(P2184&gt;=99,Data!X2184+$I$14,INDEX($E$4:$E$102,P2184)+(Data!X2184-INDEX($F$4:$F$102,P2184))/(INDEX($F$4:$F$102,P2184+1)-INDEX($F$4:$F$102,P2184))*(INDEX($E$4:$E$102,P2184+1)-INDEX($E$4:$E$102,P2184))))</f>
        <v/>
      </c>
      <c r="R2184" s="12">
        <f>IFERROR(MATCH(Data!Y2184,$F$4:$F$102,1),0)</f>
        <v/>
      </c>
      <c r="S2184" s="9">
        <f>IF(R2184=0,Data!Y2184+$I$13,IF(R2184&gt;=99,Data!Y2184+$I$14,INDEX($E$4:$E$102,R2184)+(Data!Y2184-INDEX($F$4:$F$102,R2184))/(INDEX($F$4:$F$102,R2184+1)-INDEX($F$4:$F$102,R2184))*(INDEX($E$4:$E$102,R2184+1)-INDEX($E$4:$E$102,R2184))))</f>
        <v/>
      </c>
    </row>
    <row r="2185">
      <c r="K2185" s="14">
        <f>Data!A2185</f>
        <v/>
      </c>
      <c r="L2185" s="12">
        <f>IF(Occurrence!J2185&lt;=0,-1,IFERROR(MATCH(Occurrence!J2185,$D$4:$D$102,1),0))</f>
        <v/>
      </c>
      <c r="M2185" s="9">
        <f>IF(L2185&lt;0,0,IF(L2185=0,Occurrence!J2185*$I$11,IF(L2185&gt;=99,Occurrence!J2185*$I$12,INDEX($C$4:$C$102,L2185)+(Occurrence!J2185-INDEX($D$4:$D$102,L2185))/(INDEX($D$4:$D$102,L2185+1)-INDEX($D$4:$D$102,L2185))*(INDEX($C$4:$C$102,L2185+1)-INDEX($C$4:$C$102,L2185)))))</f>
        <v/>
      </c>
      <c r="N2185" s="12">
        <f>IF(Occurrence!K2185&lt;=0,-1,IFERROR(MATCH(Occurrence!K2185,$D$4:$D$102,1),0))</f>
        <v/>
      </c>
      <c r="O2185" s="9">
        <f>IF(N2185&lt;0,0,IF(N2185=0,Occurrence!K2185*$I$11,IF(N2185&gt;=99,Occurrence!K2185*$I$12,INDEX($C$4:$C$102,N2185)+(Occurrence!K2185-INDEX($D$4:$D$102,N2185))/(INDEX($D$4:$D$102,N2185+1)-INDEX($D$4:$D$102,N2185))*(INDEX($C$4:$C$102,N2185+1)-INDEX($C$4:$C$102,N2185)))))</f>
        <v/>
      </c>
      <c r="P2185" s="12">
        <f>IFERROR(MATCH(Data!X2185,$F$4:$F$102,1),0)</f>
        <v/>
      </c>
      <c r="Q2185" s="9">
        <f>IF(P2185=0,Data!X2185+$I$13,IF(P2185&gt;=99,Data!X2185+$I$14,INDEX($E$4:$E$102,P2185)+(Data!X2185-INDEX($F$4:$F$102,P2185))/(INDEX($F$4:$F$102,P2185+1)-INDEX($F$4:$F$102,P2185))*(INDEX($E$4:$E$102,P2185+1)-INDEX($E$4:$E$102,P2185))))</f>
        <v/>
      </c>
      <c r="R2185" s="12">
        <f>IFERROR(MATCH(Data!Y2185,$F$4:$F$102,1),0)</f>
        <v/>
      </c>
      <c r="S2185" s="9">
        <f>IF(R2185=0,Data!Y2185+$I$13,IF(R2185&gt;=99,Data!Y2185+$I$14,INDEX($E$4:$E$102,R2185)+(Data!Y2185-INDEX($F$4:$F$102,R2185))/(INDEX($F$4:$F$102,R2185+1)-INDEX($F$4:$F$102,R2185))*(INDEX($E$4:$E$102,R2185+1)-INDEX($E$4:$E$102,R2185))))</f>
        <v/>
      </c>
    </row>
    <row r="2186">
      <c r="K2186" s="14">
        <f>Data!A2186</f>
        <v/>
      </c>
      <c r="L2186" s="12">
        <f>IF(Occurrence!J2186&lt;=0,-1,IFERROR(MATCH(Occurrence!J2186,$D$4:$D$102,1),0))</f>
        <v/>
      </c>
      <c r="M2186" s="9">
        <f>IF(L2186&lt;0,0,IF(L2186=0,Occurrence!J2186*$I$11,IF(L2186&gt;=99,Occurrence!J2186*$I$12,INDEX($C$4:$C$102,L2186)+(Occurrence!J2186-INDEX($D$4:$D$102,L2186))/(INDEX($D$4:$D$102,L2186+1)-INDEX($D$4:$D$102,L2186))*(INDEX($C$4:$C$102,L2186+1)-INDEX($C$4:$C$102,L2186)))))</f>
        <v/>
      </c>
      <c r="N2186" s="12">
        <f>IF(Occurrence!K2186&lt;=0,-1,IFERROR(MATCH(Occurrence!K2186,$D$4:$D$102,1),0))</f>
        <v/>
      </c>
      <c r="O2186" s="9">
        <f>IF(N2186&lt;0,0,IF(N2186=0,Occurrence!K2186*$I$11,IF(N2186&gt;=99,Occurrence!K2186*$I$12,INDEX($C$4:$C$102,N2186)+(Occurrence!K2186-INDEX($D$4:$D$102,N2186))/(INDEX($D$4:$D$102,N2186+1)-INDEX($D$4:$D$102,N2186))*(INDEX($C$4:$C$102,N2186+1)-INDEX($C$4:$C$102,N2186)))))</f>
        <v/>
      </c>
      <c r="P2186" s="12">
        <f>IFERROR(MATCH(Data!X2186,$F$4:$F$102,1),0)</f>
        <v/>
      </c>
      <c r="Q2186" s="9">
        <f>IF(P2186=0,Data!X2186+$I$13,IF(P2186&gt;=99,Data!X2186+$I$14,INDEX($E$4:$E$102,P2186)+(Data!X2186-INDEX($F$4:$F$102,P2186))/(INDEX($F$4:$F$102,P2186+1)-INDEX($F$4:$F$102,P2186))*(INDEX($E$4:$E$102,P2186+1)-INDEX($E$4:$E$102,P2186))))</f>
        <v/>
      </c>
      <c r="R2186" s="12">
        <f>IFERROR(MATCH(Data!Y2186,$F$4:$F$102,1),0)</f>
        <v/>
      </c>
      <c r="S2186" s="9">
        <f>IF(R2186=0,Data!Y2186+$I$13,IF(R2186&gt;=99,Data!Y2186+$I$14,INDEX($E$4:$E$102,R2186)+(Data!Y2186-INDEX($F$4:$F$102,R2186))/(INDEX($F$4:$F$102,R2186+1)-INDEX($F$4:$F$102,R2186))*(INDEX($E$4:$E$102,R2186+1)-INDEX($E$4:$E$102,R2186))))</f>
        <v/>
      </c>
    </row>
    <row r="2187">
      <c r="K2187" s="14">
        <f>Data!A2187</f>
        <v/>
      </c>
      <c r="L2187" s="12">
        <f>IF(Occurrence!J2187&lt;=0,-1,IFERROR(MATCH(Occurrence!J2187,$D$4:$D$102,1),0))</f>
        <v/>
      </c>
      <c r="M2187" s="9">
        <f>IF(L2187&lt;0,0,IF(L2187=0,Occurrence!J2187*$I$11,IF(L2187&gt;=99,Occurrence!J2187*$I$12,INDEX($C$4:$C$102,L2187)+(Occurrence!J2187-INDEX($D$4:$D$102,L2187))/(INDEX($D$4:$D$102,L2187+1)-INDEX($D$4:$D$102,L2187))*(INDEX($C$4:$C$102,L2187+1)-INDEX($C$4:$C$102,L2187)))))</f>
        <v/>
      </c>
      <c r="N2187" s="12">
        <f>IF(Occurrence!K2187&lt;=0,-1,IFERROR(MATCH(Occurrence!K2187,$D$4:$D$102,1),0))</f>
        <v/>
      </c>
      <c r="O2187" s="9">
        <f>IF(N2187&lt;0,0,IF(N2187=0,Occurrence!K2187*$I$11,IF(N2187&gt;=99,Occurrence!K2187*$I$12,INDEX($C$4:$C$102,N2187)+(Occurrence!K2187-INDEX($D$4:$D$102,N2187))/(INDEX($D$4:$D$102,N2187+1)-INDEX($D$4:$D$102,N2187))*(INDEX($C$4:$C$102,N2187+1)-INDEX($C$4:$C$102,N2187)))))</f>
        <v/>
      </c>
      <c r="P2187" s="12">
        <f>IFERROR(MATCH(Data!X2187,$F$4:$F$102,1),0)</f>
        <v/>
      </c>
      <c r="Q2187" s="9">
        <f>IF(P2187=0,Data!X2187+$I$13,IF(P2187&gt;=99,Data!X2187+$I$14,INDEX($E$4:$E$102,P2187)+(Data!X2187-INDEX($F$4:$F$102,P2187))/(INDEX($F$4:$F$102,P2187+1)-INDEX($F$4:$F$102,P2187))*(INDEX($E$4:$E$102,P2187+1)-INDEX($E$4:$E$102,P2187))))</f>
        <v/>
      </c>
      <c r="R2187" s="12">
        <f>IFERROR(MATCH(Data!Y2187,$F$4:$F$102,1),0)</f>
        <v/>
      </c>
      <c r="S2187" s="9">
        <f>IF(R2187=0,Data!Y2187+$I$13,IF(R2187&gt;=99,Data!Y2187+$I$14,INDEX($E$4:$E$102,R2187)+(Data!Y2187-INDEX($F$4:$F$102,R2187))/(INDEX($F$4:$F$102,R2187+1)-INDEX($F$4:$F$102,R2187))*(INDEX($E$4:$E$102,R2187+1)-INDEX($E$4:$E$102,R2187))))</f>
        <v/>
      </c>
    </row>
    <row r="2188">
      <c r="K2188" s="14">
        <f>Data!A2188</f>
        <v/>
      </c>
      <c r="L2188" s="12">
        <f>IF(Occurrence!J2188&lt;=0,-1,IFERROR(MATCH(Occurrence!J2188,$D$4:$D$102,1),0))</f>
        <v/>
      </c>
      <c r="M2188" s="9">
        <f>IF(L2188&lt;0,0,IF(L2188=0,Occurrence!J2188*$I$11,IF(L2188&gt;=99,Occurrence!J2188*$I$12,INDEX($C$4:$C$102,L2188)+(Occurrence!J2188-INDEX($D$4:$D$102,L2188))/(INDEX($D$4:$D$102,L2188+1)-INDEX($D$4:$D$102,L2188))*(INDEX($C$4:$C$102,L2188+1)-INDEX($C$4:$C$102,L2188)))))</f>
        <v/>
      </c>
      <c r="N2188" s="12">
        <f>IF(Occurrence!K2188&lt;=0,-1,IFERROR(MATCH(Occurrence!K2188,$D$4:$D$102,1),0))</f>
        <v/>
      </c>
      <c r="O2188" s="9">
        <f>IF(N2188&lt;0,0,IF(N2188=0,Occurrence!K2188*$I$11,IF(N2188&gt;=99,Occurrence!K2188*$I$12,INDEX($C$4:$C$102,N2188)+(Occurrence!K2188-INDEX($D$4:$D$102,N2188))/(INDEX($D$4:$D$102,N2188+1)-INDEX($D$4:$D$102,N2188))*(INDEX($C$4:$C$102,N2188+1)-INDEX($C$4:$C$102,N2188)))))</f>
        <v/>
      </c>
      <c r="P2188" s="12">
        <f>IFERROR(MATCH(Data!X2188,$F$4:$F$102,1),0)</f>
        <v/>
      </c>
      <c r="Q2188" s="9">
        <f>IF(P2188=0,Data!X2188+$I$13,IF(P2188&gt;=99,Data!X2188+$I$14,INDEX($E$4:$E$102,P2188)+(Data!X2188-INDEX($F$4:$F$102,P2188))/(INDEX($F$4:$F$102,P2188+1)-INDEX($F$4:$F$102,P2188))*(INDEX($E$4:$E$102,P2188+1)-INDEX($E$4:$E$102,P2188))))</f>
        <v/>
      </c>
      <c r="R2188" s="12">
        <f>IFERROR(MATCH(Data!Y2188,$F$4:$F$102,1),0)</f>
        <v/>
      </c>
      <c r="S2188" s="9">
        <f>IF(R2188=0,Data!Y2188+$I$13,IF(R2188&gt;=99,Data!Y2188+$I$14,INDEX($E$4:$E$102,R2188)+(Data!Y2188-INDEX($F$4:$F$102,R2188))/(INDEX($F$4:$F$102,R2188+1)-INDEX($F$4:$F$102,R2188))*(INDEX($E$4:$E$102,R2188+1)-INDEX($E$4:$E$102,R2188))))</f>
        <v/>
      </c>
    </row>
    <row r="2189">
      <c r="K2189" s="14">
        <f>Data!A2189</f>
        <v/>
      </c>
      <c r="L2189" s="12">
        <f>IF(Occurrence!J2189&lt;=0,-1,IFERROR(MATCH(Occurrence!J2189,$D$4:$D$102,1),0))</f>
        <v/>
      </c>
      <c r="M2189" s="9">
        <f>IF(L2189&lt;0,0,IF(L2189=0,Occurrence!J2189*$I$11,IF(L2189&gt;=99,Occurrence!J2189*$I$12,INDEX($C$4:$C$102,L2189)+(Occurrence!J2189-INDEX($D$4:$D$102,L2189))/(INDEX($D$4:$D$102,L2189+1)-INDEX($D$4:$D$102,L2189))*(INDEX($C$4:$C$102,L2189+1)-INDEX($C$4:$C$102,L2189)))))</f>
        <v/>
      </c>
      <c r="N2189" s="12">
        <f>IF(Occurrence!K2189&lt;=0,-1,IFERROR(MATCH(Occurrence!K2189,$D$4:$D$102,1),0))</f>
        <v/>
      </c>
      <c r="O2189" s="9">
        <f>IF(N2189&lt;0,0,IF(N2189=0,Occurrence!K2189*$I$11,IF(N2189&gt;=99,Occurrence!K2189*$I$12,INDEX($C$4:$C$102,N2189)+(Occurrence!K2189-INDEX($D$4:$D$102,N2189))/(INDEX($D$4:$D$102,N2189+1)-INDEX($D$4:$D$102,N2189))*(INDEX($C$4:$C$102,N2189+1)-INDEX($C$4:$C$102,N2189)))))</f>
        <v/>
      </c>
      <c r="P2189" s="12">
        <f>IFERROR(MATCH(Data!X2189,$F$4:$F$102,1),0)</f>
        <v/>
      </c>
      <c r="Q2189" s="9">
        <f>IF(P2189=0,Data!X2189+$I$13,IF(P2189&gt;=99,Data!X2189+$I$14,INDEX($E$4:$E$102,P2189)+(Data!X2189-INDEX($F$4:$F$102,P2189))/(INDEX($F$4:$F$102,P2189+1)-INDEX($F$4:$F$102,P2189))*(INDEX($E$4:$E$102,P2189+1)-INDEX($E$4:$E$102,P2189))))</f>
        <v/>
      </c>
      <c r="R2189" s="12">
        <f>IFERROR(MATCH(Data!Y2189,$F$4:$F$102,1),0)</f>
        <v/>
      </c>
      <c r="S2189" s="9">
        <f>IF(R2189=0,Data!Y2189+$I$13,IF(R2189&gt;=99,Data!Y2189+$I$14,INDEX($E$4:$E$102,R2189)+(Data!Y2189-INDEX($F$4:$F$102,R2189))/(INDEX($F$4:$F$102,R2189+1)-INDEX($F$4:$F$102,R2189))*(INDEX($E$4:$E$102,R2189+1)-INDEX($E$4:$E$102,R2189))))</f>
        <v/>
      </c>
    </row>
    <row r="2190">
      <c r="K2190" s="14">
        <f>Data!A2190</f>
        <v/>
      </c>
      <c r="L2190" s="12">
        <f>IF(Occurrence!J2190&lt;=0,-1,IFERROR(MATCH(Occurrence!J2190,$D$4:$D$102,1),0))</f>
        <v/>
      </c>
      <c r="M2190" s="9">
        <f>IF(L2190&lt;0,0,IF(L2190=0,Occurrence!J2190*$I$11,IF(L2190&gt;=99,Occurrence!J2190*$I$12,INDEX($C$4:$C$102,L2190)+(Occurrence!J2190-INDEX($D$4:$D$102,L2190))/(INDEX($D$4:$D$102,L2190+1)-INDEX($D$4:$D$102,L2190))*(INDEX($C$4:$C$102,L2190+1)-INDEX($C$4:$C$102,L2190)))))</f>
        <v/>
      </c>
      <c r="N2190" s="12">
        <f>IF(Occurrence!K2190&lt;=0,-1,IFERROR(MATCH(Occurrence!K2190,$D$4:$D$102,1),0))</f>
        <v/>
      </c>
      <c r="O2190" s="9">
        <f>IF(N2190&lt;0,0,IF(N2190=0,Occurrence!K2190*$I$11,IF(N2190&gt;=99,Occurrence!K2190*$I$12,INDEX($C$4:$C$102,N2190)+(Occurrence!K2190-INDEX($D$4:$D$102,N2190))/(INDEX($D$4:$D$102,N2190+1)-INDEX($D$4:$D$102,N2190))*(INDEX($C$4:$C$102,N2190+1)-INDEX($C$4:$C$102,N2190)))))</f>
        <v/>
      </c>
      <c r="P2190" s="12">
        <f>IFERROR(MATCH(Data!X2190,$F$4:$F$102,1),0)</f>
        <v/>
      </c>
      <c r="Q2190" s="9">
        <f>IF(P2190=0,Data!X2190+$I$13,IF(P2190&gt;=99,Data!X2190+$I$14,INDEX($E$4:$E$102,P2190)+(Data!X2190-INDEX($F$4:$F$102,P2190))/(INDEX($F$4:$F$102,P2190+1)-INDEX($F$4:$F$102,P2190))*(INDEX($E$4:$E$102,P2190+1)-INDEX($E$4:$E$102,P2190))))</f>
        <v/>
      </c>
      <c r="R2190" s="12">
        <f>IFERROR(MATCH(Data!Y2190,$F$4:$F$102,1),0)</f>
        <v/>
      </c>
      <c r="S2190" s="9">
        <f>IF(R2190=0,Data!Y2190+$I$13,IF(R2190&gt;=99,Data!Y2190+$I$14,INDEX($E$4:$E$102,R2190)+(Data!Y2190-INDEX($F$4:$F$102,R2190))/(INDEX($F$4:$F$102,R2190+1)-INDEX($F$4:$F$102,R2190))*(INDEX($E$4:$E$102,R2190+1)-INDEX($E$4:$E$102,R2190))))</f>
        <v/>
      </c>
    </row>
    <row r="2191">
      <c r="K2191" s="14">
        <f>Data!A2191</f>
        <v/>
      </c>
      <c r="L2191" s="12">
        <f>IF(Occurrence!J2191&lt;=0,-1,IFERROR(MATCH(Occurrence!J2191,$D$4:$D$102,1),0))</f>
        <v/>
      </c>
      <c r="M2191" s="9">
        <f>IF(L2191&lt;0,0,IF(L2191=0,Occurrence!J2191*$I$11,IF(L2191&gt;=99,Occurrence!J2191*$I$12,INDEX($C$4:$C$102,L2191)+(Occurrence!J2191-INDEX($D$4:$D$102,L2191))/(INDEX($D$4:$D$102,L2191+1)-INDEX($D$4:$D$102,L2191))*(INDEX($C$4:$C$102,L2191+1)-INDEX($C$4:$C$102,L2191)))))</f>
        <v/>
      </c>
      <c r="N2191" s="12">
        <f>IF(Occurrence!K2191&lt;=0,-1,IFERROR(MATCH(Occurrence!K2191,$D$4:$D$102,1),0))</f>
        <v/>
      </c>
      <c r="O2191" s="9">
        <f>IF(N2191&lt;0,0,IF(N2191=0,Occurrence!K2191*$I$11,IF(N2191&gt;=99,Occurrence!K2191*$I$12,INDEX($C$4:$C$102,N2191)+(Occurrence!K2191-INDEX($D$4:$D$102,N2191))/(INDEX($D$4:$D$102,N2191+1)-INDEX($D$4:$D$102,N2191))*(INDEX($C$4:$C$102,N2191+1)-INDEX($C$4:$C$102,N2191)))))</f>
        <v/>
      </c>
      <c r="P2191" s="12">
        <f>IFERROR(MATCH(Data!X2191,$F$4:$F$102,1),0)</f>
        <v/>
      </c>
      <c r="Q2191" s="9">
        <f>IF(P2191=0,Data!X2191+$I$13,IF(P2191&gt;=99,Data!X2191+$I$14,INDEX($E$4:$E$102,P2191)+(Data!X2191-INDEX($F$4:$F$102,P2191))/(INDEX($F$4:$F$102,P2191+1)-INDEX($F$4:$F$102,P2191))*(INDEX($E$4:$E$102,P2191+1)-INDEX($E$4:$E$102,P2191))))</f>
        <v/>
      </c>
      <c r="R2191" s="12">
        <f>IFERROR(MATCH(Data!Y2191,$F$4:$F$102,1),0)</f>
        <v/>
      </c>
      <c r="S2191" s="9">
        <f>IF(R2191=0,Data!Y2191+$I$13,IF(R2191&gt;=99,Data!Y2191+$I$14,INDEX($E$4:$E$102,R2191)+(Data!Y2191-INDEX($F$4:$F$102,R2191))/(INDEX($F$4:$F$102,R2191+1)-INDEX($F$4:$F$102,R2191))*(INDEX($E$4:$E$102,R2191+1)-INDEX($E$4:$E$102,R2191))))</f>
        <v/>
      </c>
    </row>
    <row r="2192">
      <c r="K2192" s="14">
        <f>Data!A2192</f>
        <v/>
      </c>
      <c r="L2192" s="12">
        <f>IF(Occurrence!J2192&lt;=0,-1,IFERROR(MATCH(Occurrence!J2192,$D$4:$D$102,1),0))</f>
        <v/>
      </c>
      <c r="M2192" s="9">
        <f>IF(L2192&lt;0,0,IF(L2192=0,Occurrence!J2192*$I$11,IF(L2192&gt;=99,Occurrence!J2192*$I$12,INDEX($C$4:$C$102,L2192)+(Occurrence!J2192-INDEX($D$4:$D$102,L2192))/(INDEX($D$4:$D$102,L2192+1)-INDEX($D$4:$D$102,L2192))*(INDEX($C$4:$C$102,L2192+1)-INDEX($C$4:$C$102,L2192)))))</f>
        <v/>
      </c>
      <c r="N2192" s="12">
        <f>IF(Occurrence!K2192&lt;=0,-1,IFERROR(MATCH(Occurrence!K2192,$D$4:$D$102,1),0))</f>
        <v/>
      </c>
      <c r="O2192" s="9">
        <f>IF(N2192&lt;0,0,IF(N2192=0,Occurrence!K2192*$I$11,IF(N2192&gt;=99,Occurrence!K2192*$I$12,INDEX($C$4:$C$102,N2192)+(Occurrence!K2192-INDEX($D$4:$D$102,N2192))/(INDEX($D$4:$D$102,N2192+1)-INDEX($D$4:$D$102,N2192))*(INDEX($C$4:$C$102,N2192+1)-INDEX($C$4:$C$102,N2192)))))</f>
        <v/>
      </c>
      <c r="P2192" s="12">
        <f>IFERROR(MATCH(Data!X2192,$F$4:$F$102,1),0)</f>
        <v/>
      </c>
      <c r="Q2192" s="9">
        <f>IF(P2192=0,Data!X2192+$I$13,IF(P2192&gt;=99,Data!X2192+$I$14,INDEX($E$4:$E$102,P2192)+(Data!X2192-INDEX($F$4:$F$102,P2192))/(INDEX($F$4:$F$102,P2192+1)-INDEX($F$4:$F$102,P2192))*(INDEX($E$4:$E$102,P2192+1)-INDEX($E$4:$E$102,P2192))))</f>
        <v/>
      </c>
      <c r="R2192" s="12">
        <f>IFERROR(MATCH(Data!Y2192,$F$4:$F$102,1),0)</f>
        <v/>
      </c>
      <c r="S2192" s="9">
        <f>IF(R2192=0,Data!Y2192+$I$13,IF(R2192&gt;=99,Data!Y2192+$I$14,INDEX($E$4:$E$102,R2192)+(Data!Y2192-INDEX($F$4:$F$102,R2192))/(INDEX($F$4:$F$102,R2192+1)-INDEX($F$4:$F$102,R2192))*(INDEX($E$4:$E$102,R2192+1)-INDEX($E$4:$E$102,R2192))))</f>
        <v/>
      </c>
    </row>
    <row r="2193">
      <c r="K2193" s="14">
        <f>Data!A2193</f>
        <v/>
      </c>
      <c r="L2193" s="12">
        <f>IF(Occurrence!J2193&lt;=0,-1,IFERROR(MATCH(Occurrence!J2193,$D$4:$D$102,1),0))</f>
        <v/>
      </c>
      <c r="M2193" s="9">
        <f>IF(L2193&lt;0,0,IF(L2193=0,Occurrence!J2193*$I$11,IF(L2193&gt;=99,Occurrence!J2193*$I$12,INDEX($C$4:$C$102,L2193)+(Occurrence!J2193-INDEX($D$4:$D$102,L2193))/(INDEX($D$4:$D$102,L2193+1)-INDEX($D$4:$D$102,L2193))*(INDEX($C$4:$C$102,L2193+1)-INDEX($C$4:$C$102,L2193)))))</f>
        <v/>
      </c>
      <c r="N2193" s="12">
        <f>IF(Occurrence!K2193&lt;=0,-1,IFERROR(MATCH(Occurrence!K2193,$D$4:$D$102,1),0))</f>
        <v/>
      </c>
      <c r="O2193" s="9">
        <f>IF(N2193&lt;0,0,IF(N2193=0,Occurrence!K2193*$I$11,IF(N2193&gt;=99,Occurrence!K2193*$I$12,INDEX($C$4:$C$102,N2193)+(Occurrence!K2193-INDEX($D$4:$D$102,N2193))/(INDEX($D$4:$D$102,N2193+1)-INDEX($D$4:$D$102,N2193))*(INDEX($C$4:$C$102,N2193+1)-INDEX($C$4:$C$102,N2193)))))</f>
        <v/>
      </c>
      <c r="P2193" s="12">
        <f>IFERROR(MATCH(Data!X2193,$F$4:$F$102,1),0)</f>
        <v/>
      </c>
      <c r="Q2193" s="9">
        <f>IF(P2193=0,Data!X2193+$I$13,IF(P2193&gt;=99,Data!X2193+$I$14,INDEX($E$4:$E$102,P2193)+(Data!X2193-INDEX($F$4:$F$102,P2193))/(INDEX($F$4:$F$102,P2193+1)-INDEX($F$4:$F$102,P2193))*(INDEX($E$4:$E$102,P2193+1)-INDEX($E$4:$E$102,P2193))))</f>
        <v/>
      </c>
      <c r="R2193" s="12">
        <f>IFERROR(MATCH(Data!Y2193,$F$4:$F$102,1),0)</f>
        <v/>
      </c>
      <c r="S2193" s="9">
        <f>IF(R2193=0,Data!Y2193+$I$13,IF(R2193&gt;=99,Data!Y2193+$I$14,INDEX($E$4:$E$102,R2193)+(Data!Y2193-INDEX($F$4:$F$102,R2193))/(INDEX($F$4:$F$102,R2193+1)-INDEX($F$4:$F$102,R2193))*(INDEX($E$4:$E$102,R2193+1)-INDEX($E$4:$E$102,R2193))))</f>
        <v/>
      </c>
    </row>
    <row r="2194">
      <c r="K2194" s="14">
        <f>Data!A2194</f>
        <v/>
      </c>
      <c r="L2194" s="12">
        <f>IF(Occurrence!J2194&lt;=0,-1,IFERROR(MATCH(Occurrence!J2194,$D$4:$D$102,1),0))</f>
        <v/>
      </c>
      <c r="M2194" s="9">
        <f>IF(L2194&lt;0,0,IF(L2194=0,Occurrence!J2194*$I$11,IF(L2194&gt;=99,Occurrence!J2194*$I$12,INDEX($C$4:$C$102,L2194)+(Occurrence!J2194-INDEX($D$4:$D$102,L2194))/(INDEX($D$4:$D$102,L2194+1)-INDEX($D$4:$D$102,L2194))*(INDEX($C$4:$C$102,L2194+1)-INDEX($C$4:$C$102,L2194)))))</f>
        <v/>
      </c>
      <c r="N2194" s="12">
        <f>IF(Occurrence!K2194&lt;=0,-1,IFERROR(MATCH(Occurrence!K2194,$D$4:$D$102,1),0))</f>
        <v/>
      </c>
      <c r="O2194" s="9">
        <f>IF(N2194&lt;0,0,IF(N2194=0,Occurrence!K2194*$I$11,IF(N2194&gt;=99,Occurrence!K2194*$I$12,INDEX($C$4:$C$102,N2194)+(Occurrence!K2194-INDEX($D$4:$D$102,N2194))/(INDEX($D$4:$D$102,N2194+1)-INDEX($D$4:$D$102,N2194))*(INDEX($C$4:$C$102,N2194+1)-INDEX($C$4:$C$102,N2194)))))</f>
        <v/>
      </c>
      <c r="P2194" s="12">
        <f>IFERROR(MATCH(Data!X2194,$F$4:$F$102,1),0)</f>
        <v/>
      </c>
      <c r="Q2194" s="9">
        <f>IF(P2194=0,Data!X2194+$I$13,IF(P2194&gt;=99,Data!X2194+$I$14,INDEX($E$4:$E$102,P2194)+(Data!X2194-INDEX($F$4:$F$102,P2194))/(INDEX($F$4:$F$102,P2194+1)-INDEX($F$4:$F$102,P2194))*(INDEX($E$4:$E$102,P2194+1)-INDEX($E$4:$E$102,P2194))))</f>
        <v/>
      </c>
      <c r="R2194" s="12">
        <f>IFERROR(MATCH(Data!Y2194,$F$4:$F$102,1),0)</f>
        <v/>
      </c>
      <c r="S2194" s="9">
        <f>IF(R2194=0,Data!Y2194+$I$13,IF(R2194&gt;=99,Data!Y2194+$I$14,INDEX($E$4:$E$102,R2194)+(Data!Y2194-INDEX($F$4:$F$102,R2194))/(INDEX($F$4:$F$102,R2194+1)-INDEX($F$4:$F$102,R2194))*(INDEX($E$4:$E$102,R2194+1)-INDEX($E$4:$E$102,R2194))))</f>
        <v/>
      </c>
    </row>
    <row r="2195">
      <c r="K2195" s="14">
        <f>Data!A2195</f>
        <v/>
      </c>
      <c r="L2195" s="12">
        <f>IF(Occurrence!J2195&lt;=0,-1,IFERROR(MATCH(Occurrence!J2195,$D$4:$D$102,1),0))</f>
        <v/>
      </c>
      <c r="M2195" s="9">
        <f>IF(L2195&lt;0,0,IF(L2195=0,Occurrence!J2195*$I$11,IF(L2195&gt;=99,Occurrence!J2195*$I$12,INDEX($C$4:$C$102,L2195)+(Occurrence!J2195-INDEX($D$4:$D$102,L2195))/(INDEX($D$4:$D$102,L2195+1)-INDEX($D$4:$D$102,L2195))*(INDEX($C$4:$C$102,L2195+1)-INDEX($C$4:$C$102,L2195)))))</f>
        <v/>
      </c>
      <c r="N2195" s="12">
        <f>IF(Occurrence!K2195&lt;=0,-1,IFERROR(MATCH(Occurrence!K2195,$D$4:$D$102,1),0))</f>
        <v/>
      </c>
      <c r="O2195" s="9">
        <f>IF(N2195&lt;0,0,IF(N2195=0,Occurrence!K2195*$I$11,IF(N2195&gt;=99,Occurrence!K2195*$I$12,INDEX($C$4:$C$102,N2195)+(Occurrence!K2195-INDEX($D$4:$D$102,N2195))/(INDEX($D$4:$D$102,N2195+1)-INDEX($D$4:$D$102,N2195))*(INDEX($C$4:$C$102,N2195+1)-INDEX($C$4:$C$102,N2195)))))</f>
        <v/>
      </c>
      <c r="P2195" s="12">
        <f>IFERROR(MATCH(Data!X2195,$F$4:$F$102,1),0)</f>
        <v/>
      </c>
      <c r="Q2195" s="9">
        <f>IF(P2195=0,Data!X2195+$I$13,IF(P2195&gt;=99,Data!X2195+$I$14,INDEX($E$4:$E$102,P2195)+(Data!X2195-INDEX($F$4:$F$102,P2195))/(INDEX($F$4:$F$102,P2195+1)-INDEX($F$4:$F$102,P2195))*(INDEX($E$4:$E$102,P2195+1)-INDEX($E$4:$E$102,P2195))))</f>
        <v/>
      </c>
      <c r="R2195" s="12">
        <f>IFERROR(MATCH(Data!Y2195,$F$4:$F$102,1),0)</f>
        <v/>
      </c>
      <c r="S2195" s="9">
        <f>IF(R2195=0,Data!Y2195+$I$13,IF(R2195&gt;=99,Data!Y2195+$I$14,INDEX($E$4:$E$102,R2195)+(Data!Y2195-INDEX($F$4:$F$102,R2195))/(INDEX($F$4:$F$102,R2195+1)-INDEX($F$4:$F$102,R2195))*(INDEX($E$4:$E$102,R2195+1)-INDEX($E$4:$E$102,R2195))))</f>
        <v/>
      </c>
    </row>
    <row r="2196">
      <c r="K2196" s="14">
        <f>Data!A2196</f>
        <v/>
      </c>
      <c r="L2196" s="12">
        <f>IF(Occurrence!J2196&lt;=0,-1,IFERROR(MATCH(Occurrence!J2196,$D$4:$D$102,1),0))</f>
        <v/>
      </c>
      <c r="M2196" s="9">
        <f>IF(L2196&lt;0,0,IF(L2196=0,Occurrence!J2196*$I$11,IF(L2196&gt;=99,Occurrence!J2196*$I$12,INDEX($C$4:$C$102,L2196)+(Occurrence!J2196-INDEX($D$4:$D$102,L2196))/(INDEX($D$4:$D$102,L2196+1)-INDEX($D$4:$D$102,L2196))*(INDEX($C$4:$C$102,L2196+1)-INDEX($C$4:$C$102,L2196)))))</f>
        <v/>
      </c>
      <c r="N2196" s="12">
        <f>IF(Occurrence!K2196&lt;=0,-1,IFERROR(MATCH(Occurrence!K2196,$D$4:$D$102,1),0))</f>
        <v/>
      </c>
      <c r="O2196" s="9">
        <f>IF(N2196&lt;0,0,IF(N2196=0,Occurrence!K2196*$I$11,IF(N2196&gt;=99,Occurrence!K2196*$I$12,INDEX($C$4:$C$102,N2196)+(Occurrence!K2196-INDEX($D$4:$D$102,N2196))/(INDEX($D$4:$D$102,N2196+1)-INDEX($D$4:$D$102,N2196))*(INDEX($C$4:$C$102,N2196+1)-INDEX($C$4:$C$102,N2196)))))</f>
        <v/>
      </c>
      <c r="P2196" s="12">
        <f>IFERROR(MATCH(Data!X2196,$F$4:$F$102,1),0)</f>
        <v/>
      </c>
      <c r="Q2196" s="9">
        <f>IF(P2196=0,Data!X2196+$I$13,IF(P2196&gt;=99,Data!X2196+$I$14,INDEX($E$4:$E$102,P2196)+(Data!X2196-INDEX($F$4:$F$102,P2196))/(INDEX($F$4:$F$102,P2196+1)-INDEX($F$4:$F$102,P2196))*(INDEX($E$4:$E$102,P2196+1)-INDEX($E$4:$E$102,P2196))))</f>
        <v/>
      </c>
      <c r="R2196" s="12">
        <f>IFERROR(MATCH(Data!Y2196,$F$4:$F$102,1),0)</f>
        <v/>
      </c>
      <c r="S2196" s="9">
        <f>IF(R2196=0,Data!Y2196+$I$13,IF(R2196&gt;=99,Data!Y2196+$I$14,INDEX($E$4:$E$102,R2196)+(Data!Y2196-INDEX($F$4:$F$102,R2196))/(INDEX($F$4:$F$102,R2196+1)-INDEX($F$4:$F$102,R2196))*(INDEX($E$4:$E$102,R2196+1)-INDEX($E$4:$E$102,R2196))))</f>
        <v/>
      </c>
    </row>
    <row r="2197">
      <c r="K2197" s="14">
        <f>Data!A2197</f>
        <v/>
      </c>
      <c r="L2197" s="12">
        <f>IF(Occurrence!J2197&lt;=0,-1,IFERROR(MATCH(Occurrence!J2197,$D$4:$D$102,1),0))</f>
        <v/>
      </c>
      <c r="M2197" s="9">
        <f>IF(L2197&lt;0,0,IF(L2197=0,Occurrence!J2197*$I$11,IF(L2197&gt;=99,Occurrence!J2197*$I$12,INDEX($C$4:$C$102,L2197)+(Occurrence!J2197-INDEX($D$4:$D$102,L2197))/(INDEX($D$4:$D$102,L2197+1)-INDEX($D$4:$D$102,L2197))*(INDEX($C$4:$C$102,L2197+1)-INDEX($C$4:$C$102,L2197)))))</f>
        <v/>
      </c>
      <c r="N2197" s="12">
        <f>IF(Occurrence!K2197&lt;=0,-1,IFERROR(MATCH(Occurrence!K2197,$D$4:$D$102,1),0))</f>
        <v/>
      </c>
      <c r="O2197" s="9">
        <f>IF(N2197&lt;0,0,IF(N2197=0,Occurrence!K2197*$I$11,IF(N2197&gt;=99,Occurrence!K2197*$I$12,INDEX($C$4:$C$102,N2197)+(Occurrence!K2197-INDEX($D$4:$D$102,N2197))/(INDEX($D$4:$D$102,N2197+1)-INDEX($D$4:$D$102,N2197))*(INDEX($C$4:$C$102,N2197+1)-INDEX($C$4:$C$102,N2197)))))</f>
        <v/>
      </c>
      <c r="P2197" s="12">
        <f>IFERROR(MATCH(Data!X2197,$F$4:$F$102,1),0)</f>
        <v/>
      </c>
      <c r="Q2197" s="9">
        <f>IF(P2197=0,Data!X2197+$I$13,IF(P2197&gt;=99,Data!X2197+$I$14,INDEX($E$4:$E$102,P2197)+(Data!X2197-INDEX($F$4:$F$102,P2197))/(INDEX($F$4:$F$102,P2197+1)-INDEX($F$4:$F$102,P2197))*(INDEX($E$4:$E$102,P2197+1)-INDEX($E$4:$E$102,P2197))))</f>
        <v/>
      </c>
      <c r="R2197" s="12">
        <f>IFERROR(MATCH(Data!Y2197,$F$4:$F$102,1),0)</f>
        <v/>
      </c>
      <c r="S2197" s="9">
        <f>IF(R2197=0,Data!Y2197+$I$13,IF(R2197&gt;=99,Data!Y2197+$I$14,INDEX($E$4:$E$102,R2197)+(Data!Y2197-INDEX($F$4:$F$102,R2197))/(INDEX($F$4:$F$102,R2197+1)-INDEX($F$4:$F$102,R2197))*(INDEX($E$4:$E$102,R2197+1)-INDEX($E$4:$E$102,R2197))))</f>
        <v/>
      </c>
    </row>
    <row r="2198">
      <c r="K2198" s="14">
        <f>Data!A2198</f>
        <v/>
      </c>
      <c r="L2198" s="12">
        <f>IF(Occurrence!J2198&lt;=0,-1,IFERROR(MATCH(Occurrence!J2198,$D$4:$D$102,1),0))</f>
        <v/>
      </c>
      <c r="M2198" s="9">
        <f>IF(L2198&lt;0,0,IF(L2198=0,Occurrence!J2198*$I$11,IF(L2198&gt;=99,Occurrence!J2198*$I$12,INDEX($C$4:$C$102,L2198)+(Occurrence!J2198-INDEX($D$4:$D$102,L2198))/(INDEX($D$4:$D$102,L2198+1)-INDEX($D$4:$D$102,L2198))*(INDEX($C$4:$C$102,L2198+1)-INDEX($C$4:$C$102,L2198)))))</f>
        <v/>
      </c>
      <c r="N2198" s="12">
        <f>IF(Occurrence!K2198&lt;=0,-1,IFERROR(MATCH(Occurrence!K2198,$D$4:$D$102,1),0))</f>
        <v/>
      </c>
      <c r="O2198" s="9">
        <f>IF(N2198&lt;0,0,IF(N2198=0,Occurrence!K2198*$I$11,IF(N2198&gt;=99,Occurrence!K2198*$I$12,INDEX($C$4:$C$102,N2198)+(Occurrence!K2198-INDEX($D$4:$D$102,N2198))/(INDEX($D$4:$D$102,N2198+1)-INDEX($D$4:$D$102,N2198))*(INDEX($C$4:$C$102,N2198+1)-INDEX($C$4:$C$102,N2198)))))</f>
        <v/>
      </c>
      <c r="P2198" s="12">
        <f>IFERROR(MATCH(Data!X2198,$F$4:$F$102,1),0)</f>
        <v/>
      </c>
      <c r="Q2198" s="9">
        <f>IF(P2198=0,Data!X2198+$I$13,IF(P2198&gt;=99,Data!X2198+$I$14,INDEX($E$4:$E$102,P2198)+(Data!X2198-INDEX($F$4:$F$102,P2198))/(INDEX($F$4:$F$102,P2198+1)-INDEX($F$4:$F$102,P2198))*(INDEX($E$4:$E$102,P2198+1)-INDEX($E$4:$E$102,P2198))))</f>
        <v/>
      </c>
      <c r="R2198" s="12">
        <f>IFERROR(MATCH(Data!Y2198,$F$4:$F$102,1),0)</f>
        <v/>
      </c>
      <c r="S2198" s="9">
        <f>IF(R2198=0,Data!Y2198+$I$13,IF(R2198&gt;=99,Data!Y2198+$I$14,INDEX($E$4:$E$102,R2198)+(Data!Y2198-INDEX($F$4:$F$102,R2198))/(INDEX($F$4:$F$102,R2198+1)-INDEX($F$4:$F$102,R2198))*(INDEX($E$4:$E$102,R2198+1)-INDEX($E$4:$E$102,R2198))))</f>
        <v/>
      </c>
    </row>
    <row r="2199">
      <c r="K2199" s="14">
        <f>Data!A2199</f>
        <v/>
      </c>
      <c r="L2199" s="12">
        <f>IF(Occurrence!J2199&lt;=0,-1,IFERROR(MATCH(Occurrence!J2199,$D$4:$D$102,1),0))</f>
        <v/>
      </c>
      <c r="M2199" s="9">
        <f>IF(L2199&lt;0,0,IF(L2199=0,Occurrence!J2199*$I$11,IF(L2199&gt;=99,Occurrence!J2199*$I$12,INDEX($C$4:$C$102,L2199)+(Occurrence!J2199-INDEX($D$4:$D$102,L2199))/(INDEX($D$4:$D$102,L2199+1)-INDEX($D$4:$D$102,L2199))*(INDEX($C$4:$C$102,L2199+1)-INDEX($C$4:$C$102,L2199)))))</f>
        <v/>
      </c>
      <c r="N2199" s="12">
        <f>IF(Occurrence!K2199&lt;=0,-1,IFERROR(MATCH(Occurrence!K2199,$D$4:$D$102,1),0))</f>
        <v/>
      </c>
      <c r="O2199" s="9">
        <f>IF(N2199&lt;0,0,IF(N2199=0,Occurrence!K2199*$I$11,IF(N2199&gt;=99,Occurrence!K2199*$I$12,INDEX($C$4:$C$102,N2199)+(Occurrence!K2199-INDEX($D$4:$D$102,N2199))/(INDEX($D$4:$D$102,N2199+1)-INDEX($D$4:$D$102,N2199))*(INDEX($C$4:$C$102,N2199+1)-INDEX($C$4:$C$102,N2199)))))</f>
        <v/>
      </c>
      <c r="P2199" s="12">
        <f>IFERROR(MATCH(Data!X2199,$F$4:$F$102,1),0)</f>
        <v/>
      </c>
      <c r="Q2199" s="9">
        <f>IF(P2199=0,Data!X2199+$I$13,IF(P2199&gt;=99,Data!X2199+$I$14,INDEX($E$4:$E$102,P2199)+(Data!X2199-INDEX($F$4:$F$102,P2199))/(INDEX($F$4:$F$102,P2199+1)-INDEX($F$4:$F$102,P2199))*(INDEX($E$4:$E$102,P2199+1)-INDEX($E$4:$E$102,P2199))))</f>
        <v/>
      </c>
      <c r="R2199" s="12">
        <f>IFERROR(MATCH(Data!Y2199,$F$4:$F$102,1),0)</f>
        <v/>
      </c>
      <c r="S2199" s="9">
        <f>IF(R2199=0,Data!Y2199+$I$13,IF(R2199&gt;=99,Data!Y2199+$I$14,INDEX($E$4:$E$102,R2199)+(Data!Y2199-INDEX($F$4:$F$102,R2199))/(INDEX($F$4:$F$102,R2199+1)-INDEX($F$4:$F$102,R2199))*(INDEX($E$4:$E$102,R2199+1)-INDEX($E$4:$E$102,R2199))))</f>
        <v/>
      </c>
    </row>
    <row r="2200">
      <c r="K2200" s="14">
        <f>Data!A2200</f>
        <v/>
      </c>
      <c r="L2200" s="12">
        <f>IF(Occurrence!J2200&lt;=0,-1,IFERROR(MATCH(Occurrence!J2200,$D$4:$D$102,1),0))</f>
        <v/>
      </c>
      <c r="M2200" s="9">
        <f>IF(L2200&lt;0,0,IF(L2200=0,Occurrence!J2200*$I$11,IF(L2200&gt;=99,Occurrence!J2200*$I$12,INDEX($C$4:$C$102,L2200)+(Occurrence!J2200-INDEX($D$4:$D$102,L2200))/(INDEX($D$4:$D$102,L2200+1)-INDEX($D$4:$D$102,L2200))*(INDEX($C$4:$C$102,L2200+1)-INDEX($C$4:$C$102,L2200)))))</f>
        <v/>
      </c>
      <c r="N2200" s="12">
        <f>IF(Occurrence!K2200&lt;=0,-1,IFERROR(MATCH(Occurrence!K2200,$D$4:$D$102,1),0))</f>
        <v/>
      </c>
      <c r="O2200" s="9">
        <f>IF(N2200&lt;0,0,IF(N2200=0,Occurrence!K2200*$I$11,IF(N2200&gt;=99,Occurrence!K2200*$I$12,INDEX($C$4:$C$102,N2200)+(Occurrence!K2200-INDEX($D$4:$D$102,N2200))/(INDEX($D$4:$D$102,N2200+1)-INDEX($D$4:$D$102,N2200))*(INDEX($C$4:$C$102,N2200+1)-INDEX($C$4:$C$102,N2200)))))</f>
        <v/>
      </c>
      <c r="P2200" s="12">
        <f>IFERROR(MATCH(Data!X2200,$F$4:$F$102,1),0)</f>
        <v/>
      </c>
      <c r="Q2200" s="9">
        <f>IF(P2200=0,Data!X2200+$I$13,IF(P2200&gt;=99,Data!X2200+$I$14,INDEX($E$4:$E$102,P2200)+(Data!X2200-INDEX($F$4:$F$102,P2200))/(INDEX($F$4:$F$102,P2200+1)-INDEX($F$4:$F$102,P2200))*(INDEX($E$4:$E$102,P2200+1)-INDEX($E$4:$E$102,P2200))))</f>
        <v/>
      </c>
      <c r="R2200" s="12">
        <f>IFERROR(MATCH(Data!Y2200,$F$4:$F$102,1),0)</f>
        <v/>
      </c>
      <c r="S2200" s="9">
        <f>IF(R2200=0,Data!Y2200+$I$13,IF(R2200&gt;=99,Data!Y2200+$I$14,INDEX($E$4:$E$102,R2200)+(Data!Y2200-INDEX($F$4:$F$102,R2200))/(INDEX($F$4:$F$102,R2200+1)-INDEX($F$4:$F$102,R2200))*(INDEX($E$4:$E$102,R2200+1)-INDEX($E$4:$E$102,R2200))))</f>
        <v/>
      </c>
    </row>
    <row r="2201">
      <c r="K2201" s="14">
        <f>Data!A2201</f>
        <v/>
      </c>
      <c r="L2201" s="12">
        <f>IF(Occurrence!J2201&lt;=0,-1,IFERROR(MATCH(Occurrence!J2201,$D$4:$D$102,1),0))</f>
        <v/>
      </c>
      <c r="M2201" s="9">
        <f>IF(L2201&lt;0,0,IF(L2201=0,Occurrence!J2201*$I$11,IF(L2201&gt;=99,Occurrence!J2201*$I$12,INDEX($C$4:$C$102,L2201)+(Occurrence!J2201-INDEX($D$4:$D$102,L2201))/(INDEX($D$4:$D$102,L2201+1)-INDEX($D$4:$D$102,L2201))*(INDEX($C$4:$C$102,L2201+1)-INDEX($C$4:$C$102,L2201)))))</f>
        <v/>
      </c>
      <c r="N2201" s="12">
        <f>IF(Occurrence!K2201&lt;=0,-1,IFERROR(MATCH(Occurrence!K2201,$D$4:$D$102,1),0))</f>
        <v/>
      </c>
      <c r="O2201" s="9">
        <f>IF(N2201&lt;0,0,IF(N2201=0,Occurrence!K2201*$I$11,IF(N2201&gt;=99,Occurrence!K2201*$I$12,INDEX($C$4:$C$102,N2201)+(Occurrence!K2201-INDEX($D$4:$D$102,N2201))/(INDEX($D$4:$D$102,N2201+1)-INDEX($D$4:$D$102,N2201))*(INDEX($C$4:$C$102,N2201+1)-INDEX($C$4:$C$102,N2201)))))</f>
        <v/>
      </c>
      <c r="P2201" s="12">
        <f>IFERROR(MATCH(Data!X2201,$F$4:$F$102,1),0)</f>
        <v/>
      </c>
      <c r="Q2201" s="9">
        <f>IF(P2201=0,Data!X2201+$I$13,IF(P2201&gt;=99,Data!X2201+$I$14,INDEX($E$4:$E$102,P2201)+(Data!X2201-INDEX($F$4:$F$102,P2201))/(INDEX($F$4:$F$102,P2201+1)-INDEX($F$4:$F$102,P2201))*(INDEX($E$4:$E$102,P2201+1)-INDEX($E$4:$E$102,P2201))))</f>
        <v/>
      </c>
      <c r="R2201" s="12">
        <f>IFERROR(MATCH(Data!Y2201,$F$4:$F$102,1),0)</f>
        <v/>
      </c>
      <c r="S2201" s="9">
        <f>IF(R2201=0,Data!Y2201+$I$13,IF(R2201&gt;=99,Data!Y2201+$I$14,INDEX($E$4:$E$102,R2201)+(Data!Y2201-INDEX($F$4:$F$102,R2201))/(INDEX($F$4:$F$102,R2201+1)-INDEX($F$4:$F$102,R2201))*(INDEX($E$4:$E$102,R2201+1)-INDEX($E$4:$E$102,R2201))))</f>
        <v/>
      </c>
    </row>
    <row r="2202">
      <c r="K2202" s="14">
        <f>Data!A2202</f>
        <v/>
      </c>
      <c r="L2202" s="12">
        <f>IF(Occurrence!J2202&lt;=0,-1,IFERROR(MATCH(Occurrence!J2202,$D$4:$D$102,1),0))</f>
        <v/>
      </c>
      <c r="M2202" s="9">
        <f>IF(L2202&lt;0,0,IF(L2202=0,Occurrence!J2202*$I$11,IF(L2202&gt;=99,Occurrence!J2202*$I$12,INDEX($C$4:$C$102,L2202)+(Occurrence!J2202-INDEX($D$4:$D$102,L2202))/(INDEX($D$4:$D$102,L2202+1)-INDEX($D$4:$D$102,L2202))*(INDEX($C$4:$C$102,L2202+1)-INDEX($C$4:$C$102,L2202)))))</f>
        <v/>
      </c>
      <c r="N2202" s="12">
        <f>IF(Occurrence!K2202&lt;=0,-1,IFERROR(MATCH(Occurrence!K2202,$D$4:$D$102,1),0))</f>
        <v/>
      </c>
      <c r="O2202" s="9">
        <f>IF(N2202&lt;0,0,IF(N2202=0,Occurrence!K2202*$I$11,IF(N2202&gt;=99,Occurrence!K2202*$I$12,INDEX($C$4:$C$102,N2202)+(Occurrence!K2202-INDEX($D$4:$D$102,N2202))/(INDEX($D$4:$D$102,N2202+1)-INDEX($D$4:$D$102,N2202))*(INDEX($C$4:$C$102,N2202+1)-INDEX($C$4:$C$102,N2202)))))</f>
        <v/>
      </c>
      <c r="P2202" s="12">
        <f>IFERROR(MATCH(Data!X2202,$F$4:$F$102,1),0)</f>
        <v/>
      </c>
      <c r="Q2202" s="9">
        <f>IF(P2202=0,Data!X2202+$I$13,IF(P2202&gt;=99,Data!X2202+$I$14,INDEX($E$4:$E$102,P2202)+(Data!X2202-INDEX($F$4:$F$102,P2202))/(INDEX($F$4:$F$102,P2202+1)-INDEX($F$4:$F$102,P2202))*(INDEX($E$4:$E$102,P2202+1)-INDEX($E$4:$E$102,P2202))))</f>
        <v/>
      </c>
      <c r="R2202" s="12">
        <f>IFERROR(MATCH(Data!Y2202,$F$4:$F$102,1),0)</f>
        <v/>
      </c>
      <c r="S2202" s="9">
        <f>IF(R2202=0,Data!Y2202+$I$13,IF(R2202&gt;=99,Data!Y2202+$I$14,INDEX($E$4:$E$102,R2202)+(Data!Y2202-INDEX($F$4:$F$102,R2202))/(INDEX($F$4:$F$102,R2202+1)-INDEX($F$4:$F$102,R2202))*(INDEX($E$4:$E$102,R2202+1)-INDEX($E$4:$E$102,R2202))))</f>
        <v/>
      </c>
    </row>
    <row r="2203">
      <c r="K2203" s="14">
        <f>Data!A2203</f>
        <v/>
      </c>
      <c r="L2203" s="12">
        <f>IF(Occurrence!J2203&lt;=0,-1,IFERROR(MATCH(Occurrence!J2203,$D$4:$D$102,1),0))</f>
        <v/>
      </c>
      <c r="M2203" s="9">
        <f>IF(L2203&lt;0,0,IF(L2203=0,Occurrence!J2203*$I$11,IF(L2203&gt;=99,Occurrence!J2203*$I$12,INDEX($C$4:$C$102,L2203)+(Occurrence!J2203-INDEX($D$4:$D$102,L2203))/(INDEX($D$4:$D$102,L2203+1)-INDEX($D$4:$D$102,L2203))*(INDEX($C$4:$C$102,L2203+1)-INDEX($C$4:$C$102,L2203)))))</f>
        <v/>
      </c>
      <c r="N2203" s="12">
        <f>IF(Occurrence!K2203&lt;=0,-1,IFERROR(MATCH(Occurrence!K2203,$D$4:$D$102,1),0))</f>
        <v/>
      </c>
      <c r="O2203" s="9">
        <f>IF(N2203&lt;0,0,IF(N2203=0,Occurrence!K2203*$I$11,IF(N2203&gt;=99,Occurrence!K2203*$I$12,INDEX($C$4:$C$102,N2203)+(Occurrence!K2203-INDEX($D$4:$D$102,N2203))/(INDEX($D$4:$D$102,N2203+1)-INDEX($D$4:$D$102,N2203))*(INDEX($C$4:$C$102,N2203+1)-INDEX($C$4:$C$102,N2203)))))</f>
        <v/>
      </c>
      <c r="P2203" s="12">
        <f>IFERROR(MATCH(Data!X2203,$F$4:$F$102,1),0)</f>
        <v/>
      </c>
      <c r="Q2203" s="9">
        <f>IF(P2203=0,Data!X2203+$I$13,IF(P2203&gt;=99,Data!X2203+$I$14,INDEX($E$4:$E$102,P2203)+(Data!X2203-INDEX($F$4:$F$102,P2203))/(INDEX($F$4:$F$102,P2203+1)-INDEX($F$4:$F$102,P2203))*(INDEX($E$4:$E$102,P2203+1)-INDEX($E$4:$E$102,P2203))))</f>
        <v/>
      </c>
      <c r="R2203" s="12">
        <f>IFERROR(MATCH(Data!Y2203,$F$4:$F$102,1),0)</f>
        <v/>
      </c>
      <c r="S2203" s="9">
        <f>IF(R2203=0,Data!Y2203+$I$13,IF(R2203&gt;=99,Data!Y2203+$I$14,INDEX($E$4:$E$102,R2203)+(Data!Y2203-INDEX($F$4:$F$102,R2203))/(INDEX($F$4:$F$102,R2203+1)-INDEX($F$4:$F$102,R2203))*(INDEX($E$4:$E$102,R2203+1)-INDEX($E$4:$E$102,R2203))))</f>
        <v/>
      </c>
    </row>
    <row r="2204">
      <c r="K2204" s="14">
        <f>Data!A2204</f>
        <v/>
      </c>
      <c r="L2204" s="12">
        <f>IF(Occurrence!J2204&lt;=0,-1,IFERROR(MATCH(Occurrence!J2204,$D$4:$D$102,1),0))</f>
        <v/>
      </c>
      <c r="M2204" s="9">
        <f>IF(L2204&lt;0,0,IF(L2204=0,Occurrence!J2204*$I$11,IF(L2204&gt;=99,Occurrence!J2204*$I$12,INDEX($C$4:$C$102,L2204)+(Occurrence!J2204-INDEX($D$4:$D$102,L2204))/(INDEX($D$4:$D$102,L2204+1)-INDEX($D$4:$D$102,L2204))*(INDEX($C$4:$C$102,L2204+1)-INDEX($C$4:$C$102,L2204)))))</f>
        <v/>
      </c>
      <c r="N2204" s="12">
        <f>IF(Occurrence!K2204&lt;=0,-1,IFERROR(MATCH(Occurrence!K2204,$D$4:$D$102,1),0))</f>
        <v/>
      </c>
      <c r="O2204" s="9">
        <f>IF(N2204&lt;0,0,IF(N2204=0,Occurrence!K2204*$I$11,IF(N2204&gt;=99,Occurrence!K2204*$I$12,INDEX($C$4:$C$102,N2204)+(Occurrence!K2204-INDEX($D$4:$D$102,N2204))/(INDEX($D$4:$D$102,N2204+1)-INDEX($D$4:$D$102,N2204))*(INDEX($C$4:$C$102,N2204+1)-INDEX($C$4:$C$102,N2204)))))</f>
        <v/>
      </c>
      <c r="P2204" s="12">
        <f>IFERROR(MATCH(Data!X2204,$F$4:$F$102,1),0)</f>
        <v/>
      </c>
      <c r="Q2204" s="9">
        <f>IF(P2204=0,Data!X2204+$I$13,IF(P2204&gt;=99,Data!X2204+$I$14,INDEX($E$4:$E$102,P2204)+(Data!X2204-INDEX($F$4:$F$102,P2204))/(INDEX($F$4:$F$102,P2204+1)-INDEX($F$4:$F$102,P2204))*(INDEX($E$4:$E$102,P2204+1)-INDEX($E$4:$E$102,P2204))))</f>
        <v/>
      </c>
      <c r="R2204" s="12">
        <f>IFERROR(MATCH(Data!Y2204,$F$4:$F$102,1),0)</f>
        <v/>
      </c>
      <c r="S2204" s="9">
        <f>IF(R2204=0,Data!Y2204+$I$13,IF(R2204&gt;=99,Data!Y2204+$I$14,INDEX($E$4:$E$102,R2204)+(Data!Y2204-INDEX($F$4:$F$102,R2204))/(INDEX($F$4:$F$102,R2204+1)-INDEX($F$4:$F$102,R2204))*(INDEX($E$4:$E$102,R2204+1)-INDEX($E$4:$E$102,R2204))))</f>
        <v/>
      </c>
    </row>
    <row r="2205">
      <c r="K2205" s="14">
        <f>Data!A2205</f>
        <v/>
      </c>
      <c r="L2205" s="12">
        <f>IF(Occurrence!J2205&lt;=0,-1,IFERROR(MATCH(Occurrence!J2205,$D$4:$D$102,1),0))</f>
        <v/>
      </c>
      <c r="M2205" s="9">
        <f>IF(L2205&lt;0,0,IF(L2205=0,Occurrence!J2205*$I$11,IF(L2205&gt;=99,Occurrence!J2205*$I$12,INDEX($C$4:$C$102,L2205)+(Occurrence!J2205-INDEX($D$4:$D$102,L2205))/(INDEX($D$4:$D$102,L2205+1)-INDEX($D$4:$D$102,L2205))*(INDEX($C$4:$C$102,L2205+1)-INDEX($C$4:$C$102,L2205)))))</f>
        <v/>
      </c>
      <c r="N2205" s="12">
        <f>IF(Occurrence!K2205&lt;=0,-1,IFERROR(MATCH(Occurrence!K2205,$D$4:$D$102,1),0))</f>
        <v/>
      </c>
      <c r="O2205" s="9">
        <f>IF(N2205&lt;0,0,IF(N2205=0,Occurrence!K2205*$I$11,IF(N2205&gt;=99,Occurrence!K2205*$I$12,INDEX($C$4:$C$102,N2205)+(Occurrence!K2205-INDEX($D$4:$D$102,N2205))/(INDEX($D$4:$D$102,N2205+1)-INDEX($D$4:$D$102,N2205))*(INDEX($C$4:$C$102,N2205+1)-INDEX($C$4:$C$102,N2205)))))</f>
        <v/>
      </c>
      <c r="P2205" s="12">
        <f>IFERROR(MATCH(Data!X2205,$F$4:$F$102,1),0)</f>
        <v/>
      </c>
      <c r="Q2205" s="9">
        <f>IF(P2205=0,Data!X2205+$I$13,IF(P2205&gt;=99,Data!X2205+$I$14,INDEX($E$4:$E$102,P2205)+(Data!X2205-INDEX($F$4:$F$102,P2205))/(INDEX($F$4:$F$102,P2205+1)-INDEX($F$4:$F$102,P2205))*(INDEX($E$4:$E$102,P2205+1)-INDEX($E$4:$E$102,P2205))))</f>
        <v/>
      </c>
      <c r="R2205" s="12">
        <f>IFERROR(MATCH(Data!Y2205,$F$4:$F$102,1),0)</f>
        <v/>
      </c>
      <c r="S2205" s="9">
        <f>IF(R2205=0,Data!Y2205+$I$13,IF(R2205&gt;=99,Data!Y2205+$I$14,INDEX($E$4:$E$102,R2205)+(Data!Y2205-INDEX($F$4:$F$102,R2205))/(INDEX($F$4:$F$102,R2205+1)-INDEX($F$4:$F$102,R2205))*(INDEX($E$4:$E$102,R2205+1)-INDEX($E$4:$E$102,R2205))))</f>
        <v/>
      </c>
    </row>
    <row r="2206">
      <c r="K2206" s="14">
        <f>Data!A2206</f>
        <v/>
      </c>
      <c r="L2206" s="12">
        <f>IF(Occurrence!J2206&lt;=0,-1,IFERROR(MATCH(Occurrence!J2206,$D$4:$D$102,1),0))</f>
        <v/>
      </c>
      <c r="M2206" s="9">
        <f>IF(L2206&lt;0,0,IF(L2206=0,Occurrence!J2206*$I$11,IF(L2206&gt;=99,Occurrence!J2206*$I$12,INDEX($C$4:$C$102,L2206)+(Occurrence!J2206-INDEX($D$4:$D$102,L2206))/(INDEX($D$4:$D$102,L2206+1)-INDEX($D$4:$D$102,L2206))*(INDEX($C$4:$C$102,L2206+1)-INDEX($C$4:$C$102,L2206)))))</f>
        <v/>
      </c>
      <c r="N2206" s="12">
        <f>IF(Occurrence!K2206&lt;=0,-1,IFERROR(MATCH(Occurrence!K2206,$D$4:$D$102,1),0))</f>
        <v/>
      </c>
      <c r="O2206" s="9">
        <f>IF(N2206&lt;0,0,IF(N2206=0,Occurrence!K2206*$I$11,IF(N2206&gt;=99,Occurrence!K2206*$I$12,INDEX($C$4:$C$102,N2206)+(Occurrence!K2206-INDEX($D$4:$D$102,N2206))/(INDEX($D$4:$D$102,N2206+1)-INDEX($D$4:$D$102,N2206))*(INDEX($C$4:$C$102,N2206+1)-INDEX($C$4:$C$102,N2206)))))</f>
        <v/>
      </c>
      <c r="P2206" s="12">
        <f>IFERROR(MATCH(Data!X2206,$F$4:$F$102,1),0)</f>
        <v/>
      </c>
      <c r="Q2206" s="9">
        <f>IF(P2206=0,Data!X2206+$I$13,IF(P2206&gt;=99,Data!X2206+$I$14,INDEX($E$4:$E$102,P2206)+(Data!X2206-INDEX($F$4:$F$102,P2206))/(INDEX($F$4:$F$102,P2206+1)-INDEX($F$4:$F$102,P2206))*(INDEX($E$4:$E$102,P2206+1)-INDEX($E$4:$E$102,P2206))))</f>
        <v/>
      </c>
      <c r="R2206" s="12">
        <f>IFERROR(MATCH(Data!Y2206,$F$4:$F$102,1),0)</f>
        <v/>
      </c>
      <c r="S2206" s="9">
        <f>IF(R2206=0,Data!Y2206+$I$13,IF(R2206&gt;=99,Data!Y2206+$I$14,INDEX($E$4:$E$102,R2206)+(Data!Y2206-INDEX($F$4:$F$102,R2206))/(INDEX($F$4:$F$102,R2206+1)-INDEX($F$4:$F$102,R2206))*(INDEX($E$4:$E$102,R2206+1)-INDEX($E$4:$E$102,R2206))))</f>
        <v/>
      </c>
    </row>
    <row r="2207">
      <c r="K2207" s="14">
        <f>Data!A2207</f>
        <v/>
      </c>
      <c r="L2207" s="12">
        <f>IF(Occurrence!J2207&lt;=0,-1,IFERROR(MATCH(Occurrence!J2207,$D$4:$D$102,1),0))</f>
        <v/>
      </c>
      <c r="M2207" s="9">
        <f>IF(L2207&lt;0,0,IF(L2207=0,Occurrence!J2207*$I$11,IF(L2207&gt;=99,Occurrence!J2207*$I$12,INDEX($C$4:$C$102,L2207)+(Occurrence!J2207-INDEX($D$4:$D$102,L2207))/(INDEX($D$4:$D$102,L2207+1)-INDEX($D$4:$D$102,L2207))*(INDEX($C$4:$C$102,L2207+1)-INDEX($C$4:$C$102,L2207)))))</f>
        <v/>
      </c>
      <c r="N2207" s="12">
        <f>IF(Occurrence!K2207&lt;=0,-1,IFERROR(MATCH(Occurrence!K2207,$D$4:$D$102,1),0))</f>
        <v/>
      </c>
      <c r="O2207" s="9">
        <f>IF(N2207&lt;0,0,IF(N2207=0,Occurrence!K2207*$I$11,IF(N2207&gt;=99,Occurrence!K2207*$I$12,INDEX($C$4:$C$102,N2207)+(Occurrence!K2207-INDEX($D$4:$D$102,N2207))/(INDEX($D$4:$D$102,N2207+1)-INDEX($D$4:$D$102,N2207))*(INDEX($C$4:$C$102,N2207+1)-INDEX($C$4:$C$102,N2207)))))</f>
        <v/>
      </c>
      <c r="P2207" s="12">
        <f>IFERROR(MATCH(Data!X2207,$F$4:$F$102,1),0)</f>
        <v/>
      </c>
      <c r="Q2207" s="9">
        <f>IF(P2207=0,Data!X2207+$I$13,IF(P2207&gt;=99,Data!X2207+$I$14,INDEX($E$4:$E$102,P2207)+(Data!X2207-INDEX($F$4:$F$102,P2207))/(INDEX($F$4:$F$102,P2207+1)-INDEX($F$4:$F$102,P2207))*(INDEX($E$4:$E$102,P2207+1)-INDEX($E$4:$E$102,P2207))))</f>
        <v/>
      </c>
      <c r="R2207" s="12">
        <f>IFERROR(MATCH(Data!Y2207,$F$4:$F$102,1),0)</f>
        <v/>
      </c>
      <c r="S2207" s="9">
        <f>IF(R2207=0,Data!Y2207+$I$13,IF(R2207&gt;=99,Data!Y2207+$I$14,INDEX($E$4:$E$102,R2207)+(Data!Y2207-INDEX($F$4:$F$102,R2207))/(INDEX($F$4:$F$102,R2207+1)-INDEX($F$4:$F$102,R2207))*(INDEX($E$4:$E$102,R2207+1)-INDEX($E$4:$E$102,R2207))))</f>
        <v/>
      </c>
    </row>
    <row r="2208">
      <c r="K2208" s="14">
        <f>Data!A2208</f>
        <v/>
      </c>
      <c r="L2208" s="12">
        <f>IF(Occurrence!J2208&lt;=0,-1,IFERROR(MATCH(Occurrence!J2208,$D$4:$D$102,1),0))</f>
        <v/>
      </c>
      <c r="M2208" s="9">
        <f>IF(L2208&lt;0,0,IF(L2208=0,Occurrence!J2208*$I$11,IF(L2208&gt;=99,Occurrence!J2208*$I$12,INDEX($C$4:$C$102,L2208)+(Occurrence!J2208-INDEX($D$4:$D$102,L2208))/(INDEX($D$4:$D$102,L2208+1)-INDEX($D$4:$D$102,L2208))*(INDEX($C$4:$C$102,L2208+1)-INDEX($C$4:$C$102,L2208)))))</f>
        <v/>
      </c>
      <c r="N2208" s="12">
        <f>IF(Occurrence!K2208&lt;=0,-1,IFERROR(MATCH(Occurrence!K2208,$D$4:$D$102,1),0))</f>
        <v/>
      </c>
      <c r="O2208" s="9">
        <f>IF(N2208&lt;0,0,IF(N2208=0,Occurrence!K2208*$I$11,IF(N2208&gt;=99,Occurrence!K2208*$I$12,INDEX($C$4:$C$102,N2208)+(Occurrence!K2208-INDEX($D$4:$D$102,N2208))/(INDEX($D$4:$D$102,N2208+1)-INDEX($D$4:$D$102,N2208))*(INDEX($C$4:$C$102,N2208+1)-INDEX($C$4:$C$102,N2208)))))</f>
        <v/>
      </c>
      <c r="P2208" s="12">
        <f>IFERROR(MATCH(Data!X2208,$F$4:$F$102,1),0)</f>
        <v/>
      </c>
      <c r="Q2208" s="9">
        <f>IF(P2208=0,Data!X2208+$I$13,IF(P2208&gt;=99,Data!X2208+$I$14,INDEX($E$4:$E$102,P2208)+(Data!X2208-INDEX($F$4:$F$102,P2208))/(INDEX($F$4:$F$102,P2208+1)-INDEX($F$4:$F$102,P2208))*(INDEX($E$4:$E$102,P2208+1)-INDEX($E$4:$E$102,P2208))))</f>
        <v/>
      </c>
      <c r="R2208" s="12">
        <f>IFERROR(MATCH(Data!Y2208,$F$4:$F$102,1),0)</f>
        <v/>
      </c>
      <c r="S2208" s="9">
        <f>IF(R2208=0,Data!Y2208+$I$13,IF(R2208&gt;=99,Data!Y2208+$I$14,INDEX($E$4:$E$102,R2208)+(Data!Y2208-INDEX($F$4:$F$102,R2208))/(INDEX($F$4:$F$102,R2208+1)-INDEX($F$4:$F$102,R2208))*(INDEX($E$4:$E$102,R2208+1)-INDEX($E$4:$E$102,R2208))))</f>
        <v/>
      </c>
    </row>
    <row r="2209">
      <c r="K2209" s="14">
        <f>Data!A2209</f>
        <v/>
      </c>
      <c r="L2209" s="12">
        <f>IF(Occurrence!J2209&lt;=0,-1,IFERROR(MATCH(Occurrence!J2209,$D$4:$D$102,1),0))</f>
        <v/>
      </c>
      <c r="M2209" s="9">
        <f>IF(L2209&lt;0,0,IF(L2209=0,Occurrence!J2209*$I$11,IF(L2209&gt;=99,Occurrence!J2209*$I$12,INDEX($C$4:$C$102,L2209)+(Occurrence!J2209-INDEX($D$4:$D$102,L2209))/(INDEX($D$4:$D$102,L2209+1)-INDEX($D$4:$D$102,L2209))*(INDEX($C$4:$C$102,L2209+1)-INDEX($C$4:$C$102,L2209)))))</f>
        <v/>
      </c>
      <c r="N2209" s="12">
        <f>IF(Occurrence!K2209&lt;=0,-1,IFERROR(MATCH(Occurrence!K2209,$D$4:$D$102,1),0))</f>
        <v/>
      </c>
      <c r="O2209" s="9">
        <f>IF(N2209&lt;0,0,IF(N2209=0,Occurrence!K2209*$I$11,IF(N2209&gt;=99,Occurrence!K2209*$I$12,INDEX($C$4:$C$102,N2209)+(Occurrence!K2209-INDEX($D$4:$D$102,N2209))/(INDEX($D$4:$D$102,N2209+1)-INDEX($D$4:$D$102,N2209))*(INDEX($C$4:$C$102,N2209+1)-INDEX($C$4:$C$102,N2209)))))</f>
        <v/>
      </c>
      <c r="P2209" s="12">
        <f>IFERROR(MATCH(Data!X2209,$F$4:$F$102,1),0)</f>
        <v/>
      </c>
      <c r="Q2209" s="9">
        <f>IF(P2209=0,Data!X2209+$I$13,IF(P2209&gt;=99,Data!X2209+$I$14,INDEX($E$4:$E$102,P2209)+(Data!X2209-INDEX($F$4:$F$102,P2209))/(INDEX($F$4:$F$102,P2209+1)-INDEX($F$4:$F$102,P2209))*(INDEX($E$4:$E$102,P2209+1)-INDEX($E$4:$E$102,P2209))))</f>
        <v/>
      </c>
      <c r="R2209" s="12">
        <f>IFERROR(MATCH(Data!Y2209,$F$4:$F$102,1),0)</f>
        <v/>
      </c>
      <c r="S2209" s="9">
        <f>IF(R2209=0,Data!Y2209+$I$13,IF(R2209&gt;=99,Data!Y2209+$I$14,INDEX($E$4:$E$102,R2209)+(Data!Y2209-INDEX($F$4:$F$102,R2209))/(INDEX($F$4:$F$102,R2209+1)-INDEX($F$4:$F$102,R2209))*(INDEX($E$4:$E$102,R2209+1)-INDEX($E$4:$E$102,R2209))))</f>
        <v/>
      </c>
    </row>
    <row r="2210">
      <c r="K2210" s="14">
        <f>Data!A2210</f>
        <v/>
      </c>
      <c r="L2210" s="12">
        <f>IF(Occurrence!J2210&lt;=0,-1,IFERROR(MATCH(Occurrence!J2210,$D$4:$D$102,1),0))</f>
        <v/>
      </c>
      <c r="M2210" s="9">
        <f>IF(L2210&lt;0,0,IF(L2210=0,Occurrence!J2210*$I$11,IF(L2210&gt;=99,Occurrence!J2210*$I$12,INDEX($C$4:$C$102,L2210)+(Occurrence!J2210-INDEX($D$4:$D$102,L2210))/(INDEX($D$4:$D$102,L2210+1)-INDEX($D$4:$D$102,L2210))*(INDEX($C$4:$C$102,L2210+1)-INDEX($C$4:$C$102,L2210)))))</f>
        <v/>
      </c>
      <c r="N2210" s="12">
        <f>IF(Occurrence!K2210&lt;=0,-1,IFERROR(MATCH(Occurrence!K2210,$D$4:$D$102,1),0))</f>
        <v/>
      </c>
      <c r="O2210" s="9">
        <f>IF(N2210&lt;0,0,IF(N2210=0,Occurrence!K2210*$I$11,IF(N2210&gt;=99,Occurrence!K2210*$I$12,INDEX($C$4:$C$102,N2210)+(Occurrence!K2210-INDEX($D$4:$D$102,N2210))/(INDEX($D$4:$D$102,N2210+1)-INDEX($D$4:$D$102,N2210))*(INDEX($C$4:$C$102,N2210+1)-INDEX($C$4:$C$102,N2210)))))</f>
        <v/>
      </c>
      <c r="P2210" s="12">
        <f>IFERROR(MATCH(Data!X2210,$F$4:$F$102,1),0)</f>
        <v/>
      </c>
      <c r="Q2210" s="9">
        <f>IF(P2210=0,Data!X2210+$I$13,IF(P2210&gt;=99,Data!X2210+$I$14,INDEX($E$4:$E$102,P2210)+(Data!X2210-INDEX($F$4:$F$102,P2210))/(INDEX($F$4:$F$102,P2210+1)-INDEX($F$4:$F$102,P2210))*(INDEX($E$4:$E$102,P2210+1)-INDEX($E$4:$E$102,P2210))))</f>
        <v/>
      </c>
      <c r="R2210" s="12">
        <f>IFERROR(MATCH(Data!Y2210,$F$4:$F$102,1),0)</f>
        <v/>
      </c>
      <c r="S2210" s="9">
        <f>IF(R2210=0,Data!Y2210+$I$13,IF(R2210&gt;=99,Data!Y2210+$I$14,INDEX($E$4:$E$102,R2210)+(Data!Y2210-INDEX($F$4:$F$102,R2210))/(INDEX($F$4:$F$102,R2210+1)-INDEX($F$4:$F$102,R2210))*(INDEX($E$4:$E$102,R2210+1)-INDEX($E$4:$E$102,R2210))))</f>
        <v/>
      </c>
    </row>
    <row r="2211">
      <c r="K2211" s="14">
        <f>Data!A2211</f>
        <v/>
      </c>
      <c r="L2211" s="12">
        <f>IF(Occurrence!J2211&lt;=0,-1,IFERROR(MATCH(Occurrence!J2211,$D$4:$D$102,1),0))</f>
        <v/>
      </c>
      <c r="M2211" s="9">
        <f>IF(L2211&lt;0,0,IF(L2211=0,Occurrence!J2211*$I$11,IF(L2211&gt;=99,Occurrence!J2211*$I$12,INDEX($C$4:$C$102,L2211)+(Occurrence!J2211-INDEX($D$4:$D$102,L2211))/(INDEX($D$4:$D$102,L2211+1)-INDEX($D$4:$D$102,L2211))*(INDEX($C$4:$C$102,L2211+1)-INDEX($C$4:$C$102,L2211)))))</f>
        <v/>
      </c>
      <c r="N2211" s="12">
        <f>IF(Occurrence!K2211&lt;=0,-1,IFERROR(MATCH(Occurrence!K2211,$D$4:$D$102,1),0))</f>
        <v/>
      </c>
      <c r="O2211" s="9">
        <f>IF(N2211&lt;0,0,IF(N2211=0,Occurrence!K2211*$I$11,IF(N2211&gt;=99,Occurrence!K2211*$I$12,INDEX($C$4:$C$102,N2211)+(Occurrence!K2211-INDEX($D$4:$D$102,N2211))/(INDEX($D$4:$D$102,N2211+1)-INDEX($D$4:$D$102,N2211))*(INDEX($C$4:$C$102,N2211+1)-INDEX($C$4:$C$102,N2211)))))</f>
        <v/>
      </c>
      <c r="P2211" s="12">
        <f>IFERROR(MATCH(Data!X2211,$F$4:$F$102,1),0)</f>
        <v/>
      </c>
      <c r="Q2211" s="9">
        <f>IF(P2211=0,Data!X2211+$I$13,IF(P2211&gt;=99,Data!X2211+$I$14,INDEX($E$4:$E$102,P2211)+(Data!X2211-INDEX($F$4:$F$102,P2211))/(INDEX($F$4:$F$102,P2211+1)-INDEX($F$4:$F$102,P2211))*(INDEX($E$4:$E$102,P2211+1)-INDEX($E$4:$E$102,P2211))))</f>
        <v/>
      </c>
      <c r="R2211" s="12">
        <f>IFERROR(MATCH(Data!Y2211,$F$4:$F$102,1),0)</f>
        <v/>
      </c>
      <c r="S2211" s="9">
        <f>IF(R2211=0,Data!Y2211+$I$13,IF(R2211&gt;=99,Data!Y2211+$I$14,INDEX($E$4:$E$102,R2211)+(Data!Y2211-INDEX($F$4:$F$102,R2211))/(INDEX($F$4:$F$102,R2211+1)-INDEX($F$4:$F$102,R2211))*(INDEX($E$4:$E$102,R2211+1)-INDEX($E$4:$E$102,R2211))))</f>
        <v/>
      </c>
    </row>
    <row r="2212">
      <c r="K2212" s="14">
        <f>Data!A2212</f>
        <v/>
      </c>
      <c r="L2212" s="12">
        <f>IF(Occurrence!J2212&lt;=0,-1,IFERROR(MATCH(Occurrence!J2212,$D$4:$D$102,1),0))</f>
        <v/>
      </c>
      <c r="M2212" s="9">
        <f>IF(L2212&lt;0,0,IF(L2212=0,Occurrence!J2212*$I$11,IF(L2212&gt;=99,Occurrence!J2212*$I$12,INDEX($C$4:$C$102,L2212)+(Occurrence!J2212-INDEX($D$4:$D$102,L2212))/(INDEX($D$4:$D$102,L2212+1)-INDEX($D$4:$D$102,L2212))*(INDEX($C$4:$C$102,L2212+1)-INDEX($C$4:$C$102,L2212)))))</f>
        <v/>
      </c>
      <c r="N2212" s="12">
        <f>IF(Occurrence!K2212&lt;=0,-1,IFERROR(MATCH(Occurrence!K2212,$D$4:$D$102,1),0))</f>
        <v/>
      </c>
      <c r="O2212" s="9">
        <f>IF(N2212&lt;0,0,IF(N2212=0,Occurrence!K2212*$I$11,IF(N2212&gt;=99,Occurrence!K2212*$I$12,INDEX($C$4:$C$102,N2212)+(Occurrence!K2212-INDEX($D$4:$D$102,N2212))/(INDEX($D$4:$D$102,N2212+1)-INDEX($D$4:$D$102,N2212))*(INDEX($C$4:$C$102,N2212+1)-INDEX($C$4:$C$102,N2212)))))</f>
        <v/>
      </c>
      <c r="P2212" s="12">
        <f>IFERROR(MATCH(Data!X2212,$F$4:$F$102,1),0)</f>
        <v/>
      </c>
      <c r="Q2212" s="9">
        <f>IF(P2212=0,Data!X2212+$I$13,IF(P2212&gt;=99,Data!X2212+$I$14,INDEX($E$4:$E$102,P2212)+(Data!X2212-INDEX($F$4:$F$102,P2212))/(INDEX($F$4:$F$102,P2212+1)-INDEX($F$4:$F$102,P2212))*(INDEX($E$4:$E$102,P2212+1)-INDEX($E$4:$E$102,P2212))))</f>
        <v/>
      </c>
      <c r="R2212" s="12">
        <f>IFERROR(MATCH(Data!Y2212,$F$4:$F$102,1),0)</f>
        <v/>
      </c>
      <c r="S2212" s="9">
        <f>IF(R2212=0,Data!Y2212+$I$13,IF(R2212&gt;=99,Data!Y2212+$I$14,INDEX($E$4:$E$102,R2212)+(Data!Y2212-INDEX($F$4:$F$102,R2212))/(INDEX($F$4:$F$102,R2212+1)-INDEX($F$4:$F$102,R2212))*(INDEX($E$4:$E$102,R2212+1)-INDEX($E$4:$E$102,R2212))))</f>
        <v/>
      </c>
    </row>
    <row r="2213">
      <c r="K2213" s="14">
        <f>Data!A2213</f>
        <v/>
      </c>
      <c r="L2213" s="12">
        <f>IF(Occurrence!J2213&lt;=0,-1,IFERROR(MATCH(Occurrence!J2213,$D$4:$D$102,1),0))</f>
        <v/>
      </c>
      <c r="M2213" s="9">
        <f>IF(L2213&lt;0,0,IF(L2213=0,Occurrence!J2213*$I$11,IF(L2213&gt;=99,Occurrence!J2213*$I$12,INDEX($C$4:$C$102,L2213)+(Occurrence!J2213-INDEX($D$4:$D$102,L2213))/(INDEX($D$4:$D$102,L2213+1)-INDEX($D$4:$D$102,L2213))*(INDEX($C$4:$C$102,L2213+1)-INDEX($C$4:$C$102,L2213)))))</f>
        <v/>
      </c>
      <c r="N2213" s="12">
        <f>IF(Occurrence!K2213&lt;=0,-1,IFERROR(MATCH(Occurrence!K2213,$D$4:$D$102,1),0))</f>
        <v/>
      </c>
      <c r="O2213" s="9">
        <f>IF(N2213&lt;0,0,IF(N2213=0,Occurrence!K2213*$I$11,IF(N2213&gt;=99,Occurrence!K2213*$I$12,INDEX($C$4:$C$102,N2213)+(Occurrence!K2213-INDEX($D$4:$D$102,N2213))/(INDEX($D$4:$D$102,N2213+1)-INDEX($D$4:$D$102,N2213))*(INDEX($C$4:$C$102,N2213+1)-INDEX($C$4:$C$102,N2213)))))</f>
        <v/>
      </c>
      <c r="P2213" s="12">
        <f>IFERROR(MATCH(Data!X2213,$F$4:$F$102,1),0)</f>
        <v/>
      </c>
      <c r="Q2213" s="9">
        <f>IF(P2213=0,Data!X2213+$I$13,IF(P2213&gt;=99,Data!X2213+$I$14,INDEX($E$4:$E$102,P2213)+(Data!X2213-INDEX($F$4:$F$102,P2213))/(INDEX($F$4:$F$102,P2213+1)-INDEX($F$4:$F$102,P2213))*(INDEX($E$4:$E$102,P2213+1)-INDEX($E$4:$E$102,P2213))))</f>
        <v/>
      </c>
      <c r="R2213" s="12">
        <f>IFERROR(MATCH(Data!Y2213,$F$4:$F$102,1),0)</f>
        <v/>
      </c>
      <c r="S2213" s="9">
        <f>IF(R2213=0,Data!Y2213+$I$13,IF(R2213&gt;=99,Data!Y2213+$I$14,INDEX($E$4:$E$102,R2213)+(Data!Y2213-INDEX($F$4:$F$102,R2213))/(INDEX($F$4:$F$102,R2213+1)-INDEX($F$4:$F$102,R2213))*(INDEX($E$4:$E$102,R2213+1)-INDEX($E$4:$E$102,R2213))))</f>
        <v/>
      </c>
    </row>
    <row r="2214">
      <c r="K2214" s="14">
        <f>Data!A2214</f>
        <v/>
      </c>
      <c r="L2214" s="12">
        <f>IF(Occurrence!J2214&lt;=0,-1,IFERROR(MATCH(Occurrence!J2214,$D$4:$D$102,1),0))</f>
        <v/>
      </c>
      <c r="M2214" s="9">
        <f>IF(L2214&lt;0,0,IF(L2214=0,Occurrence!J2214*$I$11,IF(L2214&gt;=99,Occurrence!J2214*$I$12,INDEX($C$4:$C$102,L2214)+(Occurrence!J2214-INDEX($D$4:$D$102,L2214))/(INDEX($D$4:$D$102,L2214+1)-INDEX($D$4:$D$102,L2214))*(INDEX($C$4:$C$102,L2214+1)-INDEX($C$4:$C$102,L2214)))))</f>
        <v/>
      </c>
      <c r="N2214" s="12">
        <f>IF(Occurrence!K2214&lt;=0,-1,IFERROR(MATCH(Occurrence!K2214,$D$4:$D$102,1),0))</f>
        <v/>
      </c>
      <c r="O2214" s="9">
        <f>IF(N2214&lt;0,0,IF(N2214=0,Occurrence!K2214*$I$11,IF(N2214&gt;=99,Occurrence!K2214*$I$12,INDEX($C$4:$C$102,N2214)+(Occurrence!K2214-INDEX($D$4:$D$102,N2214))/(INDEX($D$4:$D$102,N2214+1)-INDEX($D$4:$D$102,N2214))*(INDEX($C$4:$C$102,N2214+1)-INDEX($C$4:$C$102,N2214)))))</f>
        <v/>
      </c>
      <c r="P2214" s="12">
        <f>IFERROR(MATCH(Data!X2214,$F$4:$F$102,1),0)</f>
        <v/>
      </c>
      <c r="Q2214" s="9">
        <f>IF(P2214=0,Data!X2214+$I$13,IF(P2214&gt;=99,Data!X2214+$I$14,INDEX($E$4:$E$102,P2214)+(Data!X2214-INDEX($F$4:$F$102,P2214))/(INDEX($F$4:$F$102,P2214+1)-INDEX($F$4:$F$102,P2214))*(INDEX($E$4:$E$102,P2214+1)-INDEX($E$4:$E$102,P2214))))</f>
        <v/>
      </c>
      <c r="R2214" s="12">
        <f>IFERROR(MATCH(Data!Y2214,$F$4:$F$102,1),0)</f>
        <v/>
      </c>
      <c r="S2214" s="9">
        <f>IF(R2214=0,Data!Y2214+$I$13,IF(R2214&gt;=99,Data!Y2214+$I$14,INDEX($E$4:$E$102,R2214)+(Data!Y2214-INDEX($F$4:$F$102,R2214))/(INDEX($F$4:$F$102,R2214+1)-INDEX($F$4:$F$102,R2214))*(INDEX($E$4:$E$102,R2214+1)-INDEX($E$4:$E$102,R2214))))</f>
        <v/>
      </c>
    </row>
    <row r="2215">
      <c r="K2215" s="14">
        <f>Data!A2215</f>
        <v/>
      </c>
      <c r="L2215" s="12">
        <f>IF(Occurrence!J2215&lt;=0,-1,IFERROR(MATCH(Occurrence!J2215,$D$4:$D$102,1),0))</f>
        <v/>
      </c>
      <c r="M2215" s="9">
        <f>IF(L2215&lt;0,0,IF(L2215=0,Occurrence!J2215*$I$11,IF(L2215&gt;=99,Occurrence!J2215*$I$12,INDEX($C$4:$C$102,L2215)+(Occurrence!J2215-INDEX($D$4:$D$102,L2215))/(INDEX($D$4:$D$102,L2215+1)-INDEX($D$4:$D$102,L2215))*(INDEX($C$4:$C$102,L2215+1)-INDEX($C$4:$C$102,L2215)))))</f>
        <v/>
      </c>
      <c r="N2215" s="12">
        <f>IF(Occurrence!K2215&lt;=0,-1,IFERROR(MATCH(Occurrence!K2215,$D$4:$D$102,1),0))</f>
        <v/>
      </c>
      <c r="O2215" s="9">
        <f>IF(N2215&lt;0,0,IF(N2215=0,Occurrence!K2215*$I$11,IF(N2215&gt;=99,Occurrence!K2215*$I$12,INDEX($C$4:$C$102,N2215)+(Occurrence!K2215-INDEX($D$4:$D$102,N2215))/(INDEX($D$4:$D$102,N2215+1)-INDEX($D$4:$D$102,N2215))*(INDEX($C$4:$C$102,N2215+1)-INDEX($C$4:$C$102,N2215)))))</f>
        <v/>
      </c>
      <c r="P2215" s="12">
        <f>IFERROR(MATCH(Data!X2215,$F$4:$F$102,1),0)</f>
        <v/>
      </c>
      <c r="Q2215" s="9">
        <f>IF(P2215=0,Data!X2215+$I$13,IF(P2215&gt;=99,Data!X2215+$I$14,INDEX($E$4:$E$102,P2215)+(Data!X2215-INDEX($F$4:$F$102,P2215))/(INDEX($F$4:$F$102,P2215+1)-INDEX($F$4:$F$102,P2215))*(INDEX($E$4:$E$102,P2215+1)-INDEX($E$4:$E$102,P2215))))</f>
        <v/>
      </c>
      <c r="R2215" s="12">
        <f>IFERROR(MATCH(Data!Y2215,$F$4:$F$102,1),0)</f>
        <v/>
      </c>
      <c r="S2215" s="9">
        <f>IF(R2215=0,Data!Y2215+$I$13,IF(R2215&gt;=99,Data!Y2215+$I$14,INDEX($E$4:$E$102,R2215)+(Data!Y2215-INDEX($F$4:$F$102,R2215))/(INDEX($F$4:$F$102,R2215+1)-INDEX($F$4:$F$102,R2215))*(INDEX($E$4:$E$102,R2215+1)-INDEX($E$4:$E$102,R2215))))</f>
        <v/>
      </c>
    </row>
    <row r="2216">
      <c r="K2216" s="14">
        <f>Data!A2216</f>
        <v/>
      </c>
      <c r="L2216" s="12">
        <f>IF(Occurrence!J2216&lt;=0,-1,IFERROR(MATCH(Occurrence!J2216,$D$4:$D$102,1),0))</f>
        <v/>
      </c>
      <c r="M2216" s="9">
        <f>IF(L2216&lt;0,0,IF(L2216=0,Occurrence!J2216*$I$11,IF(L2216&gt;=99,Occurrence!J2216*$I$12,INDEX($C$4:$C$102,L2216)+(Occurrence!J2216-INDEX($D$4:$D$102,L2216))/(INDEX($D$4:$D$102,L2216+1)-INDEX($D$4:$D$102,L2216))*(INDEX($C$4:$C$102,L2216+1)-INDEX($C$4:$C$102,L2216)))))</f>
        <v/>
      </c>
      <c r="N2216" s="12">
        <f>IF(Occurrence!K2216&lt;=0,-1,IFERROR(MATCH(Occurrence!K2216,$D$4:$D$102,1),0))</f>
        <v/>
      </c>
      <c r="O2216" s="9">
        <f>IF(N2216&lt;0,0,IF(N2216=0,Occurrence!K2216*$I$11,IF(N2216&gt;=99,Occurrence!K2216*$I$12,INDEX($C$4:$C$102,N2216)+(Occurrence!K2216-INDEX($D$4:$D$102,N2216))/(INDEX($D$4:$D$102,N2216+1)-INDEX($D$4:$D$102,N2216))*(INDEX($C$4:$C$102,N2216+1)-INDEX($C$4:$C$102,N2216)))))</f>
        <v/>
      </c>
      <c r="P2216" s="12">
        <f>IFERROR(MATCH(Data!X2216,$F$4:$F$102,1),0)</f>
        <v/>
      </c>
      <c r="Q2216" s="9">
        <f>IF(P2216=0,Data!X2216+$I$13,IF(P2216&gt;=99,Data!X2216+$I$14,INDEX($E$4:$E$102,P2216)+(Data!X2216-INDEX($F$4:$F$102,P2216))/(INDEX($F$4:$F$102,P2216+1)-INDEX($F$4:$F$102,P2216))*(INDEX($E$4:$E$102,P2216+1)-INDEX($E$4:$E$102,P2216))))</f>
        <v/>
      </c>
      <c r="R2216" s="12">
        <f>IFERROR(MATCH(Data!Y2216,$F$4:$F$102,1),0)</f>
        <v/>
      </c>
      <c r="S2216" s="9">
        <f>IF(R2216=0,Data!Y2216+$I$13,IF(R2216&gt;=99,Data!Y2216+$I$14,INDEX($E$4:$E$102,R2216)+(Data!Y2216-INDEX($F$4:$F$102,R2216))/(INDEX($F$4:$F$102,R2216+1)-INDEX($F$4:$F$102,R2216))*(INDEX($E$4:$E$102,R2216+1)-INDEX($E$4:$E$102,R2216))))</f>
        <v/>
      </c>
    </row>
    <row r="2217">
      <c r="K2217" s="14">
        <f>Data!A2217</f>
        <v/>
      </c>
      <c r="L2217" s="12">
        <f>IF(Occurrence!J2217&lt;=0,-1,IFERROR(MATCH(Occurrence!J2217,$D$4:$D$102,1),0))</f>
        <v/>
      </c>
      <c r="M2217" s="9">
        <f>IF(L2217&lt;0,0,IF(L2217=0,Occurrence!J2217*$I$11,IF(L2217&gt;=99,Occurrence!J2217*$I$12,INDEX($C$4:$C$102,L2217)+(Occurrence!J2217-INDEX($D$4:$D$102,L2217))/(INDEX($D$4:$D$102,L2217+1)-INDEX($D$4:$D$102,L2217))*(INDEX($C$4:$C$102,L2217+1)-INDEX($C$4:$C$102,L2217)))))</f>
        <v/>
      </c>
      <c r="N2217" s="12">
        <f>IF(Occurrence!K2217&lt;=0,-1,IFERROR(MATCH(Occurrence!K2217,$D$4:$D$102,1),0))</f>
        <v/>
      </c>
      <c r="O2217" s="9">
        <f>IF(N2217&lt;0,0,IF(N2217=0,Occurrence!K2217*$I$11,IF(N2217&gt;=99,Occurrence!K2217*$I$12,INDEX($C$4:$C$102,N2217)+(Occurrence!K2217-INDEX($D$4:$D$102,N2217))/(INDEX($D$4:$D$102,N2217+1)-INDEX($D$4:$D$102,N2217))*(INDEX($C$4:$C$102,N2217+1)-INDEX($C$4:$C$102,N2217)))))</f>
        <v/>
      </c>
      <c r="P2217" s="12">
        <f>IFERROR(MATCH(Data!X2217,$F$4:$F$102,1),0)</f>
        <v/>
      </c>
      <c r="Q2217" s="9">
        <f>IF(P2217=0,Data!X2217+$I$13,IF(P2217&gt;=99,Data!X2217+$I$14,INDEX($E$4:$E$102,P2217)+(Data!X2217-INDEX($F$4:$F$102,P2217))/(INDEX($F$4:$F$102,P2217+1)-INDEX($F$4:$F$102,P2217))*(INDEX($E$4:$E$102,P2217+1)-INDEX($E$4:$E$102,P2217))))</f>
        <v/>
      </c>
      <c r="R2217" s="12">
        <f>IFERROR(MATCH(Data!Y2217,$F$4:$F$102,1),0)</f>
        <v/>
      </c>
      <c r="S2217" s="9">
        <f>IF(R2217=0,Data!Y2217+$I$13,IF(R2217&gt;=99,Data!Y2217+$I$14,INDEX($E$4:$E$102,R2217)+(Data!Y2217-INDEX($F$4:$F$102,R2217))/(INDEX($F$4:$F$102,R2217+1)-INDEX($F$4:$F$102,R2217))*(INDEX($E$4:$E$102,R2217+1)-INDEX($E$4:$E$102,R2217))))</f>
        <v/>
      </c>
    </row>
    <row r="2218">
      <c r="K2218" s="14">
        <f>Data!A2218</f>
        <v/>
      </c>
      <c r="L2218" s="12">
        <f>IF(Occurrence!J2218&lt;=0,-1,IFERROR(MATCH(Occurrence!J2218,$D$4:$D$102,1),0))</f>
        <v/>
      </c>
      <c r="M2218" s="9">
        <f>IF(L2218&lt;0,0,IF(L2218=0,Occurrence!J2218*$I$11,IF(L2218&gt;=99,Occurrence!J2218*$I$12,INDEX($C$4:$C$102,L2218)+(Occurrence!J2218-INDEX($D$4:$D$102,L2218))/(INDEX($D$4:$D$102,L2218+1)-INDEX($D$4:$D$102,L2218))*(INDEX($C$4:$C$102,L2218+1)-INDEX($C$4:$C$102,L2218)))))</f>
        <v/>
      </c>
      <c r="N2218" s="12">
        <f>IF(Occurrence!K2218&lt;=0,-1,IFERROR(MATCH(Occurrence!K2218,$D$4:$D$102,1),0))</f>
        <v/>
      </c>
      <c r="O2218" s="9">
        <f>IF(N2218&lt;0,0,IF(N2218=0,Occurrence!K2218*$I$11,IF(N2218&gt;=99,Occurrence!K2218*$I$12,INDEX($C$4:$C$102,N2218)+(Occurrence!K2218-INDEX($D$4:$D$102,N2218))/(INDEX($D$4:$D$102,N2218+1)-INDEX($D$4:$D$102,N2218))*(INDEX($C$4:$C$102,N2218+1)-INDEX($C$4:$C$102,N2218)))))</f>
        <v/>
      </c>
      <c r="P2218" s="12">
        <f>IFERROR(MATCH(Data!X2218,$F$4:$F$102,1),0)</f>
        <v/>
      </c>
      <c r="Q2218" s="9">
        <f>IF(P2218=0,Data!X2218+$I$13,IF(P2218&gt;=99,Data!X2218+$I$14,INDEX($E$4:$E$102,P2218)+(Data!X2218-INDEX($F$4:$F$102,P2218))/(INDEX($F$4:$F$102,P2218+1)-INDEX($F$4:$F$102,P2218))*(INDEX($E$4:$E$102,P2218+1)-INDEX($E$4:$E$102,P2218))))</f>
        <v/>
      </c>
      <c r="R2218" s="12">
        <f>IFERROR(MATCH(Data!Y2218,$F$4:$F$102,1),0)</f>
        <v/>
      </c>
      <c r="S2218" s="9">
        <f>IF(R2218=0,Data!Y2218+$I$13,IF(R2218&gt;=99,Data!Y2218+$I$14,INDEX($E$4:$E$102,R2218)+(Data!Y2218-INDEX($F$4:$F$102,R2218))/(INDEX($F$4:$F$102,R2218+1)-INDEX($F$4:$F$102,R2218))*(INDEX($E$4:$E$102,R2218+1)-INDEX($E$4:$E$102,R2218))))</f>
        <v/>
      </c>
    </row>
    <row r="2219">
      <c r="K2219" s="14">
        <f>Data!A2219</f>
        <v/>
      </c>
      <c r="L2219" s="12">
        <f>IF(Occurrence!J2219&lt;=0,-1,IFERROR(MATCH(Occurrence!J2219,$D$4:$D$102,1),0))</f>
        <v/>
      </c>
      <c r="M2219" s="9">
        <f>IF(L2219&lt;0,0,IF(L2219=0,Occurrence!J2219*$I$11,IF(L2219&gt;=99,Occurrence!J2219*$I$12,INDEX($C$4:$C$102,L2219)+(Occurrence!J2219-INDEX($D$4:$D$102,L2219))/(INDEX($D$4:$D$102,L2219+1)-INDEX($D$4:$D$102,L2219))*(INDEX($C$4:$C$102,L2219+1)-INDEX($C$4:$C$102,L2219)))))</f>
        <v/>
      </c>
      <c r="N2219" s="12">
        <f>IF(Occurrence!K2219&lt;=0,-1,IFERROR(MATCH(Occurrence!K2219,$D$4:$D$102,1),0))</f>
        <v/>
      </c>
      <c r="O2219" s="9">
        <f>IF(N2219&lt;0,0,IF(N2219=0,Occurrence!K2219*$I$11,IF(N2219&gt;=99,Occurrence!K2219*$I$12,INDEX($C$4:$C$102,N2219)+(Occurrence!K2219-INDEX($D$4:$D$102,N2219))/(INDEX($D$4:$D$102,N2219+1)-INDEX($D$4:$D$102,N2219))*(INDEX($C$4:$C$102,N2219+1)-INDEX($C$4:$C$102,N2219)))))</f>
        <v/>
      </c>
      <c r="P2219" s="12">
        <f>IFERROR(MATCH(Data!X2219,$F$4:$F$102,1),0)</f>
        <v/>
      </c>
      <c r="Q2219" s="9">
        <f>IF(P2219=0,Data!X2219+$I$13,IF(P2219&gt;=99,Data!X2219+$I$14,INDEX($E$4:$E$102,P2219)+(Data!X2219-INDEX($F$4:$F$102,P2219))/(INDEX($F$4:$F$102,P2219+1)-INDEX($F$4:$F$102,P2219))*(INDEX($E$4:$E$102,P2219+1)-INDEX($E$4:$E$102,P2219))))</f>
        <v/>
      </c>
      <c r="R2219" s="12">
        <f>IFERROR(MATCH(Data!Y2219,$F$4:$F$102,1),0)</f>
        <v/>
      </c>
      <c r="S2219" s="9">
        <f>IF(R2219=0,Data!Y2219+$I$13,IF(R2219&gt;=99,Data!Y2219+$I$14,INDEX($E$4:$E$102,R2219)+(Data!Y2219-INDEX($F$4:$F$102,R2219))/(INDEX($F$4:$F$102,R2219+1)-INDEX($F$4:$F$102,R2219))*(INDEX($E$4:$E$102,R2219+1)-INDEX($E$4:$E$102,R2219))))</f>
        <v/>
      </c>
    </row>
    <row r="2220">
      <c r="K2220" s="14">
        <f>Data!A2220</f>
        <v/>
      </c>
      <c r="L2220" s="12">
        <f>IF(Occurrence!J2220&lt;=0,-1,IFERROR(MATCH(Occurrence!J2220,$D$4:$D$102,1),0))</f>
        <v/>
      </c>
      <c r="M2220" s="9">
        <f>IF(L2220&lt;0,0,IF(L2220=0,Occurrence!J2220*$I$11,IF(L2220&gt;=99,Occurrence!J2220*$I$12,INDEX($C$4:$C$102,L2220)+(Occurrence!J2220-INDEX($D$4:$D$102,L2220))/(INDEX($D$4:$D$102,L2220+1)-INDEX($D$4:$D$102,L2220))*(INDEX($C$4:$C$102,L2220+1)-INDEX($C$4:$C$102,L2220)))))</f>
        <v/>
      </c>
      <c r="N2220" s="12">
        <f>IF(Occurrence!K2220&lt;=0,-1,IFERROR(MATCH(Occurrence!K2220,$D$4:$D$102,1),0))</f>
        <v/>
      </c>
      <c r="O2220" s="9">
        <f>IF(N2220&lt;0,0,IF(N2220=0,Occurrence!K2220*$I$11,IF(N2220&gt;=99,Occurrence!K2220*$I$12,INDEX($C$4:$C$102,N2220)+(Occurrence!K2220-INDEX($D$4:$D$102,N2220))/(INDEX($D$4:$D$102,N2220+1)-INDEX($D$4:$D$102,N2220))*(INDEX($C$4:$C$102,N2220+1)-INDEX($C$4:$C$102,N2220)))))</f>
        <v/>
      </c>
      <c r="P2220" s="12">
        <f>IFERROR(MATCH(Data!X2220,$F$4:$F$102,1),0)</f>
        <v/>
      </c>
      <c r="Q2220" s="9">
        <f>IF(P2220=0,Data!X2220+$I$13,IF(P2220&gt;=99,Data!X2220+$I$14,INDEX($E$4:$E$102,P2220)+(Data!X2220-INDEX($F$4:$F$102,P2220))/(INDEX($F$4:$F$102,P2220+1)-INDEX($F$4:$F$102,P2220))*(INDEX($E$4:$E$102,P2220+1)-INDEX($E$4:$E$102,P2220))))</f>
        <v/>
      </c>
      <c r="R2220" s="12">
        <f>IFERROR(MATCH(Data!Y2220,$F$4:$F$102,1),0)</f>
        <v/>
      </c>
      <c r="S2220" s="9">
        <f>IF(R2220=0,Data!Y2220+$I$13,IF(R2220&gt;=99,Data!Y2220+$I$14,INDEX($E$4:$E$102,R2220)+(Data!Y2220-INDEX($F$4:$F$102,R2220))/(INDEX($F$4:$F$102,R2220+1)-INDEX($F$4:$F$102,R2220))*(INDEX($E$4:$E$102,R2220+1)-INDEX($E$4:$E$102,R2220))))</f>
        <v/>
      </c>
    </row>
    <row r="2221">
      <c r="K2221" s="14">
        <f>Data!A2221</f>
        <v/>
      </c>
      <c r="L2221" s="12">
        <f>IF(Occurrence!J2221&lt;=0,-1,IFERROR(MATCH(Occurrence!J2221,$D$4:$D$102,1),0))</f>
        <v/>
      </c>
      <c r="M2221" s="9">
        <f>IF(L2221&lt;0,0,IF(L2221=0,Occurrence!J2221*$I$11,IF(L2221&gt;=99,Occurrence!J2221*$I$12,INDEX($C$4:$C$102,L2221)+(Occurrence!J2221-INDEX($D$4:$D$102,L2221))/(INDEX($D$4:$D$102,L2221+1)-INDEX($D$4:$D$102,L2221))*(INDEX($C$4:$C$102,L2221+1)-INDEX($C$4:$C$102,L2221)))))</f>
        <v/>
      </c>
      <c r="N2221" s="12">
        <f>IF(Occurrence!K2221&lt;=0,-1,IFERROR(MATCH(Occurrence!K2221,$D$4:$D$102,1),0))</f>
        <v/>
      </c>
      <c r="O2221" s="9">
        <f>IF(N2221&lt;0,0,IF(N2221=0,Occurrence!K2221*$I$11,IF(N2221&gt;=99,Occurrence!K2221*$I$12,INDEX($C$4:$C$102,N2221)+(Occurrence!K2221-INDEX($D$4:$D$102,N2221))/(INDEX($D$4:$D$102,N2221+1)-INDEX($D$4:$D$102,N2221))*(INDEX($C$4:$C$102,N2221+1)-INDEX($C$4:$C$102,N2221)))))</f>
        <v/>
      </c>
      <c r="P2221" s="12">
        <f>IFERROR(MATCH(Data!X2221,$F$4:$F$102,1),0)</f>
        <v/>
      </c>
      <c r="Q2221" s="9">
        <f>IF(P2221=0,Data!X2221+$I$13,IF(P2221&gt;=99,Data!X2221+$I$14,INDEX($E$4:$E$102,P2221)+(Data!X2221-INDEX($F$4:$F$102,P2221))/(INDEX($F$4:$F$102,P2221+1)-INDEX($F$4:$F$102,P2221))*(INDEX($E$4:$E$102,P2221+1)-INDEX($E$4:$E$102,P2221))))</f>
        <v/>
      </c>
      <c r="R2221" s="12">
        <f>IFERROR(MATCH(Data!Y2221,$F$4:$F$102,1),0)</f>
        <v/>
      </c>
      <c r="S2221" s="9">
        <f>IF(R2221=0,Data!Y2221+$I$13,IF(R2221&gt;=99,Data!Y2221+$I$14,INDEX($E$4:$E$102,R2221)+(Data!Y2221-INDEX($F$4:$F$102,R2221))/(INDEX($F$4:$F$102,R2221+1)-INDEX($F$4:$F$102,R2221))*(INDEX($E$4:$E$102,R2221+1)-INDEX($E$4:$E$102,R2221))))</f>
        <v/>
      </c>
    </row>
    <row r="2222">
      <c r="K2222" s="14">
        <f>Data!A2222</f>
        <v/>
      </c>
      <c r="L2222" s="12">
        <f>IF(Occurrence!J2222&lt;=0,-1,IFERROR(MATCH(Occurrence!J2222,$D$4:$D$102,1),0))</f>
        <v/>
      </c>
      <c r="M2222" s="9">
        <f>IF(L2222&lt;0,0,IF(L2222=0,Occurrence!J2222*$I$11,IF(L2222&gt;=99,Occurrence!J2222*$I$12,INDEX($C$4:$C$102,L2222)+(Occurrence!J2222-INDEX($D$4:$D$102,L2222))/(INDEX($D$4:$D$102,L2222+1)-INDEX($D$4:$D$102,L2222))*(INDEX($C$4:$C$102,L2222+1)-INDEX($C$4:$C$102,L2222)))))</f>
        <v/>
      </c>
      <c r="N2222" s="12">
        <f>IF(Occurrence!K2222&lt;=0,-1,IFERROR(MATCH(Occurrence!K2222,$D$4:$D$102,1),0))</f>
        <v/>
      </c>
      <c r="O2222" s="9">
        <f>IF(N2222&lt;0,0,IF(N2222=0,Occurrence!K2222*$I$11,IF(N2222&gt;=99,Occurrence!K2222*$I$12,INDEX($C$4:$C$102,N2222)+(Occurrence!K2222-INDEX($D$4:$D$102,N2222))/(INDEX($D$4:$D$102,N2222+1)-INDEX($D$4:$D$102,N2222))*(INDEX($C$4:$C$102,N2222+1)-INDEX($C$4:$C$102,N2222)))))</f>
        <v/>
      </c>
      <c r="P2222" s="12">
        <f>IFERROR(MATCH(Data!X2222,$F$4:$F$102,1),0)</f>
        <v/>
      </c>
      <c r="Q2222" s="9">
        <f>IF(P2222=0,Data!X2222+$I$13,IF(P2222&gt;=99,Data!X2222+$I$14,INDEX($E$4:$E$102,P2222)+(Data!X2222-INDEX($F$4:$F$102,P2222))/(INDEX($F$4:$F$102,P2222+1)-INDEX($F$4:$F$102,P2222))*(INDEX($E$4:$E$102,P2222+1)-INDEX($E$4:$E$102,P2222))))</f>
        <v/>
      </c>
      <c r="R2222" s="12">
        <f>IFERROR(MATCH(Data!Y2222,$F$4:$F$102,1),0)</f>
        <v/>
      </c>
      <c r="S2222" s="9">
        <f>IF(R2222=0,Data!Y2222+$I$13,IF(R2222&gt;=99,Data!Y2222+$I$14,INDEX($E$4:$E$102,R2222)+(Data!Y2222-INDEX($F$4:$F$102,R2222))/(INDEX($F$4:$F$102,R2222+1)-INDEX($F$4:$F$102,R2222))*(INDEX($E$4:$E$102,R2222+1)-INDEX($E$4:$E$102,R2222))))</f>
        <v/>
      </c>
    </row>
    <row r="2223">
      <c r="K2223" s="14">
        <f>Data!A2223</f>
        <v/>
      </c>
      <c r="L2223" s="12">
        <f>IF(Occurrence!J2223&lt;=0,-1,IFERROR(MATCH(Occurrence!J2223,$D$4:$D$102,1),0))</f>
        <v/>
      </c>
      <c r="M2223" s="9">
        <f>IF(L2223&lt;0,0,IF(L2223=0,Occurrence!J2223*$I$11,IF(L2223&gt;=99,Occurrence!J2223*$I$12,INDEX($C$4:$C$102,L2223)+(Occurrence!J2223-INDEX($D$4:$D$102,L2223))/(INDEX($D$4:$D$102,L2223+1)-INDEX($D$4:$D$102,L2223))*(INDEX($C$4:$C$102,L2223+1)-INDEX($C$4:$C$102,L2223)))))</f>
        <v/>
      </c>
      <c r="N2223" s="12">
        <f>IF(Occurrence!K2223&lt;=0,-1,IFERROR(MATCH(Occurrence!K2223,$D$4:$D$102,1),0))</f>
        <v/>
      </c>
      <c r="O2223" s="9">
        <f>IF(N2223&lt;0,0,IF(N2223=0,Occurrence!K2223*$I$11,IF(N2223&gt;=99,Occurrence!K2223*$I$12,INDEX($C$4:$C$102,N2223)+(Occurrence!K2223-INDEX($D$4:$D$102,N2223))/(INDEX($D$4:$D$102,N2223+1)-INDEX($D$4:$D$102,N2223))*(INDEX($C$4:$C$102,N2223+1)-INDEX($C$4:$C$102,N2223)))))</f>
        <v/>
      </c>
      <c r="P2223" s="12">
        <f>IFERROR(MATCH(Data!X2223,$F$4:$F$102,1),0)</f>
        <v/>
      </c>
      <c r="Q2223" s="9">
        <f>IF(P2223=0,Data!X2223+$I$13,IF(P2223&gt;=99,Data!X2223+$I$14,INDEX($E$4:$E$102,P2223)+(Data!X2223-INDEX($F$4:$F$102,P2223))/(INDEX($F$4:$F$102,P2223+1)-INDEX($F$4:$F$102,P2223))*(INDEX($E$4:$E$102,P2223+1)-INDEX($E$4:$E$102,P2223))))</f>
        <v/>
      </c>
      <c r="R2223" s="12">
        <f>IFERROR(MATCH(Data!Y2223,$F$4:$F$102,1),0)</f>
        <v/>
      </c>
      <c r="S2223" s="9">
        <f>IF(R2223=0,Data!Y2223+$I$13,IF(R2223&gt;=99,Data!Y2223+$I$14,INDEX($E$4:$E$102,R2223)+(Data!Y2223-INDEX($F$4:$F$102,R2223))/(INDEX($F$4:$F$102,R2223+1)-INDEX($F$4:$F$102,R2223))*(INDEX($E$4:$E$102,R2223+1)-INDEX($E$4:$E$102,R2223))))</f>
        <v/>
      </c>
    </row>
    <row r="2224">
      <c r="K2224" s="14">
        <f>Data!A2224</f>
        <v/>
      </c>
      <c r="L2224" s="12">
        <f>IF(Occurrence!J2224&lt;=0,-1,IFERROR(MATCH(Occurrence!J2224,$D$4:$D$102,1),0))</f>
        <v/>
      </c>
      <c r="M2224" s="9">
        <f>IF(L2224&lt;0,0,IF(L2224=0,Occurrence!J2224*$I$11,IF(L2224&gt;=99,Occurrence!J2224*$I$12,INDEX($C$4:$C$102,L2224)+(Occurrence!J2224-INDEX($D$4:$D$102,L2224))/(INDEX($D$4:$D$102,L2224+1)-INDEX($D$4:$D$102,L2224))*(INDEX($C$4:$C$102,L2224+1)-INDEX($C$4:$C$102,L2224)))))</f>
        <v/>
      </c>
      <c r="N2224" s="12">
        <f>IF(Occurrence!K2224&lt;=0,-1,IFERROR(MATCH(Occurrence!K2224,$D$4:$D$102,1),0))</f>
        <v/>
      </c>
      <c r="O2224" s="9">
        <f>IF(N2224&lt;0,0,IF(N2224=0,Occurrence!K2224*$I$11,IF(N2224&gt;=99,Occurrence!K2224*$I$12,INDEX($C$4:$C$102,N2224)+(Occurrence!K2224-INDEX($D$4:$D$102,N2224))/(INDEX($D$4:$D$102,N2224+1)-INDEX($D$4:$D$102,N2224))*(INDEX($C$4:$C$102,N2224+1)-INDEX($C$4:$C$102,N2224)))))</f>
        <v/>
      </c>
      <c r="P2224" s="12">
        <f>IFERROR(MATCH(Data!X2224,$F$4:$F$102,1),0)</f>
        <v/>
      </c>
      <c r="Q2224" s="9">
        <f>IF(P2224=0,Data!X2224+$I$13,IF(P2224&gt;=99,Data!X2224+$I$14,INDEX($E$4:$E$102,P2224)+(Data!X2224-INDEX($F$4:$F$102,P2224))/(INDEX($F$4:$F$102,P2224+1)-INDEX($F$4:$F$102,P2224))*(INDEX($E$4:$E$102,P2224+1)-INDEX($E$4:$E$102,P2224))))</f>
        <v/>
      </c>
      <c r="R2224" s="12">
        <f>IFERROR(MATCH(Data!Y2224,$F$4:$F$102,1),0)</f>
        <v/>
      </c>
      <c r="S2224" s="9">
        <f>IF(R2224=0,Data!Y2224+$I$13,IF(R2224&gt;=99,Data!Y2224+$I$14,INDEX($E$4:$E$102,R2224)+(Data!Y2224-INDEX($F$4:$F$102,R2224))/(INDEX($F$4:$F$102,R2224+1)-INDEX($F$4:$F$102,R2224))*(INDEX($E$4:$E$102,R2224+1)-INDEX($E$4:$E$102,R2224))))</f>
        <v/>
      </c>
    </row>
    <row r="2225">
      <c r="K2225" s="14">
        <f>Data!A2225</f>
        <v/>
      </c>
      <c r="L2225" s="12">
        <f>IF(Occurrence!J2225&lt;=0,-1,IFERROR(MATCH(Occurrence!J2225,$D$4:$D$102,1),0))</f>
        <v/>
      </c>
      <c r="M2225" s="9">
        <f>IF(L2225&lt;0,0,IF(L2225=0,Occurrence!J2225*$I$11,IF(L2225&gt;=99,Occurrence!J2225*$I$12,INDEX($C$4:$C$102,L2225)+(Occurrence!J2225-INDEX($D$4:$D$102,L2225))/(INDEX($D$4:$D$102,L2225+1)-INDEX($D$4:$D$102,L2225))*(INDEX($C$4:$C$102,L2225+1)-INDEX($C$4:$C$102,L2225)))))</f>
        <v/>
      </c>
      <c r="N2225" s="12">
        <f>IF(Occurrence!K2225&lt;=0,-1,IFERROR(MATCH(Occurrence!K2225,$D$4:$D$102,1),0))</f>
        <v/>
      </c>
      <c r="O2225" s="9">
        <f>IF(N2225&lt;0,0,IF(N2225=0,Occurrence!K2225*$I$11,IF(N2225&gt;=99,Occurrence!K2225*$I$12,INDEX($C$4:$C$102,N2225)+(Occurrence!K2225-INDEX($D$4:$D$102,N2225))/(INDEX($D$4:$D$102,N2225+1)-INDEX($D$4:$D$102,N2225))*(INDEX($C$4:$C$102,N2225+1)-INDEX($C$4:$C$102,N2225)))))</f>
        <v/>
      </c>
      <c r="P2225" s="12">
        <f>IFERROR(MATCH(Data!X2225,$F$4:$F$102,1),0)</f>
        <v/>
      </c>
      <c r="Q2225" s="9">
        <f>IF(P2225=0,Data!X2225+$I$13,IF(P2225&gt;=99,Data!X2225+$I$14,INDEX($E$4:$E$102,P2225)+(Data!X2225-INDEX($F$4:$F$102,P2225))/(INDEX($F$4:$F$102,P2225+1)-INDEX($F$4:$F$102,P2225))*(INDEX($E$4:$E$102,P2225+1)-INDEX($E$4:$E$102,P2225))))</f>
        <v/>
      </c>
      <c r="R2225" s="12">
        <f>IFERROR(MATCH(Data!Y2225,$F$4:$F$102,1),0)</f>
        <v/>
      </c>
      <c r="S2225" s="9">
        <f>IF(R2225=0,Data!Y2225+$I$13,IF(R2225&gt;=99,Data!Y2225+$I$14,INDEX($E$4:$E$102,R2225)+(Data!Y2225-INDEX($F$4:$F$102,R2225))/(INDEX($F$4:$F$102,R2225+1)-INDEX($F$4:$F$102,R2225))*(INDEX($E$4:$E$102,R2225+1)-INDEX($E$4:$E$102,R2225))))</f>
        <v/>
      </c>
    </row>
    <row r="2226">
      <c r="K2226" s="14">
        <f>Data!A2226</f>
        <v/>
      </c>
      <c r="L2226" s="12">
        <f>IF(Occurrence!J2226&lt;=0,-1,IFERROR(MATCH(Occurrence!J2226,$D$4:$D$102,1),0))</f>
        <v/>
      </c>
      <c r="M2226" s="9">
        <f>IF(L2226&lt;0,0,IF(L2226=0,Occurrence!J2226*$I$11,IF(L2226&gt;=99,Occurrence!J2226*$I$12,INDEX($C$4:$C$102,L2226)+(Occurrence!J2226-INDEX($D$4:$D$102,L2226))/(INDEX($D$4:$D$102,L2226+1)-INDEX($D$4:$D$102,L2226))*(INDEX($C$4:$C$102,L2226+1)-INDEX($C$4:$C$102,L2226)))))</f>
        <v/>
      </c>
      <c r="N2226" s="12">
        <f>IF(Occurrence!K2226&lt;=0,-1,IFERROR(MATCH(Occurrence!K2226,$D$4:$D$102,1),0))</f>
        <v/>
      </c>
      <c r="O2226" s="9">
        <f>IF(N2226&lt;0,0,IF(N2226=0,Occurrence!K2226*$I$11,IF(N2226&gt;=99,Occurrence!K2226*$I$12,INDEX($C$4:$C$102,N2226)+(Occurrence!K2226-INDEX($D$4:$D$102,N2226))/(INDEX($D$4:$D$102,N2226+1)-INDEX($D$4:$D$102,N2226))*(INDEX($C$4:$C$102,N2226+1)-INDEX($C$4:$C$102,N2226)))))</f>
        <v/>
      </c>
      <c r="P2226" s="12">
        <f>IFERROR(MATCH(Data!X2226,$F$4:$F$102,1),0)</f>
        <v/>
      </c>
      <c r="Q2226" s="9">
        <f>IF(P2226=0,Data!X2226+$I$13,IF(P2226&gt;=99,Data!X2226+$I$14,INDEX($E$4:$E$102,P2226)+(Data!X2226-INDEX($F$4:$F$102,P2226))/(INDEX($F$4:$F$102,P2226+1)-INDEX($F$4:$F$102,P2226))*(INDEX($E$4:$E$102,P2226+1)-INDEX($E$4:$E$102,P2226))))</f>
        <v/>
      </c>
      <c r="R2226" s="12">
        <f>IFERROR(MATCH(Data!Y2226,$F$4:$F$102,1),0)</f>
        <v/>
      </c>
      <c r="S2226" s="9">
        <f>IF(R2226=0,Data!Y2226+$I$13,IF(R2226&gt;=99,Data!Y2226+$I$14,INDEX($E$4:$E$102,R2226)+(Data!Y2226-INDEX($F$4:$F$102,R2226))/(INDEX($F$4:$F$102,R2226+1)-INDEX($F$4:$F$102,R2226))*(INDEX($E$4:$E$102,R2226+1)-INDEX($E$4:$E$102,R2226))))</f>
        <v/>
      </c>
    </row>
    <row r="2227">
      <c r="K2227" s="14">
        <f>Data!A2227</f>
        <v/>
      </c>
      <c r="L2227" s="12">
        <f>IF(Occurrence!J2227&lt;=0,-1,IFERROR(MATCH(Occurrence!J2227,$D$4:$D$102,1),0))</f>
        <v/>
      </c>
      <c r="M2227" s="9">
        <f>IF(L2227&lt;0,0,IF(L2227=0,Occurrence!J2227*$I$11,IF(L2227&gt;=99,Occurrence!J2227*$I$12,INDEX($C$4:$C$102,L2227)+(Occurrence!J2227-INDEX($D$4:$D$102,L2227))/(INDEX($D$4:$D$102,L2227+1)-INDEX($D$4:$D$102,L2227))*(INDEX($C$4:$C$102,L2227+1)-INDEX($C$4:$C$102,L2227)))))</f>
        <v/>
      </c>
      <c r="N2227" s="12">
        <f>IF(Occurrence!K2227&lt;=0,-1,IFERROR(MATCH(Occurrence!K2227,$D$4:$D$102,1),0))</f>
        <v/>
      </c>
      <c r="O2227" s="9">
        <f>IF(N2227&lt;0,0,IF(N2227=0,Occurrence!K2227*$I$11,IF(N2227&gt;=99,Occurrence!K2227*$I$12,INDEX($C$4:$C$102,N2227)+(Occurrence!K2227-INDEX($D$4:$D$102,N2227))/(INDEX($D$4:$D$102,N2227+1)-INDEX($D$4:$D$102,N2227))*(INDEX($C$4:$C$102,N2227+1)-INDEX($C$4:$C$102,N2227)))))</f>
        <v/>
      </c>
      <c r="P2227" s="12">
        <f>IFERROR(MATCH(Data!X2227,$F$4:$F$102,1),0)</f>
        <v/>
      </c>
      <c r="Q2227" s="9">
        <f>IF(P2227=0,Data!X2227+$I$13,IF(P2227&gt;=99,Data!X2227+$I$14,INDEX($E$4:$E$102,P2227)+(Data!X2227-INDEX($F$4:$F$102,P2227))/(INDEX($F$4:$F$102,P2227+1)-INDEX($F$4:$F$102,P2227))*(INDEX($E$4:$E$102,P2227+1)-INDEX($E$4:$E$102,P2227))))</f>
        <v/>
      </c>
      <c r="R2227" s="12">
        <f>IFERROR(MATCH(Data!Y2227,$F$4:$F$102,1),0)</f>
        <v/>
      </c>
      <c r="S2227" s="9">
        <f>IF(R2227=0,Data!Y2227+$I$13,IF(R2227&gt;=99,Data!Y2227+$I$14,INDEX($E$4:$E$102,R2227)+(Data!Y2227-INDEX($F$4:$F$102,R2227))/(INDEX($F$4:$F$102,R2227+1)-INDEX($F$4:$F$102,R2227))*(INDEX($E$4:$E$102,R2227+1)-INDEX($E$4:$E$102,R2227))))</f>
        <v/>
      </c>
    </row>
    <row r="2228">
      <c r="K2228" s="14">
        <f>Data!A2228</f>
        <v/>
      </c>
      <c r="L2228" s="12">
        <f>IF(Occurrence!J2228&lt;=0,-1,IFERROR(MATCH(Occurrence!J2228,$D$4:$D$102,1),0))</f>
        <v/>
      </c>
      <c r="M2228" s="9">
        <f>IF(L2228&lt;0,0,IF(L2228=0,Occurrence!J2228*$I$11,IF(L2228&gt;=99,Occurrence!J2228*$I$12,INDEX($C$4:$C$102,L2228)+(Occurrence!J2228-INDEX($D$4:$D$102,L2228))/(INDEX($D$4:$D$102,L2228+1)-INDEX($D$4:$D$102,L2228))*(INDEX($C$4:$C$102,L2228+1)-INDEX($C$4:$C$102,L2228)))))</f>
        <v/>
      </c>
      <c r="N2228" s="12">
        <f>IF(Occurrence!K2228&lt;=0,-1,IFERROR(MATCH(Occurrence!K2228,$D$4:$D$102,1),0))</f>
        <v/>
      </c>
      <c r="O2228" s="9">
        <f>IF(N2228&lt;0,0,IF(N2228=0,Occurrence!K2228*$I$11,IF(N2228&gt;=99,Occurrence!K2228*$I$12,INDEX($C$4:$C$102,N2228)+(Occurrence!K2228-INDEX($D$4:$D$102,N2228))/(INDEX($D$4:$D$102,N2228+1)-INDEX($D$4:$D$102,N2228))*(INDEX($C$4:$C$102,N2228+1)-INDEX($C$4:$C$102,N2228)))))</f>
        <v/>
      </c>
      <c r="P2228" s="12">
        <f>IFERROR(MATCH(Data!X2228,$F$4:$F$102,1),0)</f>
        <v/>
      </c>
      <c r="Q2228" s="9">
        <f>IF(P2228=0,Data!X2228+$I$13,IF(P2228&gt;=99,Data!X2228+$I$14,INDEX($E$4:$E$102,P2228)+(Data!X2228-INDEX($F$4:$F$102,P2228))/(INDEX($F$4:$F$102,P2228+1)-INDEX($F$4:$F$102,P2228))*(INDEX($E$4:$E$102,P2228+1)-INDEX($E$4:$E$102,P2228))))</f>
        <v/>
      </c>
      <c r="R2228" s="12">
        <f>IFERROR(MATCH(Data!Y2228,$F$4:$F$102,1),0)</f>
        <v/>
      </c>
      <c r="S2228" s="9">
        <f>IF(R2228=0,Data!Y2228+$I$13,IF(R2228&gt;=99,Data!Y2228+$I$14,INDEX($E$4:$E$102,R2228)+(Data!Y2228-INDEX($F$4:$F$102,R2228))/(INDEX($F$4:$F$102,R2228+1)-INDEX($F$4:$F$102,R2228))*(INDEX($E$4:$E$102,R2228+1)-INDEX($E$4:$E$102,R2228))))</f>
        <v/>
      </c>
    </row>
    <row r="2229">
      <c r="K2229" s="14">
        <f>Data!A2229</f>
        <v/>
      </c>
      <c r="L2229" s="12">
        <f>IF(Occurrence!J2229&lt;=0,-1,IFERROR(MATCH(Occurrence!J2229,$D$4:$D$102,1),0))</f>
        <v/>
      </c>
      <c r="M2229" s="9">
        <f>IF(L2229&lt;0,0,IF(L2229=0,Occurrence!J2229*$I$11,IF(L2229&gt;=99,Occurrence!J2229*$I$12,INDEX($C$4:$C$102,L2229)+(Occurrence!J2229-INDEX($D$4:$D$102,L2229))/(INDEX($D$4:$D$102,L2229+1)-INDEX($D$4:$D$102,L2229))*(INDEX($C$4:$C$102,L2229+1)-INDEX($C$4:$C$102,L2229)))))</f>
        <v/>
      </c>
      <c r="N2229" s="12">
        <f>IF(Occurrence!K2229&lt;=0,-1,IFERROR(MATCH(Occurrence!K2229,$D$4:$D$102,1),0))</f>
        <v/>
      </c>
      <c r="O2229" s="9">
        <f>IF(N2229&lt;0,0,IF(N2229=0,Occurrence!K2229*$I$11,IF(N2229&gt;=99,Occurrence!K2229*$I$12,INDEX($C$4:$C$102,N2229)+(Occurrence!K2229-INDEX($D$4:$D$102,N2229))/(INDEX($D$4:$D$102,N2229+1)-INDEX($D$4:$D$102,N2229))*(INDEX($C$4:$C$102,N2229+1)-INDEX($C$4:$C$102,N2229)))))</f>
        <v/>
      </c>
      <c r="P2229" s="12">
        <f>IFERROR(MATCH(Data!X2229,$F$4:$F$102,1),0)</f>
        <v/>
      </c>
      <c r="Q2229" s="9">
        <f>IF(P2229=0,Data!X2229+$I$13,IF(P2229&gt;=99,Data!X2229+$I$14,INDEX($E$4:$E$102,P2229)+(Data!X2229-INDEX($F$4:$F$102,P2229))/(INDEX($F$4:$F$102,P2229+1)-INDEX($F$4:$F$102,P2229))*(INDEX($E$4:$E$102,P2229+1)-INDEX($E$4:$E$102,P2229))))</f>
        <v/>
      </c>
      <c r="R2229" s="12">
        <f>IFERROR(MATCH(Data!Y2229,$F$4:$F$102,1),0)</f>
        <v/>
      </c>
      <c r="S2229" s="9">
        <f>IF(R2229=0,Data!Y2229+$I$13,IF(R2229&gt;=99,Data!Y2229+$I$14,INDEX($E$4:$E$102,R2229)+(Data!Y2229-INDEX($F$4:$F$102,R2229))/(INDEX($F$4:$F$102,R2229+1)-INDEX($F$4:$F$102,R2229))*(INDEX($E$4:$E$102,R2229+1)-INDEX($E$4:$E$102,R2229))))</f>
        <v/>
      </c>
    </row>
    <row r="2230">
      <c r="K2230" s="14">
        <f>Data!A2230</f>
        <v/>
      </c>
      <c r="L2230" s="12">
        <f>IF(Occurrence!J2230&lt;=0,-1,IFERROR(MATCH(Occurrence!J2230,$D$4:$D$102,1),0))</f>
        <v/>
      </c>
      <c r="M2230" s="9">
        <f>IF(L2230&lt;0,0,IF(L2230=0,Occurrence!J2230*$I$11,IF(L2230&gt;=99,Occurrence!J2230*$I$12,INDEX($C$4:$C$102,L2230)+(Occurrence!J2230-INDEX($D$4:$D$102,L2230))/(INDEX($D$4:$D$102,L2230+1)-INDEX($D$4:$D$102,L2230))*(INDEX($C$4:$C$102,L2230+1)-INDEX($C$4:$C$102,L2230)))))</f>
        <v/>
      </c>
      <c r="N2230" s="12">
        <f>IF(Occurrence!K2230&lt;=0,-1,IFERROR(MATCH(Occurrence!K2230,$D$4:$D$102,1),0))</f>
        <v/>
      </c>
      <c r="O2230" s="9">
        <f>IF(N2230&lt;0,0,IF(N2230=0,Occurrence!K2230*$I$11,IF(N2230&gt;=99,Occurrence!K2230*$I$12,INDEX($C$4:$C$102,N2230)+(Occurrence!K2230-INDEX($D$4:$D$102,N2230))/(INDEX($D$4:$D$102,N2230+1)-INDEX($D$4:$D$102,N2230))*(INDEX($C$4:$C$102,N2230+1)-INDEX($C$4:$C$102,N2230)))))</f>
        <v/>
      </c>
      <c r="P2230" s="12">
        <f>IFERROR(MATCH(Data!X2230,$F$4:$F$102,1),0)</f>
        <v/>
      </c>
      <c r="Q2230" s="9">
        <f>IF(P2230=0,Data!X2230+$I$13,IF(P2230&gt;=99,Data!X2230+$I$14,INDEX($E$4:$E$102,P2230)+(Data!X2230-INDEX($F$4:$F$102,P2230))/(INDEX($F$4:$F$102,P2230+1)-INDEX($F$4:$F$102,P2230))*(INDEX($E$4:$E$102,P2230+1)-INDEX($E$4:$E$102,P2230))))</f>
        <v/>
      </c>
      <c r="R2230" s="12">
        <f>IFERROR(MATCH(Data!Y2230,$F$4:$F$102,1),0)</f>
        <v/>
      </c>
      <c r="S2230" s="9">
        <f>IF(R2230=0,Data!Y2230+$I$13,IF(R2230&gt;=99,Data!Y2230+$I$14,INDEX($E$4:$E$102,R2230)+(Data!Y2230-INDEX($F$4:$F$102,R2230))/(INDEX($F$4:$F$102,R2230+1)-INDEX($F$4:$F$102,R2230))*(INDEX($E$4:$E$102,R2230+1)-INDEX($E$4:$E$102,R2230))))</f>
        <v/>
      </c>
    </row>
    <row r="2231">
      <c r="K2231" s="14">
        <f>Data!A2231</f>
        <v/>
      </c>
      <c r="L2231" s="12">
        <f>IF(Occurrence!J2231&lt;=0,-1,IFERROR(MATCH(Occurrence!J2231,$D$4:$D$102,1),0))</f>
        <v/>
      </c>
      <c r="M2231" s="9">
        <f>IF(L2231&lt;0,0,IF(L2231=0,Occurrence!J2231*$I$11,IF(L2231&gt;=99,Occurrence!J2231*$I$12,INDEX($C$4:$C$102,L2231)+(Occurrence!J2231-INDEX($D$4:$D$102,L2231))/(INDEX($D$4:$D$102,L2231+1)-INDEX($D$4:$D$102,L2231))*(INDEX($C$4:$C$102,L2231+1)-INDEX($C$4:$C$102,L2231)))))</f>
        <v/>
      </c>
      <c r="N2231" s="12">
        <f>IF(Occurrence!K2231&lt;=0,-1,IFERROR(MATCH(Occurrence!K2231,$D$4:$D$102,1),0))</f>
        <v/>
      </c>
      <c r="O2231" s="9">
        <f>IF(N2231&lt;0,0,IF(N2231=0,Occurrence!K2231*$I$11,IF(N2231&gt;=99,Occurrence!K2231*$I$12,INDEX($C$4:$C$102,N2231)+(Occurrence!K2231-INDEX($D$4:$D$102,N2231))/(INDEX($D$4:$D$102,N2231+1)-INDEX($D$4:$D$102,N2231))*(INDEX($C$4:$C$102,N2231+1)-INDEX($C$4:$C$102,N2231)))))</f>
        <v/>
      </c>
      <c r="P2231" s="12">
        <f>IFERROR(MATCH(Data!X2231,$F$4:$F$102,1),0)</f>
        <v/>
      </c>
      <c r="Q2231" s="9">
        <f>IF(P2231=0,Data!X2231+$I$13,IF(P2231&gt;=99,Data!X2231+$I$14,INDEX($E$4:$E$102,P2231)+(Data!X2231-INDEX($F$4:$F$102,P2231))/(INDEX($F$4:$F$102,P2231+1)-INDEX($F$4:$F$102,P2231))*(INDEX($E$4:$E$102,P2231+1)-INDEX($E$4:$E$102,P2231))))</f>
        <v/>
      </c>
      <c r="R2231" s="12">
        <f>IFERROR(MATCH(Data!Y2231,$F$4:$F$102,1),0)</f>
        <v/>
      </c>
      <c r="S2231" s="9">
        <f>IF(R2231=0,Data!Y2231+$I$13,IF(R2231&gt;=99,Data!Y2231+$I$14,INDEX($E$4:$E$102,R2231)+(Data!Y2231-INDEX($F$4:$F$102,R2231))/(INDEX($F$4:$F$102,R2231+1)-INDEX($F$4:$F$102,R2231))*(INDEX($E$4:$E$102,R2231+1)-INDEX($E$4:$E$102,R2231))))</f>
        <v/>
      </c>
    </row>
    <row r="2232">
      <c r="K2232" s="14">
        <f>Data!A2232</f>
        <v/>
      </c>
      <c r="L2232" s="12">
        <f>IF(Occurrence!J2232&lt;=0,-1,IFERROR(MATCH(Occurrence!J2232,$D$4:$D$102,1),0))</f>
        <v/>
      </c>
      <c r="M2232" s="9">
        <f>IF(L2232&lt;0,0,IF(L2232=0,Occurrence!J2232*$I$11,IF(L2232&gt;=99,Occurrence!J2232*$I$12,INDEX($C$4:$C$102,L2232)+(Occurrence!J2232-INDEX($D$4:$D$102,L2232))/(INDEX($D$4:$D$102,L2232+1)-INDEX($D$4:$D$102,L2232))*(INDEX($C$4:$C$102,L2232+1)-INDEX($C$4:$C$102,L2232)))))</f>
        <v/>
      </c>
      <c r="N2232" s="12">
        <f>IF(Occurrence!K2232&lt;=0,-1,IFERROR(MATCH(Occurrence!K2232,$D$4:$D$102,1),0))</f>
        <v/>
      </c>
      <c r="O2232" s="9">
        <f>IF(N2232&lt;0,0,IF(N2232=0,Occurrence!K2232*$I$11,IF(N2232&gt;=99,Occurrence!K2232*$I$12,INDEX($C$4:$C$102,N2232)+(Occurrence!K2232-INDEX($D$4:$D$102,N2232))/(INDEX($D$4:$D$102,N2232+1)-INDEX($D$4:$D$102,N2232))*(INDEX($C$4:$C$102,N2232+1)-INDEX($C$4:$C$102,N2232)))))</f>
        <v/>
      </c>
      <c r="P2232" s="12">
        <f>IFERROR(MATCH(Data!X2232,$F$4:$F$102,1),0)</f>
        <v/>
      </c>
      <c r="Q2232" s="9">
        <f>IF(P2232=0,Data!X2232+$I$13,IF(P2232&gt;=99,Data!X2232+$I$14,INDEX($E$4:$E$102,P2232)+(Data!X2232-INDEX($F$4:$F$102,P2232))/(INDEX($F$4:$F$102,P2232+1)-INDEX($F$4:$F$102,P2232))*(INDEX($E$4:$E$102,P2232+1)-INDEX($E$4:$E$102,P2232))))</f>
        <v/>
      </c>
      <c r="R2232" s="12">
        <f>IFERROR(MATCH(Data!Y2232,$F$4:$F$102,1),0)</f>
        <v/>
      </c>
      <c r="S2232" s="9">
        <f>IF(R2232=0,Data!Y2232+$I$13,IF(R2232&gt;=99,Data!Y2232+$I$14,INDEX($E$4:$E$102,R2232)+(Data!Y2232-INDEX($F$4:$F$102,R2232))/(INDEX($F$4:$F$102,R2232+1)-INDEX($F$4:$F$102,R2232))*(INDEX($E$4:$E$102,R2232+1)-INDEX($E$4:$E$102,R2232))))</f>
        <v/>
      </c>
    </row>
    <row r="2233">
      <c r="K2233" s="14">
        <f>Data!A2233</f>
        <v/>
      </c>
      <c r="L2233" s="12">
        <f>IF(Occurrence!J2233&lt;=0,-1,IFERROR(MATCH(Occurrence!J2233,$D$4:$D$102,1),0))</f>
        <v/>
      </c>
      <c r="M2233" s="9">
        <f>IF(L2233&lt;0,0,IF(L2233=0,Occurrence!J2233*$I$11,IF(L2233&gt;=99,Occurrence!J2233*$I$12,INDEX($C$4:$C$102,L2233)+(Occurrence!J2233-INDEX($D$4:$D$102,L2233))/(INDEX($D$4:$D$102,L2233+1)-INDEX($D$4:$D$102,L2233))*(INDEX($C$4:$C$102,L2233+1)-INDEX($C$4:$C$102,L2233)))))</f>
        <v/>
      </c>
      <c r="N2233" s="12">
        <f>IF(Occurrence!K2233&lt;=0,-1,IFERROR(MATCH(Occurrence!K2233,$D$4:$D$102,1),0))</f>
        <v/>
      </c>
      <c r="O2233" s="9">
        <f>IF(N2233&lt;0,0,IF(N2233=0,Occurrence!K2233*$I$11,IF(N2233&gt;=99,Occurrence!K2233*$I$12,INDEX($C$4:$C$102,N2233)+(Occurrence!K2233-INDEX($D$4:$D$102,N2233))/(INDEX($D$4:$D$102,N2233+1)-INDEX($D$4:$D$102,N2233))*(INDEX($C$4:$C$102,N2233+1)-INDEX($C$4:$C$102,N2233)))))</f>
        <v/>
      </c>
      <c r="P2233" s="12">
        <f>IFERROR(MATCH(Data!X2233,$F$4:$F$102,1),0)</f>
        <v/>
      </c>
      <c r="Q2233" s="9">
        <f>IF(P2233=0,Data!X2233+$I$13,IF(P2233&gt;=99,Data!X2233+$I$14,INDEX($E$4:$E$102,P2233)+(Data!X2233-INDEX($F$4:$F$102,P2233))/(INDEX($F$4:$F$102,P2233+1)-INDEX($F$4:$F$102,P2233))*(INDEX($E$4:$E$102,P2233+1)-INDEX($E$4:$E$102,P2233))))</f>
        <v/>
      </c>
      <c r="R2233" s="12">
        <f>IFERROR(MATCH(Data!Y2233,$F$4:$F$102,1),0)</f>
        <v/>
      </c>
      <c r="S2233" s="9">
        <f>IF(R2233=0,Data!Y2233+$I$13,IF(R2233&gt;=99,Data!Y2233+$I$14,INDEX($E$4:$E$102,R2233)+(Data!Y2233-INDEX($F$4:$F$102,R2233))/(INDEX($F$4:$F$102,R2233+1)-INDEX($F$4:$F$102,R2233))*(INDEX($E$4:$E$102,R2233+1)-INDEX($E$4:$E$102,R2233))))</f>
        <v/>
      </c>
    </row>
    <row r="2234">
      <c r="K2234" s="14">
        <f>Data!A2234</f>
        <v/>
      </c>
      <c r="L2234" s="12">
        <f>IF(Occurrence!J2234&lt;=0,-1,IFERROR(MATCH(Occurrence!J2234,$D$4:$D$102,1),0))</f>
        <v/>
      </c>
      <c r="M2234" s="9">
        <f>IF(L2234&lt;0,0,IF(L2234=0,Occurrence!J2234*$I$11,IF(L2234&gt;=99,Occurrence!J2234*$I$12,INDEX($C$4:$C$102,L2234)+(Occurrence!J2234-INDEX($D$4:$D$102,L2234))/(INDEX($D$4:$D$102,L2234+1)-INDEX($D$4:$D$102,L2234))*(INDEX($C$4:$C$102,L2234+1)-INDEX($C$4:$C$102,L2234)))))</f>
        <v/>
      </c>
      <c r="N2234" s="12">
        <f>IF(Occurrence!K2234&lt;=0,-1,IFERROR(MATCH(Occurrence!K2234,$D$4:$D$102,1),0))</f>
        <v/>
      </c>
      <c r="O2234" s="9">
        <f>IF(N2234&lt;0,0,IF(N2234=0,Occurrence!K2234*$I$11,IF(N2234&gt;=99,Occurrence!K2234*$I$12,INDEX($C$4:$C$102,N2234)+(Occurrence!K2234-INDEX($D$4:$D$102,N2234))/(INDEX($D$4:$D$102,N2234+1)-INDEX($D$4:$D$102,N2234))*(INDEX($C$4:$C$102,N2234+1)-INDEX($C$4:$C$102,N2234)))))</f>
        <v/>
      </c>
      <c r="P2234" s="12">
        <f>IFERROR(MATCH(Data!X2234,$F$4:$F$102,1),0)</f>
        <v/>
      </c>
      <c r="Q2234" s="9">
        <f>IF(P2234=0,Data!X2234+$I$13,IF(P2234&gt;=99,Data!X2234+$I$14,INDEX($E$4:$E$102,P2234)+(Data!X2234-INDEX($F$4:$F$102,P2234))/(INDEX($F$4:$F$102,P2234+1)-INDEX($F$4:$F$102,P2234))*(INDEX($E$4:$E$102,P2234+1)-INDEX($E$4:$E$102,P2234))))</f>
        <v/>
      </c>
      <c r="R2234" s="12">
        <f>IFERROR(MATCH(Data!Y2234,$F$4:$F$102,1),0)</f>
        <v/>
      </c>
      <c r="S2234" s="9">
        <f>IF(R2234=0,Data!Y2234+$I$13,IF(R2234&gt;=99,Data!Y2234+$I$14,INDEX($E$4:$E$102,R2234)+(Data!Y2234-INDEX($F$4:$F$102,R2234))/(INDEX($F$4:$F$102,R2234+1)-INDEX($F$4:$F$102,R2234))*(INDEX($E$4:$E$102,R2234+1)-INDEX($E$4:$E$102,R2234))))</f>
        <v/>
      </c>
    </row>
    <row r="2235">
      <c r="K2235" s="14">
        <f>Data!A2235</f>
        <v/>
      </c>
      <c r="L2235" s="12">
        <f>IF(Occurrence!J2235&lt;=0,-1,IFERROR(MATCH(Occurrence!J2235,$D$4:$D$102,1),0))</f>
        <v/>
      </c>
      <c r="M2235" s="9">
        <f>IF(L2235&lt;0,0,IF(L2235=0,Occurrence!J2235*$I$11,IF(L2235&gt;=99,Occurrence!J2235*$I$12,INDEX($C$4:$C$102,L2235)+(Occurrence!J2235-INDEX($D$4:$D$102,L2235))/(INDEX($D$4:$D$102,L2235+1)-INDEX($D$4:$D$102,L2235))*(INDEX($C$4:$C$102,L2235+1)-INDEX($C$4:$C$102,L2235)))))</f>
        <v/>
      </c>
      <c r="N2235" s="12">
        <f>IF(Occurrence!K2235&lt;=0,-1,IFERROR(MATCH(Occurrence!K2235,$D$4:$D$102,1),0))</f>
        <v/>
      </c>
      <c r="O2235" s="9">
        <f>IF(N2235&lt;0,0,IF(N2235=0,Occurrence!K2235*$I$11,IF(N2235&gt;=99,Occurrence!K2235*$I$12,INDEX($C$4:$C$102,N2235)+(Occurrence!K2235-INDEX($D$4:$D$102,N2235))/(INDEX($D$4:$D$102,N2235+1)-INDEX($D$4:$D$102,N2235))*(INDEX($C$4:$C$102,N2235+1)-INDEX($C$4:$C$102,N2235)))))</f>
        <v/>
      </c>
      <c r="P2235" s="12">
        <f>IFERROR(MATCH(Data!X2235,$F$4:$F$102,1),0)</f>
        <v/>
      </c>
      <c r="Q2235" s="9">
        <f>IF(P2235=0,Data!X2235+$I$13,IF(P2235&gt;=99,Data!X2235+$I$14,INDEX($E$4:$E$102,P2235)+(Data!X2235-INDEX($F$4:$F$102,P2235))/(INDEX($F$4:$F$102,P2235+1)-INDEX($F$4:$F$102,P2235))*(INDEX($E$4:$E$102,P2235+1)-INDEX($E$4:$E$102,P2235))))</f>
        <v/>
      </c>
      <c r="R2235" s="12">
        <f>IFERROR(MATCH(Data!Y2235,$F$4:$F$102,1),0)</f>
        <v/>
      </c>
      <c r="S2235" s="9">
        <f>IF(R2235=0,Data!Y2235+$I$13,IF(R2235&gt;=99,Data!Y2235+$I$14,INDEX($E$4:$E$102,R2235)+(Data!Y2235-INDEX($F$4:$F$102,R2235))/(INDEX($F$4:$F$102,R2235+1)-INDEX($F$4:$F$102,R2235))*(INDEX($E$4:$E$102,R2235+1)-INDEX($E$4:$E$102,R2235))))</f>
        <v/>
      </c>
    </row>
    <row r="2236">
      <c r="K2236" s="14">
        <f>Data!A2236</f>
        <v/>
      </c>
      <c r="L2236" s="12">
        <f>IF(Occurrence!J2236&lt;=0,-1,IFERROR(MATCH(Occurrence!J2236,$D$4:$D$102,1),0))</f>
        <v/>
      </c>
      <c r="M2236" s="9">
        <f>IF(L2236&lt;0,0,IF(L2236=0,Occurrence!J2236*$I$11,IF(L2236&gt;=99,Occurrence!J2236*$I$12,INDEX($C$4:$C$102,L2236)+(Occurrence!J2236-INDEX($D$4:$D$102,L2236))/(INDEX($D$4:$D$102,L2236+1)-INDEX($D$4:$D$102,L2236))*(INDEX($C$4:$C$102,L2236+1)-INDEX($C$4:$C$102,L2236)))))</f>
        <v/>
      </c>
      <c r="N2236" s="12">
        <f>IF(Occurrence!K2236&lt;=0,-1,IFERROR(MATCH(Occurrence!K2236,$D$4:$D$102,1),0))</f>
        <v/>
      </c>
      <c r="O2236" s="9">
        <f>IF(N2236&lt;0,0,IF(N2236=0,Occurrence!K2236*$I$11,IF(N2236&gt;=99,Occurrence!K2236*$I$12,INDEX($C$4:$C$102,N2236)+(Occurrence!K2236-INDEX($D$4:$D$102,N2236))/(INDEX($D$4:$D$102,N2236+1)-INDEX($D$4:$D$102,N2236))*(INDEX($C$4:$C$102,N2236+1)-INDEX($C$4:$C$102,N2236)))))</f>
        <v/>
      </c>
      <c r="P2236" s="12">
        <f>IFERROR(MATCH(Data!X2236,$F$4:$F$102,1),0)</f>
        <v/>
      </c>
      <c r="Q2236" s="9">
        <f>IF(P2236=0,Data!X2236+$I$13,IF(P2236&gt;=99,Data!X2236+$I$14,INDEX($E$4:$E$102,P2236)+(Data!X2236-INDEX($F$4:$F$102,P2236))/(INDEX($F$4:$F$102,P2236+1)-INDEX($F$4:$F$102,P2236))*(INDEX($E$4:$E$102,P2236+1)-INDEX($E$4:$E$102,P2236))))</f>
        <v/>
      </c>
      <c r="R2236" s="12">
        <f>IFERROR(MATCH(Data!Y2236,$F$4:$F$102,1),0)</f>
        <v/>
      </c>
      <c r="S2236" s="9">
        <f>IF(R2236=0,Data!Y2236+$I$13,IF(R2236&gt;=99,Data!Y2236+$I$14,INDEX($E$4:$E$102,R2236)+(Data!Y2236-INDEX($F$4:$F$102,R2236))/(INDEX($F$4:$F$102,R2236+1)-INDEX($F$4:$F$102,R2236))*(INDEX($E$4:$E$102,R2236+1)-INDEX($E$4:$E$102,R2236))))</f>
        <v/>
      </c>
    </row>
    <row r="2237">
      <c r="K2237" s="14">
        <f>Data!A2237</f>
        <v/>
      </c>
      <c r="L2237" s="12">
        <f>IF(Occurrence!J2237&lt;=0,-1,IFERROR(MATCH(Occurrence!J2237,$D$4:$D$102,1),0))</f>
        <v/>
      </c>
      <c r="M2237" s="9">
        <f>IF(L2237&lt;0,0,IF(L2237=0,Occurrence!J2237*$I$11,IF(L2237&gt;=99,Occurrence!J2237*$I$12,INDEX($C$4:$C$102,L2237)+(Occurrence!J2237-INDEX($D$4:$D$102,L2237))/(INDEX($D$4:$D$102,L2237+1)-INDEX($D$4:$D$102,L2237))*(INDEX($C$4:$C$102,L2237+1)-INDEX($C$4:$C$102,L2237)))))</f>
        <v/>
      </c>
      <c r="N2237" s="12">
        <f>IF(Occurrence!K2237&lt;=0,-1,IFERROR(MATCH(Occurrence!K2237,$D$4:$D$102,1),0))</f>
        <v/>
      </c>
      <c r="O2237" s="9">
        <f>IF(N2237&lt;0,0,IF(N2237=0,Occurrence!K2237*$I$11,IF(N2237&gt;=99,Occurrence!K2237*$I$12,INDEX($C$4:$C$102,N2237)+(Occurrence!K2237-INDEX($D$4:$D$102,N2237))/(INDEX($D$4:$D$102,N2237+1)-INDEX($D$4:$D$102,N2237))*(INDEX($C$4:$C$102,N2237+1)-INDEX($C$4:$C$102,N2237)))))</f>
        <v/>
      </c>
      <c r="P2237" s="12">
        <f>IFERROR(MATCH(Data!X2237,$F$4:$F$102,1),0)</f>
        <v/>
      </c>
      <c r="Q2237" s="9">
        <f>IF(P2237=0,Data!X2237+$I$13,IF(P2237&gt;=99,Data!X2237+$I$14,INDEX($E$4:$E$102,P2237)+(Data!X2237-INDEX($F$4:$F$102,P2237))/(INDEX($F$4:$F$102,P2237+1)-INDEX($F$4:$F$102,P2237))*(INDEX($E$4:$E$102,P2237+1)-INDEX($E$4:$E$102,P2237))))</f>
        <v/>
      </c>
      <c r="R2237" s="12">
        <f>IFERROR(MATCH(Data!Y2237,$F$4:$F$102,1),0)</f>
        <v/>
      </c>
      <c r="S2237" s="9">
        <f>IF(R2237=0,Data!Y2237+$I$13,IF(R2237&gt;=99,Data!Y2237+$I$14,INDEX($E$4:$E$102,R2237)+(Data!Y2237-INDEX($F$4:$F$102,R2237))/(INDEX($F$4:$F$102,R2237+1)-INDEX($F$4:$F$102,R2237))*(INDEX($E$4:$E$102,R2237+1)-INDEX($E$4:$E$102,R2237))))</f>
        <v/>
      </c>
    </row>
    <row r="2238">
      <c r="K2238" s="14">
        <f>Data!A2238</f>
        <v/>
      </c>
      <c r="L2238" s="12">
        <f>IF(Occurrence!J2238&lt;=0,-1,IFERROR(MATCH(Occurrence!J2238,$D$4:$D$102,1),0))</f>
        <v/>
      </c>
      <c r="M2238" s="9">
        <f>IF(L2238&lt;0,0,IF(L2238=0,Occurrence!J2238*$I$11,IF(L2238&gt;=99,Occurrence!J2238*$I$12,INDEX($C$4:$C$102,L2238)+(Occurrence!J2238-INDEX($D$4:$D$102,L2238))/(INDEX($D$4:$D$102,L2238+1)-INDEX($D$4:$D$102,L2238))*(INDEX($C$4:$C$102,L2238+1)-INDEX($C$4:$C$102,L2238)))))</f>
        <v/>
      </c>
      <c r="N2238" s="12">
        <f>IF(Occurrence!K2238&lt;=0,-1,IFERROR(MATCH(Occurrence!K2238,$D$4:$D$102,1),0))</f>
        <v/>
      </c>
      <c r="O2238" s="9">
        <f>IF(N2238&lt;0,0,IF(N2238=0,Occurrence!K2238*$I$11,IF(N2238&gt;=99,Occurrence!K2238*$I$12,INDEX($C$4:$C$102,N2238)+(Occurrence!K2238-INDEX($D$4:$D$102,N2238))/(INDEX($D$4:$D$102,N2238+1)-INDEX($D$4:$D$102,N2238))*(INDEX($C$4:$C$102,N2238+1)-INDEX($C$4:$C$102,N2238)))))</f>
        <v/>
      </c>
      <c r="P2238" s="12">
        <f>IFERROR(MATCH(Data!X2238,$F$4:$F$102,1),0)</f>
        <v/>
      </c>
      <c r="Q2238" s="9">
        <f>IF(P2238=0,Data!X2238+$I$13,IF(P2238&gt;=99,Data!X2238+$I$14,INDEX($E$4:$E$102,P2238)+(Data!X2238-INDEX($F$4:$F$102,P2238))/(INDEX($F$4:$F$102,P2238+1)-INDEX($F$4:$F$102,P2238))*(INDEX($E$4:$E$102,P2238+1)-INDEX($E$4:$E$102,P2238))))</f>
        <v/>
      </c>
      <c r="R2238" s="12">
        <f>IFERROR(MATCH(Data!Y2238,$F$4:$F$102,1),0)</f>
        <v/>
      </c>
      <c r="S2238" s="9">
        <f>IF(R2238=0,Data!Y2238+$I$13,IF(R2238&gt;=99,Data!Y2238+$I$14,INDEX($E$4:$E$102,R2238)+(Data!Y2238-INDEX($F$4:$F$102,R2238))/(INDEX($F$4:$F$102,R2238+1)-INDEX($F$4:$F$102,R2238))*(INDEX($E$4:$E$102,R2238+1)-INDEX($E$4:$E$102,R2238))))</f>
        <v/>
      </c>
    </row>
    <row r="2239">
      <c r="K2239" s="14">
        <f>Data!A2239</f>
        <v/>
      </c>
      <c r="L2239" s="12">
        <f>IF(Occurrence!J2239&lt;=0,-1,IFERROR(MATCH(Occurrence!J2239,$D$4:$D$102,1),0))</f>
        <v/>
      </c>
      <c r="M2239" s="9">
        <f>IF(L2239&lt;0,0,IF(L2239=0,Occurrence!J2239*$I$11,IF(L2239&gt;=99,Occurrence!J2239*$I$12,INDEX($C$4:$C$102,L2239)+(Occurrence!J2239-INDEX($D$4:$D$102,L2239))/(INDEX($D$4:$D$102,L2239+1)-INDEX($D$4:$D$102,L2239))*(INDEX($C$4:$C$102,L2239+1)-INDEX($C$4:$C$102,L2239)))))</f>
        <v/>
      </c>
      <c r="N2239" s="12">
        <f>IF(Occurrence!K2239&lt;=0,-1,IFERROR(MATCH(Occurrence!K2239,$D$4:$D$102,1),0))</f>
        <v/>
      </c>
      <c r="O2239" s="9">
        <f>IF(N2239&lt;0,0,IF(N2239=0,Occurrence!K2239*$I$11,IF(N2239&gt;=99,Occurrence!K2239*$I$12,INDEX($C$4:$C$102,N2239)+(Occurrence!K2239-INDEX($D$4:$D$102,N2239))/(INDEX($D$4:$D$102,N2239+1)-INDEX($D$4:$D$102,N2239))*(INDEX($C$4:$C$102,N2239+1)-INDEX($C$4:$C$102,N2239)))))</f>
        <v/>
      </c>
      <c r="P2239" s="12">
        <f>IFERROR(MATCH(Data!X2239,$F$4:$F$102,1),0)</f>
        <v/>
      </c>
      <c r="Q2239" s="9">
        <f>IF(P2239=0,Data!X2239+$I$13,IF(P2239&gt;=99,Data!X2239+$I$14,INDEX($E$4:$E$102,P2239)+(Data!X2239-INDEX($F$4:$F$102,P2239))/(INDEX($F$4:$F$102,P2239+1)-INDEX($F$4:$F$102,P2239))*(INDEX($E$4:$E$102,P2239+1)-INDEX($E$4:$E$102,P2239))))</f>
        <v/>
      </c>
      <c r="R2239" s="12">
        <f>IFERROR(MATCH(Data!Y2239,$F$4:$F$102,1),0)</f>
        <v/>
      </c>
      <c r="S2239" s="9">
        <f>IF(R2239=0,Data!Y2239+$I$13,IF(R2239&gt;=99,Data!Y2239+$I$14,INDEX($E$4:$E$102,R2239)+(Data!Y2239-INDEX($F$4:$F$102,R2239))/(INDEX($F$4:$F$102,R2239+1)-INDEX($F$4:$F$102,R2239))*(INDEX($E$4:$E$102,R2239+1)-INDEX($E$4:$E$102,R2239))))</f>
        <v/>
      </c>
    </row>
    <row r="2240">
      <c r="K2240" s="14">
        <f>Data!A2240</f>
        <v/>
      </c>
      <c r="L2240" s="12">
        <f>IF(Occurrence!J2240&lt;=0,-1,IFERROR(MATCH(Occurrence!J2240,$D$4:$D$102,1),0))</f>
        <v/>
      </c>
      <c r="M2240" s="9">
        <f>IF(L2240&lt;0,0,IF(L2240=0,Occurrence!J2240*$I$11,IF(L2240&gt;=99,Occurrence!J2240*$I$12,INDEX($C$4:$C$102,L2240)+(Occurrence!J2240-INDEX($D$4:$D$102,L2240))/(INDEX($D$4:$D$102,L2240+1)-INDEX($D$4:$D$102,L2240))*(INDEX($C$4:$C$102,L2240+1)-INDEX($C$4:$C$102,L2240)))))</f>
        <v/>
      </c>
      <c r="N2240" s="12">
        <f>IF(Occurrence!K2240&lt;=0,-1,IFERROR(MATCH(Occurrence!K2240,$D$4:$D$102,1),0))</f>
        <v/>
      </c>
      <c r="O2240" s="9">
        <f>IF(N2240&lt;0,0,IF(N2240=0,Occurrence!K2240*$I$11,IF(N2240&gt;=99,Occurrence!K2240*$I$12,INDEX($C$4:$C$102,N2240)+(Occurrence!K2240-INDEX($D$4:$D$102,N2240))/(INDEX($D$4:$D$102,N2240+1)-INDEX($D$4:$D$102,N2240))*(INDEX($C$4:$C$102,N2240+1)-INDEX($C$4:$C$102,N2240)))))</f>
        <v/>
      </c>
      <c r="P2240" s="12">
        <f>IFERROR(MATCH(Data!X2240,$F$4:$F$102,1),0)</f>
        <v/>
      </c>
      <c r="Q2240" s="9">
        <f>IF(P2240=0,Data!X2240+$I$13,IF(P2240&gt;=99,Data!X2240+$I$14,INDEX($E$4:$E$102,P2240)+(Data!X2240-INDEX($F$4:$F$102,P2240))/(INDEX($F$4:$F$102,P2240+1)-INDEX($F$4:$F$102,P2240))*(INDEX($E$4:$E$102,P2240+1)-INDEX($E$4:$E$102,P2240))))</f>
        <v/>
      </c>
      <c r="R2240" s="12">
        <f>IFERROR(MATCH(Data!Y2240,$F$4:$F$102,1),0)</f>
        <v/>
      </c>
      <c r="S2240" s="9">
        <f>IF(R2240=0,Data!Y2240+$I$13,IF(R2240&gt;=99,Data!Y2240+$I$14,INDEX($E$4:$E$102,R2240)+(Data!Y2240-INDEX($F$4:$F$102,R2240))/(INDEX($F$4:$F$102,R2240+1)-INDEX($F$4:$F$102,R2240))*(INDEX($E$4:$E$102,R2240+1)-INDEX($E$4:$E$102,R2240))))</f>
        <v/>
      </c>
    </row>
    <row r="2241">
      <c r="K2241" s="14">
        <f>Data!A2241</f>
        <v/>
      </c>
      <c r="L2241" s="12">
        <f>IF(Occurrence!J2241&lt;=0,-1,IFERROR(MATCH(Occurrence!J2241,$D$4:$D$102,1),0))</f>
        <v/>
      </c>
      <c r="M2241" s="9">
        <f>IF(L2241&lt;0,0,IF(L2241=0,Occurrence!J2241*$I$11,IF(L2241&gt;=99,Occurrence!J2241*$I$12,INDEX($C$4:$C$102,L2241)+(Occurrence!J2241-INDEX($D$4:$D$102,L2241))/(INDEX($D$4:$D$102,L2241+1)-INDEX($D$4:$D$102,L2241))*(INDEX($C$4:$C$102,L2241+1)-INDEX($C$4:$C$102,L2241)))))</f>
        <v/>
      </c>
      <c r="N2241" s="12">
        <f>IF(Occurrence!K2241&lt;=0,-1,IFERROR(MATCH(Occurrence!K2241,$D$4:$D$102,1),0))</f>
        <v/>
      </c>
      <c r="O2241" s="9">
        <f>IF(N2241&lt;0,0,IF(N2241=0,Occurrence!K2241*$I$11,IF(N2241&gt;=99,Occurrence!K2241*$I$12,INDEX($C$4:$C$102,N2241)+(Occurrence!K2241-INDEX($D$4:$D$102,N2241))/(INDEX($D$4:$D$102,N2241+1)-INDEX($D$4:$D$102,N2241))*(INDEX($C$4:$C$102,N2241+1)-INDEX($C$4:$C$102,N2241)))))</f>
        <v/>
      </c>
      <c r="P2241" s="12">
        <f>IFERROR(MATCH(Data!X2241,$F$4:$F$102,1),0)</f>
        <v/>
      </c>
      <c r="Q2241" s="9">
        <f>IF(P2241=0,Data!X2241+$I$13,IF(P2241&gt;=99,Data!X2241+$I$14,INDEX($E$4:$E$102,P2241)+(Data!X2241-INDEX($F$4:$F$102,P2241))/(INDEX($F$4:$F$102,P2241+1)-INDEX($F$4:$F$102,P2241))*(INDEX($E$4:$E$102,P2241+1)-INDEX($E$4:$E$102,P2241))))</f>
        <v/>
      </c>
      <c r="R2241" s="12">
        <f>IFERROR(MATCH(Data!Y2241,$F$4:$F$102,1),0)</f>
        <v/>
      </c>
      <c r="S2241" s="9">
        <f>IF(R2241=0,Data!Y2241+$I$13,IF(R2241&gt;=99,Data!Y2241+$I$14,INDEX($E$4:$E$102,R2241)+(Data!Y2241-INDEX($F$4:$F$102,R2241))/(INDEX($F$4:$F$102,R2241+1)-INDEX($F$4:$F$102,R2241))*(INDEX($E$4:$E$102,R2241+1)-INDEX($E$4:$E$102,R2241))))</f>
        <v/>
      </c>
    </row>
    <row r="2242">
      <c r="K2242" s="14">
        <f>Data!A2242</f>
        <v/>
      </c>
      <c r="L2242" s="12">
        <f>IF(Occurrence!J2242&lt;=0,-1,IFERROR(MATCH(Occurrence!J2242,$D$4:$D$102,1),0))</f>
        <v/>
      </c>
      <c r="M2242" s="9">
        <f>IF(L2242&lt;0,0,IF(L2242=0,Occurrence!J2242*$I$11,IF(L2242&gt;=99,Occurrence!J2242*$I$12,INDEX($C$4:$C$102,L2242)+(Occurrence!J2242-INDEX($D$4:$D$102,L2242))/(INDEX($D$4:$D$102,L2242+1)-INDEX($D$4:$D$102,L2242))*(INDEX($C$4:$C$102,L2242+1)-INDEX($C$4:$C$102,L2242)))))</f>
        <v/>
      </c>
      <c r="N2242" s="12">
        <f>IF(Occurrence!K2242&lt;=0,-1,IFERROR(MATCH(Occurrence!K2242,$D$4:$D$102,1),0))</f>
        <v/>
      </c>
      <c r="O2242" s="9">
        <f>IF(N2242&lt;0,0,IF(N2242=0,Occurrence!K2242*$I$11,IF(N2242&gt;=99,Occurrence!K2242*$I$12,INDEX($C$4:$C$102,N2242)+(Occurrence!K2242-INDEX($D$4:$D$102,N2242))/(INDEX($D$4:$D$102,N2242+1)-INDEX($D$4:$D$102,N2242))*(INDEX($C$4:$C$102,N2242+1)-INDEX($C$4:$C$102,N2242)))))</f>
        <v/>
      </c>
      <c r="P2242" s="12">
        <f>IFERROR(MATCH(Data!X2242,$F$4:$F$102,1),0)</f>
        <v/>
      </c>
      <c r="Q2242" s="9">
        <f>IF(P2242=0,Data!X2242+$I$13,IF(P2242&gt;=99,Data!X2242+$I$14,INDEX($E$4:$E$102,P2242)+(Data!X2242-INDEX($F$4:$F$102,P2242))/(INDEX($F$4:$F$102,P2242+1)-INDEX($F$4:$F$102,P2242))*(INDEX($E$4:$E$102,P2242+1)-INDEX($E$4:$E$102,P2242))))</f>
        <v/>
      </c>
      <c r="R2242" s="12">
        <f>IFERROR(MATCH(Data!Y2242,$F$4:$F$102,1),0)</f>
        <v/>
      </c>
      <c r="S2242" s="9">
        <f>IF(R2242=0,Data!Y2242+$I$13,IF(R2242&gt;=99,Data!Y2242+$I$14,INDEX($E$4:$E$102,R2242)+(Data!Y2242-INDEX($F$4:$F$102,R2242))/(INDEX($F$4:$F$102,R2242+1)-INDEX($F$4:$F$102,R2242))*(INDEX($E$4:$E$102,R2242+1)-INDEX($E$4:$E$102,R2242))))</f>
        <v/>
      </c>
    </row>
    <row r="2243">
      <c r="K2243" s="14">
        <f>Data!A2243</f>
        <v/>
      </c>
      <c r="L2243" s="12">
        <f>IF(Occurrence!J2243&lt;=0,-1,IFERROR(MATCH(Occurrence!J2243,$D$4:$D$102,1),0))</f>
        <v/>
      </c>
      <c r="M2243" s="9">
        <f>IF(L2243&lt;0,0,IF(L2243=0,Occurrence!J2243*$I$11,IF(L2243&gt;=99,Occurrence!J2243*$I$12,INDEX($C$4:$C$102,L2243)+(Occurrence!J2243-INDEX($D$4:$D$102,L2243))/(INDEX($D$4:$D$102,L2243+1)-INDEX($D$4:$D$102,L2243))*(INDEX($C$4:$C$102,L2243+1)-INDEX($C$4:$C$102,L2243)))))</f>
        <v/>
      </c>
      <c r="N2243" s="12">
        <f>IF(Occurrence!K2243&lt;=0,-1,IFERROR(MATCH(Occurrence!K2243,$D$4:$D$102,1),0))</f>
        <v/>
      </c>
      <c r="O2243" s="9">
        <f>IF(N2243&lt;0,0,IF(N2243=0,Occurrence!K2243*$I$11,IF(N2243&gt;=99,Occurrence!K2243*$I$12,INDEX($C$4:$C$102,N2243)+(Occurrence!K2243-INDEX($D$4:$D$102,N2243))/(INDEX($D$4:$D$102,N2243+1)-INDEX($D$4:$D$102,N2243))*(INDEX($C$4:$C$102,N2243+1)-INDEX($C$4:$C$102,N2243)))))</f>
        <v/>
      </c>
      <c r="P2243" s="12">
        <f>IFERROR(MATCH(Data!X2243,$F$4:$F$102,1),0)</f>
        <v/>
      </c>
      <c r="Q2243" s="9">
        <f>IF(P2243=0,Data!X2243+$I$13,IF(P2243&gt;=99,Data!X2243+$I$14,INDEX($E$4:$E$102,P2243)+(Data!X2243-INDEX($F$4:$F$102,P2243))/(INDEX($F$4:$F$102,P2243+1)-INDEX($F$4:$F$102,P2243))*(INDEX($E$4:$E$102,P2243+1)-INDEX($E$4:$E$102,P2243))))</f>
        <v/>
      </c>
      <c r="R2243" s="12">
        <f>IFERROR(MATCH(Data!Y2243,$F$4:$F$102,1),0)</f>
        <v/>
      </c>
      <c r="S2243" s="9">
        <f>IF(R2243=0,Data!Y2243+$I$13,IF(R2243&gt;=99,Data!Y2243+$I$14,INDEX($E$4:$E$102,R2243)+(Data!Y2243-INDEX($F$4:$F$102,R2243))/(INDEX($F$4:$F$102,R2243+1)-INDEX($F$4:$F$102,R2243))*(INDEX($E$4:$E$102,R2243+1)-INDEX($E$4:$E$102,R2243))))</f>
        <v/>
      </c>
    </row>
    <row r="2244">
      <c r="K2244" s="14">
        <f>Data!A2244</f>
        <v/>
      </c>
      <c r="L2244" s="12">
        <f>IF(Occurrence!J2244&lt;=0,-1,IFERROR(MATCH(Occurrence!J2244,$D$4:$D$102,1),0))</f>
        <v/>
      </c>
      <c r="M2244" s="9">
        <f>IF(L2244&lt;0,0,IF(L2244=0,Occurrence!J2244*$I$11,IF(L2244&gt;=99,Occurrence!J2244*$I$12,INDEX($C$4:$C$102,L2244)+(Occurrence!J2244-INDEX($D$4:$D$102,L2244))/(INDEX($D$4:$D$102,L2244+1)-INDEX($D$4:$D$102,L2244))*(INDEX($C$4:$C$102,L2244+1)-INDEX($C$4:$C$102,L2244)))))</f>
        <v/>
      </c>
      <c r="N2244" s="12">
        <f>IF(Occurrence!K2244&lt;=0,-1,IFERROR(MATCH(Occurrence!K2244,$D$4:$D$102,1),0))</f>
        <v/>
      </c>
      <c r="O2244" s="9">
        <f>IF(N2244&lt;0,0,IF(N2244=0,Occurrence!K2244*$I$11,IF(N2244&gt;=99,Occurrence!K2244*$I$12,INDEX($C$4:$C$102,N2244)+(Occurrence!K2244-INDEX($D$4:$D$102,N2244))/(INDEX($D$4:$D$102,N2244+1)-INDEX($D$4:$D$102,N2244))*(INDEX($C$4:$C$102,N2244+1)-INDEX($C$4:$C$102,N2244)))))</f>
        <v/>
      </c>
      <c r="P2244" s="12">
        <f>IFERROR(MATCH(Data!X2244,$F$4:$F$102,1),0)</f>
        <v/>
      </c>
      <c r="Q2244" s="9">
        <f>IF(P2244=0,Data!X2244+$I$13,IF(P2244&gt;=99,Data!X2244+$I$14,INDEX($E$4:$E$102,P2244)+(Data!X2244-INDEX($F$4:$F$102,P2244))/(INDEX($F$4:$F$102,P2244+1)-INDEX($F$4:$F$102,P2244))*(INDEX($E$4:$E$102,P2244+1)-INDEX($E$4:$E$102,P2244))))</f>
        <v/>
      </c>
      <c r="R2244" s="12">
        <f>IFERROR(MATCH(Data!Y2244,$F$4:$F$102,1),0)</f>
        <v/>
      </c>
      <c r="S2244" s="9">
        <f>IF(R2244=0,Data!Y2244+$I$13,IF(R2244&gt;=99,Data!Y2244+$I$14,INDEX($E$4:$E$102,R2244)+(Data!Y2244-INDEX($F$4:$F$102,R2244))/(INDEX($F$4:$F$102,R2244+1)-INDEX($F$4:$F$102,R2244))*(INDEX($E$4:$E$102,R2244+1)-INDEX($E$4:$E$102,R2244))))</f>
        <v/>
      </c>
    </row>
    <row r="2245">
      <c r="K2245" s="14">
        <f>Data!A2245</f>
        <v/>
      </c>
      <c r="L2245" s="12">
        <f>IF(Occurrence!J2245&lt;=0,-1,IFERROR(MATCH(Occurrence!J2245,$D$4:$D$102,1),0))</f>
        <v/>
      </c>
      <c r="M2245" s="9">
        <f>IF(L2245&lt;0,0,IF(L2245=0,Occurrence!J2245*$I$11,IF(L2245&gt;=99,Occurrence!J2245*$I$12,INDEX($C$4:$C$102,L2245)+(Occurrence!J2245-INDEX($D$4:$D$102,L2245))/(INDEX($D$4:$D$102,L2245+1)-INDEX($D$4:$D$102,L2245))*(INDEX($C$4:$C$102,L2245+1)-INDEX($C$4:$C$102,L2245)))))</f>
        <v/>
      </c>
      <c r="N2245" s="12">
        <f>IF(Occurrence!K2245&lt;=0,-1,IFERROR(MATCH(Occurrence!K2245,$D$4:$D$102,1),0))</f>
        <v/>
      </c>
      <c r="O2245" s="9">
        <f>IF(N2245&lt;0,0,IF(N2245=0,Occurrence!K2245*$I$11,IF(N2245&gt;=99,Occurrence!K2245*$I$12,INDEX($C$4:$C$102,N2245)+(Occurrence!K2245-INDEX($D$4:$D$102,N2245))/(INDEX($D$4:$D$102,N2245+1)-INDEX($D$4:$D$102,N2245))*(INDEX($C$4:$C$102,N2245+1)-INDEX($C$4:$C$102,N2245)))))</f>
        <v/>
      </c>
      <c r="P2245" s="12">
        <f>IFERROR(MATCH(Data!X2245,$F$4:$F$102,1),0)</f>
        <v/>
      </c>
      <c r="Q2245" s="9">
        <f>IF(P2245=0,Data!X2245+$I$13,IF(P2245&gt;=99,Data!X2245+$I$14,INDEX($E$4:$E$102,P2245)+(Data!X2245-INDEX($F$4:$F$102,P2245))/(INDEX($F$4:$F$102,P2245+1)-INDEX($F$4:$F$102,P2245))*(INDEX($E$4:$E$102,P2245+1)-INDEX($E$4:$E$102,P2245))))</f>
        <v/>
      </c>
      <c r="R2245" s="12">
        <f>IFERROR(MATCH(Data!Y2245,$F$4:$F$102,1),0)</f>
        <v/>
      </c>
      <c r="S2245" s="9">
        <f>IF(R2245=0,Data!Y2245+$I$13,IF(R2245&gt;=99,Data!Y2245+$I$14,INDEX($E$4:$E$102,R2245)+(Data!Y2245-INDEX($F$4:$F$102,R2245))/(INDEX($F$4:$F$102,R2245+1)-INDEX($F$4:$F$102,R2245))*(INDEX($E$4:$E$102,R2245+1)-INDEX($E$4:$E$102,R2245))))</f>
        <v/>
      </c>
    </row>
    <row r="2246">
      <c r="K2246" s="14">
        <f>Data!A2246</f>
        <v/>
      </c>
      <c r="L2246" s="12">
        <f>IF(Occurrence!J2246&lt;=0,-1,IFERROR(MATCH(Occurrence!J2246,$D$4:$D$102,1),0))</f>
        <v/>
      </c>
      <c r="M2246" s="9">
        <f>IF(L2246&lt;0,0,IF(L2246=0,Occurrence!J2246*$I$11,IF(L2246&gt;=99,Occurrence!J2246*$I$12,INDEX($C$4:$C$102,L2246)+(Occurrence!J2246-INDEX($D$4:$D$102,L2246))/(INDEX($D$4:$D$102,L2246+1)-INDEX($D$4:$D$102,L2246))*(INDEX($C$4:$C$102,L2246+1)-INDEX($C$4:$C$102,L2246)))))</f>
        <v/>
      </c>
      <c r="N2246" s="12">
        <f>IF(Occurrence!K2246&lt;=0,-1,IFERROR(MATCH(Occurrence!K2246,$D$4:$D$102,1),0))</f>
        <v/>
      </c>
      <c r="O2246" s="9">
        <f>IF(N2246&lt;0,0,IF(N2246=0,Occurrence!K2246*$I$11,IF(N2246&gt;=99,Occurrence!K2246*$I$12,INDEX($C$4:$C$102,N2246)+(Occurrence!K2246-INDEX($D$4:$D$102,N2246))/(INDEX($D$4:$D$102,N2246+1)-INDEX($D$4:$D$102,N2246))*(INDEX($C$4:$C$102,N2246+1)-INDEX($C$4:$C$102,N2246)))))</f>
        <v/>
      </c>
      <c r="P2246" s="12">
        <f>IFERROR(MATCH(Data!X2246,$F$4:$F$102,1),0)</f>
        <v/>
      </c>
      <c r="Q2246" s="9">
        <f>IF(P2246=0,Data!X2246+$I$13,IF(P2246&gt;=99,Data!X2246+$I$14,INDEX($E$4:$E$102,P2246)+(Data!X2246-INDEX($F$4:$F$102,P2246))/(INDEX($F$4:$F$102,P2246+1)-INDEX($F$4:$F$102,P2246))*(INDEX($E$4:$E$102,P2246+1)-INDEX($E$4:$E$102,P2246))))</f>
        <v/>
      </c>
      <c r="R2246" s="12">
        <f>IFERROR(MATCH(Data!Y2246,$F$4:$F$102,1),0)</f>
        <v/>
      </c>
      <c r="S2246" s="9">
        <f>IF(R2246=0,Data!Y2246+$I$13,IF(R2246&gt;=99,Data!Y2246+$I$14,INDEX($E$4:$E$102,R2246)+(Data!Y2246-INDEX($F$4:$F$102,R2246))/(INDEX($F$4:$F$102,R2246+1)-INDEX($F$4:$F$102,R2246))*(INDEX($E$4:$E$102,R2246+1)-INDEX($E$4:$E$102,R2246))))</f>
        <v/>
      </c>
    </row>
    <row r="2247">
      <c r="K2247" s="14">
        <f>Data!A2247</f>
        <v/>
      </c>
      <c r="L2247" s="12">
        <f>IF(Occurrence!J2247&lt;=0,-1,IFERROR(MATCH(Occurrence!J2247,$D$4:$D$102,1),0))</f>
        <v/>
      </c>
      <c r="M2247" s="9">
        <f>IF(L2247&lt;0,0,IF(L2247=0,Occurrence!J2247*$I$11,IF(L2247&gt;=99,Occurrence!J2247*$I$12,INDEX($C$4:$C$102,L2247)+(Occurrence!J2247-INDEX($D$4:$D$102,L2247))/(INDEX($D$4:$D$102,L2247+1)-INDEX($D$4:$D$102,L2247))*(INDEX($C$4:$C$102,L2247+1)-INDEX($C$4:$C$102,L2247)))))</f>
        <v/>
      </c>
      <c r="N2247" s="12">
        <f>IF(Occurrence!K2247&lt;=0,-1,IFERROR(MATCH(Occurrence!K2247,$D$4:$D$102,1),0))</f>
        <v/>
      </c>
      <c r="O2247" s="9">
        <f>IF(N2247&lt;0,0,IF(N2247=0,Occurrence!K2247*$I$11,IF(N2247&gt;=99,Occurrence!K2247*$I$12,INDEX($C$4:$C$102,N2247)+(Occurrence!K2247-INDEX($D$4:$D$102,N2247))/(INDEX($D$4:$D$102,N2247+1)-INDEX($D$4:$D$102,N2247))*(INDEX($C$4:$C$102,N2247+1)-INDEX($C$4:$C$102,N2247)))))</f>
        <v/>
      </c>
      <c r="P2247" s="12">
        <f>IFERROR(MATCH(Data!X2247,$F$4:$F$102,1),0)</f>
        <v/>
      </c>
      <c r="Q2247" s="9">
        <f>IF(P2247=0,Data!X2247+$I$13,IF(P2247&gt;=99,Data!X2247+$I$14,INDEX($E$4:$E$102,P2247)+(Data!X2247-INDEX($F$4:$F$102,P2247))/(INDEX($F$4:$F$102,P2247+1)-INDEX($F$4:$F$102,P2247))*(INDEX($E$4:$E$102,P2247+1)-INDEX($E$4:$E$102,P2247))))</f>
        <v/>
      </c>
      <c r="R2247" s="12">
        <f>IFERROR(MATCH(Data!Y2247,$F$4:$F$102,1),0)</f>
        <v/>
      </c>
      <c r="S2247" s="9">
        <f>IF(R2247=0,Data!Y2247+$I$13,IF(R2247&gt;=99,Data!Y2247+$I$14,INDEX($E$4:$E$102,R2247)+(Data!Y2247-INDEX($F$4:$F$102,R2247))/(INDEX($F$4:$F$102,R2247+1)-INDEX($F$4:$F$102,R2247))*(INDEX($E$4:$E$102,R2247+1)-INDEX($E$4:$E$102,R2247))))</f>
        <v/>
      </c>
    </row>
    <row r="2248">
      <c r="K2248" s="14">
        <f>Data!A2248</f>
        <v/>
      </c>
      <c r="L2248" s="12">
        <f>IF(Occurrence!J2248&lt;=0,-1,IFERROR(MATCH(Occurrence!J2248,$D$4:$D$102,1),0))</f>
        <v/>
      </c>
      <c r="M2248" s="9">
        <f>IF(L2248&lt;0,0,IF(L2248=0,Occurrence!J2248*$I$11,IF(L2248&gt;=99,Occurrence!J2248*$I$12,INDEX($C$4:$C$102,L2248)+(Occurrence!J2248-INDEX($D$4:$D$102,L2248))/(INDEX($D$4:$D$102,L2248+1)-INDEX($D$4:$D$102,L2248))*(INDEX($C$4:$C$102,L2248+1)-INDEX($C$4:$C$102,L2248)))))</f>
        <v/>
      </c>
      <c r="N2248" s="12">
        <f>IF(Occurrence!K2248&lt;=0,-1,IFERROR(MATCH(Occurrence!K2248,$D$4:$D$102,1),0))</f>
        <v/>
      </c>
      <c r="O2248" s="9">
        <f>IF(N2248&lt;0,0,IF(N2248=0,Occurrence!K2248*$I$11,IF(N2248&gt;=99,Occurrence!K2248*$I$12,INDEX($C$4:$C$102,N2248)+(Occurrence!K2248-INDEX($D$4:$D$102,N2248))/(INDEX($D$4:$D$102,N2248+1)-INDEX($D$4:$D$102,N2248))*(INDEX($C$4:$C$102,N2248+1)-INDEX($C$4:$C$102,N2248)))))</f>
        <v/>
      </c>
      <c r="P2248" s="12">
        <f>IFERROR(MATCH(Data!X2248,$F$4:$F$102,1),0)</f>
        <v/>
      </c>
      <c r="Q2248" s="9">
        <f>IF(P2248=0,Data!X2248+$I$13,IF(P2248&gt;=99,Data!X2248+$I$14,INDEX($E$4:$E$102,P2248)+(Data!X2248-INDEX($F$4:$F$102,P2248))/(INDEX($F$4:$F$102,P2248+1)-INDEX($F$4:$F$102,P2248))*(INDEX($E$4:$E$102,P2248+1)-INDEX($E$4:$E$102,P2248))))</f>
        <v/>
      </c>
      <c r="R2248" s="12">
        <f>IFERROR(MATCH(Data!Y2248,$F$4:$F$102,1),0)</f>
        <v/>
      </c>
      <c r="S2248" s="9">
        <f>IF(R2248=0,Data!Y2248+$I$13,IF(R2248&gt;=99,Data!Y2248+$I$14,INDEX($E$4:$E$102,R2248)+(Data!Y2248-INDEX($F$4:$F$102,R2248))/(INDEX($F$4:$F$102,R2248+1)-INDEX($F$4:$F$102,R2248))*(INDEX($E$4:$E$102,R2248+1)-INDEX($E$4:$E$102,R2248))))</f>
        <v/>
      </c>
    </row>
    <row r="2249">
      <c r="K2249" s="14">
        <f>Data!A2249</f>
        <v/>
      </c>
      <c r="L2249" s="12">
        <f>IF(Occurrence!J2249&lt;=0,-1,IFERROR(MATCH(Occurrence!J2249,$D$4:$D$102,1),0))</f>
        <v/>
      </c>
      <c r="M2249" s="9">
        <f>IF(L2249&lt;0,0,IF(L2249=0,Occurrence!J2249*$I$11,IF(L2249&gt;=99,Occurrence!J2249*$I$12,INDEX($C$4:$C$102,L2249)+(Occurrence!J2249-INDEX($D$4:$D$102,L2249))/(INDEX($D$4:$D$102,L2249+1)-INDEX($D$4:$D$102,L2249))*(INDEX($C$4:$C$102,L2249+1)-INDEX($C$4:$C$102,L2249)))))</f>
        <v/>
      </c>
      <c r="N2249" s="12">
        <f>IF(Occurrence!K2249&lt;=0,-1,IFERROR(MATCH(Occurrence!K2249,$D$4:$D$102,1),0))</f>
        <v/>
      </c>
      <c r="O2249" s="9">
        <f>IF(N2249&lt;0,0,IF(N2249=0,Occurrence!K2249*$I$11,IF(N2249&gt;=99,Occurrence!K2249*$I$12,INDEX($C$4:$C$102,N2249)+(Occurrence!K2249-INDEX($D$4:$D$102,N2249))/(INDEX($D$4:$D$102,N2249+1)-INDEX($D$4:$D$102,N2249))*(INDEX($C$4:$C$102,N2249+1)-INDEX($C$4:$C$102,N2249)))))</f>
        <v/>
      </c>
      <c r="P2249" s="12">
        <f>IFERROR(MATCH(Data!X2249,$F$4:$F$102,1),0)</f>
        <v/>
      </c>
      <c r="Q2249" s="9">
        <f>IF(P2249=0,Data!X2249+$I$13,IF(P2249&gt;=99,Data!X2249+$I$14,INDEX($E$4:$E$102,P2249)+(Data!X2249-INDEX($F$4:$F$102,P2249))/(INDEX($F$4:$F$102,P2249+1)-INDEX($F$4:$F$102,P2249))*(INDEX($E$4:$E$102,P2249+1)-INDEX($E$4:$E$102,P2249))))</f>
        <v/>
      </c>
      <c r="R2249" s="12">
        <f>IFERROR(MATCH(Data!Y2249,$F$4:$F$102,1),0)</f>
        <v/>
      </c>
      <c r="S2249" s="9">
        <f>IF(R2249=0,Data!Y2249+$I$13,IF(R2249&gt;=99,Data!Y2249+$I$14,INDEX($E$4:$E$102,R2249)+(Data!Y2249-INDEX($F$4:$F$102,R2249))/(INDEX($F$4:$F$102,R2249+1)-INDEX($F$4:$F$102,R2249))*(INDEX($E$4:$E$102,R2249+1)-INDEX($E$4:$E$102,R2249))))</f>
        <v/>
      </c>
    </row>
    <row r="2250">
      <c r="K2250" s="14">
        <f>Data!A2250</f>
        <v/>
      </c>
      <c r="L2250" s="12">
        <f>IF(Occurrence!J2250&lt;=0,-1,IFERROR(MATCH(Occurrence!J2250,$D$4:$D$102,1),0))</f>
        <v/>
      </c>
      <c r="M2250" s="9">
        <f>IF(L2250&lt;0,0,IF(L2250=0,Occurrence!J2250*$I$11,IF(L2250&gt;=99,Occurrence!J2250*$I$12,INDEX($C$4:$C$102,L2250)+(Occurrence!J2250-INDEX($D$4:$D$102,L2250))/(INDEX($D$4:$D$102,L2250+1)-INDEX($D$4:$D$102,L2250))*(INDEX($C$4:$C$102,L2250+1)-INDEX($C$4:$C$102,L2250)))))</f>
        <v/>
      </c>
      <c r="N2250" s="12">
        <f>IF(Occurrence!K2250&lt;=0,-1,IFERROR(MATCH(Occurrence!K2250,$D$4:$D$102,1),0))</f>
        <v/>
      </c>
      <c r="O2250" s="9">
        <f>IF(N2250&lt;0,0,IF(N2250=0,Occurrence!K2250*$I$11,IF(N2250&gt;=99,Occurrence!K2250*$I$12,INDEX($C$4:$C$102,N2250)+(Occurrence!K2250-INDEX($D$4:$D$102,N2250))/(INDEX($D$4:$D$102,N2250+1)-INDEX($D$4:$D$102,N2250))*(INDEX($C$4:$C$102,N2250+1)-INDEX($C$4:$C$102,N2250)))))</f>
        <v/>
      </c>
      <c r="P2250" s="12">
        <f>IFERROR(MATCH(Data!X2250,$F$4:$F$102,1),0)</f>
        <v/>
      </c>
      <c r="Q2250" s="9">
        <f>IF(P2250=0,Data!X2250+$I$13,IF(P2250&gt;=99,Data!X2250+$I$14,INDEX($E$4:$E$102,P2250)+(Data!X2250-INDEX($F$4:$F$102,P2250))/(INDEX($F$4:$F$102,P2250+1)-INDEX($F$4:$F$102,P2250))*(INDEX($E$4:$E$102,P2250+1)-INDEX($E$4:$E$102,P2250))))</f>
        <v/>
      </c>
      <c r="R2250" s="12">
        <f>IFERROR(MATCH(Data!Y2250,$F$4:$F$102,1),0)</f>
        <v/>
      </c>
      <c r="S2250" s="9">
        <f>IF(R2250=0,Data!Y2250+$I$13,IF(R2250&gt;=99,Data!Y2250+$I$14,INDEX($E$4:$E$102,R2250)+(Data!Y2250-INDEX($F$4:$F$102,R2250))/(INDEX($F$4:$F$102,R2250+1)-INDEX($F$4:$F$102,R2250))*(INDEX($E$4:$E$102,R2250+1)-INDEX($E$4:$E$102,R2250))))</f>
        <v/>
      </c>
    </row>
    <row r="2251">
      <c r="K2251" s="14">
        <f>Data!A2251</f>
        <v/>
      </c>
      <c r="L2251" s="12">
        <f>IF(Occurrence!J2251&lt;=0,-1,IFERROR(MATCH(Occurrence!J2251,$D$4:$D$102,1),0))</f>
        <v/>
      </c>
      <c r="M2251" s="9">
        <f>IF(L2251&lt;0,0,IF(L2251=0,Occurrence!J2251*$I$11,IF(L2251&gt;=99,Occurrence!J2251*$I$12,INDEX($C$4:$C$102,L2251)+(Occurrence!J2251-INDEX($D$4:$D$102,L2251))/(INDEX($D$4:$D$102,L2251+1)-INDEX($D$4:$D$102,L2251))*(INDEX($C$4:$C$102,L2251+1)-INDEX($C$4:$C$102,L2251)))))</f>
        <v/>
      </c>
      <c r="N2251" s="12">
        <f>IF(Occurrence!K2251&lt;=0,-1,IFERROR(MATCH(Occurrence!K2251,$D$4:$D$102,1),0))</f>
        <v/>
      </c>
      <c r="O2251" s="9">
        <f>IF(N2251&lt;0,0,IF(N2251=0,Occurrence!K2251*$I$11,IF(N2251&gt;=99,Occurrence!K2251*$I$12,INDEX($C$4:$C$102,N2251)+(Occurrence!K2251-INDEX($D$4:$D$102,N2251))/(INDEX($D$4:$D$102,N2251+1)-INDEX($D$4:$D$102,N2251))*(INDEX($C$4:$C$102,N2251+1)-INDEX($C$4:$C$102,N2251)))))</f>
        <v/>
      </c>
      <c r="P2251" s="12">
        <f>IFERROR(MATCH(Data!X2251,$F$4:$F$102,1),0)</f>
        <v/>
      </c>
      <c r="Q2251" s="9">
        <f>IF(P2251=0,Data!X2251+$I$13,IF(P2251&gt;=99,Data!X2251+$I$14,INDEX($E$4:$E$102,P2251)+(Data!X2251-INDEX($F$4:$F$102,P2251))/(INDEX($F$4:$F$102,P2251+1)-INDEX($F$4:$F$102,P2251))*(INDEX($E$4:$E$102,P2251+1)-INDEX($E$4:$E$102,P2251))))</f>
        <v/>
      </c>
      <c r="R2251" s="12">
        <f>IFERROR(MATCH(Data!Y2251,$F$4:$F$102,1),0)</f>
        <v/>
      </c>
      <c r="S2251" s="9">
        <f>IF(R2251=0,Data!Y2251+$I$13,IF(R2251&gt;=99,Data!Y2251+$I$14,INDEX($E$4:$E$102,R2251)+(Data!Y2251-INDEX($F$4:$F$102,R2251))/(INDEX($F$4:$F$102,R2251+1)-INDEX($F$4:$F$102,R2251))*(INDEX($E$4:$E$102,R2251+1)-INDEX($E$4:$E$102,R2251))))</f>
        <v/>
      </c>
    </row>
    <row r="2252">
      <c r="K2252" s="14">
        <f>Data!A2252</f>
        <v/>
      </c>
      <c r="L2252" s="12">
        <f>IF(Occurrence!J2252&lt;=0,-1,IFERROR(MATCH(Occurrence!J2252,$D$4:$D$102,1),0))</f>
        <v/>
      </c>
      <c r="M2252" s="9">
        <f>IF(L2252&lt;0,0,IF(L2252=0,Occurrence!J2252*$I$11,IF(L2252&gt;=99,Occurrence!J2252*$I$12,INDEX($C$4:$C$102,L2252)+(Occurrence!J2252-INDEX($D$4:$D$102,L2252))/(INDEX($D$4:$D$102,L2252+1)-INDEX($D$4:$D$102,L2252))*(INDEX($C$4:$C$102,L2252+1)-INDEX($C$4:$C$102,L2252)))))</f>
        <v/>
      </c>
      <c r="N2252" s="12">
        <f>IF(Occurrence!K2252&lt;=0,-1,IFERROR(MATCH(Occurrence!K2252,$D$4:$D$102,1),0))</f>
        <v/>
      </c>
      <c r="O2252" s="9">
        <f>IF(N2252&lt;0,0,IF(N2252=0,Occurrence!K2252*$I$11,IF(N2252&gt;=99,Occurrence!K2252*$I$12,INDEX($C$4:$C$102,N2252)+(Occurrence!K2252-INDEX($D$4:$D$102,N2252))/(INDEX($D$4:$D$102,N2252+1)-INDEX($D$4:$D$102,N2252))*(INDEX($C$4:$C$102,N2252+1)-INDEX($C$4:$C$102,N2252)))))</f>
        <v/>
      </c>
      <c r="P2252" s="12">
        <f>IFERROR(MATCH(Data!X2252,$F$4:$F$102,1),0)</f>
        <v/>
      </c>
      <c r="Q2252" s="9">
        <f>IF(P2252=0,Data!X2252+$I$13,IF(P2252&gt;=99,Data!X2252+$I$14,INDEX($E$4:$E$102,P2252)+(Data!X2252-INDEX($F$4:$F$102,P2252))/(INDEX($F$4:$F$102,P2252+1)-INDEX($F$4:$F$102,P2252))*(INDEX($E$4:$E$102,P2252+1)-INDEX($E$4:$E$102,P2252))))</f>
        <v/>
      </c>
      <c r="R2252" s="12">
        <f>IFERROR(MATCH(Data!Y2252,$F$4:$F$102,1),0)</f>
        <v/>
      </c>
      <c r="S2252" s="9">
        <f>IF(R2252=0,Data!Y2252+$I$13,IF(R2252&gt;=99,Data!Y2252+$I$14,INDEX($E$4:$E$102,R2252)+(Data!Y2252-INDEX($F$4:$F$102,R2252))/(INDEX($F$4:$F$102,R2252+1)-INDEX($F$4:$F$102,R2252))*(INDEX($E$4:$E$102,R2252+1)-INDEX($E$4:$E$102,R2252))))</f>
        <v/>
      </c>
    </row>
    <row r="2253">
      <c r="K2253" s="14">
        <f>Data!A2253</f>
        <v/>
      </c>
      <c r="L2253" s="12">
        <f>IF(Occurrence!J2253&lt;=0,-1,IFERROR(MATCH(Occurrence!J2253,$D$4:$D$102,1),0))</f>
        <v/>
      </c>
      <c r="M2253" s="9">
        <f>IF(L2253&lt;0,0,IF(L2253=0,Occurrence!J2253*$I$11,IF(L2253&gt;=99,Occurrence!J2253*$I$12,INDEX($C$4:$C$102,L2253)+(Occurrence!J2253-INDEX($D$4:$D$102,L2253))/(INDEX($D$4:$D$102,L2253+1)-INDEX($D$4:$D$102,L2253))*(INDEX($C$4:$C$102,L2253+1)-INDEX($C$4:$C$102,L2253)))))</f>
        <v/>
      </c>
      <c r="N2253" s="12">
        <f>IF(Occurrence!K2253&lt;=0,-1,IFERROR(MATCH(Occurrence!K2253,$D$4:$D$102,1),0))</f>
        <v/>
      </c>
      <c r="O2253" s="9">
        <f>IF(N2253&lt;0,0,IF(N2253=0,Occurrence!K2253*$I$11,IF(N2253&gt;=99,Occurrence!K2253*$I$12,INDEX($C$4:$C$102,N2253)+(Occurrence!K2253-INDEX($D$4:$D$102,N2253))/(INDEX($D$4:$D$102,N2253+1)-INDEX($D$4:$D$102,N2253))*(INDEX($C$4:$C$102,N2253+1)-INDEX($C$4:$C$102,N2253)))))</f>
        <v/>
      </c>
      <c r="P2253" s="12">
        <f>IFERROR(MATCH(Data!X2253,$F$4:$F$102,1),0)</f>
        <v/>
      </c>
      <c r="Q2253" s="9">
        <f>IF(P2253=0,Data!X2253+$I$13,IF(P2253&gt;=99,Data!X2253+$I$14,INDEX($E$4:$E$102,P2253)+(Data!X2253-INDEX($F$4:$F$102,P2253))/(INDEX($F$4:$F$102,P2253+1)-INDEX($F$4:$F$102,P2253))*(INDEX($E$4:$E$102,P2253+1)-INDEX($E$4:$E$102,P2253))))</f>
        <v/>
      </c>
      <c r="R2253" s="12">
        <f>IFERROR(MATCH(Data!Y2253,$F$4:$F$102,1),0)</f>
        <v/>
      </c>
      <c r="S2253" s="9">
        <f>IF(R2253=0,Data!Y2253+$I$13,IF(R2253&gt;=99,Data!Y2253+$I$14,INDEX($E$4:$E$102,R2253)+(Data!Y2253-INDEX($F$4:$F$102,R2253))/(INDEX($F$4:$F$102,R2253+1)-INDEX($F$4:$F$102,R2253))*(INDEX($E$4:$E$102,R2253+1)-INDEX($E$4:$E$102,R2253))))</f>
        <v/>
      </c>
    </row>
    <row r="2254">
      <c r="K2254" s="14">
        <f>Data!A2254</f>
        <v/>
      </c>
      <c r="L2254" s="12">
        <f>IF(Occurrence!J2254&lt;=0,-1,IFERROR(MATCH(Occurrence!J2254,$D$4:$D$102,1),0))</f>
        <v/>
      </c>
      <c r="M2254" s="9">
        <f>IF(L2254&lt;0,0,IF(L2254=0,Occurrence!J2254*$I$11,IF(L2254&gt;=99,Occurrence!J2254*$I$12,INDEX($C$4:$C$102,L2254)+(Occurrence!J2254-INDEX($D$4:$D$102,L2254))/(INDEX($D$4:$D$102,L2254+1)-INDEX($D$4:$D$102,L2254))*(INDEX($C$4:$C$102,L2254+1)-INDEX($C$4:$C$102,L2254)))))</f>
        <v/>
      </c>
      <c r="N2254" s="12">
        <f>IF(Occurrence!K2254&lt;=0,-1,IFERROR(MATCH(Occurrence!K2254,$D$4:$D$102,1),0))</f>
        <v/>
      </c>
      <c r="O2254" s="9">
        <f>IF(N2254&lt;0,0,IF(N2254=0,Occurrence!K2254*$I$11,IF(N2254&gt;=99,Occurrence!K2254*$I$12,INDEX($C$4:$C$102,N2254)+(Occurrence!K2254-INDEX($D$4:$D$102,N2254))/(INDEX($D$4:$D$102,N2254+1)-INDEX($D$4:$D$102,N2254))*(INDEX($C$4:$C$102,N2254+1)-INDEX($C$4:$C$102,N2254)))))</f>
        <v/>
      </c>
      <c r="P2254" s="12">
        <f>IFERROR(MATCH(Data!X2254,$F$4:$F$102,1),0)</f>
        <v/>
      </c>
      <c r="Q2254" s="9">
        <f>IF(P2254=0,Data!X2254+$I$13,IF(P2254&gt;=99,Data!X2254+$I$14,INDEX($E$4:$E$102,P2254)+(Data!X2254-INDEX($F$4:$F$102,P2254))/(INDEX($F$4:$F$102,P2254+1)-INDEX($F$4:$F$102,P2254))*(INDEX($E$4:$E$102,P2254+1)-INDEX($E$4:$E$102,P2254))))</f>
        <v/>
      </c>
      <c r="R2254" s="12">
        <f>IFERROR(MATCH(Data!Y2254,$F$4:$F$102,1),0)</f>
        <v/>
      </c>
      <c r="S2254" s="9">
        <f>IF(R2254=0,Data!Y2254+$I$13,IF(R2254&gt;=99,Data!Y2254+$I$14,INDEX($E$4:$E$102,R2254)+(Data!Y2254-INDEX($F$4:$F$102,R2254))/(INDEX($F$4:$F$102,R2254+1)-INDEX($F$4:$F$102,R2254))*(INDEX($E$4:$E$102,R2254+1)-INDEX($E$4:$E$102,R2254))))</f>
        <v/>
      </c>
    </row>
    <row r="2255">
      <c r="K2255" s="14">
        <f>Data!A2255</f>
        <v/>
      </c>
      <c r="L2255" s="12">
        <f>IF(Occurrence!J2255&lt;=0,-1,IFERROR(MATCH(Occurrence!J2255,$D$4:$D$102,1),0))</f>
        <v/>
      </c>
      <c r="M2255" s="9">
        <f>IF(L2255&lt;0,0,IF(L2255=0,Occurrence!J2255*$I$11,IF(L2255&gt;=99,Occurrence!J2255*$I$12,INDEX($C$4:$C$102,L2255)+(Occurrence!J2255-INDEX($D$4:$D$102,L2255))/(INDEX($D$4:$D$102,L2255+1)-INDEX($D$4:$D$102,L2255))*(INDEX($C$4:$C$102,L2255+1)-INDEX($C$4:$C$102,L2255)))))</f>
        <v/>
      </c>
      <c r="N2255" s="12">
        <f>IF(Occurrence!K2255&lt;=0,-1,IFERROR(MATCH(Occurrence!K2255,$D$4:$D$102,1),0))</f>
        <v/>
      </c>
      <c r="O2255" s="9">
        <f>IF(N2255&lt;0,0,IF(N2255=0,Occurrence!K2255*$I$11,IF(N2255&gt;=99,Occurrence!K2255*$I$12,INDEX($C$4:$C$102,N2255)+(Occurrence!K2255-INDEX($D$4:$D$102,N2255))/(INDEX($D$4:$D$102,N2255+1)-INDEX($D$4:$D$102,N2255))*(INDEX($C$4:$C$102,N2255+1)-INDEX($C$4:$C$102,N2255)))))</f>
        <v/>
      </c>
      <c r="P2255" s="12">
        <f>IFERROR(MATCH(Data!X2255,$F$4:$F$102,1),0)</f>
        <v/>
      </c>
      <c r="Q2255" s="9">
        <f>IF(P2255=0,Data!X2255+$I$13,IF(P2255&gt;=99,Data!X2255+$I$14,INDEX($E$4:$E$102,P2255)+(Data!X2255-INDEX($F$4:$F$102,P2255))/(INDEX($F$4:$F$102,P2255+1)-INDEX($F$4:$F$102,P2255))*(INDEX($E$4:$E$102,P2255+1)-INDEX($E$4:$E$102,P2255))))</f>
        <v/>
      </c>
      <c r="R2255" s="12">
        <f>IFERROR(MATCH(Data!Y2255,$F$4:$F$102,1),0)</f>
        <v/>
      </c>
      <c r="S2255" s="9">
        <f>IF(R2255=0,Data!Y2255+$I$13,IF(R2255&gt;=99,Data!Y2255+$I$14,INDEX($E$4:$E$102,R2255)+(Data!Y2255-INDEX($F$4:$F$102,R2255))/(INDEX($F$4:$F$102,R2255+1)-INDEX($F$4:$F$102,R2255))*(INDEX($E$4:$E$102,R2255+1)-INDEX($E$4:$E$102,R2255))))</f>
        <v/>
      </c>
    </row>
    <row r="2256">
      <c r="K2256" s="14">
        <f>Data!A2256</f>
        <v/>
      </c>
      <c r="L2256" s="12">
        <f>IF(Occurrence!J2256&lt;=0,-1,IFERROR(MATCH(Occurrence!J2256,$D$4:$D$102,1),0))</f>
        <v/>
      </c>
      <c r="M2256" s="9">
        <f>IF(L2256&lt;0,0,IF(L2256=0,Occurrence!J2256*$I$11,IF(L2256&gt;=99,Occurrence!J2256*$I$12,INDEX($C$4:$C$102,L2256)+(Occurrence!J2256-INDEX($D$4:$D$102,L2256))/(INDEX($D$4:$D$102,L2256+1)-INDEX($D$4:$D$102,L2256))*(INDEX($C$4:$C$102,L2256+1)-INDEX($C$4:$C$102,L2256)))))</f>
        <v/>
      </c>
      <c r="N2256" s="12">
        <f>IF(Occurrence!K2256&lt;=0,-1,IFERROR(MATCH(Occurrence!K2256,$D$4:$D$102,1),0))</f>
        <v/>
      </c>
      <c r="O2256" s="9">
        <f>IF(N2256&lt;0,0,IF(N2256=0,Occurrence!K2256*$I$11,IF(N2256&gt;=99,Occurrence!K2256*$I$12,INDEX($C$4:$C$102,N2256)+(Occurrence!K2256-INDEX($D$4:$D$102,N2256))/(INDEX($D$4:$D$102,N2256+1)-INDEX($D$4:$D$102,N2256))*(INDEX($C$4:$C$102,N2256+1)-INDEX($C$4:$C$102,N2256)))))</f>
        <v/>
      </c>
      <c r="P2256" s="12">
        <f>IFERROR(MATCH(Data!X2256,$F$4:$F$102,1),0)</f>
        <v/>
      </c>
      <c r="Q2256" s="9">
        <f>IF(P2256=0,Data!X2256+$I$13,IF(P2256&gt;=99,Data!X2256+$I$14,INDEX($E$4:$E$102,P2256)+(Data!X2256-INDEX($F$4:$F$102,P2256))/(INDEX($F$4:$F$102,P2256+1)-INDEX($F$4:$F$102,P2256))*(INDEX($E$4:$E$102,P2256+1)-INDEX($E$4:$E$102,P2256))))</f>
        <v/>
      </c>
      <c r="R2256" s="12">
        <f>IFERROR(MATCH(Data!Y2256,$F$4:$F$102,1),0)</f>
        <v/>
      </c>
      <c r="S2256" s="9">
        <f>IF(R2256=0,Data!Y2256+$I$13,IF(R2256&gt;=99,Data!Y2256+$I$14,INDEX($E$4:$E$102,R2256)+(Data!Y2256-INDEX($F$4:$F$102,R2256))/(INDEX($F$4:$F$102,R2256+1)-INDEX($F$4:$F$102,R2256))*(INDEX($E$4:$E$102,R2256+1)-INDEX($E$4:$E$102,R2256))))</f>
        <v/>
      </c>
    </row>
    <row r="2257">
      <c r="K2257" s="14">
        <f>Data!A2257</f>
        <v/>
      </c>
      <c r="L2257" s="12">
        <f>IF(Occurrence!J2257&lt;=0,-1,IFERROR(MATCH(Occurrence!J2257,$D$4:$D$102,1),0))</f>
        <v/>
      </c>
      <c r="M2257" s="9">
        <f>IF(L2257&lt;0,0,IF(L2257=0,Occurrence!J2257*$I$11,IF(L2257&gt;=99,Occurrence!J2257*$I$12,INDEX($C$4:$C$102,L2257)+(Occurrence!J2257-INDEX($D$4:$D$102,L2257))/(INDEX($D$4:$D$102,L2257+1)-INDEX($D$4:$D$102,L2257))*(INDEX($C$4:$C$102,L2257+1)-INDEX($C$4:$C$102,L2257)))))</f>
        <v/>
      </c>
      <c r="N2257" s="12">
        <f>IF(Occurrence!K2257&lt;=0,-1,IFERROR(MATCH(Occurrence!K2257,$D$4:$D$102,1),0))</f>
        <v/>
      </c>
      <c r="O2257" s="9">
        <f>IF(N2257&lt;0,0,IF(N2257=0,Occurrence!K2257*$I$11,IF(N2257&gt;=99,Occurrence!K2257*$I$12,INDEX($C$4:$C$102,N2257)+(Occurrence!K2257-INDEX($D$4:$D$102,N2257))/(INDEX($D$4:$D$102,N2257+1)-INDEX($D$4:$D$102,N2257))*(INDEX($C$4:$C$102,N2257+1)-INDEX($C$4:$C$102,N2257)))))</f>
        <v/>
      </c>
      <c r="P2257" s="12">
        <f>IFERROR(MATCH(Data!X2257,$F$4:$F$102,1),0)</f>
        <v/>
      </c>
      <c r="Q2257" s="9">
        <f>IF(P2257=0,Data!X2257+$I$13,IF(P2257&gt;=99,Data!X2257+$I$14,INDEX($E$4:$E$102,P2257)+(Data!X2257-INDEX($F$4:$F$102,P2257))/(INDEX($F$4:$F$102,P2257+1)-INDEX($F$4:$F$102,P2257))*(INDEX($E$4:$E$102,P2257+1)-INDEX($E$4:$E$102,P2257))))</f>
        <v/>
      </c>
      <c r="R2257" s="12">
        <f>IFERROR(MATCH(Data!Y2257,$F$4:$F$102,1),0)</f>
        <v/>
      </c>
      <c r="S2257" s="9">
        <f>IF(R2257=0,Data!Y2257+$I$13,IF(R2257&gt;=99,Data!Y2257+$I$14,INDEX($E$4:$E$102,R2257)+(Data!Y2257-INDEX($F$4:$F$102,R2257))/(INDEX($F$4:$F$102,R2257+1)-INDEX($F$4:$F$102,R2257))*(INDEX($E$4:$E$102,R2257+1)-INDEX($E$4:$E$102,R2257))))</f>
        <v/>
      </c>
    </row>
    <row r="2258">
      <c r="K2258" s="14">
        <f>Data!A2258</f>
        <v/>
      </c>
      <c r="L2258" s="12">
        <f>IF(Occurrence!J2258&lt;=0,-1,IFERROR(MATCH(Occurrence!J2258,$D$4:$D$102,1),0))</f>
        <v/>
      </c>
      <c r="M2258" s="9">
        <f>IF(L2258&lt;0,0,IF(L2258=0,Occurrence!J2258*$I$11,IF(L2258&gt;=99,Occurrence!J2258*$I$12,INDEX($C$4:$C$102,L2258)+(Occurrence!J2258-INDEX($D$4:$D$102,L2258))/(INDEX($D$4:$D$102,L2258+1)-INDEX($D$4:$D$102,L2258))*(INDEX($C$4:$C$102,L2258+1)-INDEX($C$4:$C$102,L2258)))))</f>
        <v/>
      </c>
      <c r="N2258" s="12">
        <f>IF(Occurrence!K2258&lt;=0,-1,IFERROR(MATCH(Occurrence!K2258,$D$4:$D$102,1),0))</f>
        <v/>
      </c>
      <c r="O2258" s="9">
        <f>IF(N2258&lt;0,0,IF(N2258=0,Occurrence!K2258*$I$11,IF(N2258&gt;=99,Occurrence!K2258*$I$12,INDEX($C$4:$C$102,N2258)+(Occurrence!K2258-INDEX($D$4:$D$102,N2258))/(INDEX($D$4:$D$102,N2258+1)-INDEX($D$4:$D$102,N2258))*(INDEX($C$4:$C$102,N2258+1)-INDEX($C$4:$C$102,N2258)))))</f>
        <v/>
      </c>
      <c r="P2258" s="12">
        <f>IFERROR(MATCH(Data!X2258,$F$4:$F$102,1),0)</f>
        <v/>
      </c>
      <c r="Q2258" s="9">
        <f>IF(P2258=0,Data!X2258+$I$13,IF(P2258&gt;=99,Data!X2258+$I$14,INDEX($E$4:$E$102,P2258)+(Data!X2258-INDEX($F$4:$F$102,P2258))/(INDEX($F$4:$F$102,P2258+1)-INDEX($F$4:$F$102,P2258))*(INDEX($E$4:$E$102,P2258+1)-INDEX($E$4:$E$102,P2258))))</f>
        <v/>
      </c>
      <c r="R2258" s="12">
        <f>IFERROR(MATCH(Data!Y2258,$F$4:$F$102,1),0)</f>
        <v/>
      </c>
      <c r="S2258" s="9">
        <f>IF(R2258=0,Data!Y2258+$I$13,IF(R2258&gt;=99,Data!Y2258+$I$14,INDEX($E$4:$E$102,R2258)+(Data!Y2258-INDEX($F$4:$F$102,R2258))/(INDEX($F$4:$F$102,R2258+1)-INDEX($F$4:$F$102,R2258))*(INDEX($E$4:$E$102,R2258+1)-INDEX($E$4:$E$102,R2258))))</f>
        <v/>
      </c>
    </row>
    <row r="2259">
      <c r="K2259" s="14">
        <f>Data!A2259</f>
        <v/>
      </c>
      <c r="L2259" s="12">
        <f>IF(Occurrence!J2259&lt;=0,-1,IFERROR(MATCH(Occurrence!J2259,$D$4:$D$102,1),0))</f>
        <v/>
      </c>
      <c r="M2259" s="9">
        <f>IF(L2259&lt;0,0,IF(L2259=0,Occurrence!J2259*$I$11,IF(L2259&gt;=99,Occurrence!J2259*$I$12,INDEX($C$4:$C$102,L2259)+(Occurrence!J2259-INDEX($D$4:$D$102,L2259))/(INDEX($D$4:$D$102,L2259+1)-INDEX($D$4:$D$102,L2259))*(INDEX($C$4:$C$102,L2259+1)-INDEX($C$4:$C$102,L2259)))))</f>
        <v/>
      </c>
      <c r="N2259" s="12">
        <f>IF(Occurrence!K2259&lt;=0,-1,IFERROR(MATCH(Occurrence!K2259,$D$4:$D$102,1),0))</f>
        <v/>
      </c>
      <c r="O2259" s="9">
        <f>IF(N2259&lt;0,0,IF(N2259=0,Occurrence!K2259*$I$11,IF(N2259&gt;=99,Occurrence!K2259*$I$12,INDEX($C$4:$C$102,N2259)+(Occurrence!K2259-INDEX($D$4:$D$102,N2259))/(INDEX($D$4:$D$102,N2259+1)-INDEX($D$4:$D$102,N2259))*(INDEX($C$4:$C$102,N2259+1)-INDEX($C$4:$C$102,N2259)))))</f>
        <v/>
      </c>
      <c r="P2259" s="12">
        <f>IFERROR(MATCH(Data!X2259,$F$4:$F$102,1),0)</f>
        <v/>
      </c>
      <c r="Q2259" s="9">
        <f>IF(P2259=0,Data!X2259+$I$13,IF(P2259&gt;=99,Data!X2259+$I$14,INDEX($E$4:$E$102,P2259)+(Data!X2259-INDEX($F$4:$F$102,P2259))/(INDEX($F$4:$F$102,P2259+1)-INDEX($F$4:$F$102,P2259))*(INDEX($E$4:$E$102,P2259+1)-INDEX($E$4:$E$102,P2259))))</f>
        <v/>
      </c>
      <c r="R2259" s="12">
        <f>IFERROR(MATCH(Data!Y2259,$F$4:$F$102,1),0)</f>
        <v/>
      </c>
      <c r="S2259" s="9">
        <f>IF(R2259=0,Data!Y2259+$I$13,IF(R2259&gt;=99,Data!Y2259+$I$14,INDEX($E$4:$E$102,R2259)+(Data!Y2259-INDEX($F$4:$F$102,R2259))/(INDEX($F$4:$F$102,R2259+1)-INDEX($F$4:$F$102,R2259))*(INDEX($E$4:$E$102,R2259+1)-INDEX($E$4:$E$102,R2259))))</f>
        <v/>
      </c>
    </row>
    <row r="2260">
      <c r="K2260" s="14">
        <f>Data!A2260</f>
        <v/>
      </c>
      <c r="L2260" s="12">
        <f>IF(Occurrence!J2260&lt;=0,-1,IFERROR(MATCH(Occurrence!J2260,$D$4:$D$102,1),0))</f>
        <v/>
      </c>
      <c r="M2260" s="9">
        <f>IF(L2260&lt;0,0,IF(L2260=0,Occurrence!J2260*$I$11,IF(L2260&gt;=99,Occurrence!J2260*$I$12,INDEX($C$4:$C$102,L2260)+(Occurrence!J2260-INDEX($D$4:$D$102,L2260))/(INDEX($D$4:$D$102,L2260+1)-INDEX($D$4:$D$102,L2260))*(INDEX($C$4:$C$102,L2260+1)-INDEX($C$4:$C$102,L2260)))))</f>
        <v/>
      </c>
      <c r="N2260" s="12">
        <f>IF(Occurrence!K2260&lt;=0,-1,IFERROR(MATCH(Occurrence!K2260,$D$4:$D$102,1),0))</f>
        <v/>
      </c>
      <c r="O2260" s="9">
        <f>IF(N2260&lt;0,0,IF(N2260=0,Occurrence!K2260*$I$11,IF(N2260&gt;=99,Occurrence!K2260*$I$12,INDEX($C$4:$C$102,N2260)+(Occurrence!K2260-INDEX($D$4:$D$102,N2260))/(INDEX($D$4:$D$102,N2260+1)-INDEX($D$4:$D$102,N2260))*(INDEX($C$4:$C$102,N2260+1)-INDEX($C$4:$C$102,N2260)))))</f>
        <v/>
      </c>
      <c r="P2260" s="12">
        <f>IFERROR(MATCH(Data!X2260,$F$4:$F$102,1),0)</f>
        <v/>
      </c>
      <c r="Q2260" s="9">
        <f>IF(P2260=0,Data!X2260+$I$13,IF(P2260&gt;=99,Data!X2260+$I$14,INDEX($E$4:$E$102,P2260)+(Data!X2260-INDEX($F$4:$F$102,P2260))/(INDEX($F$4:$F$102,P2260+1)-INDEX($F$4:$F$102,P2260))*(INDEX($E$4:$E$102,P2260+1)-INDEX($E$4:$E$102,P2260))))</f>
        <v/>
      </c>
      <c r="R2260" s="12">
        <f>IFERROR(MATCH(Data!Y2260,$F$4:$F$102,1),0)</f>
        <v/>
      </c>
      <c r="S2260" s="9">
        <f>IF(R2260=0,Data!Y2260+$I$13,IF(R2260&gt;=99,Data!Y2260+$I$14,INDEX($E$4:$E$102,R2260)+(Data!Y2260-INDEX($F$4:$F$102,R2260))/(INDEX($F$4:$F$102,R2260+1)-INDEX($F$4:$F$102,R2260))*(INDEX($E$4:$E$102,R2260+1)-INDEX($E$4:$E$102,R2260))))</f>
        <v/>
      </c>
    </row>
    <row r="2261">
      <c r="K2261" s="14">
        <f>Data!A2261</f>
        <v/>
      </c>
      <c r="L2261" s="12">
        <f>IF(Occurrence!J2261&lt;=0,-1,IFERROR(MATCH(Occurrence!J2261,$D$4:$D$102,1),0))</f>
        <v/>
      </c>
      <c r="M2261" s="9">
        <f>IF(L2261&lt;0,0,IF(L2261=0,Occurrence!J2261*$I$11,IF(L2261&gt;=99,Occurrence!J2261*$I$12,INDEX($C$4:$C$102,L2261)+(Occurrence!J2261-INDEX($D$4:$D$102,L2261))/(INDEX($D$4:$D$102,L2261+1)-INDEX($D$4:$D$102,L2261))*(INDEX($C$4:$C$102,L2261+1)-INDEX($C$4:$C$102,L2261)))))</f>
        <v/>
      </c>
      <c r="N2261" s="12">
        <f>IF(Occurrence!K2261&lt;=0,-1,IFERROR(MATCH(Occurrence!K2261,$D$4:$D$102,1),0))</f>
        <v/>
      </c>
      <c r="O2261" s="9">
        <f>IF(N2261&lt;0,0,IF(N2261=0,Occurrence!K2261*$I$11,IF(N2261&gt;=99,Occurrence!K2261*$I$12,INDEX($C$4:$C$102,N2261)+(Occurrence!K2261-INDEX($D$4:$D$102,N2261))/(INDEX($D$4:$D$102,N2261+1)-INDEX($D$4:$D$102,N2261))*(INDEX($C$4:$C$102,N2261+1)-INDEX($C$4:$C$102,N2261)))))</f>
        <v/>
      </c>
      <c r="P2261" s="12">
        <f>IFERROR(MATCH(Data!X2261,$F$4:$F$102,1),0)</f>
        <v/>
      </c>
      <c r="Q2261" s="9">
        <f>IF(P2261=0,Data!X2261+$I$13,IF(P2261&gt;=99,Data!X2261+$I$14,INDEX($E$4:$E$102,P2261)+(Data!X2261-INDEX($F$4:$F$102,P2261))/(INDEX($F$4:$F$102,P2261+1)-INDEX($F$4:$F$102,P2261))*(INDEX($E$4:$E$102,P2261+1)-INDEX($E$4:$E$102,P2261))))</f>
        <v/>
      </c>
      <c r="R2261" s="12">
        <f>IFERROR(MATCH(Data!Y2261,$F$4:$F$102,1),0)</f>
        <v/>
      </c>
      <c r="S2261" s="9">
        <f>IF(R2261=0,Data!Y2261+$I$13,IF(R2261&gt;=99,Data!Y2261+$I$14,INDEX($E$4:$E$102,R2261)+(Data!Y2261-INDEX($F$4:$F$102,R2261))/(INDEX($F$4:$F$102,R2261+1)-INDEX($F$4:$F$102,R2261))*(INDEX($E$4:$E$102,R2261+1)-INDEX($E$4:$E$102,R2261))))</f>
        <v/>
      </c>
    </row>
    <row r="2262">
      <c r="K2262" s="14">
        <f>Data!A2262</f>
        <v/>
      </c>
      <c r="L2262" s="12">
        <f>IF(Occurrence!J2262&lt;=0,-1,IFERROR(MATCH(Occurrence!J2262,$D$4:$D$102,1),0))</f>
        <v/>
      </c>
      <c r="M2262" s="9">
        <f>IF(L2262&lt;0,0,IF(L2262=0,Occurrence!J2262*$I$11,IF(L2262&gt;=99,Occurrence!J2262*$I$12,INDEX($C$4:$C$102,L2262)+(Occurrence!J2262-INDEX($D$4:$D$102,L2262))/(INDEX($D$4:$D$102,L2262+1)-INDEX($D$4:$D$102,L2262))*(INDEX($C$4:$C$102,L2262+1)-INDEX($C$4:$C$102,L2262)))))</f>
        <v/>
      </c>
      <c r="N2262" s="12">
        <f>IF(Occurrence!K2262&lt;=0,-1,IFERROR(MATCH(Occurrence!K2262,$D$4:$D$102,1),0))</f>
        <v/>
      </c>
      <c r="O2262" s="9">
        <f>IF(N2262&lt;0,0,IF(N2262=0,Occurrence!K2262*$I$11,IF(N2262&gt;=99,Occurrence!K2262*$I$12,INDEX($C$4:$C$102,N2262)+(Occurrence!K2262-INDEX($D$4:$D$102,N2262))/(INDEX($D$4:$D$102,N2262+1)-INDEX($D$4:$D$102,N2262))*(INDEX($C$4:$C$102,N2262+1)-INDEX($C$4:$C$102,N2262)))))</f>
        <v/>
      </c>
      <c r="P2262" s="12">
        <f>IFERROR(MATCH(Data!X2262,$F$4:$F$102,1),0)</f>
        <v/>
      </c>
      <c r="Q2262" s="9">
        <f>IF(P2262=0,Data!X2262+$I$13,IF(P2262&gt;=99,Data!X2262+$I$14,INDEX($E$4:$E$102,P2262)+(Data!X2262-INDEX($F$4:$F$102,P2262))/(INDEX($F$4:$F$102,P2262+1)-INDEX($F$4:$F$102,P2262))*(INDEX($E$4:$E$102,P2262+1)-INDEX($E$4:$E$102,P2262))))</f>
        <v/>
      </c>
      <c r="R2262" s="12">
        <f>IFERROR(MATCH(Data!Y2262,$F$4:$F$102,1),0)</f>
        <v/>
      </c>
      <c r="S2262" s="9">
        <f>IF(R2262=0,Data!Y2262+$I$13,IF(R2262&gt;=99,Data!Y2262+$I$14,INDEX($E$4:$E$102,R2262)+(Data!Y2262-INDEX($F$4:$F$102,R2262))/(INDEX($F$4:$F$102,R2262+1)-INDEX($F$4:$F$102,R2262))*(INDEX($E$4:$E$102,R2262+1)-INDEX($E$4:$E$102,R2262))))</f>
        <v/>
      </c>
    </row>
    <row r="2263">
      <c r="K2263" s="14">
        <f>Data!A2263</f>
        <v/>
      </c>
      <c r="L2263" s="12">
        <f>IF(Occurrence!J2263&lt;=0,-1,IFERROR(MATCH(Occurrence!J2263,$D$4:$D$102,1),0))</f>
        <v/>
      </c>
      <c r="M2263" s="9">
        <f>IF(L2263&lt;0,0,IF(L2263=0,Occurrence!J2263*$I$11,IF(L2263&gt;=99,Occurrence!J2263*$I$12,INDEX($C$4:$C$102,L2263)+(Occurrence!J2263-INDEX($D$4:$D$102,L2263))/(INDEX($D$4:$D$102,L2263+1)-INDEX($D$4:$D$102,L2263))*(INDEX($C$4:$C$102,L2263+1)-INDEX($C$4:$C$102,L2263)))))</f>
        <v/>
      </c>
      <c r="N2263" s="12">
        <f>IF(Occurrence!K2263&lt;=0,-1,IFERROR(MATCH(Occurrence!K2263,$D$4:$D$102,1),0))</f>
        <v/>
      </c>
      <c r="O2263" s="9">
        <f>IF(N2263&lt;0,0,IF(N2263=0,Occurrence!K2263*$I$11,IF(N2263&gt;=99,Occurrence!K2263*$I$12,INDEX($C$4:$C$102,N2263)+(Occurrence!K2263-INDEX($D$4:$D$102,N2263))/(INDEX($D$4:$D$102,N2263+1)-INDEX($D$4:$D$102,N2263))*(INDEX($C$4:$C$102,N2263+1)-INDEX($C$4:$C$102,N2263)))))</f>
        <v/>
      </c>
      <c r="P2263" s="12">
        <f>IFERROR(MATCH(Data!X2263,$F$4:$F$102,1),0)</f>
        <v/>
      </c>
      <c r="Q2263" s="9">
        <f>IF(P2263=0,Data!X2263+$I$13,IF(P2263&gt;=99,Data!X2263+$I$14,INDEX($E$4:$E$102,P2263)+(Data!X2263-INDEX($F$4:$F$102,P2263))/(INDEX($F$4:$F$102,P2263+1)-INDEX($F$4:$F$102,P2263))*(INDEX($E$4:$E$102,P2263+1)-INDEX($E$4:$E$102,P2263))))</f>
        <v/>
      </c>
      <c r="R2263" s="12">
        <f>IFERROR(MATCH(Data!Y2263,$F$4:$F$102,1),0)</f>
        <v/>
      </c>
      <c r="S2263" s="9">
        <f>IF(R2263=0,Data!Y2263+$I$13,IF(R2263&gt;=99,Data!Y2263+$I$14,INDEX($E$4:$E$102,R2263)+(Data!Y2263-INDEX($F$4:$F$102,R2263))/(INDEX($F$4:$F$102,R2263+1)-INDEX($F$4:$F$102,R2263))*(INDEX($E$4:$E$102,R2263+1)-INDEX($E$4:$E$102,R2263))))</f>
        <v/>
      </c>
    </row>
    <row r="2264">
      <c r="K2264" s="14">
        <f>Data!A2264</f>
        <v/>
      </c>
      <c r="L2264" s="12">
        <f>IF(Occurrence!J2264&lt;=0,-1,IFERROR(MATCH(Occurrence!J2264,$D$4:$D$102,1),0))</f>
        <v/>
      </c>
      <c r="M2264" s="9">
        <f>IF(L2264&lt;0,0,IF(L2264=0,Occurrence!J2264*$I$11,IF(L2264&gt;=99,Occurrence!J2264*$I$12,INDEX($C$4:$C$102,L2264)+(Occurrence!J2264-INDEX($D$4:$D$102,L2264))/(INDEX($D$4:$D$102,L2264+1)-INDEX($D$4:$D$102,L2264))*(INDEX($C$4:$C$102,L2264+1)-INDEX($C$4:$C$102,L2264)))))</f>
        <v/>
      </c>
      <c r="N2264" s="12">
        <f>IF(Occurrence!K2264&lt;=0,-1,IFERROR(MATCH(Occurrence!K2264,$D$4:$D$102,1),0))</f>
        <v/>
      </c>
      <c r="O2264" s="9">
        <f>IF(N2264&lt;0,0,IF(N2264=0,Occurrence!K2264*$I$11,IF(N2264&gt;=99,Occurrence!K2264*$I$12,INDEX($C$4:$C$102,N2264)+(Occurrence!K2264-INDEX($D$4:$D$102,N2264))/(INDEX($D$4:$D$102,N2264+1)-INDEX($D$4:$D$102,N2264))*(INDEX($C$4:$C$102,N2264+1)-INDEX($C$4:$C$102,N2264)))))</f>
        <v/>
      </c>
      <c r="P2264" s="12">
        <f>IFERROR(MATCH(Data!X2264,$F$4:$F$102,1),0)</f>
        <v/>
      </c>
      <c r="Q2264" s="9">
        <f>IF(P2264=0,Data!X2264+$I$13,IF(P2264&gt;=99,Data!X2264+$I$14,INDEX($E$4:$E$102,P2264)+(Data!X2264-INDEX($F$4:$F$102,P2264))/(INDEX($F$4:$F$102,P2264+1)-INDEX($F$4:$F$102,P2264))*(INDEX($E$4:$E$102,P2264+1)-INDEX($E$4:$E$102,P2264))))</f>
        <v/>
      </c>
      <c r="R2264" s="12">
        <f>IFERROR(MATCH(Data!Y2264,$F$4:$F$102,1),0)</f>
        <v/>
      </c>
      <c r="S2264" s="9">
        <f>IF(R2264=0,Data!Y2264+$I$13,IF(R2264&gt;=99,Data!Y2264+$I$14,INDEX($E$4:$E$102,R2264)+(Data!Y2264-INDEX($F$4:$F$102,R2264))/(INDEX($F$4:$F$102,R2264+1)-INDEX($F$4:$F$102,R2264))*(INDEX($E$4:$E$102,R2264+1)-INDEX($E$4:$E$102,R2264))))</f>
        <v/>
      </c>
    </row>
    <row r="2265">
      <c r="K2265" s="14">
        <f>Data!A2265</f>
        <v/>
      </c>
      <c r="L2265" s="12">
        <f>IF(Occurrence!J2265&lt;=0,-1,IFERROR(MATCH(Occurrence!J2265,$D$4:$D$102,1),0))</f>
        <v/>
      </c>
      <c r="M2265" s="9">
        <f>IF(L2265&lt;0,0,IF(L2265=0,Occurrence!J2265*$I$11,IF(L2265&gt;=99,Occurrence!J2265*$I$12,INDEX($C$4:$C$102,L2265)+(Occurrence!J2265-INDEX($D$4:$D$102,L2265))/(INDEX($D$4:$D$102,L2265+1)-INDEX($D$4:$D$102,L2265))*(INDEX($C$4:$C$102,L2265+1)-INDEX($C$4:$C$102,L2265)))))</f>
        <v/>
      </c>
      <c r="N2265" s="12">
        <f>IF(Occurrence!K2265&lt;=0,-1,IFERROR(MATCH(Occurrence!K2265,$D$4:$D$102,1),0))</f>
        <v/>
      </c>
      <c r="O2265" s="9">
        <f>IF(N2265&lt;0,0,IF(N2265=0,Occurrence!K2265*$I$11,IF(N2265&gt;=99,Occurrence!K2265*$I$12,INDEX($C$4:$C$102,N2265)+(Occurrence!K2265-INDEX($D$4:$D$102,N2265))/(INDEX($D$4:$D$102,N2265+1)-INDEX($D$4:$D$102,N2265))*(INDEX($C$4:$C$102,N2265+1)-INDEX($C$4:$C$102,N2265)))))</f>
        <v/>
      </c>
      <c r="P2265" s="12">
        <f>IFERROR(MATCH(Data!X2265,$F$4:$F$102,1),0)</f>
        <v/>
      </c>
      <c r="Q2265" s="9">
        <f>IF(P2265=0,Data!X2265+$I$13,IF(P2265&gt;=99,Data!X2265+$I$14,INDEX($E$4:$E$102,P2265)+(Data!X2265-INDEX($F$4:$F$102,P2265))/(INDEX($F$4:$F$102,P2265+1)-INDEX($F$4:$F$102,P2265))*(INDEX($E$4:$E$102,P2265+1)-INDEX($E$4:$E$102,P2265))))</f>
        <v/>
      </c>
      <c r="R2265" s="12">
        <f>IFERROR(MATCH(Data!Y2265,$F$4:$F$102,1),0)</f>
        <v/>
      </c>
      <c r="S2265" s="9">
        <f>IF(R2265=0,Data!Y2265+$I$13,IF(R2265&gt;=99,Data!Y2265+$I$14,INDEX($E$4:$E$102,R2265)+(Data!Y2265-INDEX($F$4:$F$102,R2265))/(INDEX($F$4:$F$102,R2265+1)-INDEX($F$4:$F$102,R2265))*(INDEX($E$4:$E$102,R2265+1)-INDEX($E$4:$E$102,R2265))))</f>
        <v/>
      </c>
    </row>
    <row r="2266">
      <c r="K2266" s="14">
        <f>Data!A2266</f>
        <v/>
      </c>
      <c r="L2266" s="12">
        <f>IF(Occurrence!J2266&lt;=0,-1,IFERROR(MATCH(Occurrence!J2266,$D$4:$D$102,1),0))</f>
        <v/>
      </c>
      <c r="M2266" s="9">
        <f>IF(L2266&lt;0,0,IF(L2266=0,Occurrence!J2266*$I$11,IF(L2266&gt;=99,Occurrence!J2266*$I$12,INDEX($C$4:$C$102,L2266)+(Occurrence!J2266-INDEX($D$4:$D$102,L2266))/(INDEX($D$4:$D$102,L2266+1)-INDEX($D$4:$D$102,L2266))*(INDEX($C$4:$C$102,L2266+1)-INDEX($C$4:$C$102,L2266)))))</f>
        <v/>
      </c>
      <c r="N2266" s="12">
        <f>IF(Occurrence!K2266&lt;=0,-1,IFERROR(MATCH(Occurrence!K2266,$D$4:$D$102,1),0))</f>
        <v/>
      </c>
      <c r="O2266" s="9">
        <f>IF(N2266&lt;0,0,IF(N2266=0,Occurrence!K2266*$I$11,IF(N2266&gt;=99,Occurrence!K2266*$I$12,INDEX($C$4:$C$102,N2266)+(Occurrence!K2266-INDEX($D$4:$D$102,N2266))/(INDEX($D$4:$D$102,N2266+1)-INDEX($D$4:$D$102,N2266))*(INDEX($C$4:$C$102,N2266+1)-INDEX($C$4:$C$102,N2266)))))</f>
        <v/>
      </c>
      <c r="P2266" s="12">
        <f>IFERROR(MATCH(Data!X2266,$F$4:$F$102,1),0)</f>
        <v/>
      </c>
      <c r="Q2266" s="9">
        <f>IF(P2266=0,Data!X2266+$I$13,IF(P2266&gt;=99,Data!X2266+$I$14,INDEX($E$4:$E$102,P2266)+(Data!X2266-INDEX($F$4:$F$102,P2266))/(INDEX($F$4:$F$102,P2266+1)-INDEX($F$4:$F$102,P2266))*(INDEX($E$4:$E$102,P2266+1)-INDEX($E$4:$E$102,P2266))))</f>
        <v/>
      </c>
      <c r="R2266" s="12">
        <f>IFERROR(MATCH(Data!Y2266,$F$4:$F$102,1),0)</f>
        <v/>
      </c>
      <c r="S2266" s="9">
        <f>IF(R2266=0,Data!Y2266+$I$13,IF(R2266&gt;=99,Data!Y2266+$I$14,INDEX($E$4:$E$102,R2266)+(Data!Y2266-INDEX($F$4:$F$102,R2266))/(INDEX($F$4:$F$102,R2266+1)-INDEX($F$4:$F$102,R2266))*(INDEX($E$4:$E$102,R2266+1)-INDEX($E$4:$E$102,R2266))))</f>
        <v/>
      </c>
    </row>
    <row r="2267">
      <c r="K2267" s="14">
        <f>Data!A2267</f>
        <v/>
      </c>
      <c r="L2267" s="12">
        <f>IF(Occurrence!J2267&lt;=0,-1,IFERROR(MATCH(Occurrence!J2267,$D$4:$D$102,1),0))</f>
        <v/>
      </c>
      <c r="M2267" s="9">
        <f>IF(L2267&lt;0,0,IF(L2267=0,Occurrence!J2267*$I$11,IF(L2267&gt;=99,Occurrence!J2267*$I$12,INDEX($C$4:$C$102,L2267)+(Occurrence!J2267-INDEX($D$4:$D$102,L2267))/(INDEX($D$4:$D$102,L2267+1)-INDEX($D$4:$D$102,L2267))*(INDEX($C$4:$C$102,L2267+1)-INDEX($C$4:$C$102,L2267)))))</f>
        <v/>
      </c>
      <c r="N2267" s="12">
        <f>IF(Occurrence!K2267&lt;=0,-1,IFERROR(MATCH(Occurrence!K2267,$D$4:$D$102,1),0))</f>
        <v/>
      </c>
      <c r="O2267" s="9">
        <f>IF(N2267&lt;0,0,IF(N2267=0,Occurrence!K2267*$I$11,IF(N2267&gt;=99,Occurrence!K2267*$I$12,INDEX($C$4:$C$102,N2267)+(Occurrence!K2267-INDEX($D$4:$D$102,N2267))/(INDEX($D$4:$D$102,N2267+1)-INDEX($D$4:$D$102,N2267))*(INDEX($C$4:$C$102,N2267+1)-INDEX($C$4:$C$102,N2267)))))</f>
        <v/>
      </c>
      <c r="P2267" s="12">
        <f>IFERROR(MATCH(Data!X2267,$F$4:$F$102,1),0)</f>
        <v/>
      </c>
      <c r="Q2267" s="9">
        <f>IF(P2267=0,Data!X2267+$I$13,IF(P2267&gt;=99,Data!X2267+$I$14,INDEX($E$4:$E$102,P2267)+(Data!X2267-INDEX($F$4:$F$102,P2267))/(INDEX($F$4:$F$102,P2267+1)-INDEX($F$4:$F$102,P2267))*(INDEX($E$4:$E$102,P2267+1)-INDEX($E$4:$E$102,P2267))))</f>
        <v/>
      </c>
      <c r="R2267" s="12">
        <f>IFERROR(MATCH(Data!Y2267,$F$4:$F$102,1),0)</f>
        <v/>
      </c>
      <c r="S2267" s="9">
        <f>IF(R2267=0,Data!Y2267+$I$13,IF(R2267&gt;=99,Data!Y2267+$I$14,INDEX($E$4:$E$102,R2267)+(Data!Y2267-INDEX($F$4:$F$102,R2267))/(INDEX($F$4:$F$102,R2267+1)-INDEX($F$4:$F$102,R2267))*(INDEX($E$4:$E$102,R2267+1)-INDEX($E$4:$E$102,R2267))))</f>
        <v/>
      </c>
    </row>
    <row r="2268">
      <c r="K2268" s="14">
        <f>Data!A2268</f>
        <v/>
      </c>
      <c r="L2268" s="12">
        <f>IF(Occurrence!J2268&lt;=0,-1,IFERROR(MATCH(Occurrence!J2268,$D$4:$D$102,1),0))</f>
        <v/>
      </c>
      <c r="M2268" s="9">
        <f>IF(L2268&lt;0,0,IF(L2268=0,Occurrence!J2268*$I$11,IF(L2268&gt;=99,Occurrence!J2268*$I$12,INDEX($C$4:$C$102,L2268)+(Occurrence!J2268-INDEX($D$4:$D$102,L2268))/(INDEX($D$4:$D$102,L2268+1)-INDEX($D$4:$D$102,L2268))*(INDEX($C$4:$C$102,L2268+1)-INDEX($C$4:$C$102,L2268)))))</f>
        <v/>
      </c>
      <c r="N2268" s="12">
        <f>IF(Occurrence!K2268&lt;=0,-1,IFERROR(MATCH(Occurrence!K2268,$D$4:$D$102,1),0))</f>
        <v/>
      </c>
      <c r="O2268" s="9">
        <f>IF(N2268&lt;0,0,IF(N2268=0,Occurrence!K2268*$I$11,IF(N2268&gt;=99,Occurrence!K2268*$I$12,INDEX($C$4:$C$102,N2268)+(Occurrence!K2268-INDEX($D$4:$D$102,N2268))/(INDEX($D$4:$D$102,N2268+1)-INDEX($D$4:$D$102,N2268))*(INDEX($C$4:$C$102,N2268+1)-INDEX($C$4:$C$102,N2268)))))</f>
        <v/>
      </c>
      <c r="P2268" s="12">
        <f>IFERROR(MATCH(Data!X2268,$F$4:$F$102,1),0)</f>
        <v/>
      </c>
      <c r="Q2268" s="9">
        <f>IF(P2268=0,Data!X2268+$I$13,IF(P2268&gt;=99,Data!X2268+$I$14,INDEX($E$4:$E$102,P2268)+(Data!X2268-INDEX($F$4:$F$102,P2268))/(INDEX($F$4:$F$102,P2268+1)-INDEX($F$4:$F$102,P2268))*(INDEX($E$4:$E$102,P2268+1)-INDEX($E$4:$E$102,P2268))))</f>
        <v/>
      </c>
      <c r="R2268" s="12">
        <f>IFERROR(MATCH(Data!Y2268,$F$4:$F$102,1),0)</f>
        <v/>
      </c>
      <c r="S2268" s="9">
        <f>IF(R2268=0,Data!Y2268+$I$13,IF(R2268&gt;=99,Data!Y2268+$I$14,INDEX($E$4:$E$102,R2268)+(Data!Y2268-INDEX($F$4:$F$102,R2268))/(INDEX($F$4:$F$102,R2268+1)-INDEX($F$4:$F$102,R2268))*(INDEX($E$4:$E$102,R2268+1)-INDEX($E$4:$E$102,R2268))))</f>
        <v/>
      </c>
    </row>
    <row r="2269">
      <c r="K2269" s="14">
        <f>Data!A2269</f>
        <v/>
      </c>
      <c r="L2269" s="12">
        <f>IF(Occurrence!J2269&lt;=0,-1,IFERROR(MATCH(Occurrence!J2269,$D$4:$D$102,1),0))</f>
        <v/>
      </c>
      <c r="M2269" s="9">
        <f>IF(L2269&lt;0,0,IF(L2269=0,Occurrence!J2269*$I$11,IF(L2269&gt;=99,Occurrence!J2269*$I$12,INDEX($C$4:$C$102,L2269)+(Occurrence!J2269-INDEX($D$4:$D$102,L2269))/(INDEX($D$4:$D$102,L2269+1)-INDEX($D$4:$D$102,L2269))*(INDEX($C$4:$C$102,L2269+1)-INDEX($C$4:$C$102,L2269)))))</f>
        <v/>
      </c>
      <c r="N2269" s="12">
        <f>IF(Occurrence!K2269&lt;=0,-1,IFERROR(MATCH(Occurrence!K2269,$D$4:$D$102,1),0))</f>
        <v/>
      </c>
      <c r="O2269" s="9">
        <f>IF(N2269&lt;0,0,IF(N2269=0,Occurrence!K2269*$I$11,IF(N2269&gt;=99,Occurrence!K2269*$I$12,INDEX($C$4:$C$102,N2269)+(Occurrence!K2269-INDEX($D$4:$D$102,N2269))/(INDEX($D$4:$D$102,N2269+1)-INDEX($D$4:$D$102,N2269))*(INDEX($C$4:$C$102,N2269+1)-INDEX($C$4:$C$102,N2269)))))</f>
        <v/>
      </c>
      <c r="P2269" s="12">
        <f>IFERROR(MATCH(Data!X2269,$F$4:$F$102,1),0)</f>
        <v/>
      </c>
      <c r="Q2269" s="9">
        <f>IF(P2269=0,Data!X2269+$I$13,IF(P2269&gt;=99,Data!X2269+$I$14,INDEX($E$4:$E$102,P2269)+(Data!X2269-INDEX($F$4:$F$102,P2269))/(INDEX($F$4:$F$102,P2269+1)-INDEX($F$4:$F$102,P2269))*(INDEX($E$4:$E$102,P2269+1)-INDEX($E$4:$E$102,P2269))))</f>
        <v/>
      </c>
      <c r="R2269" s="12">
        <f>IFERROR(MATCH(Data!Y2269,$F$4:$F$102,1),0)</f>
        <v/>
      </c>
      <c r="S2269" s="9">
        <f>IF(R2269=0,Data!Y2269+$I$13,IF(R2269&gt;=99,Data!Y2269+$I$14,INDEX($E$4:$E$102,R2269)+(Data!Y2269-INDEX($F$4:$F$102,R2269))/(INDEX($F$4:$F$102,R2269+1)-INDEX($F$4:$F$102,R2269))*(INDEX($E$4:$E$102,R2269+1)-INDEX($E$4:$E$102,R2269))))</f>
        <v/>
      </c>
    </row>
    <row r="2270">
      <c r="K2270" s="14">
        <f>Data!A2270</f>
        <v/>
      </c>
      <c r="L2270" s="12">
        <f>IF(Occurrence!J2270&lt;=0,-1,IFERROR(MATCH(Occurrence!J2270,$D$4:$D$102,1),0))</f>
        <v/>
      </c>
      <c r="M2270" s="9">
        <f>IF(L2270&lt;0,0,IF(L2270=0,Occurrence!J2270*$I$11,IF(L2270&gt;=99,Occurrence!J2270*$I$12,INDEX($C$4:$C$102,L2270)+(Occurrence!J2270-INDEX($D$4:$D$102,L2270))/(INDEX($D$4:$D$102,L2270+1)-INDEX($D$4:$D$102,L2270))*(INDEX($C$4:$C$102,L2270+1)-INDEX($C$4:$C$102,L2270)))))</f>
        <v/>
      </c>
      <c r="N2270" s="12">
        <f>IF(Occurrence!K2270&lt;=0,-1,IFERROR(MATCH(Occurrence!K2270,$D$4:$D$102,1),0))</f>
        <v/>
      </c>
      <c r="O2270" s="9">
        <f>IF(N2270&lt;0,0,IF(N2270=0,Occurrence!K2270*$I$11,IF(N2270&gt;=99,Occurrence!K2270*$I$12,INDEX($C$4:$C$102,N2270)+(Occurrence!K2270-INDEX($D$4:$D$102,N2270))/(INDEX($D$4:$D$102,N2270+1)-INDEX($D$4:$D$102,N2270))*(INDEX($C$4:$C$102,N2270+1)-INDEX($C$4:$C$102,N2270)))))</f>
        <v/>
      </c>
      <c r="P2270" s="12">
        <f>IFERROR(MATCH(Data!X2270,$F$4:$F$102,1),0)</f>
        <v/>
      </c>
      <c r="Q2270" s="9">
        <f>IF(P2270=0,Data!X2270+$I$13,IF(P2270&gt;=99,Data!X2270+$I$14,INDEX($E$4:$E$102,P2270)+(Data!X2270-INDEX($F$4:$F$102,P2270))/(INDEX($F$4:$F$102,P2270+1)-INDEX($F$4:$F$102,P2270))*(INDEX($E$4:$E$102,P2270+1)-INDEX($E$4:$E$102,P2270))))</f>
        <v/>
      </c>
      <c r="R2270" s="12">
        <f>IFERROR(MATCH(Data!Y2270,$F$4:$F$102,1),0)</f>
        <v/>
      </c>
      <c r="S2270" s="9">
        <f>IF(R2270=0,Data!Y2270+$I$13,IF(R2270&gt;=99,Data!Y2270+$I$14,INDEX($E$4:$E$102,R2270)+(Data!Y2270-INDEX($F$4:$F$102,R2270))/(INDEX($F$4:$F$102,R2270+1)-INDEX($F$4:$F$102,R2270))*(INDEX($E$4:$E$102,R2270+1)-INDEX($E$4:$E$102,R2270))))</f>
        <v/>
      </c>
    </row>
    <row r="2271">
      <c r="K2271" s="14">
        <f>Data!A2271</f>
        <v/>
      </c>
      <c r="L2271" s="12">
        <f>IF(Occurrence!J2271&lt;=0,-1,IFERROR(MATCH(Occurrence!J2271,$D$4:$D$102,1),0))</f>
        <v/>
      </c>
      <c r="M2271" s="9">
        <f>IF(L2271&lt;0,0,IF(L2271=0,Occurrence!J2271*$I$11,IF(L2271&gt;=99,Occurrence!J2271*$I$12,INDEX($C$4:$C$102,L2271)+(Occurrence!J2271-INDEX($D$4:$D$102,L2271))/(INDEX($D$4:$D$102,L2271+1)-INDEX($D$4:$D$102,L2271))*(INDEX($C$4:$C$102,L2271+1)-INDEX($C$4:$C$102,L2271)))))</f>
        <v/>
      </c>
      <c r="N2271" s="12">
        <f>IF(Occurrence!K2271&lt;=0,-1,IFERROR(MATCH(Occurrence!K2271,$D$4:$D$102,1),0))</f>
        <v/>
      </c>
      <c r="O2271" s="9">
        <f>IF(N2271&lt;0,0,IF(N2271=0,Occurrence!K2271*$I$11,IF(N2271&gt;=99,Occurrence!K2271*$I$12,INDEX($C$4:$C$102,N2271)+(Occurrence!K2271-INDEX($D$4:$D$102,N2271))/(INDEX($D$4:$D$102,N2271+1)-INDEX($D$4:$D$102,N2271))*(INDEX($C$4:$C$102,N2271+1)-INDEX($C$4:$C$102,N2271)))))</f>
        <v/>
      </c>
      <c r="P2271" s="12">
        <f>IFERROR(MATCH(Data!X2271,$F$4:$F$102,1),0)</f>
        <v/>
      </c>
      <c r="Q2271" s="9">
        <f>IF(P2271=0,Data!X2271+$I$13,IF(P2271&gt;=99,Data!X2271+$I$14,INDEX($E$4:$E$102,P2271)+(Data!X2271-INDEX($F$4:$F$102,P2271))/(INDEX($F$4:$F$102,P2271+1)-INDEX($F$4:$F$102,P2271))*(INDEX($E$4:$E$102,P2271+1)-INDEX($E$4:$E$102,P2271))))</f>
        <v/>
      </c>
      <c r="R2271" s="12">
        <f>IFERROR(MATCH(Data!Y2271,$F$4:$F$102,1),0)</f>
        <v/>
      </c>
      <c r="S2271" s="9">
        <f>IF(R2271=0,Data!Y2271+$I$13,IF(R2271&gt;=99,Data!Y2271+$I$14,INDEX($E$4:$E$102,R2271)+(Data!Y2271-INDEX($F$4:$F$102,R2271))/(INDEX($F$4:$F$102,R2271+1)-INDEX($F$4:$F$102,R2271))*(INDEX($E$4:$E$102,R2271+1)-INDEX($E$4:$E$102,R2271))))</f>
        <v/>
      </c>
    </row>
    <row r="2272">
      <c r="K2272" s="14">
        <f>Data!A2272</f>
        <v/>
      </c>
      <c r="L2272" s="12">
        <f>IF(Occurrence!J2272&lt;=0,-1,IFERROR(MATCH(Occurrence!J2272,$D$4:$D$102,1),0))</f>
        <v/>
      </c>
      <c r="M2272" s="9">
        <f>IF(L2272&lt;0,0,IF(L2272=0,Occurrence!J2272*$I$11,IF(L2272&gt;=99,Occurrence!J2272*$I$12,INDEX($C$4:$C$102,L2272)+(Occurrence!J2272-INDEX($D$4:$D$102,L2272))/(INDEX($D$4:$D$102,L2272+1)-INDEX($D$4:$D$102,L2272))*(INDEX($C$4:$C$102,L2272+1)-INDEX($C$4:$C$102,L2272)))))</f>
        <v/>
      </c>
      <c r="N2272" s="12">
        <f>IF(Occurrence!K2272&lt;=0,-1,IFERROR(MATCH(Occurrence!K2272,$D$4:$D$102,1),0))</f>
        <v/>
      </c>
      <c r="O2272" s="9">
        <f>IF(N2272&lt;0,0,IF(N2272=0,Occurrence!K2272*$I$11,IF(N2272&gt;=99,Occurrence!K2272*$I$12,INDEX($C$4:$C$102,N2272)+(Occurrence!K2272-INDEX($D$4:$D$102,N2272))/(INDEX($D$4:$D$102,N2272+1)-INDEX($D$4:$D$102,N2272))*(INDEX($C$4:$C$102,N2272+1)-INDEX($C$4:$C$102,N2272)))))</f>
        <v/>
      </c>
      <c r="P2272" s="12">
        <f>IFERROR(MATCH(Data!X2272,$F$4:$F$102,1),0)</f>
        <v/>
      </c>
      <c r="Q2272" s="9">
        <f>IF(P2272=0,Data!X2272+$I$13,IF(P2272&gt;=99,Data!X2272+$I$14,INDEX($E$4:$E$102,P2272)+(Data!X2272-INDEX($F$4:$F$102,P2272))/(INDEX($F$4:$F$102,P2272+1)-INDEX($F$4:$F$102,P2272))*(INDEX($E$4:$E$102,P2272+1)-INDEX($E$4:$E$102,P2272))))</f>
        <v/>
      </c>
      <c r="R2272" s="12">
        <f>IFERROR(MATCH(Data!Y2272,$F$4:$F$102,1),0)</f>
        <v/>
      </c>
      <c r="S2272" s="9">
        <f>IF(R2272=0,Data!Y2272+$I$13,IF(R2272&gt;=99,Data!Y2272+$I$14,INDEX($E$4:$E$102,R2272)+(Data!Y2272-INDEX($F$4:$F$102,R2272))/(INDEX($F$4:$F$102,R2272+1)-INDEX($F$4:$F$102,R2272))*(INDEX($E$4:$E$102,R2272+1)-INDEX($E$4:$E$102,R2272))))</f>
        <v/>
      </c>
    </row>
    <row r="2273">
      <c r="K2273" s="14">
        <f>Data!A2273</f>
        <v/>
      </c>
      <c r="L2273" s="12">
        <f>IF(Occurrence!J2273&lt;=0,-1,IFERROR(MATCH(Occurrence!J2273,$D$4:$D$102,1),0))</f>
        <v/>
      </c>
      <c r="M2273" s="9">
        <f>IF(L2273&lt;0,0,IF(L2273=0,Occurrence!J2273*$I$11,IF(L2273&gt;=99,Occurrence!J2273*$I$12,INDEX($C$4:$C$102,L2273)+(Occurrence!J2273-INDEX($D$4:$D$102,L2273))/(INDEX($D$4:$D$102,L2273+1)-INDEX($D$4:$D$102,L2273))*(INDEX($C$4:$C$102,L2273+1)-INDEX($C$4:$C$102,L2273)))))</f>
        <v/>
      </c>
      <c r="N2273" s="12">
        <f>IF(Occurrence!K2273&lt;=0,-1,IFERROR(MATCH(Occurrence!K2273,$D$4:$D$102,1),0))</f>
        <v/>
      </c>
      <c r="O2273" s="9">
        <f>IF(N2273&lt;0,0,IF(N2273=0,Occurrence!K2273*$I$11,IF(N2273&gt;=99,Occurrence!K2273*$I$12,INDEX($C$4:$C$102,N2273)+(Occurrence!K2273-INDEX($D$4:$D$102,N2273))/(INDEX($D$4:$D$102,N2273+1)-INDEX($D$4:$D$102,N2273))*(INDEX($C$4:$C$102,N2273+1)-INDEX($C$4:$C$102,N2273)))))</f>
        <v/>
      </c>
      <c r="P2273" s="12">
        <f>IFERROR(MATCH(Data!X2273,$F$4:$F$102,1),0)</f>
        <v/>
      </c>
      <c r="Q2273" s="9">
        <f>IF(P2273=0,Data!X2273+$I$13,IF(P2273&gt;=99,Data!X2273+$I$14,INDEX($E$4:$E$102,P2273)+(Data!X2273-INDEX($F$4:$F$102,P2273))/(INDEX($F$4:$F$102,P2273+1)-INDEX($F$4:$F$102,P2273))*(INDEX($E$4:$E$102,P2273+1)-INDEX($E$4:$E$102,P2273))))</f>
        <v/>
      </c>
      <c r="R2273" s="12">
        <f>IFERROR(MATCH(Data!Y2273,$F$4:$F$102,1),0)</f>
        <v/>
      </c>
      <c r="S2273" s="9">
        <f>IF(R2273=0,Data!Y2273+$I$13,IF(R2273&gt;=99,Data!Y2273+$I$14,INDEX($E$4:$E$102,R2273)+(Data!Y2273-INDEX($F$4:$F$102,R2273))/(INDEX($F$4:$F$102,R2273+1)-INDEX($F$4:$F$102,R2273))*(INDEX($E$4:$E$102,R2273+1)-INDEX($E$4:$E$102,R2273))))</f>
        <v/>
      </c>
    </row>
    <row r="2274">
      <c r="K2274" s="14">
        <f>Data!A2274</f>
        <v/>
      </c>
      <c r="L2274" s="12">
        <f>IF(Occurrence!J2274&lt;=0,-1,IFERROR(MATCH(Occurrence!J2274,$D$4:$D$102,1),0))</f>
        <v/>
      </c>
      <c r="M2274" s="9">
        <f>IF(L2274&lt;0,0,IF(L2274=0,Occurrence!J2274*$I$11,IF(L2274&gt;=99,Occurrence!J2274*$I$12,INDEX($C$4:$C$102,L2274)+(Occurrence!J2274-INDEX($D$4:$D$102,L2274))/(INDEX($D$4:$D$102,L2274+1)-INDEX($D$4:$D$102,L2274))*(INDEX($C$4:$C$102,L2274+1)-INDEX($C$4:$C$102,L2274)))))</f>
        <v/>
      </c>
      <c r="N2274" s="12">
        <f>IF(Occurrence!K2274&lt;=0,-1,IFERROR(MATCH(Occurrence!K2274,$D$4:$D$102,1),0))</f>
        <v/>
      </c>
      <c r="O2274" s="9">
        <f>IF(N2274&lt;0,0,IF(N2274=0,Occurrence!K2274*$I$11,IF(N2274&gt;=99,Occurrence!K2274*$I$12,INDEX($C$4:$C$102,N2274)+(Occurrence!K2274-INDEX($D$4:$D$102,N2274))/(INDEX($D$4:$D$102,N2274+1)-INDEX($D$4:$D$102,N2274))*(INDEX($C$4:$C$102,N2274+1)-INDEX($C$4:$C$102,N2274)))))</f>
        <v/>
      </c>
      <c r="P2274" s="12">
        <f>IFERROR(MATCH(Data!X2274,$F$4:$F$102,1),0)</f>
        <v/>
      </c>
      <c r="Q2274" s="9">
        <f>IF(P2274=0,Data!X2274+$I$13,IF(P2274&gt;=99,Data!X2274+$I$14,INDEX($E$4:$E$102,P2274)+(Data!X2274-INDEX($F$4:$F$102,P2274))/(INDEX($F$4:$F$102,P2274+1)-INDEX($F$4:$F$102,P2274))*(INDEX($E$4:$E$102,P2274+1)-INDEX($E$4:$E$102,P2274))))</f>
        <v/>
      </c>
      <c r="R2274" s="12">
        <f>IFERROR(MATCH(Data!Y2274,$F$4:$F$102,1),0)</f>
        <v/>
      </c>
      <c r="S2274" s="9">
        <f>IF(R2274=0,Data!Y2274+$I$13,IF(R2274&gt;=99,Data!Y2274+$I$14,INDEX($E$4:$E$102,R2274)+(Data!Y2274-INDEX($F$4:$F$102,R2274))/(INDEX($F$4:$F$102,R2274+1)-INDEX($F$4:$F$102,R2274))*(INDEX($E$4:$E$102,R2274+1)-INDEX($E$4:$E$102,R2274))))</f>
        <v/>
      </c>
    </row>
    <row r="2275">
      <c r="K2275" s="14">
        <f>Data!A2275</f>
        <v/>
      </c>
      <c r="L2275" s="12">
        <f>IF(Occurrence!J2275&lt;=0,-1,IFERROR(MATCH(Occurrence!J2275,$D$4:$D$102,1),0))</f>
        <v/>
      </c>
      <c r="M2275" s="9">
        <f>IF(L2275&lt;0,0,IF(L2275=0,Occurrence!J2275*$I$11,IF(L2275&gt;=99,Occurrence!J2275*$I$12,INDEX($C$4:$C$102,L2275)+(Occurrence!J2275-INDEX($D$4:$D$102,L2275))/(INDEX($D$4:$D$102,L2275+1)-INDEX($D$4:$D$102,L2275))*(INDEX($C$4:$C$102,L2275+1)-INDEX($C$4:$C$102,L2275)))))</f>
        <v/>
      </c>
      <c r="N2275" s="12">
        <f>IF(Occurrence!K2275&lt;=0,-1,IFERROR(MATCH(Occurrence!K2275,$D$4:$D$102,1),0))</f>
        <v/>
      </c>
      <c r="O2275" s="9">
        <f>IF(N2275&lt;0,0,IF(N2275=0,Occurrence!K2275*$I$11,IF(N2275&gt;=99,Occurrence!K2275*$I$12,INDEX($C$4:$C$102,N2275)+(Occurrence!K2275-INDEX($D$4:$D$102,N2275))/(INDEX($D$4:$D$102,N2275+1)-INDEX($D$4:$D$102,N2275))*(INDEX($C$4:$C$102,N2275+1)-INDEX($C$4:$C$102,N2275)))))</f>
        <v/>
      </c>
      <c r="P2275" s="12">
        <f>IFERROR(MATCH(Data!X2275,$F$4:$F$102,1),0)</f>
        <v/>
      </c>
      <c r="Q2275" s="9">
        <f>IF(P2275=0,Data!X2275+$I$13,IF(P2275&gt;=99,Data!X2275+$I$14,INDEX($E$4:$E$102,P2275)+(Data!X2275-INDEX($F$4:$F$102,P2275))/(INDEX($F$4:$F$102,P2275+1)-INDEX($F$4:$F$102,P2275))*(INDEX($E$4:$E$102,P2275+1)-INDEX($E$4:$E$102,P2275))))</f>
        <v/>
      </c>
      <c r="R2275" s="12">
        <f>IFERROR(MATCH(Data!Y2275,$F$4:$F$102,1),0)</f>
        <v/>
      </c>
      <c r="S2275" s="9">
        <f>IF(R2275=0,Data!Y2275+$I$13,IF(R2275&gt;=99,Data!Y2275+$I$14,INDEX($E$4:$E$102,R2275)+(Data!Y2275-INDEX($F$4:$F$102,R2275))/(INDEX($F$4:$F$102,R2275+1)-INDEX($F$4:$F$102,R2275))*(INDEX($E$4:$E$102,R2275+1)-INDEX($E$4:$E$102,R2275))))</f>
        <v/>
      </c>
    </row>
    <row r="2276">
      <c r="K2276" s="14">
        <f>Data!A2276</f>
        <v/>
      </c>
      <c r="L2276" s="12">
        <f>IF(Occurrence!J2276&lt;=0,-1,IFERROR(MATCH(Occurrence!J2276,$D$4:$D$102,1),0))</f>
        <v/>
      </c>
      <c r="M2276" s="9">
        <f>IF(L2276&lt;0,0,IF(L2276=0,Occurrence!J2276*$I$11,IF(L2276&gt;=99,Occurrence!J2276*$I$12,INDEX($C$4:$C$102,L2276)+(Occurrence!J2276-INDEX($D$4:$D$102,L2276))/(INDEX($D$4:$D$102,L2276+1)-INDEX($D$4:$D$102,L2276))*(INDEX($C$4:$C$102,L2276+1)-INDEX($C$4:$C$102,L2276)))))</f>
        <v/>
      </c>
      <c r="N2276" s="12">
        <f>IF(Occurrence!K2276&lt;=0,-1,IFERROR(MATCH(Occurrence!K2276,$D$4:$D$102,1),0))</f>
        <v/>
      </c>
      <c r="O2276" s="9">
        <f>IF(N2276&lt;0,0,IF(N2276=0,Occurrence!K2276*$I$11,IF(N2276&gt;=99,Occurrence!K2276*$I$12,INDEX($C$4:$C$102,N2276)+(Occurrence!K2276-INDEX($D$4:$D$102,N2276))/(INDEX($D$4:$D$102,N2276+1)-INDEX($D$4:$D$102,N2276))*(INDEX($C$4:$C$102,N2276+1)-INDEX($C$4:$C$102,N2276)))))</f>
        <v/>
      </c>
      <c r="P2276" s="12">
        <f>IFERROR(MATCH(Data!X2276,$F$4:$F$102,1),0)</f>
        <v/>
      </c>
      <c r="Q2276" s="9">
        <f>IF(P2276=0,Data!X2276+$I$13,IF(P2276&gt;=99,Data!X2276+$I$14,INDEX($E$4:$E$102,P2276)+(Data!X2276-INDEX($F$4:$F$102,P2276))/(INDEX($F$4:$F$102,P2276+1)-INDEX($F$4:$F$102,P2276))*(INDEX($E$4:$E$102,P2276+1)-INDEX($E$4:$E$102,P2276))))</f>
        <v/>
      </c>
      <c r="R2276" s="12">
        <f>IFERROR(MATCH(Data!Y2276,$F$4:$F$102,1),0)</f>
        <v/>
      </c>
      <c r="S2276" s="9">
        <f>IF(R2276=0,Data!Y2276+$I$13,IF(R2276&gt;=99,Data!Y2276+$I$14,INDEX($E$4:$E$102,R2276)+(Data!Y2276-INDEX($F$4:$F$102,R2276))/(INDEX($F$4:$F$102,R2276+1)-INDEX($F$4:$F$102,R2276))*(INDEX($E$4:$E$102,R2276+1)-INDEX($E$4:$E$102,R2276))))</f>
        <v/>
      </c>
    </row>
    <row r="2277">
      <c r="K2277" s="14">
        <f>Data!A2277</f>
        <v/>
      </c>
      <c r="L2277" s="12">
        <f>IF(Occurrence!J2277&lt;=0,-1,IFERROR(MATCH(Occurrence!J2277,$D$4:$D$102,1),0))</f>
        <v/>
      </c>
      <c r="M2277" s="9">
        <f>IF(L2277&lt;0,0,IF(L2277=0,Occurrence!J2277*$I$11,IF(L2277&gt;=99,Occurrence!J2277*$I$12,INDEX($C$4:$C$102,L2277)+(Occurrence!J2277-INDEX($D$4:$D$102,L2277))/(INDEX($D$4:$D$102,L2277+1)-INDEX($D$4:$D$102,L2277))*(INDEX($C$4:$C$102,L2277+1)-INDEX($C$4:$C$102,L2277)))))</f>
        <v/>
      </c>
      <c r="N2277" s="12">
        <f>IF(Occurrence!K2277&lt;=0,-1,IFERROR(MATCH(Occurrence!K2277,$D$4:$D$102,1),0))</f>
        <v/>
      </c>
      <c r="O2277" s="9">
        <f>IF(N2277&lt;0,0,IF(N2277=0,Occurrence!K2277*$I$11,IF(N2277&gt;=99,Occurrence!K2277*$I$12,INDEX($C$4:$C$102,N2277)+(Occurrence!K2277-INDEX($D$4:$D$102,N2277))/(INDEX($D$4:$D$102,N2277+1)-INDEX($D$4:$D$102,N2277))*(INDEX($C$4:$C$102,N2277+1)-INDEX($C$4:$C$102,N2277)))))</f>
        <v/>
      </c>
      <c r="P2277" s="12">
        <f>IFERROR(MATCH(Data!X2277,$F$4:$F$102,1),0)</f>
        <v/>
      </c>
      <c r="Q2277" s="9">
        <f>IF(P2277=0,Data!X2277+$I$13,IF(P2277&gt;=99,Data!X2277+$I$14,INDEX($E$4:$E$102,P2277)+(Data!X2277-INDEX($F$4:$F$102,P2277))/(INDEX($F$4:$F$102,P2277+1)-INDEX($F$4:$F$102,P2277))*(INDEX($E$4:$E$102,P2277+1)-INDEX($E$4:$E$102,P2277))))</f>
        <v/>
      </c>
      <c r="R2277" s="12">
        <f>IFERROR(MATCH(Data!Y2277,$F$4:$F$102,1),0)</f>
        <v/>
      </c>
      <c r="S2277" s="9">
        <f>IF(R2277=0,Data!Y2277+$I$13,IF(R2277&gt;=99,Data!Y2277+$I$14,INDEX($E$4:$E$102,R2277)+(Data!Y2277-INDEX($F$4:$F$102,R2277))/(INDEX($F$4:$F$102,R2277+1)-INDEX($F$4:$F$102,R2277))*(INDEX($E$4:$E$102,R2277+1)-INDEX($E$4:$E$102,R2277))))</f>
        <v/>
      </c>
    </row>
    <row r="2278">
      <c r="K2278" s="14">
        <f>Data!A2278</f>
        <v/>
      </c>
      <c r="L2278" s="12">
        <f>IF(Occurrence!J2278&lt;=0,-1,IFERROR(MATCH(Occurrence!J2278,$D$4:$D$102,1),0))</f>
        <v/>
      </c>
      <c r="M2278" s="9">
        <f>IF(L2278&lt;0,0,IF(L2278=0,Occurrence!J2278*$I$11,IF(L2278&gt;=99,Occurrence!J2278*$I$12,INDEX($C$4:$C$102,L2278)+(Occurrence!J2278-INDEX($D$4:$D$102,L2278))/(INDEX($D$4:$D$102,L2278+1)-INDEX($D$4:$D$102,L2278))*(INDEX($C$4:$C$102,L2278+1)-INDEX($C$4:$C$102,L2278)))))</f>
        <v/>
      </c>
      <c r="N2278" s="12">
        <f>IF(Occurrence!K2278&lt;=0,-1,IFERROR(MATCH(Occurrence!K2278,$D$4:$D$102,1),0))</f>
        <v/>
      </c>
      <c r="O2278" s="9">
        <f>IF(N2278&lt;0,0,IF(N2278=0,Occurrence!K2278*$I$11,IF(N2278&gt;=99,Occurrence!K2278*$I$12,INDEX($C$4:$C$102,N2278)+(Occurrence!K2278-INDEX($D$4:$D$102,N2278))/(INDEX($D$4:$D$102,N2278+1)-INDEX($D$4:$D$102,N2278))*(INDEX($C$4:$C$102,N2278+1)-INDEX($C$4:$C$102,N2278)))))</f>
        <v/>
      </c>
      <c r="P2278" s="12">
        <f>IFERROR(MATCH(Data!X2278,$F$4:$F$102,1),0)</f>
        <v/>
      </c>
      <c r="Q2278" s="9">
        <f>IF(P2278=0,Data!X2278+$I$13,IF(P2278&gt;=99,Data!X2278+$I$14,INDEX($E$4:$E$102,P2278)+(Data!X2278-INDEX($F$4:$F$102,P2278))/(INDEX($F$4:$F$102,P2278+1)-INDEX($F$4:$F$102,P2278))*(INDEX($E$4:$E$102,P2278+1)-INDEX($E$4:$E$102,P2278))))</f>
        <v/>
      </c>
      <c r="R2278" s="12">
        <f>IFERROR(MATCH(Data!Y2278,$F$4:$F$102,1),0)</f>
        <v/>
      </c>
      <c r="S2278" s="9">
        <f>IF(R2278=0,Data!Y2278+$I$13,IF(R2278&gt;=99,Data!Y2278+$I$14,INDEX($E$4:$E$102,R2278)+(Data!Y2278-INDEX($F$4:$F$102,R2278))/(INDEX($F$4:$F$102,R2278+1)-INDEX($F$4:$F$102,R2278))*(INDEX($E$4:$E$102,R2278+1)-INDEX($E$4:$E$102,R2278))))</f>
        <v/>
      </c>
    </row>
    <row r="2279">
      <c r="K2279" s="14">
        <f>Data!A2279</f>
        <v/>
      </c>
      <c r="L2279" s="12">
        <f>IF(Occurrence!J2279&lt;=0,-1,IFERROR(MATCH(Occurrence!J2279,$D$4:$D$102,1),0))</f>
        <v/>
      </c>
      <c r="M2279" s="9">
        <f>IF(L2279&lt;0,0,IF(L2279=0,Occurrence!J2279*$I$11,IF(L2279&gt;=99,Occurrence!J2279*$I$12,INDEX($C$4:$C$102,L2279)+(Occurrence!J2279-INDEX($D$4:$D$102,L2279))/(INDEX($D$4:$D$102,L2279+1)-INDEX($D$4:$D$102,L2279))*(INDEX($C$4:$C$102,L2279+1)-INDEX($C$4:$C$102,L2279)))))</f>
        <v/>
      </c>
      <c r="N2279" s="12">
        <f>IF(Occurrence!K2279&lt;=0,-1,IFERROR(MATCH(Occurrence!K2279,$D$4:$D$102,1),0))</f>
        <v/>
      </c>
      <c r="O2279" s="9">
        <f>IF(N2279&lt;0,0,IF(N2279=0,Occurrence!K2279*$I$11,IF(N2279&gt;=99,Occurrence!K2279*$I$12,INDEX($C$4:$C$102,N2279)+(Occurrence!K2279-INDEX($D$4:$D$102,N2279))/(INDEX($D$4:$D$102,N2279+1)-INDEX($D$4:$D$102,N2279))*(INDEX($C$4:$C$102,N2279+1)-INDEX($C$4:$C$102,N2279)))))</f>
        <v/>
      </c>
      <c r="P2279" s="12">
        <f>IFERROR(MATCH(Data!X2279,$F$4:$F$102,1),0)</f>
        <v/>
      </c>
      <c r="Q2279" s="9">
        <f>IF(P2279=0,Data!X2279+$I$13,IF(P2279&gt;=99,Data!X2279+$I$14,INDEX($E$4:$E$102,P2279)+(Data!X2279-INDEX($F$4:$F$102,P2279))/(INDEX($F$4:$F$102,P2279+1)-INDEX($F$4:$F$102,P2279))*(INDEX($E$4:$E$102,P2279+1)-INDEX($E$4:$E$102,P2279))))</f>
        <v/>
      </c>
      <c r="R2279" s="12">
        <f>IFERROR(MATCH(Data!Y2279,$F$4:$F$102,1),0)</f>
        <v/>
      </c>
      <c r="S2279" s="9">
        <f>IF(R2279=0,Data!Y2279+$I$13,IF(R2279&gt;=99,Data!Y2279+$I$14,INDEX($E$4:$E$102,R2279)+(Data!Y2279-INDEX($F$4:$F$102,R2279))/(INDEX($F$4:$F$102,R2279+1)-INDEX($F$4:$F$102,R2279))*(INDEX($E$4:$E$102,R2279+1)-INDEX($E$4:$E$102,R2279))))</f>
        <v/>
      </c>
    </row>
    <row r="2280">
      <c r="K2280" s="14">
        <f>Data!A2280</f>
        <v/>
      </c>
      <c r="L2280" s="12">
        <f>IF(Occurrence!J2280&lt;=0,-1,IFERROR(MATCH(Occurrence!J2280,$D$4:$D$102,1),0))</f>
        <v/>
      </c>
      <c r="M2280" s="9">
        <f>IF(L2280&lt;0,0,IF(L2280=0,Occurrence!J2280*$I$11,IF(L2280&gt;=99,Occurrence!J2280*$I$12,INDEX($C$4:$C$102,L2280)+(Occurrence!J2280-INDEX($D$4:$D$102,L2280))/(INDEX($D$4:$D$102,L2280+1)-INDEX($D$4:$D$102,L2280))*(INDEX($C$4:$C$102,L2280+1)-INDEX($C$4:$C$102,L2280)))))</f>
        <v/>
      </c>
      <c r="N2280" s="12">
        <f>IF(Occurrence!K2280&lt;=0,-1,IFERROR(MATCH(Occurrence!K2280,$D$4:$D$102,1),0))</f>
        <v/>
      </c>
      <c r="O2280" s="9">
        <f>IF(N2280&lt;0,0,IF(N2280=0,Occurrence!K2280*$I$11,IF(N2280&gt;=99,Occurrence!K2280*$I$12,INDEX($C$4:$C$102,N2280)+(Occurrence!K2280-INDEX($D$4:$D$102,N2280))/(INDEX($D$4:$D$102,N2280+1)-INDEX($D$4:$D$102,N2280))*(INDEX($C$4:$C$102,N2280+1)-INDEX($C$4:$C$102,N2280)))))</f>
        <v/>
      </c>
      <c r="P2280" s="12">
        <f>IFERROR(MATCH(Data!X2280,$F$4:$F$102,1),0)</f>
        <v/>
      </c>
      <c r="Q2280" s="9">
        <f>IF(P2280=0,Data!X2280+$I$13,IF(P2280&gt;=99,Data!X2280+$I$14,INDEX($E$4:$E$102,P2280)+(Data!X2280-INDEX($F$4:$F$102,P2280))/(INDEX($F$4:$F$102,P2280+1)-INDEX($F$4:$F$102,P2280))*(INDEX($E$4:$E$102,P2280+1)-INDEX($E$4:$E$102,P2280))))</f>
        <v/>
      </c>
      <c r="R2280" s="12">
        <f>IFERROR(MATCH(Data!Y2280,$F$4:$F$102,1),0)</f>
        <v/>
      </c>
      <c r="S2280" s="9">
        <f>IF(R2280=0,Data!Y2280+$I$13,IF(R2280&gt;=99,Data!Y2280+$I$14,INDEX($E$4:$E$102,R2280)+(Data!Y2280-INDEX($F$4:$F$102,R2280))/(INDEX($F$4:$F$102,R2280+1)-INDEX($F$4:$F$102,R2280))*(INDEX($E$4:$E$102,R2280+1)-INDEX($E$4:$E$102,R2280))))</f>
        <v/>
      </c>
    </row>
    <row r="2281">
      <c r="K2281" s="14">
        <f>Data!A2281</f>
        <v/>
      </c>
      <c r="L2281" s="12">
        <f>IF(Occurrence!J2281&lt;=0,-1,IFERROR(MATCH(Occurrence!J2281,$D$4:$D$102,1),0))</f>
        <v/>
      </c>
      <c r="M2281" s="9">
        <f>IF(L2281&lt;0,0,IF(L2281=0,Occurrence!J2281*$I$11,IF(L2281&gt;=99,Occurrence!J2281*$I$12,INDEX($C$4:$C$102,L2281)+(Occurrence!J2281-INDEX($D$4:$D$102,L2281))/(INDEX($D$4:$D$102,L2281+1)-INDEX($D$4:$D$102,L2281))*(INDEX($C$4:$C$102,L2281+1)-INDEX($C$4:$C$102,L2281)))))</f>
        <v/>
      </c>
      <c r="N2281" s="12">
        <f>IF(Occurrence!K2281&lt;=0,-1,IFERROR(MATCH(Occurrence!K2281,$D$4:$D$102,1),0))</f>
        <v/>
      </c>
      <c r="O2281" s="9">
        <f>IF(N2281&lt;0,0,IF(N2281=0,Occurrence!K2281*$I$11,IF(N2281&gt;=99,Occurrence!K2281*$I$12,INDEX($C$4:$C$102,N2281)+(Occurrence!K2281-INDEX($D$4:$D$102,N2281))/(INDEX($D$4:$D$102,N2281+1)-INDEX($D$4:$D$102,N2281))*(INDEX($C$4:$C$102,N2281+1)-INDEX($C$4:$C$102,N2281)))))</f>
        <v/>
      </c>
      <c r="P2281" s="12">
        <f>IFERROR(MATCH(Data!X2281,$F$4:$F$102,1),0)</f>
        <v/>
      </c>
      <c r="Q2281" s="9">
        <f>IF(P2281=0,Data!X2281+$I$13,IF(P2281&gt;=99,Data!X2281+$I$14,INDEX($E$4:$E$102,P2281)+(Data!X2281-INDEX($F$4:$F$102,P2281))/(INDEX($F$4:$F$102,P2281+1)-INDEX($F$4:$F$102,P2281))*(INDEX($E$4:$E$102,P2281+1)-INDEX($E$4:$E$102,P2281))))</f>
        <v/>
      </c>
      <c r="R2281" s="12">
        <f>IFERROR(MATCH(Data!Y2281,$F$4:$F$102,1),0)</f>
        <v/>
      </c>
      <c r="S2281" s="9">
        <f>IF(R2281=0,Data!Y2281+$I$13,IF(R2281&gt;=99,Data!Y2281+$I$14,INDEX($E$4:$E$102,R2281)+(Data!Y2281-INDEX($F$4:$F$102,R2281))/(INDEX($F$4:$F$102,R2281+1)-INDEX($F$4:$F$102,R2281))*(INDEX($E$4:$E$102,R2281+1)-INDEX($E$4:$E$102,R2281))))</f>
        <v/>
      </c>
    </row>
    <row r="2282">
      <c r="K2282" s="14">
        <f>Data!A2282</f>
        <v/>
      </c>
      <c r="L2282" s="12">
        <f>IF(Occurrence!J2282&lt;=0,-1,IFERROR(MATCH(Occurrence!J2282,$D$4:$D$102,1),0))</f>
        <v/>
      </c>
      <c r="M2282" s="9">
        <f>IF(L2282&lt;0,0,IF(L2282=0,Occurrence!J2282*$I$11,IF(L2282&gt;=99,Occurrence!J2282*$I$12,INDEX($C$4:$C$102,L2282)+(Occurrence!J2282-INDEX($D$4:$D$102,L2282))/(INDEX($D$4:$D$102,L2282+1)-INDEX($D$4:$D$102,L2282))*(INDEX($C$4:$C$102,L2282+1)-INDEX($C$4:$C$102,L2282)))))</f>
        <v/>
      </c>
      <c r="N2282" s="12">
        <f>IF(Occurrence!K2282&lt;=0,-1,IFERROR(MATCH(Occurrence!K2282,$D$4:$D$102,1),0))</f>
        <v/>
      </c>
      <c r="O2282" s="9">
        <f>IF(N2282&lt;0,0,IF(N2282=0,Occurrence!K2282*$I$11,IF(N2282&gt;=99,Occurrence!K2282*$I$12,INDEX($C$4:$C$102,N2282)+(Occurrence!K2282-INDEX($D$4:$D$102,N2282))/(INDEX($D$4:$D$102,N2282+1)-INDEX($D$4:$D$102,N2282))*(INDEX($C$4:$C$102,N2282+1)-INDEX($C$4:$C$102,N2282)))))</f>
        <v/>
      </c>
      <c r="P2282" s="12">
        <f>IFERROR(MATCH(Data!X2282,$F$4:$F$102,1),0)</f>
        <v/>
      </c>
      <c r="Q2282" s="9">
        <f>IF(P2282=0,Data!X2282+$I$13,IF(P2282&gt;=99,Data!X2282+$I$14,INDEX($E$4:$E$102,P2282)+(Data!X2282-INDEX($F$4:$F$102,P2282))/(INDEX($F$4:$F$102,P2282+1)-INDEX($F$4:$F$102,P2282))*(INDEX($E$4:$E$102,P2282+1)-INDEX($E$4:$E$102,P2282))))</f>
        <v/>
      </c>
      <c r="R2282" s="12">
        <f>IFERROR(MATCH(Data!Y2282,$F$4:$F$102,1),0)</f>
        <v/>
      </c>
      <c r="S2282" s="9">
        <f>IF(R2282=0,Data!Y2282+$I$13,IF(R2282&gt;=99,Data!Y2282+$I$14,INDEX($E$4:$E$102,R2282)+(Data!Y2282-INDEX($F$4:$F$102,R2282))/(INDEX($F$4:$F$102,R2282+1)-INDEX($F$4:$F$102,R2282))*(INDEX($E$4:$E$102,R2282+1)-INDEX($E$4:$E$102,R2282))))</f>
        <v/>
      </c>
    </row>
    <row r="2283">
      <c r="K2283" s="14">
        <f>Data!A2283</f>
        <v/>
      </c>
      <c r="L2283" s="12">
        <f>IF(Occurrence!J2283&lt;=0,-1,IFERROR(MATCH(Occurrence!J2283,$D$4:$D$102,1),0))</f>
        <v/>
      </c>
      <c r="M2283" s="9">
        <f>IF(L2283&lt;0,0,IF(L2283=0,Occurrence!J2283*$I$11,IF(L2283&gt;=99,Occurrence!J2283*$I$12,INDEX($C$4:$C$102,L2283)+(Occurrence!J2283-INDEX($D$4:$D$102,L2283))/(INDEX($D$4:$D$102,L2283+1)-INDEX($D$4:$D$102,L2283))*(INDEX($C$4:$C$102,L2283+1)-INDEX($C$4:$C$102,L2283)))))</f>
        <v/>
      </c>
      <c r="N2283" s="12">
        <f>IF(Occurrence!K2283&lt;=0,-1,IFERROR(MATCH(Occurrence!K2283,$D$4:$D$102,1),0))</f>
        <v/>
      </c>
      <c r="O2283" s="9">
        <f>IF(N2283&lt;0,0,IF(N2283=0,Occurrence!K2283*$I$11,IF(N2283&gt;=99,Occurrence!K2283*$I$12,INDEX($C$4:$C$102,N2283)+(Occurrence!K2283-INDEX($D$4:$D$102,N2283))/(INDEX($D$4:$D$102,N2283+1)-INDEX($D$4:$D$102,N2283))*(INDEX($C$4:$C$102,N2283+1)-INDEX($C$4:$C$102,N2283)))))</f>
        <v/>
      </c>
      <c r="P2283" s="12">
        <f>IFERROR(MATCH(Data!X2283,$F$4:$F$102,1),0)</f>
        <v/>
      </c>
      <c r="Q2283" s="9">
        <f>IF(P2283=0,Data!X2283+$I$13,IF(P2283&gt;=99,Data!X2283+$I$14,INDEX($E$4:$E$102,P2283)+(Data!X2283-INDEX($F$4:$F$102,P2283))/(INDEX($F$4:$F$102,P2283+1)-INDEX($F$4:$F$102,P2283))*(INDEX($E$4:$E$102,P2283+1)-INDEX($E$4:$E$102,P2283))))</f>
        <v/>
      </c>
      <c r="R2283" s="12">
        <f>IFERROR(MATCH(Data!Y2283,$F$4:$F$102,1),0)</f>
        <v/>
      </c>
      <c r="S2283" s="9">
        <f>IF(R2283=0,Data!Y2283+$I$13,IF(R2283&gt;=99,Data!Y2283+$I$14,INDEX($E$4:$E$102,R2283)+(Data!Y2283-INDEX($F$4:$F$102,R2283))/(INDEX($F$4:$F$102,R2283+1)-INDEX($F$4:$F$102,R2283))*(INDEX($E$4:$E$102,R2283+1)-INDEX($E$4:$E$102,R2283))))</f>
        <v/>
      </c>
    </row>
    <row r="2284">
      <c r="K2284" s="14">
        <f>Data!A2284</f>
        <v/>
      </c>
      <c r="L2284" s="12">
        <f>IF(Occurrence!J2284&lt;=0,-1,IFERROR(MATCH(Occurrence!J2284,$D$4:$D$102,1),0))</f>
        <v/>
      </c>
      <c r="M2284" s="9">
        <f>IF(L2284&lt;0,0,IF(L2284=0,Occurrence!J2284*$I$11,IF(L2284&gt;=99,Occurrence!J2284*$I$12,INDEX($C$4:$C$102,L2284)+(Occurrence!J2284-INDEX($D$4:$D$102,L2284))/(INDEX($D$4:$D$102,L2284+1)-INDEX($D$4:$D$102,L2284))*(INDEX($C$4:$C$102,L2284+1)-INDEX($C$4:$C$102,L2284)))))</f>
        <v/>
      </c>
      <c r="N2284" s="12">
        <f>IF(Occurrence!K2284&lt;=0,-1,IFERROR(MATCH(Occurrence!K2284,$D$4:$D$102,1),0))</f>
        <v/>
      </c>
      <c r="O2284" s="9">
        <f>IF(N2284&lt;0,0,IF(N2284=0,Occurrence!K2284*$I$11,IF(N2284&gt;=99,Occurrence!K2284*$I$12,INDEX($C$4:$C$102,N2284)+(Occurrence!K2284-INDEX($D$4:$D$102,N2284))/(INDEX($D$4:$D$102,N2284+1)-INDEX($D$4:$D$102,N2284))*(INDEX($C$4:$C$102,N2284+1)-INDEX($C$4:$C$102,N2284)))))</f>
        <v/>
      </c>
      <c r="P2284" s="12">
        <f>IFERROR(MATCH(Data!X2284,$F$4:$F$102,1),0)</f>
        <v/>
      </c>
      <c r="Q2284" s="9">
        <f>IF(P2284=0,Data!X2284+$I$13,IF(P2284&gt;=99,Data!X2284+$I$14,INDEX($E$4:$E$102,P2284)+(Data!X2284-INDEX($F$4:$F$102,P2284))/(INDEX($F$4:$F$102,P2284+1)-INDEX($F$4:$F$102,P2284))*(INDEX($E$4:$E$102,P2284+1)-INDEX($E$4:$E$102,P2284))))</f>
        <v/>
      </c>
      <c r="R2284" s="12">
        <f>IFERROR(MATCH(Data!Y2284,$F$4:$F$102,1),0)</f>
        <v/>
      </c>
      <c r="S2284" s="9">
        <f>IF(R2284=0,Data!Y2284+$I$13,IF(R2284&gt;=99,Data!Y2284+$I$14,INDEX($E$4:$E$102,R2284)+(Data!Y2284-INDEX($F$4:$F$102,R2284))/(INDEX($F$4:$F$102,R2284+1)-INDEX($F$4:$F$102,R2284))*(INDEX($E$4:$E$102,R2284+1)-INDEX($E$4:$E$102,R2284))))</f>
        <v/>
      </c>
    </row>
    <row r="2285">
      <c r="K2285" s="14">
        <f>Data!A2285</f>
        <v/>
      </c>
      <c r="L2285" s="12">
        <f>IF(Occurrence!J2285&lt;=0,-1,IFERROR(MATCH(Occurrence!J2285,$D$4:$D$102,1),0))</f>
        <v/>
      </c>
      <c r="M2285" s="9">
        <f>IF(L2285&lt;0,0,IF(L2285=0,Occurrence!J2285*$I$11,IF(L2285&gt;=99,Occurrence!J2285*$I$12,INDEX($C$4:$C$102,L2285)+(Occurrence!J2285-INDEX($D$4:$D$102,L2285))/(INDEX($D$4:$D$102,L2285+1)-INDEX($D$4:$D$102,L2285))*(INDEX($C$4:$C$102,L2285+1)-INDEX($C$4:$C$102,L2285)))))</f>
        <v/>
      </c>
      <c r="N2285" s="12">
        <f>IF(Occurrence!K2285&lt;=0,-1,IFERROR(MATCH(Occurrence!K2285,$D$4:$D$102,1),0))</f>
        <v/>
      </c>
      <c r="O2285" s="9">
        <f>IF(N2285&lt;0,0,IF(N2285=0,Occurrence!K2285*$I$11,IF(N2285&gt;=99,Occurrence!K2285*$I$12,INDEX($C$4:$C$102,N2285)+(Occurrence!K2285-INDEX($D$4:$D$102,N2285))/(INDEX($D$4:$D$102,N2285+1)-INDEX($D$4:$D$102,N2285))*(INDEX($C$4:$C$102,N2285+1)-INDEX($C$4:$C$102,N2285)))))</f>
        <v/>
      </c>
      <c r="P2285" s="12">
        <f>IFERROR(MATCH(Data!X2285,$F$4:$F$102,1),0)</f>
        <v/>
      </c>
      <c r="Q2285" s="9">
        <f>IF(P2285=0,Data!X2285+$I$13,IF(P2285&gt;=99,Data!X2285+$I$14,INDEX($E$4:$E$102,P2285)+(Data!X2285-INDEX($F$4:$F$102,P2285))/(INDEX($F$4:$F$102,P2285+1)-INDEX($F$4:$F$102,P2285))*(INDEX($E$4:$E$102,P2285+1)-INDEX($E$4:$E$102,P2285))))</f>
        <v/>
      </c>
      <c r="R2285" s="12">
        <f>IFERROR(MATCH(Data!Y2285,$F$4:$F$102,1),0)</f>
        <v/>
      </c>
      <c r="S2285" s="9">
        <f>IF(R2285=0,Data!Y2285+$I$13,IF(R2285&gt;=99,Data!Y2285+$I$14,INDEX($E$4:$E$102,R2285)+(Data!Y2285-INDEX($F$4:$F$102,R2285))/(INDEX($F$4:$F$102,R2285+1)-INDEX($F$4:$F$102,R2285))*(INDEX($E$4:$E$102,R2285+1)-INDEX($E$4:$E$102,R2285))))</f>
        <v/>
      </c>
    </row>
    <row r="2286">
      <c r="K2286" s="14">
        <f>Data!A2286</f>
        <v/>
      </c>
      <c r="L2286" s="12">
        <f>IF(Occurrence!J2286&lt;=0,-1,IFERROR(MATCH(Occurrence!J2286,$D$4:$D$102,1),0))</f>
        <v/>
      </c>
      <c r="M2286" s="9">
        <f>IF(L2286&lt;0,0,IF(L2286=0,Occurrence!J2286*$I$11,IF(L2286&gt;=99,Occurrence!J2286*$I$12,INDEX($C$4:$C$102,L2286)+(Occurrence!J2286-INDEX($D$4:$D$102,L2286))/(INDEX($D$4:$D$102,L2286+1)-INDEX($D$4:$D$102,L2286))*(INDEX($C$4:$C$102,L2286+1)-INDEX($C$4:$C$102,L2286)))))</f>
        <v/>
      </c>
      <c r="N2286" s="12">
        <f>IF(Occurrence!K2286&lt;=0,-1,IFERROR(MATCH(Occurrence!K2286,$D$4:$D$102,1),0))</f>
        <v/>
      </c>
      <c r="O2286" s="9">
        <f>IF(N2286&lt;0,0,IF(N2286=0,Occurrence!K2286*$I$11,IF(N2286&gt;=99,Occurrence!K2286*$I$12,INDEX($C$4:$C$102,N2286)+(Occurrence!K2286-INDEX($D$4:$D$102,N2286))/(INDEX($D$4:$D$102,N2286+1)-INDEX($D$4:$D$102,N2286))*(INDEX($C$4:$C$102,N2286+1)-INDEX($C$4:$C$102,N2286)))))</f>
        <v/>
      </c>
      <c r="P2286" s="12">
        <f>IFERROR(MATCH(Data!X2286,$F$4:$F$102,1),0)</f>
        <v/>
      </c>
      <c r="Q2286" s="9">
        <f>IF(P2286=0,Data!X2286+$I$13,IF(P2286&gt;=99,Data!X2286+$I$14,INDEX($E$4:$E$102,P2286)+(Data!X2286-INDEX($F$4:$F$102,P2286))/(INDEX($F$4:$F$102,P2286+1)-INDEX($F$4:$F$102,P2286))*(INDEX($E$4:$E$102,P2286+1)-INDEX($E$4:$E$102,P2286))))</f>
        <v/>
      </c>
      <c r="R2286" s="12">
        <f>IFERROR(MATCH(Data!Y2286,$F$4:$F$102,1),0)</f>
        <v/>
      </c>
      <c r="S2286" s="9">
        <f>IF(R2286=0,Data!Y2286+$I$13,IF(R2286&gt;=99,Data!Y2286+$I$14,INDEX($E$4:$E$102,R2286)+(Data!Y2286-INDEX($F$4:$F$102,R2286))/(INDEX($F$4:$F$102,R2286+1)-INDEX($F$4:$F$102,R2286))*(INDEX($E$4:$E$102,R2286+1)-INDEX($E$4:$E$102,R2286))))</f>
        <v/>
      </c>
    </row>
    <row r="2287">
      <c r="K2287" s="14">
        <f>Data!A2287</f>
        <v/>
      </c>
      <c r="L2287" s="12">
        <f>IF(Occurrence!J2287&lt;=0,-1,IFERROR(MATCH(Occurrence!J2287,$D$4:$D$102,1),0))</f>
        <v/>
      </c>
      <c r="M2287" s="9">
        <f>IF(L2287&lt;0,0,IF(L2287=0,Occurrence!J2287*$I$11,IF(L2287&gt;=99,Occurrence!J2287*$I$12,INDEX($C$4:$C$102,L2287)+(Occurrence!J2287-INDEX($D$4:$D$102,L2287))/(INDEX($D$4:$D$102,L2287+1)-INDEX($D$4:$D$102,L2287))*(INDEX($C$4:$C$102,L2287+1)-INDEX($C$4:$C$102,L2287)))))</f>
        <v/>
      </c>
      <c r="N2287" s="12">
        <f>IF(Occurrence!K2287&lt;=0,-1,IFERROR(MATCH(Occurrence!K2287,$D$4:$D$102,1),0))</f>
        <v/>
      </c>
      <c r="O2287" s="9">
        <f>IF(N2287&lt;0,0,IF(N2287=0,Occurrence!K2287*$I$11,IF(N2287&gt;=99,Occurrence!K2287*$I$12,INDEX($C$4:$C$102,N2287)+(Occurrence!K2287-INDEX($D$4:$D$102,N2287))/(INDEX($D$4:$D$102,N2287+1)-INDEX($D$4:$D$102,N2287))*(INDEX($C$4:$C$102,N2287+1)-INDEX($C$4:$C$102,N2287)))))</f>
        <v/>
      </c>
      <c r="P2287" s="12">
        <f>IFERROR(MATCH(Data!X2287,$F$4:$F$102,1),0)</f>
        <v/>
      </c>
      <c r="Q2287" s="9">
        <f>IF(P2287=0,Data!X2287+$I$13,IF(P2287&gt;=99,Data!X2287+$I$14,INDEX($E$4:$E$102,P2287)+(Data!X2287-INDEX($F$4:$F$102,P2287))/(INDEX($F$4:$F$102,P2287+1)-INDEX($F$4:$F$102,P2287))*(INDEX($E$4:$E$102,P2287+1)-INDEX($E$4:$E$102,P2287))))</f>
        <v/>
      </c>
      <c r="R2287" s="12">
        <f>IFERROR(MATCH(Data!Y2287,$F$4:$F$102,1),0)</f>
        <v/>
      </c>
      <c r="S2287" s="9">
        <f>IF(R2287=0,Data!Y2287+$I$13,IF(R2287&gt;=99,Data!Y2287+$I$14,INDEX($E$4:$E$102,R2287)+(Data!Y2287-INDEX($F$4:$F$102,R2287))/(INDEX($F$4:$F$102,R2287+1)-INDEX($F$4:$F$102,R2287))*(INDEX($E$4:$E$102,R2287+1)-INDEX($E$4:$E$102,R2287))))</f>
        <v/>
      </c>
    </row>
    <row r="2288">
      <c r="K2288" s="14">
        <f>Data!A2288</f>
        <v/>
      </c>
      <c r="L2288" s="12">
        <f>IF(Occurrence!J2288&lt;=0,-1,IFERROR(MATCH(Occurrence!J2288,$D$4:$D$102,1),0))</f>
        <v/>
      </c>
      <c r="M2288" s="9">
        <f>IF(L2288&lt;0,0,IF(L2288=0,Occurrence!J2288*$I$11,IF(L2288&gt;=99,Occurrence!J2288*$I$12,INDEX($C$4:$C$102,L2288)+(Occurrence!J2288-INDEX($D$4:$D$102,L2288))/(INDEX($D$4:$D$102,L2288+1)-INDEX($D$4:$D$102,L2288))*(INDEX($C$4:$C$102,L2288+1)-INDEX($C$4:$C$102,L2288)))))</f>
        <v/>
      </c>
      <c r="N2288" s="12">
        <f>IF(Occurrence!K2288&lt;=0,-1,IFERROR(MATCH(Occurrence!K2288,$D$4:$D$102,1),0))</f>
        <v/>
      </c>
      <c r="O2288" s="9">
        <f>IF(N2288&lt;0,0,IF(N2288=0,Occurrence!K2288*$I$11,IF(N2288&gt;=99,Occurrence!K2288*$I$12,INDEX($C$4:$C$102,N2288)+(Occurrence!K2288-INDEX($D$4:$D$102,N2288))/(INDEX($D$4:$D$102,N2288+1)-INDEX($D$4:$D$102,N2288))*(INDEX($C$4:$C$102,N2288+1)-INDEX($C$4:$C$102,N2288)))))</f>
        <v/>
      </c>
      <c r="P2288" s="12">
        <f>IFERROR(MATCH(Data!X2288,$F$4:$F$102,1),0)</f>
        <v/>
      </c>
      <c r="Q2288" s="9">
        <f>IF(P2288=0,Data!X2288+$I$13,IF(P2288&gt;=99,Data!X2288+$I$14,INDEX($E$4:$E$102,P2288)+(Data!X2288-INDEX($F$4:$F$102,P2288))/(INDEX($F$4:$F$102,P2288+1)-INDEX($F$4:$F$102,P2288))*(INDEX($E$4:$E$102,P2288+1)-INDEX($E$4:$E$102,P2288))))</f>
        <v/>
      </c>
      <c r="R2288" s="12">
        <f>IFERROR(MATCH(Data!Y2288,$F$4:$F$102,1),0)</f>
        <v/>
      </c>
      <c r="S2288" s="9">
        <f>IF(R2288=0,Data!Y2288+$I$13,IF(R2288&gt;=99,Data!Y2288+$I$14,INDEX($E$4:$E$102,R2288)+(Data!Y2288-INDEX($F$4:$F$102,R2288))/(INDEX($F$4:$F$102,R2288+1)-INDEX($F$4:$F$102,R2288))*(INDEX($E$4:$E$102,R2288+1)-INDEX($E$4:$E$102,R2288))))</f>
        <v/>
      </c>
    </row>
    <row r="2289">
      <c r="K2289" s="14">
        <f>Data!A2289</f>
        <v/>
      </c>
      <c r="L2289" s="12">
        <f>IF(Occurrence!J2289&lt;=0,-1,IFERROR(MATCH(Occurrence!J2289,$D$4:$D$102,1),0))</f>
        <v/>
      </c>
      <c r="M2289" s="9">
        <f>IF(L2289&lt;0,0,IF(L2289=0,Occurrence!J2289*$I$11,IF(L2289&gt;=99,Occurrence!J2289*$I$12,INDEX($C$4:$C$102,L2289)+(Occurrence!J2289-INDEX($D$4:$D$102,L2289))/(INDEX($D$4:$D$102,L2289+1)-INDEX($D$4:$D$102,L2289))*(INDEX($C$4:$C$102,L2289+1)-INDEX($C$4:$C$102,L2289)))))</f>
        <v/>
      </c>
      <c r="N2289" s="12">
        <f>IF(Occurrence!K2289&lt;=0,-1,IFERROR(MATCH(Occurrence!K2289,$D$4:$D$102,1),0))</f>
        <v/>
      </c>
      <c r="O2289" s="9">
        <f>IF(N2289&lt;0,0,IF(N2289=0,Occurrence!K2289*$I$11,IF(N2289&gt;=99,Occurrence!K2289*$I$12,INDEX($C$4:$C$102,N2289)+(Occurrence!K2289-INDEX($D$4:$D$102,N2289))/(INDEX($D$4:$D$102,N2289+1)-INDEX($D$4:$D$102,N2289))*(INDEX($C$4:$C$102,N2289+1)-INDEX($C$4:$C$102,N2289)))))</f>
        <v/>
      </c>
      <c r="P2289" s="12">
        <f>IFERROR(MATCH(Data!X2289,$F$4:$F$102,1),0)</f>
        <v/>
      </c>
      <c r="Q2289" s="9">
        <f>IF(P2289=0,Data!X2289+$I$13,IF(P2289&gt;=99,Data!X2289+$I$14,INDEX($E$4:$E$102,P2289)+(Data!X2289-INDEX($F$4:$F$102,P2289))/(INDEX($F$4:$F$102,P2289+1)-INDEX($F$4:$F$102,P2289))*(INDEX($E$4:$E$102,P2289+1)-INDEX($E$4:$E$102,P2289))))</f>
        <v/>
      </c>
      <c r="R2289" s="12">
        <f>IFERROR(MATCH(Data!Y2289,$F$4:$F$102,1),0)</f>
        <v/>
      </c>
      <c r="S2289" s="9">
        <f>IF(R2289=0,Data!Y2289+$I$13,IF(R2289&gt;=99,Data!Y2289+$I$14,INDEX($E$4:$E$102,R2289)+(Data!Y2289-INDEX($F$4:$F$102,R2289))/(INDEX($F$4:$F$102,R2289+1)-INDEX($F$4:$F$102,R2289))*(INDEX($E$4:$E$102,R2289+1)-INDEX($E$4:$E$102,R2289))))</f>
        <v/>
      </c>
    </row>
    <row r="2290">
      <c r="K2290" s="14">
        <f>Data!A2290</f>
        <v/>
      </c>
      <c r="L2290" s="12">
        <f>IF(Occurrence!J2290&lt;=0,-1,IFERROR(MATCH(Occurrence!J2290,$D$4:$D$102,1),0))</f>
        <v/>
      </c>
      <c r="M2290" s="9">
        <f>IF(L2290&lt;0,0,IF(L2290=0,Occurrence!J2290*$I$11,IF(L2290&gt;=99,Occurrence!J2290*$I$12,INDEX($C$4:$C$102,L2290)+(Occurrence!J2290-INDEX($D$4:$D$102,L2290))/(INDEX($D$4:$D$102,L2290+1)-INDEX($D$4:$D$102,L2290))*(INDEX($C$4:$C$102,L2290+1)-INDEX($C$4:$C$102,L2290)))))</f>
        <v/>
      </c>
      <c r="N2290" s="12">
        <f>IF(Occurrence!K2290&lt;=0,-1,IFERROR(MATCH(Occurrence!K2290,$D$4:$D$102,1),0))</f>
        <v/>
      </c>
      <c r="O2290" s="9">
        <f>IF(N2290&lt;0,0,IF(N2290=0,Occurrence!K2290*$I$11,IF(N2290&gt;=99,Occurrence!K2290*$I$12,INDEX($C$4:$C$102,N2290)+(Occurrence!K2290-INDEX($D$4:$D$102,N2290))/(INDEX($D$4:$D$102,N2290+1)-INDEX($D$4:$D$102,N2290))*(INDEX($C$4:$C$102,N2290+1)-INDEX($C$4:$C$102,N2290)))))</f>
        <v/>
      </c>
      <c r="P2290" s="12">
        <f>IFERROR(MATCH(Data!X2290,$F$4:$F$102,1),0)</f>
        <v/>
      </c>
      <c r="Q2290" s="9">
        <f>IF(P2290=0,Data!X2290+$I$13,IF(P2290&gt;=99,Data!X2290+$I$14,INDEX($E$4:$E$102,P2290)+(Data!X2290-INDEX($F$4:$F$102,P2290))/(INDEX($F$4:$F$102,P2290+1)-INDEX($F$4:$F$102,P2290))*(INDEX($E$4:$E$102,P2290+1)-INDEX($E$4:$E$102,P2290))))</f>
        <v/>
      </c>
      <c r="R2290" s="12">
        <f>IFERROR(MATCH(Data!Y2290,$F$4:$F$102,1),0)</f>
        <v/>
      </c>
      <c r="S2290" s="9">
        <f>IF(R2290=0,Data!Y2290+$I$13,IF(R2290&gt;=99,Data!Y2290+$I$14,INDEX($E$4:$E$102,R2290)+(Data!Y2290-INDEX($F$4:$F$102,R2290))/(INDEX($F$4:$F$102,R2290+1)-INDEX($F$4:$F$102,R2290))*(INDEX($E$4:$E$102,R2290+1)-INDEX($E$4:$E$102,R2290))))</f>
        <v/>
      </c>
    </row>
    <row r="2291">
      <c r="K2291" s="14">
        <f>Data!A2291</f>
        <v/>
      </c>
      <c r="L2291" s="12">
        <f>IF(Occurrence!J2291&lt;=0,-1,IFERROR(MATCH(Occurrence!J2291,$D$4:$D$102,1),0))</f>
        <v/>
      </c>
      <c r="M2291" s="9">
        <f>IF(L2291&lt;0,0,IF(L2291=0,Occurrence!J2291*$I$11,IF(L2291&gt;=99,Occurrence!J2291*$I$12,INDEX($C$4:$C$102,L2291)+(Occurrence!J2291-INDEX($D$4:$D$102,L2291))/(INDEX($D$4:$D$102,L2291+1)-INDEX($D$4:$D$102,L2291))*(INDEX($C$4:$C$102,L2291+1)-INDEX($C$4:$C$102,L2291)))))</f>
        <v/>
      </c>
      <c r="N2291" s="12">
        <f>IF(Occurrence!K2291&lt;=0,-1,IFERROR(MATCH(Occurrence!K2291,$D$4:$D$102,1),0))</f>
        <v/>
      </c>
      <c r="O2291" s="9">
        <f>IF(N2291&lt;0,0,IF(N2291=0,Occurrence!K2291*$I$11,IF(N2291&gt;=99,Occurrence!K2291*$I$12,INDEX($C$4:$C$102,N2291)+(Occurrence!K2291-INDEX($D$4:$D$102,N2291))/(INDEX($D$4:$D$102,N2291+1)-INDEX($D$4:$D$102,N2291))*(INDEX($C$4:$C$102,N2291+1)-INDEX($C$4:$C$102,N2291)))))</f>
        <v/>
      </c>
      <c r="P2291" s="12">
        <f>IFERROR(MATCH(Data!X2291,$F$4:$F$102,1),0)</f>
        <v/>
      </c>
      <c r="Q2291" s="9">
        <f>IF(P2291=0,Data!X2291+$I$13,IF(P2291&gt;=99,Data!X2291+$I$14,INDEX($E$4:$E$102,P2291)+(Data!X2291-INDEX($F$4:$F$102,P2291))/(INDEX($F$4:$F$102,P2291+1)-INDEX($F$4:$F$102,P2291))*(INDEX($E$4:$E$102,P2291+1)-INDEX($E$4:$E$102,P2291))))</f>
        <v/>
      </c>
      <c r="R2291" s="12">
        <f>IFERROR(MATCH(Data!Y2291,$F$4:$F$102,1),0)</f>
        <v/>
      </c>
      <c r="S2291" s="9">
        <f>IF(R2291=0,Data!Y2291+$I$13,IF(R2291&gt;=99,Data!Y2291+$I$14,INDEX($E$4:$E$102,R2291)+(Data!Y2291-INDEX($F$4:$F$102,R2291))/(INDEX($F$4:$F$102,R2291+1)-INDEX($F$4:$F$102,R2291))*(INDEX($E$4:$E$102,R2291+1)-INDEX($E$4:$E$102,R2291))))</f>
        <v/>
      </c>
    </row>
    <row r="2292">
      <c r="K2292" s="14">
        <f>Data!A2292</f>
        <v/>
      </c>
      <c r="L2292" s="12">
        <f>IF(Occurrence!J2292&lt;=0,-1,IFERROR(MATCH(Occurrence!J2292,$D$4:$D$102,1),0))</f>
        <v/>
      </c>
      <c r="M2292" s="9">
        <f>IF(L2292&lt;0,0,IF(L2292=0,Occurrence!J2292*$I$11,IF(L2292&gt;=99,Occurrence!J2292*$I$12,INDEX($C$4:$C$102,L2292)+(Occurrence!J2292-INDEX($D$4:$D$102,L2292))/(INDEX($D$4:$D$102,L2292+1)-INDEX($D$4:$D$102,L2292))*(INDEX($C$4:$C$102,L2292+1)-INDEX($C$4:$C$102,L2292)))))</f>
        <v/>
      </c>
      <c r="N2292" s="12">
        <f>IF(Occurrence!K2292&lt;=0,-1,IFERROR(MATCH(Occurrence!K2292,$D$4:$D$102,1),0))</f>
        <v/>
      </c>
      <c r="O2292" s="9">
        <f>IF(N2292&lt;0,0,IF(N2292=0,Occurrence!K2292*$I$11,IF(N2292&gt;=99,Occurrence!K2292*$I$12,INDEX($C$4:$C$102,N2292)+(Occurrence!K2292-INDEX($D$4:$D$102,N2292))/(INDEX($D$4:$D$102,N2292+1)-INDEX($D$4:$D$102,N2292))*(INDEX($C$4:$C$102,N2292+1)-INDEX($C$4:$C$102,N2292)))))</f>
        <v/>
      </c>
      <c r="P2292" s="12">
        <f>IFERROR(MATCH(Data!X2292,$F$4:$F$102,1),0)</f>
        <v/>
      </c>
      <c r="Q2292" s="9">
        <f>IF(P2292=0,Data!X2292+$I$13,IF(P2292&gt;=99,Data!X2292+$I$14,INDEX($E$4:$E$102,P2292)+(Data!X2292-INDEX($F$4:$F$102,P2292))/(INDEX($F$4:$F$102,P2292+1)-INDEX($F$4:$F$102,P2292))*(INDEX($E$4:$E$102,P2292+1)-INDEX($E$4:$E$102,P2292))))</f>
        <v/>
      </c>
      <c r="R2292" s="12">
        <f>IFERROR(MATCH(Data!Y2292,$F$4:$F$102,1),0)</f>
        <v/>
      </c>
      <c r="S2292" s="9">
        <f>IF(R2292=0,Data!Y2292+$I$13,IF(R2292&gt;=99,Data!Y2292+$I$14,INDEX($E$4:$E$102,R2292)+(Data!Y2292-INDEX($F$4:$F$102,R2292))/(INDEX($F$4:$F$102,R2292+1)-INDEX($F$4:$F$102,R2292))*(INDEX($E$4:$E$102,R2292+1)-INDEX($E$4:$E$102,R2292))))</f>
        <v/>
      </c>
    </row>
    <row r="2293">
      <c r="K2293" s="14">
        <f>Data!A2293</f>
        <v/>
      </c>
      <c r="L2293" s="12">
        <f>IF(Occurrence!J2293&lt;=0,-1,IFERROR(MATCH(Occurrence!J2293,$D$4:$D$102,1),0))</f>
        <v/>
      </c>
      <c r="M2293" s="9">
        <f>IF(L2293&lt;0,0,IF(L2293=0,Occurrence!J2293*$I$11,IF(L2293&gt;=99,Occurrence!J2293*$I$12,INDEX($C$4:$C$102,L2293)+(Occurrence!J2293-INDEX($D$4:$D$102,L2293))/(INDEX($D$4:$D$102,L2293+1)-INDEX($D$4:$D$102,L2293))*(INDEX($C$4:$C$102,L2293+1)-INDEX($C$4:$C$102,L2293)))))</f>
        <v/>
      </c>
      <c r="N2293" s="12">
        <f>IF(Occurrence!K2293&lt;=0,-1,IFERROR(MATCH(Occurrence!K2293,$D$4:$D$102,1),0))</f>
        <v/>
      </c>
      <c r="O2293" s="9">
        <f>IF(N2293&lt;0,0,IF(N2293=0,Occurrence!K2293*$I$11,IF(N2293&gt;=99,Occurrence!K2293*$I$12,INDEX($C$4:$C$102,N2293)+(Occurrence!K2293-INDEX($D$4:$D$102,N2293))/(INDEX($D$4:$D$102,N2293+1)-INDEX($D$4:$D$102,N2293))*(INDEX($C$4:$C$102,N2293+1)-INDEX($C$4:$C$102,N2293)))))</f>
        <v/>
      </c>
      <c r="P2293" s="12">
        <f>IFERROR(MATCH(Data!X2293,$F$4:$F$102,1),0)</f>
        <v/>
      </c>
      <c r="Q2293" s="9">
        <f>IF(P2293=0,Data!X2293+$I$13,IF(P2293&gt;=99,Data!X2293+$I$14,INDEX($E$4:$E$102,P2293)+(Data!X2293-INDEX($F$4:$F$102,P2293))/(INDEX($F$4:$F$102,P2293+1)-INDEX($F$4:$F$102,P2293))*(INDEX($E$4:$E$102,P2293+1)-INDEX($E$4:$E$102,P2293))))</f>
        <v/>
      </c>
      <c r="R2293" s="12">
        <f>IFERROR(MATCH(Data!Y2293,$F$4:$F$102,1),0)</f>
        <v/>
      </c>
      <c r="S2293" s="9">
        <f>IF(R2293=0,Data!Y2293+$I$13,IF(R2293&gt;=99,Data!Y2293+$I$14,INDEX($E$4:$E$102,R2293)+(Data!Y2293-INDEX($F$4:$F$102,R2293))/(INDEX($F$4:$F$102,R2293+1)-INDEX($F$4:$F$102,R2293))*(INDEX($E$4:$E$102,R2293+1)-INDEX($E$4:$E$102,R2293))))</f>
        <v/>
      </c>
    </row>
    <row r="2294">
      <c r="K2294" s="14">
        <f>Data!A2294</f>
        <v/>
      </c>
      <c r="L2294" s="12">
        <f>IF(Occurrence!J2294&lt;=0,-1,IFERROR(MATCH(Occurrence!J2294,$D$4:$D$102,1),0))</f>
        <v/>
      </c>
      <c r="M2294" s="9">
        <f>IF(L2294&lt;0,0,IF(L2294=0,Occurrence!J2294*$I$11,IF(L2294&gt;=99,Occurrence!J2294*$I$12,INDEX($C$4:$C$102,L2294)+(Occurrence!J2294-INDEX($D$4:$D$102,L2294))/(INDEX($D$4:$D$102,L2294+1)-INDEX($D$4:$D$102,L2294))*(INDEX($C$4:$C$102,L2294+1)-INDEX($C$4:$C$102,L2294)))))</f>
        <v/>
      </c>
      <c r="N2294" s="12">
        <f>IF(Occurrence!K2294&lt;=0,-1,IFERROR(MATCH(Occurrence!K2294,$D$4:$D$102,1),0))</f>
        <v/>
      </c>
      <c r="O2294" s="9">
        <f>IF(N2294&lt;0,0,IF(N2294=0,Occurrence!K2294*$I$11,IF(N2294&gt;=99,Occurrence!K2294*$I$12,INDEX($C$4:$C$102,N2294)+(Occurrence!K2294-INDEX($D$4:$D$102,N2294))/(INDEX($D$4:$D$102,N2294+1)-INDEX($D$4:$D$102,N2294))*(INDEX($C$4:$C$102,N2294+1)-INDEX($C$4:$C$102,N2294)))))</f>
        <v/>
      </c>
      <c r="P2294" s="12">
        <f>IFERROR(MATCH(Data!X2294,$F$4:$F$102,1),0)</f>
        <v/>
      </c>
      <c r="Q2294" s="9">
        <f>IF(P2294=0,Data!X2294+$I$13,IF(P2294&gt;=99,Data!X2294+$I$14,INDEX($E$4:$E$102,P2294)+(Data!X2294-INDEX($F$4:$F$102,P2294))/(INDEX($F$4:$F$102,P2294+1)-INDEX($F$4:$F$102,P2294))*(INDEX($E$4:$E$102,P2294+1)-INDEX($E$4:$E$102,P2294))))</f>
        <v/>
      </c>
      <c r="R2294" s="12">
        <f>IFERROR(MATCH(Data!Y2294,$F$4:$F$102,1),0)</f>
        <v/>
      </c>
      <c r="S2294" s="9">
        <f>IF(R2294=0,Data!Y2294+$I$13,IF(R2294&gt;=99,Data!Y2294+$I$14,INDEX($E$4:$E$102,R2294)+(Data!Y2294-INDEX($F$4:$F$102,R2294))/(INDEX($F$4:$F$102,R2294+1)-INDEX($F$4:$F$102,R2294))*(INDEX($E$4:$E$102,R2294+1)-INDEX($E$4:$E$102,R2294))))</f>
        <v/>
      </c>
    </row>
    <row r="2295">
      <c r="K2295" s="14">
        <f>Data!A2295</f>
        <v/>
      </c>
      <c r="L2295" s="12">
        <f>IF(Occurrence!J2295&lt;=0,-1,IFERROR(MATCH(Occurrence!J2295,$D$4:$D$102,1),0))</f>
        <v/>
      </c>
      <c r="M2295" s="9">
        <f>IF(L2295&lt;0,0,IF(L2295=0,Occurrence!J2295*$I$11,IF(L2295&gt;=99,Occurrence!J2295*$I$12,INDEX($C$4:$C$102,L2295)+(Occurrence!J2295-INDEX($D$4:$D$102,L2295))/(INDEX($D$4:$D$102,L2295+1)-INDEX($D$4:$D$102,L2295))*(INDEX($C$4:$C$102,L2295+1)-INDEX($C$4:$C$102,L2295)))))</f>
        <v/>
      </c>
      <c r="N2295" s="12">
        <f>IF(Occurrence!K2295&lt;=0,-1,IFERROR(MATCH(Occurrence!K2295,$D$4:$D$102,1),0))</f>
        <v/>
      </c>
      <c r="O2295" s="9">
        <f>IF(N2295&lt;0,0,IF(N2295=0,Occurrence!K2295*$I$11,IF(N2295&gt;=99,Occurrence!K2295*$I$12,INDEX($C$4:$C$102,N2295)+(Occurrence!K2295-INDEX($D$4:$D$102,N2295))/(INDEX($D$4:$D$102,N2295+1)-INDEX($D$4:$D$102,N2295))*(INDEX($C$4:$C$102,N2295+1)-INDEX($C$4:$C$102,N2295)))))</f>
        <v/>
      </c>
      <c r="P2295" s="12">
        <f>IFERROR(MATCH(Data!X2295,$F$4:$F$102,1),0)</f>
        <v/>
      </c>
      <c r="Q2295" s="9">
        <f>IF(P2295=0,Data!X2295+$I$13,IF(P2295&gt;=99,Data!X2295+$I$14,INDEX($E$4:$E$102,P2295)+(Data!X2295-INDEX($F$4:$F$102,P2295))/(INDEX($F$4:$F$102,P2295+1)-INDEX($F$4:$F$102,P2295))*(INDEX($E$4:$E$102,P2295+1)-INDEX($E$4:$E$102,P2295))))</f>
        <v/>
      </c>
      <c r="R2295" s="12">
        <f>IFERROR(MATCH(Data!Y2295,$F$4:$F$102,1),0)</f>
        <v/>
      </c>
      <c r="S2295" s="9">
        <f>IF(R2295=0,Data!Y2295+$I$13,IF(R2295&gt;=99,Data!Y2295+$I$14,INDEX($E$4:$E$102,R2295)+(Data!Y2295-INDEX($F$4:$F$102,R2295))/(INDEX($F$4:$F$102,R2295+1)-INDEX($F$4:$F$102,R2295))*(INDEX($E$4:$E$102,R2295+1)-INDEX($E$4:$E$102,R2295))))</f>
        <v/>
      </c>
    </row>
    <row r="2296">
      <c r="K2296" s="14">
        <f>Data!A2296</f>
        <v/>
      </c>
      <c r="L2296" s="12">
        <f>IF(Occurrence!J2296&lt;=0,-1,IFERROR(MATCH(Occurrence!J2296,$D$4:$D$102,1),0))</f>
        <v/>
      </c>
      <c r="M2296" s="9">
        <f>IF(L2296&lt;0,0,IF(L2296=0,Occurrence!J2296*$I$11,IF(L2296&gt;=99,Occurrence!J2296*$I$12,INDEX($C$4:$C$102,L2296)+(Occurrence!J2296-INDEX($D$4:$D$102,L2296))/(INDEX($D$4:$D$102,L2296+1)-INDEX($D$4:$D$102,L2296))*(INDEX($C$4:$C$102,L2296+1)-INDEX($C$4:$C$102,L2296)))))</f>
        <v/>
      </c>
      <c r="N2296" s="12">
        <f>IF(Occurrence!K2296&lt;=0,-1,IFERROR(MATCH(Occurrence!K2296,$D$4:$D$102,1),0))</f>
        <v/>
      </c>
      <c r="O2296" s="9">
        <f>IF(N2296&lt;0,0,IF(N2296=0,Occurrence!K2296*$I$11,IF(N2296&gt;=99,Occurrence!K2296*$I$12,INDEX($C$4:$C$102,N2296)+(Occurrence!K2296-INDEX($D$4:$D$102,N2296))/(INDEX($D$4:$D$102,N2296+1)-INDEX($D$4:$D$102,N2296))*(INDEX($C$4:$C$102,N2296+1)-INDEX($C$4:$C$102,N2296)))))</f>
        <v/>
      </c>
      <c r="P2296" s="12">
        <f>IFERROR(MATCH(Data!X2296,$F$4:$F$102,1),0)</f>
        <v/>
      </c>
      <c r="Q2296" s="9">
        <f>IF(P2296=0,Data!X2296+$I$13,IF(P2296&gt;=99,Data!X2296+$I$14,INDEX($E$4:$E$102,P2296)+(Data!X2296-INDEX($F$4:$F$102,P2296))/(INDEX($F$4:$F$102,P2296+1)-INDEX($F$4:$F$102,P2296))*(INDEX($E$4:$E$102,P2296+1)-INDEX($E$4:$E$102,P2296))))</f>
        <v/>
      </c>
      <c r="R2296" s="12">
        <f>IFERROR(MATCH(Data!Y2296,$F$4:$F$102,1),0)</f>
        <v/>
      </c>
      <c r="S2296" s="9">
        <f>IF(R2296=0,Data!Y2296+$I$13,IF(R2296&gt;=99,Data!Y2296+$I$14,INDEX($E$4:$E$102,R2296)+(Data!Y2296-INDEX($F$4:$F$102,R2296))/(INDEX($F$4:$F$102,R2296+1)-INDEX($F$4:$F$102,R2296))*(INDEX($E$4:$E$102,R2296+1)-INDEX($E$4:$E$102,R2296))))</f>
        <v/>
      </c>
    </row>
    <row r="2297">
      <c r="K2297" s="14">
        <f>Data!A2297</f>
        <v/>
      </c>
      <c r="L2297" s="12">
        <f>IF(Occurrence!J2297&lt;=0,-1,IFERROR(MATCH(Occurrence!J2297,$D$4:$D$102,1),0))</f>
        <v/>
      </c>
      <c r="M2297" s="9">
        <f>IF(L2297&lt;0,0,IF(L2297=0,Occurrence!J2297*$I$11,IF(L2297&gt;=99,Occurrence!J2297*$I$12,INDEX($C$4:$C$102,L2297)+(Occurrence!J2297-INDEX($D$4:$D$102,L2297))/(INDEX($D$4:$D$102,L2297+1)-INDEX($D$4:$D$102,L2297))*(INDEX($C$4:$C$102,L2297+1)-INDEX($C$4:$C$102,L2297)))))</f>
        <v/>
      </c>
      <c r="N2297" s="12">
        <f>IF(Occurrence!K2297&lt;=0,-1,IFERROR(MATCH(Occurrence!K2297,$D$4:$D$102,1),0))</f>
        <v/>
      </c>
      <c r="O2297" s="9">
        <f>IF(N2297&lt;0,0,IF(N2297=0,Occurrence!K2297*$I$11,IF(N2297&gt;=99,Occurrence!K2297*$I$12,INDEX($C$4:$C$102,N2297)+(Occurrence!K2297-INDEX($D$4:$D$102,N2297))/(INDEX($D$4:$D$102,N2297+1)-INDEX($D$4:$D$102,N2297))*(INDEX($C$4:$C$102,N2297+1)-INDEX($C$4:$C$102,N2297)))))</f>
        <v/>
      </c>
      <c r="P2297" s="12">
        <f>IFERROR(MATCH(Data!X2297,$F$4:$F$102,1),0)</f>
        <v/>
      </c>
      <c r="Q2297" s="9">
        <f>IF(P2297=0,Data!X2297+$I$13,IF(P2297&gt;=99,Data!X2297+$I$14,INDEX($E$4:$E$102,P2297)+(Data!X2297-INDEX($F$4:$F$102,P2297))/(INDEX($F$4:$F$102,P2297+1)-INDEX($F$4:$F$102,P2297))*(INDEX($E$4:$E$102,P2297+1)-INDEX($E$4:$E$102,P2297))))</f>
        <v/>
      </c>
      <c r="R2297" s="12">
        <f>IFERROR(MATCH(Data!Y2297,$F$4:$F$102,1),0)</f>
        <v/>
      </c>
      <c r="S2297" s="9">
        <f>IF(R2297=0,Data!Y2297+$I$13,IF(R2297&gt;=99,Data!Y2297+$I$14,INDEX($E$4:$E$102,R2297)+(Data!Y2297-INDEX($F$4:$F$102,R2297))/(INDEX($F$4:$F$102,R2297+1)-INDEX($F$4:$F$102,R2297))*(INDEX($E$4:$E$102,R2297+1)-INDEX($E$4:$E$102,R2297))))</f>
        <v/>
      </c>
    </row>
    <row r="2298">
      <c r="K2298" s="14">
        <f>Data!A2298</f>
        <v/>
      </c>
      <c r="L2298" s="12">
        <f>IF(Occurrence!J2298&lt;=0,-1,IFERROR(MATCH(Occurrence!J2298,$D$4:$D$102,1),0))</f>
        <v/>
      </c>
      <c r="M2298" s="9">
        <f>IF(L2298&lt;0,0,IF(L2298=0,Occurrence!J2298*$I$11,IF(L2298&gt;=99,Occurrence!J2298*$I$12,INDEX($C$4:$C$102,L2298)+(Occurrence!J2298-INDEX($D$4:$D$102,L2298))/(INDEX($D$4:$D$102,L2298+1)-INDEX($D$4:$D$102,L2298))*(INDEX($C$4:$C$102,L2298+1)-INDEX($C$4:$C$102,L2298)))))</f>
        <v/>
      </c>
      <c r="N2298" s="12">
        <f>IF(Occurrence!K2298&lt;=0,-1,IFERROR(MATCH(Occurrence!K2298,$D$4:$D$102,1),0))</f>
        <v/>
      </c>
      <c r="O2298" s="9">
        <f>IF(N2298&lt;0,0,IF(N2298=0,Occurrence!K2298*$I$11,IF(N2298&gt;=99,Occurrence!K2298*$I$12,INDEX($C$4:$C$102,N2298)+(Occurrence!K2298-INDEX($D$4:$D$102,N2298))/(INDEX($D$4:$D$102,N2298+1)-INDEX($D$4:$D$102,N2298))*(INDEX($C$4:$C$102,N2298+1)-INDEX($C$4:$C$102,N2298)))))</f>
        <v/>
      </c>
      <c r="P2298" s="12">
        <f>IFERROR(MATCH(Data!X2298,$F$4:$F$102,1),0)</f>
        <v/>
      </c>
      <c r="Q2298" s="9">
        <f>IF(P2298=0,Data!X2298+$I$13,IF(P2298&gt;=99,Data!X2298+$I$14,INDEX($E$4:$E$102,P2298)+(Data!X2298-INDEX($F$4:$F$102,P2298))/(INDEX($F$4:$F$102,P2298+1)-INDEX($F$4:$F$102,P2298))*(INDEX($E$4:$E$102,P2298+1)-INDEX($E$4:$E$102,P2298))))</f>
        <v/>
      </c>
      <c r="R2298" s="12">
        <f>IFERROR(MATCH(Data!Y2298,$F$4:$F$102,1),0)</f>
        <v/>
      </c>
      <c r="S2298" s="9">
        <f>IF(R2298=0,Data!Y2298+$I$13,IF(R2298&gt;=99,Data!Y2298+$I$14,INDEX($E$4:$E$102,R2298)+(Data!Y2298-INDEX($F$4:$F$102,R2298))/(INDEX($F$4:$F$102,R2298+1)-INDEX($F$4:$F$102,R2298))*(INDEX($E$4:$E$102,R2298+1)-INDEX($E$4:$E$102,R2298))))</f>
        <v/>
      </c>
    </row>
    <row r="2299">
      <c r="K2299" s="14">
        <f>Data!A2299</f>
        <v/>
      </c>
      <c r="L2299" s="12">
        <f>IF(Occurrence!J2299&lt;=0,-1,IFERROR(MATCH(Occurrence!J2299,$D$4:$D$102,1),0))</f>
        <v/>
      </c>
      <c r="M2299" s="9">
        <f>IF(L2299&lt;0,0,IF(L2299=0,Occurrence!J2299*$I$11,IF(L2299&gt;=99,Occurrence!J2299*$I$12,INDEX($C$4:$C$102,L2299)+(Occurrence!J2299-INDEX($D$4:$D$102,L2299))/(INDEX($D$4:$D$102,L2299+1)-INDEX($D$4:$D$102,L2299))*(INDEX($C$4:$C$102,L2299+1)-INDEX($C$4:$C$102,L2299)))))</f>
        <v/>
      </c>
      <c r="N2299" s="12">
        <f>IF(Occurrence!K2299&lt;=0,-1,IFERROR(MATCH(Occurrence!K2299,$D$4:$D$102,1),0))</f>
        <v/>
      </c>
      <c r="O2299" s="9">
        <f>IF(N2299&lt;0,0,IF(N2299=0,Occurrence!K2299*$I$11,IF(N2299&gt;=99,Occurrence!K2299*$I$12,INDEX($C$4:$C$102,N2299)+(Occurrence!K2299-INDEX($D$4:$D$102,N2299))/(INDEX($D$4:$D$102,N2299+1)-INDEX($D$4:$D$102,N2299))*(INDEX($C$4:$C$102,N2299+1)-INDEX($C$4:$C$102,N2299)))))</f>
        <v/>
      </c>
      <c r="P2299" s="12">
        <f>IFERROR(MATCH(Data!X2299,$F$4:$F$102,1),0)</f>
        <v/>
      </c>
      <c r="Q2299" s="9">
        <f>IF(P2299=0,Data!X2299+$I$13,IF(P2299&gt;=99,Data!X2299+$I$14,INDEX($E$4:$E$102,P2299)+(Data!X2299-INDEX($F$4:$F$102,P2299))/(INDEX($F$4:$F$102,P2299+1)-INDEX($F$4:$F$102,P2299))*(INDEX($E$4:$E$102,P2299+1)-INDEX($E$4:$E$102,P2299))))</f>
        <v/>
      </c>
      <c r="R2299" s="12">
        <f>IFERROR(MATCH(Data!Y2299,$F$4:$F$102,1),0)</f>
        <v/>
      </c>
      <c r="S2299" s="9">
        <f>IF(R2299=0,Data!Y2299+$I$13,IF(R2299&gt;=99,Data!Y2299+$I$14,INDEX($E$4:$E$102,R2299)+(Data!Y2299-INDEX($F$4:$F$102,R2299))/(INDEX($F$4:$F$102,R2299+1)-INDEX($F$4:$F$102,R2299))*(INDEX($E$4:$E$102,R2299+1)-INDEX($E$4:$E$102,R2299))))</f>
        <v/>
      </c>
    </row>
    <row r="2300">
      <c r="K2300" s="14">
        <f>Data!A2300</f>
        <v/>
      </c>
      <c r="L2300" s="12">
        <f>IF(Occurrence!J2300&lt;=0,-1,IFERROR(MATCH(Occurrence!J2300,$D$4:$D$102,1),0))</f>
        <v/>
      </c>
      <c r="M2300" s="9">
        <f>IF(L2300&lt;0,0,IF(L2300=0,Occurrence!J2300*$I$11,IF(L2300&gt;=99,Occurrence!J2300*$I$12,INDEX($C$4:$C$102,L2300)+(Occurrence!J2300-INDEX($D$4:$D$102,L2300))/(INDEX($D$4:$D$102,L2300+1)-INDEX($D$4:$D$102,L2300))*(INDEX($C$4:$C$102,L2300+1)-INDEX($C$4:$C$102,L2300)))))</f>
        <v/>
      </c>
      <c r="N2300" s="12">
        <f>IF(Occurrence!K2300&lt;=0,-1,IFERROR(MATCH(Occurrence!K2300,$D$4:$D$102,1),0))</f>
        <v/>
      </c>
      <c r="O2300" s="9">
        <f>IF(N2300&lt;0,0,IF(N2300=0,Occurrence!K2300*$I$11,IF(N2300&gt;=99,Occurrence!K2300*$I$12,INDEX($C$4:$C$102,N2300)+(Occurrence!K2300-INDEX($D$4:$D$102,N2300))/(INDEX($D$4:$D$102,N2300+1)-INDEX($D$4:$D$102,N2300))*(INDEX($C$4:$C$102,N2300+1)-INDEX($C$4:$C$102,N2300)))))</f>
        <v/>
      </c>
      <c r="P2300" s="12">
        <f>IFERROR(MATCH(Data!X2300,$F$4:$F$102,1),0)</f>
        <v/>
      </c>
      <c r="Q2300" s="9">
        <f>IF(P2300=0,Data!X2300+$I$13,IF(P2300&gt;=99,Data!X2300+$I$14,INDEX($E$4:$E$102,P2300)+(Data!X2300-INDEX($F$4:$F$102,P2300))/(INDEX($F$4:$F$102,P2300+1)-INDEX($F$4:$F$102,P2300))*(INDEX($E$4:$E$102,P2300+1)-INDEX($E$4:$E$102,P2300))))</f>
        <v/>
      </c>
      <c r="R2300" s="12">
        <f>IFERROR(MATCH(Data!Y2300,$F$4:$F$102,1),0)</f>
        <v/>
      </c>
      <c r="S2300" s="9">
        <f>IF(R2300=0,Data!Y2300+$I$13,IF(R2300&gt;=99,Data!Y2300+$I$14,INDEX($E$4:$E$102,R2300)+(Data!Y2300-INDEX($F$4:$F$102,R2300))/(INDEX($F$4:$F$102,R2300+1)-INDEX($F$4:$F$102,R2300))*(INDEX($E$4:$E$102,R2300+1)-INDEX($E$4:$E$102,R2300))))</f>
        <v/>
      </c>
    </row>
    <row r="2301">
      <c r="K2301" s="14">
        <f>Data!A2301</f>
        <v/>
      </c>
      <c r="L2301" s="12">
        <f>IF(Occurrence!J2301&lt;=0,-1,IFERROR(MATCH(Occurrence!J2301,$D$4:$D$102,1),0))</f>
        <v/>
      </c>
      <c r="M2301" s="9">
        <f>IF(L2301&lt;0,0,IF(L2301=0,Occurrence!J2301*$I$11,IF(L2301&gt;=99,Occurrence!J2301*$I$12,INDEX($C$4:$C$102,L2301)+(Occurrence!J2301-INDEX($D$4:$D$102,L2301))/(INDEX($D$4:$D$102,L2301+1)-INDEX($D$4:$D$102,L2301))*(INDEX($C$4:$C$102,L2301+1)-INDEX($C$4:$C$102,L2301)))))</f>
        <v/>
      </c>
      <c r="N2301" s="12">
        <f>IF(Occurrence!K2301&lt;=0,-1,IFERROR(MATCH(Occurrence!K2301,$D$4:$D$102,1),0))</f>
        <v/>
      </c>
      <c r="O2301" s="9">
        <f>IF(N2301&lt;0,0,IF(N2301=0,Occurrence!K2301*$I$11,IF(N2301&gt;=99,Occurrence!K2301*$I$12,INDEX($C$4:$C$102,N2301)+(Occurrence!K2301-INDEX($D$4:$D$102,N2301))/(INDEX($D$4:$D$102,N2301+1)-INDEX($D$4:$D$102,N2301))*(INDEX($C$4:$C$102,N2301+1)-INDEX($C$4:$C$102,N2301)))))</f>
        <v/>
      </c>
      <c r="P2301" s="12">
        <f>IFERROR(MATCH(Data!X2301,$F$4:$F$102,1),0)</f>
        <v/>
      </c>
      <c r="Q2301" s="9">
        <f>IF(P2301=0,Data!X2301+$I$13,IF(P2301&gt;=99,Data!X2301+$I$14,INDEX($E$4:$E$102,P2301)+(Data!X2301-INDEX($F$4:$F$102,P2301))/(INDEX($F$4:$F$102,P2301+1)-INDEX($F$4:$F$102,P2301))*(INDEX($E$4:$E$102,P2301+1)-INDEX($E$4:$E$102,P2301))))</f>
        <v/>
      </c>
      <c r="R2301" s="12">
        <f>IFERROR(MATCH(Data!Y2301,$F$4:$F$102,1),0)</f>
        <v/>
      </c>
      <c r="S2301" s="9">
        <f>IF(R2301=0,Data!Y2301+$I$13,IF(R2301&gt;=99,Data!Y2301+$I$14,INDEX($E$4:$E$102,R2301)+(Data!Y2301-INDEX($F$4:$F$102,R2301))/(INDEX($F$4:$F$102,R2301+1)-INDEX($F$4:$F$102,R2301))*(INDEX($E$4:$E$102,R2301+1)-INDEX($E$4:$E$102,R2301))))</f>
        <v/>
      </c>
    </row>
    <row r="2302">
      <c r="K2302" s="14">
        <f>Data!A2302</f>
        <v/>
      </c>
      <c r="L2302" s="12">
        <f>IF(Occurrence!J2302&lt;=0,-1,IFERROR(MATCH(Occurrence!J2302,$D$4:$D$102,1),0))</f>
        <v/>
      </c>
      <c r="M2302" s="9">
        <f>IF(L2302&lt;0,0,IF(L2302=0,Occurrence!J2302*$I$11,IF(L2302&gt;=99,Occurrence!J2302*$I$12,INDEX($C$4:$C$102,L2302)+(Occurrence!J2302-INDEX($D$4:$D$102,L2302))/(INDEX($D$4:$D$102,L2302+1)-INDEX($D$4:$D$102,L2302))*(INDEX($C$4:$C$102,L2302+1)-INDEX($C$4:$C$102,L2302)))))</f>
        <v/>
      </c>
      <c r="N2302" s="12">
        <f>IF(Occurrence!K2302&lt;=0,-1,IFERROR(MATCH(Occurrence!K2302,$D$4:$D$102,1),0))</f>
        <v/>
      </c>
      <c r="O2302" s="9">
        <f>IF(N2302&lt;0,0,IF(N2302=0,Occurrence!K2302*$I$11,IF(N2302&gt;=99,Occurrence!K2302*$I$12,INDEX($C$4:$C$102,N2302)+(Occurrence!K2302-INDEX($D$4:$D$102,N2302))/(INDEX($D$4:$D$102,N2302+1)-INDEX($D$4:$D$102,N2302))*(INDEX($C$4:$C$102,N2302+1)-INDEX($C$4:$C$102,N2302)))))</f>
        <v/>
      </c>
      <c r="P2302" s="12">
        <f>IFERROR(MATCH(Data!X2302,$F$4:$F$102,1),0)</f>
        <v/>
      </c>
      <c r="Q2302" s="9">
        <f>IF(P2302=0,Data!X2302+$I$13,IF(P2302&gt;=99,Data!X2302+$I$14,INDEX($E$4:$E$102,P2302)+(Data!X2302-INDEX($F$4:$F$102,P2302))/(INDEX($F$4:$F$102,P2302+1)-INDEX($F$4:$F$102,P2302))*(INDEX($E$4:$E$102,P2302+1)-INDEX($E$4:$E$102,P2302))))</f>
        <v/>
      </c>
      <c r="R2302" s="12">
        <f>IFERROR(MATCH(Data!Y2302,$F$4:$F$102,1),0)</f>
        <v/>
      </c>
      <c r="S2302" s="9">
        <f>IF(R2302=0,Data!Y2302+$I$13,IF(R2302&gt;=99,Data!Y2302+$I$14,INDEX($E$4:$E$102,R2302)+(Data!Y2302-INDEX($F$4:$F$102,R2302))/(INDEX($F$4:$F$102,R2302+1)-INDEX($F$4:$F$102,R2302))*(INDEX($E$4:$E$102,R2302+1)-INDEX($E$4:$E$102,R2302))))</f>
        <v/>
      </c>
    </row>
    <row r="2303">
      <c r="K2303" s="14">
        <f>Data!A2303</f>
        <v/>
      </c>
      <c r="L2303" s="12">
        <f>IF(Occurrence!J2303&lt;=0,-1,IFERROR(MATCH(Occurrence!J2303,$D$4:$D$102,1),0))</f>
        <v/>
      </c>
      <c r="M2303" s="9">
        <f>IF(L2303&lt;0,0,IF(L2303=0,Occurrence!J2303*$I$11,IF(L2303&gt;=99,Occurrence!J2303*$I$12,INDEX($C$4:$C$102,L2303)+(Occurrence!J2303-INDEX($D$4:$D$102,L2303))/(INDEX($D$4:$D$102,L2303+1)-INDEX($D$4:$D$102,L2303))*(INDEX($C$4:$C$102,L2303+1)-INDEX($C$4:$C$102,L2303)))))</f>
        <v/>
      </c>
      <c r="N2303" s="12">
        <f>IF(Occurrence!K2303&lt;=0,-1,IFERROR(MATCH(Occurrence!K2303,$D$4:$D$102,1),0))</f>
        <v/>
      </c>
      <c r="O2303" s="9">
        <f>IF(N2303&lt;0,0,IF(N2303=0,Occurrence!K2303*$I$11,IF(N2303&gt;=99,Occurrence!K2303*$I$12,INDEX($C$4:$C$102,N2303)+(Occurrence!K2303-INDEX($D$4:$D$102,N2303))/(INDEX($D$4:$D$102,N2303+1)-INDEX($D$4:$D$102,N2303))*(INDEX($C$4:$C$102,N2303+1)-INDEX($C$4:$C$102,N2303)))))</f>
        <v/>
      </c>
      <c r="P2303" s="12">
        <f>IFERROR(MATCH(Data!X2303,$F$4:$F$102,1),0)</f>
        <v/>
      </c>
      <c r="Q2303" s="9">
        <f>IF(P2303=0,Data!X2303+$I$13,IF(P2303&gt;=99,Data!X2303+$I$14,INDEX($E$4:$E$102,P2303)+(Data!X2303-INDEX($F$4:$F$102,P2303))/(INDEX($F$4:$F$102,P2303+1)-INDEX($F$4:$F$102,P2303))*(INDEX($E$4:$E$102,P2303+1)-INDEX($E$4:$E$102,P2303))))</f>
        <v/>
      </c>
      <c r="R2303" s="12">
        <f>IFERROR(MATCH(Data!Y2303,$F$4:$F$102,1),0)</f>
        <v/>
      </c>
      <c r="S2303" s="9">
        <f>IF(R2303=0,Data!Y2303+$I$13,IF(R2303&gt;=99,Data!Y2303+$I$14,INDEX($E$4:$E$102,R2303)+(Data!Y2303-INDEX($F$4:$F$102,R2303))/(INDEX($F$4:$F$102,R2303+1)-INDEX($F$4:$F$102,R2303))*(INDEX($E$4:$E$102,R2303+1)-INDEX($E$4:$E$102,R2303))))</f>
        <v/>
      </c>
    </row>
    <row r="2304">
      <c r="K2304" s="14">
        <f>Data!A2304</f>
        <v/>
      </c>
      <c r="L2304" s="12">
        <f>IF(Occurrence!J2304&lt;=0,-1,IFERROR(MATCH(Occurrence!J2304,$D$4:$D$102,1),0))</f>
        <v/>
      </c>
      <c r="M2304" s="9">
        <f>IF(L2304&lt;0,0,IF(L2304=0,Occurrence!J2304*$I$11,IF(L2304&gt;=99,Occurrence!J2304*$I$12,INDEX($C$4:$C$102,L2304)+(Occurrence!J2304-INDEX($D$4:$D$102,L2304))/(INDEX($D$4:$D$102,L2304+1)-INDEX($D$4:$D$102,L2304))*(INDEX($C$4:$C$102,L2304+1)-INDEX($C$4:$C$102,L2304)))))</f>
        <v/>
      </c>
      <c r="N2304" s="12">
        <f>IF(Occurrence!K2304&lt;=0,-1,IFERROR(MATCH(Occurrence!K2304,$D$4:$D$102,1),0))</f>
        <v/>
      </c>
      <c r="O2304" s="9">
        <f>IF(N2304&lt;0,0,IF(N2304=0,Occurrence!K2304*$I$11,IF(N2304&gt;=99,Occurrence!K2304*$I$12,INDEX($C$4:$C$102,N2304)+(Occurrence!K2304-INDEX($D$4:$D$102,N2304))/(INDEX($D$4:$D$102,N2304+1)-INDEX($D$4:$D$102,N2304))*(INDEX($C$4:$C$102,N2304+1)-INDEX($C$4:$C$102,N2304)))))</f>
        <v/>
      </c>
      <c r="P2304" s="12">
        <f>IFERROR(MATCH(Data!X2304,$F$4:$F$102,1),0)</f>
        <v/>
      </c>
      <c r="Q2304" s="9">
        <f>IF(P2304=0,Data!X2304+$I$13,IF(P2304&gt;=99,Data!X2304+$I$14,INDEX($E$4:$E$102,P2304)+(Data!X2304-INDEX($F$4:$F$102,P2304))/(INDEX($F$4:$F$102,P2304+1)-INDEX($F$4:$F$102,P2304))*(INDEX($E$4:$E$102,P2304+1)-INDEX($E$4:$E$102,P2304))))</f>
        <v/>
      </c>
      <c r="R2304" s="12">
        <f>IFERROR(MATCH(Data!Y2304,$F$4:$F$102,1),0)</f>
        <v/>
      </c>
      <c r="S2304" s="9">
        <f>IF(R2304=0,Data!Y2304+$I$13,IF(R2304&gt;=99,Data!Y2304+$I$14,INDEX($E$4:$E$102,R2304)+(Data!Y2304-INDEX($F$4:$F$102,R2304))/(INDEX($F$4:$F$102,R2304+1)-INDEX($F$4:$F$102,R2304))*(INDEX($E$4:$E$102,R2304+1)-INDEX($E$4:$E$102,R2304))))</f>
        <v/>
      </c>
    </row>
    <row r="2305">
      <c r="K2305" s="14">
        <f>Data!A2305</f>
        <v/>
      </c>
      <c r="L2305" s="12">
        <f>IF(Occurrence!J2305&lt;=0,-1,IFERROR(MATCH(Occurrence!J2305,$D$4:$D$102,1),0))</f>
        <v/>
      </c>
      <c r="M2305" s="9">
        <f>IF(L2305&lt;0,0,IF(L2305=0,Occurrence!J2305*$I$11,IF(L2305&gt;=99,Occurrence!J2305*$I$12,INDEX($C$4:$C$102,L2305)+(Occurrence!J2305-INDEX($D$4:$D$102,L2305))/(INDEX($D$4:$D$102,L2305+1)-INDEX($D$4:$D$102,L2305))*(INDEX($C$4:$C$102,L2305+1)-INDEX($C$4:$C$102,L2305)))))</f>
        <v/>
      </c>
      <c r="N2305" s="12">
        <f>IF(Occurrence!K2305&lt;=0,-1,IFERROR(MATCH(Occurrence!K2305,$D$4:$D$102,1),0))</f>
        <v/>
      </c>
      <c r="O2305" s="9">
        <f>IF(N2305&lt;0,0,IF(N2305=0,Occurrence!K2305*$I$11,IF(N2305&gt;=99,Occurrence!K2305*$I$12,INDEX($C$4:$C$102,N2305)+(Occurrence!K2305-INDEX($D$4:$D$102,N2305))/(INDEX($D$4:$D$102,N2305+1)-INDEX($D$4:$D$102,N2305))*(INDEX($C$4:$C$102,N2305+1)-INDEX($C$4:$C$102,N2305)))))</f>
        <v/>
      </c>
      <c r="P2305" s="12">
        <f>IFERROR(MATCH(Data!X2305,$F$4:$F$102,1),0)</f>
        <v/>
      </c>
      <c r="Q2305" s="9">
        <f>IF(P2305=0,Data!X2305+$I$13,IF(P2305&gt;=99,Data!X2305+$I$14,INDEX($E$4:$E$102,P2305)+(Data!X2305-INDEX($F$4:$F$102,P2305))/(INDEX($F$4:$F$102,P2305+1)-INDEX($F$4:$F$102,P2305))*(INDEX($E$4:$E$102,P2305+1)-INDEX($E$4:$E$102,P2305))))</f>
        <v/>
      </c>
      <c r="R2305" s="12">
        <f>IFERROR(MATCH(Data!Y2305,$F$4:$F$102,1),0)</f>
        <v/>
      </c>
      <c r="S2305" s="9">
        <f>IF(R2305=0,Data!Y2305+$I$13,IF(R2305&gt;=99,Data!Y2305+$I$14,INDEX($E$4:$E$102,R2305)+(Data!Y2305-INDEX($F$4:$F$102,R2305))/(INDEX($F$4:$F$102,R2305+1)-INDEX($F$4:$F$102,R2305))*(INDEX($E$4:$E$102,R2305+1)-INDEX($E$4:$E$102,R2305))))</f>
        <v/>
      </c>
    </row>
    <row r="2306">
      <c r="K2306" s="14">
        <f>Data!A2306</f>
        <v/>
      </c>
      <c r="L2306" s="12">
        <f>IF(Occurrence!J2306&lt;=0,-1,IFERROR(MATCH(Occurrence!J2306,$D$4:$D$102,1),0))</f>
        <v/>
      </c>
      <c r="M2306" s="9">
        <f>IF(L2306&lt;0,0,IF(L2306=0,Occurrence!J2306*$I$11,IF(L2306&gt;=99,Occurrence!J2306*$I$12,INDEX($C$4:$C$102,L2306)+(Occurrence!J2306-INDEX($D$4:$D$102,L2306))/(INDEX($D$4:$D$102,L2306+1)-INDEX($D$4:$D$102,L2306))*(INDEX($C$4:$C$102,L2306+1)-INDEX($C$4:$C$102,L2306)))))</f>
        <v/>
      </c>
      <c r="N2306" s="12">
        <f>IF(Occurrence!K2306&lt;=0,-1,IFERROR(MATCH(Occurrence!K2306,$D$4:$D$102,1),0))</f>
        <v/>
      </c>
      <c r="O2306" s="9">
        <f>IF(N2306&lt;0,0,IF(N2306=0,Occurrence!K2306*$I$11,IF(N2306&gt;=99,Occurrence!K2306*$I$12,INDEX($C$4:$C$102,N2306)+(Occurrence!K2306-INDEX($D$4:$D$102,N2306))/(INDEX($D$4:$D$102,N2306+1)-INDEX($D$4:$D$102,N2306))*(INDEX($C$4:$C$102,N2306+1)-INDEX($C$4:$C$102,N2306)))))</f>
        <v/>
      </c>
      <c r="P2306" s="12">
        <f>IFERROR(MATCH(Data!X2306,$F$4:$F$102,1),0)</f>
        <v/>
      </c>
      <c r="Q2306" s="9">
        <f>IF(P2306=0,Data!X2306+$I$13,IF(P2306&gt;=99,Data!X2306+$I$14,INDEX($E$4:$E$102,P2306)+(Data!X2306-INDEX($F$4:$F$102,P2306))/(INDEX($F$4:$F$102,P2306+1)-INDEX($F$4:$F$102,P2306))*(INDEX($E$4:$E$102,P2306+1)-INDEX($E$4:$E$102,P2306))))</f>
        <v/>
      </c>
      <c r="R2306" s="12">
        <f>IFERROR(MATCH(Data!Y2306,$F$4:$F$102,1),0)</f>
        <v/>
      </c>
      <c r="S2306" s="9">
        <f>IF(R2306=0,Data!Y2306+$I$13,IF(R2306&gt;=99,Data!Y2306+$I$14,INDEX($E$4:$E$102,R2306)+(Data!Y2306-INDEX($F$4:$F$102,R2306))/(INDEX($F$4:$F$102,R2306+1)-INDEX($F$4:$F$102,R2306))*(INDEX($E$4:$E$102,R2306+1)-INDEX($E$4:$E$102,R2306))))</f>
        <v/>
      </c>
    </row>
    <row r="2307">
      <c r="K2307" s="14">
        <f>Data!A2307</f>
        <v/>
      </c>
      <c r="L2307" s="12">
        <f>IF(Occurrence!J2307&lt;=0,-1,IFERROR(MATCH(Occurrence!J2307,$D$4:$D$102,1),0))</f>
        <v/>
      </c>
      <c r="M2307" s="9">
        <f>IF(L2307&lt;0,0,IF(L2307=0,Occurrence!J2307*$I$11,IF(L2307&gt;=99,Occurrence!J2307*$I$12,INDEX($C$4:$C$102,L2307)+(Occurrence!J2307-INDEX($D$4:$D$102,L2307))/(INDEX($D$4:$D$102,L2307+1)-INDEX($D$4:$D$102,L2307))*(INDEX($C$4:$C$102,L2307+1)-INDEX($C$4:$C$102,L2307)))))</f>
        <v/>
      </c>
      <c r="N2307" s="12">
        <f>IF(Occurrence!K2307&lt;=0,-1,IFERROR(MATCH(Occurrence!K2307,$D$4:$D$102,1),0))</f>
        <v/>
      </c>
      <c r="O2307" s="9">
        <f>IF(N2307&lt;0,0,IF(N2307=0,Occurrence!K2307*$I$11,IF(N2307&gt;=99,Occurrence!K2307*$I$12,INDEX($C$4:$C$102,N2307)+(Occurrence!K2307-INDEX($D$4:$D$102,N2307))/(INDEX($D$4:$D$102,N2307+1)-INDEX($D$4:$D$102,N2307))*(INDEX($C$4:$C$102,N2307+1)-INDEX($C$4:$C$102,N2307)))))</f>
        <v/>
      </c>
      <c r="P2307" s="12">
        <f>IFERROR(MATCH(Data!X2307,$F$4:$F$102,1),0)</f>
        <v/>
      </c>
      <c r="Q2307" s="9">
        <f>IF(P2307=0,Data!X2307+$I$13,IF(P2307&gt;=99,Data!X2307+$I$14,INDEX($E$4:$E$102,P2307)+(Data!X2307-INDEX($F$4:$F$102,P2307))/(INDEX($F$4:$F$102,P2307+1)-INDEX($F$4:$F$102,P2307))*(INDEX($E$4:$E$102,P2307+1)-INDEX($E$4:$E$102,P2307))))</f>
        <v/>
      </c>
      <c r="R2307" s="12">
        <f>IFERROR(MATCH(Data!Y2307,$F$4:$F$102,1),0)</f>
        <v/>
      </c>
      <c r="S2307" s="9">
        <f>IF(R2307=0,Data!Y2307+$I$13,IF(R2307&gt;=99,Data!Y2307+$I$14,INDEX($E$4:$E$102,R2307)+(Data!Y2307-INDEX($F$4:$F$102,R2307))/(INDEX($F$4:$F$102,R2307+1)-INDEX($F$4:$F$102,R2307))*(INDEX($E$4:$E$102,R2307+1)-INDEX($E$4:$E$102,R2307))))</f>
        <v/>
      </c>
    </row>
    <row r="2308">
      <c r="K2308" s="14">
        <f>Data!A2308</f>
        <v/>
      </c>
      <c r="L2308" s="12">
        <f>IF(Occurrence!J2308&lt;=0,-1,IFERROR(MATCH(Occurrence!J2308,$D$4:$D$102,1),0))</f>
        <v/>
      </c>
      <c r="M2308" s="9">
        <f>IF(L2308&lt;0,0,IF(L2308=0,Occurrence!J2308*$I$11,IF(L2308&gt;=99,Occurrence!J2308*$I$12,INDEX($C$4:$C$102,L2308)+(Occurrence!J2308-INDEX($D$4:$D$102,L2308))/(INDEX($D$4:$D$102,L2308+1)-INDEX($D$4:$D$102,L2308))*(INDEX($C$4:$C$102,L2308+1)-INDEX($C$4:$C$102,L2308)))))</f>
        <v/>
      </c>
      <c r="N2308" s="12">
        <f>IF(Occurrence!K2308&lt;=0,-1,IFERROR(MATCH(Occurrence!K2308,$D$4:$D$102,1),0))</f>
        <v/>
      </c>
      <c r="O2308" s="9">
        <f>IF(N2308&lt;0,0,IF(N2308=0,Occurrence!K2308*$I$11,IF(N2308&gt;=99,Occurrence!K2308*$I$12,INDEX($C$4:$C$102,N2308)+(Occurrence!K2308-INDEX($D$4:$D$102,N2308))/(INDEX($D$4:$D$102,N2308+1)-INDEX($D$4:$D$102,N2308))*(INDEX($C$4:$C$102,N2308+1)-INDEX($C$4:$C$102,N2308)))))</f>
        <v/>
      </c>
      <c r="P2308" s="12">
        <f>IFERROR(MATCH(Data!X2308,$F$4:$F$102,1),0)</f>
        <v/>
      </c>
      <c r="Q2308" s="9">
        <f>IF(P2308=0,Data!X2308+$I$13,IF(P2308&gt;=99,Data!X2308+$I$14,INDEX($E$4:$E$102,P2308)+(Data!X2308-INDEX($F$4:$F$102,P2308))/(INDEX($F$4:$F$102,P2308+1)-INDEX($F$4:$F$102,P2308))*(INDEX($E$4:$E$102,P2308+1)-INDEX($E$4:$E$102,P2308))))</f>
        <v/>
      </c>
      <c r="R2308" s="12">
        <f>IFERROR(MATCH(Data!Y2308,$F$4:$F$102,1),0)</f>
        <v/>
      </c>
      <c r="S2308" s="9">
        <f>IF(R2308=0,Data!Y2308+$I$13,IF(R2308&gt;=99,Data!Y2308+$I$14,INDEX($E$4:$E$102,R2308)+(Data!Y2308-INDEX($F$4:$F$102,R2308))/(INDEX($F$4:$F$102,R2308+1)-INDEX($F$4:$F$102,R2308))*(INDEX($E$4:$E$102,R2308+1)-INDEX($E$4:$E$102,R2308))))</f>
        <v/>
      </c>
    </row>
    <row r="2309">
      <c r="K2309" s="14">
        <f>Data!A2309</f>
        <v/>
      </c>
      <c r="L2309" s="12">
        <f>IF(Occurrence!J2309&lt;=0,-1,IFERROR(MATCH(Occurrence!J2309,$D$4:$D$102,1),0))</f>
        <v/>
      </c>
      <c r="M2309" s="9">
        <f>IF(L2309&lt;0,0,IF(L2309=0,Occurrence!J2309*$I$11,IF(L2309&gt;=99,Occurrence!J2309*$I$12,INDEX($C$4:$C$102,L2309)+(Occurrence!J2309-INDEX($D$4:$D$102,L2309))/(INDEX($D$4:$D$102,L2309+1)-INDEX($D$4:$D$102,L2309))*(INDEX($C$4:$C$102,L2309+1)-INDEX($C$4:$C$102,L2309)))))</f>
        <v/>
      </c>
      <c r="N2309" s="12">
        <f>IF(Occurrence!K2309&lt;=0,-1,IFERROR(MATCH(Occurrence!K2309,$D$4:$D$102,1),0))</f>
        <v/>
      </c>
      <c r="O2309" s="9">
        <f>IF(N2309&lt;0,0,IF(N2309=0,Occurrence!K2309*$I$11,IF(N2309&gt;=99,Occurrence!K2309*$I$12,INDEX($C$4:$C$102,N2309)+(Occurrence!K2309-INDEX($D$4:$D$102,N2309))/(INDEX($D$4:$D$102,N2309+1)-INDEX($D$4:$D$102,N2309))*(INDEX($C$4:$C$102,N2309+1)-INDEX($C$4:$C$102,N2309)))))</f>
        <v/>
      </c>
      <c r="P2309" s="12">
        <f>IFERROR(MATCH(Data!X2309,$F$4:$F$102,1),0)</f>
        <v/>
      </c>
      <c r="Q2309" s="9">
        <f>IF(P2309=0,Data!X2309+$I$13,IF(P2309&gt;=99,Data!X2309+$I$14,INDEX($E$4:$E$102,P2309)+(Data!X2309-INDEX($F$4:$F$102,P2309))/(INDEX($F$4:$F$102,P2309+1)-INDEX($F$4:$F$102,P2309))*(INDEX($E$4:$E$102,P2309+1)-INDEX($E$4:$E$102,P2309))))</f>
        <v/>
      </c>
      <c r="R2309" s="12">
        <f>IFERROR(MATCH(Data!Y2309,$F$4:$F$102,1),0)</f>
        <v/>
      </c>
      <c r="S2309" s="9">
        <f>IF(R2309=0,Data!Y2309+$I$13,IF(R2309&gt;=99,Data!Y2309+$I$14,INDEX($E$4:$E$102,R2309)+(Data!Y2309-INDEX($F$4:$F$102,R2309))/(INDEX($F$4:$F$102,R2309+1)-INDEX($F$4:$F$102,R2309))*(INDEX($E$4:$E$102,R2309+1)-INDEX($E$4:$E$102,R2309))))</f>
        <v/>
      </c>
    </row>
    <row r="2310">
      <c r="K2310" s="14">
        <f>Data!A2310</f>
        <v/>
      </c>
      <c r="L2310" s="12">
        <f>IF(Occurrence!J2310&lt;=0,-1,IFERROR(MATCH(Occurrence!J2310,$D$4:$D$102,1),0))</f>
        <v/>
      </c>
      <c r="M2310" s="9">
        <f>IF(L2310&lt;0,0,IF(L2310=0,Occurrence!J2310*$I$11,IF(L2310&gt;=99,Occurrence!J2310*$I$12,INDEX($C$4:$C$102,L2310)+(Occurrence!J2310-INDEX($D$4:$D$102,L2310))/(INDEX($D$4:$D$102,L2310+1)-INDEX($D$4:$D$102,L2310))*(INDEX($C$4:$C$102,L2310+1)-INDEX($C$4:$C$102,L2310)))))</f>
        <v/>
      </c>
      <c r="N2310" s="12">
        <f>IF(Occurrence!K2310&lt;=0,-1,IFERROR(MATCH(Occurrence!K2310,$D$4:$D$102,1),0))</f>
        <v/>
      </c>
      <c r="O2310" s="9">
        <f>IF(N2310&lt;0,0,IF(N2310=0,Occurrence!K2310*$I$11,IF(N2310&gt;=99,Occurrence!K2310*$I$12,INDEX($C$4:$C$102,N2310)+(Occurrence!K2310-INDEX($D$4:$D$102,N2310))/(INDEX($D$4:$D$102,N2310+1)-INDEX($D$4:$D$102,N2310))*(INDEX($C$4:$C$102,N2310+1)-INDEX($C$4:$C$102,N2310)))))</f>
        <v/>
      </c>
      <c r="P2310" s="12">
        <f>IFERROR(MATCH(Data!X2310,$F$4:$F$102,1),0)</f>
        <v/>
      </c>
      <c r="Q2310" s="9">
        <f>IF(P2310=0,Data!X2310+$I$13,IF(P2310&gt;=99,Data!X2310+$I$14,INDEX($E$4:$E$102,P2310)+(Data!X2310-INDEX($F$4:$F$102,P2310))/(INDEX($F$4:$F$102,P2310+1)-INDEX($F$4:$F$102,P2310))*(INDEX($E$4:$E$102,P2310+1)-INDEX($E$4:$E$102,P2310))))</f>
        <v/>
      </c>
      <c r="R2310" s="12">
        <f>IFERROR(MATCH(Data!Y2310,$F$4:$F$102,1),0)</f>
        <v/>
      </c>
      <c r="S2310" s="9">
        <f>IF(R2310=0,Data!Y2310+$I$13,IF(R2310&gt;=99,Data!Y2310+$I$14,INDEX($E$4:$E$102,R2310)+(Data!Y2310-INDEX($F$4:$F$102,R2310))/(INDEX($F$4:$F$102,R2310+1)-INDEX($F$4:$F$102,R2310))*(INDEX($E$4:$E$102,R2310+1)-INDEX($E$4:$E$102,R2310))))</f>
        <v/>
      </c>
    </row>
    <row r="2311">
      <c r="K2311" s="14">
        <f>Data!A2311</f>
        <v/>
      </c>
      <c r="L2311" s="12">
        <f>IF(Occurrence!J2311&lt;=0,-1,IFERROR(MATCH(Occurrence!J2311,$D$4:$D$102,1),0))</f>
        <v/>
      </c>
      <c r="M2311" s="9">
        <f>IF(L2311&lt;0,0,IF(L2311=0,Occurrence!J2311*$I$11,IF(L2311&gt;=99,Occurrence!J2311*$I$12,INDEX($C$4:$C$102,L2311)+(Occurrence!J2311-INDEX($D$4:$D$102,L2311))/(INDEX($D$4:$D$102,L2311+1)-INDEX($D$4:$D$102,L2311))*(INDEX($C$4:$C$102,L2311+1)-INDEX($C$4:$C$102,L2311)))))</f>
        <v/>
      </c>
      <c r="N2311" s="12">
        <f>IF(Occurrence!K2311&lt;=0,-1,IFERROR(MATCH(Occurrence!K2311,$D$4:$D$102,1),0))</f>
        <v/>
      </c>
      <c r="O2311" s="9">
        <f>IF(N2311&lt;0,0,IF(N2311=0,Occurrence!K2311*$I$11,IF(N2311&gt;=99,Occurrence!K2311*$I$12,INDEX($C$4:$C$102,N2311)+(Occurrence!K2311-INDEX($D$4:$D$102,N2311))/(INDEX($D$4:$D$102,N2311+1)-INDEX($D$4:$D$102,N2311))*(INDEX($C$4:$C$102,N2311+1)-INDEX($C$4:$C$102,N2311)))))</f>
        <v/>
      </c>
      <c r="P2311" s="12">
        <f>IFERROR(MATCH(Data!X2311,$F$4:$F$102,1),0)</f>
        <v/>
      </c>
      <c r="Q2311" s="9">
        <f>IF(P2311=0,Data!X2311+$I$13,IF(P2311&gt;=99,Data!X2311+$I$14,INDEX($E$4:$E$102,P2311)+(Data!X2311-INDEX($F$4:$F$102,P2311))/(INDEX($F$4:$F$102,P2311+1)-INDEX($F$4:$F$102,P2311))*(INDEX($E$4:$E$102,P2311+1)-INDEX($E$4:$E$102,P2311))))</f>
        <v/>
      </c>
      <c r="R2311" s="12">
        <f>IFERROR(MATCH(Data!Y2311,$F$4:$F$102,1),0)</f>
        <v/>
      </c>
      <c r="S2311" s="9">
        <f>IF(R2311=0,Data!Y2311+$I$13,IF(R2311&gt;=99,Data!Y2311+$I$14,INDEX($E$4:$E$102,R2311)+(Data!Y2311-INDEX($F$4:$F$102,R2311))/(INDEX($F$4:$F$102,R2311+1)-INDEX($F$4:$F$102,R2311))*(INDEX($E$4:$E$102,R2311+1)-INDEX($E$4:$E$102,R2311))))</f>
        <v/>
      </c>
    </row>
    <row r="2312">
      <c r="K2312" s="14">
        <f>Data!A2312</f>
        <v/>
      </c>
      <c r="L2312" s="12">
        <f>IF(Occurrence!J2312&lt;=0,-1,IFERROR(MATCH(Occurrence!J2312,$D$4:$D$102,1),0))</f>
        <v/>
      </c>
      <c r="M2312" s="9">
        <f>IF(L2312&lt;0,0,IF(L2312=0,Occurrence!J2312*$I$11,IF(L2312&gt;=99,Occurrence!J2312*$I$12,INDEX($C$4:$C$102,L2312)+(Occurrence!J2312-INDEX($D$4:$D$102,L2312))/(INDEX($D$4:$D$102,L2312+1)-INDEX($D$4:$D$102,L2312))*(INDEX($C$4:$C$102,L2312+1)-INDEX($C$4:$C$102,L2312)))))</f>
        <v/>
      </c>
      <c r="N2312" s="12">
        <f>IF(Occurrence!K2312&lt;=0,-1,IFERROR(MATCH(Occurrence!K2312,$D$4:$D$102,1),0))</f>
        <v/>
      </c>
      <c r="O2312" s="9">
        <f>IF(N2312&lt;0,0,IF(N2312=0,Occurrence!K2312*$I$11,IF(N2312&gt;=99,Occurrence!K2312*$I$12,INDEX($C$4:$C$102,N2312)+(Occurrence!K2312-INDEX($D$4:$D$102,N2312))/(INDEX($D$4:$D$102,N2312+1)-INDEX($D$4:$D$102,N2312))*(INDEX($C$4:$C$102,N2312+1)-INDEX($C$4:$C$102,N2312)))))</f>
        <v/>
      </c>
      <c r="P2312" s="12">
        <f>IFERROR(MATCH(Data!X2312,$F$4:$F$102,1),0)</f>
        <v/>
      </c>
      <c r="Q2312" s="9">
        <f>IF(P2312=0,Data!X2312+$I$13,IF(P2312&gt;=99,Data!X2312+$I$14,INDEX($E$4:$E$102,P2312)+(Data!X2312-INDEX($F$4:$F$102,P2312))/(INDEX($F$4:$F$102,P2312+1)-INDEX($F$4:$F$102,P2312))*(INDEX($E$4:$E$102,P2312+1)-INDEX($E$4:$E$102,P2312))))</f>
        <v/>
      </c>
      <c r="R2312" s="12">
        <f>IFERROR(MATCH(Data!Y2312,$F$4:$F$102,1),0)</f>
        <v/>
      </c>
      <c r="S2312" s="9">
        <f>IF(R2312=0,Data!Y2312+$I$13,IF(R2312&gt;=99,Data!Y2312+$I$14,INDEX($E$4:$E$102,R2312)+(Data!Y2312-INDEX($F$4:$F$102,R2312))/(INDEX($F$4:$F$102,R2312+1)-INDEX($F$4:$F$102,R2312))*(INDEX($E$4:$E$102,R2312+1)-INDEX($E$4:$E$102,R2312))))</f>
        <v/>
      </c>
    </row>
    <row r="2313">
      <c r="K2313" s="14">
        <f>Data!A2313</f>
        <v/>
      </c>
      <c r="L2313" s="12">
        <f>IF(Occurrence!J2313&lt;=0,-1,IFERROR(MATCH(Occurrence!J2313,$D$4:$D$102,1),0))</f>
        <v/>
      </c>
      <c r="M2313" s="9">
        <f>IF(L2313&lt;0,0,IF(L2313=0,Occurrence!J2313*$I$11,IF(L2313&gt;=99,Occurrence!J2313*$I$12,INDEX($C$4:$C$102,L2313)+(Occurrence!J2313-INDEX($D$4:$D$102,L2313))/(INDEX($D$4:$D$102,L2313+1)-INDEX($D$4:$D$102,L2313))*(INDEX($C$4:$C$102,L2313+1)-INDEX($C$4:$C$102,L2313)))))</f>
        <v/>
      </c>
      <c r="N2313" s="12">
        <f>IF(Occurrence!K2313&lt;=0,-1,IFERROR(MATCH(Occurrence!K2313,$D$4:$D$102,1),0))</f>
        <v/>
      </c>
      <c r="O2313" s="9">
        <f>IF(N2313&lt;0,0,IF(N2313=0,Occurrence!K2313*$I$11,IF(N2313&gt;=99,Occurrence!K2313*$I$12,INDEX($C$4:$C$102,N2313)+(Occurrence!K2313-INDEX($D$4:$D$102,N2313))/(INDEX($D$4:$D$102,N2313+1)-INDEX($D$4:$D$102,N2313))*(INDEX($C$4:$C$102,N2313+1)-INDEX($C$4:$C$102,N2313)))))</f>
        <v/>
      </c>
      <c r="P2313" s="12">
        <f>IFERROR(MATCH(Data!X2313,$F$4:$F$102,1),0)</f>
        <v/>
      </c>
      <c r="Q2313" s="9">
        <f>IF(P2313=0,Data!X2313+$I$13,IF(P2313&gt;=99,Data!X2313+$I$14,INDEX($E$4:$E$102,P2313)+(Data!X2313-INDEX($F$4:$F$102,P2313))/(INDEX($F$4:$F$102,P2313+1)-INDEX($F$4:$F$102,P2313))*(INDEX($E$4:$E$102,P2313+1)-INDEX($E$4:$E$102,P2313))))</f>
        <v/>
      </c>
      <c r="R2313" s="12">
        <f>IFERROR(MATCH(Data!Y2313,$F$4:$F$102,1),0)</f>
        <v/>
      </c>
      <c r="S2313" s="9">
        <f>IF(R2313=0,Data!Y2313+$I$13,IF(R2313&gt;=99,Data!Y2313+$I$14,INDEX($E$4:$E$102,R2313)+(Data!Y2313-INDEX($F$4:$F$102,R2313))/(INDEX($F$4:$F$102,R2313+1)-INDEX($F$4:$F$102,R2313))*(INDEX($E$4:$E$102,R2313+1)-INDEX($E$4:$E$102,R2313))))</f>
        <v/>
      </c>
    </row>
    <row r="2314">
      <c r="K2314" s="14">
        <f>Data!A2314</f>
        <v/>
      </c>
      <c r="L2314" s="12">
        <f>IF(Occurrence!J2314&lt;=0,-1,IFERROR(MATCH(Occurrence!J2314,$D$4:$D$102,1),0))</f>
        <v/>
      </c>
      <c r="M2314" s="9">
        <f>IF(L2314&lt;0,0,IF(L2314=0,Occurrence!J2314*$I$11,IF(L2314&gt;=99,Occurrence!J2314*$I$12,INDEX($C$4:$C$102,L2314)+(Occurrence!J2314-INDEX($D$4:$D$102,L2314))/(INDEX($D$4:$D$102,L2314+1)-INDEX($D$4:$D$102,L2314))*(INDEX($C$4:$C$102,L2314+1)-INDEX($C$4:$C$102,L2314)))))</f>
        <v/>
      </c>
      <c r="N2314" s="12">
        <f>IF(Occurrence!K2314&lt;=0,-1,IFERROR(MATCH(Occurrence!K2314,$D$4:$D$102,1),0))</f>
        <v/>
      </c>
      <c r="O2314" s="9">
        <f>IF(N2314&lt;0,0,IF(N2314=0,Occurrence!K2314*$I$11,IF(N2314&gt;=99,Occurrence!K2314*$I$12,INDEX($C$4:$C$102,N2314)+(Occurrence!K2314-INDEX($D$4:$D$102,N2314))/(INDEX($D$4:$D$102,N2314+1)-INDEX($D$4:$D$102,N2314))*(INDEX($C$4:$C$102,N2314+1)-INDEX($C$4:$C$102,N2314)))))</f>
        <v/>
      </c>
      <c r="P2314" s="12">
        <f>IFERROR(MATCH(Data!X2314,$F$4:$F$102,1),0)</f>
        <v/>
      </c>
      <c r="Q2314" s="9">
        <f>IF(P2314=0,Data!X2314+$I$13,IF(P2314&gt;=99,Data!X2314+$I$14,INDEX($E$4:$E$102,P2314)+(Data!X2314-INDEX($F$4:$F$102,P2314))/(INDEX($F$4:$F$102,P2314+1)-INDEX($F$4:$F$102,P2314))*(INDEX($E$4:$E$102,P2314+1)-INDEX($E$4:$E$102,P2314))))</f>
        <v/>
      </c>
      <c r="R2314" s="12">
        <f>IFERROR(MATCH(Data!Y2314,$F$4:$F$102,1),0)</f>
        <v/>
      </c>
      <c r="S2314" s="9">
        <f>IF(R2314=0,Data!Y2314+$I$13,IF(R2314&gt;=99,Data!Y2314+$I$14,INDEX($E$4:$E$102,R2314)+(Data!Y2314-INDEX($F$4:$F$102,R2314))/(INDEX($F$4:$F$102,R2314+1)-INDEX($F$4:$F$102,R2314))*(INDEX($E$4:$E$102,R2314+1)-INDEX($E$4:$E$102,R2314))))</f>
        <v/>
      </c>
    </row>
    <row r="2315">
      <c r="K2315" s="14">
        <f>Data!A2315</f>
        <v/>
      </c>
      <c r="L2315" s="12">
        <f>IF(Occurrence!J2315&lt;=0,-1,IFERROR(MATCH(Occurrence!J2315,$D$4:$D$102,1),0))</f>
        <v/>
      </c>
      <c r="M2315" s="9">
        <f>IF(L2315&lt;0,0,IF(L2315=0,Occurrence!J2315*$I$11,IF(L2315&gt;=99,Occurrence!J2315*$I$12,INDEX($C$4:$C$102,L2315)+(Occurrence!J2315-INDEX($D$4:$D$102,L2315))/(INDEX($D$4:$D$102,L2315+1)-INDEX($D$4:$D$102,L2315))*(INDEX($C$4:$C$102,L2315+1)-INDEX($C$4:$C$102,L2315)))))</f>
        <v/>
      </c>
      <c r="N2315" s="12">
        <f>IF(Occurrence!K2315&lt;=0,-1,IFERROR(MATCH(Occurrence!K2315,$D$4:$D$102,1),0))</f>
        <v/>
      </c>
      <c r="O2315" s="9">
        <f>IF(N2315&lt;0,0,IF(N2315=0,Occurrence!K2315*$I$11,IF(N2315&gt;=99,Occurrence!K2315*$I$12,INDEX($C$4:$C$102,N2315)+(Occurrence!K2315-INDEX($D$4:$D$102,N2315))/(INDEX($D$4:$D$102,N2315+1)-INDEX($D$4:$D$102,N2315))*(INDEX($C$4:$C$102,N2315+1)-INDEX($C$4:$C$102,N2315)))))</f>
        <v/>
      </c>
      <c r="P2315" s="12">
        <f>IFERROR(MATCH(Data!X2315,$F$4:$F$102,1),0)</f>
        <v/>
      </c>
      <c r="Q2315" s="9">
        <f>IF(P2315=0,Data!X2315+$I$13,IF(P2315&gt;=99,Data!X2315+$I$14,INDEX($E$4:$E$102,P2315)+(Data!X2315-INDEX($F$4:$F$102,P2315))/(INDEX($F$4:$F$102,P2315+1)-INDEX($F$4:$F$102,P2315))*(INDEX($E$4:$E$102,P2315+1)-INDEX($E$4:$E$102,P2315))))</f>
        <v/>
      </c>
      <c r="R2315" s="12">
        <f>IFERROR(MATCH(Data!Y2315,$F$4:$F$102,1),0)</f>
        <v/>
      </c>
      <c r="S2315" s="9">
        <f>IF(R2315=0,Data!Y2315+$I$13,IF(R2315&gt;=99,Data!Y2315+$I$14,INDEX($E$4:$E$102,R2315)+(Data!Y2315-INDEX($F$4:$F$102,R2315))/(INDEX($F$4:$F$102,R2315+1)-INDEX($F$4:$F$102,R2315))*(INDEX($E$4:$E$102,R2315+1)-INDEX($E$4:$E$102,R2315))))</f>
        <v/>
      </c>
    </row>
    <row r="2316">
      <c r="K2316" s="14">
        <f>Data!A2316</f>
        <v/>
      </c>
      <c r="L2316" s="12">
        <f>IF(Occurrence!J2316&lt;=0,-1,IFERROR(MATCH(Occurrence!J2316,$D$4:$D$102,1),0))</f>
        <v/>
      </c>
      <c r="M2316" s="9">
        <f>IF(L2316&lt;0,0,IF(L2316=0,Occurrence!J2316*$I$11,IF(L2316&gt;=99,Occurrence!J2316*$I$12,INDEX($C$4:$C$102,L2316)+(Occurrence!J2316-INDEX($D$4:$D$102,L2316))/(INDEX($D$4:$D$102,L2316+1)-INDEX($D$4:$D$102,L2316))*(INDEX($C$4:$C$102,L2316+1)-INDEX($C$4:$C$102,L2316)))))</f>
        <v/>
      </c>
      <c r="N2316" s="12">
        <f>IF(Occurrence!K2316&lt;=0,-1,IFERROR(MATCH(Occurrence!K2316,$D$4:$D$102,1),0))</f>
        <v/>
      </c>
      <c r="O2316" s="9">
        <f>IF(N2316&lt;0,0,IF(N2316=0,Occurrence!K2316*$I$11,IF(N2316&gt;=99,Occurrence!K2316*$I$12,INDEX($C$4:$C$102,N2316)+(Occurrence!K2316-INDEX($D$4:$D$102,N2316))/(INDEX($D$4:$D$102,N2316+1)-INDEX($D$4:$D$102,N2316))*(INDEX($C$4:$C$102,N2316+1)-INDEX($C$4:$C$102,N2316)))))</f>
        <v/>
      </c>
      <c r="P2316" s="12">
        <f>IFERROR(MATCH(Data!X2316,$F$4:$F$102,1),0)</f>
        <v/>
      </c>
      <c r="Q2316" s="9">
        <f>IF(P2316=0,Data!X2316+$I$13,IF(P2316&gt;=99,Data!X2316+$I$14,INDEX($E$4:$E$102,P2316)+(Data!X2316-INDEX($F$4:$F$102,P2316))/(INDEX($F$4:$F$102,P2316+1)-INDEX($F$4:$F$102,P2316))*(INDEX($E$4:$E$102,P2316+1)-INDEX($E$4:$E$102,P2316))))</f>
        <v/>
      </c>
      <c r="R2316" s="12">
        <f>IFERROR(MATCH(Data!Y2316,$F$4:$F$102,1),0)</f>
        <v/>
      </c>
      <c r="S2316" s="9">
        <f>IF(R2316=0,Data!Y2316+$I$13,IF(R2316&gt;=99,Data!Y2316+$I$14,INDEX($E$4:$E$102,R2316)+(Data!Y2316-INDEX($F$4:$F$102,R2316))/(INDEX($F$4:$F$102,R2316+1)-INDEX($F$4:$F$102,R2316))*(INDEX($E$4:$E$102,R2316+1)-INDEX($E$4:$E$102,R2316))))</f>
        <v/>
      </c>
    </row>
    <row r="2317">
      <c r="K2317" s="14">
        <f>Data!A2317</f>
        <v/>
      </c>
      <c r="L2317" s="12">
        <f>IF(Occurrence!J2317&lt;=0,-1,IFERROR(MATCH(Occurrence!J2317,$D$4:$D$102,1),0))</f>
        <v/>
      </c>
      <c r="M2317" s="9">
        <f>IF(L2317&lt;0,0,IF(L2317=0,Occurrence!J2317*$I$11,IF(L2317&gt;=99,Occurrence!J2317*$I$12,INDEX($C$4:$C$102,L2317)+(Occurrence!J2317-INDEX($D$4:$D$102,L2317))/(INDEX($D$4:$D$102,L2317+1)-INDEX($D$4:$D$102,L2317))*(INDEX($C$4:$C$102,L2317+1)-INDEX($C$4:$C$102,L2317)))))</f>
        <v/>
      </c>
      <c r="N2317" s="12">
        <f>IF(Occurrence!K2317&lt;=0,-1,IFERROR(MATCH(Occurrence!K2317,$D$4:$D$102,1),0))</f>
        <v/>
      </c>
      <c r="O2317" s="9">
        <f>IF(N2317&lt;0,0,IF(N2317=0,Occurrence!K2317*$I$11,IF(N2317&gt;=99,Occurrence!K2317*$I$12,INDEX($C$4:$C$102,N2317)+(Occurrence!K2317-INDEX($D$4:$D$102,N2317))/(INDEX($D$4:$D$102,N2317+1)-INDEX($D$4:$D$102,N2317))*(INDEX($C$4:$C$102,N2317+1)-INDEX($C$4:$C$102,N2317)))))</f>
        <v/>
      </c>
      <c r="P2317" s="12">
        <f>IFERROR(MATCH(Data!X2317,$F$4:$F$102,1),0)</f>
        <v/>
      </c>
      <c r="Q2317" s="9">
        <f>IF(P2317=0,Data!X2317+$I$13,IF(P2317&gt;=99,Data!X2317+$I$14,INDEX($E$4:$E$102,P2317)+(Data!X2317-INDEX($F$4:$F$102,P2317))/(INDEX($F$4:$F$102,P2317+1)-INDEX($F$4:$F$102,P2317))*(INDEX($E$4:$E$102,P2317+1)-INDEX($E$4:$E$102,P2317))))</f>
        <v/>
      </c>
      <c r="R2317" s="12">
        <f>IFERROR(MATCH(Data!Y2317,$F$4:$F$102,1),0)</f>
        <v/>
      </c>
      <c r="S2317" s="9">
        <f>IF(R2317=0,Data!Y2317+$I$13,IF(R2317&gt;=99,Data!Y2317+$I$14,INDEX($E$4:$E$102,R2317)+(Data!Y2317-INDEX($F$4:$F$102,R2317))/(INDEX($F$4:$F$102,R2317+1)-INDEX($F$4:$F$102,R2317))*(INDEX($E$4:$E$102,R2317+1)-INDEX($E$4:$E$102,R2317))))</f>
        <v/>
      </c>
    </row>
    <row r="2318">
      <c r="K2318" s="14">
        <f>Data!A2318</f>
        <v/>
      </c>
      <c r="L2318" s="12">
        <f>IF(Occurrence!J2318&lt;=0,-1,IFERROR(MATCH(Occurrence!J2318,$D$4:$D$102,1),0))</f>
        <v/>
      </c>
      <c r="M2318" s="9">
        <f>IF(L2318&lt;0,0,IF(L2318=0,Occurrence!J2318*$I$11,IF(L2318&gt;=99,Occurrence!J2318*$I$12,INDEX($C$4:$C$102,L2318)+(Occurrence!J2318-INDEX($D$4:$D$102,L2318))/(INDEX($D$4:$D$102,L2318+1)-INDEX($D$4:$D$102,L2318))*(INDEX($C$4:$C$102,L2318+1)-INDEX($C$4:$C$102,L2318)))))</f>
        <v/>
      </c>
      <c r="N2318" s="12">
        <f>IF(Occurrence!K2318&lt;=0,-1,IFERROR(MATCH(Occurrence!K2318,$D$4:$D$102,1),0))</f>
        <v/>
      </c>
      <c r="O2318" s="9">
        <f>IF(N2318&lt;0,0,IF(N2318=0,Occurrence!K2318*$I$11,IF(N2318&gt;=99,Occurrence!K2318*$I$12,INDEX($C$4:$C$102,N2318)+(Occurrence!K2318-INDEX($D$4:$D$102,N2318))/(INDEX($D$4:$D$102,N2318+1)-INDEX($D$4:$D$102,N2318))*(INDEX($C$4:$C$102,N2318+1)-INDEX($C$4:$C$102,N2318)))))</f>
        <v/>
      </c>
      <c r="P2318" s="12">
        <f>IFERROR(MATCH(Data!X2318,$F$4:$F$102,1),0)</f>
        <v/>
      </c>
      <c r="Q2318" s="9">
        <f>IF(P2318=0,Data!X2318+$I$13,IF(P2318&gt;=99,Data!X2318+$I$14,INDEX($E$4:$E$102,P2318)+(Data!X2318-INDEX($F$4:$F$102,P2318))/(INDEX($F$4:$F$102,P2318+1)-INDEX($F$4:$F$102,P2318))*(INDEX($E$4:$E$102,P2318+1)-INDEX($E$4:$E$102,P2318))))</f>
        <v/>
      </c>
      <c r="R2318" s="12">
        <f>IFERROR(MATCH(Data!Y2318,$F$4:$F$102,1),0)</f>
        <v/>
      </c>
      <c r="S2318" s="9">
        <f>IF(R2318=0,Data!Y2318+$I$13,IF(R2318&gt;=99,Data!Y2318+$I$14,INDEX($E$4:$E$102,R2318)+(Data!Y2318-INDEX($F$4:$F$102,R2318))/(INDEX($F$4:$F$102,R2318+1)-INDEX($F$4:$F$102,R2318))*(INDEX($E$4:$E$102,R2318+1)-INDEX($E$4:$E$102,R2318))))</f>
        <v/>
      </c>
    </row>
    <row r="2319">
      <c r="K2319" s="14">
        <f>Data!A2319</f>
        <v/>
      </c>
      <c r="L2319" s="12">
        <f>IF(Occurrence!J2319&lt;=0,-1,IFERROR(MATCH(Occurrence!J2319,$D$4:$D$102,1),0))</f>
        <v/>
      </c>
      <c r="M2319" s="9">
        <f>IF(L2319&lt;0,0,IF(L2319=0,Occurrence!J2319*$I$11,IF(L2319&gt;=99,Occurrence!J2319*$I$12,INDEX($C$4:$C$102,L2319)+(Occurrence!J2319-INDEX($D$4:$D$102,L2319))/(INDEX($D$4:$D$102,L2319+1)-INDEX($D$4:$D$102,L2319))*(INDEX($C$4:$C$102,L2319+1)-INDEX($C$4:$C$102,L2319)))))</f>
        <v/>
      </c>
      <c r="N2319" s="12">
        <f>IF(Occurrence!K2319&lt;=0,-1,IFERROR(MATCH(Occurrence!K2319,$D$4:$D$102,1),0))</f>
        <v/>
      </c>
      <c r="O2319" s="9">
        <f>IF(N2319&lt;0,0,IF(N2319=0,Occurrence!K2319*$I$11,IF(N2319&gt;=99,Occurrence!K2319*$I$12,INDEX($C$4:$C$102,N2319)+(Occurrence!K2319-INDEX($D$4:$D$102,N2319))/(INDEX($D$4:$D$102,N2319+1)-INDEX($D$4:$D$102,N2319))*(INDEX($C$4:$C$102,N2319+1)-INDEX($C$4:$C$102,N2319)))))</f>
        <v/>
      </c>
      <c r="P2319" s="12">
        <f>IFERROR(MATCH(Data!X2319,$F$4:$F$102,1),0)</f>
        <v/>
      </c>
      <c r="Q2319" s="9">
        <f>IF(P2319=0,Data!X2319+$I$13,IF(P2319&gt;=99,Data!X2319+$I$14,INDEX($E$4:$E$102,P2319)+(Data!X2319-INDEX($F$4:$F$102,P2319))/(INDEX($F$4:$F$102,P2319+1)-INDEX($F$4:$F$102,P2319))*(INDEX($E$4:$E$102,P2319+1)-INDEX($E$4:$E$102,P2319))))</f>
        <v/>
      </c>
      <c r="R2319" s="12">
        <f>IFERROR(MATCH(Data!Y2319,$F$4:$F$102,1),0)</f>
        <v/>
      </c>
      <c r="S2319" s="9">
        <f>IF(R2319=0,Data!Y2319+$I$13,IF(R2319&gt;=99,Data!Y2319+$I$14,INDEX($E$4:$E$102,R2319)+(Data!Y2319-INDEX($F$4:$F$102,R2319))/(INDEX($F$4:$F$102,R2319+1)-INDEX($F$4:$F$102,R2319))*(INDEX($E$4:$E$102,R2319+1)-INDEX($E$4:$E$102,R2319))))</f>
        <v/>
      </c>
    </row>
    <row r="2320">
      <c r="K2320" s="14">
        <f>Data!A2320</f>
        <v/>
      </c>
      <c r="L2320" s="12">
        <f>IF(Occurrence!J2320&lt;=0,-1,IFERROR(MATCH(Occurrence!J2320,$D$4:$D$102,1),0))</f>
        <v/>
      </c>
      <c r="M2320" s="9">
        <f>IF(L2320&lt;0,0,IF(L2320=0,Occurrence!J2320*$I$11,IF(L2320&gt;=99,Occurrence!J2320*$I$12,INDEX($C$4:$C$102,L2320)+(Occurrence!J2320-INDEX($D$4:$D$102,L2320))/(INDEX($D$4:$D$102,L2320+1)-INDEX($D$4:$D$102,L2320))*(INDEX($C$4:$C$102,L2320+1)-INDEX($C$4:$C$102,L2320)))))</f>
        <v/>
      </c>
      <c r="N2320" s="12">
        <f>IF(Occurrence!K2320&lt;=0,-1,IFERROR(MATCH(Occurrence!K2320,$D$4:$D$102,1),0))</f>
        <v/>
      </c>
      <c r="O2320" s="9">
        <f>IF(N2320&lt;0,0,IF(N2320=0,Occurrence!K2320*$I$11,IF(N2320&gt;=99,Occurrence!K2320*$I$12,INDEX($C$4:$C$102,N2320)+(Occurrence!K2320-INDEX($D$4:$D$102,N2320))/(INDEX($D$4:$D$102,N2320+1)-INDEX($D$4:$D$102,N2320))*(INDEX($C$4:$C$102,N2320+1)-INDEX($C$4:$C$102,N2320)))))</f>
        <v/>
      </c>
      <c r="P2320" s="12">
        <f>IFERROR(MATCH(Data!X2320,$F$4:$F$102,1),0)</f>
        <v/>
      </c>
      <c r="Q2320" s="9">
        <f>IF(P2320=0,Data!X2320+$I$13,IF(P2320&gt;=99,Data!X2320+$I$14,INDEX($E$4:$E$102,P2320)+(Data!X2320-INDEX($F$4:$F$102,P2320))/(INDEX($F$4:$F$102,P2320+1)-INDEX($F$4:$F$102,P2320))*(INDEX($E$4:$E$102,P2320+1)-INDEX($E$4:$E$102,P2320))))</f>
        <v/>
      </c>
      <c r="R2320" s="12">
        <f>IFERROR(MATCH(Data!Y2320,$F$4:$F$102,1),0)</f>
        <v/>
      </c>
      <c r="S2320" s="9">
        <f>IF(R2320=0,Data!Y2320+$I$13,IF(R2320&gt;=99,Data!Y2320+$I$14,INDEX($E$4:$E$102,R2320)+(Data!Y2320-INDEX($F$4:$F$102,R2320))/(INDEX($F$4:$F$102,R2320+1)-INDEX($F$4:$F$102,R2320))*(INDEX($E$4:$E$102,R2320+1)-INDEX($E$4:$E$102,R2320))))</f>
        <v/>
      </c>
    </row>
    <row r="2321">
      <c r="K2321" s="14">
        <f>Data!A2321</f>
        <v/>
      </c>
      <c r="L2321" s="12">
        <f>IF(Occurrence!J2321&lt;=0,-1,IFERROR(MATCH(Occurrence!J2321,$D$4:$D$102,1),0))</f>
        <v/>
      </c>
      <c r="M2321" s="9">
        <f>IF(L2321&lt;0,0,IF(L2321=0,Occurrence!J2321*$I$11,IF(L2321&gt;=99,Occurrence!J2321*$I$12,INDEX($C$4:$C$102,L2321)+(Occurrence!J2321-INDEX($D$4:$D$102,L2321))/(INDEX($D$4:$D$102,L2321+1)-INDEX($D$4:$D$102,L2321))*(INDEX($C$4:$C$102,L2321+1)-INDEX($C$4:$C$102,L2321)))))</f>
        <v/>
      </c>
      <c r="N2321" s="12">
        <f>IF(Occurrence!K2321&lt;=0,-1,IFERROR(MATCH(Occurrence!K2321,$D$4:$D$102,1),0))</f>
        <v/>
      </c>
      <c r="O2321" s="9">
        <f>IF(N2321&lt;0,0,IF(N2321=0,Occurrence!K2321*$I$11,IF(N2321&gt;=99,Occurrence!K2321*$I$12,INDEX($C$4:$C$102,N2321)+(Occurrence!K2321-INDEX($D$4:$D$102,N2321))/(INDEX($D$4:$D$102,N2321+1)-INDEX($D$4:$D$102,N2321))*(INDEX($C$4:$C$102,N2321+1)-INDEX($C$4:$C$102,N2321)))))</f>
        <v/>
      </c>
      <c r="P2321" s="12">
        <f>IFERROR(MATCH(Data!X2321,$F$4:$F$102,1),0)</f>
        <v/>
      </c>
      <c r="Q2321" s="9">
        <f>IF(P2321=0,Data!X2321+$I$13,IF(P2321&gt;=99,Data!X2321+$I$14,INDEX($E$4:$E$102,P2321)+(Data!X2321-INDEX($F$4:$F$102,P2321))/(INDEX($F$4:$F$102,P2321+1)-INDEX($F$4:$F$102,P2321))*(INDEX($E$4:$E$102,P2321+1)-INDEX($E$4:$E$102,P2321))))</f>
        <v/>
      </c>
      <c r="R2321" s="12">
        <f>IFERROR(MATCH(Data!Y2321,$F$4:$F$102,1),0)</f>
        <v/>
      </c>
      <c r="S2321" s="9">
        <f>IF(R2321=0,Data!Y2321+$I$13,IF(R2321&gt;=99,Data!Y2321+$I$14,INDEX($E$4:$E$102,R2321)+(Data!Y2321-INDEX($F$4:$F$102,R2321))/(INDEX($F$4:$F$102,R2321+1)-INDEX($F$4:$F$102,R2321))*(INDEX($E$4:$E$102,R2321+1)-INDEX($E$4:$E$102,R2321))))</f>
        <v/>
      </c>
    </row>
    <row r="2322">
      <c r="K2322" s="14">
        <f>Data!A2322</f>
        <v/>
      </c>
      <c r="L2322" s="12">
        <f>IF(Occurrence!J2322&lt;=0,-1,IFERROR(MATCH(Occurrence!J2322,$D$4:$D$102,1),0))</f>
        <v/>
      </c>
      <c r="M2322" s="9">
        <f>IF(L2322&lt;0,0,IF(L2322=0,Occurrence!J2322*$I$11,IF(L2322&gt;=99,Occurrence!J2322*$I$12,INDEX($C$4:$C$102,L2322)+(Occurrence!J2322-INDEX($D$4:$D$102,L2322))/(INDEX($D$4:$D$102,L2322+1)-INDEX($D$4:$D$102,L2322))*(INDEX($C$4:$C$102,L2322+1)-INDEX($C$4:$C$102,L2322)))))</f>
        <v/>
      </c>
      <c r="N2322" s="12">
        <f>IF(Occurrence!K2322&lt;=0,-1,IFERROR(MATCH(Occurrence!K2322,$D$4:$D$102,1),0))</f>
        <v/>
      </c>
      <c r="O2322" s="9">
        <f>IF(N2322&lt;0,0,IF(N2322=0,Occurrence!K2322*$I$11,IF(N2322&gt;=99,Occurrence!K2322*$I$12,INDEX($C$4:$C$102,N2322)+(Occurrence!K2322-INDEX($D$4:$D$102,N2322))/(INDEX($D$4:$D$102,N2322+1)-INDEX($D$4:$D$102,N2322))*(INDEX($C$4:$C$102,N2322+1)-INDEX($C$4:$C$102,N2322)))))</f>
        <v/>
      </c>
      <c r="P2322" s="12">
        <f>IFERROR(MATCH(Data!X2322,$F$4:$F$102,1),0)</f>
        <v/>
      </c>
      <c r="Q2322" s="9">
        <f>IF(P2322=0,Data!X2322+$I$13,IF(P2322&gt;=99,Data!X2322+$I$14,INDEX($E$4:$E$102,P2322)+(Data!X2322-INDEX($F$4:$F$102,P2322))/(INDEX($F$4:$F$102,P2322+1)-INDEX($F$4:$F$102,P2322))*(INDEX($E$4:$E$102,P2322+1)-INDEX($E$4:$E$102,P2322))))</f>
        <v/>
      </c>
      <c r="R2322" s="12">
        <f>IFERROR(MATCH(Data!Y2322,$F$4:$F$102,1),0)</f>
        <v/>
      </c>
      <c r="S2322" s="9">
        <f>IF(R2322=0,Data!Y2322+$I$13,IF(R2322&gt;=99,Data!Y2322+$I$14,INDEX($E$4:$E$102,R2322)+(Data!Y2322-INDEX($F$4:$F$102,R2322))/(INDEX($F$4:$F$102,R2322+1)-INDEX($F$4:$F$102,R2322))*(INDEX($E$4:$E$102,R2322+1)-INDEX($E$4:$E$102,R2322))))</f>
        <v/>
      </c>
    </row>
    <row r="2323">
      <c r="K2323" s="14">
        <f>Data!A2323</f>
        <v/>
      </c>
      <c r="L2323" s="12">
        <f>IF(Occurrence!J2323&lt;=0,-1,IFERROR(MATCH(Occurrence!J2323,$D$4:$D$102,1),0))</f>
        <v/>
      </c>
      <c r="M2323" s="9">
        <f>IF(L2323&lt;0,0,IF(L2323=0,Occurrence!J2323*$I$11,IF(L2323&gt;=99,Occurrence!J2323*$I$12,INDEX($C$4:$C$102,L2323)+(Occurrence!J2323-INDEX($D$4:$D$102,L2323))/(INDEX($D$4:$D$102,L2323+1)-INDEX($D$4:$D$102,L2323))*(INDEX($C$4:$C$102,L2323+1)-INDEX($C$4:$C$102,L2323)))))</f>
        <v/>
      </c>
      <c r="N2323" s="12">
        <f>IF(Occurrence!K2323&lt;=0,-1,IFERROR(MATCH(Occurrence!K2323,$D$4:$D$102,1),0))</f>
        <v/>
      </c>
      <c r="O2323" s="9">
        <f>IF(N2323&lt;0,0,IF(N2323=0,Occurrence!K2323*$I$11,IF(N2323&gt;=99,Occurrence!K2323*$I$12,INDEX($C$4:$C$102,N2323)+(Occurrence!K2323-INDEX($D$4:$D$102,N2323))/(INDEX($D$4:$D$102,N2323+1)-INDEX($D$4:$D$102,N2323))*(INDEX($C$4:$C$102,N2323+1)-INDEX($C$4:$C$102,N2323)))))</f>
        <v/>
      </c>
      <c r="P2323" s="12">
        <f>IFERROR(MATCH(Data!X2323,$F$4:$F$102,1),0)</f>
        <v/>
      </c>
      <c r="Q2323" s="9">
        <f>IF(P2323=0,Data!X2323+$I$13,IF(P2323&gt;=99,Data!X2323+$I$14,INDEX($E$4:$E$102,P2323)+(Data!X2323-INDEX($F$4:$F$102,P2323))/(INDEX($F$4:$F$102,P2323+1)-INDEX($F$4:$F$102,P2323))*(INDEX($E$4:$E$102,P2323+1)-INDEX($E$4:$E$102,P2323))))</f>
        <v/>
      </c>
      <c r="R2323" s="12">
        <f>IFERROR(MATCH(Data!Y2323,$F$4:$F$102,1),0)</f>
        <v/>
      </c>
      <c r="S2323" s="9">
        <f>IF(R2323=0,Data!Y2323+$I$13,IF(R2323&gt;=99,Data!Y2323+$I$14,INDEX($E$4:$E$102,R2323)+(Data!Y2323-INDEX($F$4:$F$102,R2323))/(INDEX($F$4:$F$102,R2323+1)-INDEX($F$4:$F$102,R2323))*(INDEX($E$4:$E$102,R2323+1)-INDEX($E$4:$E$102,R2323))))</f>
        <v/>
      </c>
    </row>
    <row r="2324">
      <c r="K2324" s="14">
        <f>Data!A2324</f>
        <v/>
      </c>
      <c r="L2324" s="12">
        <f>IF(Occurrence!J2324&lt;=0,-1,IFERROR(MATCH(Occurrence!J2324,$D$4:$D$102,1),0))</f>
        <v/>
      </c>
      <c r="M2324" s="9">
        <f>IF(L2324&lt;0,0,IF(L2324=0,Occurrence!J2324*$I$11,IF(L2324&gt;=99,Occurrence!J2324*$I$12,INDEX($C$4:$C$102,L2324)+(Occurrence!J2324-INDEX($D$4:$D$102,L2324))/(INDEX($D$4:$D$102,L2324+1)-INDEX($D$4:$D$102,L2324))*(INDEX($C$4:$C$102,L2324+1)-INDEX($C$4:$C$102,L2324)))))</f>
        <v/>
      </c>
      <c r="N2324" s="12">
        <f>IF(Occurrence!K2324&lt;=0,-1,IFERROR(MATCH(Occurrence!K2324,$D$4:$D$102,1),0))</f>
        <v/>
      </c>
      <c r="O2324" s="9">
        <f>IF(N2324&lt;0,0,IF(N2324=0,Occurrence!K2324*$I$11,IF(N2324&gt;=99,Occurrence!K2324*$I$12,INDEX($C$4:$C$102,N2324)+(Occurrence!K2324-INDEX($D$4:$D$102,N2324))/(INDEX($D$4:$D$102,N2324+1)-INDEX($D$4:$D$102,N2324))*(INDEX($C$4:$C$102,N2324+1)-INDEX($C$4:$C$102,N2324)))))</f>
        <v/>
      </c>
      <c r="P2324" s="12">
        <f>IFERROR(MATCH(Data!X2324,$F$4:$F$102,1),0)</f>
        <v/>
      </c>
      <c r="Q2324" s="9">
        <f>IF(P2324=0,Data!X2324+$I$13,IF(P2324&gt;=99,Data!X2324+$I$14,INDEX($E$4:$E$102,P2324)+(Data!X2324-INDEX($F$4:$F$102,P2324))/(INDEX($F$4:$F$102,P2324+1)-INDEX($F$4:$F$102,P2324))*(INDEX($E$4:$E$102,P2324+1)-INDEX($E$4:$E$102,P2324))))</f>
        <v/>
      </c>
      <c r="R2324" s="12">
        <f>IFERROR(MATCH(Data!Y2324,$F$4:$F$102,1),0)</f>
        <v/>
      </c>
      <c r="S2324" s="9">
        <f>IF(R2324=0,Data!Y2324+$I$13,IF(R2324&gt;=99,Data!Y2324+$I$14,INDEX($E$4:$E$102,R2324)+(Data!Y2324-INDEX($F$4:$F$102,R2324))/(INDEX($F$4:$F$102,R2324+1)-INDEX($F$4:$F$102,R2324))*(INDEX($E$4:$E$102,R2324+1)-INDEX($E$4:$E$102,R2324))))</f>
        <v/>
      </c>
    </row>
    <row r="2325">
      <c r="K2325" s="14">
        <f>Data!A2325</f>
        <v/>
      </c>
      <c r="L2325" s="12">
        <f>IF(Occurrence!J2325&lt;=0,-1,IFERROR(MATCH(Occurrence!J2325,$D$4:$D$102,1),0))</f>
        <v/>
      </c>
      <c r="M2325" s="9">
        <f>IF(L2325&lt;0,0,IF(L2325=0,Occurrence!J2325*$I$11,IF(L2325&gt;=99,Occurrence!J2325*$I$12,INDEX($C$4:$C$102,L2325)+(Occurrence!J2325-INDEX($D$4:$D$102,L2325))/(INDEX($D$4:$D$102,L2325+1)-INDEX($D$4:$D$102,L2325))*(INDEX($C$4:$C$102,L2325+1)-INDEX($C$4:$C$102,L2325)))))</f>
        <v/>
      </c>
      <c r="N2325" s="12">
        <f>IF(Occurrence!K2325&lt;=0,-1,IFERROR(MATCH(Occurrence!K2325,$D$4:$D$102,1),0))</f>
        <v/>
      </c>
      <c r="O2325" s="9">
        <f>IF(N2325&lt;0,0,IF(N2325=0,Occurrence!K2325*$I$11,IF(N2325&gt;=99,Occurrence!K2325*$I$12,INDEX($C$4:$C$102,N2325)+(Occurrence!K2325-INDEX($D$4:$D$102,N2325))/(INDEX($D$4:$D$102,N2325+1)-INDEX($D$4:$D$102,N2325))*(INDEX($C$4:$C$102,N2325+1)-INDEX($C$4:$C$102,N2325)))))</f>
        <v/>
      </c>
      <c r="P2325" s="12">
        <f>IFERROR(MATCH(Data!X2325,$F$4:$F$102,1),0)</f>
        <v/>
      </c>
      <c r="Q2325" s="9">
        <f>IF(P2325=0,Data!X2325+$I$13,IF(P2325&gt;=99,Data!X2325+$I$14,INDEX($E$4:$E$102,P2325)+(Data!X2325-INDEX($F$4:$F$102,P2325))/(INDEX($F$4:$F$102,P2325+1)-INDEX($F$4:$F$102,P2325))*(INDEX($E$4:$E$102,P2325+1)-INDEX($E$4:$E$102,P2325))))</f>
        <v/>
      </c>
      <c r="R2325" s="12">
        <f>IFERROR(MATCH(Data!Y2325,$F$4:$F$102,1),0)</f>
        <v/>
      </c>
      <c r="S2325" s="9">
        <f>IF(R2325=0,Data!Y2325+$I$13,IF(R2325&gt;=99,Data!Y2325+$I$14,INDEX($E$4:$E$102,R2325)+(Data!Y2325-INDEX($F$4:$F$102,R2325))/(INDEX($F$4:$F$102,R2325+1)-INDEX($F$4:$F$102,R2325))*(INDEX($E$4:$E$102,R2325+1)-INDEX($E$4:$E$102,R2325))))</f>
        <v/>
      </c>
    </row>
    <row r="2326">
      <c r="K2326" s="14">
        <f>Data!A2326</f>
        <v/>
      </c>
      <c r="L2326" s="12">
        <f>IF(Occurrence!J2326&lt;=0,-1,IFERROR(MATCH(Occurrence!J2326,$D$4:$D$102,1),0))</f>
        <v/>
      </c>
      <c r="M2326" s="9">
        <f>IF(L2326&lt;0,0,IF(L2326=0,Occurrence!J2326*$I$11,IF(L2326&gt;=99,Occurrence!J2326*$I$12,INDEX($C$4:$C$102,L2326)+(Occurrence!J2326-INDEX($D$4:$D$102,L2326))/(INDEX($D$4:$D$102,L2326+1)-INDEX($D$4:$D$102,L2326))*(INDEX($C$4:$C$102,L2326+1)-INDEX($C$4:$C$102,L2326)))))</f>
        <v/>
      </c>
      <c r="N2326" s="12">
        <f>IF(Occurrence!K2326&lt;=0,-1,IFERROR(MATCH(Occurrence!K2326,$D$4:$D$102,1),0))</f>
        <v/>
      </c>
      <c r="O2326" s="9">
        <f>IF(N2326&lt;0,0,IF(N2326=0,Occurrence!K2326*$I$11,IF(N2326&gt;=99,Occurrence!K2326*$I$12,INDEX($C$4:$C$102,N2326)+(Occurrence!K2326-INDEX($D$4:$D$102,N2326))/(INDEX($D$4:$D$102,N2326+1)-INDEX($D$4:$D$102,N2326))*(INDEX($C$4:$C$102,N2326+1)-INDEX($C$4:$C$102,N2326)))))</f>
        <v/>
      </c>
      <c r="P2326" s="12">
        <f>IFERROR(MATCH(Data!X2326,$F$4:$F$102,1),0)</f>
        <v/>
      </c>
      <c r="Q2326" s="9">
        <f>IF(P2326=0,Data!X2326+$I$13,IF(P2326&gt;=99,Data!X2326+$I$14,INDEX($E$4:$E$102,P2326)+(Data!X2326-INDEX($F$4:$F$102,P2326))/(INDEX($F$4:$F$102,P2326+1)-INDEX($F$4:$F$102,P2326))*(INDEX($E$4:$E$102,P2326+1)-INDEX($E$4:$E$102,P2326))))</f>
        <v/>
      </c>
      <c r="R2326" s="12">
        <f>IFERROR(MATCH(Data!Y2326,$F$4:$F$102,1),0)</f>
        <v/>
      </c>
      <c r="S2326" s="9">
        <f>IF(R2326=0,Data!Y2326+$I$13,IF(R2326&gt;=99,Data!Y2326+$I$14,INDEX($E$4:$E$102,R2326)+(Data!Y2326-INDEX($F$4:$F$102,R2326))/(INDEX($F$4:$F$102,R2326+1)-INDEX($F$4:$F$102,R2326))*(INDEX($E$4:$E$102,R2326+1)-INDEX($E$4:$E$102,R2326))))</f>
        <v/>
      </c>
    </row>
    <row r="2327">
      <c r="K2327" s="14">
        <f>Data!A2327</f>
        <v/>
      </c>
      <c r="L2327" s="12">
        <f>IF(Occurrence!J2327&lt;=0,-1,IFERROR(MATCH(Occurrence!J2327,$D$4:$D$102,1),0))</f>
        <v/>
      </c>
      <c r="M2327" s="9">
        <f>IF(L2327&lt;0,0,IF(L2327=0,Occurrence!J2327*$I$11,IF(L2327&gt;=99,Occurrence!J2327*$I$12,INDEX($C$4:$C$102,L2327)+(Occurrence!J2327-INDEX($D$4:$D$102,L2327))/(INDEX($D$4:$D$102,L2327+1)-INDEX($D$4:$D$102,L2327))*(INDEX($C$4:$C$102,L2327+1)-INDEX($C$4:$C$102,L2327)))))</f>
        <v/>
      </c>
      <c r="N2327" s="12">
        <f>IF(Occurrence!K2327&lt;=0,-1,IFERROR(MATCH(Occurrence!K2327,$D$4:$D$102,1),0))</f>
        <v/>
      </c>
      <c r="O2327" s="9">
        <f>IF(N2327&lt;0,0,IF(N2327=0,Occurrence!K2327*$I$11,IF(N2327&gt;=99,Occurrence!K2327*$I$12,INDEX($C$4:$C$102,N2327)+(Occurrence!K2327-INDEX($D$4:$D$102,N2327))/(INDEX($D$4:$D$102,N2327+1)-INDEX($D$4:$D$102,N2327))*(INDEX($C$4:$C$102,N2327+1)-INDEX($C$4:$C$102,N2327)))))</f>
        <v/>
      </c>
      <c r="P2327" s="12">
        <f>IFERROR(MATCH(Data!X2327,$F$4:$F$102,1),0)</f>
        <v/>
      </c>
      <c r="Q2327" s="9">
        <f>IF(P2327=0,Data!X2327+$I$13,IF(P2327&gt;=99,Data!X2327+$I$14,INDEX($E$4:$E$102,P2327)+(Data!X2327-INDEX($F$4:$F$102,P2327))/(INDEX($F$4:$F$102,P2327+1)-INDEX($F$4:$F$102,P2327))*(INDEX($E$4:$E$102,P2327+1)-INDEX($E$4:$E$102,P2327))))</f>
        <v/>
      </c>
      <c r="R2327" s="12">
        <f>IFERROR(MATCH(Data!Y2327,$F$4:$F$102,1),0)</f>
        <v/>
      </c>
      <c r="S2327" s="9">
        <f>IF(R2327=0,Data!Y2327+$I$13,IF(R2327&gt;=99,Data!Y2327+$I$14,INDEX($E$4:$E$102,R2327)+(Data!Y2327-INDEX($F$4:$F$102,R2327))/(INDEX($F$4:$F$102,R2327+1)-INDEX($F$4:$F$102,R2327))*(INDEX($E$4:$E$102,R2327+1)-INDEX($E$4:$E$102,R2327))))</f>
        <v/>
      </c>
    </row>
    <row r="2328">
      <c r="K2328" s="14">
        <f>Data!A2328</f>
        <v/>
      </c>
      <c r="L2328" s="12">
        <f>IF(Occurrence!J2328&lt;=0,-1,IFERROR(MATCH(Occurrence!J2328,$D$4:$D$102,1),0))</f>
        <v/>
      </c>
      <c r="M2328" s="9">
        <f>IF(L2328&lt;0,0,IF(L2328=0,Occurrence!J2328*$I$11,IF(L2328&gt;=99,Occurrence!J2328*$I$12,INDEX($C$4:$C$102,L2328)+(Occurrence!J2328-INDEX($D$4:$D$102,L2328))/(INDEX($D$4:$D$102,L2328+1)-INDEX($D$4:$D$102,L2328))*(INDEX($C$4:$C$102,L2328+1)-INDEX($C$4:$C$102,L2328)))))</f>
        <v/>
      </c>
      <c r="N2328" s="12">
        <f>IF(Occurrence!K2328&lt;=0,-1,IFERROR(MATCH(Occurrence!K2328,$D$4:$D$102,1),0))</f>
        <v/>
      </c>
      <c r="O2328" s="9">
        <f>IF(N2328&lt;0,0,IF(N2328=0,Occurrence!K2328*$I$11,IF(N2328&gt;=99,Occurrence!K2328*$I$12,INDEX($C$4:$C$102,N2328)+(Occurrence!K2328-INDEX($D$4:$D$102,N2328))/(INDEX($D$4:$D$102,N2328+1)-INDEX($D$4:$D$102,N2328))*(INDEX($C$4:$C$102,N2328+1)-INDEX($C$4:$C$102,N2328)))))</f>
        <v/>
      </c>
      <c r="P2328" s="12">
        <f>IFERROR(MATCH(Data!X2328,$F$4:$F$102,1),0)</f>
        <v/>
      </c>
      <c r="Q2328" s="9">
        <f>IF(P2328=0,Data!X2328+$I$13,IF(P2328&gt;=99,Data!X2328+$I$14,INDEX($E$4:$E$102,P2328)+(Data!X2328-INDEX($F$4:$F$102,P2328))/(INDEX($F$4:$F$102,P2328+1)-INDEX($F$4:$F$102,P2328))*(INDEX($E$4:$E$102,P2328+1)-INDEX($E$4:$E$102,P2328))))</f>
        <v/>
      </c>
      <c r="R2328" s="12">
        <f>IFERROR(MATCH(Data!Y2328,$F$4:$F$102,1),0)</f>
        <v/>
      </c>
      <c r="S2328" s="9">
        <f>IF(R2328=0,Data!Y2328+$I$13,IF(R2328&gt;=99,Data!Y2328+$I$14,INDEX($E$4:$E$102,R2328)+(Data!Y2328-INDEX($F$4:$F$102,R2328))/(INDEX($F$4:$F$102,R2328+1)-INDEX($F$4:$F$102,R2328))*(INDEX($E$4:$E$102,R2328+1)-INDEX($E$4:$E$102,R2328))))</f>
        <v/>
      </c>
    </row>
    <row r="2329">
      <c r="K2329" s="14">
        <f>Data!A2329</f>
        <v/>
      </c>
      <c r="L2329" s="12">
        <f>IF(Occurrence!J2329&lt;=0,-1,IFERROR(MATCH(Occurrence!J2329,$D$4:$D$102,1),0))</f>
        <v/>
      </c>
      <c r="M2329" s="9">
        <f>IF(L2329&lt;0,0,IF(L2329=0,Occurrence!J2329*$I$11,IF(L2329&gt;=99,Occurrence!J2329*$I$12,INDEX($C$4:$C$102,L2329)+(Occurrence!J2329-INDEX($D$4:$D$102,L2329))/(INDEX($D$4:$D$102,L2329+1)-INDEX($D$4:$D$102,L2329))*(INDEX($C$4:$C$102,L2329+1)-INDEX($C$4:$C$102,L2329)))))</f>
        <v/>
      </c>
      <c r="N2329" s="12">
        <f>IF(Occurrence!K2329&lt;=0,-1,IFERROR(MATCH(Occurrence!K2329,$D$4:$D$102,1),0))</f>
        <v/>
      </c>
      <c r="O2329" s="9">
        <f>IF(N2329&lt;0,0,IF(N2329=0,Occurrence!K2329*$I$11,IF(N2329&gt;=99,Occurrence!K2329*$I$12,INDEX($C$4:$C$102,N2329)+(Occurrence!K2329-INDEX($D$4:$D$102,N2329))/(INDEX($D$4:$D$102,N2329+1)-INDEX($D$4:$D$102,N2329))*(INDEX($C$4:$C$102,N2329+1)-INDEX($C$4:$C$102,N2329)))))</f>
        <v/>
      </c>
      <c r="P2329" s="12">
        <f>IFERROR(MATCH(Data!X2329,$F$4:$F$102,1),0)</f>
        <v/>
      </c>
      <c r="Q2329" s="9">
        <f>IF(P2329=0,Data!X2329+$I$13,IF(P2329&gt;=99,Data!X2329+$I$14,INDEX($E$4:$E$102,P2329)+(Data!X2329-INDEX($F$4:$F$102,P2329))/(INDEX($F$4:$F$102,P2329+1)-INDEX($F$4:$F$102,P2329))*(INDEX($E$4:$E$102,P2329+1)-INDEX($E$4:$E$102,P2329))))</f>
        <v/>
      </c>
      <c r="R2329" s="12">
        <f>IFERROR(MATCH(Data!Y2329,$F$4:$F$102,1),0)</f>
        <v/>
      </c>
      <c r="S2329" s="9">
        <f>IF(R2329=0,Data!Y2329+$I$13,IF(R2329&gt;=99,Data!Y2329+$I$14,INDEX($E$4:$E$102,R2329)+(Data!Y2329-INDEX($F$4:$F$102,R2329))/(INDEX($F$4:$F$102,R2329+1)-INDEX($F$4:$F$102,R2329))*(INDEX($E$4:$E$102,R2329+1)-INDEX($E$4:$E$102,R2329))))</f>
        <v/>
      </c>
    </row>
    <row r="2330">
      <c r="K2330" s="14">
        <f>Data!A2330</f>
        <v/>
      </c>
      <c r="L2330" s="12">
        <f>IF(Occurrence!J2330&lt;=0,-1,IFERROR(MATCH(Occurrence!J2330,$D$4:$D$102,1),0))</f>
        <v/>
      </c>
      <c r="M2330" s="9">
        <f>IF(L2330&lt;0,0,IF(L2330=0,Occurrence!J2330*$I$11,IF(L2330&gt;=99,Occurrence!J2330*$I$12,INDEX($C$4:$C$102,L2330)+(Occurrence!J2330-INDEX($D$4:$D$102,L2330))/(INDEX($D$4:$D$102,L2330+1)-INDEX($D$4:$D$102,L2330))*(INDEX($C$4:$C$102,L2330+1)-INDEX($C$4:$C$102,L2330)))))</f>
        <v/>
      </c>
      <c r="N2330" s="12">
        <f>IF(Occurrence!K2330&lt;=0,-1,IFERROR(MATCH(Occurrence!K2330,$D$4:$D$102,1),0))</f>
        <v/>
      </c>
      <c r="O2330" s="9">
        <f>IF(N2330&lt;0,0,IF(N2330=0,Occurrence!K2330*$I$11,IF(N2330&gt;=99,Occurrence!K2330*$I$12,INDEX($C$4:$C$102,N2330)+(Occurrence!K2330-INDEX($D$4:$D$102,N2330))/(INDEX($D$4:$D$102,N2330+1)-INDEX($D$4:$D$102,N2330))*(INDEX($C$4:$C$102,N2330+1)-INDEX($C$4:$C$102,N2330)))))</f>
        <v/>
      </c>
      <c r="P2330" s="12">
        <f>IFERROR(MATCH(Data!X2330,$F$4:$F$102,1),0)</f>
        <v/>
      </c>
      <c r="Q2330" s="9">
        <f>IF(P2330=0,Data!X2330+$I$13,IF(P2330&gt;=99,Data!X2330+$I$14,INDEX($E$4:$E$102,P2330)+(Data!X2330-INDEX($F$4:$F$102,P2330))/(INDEX($F$4:$F$102,P2330+1)-INDEX($F$4:$F$102,P2330))*(INDEX($E$4:$E$102,P2330+1)-INDEX($E$4:$E$102,P2330))))</f>
        <v/>
      </c>
      <c r="R2330" s="12">
        <f>IFERROR(MATCH(Data!Y2330,$F$4:$F$102,1),0)</f>
        <v/>
      </c>
      <c r="S2330" s="9">
        <f>IF(R2330=0,Data!Y2330+$I$13,IF(R2330&gt;=99,Data!Y2330+$I$14,INDEX($E$4:$E$102,R2330)+(Data!Y2330-INDEX($F$4:$F$102,R2330))/(INDEX($F$4:$F$102,R2330+1)-INDEX($F$4:$F$102,R2330))*(INDEX($E$4:$E$102,R2330+1)-INDEX($E$4:$E$102,R2330))))</f>
        <v/>
      </c>
    </row>
    <row r="2331">
      <c r="K2331" s="14">
        <f>Data!A2331</f>
        <v/>
      </c>
      <c r="L2331" s="12">
        <f>IF(Occurrence!J2331&lt;=0,-1,IFERROR(MATCH(Occurrence!J2331,$D$4:$D$102,1),0))</f>
        <v/>
      </c>
      <c r="M2331" s="9">
        <f>IF(L2331&lt;0,0,IF(L2331=0,Occurrence!J2331*$I$11,IF(L2331&gt;=99,Occurrence!J2331*$I$12,INDEX($C$4:$C$102,L2331)+(Occurrence!J2331-INDEX($D$4:$D$102,L2331))/(INDEX($D$4:$D$102,L2331+1)-INDEX($D$4:$D$102,L2331))*(INDEX($C$4:$C$102,L2331+1)-INDEX($C$4:$C$102,L2331)))))</f>
        <v/>
      </c>
      <c r="N2331" s="12">
        <f>IF(Occurrence!K2331&lt;=0,-1,IFERROR(MATCH(Occurrence!K2331,$D$4:$D$102,1),0))</f>
        <v/>
      </c>
      <c r="O2331" s="9">
        <f>IF(N2331&lt;0,0,IF(N2331=0,Occurrence!K2331*$I$11,IF(N2331&gt;=99,Occurrence!K2331*$I$12,INDEX($C$4:$C$102,N2331)+(Occurrence!K2331-INDEX($D$4:$D$102,N2331))/(INDEX($D$4:$D$102,N2331+1)-INDEX($D$4:$D$102,N2331))*(INDEX($C$4:$C$102,N2331+1)-INDEX($C$4:$C$102,N2331)))))</f>
        <v/>
      </c>
      <c r="P2331" s="12">
        <f>IFERROR(MATCH(Data!X2331,$F$4:$F$102,1),0)</f>
        <v/>
      </c>
      <c r="Q2331" s="9">
        <f>IF(P2331=0,Data!X2331+$I$13,IF(P2331&gt;=99,Data!X2331+$I$14,INDEX($E$4:$E$102,P2331)+(Data!X2331-INDEX($F$4:$F$102,P2331))/(INDEX($F$4:$F$102,P2331+1)-INDEX($F$4:$F$102,P2331))*(INDEX($E$4:$E$102,P2331+1)-INDEX($E$4:$E$102,P2331))))</f>
        <v/>
      </c>
      <c r="R2331" s="12">
        <f>IFERROR(MATCH(Data!Y2331,$F$4:$F$102,1),0)</f>
        <v/>
      </c>
      <c r="S2331" s="9">
        <f>IF(R2331=0,Data!Y2331+$I$13,IF(R2331&gt;=99,Data!Y2331+$I$14,INDEX($E$4:$E$102,R2331)+(Data!Y2331-INDEX($F$4:$F$102,R2331))/(INDEX($F$4:$F$102,R2331+1)-INDEX($F$4:$F$102,R2331))*(INDEX($E$4:$E$102,R2331+1)-INDEX($E$4:$E$102,R2331))))</f>
        <v/>
      </c>
    </row>
    <row r="2332">
      <c r="K2332" s="14">
        <f>Data!A2332</f>
        <v/>
      </c>
      <c r="L2332" s="12">
        <f>IF(Occurrence!J2332&lt;=0,-1,IFERROR(MATCH(Occurrence!J2332,$D$4:$D$102,1),0))</f>
        <v/>
      </c>
      <c r="M2332" s="9">
        <f>IF(L2332&lt;0,0,IF(L2332=0,Occurrence!J2332*$I$11,IF(L2332&gt;=99,Occurrence!J2332*$I$12,INDEX($C$4:$C$102,L2332)+(Occurrence!J2332-INDEX($D$4:$D$102,L2332))/(INDEX($D$4:$D$102,L2332+1)-INDEX($D$4:$D$102,L2332))*(INDEX($C$4:$C$102,L2332+1)-INDEX($C$4:$C$102,L2332)))))</f>
        <v/>
      </c>
      <c r="N2332" s="12">
        <f>IF(Occurrence!K2332&lt;=0,-1,IFERROR(MATCH(Occurrence!K2332,$D$4:$D$102,1),0))</f>
        <v/>
      </c>
      <c r="O2332" s="9">
        <f>IF(N2332&lt;0,0,IF(N2332=0,Occurrence!K2332*$I$11,IF(N2332&gt;=99,Occurrence!K2332*$I$12,INDEX($C$4:$C$102,N2332)+(Occurrence!K2332-INDEX($D$4:$D$102,N2332))/(INDEX($D$4:$D$102,N2332+1)-INDEX($D$4:$D$102,N2332))*(INDEX($C$4:$C$102,N2332+1)-INDEX($C$4:$C$102,N2332)))))</f>
        <v/>
      </c>
      <c r="P2332" s="12">
        <f>IFERROR(MATCH(Data!X2332,$F$4:$F$102,1),0)</f>
        <v/>
      </c>
      <c r="Q2332" s="9">
        <f>IF(P2332=0,Data!X2332+$I$13,IF(P2332&gt;=99,Data!X2332+$I$14,INDEX($E$4:$E$102,P2332)+(Data!X2332-INDEX($F$4:$F$102,P2332))/(INDEX($F$4:$F$102,P2332+1)-INDEX($F$4:$F$102,P2332))*(INDEX($E$4:$E$102,P2332+1)-INDEX($E$4:$E$102,P2332))))</f>
        <v/>
      </c>
      <c r="R2332" s="12">
        <f>IFERROR(MATCH(Data!Y2332,$F$4:$F$102,1),0)</f>
        <v/>
      </c>
      <c r="S2332" s="9">
        <f>IF(R2332=0,Data!Y2332+$I$13,IF(R2332&gt;=99,Data!Y2332+$I$14,INDEX($E$4:$E$102,R2332)+(Data!Y2332-INDEX($F$4:$F$102,R2332))/(INDEX($F$4:$F$102,R2332+1)-INDEX($F$4:$F$102,R2332))*(INDEX($E$4:$E$102,R2332+1)-INDEX($E$4:$E$102,R2332))))</f>
        <v/>
      </c>
    </row>
    <row r="2333">
      <c r="K2333" s="14">
        <f>Data!A2333</f>
        <v/>
      </c>
      <c r="L2333" s="12">
        <f>IF(Occurrence!J2333&lt;=0,-1,IFERROR(MATCH(Occurrence!J2333,$D$4:$D$102,1),0))</f>
        <v/>
      </c>
      <c r="M2333" s="9">
        <f>IF(L2333&lt;0,0,IF(L2333=0,Occurrence!J2333*$I$11,IF(L2333&gt;=99,Occurrence!J2333*$I$12,INDEX($C$4:$C$102,L2333)+(Occurrence!J2333-INDEX($D$4:$D$102,L2333))/(INDEX($D$4:$D$102,L2333+1)-INDEX($D$4:$D$102,L2333))*(INDEX($C$4:$C$102,L2333+1)-INDEX($C$4:$C$102,L2333)))))</f>
        <v/>
      </c>
      <c r="N2333" s="12">
        <f>IF(Occurrence!K2333&lt;=0,-1,IFERROR(MATCH(Occurrence!K2333,$D$4:$D$102,1),0))</f>
        <v/>
      </c>
      <c r="O2333" s="9">
        <f>IF(N2333&lt;0,0,IF(N2333=0,Occurrence!K2333*$I$11,IF(N2333&gt;=99,Occurrence!K2333*$I$12,INDEX($C$4:$C$102,N2333)+(Occurrence!K2333-INDEX($D$4:$D$102,N2333))/(INDEX($D$4:$D$102,N2333+1)-INDEX($D$4:$D$102,N2333))*(INDEX($C$4:$C$102,N2333+1)-INDEX($C$4:$C$102,N2333)))))</f>
        <v/>
      </c>
      <c r="P2333" s="12">
        <f>IFERROR(MATCH(Data!X2333,$F$4:$F$102,1),0)</f>
        <v/>
      </c>
      <c r="Q2333" s="9">
        <f>IF(P2333=0,Data!X2333+$I$13,IF(P2333&gt;=99,Data!X2333+$I$14,INDEX($E$4:$E$102,P2333)+(Data!X2333-INDEX($F$4:$F$102,P2333))/(INDEX($F$4:$F$102,P2333+1)-INDEX($F$4:$F$102,P2333))*(INDEX($E$4:$E$102,P2333+1)-INDEX($E$4:$E$102,P2333))))</f>
        <v/>
      </c>
      <c r="R2333" s="12">
        <f>IFERROR(MATCH(Data!Y2333,$F$4:$F$102,1),0)</f>
        <v/>
      </c>
      <c r="S2333" s="9">
        <f>IF(R2333=0,Data!Y2333+$I$13,IF(R2333&gt;=99,Data!Y2333+$I$14,INDEX($E$4:$E$102,R2333)+(Data!Y2333-INDEX($F$4:$F$102,R2333))/(INDEX($F$4:$F$102,R2333+1)-INDEX($F$4:$F$102,R2333))*(INDEX($E$4:$E$102,R2333+1)-INDEX($E$4:$E$102,R2333))))</f>
        <v/>
      </c>
    </row>
    <row r="2334">
      <c r="K2334" s="14">
        <f>Data!A2334</f>
        <v/>
      </c>
      <c r="L2334" s="12">
        <f>IF(Occurrence!J2334&lt;=0,-1,IFERROR(MATCH(Occurrence!J2334,$D$4:$D$102,1),0))</f>
        <v/>
      </c>
      <c r="M2334" s="9">
        <f>IF(L2334&lt;0,0,IF(L2334=0,Occurrence!J2334*$I$11,IF(L2334&gt;=99,Occurrence!J2334*$I$12,INDEX($C$4:$C$102,L2334)+(Occurrence!J2334-INDEX($D$4:$D$102,L2334))/(INDEX($D$4:$D$102,L2334+1)-INDEX($D$4:$D$102,L2334))*(INDEX($C$4:$C$102,L2334+1)-INDEX($C$4:$C$102,L2334)))))</f>
        <v/>
      </c>
      <c r="N2334" s="12">
        <f>IF(Occurrence!K2334&lt;=0,-1,IFERROR(MATCH(Occurrence!K2334,$D$4:$D$102,1),0))</f>
        <v/>
      </c>
      <c r="O2334" s="9">
        <f>IF(N2334&lt;0,0,IF(N2334=0,Occurrence!K2334*$I$11,IF(N2334&gt;=99,Occurrence!K2334*$I$12,INDEX($C$4:$C$102,N2334)+(Occurrence!K2334-INDEX($D$4:$D$102,N2334))/(INDEX($D$4:$D$102,N2334+1)-INDEX($D$4:$D$102,N2334))*(INDEX($C$4:$C$102,N2334+1)-INDEX($C$4:$C$102,N2334)))))</f>
        <v/>
      </c>
      <c r="P2334" s="12">
        <f>IFERROR(MATCH(Data!X2334,$F$4:$F$102,1),0)</f>
        <v/>
      </c>
      <c r="Q2334" s="9">
        <f>IF(P2334=0,Data!X2334+$I$13,IF(P2334&gt;=99,Data!X2334+$I$14,INDEX($E$4:$E$102,P2334)+(Data!X2334-INDEX($F$4:$F$102,P2334))/(INDEX($F$4:$F$102,P2334+1)-INDEX($F$4:$F$102,P2334))*(INDEX($E$4:$E$102,P2334+1)-INDEX($E$4:$E$102,P2334))))</f>
        <v/>
      </c>
      <c r="R2334" s="12">
        <f>IFERROR(MATCH(Data!Y2334,$F$4:$F$102,1),0)</f>
        <v/>
      </c>
      <c r="S2334" s="9">
        <f>IF(R2334=0,Data!Y2334+$I$13,IF(R2334&gt;=99,Data!Y2334+$I$14,INDEX($E$4:$E$102,R2334)+(Data!Y2334-INDEX($F$4:$F$102,R2334))/(INDEX($F$4:$F$102,R2334+1)-INDEX($F$4:$F$102,R2334))*(INDEX($E$4:$E$102,R2334+1)-INDEX($E$4:$E$102,R2334))))</f>
        <v/>
      </c>
    </row>
    <row r="2335">
      <c r="K2335" s="14">
        <f>Data!A2335</f>
        <v/>
      </c>
      <c r="L2335" s="12">
        <f>IF(Occurrence!J2335&lt;=0,-1,IFERROR(MATCH(Occurrence!J2335,$D$4:$D$102,1),0))</f>
        <v/>
      </c>
      <c r="M2335" s="9">
        <f>IF(L2335&lt;0,0,IF(L2335=0,Occurrence!J2335*$I$11,IF(L2335&gt;=99,Occurrence!J2335*$I$12,INDEX($C$4:$C$102,L2335)+(Occurrence!J2335-INDEX($D$4:$D$102,L2335))/(INDEX($D$4:$D$102,L2335+1)-INDEX($D$4:$D$102,L2335))*(INDEX($C$4:$C$102,L2335+1)-INDEX($C$4:$C$102,L2335)))))</f>
        <v/>
      </c>
      <c r="N2335" s="12">
        <f>IF(Occurrence!K2335&lt;=0,-1,IFERROR(MATCH(Occurrence!K2335,$D$4:$D$102,1),0))</f>
        <v/>
      </c>
      <c r="O2335" s="9">
        <f>IF(N2335&lt;0,0,IF(N2335=0,Occurrence!K2335*$I$11,IF(N2335&gt;=99,Occurrence!K2335*$I$12,INDEX($C$4:$C$102,N2335)+(Occurrence!K2335-INDEX($D$4:$D$102,N2335))/(INDEX($D$4:$D$102,N2335+1)-INDEX($D$4:$D$102,N2335))*(INDEX($C$4:$C$102,N2335+1)-INDEX($C$4:$C$102,N2335)))))</f>
        <v/>
      </c>
      <c r="P2335" s="12">
        <f>IFERROR(MATCH(Data!X2335,$F$4:$F$102,1),0)</f>
        <v/>
      </c>
      <c r="Q2335" s="9">
        <f>IF(P2335=0,Data!X2335+$I$13,IF(P2335&gt;=99,Data!X2335+$I$14,INDEX($E$4:$E$102,P2335)+(Data!X2335-INDEX($F$4:$F$102,P2335))/(INDEX($F$4:$F$102,P2335+1)-INDEX($F$4:$F$102,P2335))*(INDEX($E$4:$E$102,P2335+1)-INDEX($E$4:$E$102,P2335))))</f>
        <v/>
      </c>
      <c r="R2335" s="12">
        <f>IFERROR(MATCH(Data!Y2335,$F$4:$F$102,1),0)</f>
        <v/>
      </c>
      <c r="S2335" s="9">
        <f>IF(R2335=0,Data!Y2335+$I$13,IF(R2335&gt;=99,Data!Y2335+$I$14,INDEX($E$4:$E$102,R2335)+(Data!Y2335-INDEX($F$4:$F$102,R2335))/(INDEX($F$4:$F$102,R2335+1)-INDEX($F$4:$F$102,R2335))*(INDEX($E$4:$E$102,R2335+1)-INDEX($E$4:$E$102,R2335))))</f>
        <v/>
      </c>
    </row>
    <row r="2336">
      <c r="K2336" s="14">
        <f>Data!A2336</f>
        <v/>
      </c>
      <c r="L2336" s="12">
        <f>IF(Occurrence!J2336&lt;=0,-1,IFERROR(MATCH(Occurrence!J2336,$D$4:$D$102,1),0))</f>
        <v/>
      </c>
      <c r="M2336" s="9">
        <f>IF(L2336&lt;0,0,IF(L2336=0,Occurrence!J2336*$I$11,IF(L2336&gt;=99,Occurrence!J2336*$I$12,INDEX($C$4:$C$102,L2336)+(Occurrence!J2336-INDEX($D$4:$D$102,L2336))/(INDEX($D$4:$D$102,L2336+1)-INDEX($D$4:$D$102,L2336))*(INDEX($C$4:$C$102,L2336+1)-INDEX($C$4:$C$102,L2336)))))</f>
        <v/>
      </c>
      <c r="N2336" s="12">
        <f>IF(Occurrence!K2336&lt;=0,-1,IFERROR(MATCH(Occurrence!K2336,$D$4:$D$102,1),0))</f>
        <v/>
      </c>
      <c r="O2336" s="9">
        <f>IF(N2336&lt;0,0,IF(N2336=0,Occurrence!K2336*$I$11,IF(N2336&gt;=99,Occurrence!K2336*$I$12,INDEX($C$4:$C$102,N2336)+(Occurrence!K2336-INDEX($D$4:$D$102,N2336))/(INDEX($D$4:$D$102,N2336+1)-INDEX($D$4:$D$102,N2336))*(INDEX($C$4:$C$102,N2336+1)-INDEX($C$4:$C$102,N2336)))))</f>
        <v/>
      </c>
      <c r="P2336" s="12">
        <f>IFERROR(MATCH(Data!X2336,$F$4:$F$102,1),0)</f>
        <v/>
      </c>
      <c r="Q2336" s="9">
        <f>IF(P2336=0,Data!X2336+$I$13,IF(P2336&gt;=99,Data!X2336+$I$14,INDEX($E$4:$E$102,P2336)+(Data!X2336-INDEX($F$4:$F$102,P2336))/(INDEX($F$4:$F$102,P2336+1)-INDEX($F$4:$F$102,P2336))*(INDEX($E$4:$E$102,P2336+1)-INDEX($E$4:$E$102,P2336))))</f>
        <v/>
      </c>
      <c r="R2336" s="12">
        <f>IFERROR(MATCH(Data!Y2336,$F$4:$F$102,1),0)</f>
        <v/>
      </c>
      <c r="S2336" s="9">
        <f>IF(R2336=0,Data!Y2336+$I$13,IF(R2336&gt;=99,Data!Y2336+$I$14,INDEX($E$4:$E$102,R2336)+(Data!Y2336-INDEX($F$4:$F$102,R2336))/(INDEX($F$4:$F$102,R2336+1)-INDEX($F$4:$F$102,R2336))*(INDEX($E$4:$E$102,R2336+1)-INDEX($E$4:$E$102,R2336))))</f>
        <v/>
      </c>
    </row>
    <row r="2337">
      <c r="K2337" s="14">
        <f>Data!A2337</f>
        <v/>
      </c>
      <c r="L2337" s="12">
        <f>IF(Occurrence!J2337&lt;=0,-1,IFERROR(MATCH(Occurrence!J2337,$D$4:$D$102,1),0))</f>
        <v/>
      </c>
      <c r="M2337" s="9">
        <f>IF(L2337&lt;0,0,IF(L2337=0,Occurrence!J2337*$I$11,IF(L2337&gt;=99,Occurrence!J2337*$I$12,INDEX($C$4:$C$102,L2337)+(Occurrence!J2337-INDEX($D$4:$D$102,L2337))/(INDEX($D$4:$D$102,L2337+1)-INDEX($D$4:$D$102,L2337))*(INDEX($C$4:$C$102,L2337+1)-INDEX($C$4:$C$102,L2337)))))</f>
        <v/>
      </c>
      <c r="N2337" s="12">
        <f>IF(Occurrence!K2337&lt;=0,-1,IFERROR(MATCH(Occurrence!K2337,$D$4:$D$102,1),0))</f>
        <v/>
      </c>
      <c r="O2337" s="9">
        <f>IF(N2337&lt;0,0,IF(N2337=0,Occurrence!K2337*$I$11,IF(N2337&gt;=99,Occurrence!K2337*$I$12,INDEX($C$4:$C$102,N2337)+(Occurrence!K2337-INDEX($D$4:$D$102,N2337))/(INDEX($D$4:$D$102,N2337+1)-INDEX($D$4:$D$102,N2337))*(INDEX($C$4:$C$102,N2337+1)-INDEX($C$4:$C$102,N2337)))))</f>
        <v/>
      </c>
      <c r="P2337" s="12">
        <f>IFERROR(MATCH(Data!X2337,$F$4:$F$102,1),0)</f>
        <v/>
      </c>
      <c r="Q2337" s="9">
        <f>IF(P2337=0,Data!X2337+$I$13,IF(P2337&gt;=99,Data!X2337+$I$14,INDEX($E$4:$E$102,P2337)+(Data!X2337-INDEX($F$4:$F$102,P2337))/(INDEX($F$4:$F$102,P2337+1)-INDEX($F$4:$F$102,P2337))*(INDEX($E$4:$E$102,P2337+1)-INDEX($E$4:$E$102,P2337))))</f>
        <v/>
      </c>
      <c r="R2337" s="12">
        <f>IFERROR(MATCH(Data!Y2337,$F$4:$F$102,1),0)</f>
        <v/>
      </c>
      <c r="S2337" s="9">
        <f>IF(R2337=0,Data!Y2337+$I$13,IF(R2337&gt;=99,Data!Y2337+$I$14,INDEX($E$4:$E$102,R2337)+(Data!Y2337-INDEX($F$4:$F$102,R2337))/(INDEX($F$4:$F$102,R2337+1)-INDEX($F$4:$F$102,R2337))*(INDEX($E$4:$E$102,R2337+1)-INDEX($E$4:$E$102,R2337))))</f>
        <v/>
      </c>
    </row>
    <row r="2338">
      <c r="K2338" s="14">
        <f>Data!A2338</f>
        <v/>
      </c>
      <c r="L2338" s="12">
        <f>IF(Occurrence!J2338&lt;=0,-1,IFERROR(MATCH(Occurrence!J2338,$D$4:$D$102,1),0))</f>
        <v/>
      </c>
      <c r="M2338" s="9">
        <f>IF(L2338&lt;0,0,IF(L2338=0,Occurrence!J2338*$I$11,IF(L2338&gt;=99,Occurrence!J2338*$I$12,INDEX($C$4:$C$102,L2338)+(Occurrence!J2338-INDEX($D$4:$D$102,L2338))/(INDEX($D$4:$D$102,L2338+1)-INDEX($D$4:$D$102,L2338))*(INDEX($C$4:$C$102,L2338+1)-INDEX($C$4:$C$102,L2338)))))</f>
        <v/>
      </c>
      <c r="N2338" s="12">
        <f>IF(Occurrence!K2338&lt;=0,-1,IFERROR(MATCH(Occurrence!K2338,$D$4:$D$102,1),0))</f>
        <v/>
      </c>
      <c r="O2338" s="9">
        <f>IF(N2338&lt;0,0,IF(N2338=0,Occurrence!K2338*$I$11,IF(N2338&gt;=99,Occurrence!K2338*$I$12,INDEX($C$4:$C$102,N2338)+(Occurrence!K2338-INDEX($D$4:$D$102,N2338))/(INDEX($D$4:$D$102,N2338+1)-INDEX($D$4:$D$102,N2338))*(INDEX($C$4:$C$102,N2338+1)-INDEX($C$4:$C$102,N2338)))))</f>
        <v/>
      </c>
      <c r="P2338" s="12">
        <f>IFERROR(MATCH(Data!X2338,$F$4:$F$102,1),0)</f>
        <v/>
      </c>
      <c r="Q2338" s="9">
        <f>IF(P2338=0,Data!X2338+$I$13,IF(P2338&gt;=99,Data!X2338+$I$14,INDEX($E$4:$E$102,P2338)+(Data!X2338-INDEX($F$4:$F$102,P2338))/(INDEX($F$4:$F$102,P2338+1)-INDEX($F$4:$F$102,P2338))*(INDEX($E$4:$E$102,P2338+1)-INDEX($E$4:$E$102,P2338))))</f>
        <v/>
      </c>
      <c r="R2338" s="12">
        <f>IFERROR(MATCH(Data!Y2338,$F$4:$F$102,1),0)</f>
        <v/>
      </c>
      <c r="S2338" s="9">
        <f>IF(R2338=0,Data!Y2338+$I$13,IF(R2338&gt;=99,Data!Y2338+$I$14,INDEX($E$4:$E$102,R2338)+(Data!Y2338-INDEX($F$4:$F$102,R2338))/(INDEX($F$4:$F$102,R2338+1)-INDEX($F$4:$F$102,R2338))*(INDEX($E$4:$E$102,R2338+1)-INDEX($E$4:$E$102,R2338))))</f>
        <v/>
      </c>
    </row>
    <row r="2339">
      <c r="K2339" s="14">
        <f>Data!A2339</f>
        <v/>
      </c>
      <c r="L2339" s="12">
        <f>IF(Occurrence!J2339&lt;=0,-1,IFERROR(MATCH(Occurrence!J2339,$D$4:$D$102,1),0))</f>
        <v/>
      </c>
      <c r="M2339" s="9">
        <f>IF(L2339&lt;0,0,IF(L2339=0,Occurrence!J2339*$I$11,IF(L2339&gt;=99,Occurrence!J2339*$I$12,INDEX($C$4:$C$102,L2339)+(Occurrence!J2339-INDEX($D$4:$D$102,L2339))/(INDEX($D$4:$D$102,L2339+1)-INDEX($D$4:$D$102,L2339))*(INDEX($C$4:$C$102,L2339+1)-INDEX($C$4:$C$102,L2339)))))</f>
        <v/>
      </c>
      <c r="N2339" s="12">
        <f>IF(Occurrence!K2339&lt;=0,-1,IFERROR(MATCH(Occurrence!K2339,$D$4:$D$102,1),0))</f>
        <v/>
      </c>
      <c r="O2339" s="9">
        <f>IF(N2339&lt;0,0,IF(N2339=0,Occurrence!K2339*$I$11,IF(N2339&gt;=99,Occurrence!K2339*$I$12,INDEX($C$4:$C$102,N2339)+(Occurrence!K2339-INDEX($D$4:$D$102,N2339))/(INDEX($D$4:$D$102,N2339+1)-INDEX($D$4:$D$102,N2339))*(INDEX($C$4:$C$102,N2339+1)-INDEX($C$4:$C$102,N2339)))))</f>
        <v/>
      </c>
      <c r="P2339" s="12">
        <f>IFERROR(MATCH(Data!X2339,$F$4:$F$102,1),0)</f>
        <v/>
      </c>
      <c r="Q2339" s="9">
        <f>IF(P2339=0,Data!X2339+$I$13,IF(P2339&gt;=99,Data!X2339+$I$14,INDEX($E$4:$E$102,P2339)+(Data!X2339-INDEX($F$4:$F$102,P2339))/(INDEX($F$4:$F$102,P2339+1)-INDEX($F$4:$F$102,P2339))*(INDEX($E$4:$E$102,P2339+1)-INDEX($E$4:$E$102,P2339))))</f>
        <v/>
      </c>
      <c r="R2339" s="12">
        <f>IFERROR(MATCH(Data!Y2339,$F$4:$F$102,1),0)</f>
        <v/>
      </c>
      <c r="S2339" s="9">
        <f>IF(R2339=0,Data!Y2339+$I$13,IF(R2339&gt;=99,Data!Y2339+$I$14,INDEX($E$4:$E$102,R2339)+(Data!Y2339-INDEX($F$4:$F$102,R2339))/(INDEX($F$4:$F$102,R2339+1)-INDEX($F$4:$F$102,R2339))*(INDEX($E$4:$E$102,R2339+1)-INDEX($E$4:$E$102,R2339))))</f>
        <v/>
      </c>
    </row>
    <row r="2340">
      <c r="K2340" s="14">
        <f>Data!A2340</f>
        <v/>
      </c>
      <c r="L2340" s="12">
        <f>IF(Occurrence!J2340&lt;=0,-1,IFERROR(MATCH(Occurrence!J2340,$D$4:$D$102,1),0))</f>
        <v/>
      </c>
      <c r="M2340" s="9">
        <f>IF(L2340&lt;0,0,IF(L2340=0,Occurrence!J2340*$I$11,IF(L2340&gt;=99,Occurrence!J2340*$I$12,INDEX($C$4:$C$102,L2340)+(Occurrence!J2340-INDEX($D$4:$D$102,L2340))/(INDEX($D$4:$D$102,L2340+1)-INDEX($D$4:$D$102,L2340))*(INDEX($C$4:$C$102,L2340+1)-INDEX($C$4:$C$102,L2340)))))</f>
        <v/>
      </c>
      <c r="N2340" s="12">
        <f>IF(Occurrence!K2340&lt;=0,-1,IFERROR(MATCH(Occurrence!K2340,$D$4:$D$102,1),0))</f>
        <v/>
      </c>
      <c r="O2340" s="9">
        <f>IF(N2340&lt;0,0,IF(N2340=0,Occurrence!K2340*$I$11,IF(N2340&gt;=99,Occurrence!K2340*$I$12,INDEX($C$4:$C$102,N2340)+(Occurrence!K2340-INDEX($D$4:$D$102,N2340))/(INDEX($D$4:$D$102,N2340+1)-INDEX($D$4:$D$102,N2340))*(INDEX($C$4:$C$102,N2340+1)-INDEX($C$4:$C$102,N2340)))))</f>
        <v/>
      </c>
      <c r="P2340" s="12">
        <f>IFERROR(MATCH(Data!X2340,$F$4:$F$102,1),0)</f>
        <v/>
      </c>
      <c r="Q2340" s="9">
        <f>IF(P2340=0,Data!X2340+$I$13,IF(P2340&gt;=99,Data!X2340+$I$14,INDEX($E$4:$E$102,P2340)+(Data!X2340-INDEX($F$4:$F$102,P2340))/(INDEX($F$4:$F$102,P2340+1)-INDEX($F$4:$F$102,P2340))*(INDEX($E$4:$E$102,P2340+1)-INDEX($E$4:$E$102,P2340))))</f>
        <v/>
      </c>
      <c r="R2340" s="12">
        <f>IFERROR(MATCH(Data!Y2340,$F$4:$F$102,1),0)</f>
        <v/>
      </c>
      <c r="S2340" s="9">
        <f>IF(R2340=0,Data!Y2340+$I$13,IF(R2340&gt;=99,Data!Y2340+$I$14,INDEX($E$4:$E$102,R2340)+(Data!Y2340-INDEX($F$4:$F$102,R2340))/(INDEX($F$4:$F$102,R2340+1)-INDEX($F$4:$F$102,R2340))*(INDEX($E$4:$E$102,R2340+1)-INDEX($E$4:$E$102,R2340))))</f>
        <v/>
      </c>
    </row>
    <row r="2341">
      <c r="K2341" s="14">
        <f>Data!A2341</f>
        <v/>
      </c>
      <c r="L2341" s="12">
        <f>IF(Occurrence!J2341&lt;=0,-1,IFERROR(MATCH(Occurrence!J2341,$D$4:$D$102,1),0))</f>
        <v/>
      </c>
      <c r="M2341" s="9">
        <f>IF(L2341&lt;0,0,IF(L2341=0,Occurrence!J2341*$I$11,IF(L2341&gt;=99,Occurrence!J2341*$I$12,INDEX($C$4:$C$102,L2341)+(Occurrence!J2341-INDEX($D$4:$D$102,L2341))/(INDEX($D$4:$D$102,L2341+1)-INDEX($D$4:$D$102,L2341))*(INDEX($C$4:$C$102,L2341+1)-INDEX($C$4:$C$102,L2341)))))</f>
        <v/>
      </c>
      <c r="N2341" s="12">
        <f>IF(Occurrence!K2341&lt;=0,-1,IFERROR(MATCH(Occurrence!K2341,$D$4:$D$102,1),0))</f>
        <v/>
      </c>
      <c r="O2341" s="9">
        <f>IF(N2341&lt;0,0,IF(N2341=0,Occurrence!K2341*$I$11,IF(N2341&gt;=99,Occurrence!K2341*$I$12,INDEX($C$4:$C$102,N2341)+(Occurrence!K2341-INDEX($D$4:$D$102,N2341))/(INDEX($D$4:$D$102,N2341+1)-INDEX($D$4:$D$102,N2341))*(INDEX($C$4:$C$102,N2341+1)-INDEX($C$4:$C$102,N2341)))))</f>
        <v/>
      </c>
      <c r="P2341" s="12">
        <f>IFERROR(MATCH(Data!X2341,$F$4:$F$102,1),0)</f>
        <v/>
      </c>
      <c r="Q2341" s="9">
        <f>IF(P2341=0,Data!X2341+$I$13,IF(P2341&gt;=99,Data!X2341+$I$14,INDEX($E$4:$E$102,P2341)+(Data!X2341-INDEX($F$4:$F$102,P2341))/(INDEX($F$4:$F$102,P2341+1)-INDEX($F$4:$F$102,P2341))*(INDEX($E$4:$E$102,P2341+1)-INDEX($E$4:$E$102,P2341))))</f>
        <v/>
      </c>
      <c r="R2341" s="12">
        <f>IFERROR(MATCH(Data!Y2341,$F$4:$F$102,1),0)</f>
        <v/>
      </c>
      <c r="S2341" s="9">
        <f>IF(R2341=0,Data!Y2341+$I$13,IF(R2341&gt;=99,Data!Y2341+$I$14,INDEX($E$4:$E$102,R2341)+(Data!Y2341-INDEX($F$4:$F$102,R2341))/(INDEX($F$4:$F$102,R2341+1)-INDEX($F$4:$F$102,R2341))*(INDEX($E$4:$E$102,R2341+1)-INDEX($E$4:$E$102,R2341))))</f>
        <v/>
      </c>
    </row>
    <row r="2342">
      <c r="K2342" s="14">
        <f>Data!A2342</f>
        <v/>
      </c>
      <c r="L2342" s="12">
        <f>IF(Occurrence!J2342&lt;=0,-1,IFERROR(MATCH(Occurrence!J2342,$D$4:$D$102,1),0))</f>
        <v/>
      </c>
      <c r="M2342" s="9">
        <f>IF(L2342&lt;0,0,IF(L2342=0,Occurrence!J2342*$I$11,IF(L2342&gt;=99,Occurrence!J2342*$I$12,INDEX($C$4:$C$102,L2342)+(Occurrence!J2342-INDEX($D$4:$D$102,L2342))/(INDEX($D$4:$D$102,L2342+1)-INDEX($D$4:$D$102,L2342))*(INDEX($C$4:$C$102,L2342+1)-INDEX($C$4:$C$102,L2342)))))</f>
        <v/>
      </c>
      <c r="N2342" s="12">
        <f>IF(Occurrence!K2342&lt;=0,-1,IFERROR(MATCH(Occurrence!K2342,$D$4:$D$102,1),0))</f>
        <v/>
      </c>
      <c r="O2342" s="9">
        <f>IF(N2342&lt;0,0,IF(N2342=0,Occurrence!K2342*$I$11,IF(N2342&gt;=99,Occurrence!K2342*$I$12,INDEX($C$4:$C$102,N2342)+(Occurrence!K2342-INDEX($D$4:$D$102,N2342))/(INDEX($D$4:$D$102,N2342+1)-INDEX($D$4:$D$102,N2342))*(INDEX($C$4:$C$102,N2342+1)-INDEX($C$4:$C$102,N2342)))))</f>
        <v/>
      </c>
      <c r="P2342" s="12">
        <f>IFERROR(MATCH(Data!X2342,$F$4:$F$102,1),0)</f>
        <v/>
      </c>
      <c r="Q2342" s="9">
        <f>IF(P2342=0,Data!X2342+$I$13,IF(P2342&gt;=99,Data!X2342+$I$14,INDEX($E$4:$E$102,P2342)+(Data!X2342-INDEX($F$4:$F$102,P2342))/(INDEX($F$4:$F$102,P2342+1)-INDEX($F$4:$F$102,P2342))*(INDEX($E$4:$E$102,P2342+1)-INDEX($E$4:$E$102,P2342))))</f>
        <v/>
      </c>
      <c r="R2342" s="12">
        <f>IFERROR(MATCH(Data!Y2342,$F$4:$F$102,1),0)</f>
        <v/>
      </c>
      <c r="S2342" s="9">
        <f>IF(R2342=0,Data!Y2342+$I$13,IF(R2342&gt;=99,Data!Y2342+$I$14,INDEX($E$4:$E$102,R2342)+(Data!Y2342-INDEX($F$4:$F$102,R2342))/(INDEX($F$4:$F$102,R2342+1)-INDEX($F$4:$F$102,R2342))*(INDEX($E$4:$E$102,R2342+1)-INDEX($E$4:$E$102,R2342))))</f>
        <v/>
      </c>
    </row>
    <row r="2343">
      <c r="K2343" s="14">
        <f>Data!A2343</f>
        <v/>
      </c>
      <c r="L2343" s="12">
        <f>IF(Occurrence!J2343&lt;=0,-1,IFERROR(MATCH(Occurrence!J2343,$D$4:$D$102,1),0))</f>
        <v/>
      </c>
      <c r="M2343" s="9">
        <f>IF(L2343&lt;0,0,IF(L2343=0,Occurrence!J2343*$I$11,IF(L2343&gt;=99,Occurrence!J2343*$I$12,INDEX($C$4:$C$102,L2343)+(Occurrence!J2343-INDEX($D$4:$D$102,L2343))/(INDEX($D$4:$D$102,L2343+1)-INDEX($D$4:$D$102,L2343))*(INDEX($C$4:$C$102,L2343+1)-INDEX($C$4:$C$102,L2343)))))</f>
        <v/>
      </c>
      <c r="N2343" s="12">
        <f>IF(Occurrence!K2343&lt;=0,-1,IFERROR(MATCH(Occurrence!K2343,$D$4:$D$102,1),0))</f>
        <v/>
      </c>
      <c r="O2343" s="9">
        <f>IF(N2343&lt;0,0,IF(N2343=0,Occurrence!K2343*$I$11,IF(N2343&gt;=99,Occurrence!K2343*$I$12,INDEX($C$4:$C$102,N2343)+(Occurrence!K2343-INDEX($D$4:$D$102,N2343))/(INDEX($D$4:$D$102,N2343+1)-INDEX($D$4:$D$102,N2343))*(INDEX($C$4:$C$102,N2343+1)-INDEX($C$4:$C$102,N2343)))))</f>
        <v/>
      </c>
      <c r="P2343" s="12">
        <f>IFERROR(MATCH(Data!X2343,$F$4:$F$102,1),0)</f>
        <v/>
      </c>
      <c r="Q2343" s="9">
        <f>IF(P2343=0,Data!X2343+$I$13,IF(P2343&gt;=99,Data!X2343+$I$14,INDEX($E$4:$E$102,P2343)+(Data!X2343-INDEX($F$4:$F$102,P2343))/(INDEX($F$4:$F$102,P2343+1)-INDEX($F$4:$F$102,P2343))*(INDEX($E$4:$E$102,P2343+1)-INDEX($E$4:$E$102,P2343))))</f>
        <v/>
      </c>
      <c r="R2343" s="12">
        <f>IFERROR(MATCH(Data!Y2343,$F$4:$F$102,1),0)</f>
        <v/>
      </c>
      <c r="S2343" s="9">
        <f>IF(R2343=0,Data!Y2343+$I$13,IF(R2343&gt;=99,Data!Y2343+$I$14,INDEX($E$4:$E$102,R2343)+(Data!Y2343-INDEX($F$4:$F$102,R2343))/(INDEX($F$4:$F$102,R2343+1)-INDEX($F$4:$F$102,R2343))*(INDEX($E$4:$E$102,R2343+1)-INDEX($E$4:$E$102,R2343))))</f>
        <v/>
      </c>
    </row>
    <row r="2344">
      <c r="K2344" s="14">
        <f>Data!A2344</f>
        <v/>
      </c>
      <c r="L2344" s="12">
        <f>IF(Occurrence!J2344&lt;=0,-1,IFERROR(MATCH(Occurrence!J2344,$D$4:$D$102,1),0))</f>
        <v/>
      </c>
      <c r="M2344" s="9">
        <f>IF(L2344&lt;0,0,IF(L2344=0,Occurrence!J2344*$I$11,IF(L2344&gt;=99,Occurrence!J2344*$I$12,INDEX($C$4:$C$102,L2344)+(Occurrence!J2344-INDEX($D$4:$D$102,L2344))/(INDEX($D$4:$D$102,L2344+1)-INDEX($D$4:$D$102,L2344))*(INDEX($C$4:$C$102,L2344+1)-INDEX($C$4:$C$102,L2344)))))</f>
        <v/>
      </c>
      <c r="N2344" s="12">
        <f>IF(Occurrence!K2344&lt;=0,-1,IFERROR(MATCH(Occurrence!K2344,$D$4:$D$102,1),0))</f>
        <v/>
      </c>
      <c r="O2344" s="9">
        <f>IF(N2344&lt;0,0,IF(N2344=0,Occurrence!K2344*$I$11,IF(N2344&gt;=99,Occurrence!K2344*$I$12,INDEX($C$4:$C$102,N2344)+(Occurrence!K2344-INDEX($D$4:$D$102,N2344))/(INDEX($D$4:$D$102,N2344+1)-INDEX($D$4:$D$102,N2344))*(INDEX($C$4:$C$102,N2344+1)-INDEX($C$4:$C$102,N2344)))))</f>
        <v/>
      </c>
      <c r="P2344" s="12">
        <f>IFERROR(MATCH(Data!X2344,$F$4:$F$102,1),0)</f>
        <v/>
      </c>
      <c r="Q2344" s="9">
        <f>IF(P2344=0,Data!X2344+$I$13,IF(P2344&gt;=99,Data!X2344+$I$14,INDEX($E$4:$E$102,P2344)+(Data!X2344-INDEX($F$4:$F$102,P2344))/(INDEX($F$4:$F$102,P2344+1)-INDEX($F$4:$F$102,P2344))*(INDEX($E$4:$E$102,P2344+1)-INDEX($E$4:$E$102,P2344))))</f>
        <v/>
      </c>
      <c r="R2344" s="12">
        <f>IFERROR(MATCH(Data!Y2344,$F$4:$F$102,1),0)</f>
        <v/>
      </c>
      <c r="S2344" s="9">
        <f>IF(R2344=0,Data!Y2344+$I$13,IF(R2344&gt;=99,Data!Y2344+$I$14,INDEX($E$4:$E$102,R2344)+(Data!Y2344-INDEX($F$4:$F$102,R2344))/(INDEX($F$4:$F$102,R2344+1)-INDEX($F$4:$F$102,R2344))*(INDEX($E$4:$E$102,R2344+1)-INDEX($E$4:$E$102,R2344))))</f>
        <v/>
      </c>
    </row>
    <row r="2345">
      <c r="K2345" s="14">
        <f>Data!A2345</f>
        <v/>
      </c>
      <c r="L2345" s="12">
        <f>IF(Occurrence!J2345&lt;=0,-1,IFERROR(MATCH(Occurrence!J2345,$D$4:$D$102,1),0))</f>
        <v/>
      </c>
      <c r="M2345" s="9">
        <f>IF(L2345&lt;0,0,IF(L2345=0,Occurrence!J2345*$I$11,IF(L2345&gt;=99,Occurrence!J2345*$I$12,INDEX($C$4:$C$102,L2345)+(Occurrence!J2345-INDEX($D$4:$D$102,L2345))/(INDEX($D$4:$D$102,L2345+1)-INDEX($D$4:$D$102,L2345))*(INDEX($C$4:$C$102,L2345+1)-INDEX($C$4:$C$102,L2345)))))</f>
        <v/>
      </c>
      <c r="N2345" s="12">
        <f>IF(Occurrence!K2345&lt;=0,-1,IFERROR(MATCH(Occurrence!K2345,$D$4:$D$102,1),0))</f>
        <v/>
      </c>
      <c r="O2345" s="9">
        <f>IF(N2345&lt;0,0,IF(N2345=0,Occurrence!K2345*$I$11,IF(N2345&gt;=99,Occurrence!K2345*$I$12,INDEX($C$4:$C$102,N2345)+(Occurrence!K2345-INDEX($D$4:$D$102,N2345))/(INDEX($D$4:$D$102,N2345+1)-INDEX($D$4:$D$102,N2345))*(INDEX($C$4:$C$102,N2345+1)-INDEX($C$4:$C$102,N2345)))))</f>
        <v/>
      </c>
      <c r="P2345" s="12">
        <f>IFERROR(MATCH(Data!X2345,$F$4:$F$102,1),0)</f>
        <v/>
      </c>
      <c r="Q2345" s="9">
        <f>IF(P2345=0,Data!X2345+$I$13,IF(P2345&gt;=99,Data!X2345+$I$14,INDEX($E$4:$E$102,P2345)+(Data!X2345-INDEX($F$4:$F$102,P2345))/(INDEX($F$4:$F$102,P2345+1)-INDEX($F$4:$F$102,P2345))*(INDEX($E$4:$E$102,P2345+1)-INDEX($E$4:$E$102,P2345))))</f>
        <v/>
      </c>
      <c r="R2345" s="12">
        <f>IFERROR(MATCH(Data!Y2345,$F$4:$F$102,1),0)</f>
        <v/>
      </c>
      <c r="S2345" s="9">
        <f>IF(R2345=0,Data!Y2345+$I$13,IF(R2345&gt;=99,Data!Y2345+$I$14,INDEX($E$4:$E$102,R2345)+(Data!Y2345-INDEX($F$4:$F$102,R2345))/(INDEX($F$4:$F$102,R2345+1)-INDEX($F$4:$F$102,R2345))*(INDEX($E$4:$E$102,R2345+1)-INDEX($E$4:$E$102,R2345))))</f>
        <v/>
      </c>
    </row>
    <row r="2346">
      <c r="K2346" s="14">
        <f>Data!A2346</f>
        <v/>
      </c>
      <c r="L2346" s="12">
        <f>IF(Occurrence!J2346&lt;=0,-1,IFERROR(MATCH(Occurrence!J2346,$D$4:$D$102,1),0))</f>
        <v/>
      </c>
      <c r="M2346" s="9">
        <f>IF(L2346&lt;0,0,IF(L2346=0,Occurrence!J2346*$I$11,IF(L2346&gt;=99,Occurrence!J2346*$I$12,INDEX($C$4:$C$102,L2346)+(Occurrence!J2346-INDEX($D$4:$D$102,L2346))/(INDEX($D$4:$D$102,L2346+1)-INDEX($D$4:$D$102,L2346))*(INDEX($C$4:$C$102,L2346+1)-INDEX($C$4:$C$102,L2346)))))</f>
        <v/>
      </c>
      <c r="N2346" s="12">
        <f>IF(Occurrence!K2346&lt;=0,-1,IFERROR(MATCH(Occurrence!K2346,$D$4:$D$102,1),0))</f>
        <v/>
      </c>
      <c r="O2346" s="9">
        <f>IF(N2346&lt;0,0,IF(N2346=0,Occurrence!K2346*$I$11,IF(N2346&gt;=99,Occurrence!K2346*$I$12,INDEX($C$4:$C$102,N2346)+(Occurrence!K2346-INDEX($D$4:$D$102,N2346))/(INDEX($D$4:$D$102,N2346+1)-INDEX($D$4:$D$102,N2346))*(INDEX($C$4:$C$102,N2346+1)-INDEX($C$4:$C$102,N2346)))))</f>
        <v/>
      </c>
      <c r="P2346" s="12">
        <f>IFERROR(MATCH(Data!X2346,$F$4:$F$102,1),0)</f>
        <v/>
      </c>
      <c r="Q2346" s="9">
        <f>IF(P2346=0,Data!X2346+$I$13,IF(P2346&gt;=99,Data!X2346+$I$14,INDEX($E$4:$E$102,P2346)+(Data!X2346-INDEX($F$4:$F$102,P2346))/(INDEX($F$4:$F$102,P2346+1)-INDEX($F$4:$F$102,P2346))*(INDEX($E$4:$E$102,P2346+1)-INDEX($E$4:$E$102,P2346))))</f>
        <v/>
      </c>
      <c r="R2346" s="12">
        <f>IFERROR(MATCH(Data!Y2346,$F$4:$F$102,1),0)</f>
        <v/>
      </c>
      <c r="S2346" s="9">
        <f>IF(R2346=0,Data!Y2346+$I$13,IF(R2346&gt;=99,Data!Y2346+$I$14,INDEX($E$4:$E$102,R2346)+(Data!Y2346-INDEX($F$4:$F$102,R2346))/(INDEX($F$4:$F$102,R2346+1)-INDEX($F$4:$F$102,R2346))*(INDEX($E$4:$E$102,R2346+1)-INDEX($E$4:$E$102,R2346))))</f>
        <v/>
      </c>
    </row>
    <row r="2347">
      <c r="K2347" s="14">
        <f>Data!A2347</f>
        <v/>
      </c>
      <c r="L2347" s="12">
        <f>IF(Occurrence!J2347&lt;=0,-1,IFERROR(MATCH(Occurrence!J2347,$D$4:$D$102,1),0))</f>
        <v/>
      </c>
      <c r="M2347" s="9">
        <f>IF(L2347&lt;0,0,IF(L2347=0,Occurrence!J2347*$I$11,IF(L2347&gt;=99,Occurrence!J2347*$I$12,INDEX($C$4:$C$102,L2347)+(Occurrence!J2347-INDEX($D$4:$D$102,L2347))/(INDEX($D$4:$D$102,L2347+1)-INDEX($D$4:$D$102,L2347))*(INDEX($C$4:$C$102,L2347+1)-INDEX($C$4:$C$102,L2347)))))</f>
        <v/>
      </c>
      <c r="N2347" s="12">
        <f>IF(Occurrence!K2347&lt;=0,-1,IFERROR(MATCH(Occurrence!K2347,$D$4:$D$102,1),0))</f>
        <v/>
      </c>
      <c r="O2347" s="9">
        <f>IF(N2347&lt;0,0,IF(N2347=0,Occurrence!K2347*$I$11,IF(N2347&gt;=99,Occurrence!K2347*$I$12,INDEX($C$4:$C$102,N2347)+(Occurrence!K2347-INDEX($D$4:$D$102,N2347))/(INDEX($D$4:$D$102,N2347+1)-INDEX($D$4:$D$102,N2347))*(INDEX($C$4:$C$102,N2347+1)-INDEX($C$4:$C$102,N2347)))))</f>
        <v/>
      </c>
      <c r="P2347" s="12">
        <f>IFERROR(MATCH(Data!X2347,$F$4:$F$102,1),0)</f>
        <v/>
      </c>
      <c r="Q2347" s="9">
        <f>IF(P2347=0,Data!X2347+$I$13,IF(P2347&gt;=99,Data!X2347+$I$14,INDEX($E$4:$E$102,P2347)+(Data!X2347-INDEX($F$4:$F$102,P2347))/(INDEX($F$4:$F$102,P2347+1)-INDEX($F$4:$F$102,P2347))*(INDEX($E$4:$E$102,P2347+1)-INDEX($E$4:$E$102,P2347))))</f>
        <v/>
      </c>
      <c r="R2347" s="12">
        <f>IFERROR(MATCH(Data!Y2347,$F$4:$F$102,1),0)</f>
        <v/>
      </c>
      <c r="S2347" s="9">
        <f>IF(R2347=0,Data!Y2347+$I$13,IF(R2347&gt;=99,Data!Y2347+$I$14,INDEX($E$4:$E$102,R2347)+(Data!Y2347-INDEX($F$4:$F$102,R2347))/(INDEX($F$4:$F$102,R2347+1)-INDEX($F$4:$F$102,R2347))*(INDEX($E$4:$E$102,R2347+1)-INDEX($E$4:$E$102,R2347))))</f>
        <v/>
      </c>
    </row>
    <row r="2348">
      <c r="K2348" s="14">
        <f>Data!A2348</f>
        <v/>
      </c>
      <c r="L2348" s="12">
        <f>IF(Occurrence!J2348&lt;=0,-1,IFERROR(MATCH(Occurrence!J2348,$D$4:$D$102,1),0))</f>
        <v/>
      </c>
      <c r="M2348" s="9">
        <f>IF(L2348&lt;0,0,IF(L2348=0,Occurrence!J2348*$I$11,IF(L2348&gt;=99,Occurrence!J2348*$I$12,INDEX($C$4:$C$102,L2348)+(Occurrence!J2348-INDEX($D$4:$D$102,L2348))/(INDEX($D$4:$D$102,L2348+1)-INDEX($D$4:$D$102,L2348))*(INDEX($C$4:$C$102,L2348+1)-INDEX($C$4:$C$102,L2348)))))</f>
        <v/>
      </c>
      <c r="N2348" s="12">
        <f>IF(Occurrence!K2348&lt;=0,-1,IFERROR(MATCH(Occurrence!K2348,$D$4:$D$102,1),0))</f>
        <v/>
      </c>
      <c r="O2348" s="9">
        <f>IF(N2348&lt;0,0,IF(N2348=0,Occurrence!K2348*$I$11,IF(N2348&gt;=99,Occurrence!K2348*$I$12,INDEX($C$4:$C$102,N2348)+(Occurrence!K2348-INDEX($D$4:$D$102,N2348))/(INDEX($D$4:$D$102,N2348+1)-INDEX($D$4:$D$102,N2348))*(INDEX($C$4:$C$102,N2348+1)-INDEX($C$4:$C$102,N2348)))))</f>
        <v/>
      </c>
      <c r="P2348" s="12">
        <f>IFERROR(MATCH(Data!X2348,$F$4:$F$102,1),0)</f>
        <v/>
      </c>
      <c r="Q2348" s="9">
        <f>IF(P2348=0,Data!X2348+$I$13,IF(P2348&gt;=99,Data!X2348+$I$14,INDEX($E$4:$E$102,P2348)+(Data!X2348-INDEX($F$4:$F$102,P2348))/(INDEX($F$4:$F$102,P2348+1)-INDEX($F$4:$F$102,P2348))*(INDEX($E$4:$E$102,P2348+1)-INDEX($E$4:$E$102,P2348))))</f>
        <v/>
      </c>
      <c r="R2348" s="12">
        <f>IFERROR(MATCH(Data!Y2348,$F$4:$F$102,1),0)</f>
        <v/>
      </c>
      <c r="S2348" s="9">
        <f>IF(R2348=0,Data!Y2348+$I$13,IF(R2348&gt;=99,Data!Y2348+$I$14,INDEX($E$4:$E$102,R2348)+(Data!Y2348-INDEX($F$4:$F$102,R2348))/(INDEX($F$4:$F$102,R2348+1)-INDEX($F$4:$F$102,R2348))*(INDEX($E$4:$E$102,R2348+1)-INDEX($E$4:$E$102,R2348))))</f>
        <v/>
      </c>
    </row>
    <row r="2349">
      <c r="K2349" s="14">
        <f>Data!A2349</f>
        <v/>
      </c>
      <c r="L2349" s="12">
        <f>IF(Occurrence!J2349&lt;=0,-1,IFERROR(MATCH(Occurrence!J2349,$D$4:$D$102,1),0))</f>
        <v/>
      </c>
      <c r="M2349" s="9">
        <f>IF(L2349&lt;0,0,IF(L2349=0,Occurrence!J2349*$I$11,IF(L2349&gt;=99,Occurrence!J2349*$I$12,INDEX($C$4:$C$102,L2349)+(Occurrence!J2349-INDEX($D$4:$D$102,L2349))/(INDEX($D$4:$D$102,L2349+1)-INDEX($D$4:$D$102,L2349))*(INDEX($C$4:$C$102,L2349+1)-INDEX($C$4:$C$102,L2349)))))</f>
        <v/>
      </c>
      <c r="N2349" s="12">
        <f>IF(Occurrence!K2349&lt;=0,-1,IFERROR(MATCH(Occurrence!K2349,$D$4:$D$102,1),0))</f>
        <v/>
      </c>
      <c r="O2349" s="9">
        <f>IF(N2349&lt;0,0,IF(N2349=0,Occurrence!K2349*$I$11,IF(N2349&gt;=99,Occurrence!K2349*$I$12,INDEX($C$4:$C$102,N2349)+(Occurrence!K2349-INDEX($D$4:$D$102,N2349))/(INDEX($D$4:$D$102,N2349+1)-INDEX($D$4:$D$102,N2349))*(INDEX($C$4:$C$102,N2349+1)-INDEX($C$4:$C$102,N2349)))))</f>
        <v/>
      </c>
      <c r="P2349" s="12">
        <f>IFERROR(MATCH(Data!X2349,$F$4:$F$102,1),0)</f>
        <v/>
      </c>
      <c r="Q2349" s="9">
        <f>IF(P2349=0,Data!X2349+$I$13,IF(P2349&gt;=99,Data!X2349+$I$14,INDEX($E$4:$E$102,P2349)+(Data!X2349-INDEX($F$4:$F$102,P2349))/(INDEX($F$4:$F$102,P2349+1)-INDEX($F$4:$F$102,P2349))*(INDEX($E$4:$E$102,P2349+1)-INDEX($E$4:$E$102,P2349))))</f>
        <v/>
      </c>
      <c r="R2349" s="12">
        <f>IFERROR(MATCH(Data!Y2349,$F$4:$F$102,1),0)</f>
        <v/>
      </c>
      <c r="S2349" s="9">
        <f>IF(R2349=0,Data!Y2349+$I$13,IF(R2349&gt;=99,Data!Y2349+$I$14,INDEX($E$4:$E$102,R2349)+(Data!Y2349-INDEX($F$4:$F$102,R2349))/(INDEX($F$4:$F$102,R2349+1)-INDEX($F$4:$F$102,R2349))*(INDEX($E$4:$E$102,R2349+1)-INDEX($E$4:$E$102,R2349))))</f>
        <v/>
      </c>
    </row>
    <row r="2350">
      <c r="K2350" s="14">
        <f>Data!A2350</f>
        <v/>
      </c>
      <c r="L2350" s="12">
        <f>IF(Occurrence!J2350&lt;=0,-1,IFERROR(MATCH(Occurrence!J2350,$D$4:$D$102,1),0))</f>
        <v/>
      </c>
      <c r="M2350" s="9">
        <f>IF(L2350&lt;0,0,IF(L2350=0,Occurrence!J2350*$I$11,IF(L2350&gt;=99,Occurrence!J2350*$I$12,INDEX($C$4:$C$102,L2350)+(Occurrence!J2350-INDEX($D$4:$D$102,L2350))/(INDEX($D$4:$D$102,L2350+1)-INDEX($D$4:$D$102,L2350))*(INDEX($C$4:$C$102,L2350+1)-INDEX($C$4:$C$102,L2350)))))</f>
        <v/>
      </c>
      <c r="N2350" s="12">
        <f>IF(Occurrence!K2350&lt;=0,-1,IFERROR(MATCH(Occurrence!K2350,$D$4:$D$102,1),0))</f>
        <v/>
      </c>
      <c r="O2350" s="9">
        <f>IF(N2350&lt;0,0,IF(N2350=0,Occurrence!K2350*$I$11,IF(N2350&gt;=99,Occurrence!K2350*$I$12,INDEX($C$4:$C$102,N2350)+(Occurrence!K2350-INDEX($D$4:$D$102,N2350))/(INDEX($D$4:$D$102,N2350+1)-INDEX($D$4:$D$102,N2350))*(INDEX($C$4:$C$102,N2350+1)-INDEX($C$4:$C$102,N2350)))))</f>
        <v/>
      </c>
      <c r="P2350" s="12">
        <f>IFERROR(MATCH(Data!X2350,$F$4:$F$102,1),0)</f>
        <v/>
      </c>
      <c r="Q2350" s="9">
        <f>IF(P2350=0,Data!X2350+$I$13,IF(P2350&gt;=99,Data!X2350+$I$14,INDEX($E$4:$E$102,P2350)+(Data!X2350-INDEX($F$4:$F$102,P2350))/(INDEX($F$4:$F$102,P2350+1)-INDEX($F$4:$F$102,P2350))*(INDEX($E$4:$E$102,P2350+1)-INDEX($E$4:$E$102,P2350))))</f>
        <v/>
      </c>
      <c r="R2350" s="12">
        <f>IFERROR(MATCH(Data!Y2350,$F$4:$F$102,1),0)</f>
        <v/>
      </c>
      <c r="S2350" s="9">
        <f>IF(R2350=0,Data!Y2350+$I$13,IF(R2350&gt;=99,Data!Y2350+$I$14,INDEX($E$4:$E$102,R2350)+(Data!Y2350-INDEX($F$4:$F$102,R2350))/(INDEX($F$4:$F$102,R2350+1)-INDEX($F$4:$F$102,R2350))*(INDEX($E$4:$E$102,R2350+1)-INDEX($E$4:$E$102,R2350))))</f>
        <v/>
      </c>
    </row>
    <row r="2351">
      <c r="K2351" s="14">
        <f>Data!A2351</f>
        <v/>
      </c>
      <c r="L2351" s="12">
        <f>IF(Occurrence!J2351&lt;=0,-1,IFERROR(MATCH(Occurrence!J2351,$D$4:$D$102,1),0))</f>
        <v/>
      </c>
      <c r="M2351" s="9">
        <f>IF(L2351&lt;0,0,IF(L2351=0,Occurrence!J2351*$I$11,IF(L2351&gt;=99,Occurrence!J2351*$I$12,INDEX($C$4:$C$102,L2351)+(Occurrence!J2351-INDEX($D$4:$D$102,L2351))/(INDEX($D$4:$D$102,L2351+1)-INDEX($D$4:$D$102,L2351))*(INDEX($C$4:$C$102,L2351+1)-INDEX($C$4:$C$102,L2351)))))</f>
        <v/>
      </c>
      <c r="N2351" s="12">
        <f>IF(Occurrence!K2351&lt;=0,-1,IFERROR(MATCH(Occurrence!K2351,$D$4:$D$102,1),0))</f>
        <v/>
      </c>
      <c r="O2351" s="9">
        <f>IF(N2351&lt;0,0,IF(N2351=0,Occurrence!K2351*$I$11,IF(N2351&gt;=99,Occurrence!K2351*$I$12,INDEX($C$4:$C$102,N2351)+(Occurrence!K2351-INDEX($D$4:$D$102,N2351))/(INDEX($D$4:$D$102,N2351+1)-INDEX($D$4:$D$102,N2351))*(INDEX($C$4:$C$102,N2351+1)-INDEX($C$4:$C$102,N2351)))))</f>
        <v/>
      </c>
      <c r="P2351" s="12">
        <f>IFERROR(MATCH(Data!X2351,$F$4:$F$102,1),0)</f>
        <v/>
      </c>
      <c r="Q2351" s="9">
        <f>IF(P2351=0,Data!X2351+$I$13,IF(P2351&gt;=99,Data!X2351+$I$14,INDEX($E$4:$E$102,P2351)+(Data!X2351-INDEX($F$4:$F$102,P2351))/(INDEX($F$4:$F$102,P2351+1)-INDEX($F$4:$F$102,P2351))*(INDEX($E$4:$E$102,P2351+1)-INDEX($E$4:$E$102,P2351))))</f>
        <v/>
      </c>
      <c r="R2351" s="12">
        <f>IFERROR(MATCH(Data!Y2351,$F$4:$F$102,1),0)</f>
        <v/>
      </c>
      <c r="S2351" s="9">
        <f>IF(R2351=0,Data!Y2351+$I$13,IF(R2351&gt;=99,Data!Y2351+$I$14,INDEX($E$4:$E$102,R2351)+(Data!Y2351-INDEX($F$4:$F$102,R2351))/(INDEX($F$4:$F$102,R2351+1)-INDEX($F$4:$F$102,R2351))*(INDEX($E$4:$E$102,R2351+1)-INDEX($E$4:$E$102,R2351))))</f>
        <v/>
      </c>
    </row>
    <row r="2352">
      <c r="K2352" s="14">
        <f>Data!A2352</f>
        <v/>
      </c>
      <c r="L2352" s="12">
        <f>IF(Occurrence!J2352&lt;=0,-1,IFERROR(MATCH(Occurrence!J2352,$D$4:$D$102,1),0))</f>
        <v/>
      </c>
      <c r="M2352" s="9">
        <f>IF(L2352&lt;0,0,IF(L2352=0,Occurrence!J2352*$I$11,IF(L2352&gt;=99,Occurrence!J2352*$I$12,INDEX($C$4:$C$102,L2352)+(Occurrence!J2352-INDEX($D$4:$D$102,L2352))/(INDEX($D$4:$D$102,L2352+1)-INDEX($D$4:$D$102,L2352))*(INDEX($C$4:$C$102,L2352+1)-INDEX($C$4:$C$102,L2352)))))</f>
        <v/>
      </c>
      <c r="N2352" s="12">
        <f>IF(Occurrence!K2352&lt;=0,-1,IFERROR(MATCH(Occurrence!K2352,$D$4:$D$102,1),0))</f>
        <v/>
      </c>
      <c r="O2352" s="9">
        <f>IF(N2352&lt;0,0,IF(N2352=0,Occurrence!K2352*$I$11,IF(N2352&gt;=99,Occurrence!K2352*$I$12,INDEX($C$4:$C$102,N2352)+(Occurrence!K2352-INDEX($D$4:$D$102,N2352))/(INDEX($D$4:$D$102,N2352+1)-INDEX($D$4:$D$102,N2352))*(INDEX($C$4:$C$102,N2352+1)-INDEX($C$4:$C$102,N2352)))))</f>
        <v/>
      </c>
      <c r="P2352" s="12">
        <f>IFERROR(MATCH(Data!X2352,$F$4:$F$102,1),0)</f>
        <v/>
      </c>
      <c r="Q2352" s="9">
        <f>IF(P2352=0,Data!X2352+$I$13,IF(P2352&gt;=99,Data!X2352+$I$14,INDEX($E$4:$E$102,P2352)+(Data!X2352-INDEX($F$4:$F$102,P2352))/(INDEX($F$4:$F$102,P2352+1)-INDEX($F$4:$F$102,P2352))*(INDEX($E$4:$E$102,P2352+1)-INDEX($E$4:$E$102,P2352))))</f>
        <v/>
      </c>
      <c r="R2352" s="12">
        <f>IFERROR(MATCH(Data!Y2352,$F$4:$F$102,1),0)</f>
        <v/>
      </c>
      <c r="S2352" s="9">
        <f>IF(R2352=0,Data!Y2352+$I$13,IF(R2352&gt;=99,Data!Y2352+$I$14,INDEX($E$4:$E$102,R2352)+(Data!Y2352-INDEX($F$4:$F$102,R2352))/(INDEX($F$4:$F$102,R2352+1)-INDEX($F$4:$F$102,R2352))*(INDEX($E$4:$E$102,R2352+1)-INDEX($E$4:$E$102,R2352))))</f>
        <v/>
      </c>
    </row>
    <row r="2353">
      <c r="K2353" s="14">
        <f>Data!A2353</f>
        <v/>
      </c>
      <c r="L2353" s="12">
        <f>IF(Occurrence!J2353&lt;=0,-1,IFERROR(MATCH(Occurrence!J2353,$D$4:$D$102,1),0))</f>
        <v/>
      </c>
      <c r="M2353" s="9">
        <f>IF(L2353&lt;0,0,IF(L2353=0,Occurrence!J2353*$I$11,IF(L2353&gt;=99,Occurrence!J2353*$I$12,INDEX($C$4:$C$102,L2353)+(Occurrence!J2353-INDEX($D$4:$D$102,L2353))/(INDEX($D$4:$D$102,L2353+1)-INDEX($D$4:$D$102,L2353))*(INDEX($C$4:$C$102,L2353+1)-INDEX($C$4:$C$102,L2353)))))</f>
        <v/>
      </c>
      <c r="N2353" s="12">
        <f>IF(Occurrence!K2353&lt;=0,-1,IFERROR(MATCH(Occurrence!K2353,$D$4:$D$102,1),0))</f>
        <v/>
      </c>
      <c r="O2353" s="9">
        <f>IF(N2353&lt;0,0,IF(N2353=0,Occurrence!K2353*$I$11,IF(N2353&gt;=99,Occurrence!K2353*$I$12,INDEX($C$4:$C$102,N2353)+(Occurrence!K2353-INDEX($D$4:$D$102,N2353))/(INDEX($D$4:$D$102,N2353+1)-INDEX($D$4:$D$102,N2353))*(INDEX($C$4:$C$102,N2353+1)-INDEX($C$4:$C$102,N2353)))))</f>
        <v/>
      </c>
      <c r="P2353" s="12">
        <f>IFERROR(MATCH(Data!X2353,$F$4:$F$102,1),0)</f>
        <v/>
      </c>
      <c r="Q2353" s="9">
        <f>IF(P2353=0,Data!X2353+$I$13,IF(P2353&gt;=99,Data!X2353+$I$14,INDEX($E$4:$E$102,P2353)+(Data!X2353-INDEX($F$4:$F$102,P2353))/(INDEX($F$4:$F$102,P2353+1)-INDEX($F$4:$F$102,P2353))*(INDEX($E$4:$E$102,P2353+1)-INDEX($E$4:$E$102,P2353))))</f>
        <v/>
      </c>
      <c r="R2353" s="12">
        <f>IFERROR(MATCH(Data!Y2353,$F$4:$F$102,1),0)</f>
        <v/>
      </c>
      <c r="S2353" s="9">
        <f>IF(R2353=0,Data!Y2353+$I$13,IF(R2353&gt;=99,Data!Y2353+$I$14,INDEX($E$4:$E$102,R2353)+(Data!Y2353-INDEX($F$4:$F$102,R2353))/(INDEX($F$4:$F$102,R2353+1)-INDEX($F$4:$F$102,R2353))*(INDEX($E$4:$E$102,R2353+1)-INDEX($E$4:$E$102,R2353))))</f>
        <v/>
      </c>
    </row>
    <row r="2354">
      <c r="K2354" s="14">
        <f>Data!A2354</f>
        <v/>
      </c>
      <c r="L2354" s="12">
        <f>IF(Occurrence!J2354&lt;=0,-1,IFERROR(MATCH(Occurrence!J2354,$D$4:$D$102,1),0))</f>
        <v/>
      </c>
      <c r="M2354" s="9">
        <f>IF(L2354&lt;0,0,IF(L2354=0,Occurrence!J2354*$I$11,IF(L2354&gt;=99,Occurrence!J2354*$I$12,INDEX($C$4:$C$102,L2354)+(Occurrence!J2354-INDEX($D$4:$D$102,L2354))/(INDEX($D$4:$D$102,L2354+1)-INDEX($D$4:$D$102,L2354))*(INDEX($C$4:$C$102,L2354+1)-INDEX($C$4:$C$102,L2354)))))</f>
        <v/>
      </c>
      <c r="N2354" s="12">
        <f>IF(Occurrence!K2354&lt;=0,-1,IFERROR(MATCH(Occurrence!K2354,$D$4:$D$102,1),0))</f>
        <v/>
      </c>
      <c r="O2354" s="9">
        <f>IF(N2354&lt;0,0,IF(N2354=0,Occurrence!K2354*$I$11,IF(N2354&gt;=99,Occurrence!K2354*$I$12,INDEX($C$4:$C$102,N2354)+(Occurrence!K2354-INDEX($D$4:$D$102,N2354))/(INDEX($D$4:$D$102,N2354+1)-INDEX($D$4:$D$102,N2354))*(INDEX($C$4:$C$102,N2354+1)-INDEX($C$4:$C$102,N2354)))))</f>
        <v/>
      </c>
      <c r="P2354" s="12">
        <f>IFERROR(MATCH(Data!X2354,$F$4:$F$102,1),0)</f>
        <v/>
      </c>
      <c r="Q2354" s="9">
        <f>IF(P2354=0,Data!X2354+$I$13,IF(P2354&gt;=99,Data!X2354+$I$14,INDEX($E$4:$E$102,P2354)+(Data!X2354-INDEX($F$4:$F$102,P2354))/(INDEX($F$4:$F$102,P2354+1)-INDEX($F$4:$F$102,P2354))*(INDEX($E$4:$E$102,P2354+1)-INDEX($E$4:$E$102,P2354))))</f>
        <v/>
      </c>
      <c r="R2354" s="12">
        <f>IFERROR(MATCH(Data!Y2354,$F$4:$F$102,1),0)</f>
        <v/>
      </c>
      <c r="S2354" s="9">
        <f>IF(R2354=0,Data!Y2354+$I$13,IF(R2354&gt;=99,Data!Y2354+$I$14,INDEX($E$4:$E$102,R2354)+(Data!Y2354-INDEX($F$4:$F$102,R2354))/(INDEX($F$4:$F$102,R2354+1)-INDEX($F$4:$F$102,R2354))*(INDEX($E$4:$E$102,R2354+1)-INDEX($E$4:$E$102,R2354))))</f>
        <v/>
      </c>
    </row>
    <row r="2355">
      <c r="K2355" s="14">
        <f>Data!A2355</f>
        <v/>
      </c>
      <c r="L2355" s="12">
        <f>IF(Occurrence!J2355&lt;=0,-1,IFERROR(MATCH(Occurrence!J2355,$D$4:$D$102,1),0))</f>
        <v/>
      </c>
      <c r="M2355" s="9">
        <f>IF(L2355&lt;0,0,IF(L2355=0,Occurrence!J2355*$I$11,IF(L2355&gt;=99,Occurrence!J2355*$I$12,INDEX($C$4:$C$102,L2355)+(Occurrence!J2355-INDEX($D$4:$D$102,L2355))/(INDEX($D$4:$D$102,L2355+1)-INDEX($D$4:$D$102,L2355))*(INDEX($C$4:$C$102,L2355+1)-INDEX($C$4:$C$102,L2355)))))</f>
        <v/>
      </c>
      <c r="N2355" s="12">
        <f>IF(Occurrence!K2355&lt;=0,-1,IFERROR(MATCH(Occurrence!K2355,$D$4:$D$102,1),0))</f>
        <v/>
      </c>
      <c r="O2355" s="9">
        <f>IF(N2355&lt;0,0,IF(N2355=0,Occurrence!K2355*$I$11,IF(N2355&gt;=99,Occurrence!K2355*$I$12,INDEX($C$4:$C$102,N2355)+(Occurrence!K2355-INDEX($D$4:$D$102,N2355))/(INDEX($D$4:$D$102,N2355+1)-INDEX($D$4:$D$102,N2355))*(INDEX($C$4:$C$102,N2355+1)-INDEX($C$4:$C$102,N2355)))))</f>
        <v/>
      </c>
      <c r="P2355" s="12">
        <f>IFERROR(MATCH(Data!X2355,$F$4:$F$102,1),0)</f>
        <v/>
      </c>
      <c r="Q2355" s="9">
        <f>IF(P2355=0,Data!X2355+$I$13,IF(P2355&gt;=99,Data!X2355+$I$14,INDEX($E$4:$E$102,P2355)+(Data!X2355-INDEX($F$4:$F$102,P2355))/(INDEX($F$4:$F$102,P2355+1)-INDEX($F$4:$F$102,P2355))*(INDEX($E$4:$E$102,P2355+1)-INDEX($E$4:$E$102,P2355))))</f>
        <v/>
      </c>
      <c r="R2355" s="12">
        <f>IFERROR(MATCH(Data!Y2355,$F$4:$F$102,1),0)</f>
        <v/>
      </c>
      <c r="S2355" s="9">
        <f>IF(R2355=0,Data!Y2355+$I$13,IF(R2355&gt;=99,Data!Y2355+$I$14,INDEX($E$4:$E$102,R2355)+(Data!Y2355-INDEX($F$4:$F$102,R2355))/(INDEX($F$4:$F$102,R2355+1)-INDEX($F$4:$F$102,R2355))*(INDEX($E$4:$E$102,R2355+1)-INDEX($E$4:$E$102,R2355))))</f>
        <v/>
      </c>
    </row>
    <row r="2356">
      <c r="K2356" s="14">
        <f>Data!A2356</f>
        <v/>
      </c>
      <c r="L2356" s="12">
        <f>IF(Occurrence!J2356&lt;=0,-1,IFERROR(MATCH(Occurrence!J2356,$D$4:$D$102,1),0))</f>
        <v/>
      </c>
      <c r="M2356" s="9">
        <f>IF(L2356&lt;0,0,IF(L2356=0,Occurrence!J2356*$I$11,IF(L2356&gt;=99,Occurrence!J2356*$I$12,INDEX($C$4:$C$102,L2356)+(Occurrence!J2356-INDEX($D$4:$D$102,L2356))/(INDEX($D$4:$D$102,L2356+1)-INDEX($D$4:$D$102,L2356))*(INDEX($C$4:$C$102,L2356+1)-INDEX($C$4:$C$102,L2356)))))</f>
        <v/>
      </c>
      <c r="N2356" s="12">
        <f>IF(Occurrence!K2356&lt;=0,-1,IFERROR(MATCH(Occurrence!K2356,$D$4:$D$102,1),0))</f>
        <v/>
      </c>
      <c r="O2356" s="9">
        <f>IF(N2356&lt;0,0,IF(N2356=0,Occurrence!K2356*$I$11,IF(N2356&gt;=99,Occurrence!K2356*$I$12,INDEX($C$4:$C$102,N2356)+(Occurrence!K2356-INDEX($D$4:$D$102,N2356))/(INDEX($D$4:$D$102,N2356+1)-INDEX($D$4:$D$102,N2356))*(INDEX($C$4:$C$102,N2356+1)-INDEX($C$4:$C$102,N2356)))))</f>
        <v/>
      </c>
      <c r="P2356" s="12">
        <f>IFERROR(MATCH(Data!X2356,$F$4:$F$102,1),0)</f>
        <v/>
      </c>
      <c r="Q2356" s="9">
        <f>IF(P2356=0,Data!X2356+$I$13,IF(P2356&gt;=99,Data!X2356+$I$14,INDEX($E$4:$E$102,P2356)+(Data!X2356-INDEX($F$4:$F$102,P2356))/(INDEX($F$4:$F$102,P2356+1)-INDEX($F$4:$F$102,P2356))*(INDEX($E$4:$E$102,P2356+1)-INDEX($E$4:$E$102,P2356))))</f>
        <v/>
      </c>
      <c r="R2356" s="12">
        <f>IFERROR(MATCH(Data!Y2356,$F$4:$F$102,1),0)</f>
        <v/>
      </c>
      <c r="S2356" s="9">
        <f>IF(R2356=0,Data!Y2356+$I$13,IF(R2356&gt;=99,Data!Y2356+$I$14,INDEX($E$4:$E$102,R2356)+(Data!Y2356-INDEX($F$4:$F$102,R2356))/(INDEX($F$4:$F$102,R2356+1)-INDEX($F$4:$F$102,R2356))*(INDEX($E$4:$E$102,R2356+1)-INDEX($E$4:$E$102,R2356))))</f>
        <v/>
      </c>
    </row>
    <row r="2357">
      <c r="K2357" s="14">
        <f>Data!A2357</f>
        <v/>
      </c>
      <c r="L2357" s="12">
        <f>IF(Occurrence!J2357&lt;=0,-1,IFERROR(MATCH(Occurrence!J2357,$D$4:$D$102,1),0))</f>
        <v/>
      </c>
      <c r="M2357" s="9">
        <f>IF(L2357&lt;0,0,IF(L2357=0,Occurrence!J2357*$I$11,IF(L2357&gt;=99,Occurrence!J2357*$I$12,INDEX($C$4:$C$102,L2357)+(Occurrence!J2357-INDEX($D$4:$D$102,L2357))/(INDEX($D$4:$D$102,L2357+1)-INDEX($D$4:$D$102,L2357))*(INDEX($C$4:$C$102,L2357+1)-INDEX($C$4:$C$102,L2357)))))</f>
        <v/>
      </c>
      <c r="N2357" s="12">
        <f>IF(Occurrence!K2357&lt;=0,-1,IFERROR(MATCH(Occurrence!K2357,$D$4:$D$102,1),0))</f>
        <v/>
      </c>
      <c r="O2357" s="9">
        <f>IF(N2357&lt;0,0,IF(N2357=0,Occurrence!K2357*$I$11,IF(N2357&gt;=99,Occurrence!K2357*$I$12,INDEX($C$4:$C$102,N2357)+(Occurrence!K2357-INDEX($D$4:$D$102,N2357))/(INDEX($D$4:$D$102,N2357+1)-INDEX($D$4:$D$102,N2357))*(INDEX($C$4:$C$102,N2357+1)-INDEX($C$4:$C$102,N2357)))))</f>
        <v/>
      </c>
      <c r="P2357" s="12">
        <f>IFERROR(MATCH(Data!X2357,$F$4:$F$102,1),0)</f>
        <v/>
      </c>
      <c r="Q2357" s="9">
        <f>IF(P2357=0,Data!X2357+$I$13,IF(P2357&gt;=99,Data!X2357+$I$14,INDEX($E$4:$E$102,P2357)+(Data!X2357-INDEX($F$4:$F$102,P2357))/(INDEX($F$4:$F$102,P2357+1)-INDEX($F$4:$F$102,P2357))*(INDEX($E$4:$E$102,P2357+1)-INDEX($E$4:$E$102,P2357))))</f>
        <v/>
      </c>
      <c r="R2357" s="12">
        <f>IFERROR(MATCH(Data!Y2357,$F$4:$F$102,1),0)</f>
        <v/>
      </c>
      <c r="S2357" s="9">
        <f>IF(R2357=0,Data!Y2357+$I$13,IF(R2357&gt;=99,Data!Y2357+$I$14,INDEX($E$4:$E$102,R2357)+(Data!Y2357-INDEX($F$4:$F$102,R2357))/(INDEX($F$4:$F$102,R2357+1)-INDEX($F$4:$F$102,R2357))*(INDEX($E$4:$E$102,R2357+1)-INDEX($E$4:$E$102,R2357))))</f>
        <v/>
      </c>
    </row>
    <row r="2358">
      <c r="K2358" s="14">
        <f>Data!A2358</f>
        <v/>
      </c>
      <c r="L2358" s="12">
        <f>IF(Occurrence!J2358&lt;=0,-1,IFERROR(MATCH(Occurrence!J2358,$D$4:$D$102,1),0))</f>
        <v/>
      </c>
      <c r="M2358" s="9">
        <f>IF(L2358&lt;0,0,IF(L2358=0,Occurrence!J2358*$I$11,IF(L2358&gt;=99,Occurrence!J2358*$I$12,INDEX($C$4:$C$102,L2358)+(Occurrence!J2358-INDEX($D$4:$D$102,L2358))/(INDEX($D$4:$D$102,L2358+1)-INDEX($D$4:$D$102,L2358))*(INDEX($C$4:$C$102,L2358+1)-INDEX($C$4:$C$102,L2358)))))</f>
        <v/>
      </c>
      <c r="N2358" s="12">
        <f>IF(Occurrence!K2358&lt;=0,-1,IFERROR(MATCH(Occurrence!K2358,$D$4:$D$102,1),0))</f>
        <v/>
      </c>
      <c r="O2358" s="9">
        <f>IF(N2358&lt;0,0,IF(N2358=0,Occurrence!K2358*$I$11,IF(N2358&gt;=99,Occurrence!K2358*$I$12,INDEX($C$4:$C$102,N2358)+(Occurrence!K2358-INDEX($D$4:$D$102,N2358))/(INDEX($D$4:$D$102,N2358+1)-INDEX($D$4:$D$102,N2358))*(INDEX($C$4:$C$102,N2358+1)-INDEX($C$4:$C$102,N2358)))))</f>
        <v/>
      </c>
      <c r="P2358" s="12">
        <f>IFERROR(MATCH(Data!X2358,$F$4:$F$102,1),0)</f>
        <v/>
      </c>
      <c r="Q2358" s="9">
        <f>IF(P2358=0,Data!X2358+$I$13,IF(P2358&gt;=99,Data!X2358+$I$14,INDEX($E$4:$E$102,P2358)+(Data!X2358-INDEX($F$4:$F$102,P2358))/(INDEX($F$4:$F$102,P2358+1)-INDEX($F$4:$F$102,P2358))*(INDEX($E$4:$E$102,P2358+1)-INDEX($E$4:$E$102,P2358))))</f>
        <v/>
      </c>
      <c r="R2358" s="12">
        <f>IFERROR(MATCH(Data!Y2358,$F$4:$F$102,1),0)</f>
        <v/>
      </c>
      <c r="S2358" s="9">
        <f>IF(R2358=0,Data!Y2358+$I$13,IF(R2358&gt;=99,Data!Y2358+$I$14,INDEX($E$4:$E$102,R2358)+(Data!Y2358-INDEX($F$4:$F$102,R2358))/(INDEX($F$4:$F$102,R2358+1)-INDEX($F$4:$F$102,R2358))*(INDEX($E$4:$E$102,R2358+1)-INDEX($E$4:$E$102,R2358))))</f>
        <v/>
      </c>
    </row>
    <row r="2359">
      <c r="K2359" s="14">
        <f>Data!A2359</f>
        <v/>
      </c>
      <c r="L2359" s="12">
        <f>IF(Occurrence!J2359&lt;=0,-1,IFERROR(MATCH(Occurrence!J2359,$D$4:$D$102,1),0))</f>
        <v/>
      </c>
      <c r="M2359" s="9">
        <f>IF(L2359&lt;0,0,IF(L2359=0,Occurrence!J2359*$I$11,IF(L2359&gt;=99,Occurrence!J2359*$I$12,INDEX($C$4:$C$102,L2359)+(Occurrence!J2359-INDEX($D$4:$D$102,L2359))/(INDEX($D$4:$D$102,L2359+1)-INDEX($D$4:$D$102,L2359))*(INDEX($C$4:$C$102,L2359+1)-INDEX($C$4:$C$102,L2359)))))</f>
        <v/>
      </c>
      <c r="N2359" s="12">
        <f>IF(Occurrence!K2359&lt;=0,-1,IFERROR(MATCH(Occurrence!K2359,$D$4:$D$102,1),0))</f>
        <v/>
      </c>
      <c r="O2359" s="9">
        <f>IF(N2359&lt;0,0,IF(N2359=0,Occurrence!K2359*$I$11,IF(N2359&gt;=99,Occurrence!K2359*$I$12,INDEX($C$4:$C$102,N2359)+(Occurrence!K2359-INDEX($D$4:$D$102,N2359))/(INDEX($D$4:$D$102,N2359+1)-INDEX($D$4:$D$102,N2359))*(INDEX($C$4:$C$102,N2359+1)-INDEX($C$4:$C$102,N2359)))))</f>
        <v/>
      </c>
      <c r="P2359" s="12">
        <f>IFERROR(MATCH(Data!X2359,$F$4:$F$102,1),0)</f>
        <v/>
      </c>
      <c r="Q2359" s="9">
        <f>IF(P2359=0,Data!X2359+$I$13,IF(P2359&gt;=99,Data!X2359+$I$14,INDEX($E$4:$E$102,P2359)+(Data!X2359-INDEX($F$4:$F$102,P2359))/(INDEX($F$4:$F$102,P2359+1)-INDEX($F$4:$F$102,P2359))*(INDEX($E$4:$E$102,P2359+1)-INDEX($E$4:$E$102,P2359))))</f>
        <v/>
      </c>
      <c r="R2359" s="12">
        <f>IFERROR(MATCH(Data!Y2359,$F$4:$F$102,1),0)</f>
        <v/>
      </c>
      <c r="S2359" s="9">
        <f>IF(R2359=0,Data!Y2359+$I$13,IF(R2359&gt;=99,Data!Y2359+$I$14,INDEX($E$4:$E$102,R2359)+(Data!Y2359-INDEX($F$4:$F$102,R2359))/(INDEX($F$4:$F$102,R2359+1)-INDEX($F$4:$F$102,R2359))*(INDEX($E$4:$E$102,R2359+1)-INDEX($E$4:$E$102,R2359))))</f>
        <v/>
      </c>
    </row>
    <row r="2360">
      <c r="K2360" s="14">
        <f>Data!A2360</f>
        <v/>
      </c>
      <c r="L2360" s="12">
        <f>IF(Occurrence!J2360&lt;=0,-1,IFERROR(MATCH(Occurrence!J2360,$D$4:$D$102,1),0))</f>
        <v/>
      </c>
      <c r="M2360" s="9">
        <f>IF(L2360&lt;0,0,IF(L2360=0,Occurrence!J2360*$I$11,IF(L2360&gt;=99,Occurrence!J2360*$I$12,INDEX($C$4:$C$102,L2360)+(Occurrence!J2360-INDEX($D$4:$D$102,L2360))/(INDEX($D$4:$D$102,L2360+1)-INDEX($D$4:$D$102,L2360))*(INDEX($C$4:$C$102,L2360+1)-INDEX($C$4:$C$102,L2360)))))</f>
        <v/>
      </c>
      <c r="N2360" s="12">
        <f>IF(Occurrence!K2360&lt;=0,-1,IFERROR(MATCH(Occurrence!K2360,$D$4:$D$102,1),0))</f>
        <v/>
      </c>
      <c r="O2360" s="9">
        <f>IF(N2360&lt;0,0,IF(N2360=0,Occurrence!K2360*$I$11,IF(N2360&gt;=99,Occurrence!K2360*$I$12,INDEX($C$4:$C$102,N2360)+(Occurrence!K2360-INDEX($D$4:$D$102,N2360))/(INDEX($D$4:$D$102,N2360+1)-INDEX($D$4:$D$102,N2360))*(INDEX($C$4:$C$102,N2360+1)-INDEX($C$4:$C$102,N2360)))))</f>
        <v/>
      </c>
      <c r="P2360" s="12">
        <f>IFERROR(MATCH(Data!X2360,$F$4:$F$102,1),0)</f>
        <v/>
      </c>
      <c r="Q2360" s="9">
        <f>IF(P2360=0,Data!X2360+$I$13,IF(P2360&gt;=99,Data!X2360+$I$14,INDEX($E$4:$E$102,P2360)+(Data!X2360-INDEX($F$4:$F$102,P2360))/(INDEX($F$4:$F$102,P2360+1)-INDEX($F$4:$F$102,P2360))*(INDEX($E$4:$E$102,P2360+1)-INDEX($E$4:$E$102,P2360))))</f>
        <v/>
      </c>
      <c r="R2360" s="12">
        <f>IFERROR(MATCH(Data!Y2360,$F$4:$F$102,1),0)</f>
        <v/>
      </c>
      <c r="S2360" s="9">
        <f>IF(R2360=0,Data!Y2360+$I$13,IF(R2360&gt;=99,Data!Y2360+$I$14,INDEX($E$4:$E$102,R2360)+(Data!Y2360-INDEX($F$4:$F$102,R2360))/(INDEX($F$4:$F$102,R2360+1)-INDEX($F$4:$F$102,R2360))*(INDEX($E$4:$E$102,R2360+1)-INDEX($E$4:$E$102,R2360))))</f>
        <v/>
      </c>
    </row>
    <row r="2361">
      <c r="K2361" s="14">
        <f>Data!A2361</f>
        <v/>
      </c>
      <c r="L2361" s="12">
        <f>IF(Occurrence!J2361&lt;=0,-1,IFERROR(MATCH(Occurrence!J2361,$D$4:$D$102,1),0))</f>
        <v/>
      </c>
      <c r="M2361" s="9">
        <f>IF(L2361&lt;0,0,IF(L2361=0,Occurrence!J2361*$I$11,IF(L2361&gt;=99,Occurrence!J2361*$I$12,INDEX($C$4:$C$102,L2361)+(Occurrence!J2361-INDEX($D$4:$D$102,L2361))/(INDEX($D$4:$D$102,L2361+1)-INDEX($D$4:$D$102,L2361))*(INDEX($C$4:$C$102,L2361+1)-INDEX($C$4:$C$102,L2361)))))</f>
        <v/>
      </c>
      <c r="N2361" s="12">
        <f>IF(Occurrence!K2361&lt;=0,-1,IFERROR(MATCH(Occurrence!K2361,$D$4:$D$102,1),0))</f>
        <v/>
      </c>
      <c r="O2361" s="9">
        <f>IF(N2361&lt;0,0,IF(N2361=0,Occurrence!K2361*$I$11,IF(N2361&gt;=99,Occurrence!K2361*$I$12,INDEX($C$4:$C$102,N2361)+(Occurrence!K2361-INDEX($D$4:$D$102,N2361))/(INDEX($D$4:$D$102,N2361+1)-INDEX($D$4:$D$102,N2361))*(INDEX($C$4:$C$102,N2361+1)-INDEX($C$4:$C$102,N2361)))))</f>
        <v/>
      </c>
      <c r="P2361" s="12">
        <f>IFERROR(MATCH(Data!X2361,$F$4:$F$102,1),0)</f>
        <v/>
      </c>
      <c r="Q2361" s="9">
        <f>IF(P2361=0,Data!X2361+$I$13,IF(P2361&gt;=99,Data!X2361+$I$14,INDEX($E$4:$E$102,P2361)+(Data!X2361-INDEX($F$4:$F$102,P2361))/(INDEX($F$4:$F$102,P2361+1)-INDEX($F$4:$F$102,P2361))*(INDEX($E$4:$E$102,P2361+1)-INDEX($E$4:$E$102,P2361))))</f>
        <v/>
      </c>
      <c r="R2361" s="12">
        <f>IFERROR(MATCH(Data!Y2361,$F$4:$F$102,1),0)</f>
        <v/>
      </c>
      <c r="S2361" s="9">
        <f>IF(R2361=0,Data!Y2361+$I$13,IF(R2361&gt;=99,Data!Y2361+$I$14,INDEX($E$4:$E$102,R2361)+(Data!Y2361-INDEX($F$4:$F$102,R2361))/(INDEX($F$4:$F$102,R2361+1)-INDEX($F$4:$F$102,R2361))*(INDEX($E$4:$E$102,R2361+1)-INDEX($E$4:$E$102,R2361))))</f>
        <v/>
      </c>
    </row>
    <row r="2362">
      <c r="K2362" s="14">
        <f>Data!A2362</f>
        <v/>
      </c>
      <c r="L2362" s="12">
        <f>IF(Occurrence!J2362&lt;=0,-1,IFERROR(MATCH(Occurrence!J2362,$D$4:$D$102,1),0))</f>
        <v/>
      </c>
      <c r="M2362" s="9">
        <f>IF(L2362&lt;0,0,IF(L2362=0,Occurrence!J2362*$I$11,IF(L2362&gt;=99,Occurrence!J2362*$I$12,INDEX($C$4:$C$102,L2362)+(Occurrence!J2362-INDEX($D$4:$D$102,L2362))/(INDEX($D$4:$D$102,L2362+1)-INDEX($D$4:$D$102,L2362))*(INDEX($C$4:$C$102,L2362+1)-INDEX($C$4:$C$102,L2362)))))</f>
        <v/>
      </c>
      <c r="N2362" s="12">
        <f>IF(Occurrence!K2362&lt;=0,-1,IFERROR(MATCH(Occurrence!K2362,$D$4:$D$102,1),0))</f>
        <v/>
      </c>
      <c r="O2362" s="9">
        <f>IF(N2362&lt;0,0,IF(N2362=0,Occurrence!K2362*$I$11,IF(N2362&gt;=99,Occurrence!K2362*$I$12,INDEX($C$4:$C$102,N2362)+(Occurrence!K2362-INDEX($D$4:$D$102,N2362))/(INDEX($D$4:$D$102,N2362+1)-INDEX($D$4:$D$102,N2362))*(INDEX($C$4:$C$102,N2362+1)-INDEX($C$4:$C$102,N2362)))))</f>
        <v/>
      </c>
      <c r="P2362" s="12">
        <f>IFERROR(MATCH(Data!X2362,$F$4:$F$102,1),0)</f>
        <v/>
      </c>
      <c r="Q2362" s="9">
        <f>IF(P2362=0,Data!X2362+$I$13,IF(P2362&gt;=99,Data!X2362+$I$14,INDEX($E$4:$E$102,P2362)+(Data!X2362-INDEX($F$4:$F$102,P2362))/(INDEX($F$4:$F$102,P2362+1)-INDEX($F$4:$F$102,P2362))*(INDEX($E$4:$E$102,P2362+1)-INDEX($E$4:$E$102,P2362))))</f>
        <v/>
      </c>
      <c r="R2362" s="12">
        <f>IFERROR(MATCH(Data!Y2362,$F$4:$F$102,1),0)</f>
        <v/>
      </c>
      <c r="S2362" s="9">
        <f>IF(R2362=0,Data!Y2362+$I$13,IF(R2362&gt;=99,Data!Y2362+$I$14,INDEX($E$4:$E$102,R2362)+(Data!Y2362-INDEX($F$4:$F$102,R2362))/(INDEX($F$4:$F$102,R2362+1)-INDEX($F$4:$F$102,R2362))*(INDEX($E$4:$E$102,R2362+1)-INDEX($E$4:$E$102,R2362))))</f>
        <v/>
      </c>
    </row>
    <row r="2363">
      <c r="K2363" s="14">
        <f>Data!A2363</f>
        <v/>
      </c>
      <c r="L2363" s="12">
        <f>IF(Occurrence!J2363&lt;=0,-1,IFERROR(MATCH(Occurrence!J2363,$D$4:$D$102,1),0))</f>
        <v/>
      </c>
      <c r="M2363" s="9">
        <f>IF(L2363&lt;0,0,IF(L2363=0,Occurrence!J2363*$I$11,IF(L2363&gt;=99,Occurrence!J2363*$I$12,INDEX($C$4:$C$102,L2363)+(Occurrence!J2363-INDEX($D$4:$D$102,L2363))/(INDEX($D$4:$D$102,L2363+1)-INDEX($D$4:$D$102,L2363))*(INDEX($C$4:$C$102,L2363+1)-INDEX($C$4:$C$102,L2363)))))</f>
        <v/>
      </c>
      <c r="N2363" s="12">
        <f>IF(Occurrence!K2363&lt;=0,-1,IFERROR(MATCH(Occurrence!K2363,$D$4:$D$102,1),0))</f>
        <v/>
      </c>
      <c r="O2363" s="9">
        <f>IF(N2363&lt;0,0,IF(N2363=0,Occurrence!K2363*$I$11,IF(N2363&gt;=99,Occurrence!K2363*$I$12,INDEX($C$4:$C$102,N2363)+(Occurrence!K2363-INDEX($D$4:$D$102,N2363))/(INDEX($D$4:$D$102,N2363+1)-INDEX($D$4:$D$102,N2363))*(INDEX($C$4:$C$102,N2363+1)-INDEX($C$4:$C$102,N2363)))))</f>
        <v/>
      </c>
      <c r="P2363" s="12">
        <f>IFERROR(MATCH(Data!X2363,$F$4:$F$102,1),0)</f>
        <v/>
      </c>
      <c r="Q2363" s="9">
        <f>IF(P2363=0,Data!X2363+$I$13,IF(P2363&gt;=99,Data!X2363+$I$14,INDEX($E$4:$E$102,P2363)+(Data!X2363-INDEX($F$4:$F$102,P2363))/(INDEX($F$4:$F$102,P2363+1)-INDEX($F$4:$F$102,P2363))*(INDEX($E$4:$E$102,P2363+1)-INDEX($E$4:$E$102,P2363))))</f>
        <v/>
      </c>
      <c r="R2363" s="12">
        <f>IFERROR(MATCH(Data!Y2363,$F$4:$F$102,1),0)</f>
        <v/>
      </c>
      <c r="S2363" s="9">
        <f>IF(R2363=0,Data!Y2363+$I$13,IF(R2363&gt;=99,Data!Y2363+$I$14,INDEX($E$4:$E$102,R2363)+(Data!Y2363-INDEX($F$4:$F$102,R2363))/(INDEX($F$4:$F$102,R2363+1)-INDEX($F$4:$F$102,R2363))*(INDEX($E$4:$E$102,R2363+1)-INDEX($E$4:$E$102,R2363))))</f>
        <v/>
      </c>
    </row>
    <row r="2364">
      <c r="K2364" s="14">
        <f>Data!A2364</f>
        <v/>
      </c>
      <c r="L2364" s="12">
        <f>IF(Occurrence!J2364&lt;=0,-1,IFERROR(MATCH(Occurrence!J2364,$D$4:$D$102,1),0))</f>
        <v/>
      </c>
      <c r="M2364" s="9">
        <f>IF(L2364&lt;0,0,IF(L2364=0,Occurrence!J2364*$I$11,IF(L2364&gt;=99,Occurrence!J2364*$I$12,INDEX($C$4:$C$102,L2364)+(Occurrence!J2364-INDEX($D$4:$D$102,L2364))/(INDEX($D$4:$D$102,L2364+1)-INDEX($D$4:$D$102,L2364))*(INDEX($C$4:$C$102,L2364+1)-INDEX($C$4:$C$102,L2364)))))</f>
        <v/>
      </c>
      <c r="N2364" s="12">
        <f>IF(Occurrence!K2364&lt;=0,-1,IFERROR(MATCH(Occurrence!K2364,$D$4:$D$102,1),0))</f>
        <v/>
      </c>
      <c r="O2364" s="9">
        <f>IF(N2364&lt;0,0,IF(N2364=0,Occurrence!K2364*$I$11,IF(N2364&gt;=99,Occurrence!K2364*$I$12,INDEX($C$4:$C$102,N2364)+(Occurrence!K2364-INDEX($D$4:$D$102,N2364))/(INDEX($D$4:$D$102,N2364+1)-INDEX($D$4:$D$102,N2364))*(INDEX($C$4:$C$102,N2364+1)-INDEX($C$4:$C$102,N2364)))))</f>
        <v/>
      </c>
      <c r="P2364" s="12">
        <f>IFERROR(MATCH(Data!X2364,$F$4:$F$102,1),0)</f>
        <v/>
      </c>
      <c r="Q2364" s="9">
        <f>IF(P2364=0,Data!X2364+$I$13,IF(P2364&gt;=99,Data!X2364+$I$14,INDEX($E$4:$E$102,P2364)+(Data!X2364-INDEX($F$4:$F$102,P2364))/(INDEX($F$4:$F$102,P2364+1)-INDEX($F$4:$F$102,P2364))*(INDEX($E$4:$E$102,P2364+1)-INDEX($E$4:$E$102,P2364))))</f>
        <v/>
      </c>
      <c r="R2364" s="12">
        <f>IFERROR(MATCH(Data!Y2364,$F$4:$F$102,1),0)</f>
        <v/>
      </c>
      <c r="S2364" s="9">
        <f>IF(R2364=0,Data!Y2364+$I$13,IF(R2364&gt;=99,Data!Y2364+$I$14,INDEX($E$4:$E$102,R2364)+(Data!Y2364-INDEX($F$4:$F$102,R2364))/(INDEX($F$4:$F$102,R2364+1)-INDEX($F$4:$F$102,R2364))*(INDEX($E$4:$E$102,R2364+1)-INDEX($E$4:$E$102,R2364))))</f>
        <v/>
      </c>
    </row>
    <row r="2365">
      <c r="K2365" s="14">
        <f>Data!A2365</f>
        <v/>
      </c>
      <c r="L2365" s="12">
        <f>IF(Occurrence!J2365&lt;=0,-1,IFERROR(MATCH(Occurrence!J2365,$D$4:$D$102,1),0))</f>
        <v/>
      </c>
      <c r="M2365" s="9">
        <f>IF(L2365&lt;0,0,IF(L2365=0,Occurrence!J2365*$I$11,IF(L2365&gt;=99,Occurrence!J2365*$I$12,INDEX($C$4:$C$102,L2365)+(Occurrence!J2365-INDEX($D$4:$D$102,L2365))/(INDEX($D$4:$D$102,L2365+1)-INDEX($D$4:$D$102,L2365))*(INDEX($C$4:$C$102,L2365+1)-INDEX($C$4:$C$102,L2365)))))</f>
        <v/>
      </c>
      <c r="N2365" s="12">
        <f>IF(Occurrence!K2365&lt;=0,-1,IFERROR(MATCH(Occurrence!K2365,$D$4:$D$102,1),0))</f>
        <v/>
      </c>
      <c r="O2365" s="9">
        <f>IF(N2365&lt;0,0,IF(N2365=0,Occurrence!K2365*$I$11,IF(N2365&gt;=99,Occurrence!K2365*$I$12,INDEX($C$4:$C$102,N2365)+(Occurrence!K2365-INDEX($D$4:$D$102,N2365))/(INDEX($D$4:$D$102,N2365+1)-INDEX($D$4:$D$102,N2365))*(INDEX($C$4:$C$102,N2365+1)-INDEX($C$4:$C$102,N2365)))))</f>
        <v/>
      </c>
      <c r="P2365" s="12">
        <f>IFERROR(MATCH(Data!X2365,$F$4:$F$102,1),0)</f>
        <v/>
      </c>
      <c r="Q2365" s="9">
        <f>IF(P2365=0,Data!X2365+$I$13,IF(P2365&gt;=99,Data!X2365+$I$14,INDEX($E$4:$E$102,P2365)+(Data!X2365-INDEX($F$4:$F$102,P2365))/(INDEX($F$4:$F$102,P2365+1)-INDEX($F$4:$F$102,P2365))*(INDEX($E$4:$E$102,P2365+1)-INDEX($E$4:$E$102,P2365))))</f>
        <v/>
      </c>
      <c r="R2365" s="12">
        <f>IFERROR(MATCH(Data!Y2365,$F$4:$F$102,1),0)</f>
        <v/>
      </c>
      <c r="S2365" s="9">
        <f>IF(R2365=0,Data!Y2365+$I$13,IF(R2365&gt;=99,Data!Y2365+$I$14,INDEX($E$4:$E$102,R2365)+(Data!Y2365-INDEX($F$4:$F$102,R2365))/(INDEX($F$4:$F$102,R2365+1)-INDEX($F$4:$F$102,R2365))*(INDEX($E$4:$E$102,R2365+1)-INDEX($E$4:$E$102,R2365))))</f>
        <v/>
      </c>
    </row>
    <row r="2366">
      <c r="K2366" s="14">
        <f>Data!A2366</f>
        <v/>
      </c>
      <c r="L2366" s="12">
        <f>IF(Occurrence!J2366&lt;=0,-1,IFERROR(MATCH(Occurrence!J2366,$D$4:$D$102,1),0))</f>
        <v/>
      </c>
      <c r="M2366" s="9">
        <f>IF(L2366&lt;0,0,IF(L2366=0,Occurrence!J2366*$I$11,IF(L2366&gt;=99,Occurrence!J2366*$I$12,INDEX($C$4:$C$102,L2366)+(Occurrence!J2366-INDEX($D$4:$D$102,L2366))/(INDEX($D$4:$D$102,L2366+1)-INDEX($D$4:$D$102,L2366))*(INDEX($C$4:$C$102,L2366+1)-INDEX($C$4:$C$102,L2366)))))</f>
        <v/>
      </c>
      <c r="N2366" s="12">
        <f>IF(Occurrence!K2366&lt;=0,-1,IFERROR(MATCH(Occurrence!K2366,$D$4:$D$102,1),0))</f>
        <v/>
      </c>
      <c r="O2366" s="9">
        <f>IF(N2366&lt;0,0,IF(N2366=0,Occurrence!K2366*$I$11,IF(N2366&gt;=99,Occurrence!K2366*$I$12,INDEX($C$4:$C$102,N2366)+(Occurrence!K2366-INDEX($D$4:$D$102,N2366))/(INDEX($D$4:$D$102,N2366+1)-INDEX($D$4:$D$102,N2366))*(INDEX($C$4:$C$102,N2366+1)-INDEX($C$4:$C$102,N2366)))))</f>
        <v/>
      </c>
      <c r="P2366" s="12">
        <f>IFERROR(MATCH(Data!X2366,$F$4:$F$102,1),0)</f>
        <v/>
      </c>
      <c r="Q2366" s="9">
        <f>IF(P2366=0,Data!X2366+$I$13,IF(P2366&gt;=99,Data!X2366+$I$14,INDEX($E$4:$E$102,P2366)+(Data!X2366-INDEX($F$4:$F$102,P2366))/(INDEX($F$4:$F$102,P2366+1)-INDEX($F$4:$F$102,P2366))*(INDEX($E$4:$E$102,P2366+1)-INDEX($E$4:$E$102,P2366))))</f>
        <v/>
      </c>
      <c r="R2366" s="12">
        <f>IFERROR(MATCH(Data!Y2366,$F$4:$F$102,1),0)</f>
        <v/>
      </c>
      <c r="S2366" s="9">
        <f>IF(R2366=0,Data!Y2366+$I$13,IF(R2366&gt;=99,Data!Y2366+$I$14,INDEX($E$4:$E$102,R2366)+(Data!Y2366-INDEX($F$4:$F$102,R2366))/(INDEX($F$4:$F$102,R2366+1)-INDEX($F$4:$F$102,R2366))*(INDEX($E$4:$E$102,R2366+1)-INDEX($E$4:$E$102,R2366))))</f>
        <v/>
      </c>
    </row>
    <row r="2367">
      <c r="K2367" s="14">
        <f>Data!A2367</f>
        <v/>
      </c>
      <c r="L2367" s="12">
        <f>IF(Occurrence!J2367&lt;=0,-1,IFERROR(MATCH(Occurrence!J2367,$D$4:$D$102,1),0))</f>
        <v/>
      </c>
      <c r="M2367" s="9">
        <f>IF(L2367&lt;0,0,IF(L2367=0,Occurrence!J2367*$I$11,IF(L2367&gt;=99,Occurrence!J2367*$I$12,INDEX($C$4:$C$102,L2367)+(Occurrence!J2367-INDEX($D$4:$D$102,L2367))/(INDEX($D$4:$D$102,L2367+1)-INDEX($D$4:$D$102,L2367))*(INDEX($C$4:$C$102,L2367+1)-INDEX($C$4:$C$102,L2367)))))</f>
        <v/>
      </c>
      <c r="N2367" s="12">
        <f>IF(Occurrence!K2367&lt;=0,-1,IFERROR(MATCH(Occurrence!K2367,$D$4:$D$102,1),0))</f>
        <v/>
      </c>
      <c r="O2367" s="9">
        <f>IF(N2367&lt;0,0,IF(N2367=0,Occurrence!K2367*$I$11,IF(N2367&gt;=99,Occurrence!K2367*$I$12,INDEX($C$4:$C$102,N2367)+(Occurrence!K2367-INDEX($D$4:$D$102,N2367))/(INDEX($D$4:$D$102,N2367+1)-INDEX($D$4:$D$102,N2367))*(INDEX($C$4:$C$102,N2367+1)-INDEX($C$4:$C$102,N2367)))))</f>
        <v/>
      </c>
      <c r="P2367" s="12">
        <f>IFERROR(MATCH(Data!X2367,$F$4:$F$102,1),0)</f>
        <v/>
      </c>
      <c r="Q2367" s="9">
        <f>IF(P2367=0,Data!X2367+$I$13,IF(P2367&gt;=99,Data!X2367+$I$14,INDEX($E$4:$E$102,P2367)+(Data!X2367-INDEX($F$4:$F$102,P2367))/(INDEX($F$4:$F$102,P2367+1)-INDEX($F$4:$F$102,P2367))*(INDEX($E$4:$E$102,P2367+1)-INDEX($E$4:$E$102,P2367))))</f>
        <v/>
      </c>
      <c r="R2367" s="12">
        <f>IFERROR(MATCH(Data!Y2367,$F$4:$F$102,1),0)</f>
        <v/>
      </c>
      <c r="S2367" s="9">
        <f>IF(R2367=0,Data!Y2367+$I$13,IF(R2367&gt;=99,Data!Y2367+$I$14,INDEX($E$4:$E$102,R2367)+(Data!Y2367-INDEX($F$4:$F$102,R2367))/(INDEX($F$4:$F$102,R2367+1)-INDEX($F$4:$F$102,R2367))*(INDEX($E$4:$E$102,R2367+1)-INDEX($E$4:$E$102,R2367))))</f>
        <v/>
      </c>
    </row>
    <row r="2368">
      <c r="K2368" s="14">
        <f>Data!A2368</f>
        <v/>
      </c>
      <c r="L2368" s="12">
        <f>IF(Occurrence!J2368&lt;=0,-1,IFERROR(MATCH(Occurrence!J2368,$D$4:$D$102,1),0))</f>
        <v/>
      </c>
      <c r="M2368" s="9">
        <f>IF(L2368&lt;0,0,IF(L2368=0,Occurrence!J2368*$I$11,IF(L2368&gt;=99,Occurrence!J2368*$I$12,INDEX($C$4:$C$102,L2368)+(Occurrence!J2368-INDEX($D$4:$D$102,L2368))/(INDEX($D$4:$D$102,L2368+1)-INDEX($D$4:$D$102,L2368))*(INDEX($C$4:$C$102,L2368+1)-INDEX($C$4:$C$102,L2368)))))</f>
        <v/>
      </c>
      <c r="N2368" s="12">
        <f>IF(Occurrence!K2368&lt;=0,-1,IFERROR(MATCH(Occurrence!K2368,$D$4:$D$102,1),0))</f>
        <v/>
      </c>
      <c r="O2368" s="9">
        <f>IF(N2368&lt;0,0,IF(N2368=0,Occurrence!K2368*$I$11,IF(N2368&gt;=99,Occurrence!K2368*$I$12,INDEX($C$4:$C$102,N2368)+(Occurrence!K2368-INDEX($D$4:$D$102,N2368))/(INDEX($D$4:$D$102,N2368+1)-INDEX($D$4:$D$102,N2368))*(INDEX($C$4:$C$102,N2368+1)-INDEX($C$4:$C$102,N2368)))))</f>
        <v/>
      </c>
      <c r="P2368" s="12">
        <f>IFERROR(MATCH(Data!X2368,$F$4:$F$102,1),0)</f>
        <v/>
      </c>
      <c r="Q2368" s="9">
        <f>IF(P2368=0,Data!X2368+$I$13,IF(P2368&gt;=99,Data!X2368+$I$14,INDEX($E$4:$E$102,P2368)+(Data!X2368-INDEX($F$4:$F$102,P2368))/(INDEX($F$4:$F$102,P2368+1)-INDEX($F$4:$F$102,P2368))*(INDEX($E$4:$E$102,P2368+1)-INDEX($E$4:$E$102,P2368))))</f>
        <v/>
      </c>
      <c r="R2368" s="12">
        <f>IFERROR(MATCH(Data!Y2368,$F$4:$F$102,1),0)</f>
        <v/>
      </c>
      <c r="S2368" s="9">
        <f>IF(R2368=0,Data!Y2368+$I$13,IF(R2368&gt;=99,Data!Y2368+$I$14,INDEX($E$4:$E$102,R2368)+(Data!Y2368-INDEX($F$4:$F$102,R2368))/(INDEX($F$4:$F$102,R2368+1)-INDEX($F$4:$F$102,R2368))*(INDEX($E$4:$E$102,R2368+1)-INDEX($E$4:$E$102,R2368))))</f>
        <v/>
      </c>
    </row>
    <row r="2369">
      <c r="K2369" s="14">
        <f>Data!A2369</f>
        <v/>
      </c>
      <c r="L2369" s="12">
        <f>IF(Occurrence!J2369&lt;=0,-1,IFERROR(MATCH(Occurrence!J2369,$D$4:$D$102,1),0))</f>
        <v/>
      </c>
      <c r="M2369" s="9">
        <f>IF(L2369&lt;0,0,IF(L2369=0,Occurrence!J2369*$I$11,IF(L2369&gt;=99,Occurrence!J2369*$I$12,INDEX($C$4:$C$102,L2369)+(Occurrence!J2369-INDEX($D$4:$D$102,L2369))/(INDEX($D$4:$D$102,L2369+1)-INDEX($D$4:$D$102,L2369))*(INDEX($C$4:$C$102,L2369+1)-INDEX($C$4:$C$102,L2369)))))</f>
        <v/>
      </c>
      <c r="N2369" s="12">
        <f>IF(Occurrence!K2369&lt;=0,-1,IFERROR(MATCH(Occurrence!K2369,$D$4:$D$102,1),0))</f>
        <v/>
      </c>
      <c r="O2369" s="9">
        <f>IF(N2369&lt;0,0,IF(N2369=0,Occurrence!K2369*$I$11,IF(N2369&gt;=99,Occurrence!K2369*$I$12,INDEX($C$4:$C$102,N2369)+(Occurrence!K2369-INDEX($D$4:$D$102,N2369))/(INDEX($D$4:$D$102,N2369+1)-INDEX($D$4:$D$102,N2369))*(INDEX($C$4:$C$102,N2369+1)-INDEX($C$4:$C$102,N2369)))))</f>
        <v/>
      </c>
      <c r="P2369" s="12">
        <f>IFERROR(MATCH(Data!X2369,$F$4:$F$102,1),0)</f>
        <v/>
      </c>
      <c r="Q2369" s="9">
        <f>IF(P2369=0,Data!X2369+$I$13,IF(P2369&gt;=99,Data!X2369+$I$14,INDEX($E$4:$E$102,P2369)+(Data!X2369-INDEX($F$4:$F$102,P2369))/(INDEX($F$4:$F$102,P2369+1)-INDEX($F$4:$F$102,P2369))*(INDEX($E$4:$E$102,P2369+1)-INDEX($E$4:$E$102,P2369))))</f>
        <v/>
      </c>
      <c r="R2369" s="12">
        <f>IFERROR(MATCH(Data!Y2369,$F$4:$F$102,1),0)</f>
        <v/>
      </c>
      <c r="S2369" s="9">
        <f>IF(R2369=0,Data!Y2369+$I$13,IF(R2369&gt;=99,Data!Y2369+$I$14,INDEX($E$4:$E$102,R2369)+(Data!Y2369-INDEX($F$4:$F$102,R2369))/(INDEX($F$4:$F$102,R2369+1)-INDEX($F$4:$F$102,R2369))*(INDEX($E$4:$E$102,R2369+1)-INDEX($E$4:$E$102,R2369))))</f>
        <v/>
      </c>
    </row>
    <row r="2370">
      <c r="K2370" s="14">
        <f>Data!A2370</f>
        <v/>
      </c>
      <c r="L2370" s="12">
        <f>IF(Occurrence!J2370&lt;=0,-1,IFERROR(MATCH(Occurrence!J2370,$D$4:$D$102,1),0))</f>
        <v/>
      </c>
      <c r="M2370" s="9">
        <f>IF(L2370&lt;0,0,IF(L2370=0,Occurrence!J2370*$I$11,IF(L2370&gt;=99,Occurrence!J2370*$I$12,INDEX($C$4:$C$102,L2370)+(Occurrence!J2370-INDEX($D$4:$D$102,L2370))/(INDEX($D$4:$D$102,L2370+1)-INDEX($D$4:$D$102,L2370))*(INDEX($C$4:$C$102,L2370+1)-INDEX($C$4:$C$102,L2370)))))</f>
        <v/>
      </c>
      <c r="N2370" s="12">
        <f>IF(Occurrence!K2370&lt;=0,-1,IFERROR(MATCH(Occurrence!K2370,$D$4:$D$102,1),0))</f>
        <v/>
      </c>
      <c r="O2370" s="9">
        <f>IF(N2370&lt;0,0,IF(N2370=0,Occurrence!K2370*$I$11,IF(N2370&gt;=99,Occurrence!K2370*$I$12,INDEX($C$4:$C$102,N2370)+(Occurrence!K2370-INDEX($D$4:$D$102,N2370))/(INDEX($D$4:$D$102,N2370+1)-INDEX($D$4:$D$102,N2370))*(INDEX($C$4:$C$102,N2370+1)-INDEX($C$4:$C$102,N2370)))))</f>
        <v/>
      </c>
      <c r="P2370" s="12">
        <f>IFERROR(MATCH(Data!X2370,$F$4:$F$102,1),0)</f>
        <v/>
      </c>
      <c r="Q2370" s="9">
        <f>IF(P2370=0,Data!X2370+$I$13,IF(P2370&gt;=99,Data!X2370+$I$14,INDEX($E$4:$E$102,P2370)+(Data!X2370-INDEX($F$4:$F$102,P2370))/(INDEX($F$4:$F$102,P2370+1)-INDEX($F$4:$F$102,P2370))*(INDEX($E$4:$E$102,P2370+1)-INDEX($E$4:$E$102,P2370))))</f>
        <v/>
      </c>
      <c r="R2370" s="12">
        <f>IFERROR(MATCH(Data!Y2370,$F$4:$F$102,1),0)</f>
        <v/>
      </c>
      <c r="S2370" s="9">
        <f>IF(R2370=0,Data!Y2370+$I$13,IF(R2370&gt;=99,Data!Y2370+$I$14,INDEX($E$4:$E$102,R2370)+(Data!Y2370-INDEX($F$4:$F$102,R2370))/(INDEX($F$4:$F$102,R2370+1)-INDEX($F$4:$F$102,R2370))*(INDEX($E$4:$E$102,R2370+1)-INDEX($E$4:$E$102,R2370))))</f>
        <v/>
      </c>
    </row>
    <row r="2371">
      <c r="K2371" s="14">
        <f>Data!A2371</f>
        <v/>
      </c>
      <c r="L2371" s="12">
        <f>IF(Occurrence!J2371&lt;=0,-1,IFERROR(MATCH(Occurrence!J2371,$D$4:$D$102,1),0))</f>
        <v/>
      </c>
      <c r="M2371" s="9">
        <f>IF(L2371&lt;0,0,IF(L2371=0,Occurrence!J2371*$I$11,IF(L2371&gt;=99,Occurrence!J2371*$I$12,INDEX($C$4:$C$102,L2371)+(Occurrence!J2371-INDEX($D$4:$D$102,L2371))/(INDEX($D$4:$D$102,L2371+1)-INDEX($D$4:$D$102,L2371))*(INDEX($C$4:$C$102,L2371+1)-INDEX($C$4:$C$102,L2371)))))</f>
        <v/>
      </c>
      <c r="N2371" s="12">
        <f>IF(Occurrence!K2371&lt;=0,-1,IFERROR(MATCH(Occurrence!K2371,$D$4:$D$102,1),0))</f>
        <v/>
      </c>
      <c r="O2371" s="9">
        <f>IF(N2371&lt;0,0,IF(N2371=0,Occurrence!K2371*$I$11,IF(N2371&gt;=99,Occurrence!K2371*$I$12,INDEX($C$4:$C$102,N2371)+(Occurrence!K2371-INDEX($D$4:$D$102,N2371))/(INDEX($D$4:$D$102,N2371+1)-INDEX($D$4:$D$102,N2371))*(INDEX($C$4:$C$102,N2371+1)-INDEX($C$4:$C$102,N2371)))))</f>
        <v/>
      </c>
      <c r="P2371" s="12">
        <f>IFERROR(MATCH(Data!X2371,$F$4:$F$102,1),0)</f>
        <v/>
      </c>
      <c r="Q2371" s="9">
        <f>IF(P2371=0,Data!X2371+$I$13,IF(P2371&gt;=99,Data!X2371+$I$14,INDEX($E$4:$E$102,P2371)+(Data!X2371-INDEX($F$4:$F$102,P2371))/(INDEX($F$4:$F$102,P2371+1)-INDEX($F$4:$F$102,P2371))*(INDEX($E$4:$E$102,P2371+1)-INDEX($E$4:$E$102,P2371))))</f>
        <v/>
      </c>
      <c r="R2371" s="12">
        <f>IFERROR(MATCH(Data!Y2371,$F$4:$F$102,1),0)</f>
        <v/>
      </c>
      <c r="S2371" s="9">
        <f>IF(R2371=0,Data!Y2371+$I$13,IF(R2371&gt;=99,Data!Y2371+$I$14,INDEX($E$4:$E$102,R2371)+(Data!Y2371-INDEX($F$4:$F$102,R2371))/(INDEX($F$4:$F$102,R2371+1)-INDEX($F$4:$F$102,R2371))*(INDEX($E$4:$E$102,R2371+1)-INDEX($E$4:$E$102,R2371))))</f>
        <v/>
      </c>
    </row>
    <row r="2372">
      <c r="K2372" s="14">
        <f>Data!A2372</f>
        <v/>
      </c>
      <c r="L2372" s="12">
        <f>IF(Occurrence!J2372&lt;=0,-1,IFERROR(MATCH(Occurrence!J2372,$D$4:$D$102,1),0))</f>
        <v/>
      </c>
      <c r="M2372" s="9">
        <f>IF(L2372&lt;0,0,IF(L2372=0,Occurrence!J2372*$I$11,IF(L2372&gt;=99,Occurrence!J2372*$I$12,INDEX($C$4:$C$102,L2372)+(Occurrence!J2372-INDEX($D$4:$D$102,L2372))/(INDEX($D$4:$D$102,L2372+1)-INDEX($D$4:$D$102,L2372))*(INDEX($C$4:$C$102,L2372+1)-INDEX($C$4:$C$102,L2372)))))</f>
        <v/>
      </c>
      <c r="N2372" s="12">
        <f>IF(Occurrence!K2372&lt;=0,-1,IFERROR(MATCH(Occurrence!K2372,$D$4:$D$102,1),0))</f>
        <v/>
      </c>
      <c r="O2372" s="9">
        <f>IF(N2372&lt;0,0,IF(N2372=0,Occurrence!K2372*$I$11,IF(N2372&gt;=99,Occurrence!K2372*$I$12,INDEX($C$4:$C$102,N2372)+(Occurrence!K2372-INDEX($D$4:$D$102,N2372))/(INDEX($D$4:$D$102,N2372+1)-INDEX($D$4:$D$102,N2372))*(INDEX($C$4:$C$102,N2372+1)-INDEX($C$4:$C$102,N2372)))))</f>
        <v/>
      </c>
      <c r="P2372" s="12">
        <f>IFERROR(MATCH(Data!X2372,$F$4:$F$102,1),0)</f>
        <v/>
      </c>
      <c r="Q2372" s="9">
        <f>IF(P2372=0,Data!X2372+$I$13,IF(P2372&gt;=99,Data!X2372+$I$14,INDEX($E$4:$E$102,P2372)+(Data!X2372-INDEX($F$4:$F$102,P2372))/(INDEX($F$4:$F$102,P2372+1)-INDEX($F$4:$F$102,P2372))*(INDEX($E$4:$E$102,P2372+1)-INDEX($E$4:$E$102,P2372))))</f>
        <v/>
      </c>
      <c r="R2372" s="12">
        <f>IFERROR(MATCH(Data!Y2372,$F$4:$F$102,1),0)</f>
        <v/>
      </c>
      <c r="S2372" s="9">
        <f>IF(R2372=0,Data!Y2372+$I$13,IF(R2372&gt;=99,Data!Y2372+$I$14,INDEX($E$4:$E$102,R2372)+(Data!Y2372-INDEX($F$4:$F$102,R2372))/(INDEX($F$4:$F$102,R2372+1)-INDEX($F$4:$F$102,R2372))*(INDEX($E$4:$E$102,R2372+1)-INDEX($E$4:$E$102,R2372))))</f>
        <v/>
      </c>
    </row>
    <row r="2373">
      <c r="K2373" s="14">
        <f>Data!A2373</f>
        <v/>
      </c>
      <c r="L2373" s="12">
        <f>IF(Occurrence!J2373&lt;=0,-1,IFERROR(MATCH(Occurrence!J2373,$D$4:$D$102,1),0))</f>
        <v/>
      </c>
      <c r="M2373" s="9">
        <f>IF(L2373&lt;0,0,IF(L2373=0,Occurrence!J2373*$I$11,IF(L2373&gt;=99,Occurrence!J2373*$I$12,INDEX($C$4:$C$102,L2373)+(Occurrence!J2373-INDEX($D$4:$D$102,L2373))/(INDEX($D$4:$D$102,L2373+1)-INDEX($D$4:$D$102,L2373))*(INDEX($C$4:$C$102,L2373+1)-INDEX($C$4:$C$102,L2373)))))</f>
        <v/>
      </c>
      <c r="N2373" s="12">
        <f>IF(Occurrence!K2373&lt;=0,-1,IFERROR(MATCH(Occurrence!K2373,$D$4:$D$102,1),0))</f>
        <v/>
      </c>
      <c r="O2373" s="9">
        <f>IF(N2373&lt;0,0,IF(N2373=0,Occurrence!K2373*$I$11,IF(N2373&gt;=99,Occurrence!K2373*$I$12,INDEX($C$4:$C$102,N2373)+(Occurrence!K2373-INDEX($D$4:$D$102,N2373))/(INDEX($D$4:$D$102,N2373+1)-INDEX($D$4:$D$102,N2373))*(INDEX($C$4:$C$102,N2373+1)-INDEX($C$4:$C$102,N2373)))))</f>
        <v/>
      </c>
      <c r="P2373" s="12">
        <f>IFERROR(MATCH(Data!X2373,$F$4:$F$102,1),0)</f>
        <v/>
      </c>
      <c r="Q2373" s="9">
        <f>IF(P2373=0,Data!X2373+$I$13,IF(P2373&gt;=99,Data!X2373+$I$14,INDEX($E$4:$E$102,P2373)+(Data!X2373-INDEX($F$4:$F$102,P2373))/(INDEX($F$4:$F$102,P2373+1)-INDEX($F$4:$F$102,P2373))*(INDEX($E$4:$E$102,P2373+1)-INDEX($E$4:$E$102,P2373))))</f>
        <v/>
      </c>
      <c r="R2373" s="12">
        <f>IFERROR(MATCH(Data!Y2373,$F$4:$F$102,1),0)</f>
        <v/>
      </c>
      <c r="S2373" s="9">
        <f>IF(R2373=0,Data!Y2373+$I$13,IF(R2373&gt;=99,Data!Y2373+$I$14,INDEX($E$4:$E$102,R2373)+(Data!Y2373-INDEX($F$4:$F$102,R2373))/(INDEX($F$4:$F$102,R2373+1)-INDEX($F$4:$F$102,R2373))*(INDEX($E$4:$E$102,R2373+1)-INDEX($E$4:$E$102,R2373))))</f>
        <v/>
      </c>
    </row>
    <row r="2374">
      <c r="K2374" s="14">
        <f>Data!A2374</f>
        <v/>
      </c>
      <c r="L2374" s="12">
        <f>IF(Occurrence!J2374&lt;=0,-1,IFERROR(MATCH(Occurrence!J2374,$D$4:$D$102,1),0))</f>
        <v/>
      </c>
      <c r="M2374" s="9">
        <f>IF(L2374&lt;0,0,IF(L2374=0,Occurrence!J2374*$I$11,IF(L2374&gt;=99,Occurrence!J2374*$I$12,INDEX($C$4:$C$102,L2374)+(Occurrence!J2374-INDEX($D$4:$D$102,L2374))/(INDEX($D$4:$D$102,L2374+1)-INDEX($D$4:$D$102,L2374))*(INDEX($C$4:$C$102,L2374+1)-INDEX($C$4:$C$102,L2374)))))</f>
        <v/>
      </c>
      <c r="N2374" s="12">
        <f>IF(Occurrence!K2374&lt;=0,-1,IFERROR(MATCH(Occurrence!K2374,$D$4:$D$102,1),0))</f>
        <v/>
      </c>
      <c r="O2374" s="9">
        <f>IF(N2374&lt;0,0,IF(N2374=0,Occurrence!K2374*$I$11,IF(N2374&gt;=99,Occurrence!K2374*$I$12,INDEX($C$4:$C$102,N2374)+(Occurrence!K2374-INDEX($D$4:$D$102,N2374))/(INDEX($D$4:$D$102,N2374+1)-INDEX($D$4:$D$102,N2374))*(INDEX($C$4:$C$102,N2374+1)-INDEX($C$4:$C$102,N2374)))))</f>
        <v/>
      </c>
      <c r="P2374" s="12">
        <f>IFERROR(MATCH(Data!X2374,$F$4:$F$102,1),0)</f>
        <v/>
      </c>
      <c r="Q2374" s="9">
        <f>IF(P2374=0,Data!X2374+$I$13,IF(P2374&gt;=99,Data!X2374+$I$14,INDEX($E$4:$E$102,P2374)+(Data!X2374-INDEX($F$4:$F$102,P2374))/(INDEX($F$4:$F$102,P2374+1)-INDEX($F$4:$F$102,P2374))*(INDEX($E$4:$E$102,P2374+1)-INDEX($E$4:$E$102,P2374))))</f>
        <v/>
      </c>
      <c r="R2374" s="12">
        <f>IFERROR(MATCH(Data!Y2374,$F$4:$F$102,1),0)</f>
        <v/>
      </c>
      <c r="S2374" s="9">
        <f>IF(R2374=0,Data!Y2374+$I$13,IF(R2374&gt;=99,Data!Y2374+$I$14,INDEX($E$4:$E$102,R2374)+(Data!Y2374-INDEX($F$4:$F$102,R2374))/(INDEX($F$4:$F$102,R2374+1)-INDEX($F$4:$F$102,R2374))*(INDEX($E$4:$E$102,R2374+1)-INDEX($E$4:$E$102,R2374))))</f>
        <v/>
      </c>
    </row>
    <row r="2375">
      <c r="K2375" s="14">
        <f>Data!A2375</f>
        <v/>
      </c>
      <c r="L2375" s="12">
        <f>IF(Occurrence!J2375&lt;=0,-1,IFERROR(MATCH(Occurrence!J2375,$D$4:$D$102,1),0))</f>
        <v/>
      </c>
      <c r="M2375" s="9">
        <f>IF(L2375&lt;0,0,IF(L2375=0,Occurrence!J2375*$I$11,IF(L2375&gt;=99,Occurrence!J2375*$I$12,INDEX($C$4:$C$102,L2375)+(Occurrence!J2375-INDEX($D$4:$D$102,L2375))/(INDEX($D$4:$D$102,L2375+1)-INDEX($D$4:$D$102,L2375))*(INDEX($C$4:$C$102,L2375+1)-INDEX($C$4:$C$102,L2375)))))</f>
        <v/>
      </c>
      <c r="N2375" s="12">
        <f>IF(Occurrence!K2375&lt;=0,-1,IFERROR(MATCH(Occurrence!K2375,$D$4:$D$102,1),0))</f>
        <v/>
      </c>
      <c r="O2375" s="9">
        <f>IF(N2375&lt;0,0,IF(N2375=0,Occurrence!K2375*$I$11,IF(N2375&gt;=99,Occurrence!K2375*$I$12,INDEX($C$4:$C$102,N2375)+(Occurrence!K2375-INDEX($D$4:$D$102,N2375))/(INDEX($D$4:$D$102,N2375+1)-INDEX($D$4:$D$102,N2375))*(INDEX($C$4:$C$102,N2375+1)-INDEX($C$4:$C$102,N2375)))))</f>
        <v/>
      </c>
      <c r="P2375" s="12">
        <f>IFERROR(MATCH(Data!X2375,$F$4:$F$102,1),0)</f>
        <v/>
      </c>
      <c r="Q2375" s="9">
        <f>IF(P2375=0,Data!X2375+$I$13,IF(P2375&gt;=99,Data!X2375+$I$14,INDEX($E$4:$E$102,P2375)+(Data!X2375-INDEX($F$4:$F$102,P2375))/(INDEX($F$4:$F$102,P2375+1)-INDEX($F$4:$F$102,P2375))*(INDEX($E$4:$E$102,P2375+1)-INDEX($E$4:$E$102,P2375))))</f>
        <v/>
      </c>
      <c r="R2375" s="12">
        <f>IFERROR(MATCH(Data!Y2375,$F$4:$F$102,1),0)</f>
        <v/>
      </c>
      <c r="S2375" s="9">
        <f>IF(R2375=0,Data!Y2375+$I$13,IF(R2375&gt;=99,Data!Y2375+$I$14,INDEX($E$4:$E$102,R2375)+(Data!Y2375-INDEX($F$4:$F$102,R2375))/(INDEX($F$4:$F$102,R2375+1)-INDEX($F$4:$F$102,R2375))*(INDEX($E$4:$E$102,R2375+1)-INDEX($E$4:$E$102,R2375))))</f>
        <v/>
      </c>
    </row>
    <row r="2376">
      <c r="K2376" s="14">
        <f>Data!A2376</f>
        <v/>
      </c>
      <c r="L2376" s="12">
        <f>IF(Occurrence!J2376&lt;=0,-1,IFERROR(MATCH(Occurrence!J2376,$D$4:$D$102,1),0))</f>
        <v/>
      </c>
      <c r="M2376" s="9">
        <f>IF(L2376&lt;0,0,IF(L2376=0,Occurrence!J2376*$I$11,IF(L2376&gt;=99,Occurrence!J2376*$I$12,INDEX($C$4:$C$102,L2376)+(Occurrence!J2376-INDEX($D$4:$D$102,L2376))/(INDEX($D$4:$D$102,L2376+1)-INDEX($D$4:$D$102,L2376))*(INDEX($C$4:$C$102,L2376+1)-INDEX($C$4:$C$102,L2376)))))</f>
        <v/>
      </c>
      <c r="N2376" s="12">
        <f>IF(Occurrence!K2376&lt;=0,-1,IFERROR(MATCH(Occurrence!K2376,$D$4:$D$102,1),0))</f>
        <v/>
      </c>
      <c r="O2376" s="9">
        <f>IF(N2376&lt;0,0,IF(N2376=0,Occurrence!K2376*$I$11,IF(N2376&gt;=99,Occurrence!K2376*$I$12,INDEX($C$4:$C$102,N2376)+(Occurrence!K2376-INDEX($D$4:$D$102,N2376))/(INDEX($D$4:$D$102,N2376+1)-INDEX($D$4:$D$102,N2376))*(INDEX($C$4:$C$102,N2376+1)-INDEX($C$4:$C$102,N2376)))))</f>
        <v/>
      </c>
      <c r="P2376" s="12">
        <f>IFERROR(MATCH(Data!X2376,$F$4:$F$102,1),0)</f>
        <v/>
      </c>
      <c r="Q2376" s="9">
        <f>IF(P2376=0,Data!X2376+$I$13,IF(P2376&gt;=99,Data!X2376+$I$14,INDEX($E$4:$E$102,P2376)+(Data!X2376-INDEX($F$4:$F$102,P2376))/(INDEX($F$4:$F$102,P2376+1)-INDEX($F$4:$F$102,P2376))*(INDEX($E$4:$E$102,P2376+1)-INDEX($E$4:$E$102,P2376))))</f>
        <v/>
      </c>
      <c r="R2376" s="12">
        <f>IFERROR(MATCH(Data!Y2376,$F$4:$F$102,1),0)</f>
        <v/>
      </c>
      <c r="S2376" s="9">
        <f>IF(R2376=0,Data!Y2376+$I$13,IF(R2376&gt;=99,Data!Y2376+$I$14,INDEX($E$4:$E$102,R2376)+(Data!Y2376-INDEX($F$4:$F$102,R2376))/(INDEX($F$4:$F$102,R2376+1)-INDEX($F$4:$F$102,R2376))*(INDEX($E$4:$E$102,R2376+1)-INDEX($E$4:$E$102,R2376))))</f>
        <v/>
      </c>
    </row>
    <row r="2377">
      <c r="K2377" s="14">
        <f>Data!A2377</f>
        <v/>
      </c>
      <c r="L2377" s="12">
        <f>IF(Occurrence!J2377&lt;=0,-1,IFERROR(MATCH(Occurrence!J2377,$D$4:$D$102,1),0))</f>
        <v/>
      </c>
      <c r="M2377" s="9">
        <f>IF(L2377&lt;0,0,IF(L2377=0,Occurrence!J2377*$I$11,IF(L2377&gt;=99,Occurrence!J2377*$I$12,INDEX($C$4:$C$102,L2377)+(Occurrence!J2377-INDEX($D$4:$D$102,L2377))/(INDEX($D$4:$D$102,L2377+1)-INDEX($D$4:$D$102,L2377))*(INDEX($C$4:$C$102,L2377+1)-INDEX($C$4:$C$102,L2377)))))</f>
        <v/>
      </c>
      <c r="N2377" s="12">
        <f>IF(Occurrence!K2377&lt;=0,-1,IFERROR(MATCH(Occurrence!K2377,$D$4:$D$102,1),0))</f>
        <v/>
      </c>
      <c r="O2377" s="9">
        <f>IF(N2377&lt;0,0,IF(N2377=0,Occurrence!K2377*$I$11,IF(N2377&gt;=99,Occurrence!K2377*$I$12,INDEX($C$4:$C$102,N2377)+(Occurrence!K2377-INDEX($D$4:$D$102,N2377))/(INDEX($D$4:$D$102,N2377+1)-INDEX($D$4:$D$102,N2377))*(INDEX($C$4:$C$102,N2377+1)-INDEX($C$4:$C$102,N2377)))))</f>
        <v/>
      </c>
      <c r="P2377" s="12">
        <f>IFERROR(MATCH(Data!X2377,$F$4:$F$102,1),0)</f>
        <v/>
      </c>
      <c r="Q2377" s="9">
        <f>IF(P2377=0,Data!X2377+$I$13,IF(P2377&gt;=99,Data!X2377+$I$14,INDEX($E$4:$E$102,P2377)+(Data!X2377-INDEX($F$4:$F$102,P2377))/(INDEX($F$4:$F$102,P2377+1)-INDEX($F$4:$F$102,P2377))*(INDEX($E$4:$E$102,P2377+1)-INDEX($E$4:$E$102,P2377))))</f>
        <v/>
      </c>
      <c r="R2377" s="12">
        <f>IFERROR(MATCH(Data!Y2377,$F$4:$F$102,1),0)</f>
        <v/>
      </c>
      <c r="S2377" s="9">
        <f>IF(R2377=0,Data!Y2377+$I$13,IF(R2377&gt;=99,Data!Y2377+$I$14,INDEX($E$4:$E$102,R2377)+(Data!Y2377-INDEX($F$4:$F$102,R2377))/(INDEX($F$4:$F$102,R2377+1)-INDEX($F$4:$F$102,R2377))*(INDEX($E$4:$E$102,R2377+1)-INDEX($E$4:$E$102,R2377))))</f>
        <v/>
      </c>
    </row>
    <row r="2378">
      <c r="K2378" s="14">
        <f>Data!A2378</f>
        <v/>
      </c>
      <c r="L2378" s="12">
        <f>IF(Occurrence!J2378&lt;=0,-1,IFERROR(MATCH(Occurrence!J2378,$D$4:$D$102,1),0))</f>
        <v/>
      </c>
      <c r="M2378" s="9">
        <f>IF(L2378&lt;0,0,IF(L2378=0,Occurrence!J2378*$I$11,IF(L2378&gt;=99,Occurrence!J2378*$I$12,INDEX($C$4:$C$102,L2378)+(Occurrence!J2378-INDEX($D$4:$D$102,L2378))/(INDEX($D$4:$D$102,L2378+1)-INDEX($D$4:$D$102,L2378))*(INDEX($C$4:$C$102,L2378+1)-INDEX($C$4:$C$102,L2378)))))</f>
        <v/>
      </c>
      <c r="N2378" s="12">
        <f>IF(Occurrence!K2378&lt;=0,-1,IFERROR(MATCH(Occurrence!K2378,$D$4:$D$102,1),0))</f>
        <v/>
      </c>
      <c r="O2378" s="9">
        <f>IF(N2378&lt;0,0,IF(N2378=0,Occurrence!K2378*$I$11,IF(N2378&gt;=99,Occurrence!K2378*$I$12,INDEX($C$4:$C$102,N2378)+(Occurrence!K2378-INDEX($D$4:$D$102,N2378))/(INDEX($D$4:$D$102,N2378+1)-INDEX($D$4:$D$102,N2378))*(INDEX($C$4:$C$102,N2378+1)-INDEX($C$4:$C$102,N2378)))))</f>
        <v/>
      </c>
      <c r="P2378" s="12">
        <f>IFERROR(MATCH(Data!X2378,$F$4:$F$102,1),0)</f>
        <v/>
      </c>
      <c r="Q2378" s="9">
        <f>IF(P2378=0,Data!X2378+$I$13,IF(P2378&gt;=99,Data!X2378+$I$14,INDEX($E$4:$E$102,P2378)+(Data!X2378-INDEX($F$4:$F$102,P2378))/(INDEX($F$4:$F$102,P2378+1)-INDEX($F$4:$F$102,P2378))*(INDEX($E$4:$E$102,P2378+1)-INDEX($E$4:$E$102,P2378))))</f>
        <v/>
      </c>
      <c r="R2378" s="12">
        <f>IFERROR(MATCH(Data!Y2378,$F$4:$F$102,1),0)</f>
        <v/>
      </c>
      <c r="S2378" s="9">
        <f>IF(R2378=0,Data!Y2378+$I$13,IF(R2378&gt;=99,Data!Y2378+$I$14,INDEX($E$4:$E$102,R2378)+(Data!Y2378-INDEX($F$4:$F$102,R2378))/(INDEX($F$4:$F$102,R2378+1)-INDEX($F$4:$F$102,R2378))*(INDEX($E$4:$E$102,R2378+1)-INDEX($E$4:$E$102,R2378))))</f>
        <v/>
      </c>
    </row>
    <row r="2379">
      <c r="K2379" s="14">
        <f>Data!A2379</f>
        <v/>
      </c>
      <c r="L2379" s="12">
        <f>IF(Occurrence!J2379&lt;=0,-1,IFERROR(MATCH(Occurrence!J2379,$D$4:$D$102,1),0))</f>
        <v/>
      </c>
      <c r="M2379" s="9">
        <f>IF(L2379&lt;0,0,IF(L2379=0,Occurrence!J2379*$I$11,IF(L2379&gt;=99,Occurrence!J2379*$I$12,INDEX($C$4:$C$102,L2379)+(Occurrence!J2379-INDEX($D$4:$D$102,L2379))/(INDEX($D$4:$D$102,L2379+1)-INDEX($D$4:$D$102,L2379))*(INDEX($C$4:$C$102,L2379+1)-INDEX($C$4:$C$102,L2379)))))</f>
        <v/>
      </c>
      <c r="N2379" s="12">
        <f>IF(Occurrence!K2379&lt;=0,-1,IFERROR(MATCH(Occurrence!K2379,$D$4:$D$102,1),0))</f>
        <v/>
      </c>
      <c r="O2379" s="9">
        <f>IF(N2379&lt;0,0,IF(N2379=0,Occurrence!K2379*$I$11,IF(N2379&gt;=99,Occurrence!K2379*$I$12,INDEX($C$4:$C$102,N2379)+(Occurrence!K2379-INDEX($D$4:$D$102,N2379))/(INDEX($D$4:$D$102,N2379+1)-INDEX($D$4:$D$102,N2379))*(INDEX($C$4:$C$102,N2379+1)-INDEX($C$4:$C$102,N2379)))))</f>
        <v/>
      </c>
      <c r="P2379" s="12">
        <f>IFERROR(MATCH(Data!X2379,$F$4:$F$102,1),0)</f>
        <v/>
      </c>
      <c r="Q2379" s="9">
        <f>IF(P2379=0,Data!X2379+$I$13,IF(P2379&gt;=99,Data!X2379+$I$14,INDEX($E$4:$E$102,P2379)+(Data!X2379-INDEX($F$4:$F$102,P2379))/(INDEX($F$4:$F$102,P2379+1)-INDEX($F$4:$F$102,P2379))*(INDEX($E$4:$E$102,P2379+1)-INDEX($E$4:$E$102,P2379))))</f>
        <v/>
      </c>
      <c r="R2379" s="12">
        <f>IFERROR(MATCH(Data!Y2379,$F$4:$F$102,1),0)</f>
        <v/>
      </c>
      <c r="S2379" s="9">
        <f>IF(R2379=0,Data!Y2379+$I$13,IF(R2379&gt;=99,Data!Y2379+$I$14,INDEX($E$4:$E$102,R2379)+(Data!Y2379-INDEX($F$4:$F$102,R2379))/(INDEX($F$4:$F$102,R2379+1)-INDEX($F$4:$F$102,R2379))*(INDEX($E$4:$E$102,R2379+1)-INDEX($E$4:$E$102,R2379))))</f>
        <v/>
      </c>
    </row>
    <row r="2380">
      <c r="K2380" s="14">
        <f>Data!A2380</f>
        <v/>
      </c>
      <c r="L2380" s="12">
        <f>IF(Occurrence!J2380&lt;=0,-1,IFERROR(MATCH(Occurrence!J2380,$D$4:$D$102,1),0))</f>
        <v/>
      </c>
      <c r="M2380" s="9">
        <f>IF(L2380&lt;0,0,IF(L2380=0,Occurrence!J2380*$I$11,IF(L2380&gt;=99,Occurrence!J2380*$I$12,INDEX($C$4:$C$102,L2380)+(Occurrence!J2380-INDEX($D$4:$D$102,L2380))/(INDEX($D$4:$D$102,L2380+1)-INDEX($D$4:$D$102,L2380))*(INDEX($C$4:$C$102,L2380+1)-INDEX($C$4:$C$102,L2380)))))</f>
        <v/>
      </c>
      <c r="N2380" s="12">
        <f>IF(Occurrence!K2380&lt;=0,-1,IFERROR(MATCH(Occurrence!K2380,$D$4:$D$102,1),0))</f>
        <v/>
      </c>
      <c r="O2380" s="9">
        <f>IF(N2380&lt;0,0,IF(N2380=0,Occurrence!K2380*$I$11,IF(N2380&gt;=99,Occurrence!K2380*$I$12,INDEX($C$4:$C$102,N2380)+(Occurrence!K2380-INDEX($D$4:$D$102,N2380))/(INDEX($D$4:$D$102,N2380+1)-INDEX($D$4:$D$102,N2380))*(INDEX($C$4:$C$102,N2380+1)-INDEX($C$4:$C$102,N2380)))))</f>
        <v/>
      </c>
      <c r="P2380" s="12">
        <f>IFERROR(MATCH(Data!X2380,$F$4:$F$102,1),0)</f>
        <v/>
      </c>
      <c r="Q2380" s="9">
        <f>IF(P2380=0,Data!X2380+$I$13,IF(P2380&gt;=99,Data!X2380+$I$14,INDEX($E$4:$E$102,P2380)+(Data!X2380-INDEX($F$4:$F$102,P2380))/(INDEX($F$4:$F$102,P2380+1)-INDEX($F$4:$F$102,P2380))*(INDEX($E$4:$E$102,P2380+1)-INDEX($E$4:$E$102,P2380))))</f>
        <v/>
      </c>
      <c r="R2380" s="12">
        <f>IFERROR(MATCH(Data!Y2380,$F$4:$F$102,1),0)</f>
        <v/>
      </c>
      <c r="S2380" s="9">
        <f>IF(R2380=0,Data!Y2380+$I$13,IF(R2380&gt;=99,Data!Y2380+$I$14,INDEX($E$4:$E$102,R2380)+(Data!Y2380-INDEX($F$4:$F$102,R2380))/(INDEX($F$4:$F$102,R2380+1)-INDEX($F$4:$F$102,R2380))*(INDEX($E$4:$E$102,R2380+1)-INDEX($E$4:$E$102,R2380))))</f>
        <v/>
      </c>
    </row>
    <row r="2381">
      <c r="K2381" s="14">
        <f>Data!A2381</f>
        <v/>
      </c>
      <c r="L2381" s="12">
        <f>IF(Occurrence!J2381&lt;=0,-1,IFERROR(MATCH(Occurrence!J2381,$D$4:$D$102,1),0))</f>
        <v/>
      </c>
      <c r="M2381" s="9">
        <f>IF(L2381&lt;0,0,IF(L2381=0,Occurrence!J2381*$I$11,IF(L2381&gt;=99,Occurrence!J2381*$I$12,INDEX($C$4:$C$102,L2381)+(Occurrence!J2381-INDEX($D$4:$D$102,L2381))/(INDEX($D$4:$D$102,L2381+1)-INDEX($D$4:$D$102,L2381))*(INDEX($C$4:$C$102,L2381+1)-INDEX($C$4:$C$102,L2381)))))</f>
        <v/>
      </c>
      <c r="N2381" s="12">
        <f>IF(Occurrence!K2381&lt;=0,-1,IFERROR(MATCH(Occurrence!K2381,$D$4:$D$102,1),0))</f>
        <v/>
      </c>
      <c r="O2381" s="9">
        <f>IF(N2381&lt;0,0,IF(N2381=0,Occurrence!K2381*$I$11,IF(N2381&gt;=99,Occurrence!K2381*$I$12,INDEX($C$4:$C$102,N2381)+(Occurrence!K2381-INDEX($D$4:$D$102,N2381))/(INDEX($D$4:$D$102,N2381+1)-INDEX($D$4:$D$102,N2381))*(INDEX($C$4:$C$102,N2381+1)-INDEX($C$4:$C$102,N2381)))))</f>
        <v/>
      </c>
      <c r="P2381" s="12">
        <f>IFERROR(MATCH(Data!X2381,$F$4:$F$102,1),0)</f>
        <v/>
      </c>
      <c r="Q2381" s="9">
        <f>IF(P2381=0,Data!X2381+$I$13,IF(P2381&gt;=99,Data!X2381+$I$14,INDEX($E$4:$E$102,P2381)+(Data!X2381-INDEX($F$4:$F$102,P2381))/(INDEX($F$4:$F$102,P2381+1)-INDEX($F$4:$F$102,P2381))*(INDEX($E$4:$E$102,P2381+1)-INDEX($E$4:$E$102,P2381))))</f>
        <v/>
      </c>
      <c r="R2381" s="12">
        <f>IFERROR(MATCH(Data!Y2381,$F$4:$F$102,1),0)</f>
        <v/>
      </c>
      <c r="S2381" s="9">
        <f>IF(R2381=0,Data!Y2381+$I$13,IF(R2381&gt;=99,Data!Y2381+$I$14,INDEX($E$4:$E$102,R2381)+(Data!Y2381-INDEX($F$4:$F$102,R2381))/(INDEX($F$4:$F$102,R2381+1)-INDEX($F$4:$F$102,R2381))*(INDEX($E$4:$E$102,R2381+1)-INDEX($E$4:$E$102,R2381))))</f>
        <v/>
      </c>
    </row>
    <row r="2382">
      <c r="K2382" s="14">
        <f>Data!A2382</f>
        <v/>
      </c>
      <c r="L2382" s="12">
        <f>IF(Occurrence!J2382&lt;=0,-1,IFERROR(MATCH(Occurrence!J2382,$D$4:$D$102,1),0))</f>
        <v/>
      </c>
      <c r="M2382" s="9">
        <f>IF(L2382&lt;0,0,IF(L2382=0,Occurrence!J2382*$I$11,IF(L2382&gt;=99,Occurrence!J2382*$I$12,INDEX($C$4:$C$102,L2382)+(Occurrence!J2382-INDEX($D$4:$D$102,L2382))/(INDEX($D$4:$D$102,L2382+1)-INDEX($D$4:$D$102,L2382))*(INDEX($C$4:$C$102,L2382+1)-INDEX($C$4:$C$102,L2382)))))</f>
        <v/>
      </c>
      <c r="N2382" s="12">
        <f>IF(Occurrence!K2382&lt;=0,-1,IFERROR(MATCH(Occurrence!K2382,$D$4:$D$102,1),0))</f>
        <v/>
      </c>
      <c r="O2382" s="9">
        <f>IF(N2382&lt;0,0,IF(N2382=0,Occurrence!K2382*$I$11,IF(N2382&gt;=99,Occurrence!K2382*$I$12,INDEX($C$4:$C$102,N2382)+(Occurrence!K2382-INDEX($D$4:$D$102,N2382))/(INDEX($D$4:$D$102,N2382+1)-INDEX($D$4:$D$102,N2382))*(INDEX($C$4:$C$102,N2382+1)-INDEX($C$4:$C$102,N2382)))))</f>
        <v/>
      </c>
      <c r="P2382" s="12">
        <f>IFERROR(MATCH(Data!X2382,$F$4:$F$102,1),0)</f>
        <v/>
      </c>
      <c r="Q2382" s="9">
        <f>IF(P2382=0,Data!X2382+$I$13,IF(P2382&gt;=99,Data!X2382+$I$14,INDEX($E$4:$E$102,P2382)+(Data!X2382-INDEX($F$4:$F$102,P2382))/(INDEX($F$4:$F$102,P2382+1)-INDEX($F$4:$F$102,P2382))*(INDEX($E$4:$E$102,P2382+1)-INDEX($E$4:$E$102,P2382))))</f>
        <v/>
      </c>
      <c r="R2382" s="12">
        <f>IFERROR(MATCH(Data!Y2382,$F$4:$F$102,1),0)</f>
        <v/>
      </c>
      <c r="S2382" s="9">
        <f>IF(R2382=0,Data!Y2382+$I$13,IF(R2382&gt;=99,Data!Y2382+$I$14,INDEX($E$4:$E$102,R2382)+(Data!Y2382-INDEX($F$4:$F$102,R2382))/(INDEX($F$4:$F$102,R2382+1)-INDEX($F$4:$F$102,R2382))*(INDEX($E$4:$E$102,R2382+1)-INDEX($E$4:$E$102,R2382))))</f>
        <v/>
      </c>
    </row>
    <row r="2383">
      <c r="K2383" s="14">
        <f>Data!A2383</f>
        <v/>
      </c>
      <c r="L2383" s="12">
        <f>IF(Occurrence!J2383&lt;=0,-1,IFERROR(MATCH(Occurrence!J2383,$D$4:$D$102,1),0))</f>
        <v/>
      </c>
      <c r="M2383" s="9">
        <f>IF(L2383&lt;0,0,IF(L2383=0,Occurrence!J2383*$I$11,IF(L2383&gt;=99,Occurrence!J2383*$I$12,INDEX($C$4:$C$102,L2383)+(Occurrence!J2383-INDEX($D$4:$D$102,L2383))/(INDEX($D$4:$D$102,L2383+1)-INDEX($D$4:$D$102,L2383))*(INDEX($C$4:$C$102,L2383+1)-INDEX($C$4:$C$102,L2383)))))</f>
        <v/>
      </c>
      <c r="N2383" s="12">
        <f>IF(Occurrence!K2383&lt;=0,-1,IFERROR(MATCH(Occurrence!K2383,$D$4:$D$102,1),0))</f>
        <v/>
      </c>
      <c r="O2383" s="9">
        <f>IF(N2383&lt;0,0,IF(N2383=0,Occurrence!K2383*$I$11,IF(N2383&gt;=99,Occurrence!K2383*$I$12,INDEX($C$4:$C$102,N2383)+(Occurrence!K2383-INDEX($D$4:$D$102,N2383))/(INDEX($D$4:$D$102,N2383+1)-INDEX($D$4:$D$102,N2383))*(INDEX($C$4:$C$102,N2383+1)-INDEX($C$4:$C$102,N2383)))))</f>
        <v/>
      </c>
      <c r="P2383" s="12">
        <f>IFERROR(MATCH(Data!X2383,$F$4:$F$102,1),0)</f>
        <v/>
      </c>
      <c r="Q2383" s="9">
        <f>IF(P2383=0,Data!X2383+$I$13,IF(P2383&gt;=99,Data!X2383+$I$14,INDEX($E$4:$E$102,P2383)+(Data!X2383-INDEX($F$4:$F$102,P2383))/(INDEX($F$4:$F$102,P2383+1)-INDEX($F$4:$F$102,P2383))*(INDEX($E$4:$E$102,P2383+1)-INDEX($E$4:$E$102,P2383))))</f>
        <v/>
      </c>
      <c r="R2383" s="12">
        <f>IFERROR(MATCH(Data!Y2383,$F$4:$F$102,1),0)</f>
        <v/>
      </c>
      <c r="S2383" s="9">
        <f>IF(R2383=0,Data!Y2383+$I$13,IF(R2383&gt;=99,Data!Y2383+$I$14,INDEX($E$4:$E$102,R2383)+(Data!Y2383-INDEX($F$4:$F$102,R2383))/(INDEX($F$4:$F$102,R2383+1)-INDEX($F$4:$F$102,R2383))*(INDEX($E$4:$E$102,R2383+1)-INDEX($E$4:$E$102,R2383))))</f>
        <v/>
      </c>
    </row>
    <row r="2384">
      <c r="K2384" s="14">
        <f>Data!A2384</f>
        <v/>
      </c>
      <c r="L2384" s="12">
        <f>IF(Occurrence!J2384&lt;=0,-1,IFERROR(MATCH(Occurrence!J2384,$D$4:$D$102,1),0))</f>
        <v/>
      </c>
      <c r="M2384" s="9">
        <f>IF(L2384&lt;0,0,IF(L2384=0,Occurrence!J2384*$I$11,IF(L2384&gt;=99,Occurrence!J2384*$I$12,INDEX($C$4:$C$102,L2384)+(Occurrence!J2384-INDEX($D$4:$D$102,L2384))/(INDEX($D$4:$D$102,L2384+1)-INDEX($D$4:$D$102,L2384))*(INDEX($C$4:$C$102,L2384+1)-INDEX($C$4:$C$102,L2384)))))</f>
        <v/>
      </c>
      <c r="N2384" s="12">
        <f>IF(Occurrence!K2384&lt;=0,-1,IFERROR(MATCH(Occurrence!K2384,$D$4:$D$102,1),0))</f>
        <v/>
      </c>
      <c r="O2384" s="9">
        <f>IF(N2384&lt;0,0,IF(N2384=0,Occurrence!K2384*$I$11,IF(N2384&gt;=99,Occurrence!K2384*$I$12,INDEX($C$4:$C$102,N2384)+(Occurrence!K2384-INDEX($D$4:$D$102,N2384))/(INDEX($D$4:$D$102,N2384+1)-INDEX($D$4:$D$102,N2384))*(INDEX($C$4:$C$102,N2384+1)-INDEX($C$4:$C$102,N2384)))))</f>
        <v/>
      </c>
      <c r="P2384" s="12">
        <f>IFERROR(MATCH(Data!X2384,$F$4:$F$102,1),0)</f>
        <v/>
      </c>
      <c r="Q2384" s="9">
        <f>IF(P2384=0,Data!X2384+$I$13,IF(P2384&gt;=99,Data!X2384+$I$14,INDEX($E$4:$E$102,P2384)+(Data!X2384-INDEX($F$4:$F$102,P2384))/(INDEX($F$4:$F$102,P2384+1)-INDEX($F$4:$F$102,P2384))*(INDEX($E$4:$E$102,P2384+1)-INDEX($E$4:$E$102,P2384))))</f>
        <v/>
      </c>
      <c r="R2384" s="12">
        <f>IFERROR(MATCH(Data!Y2384,$F$4:$F$102,1),0)</f>
        <v/>
      </c>
      <c r="S2384" s="9">
        <f>IF(R2384=0,Data!Y2384+$I$13,IF(R2384&gt;=99,Data!Y2384+$I$14,INDEX($E$4:$E$102,R2384)+(Data!Y2384-INDEX($F$4:$F$102,R2384))/(INDEX($F$4:$F$102,R2384+1)-INDEX($F$4:$F$102,R2384))*(INDEX($E$4:$E$102,R2384+1)-INDEX($E$4:$E$102,R2384))))</f>
        <v/>
      </c>
    </row>
    <row r="2385">
      <c r="K2385" s="14">
        <f>Data!A2385</f>
        <v/>
      </c>
      <c r="L2385" s="12">
        <f>IF(Occurrence!J2385&lt;=0,-1,IFERROR(MATCH(Occurrence!J2385,$D$4:$D$102,1),0))</f>
        <v/>
      </c>
      <c r="M2385" s="9">
        <f>IF(L2385&lt;0,0,IF(L2385=0,Occurrence!J2385*$I$11,IF(L2385&gt;=99,Occurrence!J2385*$I$12,INDEX($C$4:$C$102,L2385)+(Occurrence!J2385-INDEX($D$4:$D$102,L2385))/(INDEX($D$4:$D$102,L2385+1)-INDEX($D$4:$D$102,L2385))*(INDEX($C$4:$C$102,L2385+1)-INDEX($C$4:$C$102,L2385)))))</f>
        <v/>
      </c>
      <c r="N2385" s="12">
        <f>IF(Occurrence!K2385&lt;=0,-1,IFERROR(MATCH(Occurrence!K2385,$D$4:$D$102,1),0))</f>
        <v/>
      </c>
      <c r="O2385" s="9">
        <f>IF(N2385&lt;0,0,IF(N2385=0,Occurrence!K2385*$I$11,IF(N2385&gt;=99,Occurrence!K2385*$I$12,INDEX($C$4:$C$102,N2385)+(Occurrence!K2385-INDEX($D$4:$D$102,N2385))/(INDEX($D$4:$D$102,N2385+1)-INDEX($D$4:$D$102,N2385))*(INDEX($C$4:$C$102,N2385+1)-INDEX($C$4:$C$102,N2385)))))</f>
        <v/>
      </c>
      <c r="P2385" s="12">
        <f>IFERROR(MATCH(Data!X2385,$F$4:$F$102,1),0)</f>
        <v/>
      </c>
      <c r="Q2385" s="9">
        <f>IF(P2385=0,Data!X2385+$I$13,IF(P2385&gt;=99,Data!X2385+$I$14,INDEX($E$4:$E$102,P2385)+(Data!X2385-INDEX($F$4:$F$102,P2385))/(INDEX($F$4:$F$102,P2385+1)-INDEX($F$4:$F$102,P2385))*(INDEX($E$4:$E$102,P2385+1)-INDEX($E$4:$E$102,P2385))))</f>
        <v/>
      </c>
      <c r="R2385" s="12">
        <f>IFERROR(MATCH(Data!Y2385,$F$4:$F$102,1),0)</f>
        <v/>
      </c>
      <c r="S2385" s="9">
        <f>IF(R2385=0,Data!Y2385+$I$13,IF(R2385&gt;=99,Data!Y2385+$I$14,INDEX($E$4:$E$102,R2385)+(Data!Y2385-INDEX($F$4:$F$102,R2385))/(INDEX($F$4:$F$102,R2385+1)-INDEX($F$4:$F$102,R2385))*(INDEX($E$4:$E$102,R2385+1)-INDEX($E$4:$E$102,R2385))))</f>
        <v/>
      </c>
    </row>
    <row r="2386">
      <c r="K2386" s="14">
        <f>Data!A2386</f>
        <v/>
      </c>
      <c r="L2386" s="12">
        <f>IF(Occurrence!J2386&lt;=0,-1,IFERROR(MATCH(Occurrence!J2386,$D$4:$D$102,1),0))</f>
        <v/>
      </c>
      <c r="M2386" s="9">
        <f>IF(L2386&lt;0,0,IF(L2386=0,Occurrence!J2386*$I$11,IF(L2386&gt;=99,Occurrence!J2386*$I$12,INDEX($C$4:$C$102,L2386)+(Occurrence!J2386-INDEX($D$4:$D$102,L2386))/(INDEX($D$4:$D$102,L2386+1)-INDEX($D$4:$D$102,L2386))*(INDEX($C$4:$C$102,L2386+1)-INDEX($C$4:$C$102,L2386)))))</f>
        <v/>
      </c>
      <c r="N2386" s="12">
        <f>IF(Occurrence!K2386&lt;=0,-1,IFERROR(MATCH(Occurrence!K2386,$D$4:$D$102,1),0))</f>
        <v/>
      </c>
      <c r="O2386" s="9">
        <f>IF(N2386&lt;0,0,IF(N2386=0,Occurrence!K2386*$I$11,IF(N2386&gt;=99,Occurrence!K2386*$I$12,INDEX($C$4:$C$102,N2386)+(Occurrence!K2386-INDEX($D$4:$D$102,N2386))/(INDEX($D$4:$D$102,N2386+1)-INDEX($D$4:$D$102,N2386))*(INDEX($C$4:$C$102,N2386+1)-INDEX($C$4:$C$102,N2386)))))</f>
        <v/>
      </c>
      <c r="P2386" s="12">
        <f>IFERROR(MATCH(Data!X2386,$F$4:$F$102,1),0)</f>
        <v/>
      </c>
      <c r="Q2386" s="9">
        <f>IF(P2386=0,Data!X2386+$I$13,IF(P2386&gt;=99,Data!X2386+$I$14,INDEX($E$4:$E$102,P2386)+(Data!X2386-INDEX($F$4:$F$102,P2386))/(INDEX($F$4:$F$102,P2386+1)-INDEX($F$4:$F$102,P2386))*(INDEX($E$4:$E$102,P2386+1)-INDEX($E$4:$E$102,P2386))))</f>
        <v/>
      </c>
      <c r="R2386" s="12">
        <f>IFERROR(MATCH(Data!Y2386,$F$4:$F$102,1),0)</f>
        <v/>
      </c>
      <c r="S2386" s="9">
        <f>IF(R2386=0,Data!Y2386+$I$13,IF(R2386&gt;=99,Data!Y2386+$I$14,INDEX($E$4:$E$102,R2386)+(Data!Y2386-INDEX($F$4:$F$102,R2386))/(INDEX($F$4:$F$102,R2386+1)-INDEX($F$4:$F$102,R2386))*(INDEX($E$4:$E$102,R2386+1)-INDEX($E$4:$E$102,R2386))))</f>
        <v/>
      </c>
    </row>
    <row r="2387">
      <c r="K2387" s="14">
        <f>Data!A2387</f>
        <v/>
      </c>
      <c r="L2387" s="12">
        <f>IF(Occurrence!J2387&lt;=0,-1,IFERROR(MATCH(Occurrence!J2387,$D$4:$D$102,1),0))</f>
        <v/>
      </c>
      <c r="M2387" s="9">
        <f>IF(L2387&lt;0,0,IF(L2387=0,Occurrence!J2387*$I$11,IF(L2387&gt;=99,Occurrence!J2387*$I$12,INDEX($C$4:$C$102,L2387)+(Occurrence!J2387-INDEX($D$4:$D$102,L2387))/(INDEX($D$4:$D$102,L2387+1)-INDEX($D$4:$D$102,L2387))*(INDEX($C$4:$C$102,L2387+1)-INDEX($C$4:$C$102,L2387)))))</f>
        <v/>
      </c>
      <c r="N2387" s="12">
        <f>IF(Occurrence!K2387&lt;=0,-1,IFERROR(MATCH(Occurrence!K2387,$D$4:$D$102,1),0))</f>
        <v/>
      </c>
      <c r="O2387" s="9">
        <f>IF(N2387&lt;0,0,IF(N2387=0,Occurrence!K2387*$I$11,IF(N2387&gt;=99,Occurrence!K2387*$I$12,INDEX($C$4:$C$102,N2387)+(Occurrence!K2387-INDEX($D$4:$D$102,N2387))/(INDEX($D$4:$D$102,N2387+1)-INDEX($D$4:$D$102,N2387))*(INDEX($C$4:$C$102,N2387+1)-INDEX($C$4:$C$102,N2387)))))</f>
        <v/>
      </c>
      <c r="P2387" s="12">
        <f>IFERROR(MATCH(Data!X2387,$F$4:$F$102,1),0)</f>
        <v/>
      </c>
      <c r="Q2387" s="9">
        <f>IF(P2387=0,Data!X2387+$I$13,IF(P2387&gt;=99,Data!X2387+$I$14,INDEX($E$4:$E$102,P2387)+(Data!X2387-INDEX($F$4:$F$102,P2387))/(INDEX($F$4:$F$102,P2387+1)-INDEX($F$4:$F$102,P2387))*(INDEX($E$4:$E$102,P2387+1)-INDEX($E$4:$E$102,P2387))))</f>
        <v/>
      </c>
      <c r="R2387" s="12">
        <f>IFERROR(MATCH(Data!Y2387,$F$4:$F$102,1),0)</f>
        <v/>
      </c>
      <c r="S2387" s="9">
        <f>IF(R2387=0,Data!Y2387+$I$13,IF(R2387&gt;=99,Data!Y2387+$I$14,INDEX($E$4:$E$102,R2387)+(Data!Y2387-INDEX($F$4:$F$102,R2387))/(INDEX($F$4:$F$102,R2387+1)-INDEX($F$4:$F$102,R2387))*(INDEX($E$4:$E$102,R2387+1)-INDEX($E$4:$E$102,R2387))))</f>
        <v/>
      </c>
    </row>
    <row r="2388">
      <c r="K2388" s="14">
        <f>Data!A2388</f>
        <v/>
      </c>
      <c r="L2388" s="12">
        <f>IF(Occurrence!J2388&lt;=0,-1,IFERROR(MATCH(Occurrence!J2388,$D$4:$D$102,1),0))</f>
        <v/>
      </c>
      <c r="M2388" s="9">
        <f>IF(L2388&lt;0,0,IF(L2388=0,Occurrence!J2388*$I$11,IF(L2388&gt;=99,Occurrence!J2388*$I$12,INDEX($C$4:$C$102,L2388)+(Occurrence!J2388-INDEX($D$4:$D$102,L2388))/(INDEX($D$4:$D$102,L2388+1)-INDEX($D$4:$D$102,L2388))*(INDEX($C$4:$C$102,L2388+1)-INDEX($C$4:$C$102,L2388)))))</f>
        <v/>
      </c>
      <c r="N2388" s="12">
        <f>IF(Occurrence!K2388&lt;=0,-1,IFERROR(MATCH(Occurrence!K2388,$D$4:$D$102,1),0))</f>
        <v/>
      </c>
      <c r="O2388" s="9">
        <f>IF(N2388&lt;0,0,IF(N2388=0,Occurrence!K2388*$I$11,IF(N2388&gt;=99,Occurrence!K2388*$I$12,INDEX($C$4:$C$102,N2388)+(Occurrence!K2388-INDEX($D$4:$D$102,N2388))/(INDEX($D$4:$D$102,N2388+1)-INDEX($D$4:$D$102,N2388))*(INDEX($C$4:$C$102,N2388+1)-INDEX($C$4:$C$102,N2388)))))</f>
        <v/>
      </c>
      <c r="P2388" s="12">
        <f>IFERROR(MATCH(Data!X2388,$F$4:$F$102,1),0)</f>
        <v/>
      </c>
      <c r="Q2388" s="9">
        <f>IF(P2388=0,Data!X2388+$I$13,IF(P2388&gt;=99,Data!X2388+$I$14,INDEX($E$4:$E$102,P2388)+(Data!X2388-INDEX($F$4:$F$102,P2388))/(INDEX($F$4:$F$102,P2388+1)-INDEX($F$4:$F$102,P2388))*(INDEX($E$4:$E$102,P2388+1)-INDEX($E$4:$E$102,P2388))))</f>
        <v/>
      </c>
      <c r="R2388" s="12">
        <f>IFERROR(MATCH(Data!Y2388,$F$4:$F$102,1),0)</f>
        <v/>
      </c>
      <c r="S2388" s="9">
        <f>IF(R2388=0,Data!Y2388+$I$13,IF(R2388&gt;=99,Data!Y2388+$I$14,INDEX($E$4:$E$102,R2388)+(Data!Y2388-INDEX($F$4:$F$102,R2388))/(INDEX($F$4:$F$102,R2388+1)-INDEX($F$4:$F$102,R2388))*(INDEX($E$4:$E$102,R2388+1)-INDEX($E$4:$E$102,R2388))))</f>
        <v/>
      </c>
    </row>
    <row r="2389">
      <c r="K2389" s="14">
        <f>Data!A2389</f>
        <v/>
      </c>
      <c r="L2389" s="12">
        <f>IF(Occurrence!J2389&lt;=0,-1,IFERROR(MATCH(Occurrence!J2389,$D$4:$D$102,1),0))</f>
        <v/>
      </c>
      <c r="M2389" s="9">
        <f>IF(L2389&lt;0,0,IF(L2389=0,Occurrence!J2389*$I$11,IF(L2389&gt;=99,Occurrence!J2389*$I$12,INDEX($C$4:$C$102,L2389)+(Occurrence!J2389-INDEX($D$4:$D$102,L2389))/(INDEX($D$4:$D$102,L2389+1)-INDEX($D$4:$D$102,L2389))*(INDEX($C$4:$C$102,L2389+1)-INDEX($C$4:$C$102,L2389)))))</f>
        <v/>
      </c>
      <c r="N2389" s="12">
        <f>IF(Occurrence!K2389&lt;=0,-1,IFERROR(MATCH(Occurrence!K2389,$D$4:$D$102,1),0))</f>
        <v/>
      </c>
      <c r="O2389" s="9">
        <f>IF(N2389&lt;0,0,IF(N2389=0,Occurrence!K2389*$I$11,IF(N2389&gt;=99,Occurrence!K2389*$I$12,INDEX($C$4:$C$102,N2389)+(Occurrence!K2389-INDEX($D$4:$D$102,N2389))/(INDEX($D$4:$D$102,N2389+1)-INDEX($D$4:$D$102,N2389))*(INDEX($C$4:$C$102,N2389+1)-INDEX($C$4:$C$102,N2389)))))</f>
        <v/>
      </c>
      <c r="P2389" s="12">
        <f>IFERROR(MATCH(Data!X2389,$F$4:$F$102,1),0)</f>
        <v/>
      </c>
      <c r="Q2389" s="9">
        <f>IF(P2389=0,Data!X2389+$I$13,IF(P2389&gt;=99,Data!X2389+$I$14,INDEX($E$4:$E$102,P2389)+(Data!X2389-INDEX($F$4:$F$102,P2389))/(INDEX($F$4:$F$102,P2389+1)-INDEX($F$4:$F$102,P2389))*(INDEX($E$4:$E$102,P2389+1)-INDEX($E$4:$E$102,P2389))))</f>
        <v/>
      </c>
      <c r="R2389" s="12">
        <f>IFERROR(MATCH(Data!Y2389,$F$4:$F$102,1),0)</f>
        <v/>
      </c>
      <c r="S2389" s="9">
        <f>IF(R2389=0,Data!Y2389+$I$13,IF(R2389&gt;=99,Data!Y2389+$I$14,INDEX($E$4:$E$102,R2389)+(Data!Y2389-INDEX($F$4:$F$102,R2389))/(INDEX($F$4:$F$102,R2389+1)-INDEX($F$4:$F$102,R2389))*(INDEX($E$4:$E$102,R2389+1)-INDEX($E$4:$E$102,R2389))))</f>
        <v/>
      </c>
    </row>
    <row r="2390">
      <c r="K2390" s="14">
        <f>Data!A2390</f>
        <v/>
      </c>
      <c r="L2390" s="12">
        <f>IF(Occurrence!J2390&lt;=0,-1,IFERROR(MATCH(Occurrence!J2390,$D$4:$D$102,1),0))</f>
        <v/>
      </c>
      <c r="M2390" s="9">
        <f>IF(L2390&lt;0,0,IF(L2390=0,Occurrence!J2390*$I$11,IF(L2390&gt;=99,Occurrence!J2390*$I$12,INDEX($C$4:$C$102,L2390)+(Occurrence!J2390-INDEX($D$4:$D$102,L2390))/(INDEX($D$4:$D$102,L2390+1)-INDEX($D$4:$D$102,L2390))*(INDEX($C$4:$C$102,L2390+1)-INDEX($C$4:$C$102,L2390)))))</f>
        <v/>
      </c>
      <c r="N2390" s="12">
        <f>IF(Occurrence!K2390&lt;=0,-1,IFERROR(MATCH(Occurrence!K2390,$D$4:$D$102,1),0))</f>
        <v/>
      </c>
      <c r="O2390" s="9">
        <f>IF(N2390&lt;0,0,IF(N2390=0,Occurrence!K2390*$I$11,IF(N2390&gt;=99,Occurrence!K2390*$I$12,INDEX($C$4:$C$102,N2390)+(Occurrence!K2390-INDEX($D$4:$D$102,N2390))/(INDEX($D$4:$D$102,N2390+1)-INDEX($D$4:$D$102,N2390))*(INDEX($C$4:$C$102,N2390+1)-INDEX($C$4:$C$102,N2390)))))</f>
        <v/>
      </c>
      <c r="P2390" s="12">
        <f>IFERROR(MATCH(Data!X2390,$F$4:$F$102,1),0)</f>
        <v/>
      </c>
      <c r="Q2390" s="9">
        <f>IF(P2390=0,Data!X2390+$I$13,IF(P2390&gt;=99,Data!X2390+$I$14,INDEX($E$4:$E$102,P2390)+(Data!X2390-INDEX($F$4:$F$102,P2390))/(INDEX($F$4:$F$102,P2390+1)-INDEX($F$4:$F$102,P2390))*(INDEX($E$4:$E$102,P2390+1)-INDEX($E$4:$E$102,P2390))))</f>
        <v/>
      </c>
      <c r="R2390" s="12">
        <f>IFERROR(MATCH(Data!Y2390,$F$4:$F$102,1),0)</f>
        <v/>
      </c>
      <c r="S2390" s="9">
        <f>IF(R2390=0,Data!Y2390+$I$13,IF(R2390&gt;=99,Data!Y2390+$I$14,INDEX($E$4:$E$102,R2390)+(Data!Y2390-INDEX($F$4:$F$102,R2390))/(INDEX($F$4:$F$102,R2390+1)-INDEX($F$4:$F$102,R2390))*(INDEX($E$4:$E$102,R2390+1)-INDEX($E$4:$E$102,R2390))))</f>
        <v/>
      </c>
    </row>
    <row r="2391">
      <c r="K2391" s="14">
        <f>Data!A2391</f>
        <v/>
      </c>
      <c r="L2391" s="12">
        <f>IF(Occurrence!J2391&lt;=0,-1,IFERROR(MATCH(Occurrence!J2391,$D$4:$D$102,1),0))</f>
        <v/>
      </c>
      <c r="M2391" s="9">
        <f>IF(L2391&lt;0,0,IF(L2391=0,Occurrence!J2391*$I$11,IF(L2391&gt;=99,Occurrence!J2391*$I$12,INDEX($C$4:$C$102,L2391)+(Occurrence!J2391-INDEX($D$4:$D$102,L2391))/(INDEX($D$4:$D$102,L2391+1)-INDEX($D$4:$D$102,L2391))*(INDEX($C$4:$C$102,L2391+1)-INDEX($C$4:$C$102,L2391)))))</f>
        <v/>
      </c>
      <c r="N2391" s="12">
        <f>IF(Occurrence!K2391&lt;=0,-1,IFERROR(MATCH(Occurrence!K2391,$D$4:$D$102,1),0))</f>
        <v/>
      </c>
      <c r="O2391" s="9">
        <f>IF(N2391&lt;0,0,IF(N2391=0,Occurrence!K2391*$I$11,IF(N2391&gt;=99,Occurrence!K2391*$I$12,INDEX($C$4:$C$102,N2391)+(Occurrence!K2391-INDEX($D$4:$D$102,N2391))/(INDEX($D$4:$D$102,N2391+1)-INDEX($D$4:$D$102,N2391))*(INDEX($C$4:$C$102,N2391+1)-INDEX($C$4:$C$102,N2391)))))</f>
        <v/>
      </c>
      <c r="P2391" s="12">
        <f>IFERROR(MATCH(Data!X2391,$F$4:$F$102,1),0)</f>
        <v/>
      </c>
      <c r="Q2391" s="9">
        <f>IF(P2391=0,Data!X2391+$I$13,IF(P2391&gt;=99,Data!X2391+$I$14,INDEX($E$4:$E$102,P2391)+(Data!X2391-INDEX($F$4:$F$102,P2391))/(INDEX($F$4:$F$102,P2391+1)-INDEX($F$4:$F$102,P2391))*(INDEX($E$4:$E$102,P2391+1)-INDEX($E$4:$E$102,P2391))))</f>
        <v/>
      </c>
      <c r="R2391" s="12">
        <f>IFERROR(MATCH(Data!Y2391,$F$4:$F$102,1),0)</f>
        <v/>
      </c>
      <c r="S2391" s="9">
        <f>IF(R2391=0,Data!Y2391+$I$13,IF(R2391&gt;=99,Data!Y2391+$I$14,INDEX($E$4:$E$102,R2391)+(Data!Y2391-INDEX($F$4:$F$102,R2391))/(INDEX($F$4:$F$102,R2391+1)-INDEX($F$4:$F$102,R2391))*(INDEX($E$4:$E$102,R2391+1)-INDEX($E$4:$E$102,R2391))))</f>
        <v/>
      </c>
    </row>
    <row r="2392">
      <c r="K2392" s="14">
        <f>Data!A2392</f>
        <v/>
      </c>
      <c r="L2392" s="12">
        <f>IF(Occurrence!J2392&lt;=0,-1,IFERROR(MATCH(Occurrence!J2392,$D$4:$D$102,1),0))</f>
        <v/>
      </c>
      <c r="M2392" s="9">
        <f>IF(L2392&lt;0,0,IF(L2392=0,Occurrence!J2392*$I$11,IF(L2392&gt;=99,Occurrence!J2392*$I$12,INDEX($C$4:$C$102,L2392)+(Occurrence!J2392-INDEX($D$4:$D$102,L2392))/(INDEX($D$4:$D$102,L2392+1)-INDEX($D$4:$D$102,L2392))*(INDEX($C$4:$C$102,L2392+1)-INDEX($C$4:$C$102,L2392)))))</f>
        <v/>
      </c>
      <c r="N2392" s="12">
        <f>IF(Occurrence!K2392&lt;=0,-1,IFERROR(MATCH(Occurrence!K2392,$D$4:$D$102,1),0))</f>
        <v/>
      </c>
      <c r="O2392" s="9">
        <f>IF(N2392&lt;0,0,IF(N2392=0,Occurrence!K2392*$I$11,IF(N2392&gt;=99,Occurrence!K2392*$I$12,INDEX($C$4:$C$102,N2392)+(Occurrence!K2392-INDEX($D$4:$D$102,N2392))/(INDEX($D$4:$D$102,N2392+1)-INDEX($D$4:$D$102,N2392))*(INDEX($C$4:$C$102,N2392+1)-INDEX($C$4:$C$102,N2392)))))</f>
        <v/>
      </c>
      <c r="P2392" s="12">
        <f>IFERROR(MATCH(Data!X2392,$F$4:$F$102,1),0)</f>
        <v/>
      </c>
      <c r="Q2392" s="9">
        <f>IF(P2392=0,Data!X2392+$I$13,IF(P2392&gt;=99,Data!X2392+$I$14,INDEX($E$4:$E$102,P2392)+(Data!X2392-INDEX($F$4:$F$102,P2392))/(INDEX($F$4:$F$102,P2392+1)-INDEX($F$4:$F$102,P2392))*(INDEX($E$4:$E$102,P2392+1)-INDEX($E$4:$E$102,P2392))))</f>
        <v/>
      </c>
      <c r="R2392" s="12">
        <f>IFERROR(MATCH(Data!Y2392,$F$4:$F$102,1),0)</f>
        <v/>
      </c>
      <c r="S2392" s="9">
        <f>IF(R2392=0,Data!Y2392+$I$13,IF(R2392&gt;=99,Data!Y2392+$I$14,INDEX($E$4:$E$102,R2392)+(Data!Y2392-INDEX($F$4:$F$102,R2392))/(INDEX($F$4:$F$102,R2392+1)-INDEX($F$4:$F$102,R2392))*(INDEX($E$4:$E$102,R2392+1)-INDEX($E$4:$E$102,R2392))))</f>
        <v/>
      </c>
    </row>
    <row r="2393">
      <c r="K2393" s="14">
        <f>Data!A2393</f>
        <v/>
      </c>
      <c r="L2393" s="12">
        <f>IF(Occurrence!J2393&lt;=0,-1,IFERROR(MATCH(Occurrence!J2393,$D$4:$D$102,1),0))</f>
        <v/>
      </c>
      <c r="M2393" s="9">
        <f>IF(L2393&lt;0,0,IF(L2393=0,Occurrence!J2393*$I$11,IF(L2393&gt;=99,Occurrence!J2393*$I$12,INDEX($C$4:$C$102,L2393)+(Occurrence!J2393-INDEX($D$4:$D$102,L2393))/(INDEX($D$4:$D$102,L2393+1)-INDEX($D$4:$D$102,L2393))*(INDEX($C$4:$C$102,L2393+1)-INDEX($C$4:$C$102,L2393)))))</f>
        <v/>
      </c>
      <c r="N2393" s="12">
        <f>IF(Occurrence!K2393&lt;=0,-1,IFERROR(MATCH(Occurrence!K2393,$D$4:$D$102,1),0))</f>
        <v/>
      </c>
      <c r="O2393" s="9">
        <f>IF(N2393&lt;0,0,IF(N2393=0,Occurrence!K2393*$I$11,IF(N2393&gt;=99,Occurrence!K2393*$I$12,INDEX($C$4:$C$102,N2393)+(Occurrence!K2393-INDEX($D$4:$D$102,N2393))/(INDEX($D$4:$D$102,N2393+1)-INDEX($D$4:$D$102,N2393))*(INDEX($C$4:$C$102,N2393+1)-INDEX($C$4:$C$102,N2393)))))</f>
        <v/>
      </c>
      <c r="P2393" s="12">
        <f>IFERROR(MATCH(Data!X2393,$F$4:$F$102,1),0)</f>
        <v/>
      </c>
      <c r="Q2393" s="9">
        <f>IF(P2393=0,Data!X2393+$I$13,IF(P2393&gt;=99,Data!X2393+$I$14,INDEX($E$4:$E$102,P2393)+(Data!X2393-INDEX($F$4:$F$102,P2393))/(INDEX($F$4:$F$102,P2393+1)-INDEX($F$4:$F$102,P2393))*(INDEX($E$4:$E$102,P2393+1)-INDEX($E$4:$E$102,P2393))))</f>
        <v/>
      </c>
      <c r="R2393" s="12">
        <f>IFERROR(MATCH(Data!Y2393,$F$4:$F$102,1),0)</f>
        <v/>
      </c>
      <c r="S2393" s="9">
        <f>IF(R2393=0,Data!Y2393+$I$13,IF(R2393&gt;=99,Data!Y2393+$I$14,INDEX($E$4:$E$102,R2393)+(Data!Y2393-INDEX($F$4:$F$102,R2393))/(INDEX($F$4:$F$102,R2393+1)-INDEX($F$4:$F$102,R2393))*(INDEX($E$4:$E$102,R2393+1)-INDEX($E$4:$E$102,R2393))))</f>
        <v/>
      </c>
    </row>
    <row r="2394">
      <c r="K2394" s="14">
        <f>Data!A2394</f>
        <v/>
      </c>
      <c r="L2394" s="12">
        <f>IF(Occurrence!J2394&lt;=0,-1,IFERROR(MATCH(Occurrence!J2394,$D$4:$D$102,1),0))</f>
        <v/>
      </c>
      <c r="M2394" s="9">
        <f>IF(L2394&lt;0,0,IF(L2394=0,Occurrence!J2394*$I$11,IF(L2394&gt;=99,Occurrence!J2394*$I$12,INDEX($C$4:$C$102,L2394)+(Occurrence!J2394-INDEX($D$4:$D$102,L2394))/(INDEX($D$4:$D$102,L2394+1)-INDEX($D$4:$D$102,L2394))*(INDEX($C$4:$C$102,L2394+1)-INDEX($C$4:$C$102,L2394)))))</f>
        <v/>
      </c>
      <c r="N2394" s="12">
        <f>IF(Occurrence!K2394&lt;=0,-1,IFERROR(MATCH(Occurrence!K2394,$D$4:$D$102,1),0))</f>
        <v/>
      </c>
      <c r="O2394" s="9">
        <f>IF(N2394&lt;0,0,IF(N2394=0,Occurrence!K2394*$I$11,IF(N2394&gt;=99,Occurrence!K2394*$I$12,INDEX($C$4:$C$102,N2394)+(Occurrence!K2394-INDEX($D$4:$D$102,N2394))/(INDEX($D$4:$D$102,N2394+1)-INDEX($D$4:$D$102,N2394))*(INDEX($C$4:$C$102,N2394+1)-INDEX($C$4:$C$102,N2394)))))</f>
        <v/>
      </c>
      <c r="P2394" s="12">
        <f>IFERROR(MATCH(Data!X2394,$F$4:$F$102,1),0)</f>
        <v/>
      </c>
      <c r="Q2394" s="9">
        <f>IF(P2394=0,Data!X2394+$I$13,IF(P2394&gt;=99,Data!X2394+$I$14,INDEX($E$4:$E$102,P2394)+(Data!X2394-INDEX($F$4:$F$102,P2394))/(INDEX($F$4:$F$102,P2394+1)-INDEX($F$4:$F$102,P2394))*(INDEX($E$4:$E$102,P2394+1)-INDEX($E$4:$E$102,P2394))))</f>
        <v/>
      </c>
      <c r="R2394" s="12">
        <f>IFERROR(MATCH(Data!Y2394,$F$4:$F$102,1),0)</f>
        <v/>
      </c>
      <c r="S2394" s="9">
        <f>IF(R2394=0,Data!Y2394+$I$13,IF(R2394&gt;=99,Data!Y2394+$I$14,INDEX($E$4:$E$102,R2394)+(Data!Y2394-INDEX($F$4:$F$102,R2394))/(INDEX($F$4:$F$102,R2394+1)-INDEX($F$4:$F$102,R2394))*(INDEX($E$4:$E$102,R2394+1)-INDEX($E$4:$E$102,R2394))))</f>
        <v/>
      </c>
    </row>
    <row r="2395">
      <c r="K2395" s="14">
        <f>Data!A2395</f>
        <v/>
      </c>
      <c r="L2395" s="12">
        <f>IF(Occurrence!J2395&lt;=0,-1,IFERROR(MATCH(Occurrence!J2395,$D$4:$D$102,1),0))</f>
        <v/>
      </c>
      <c r="M2395" s="9">
        <f>IF(L2395&lt;0,0,IF(L2395=0,Occurrence!J2395*$I$11,IF(L2395&gt;=99,Occurrence!J2395*$I$12,INDEX($C$4:$C$102,L2395)+(Occurrence!J2395-INDEX($D$4:$D$102,L2395))/(INDEX($D$4:$D$102,L2395+1)-INDEX($D$4:$D$102,L2395))*(INDEX($C$4:$C$102,L2395+1)-INDEX($C$4:$C$102,L2395)))))</f>
        <v/>
      </c>
      <c r="N2395" s="12">
        <f>IF(Occurrence!K2395&lt;=0,-1,IFERROR(MATCH(Occurrence!K2395,$D$4:$D$102,1),0))</f>
        <v/>
      </c>
      <c r="O2395" s="9">
        <f>IF(N2395&lt;0,0,IF(N2395=0,Occurrence!K2395*$I$11,IF(N2395&gt;=99,Occurrence!K2395*$I$12,INDEX($C$4:$C$102,N2395)+(Occurrence!K2395-INDEX($D$4:$D$102,N2395))/(INDEX($D$4:$D$102,N2395+1)-INDEX($D$4:$D$102,N2395))*(INDEX($C$4:$C$102,N2395+1)-INDEX($C$4:$C$102,N2395)))))</f>
        <v/>
      </c>
      <c r="P2395" s="12">
        <f>IFERROR(MATCH(Data!X2395,$F$4:$F$102,1),0)</f>
        <v/>
      </c>
      <c r="Q2395" s="9">
        <f>IF(P2395=0,Data!X2395+$I$13,IF(P2395&gt;=99,Data!X2395+$I$14,INDEX($E$4:$E$102,P2395)+(Data!X2395-INDEX($F$4:$F$102,P2395))/(INDEX($F$4:$F$102,P2395+1)-INDEX($F$4:$F$102,P2395))*(INDEX($E$4:$E$102,P2395+1)-INDEX($E$4:$E$102,P2395))))</f>
        <v/>
      </c>
      <c r="R2395" s="12">
        <f>IFERROR(MATCH(Data!Y2395,$F$4:$F$102,1),0)</f>
        <v/>
      </c>
      <c r="S2395" s="9">
        <f>IF(R2395=0,Data!Y2395+$I$13,IF(R2395&gt;=99,Data!Y2395+$I$14,INDEX($E$4:$E$102,R2395)+(Data!Y2395-INDEX($F$4:$F$102,R2395))/(INDEX($F$4:$F$102,R2395+1)-INDEX($F$4:$F$102,R2395))*(INDEX($E$4:$E$102,R2395+1)-INDEX($E$4:$E$102,R2395))))</f>
        <v/>
      </c>
    </row>
    <row r="2396">
      <c r="K2396" s="14">
        <f>Data!A2396</f>
        <v/>
      </c>
      <c r="L2396" s="12">
        <f>IF(Occurrence!J2396&lt;=0,-1,IFERROR(MATCH(Occurrence!J2396,$D$4:$D$102,1),0))</f>
        <v/>
      </c>
      <c r="M2396" s="9">
        <f>IF(L2396&lt;0,0,IF(L2396=0,Occurrence!J2396*$I$11,IF(L2396&gt;=99,Occurrence!J2396*$I$12,INDEX($C$4:$C$102,L2396)+(Occurrence!J2396-INDEX($D$4:$D$102,L2396))/(INDEX($D$4:$D$102,L2396+1)-INDEX($D$4:$D$102,L2396))*(INDEX($C$4:$C$102,L2396+1)-INDEX($C$4:$C$102,L2396)))))</f>
        <v/>
      </c>
      <c r="N2396" s="12">
        <f>IF(Occurrence!K2396&lt;=0,-1,IFERROR(MATCH(Occurrence!K2396,$D$4:$D$102,1),0))</f>
        <v/>
      </c>
      <c r="O2396" s="9">
        <f>IF(N2396&lt;0,0,IF(N2396=0,Occurrence!K2396*$I$11,IF(N2396&gt;=99,Occurrence!K2396*$I$12,INDEX($C$4:$C$102,N2396)+(Occurrence!K2396-INDEX($D$4:$D$102,N2396))/(INDEX($D$4:$D$102,N2396+1)-INDEX($D$4:$D$102,N2396))*(INDEX($C$4:$C$102,N2396+1)-INDEX($C$4:$C$102,N2396)))))</f>
        <v/>
      </c>
      <c r="P2396" s="12">
        <f>IFERROR(MATCH(Data!X2396,$F$4:$F$102,1),0)</f>
        <v/>
      </c>
      <c r="Q2396" s="9">
        <f>IF(P2396=0,Data!X2396+$I$13,IF(P2396&gt;=99,Data!X2396+$I$14,INDEX($E$4:$E$102,P2396)+(Data!X2396-INDEX($F$4:$F$102,P2396))/(INDEX($F$4:$F$102,P2396+1)-INDEX($F$4:$F$102,P2396))*(INDEX($E$4:$E$102,P2396+1)-INDEX($E$4:$E$102,P2396))))</f>
        <v/>
      </c>
      <c r="R2396" s="12">
        <f>IFERROR(MATCH(Data!Y2396,$F$4:$F$102,1),0)</f>
        <v/>
      </c>
      <c r="S2396" s="9">
        <f>IF(R2396=0,Data!Y2396+$I$13,IF(R2396&gt;=99,Data!Y2396+$I$14,INDEX($E$4:$E$102,R2396)+(Data!Y2396-INDEX($F$4:$F$102,R2396))/(INDEX($F$4:$F$102,R2396+1)-INDEX($F$4:$F$102,R2396))*(INDEX($E$4:$E$102,R2396+1)-INDEX($E$4:$E$102,R2396))))</f>
        <v/>
      </c>
    </row>
    <row r="2397">
      <c r="K2397" s="14">
        <f>Data!A2397</f>
        <v/>
      </c>
      <c r="L2397" s="12">
        <f>IF(Occurrence!J2397&lt;=0,-1,IFERROR(MATCH(Occurrence!J2397,$D$4:$D$102,1),0))</f>
        <v/>
      </c>
      <c r="M2397" s="9">
        <f>IF(L2397&lt;0,0,IF(L2397=0,Occurrence!J2397*$I$11,IF(L2397&gt;=99,Occurrence!J2397*$I$12,INDEX($C$4:$C$102,L2397)+(Occurrence!J2397-INDEX($D$4:$D$102,L2397))/(INDEX($D$4:$D$102,L2397+1)-INDEX($D$4:$D$102,L2397))*(INDEX($C$4:$C$102,L2397+1)-INDEX($C$4:$C$102,L2397)))))</f>
        <v/>
      </c>
      <c r="N2397" s="12">
        <f>IF(Occurrence!K2397&lt;=0,-1,IFERROR(MATCH(Occurrence!K2397,$D$4:$D$102,1),0))</f>
        <v/>
      </c>
      <c r="O2397" s="9">
        <f>IF(N2397&lt;0,0,IF(N2397=0,Occurrence!K2397*$I$11,IF(N2397&gt;=99,Occurrence!K2397*$I$12,INDEX($C$4:$C$102,N2397)+(Occurrence!K2397-INDEX($D$4:$D$102,N2397))/(INDEX($D$4:$D$102,N2397+1)-INDEX($D$4:$D$102,N2397))*(INDEX($C$4:$C$102,N2397+1)-INDEX($C$4:$C$102,N2397)))))</f>
        <v/>
      </c>
      <c r="P2397" s="12">
        <f>IFERROR(MATCH(Data!X2397,$F$4:$F$102,1),0)</f>
        <v/>
      </c>
      <c r="Q2397" s="9">
        <f>IF(P2397=0,Data!X2397+$I$13,IF(P2397&gt;=99,Data!X2397+$I$14,INDEX($E$4:$E$102,P2397)+(Data!X2397-INDEX($F$4:$F$102,P2397))/(INDEX($F$4:$F$102,P2397+1)-INDEX($F$4:$F$102,P2397))*(INDEX($E$4:$E$102,P2397+1)-INDEX($E$4:$E$102,P2397))))</f>
        <v/>
      </c>
      <c r="R2397" s="12">
        <f>IFERROR(MATCH(Data!Y2397,$F$4:$F$102,1),0)</f>
        <v/>
      </c>
      <c r="S2397" s="9">
        <f>IF(R2397=0,Data!Y2397+$I$13,IF(R2397&gt;=99,Data!Y2397+$I$14,INDEX($E$4:$E$102,R2397)+(Data!Y2397-INDEX($F$4:$F$102,R2397))/(INDEX($F$4:$F$102,R2397+1)-INDEX($F$4:$F$102,R2397))*(INDEX($E$4:$E$102,R2397+1)-INDEX($E$4:$E$102,R2397))))</f>
        <v/>
      </c>
    </row>
    <row r="2398">
      <c r="K2398" s="14">
        <f>Data!A2398</f>
        <v/>
      </c>
      <c r="L2398" s="12">
        <f>IF(Occurrence!J2398&lt;=0,-1,IFERROR(MATCH(Occurrence!J2398,$D$4:$D$102,1),0))</f>
        <v/>
      </c>
      <c r="M2398" s="9">
        <f>IF(L2398&lt;0,0,IF(L2398=0,Occurrence!J2398*$I$11,IF(L2398&gt;=99,Occurrence!J2398*$I$12,INDEX($C$4:$C$102,L2398)+(Occurrence!J2398-INDEX($D$4:$D$102,L2398))/(INDEX($D$4:$D$102,L2398+1)-INDEX($D$4:$D$102,L2398))*(INDEX($C$4:$C$102,L2398+1)-INDEX($C$4:$C$102,L2398)))))</f>
        <v/>
      </c>
      <c r="N2398" s="12">
        <f>IF(Occurrence!K2398&lt;=0,-1,IFERROR(MATCH(Occurrence!K2398,$D$4:$D$102,1),0))</f>
        <v/>
      </c>
      <c r="O2398" s="9">
        <f>IF(N2398&lt;0,0,IF(N2398=0,Occurrence!K2398*$I$11,IF(N2398&gt;=99,Occurrence!K2398*$I$12,INDEX($C$4:$C$102,N2398)+(Occurrence!K2398-INDEX($D$4:$D$102,N2398))/(INDEX($D$4:$D$102,N2398+1)-INDEX($D$4:$D$102,N2398))*(INDEX($C$4:$C$102,N2398+1)-INDEX($C$4:$C$102,N2398)))))</f>
        <v/>
      </c>
      <c r="P2398" s="12">
        <f>IFERROR(MATCH(Data!X2398,$F$4:$F$102,1),0)</f>
        <v/>
      </c>
      <c r="Q2398" s="9">
        <f>IF(P2398=0,Data!X2398+$I$13,IF(P2398&gt;=99,Data!X2398+$I$14,INDEX($E$4:$E$102,P2398)+(Data!X2398-INDEX($F$4:$F$102,P2398))/(INDEX($F$4:$F$102,P2398+1)-INDEX($F$4:$F$102,P2398))*(INDEX($E$4:$E$102,P2398+1)-INDEX($E$4:$E$102,P2398))))</f>
        <v/>
      </c>
      <c r="R2398" s="12">
        <f>IFERROR(MATCH(Data!Y2398,$F$4:$F$102,1),0)</f>
        <v/>
      </c>
      <c r="S2398" s="9">
        <f>IF(R2398=0,Data!Y2398+$I$13,IF(R2398&gt;=99,Data!Y2398+$I$14,INDEX($E$4:$E$102,R2398)+(Data!Y2398-INDEX($F$4:$F$102,R2398))/(INDEX($F$4:$F$102,R2398+1)-INDEX($F$4:$F$102,R2398))*(INDEX($E$4:$E$102,R2398+1)-INDEX($E$4:$E$102,R2398))))</f>
        <v/>
      </c>
    </row>
    <row r="2399">
      <c r="K2399" s="14">
        <f>Data!A2399</f>
        <v/>
      </c>
      <c r="L2399" s="12">
        <f>IF(Occurrence!J2399&lt;=0,-1,IFERROR(MATCH(Occurrence!J2399,$D$4:$D$102,1),0))</f>
        <v/>
      </c>
      <c r="M2399" s="9">
        <f>IF(L2399&lt;0,0,IF(L2399=0,Occurrence!J2399*$I$11,IF(L2399&gt;=99,Occurrence!J2399*$I$12,INDEX($C$4:$C$102,L2399)+(Occurrence!J2399-INDEX($D$4:$D$102,L2399))/(INDEX($D$4:$D$102,L2399+1)-INDEX($D$4:$D$102,L2399))*(INDEX($C$4:$C$102,L2399+1)-INDEX($C$4:$C$102,L2399)))))</f>
        <v/>
      </c>
      <c r="N2399" s="12">
        <f>IF(Occurrence!K2399&lt;=0,-1,IFERROR(MATCH(Occurrence!K2399,$D$4:$D$102,1),0))</f>
        <v/>
      </c>
      <c r="O2399" s="9">
        <f>IF(N2399&lt;0,0,IF(N2399=0,Occurrence!K2399*$I$11,IF(N2399&gt;=99,Occurrence!K2399*$I$12,INDEX($C$4:$C$102,N2399)+(Occurrence!K2399-INDEX($D$4:$D$102,N2399))/(INDEX($D$4:$D$102,N2399+1)-INDEX($D$4:$D$102,N2399))*(INDEX($C$4:$C$102,N2399+1)-INDEX($C$4:$C$102,N2399)))))</f>
        <v/>
      </c>
      <c r="P2399" s="12">
        <f>IFERROR(MATCH(Data!X2399,$F$4:$F$102,1),0)</f>
        <v/>
      </c>
      <c r="Q2399" s="9">
        <f>IF(P2399=0,Data!X2399+$I$13,IF(P2399&gt;=99,Data!X2399+$I$14,INDEX($E$4:$E$102,P2399)+(Data!X2399-INDEX($F$4:$F$102,P2399))/(INDEX($F$4:$F$102,P2399+1)-INDEX($F$4:$F$102,P2399))*(INDEX($E$4:$E$102,P2399+1)-INDEX($E$4:$E$102,P2399))))</f>
        <v/>
      </c>
      <c r="R2399" s="12">
        <f>IFERROR(MATCH(Data!Y2399,$F$4:$F$102,1),0)</f>
        <v/>
      </c>
      <c r="S2399" s="9">
        <f>IF(R2399=0,Data!Y2399+$I$13,IF(R2399&gt;=99,Data!Y2399+$I$14,INDEX($E$4:$E$102,R2399)+(Data!Y2399-INDEX($F$4:$F$102,R2399))/(INDEX($F$4:$F$102,R2399+1)-INDEX($F$4:$F$102,R2399))*(INDEX($E$4:$E$102,R2399+1)-INDEX($E$4:$E$102,R2399))))</f>
        <v/>
      </c>
    </row>
    <row r="2400">
      <c r="K2400" s="14">
        <f>Data!A2400</f>
        <v/>
      </c>
      <c r="L2400" s="12">
        <f>IF(Occurrence!J2400&lt;=0,-1,IFERROR(MATCH(Occurrence!J2400,$D$4:$D$102,1),0))</f>
        <v/>
      </c>
      <c r="M2400" s="9">
        <f>IF(L2400&lt;0,0,IF(L2400=0,Occurrence!J2400*$I$11,IF(L2400&gt;=99,Occurrence!J2400*$I$12,INDEX($C$4:$C$102,L2400)+(Occurrence!J2400-INDEX($D$4:$D$102,L2400))/(INDEX($D$4:$D$102,L2400+1)-INDEX($D$4:$D$102,L2400))*(INDEX($C$4:$C$102,L2400+1)-INDEX($C$4:$C$102,L2400)))))</f>
        <v/>
      </c>
      <c r="N2400" s="12">
        <f>IF(Occurrence!K2400&lt;=0,-1,IFERROR(MATCH(Occurrence!K2400,$D$4:$D$102,1),0))</f>
        <v/>
      </c>
      <c r="O2400" s="9">
        <f>IF(N2400&lt;0,0,IF(N2400=0,Occurrence!K2400*$I$11,IF(N2400&gt;=99,Occurrence!K2400*$I$12,INDEX($C$4:$C$102,N2400)+(Occurrence!K2400-INDEX($D$4:$D$102,N2400))/(INDEX($D$4:$D$102,N2400+1)-INDEX($D$4:$D$102,N2400))*(INDEX($C$4:$C$102,N2400+1)-INDEX($C$4:$C$102,N2400)))))</f>
        <v/>
      </c>
      <c r="P2400" s="12">
        <f>IFERROR(MATCH(Data!X2400,$F$4:$F$102,1),0)</f>
        <v/>
      </c>
      <c r="Q2400" s="9">
        <f>IF(P2400=0,Data!X2400+$I$13,IF(P2400&gt;=99,Data!X2400+$I$14,INDEX($E$4:$E$102,P2400)+(Data!X2400-INDEX($F$4:$F$102,P2400))/(INDEX($F$4:$F$102,P2400+1)-INDEX($F$4:$F$102,P2400))*(INDEX($E$4:$E$102,P2400+1)-INDEX($E$4:$E$102,P2400))))</f>
        <v/>
      </c>
      <c r="R2400" s="12">
        <f>IFERROR(MATCH(Data!Y2400,$F$4:$F$102,1),0)</f>
        <v/>
      </c>
      <c r="S2400" s="9">
        <f>IF(R2400=0,Data!Y2400+$I$13,IF(R2400&gt;=99,Data!Y2400+$I$14,INDEX($E$4:$E$102,R2400)+(Data!Y2400-INDEX($F$4:$F$102,R2400))/(INDEX($F$4:$F$102,R2400+1)-INDEX($F$4:$F$102,R2400))*(INDEX($E$4:$E$102,R2400+1)-INDEX($E$4:$E$102,R2400))))</f>
        <v/>
      </c>
    </row>
    <row r="2401">
      <c r="K2401" s="14">
        <f>Data!A2401</f>
        <v/>
      </c>
      <c r="L2401" s="12">
        <f>IF(Occurrence!J2401&lt;=0,-1,IFERROR(MATCH(Occurrence!J2401,$D$4:$D$102,1),0))</f>
        <v/>
      </c>
      <c r="M2401" s="9">
        <f>IF(L2401&lt;0,0,IF(L2401=0,Occurrence!J2401*$I$11,IF(L2401&gt;=99,Occurrence!J2401*$I$12,INDEX($C$4:$C$102,L2401)+(Occurrence!J2401-INDEX($D$4:$D$102,L2401))/(INDEX($D$4:$D$102,L2401+1)-INDEX($D$4:$D$102,L2401))*(INDEX($C$4:$C$102,L2401+1)-INDEX($C$4:$C$102,L2401)))))</f>
        <v/>
      </c>
      <c r="N2401" s="12">
        <f>IF(Occurrence!K2401&lt;=0,-1,IFERROR(MATCH(Occurrence!K2401,$D$4:$D$102,1),0))</f>
        <v/>
      </c>
      <c r="O2401" s="9">
        <f>IF(N2401&lt;0,0,IF(N2401=0,Occurrence!K2401*$I$11,IF(N2401&gt;=99,Occurrence!K2401*$I$12,INDEX($C$4:$C$102,N2401)+(Occurrence!K2401-INDEX($D$4:$D$102,N2401))/(INDEX($D$4:$D$102,N2401+1)-INDEX($D$4:$D$102,N2401))*(INDEX($C$4:$C$102,N2401+1)-INDEX($C$4:$C$102,N2401)))))</f>
        <v/>
      </c>
      <c r="P2401" s="12">
        <f>IFERROR(MATCH(Data!X2401,$F$4:$F$102,1),0)</f>
        <v/>
      </c>
      <c r="Q2401" s="9">
        <f>IF(P2401=0,Data!X2401+$I$13,IF(P2401&gt;=99,Data!X2401+$I$14,INDEX($E$4:$E$102,P2401)+(Data!X2401-INDEX($F$4:$F$102,P2401))/(INDEX($F$4:$F$102,P2401+1)-INDEX($F$4:$F$102,P2401))*(INDEX($E$4:$E$102,P2401+1)-INDEX($E$4:$E$102,P2401))))</f>
        <v/>
      </c>
      <c r="R2401" s="12">
        <f>IFERROR(MATCH(Data!Y2401,$F$4:$F$102,1),0)</f>
        <v/>
      </c>
      <c r="S2401" s="9">
        <f>IF(R2401=0,Data!Y2401+$I$13,IF(R2401&gt;=99,Data!Y2401+$I$14,INDEX($E$4:$E$102,R2401)+(Data!Y2401-INDEX($F$4:$F$102,R2401))/(INDEX($F$4:$F$102,R2401+1)-INDEX($F$4:$F$102,R2401))*(INDEX($E$4:$E$102,R2401+1)-INDEX($E$4:$E$102,R2401))))</f>
        <v/>
      </c>
    </row>
    <row r="2402">
      <c r="K2402" s="14">
        <f>Data!A2402</f>
        <v/>
      </c>
      <c r="L2402" s="12">
        <f>IF(Occurrence!J2402&lt;=0,-1,IFERROR(MATCH(Occurrence!J2402,$D$4:$D$102,1),0))</f>
        <v/>
      </c>
      <c r="M2402" s="9">
        <f>IF(L2402&lt;0,0,IF(L2402=0,Occurrence!J2402*$I$11,IF(L2402&gt;=99,Occurrence!J2402*$I$12,INDEX($C$4:$C$102,L2402)+(Occurrence!J2402-INDEX($D$4:$D$102,L2402))/(INDEX($D$4:$D$102,L2402+1)-INDEX($D$4:$D$102,L2402))*(INDEX($C$4:$C$102,L2402+1)-INDEX($C$4:$C$102,L2402)))))</f>
        <v/>
      </c>
      <c r="N2402" s="12">
        <f>IF(Occurrence!K2402&lt;=0,-1,IFERROR(MATCH(Occurrence!K2402,$D$4:$D$102,1),0))</f>
        <v/>
      </c>
      <c r="O2402" s="9">
        <f>IF(N2402&lt;0,0,IF(N2402=0,Occurrence!K2402*$I$11,IF(N2402&gt;=99,Occurrence!K2402*$I$12,INDEX($C$4:$C$102,N2402)+(Occurrence!K2402-INDEX($D$4:$D$102,N2402))/(INDEX($D$4:$D$102,N2402+1)-INDEX($D$4:$D$102,N2402))*(INDEX($C$4:$C$102,N2402+1)-INDEX($C$4:$C$102,N2402)))))</f>
        <v/>
      </c>
      <c r="P2402" s="12">
        <f>IFERROR(MATCH(Data!X2402,$F$4:$F$102,1),0)</f>
        <v/>
      </c>
      <c r="Q2402" s="9">
        <f>IF(P2402=0,Data!X2402+$I$13,IF(P2402&gt;=99,Data!X2402+$I$14,INDEX($E$4:$E$102,P2402)+(Data!X2402-INDEX($F$4:$F$102,P2402))/(INDEX($F$4:$F$102,P2402+1)-INDEX($F$4:$F$102,P2402))*(INDEX($E$4:$E$102,P2402+1)-INDEX($E$4:$E$102,P2402))))</f>
        <v/>
      </c>
      <c r="R2402" s="12">
        <f>IFERROR(MATCH(Data!Y2402,$F$4:$F$102,1),0)</f>
        <v/>
      </c>
      <c r="S2402" s="9">
        <f>IF(R2402=0,Data!Y2402+$I$13,IF(R2402&gt;=99,Data!Y2402+$I$14,INDEX($E$4:$E$102,R2402)+(Data!Y2402-INDEX($F$4:$F$102,R2402))/(INDEX($F$4:$F$102,R2402+1)-INDEX($F$4:$F$102,R2402))*(INDEX($E$4:$E$102,R2402+1)-INDEX($E$4:$E$102,R2402))))</f>
        <v/>
      </c>
    </row>
    <row r="2403">
      <c r="K2403" s="14">
        <f>Data!A2403</f>
        <v/>
      </c>
      <c r="L2403" s="12">
        <f>IF(Occurrence!J2403&lt;=0,-1,IFERROR(MATCH(Occurrence!J2403,$D$4:$D$102,1),0))</f>
        <v/>
      </c>
      <c r="M2403" s="9">
        <f>IF(L2403&lt;0,0,IF(L2403=0,Occurrence!J2403*$I$11,IF(L2403&gt;=99,Occurrence!J2403*$I$12,INDEX($C$4:$C$102,L2403)+(Occurrence!J2403-INDEX($D$4:$D$102,L2403))/(INDEX($D$4:$D$102,L2403+1)-INDEX($D$4:$D$102,L2403))*(INDEX($C$4:$C$102,L2403+1)-INDEX($C$4:$C$102,L2403)))))</f>
        <v/>
      </c>
      <c r="N2403" s="12">
        <f>IF(Occurrence!K2403&lt;=0,-1,IFERROR(MATCH(Occurrence!K2403,$D$4:$D$102,1),0))</f>
        <v/>
      </c>
      <c r="O2403" s="9">
        <f>IF(N2403&lt;0,0,IF(N2403=0,Occurrence!K2403*$I$11,IF(N2403&gt;=99,Occurrence!K2403*$I$12,INDEX($C$4:$C$102,N2403)+(Occurrence!K2403-INDEX($D$4:$D$102,N2403))/(INDEX($D$4:$D$102,N2403+1)-INDEX($D$4:$D$102,N2403))*(INDEX($C$4:$C$102,N2403+1)-INDEX($C$4:$C$102,N2403)))))</f>
        <v/>
      </c>
      <c r="P2403" s="12">
        <f>IFERROR(MATCH(Data!X2403,$F$4:$F$102,1),0)</f>
        <v/>
      </c>
      <c r="Q2403" s="9">
        <f>IF(P2403=0,Data!X2403+$I$13,IF(P2403&gt;=99,Data!X2403+$I$14,INDEX($E$4:$E$102,P2403)+(Data!X2403-INDEX($F$4:$F$102,P2403))/(INDEX($F$4:$F$102,P2403+1)-INDEX($F$4:$F$102,P2403))*(INDEX($E$4:$E$102,P2403+1)-INDEX($E$4:$E$102,P2403))))</f>
        <v/>
      </c>
      <c r="R2403" s="12">
        <f>IFERROR(MATCH(Data!Y2403,$F$4:$F$102,1),0)</f>
        <v/>
      </c>
      <c r="S2403" s="9">
        <f>IF(R2403=0,Data!Y2403+$I$13,IF(R2403&gt;=99,Data!Y2403+$I$14,INDEX($E$4:$E$102,R2403)+(Data!Y2403-INDEX($F$4:$F$102,R2403))/(INDEX($F$4:$F$102,R2403+1)-INDEX($F$4:$F$102,R2403))*(INDEX($E$4:$E$102,R2403+1)-INDEX($E$4:$E$102,R2403))))</f>
        <v/>
      </c>
    </row>
    <row r="2404">
      <c r="K2404" s="14">
        <f>Data!A2404</f>
        <v/>
      </c>
      <c r="L2404" s="12">
        <f>IF(Occurrence!J2404&lt;=0,-1,IFERROR(MATCH(Occurrence!J2404,$D$4:$D$102,1),0))</f>
        <v/>
      </c>
      <c r="M2404" s="9">
        <f>IF(L2404&lt;0,0,IF(L2404=0,Occurrence!J2404*$I$11,IF(L2404&gt;=99,Occurrence!J2404*$I$12,INDEX($C$4:$C$102,L2404)+(Occurrence!J2404-INDEX($D$4:$D$102,L2404))/(INDEX($D$4:$D$102,L2404+1)-INDEX($D$4:$D$102,L2404))*(INDEX($C$4:$C$102,L2404+1)-INDEX($C$4:$C$102,L2404)))))</f>
        <v/>
      </c>
      <c r="N2404" s="12">
        <f>IF(Occurrence!K2404&lt;=0,-1,IFERROR(MATCH(Occurrence!K2404,$D$4:$D$102,1),0))</f>
        <v/>
      </c>
      <c r="O2404" s="9">
        <f>IF(N2404&lt;0,0,IF(N2404=0,Occurrence!K2404*$I$11,IF(N2404&gt;=99,Occurrence!K2404*$I$12,INDEX($C$4:$C$102,N2404)+(Occurrence!K2404-INDEX($D$4:$D$102,N2404))/(INDEX($D$4:$D$102,N2404+1)-INDEX($D$4:$D$102,N2404))*(INDEX($C$4:$C$102,N2404+1)-INDEX($C$4:$C$102,N2404)))))</f>
        <v/>
      </c>
      <c r="P2404" s="12">
        <f>IFERROR(MATCH(Data!X2404,$F$4:$F$102,1),0)</f>
        <v/>
      </c>
      <c r="Q2404" s="9">
        <f>IF(P2404=0,Data!X2404+$I$13,IF(P2404&gt;=99,Data!X2404+$I$14,INDEX($E$4:$E$102,P2404)+(Data!X2404-INDEX($F$4:$F$102,P2404))/(INDEX($F$4:$F$102,P2404+1)-INDEX($F$4:$F$102,P2404))*(INDEX($E$4:$E$102,P2404+1)-INDEX($E$4:$E$102,P2404))))</f>
        <v/>
      </c>
      <c r="R2404" s="12">
        <f>IFERROR(MATCH(Data!Y2404,$F$4:$F$102,1),0)</f>
        <v/>
      </c>
      <c r="S2404" s="9">
        <f>IF(R2404=0,Data!Y2404+$I$13,IF(R2404&gt;=99,Data!Y2404+$I$14,INDEX($E$4:$E$102,R2404)+(Data!Y2404-INDEX($F$4:$F$102,R2404))/(INDEX($F$4:$F$102,R2404+1)-INDEX($F$4:$F$102,R2404))*(INDEX($E$4:$E$102,R2404+1)-INDEX($E$4:$E$102,R2404))))</f>
        <v/>
      </c>
    </row>
    <row r="2405">
      <c r="K2405" s="14">
        <f>Data!A2405</f>
        <v/>
      </c>
      <c r="L2405" s="12">
        <f>IF(Occurrence!J2405&lt;=0,-1,IFERROR(MATCH(Occurrence!J2405,$D$4:$D$102,1),0))</f>
        <v/>
      </c>
      <c r="M2405" s="9">
        <f>IF(L2405&lt;0,0,IF(L2405=0,Occurrence!J2405*$I$11,IF(L2405&gt;=99,Occurrence!J2405*$I$12,INDEX($C$4:$C$102,L2405)+(Occurrence!J2405-INDEX($D$4:$D$102,L2405))/(INDEX($D$4:$D$102,L2405+1)-INDEX($D$4:$D$102,L2405))*(INDEX($C$4:$C$102,L2405+1)-INDEX($C$4:$C$102,L2405)))))</f>
        <v/>
      </c>
      <c r="N2405" s="12">
        <f>IF(Occurrence!K2405&lt;=0,-1,IFERROR(MATCH(Occurrence!K2405,$D$4:$D$102,1),0))</f>
        <v/>
      </c>
      <c r="O2405" s="9">
        <f>IF(N2405&lt;0,0,IF(N2405=0,Occurrence!K2405*$I$11,IF(N2405&gt;=99,Occurrence!K2405*$I$12,INDEX($C$4:$C$102,N2405)+(Occurrence!K2405-INDEX($D$4:$D$102,N2405))/(INDEX($D$4:$D$102,N2405+1)-INDEX($D$4:$D$102,N2405))*(INDEX($C$4:$C$102,N2405+1)-INDEX($C$4:$C$102,N2405)))))</f>
        <v/>
      </c>
      <c r="P2405" s="12">
        <f>IFERROR(MATCH(Data!X2405,$F$4:$F$102,1),0)</f>
        <v/>
      </c>
      <c r="Q2405" s="9">
        <f>IF(P2405=0,Data!X2405+$I$13,IF(P2405&gt;=99,Data!X2405+$I$14,INDEX($E$4:$E$102,P2405)+(Data!X2405-INDEX($F$4:$F$102,P2405))/(INDEX($F$4:$F$102,P2405+1)-INDEX($F$4:$F$102,P2405))*(INDEX($E$4:$E$102,P2405+1)-INDEX($E$4:$E$102,P2405))))</f>
        <v/>
      </c>
      <c r="R2405" s="12">
        <f>IFERROR(MATCH(Data!Y2405,$F$4:$F$102,1),0)</f>
        <v/>
      </c>
      <c r="S2405" s="9">
        <f>IF(R2405=0,Data!Y2405+$I$13,IF(R2405&gt;=99,Data!Y2405+$I$14,INDEX($E$4:$E$102,R2405)+(Data!Y2405-INDEX($F$4:$F$102,R2405))/(INDEX($F$4:$F$102,R2405+1)-INDEX($F$4:$F$102,R2405))*(INDEX($E$4:$E$102,R2405+1)-INDEX($E$4:$E$102,R2405))))</f>
        <v/>
      </c>
    </row>
    <row r="2406">
      <c r="K2406" s="14">
        <f>Data!A2406</f>
        <v/>
      </c>
      <c r="L2406" s="12">
        <f>IF(Occurrence!J2406&lt;=0,-1,IFERROR(MATCH(Occurrence!J2406,$D$4:$D$102,1),0))</f>
        <v/>
      </c>
      <c r="M2406" s="9">
        <f>IF(L2406&lt;0,0,IF(L2406=0,Occurrence!J2406*$I$11,IF(L2406&gt;=99,Occurrence!J2406*$I$12,INDEX($C$4:$C$102,L2406)+(Occurrence!J2406-INDEX($D$4:$D$102,L2406))/(INDEX($D$4:$D$102,L2406+1)-INDEX($D$4:$D$102,L2406))*(INDEX($C$4:$C$102,L2406+1)-INDEX($C$4:$C$102,L2406)))))</f>
        <v/>
      </c>
      <c r="N2406" s="12">
        <f>IF(Occurrence!K2406&lt;=0,-1,IFERROR(MATCH(Occurrence!K2406,$D$4:$D$102,1),0))</f>
        <v/>
      </c>
      <c r="O2406" s="9">
        <f>IF(N2406&lt;0,0,IF(N2406=0,Occurrence!K2406*$I$11,IF(N2406&gt;=99,Occurrence!K2406*$I$12,INDEX($C$4:$C$102,N2406)+(Occurrence!K2406-INDEX($D$4:$D$102,N2406))/(INDEX($D$4:$D$102,N2406+1)-INDEX($D$4:$D$102,N2406))*(INDEX($C$4:$C$102,N2406+1)-INDEX($C$4:$C$102,N2406)))))</f>
        <v/>
      </c>
      <c r="P2406" s="12">
        <f>IFERROR(MATCH(Data!X2406,$F$4:$F$102,1),0)</f>
        <v/>
      </c>
      <c r="Q2406" s="9">
        <f>IF(P2406=0,Data!X2406+$I$13,IF(P2406&gt;=99,Data!X2406+$I$14,INDEX($E$4:$E$102,P2406)+(Data!X2406-INDEX($F$4:$F$102,P2406))/(INDEX($F$4:$F$102,P2406+1)-INDEX($F$4:$F$102,P2406))*(INDEX($E$4:$E$102,P2406+1)-INDEX($E$4:$E$102,P2406))))</f>
        <v/>
      </c>
      <c r="R2406" s="12">
        <f>IFERROR(MATCH(Data!Y2406,$F$4:$F$102,1),0)</f>
        <v/>
      </c>
      <c r="S2406" s="9">
        <f>IF(R2406=0,Data!Y2406+$I$13,IF(R2406&gt;=99,Data!Y2406+$I$14,INDEX($E$4:$E$102,R2406)+(Data!Y2406-INDEX($F$4:$F$102,R2406))/(INDEX($F$4:$F$102,R2406+1)-INDEX($F$4:$F$102,R2406))*(INDEX($E$4:$E$102,R2406+1)-INDEX($E$4:$E$102,R2406))))</f>
        <v/>
      </c>
    </row>
    <row r="2407">
      <c r="K2407" s="14">
        <f>Data!A2407</f>
        <v/>
      </c>
      <c r="L2407" s="12">
        <f>IF(Occurrence!J2407&lt;=0,-1,IFERROR(MATCH(Occurrence!J2407,$D$4:$D$102,1),0))</f>
        <v/>
      </c>
      <c r="M2407" s="9">
        <f>IF(L2407&lt;0,0,IF(L2407=0,Occurrence!J2407*$I$11,IF(L2407&gt;=99,Occurrence!J2407*$I$12,INDEX($C$4:$C$102,L2407)+(Occurrence!J2407-INDEX($D$4:$D$102,L2407))/(INDEX($D$4:$D$102,L2407+1)-INDEX($D$4:$D$102,L2407))*(INDEX($C$4:$C$102,L2407+1)-INDEX($C$4:$C$102,L2407)))))</f>
        <v/>
      </c>
      <c r="N2407" s="12">
        <f>IF(Occurrence!K2407&lt;=0,-1,IFERROR(MATCH(Occurrence!K2407,$D$4:$D$102,1),0))</f>
        <v/>
      </c>
      <c r="O2407" s="9">
        <f>IF(N2407&lt;0,0,IF(N2407=0,Occurrence!K2407*$I$11,IF(N2407&gt;=99,Occurrence!K2407*$I$12,INDEX($C$4:$C$102,N2407)+(Occurrence!K2407-INDEX($D$4:$D$102,N2407))/(INDEX($D$4:$D$102,N2407+1)-INDEX($D$4:$D$102,N2407))*(INDEX($C$4:$C$102,N2407+1)-INDEX($C$4:$C$102,N2407)))))</f>
        <v/>
      </c>
      <c r="P2407" s="12">
        <f>IFERROR(MATCH(Data!X2407,$F$4:$F$102,1),0)</f>
        <v/>
      </c>
      <c r="Q2407" s="9">
        <f>IF(P2407=0,Data!X2407+$I$13,IF(P2407&gt;=99,Data!X2407+$I$14,INDEX($E$4:$E$102,P2407)+(Data!X2407-INDEX($F$4:$F$102,P2407))/(INDEX($F$4:$F$102,P2407+1)-INDEX($F$4:$F$102,P2407))*(INDEX($E$4:$E$102,P2407+1)-INDEX($E$4:$E$102,P2407))))</f>
        <v/>
      </c>
      <c r="R2407" s="12">
        <f>IFERROR(MATCH(Data!Y2407,$F$4:$F$102,1),0)</f>
        <v/>
      </c>
      <c r="S2407" s="9">
        <f>IF(R2407=0,Data!Y2407+$I$13,IF(R2407&gt;=99,Data!Y2407+$I$14,INDEX($E$4:$E$102,R2407)+(Data!Y2407-INDEX($F$4:$F$102,R2407))/(INDEX($F$4:$F$102,R2407+1)-INDEX($F$4:$F$102,R2407))*(INDEX($E$4:$E$102,R2407+1)-INDEX($E$4:$E$102,R2407))))</f>
        <v/>
      </c>
    </row>
    <row r="2408">
      <c r="K2408" s="14">
        <f>Data!A2408</f>
        <v/>
      </c>
      <c r="L2408" s="12">
        <f>IF(Occurrence!J2408&lt;=0,-1,IFERROR(MATCH(Occurrence!J2408,$D$4:$D$102,1),0))</f>
        <v/>
      </c>
      <c r="M2408" s="9">
        <f>IF(L2408&lt;0,0,IF(L2408=0,Occurrence!J2408*$I$11,IF(L2408&gt;=99,Occurrence!J2408*$I$12,INDEX($C$4:$C$102,L2408)+(Occurrence!J2408-INDEX($D$4:$D$102,L2408))/(INDEX($D$4:$D$102,L2408+1)-INDEX($D$4:$D$102,L2408))*(INDEX($C$4:$C$102,L2408+1)-INDEX($C$4:$C$102,L2408)))))</f>
        <v/>
      </c>
      <c r="N2408" s="12">
        <f>IF(Occurrence!K2408&lt;=0,-1,IFERROR(MATCH(Occurrence!K2408,$D$4:$D$102,1),0))</f>
        <v/>
      </c>
      <c r="O2408" s="9">
        <f>IF(N2408&lt;0,0,IF(N2408=0,Occurrence!K2408*$I$11,IF(N2408&gt;=99,Occurrence!K2408*$I$12,INDEX($C$4:$C$102,N2408)+(Occurrence!K2408-INDEX($D$4:$D$102,N2408))/(INDEX($D$4:$D$102,N2408+1)-INDEX($D$4:$D$102,N2408))*(INDEX($C$4:$C$102,N2408+1)-INDEX($C$4:$C$102,N2408)))))</f>
        <v/>
      </c>
      <c r="P2408" s="12">
        <f>IFERROR(MATCH(Data!X2408,$F$4:$F$102,1),0)</f>
        <v/>
      </c>
      <c r="Q2408" s="9">
        <f>IF(P2408=0,Data!X2408+$I$13,IF(P2408&gt;=99,Data!X2408+$I$14,INDEX($E$4:$E$102,P2408)+(Data!X2408-INDEX($F$4:$F$102,P2408))/(INDEX($F$4:$F$102,P2408+1)-INDEX($F$4:$F$102,P2408))*(INDEX($E$4:$E$102,P2408+1)-INDEX($E$4:$E$102,P2408))))</f>
        <v/>
      </c>
      <c r="R2408" s="12">
        <f>IFERROR(MATCH(Data!Y2408,$F$4:$F$102,1),0)</f>
        <v/>
      </c>
      <c r="S2408" s="9">
        <f>IF(R2408=0,Data!Y2408+$I$13,IF(R2408&gt;=99,Data!Y2408+$I$14,INDEX($E$4:$E$102,R2408)+(Data!Y2408-INDEX($F$4:$F$102,R2408))/(INDEX($F$4:$F$102,R2408+1)-INDEX($F$4:$F$102,R2408))*(INDEX($E$4:$E$102,R2408+1)-INDEX($E$4:$E$102,R2408))))</f>
        <v/>
      </c>
    </row>
    <row r="2409">
      <c r="K2409" s="14">
        <f>Data!A2409</f>
        <v/>
      </c>
      <c r="L2409" s="12">
        <f>IF(Occurrence!J2409&lt;=0,-1,IFERROR(MATCH(Occurrence!J2409,$D$4:$D$102,1),0))</f>
        <v/>
      </c>
      <c r="M2409" s="9">
        <f>IF(L2409&lt;0,0,IF(L2409=0,Occurrence!J2409*$I$11,IF(L2409&gt;=99,Occurrence!J2409*$I$12,INDEX($C$4:$C$102,L2409)+(Occurrence!J2409-INDEX($D$4:$D$102,L2409))/(INDEX($D$4:$D$102,L2409+1)-INDEX($D$4:$D$102,L2409))*(INDEX($C$4:$C$102,L2409+1)-INDEX($C$4:$C$102,L2409)))))</f>
        <v/>
      </c>
      <c r="N2409" s="12">
        <f>IF(Occurrence!K2409&lt;=0,-1,IFERROR(MATCH(Occurrence!K2409,$D$4:$D$102,1),0))</f>
        <v/>
      </c>
      <c r="O2409" s="9">
        <f>IF(N2409&lt;0,0,IF(N2409=0,Occurrence!K2409*$I$11,IF(N2409&gt;=99,Occurrence!K2409*$I$12,INDEX($C$4:$C$102,N2409)+(Occurrence!K2409-INDEX($D$4:$D$102,N2409))/(INDEX($D$4:$D$102,N2409+1)-INDEX($D$4:$D$102,N2409))*(INDEX($C$4:$C$102,N2409+1)-INDEX($C$4:$C$102,N2409)))))</f>
        <v/>
      </c>
      <c r="P2409" s="12">
        <f>IFERROR(MATCH(Data!X2409,$F$4:$F$102,1),0)</f>
        <v/>
      </c>
      <c r="Q2409" s="9">
        <f>IF(P2409=0,Data!X2409+$I$13,IF(P2409&gt;=99,Data!X2409+$I$14,INDEX($E$4:$E$102,P2409)+(Data!X2409-INDEX($F$4:$F$102,P2409))/(INDEX($F$4:$F$102,P2409+1)-INDEX($F$4:$F$102,P2409))*(INDEX($E$4:$E$102,P2409+1)-INDEX($E$4:$E$102,P2409))))</f>
        <v/>
      </c>
      <c r="R2409" s="12">
        <f>IFERROR(MATCH(Data!Y2409,$F$4:$F$102,1),0)</f>
        <v/>
      </c>
      <c r="S2409" s="9">
        <f>IF(R2409=0,Data!Y2409+$I$13,IF(R2409&gt;=99,Data!Y2409+$I$14,INDEX($E$4:$E$102,R2409)+(Data!Y2409-INDEX($F$4:$F$102,R2409))/(INDEX($F$4:$F$102,R2409+1)-INDEX($F$4:$F$102,R2409))*(INDEX($E$4:$E$102,R2409+1)-INDEX($E$4:$E$102,R2409))))</f>
        <v/>
      </c>
    </row>
    <row r="2410">
      <c r="K2410" s="14">
        <f>Data!A2410</f>
        <v/>
      </c>
      <c r="L2410" s="12">
        <f>IF(Occurrence!J2410&lt;=0,-1,IFERROR(MATCH(Occurrence!J2410,$D$4:$D$102,1),0))</f>
        <v/>
      </c>
      <c r="M2410" s="9">
        <f>IF(L2410&lt;0,0,IF(L2410=0,Occurrence!J2410*$I$11,IF(L2410&gt;=99,Occurrence!J2410*$I$12,INDEX($C$4:$C$102,L2410)+(Occurrence!J2410-INDEX($D$4:$D$102,L2410))/(INDEX($D$4:$D$102,L2410+1)-INDEX($D$4:$D$102,L2410))*(INDEX($C$4:$C$102,L2410+1)-INDEX($C$4:$C$102,L2410)))))</f>
        <v/>
      </c>
      <c r="N2410" s="12">
        <f>IF(Occurrence!K2410&lt;=0,-1,IFERROR(MATCH(Occurrence!K2410,$D$4:$D$102,1),0))</f>
        <v/>
      </c>
      <c r="O2410" s="9">
        <f>IF(N2410&lt;0,0,IF(N2410=0,Occurrence!K2410*$I$11,IF(N2410&gt;=99,Occurrence!K2410*$I$12,INDEX($C$4:$C$102,N2410)+(Occurrence!K2410-INDEX($D$4:$D$102,N2410))/(INDEX($D$4:$D$102,N2410+1)-INDEX($D$4:$D$102,N2410))*(INDEX($C$4:$C$102,N2410+1)-INDEX($C$4:$C$102,N2410)))))</f>
        <v/>
      </c>
      <c r="P2410" s="12">
        <f>IFERROR(MATCH(Data!X2410,$F$4:$F$102,1),0)</f>
        <v/>
      </c>
      <c r="Q2410" s="9">
        <f>IF(P2410=0,Data!X2410+$I$13,IF(P2410&gt;=99,Data!X2410+$I$14,INDEX($E$4:$E$102,P2410)+(Data!X2410-INDEX($F$4:$F$102,P2410))/(INDEX($F$4:$F$102,P2410+1)-INDEX($F$4:$F$102,P2410))*(INDEX($E$4:$E$102,P2410+1)-INDEX($E$4:$E$102,P2410))))</f>
        <v/>
      </c>
      <c r="R2410" s="12">
        <f>IFERROR(MATCH(Data!Y2410,$F$4:$F$102,1),0)</f>
        <v/>
      </c>
      <c r="S2410" s="9">
        <f>IF(R2410=0,Data!Y2410+$I$13,IF(R2410&gt;=99,Data!Y2410+$I$14,INDEX($E$4:$E$102,R2410)+(Data!Y2410-INDEX($F$4:$F$102,R2410))/(INDEX($F$4:$F$102,R2410+1)-INDEX($F$4:$F$102,R2410))*(INDEX($E$4:$E$102,R2410+1)-INDEX($E$4:$E$102,R2410))))</f>
        <v/>
      </c>
    </row>
    <row r="2411">
      <c r="K2411" s="14">
        <f>Data!A2411</f>
        <v/>
      </c>
      <c r="L2411" s="12">
        <f>IF(Occurrence!J2411&lt;=0,-1,IFERROR(MATCH(Occurrence!J2411,$D$4:$D$102,1),0))</f>
        <v/>
      </c>
      <c r="M2411" s="9">
        <f>IF(L2411&lt;0,0,IF(L2411=0,Occurrence!J2411*$I$11,IF(L2411&gt;=99,Occurrence!J2411*$I$12,INDEX($C$4:$C$102,L2411)+(Occurrence!J2411-INDEX($D$4:$D$102,L2411))/(INDEX($D$4:$D$102,L2411+1)-INDEX($D$4:$D$102,L2411))*(INDEX($C$4:$C$102,L2411+1)-INDEX($C$4:$C$102,L2411)))))</f>
        <v/>
      </c>
      <c r="N2411" s="12">
        <f>IF(Occurrence!K2411&lt;=0,-1,IFERROR(MATCH(Occurrence!K2411,$D$4:$D$102,1),0))</f>
        <v/>
      </c>
      <c r="O2411" s="9">
        <f>IF(N2411&lt;0,0,IF(N2411=0,Occurrence!K2411*$I$11,IF(N2411&gt;=99,Occurrence!K2411*$I$12,INDEX($C$4:$C$102,N2411)+(Occurrence!K2411-INDEX($D$4:$D$102,N2411))/(INDEX($D$4:$D$102,N2411+1)-INDEX($D$4:$D$102,N2411))*(INDEX($C$4:$C$102,N2411+1)-INDEX($C$4:$C$102,N2411)))))</f>
        <v/>
      </c>
      <c r="P2411" s="12">
        <f>IFERROR(MATCH(Data!X2411,$F$4:$F$102,1),0)</f>
        <v/>
      </c>
      <c r="Q2411" s="9">
        <f>IF(P2411=0,Data!X2411+$I$13,IF(P2411&gt;=99,Data!X2411+$I$14,INDEX($E$4:$E$102,P2411)+(Data!X2411-INDEX($F$4:$F$102,P2411))/(INDEX($F$4:$F$102,P2411+1)-INDEX($F$4:$F$102,P2411))*(INDEX($E$4:$E$102,P2411+1)-INDEX($E$4:$E$102,P2411))))</f>
        <v/>
      </c>
      <c r="R2411" s="12">
        <f>IFERROR(MATCH(Data!Y2411,$F$4:$F$102,1),0)</f>
        <v/>
      </c>
      <c r="S2411" s="9">
        <f>IF(R2411=0,Data!Y2411+$I$13,IF(R2411&gt;=99,Data!Y2411+$I$14,INDEX($E$4:$E$102,R2411)+(Data!Y2411-INDEX($F$4:$F$102,R2411))/(INDEX($F$4:$F$102,R2411+1)-INDEX($F$4:$F$102,R2411))*(INDEX($E$4:$E$102,R2411+1)-INDEX($E$4:$E$102,R2411))))</f>
        <v/>
      </c>
    </row>
    <row r="2412">
      <c r="K2412" s="14">
        <f>Data!A2412</f>
        <v/>
      </c>
      <c r="L2412" s="12">
        <f>IF(Occurrence!J2412&lt;=0,-1,IFERROR(MATCH(Occurrence!J2412,$D$4:$D$102,1),0))</f>
        <v/>
      </c>
      <c r="M2412" s="9">
        <f>IF(L2412&lt;0,0,IF(L2412=0,Occurrence!J2412*$I$11,IF(L2412&gt;=99,Occurrence!J2412*$I$12,INDEX($C$4:$C$102,L2412)+(Occurrence!J2412-INDEX($D$4:$D$102,L2412))/(INDEX($D$4:$D$102,L2412+1)-INDEX($D$4:$D$102,L2412))*(INDEX($C$4:$C$102,L2412+1)-INDEX($C$4:$C$102,L2412)))))</f>
        <v/>
      </c>
      <c r="N2412" s="12">
        <f>IF(Occurrence!K2412&lt;=0,-1,IFERROR(MATCH(Occurrence!K2412,$D$4:$D$102,1),0))</f>
        <v/>
      </c>
      <c r="O2412" s="9">
        <f>IF(N2412&lt;0,0,IF(N2412=0,Occurrence!K2412*$I$11,IF(N2412&gt;=99,Occurrence!K2412*$I$12,INDEX($C$4:$C$102,N2412)+(Occurrence!K2412-INDEX($D$4:$D$102,N2412))/(INDEX($D$4:$D$102,N2412+1)-INDEX($D$4:$D$102,N2412))*(INDEX($C$4:$C$102,N2412+1)-INDEX($C$4:$C$102,N2412)))))</f>
        <v/>
      </c>
      <c r="P2412" s="12">
        <f>IFERROR(MATCH(Data!X2412,$F$4:$F$102,1),0)</f>
        <v/>
      </c>
      <c r="Q2412" s="9">
        <f>IF(P2412=0,Data!X2412+$I$13,IF(P2412&gt;=99,Data!X2412+$I$14,INDEX($E$4:$E$102,P2412)+(Data!X2412-INDEX($F$4:$F$102,P2412))/(INDEX($F$4:$F$102,P2412+1)-INDEX($F$4:$F$102,P2412))*(INDEX($E$4:$E$102,P2412+1)-INDEX($E$4:$E$102,P2412))))</f>
        <v/>
      </c>
      <c r="R2412" s="12">
        <f>IFERROR(MATCH(Data!Y2412,$F$4:$F$102,1),0)</f>
        <v/>
      </c>
      <c r="S2412" s="9">
        <f>IF(R2412=0,Data!Y2412+$I$13,IF(R2412&gt;=99,Data!Y2412+$I$14,INDEX($E$4:$E$102,R2412)+(Data!Y2412-INDEX($F$4:$F$102,R2412))/(INDEX($F$4:$F$102,R2412+1)-INDEX($F$4:$F$102,R2412))*(INDEX($E$4:$E$102,R2412+1)-INDEX($E$4:$E$102,R2412))))</f>
        <v/>
      </c>
    </row>
    <row r="2413">
      <c r="K2413" s="14">
        <f>Data!A2413</f>
        <v/>
      </c>
      <c r="L2413" s="12">
        <f>IF(Occurrence!J2413&lt;=0,-1,IFERROR(MATCH(Occurrence!J2413,$D$4:$D$102,1),0))</f>
        <v/>
      </c>
      <c r="M2413" s="9">
        <f>IF(L2413&lt;0,0,IF(L2413=0,Occurrence!J2413*$I$11,IF(L2413&gt;=99,Occurrence!J2413*$I$12,INDEX($C$4:$C$102,L2413)+(Occurrence!J2413-INDEX($D$4:$D$102,L2413))/(INDEX($D$4:$D$102,L2413+1)-INDEX($D$4:$D$102,L2413))*(INDEX($C$4:$C$102,L2413+1)-INDEX($C$4:$C$102,L2413)))))</f>
        <v/>
      </c>
      <c r="N2413" s="12">
        <f>IF(Occurrence!K2413&lt;=0,-1,IFERROR(MATCH(Occurrence!K2413,$D$4:$D$102,1),0))</f>
        <v/>
      </c>
      <c r="O2413" s="9">
        <f>IF(N2413&lt;0,0,IF(N2413=0,Occurrence!K2413*$I$11,IF(N2413&gt;=99,Occurrence!K2413*$I$12,INDEX($C$4:$C$102,N2413)+(Occurrence!K2413-INDEX($D$4:$D$102,N2413))/(INDEX($D$4:$D$102,N2413+1)-INDEX($D$4:$D$102,N2413))*(INDEX($C$4:$C$102,N2413+1)-INDEX($C$4:$C$102,N2413)))))</f>
        <v/>
      </c>
      <c r="P2413" s="12">
        <f>IFERROR(MATCH(Data!X2413,$F$4:$F$102,1),0)</f>
        <v/>
      </c>
      <c r="Q2413" s="9">
        <f>IF(P2413=0,Data!X2413+$I$13,IF(P2413&gt;=99,Data!X2413+$I$14,INDEX($E$4:$E$102,P2413)+(Data!X2413-INDEX($F$4:$F$102,P2413))/(INDEX($F$4:$F$102,P2413+1)-INDEX($F$4:$F$102,P2413))*(INDEX($E$4:$E$102,P2413+1)-INDEX($E$4:$E$102,P2413))))</f>
        <v/>
      </c>
      <c r="R2413" s="12">
        <f>IFERROR(MATCH(Data!Y2413,$F$4:$F$102,1),0)</f>
        <v/>
      </c>
      <c r="S2413" s="9">
        <f>IF(R2413=0,Data!Y2413+$I$13,IF(R2413&gt;=99,Data!Y2413+$I$14,INDEX($E$4:$E$102,R2413)+(Data!Y2413-INDEX($F$4:$F$102,R2413))/(INDEX($F$4:$F$102,R2413+1)-INDEX($F$4:$F$102,R2413))*(INDEX($E$4:$E$102,R2413+1)-INDEX($E$4:$E$102,R2413))))</f>
        <v/>
      </c>
    </row>
    <row r="2414">
      <c r="K2414" s="14">
        <f>Data!A2414</f>
        <v/>
      </c>
      <c r="L2414" s="12">
        <f>IF(Occurrence!J2414&lt;=0,-1,IFERROR(MATCH(Occurrence!J2414,$D$4:$D$102,1),0))</f>
        <v/>
      </c>
      <c r="M2414" s="9">
        <f>IF(L2414&lt;0,0,IF(L2414=0,Occurrence!J2414*$I$11,IF(L2414&gt;=99,Occurrence!J2414*$I$12,INDEX($C$4:$C$102,L2414)+(Occurrence!J2414-INDEX($D$4:$D$102,L2414))/(INDEX($D$4:$D$102,L2414+1)-INDEX($D$4:$D$102,L2414))*(INDEX($C$4:$C$102,L2414+1)-INDEX($C$4:$C$102,L2414)))))</f>
        <v/>
      </c>
      <c r="N2414" s="12">
        <f>IF(Occurrence!K2414&lt;=0,-1,IFERROR(MATCH(Occurrence!K2414,$D$4:$D$102,1),0))</f>
        <v/>
      </c>
      <c r="O2414" s="9">
        <f>IF(N2414&lt;0,0,IF(N2414=0,Occurrence!K2414*$I$11,IF(N2414&gt;=99,Occurrence!K2414*$I$12,INDEX($C$4:$C$102,N2414)+(Occurrence!K2414-INDEX($D$4:$D$102,N2414))/(INDEX($D$4:$D$102,N2414+1)-INDEX($D$4:$D$102,N2414))*(INDEX($C$4:$C$102,N2414+1)-INDEX($C$4:$C$102,N2414)))))</f>
        <v/>
      </c>
      <c r="P2414" s="12">
        <f>IFERROR(MATCH(Data!X2414,$F$4:$F$102,1),0)</f>
        <v/>
      </c>
      <c r="Q2414" s="9">
        <f>IF(P2414=0,Data!X2414+$I$13,IF(P2414&gt;=99,Data!X2414+$I$14,INDEX($E$4:$E$102,P2414)+(Data!X2414-INDEX($F$4:$F$102,P2414))/(INDEX($F$4:$F$102,P2414+1)-INDEX($F$4:$F$102,P2414))*(INDEX($E$4:$E$102,P2414+1)-INDEX($E$4:$E$102,P2414))))</f>
        <v/>
      </c>
      <c r="R2414" s="12">
        <f>IFERROR(MATCH(Data!Y2414,$F$4:$F$102,1),0)</f>
        <v/>
      </c>
      <c r="S2414" s="9">
        <f>IF(R2414=0,Data!Y2414+$I$13,IF(R2414&gt;=99,Data!Y2414+$I$14,INDEX($E$4:$E$102,R2414)+(Data!Y2414-INDEX($F$4:$F$102,R2414))/(INDEX($F$4:$F$102,R2414+1)-INDEX($F$4:$F$102,R2414))*(INDEX($E$4:$E$102,R2414+1)-INDEX($E$4:$E$102,R2414))))</f>
        <v/>
      </c>
    </row>
    <row r="2415">
      <c r="K2415" s="14">
        <f>Data!A2415</f>
        <v/>
      </c>
      <c r="L2415" s="12">
        <f>IF(Occurrence!J2415&lt;=0,-1,IFERROR(MATCH(Occurrence!J2415,$D$4:$D$102,1),0))</f>
        <v/>
      </c>
      <c r="M2415" s="9">
        <f>IF(L2415&lt;0,0,IF(L2415=0,Occurrence!J2415*$I$11,IF(L2415&gt;=99,Occurrence!J2415*$I$12,INDEX($C$4:$C$102,L2415)+(Occurrence!J2415-INDEX($D$4:$D$102,L2415))/(INDEX($D$4:$D$102,L2415+1)-INDEX($D$4:$D$102,L2415))*(INDEX($C$4:$C$102,L2415+1)-INDEX($C$4:$C$102,L2415)))))</f>
        <v/>
      </c>
      <c r="N2415" s="12">
        <f>IF(Occurrence!K2415&lt;=0,-1,IFERROR(MATCH(Occurrence!K2415,$D$4:$D$102,1),0))</f>
        <v/>
      </c>
      <c r="O2415" s="9">
        <f>IF(N2415&lt;0,0,IF(N2415=0,Occurrence!K2415*$I$11,IF(N2415&gt;=99,Occurrence!K2415*$I$12,INDEX($C$4:$C$102,N2415)+(Occurrence!K2415-INDEX($D$4:$D$102,N2415))/(INDEX($D$4:$D$102,N2415+1)-INDEX($D$4:$D$102,N2415))*(INDEX($C$4:$C$102,N2415+1)-INDEX($C$4:$C$102,N2415)))))</f>
        <v/>
      </c>
      <c r="P2415" s="12">
        <f>IFERROR(MATCH(Data!X2415,$F$4:$F$102,1),0)</f>
        <v/>
      </c>
      <c r="Q2415" s="9">
        <f>IF(P2415=0,Data!X2415+$I$13,IF(P2415&gt;=99,Data!X2415+$I$14,INDEX($E$4:$E$102,P2415)+(Data!X2415-INDEX($F$4:$F$102,P2415))/(INDEX($F$4:$F$102,P2415+1)-INDEX($F$4:$F$102,P2415))*(INDEX($E$4:$E$102,P2415+1)-INDEX($E$4:$E$102,P2415))))</f>
        <v/>
      </c>
      <c r="R2415" s="12">
        <f>IFERROR(MATCH(Data!Y2415,$F$4:$F$102,1),0)</f>
        <v/>
      </c>
      <c r="S2415" s="9">
        <f>IF(R2415=0,Data!Y2415+$I$13,IF(R2415&gt;=99,Data!Y2415+$I$14,INDEX($E$4:$E$102,R2415)+(Data!Y2415-INDEX($F$4:$F$102,R2415))/(INDEX($F$4:$F$102,R2415+1)-INDEX($F$4:$F$102,R2415))*(INDEX($E$4:$E$102,R2415+1)-INDEX($E$4:$E$102,R2415))))</f>
        <v/>
      </c>
    </row>
    <row r="2416">
      <c r="K2416" s="14">
        <f>Data!A2416</f>
        <v/>
      </c>
      <c r="L2416" s="12">
        <f>IF(Occurrence!J2416&lt;=0,-1,IFERROR(MATCH(Occurrence!J2416,$D$4:$D$102,1),0))</f>
        <v/>
      </c>
      <c r="M2416" s="9">
        <f>IF(L2416&lt;0,0,IF(L2416=0,Occurrence!J2416*$I$11,IF(L2416&gt;=99,Occurrence!J2416*$I$12,INDEX($C$4:$C$102,L2416)+(Occurrence!J2416-INDEX($D$4:$D$102,L2416))/(INDEX($D$4:$D$102,L2416+1)-INDEX($D$4:$D$102,L2416))*(INDEX($C$4:$C$102,L2416+1)-INDEX($C$4:$C$102,L2416)))))</f>
        <v/>
      </c>
      <c r="N2416" s="12">
        <f>IF(Occurrence!K2416&lt;=0,-1,IFERROR(MATCH(Occurrence!K2416,$D$4:$D$102,1),0))</f>
        <v/>
      </c>
      <c r="O2416" s="9">
        <f>IF(N2416&lt;0,0,IF(N2416=0,Occurrence!K2416*$I$11,IF(N2416&gt;=99,Occurrence!K2416*$I$12,INDEX($C$4:$C$102,N2416)+(Occurrence!K2416-INDEX($D$4:$D$102,N2416))/(INDEX($D$4:$D$102,N2416+1)-INDEX($D$4:$D$102,N2416))*(INDEX($C$4:$C$102,N2416+1)-INDEX($C$4:$C$102,N2416)))))</f>
        <v/>
      </c>
      <c r="P2416" s="12">
        <f>IFERROR(MATCH(Data!X2416,$F$4:$F$102,1),0)</f>
        <v/>
      </c>
      <c r="Q2416" s="9">
        <f>IF(P2416=0,Data!X2416+$I$13,IF(P2416&gt;=99,Data!X2416+$I$14,INDEX($E$4:$E$102,P2416)+(Data!X2416-INDEX($F$4:$F$102,P2416))/(INDEX($F$4:$F$102,P2416+1)-INDEX($F$4:$F$102,P2416))*(INDEX($E$4:$E$102,P2416+1)-INDEX($E$4:$E$102,P2416))))</f>
        <v/>
      </c>
      <c r="R2416" s="12">
        <f>IFERROR(MATCH(Data!Y2416,$F$4:$F$102,1),0)</f>
        <v/>
      </c>
      <c r="S2416" s="9">
        <f>IF(R2416=0,Data!Y2416+$I$13,IF(R2416&gt;=99,Data!Y2416+$I$14,INDEX($E$4:$E$102,R2416)+(Data!Y2416-INDEX($F$4:$F$102,R2416))/(INDEX($F$4:$F$102,R2416+1)-INDEX($F$4:$F$102,R2416))*(INDEX($E$4:$E$102,R2416+1)-INDEX($E$4:$E$102,R2416))))</f>
        <v/>
      </c>
    </row>
    <row r="2417">
      <c r="K2417" s="14">
        <f>Data!A2417</f>
        <v/>
      </c>
      <c r="L2417" s="12">
        <f>IF(Occurrence!J2417&lt;=0,-1,IFERROR(MATCH(Occurrence!J2417,$D$4:$D$102,1),0))</f>
        <v/>
      </c>
      <c r="M2417" s="9">
        <f>IF(L2417&lt;0,0,IF(L2417=0,Occurrence!J2417*$I$11,IF(L2417&gt;=99,Occurrence!J2417*$I$12,INDEX($C$4:$C$102,L2417)+(Occurrence!J2417-INDEX($D$4:$D$102,L2417))/(INDEX($D$4:$D$102,L2417+1)-INDEX($D$4:$D$102,L2417))*(INDEX($C$4:$C$102,L2417+1)-INDEX($C$4:$C$102,L2417)))))</f>
        <v/>
      </c>
      <c r="N2417" s="12">
        <f>IF(Occurrence!K2417&lt;=0,-1,IFERROR(MATCH(Occurrence!K2417,$D$4:$D$102,1),0))</f>
        <v/>
      </c>
      <c r="O2417" s="9">
        <f>IF(N2417&lt;0,0,IF(N2417=0,Occurrence!K2417*$I$11,IF(N2417&gt;=99,Occurrence!K2417*$I$12,INDEX($C$4:$C$102,N2417)+(Occurrence!K2417-INDEX($D$4:$D$102,N2417))/(INDEX($D$4:$D$102,N2417+1)-INDEX($D$4:$D$102,N2417))*(INDEX($C$4:$C$102,N2417+1)-INDEX($C$4:$C$102,N2417)))))</f>
        <v/>
      </c>
      <c r="P2417" s="12">
        <f>IFERROR(MATCH(Data!X2417,$F$4:$F$102,1),0)</f>
        <v/>
      </c>
      <c r="Q2417" s="9">
        <f>IF(P2417=0,Data!X2417+$I$13,IF(P2417&gt;=99,Data!X2417+$I$14,INDEX($E$4:$E$102,P2417)+(Data!X2417-INDEX($F$4:$F$102,P2417))/(INDEX($F$4:$F$102,P2417+1)-INDEX($F$4:$F$102,P2417))*(INDEX($E$4:$E$102,P2417+1)-INDEX($E$4:$E$102,P2417))))</f>
        <v/>
      </c>
      <c r="R2417" s="12">
        <f>IFERROR(MATCH(Data!Y2417,$F$4:$F$102,1),0)</f>
        <v/>
      </c>
      <c r="S2417" s="9">
        <f>IF(R2417=0,Data!Y2417+$I$13,IF(R2417&gt;=99,Data!Y2417+$I$14,INDEX($E$4:$E$102,R2417)+(Data!Y2417-INDEX($F$4:$F$102,R2417))/(INDEX($F$4:$F$102,R2417+1)-INDEX($F$4:$F$102,R2417))*(INDEX($E$4:$E$102,R2417+1)-INDEX($E$4:$E$102,R2417))))</f>
        <v/>
      </c>
    </row>
    <row r="2418">
      <c r="K2418" s="14">
        <f>Data!A2418</f>
        <v/>
      </c>
      <c r="L2418" s="12">
        <f>IF(Occurrence!J2418&lt;=0,-1,IFERROR(MATCH(Occurrence!J2418,$D$4:$D$102,1),0))</f>
        <v/>
      </c>
      <c r="M2418" s="9">
        <f>IF(L2418&lt;0,0,IF(L2418=0,Occurrence!J2418*$I$11,IF(L2418&gt;=99,Occurrence!J2418*$I$12,INDEX($C$4:$C$102,L2418)+(Occurrence!J2418-INDEX($D$4:$D$102,L2418))/(INDEX($D$4:$D$102,L2418+1)-INDEX($D$4:$D$102,L2418))*(INDEX($C$4:$C$102,L2418+1)-INDEX($C$4:$C$102,L2418)))))</f>
        <v/>
      </c>
      <c r="N2418" s="12">
        <f>IF(Occurrence!K2418&lt;=0,-1,IFERROR(MATCH(Occurrence!K2418,$D$4:$D$102,1),0))</f>
        <v/>
      </c>
      <c r="O2418" s="9">
        <f>IF(N2418&lt;0,0,IF(N2418=0,Occurrence!K2418*$I$11,IF(N2418&gt;=99,Occurrence!K2418*$I$12,INDEX($C$4:$C$102,N2418)+(Occurrence!K2418-INDEX($D$4:$D$102,N2418))/(INDEX($D$4:$D$102,N2418+1)-INDEX($D$4:$D$102,N2418))*(INDEX($C$4:$C$102,N2418+1)-INDEX($C$4:$C$102,N2418)))))</f>
        <v/>
      </c>
      <c r="P2418" s="12">
        <f>IFERROR(MATCH(Data!X2418,$F$4:$F$102,1),0)</f>
        <v/>
      </c>
      <c r="Q2418" s="9">
        <f>IF(P2418=0,Data!X2418+$I$13,IF(P2418&gt;=99,Data!X2418+$I$14,INDEX($E$4:$E$102,P2418)+(Data!X2418-INDEX($F$4:$F$102,P2418))/(INDEX($F$4:$F$102,P2418+1)-INDEX($F$4:$F$102,P2418))*(INDEX($E$4:$E$102,P2418+1)-INDEX($E$4:$E$102,P2418))))</f>
        <v/>
      </c>
      <c r="R2418" s="12">
        <f>IFERROR(MATCH(Data!Y2418,$F$4:$F$102,1),0)</f>
        <v/>
      </c>
      <c r="S2418" s="9">
        <f>IF(R2418=0,Data!Y2418+$I$13,IF(R2418&gt;=99,Data!Y2418+$I$14,INDEX($E$4:$E$102,R2418)+(Data!Y2418-INDEX($F$4:$F$102,R2418))/(INDEX($F$4:$F$102,R2418+1)-INDEX($F$4:$F$102,R2418))*(INDEX($E$4:$E$102,R2418+1)-INDEX($E$4:$E$102,R2418))))</f>
        <v/>
      </c>
    </row>
    <row r="2419">
      <c r="K2419" s="14">
        <f>Data!A2419</f>
        <v/>
      </c>
      <c r="L2419" s="12">
        <f>IF(Occurrence!J2419&lt;=0,-1,IFERROR(MATCH(Occurrence!J2419,$D$4:$D$102,1),0))</f>
        <v/>
      </c>
      <c r="M2419" s="9">
        <f>IF(L2419&lt;0,0,IF(L2419=0,Occurrence!J2419*$I$11,IF(L2419&gt;=99,Occurrence!J2419*$I$12,INDEX($C$4:$C$102,L2419)+(Occurrence!J2419-INDEX($D$4:$D$102,L2419))/(INDEX($D$4:$D$102,L2419+1)-INDEX($D$4:$D$102,L2419))*(INDEX($C$4:$C$102,L2419+1)-INDEX($C$4:$C$102,L2419)))))</f>
        <v/>
      </c>
      <c r="N2419" s="12">
        <f>IF(Occurrence!K2419&lt;=0,-1,IFERROR(MATCH(Occurrence!K2419,$D$4:$D$102,1),0))</f>
        <v/>
      </c>
      <c r="O2419" s="9">
        <f>IF(N2419&lt;0,0,IF(N2419=0,Occurrence!K2419*$I$11,IF(N2419&gt;=99,Occurrence!K2419*$I$12,INDEX($C$4:$C$102,N2419)+(Occurrence!K2419-INDEX($D$4:$D$102,N2419))/(INDEX($D$4:$D$102,N2419+1)-INDEX($D$4:$D$102,N2419))*(INDEX($C$4:$C$102,N2419+1)-INDEX($C$4:$C$102,N2419)))))</f>
        <v/>
      </c>
      <c r="P2419" s="12">
        <f>IFERROR(MATCH(Data!X2419,$F$4:$F$102,1),0)</f>
        <v/>
      </c>
      <c r="Q2419" s="9">
        <f>IF(P2419=0,Data!X2419+$I$13,IF(P2419&gt;=99,Data!X2419+$I$14,INDEX($E$4:$E$102,P2419)+(Data!X2419-INDEX($F$4:$F$102,P2419))/(INDEX($F$4:$F$102,P2419+1)-INDEX($F$4:$F$102,P2419))*(INDEX($E$4:$E$102,P2419+1)-INDEX($E$4:$E$102,P2419))))</f>
        <v/>
      </c>
      <c r="R2419" s="12">
        <f>IFERROR(MATCH(Data!Y2419,$F$4:$F$102,1),0)</f>
        <v/>
      </c>
      <c r="S2419" s="9">
        <f>IF(R2419=0,Data!Y2419+$I$13,IF(R2419&gt;=99,Data!Y2419+$I$14,INDEX($E$4:$E$102,R2419)+(Data!Y2419-INDEX($F$4:$F$102,R2419))/(INDEX($F$4:$F$102,R2419+1)-INDEX($F$4:$F$102,R2419))*(INDEX($E$4:$E$102,R2419+1)-INDEX($E$4:$E$102,R2419))))</f>
        <v/>
      </c>
    </row>
    <row r="2420">
      <c r="K2420" s="14">
        <f>Data!A2420</f>
        <v/>
      </c>
      <c r="L2420" s="12">
        <f>IF(Occurrence!J2420&lt;=0,-1,IFERROR(MATCH(Occurrence!J2420,$D$4:$D$102,1),0))</f>
        <v/>
      </c>
      <c r="M2420" s="9">
        <f>IF(L2420&lt;0,0,IF(L2420=0,Occurrence!J2420*$I$11,IF(L2420&gt;=99,Occurrence!J2420*$I$12,INDEX($C$4:$C$102,L2420)+(Occurrence!J2420-INDEX($D$4:$D$102,L2420))/(INDEX($D$4:$D$102,L2420+1)-INDEX($D$4:$D$102,L2420))*(INDEX($C$4:$C$102,L2420+1)-INDEX($C$4:$C$102,L2420)))))</f>
        <v/>
      </c>
      <c r="N2420" s="12">
        <f>IF(Occurrence!K2420&lt;=0,-1,IFERROR(MATCH(Occurrence!K2420,$D$4:$D$102,1),0))</f>
        <v/>
      </c>
      <c r="O2420" s="9">
        <f>IF(N2420&lt;0,0,IF(N2420=0,Occurrence!K2420*$I$11,IF(N2420&gt;=99,Occurrence!K2420*$I$12,INDEX($C$4:$C$102,N2420)+(Occurrence!K2420-INDEX($D$4:$D$102,N2420))/(INDEX($D$4:$D$102,N2420+1)-INDEX($D$4:$D$102,N2420))*(INDEX($C$4:$C$102,N2420+1)-INDEX($C$4:$C$102,N2420)))))</f>
        <v/>
      </c>
      <c r="P2420" s="12">
        <f>IFERROR(MATCH(Data!X2420,$F$4:$F$102,1),0)</f>
        <v/>
      </c>
      <c r="Q2420" s="9">
        <f>IF(P2420=0,Data!X2420+$I$13,IF(P2420&gt;=99,Data!X2420+$I$14,INDEX($E$4:$E$102,P2420)+(Data!X2420-INDEX($F$4:$F$102,P2420))/(INDEX($F$4:$F$102,P2420+1)-INDEX($F$4:$F$102,P2420))*(INDEX($E$4:$E$102,P2420+1)-INDEX($E$4:$E$102,P2420))))</f>
        <v/>
      </c>
      <c r="R2420" s="12">
        <f>IFERROR(MATCH(Data!Y2420,$F$4:$F$102,1),0)</f>
        <v/>
      </c>
      <c r="S2420" s="9">
        <f>IF(R2420=0,Data!Y2420+$I$13,IF(R2420&gt;=99,Data!Y2420+$I$14,INDEX($E$4:$E$102,R2420)+(Data!Y2420-INDEX($F$4:$F$102,R2420))/(INDEX($F$4:$F$102,R2420+1)-INDEX($F$4:$F$102,R2420))*(INDEX($E$4:$E$102,R2420+1)-INDEX($E$4:$E$102,R2420))))</f>
        <v/>
      </c>
    </row>
    <row r="2421">
      <c r="K2421" s="14">
        <f>Data!A2421</f>
        <v/>
      </c>
      <c r="L2421" s="12">
        <f>IF(Occurrence!J2421&lt;=0,-1,IFERROR(MATCH(Occurrence!J2421,$D$4:$D$102,1),0))</f>
        <v/>
      </c>
      <c r="M2421" s="9">
        <f>IF(L2421&lt;0,0,IF(L2421=0,Occurrence!J2421*$I$11,IF(L2421&gt;=99,Occurrence!J2421*$I$12,INDEX($C$4:$C$102,L2421)+(Occurrence!J2421-INDEX($D$4:$D$102,L2421))/(INDEX($D$4:$D$102,L2421+1)-INDEX($D$4:$D$102,L2421))*(INDEX($C$4:$C$102,L2421+1)-INDEX($C$4:$C$102,L2421)))))</f>
        <v/>
      </c>
      <c r="N2421" s="12">
        <f>IF(Occurrence!K2421&lt;=0,-1,IFERROR(MATCH(Occurrence!K2421,$D$4:$D$102,1),0))</f>
        <v/>
      </c>
      <c r="O2421" s="9">
        <f>IF(N2421&lt;0,0,IF(N2421=0,Occurrence!K2421*$I$11,IF(N2421&gt;=99,Occurrence!K2421*$I$12,INDEX($C$4:$C$102,N2421)+(Occurrence!K2421-INDEX($D$4:$D$102,N2421))/(INDEX($D$4:$D$102,N2421+1)-INDEX($D$4:$D$102,N2421))*(INDEX($C$4:$C$102,N2421+1)-INDEX($C$4:$C$102,N2421)))))</f>
        <v/>
      </c>
      <c r="P2421" s="12">
        <f>IFERROR(MATCH(Data!X2421,$F$4:$F$102,1),0)</f>
        <v/>
      </c>
      <c r="Q2421" s="9">
        <f>IF(P2421=0,Data!X2421+$I$13,IF(P2421&gt;=99,Data!X2421+$I$14,INDEX($E$4:$E$102,P2421)+(Data!X2421-INDEX($F$4:$F$102,P2421))/(INDEX($F$4:$F$102,P2421+1)-INDEX($F$4:$F$102,P2421))*(INDEX($E$4:$E$102,P2421+1)-INDEX($E$4:$E$102,P2421))))</f>
        <v/>
      </c>
      <c r="R2421" s="12">
        <f>IFERROR(MATCH(Data!Y2421,$F$4:$F$102,1),0)</f>
        <v/>
      </c>
      <c r="S2421" s="9">
        <f>IF(R2421=0,Data!Y2421+$I$13,IF(R2421&gt;=99,Data!Y2421+$I$14,INDEX($E$4:$E$102,R2421)+(Data!Y2421-INDEX($F$4:$F$102,R2421))/(INDEX($F$4:$F$102,R2421+1)-INDEX($F$4:$F$102,R2421))*(INDEX($E$4:$E$102,R2421+1)-INDEX($E$4:$E$102,R2421))))</f>
        <v/>
      </c>
    </row>
    <row r="2422">
      <c r="K2422" s="14">
        <f>Data!A2422</f>
        <v/>
      </c>
      <c r="L2422" s="12">
        <f>IF(Occurrence!J2422&lt;=0,-1,IFERROR(MATCH(Occurrence!J2422,$D$4:$D$102,1),0))</f>
        <v/>
      </c>
      <c r="M2422" s="9">
        <f>IF(L2422&lt;0,0,IF(L2422=0,Occurrence!J2422*$I$11,IF(L2422&gt;=99,Occurrence!J2422*$I$12,INDEX($C$4:$C$102,L2422)+(Occurrence!J2422-INDEX($D$4:$D$102,L2422))/(INDEX($D$4:$D$102,L2422+1)-INDEX($D$4:$D$102,L2422))*(INDEX($C$4:$C$102,L2422+1)-INDEX($C$4:$C$102,L2422)))))</f>
        <v/>
      </c>
      <c r="N2422" s="12">
        <f>IF(Occurrence!K2422&lt;=0,-1,IFERROR(MATCH(Occurrence!K2422,$D$4:$D$102,1),0))</f>
        <v/>
      </c>
      <c r="O2422" s="9">
        <f>IF(N2422&lt;0,0,IF(N2422=0,Occurrence!K2422*$I$11,IF(N2422&gt;=99,Occurrence!K2422*$I$12,INDEX($C$4:$C$102,N2422)+(Occurrence!K2422-INDEX($D$4:$D$102,N2422))/(INDEX($D$4:$D$102,N2422+1)-INDEX($D$4:$D$102,N2422))*(INDEX($C$4:$C$102,N2422+1)-INDEX($C$4:$C$102,N2422)))))</f>
        <v/>
      </c>
      <c r="P2422" s="12">
        <f>IFERROR(MATCH(Data!X2422,$F$4:$F$102,1),0)</f>
        <v/>
      </c>
      <c r="Q2422" s="9">
        <f>IF(P2422=0,Data!X2422+$I$13,IF(P2422&gt;=99,Data!X2422+$I$14,INDEX($E$4:$E$102,P2422)+(Data!X2422-INDEX($F$4:$F$102,P2422))/(INDEX($F$4:$F$102,P2422+1)-INDEX($F$4:$F$102,P2422))*(INDEX($E$4:$E$102,P2422+1)-INDEX($E$4:$E$102,P2422))))</f>
        <v/>
      </c>
      <c r="R2422" s="12">
        <f>IFERROR(MATCH(Data!Y2422,$F$4:$F$102,1),0)</f>
        <v/>
      </c>
      <c r="S2422" s="9">
        <f>IF(R2422=0,Data!Y2422+$I$13,IF(R2422&gt;=99,Data!Y2422+$I$14,INDEX($E$4:$E$102,R2422)+(Data!Y2422-INDEX($F$4:$F$102,R2422))/(INDEX($F$4:$F$102,R2422+1)-INDEX($F$4:$F$102,R2422))*(INDEX($E$4:$E$102,R2422+1)-INDEX($E$4:$E$102,R2422))))</f>
        <v/>
      </c>
    </row>
    <row r="2423">
      <c r="K2423" s="14">
        <f>Data!A2423</f>
        <v/>
      </c>
      <c r="L2423" s="12">
        <f>IF(Occurrence!J2423&lt;=0,-1,IFERROR(MATCH(Occurrence!J2423,$D$4:$D$102,1),0))</f>
        <v/>
      </c>
      <c r="M2423" s="9">
        <f>IF(L2423&lt;0,0,IF(L2423=0,Occurrence!J2423*$I$11,IF(L2423&gt;=99,Occurrence!J2423*$I$12,INDEX($C$4:$C$102,L2423)+(Occurrence!J2423-INDEX($D$4:$D$102,L2423))/(INDEX($D$4:$D$102,L2423+1)-INDEX($D$4:$D$102,L2423))*(INDEX($C$4:$C$102,L2423+1)-INDEX($C$4:$C$102,L2423)))))</f>
        <v/>
      </c>
      <c r="N2423" s="12">
        <f>IF(Occurrence!K2423&lt;=0,-1,IFERROR(MATCH(Occurrence!K2423,$D$4:$D$102,1),0))</f>
        <v/>
      </c>
      <c r="O2423" s="9">
        <f>IF(N2423&lt;0,0,IF(N2423=0,Occurrence!K2423*$I$11,IF(N2423&gt;=99,Occurrence!K2423*$I$12,INDEX($C$4:$C$102,N2423)+(Occurrence!K2423-INDEX($D$4:$D$102,N2423))/(INDEX($D$4:$D$102,N2423+1)-INDEX($D$4:$D$102,N2423))*(INDEX($C$4:$C$102,N2423+1)-INDEX($C$4:$C$102,N2423)))))</f>
        <v/>
      </c>
      <c r="P2423" s="12">
        <f>IFERROR(MATCH(Data!X2423,$F$4:$F$102,1),0)</f>
        <v/>
      </c>
      <c r="Q2423" s="9">
        <f>IF(P2423=0,Data!X2423+$I$13,IF(P2423&gt;=99,Data!X2423+$I$14,INDEX($E$4:$E$102,P2423)+(Data!X2423-INDEX($F$4:$F$102,P2423))/(INDEX($F$4:$F$102,P2423+1)-INDEX($F$4:$F$102,P2423))*(INDEX($E$4:$E$102,P2423+1)-INDEX($E$4:$E$102,P2423))))</f>
        <v/>
      </c>
      <c r="R2423" s="12">
        <f>IFERROR(MATCH(Data!Y2423,$F$4:$F$102,1),0)</f>
        <v/>
      </c>
      <c r="S2423" s="9">
        <f>IF(R2423=0,Data!Y2423+$I$13,IF(R2423&gt;=99,Data!Y2423+$I$14,INDEX($E$4:$E$102,R2423)+(Data!Y2423-INDEX($F$4:$F$102,R2423))/(INDEX($F$4:$F$102,R2423+1)-INDEX($F$4:$F$102,R2423))*(INDEX($E$4:$E$102,R2423+1)-INDEX($E$4:$E$102,R2423))))</f>
        <v/>
      </c>
    </row>
    <row r="2424">
      <c r="K2424" s="14">
        <f>Data!A2424</f>
        <v/>
      </c>
      <c r="L2424" s="12">
        <f>IF(Occurrence!J2424&lt;=0,-1,IFERROR(MATCH(Occurrence!J2424,$D$4:$D$102,1),0))</f>
        <v/>
      </c>
      <c r="M2424" s="9">
        <f>IF(L2424&lt;0,0,IF(L2424=0,Occurrence!J2424*$I$11,IF(L2424&gt;=99,Occurrence!J2424*$I$12,INDEX($C$4:$C$102,L2424)+(Occurrence!J2424-INDEX($D$4:$D$102,L2424))/(INDEX($D$4:$D$102,L2424+1)-INDEX($D$4:$D$102,L2424))*(INDEX($C$4:$C$102,L2424+1)-INDEX($C$4:$C$102,L2424)))))</f>
        <v/>
      </c>
      <c r="N2424" s="12">
        <f>IF(Occurrence!K2424&lt;=0,-1,IFERROR(MATCH(Occurrence!K2424,$D$4:$D$102,1),0))</f>
        <v/>
      </c>
      <c r="O2424" s="9">
        <f>IF(N2424&lt;0,0,IF(N2424=0,Occurrence!K2424*$I$11,IF(N2424&gt;=99,Occurrence!K2424*$I$12,INDEX($C$4:$C$102,N2424)+(Occurrence!K2424-INDEX($D$4:$D$102,N2424))/(INDEX($D$4:$D$102,N2424+1)-INDEX($D$4:$D$102,N2424))*(INDEX($C$4:$C$102,N2424+1)-INDEX($C$4:$C$102,N2424)))))</f>
        <v/>
      </c>
      <c r="P2424" s="12">
        <f>IFERROR(MATCH(Data!X2424,$F$4:$F$102,1),0)</f>
        <v/>
      </c>
      <c r="Q2424" s="9">
        <f>IF(P2424=0,Data!X2424+$I$13,IF(P2424&gt;=99,Data!X2424+$I$14,INDEX($E$4:$E$102,P2424)+(Data!X2424-INDEX($F$4:$F$102,P2424))/(INDEX($F$4:$F$102,P2424+1)-INDEX($F$4:$F$102,P2424))*(INDEX($E$4:$E$102,P2424+1)-INDEX($E$4:$E$102,P2424))))</f>
        <v/>
      </c>
      <c r="R2424" s="12">
        <f>IFERROR(MATCH(Data!Y2424,$F$4:$F$102,1),0)</f>
        <v/>
      </c>
      <c r="S2424" s="9">
        <f>IF(R2424=0,Data!Y2424+$I$13,IF(R2424&gt;=99,Data!Y2424+$I$14,INDEX($E$4:$E$102,R2424)+(Data!Y2424-INDEX($F$4:$F$102,R2424))/(INDEX($F$4:$F$102,R2424+1)-INDEX($F$4:$F$102,R2424))*(INDEX($E$4:$E$102,R2424+1)-INDEX($E$4:$E$102,R2424))))</f>
        <v/>
      </c>
    </row>
    <row r="2425">
      <c r="K2425" s="14">
        <f>Data!A2425</f>
        <v/>
      </c>
      <c r="L2425" s="12">
        <f>IF(Occurrence!J2425&lt;=0,-1,IFERROR(MATCH(Occurrence!J2425,$D$4:$D$102,1),0))</f>
        <v/>
      </c>
      <c r="M2425" s="9">
        <f>IF(L2425&lt;0,0,IF(L2425=0,Occurrence!J2425*$I$11,IF(L2425&gt;=99,Occurrence!J2425*$I$12,INDEX($C$4:$C$102,L2425)+(Occurrence!J2425-INDEX($D$4:$D$102,L2425))/(INDEX($D$4:$D$102,L2425+1)-INDEX($D$4:$D$102,L2425))*(INDEX($C$4:$C$102,L2425+1)-INDEX($C$4:$C$102,L2425)))))</f>
        <v/>
      </c>
      <c r="N2425" s="12">
        <f>IF(Occurrence!K2425&lt;=0,-1,IFERROR(MATCH(Occurrence!K2425,$D$4:$D$102,1),0))</f>
        <v/>
      </c>
      <c r="O2425" s="9">
        <f>IF(N2425&lt;0,0,IF(N2425=0,Occurrence!K2425*$I$11,IF(N2425&gt;=99,Occurrence!K2425*$I$12,INDEX($C$4:$C$102,N2425)+(Occurrence!K2425-INDEX($D$4:$D$102,N2425))/(INDEX($D$4:$D$102,N2425+1)-INDEX($D$4:$D$102,N2425))*(INDEX($C$4:$C$102,N2425+1)-INDEX($C$4:$C$102,N2425)))))</f>
        <v/>
      </c>
      <c r="P2425" s="12">
        <f>IFERROR(MATCH(Data!X2425,$F$4:$F$102,1),0)</f>
        <v/>
      </c>
      <c r="Q2425" s="9">
        <f>IF(P2425=0,Data!X2425+$I$13,IF(P2425&gt;=99,Data!X2425+$I$14,INDEX($E$4:$E$102,P2425)+(Data!X2425-INDEX($F$4:$F$102,P2425))/(INDEX($F$4:$F$102,P2425+1)-INDEX($F$4:$F$102,P2425))*(INDEX($E$4:$E$102,P2425+1)-INDEX($E$4:$E$102,P2425))))</f>
        <v/>
      </c>
      <c r="R2425" s="12">
        <f>IFERROR(MATCH(Data!Y2425,$F$4:$F$102,1),0)</f>
        <v/>
      </c>
      <c r="S2425" s="9">
        <f>IF(R2425=0,Data!Y2425+$I$13,IF(R2425&gt;=99,Data!Y2425+$I$14,INDEX($E$4:$E$102,R2425)+(Data!Y2425-INDEX($F$4:$F$102,R2425))/(INDEX($F$4:$F$102,R2425+1)-INDEX($F$4:$F$102,R2425))*(INDEX($E$4:$E$102,R2425+1)-INDEX($E$4:$E$102,R2425))))</f>
        <v/>
      </c>
    </row>
    <row r="2426">
      <c r="K2426" s="14">
        <f>Data!A2426</f>
        <v/>
      </c>
      <c r="L2426" s="12">
        <f>IF(Occurrence!J2426&lt;=0,-1,IFERROR(MATCH(Occurrence!J2426,$D$4:$D$102,1),0))</f>
        <v/>
      </c>
      <c r="M2426" s="9">
        <f>IF(L2426&lt;0,0,IF(L2426=0,Occurrence!J2426*$I$11,IF(L2426&gt;=99,Occurrence!J2426*$I$12,INDEX($C$4:$C$102,L2426)+(Occurrence!J2426-INDEX($D$4:$D$102,L2426))/(INDEX($D$4:$D$102,L2426+1)-INDEX($D$4:$D$102,L2426))*(INDEX($C$4:$C$102,L2426+1)-INDEX($C$4:$C$102,L2426)))))</f>
        <v/>
      </c>
      <c r="N2426" s="12">
        <f>IF(Occurrence!K2426&lt;=0,-1,IFERROR(MATCH(Occurrence!K2426,$D$4:$D$102,1),0))</f>
        <v/>
      </c>
      <c r="O2426" s="9">
        <f>IF(N2426&lt;0,0,IF(N2426=0,Occurrence!K2426*$I$11,IF(N2426&gt;=99,Occurrence!K2426*$I$12,INDEX($C$4:$C$102,N2426)+(Occurrence!K2426-INDEX($D$4:$D$102,N2426))/(INDEX($D$4:$D$102,N2426+1)-INDEX($D$4:$D$102,N2426))*(INDEX($C$4:$C$102,N2426+1)-INDEX($C$4:$C$102,N2426)))))</f>
        <v/>
      </c>
      <c r="P2426" s="12">
        <f>IFERROR(MATCH(Data!X2426,$F$4:$F$102,1),0)</f>
        <v/>
      </c>
      <c r="Q2426" s="9">
        <f>IF(P2426=0,Data!X2426+$I$13,IF(P2426&gt;=99,Data!X2426+$I$14,INDEX($E$4:$E$102,P2426)+(Data!X2426-INDEX($F$4:$F$102,P2426))/(INDEX($F$4:$F$102,P2426+1)-INDEX($F$4:$F$102,P2426))*(INDEX($E$4:$E$102,P2426+1)-INDEX($E$4:$E$102,P2426))))</f>
        <v/>
      </c>
      <c r="R2426" s="12">
        <f>IFERROR(MATCH(Data!Y2426,$F$4:$F$102,1),0)</f>
        <v/>
      </c>
      <c r="S2426" s="9">
        <f>IF(R2426=0,Data!Y2426+$I$13,IF(R2426&gt;=99,Data!Y2426+$I$14,INDEX($E$4:$E$102,R2426)+(Data!Y2426-INDEX($F$4:$F$102,R2426))/(INDEX($F$4:$F$102,R2426+1)-INDEX($F$4:$F$102,R2426))*(INDEX($E$4:$E$102,R2426+1)-INDEX($E$4:$E$102,R2426))))</f>
        <v/>
      </c>
    </row>
    <row r="2427">
      <c r="K2427" s="14">
        <f>Data!A2427</f>
        <v/>
      </c>
      <c r="L2427" s="12">
        <f>IF(Occurrence!J2427&lt;=0,-1,IFERROR(MATCH(Occurrence!J2427,$D$4:$D$102,1),0))</f>
        <v/>
      </c>
      <c r="M2427" s="9">
        <f>IF(L2427&lt;0,0,IF(L2427=0,Occurrence!J2427*$I$11,IF(L2427&gt;=99,Occurrence!J2427*$I$12,INDEX($C$4:$C$102,L2427)+(Occurrence!J2427-INDEX($D$4:$D$102,L2427))/(INDEX($D$4:$D$102,L2427+1)-INDEX($D$4:$D$102,L2427))*(INDEX($C$4:$C$102,L2427+1)-INDEX($C$4:$C$102,L2427)))))</f>
        <v/>
      </c>
      <c r="N2427" s="12">
        <f>IF(Occurrence!K2427&lt;=0,-1,IFERROR(MATCH(Occurrence!K2427,$D$4:$D$102,1),0))</f>
        <v/>
      </c>
      <c r="O2427" s="9">
        <f>IF(N2427&lt;0,0,IF(N2427=0,Occurrence!K2427*$I$11,IF(N2427&gt;=99,Occurrence!K2427*$I$12,INDEX($C$4:$C$102,N2427)+(Occurrence!K2427-INDEX($D$4:$D$102,N2427))/(INDEX($D$4:$D$102,N2427+1)-INDEX($D$4:$D$102,N2427))*(INDEX($C$4:$C$102,N2427+1)-INDEX($C$4:$C$102,N2427)))))</f>
        <v/>
      </c>
      <c r="P2427" s="12">
        <f>IFERROR(MATCH(Data!X2427,$F$4:$F$102,1),0)</f>
        <v/>
      </c>
      <c r="Q2427" s="9">
        <f>IF(P2427=0,Data!X2427+$I$13,IF(P2427&gt;=99,Data!X2427+$I$14,INDEX($E$4:$E$102,P2427)+(Data!X2427-INDEX($F$4:$F$102,P2427))/(INDEX($F$4:$F$102,P2427+1)-INDEX($F$4:$F$102,P2427))*(INDEX($E$4:$E$102,P2427+1)-INDEX($E$4:$E$102,P2427))))</f>
        <v/>
      </c>
      <c r="R2427" s="12">
        <f>IFERROR(MATCH(Data!Y2427,$F$4:$F$102,1),0)</f>
        <v/>
      </c>
      <c r="S2427" s="9">
        <f>IF(R2427=0,Data!Y2427+$I$13,IF(R2427&gt;=99,Data!Y2427+$I$14,INDEX($E$4:$E$102,R2427)+(Data!Y2427-INDEX($F$4:$F$102,R2427))/(INDEX($F$4:$F$102,R2427+1)-INDEX($F$4:$F$102,R2427))*(INDEX($E$4:$E$102,R2427+1)-INDEX($E$4:$E$102,R2427))))</f>
        <v/>
      </c>
    </row>
    <row r="2428">
      <c r="K2428" s="14">
        <f>Data!A2428</f>
        <v/>
      </c>
      <c r="L2428" s="12">
        <f>IF(Occurrence!J2428&lt;=0,-1,IFERROR(MATCH(Occurrence!J2428,$D$4:$D$102,1),0))</f>
        <v/>
      </c>
      <c r="M2428" s="9">
        <f>IF(L2428&lt;0,0,IF(L2428=0,Occurrence!J2428*$I$11,IF(L2428&gt;=99,Occurrence!J2428*$I$12,INDEX($C$4:$C$102,L2428)+(Occurrence!J2428-INDEX($D$4:$D$102,L2428))/(INDEX($D$4:$D$102,L2428+1)-INDEX($D$4:$D$102,L2428))*(INDEX($C$4:$C$102,L2428+1)-INDEX($C$4:$C$102,L2428)))))</f>
        <v/>
      </c>
      <c r="N2428" s="12">
        <f>IF(Occurrence!K2428&lt;=0,-1,IFERROR(MATCH(Occurrence!K2428,$D$4:$D$102,1),0))</f>
        <v/>
      </c>
      <c r="O2428" s="9">
        <f>IF(N2428&lt;0,0,IF(N2428=0,Occurrence!K2428*$I$11,IF(N2428&gt;=99,Occurrence!K2428*$I$12,INDEX($C$4:$C$102,N2428)+(Occurrence!K2428-INDEX($D$4:$D$102,N2428))/(INDEX($D$4:$D$102,N2428+1)-INDEX($D$4:$D$102,N2428))*(INDEX($C$4:$C$102,N2428+1)-INDEX($C$4:$C$102,N2428)))))</f>
        <v/>
      </c>
      <c r="P2428" s="12">
        <f>IFERROR(MATCH(Data!X2428,$F$4:$F$102,1),0)</f>
        <v/>
      </c>
      <c r="Q2428" s="9">
        <f>IF(P2428=0,Data!X2428+$I$13,IF(P2428&gt;=99,Data!X2428+$I$14,INDEX($E$4:$E$102,P2428)+(Data!X2428-INDEX($F$4:$F$102,P2428))/(INDEX($F$4:$F$102,P2428+1)-INDEX($F$4:$F$102,P2428))*(INDEX($E$4:$E$102,P2428+1)-INDEX($E$4:$E$102,P2428))))</f>
        <v/>
      </c>
      <c r="R2428" s="12">
        <f>IFERROR(MATCH(Data!Y2428,$F$4:$F$102,1),0)</f>
        <v/>
      </c>
      <c r="S2428" s="9">
        <f>IF(R2428=0,Data!Y2428+$I$13,IF(R2428&gt;=99,Data!Y2428+$I$14,INDEX($E$4:$E$102,R2428)+(Data!Y2428-INDEX($F$4:$F$102,R2428))/(INDEX($F$4:$F$102,R2428+1)-INDEX($F$4:$F$102,R2428))*(INDEX($E$4:$E$102,R2428+1)-INDEX($E$4:$E$102,R2428))))</f>
        <v/>
      </c>
    </row>
    <row r="2429">
      <c r="K2429" s="14">
        <f>Data!A2429</f>
        <v/>
      </c>
      <c r="L2429" s="12">
        <f>IF(Occurrence!J2429&lt;=0,-1,IFERROR(MATCH(Occurrence!J2429,$D$4:$D$102,1),0))</f>
        <v/>
      </c>
      <c r="M2429" s="9">
        <f>IF(L2429&lt;0,0,IF(L2429=0,Occurrence!J2429*$I$11,IF(L2429&gt;=99,Occurrence!J2429*$I$12,INDEX($C$4:$C$102,L2429)+(Occurrence!J2429-INDEX($D$4:$D$102,L2429))/(INDEX($D$4:$D$102,L2429+1)-INDEX($D$4:$D$102,L2429))*(INDEX($C$4:$C$102,L2429+1)-INDEX($C$4:$C$102,L2429)))))</f>
        <v/>
      </c>
      <c r="N2429" s="12">
        <f>IF(Occurrence!K2429&lt;=0,-1,IFERROR(MATCH(Occurrence!K2429,$D$4:$D$102,1),0))</f>
        <v/>
      </c>
      <c r="O2429" s="9">
        <f>IF(N2429&lt;0,0,IF(N2429=0,Occurrence!K2429*$I$11,IF(N2429&gt;=99,Occurrence!K2429*$I$12,INDEX($C$4:$C$102,N2429)+(Occurrence!K2429-INDEX($D$4:$D$102,N2429))/(INDEX($D$4:$D$102,N2429+1)-INDEX($D$4:$D$102,N2429))*(INDEX($C$4:$C$102,N2429+1)-INDEX($C$4:$C$102,N2429)))))</f>
        <v/>
      </c>
      <c r="P2429" s="12">
        <f>IFERROR(MATCH(Data!X2429,$F$4:$F$102,1),0)</f>
        <v/>
      </c>
      <c r="Q2429" s="9">
        <f>IF(P2429=0,Data!X2429+$I$13,IF(P2429&gt;=99,Data!X2429+$I$14,INDEX($E$4:$E$102,P2429)+(Data!X2429-INDEX($F$4:$F$102,P2429))/(INDEX($F$4:$F$102,P2429+1)-INDEX($F$4:$F$102,P2429))*(INDEX($E$4:$E$102,P2429+1)-INDEX($E$4:$E$102,P2429))))</f>
        <v/>
      </c>
      <c r="R2429" s="12">
        <f>IFERROR(MATCH(Data!Y2429,$F$4:$F$102,1),0)</f>
        <v/>
      </c>
      <c r="S2429" s="9">
        <f>IF(R2429=0,Data!Y2429+$I$13,IF(R2429&gt;=99,Data!Y2429+$I$14,INDEX($E$4:$E$102,R2429)+(Data!Y2429-INDEX($F$4:$F$102,R2429))/(INDEX($F$4:$F$102,R2429+1)-INDEX($F$4:$F$102,R2429))*(INDEX($E$4:$E$102,R2429+1)-INDEX($E$4:$E$102,R2429))))</f>
        <v/>
      </c>
    </row>
    <row r="2430">
      <c r="K2430" s="14">
        <f>Data!A2430</f>
        <v/>
      </c>
      <c r="L2430" s="12">
        <f>IF(Occurrence!J2430&lt;=0,-1,IFERROR(MATCH(Occurrence!J2430,$D$4:$D$102,1),0))</f>
        <v/>
      </c>
      <c r="M2430" s="9">
        <f>IF(L2430&lt;0,0,IF(L2430=0,Occurrence!J2430*$I$11,IF(L2430&gt;=99,Occurrence!J2430*$I$12,INDEX($C$4:$C$102,L2430)+(Occurrence!J2430-INDEX($D$4:$D$102,L2430))/(INDEX($D$4:$D$102,L2430+1)-INDEX($D$4:$D$102,L2430))*(INDEX($C$4:$C$102,L2430+1)-INDEX($C$4:$C$102,L2430)))))</f>
        <v/>
      </c>
      <c r="N2430" s="12">
        <f>IF(Occurrence!K2430&lt;=0,-1,IFERROR(MATCH(Occurrence!K2430,$D$4:$D$102,1),0))</f>
        <v/>
      </c>
      <c r="O2430" s="9">
        <f>IF(N2430&lt;0,0,IF(N2430=0,Occurrence!K2430*$I$11,IF(N2430&gt;=99,Occurrence!K2430*$I$12,INDEX($C$4:$C$102,N2430)+(Occurrence!K2430-INDEX($D$4:$D$102,N2430))/(INDEX($D$4:$D$102,N2430+1)-INDEX($D$4:$D$102,N2430))*(INDEX($C$4:$C$102,N2430+1)-INDEX($C$4:$C$102,N2430)))))</f>
        <v/>
      </c>
      <c r="P2430" s="12">
        <f>IFERROR(MATCH(Data!X2430,$F$4:$F$102,1),0)</f>
        <v/>
      </c>
      <c r="Q2430" s="9">
        <f>IF(P2430=0,Data!X2430+$I$13,IF(P2430&gt;=99,Data!X2430+$I$14,INDEX($E$4:$E$102,P2430)+(Data!X2430-INDEX($F$4:$F$102,P2430))/(INDEX($F$4:$F$102,P2430+1)-INDEX($F$4:$F$102,P2430))*(INDEX($E$4:$E$102,P2430+1)-INDEX($E$4:$E$102,P2430))))</f>
        <v/>
      </c>
      <c r="R2430" s="12">
        <f>IFERROR(MATCH(Data!Y2430,$F$4:$F$102,1),0)</f>
        <v/>
      </c>
      <c r="S2430" s="9">
        <f>IF(R2430=0,Data!Y2430+$I$13,IF(R2430&gt;=99,Data!Y2430+$I$14,INDEX($E$4:$E$102,R2430)+(Data!Y2430-INDEX($F$4:$F$102,R2430))/(INDEX($F$4:$F$102,R2430+1)-INDEX($F$4:$F$102,R2430))*(INDEX($E$4:$E$102,R2430+1)-INDEX($E$4:$E$102,R2430))))</f>
        <v/>
      </c>
    </row>
    <row r="2431">
      <c r="K2431" s="14">
        <f>Data!A2431</f>
        <v/>
      </c>
      <c r="L2431" s="12">
        <f>IF(Occurrence!J2431&lt;=0,-1,IFERROR(MATCH(Occurrence!J2431,$D$4:$D$102,1),0))</f>
        <v/>
      </c>
      <c r="M2431" s="9">
        <f>IF(L2431&lt;0,0,IF(L2431=0,Occurrence!J2431*$I$11,IF(L2431&gt;=99,Occurrence!J2431*$I$12,INDEX($C$4:$C$102,L2431)+(Occurrence!J2431-INDEX($D$4:$D$102,L2431))/(INDEX($D$4:$D$102,L2431+1)-INDEX($D$4:$D$102,L2431))*(INDEX($C$4:$C$102,L2431+1)-INDEX($C$4:$C$102,L2431)))))</f>
        <v/>
      </c>
      <c r="N2431" s="12">
        <f>IF(Occurrence!K2431&lt;=0,-1,IFERROR(MATCH(Occurrence!K2431,$D$4:$D$102,1),0))</f>
        <v/>
      </c>
      <c r="O2431" s="9">
        <f>IF(N2431&lt;0,0,IF(N2431=0,Occurrence!K2431*$I$11,IF(N2431&gt;=99,Occurrence!K2431*$I$12,INDEX($C$4:$C$102,N2431)+(Occurrence!K2431-INDEX($D$4:$D$102,N2431))/(INDEX($D$4:$D$102,N2431+1)-INDEX($D$4:$D$102,N2431))*(INDEX($C$4:$C$102,N2431+1)-INDEX($C$4:$C$102,N2431)))))</f>
        <v/>
      </c>
      <c r="P2431" s="12">
        <f>IFERROR(MATCH(Data!X2431,$F$4:$F$102,1),0)</f>
        <v/>
      </c>
      <c r="Q2431" s="9">
        <f>IF(P2431=0,Data!X2431+$I$13,IF(P2431&gt;=99,Data!X2431+$I$14,INDEX($E$4:$E$102,P2431)+(Data!X2431-INDEX($F$4:$F$102,P2431))/(INDEX($F$4:$F$102,P2431+1)-INDEX($F$4:$F$102,P2431))*(INDEX($E$4:$E$102,P2431+1)-INDEX($E$4:$E$102,P2431))))</f>
        <v/>
      </c>
      <c r="R2431" s="12">
        <f>IFERROR(MATCH(Data!Y2431,$F$4:$F$102,1),0)</f>
        <v/>
      </c>
      <c r="S2431" s="9">
        <f>IF(R2431=0,Data!Y2431+$I$13,IF(R2431&gt;=99,Data!Y2431+$I$14,INDEX($E$4:$E$102,R2431)+(Data!Y2431-INDEX($F$4:$F$102,R2431))/(INDEX($F$4:$F$102,R2431+1)-INDEX($F$4:$F$102,R2431))*(INDEX($E$4:$E$102,R2431+1)-INDEX($E$4:$E$102,R2431))))</f>
        <v/>
      </c>
    </row>
    <row r="2432">
      <c r="K2432" s="14">
        <f>Data!A2432</f>
        <v/>
      </c>
      <c r="L2432" s="12">
        <f>IF(Occurrence!J2432&lt;=0,-1,IFERROR(MATCH(Occurrence!J2432,$D$4:$D$102,1),0))</f>
        <v/>
      </c>
      <c r="M2432" s="9">
        <f>IF(L2432&lt;0,0,IF(L2432=0,Occurrence!J2432*$I$11,IF(L2432&gt;=99,Occurrence!J2432*$I$12,INDEX($C$4:$C$102,L2432)+(Occurrence!J2432-INDEX($D$4:$D$102,L2432))/(INDEX($D$4:$D$102,L2432+1)-INDEX($D$4:$D$102,L2432))*(INDEX($C$4:$C$102,L2432+1)-INDEX($C$4:$C$102,L2432)))))</f>
        <v/>
      </c>
      <c r="N2432" s="12">
        <f>IF(Occurrence!K2432&lt;=0,-1,IFERROR(MATCH(Occurrence!K2432,$D$4:$D$102,1),0))</f>
        <v/>
      </c>
      <c r="O2432" s="9">
        <f>IF(N2432&lt;0,0,IF(N2432=0,Occurrence!K2432*$I$11,IF(N2432&gt;=99,Occurrence!K2432*$I$12,INDEX($C$4:$C$102,N2432)+(Occurrence!K2432-INDEX($D$4:$D$102,N2432))/(INDEX($D$4:$D$102,N2432+1)-INDEX($D$4:$D$102,N2432))*(INDEX($C$4:$C$102,N2432+1)-INDEX($C$4:$C$102,N2432)))))</f>
        <v/>
      </c>
      <c r="P2432" s="12">
        <f>IFERROR(MATCH(Data!X2432,$F$4:$F$102,1),0)</f>
        <v/>
      </c>
      <c r="Q2432" s="9">
        <f>IF(P2432=0,Data!X2432+$I$13,IF(P2432&gt;=99,Data!X2432+$I$14,INDEX($E$4:$E$102,P2432)+(Data!X2432-INDEX($F$4:$F$102,P2432))/(INDEX($F$4:$F$102,P2432+1)-INDEX($F$4:$F$102,P2432))*(INDEX($E$4:$E$102,P2432+1)-INDEX($E$4:$E$102,P2432))))</f>
        <v/>
      </c>
      <c r="R2432" s="12">
        <f>IFERROR(MATCH(Data!Y2432,$F$4:$F$102,1),0)</f>
        <v/>
      </c>
      <c r="S2432" s="9">
        <f>IF(R2432=0,Data!Y2432+$I$13,IF(R2432&gt;=99,Data!Y2432+$I$14,INDEX($E$4:$E$102,R2432)+(Data!Y2432-INDEX($F$4:$F$102,R2432))/(INDEX($F$4:$F$102,R2432+1)-INDEX($F$4:$F$102,R2432))*(INDEX($E$4:$E$102,R2432+1)-INDEX($E$4:$E$102,R2432))))</f>
        <v/>
      </c>
    </row>
    <row r="2433">
      <c r="K2433" s="14">
        <f>Data!A2433</f>
        <v/>
      </c>
      <c r="L2433" s="12">
        <f>IF(Occurrence!J2433&lt;=0,-1,IFERROR(MATCH(Occurrence!J2433,$D$4:$D$102,1),0))</f>
        <v/>
      </c>
      <c r="M2433" s="9">
        <f>IF(L2433&lt;0,0,IF(L2433=0,Occurrence!J2433*$I$11,IF(L2433&gt;=99,Occurrence!J2433*$I$12,INDEX($C$4:$C$102,L2433)+(Occurrence!J2433-INDEX($D$4:$D$102,L2433))/(INDEX($D$4:$D$102,L2433+1)-INDEX($D$4:$D$102,L2433))*(INDEX($C$4:$C$102,L2433+1)-INDEX($C$4:$C$102,L2433)))))</f>
        <v/>
      </c>
      <c r="N2433" s="12">
        <f>IF(Occurrence!K2433&lt;=0,-1,IFERROR(MATCH(Occurrence!K2433,$D$4:$D$102,1),0))</f>
        <v/>
      </c>
      <c r="O2433" s="9">
        <f>IF(N2433&lt;0,0,IF(N2433=0,Occurrence!K2433*$I$11,IF(N2433&gt;=99,Occurrence!K2433*$I$12,INDEX($C$4:$C$102,N2433)+(Occurrence!K2433-INDEX($D$4:$D$102,N2433))/(INDEX($D$4:$D$102,N2433+1)-INDEX($D$4:$D$102,N2433))*(INDEX($C$4:$C$102,N2433+1)-INDEX($C$4:$C$102,N2433)))))</f>
        <v/>
      </c>
      <c r="P2433" s="12">
        <f>IFERROR(MATCH(Data!X2433,$F$4:$F$102,1),0)</f>
        <v/>
      </c>
      <c r="Q2433" s="9">
        <f>IF(P2433=0,Data!X2433+$I$13,IF(P2433&gt;=99,Data!X2433+$I$14,INDEX($E$4:$E$102,P2433)+(Data!X2433-INDEX($F$4:$F$102,P2433))/(INDEX($F$4:$F$102,P2433+1)-INDEX($F$4:$F$102,P2433))*(INDEX($E$4:$E$102,P2433+1)-INDEX($E$4:$E$102,P2433))))</f>
        <v/>
      </c>
      <c r="R2433" s="12">
        <f>IFERROR(MATCH(Data!Y2433,$F$4:$F$102,1),0)</f>
        <v/>
      </c>
      <c r="S2433" s="9">
        <f>IF(R2433=0,Data!Y2433+$I$13,IF(R2433&gt;=99,Data!Y2433+$I$14,INDEX($E$4:$E$102,R2433)+(Data!Y2433-INDEX($F$4:$F$102,R2433))/(INDEX($F$4:$F$102,R2433+1)-INDEX($F$4:$F$102,R2433))*(INDEX($E$4:$E$102,R2433+1)-INDEX($E$4:$E$102,R2433))))</f>
        <v/>
      </c>
    </row>
    <row r="2434">
      <c r="K2434" s="14">
        <f>Data!A2434</f>
        <v/>
      </c>
      <c r="L2434" s="12">
        <f>IF(Occurrence!J2434&lt;=0,-1,IFERROR(MATCH(Occurrence!J2434,$D$4:$D$102,1),0))</f>
        <v/>
      </c>
      <c r="M2434" s="9">
        <f>IF(L2434&lt;0,0,IF(L2434=0,Occurrence!J2434*$I$11,IF(L2434&gt;=99,Occurrence!J2434*$I$12,INDEX($C$4:$C$102,L2434)+(Occurrence!J2434-INDEX($D$4:$D$102,L2434))/(INDEX($D$4:$D$102,L2434+1)-INDEX($D$4:$D$102,L2434))*(INDEX($C$4:$C$102,L2434+1)-INDEX($C$4:$C$102,L2434)))))</f>
        <v/>
      </c>
      <c r="N2434" s="12">
        <f>IF(Occurrence!K2434&lt;=0,-1,IFERROR(MATCH(Occurrence!K2434,$D$4:$D$102,1),0))</f>
        <v/>
      </c>
      <c r="O2434" s="9">
        <f>IF(N2434&lt;0,0,IF(N2434=0,Occurrence!K2434*$I$11,IF(N2434&gt;=99,Occurrence!K2434*$I$12,INDEX($C$4:$C$102,N2434)+(Occurrence!K2434-INDEX($D$4:$D$102,N2434))/(INDEX($D$4:$D$102,N2434+1)-INDEX($D$4:$D$102,N2434))*(INDEX($C$4:$C$102,N2434+1)-INDEX($C$4:$C$102,N2434)))))</f>
        <v/>
      </c>
      <c r="P2434" s="12">
        <f>IFERROR(MATCH(Data!X2434,$F$4:$F$102,1),0)</f>
        <v/>
      </c>
      <c r="Q2434" s="9">
        <f>IF(P2434=0,Data!X2434+$I$13,IF(P2434&gt;=99,Data!X2434+$I$14,INDEX($E$4:$E$102,P2434)+(Data!X2434-INDEX($F$4:$F$102,P2434))/(INDEX($F$4:$F$102,P2434+1)-INDEX($F$4:$F$102,P2434))*(INDEX($E$4:$E$102,P2434+1)-INDEX($E$4:$E$102,P2434))))</f>
        <v/>
      </c>
      <c r="R2434" s="12">
        <f>IFERROR(MATCH(Data!Y2434,$F$4:$F$102,1),0)</f>
        <v/>
      </c>
      <c r="S2434" s="9">
        <f>IF(R2434=0,Data!Y2434+$I$13,IF(R2434&gt;=99,Data!Y2434+$I$14,INDEX($E$4:$E$102,R2434)+(Data!Y2434-INDEX($F$4:$F$102,R2434))/(INDEX($F$4:$F$102,R2434+1)-INDEX($F$4:$F$102,R2434))*(INDEX($E$4:$E$102,R2434+1)-INDEX($E$4:$E$102,R2434))))</f>
        <v/>
      </c>
    </row>
    <row r="2435">
      <c r="K2435" s="14">
        <f>Data!A2435</f>
        <v/>
      </c>
      <c r="L2435" s="12">
        <f>IF(Occurrence!J2435&lt;=0,-1,IFERROR(MATCH(Occurrence!J2435,$D$4:$D$102,1),0))</f>
        <v/>
      </c>
      <c r="M2435" s="9">
        <f>IF(L2435&lt;0,0,IF(L2435=0,Occurrence!J2435*$I$11,IF(L2435&gt;=99,Occurrence!J2435*$I$12,INDEX($C$4:$C$102,L2435)+(Occurrence!J2435-INDEX($D$4:$D$102,L2435))/(INDEX($D$4:$D$102,L2435+1)-INDEX($D$4:$D$102,L2435))*(INDEX($C$4:$C$102,L2435+1)-INDEX($C$4:$C$102,L2435)))))</f>
        <v/>
      </c>
      <c r="N2435" s="12">
        <f>IF(Occurrence!K2435&lt;=0,-1,IFERROR(MATCH(Occurrence!K2435,$D$4:$D$102,1),0))</f>
        <v/>
      </c>
      <c r="O2435" s="9">
        <f>IF(N2435&lt;0,0,IF(N2435=0,Occurrence!K2435*$I$11,IF(N2435&gt;=99,Occurrence!K2435*$I$12,INDEX($C$4:$C$102,N2435)+(Occurrence!K2435-INDEX($D$4:$D$102,N2435))/(INDEX($D$4:$D$102,N2435+1)-INDEX($D$4:$D$102,N2435))*(INDEX($C$4:$C$102,N2435+1)-INDEX($C$4:$C$102,N2435)))))</f>
        <v/>
      </c>
      <c r="P2435" s="12">
        <f>IFERROR(MATCH(Data!X2435,$F$4:$F$102,1),0)</f>
        <v/>
      </c>
      <c r="Q2435" s="9">
        <f>IF(P2435=0,Data!X2435+$I$13,IF(P2435&gt;=99,Data!X2435+$I$14,INDEX($E$4:$E$102,P2435)+(Data!X2435-INDEX($F$4:$F$102,P2435))/(INDEX($F$4:$F$102,P2435+1)-INDEX($F$4:$F$102,P2435))*(INDEX($E$4:$E$102,P2435+1)-INDEX($E$4:$E$102,P2435))))</f>
        <v/>
      </c>
      <c r="R2435" s="12">
        <f>IFERROR(MATCH(Data!Y2435,$F$4:$F$102,1),0)</f>
        <v/>
      </c>
      <c r="S2435" s="9">
        <f>IF(R2435=0,Data!Y2435+$I$13,IF(R2435&gt;=99,Data!Y2435+$I$14,INDEX($E$4:$E$102,R2435)+(Data!Y2435-INDEX($F$4:$F$102,R2435))/(INDEX($F$4:$F$102,R2435+1)-INDEX($F$4:$F$102,R2435))*(INDEX($E$4:$E$102,R2435+1)-INDEX($E$4:$E$102,R2435))))</f>
        <v/>
      </c>
    </row>
    <row r="2436">
      <c r="K2436" s="14">
        <f>Data!A2436</f>
        <v/>
      </c>
      <c r="L2436" s="12">
        <f>IF(Occurrence!J2436&lt;=0,-1,IFERROR(MATCH(Occurrence!J2436,$D$4:$D$102,1),0))</f>
        <v/>
      </c>
      <c r="M2436" s="9">
        <f>IF(L2436&lt;0,0,IF(L2436=0,Occurrence!J2436*$I$11,IF(L2436&gt;=99,Occurrence!J2436*$I$12,INDEX($C$4:$C$102,L2436)+(Occurrence!J2436-INDEX($D$4:$D$102,L2436))/(INDEX($D$4:$D$102,L2436+1)-INDEX($D$4:$D$102,L2436))*(INDEX($C$4:$C$102,L2436+1)-INDEX($C$4:$C$102,L2436)))))</f>
        <v/>
      </c>
      <c r="N2436" s="12">
        <f>IF(Occurrence!K2436&lt;=0,-1,IFERROR(MATCH(Occurrence!K2436,$D$4:$D$102,1),0))</f>
        <v/>
      </c>
      <c r="O2436" s="9">
        <f>IF(N2436&lt;0,0,IF(N2436=0,Occurrence!K2436*$I$11,IF(N2436&gt;=99,Occurrence!K2436*$I$12,INDEX($C$4:$C$102,N2436)+(Occurrence!K2436-INDEX($D$4:$D$102,N2436))/(INDEX($D$4:$D$102,N2436+1)-INDEX($D$4:$D$102,N2436))*(INDEX($C$4:$C$102,N2436+1)-INDEX($C$4:$C$102,N2436)))))</f>
        <v/>
      </c>
      <c r="P2436" s="12">
        <f>IFERROR(MATCH(Data!X2436,$F$4:$F$102,1),0)</f>
        <v/>
      </c>
      <c r="Q2436" s="9">
        <f>IF(P2436=0,Data!X2436+$I$13,IF(P2436&gt;=99,Data!X2436+$I$14,INDEX($E$4:$E$102,P2436)+(Data!X2436-INDEX($F$4:$F$102,P2436))/(INDEX($F$4:$F$102,P2436+1)-INDEX($F$4:$F$102,P2436))*(INDEX($E$4:$E$102,P2436+1)-INDEX($E$4:$E$102,P2436))))</f>
        <v/>
      </c>
      <c r="R2436" s="12">
        <f>IFERROR(MATCH(Data!Y2436,$F$4:$F$102,1),0)</f>
        <v/>
      </c>
      <c r="S2436" s="9">
        <f>IF(R2436=0,Data!Y2436+$I$13,IF(R2436&gt;=99,Data!Y2436+$I$14,INDEX($E$4:$E$102,R2436)+(Data!Y2436-INDEX($F$4:$F$102,R2436))/(INDEX($F$4:$F$102,R2436+1)-INDEX($F$4:$F$102,R2436))*(INDEX($E$4:$E$102,R2436+1)-INDEX($E$4:$E$102,R2436))))</f>
        <v/>
      </c>
    </row>
    <row r="2437">
      <c r="K2437" s="14">
        <f>Data!A2437</f>
        <v/>
      </c>
      <c r="L2437" s="12">
        <f>IF(Occurrence!J2437&lt;=0,-1,IFERROR(MATCH(Occurrence!J2437,$D$4:$D$102,1),0))</f>
        <v/>
      </c>
      <c r="M2437" s="9">
        <f>IF(L2437&lt;0,0,IF(L2437=0,Occurrence!J2437*$I$11,IF(L2437&gt;=99,Occurrence!J2437*$I$12,INDEX($C$4:$C$102,L2437)+(Occurrence!J2437-INDEX($D$4:$D$102,L2437))/(INDEX($D$4:$D$102,L2437+1)-INDEX($D$4:$D$102,L2437))*(INDEX($C$4:$C$102,L2437+1)-INDEX($C$4:$C$102,L2437)))))</f>
        <v/>
      </c>
      <c r="N2437" s="12">
        <f>IF(Occurrence!K2437&lt;=0,-1,IFERROR(MATCH(Occurrence!K2437,$D$4:$D$102,1),0))</f>
        <v/>
      </c>
      <c r="O2437" s="9">
        <f>IF(N2437&lt;0,0,IF(N2437=0,Occurrence!K2437*$I$11,IF(N2437&gt;=99,Occurrence!K2437*$I$12,INDEX($C$4:$C$102,N2437)+(Occurrence!K2437-INDEX($D$4:$D$102,N2437))/(INDEX($D$4:$D$102,N2437+1)-INDEX($D$4:$D$102,N2437))*(INDEX($C$4:$C$102,N2437+1)-INDEX($C$4:$C$102,N2437)))))</f>
        <v/>
      </c>
      <c r="P2437" s="12">
        <f>IFERROR(MATCH(Data!X2437,$F$4:$F$102,1),0)</f>
        <v/>
      </c>
      <c r="Q2437" s="9">
        <f>IF(P2437=0,Data!X2437+$I$13,IF(P2437&gt;=99,Data!X2437+$I$14,INDEX($E$4:$E$102,P2437)+(Data!X2437-INDEX($F$4:$F$102,P2437))/(INDEX($F$4:$F$102,P2437+1)-INDEX($F$4:$F$102,P2437))*(INDEX($E$4:$E$102,P2437+1)-INDEX($E$4:$E$102,P2437))))</f>
        <v/>
      </c>
      <c r="R2437" s="12">
        <f>IFERROR(MATCH(Data!Y2437,$F$4:$F$102,1),0)</f>
        <v/>
      </c>
      <c r="S2437" s="9">
        <f>IF(R2437=0,Data!Y2437+$I$13,IF(R2437&gt;=99,Data!Y2437+$I$14,INDEX($E$4:$E$102,R2437)+(Data!Y2437-INDEX($F$4:$F$102,R2437))/(INDEX($F$4:$F$102,R2437+1)-INDEX($F$4:$F$102,R2437))*(INDEX($E$4:$E$102,R2437+1)-INDEX($E$4:$E$102,R2437))))</f>
        <v/>
      </c>
    </row>
    <row r="2438">
      <c r="K2438" s="14">
        <f>Data!A2438</f>
        <v/>
      </c>
      <c r="L2438" s="12">
        <f>IF(Occurrence!J2438&lt;=0,-1,IFERROR(MATCH(Occurrence!J2438,$D$4:$D$102,1),0))</f>
        <v/>
      </c>
      <c r="M2438" s="9">
        <f>IF(L2438&lt;0,0,IF(L2438=0,Occurrence!J2438*$I$11,IF(L2438&gt;=99,Occurrence!J2438*$I$12,INDEX($C$4:$C$102,L2438)+(Occurrence!J2438-INDEX($D$4:$D$102,L2438))/(INDEX($D$4:$D$102,L2438+1)-INDEX($D$4:$D$102,L2438))*(INDEX($C$4:$C$102,L2438+1)-INDEX($C$4:$C$102,L2438)))))</f>
        <v/>
      </c>
      <c r="N2438" s="12">
        <f>IF(Occurrence!K2438&lt;=0,-1,IFERROR(MATCH(Occurrence!K2438,$D$4:$D$102,1),0))</f>
        <v/>
      </c>
      <c r="O2438" s="9">
        <f>IF(N2438&lt;0,0,IF(N2438=0,Occurrence!K2438*$I$11,IF(N2438&gt;=99,Occurrence!K2438*$I$12,INDEX($C$4:$C$102,N2438)+(Occurrence!K2438-INDEX($D$4:$D$102,N2438))/(INDEX($D$4:$D$102,N2438+1)-INDEX($D$4:$D$102,N2438))*(INDEX($C$4:$C$102,N2438+1)-INDEX($C$4:$C$102,N2438)))))</f>
        <v/>
      </c>
      <c r="P2438" s="12">
        <f>IFERROR(MATCH(Data!X2438,$F$4:$F$102,1),0)</f>
        <v/>
      </c>
      <c r="Q2438" s="9">
        <f>IF(P2438=0,Data!X2438+$I$13,IF(P2438&gt;=99,Data!X2438+$I$14,INDEX($E$4:$E$102,P2438)+(Data!X2438-INDEX($F$4:$F$102,P2438))/(INDEX($F$4:$F$102,P2438+1)-INDEX($F$4:$F$102,P2438))*(INDEX($E$4:$E$102,P2438+1)-INDEX($E$4:$E$102,P2438))))</f>
        <v/>
      </c>
      <c r="R2438" s="12">
        <f>IFERROR(MATCH(Data!Y2438,$F$4:$F$102,1),0)</f>
        <v/>
      </c>
      <c r="S2438" s="9">
        <f>IF(R2438=0,Data!Y2438+$I$13,IF(R2438&gt;=99,Data!Y2438+$I$14,INDEX($E$4:$E$102,R2438)+(Data!Y2438-INDEX($F$4:$F$102,R2438))/(INDEX($F$4:$F$102,R2438+1)-INDEX($F$4:$F$102,R2438))*(INDEX($E$4:$E$102,R2438+1)-INDEX($E$4:$E$102,R2438))))</f>
        <v/>
      </c>
    </row>
    <row r="2439">
      <c r="K2439" s="14">
        <f>Data!A2439</f>
        <v/>
      </c>
      <c r="L2439" s="12">
        <f>IF(Occurrence!J2439&lt;=0,-1,IFERROR(MATCH(Occurrence!J2439,$D$4:$D$102,1),0))</f>
        <v/>
      </c>
      <c r="M2439" s="9">
        <f>IF(L2439&lt;0,0,IF(L2439=0,Occurrence!J2439*$I$11,IF(L2439&gt;=99,Occurrence!J2439*$I$12,INDEX($C$4:$C$102,L2439)+(Occurrence!J2439-INDEX($D$4:$D$102,L2439))/(INDEX($D$4:$D$102,L2439+1)-INDEX($D$4:$D$102,L2439))*(INDEX($C$4:$C$102,L2439+1)-INDEX($C$4:$C$102,L2439)))))</f>
        <v/>
      </c>
      <c r="N2439" s="12">
        <f>IF(Occurrence!K2439&lt;=0,-1,IFERROR(MATCH(Occurrence!K2439,$D$4:$D$102,1),0))</f>
        <v/>
      </c>
      <c r="O2439" s="9">
        <f>IF(N2439&lt;0,0,IF(N2439=0,Occurrence!K2439*$I$11,IF(N2439&gt;=99,Occurrence!K2439*$I$12,INDEX($C$4:$C$102,N2439)+(Occurrence!K2439-INDEX($D$4:$D$102,N2439))/(INDEX($D$4:$D$102,N2439+1)-INDEX($D$4:$D$102,N2439))*(INDEX($C$4:$C$102,N2439+1)-INDEX($C$4:$C$102,N2439)))))</f>
        <v/>
      </c>
      <c r="P2439" s="12">
        <f>IFERROR(MATCH(Data!X2439,$F$4:$F$102,1),0)</f>
        <v/>
      </c>
      <c r="Q2439" s="9">
        <f>IF(P2439=0,Data!X2439+$I$13,IF(P2439&gt;=99,Data!X2439+$I$14,INDEX($E$4:$E$102,P2439)+(Data!X2439-INDEX($F$4:$F$102,P2439))/(INDEX($F$4:$F$102,P2439+1)-INDEX($F$4:$F$102,P2439))*(INDEX($E$4:$E$102,P2439+1)-INDEX($E$4:$E$102,P2439))))</f>
        <v/>
      </c>
      <c r="R2439" s="12">
        <f>IFERROR(MATCH(Data!Y2439,$F$4:$F$102,1),0)</f>
        <v/>
      </c>
      <c r="S2439" s="9">
        <f>IF(R2439=0,Data!Y2439+$I$13,IF(R2439&gt;=99,Data!Y2439+$I$14,INDEX($E$4:$E$102,R2439)+(Data!Y2439-INDEX($F$4:$F$102,R2439))/(INDEX($F$4:$F$102,R2439+1)-INDEX($F$4:$F$102,R2439))*(INDEX($E$4:$E$102,R2439+1)-INDEX($E$4:$E$102,R2439))))</f>
        <v/>
      </c>
    </row>
    <row r="2440">
      <c r="K2440" s="14">
        <f>Data!A2440</f>
        <v/>
      </c>
      <c r="L2440" s="12">
        <f>IF(Occurrence!J2440&lt;=0,-1,IFERROR(MATCH(Occurrence!J2440,$D$4:$D$102,1),0))</f>
        <v/>
      </c>
      <c r="M2440" s="9">
        <f>IF(L2440&lt;0,0,IF(L2440=0,Occurrence!J2440*$I$11,IF(L2440&gt;=99,Occurrence!J2440*$I$12,INDEX($C$4:$C$102,L2440)+(Occurrence!J2440-INDEX($D$4:$D$102,L2440))/(INDEX($D$4:$D$102,L2440+1)-INDEX($D$4:$D$102,L2440))*(INDEX($C$4:$C$102,L2440+1)-INDEX($C$4:$C$102,L2440)))))</f>
        <v/>
      </c>
      <c r="N2440" s="12">
        <f>IF(Occurrence!K2440&lt;=0,-1,IFERROR(MATCH(Occurrence!K2440,$D$4:$D$102,1),0))</f>
        <v/>
      </c>
      <c r="O2440" s="9">
        <f>IF(N2440&lt;0,0,IF(N2440=0,Occurrence!K2440*$I$11,IF(N2440&gt;=99,Occurrence!K2440*$I$12,INDEX($C$4:$C$102,N2440)+(Occurrence!K2440-INDEX($D$4:$D$102,N2440))/(INDEX($D$4:$D$102,N2440+1)-INDEX($D$4:$D$102,N2440))*(INDEX($C$4:$C$102,N2440+1)-INDEX($C$4:$C$102,N2440)))))</f>
        <v/>
      </c>
      <c r="P2440" s="12">
        <f>IFERROR(MATCH(Data!X2440,$F$4:$F$102,1),0)</f>
        <v/>
      </c>
      <c r="Q2440" s="9">
        <f>IF(P2440=0,Data!X2440+$I$13,IF(P2440&gt;=99,Data!X2440+$I$14,INDEX($E$4:$E$102,P2440)+(Data!X2440-INDEX($F$4:$F$102,P2440))/(INDEX($F$4:$F$102,P2440+1)-INDEX($F$4:$F$102,P2440))*(INDEX($E$4:$E$102,P2440+1)-INDEX($E$4:$E$102,P2440))))</f>
        <v/>
      </c>
      <c r="R2440" s="12">
        <f>IFERROR(MATCH(Data!Y2440,$F$4:$F$102,1),0)</f>
        <v/>
      </c>
      <c r="S2440" s="9">
        <f>IF(R2440=0,Data!Y2440+$I$13,IF(R2440&gt;=99,Data!Y2440+$I$14,INDEX($E$4:$E$102,R2440)+(Data!Y2440-INDEX($F$4:$F$102,R2440))/(INDEX($F$4:$F$102,R2440+1)-INDEX($F$4:$F$102,R2440))*(INDEX($E$4:$E$102,R2440+1)-INDEX($E$4:$E$102,R2440))))</f>
        <v/>
      </c>
    </row>
    <row r="2441">
      <c r="K2441" s="14">
        <f>Data!A2441</f>
        <v/>
      </c>
      <c r="L2441" s="12">
        <f>IF(Occurrence!J2441&lt;=0,-1,IFERROR(MATCH(Occurrence!J2441,$D$4:$D$102,1),0))</f>
        <v/>
      </c>
      <c r="M2441" s="9">
        <f>IF(L2441&lt;0,0,IF(L2441=0,Occurrence!J2441*$I$11,IF(L2441&gt;=99,Occurrence!J2441*$I$12,INDEX($C$4:$C$102,L2441)+(Occurrence!J2441-INDEX($D$4:$D$102,L2441))/(INDEX($D$4:$D$102,L2441+1)-INDEX($D$4:$D$102,L2441))*(INDEX($C$4:$C$102,L2441+1)-INDEX($C$4:$C$102,L2441)))))</f>
        <v/>
      </c>
      <c r="N2441" s="12">
        <f>IF(Occurrence!K2441&lt;=0,-1,IFERROR(MATCH(Occurrence!K2441,$D$4:$D$102,1),0))</f>
        <v/>
      </c>
      <c r="O2441" s="9">
        <f>IF(N2441&lt;0,0,IF(N2441=0,Occurrence!K2441*$I$11,IF(N2441&gt;=99,Occurrence!K2441*$I$12,INDEX($C$4:$C$102,N2441)+(Occurrence!K2441-INDEX($D$4:$D$102,N2441))/(INDEX($D$4:$D$102,N2441+1)-INDEX($D$4:$D$102,N2441))*(INDEX($C$4:$C$102,N2441+1)-INDEX($C$4:$C$102,N2441)))))</f>
        <v/>
      </c>
      <c r="P2441" s="12">
        <f>IFERROR(MATCH(Data!X2441,$F$4:$F$102,1),0)</f>
        <v/>
      </c>
      <c r="Q2441" s="9">
        <f>IF(P2441=0,Data!X2441+$I$13,IF(P2441&gt;=99,Data!X2441+$I$14,INDEX($E$4:$E$102,P2441)+(Data!X2441-INDEX($F$4:$F$102,P2441))/(INDEX($F$4:$F$102,P2441+1)-INDEX($F$4:$F$102,P2441))*(INDEX($E$4:$E$102,P2441+1)-INDEX($E$4:$E$102,P2441))))</f>
        <v/>
      </c>
      <c r="R2441" s="12">
        <f>IFERROR(MATCH(Data!Y2441,$F$4:$F$102,1),0)</f>
        <v/>
      </c>
      <c r="S2441" s="9">
        <f>IF(R2441=0,Data!Y2441+$I$13,IF(R2441&gt;=99,Data!Y2441+$I$14,INDEX($E$4:$E$102,R2441)+(Data!Y2441-INDEX($F$4:$F$102,R2441))/(INDEX($F$4:$F$102,R2441+1)-INDEX($F$4:$F$102,R2441))*(INDEX($E$4:$E$102,R2441+1)-INDEX($E$4:$E$102,R2441))))</f>
        <v/>
      </c>
    </row>
  </sheetData>
  <pageMargins left="0.75" right="0.75" top="1" bottom="1" header="0.5" footer="0.5"/>
  <drawing xmlns:r="http://schemas.openxmlformats.org/officeDocument/2006/relationships" r:id="rId1"/>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AH2441"/>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8"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2" customWidth="1" min="32" max="32"/>
    <col width="12" customWidth="1" min="33" max="33"/>
    <col width="12" customWidth="1" min="34" max="34"/>
  </cols>
  <sheetData>
    <row r="1" ht="42" customHeight="1">
      <c r="A1" s="1" t="inlineStr">
        <is>
          <t>Quantile delta mapping (empirical, multiplicative for rain, additive for temperature)</t>
        </is>
      </c>
      <c r="N1" s="26" t="inlineStr">
        <is>
          <t>day</t>
        </is>
      </c>
      <c r="O1" s="6" t="inlineStr">
        <is>
          <t>rain val: tau</t>
        </is>
      </c>
      <c r="P1" s="6" t="inlineStr">
        <is>
          <t>rain val: F_obs^-1(tau)</t>
        </is>
      </c>
      <c r="Q1" s="6" t="inlineStr">
        <is>
          <t>rain val: F_mod^-1(tau)</t>
        </is>
      </c>
      <c r="R1" s="6" t="inlineStr">
        <is>
          <t>rain val: delta</t>
        </is>
      </c>
      <c r="S1" s="6" t="inlineStr">
        <is>
          <t>rain val: y (corrected)</t>
        </is>
      </c>
      <c r="T1" s="6" t="inlineStr">
        <is>
          <t>rain fut: tau</t>
        </is>
      </c>
      <c r="U1" s="6" t="inlineStr">
        <is>
          <t>rain fut: F_obs^-1(tau)</t>
        </is>
      </c>
      <c r="V1" s="6" t="inlineStr">
        <is>
          <t>rain fut: F_mod^-1(tau)</t>
        </is>
      </c>
      <c r="W1" s="6" t="inlineStr">
        <is>
          <t>rain fut: delta</t>
        </is>
      </c>
      <c r="X1" s="6" t="inlineStr">
        <is>
          <t>rain fut: y (corrected)</t>
        </is>
      </c>
      <c r="Y1" s="6" t="inlineStr">
        <is>
          <t>temp val: tau</t>
        </is>
      </c>
      <c r="Z1" s="6" t="inlineStr">
        <is>
          <t>temp val: F_obs^-1(tau)</t>
        </is>
      </c>
      <c r="AA1" s="6" t="inlineStr">
        <is>
          <t>temp val: F_mod^-1(tau)</t>
        </is>
      </c>
      <c r="AB1" s="6" t="inlineStr">
        <is>
          <t>temp val: delta</t>
        </is>
      </c>
      <c r="AC1" s="6" t="inlineStr">
        <is>
          <t>temp val: y (corrected)</t>
        </is>
      </c>
      <c r="AD1" s="6" t="inlineStr">
        <is>
          <t>temp fut: tau</t>
        </is>
      </c>
      <c r="AE1" s="6" t="inlineStr">
        <is>
          <t>temp fut: F_obs^-1(tau)</t>
        </is>
      </c>
      <c r="AF1" s="6" t="inlineStr">
        <is>
          <t>temp fut: F_mod^-1(tau)</t>
        </is>
      </c>
      <c r="AG1" s="6" t="inlineStr">
        <is>
          <t>temp fut: delta</t>
        </is>
      </c>
      <c r="AH1" s="6" t="inlineStr">
        <is>
          <t>temp fut: y (corrected)</t>
        </is>
      </c>
    </row>
    <row r="2">
      <c r="A2" s="5" t="inlineStr">
        <is>
          <t>For each day: tau = rank within the target series; y = F_obs^-1(tau) * x / F_modcal^-1(tau)   (rain)   or   y = F_obs^-1(tau) + [x - F_modcal^-1(tau)]   (temperature).</t>
        </is>
      </c>
      <c r="N2" s="14">
        <f>Data!A2</f>
        <v/>
      </c>
      <c r="O2" s="24">
        <f>IF(Occurrence!J2&gt;0,COUNTIFS(Occurrence!$J$2:$J$2441,"&gt;0",Occurrence!$J$2:$J$2441,"&lt;="&amp;Occurrence!J2)/($B$8+1),0)</f>
        <v/>
      </c>
      <c r="P2" s="16">
        <f>IF(Occurrence!J2&gt;0,_xlfn.PERCENTILE.INC(Data!$O$2:$O$2441,($B$4+O2*($B$5-1))/($B$3-1)),0)</f>
        <v/>
      </c>
      <c r="Q2" s="16">
        <f>IF(Occurrence!J2&gt;0,_xlfn.PERCENTILE.INC(Occurrence!$I$2:$I$2441,($B$6+O2*($B$7-1))/($B$3-1)),0)</f>
        <v/>
      </c>
      <c r="R2" s="16">
        <f>IF(Occurrence!J2&gt;0,Occurrence!J2/Q2,0)</f>
        <v/>
      </c>
      <c r="S2" s="9">
        <f>IF(Occurrence!J2&gt;0,P2*R2,0)</f>
        <v/>
      </c>
      <c r="T2" s="24">
        <f>IF(Occurrence!K2&gt;0,COUNTIFS(Occurrence!$K$2:$K$2441,"&gt;0",Occurrence!$K$2:$K$2441,"&lt;="&amp;Occurrence!K2)/($B$9+1),0)</f>
        <v/>
      </c>
      <c r="U2" s="16">
        <f>IF(Occurrence!K2&gt;0,_xlfn.PERCENTILE.INC(Data!$O$2:$O$2441,($B$4+T2*($B$5-1))/($B$3-1)),0)</f>
        <v/>
      </c>
      <c r="V2" s="16">
        <f>IF(Occurrence!K2&gt;0,_xlfn.PERCENTILE.INC(Occurrence!$I$2:$I$2441,($B$6+T2*($B$7-1))/($B$3-1)),0)</f>
        <v/>
      </c>
      <c r="W2" s="16">
        <f>IF(Occurrence!K2&gt;0,Occurrence!K2/V2,0)</f>
        <v/>
      </c>
      <c r="X2" s="9">
        <f>IF(Occurrence!K2&gt;0,U2*W2,0)</f>
        <v/>
      </c>
      <c r="Y2" s="24">
        <f>COUNTIF(Data!$X$2:$X$2441,"&lt;="&amp;Data!X2)/($B$3+1)</f>
        <v/>
      </c>
      <c r="Z2" s="16">
        <f>_xlfn.PERCENTILE.INC(Data!$U$2:$U$2441,Y2)</f>
        <v/>
      </c>
      <c r="AA2" s="16">
        <f>_xlfn.PERCENTILE.INC(Data!$V$2:$V$2441,Y2)</f>
        <v/>
      </c>
      <c r="AB2" s="16">
        <f>Data!X2-AA2</f>
        <v/>
      </c>
      <c r="AC2" s="9">
        <f>Z2+AB2</f>
        <v/>
      </c>
      <c r="AD2" s="24">
        <f>COUNTIF(Data!$Y$2:$Y$2441,"&lt;="&amp;Data!Y2)/($B$3+1)</f>
        <v/>
      </c>
      <c r="AE2" s="16">
        <f>_xlfn.PERCENTILE.INC(Data!$U$2:$U$2441,AD2)</f>
        <v/>
      </c>
      <c r="AF2" s="16">
        <f>_xlfn.PERCENTILE.INC(Data!$V$2:$V$2441,AD2)</f>
        <v/>
      </c>
      <c r="AG2" s="16">
        <f>Data!Y2-AF2</f>
        <v/>
      </c>
      <c r="AH2" s="9">
        <f>AE2+AG2</f>
        <v/>
      </c>
    </row>
    <row r="3">
      <c r="A3" s="7" t="inlineStr">
        <is>
          <t>N days</t>
        </is>
      </c>
      <c r="B3" s="12">
        <f>COUNT(Data!$O$2:$O$2441)</f>
        <v/>
      </c>
      <c r="N3" s="14">
        <f>Data!A3</f>
        <v/>
      </c>
      <c r="O3" s="24">
        <f>IF(Occurrence!J3&gt;0,COUNTIFS(Occurrence!$J$2:$J$2441,"&gt;0",Occurrence!$J$2:$J$2441,"&lt;="&amp;Occurrence!J3)/($B$8+1),0)</f>
        <v/>
      </c>
      <c r="P3" s="16">
        <f>IF(Occurrence!J3&gt;0,_xlfn.PERCENTILE.INC(Data!$O$2:$O$2441,($B$4+O3*($B$5-1))/($B$3-1)),0)</f>
        <v/>
      </c>
      <c r="Q3" s="16">
        <f>IF(Occurrence!J3&gt;0,_xlfn.PERCENTILE.INC(Occurrence!$I$2:$I$2441,($B$6+O3*($B$7-1))/($B$3-1)),0)</f>
        <v/>
      </c>
      <c r="R3" s="16">
        <f>IF(Occurrence!J3&gt;0,Occurrence!J3/Q3,0)</f>
        <v/>
      </c>
      <c r="S3" s="9">
        <f>IF(Occurrence!J3&gt;0,P3*R3,0)</f>
        <v/>
      </c>
      <c r="T3" s="24">
        <f>IF(Occurrence!K3&gt;0,COUNTIFS(Occurrence!$K$2:$K$2441,"&gt;0",Occurrence!$K$2:$K$2441,"&lt;="&amp;Occurrence!K3)/($B$9+1),0)</f>
        <v/>
      </c>
      <c r="U3" s="16">
        <f>IF(Occurrence!K3&gt;0,_xlfn.PERCENTILE.INC(Data!$O$2:$O$2441,($B$4+T3*($B$5-1))/($B$3-1)),0)</f>
        <v/>
      </c>
      <c r="V3" s="16">
        <f>IF(Occurrence!K3&gt;0,_xlfn.PERCENTILE.INC(Occurrence!$I$2:$I$2441,($B$6+T3*($B$7-1))/($B$3-1)),0)</f>
        <v/>
      </c>
      <c r="W3" s="16">
        <f>IF(Occurrence!K3&gt;0,Occurrence!K3/V3,0)</f>
        <v/>
      </c>
      <c r="X3" s="9">
        <f>IF(Occurrence!K3&gt;0,U3*W3,0)</f>
        <v/>
      </c>
      <c r="Y3" s="24">
        <f>COUNTIF(Data!$X$2:$X$2441,"&lt;="&amp;Data!X3)/($B$3+1)</f>
        <v/>
      </c>
      <c r="Z3" s="16">
        <f>_xlfn.PERCENTILE.INC(Data!$U$2:$U$2441,Y3)</f>
        <v/>
      </c>
      <c r="AA3" s="16">
        <f>_xlfn.PERCENTILE.INC(Data!$V$2:$V$2441,Y3)</f>
        <v/>
      </c>
      <c r="AB3" s="16">
        <f>Data!X3-AA3</f>
        <v/>
      </c>
      <c r="AC3" s="9">
        <f>Z3+AB3</f>
        <v/>
      </c>
      <c r="AD3" s="24">
        <f>COUNTIF(Data!$Y$2:$Y$2441,"&lt;="&amp;Data!Y3)/($B$3+1)</f>
        <v/>
      </c>
      <c r="AE3" s="16">
        <f>_xlfn.PERCENTILE.INC(Data!$U$2:$U$2441,AD3)</f>
        <v/>
      </c>
      <c r="AF3" s="16">
        <f>_xlfn.PERCENTILE.INC(Data!$V$2:$V$2441,AD3)</f>
        <v/>
      </c>
      <c r="AG3" s="16">
        <f>Data!Y3-AF3</f>
        <v/>
      </c>
      <c r="AH3" s="9">
        <f>AE3+AG3</f>
        <v/>
      </c>
    </row>
    <row r="4">
      <c r="A4" s="7" t="inlineStr">
        <is>
          <t>obs zero days</t>
        </is>
      </c>
      <c r="B4" s="12">
        <f>COUNTIF(Data!$O$2:$O$2441,0)</f>
        <v/>
      </c>
      <c r="N4" s="14">
        <f>Data!A4</f>
        <v/>
      </c>
      <c r="O4" s="24">
        <f>IF(Occurrence!J4&gt;0,COUNTIFS(Occurrence!$J$2:$J$2441,"&gt;0",Occurrence!$J$2:$J$2441,"&lt;="&amp;Occurrence!J4)/($B$8+1),0)</f>
        <v/>
      </c>
      <c r="P4" s="16">
        <f>IF(Occurrence!J4&gt;0,_xlfn.PERCENTILE.INC(Data!$O$2:$O$2441,($B$4+O4*($B$5-1))/($B$3-1)),0)</f>
        <v/>
      </c>
      <c r="Q4" s="16">
        <f>IF(Occurrence!J4&gt;0,_xlfn.PERCENTILE.INC(Occurrence!$I$2:$I$2441,($B$6+O4*($B$7-1))/($B$3-1)),0)</f>
        <v/>
      </c>
      <c r="R4" s="16">
        <f>IF(Occurrence!J4&gt;0,Occurrence!J4/Q4,0)</f>
        <v/>
      </c>
      <c r="S4" s="9">
        <f>IF(Occurrence!J4&gt;0,P4*R4,0)</f>
        <v/>
      </c>
      <c r="T4" s="24">
        <f>IF(Occurrence!K4&gt;0,COUNTIFS(Occurrence!$K$2:$K$2441,"&gt;0",Occurrence!$K$2:$K$2441,"&lt;="&amp;Occurrence!K4)/($B$9+1),0)</f>
        <v/>
      </c>
      <c r="U4" s="16">
        <f>IF(Occurrence!K4&gt;0,_xlfn.PERCENTILE.INC(Data!$O$2:$O$2441,($B$4+T4*($B$5-1))/($B$3-1)),0)</f>
        <v/>
      </c>
      <c r="V4" s="16">
        <f>IF(Occurrence!K4&gt;0,_xlfn.PERCENTILE.INC(Occurrence!$I$2:$I$2441,($B$6+T4*($B$7-1))/($B$3-1)),0)</f>
        <v/>
      </c>
      <c r="W4" s="16">
        <f>IF(Occurrence!K4&gt;0,Occurrence!K4/V4,0)</f>
        <v/>
      </c>
      <c r="X4" s="9">
        <f>IF(Occurrence!K4&gt;0,U4*W4,0)</f>
        <v/>
      </c>
      <c r="Y4" s="24">
        <f>COUNTIF(Data!$X$2:$X$2441,"&lt;="&amp;Data!X4)/($B$3+1)</f>
        <v/>
      </c>
      <c r="Z4" s="16">
        <f>_xlfn.PERCENTILE.INC(Data!$U$2:$U$2441,Y4)</f>
        <v/>
      </c>
      <c r="AA4" s="16">
        <f>_xlfn.PERCENTILE.INC(Data!$V$2:$V$2441,Y4)</f>
        <v/>
      </c>
      <c r="AB4" s="16">
        <f>Data!X4-AA4</f>
        <v/>
      </c>
      <c r="AC4" s="9">
        <f>Z4+AB4</f>
        <v/>
      </c>
      <c r="AD4" s="24">
        <f>COUNTIF(Data!$Y$2:$Y$2441,"&lt;="&amp;Data!Y4)/($B$3+1)</f>
        <v/>
      </c>
      <c r="AE4" s="16">
        <f>_xlfn.PERCENTILE.INC(Data!$U$2:$U$2441,AD4)</f>
        <v/>
      </c>
      <c r="AF4" s="16">
        <f>_xlfn.PERCENTILE.INC(Data!$V$2:$V$2441,AD4)</f>
        <v/>
      </c>
      <c r="AG4" s="16">
        <f>Data!Y4-AF4</f>
        <v/>
      </c>
      <c r="AH4" s="9">
        <f>AE4+AG4</f>
        <v/>
      </c>
    </row>
    <row r="5">
      <c r="A5" s="7" t="inlineStr">
        <is>
          <t>obs wet days</t>
        </is>
      </c>
      <c r="B5" s="12">
        <f>B3-B4</f>
        <v/>
      </c>
      <c r="N5" s="14">
        <f>Data!A5</f>
        <v/>
      </c>
      <c r="O5" s="24">
        <f>IF(Occurrence!J5&gt;0,COUNTIFS(Occurrence!$J$2:$J$2441,"&gt;0",Occurrence!$J$2:$J$2441,"&lt;="&amp;Occurrence!J5)/($B$8+1),0)</f>
        <v/>
      </c>
      <c r="P5" s="16">
        <f>IF(Occurrence!J5&gt;0,_xlfn.PERCENTILE.INC(Data!$O$2:$O$2441,($B$4+O5*($B$5-1))/($B$3-1)),0)</f>
        <v/>
      </c>
      <c r="Q5" s="16">
        <f>IF(Occurrence!J5&gt;0,_xlfn.PERCENTILE.INC(Occurrence!$I$2:$I$2441,($B$6+O5*($B$7-1))/($B$3-1)),0)</f>
        <v/>
      </c>
      <c r="R5" s="16">
        <f>IF(Occurrence!J5&gt;0,Occurrence!J5/Q5,0)</f>
        <v/>
      </c>
      <c r="S5" s="9">
        <f>IF(Occurrence!J5&gt;0,P5*R5,0)</f>
        <v/>
      </c>
      <c r="T5" s="24">
        <f>IF(Occurrence!K5&gt;0,COUNTIFS(Occurrence!$K$2:$K$2441,"&gt;0",Occurrence!$K$2:$K$2441,"&lt;="&amp;Occurrence!K5)/($B$9+1),0)</f>
        <v/>
      </c>
      <c r="U5" s="16">
        <f>IF(Occurrence!K5&gt;0,_xlfn.PERCENTILE.INC(Data!$O$2:$O$2441,($B$4+T5*($B$5-1))/($B$3-1)),0)</f>
        <v/>
      </c>
      <c r="V5" s="16">
        <f>IF(Occurrence!K5&gt;0,_xlfn.PERCENTILE.INC(Occurrence!$I$2:$I$2441,($B$6+T5*($B$7-1))/($B$3-1)),0)</f>
        <v/>
      </c>
      <c r="W5" s="16">
        <f>IF(Occurrence!K5&gt;0,Occurrence!K5/V5,0)</f>
        <v/>
      </c>
      <c r="X5" s="9">
        <f>IF(Occurrence!K5&gt;0,U5*W5,0)</f>
        <v/>
      </c>
      <c r="Y5" s="24">
        <f>COUNTIF(Data!$X$2:$X$2441,"&lt;="&amp;Data!X5)/($B$3+1)</f>
        <v/>
      </c>
      <c r="Z5" s="16">
        <f>_xlfn.PERCENTILE.INC(Data!$U$2:$U$2441,Y5)</f>
        <v/>
      </c>
      <c r="AA5" s="16">
        <f>_xlfn.PERCENTILE.INC(Data!$V$2:$V$2441,Y5)</f>
        <v/>
      </c>
      <c r="AB5" s="16">
        <f>Data!X5-AA5</f>
        <v/>
      </c>
      <c r="AC5" s="9">
        <f>Z5+AB5</f>
        <v/>
      </c>
      <c r="AD5" s="24">
        <f>COUNTIF(Data!$Y$2:$Y$2441,"&lt;="&amp;Data!Y5)/($B$3+1)</f>
        <v/>
      </c>
      <c r="AE5" s="16">
        <f>_xlfn.PERCENTILE.INC(Data!$U$2:$U$2441,AD5)</f>
        <v/>
      </c>
      <c r="AF5" s="16">
        <f>_xlfn.PERCENTILE.INC(Data!$V$2:$V$2441,AD5)</f>
        <v/>
      </c>
      <c r="AG5" s="16">
        <f>Data!Y5-AF5</f>
        <v/>
      </c>
      <c r="AH5" s="9">
        <f>AE5+AG5</f>
        <v/>
      </c>
    </row>
    <row r="6">
      <c r="A6" s="7" t="inlineStr">
        <is>
          <t>model cal zero days (adj.)</t>
        </is>
      </c>
      <c r="B6" s="12">
        <f>COUNTIF(Occurrence!$I$2:$I$2441,0)</f>
        <v/>
      </c>
      <c r="N6" s="14">
        <f>Data!A6</f>
        <v/>
      </c>
      <c r="O6" s="24">
        <f>IF(Occurrence!J6&gt;0,COUNTIFS(Occurrence!$J$2:$J$2441,"&gt;0",Occurrence!$J$2:$J$2441,"&lt;="&amp;Occurrence!J6)/($B$8+1),0)</f>
        <v/>
      </c>
      <c r="P6" s="16">
        <f>IF(Occurrence!J6&gt;0,_xlfn.PERCENTILE.INC(Data!$O$2:$O$2441,($B$4+O6*($B$5-1))/($B$3-1)),0)</f>
        <v/>
      </c>
      <c r="Q6" s="16">
        <f>IF(Occurrence!J6&gt;0,_xlfn.PERCENTILE.INC(Occurrence!$I$2:$I$2441,($B$6+O6*($B$7-1))/($B$3-1)),0)</f>
        <v/>
      </c>
      <c r="R6" s="16">
        <f>IF(Occurrence!J6&gt;0,Occurrence!J6/Q6,0)</f>
        <v/>
      </c>
      <c r="S6" s="9">
        <f>IF(Occurrence!J6&gt;0,P6*R6,0)</f>
        <v/>
      </c>
      <c r="T6" s="24">
        <f>IF(Occurrence!K6&gt;0,COUNTIFS(Occurrence!$K$2:$K$2441,"&gt;0",Occurrence!$K$2:$K$2441,"&lt;="&amp;Occurrence!K6)/($B$9+1),0)</f>
        <v/>
      </c>
      <c r="U6" s="16">
        <f>IF(Occurrence!K6&gt;0,_xlfn.PERCENTILE.INC(Data!$O$2:$O$2441,($B$4+T6*($B$5-1))/($B$3-1)),0)</f>
        <v/>
      </c>
      <c r="V6" s="16">
        <f>IF(Occurrence!K6&gt;0,_xlfn.PERCENTILE.INC(Occurrence!$I$2:$I$2441,($B$6+T6*($B$7-1))/($B$3-1)),0)</f>
        <v/>
      </c>
      <c r="W6" s="16">
        <f>IF(Occurrence!K6&gt;0,Occurrence!K6/V6,0)</f>
        <v/>
      </c>
      <c r="X6" s="9">
        <f>IF(Occurrence!K6&gt;0,U6*W6,0)</f>
        <v/>
      </c>
      <c r="Y6" s="24">
        <f>COUNTIF(Data!$X$2:$X$2441,"&lt;="&amp;Data!X6)/($B$3+1)</f>
        <v/>
      </c>
      <c r="Z6" s="16">
        <f>_xlfn.PERCENTILE.INC(Data!$U$2:$U$2441,Y6)</f>
        <v/>
      </c>
      <c r="AA6" s="16">
        <f>_xlfn.PERCENTILE.INC(Data!$V$2:$V$2441,Y6)</f>
        <v/>
      </c>
      <c r="AB6" s="16">
        <f>Data!X6-AA6</f>
        <v/>
      </c>
      <c r="AC6" s="9">
        <f>Z6+AB6</f>
        <v/>
      </c>
      <c r="AD6" s="24">
        <f>COUNTIF(Data!$Y$2:$Y$2441,"&lt;="&amp;Data!Y6)/($B$3+1)</f>
        <v/>
      </c>
      <c r="AE6" s="16">
        <f>_xlfn.PERCENTILE.INC(Data!$U$2:$U$2441,AD6)</f>
        <v/>
      </c>
      <c r="AF6" s="16">
        <f>_xlfn.PERCENTILE.INC(Data!$V$2:$V$2441,AD6)</f>
        <v/>
      </c>
      <c r="AG6" s="16">
        <f>Data!Y6-AF6</f>
        <v/>
      </c>
      <c r="AH6" s="9">
        <f>AE6+AG6</f>
        <v/>
      </c>
    </row>
    <row r="7">
      <c r="A7" s="7" t="inlineStr">
        <is>
          <t>model cal wet days (adj.)</t>
        </is>
      </c>
      <c r="B7" s="12">
        <f>B3-B6</f>
        <v/>
      </c>
      <c r="N7" s="14">
        <f>Data!A7</f>
        <v/>
      </c>
      <c r="O7" s="24">
        <f>IF(Occurrence!J7&gt;0,COUNTIFS(Occurrence!$J$2:$J$2441,"&gt;0",Occurrence!$J$2:$J$2441,"&lt;="&amp;Occurrence!J7)/($B$8+1),0)</f>
        <v/>
      </c>
      <c r="P7" s="16">
        <f>IF(Occurrence!J7&gt;0,_xlfn.PERCENTILE.INC(Data!$O$2:$O$2441,($B$4+O7*($B$5-1))/($B$3-1)),0)</f>
        <v/>
      </c>
      <c r="Q7" s="16">
        <f>IF(Occurrence!J7&gt;0,_xlfn.PERCENTILE.INC(Occurrence!$I$2:$I$2441,($B$6+O7*($B$7-1))/($B$3-1)),0)</f>
        <v/>
      </c>
      <c r="R7" s="16">
        <f>IF(Occurrence!J7&gt;0,Occurrence!J7/Q7,0)</f>
        <v/>
      </c>
      <c r="S7" s="9">
        <f>IF(Occurrence!J7&gt;0,P7*R7,0)</f>
        <v/>
      </c>
      <c r="T7" s="24">
        <f>IF(Occurrence!K7&gt;0,COUNTIFS(Occurrence!$K$2:$K$2441,"&gt;0",Occurrence!$K$2:$K$2441,"&lt;="&amp;Occurrence!K7)/($B$9+1),0)</f>
        <v/>
      </c>
      <c r="U7" s="16">
        <f>IF(Occurrence!K7&gt;0,_xlfn.PERCENTILE.INC(Data!$O$2:$O$2441,($B$4+T7*($B$5-1))/($B$3-1)),0)</f>
        <v/>
      </c>
      <c r="V7" s="16">
        <f>IF(Occurrence!K7&gt;0,_xlfn.PERCENTILE.INC(Occurrence!$I$2:$I$2441,($B$6+T7*($B$7-1))/($B$3-1)),0)</f>
        <v/>
      </c>
      <c r="W7" s="16">
        <f>IF(Occurrence!K7&gt;0,Occurrence!K7/V7,0)</f>
        <v/>
      </c>
      <c r="X7" s="9">
        <f>IF(Occurrence!K7&gt;0,U7*W7,0)</f>
        <v/>
      </c>
      <c r="Y7" s="24">
        <f>COUNTIF(Data!$X$2:$X$2441,"&lt;="&amp;Data!X7)/($B$3+1)</f>
        <v/>
      </c>
      <c r="Z7" s="16">
        <f>_xlfn.PERCENTILE.INC(Data!$U$2:$U$2441,Y7)</f>
        <v/>
      </c>
      <c r="AA7" s="16">
        <f>_xlfn.PERCENTILE.INC(Data!$V$2:$V$2441,Y7)</f>
        <v/>
      </c>
      <c r="AB7" s="16">
        <f>Data!X7-AA7</f>
        <v/>
      </c>
      <c r="AC7" s="9">
        <f>Z7+AB7</f>
        <v/>
      </c>
      <c r="AD7" s="24">
        <f>COUNTIF(Data!$Y$2:$Y$2441,"&lt;="&amp;Data!Y7)/($B$3+1)</f>
        <v/>
      </c>
      <c r="AE7" s="16">
        <f>_xlfn.PERCENTILE.INC(Data!$U$2:$U$2441,AD7)</f>
        <v/>
      </c>
      <c r="AF7" s="16">
        <f>_xlfn.PERCENTILE.INC(Data!$V$2:$V$2441,AD7)</f>
        <v/>
      </c>
      <c r="AG7" s="16">
        <f>Data!Y7-AF7</f>
        <v/>
      </c>
      <c r="AH7" s="9">
        <f>AE7+AG7</f>
        <v/>
      </c>
    </row>
    <row r="8">
      <c r="A8" s="7" t="inlineStr">
        <is>
          <t>model val wet days (adj.)</t>
        </is>
      </c>
      <c r="B8" s="12">
        <f>COUNTIF(Occurrence!$J$2:$J$2441,"&gt;0")</f>
        <v/>
      </c>
      <c r="N8" s="14">
        <f>Data!A8</f>
        <v/>
      </c>
      <c r="O8" s="24">
        <f>IF(Occurrence!J8&gt;0,COUNTIFS(Occurrence!$J$2:$J$2441,"&gt;0",Occurrence!$J$2:$J$2441,"&lt;="&amp;Occurrence!J8)/($B$8+1),0)</f>
        <v/>
      </c>
      <c r="P8" s="16">
        <f>IF(Occurrence!J8&gt;0,_xlfn.PERCENTILE.INC(Data!$O$2:$O$2441,($B$4+O8*($B$5-1))/($B$3-1)),0)</f>
        <v/>
      </c>
      <c r="Q8" s="16">
        <f>IF(Occurrence!J8&gt;0,_xlfn.PERCENTILE.INC(Occurrence!$I$2:$I$2441,($B$6+O8*($B$7-1))/($B$3-1)),0)</f>
        <v/>
      </c>
      <c r="R8" s="16">
        <f>IF(Occurrence!J8&gt;0,Occurrence!J8/Q8,0)</f>
        <v/>
      </c>
      <c r="S8" s="9">
        <f>IF(Occurrence!J8&gt;0,P8*R8,0)</f>
        <v/>
      </c>
      <c r="T8" s="24">
        <f>IF(Occurrence!K8&gt;0,COUNTIFS(Occurrence!$K$2:$K$2441,"&gt;0",Occurrence!$K$2:$K$2441,"&lt;="&amp;Occurrence!K8)/($B$9+1),0)</f>
        <v/>
      </c>
      <c r="U8" s="16">
        <f>IF(Occurrence!K8&gt;0,_xlfn.PERCENTILE.INC(Data!$O$2:$O$2441,($B$4+T8*($B$5-1))/($B$3-1)),0)</f>
        <v/>
      </c>
      <c r="V8" s="16">
        <f>IF(Occurrence!K8&gt;0,_xlfn.PERCENTILE.INC(Occurrence!$I$2:$I$2441,($B$6+T8*($B$7-1))/($B$3-1)),0)</f>
        <v/>
      </c>
      <c r="W8" s="16">
        <f>IF(Occurrence!K8&gt;0,Occurrence!K8/V8,0)</f>
        <v/>
      </c>
      <c r="X8" s="9">
        <f>IF(Occurrence!K8&gt;0,U8*W8,0)</f>
        <v/>
      </c>
      <c r="Y8" s="24">
        <f>COUNTIF(Data!$X$2:$X$2441,"&lt;="&amp;Data!X8)/($B$3+1)</f>
        <v/>
      </c>
      <c r="Z8" s="16">
        <f>_xlfn.PERCENTILE.INC(Data!$U$2:$U$2441,Y8)</f>
        <v/>
      </c>
      <c r="AA8" s="16">
        <f>_xlfn.PERCENTILE.INC(Data!$V$2:$V$2441,Y8)</f>
        <v/>
      </c>
      <c r="AB8" s="16">
        <f>Data!X8-AA8</f>
        <v/>
      </c>
      <c r="AC8" s="9">
        <f>Z8+AB8</f>
        <v/>
      </c>
      <c r="AD8" s="24">
        <f>COUNTIF(Data!$Y$2:$Y$2441,"&lt;="&amp;Data!Y8)/($B$3+1)</f>
        <v/>
      </c>
      <c r="AE8" s="16">
        <f>_xlfn.PERCENTILE.INC(Data!$U$2:$U$2441,AD8)</f>
        <v/>
      </c>
      <c r="AF8" s="16">
        <f>_xlfn.PERCENTILE.INC(Data!$V$2:$V$2441,AD8)</f>
        <v/>
      </c>
      <c r="AG8" s="16">
        <f>Data!Y8-AF8</f>
        <v/>
      </c>
      <c r="AH8" s="9">
        <f>AE8+AG8</f>
        <v/>
      </c>
    </row>
    <row r="9">
      <c r="A9" s="7" t="inlineStr">
        <is>
          <t>model fut wet days (adj.)</t>
        </is>
      </c>
      <c r="B9" s="12">
        <f>COUNTIF(Occurrence!$K$2:$K$2441,"&gt;0")</f>
        <v/>
      </c>
      <c r="N9" s="14">
        <f>Data!A9</f>
        <v/>
      </c>
      <c r="O9" s="24">
        <f>IF(Occurrence!J9&gt;0,COUNTIFS(Occurrence!$J$2:$J$2441,"&gt;0",Occurrence!$J$2:$J$2441,"&lt;="&amp;Occurrence!J9)/($B$8+1),0)</f>
        <v/>
      </c>
      <c r="P9" s="16">
        <f>IF(Occurrence!J9&gt;0,_xlfn.PERCENTILE.INC(Data!$O$2:$O$2441,($B$4+O9*($B$5-1))/($B$3-1)),0)</f>
        <v/>
      </c>
      <c r="Q9" s="16">
        <f>IF(Occurrence!J9&gt;0,_xlfn.PERCENTILE.INC(Occurrence!$I$2:$I$2441,($B$6+O9*($B$7-1))/($B$3-1)),0)</f>
        <v/>
      </c>
      <c r="R9" s="16">
        <f>IF(Occurrence!J9&gt;0,Occurrence!J9/Q9,0)</f>
        <v/>
      </c>
      <c r="S9" s="9">
        <f>IF(Occurrence!J9&gt;0,P9*R9,0)</f>
        <v/>
      </c>
      <c r="T9" s="24">
        <f>IF(Occurrence!K9&gt;0,COUNTIFS(Occurrence!$K$2:$K$2441,"&gt;0",Occurrence!$K$2:$K$2441,"&lt;="&amp;Occurrence!K9)/($B$9+1),0)</f>
        <v/>
      </c>
      <c r="U9" s="16">
        <f>IF(Occurrence!K9&gt;0,_xlfn.PERCENTILE.INC(Data!$O$2:$O$2441,($B$4+T9*($B$5-1))/($B$3-1)),0)</f>
        <v/>
      </c>
      <c r="V9" s="16">
        <f>IF(Occurrence!K9&gt;0,_xlfn.PERCENTILE.INC(Occurrence!$I$2:$I$2441,($B$6+T9*($B$7-1))/($B$3-1)),0)</f>
        <v/>
      </c>
      <c r="W9" s="16">
        <f>IF(Occurrence!K9&gt;0,Occurrence!K9/V9,0)</f>
        <v/>
      </c>
      <c r="X9" s="9">
        <f>IF(Occurrence!K9&gt;0,U9*W9,0)</f>
        <v/>
      </c>
      <c r="Y9" s="24">
        <f>COUNTIF(Data!$X$2:$X$2441,"&lt;="&amp;Data!X9)/($B$3+1)</f>
        <v/>
      </c>
      <c r="Z9" s="16">
        <f>_xlfn.PERCENTILE.INC(Data!$U$2:$U$2441,Y9)</f>
        <v/>
      </c>
      <c r="AA9" s="16">
        <f>_xlfn.PERCENTILE.INC(Data!$V$2:$V$2441,Y9)</f>
        <v/>
      </c>
      <c r="AB9" s="16">
        <f>Data!X9-AA9</f>
        <v/>
      </c>
      <c r="AC9" s="9">
        <f>Z9+AB9</f>
        <v/>
      </c>
      <c r="AD9" s="24">
        <f>COUNTIF(Data!$Y$2:$Y$2441,"&lt;="&amp;Data!Y9)/($B$3+1)</f>
        <v/>
      </c>
      <c r="AE9" s="16">
        <f>_xlfn.PERCENTILE.INC(Data!$U$2:$U$2441,AD9)</f>
        <v/>
      </c>
      <c r="AF9" s="16">
        <f>_xlfn.PERCENTILE.INC(Data!$V$2:$V$2441,AD9)</f>
        <v/>
      </c>
      <c r="AG9" s="16">
        <f>Data!Y9-AF9</f>
        <v/>
      </c>
      <c r="AH9" s="9">
        <f>AE9+AG9</f>
        <v/>
      </c>
    </row>
    <row r="10">
      <c r="N10" s="14">
        <f>Data!A10</f>
        <v/>
      </c>
      <c r="O10" s="24">
        <f>IF(Occurrence!J10&gt;0,COUNTIFS(Occurrence!$J$2:$J$2441,"&gt;0",Occurrence!$J$2:$J$2441,"&lt;="&amp;Occurrence!J10)/($B$8+1),0)</f>
        <v/>
      </c>
      <c r="P10" s="16">
        <f>IF(Occurrence!J10&gt;0,_xlfn.PERCENTILE.INC(Data!$O$2:$O$2441,($B$4+O10*($B$5-1))/($B$3-1)),0)</f>
        <v/>
      </c>
      <c r="Q10" s="16">
        <f>IF(Occurrence!J10&gt;0,_xlfn.PERCENTILE.INC(Occurrence!$I$2:$I$2441,($B$6+O10*($B$7-1))/($B$3-1)),0)</f>
        <v/>
      </c>
      <c r="R10" s="16">
        <f>IF(Occurrence!J10&gt;0,Occurrence!J10/Q10,0)</f>
        <v/>
      </c>
      <c r="S10" s="9">
        <f>IF(Occurrence!J10&gt;0,P10*R10,0)</f>
        <v/>
      </c>
      <c r="T10" s="24">
        <f>IF(Occurrence!K10&gt;0,COUNTIFS(Occurrence!$K$2:$K$2441,"&gt;0",Occurrence!$K$2:$K$2441,"&lt;="&amp;Occurrence!K10)/($B$9+1),0)</f>
        <v/>
      </c>
      <c r="U10" s="16">
        <f>IF(Occurrence!K10&gt;0,_xlfn.PERCENTILE.INC(Data!$O$2:$O$2441,($B$4+T10*($B$5-1))/($B$3-1)),0)</f>
        <v/>
      </c>
      <c r="V10" s="16">
        <f>IF(Occurrence!K10&gt;0,_xlfn.PERCENTILE.INC(Occurrence!$I$2:$I$2441,($B$6+T10*($B$7-1))/($B$3-1)),0)</f>
        <v/>
      </c>
      <c r="W10" s="16">
        <f>IF(Occurrence!K10&gt;0,Occurrence!K10/V10,0)</f>
        <v/>
      </c>
      <c r="X10" s="9">
        <f>IF(Occurrence!K10&gt;0,U10*W10,0)</f>
        <v/>
      </c>
      <c r="Y10" s="24">
        <f>COUNTIF(Data!$X$2:$X$2441,"&lt;="&amp;Data!X10)/($B$3+1)</f>
        <v/>
      </c>
      <c r="Z10" s="16">
        <f>_xlfn.PERCENTILE.INC(Data!$U$2:$U$2441,Y10)</f>
        <v/>
      </c>
      <c r="AA10" s="16">
        <f>_xlfn.PERCENTILE.INC(Data!$V$2:$V$2441,Y10)</f>
        <v/>
      </c>
      <c r="AB10" s="16">
        <f>Data!X10-AA10</f>
        <v/>
      </c>
      <c r="AC10" s="9">
        <f>Z10+AB10</f>
        <v/>
      </c>
      <c r="AD10" s="24">
        <f>COUNTIF(Data!$Y$2:$Y$2441,"&lt;="&amp;Data!Y10)/($B$3+1)</f>
        <v/>
      </c>
      <c r="AE10" s="16">
        <f>_xlfn.PERCENTILE.INC(Data!$U$2:$U$2441,AD10)</f>
        <v/>
      </c>
      <c r="AF10" s="16">
        <f>_xlfn.PERCENTILE.INC(Data!$V$2:$V$2441,AD10)</f>
        <v/>
      </c>
      <c r="AG10" s="16">
        <f>Data!Y10-AF10</f>
        <v/>
      </c>
      <c r="AH10" s="9">
        <f>AE10+AG10</f>
        <v/>
      </c>
    </row>
    <row r="11">
      <c r="A11" s="4" t="inlineStr">
        <is>
          <t>Does the correction keep the model's climate-change signal? Wet-day rain quantiles (ratio fut/baseline)</t>
        </is>
      </c>
      <c r="N11" s="14">
        <f>Data!A11</f>
        <v/>
      </c>
      <c r="O11" s="24">
        <f>IF(Occurrence!J11&gt;0,COUNTIFS(Occurrence!$J$2:$J$2441,"&gt;0",Occurrence!$J$2:$J$2441,"&lt;="&amp;Occurrence!J11)/($B$8+1),0)</f>
        <v/>
      </c>
      <c r="P11" s="16">
        <f>IF(Occurrence!J11&gt;0,_xlfn.PERCENTILE.INC(Data!$O$2:$O$2441,($B$4+O11*($B$5-1))/($B$3-1)),0)</f>
        <v/>
      </c>
      <c r="Q11" s="16">
        <f>IF(Occurrence!J11&gt;0,_xlfn.PERCENTILE.INC(Occurrence!$I$2:$I$2441,($B$6+O11*($B$7-1))/($B$3-1)),0)</f>
        <v/>
      </c>
      <c r="R11" s="16">
        <f>IF(Occurrence!J11&gt;0,Occurrence!J11/Q11,0)</f>
        <v/>
      </c>
      <c r="S11" s="9">
        <f>IF(Occurrence!J11&gt;0,P11*R11,0)</f>
        <v/>
      </c>
      <c r="T11" s="24">
        <f>IF(Occurrence!K11&gt;0,COUNTIFS(Occurrence!$K$2:$K$2441,"&gt;0",Occurrence!$K$2:$K$2441,"&lt;="&amp;Occurrence!K11)/($B$9+1),0)</f>
        <v/>
      </c>
      <c r="U11" s="16">
        <f>IF(Occurrence!K11&gt;0,_xlfn.PERCENTILE.INC(Data!$O$2:$O$2441,($B$4+T11*($B$5-1))/($B$3-1)),0)</f>
        <v/>
      </c>
      <c r="V11" s="16">
        <f>IF(Occurrence!K11&gt;0,_xlfn.PERCENTILE.INC(Occurrence!$I$2:$I$2441,($B$6+T11*($B$7-1))/($B$3-1)),0)</f>
        <v/>
      </c>
      <c r="W11" s="16">
        <f>IF(Occurrence!K11&gt;0,Occurrence!K11/V11,0)</f>
        <v/>
      </c>
      <c r="X11" s="9">
        <f>IF(Occurrence!K11&gt;0,U11*W11,0)</f>
        <v/>
      </c>
      <c r="Y11" s="24">
        <f>COUNTIF(Data!$X$2:$X$2441,"&lt;="&amp;Data!X11)/($B$3+1)</f>
        <v/>
      </c>
      <c r="Z11" s="16">
        <f>_xlfn.PERCENTILE.INC(Data!$U$2:$U$2441,Y11)</f>
        <v/>
      </c>
      <c r="AA11" s="16">
        <f>_xlfn.PERCENTILE.INC(Data!$V$2:$V$2441,Y11)</f>
        <v/>
      </c>
      <c r="AB11" s="16">
        <f>Data!X11-AA11</f>
        <v/>
      </c>
      <c r="AC11" s="9">
        <f>Z11+AB11</f>
        <v/>
      </c>
      <c r="AD11" s="24">
        <f>COUNTIF(Data!$Y$2:$Y$2441,"&lt;="&amp;Data!Y11)/($B$3+1)</f>
        <v/>
      </c>
      <c r="AE11" s="16">
        <f>_xlfn.PERCENTILE.INC(Data!$U$2:$U$2441,AD11)</f>
        <v/>
      </c>
      <c r="AF11" s="16">
        <f>_xlfn.PERCENTILE.INC(Data!$V$2:$V$2441,AD11)</f>
        <v/>
      </c>
      <c r="AG11" s="16">
        <f>Data!Y11-AF11</f>
        <v/>
      </c>
      <c r="AH11" s="9">
        <f>AE11+AG11</f>
        <v/>
      </c>
    </row>
    <row r="12" ht="45" customHeight="1">
      <c r="A12" s="6" t="inlineStr">
        <is>
          <t>probability p</t>
        </is>
      </c>
      <c r="B12" s="6" t="inlineStr">
        <is>
          <t>model cal Q</t>
        </is>
      </c>
      <c r="C12" s="6" t="inlineStr">
        <is>
          <t>model fut Q</t>
        </is>
      </c>
      <c r="D12" s="6" t="inlineStr">
        <is>
          <t>model change (ratio)</t>
        </is>
      </c>
      <c r="E12" s="6" t="inlineStr">
        <is>
          <t>QM empirical fut Q</t>
        </is>
      </c>
      <c r="F12" s="6" t="inlineStr">
        <is>
          <t>QM change (ratio to obs Q)</t>
        </is>
      </c>
      <c r="G12" s="6" t="inlineStr">
        <is>
          <t>QDM fut Q</t>
        </is>
      </c>
      <c r="H12" s="6" t="inlineStr">
        <is>
          <t>QDM change (ratio to obs Q)</t>
        </is>
      </c>
      <c r="I12" s="6" t="inlineStr">
        <is>
          <t>obs cal Q</t>
        </is>
      </c>
      <c r="J12" s="6" t="inlineStr">
        <is>
          <t>truth fut Q</t>
        </is>
      </c>
      <c r="K12" s="6" t="inlineStr">
        <is>
          <t>truth change (ratio)</t>
        </is>
      </c>
      <c r="N12" s="14">
        <f>Data!A12</f>
        <v/>
      </c>
      <c r="O12" s="24">
        <f>IF(Occurrence!J12&gt;0,COUNTIFS(Occurrence!$J$2:$J$2441,"&gt;0",Occurrence!$J$2:$J$2441,"&lt;="&amp;Occurrence!J12)/($B$8+1),0)</f>
        <v/>
      </c>
      <c r="P12" s="16">
        <f>IF(Occurrence!J12&gt;0,_xlfn.PERCENTILE.INC(Data!$O$2:$O$2441,($B$4+O12*($B$5-1))/($B$3-1)),0)</f>
        <v/>
      </c>
      <c r="Q12" s="16">
        <f>IF(Occurrence!J12&gt;0,_xlfn.PERCENTILE.INC(Occurrence!$I$2:$I$2441,($B$6+O12*($B$7-1))/($B$3-1)),0)</f>
        <v/>
      </c>
      <c r="R12" s="16">
        <f>IF(Occurrence!J12&gt;0,Occurrence!J12/Q12,0)</f>
        <v/>
      </c>
      <c r="S12" s="9">
        <f>IF(Occurrence!J12&gt;0,P12*R12,0)</f>
        <v/>
      </c>
      <c r="T12" s="24">
        <f>IF(Occurrence!K12&gt;0,COUNTIFS(Occurrence!$K$2:$K$2441,"&gt;0",Occurrence!$K$2:$K$2441,"&lt;="&amp;Occurrence!K12)/($B$9+1),0)</f>
        <v/>
      </c>
      <c r="U12" s="16">
        <f>IF(Occurrence!K12&gt;0,_xlfn.PERCENTILE.INC(Data!$O$2:$O$2441,($B$4+T12*($B$5-1))/($B$3-1)),0)</f>
        <v/>
      </c>
      <c r="V12" s="16">
        <f>IF(Occurrence!K12&gt;0,_xlfn.PERCENTILE.INC(Occurrence!$I$2:$I$2441,($B$6+T12*($B$7-1))/($B$3-1)),0)</f>
        <v/>
      </c>
      <c r="W12" s="16">
        <f>IF(Occurrence!K12&gt;0,Occurrence!K12/V12,0)</f>
        <v/>
      </c>
      <c r="X12" s="9">
        <f>IF(Occurrence!K12&gt;0,U12*W12,0)</f>
        <v/>
      </c>
      <c r="Y12" s="24">
        <f>COUNTIF(Data!$X$2:$X$2441,"&lt;="&amp;Data!X12)/($B$3+1)</f>
        <v/>
      </c>
      <c r="Z12" s="16">
        <f>_xlfn.PERCENTILE.INC(Data!$U$2:$U$2441,Y12)</f>
        <v/>
      </c>
      <c r="AA12" s="16">
        <f>_xlfn.PERCENTILE.INC(Data!$V$2:$V$2441,Y12)</f>
        <v/>
      </c>
      <c r="AB12" s="16">
        <f>Data!X12-AA12</f>
        <v/>
      </c>
      <c r="AC12" s="9">
        <f>Z12+AB12</f>
        <v/>
      </c>
      <c r="AD12" s="24">
        <f>COUNTIF(Data!$Y$2:$Y$2441,"&lt;="&amp;Data!Y12)/($B$3+1)</f>
        <v/>
      </c>
      <c r="AE12" s="16">
        <f>_xlfn.PERCENTILE.INC(Data!$U$2:$U$2441,AD12)</f>
        <v/>
      </c>
      <c r="AF12" s="16">
        <f>_xlfn.PERCENTILE.INC(Data!$V$2:$V$2441,AD12)</f>
        <v/>
      </c>
      <c r="AG12" s="16">
        <f>Data!Y12-AF12</f>
        <v/>
      </c>
      <c r="AH12" s="9">
        <f>AE12+AG12</f>
        <v/>
      </c>
    </row>
    <row r="13">
      <c r="A13" s="18" t="n">
        <v>0.5</v>
      </c>
      <c r="B13" s="9">
        <f>_xlfn.PERCENTILE.INC(Occurrence!$I$2:$I$2441,(COUNTIF(Occurrence!$I$2:$I$2441,0)+A13*(COUNT(Occurrence!$I$2:$I$2441)-COUNTIF(Occurrence!$I$2:$I$2441,0)-1))/(COUNT(Occurrence!$I$2:$I$2441)-1))</f>
        <v/>
      </c>
      <c r="C13" s="9">
        <f>_xlfn.PERCENTILE.INC(Occurrence!$K$2:$K$2441,(COUNTIF(Occurrence!$K$2:$K$2441,0)+A13*(COUNT(Occurrence!$K$2:$K$2441)-COUNTIF(Occurrence!$K$2:$K$2441,0)-1))/(COUNT(Occurrence!$K$2:$K$2441)-1))</f>
        <v/>
      </c>
      <c r="D13" s="17">
        <f>C13/B13</f>
        <v/>
      </c>
      <c r="E13" s="9">
        <f>_xlfn.PERCENTILE.INC(QM_empirical!$O$2:$O$2441,(COUNTIF(QM_empirical!$O$2:$O$2441,0)+A13*(COUNT(QM_empirical!$O$2:$O$2441)-COUNTIF(QM_empirical!$O$2:$O$2441,0)-1))/(COUNT(QM_empirical!$O$2:$O$2441)-1))</f>
        <v/>
      </c>
      <c r="F13" s="17">
        <f>E13/I13</f>
        <v/>
      </c>
      <c r="G13" s="9">
        <f>_xlfn.PERCENTILE.INC(QDM!$X$2:$X$2441,(COUNTIF(QDM!$X$2:$X$2441,0)+A13*(COUNT(QDM!$X$2:$X$2441)-COUNTIF(QDM!$X$2:$X$2441,0)-1))/(COUNT(QDM!$X$2:$X$2441)-1))</f>
        <v/>
      </c>
      <c r="H13" s="17">
        <f>G13/I13</f>
        <v/>
      </c>
      <c r="I13" s="9">
        <f>_xlfn.PERCENTILE.INC(Data!$O$2:$O$2441,(COUNTIF(Data!$O$2:$O$2441,0)+A13*(COUNT(Data!$O$2:$O$2441)-COUNTIF(Data!$O$2:$O$2441,0)-1))/(COUNT(Data!$O$2:$O$2441)-1))</f>
        <v/>
      </c>
      <c r="J13" s="9">
        <f>_xlfn.PERCENTILE.INC(Data!$T$2:$T$2441,(COUNTIF(Data!$T$2:$T$2441,0)+A13*(COUNT(Data!$T$2:$T$2441)-COUNTIF(Data!$T$2:$T$2441,0)-1))/(COUNT(Data!$T$2:$T$2441)-1))</f>
        <v/>
      </c>
      <c r="K13" s="17">
        <f>J13/I13</f>
        <v/>
      </c>
      <c r="N13" s="14">
        <f>Data!A13</f>
        <v/>
      </c>
      <c r="O13" s="24">
        <f>IF(Occurrence!J13&gt;0,COUNTIFS(Occurrence!$J$2:$J$2441,"&gt;0",Occurrence!$J$2:$J$2441,"&lt;="&amp;Occurrence!J13)/($B$8+1),0)</f>
        <v/>
      </c>
      <c r="P13" s="16">
        <f>IF(Occurrence!J13&gt;0,_xlfn.PERCENTILE.INC(Data!$O$2:$O$2441,($B$4+O13*($B$5-1))/($B$3-1)),0)</f>
        <v/>
      </c>
      <c r="Q13" s="16">
        <f>IF(Occurrence!J13&gt;0,_xlfn.PERCENTILE.INC(Occurrence!$I$2:$I$2441,($B$6+O13*($B$7-1))/($B$3-1)),0)</f>
        <v/>
      </c>
      <c r="R13" s="16">
        <f>IF(Occurrence!J13&gt;0,Occurrence!J13/Q13,0)</f>
        <v/>
      </c>
      <c r="S13" s="9">
        <f>IF(Occurrence!J13&gt;0,P13*R13,0)</f>
        <v/>
      </c>
      <c r="T13" s="24">
        <f>IF(Occurrence!K13&gt;0,COUNTIFS(Occurrence!$K$2:$K$2441,"&gt;0",Occurrence!$K$2:$K$2441,"&lt;="&amp;Occurrence!K13)/($B$9+1),0)</f>
        <v/>
      </c>
      <c r="U13" s="16">
        <f>IF(Occurrence!K13&gt;0,_xlfn.PERCENTILE.INC(Data!$O$2:$O$2441,($B$4+T13*($B$5-1))/($B$3-1)),0)</f>
        <v/>
      </c>
      <c r="V13" s="16">
        <f>IF(Occurrence!K13&gt;0,_xlfn.PERCENTILE.INC(Occurrence!$I$2:$I$2441,($B$6+T13*($B$7-1))/($B$3-1)),0)</f>
        <v/>
      </c>
      <c r="W13" s="16">
        <f>IF(Occurrence!K13&gt;0,Occurrence!K13/V13,0)</f>
        <v/>
      </c>
      <c r="X13" s="9">
        <f>IF(Occurrence!K13&gt;0,U13*W13,0)</f>
        <v/>
      </c>
      <c r="Y13" s="24">
        <f>COUNTIF(Data!$X$2:$X$2441,"&lt;="&amp;Data!X13)/($B$3+1)</f>
        <v/>
      </c>
      <c r="Z13" s="16">
        <f>_xlfn.PERCENTILE.INC(Data!$U$2:$U$2441,Y13)</f>
        <v/>
      </c>
      <c r="AA13" s="16">
        <f>_xlfn.PERCENTILE.INC(Data!$V$2:$V$2441,Y13)</f>
        <v/>
      </c>
      <c r="AB13" s="16">
        <f>Data!X13-AA13</f>
        <v/>
      </c>
      <c r="AC13" s="9">
        <f>Z13+AB13</f>
        <v/>
      </c>
      <c r="AD13" s="24">
        <f>COUNTIF(Data!$Y$2:$Y$2441,"&lt;="&amp;Data!Y13)/($B$3+1)</f>
        <v/>
      </c>
      <c r="AE13" s="16">
        <f>_xlfn.PERCENTILE.INC(Data!$U$2:$U$2441,AD13)</f>
        <v/>
      </c>
      <c r="AF13" s="16">
        <f>_xlfn.PERCENTILE.INC(Data!$V$2:$V$2441,AD13)</f>
        <v/>
      </c>
      <c r="AG13" s="16">
        <f>Data!Y13-AF13</f>
        <v/>
      </c>
      <c r="AH13" s="9">
        <f>AE13+AG13</f>
        <v/>
      </c>
    </row>
    <row r="14">
      <c r="A14" s="18" t="n">
        <v>0.75</v>
      </c>
      <c r="B14" s="9">
        <f>_xlfn.PERCENTILE.INC(Occurrence!$I$2:$I$2441,(COUNTIF(Occurrence!$I$2:$I$2441,0)+A14*(COUNT(Occurrence!$I$2:$I$2441)-COUNTIF(Occurrence!$I$2:$I$2441,0)-1))/(COUNT(Occurrence!$I$2:$I$2441)-1))</f>
        <v/>
      </c>
      <c r="C14" s="9">
        <f>_xlfn.PERCENTILE.INC(Occurrence!$K$2:$K$2441,(COUNTIF(Occurrence!$K$2:$K$2441,0)+A14*(COUNT(Occurrence!$K$2:$K$2441)-COUNTIF(Occurrence!$K$2:$K$2441,0)-1))/(COUNT(Occurrence!$K$2:$K$2441)-1))</f>
        <v/>
      </c>
      <c r="D14" s="17">
        <f>C14/B14</f>
        <v/>
      </c>
      <c r="E14" s="9">
        <f>_xlfn.PERCENTILE.INC(QM_empirical!$O$2:$O$2441,(COUNTIF(QM_empirical!$O$2:$O$2441,0)+A14*(COUNT(QM_empirical!$O$2:$O$2441)-COUNTIF(QM_empirical!$O$2:$O$2441,0)-1))/(COUNT(QM_empirical!$O$2:$O$2441)-1))</f>
        <v/>
      </c>
      <c r="F14" s="17">
        <f>E14/I14</f>
        <v/>
      </c>
      <c r="G14" s="9">
        <f>_xlfn.PERCENTILE.INC(QDM!$X$2:$X$2441,(COUNTIF(QDM!$X$2:$X$2441,0)+A14*(COUNT(QDM!$X$2:$X$2441)-COUNTIF(QDM!$X$2:$X$2441,0)-1))/(COUNT(QDM!$X$2:$X$2441)-1))</f>
        <v/>
      </c>
      <c r="H14" s="17">
        <f>G14/I14</f>
        <v/>
      </c>
      <c r="I14" s="9">
        <f>_xlfn.PERCENTILE.INC(Data!$O$2:$O$2441,(COUNTIF(Data!$O$2:$O$2441,0)+A14*(COUNT(Data!$O$2:$O$2441)-COUNTIF(Data!$O$2:$O$2441,0)-1))/(COUNT(Data!$O$2:$O$2441)-1))</f>
        <v/>
      </c>
      <c r="J14" s="9">
        <f>_xlfn.PERCENTILE.INC(Data!$T$2:$T$2441,(COUNTIF(Data!$T$2:$T$2441,0)+A14*(COUNT(Data!$T$2:$T$2441)-COUNTIF(Data!$T$2:$T$2441,0)-1))/(COUNT(Data!$T$2:$T$2441)-1))</f>
        <v/>
      </c>
      <c r="K14" s="17">
        <f>J14/I14</f>
        <v/>
      </c>
      <c r="N14" s="14">
        <f>Data!A14</f>
        <v/>
      </c>
      <c r="O14" s="24">
        <f>IF(Occurrence!J14&gt;0,COUNTIFS(Occurrence!$J$2:$J$2441,"&gt;0",Occurrence!$J$2:$J$2441,"&lt;="&amp;Occurrence!J14)/($B$8+1),0)</f>
        <v/>
      </c>
      <c r="P14" s="16">
        <f>IF(Occurrence!J14&gt;0,_xlfn.PERCENTILE.INC(Data!$O$2:$O$2441,($B$4+O14*($B$5-1))/($B$3-1)),0)</f>
        <v/>
      </c>
      <c r="Q14" s="16">
        <f>IF(Occurrence!J14&gt;0,_xlfn.PERCENTILE.INC(Occurrence!$I$2:$I$2441,($B$6+O14*($B$7-1))/($B$3-1)),0)</f>
        <v/>
      </c>
      <c r="R14" s="16">
        <f>IF(Occurrence!J14&gt;0,Occurrence!J14/Q14,0)</f>
        <v/>
      </c>
      <c r="S14" s="9">
        <f>IF(Occurrence!J14&gt;0,P14*R14,0)</f>
        <v/>
      </c>
      <c r="T14" s="24">
        <f>IF(Occurrence!K14&gt;0,COUNTIFS(Occurrence!$K$2:$K$2441,"&gt;0",Occurrence!$K$2:$K$2441,"&lt;="&amp;Occurrence!K14)/($B$9+1),0)</f>
        <v/>
      </c>
      <c r="U14" s="16">
        <f>IF(Occurrence!K14&gt;0,_xlfn.PERCENTILE.INC(Data!$O$2:$O$2441,($B$4+T14*($B$5-1))/($B$3-1)),0)</f>
        <v/>
      </c>
      <c r="V14" s="16">
        <f>IF(Occurrence!K14&gt;0,_xlfn.PERCENTILE.INC(Occurrence!$I$2:$I$2441,($B$6+T14*($B$7-1))/($B$3-1)),0)</f>
        <v/>
      </c>
      <c r="W14" s="16">
        <f>IF(Occurrence!K14&gt;0,Occurrence!K14/V14,0)</f>
        <v/>
      </c>
      <c r="X14" s="9">
        <f>IF(Occurrence!K14&gt;0,U14*W14,0)</f>
        <v/>
      </c>
      <c r="Y14" s="24">
        <f>COUNTIF(Data!$X$2:$X$2441,"&lt;="&amp;Data!X14)/($B$3+1)</f>
        <v/>
      </c>
      <c r="Z14" s="16">
        <f>_xlfn.PERCENTILE.INC(Data!$U$2:$U$2441,Y14)</f>
        <v/>
      </c>
      <c r="AA14" s="16">
        <f>_xlfn.PERCENTILE.INC(Data!$V$2:$V$2441,Y14)</f>
        <v/>
      </c>
      <c r="AB14" s="16">
        <f>Data!X14-AA14</f>
        <v/>
      </c>
      <c r="AC14" s="9">
        <f>Z14+AB14</f>
        <v/>
      </c>
      <c r="AD14" s="24">
        <f>COUNTIF(Data!$Y$2:$Y$2441,"&lt;="&amp;Data!Y14)/($B$3+1)</f>
        <v/>
      </c>
      <c r="AE14" s="16">
        <f>_xlfn.PERCENTILE.INC(Data!$U$2:$U$2441,AD14)</f>
        <v/>
      </c>
      <c r="AF14" s="16">
        <f>_xlfn.PERCENTILE.INC(Data!$V$2:$V$2441,AD14)</f>
        <v/>
      </c>
      <c r="AG14" s="16">
        <f>Data!Y14-AF14</f>
        <v/>
      </c>
      <c r="AH14" s="9">
        <f>AE14+AG14</f>
        <v/>
      </c>
    </row>
    <row r="15">
      <c r="A15" s="18" t="n">
        <v>0.9</v>
      </c>
      <c r="B15" s="9">
        <f>_xlfn.PERCENTILE.INC(Occurrence!$I$2:$I$2441,(COUNTIF(Occurrence!$I$2:$I$2441,0)+A15*(COUNT(Occurrence!$I$2:$I$2441)-COUNTIF(Occurrence!$I$2:$I$2441,0)-1))/(COUNT(Occurrence!$I$2:$I$2441)-1))</f>
        <v/>
      </c>
      <c r="C15" s="9">
        <f>_xlfn.PERCENTILE.INC(Occurrence!$K$2:$K$2441,(COUNTIF(Occurrence!$K$2:$K$2441,0)+A15*(COUNT(Occurrence!$K$2:$K$2441)-COUNTIF(Occurrence!$K$2:$K$2441,0)-1))/(COUNT(Occurrence!$K$2:$K$2441)-1))</f>
        <v/>
      </c>
      <c r="D15" s="17">
        <f>C15/B15</f>
        <v/>
      </c>
      <c r="E15" s="9">
        <f>_xlfn.PERCENTILE.INC(QM_empirical!$O$2:$O$2441,(COUNTIF(QM_empirical!$O$2:$O$2441,0)+A15*(COUNT(QM_empirical!$O$2:$O$2441)-COUNTIF(QM_empirical!$O$2:$O$2441,0)-1))/(COUNT(QM_empirical!$O$2:$O$2441)-1))</f>
        <v/>
      </c>
      <c r="F15" s="17">
        <f>E15/I15</f>
        <v/>
      </c>
      <c r="G15" s="9">
        <f>_xlfn.PERCENTILE.INC(QDM!$X$2:$X$2441,(COUNTIF(QDM!$X$2:$X$2441,0)+A15*(COUNT(QDM!$X$2:$X$2441)-COUNTIF(QDM!$X$2:$X$2441,0)-1))/(COUNT(QDM!$X$2:$X$2441)-1))</f>
        <v/>
      </c>
      <c r="H15" s="17">
        <f>G15/I15</f>
        <v/>
      </c>
      <c r="I15" s="9">
        <f>_xlfn.PERCENTILE.INC(Data!$O$2:$O$2441,(COUNTIF(Data!$O$2:$O$2441,0)+A15*(COUNT(Data!$O$2:$O$2441)-COUNTIF(Data!$O$2:$O$2441,0)-1))/(COUNT(Data!$O$2:$O$2441)-1))</f>
        <v/>
      </c>
      <c r="J15" s="9">
        <f>_xlfn.PERCENTILE.INC(Data!$T$2:$T$2441,(COUNTIF(Data!$T$2:$T$2441,0)+A15*(COUNT(Data!$T$2:$T$2441)-COUNTIF(Data!$T$2:$T$2441,0)-1))/(COUNT(Data!$T$2:$T$2441)-1))</f>
        <v/>
      </c>
      <c r="K15" s="17">
        <f>J15/I15</f>
        <v/>
      </c>
      <c r="N15" s="14">
        <f>Data!A15</f>
        <v/>
      </c>
      <c r="O15" s="24">
        <f>IF(Occurrence!J15&gt;0,COUNTIFS(Occurrence!$J$2:$J$2441,"&gt;0",Occurrence!$J$2:$J$2441,"&lt;="&amp;Occurrence!J15)/($B$8+1),0)</f>
        <v/>
      </c>
      <c r="P15" s="16">
        <f>IF(Occurrence!J15&gt;0,_xlfn.PERCENTILE.INC(Data!$O$2:$O$2441,($B$4+O15*($B$5-1))/($B$3-1)),0)</f>
        <v/>
      </c>
      <c r="Q15" s="16">
        <f>IF(Occurrence!J15&gt;0,_xlfn.PERCENTILE.INC(Occurrence!$I$2:$I$2441,($B$6+O15*($B$7-1))/($B$3-1)),0)</f>
        <v/>
      </c>
      <c r="R15" s="16">
        <f>IF(Occurrence!J15&gt;0,Occurrence!J15/Q15,0)</f>
        <v/>
      </c>
      <c r="S15" s="9">
        <f>IF(Occurrence!J15&gt;0,P15*R15,0)</f>
        <v/>
      </c>
      <c r="T15" s="24">
        <f>IF(Occurrence!K15&gt;0,COUNTIFS(Occurrence!$K$2:$K$2441,"&gt;0",Occurrence!$K$2:$K$2441,"&lt;="&amp;Occurrence!K15)/($B$9+1),0)</f>
        <v/>
      </c>
      <c r="U15" s="16">
        <f>IF(Occurrence!K15&gt;0,_xlfn.PERCENTILE.INC(Data!$O$2:$O$2441,($B$4+T15*($B$5-1))/($B$3-1)),0)</f>
        <v/>
      </c>
      <c r="V15" s="16">
        <f>IF(Occurrence!K15&gt;0,_xlfn.PERCENTILE.INC(Occurrence!$I$2:$I$2441,($B$6+T15*($B$7-1))/($B$3-1)),0)</f>
        <v/>
      </c>
      <c r="W15" s="16">
        <f>IF(Occurrence!K15&gt;0,Occurrence!K15/V15,0)</f>
        <v/>
      </c>
      <c r="X15" s="9">
        <f>IF(Occurrence!K15&gt;0,U15*W15,0)</f>
        <v/>
      </c>
      <c r="Y15" s="24">
        <f>COUNTIF(Data!$X$2:$X$2441,"&lt;="&amp;Data!X15)/($B$3+1)</f>
        <v/>
      </c>
      <c r="Z15" s="16">
        <f>_xlfn.PERCENTILE.INC(Data!$U$2:$U$2441,Y15)</f>
        <v/>
      </c>
      <c r="AA15" s="16">
        <f>_xlfn.PERCENTILE.INC(Data!$V$2:$V$2441,Y15)</f>
        <v/>
      </c>
      <c r="AB15" s="16">
        <f>Data!X15-AA15</f>
        <v/>
      </c>
      <c r="AC15" s="9">
        <f>Z15+AB15</f>
        <v/>
      </c>
      <c r="AD15" s="24">
        <f>COUNTIF(Data!$Y$2:$Y$2441,"&lt;="&amp;Data!Y15)/($B$3+1)</f>
        <v/>
      </c>
      <c r="AE15" s="16">
        <f>_xlfn.PERCENTILE.INC(Data!$U$2:$U$2441,AD15)</f>
        <v/>
      </c>
      <c r="AF15" s="16">
        <f>_xlfn.PERCENTILE.INC(Data!$V$2:$V$2441,AD15)</f>
        <v/>
      </c>
      <c r="AG15" s="16">
        <f>Data!Y15-AF15</f>
        <v/>
      </c>
      <c r="AH15" s="9">
        <f>AE15+AG15</f>
        <v/>
      </c>
    </row>
    <row r="16">
      <c r="A16" s="18" t="n">
        <v>0.95</v>
      </c>
      <c r="B16" s="9">
        <f>_xlfn.PERCENTILE.INC(Occurrence!$I$2:$I$2441,(COUNTIF(Occurrence!$I$2:$I$2441,0)+A16*(COUNT(Occurrence!$I$2:$I$2441)-COUNTIF(Occurrence!$I$2:$I$2441,0)-1))/(COUNT(Occurrence!$I$2:$I$2441)-1))</f>
        <v/>
      </c>
      <c r="C16" s="9">
        <f>_xlfn.PERCENTILE.INC(Occurrence!$K$2:$K$2441,(COUNTIF(Occurrence!$K$2:$K$2441,0)+A16*(COUNT(Occurrence!$K$2:$K$2441)-COUNTIF(Occurrence!$K$2:$K$2441,0)-1))/(COUNT(Occurrence!$K$2:$K$2441)-1))</f>
        <v/>
      </c>
      <c r="D16" s="17">
        <f>C16/B16</f>
        <v/>
      </c>
      <c r="E16" s="9">
        <f>_xlfn.PERCENTILE.INC(QM_empirical!$O$2:$O$2441,(COUNTIF(QM_empirical!$O$2:$O$2441,0)+A16*(COUNT(QM_empirical!$O$2:$O$2441)-COUNTIF(QM_empirical!$O$2:$O$2441,0)-1))/(COUNT(QM_empirical!$O$2:$O$2441)-1))</f>
        <v/>
      </c>
      <c r="F16" s="17">
        <f>E16/I16</f>
        <v/>
      </c>
      <c r="G16" s="9">
        <f>_xlfn.PERCENTILE.INC(QDM!$X$2:$X$2441,(COUNTIF(QDM!$X$2:$X$2441,0)+A16*(COUNT(QDM!$X$2:$X$2441)-COUNTIF(QDM!$X$2:$X$2441,0)-1))/(COUNT(QDM!$X$2:$X$2441)-1))</f>
        <v/>
      </c>
      <c r="H16" s="17">
        <f>G16/I16</f>
        <v/>
      </c>
      <c r="I16" s="9">
        <f>_xlfn.PERCENTILE.INC(Data!$O$2:$O$2441,(COUNTIF(Data!$O$2:$O$2441,0)+A16*(COUNT(Data!$O$2:$O$2441)-COUNTIF(Data!$O$2:$O$2441,0)-1))/(COUNT(Data!$O$2:$O$2441)-1))</f>
        <v/>
      </c>
      <c r="J16" s="9">
        <f>_xlfn.PERCENTILE.INC(Data!$T$2:$T$2441,(COUNTIF(Data!$T$2:$T$2441,0)+A16*(COUNT(Data!$T$2:$T$2441)-COUNTIF(Data!$T$2:$T$2441,0)-1))/(COUNT(Data!$T$2:$T$2441)-1))</f>
        <v/>
      </c>
      <c r="K16" s="17">
        <f>J16/I16</f>
        <v/>
      </c>
      <c r="N16" s="14">
        <f>Data!A16</f>
        <v/>
      </c>
      <c r="O16" s="24">
        <f>IF(Occurrence!J16&gt;0,COUNTIFS(Occurrence!$J$2:$J$2441,"&gt;0",Occurrence!$J$2:$J$2441,"&lt;="&amp;Occurrence!J16)/($B$8+1),0)</f>
        <v/>
      </c>
      <c r="P16" s="16">
        <f>IF(Occurrence!J16&gt;0,_xlfn.PERCENTILE.INC(Data!$O$2:$O$2441,($B$4+O16*($B$5-1))/($B$3-1)),0)</f>
        <v/>
      </c>
      <c r="Q16" s="16">
        <f>IF(Occurrence!J16&gt;0,_xlfn.PERCENTILE.INC(Occurrence!$I$2:$I$2441,($B$6+O16*($B$7-1))/($B$3-1)),0)</f>
        <v/>
      </c>
      <c r="R16" s="16">
        <f>IF(Occurrence!J16&gt;0,Occurrence!J16/Q16,0)</f>
        <v/>
      </c>
      <c r="S16" s="9">
        <f>IF(Occurrence!J16&gt;0,P16*R16,0)</f>
        <v/>
      </c>
      <c r="T16" s="24">
        <f>IF(Occurrence!K16&gt;0,COUNTIFS(Occurrence!$K$2:$K$2441,"&gt;0",Occurrence!$K$2:$K$2441,"&lt;="&amp;Occurrence!K16)/($B$9+1),0)</f>
        <v/>
      </c>
      <c r="U16" s="16">
        <f>IF(Occurrence!K16&gt;0,_xlfn.PERCENTILE.INC(Data!$O$2:$O$2441,($B$4+T16*($B$5-1))/($B$3-1)),0)</f>
        <v/>
      </c>
      <c r="V16" s="16">
        <f>IF(Occurrence!K16&gt;0,_xlfn.PERCENTILE.INC(Occurrence!$I$2:$I$2441,($B$6+T16*($B$7-1))/($B$3-1)),0)</f>
        <v/>
      </c>
      <c r="W16" s="16">
        <f>IF(Occurrence!K16&gt;0,Occurrence!K16/V16,0)</f>
        <v/>
      </c>
      <c r="X16" s="9">
        <f>IF(Occurrence!K16&gt;0,U16*W16,0)</f>
        <v/>
      </c>
      <c r="Y16" s="24">
        <f>COUNTIF(Data!$X$2:$X$2441,"&lt;="&amp;Data!X16)/($B$3+1)</f>
        <v/>
      </c>
      <c r="Z16" s="16">
        <f>_xlfn.PERCENTILE.INC(Data!$U$2:$U$2441,Y16)</f>
        <v/>
      </c>
      <c r="AA16" s="16">
        <f>_xlfn.PERCENTILE.INC(Data!$V$2:$V$2441,Y16)</f>
        <v/>
      </c>
      <c r="AB16" s="16">
        <f>Data!X16-AA16</f>
        <v/>
      </c>
      <c r="AC16" s="9">
        <f>Z16+AB16</f>
        <v/>
      </c>
      <c r="AD16" s="24">
        <f>COUNTIF(Data!$Y$2:$Y$2441,"&lt;="&amp;Data!Y16)/($B$3+1)</f>
        <v/>
      </c>
      <c r="AE16" s="16">
        <f>_xlfn.PERCENTILE.INC(Data!$U$2:$U$2441,AD16)</f>
        <v/>
      </c>
      <c r="AF16" s="16">
        <f>_xlfn.PERCENTILE.INC(Data!$V$2:$V$2441,AD16)</f>
        <v/>
      </c>
      <c r="AG16" s="16">
        <f>Data!Y16-AF16</f>
        <v/>
      </c>
      <c r="AH16" s="9">
        <f>AE16+AG16</f>
        <v/>
      </c>
    </row>
    <row r="17">
      <c r="A17" s="18" t="n">
        <v>0.99</v>
      </c>
      <c r="B17" s="9">
        <f>_xlfn.PERCENTILE.INC(Occurrence!$I$2:$I$2441,(COUNTIF(Occurrence!$I$2:$I$2441,0)+A17*(COUNT(Occurrence!$I$2:$I$2441)-COUNTIF(Occurrence!$I$2:$I$2441,0)-1))/(COUNT(Occurrence!$I$2:$I$2441)-1))</f>
        <v/>
      </c>
      <c r="C17" s="9">
        <f>_xlfn.PERCENTILE.INC(Occurrence!$K$2:$K$2441,(COUNTIF(Occurrence!$K$2:$K$2441,0)+A17*(COUNT(Occurrence!$K$2:$K$2441)-COUNTIF(Occurrence!$K$2:$K$2441,0)-1))/(COUNT(Occurrence!$K$2:$K$2441)-1))</f>
        <v/>
      </c>
      <c r="D17" s="17">
        <f>C17/B17</f>
        <v/>
      </c>
      <c r="E17" s="9">
        <f>_xlfn.PERCENTILE.INC(QM_empirical!$O$2:$O$2441,(COUNTIF(QM_empirical!$O$2:$O$2441,0)+A17*(COUNT(QM_empirical!$O$2:$O$2441)-COUNTIF(QM_empirical!$O$2:$O$2441,0)-1))/(COUNT(QM_empirical!$O$2:$O$2441)-1))</f>
        <v/>
      </c>
      <c r="F17" s="17">
        <f>E17/I17</f>
        <v/>
      </c>
      <c r="G17" s="9">
        <f>_xlfn.PERCENTILE.INC(QDM!$X$2:$X$2441,(COUNTIF(QDM!$X$2:$X$2441,0)+A17*(COUNT(QDM!$X$2:$X$2441)-COUNTIF(QDM!$X$2:$X$2441,0)-1))/(COUNT(QDM!$X$2:$X$2441)-1))</f>
        <v/>
      </c>
      <c r="H17" s="17">
        <f>G17/I17</f>
        <v/>
      </c>
      <c r="I17" s="9">
        <f>_xlfn.PERCENTILE.INC(Data!$O$2:$O$2441,(COUNTIF(Data!$O$2:$O$2441,0)+A17*(COUNT(Data!$O$2:$O$2441)-COUNTIF(Data!$O$2:$O$2441,0)-1))/(COUNT(Data!$O$2:$O$2441)-1))</f>
        <v/>
      </c>
      <c r="J17" s="9">
        <f>_xlfn.PERCENTILE.INC(Data!$T$2:$T$2441,(COUNTIF(Data!$T$2:$T$2441,0)+A17*(COUNT(Data!$T$2:$T$2441)-COUNTIF(Data!$T$2:$T$2441,0)-1))/(COUNT(Data!$T$2:$T$2441)-1))</f>
        <v/>
      </c>
      <c r="K17" s="17">
        <f>J17/I17</f>
        <v/>
      </c>
      <c r="N17" s="14">
        <f>Data!A17</f>
        <v/>
      </c>
      <c r="O17" s="24">
        <f>IF(Occurrence!J17&gt;0,COUNTIFS(Occurrence!$J$2:$J$2441,"&gt;0",Occurrence!$J$2:$J$2441,"&lt;="&amp;Occurrence!J17)/($B$8+1),0)</f>
        <v/>
      </c>
      <c r="P17" s="16">
        <f>IF(Occurrence!J17&gt;0,_xlfn.PERCENTILE.INC(Data!$O$2:$O$2441,($B$4+O17*($B$5-1))/($B$3-1)),0)</f>
        <v/>
      </c>
      <c r="Q17" s="16">
        <f>IF(Occurrence!J17&gt;0,_xlfn.PERCENTILE.INC(Occurrence!$I$2:$I$2441,($B$6+O17*($B$7-1))/($B$3-1)),0)</f>
        <v/>
      </c>
      <c r="R17" s="16">
        <f>IF(Occurrence!J17&gt;0,Occurrence!J17/Q17,0)</f>
        <v/>
      </c>
      <c r="S17" s="9">
        <f>IF(Occurrence!J17&gt;0,P17*R17,0)</f>
        <v/>
      </c>
      <c r="T17" s="24">
        <f>IF(Occurrence!K17&gt;0,COUNTIFS(Occurrence!$K$2:$K$2441,"&gt;0",Occurrence!$K$2:$K$2441,"&lt;="&amp;Occurrence!K17)/($B$9+1),0)</f>
        <v/>
      </c>
      <c r="U17" s="16">
        <f>IF(Occurrence!K17&gt;0,_xlfn.PERCENTILE.INC(Data!$O$2:$O$2441,($B$4+T17*($B$5-1))/($B$3-1)),0)</f>
        <v/>
      </c>
      <c r="V17" s="16">
        <f>IF(Occurrence!K17&gt;0,_xlfn.PERCENTILE.INC(Occurrence!$I$2:$I$2441,($B$6+T17*($B$7-1))/($B$3-1)),0)</f>
        <v/>
      </c>
      <c r="W17" s="16">
        <f>IF(Occurrence!K17&gt;0,Occurrence!K17/V17,0)</f>
        <v/>
      </c>
      <c r="X17" s="9">
        <f>IF(Occurrence!K17&gt;0,U17*W17,0)</f>
        <v/>
      </c>
      <c r="Y17" s="24">
        <f>COUNTIF(Data!$X$2:$X$2441,"&lt;="&amp;Data!X17)/($B$3+1)</f>
        <v/>
      </c>
      <c r="Z17" s="16">
        <f>_xlfn.PERCENTILE.INC(Data!$U$2:$U$2441,Y17)</f>
        <v/>
      </c>
      <c r="AA17" s="16">
        <f>_xlfn.PERCENTILE.INC(Data!$V$2:$V$2441,Y17)</f>
        <v/>
      </c>
      <c r="AB17" s="16">
        <f>Data!X17-AA17</f>
        <v/>
      </c>
      <c r="AC17" s="9">
        <f>Z17+AB17</f>
        <v/>
      </c>
      <c r="AD17" s="24">
        <f>COUNTIF(Data!$Y$2:$Y$2441,"&lt;="&amp;Data!Y17)/($B$3+1)</f>
        <v/>
      </c>
      <c r="AE17" s="16">
        <f>_xlfn.PERCENTILE.INC(Data!$U$2:$U$2441,AD17)</f>
        <v/>
      </c>
      <c r="AF17" s="16">
        <f>_xlfn.PERCENTILE.INC(Data!$V$2:$V$2441,AD17)</f>
        <v/>
      </c>
      <c r="AG17" s="16">
        <f>Data!Y17-AF17</f>
        <v/>
      </c>
      <c r="AH17" s="9">
        <f>AE17+AG17</f>
        <v/>
      </c>
    </row>
    <row r="18">
      <c r="N18" s="14">
        <f>Data!A18</f>
        <v/>
      </c>
      <c r="O18" s="24">
        <f>IF(Occurrence!J18&gt;0,COUNTIFS(Occurrence!$J$2:$J$2441,"&gt;0",Occurrence!$J$2:$J$2441,"&lt;="&amp;Occurrence!J18)/($B$8+1),0)</f>
        <v/>
      </c>
      <c r="P18" s="16">
        <f>IF(Occurrence!J18&gt;0,_xlfn.PERCENTILE.INC(Data!$O$2:$O$2441,($B$4+O18*($B$5-1))/($B$3-1)),0)</f>
        <v/>
      </c>
      <c r="Q18" s="16">
        <f>IF(Occurrence!J18&gt;0,_xlfn.PERCENTILE.INC(Occurrence!$I$2:$I$2441,($B$6+O18*($B$7-1))/($B$3-1)),0)</f>
        <v/>
      </c>
      <c r="R18" s="16">
        <f>IF(Occurrence!J18&gt;0,Occurrence!J18/Q18,0)</f>
        <v/>
      </c>
      <c r="S18" s="9">
        <f>IF(Occurrence!J18&gt;0,P18*R18,0)</f>
        <v/>
      </c>
      <c r="T18" s="24">
        <f>IF(Occurrence!K18&gt;0,COUNTIFS(Occurrence!$K$2:$K$2441,"&gt;0",Occurrence!$K$2:$K$2441,"&lt;="&amp;Occurrence!K18)/($B$9+1),0)</f>
        <v/>
      </c>
      <c r="U18" s="16">
        <f>IF(Occurrence!K18&gt;0,_xlfn.PERCENTILE.INC(Data!$O$2:$O$2441,($B$4+T18*($B$5-1))/($B$3-1)),0)</f>
        <v/>
      </c>
      <c r="V18" s="16">
        <f>IF(Occurrence!K18&gt;0,_xlfn.PERCENTILE.INC(Occurrence!$I$2:$I$2441,($B$6+T18*($B$7-1))/($B$3-1)),0)</f>
        <v/>
      </c>
      <c r="W18" s="16">
        <f>IF(Occurrence!K18&gt;0,Occurrence!K18/V18,0)</f>
        <v/>
      </c>
      <c r="X18" s="9">
        <f>IF(Occurrence!K18&gt;0,U18*W18,0)</f>
        <v/>
      </c>
      <c r="Y18" s="24">
        <f>COUNTIF(Data!$X$2:$X$2441,"&lt;="&amp;Data!X18)/($B$3+1)</f>
        <v/>
      </c>
      <c r="Z18" s="16">
        <f>_xlfn.PERCENTILE.INC(Data!$U$2:$U$2441,Y18)</f>
        <v/>
      </c>
      <c r="AA18" s="16">
        <f>_xlfn.PERCENTILE.INC(Data!$V$2:$V$2441,Y18)</f>
        <v/>
      </c>
      <c r="AB18" s="16">
        <f>Data!X18-AA18</f>
        <v/>
      </c>
      <c r="AC18" s="9">
        <f>Z18+AB18</f>
        <v/>
      </c>
      <c r="AD18" s="24">
        <f>COUNTIF(Data!$Y$2:$Y$2441,"&lt;="&amp;Data!Y18)/($B$3+1)</f>
        <v/>
      </c>
      <c r="AE18" s="16">
        <f>_xlfn.PERCENTILE.INC(Data!$U$2:$U$2441,AD18)</f>
        <v/>
      </c>
      <c r="AF18" s="16">
        <f>_xlfn.PERCENTILE.INC(Data!$V$2:$V$2441,AD18)</f>
        <v/>
      </c>
      <c r="AG18" s="16">
        <f>Data!Y18-AF18</f>
        <v/>
      </c>
      <c r="AH18" s="9">
        <f>AE18+AG18</f>
        <v/>
      </c>
    </row>
    <row r="19">
      <c r="N19" s="14">
        <f>Data!A19</f>
        <v/>
      </c>
      <c r="O19" s="24">
        <f>IF(Occurrence!J19&gt;0,COUNTIFS(Occurrence!$J$2:$J$2441,"&gt;0",Occurrence!$J$2:$J$2441,"&lt;="&amp;Occurrence!J19)/($B$8+1),0)</f>
        <v/>
      </c>
      <c r="P19" s="16">
        <f>IF(Occurrence!J19&gt;0,_xlfn.PERCENTILE.INC(Data!$O$2:$O$2441,($B$4+O19*($B$5-1))/($B$3-1)),0)</f>
        <v/>
      </c>
      <c r="Q19" s="16">
        <f>IF(Occurrence!J19&gt;0,_xlfn.PERCENTILE.INC(Occurrence!$I$2:$I$2441,($B$6+O19*($B$7-1))/($B$3-1)),0)</f>
        <v/>
      </c>
      <c r="R19" s="16">
        <f>IF(Occurrence!J19&gt;0,Occurrence!J19/Q19,0)</f>
        <v/>
      </c>
      <c r="S19" s="9">
        <f>IF(Occurrence!J19&gt;0,P19*R19,0)</f>
        <v/>
      </c>
      <c r="T19" s="24">
        <f>IF(Occurrence!K19&gt;0,COUNTIFS(Occurrence!$K$2:$K$2441,"&gt;0",Occurrence!$K$2:$K$2441,"&lt;="&amp;Occurrence!K19)/($B$9+1),0)</f>
        <v/>
      </c>
      <c r="U19" s="16">
        <f>IF(Occurrence!K19&gt;0,_xlfn.PERCENTILE.INC(Data!$O$2:$O$2441,($B$4+T19*($B$5-1))/($B$3-1)),0)</f>
        <v/>
      </c>
      <c r="V19" s="16">
        <f>IF(Occurrence!K19&gt;0,_xlfn.PERCENTILE.INC(Occurrence!$I$2:$I$2441,($B$6+T19*($B$7-1))/($B$3-1)),0)</f>
        <v/>
      </c>
      <c r="W19" s="16">
        <f>IF(Occurrence!K19&gt;0,Occurrence!K19/V19,0)</f>
        <v/>
      </c>
      <c r="X19" s="9">
        <f>IF(Occurrence!K19&gt;0,U19*W19,0)</f>
        <v/>
      </c>
      <c r="Y19" s="24">
        <f>COUNTIF(Data!$X$2:$X$2441,"&lt;="&amp;Data!X19)/($B$3+1)</f>
        <v/>
      </c>
      <c r="Z19" s="16">
        <f>_xlfn.PERCENTILE.INC(Data!$U$2:$U$2441,Y19)</f>
        <v/>
      </c>
      <c r="AA19" s="16">
        <f>_xlfn.PERCENTILE.INC(Data!$V$2:$V$2441,Y19)</f>
        <v/>
      </c>
      <c r="AB19" s="16">
        <f>Data!X19-AA19</f>
        <v/>
      </c>
      <c r="AC19" s="9">
        <f>Z19+AB19</f>
        <v/>
      </c>
      <c r="AD19" s="24">
        <f>COUNTIF(Data!$Y$2:$Y$2441,"&lt;="&amp;Data!Y19)/($B$3+1)</f>
        <v/>
      </c>
      <c r="AE19" s="16">
        <f>_xlfn.PERCENTILE.INC(Data!$U$2:$U$2441,AD19)</f>
        <v/>
      </c>
      <c r="AF19" s="16">
        <f>_xlfn.PERCENTILE.INC(Data!$V$2:$V$2441,AD19)</f>
        <v/>
      </c>
      <c r="AG19" s="16">
        <f>Data!Y19-AF19</f>
        <v/>
      </c>
      <c r="AH19" s="9">
        <f>AE19+AG19</f>
        <v/>
      </c>
    </row>
    <row r="20">
      <c r="A20" s="4" t="inlineStr">
        <is>
          <t>Temperature quantiles (change = fut - baseline, degC)</t>
        </is>
      </c>
      <c r="N20" s="14">
        <f>Data!A20</f>
        <v/>
      </c>
      <c r="O20" s="24">
        <f>IF(Occurrence!J20&gt;0,COUNTIFS(Occurrence!$J$2:$J$2441,"&gt;0",Occurrence!$J$2:$J$2441,"&lt;="&amp;Occurrence!J20)/($B$8+1),0)</f>
        <v/>
      </c>
      <c r="P20" s="16">
        <f>IF(Occurrence!J20&gt;0,_xlfn.PERCENTILE.INC(Data!$O$2:$O$2441,($B$4+O20*($B$5-1))/($B$3-1)),0)</f>
        <v/>
      </c>
      <c r="Q20" s="16">
        <f>IF(Occurrence!J20&gt;0,_xlfn.PERCENTILE.INC(Occurrence!$I$2:$I$2441,($B$6+O20*($B$7-1))/($B$3-1)),0)</f>
        <v/>
      </c>
      <c r="R20" s="16">
        <f>IF(Occurrence!J20&gt;0,Occurrence!J20/Q20,0)</f>
        <v/>
      </c>
      <c r="S20" s="9">
        <f>IF(Occurrence!J20&gt;0,P20*R20,0)</f>
        <v/>
      </c>
      <c r="T20" s="24">
        <f>IF(Occurrence!K20&gt;0,COUNTIFS(Occurrence!$K$2:$K$2441,"&gt;0",Occurrence!$K$2:$K$2441,"&lt;="&amp;Occurrence!K20)/($B$9+1),0)</f>
        <v/>
      </c>
      <c r="U20" s="16">
        <f>IF(Occurrence!K20&gt;0,_xlfn.PERCENTILE.INC(Data!$O$2:$O$2441,($B$4+T20*($B$5-1))/($B$3-1)),0)</f>
        <v/>
      </c>
      <c r="V20" s="16">
        <f>IF(Occurrence!K20&gt;0,_xlfn.PERCENTILE.INC(Occurrence!$I$2:$I$2441,($B$6+T20*($B$7-1))/($B$3-1)),0)</f>
        <v/>
      </c>
      <c r="W20" s="16">
        <f>IF(Occurrence!K20&gt;0,Occurrence!K20/V20,0)</f>
        <v/>
      </c>
      <c r="X20" s="9">
        <f>IF(Occurrence!K20&gt;0,U20*W20,0)</f>
        <v/>
      </c>
      <c r="Y20" s="24">
        <f>COUNTIF(Data!$X$2:$X$2441,"&lt;="&amp;Data!X20)/($B$3+1)</f>
        <v/>
      </c>
      <c r="Z20" s="16">
        <f>_xlfn.PERCENTILE.INC(Data!$U$2:$U$2441,Y20)</f>
        <v/>
      </c>
      <c r="AA20" s="16">
        <f>_xlfn.PERCENTILE.INC(Data!$V$2:$V$2441,Y20)</f>
        <v/>
      </c>
      <c r="AB20" s="16">
        <f>Data!X20-AA20</f>
        <v/>
      </c>
      <c r="AC20" s="9">
        <f>Z20+AB20</f>
        <v/>
      </c>
      <c r="AD20" s="24">
        <f>COUNTIF(Data!$Y$2:$Y$2441,"&lt;="&amp;Data!Y20)/($B$3+1)</f>
        <v/>
      </c>
      <c r="AE20" s="16">
        <f>_xlfn.PERCENTILE.INC(Data!$U$2:$U$2441,AD20)</f>
        <v/>
      </c>
      <c r="AF20" s="16">
        <f>_xlfn.PERCENTILE.INC(Data!$V$2:$V$2441,AD20)</f>
        <v/>
      </c>
      <c r="AG20" s="16">
        <f>Data!Y20-AF20</f>
        <v/>
      </c>
      <c r="AH20" s="9">
        <f>AE20+AG20</f>
        <v/>
      </c>
    </row>
    <row r="21" ht="45" customHeight="1">
      <c r="A21" s="6" t="inlineStr">
        <is>
          <t>probability p</t>
        </is>
      </c>
      <c r="B21" s="6" t="inlineStr">
        <is>
          <t>model cal Q</t>
        </is>
      </c>
      <c r="C21" s="6" t="inlineStr">
        <is>
          <t>model fut Q</t>
        </is>
      </c>
      <c r="D21" s="6" t="inlineStr">
        <is>
          <t>model change</t>
        </is>
      </c>
      <c r="E21" s="6" t="inlineStr">
        <is>
          <t>QM empirical fut Q</t>
        </is>
      </c>
      <c r="F21" s="6" t="inlineStr">
        <is>
          <t>QM change (minus obs Q)</t>
        </is>
      </c>
      <c r="G21" s="6" t="inlineStr">
        <is>
          <t>QDM fut Q</t>
        </is>
      </c>
      <c r="H21" s="6" t="inlineStr">
        <is>
          <t>QDM change (minus obs Q)</t>
        </is>
      </c>
      <c r="I21" s="6" t="inlineStr">
        <is>
          <t>obs cal Q</t>
        </is>
      </c>
      <c r="J21" s="6" t="inlineStr">
        <is>
          <t>truth fut Q</t>
        </is>
      </c>
      <c r="K21" s="6" t="inlineStr">
        <is>
          <t>truth change</t>
        </is>
      </c>
      <c r="N21" s="14">
        <f>Data!A21</f>
        <v/>
      </c>
      <c r="O21" s="24">
        <f>IF(Occurrence!J21&gt;0,COUNTIFS(Occurrence!$J$2:$J$2441,"&gt;0",Occurrence!$J$2:$J$2441,"&lt;="&amp;Occurrence!J21)/($B$8+1),0)</f>
        <v/>
      </c>
      <c r="P21" s="16">
        <f>IF(Occurrence!J21&gt;0,_xlfn.PERCENTILE.INC(Data!$O$2:$O$2441,($B$4+O21*($B$5-1))/($B$3-1)),0)</f>
        <v/>
      </c>
      <c r="Q21" s="16">
        <f>IF(Occurrence!J21&gt;0,_xlfn.PERCENTILE.INC(Occurrence!$I$2:$I$2441,($B$6+O21*($B$7-1))/($B$3-1)),0)</f>
        <v/>
      </c>
      <c r="R21" s="16">
        <f>IF(Occurrence!J21&gt;0,Occurrence!J21/Q21,0)</f>
        <v/>
      </c>
      <c r="S21" s="9">
        <f>IF(Occurrence!J21&gt;0,P21*R21,0)</f>
        <v/>
      </c>
      <c r="T21" s="24">
        <f>IF(Occurrence!K21&gt;0,COUNTIFS(Occurrence!$K$2:$K$2441,"&gt;0",Occurrence!$K$2:$K$2441,"&lt;="&amp;Occurrence!K21)/($B$9+1),0)</f>
        <v/>
      </c>
      <c r="U21" s="16">
        <f>IF(Occurrence!K21&gt;0,_xlfn.PERCENTILE.INC(Data!$O$2:$O$2441,($B$4+T21*($B$5-1))/($B$3-1)),0)</f>
        <v/>
      </c>
      <c r="V21" s="16">
        <f>IF(Occurrence!K21&gt;0,_xlfn.PERCENTILE.INC(Occurrence!$I$2:$I$2441,($B$6+T21*($B$7-1))/($B$3-1)),0)</f>
        <v/>
      </c>
      <c r="W21" s="16">
        <f>IF(Occurrence!K21&gt;0,Occurrence!K21/V21,0)</f>
        <v/>
      </c>
      <c r="X21" s="9">
        <f>IF(Occurrence!K21&gt;0,U21*W21,0)</f>
        <v/>
      </c>
      <c r="Y21" s="24">
        <f>COUNTIF(Data!$X$2:$X$2441,"&lt;="&amp;Data!X21)/($B$3+1)</f>
        <v/>
      </c>
      <c r="Z21" s="16">
        <f>_xlfn.PERCENTILE.INC(Data!$U$2:$U$2441,Y21)</f>
        <v/>
      </c>
      <c r="AA21" s="16">
        <f>_xlfn.PERCENTILE.INC(Data!$V$2:$V$2441,Y21)</f>
        <v/>
      </c>
      <c r="AB21" s="16">
        <f>Data!X21-AA21</f>
        <v/>
      </c>
      <c r="AC21" s="9">
        <f>Z21+AB21</f>
        <v/>
      </c>
      <c r="AD21" s="24">
        <f>COUNTIF(Data!$Y$2:$Y$2441,"&lt;="&amp;Data!Y21)/($B$3+1)</f>
        <v/>
      </c>
      <c r="AE21" s="16">
        <f>_xlfn.PERCENTILE.INC(Data!$U$2:$U$2441,AD21)</f>
        <v/>
      </c>
      <c r="AF21" s="16">
        <f>_xlfn.PERCENTILE.INC(Data!$V$2:$V$2441,AD21)</f>
        <v/>
      </c>
      <c r="AG21" s="16">
        <f>Data!Y21-AF21</f>
        <v/>
      </c>
      <c r="AH21" s="9">
        <f>AE21+AG21</f>
        <v/>
      </c>
    </row>
    <row r="22">
      <c r="A22" s="18" t="n">
        <v>0.1</v>
      </c>
      <c r="B22" s="9">
        <f>_xlfn.PERCENTILE.INC(Data!$V$2:$V$2441,A22)</f>
        <v/>
      </c>
      <c r="C22" s="9">
        <f>_xlfn.PERCENTILE.INC(Data!$Y$2:$Y$2441,A22)</f>
        <v/>
      </c>
      <c r="D22" s="17">
        <f>C22-B22</f>
        <v/>
      </c>
      <c r="E22" s="9">
        <f>_xlfn.PERCENTILE.INC(QM_empirical!$S$2:$S$2441,A22)</f>
        <v/>
      </c>
      <c r="F22" s="17">
        <f>E22-I22</f>
        <v/>
      </c>
      <c r="G22" s="9">
        <f>_xlfn.PERCENTILE.INC(QDM!$AH$2:$AH$2441,A22)</f>
        <v/>
      </c>
      <c r="H22" s="17">
        <f>G22-I22</f>
        <v/>
      </c>
      <c r="I22" s="9">
        <f>_xlfn.PERCENTILE.INC(Data!$U$2:$U$2441,A22)</f>
        <v/>
      </c>
      <c r="J22" s="9">
        <f>_xlfn.PERCENTILE.INC(Data!$Z$2:$Z$2441,A22)</f>
        <v/>
      </c>
      <c r="K22" s="17">
        <f>J22-I22</f>
        <v/>
      </c>
      <c r="N22" s="14">
        <f>Data!A22</f>
        <v/>
      </c>
      <c r="O22" s="24">
        <f>IF(Occurrence!J22&gt;0,COUNTIFS(Occurrence!$J$2:$J$2441,"&gt;0",Occurrence!$J$2:$J$2441,"&lt;="&amp;Occurrence!J22)/($B$8+1),0)</f>
        <v/>
      </c>
      <c r="P22" s="16">
        <f>IF(Occurrence!J22&gt;0,_xlfn.PERCENTILE.INC(Data!$O$2:$O$2441,($B$4+O22*($B$5-1))/($B$3-1)),0)</f>
        <v/>
      </c>
      <c r="Q22" s="16">
        <f>IF(Occurrence!J22&gt;0,_xlfn.PERCENTILE.INC(Occurrence!$I$2:$I$2441,($B$6+O22*($B$7-1))/($B$3-1)),0)</f>
        <v/>
      </c>
      <c r="R22" s="16">
        <f>IF(Occurrence!J22&gt;0,Occurrence!J22/Q22,0)</f>
        <v/>
      </c>
      <c r="S22" s="9">
        <f>IF(Occurrence!J22&gt;0,P22*R22,0)</f>
        <v/>
      </c>
      <c r="T22" s="24">
        <f>IF(Occurrence!K22&gt;0,COUNTIFS(Occurrence!$K$2:$K$2441,"&gt;0",Occurrence!$K$2:$K$2441,"&lt;="&amp;Occurrence!K22)/($B$9+1),0)</f>
        <v/>
      </c>
      <c r="U22" s="16">
        <f>IF(Occurrence!K22&gt;0,_xlfn.PERCENTILE.INC(Data!$O$2:$O$2441,($B$4+T22*($B$5-1))/($B$3-1)),0)</f>
        <v/>
      </c>
      <c r="V22" s="16">
        <f>IF(Occurrence!K22&gt;0,_xlfn.PERCENTILE.INC(Occurrence!$I$2:$I$2441,($B$6+T22*($B$7-1))/($B$3-1)),0)</f>
        <v/>
      </c>
      <c r="W22" s="16">
        <f>IF(Occurrence!K22&gt;0,Occurrence!K22/V22,0)</f>
        <v/>
      </c>
      <c r="X22" s="9">
        <f>IF(Occurrence!K22&gt;0,U22*W22,0)</f>
        <v/>
      </c>
      <c r="Y22" s="24">
        <f>COUNTIF(Data!$X$2:$X$2441,"&lt;="&amp;Data!X22)/($B$3+1)</f>
        <v/>
      </c>
      <c r="Z22" s="16">
        <f>_xlfn.PERCENTILE.INC(Data!$U$2:$U$2441,Y22)</f>
        <v/>
      </c>
      <c r="AA22" s="16">
        <f>_xlfn.PERCENTILE.INC(Data!$V$2:$V$2441,Y22)</f>
        <v/>
      </c>
      <c r="AB22" s="16">
        <f>Data!X22-AA22</f>
        <v/>
      </c>
      <c r="AC22" s="9">
        <f>Z22+AB22</f>
        <v/>
      </c>
      <c r="AD22" s="24">
        <f>COUNTIF(Data!$Y$2:$Y$2441,"&lt;="&amp;Data!Y22)/($B$3+1)</f>
        <v/>
      </c>
      <c r="AE22" s="16">
        <f>_xlfn.PERCENTILE.INC(Data!$U$2:$U$2441,AD22)</f>
        <v/>
      </c>
      <c r="AF22" s="16">
        <f>_xlfn.PERCENTILE.INC(Data!$V$2:$V$2441,AD22)</f>
        <v/>
      </c>
      <c r="AG22" s="16">
        <f>Data!Y22-AF22</f>
        <v/>
      </c>
      <c r="AH22" s="9">
        <f>AE22+AG22</f>
        <v/>
      </c>
    </row>
    <row r="23">
      <c r="A23" s="18" t="n">
        <v>0.5</v>
      </c>
      <c r="B23" s="9">
        <f>_xlfn.PERCENTILE.INC(Data!$V$2:$V$2441,A23)</f>
        <v/>
      </c>
      <c r="C23" s="9">
        <f>_xlfn.PERCENTILE.INC(Data!$Y$2:$Y$2441,A23)</f>
        <v/>
      </c>
      <c r="D23" s="17">
        <f>C23-B23</f>
        <v/>
      </c>
      <c r="E23" s="9">
        <f>_xlfn.PERCENTILE.INC(QM_empirical!$S$2:$S$2441,A23)</f>
        <v/>
      </c>
      <c r="F23" s="17">
        <f>E23-I23</f>
        <v/>
      </c>
      <c r="G23" s="9">
        <f>_xlfn.PERCENTILE.INC(QDM!$AH$2:$AH$2441,A23)</f>
        <v/>
      </c>
      <c r="H23" s="17">
        <f>G23-I23</f>
        <v/>
      </c>
      <c r="I23" s="9">
        <f>_xlfn.PERCENTILE.INC(Data!$U$2:$U$2441,A23)</f>
        <v/>
      </c>
      <c r="J23" s="9">
        <f>_xlfn.PERCENTILE.INC(Data!$Z$2:$Z$2441,A23)</f>
        <v/>
      </c>
      <c r="K23" s="17">
        <f>J23-I23</f>
        <v/>
      </c>
      <c r="N23" s="14">
        <f>Data!A23</f>
        <v/>
      </c>
      <c r="O23" s="24">
        <f>IF(Occurrence!J23&gt;0,COUNTIFS(Occurrence!$J$2:$J$2441,"&gt;0",Occurrence!$J$2:$J$2441,"&lt;="&amp;Occurrence!J23)/($B$8+1),0)</f>
        <v/>
      </c>
      <c r="P23" s="16">
        <f>IF(Occurrence!J23&gt;0,_xlfn.PERCENTILE.INC(Data!$O$2:$O$2441,($B$4+O23*($B$5-1))/($B$3-1)),0)</f>
        <v/>
      </c>
      <c r="Q23" s="16">
        <f>IF(Occurrence!J23&gt;0,_xlfn.PERCENTILE.INC(Occurrence!$I$2:$I$2441,($B$6+O23*($B$7-1))/($B$3-1)),0)</f>
        <v/>
      </c>
      <c r="R23" s="16">
        <f>IF(Occurrence!J23&gt;0,Occurrence!J23/Q23,0)</f>
        <v/>
      </c>
      <c r="S23" s="9">
        <f>IF(Occurrence!J23&gt;0,P23*R23,0)</f>
        <v/>
      </c>
      <c r="T23" s="24">
        <f>IF(Occurrence!K23&gt;0,COUNTIFS(Occurrence!$K$2:$K$2441,"&gt;0",Occurrence!$K$2:$K$2441,"&lt;="&amp;Occurrence!K23)/($B$9+1),0)</f>
        <v/>
      </c>
      <c r="U23" s="16">
        <f>IF(Occurrence!K23&gt;0,_xlfn.PERCENTILE.INC(Data!$O$2:$O$2441,($B$4+T23*($B$5-1))/($B$3-1)),0)</f>
        <v/>
      </c>
      <c r="V23" s="16">
        <f>IF(Occurrence!K23&gt;0,_xlfn.PERCENTILE.INC(Occurrence!$I$2:$I$2441,($B$6+T23*($B$7-1))/($B$3-1)),0)</f>
        <v/>
      </c>
      <c r="W23" s="16">
        <f>IF(Occurrence!K23&gt;0,Occurrence!K23/V23,0)</f>
        <v/>
      </c>
      <c r="X23" s="9">
        <f>IF(Occurrence!K23&gt;0,U23*W23,0)</f>
        <v/>
      </c>
      <c r="Y23" s="24">
        <f>COUNTIF(Data!$X$2:$X$2441,"&lt;="&amp;Data!X23)/($B$3+1)</f>
        <v/>
      </c>
      <c r="Z23" s="16">
        <f>_xlfn.PERCENTILE.INC(Data!$U$2:$U$2441,Y23)</f>
        <v/>
      </c>
      <c r="AA23" s="16">
        <f>_xlfn.PERCENTILE.INC(Data!$V$2:$V$2441,Y23)</f>
        <v/>
      </c>
      <c r="AB23" s="16">
        <f>Data!X23-AA23</f>
        <v/>
      </c>
      <c r="AC23" s="9">
        <f>Z23+AB23</f>
        <v/>
      </c>
      <c r="AD23" s="24">
        <f>COUNTIF(Data!$Y$2:$Y$2441,"&lt;="&amp;Data!Y23)/($B$3+1)</f>
        <v/>
      </c>
      <c r="AE23" s="16">
        <f>_xlfn.PERCENTILE.INC(Data!$U$2:$U$2441,AD23)</f>
        <v/>
      </c>
      <c r="AF23" s="16">
        <f>_xlfn.PERCENTILE.INC(Data!$V$2:$V$2441,AD23)</f>
        <v/>
      </c>
      <c r="AG23" s="16">
        <f>Data!Y23-AF23</f>
        <v/>
      </c>
      <c r="AH23" s="9">
        <f>AE23+AG23</f>
        <v/>
      </c>
    </row>
    <row r="24">
      <c r="A24" s="18" t="n">
        <v>0.9</v>
      </c>
      <c r="B24" s="9">
        <f>_xlfn.PERCENTILE.INC(Data!$V$2:$V$2441,A24)</f>
        <v/>
      </c>
      <c r="C24" s="9">
        <f>_xlfn.PERCENTILE.INC(Data!$Y$2:$Y$2441,A24)</f>
        <v/>
      </c>
      <c r="D24" s="17">
        <f>C24-B24</f>
        <v/>
      </c>
      <c r="E24" s="9">
        <f>_xlfn.PERCENTILE.INC(QM_empirical!$S$2:$S$2441,A24)</f>
        <v/>
      </c>
      <c r="F24" s="17">
        <f>E24-I24</f>
        <v/>
      </c>
      <c r="G24" s="9">
        <f>_xlfn.PERCENTILE.INC(QDM!$AH$2:$AH$2441,A24)</f>
        <v/>
      </c>
      <c r="H24" s="17">
        <f>G24-I24</f>
        <v/>
      </c>
      <c r="I24" s="9">
        <f>_xlfn.PERCENTILE.INC(Data!$U$2:$U$2441,A24)</f>
        <v/>
      </c>
      <c r="J24" s="9">
        <f>_xlfn.PERCENTILE.INC(Data!$Z$2:$Z$2441,A24)</f>
        <v/>
      </c>
      <c r="K24" s="17">
        <f>J24-I24</f>
        <v/>
      </c>
      <c r="N24" s="14">
        <f>Data!A24</f>
        <v/>
      </c>
      <c r="O24" s="24">
        <f>IF(Occurrence!J24&gt;0,COUNTIFS(Occurrence!$J$2:$J$2441,"&gt;0",Occurrence!$J$2:$J$2441,"&lt;="&amp;Occurrence!J24)/($B$8+1),0)</f>
        <v/>
      </c>
      <c r="P24" s="16">
        <f>IF(Occurrence!J24&gt;0,_xlfn.PERCENTILE.INC(Data!$O$2:$O$2441,($B$4+O24*($B$5-1))/($B$3-1)),0)</f>
        <v/>
      </c>
      <c r="Q24" s="16">
        <f>IF(Occurrence!J24&gt;0,_xlfn.PERCENTILE.INC(Occurrence!$I$2:$I$2441,($B$6+O24*($B$7-1))/($B$3-1)),0)</f>
        <v/>
      </c>
      <c r="R24" s="16">
        <f>IF(Occurrence!J24&gt;0,Occurrence!J24/Q24,0)</f>
        <v/>
      </c>
      <c r="S24" s="9">
        <f>IF(Occurrence!J24&gt;0,P24*R24,0)</f>
        <v/>
      </c>
      <c r="T24" s="24">
        <f>IF(Occurrence!K24&gt;0,COUNTIFS(Occurrence!$K$2:$K$2441,"&gt;0",Occurrence!$K$2:$K$2441,"&lt;="&amp;Occurrence!K24)/($B$9+1),0)</f>
        <v/>
      </c>
      <c r="U24" s="16">
        <f>IF(Occurrence!K24&gt;0,_xlfn.PERCENTILE.INC(Data!$O$2:$O$2441,($B$4+T24*($B$5-1))/($B$3-1)),0)</f>
        <v/>
      </c>
      <c r="V24" s="16">
        <f>IF(Occurrence!K24&gt;0,_xlfn.PERCENTILE.INC(Occurrence!$I$2:$I$2441,($B$6+T24*($B$7-1))/($B$3-1)),0)</f>
        <v/>
      </c>
      <c r="W24" s="16">
        <f>IF(Occurrence!K24&gt;0,Occurrence!K24/V24,0)</f>
        <v/>
      </c>
      <c r="X24" s="9">
        <f>IF(Occurrence!K24&gt;0,U24*W24,0)</f>
        <v/>
      </c>
      <c r="Y24" s="24">
        <f>COUNTIF(Data!$X$2:$X$2441,"&lt;="&amp;Data!X24)/($B$3+1)</f>
        <v/>
      </c>
      <c r="Z24" s="16">
        <f>_xlfn.PERCENTILE.INC(Data!$U$2:$U$2441,Y24)</f>
        <v/>
      </c>
      <c r="AA24" s="16">
        <f>_xlfn.PERCENTILE.INC(Data!$V$2:$V$2441,Y24)</f>
        <v/>
      </c>
      <c r="AB24" s="16">
        <f>Data!X24-AA24</f>
        <v/>
      </c>
      <c r="AC24" s="9">
        <f>Z24+AB24</f>
        <v/>
      </c>
      <c r="AD24" s="24">
        <f>COUNTIF(Data!$Y$2:$Y$2441,"&lt;="&amp;Data!Y24)/($B$3+1)</f>
        <v/>
      </c>
      <c r="AE24" s="16">
        <f>_xlfn.PERCENTILE.INC(Data!$U$2:$U$2441,AD24)</f>
        <v/>
      </c>
      <c r="AF24" s="16">
        <f>_xlfn.PERCENTILE.INC(Data!$V$2:$V$2441,AD24)</f>
        <v/>
      </c>
      <c r="AG24" s="16">
        <f>Data!Y24-AF24</f>
        <v/>
      </c>
      <c r="AH24" s="9">
        <f>AE24+AG24</f>
        <v/>
      </c>
    </row>
    <row r="25">
      <c r="A25" s="18" t="n">
        <v>0.95</v>
      </c>
      <c r="B25" s="9">
        <f>_xlfn.PERCENTILE.INC(Data!$V$2:$V$2441,A25)</f>
        <v/>
      </c>
      <c r="C25" s="9">
        <f>_xlfn.PERCENTILE.INC(Data!$Y$2:$Y$2441,A25)</f>
        <v/>
      </c>
      <c r="D25" s="17">
        <f>C25-B25</f>
        <v/>
      </c>
      <c r="E25" s="9">
        <f>_xlfn.PERCENTILE.INC(QM_empirical!$S$2:$S$2441,A25)</f>
        <v/>
      </c>
      <c r="F25" s="17">
        <f>E25-I25</f>
        <v/>
      </c>
      <c r="G25" s="9">
        <f>_xlfn.PERCENTILE.INC(QDM!$AH$2:$AH$2441,A25)</f>
        <v/>
      </c>
      <c r="H25" s="17">
        <f>G25-I25</f>
        <v/>
      </c>
      <c r="I25" s="9">
        <f>_xlfn.PERCENTILE.INC(Data!$U$2:$U$2441,A25)</f>
        <v/>
      </c>
      <c r="J25" s="9">
        <f>_xlfn.PERCENTILE.INC(Data!$Z$2:$Z$2441,A25)</f>
        <v/>
      </c>
      <c r="K25" s="17">
        <f>J25-I25</f>
        <v/>
      </c>
      <c r="N25" s="14">
        <f>Data!A25</f>
        <v/>
      </c>
      <c r="O25" s="24">
        <f>IF(Occurrence!J25&gt;0,COUNTIFS(Occurrence!$J$2:$J$2441,"&gt;0",Occurrence!$J$2:$J$2441,"&lt;="&amp;Occurrence!J25)/($B$8+1),0)</f>
        <v/>
      </c>
      <c r="P25" s="16">
        <f>IF(Occurrence!J25&gt;0,_xlfn.PERCENTILE.INC(Data!$O$2:$O$2441,($B$4+O25*($B$5-1))/($B$3-1)),0)</f>
        <v/>
      </c>
      <c r="Q25" s="16">
        <f>IF(Occurrence!J25&gt;0,_xlfn.PERCENTILE.INC(Occurrence!$I$2:$I$2441,($B$6+O25*($B$7-1))/($B$3-1)),0)</f>
        <v/>
      </c>
      <c r="R25" s="16">
        <f>IF(Occurrence!J25&gt;0,Occurrence!J25/Q25,0)</f>
        <v/>
      </c>
      <c r="S25" s="9">
        <f>IF(Occurrence!J25&gt;0,P25*R25,0)</f>
        <v/>
      </c>
      <c r="T25" s="24">
        <f>IF(Occurrence!K25&gt;0,COUNTIFS(Occurrence!$K$2:$K$2441,"&gt;0",Occurrence!$K$2:$K$2441,"&lt;="&amp;Occurrence!K25)/($B$9+1),0)</f>
        <v/>
      </c>
      <c r="U25" s="16">
        <f>IF(Occurrence!K25&gt;0,_xlfn.PERCENTILE.INC(Data!$O$2:$O$2441,($B$4+T25*($B$5-1))/($B$3-1)),0)</f>
        <v/>
      </c>
      <c r="V25" s="16">
        <f>IF(Occurrence!K25&gt;0,_xlfn.PERCENTILE.INC(Occurrence!$I$2:$I$2441,($B$6+T25*($B$7-1))/($B$3-1)),0)</f>
        <v/>
      </c>
      <c r="W25" s="16">
        <f>IF(Occurrence!K25&gt;0,Occurrence!K25/V25,0)</f>
        <v/>
      </c>
      <c r="X25" s="9">
        <f>IF(Occurrence!K25&gt;0,U25*W25,0)</f>
        <v/>
      </c>
      <c r="Y25" s="24">
        <f>COUNTIF(Data!$X$2:$X$2441,"&lt;="&amp;Data!X25)/($B$3+1)</f>
        <v/>
      </c>
      <c r="Z25" s="16">
        <f>_xlfn.PERCENTILE.INC(Data!$U$2:$U$2441,Y25)</f>
        <v/>
      </c>
      <c r="AA25" s="16">
        <f>_xlfn.PERCENTILE.INC(Data!$V$2:$V$2441,Y25)</f>
        <v/>
      </c>
      <c r="AB25" s="16">
        <f>Data!X25-AA25</f>
        <v/>
      </c>
      <c r="AC25" s="9">
        <f>Z25+AB25</f>
        <v/>
      </c>
      <c r="AD25" s="24">
        <f>COUNTIF(Data!$Y$2:$Y$2441,"&lt;="&amp;Data!Y25)/($B$3+1)</f>
        <v/>
      </c>
      <c r="AE25" s="16">
        <f>_xlfn.PERCENTILE.INC(Data!$U$2:$U$2441,AD25)</f>
        <v/>
      </c>
      <c r="AF25" s="16">
        <f>_xlfn.PERCENTILE.INC(Data!$V$2:$V$2441,AD25)</f>
        <v/>
      </c>
      <c r="AG25" s="16">
        <f>Data!Y25-AF25</f>
        <v/>
      </c>
      <c r="AH25" s="9">
        <f>AE25+AG25</f>
        <v/>
      </c>
    </row>
    <row r="26">
      <c r="A26" s="18" t="n">
        <v>0.99</v>
      </c>
      <c r="B26" s="9">
        <f>_xlfn.PERCENTILE.INC(Data!$V$2:$V$2441,A26)</f>
        <v/>
      </c>
      <c r="C26" s="9">
        <f>_xlfn.PERCENTILE.INC(Data!$Y$2:$Y$2441,A26)</f>
        <v/>
      </c>
      <c r="D26" s="17">
        <f>C26-B26</f>
        <v/>
      </c>
      <c r="E26" s="9">
        <f>_xlfn.PERCENTILE.INC(QM_empirical!$S$2:$S$2441,A26)</f>
        <v/>
      </c>
      <c r="F26" s="17">
        <f>E26-I26</f>
        <v/>
      </c>
      <c r="G26" s="9">
        <f>_xlfn.PERCENTILE.INC(QDM!$AH$2:$AH$2441,A26)</f>
        <v/>
      </c>
      <c r="H26" s="17">
        <f>G26-I26</f>
        <v/>
      </c>
      <c r="I26" s="9">
        <f>_xlfn.PERCENTILE.INC(Data!$U$2:$U$2441,A26)</f>
        <v/>
      </c>
      <c r="J26" s="9">
        <f>_xlfn.PERCENTILE.INC(Data!$Z$2:$Z$2441,A26)</f>
        <v/>
      </c>
      <c r="K26" s="17">
        <f>J26-I26</f>
        <v/>
      </c>
      <c r="N26" s="14">
        <f>Data!A26</f>
        <v/>
      </c>
      <c r="O26" s="24">
        <f>IF(Occurrence!J26&gt;0,COUNTIFS(Occurrence!$J$2:$J$2441,"&gt;0",Occurrence!$J$2:$J$2441,"&lt;="&amp;Occurrence!J26)/($B$8+1),0)</f>
        <v/>
      </c>
      <c r="P26" s="16">
        <f>IF(Occurrence!J26&gt;0,_xlfn.PERCENTILE.INC(Data!$O$2:$O$2441,($B$4+O26*($B$5-1))/($B$3-1)),0)</f>
        <v/>
      </c>
      <c r="Q26" s="16">
        <f>IF(Occurrence!J26&gt;0,_xlfn.PERCENTILE.INC(Occurrence!$I$2:$I$2441,($B$6+O26*($B$7-1))/($B$3-1)),0)</f>
        <v/>
      </c>
      <c r="R26" s="16">
        <f>IF(Occurrence!J26&gt;0,Occurrence!J26/Q26,0)</f>
        <v/>
      </c>
      <c r="S26" s="9">
        <f>IF(Occurrence!J26&gt;0,P26*R26,0)</f>
        <v/>
      </c>
      <c r="T26" s="24">
        <f>IF(Occurrence!K26&gt;0,COUNTIFS(Occurrence!$K$2:$K$2441,"&gt;0",Occurrence!$K$2:$K$2441,"&lt;="&amp;Occurrence!K26)/($B$9+1),0)</f>
        <v/>
      </c>
      <c r="U26" s="16">
        <f>IF(Occurrence!K26&gt;0,_xlfn.PERCENTILE.INC(Data!$O$2:$O$2441,($B$4+T26*($B$5-1))/($B$3-1)),0)</f>
        <v/>
      </c>
      <c r="V26" s="16">
        <f>IF(Occurrence!K26&gt;0,_xlfn.PERCENTILE.INC(Occurrence!$I$2:$I$2441,($B$6+T26*($B$7-1))/($B$3-1)),0)</f>
        <v/>
      </c>
      <c r="W26" s="16">
        <f>IF(Occurrence!K26&gt;0,Occurrence!K26/V26,0)</f>
        <v/>
      </c>
      <c r="X26" s="9">
        <f>IF(Occurrence!K26&gt;0,U26*W26,0)</f>
        <v/>
      </c>
      <c r="Y26" s="24">
        <f>COUNTIF(Data!$X$2:$X$2441,"&lt;="&amp;Data!X26)/($B$3+1)</f>
        <v/>
      </c>
      <c r="Z26" s="16">
        <f>_xlfn.PERCENTILE.INC(Data!$U$2:$U$2441,Y26)</f>
        <v/>
      </c>
      <c r="AA26" s="16">
        <f>_xlfn.PERCENTILE.INC(Data!$V$2:$V$2441,Y26)</f>
        <v/>
      </c>
      <c r="AB26" s="16">
        <f>Data!X26-AA26</f>
        <v/>
      </c>
      <c r="AC26" s="9">
        <f>Z26+AB26</f>
        <v/>
      </c>
      <c r="AD26" s="24">
        <f>COUNTIF(Data!$Y$2:$Y$2441,"&lt;="&amp;Data!Y26)/($B$3+1)</f>
        <v/>
      </c>
      <c r="AE26" s="16">
        <f>_xlfn.PERCENTILE.INC(Data!$U$2:$U$2441,AD26)</f>
        <v/>
      </c>
      <c r="AF26" s="16">
        <f>_xlfn.PERCENTILE.INC(Data!$V$2:$V$2441,AD26)</f>
        <v/>
      </c>
      <c r="AG26" s="16">
        <f>Data!Y26-AF26</f>
        <v/>
      </c>
      <c r="AH26" s="9">
        <f>AE26+AG26</f>
        <v/>
      </c>
    </row>
    <row r="27">
      <c r="N27" s="14">
        <f>Data!A27</f>
        <v/>
      </c>
      <c r="O27" s="24">
        <f>IF(Occurrence!J27&gt;0,COUNTIFS(Occurrence!$J$2:$J$2441,"&gt;0",Occurrence!$J$2:$J$2441,"&lt;="&amp;Occurrence!J27)/($B$8+1),0)</f>
        <v/>
      </c>
      <c r="P27" s="16">
        <f>IF(Occurrence!J27&gt;0,_xlfn.PERCENTILE.INC(Data!$O$2:$O$2441,($B$4+O27*($B$5-1))/($B$3-1)),0)</f>
        <v/>
      </c>
      <c r="Q27" s="16">
        <f>IF(Occurrence!J27&gt;0,_xlfn.PERCENTILE.INC(Occurrence!$I$2:$I$2441,($B$6+O27*($B$7-1))/($B$3-1)),0)</f>
        <v/>
      </c>
      <c r="R27" s="16">
        <f>IF(Occurrence!J27&gt;0,Occurrence!J27/Q27,0)</f>
        <v/>
      </c>
      <c r="S27" s="9">
        <f>IF(Occurrence!J27&gt;0,P27*R27,0)</f>
        <v/>
      </c>
      <c r="T27" s="24">
        <f>IF(Occurrence!K27&gt;0,COUNTIFS(Occurrence!$K$2:$K$2441,"&gt;0",Occurrence!$K$2:$K$2441,"&lt;="&amp;Occurrence!K27)/($B$9+1),0)</f>
        <v/>
      </c>
      <c r="U27" s="16">
        <f>IF(Occurrence!K27&gt;0,_xlfn.PERCENTILE.INC(Data!$O$2:$O$2441,($B$4+T27*($B$5-1))/($B$3-1)),0)</f>
        <v/>
      </c>
      <c r="V27" s="16">
        <f>IF(Occurrence!K27&gt;0,_xlfn.PERCENTILE.INC(Occurrence!$I$2:$I$2441,($B$6+T27*($B$7-1))/($B$3-1)),0)</f>
        <v/>
      </c>
      <c r="W27" s="16">
        <f>IF(Occurrence!K27&gt;0,Occurrence!K27/V27,0)</f>
        <v/>
      </c>
      <c r="X27" s="9">
        <f>IF(Occurrence!K27&gt;0,U27*W27,0)</f>
        <v/>
      </c>
      <c r="Y27" s="24">
        <f>COUNTIF(Data!$X$2:$X$2441,"&lt;="&amp;Data!X27)/($B$3+1)</f>
        <v/>
      </c>
      <c r="Z27" s="16">
        <f>_xlfn.PERCENTILE.INC(Data!$U$2:$U$2441,Y27)</f>
        <v/>
      </c>
      <c r="AA27" s="16">
        <f>_xlfn.PERCENTILE.INC(Data!$V$2:$V$2441,Y27)</f>
        <v/>
      </c>
      <c r="AB27" s="16">
        <f>Data!X27-AA27</f>
        <v/>
      </c>
      <c r="AC27" s="9">
        <f>Z27+AB27</f>
        <v/>
      </c>
      <c r="AD27" s="24">
        <f>COUNTIF(Data!$Y$2:$Y$2441,"&lt;="&amp;Data!Y27)/($B$3+1)</f>
        <v/>
      </c>
      <c r="AE27" s="16">
        <f>_xlfn.PERCENTILE.INC(Data!$U$2:$U$2441,AD27)</f>
        <v/>
      </c>
      <c r="AF27" s="16">
        <f>_xlfn.PERCENTILE.INC(Data!$V$2:$V$2441,AD27)</f>
        <v/>
      </c>
      <c r="AG27" s="16">
        <f>Data!Y27-AF27</f>
        <v/>
      </c>
      <c r="AH27" s="9">
        <f>AE27+AG27</f>
        <v/>
      </c>
    </row>
    <row r="28">
      <c r="A28" s="5" t="inlineStr">
        <is>
          <t>Read across: the QDM change column matches the model-change column (the property proved in the lecture); plain QM changes it. The truth column is what the (synthetic) real future did.</t>
        </is>
      </c>
      <c r="N28" s="14">
        <f>Data!A28</f>
        <v/>
      </c>
      <c r="O28" s="24">
        <f>IF(Occurrence!J28&gt;0,COUNTIFS(Occurrence!$J$2:$J$2441,"&gt;0",Occurrence!$J$2:$J$2441,"&lt;="&amp;Occurrence!J28)/($B$8+1),0)</f>
        <v/>
      </c>
      <c r="P28" s="16">
        <f>IF(Occurrence!J28&gt;0,_xlfn.PERCENTILE.INC(Data!$O$2:$O$2441,($B$4+O28*($B$5-1))/($B$3-1)),0)</f>
        <v/>
      </c>
      <c r="Q28" s="16">
        <f>IF(Occurrence!J28&gt;0,_xlfn.PERCENTILE.INC(Occurrence!$I$2:$I$2441,($B$6+O28*($B$7-1))/($B$3-1)),0)</f>
        <v/>
      </c>
      <c r="R28" s="16">
        <f>IF(Occurrence!J28&gt;0,Occurrence!J28/Q28,0)</f>
        <v/>
      </c>
      <c r="S28" s="9">
        <f>IF(Occurrence!J28&gt;0,P28*R28,0)</f>
        <v/>
      </c>
      <c r="T28" s="24">
        <f>IF(Occurrence!K28&gt;0,COUNTIFS(Occurrence!$K$2:$K$2441,"&gt;0",Occurrence!$K$2:$K$2441,"&lt;="&amp;Occurrence!K28)/($B$9+1),0)</f>
        <v/>
      </c>
      <c r="U28" s="16">
        <f>IF(Occurrence!K28&gt;0,_xlfn.PERCENTILE.INC(Data!$O$2:$O$2441,($B$4+T28*($B$5-1))/($B$3-1)),0)</f>
        <v/>
      </c>
      <c r="V28" s="16">
        <f>IF(Occurrence!K28&gt;0,_xlfn.PERCENTILE.INC(Occurrence!$I$2:$I$2441,($B$6+T28*($B$7-1))/($B$3-1)),0)</f>
        <v/>
      </c>
      <c r="W28" s="16">
        <f>IF(Occurrence!K28&gt;0,Occurrence!K28/V28,0)</f>
        <v/>
      </c>
      <c r="X28" s="9">
        <f>IF(Occurrence!K28&gt;0,U28*W28,0)</f>
        <v/>
      </c>
      <c r="Y28" s="24">
        <f>COUNTIF(Data!$X$2:$X$2441,"&lt;="&amp;Data!X28)/($B$3+1)</f>
        <v/>
      </c>
      <c r="Z28" s="16">
        <f>_xlfn.PERCENTILE.INC(Data!$U$2:$U$2441,Y28)</f>
        <v/>
      </c>
      <c r="AA28" s="16">
        <f>_xlfn.PERCENTILE.INC(Data!$V$2:$V$2441,Y28)</f>
        <v/>
      </c>
      <c r="AB28" s="16">
        <f>Data!X28-AA28</f>
        <v/>
      </c>
      <c r="AC28" s="9">
        <f>Z28+AB28</f>
        <v/>
      </c>
      <c r="AD28" s="24">
        <f>COUNTIF(Data!$Y$2:$Y$2441,"&lt;="&amp;Data!Y28)/($B$3+1)</f>
        <v/>
      </c>
      <c r="AE28" s="16">
        <f>_xlfn.PERCENTILE.INC(Data!$U$2:$U$2441,AD28)</f>
        <v/>
      </c>
      <c r="AF28" s="16">
        <f>_xlfn.PERCENTILE.INC(Data!$V$2:$V$2441,AD28)</f>
        <v/>
      </c>
      <c r="AG28" s="16">
        <f>Data!Y28-AF28</f>
        <v/>
      </c>
      <c r="AH28" s="9">
        <f>AE28+AG28</f>
        <v/>
      </c>
    </row>
    <row r="29">
      <c r="N29" s="14">
        <f>Data!A29</f>
        <v/>
      </c>
      <c r="O29" s="24">
        <f>IF(Occurrence!J29&gt;0,COUNTIFS(Occurrence!$J$2:$J$2441,"&gt;0",Occurrence!$J$2:$J$2441,"&lt;="&amp;Occurrence!J29)/($B$8+1),0)</f>
        <v/>
      </c>
      <c r="P29" s="16">
        <f>IF(Occurrence!J29&gt;0,_xlfn.PERCENTILE.INC(Data!$O$2:$O$2441,($B$4+O29*($B$5-1))/($B$3-1)),0)</f>
        <v/>
      </c>
      <c r="Q29" s="16">
        <f>IF(Occurrence!J29&gt;0,_xlfn.PERCENTILE.INC(Occurrence!$I$2:$I$2441,($B$6+O29*($B$7-1))/($B$3-1)),0)</f>
        <v/>
      </c>
      <c r="R29" s="16">
        <f>IF(Occurrence!J29&gt;0,Occurrence!J29/Q29,0)</f>
        <v/>
      </c>
      <c r="S29" s="9">
        <f>IF(Occurrence!J29&gt;0,P29*R29,0)</f>
        <v/>
      </c>
      <c r="T29" s="24">
        <f>IF(Occurrence!K29&gt;0,COUNTIFS(Occurrence!$K$2:$K$2441,"&gt;0",Occurrence!$K$2:$K$2441,"&lt;="&amp;Occurrence!K29)/($B$9+1),0)</f>
        <v/>
      </c>
      <c r="U29" s="16">
        <f>IF(Occurrence!K29&gt;0,_xlfn.PERCENTILE.INC(Data!$O$2:$O$2441,($B$4+T29*($B$5-1))/($B$3-1)),0)</f>
        <v/>
      </c>
      <c r="V29" s="16">
        <f>IF(Occurrence!K29&gt;0,_xlfn.PERCENTILE.INC(Occurrence!$I$2:$I$2441,($B$6+T29*($B$7-1))/($B$3-1)),0)</f>
        <v/>
      </c>
      <c r="W29" s="16">
        <f>IF(Occurrence!K29&gt;0,Occurrence!K29/V29,0)</f>
        <v/>
      </c>
      <c r="X29" s="9">
        <f>IF(Occurrence!K29&gt;0,U29*W29,0)</f>
        <v/>
      </c>
      <c r="Y29" s="24">
        <f>COUNTIF(Data!$X$2:$X$2441,"&lt;="&amp;Data!X29)/($B$3+1)</f>
        <v/>
      </c>
      <c r="Z29" s="16">
        <f>_xlfn.PERCENTILE.INC(Data!$U$2:$U$2441,Y29)</f>
        <v/>
      </c>
      <c r="AA29" s="16">
        <f>_xlfn.PERCENTILE.INC(Data!$V$2:$V$2441,Y29)</f>
        <v/>
      </c>
      <c r="AB29" s="16">
        <f>Data!X29-AA29</f>
        <v/>
      </c>
      <c r="AC29" s="9">
        <f>Z29+AB29</f>
        <v/>
      </c>
      <c r="AD29" s="24">
        <f>COUNTIF(Data!$Y$2:$Y$2441,"&lt;="&amp;Data!Y29)/($B$3+1)</f>
        <v/>
      </c>
      <c r="AE29" s="16">
        <f>_xlfn.PERCENTILE.INC(Data!$U$2:$U$2441,AD29)</f>
        <v/>
      </c>
      <c r="AF29" s="16">
        <f>_xlfn.PERCENTILE.INC(Data!$V$2:$V$2441,AD29)</f>
        <v/>
      </c>
      <c r="AG29" s="16">
        <f>Data!Y29-AF29</f>
        <v/>
      </c>
      <c r="AH29" s="9">
        <f>AE29+AG29</f>
        <v/>
      </c>
    </row>
    <row r="30">
      <c r="N30" s="14">
        <f>Data!A30</f>
        <v/>
      </c>
      <c r="O30" s="24">
        <f>IF(Occurrence!J30&gt;0,COUNTIFS(Occurrence!$J$2:$J$2441,"&gt;0",Occurrence!$J$2:$J$2441,"&lt;="&amp;Occurrence!J30)/($B$8+1),0)</f>
        <v/>
      </c>
      <c r="P30" s="16">
        <f>IF(Occurrence!J30&gt;0,_xlfn.PERCENTILE.INC(Data!$O$2:$O$2441,($B$4+O30*($B$5-1))/($B$3-1)),0)</f>
        <v/>
      </c>
      <c r="Q30" s="16">
        <f>IF(Occurrence!J30&gt;0,_xlfn.PERCENTILE.INC(Occurrence!$I$2:$I$2441,($B$6+O30*($B$7-1))/($B$3-1)),0)</f>
        <v/>
      </c>
      <c r="R30" s="16">
        <f>IF(Occurrence!J30&gt;0,Occurrence!J30/Q30,0)</f>
        <v/>
      </c>
      <c r="S30" s="9">
        <f>IF(Occurrence!J30&gt;0,P30*R30,0)</f>
        <v/>
      </c>
      <c r="T30" s="24">
        <f>IF(Occurrence!K30&gt;0,COUNTIFS(Occurrence!$K$2:$K$2441,"&gt;0",Occurrence!$K$2:$K$2441,"&lt;="&amp;Occurrence!K30)/($B$9+1),0)</f>
        <v/>
      </c>
      <c r="U30" s="16">
        <f>IF(Occurrence!K30&gt;0,_xlfn.PERCENTILE.INC(Data!$O$2:$O$2441,($B$4+T30*($B$5-1))/($B$3-1)),0)</f>
        <v/>
      </c>
      <c r="V30" s="16">
        <f>IF(Occurrence!K30&gt;0,_xlfn.PERCENTILE.INC(Occurrence!$I$2:$I$2441,($B$6+T30*($B$7-1))/($B$3-1)),0)</f>
        <v/>
      </c>
      <c r="W30" s="16">
        <f>IF(Occurrence!K30&gt;0,Occurrence!K30/V30,0)</f>
        <v/>
      </c>
      <c r="X30" s="9">
        <f>IF(Occurrence!K30&gt;0,U30*W30,0)</f>
        <v/>
      </c>
      <c r="Y30" s="24">
        <f>COUNTIF(Data!$X$2:$X$2441,"&lt;="&amp;Data!X30)/($B$3+1)</f>
        <v/>
      </c>
      <c r="Z30" s="16">
        <f>_xlfn.PERCENTILE.INC(Data!$U$2:$U$2441,Y30)</f>
        <v/>
      </c>
      <c r="AA30" s="16">
        <f>_xlfn.PERCENTILE.INC(Data!$V$2:$V$2441,Y30)</f>
        <v/>
      </c>
      <c r="AB30" s="16">
        <f>Data!X30-AA30</f>
        <v/>
      </c>
      <c r="AC30" s="9">
        <f>Z30+AB30</f>
        <v/>
      </c>
      <c r="AD30" s="24">
        <f>COUNTIF(Data!$Y$2:$Y$2441,"&lt;="&amp;Data!Y30)/($B$3+1)</f>
        <v/>
      </c>
      <c r="AE30" s="16">
        <f>_xlfn.PERCENTILE.INC(Data!$U$2:$U$2441,AD30)</f>
        <v/>
      </c>
      <c r="AF30" s="16">
        <f>_xlfn.PERCENTILE.INC(Data!$V$2:$V$2441,AD30)</f>
        <v/>
      </c>
      <c r="AG30" s="16">
        <f>Data!Y30-AF30</f>
        <v/>
      </c>
      <c r="AH30" s="9">
        <f>AE30+AG30</f>
        <v/>
      </c>
    </row>
    <row r="31">
      <c r="N31" s="14">
        <f>Data!A31</f>
        <v/>
      </c>
      <c r="O31" s="24">
        <f>IF(Occurrence!J31&gt;0,COUNTIFS(Occurrence!$J$2:$J$2441,"&gt;0",Occurrence!$J$2:$J$2441,"&lt;="&amp;Occurrence!J31)/($B$8+1),0)</f>
        <v/>
      </c>
      <c r="P31" s="16">
        <f>IF(Occurrence!J31&gt;0,_xlfn.PERCENTILE.INC(Data!$O$2:$O$2441,($B$4+O31*($B$5-1))/($B$3-1)),0)</f>
        <v/>
      </c>
      <c r="Q31" s="16">
        <f>IF(Occurrence!J31&gt;0,_xlfn.PERCENTILE.INC(Occurrence!$I$2:$I$2441,($B$6+O31*($B$7-1))/($B$3-1)),0)</f>
        <v/>
      </c>
      <c r="R31" s="16">
        <f>IF(Occurrence!J31&gt;0,Occurrence!J31/Q31,0)</f>
        <v/>
      </c>
      <c r="S31" s="9">
        <f>IF(Occurrence!J31&gt;0,P31*R31,0)</f>
        <v/>
      </c>
      <c r="T31" s="24">
        <f>IF(Occurrence!K31&gt;0,COUNTIFS(Occurrence!$K$2:$K$2441,"&gt;0",Occurrence!$K$2:$K$2441,"&lt;="&amp;Occurrence!K31)/($B$9+1),0)</f>
        <v/>
      </c>
      <c r="U31" s="16">
        <f>IF(Occurrence!K31&gt;0,_xlfn.PERCENTILE.INC(Data!$O$2:$O$2441,($B$4+T31*($B$5-1))/($B$3-1)),0)</f>
        <v/>
      </c>
      <c r="V31" s="16">
        <f>IF(Occurrence!K31&gt;0,_xlfn.PERCENTILE.INC(Occurrence!$I$2:$I$2441,($B$6+T31*($B$7-1))/($B$3-1)),0)</f>
        <v/>
      </c>
      <c r="W31" s="16">
        <f>IF(Occurrence!K31&gt;0,Occurrence!K31/V31,0)</f>
        <v/>
      </c>
      <c r="X31" s="9">
        <f>IF(Occurrence!K31&gt;0,U31*W31,0)</f>
        <v/>
      </c>
      <c r="Y31" s="24">
        <f>COUNTIF(Data!$X$2:$X$2441,"&lt;="&amp;Data!X31)/($B$3+1)</f>
        <v/>
      </c>
      <c r="Z31" s="16">
        <f>_xlfn.PERCENTILE.INC(Data!$U$2:$U$2441,Y31)</f>
        <v/>
      </c>
      <c r="AA31" s="16">
        <f>_xlfn.PERCENTILE.INC(Data!$V$2:$V$2441,Y31)</f>
        <v/>
      </c>
      <c r="AB31" s="16">
        <f>Data!X31-AA31</f>
        <v/>
      </c>
      <c r="AC31" s="9">
        <f>Z31+AB31</f>
        <v/>
      </c>
      <c r="AD31" s="24">
        <f>COUNTIF(Data!$Y$2:$Y$2441,"&lt;="&amp;Data!Y31)/($B$3+1)</f>
        <v/>
      </c>
      <c r="AE31" s="16">
        <f>_xlfn.PERCENTILE.INC(Data!$U$2:$U$2441,AD31)</f>
        <v/>
      </c>
      <c r="AF31" s="16">
        <f>_xlfn.PERCENTILE.INC(Data!$V$2:$V$2441,AD31)</f>
        <v/>
      </c>
      <c r="AG31" s="16">
        <f>Data!Y31-AF31</f>
        <v/>
      </c>
      <c r="AH31" s="9">
        <f>AE31+AG31</f>
        <v/>
      </c>
    </row>
    <row r="32">
      <c r="N32" s="14">
        <f>Data!A32</f>
        <v/>
      </c>
      <c r="O32" s="24">
        <f>IF(Occurrence!J32&gt;0,COUNTIFS(Occurrence!$J$2:$J$2441,"&gt;0",Occurrence!$J$2:$J$2441,"&lt;="&amp;Occurrence!J32)/($B$8+1),0)</f>
        <v/>
      </c>
      <c r="P32" s="16">
        <f>IF(Occurrence!J32&gt;0,_xlfn.PERCENTILE.INC(Data!$O$2:$O$2441,($B$4+O32*($B$5-1))/($B$3-1)),0)</f>
        <v/>
      </c>
      <c r="Q32" s="16">
        <f>IF(Occurrence!J32&gt;0,_xlfn.PERCENTILE.INC(Occurrence!$I$2:$I$2441,($B$6+O32*($B$7-1))/($B$3-1)),0)</f>
        <v/>
      </c>
      <c r="R32" s="16">
        <f>IF(Occurrence!J32&gt;0,Occurrence!J32/Q32,0)</f>
        <v/>
      </c>
      <c r="S32" s="9">
        <f>IF(Occurrence!J32&gt;0,P32*R32,0)</f>
        <v/>
      </c>
      <c r="T32" s="24">
        <f>IF(Occurrence!K32&gt;0,COUNTIFS(Occurrence!$K$2:$K$2441,"&gt;0",Occurrence!$K$2:$K$2441,"&lt;="&amp;Occurrence!K32)/($B$9+1),0)</f>
        <v/>
      </c>
      <c r="U32" s="16">
        <f>IF(Occurrence!K32&gt;0,_xlfn.PERCENTILE.INC(Data!$O$2:$O$2441,($B$4+T32*($B$5-1))/($B$3-1)),0)</f>
        <v/>
      </c>
      <c r="V32" s="16">
        <f>IF(Occurrence!K32&gt;0,_xlfn.PERCENTILE.INC(Occurrence!$I$2:$I$2441,($B$6+T32*($B$7-1))/($B$3-1)),0)</f>
        <v/>
      </c>
      <c r="W32" s="16">
        <f>IF(Occurrence!K32&gt;0,Occurrence!K32/V32,0)</f>
        <v/>
      </c>
      <c r="X32" s="9">
        <f>IF(Occurrence!K32&gt;0,U32*W32,0)</f>
        <v/>
      </c>
      <c r="Y32" s="24">
        <f>COUNTIF(Data!$X$2:$X$2441,"&lt;="&amp;Data!X32)/($B$3+1)</f>
        <v/>
      </c>
      <c r="Z32" s="16">
        <f>_xlfn.PERCENTILE.INC(Data!$U$2:$U$2441,Y32)</f>
        <v/>
      </c>
      <c r="AA32" s="16">
        <f>_xlfn.PERCENTILE.INC(Data!$V$2:$V$2441,Y32)</f>
        <v/>
      </c>
      <c r="AB32" s="16">
        <f>Data!X32-AA32</f>
        <v/>
      </c>
      <c r="AC32" s="9">
        <f>Z32+AB32</f>
        <v/>
      </c>
      <c r="AD32" s="24">
        <f>COUNTIF(Data!$Y$2:$Y$2441,"&lt;="&amp;Data!Y32)/($B$3+1)</f>
        <v/>
      </c>
      <c r="AE32" s="16">
        <f>_xlfn.PERCENTILE.INC(Data!$U$2:$U$2441,AD32)</f>
        <v/>
      </c>
      <c r="AF32" s="16">
        <f>_xlfn.PERCENTILE.INC(Data!$V$2:$V$2441,AD32)</f>
        <v/>
      </c>
      <c r="AG32" s="16">
        <f>Data!Y32-AF32</f>
        <v/>
      </c>
      <c r="AH32" s="9">
        <f>AE32+AG32</f>
        <v/>
      </c>
    </row>
    <row r="33">
      <c r="N33" s="14">
        <f>Data!A33</f>
        <v/>
      </c>
      <c r="O33" s="24">
        <f>IF(Occurrence!J33&gt;0,COUNTIFS(Occurrence!$J$2:$J$2441,"&gt;0",Occurrence!$J$2:$J$2441,"&lt;="&amp;Occurrence!J33)/($B$8+1),0)</f>
        <v/>
      </c>
      <c r="P33" s="16">
        <f>IF(Occurrence!J33&gt;0,_xlfn.PERCENTILE.INC(Data!$O$2:$O$2441,($B$4+O33*($B$5-1))/($B$3-1)),0)</f>
        <v/>
      </c>
      <c r="Q33" s="16">
        <f>IF(Occurrence!J33&gt;0,_xlfn.PERCENTILE.INC(Occurrence!$I$2:$I$2441,($B$6+O33*($B$7-1))/($B$3-1)),0)</f>
        <v/>
      </c>
      <c r="R33" s="16">
        <f>IF(Occurrence!J33&gt;0,Occurrence!J33/Q33,0)</f>
        <v/>
      </c>
      <c r="S33" s="9">
        <f>IF(Occurrence!J33&gt;0,P33*R33,0)</f>
        <v/>
      </c>
      <c r="T33" s="24">
        <f>IF(Occurrence!K33&gt;0,COUNTIFS(Occurrence!$K$2:$K$2441,"&gt;0",Occurrence!$K$2:$K$2441,"&lt;="&amp;Occurrence!K33)/($B$9+1),0)</f>
        <v/>
      </c>
      <c r="U33" s="16">
        <f>IF(Occurrence!K33&gt;0,_xlfn.PERCENTILE.INC(Data!$O$2:$O$2441,($B$4+T33*($B$5-1))/($B$3-1)),0)</f>
        <v/>
      </c>
      <c r="V33" s="16">
        <f>IF(Occurrence!K33&gt;0,_xlfn.PERCENTILE.INC(Occurrence!$I$2:$I$2441,($B$6+T33*($B$7-1))/($B$3-1)),0)</f>
        <v/>
      </c>
      <c r="W33" s="16">
        <f>IF(Occurrence!K33&gt;0,Occurrence!K33/V33,0)</f>
        <v/>
      </c>
      <c r="X33" s="9">
        <f>IF(Occurrence!K33&gt;0,U33*W33,0)</f>
        <v/>
      </c>
      <c r="Y33" s="24">
        <f>COUNTIF(Data!$X$2:$X$2441,"&lt;="&amp;Data!X33)/($B$3+1)</f>
        <v/>
      </c>
      <c r="Z33" s="16">
        <f>_xlfn.PERCENTILE.INC(Data!$U$2:$U$2441,Y33)</f>
        <v/>
      </c>
      <c r="AA33" s="16">
        <f>_xlfn.PERCENTILE.INC(Data!$V$2:$V$2441,Y33)</f>
        <v/>
      </c>
      <c r="AB33" s="16">
        <f>Data!X33-AA33</f>
        <v/>
      </c>
      <c r="AC33" s="9">
        <f>Z33+AB33</f>
        <v/>
      </c>
      <c r="AD33" s="24">
        <f>COUNTIF(Data!$Y$2:$Y$2441,"&lt;="&amp;Data!Y33)/($B$3+1)</f>
        <v/>
      </c>
      <c r="AE33" s="16">
        <f>_xlfn.PERCENTILE.INC(Data!$U$2:$U$2441,AD33)</f>
        <v/>
      </c>
      <c r="AF33" s="16">
        <f>_xlfn.PERCENTILE.INC(Data!$V$2:$V$2441,AD33)</f>
        <v/>
      </c>
      <c r="AG33" s="16">
        <f>Data!Y33-AF33</f>
        <v/>
      </c>
      <c r="AH33" s="9">
        <f>AE33+AG33</f>
        <v/>
      </c>
    </row>
    <row r="34">
      <c r="N34" s="14">
        <f>Data!A34</f>
        <v/>
      </c>
      <c r="O34" s="24">
        <f>IF(Occurrence!J34&gt;0,COUNTIFS(Occurrence!$J$2:$J$2441,"&gt;0",Occurrence!$J$2:$J$2441,"&lt;="&amp;Occurrence!J34)/($B$8+1),0)</f>
        <v/>
      </c>
      <c r="P34" s="16">
        <f>IF(Occurrence!J34&gt;0,_xlfn.PERCENTILE.INC(Data!$O$2:$O$2441,($B$4+O34*($B$5-1))/($B$3-1)),0)</f>
        <v/>
      </c>
      <c r="Q34" s="16">
        <f>IF(Occurrence!J34&gt;0,_xlfn.PERCENTILE.INC(Occurrence!$I$2:$I$2441,($B$6+O34*($B$7-1))/($B$3-1)),0)</f>
        <v/>
      </c>
      <c r="R34" s="16">
        <f>IF(Occurrence!J34&gt;0,Occurrence!J34/Q34,0)</f>
        <v/>
      </c>
      <c r="S34" s="9">
        <f>IF(Occurrence!J34&gt;0,P34*R34,0)</f>
        <v/>
      </c>
      <c r="T34" s="24">
        <f>IF(Occurrence!K34&gt;0,COUNTIFS(Occurrence!$K$2:$K$2441,"&gt;0",Occurrence!$K$2:$K$2441,"&lt;="&amp;Occurrence!K34)/($B$9+1),0)</f>
        <v/>
      </c>
      <c r="U34" s="16">
        <f>IF(Occurrence!K34&gt;0,_xlfn.PERCENTILE.INC(Data!$O$2:$O$2441,($B$4+T34*($B$5-1))/($B$3-1)),0)</f>
        <v/>
      </c>
      <c r="V34" s="16">
        <f>IF(Occurrence!K34&gt;0,_xlfn.PERCENTILE.INC(Occurrence!$I$2:$I$2441,($B$6+T34*($B$7-1))/($B$3-1)),0)</f>
        <v/>
      </c>
      <c r="W34" s="16">
        <f>IF(Occurrence!K34&gt;0,Occurrence!K34/V34,0)</f>
        <v/>
      </c>
      <c r="X34" s="9">
        <f>IF(Occurrence!K34&gt;0,U34*W34,0)</f>
        <v/>
      </c>
      <c r="Y34" s="24">
        <f>COUNTIF(Data!$X$2:$X$2441,"&lt;="&amp;Data!X34)/($B$3+1)</f>
        <v/>
      </c>
      <c r="Z34" s="16">
        <f>_xlfn.PERCENTILE.INC(Data!$U$2:$U$2441,Y34)</f>
        <v/>
      </c>
      <c r="AA34" s="16">
        <f>_xlfn.PERCENTILE.INC(Data!$V$2:$V$2441,Y34)</f>
        <v/>
      </c>
      <c r="AB34" s="16">
        <f>Data!X34-AA34</f>
        <v/>
      </c>
      <c r="AC34" s="9">
        <f>Z34+AB34</f>
        <v/>
      </c>
      <c r="AD34" s="24">
        <f>COUNTIF(Data!$Y$2:$Y$2441,"&lt;="&amp;Data!Y34)/($B$3+1)</f>
        <v/>
      </c>
      <c r="AE34" s="16">
        <f>_xlfn.PERCENTILE.INC(Data!$U$2:$U$2441,AD34)</f>
        <v/>
      </c>
      <c r="AF34" s="16">
        <f>_xlfn.PERCENTILE.INC(Data!$V$2:$V$2441,AD34)</f>
        <v/>
      </c>
      <c r="AG34" s="16">
        <f>Data!Y34-AF34</f>
        <v/>
      </c>
      <c r="AH34" s="9">
        <f>AE34+AG34</f>
        <v/>
      </c>
    </row>
    <row r="35">
      <c r="N35" s="14">
        <f>Data!A35</f>
        <v/>
      </c>
      <c r="O35" s="24">
        <f>IF(Occurrence!J35&gt;0,COUNTIFS(Occurrence!$J$2:$J$2441,"&gt;0",Occurrence!$J$2:$J$2441,"&lt;="&amp;Occurrence!J35)/($B$8+1),0)</f>
        <v/>
      </c>
      <c r="P35" s="16">
        <f>IF(Occurrence!J35&gt;0,_xlfn.PERCENTILE.INC(Data!$O$2:$O$2441,($B$4+O35*($B$5-1))/($B$3-1)),0)</f>
        <v/>
      </c>
      <c r="Q35" s="16">
        <f>IF(Occurrence!J35&gt;0,_xlfn.PERCENTILE.INC(Occurrence!$I$2:$I$2441,($B$6+O35*($B$7-1))/($B$3-1)),0)</f>
        <v/>
      </c>
      <c r="R35" s="16">
        <f>IF(Occurrence!J35&gt;0,Occurrence!J35/Q35,0)</f>
        <v/>
      </c>
      <c r="S35" s="9">
        <f>IF(Occurrence!J35&gt;0,P35*R35,0)</f>
        <v/>
      </c>
      <c r="T35" s="24">
        <f>IF(Occurrence!K35&gt;0,COUNTIFS(Occurrence!$K$2:$K$2441,"&gt;0",Occurrence!$K$2:$K$2441,"&lt;="&amp;Occurrence!K35)/($B$9+1),0)</f>
        <v/>
      </c>
      <c r="U35" s="16">
        <f>IF(Occurrence!K35&gt;0,_xlfn.PERCENTILE.INC(Data!$O$2:$O$2441,($B$4+T35*($B$5-1))/($B$3-1)),0)</f>
        <v/>
      </c>
      <c r="V35" s="16">
        <f>IF(Occurrence!K35&gt;0,_xlfn.PERCENTILE.INC(Occurrence!$I$2:$I$2441,($B$6+T35*($B$7-1))/($B$3-1)),0)</f>
        <v/>
      </c>
      <c r="W35" s="16">
        <f>IF(Occurrence!K35&gt;0,Occurrence!K35/V35,0)</f>
        <v/>
      </c>
      <c r="X35" s="9">
        <f>IF(Occurrence!K35&gt;0,U35*W35,0)</f>
        <v/>
      </c>
      <c r="Y35" s="24">
        <f>COUNTIF(Data!$X$2:$X$2441,"&lt;="&amp;Data!X35)/($B$3+1)</f>
        <v/>
      </c>
      <c r="Z35" s="16">
        <f>_xlfn.PERCENTILE.INC(Data!$U$2:$U$2441,Y35)</f>
        <v/>
      </c>
      <c r="AA35" s="16">
        <f>_xlfn.PERCENTILE.INC(Data!$V$2:$V$2441,Y35)</f>
        <v/>
      </c>
      <c r="AB35" s="16">
        <f>Data!X35-AA35</f>
        <v/>
      </c>
      <c r="AC35" s="9">
        <f>Z35+AB35</f>
        <v/>
      </c>
      <c r="AD35" s="24">
        <f>COUNTIF(Data!$Y$2:$Y$2441,"&lt;="&amp;Data!Y35)/($B$3+1)</f>
        <v/>
      </c>
      <c r="AE35" s="16">
        <f>_xlfn.PERCENTILE.INC(Data!$U$2:$U$2441,AD35)</f>
        <v/>
      </c>
      <c r="AF35" s="16">
        <f>_xlfn.PERCENTILE.INC(Data!$V$2:$V$2441,AD35)</f>
        <v/>
      </c>
      <c r="AG35" s="16">
        <f>Data!Y35-AF35</f>
        <v/>
      </c>
      <c r="AH35" s="9">
        <f>AE35+AG35</f>
        <v/>
      </c>
    </row>
    <row r="36">
      <c r="N36" s="14">
        <f>Data!A36</f>
        <v/>
      </c>
      <c r="O36" s="24">
        <f>IF(Occurrence!J36&gt;0,COUNTIFS(Occurrence!$J$2:$J$2441,"&gt;0",Occurrence!$J$2:$J$2441,"&lt;="&amp;Occurrence!J36)/($B$8+1),0)</f>
        <v/>
      </c>
      <c r="P36" s="16">
        <f>IF(Occurrence!J36&gt;0,_xlfn.PERCENTILE.INC(Data!$O$2:$O$2441,($B$4+O36*($B$5-1))/($B$3-1)),0)</f>
        <v/>
      </c>
      <c r="Q36" s="16">
        <f>IF(Occurrence!J36&gt;0,_xlfn.PERCENTILE.INC(Occurrence!$I$2:$I$2441,($B$6+O36*($B$7-1))/($B$3-1)),0)</f>
        <v/>
      </c>
      <c r="R36" s="16">
        <f>IF(Occurrence!J36&gt;0,Occurrence!J36/Q36,0)</f>
        <v/>
      </c>
      <c r="S36" s="9">
        <f>IF(Occurrence!J36&gt;0,P36*R36,0)</f>
        <v/>
      </c>
      <c r="T36" s="24">
        <f>IF(Occurrence!K36&gt;0,COUNTIFS(Occurrence!$K$2:$K$2441,"&gt;0",Occurrence!$K$2:$K$2441,"&lt;="&amp;Occurrence!K36)/($B$9+1),0)</f>
        <v/>
      </c>
      <c r="U36" s="16">
        <f>IF(Occurrence!K36&gt;0,_xlfn.PERCENTILE.INC(Data!$O$2:$O$2441,($B$4+T36*($B$5-1))/($B$3-1)),0)</f>
        <v/>
      </c>
      <c r="V36" s="16">
        <f>IF(Occurrence!K36&gt;0,_xlfn.PERCENTILE.INC(Occurrence!$I$2:$I$2441,($B$6+T36*($B$7-1))/($B$3-1)),0)</f>
        <v/>
      </c>
      <c r="W36" s="16">
        <f>IF(Occurrence!K36&gt;0,Occurrence!K36/V36,0)</f>
        <v/>
      </c>
      <c r="X36" s="9">
        <f>IF(Occurrence!K36&gt;0,U36*W36,0)</f>
        <v/>
      </c>
      <c r="Y36" s="24">
        <f>COUNTIF(Data!$X$2:$X$2441,"&lt;="&amp;Data!X36)/($B$3+1)</f>
        <v/>
      </c>
      <c r="Z36" s="16">
        <f>_xlfn.PERCENTILE.INC(Data!$U$2:$U$2441,Y36)</f>
        <v/>
      </c>
      <c r="AA36" s="16">
        <f>_xlfn.PERCENTILE.INC(Data!$V$2:$V$2441,Y36)</f>
        <v/>
      </c>
      <c r="AB36" s="16">
        <f>Data!X36-AA36</f>
        <v/>
      </c>
      <c r="AC36" s="9">
        <f>Z36+AB36</f>
        <v/>
      </c>
      <c r="AD36" s="24">
        <f>COUNTIF(Data!$Y$2:$Y$2441,"&lt;="&amp;Data!Y36)/($B$3+1)</f>
        <v/>
      </c>
      <c r="AE36" s="16">
        <f>_xlfn.PERCENTILE.INC(Data!$U$2:$U$2441,AD36)</f>
        <v/>
      </c>
      <c r="AF36" s="16">
        <f>_xlfn.PERCENTILE.INC(Data!$V$2:$V$2441,AD36)</f>
        <v/>
      </c>
      <c r="AG36" s="16">
        <f>Data!Y36-AF36</f>
        <v/>
      </c>
      <c r="AH36" s="9">
        <f>AE36+AG36</f>
        <v/>
      </c>
    </row>
    <row r="37">
      <c r="N37" s="14">
        <f>Data!A37</f>
        <v/>
      </c>
      <c r="O37" s="24">
        <f>IF(Occurrence!J37&gt;0,COUNTIFS(Occurrence!$J$2:$J$2441,"&gt;0",Occurrence!$J$2:$J$2441,"&lt;="&amp;Occurrence!J37)/($B$8+1),0)</f>
        <v/>
      </c>
      <c r="P37" s="16">
        <f>IF(Occurrence!J37&gt;0,_xlfn.PERCENTILE.INC(Data!$O$2:$O$2441,($B$4+O37*($B$5-1))/($B$3-1)),0)</f>
        <v/>
      </c>
      <c r="Q37" s="16">
        <f>IF(Occurrence!J37&gt;0,_xlfn.PERCENTILE.INC(Occurrence!$I$2:$I$2441,($B$6+O37*($B$7-1))/($B$3-1)),0)</f>
        <v/>
      </c>
      <c r="R37" s="16">
        <f>IF(Occurrence!J37&gt;0,Occurrence!J37/Q37,0)</f>
        <v/>
      </c>
      <c r="S37" s="9">
        <f>IF(Occurrence!J37&gt;0,P37*R37,0)</f>
        <v/>
      </c>
      <c r="T37" s="24">
        <f>IF(Occurrence!K37&gt;0,COUNTIFS(Occurrence!$K$2:$K$2441,"&gt;0",Occurrence!$K$2:$K$2441,"&lt;="&amp;Occurrence!K37)/($B$9+1),0)</f>
        <v/>
      </c>
      <c r="U37" s="16">
        <f>IF(Occurrence!K37&gt;0,_xlfn.PERCENTILE.INC(Data!$O$2:$O$2441,($B$4+T37*($B$5-1))/($B$3-1)),0)</f>
        <v/>
      </c>
      <c r="V37" s="16">
        <f>IF(Occurrence!K37&gt;0,_xlfn.PERCENTILE.INC(Occurrence!$I$2:$I$2441,($B$6+T37*($B$7-1))/($B$3-1)),0)</f>
        <v/>
      </c>
      <c r="W37" s="16">
        <f>IF(Occurrence!K37&gt;0,Occurrence!K37/V37,0)</f>
        <v/>
      </c>
      <c r="X37" s="9">
        <f>IF(Occurrence!K37&gt;0,U37*W37,0)</f>
        <v/>
      </c>
      <c r="Y37" s="24">
        <f>COUNTIF(Data!$X$2:$X$2441,"&lt;="&amp;Data!X37)/($B$3+1)</f>
        <v/>
      </c>
      <c r="Z37" s="16">
        <f>_xlfn.PERCENTILE.INC(Data!$U$2:$U$2441,Y37)</f>
        <v/>
      </c>
      <c r="AA37" s="16">
        <f>_xlfn.PERCENTILE.INC(Data!$V$2:$V$2441,Y37)</f>
        <v/>
      </c>
      <c r="AB37" s="16">
        <f>Data!X37-AA37</f>
        <v/>
      </c>
      <c r="AC37" s="9">
        <f>Z37+AB37</f>
        <v/>
      </c>
      <c r="AD37" s="24">
        <f>COUNTIF(Data!$Y$2:$Y$2441,"&lt;="&amp;Data!Y37)/($B$3+1)</f>
        <v/>
      </c>
      <c r="AE37" s="16">
        <f>_xlfn.PERCENTILE.INC(Data!$U$2:$U$2441,AD37)</f>
        <v/>
      </c>
      <c r="AF37" s="16">
        <f>_xlfn.PERCENTILE.INC(Data!$V$2:$V$2441,AD37)</f>
        <v/>
      </c>
      <c r="AG37" s="16">
        <f>Data!Y37-AF37</f>
        <v/>
      </c>
      <c r="AH37" s="9">
        <f>AE37+AG37</f>
        <v/>
      </c>
    </row>
    <row r="38">
      <c r="N38" s="14">
        <f>Data!A38</f>
        <v/>
      </c>
      <c r="O38" s="24">
        <f>IF(Occurrence!J38&gt;0,COUNTIFS(Occurrence!$J$2:$J$2441,"&gt;0",Occurrence!$J$2:$J$2441,"&lt;="&amp;Occurrence!J38)/($B$8+1),0)</f>
        <v/>
      </c>
      <c r="P38" s="16">
        <f>IF(Occurrence!J38&gt;0,_xlfn.PERCENTILE.INC(Data!$O$2:$O$2441,($B$4+O38*($B$5-1))/($B$3-1)),0)</f>
        <v/>
      </c>
      <c r="Q38" s="16">
        <f>IF(Occurrence!J38&gt;0,_xlfn.PERCENTILE.INC(Occurrence!$I$2:$I$2441,($B$6+O38*($B$7-1))/($B$3-1)),0)</f>
        <v/>
      </c>
      <c r="R38" s="16">
        <f>IF(Occurrence!J38&gt;0,Occurrence!J38/Q38,0)</f>
        <v/>
      </c>
      <c r="S38" s="9">
        <f>IF(Occurrence!J38&gt;0,P38*R38,0)</f>
        <v/>
      </c>
      <c r="T38" s="24">
        <f>IF(Occurrence!K38&gt;0,COUNTIFS(Occurrence!$K$2:$K$2441,"&gt;0",Occurrence!$K$2:$K$2441,"&lt;="&amp;Occurrence!K38)/($B$9+1),0)</f>
        <v/>
      </c>
      <c r="U38" s="16">
        <f>IF(Occurrence!K38&gt;0,_xlfn.PERCENTILE.INC(Data!$O$2:$O$2441,($B$4+T38*($B$5-1))/($B$3-1)),0)</f>
        <v/>
      </c>
      <c r="V38" s="16">
        <f>IF(Occurrence!K38&gt;0,_xlfn.PERCENTILE.INC(Occurrence!$I$2:$I$2441,($B$6+T38*($B$7-1))/($B$3-1)),0)</f>
        <v/>
      </c>
      <c r="W38" s="16">
        <f>IF(Occurrence!K38&gt;0,Occurrence!K38/V38,0)</f>
        <v/>
      </c>
      <c r="X38" s="9">
        <f>IF(Occurrence!K38&gt;0,U38*W38,0)</f>
        <v/>
      </c>
      <c r="Y38" s="24">
        <f>COUNTIF(Data!$X$2:$X$2441,"&lt;="&amp;Data!X38)/($B$3+1)</f>
        <v/>
      </c>
      <c r="Z38" s="16">
        <f>_xlfn.PERCENTILE.INC(Data!$U$2:$U$2441,Y38)</f>
        <v/>
      </c>
      <c r="AA38" s="16">
        <f>_xlfn.PERCENTILE.INC(Data!$V$2:$V$2441,Y38)</f>
        <v/>
      </c>
      <c r="AB38" s="16">
        <f>Data!X38-AA38</f>
        <v/>
      </c>
      <c r="AC38" s="9">
        <f>Z38+AB38</f>
        <v/>
      </c>
      <c r="AD38" s="24">
        <f>COUNTIF(Data!$Y$2:$Y$2441,"&lt;="&amp;Data!Y38)/($B$3+1)</f>
        <v/>
      </c>
      <c r="AE38" s="16">
        <f>_xlfn.PERCENTILE.INC(Data!$U$2:$U$2441,AD38)</f>
        <v/>
      </c>
      <c r="AF38" s="16">
        <f>_xlfn.PERCENTILE.INC(Data!$V$2:$V$2441,AD38)</f>
        <v/>
      </c>
      <c r="AG38" s="16">
        <f>Data!Y38-AF38</f>
        <v/>
      </c>
      <c r="AH38" s="9">
        <f>AE38+AG38</f>
        <v/>
      </c>
    </row>
    <row r="39">
      <c r="N39" s="14">
        <f>Data!A39</f>
        <v/>
      </c>
      <c r="O39" s="24">
        <f>IF(Occurrence!J39&gt;0,COUNTIFS(Occurrence!$J$2:$J$2441,"&gt;0",Occurrence!$J$2:$J$2441,"&lt;="&amp;Occurrence!J39)/($B$8+1),0)</f>
        <v/>
      </c>
      <c r="P39" s="16">
        <f>IF(Occurrence!J39&gt;0,_xlfn.PERCENTILE.INC(Data!$O$2:$O$2441,($B$4+O39*($B$5-1))/($B$3-1)),0)</f>
        <v/>
      </c>
      <c r="Q39" s="16">
        <f>IF(Occurrence!J39&gt;0,_xlfn.PERCENTILE.INC(Occurrence!$I$2:$I$2441,($B$6+O39*($B$7-1))/($B$3-1)),0)</f>
        <v/>
      </c>
      <c r="R39" s="16">
        <f>IF(Occurrence!J39&gt;0,Occurrence!J39/Q39,0)</f>
        <v/>
      </c>
      <c r="S39" s="9">
        <f>IF(Occurrence!J39&gt;0,P39*R39,0)</f>
        <v/>
      </c>
      <c r="T39" s="24">
        <f>IF(Occurrence!K39&gt;0,COUNTIFS(Occurrence!$K$2:$K$2441,"&gt;0",Occurrence!$K$2:$K$2441,"&lt;="&amp;Occurrence!K39)/($B$9+1),0)</f>
        <v/>
      </c>
      <c r="U39" s="16">
        <f>IF(Occurrence!K39&gt;0,_xlfn.PERCENTILE.INC(Data!$O$2:$O$2441,($B$4+T39*($B$5-1))/($B$3-1)),0)</f>
        <v/>
      </c>
      <c r="V39" s="16">
        <f>IF(Occurrence!K39&gt;0,_xlfn.PERCENTILE.INC(Occurrence!$I$2:$I$2441,($B$6+T39*($B$7-1))/($B$3-1)),0)</f>
        <v/>
      </c>
      <c r="W39" s="16">
        <f>IF(Occurrence!K39&gt;0,Occurrence!K39/V39,0)</f>
        <v/>
      </c>
      <c r="X39" s="9">
        <f>IF(Occurrence!K39&gt;0,U39*W39,0)</f>
        <v/>
      </c>
      <c r="Y39" s="24">
        <f>COUNTIF(Data!$X$2:$X$2441,"&lt;="&amp;Data!X39)/($B$3+1)</f>
        <v/>
      </c>
      <c r="Z39" s="16">
        <f>_xlfn.PERCENTILE.INC(Data!$U$2:$U$2441,Y39)</f>
        <v/>
      </c>
      <c r="AA39" s="16">
        <f>_xlfn.PERCENTILE.INC(Data!$V$2:$V$2441,Y39)</f>
        <v/>
      </c>
      <c r="AB39" s="16">
        <f>Data!X39-AA39</f>
        <v/>
      </c>
      <c r="AC39" s="9">
        <f>Z39+AB39</f>
        <v/>
      </c>
      <c r="AD39" s="24">
        <f>COUNTIF(Data!$Y$2:$Y$2441,"&lt;="&amp;Data!Y39)/($B$3+1)</f>
        <v/>
      </c>
      <c r="AE39" s="16">
        <f>_xlfn.PERCENTILE.INC(Data!$U$2:$U$2441,AD39)</f>
        <v/>
      </c>
      <c r="AF39" s="16">
        <f>_xlfn.PERCENTILE.INC(Data!$V$2:$V$2441,AD39)</f>
        <v/>
      </c>
      <c r="AG39" s="16">
        <f>Data!Y39-AF39</f>
        <v/>
      </c>
      <c r="AH39" s="9">
        <f>AE39+AG39</f>
        <v/>
      </c>
    </row>
    <row r="40">
      <c r="N40" s="14">
        <f>Data!A40</f>
        <v/>
      </c>
      <c r="O40" s="24">
        <f>IF(Occurrence!J40&gt;0,COUNTIFS(Occurrence!$J$2:$J$2441,"&gt;0",Occurrence!$J$2:$J$2441,"&lt;="&amp;Occurrence!J40)/($B$8+1),0)</f>
        <v/>
      </c>
      <c r="P40" s="16">
        <f>IF(Occurrence!J40&gt;0,_xlfn.PERCENTILE.INC(Data!$O$2:$O$2441,($B$4+O40*($B$5-1))/($B$3-1)),0)</f>
        <v/>
      </c>
      <c r="Q40" s="16">
        <f>IF(Occurrence!J40&gt;0,_xlfn.PERCENTILE.INC(Occurrence!$I$2:$I$2441,($B$6+O40*($B$7-1))/($B$3-1)),0)</f>
        <v/>
      </c>
      <c r="R40" s="16">
        <f>IF(Occurrence!J40&gt;0,Occurrence!J40/Q40,0)</f>
        <v/>
      </c>
      <c r="S40" s="9">
        <f>IF(Occurrence!J40&gt;0,P40*R40,0)</f>
        <v/>
      </c>
      <c r="T40" s="24">
        <f>IF(Occurrence!K40&gt;0,COUNTIFS(Occurrence!$K$2:$K$2441,"&gt;0",Occurrence!$K$2:$K$2441,"&lt;="&amp;Occurrence!K40)/($B$9+1),0)</f>
        <v/>
      </c>
      <c r="U40" s="16">
        <f>IF(Occurrence!K40&gt;0,_xlfn.PERCENTILE.INC(Data!$O$2:$O$2441,($B$4+T40*($B$5-1))/($B$3-1)),0)</f>
        <v/>
      </c>
      <c r="V40" s="16">
        <f>IF(Occurrence!K40&gt;0,_xlfn.PERCENTILE.INC(Occurrence!$I$2:$I$2441,($B$6+T40*($B$7-1))/($B$3-1)),0)</f>
        <v/>
      </c>
      <c r="W40" s="16">
        <f>IF(Occurrence!K40&gt;0,Occurrence!K40/V40,0)</f>
        <v/>
      </c>
      <c r="X40" s="9">
        <f>IF(Occurrence!K40&gt;0,U40*W40,0)</f>
        <v/>
      </c>
      <c r="Y40" s="24">
        <f>COUNTIF(Data!$X$2:$X$2441,"&lt;="&amp;Data!X40)/($B$3+1)</f>
        <v/>
      </c>
      <c r="Z40" s="16">
        <f>_xlfn.PERCENTILE.INC(Data!$U$2:$U$2441,Y40)</f>
        <v/>
      </c>
      <c r="AA40" s="16">
        <f>_xlfn.PERCENTILE.INC(Data!$V$2:$V$2441,Y40)</f>
        <v/>
      </c>
      <c r="AB40" s="16">
        <f>Data!X40-AA40</f>
        <v/>
      </c>
      <c r="AC40" s="9">
        <f>Z40+AB40</f>
        <v/>
      </c>
      <c r="AD40" s="24">
        <f>COUNTIF(Data!$Y$2:$Y$2441,"&lt;="&amp;Data!Y40)/($B$3+1)</f>
        <v/>
      </c>
      <c r="AE40" s="16">
        <f>_xlfn.PERCENTILE.INC(Data!$U$2:$U$2441,AD40)</f>
        <v/>
      </c>
      <c r="AF40" s="16">
        <f>_xlfn.PERCENTILE.INC(Data!$V$2:$V$2441,AD40)</f>
        <v/>
      </c>
      <c r="AG40" s="16">
        <f>Data!Y40-AF40</f>
        <v/>
      </c>
      <c r="AH40" s="9">
        <f>AE40+AG40</f>
        <v/>
      </c>
    </row>
    <row r="41">
      <c r="N41" s="14">
        <f>Data!A41</f>
        <v/>
      </c>
      <c r="O41" s="24">
        <f>IF(Occurrence!J41&gt;0,COUNTIFS(Occurrence!$J$2:$J$2441,"&gt;0",Occurrence!$J$2:$J$2441,"&lt;="&amp;Occurrence!J41)/($B$8+1),0)</f>
        <v/>
      </c>
      <c r="P41" s="16">
        <f>IF(Occurrence!J41&gt;0,_xlfn.PERCENTILE.INC(Data!$O$2:$O$2441,($B$4+O41*($B$5-1))/($B$3-1)),0)</f>
        <v/>
      </c>
      <c r="Q41" s="16">
        <f>IF(Occurrence!J41&gt;0,_xlfn.PERCENTILE.INC(Occurrence!$I$2:$I$2441,($B$6+O41*($B$7-1))/($B$3-1)),0)</f>
        <v/>
      </c>
      <c r="R41" s="16">
        <f>IF(Occurrence!J41&gt;0,Occurrence!J41/Q41,0)</f>
        <v/>
      </c>
      <c r="S41" s="9">
        <f>IF(Occurrence!J41&gt;0,P41*R41,0)</f>
        <v/>
      </c>
      <c r="T41" s="24">
        <f>IF(Occurrence!K41&gt;0,COUNTIFS(Occurrence!$K$2:$K$2441,"&gt;0",Occurrence!$K$2:$K$2441,"&lt;="&amp;Occurrence!K41)/($B$9+1),0)</f>
        <v/>
      </c>
      <c r="U41" s="16">
        <f>IF(Occurrence!K41&gt;0,_xlfn.PERCENTILE.INC(Data!$O$2:$O$2441,($B$4+T41*($B$5-1))/($B$3-1)),0)</f>
        <v/>
      </c>
      <c r="V41" s="16">
        <f>IF(Occurrence!K41&gt;0,_xlfn.PERCENTILE.INC(Occurrence!$I$2:$I$2441,($B$6+T41*($B$7-1))/($B$3-1)),0)</f>
        <v/>
      </c>
      <c r="W41" s="16">
        <f>IF(Occurrence!K41&gt;0,Occurrence!K41/V41,0)</f>
        <v/>
      </c>
      <c r="X41" s="9">
        <f>IF(Occurrence!K41&gt;0,U41*W41,0)</f>
        <v/>
      </c>
      <c r="Y41" s="24">
        <f>COUNTIF(Data!$X$2:$X$2441,"&lt;="&amp;Data!X41)/($B$3+1)</f>
        <v/>
      </c>
      <c r="Z41" s="16">
        <f>_xlfn.PERCENTILE.INC(Data!$U$2:$U$2441,Y41)</f>
        <v/>
      </c>
      <c r="AA41" s="16">
        <f>_xlfn.PERCENTILE.INC(Data!$V$2:$V$2441,Y41)</f>
        <v/>
      </c>
      <c r="AB41" s="16">
        <f>Data!X41-AA41</f>
        <v/>
      </c>
      <c r="AC41" s="9">
        <f>Z41+AB41</f>
        <v/>
      </c>
      <c r="AD41" s="24">
        <f>COUNTIF(Data!$Y$2:$Y$2441,"&lt;="&amp;Data!Y41)/($B$3+1)</f>
        <v/>
      </c>
      <c r="AE41" s="16">
        <f>_xlfn.PERCENTILE.INC(Data!$U$2:$U$2441,AD41)</f>
        <v/>
      </c>
      <c r="AF41" s="16">
        <f>_xlfn.PERCENTILE.INC(Data!$V$2:$V$2441,AD41)</f>
        <v/>
      </c>
      <c r="AG41" s="16">
        <f>Data!Y41-AF41</f>
        <v/>
      </c>
      <c r="AH41" s="9">
        <f>AE41+AG41</f>
        <v/>
      </c>
    </row>
    <row r="42">
      <c r="N42" s="14">
        <f>Data!A42</f>
        <v/>
      </c>
      <c r="O42" s="24">
        <f>IF(Occurrence!J42&gt;0,COUNTIFS(Occurrence!$J$2:$J$2441,"&gt;0",Occurrence!$J$2:$J$2441,"&lt;="&amp;Occurrence!J42)/($B$8+1),0)</f>
        <v/>
      </c>
      <c r="P42" s="16">
        <f>IF(Occurrence!J42&gt;0,_xlfn.PERCENTILE.INC(Data!$O$2:$O$2441,($B$4+O42*($B$5-1))/($B$3-1)),0)</f>
        <v/>
      </c>
      <c r="Q42" s="16">
        <f>IF(Occurrence!J42&gt;0,_xlfn.PERCENTILE.INC(Occurrence!$I$2:$I$2441,($B$6+O42*($B$7-1))/($B$3-1)),0)</f>
        <v/>
      </c>
      <c r="R42" s="16">
        <f>IF(Occurrence!J42&gt;0,Occurrence!J42/Q42,0)</f>
        <v/>
      </c>
      <c r="S42" s="9">
        <f>IF(Occurrence!J42&gt;0,P42*R42,0)</f>
        <v/>
      </c>
      <c r="T42" s="24">
        <f>IF(Occurrence!K42&gt;0,COUNTIFS(Occurrence!$K$2:$K$2441,"&gt;0",Occurrence!$K$2:$K$2441,"&lt;="&amp;Occurrence!K42)/($B$9+1),0)</f>
        <v/>
      </c>
      <c r="U42" s="16">
        <f>IF(Occurrence!K42&gt;0,_xlfn.PERCENTILE.INC(Data!$O$2:$O$2441,($B$4+T42*($B$5-1))/($B$3-1)),0)</f>
        <v/>
      </c>
      <c r="V42" s="16">
        <f>IF(Occurrence!K42&gt;0,_xlfn.PERCENTILE.INC(Occurrence!$I$2:$I$2441,($B$6+T42*($B$7-1))/($B$3-1)),0)</f>
        <v/>
      </c>
      <c r="W42" s="16">
        <f>IF(Occurrence!K42&gt;0,Occurrence!K42/V42,0)</f>
        <v/>
      </c>
      <c r="X42" s="9">
        <f>IF(Occurrence!K42&gt;0,U42*W42,0)</f>
        <v/>
      </c>
      <c r="Y42" s="24">
        <f>COUNTIF(Data!$X$2:$X$2441,"&lt;="&amp;Data!X42)/($B$3+1)</f>
        <v/>
      </c>
      <c r="Z42" s="16">
        <f>_xlfn.PERCENTILE.INC(Data!$U$2:$U$2441,Y42)</f>
        <v/>
      </c>
      <c r="AA42" s="16">
        <f>_xlfn.PERCENTILE.INC(Data!$V$2:$V$2441,Y42)</f>
        <v/>
      </c>
      <c r="AB42" s="16">
        <f>Data!X42-AA42</f>
        <v/>
      </c>
      <c r="AC42" s="9">
        <f>Z42+AB42</f>
        <v/>
      </c>
      <c r="AD42" s="24">
        <f>COUNTIF(Data!$Y$2:$Y$2441,"&lt;="&amp;Data!Y42)/($B$3+1)</f>
        <v/>
      </c>
      <c r="AE42" s="16">
        <f>_xlfn.PERCENTILE.INC(Data!$U$2:$U$2441,AD42)</f>
        <v/>
      </c>
      <c r="AF42" s="16">
        <f>_xlfn.PERCENTILE.INC(Data!$V$2:$V$2441,AD42)</f>
        <v/>
      </c>
      <c r="AG42" s="16">
        <f>Data!Y42-AF42</f>
        <v/>
      </c>
      <c r="AH42" s="9">
        <f>AE42+AG42</f>
        <v/>
      </c>
    </row>
    <row r="43">
      <c r="N43" s="14">
        <f>Data!A43</f>
        <v/>
      </c>
      <c r="O43" s="24">
        <f>IF(Occurrence!J43&gt;0,COUNTIFS(Occurrence!$J$2:$J$2441,"&gt;0",Occurrence!$J$2:$J$2441,"&lt;="&amp;Occurrence!J43)/($B$8+1),0)</f>
        <v/>
      </c>
      <c r="P43" s="16">
        <f>IF(Occurrence!J43&gt;0,_xlfn.PERCENTILE.INC(Data!$O$2:$O$2441,($B$4+O43*($B$5-1))/($B$3-1)),0)</f>
        <v/>
      </c>
      <c r="Q43" s="16">
        <f>IF(Occurrence!J43&gt;0,_xlfn.PERCENTILE.INC(Occurrence!$I$2:$I$2441,($B$6+O43*($B$7-1))/($B$3-1)),0)</f>
        <v/>
      </c>
      <c r="R43" s="16">
        <f>IF(Occurrence!J43&gt;0,Occurrence!J43/Q43,0)</f>
        <v/>
      </c>
      <c r="S43" s="9">
        <f>IF(Occurrence!J43&gt;0,P43*R43,0)</f>
        <v/>
      </c>
      <c r="T43" s="24">
        <f>IF(Occurrence!K43&gt;0,COUNTIFS(Occurrence!$K$2:$K$2441,"&gt;0",Occurrence!$K$2:$K$2441,"&lt;="&amp;Occurrence!K43)/($B$9+1),0)</f>
        <v/>
      </c>
      <c r="U43" s="16">
        <f>IF(Occurrence!K43&gt;0,_xlfn.PERCENTILE.INC(Data!$O$2:$O$2441,($B$4+T43*($B$5-1))/($B$3-1)),0)</f>
        <v/>
      </c>
      <c r="V43" s="16">
        <f>IF(Occurrence!K43&gt;0,_xlfn.PERCENTILE.INC(Occurrence!$I$2:$I$2441,($B$6+T43*($B$7-1))/($B$3-1)),0)</f>
        <v/>
      </c>
      <c r="W43" s="16">
        <f>IF(Occurrence!K43&gt;0,Occurrence!K43/V43,0)</f>
        <v/>
      </c>
      <c r="X43" s="9">
        <f>IF(Occurrence!K43&gt;0,U43*W43,0)</f>
        <v/>
      </c>
      <c r="Y43" s="24">
        <f>COUNTIF(Data!$X$2:$X$2441,"&lt;="&amp;Data!X43)/($B$3+1)</f>
        <v/>
      </c>
      <c r="Z43" s="16">
        <f>_xlfn.PERCENTILE.INC(Data!$U$2:$U$2441,Y43)</f>
        <v/>
      </c>
      <c r="AA43" s="16">
        <f>_xlfn.PERCENTILE.INC(Data!$V$2:$V$2441,Y43)</f>
        <v/>
      </c>
      <c r="AB43" s="16">
        <f>Data!X43-AA43</f>
        <v/>
      </c>
      <c r="AC43" s="9">
        <f>Z43+AB43</f>
        <v/>
      </c>
      <c r="AD43" s="24">
        <f>COUNTIF(Data!$Y$2:$Y$2441,"&lt;="&amp;Data!Y43)/($B$3+1)</f>
        <v/>
      </c>
      <c r="AE43" s="16">
        <f>_xlfn.PERCENTILE.INC(Data!$U$2:$U$2441,AD43)</f>
        <v/>
      </c>
      <c r="AF43" s="16">
        <f>_xlfn.PERCENTILE.INC(Data!$V$2:$V$2441,AD43)</f>
        <v/>
      </c>
      <c r="AG43" s="16">
        <f>Data!Y43-AF43</f>
        <v/>
      </c>
      <c r="AH43" s="9">
        <f>AE43+AG43</f>
        <v/>
      </c>
    </row>
    <row r="44">
      <c r="N44" s="14">
        <f>Data!A44</f>
        <v/>
      </c>
      <c r="O44" s="24">
        <f>IF(Occurrence!J44&gt;0,COUNTIFS(Occurrence!$J$2:$J$2441,"&gt;0",Occurrence!$J$2:$J$2441,"&lt;="&amp;Occurrence!J44)/($B$8+1),0)</f>
        <v/>
      </c>
      <c r="P44" s="16">
        <f>IF(Occurrence!J44&gt;0,_xlfn.PERCENTILE.INC(Data!$O$2:$O$2441,($B$4+O44*($B$5-1))/($B$3-1)),0)</f>
        <v/>
      </c>
      <c r="Q44" s="16">
        <f>IF(Occurrence!J44&gt;0,_xlfn.PERCENTILE.INC(Occurrence!$I$2:$I$2441,($B$6+O44*($B$7-1))/($B$3-1)),0)</f>
        <v/>
      </c>
      <c r="R44" s="16">
        <f>IF(Occurrence!J44&gt;0,Occurrence!J44/Q44,0)</f>
        <v/>
      </c>
      <c r="S44" s="9">
        <f>IF(Occurrence!J44&gt;0,P44*R44,0)</f>
        <v/>
      </c>
      <c r="T44" s="24">
        <f>IF(Occurrence!K44&gt;0,COUNTIFS(Occurrence!$K$2:$K$2441,"&gt;0",Occurrence!$K$2:$K$2441,"&lt;="&amp;Occurrence!K44)/($B$9+1),0)</f>
        <v/>
      </c>
      <c r="U44" s="16">
        <f>IF(Occurrence!K44&gt;0,_xlfn.PERCENTILE.INC(Data!$O$2:$O$2441,($B$4+T44*($B$5-1))/($B$3-1)),0)</f>
        <v/>
      </c>
      <c r="V44" s="16">
        <f>IF(Occurrence!K44&gt;0,_xlfn.PERCENTILE.INC(Occurrence!$I$2:$I$2441,($B$6+T44*($B$7-1))/($B$3-1)),0)</f>
        <v/>
      </c>
      <c r="W44" s="16">
        <f>IF(Occurrence!K44&gt;0,Occurrence!K44/V44,0)</f>
        <v/>
      </c>
      <c r="X44" s="9">
        <f>IF(Occurrence!K44&gt;0,U44*W44,0)</f>
        <v/>
      </c>
      <c r="Y44" s="24">
        <f>COUNTIF(Data!$X$2:$X$2441,"&lt;="&amp;Data!X44)/($B$3+1)</f>
        <v/>
      </c>
      <c r="Z44" s="16">
        <f>_xlfn.PERCENTILE.INC(Data!$U$2:$U$2441,Y44)</f>
        <v/>
      </c>
      <c r="AA44" s="16">
        <f>_xlfn.PERCENTILE.INC(Data!$V$2:$V$2441,Y44)</f>
        <v/>
      </c>
      <c r="AB44" s="16">
        <f>Data!X44-AA44</f>
        <v/>
      </c>
      <c r="AC44" s="9">
        <f>Z44+AB44</f>
        <v/>
      </c>
      <c r="AD44" s="24">
        <f>COUNTIF(Data!$Y$2:$Y$2441,"&lt;="&amp;Data!Y44)/($B$3+1)</f>
        <v/>
      </c>
      <c r="AE44" s="16">
        <f>_xlfn.PERCENTILE.INC(Data!$U$2:$U$2441,AD44)</f>
        <v/>
      </c>
      <c r="AF44" s="16">
        <f>_xlfn.PERCENTILE.INC(Data!$V$2:$V$2441,AD44)</f>
        <v/>
      </c>
      <c r="AG44" s="16">
        <f>Data!Y44-AF44</f>
        <v/>
      </c>
      <c r="AH44" s="9">
        <f>AE44+AG44</f>
        <v/>
      </c>
    </row>
    <row r="45">
      <c r="N45" s="14">
        <f>Data!A45</f>
        <v/>
      </c>
      <c r="O45" s="24">
        <f>IF(Occurrence!J45&gt;0,COUNTIFS(Occurrence!$J$2:$J$2441,"&gt;0",Occurrence!$J$2:$J$2441,"&lt;="&amp;Occurrence!J45)/($B$8+1),0)</f>
        <v/>
      </c>
      <c r="P45" s="16">
        <f>IF(Occurrence!J45&gt;0,_xlfn.PERCENTILE.INC(Data!$O$2:$O$2441,($B$4+O45*($B$5-1))/($B$3-1)),0)</f>
        <v/>
      </c>
      <c r="Q45" s="16">
        <f>IF(Occurrence!J45&gt;0,_xlfn.PERCENTILE.INC(Occurrence!$I$2:$I$2441,($B$6+O45*($B$7-1))/($B$3-1)),0)</f>
        <v/>
      </c>
      <c r="R45" s="16">
        <f>IF(Occurrence!J45&gt;0,Occurrence!J45/Q45,0)</f>
        <v/>
      </c>
      <c r="S45" s="9">
        <f>IF(Occurrence!J45&gt;0,P45*R45,0)</f>
        <v/>
      </c>
      <c r="T45" s="24">
        <f>IF(Occurrence!K45&gt;0,COUNTIFS(Occurrence!$K$2:$K$2441,"&gt;0",Occurrence!$K$2:$K$2441,"&lt;="&amp;Occurrence!K45)/($B$9+1),0)</f>
        <v/>
      </c>
      <c r="U45" s="16">
        <f>IF(Occurrence!K45&gt;0,_xlfn.PERCENTILE.INC(Data!$O$2:$O$2441,($B$4+T45*($B$5-1))/($B$3-1)),0)</f>
        <v/>
      </c>
      <c r="V45" s="16">
        <f>IF(Occurrence!K45&gt;0,_xlfn.PERCENTILE.INC(Occurrence!$I$2:$I$2441,($B$6+T45*($B$7-1))/($B$3-1)),0)</f>
        <v/>
      </c>
      <c r="W45" s="16">
        <f>IF(Occurrence!K45&gt;0,Occurrence!K45/V45,0)</f>
        <v/>
      </c>
      <c r="X45" s="9">
        <f>IF(Occurrence!K45&gt;0,U45*W45,0)</f>
        <v/>
      </c>
      <c r="Y45" s="24">
        <f>COUNTIF(Data!$X$2:$X$2441,"&lt;="&amp;Data!X45)/($B$3+1)</f>
        <v/>
      </c>
      <c r="Z45" s="16">
        <f>_xlfn.PERCENTILE.INC(Data!$U$2:$U$2441,Y45)</f>
        <v/>
      </c>
      <c r="AA45" s="16">
        <f>_xlfn.PERCENTILE.INC(Data!$V$2:$V$2441,Y45)</f>
        <v/>
      </c>
      <c r="AB45" s="16">
        <f>Data!X45-AA45</f>
        <v/>
      </c>
      <c r="AC45" s="9">
        <f>Z45+AB45</f>
        <v/>
      </c>
      <c r="AD45" s="24">
        <f>COUNTIF(Data!$Y$2:$Y$2441,"&lt;="&amp;Data!Y45)/($B$3+1)</f>
        <v/>
      </c>
      <c r="AE45" s="16">
        <f>_xlfn.PERCENTILE.INC(Data!$U$2:$U$2441,AD45)</f>
        <v/>
      </c>
      <c r="AF45" s="16">
        <f>_xlfn.PERCENTILE.INC(Data!$V$2:$V$2441,AD45)</f>
        <v/>
      </c>
      <c r="AG45" s="16">
        <f>Data!Y45-AF45</f>
        <v/>
      </c>
      <c r="AH45" s="9">
        <f>AE45+AG45</f>
        <v/>
      </c>
    </row>
    <row r="46">
      <c r="N46" s="14">
        <f>Data!A46</f>
        <v/>
      </c>
      <c r="O46" s="24">
        <f>IF(Occurrence!J46&gt;0,COUNTIFS(Occurrence!$J$2:$J$2441,"&gt;0",Occurrence!$J$2:$J$2441,"&lt;="&amp;Occurrence!J46)/($B$8+1),0)</f>
        <v/>
      </c>
      <c r="P46" s="16">
        <f>IF(Occurrence!J46&gt;0,_xlfn.PERCENTILE.INC(Data!$O$2:$O$2441,($B$4+O46*($B$5-1))/($B$3-1)),0)</f>
        <v/>
      </c>
      <c r="Q46" s="16">
        <f>IF(Occurrence!J46&gt;0,_xlfn.PERCENTILE.INC(Occurrence!$I$2:$I$2441,($B$6+O46*($B$7-1))/($B$3-1)),0)</f>
        <v/>
      </c>
      <c r="R46" s="16">
        <f>IF(Occurrence!J46&gt;0,Occurrence!J46/Q46,0)</f>
        <v/>
      </c>
      <c r="S46" s="9">
        <f>IF(Occurrence!J46&gt;0,P46*R46,0)</f>
        <v/>
      </c>
      <c r="T46" s="24">
        <f>IF(Occurrence!K46&gt;0,COUNTIFS(Occurrence!$K$2:$K$2441,"&gt;0",Occurrence!$K$2:$K$2441,"&lt;="&amp;Occurrence!K46)/($B$9+1),0)</f>
        <v/>
      </c>
      <c r="U46" s="16">
        <f>IF(Occurrence!K46&gt;0,_xlfn.PERCENTILE.INC(Data!$O$2:$O$2441,($B$4+T46*($B$5-1))/($B$3-1)),0)</f>
        <v/>
      </c>
      <c r="V46" s="16">
        <f>IF(Occurrence!K46&gt;0,_xlfn.PERCENTILE.INC(Occurrence!$I$2:$I$2441,($B$6+T46*($B$7-1))/($B$3-1)),0)</f>
        <v/>
      </c>
      <c r="W46" s="16">
        <f>IF(Occurrence!K46&gt;0,Occurrence!K46/V46,0)</f>
        <v/>
      </c>
      <c r="X46" s="9">
        <f>IF(Occurrence!K46&gt;0,U46*W46,0)</f>
        <v/>
      </c>
      <c r="Y46" s="24">
        <f>COUNTIF(Data!$X$2:$X$2441,"&lt;="&amp;Data!X46)/($B$3+1)</f>
        <v/>
      </c>
      <c r="Z46" s="16">
        <f>_xlfn.PERCENTILE.INC(Data!$U$2:$U$2441,Y46)</f>
        <v/>
      </c>
      <c r="AA46" s="16">
        <f>_xlfn.PERCENTILE.INC(Data!$V$2:$V$2441,Y46)</f>
        <v/>
      </c>
      <c r="AB46" s="16">
        <f>Data!X46-AA46</f>
        <v/>
      </c>
      <c r="AC46" s="9">
        <f>Z46+AB46</f>
        <v/>
      </c>
      <c r="AD46" s="24">
        <f>COUNTIF(Data!$Y$2:$Y$2441,"&lt;="&amp;Data!Y46)/($B$3+1)</f>
        <v/>
      </c>
      <c r="AE46" s="16">
        <f>_xlfn.PERCENTILE.INC(Data!$U$2:$U$2441,AD46)</f>
        <v/>
      </c>
      <c r="AF46" s="16">
        <f>_xlfn.PERCENTILE.INC(Data!$V$2:$V$2441,AD46)</f>
        <v/>
      </c>
      <c r="AG46" s="16">
        <f>Data!Y46-AF46</f>
        <v/>
      </c>
      <c r="AH46" s="9">
        <f>AE46+AG46</f>
        <v/>
      </c>
    </row>
    <row r="47">
      <c r="N47" s="14">
        <f>Data!A47</f>
        <v/>
      </c>
      <c r="O47" s="24">
        <f>IF(Occurrence!J47&gt;0,COUNTIFS(Occurrence!$J$2:$J$2441,"&gt;0",Occurrence!$J$2:$J$2441,"&lt;="&amp;Occurrence!J47)/($B$8+1),0)</f>
        <v/>
      </c>
      <c r="P47" s="16">
        <f>IF(Occurrence!J47&gt;0,_xlfn.PERCENTILE.INC(Data!$O$2:$O$2441,($B$4+O47*($B$5-1))/($B$3-1)),0)</f>
        <v/>
      </c>
      <c r="Q47" s="16">
        <f>IF(Occurrence!J47&gt;0,_xlfn.PERCENTILE.INC(Occurrence!$I$2:$I$2441,($B$6+O47*($B$7-1))/($B$3-1)),0)</f>
        <v/>
      </c>
      <c r="R47" s="16">
        <f>IF(Occurrence!J47&gt;0,Occurrence!J47/Q47,0)</f>
        <v/>
      </c>
      <c r="S47" s="9">
        <f>IF(Occurrence!J47&gt;0,P47*R47,0)</f>
        <v/>
      </c>
      <c r="T47" s="24">
        <f>IF(Occurrence!K47&gt;0,COUNTIFS(Occurrence!$K$2:$K$2441,"&gt;0",Occurrence!$K$2:$K$2441,"&lt;="&amp;Occurrence!K47)/($B$9+1),0)</f>
        <v/>
      </c>
      <c r="U47" s="16">
        <f>IF(Occurrence!K47&gt;0,_xlfn.PERCENTILE.INC(Data!$O$2:$O$2441,($B$4+T47*($B$5-1))/($B$3-1)),0)</f>
        <v/>
      </c>
      <c r="V47" s="16">
        <f>IF(Occurrence!K47&gt;0,_xlfn.PERCENTILE.INC(Occurrence!$I$2:$I$2441,($B$6+T47*($B$7-1))/($B$3-1)),0)</f>
        <v/>
      </c>
      <c r="W47" s="16">
        <f>IF(Occurrence!K47&gt;0,Occurrence!K47/V47,0)</f>
        <v/>
      </c>
      <c r="X47" s="9">
        <f>IF(Occurrence!K47&gt;0,U47*W47,0)</f>
        <v/>
      </c>
      <c r="Y47" s="24">
        <f>COUNTIF(Data!$X$2:$X$2441,"&lt;="&amp;Data!X47)/($B$3+1)</f>
        <v/>
      </c>
      <c r="Z47" s="16">
        <f>_xlfn.PERCENTILE.INC(Data!$U$2:$U$2441,Y47)</f>
        <v/>
      </c>
      <c r="AA47" s="16">
        <f>_xlfn.PERCENTILE.INC(Data!$V$2:$V$2441,Y47)</f>
        <v/>
      </c>
      <c r="AB47" s="16">
        <f>Data!X47-AA47</f>
        <v/>
      </c>
      <c r="AC47" s="9">
        <f>Z47+AB47</f>
        <v/>
      </c>
      <c r="AD47" s="24">
        <f>COUNTIF(Data!$Y$2:$Y$2441,"&lt;="&amp;Data!Y47)/($B$3+1)</f>
        <v/>
      </c>
      <c r="AE47" s="16">
        <f>_xlfn.PERCENTILE.INC(Data!$U$2:$U$2441,AD47)</f>
        <v/>
      </c>
      <c r="AF47" s="16">
        <f>_xlfn.PERCENTILE.INC(Data!$V$2:$V$2441,AD47)</f>
        <v/>
      </c>
      <c r="AG47" s="16">
        <f>Data!Y47-AF47</f>
        <v/>
      </c>
      <c r="AH47" s="9">
        <f>AE47+AG47</f>
        <v/>
      </c>
    </row>
    <row r="48">
      <c r="N48" s="14">
        <f>Data!A48</f>
        <v/>
      </c>
      <c r="O48" s="24">
        <f>IF(Occurrence!J48&gt;0,COUNTIFS(Occurrence!$J$2:$J$2441,"&gt;0",Occurrence!$J$2:$J$2441,"&lt;="&amp;Occurrence!J48)/($B$8+1),0)</f>
        <v/>
      </c>
      <c r="P48" s="16">
        <f>IF(Occurrence!J48&gt;0,_xlfn.PERCENTILE.INC(Data!$O$2:$O$2441,($B$4+O48*($B$5-1))/($B$3-1)),0)</f>
        <v/>
      </c>
      <c r="Q48" s="16">
        <f>IF(Occurrence!J48&gt;0,_xlfn.PERCENTILE.INC(Occurrence!$I$2:$I$2441,($B$6+O48*($B$7-1))/($B$3-1)),0)</f>
        <v/>
      </c>
      <c r="R48" s="16">
        <f>IF(Occurrence!J48&gt;0,Occurrence!J48/Q48,0)</f>
        <v/>
      </c>
      <c r="S48" s="9">
        <f>IF(Occurrence!J48&gt;0,P48*R48,0)</f>
        <v/>
      </c>
      <c r="T48" s="24">
        <f>IF(Occurrence!K48&gt;0,COUNTIFS(Occurrence!$K$2:$K$2441,"&gt;0",Occurrence!$K$2:$K$2441,"&lt;="&amp;Occurrence!K48)/($B$9+1),0)</f>
        <v/>
      </c>
      <c r="U48" s="16">
        <f>IF(Occurrence!K48&gt;0,_xlfn.PERCENTILE.INC(Data!$O$2:$O$2441,($B$4+T48*($B$5-1))/($B$3-1)),0)</f>
        <v/>
      </c>
      <c r="V48" s="16">
        <f>IF(Occurrence!K48&gt;0,_xlfn.PERCENTILE.INC(Occurrence!$I$2:$I$2441,($B$6+T48*($B$7-1))/($B$3-1)),0)</f>
        <v/>
      </c>
      <c r="W48" s="16">
        <f>IF(Occurrence!K48&gt;0,Occurrence!K48/V48,0)</f>
        <v/>
      </c>
      <c r="X48" s="9">
        <f>IF(Occurrence!K48&gt;0,U48*W48,0)</f>
        <v/>
      </c>
      <c r="Y48" s="24">
        <f>COUNTIF(Data!$X$2:$X$2441,"&lt;="&amp;Data!X48)/($B$3+1)</f>
        <v/>
      </c>
      <c r="Z48" s="16">
        <f>_xlfn.PERCENTILE.INC(Data!$U$2:$U$2441,Y48)</f>
        <v/>
      </c>
      <c r="AA48" s="16">
        <f>_xlfn.PERCENTILE.INC(Data!$V$2:$V$2441,Y48)</f>
        <v/>
      </c>
      <c r="AB48" s="16">
        <f>Data!X48-AA48</f>
        <v/>
      </c>
      <c r="AC48" s="9">
        <f>Z48+AB48</f>
        <v/>
      </c>
      <c r="AD48" s="24">
        <f>COUNTIF(Data!$Y$2:$Y$2441,"&lt;="&amp;Data!Y48)/($B$3+1)</f>
        <v/>
      </c>
      <c r="AE48" s="16">
        <f>_xlfn.PERCENTILE.INC(Data!$U$2:$U$2441,AD48)</f>
        <v/>
      </c>
      <c r="AF48" s="16">
        <f>_xlfn.PERCENTILE.INC(Data!$V$2:$V$2441,AD48)</f>
        <v/>
      </c>
      <c r="AG48" s="16">
        <f>Data!Y48-AF48</f>
        <v/>
      </c>
      <c r="AH48" s="9">
        <f>AE48+AG48</f>
        <v/>
      </c>
    </row>
    <row r="49">
      <c r="N49" s="14">
        <f>Data!A49</f>
        <v/>
      </c>
      <c r="O49" s="24">
        <f>IF(Occurrence!J49&gt;0,COUNTIFS(Occurrence!$J$2:$J$2441,"&gt;0",Occurrence!$J$2:$J$2441,"&lt;="&amp;Occurrence!J49)/($B$8+1),0)</f>
        <v/>
      </c>
      <c r="P49" s="16">
        <f>IF(Occurrence!J49&gt;0,_xlfn.PERCENTILE.INC(Data!$O$2:$O$2441,($B$4+O49*($B$5-1))/($B$3-1)),0)</f>
        <v/>
      </c>
      <c r="Q49" s="16">
        <f>IF(Occurrence!J49&gt;0,_xlfn.PERCENTILE.INC(Occurrence!$I$2:$I$2441,($B$6+O49*($B$7-1))/($B$3-1)),0)</f>
        <v/>
      </c>
      <c r="R49" s="16">
        <f>IF(Occurrence!J49&gt;0,Occurrence!J49/Q49,0)</f>
        <v/>
      </c>
      <c r="S49" s="9">
        <f>IF(Occurrence!J49&gt;0,P49*R49,0)</f>
        <v/>
      </c>
      <c r="T49" s="24">
        <f>IF(Occurrence!K49&gt;0,COUNTIFS(Occurrence!$K$2:$K$2441,"&gt;0",Occurrence!$K$2:$K$2441,"&lt;="&amp;Occurrence!K49)/($B$9+1),0)</f>
        <v/>
      </c>
      <c r="U49" s="16">
        <f>IF(Occurrence!K49&gt;0,_xlfn.PERCENTILE.INC(Data!$O$2:$O$2441,($B$4+T49*($B$5-1))/($B$3-1)),0)</f>
        <v/>
      </c>
      <c r="V49" s="16">
        <f>IF(Occurrence!K49&gt;0,_xlfn.PERCENTILE.INC(Occurrence!$I$2:$I$2441,($B$6+T49*($B$7-1))/($B$3-1)),0)</f>
        <v/>
      </c>
      <c r="W49" s="16">
        <f>IF(Occurrence!K49&gt;0,Occurrence!K49/V49,0)</f>
        <v/>
      </c>
      <c r="X49" s="9">
        <f>IF(Occurrence!K49&gt;0,U49*W49,0)</f>
        <v/>
      </c>
      <c r="Y49" s="24">
        <f>COUNTIF(Data!$X$2:$X$2441,"&lt;="&amp;Data!X49)/($B$3+1)</f>
        <v/>
      </c>
      <c r="Z49" s="16">
        <f>_xlfn.PERCENTILE.INC(Data!$U$2:$U$2441,Y49)</f>
        <v/>
      </c>
      <c r="AA49" s="16">
        <f>_xlfn.PERCENTILE.INC(Data!$V$2:$V$2441,Y49)</f>
        <v/>
      </c>
      <c r="AB49" s="16">
        <f>Data!X49-AA49</f>
        <v/>
      </c>
      <c r="AC49" s="9">
        <f>Z49+AB49</f>
        <v/>
      </c>
      <c r="AD49" s="24">
        <f>COUNTIF(Data!$Y$2:$Y$2441,"&lt;="&amp;Data!Y49)/($B$3+1)</f>
        <v/>
      </c>
      <c r="AE49" s="16">
        <f>_xlfn.PERCENTILE.INC(Data!$U$2:$U$2441,AD49)</f>
        <v/>
      </c>
      <c r="AF49" s="16">
        <f>_xlfn.PERCENTILE.INC(Data!$V$2:$V$2441,AD49)</f>
        <v/>
      </c>
      <c r="AG49" s="16">
        <f>Data!Y49-AF49</f>
        <v/>
      </c>
      <c r="AH49" s="9">
        <f>AE49+AG49</f>
        <v/>
      </c>
    </row>
    <row r="50">
      <c r="N50" s="14">
        <f>Data!A50</f>
        <v/>
      </c>
      <c r="O50" s="24">
        <f>IF(Occurrence!J50&gt;0,COUNTIFS(Occurrence!$J$2:$J$2441,"&gt;0",Occurrence!$J$2:$J$2441,"&lt;="&amp;Occurrence!J50)/($B$8+1),0)</f>
        <v/>
      </c>
      <c r="P50" s="16">
        <f>IF(Occurrence!J50&gt;0,_xlfn.PERCENTILE.INC(Data!$O$2:$O$2441,($B$4+O50*($B$5-1))/($B$3-1)),0)</f>
        <v/>
      </c>
      <c r="Q50" s="16">
        <f>IF(Occurrence!J50&gt;0,_xlfn.PERCENTILE.INC(Occurrence!$I$2:$I$2441,($B$6+O50*($B$7-1))/($B$3-1)),0)</f>
        <v/>
      </c>
      <c r="R50" s="16">
        <f>IF(Occurrence!J50&gt;0,Occurrence!J50/Q50,0)</f>
        <v/>
      </c>
      <c r="S50" s="9">
        <f>IF(Occurrence!J50&gt;0,P50*R50,0)</f>
        <v/>
      </c>
      <c r="T50" s="24">
        <f>IF(Occurrence!K50&gt;0,COUNTIFS(Occurrence!$K$2:$K$2441,"&gt;0",Occurrence!$K$2:$K$2441,"&lt;="&amp;Occurrence!K50)/($B$9+1),0)</f>
        <v/>
      </c>
      <c r="U50" s="16">
        <f>IF(Occurrence!K50&gt;0,_xlfn.PERCENTILE.INC(Data!$O$2:$O$2441,($B$4+T50*($B$5-1))/($B$3-1)),0)</f>
        <v/>
      </c>
      <c r="V50" s="16">
        <f>IF(Occurrence!K50&gt;0,_xlfn.PERCENTILE.INC(Occurrence!$I$2:$I$2441,($B$6+T50*($B$7-1))/($B$3-1)),0)</f>
        <v/>
      </c>
      <c r="W50" s="16">
        <f>IF(Occurrence!K50&gt;0,Occurrence!K50/V50,0)</f>
        <v/>
      </c>
      <c r="X50" s="9">
        <f>IF(Occurrence!K50&gt;0,U50*W50,0)</f>
        <v/>
      </c>
      <c r="Y50" s="24">
        <f>COUNTIF(Data!$X$2:$X$2441,"&lt;="&amp;Data!X50)/($B$3+1)</f>
        <v/>
      </c>
      <c r="Z50" s="16">
        <f>_xlfn.PERCENTILE.INC(Data!$U$2:$U$2441,Y50)</f>
        <v/>
      </c>
      <c r="AA50" s="16">
        <f>_xlfn.PERCENTILE.INC(Data!$V$2:$V$2441,Y50)</f>
        <v/>
      </c>
      <c r="AB50" s="16">
        <f>Data!X50-AA50</f>
        <v/>
      </c>
      <c r="AC50" s="9">
        <f>Z50+AB50</f>
        <v/>
      </c>
      <c r="AD50" s="24">
        <f>COUNTIF(Data!$Y$2:$Y$2441,"&lt;="&amp;Data!Y50)/($B$3+1)</f>
        <v/>
      </c>
      <c r="AE50" s="16">
        <f>_xlfn.PERCENTILE.INC(Data!$U$2:$U$2441,AD50)</f>
        <v/>
      </c>
      <c r="AF50" s="16">
        <f>_xlfn.PERCENTILE.INC(Data!$V$2:$V$2441,AD50)</f>
        <v/>
      </c>
      <c r="AG50" s="16">
        <f>Data!Y50-AF50</f>
        <v/>
      </c>
      <c r="AH50" s="9">
        <f>AE50+AG50</f>
        <v/>
      </c>
    </row>
    <row r="51">
      <c r="N51" s="14">
        <f>Data!A51</f>
        <v/>
      </c>
      <c r="O51" s="24">
        <f>IF(Occurrence!J51&gt;0,COUNTIFS(Occurrence!$J$2:$J$2441,"&gt;0",Occurrence!$J$2:$J$2441,"&lt;="&amp;Occurrence!J51)/($B$8+1),0)</f>
        <v/>
      </c>
      <c r="P51" s="16">
        <f>IF(Occurrence!J51&gt;0,_xlfn.PERCENTILE.INC(Data!$O$2:$O$2441,($B$4+O51*($B$5-1))/($B$3-1)),0)</f>
        <v/>
      </c>
      <c r="Q51" s="16">
        <f>IF(Occurrence!J51&gt;0,_xlfn.PERCENTILE.INC(Occurrence!$I$2:$I$2441,($B$6+O51*($B$7-1))/($B$3-1)),0)</f>
        <v/>
      </c>
      <c r="R51" s="16">
        <f>IF(Occurrence!J51&gt;0,Occurrence!J51/Q51,0)</f>
        <v/>
      </c>
      <c r="S51" s="9">
        <f>IF(Occurrence!J51&gt;0,P51*R51,0)</f>
        <v/>
      </c>
      <c r="T51" s="24">
        <f>IF(Occurrence!K51&gt;0,COUNTIFS(Occurrence!$K$2:$K$2441,"&gt;0",Occurrence!$K$2:$K$2441,"&lt;="&amp;Occurrence!K51)/($B$9+1),0)</f>
        <v/>
      </c>
      <c r="U51" s="16">
        <f>IF(Occurrence!K51&gt;0,_xlfn.PERCENTILE.INC(Data!$O$2:$O$2441,($B$4+T51*($B$5-1))/($B$3-1)),0)</f>
        <v/>
      </c>
      <c r="V51" s="16">
        <f>IF(Occurrence!K51&gt;0,_xlfn.PERCENTILE.INC(Occurrence!$I$2:$I$2441,($B$6+T51*($B$7-1))/($B$3-1)),0)</f>
        <v/>
      </c>
      <c r="W51" s="16">
        <f>IF(Occurrence!K51&gt;0,Occurrence!K51/V51,0)</f>
        <v/>
      </c>
      <c r="X51" s="9">
        <f>IF(Occurrence!K51&gt;0,U51*W51,0)</f>
        <v/>
      </c>
      <c r="Y51" s="24">
        <f>COUNTIF(Data!$X$2:$X$2441,"&lt;="&amp;Data!X51)/($B$3+1)</f>
        <v/>
      </c>
      <c r="Z51" s="16">
        <f>_xlfn.PERCENTILE.INC(Data!$U$2:$U$2441,Y51)</f>
        <v/>
      </c>
      <c r="AA51" s="16">
        <f>_xlfn.PERCENTILE.INC(Data!$V$2:$V$2441,Y51)</f>
        <v/>
      </c>
      <c r="AB51" s="16">
        <f>Data!X51-AA51</f>
        <v/>
      </c>
      <c r="AC51" s="9">
        <f>Z51+AB51</f>
        <v/>
      </c>
      <c r="AD51" s="24">
        <f>COUNTIF(Data!$Y$2:$Y$2441,"&lt;="&amp;Data!Y51)/($B$3+1)</f>
        <v/>
      </c>
      <c r="AE51" s="16">
        <f>_xlfn.PERCENTILE.INC(Data!$U$2:$U$2441,AD51)</f>
        <v/>
      </c>
      <c r="AF51" s="16">
        <f>_xlfn.PERCENTILE.INC(Data!$V$2:$V$2441,AD51)</f>
        <v/>
      </c>
      <c r="AG51" s="16">
        <f>Data!Y51-AF51</f>
        <v/>
      </c>
      <c r="AH51" s="9">
        <f>AE51+AG51</f>
        <v/>
      </c>
    </row>
    <row r="52">
      <c r="N52" s="14">
        <f>Data!A52</f>
        <v/>
      </c>
      <c r="O52" s="24">
        <f>IF(Occurrence!J52&gt;0,COUNTIFS(Occurrence!$J$2:$J$2441,"&gt;0",Occurrence!$J$2:$J$2441,"&lt;="&amp;Occurrence!J52)/($B$8+1),0)</f>
        <v/>
      </c>
      <c r="P52" s="16">
        <f>IF(Occurrence!J52&gt;0,_xlfn.PERCENTILE.INC(Data!$O$2:$O$2441,($B$4+O52*($B$5-1))/($B$3-1)),0)</f>
        <v/>
      </c>
      <c r="Q52" s="16">
        <f>IF(Occurrence!J52&gt;0,_xlfn.PERCENTILE.INC(Occurrence!$I$2:$I$2441,($B$6+O52*($B$7-1))/($B$3-1)),0)</f>
        <v/>
      </c>
      <c r="R52" s="16">
        <f>IF(Occurrence!J52&gt;0,Occurrence!J52/Q52,0)</f>
        <v/>
      </c>
      <c r="S52" s="9">
        <f>IF(Occurrence!J52&gt;0,P52*R52,0)</f>
        <v/>
      </c>
      <c r="T52" s="24">
        <f>IF(Occurrence!K52&gt;0,COUNTIFS(Occurrence!$K$2:$K$2441,"&gt;0",Occurrence!$K$2:$K$2441,"&lt;="&amp;Occurrence!K52)/($B$9+1),0)</f>
        <v/>
      </c>
      <c r="U52" s="16">
        <f>IF(Occurrence!K52&gt;0,_xlfn.PERCENTILE.INC(Data!$O$2:$O$2441,($B$4+T52*($B$5-1))/($B$3-1)),0)</f>
        <v/>
      </c>
      <c r="V52" s="16">
        <f>IF(Occurrence!K52&gt;0,_xlfn.PERCENTILE.INC(Occurrence!$I$2:$I$2441,($B$6+T52*($B$7-1))/($B$3-1)),0)</f>
        <v/>
      </c>
      <c r="W52" s="16">
        <f>IF(Occurrence!K52&gt;0,Occurrence!K52/V52,0)</f>
        <v/>
      </c>
      <c r="X52" s="9">
        <f>IF(Occurrence!K52&gt;0,U52*W52,0)</f>
        <v/>
      </c>
      <c r="Y52" s="24">
        <f>COUNTIF(Data!$X$2:$X$2441,"&lt;="&amp;Data!X52)/($B$3+1)</f>
        <v/>
      </c>
      <c r="Z52" s="16">
        <f>_xlfn.PERCENTILE.INC(Data!$U$2:$U$2441,Y52)</f>
        <v/>
      </c>
      <c r="AA52" s="16">
        <f>_xlfn.PERCENTILE.INC(Data!$V$2:$V$2441,Y52)</f>
        <v/>
      </c>
      <c r="AB52" s="16">
        <f>Data!X52-AA52</f>
        <v/>
      </c>
      <c r="AC52" s="9">
        <f>Z52+AB52</f>
        <v/>
      </c>
      <c r="AD52" s="24">
        <f>COUNTIF(Data!$Y$2:$Y$2441,"&lt;="&amp;Data!Y52)/($B$3+1)</f>
        <v/>
      </c>
      <c r="AE52" s="16">
        <f>_xlfn.PERCENTILE.INC(Data!$U$2:$U$2441,AD52)</f>
        <v/>
      </c>
      <c r="AF52" s="16">
        <f>_xlfn.PERCENTILE.INC(Data!$V$2:$V$2441,AD52)</f>
        <v/>
      </c>
      <c r="AG52" s="16">
        <f>Data!Y52-AF52</f>
        <v/>
      </c>
      <c r="AH52" s="9">
        <f>AE52+AG52</f>
        <v/>
      </c>
    </row>
    <row r="53">
      <c r="N53" s="14">
        <f>Data!A53</f>
        <v/>
      </c>
      <c r="O53" s="24">
        <f>IF(Occurrence!J53&gt;0,COUNTIFS(Occurrence!$J$2:$J$2441,"&gt;0",Occurrence!$J$2:$J$2441,"&lt;="&amp;Occurrence!J53)/($B$8+1),0)</f>
        <v/>
      </c>
      <c r="P53" s="16">
        <f>IF(Occurrence!J53&gt;0,_xlfn.PERCENTILE.INC(Data!$O$2:$O$2441,($B$4+O53*($B$5-1))/($B$3-1)),0)</f>
        <v/>
      </c>
      <c r="Q53" s="16">
        <f>IF(Occurrence!J53&gt;0,_xlfn.PERCENTILE.INC(Occurrence!$I$2:$I$2441,($B$6+O53*($B$7-1))/($B$3-1)),0)</f>
        <v/>
      </c>
      <c r="R53" s="16">
        <f>IF(Occurrence!J53&gt;0,Occurrence!J53/Q53,0)</f>
        <v/>
      </c>
      <c r="S53" s="9">
        <f>IF(Occurrence!J53&gt;0,P53*R53,0)</f>
        <v/>
      </c>
      <c r="T53" s="24">
        <f>IF(Occurrence!K53&gt;0,COUNTIFS(Occurrence!$K$2:$K$2441,"&gt;0",Occurrence!$K$2:$K$2441,"&lt;="&amp;Occurrence!K53)/($B$9+1),0)</f>
        <v/>
      </c>
      <c r="U53" s="16">
        <f>IF(Occurrence!K53&gt;0,_xlfn.PERCENTILE.INC(Data!$O$2:$O$2441,($B$4+T53*($B$5-1))/($B$3-1)),0)</f>
        <v/>
      </c>
      <c r="V53" s="16">
        <f>IF(Occurrence!K53&gt;0,_xlfn.PERCENTILE.INC(Occurrence!$I$2:$I$2441,($B$6+T53*($B$7-1))/($B$3-1)),0)</f>
        <v/>
      </c>
      <c r="W53" s="16">
        <f>IF(Occurrence!K53&gt;0,Occurrence!K53/V53,0)</f>
        <v/>
      </c>
      <c r="X53" s="9">
        <f>IF(Occurrence!K53&gt;0,U53*W53,0)</f>
        <v/>
      </c>
      <c r="Y53" s="24">
        <f>COUNTIF(Data!$X$2:$X$2441,"&lt;="&amp;Data!X53)/($B$3+1)</f>
        <v/>
      </c>
      <c r="Z53" s="16">
        <f>_xlfn.PERCENTILE.INC(Data!$U$2:$U$2441,Y53)</f>
        <v/>
      </c>
      <c r="AA53" s="16">
        <f>_xlfn.PERCENTILE.INC(Data!$V$2:$V$2441,Y53)</f>
        <v/>
      </c>
      <c r="AB53" s="16">
        <f>Data!X53-AA53</f>
        <v/>
      </c>
      <c r="AC53" s="9">
        <f>Z53+AB53</f>
        <v/>
      </c>
      <c r="AD53" s="24">
        <f>COUNTIF(Data!$Y$2:$Y$2441,"&lt;="&amp;Data!Y53)/($B$3+1)</f>
        <v/>
      </c>
      <c r="AE53" s="16">
        <f>_xlfn.PERCENTILE.INC(Data!$U$2:$U$2441,AD53)</f>
        <v/>
      </c>
      <c r="AF53" s="16">
        <f>_xlfn.PERCENTILE.INC(Data!$V$2:$V$2441,AD53)</f>
        <v/>
      </c>
      <c r="AG53" s="16">
        <f>Data!Y53-AF53</f>
        <v/>
      </c>
      <c r="AH53" s="9">
        <f>AE53+AG53</f>
        <v/>
      </c>
    </row>
    <row r="54">
      <c r="N54" s="14">
        <f>Data!A54</f>
        <v/>
      </c>
      <c r="O54" s="24">
        <f>IF(Occurrence!J54&gt;0,COUNTIFS(Occurrence!$J$2:$J$2441,"&gt;0",Occurrence!$J$2:$J$2441,"&lt;="&amp;Occurrence!J54)/($B$8+1),0)</f>
        <v/>
      </c>
      <c r="P54" s="16">
        <f>IF(Occurrence!J54&gt;0,_xlfn.PERCENTILE.INC(Data!$O$2:$O$2441,($B$4+O54*($B$5-1))/($B$3-1)),0)</f>
        <v/>
      </c>
      <c r="Q54" s="16">
        <f>IF(Occurrence!J54&gt;0,_xlfn.PERCENTILE.INC(Occurrence!$I$2:$I$2441,($B$6+O54*($B$7-1))/($B$3-1)),0)</f>
        <v/>
      </c>
      <c r="R54" s="16">
        <f>IF(Occurrence!J54&gt;0,Occurrence!J54/Q54,0)</f>
        <v/>
      </c>
      <c r="S54" s="9">
        <f>IF(Occurrence!J54&gt;0,P54*R54,0)</f>
        <v/>
      </c>
      <c r="T54" s="24">
        <f>IF(Occurrence!K54&gt;0,COUNTIFS(Occurrence!$K$2:$K$2441,"&gt;0",Occurrence!$K$2:$K$2441,"&lt;="&amp;Occurrence!K54)/($B$9+1),0)</f>
        <v/>
      </c>
      <c r="U54" s="16">
        <f>IF(Occurrence!K54&gt;0,_xlfn.PERCENTILE.INC(Data!$O$2:$O$2441,($B$4+T54*($B$5-1))/($B$3-1)),0)</f>
        <v/>
      </c>
      <c r="V54" s="16">
        <f>IF(Occurrence!K54&gt;0,_xlfn.PERCENTILE.INC(Occurrence!$I$2:$I$2441,($B$6+T54*($B$7-1))/($B$3-1)),0)</f>
        <v/>
      </c>
      <c r="W54" s="16">
        <f>IF(Occurrence!K54&gt;0,Occurrence!K54/V54,0)</f>
        <v/>
      </c>
      <c r="X54" s="9">
        <f>IF(Occurrence!K54&gt;0,U54*W54,0)</f>
        <v/>
      </c>
      <c r="Y54" s="24">
        <f>COUNTIF(Data!$X$2:$X$2441,"&lt;="&amp;Data!X54)/($B$3+1)</f>
        <v/>
      </c>
      <c r="Z54" s="16">
        <f>_xlfn.PERCENTILE.INC(Data!$U$2:$U$2441,Y54)</f>
        <v/>
      </c>
      <c r="AA54" s="16">
        <f>_xlfn.PERCENTILE.INC(Data!$V$2:$V$2441,Y54)</f>
        <v/>
      </c>
      <c r="AB54" s="16">
        <f>Data!X54-AA54</f>
        <v/>
      </c>
      <c r="AC54" s="9">
        <f>Z54+AB54</f>
        <v/>
      </c>
      <c r="AD54" s="24">
        <f>COUNTIF(Data!$Y$2:$Y$2441,"&lt;="&amp;Data!Y54)/($B$3+1)</f>
        <v/>
      </c>
      <c r="AE54" s="16">
        <f>_xlfn.PERCENTILE.INC(Data!$U$2:$U$2441,AD54)</f>
        <v/>
      </c>
      <c r="AF54" s="16">
        <f>_xlfn.PERCENTILE.INC(Data!$V$2:$V$2441,AD54)</f>
        <v/>
      </c>
      <c r="AG54" s="16">
        <f>Data!Y54-AF54</f>
        <v/>
      </c>
      <c r="AH54" s="9">
        <f>AE54+AG54</f>
        <v/>
      </c>
    </row>
    <row r="55">
      <c r="N55" s="14">
        <f>Data!A55</f>
        <v/>
      </c>
      <c r="O55" s="24">
        <f>IF(Occurrence!J55&gt;0,COUNTIFS(Occurrence!$J$2:$J$2441,"&gt;0",Occurrence!$J$2:$J$2441,"&lt;="&amp;Occurrence!J55)/($B$8+1),0)</f>
        <v/>
      </c>
      <c r="P55" s="16">
        <f>IF(Occurrence!J55&gt;0,_xlfn.PERCENTILE.INC(Data!$O$2:$O$2441,($B$4+O55*($B$5-1))/($B$3-1)),0)</f>
        <v/>
      </c>
      <c r="Q55" s="16">
        <f>IF(Occurrence!J55&gt;0,_xlfn.PERCENTILE.INC(Occurrence!$I$2:$I$2441,($B$6+O55*($B$7-1))/($B$3-1)),0)</f>
        <v/>
      </c>
      <c r="R55" s="16">
        <f>IF(Occurrence!J55&gt;0,Occurrence!J55/Q55,0)</f>
        <v/>
      </c>
      <c r="S55" s="9">
        <f>IF(Occurrence!J55&gt;0,P55*R55,0)</f>
        <v/>
      </c>
      <c r="T55" s="24">
        <f>IF(Occurrence!K55&gt;0,COUNTIFS(Occurrence!$K$2:$K$2441,"&gt;0",Occurrence!$K$2:$K$2441,"&lt;="&amp;Occurrence!K55)/($B$9+1),0)</f>
        <v/>
      </c>
      <c r="U55" s="16">
        <f>IF(Occurrence!K55&gt;0,_xlfn.PERCENTILE.INC(Data!$O$2:$O$2441,($B$4+T55*($B$5-1))/($B$3-1)),0)</f>
        <v/>
      </c>
      <c r="V55" s="16">
        <f>IF(Occurrence!K55&gt;0,_xlfn.PERCENTILE.INC(Occurrence!$I$2:$I$2441,($B$6+T55*($B$7-1))/($B$3-1)),0)</f>
        <v/>
      </c>
      <c r="W55" s="16">
        <f>IF(Occurrence!K55&gt;0,Occurrence!K55/V55,0)</f>
        <v/>
      </c>
      <c r="X55" s="9">
        <f>IF(Occurrence!K55&gt;0,U55*W55,0)</f>
        <v/>
      </c>
      <c r="Y55" s="24">
        <f>COUNTIF(Data!$X$2:$X$2441,"&lt;="&amp;Data!X55)/($B$3+1)</f>
        <v/>
      </c>
      <c r="Z55" s="16">
        <f>_xlfn.PERCENTILE.INC(Data!$U$2:$U$2441,Y55)</f>
        <v/>
      </c>
      <c r="AA55" s="16">
        <f>_xlfn.PERCENTILE.INC(Data!$V$2:$V$2441,Y55)</f>
        <v/>
      </c>
      <c r="AB55" s="16">
        <f>Data!X55-AA55</f>
        <v/>
      </c>
      <c r="AC55" s="9">
        <f>Z55+AB55</f>
        <v/>
      </c>
      <c r="AD55" s="24">
        <f>COUNTIF(Data!$Y$2:$Y$2441,"&lt;="&amp;Data!Y55)/($B$3+1)</f>
        <v/>
      </c>
      <c r="AE55" s="16">
        <f>_xlfn.PERCENTILE.INC(Data!$U$2:$U$2441,AD55)</f>
        <v/>
      </c>
      <c r="AF55" s="16">
        <f>_xlfn.PERCENTILE.INC(Data!$V$2:$V$2441,AD55)</f>
        <v/>
      </c>
      <c r="AG55" s="16">
        <f>Data!Y55-AF55</f>
        <v/>
      </c>
      <c r="AH55" s="9">
        <f>AE55+AG55</f>
        <v/>
      </c>
    </row>
    <row r="56">
      <c r="N56" s="14">
        <f>Data!A56</f>
        <v/>
      </c>
      <c r="O56" s="24">
        <f>IF(Occurrence!J56&gt;0,COUNTIFS(Occurrence!$J$2:$J$2441,"&gt;0",Occurrence!$J$2:$J$2441,"&lt;="&amp;Occurrence!J56)/($B$8+1),0)</f>
        <v/>
      </c>
      <c r="P56" s="16">
        <f>IF(Occurrence!J56&gt;0,_xlfn.PERCENTILE.INC(Data!$O$2:$O$2441,($B$4+O56*($B$5-1))/($B$3-1)),0)</f>
        <v/>
      </c>
      <c r="Q56" s="16">
        <f>IF(Occurrence!J56&gt;0,_xlfn.PERCENTILE.INC(Occurrence!$I$2:$I$2441,($B$6+O56*($B$7-1))/($B$3-1)),0)</f>
        <v/>
      </c>
      <c r="R56" s="16">
        <f>IF(Occurrence!J56&gt;0,Occurrence!J56/Q56,0)</f>
        <v/>
      </c>
      <c r="S56" s="9">
        <f>IF(Occurrence!J56&gt;0,P56*R56,0)</f>
        <v/>
      </c>
      <c r="T56" s="24">
        <f>IF(Occurrence!K56&gt;0,COUNTIFS(Occurrence!$K$2:$K$2441,"&gt;0",Occurrence!$K$2:$K$2441,"&lt;="&amp;Occurrence!K56)/($B$9+1),0)</f>
        <v/>
      </c>
      <c r="U56" s="16">
        <f>IF(Occurrence!K56&gt;0,_xlfn.PERCENTILE.INC(Data!$O$2:$O$2441,($B$4+T56*($B$5-1))/($B$3-1)),0)</f>
        <v/>
      </c>
      <c r="V56" s="16">
        <f>IF(Occurrence!K56&gt;0,_xlfn.PERCENTILE.INC(Occurrence!$I$2:$I$2441,($B$6+T56*($B$7-1))/($B$3-1)),0)</f>
        <v/>
      </c>
      <c r="W56" s="16">
        <f>IF(Occurrence!K56&gt;0,Occurrence!K56/V56,0)</f>
        <v/>
      </c>
      <c r="X56" s="9">
        <f>IF(Occurrence!K56&gt;0,U56*W56,0)</f>
        <v/>
      </c>
      <c r="Y56" s="24">
        <f>COUNTIF(Data!$X$2:$X$2441,"&lt;="&amp;Data!X56)/($B$3+1)</f>
        <v/>
      </c>
      <c r="Z56" s="16">
        <f>_xlfn.PERCENTILE.INC(Data!$U$2:$U$2441,Y56)</f>
        <v/>
      </c>
      <c r="AA56" s="16">
        <f>_xlfn.PERCENTILE.INC(Data!$V$2:$V$2441,Y56)</f>
        <v/>
      </c>
      <c r="AB56" s="16">
        <f>Data!X56-AA56</f>
        <v/>
      </c>
      <c r="AC56" s="9">
        <f>Z56+AB56</f>
        <v/>
      </c>
      <c r="AD56" s="24">
        <f>COUNTIF(Data!$Y$2:$Y$2441,"&lt;="&amp;Data!Y56)/($B$3+1)</f>
        <v/>
      </c>
      <c r="AE56" s="16">
        <f>_xlfn.PERCENTILE.INC(Data!$U$2:$U$2441,AD56)</f>
        <v/>
      </c>
      <c r="AF56" s="16">
        <f>_xlfn.PERCENTILE.INC(Data!$V$2:$V$2441,AD56)</f>
        <v/>
      </c>
      <c r="AG56" s="16">
        <f>Data!Y56-AF56</f>
        <v/>
      </c>
      <c r="AH56" s="9">
        <f>AE56+AG56</f>
        <v/>
      </c>
    </row>
    <row r="57">
      <c r="N57" s="14">
        <f>Data!A57</f>
        <v/>
      </c>
      <c r="O57" s="24">
        <f>IF(Occurrence!J57&gt;0,COUNTIFS(Occurrence!$J$2:$J$2441,"&gt;0",Occurrence!$J$2:$J$2441,"&lt;="&amp;Occurrence!J57)/($B$8+1),0)</f>
        <v/>
      </c>
      <c r="P57" s="16">
        <f>IF(Occurrence!J57&gt;0,_xlfn.PERCENTILE.INC(Data!$O$2:$O$2441,($B$4+O57*($B$5-1))/($B$3-1)),0)</f>
        <v/>
      </c>
      <c r="Q57" s="16">
        <f>IF(Occurrence!J57&gt;0,_xlfn.PERCENTILE.INC(Occurrence!$I$2:$I$2441,($B$6+O57*($B$7-1))/($B$3-1)),0)</f>
        <v/>
      </c>
      <c r="R57" s="16">
        <f>IF(Occurrence!J57&gt;0,Occurrence!J57/Q57,0)</f>
        <v/>
      </c>
      <c r="S57" s="9">
        <f>IF(Occurrence!J57&gt;0,P57*R57,0)</f>
        <v/>
      </c>
      <c r="T57" s="24">
        <f>IF(Occurrence!K57&gt;0,COUNTIFS(Occurrence!$K$2:$K$2441,"&gt;0",Occurrence!$K$2:$K$2441,"&lt;="&amp;Occurrence!K57)/($B$9+1),0)</f>
        <v/>
      </c>
      <c r="U57" s="16">
        <f>IF(Occurrence!K57&gt;0,_xlfn.PERCENTILE.INC(Data!$O$2:$O$2441,($B$4+T57*($B$5-1))/($B$3-1)),0)</f>
        <v/>
      </c>
      <c r="V57" s="16">
        <f>IF(Occurrence!K57&gt;0,_xlfn.PERCENTILE.INC(Occurrence!$I$2:$I$2441,($B$6+T57*($B$7-1))/($B$3-1)),0)</f>
        <v/>
      </c>
      <c r="W57" s="16">
        <f>IF(Occurrence!K57&gt;0,Occurrence!K57/V57,0)</f>
        <v/>
      </c>
      <c r="X57" s="9">
        <f>IF(Occurrence!K57&gt;0,U57*W57,0)</f>
        <v/>
      </c>
      <c r="Y57" s="24">
        <f>COUNTIF(Data!$X$2:$X$2441,"&lt;="&amp;Data!X57)/($B$3+1)</f>
        <v/>
      </c>
      <c r="Z57" s="16">
        <f>_xlfn.PERCENTILE.INC(Data!$U$2:$U$2441,Y57)</f>
        <v/>
      </c>
      <c r="AA57" s="16">
        <f>_xlfn.PERCENTILE.INC(Data!$V$2:$V$2441,Y57)</f>
        <v/>
      </c>
      <c r="AB57" s="16">
        <f>Data!X57-AA57</f>
        <v/>
      </c>
      <c r="AC57" s="9">
        <f>Z57+AB57</f>
        <v/>
      </c>
      <c r="AD57" s="24">
        <f>COUNTIF(Data!$Y$2:$Y$2441,"&lt;="&amp;Data!Y57)/($B$3+1)</f>
        <v/>
      </c>
      <c r="AE57" s="16">
        <f>_xlfn.PERCENTILE.INC(Data!$U$2:$U$2441,AD57)</f>
        <v/>
      </c>
      <c r="AF57" s="16">
        <f>_xlfn.PERCENTILE.INC(Data!$V$2:$V$2441,AD57)</f>
        <v/>
      </c>
      <c r="AG57" s="16">
        <f>Data!Y57-AF57</f>
        <v/>
      </c>
      <c r="AH57" s="9">
        <f>AE57+AG57</f>
        <v/>
      </c>
    </row>
    <row r="58">
      <c r="N58" s="14">
        <f>Data!A58</f>
        <v/>
      </c>
      <c r="O58" s="24">
        <f>IF(Occurrence!J58&gt;0,COUNTIFS(Occurrence!$J$2:$J$2441,"&gt;0",Occurrence!$J$2:$J$2441,"&lt;="&amp;Occurrence!J58)/($B$8+1),0)</f>
        <v/>
      </c>
      <c r="P58" s="16">
        <f>IF(Occurrence!J58&gt;0,_xlfn.PERCENTILE.INC(Data!$O$2:$O$2441,($B$4+O58*($B$5-1))/($B$3-1)),0)</f>
        <v/>
      </c>
      <c r="Q58" s="16">
        <f>IF(Occurrence!J58&gt;0,_xlfn.PERCENTILE.INC(Occurrence!$I$2:$I$2441,($B$6+O58*($B$7-1))/($B$3-1)),0)</f>
        <v/>
      </c>
      <c r="R58" s="16">
        <f>IF(Occurrence!J58&gt;0,Occurrence!J58/Q58,0)</f>
        <v/>
      </c>
      <c r="S58" s="9">
        <f>IF(Occurrence!J58&gt;0,P58*R58,0)</f>
        <v/>
      </c>
      <c r="T58" s="24">
        <f>IF(Occurrence!K58&gt;0,COUNTIFS(Occurrence!$K$2:$K$2441,"&gt;0",Occurrence!$K$2:$K$2441,"&lt;="&amp;Occurrence!K58)/($B$9+1),0)</f>
        <v/>
      </c>
      <c r="U58" s="16">
        <f>IF(Occurrence!K58&gt;0,_xlfn.PERCENTILE.INC(Data!$O$2:$O$2441,($B$4+T58*($B$5-1))/($B$3-1)),0)</f>
        <v/>
      </c>
      <c r="V58" s="16">
        <f>IF(Occurrence!K58&gt;0,_xlfn.PERCENTILE.INC(Occurrence!$I$2:$I$2441,($B$6+T58*($B$7-1))/($B$3-1)),0)</f>
        <v/>
      </c>
      <c r="W58" s="16">
        <f>IF(Occurrence!K58&gt;0,Occurrence!K58/V58,0)</f>
        <v/>
      </c>
      <c r="X58" s="9">
        <f>IF(Occurrence!K58&gt;0,U58*W58,0)</f>
        <v/>
      </c>
      <c r="Y58" s="24">
        <f>COUNTIF(Data!$X$2:$X$2441,"&lt;="&amp;Data!X58)/($B$3+1)</f>
        <v/>
      </c>
      <c r="Z58" s="16">
        <f>_xlfn.PERCENTILE.INC(Data!$U$2:$U$2441,Y58)</f>
        <v/>
      </c>
      <c r="AA58" s="16">
        <f>_xlfn.PERCENTILE.INC(Data!$V$2:$V$2441,Y58)</f>
        <v/>
      </c>
      <c r="AB58" s="16">
        <f>Data!X58-AA58</f>
        <v/>
      </c>
      <c r="AC58" s="9">
        <f>Z58+AB58</f>
        <v/>
      </c>
      <c r="AD58" s="24">
        <f>COUNTIF(Data!$Y$2:$Y$2441,"&lt;="&amp;Data!Y58)/($B$3+1)</f>
        <v/>
      </c>
      <c r="AE58" s="16">
        <f>_xlfn.PERCENTILE.INC(Data!$U$2:$U$2441,AD58)</f>
        <v/>
      </c>
      <c r="AF58" s="16">
        <f>_xlfn.PERCENTILE.INC(Data!$V$2:$V$2441,AD58)</f>
        <v/>
      </c>
      <c r="AG58" s="16">
        <f>Data!Y58-AF58</f>
        <v/>
      </c>
      <c r="AH58" s="9">
        <f>AE58+AG58</f>
        <v/>
      </c>
    </row>
    <row r="59">
      <c r="N59" s="14">
        <f>Data!A59</f>
        <v/>
      </c>
      <c r="O59" s="24">
        <f>IF(Occurrence!J59&gt;0,COUNTIFS(Occurrence!$J$2:$J$2441,"&gt;0",Occurrence!$J$2:$J$2441,"&lt;="&amp;Occurrence!J59)/($B$8+1),0)</f>
        <v/>
      </c>
      <c r="P59" s="16">
        <f>IF(Occurrence!J59&gt;0,_xlfn.PERCENTILE.INC(Data!$O$2:$O$2441,($B$4+O59*($B$5-1))/($B$3-1)),0)</f>
        <v/>
      </c>
      <c r="Q59" s="16">
        <f>IF(Occurrence!J59&gt;0,_xlfn.PERCENTILE.INC(Occurrence!$I$2:$I$2441,($B$6+O59*($B$7-1))/($B$3-1)),0)</f>
        <v/>
      </c>
      <c r="R59" s="16">
        <f>IF(Occurrence!J59&gt;0,Occurrence!J59/Q59,0)</f>
        <v/>
      </c>
      <c r="S59" s="9">
        <f>IF(Occurrence!J59&gt;0,P59*R59,0)</f>
        <v/>
      </c>
      <c r="T59" s="24">
        <f>IF(Occurrence!K59&gt;0,COUNTIFS(Occurrence!$K$2:$K$2441,"&gt;0",Occurrence!$K$2:$K$2441,"&lt;="&amp;Occurrence!K59)/($B$9+1),0)</f>
        <v/>
      </c>
      <c r="U59" s="16">
        <f>IF(Occurrence!K59&gt;0,_xlfn.PERCENTILE.INC(Data!$O$2:$O$2441,($B$4+T59*($B$5-1))/($B$3-1)),0)</f>
        <v/>
      </c>
      <c r="V59" s="16">
        <f>IF(Occurrence!K59&gt;0,_xlfn.PERCENTILE.INC(Occurrence!$I$2:$I$2441,($B$6+T59*($B$7-1))/($B$3-1)),0)</f>
        <v/>
      </c>
      <c r="W59" s="16">
        <f>IF(Occurrence!K59&gt;0,Occurrence!K59/V59,0)</f>
        <v/>
      </c>
      <c r="X59" s="9">
        <f>IF(Occurrence!K59&gt;0,U59*W59,0)</f>
        <v/>
      </c>
      <c r="Y59" s="24">
        <f>COUNTIF(Data!$X$2:$X$2441,"&lt;="&amp;Data!X59)/($B$3+1)</f>
        <v/>
      </c>
      <c r="Z59" s="16">
        <f>_xlfn.PERCENTILE.INC(Data!$U$2:$U$2441,Y59)</f>
        <v/>
      </c>
      <c r="AA59" s="16">
        <f>_xlfn.PERCENTILE.INC(Data!$V$2:$V$2441,Y59)</f>
        <v/>
      </c>
      <c r="AB59" s="16">
        <f>Data!X59-AA59</f>
        <v/>
      </c>
      <c r="AC59" s="9">
        <f>Z59+AB59</f>
        <v/>
      </c>
      <c r="AD59" s="24">
        <f>COUNTIF(Data!$Y$2:$Y$2441,"&lt;="&amp;Data!Y59)/($B$3+1)</f>
        <v/>
      </c>
      <c r="AE59" s="16">
        <f>_xlfn.PERCENTILE.INC(Data!$U$2:$U$2441,AD59)</f>
        <v/>
      </c>
      <c r="AF59" s="16">
        <f>_xlfn.PERCENTILE.INC(Data!$V$2:$V$2441,AD59)</f>
        <v/>
      </c>
      <c r="AG59" s="16">
        <f>Data!Y59-AF59</f>
        <v/>
      </c>
      <c r="AH59" s="9">
        <f>AE59+AG59</f>
        <v/>
      </c>
    </row>
    <row r="60">
      <c r="N60" s="14">
        <f>Data!A60</f>
        <v/>
      </c>
      <c r="O60" s="24">
        <f>IF(Occurrence!J60&gt;0,COUNTIFS(Occurrence!$J$2:$J$2441,"&gt;0",Occurrence!$J$2:$J$2441,"&lt;="&amp;Occurrence!J60)/($B$8+1),0)</f>
        <v/>
      </c>
      <c r="P60" s="16">
        <f>IF(Occurrence!J60&gt;0,_xlfn.PERCENTILE.INC(Data!$O$2:$O$2441,($B$4+O60*($B$5-1))/($B$3-1)),0)</f>
        <v/>
      </c>
      <c r="Q60" s="16">
        <f>IF(Occurrence!J60&gt;0,_xlfn.PERCENTILE.INC(Occurrence!$I$2:$I$2441,($B$6+O60*($B$7-1))/($B$3-1)),0)</f>
        <v/>
      </c>
      <c r="R60" s="16">
        <f>IF(Occurrence!J60&gt;0,Occurrence!J60/Q60,0)</f>
        <v/>
      </c>
      <c r="S60" s="9">
        <f>IF(Occurrence!J60&gt;0,P60*R60,0)</f>
        <v/>
      </c>
      <c r="T60" s="24">
        <f>IF(Occurrence!K60&gt;0,COUNTIFS(Occurrence!$K$2:$K$2441,"&gt;0",Occurrence!$K$2:$K$2441,"&lt;="&amp;Occurrence!K60)/($B$9+1),0)</f>
        <v/>
      </c>
      <c r="U60" s="16">
        <f>IF(Occurrence!K60&gt;0,_xlfn.PERCENTILE.INC(Data!$O$2:$O$2441,($B$4+T60*($B$5-1))/($B$3-1)),0)</f>
        <v/>
      </c>
      <c r="V60" s="16">
        <f>IF(Occurrence!K60&gt;0,_xlfn.PERCENTILE.INC(Occurrence!$I$2:$I$2441,($B$6+T60*($B$7-1))/($B$3-1)),0)</f>
        <v/>
      </c>
      <c r="W60" s="16">
        <f>IF(Occurrence!K60&gt;0,Occurrence!K60/V60,0)</f>
        <v/>
      </c>
      <c r="X60" s="9">
        <f>IF(Occurrence!K60&gt;0,U60*W60,0)</f>
        <v/>
      </c>
      <c r="Y60" s="24">
        <f>COUNTIF(Data!$X$2:$X$2441,"&lt;="&amp;Data!X60)/($B$3+1)</f>
        <v/>
      </c>
      <c r="Z60" s="16">
        <f>_xlfn.PERCENTILE.INC(Data!$U$2:$U$2441,Y60)</f>
        <v/>
      </c>
      <c r="AA60" s="16">
        <f>_xlfn.PERCENTILE.INC(Data!$V$2:$V$2441,Y60)</f>
        <v/>
      </c>
      <c r="AB60" s="16">
        <f>Data!X60-AA60</f>
        <v/>
      </c>
      <c r="AC60" s="9">
        <f>Z60+AB60</f>
        <v/>
      </c>
      <c r="AD60" s="24">
        <f>COUNTIF(Data!$Y$2:$Y$2441,"&lt;="&amp;Data!Y60)/($B$3+1)</f>
        <v/>
      </c>
      <c r="AE60" s="16">
        <f>_xlfn.PERCENTILE.INC(Data!$U$2:$U$2441,AD60)</f>
        <v/>
      </c>
      <c r="AF60" s="16">
        <f>_xlfn.PERCENTILE.INC(Data!$V$2:$V$2441,AD60)</f>
        <v/>
      </c>
      <c r="AG60" s="16">
        <f>Data!Y60-AF60</f>
        <v/>
      </c>
      <c r="AH60" s="9">
        <f>AE60+AG60</f>
        <v/>
      </c>
    </row>
    <row r="61">
      <c r="N61" s="14">
        <f>Data!A61</f>
        <v/>
      </c>
      <c r="O61" s="24">
        <f>IF(Occurrence!J61&gt;0,COUNTIFS(Occurrence!$J$2:$J$2441,"&gt;0",Occurrence!$J$2:$J$2441,"&lt;="&amp;Occurrence!J61)/($B$8+1),0)</f>
        <v/>
      </c>
      <c r="P61" s="16">
        <f>IF(Occurrence!J61&gt;0,_xlfn.PERCENTILE.INC(Data!$O$2:$O$2441,($B$4+O61*($B$5-1))/($B$3-1)),0)</f>
        <v/>
      </c>
      <c r="Q61" s="16">
        <f>IF(Occurrence!J61&gt;0,_xlfn.PERCENTILE.INC(Occurrence!$I$2:$I$2441,($B$6+O61*($B$7-1))/($B$3-1)),0)</f>
        <v/>
      </c>
      <c r="R61" s="16">
        <f>IF(Occurrence!J61&gt;0,Occurrence!J61/Q61,0)</f>
        <v/>
      </c>
      <c r="S61" s="9">
        <f>IF(Occurrence!J61&gt;0,P61*R61,0)</f>
        <v/>
      </c>
      <c r="T61" s="24">
        <f>IF(Occurrence!K61&gt;0,COUNTIFS(Occurrence!$K$2:$K$2441,"&gt;0",Occurrence!$K$2:$K$2441,"&lt;="&amp;Occurrence!K61)/($B$9+1),0)</f>
        <v/>
      </c>
      <c r="U61" s="16">
        <f>IF(Occurrence!K61&gt;0,_xlfn.PERCENTILE.INC(Data!$O$2:$O$2441,($B$4+T61*($B$5-1))/($B$3-1)),0)</f>
        <v/>
      </c>
      <c r="V61" s="16">
        <f>IF(Occurrence!K61&gt;0,_xlfn.PERCENTILE.INC(Occurrence!$I$2:$I$2441,($B$6+T61*($B$7-1))/($B$3-1)),0)</f>
        <v/>
      </c>
      <c r="W61" s="16">
        <f>IF(Occurrence!K61&gt;0,Occurrence!K61/V61,0)</f>
        <v/>
      </c>
      <c r="X61" s="9">
        <f>IF(Occurrence!K61&gt;0,U61*W61,0)</f>
        <v/>
      </c>
      <c r="Y61" s="24">
        <f>COUNTIF(Data!$X$2:$X$2441,"&lt;="&amp;Data!X61)/($B$3+1)</f>
        <v/>
      </c>
      <c r="Z61" s="16">
        <f>_xlfn.PERCENTILE.INC(Data!$U$2:$U$2441,Y61)</f>
        <v/>
      </c>
      <c r="AA61" s="16">
        <f>_xlfn.PERCENTILE.INC(Data!$V$2:$V$2441,Y61)</f>
        <v/>
      </c>
      <c r="AB61" s="16">
        <f>Data!X61-AA61</f>
        <v/>
      </c>
      <c r="AC61" s="9">
        <f>Z61+AB61</f>
        <v/>
      </c>
      <c r="AD61" s="24">
        <f>COUNTIF(Data!$Y$2:$Y$2441,"&lt;="&amp;Data!Y61)/($B$3+1)</f>
        <v/>
      </c>
      <c r="AE61" s="16">
        <f>_xlfn.PERCENTILE.INC(Data!$U$2:$U$2441,AD61)</f>
        <v/>
      </c>
      <c r="AF61" s="16">
        <f>_xlfn.PERCENTILE.INC(Data!$V$2:$V$2441,AD61)</f>
        <v/>
      </c>
      <c r="AG61" s="16">
        <f>Data!Y61-AF61</f>
        <v/>
      </c>
      <c r="AH61" s="9">
        <f>AE61+AG61</f>
        <v/>
      </c>
    </row>
    <row r="62">
      <c r="N62" s="14">
        <f>Data!A62</f>
        <v/>
      </c>
      <c r="O62" s="24">
        <f>IF(Occurrence!J62&gt;0,COUNTIFS(Occurrence!$J$2:$J$2441,"&gt;0",Occurrence!$J$2:$J$2441,"&lt;="&amp;Occurrence!J62)/($B$8+1),0)</f>
        <v/>
      </c>
      <c r="P62" s="16">
        <f>IF(Occurrence!J62&gt;0,_xlfn.PERCENTILE.INC(Data!$O$2:$O$2441,($B$4+O62*($B$5-1))/($B$3-1)),0)</f>
        <v/>
      </c>
      <c r="Q62" s="16">
        <f>IF(Occurrence!J62&gt;0,_xlfn.PERCENTILE.INC(Occurrence!$I$2:$I$2441,($B$6+O62*($B$7-1))/($B$3-1)),0)</f>
        <v/>
      </c>
      <c r="R62" s="16">
        <f>IF(Occurrence!J62&gt;0,Occurrence!J62/Q62,0)</f>
        <v/>
      </c>
      <c r="S62" s="9">
        <f>IF(Occurrence!J62&gt;0,P62*R62,0)</f>
        <v/>
      </c>
      <c r="T62" s="24">
        <f>IF(Occurrence!K62&gt;0,COUNTIFS(Occurrence!$K$2:$K$2441,"&gt;0",Occurrence!$K$2:$K$2441,"&lt;="&amp;Occurrence!K62)/($B$9+1),0)</f>
        <v/>
      </c>
      <c r="U62" s="16">
        <f>IF(Occurrence!K62&gt;0,_xlfn.PERCENTILE.INC(Data!$O$2:$O$2441,($B$4+T62*($B$5-1))/($B$3-1)),0)</f>
        <v/>
      </c>
      <c r="V62" s="16">
        <f>IF(Occurrence!K62&gt;0,_xlfn.PERCENTILE.INC(Occurrence!$I$2:$I$2441,($B$6+T62*($B$7-1))/($B$3-1)),0)</f>
        <v/>
      </c>
      <c r="W62" s="16">
        <f>IF(Occurrence!K62&gt;0,Occurrence!K62/V62,0)</f>
        <v/>
      </c>
      <c r="X62" s="9">
        <f>IF(Occurrence!K62&gt;0,U62*W62,0)</f>
        <v/>
      </c>
      <c r="Y62" s="24">
        <f>COUNTIF(Data!$X$2:$X$2441,"&lt;="&amp;Data!X62)/($B$3+1)</f>
        <v/>
      </c>
      <c r="Z62" s="16">
        <f>_xlfn.PERCENTILE.INC(Data!$U$2:$U$2441,Y62)</f>
        <v/>
      </c>
      <c r="AA62" s="16">
        <f>_xlfn.PERCENTILE.INC(Data!$V$2:$V$2441,Y62)</f>
        <v/>
      </c>
      <c r="AB62" s="16">
        <f>Data!X62-AA62</f>
        <v/>
      </c>
      <c r="AC62" s="9">
        <f>Z62+AB62</f>
        <v/>
      </c>
      <c r="AD62" s="24">
        <f>COUNTIF(Data!$Y$2:$Y$2441,"&lt;="&amp;Data!Y62)/($B$3+1)</f>
        <v/>
      </c>
      <c r="AE62" s="16">
        <f>_xlfn.PERCENTILE.INC(Data!$U$2:$U$2441,AD62)</f>
        <v/>
      </c>
      <c r="AF62" s="16">
        <f>_xlfn.PERCENTILE.INC(Data!$V$2:$V$2441,AD62)</f>
        <v/>
      </c>
      <c r="AG62" s="16">
        <f>Data!Y62-AF62</f>
        <v/>
      </c>
      <c r="AH62" s="9">
        <f>AE62+AG62</f>
        <v/>
      </c>
    </row>
    <row r="63">
      <c r="N63" s="14">
        <f>Data!A63</f>
        <v/>
      </c>
      <c r="O63" s="24">
        <f>IF(Occurrence!J63&gt;0,COUNTIFS(Occurrence!$J$2:$J$2441,"&gt;0",Occurrence!$J$2:$J$2441,"&lt;="&amp;Occurrence!J63)/($B$8+1),0)</f>
        <v/>
      </c>
      <c r="P63" s="16">
        <f>IF(Occurrence!J63&gt;0,_xlfn.PERCENTILE.INC(Data!$O$2:$O$2441,($B$4+O63*($B$5-1))/($B$3-1)),0)</f>
        <v/>
      </c>
      <c r="Q63" s="16">
        <f>IF(Occurrence!J63&gt;0,_xlfn.PERCENTILE.INC(Occurrence!$I$2:$I$2441,($B$6+O63*($B$7-1))/($B$3-1)),0)</f>
        <v/>
      </c>
      <c r="R63" s="16">
        <f>IF(Occurrence!J63&gt;0,Occurrence!J63/Q63,0)</f>
        <v/>
      </c>
      <c r="S63" s="9">
        <f>IF(Occurrence!J63&gt;0,P63*R63,0)</f>
        <v/>
      </c>
      <c r="T63" s="24">
        <f>IF(Occurrence!K63&gt;0,COUNTIFS(Occurrence!$K$2:$K$2441,"&gt;0",Occurrence!$K$2:$K$2441,"&lt;="&amp;Occurrence!K63)/($B$9+1),0)</f>
        <v/>
      </c>
      <c r="U63" s="16">
        <f>IF(Occurrence!K63&gt;0,_xlfn.PERCENTILE.INC(Data!$O$2:$O$2441,($B$4+T63*($B$5-1))/($B$3-1)),0)</f>
        <v/>
      </c>
      <c r="V63" s="16">
        <f>IF(Occurrence!K63&gt;0,_xlfn.PERCENTILE.INC(Occurrence!$I$2:$I$2441,($B$6+T63*($B$7-1))/($B$3-1)),0)</f>
        <v/>
      </c>
      <c r="W63" s="16">
        <f>IF(Occurrence!K63&gt;0,Occurrence!K63/V63,0)</f>
        <v/>
      </c>
      <c r="X63" s="9">
        <f>IF(Occurrence!K63&gt;0,U63*W63,0)</f>
        <v/>
      </c>
      <c r="Y63" s="24">
        <f>COUNTIF(Data!$X$2:$X$2441,"&lt;="&amp;Data!X63)/($B$3+1)</f>
        <v/>
      </c>
      <c r="Z63" s="16">
        <f>_xlfn.PERCENTILE.INC(Data!$U$2:$U$2441,Y63)</f>
        <v/>
      </c>
      <c r="AA63" s="16">
        <f>_xlfn.PERCENTILE.INC(Data!$V$2:$V$2441,Y63)</f>
        <v/>
      </c>
      <c r="AB63" s="16">
        <f>Data!X63-AA63</f>
        <v/>
      </c>
      <c r="AC63" s="9">
        <f>Z63+AB63</f>
        <v/>
      </c>
      <c r="AD63" s="24">
        <f>COUNTIF(Data!$Y$2:$Y$2441,"&lt;="&amp;Data!Y63)/($B$3+1)</f>
        <v/>
      </c>
      <c r="AE63" s="16">
        <f>_xlfn.PERCENTILE.INC(Data!$U$2:$U$2441,AD63)</f>
        <v/>
      </c>
      <c r="AF63" s="16">
        <f>_xlfn.PERCENTILE.INC(Data!$V$2:$V$2441,AD63)</f>
        <v/>
      </c>
      <c r="AG63" s="16">
        <f>Data!Y63-AF63</f>
        <v/>
      </c>
      <c r="AH63" s="9">
        <f>AE63+AG63</f>
        <v/>
      </c>
    </row>
    <row r="64">
      <c r="N64" s="14">
        <f>Data!A64</f>
        <v/>
      </c>
      <c r="O64" s="24">
        <f>IF(Occurrence!J64&gt;0,COUNTIFS(Occurrence!$J$2:$J$2441,"&gt;0",Occurrence!$J$2:$J$2441,"&lt;="&amp;Occurrence!J64)/($B$8+1),0)</f>
        <v/>
      </c>
      <c r="P64" s="16">
        <f>IF(Occurrence!J64&gt;0,_xlfn.PERCENTILE.INC(Data!$O$2:$O$2441,($B$4+O64*($B$5-1))/($B$3-1)),0)</f>
        <v/>
      </c>
      <c r="Q64" s="16">
        <f>IF(Occurrence!J64&gt;0,_xlfn.PERCENTILE.INC(Occurrence!$I$2:$I$2441,($B$6+O64*($B$7-1))/($B$3-1)),0)</f>
        <v/>
      </c>
      <c r="R64" s="16">
        <f>IF(Occurrence!J64&gt;0,Occurrence!J64/Q64,0)</f>
        <v/>
      </c>
      <c r="S64" s="9">
        <f>IF(Occurrence!J64&gt;0,P64*R64,0)</f>
        <v/>
      </c>
      <c r="T64" s="24">
        <f>IF(Occurrence!K64&gt;0,COUNTIFS(Occurrence!$K$2:$K$2441,"&gt;0",Occurrence!$K$2:$K$2441,"&lt;="&amp;Occurrence!K64)/($B$9+1),0)</f>
        <v/>
      </c>
      <c r="U64" s="16">
        <f>IF(Occurrence!K64&gt;0,_xlfn.PERCENTILE.INC(Data!$O$2:$O$2441,($B$4+T64*($B$5-1))/($B$3-1)),0)</f>
        <v/>
      </c>
      <c r="V64" s="16">
        <f>IF(Occurrence!K64&gt;0,_xlfn.PERCENTILE.INC(Occurrence!$I$2:$I$2441,($B$6+T64*($B$7-1))/($B$3-1)),0)</f>
        <v/>
      </c>
      <c r="W64" s="16">
        <f>IF(Occurrence!K64&gt;0,Occurrence!K64/V64,0)</f>
        <v/>
      </c>
      <c r="X64" s="9">
        <f>IF(Occurrence!K64&gt;0,U64*W64,0)</f>
        <v/>
      </c>
      <c r="Y64" s="24">
        <f>COUNTIF(Data!$X$2:$X$2441,"&lt;="&amp;Data!X64)/($B$3+1)</f>
        <v/>
      </c>
      <c r="Z64" s="16">
        <f>_xlfn.PERCENTILE.INC(Data!$U$2:$U$2441,Y64)</f>
        <v/>
      </c>
      <c r="AA64" s="16">
        <f>_xlfn.PERCENTILE.INC(Data!$V$2:$V$2441,Y64)</f>
        <v/>
      </c>
      <c r="AB64" s="16">
        <f>Data!X64-AA64</f>
        <v/>
      </c>
      <c r="AC64" s="9">
        <f>Z64+AB64</f>
        <v/>
      </c>
      <c r="AD64" s="24">
        <f>COUNTIF(Data!$Y$2:$Y$2441,"&lt;="&amp;Data!Y64)/($B$3+1)</f>
        <v/>
      </c>
      <c r="AE64" s="16">
        <f>_xlfn.PERCENTILE.INC(Data!$U$2:$U$2441,AD64)</f>
        <v/>
      </c>
      <c r="AF64" s="16">
        <f>_xlfn.PERCENTILE.INC(Data!$V$2:$V$2441,AD64)</f>
        <v/>
      </c>
      <c r="AG64" s="16">
        <f>Data!Y64-AF64</f>
        <v/>
      </c>
      <c r="AH64" s="9">
        <f>AE64+AG64</f>
        <v/>
      </c>
    </row>
    <row r="65">
      <c r="N65" s="14">
        <f>Data!A65</f>
        <v/>
      </c>
      <c r="O65" s="24">
        <f>IF(Occurrence!J65&gt;0,COUNTIFS(Occurrence!$J$2:$J$2441,"&gt;0",Occurrence!$J$2:$J$2441,"&lt;="&amp;Occurrence!J65)/($B$8+1),0)</f>
        <v/>
      </c>
      <c r="P65" s="16">
        <f>IF(Occurrence!J65&gt;0,_xlfn.PERCENTILE.INC(Data!$O$2:$O$2441,($B$4+O65*($B$5-1))/($B$3-1)),0)</f>
        <v/>
      </c>
      <c r="Q65" s="16">
        <f>IF(Occurrence!J65&gt;0,_xlfn.PERCENTILE.INC(Occurrence!$I$2:$I$2441,($B$6+O65*($B$7-1))/($B$3-1)),0)</f>
        <v/>
      </c>
      <c r="R65" s="16">
        <f>IF(Occurrence!J65&gt;0,Occurrence!J65/Q65,0)</f>
        <v/>
      </c>
      <c r="S65" s="9">
        <f>IF(Occurrence!J65&gt;0,P65*R65,0)</f>
        <v/>
      </c>
      <c r="T65" s="24">
        <f>IF(Occurrence!K65&gt;0,COUNTIFS(Occurrence!$K$2:$K$2441,"&gt;0",Occurrence!$K$2:$K$2441,"&lt;="&amp;Occurrence!K65)/($B$9+1),0)</f>
        <v/>
      </c>
      <c r="U65" s="16">
        <f>IF(Occurrence!K65&gt;0,_xlfn.PERCENTILE.INC(Data!$O$2:$O$2441,($B$4+T65*($B$5-1))/($B$3-1)),0)</f>
        <v/>
      </c>
      <c r="V65" s="16">
        <f>IF(Occurrence!K65&gt;0,_xlfn.PERCENTILE.INC(Occurrence!$I$2:$I$2441,($B$6+T65*($B$7-1))/($B$3-1)),0)</f>
        <v/>
      </c>
      <c r="W65" s="16">
        <f>IF(Occurrence!K65&gt;0,Occurrence!K65/V65,0)</f>
        <v/>
      </c>
      <c r="X65" s="9">
        <f>IF(Occurrence!K65&gt;0,U65*W65,0)</f>
        <v/>
      </c>
      <c r="Y65" s="24">
        <f>COUNTIF(Data!$X$2:$X$2441,"&lt;="&amp;Data!X65)/($B$3+1)</f>
        <v/>
      </c>
      <c r="Z65" s="16">
        <f>_xlfn.PERCENTILE.INC(Data!$U$2:$U$2441,Y65)</f>
        <v/>
      </c>
      <c r="AA65" s="16">
        <f>_xlfn.PERCENTILE.INC(Data!$V$2:$V$2441,Y65)</f>
        <v/>
      </c>
      <c r="AB65" s="16">
        <f>Data!X65-AA65</f>
        <v/>
      </c>
      <c r="AC65" s="9">
        <f>Z65+AB65</f>
        <v/>
      </c>
      <c r="AD65" s="24">
        <f>COUNTIF(Data!$Y$2:$Y$2441,"&lt;="&amp;Data!Y65)/($B$3+1)</f>
        <v/>
      </c>
      <c r="AE65" s="16">
        <f>_xlfn.PERCENTILE.INC(Data!$U$2:$U$2441,AD65)</f>
        <v/>
      </c>
      <c r="AF65" s="16">
        <f>_xlfn.PERCENTILE.INC(Data!$V$2:$V$2441,AD65)</f>
        <v/>
      </c>
      <c r="AG65" s="16">
        <f>Data!Y65-AF65</f>
        <v/>
      </c>
      <c r="AH65" s="9">
        <f>AE65+AG65</f>
        <v/>
      </c>
    </row>
    <row r="66">
      <c r="N66" s="14">
        <f>Data!A66</f>
        <v/>
      </c>
      <c r="O66" s="24">
        <f>IF(Occurrence!J66&gt;0,COUNTIFS(Occurrence!$J$2:$J$2441,"&gt;0",Occurrence!$J$2:$J$2441,"&lt;="&amp;Occurrence!J66)/($B$8+1),0)</f>
        <v/>
      </c>
      <c r="P66" s="16">
        <f>IF(Occurrence!J66&gt;0,_xlfn.PERCENTILE.INC(Data!$O$2:$O$2441,($B$4+O66*($B$5-1))/($B$3-1)),0)</f>
        <v/>
      </c>
      <c r="Q66" s="16">
        <f>IF(Occurrence!J66&gt;0,_xlfn.PERCENTILE.INC(Occurrence!$I$2:$I$2441,($B$6+O66*($B$7-1))/($B$3-1)),0)</f>
        <v/>
      </c>
      <c r="R66" s="16">
        <f>IF(Occurrence!J66&gt;0,Occurrence!J66/Q66,0)</f>
        <v/>
      </c>
      <c r="S66" s="9">
        <f>IF(Occurrence!J66&gt;0,P66*R66,0)</f>
        <v/>
      </c>
      <c r="T66" s="24">
        <f>IF(Occurrence!K66&gt;0,COUNTIFS(Occurrence!$K$2:$K$2441,"&gt;0",Occurrence!$K$2:$K$2441,"&lt;="&amp;Occurrence!K66)/($B$9+1),0)</f>
        <v/>
      </c>
      <c r="U66" s="16">
        <f>IF(Occurrence!K66&gt;0,_xlfn.PERCENTILE.INC(Data!$O$2:$O$2441,($B$4+T66*($B$5-1))/($B$3-1)),0)</f>
        <v/>
      </c>
      <c r="V66" s="16">
        <f>IF(Occurrence!K66&gt;0,_xlfn.PERCENTILE.INC(Occurrence!$I$2:$I$2441,($B$6+T66*($B$7-1))/($B$3-1)),0)</f>
        <v/>
      </c>
      <c r="W66" s="16">
        <f>IF(Occurrence!K66&gt;0,Occurrence!K66/V66,0)</f>
        <v/>
      </c>
      <c r="X66" s="9">
        <f>IF(Occurrence!K66&gt;0,U66*W66,0)</f>
        <v/>
      </c>
      <c r="Y66" s="24">
        <f>COUNTIF(Data!$X$2:$X$2441,"&lt;="&amp;Data!X66)/($B$3+1)</f>
        <v/>
      </c>
      <c r="Z66" s="16">
        <f>_xlfn.PERCENTILE.INC(Data!$U$2:$U$2441,Y66)</f>
        <v/>
      </c>
      <c r="AA66" s="16">
        <f>_xlfn.PERCENTILE.INC(Data!$V$2:$V$2441,Y66)</f>
        <v/>
      </c>
      <c r="AB66" s="16">
        <f>Data!X66-AA66</f>
        <v/>
      </c>
      <c r="AC66" s="9">
        <f>Z66+AB66</f>
        <v/>
      </c>
      <c r="AD66" s="24">
        <f>COUNTIF(Data!$Y$2:$Y$2441,"&lt;="&amp;Data!Y66)/($B$3+1)</f>
        <v/>
      </c>
      <c r="AE66" s="16">
        <f>_xlfn.PERCENTILE.INC(Data!$U$2:$U$2441,AD66)</f>
        <v/>
      </c>
      <c r="AF66" s="16">
        <f>_xlfn.PERCENTILE.INC(Data!$V$2:$V$2441,AD66)</f>
        <v/>
      </c>
      <c r="AG66" s="16">
        <f>Data!Y66-AF66</f>
        <v/>
      </c>
      <c r="AH66" s="9">
        <f>AE66+AG66</f>
        <v/>
      </c>
    </row>
    <row r="67">
      <c r="N67" s="14">
        <f>Data!A67</f>
        <v/>
      </c>
      <c r="O67" s="24">
        <f>IF(Occurrence!J67&gt;0,COUNTIFS(Occurrence!$J$2:$J$2441,"&gt;0",Occurrence!$J$2:$J$2441,"&lt;="&amp;Occurrence!J67)/($B$8+1),0)</f>
        <v/>
      </c>
      <c r="P67" s="16">
        <f>IF(Occurrence!J67&gt;0,_xlfn.PERCENTILE.INC(Data!$O$2:$O$2441,($B$4+O67*($B$5-1))/($B$3-1)),0)</f>
        <v/>
      </c>
      <c r="Q67" s="16">
        <f>IF(Occurrence!J67&gt;0,_xlfn.PERCENTILE.INC(Occurrence!$I$2:$I$2441,($B$6+O67*($B$7-1))/($B$3-1)),0)</f>
        <v/>
      </c>
      <c r="R67" s="16">
        <f>IF(Occurrence!J67&gt;0,Occurrence!J67/Q67,0)</f>
        <v/>
      </c>
      <c r="S67" s="9">
        <f>IF(Occurrence!J67&gt;0,P67*R67,0)</f>
        <v/>
      </c>
      <c r="T67" s="24">
        <f>IF(Occurrence!K67&gt;0,COUNTIFS(Occurrence!$K$2:$K$2441,"&gt;0",Occurrence!$K$2:$K$2441,"&lt;="&amp;Occurrence!K67)/($B$9+1),0)</f>
        <v/>
      </c>
      <c r="U67" s="16">
        <f>IF(Occurrence!K67&gt;0,_xlfn.PERCENTILE.INC(Data!$O$2:$O$2441,($B$4+T67*($B$5-1))/($B$3-1)),0)</f>
        <v/>
      </c>
      <c r="V67" s="16">
        <f>IF(Occurrence!K67&gt;0,_xlfn.PERCENTILE.INC(Occurrence!$I$2:$I$2441,($B$6+T67*($B$7-1))/($B$3-1)),0)</f>
        <v/>
      </c>
      <c r="W67" s="16">
        <f>IF(Occurrence!K67&gt;0,Occurrence!K67/V67,0)</f>
        <v/>
      </c>
      <c r="X67" s="9">
        <f>IF(Occurrence!K67&gt;0,U67*W67,0)</f>
        <v/>
      </c>
      <c r="Y67" s="24">
        <f>COUNTIF(Data!$X$2:$X$2441,"&lt;="&amp;Data!X67)/($B$3+1)</f>
        <v/>
      </c>
      <c r="Z67" s="16">
        <f>_xlfn.PERCENTILE.INC(Data!$U$2:$U$2441,Y67)</f>
        <v/>
      </c>
      <c r="AA67" s="16">
        <f>_xlfn.PERCENTILE.INC(Data!$V$2:$V$2441,Y67)</f>
        <v/>
      </c>
      <c r="AB67" s="16">
        <f>Data!X67-AA67</f>
        <v/>
      </c>
      <c r="AC67" s="9">
        <f>Z67+AB67</f>
        <v/>
      </c>
      <c r="AD67" s="24">
        <f>COUNTIF(Data!$Y$2:$Y$2441,"&lt;="&amp;Data!Y67)/($B$3+1)</f>
        <v/>
      </c>
      <c r="AE67" s="16">
        <f>_xlfn.PERCENTILE.INC(Data!$U$2:$U$2441,AD67)</f>
        <v/>
      </c>
      <c r="AF67" s="16">
        <f>_xlfn.PERCENTILE.INC(Data!$V$2:$V$2441,AD67)</f>
        <v/>
      </c>
      <c r="AG67" s="16">
        <f>Data!Y67-AF67</f>
        <v/>
      </c>
      <c r="AH67" s="9">
        <f>AE67+AG67</f>
        <v/>
      </c>
    </row>
    <row r="68">
      <c r="N68" s="14">
        <f>Data!A68</f>
        <v/>
      </c>
      <c r="O68" s="24">
        <f>IF(Occurrence!J68&gt;0,COUNTIFS(Occurrence!$J$2:$J$2441,"&gt;0",Occurrence!$J$2:$J$2441,"&lt;="&amp;Occurrence!J68)/($B$8+1),0)</f>
        <v/>
      </c>
      <c r="P68" s="16">
        <f>IF(Occurrence!J68&gt;0,_xlfn.PERCENTILE.INC(Data!$O$2:$O$2441,($B$4+O68*($B$5-1))/($B$3-1)),0)</f>
        <v/>
      </c>
      <c r="Q68" s="16">
        <f>IF(Occurrence!J68&gt;0,_xlfn.PERCENTILE.INC(Occurrence!$I$2:$I$2441,($B$6+O68*($B$7-1))/($B$3-1)),0)</f>
        <v/>
      </c>
      <c r="R68" s="16">
        <f>IF(Occurrence!J68&gt;0,Occurrence!J68/Q68,0)</f>
        <v/>
      </c>
      <c r="S68" s="9">
        <f>IF(Occurrence!J68&gt;0,P68*R68,0)</f>
        <v/>
      </c>
      <c r="T68" s="24">
        <f>IF(Occurrence!K68&gt;0,COUNTIFS(Occurrence!$K$2:$K$2441,"&gt;0",Occurrence!$K$2:$K$2441,"&lt;="&amp;Occurrence!K68)/($B$9+1),0)</f>
        <v/>
      </c>
      <c r="U68" s="16">
        <f>IF(Occurrence!K68&gt;0,_xlfn.PERCENTILE.INC(Data!$O$2:$O$2441,($B$4+T68*($B$5-1))/($B$3-1)),0)</f>
        <v/>
      </c>
      <c r="V68" s="16">
        <f>IF(Occurrence!K68&gt;0,_xlfn.PERCENTILE.INC(Occurrence!$I$2:$I$2441,($B$6+T68*($B$7-1))/($B$3-1)),0)</f>
        <v/>
      </c>
      <c r="W68" s="16">
        <f>IF(Occurrence!K68&gt;0,Occurrence!K68/V68,0)</f>
        <v/>
      </c>
      <c r="X68" s="9">
        <f>IF(Occurrence!K68&gt;0,U68*W68,0)</f>
        <v/>
      </c>
      <c r="Y68" s="24">
        <f>COUNTIF(Data!$X$2:$X$2441,"&lt;="&amp;Data!X68)/($B$3+1)</f>
        <v/>
      </c>
      <c r="Z68" s="16">
        <f>_xlfn.PERCENTILE.INC(Data!$U$2:$U$2441,Y68)</f>
        <v/>
      </c>
      <c r="AA68" s="16">
        <f>_xlfn.PERCENTILE.INC(Data!$V$2:$V$2441,Y68)</f>
        <v/>
      </c>
      <c r="AB68" s="16">
        <f>Data!X68-AA68</f>
        <v/>
      </c>
      <c r="AC68" s="9">
        <f>Z68+AB68</f>
        <v/>
      </c>
      <c r="AD68" s="24">
        <f>COUNTIF(Data!$Y$2:$Y$2441,"&lt;="&amp;Data!Y68)/($B$3+1)</f>
        <v/>
      </c>
      <c r="AE68" s="16">
        <f>_xlfn.PERCENTILE.INC(Data!$U$2:$U$2441,AD68)</f>
        <v/>
      </c>
      <c r="AF68" s="16">
        <f>_xlfn.PERCENTILE.INC(Data!$V$2:$V$2441,AD68)</f>
        <v/>
      </c>
      <c r="AG68" s="16">
        <f>Data!Y68-AF68</f>
        <v/>
      </c>
      <c r="AH68" s="9">
        <f>AE68+AG68</f>
        <v/>
      </c>
    </row>
    <row r="69">
      <c r="N69" s="14">
        <f>Data!A69</f>
        <v/>
      </c>
      <c r="O69" s="24">
        <f>IF(Occurrence!J69&gt;0,COUNTIFS(Occurrence!$J$2:$J$2441,"&gt;0",Occurrence!$J$2:$J$2441,"&lt;="&amp;Occurrence!J69)/($B$8+1),0)</f>
        <v/>
      </c>
      <c r="P69" s="16">
        <f>IF(Occurrence!J69&gt;0,_xlfn.PERCENTILE.INC(Data!$O$2:$O$2441,($B$4+O69*($B$5-1))/($B$3-1)),0)</f>
        <v/>
      </c>
      <c r="Q69" s="16">
        <f>IF(Occurrence!J69&gt;0,_xlfn.PERCENTILE.INC(Occurrence!$I$2:$I$2441,($B$6+O69*($B$7-1))/($B$3-1)),0)</f>
        <v/>
      </c>
      <c r="R69" s="16">
        <f>IF(Occurrence!J69&gt;0,Occurrence!J69/Q69,0)</f>
        <v/>
      </c>
      <c r="S69" s="9">
        <f>IF(Occurrence!J69&gt;0,P69*R69,0)</f>
        <v/>
      </c>
      <c r="T69" s="24">
        <f>IF(Occurrence!K69&gt;0,COUNTIFS(Occurrence!$K$2:$K$2441,"&gt;0",Occurrence!$K$2:$K$2441,"&lt;="&amp;Occurrence!K69)/($B$9+1),0)</f>
        <v/>
      </c>
      <c r="U69" s="16">
        <f>IF(Occurrence!K69&gt;0,_xlfn.PERCENTILE.INC(Data!$O$2:$O$2441,($B$4+T69*($B$5-1))/($B$3-1)),0)</f>
        <v/>
      </c>
      <c r="V69" s="16">
        <f>IF(Occurrence!K69&gt;0,_xlfn.PERCENTILE.INC(Occurrence!$I$2:$I$2441,($B$6+T69*($B$7-1))/($B$3-1)),0)</f>
        <v/>
      </c>
      <c r="W69" s="16">
        <f>IF(Occurrence!K69&gt;0,Occurrence!K69/V69,0)</f>
        <v/>
      </c>
      <c r="X69" s="9">
        <f>IF(Occurrence!K69&gt;0,U69*W69,0)</f>
        <v/>
      </c>
      <c r="Y69" s="24">
        <f>COUNTIF(Data!$X$2:$X$2441,"&lt;="&amp;Data!X69)/($B$3+1)</f>
        <v/>
      </c>
      <c r="Z69" s="16">
        <f>_xlfn.PERCENTILE.INC(Data!$U$2:$U$2441,Y69)</f>
        <v/>
      </c>
      <c r="AA69" s="16">
        <f>_xlfn.PERCENTILE.INC(Data!$V$2:$V$2441,Y69)</f>
        <v/>
      </c>
      <c r="AB69" s="16">
        <f>Data!X69-AA69</f>
        <v/>
      </c>
      <c r="AC69" s="9">
        <f>Z69+AB69</f>
        <v/>
      </c>
      <c r="AD69" s="24">
        <f>COUNTIF(Data!$Y$2:$Y$2441,"&lt;="&amp;Data!Y69)/($B$3+1)</f>
        <v/>
      </c>
      <c r="AE69" s="16">
        <f>_xlfn.PERCENTILE.INC(Data!$U$2:$U$2441,AD69)</f>
        <v/>
      </c>
      <c r="AF69" s="16">
        <f>_xlfn.PERCENTILE.INC(Data!$V$2:$V$2441,AD69)</f>
        <v/>
      </c>
      <c r="AG69" s="16">
        <f>Data!Y69-AF69</f>
        <v/>
      </c>
      <c r="AH69" s="9">
        <f>AE69+AG69</f>
        <v/>
      </c>
    </row>
    <row r="70">
      <c r="N70" s="14">
        <f>Data!A70</f>
        <v/>
      </c>
      <c r="O70" s="24">
        <f>IF(Occurrence!J70&gt;0,COUNTIFS(Occurrence!$J$2:$J$2441,"&gt;0",Occurrence!$J$2:$J$2441,"&lt;="&amp;Occurrence!J70)/($B$8+1),0)</f>
        <v/>
      </c>
      <c r="P70" s="16">
        <f>IF(Occurrence!J70&gt;0,_xlfn.PERCENTILE.INC(Data!$O$2:$O$2441,($B$4+O70*($B$5-1))/($B$3-1)),0)</f>
        <v/>
      </c>
      <c r="Q70" s="16">
        <f>IF(Occurrence!J70&gt;0,_xlfn.PERCENTILE.INC(Occurrence!$I$2:$I$2441,($B$6+O70*($B$7-1))/($B$3-1)),0)</f>
        <v/>
      </c>
      <c r="R70" s="16">
        <f>IF(Occurrence!J70&gt;0,Occurrence!J70/Q70,0)</f>
        <v/>
      </c>
      <c r="S70" s="9">
        <f>IF(Occurrence!J70&gt;0,P70*R70,0)</f>
        <v/>
      </c>
      <c r="T70" s="24">
        <f>IF(Occurrence!K70&gt;0,COUNTIFS(Occurrence!$K$2:$K$2441,"&gt;0",Occurrence!$K$2:$K$2441,"&lt;="&amp;Occurrence!K70)/($B$9+1),0)</f>
        <v/>
      </c>
      <c r="U70" s="16">
        <f>IF(Occurrence!K70&gt;0,_xlfn.PERCENTILE.INC(Data!$O$2:$O$2441,($B$4+T70*($B$5-1))/($B$3-1)),0)</f>
        <v/>
      </c>
      <c r="V70" s="16">
        <f>IF(Occurrence!K70&gt;0,_xlfn.PERCENTILE.INC(Occurrence!$I$2:$I$2441,($B$6+T70*($B$7-1))/($B$3-1)),0)</f>
        <v/>
      </c>
      <c r="W70" s="16">
        <f>IF(Occurrence!K70&gt;0,Occurrence!K70/V70,0)</f>
        <v/>
      </c>
      <c r="X70" s="9">
        <f>IF(Occurrence!K70&gt;0,U70*W70,0)</f>
        <v/>
      </c>
      <c r="Y70" s="24">
        <f>COUNTIF(Data!$X$2:$X$2441,"&lt;="&amp;Data!X70)/($B$3+1)</f>
        <v/>
      </c>
      <c r="Z70" s="16">
        <f>_xlfn.PERCENTILE.INC(Data!$U$2:$U$2441,Y70)</f>
        <v/>
      </c>
      <c r="AA70" s="16">
        <f>_xlfn.PERCENTILE.INC(Data!$V$2:$V$2441,Y70)</f>
        <v/>
      </c>
      <c r="AB70" s="16">
        <f>Data!X70-AA70</f>
        <v/>
      </c>
      <c r="AC70" s="9">
        <f>Z70+AB70</f>
        <v/>
      </c>
      <c r="AD70" s="24">
        <f>COUNTIF(Data!$Y$2:$Y$2441,"&lt;="&amp;Data!Y70)/($B$3+1)</f>
        <v/>
      </c>
      <c r="AE70" s="16">
        <f>_xlfn.PERCENTILE.INC(Data!$U$2:$U$2441,AD70)</f>
        <v/>
      </c>
      <c r="AF70" s="16">
        <f>_xlfn.PERCENTILE.INC(Data!$V$2:$V$2441,AD70)</f>
        <v/>
      </c>
      <c r="AG70" s="16">
        <f>Data!Y70-AF70</f>
        <v/>
      </c>
      <c r="AH70" s="9">
        <f>AE70+AG70</f>
        <v/>
      </c>
    </row>
    <row r="71">
      <c r="N71" s="14">
        <f>Data!A71</f>
        <v/>
      </c>
      <c r="O71" s="24">
        <f>IF(Occurrence!J71&gt;0,COUNTIFS(Occurrence!$J$2:$J$2441,"&gt;0",Occurrence!$J$2:$J$2441,"&lt;="&amp;Occurrence!J71)/($B$8+1),0)</f>
        <v/>
      </c>
      <c r="P71" s="16">
        <f>IF(Occurrence!J71&gt;0,_xlfn.PERCENTILE.INC(Data!$O$2:$O$2441,($B$4+O71*($B$5-1))/($B$3-1)),0)</f>
        <v/>
      </c>
      <c r="Q71" s="16">
        <f>IF(Occurrence!J71&gt;0,_xlfn.PERCENTILE.INC(Occurrence!$I$2:$I$2441,($B$6+O71*($B$7-1))/($B$3-1)),0)</f>
        <v/>
      </c>
      <c r="R71" s="16">
        <f>IF(Occurrence!J71&gt;0,Occurrence!J71/Q71,0)</f>
        <v/>
      </c>
      <c r="S71" s="9">
        <f>IF(Occurrence!J71&gt;0,P71*R71,0)</f>
        <v/>
      </c>
      <c r="T71" s="24">
        <f>IF(Occurrence!K71&gt;0,COUNTIFS(Occurrence!$K$2:$K$2441,"&gt;0",Occurrence!$K$2:$K$2441,"&lt;="&amp;Occurrence!K71)/($B$9+1),0)</f>
        <v/>
      </c>
      <c r="U71" s="16">
        <f>IF(Occurrence!K71&gt;0,_xlfn.PERCENTILE.INC(Data!$O$2:$O$2441,($B$4+T71*($B$5-1))/($B$3-1)),0)</f>
        <v/>
      </c>
      <c r="V71" s="16">
        <f>IF(Occurrence!K71&gt;0,_xlfn.PERCENTILE.INC(Occurrence!$I$2:$I$2441,($B$6+T71*($B$7-1))/($B$3-1)),0)</f>
        <v/>
      </c>
      <c r="W71" s="16">
        <f>IF(Occurrence!K71&gt;0,Occurrence!K71/V71,0)</f>
        <v/>
      </c>
      <c r="X71" s="9">
        <f>IF(Occurrence!K71&gt;0,U71*W71,0)</f>
        <v/>
      </c>
      <c r="Y71" s="24">
        <f>COUNTIF(Data!$X$2:$X$2441,"&lt;="&amp;Data!X71)/($B$3+1)</f>
        <v/>
      </c>
      <c r="Z71" s="16">
        <f>_xlfn.PERCENTILE.INC(Data!$U$2:$U$2441,Y71)</f>
        <v/>
      </c>
      <c r="AA71" s="16">
        <f>_xlfn.PERCENTILE.INC(Data!$V$2:$V$2441,Y71)</f>
        <v/>
      </c>
      <c r="AB71" s="16">
        <f>Data!X71-AA71</f>
        <v/>
      </c>
      <c r="AC71" s="9">
        <f>Z71+AB71</f>
        <v/>
      </c>
      <c r="AD71" s="24">
        <f>COUNTIF(Data!$Y$2:$Y$2441,"&lt;="&amp;Data!Y71)/($B$3+1)</f>
        <v/>
      </c>
      <c r="AE71" s="16">
        <f>_xlfn.PERCENTILE.INC(Data!$U$2:$U$2441,AD71)</f>
        <v/>
      </c>
      <c r="AF71" s="16">
        <f>_xlfn.PERCENTILE.INC(Data!$V$2:$V$2441,AD71)</f>
        <v/>
      </c>
      <c r="AG71" s="16">
        <f>Data!Y71-AF71</f>
        <v/>
      </c>
      <c r="AH71" s="9">
        <f>AE71+AG71</f>
        <v/>
      </c>
    </row>
    <row r="72">
      <c r="N72" s="14">
        <f>Data!A72</f>
        <v/>
      </c>
      <c r="O72" s="24">
        <f>IF(Occurrence!J72&gt;0,COUNTIFS(Occurrence!$J$2:$J$2441,"&gt;0",Occurrence!$J$2:$J$2441,"&lt;="&amp;Occurrence!J72)/($B$8+1),0)</f>
        <v/>
      </c>
      <c r="P72" s="16">
        <f>IF(Occurrence!J72&gt;0,_xlfn.PERCENTILE.INC(Data!$O$2:$O$2441,($B$4+O72*($B$5-1))/($B$3-1)),0)</f>
        <v/>
      </c>
      <c r="Q72" s="16">
        <f>IF(Occurrence!J72&gt;0,_xlfn.PERCENTILE.INC(Occurrence!$I$2:$I$2441,($B$6+O72*($B$7-1))/($B$3-1)),0)</f>
        <v/>
      </c>
      <c r="R72" s="16">
        <f>IF(Occurrence!J72&gt;0,Occurrence!J72/Q72,0)</f>
        <v/>
      </c>
      <c r="S72" s="9">
        <f>IF(Occurrence!J72&gt;0,P72*R72,0)</f>
        <v/>
      </c>
      <c r="T72" s="24">
        <f>IF(Occurrence!K72&gt;0,COUNTIFS(Occurrence!$K$2:$K$2441,"&gt;0",Occurrence!$K$2:$K$2441,"&lt;="&amp;Occurrence!K72)/($B$9+1),0)</f>
        <v/>
      </c>
      <c r="U72" s="16">
        <f>IF(Occurrence!K72&gt;0,_xlfn.PERCENTILE.INC(Data!$O$2:$O$2441,($B$4+T72*($B$5-1))/($B$3-1)),0)</f>
        <v/>
      </c>
      <c r="V72" s="16">
        <f>IF(Occurrence!K72&gt;0,_xlfn.PERCENTILE.INC(Occurrence!$I$2:$I$2441,($B$6+T72*($B$7-1))/($B$3-1)),0)</f>
        <v/>
      </c>
      <c r="W72" s="16">
        <f>IF(Occurrence!K72&gt;0,Occurrence!K72/V72,0)</f>
        <v/>
      </c>
      <c r="X72" s="9">
        <f>IF(Occurrence!K72&gt;0,U72*W72,0)</f>
        <v/>
      </c>
      <c r="Y72" s="24">
        <f>COUNTIF(Data!$X$2:$X$2441,"&lt;="&amp;Data!X72)/($B$3+1)</f>
        <v/>
      </c>
      <c r="Z72" s="16">
        <f>_xlfn.PERCENTILE.INC(Data!$U$2:$U$2441,Y72)</f>
        <v/>
      </c>
      <c r="AA72" s="16">
        <f>_xlfn.PERCENTILE.INC(Data!$V$2:$V$2441,Y72)</f>
        <v/>
      </c>
      <c r="AB72" s="16">
        <f>Data!X72-AA72</f>
        <v/>
      </c>
      <c r="AC72" s="9">
        <f>Z72+AB72</f>
        <v/>
      </c>
      <c r="AD72" s="24">
        <f>COUNTIF(Data!$Y$2:$Y$2441,"&lt;="&amp;Data!Y72)/($B$3+1)</f>
        <v/>
      </c>
      <c r="AE72" s="16">
        <f>_xlfn.PERCENTILE.INC(Data!$U$2:$U$2441,AD72)</f>
        <v/>
      </c>
      <c r="AF72" s="16">
        <f>_xlfn.PERCENTILE.INC(Data!$V$2:$V$2441,AD72)</f>
        <v/>
      </c>
      <c r="AG72" s="16">
        <f>Data!Y72-AF72</f>
        <v/>
      </c>
      <c r="AH72" s="9">
        <f>AE72+AG72</f>
        <v/>
      </c>
    </row>
    <row r="73">
      <c r="N73" s="14">
        <f>Data!A73</f>
        <v/>
      </c>
      <c r="O73" s="24">
        <f>IF(Occurrence!J73&gt;0,COUNTIFS(Occurrence!$J$2:$J$2441,"&gt;0",Occurrence!$J$2:$J$2441,"&lt;="&amp;Occurrence!J73)/($B$8+1),0)</f>
        <v/>
      </c>
      <c r="P73" s="16">
        <f>IF(Occurrence!J73&gt;0,_xlfn.PERCENTILE.INC(Data!$O$2:$O$2441,($B$4+O73*($B$5-1))/($B$3-1)),0)</f>
        <v/>
      </c>
      <c r="Q73" s="16">
        <f>IF(Occurrence!J73&gt;0,_xlfn.PERCENTILE.INC(Occurrence!$I$2:$I$2441,($B$6+O73*($B$7-1))/($B$3-1)),0)</f>
        <v/>
      </c>
      <c r="R73" s="16">
        <f>IF(Occurrence!J73&gt;0,Occurrence!J73/Q73,0)</f>
        <v/>
      </c>
      <c r="S73" s="9">
        <f>IF(Occurrence!J73&gt;0,P73*R73,0)</f>
        <v/>
      </c>
      <c r="T73" s="24">
        <f>IF(Occurrence!K73&gt;0,COUNTIFS(Occurrence!$K$2:$K$2441,"&gt;0",Occurrence!$K$2:$K$2441,"&lt;="&amp;Occurrence!K73)/($B$9+1),0)</f>
        <v/>
      </c>
      <c r="U73" s="16">
        <f>IF(Occurrence!K73&gt;0,_xlfn.PERCENTILE.INC(Data!$O$2:$O$2441,($B$4+T73*($B$5-1))/($B$3-1)),0)</f>
        <v/>
      </c>
      <c r="V73" s="16">
        <f>IF(Occurrence!K73&gt;0,_xlfn.PERCENTILE.INC(Occurrence!$I$2:$I$2441,($B$6+T73*($B$7-1))/($B$3-1)),0)</f>
        <v/>
      </c>
      <c r="W73" s="16">
        <f>IF(Occurrence!K73&gt;0,Occurrence!K73/V73,0)</f>
        <v/>
      </c>
      <c r="X73" s="9">
        <f>IF(Occurrence!K73&gt;0,U73*W73,0)</f>
        <v/>
      </c>
      <c r="Y73" s="24">
        <f>COUNTIF(Data!$X$2:$X$2441,"&lt;="&amp;Data!X73)/($B$3+1)</f>
        <v/>
      </c>
      <c r="Z73" s="16">
        <f>_xlfn.PERCENTILE.INC(Data!$U$2:$U$2441,Y73)</f>
        <v/>
      </c>
      <c r="AA73" s="16">
        <f>_xlfn.PERCENTILE.INC(Data!$V$2:$V$2441,Y73)</f>
        <v/>
      </c>
      <c r="AB73" s="16">
        <f>Data!X73-AA73</f>
        <v/>
      </c>
      <c r="AC73" s="9">
        <f>Z73+AB73</f>
        <v/>
      </c>
      <c r="AD73" s="24">
        <f>COUNTIF(Data!$Y$2:$Y$2441,"&lt;="&amp;Data!Y73)/($B$3+1)</f>
        <v/>
      </c>
      <c r="AE73" s="16">
        <f>_xlfn.PERCENTILE.INC(Data!$U$2:$U$2441,AD73)</f>
        <v/>
      </c>
      <c r="AF73" s="16">
        <f>_xlfn.PERCENTILE.INC(Data!$V$2:$V$2441,AD73)</f>
        <v/>
      </c>
      <c r="AG73" s="16">
        <f>Data!Y73-AF73</f>
        <v/>
      </c>
      <c r="AH73" s="9">
        <f>AE73+AG73</f>
        <v/>
      </c>
    </row>
    <row r="74">
      <c r="N74" s="14">
        <f>Data!A74</f>
        <v/>
      </c>
      <c r="O74" s="24">
        <f>IF(Occurrence!J74&gt;0,COUNTIFS(Occurrence!$J$2:$J$2441,"&gt;0",Occurrence!$J$2:$J$2441,"&lt;="&amp;Occurrence!J74)/($B$8+1),0)</f>
        <v/>
      </c>
      <c r="P74" s="16">
        <f>IF(Occurrence!J74&gt;0,_xlfn.PERCENTILE.INC(Data!$O$2:$O$2441,($B$4+O74*($B$5-1))/($B$3-1)),0)</f>
        <v/>
      </c>
      <c r="Q74" s="16">
        <f>IF(Occurrence!J74&gt;0,_xlfn.PERCENTILE.INC(Occurrence!$I$2:$I$2441,($B$6+O74*($B$7-1))/($B$3-1)),0)</f>
        <v/>
      </c>
      <c r="R74" s="16">
        <f>IF(Occurrence!J74&gt;0,Occurrence!J74/Q74,0)</f>
        <v/>
      </c>
      <c r="S74" s="9">
        <f>IF(Occurrence!J74&gt;0,P74*R74,0)</f>
        <v/>
      </c>
      <c r="T74" s="24">
        <f>IF(Occurrence!K74&gt;0,COUNTIFS(Occurrence!$K$2:$K$2441,"&gt;0",Occurrence!$K$2:$K$2441,"&lt;="&amp;Occurrence!K74)/($B$9+1),0)</f>
        <v/>
      </c>
      <c r="U74" s="16">
        <f>IF(Occurrence!K74&gt;0,_xlfn.PERCENTILE.INC(Data!$O$2:$O$2441,($B$4+T74*($B$5-1))/($B$3-1)),0)</f>
        <v/>
      </c>
      <c r="V74" s="16">
        <f>IF(Occurrence!K74&gt;0,_xlfn.PERCENTILE.INC(Occurrence!$I$2:$I$2441,($B$6+T74*($B$7-1))/($B$3-1)),0)</f>
        <v/>
      </c>
      <c r="W74" s="16">
        <f>IF(Occurrence!K74&gt;0,Occurrence!K74/V74,0)</f>
        <v/>
      </c>
      <c r="X74" s="9">
        <f>IF(Occurrence!K74&gt;0,U74*W74,0)</f>
        <v/>
      </c>
      <c r="Y74" s="24">
        <f>COUNTIF(Data!$X$2:$X$2441,"&lt;="&amp;Data!X74)/($B$3+1)</f>
        <v/>
      </c>
      <c r="Z74" s="16">
        <f>_xlfn.PERCENTILE.INC(Data!$U$2:$U$2441,Y74)</f>
        <v/>
      </c>
      <c r="AA74" s="16">
        <f>_xlfn.PERCENTILE.INC(Data!$V$2:$V$2441,Y74)</f>
        <v/>
      </c>
      <c r="AB74" s="16">
        <f>Data!X74-AA74</f>
        <v/>
      </c>
      <c r="AC74" s="9">
        <f>Z74+AB74</f>
        <v/>
      </c>
      <c r="AD74" s="24">
        <f>COUNTIF(Data!$Y$2:$Y$2441,"&lt;="&amp;Data!Y74)/($B$3+1)</f>
        <v/>
      </c>
      <c r="AE74" s="16">
        <f>_xlfn.PERCENTILE.INC(Data!$U$2:$U$2441,AD74)</f>
        <v/>
      </c>
      <c r="AF74" s="16">
        <f>_xlfn.PERCENTILE.INC(Data!$V$2:$V$2441,AD74)</f>
        <v/>
      </c>
      <c r="AG74" s="16">
        <f>Data!Y74-AF74</f>
        <v/>
      </c>
      <c r="AH74" s="9">
        <f>AE74+AG74</f>
        <v/>
      </c>
    </row>
    <row r="75">
      <c r="N75" s="14">
        <f>Data!A75</f>
        <v/>
      </c>
      <c r="O75" s="24">
        <f>IF(Occurrence!J75&gt;0,COUNTIFS(Occurrence!$J$2:$J$2441,"&gt;0",Occurrence!$J$2:$J$2441,"&lt;="&amp;Occurrence!J75)/($B$8+1),0)</f>
        <v/>
      </c>
      <c r="P75" s="16">
        <f>IF(Occurrence!J75&gt;0,_xlfn.PERCENTILE.INC(Data!$O$2:$O$2441,($B$4+O75*($B$5-1))/($B$3-1)),0)</f>
        <v/>
      </c>
      <c r="Q75" s="16">
        <f>IF(Occurrence!J75&gt;0,_xlfn.PERCENTILE.INC(Occurrence!$I$2:$I$2441,($B$6+O75*($B$7-1))/($B$3-1)),0)</f>
        <v/>
      </c>
      <c r="R75" s="16">
        <f>IF(Occurrence!J75&gt;0,Occurrence!J75/Q75,0)</f>
        <v/>
      </c>
      <c r="S75" s="9">
        <f>IF(Occurrence!J75&gt;0,P75*R75,0)</f>
        <v/>
      </c>
      <c r="T75" s="24">
        <f>IF(Occurrence!K75&gt;0,COUNTIFS(Occurrence!$K$2:$K$2441,"&gt;0",Occurrence!$K$2:$K$2441,"&lt;="&amp;Occurrence!K75)/($B$9+1),0)</f>
        <v/>
      </c>
      <c r="U75" s="16">
        <f>IF(Occurrence!K75&gt;0,_xlfn.PERCENTILE.INC(Data!$O$2:$O$2441,($B$4+T75*($B$5-1))/($B$3-1)),0)</f>
        <v/>
      </c>
      <c r="V75" s="16">
        <f>IF(Occurrence!K75&gt;0,_xlfn.PERCENTILE.INC(Occurrence!$I$2:$I$2441,($B$6+T75*($B$7-1))/($B$3-1)),0)</f>
        <v/>
      </c>
      <c r="W75" s="16">
        <f>IF(Occurrence!K75&gt;0,Occurrence!K75/V75,0)</f>
        <v/>
      </c>
      <c r="X75" s="9">
        <f>IF(Occurrence!K75&gt;0,U75*W75,0)</f>
        <v/>
      </c>
      <c r="Y75" s="24">
        <f>COUNTIF(Data!$X$2:$X$2441,"&lt;="&amp;Data!X75)/($B$3+1)</f>
        <v/>
      </c>
      <c r="Z75" s="16">
        <f>_xlfn.PERCENTILE.INC(Data!$U$2:$U$2441,Y75)</f>
        <v/>
      </c>
      <c r="AA75" s="16">
        <f>_xlfn.PERCENTILE.INC(Data!$V$2:$V$2441,Y75)</f>
        <v/>
      </c>
      <c r="AB75" s="16">
        <f>Data!X75-AA75</f>
        <v/>
      </c>
      <c r="AC75" s="9">
        <f>Z75+AB75</f>
        <v/>
      </c>
      <c r="AD75" s="24">
        <f>COUNTIF(Data!$Y$2:$Y$2441,"&lt;="&amp;Data!Y75)/($B$3+1)</f>
        <v/>
      </c>
      <c r="AE75" s="16">
        <f>_xlfn.PERCENTILE.INC(Data!$U$2:$U$2441,AD75)</f>
        <v/>
      </c>
      <c r="AF75" s="16">
        <f>_xlfn.PERCENTILE.INC(Data!$V$2:$V$2441,AD75)</f>
        <v/>
      </c>
      <c r="AG75" s="16">
        <f>Data!Y75-AF75</f>
        <v/>
      </c>
      <c r="AH75" s="9">
        <f>AE75+AG75</f>
        <v/>
      </c>
    </row>
    <row r="76">
      <c r="N76" s="14">
        <f>Data!A76</f>
        <v/>
      </c>
      <c r="O76" s="24">
        <f>IF(Occurrence!J76&gt;0,COUNTIFS(Occurrence!$J$2:$J$2441,"&gt;0",Occurrence!$J$2:$J$2441,"&lt;="&amp;Occurrence!J76)/($B$8+1),0)</f>
        <v/>
      </c>
      <c r="P76" s="16">
        <f>IF(Occurrence!J76&gt;0,_xlfn.PERCENTILE.INC(Data!$O$2:$O$2441,($B$4+O76*($B$5-1))/($B$3-1)),0)</f>
        <v/>
      </c>
      <c r="Q76" s="16">
        <f>IF(Occurrence!J76&gt;0,_xlfn.PERCENTILE.INC(Occurrence!$I$2:$I$2441,($B$6+O76*($B$7-1))/($B$3-1)),0)</f>
        <v/>
      </c>
      <c r="R76" s="16">
        <f>IF(Occurrence!J76&gt;0,Occurrence!J76/Q76,0)</f>
        <v/>
      </c>
      <c r="S76" s="9">
        <f>IF(Occurrence!J76&gt;0,P76*R76,0)</f>
        <v/>
      </c>
      <c r="T76" s="24">
        <f>IF(Occurrence!K76&gt;0,COUNTIFS(Occurrence!$K$2:$K$2441,"&gt;0",Occurrence!$K$2:$K$2441,"&lt;="&amp;Occurrence!K76)/($B$9+1),0)</f>
        <v/>
      </c>
      <c r="U76" s="16">
        <f>IF(Occurrence!K76&gt;0,_xlfn.PERCENTILE.INC(Data!$O$2:$O$2441,($B$4+T76*($B$5-1))/($B$3-1)),0)</f>
        <v/>
      </c>
      <c r="V76" s="16">
        <f>IF(Occurrence!K76&gt;0,_xlfn.PERCENTILE.INC(Occurrence!$I$2:$I$2441,($B$6+T76*($B$7-1))/($B$3-1)),0)</f>
        <v/>
      </c>
      <c r="W76" s="16">
        <f>IF(Occurrence!K76&gt;0,Occurrence!K76/V76,0)</f>
        <v/>
      </c>
      <c r="X76" s="9">
        <f>IF(Occurrence!K76&gt;0,U76*W76,0)</f>
        <v/>
      </c>
      <c r="Y76" s="24">
        <f>COUNTIF(Data!$X$2:$X$2441,"&lt;="&amp;Data!X76)/($B$3+1)</f>
        <v/>
      </c>
      <c r="Z76" s="16">
        <f>_xlfn.PERCENTILE.INC(Data!$U$2:$U$2441,Y76)</f>
        <v/>
      </c>
      <c r="AA76" s="16">
        <f>_xlfn.PERCENTILE.INC(Data!$V$2:$V$2441,Y76)</f>
        <v/>
      </c>
      <c r="AB76" s="16">
        <f>Data!X76-AA76</f>
        <v/>
      </c>
      <c r="AC76" s="9">
        <f>Z76+AB76</f>
        <v/>
      </c>
      <c r="AD76" s="24">
        <f>COUNTIF(Data!$Y$2:$Y$2441,"&lt;="&amp;Data!Y76)/($B$3+1)</f>
        <v/>
      </c>
      <c r="AE76" s="16">
        <f>_xlfn.PERCENTILE.INC(Data!$U$2:$U$2441,AD76)</f>
        <v/>
      </c>
      <c r="AF76" s="16">
        <f>_xlfn.PERCENTILE.INC(Data!$V$2:$V$2441,AD76)</f>
        <v/>
      </c>
      <c r="AG76" s="16">
        <f>Data!Y76-AF76</f>
        <v/>
      </c>
      <c r="AH76" s="9">
        <f>AE76+AG76</f>
        <v/>
      </c>
    </row>
    <row r="77">
      <c r="N77" s="14">
        <f>Data!A77</f>
        <v/>
      </c>
      <c r="O77" s="24">
        <f>IF(Occurrence!J77&gt;0,COUNTIFS(Occurrence!$J$2:$J$2441,"&gt;0",Occurrence!$J$2:$J$2441,"&lt;="&amp;Occurrence!J77)/($B$8+1),0)</f>
        <v/>
      </c>
      <c r="P77" s="16">
        <f>IF(Occurrence!J77&gt;0,_xlfn.PERCENTILE.INC(Data!$O$2:$O$2441,($B$4+O77*($B$5-1))/($B$3-1)),0)</f>
        <v/>
      </c>
      <c r="Q77" s="16">
        <f>IF(Occurrence!J77&gt;0,_xlfn.PERCENTILE.INC(Occurrence!$I$2:$I$2441,($B$6+O77*($B$7-1))/($B$3-1)),0)</f>
        <v/>
      </c>
      <c r="R77" s="16">
        <f>IF(Occurrence!J77&gt;0,Occurrence!J77/Q77,0)</f>
        <v/>
      </c>
      <c r="S77" s="9">
        <f>IF(Occurrence!J77&gt;0,P77*R77,0)</f>
        <v/>
      </c>
      <c r="T77" s="24">
        <f>IF(Occurrence!K77&gt;0,COUNTIFS(Occurrence!$K$2:$K$2441,"&gt;0",Occurrence!$K$2:$K$2441,"&lt;="&amp;Occurrence!K77)/($B$9+1),0)</f>
        <v/>
      </c>
      <c r="U77" s="16">
        <f>IF(Occurrence!K77&gt;0,_xlfn.PERCENTILE.INC(Data!$O$2:$O$2441,($B$4+T77*($B$5-1))/($B$3-1)),0)</f>
        <v/>
      </c>
      <c r="V77" s="16">
        <f>IF(Occurrence!K77&gt;0,_xlfn.PERCENTILE.INC(Occurrence!$I$2:$I$2441,($B$6+T77*($B$7-1))/($B$3-1)),0)</f>
        <v/>
      </c>
      <c r="W77" s="16">
        <f>IF(Occurrence!K77&gt;0,Occurrence!K77/V77,0)</f>
        <v/>
      </c>
      <c r="X77" s="9">
        <f>IF(Occurrence!K77&gt;0,U77*W77,0)</f>
        <v/>
      </c>
      <c r="Y77" s="24">
        <f>COUNTIF(Data!$X$2:$X$2441,"&lt;="&amp;Data!X77)/($B$3+1)</f>
        <v/>
      </c>
      <c r="Z77" s="16">
        <f>_xlfn.PERCENTILE.INC(Data!$U$2:$U$2441,Y77)</f>
        <v/>
      </c>
      <c r="AA77" s="16">
        <f>_xlfn.PERCENTILE.INC(Data!$V$2:$V$2441,Y77)</f>
        <v/>
      </c>
      <c r="AB77" s="16">
        <f>Data!X77-AA77</f>
        <v/>
      </c>
      <c r="AC77" s="9">
        <f>Z77+AB77</f>
        <v/>
      </c>
      <c r="AD77" s="24">
        <f>COUNTIF(Data!$Y$2:$Y$2441,"&lt;="&amp;Data!Y77)/($B$3+1)</f>
        <v/>
      </c>
      <c r="AE77" s="16">
        <f>_xlfn.PERCENTILE.INC(Data!$U$2:$U$2441,AD77)</f>
        <v/>
      </c>
      <c r="AF77" s="16">
        <f>_xlfn.PERCENTILE.INC(Data!$V$2:$V$2441,AD77)</f>
        <v/>
      </c>
      <c r="AG77" s="16">
        <f>Data!Y77-AF77</f>
        <v/>
      </c>
      <c r="AH77" s="9">
        <f>AE77+AG77</f>
        <v/>
      </c>
    </row>
    <row r="78">
      <c r="N78" s="14">
        <f>Data!A78</f>
        <v/>
      </c>
      <c r="O78" s="24">
        <f>IF(Occurrence!J78&gt;0,COUNTIFS(Occurrence!$J$2:$J$2441,"&gt;0",Occurrence!$J$2:$J$2441,"&lt;="&amp;Occurrence!J78)/($B$8+1),0)</f>
        <v/>
      </c>
      <c r="P78" s="16">
        <f>IF(Occurrence!J78&gt;0,_xlfn.PERCENTILE.INC(Data!$O$2:$O$2441,($B$4+O78*($B$5-1))/($B$3-1)),0)</f>
        <v/>
      </c>
      <c r="Q78" s="16">
        <f>IF(Occurrence!J78&gt;0,_xlfn.PERCENTILE.INC(Occurrence!$I$2:$I$2441,($B$6+O78*($B$7-1))/($B$3-1)),0)</f>
        <v/>
      </c>
      <c r="R78" s="16">
        <f>IF(Occurrence!J78&gt;0,Occurrence!J78/Q78,0)</f>
        <v/>
      </c>
      <c r="S78" s="9">
        <f>IF(Occurrence!J78&gt;0,P78*R78,0)</f>
        <v/>
      </c>
      <c r="T78" s="24">
        <f>IF(Occurrence!K78&gt;0,COUNTIFS(Occurrence!$K$2:$K$2441,"&gt;0",Occurrence!$K$2:$K$2441,"&lt;="&amp;Occurrence!K78)/($B$9+1),0)</f>
        <v/>
      </c>
      <c r="U78" s="16">
        <f>IF(Occurrence!K78&gt;0,_xlfn.PERCENTILE.INC(Data!$O$2:$O$2441,($B$4+T78*($B$5-1))/($B$3-1)),0)</f>
        <v/>
      </c>
      <c r="V78" s="16">
        <f>IF(Occurrence!K78&gt;0,_xlfn.PERCENTILE.INC(Occurrence!$I$2:$I$2441,($B$6+T78*($B$7-1))/($B$3-1)),0)</f>
        <v/>
      </c>
      <c r="W78" s="16">
        <f>IF(Occurrence!K78&gt;0,Occurrence!K78/V78,0)</f>
        <v/>
      </c>
      <c r="X78" s="9">
        <f>IF(Occurrence!K78&gt;0,U78*W78,0)</f>
        <v/>
      </c>
      <c r="Y78" s="24">
        <f>COUNTIF(Data!$X$2:$X$2441,"&lt;="&amp;Data!X78)/($B$3+1)</f>
        <v/>
      </c>
      <c r="Z78" s="16">
        <f>_xlfn.PERCENTILE.INC(Data!$U$2:$U$2441,Y78)</f>
        <v/>
      </c>
      <c r="AA78" s="16">
        <f>_xlfn.PERCENTILE.INC(Data!$V$2:$V$2441,Y78)</f>
        <v/>
      </c>
      <c r="AB78" s="16">
        <f>Data!X78-AA78</f>
        <v/>
      </c>
      <c r="AC78" s="9">
        <f>Z78+AB78</f>
        <v/>
      </c>
      <c r="AD78" s="24">
        <f>COUNTIF(Data!$Y$2:$Y$2441,"&lt;="&amp;Data!Y78)/($B$3+1)</f>
        <v/>
      </c>
      <c r="AE78" s="16">
        <f>_xlfn.PERCENTILE.INC(Data!$U$2:$U$2441,AD78)</f>
        <v/>
      </c>
      <c r="AF78" s="16">
        <f>_xlfn.PERCENTILE.INC(Data!$V$2:$V$2441,AD78)</f>
        <v/>
      </c>
      <c r="AG78" s="16">
        <f>Data!Y78-AF78</f>
        <v/>
      </c>
      <c r="AH78" s="9">
        <f>AE78+AG78</f>
        <v/>
      </c>
    </row>
    <row r="79">
      <c r="N79" s="14">
        <f>Data!A79</f>
        <v/>
      </c>
      <c r="O79" s="24">
        <f>IF(Occurrence!J79&gt;0,COUNTIFS(Occurrence!$J$2:$J$2441,"&gt;0",Occurrence!$J$2:$J$2441,"&lt;="&amp;Occurrence!J79)/($B$8+1),0)</f>
        <v/>
      </c>
      <c r="P79" s="16">
        <f>IF(Occurrence!J79&gt;0,_xlfn.PERCENTILE.INC(Data!$O$2:$O$2441,($B$4+O79*($B$5-1))/($B$3-1)),0)</f>
        <v/>
      </c>
      <c r="Q79" s="16">
        <f>IF(Occurrence!J79&gt;0,_xlfn.PERCENTILE.INC(Occurrence!$I$2:$I$2441,($B$6+O79*($B$7-1))/($B$3-1)),0)</f>
        <v/>
      </c>
      <c r="R79" s="16">
        <f>IF(Occurrence!J79&gt;0,Occurrence!J79/Q79,0)</f>
        <v/>
      </c>
      <c r="S79" s="9">
        <f>IF(Occurrence!J79&gt;0,P79*R79,0)</f>
        <v/>
      </c>
      <c r="T79" s="24">
        <f>IF(Occurrence!K79&gt;0,COUNTIFS(Occurrence!$K$2:$K$2441,"&gt;0",Occurrence!$K$2:$K$2441,"&lt;="&amp;Occurrence!K79)/($B$9+1),0)</f>
        <v/>
      </c>
      <c r="U79" s="16">
        <f>IF(Occurrence!K79&gt;0,_xlfn.PERCENTILE.INC(Data!$O$2:$O$2441,($B$4+T79*($B$5-1))/($B$3-1)),0)</f>
        <v/>
      </c>
      <c r="V79" s="16">
        <f>IF(Occurrence!K79&gt;0,_xlfn.PERCENTILE.INC(Occurrence!$I$2:$I$2441,($B$6+T79*($B$7-1))/($B$3-1)),0)</f>
        <v/>
      </c>
      <c r="W79" s="16">
        <f>IF(Occurrence!K79&gt;0,Occurrence!K79/V79,0)</f>
        <v/>
      </c>
      <c r="X79" s="9">
        <f>IF(Occurrence!K79&gt;0,U79*W79,0)</f>
        <v/>
      </c>
      <c r="Y79" s="24">
        <f>COUNTIF(Data!$X$2:$X$2441,"&lt;="&amp;Data!X79)/($B$3+1)</f>
        <v/>
      </c>
      <c r="Z79" s="16">
        <f>_xlfn.PERCENTILE.INC(Data!$U$2:$U$2441,Y79)</f>
        <v/>
      </c>
      <c r="AA79" s="16">
        <f>_xlfn.PERCENTILE.INC(Data!$V$2:$V$2441,Y79)</f>
        <v/>
      </c>
      <c r="AB79" s="16">
        <f>Data!X79-AA79</f>
        <v/>
      </c>
      <c r="AC79" s="9">
        <f>Z79+AB79</f>
        <v/>
      </c>
      <c r="AD79" s="24">
        <f>COUNTIF(Data!$Y$2:$Y$2441,"&lt;="&amp;Data!Y79)/($B$3+1)</f>
        <v/>
      </c>
      <c r="AE79" s="16">
        <f>_xlfn.PERCENTILE.INC(Data!$U$2:$U$2441,AD79)</f>
        <v/>
      </c>
      <c r="AF79" s="16">
        <f>_xlfn.PERCENTILE.INC(Data!$V$2:$V$2441,AD79)</f>
        <v/>
      </c>
      <c r="AG79" s="16">
        <f>Data!Y79-AF79</f>
        <v/>
      </c>
      <c r="AH79" s="9">
        <f>AE79+AG79</f>
        <v/>
      </c>
    </row>
    <row r="80">
      <c r="N80" s="14">
        <f>Data!A80</f>
        <v/>
      </c>
      <c r="O80" s="24">
        <f>IF(Occurrence!J80&gt;0,COUNTIFS(Occurrence!$J$2:$J$2441,"&gt;0",Occurrence!$J$2:$J$2441,"&lt;="&amp;Occurrence!J80)/($B$8+1),0)</f>
        <v/>
      </c>
      <c r="P80" s="16">
        <f>IF(Occurrence!J80&gt;0,_xlfn.PERCENTILE.INC(Data!$O$2:$O$2441,($B$4+O80*($B$5-1))/($B$3-1)),0)</f>
        <v/>
      </c>
      <c r="Q80" s="16">
        <f>IF(Occurrence!J80&gt;0,_xlfn.PERCENTILE.INC(Occurrence!$I$2:$I$2441,($B$6+O80*($B$7-1))/($B$3-1)),0)</f>
        <v/>
      </c>
      <c r="R80" s="16">
        <f>IF(Occurrence!J80&gt;0,Occurrence!J80/Q80,0)</f>
        <v/>
      </c>
      <c r="S80" s="9">
        <f>IF(Occurrence!J80&gt;0,P80*R80,0)</f>
        <v/>
      </c>
      <c r="T80" s="24">
        <f>IF(Occurrence!K80&gt;0,COUNTIFS(Occurrence!$K$2:$K$2441,"&gt;0",Occurrence!$K$2:$K$2441,"&lt;="&amp;Occurrence!K80)/($B$9+1),0)</f>
        <v/>
      </c>
      <c r="U80" s="16">
        <f>IF(Occurrence!K80&gt;0,_xlfn.PERCENTILE.INC(Data!$O$2:$O$2441,($B$4+T80*($B$5-1))/($B$3-1)),0)</f>
        <v/>
      </c>
      <c r="V80" s="16">
        <f>IF(Occurrence!K80&gt;0,_xlfn.PERCENTILE.INC(Occurrence!$I$2:$I$2441,($B$6+T80*($B$7-1))/($B$3-1)),0)</f>
        <v/>
      </c>
      <c r="W80" s="16">
        <f>IF(Occurrence!K80&gt;0,Occurrence!K80/V80,0)</f>
        <v/>
      </c>
      <c r="X80" s="9">
        <f>IF(Occurrence!K80&gt;0,U80*W80,0)</f>
        <v/>
      </c>
      <c r="Y80" s="24">
        <f>COUNTIF(Data!$X$2:$X$2441,"&lt;="&amp;Data!X80)/($B$3+1)</f>
        <v/>
      </c>
      <c r="Z80" s="16">
        <f>_xlfn.PERCENTILE.INC(Data!$U$2:$U$2441,Y80)</f>
        <v/>
      </c>
      <c r="AA80" s="16">
        <f>_xlfn.PERCENTILE.INC(Data!$V$2:$V$2441,Y80)</f>
        <v/>
      </c>
      <c r="AB80" s="16">
        <f>Data!X80-AA80</f>
        <v/>
      </c>
      <c r="AC80" s="9">
        <f>Z80+AB80</f>
        <v/>
      </c>
      <c r="AD80" s="24">
        <f>COUNTIF(Data!$Y$2:$Y$2441,"&lt;="&amp;Data!Y80)/($B$3+1)</f>
        <v/>
      </c>
      <c r="AE80" s="16">
        <f>_xlfn.PERCENTILE.INC(Data!$U$2:$U$2441,AD80)</f>
        <v/>
      </c>
      <c r="AF80" s="16">
        <f>_xlfn.PERCENTILE.INC(Data!$V$2:$V$2441,AD80)</f>
        <v/>
      </c>
      <c r="AG80" s="16">
        <f>Data!Y80-AF80</f>
        <v/>
      </c>
      <c r="AH80" s="9">
        <f>AE80+AG80</f>
        <v/>
      </c>
    </row>
    <row r="81">
      <c r="N81" s="14">
        <f>Data!A81</f>
        <v/>
      </c>
      <c r="O81" s="24">
        <f>IF(Occurrence!J81&gt;0,COUNTIFS(Occurrence!$J$2:$J$2441,"&gt;0",Occurrence!$J$2:$J$2441,"&lt;="&amp;Occurrence!J81)/($B$8+1),0)</f>
        <v/>
      </c>
      <c r="P81" s="16">
        <f>IF(Occurrence!J81&gt;0,_xlfn.PERCENTILE.INC(Data!$O$2:$O$2441,($B$4+O81*($B$5-1))/($B$3-1)),0)</f>
        <v/>
      </c>
      <c r="Q81" s="16">
        <f>IF(Occurrence!J81&gt;0,_xlfn.PERCENTILE.INC(Occurrence!$I$2:$I$2441,($B$6+O81*($B$7-1))/($B$3-1)),0)</f>
        <v/>
      </c>
      <c r="R81" s="16">
        <f>IF(Occurrence!J81&gt;0,Occurrence!J81/Q81,0)</f>
        <v/>
      </c>
      <c r="S81" s="9">
        <f>IF(Occurrence!J81&gt;0,P81*R81,0)</f>
        <v/>
      </c>
      <c r="T81" s="24">
        <f>IF(Occurrence!K81&gt;0,COUNTIFS(Occurrence!$K$2:$K$2441,"&gt;0",Occurrence!$K$2:$K$2441,"&lt;="&amp;Occurrence!K81)/($B$9+1),0)</f>
        <v/>
      </c>
      <c r="U81" s="16">
        <f>IF(Occurrence!K81&gt;0,_xlfn.PERCENTILE.INC(Data!$O$2:$O$2441,($B$4+T81*($B$5-1))/($B$3-1)),0)</f>
        <v/>
      </c>
      <c r="V81" s="16">
        <f>IF(Occurrence!K81&gt;0,_xlfn.PERCENTILE.INC(Occurrence!$I$2:$I$2441,($B$6+T81*($B$7-1))/($B$3-1)),0)</f>
        <v/>
      </c>
      <c r="W81" s="16">
        <f>IF(Occurrence!K81&gt;0,Occurrence!K81/V81,0)</f>
        <v/>
      </c>
      <c r="X81" s="9">
        <f>IF(Occurrence!K81&gt;0,U81*W81,0)</f>
        <v/>
      </c>
      <c r="Y81" s="24">
        <f>COUNTIF(Data!$X$2:$X$2441,"&lt;="&amp;Data!X81)/($B$3+1)</f>
        <v/>
      </c>
      <c r="Z81" s="16">
        <f>_xlfn.PERCENTILE.INC(Data!$U$2:$U$2441,Y81)</f>
        <v/>
      </c>
      <c r="AA81" s="16">
        <f>_xlfn.PERCENTILE.INC(Data!$V$2:$V$2441,Y81)</f>
        <v/>
      </c>
      <c r="AB81" s="16">
        <f>Data!X81-AA81</f>
        <v/>
      </c>
      <c r="AC81" s="9">
        <f>Z81+AB81</f>
        <v/>
      </c>
      <c r="AD81" s="24">
        <f>COUNTIF(Data!$Y$2:$Y$2441,"&lt;="&amp;Data!Y81)/($B$3+1)</f>
        <v/>
      </c>
      <c r="AE81" s="16">
        <f>_xlfn.PERCENTILE.INC(Data!$U$2:$U$2441,AD81)</f>
        <v/>
      </c>
      <c r="AF81" s="16">
        <f>_xlfn.PERCENTILE.INC(Data!$V$2:$V$2441,AD81)</f>
        <v/>
      </c>
      <c r="AG81" s="16">
        <f>Data!Y81-AF81</f>
        <v/>
      </c>
      <c r="AH81" s="9">
        <f>AE81+AG81</f>
        <v/>
      </c>
    </row>
    <row r="82">
      <c r="N82" s="14">
        <f>Data!A82</f>
        <v/>
      </c>
      <c r="O82" s="24">
        <f>IF(Occurrence!J82&gt;0,COUNTIFS(Occurrence!$J$2:$J$2441,"&gt;0",Occurrence!$J$2:$J$2441,"&lt;="&amp;Occurrence!J82)/($B$8+1),0)</f>
        <v/>
      </c>
      <c r="P82" s="16">
        <f>IF(Occurrence!J82&gt;0,_xlfn.PERCENTILE.INC(Data!$O$2:$O$2441,($B$4+O82*($B$5-1))/($B$3-1)),0)</f>
        <v/>
      </c>
      <c r="Q82" s="16">
        <f>IF(Occurrence!J82&gt;0,_xlfn.PERCENTILE.INC(Occurrence!$I$2:$I$2441,($B$6+O82*($B$7-1))/($B$3-1)),0)</f>
        <v/>
      </c>
      <c r="R82" s="16">
        <f>IF(Occurrence!J82&gt;0,Occurrence!J82/Q82,0)</f>
        <v/>
      </c>
      <c r="S82" s="9">
        <f>IF(Occurrence!J82&gt;0,P82*R82,0)</f>
        <v/>
      </c>
      <c r="T82" s="24">
        <f>IF(Occurrence!K82&gt;0,COUNTIFS(Occurrence!$K$2:$K$2441,"&gt;0",Occurrence!$K$2:$K$2441,"&lt;="&amp;Occurrence!K82)/($B$9+1),0)</f>
        <v/>
      </c>
      <c r="U82" s="16">
        <f>IF(Occurrence!K82&gt;0,_xlfn.PERCENTILE.INC(Data!$O$2:$O$2441,($B$4+T82*($B$5-1))/($B$3-1)),0)</f>
        <v/>
      </c>
      <c r="V82" s="16">
        <f>IF(Occurrence!K82&gt;0,_xlfn.PERCENTILE.INC(Occurrence!$I$2:$I$2441,($B$6+T82*($B$7-1))/($B$3-1)),0)</f>
        <v/>
      </c>
      <c r="W82" s="16">
        <f>IF(Occurrence!K82&gt;0,Occurrence!K82/V82,0)</f>
        <v/>
      </c>
      <c r="X82" s="9">
        <f>IF(Occurrence!K82&gt;0,U82*W82,0)</f>
        <v/>
      </c>
      <c r="Y82" s="24">
        <f>COUNTIF(Data!$X$2:$X$2441,"&lt;="&amp;Data!X82)/($B$3+1)</f>
        <v/>
      </c>
      <c r="Z82" s="16">
        <f>_xlfn.PERCENTILE.INC(Data!$U$2:$U$2441,Y82)</f>
        <v/>
      </c>
      <c r="AA82" s="16">
        <f>_xlfn.PERCENTILE.INC(Data!$V$2:$V$2441,Y82)</f>
        <v/>
      </c>
      <c r="AB82" s="16">
        <f>Data!X82-AA82</f>
        <v/>
      </c>
      <c r="AC82" s="9">
        <f>Z82+AB82</f>
        <v/>
      </c>
      <c r="AD82" s="24">
        <f>COUNTIF(Data!$Y$2:$Y$2441,"&lt;="&amp;Data!Y82)/($B$3+1)</f>
        <v/>
      </c>
      <c r="AE82" s="16">
        <f>_xlfn.PERCENTILE.INC(Data!$U$2:$U$2441,AD82)</f>
        <v/>
      </c>
      <c r="AF82" s="16">
        <f>_xlfn.PERCENTILE.INC(Data!$V$2:$V$2441,AD82)</f>
        <v/>
      </c>
      <c r="AG82" s="16">
        <f>Data!Y82-AF82</f>
        <v/>
      </c>
      <c r="AH82" s="9">
        <f>AE82+AG82</f>
        <v/>
      </c>
    </row>
    <row r="83">
      <c r="N83" s="14">
        <f>Data!A83</f>
        <v/>
      </c>
      <c r="O83" s="24">
        <f>IF(Occurrence!J83&gt;0,COUNTIFS(Occurrence!$J$2:$J$2441,"&gt;0",Occurrence!$J$2:$J$2441,"&lt;="&amp;Occurrence!J83)/($B$8+1),0)</f>
        <v/>
      </c>
      <c r="P83" s="16">
        <f>IF(Occurrence!J83&gt;0,_xlfn.PERCENTILE.INC(Data!$O$2:$O$2441,($B$4+O83*($B$5-1))/($B$3-1)),0)</f>
        <v/>
      </c>
      <c r="Q83" s="16">
        <f>IF(Occurrence!J83&gt;0,_xlfn.PERCENTILE.INC(Occurrence!$I$2:$I$2441,($B$6+O83*($B$7-1))/($B$3-1)),0)</f>
        <v/>
      </c>
      <c r="R83" s="16">
        <f>IF(Occurrence!J83&gt;0,Occurrence!J83/Q83,0)</f>
        <v/>
      </c>
      <c r="S83" s="9">
        <f>IF(Occurrence!J83&gt;0,P83*R83,0)</f>
        <v/>
      </c>
      <c r="T83" s="24">
        <f>IF(Occurrence!K83&gt;0,COUNTIFS(Occurrence!$K$2:$K$2441,"&gt;0",Occurrence!$K$2:$K$2441,"&lt;="&amp;Occurrence!K83)/($B$9+1),0)</f>
        <v/>
      </c>
      <c r="U83" s="16">
        <f>IF(Occurrence!K83&gt;0,_xlfn.PERCENTILE.INC(Data!$O$2:$O$2441,($B$4+T83*($B$5-1))/($B$3-1)),0)</f>
        <v/>
      </c>
      <c r="V83" s="16">
        <f>IF(Occurrence!K83&gt;0,_xlfn.PERCENTILE.INC(Occurrence!$I$2:$I$2441,($B$6+T83*($B$7-1))/($B$3-1)),0)</f>
        <v/>
      </c>
      <c r="W83" s="16">
        <f>IF(Occurrence!K83&gt;0,Occurrence!K83/V83,0)</f>
        <v/>
      </c>
      <c r="X83" s="9">
        <f>IF(Occurrence!K83&gt;0,U83*W83,0)</f>
        <v/>
      </c>
      <c r="Y83" s="24">
        <f>COUNTIF(Data!$X$2:$X$2441,"&lt;="&amp;Data!X83)/($B$3+1)</f>
        <v/>
      </c>
      <c r="Z83" s="16">
        <f>_xlfn.PERCENTILE.INC(Data!$U$2:$U$2441,Y83)</f>
        <v/>
      </c>
      <c r="AA83" s="16">
        <f>_xlfn.PERCENTILE.INC(Data!$V$2:$V$2441,Y83)</f>
        <v/>
      </c>
      <c r="AB83" s="16">
        <f>Data!X83-AA83</f>
        <v/>
      </c>
      <c r="AC83" s="9">
        <f>Z83+AB83</f>
        <v/>
      </c>
      <c r="AD83" s="24">
        <f>COUNTIF(Data!$Y$2:$Y$2441,"&lt;="&amp;Data!Y83)/($B$3+1)</f>
        <v/>
      </c>
      <c r="AE83" s="16">
        <f>_xlfn.PERCENTILE.INC(Data!$U$2:$U$2441,AD83)</f>
        <v/>
      </c>
      <c r="AF83" s="16">
        <f>_xlfn.PERCENTILE.INC(Data!$V$2:$V$2441,AD83)</f>
        <v/>
      </c>
      <c r="AG83" s="16">
        <f>Data!Y83-AF83</f>
        <v/>
      </c>
      <c r="AH83" s="9">
        <f>AE83+AG83</f>
        <v/>
      </c>
    </row>
    <row r="84">
      <c r="N84" s="14">
        <f>Data!A84</f>
        <v/>
      </c>
      <c r="O84" s="24">
        <f>IF(Occurrence!J84&gt;0,COUNTIFS(Occurrence!$J$2:$J$2441,"&gt;0",Occurrence!$J$2:$J$2441,"&lt;="&amp;Occurrence!J84)/($B$8+1),0)</f>
        <v/>
      </c>
      <c r="P84" s="16">
        <f>IF(Occurrence!J84&gt;0,_xlfn.PERCENTILE.INC(Data!$O$2:$O$2441,($B$4+O84*($B$5-1))/($B$3-1)),0)</f>
        <v/>
      </c>
      <c r="Q84" s="16">
        <f>IF(Occurrence!J84&gt;0,_xlfn.PERCENTILE.INC(Occurrence!$I$2:$I$2441,($B$6+O84*($B$7-1))/($B$3-1)),0)</f>
        <v/>
      </c>
      <c r="R84" s="16">
        <f>IF(Occurrence!J84&gt;0,Occurrence!J84/Q84,0)</f>
        <v/>
      </c>
      <c r="S84" s="9">
        <f>IF(Occurrence!J84&gt;0,P84*R84,0)</f>
        <v/>
      </c>
      <c r="T84" s="24">
        <f>IF(Occurrence!K84&gt;0,COUNTIFS(Occurrence!$K$2:$K$2441,"&gt;0",Occurrence!$K$2:$K$2441,"&lt;="&amp;Occurrence!K84)/($B$9+1),0)</f>
        <v/>
      </c>
      <c r="U84" s="16">
        <f>IF(Occurrence!K84&gt;0,_xlfn.PERCENTILE.INC(Data!$O$2:$O$2441,($B$4+T84*($B$5-1))/($B$3-1)),0)</f>
        <v/>
      </c>
      <c r="V84" s="16">
        <f>IF(Occurrence!K84&gt;0,_xlfn.PERCENTILE.INC(Occurrence!$I$2:$I$2441,($B$6+T84*($B$7-1))/($B$3-1)),0)</f>
        <v/>
      </c>
      <c r="W84" s="16">
        <f>IF(Occurrence!K84&gt;0,Occurrence!K84/V84,0)</f>
        <v/>
      </c>
      <c r="X84" s="9">
        <f>IF(Occurrence!K84&gt;0,U84*W84,0)</f>
        <v/>
      </c>
      <c r="Y84" s="24">
        <f>COUNTIF(Data!$X$2:$X$2441,"&lt;="&amp;Data!X84)/($B$3+1)</f>
        <v/>
      </c>
      <c r="Z84" s="16">
        <f>_xlfn.PERCENTILE.INC(Data!$U$2:$U$2441,Y84)</f>
        <v/>
      </c>
      <c r="AA84" s="16">
        <f>_xlfn.PERCENTILE.INC(Data!$V$2:$V$2441,Y84)</f>
        <v/>
      </c>
      <c r="AB84" s="16">
        <f>Data!X84-AA84</f>
        <v/>
      </c>
      <c r="AC84" s="9">
        <f>Z84+AB84</f>
        <v/>
      </c>
      <c r="AD84" s="24">
        <f>COUNTIF(Data!$Y$2:$Y$2441,"&lt;="&amp;Data!Y84)/($B$3+1)</f>
        <v/>
      </c>
      <c r="AE84" s="16">
        <f>_xlfn.PERCENTILE.INC(Data!$U$2:$U$2441,AD84)</f>
        <v/>
      </c>
      <c r="AF84" s="16">
        <f>_xlfn.PERCENTILE.INC(Data!$V$2:$V$2441,AD84)</f>
        <v/>
      </c>
      <c r="AG84" s="16">
        <f>Data!Y84-AF84</f>
        <v/>
      </c>
      <c r="AH84" s="9">
        <f>AE84+AG84</f>
        <v/>
      </c>
    </row>
    <row r="85">
      <c r="N85" s="14">
        <f>Data!A85</f>
        <v/>
      </c>
      <c r="O85" s="24">
        <f>IF(Occurrence!J85&gt;0,COUNTIFS(Occurrence!$J$2:$J$2441,"&gt;0",Occurrence!$J$2:$J$2441,"&lt;="&amp;Occurrence!J85)/($B$8+1),0)</f>
        <v/>
      </c>
      <c r="P85" s="16">
        <f>IF(Occurrence!J85&gt;0,_xlfn.PERCENTILE.INC(Data!$O$2:$O$2441,($B$4+O85*($B$5-1))/($B$3-1)),0)</f>
        <v/>
      </c>
      <c r="Q85" s="16">
        <f>IF(Occurrence!J85&gt;0,_xlfn.PERCENTILE.INC(Occurrence!$I$2:$I$2441,($B$6+O85*($B$7-1))/($B$3-1)),0)</f>
        <v/>
      </c>
      <c r="R85" s="16">
        <f>IF(Occurrence!J85&gt;0,Occurrence!J85/Q85,0)</f>
        <v/>
      </c>
      <c r="S85" s="9">
        <f>IF(Occurrence!J85&gt;0,P85*R85,0)</f>
        <v/>
      </c>
      <c r="T85" s="24">
        <f>IF(Occurrence!K85&gt;0,COUNTIFS(Occurrence!$K$2:$K$2441,"&gt;0",Occurrence!$K$2:$K$2441,"&lt;="&amp;Occurrence!K85)/($B$9+1),0)</f>
        <v/>
      </c>
      <c r="U85" s="16">
        <f>IF(Occurrence!K85&gt;0,_xlfn.PERCENTILE.INC(Data!$O$2:$O$2441,($B$4+T85*($B$5-1))/($B$3-1)),0)</f>
        <v/>
      </c>
      <c r="V85" s="16">
        <f>IF(Occurrence!K85&gt;0,_xlfn.PERCENTILE.INC(Occurrence!$I$2:$I$2441,($B$6+T85*($B$7-1))/($B$3-1)),0)</f>
        <v/>
      </c>
      <c r="W85" s="16">
        <f>IF(Occurrence!K85&gt;0,Occurrence!K85/V85,0)</f>
        <v/>
      </c>
      <c r="X85" s="9">
        <f>IF(Occurrence!K85&gt;0,U85*W85,0)</f>
        <v/>
      </c>
      <c r="Y85" s="24">
        <f>COUNTIF(Data!$X$2:$X$2441,"&lt;="&amp;Data!X85)/($B$3+1)</f>
        <v/>
      </c>
      <c r="Z85" s="16">
        <f>_xlfn.PERCENTILE.INC(Data!$U$2:$U$2441,Y85)</f>
        <v/>
      </c>
      <c r="AA85" s="16">
        <f>_xlfn.PERCENTILE.INC(Data!$V$2:$V$2441,Y85)</f>
        <v/>
      </c>
      <c r="AB85" s="16">
        <f>Data!X85-AA85</f>
        <v/>
      </c>
      <c r="AC85" s="9">
        <f>Z85+AB85</f>
        <v/>
      </c>
      <c r="AD85" s="24">
        <f>COUNTIF(Data!$Y$2:$Y$2441,"&lt;="&amp;Data!Y85)/($B$3+1)</f>
        <v/>
      </c>
      <c r="AE85" s="16">
        <f>_xlfn.PERCENTILE.INC(Data!$U$2:$U$2441,AD85)</f>
        <v/>
      </c>
      <c r="AF85" s="16">
        <f>_xlfn.PERCENTILE.INC(Data!$V$2:$V$2441,AD85)</f>
        <v/>
      </c>
      <c r="AG85" s="16">
        <f>Data!Y85-AF85</f>
        <v/>
      </c>
      <c r="AH85" s="9">
        <f>AE85+AG85</f>
        <v/>
      </c>
    </row>
    <row r="86">
      <c r="N86" s="14">
        <f>Data!A86</f>
        <v/>
      </c>
      <c r="O86" s="24">
        <f>IF(Occurrence!J86&gt;0,COUNTIFS(Occurrence!$J$2:$J$2441,"&gt;0",Occurrence!$J$2:$J$2441,"&lt;="&amp;Occurrence!J86)/($B$8+1),0)</f>
        <v/>
      </c>
      <c r="P86" s="16">
        <f>IF(Occurrence!J86&gt;0,_xlfn.PERCENTILE.INC(Data!$O$2:$O$2441,($B$4+O86*($B$5-1))/($B$3-1)),0)</f>
        <v/>
      </c>
      <c r="Q86" s="16">
        <f>IF(Occurrence!J86&gt;0,_xlfn.PERCENTILE.INC(Occurrence!$I$2:$I$2441,($B$6+O86*($B$7-1))/($B$3-1)),0)</f>
        <v/>
      </c>
      <c r="R86" s="16">
        <f>IF(Occurrence!J86&gt;0,Occurrence!J86/Q86,0)</f>
        <v/>
      </c>
      <c r="S86" s="9">
        <f>IF(Occurrence!J86&gt;0,P86*R86,0)</f>
        <v/>
      </c>
      <c r="T86" s="24">
        <f>IF(Occurrence!K86&gt;0,COUNTIFS(Occurrence!$K$2:$K$2441,"&gt;0",Occurrence!$K$2:$K$2441,"&lt;="&amp;Occurrence!K86)/($B$9+1),0)</f>
        <v/>
      </c>
      <c r="U86" s="16">
        <f>IF(Occurrence!K86&gt;0,_xlfn.PERCENTILE.INC(Data!$O$2:$O$2441,($B$4+T86*($B$5-1))/($B$3-1)),0)</f>
        <v/>
      </c>
      <c r="V86" s="16">
        <f>IF(Occurrence!K86&gt;0,_xlfn.PERCENTILE.INC(Occurrence!$I$2:$I$2441,($B$6+T86*($B$7-1))/($B$3-1)),0)</f>
        <v/>
      </c>
      <c r="W86" s="16">
        <f>IF(Occurrence!K86&gt;0,Occurrence!K86/V86,0)</f>
        <v/>
      </c>
      <c r="X86" s="9">
        <f>IF(Occurrence!K86&gt;0,U86*W86,0)</f>
        <v/>
      </c>
      <c r="Y86" s="24">
        <f>COUNTIF(Data!$X$2:$X$2441,"&lt;="&amp;Data!X86)/($B$3+1)</f>
        <v/>
      </c>
      <c r="Z86" s="16">
        <f>_xlfn.PERCENTILE.INC(Data!$U$2:$U$2441,Y86)</f>
        <v/>
      </c>
      <c r="AA86" s="16">
        <f>_xlfn.PERCENTILE.INC(Data!$V$2:$V$2441,Y86)</f>
        <v/>
      </c>
      <c r="AB86" s="16">
        <f>Data!X86-AA86</f>
        <v/>
      </c>
      <c r="AC86" s="9">
        <f>Z86+AB86</f>
        <v/>
      </c>
      <c r="AD86" s="24">
        <f>COUNTIF(Data!$Y$2:$Y$2441,"&lt;="&amp;Data!Y86)/($B$3+1)</f>
        <v/>
      </c>
      <c r="AE86" s="16">
        <f>_xlfn.PERCENTILE.INC(Data!$U$2:$U$2441,AD86)</f>
        <v/>
      </c>
      <c r="AF86" s="16">
        <f>_xlfn.PERCENTILE.INC(Data!$V$2:$V$2441,AD86)</f>
        <v/>
      </c>
      <c r="AG86" s="16">
        <f>Data!Y86-AF86</f>
        <v/>
      </c>
      <c r="AH86" s="9">
        <f>AE86+AG86</f>
        <v/>
      </c>
    </row>
    <row r="87">
      <c r="N87" s="14">
        <f>Data!A87</f>
        <v/>
      </c>
      <c r="O87" s="24">
        <f>IF(Occurrence!J87&gt;0,COUNTIFS(Occurrence!$J$2:$J$2441,"&gt;0",Occurrence!$J$2:$J$2441,"&lt;="&amp;Occurrence!J87)/($B$8+1),0)</f>
        <v/>
      </c>
      <c r="P87" s="16">
        <f>IF(Occurrence!J87&gt;0,_xlfn.PERCENTILE.INC(Data!$O$2:$O$2441,($B$4+O87*($B$5-1))/($B$3-1)),0)</f>
        <v/>
      </c>
      <c r="Q87" s="16">
        <f>IF(Occurrence!J87&gt;0,_xlfn.PERCENTILE.INC(Occurrence!$I$2:$I$2441,($B$6+O87*($B$7-1))/($B$3-1)),0)</f>
        <v/>
      </c>
      <c r="R87" s="16">
        <f>IF(Occurrence!J87&gt;0,Occurrence!J87/Q87,0)</f>
        <v/>
      </c>
      <c r="S87" s="9">
        <f>IF(Occurrence!J87&gt;0,P87*R87,0)</f>
        <v/>
      </c>
      <c r="T87" s="24">
        <f>IF(Occurrence!K87&gt;0,COUNTIFS(Occurrence!$K$2:$K$2441,"&gt;0",Occurrence!$K$2:$K$2441,"&lt;="&amp;Occurrence!K87)/($B$9+1),0)</f>
        <v/>
      </c>
      <c r="U87" s="16">
        <f>IF(Occurrence!K87&gt;0,_xlfn.PERCENTILE.INC(Data!$O$2:$O$2441,($B$4+T87*($B$5-1))/($B$3-1)),0)</f>
        <v/>
      </c>
      <c r="V87" s="16">
        <f>IF(Occurrence!K87&gt;0,_xlfn.PERCENTILE.INC(Occurrence!$I$2:$I$2441,($B$6+T87*($B$7-1))/($B$3-1)),0)</f>
        <v/>
      </c>
      <c r="W87" s="16">
        <f>IF(Occurrence!K87&gt;0,Occurrence!K87/V87,0)</f>
        <v/>
      </c>
      <c r="X87" s="9">
        <f>IF(Occurrence!K87&gt;0,U87*W87,0)</f>
        <v/>
      </c>
      <c r="Y87" s="24">
        <f>COUNTIF(Data!$X$2:$X$2441,"&lt;="&amp;Data!X87)/($B$3+1)</f>
        <v/>
      </c>
      <c r="Z87" s="16">
        <f>_xlfn.PERCENTILE.INC(Data!$U$2:$U$2441,Y87)</f>
        <v/>
      </c>
      <c r="AA87" s="16">
        <f>_xlfn.PERCENTILE.INC(Data!$V$2:$V$2441,Y87)</f>
        <v/>
      </c>
      <c r="AB87" s="16">
        <f>Data!X87-AA87</f>
        <v/>
      </c>
      <c r="AC87" s="9">
        <f>Z87+AB87</f>
        <v/>
      </c>
      <c r="AD87" s="24">
        <f>COUNTIF(Data!$Y$2:$Y$2441,"&lt;="&amp;Data!Y87)/($B$3+1)</f>
        <v/>
      </c>
      <c r="AE87" s="16">
        <f>_xlfn.PERCENTILE.INC(Data!$U$2:$U$2441,AD87)</f>
        <v/>
      </c>
      <c r="AF87" s="16">
        <f>_xlfn.PERCENTILE.INC(Data!$V$2:$V$2441,AD87)</f>
        <v/>
      </c>
      <c r="AG87" s="16">
        <f>Data!Y87-AF87</f>
        <v/>
      </c>
      <c r="AH87" s="9">
        <f>AE87+AG87</f>
        <v/>
      </c>
    </row>
    <row r="88">
      <c r="N88" s="14">
        <f>Data!A88</f>
        <v/>
      </c>
      <c r="O88" s="24">
        <f>IF(Occurrence!J88&gt;0,COUNTIFS(Occurrence!$J$2:$J$2441,"&gt;0",Occurrence!$J$2:$J$2441,"&lt;="&amp;Occurrence!J88)/($B$8+1),0)</f>
        <v/>
      </c>
      <c r="P88" s="16">
        <f>IF(Occurrence!J88&gt;0,_xlfn.PERCENTILE.INC(Data!$O$2:$O$2441,($B$4+O88*($B$5-1))/($B$3-1)),0)</f>
        <v/>
      </c>
      <c r="Q88" s="16">
        <f>IF(Occurrence!J88&gt;0,_xlfn.PERCENTILE.INC(Occurrence!$I$2:$I$2441,($B$6+O88*($B$7-1))/($B$3-1)),0)</f>
        <v/>
      </c>
      <c r="R88" s="16">
        <f>IF(Occurrence!J88&gt;0,Occurrence!J88/Q88,0)</f>
        <v/>
      </c>
      <c r="S88" s="9">
        <f>IF(Occurrence!J88&gt;0,P88*R88,0)</f>
        <v/>
      </c>
      <c r="T88" s="24">
        <f>IF(Occurrence!K88&gt;0,COUNTIFS(Occurrence!$K$2:$K$2441,"&gt;0",Occurrence!$K$2:$K$2441,"&lt;="&amp;Occurrence!K88)/($B$9+1),0)</f>
        <v/>
      </c>
      <c r="U88" s="16">
        <f>IF(Occurrence!K88&gt;0,_xlfn.PERCENTILE.INC(Data!$O$2:$O$2441,($B$4+T88*($B$5-1))/($B$3-1)),0)</f>
        <v/>
      </c>
      <c r="V88" s="16">
        <f>IF(Occurrence!K88&gt;0,_xlfn.PERCENTILE.INC(Occurrence!$I$2:$I$2441,($B$6+T88*($B$7-1))/($B$3-1)),0)</f>
        <v/>
      </c>
      <c r="W88" s="16">
        <f>IF(Occurrence!K88&gt;0,Occurrence!K88/V88,0)</f>
        <v/>
      </c>
      <c r="X88" s="9">
        <f>IF(Occurrence!K88&gt;0,U88*W88,0)</f>
        <v/>
      </c>
      <c r="Y88" s="24">
        <f>COUNTIF(Data!$X$2:$X$2441,"&lt;="&amp;Data!X88)/($B$3+1)</f>
        <v/>
      </c>
      <c r="Z88" s="16">
        <f>_xlfn.PERCENTILE.INC(Data!$U$2:$U$2441,Y88)</f>
        <v/>
      </c>
      <c r="AA88" s="16">
        <f>_xlfn.PERCENTILE.INC(Data!$V$2:$V$2441,Y88)</f>
        <v/>
      </c>
      <c r="AB88" s="16">
        <f>Data!X88-AA88</f>
        <v/>
      </c>
      <c r="AC88" s="9">
        <f>Z88+AB88</f>
        <v/>
      </c>
      <c r="AD88" s="24">
        <f>COUNTIF(Data!$Y$2:$Y$2441,"&lt;="&amp;Data!Y88)/($B$3+1)</f>
        <v/>
      </c>
      <c r="AE88" s="16">
        <f>_xlfn.PERCENTILE.INC(Data!$U$2:$U$2441,AD88)</f>
        <v/>
      </c>
      <c r="AF88" s="16">
        <f>_xlfn.PERCENTILE.INC(Data!$V$2:$V$2441,AD88)</f>
        <v/>
      </c>
      <c r="AG88" s="16">
        <f>Data!Y88-AF88</f>
        <v/>
      </c>
      <c r="AH88" s="9">
        <f>AE88+AG88</f>
        <v/>
      </c>
    </row>
    <row r="89">
      <c r="N89" s="14">
        <f>Data!A89</f>
        <v/>
      </c>
      <c r="O89" s="24">
        <f>IF(Occurrence!J89&gt;0,COUNTIFS(Occurrence!$J$2:$J$2441,"&gt;0",Occurrence!$J$2:$J$2441,"&lt;="&amp;Occurrence!J89)/($B$8+1),0)</f>
        <v/>
      </c>
      <c r="P89" s="16">
        <f>IF(Occurrence!J89&gt;0,_xlfn.PERCENTILE.INC(Data!$O$2:$O$2441,($B$4+O89*($B$5-1))/($B$3-1)),0)</f>
        <v/>
      </c>
      <c r="Q89" s="16">
        <f>IF(Occurrence!J89&gt;0,_xlfn.PERCENTILE.INC(Occurrence!$I$2:$I$2441,($B$6+O89*($B$7-1))/($B$3-1)),0)</f>
        <v/>
      </c>
      <c r="R89" s="16">
        <f>IF(Occurrence!J89&gt;0,Occurrence!J89/Q89,0)</f>
        <v/>
      </c>
      <c r="S89" s="9">
        <f>IF(Occurrence!J89&gt;0,P89*R89,0)</f>
        <v/>
      </c>
      <c r="T89" s="24">
        <f>IF(Occurrence!K89&gt;0,COUNTIFS(Occurrence!$K$2:$K$2441,"&gt;0",Occurrence!$K$2:$K$2441,"&lt;="&amp;Occurrence!K89)/($B$9+1),0)</f>
        <v/>
      </c>
      <c r="U89" s="16">
        <f>IF(Occurrence!K89&gt;0,_xlfn.PERCENTILE.INC(Data!$O$2:$O$2441,($B$4+T89*($B$5-1))/($B$3-1)),0)</f>
        <v/>
      </c>
      <c r="V89" s="16">
        <f>IF(Occurrence!K89&gt;0,_xlfn.PERCENTILE.INC(Occurrence!$I$2:$I$2441,($B$6+T89*($B$7-1))/($B$3-1)),0)</f>
        <v/>
      </c>
      <c r="W89" s="16">
        <f>IF(Occurrence!K89&gt;0,Occurrence!K89/V89,0)</f>
        <v/>
      </c>
      <c r="X89" s="9">
        <f>IF(Occurrence!K89&gt;0,U89*W89,0)</f>
        <v/>
      </c>
      <c r="Y89" s="24">
        <f>COUNTIF(Data!$X$2:$X$2441,"&lt;="&amp;Data!X89)/($B$3+1)</f>
        <v/>
      </c>
      <c r="Z89" s="16">
        <f>_xlfn.PERCENTILE.INC(Data!$U$2:$U$2441,Y89)</f>
        <v/>
      </c>
      <c r="AA89" s="16">
        <f>_xlfn.PERCENTILE.INC(Data!$V$2:$V$2441,Y89)</f>
        <v/>
      </c>
      <c r="AB89" s="16">
        <f>Data!X89-AA89</f>
        <v/>
      </c>
      <c r="AC89" s="9">
        <f>Z89+AB89</f>
        <v/>
      </c>
      <c r="AD89" s="24">
        <f>COUNTIF(Data!$Y$2:$Y$2441,"&lt;="&amp;Data!Y89)/($B$3+1)</f>
        <v/>
      </c>
      <c r="AE89" s="16">
        <f>_xlfn.PERCENTILE.INC(Data!$U$2:$U$2441,AD89)</f>
        <v/>
      </c>
      <c r="AF89" s="16">
        <f>_xlfn.PERCENTILE.INC(Data!$V$2:$V$2441,AD89)</f>
        <v/>
      </c>
      <c r="AG89" s="16">
        <f>Data!Y89-AF89</f>
        <v/>
      </c>
      <c r="AH89" s="9">
        <f>AE89+AG89</f>
        <v/>
      </c>
    </row>
    <row r="90">
      <c r="N90" s="14">
        <f>Data!A90</f>
        <v/>
      </c>
      <c r="O90" s="24">
        <f>IF(Occurrence!J90&gt;0,COUNTIFS(Occurrence!$J$2:$J$2441,"&gt;0",Occurrence!$J$2:$J$2441,"&lt;="&amp;Occurrence!J90)/($B$8+1),0)</f>
        <v/>
      </c>
      <c r="P90" s="16">
        <f>IF(Occurrence!J90&gt;0,_xlfn.PERCENTILE.INC(Data!$O$2:$O$2441,($B$4+O90*($B$5-1))/($B$3-1)),0)</f>
        <v/>
      </c>
      <c r="Q90" s="16">
        <f>IF(Occurrence!J90&gt;0,_xlfn.PERCENTILE.INC(Occurrence!$I$2:$I$2441,($B$6+O90*($B$7-1))/($B$3-1)),0)</f>
        <v/>
      </c>
      <c r="R90" s="16">
        <f>IF(Occurrence!J90&gt;0,Occurrence!J90/Q90,0)</f>
        <v/>
      </c>
      <c r="S90" s="9">
        <f>IF(Occurrence!J90&gt;0,P90*R90,0)</f>
        <v/>
      </c>
      <c r="T90" s="24">
        <f>IF(Occurrence!K90&gt;0,COUNTIFS(Occurrence!$K$2:$K$2441,"&gt;0",Occurrence!$K$2:$K$2441,"&lt;="&amp;Occurrence!K90)/($B$9+1),0)</f>
        <v/>
      </c>
      <c r="U90" s="16">
        <f>IF(Occurrence!K90&gt;0,_xlfn.PERCENTILE.INC(Data!$O$2:$O$2441,($B$4+T90*($B$5-1))/($B$3-1)),0)</f>
        <v/>
      </c>
      <c r="V90" s="16">
        <f>IF(Occurrence!K90&gt;0,_xlfn.PERCENTILE.INC(Occurrence!$I$2:$I$2441,($B$6+T90*($B$7-1))/($B$3-1)),0)</f>
        <v/>
      </c>
      <c r="W90" s="16">
        <f>IF(Occurrence!K90&gt;0,Occurrence!K90/V90,0)</f>
        <v/>
      </c>
      <c r="X90" s="9">
        <f>IF(Occurrence!K90&gt;0,U90*W90,0)</f>
        <v/>
      </c>
      <c r="Y90" s="24">
        <f>COUNTIF(Data!$X$2:$X$2441,"&lt;="&amp;Data!X90)/($B$3+1)</f>
        <v/>
      </c>
      <c r="Z90" s="16">
        <f>_xlfn.PERCENTILE.INC(Data!$U$2:$U$2441,Y90)</f>
        <v/>
      </c>
      <c r="AA90" s="16">
        <f>_xlfn.PERCENTILE.INC(Data!$V$2:$V$2441,Y90)</f>
        <v/>
      </c>
      <c r="AB90" s="16">
        <f>Data!X90-AA90</f>
        <v/>
      </c>
      <c r="AC90" s="9">
        <f>Z90+AB90</f>
        <v/>
      </c>
      <c r="AD90" s="24">
        <f>COUNTIF(Data!$Y$2:$Y$2441,"&lt;="&amp;Data!Y90)/($B$3+1)</f>
        <v/>
      </c>
      <c r="AE90" s="16">
        <f>_xlfn.PERCENTILE.INC(Data!$U$2:$U$2441,AD90)</f>
        <v/>
      </c>
      <c r="AF90" s="16">
        <f>_xlfn.PERCENTILE.INC(Data!$V$2:$V$2441,AD90)</f>
        <v/>
      </c>
      <c r="AG90" s="16">
        <f>Data!Y90-AF90</f>
        <v/>
      </c>
      <c r="AH90" s="9">
        <f>AE90+AG90</f>
        <v/>
      </c>
    </row>
    <row r="91">
      <c r="N91" s="14">
        <f>Data!A91</f>
        <v/>
      </c>
      <c r="O91" s="24">
        <f>IF(Occurrence!J91&gt;0,COUNTIFS(Occurrence!$J$2:$J$2441,"&gt;0",Occurrence!$J$2:$J$2441,"&lt;="&amp;Occurrence!J91)/($B$8+1),0)</f>
        <v/>
      </c>
      <c r="P91" s="16">
        <f>IF(Occurrence!J91&gt;0,_xlfn.PERCENTILE.INC(Data!$O$2:$O$2441,($B$4+O91*($B$5-1))/($B$3-1)),0)</f>
        <v/>
      </c>
      <c r="Q91" s="16">
        <f>IF(Occurrence!J91&gt;0,_xlfn.PERCENTILE.INC(Occurrence!$I$2:$I$2441,($B$6+O91*($B$7-1))/($B$3-1)),0)</f>
        <v/>
      </c>
      <c r="R91" s="16">
        <f>IF(Occurrence!J91&gt;0,Occurrence!J91/Q91,0)</f>
        <v/>
      </c>
      <c r="S91" s="9">
        <f>IF(Occurrence!J91&gt;0,P91*R91,0)</f>
        <v/>
      </c>
      <c r="T91" s="24">
        <f>IF(Occurrence!K91&gt;0,COUNTIFS(Occurrence!$K$2:$K$2441,"&gt;0",Occurrence!$K$2:$K$2441,"&lt;="&amp;Occurrence!K91)/($B$9+1),0)</f>
        <v/>
      </c>
      <c r="U91" s="16">
        <f>IF(Occurrence!K91&gt;0,_xlfn.PERCENTILE.INC(Data!$O$2:$O$2441,($B$4+T91*($B$5-1))/($B$3-1)),0)</f>
        <v/>
      </c>
      <c r="V91" s="16">
        <f>IF(Occurrence!K91&gt;0,_xlfn.PERCENTILE.INC(Occurrence!$I$2:$I$2441,($B$6+T91*($B$7-1))/($B$3-1)),0)</f>
        <v/>
      </c>
      <c r="W91" s="16">
        <f>IF(Occurrence!K91&gt;0,Occurrence!K91/V91,0)</f>
        <v/>
      </c>
      <c r="X91" s="9">
        <f>IF(Occurrence!K91&gt;0,U91*W91,0)</f>
        <v/>
      </c>
      <c r="Y91" s="24">
        <f>COUNTIF(Data!$X$2:$X$2441,"&lt;="&amp;Data!X91)/($B$3+1)</f>
        <v/>
      </c>
      <c r="Z91" s="16">
        <f>_xlfn.PERCENTILE.INC(Data!$U$2:$U$2441,Y91)</f>
        <v/>
      </c>
      <c r="AA91" s="16">
        <f>_xlfn.PERCENTILE.INC(Data!$V$2:$V$2441,Y91)</f>
        <v/>
      </c>
      <c r="AB91" s="16">
        <f>Data!X91-AA91</f>
        <v/>
      </c>
      <c r="AC91" s="9">
        <f>Z91+AB91</f>
        <v/>
      </c>
      <c r="AD91" s="24">
        <f>COUNTIF(Data!$Y$2:$Y$2441,"&lt;="&amp;Data!Y91)/($B$3+1)</f>
        <v/>
      </c>
      <c r="AE91" s="16">
        <f>_xlfn.PERCENTILE.INC(Data!$U$2:$U$2441,AD91)</f>
        <v/>
      </c>
      <c r="AF91" s="16">
        <f>_xlfn.PERCENTILE.INC(Data!$V$2:$V$2441,AD91)</f>
        <v/>
      </c>
      <c r="AG91" s="16">
        <f>Data!Y91-AF91</f>
        <v/>
      </c>
      <c r="AH91" s="9">
        <f>AE91+AG91</f>
        <v/>
      </c>
    </row>
    <row r="92">
      <c r="N92" s="14">
        <f>Data!A92</f>
        <v/>
      </c>
      <c r="O92" s="24">
        <f>IF(Occurrence!J92&gt;0,COUNTIFS(Occurrence!$J$2:$J$2441,"&gt;0",Occurrence!$J$2:$J$2441,"&lt;="&amp;Occurrence!J92)/($B$8+1),0)</f>
        <v/>
      </c>
      <c r="P92" s="16">
        <f>IF(Occurrence!J92&gt;0,_xlfn.PERCENTILE.INC(Data!$O$2:$O$2441,($B$4+O92*($B$5-1))/($B$3-1)),0)</f>
        <v/>
      </c>
      <c r="Q92" s="16">
        <f>IF(Occurrence!J92&gt;0,_xlfn.PERCENTILE.INC(Occurrence!$I$2:$I$2441,($B$6+O92*($B$7-1))/($B$3-1)),0)</f>
        <v/>
      </c>
      <c r="R92" s="16">
        <f>IF(Occurrence!J92&gt;0,Occurrence!J92/Q92,0)</f>
        <v/>
      </c>
      <c r="S92" s="9">
        <f>IF(Occurrence!J92&gt;0,P92*R92,0)</f>
        <v/>
      </c>
      <c r="T92" s="24">
        <f>IF(Occurrence!K92&gt;0,COUNTIFS(Occurrence!$K$2:$K$2441,"&gt;0",Occurrence!$K$2:$K$2441,"&lt;="&amp;Occurrence!K92)/($B$9+1),0)</f>
        <v/>
      </c>
      <c r="U92" s="16">
        <f>IF(Occurrence!K92&gt;0,_xlfn.PERCENTILE.INC(Data!$O$2:$O$2441,($B$4+T92*($B$5-1))/($B$3-1)),0)</f>
        <v/>
      </c>
      <c r="V92" s="16">
        <f>IF(Occurrence!K92&gt;0,_xlfn.PERCENTILE.INC(Occurrence!$I$2:$I$2441,($B$6+T92*($B$7-1))/($B$3-1)),0)</f>
        <v/>
      </c>
      <c r="W92" s="16">
        <f>IF(Occurrence!K92&gt;0,Occurrence!K92/V92,0)</f>
        <v/>
      </c>
      <c r="X92" s="9">
        <f>IF(Occurrence!K92&gt;0,U92*W92,0)</f>
        <v/>
      </c>
      <c r="Y92" s="24">
        <f>COUNTIF(Data!$X$2:$X$2441,"&lt;="&amp;Data!X92)/($B$3+1)</f>
        <v/>
      </c>
      <c r="Z92" s="16">
        <f>_xlfn.PERCENTILE.INC(Data!$U$2:$U$2441,Y92)</f>
        <v/>
      </c>
      <c r="AA92" s="16">
        <f>_xlfn.PERCENTILE.INC(Data!$V$2:$V$2441,Y92)</f>
        <v/>
      </c>
      <c r="AB92" s="16">
        <f>Data!X92-AA92</f>
        <v/>
      </c>
      <c r="AC92" s="9">
        <f>Z92+AB92</f>
        <v/>
      </c>
      <c r="AD92" s="24">
        <f>COUNTIF(Data!$Y$2:$Y$2441,"&lt;="&amp;Data!Y92)/($B$3+1)</f>
        <v/>
      </c>
      <c r="AE92" s="16">
        <f>_xlfn.PERCENTILE.INC(Data!$U$2:$U$2441,AD92)</f>
        <v/>
      </c>
      <c r="AF92" s="16">
        <f>_xlfn.PERCENTILE.INC(Data!$V$2:$V$2441,AD92)</f>
        <v/>
      </c>
      <c r="AG92" s="16">
        <f>Data!Y92-AF92</f>
        <v/>
      </c>
      <c r="AH92" s="9">
        <f>AE92+AG92</f>
        <v/>
      </c>
    </row>
    <row r="93">
      <c r="N93" s="14">
        <f>Data!A93</f>
        <v/>
      </c>
      <c r="O93" s="24">
        <f>IF(Occurrence!J93&gt;0,COUNTIFS(Occurrence!$J$2:$J$2441,"&gt;0",Occurrence!$J$2:$J$2441,"&lt;="&amp;Occurrence!J93)/($B$8+1),0)</f>
        <v/>
      </c>
      <c r="P93" s="16">
        <f>IF(Occurrence!J93&gt;0,_xlfn.PERCENTILE.INC(Data!$O$2:$O$2441,($B$4+O93*($B$5-1))/($B$3-1)),0)</f>
        <v/>
      </c>
      <c r="Q93" s="16">
        <f>IF(Occurrence!J93&gt;0,_xlfn.PERCENTILE.INC(Occurrence!$I$2:$I$2441,($B$6+O93*($B$7-1))/($B$3-1)),0)</f>
        <v/>
      </c>
      <c r="R93" s="16">
        <f>IF(Occurrence!J93&gt;0,Occurrence!J93/Q93,0)</f>
        <v/>
      </c>
      <c r="S93" s="9">
        <f>IF(Occurrence!J93&gt;0,P93*R93,0)</f>
        <v/>
      </c>
      <c r="T93" s="24">
        <f>IF(Occurrence!K93&gt;0,COUNTIFS(Occurrence!$K$2:$K$2441,"&gt;0",Occurrence!$K$2:$K$2441,"&lt;="&amp;Occurrence!K93)/($B$9+1),0)</f>
        <v/>
      </c>
      <c r="U93" s="16">
        <f>IF(Occurrence!K93&gt;0,_xlfn.PERCENTILE.INC(Data!$O$2:$O$2441,($B$4+T93*($B$5-1))/($B$3-1)),0)</f>
        <v/>
      </c>
      <c r="V93" s="16">
        <f>IF(Occurrence!K93&gt;0,_xlfn.PERCENTILE.INC(Occurrence!$I$2:$I$2441,($B$6+T93*($B$7-1))/($B$3-1)),0)</f>
        <v/>
      </c>
      <c r="W93" s="16">
        <f>IF(Occurrence!K93&gt;0,Occurrence!K93/V93,0)</f>
        <v/>
      </c>
      <c r="X93" s="9">
        <f>IF(Occurrence!K93&gt;0,U93*W93,0)</f>
        <v/>
      </c>
      <c r="Y93" s="24">
        <f>COUNTIF(Data!$X$2:$X$2441,"&lt;="&amp;Data!X93)/($B$3+1)</f>
        <v/>
      </c>
      <c r="Z93" s="16">
        <f>_xlfn.PERCENTILE.INC(Data!$U$2:$U$2441,Y93)</f>
        <v/>
      </c>
      <c r="AA93" s="16">
        <f>_xlfn.PERCENTILE.INC(Data!$V$2:$V$2441,Y93)</f>
        <v/>
      </c>
      <c r="AB93" s="16">
        <f>Data!X93-AA93</f>
        <v/>
      </c>
      <c r="AC93" s="9">
        <f>Z93+AB93</f>
        <v/>
      </c>
      <c r="AD93" s="24">
        <f>COUNTIF(Data!$Y$2:$Y$2441,"&lt;="&amp;Data!Y93)/($B$3+1)</f>
        <v/>
      </c>
      <c r="AE93" s="16">
        <f>_xlfn.PERCENTILE.INC(Data!$U$2:$U$2441,AD93)</f>
        <v/>
      </c>
      <c r="AF93" s="16">
        <f>_xlfn.PERCENTILE.INC(Data!$V$2:$V$2441,AD93)</f>
        <v/>
      </c>
      <c r="AG93" s="16">
        <f>Data!Y93-AF93</f>
        <v/>
      </c>
      <c r="AH93" s="9">
        <f>AE93+AG93</f>
        <v/>
      </c>
    </row>
    <row r="94">
      <c r="N94" s="14">
        <f>Data!A94</f>
        <v/>
      </c>
      <c r="O94" s="24">
        <f>IF(Occurrence!J94&gt;0,COUNTIFS(Occurrence!$J$2:$J$2441,"&gt;0",Occurrence!$J$2:$J$2441,"&lt;="&amp;Occurrence!J94)/($B$8+1),0)</f>
        <v/>
      </c>
      <c r="P94" s="16">
        <f>IF(Occurrence!J94&gt;0,_xlfn.PERCENTILE.INC(Data!$O$2:$O$2441,($B$4+O94*($B$5-1))/($B$3-1)),0)</f>
        <v/>
      </c>
      <c r="Q94" s="16">
        <f>IF(Occurrence!J94&gt;0,_xlfn.PERCENTILE.INC(Occurrence!$I$2:$I$2441,($B$6+O94*($B$7-1))/($B$3-1)),0)</f>
        <v/>
      </c>
      <c r="R94" s="16">
        <f>IF(Occurrence!J94&gt;0,Occurrence!J94/Q94,0)</f>
        <v/>
      </c>
      <c r="S94" s="9">
        <f>IF(Occurrence!J94&gt;0,P94*R94,0)</f>
        <v/>
      </c>
      <c r="T94" s="24">
        <f>IF(Occurrence!K94&gt;0,COUNTIFS(Occurrence!$K$2:$K$2441,"&gt;0",Occurrence!$K$2:$K$2441,"&lt;="&amp;Occurrence!K94)/($B$9+1),0)</f>
        <v/>
      </c>
      <c r="U94" s="16">
        <f>IF(Occurrence!K94&gt;0,_xlfn.PERCENTILE.INC(Data!$O$2:$O$2441,($B$4+T94*($B$5-1))/($B$3-1)),0)</f>
        <v/>
      </c>
      <c r="V94" s="16">
        <f>IF(Occurrence!K94&gt;0,_xlfn.PERCENTILE.INC(Occurrence!$I$2:$I$2441,($B$6+T94*($B$7-1))/($B$3-1)),0)</f>
        <v/>
      </c>
      <c r="W94" s="16">
        <f>IF(Occurrence!K94&gt;0,Occurrence!K94/V94,0)</f>
        <v/>
      </c>
      <c r="X94" s="9">
        <f>IF(Occurrence!K94&gt;0,U94*W94,0)</f>
        <v/>
      </c>
      <c r="Y94" s="24">
        <f>COUNTIF(Data!$X$2:$X$2441,"&lt;="&amp;Data!X94)/($B$3+1)</f>
        <v/>
      </c>
      <c r="Z94" s="16">
        <f>_xlfn.PERCENTILE.INC(Data!$U$2:$U$2441,Y94)</f>
        <v/>
      </c>
      <c r="AA94" s="16">
        <f>_xlfn.PERCENTILE.INC(Data!$V$2:$V$2441,Y94)</f>
        <v/>
      </c>
      <c r="AB94" s="16">
        <f>Data!X94-AA94</f>
        <v/>
      </c>
      <c r="AC94" s="9">
        <f>Z94+AB94</f>
        <v/>
      </c>
      <c r="AD94" s="24">
        <f>COUNTIF(Data!$Y$2:$Y$2441,"&lt;="&amp;Data!Y94)/($B$3+1)</f>
        <v/>
      </c>
      <c r="AE94" s="16">
        <f>_xlfn.PERCENTILE.INC(Data!$U$2:$U$2441,AD94)</f>
        <v/>
      </c>
      <c r="AF94" s="16">
        <f>_xlfn.PERCENTILE.INC(Data!$V$2:$V$2441,AD94)</f>
        <v/>
      </c>
      <c r="AG94" s="16">
        <f>Data!Y94-AF94</f>
        <v/>
      </c>
      <c r="AH94" s="9">
        <f>AE94+AG94</f>
        <v/>
      </c>
    </row>
    <row r="95">
      <c r="N95" s="14">
        <f>Data!A95</f>
        <v/>
      </c>
      <c r="O95" s="24">
        <f>IF(Occurrence!J95&gt;0,COUNTIFS(Occurrence!$J$2:$J$2441,"&gt;0",Occurrence!$J$2:$J$2441,"&lt;="&amp;Occurrence!J95)/($B$8+1),0)</f>
        <v/>
      </c>
      <c r="P95" s="16">
        <f>IF(Occurrence!J95&gt;0,_xlfn.PERCENTILE.INC(Data!$O$2:$O$2441,($B$4+O95*($B$5-1))/($B$3-1)),0)</f>
        <v/>
      </c>
      <c r="Q95" s="16">
        <f>IF(Occurrence!J95&gt;0,_xlfn.PERCENTILE.INC(Occurrence!$I$2:$I$2441,($B$6+O95*($B$7-1))/($B$3-1)),0)</f>
        <v/>
      </c>
      <c r="R95" s="16">
        <f>IF(Occurrence!J95&gt;0,Occurrence!J95/Q95,0)</f>
        <v/>
      </c>
      <c r="S95" s="9">
        <f>IF(Occurrence!J95&gt;0,P95*R95,0)</f>
        <v/>
      </c>
      <c r="T95" s="24">
        <f>IF(Occurrence!K95&gt;0,COUNTIFS(Occurrence!$K$2:$K$2441,"&gt;0",Occurrence!$K$2:$K$2441,"&lt;="&amp;Occurrence!K95)/($B$9+1),0)</f>
        <v/>
      </c>
      <c r="U95" s="16">
        <f>IF(Occurrence!K95&gt;0,_xlfn.PERCENTILE.INC(Data!$O$2:$O$2441,($B$4+T95*($B$5-1))/($B$3-1)),0)</f>
        <v/>
      </c>
      <c r="V95" s="16">
        <f>IF(Occurrence!K95&gt;0,_xlfn.PERCENTILE.INC(Occurrence!$I$2:$I$2441,($B$6+T95*($B$7-1))/($B$3-1)),0)</f>
        <v/>
      </c>
      <c r="W95" s="16">
        <f>IF(Occurrence!K95&gt;0,Occurrence!K95/V95,0)</f>
        <v/>
      </c>
      <c r="X95" s="9">
        <f>IF(Occurrence!K95&gt;0,U95*W95,0)</f>
        <v/>
      </c>
      <c r="Y95" s="24">
        <f>COUNTIF(Data!$X$2:$X$2441,"&lt;="&amp;Data!X95)/($B$3+1)</f>
        <v/>
      </c>
      <c r="Z95" s="16">
        <f>_xlfn.PERCENTILE.INC(Data!$U$2:$U$2441,Y95)</f>
        <v/>
      </c>
      <c r="AA95" s="16">
        <f>_xlfn.PERCENTILE.INC(Data!$V$2:$V$2441,Y95)</f>
        <v/>
      </c>
      <c r="AB95" s="16">
        <f>Data!X95-AA95</f>
        <v/>
      </c>
      <c r="AC95" s="9">
        <f>Z95+AB95</f>
        <v/>
      </c>
      <c r="AD95" s="24">
        <f>COUNTIF(Data!$Y$2:$Y$2441,"&lt;="&amp;Data!Y95)/($B$3+1)</f>
        <v/>
      </c>
      <c r="AE95" s="16">
        <f>_xlfn.PERCENTILE.INC(Data!$U$2:$U$2441,AD95)</f>
        <v/>
      </c>
      <c r="AF95" s="16">
        <f>_xlfn.PERCENTILE.INC(Data!$V$2:$V$2441,AD95)</f>
        <v/>
      </c>
      <c r="AG95" s="16">
        <f>Data!Y95-AF95</f>
        <v/>
      </c>
      <c r="AH95" s="9">
        <f>AE95+AG95</f>
        <v/>
      </c>
    </row>
    <row r="96">
      <c r="N96" s="14">
        <f>Data!A96</f>
        <v/>
      </c>
      <c r="O96" s="24">
        <f>IF(Occurrence!J96&gt;0,COUNTIFS(Occurrence!$J$2:$J$2441,"&gt;0",Occurrence!$J$2:$J$2441,"&lt;="&amp;Occurrence!J96)/($B$8+1),0)</f>
        <v/>
      </c>
      <c r="P96" s="16">
        <f>IF(Occurrence!J96&gt;0,_xlfn.PERCENTILE.INC(Data!$O$2:$O$2441,($B$4+O96*($B$5-1))/($B$3-1)),0)</f>
        <v/>
      </c>
      <c r="Q96" s="16">
        <f>IF(Occurrence!J96&gt;0,_xlfn.PERCENTILE.INC(Occurrence!$I$2:$I$2441,($B$6+O96*($B$7-1))/($B$3-1)),0)</f>
        <v/>
      </c>
      <c r="R96" s="16">
        <f>IF(Occurrence!J96&gt;0,Occurrence!J96/Q96,0)</f>
        <v/>
      </c>
      <c r="S96" s="9">
        <f>IF(Occurrence!J96&gt;0,P96*R96,0)</f>
        <v/>
      </c>
      <c r="T96" s="24">
        <f>IF(Occurrence!K96&gt;0,COUNTIFS(Occurrence!$K$2:$K$2441,"&gt;0",Occurrence!$K$2:$K$2441,"&lt;="&amp;Occurrence!K96)/($B$9+1),0)</f>
        <v/>
      </c>
      <c r="U96" s="16">
        <f>IF(Occurrence!K96&gt;0,_xlfn.PERCENTILE.INC(Data!$O$2:$O$2441,($B$4+T96*($B$5-1))/($B$3-1)),0)</f>
        <v/>
      </c>
      <c r="V96" s="16">
        <f>IF(Occurrence!K96&gt;0,_xlfn.PERCENTILE.INC(Occurrence!$I$2:$I$2441,($B$6+T96*($B$7-1))/($B$3-1)),0)</f>
        <v/>
      </c>
      <c r="W96" s="16">
        <f>IF(Occurrence!K96&gt;0,Occurrence!K96/V96,0)</f>
        <v/>
      </c>
      <c r="X96" s="9">
        <f>IF(Occurrence!K96&gt;0,U96*W96,0)</f>
        <v/>
      </c>
      <c r="Y96" s="24">
        <f>COUNTIF(Data!$X$2:$X$2441,"&lt;="&amp;Data!X96)/($B$3+1)</f>
        <v/>
      </c>
      <c r="Z96" s="16">
        <f>_xlfn.PERCENTILE.INC(Data!$U$2:$U$2441,Y96)</f>
        <v/>
      </c>
      <c r="AA96" s="16">
        <f>_xlfn.PERCENTILE.INC(Data!$V$2:$V$2441,Y96)</f>
        <v/>
      </c>
      <c r="AB96" s="16">
        <f>Data!X96-AA96</f>
        <v/>
      </c>
      <c r="AC96" s="9">
        <f>Z96+AB96</f>
        <v/>
      </c>
      <c r="AD96" s="24">
        <f>COUNTIF(Data!$Y$2:$Y$2441,"&lt;="&amp;Data!Y96)/($B$3+1)</f>
        <v/>
      </c>
      <c r="AE96" s="16">
        <f>_xlfn.PERCENTILE.INC(Data!$U$2:$U$2441,AD96)</f>
        <v/>
      </c>
      <c r="AF96" s="16">
        <f>_xlfn.PERCENTILE.INC(Data!$V$2:$V$2441,AD96)</f>
        <v/>
      </c>
      <c r="AG96" s="16">
        <f>Data!Y96-AF96</f>
        <v/>
      </c>
      <c r="AH96" s="9">
        <f>AE96+AG96</f>
        <v/>
      </c>
    </row>
    <row r="97">
      <c r="N97" s="14">
        <f>Data!A97</f>
        <v/>
      </c>
      <c r="O97" s="24">
        <f>IF(Occurrence!J97&gt;0,COUNTIFS(Occurrence!$J$2:$J$2441,"&gt;0",Occurrence!$J$2:$J$2441,"&lt;="&amp;Occurrence!J97)/($B$8+1),0)</f>
        <v/>
      </c>
      <c r="P97" s="16">
        <f>IF(Occurrence!J97&gt;0,_xlfn.PERCENTILE.INC(Data!$O$2:$O$2441,($B$4+O97*($B$5-1))/($B$3-1)),0)</f>
        <v/>
      </c>
      <c r="Q97" s="16">
        <f>IF(Occurrence!J97&gt;0,_xlfn.PERCENTILE.INC(Occurrence!$I$2:$I$2441,($B$6+O97*($B$7-1))/($B$3-1)),0)</f>
        <v/>
      </c>
      <c r="R97" s="16">
        <f>IF(Occurrence!J97&gt;0,Occurrence!J97/Q97,0)</f>
        <v/>
      </c>
      <c r="S97" s="9">
        <f>IF(Occurrence!J97&gt;0,P97*R97,0)</f>
        <v/>
      </c>
      <c r="T97" s="24">
        <f>IF(Occurrence!K97&gt;0,COUNTIFS(Occurrence!$K$2:$K$2441,"&gt;0",Occurrence!$K$2:$K$2441,"&lt;="&amp;Occurrence!K97)/($B$9+1),0)</f>
        <v/>
      </c>
      <c r="U97" s="16">
        <f>IF(Occurrence!K97&gt;0,_xlfn.PERCENTILE.INC(Data!$O$2:$O$2441,($B$4+T97*($B$5-1))/($B$3-1)),0)</f>
        <v/>
      </c>
      <c r="V97" s="16">
        <f>IF(Occurrence!K97&gt;0,_xlfn.PERCENTILE.INC(Occurrence!$I$2:$I$2441,($B$6+T97*($B$7-1))/($B$3-1)),0)</f>
        <v/>
      </c>
      <c r="W97" s="16">
        <f>IF(Occurrence!K97&gt;0,Occurrence!K97/V97,0)</f>
        <v/>
      </c>
      <c r="X97" s="9">
        <f>IF(Occurrence!K97&gt;0,U97*W97,0)</f>
        <v/>
      </c>
      <c r="Y97" s="24">
        <f>COUNTIF(Data!$X$2:$X$2441,"&lt;="&amp;Data!X97)/($B$3+1)</f>
        <v/>
      </c>
      <c r="Z97" s="16">
        <f>_xlfn.PERCENTILE.INC(Data!$U$2:$U$2441,Y97)</f>
        <v/>
      </c>
      <c r="AA97" s="16">
        <f>_xlfn.PERCENTILE.INC(Data!$V$2:$V$2441,Y97)</f>
        <v/>
      </c>
      <c r="AB97" s="16">
        <f>Data!X97-AA97</f>
        <v/>
      </c>
      <c r="AC97" s="9">
        <f>Z97+AB97</f>
        <v/>
      </c>
      <c r="AD97" s="24">
        <f>COUNTIF(Data!$Y$2:$Y$2441,"&lt;="&amp;Data!Y97)/($B$3+1)</f>
        <v/>
      </c>
      <c r="AE97" s="16">
        <f>_xlfn.PERCENTILE.INC(Data!$U$2:$U$2441,AD97)</f>
        <v/>
      </c>
      <c r="AF97" s="16">
        <f>_xlfn.PERCENTILE.INC(Data!$V$2:$V$2441,AD97)</f>
        <v/>
      </c>
      <c r="AG97" s="16">
        <f>Data!Y97-AF97</f>
        <v/>
      </c>
      <c r="AH97" s="9">
        <f>AE97+AG97</f>
        <v/>
      </c>
    </row>
    <row r="98">
      <c r="N98" s="14">
        <f>Data!A98</f>
        <v/>
      </c>
      <c r="O98" s="24">
        <f>IF(Occurrence!J98&gt;0,COUNTIFS(Occurrence!$J$2:$J$2441,"&gt;0",Occurrence!$J$2:$J$2441,"&lt;="&amp;Occurrence!J98)/($B$8+1),0)</f>
        <v/>
      </c>
      <c r="P98" s="16">
        <f>IF(Occurrence!J98&gt;0,_xlfn.PERCENTILE.INC(Data!$O$2:$O$2441,($B$4+O98*($B$5-1))/($B$3-1)),0)</f>
        <v/>
      </c>
      <c r="Q98" s="16">
        <f>IF(Occurrence!J98&gt;0,_xlfn.PERCENTILE.INC(Occurrence!$I$2:$I$2441,($B$6+O98*($B$7-1))/($B$3-1)),0)</f>
        <v/>
      </c>
      <c r="R98" s="16">
        <f>IF(Occurrence!J98&gt;0,Occurrence!J98/Q98,0)</f>
        <v/>
      </c>
      <c r="S98" s="9">
        <f>IF(Occurrence!J98&gt;0,P98*R98,0)</f>
        <v/>
      </c>
      <c r="T98" s="24">
        <f>IF(Occurrence!K98&gt;0,COUNTIFS(Occurrence!$K$2:$K$2441,"&gt;0",Occurrence!$K$2:$K$2441,"&lt;="&amp;Occurrence!K98)/($B$9+1),0)</f>
        <v/>
      </c>
      <c r="U98" s="16">
        <f>IF(Occurrence!K98&gt;0,_xlfn.PERCENTILE.INC(Data!$O$2:$O$2441,($B$4+T98*($B$5-1))/($B$3-1)),0)</f>
        <v/>
      </c>
      <c r="V98" s="16">
        <f>IF(Occurrence!K98&gt;0,_xlfn.PERCENTILE.INC(Occurrence!$I$2:$I$2441,($B$6+T98*($B$7-1))/($B$3-1)),0)</f>
        <v/>
      </c>
      <c r="W98" s="16">
        <f>IF(Occurrence!K98&gt;0,Occurrence!K98/V98,0)</f>
        <v/>
      </c>
      <c r="X98" s="9">
        <f>IF(Occurrence!K98&gt;0,U98*W98,0)</f>
        <v/>
      </c>
      <c r="Y98" s="24">
        <f>COUNTIF(Data!$X$2:$X$2441,"&lt;="&amp;Data!X98)/($B$3+1)</f>
        <v/>
      </c>
      <c r="Z98" s="16">
        <f>_xlfn.PERCENTILE.INC(Data!$U$2:$U$2441,Y98)</f>
        <v/>
      </c>
      <c r="AA98" s="16">
        <f>_xlfn.PERCENTILE.INC(Data!$V$2:$V$2441,Y98)</f>
        <v/>
      </c>
      <c r="AB98" s="16">
        <f>Data!X98-AA98</f>
        <v/>
      </c>
      <c r="AC98" s="9">
        <f>Z98+AB98</f>
        <v/>
      </c>
      <c r="AD98" s="24">
        <f>COUNTIF(Data!$Y$2:$Y$2441,"&lt;="&amp;Data!Y98)/($B$3+1)</f>
        <v/>
      </c>
      <c r="AE98" s="16">
        <f>_xlfn.PERCENTILE.INC(Data!$U$2:$U$2441,AD98)</f>
        <v/>
      </c>
      <c r="AF98" s="16">
        <f>_xlfn.PERCENTILE.INC(Data!$V$2:$V$2441,AD98)</f>
        <v/>
      </c>
      <c r="AG98" s="16">
        <f>Data!Y98-AF98</f>
        <v/>
      </c>
      <c r="AH98" s="9">
        <f>AE98+AG98</f>
        <v/>
      </c>
    </row>
    <row r="99">
      <c r="N99" s="14">
        <f>Data!A99</f>
        <v/>
      </c>
      <c r="O99" s="24">
        <f>IF(Occurrence!J99&gt;0,COUNTIFS(Occurrence!$J$2:$J$2441,"&gt;0",Occurrence!$J$2:$J$2441,"&lt;="&amp;Occurrence!J99)/($B$8+1),0)</f>
        <v/>
      </c>
      <c r="P99" s="16">
        <f>IF(Occurrence!J99&gt;0,_xlfn.PERCENTILE.INC(Data!$O$2:$O$2441,($B$4+O99*($B$5-1))/($B$3-1)),0)</f>
        <v/>
      </c>
      <c r="Q99" s="16">
        <f>IF(Occurrence!J99&gt;0,_xlfn.PERCENTILE.INC(Occurrence!$I$2:$I$2441,($B$6+O99*($B$7-1))/($B$3-1)),0)</f>
        <v/>
      </c>
      <c r="R99" s="16">
        <f>IF(Occurrence!J99&gt;0,Occurrence!J99/Q99,0)</f>
        <v/>
      </c>
      <c r="S99" s="9">
        <f>IF(Occurrence!J99&gt;0,P99*R99,0)</f>
        <v/>
      </c>
      <c r="T99" s="24">
        <f>IF(Occurrence!K99&gt;0,COUNTIFS(Occurrence!$K$2:$K$2441,"&gt;0",Occurrence!$K$2:$K$2441,"&lt;="&amp;Occurrence!K99)/($B$9+1),0)</f>
        <v/>
      </c>
      <c r="U99" s="16">
        <f>IF(Occurrence!K99&gt;0,_xlfn.PERCENTILE.INC(Data!$O$2:$O$2441,($B$4+T99*($B$5-1))/($B$3-1)),0)</f>
        <v/>
      </c>
      <c r="V99" s="16">
        <f>IF(Occurrence!K99&gt;0,_xlfn.PERCENTILE.INC(Occurrence!$I$2:$I$2441,($B$6+T99*($B$7-1))/($B$3-1)),0)</f>
        <v/>
      </c>
      <c r="W99" s="16">
        <f>IF(Occurrence!K99&gt;0,Occurrence!K99/V99,0)</f>
        <v/>
      </c>
      <c r="X99" s="9">
        <f>IF(Occurrence!K99&gt;0,U99*W99,0)</f>
        <v/>
      </c>
      <c r="Y99" s="24">
        <f>COUNTIF(Data!$X$2:$X$2441,"&lt;="&amp;Data!X99)/($B$3+1)</f>
        <v/>
      </c>
      <c r="Z99" s="16">
        <f>_xlfn.PERCENTILE.INC(Data!$U$2:$U$2441,Y99)</f>
        <v/>
      </c>
      <c r="AA99" s="16">
        <f>_xlfn.PERCENTILE.INC(Data!$V$2:$V$2441,Y99)</f>
        <v/>
      </c>
      <c r="AB99" s="16">
        <f>Data!X99-AA99</f>
        <v/>
      </c>
      <c r="AC99" s="9">
        <f>Z99+AB99</f>
        <v/>
      </c>
      <c r="AD99" s="24">
        <f>COUNTIF(Data!$Y$2:$Y$2441,"&lt;="&amp;Data!Y99)/($B$3+1)</f>
        <v/>
      </c>
      <c r="AE99" s="16">
        <f>_xlfn.PERCENTILE.INC(Data!$U$2:$U$2441,AD99)</f>
        <v/>
      </c>
      <c r="AF99" s="16">
        <f>_xlfn.PERCENTILE.INC(Data!$V$2:$V$2441,AD99)</f>
        <v/>
      </c>
      <c r="AG99" s="16">
        <f>Data!Y99-AF99</f>
        <v/>
      </c>
      <c r="AH99" s="9">
        <f>AE99+AG99</f>
        <v/>
      </c>
    </row>
    <row r="100">
      <c r="N100" s="14">
        <f>Data!A100</f>
        <v/>
      </c>
      <c r="O100" s="24">
        <f>IF(Occurrence!J100&gt;0,COUNTIFS(Occurrence!$J$2:$J$2441,"&gt;0",Occurrence!$J$2:$J$2441,"&lt;="&amp;Occurrence!J100)/($B$8+1),0)</f>
        <v/>
      </c>
      <c r="P100" s="16">
        <f>IF(Occurrence!J100&gt;0,_xlfn.PERCENTILE.INC(Data!$O$2:$O$2441,($B$4+O100*($B$5-1))/($B$3-1)),0)</f>
        <v/>
      </c>
      <c r="Q100" s="16">
        <f>IF(Occurrence!J100&gt;0,_xlfn.PERCENTILE.INC(Occurrence!$I$2:$I$2441,($B$6+O100*($B$7-1))/($B$3-1)),0)</f>
        <v/>
      </c>
      <c r="R100" s="16">
        <f>IF(Occurrence!J100&gt;0,Occurrence!J100/Q100,0)</f>
        <v/>
      </c>
      <c r="S100" s="9">
        <f>IF(Occurrence!J100&gt;0,P100*R100,0)</f>
        <v/>
      </c>
      <c r="T100" s="24">
        <f>IF(Occurrence!K100&gt;0,COUNTIFS(Occurrence!$K$2:$K$2441,"&gt;0",Occurrence!$K$2:$K$2441,"&lt;="&amp;Occurrence!K100)/($B$9+1),0)</f>
        <v/>
      </c>
      <c r="U100" s="16">
        <f>IF(Occurrence!K100&gt;0,_xlfn.PERCENTILE.INC(Data!$O$2:$O$2441,($B$4+T100*($B$5-1))/($B$3-1)),0)</f>
        <v/>
      </c>
      <c r="V100" s="16">
        <f>IF(Occurrence!K100&gt;0,_xlfn.PERCENTILE.INC(Occurrence!$I$2:$I$2441,($B$6+T100*($B$7-1))/($B$3-1)),0)</f>
        <v/>
      </c>
      <c r="W100" s="16">
        <f>IF(Occurrence!K100&gt;0,Occurrence!K100/V100,0)</f>
        <v/>
      </c>
      <c r="X100" s="9">
        <f>IF(Occurrence!K100&gt;0,U100*W100,0)</f>
        <v/>
      </c>
      <c r="Y100" s="24">
        <f>COUNTIF(Data!$X$2:$X$2441,"&lt;="&amp;Data!X100)/($B$3+1)</f>
        <v/>
      </c>
      <c r="Z100" s="16">
        <f>_xlfn.PERCENTILE.INC(Data!$U$2:$U$2441,Y100)</f>
        <v/>
      </c>
      <c r="AA100" s="16">
        <f>_xlfn.PERCENTILE.INC(Data!$V$2:$V$2441,Y100)</f>
        <v/>
      </c>
      <c r="AB100" s="16">
        <f>Data!X100-AA100</f>
        <v/>
      </c>
      <c r="AC100" s="9">
        <f>Z100+AB100</f>
        <v/>
      </c>
      <c r="AD100" s="24">
        <f>COUNTIF(Data!$Y$2:$Y$2441,"&lt;="&amp;Data!Y100)/($B$3+1)</f>
        <v/>
      </c>
      <c r="AE100" s="16">
        <f>_xlfn.PERCENTILE.INC(Data!$U$2:$U$2441,AD100)</f>
        <v/>
      </c>
      <c r="AF100" s="16">
        <f>_xlfn.PERCENTILE.INC(Data!$V$2:$V$2441,AD100)</f>
        <v/>
      </c>
      <c r="AG100" s="16">
        <f>Data!Y100-AF100</f>
        <v/>
      </c>
      <c r="AH100" s="9">
        <f>AE100+AG100</f>
        <v/>
      </c>
    </row>
    <row r="101">
      <c r="N101" s="14">
        <f>Data!A101</f>
        <v/>
      </c>
      <c r="O101" s="24">
        <f>IF(Occurrence!J101&gt;0,COUNTIFS(Occurrence!$J$2:$J$2441,"&gt;0",Occurrence!$J$2:$J$2441,"&lt;="&amp;Occurrence!J101)/($B$8+1),0)</f>
        <v/>
      </c>
      <c r="P101" s="16">
        <f>IF(Occurrence!J101&gt;0,_xlfn.PERCENTILE.INC(Data!$O$2:$O$2441,($B$4+O101*($B$5-1))/($B$3-1)),0)</f>
        <v/>
      </c>
      <c r="Q101" s="16">
        <f>IF(Occurrence!J101&gt;0,_xlfn.PERCENTILE.INC(Occurrence!$I$2:$I$2441,($B$6+O101*($B$7-1))/($B$3-1)),0)</f>
        <v/>
      </c>
      <c r="R101" s="16">
        <f>IF(Occurrence!J101&gt;0,Occurrence!J101/Q101,0)</f>
        <v/>
      </c>
      <c r="S101" s="9">
        <f>IF(Occurrence!J101&gt;0,P101*R101,0)</f>
        <v/>
      </c>
      <c r="T101" s="24">
        <f>IF(Occurrence!K101&gt;0,COUNTIFS(Occurrence!$K$2:$K$2441,"&gt;0",Occurrence!$K$2:$K$2441,"&lt;="&amp;Occurrence!K101)/($B$9+1),0)</f>
        <v/>
      </c>
      <c r="U101" s="16">
        <f>IF(Occurrence!K101&gt;0,_xlfn.PERCENTILE.INC(Data!$O$2:$O$2441,($B$4+T101*($B$5-1))/($B$3-1)),0)</f>
        <v/>
      </c>
      <c r="V101" s="16">
        <f>IF(Occurrence!K101&gt;0,_xlfn.PERCENTILE.INC(Occurrence!$I$2:$I$2441,($B$6+T101*($B$7-1))/($B$3-1)),0)</f>
        <v/>
      </c>
      <c r="W101" s="16">
        <f>IF(Occurrence!K101&gt;0,Occurrence!K101/V101,0)</f>
        <v/>
      </c>
      <c r="X101" s="9">
        <f>IF(Occurrence!K101&gt;0,U101*W101,0)</f>
        <v/>
      </c>
      <c r="Y101" s="24">
        <f>COUNTIF(Data!$X$2:$X$2441,"&lt;="&amp;Data!X101)/($B$3+1)</f>
        <v/>
      </c>
      <c r="Z101" s="16">
        <f>_xlfn.PERCENTILE.INC(Data!$U$2:$U$2441,Y101)</f>
        <v/>
      </c>
      <c r="AA101" s="16">
        <f>_xlfn.PERCENTILE.INC(Data!$V$2:$V$2441,Y101)</f>
        <v/>
      </c>
      <c r="AB101" s="16">
        <f>Data!X101-AA101</f>
        <v/>
      </c>
      <c r="AC101" s="9">
        <f>Z101+AB101</f>
        <v/>
      </c>
      <c r="AD101" s="24">
        <f>COUNTIF(Data!$Y$2:$Y$2441,"&lt;="&amp;Data!Y101)/($B$3+1)</f>
        <v/>
      </c>
      <c r="AE101" s="16">
        <f>_xlfn.PERCENTILE.INC(Data!$U$2:$U$2441,AD101)</f>
        <v/>
      </c>
      <c r="AF101" s="16">
        <f>_xlfn.PERCENTILE.INC(Data!$V$2:$V$2441,AD101)</f>
        <v/>
      </c>
      <c r="AG101" s="16">
        <f>Data!Y101-AF101</f>
        <v/>
      </c>
      <c r="AH101" s="9">
        <f>AE101+AG101</f>
        <v/>
      </c>
    </row>
    <row r="102">
      <c r="N102" s="14">
        <f>Data!A102</f>
        <v/>
      </c>
      <c r="O102" s="24">
        <f>IF(Occurrence!J102&gt;0,COUNTIFS(Occurrence!$J$2:$J$2441,"&gt;0",Occurrence!$J$2:$J$2441,"&lt;="&amp;Occurrence!J102)/($B$8+1),0)</f>
        <v/>
      </c>
      <c r="P102" s="16">
        <f>IF(Occurrence!J102&gt;0,_xlfn.PERCENTILE.INC(Data!$O$2:$O$2441,($B$4+O102*($B$5-1))/($B$3-1)),0)</f>
        <v/>
      </c>
      <c r="Q102" s="16">
        <f>IF(Occurrence!J102&gt;0,_xlfn.PERCENTILE.INC(Occurrence!$I$2:$I$2441,($B$6+O102*($B$7-1))/($B$3-1)),0)</f>
        <v/>
      </c>
      <c r="R102" s="16">
        <f>IF(Occurrence!J102&gt;0,Occurrence!J102/Q102,0)</f>
        <v/>
      </c>
      <c r="S102" s="9">
        <f>IF(Occurrence!J102&gt;0,P102*R102,0)</f>
        <v/>
      </c>
      <c r="T102" s="24">
        <f>IF(Occurrence!K102&gt;0,COUNTIFS(Occurrence!$K$2:$K$2441,"&gt;0",Occurrence!$K$2:$K$2441,"&lt;="&amp;Occurrence!K102)/($B$9+1),0)</f>
        <v/>
      </c>
      <c r="U102" s="16">
        <f>IF(Occurrence!K102&gt;0,_xlfn.PERCENTILE.INC(Data!$O$2:$O$2441,($B$4+T102*($B$5-1))/($B$3-1)),0)</f>
        <v/>
      </c>
      <c r="V102" s="16">
        <f>IF(Occurrence!K102&gt;0,_xlfn.PERCENTILE.INC(Occurrence!$I$2:$I$2441,($B$6+T102*($B$7-1))/($B$3-1)),0)</f>
        <v/>
      </c>
      <c r="W102" s="16">
        <f>IF(Occurrence!K102&gt;0,Occurrence!K102/V102,0)</f>
        <v/>
      </c>
      <c r="X102" s="9">
        <f>IF(Occurrence!K102&gt;0,U102*W102,0)</f>
        <v/>
      </c>
      <c r="Y102" s="24">
        <f>COUNTIF(Data!$X$2:$X$2441,"&lt;="&amp;Data!X102)/($B$3+1)</f>
        <v/>
      </c>
      <c r="Z102" s="16">
        <f>_xlfn.PERCENTILE.INC(Data!$U$2:$U$2441,Y102)</f>
        <v/>
      </c>
      <c r="AA102" s="16">
        <f>_xlfn.PERCENTILE.INC(Data!$V$2:$V$2441,Y102)</f>
        <v/>
      </c>
      <c r="AB102" s="16">
        <f>Data!X102-AA102</f>
        <v/>
      </c>
      <c r="AC102" s="9">
        <f>Z102+AB102</f>
        <v/>
      </c>
      <c r="AD102" s="24">
        <f>COUNTIF(Data!$Y$2:$Y$2441,"&lt;="&amp;Data!Y102)/($B$3+1)</f>
        <v/>
      </c>
      <c r="AE102" s="16">
        <f>_xlfn.PERCENTILE.INC(Data!$U$2:$U$2441,AD102)</f>
        <v/>
      </c>
      <c r="AF102" s="16">
        <f>_xlfn.PERCENTILE.INC(Data!$V$2:$V$2441,AD102)</f>
        <v/>
      </c>
      <c r="AG102" s="16">
        <f>Data!Y102-AF102</f>
        <v/>
      </c>
      <c r="AH102" s="9">
        <f>AE102+AG102</f>
        <v/>
      </c>
    </row>
    <row r="103">
      <c r="N103" s="14">
        <f>Data!A103</f>
        <v/>
      </c>
      <c r="O103" s="24">
        <f>IF(Occurrence!J103&gt;0,COUNTIFS(Occurrence!$J$2:$J$2441,"&gt;0",Occurrence!$J$2:$J$2441,"&lt;="&amp;Occurrence!J103)/($B$8+1),0)</f>
        <v/>
      </c>
      <c r="P103" s="16">
        <f>IF(Occurrence!J103&gt;0,_xlfn.PERCENTILE.INC(Data!$O$2:$O$2441,($B$4+O103*($B$5-1))/($B$3-1)),0)</f>
        <v/>
      </c>
      <c r="Q103" s="16">
        <f>IF(Occurrence!J103&gt;0,_xlfn.PERCENTILE.INC(Occurrence!$I$2:$I$2441,($B$6+O103*($B$7-1))/($B$3-1)),0)</f>
        <v/>
      </c>
      <c r="R103" s="16">
        <f>IF(Occurrence!J103&gt;0,Occurrence!J103/Q103,0)</f>
        <v/>
      </c>
      <c r="S103" s="9">
        <f>IF(Occurrence!J103&gt;0,P103*R103,0)</f>
        <v/>
      </c>
      <c r="T103" s="24">
        <f>IF(Occurrence!K103&gt;0,COUNTIFS(Occurrence!$K$2:$K$2441,"&gt;0",Occurrence!$K$2:$K$2441,"&lt;="&amp;Occurrence!K103)/($B$9+1),0)</f>
        <v/>
      </c>
      <c r="U103" s="16">
        <f>IF(Occurrence!K103&gt;0,_xlfn.PERCENTILE.INC(Data!$O$2:$O$2441,($B$4+T103*($B$5-1))/($B$3-1)),0)</f>
        <v/>
      </c>
      <c r="V103" s="16">
        <f>IF(Occurrence!K103&gt;0,_xlfn.PERCENTILE.INC(Occurrence!$I$2:$I$2441,($B$6+T103*($B$7-1))/($B$3-1)),0)</f>
        <v/>
      </c>
      <c r="W103" s="16">
        <f>IF(Occurrence!K103&gt;0,Occurrence!K103/V103,0)</f>
        <v/>
      </c>
      <c r="X103" s="9">
        <f>IF(Occurrence!K103&gt;0,U103*W103,0)</f>
        <v/>
      </c>
      <c r="Y103" s="24">
        <f>COUNTIF(Data!$X$2:$X$2441,"&lt;="&amp;Data!X103)/($B$3+1)</f>
        <v/>
      </c>
      <c r="Z103" s="16">
        <f>_xlfn.PERCENTILE.INC(Data!$U$2:$U$2441,Y103)</f>
        <v/>
      </c>
      <c r="AA103" s="16">
        <f>_xlfn.PERCENTILE.INC(Data!$V$2:$V$2441,Y103)</f>
        <v/>
      </c>
      <c r="AB103" s="16">
        <f>Data!X103-AA103</f>
        <v/>
      </c>
      <c r="AC103" s="9">
        <f>Z103+AB103</f>
        <v/>
      </c>
      <c r="AD103" s="24">
        <f>COUNTIF(Data!$Y$2:$Y$2441,"&lt;="&amp;Data!Y103)/($B$3+1)</f>
        <v/>
      </c>
      <c r="AE103" s="16">
        <f>_xlfn.PERCENTILE.INC(Data!$U$2:$U$2441,AD103)</f>
        <v/>
      </c>
      <c r="AF103" s="16">
        <f>_xlfn.PERCENTILE.INC(Data!$V$2:$V$2441,AD103)</f>
        <v/>
      </c>
      <c r="AG103" s="16">
        <f>Data!Y103-AF103</f>
        <v/>
      </c>
      <c r="AH103" s="9">
        <f>AE103+AG103</f>
        <v/>
      </c>
    </row>
    <row r="104">
      <c r="N104" s="14">
        <f>Data!A104</f>
        <v/>
      </c>
      <c r="O104" s="24">
        <f>IF(Occurrence!J104&gt;0,COUNTIFS(Occurrence!$J$2:$J$2441,"&gt;0",Occurrence!$J$2:$J$2441,"&lt;="&amp;Occurrence!J104)/($B$8+1),0)</f>
        <v/>
      </c>
      <c r="P104" s="16">
        <f>IF(Occurrence!J104&gt;0,_xlfn.PERCENTILE.INC(Data!$O$2:$O$2441,($B$4+O104*($B$5-1))/($B$3-1)),0)</f>
        <v/>
      </c>
      <c r="Q104" s="16">
        <f>IF(Occurrence!J104&gt;0,_xlfn.PERCENTILE.INC(Occurrence!$I$2:$I$2441,($B$6+O104*($B$7-1))/($B$3-1)),0)</f>
        <v/>
      </c>
      <c r="R104" s="16">
        <f>IF(Occurrence!J104&gt;0,Occurrence!J104/Q104,0)</f>
        <v/>
      </c>
      <c r="S104" s="9">
        <f>IF(Occurrence!J104&gt;0,P104*R104,0)</f>
        <v/>
      </c>
      <c r="T104" s="24">
        <f>IF(Occurrence!K104&gt;0,COUNTIFS(Occurrence!$K$2:$K$2441,"&gt;0",Occurrence!$K$2:$K$2441,"&lt;="&amp;Occurrence!K104)/($B$9+1),0)</f>
        <v/>
      </c>
      <c r="U104" s="16">
        <f>IF(Occurrence!K104&gt;0,_xlfn.PERCENTILE.INC(Data!$O$2:$O$2441,($B$4+T104*($B$5-1))/($B$3-1)),0)</f>
        <v/>
      </c>
      <c r="V104" s="16">
        <f>IF(Occurrence!K104&gt;0,_xlfn.PERCENTILE.INC(Occurrence!$I$2:$I$2441,($B$6+T104*($B$7-1))/($B$3-1)),0)</f>
        <v/>
      </c>
      <c r="W104" s="16">
        <f>IF(Occurrence!K104&gt;0,Occurrence!K104/V104,0)</f>
        <v/>
      </c>
      <c r="X104" s="9">
        <f>IF(Occurrence!K104&gt;0,U104*W104,0)</f>
        <v/>
      </c>
      <c r="Y104" s="24">
        <f>COUNTIF(Data!$X$2:$X$2441,"&lt;="&amp;Data!X104)/($B$3+1)</f>
        <v/>
      </c>
      <c r="Z104" s="16">
        <f>_xlfn.PERCENTILE.INC(Data!$U$2:$U$2441,Y104)</f>
        <v/>
      </c>
      <c r="AA104" s="16">
        <f>_xlfn.PERCENTILE.INC(Data!$V$2:$V$2441,Y104)</f>
        <v/>
      </c>
      <c r="AB104" s="16">
        <f>Data!X104-AA104</f>
        <v/>
      </c>
      <c r="AC104" s="9">
        <f>Z104+AB104</f>
        <v/>
      </c>
      <c r="AD104" s="24">
        <f>COUNTIF(Data!$Y$2:$Y$2441,"&lt;="&amp;Data!Y104)/($B$3+1)</f>
        <v/>
      </c>
      <c r="AE104" s="16">
        <f>_xlfn.PERCENTILE.INC(Data!$U$2:$U$2441,AD104)</f>
        <v/>
      </c>
      <c r="AF104" s="16">
        <f>_xlfn.PERCENTILE.INC(Data!$V$2:$V$2441,AD104)</f>
        <v/>
      </c>
      <c r="AG104" s="16">
        <f>Data!Y104-AF104</f>
        <v/>
      </c>
      <c r="AH104" s="9">
        <f>AE104+AG104</f>
        <v/>
      </c>
    </row>
    <row r="105">
      <c r="N105" s="14">
        <f>Data!A105</f>
        <v/>
      </c>
      <c r="O105" s="24">
        <f>IF(Occurrence!J105&gt;0,COUNTIFS(Occurrence!$J$2:$J$2441,"&gt;0",Occurrence!$J$2:$J$2441,"&lt;="&amp;Occurrence!J105)/($B$8+1),0)</f>
        <v/>
      </c>
      <c r="P105" s="16">
        <f>IF(Occurrence!J105&gt;0,_xlfn.PERCENTILE.INC(Data!$O$2:$O$2441,($B$4+O105*($B$5-1))/($B$3-1)),0)</f>
        <v/>
      </c>
      <c r="Q105" s="16">
        <f>IF(Occurrence!J105&gt;0,_xlfn.PERCENTILE.INC(Occurrence!$I$2:$I$2441,($B$6+O105*($B$7-1))/($B$3-1)),0)</f>
        <v/>
      </c>
      <c r="R105" s="16">
        <f>IF(Occurrence!J105&gt;0,Occurrence!J105/Q105,0)</f>
        <v/>
      </c>
      <c r="S105" s="9">
        <f>IF(Occurrence!J105&gt;0,P105*R105,0)</f>
        <v/>
      </c>
      <c r="T105" s="24">
        <f>IF(Occurrence!K105&gt;0,COUNTIFS(Occurrence!$K$2:$K$2441,"&gt;0",Occurrence!$K$2:$K$2441,"&lt;="&amp;Occurrence!K105)/($B$9+1),0)</f>
        <v/>
      </c>
      <c r="U105" s="16">
        <f>IF(Occurrence!K105&gt;0,_xlfn.PERCENTILE.INC(Data!$O$2:$O$2441,($B$4+T105*($B$5-1))/($B$3-1)),0)</f>
        <v/>
      </c>
      <c r="V105" s="16">
        <f>IF(Occurrence!K105&gt;0,_xlfn.PERCENTILE.INC(Occurrence!$I$2:$I$2441,($B$6+T105*($B$7-1))/($B$3-1)),0)</f>
        <v/>
      </c>
      <c r="W105" s="16">
        <f>IF(Occurrence!K105&gt;0,Occurrence!K105/V105,0)</f>
        <v/>
      </c>
      <c r="X105" s="9">
        <f>IF(Occurrence!K105&gt;0,U105*W105,0)</f>
        <v/>
      </c>
      <c r="Y105" s="24">
        <f>COUNTIF(Data!$X$2:$X$2441,"&lt;="&amp;Data!X105)/($B$3+1)</f>
        <v/>
      </c>
      <c r="Z105" s="16">
        <f>_xlfn.PERCENTILE.INC(Data!$U$2:$U$2441,Y105)</f>
        <v/>
      </c>
      <c r="AA105" s="16">
        <f>_xlfn.PERCENTILE.INC(Data!$V$2:$V$2441,Y105)</f>
        <v/>
      </c>
      <c r="AB105" s="16">
        <f>Data!X105-AA105</f>
        <v/>
      </c>
      <c r="AC105" s="9">
        <f>Z105+AB105</f>
        <v/>
      </c>
      <c r="AD105" s="24">
        <f>COUNTIF(Data!$Y$2:$Y$2441,"&lt;="&amp;Data!Y105)/($B$3+1)</f>
        <v/>
      </c>
      <c r="AE105" s="16">
        <f>_xlfn.PERCENTILE.INC(Data!$U$2:$U$2441,AD105)</f>
        <v/>
      </c>
      <c r="AF105" s="16">
        <f>_xlfn.PERCENTILE.INC(Data!$V$2:$V$2441,AD105)</f>
        <v/>
      </c>
      <c r="AG105" s="16">
        <f>Data!Y105-AF105</f>
        <v/>
      </c>
      <c r="AH105" s="9">
        <f>AE105+AG105</f>
        <v/>
      </c>
    </row>
    <row r="106">
      <c r="N106" s="14">
        <f>Data!A106</f>
        <v/>
      </c>
      <c r="O106" s="24">
        <f>IF(Occurrence!J106&gt;0,COUNTIFS(Occurrence!$J$2:$J$2441,"&gt;0",Occurrence!$J$2:$J$2441,"&lt;="&amp;Occurrence!J106)/($B$8+1),0)</f>
        <v/>
      </c>
      <c r="P106" s="16">
        <f>IF(Occurrence!J106&gt;0,_xlfn.PERCENTILE.INC(Data!$O$2:$O$2441,($B$4+O106*($B$5-1))/($B$3-1)),0)</f>
        <v/>
      </c>
      <c r="Q106" s="16">
        <f>IF(Occurrence!J106&gt;0,_xlfn.PERCENTILE.INC(Occurrence!$I$2:$I$2441,($B$6+O106*($B$7-1))/($B$3-1)),0)</f>
        <v/>
      </c>
      <c r="R106" s="16">
        <f>IF(Occurrence!J106&gt;0,Occurrence!J106/Q106,0)</f>
        <v/>
      </c>
      <c r="S106" s="9">
        <f>IF(Occurrence!J106&gt;0,P106*R106,0)</f>
        <v/>
      </c>
      <c r="T106" s="24">
        <f>IF(Occurrence!K106&gt;0,COUNTIFS(Occurrence!$K$2:$K$2441,"&gt;0",Occurrence!$K$2:$K$2441,"&lt;="&amp;Occurrence!K106)/($B$9+1),0)</f>
        <v/>
      </c>
      <c r="U106" s="16">
        <f>IF(Occurrence!K106&gt;0,_xlfn.PERCENTILE.INC(Data!$O$2:$O$2441,($B$4+T106*($B$5-1))/($B$3-1)),0)</f>
        <v/>
      </c>
      <c r="V106" s="16">
        <f>IF(Occurrence!K106&gt;0,_xlfn.PERCENTILE.INC(Occurrence!$I$2:$I$2441,($B$6+T106*($B$7-1))/($B$3-1)),0)</f>
        <v/>
      </c>
      <c r="W106" s="16">
        <f>IF(Occurrence!K106&gt;0,Occurrence!K106/V106,0)</f>
        <v/>
      </c>
      <c r="X106" s="9">
        <f>IF(Occurrence!K106&gt;0,U106*W106,0)</f>
        <v/>
      </c>
      <c r="Y106" s="24">
        <f>COUNTIF(Data!$X$2:$X$2441,"&lt;="&amp;Data!X106)/($B$3+1)</f>
        <v/>
      </c>
      <c r="Z106" s="16">
        <f>_xlfn.PERCENTILE.INC(Data!$U$2:$U$2441,Y106)</f>
        <v/>
      </c>
      <c r="AA106" s="16">
        <f>_xlfn.PERCENTILE.INC(Data!$V$2:$V$2441,Y106)</f>
        <v/>
      </c>
      <c r="AB106" s="16">
        <f>Data!X106-AA106</f>
        <v/>
      </c>
      <c r="AC106" s="9">
        <f>Z106+AB106</f>
        <v/>
      </c>
      <c r="AD106" s="24">
        <f>COUNTIF(Data!$Y$2:$Y$2441,"&lt;="&amp;Data!Y106)/($B$3+1)</f>
        <v/>
      </c>
      <c r="AE106" s="16">
        <f>_xlfn.PERCENTILE.INC(Data!$U$2:$U$2441,AD106)</f>
        <v/>
      </c>
      <c r="AF106" s="16">
        <f>_xlfn.PERCENTILE.INC(Data!$V$2:$V$2441,AD106)</f>
        <v/>
      </c>
      <c r="AG106" s="16">
        <f>Data!Y106-AF106</f>
        <v/>
      </c>
      <c r="AH106" s="9">
        <f>AE106+AG106</f>
        <v/>
      </c>
    </row>
    <row r="107">
      <c r="N107" s="14">
        <f>Data!A107</f>
        <v/>
      </c>
      <c r="O107" s="24">
        <f>IF(Occurrence!J107&gt;0,COUNTIFS(Occurrence!$J$2:$J$2441,"&gt;0",Occurrence!$J$2:$J$2441,"&lt;="&amp;Occurrence!J107)/($B$8+1),0)</f>
        <v/>
      </c>
      <c r="P107" s="16">
        <f>IF(Occurrence!J107&gt;0,_xlfn.PERCENTILE.INC(Data!$O$2:$O$2441,($B$4+O107*($B$5-1))/($B$3-1)),0)</f>
        <v/>
      </c>
      <c r="Q107" s="16">
        <f>IF(Occurrence!J107&gt;0,_xlfn.PERCENTILE.INC(Occurrence!$I$2:$I$2441,($B$6+O107*($B$7-1))/($B$3-1)),0)</f>
        <v/>
      </c>
      <c r="R107" s="16">
        <f>IF(Occurrence!J107&gt;0,Occurrence!J107/Q107,0)</f>
        <v/>
      </c>
      <c r="S107" s="9">
        <f>IF(Occurrence!J107&gt;0,P107*R107,0)</f>
        <v/>
      </c>
      <c r="T107" s="24">
        <f>IF(Occurrence!K107&gt;0,COUNTIFS(Occurrence!$K$2:$K$2441,"&gt;0",Occurrence!$K$2:$K$2441,"&lt;="&amp;Occurrence!K107)/($B$9+1),0)</f>
        <v/>
      </c>
      <c r="U107" s="16">
        <f>IF(Occurrence!K107&gt;0,_xlfn.PERCENTILE.INC(Data!$O$2:$O$2441,($B$4+T107*($B$5-1))/($B$3-1)),0)</f>
        <v/>
      </c>
      <c r="V107" s="16">
        <f>IF(Occurrence!K107&gt;0,_xlfn.PERCENTILE.INC(Occurrence!$I$2:$I$2441,($B$6+T107*($B$7-1))/($B$3-1)),0)</f>
        <v/>
      </c>
      <c r="W107" s="16">
        <f>IF(Occurrence!K107&gt;0,Occurrence!K107/V107,0)</f>
        <v/>
      </c>
      <c r="X107" s="9">
        <f>IF(Occurrence!K107&gt;0,U107*W107,0)</f>
        <v/>
      </c>
      <c r="Y107" s="24">
        <f>COUNTIF(Data!$X$2:$X$2441,"&lt;="&amp;Data!X107)/($B$3+1)</f>
        <v/>
      </c>
      <c r="Z107" s="16">
        <f>_xlfn.PERCENTILE.INC(Data!$U$2:$U$2441,Y107)</f>
        <v/>
      </c>
      <c r="AA107" s="16">
        <f>_xlfn.PERCENTILE.INC(Data!$V$2:$V$2441,Y107)</f>
        <v/>
      </c>
      <c r="AB107" s="16">
        <f>Data!X107-AA107</f>
        <v/>
      </c>
      <c r="AC107" s="9">
        <f>Z107+AB107</f>
        <v/>
      </c>
      <c r="AD107" s="24">
        <f>COUNTIF(Data!$Y$2:$Y$2441,"&lt;="&amp;Data!Y107)/($B$3+1)</f>
        <v/>
      </c>
      <c r="AE107" s="16">
        <f>_xlfn.PERCENTILE.INC(Data!$U$2:$U$2441,AD107)</f>
        <v/>
      </c>
      <c r="AF107" s="16">
        <f>_xlfn.PERCENTILE.INC(Data!$V$2:$V$2441,AD107)</f>
        <v/>
      </c>
      <c r="AG107" s="16">
        <f>Data!Y107-AF107</f>
        <v/>
      </c>
      <c r="AH107" s="9">
        <f>AE107+AG107</f>
        <v/>
      </c>
    </row>
    <row r="108">
      <c r="N108" s="14">
        <f>Data!A108</f>
        <v/>
      </c>
      <c r="O108" s="24">
        <f>IF(Occurrence!J108&gt;0,COUNTIFS(Occurrence!$J$2:$J$2441,"&gt;0",Occurrence!$J$2:$J$2441,"&lt;="&amp;Occurrence!J108)/($B$8+1),0)</f>
        <v/>
      </c>
      <c r="P108" s="16">
        <f>IF(Occurrence!J108&gt;0,_xlfn.PERCENTILE.INC(Data!$O$2:$O$2441,($B$4+O108*($B$5-1))/($B$3-1)),0)</f>
        <v/>
      </c>
      <c r="Q108" s="16">
        <f>IF(Occurrence!J108&gt;0,_xlfn.PERCENTILE.INC(Occurrence!$I$2:$I$2441,($B$6+O108*($B$7-1))/($B$3-1)),0)</f>
        <v/>
      </c>
      <c r="R108" s="16">
        <f>IF(Occurrence!J108&gt;0,Occurrence!J108/Q108,0)</f>
        <v/>
      </c>
      <c r="S108" s="9">
        <f>IF(Occurrence!J108&gt;0,P108*R108,0)</f>
        <v/>
      </c>
      <c r="T108" s="24">
        <f>IF(Occurrence!K108&gt;0,COUNTIFS(Occurrence!$K$2:$K$2441,"&gt;0",Occurrence!$K$2:$K$2441,"&lt;="&amp;Occurrence!K108)/($B$9+1),0)</f>
        <v/>
      </c>
      <c r="U108" s="16">
        <f>IF(Occurrence!K108&gt;0,_xlfn.PERCENTILE.INC(Data!$O$2:$O$2441,($B$4+T108*($B$5-1))/($B$3-1)),0)</f>
        <v/>
      </c>
      <c r="V108" s="16">
        <f>IF(Occurrence!K108&gt;0,_xlfn.PERCENTILE.INC(Occurrence!$I$2:$I$2441,($B$6+T108*($B$7-1))/($B$3-1)),0)</f>
        <v/>
      </c>
      <c r="W108" s="16">
        <f>IF(Occurrence!K108&gt;0,Occurrence!K108/V108,0)</f>
        <v/>
      </c>
      <c r="X108" s="9">
        <f>IF(Occurrence!K108&gt;0,U108*W108,0)</f>
        <v/>
      </c>
      <c r="Y108" s="24">
        <f>COUNTIF(Data!$X$2:$X$2441,"&lt;="&amp;Data!X108)/($B$3+1)</f>
        <v/>
      </c>
      <c r="Z108" s="16">
        <f>_xlfn.PERCENTILE.INC(Data!$U$2:$U$2441,Y108)</f>
        <v/>
      </c>
      <c r="AA108" s="16">
        <f>_xlfn.PERCENTILE.INC(Data!$V$2:$V$2441,Y108)</f>
        <v/>
      </c>
      <c r="AB108" s="16">
        <f>Data!X108-AA108</f>
        <v/>
      </c>
      <c r="AC108" s="9">
        <f>Z108+AB108</f>
        <v/>
      </c>
      <c r="AD108" s="24">
        <f>COUNTIF(Data!$Y$2:$Y$2441,"&lt;="&amp;Data!Y108)/($B$3+1)</f>
        <v/>
      </c>
      <c r="AE108" s="16">
        <f>_xlfn.PERCENTILE.INC(Data!$U$2:$U$2441,AD108)</f>
        <v/>
      </c>
      <c r="AF108" s="16">
        <f>_xlfn.PERCENTILE.INC(Data!$V$2:$V$2441,AD108)</f>
        <v/>
      </c>
      <c r="AG108" s="16">
        <f>Data!Y108-AF108</f>
        <v/>
      </c>
      <c r="AH108" s="9">
        <f>AE108+AG108</f>
        <v/>
      </c>
    </row>
    <row r="109">
      <c r="N109" s="14">
        <f>Data!A109</f>
        <v/>
      </c>
      <c r="O109" s="24">
        <f>IF(Occurrence!J109&gt;0,COUNTIFS(Occurrence!$J$2:$J$2441,"&gt;0",Occurrence!$J$2:$J$2441,"&lt;="&amp;Occurrence!J109)/($B$8+1),0)</f>
        <v/>
      </c>
      <c r="P109" s="16">
        <f>IF(Occurrence!J109&gt;0,_xlfn.PERCENTILE.INC(Data!$O$2:$O$2441,($B$4+O109*($B$5-1))/($B$3-1)),0)</f>
        <v/>
      </c>
      <c r="Q109" s="16">
        <f>IF(Occurrence!J109&gt;0,_xlfn.PERCENTILE.INC(Occurrence!$I$2:$I$2441,($B$6+O109*($B$7-1))/($B$3-1)),0)</f>
        <v/>
      </c>
      <c r="R109" s="16">
        <f>IF(Occurrence!J109&gt;0,Occurrence!J109/Q109,0)</f>
        <v/>
      </c>
      <c r="S109" s="9">
        <f>IF(Occurrence!J109&gt;0,P109*R109,0)</f>
        <v/>
      </c>
      <c r="T109" s="24">
        <f>IF(Occurrence!K109&gt;0,COUNTIFS(Occurrence!$K$2:$K$2441,"&gt;0",Occurrence!$K$2:$K$2441,"&lt;="&amp;Occurrence!K109)/($B$9+1),0)</f>
        <v/>
      </c>
      <c r="U109" s="16">
        <f>IF(Occurrence!K109&gt;0,_xlfn.PERCENTILE.INC(Data!$O$2:$O$2441,($B$4+T109*($B$5-1))/($B$3-1)),0)</f>
        <v/>
      </c>
      <c r="V109" s="16">
        <f>IF(Occurrence!K109&gt;0,_xlfn.PERCENTILE.INC(Occurrence!$I$2:$I$2441,($B$6+T109*($B$7-1))/($B$3-1)),0)</f>
        <v/>
      </c>
      <c r="W109" s="16">
        <f>IF(Occurrence!K109&gt;0,Occurrence!K109/V109,0)</f>
        <v/>
      </c>
      <c r="X109" s="9">
        <f>IF(Occurrence!K109&gt;0,U109*W109,0)</f>
        <v/>
      </c>
      <c r="Y109" s="24">
        <f>COUNTIF(Data!$X$2:$X$2441,"&lt;="&amp;Data!X109)/($B$3+1)</f>
        <v/>
      </c>
      <c r="Z109" s="16">
        <f>_xlfn.PERCENTILE.INC(Data!$U$2:$U$2441,Y109)</f>
        <v/>
      </c>
      <c r="AA109" s="16">
        <f>_xlfn.PERCENTILE.INC(Data!$V$2:$V$2441,Y109)</f>
        <v/>
      </c>
      <c r="AB109" s="16">
        <f>Data!X109-AA109</f>
        <v/>
      </c>
      <c r="AC109" s="9">
        <f>Z109+AB109</f>
        <v/>
      </c>
      <c r="AD109" s="24">
        <f>COUNTIF(Data!$Y$2:$Y$2441,"&lt;="&amp;Data!Y109)/($B$3+1)</f>
        <v/>
      </c>
      <c r="AE109" s="16">
        <f>_xlfn.PERCENTILE.INC(Data!$U$2:$U$2441,AD109)</f>
        <v/>
      </c>
      <c r="AF109" s="16">
        <f>_xlfn.PERCENTILE.INC(Data!$V$2:$V$2441,AD109)</f>
        <v/>
      </c>
      <c r="AG109" s="16">
        <f>Data!Y109-AF109</f>
        <v/>
      </c>
      <c r="AH109" s="9">
        <f>AE109+AG109</f>
        <v/>
      </c>
    </row>
    <row r="110">
      <c r="N110" s="14">
        <f>Data!A110</f>
        <v/>
      </c>
      <c r="O110" s="24">
        <f>IF(Occurrence!J110&gt;0,COUNTIFS(Occurrence!$J$2:$J$2441,"&gt;0",Occurrence!$J$2:$J$2441,"&lt;="&amp;Occurrence!J110)/($B$8+1),0)</f>
        <v/>
      </c>
      <c r="P110" s="16">
        <f>IF(Occurrence!J110&gt;0,_xlfn.PERCENTILE.INC(Data!$O$2:$O$2441,($B$4+O110*($B$5-1))/($B$3-1)),0)</f>
        <v/>
      </c>
      <c r="Q110" s="16">
        <f>IF(Occurrence!J110&gt;0,_xlfn.PERCENTILE.INC(Occurrence!$I$2:$I$2441,($B$6+O110*($B$7-1))/($B$3-1)),0)</f>
        <v/>
      </c>
      <c r="R110" s="16">
        <f>IF(Occurrence!J110&gt;0,Occurrence!J110/Q110,0)</f>
        <v/>
      </c>
      <c r="S110" s="9">
        <f>IF(Occurrence!J110&gt;0,P110*R110,0)</f>
        <v/>
      </c>
      <c r="T110" s="24">
        <f>IF(Occurrence!K110&gt;0,COUNTIFS(Occurrence!$K$2:$K$2441,"&gt;0",Occurrence!$K$2:$K$2441,"&lt;="&amp;Occurrence!K110)/($B$9+1),0)</f>
        <v/>
      </c>
      <c r="U110" s="16">
        <f>IF(Occurrence!K110&gt;0,_xlfn.PERCENTILE.INC(Data!$O$2:$O$2441,($B$4+T110*($B$5-1))/($B$3-1)),0)</f>
        <v/>
      </c>
      <c r="V110" s="16">
        <f>IF(Occurrence!K110&gt;0,_xlfn.PERCENTILE.INC(Occurrence!$I$2:$I$2441,($B$6+T110*($B$7-1))/($B$3-1)),0)</f>
        <v/>
      </c>
      <c r="W110" s="16">
        <f>IF(Occurrence!K110&gt;0,Occurrence!K110/V110,0)</f>
        <v/>
      </c>
      <c r="X110" s="9">
        <f>IF(Occurrence!K110&gt;0,U110*W110,0)</f>
        <v/>
      </c>
      <c r="Y110" s="24">
        <f>COUNTIF(Data!$X$2:$X$2441,"&lt;="&amp;Data!X110)/($B$3+1)</f>
        <v/>
      </c>
      <c r="Z110" s="16">
        <f>_xlfn.PERCENTILE.INC(Data!$U$2:$U$2441,Y110)</f>
        <v/>
      </c>
      <c r="AA110" s="16">
        <f>_xlfn.PERCENTILE.INC(Data!$V$2:$V$2441,Y110)</f>
        <v/>
      </c>
      <c r="AB110" s="16">
        <f>Data!X110-AA110</f>
        <v/>
      </c>
      <c r="AC110" s="9">
        <f>Z110+AB110</f>
        <v/>
      </c>
      <c r="AD110" s="24">
        <f>COUNTIF(Data!$Y$2:$Y$2441,"&lt;="&amp;Data!Y110)/($B$3+1)</f>
        <v/>
      </c>
      <c r="AE110" s="16">
        <f>_xlfn.PERCENTILE.INC(Data!$U$2:$U$2441,AD110)</f>
        <v/>
      </c>
      <c r="AF110" s="16">
        <f>_xlfn.PERCENTILE.INC(Data!$V$2:$V$2441,AD110)</f>
        <v/>
      </c>
      <c r="AG110" s="16">
        <f>Data!Y110-AF110</f>
        <v/>
      </c>
      <c r="AH110" s="9">
        <f>AE110+AG110</f>
        <v/>
      </c>
    </row>
    <row r="111">
      <c r="N111" s="14">
        <f>Data!A111</f>
        <v/>
      </c>
      <c r="O111" s="24">
        <f>IF(Occurrence!J111&gt;0,COUNTIFS(Occurrence!$J$2:$J$2441,"&gt;0",Occurrence!$J$2:$J$2441,"&lt;="&amp;Occurrence!J111)/($B$8+1),0)</f>
        <v/>
      </c>
      <c r="P111" s="16">
        <f>IF(Occurrence!J111&gt;0,_xlfn.PERCENTILE.INC(Data!$O$2:$O$2441,($B$4+O111*($B$5-1))/($B$3-1)),0)</f>
        <v/>
      </c>
      <c r="Q111" s="16">
        <f>IF(Occurrence!J111&gt;0,_xlfn.PERCENTILE.INC(Occurrence!$I$2:$I$2441,($B$6+O111*($B$7-1))/($B$3-1)),0)</f>
        <v/>
      </c>
      <c r="R111" s="16">
        <f>IF(Occurrence!J111&gt;0,Occurrence!J111/Q111,0)</f>
        <v/>
      </c>
      <c r="S111" s="9">
        <f>IF(Occurrence!J111&gt;0,P111*R111,0)</f>
        <v/>
      </c>
      <c r="T111" s="24">
        <f>IF(Occurrence!K111&gt;0,COUNTIFS(Occurrence!$K$2:$K$2441,"&gt;0",Occurrence!$K$2:$K$2441,"&lt;="&amp;Occurrence!K111)/($B$9+1),0)</f>
        <v/>
      </c>
      <c r="U111" s="16">
        <f>IF(Occurrence!K111&gt;0,_xlfn.PERCENTILE.INC(Data!$O$2:$O$2441,($B$4+T111*($B$5-1))/($B$3-1)),0)</f>
        <v/>
      </c>
      <c r="V111" s="16">
        <f>IF(Occurrence!K111&gt;0,_xlfn.PERCENTILE.INC(Occurrence!$I$2:$I$2441,($B$6+T111*($B$7-1))/($B$3-1)),0)</f>
        <v/>
      </c>
      <c r="W111" s="16">
        <f>IF(Occurrence!K111&gt;0,Occurrence!K111/V111,0)</f>
        <v/>
      </c>
      <c r="X111" s="9">
        <f>IF(Occurrence!K111&gt;0,U111*W111,0)</f>
        <v/>
      </c>
      <c r="Y111" s="24">
        <f>COUNTIF(Data!$X$2:$X$2441,"&lt;="&amp;Data!X111)/($B$3+1)</f>
        <v/>
      </c>
      <c r="Z111" s="16">
        <f>_xlfn.PERCENTILE.INC(Data!$U$2:$U$2441,Y111)</f>
        <v/>
      </c>
      <c r="AA111" s="16">
        <f>_xlfn.PERCENTILE.INC(Data!$V$2:$V$2441,Y111)</f>
        <v/>
      </c>
      <c r="AB111" s="16">
        <f>Data!X111-AA111</f>
        <v/>
      </c>
      <c r="AC111" s="9">
        <f>Z111+AB111</f>
        <v/>
      </c>
      <c r="AD111" s="24">
        <f>COUNTIF(Data!$Y$2:$Y$2441,"&lt;="&amp;Data!Y111)/($B$3+1)</f>
        <v/>
      </c>
      <c r="AE111" s="16">
        <f>_xlfn.PERCENTILE.INC(Data!$U$2:$U$2441,AD111)</f>
        <v/>
      </c>
      <c r="AF111" s="16">
        <f>_xlfn.PERCENTILE.INC(Data!$V$2:$V$2441,AD111)</f>
        <v/>
      </c>
      <c r="AG111" s="16">
        <f>Data!Y111-AF111</f>
        <v/>
      </c>
      <c r="AH111" s="9">
        <f>AE111+AG111</f>
        <v/>
      </c>
    </row>
    <row r="112">
      <c r="N112" s="14">
        <f>Data!A112</f>
        <v/>
      </c>
      <c r="O112" s="24">
        <f>IF(Occurrence!J112&gt;0,COUNTIFS(Occurrence!$J$2:$J$2441,"&gt;0",Occurrence!$J$2:$J$2441,"&lt;="&amp;Occurrence!J112)/($B$8+1),0)</f>
        <v/>
      </c>
      <c r="P112" s="16">
        <f>IF(Occurrence!J112&gt;0,_xlfn.PERCENTILE.INC(Data!$O$2:$O$2441,($B$4+O112*($B$5-1))/($B$3-1)),0)</f>
        <v/>
      </c>
      <c r="Q112" s="16">
        <f>IF(Occurrence!J112&gt;0,_xlfn.PERCENTILE.INC(Occurrence!$I$2:$I$2441,($B$6+O112*($B$7-1))/($B$3-1)),0)</f>
        <v/>
      </c>
      <c r="R112" s="16">
        <f>IF(Occurrence!J112&gt;0,Occurrence!J112/Q112,0)</f>
        <v/>
      </c>
      <c r="S112" s="9">
        <f>IF(Occurrence!J112&gt;0,P112*R112,0)</f>
        <v/>
      </c>
      <c r="T112" s="24">
        <f>IF(Occurrence!K112&gt;0,COUNTIFS(Occurrence!$K$2:$K$2441,"&gt;0",Occurrence!$K$2:$K$2441,"&lt;="&amp;Occurrence!K112)/($B$9+1),0)</f>
        <v/>
      </c>
      <c r="U112" s="16">
        <f>IF(Occurrence!K112&gt;0,_xlfn.PERCENTILE.INC(Data!$O$2:$O$2441,($B$4+T112*($B$5-1))/($B$3-1)),0)</f>
        <v/>
      </c>
      <c r="V112" s="16">
        <f>IF(Occurrence!K112&gt;0,_xlfn.PERCENTILE.INC(Occurrence!$I$2:$I$2441,($B$6+T112*($B$7-1))/($B$3-1)),0)</f>
        <v/>
      </c>
      <c r="W112" s="16">
        <f>IF(Occurrence!K112&gt;0,Occurrence!K112/V112,0)</f>
        <v/>
      </c>
      <c r="X112" s="9">
        <f>IF(Occurrence!K112&gt;0,U112*W112,0)</f>
        <v/>
      </c>
      <c r="Y112" s="24">
        <f>COUNTIF(Data!$X$2:$X$2441,"&lt;="&amp;Data!X112)/($B$3+1)</f>
        <v/>
      </c>
      <c r="Z112" s="16">
        <f>_xlfn.PERCENTILE.INC(Data!$U$2:$U$2441,Y112)</f>
        <v/>
      </c>
      <c r="AA112" s="16">
        <f>_xlfn.PERCENTILE.INC(Data!$V$2:$V$2441,Y112)</f>
        <v/>
      </c>
      <c r="AB112" s="16">
        <f>Data!X112-AA112</f>
        <v/>
      </c>
      <c r="AC112" s="9">
        <f>Z112+AB112</f>
        <v/>
      </c>
      <c r="AD112" s="24">
        <f>COUNTIF(Data!$Y$2:$Y$2441,"&lt;="&amp;Data!Y112)/($B$3+1)</f>
        <v/>
      </c>
      <c r="AE112" s="16">
        <f>_xlfn.PERCENTILE.INC(Data!$U$2:$U$2441,AD112)</f>
        <v/>
      </c>
      <c r="AF112" s="16">
        <f>_xlfn.PERCENTILE.INC(Data!$V$2:$V$2441,AD112)</f>
        <v/>
      </c>
      <c r="AG112" s="16">
        <f>Data!Y112-AF112</f>
        <v/>
      </c>
      <c r="AH112" s="9">
        <f>AE112+AG112</f>
        <v/>
      </c>
    </row>
    <row r="113">
      <c r="N113" s="14">
        <f>Data!A113</f>
        <v/>
      </c>
      <c r="O113" s="24">
        <f>IF(Occurrence!J113&gt;0,COUNTIFS(Occurrence!$J$2:$J$2441,"&gt;0",Occurrence!$J$2:$J$2441,"&lt;="&amp;Occurrence!J113)/($B$8+1),0)</f>
        <v/>
      </c>
      <c r="P113" s="16">
        <f>IF(Occurrence!J113&gt;0,_xlfn.PERCENTILE.INC(Data!$O$2:$O$2441,($B$4+O113*($B$5-1))/($B$3-1)),0)</f>
        <v/>
      </c>
      <c r="Q113" s="16">
        <f>IF(Occurrence!J113&gt;0,_xlfn.PERCENTILE.INC(Occurrence!$I$2:$I$2441,($B$6+O113*($B$7-1))/($B$3-1)),0)</f>
        <v/>
      </c>
      <c r="R113" s="16">
        <f>IF(Occurrence!J113&gt;0,Occurrence!J113/Q113,0)</f>
        <v/>
      </c>
      <c r="S113" s="9">
        <f>IF(Occurrence!J113&gt;0,P113*R113,0)</f>
        <v/>
      </c>
      <c r="T113" s="24">
        <f>IF(Occurrence!K113&gt;0,COUNTIFS(Occurrence!$K$2:$K$2441,"&gt;0",Occurrence!$K$2:$K$2441,"&lt;="&amp;Occurrence!K113)/($B$9+1),0)</f>
        <v/>
      </c>
      <c r="U113" s="16">
        <f>IF(Occurrence!K113&gt;0,_xlfn.PERCENTILE.INC(Data!$O$2:$O$2441,($B$4+T113*($B$5-1))/($B$3-1)),0)</f>
        <v/>
      </c>
      <c r="V113" s="16">
        <f>IF(Occurrence!K113&gt;0,_xlfn.PERCENTILE.INC(Occurrence!$I$2:$I$2441,($B$6+T113*($B$7-1))/($B$3-1)),0)</f>
        <v/>
      </c>
      <c r="W113" s="16">
        <f>IF(Occurrence!K113&gt;0,Occurrence!K113/V113,0)</f>
        <v/>
      </c>
      <c r="X113" s="9">
        <f>IF(Occurrence!K113&gt;0,U113*W113,0)</f>
        <v/>
      </c>
      <c r="Y113" s="24">
        <f>COUNTIF(Data!$X$2:$X$2441,"&lt;="&amp;Data!X113)/($B$3+1)</f>
        <v/>
      </c>
      <c r="Z113" s="16">
        <f>_xlfn.PERCENTILE.INC(Data!$U$2:$U$2441,Y113)</f>
        <v/>
      </c>
      <c r="AA113" s="16">
        <f>_xlfn.PERCENTILE.INC(Data!$V$2:$V$2441,Y113)</f>
        <v/>
      </c>
      <c r="AB113" s="16">
        <f>Data!X113-AA113</f>
        <v/>
      </c>
      <c r="AC113" s="9">
        <f>Z113+AB113</f>
        <v/>
      </c>
      <c r="AD113" s="24">
        <f>COUNTIF(Data!$Y$2:$Y$2441,"&lt;="&amp;Data!Y113)/($B$3+1)</f>
        <v/>
      </c>
      <c r="AE113" s="16">
        <f>_xlfn.PERCENTILE.INC(Data!$U$2:$U$2441,AD113)</f>
        <v/>
      </c>
      <c r="AF113" s="16">
        <f>_xlfn.PERCENTILE.INC(Data!$V$2:$V$2441,AD113)</f>
        <v/>
      </c>
      <c r="AG113" s="16">
        <f>Data!Y113-AF113</f>
        <v/>
      </c>
      <c r="AH113" s="9">
        <f>AE113+AG113</f>
        <v/>
      </c>
    </row>
    <row r="114">
      <c r="N114" s="14">
        <f>Data!A114</f>
        <v/>
      </c>
      <c r="O114" s="24">
        <f>IF(Occurrence!J114&gt;0,COUNTIFS(Occurrence!$J$2:$J$2441,"&gt;0",Occurrence!$J$2:$J$2441,"&lt;="&amp;Occurrence!J114)/($B$8+1),0)</f>
        <v/>
      </c>
      <c r="P114" s="16">
        <f>IF(Occurrence!J114&gt;0,_xlfn.PERCENTILE.INC(Data!$O$2:$O$2441,($B$4+O114*($B$5-1))/($B$3-1)),0)</f>
        <v/>
      </c>
      <c r="Q114" s="16">
        <f>IF(Occurrence!J114&gt;0,_xlfn.PERCENTILE.INC(Occurrence!$I$2:$I$2441,($B$6+O114*($B$7-1))/($B$3-1)),0)</f>
        <v/>
      </c>
      <c r="R114" s="16">
        <f>IF(Occurrence!J114&gt;0,Occurrence!J114/Q114,0)</f>
        <v/>
      </c>
      <c r="S114" s="9">
        <f>IF(Occurrence!J114&gt;0,P114*R114,0)</f>
        <v/>
      </c>
      <c r="T114" s="24">
        <f>IF(Occurrence!K114&gt;0,COUNTIFS(Occurrence!$K$2:$K$2441,"&gt;0",Occurrence!$K$2:$K$2441,"&lt;="&amp;Occurrence!K114)/($B$9+1),0)</f>
        <v/>
      </c>
      <c r="U114" s="16">
        <f>IF(Occurrence!K114&gt;0,_xlfn.PERCENTILE.INC(Data!$O$2:$O$2441,($B$4+T114*($B$5-1))/($B$3-1)),0)</f>
        <v/>
      </c>
      <c r="V114" s="16">
        <f>IF(Occurrence!K114&gt;0,_xlfn.PERCENTILE.INC(Occurrence!$I$2:$I$2441,($B$6+T114*($B$7-1))/($B$3-1)),0)</f>
        <v/>
      </c>
      <c r="W114" s="16">
        <f>IF(Occurrence!K114&gt;0,Occurrence!K114/V114,0)</f>
        <v/>
      </c>
      <c r="X114" s="9">
        <f>IF(Occurrence!K114&gt;0,U114*W114,0)</f>
        <v/>
      </c>
      <c r="Y114" s="24">
        <f>COUNTIF(Data!$X$2:$X$2441,"&lt;="&amp;Data!X114)/($B$3+1)</f>
        <v/>
      </c>
      <c r="Z114" s="16">
        <f>_xlfn.PERCENTILE.INC(Data!$U$2:$U$2441,Y114)</f>
        <v/>
      </c>
      <c r="AA114" s="16">
        <f>_xlfn.PERCENTILE.INC(Data!$V$2:$V$2441,Y114)</f>
        <v/>
      </c>
      <c r="AB114" s="16">
        <f>Data!X114-AA114</f>
        <v/>
      </c>
      <c r="AC114" s="9">
        <f>Z114+AB114</f>
        <v/>
      </c>
      <c r="AD114" s="24">
        <f>COUNTIF(Data!$Y$2:$Y$2441,"&lt;="&amp;Data!Y114)/($B$3+1)</f>
        <v/>
      </c>
      <c r="AE114" s="16">
        <f>_xlfn.PERCENTILE.INC(Data!$U$2:$U$2441,AD114)</f>
        <v/>
      </c>
      <c r="AF114" s="16">
        <f>_xlfn.PERCENTILE.INC(Data!$V$2:$V$2441,AD114)</f>
        <v/>
      </c>
      <c r="AG114" s="16">
        <f>Data!Y114-AF114</f>
        <v/>
      </c>
      <c r="AH114" s="9">
        <f>AE114+AG114</f>
        <v/>
      </c>
    </row>
    <row r="115">
      <c r="N115" s="14">
        <f>Data!A115</f>
        <v/>
      </c>
      <c r="O115" s="24">
        <f>IF(Occurrence!J115&gt;0,COUNTIFS(Occurrence!$J$2:$J$2441,"&gt;0",Occurrence!$J$2:$J$2441,"&lt;="&amp;Occurrence!J115)/($B$8+1),0)</f>
        <v/>
      </c>
      <c r="P115" s="16">
        <f>IF(Occurrence!J115&gt;0,_xlfn.PERCENTILE.INC(Data!$O$2:$O$2441,($B$4+O115*($B$5-1))/($B$3-1)),0)</f>
        <v/>
      </c>
      <c r="Q115" s="16">
        <f>IF(Occurrence!J115&gt;0,_xlfn.PERCENTILE.INC(Occurrence!$I$2:$I$2441,($B$6+O115*($B$7-1))/($B$3-1)),0)</f>
        <v/>
      </c>
      <c r="R115" s="16">
        <f>IF(Occurrence!J115&gt;0,Occurrence!J115/Q115,0)</f>
        <v/>
      </c>
      <c r="S115" s="9">
        <f>IF(Occurrence!J115&gt;0,P115*R115,0)</f>
        <v/>
      </c>
      <c r="T115" s="24">
        <f>IF(Occurrence!K115&gt;0,COUNTIFS(Occurrence!$K$2:$K$2441,"&gt;0",Occurrence!$K$2:$K$2441,"&lt;="&amp;Occurrence!K115)/($B$9+1),0)</f>
        <v/>
      </c>
      <c r="U115" s="16">
        <f>IF(Occurrence!K115&gt;0,_xlfn.PERCENTILE.INC(Data!$O$2:$O$2441,($B$4+T115*($B$5-1))/($B$3-1)),0)</f>
        <v/>
      </c>
      <c r="V115" s="16">
        <f>IF(Occurrence!K115&gt;0,_xlfn.PERCENTILE.INC(Occurrence!$I$2:$I$2441,($B$6+T115*($B$7-1))/($B$3-1)),0)</f>
        <v/>
      </c>
      <c r="W115" s="16">
        <f>IF(Occurrence!K115&gt;0,Occurrence!K115/V115,0)</f>
        <v/>
      </c>
      <c r="X115" s="9">
        <f>IF(Occurrence!K115&gt;0,U115*W115,0)</f>
        <v/>
      </c>
      <c r="Y115" s="24">
        <f>COUNTIF(Data!$X$2:$X$2441,"&lt;="&amp;Data!X115)/($B$3+1)</f>
        <v/>
      </c>
      <c r="Z115" s="16">
        <f>_xlfn.PERCENTILE.INC(Data!$U$2:$U$2441,Y115)</f>
        <v/>
      </c>
      <c r="AA115" s="16">
        <f>_xlfn.PERCENTILE.INC(Data!$V$2:$V$2441,Y115)</f>
        <v/>
      </c>
      <c r="AB115" s="16">
        <f>Data!X115-AA115</f>
        <v/>
      </c>
      <c r="AC115" s="9">
        <f>Z115+AB115</f>
        <v/>
      </c>
      <c r="AD115" s="24">
        <f>COUNTIF(Data!$Y$2:$Y$2441,"&lt;="&amp;Data!Y115)/($B$3+1)</f>
        <v/>
      </c>
      <c r="AE115" s="16">
        <f>_xlfn.PERCENTILE.INC(Data!$U$2:$U$2441,AD115)</f>
        <v/>
      </c>
      <c r="AF115" s="16">
        <f>_xlfn.PERCENTILE.INC(Data!$V$2:$V$2441,AD115)</f>
        <v/>
      </c>
      <c r="AG115" s="16">
        <f>Data!Y115-AF115</f>
        <v/>
      </c>
      <c r="AH115" s="9">
        <f>AE115+AG115</f>
        <v/>
      </c>
    </row>
    <row r="116">
      <c r="N116" s="14">
        <f>Data!A116</f>
        <v/>
      </c>
      <c r="O116" s="24">
        <f>IF(Occurrence!J116&gt;0,COUNTIFS(Occurrence!$J$2:$J$2441,"&gt;0",Occurrence!$J$2:$J$2441,"&lt;="&amp;Occurrence!J116)/($B$8+1),0)</f>
        <v/>
      </c>
      <c r="P116" s="16">
        <f>IF(Occurrence!J116&gt;0,_xlfn.PERCENTILE.INC(Data!$O$2:$O$2441,($B$4+O116*($B$5-1))/($B$3-1)),0)</f>
        <v/>
      </c>
      <c r="Q116" s="16">
        <f>IF(Occurrence!J116&gt;0,_xlfn.PERCENTILE.INC(Occurrence!$I$2:$I$2441,($B$6+O116*($B$7-1))/($B$3-1)),0)</f>
        <v/>
      </c>
      <c r="R116" s="16">
        <f>IF(Occurrence!J116&gt;0,Occurrence!J116/Q116,0)</f>
        <v/>
      </c>
      <c r="S116" s="9">
        <f>IF(Occurrence!J116&gt;0,P116*R116,0)</f>
        <v/>
      </c>
      <c r="T116" s="24">
        <f>IF(Occurrence!K116&gt;0,COUNTIFS(Occurrence!$K$2:$K$2441,"&gt;0",Occurrence!$K$2:$K$2441,"&lt;="&amp;Occurrence!K116)/($B$9+1),0)</f>
        <v/>
      </c>
      <c r="U116" s="16">
        <f>IF(Occurrence!K116&gt;0,_xlfn.PERCENTILE.INC(Data!$O$2:$O$2441,($B$4+T116*($B$5-1))/($B$3-1)),0)</f>
        <v/>
      </c>
      <c r="V116" s="16">
        <f>IF(Occurrence!K116&gt;0,_xlfn.PERCENTILE.INC(Occurrence!$I$2:$I$2441,($B$6+T116*($B$7-1))/($B$3-1)),0)</f>
        <v/>
      </c>
      <c r="W116" s="16">
        <f>IF(Occurrence!K116&gt;0,Occurrence!K116/V116,0)</f>
        <v/>
      </c>
      <c r="X116" s="9">
        <f>IF(Occurrence!K116&gt;0,U116*W116,0)</f>
        <v/>
      </c>
      <c r="Y116" s="24">
        <f>COUNTIF(Data!$X$2:$X$2441,"&lt;="&amp;Data!X116)/($B$3+1)</f>
        <v/>
      </c>
      <c r="Z116" s="16">
        <f>_xlfn.PERCENTILE.INC(Data!$U$2:$U$2441,Y116)</f>
        <v/>
      </c>
      <c r="AA116" s="16">
        <f>_xlfn.PERCENTILE.INC(Data!$V$2:$V$2441,Y116)</f>
        <v/>
      </c>
      <c r="AB116" s="16">
        <f>Data!X116-AA116</f>
        <v/>
      </c>
      <c r="AC116" s="9">
        <f>Z116+AB116</f>
        <v/>
      </c>
      <c r="AD116" s="24">
        <f>COUNTIF(Data!$Y$2:$Y$2441,"&lt;="&amp;Data!Y116)/($B$3+1)</f>
        <v/>
      </c>
      <c r="AE116" s="16">
        <f>_xlfn.PERCENTILE.INC(Data!$U$2:$U$2441,AD116)</f>
        <v/>
      </c>
      <c r="AF116" s="16">
        <f>_xlfn.PERCENTILE.INC(Data!$V$2:$V$2441,AD116)</f>
        <v/>
      </c>
      <c r="AG116" s="16">
        <f>Data!Y116-AF116</f>
        <v/>
      </c>
      <c r="AH116" s="9">
        <f>AE116+AG116</f>
        <v/>
      </c>
    </row>
    <row r="117">
      <c r="N117" s="14">
        <f>Data!A117</f>
        <v/>
      </c>
      <c r="O117" s="24">
        <f>IF(Occurrence!J117&gt;0,COUNTIFS(Occurrence!$J$2:$J$2441,"&gt;0",Occurrence!$J$2:$J$2441,"&lt;="&amp;Occurrence!J117)/($B$8+1),0)</f>
        <v/>
      </c>
      <c r="P117" s="16">
        <f>IF(Occurrence!J117&gt;0,_xlfn.PERCENTILE.INC(Data!$O$2:$O$2441,($B$4+O117*($B$5-1))/($B$3-1)),0)</f>
        <v/>
      </c>
      <c r="Q117" s="16">
        <f>IF(Occurrence!J117&gt;0,_xlfn.PERCENTILE.INC(Occurrence!$I$2:$I$2441,($B$6+O117*($B$7-1))/($B$3-1)),0)</f>
        <v/>
      </c>
      <c r="R117" s="16">
        <f>IF(Occurrence!J117&gt;0,Occurrence!J117/Q117,0)</f>
        <v/>
      </c>
      <c r="S117" s="9">
        <f>IF(Occurrence!J117&gt;0,P117*R117,0)</f>
        <v/>
      </c>
      <c r="T117" s="24">
        <f>IF(Occurrence!K117&gt;0,COUNTIFS(Occurrence!$K$2:$K$2441,"&gt;0",Occurrence!$K$2:$K$2441,"&lt;="&amp;Occurrence!K117)/($B$9+1),0)</f>
        <v/>
      </c>
      <c r="U117" s="16">
        <f>IF(Occurrence!K117&gt;0,_xlfn.PERCENTILE.INC(Data!$O$2:$O$2441,($B$4+T117*($B$5-1))/($B$3-1)),0)</f>
        <v/>
      </c>
      <c r="V117" s="16">
        <f>IF(Occurrence!K117&gt;0,_xlfn.PERCENTILE.INC(Occurrence!$I$2:$I$2441,($B$6+T117*($B$7-1))/($B$3-1)),0)</f>
        <v/>
      </c>
      <c r="W117" s="16">
        <f>IF(Occurrence!K117&gt;0,Occurrence!K117/V117,0)</f>
        <v/>
      </c>
      <c r="X117" s="9">
        <f>IF(Occurrence!K117&gt;0,U117*W117,0)</f>
        <v/>
      </c>
      <c r="Y117" s="24">
        <f>COUNTIF(Data!$X$2:$X$2441,"&lt;="&amp;Data!X117)/($B$3+1)</f>
        <v/>
      </c>
      <c r="Z117" s="16">
        <f>_xlfn.PERCENTILE.INC(Data!$U$2:$U$2441,Y117)</f>
        <v/>
      </c>
      <c r="AA117" s="16">
        <f>_xlfn.PERCENTILE.INC(Data!$V$2:$V$2441,Y117)</f>
        <v/>
      </c>
      <c r="AB117" s="16">
        <f>Data!X117-AA117</f>
        <v/>
      </c>
      <c r="AC117" s="9">
        <f>Z117+AB117</f>
        <v/>
      </c>
      <c r="AD117" s="24">
        <f>COUNTIF(Data!$Y$2:$Y$2441,"&lt;="&amp;Data!Y117)/($B$3+1)</f>
        <v/>
      </c>
      <c r="AE117" s="16">
        <f>_xlfn.PERCENTILE.INC(Data!$U$2:$U$2441,AD117)</f>
        <v/>
      </c>
      <c r="AF117" s="16">
        <f>_xlfn.PERCENTILE.INC(Data!$V$2:$V$2441,AD117)</f>
        <v/>
      </c>
      <c r="AG117" s="16">
        <f>Data!Y117-AF117</f>
        <v/>
      </c>
      <c r="AH117" s="9">
        <f>AE117+AG117</f>
        <v/>
      </c>
    </row>
    <row r="118">
      <c r="N118" s="14">
        <f>Data!A118</f>
        <v/>
      </c>
      <c r="O118" s="24">
        <f>IF(Occurrence!J118&gt;0,COUNTIFS(Occurrence!$J$2:$J$2441,"&gt;0",Occurrence!$J$2:$J$2441,"&lt;="&amp;Occurrence!J118)/($B$8+1),0)</f>
        <v/>
      </c>
      <c r="P118" s="16">
        <f>IF(Occurrence!J118&gt;0,_xlfn.PERCENTILE.INC(Data!$O$2:$O$2441,($B$4+O118*($B$5-1))/($B$3-1)),0)</f>
        <v/>
      </c>
      <c r="Q118" s="16">
        <f>IF(Occurrence!J118&gt;0,_xlfn.PERCENTILE.INC(Occurrence!$I$2:$I$2441,($B$6+O118*($B$7-1))/($B$3-1)),0)</f>
        <v/>
      </c>
      <c r="R118" s="16">
        <f>IF(Occurrence!J118&gt;0,Occurrence!J118/Q118,0)</f>
        <v/>
      </c>
      <c r="S118" s="9">
        <f>IF(Occurrence!J118&gt;0,P118*R118,0)</f>
        <v/>
      </c>
      <c r="T118" s="24">
        <f>IF(Occurrence!K118&gt;0,COUNTIFS(Occurrence!$K$2:$K$2441,"&gt;0",Occurrence!$K$2:$K$2441,"&lt;="&amp;Occurrence!K118)/($B$9+1),0)</f>
        <v/>
      </c>
      <c r="U118" s="16">
        <f>IF(Occurrence!K118&gt;0,_xlfn.PERCENTILE.INC(Data!$O$2:$O$2441,($B$4+T118*($B$5-1))/($B$3-1)),0)</f>
        <v/>
      </c>
      <c r="V118" s="16">
        <f>IF(Occurrence!K118&gt;0,_xlfn.PERCENTILE.INC(Occurrence!$I$2:$I$2441,($B$6+T118*($B$7-1))/($B$3-1)),0)</f>
        <v/>
      </c>
      <c r="W118" s="16">
        <f>IF(Occurrence!K118&gt;0,Occurrence!K118/V118,0)</f>
        <v/>
      </c>
      <c r="X118" s="9">
        <f>IF(Occurrence!K118&gt;0,U118*W118,0)</f>
        <v/>
      </c>
      <c r="Y118" s="24">
        <f>COUNTIF(Data!$X$2:$X$2441,"&lt;="&amp;Data!X118)/($B$3+1)</f>
        <v/>
      </c>
      <c r="Z118" s="16">
        <f>_xlfn.PERCENTILE.INC(Data!$U$2:$U$2441,Y118)</f>
        <v/>
      </c>
      <c r="AA118" s="16">
        <f>_xlfn.PERCENTILE.INC(Data!$V$2:$V$2441,Y118)</f>
        <v/>
      </c>
      <c r="AB118" s="16">
        <f>Data!X118-AA118</f>
        <v/>
      </c>
      <c r="AC118" s="9">
        <f>Z118+AB118</f>
        <v/>
      </c>
      <c r="AD118" s="24">
        <f>COUNTIF(Data!$Y$2:$Y$2441,"&lt;="&amp;Data!Y118)/($B$3+1)</f>
        <v/>
      </c>
      <c r="AE118" s="16">
        <f>_xlfn.PERCENTILE.INC(Data!$U$2:$U$2441,AD118)</f>
        <v/>
      </c>
      <c r="AF118" s="16">
        <f>_xlfn.PERCENTILE.INC(Data!$V$2:$V$2441,AD118)</f>
        <v/>
      </c>
      <c r="AG118" s="16">
        <f>Data!Y118-AF118</f>
        <v/>
      </c>
      <c r="AH118" s="9">
        <f>AE118+AG118</f>
        <v/>
      </c>
    </row>
    <row r="119">
      <c r="N119" s="14">
        <f>Data!A119</f>
        <v/>
      </c>
      <c r="O119" s="24">
        <f>IF(Occurrence!J119&gt;0,COUNTIFS(Occurrence!$J$2:$J$2441,"&gt;0",Occurrence!$J$2:$J$2441,"&lt;="&amp;Occurrence!J119)/($B$8+1),0)</f>
        <v/>
      </c>
      <c r="P119" s="16">
        <f>IF(Occurrence!J119&gt;0,_xlfn.PERCENTILE.INC(Data!$O$2:$O$2441,($B$4+O119*($B$5-1))/($B$3-1)),0)</f>
        <v/>
      </c>
      <c r="Q119" s="16">
        <f>IF(Occurrence!J119&gt;0,_xlfn.PERCENTILE.INC(Occurrence!$I$2:$I$2441,($B$6+O119*($B$7-1))/($B$3-1)),0)</f>
        <v/>
      </c>
      <c r="R119" s="16">
        <f>IF(Occurrence!J119&gt;0,Occurrence!J119/Q119,0)</f>
        <v/>
      </c>
      <c r="S119" s="9">
        <f>IF(Occurrence!J119&gt;0,P119*R119,0)</f>
        <v/>
      </c>
      <c r="T119" s="24">
        <f>IF(Occurrence!K119&gt;0,COUNTIFS(Occurrence!$K$2:$K$2441,"&gt;0",Occurrence!$K$2:$K$2441,"&lt;="&amp;Occurrence!K119)/($B$9+1),0)</f>
        <v/>
      </c>
      <c r="U119" s="16">
        <f>IF(Occurrence!K119&gt;0,_xlfn.PERCENTILE.INC(Data!$O$2:$O$2441,($B$4+T119*($B$5-1))/($B$3-1)),0)</f>
        <v/>
      </c>
      <c r="V119" s="16">
        <f>IF(Occurrence!K119&gt;0,_xlfn.PERCENTILE.INC(Occurrence!$I$2:$I$2441,($B$6+T119*($B$7-1))/($B$3-1)),0)</f>
        <v/>
      </c>
      <c r="W119" s="16">
        <f>IF(Occurrence!K119&gt;0,Occurrence!K119/V119,0)</f>
        <v/>
      </c>
      <c r="X119" s="9">
        <f>IF(Occurrence!K119&gt;0,U119*W119,0)</f>
        <v/>
      </c>
      <c r="Y119" s="24">
        <f>COUNTIF(Data!$X$2:$X$2441,"&lt;="&amp;Data!X119)/($B$3+1)</f>
        <v/>
      </c>
      <c r="Z119" s="16">
        <f>_xlfn.PERCENTILE.INC(Data!$U$2:$U$2441,Y119)</f>
        <v/>
      </c>
      <c r="AA119" s="16">
        <f>_xlfn.PERCENTILE.INC(Data!$V$2:$V$2441,Y119)</f>
        <v/>
      </c>
      <c r="AB119" s="16">
        <f>Data!X119-AA119</f>
        <v/>
      </c>
      <c r="AC119" s="9">
        <f>Z119+AB119</f>
        <v/>
      </c>
      <c r="AD119" s="24">
        <f>COUNTIF(Data!$Y$2:$Y$2441,"&lt;="&amp;Data!Y119)/($B$3+1)</f>
        <v/>
      </c>
      <c r="AE119" s="16">
        <f>_xlfn.PERCENTILE.INC(Data!$U$2:$U$2441,AD119)</f>
        <v/>
      </c>
      <c r="AF119" s="16">
        <f>_xlfn.PERCENTILE.INC(Data!$V$2:$V$2441,AD119)</f>
        <v/>
      </c>
      <c r="AG119" s="16">
        <f>Data!Y119-AF119</f>
        <v/>
      </c>
      <c r="AH119" s="9">
        <f>AE119+AG119</f>
        <v/>
      </c>
    </row>
    <row r="120">
      <c r="N120" s="14">
        <f>Data!A120</f>
        <v/>
      </c>
      <c r="O120" s="24">
        <f>IF(Occurrence!J120&gt;0,COUNTIFS(Occurrence!$J$2:$J$2441,"&gt;0",Occurrence!$J$2:$J$2441,"&lt;="&amp;Occurrence!J120)/($B$8+1),0)</f>
        <v/>
      </c>
      <c r="P120" s="16">
        <f>IF(Occurrence!J120&gt;0,_xlfn.PERCENTILE.INC(Data!$O$2:$O$2441,($B$4+O120*($B$5-1))/($B$3-1)),0)</f>
        <v/>
      </c>
      <c r="Q120" s="16">
        <f>IF(Occurrence!J120&gt;0,_xlfn.PERCENTILE.INC(Occurrence!$I$2:$I$2441,($B$6+O120*($B$7-1))/($B$3-1)),0)</f>
        <v/>
      </c>
      <c r="R120" s="16">
        <f>IF(Occurrence!J120&gt;0,Occurrence!J120/Q120,0)</f>
        <v/>
      </c>
      <c r="S120" s="9">
        <f>IF(Occurrence!J120&gt;0,P120*R120,0)</f>
        <v/>
      </c>
      <c r="T120" s="24">
        <f>IF(Occurrence!K120&gt;0,COUNTIFS(Occurrence!$K$2:$K$2441,"&gt;0",Occurrence!$K$2:$K$2441,"&lt;="&amp;Occurrence!K120)/($B$9+1),0)</f>
        <v/>
      </c>
      <c r="U120" s="16">
        <f>IF(Occurrence!K120&gt;0,_xlfn.PERCENTILE.INC(Data!$O$2:$O$2441,($B$4+T120*($B$5-1))/($B$3-1)),0)</f>
        <v/>
      </c>
      <c r="V120" s="16">
        <f>IF(Occurrence!K120&gt;0,_xlfn.PERCENTILE.INC(Occurrence!$I$2:$I$2441,($B$6+T120*($B$7-1))/($B$3-1)),0)</f>
        <v/>
      </c>
      <c r="W120" s="16">
        <f>IF(Occurrence!K120&gt;0,Occurrence!K120/V120,0)</f>
        <v/>
      </c>
      <c r="X120" s="9">
        <f>IF(Occurrence!K120&gt;0,U120*W120,0)</f>
        <v/>
      </c>
      <c r="Y120" s="24">
        <f>COUNTIF(Data!$X$2:$X$2441,"&lt;="&amp;Data!X120)/($B$3+1)</f>
        <v/>
      </c>
      <c r="Z120" s="16">
        <f>_xlfn.PERCENTILE.INC(Data!$U$2:$U$2441,Y120)</f>
        <v/>
      </c>
      <c r="AA120" s="16">
        <f>_xlfn.PERCENTILE.INC(Data!$V$2:$V$2441,Y120)</f>
        <v/>
      </c>
      <c r="AB120" s="16">
        <f>Data!X120-AA120</f>
        <v/>
      </c>
      <c r="AC120" s="9">
        <f>Z120+AB120</f>
        <v/>
      </c>
      <c r="AD120" s="24">
        <f>COUNTIF(Data!$Y$2:$Y$2441,"&lt;="&amp;Data!Y120)/($B$3+1)</f>
        <v/>
      </c>
      <c r="AE120" s="16">
        <f>_xlfn.PERCENTILE.INC(Data!$U$2:$U$2441,AD120)</f>
        <v/>
      </c>
      <c r="AF120" s="16">
        <f>_xlfn.PERCENTILE.INC(Data!$V$2:$V$2441,AD120)</f>
        <v/>
      </c>
      <c r="AG120" s="16">
        <f>Data!Y120-AF120</f>
        <v/>
      </c>
      <c r="AH120" s="9">
        <f>AE120+AG120</f>
        <v/>
      </c>
    </row>
    <row r="121">
      <c r="N121" s="14">
        <f>Data!A121</f>
        <v/>
      </c>
      <c r="O121" s="24">
        <f>IF(Occurrence!J121&gt;0,COUNTIFS(Occurrence!$J$2:$J$2441,"&gt;0",Occurrence!$J$2:$J$2441,"&lt;="&amp;Occurrence!J121)/($B$8+1),0)</f>
        <v/>
      </c>
      <c r="P121" s="16">
        <f>IF(Occurrence!J121&gt;0,_xlfn.PERCENTILE.INC(Data!$O$2:$O$2441,($B$4+O121*($B$5-1))/($B$3-1)),0)</f>
        <v/>
      </c>
      <c r="Q121" s="16">
        <f>IF(Occurrence!J121&gt;0,_xlfn.PERCENTILE.INC(Occurrence!$I$2:$I$2441,($B$6+O121*($B$7-1))/($B$3-1)),0)</f>
        <v/>
      </c>
      <c r="R121" s="16">
        <f>IF(Occurrence!J121&gt;0,Occurrence!J121/Q121,0)</f>
        <v/>
      </c>
      <c r="S121" s="9">
        <f>IF(Occurrence!J121&gt;0,P121*R121,0)</f>
        <v/>
      </c>
      <c r="T121" s="24">
        <f>IF(Occurrence!K121&gt;0,COUNTIFS(Occurrence!$K$2:$K$2441,"&gt;0",Occurrence!$K$2:$K$2441,"&lt;="&amp;Occurrence!K121)/($B$9+1),0)</f>
        <v/>
      </c>
      <c r="U121" s="16">
        <f>IF(Occurrence!K121&gt;0,_xlfn.PERCENTILE.INC(Data!$O$2:$O$2441,($B$4+T121*($B$5-1))/($B$3-1)),0)</f>
        <v/>
      </c>
      <c r="V121" s="16">
        <f>IF(Occurrence!K121&gt;0,_xlfn.PERCENTILE.INC(Occurrence!$I$2:$I$2441,($B$6+T121*($B$7-1))/($B$3-1)),0)</f>
        <v/>
      </c>
      <c r="W121" s="16">
        <f>IF(Occurrence!K121&gt;0,Occurrence!K121/V121,0)</f>
        <v/>
      </c>
      <c r="X121" s="9">
        <f>IF(Occurrence!K121&gt;0,U121*W121,0)</f>
        <v/>
      </c>
      <c r="Y121" s="24">
        <f>COUNTIF(Data!$X$2:$X$2441,"&lt;="&amp;Data!X121)/($B$3+1)</f>
        <v/>
      </c>
      <c r="Z121" s="16">
        <f>_xlfn.PERCENTILE.INC(Data!$U$2:$U$2441,Y121)</f>
        <v/>
      </c>
      <c r="AA121" s="16">
        <f>_xlfn.PERCENTILE.INC(Data!$V$2:$V$2441,Y121)</f>
        <v/>
      </c>
      <c r="AB121" s="16">
        <f>Data!X121-AA121</f>
        <v/>
      </c>
      <c r="AC121" s="9">
        <f>Z121+AB121</f>
        <v/>
      </c>
      <c r="AD121" s="24">
        <f>COUNTIF(Data!$Y$2:$Y$2441,"&lt;="&amp;Data!Y121)/($B$3+1)</f>
        <v/>
      </c>
      <c r="AE121" s="16">
        <f>_xlfn.PERCENTILE.INC(Data!$U$2:$U$2441,AD121)</f>
        <v/>
      </c>
      <c r="AF121" s="16">
        <f>_xlfn.PERCENTILE.INC(Data!$V$2:$V$2441,AD121)</f>
        <v/>
      </c>
      <c r="AG121" s="16">
        <f>Data!Y121-AF121</f>
        <v/>
      </c>
      <c r="AH121" s="9">
        <f>AE121+AG121</f>
        <v/>
      </c>
    </row>
    <row r="122">
      <c r="N122" s="14">
        <f>Data!A122</f>
        <v/>
      </c>
      <c r="O122" s="24">
        <f>IF(Occurrence!J122&gt;0,COUNTIFS(Occurrence!$J$2:$J$2441,"&gt;0",Occurrence!$J$2:$J$2441,"&lt;="&amp;Occurrence!J122)/($B$8+1),0)</f>
        <v/>
      </c>
      <c r="P122" s="16">
        <f>IF(Occurrence!J122&gt;0,_xlfn.PERCENTILE.INC(Data!$O$2:$O$2441,($B$4+O122*($B$5-1))/($B$3-1)),0)</f>
        <v/>
      </c>
      <c r="Q122" s="16">
        <f>IF(Occurrence!J122&gt;0,_xlfn.PERCENTILE.INC(Occurrence!$I$2:$I$2441,($B$6+O122*($B$7-1))/($B$3-1)),0)</f>
        <v/>
      </c>
      <c r="R122" s="16">
        <f>IF(Occurrence!J122&gt;0,Occurrence!J122/Q122,0)</f>
        <v/>
      </c>
      <c r="S122" s="9">
        <f>IF(Occurrence!J122&gt;0,P122*R122,0)</f>
        <v/>
      </c>
      <c r="T122" s="24">
        <f>IF(Occurrence!K122&gt;0,COUNTIFS(Occurrence!$K$2:$K$2441,"&gt;0",Occurrence!$K$2:$K$2441,"&lt;="&amp;Occurrence!K122)/($B$9+1),0)</f>
        <v/>
      </c>
      <c r="U122" s="16">
        <f>IF(Occurrence!K122&gt;0,_xlfn.PERCENTILE.INC(Data!$O$2:$O$2441,($B$4+T122*($B$5-1))/($B$3-1)),0)</f>
        <v/>
      </c>
      <c r="V122" s="16">
        <f>IF(Occurrence!K122&gt;0,_xlfn.PERCENTILE.INC(Occurrence!$I$2:$I$2441,($B$6+T122*($B$7-1))/($B$3-1)),0)</f>
        <v/>
      </c>
      <c r="W122" s="16">
        <f>IF(Occurrence!K122&gt;0,Occurrence!K122/V122,0)</f>
        <v/>
      </c>
      <c r="X122" s="9">
        <f>IF(Occurrence!K122&gt;0,U122*W122,0)</f>
        <v/>
      </c>
      <c r="Y122" s="24">
        <f>COUNTIF(Data!$X$2:$X$2441,"&lt;="&amp;Data!X122)/($B$3+1)</f>
        <v/>
      </c>
      <c r="Z122" s="16">
        <f>_xlfn.PERCENTILE.INC(Data!$U$2:$U$2441,Y122)</f>
        <v/>
      </c>
      <c r="AA122" s="16">
        <f>_xlfn.PERCENTILE.INC(Data!$V$2:$V$2441,Y122)</f>
        <v/>
      </c>
      <c r="AB122" s="16">
        <f>Data!X122-AA122</f>
        <v/>
      </c>
      <c r="AC122" s="9">
        <f>Z122+AB122</f>
        <v/>
      </c>
      <c r="AD122" s="24">
        <f>COUNTIF(Data!$Y$2:$Y$2441,"&lt;="&amp;Data!Y122)/($B$3+1)</f>
        <v/>
      </c>
      <c r="AE122" s="16">
        <f>_xlfn.PERCENTILE.INC(Data!$U$2:$U$2441,AD122)</f>
        <v/>
      </c>
      <c r="AF122" s="16">
        <f>_xlfn.PERCENTILE.INC(Data!$V$2:$V$2441,AD122)</f>
        <v/>
      </c>
      <c r="AG122" s="16">
        <f>Data!Y122-AF122</f>
        <v/>
      </c>
      <c r="AH122" s="9">
        <f>AE122+AG122</f>
        <v/>
      </c>
    </row>
    <row r="123">
      <c r="N123" s="14">
        <f>Data!A123</f>
        <v/>
      </c>
      <c r="O123" s="24">
        <f>IF(Occurrence!J123&gt;0,COUNTIFS(Occurrence!$J$2:$J$2441,"&gt;0",Occurrence!$J$2:$J$2441,"&lt;="&amp;Occurrence!J123)/($B$8+1),0)</f>
        <v/>
      </c>
      <c r="P123" s="16">
        <f>IF(Occurrence!J123&gt;0,_xlfn.PERCENTILE.INC(Data!$O$2:$O$2441,($B$4+O123*($B$5-1))/($B$3-1)),0)</f>
        <v/>
      </c>
      <c r="Q123" s="16">
        <f>IF(Occurrence!J123&gt;0,_xlfn.PERCENTILE.INC(Occurrence!$I$2:$I$2441,($B$6+O123*($B$7-1))/($B$3-1)),0)</f>
        <v/>
      </c>
      <c r="R123" s="16">
        <f>IF(Occurrence!J123&gt;0,Occurrence!J123/Q123,0)</f>
        <v/>
      </c>
      <c r="S123" s="9">
        <f>IF(Occurrence!J123&gt;0,P123*R123,0)</f>
        <v/>
      </c>
      <c r="T123" s="24">
        <f>IF(Occurrence!K123&gt;0,COUNTIFS(Occurrence!$K$2:$K$2441,"&gt;0",Occurrence!$K$2:$K$2441,"&lt;="&amp;Occurrence!K123)/($B$9+1),0)</f>
        <v/>
      </c>
      <c r="U123" s="16">
        <f>IF(Occurrence!K123&gt;0,_xlfn.PERCENTILE.INC(Data!$O$2:$O$2441,($B$4+T123*($B$5-1))/($B$3-1)),0)</f>
        <v/>
      </c>
      <c r="V123" s="16">
        <f>IF(Occurrence!K123&gt;0,_xlfn.PERCENTILE.INC(Occurrence!$I$2:$I$2441,($B$6+T123*($B$7-1))/($B$3-1)),0)</f>
        <v/>
      </c>
      <c r="W123" s="16">
        <f>IF(Occurrence!K123&gt;0,Occurrence!K123/V123,0)</f>
        <v/>
      </c>
      <c r="X123" s="9">
        <f>IF(Occurrence!K123&gt;0,U123*W123,0)</f>
        <v/>
      </c>
      <c r="Y123" s="24">
        <f>COUNTIF(Data!$X$2:$X$2441,"&lt;="&amp;Data!X123)/($B$3+1)</f>
        <v/>
      </c>
      <c r="Z123" s="16">
        <f>_xlfn.PERCENTILE.INC(Data!$U$2:$U$2441,Y123)</f>
        <v/>
      </c>
      <c r="AA123" s="16">
        <f>_xlfn.PERCENTILE.INC(Data!$V$2:$V$2441,Y123)</f>
        <v/>
      </c>
      <c r="AB123" s="16">
        <f>Data!X123-AA123</f>
        <v/>
      </c>
      <c r="AC123" s="9">
        <f>Z123+AB123</f>
        <v/>
      </c>
      <c r="AD123" s="24">
        <f>COUNTIF(Data!$Y$2:$Y$2441,"&lt;="&amp;Data!Y123)/($B$3+1)</f>
        <v/>
      </c>
      <c r="AE123" s="16">
        <f>_xlfn.PERCENTILE.INC(Data!$U$2:$U$2441,AD123)</f>
        <v/>
      </c>
      <c r="AF123" s="16">
        <f>_xlfn.PERCENTILE.INC(Data!$V$2:$V$2441,AD123)</f>
        <v/>
      </c>
      <c r="AG123" s="16">
        <f>Data!Y123-AF123</f>
        <v/>
      </c>
      <c r="AH123" s="9">
        <f>AE123+AG123</f>
        <v/>
      </c>
    </row>
    <row r="124">
      <c r="N124" s="14">
        <f>Data!A124</f>
        <v/>
      </c>
      <c r="O124" s="24">
        <f>IF(Occurrence!J124&gt;0,COUNTIFS(Occurrence!$J$2:$J$2441,"&gt;0",Occurrence!$J$2:$J$2441,"&lt;="&amp;Occurrence!J124)/($B$8+1),0)</f>
        <v/>
      </c>
      <c r="P124" s="16">
        <f>IF(Occurrence!J124&gt;0,_xlfn.PERCENTILE.INC(Data!$O$2:$O$2441,($B$4+O124*($B$5-1))/($B$3-1)),0)</f>
        <v/>
      </c>
      <c r="Q124" s="16">
        <f>IF(Occurrence!J124&gt;0,_xlfn.PERCENTILE.INC(Occurrence!$I$2:$I$2441,($B$6+O124*($B$7-1))/($B$3-1)),0)</f>
        <v/>
      </c>
      <c r="R124" s="16">
        <f>IF(Occurrence!J124&gt;0,Occurrence!J124/Q124,0)</f>
        <v/>
      </c>
      <c r="S124" s="9">
        <f>IF(Occurrence!J124&gt;0,P124*R124,0)</f>
        <v/>
      </c>
      <c r="T124" s="24">
        <f>IF(Occurrence!K124&gt;0,COUNTIFS(Occurrence!$K$2:$K$2441,"&gt;0",Occurrence!$K$2:$K$2441,"&lt;="&amp;Occurrence!K124)/($B$9+1),0)</f>
        <v/>
      </c>
      <c r="U124" s="16">
        <f>IF(Occurrence!K124&gt;0,_xlfn.PERCENTILE.INC(Data!$O$2:$O$2441,($B$4+T124*($B$5-1))/($B$3-1)),0)</f>
        <v/>
      </c>
      <c r="V124" s="16">
        <f>IF(Occurrence!K124&gt;0,_xlfn.PERCENTILE.INC(Occurrence!$I$2:$I$2441,($B$6+T124*($B$7-1))/($B$3-1)),0)</f>
        <v/>
      </c>
      <c r="W124" s="16">
        <f>IF(Occurrence!K124&gt;0,Occurrence!K124/V124,0)</f>
        <v/>
      </c>
      <c r="X124" s="9">
        <f>IF(Occurrence!K124&gt;0,U124*W124,0)</f>
        <v/>
      </c>
      <c r="Y124" s="24">
        <f>COUNTIF(Data!$X$2:$X$2441,"&lt;="&amp;Data!X124)/($B$3+1)</f>
        <v/>
      </c>
      <c r="Z124" s="16">
        <f>_xlfn.PERCENTILE.INC(Data!$U$2:$U$2441,Y124)</f>
        <v/>
      </c>
      <c r="AA124" s="16">
        <f>_xlfn.PERCENTILE.INC(Data!$V$2:$V$2441,Y124)</f>
        <v/>
      </c>
      <c r="AB124" s="16">
        <f>Data!X124-AA124</f>
        <v/>
      </c>
      <c r="AC124" s="9">
        <f>Z124+AB124</f>
        <v/>
      </c>
      <c r="AD124" s="24">
        <f>COUNTIF(Data!$Y$2:$Y$2441,"&lt;="&amp;Data!Y124)/($B$3+1)</f>
        <v/>
      </c>
      <c r="AE124" s="16">
        <f>_xlfn.PERCENTILE.INC(Data!$U$2:$U$2441,AD124)</f>
        <v/>
      </c>
      <c r="AF124" s="16">
        <f>_xlfn.PERCENTILE.INC(Data!$V$2:$V$2441,AD124)</f>
        <v/>
      </c>
      <c r="AG124" s="16">
        <f>Data!Y124-AF124</f>
        <v/>
      </c>
      <c r="AH124" s="9">
        <f>AE124+AG124</f>
        <v/>
      </c>
    </row>
    <row r="125">
      <c r="N125" s="14">
        <f>Data!A125</f>
        <v/>
      </c>
      <c r="O125" s="24">
        <f>IF(Occurrence!J125&gt;0,COUNTIFS(Occurrence!$J$2:$J$2441,"&gt;0",Occurrence!$J$2:$J$2441,"&lt;="&amp;Occurrence!J125)/($B$8+1),0)</f>
        <v/>
      </c>
      <c r="P125" s="16">
        <f>IF(Occurrence!J125&gt;0,_xlfn.PERCENTILE.INC(Data!$O$2:$O$2441,($B$4+O125*($B$5-1))/($B$3-1)),0)</f>
        <v/>
      </c>
      <c r="Q125" s="16">
        <f>IF(Occurrence!J125&gt;0,_xlfn.PERCENTILE.INC(Occurrence!$I$2:$I$2441,($B$6+O125*($B$7-1))/($B$3-1)),0)</f>
        <v/>
      </c>
      <c r="R125" s="16">
        <f>IF(Occurrence!J125&gt;0,Occurrence!J125/Q125,0)</f>
        <v/>
      </c>
      <c r="S125" s="9">
        <f>IF(Occurrence!J125&gt;0,P125*R125,0)</f>
        <v/>
      </c>
      <c r="T125" s="24">
        <f>IF(Occurrence!K125&gt;0,COUNTIFS(Occurrence!$K$2:$K$2441,"&gt;0",Occurrence!$K$2:$K$2441,"&lt;="&amp;Occurrence!K125)/($B$9+1),0)</f>
        <v/>
      </c>
      <c r="U125" s="16">
        <f>IF(Occurrence!K125&gt;0,_xlfn.PERCENTILE.INC(Data!$O$2:$O$2441,($B$4+T125*($B$5-1))/($B$3-1)),0)</f>
        <v/>
      </c>
      <c r="V125" s="16">
        <f>IF(Occurrence!K125&gt;0,_xlfn.PERCENTILE.INC(Occurrence!$I$2:$I$2441,($B$6+T125*($B$7-1))/($B$3-1)),0)</f>
        <v/>
      </c>
      <c r="W125" s="16">
        <f>IF(Occurrence!K125&gt;0,Occurrence!K125/V125,0)</f>
        <v/>
      </c>
      <c r="X125" s="9">
        <f>IF(Occurrence!K125&gt;0,U125*W125,0)</f>
        <v/>
      </c>
      <c r="Y125" s="24">
        <f>COUNTIF(Data!$X$2:$X$2441,"&lt;="&amp;Data!X125)/($B$3+1)</f>
        <v/>
      </c>
      <c r="Z125" s="16">
        <f>_xlfn.PERCENTILE.INC(Data!$U$2:$U$2441,Y125)</f>
        <v/>
      </c>
      <c r="AA125" s="16">
        <f>_xlfn.PERCENTILE.INC(Data!$V$2:$V$2441,Y125)</f>
        <v/>
      </c>
      <c r="AB125" s="16">
        <f>Data!X125-AA125</f>
        <v/>
      </c>
      <c r="AC125" s="9">
        <f>Z125+AB125</f>
        <v/>
      </c>
      <c r="AD125" s="24">
        <f>COUNTIF(Data!$Y$2:$Y$2441,"&lt;="&amp;Data!Y125)/($B$3+1)</f>
        <v/>
      </c>
      <c r="AE125" s="16">
        <f>_xlfn.PERCENTILE.INC(Data!$U$2:$U$2441,AD125)</f>
        <v/>
      </c>
      <c r="AF125" s="16">
        <f>_xlfn.PERCENTILE.INC(Data!$V$2:$V$2441,AD125)</f>
        <v/>
      </c>
      <c r="AG125" s="16">
        <f>Data!Y125-AF125</f>
        <v/>
      </c>
      <c r="AH125" s="9">
        <f>AE125+AG125</f>
        <v/>
      </c>
    </row>
    <row r="126">
      <c r="N126" s="14">
        <f>Data!A126</f>
        <v/>
      </c>
      <c r="O126" s="24">
        <f>IF(Occurrence!J126&gt;0,COUNTIFS(Occurrence!$J$2:$J$2441,"&gt;0",Occurrence!$J$2:$J$2441,"&lt;="&amp;Occurrence!J126)/($B$8+1),0)</f>
        <v/>
      </c>
      <c r="P126" s="16">
        <f>IF(Occurrence!J126&gt;0,_xlfn.PERCENTILE.INC(Data!$O$2:$O$2441,($B$4+O126*($B$5-1))/($B$3-1)),0)</f>
        <v/>
      </c>
      <c r="Q126" s="16">
        <f>IF(Occurrence!J126&gt;0,_xlfn.PERCENTILE.INC(Occurrence!$I$2:$I$2441,($B$6+O126*($B$7-1))/($B$3-1)),0)</f>
        <v/>
      </c>
      <c r="R126" s="16">
        <f>IF(Occurrence!J126&gt;0,Occurrence!J126/Q126,0)</f>
        <v/>
      </c>
      <c r="S126" s="9">
        <f>IF(Occurrence!J126&gt;0,P126*R126,0)</f>
        <v/>
      </c>
      <c r="T126" s="24">
        <f>IF(Occurrence!K126&gt;0,COUNTIFS(Occurrence!$K$2:$K$2441,"&gt;0",Occurrence!$K$2:$K$2441,"&lt;="&amp;Occurrence!K126)/($B$9+1),0)</f>
        <v/>
      </c>
      <c r="U126" s="16">
        <f>IF(Occurrence!K126&gt;0,_xlfn.PERCENTILE.INC(Data!$O$2:$O$2441,($B$4+T126*($B$5-1))/($B$3-1)),0)</f>
        <v/>
      </c>
      <c r="V126" s="16">
        <f>IF(Occurrence!K126&gt;0,_xlfn.PERCENTILE.INC(Occurrence!$I$2:$I$2441,($B$6+T126*($B$7-1))/($B$3-1)),0)</f>
        <v/>
      </c>
      <c r="W126" s="16">
        <f>IF(Occurrence!K126&gt;0,Occurrence!K126/V126,0)</f>
        <v/>
      </c>
      <c r="X126" s="9">
        <f>IF(Occurrence!K126&gt;0,U126*W126,0)</f>
        <v/>
      </c>
      <c r="Y126" s="24">
        <f>COUNTIF(Data!$X$2:$X$2441,"&lt;="&amp;Data!X126)/($B$3+1)</f>
        <v/>
      </c>
      <c r="Z126" s="16">
        <f>_xlfn.PERCENTILE.INC(Data!$U$2:$U$2441,Y126)</f>
        <v/>
      </c>
      <c r="AA126" s="16">
        <f>_xlfn.PERCENTILE.INC(Data!$V$2:$V$2441,Y126)</f>
        <v/>
      </c>
      <c r="AB126" s="16">
        <f>Data!X126-AA126</f>
        <v/>
      </c>
      <c r="AC126" s="9">
        <f>Z126+AB126</f>
        <v/>
      </c>
      <c r="AD126" s="24">
        <f>COUNTIF(Data!$Y$2:$Y$2441,"&lt;="&amp;Data!Y126)/($B$3+1)</f>
        <v/>
      </c>
      <c r="AE126" s="16">
        <f>_xlfn.PERCENTILE.INC(Data!$U$2:$U$2441,AD126)</f>
        <v/>
      </c>
      <c r="AF126" s="16">
        <f>_xlfn.PERCENTILE.INC(Data!$V$2:$V$2441,AD126)</f>
        <v/>
      </c>
      <c r="AG126" s="16">
        <f>Data!Y126-AF126</f>
        <v/>
      </c>
      <c r="AH126" s="9">
        <f>AE126+AG126</f>
        <v/>
      </c>
    </row>
    <row r="127">
      <c r="N127" s="14">
        <f>Data!A127</f>
        <v/>
      </c>
      <c r="O127" s="24">
        <f>IF(Occurrence!J127&gt;0,COUNTIFS(Occurrence!$J$2:$J$2441,"&gt;0",Occurrence!$J$2:$J$2441,"&lt;="&amp;Occurrence!J127)/($B$8+1),0)</f>
        <v/>
      </c>
      <c r="P127" s="16">
        <f>IF(Occurrence!J127&gt;0,_xlfn.PERCENTILE.INC(Data!$O$2:$O$2441,($B$4+O127*($B$5-1))/($B$3-1)),0)</f>
        <v/>
      </c>
      <c r="Q127" s="16">
        <f>IF(Occurrence!J127&gt;0,_xlfn.PERCENTILE.INC(Occurrence!$I$2:$I$2441,($B$6+O127*($B$7-1))/($B$3-1)),0)</f>
        <v/>
      </c>
      <c r="R127" s="16">
        <f>IF(Occurrence!J127&gt;0,Occurrence!J127/Q127,0)</f>
        <v/>
      </c>
      <c r="S127" s="9">
        <f>IF(Occurrence!J127&gt;0,P127*R127,0)</f>
        <v/>
      </c>
      <c r="T127" s="24">
        <f>IF(Occurrence!K127&gt;0,COUNTIFS(Occurrence!$K$2:$K$2441,"&gt;0",Occurrence!$K$2:$K$2441,"&lt;="&amp;Occurrence!K127)/($B$9+1),0)</f>
        <v/>
      </c>
      <c r="U127" s="16">
        <f>IF(Occurrence!K127&gt;0,_xlfn.PERCENTILE.INC(Data!$O$2:$O$2441,($B$4+T127*($B$5-1))/($B$3-1)),0)</f>
        <v/>
      </c>
      <c r="V127" s="16">
        <f>IF(Occurrence!K127&gt;0,_xlfn.PERCENTILE.INC(Occurrence!$I$2:$I$2441,($B$6+T127*($B$7-1))/($B$3-1)),0)</f>
        <v/>
      </c>
      <c r="W127" s="16">
        <f>IF(Occurrence!K127&gt;0,Occurrence!K127/V127,0)</f>
        <v/>
      </c>
      <c r="X127" s="9">
        <f>IF(Occurrence!K127&gt;0,U127*W127,0)</f>
        <v/>
      </c>
      <c r="Y127" s="24">
        <f>COUNTIF(Data!$X$2:$X$2441,"&lt;="&amp;Data!X127)/($B$3+1)</f>
        <v/>
      </c>
      <c r="Z127" s="16">
        <f>_xlfn.PERCENTILE.INC(Data!$U$2:$U$2441,Y127)</f>
        <v/>
      </c>
      <c r="AA127" s="16">
        <f>_xlfn.PERCENTILE.INC(Data!$V$2:$V$2441,Y127)</f>
        <v/>
      </c>
      <c r="AB127" s="16">
        <f>Data!X127-AA127</f>
        <v/>
      </c>
      <c r="AC127" s="9">
        <f>Z127+AB127</f>
        <v/>
      </c>
      <c r="AD127" s="24">
        <f>COUNTIF(Data!$Y$2:$Y$2441,"&lt;="&amp;Data!Y127)/($B$3+1)</f>
        <v/>
      </c>
      <c r="AE127" s="16">
        <f>_xlfn.PERCENTILE.INC(Data!$U$2:$U$2441,AD127)</f>
        <v/>
      </c>
      <c r="AF127" s="16">
        <f>_xlfn.PERCENTILE.INC(Data!$V$2:$V$2441,AD127)</f>
        <v/>
      </c>
      <c r="AG127" s="16">
        <f>Data!Y127-AF127</f>
        <v/>
      </c>
      <c r="AH127" s="9">
        <f>AE127+AG127</f>
        <v/>
      </c>
    </row>
    <row r="128">
      <c r="N128" s="14">
        <f>Data!A128</f>
        <v/>
      </c>
      <c r="O128" s="24">
        <f>IF(Occurrence!J128&gt;0,COUNTIFS(Occurrence!$J$2:$J$2441,"&gt;0",Occurrence!$J$2:$J$2441,"&lt;="&amp;Occurrence!J128)/($B$8+1),0)</f>
        <v/>
      </c>
      <c r="P128" s="16">
        <f>IF(Occurrence!J128&gt;0,_xlfn.PERCENTILE.INC(Data!$O$2:$O$2441,($B$4+O128*($B$5-1))/($B$3-1)),0)</f>
        <v/>
      </c>
      <c r="Q128" s="16">
        <f>IF(Occurrence!J128&gt;0,_xlfn.PERCENTILE.INC(Occurrence!$I$2:$I$2441,($B$6+O128*($B$7-1))/($B$3-1)),0)</f>
        <v/>
      </c>
      <c r="R128" s="16">
        <f>IF(Occurrence!J128&gt;0,Occurrence!J128/Q128,0)</f>
        <v/>
      </c>
      <c r="S128" s="9">
        <f>IF(Occurrence!J128&gt;0,P128*R128,0)</f>
        <v/>
      </c>
      <c r="T128" s="24">
        <f>IF(Occurrence!K128&gt;0,COUNTIFS(Occurrence!$K$2:$K$2441,"&gt;0",Occurrence!$K$2:$K$2441,"&lt;="&amp;Occurrence!K128)/($B$9+1),0)</f>
        <v/>
      </c>
      <c r="U128" s="16">
        <f>IF(Occurrence!K128&gt;0,_xlfn.PERCENTILE.INC(Data!$O$2:$O$2441,($B$4+T128*($B$5-1))/($B$3-1)),0)</f>
        <v/>
      </c>
      <c r="V128" s="16">
        <f>IF(Occurrence!K128&gt;0,_xlfn.PERCENTILE.INC(Occurrence!$I$2:$I$2441,($B$6+T128*($B$7-1))/($B$3-1)),0)</f>
        <v/>
      </c>
      <c r="W128" s="16">
        <f>IF(Occurrence!K128&gt;0,Occurrence!K128/V128,0)</f>
        <v/>
      </c>
      <c r="X128" s="9">
        <f>IF(Occurrence!K128&gt;0,U128*W128,0)</f>
        <v/>
      </c>
      <c r="Y128" s="24">
        <f>COUNTIF(Data!$X$2:$X$2441,"&lt;="&amp;Data!X128)/($B$3+1)</f>
        <v/>
      </c>
      <c r="Z128" s="16">
        <f>_xlfn.PERCENTILE.INC(Data!$U$2:$U$2441,Y128)</f>
        <v/>
      </c>
      <c r="AA128" s="16">
        <f>_xlfn.PERCENTILE.INC(Data!$V$2:$V$2441,Y128)</f>
        <v/>
      </c>
      <c r="AB128" s="16">
        <f>Data!X128-AA128</f>
        <v/>
      </c>
      <c r="AC128" s="9">
        <f>Z128+AB128</f>
        <v/>
      </c>
      <c r="AD128" s="24">
        <f>COUNTIF(Data!$Y$2:$Y$2441,"&lt;="&amp;Data!Y128)/($B$3+1)</f>
        <v/>
      </c>
      <c r="AE128" s="16">
        <f>_xlfn.PERCENTILE.INC(Data!$U$2:$U$2441,AD128)</f>
        <v/>
      </c>
      <c r="AF128" s="16">
        <f>_xlfn.PERCENTILE.INC(Data!$V$2:$V$2441,AD128)</f>
        <v/>
      </c>
      <c r="AG128" s="16">
        <f>Data!Y128-AF128</f>
        <v/>
      </c>
      <c r="AH128" s="9">
        <f>AE128+AG128</f>
        <v/>
      </c>
    </row>
    <row r="129">
      <c r="N129" s="14">
        <f>Data!A129</f>
        <v/>
      </c>
      <c r="O129" s="24">
        <f>IF(Occurrence!J129&gt;0,COUNTIFS(Occurrence!$J$2:$J$2441,"&gt;0",Occurrence!$J$2:$J$2441,"&lt;="&amp;Occurrence!J129)/($B$8+1),0)</f>
        <v/>
      </c>
      <c r="P129" s="16">
        <f>IF(Occurrence!J129&gt;0,_xlfn.PERCENTILE.INC(Data!$O$2:$O$2441,($B$4+O129*($B$5-1))/($B$3-1)),0)</f>
        <v/>
      </c>
      <c r="Q129" s="16">
        <f>IF(Occurrence!J129&gt;0,_xlfn.PERCENTILE.INC(Occurrence!$I$2:$I$2441,($B$6+O129*($B$7-1))/($B$3-1)),0)</f>
        <v/>
      </c>
      <c r="R129" s="16">
        <f>IF(Occurrence!J129&gt;0,Occurrence!J129/Q129,0)</f>
        <v/>
      </c>
      <c r="S129" s="9">
        <f>IF(Occurrence!J129&gt;0,P129*R129,0)</f>
        <v/>
      </c>
      <c r="T129" s="24">
        <f>IF(Occurrence!K129&gt;0,COUNTIFS(Occurrence!$K$2:$K$2441,"&gt;0",Occurrence!$K$2:$K$2441,"&lt;="&amp;Occurrence!K129)/($B$9+1),0)</f>
        <v/>
      </c>
      <c r="U129" s="16">
        <f>IF(Occurrence!K129&gt;0,_xlfn.PERCENTILE.INC(Data!$O$2:$O$2441,($B$4+T129*($B$5-1))/($B$3-1)),0)</f>
        <v/>
      </c>
      <c r="V129" s="16">
        <f>IF(Occurrence!K129&gt;0,_xlfn.PERCENTILE.INC(Occurrence!$I$2:$I$2441,($B$6+T129*($B$7-1))/($B$3-1)),0)</f>
        <v/>
      </c>
      <c r="W129" s="16">
        <f>IF(Occurrence!K129&gt;0,Occurrence!K129/V129,0)</f>
        <v/>
      </c>
      <c r="X129" s="9">
        <f>IF(Occurrence!K129&gt;0,U129*W129,0)</f>
        <v/>
      </c>
      <c r="Y129" s="24">
        <f>COUNTIF(Data!$X$2:$X$2441,"&lt;="&amp;Data!X129)/($B$3+1)</f>
        <v/>
      </c>
      <c r="Z129" s="16">
        <f>_xlfn.PERCENTILE.INC(Data!$U$2:$U$2441,Y129)</f>
        <v/>
      </c>
      <c r="AA129" s="16">
        <f>_xlfn.PERCENTILE.INC(Data!$V$2:$V$2441,Y129)</f>
        <v/>
      </c>
      <c r="AB129" s="16">
        <f>Data!X129-AA129</f>
        <v/>
      </c>
      <c r="AC129" s="9">
        <f>Z129+AB129</f>
        <v/>
      </c>
      <c r="AD129" s="24">
        <f>COUNTIF(Data!$Y$2:$Y$2441,"&lt;="&amp;Data!Y129)/($B$3+1)</f>
        <v/>
      </c>
      <c r="AE129" s="16">
        <f>_xlfn.PERCENTILE.INC(Data!$U$2:$U$2441,AD129)</f>
        <v/>
      </c>
      <c r="AF129" s="16">
        <f>_xlfn.PERCENTILE.INC(Data!$V$2:$V$2441,AD129)</f>
        <v/>
      </c>
      <c r="AG129" s="16">
        <f>Data!Y129-AF129</f>
        <v/>
      </c>
      <c r="AH129" s="9">
        <f>AE129+AG129</f>
        <v/>
      </c>
    </row>
    <row r="130">
      <c r="N130" s="14">
        <f>Data!A130</f>
        <v/>
      </c>
      <c r="O130" s="24">
        <f>IF(Occurrence!J130&gt;0,COUNTIFS(Occurrence!$J$2:$J$2441,"&gt;0",Occurrence!$J$2:$J$2441,"&lt;="&amp;Occurrence!J130)/($B$8+1),0)</f>
        <v/>
      </c>
      <c r="P130" s="16">
        <f>IF(Occurrence!J130&gt;0,_xlfn.PERCENTILE.INC(Data!$O$2:$O$2441,($B$4+O130*($B$5-1))/($B$3-1)),0)</f>
        <v/>
      </c>
      <c r="Q130" s="16">
        <f>IF(Occurrence!J130&gt;0,_xlfn.PERCENTILE.INC(Occurrence!$I$2:$I$2441,($B$6+O130*($B$7-1))/($B$3-1)),0)</f>
        <v/>
      </c>
      <c r="R130" s="16">
        <f>IF(Occurrence!J130&gt;0,Occurrence!J130/Q130,0)</f>
        <v/>
      </c>
      <c r="S130" s="9">
        <f>IF(Occurrence!J130&gt;0,P130*R130,0)</f>
        <v/>
      </c>
      <c r="T130" s="24">
        <f>IF(Occurrence!K130&gt;0,COUNTIFS(Occurrence!$K$2:$K$2441,"&gt;0",Occurrence!$K$2:$K$2441,"&lt;="&amp;Occurrence!K130)/($B$9+1),0)</f>
        <v/>
      </c>
      <c r="U130" s="16">
        <f>IF(Occurrence!K130&gt;0,_xlfn.PERCENTILE.INC(Data!$O$2:$O$2441,($B$4+T130*($B$5-1))/($B$3-1)),0)</f>
        <v/>
      </c>
      <c r="V130" s="16">
        <f>IF(Occurrence!K130&gt;0,_xlfn.PERCENTILE.INC(Occurrence!$I$2:$I$2441,($B$6+T130*($B$7-1))/($B$3-1)),0)</f>
        <v/>
      </c>
      <c r="W130" s="16">
        <f>IF(Occurrence!K130&gt;0,Occurrence!K130/V130,0)</f>
        <v/>
      </c>
      <c r="X130" s="9">
        <f>IF(Occurrence!K130&gt;0,U130*W130,0)</f>
        <v/>
      </c>
      <c r="Y130" s="24">
        <f>COUNTIF(Data!$X$2:$X$2441,"&lt;="&amp;Data!X130)/($B$3+1)</f>
        <v/>
      </c>
      <c r="Z130" s="16">
        <f>_xlfn.PERCENTILE.INC(Data!$U$2:$U$2441,Y130)</f>
        <v/>
      </c>
      <c r="AA130" s="16">
        <f>_xlfn.PERCENTILE.INC(Data!$V$2:$V$2441,Y130)</f>
        <v/>
      </c>
      <c r="AB130" s="16">
        <f>Data!X130-AA130</f>
        <v/>
      </c>
      <c r="AC130" s="9">
        <f>Z130+AB130</f>
        <v/>
      </c>
      <c r="AD130" s="24">
        <f>COUNTIF(Data!$Y$2:$Y$2441,"&lt;="&amp;Data!Y130)/($B$3+1)</f>
        <v/>
      </c>
      <c r="AE130" s="16">
        <f>_xlfn.PERCENTILE.INC(Data!$U$2:$U$2441,AD130)</f>
        <v/>
      </c>
      <c r="AF130" s="16">
        <f>_xlfn.PERCENTILE.INC(Data!$V$2:$V$2441,AD130)</f>
        <v/>
      </c>
      <c r="AG130" s="16">
        <f>Data!Y130-AF130</f>
        <v/>
      </c>
      <c r="AH130" s="9">
        <f>AE130+AG130</f>
        <v/>
      </c>
    </row>
    <row r="131">
      <c r="N131" s="14">
        <f>Data!A131</f>
        <v/>
      </c>
      <c r="O131" s="24">
        <f>IF(Occurrence!J131&gt;0,COUNTIFS(Occurrence!$J$2:$J$2441,"&gt;0",Occurrence!$J$2:$J$2441,"&lt;="&amp;Occurrence!J131)/($B$8+1),0)</f>
        <v/>
      </c>
      <c r="P131" s="16">
        <f>IF(Occurrence!J131&gt;0,_xlfn.PERCENTILE.INC(Data!$O$2:$O$2441,($B$4+O131*($B$5-1))/($B$3-1)),0)</f>
        <v/>
      </c>
      <c r="Q131" s="16">
        <f>IF(Occurrence!J131&gt;0,_xlfn.PERCENTILE.INC(Occurrence!$I$2:$I$2441,($B$6+O131*($B$7-1))/($B$3-1)),0)</f>
        <v/>
      </c>
      <c r="R131" s="16">
        <f>IF(Occurrence!J131&gt;0,Occurrence!J131/Q131,0)</f>
        <v/>
      </c>
      <c r="S131" s="9">
        <f>IF(Occurrence!J131&gt;0,P131*R131,0)</f>
        <v/>
      </c>
      <c r="T131" s="24">
        <f>IF(Occurrence!K131&gt;0,COUNTIFS(Occurrence!$K$2:$K$2441,"&gt;0",Occurrence!$K$2:$K$2441,"&lt;="&amp;Occurrence!K131)/($B$9+1),0)</f>
        <v/>
      </c>
      <c r="U131" s="16">
        <f>IF(Occurrence!K131&gt;0,_xlfn.PERCENTILE.INC(Data!$O$2:$O$2441,($B$4+T131*($B$5-1))/($B$3-1)),0)</f>
        <v/>
      </c>
      <c r="V131" s="16">
        <f>IF(Occurrence!K131&gt;0,_xlfn.PERCENTILE.INC(Occurrence!$I$2:$I$2441,($B$6+T131*($B$7-1))/($B$3-1)),0)</f>
        <v/>
      </c>
      <c r="W131" s="16">
        <f>IF(Occurrence!K131&gt;0,Occurrence!K131/V131,0)</f>
        <v/>
      </c>
      <c r="X131" s="9">
        <f>IF(Occurrence!K131&gt;0,U131*W131,0)</f>
        <v/>
      </c>
      <c r="Y131" s="24">
        <f>COUNTIF(Data!$X$2:$X$2441,"&lt;="&amp;Data!X131)/($B$3+1)</f>
        <v/>
      </c>
      <c r="Z131" s="16">
        <f>_xlfn.PERCENTILE.INC(Data!$U$2:$U$2441,Y131)</f>
        <v/>
      </c>
      <c r="AA131" s="16">
        <f>_xlfn.PERCENTILE.INC(Data!$V$2:$V$2441,Y131)</f>
        <v/>
      </c>
      <c r="AB131" s="16">
        <f>Data!X131-AA131</f>
        <v/>
      </c>
      <c r="AC131" s="9">
        <f>Z131+AB131</f>
        <v/>
      </c>
      <c r="AD131" s="24">
        <f>COUNTIF(Data!$Y$2:$Y$2441,"&lt;="&amp;Data!Y131)/($B$3+1)</f>
        <v/>
      </c>
      <c r="AE131" s="16">
        <f>_xlfn.PERCENTILE.INC(Data!$U$2:$U$2441,AD131)</f>
        <v/>
      </c>
      <c r="AF131" s="16">
        <f>_xlfn.PERCENTILE.INC(Data!$V$2:$V$2441,AD131)</f>
        <v/>
      </c>
      <c r="AG131" s="16">
        <f>Data!Y131-AF131</f>
        <v/>
      </c>
      <c r="AH131" s="9">
        <f>AE131+AG131</f>
        <v/>
      </c>
    </row>
    <row r="132">
      <c r="N132" s="14">
        <f>Data!A132</f>
        <v/>
      </c>
      <c r="O132" s="24">
        <f>IF(Occurrence!J132&gt;0,COUNTIFS(Occurrence!$J$2:$J$2441,"&gt;0",Occurrence!$J$2:$J$2441,"&lt;="&amp;Occurrence!J132)/($B$8+1),0)</f>
        <v/>
      </c>
      <c r="P132" s="16">
        <f>IF(Occurrence!J132&gt;0,_xlfn.PERCENTILE.INC(Data!$O$2:$O$2441,($B$4+O132*($B$5-1))/($B$3-1)),0)</f>
        <v/>
      </c>
      <c r="Q132" s="16">
        <f>IF(Occurrence!J132&gt;0,_xlfn.PERCENTILE.INC(Occurrence!$I$2:$I$2441,($B$6+O132*($B$7-1))/($B$3-1)),0)</f>
        <v/>
      </c>
      <c r="R132" s="16">
        <f>IF(Occurrence!J132&gt;0,Occurrence!J132/Q132,0)</f>
        <v/>
      </c>
      <c r="S132" s="9">
        <f>IF(Occurrence!J132&gt;0,P132*R132,0)</f>
        <v/>
      </c>
      <c r="T132" s="24">
        <f>IF(Occurrence!K132&gt;0,COUNTIFS(Occurrence!$K$2:$K$2441,"&gt;0",Occurrence!$K$2:$K$2441,"&lt;="&amp;Occurrence!K132)/($B$9+1),0)</f>
        <v/>
      </c>
      <c r="U132" s="16">
        <f>IF(Occurrence!K132&gt;0,_xlfn.PERCENTILE.INC(Data!$O$2:$O$2441,($B$4+T132*($B$5-1))/($B$3-1)),0)</f>
        <v/>
      </c>
      <c r="V132" s="16">
        <f>IF(Occurrence!K132&gt;0,_xlfn.PERCENTILE.INC(Occurrence!$I$2:$I$2441,($B$6+T132*($B$7-1))/($B$3-1)),0)</f>
        <v/>
      </c>
      <c r="W132" s="16">
        <f>IF(Occurrence!K132&gt;0,Occurrence!K132/V132,0)</f>
        <v/>
      </c>
      <c r="X132" s="9">
        <f>IF(Occurrence!K132&gt;0,U132*W132,0)</f>
        <v/>
      </c>
      <c r="Y132" s="24">
        <f>COUNTIF(Data!$X$2:$X$2441,"&lt;="&amp;Data!X132)/($B$3+1)</f>
        <v/>
      </c>
      <c r="Z132" s="16">
        <f>_xlfn.PERCENTILE.INC(Data!$U$2:$U$2441,Y132)</f>
        <v/>
      </c>
      <c r="AA132" s="16">
        <f>_xlfn.PERCENTILE.INC(Data!$V$2:$V$2441,Y132)</f>
        <v/>
      </c>
      <c r="AB132" s="16">
        <f>Data!X132-AA132</f>
        <v/>
      </c>
      <c r="AC132" s="9">
        <f>Z132+AB132</f>
        <v/>
      </c>
      <c r="AD132" s="24">
        <f>COUNTIF(Data!$Y$2:$Y$2441,"&lt;="&amp;Data!Y132)/($B$3+1)</f>
        <v/>
      </c>
      <c r="AE132" s="16">
        <f>_xlfn.PERCENTILE.INC(Data!$U$2:$U$2441,AD132)</f>
        <v/>
      </c>
      <c r="AF132" s="16">
        <f>_xlfn.PERCENTILE.INC(Data!$V$2:$V$2441,AD132)</f>
        <v/>
      </c>
      <c r="AG132" s="16">
        <f>Data!Y132-AF132</f>
        <v/>
      </c>
      <c r="AH132" s="9">
        <f>AE132+AG132</f>
        <v/>
      </c>
    </row>
    <row r="133">
      <c r="N133" s="14">
        <f>Data!A133</f>
        <v/>
      </c>
      <c r="O133" s="24">
        <f>IF(Occurrence!J133&gt;0,COUNTIFS(Occurrence!$J$2:$J$2441,"&gt;0",Occurrence!$J$2:$J$2441,"&lt;="&amp;Occurrence!J133)/($B$8+1),0)</f>
        <v/>
      </c>
      <c r="P133" s="16">
        <f>IF(Occurrence!J133&gt;0,_xlfn.PERCENTILE.INC(Data!$O$2:$O$2441,($B$4+O133*($B$5-1))/($B$3-1)),0)</f>
        <v/>
      </c>
      <c r="Q133" s="16">
        <f>IF(Occurrence!J133&gt;0,_xlfn.PERCENTILE.INC(Occurrence!$I$2:$I$2441,($B$6+O133*($B$7-1))/($B$3-1)),0)</f>
        <v/>
      </c>
      <c r="R133" s="16">
        <f>IF(Occurrence!J133&gt;0,Occurrence!J133/Q133,0)</f>
        <v/>
      </c>
      <c r="S133" s="9">
        <f>IF(Occurrence!J133&gt;0,P133*R133,0)</f>
        <v/>
      </c>
      <c r="T133" s="24">
        <f>IF(Occurrence!K133&gt;0,COUNTIFS(Occurrence!$K$2:$K$2441,"&gt;0",Occurrence!$K$2:$K$2441,"&lt;="&amp;Occurrence!K133)/($B$9+1),0)</f>
        <v/>
      </c>
      <c r="U133" s="16">
        <f>IF(Occurrence!K133&gt;0,_xlfn.PERCENTILE.INC(Data!$O$2:$O$2441,($B$4+T133*($B$5-1))/($B$3-1)),0)</f>
        <v/>
      </c>
      <c r="V133" s="16">
        <f>IF(Occurrence!K133&gt;0,_xlfn.PERCENTILE.INC(Occurrence!$I$2:$I$2441,($B$6+T133*($B$7-1))/($B$3-1)),0)</f>
        <v/>
      </c>
      <c r="W133" s="16">
        <f>IF(Occurrence!K133&gt;0,Occurrence!K133/V133,0)</f>
        <v/>
      </c>
      <c r="X133" s="9">
        <f>IF(Occurrence!K133&gt;0,U133*W133,0)</f>
        <v/>
      </c>
      <c r="Y133" s="24">
        <f>COUNTIF(Data!$X$2:$X$2441,"&lt;="&amp;Data!X133)/($B$3+1)</f>
        <v/>
      </c>
      <c r="Z133" s="16">
        <f>_xlfn.PERCENTILE.INC(Data!$U$2:$U$2441,Y133)</f>
        <v/>
      </c>
      <c r="AA133" s="16">
        <f>_xlfn.PERCENTILE.INC(Data!$V$2:$V$2441,Y133)</f>
        <v/>
      </c>
      <c r="AB133" s="16">
        <f>Data!X133-AA133</f>
        <v/>
      </c>
      <c r="AC133" s="9">
        <f>Z133+AB133</f>
        <v/>
      </c>
      <c r="AD133" s="24">
        <f>COUNTIF(Data!$Y$2:$Y$2441,"&lt;="&amp;Data!Y133)/($B$3+1)</f>
        <v/>
      </c>
      <c r="AE133" s="16">
        <f>_xlfn.PERCENTILE.INC(Data!$U$2:$U$2441,AD133)</f>
        <v/>
      </c>
      <c r="AF133" s="16">
        <f>_xlfn.PERCENTILE.INC(Data!$V$2:$V$2441,AD133)</f>
        <v/>
      </c>
      <c r="AG133" s="16">
        <f>Data!Y133-AF133</f>
        <v/>
      </c>
      <c r="AH133" s="9">
        <f>AE133+AG133</f>
        <v/>
      </c>
    </row>
    <row r="134">
      <c r="N134" s="14">
        <f>Data!A134</f>
        <v/>
      </c>
      <c r="O134" s="24">
        <f>IF(Occurrence!J134&gt;0,COUNTIFS(Occurrence!$J$2:$J$2441,"&gt;0",Occurrence!$J$2:$J$2441,"&lt;="&amp;Occurrence!J134)/($B$8+1),0)</f>
        <v/>
      </c>
      <c r="P134" s="16">
        <f>IF(Occurrence!J134&gt;0,_xlfn.PERCENTILE.INC(Data!$O$2:$O$2441,($B$4+O134*($B$5-1))/($B$3-1)),0)</f>
        <v/>
      </c>
      <c r="Q134" s="16">
        <f>IF(Occurrence!J134&gt;0,_xlfn.PERCENTILE.INC(Occurrence!$I$2:$I$2441,($B$6+O134*($B$7-1))/($B$3-1)),0)</f>
        <v/>
      </c>
      <c r="R134" s="16">
        <f>IF(Occurrence!J134&gt;0,Occurrence!J134/Q134,0)</f>
        <v/>
      </c>
      <c r="S134" s="9">
        <f>IF(Occurrence!J134&gt;0,P134*R134,0)</f>
        <v/>
      </c>
      <c r="T134" s="24">
        <f>IF(Occurrence!K134&gt;0,COUNTIFS(Occurrence!$K$2:$K$2441,"&gt;0",Occurrence!$K$2:$K$2441,"&lt;="&amp;Occurrence!K134)/($B$9+1),0)</f>
        <v/>
      </c>
      <c r="U134" s="16">
        <f>IF(Occurrence!K134&gt;0,_xlfn.PERCENTILE.INC(Data!$O$2:$O$2441,($B$4+T134*($B$5-1))/($B$3-1)),0)</f>
        <v/>
      </c>
      <c r="V134" s="16">
        <f>IF(Occurrence!K134&gt;0,_xlfn.PERCENTILE.INC(Occurrence!$I$2:$I$2441,($B$6+T134*($B$7-1))/($B$3-1)),0)</f>
        <v/>
      </c>
      <c r="W134" s="16">
        <f>IF(Occurrence!K134&gt;0,Occurrence!K134/V134,0)</f>
        <v/>
      </c>
      <c r="X134" s="9">
        <f>IF(Occurrence!K134&gt;0,U134*W134,0)</f>
        <v/>
      </c>
      <c r="Y134" s="24">
        <f>COUNTIF(Data!$X$2:$X$2441,"&lt;="&amp;Data!X134)/($B$3+1)</f>
        <v/>
      </c>
      <c r="Z134" s="16">
        <f>_xlfn.PERCENTILE.INC(Data!$U$2:$U$2441,Y134)</f>
        <v/>
      </c>
      <c r="AA134" s="16">
        <f>_xlfn.PERCENTILE.INC(Data!$V$2:$V$2441,Y134)</f>
        <v/>
      </c>
      <c r="AB134" s="16">
        <f>Data!X134-AA134</f>
        <v/>
      </c>
      <c r="AC134" s="9">
        <f>Z134+AB134</f>
        <v/>
      </c>
      <c r="AD134" s="24">
        <f>COUNTIF(Data!$Y$2:$Y$2441,"&lt;="&amp;Data!Y134)/($B$3+1)</f>
        <v/>
      </c>
      <c r="AE134" s="16">
        <f>_xlfn.PERCENTILE.INC(Data!$U$2:$U$2441,AD134)</f>
        <v/>
      </c>
      <c r="AF134" s="16">
        <f>_xlfn.PERCENTILE.INC(Data!$V$2:$V$2441,AD134)</f>
        <v/>
      </c>
      <c r="AG134" s="16">
        <f>Data!Y134-AF134</f>
        <v/>
      </c>
      <c r="AH134" s="9">
        <f>AE134+AG134</f>
        <v/>
      </c>
    </row>
    <row r="135">
      <c r="N135" s="14">
        <f>Data!A135</f>
        <v/>
      </c>
      <c r="O135" s="24">
        <f>IF(Occurrence!J135&gt;0,COUNTIFS(Occurrence!$J$2:$J$2441,"&gt;0",Occurrence!$J$2:$J$2441,"&lt;="&amp;Occurrence!J135)/($B$8+1),0)</f>
        <v/>
      </c>
      <c r="P135" s="16">
        <f>IF(Occurrence!J135&gt;0,_xlfn.PERCENTILE.INC(Data!$O$2:$O$2441,($B$4+O135*($B$5-1))/($B$3-1)),0)</f>
        <v/>
      </c>
      <c r="Q135" s="16">
        <f>IF(Occurrence!J135&gt;0,_xlfn.PERCENTILE.INC(Occurrence!$I$2:$I$2441,($B$6+O135*($B$7-1))/($B$3-1)),0)</f>
        <v/>
      </c>
      <c r="R135" s="16">
        <f>IF(Occurrence!J135&gt;0,Occurrence!J135/Q135,0)</f>
        <v/>
      </c>
      <c r="S135" s="9">
        <f>IF(Occurrence!J135&gt;0,P135*R135,0)</f>
        <v/>
      </c>
      <c r="T135" s="24">
        <f>IF(Occurrence!K135&gt;0,COUNTIFS(Occurrence!$K$2:$K$2441,"&gt;0",Occurrence!$K$2:$K$2441,"&lt;="&amp;Occurrence!K135)/($B$9+1),0)</f>
        <v/>
      </c>
      <c r="U135" s="16">
        <f>IF(Occurrence!K135&gt;0,_xlfn.PERCENTILE.INC(Data!$O$2:$O$2441,($B$4+T135*($B$5-1))/($B$3-1)),0)</f>
        <v/>
      </c>
      <c r="V135" s="16">
        <f>IF(Occurrence!K135&gt;0,_xlfn.PERCENTILE.INC(Occurrence!$I$2:$I$2441,($B$6+T135*($B$7-1))/($B$3-1)),0)</f>
        <v/>
      </c>
      <c r="W135" s="16">
        <f>IF(Occurrence!K135&gt;0,Occurrence!K135/V135,0)</f>
        <v/>
      </c>
      <c r="X135" s="9">
        <f>IF(Occurrence!K135&gt;0,U135*W135,0)</f>
        <v/>
      </c>
      <c r="Y135" s="24">
        <f>COUNTIF(Data!$X$2:$X$2441,"&lt;="&amp;Data!X135)/($B$3+1)</f>
        <v/>
      </c>
      <c r="Z135" s="16">
        <f>_xlfn.PERCENTILE.INC(Data!$U$2:$U$2441,Y135)</f>
        <v/>
      </c>
      <c r="AA135" s="16">
        <f>_xlfn.PERCENTILE.INC(Data!$V$2:$V$2441,Y135)</f>
        <v/>
      </c>
      <c r="AB135" s="16">
        <f>Data!X135-AA135</f>
        <v/>
      </c>
      <c r="AC135" s="9">
        <f>Z135+AB135</f>
        <v/>
      </c>
      <c r="AD135" s="24">
        <f>COUNTIF(Data!$Y$2:$Y$2441,"&lt;="&amp;Data!Y135)/($B$3+1)</f>
        <v/>
      </c>
      <c r="AE135" s="16">
        <f>_xlfn.PERCENTILE.INC(Data!$U$2:$U$2441,AD135)</f>
        <v/>
      </c>
      <c r="AF135" s="16">
        <f>_xlfn.PERCENTILE.INC(Data!$V$2:$V$2441,AD135)</f>
        <v/>
      </c>
      <c r="AG135" s="16">
        <f>Data!Y135-AF135</f>
        <v/>
      </c>
      <c r="AH135" s="9">
        <f>AE135+AG135</f>
        <v/>
      </c>
    </row>
    <row r="136">
      <c r="N136" s="14">
        <f>Data!A136</f>
        <v/>
      </c>
      <c r="O136" s="24">
        <f>IF(Occurrence!J136&gt;0,COUNTIFS(Occurrence!$J$2:$J$2441,"&gt;0",Occurrence!$J$2:$J$2441,"&lt;="&amp;Occurrence!J136)/($B$8+1),0)</f>
        <v/>
      </c>
      <c r="P136" s="16">
        <f>IF(Occurrence!J136&gt;0,_xlfn.PERCENTILE.INC(Data!$O$2:$O$2441,($B$4+O136*($B$5-1))/($B$3-1)),0)</f>
        <v/>
      </c>
      <c r="Q136" s="16">
        <f>IF(Occurrence!J136&gt;0,_xlfn.PERCENTILE.INC(Occurrence!$I$2:$I$2441,($B$6+O136*($B$7-1))/($B$3-1)),0)</f>
        <v/>
      </c>
      <c r="R136" s="16">
        <f>IF(Occurrence!J136&gt;0,Occurrence!J136/Q136,0)</f>
        <v/>
      </c>
      <c r="S136" s="9">
        <f>IF(Occurrence!J136&gt;0,P136*R136,0)</f>
        <v/>
      </c>
      <c r="T136" s="24">
        <f>IF(Occurrence!K136&gt;0,COUNTIFS(Occurrence!$K$2:$K$2441,"&gt;0",Occurrence!$K$2:$K$2441,"&lt;="&amp;Occurrence!K136)/($B$9+1),0)</f>
        <v/>
      </c>
      <c r="U136" s="16">
        <f>IF(Occurrence!K136&gt;0,_xlfn.PERCENTILE.INC(Data!$O$2:$O$2441,($B$4+T136*($B$5-1))/($B$3-1)),0)</f>
        <v/>
      </c>
      <c r="V136" s="16">
        <f>IF(Occurrence!K136&gt;0,_xlfn.PERCENTILE.INC(Occurrence!$I$2:$I$2441,($B$6+T136*($B$7-1))/($B$3-1)),0)</f>
        <v/>
      </c>
      <c r="W136" s="16">
        <f>IF(Occurrence!K136&gt;0,Occurrence!K136/V136,0)</f>
        <v/>
      </c>
      <c r="X136" s="9">
        <f>IF(Occurrence!K136&gt;0,U136*W136,0)</f>
        <v/>
      </c>
      <c r="Y136" s="24">
        <f>COUNTIF(Data!$X$2:$X$2441,"&lt;="&amp;Data!X136)/($B$3+1)</f>
        <v/>
      </c>
      <c r="Z136" s="16">
        <f>_xlfn.PERCENTILE.INC(Data!$U$2:$U$2441,Y136)</f>
        <v/>
      </c>
      <c r="AA136" s="16">
        <f>_xlfn.PERCENTILE.INC(Data!$V$2:$V$2441,Y136)</f>
        <v/>
      </c>
      <c r="AB136" s="16">
        <f>Data!X136-AA136</f>
        <v/>
      </c>
      <c r="AC136" s="9">
        <f>Z136+AB136</f>
        <v/>
      </c>
      <c r="AD136" s="24">
        <f>COUNTIF(Data!$Y$2:$Y$2441,"&lt;="&amp;Data!Y136)/($B$3+1)</f>
        <v/>
      </c>
      <c r="AE136" s="16">
        <f>_xlfn.PERCENTILE.INC(Data!$U$2:$U$2441,AD136)</f>
        <v/>
      </c>
      <c r="AF136" s="16">
        <f>_xlfn.PERCENTILE.INC(Data!$V$2:$V$2441,AD136)</f>
        <v/>
      </c>
      <c r="AG136" s="16">
        <f>Data!Y136-AF136</f>
        <v/>
      </c>
      <c r="AH136" s="9">
        <f>AE136+AG136</f>
        <v/>
      </c>
    </row>
    <row r="137">
      <c r="N137" s="14">
        <f>Data!A137</f>
        <v/>
      </c>
      <c r="O137" s="24">
        <f>IF(Occurrence!J137&gt;0,COUNTIFS(Occurrence!$J$2:$J$2441,"&gt;0",Occurrence!$J$2:$J$2441,"&lt;="&amp;Occurrence!J137)/($B$8+1),0)</f>
        <v/>
      </c>
      <c r="P137" s="16">
        <f>IF(Occurrence!J137&gt;0,_xlfn.PERCENTILE.INC(Data!$O$2:$O$2441,($B$4+O137*($B$5-1))/($B$3-1)),0)</f>
        <v/>
      </c>
      <c r="Q137" s="16">
        <f>IF(Occurrence!J137&gt;0,_xlfn.PERCENTILE.INC(Occurrence!$I$2:$I$2441,($B$6+O137*($B$7-1))/($B$3-1)),0)</f>
        <v/>
      </c>
      <c r="R137" s="16">
        <f>IF(Occurrence!J137&gt;0,Occurrence!J137/Q137,0)</f>
        <v/>
      </c>
      <c r="S137" s="9">
        <f>IF(Occurrence!J137&gt;0,P137*R137,0)</f>
        <v/>
      </c>
      <c r="T137" s="24">
        <f>IF(Occurrence!K137&gt;0,COUNTIFS(Occurrence!$K$2:$K$2441,"&gt;0",Occurrence!$K$2:$K$2441,"&lt;="&amp;Occurrence!K137)/($B$9+1),0)</f>
        <v/>
      </c>
      <c r="U137" s="16">
        <f>IF(Occurrence!K137&gt;0,_xlfn.PERCENTILE.INC(Data!$O$2:$O$2441,($B$4+T137*($B$5-1))/($B$3-1)),0)</f>
        <v/>
      </c>
      <c r="V137" s="16">
        <f>IF(Occurrence!K137&gt;0,_xlfn.PERCENTILE.INC(Occurrence!$I$2:$I$2441,($B$6+T137*($B$7-1))/($B$3-1)),0)</f>
        <v/>
      </c>
      <c r="W137" s="16">
        <f>IF(Occurrence!K137&gt;0,Occurrence!K137/V137,0)</f>
        <v/>
      </c>
      <c r="X137" s="9">
        <f>IF(Occurrence!K137&gt;0,U137*W137,0)</f>
        <v/>
      </c>
      <c r="Y137" s="24">
        <f>COUNTIF(Data!$X$2:$X$2441,"&lt;="&amp;Data!X137)/($B$3+1)</f>
        <v/>
      </c>
      <c r="Z137" s="16">
        <f>_xlfn.PERCENTILE.INC(Data!$U$2:$U$2441,Y137)</f>
        <v/>
      </c>
      <c r="AA137" s="16">
        <f>_xlfn.PERCENTILE.INC(Data!$V$2:$V$2441,Y137)</f>
        <v/>
      </c>
      <c r="AB137" s="16">
        <f>Data!X137-AA137</f>
        <v/>
      </c>
      <c r="AC137" s="9">
        <f>Z137+AB137</f>
        <v/>
      </c>
      <c r="AD137" s="24">
        <f>COUNTIF(Data!$Y$2:$Y$2441,"&lt;="&amp;Data!Y137)/($B$3+1)</f>
        <v/>
      </c>
      <c r="AE137" s="16">
        <f>_xlfn.PERCENTILE.INC(Data!$U$2:$U$2441,AD137)</f>
        <v/>
      </c>
      <c r="AF137" s="16">
        <f>_xlfn.PERCENTILE.INC(Data!$V$2:$V$2441,AD137)</f>
        <v/>
      </c>
      <c r="AG137" s="16">
        <f>Data!Y137-AF137</f>
        <v/>
      </c>
      <c r="AH137" s="9">
        <f>AE137+AG137</f>
        <v/>
      </c>
    </row>
    <row r="138">
      <c r="N138" s="14">
        <f>Data!A138</f>
        <v/>
      </c>
      <c r="O138" s="24">
        <f>IF(Occurrence!J138&gt;0,COUNTIFS(Occurrence!$J$2:$J$2441,"&gt;0",Occurrence!$J$2:$J$2441,"&lt;="&amp;Occurrence!J138)/($B$8+1),0)</f>
        <v/>
      </c>
      <c r="P138" s="16">
        <f>IF(Occurrence!J138&gt;0,_xlfn.PERCENTILE.INC(Data!$O$2:$O$2441,($B$4+O138*($B$5-1))/($B$3-1)),0)</f>
        <v/>
      </c>
      <c r="Q138" s="16">
        <f>IF(Occurrence!J138&gt;0,_xlfn.PERCENTILE.INC(Occurrence!$I$2:$I$2441,($B$6+O138*($B$7-1))/($B$3-1)),0)</f>
        <v/>
      </c>
      <c r="R138" s="16">
        <f>IF(Occurrence!J138&gt;0,Occurrence!J138/Q138,0)</f>
        <v/>
      </c>
      <c r="S138" s="9">
        <f>IF(Occurrence!J138&gt;0,P138*R138,0)</f>
        <v/>
      </c>
      <c r="T138" s="24">
        <f>IF(Occurrence!K138&gt;0,COUNTIFS(Occurrence!$K$2:$K$2441,"&gt;0",Occurrence!$K$2:$K$2441,"&lt;="&amp;Occurrence!K138)/($B$9+1),0)</f>
        <v/>
      </c>
      <c r="U138" s="16">
        <f>IF(Occurrence!K138&gt;0,_xlfn.PERCENTILE.INC(Data!$O$2:$O$2441,($B$4+T138*($B$5-1))/($B$3-1)),0)</f>
        <v/>
      </c>
      <c r="V138" s="16">
        <f>IF(Occurrence!K138&gt;0,_xlfn.PERCENTILE.INC(Occurrence!$I$2:$I$2441,($B$6+T138*($B$7-1))/($B$3-1)),0)</f>
        <v/>
      </c>
      <c r="W138" s="16">
        <f>IF(Occurrence!K138&gt;0,Occurrence!K138/V138,0)</f>
        <v/>
      </c>
      <c r="X138" s="9">
        <f>IF(Occurrence!K138&gt;0,U138*W138,0)</f>
        <v/>
      </c>
      <c r="Y138" s="24">
        <f>COUNTIF(Data!$X$2:$X$2441,"&lt;="&amp;Data!X138)/($B$3+1)</f>
        <v/>
      </c>
      <c r="Z138" s="16">
        <f>_xlfn.PERCENTILE.INC(Data!$U$2:$U$2441,Y138)</f>
        <v/>
      </c>
      <c r="AA138" s="16">
        <f>_xlfn.PERCENTILE.INC(Data!$V$2:$V$2441,Y138)</f>
        <v/>
      </c>
      <c r="AB138" s="16">
        <f>Data!X138-AA138</f>
        <v/>
      </c>
      <c r="AC138" s="9">
        <f>Z138+AB138</f>
        <v/>
      </c>
      <c r="AD138" s="24">
        <f>COUNTIF(Data!$Y$2:$Y$2441,"&lt;="&amp;Data!Y138)/($B$3+1)</f>
        <v/>
      </c>
      <c r="AE138" s="16">
        <f>_xlfn.PERCENTILE.INC(Data!$U$2:$U$2441,AD138)</f>
        <v/>
      </c>
      <c r="AF138" s="16">
        <f>_xlfn.PERCENTILE.INC(Data!$V$2:$V$2441,AD138)</f>
        <v/>
      </c>
      <c r="AG138" s="16">
        <f>Data!Y138-AF138</f>
        <v/>
      </c>
      <c r="AH138" s="9">
        <f>AE138+AG138</f>
        <v/>
      </c>
    </row>
    <row r="139">
      <c r="N139" s="14">
        <f>Data!A139</f>
        <v/>
      </c>
      <c r="O139" s="24">
        <f>IF(Occurrence!J139&gt;0,COUNTIFS(Occurrence!$J$2:$J$2441,"&gt;0",Occurrence!$J$2:$J$2441,"&lt;="&amp;Occurrence!J139)/($B$8+1),0)</f>
        <v/>
      </c>
      <c r="P139" s="16">
        <f>IF(Occurrence!J139&gt;0,_xlfn.PERCENTILE.INC(Data!$O$2:$O$2441,($B$4+O139*($B$5-1))/($B$3-1)),0)</f>
        <v/>
      </c>
      <c r="Q139" s="16">
        <f>IF(Occurrence!J139&gt;0,_xlfn.PERCENTILE.INC(Occurrence!$I$2:$I$2441,($B$6+O139*($B$7-1))/($B$3-1)),0)</f>
        <v/>
      </c>
      <c r="R139" s="16">
        <f>IF(Occurrence!J139&gt;0,Occurrence!J139/Q139,0)</f>
        <v/>
      </c>
      <c r="S139" s="9">
        <f>IF(Occurrence!J139&gt;0,P139*R139,0)</f>
        <v/>
      </c>
      <c r="T139" s="24">
        <f>IF(Occurrence!K139&gt;0,COUNTIFS(Occurrence!$K$2:$K$2441,"&gt;0",Occurrence!$K$2:$K$2441,"&lt;="&amp;Occurrence!K139)/($B$9+1),0)</f>
        <v/>
      </c>
      <c r="U139" s="16">
        <f>IF(Occurrence!K139&gt;0,_xlfn.PERCENTILE.INC(Data!$O$2:$O$2441,($B$4+T139*($B$5-1))/($B$3-1)),0)</f>
        <v/>
      </c>
      <c r="V139" s="16">
        <f>IF(Occurrence!K139&gt;0,_xlfn.PERCENTILE.INC(Occurrence!$I$2:$I$2441,($B$6+T139*($B$7-1))/($B$3-1)),0)</f>
        <v/>
      </c>
      <c r="W139" s="16">
        <f>IF(Occurrence!K139&gt;0,Occurrence!K139/V139,0)</f>
        <v/>
      </c>
      <c r="X139" s="9">
        <f>IF(Occurrence!K139&gt;0,U139*W139,0)</f>
        <v/>
      </c>
      <c r="Y139" s="24">
        <f>COUNTIF(Data!$X$2:$X$2441,"&lt;="&amp;Data!X139)/($B$3+1)</f>
        <v/>
      </c>
      <c r="Z139" s="16">
        <f>_xlfn.PERCENTILE.INC(Data!$U$2:$U$2441,Y139)</f>
        <v/>
      </c>
      <c r="AA139" s="16">
        <f>_xlfn.PERCENTILE.INC(Data!$V$2:$V$2441,Y139)</f>
        <v/>
      </c>
      <c r="AB139" s="16">
        <f>Data!X139-AA139</f>
        <v/>
      </c>
      <c r="AC139" s="9">
        <f>Z139+AB139</f>
        <v/>
      </c>
      <c r="AD139" s="24">
        <f>COUNTIF(Data!$Y$2:$Y$2441,"&lt;="&amp;Data!Y139)/($B$3+1)</f>
        <v/>
      </c>
      <c r="AE139" s="16">
        <f>_xlfn.PERCENTILE.INC(Data!$U$2:$U$2441,AD139)</f>
        <v/>
      </c>
      <c r="AF139" s="16">
        <f>_xlfn.PERCENTILE.INC(Data!$V$2:$V$2441,AD139)</f>
        <v/>
      </c>
      <c r="AG139" s="16">
        <f>Data!Y139-AF139</f>
        <v/>
      </c>
      <c r="AH139" s="9">
        <f>AE139+AG139</f>
        <v/>
      </c>
    </row>
    <row r="140">
      <c r="N140" s="14">
        <f>Data!A140</f>
        <v/>
      </c>
      <c r="O140" s="24">
        <f>IF(Occurrence!J140&gt;0,COUNTIFS(Occurrence!$J$2:$J$2441,"&gt;0",Occurrence!$J$2:$J$2441,"&lt;="&amp;Occurrence!J140)/($B$8+1),0)</f>
        <v/>
      </c>
      <c r="P140" s="16">
        <f>IF(Occurrence!J140&gt;0,_xlfn.PERCENTILE.INC(Data!$O$2:$O$2441,($B$4+O140*($B$5-1))/($B$3-1)),0)</f>
        <v/>
      </c>
      <c r="Q140" s="16">
        <f>IF(Occurrence!J140&gt;0,_xlfn.PERCENTILE.INC(Occurrence!$I$2:$I$2441,($B$6+O140*($B$7-1))/($B$3-1)),0)</f>
        <v/>
      </c>
      <c r="R140" s="16">
        <f>IF(Occurrence!J140&gt;0,Occurrence!J140/Q140,0)</f>
        <v/>
      </c>
      <c r="S140" s="9">
        <f>IF(Occurrence!J140&gt;0,P140*R140,0)</f>
        <v/>
      </c>
      <c r="T140" s="24">
        <f>IF(Occurrence!K140&gt;0,COUNTIFS(Occurrence!$K$2:$K$2441,"&gt;0",Occurrence!$K$2:$K$2441,"&lt;="&amp;Occurrence!K140)/($B$9+1),0)</f>
        <v/>
      </c>
      <c r="U140" s="16">
        <f>IF(Occurrence!K140&gt;0,_xlfn.PERCENTILE.INC(Data!$O$2:$O$2441,($B$4+T140*($B$5-1))/($B$3-1)),0)</f>
        <v/>
      </c>
      <c r="V140" s="16">
        <f>IF(Occurrence!K140&gt;0,_xlfn.PERCENTILE.INC(Occurrence!$I$2:$I$2441,($B$6+T140*($B$7-1))/($B$3-1)),0)</f>
        <v/>
      </c>
      <c r="W140" s="16">
        <f>IF(Occurrence!K140&gt;0,Occurrence!K140/V140,0)</f>
        <v/>
      </c>
      <c r="X140" s="9">
        <f>IF(Occurrence!K140&gt;0,U140*W140,0)</f>
        <v/>
      </c>
      <c r="Y140" s="24">
        <f>COUNTIF(Data!$X$2:$X$2441,"&lt;="&amp;Data!X140)/($B$3+1)</f>
        <v/>
      </c>
      <c r="Z140" s="16">
        <f>_xlfn.PERCENTILE.INC(Data!$U$2:$U$2441,Y140)</f>
        <v/>
      </c>
      <c r="AA140" s="16">
        <f>_xlfn.PERCENTILE.INC(Data!$V$2:$V$2441,Y140)</f>
        <v/>
      </c>
      <c r="AB140" s="16">
        <f>Data!X140-AA140</f>
        <v/>
      </c>
      <c r="AC140" s="9">
        <f>Z140+AB140</f>
        <v/>
      </c>
      <c r="AD140" s="24">
        <f>COUNTIF(Data!$Y$2:$Y$2441,"&lt;="&amp;Data!Y140)/($B$3+1)</f>
        <v/>
      </c>
      <c r="AE140" s="16">
        <f>_xlfn.PERCENTILE.INC(Data!$U$2:$U$2441,AD140)</f>
        <v/>
      </c>
      <c r="AF140" s="16">
        <f>_xlfn.PERCENTILE.INC(Data!$V$2:$V$2441,AD140)</f>
        <v/>
      </c>
      <c r="AG140" s="16">
        <f>Data!Y140-AF140</f>
        <v/>
      </c>
      <c r="AH140" s="9">
        <f>AE140+AG140</f>
        <v/>
      </c>
    </row>
    <row r="141">
      <c r="N141" s="14">
        <f>Data!A141</f>
        <v/>
      </c>
      <c r="O141" s="24">
        <f>IF(Occurrence!J141&gt;0,COUNTIFS(Occurrence!$J$2:$J$2441,"&gt;0",Occurrence!$J$2:$J$2441,"&lt;="&amp;Occurrence!J141)/($B$8+1),0)</f>
        <v/>
      </c>
      <c r="P141" s="16">
        <f>IF(Occurrence!J141&gt;0,_xlfn.PERCENTILE.INC(Data!$O$2:$O$2441,($B$4+O141*($B$5-1))/($B$3-1)),0)</f>
        <v/>
      </c>
      <c r="Q141" s="16">
        <f>IF(Occurrence!J141&gt;0,_xlfn.PERCENTILE.INC(Occurrence!$I$2:$I$2441,($B$6+O141*($B$7-1))/($B$3-1)),0)</f>
        <v/>
      </c>
      <c r="R141" s="16">
        <f>IF(Occurrence!J141&gt;0,Occurrence!J141/Q141,0)</f>
        <v/>
      </c>
      <c r="S141" s="9">
        <f>IF(Occurrence!J141&gt;0,P141*R141,0)</f>
        <v/>
      </c>
      <c r="T141" s="24">
        <f>IF(Occurrence!K141&gt;0,COUNTIFS(Occurrence!$K$2:$K$2441,"&gt;0",Occurrence!$K$2:$K$2441,"&lt;="&amp;Occurrence!K141)/($B$9+1),0)</f>
        <v/>
      </c>
      <c r="U141" s="16">
        <f>IF(Occurrence!K141&gt;0,_xlfn.PERCENTILE.INC(Data!$O$2:$O$2441,($B$4+T141*($B$5-1))/($B$3-1)),0)</f>
        <v/>
      </c>
      <c r="V141" s="16">
        <f>IF(Occurrence!K141&gt;0,_xlfn.PERCENTILE.INC(Occurrence!$I$2:$I$2441,($B$6+T141*($B$7-1))/($B$3-1)),0)</f>
        <v/>
      </c>
      <c r="W141" s="16">
        <f>IF(Occurrence!K141&gt;0,Occurrence!K141/V141,0)</f>
        <v/>
      </c>
      <c r="X141" s="9">
        <f>IF(Occurrence!K141&gt;0,U141*W141,0)</f>
        <v/>
      </c>
      <c r="Y141" s="24">
        <f>COUNTIF(Data!$X$2:$X$2441,"&lt;="&amp;Data!X141)/($B$3+1)</f>
        <v/>
      </c>
      <c r="Z141" s="16">
        <f>_xlfn.PERCENTILE.INC(Data!$U$2:$U$2441,Y141)</f>
        <v/>
      </c>
      <c r="AA141" s="16">
        <f>_xlfn.PERCENTILE.INC(Data!$V$2:$V$2441,Y141)</f>
        <v/>
      </c>
      <c r="AB141" s="16">
        <f>Data!X141-AA141</f>
        <v/>
      </c>
      <c r="AC141" s="9">
        <f>Z141+AB141</f>
        <v/>
      </c>
      <c r="AD141" s="24">
        <f>COUNTIF(Data!$Y$2:$Y$2441,"&lt;="&amp;Data!Y141)/($B$3+1)</f>
        <v/>
      </c>
      <c r="AE141" s="16">
        <f>_xlfn.PERCENTILE.INC(Data!$U$2:$U$2441,AD141)</f>
        <v/>
      </c>
      <c r="AF141" s="16">
        <f>_xlfn.PERCENTILE.INC(Data!$V$2:$V$2441,AD141)</f>
        <v/>
      </c>
      <c r="AG141" s="16">
        <f>Data!Y141-AF141</f>
        <v/>
      </c>
      <c r="AH141" s="9">
        <f>AE141+AG141</f>
        <v/>
      </c>
    </row>
    <row r="142">
      <c r="N142" s="14">
        <f>Data!A142</f>
        <v/>
      </c>
      <c r="O142" s="24">
        <f>IF(Occurrence!J142&gt;0,COUNTIFS(Occurrence!$J$2:$J$2441,"&gt;0",Occurrence!$J$2:$J$2441,"&lt;="&amp;Occurrence!J142)/($B$8+1),0)</f>
        <v/>
      </c>
      <c r="P142" s="16">
        <f>IF(Occurrence!J142&gt;0,_xlfn.PERCENTILE.INC(Data!$O$2:$O$2441,($B$4+O142*($B$5-1))/($B$3-1)),0)</f>
        <v/>
      </c>
      <c r="Q142" s="16">
        <f>IF(Occurrence!J142&gt;0,_xlfn.PERCENTILE.INC(Occurrence!$I$2:$I$2441,($B$6+O142*($B$7-1))/($B$3-1)),0)</f>
        <v/>
      </c>
      <c r="R142" s="16">
        <f>IF(Occurrence!J142&gt;0,Occurrence!J142/Q142,0)</f>
        <v/>
      </c>
      <c r="S142" s="9">
        <f>IF(Occurrence!J142&gt;0,P142*R142,0)</f>
        <v/>
      </c>
      <c r="T142" s="24">
        <f>IF(Occurrence!K142&gt;0,COUNTIFS(Occurrence!$K$2:$K$2441,"&gt;0",Occurrence!$K$2:$K$2441,"&lt;="&amp;Occurrence!K142)/($B$9+1),0)</f>
        <v/>
      </c>
      <c r="U142" s="16">
        <f>IF(Occurrence!K142&gt;0,_xlfn.PERCENTILE.INC(Data!$O$2:$O$2441,($B$4+T142*($B$5-1))/($B$3-1)),0)</f>
        <v/>
      </c>
      <c r="V142" s="16">
        <f>IF(Occurrence!K142&gt;0,_xlfn.PERCENTILE.INC(Occurrence!$I$2:$I$2441,($B$6+T142*($B$7-1))/($B$3-1)),0)</f>
        <v/>
      </c>
      <c r="W142" s="16">
        <f>IF(Occurrence!K142&gt;0,Occurrence!K142/V142,0)</f>
        <v/>
      </c>
      <c r="X142" s="9">
        <f>IF(Occurrence!K142&gt;0,U142*W142,0)</f>
        <v/>
      </c>
      <c r="Y142" s="24">
        <f>COUNTIF(Data!$X$2:$X$2441,"&lt;="&amp;Data!X142)/($B$3+1)</f>
        <v/>
      </c>
      <c r="Z142" s="16">
        <f>_xlfn.PERCENTILE.INC(Data!$U$2:$U$2441,Y142)</f>
        <v/>
      </c>
      <c r="AA142" s="16">
        <f>_xlfn.PERCENTILE.INC(Data!$V$2:$V$2441,Y142)</f>
        <v/>
      </c>
      <c r="AB142" s="16">
        <f>Data!X142-AA142</f>
        <v/>
      </c>
      <c r="AC142" s="9">
        <f>Z142+AB142</f>
        <v/>
      </c>
      <c r="AD142" s="24">
        <f>COUNTIF(Data!$Y$2:$Y$2441,"&lt;="&amp;Data!Y142)/($B$3+1)</f>
        <v/>
      </c>
      <c r="AE142" s="16">
        <f>_xlfn.PERCENTILE.INC(Data!$U$2:$U$2441,AD142)</f>
        <v/>
      </c>
      <c r="AF142" s="16">
        <f>_xlfn.PERCENTILE.INC(Data!$V$2:$V$2441,AD142)</f>
        <v/>
      </c>
      <c r="AG142" s="16">
        <f>Data!Y142-AF142</f>
        <v/>
      </c>
      <c r="AH142" s="9">
        <f>AE142+AG142</f>
        <v/>
      </c>
    </row>
    <row r="143">
      <c r="N143" s="14">
        <f>Data!A143</f>
        <v/>
      </c>
      <c r="O143" s="24">
        <f>IF(Occurrence!J143&gt;0,COUNTIFS(Occurrence!$J$2:$J$2441,"&gt;0",Occurrence!$J$2:$J$2441,"&lt;="&amp;Occurrence!J143)/($B$8+1),0)</f>
        <v/>
      </c>
      <c r="P143" s="16">
        <f>IF(Occurrence!J143&gt;0,_xlfn.PERCENTILE.INC(Data!$O$2:$O$2441,($B$4+O143*($B$5-1))/($B$3-1)),0)</f>
        <v/>
      </c>
      <c r="Q143" s="16">
        <f>IF(Occurrence!J143&gt;0,_xlfn.PERCENTILE.INC(Occurrence!$I$2:$I$2441,($B$6+O143*($B$7-1))/($B$3-1)),0)</f>
        <v/>
      </c>
      <c r="R143" s="16">
        <f>IF(Occurrence!J143&gt;0,Occurrence!J143/Q143,0)</f>
        <v/>
      </c>
      <c r="S143" s="9">
        <f>IF(Occurrence!J143&gt;0,P143*R143,0)</f>
        <v/>
      </c>
      <c r="T143" s="24">
        <f>IF(Occurrence!K143&gt;0,COUNTIFS(Occurrence!$K$2:$K$2441,"&gt;0",Occurrence!$K$2:$K$2441,"&lt;="&amp;Occurrence!K143)/($B$9+1),0)</f>
        <v/>
      </c>
      <c r="U143" s="16">
        <f>IF(Occurrence!K143&gt;0,_xlfn.PERCENTILE.INC(Data!$O$2:$O$2441,($B$4+T143*($B$5-1))/($B$3-1)),0)</f>
        <v/>
      </c>
      <c r="V143" s="16">
        <f>IF(Occurrence!K143&gt;0,_xlfn.PERCENTILE.INC(Occurrence!$I$2:$I$2441,($B$6+T143*($B$7-1))/($B$3-1)),0)</f>
        <v/>
      </c>
      <c r="W143" s="16">
        <f>IF(Occurrence!K143&gt;0,Occurrence!K143/V143,0)</f>
        <v/>
      </c>
      <c r="X143" s="9">
        <f>IF(Occurrence!K143&gt;0,U143*W143,0)</f>
        <v/>
      </c>
      <c r="Y143" s="24">
        <f>COUNTIF(Data!$X$2:$X$2441,"&lt;="&amp;Data!X143)/($B$3+1)</f>
        <v/>
      </c>
      <c r="Z143" s="16">
        <f>_xlfn.PERCENTILE.INC(Data!$U$2:$U$2441,Y143)</f>
        <v/>
      </c>
      <c r="AA143" s="16">
        <f>_xlfn.PERCENTILE.INC(Data!$V$2:$V$2441,Y143)</f>
        <v/>
      </c>
      <c r="AB143" s="16">
        <f>Data!X143-AA143</f>
        <v/>
      </c>
      <c r="AC143" s="9">
        <f>Z143+AB143</f>
        <v/>
      </c>
      <c r="AD143" s="24">
        <f>COUNTIF(Data!$Y$2:$Y$2441,"&lt;="&amp;Data!Y143)/($B$3+1)</f>
        <v/>
      </c>
      <c r="AE143" s="16">
        <f>_xlfn.PERCENTILE.INC(Data!$U$2:$U$2441,AD143)</f>
        <v/>
      </c>
      <c r="AF143" s="16">
        <f>_xlfn.PERCENTILE.INC(Data!$V$2:$V$2441,AD143)</f>
        <v/>
      </c>
      <c r="AG143" s="16">
        <f>Data!Y143-AF143</f>
        <v/>
      </c>
      <c r="AH143" s="9">
        <f>AE143+AG143</f>
        <v/>
      </c>
    </row>
    <row r="144">
      <c r="N144" s="14">
        <f>Data!A144</f>
        <v/>
      </c>
      <c r="O144" s="24">
        <f>IF(Occurrence!J144&gt;0,COUNTIFS(Occurrence!$J$2:$J$2441,"&gt;0",Occurrence!$J$2:$J$2441,"&lt;="&amp;Occurrence!J144)/($B$8+1),0)</f>
        <v/>
      </c>
      <c r="P144" s="16">
        <f>IF(Occurrence!J144&gt;0,_xlfn.PERCENTILE.INC(Data!$O$2:$O$2441,($B$4+O144*($B$5-1))/($B$3-1)),0)</f>
        <v/>
      </c>
      <c r="Q144" s="16">
        <f>IF(Occurrence!J144&gt;0,_xlfn.PERCENTILE.INC(Occurrence!$I$2:$I$2441,($B$6+O144*($B$7-1))/($B$3-1)),0)</f>
        <v/>
      </c>
      <c r="R144" s="16">
        <f>IF(Occurrence!J144&gt;0,Occurrence!J144/Q144,0)</f>
        <v/>
      </c>
      <c r="S144" s="9">
        <f>IF(Occurrence!J144&gt;0,P144*R144,0)</f>
        <v/>
      </c>
      <c r="T144" s="24">
        <f>IF(Occurrence!K144&gt;0,COUNTIFS(Occurrence!$K$2:$K$2441,"&gt;0",Occurrence!$K$2:$K$2441,"&lt;="&amp;Occurrence!K144)/($B$9+1),0)</f>
        <v/>
      </c>
      <c r="U144" s="16">
        <f>IF(Occurrence!K144&gt;0,_xlfn.PERCENTILE.INC(Data!$O$2:$O$2441,($B$4+T144*($B$5-1))/($B$3-1)),0)</f>
        <v/>
      </c>
      <c r="V144" s="16">
        <f>IF(Occurrence!K144&gt;0,_xlfn.PERCENTILE.INC(Occurrence!$I$2:$I$2441,($B$6+T144*($B$7-1))/($B$3-1)),0)</f>
        <v/>
      </c>
      <c r="W144" s="16">
        <f>IF(Occurrence!K144&gt;0,Occurrence!K144/V144,0)</f>
        <v/>
      </c>
      <c r="X144" s="9">
        <f>IF(Occurrence!K144&gt;0,U144*W144,0)</f>
        <v/>
      </c>
      <c r="Y144" s="24">
        <f>COUNTIF(Data!$X$2:$X$2441,"&lt;="&amp;Data!X144)/($B$3+1)</f>
        <v/>
      </c>
      <c r="Z144" s="16">
        <f>_xlfn.PERCENTILE.INC(Data!$U$2:$U$2441,Y144)</f>
        <v/>
      </c>
      <c r="AA144" s="16">
        <f>_xlfn.PERCENTILE.INC(Data!$V$2:$V$2441,Y144)</f>
        <v/>
      </c>
      <c r="AB144" s="16">
        <f>Data!X144-AA144</f>
        <v/>
      </c>
      <c r="AC144" s="9">
        <f>Z144+AB144</f>
        <v/>
      </c>
      <c r="AD144" s="24">
        <f>COUNTIF(Data!$Y$2:$Y$2441,"&lt;="&amp;Data!Y144)/($B$3+1)</f>
        <v/>
      </c>
      <c r="AE144" s="16">
        <f>_xlfn.PERCENTILE.INC(Data!$U$2:$U$2441,AD144)</f>
        <v/>
      </c>
      <c r="AF144" s="16">
        <f>_xlfn.PERCENTILE.INC(Data!$V$2:$V$2441,AD144)</f>
        <v/>
      </c>
      <c r="AG144" s="16">
        <f>Data!Y144-AF144</f>
        <v/>
      </c>
      <c r="AH144" s="9">
        <f>AE144+AG144</f>
        <v/>
      </c>
    </row>
    <row r="145">
      <c r="N145" s="14">
        <f>Data!A145</f>
        <v/>
      </c>
      <c r="O145" s="24">
        <f>IF(Occurrence!J145&gt;0,COUNTIFS(Occurrence!$J$2:$J$2441,"&gt;0",Occurrence!$J$2:$J$2441,"&lt;="&amp;Occurrence!J145)/($B$8+1),0)</f>
        <v/>
      </c>
      <c r="P145" s="16">
        <f>IF(Occurrence!J145&gt;0,_xlfn.PERCENTILE.INC(Data!$O$2:$O$2441,($B$4+O145*($B$5-1))/($B$3-1)),0)</f>
        <v/>
      </c>
      <c r="Q145" s="16">
        <f>IF(Occurrence!J145&gt;0,_xlfn.PERCENTILE.INC(Occurrence!$I$2:$I$2441,($B$6+O145*($B$7-1))/($B$3-1)),0)</f>
        <v/>
      </c>
      <c r="R145" s="16">
        <f>IF(Occurrence!J145&gt;0,Occurrence!J145/Q145,0)</f>
        <v/>
      </c>
      <c r="S145" s="9">
        <f>IF(Occurrence!J145&gt;0,P145*R145,0)</f>
        <v/>
      </c>
      <c r="T145" s="24">
        <f>IF(Occurrence!K145&gt;0,COUNTIFS(Occurrence!$K$2:$K$2441,"&gt;0",Occurrence!$K$2:$K$2441,"&lt;="&amp;Occurrence!K145)/($B$9+1),0)</f>
        <v/>
      </c>
      <c r="U145" s="16">
        <f>IF(Occurrence!K145&gt;0,_xlfn.PERCENTILE.INC(Data!$O$2:$O$2441,($B$4+T145*($B$5-1))/($B$3-1)),0)</f>
        <v/>
      </c>
      <c r="V145" s="16">
        <f>IF(Occurrence!K145&gt;0,_xlfn.PERCENTILE.INC(Occurrence!$I$2:$I$2441,($B$6+T145*($B$7-1))/($B$3-1)),0)</f>
        <v/>
      </c>
      <c r="W145" s="16">
        <f>IF(Occurrence!K145&gt;0,Occurrence!K145/V145,0)</f>
        <v/>
      </c>
      <c r="X145" s="9">
        <f>IF(Occurrence!K145&gt;0,U145*W145,0)</f>
        <v/>
      </c>
      <c r="Y145" s="24">
        <f>COUNTIF(Data!$X$2:$X$2441,"&lt;="&amp;Data!X145)/($B$3+1)</f>
        <v/>
      </c>
      <c r="Z145" s="16">
        <f>_xlfn.PERCENTILE.INC(Data!$U$2:$U$2441,Y145)</f>
        <v/>
      </c>
      <c r="AA145" s="16">
        <f>_xlfn.PERCENTILE.INC(Data!$V$2:$V$2441,Y145)</f>
        <v/>
      </c>
      <c r="AB145" s="16">
        <f>Data!X145-AA145</f>
        <v/>
      </c>
      <c r="AC145" s="9">
        <f>Z145+AB145</f>
        <v/>
      </c>
      <c r="AD145" s="24">
        <f>COUNTIF(Data!$Y$2:$Y$2441,"&lt;="&amp;Data!Y145)/($B$3+1)</f>
        <v/>
      </c>
      <c r="AE145" s="16">
        <f>_xlfn.PERCENTILE.INC(Data!$U$2:$U$2441,AD145)</f>
        <v/>
      </c>
      <c r="AF145" s="16">
        <f>_xlfn.PERCENTILE.INC(Data!$V$2:$V$2441,AD145)</f>
        <v/>
      </c>
      <c r="AG145" s="16">
        <f>Data!Y145-AF145</f>
        <v/>
      </c>
      <c r="AH145" s="9">
        <f>AE145+AG145</f>
        <v/>
      </c>
    </row>
    <row r="146">
      <c r="N146" s="14">
        <f>Data!A146</f>
        <v/>
      </c>
      <c r="O146" s="24">
        <f>IF(Occurrence!J146&gt;0,COUNTIFS(Occurrence!$J$2:$J$2441,"&gt;0",Occurrence!$J$2:$J$2441,"&lt;="&amp;Occurrence!J146)/($B$8+1),0)</f>
        <v/>
      </c>
      <c r="P146" s="16">
        <f>IF(Occurrence!J146&gt;0,_xlfn.PERCENTILE.INC(Data!$O$2:$O$2441,($B$4+O146*($B$5-1))/($B$3-1)),0)</f>
        <v/>
      </c>
      <c r="Q146" s="16">
        <f>IF(Occurrence!J146&gt;0,_xlfn.PERCENTILE.INC(Occurrence!$I$2:$I$2441,($B$6+O146*($B$7-1))/($B$3-1)),0)</f>
        <v/>
      </c>
      <c r="R146" s="16">
        <f>IF(Occurrence!J146&gt;0,Occurrence!J146/Q146,0)</f>
        <v/>
      </c>
      <c r="S146" s="9">
        <f>IF(Occurrence!J146&gt;0,P146*R146,0)</f>
        <v/>
      </c>
      <c r="T146" s="24">
        <f>IF(Occurrence!K146&gt;0,COUNTIFS(Occurrence!$K$2:$K$2441,"&gt;0",Occurrence!$K$2:$K$2441,"&lt;="&amp;Occurrence!K146)/($B$9+1),0)</f>
        <v/>
      </c>
      <c r="U146" s="16">
        <f>IF(Occurrence!K146&gt;0,_xlfn.PERCENTILE.INC(Data!$O$2:$O$2441,($B$4+T146*($B$5-1))/($B$3-1)),0)</f>
        <v/>
      </c>
      <c r="V146" s="16">
        <f>IF(Occurrence!K146&gt;0,_xlfn.PERCENTILE.INC(Occurrence!$I$2:$I$2441,($B$6+T146*($B$7-1))/($B$3-1)),0)</f>
        <v/>
      </c>
      <c r="W146" s="16">
        <f>IF(Occurrence!K146&gt;0,Occurrence!K146/V146,0)</f>
        <v/>
      </c>
      <c r="X146" s="9">
        <f>IF(Occurrence!K146&gt;0,U146*W146,0)</f>
        <v/>
      </c>
      <c r="Y146" s="24">
        <f>COUNTIF(Data!$X$2:$X$2441,"&lt;="&amp;Data!X146)/($B$3+1)</f>
        <v/>
      </c>
      <c r="Z146" s="16">
        <f>_xlfn.PERCENTILE.INC(Data!$U$2:$U$2441,Y146)</f>
        <v/>
      </c>
      <c r="AA146" s="16">
        <f>_xlfn.PERCENTILE.INC(Data!$V$2:$V$2441,Y146)</f>
        <v/>
      </c>
      <c r="AB146" s="16">
        <f>Data!X146-AA146</f>
        <v/>
      </c>
      <c r="AC146" s="9">
        <f>Z146+AB146</f>
        <v/>
      </c>
      <c r="AD146" s="24">
        <f>COUNTIF(Data!$Y$2:$Y$2441,"&lt;="&amp;Data!Y146)/($B$3+1)</f>
        <v/>
      </c>
      <c r="AE146" s="16">
        <f>_xlfn.PERCENTILE.INC(Data!$U$2:$U$2441,AD146)</f>
        <v/>
      </c>
      <c r="AF146" s="16">
        <f>_xlfn.PERCENTILE.INC(Data!$V$2:$V$2441,AD146)</f>
        <v/>
      </c>
      <c r="AG146" s="16">
        <f>Data!Y146-AF146</f>
        <v/>
      </c>
      <c r="AH146" s="9">
        <f>AE146+AG146</f>
        <v/>
      </c>
    </row>
    <row r="147">
      <c r="N147" s="14">
        <f>Data!A147</f>
        <v/>
      </c>
      <c r="O147" s="24">
        <f>IF(Occurrence!J147&gt;0,COUNTIFS(Occurrence!$J$2:$J$2441,"&gt;0",Occurrence!$J$2:$J$2441,"&lt;="&amp;Occurrence!J147)/($B$8+1),0)</f>
        <v/>
      </c>
      <c r="P147" s="16">
        <f>IF(Occurrence!J147&gt;0,_xlfn.PERCENTILE.INC(Data!$O$2:$O$2441,($B$4+O147*($B$5-1))/($B$3-1)),0)</f>
        <v/>
      </c>
      <c r="Q147" s="16">
        <f>IF(Occurrence!J147&gt;0,_xlfn.PERCENTILE.INC(Occurrence!$I$2:$I$2441,($B$6+O147*($B$7-1))/($B$3-1)),0)</f>
        <v/>
      </c>
      <c r="R147" s="16">
        <f>IF(Occurrence!J147&gt;0,Occurrence!J147/Q147,0)</f>
        <v/>
      </c>
      <c r="S147" s="9">
        <f>IF(Occurrence!J147&gt;0,P147*R147,0)</f>
        <v/>
      </c>
      <c r="T147" s="24">
        <f>IF(Occurrence!K147&gt;0,COUNTIFS(Occurrence!$K$2:$K$2441,"&gt;0",Occurrence!$K$2:$K$2441,"&lt;="&amp;Occurrence!K147)/($B$9+1),0)</f>
        <v/>
      </c>
      <c r="U147" s="16">
        <f>IF(Occurrence!K147&gt;0,_xlfn.PERCENTILE.INC(Data!$O$2:$O$2441,($B$4+T147*($B$5-1))/($B$3-1)),0)</f>
        <v/>
      </c>
      <c r="V147" s="16">
        <f>IF(Occurrence!K147&gt;0,_xlfn.PERCENTILE.INC(Occurrence!$I$2:$I$2441,($B$6+T147*($B$7-1))/($B$3-1)),0)</f>
        <v/>
      </c>
      <c r="W147" s="16">
        <f>IF(Occurrence!K147&gt;0,Occurrence!K147/V147,0)</f>
        <v/>
      </c>
      <c r="X147" s="9">
        <f>IF(Occurrence!K147&gt;0,U147*W147,0)</f>
        <v/>
      </c>
      <c r="Y147" s="24">
        <f>COUNTIF(Data!$X$2:$X$2441,"&lt;="&amp;Data!X147)/($B$3+1)</f>
        <v/>
      </c>
      <c r="Z147" s="16">
        <f>_xlfn.PERCENTILE.INC(Data!$U$2:$U$2441,Y147)</f>
        <v/>
      </c>
      <c r="AA147" s="16">
        <f>_xlfn.PERCENTILE.INC(Data!$V$2:$V$2441,Y147)</f>
        <v/>
      </c>
      <c r="AB147" s="16">
        <f>Data!X147-AA147</f>
        <v/>
      </c>
      <c r="AC147" s="9">
        <f>Z147+AB147</f>
        <v/>
      </c>
      <c r="AD147" s="24">
        <f>COUNTIF(Data!$Y$2:$Y$2441,"&lt;="&amp;Data!Y147)/($B$3+1)</f>
        <v/>
      </c>
      <c r="AE147" s="16">
        <f>_xlfn.PERCENTILE.INC(Data!$U$2:$U$2441,AD147)</f>
        <v/>
      </c>
      <c r="AF147" s="16">
        <f>_xlfn.PERCENTILE.INC(Data!$V$2:$V$2441,AD147)</f>
        <v/>
      </c>
      <c r="AG147" s="16">
        <f>Data!Y147-AF147</f>
        <v/>
      </c>
      <c r="AH147" s="9">
        <f>AE147+AG147</f>
        <v/>
      </c>
    </row>
    <row r="148">
      <c r="N148" s="14">
        <f>Data!A148</f>
        <v/>
      </c>
      <c r="O148" s="24">
        <f>IF(Occurrence!J148&gt;0,COUNTIFS(Occurrence!$J$2:$J$2441,"&gt;0",Occurrence!$J$2:$J$2441,"&lt;="&amp;Occurrence!J148)/($B$8+1),0)</f>
        <v/>
      </c>
      <c r="P148" s="16">
        <f>IF(Occurrence!J148&gt;0,_xlfn.PERCENTILE.INC(Data!$O$2:$O$2441,($B$4+O148*($B$5-1))/($B$3-1)),0)</f>
        <v/>
      </c>
      <c r="Q148" s="16">
        <f>IF(Occurrence!J148&gt;0,_xlfn.PERCENTILE.INC(Occurrence!$I$2:$I$2441,($B$6+O148*($B$7-1))/($B$3-1)),0)</f>
        <v/>
      </c>
      <c r="R148" s="16">
        <f>IF(Occurrence!J148&gt;0,Occurrence!J148/Q148,0)</f>
        <v/>
      </c>
      <c r="S148" s="9">
        <f>IF(Occurrence!J148&gt;0,P148*R148,0)</f>
        <v/>
      </c>
      <c r="T148" s="24">
        <f>IF(Occurrence!K148&gt;0,COUNTIFS(Occurrence!$K$2:$K$2441,"&gt;0",Occurrence!$K$2:$K$2441,"&lt;="&amp;Occurrence!K148)/($B$9+1),0)</f>
        <v/>
      </c>
      <c r="U148" s="16">
        <f>IF(Occurrence!K148&gt;0,_xlfn.PERCENTILE.INC(Data!$O$2:$O$2441,($B$4+T148*($B$5-1))/($B$3-1)),0)</f>
        <v/>
      </c>
      <c r="V148" s="16">
        <f>IF(Occurrence!K148&gt;0,_xlfn.PERCENTILE.INC(Occurrence!$I$2:$I$2441,($B$6+T148*($B$7-1))/($B$3-1)),0)</f>
        <v/>
      </c>
      <c r="W148" s="16">
        <f>IF(Occurrence!K148&gt;0,Occurrence!K148/V148,0)</f>
        <v/>
      </c>
      <c r="X148" s="9">
        <f>IF(Occurrence!K148&gt;0,U148*W148,0)</f>
        <v/>
      </c>
      <c r="Y148" s="24">
        <f>COUNTIF(Data!$X$2:$X$2441,"&lt;="&amp;Data!X148)/($B$3+1)</f>
        <v/>
      </c>
      <c r="Z148" s="16">
        <f>_xlfn.PERCENTILE.INC(Data!$U$2:$U$2441,Y148)</f>
        <v/>
      </c>
      <c r="AA148" s="16">
        <f>_xlfn.PERCENTILE.INC(Data!$V$2:$V$2441,Y148)</f>
        <v/>
      </c>
      <c r="AB148" s="16">
        <f>Data!X148-AA148</f>
        <v/>
      </c>
      <c r="AC148" s="9">
        <f>Z148+AB148</f>
        <v/>
      </c>
      <c r="AD148" s="24">
        <f>COUNTIF(Data!$Y$2:$Y$2441,"&lt;="&amp;Data!Y148)/($B$3+1)</f>
        <v/>
      </c>
      <c r="AE148" s="16">
        <f>_xlfn.PERCENTILE.INC(Data!$U$2:$U$2441,AD148)</f>
        <v/>
      </c>
      <c r="AF148" s="16">
        <f>_xlfn.PERCENTILE.INC(Data!$V$2:$V$2441,AD148)</f>
        <v/>
      </c>
      <c r="AG148" s="16">
        <f>Data!Y148-AF148</f>
        <v/>
      </c>
      <c r="AH148" s="9">
        <f>AE148+AG148</f>
        <v/>
      </c>
    </row>
    <row r="149">
      <c r="N149" s="14">
        <f>Data!A149</f>
        <v/>
      </c>
      <c r="O149" s="24">
        <f>IF(Occurrence!J149&gt;0,COUNTIFS(Occurrence!$J$2:$J$2441,"&gt;0",Occurrence!$J$2:$J$2441,"&lt;="&amp;Occurrence!J149)/($B$8+1),0)</f>
        <v/>
      </c>
      <c r="P149" s="16">
        <f>IF(Occurrence!J149&gt;0,_xlfn.PERCENTILE.INC(Data!$O$2:$O$2441,($B$4+O149*($B$5-1))/($B$3-1)),0)</f>
        <v/>
      </c>
      <c r="Q149" s="16">
        <f>IF(Occurrence!J149&gt;0,_xlfn.PERCENTILE.INC(Occurrence!$I$2:$I$2441,($B$6+O149*($B$7-1))/($B$3-1)),0)</f>
        <v/>
      </c>
      <c r="R149" s="16">
        <f>IF(Occurrence!J149&gt;0,Occurrence!J149/Q149,0)</f>
        <v/>
      </c>
      <c r="S149" s="9">
        <f>IF(Occurrence!J149&gt;0,P149*R149,0)</f>
        <v/>
      </c>
      <c r="T149" s="24">
        <f>IF(Occurrence!K149&gt;0,COUNTIFS(Occurrence!$K$2:$K$2441,"&gt;0",Occurrence!$K$2:$K$2441,"&lt;="&amp;Occurrence!K149)/($B$9+1),0)</f>
        <v/>
      </c>
      <c r="U149" s="16">
        <f>IF(Occurrence!K149&gt;0,_xlfn.PERCENTILE.INC(Data!$O$2:$O$2441,($B$4+T149*($B$5-1))/($B$3-1)),0)</f>
        <v/>
      </c>
      <c r="V149" s="16">
        <f>IF(Occurrence!K149&gt;0,_xlfn.PERCENTILE.INC(Occurrence!$I$2:$I$2441,($B$6+T149*($B$7-1))/($B$3-1)),0)</f>
        <v/>
      </c>
      <c r="W149" s="16">
        <f>IF(Occurrence!K149&gt;0,Occurrence!K149/V149,0)</f>
        <v/>
      </c>
      <c r="X149" s="9">
        <f>IF(Occurrence!K149&gt;0,U149*W149,0)</f>
        <v/>
      </c>
      <c r="Y149" s="24">
        <f>COUNTIF(Data!$X$2:$X$2441,"&lt;="&amp;Data!X149)/($B$3+1)</f>
        <v/>
      </c>
      <c r="Z149" s="16">
        <f>_xlfn.PERCENTILE.INC(Data!$U$2:$U$2441,Y149)</f>
        <v/>
      </c>
      <c r="AA149" s="16">
        <f>_xlfn.PERCENTILE.INC(Data!$V$2:$V$2441,Y149)</f>
        <v/>
      </c>
      <c r="AB149" s="16">
        <f>Data!X149-AA149</f>
        <v/>
      </c>
      <c r="AC149" s="9">
        <f>Z149+AB149</f>
        <v/>
      </c>
      <c r="AD149" s="24">
        <f>COUNTIF(Data!$Y$2:$Y$2441,"&lt;="&amp;Data!Y149)/($B$3+1)</f>
        <v/>
      </c>
      <c r="AE149" s="16">
        <f>_xlfn.PERCENTILE.INC(Data!$U$2:$U$2441,AD149)</f>
        <v/>
      </c>
      <c r="AF149" s="16">
        <f>_xlfn.PERCENTILE.INC(Data!$V$2:$V$2441,AD149)</f>
        <v/>
      </c>
      <c r="AG149" s="16">
        <f>Data!Y149-AF149</f>
        <v/>
      </c>
      <c r="AH149" s="9">
        <f>AE149+AG149</f>
        <v/>
      </c>
    </row>
    <row r="150">
      <c r="N150" s="14">
        <f>Data!A150</f>
        <v/>
      </c>
      <c r="O150" s="24">
        <f>IF(Occurrence!J150&gt;0,COUNTIFS(Occurrence!$J$2:$J$2441,"&gt;0",Occurrence!$J$2:$J$2441,"&lt;="&amp;Occurrence!J150)/($B$8+1),0)</f>
        <v/>
      </c>
      <c r="P150" s="16">
        <f>IF(Occurrence!J150&gt;0,_xlfn.PERCENTILE.INC(Data!$O$2:$O$2441,($B$4+O150*($B$5-1))/($B$3-1)),0)</f>
        <v/>
      </c>
      <c r="Q150" s="16">
        <f>IF(Occurrence!J150&gt;0,_xlfn.PERCENTILE.INC(Occurrence!$I$2:$I$2441,($B$6+O150*($B$7-1))/($B$3-1)),0)</f>
        <v/>
      </c>
      <c r="R150" s="16">
        <f>IF(Occurrence!J150&gt;0,Occurrence!J150/Q150,0)</f>
        <v/>
      </c>
      <c r="S150" s="9">
        <f>IF(Occurrence!J150&gt;0,P150*R150,0)</f>
        <v/>
      </c>
      <c r="T150" s="24">
        <f>IF(Occurrence!K150&gt;0,COUNTIFS(Occurrence!$K$2:$K$2441,"&gt;0",Occurrence!$K$2:$K$2441,"&lt;="&amp;Occurrence!K150)/($B$9+1),0)</f>
        <v/>
      </c>
      <c r="U150" s="16">
        <f>IF(Occurrence!K150&gt;0,_xlfn.PERCENTILE.INC(Data!$O$2:$O$2441,($B$4+T150*($B$5-1))/($B$3-1)),0)</f>
        <v/>
      </c>
      <c r="V150" s="16">
        <f>IF(Occurrence!K150&gt;0,_xlfn.PERCENTILE.INC(Occurrence!$I$2:$I$2441,($B$6+T150*($B$7-1))/($B$3-1)),0)</f>
        <v/>
      </c>
      <c r="W150" s="16">
        <f>IF(Occurrence!K150&gt;0,Occurrence!K150/V150,0)</f>
        <v/>
      </c>
      <c r="X150" s="9">
        <f>IF(Occurrence!K150&gt;0,U150*W150,0)</f>
        <v/>
      </c>
      <c r="Y150" s="24">
        <f>COUNTIF(Data!$X$2:$X$2441,"&lt;="&amp;Data!X150)/($B$3+1)</f>
        <v/>
      </c>
      <c r="Z150" s="16">
        <f>_xlfn.PERCENTILE.INC(Data!$U$2:$U$2441,Y150)</f>
        <v/>
      </c>
      <c r="AA150" s="16">
        <f>_xlfn.PERCENTILE.INC(Data!$V$2:$V$2441,Y150)</f>
        <v/>
      </c>
      <c r="AB150" s="16">
        <f>Data!X150-AA150</f>
        <v/>
      </c>
      <c r="AC150" s="9">
        <f>Z150+AB150</f>
        <v/>
      </c>
      <c r="AD150" s="24">
        <f>COUNTIF(Data!$Y$2:$Y$2441,"&lt;="&amp;Data!Y150)/($B$3+1)</f>
        <v/>
      </c>
      <c r="AE150" s="16">
        <f>_xlfn.PERCENTILE.INC(Data!$U$2:$U$2441,AD150)</f>
        <v/>
      </c>
      <c r="AF150" s="16">
        <f>_xlfn.PERCENTILE.INC(Data!$V$2:$V$2441,AD150)</f>
        <v/>
      </c>
      <c r="AG150" s="16">
        <f>Data!Y150-AF150</f>
        <v/>
      </c>
      <c r="AH150" s="9">
        <f>AE150+AG150</f>
        <v/>
      </c>
    </row>
    <row r="151">
      <c r="N151" s="14">
        <f>Data!A151</f>
        <v/>
      </c>
      <c r="O151" s="24">
        <f>IF(Occurrence!J151&gt;0,COUNTIFS(Occurrence!$J$2:$J$2441,"&gt;0",Occurrence!$J$2:$J$2441,"&lt;="&amp;Occurrence!J151)/($B$8+1),0)</f>
        <v/>
      </c>
      <c r="P151" s="16">
        <f>IF(Occurrence!J151&gt;0,_xlfn.PERCENTILE.INC(Data!$O$2:$O$2441,($B$4+O151*($B$5-1))/($B$3-1)),0)</f>
        <v/>
      </c>
      <c r="Q151" s="16">
        <f>IF(Occurrence!J151&gt;0,_xlfn.PERCENTILE.INC(Occurrence!$I$2:$I$2441,($B$6+O151*($B$7-1))/($B$3-1)),0)</f>
        <v/>
      </c>
      <c r="R151" s="16">
        <f>IF(Occurrence!J151&gt;0,Occurrence!J151/Q151,0)</f>
        <v/>
      </c>
      <c r="S151" s="9">
        <f>IF(Occurrence!J151&gt;0,P151*R151,0)</f>
        <v/>
      </c>
      <c r="T151" s="24">
        <f>IF(Occurrence!K151&gt;0,COUNTIFS(Occurrence!$K$2:$K$2441,"&gt;0",Occurrence!$K$2:$K$2441,"&lt;="&amp;Occurrence!K151)/($B$9+1),0)</f>
        <v/>
      </c>
      <c r="U151" s="16">
        <f>IF(Occurrence!K151&gt;0,_xlfn.PERCENTILE.INC(Data!$O$2:$O$2441,($B$4+T151*($B$5-1))/($B$3-1)),0)</f>
        <v/>
      </c>
      <c r="V151" s="16">
        <f>IF(Occurrence!K151&gt;0,_xlfn.PERCENTILE.INC(Occurrence!$I$2:$I$2441,($B$6+T151*($B$7-1))/($B$3-1)),0)</f>
        <v/>
      </c>
      <c r="W151" s="16">
        <f>IF(Occurrence!K151&gt;0,Occurrence!K151/V151,0)</f>
        <v/>
      </c>
      <c r="X151" s="9">
        <f>IF(Occurrence!K151&gt;0,U151*W151,0)</f>
        <v/>
      </c>
      <c r="Y151" s="24">
        <f>COUNTIF(Data!$X$2:$X$2441,"&lt;="&amp;Data!X151)/($B$3+1)</f>
        <v/>
      </c>
      <c r="Z151" s="16">
        <f>_xlfn.PERCENTILE.INC(Data!$U$2:$U$2441,Y151)</f>
        <v/>
      </c>
      <c r="AA151" s="16">
        <f>_xlfn.PERCENTILE.INC(Data!$V$2:$V$2441,Y151)</f>
        <v/>
      </c>
      <c r="AB151" s="16">
        <f>Data!X151-AA151</f>
        <v/>
      </c>
      <c r="AC151" s="9">
        <f>Z151+AB151</f>
        <v/>
      </c>
      <c r="AD151" s="24">
        <f>COUNTIF(Data!$Y$2:$Y$2441,"&lt;="&amp;Data!Y151)/($B$3+1)</f>
        <v/>
      </c>
      <c r="AE151" s="16">
        <f>_xlfn.PERCENTILE.INC(Data!$U$2:$U$2441,AD151)</f>
        <v/>
      </c>
      <c r="AF151" s="16">
        <f>_xlfn.PERCENTILE.INC(Data!$V$2:$V$2441,AD151)</f>
        <v/>
      </c>
      <c r="AG151" s="16">
        <f>Data!Y151-AF151</f>
        <v/>
      </c>
      <c r="AH151" s="9">
        <f>AE151+AG151</f>
        <v/>
      </c>
    </row>
    <row r="152">
      <c r="N152" s="14">
        <f>Data!A152</f>
        <v/>
      </c>
      <c r="O152" s="24">
        <f>IF(Occurrence!J152&gt;0,COUNTIFS(Occurrence!$J$2:$J$2441,"&gt;0",Occurrence!$J$2:$J$2441,"&lt;="&amp;Occurrence!J152)/($B$8+1),0)</f>
        <v/>
      </c>
      <c r="P152" s="16">
        <f>IF(Occurrence!J152&gt;0,_xlfn.PERCENTILE.INC(Data!$O$2:$O$2441,($B$4+O152*($B$5-1))/($B$3-1)),0)</f>
        <v/>
      </c>
      <c r="Q152" s="16">
        <f>IF(Occurrence!J152&gt;0,_xlfn.PERCENTILE.INC(Occurrence!$I$2:$I$2441,($B$6+O152*($B$7-1))/($B$3-1)),0)</f>
        <v/>
      </c>
      <c r="R152" s="16">
        <f>IF(Occurrence!J152&gt;0,Occurrence!J152/Q152,0)</f>
        <v/>
      </c>
      <c r="S152" s="9">
        <f>IF(Occurrence!J152&gt;0,P152*R152,0)</f>
        <v/>
      </c>
      <c r="T152" s="24">
        <f>IF(Occurrence!K152&gt;0,COUNTIFS(Occurrence!$K$2:$K$2441,"&gt;0",Occurrence!$K$2:$K$2441,"&lt;="&amp;Occurrence!K152)/($B$9+1),0)</f>
        <v/>
      </c>
      <c r="U152" s="16">
        <f>IF(Occurrence!K152&gt;0,_xlfn.PERCENTILE.INC(Data!$O$2:$O$2441,($B$4+T152*($B$5-1))/($B$3-1)),0)</f>
        <v/>
      </c>
      <c r="V152" s="16">
        <f>IF(Occurrence!K152&gt;0,_xlfn.PERCENTILE.INC(Occurrence!$I$2:$I$2441,($B$6+T152*($B$7-1))/($B$3-1)),0)</f>
        <v/>
      </c>
      <c r="W152" s="16">
        <f>IF(Occurrence!K152&gt;0,Occurrence!K152/V152,0)</f>
        <v/>
      </c>
      <c r="X152" s="9">
        <f>IF(Occurrence!K152&gt;0,U152*W152,0)</f>
        <v/>
      </c>
      <c r="Y152" s="24">
        <f>COUNTIF(Data!$X$2:$X$2441,"&lt;="&amp;Data!X152)/($B$3+1)</f>
        <v/>
      </c>
      <c r="Z152" s="16">
        <f>_xlfn.PERCENTILE.INC(Data!$U$2:$U$2441,Y152)</f>
        <v/>
      </c>
      <c r="AA152" s="16">
        <f>_xlfn.PERCENTILE.INC(Data!$V$2:$V$2441,Y152)</f>
        <v/>
      </c>
      <c r="AB152" s="16">
        <f>Data!X152-AA152</f>
        <v/>
      </c>
      <c r="AC152" s="9">
        <f>Z152+AB152</f>
        <v/>
      </c>
      <c r="AD152" s="24">
        <f>COUNTIF(Data!$Y$2:$Y$2441,"&lt;="&amp;Data!Y152)/($B$3+1)</f>
        <v/>
      </c>
      <c r="AE152" s="16">
        <f>_xlfn.PERCENTILE.INC(Data!$U$2:$U$2441,AD152)</f>
        <v/>
      </c>
      <c r="AF152" s="16">
        <f>_xlfn.PERCENTILE.INC(Data!$V$2:$V$2441,AD152)</f>
        <v/>
      </c>
      <c r="AG152" s="16">
        <f>Data!Y152-AF152</f>
        <v/>
      </c>
      <c r="AH152" s="9">
        <f>AE152+AG152</f>
        <v/>
      </c>
    </row>
    <row r="153">
      <c r="N153" s="14">
        <f>Data!A153</f>
        <v/>
      </c>
      <c r="O153" s="24">
        <f>IF(Occurrence!J153&gt;0,COUNTIFS(Occurrence!$J$2:$J$2441,"&gt;0",Occurrence!$J$2:$J$2441,"&lt;="&amp;Occurrence!J153)/($B$8+1),0)</f>
        <v/>
      </c>
      <c r="P153" s="16">
        <f>IF(Occurrence!J153&gt;0,_xlfn.PERCENTILE.INC(Data!$O$2:$O$2441,($B$4+O153*($B$5-1))/($B$3-1)),0)</f>
        <v/>
      </c>
      <c r="Q153" s="16">
        <f>IF(Occurrence!J153&gt;0,_xlfn.PERCENTILE.INC(Occurrence!$I$2:$I$2441,($B$6+O153*($B$7-1))/($B$3-1)),0)</f>
        <v/>
      </c>
      <c r="R153" s="16">
        <f>IF(Occurrence!J153&gt;0,Occurrence!J153/Q153,0)</f>
        <v/>
      </c>
      <c r="S153" s="9">
        <f>IF(Occurrence!J153&gt;0,P153*R153,0)</f>
        <v/>
      </c>
      <c r="T153" s="24">
        <f>IF(Occurrence!K153&gt;0,COUNTIFS(Occurrence!$K$2:$K$2441,"&gt;0",Occurrence!$K$2:$K$2441,"&lt;="&amp;Occurrence!K153)/($B$9+1),0)</f>
        <v/>
      </c>
      <c r="U153" s="16">
        <f>IF(Occurrence!K153&gt;0,_xlfn.PERCENTILE.INC(Data!$O$2:$O$2441,($B$4+T153*($B$5-1))/($B$3-1)),0)</f>
        <v/>
      </c>
      <c r="V153" s="16">
        <f>IF(Occurrence!K153&gt;0,_xlfn.PERCENTILE.INC(Occurrence!$I$2:$I$2441,($B$6+T153*($B$7-1))/($B$3-1)),0)</f>
        <v/>
      </c>
      <c r="W153" s="16">
        <f>IF(Occurrence!K153&gt;0,Occurrence!K153/V153,0)</f>
        <v/>
      </c>
      <c r="X153" s="9">
        <f>IF(Occurrence!K153&gt;0,U153*W153,0)</f>
        <v/>
      </c>
      <c r="Y153" s="24">
        <f>COUNTIF(Data!$X$2:$X$2441,"&lt;="&amp;Data!X153)/($B$3+1)</f>
        <v/>
      </c>
      <c r="Z153" s="16">
        <f>_xlfn.PERCENTILE.INC(Data!$U$2:$U$2441,Y153)</f>
        <v/>
      </c>
      <c r="AA153" s="16">
        <f>_xlfn.PERCENTILE.INC(Data!$V$2:$V$2441,Y153)</f>
        <v/>
      </c>
      <c r="AB153" s="16">
        <f>Data!X153-AA153</f>
        <v/>
      </c>
      <c r="AC153" s="9">
        <f>Z153+AB153</f>
        <v/>
      </c>
      <c r="AD153" s="24">
        <f>COUNTIF(Data!$Y$2:$Y$2441,"&lt;="&amp;Data!Y153)/($B$3+1)</f>
        <v/>
      </c>
      <c r="AE153" s="16">
        <f>_xlfn.PERCENTILE.INC(Data!$U$2:$U$2441,AD153)</f>
        <v/>
      </c>
      <c r="AF153" s="16">
        <f>_xlfn.PERCENTILE.INC(Data!$V$2:$V$2441,AD153)</f>
        <v/>
      </c>
      <c r="AG153" s="16">
        <f>Data!Y153-AF153</f>
        <v/>
      </c>
      <c r="AH153" s="9">
        <f>AE153+AG153</f>
        <v/>
      </c>
    </row>
    <row r="154">
      <c r="N154" s="14">
        <f>Data!A154</f>
        <v/>
      </c>
      <c r="O154" s="24">
        <f>IF(Occurrence!J154&gt;0,COUNTIFS(Occurrence!$J$2:$J$2441,"&gt;0",Occurrence!$J$2:$J$2441,"&lt;="&amp;Occurrence!J154)/($B$8+1),0)</f>
        <v/>
      </c>
      <c r="P154" s="16">
        <f>IF(Occurrence!J154&gt;0,_xlfn.PERCENTILE.INC(Data!$O$2:$O$2441,($B$4+O154*($B$5-1))/($B$3-1)),0)</f>
        <v/>
      </c>
      <c r="Q154" s="16">
        <f>IF(Occurrence!J154&gt;0,_xlfn.PERCENTILE.INC(Occurrence!$I$2:$I$2441,($B$6+O154*($B$7-1))/($B$3-1)),0)</f>
        <v/>
      </c>
      <c r="R154" s="16">
        <f>IF(Occurrence!J154&gt;0,Occurrence!J154/Q154,0)</f>
        <v/>
      </c>
      <c r="S154" s="9">
        <f>IF(Occurrence!J154&gt;0,P154*R154,0)</f>
        <v/>
      </c>
      <c r="T154" s="24">
        <f>IF(Occurrence!K154&gt;0,COUNTIFS(Occurrence!$K$2:$K$2441,"&gt;0",Occurrence!$K$2:$K$2441,"&lt;="&amp;Occurrence!K154)/($B$9+1),0)</f>
        <v/>
      </c>
      <c r="U154" s="16">
        <f>IF(Occurrence!K154&gt;0,_xlfn.PERCENTILE.INC(Data!$O$2:$O$2441,($B$4+T154*($B$5-1))/($B$3-1)),0)</f>
        <v/>
      </c>
      <c r="V154" s="16">
        <f>IF(Occurrence!K154&gt;0,_xlfn.PERCENTILE.INC(Occurrence!$I$2:$I$2441,($B$6+T154*($B$7-1))/($B$3-1)),0)</f>
        <v/>
      </c>
      <c r="W154" s="16">
        <f>IF(Occurrence!K154&gt;0,Occurrence!K154/V154,0)</f>
        <v/>
      </c>
      <c r="X154" s="9">
        <f>IF(Occurrence!K154&gt;0,U154*W154,0)</f>
        <v/>
      </c>
      <c r="Y154" s="24">
        <f>COUNTIF(Data!$X$2:$X$2441,"&lt;="&amp;Data!X154)/($B$3+1)</f>
        <v/>
      </c>
      <c r="Z154" s="16">
        <f>_xlfn.PERCENTILE.INC(Data!$U$2:$U$2441,Y154)</f>
        <v/>
      </c>
      <c r="AA154" s="16">
        <f>_xlfn.PERCENTILE.INC(Data!$V$2:$V$2441,Y154)</f>
        <v/>
      </c>
      <c r="AB154" s="16">
        <f>Data!X154-AA154</f>
        <v/>
      </c>
      <c r="AC154" s="9">
        <f>Z154+AB154</f>
        <v/>
      </c>
      <c r="AD154" s="24">
        <f>COUNTIF(Data!$Y$2:$Y$2441,"&lt;="&amp;Data!Y154)/($B$3+1)</f>
        <v/>
      </c>
      <c r="AE154" s="16">
        <f>_xlfn.PERCENTILE.INC(Data!$U$2:$U$2441,AD154)</f>
        <v/>
      </c>
      <c r="AF154" s="16">
        <f>_xlfn.PERCENTILE.INC(Data!$V$2:$V$2441,AD154)</f>
        <v/>
      </c>
      <c r="AG154" s="16">
        <f>Data!Y154-AF154</f>
        <v/>
      </c>
      <c r="AH154" s="9">
        <f>AE154+AG154</f>
        <v/>
      </c>
    </row>
    <row r="155">
      <c r="N155" s="14">
        <f>Data!A155</f>
        <v/>
      </c>
      <c r="O155" s="24">
        <f>IF(Occurrence!J155&gt;0,COUNTIFS(Occurrence!$J$2:$J$2441,"&gt;0",Occurrence!$J$2:$J$2441,"&lt;="&amp;Occurrence!J155)/($B$8+1),0)</f>
        <v/>
      </c>
      <c r="P155" s="16">
        <f>IF(Occurrence!J155&gt;0,_xlfn.PERCENTILE.INC(Data!$O$2:$O$2441,($B$4+O155*($B$5-1))/($B$3-1)),0)</f>
        <v/>
      </c>
      <c r="Q155" s="16">
        <f>IF(Occurrence!J155&gt;0,_xlfn.PERCENTILE.INC(Occurrence!$I$2:$I$2441,($B$6+O155*($B$7-1))/($B$3-1)),0)</f>
        <v/>
      </c>
      <c r="R155" s="16">
        <f>IF(Occurrence!J155&gt;0,Occurrence!J155/Q155,0)</f>
        <v/>
      </c>
      <c r="S155" s="9">
        <f>IF(Occurrence!J155&gt;0,P155*R155,0)</f>
        <v/>
      </c>
      <c r="T155" s="24">
        <f>IF(Occurrence!K155&gt;0,COUNTIFS(Occurrence!$K$2:$K$2441,"&gt;0",Occurrence!$K$2:$K$2441,"&lt;="&amp;Occurrence!K155)/($B$9+1),0)</f>
        <v/>
      </c>
      <c r="U155" s="16">
        <f>IF(Occurrence!K155&gt;0,_xlfn.PERCENTILE.INC(Data!$O$2:$O$2441,($B$4+T155*($B$5-1))/($B$3-1)),0)</f>
        <v/>
      </c>
      <c r="V155" s="16">
        <f>IF(Occurrence!K155&gt;0,_xlfn.PERCENTILE.INC(Occurrence!$I$2:$I$2441,($B$6+T155*($B$7-1))/($B$3-1)),0)</f>
        <v/>
      </c>
      <c r="W155" s="16">
        <f>IF(Occurrence!K155&gt;0,Occurrence!K155/V155,0)</f>
        <v/>
      </c>
      <c r="X155" s="9">
        <f>IF(Occurrence!K155&gt;0,U155*W155,0)</f>
        <v/>
      </c>
      <c r="Y155" s="24">
        <f>COUNTIF(Data!$X$2:$X$2441,"&lt;="&amp;Data!X155)/($B$3+1)</f>
        <v/>
      </c>
      <c r="Z155" s="16">
        <f>_xlfn.PERCENTILE.INC(Data!$U$2:$U$2441,Y155)</f>
        <v/>
      </c>
      <c r="AA155" s="16">
        <f>_xlfn.PERCENTILE.INC(Data!$V$2:$V$2441,Y155)</f>
        <v/>
      </c>
      <c r="AB155" s="16">
        <f>Data!X155-AA155</f>
        <v/>
      </c>
      <c r="AC155" s="9">
        <f>Z155+AB155</f>
        <v/>
      </c>
      <c r="AD155" s="24">
        <f>COUNTIF(Data!$Y$2:$Y$2441,"&lt;="&amp;Data!Y155)/($B$3+1)</f>
        <v/>
      </c>
      <c r="AE155" s="16">
        <f>_xlfn.PERCENTILE.INC(Data!$U$2:$U$2441,AD155)</f>
        <v/>
      </c>
      <c r="AF155" s="16">
        <f>_xlfn.PERCENTILE.INC(Data!$V$2:$V$2441,AD155)</f>
        <v/>
      </c>
      <c r="AG155" s="16">
        <f>Data!Y155-AF155</f>
        <v/>
      </c>
      <c r="AH155" s="9">
        <f>AE155+AG155</f>
        <v/>
      </c>
    </row>
    <row r="156">
      <c r="N156" s="14">
        <f>Data!A156</f>
        <v/>
      </c>
      <c r="O156" s="24">
        <f>IF(Occurrence!J156&gt;0,COUNTIFS(Occurrence!$J$2:$J$2441,"&gt;0",Occurrence!$J$2:$J$2441,"&lt;="&amp;Occurrence!J156)/($B$8+1),0)</f>
        <v/>
      </c>
      <c r="P156" s="16">
        <f>IF(Occurrence!J156&gt;0,_xlfn.PERCENTILE.INC(Data!$O$2:$O$2441,($B$4+O156*($B$5-1))/($B$3-1)),0)</f>
        <v/>
      </c>
      <c r="Q156" s="16">
        <f>IF(Occurrence!J156&gt;0,_xlfn.PERCENTILE.INC(Occurrence!$I$2:$I$2441,($B$6+O156*($B$7-1))/($B$3-1)),0)</f>
        <v/>
      </c>
      <c r="R156" s="16">
        <f>IF(Occurrence!J156&gt;0,Occurrence!J156/Q156,0)</f>
        <v/>
      </c>
      <c r="S156" s="9">
        <f>IF(Occurrence!J156&gt;0,P156*R156,0)</f>
        <v/>
      </c>
      <c r="T156" s="24">
        <f>IF(Occurrence!K156&gt;0,COUNTIFS(Occurrence!$K$2:$K$2441,"&gt;0",Occurrence!$K$2:$K$2441,"&lt;="&amp;Occurrence!K156)/($B$9+1),0)</f>
        <v/>
      </c>
      <c r="U156" s="16">
        <f>IF(Occurrence!K156&gt;0,_xlfn.PERCENTILE.INC(Data!$O$2:$O$2441,($B$4+T156*($B$5-1))/($B$3-1)),0)</f>
        <v/>
      </c>
      <c r="V156" s="16">
        <f>IF(Occurrence!K156&gt;0,_xlfn.PERCENTILE.INC(Occurrence!$I$2:$I$2441,($B$6+T156*($B$7-1))/($B$3-1)),0)</f>
        <v/>
      </c>
      <c r="W156" s="16">
        <f>IF(Occurrence!K156&gt;0,Occurrence!K156/V156,0)</f>
        <v/>
      </c>
      <c r="X156" s="9">
        <f>IF(Occurrence!K156&gt;0,U156*W156,0)</f>
        <v/>
      </c>
      <c r="Y156" s="24">
        <f>COUNTIF(Data!$X$2:$X$2441,"&lt;="&amp;Data!X156)/($B$3+1)</f>
        <v/>
      </c>
      <c r="Z156" s="16">
        <f>_xlfn.PERCENTILE.INC(Data!$U$2:$U$2441,Y156)</f>
        <v/>
      </c>
      <c r="AA156" s="16">
        <f>_xlfn.PERCENTILE.INC(Data!$V$2:$V$2441,Y156)</f>
        <v/>
      </c>
      <c r="AB156" s="16">
        <f>Data!X156-AA156</f>
        <v/>
      </c>
      <c r="AC156" s="9">
        <f>Z156+AB156</f>
        <v/>
      </c>
      <c r="AD156" s="24">
        <f>COUNTIF(Data!$Y$2:$Y$2441,"&lt;="&amp;Data!Y156)/($B$3+1)</f>
        <v/>
      </c>
      <c r="AE156" s="16">
        <f>_xlfn.PERCENTILE.INC(Data!$U$2:$U$2441,AD156)</f>
        <v/>
      </c>
      <c r="AF156" s="16">
        <f>_xlfn.PERCENTILE.INC(Data!$V$2:$V$2441,AD156)</f>
        <v/>
      </c>
      <c r="AG156" s="16">
        <f>Data!Y156-AF156</f>
        <v/>
      </c>
      <c r="AH156" s="9">
        <f>AE156+AG156</f>
        <v/>
      </c>
    </row>
    <row r="157">
      <c r="N157" s="14">
        <f>Data!A157</f>
        <v/>
      </c>
      <c r="O157" s="24">
        <f>IF(Occurrence!J157&gt;0,COUNTIFS(Occurrence!$J$2:$J$2441,"&gt;0",Occurrence!$J$2:$J$2441,"&lt;="&amp;Occurrence!J157)/($B$8+1),0)</f>
        <v/>
      </c>
      <c r="P157" s="16">
        <f>IF(Occurrence!J157&gt;0,_xlfn.PERCENTILE.INC(Data!$O$2:$O$2441,($B$4+O157*($B$5-1))/($B$3-1)),0)</f>
        <v/>
      </c>
      <c r="Q157" s="16">
        <f>IF(Occurrence!J157&gt;0,_xlfn.PERCENTILE.INC(Occurrence!$I$2:$I$2441,($B$6+O157*($B$7-1))/($B$3-1)),0)</f>
        <v/>
      </c>
      <c r="R157" s="16">
        <f>IF(Occurrence!J157&gt;0,Occurrence!J157/Q157,0)</f>
        <v/>
      </c>
      <c r="S157" s="9">
        <f>IF(Occurrence!J157&gt;0,P157*R157,0)</f>
        <v/>
      </c>
      <c r="T157" s="24">
        <f>IF(Occurrence!K157&gt;0,COUNTIFS(Occurrence!$K$2:$K$2441,"&gt;0",Occurrence!$K$2:$K$2441,"&lt;="&amp;Occurrence!K157)/($B$9+1),0)</f>
        <v/>
      </c>
      <c r="U157" s="16">
        <f>IF(Occurrence!K157&gt;0,_xlfn.PERCENTILE.INC(Data!$O$2:$O$2441,($B$4+T157*($B$5-1))/($B$3-1)),0)</f>
        <v/>
      </c>
      <c r="V157" s="16">
        <f>IF(Occurrence!K157&gt;0,_xlfn.PERCENTILE.INC(Occurrence!$I$2:$I$2441,($B$6+T157*($B$7-1))/($B$3-1)),0)</f>
        <v/>
      </c>
      <c r="W157" s="16">
        <f>IF(Occurrence!K157&gt;0,Occurrence!K157/V157,0)</f>
        <v/>
      </c>
      <c r="X157" s="9">
        <f>IF(Occurrence!K157&gt;0,U157*W157,0)</f>
        <v/>
      </c>
      <c r="Y157" s="24">
        <f>COUNTIF(Data!$X$2:$X$2441,"&lt;="&amp;Data!X157)/($B$3+1)</f>
        <v/>
      </c>
      <c r="Z157" s="16">
        <f>_xlfn.PERCENTILE.INC(Data!$U$2:$U$2441,Y157)</f>
        <v/>
      </c>
      <c r="AA157" s="16">
        <f>_xlfn.PERCENTILE.INC(Data!$V$2:$V$2441,Y157)</f>
        <v/>
      </c>
      <c r="AB157" s="16">
        <f>Data!X157-AA157</f>
        <v/>
      </c>
      <c r="AC157" s="9">
        <f>Z157+AB157</f>
        <v/>
      </c>
      <c r="AD157" s="24">
        <f>COUNTIF(Data!$Y$2:$Y$2441,"&lt;="&amp;Data!Y157)/($B$3+1)</f>
        <v/>
      </c>
      <c r="AE157" s="16">
        <f>_xlfn.PERCENTILE.INC(Data!$U$2:$U$2441,AD157)</f>
        <v/>
      </c>
      <c r="AF157" s="16">
        <f>_xlfn.PERCENTILE.INC(Data!$V$2:$V$2441,AD157)</f>
        <v/>
      </c>
      <c r="AG157" s="16">
        <f>Data!Y157-AF157</f>
        <v/>
      </c>
      <c r="AH157" s="9">
        <f>AE157+AG157</f>
        <v/>
      </c>
    </row>
    <row r="158">
      <c r="N158" s="14">
        <f>Data!A158</f>
        <v/>
      </c>
      <c r="O158" s="24">
        <f>IF(Occurrence!J158&gt;0,COUNTIFS(Occurrence!$J$2:$J$2441,"&gt;0",Occurrence!$J$2:$J$2441,"&lt;="&amp;Occurrence!J158)/($B$8+1),0)</f>
        <v/>
      </c>
      <c r="P158" s="16">
        <f>IF(Occurrence!J158&gt;0,_xlfn.PERCENTILE.INC(Data!$O$2:$O$2441,($B$4+O158*($B$5-1))/($B$3-1)),0)</f>
        <v/>
      </c>
      <c r="Q158" s="16">
        <f>IF(Occurrence!J158&gt;0,_xlfn.PERCENTILE.INC(Occurrence!$I$2:$I$2441,($B$6+O158*($B$7-1))/($B$3-1)),0)</f>
        <v/>
      </c>
      <c r="R158" s="16">
        <f>IF(Occurrence!J158&gt;0,Occurrence!J158/Q158,0)</f>
        <v/>
      </c>
      <c r="S158" s="9">
        <f>IF(Occurrence!J158&gt;0,P158*R158,0)</f>
        <v/>
      </c>
      <c r="T158" s="24">
        <f>IF(Occurrence!K158&gt;0,COUNTIFS(Occurrence!$K$2:$K$2441,"&gt;0",Occurrence!$K$2:$K$2441,"&lt;="&amp;Occurrence!K158)/($B$9+1),0)</f>
        <v/>
      </c>
      <c r="U158" s="16">
        <f>IF(Occurrence!K158&gt;0,_xlfn.PERCENTILE.INC(Data!$O$2:$O$2441,($B$4+T158*($B$5-1))/($B$3-1)),0)</f>
        <v/>
      </c>
      <c r="V158" s="16">
        <f>IF(Occurrence!K158&gt;0,_xlfn.PERCENTILE.INC(Occurrence!$I$2:$I$2441,($B$6+T158*($B$7-1))/($B$3-1)),0)</f>
        <v/>
      </c>
      <c r="W158" s="16">
        <f>IF(Occurrence!K158&gt;0,Occurrence!K158/V158,0)</f>
        <v/>
      </c>
      <c r="X158" s="9">
        <f>IF(Occurrence!K158&gt;0,U158*W158,0)</f>
        <v/>
      </c>
      <c r="Y158" s="24">
        <f>COUNTIF(Data!$X$2:$X$2441,"&lt;="&amp;Data!X158)/($B$3+1)</f>
        <v/>
      </c>
      <c r="Z158" s="16">
        <f>_xlfn.PERCENTILE.INC(Data!$U$2:$U$2441,Y158)</f>
        <v/>
      </c>
      <c r="AA158" s="16">
        <f>_xlfn.PERCENTILE.INC(Data!$V$2:$V$2441,Y158)</f>
        <v/>
      </c>
      <c r="AB158" s="16">
        <f>Data!X158-AA158</f>
        <v/>
      </c>
      <c r="AC158" s="9">
        <f>Z158+AB158</f>
        <v/>
      </c>
      <c r="AD158" s="24">
        <f>COUNTIF(Data!$Y$2:$Y$2441,"&lt;="&amp;Data!Y158)/($B$3+1)</f>
        <v/>
      </c>
      <c r="AE158" s="16">
        <f>_xlfn.PERCENTILE.INC(Data!$U$2:$U$2441,AD158)</f>
        <v/>
      </c>
      <c r="AF158" s="16">
        <f>_xlfn.PERCENTILE.INC(Data!$V$2:$V$2441,AD158)</f>
        <v/>
      </c>
      <c r="AG158" s="16">
        <f>Data!Y158-AF158</f>
        <v/>
      </c>
      <c r="AH158" s="9">
        <f>AE158+AG158</f>
        <v/>
      </c>
    </row>
    <row r="159">
      <c r="N159" s="14">
        <f>Data!A159</f>
        <v/>
      </c>
      <c r="O159" s="24">
        <f>IF(Occurrence!J159&gt;0,COUNTIFS(Occurrence!$J$2:$J$2441,"&gt;0",Occurrence!$J$2:$J$2441,"&lt;="&amp;Occurrence!J159)/($B$8+1),0)</f>
        <v/>
      </c>
      <c r="P159" s="16">
        <f>IF(Occurrence!J159&gt;0,_xlfn.PERCENTILE.INC(Data!$O$2:$O$2441,($B$4+O159*($B$5-1))/($B$3-1)),0)</f>
        <v/>
      </c>
      <c r="Q159" s="16">
        <f>IF(Occurrence!J159&gt;0,_xlfn.PERCENTILE.INC(Occurrence!$I$2:$I$2441,($B$6+O159*($B$7-1))/($B$3-1)),0)</f>
        <v/>
      </c>
      <c r="R159" s="16">
        <f>IF(Occurrence!J159&gt;0,Occurrence!J159/Q159,0)</f>
        <v/>
      </c>
      <c r="S159" s="9">
        <f>IF(Occurrence!J159&gt;0,P159*R159,0)</f>
        <v/>
      </c>
      <c r="T159" s="24">
        <f>IF(Occurrence!K159&gt;0,COUNTIFS(Occurrence!$K$2:$K$2441,"&gt;0",Occurrence!$K$2:$K$2441,"&lt;="&amp;Occurrence!K159)/($B$9+1),0)</f>
        <v/>
      </c>
      <c r="U159" s="16">
        <f>IF(Occurrence!K159&gt;0,_xlfn.PERCENTILE.INC(Data!$O$2:$O$2441,($B$4+T159*($B$5-1))/($B$3-1)),0)</f>
        <v/>
      </c>
      <c r="V159" s="16">
        <f>IF(Occurrence!K159&gt;0,_xlfn.PERCENTILE.INC(Occurrence!$I$2:$I$2441,($B$6+T159*($B$7-1))/($B$3-1)),0)</f>
        <v/>
      </c>
      <c r="W159" s="16">
        <f>IF(Occurrence!K159&gt;0,Occurrence!K159/V159,0)</f>
        <v/>
      </c>
      <c r="X159" s="9">
        <f>IF(Occurrence!K159&gt;0,U159*W159,0)</f>
        <v/>
      </c>
      <c r="Y159" s="24">
        <f>COUNTIF(Data!$X$2:$X$2441,"&lt;="&amp;Data!X159)/($B$3+1)</f>
        <v/>
      </c>
      <c r="Z159" s="16">
        <f>_xlfn.PERCENTILE.INC(Data!$U$2:$U$2441,Y159)</f>
        <v/>
      </c>
      <c r="AA159" s="16">
        <f>_xlfn.PERCENTILE.INC(Data!$V$2:$V$2441,Y159)</f>
        <v/>
      </c>
      <c r="AB159" s="16">
        <f>Data!X159-AA159</f>
        <v/>
      </c>
      <c r="AC159" s="9">
        <f>Z159+AB159</f>
        <v/>
      </c>
      <c r="AD159" s="24">
        <f>COUNTIF(Data!$Y$2:$Y$2441,"&lt;="&amp;Data!Y159)/($B$3+1)</f>
        <v/>
      </c>
      <c r="AE159" s="16">
        <f>_xlfn.PERCENTILE.INC(Data!$U$2:$U$2441,AD159)</f>
        <v/>
      </c>
      <c r="AF159" s="16">
        <f>_xlfn.PERCENTILE.INC(Data!$V$2:$V$2441,AD159)</f>
        <v/>
      </c>
      <c r="AG159" s="16">
        <f>Data!Y159-AF159</f>
        <v/>
      </c>
      <c r="AH159" s="9">
        <f>AE159+AG159</f>
        <v/>
      </c>
    </row>
    <row r="160">
      <c r="N160" s="14">
        <f>Data!A160</f>
        <v/>
      </c>
      <c r="O160" s="24">
        <f>IF(Occurrence!J160&gt;0,COUNTIFS(Occurrence!$J$2:$J$2441,"&gt;0",Occurrence!$J$2:$J$2441,"&lt;="&amp;Occurrence!J160)/($B$8+1),0)</f>
        <v/>
      </c>
      <c r="P160" s="16">
        <f>IF(Occurrence!J160&gt;0,_xlfn.PERCENTILE.INC(Data!$O$2:$O$2441,($B$4+O160*($B$5-1))/($B$3-1)),0)</f>
        <v/>
      </c>
      <c r="Q160" s="16">
        <f>IF(Occurrence!J160&gt;0,_xlfn.PERCENTILE.INC(Occurrence!$I$2:$I$2441,($B$6+O160*($B$7-1))/($B$3-1)),0)</f>
        <v/>
      </c>
      <c r="R160" s="16">
        <f>IF(Occurrence!J160&gt;0,Occurrence!J160/Q160,0)</f>
        <v/>
      </c>
      <c r="S160" s="9">
        <f>IF(Occurrence!J160&gt;0,P160*R160,0)</f>
        <v/>
      </c>
      <c r="T160" s="24">
        <f>IF(Occurrence!K160&gt;0,COUNTIFS(Occurrence!$K$2:$K$2441,"&gt;0",Occurrence!$K$2:$K$2441,"&lt;="&amp;Occurrence!K160)/($B$9+1),0)</f>
        <v/>
      </c>
      <c r="U160" s="16">
        <f>IF(Occurrence!K160&gt;0,_xlfn.PERCENTILE.INC(Data!$O$2:$O$2441,($B$4+T160*($B$5-1))/($B$3-1)),0)</f>
        <v/>
      </c>
      <c r="V160" s="16">
        <f>IF(Occurrence!K160&gt;0,_xlfn.PERCENTILE.INC(Occurrence!$I$2:$I$2441,($B$6+T160*($B$7-1))/($B$3-1)),0)</f>
        <v/>
      </c>
      <c r="W160" s="16">
        <f>IF(Occurrence!K160&gt;0,Occurrence!K160/V160,0)</f>
        <v/>
      </c>
      <c r="X160" s="9">
        <f>IF(Occurrence!K160&gt;0,U160*W160,0)</f>
        <v/>
      </c>
      <c r="Y160" s="24">
        <f>COUNTIF(Data!$X$2:$X$2441,"&lt;="&amp;Data!X160)/($B$3+1)</f>
        <v/>
      </c>
      <c r="Z160" s="16">
        <f>_xlfn.PERCENTILE.INC(Data!$U$2:$U$2441,Y160)</f>
        <v/>
      </c>
      <c r="AA160" s="16">
        <f>_xlfn.PERCENTILE.INC(Data!$V$2:$V$2441,Y160)</f>
        <v/>
      </c>
      <c r="AB160" s="16">
        <f>Data!X160-AA160</f>
        <v/>
      </c>
      <c r="AC160" s="9">
        <f>Z160+AB160</f>
        <v/>
      </c>
      <c r="AD160" s="24">
        <f>COUNTIF(Data!$Y$2:$Y$2441,"&lt;="&amp;Data!Y160)/($B$3+1)</f>
        <v/>
      </c>
      <c r="AE160" s="16">
        <f>_xlfn.PERCENTILE.INC(Data!$U$2:$U$2441,AD160)</f>
        <v/>
      </c>
      <c r="AF160" s="16">
        <f>_xlfn.PERCENTILE.INC(Data!$V$2:$V$2441,AD160)</f>
        <v/>
      </c>
      <c r="AG160" s="16">
        <f>Data!Y160-AF160</f>
        <v/>
      </c>
      <c r="AH160" s="9">
        <f>AE160+AG160</f>
        <v/>
      </c>
    </row>
    <row r="161">
      <c r="N161" s="14">
        <f>Data!A161</f>
        <v/>
      </c>
      <c r="O161" s="24">
        <f>IF(Occurrence!J161&gt;0,COUNTIFS(Occurrence!$J$2:$J$2441,"&gt;0",Occurrence!$J$2:$J$2441,"&lt;="&amp;Occurrence!J161)/($B$8+1),0)</f>
        <v/>
      </c>
      <c r="P161" s="16">
        <f>IF(Occurrence!J161&gt;0,_xlfn.PERCENTILE.INC(Data!$O$2:$O$2441,($B$4+O161*($B$5-1))/($B$3-1)),0)</f>
        <v/>
      </c>
      <c r="Q161" s="16">
        <f>IF(Occurrence!J161&gt;0,_xlfn.PERCENTILE.INC(Occurrence!$I$2:$I$2441,($B$6+O161*($B$7-1))/($B$3-1)),0)</f>
        <v/>
      </c>
      <c r="R161" s="16">
        <f>IF(Occurrence!J161&gt;0,Occurrence!J161/Q161,0)</f>
        <v/>
      </c>
      <c r="S161" s="9">
        <f>IF(Occurrence!J161&gt;0,P161*R161,0)</f>
        <v/>
      </c>
      <c r="T161" s="24">
        <f>IF(Occurrence!K161&gt;0,COUNTIFS(Occurrence!$K$2:$K$2441,"&gt;0",Occurrence!$K$2:$K$2441,"&lt;="&amp;Occurrence!K161)/($B$9+1),0)</f>
        <v/>
      </c>
      <c r="U161" s="16">
        <f>IF(Occurrence!K161&gt;0,_xlfn.PERCENTILE.INC(Data!$O$2:$O$2441,($B$4+T161*($B$5-1))/($B$3-1)),0)</f>
        <v/>
      </c>
      <c r="V161" s="16">
        <f>IF(Occurrence!K161&gt;0,_xlfn.PERCENTILE.INC(Occurrence!$I$2:$I$2441,($B$6+T161*($B$7-1))/($B$3-1)),0)</f>
        <v/>
      </c>
      <c r="W161" s="16">
        <f>IF(Occurrence!K161&gt;0,Occurrence!K161/V161,0)</f>
        <v/>
      </c>
      <c r="X161" s="9">
        <f>IF(Occurrence!K161&gt;0,U161*W161,0)</f>
        <v/>
      </c>
      <c r="Y161" s="24">
        <f>COUNTIF(Data!$X$2:$X$2441,"&lt;="&amp;Data!X161)/($B$3+1)</f>
        <v/>
      </c>
      <c r="Z161" s="16">
        <f>_xlfn.PERCENTILE.INC(Data!$U$2:$U$2441,Y161)</f>
        <v/>
      </c>
      <c r="AA161" s="16">
        <f>_xlfn.PERCENTILE.INC(Data!$V$2:$V$2441,Y161)</f>
        <v/>
      </c>
      <c r="AB161" s="16">
        <f>Data!X161-AA161</f>
        <v/>
      </c>
      <c r="AC161" s="9">
        <f>Z161+AB161</f>
        <v/>
      </c>
      <c r="AD161" s="24">
        <f>COUNTIF(Data!$Y$2:$Y$2441,"&lt;="&amp;Data!Y161)/($B$3+1)</f>
        <v/>
      </c>
      <c r="AE161" s="16">
        <f>_xlfn.PERCENTILE.INC(Data!$U$2:$U$2441,AD161)</f>
        <v/>
      </c>
      <c r="AF161" s="16">
        <f>_xlfn.PERCENTILE.INC(Data!$V$2:$V$2441,AD161)</f>
        <v/>
      </c>
      <c r="AG161" s="16">
        <f>Data!Y161-AF161</f>
        <v/>
      </c>
      <c r="AH161" s="9">
        <f>AE161+AG161</f>
        <v/>
      </c>
    </row>
    <row r="162">
      <c r="N162" s="14">
        <f>Data!A162</f>
        <v/>
      </c>
      <c r="O162" s="24">
        <f>IF(Occurrence!J162&gt;0,COUNTIFS(Occurrence!$J$2:$J$2441,"&gt;0",Occurrence!$J$2:$J$2441,"&lt;="&amp;Occurrence!J162)/($B$8+1),0)</f>
        <v/>
      </c>
      <c r="P162" s="16">
        <f>IF(Occurrence!J162&gt;0,_xlfn.PERCENTILE.INC(Data!$O$2:$O$2441,($B$4+O162*($B$5-1))/($B$3-1)),0)</f>
        <v/>
      </c>
      <c r="Q162" s="16">
        <f>IF(Occurrence!J162&gt;0,_xlfn.PERCENTILE.INC(Occurrence!$I$2:$I$2441,($B$6+O162*($B$7-1))/($B$3-1)),0)</f>
        <v/>
      </c>
      <c r="R162" s="16">
        <f>IF(Occurrence!J162&gt;0,Occurrence!J162/Q162,0)</f>
        <v/>
      </c>
      <c r="S162" s="9">
        <f>IF(Occurrence!J162&gt;0,P162*R162,0)</f>
        <v/>
      </c>
      <c r="T162" s="24">
        <f>IF(Occurrence!K162&gt;0,COUNTIFS(Occurrence!$K$2:$K$2441,"&gt;0",Occurrence!$K$2:$K$2441,"&lt;="&amp;Occurrence!K162)/($B$9+1),0)</f>
        <v/>
      </c>
      <c r="U162" s="16">
        <f>IF(Occurrence!K162&gt;0,_xlfn.PERCENTILE.INC(Data!$O$2:$O$2441,($B$4+T162*($B$5-1))/($B$3-1)),0)</f>
        <v/>
      </c>
      <c r="V162" s="16">
        <f>IF(Occurrence!K162&gt;0,_xlfn.PERCENTILE.INC(Occurrence!$I$2:$I$2441,($B$6+T162*($B$7-1))/($B$3-1)),0)</f>
        <v/>
      </c>
      <c r="W162" s="16">
        <f>IF(Occurrence!K162&gt;0,Occurrence!K162/V162,0)</f>
        <v/>
      </c>
      <c r="X162" s="9">
        <f>IF(Occurrence!K162&gt;0,U162*W162,0)</f>
        <v/>
      </c>
      <c r="Y162" s="24">
        <f>COUNTIF(Data!$X$2:$X$2441,"&lt;="&amp;Data!X162)/($B$3+1)</f>
        <v/>
      </c>
      <c r="Z162" s="16">
        <f>_xlfn.PERCENTILE.INC(Data!$U$2:$U$2441,Y162)</f>
        <v/>
      </c>
      <c r="AA162" s="16">
        <f>_xlfn.PERCENTILE.INC(Data!$V$2:$V$2441,Y162)</f>
        <v/>
      </c>
      <c r="AB162" s="16">
        <f>Data!X162-AA162</f>
        <v/>
      </c>
      <c r="AC162" s="9">
        <f>Z162+AB162</f>
        <v/>
      </c>
      <c r="AD162" s="24">
        <f>COUNTIF(Data!$Y$2:$Y$2441,"&lt;="&amp;Data!Y162)/($B$3+1)</f>
        <v/>
      </c>
      <c r="AE162" s="16">
        <f>_xlfn.PERCENTILE.INC(Data!$U$2:$U$2441,AD162)</f>
        <v/>
      </c>
      <c r="AF162" s="16">
        <f>_xlfn.PERCENTILE.INC(Data!$V$2:$V$2441,AD162)</f>
        <v/>
      </c>
      <c r="AG162" s="16">
        <f>Data!Y162-AF162</f>
        <v/>
      </c>
      <c r="AH162" s="9">
        <f>AE162+AG162</f>
        <v/>
      </c>
    </row>
    <row r="163">
      <c r="N163" s="14">
        <f>Data!A163</f>
        <v/>
      </c>
      <c r="O163" s="24">
        <f>IF(Occurrence!J163&gt;0,COUNTIFS(Occurrence!$J$2:$J$2441,"&gt;0",Occurrence!$J$2:$J$2441,"&lt;="&amp;Occurrence!J163)/($B$8+1),0)</f>
        <v/>
      </c>
      <c r="P163" s="16">
        <f>IF(Occurrence!J163&gt;0,_xlfn.PERCENTILE.INC(Data!$O$2:$O$2441,($B$4+O163*($B$5-1))/($B$3-1)),0)</f>
        <v/>
      </c>
      <c r="Q163" s="16">
        <f>IF(Occurrence!J163&gt;0,_xlfn.PERCENTILE.INC(Occurrence!$I$2:$I$2441,($B$6+O163*($B$7-1))/($B$3-1)),0)</f>
        <v/>
      </c>
      <c r="R163" s="16">
        <f>IF(Occurrence!J163&gt;0,Occurrence!J163/Q163,0)</f>
        <v/>
      </c>
      <c r="S163" s="9">
        <f>IF(Occurrence!J163&gt;0,P163*R163,0)</f>
        <v/>
      </c>
      <c r="T163" s="24">
        <f>IF(Occurrence!K163&gt;0,COUNTIFS(Occurrence!$K$2:$K$2441,"&gt;0",Occurrence!$K$2:$K$2441,"&lt;="&amp;Occurrence!K163)/($B$9+1),0)</f>
        <v/>
      </c>
      <c r="U163" s="16">
        <f>IF(Occurrence!K163&gt;0,_xlfn.PERCENTILE.INC(Data!$O$2:$O$2441,($B$4+T163*($B$5-1))/($B$3-1)),0)</f>
        <v/>
      </c>
      <c r="V163" s="16">
        <f>IF(Occurrence!K163&gt;0,_xlfn.PERCENTILE.INC(Occurrence!$I$2:$I$2441,($B$6+T163*($B$7-1))/($B$3-1)),0)</f>
        <v/>
      </c>
      <c r="W163" s="16">
        <f>IF(Occurrence!K163&gt;0,Occurrence!K163/V163,0)</f>
        <v/>
      </c>
      <c r="X163" s="9">
        <f>IF(Occurrence!K163&gt;0,U163*W163,0)</f>
        <v/>
      </c>
      <c r="Y163" s="24">
        <f>COUNTIF(Data!$X$2:$X$2441,"&lt;="&amp;Data!X163)/($B$3+1)</f>
        <v/>
      </c>
      <c r="Z163" s="16">
        <f>_xlfn.PERCENTILE.INC(Data!$U$2:$U$2441,Y163)</f>
        <v/>
      </c>
      <c r="AA163" s="16">
        <f>_xlfn.PERCENTILE.INC(Data!$V$2:$V$2441,Y163)</f>
        <v/>
      </c>
      <c r="AB163" s="16">
        <f>Data!X163-AA163</f>
        <v/>
      </c>
      <c r="AC163" s="9">
        <f>Z163+AB163</f>
        <v/>
      </c>
      <c r="AD163" s="24">
        <f>COUNTIF(Data!$Y$2:$Y$2441,"&lt;="&amp;Data!Y163)/($B$3+1)</f>
        <v/>
      </c>
      <c r="AE163" s="16">
        <f>_xlfn.PERCENTILE.INC(Data!$U$2:$U$2441,AD163)</f>
        <v/>
      </c>
      <c r="AF163" s="16">
        <f>_xlfn.PERCENTILE.INC(Data!$V$2:$V$2441,AD163)</f>
        <v/>
      </c>
      <c r="AG163" s="16">
        <f>Data!Y163-AF163</f>
        <v/>
      </c>
      <c r="AH163" s="9">
        <f>AE163+AG163</f>
        <v/>
      </c>
    </row>
    <row r="164">
      <c r="N164" s="14">
        <f>Data!A164</f>
        <v/>
      </c>
      <c r="O164" s="24">
        <f>IF(Occurrence!J164&gt;0,COUNTIFS(Occurrence!$J$2:$J$2441,"&gt;0",Occurrence!$J$2:$J$2441,"&lt;="&amp;Occurrence!J164)/($B$8+1),0)</f>
        <v/>
      </c>
      <c r="P164" s="16">
        <f>IF(Occurrence!J164&gt;0,_xlfn.PERCENTILE.INC(Data!$O$2:$O$2441,($B$4+O164*($B$5-1))/($B$3-1)),0)</f>
        <v/>
      </c>
      <c r="Q164" s="16">
        <f>IF(Occurrence!J164&gt;0,_xlfn.PERCENTILE.INC(Occurrence!$I$2:$I$2441,($B$6+O164*($B$7-1))/($B$3-1)),0)</f>
        <v/>
      </c>
      <c r="R164" s="16">
        <f>IF(Occurrence!J164&gt;0,Occurrence!J164/Q164,0)</f>
        <v/>
      </c>
      <c r="S164" s="9">
        <f>IF(Occurrence!J164&gt;0,P164*R164,0)</f>
        <v/>
      </c>
      <c r="T164" s="24">
        <f>IF(Occurrence!K164&gt;0,COUNTIFS(Occurrence!$K$2:$K$2441,"&gt;0",Occurrence!$K$2:$K$2441,"&lt;="&amp;Occurrence!K164)/($B$9+1),0)</f>
        <v/>
      </c>
      <c r="U164" s="16">
        <f>IF(Occurrence!K164&gt;0,_xlfn.PERCENTILE.INC(Data!$O$2:$O$2441,($B$4+T164*($B$5-1))/($B$3-1)),0)</f>
        <v/>
      </c>
      <c r="V164" s="16">
        <f>IF(Occurrence!K164&gt;0,_xlfn.PERCENTILE.INC(Occurrence!$I$2:$I$2441,($B$6+T164*($B$7-1))/($B$3-1)),0)</f>
        <v/>
      </c>
      <c r="W164" s="16">
        <f>IF(Occurrence!K164&gt;0,Occurrence!K164/V164,0)</f>
        <v/>
      </c>
      <c r="X164" s="9">
        <f>IF(Occurrence!K164&gt;0,U164*W164,0)</f>
        <v/>
      </c>
      <c r="Y164" s="24">
        <f>COUNTIF(Data!$X$2:$X$2441,"&lt;="&amp;Data!X164)/($B$3+1)</f>
        <v/>
      </c>
      <c r="Z164" s="16">
        <f>_xlfn.PERCENTILE.INC(Data!$U$2:$U$2441,Y164)</f>
        <v/>
      </c>
      <c r="AA164" s="16">
        <f>_xlfn.PERCENTILE.INC(Data!$V$2:$V$2441,Y164)</f>
        <v/>
      </c>
      <c r="AB164" s="16">
        <f>Data!X164-AA164</f>
        <v/>
      </c>
      <c r="AC164" s="9">
        <f>Z164+AB164</f>
        <v/>
      </c>
      <c r="AD164" s="24">
        <f>COUNTIF(Data!$Y$2:$Y$2441,"&lt;="&amp;Data!Y164)/($B$3+1)</f>
        <v/>
      </c>
      <c r="AE164" s="16">
        <f>_xlfn.PERCENTILE.INC(Data!$U$2:$U$2441,AD164)</f>
        <v/>
      </c>
      <c r="AF164" s="16">
        <f>_xlfn.PERCENTILE.INC(Data!$V$2:$V$2441,AD164)</f>
        <v/>
      </c>
      <c r="AG164" s="16">
        <f>Data!Y164-AF164</f>
        <v/>
      </c>
      <c r="AH164" s="9">
        <f>AE164+AG164</f>
        <v/>
      </c>
    </row>
    <row r="165">
      <c r="N165" s="14">
        <f>Data!A165</f>
        <v/>
      </c>
      <c r="O165" s="24">
        <f>IF(Occurrence!J165&gt;0,COUNTIFS(Occurrence!$J$2:$J$2441,"&gt;0",Occurrence!$J$2:$J$2441,"&lt;="&amp;Occurrence!J165)/($B$8+1),0)</f>
        <v/>
      </c>
      <c r="P165" s="16">
        <f>IF(Occurrence!J165&gt;0,_xlfn.PERCENTILE.INC(Data!$O$2:$O$2441,($B$4+O165*($B$5-1))/($B$3-1)),0)</f>
        <v/>
      </c>
      <c r="Q165" s="16">
        <f>IF(Occurrence!J165&gt;0,_xlfn.PERCENTILE.INC(Occurrence!$I$2:$I$2441,($B$6+O165*($B$7-1))/($B$3-1)),0)</f>
        <v/>
      </c>
      <c r="R165" s="16">
        <f>IF(Occurrence!J165&gt;0,Occurrence!J165/Q165,0)</f>
        <v/>
      </c>
      <c r="S165" s="9">
        <f>IF(Occurrence!J165&gt;0,P165*R165,0)</f>
        <v/>
      </c>
      <c r="T165" s="24">
        <f>IF(Occurrence!K165&gt;0,COUNTIFS(Occurrence!$K$2:$K$2441,"&gt;0",Occurrence!$K$2:$K$2441,"&lt;="&amp;Occurrence!K165)/($B$9+1),0)</f>
        <v/>
      </c>
      <c r="U165" s="16">
        <f>IF(Occurrence!K165&gt;0,_xlfn.PERCENTILE.INC(Data!$O$2:$O$2441,($B$4+T165*($B$5-1))/($B$3-1)),0)</f>
        <v/>
      </c>
      <c r="V165" s="16">
        <f>IF(Occurrence!K165&gt;0,_xlfn.PERCENTILE.INC(Occurrence!$I$2:$I$2441,($B$6+T165*($B$7-1))/($B$3-1)),0)</f>
        <v/>
      </c>
      <c r="W165" s="16">
        <f>IF(Occurrence!K165&gt;0,Occurrence!K165/V165,0)</f>
        <v/>
      </c>
      <c r="X165" s="9">
        <f>IF(Occurrence!K165&gt;0,U165*W165,0)</f>
        <v/>
      </c>
      <c r="Y165" s="24">
        <f>COUNTIF(Data!$X$2:$X$2441,"&lt;="&amp;Data!X165)/($B$3+1)</f>
        <v/>
      </c>
      <c r="Z165" s="16">
        <f>_xlfn.PERCENTILE.INC(Data!$U$2:$U$2441,Y165)</f>
        <v/>
      </c>
      <c r="AA165" s="16">
        <f>_xlfn.PERCENTILE.INC(Data!$V$2:$V$2441,Y165)</f>
        <v/>
      </c>
      <c r="AB165" s="16">
        <f>Data!X165-AA165</f>
        <v/>
      </c>
      <c r="AC165" s="9">
        <f>Z165+AB165</f>
        <v/>
      </c>
      <c r="AD165" s="24">
        <f>COUNTIF(Data!$Y$2:$Y$2441,"&lt;="&amp;Data!Y165)/($B$3+1)</f>
        <v/>
      </c>
      <c r="AE165" s="16">
        <f>_xlfn.PERCENTILE.INC(Data!$U$2:$U$2441,AD165)</f>
        <v/>
      </c>
      <c r="AF165" s="16">
        <f>_xlfn.PERCENTILE.INC(Data!$V$2:$V$2441,AD165)</f>
        <v/>
      </c>
      <c r="AG165" s="16">
        <f>Data!Y165-AF165</f>
        <v/>
      </c>
      <c r="AH165" s="9">
        <f>AE165+AG165</f>
        <v/>
      </c>
    </row>
    <row r="166">
      <c r="N166" s="14">
        <f>Data!A166</f>
        <v/>
      </c>
      <c r="O166" s="24">
        <f>IF(Occurrence!J166&gt;0,COUNTIFS(Occurrence!$J$2:$J$2441,"&gt;0",Occurrence!$J$2:$J$2441,"&lt;="&amp;Occurrence!J166)/($B$8+1),0)</f>
        <v/>
      </c>
      <c r="P166" s="16">
        <f>IF(Occurrence!J166&gt;0,_xlfn.PERCENTILE.INC(Data!$O$2:$O$2441,($B$4+O166*($B$5-1))/($B$3-1)),0)</f>
        <v/>
      </c>
      <c r="Q166" s="16">
        <f>IF(Occurrence!J166&gt;0,_xlfn.PERCENTILE.INC(Occurrence!$I$2:$I$2441,($B$6+O166*($B$7-1))/($B$3-1)),0)</f>
        <v/>
      </c>
      <c r="R166" s="16">
        <f>IF(Occurrence!J166&gt;0,Occurrence!J166/Q166,0)</f>
        <v/>
      </c>
      <c r="S166" s="9">
        <f>IF(Occurrence!J166&gt;0,P166*R166,0)</f>
        <v/>
      </c>
      <c r="T166" s="24">
        <f>IF(Occurrence!K166&gt;0,COUNTIFS(Occurrence!$K$2:$K$2441,"&gt;0",Occurrence!$K$2:$K$2441,"&lt;="&amp;Occurrence!K166)/($B$9+1),0)</f>
        <v/>
      </c>
      <c r="U166" s="16">
        <f>IF(Occurrence!K166&gt;0,_xlfn.PERCENTILE.INC(Data!$O$2:$O$2441,($B$4+T166*($B$5-1))/($B$3-1)),0)</f>
        <v/>
      </c>
      <c r="V166" s="16">
        <f>IF(Occurrence!K166&gt;0,_xlfn.PERCENTILE.INC(Occurrence!$I$2:$I$2441,($B$6+T166*($B$7-1))/($B$3-1)),0)</f>
        <v/>
      </c>
      <c r="W166" s="16">
        <f>IF(Occurrence!K166&gt;0,Occurrence!K166/V166,0)</f>
        <v/>
      </c>
      <c r="X166" s="9">
        <f>IF(Occurrence!K166&gt;0,U166*W166,0)</f>
        <v/>
      </c>
      <c r="Y166" s="24">
        <f>COUNTIF(Data!$X$2:$X$2441,"&lt;="&amp;Data!X166)/($B$3+1)</f>
        <v/>
      </c>
      <c r="Z166" s="16">
        <f>_xlfn.PERCENTILE.INC(Data!$U$2:$U$2441,Y166)</f>
        <v/>
      </c>
      <c r="AA166" s="16">
        <f>_xlfn.PERCENTILE.INC(Data!$V$2:$V$2441,Y166)</f>
        <v/>
      </c>
      <c r="AB166" s="16">
        <f>Data!X166-AA166</f>
        <v/>
      </c>
      <c r="AC166" s="9">
        <f>Z166+AB166</f>
        <v/>
      </c>
      <c r="AD166" s="24">
        <f>COUNTIF(Data!$Y$2:$Y$2441,"&lt;="&amp;Data!Y166)/($B$3+1)</f>
        <v/>
      </c>
      <c r="AE166" s="16">
        <f>_xlfn.PERCENTILE.INC(Data!$U$2:$U$2441,AD166)</f>
        <v/>
      </c>
      <c r="AF166" s="16">
        <f>_xlfn.PERCENTILE.INC(Data!$V$2:$V$2441,AD166)</f>
        <v/>
      </c>
      <c r="AG166" s="16">
        <f>Data!Y166-AF166</f>
        <v/>
      </c>
      <c r="AH166" s="9">
        <f>AE166+AG166</f>
        <v/>
      </c>
    </row>
    <row r="167">
      <c r="N167" s="14">
        <f>Data!A167</f>
        <v/>
      </c>
      <c r="O167" s="24">
        <f>IF(Occurrence!J167&gt;0,COUNTIFS(Occurrence!$J$2:$J$2441,"&gt;0",Occurrence!$J$2:$J$2441,"&lt;="&amp;Occurrence!J167)/($B$8+1),0)</f>
        <v/>
      </c>
      <c r="P167" s="16">
        <f>IF(Occurrence!J167&gt;0,_xlfn.PERCENTILE.INC(Data!$O$2:$O$2441,($B$4+O167*($B$5-1))/($B$3-1)),0)</f>
        <v/>
      </c>
      <c r="Q167" s="16">
        <f>IF(Occurrence!J167&gt;0,_xlfn.PERCENTILE.INC(Occurrence!$I$2:$I$2441,($B$6+O167*($B$7-1))/($B$3-1)),0)</f>
        <v/>
      </c>
      <c r="R167" s="16">
        <f>IF(Occurrence!J167&gt;0,Occurrence!J167/Q167,0)</f>
        <v/>
      </c>
      <c r="S167" s="9">
        <f>IF(Occurrence!J167&gt;0,P167*R167,0)</f>
        <v/>
      </c>
      <c r="T167" s="24">
        <f>IF(Occurrence!K167&gt;0,COUNTIFS(Occurrence!$K$2:$K$2441,"&gt;0",Occurrence!$K$2:$K$2441,"&lt;="&amp;Occurrence!K167)/($B$9+1),0)</f>
        <v/>
      </c>
      <c r="U167" s="16">
        <f>IF(Occurrence!K167&gt;0,_xlfn.PERCENTILE.INC(Data!$O$2:$O$2441,($B$4+T167*($B$5-1))/($B$3-1)),0)</f>
        <v/>
      </c>
      <c r="V167" s="16">
        <f>IF(Occurrence!K167&gt;0,_xlfn.PERCENTILE.INC(Occurrence!$I$2:$I$2441,($B$6+T167*($B$7-1))/($B$3-1)),0)</f>
        <v/>
      </c>
      <c r="W167" s="16">
        <f>IF(Occurrence!K167&gt;0,Occurrence!K167/V167,0)</f>
        <v/>
      </c>
      <c r="X167" s="9">
        <f>IF(Occurrence!K167&gt;0,U167*W167,0)</f>
        <v/>
      </c>
      <c r="Y167" s="24">
        <f>COUNTIF(Data!$X$2:$X$2441,"&lt;="&amp;Data!X167)/($B$3+1)</f>
        <v/>
      </c>
      <c r="Z167" s="16">
        <f>_xlfn.PERCENTILE.INC(Data!$U$2:$U$2441,Y167)</f>
        <v/>
      </c>
      <c r="AA167" s="16">
        <f>_xlfn.PERCENTILE.INC(Data!$V$2:$V$2441,Y167)</f>
        <v/>
      </c>
      <c r="AB167" s="16">
        <f>Data!X167-AA167</f>
        <v/>
      </c>
      <c r="AC167" s="9">
        <f>Z167+AB167</f>
        <v/>
      </c>
      <c r="AD167" s="24">
        <f>COUNTIF(Data!$Y$2:$Y$2441,"&lt;="&amp;Data!Y167)/($B$3+1)</f>
        <v/>
      </c>
      <c r="AE167" s="16">
        <f>_xlfn.PERCENTILE.INC(Data!$U$2:$U$2441,AD167)</f>
        <v/>
      </c>
      <c r="AF167" s="16">
        <f>_xlfn.PERCENTILE.INC(Data!$V$2:$V$2441,AD167)</f>
        <v/>
      </c>
      <c r="AG167" s="16">
        <f>Data!Y167-AF167</f>
        <v/>
      </c>
      <c r="AH167" s="9">
        <f>AE167+AG167</f>
        <v/>
      </c>
    </row>
    <row r="168">
      <c r="N168" s="14">
        <f>Data!A168</f>
        <v/>
      </c>
      <c r="O168" s="24">
        <f>IF(Occurrence!J168&gt;0,COUNTIFS(Occurrence!$J$2:$J$2441,"&gt;0",Occurrence!$J$2:$J$2441,"&lt;="&amp;Occurrence!J168)/($B$8+1),0)</f>
        <v/>
      </c>
      <c r="P168" s="16">
        <f>IF(Occurrence!J168&gt;0,_xlfn.PERCENTILE.INC(Data!$O$2:$O$2441,($B$4+O168*($B$5-1))/($B$3-1)),0)</f>
        <v/>
      </c>
      <c r="Q168" s="16">
        <f>IF(Occurrence!J168&gt;0,_xlfn.PERCENTILE.INC(Occurrence!$I$2:$I$2441,($B$6+O168*($B$7-1))/($B$3-1)),0)</f>
        <v/>
      </c>
      <c r="R168" s="16">
        <f>IF(Occurrence!J168&gt;0,Occurrence!J168/Q168,0)</f>
        <v/>
      </c>
      <c r="S168" s="9">
        <f>IF(Occurrence!J168&gt;0,P168*R168,0)</f>
        <v/>
      </c>
      <c r="T168" s="24">
        <f>IF(Occurrence!K168&gt;0,COUNTIFS(Occurrence!$K$2:$K$2441,"&gt;0",Occurrence!$K$2:$K$2441,"&lt;="&amp;Occurrence!K168)/($B$9+1),0)</f>
        <v/>
      </c>
      <c r="U168" s="16">
        <f>IF(Occurrence!K168&gt;0,_xlfn.PERCENTILE.INC(Data!$O$2:$O$2441,($B$4+T168*($B$5-1))/($B$3-1)),0)</f>
        <v/>
      </c>
      <c r="V168" s="16">
        <f>IF(Occurrence!K168&gt;0,_xlfn.PERCENTILE.INC(Occurrence!$I$2:$I$2441,($B$6+T168*($B$7-1))/($B$3-1)),0)</f>
        <v/>
      </c>
      <c r="W168" s="16">
        <f>IF(Occurrence!K168&gt;0,Occurrence!K168/V168,0)</f>
        <v/>
      </c>
      <c r="X168" s="9">
        <f>IF(Occurrence!K168&gt;0,U168*W168,0)</f>
        <v/>
      </c>
      <c r="Y168" s="24">
        <f>COUNTIF(Data!$X$2:$X$2441,"&lt;="&amp;Data!X168)/($B$3+1)</f>
        <v/>
      </c>
      <c r="Z168" s="16">
        <f>_xlfn.PERCENTILE.INC(Data!$U$2:$U$2441,Y168)</f>
        <v/>
      </c>
      <c r="AA168" s="16">
        <f>_xlfn.PERCENTILE.INC(Data!$V$2:$V$2441,Y168)</f>
        <v/>
      </c>
      <c r="AB168" s="16">
        <f>Data!X168-AA168</f>
        <v/>
      </c>
      <c r="AC168" s="9">
        <f>Z168+AB168</f>
        <v/>
      </c>
      <c r="AD168" s="24">
        <f>COUNTIF(Data!$Y$2:$Y$2441,"&lt;="&amp;Data!Y168)/($B$3+1)</f>
        <v/>
      </c>
      <c r="AE168" s="16">
        <f>_xlfn.PERCENTILE.INC(Data!$U$2:$U$2441,AD168)</f>
        <v/>
      </c>
      <c r="AF168" s="16">
        <f>_xlfn.PERCENTILE.INC(Data!$V$2:$V$2441,AD168)</f>
        <v/>
      </c>
      <c r="AG168" s="16">
        <f>Data!Y168-AF168</f>
        <v/>
      </c>
      <c r="AH168" s="9">
        <f>AE168+AG168</f>
        <v/>
      </c>
    </row>
    <row r="169">
      <c r="N169" s="14">
        <f>Data!A169</f>
        <v/>
      </c>
      <c r="O169" s="24">
        <f>IF(Occurrence!J169&gt;0,COUNTIFS(Occurrence!$J$2:$J$2441,"&gt;0",Occurrence!$J$2:$J$2441,"&lt;="&amp;Occurrence!J169)/($B$8+1),0)</f>
        <v/>
      </c>
      <c r="P169" s="16">
        <f>IF(Occurrence!J169&gt;0,_xlfn.PERCENTILE.INC(Data!$O$2:$O$2441,($B$4+O169*($B$5-1))/($B$3-1)),0)</f>
        <v/>
      </c>
      <c r="Q169" s="16">
        <f>IF(Occurrence!J169&gt;0,_xlfn.PERCENTILE.INC(Occurrence!$I$2:$I$2441,($B$6+O169*($B$7-1))/($B$3-1)),0)</f>
        <v/>
      </c>
      <c r="R169" s="16">
        <f>IF(Occurrence!J169&gt;0,Occurrence!J169/Q169,0)</f>
        <v/>
      </c>
      <c r="S169" s="9">
        <f>IF(Occurrence!J169&gt;0,P169*R169,0)</f>
        <v/>
      </c>
      <c r="T169" s="24">
        <f>IF(Occurrence!K169&gt;0,COUNTIFS(Occurrence!$K$2:$K$2441,"&gt;0",Occurrence!$K$2:$K$2441,"&lt;="&amp;Occurrence!K169)/($B$9+1),0)</f>
        <v/>
      </c>
      <c r="U169" s="16">
        <f>IF(Occurrence!K169&gt;0,_xlfn.PERCENTILE.INC(Data!$O$2:$O$2441,($B$4+T169*($B$5-1))/($B$3-1)),0)</f>
        <v/>
      </c>
      <c r="V169" s="16">
        <f>IF(Occurrence!K169&gt;0,_xlfn.PERCENTILE.INC(Occurrence!$I$2:$I$2441,($B$6+T169*($B$7-1))/($B$3-1)),0)</f>
        <v/>
      </c>
      <c r="W169" s="16">
        <f>IF(Occurrence!K169&gt;0,Occurrence!K169/V169,0)</f>
        <v/>
      </c>
      <c r="X169" s="9">
        <f>IF(Occurrence!K169&gt;0,U169*W169,0)</f>
        <v/>
      </c>
      <c r="Y169" s="24">
        <f>COUNTIF(Data!$X$2:$X$2441,"&lt;="&amp;Data!X169)/($B$3+1)</f>
        <v/>
      </c>
      <c r="Z169" s="16">
        <f>_xlfn.PERCENTILE.INC(Data!$U$2:$U$2441,Y169)</f>
        <v/>
      </c>
      <c r="AA169" s="16">
        <f>_xlfn.PERCENTILE.INC(Data!$V$2:$V$2441,Y169)</f>
        <v/>
      </c>
      <c r="AB169" s="16">
        <f>Data!X169-AA169</f>
        <v/>
      </c>
      <c r="AC169" s="9">
        <f>Z169+AB169</f>
        <v/>
      </c>
      <c r="AD169" s="24">
        <f>COUNTIF(Data!$Y$2:$Y$2441,"&lt;="&amp;Data!Y169)/($B$3+1)</f>
        <v/>
      </c>
      <c r="AE169" s="16">
        <f>_xlfn.PERCENTILE.INC(Data!$U$2:$U$2441,AD169)</f>
        <v/>
      </c>
      <c r="AF169" s="16">
        <f>_xlfn.PERCENTILE.INC(Data!$V$2:$V$2441,AD169)</f>
        <v/>
      </c>
      <c r="AG169" s="16">
        <f>Data!Y169-AF169</f>
        <v/>
      </c>
      <c r="AH169" s="9">
        <f>AE169+AG169</f>
        <v/>
      </c>
    </row>
    <row r="170">
      <c r="N170" s="14">
        <f>Data!A170</f>
        <v/>
      </c>
      <c r="O170" s="24">
        <f>IF(Occurrence!J170&gt;0,COUNTIFS(Occurrence!$J$2:$J$2441,"&gt;0",Occurrence!$J$2:$J$2441,"&lt;="&amp;Occurrence!J170)/($B$8+1),0)</f>
        <v/>
      </c>
      <c r="P170" s="16">
        <f>IF(Occurrence!J170&gt;0,_xlfn.PERCENTILE.INC(Data!$O$2:$O$2441,($B$4+O170*($B$5-1))/($B$3-1)),0)</f>
        <v/>
      </c>
      <c r="Q170" s="16">
        <f>IF(Occurrence!J170&gt;0,_xlfn.PERCENTILE.INC(Occurrence!$I$2:$I$2441,($B$6+O170*($B$7-1))/($B$3-1)),0)</f>
        <v/>
      </c>
      <c r="R170" s="16">
        <f>IF(Occurrence!J170&gt;0,Occurrence!J170/Q170,0)</f>
        <v/>
      </c>
      <c r="S170" s="9">
        <f>IF(Occurrence!J170&gt;0,P170*R170,0)</f>
        <v/>
      </c>
      <c r="T170" s="24">
        <f>IF(Occurrence!K170&gt;0,COUNTIFS(Occurrence!$K$2:$K$2441,"&gt;0",Occurrence!$K$2:$K$2441,"&lt;="&amp;Occurrence!K170)/($B$9+1),0)</f>
        <v/>
      </c>
      <c r="U170" s="16">
        <f>IF(Occurrence!K170&gt;0,_xlfn.PERCENTILE.INC(Data!$O$2:$O$2441,($B$4+T170*($B$5-1))/($B$3-1)),0)</f>
        <v/>
      </c>
      <c r="V170" s="16">
        <f>IF(Occurrence!K170&gt;0,_xlfn.PERCENTILE.INC(Occurrence!$I$2:$I$2441,($B$6+T170*($B$7-1))/($B$3-1)),0)</f>
        <v/>
      </c>
      <c r="W170" s="16">
        <f>IF(Occurrence!K170&gt;0,Occurrence!K170/V170,0)</f>
        <v/>
      </c>
      <c r="X170" s="9">
        <f>IF(Occurrence!K170&gt;0,U170*W170,0)</f>
        <v/>
      </c>
      <c r="Y170" s="24">
        <f>COUNTIF(Data!$X$2:$X$2441,"&lt;="&amp;Data!X170)/($B$3+1)</f>
        <v/>
      </c>
      <c r="Z170" s="16">
        <f>_xlfn.PERCENTILE.INC(Data!$U$2:$U$2441,Y170)</f>
        <v/>
      </c>
      <c r="AA170" s="16">
        <f>_xlfn.PERCENTILE.INC(Data!$V$2:$V$2441,Y170)</f>
        <v/>
      </c>
      <c r="AB170" s="16">
        <f>Data!X170-AA170</f>
        <v/>
      </c>
      <c r="AC170" s="9">
        <f>Z170+AB170</f>
        <v/>
      </c>
      <c r="AD170" s="24">
        <f>COUNTIF(Data!$Y$2:$Y$2441,"&lt;="&amp;Data!Y170)/($B$3+1)</f>
        <v/>
      </c>
      <c r="AE170" s="16">
        <f>_xlfn.PERCENTILE.INC(Data!$U$2:$U$2441,AD170)</f>
        <v/>
      </c>
      <c r="AF170" s="16">
        <f>_xlfn.PERCENTILE.INC(Data!$V$2:$V$2441,AD170)</f>
        <v/>
      </c>
      <c r="AG170" s="16">
        <f>Data!Y170-AF170</f>
        <v/>
      </c>
      <c r="AH170" s="9">
        <f>AE170+AG170</f>
        <v/>
      </c>
    </row>
    <row r="171">
      <c r="N171" s="14">
        <f>Data!A171</f>
        <v/>
      </c>
      <c r="O171" s="24">
        <f>IF(Occurrence!J171&gt;0,COUNTIFS(Occurrence!$J$2:$J$2441,"&gt;0",Occurrence!$J$2:$J$2441,"&lt;="&amp;Occurrence!J171)/($B$8+1),0)</f>
        <v/>
      </c>
      <c r="P171" s="16">
        <f>IF(Occurrence!J171&gt;0,_xlfn.PERCENTILE.INC(Data!$O$2:$O$2441,($B$4+O171*($B$5-1))/($B$3-1)),0)</f>
        <v/>
      </c>
      <c r="Q171" s="16">
        <f>IF(Occurrence!J171&gt;0,_xlfn.PERCENTILE.INC(Occurrence!$I$2:$I$2441,($B$6+O171*($B$7-1))/($B$3-1)),0)</f>
        <v/>
      </c>
      <c r="R171" s="16">
        <f>IF(Occurrence!J171&gt;0,Occurrence!J171/Q171,0)</f>
        <v/>
      </c>
      <c r="S171" s="9">
        <f>IF(Occurrence!J171&gt;0,P171*R171,0)</f>
        <v/>
      </c>
      <c r="T171" s="24">
        <f>IF(Occurrence!K171&gt;0,COUNTIFS(Occurrence!$K$2:$K$2441,"&gt;0",Occurrence!$K$2:$K$2441,"&lt;="&amp;Occurrence!K171)/($B$9+1),0)</f>
        <v/>
      </c>
      <c r="U171" s="16">
        <f>IF(Occurrence!K171&gt;0,_xlfn.PERCENTILE.INC(Data!$O$2:$O$2441,($B$4+T171*($B$5-1))/($B$3-1)),0)</f>
        <v/>
      </c>
      <c r="V171" s="16">
        <f>IF(Occurrence!K171&gt;0,_xlfn.PERCENTILE.INC(Occurrence!$I$2:$I$2441,($B$6+T171*($B$7-1))/($B$3-1)),0)</f>
        <v/>
      </c>
      <c r="W171" s="16">
        <f>IF(Occurrence!K171&gt;0,Occurrence!K171/V171,0)</f>
        <v/>
      </c>
      <c r="X171" s="9">
        <f>IF(Occurrence!K171&gt;0,U171*W171,0)</f>
        <v/>
      </c>
      <c r="Y171" s="24">
        <f>COUNTIF(Data!$X$2:$X$2441,"&lt;="&amp;Data!X171)/($B$3+1)</f>
        <v/>
      </c>
      <c r="Z171" s="16">
        <f>_xlfn.PERCENTILE.INC(Data!$U$2:$U$2441,Y171)</f>
        <v/>
      </c>
      <c r="AA171" s="16">
        <f>_xlfn.PERCENTILE.INC(Data!$V$2:$V$2441,Y171)</f>
        <v/>
      </c>
      <c r="AB171" s="16">
        <f>Data!X171-AA171</f>
        <v/>
      </c>
      <c r="AC171" s="9">
        <f>Z171+AB171</f>
        <v/>
      </c>
      <c r="AD171" s="24">
        <f>COUNTIF(Data!$Y$2:$Y$2441,"&lt;="&amp;Data!Y171)/($B$3+1)</f>
        <v/>
      </c>
      <c r="AE171" s="16">
        <f>_xlfn.PERCENTILE.INC(Data!$U$2:$U$2441,AD171)</f>
        <v/>
      </c>
      <c r="AF171" s="16">
        <f>_xlfn.PERCENTILE.INC(Data!$V$2:$V$2441,AD171)</f>
        <v/>
      </c>
      <c r="AG171" s="16">
        <f>Data!Y171-AF171</f>
        <v/>
      </c>
      <c r="AH171" s="9">
        <f>AE171+AG171</f>
        <v/>
      </c>
    </row>
    <row r="172">
      <c r="N172" s="14">
        <f>Data!A172</f>
        <v/>
      </c>
      <c r="O172" s="24">
        <f>IF(Occurrence!J172&gt;0,COUNTIFS(Occurrence!$J$2:$J$2441,"&gt;0",Occurrence!$J$2:$J$2441,"&lt;="&amp;Occurrence!J172)/($B$8+1),0)</f>
        <v/>
      </c>
      <c r="P172" s="16">
        <f>IF(Occurrence!J172&gt;0,_xlfn.PERCENTILE.INC(Data!$O$2:$O$2441,($B$4+O172*($B$5-1))/($B$3-1)),0)</f>
        <v/>
      </c>
      <c r="Q172" s="16">
        <f>IF(Occurrence!J172&gt;0,_xlfn.PERCENTILE.INC(Occurrence!$I$2:$I$2441,($B$6+O172*($B$7-1))/($B$3-1)),0)</f>
        <v/>
      </c>
      <c r="R172" s="16">
        <f>IF(Occurrence!J172&gt;0,Occurrence!J172/Q172,0)</f>
        <v/>
      </c>
      <c r="S172" s="9">
        <f>IF(Occurrence!J172&gt;0,P172*R172,0)</f>
        <v/>
      </c>
      <c r="T172" s="24">
        <f>IF(Occurrence!K172&gt;0,COUNTIFS(Occurrence!$K$2:$K$2441,"&gt;0",Occurrence!$K$2:$K$2441,"&lt;="&amp;Occurrence!K172)/($B$9+1),0)</f>
        <v/>
      </c>
      <c r="U172" s="16">
        <f>IF(Occurrence!K172&gt;0,_xlfn.PERCENTILE.INC(Data!$O$2:$O$2441,($B$4+T172*($B$5-1))/($B$3-1)),0)</f>
        <v/>
      </c>
      <c r="V172" s="16">
        <f>IF(Occurrence!K172&gt;0,_xlfn.PERCENTILE.INC(Occurrence!$I$2:$I$2441,($B$6+T172*($B$7-1))/($B$3-1)),0)</f>
        <v/>
      </c>
      <c r="W172" s="16">
        <f>IF(Occurrence!K172&gt;0,Occurrence!K172/V172,0)</f>
        <v/>
      </c>
      <c r="X172" s="9">
        <f>IF(Occurrence!K172&gt;0,U172*W172,0)</f>
        <v/>
      </c>
      <c r="Y172" s="24">
        <f>COUNTIF(Data!$X$2:$X$2441,"&lt;="&amp;Data!X172)/($B$3+1)</f>
        <v/>
      </c>
      <c r="Z172" s="16">
        <f>_xlfn.PERCENTILE.INC(Data!$U$2:$U$2441,Y172)</f>
        <v/>
      </c>
      <c r="AA172" s="16">
        <f>_xlfn.PERCENTILE.INC(Data!$V$2:$V$2441,Y172)</f>
        <v/>
      </c>
      <c r="AB172" s="16">
        <f>Data!X172-AA172</f>
        <v/>
      </c>
      <c r="AC172" s="9">
        <f>Z172+AB172</f>
        <v/>
      </c>
      <c r="AD172" s="24">
        <f>COUNTIF(Data!$Y$2:$Y$2441,"&lt;="&amp;Data!Y172)/($B$3+1)</f>
        <v/>
      </c>
      <c r="AE172" s="16">
        <f>_xlfn.PERCENTILE.INC(Data!$U$2:$U$2441,AD172)</f>
        <v/>
      </c>
      <c r="AF172" s="16">
        <f>_xlfn.PERCENTILE.INC(Data!$V$2:$V$2441,AD172)</f>
        <v/>
      </c>
      <c r="AG172" s="16">
        <f>Data!Y172-AF172</f>
        <v/>
      </c>
      <c r="AH172" s="9">
        <f>AE172+AG172</f>
        <v/>
      </c>
    </row>
    <row r="173">
      <c r="N173" s="14">
        <f>Data!A173</f>
        <v/>
      </c>
      <c r="O173" s="24">
        <f>IF(Occurrence!J173&gt;0,COUNTIFS(Occurrence!$J$2:$J$2441,"&gt;0",Occurrence!$J$2:$J$2441,"&lt;="&amp;Occurrence!J173)/($B$8+1),0)</f>
        <v/>
      </c>
      <c r="P173" s="16">
        <f>IF(Occurrence!J173&gt;0,_xlfn.PERCENTILE.INC(Data!$O$2:$O$2441,($B$4+O173*($B$5-1))/($B$3-1)),0)</f>
        <v/>
      </c>
      <c r="Q173" s="16">
        <f>IF(Occurrence!J173&gt;0,_xlfn.PERCENTILE.INC(Occurrence!$I$2:$I$2441,($B$6+O173*($B$7-1))/($B$3-1)),0)</f>
        <v/>
      </c>
      <c r="R173" s="16">
        <f>IF(Occurrence!J173&gt;0,Occurrence!J173/Q173,0)</f>
        <v/>
      </c>
      <c r="S173" s="9">
        <f>IF(Occurrence!J173&gt;0,P173*R173,0)</f>
        <v/>
      </c>
      <c r="T173" s="24">
        <f>IF(Occurrence!K173&gt;0,COUNTIFS(Occurrence!$K$2:$K$2441,"&gt;0",Occurrence!$K$2:$K$2441,"&lt;="&amp;Occurrence!K173)/($B$9+1),0)</f>
        <v/>
      </c>
      <c r="U173" s="16">
        <f>IF(Occurrence!K173&gt;0,_xlfn.PERCENTILE.INC(Data!$O$2:$O$2441,($B$4+T173*($B$5-1))/($B$3-1)),0)</f>
        <v/>
      </c>
      <c r="V173" s="16">
        <f>IF(Occurrence!K173&gt;0,_xlfn.PERCENTILE.INC(Occurrence!$I$2:$I$2441,($B$6+T173*($B$7-1))/($B$3-1)),0)</f>
        <v/>
      </c>
      <c r="W173" s="16">
        <f>IF(Occurrence!K173&gt;0,Occurrence!K173/V173,0)</f>
        <v/>
      </c>
      <c r="X173" s="9">
        <f>IF(Occurrence!K173&gt;0,U173*W173,0)</f>
        <v/>
      </c>
      <c r="Y173" s="24">
        <f>COUNTIF(Data!$X$2:$X$2441,"&lt;="&amp;Data!X173)/($B$3+1)</f>
        <v/>
      </c>
      <c r="Z173" s="16">
        <f>_xlfn.PERCENTILE.INC(Data!$U$2:$U$2441,Y173)</f>
        <v/>
      </c>
      <c r="AA173" s="16">
        <f>_xlfn.PERCENTILE.INC(Data!$V$2:$V$2441,Y173)</f>
        <v/>
      </c>
      <c r="AB173" s="16">
        <f>Data!X173-AA173</f>
        <v/>
      </c>
      <c r="AC173" s="9">
        <f>Z173+AB173</f>
        <v/>
      </c>
      <c r="AD173" s="24">
        <f>COUNTIF(Data!$Y$2:$Y$2441,"&lt;="&amp;Data!Y173)/($B$3+1)</f>
        <v/>
      </c>
      <c r="AE173" s="16">
        <f>_xlfn.PERCENTILE.INC(Data!$U$2:$U$2441,AD173)</f>
        <v/>
      </c>
      <c r="AF173" s="16">
        <f>_xlfn.PERCENTILE.INC(Data!$V$2:$V$2441,AD173)</f>
        <v/>
      </c>
      <c r="AG173" s="16">
        <f>Data!Y173-AF173</f>
        <v/>
      </c>
      <c r="AH173" s="9">
        <f>AE173+AG173</f>
        <v/>
      </c>
    </row>
    <row r="174">
      <c r="N174" s="14">
        <f>Data!A174</f>
        <v/>
      </c>
      <c r="O174" s="24">
        <f>IF(Occurrence!J174&gt;0,COUNTIFS(Occurrence!$J$2:$J$2441,"&gt;0",Occurrence!$J$2:$J$2441,"&lt;="&amp;Occurrence!J174)/($B$8+1),0)</f>
        <v/>
      </c>
      <c r="P174" s="16">
        <f>IF(Occurrence!J174&gt;0,_xlfn.PERCENTILE.INC(Data!$O$2:$O$2441,($B$4+O174*($B$5-1))/($B$3-1)),0)</f>
        <v/>
      </c>
      <c r="Q174" s="16">
        <f>IF(Occurrence!J174&gt;0,_xlfn.PERCENTILE.INC(Occurrence!$I$2:$I$2441,($B$6+O174*($B$7-1))/($B$3-1)),0)</f>
        <v/>
      </c>
      <c r="R174" s="16">
        <f>IF(Occurrence!J174&gt;0,Occurrence!J174/Q174,0)</f>
        <v/>
      </c>
      <c r="S174" s="9">
        <f>IF(Occurrence!J174&gt;0,P174*R174,0)</f>
        <v/>
      </c>
      <c r="T174" s="24">
        <f>IF(Occurrence!K174&gt;0,COUNTIFS(Occurrence!$K$2:$K$2441,"&gt;0",Occurrence!$K$2:$K$2441,"&lt;="&amp;Occurrence!K174)/($B$9+1),0)</f>
        <v/>
      </c>
      <c r="U174" s="16">
        <f>IF(Occurrence!K174&gt;0,_xlfn.PERCENTILE.INC(Data!$O$2:$O$2441,($B$4+T174*($B$5-1))/($B$3-1)),0)</f>
        <v/>
      </c>
      <c r="V174" s="16">
        <f>IF(Occurrence!K174&gt;0,_xlfn.PERCENTILE.INC(Occurrence!$I$2:$I$2441,($B$6+T174*($B$7-1))/($B$3-1)),0)</f>
        <v/>
      </c>
      <c r="W174" s="16">
        <f>IF(Occurrence!K174&gt;0,Occurrence!K174/V174,0)</f>
        <v/>
      </c>
      <c r="X174" s="9">
        <f>IF(Occurrence!K174&gt;0,U174*W174,0)</f>
        <v/>
      </c>
      <c r="Y174" s="24">
        <f>COUNTIF(Data!$X$2:$X$2441,"&lt;="&amp;Data!X174)/($B$3+1)</f>
        <v/>
      </c>
      <c r="Z174" s="16">
        <f>_xlfn.PERCENTILE.INC(Data!$U$2:$U$2441,Y174)</f>
        <v/>
      </c>
      <c r="AA174" s="16">
        <f>_xlfn.PERCENTILE.INC(Data!$V$2:$V$2441,Y174)</f>
        <v/>
      </c>
      <c r="AB174" s="16">
        <f>Data!X174-AA174</f>
        <v/>
      </c>
      <c r="AC174" s="9">
        <f>Z174+AB174</f>
        <v/>
      </c>
      <c r="AD174" s="24">
        <f>COUNTIF(Data!$Y$2:$Y$2441,"&lt;="&amp;Data!Y174)/($B$3+1)</f>
        <v/>
      </c>
      <c r="AE174" s="16">
        <f>_xlfn.PERCENTILE.INC(Data!$U$2:$U$2441,AD174)</f>
        <v/>
      </c>
      <c r="AF174" s="16">
        <f>_xlfn.PERCENTILE.INC(Data!$V$2:$V$2441,AD174)</f>
        <v/>
      </c>
      <c r="AG174" s="16">
        <f>Data!Y174-AF174</f>
        <v/>
      </c>
      <c r="AH174" s="9">
        <f>AE174+AG174</f>
        <v/>
      </c>
    </row>
    <row r="175">
      <c r="N175" s="14">
        <f>Data!A175</f>
        <v/>
      </c>
      <c r="O175" s="24">
        <f>IF(Occurrence!J175&gt;0,COUNTIFS(Occurrence!$J$2:$J$2441,"&gt;0",Occurrence!$J$2:$J$2441,"&lt;="&amp;Occurrence!J175)/($B$8+1),0)</f>
        <v/>
      </c>
      <c r="P175" s="16">
        <f>IF(Occurrence!J175&gt;0,_xlfn.PERCENTILE.INC(Data!$O$2:$O$2441,($B$4+O175*($B$5-1))/($B$3-1)),0)</f>
        <v/>
      </c>
      <c r="Q175" s="16">
        <f>IF(Occurrence!J175&gt;0,_xlfn.PERCENTILE.INC(Occurrence!$I$2:$I$2441,($B$6+O175*($B$7-1))/($B$3-1)),0)</f>
        <v/>
      </c>
      <c r="R175" s="16">
        <f>IF(Occurrence!J175&gt;0,Occurrence!J175/Q175,0)</f>
        <v/>
      </c>
      <c r="S175" s="9">
        <f>IF(Occurrence!J175&gt;0,P175*R175,0)</f>
        <v/>
      </c>
      <c r="T175" s="24">
        <f>IF(Occurrence!K175&gt;0,COUNTIFS(Occurrence!$K$2:$K$2441,"&gt;0",Occurrence!$K$2:$K$2441,"&lt;="&amp;Occurrence!K175)/($B$9+1),0)</f>
        <v/>
      </c>
      <c r="U175" s="16">
        <f>IF(Occurrence!K175&gt;0,_xlfn.PERCENTILE.INC(Data!$O$2:$O$2441,($B$4+T175*($B$5-1))/($B$3-1)),0)</f>
        <v/>
      </c>
      <c r="V175" s="16">
        <f>IF(Occurrence!K175&gt;0,_xlfn.PERCENTILE.INC(Occurrence!$I$2:$I$2441,($B$6+T175*($B$7-1))/($B$3-1)),0)</f>
        <v/>
      </c>
      <c r="W175" s="16">
        <f>IF(Occurrence!K175&gt;0,Occurrence!K175/V175,0)</f>
        <v/>
      </c>
      <c r="X175" s="9">
        <f>IF(Occurrence!K175&gt;0,U175*W175,0)</f>
        <v/>
      </c>
      <c r="Y175" s="24">
        <f>COUNTIF(Data!$X$2:$X$2441,"&lt;="&amp;Data!X175)/($B$3+1)</f>
        <v/>
      </c>
      <c r="Z175" s="16">
        <f>_xlfn.PERCENTILE.INC(Data!$U$2:$U$2441,Y175)</f>
        <v/>
      </c>
      <c r="AA175" s="16">
        <f>_xlfn.PERCENTILE.INC(Data!$V$2:$V$2441,Y175)</f>
        <v/>
      </c>
      <c r="AB175" s="16">
        <f>Data!X175-AA175</f>
        <v/>
      </c>
      <c r="AC175" s="9">
        <f>Z175+AB175</f>
        <v/>
      </c>
      <c r="AD175" s="24">
        <f>COUNTIF(Data!$Y$2:$Y$2441,"&lt;="&amp;Data!Y175)/($B$3+1)</f>
        <v/>
      </c>
      <c r="AE175" s="16">
        <f>_xlfn.PERCENTILE.INC(Data!$U$2:$U$2441,AD175)</f>
        <v/>
      </c>
      <c r="AF175" s="16">
        <f>_xlfn.PERCENTILE.INC(Data!$V$2:$V$2441,AD175)</f>
        <v/>
      </c>
      <c r="AG175" s="16">
        <f>Data!Y175-AF175</f>
        <v/>
      </c>
      <c r="AH175" s="9">
        <f>AE175+AG175</f>
        <v/>
      </c>
    </row>
    <row r="176">
      <c r="N176" s="14">
        <f>Data!A176</f>
        <v/>
      </c>
      <c r="O176" s="24">
        <f>IF(Occurrence!J176&gt;0,COUNTIFS(Occurrence!$J$2:$J$2441,"&gt;0",Occurrence!$J$2:$J$2441,"&lt;="&amp;Occurrence!J176)/($B$8+1),0)</f>
        <v/>
      </c>
      <c r="P176" s="16">
        <f>IF(Occurrence!J176&gt;0,_xlfn.PERCENTILE.INC(Data!$O$2:$O$2441,($B$4+O176*($B$5-1))/($B$3-1)),0)</f>
        <v/>
      </c>
      <c r="Q176" s="16">
        <f>IF(Occurrence!J176&gt;0,_xlfn.PERCENTILE.INC(Occurrence!$I$2:$I$2441,($B$6+O176*($B$7-1))/($B$3-1)),0)</f>
        <v/>
      </c>
      <c r="R176" s="16">
        <f>IF(Occurrence!J176&gt;0,Occurrence!J176/Q176,0)</f>
        <v/>
      </c>
      <c r="S176" s="9">
        <f>IF(Occurrence!J176&gt;0,P176*R176,0)</f>
        <v/>
      </c>
      <c r="T176" s="24">
        <f>IF(Occurrence!K176&gt;0,COUNTIFS(Occurrence!$K$2:$K$2441,"&gt;0",Occurrence!$K$2:$K$2441,"&lt;="&amp;Occurrence!K176)/($B$9+1),0)</f>
        <v/>
      </c>
      <c r="U176" s="16">
        <f>IF(Occurrence!K176&gt;0,_xlfn.PERCENTILE.INC(Data!$O$2:$O$2441,($B$4+T176*($B$5-1))/($B$3-1)),0)</f>
        <v/>
      </c>
      <c r="V176" s="16">
        <f>IF(Occurrence!K176&gt;0,_xlfn.PERCENTILE.INC(Occurrence!$I$2:$I$2441,($B$6+T176*($B$7-1))/($B$3-1)),0)</f>
        <v/>
      </c>
      <c r="W176" s="16">
        <f>IF(Occurrence!K176&gt;0,Occurrence!K176/V176,0)</f>
        <v/>
      </c>
      <c r="X176" s="9">
        <f>IF(Occurrence!K176&gt;0,U176*W176,0)</f>
        <v/>
      </c>
      <c r="Y176" s="24">
        <f>COUNTIF(Data!$X$2:$X$2441,"&lt;="&amp;Data!X176)/($B$3+1)</f>
        <v/>
      </c>
      <c r="Z176" s="16">
        <f>_xlfn.PERCENTILE.INC(Data!$U$2:$U$2441,Y176)</f>
        <v/>
      </c>
      <c r="AA176" s="16">
        <f>_xlfn.PERCENTILE.INC(Data!$V$2:$V$2441,Y176)</f>
        <v/>
      </c>
      <c r="AB176" s="16">
        <f>Data!X176-AA176</f>
        <v/>
      </c>
      <c r="AC176" s="9">
        <f>Z176+AB176</f>
        <v/>
      </c>
      <c r="AD176" s="24">
        <f>COUNTIF(Data!$Y$2:$Y$2441,"&lt;="&amp;Data!Y176)/($B$3+1)</f>
        <v/>
      </c>
      <c r="AE176" s="16">
        <f>_xlfn.PERCENTILE.INC(Data!$U$2:$U$2441,AD176)</f>
        <v/>
      </c>
      <c r="AF176" s="16">
        <f>_xlfn.PERCENTILE.INC(Data!$V$2:$V$2441,AD176)</f>
        <v/>
      </c>
      <c r="AG176" s="16">
        <f>Data!Y176-AF176</f>
        <v/>
      </c>
      <c r="AH176" s="9">
        <f>AE176+AG176</f>
        <v/>
      </c>
    </row>
    <row r="177">
      <c r="N177" s="14">
        <f>Data!A177</f>
        <v/>
      </c>
      <c r="O177" s="24">
        <f>IF(Occurrence!J177&gt;0,COUNTIFS(Occurrence!$J$2:$J$2441,"&gt;0",Occurrence!$J$2:$J$2441,"&lt;="&amp;Occurrence!J177)/($B$8+1),0)</f>
        <v/>
      </c>
      <c r="P177" s="16">
        <f>IF(Occurrence!J177&gt;0,_xlfn.PERCENTILE.INC(Data!$O$2:$O$2441,($B$4+O177*($B$5-1))/($B$3-1)),0)</f>
        <v/>
      </c>
      <c r="Q177" s="16">
        <f>IF(Occurrence!J177&gt;0,_xlfn.PERCENTILE.INC(Occurrence!$I$2:$I$2441,($B$6+O177*($B$7-1))/($B$3-1)),0)</f>
        <v/>
      </c>
      <c r="R177" s="16">
        <f>IF(Occurrence!J177&gt;0,Occurrence!J177/Q177,0)</f>
        <v/>
      </c>
      <c r="S177" s="9">
        <f>IF(Occurrence!J177&gt;0,P177*R177,0)</f>
        <v/>
      </c>
      <c r="T177" s="24">
        <f>IF(Occurrence!K177&gt;0,COUNTIFS(Occurrence!$K$2:$K$2441,"&gt;0",Occurrence!$K$2:$K$2441,"&lt;="&amp;Occurrence!K177)/($B$9+1),0)</f>
        <v/>
      </c>
      <c r="U177" s="16">
        <f>IF(Occurrence!K177&gt;0,_xlfn.PERCENTILE.INC(Data!$O$2:$O$2441,($B$4+T177*($B$5-1))/($B$3-1)),0)</f>
        <v/>
      </c>
      <c r="V177" s="16">
        <f>IF(Occurrence!K177&gt;0,_xlfn.PERCENTILE.INC(Occurrence!$I$2:$I$2441,($B$6+T177*($B$7-1))/($B$3-1)),0)</f>
        <v/>
      </c>
      <c r="W177" s="16">
        <f>IF(Occurrence!K177&gt;0,Occurrence!K177/V177,0)</f>
        <v/>
      </c>
      <c r="X177" s="9">
        <f>IF(Occurrence!K177&gt;0,U177*W177,0)</f>
        <v/>
      </c>
      <c r="Y177" s="24">
        <f>COUNTIF(Data!$X$2:$X$2441,"&lt;="&amp;Data!X177)/($B$3+1)</f>
        <v/>
      </c>
      <c r="Z177" s="16">
        <f>_xlfn.PERCENTILE.INC(Data!$U$2:$U$2441,Y177)</f>
        <v/>
      </c>
      <c r="AA177" s="16">
        <f>_xlfn.PERCENTILE.INC(Data!$V$2:$V$2441,Y177)</f>
        <v/>
      </c>
      <c r="AB177" s="16">
        <f>Data!X177-AA177</f>
        <v/>
      </c>
      <c r="AC177" s="9">
        <f>Z177+AB177</f>
        <v/>
      </c>
      <c r="AD177" s="24">
        <f>COUNTIF(Data!$Y$2:$Y$2441,"&lt;="&amp;Data!Y177)/($B$3+1)</f>
        <v/>
      </c>
      <c r="AE177" s="16">
        <f>_xlfn.PERCENTILE.INC(Data!$U$2:$U$2441,AD177)</f>
        <v/>
      </c>
      <c r="AF177" s="16">
        <f>_xlfn.PERCENTILE.INC(Data!$V$2:$V$2441,AD177)</f>
        <v/>
      </c>
      <c r="AG177" s="16">
        <f>Data!Y177-AF177</f>
        <v/>
      </c>
      <c r="AH177" s="9">
        <f>AE177+AG177</f>
        <v/>
      </c>
    </row>
    <row r="178">
      <c r="N178" s="14">
        <f>Data!A178</f>
        <v/>
      </c>
      <c r="O178" s="24">
        <f>IF(Occurrence!J178&gt;0,COUNTIFS(Occurrence!$J$2:$J$2441,"&gt;0",Occurrence!$J$2:$J$2441,"&lt;="&amp;Occurrence!J178)/($B$8+1),0)</f>
        <v/>
      </c>
      <c r="P178" s="16">
        <f>IF(Occurrence!J178&gt;0,_xlfn.PERCENTILE.INC(Data!$O$2:$O$2441,($B$4+O178*($B$5-1))/($B$3-1)),0)</f>
        <v/>
      </c>
      <c r="Q178" s="16">
        <f>IF(Occurrence!J178&gt;0,_xlfn.PERCENTILE.INC(Occurrence!$I$2:$I$2441,($B$6+O178*($B$7-1))/($B$3-1)),0)</f>
        <v/>
      </c>
      <c r="R178" s="16">
        <f>IF(Occurrence!J178&gt;0,Occurrence!J178/Q178,0)</f>
        <v/>
      </c>
      <c r="S178" s="9">
        <f>IF(Occurrence!J178&gt;0,P178*R178,0)</f>
        <v/>
      </c>
      <c r="T178" s="24">
        <f>IF(Occurrence!K178&gt;0,COUNTIFS(Occurrence!$K$2:$K$2441,"&gt;0",Occurrence!$K$2:$K$2441,"&lt;="&amp;Occurrence!K178)/($B$9+1),0)</f>
        <v/>
      </c>
      <c r="U178" s="16">
        <f>IF(Occurrence!K178&gt;0,_xlfn.PERCENTILE.INC(Data!$O$2:$O$2441,($B$4+T178*($B$5-1))/($B$3-1)),0)</f>
        <v/>
      </c>
      <c r="V178" s="16">
        <f>IF(Occurrence!K178&gt;0,_xlfn.PERCENTILE.INC(Occurrence!$I$2:$I$2441,($B$6+T178*($B$7-1))/($B$3-1)),0)</f>
        <v/>
      </c>
      <c r="W178" s="16">
        <f>IF(Occurrence!K178&gt;0,Occurrence!K178/V178,0)</f>
        <v/>
      </c>
      <c r="X178" s="9">
        <f>IF(Occurrence!K178&gt;0,U178*W178,0)</f>
        <v/>
      </c>
      <c r="Y178" s="24">
        <f>COUNTIF(Data!$X$2:$X$2441,"&lt;="&amp;Data!X178)/($B$3+1)</f>
        <v/>
      </c>
      <c r="Z178" s="16">
        <f>_xlfn.PERCENTILE.INC(Data!$U$2:$U$2441,Y178)</f>
        <v/>
      </c>
      <c r="AA178" s="16">
        <f>_xlfn.PERCENTILE.INC(Data!$V$2:$V$2441,Y178)</f>
        <v/>
      </c>
      <c r="AB178" s="16">
        <f>Data!X178-AA178</f>
        <v/>
      </c>
      <c r="AC178" s="9">
        <f>Z178+AB178</f>
        <v/>
      </c>
      <c r="AD178" s="24">
        <f>COUNTIF(Data!$Y$2:$Y$2441,"&lt;="&amp;Data!Y178)/($B$3+1)</f>
        <v/>
      </c>
      <c r="AE178" s="16">
        <f>_xlfn.PERCENTILE.INC(Data!$U$2:$U$2441,AD178)</f>
        <v/>
      </c>
      <c r="AF178" s="16">
        <f>_xlfn.PERCENTILE.INC(Data!$V$2:$V$2441,AD178)</f>
        <v/>
      </c>
      <c r="AG178" s="16">
        <f>Data!Y178-AF178</f>
        <v/>
      </c>
      <c r="AH178" s="9">
        <f>AE178+AG178</f>
        <v/>
      </c>
    </row>
    <row r="179">
      <c r="N179" s="14">
        <f>Data!A179</f>
        <v/>
      </c>
      <c r="O179" s="24">
        <f>IF(Occurrence!J179&gt;0,COUNTIFS(Occurrence!$J$2:$J$2441,"&gt;0",Occurrence!$J$2:$J$2441,"&lt;="&amp;Occurrence!J179)/($B$8+1),0)</f>
        <v/>
      </c>
      <c r="P179" s="16">
        <f>IF(Occurrence!J179&gt;0,_xlfn.PERCENTILE.INC(Data!$O$2:$O$2441,($B$4+O179*($B$5-1))/($B$3-1)),0)</f>
        <v/>
      </c>
      <c r="Q179" s="16">
        <f>IF(Occurrence!J179&gt;0,_xlfn.PERCENTILE.INC(Occurrence!$I$2:$I$2441,($B$6+O179*($B$7-1))/($B$3-1)),0)</f>
        <v/>
      </c>
      <c r="R179" s="16">
        <f>IF(Occurrence!J179&gt;0,Occurrence!J179/Q179,0)</f>
        <v/>
      </c>
      <c r="S179" s="9">
        <f>IF(Occurrence!J179&gt;0,P179*R179,0)</f>
        <v/>
      </c>
      <c r="T179" s="24">
        <f>IF(Occurrence!K179&gt;0,COUNTIFS(Occurrence!$K$2:$K$2441,"&gt;0",Occurrence!$K$2:$K$2441,"&lt;="&amp;Occurrence!K179)/($B$9+1),0)</f>
        <v/>
      </c>
      <c r="U179" s="16">
        <f>IF(Occurrence!K179&gt;0,_xlfn.PERCENTILE.INC(Data!$O$2:$O$2441,($B$4+T179*($B$5-1))/($B$3-1)),0)</f>
        <v/>
      </c>
      <c r="V179" s="16">
        <f>IF(Occurrence!K179&gt;0,_xlfn.PERCENTILE.INC(Occurrence!$I$2:$I$2441,($B$6+T179*($B$7-1))/($B$3-1)),0)</f>
        <v/>
      </c>
      <c r="W179" s="16">
        <f>IF(Occurrence!K179&gt;0,Occurrence!K179/V179,0)</f>
        <v/>
      </c>
      <c r="X179" s="9">
        <f>IF(Occurrence!K179&gt;0,U179*W179,0)</f>
        <v/>
      </c>
      <c r="Y179" s="24">
        <f>COUNTIF(Data!$X$2:$X$2441,"&lt;="&amp;Data!X179)/($B$3+1)</f>
        <v/>
      </c>
      <c r="Z179" s="16">
        <f>_xlfn.PERCENTILE.INC(Data!$U$2:$U$2441,Y179)</f>
        <v/>
      </c>
      <c r="AA179" s="16">
        <f>_xlfn.PERCENTILE.INC(Data!$V$2:$V$2441,Y179)</f>
        <v/>
      </c>
      <c r="AB179" s="16">
        <f>Data!X179-AA179</f>
        <v/>
      </c>
      <c r="AC179" s="9">
        <f>Z179+AB179</f>
        <v/>
      </c>
      <c r="AD179" s="24">
        <f>COUNTIF(Data!$Y$2:$Y$2441,"&lt;="&amp;Data!Y179)/($B$3+1)</f>
        <v/>
      </c>
      <c r="AE179" s="16">
        <f>_xlfn.PERCENTILE.INC(Data!$U$2:$U$2441,AD179)</f>
        <v/>
      </c>
      <c r="AF179" s="16">
        <f>_xlfn.PERCENTILE.INC(Data!$V$2:$V$2441,AD179)</f>
        <v/>
      </c>
      <c r="AG179" s="16">
        <f>Data!Y179-AF179</f>
        <v/>
      </c>
      <c r="AH179" s="9">
        <f>AE179+AG179</f>
        <v/>
      </c>
    </row>
    <row r="180">
      <c r="N180" s="14">
        <f>Data!A180</f>
        <v/>
      </c>
      <c r="O180" s="24">
        <f>IF(Occurrence!J180&gt;0,COUNTIFS(Occurrence!$J$2:$J$2441,"&gt;0",Occurrence!$J$2:$J$2441,"&lt;="&amp;Occurrence!J180)/($B$8+1),0)</f>
        <v/>
      </c>
      <c r="P180" s="16">
        <f>IF(Occurrence!J180&gt;0,_xlfn.PERCENTILE.INC(Data!$O$2:$O$2441,($B$4+O180*($B$5-1))/($B$3-1)),0)</f>
        <v/>
      </c>
      <c r="Q180" s="16">
        <f>IF(Occurrence!J180&gt;0,_xlfn.PERCENTILE.INC(Occurrence!$I$2:$I$2441,($B$6+O180*($B$7-1))/($B$3-1)),0)</f>
        <v/>
      </c>
      <c r="R180" s="16">
        <f>IF(Occurrence!J180&gt;0,Occurrence!J180/Q180,0)</f>
        <v/>
      </c>
      <c r="S180" s="9">
        <f>IF(Occurrence!J180&gt;0,P180*R180,0)</f>
        <v/>
      </c>
      <c r="T180" s="24">
        <f>IF(Occurrence!K180&gt;0,COUNTIFS(Occurrence!$K$2:$K$2441,"&gt;0",Occurrence!$K$2:$K$2441,"&lt;="&amp;Occurrence!K180)/($B$9+1),0)</f>
        <v/>
      </c>
      <c r="U180" s="16">
        <f>IF(Occurrence!K180&gt;0,_xlfn.PERCENTILE.INC(Data!$O$2:$O$2441,($B$4+T180*($B$5-1))/($B$3-1)),0)</f>
        <v/>
      </c>
      <c r="V180" s="16">
        <f>IF(Occurrence!K180&gt;0,_xlfn.PERCENTILE.INC(Occurrence!$I$2:$I$2441,($B$6+T180*($B$7-1))/($B$3-1)),0)</f>
        <v/>
      </c>
      <c r="W180" s="16">
        <f>IF(Occurrence!K180&gt;0,Occurrence!K180/V180,0)</f>
        <v/>
      </c>
      <c r="X180" s="9">
        <f>IF(Occurrence!K180&gt;0,U180*W180,0)</f>
        <v/>
      </c>
      <c r="Y180" s="24">
        <f>COUNTIF(Data!$X$2:$X$2441,"&lt;="&amp;Data!X180)/($B$3+1)</f>
        <v/>
      </c>
      <c r="Z180" s="16">
        <f>_xlfn.PERCENTILE.INC(Data!$U$2:$U$2441,Y180)</f>
        <v/>
      </c>
      <c r="AA180" s="16">
        <f>_xlfn.PERCENTILE.INC(Data!$V$2:$V$2441,Y180)</f>
        <v/>
      </c>
      <c r="AB180" s="16">
        <f>Data!X180-AA180</f>
        <v/>
      </c>
      <c r="AC180" s="9">
        <f>Z180+AB180</f>
        <v/>
      </c>
      <c r="AD180" s="24">
        <f>COUNTIF(Data!$Y$2:$Y$2441,"&lt;="&amp;Data!Y180)/($B$3+1)</f>
        <v/>
      </c>
      <c r="AE180" s="16">
        <f>_xlfn.PERCENTILE.INC(Data!$U$2:$U$2441,AD180)</f>
        <v/>
      </c>
      <c r="AF180" s="16">
        <f>_xlfn.PERCENTILE.INC(Data!$V$2:$V$2441,AD180)</f>
        <v/>
      </c>
      <c r="AG180" s="16">
        <f>Data!Y180-AF180</f>
        <v/>
      </c>
      <c r="AH180" s="9">
        <f>AE180+AG180</f>
        <v/>
      </c>
    </row>
    <row r="181">
      <c r="N181" s="14">
        <f>Data!A181</f>
        <v/>
      </c>
      <c r="O181" s="24">
        <f>IF(Occurrence!J181&gt;0,COUNTIFS(Occurrence!$J$2:$J$2441,"&gt;0",Occurrence!$J$2:$J$2441,"&lt;="&amp;Occurrence!J181)/($B$8+1),0)</f>
        <v/>
      </c>
      <c r="P181" s="16">
        <f>IF(Occurrence!J181&gt;0,_xlfn.PERCENTILE.INC(Data!$O$2:$O$2441,($B$4+O181*($B$5-1))/($B$3-1)),0)</f>
        <v/>
      </c>
      <c r="Q181" s="16">
        <f>IF(Occurrence!J181&gt;0,_xlfn.PERCENTILE.INC(Occurrence!$I$2:$I$2441,($B$6+O181*($B$7-1))/($B$3-1)),0)</f>
        <v/>
      </c>
      <c r="R181" s="16">
        <f>IF(Occurrence!J181&gt;0,Occurrence!J181/Q181,0)</f>
        <v/>
      </c>
      <c r="S181" s="9">
        <f>IF(Occurrence!J181&gt;0,P181*R181,0)</f>
        <v/>
      </c>
      <c r="T181" s="24">
        <f>IF(Occurrence!K181&gt;0,COUNTIFS(Occurrence!$K$2:$K$2441,"&gt;0",Occurrence!$K$2:$K$2441,"&lt;="&amp;Occurrence!K181)/($B$9+1),0)</f>
        <v/>
      </c>
      <c r="U181" s="16">
        <f>IF(Occurrence!K181&gt;0,_xlfn.PERCENTILE.INC(Data!$O$2:$O$2441,($B$4+T181*($B$5-1))/($B$3-1)),0)</f>
        <v/>
      </c>
      <c r="V181" s="16">
        <f>IF(Occurrence!K181&gt;0,_xlfn.PERCENTILE.INC(Occurrence!$I$2:$I$2441,($B$6+T181*($B$7-1))/($B$3-1)),0)</f>
        <v/>
      </c>
      <c r="W181" s="16">
        <f>IF(Occurrence!K181&gt;0,Occurrence!K181/V181,0)</f>
        <v/>
      </c>
      <c r="X181" s="9">
        <f>IF(Occurrence!K181&gt;0,U181*W181,0)</f>
        <v/>
      </c>
      <c r="Y181" s="24">
        <f>COUNTIF(Data!$X$2:$X$2441,"&lt;="&amp;Data!X181)/($B$3+1)</f>
        <v/>
      </c>
      <c r="Z181" s="16">
        <f>_xlfn.PERCENTILE.INC(Data!$U$2:$U$2441,Y181)</f>
        <v/>
      </c>
      <c r="AA181" s="16">
        <f>_xlfn.PERCENTILE.INC(Data!$V$2:$V$2441,Y181)</f>
        <v/>
      </c>
      <c r="AB181" s="16">
        <f>Data!X181-AA181</f>
        <v/>
      </c>
      <c r="AC181" s="9">
        <f>Z181+AB181</f>
        <v/>
      </c>
      <c r="AD181" s="24">
        <f>COUNTIF(Data!$Y$2:$Y$2441,"&lt;="&amp;Data!Y181)/($B$3+1)</f>
        <v/>
      </c>
      <c r="AE181" s="16">
        <f>_xlfn.PERCENTILE.INC(Data!$U$2:$U$2441,AD181)</f>
        <v/>
      </c>
      <c r="AF181" s="16">
        <f>_xlfn.PERCENTILE.INC(Data!$V$2:$V$2441,AD181)</f>
        <v/>
      </c>
      <c r="AG181" s="16">
        <f>Data!Y181-AF181</f>
        <v/>
      </c>
      <c r="AH181" s="9">
        <f>AE181+AG181</f>
        <v/>
      </c>
    </row>
    <row r="182">
      <c r="N182" s="14">
        <f>Data!A182</f>
        <v/>
      </c>
      <c r="O182" s="24">
        <f>IF(Occurrence!J182&gt;0,COUNTIFS(Occurrence!$J$2:$J$2441,"&gt;0",Occurrence!$J$2:$J$2441,"&lt;="&amp;Occurrence!J182)/($B$8+1),0)</f>
        <v/>
      </c>
      <c r="P182" s="16">
        <f>IF(Occurrence!J182&gt;0,_xlfn.PERCENTILE.INC(Data!$O$2:$O$2441,($B$4+O182*($B$5-1))/($B$3-1)),0)</f>
        <v/>
      </c>
      <c r="Q182" s="16">
        <f>IF(Occurrence!J182&gt;0,_xlfn.PERCENTILE.INC(Occurrence!$I$2:$I$2441,($B$6+O182*($B$7-1))/($B$3-1)),0)</f>
        <v/>
      </c>
      <c r="R182" s="16">
        <f>IF(Occurrence!J182&gt;0,Occurrence!J182/Q182,0)</f>
        <v/>
      </c>
      <c r="S182" s="9">
        <f>IF(Occurrence!J182&gt;0,P182*R182,0)</f>
        <v/>
      </c>
      <c r="T182" s="24">
        <f>IF(Occurrence!K182&gt;0,COUNTIFS(Occurrence!$K$2:$K$2441,"&gt;0",Occurrence!$K$2:$K$2441,"&lt;="&amp;Occurrence!K182)/($B$9+1),0)</f>
        <v/>
      </c>
      <c r="U182" s="16">
        <f>IF(Occurrence!K182&gt;0,_xlfn.PERCENTILE.INC(Data!$O$2:$O$2441,($B$4+T182*($B$5-1))/($B$3-1)),0)</f>
        <v/>
      </c>
      <c r="V182" s="16">
        <f>IF(Occurrence!K182&gt;0,_xlfn.PERCENTILE.INC(Occurrence!$I$2:$I$2441,($B$6+T182*($B$7-1))/($B$3-1)),0)</f>
        <v/>
      </c>
      <c r="W182" s="16">
        <f>IF(Occurrence!K182&gt;0,Occurrence!K182/V182,0)</f>
        <v/>
      </c>
      <c r="X182" s="9">
        <f>IF(Occurrence!K182&gt;0,U182*W182,0)</f>
        <v/>
      </c>
      <c r="Y182" s="24">
        <f>COUNTIF(Data!$X$2:$X$2441,"&lt;="&amp;Data!X182)/($B$3+1)</f>
        <v/>
      </c>
      <c r="Z182" s="16">
        <f>_xlfn.PERCENTILE.INC(Data!$U$2:$U$2441,Y182)</f>
        <v/>
      </c>
      <c r="AA182" s="16">
        <f>_xlfn.PERCENTILE.INC(Data!$V$2:$V$2441,Y182)</f>
        <v/>
      </c>
      <c r="AB182" s="16">
        <f>Data!X182-AA182</f>
        <v/>
      </c>
      <c r="AC182" s="9">
        <f>Z182+AB182</f>
        <v/>
      </c>
      <c r="AD182" s="24">
        <f>COUNTIF(Data!$Y$2:$Y$2441,"&lt;="&amp;Data!Y182)/($B$3+1)</f>
        <v/>
      </c>
      <c r="AE182" s="16">
        <f>_xlfn.PERCENTILE.INC(Data!$U$2:$U$2441,AD182)</f>
        <v/>
      </c>
      <c r="AF182" s="16">
        <f>_xlfn.PERCENTILE.INC(Data!$V$2:$V$2441,AD182)</f>
        <v/>
      </c>
      <c r="AG182" s="16">
        <f>Data!Y182-AF182</f>
        <v/>
      </c>
      <c r="AH182" s="9">
        <f>AE182+AG182</f>
        <v/>
      </c>
    </row>
    <row r="183">
      <c r="N183" s="14">
        <f>Data!A183</f>
        <v/>
      </c>
      <c r="O183" s="24">
        <f>IF(Occurrence!J183&gt;0,COUNTIFS(Occurrence!$J$2:$J$2441,"&gt;0",Occurrence!$J$2:$J$2441,"&lt;="&amp;Occurrence!J183)/($B$8+1),0)</f>
        <v/>
      </c>
      <c r="P183" s="16">
        <f>IF(Occurrence!J183&gt;0,_xlfn.PERCENTILE.INC(Data!$O$2:$O$2441,($B$4+O183*($B$5-1))/($B$3-1)),0)</f>
        <v/>
      </c>
      <c r="Q183" s="16">
        <f>IF(Occurrence!J183&gt;0,_xlfn.PERCENTILE.INC(Occurrence!$I$2:$I$2441,($B$6+O183*($B$7-1))/($B$3-1)),0)</f>
        <v/>
      </c>
      <c r="R183" s="16">
        <f>IF(Occurrence!J183&gt;0,Occurrence!J183/Q183,0)</f>
        <v/>
      </c>
      <c r="S183" s="9">
        <f>IF(Occurrence!J183&gt;0,P183*R183,0)</f>
        <v/>
      </c>
      <c r="T183" s="24">
        <f>IF(Occurrence!K183&gt;0,COUNTIFS(Occurrence!$K$2:$K$2441,"&gt;0",Occurrence!$K$2:$K$2441,"&lt;="&amp;Occurrence!K183)/($B$9+1),0)</f>
        <v/>
      </c>
      <c r="U183" s="16">
        <f>IF(Occurrence!K183&gt;0,_xlfn.PERCENTILE.INC(Data!$O$2:$O$2441,($B$4+T183*($B$5-1))/($B$3-1)),0)</f>
        <v/>
      </c>
      <c r="V183" s="16">
        <f>IF(Occurrence!K183&gt;0,_xlfn.PERCENTILE.INC(Occurrence!$I$2:$I$2441,($B$6+T183*($B$7-1))/($B$3-1)),0)</f>
        <v/>
      </c>
      <c r="W183" s="16">
        <f>IF(Occurrence!K183&gt;0,Occurrence!K183/V183,0)</f>
        <v/>
      </c>
      <c r="X183" s="9">
        <f>IF(Occurrence!K183&gt;0,U183*W183,0)</f>
        <v/>
      </c>
      <c r="Y183" s="24">
        <f>COUNTIF(Data!$X$2:$X$2441,"&lt;="&amp;Data!X183)/($B$3+1)</f>
        <v/>
      </c>
      <c r="Z183" s="16">
        <f>_xlfn.PERCENTILE.INC(Data!$U$2:$U$2441,Y183)</f>
        <v/>
      </c>
      <c r="AA183" s="16">
        <f>_xlfn.PERCENTILE.INC(Data!$V$2:$V$2441,Y183)</f>
        <v/>
      </c>
      <c r="AB183" s="16">
        <f>Data!X183-AA183</f>
        <v/>
      </c>
      <c r="AC183" s="9">
        <f>Z183+AB183</f>
        <v/>
      </c>
      <c r="AD183" s="24">
        <f>COUNTIF(Data!$Y$2:$Y$2441,"&lt;="&amp;Data!Y183)/($B$3+1)</f>
        <v/>
      </c>
      <c r="AE183" s="16">
        <f>_xlfn.PERCENTILE.INC(Data!$U$2:$U$2441,AD183)</f>
        <v/>
      </c>
      <c r="AF183" s="16">
        <f>_xlfn.PERCENTILE.INC(Data!$V$2:$V$2441,AD183)</f>
        <v/>
      </c>
      <c r="AG183" s="16">
        <f>Data!Y183-AF183</f>
        <v/>
      </c>
      <c r="AH183" s="9">
        <f>AE183+AG183</f>
        <v/>
      </c>
    </row>
    <row r="184">
      <c r="N184" s="14">
        <f>Data!A184</f>
        <v/>
      </c>
      <c r="O184" s="24">
        <f>IF(Occurrence!J184&gt;0,COUNTIFS(Occurrence!$J$2:$J$2441,"&gt;0",Occurrence!$J$2:$J$2441,"&lt;="&amp;Occurrence!J184)/($B$8+1),0)</f>
        <v/>
      </c>
      <c r="P184" s="16">
        <f>IF(Occurrence!J184&gt;0,_xlfn.PERCENTILE.INC(Data!$O$2:$O$2441,($B$4+O184*($B$5-1))/($B$3-1)),0)</f>
        <v/>
      </c>
      <c r="Q184" s="16">
        <f>IF(Occurrence!J184&gt;0,_xlfn.PERCENTILE.INC(Occurrence!$I$2:$I$2441,($B$6+O184*($B$7-1))/($B$3-1)),0)</f>
        <v/>
      </c>
      <c r="R184" s="16">
        <f>IF(Occurrence!J184&gt;0,Occurrence!J184/Q184,0)</f>
        <v/>
      </c>
      <c r="S184" s="9">
        <f>IF(Occurrence!J184&gt;0,P184*R184,0)</f>
        <v/>
      </c>
      <c r="T184" s="24">
        <f>IF(Occurrence!K184&gt;0,COUNTIFS(Occurrence!$K$2:$K$2441,"&gt;0",Occurrence!$K$2:$K$2441,"&lt;="&amp;Occurrence!K184)/($B$9+1),0)</f>
        <v/>
      </c>
      <c r="U184" s="16">
        <f>IF(Occurrence!K184&gt;0,_xlfn.PERCENTILE.INC(Data!$O$2:$O$2441,($B$4+T184*($B$5-1))/($B$3-1)),0)</f>
        <v/>
      </c>
      <c r="V184" s="16">
        <f>IF(Occurrence!K184&gt;0,_xlfn.PERCENTILE.INC(Occurrence!$I$2:$I$2441,($B$6+T184*($B$7-1))/($B$3-1)),0)</f>
        <v/>
      </c>
      <c r="W184" s="16">
        <f>IF(Occurrence!K184&gt;0,Occurrence!K184/V184,0)</f>
        <v/>
      </c>
      <c r="X184" s="9">
        <f>IF(Occurrence!K184&gt;0,U184*W184,0)</f>
        <v/>
      </c>
      <c r="Y184" s="24">
        <f>COUNTIF(Data!$X$2:$X$2441,"&lt;="&amp;Data!X184)/($B$3+1)</f>
        <v/>
      </c>
      <c r="Z184" s="16">
        <f>_xlfn.PERCENTILE.INC(Data!$U$2:$U$2441,Y184)</f>
        <v/>
      </c>
      <c r="AA184" s="16">
        <f>_xlfn.PERCENTILE.INC(Data!$V$2:$V$2441,Y184)</f>
        <v/>
      </c>
      <c r="AB184" s="16">
        <f>Data!X184-AA184</f>
        <v/>
      </c>
      <c r="AC184" s="9">
        <f>Z184+AB184</f>
        <v/>
      </c>
      <c r="AD184" s="24">
        <f>COUNTIF(Data!$Y$2:$Y$2441,"&lt;="&amp;Data!Y184)/($B$3+1)</f>
        <v/>
      </c>
      <c r="AE184" s="16">
        <f>_xlfn.PERCENTILE.INC(Data!$U$2:$U$2441,AD184)</f>
        <v/>
      </c>
      <c r="AF184" s="16">
        <f>_xlfn.PERCENTILE.INC(Data!$V$2:$V$2441,AD184)</f>
        <v/>
      </c>
      <c r="AG184" s="16">
        <f>Data!Y184-AF184</f>
        <v/>
      </c>
      <c r="AH184" s="9">
        <f>AE184+AG184</f>
        <v/>
      </c>
    </row>
    <row r="185">
      <c r="N185" s="14">
        <f>Data!A185</f>
        <v/>
      </c>
      <c r="O185" s="24">
        <f>IF(Occurrence!J185&gt;0,COUNTIFS(Occurrence!$J$2:$J$2441,"&gt;0",Occurrence!$J$2:$J$2441,"&lt;="&amp;Occurrence!J185)/($B$8+1),0)</f>
        <v/>
      </c>
      <c r="P185" s="16">
        <f>IF(Occurrence!J185&gt;0,_xlfn.PERCENTILE.INC(Data!$O$2:$O$2441,($B$4+O185*($B$5-1))/($B$3-1)),0)</f>
        <v/>
      </c>
      <c r="Q185" s="16">
        <f>IF(Occurrence!J185&gt;0,_xlfn.PERCENTILE.INC(Occurrence!$I$2:$I$2441,($B$6+O185*($B$7-1))/($B$3-1)),0)</f>
        <v/>
      </c>
      <c r="R185" s="16">
        <f>IF(Occurrence!J185&gt;0,Occurrence!J185/Q185,0)</f>
        <v/>
      </c>
      <c r="S185" s="9">
        <f>IF(Occurrence!J185&gt;0,P185*R185,0)</f>
        <v/>
      </c>
      <c r="T185" s="24">
        <f>IF(Occurrence!K185&gt;0,COUNTIFS(Occurrence!$K$2:$K$2441,"&gt;0",Occurrence!$K$2:$K$2441,"&lt;="&amp;Occurrence!K185)/($B$9+1),0)</f>
        <v/>
      </c>
      <c r="U185" s="16">
        <f>IF(Occurrence!K185&gt;0,_xlfn.PERCENTILE.INC(Data!$O$2:$O$2441,($B$4+T185*($B$5-1))/($B$3-1)),0)</f>
        <v/>
      </c>
      <c r="V185" s="16">
        <f>IF(Occurrence!K185&gt;0,_xlfn.PERCENTILE.INC(Occurrence!$I$2:$I$2441,($B$6+T185*($B$7-1))/($B$3-1)),0)</f>
        <v/>
      </c>
      <c r="W185" s="16">
        <f>IF(Occurrence!K185&gt;0,Occurrence!K185/V185,0)</f>
        <v/>
      </c>
      <c r="X185" s="9">
        <f>IF(Occurrence!K185&gt;0,U185*W185,0)</f>
        <v/>
      </c>
      <c r="Y185" s="24">
        <f>COUNTIF(Data!$X$2:$X$2441,"&lt;="&amp;Data!X185)/($B$3+1)</f>
        <v/>
      </c>
      <c r="Z185" s="16">
        <f>_xlfn.PERCENTILE.INC(Data!$U$2:$U$2441,Y185)</f>
        <v/>
      </c>
      <c r="AA185" s="16">
        <f>_xlfn.PERCENTILE.INC(Data!$V$2:$V$2441,Y185)</f>
        <v/>
      </c>
      <c r="AB185" s="16">
        <f>Data!X185-AA185</f>
        <v/>
      </c>
      <c r="AC185" s="9">
        <f>Z185+AB185</f>
        <v/>
      </c>
      <c r="AD185" s="24">
        <f>COUNTIF(Data!$Y$2:$Y$2441,"&lt;="&amp;Data!Y185)/($B$3+1)</f>
        <v/>
      </c>
      <c r="AE185" s="16">
        <f>_xlfn.PERCENTILE.INC(Data!$U$2:$U$2441,AD185)</f>
        <v/>
      </c>
      <c r="AF185" s="16">
        <f>_xlfn.PERCENTILE.INC(Data!$V$2:$V$2441,AD185)</f>
        <v/>
      </c>
      <c r="AG185" s="16">
        <f>Data!Y185-AF185</f>
        <v/>
      </c>
      <c r="AH185" s="9">
        <f>AE185+AG185</f>
        <v/>
      </c>
    </row>
    <row r="186">
      <c r="N186" s="14">
        <f>Data!A186</f>
        <v/>
      </c>
      <c r="O186" s="24">
        <f>IF(Occurrence!J186&gt;0,COUNTIFS(Occurrence!$J$2:$J$2441,"&gt;0",Occurrence!$J$2:$J$2441,"&lt;="&amp;Occurrence!J186)/($B$8+1),0)</f>
        <v/>
      </c>
      <c r="P186" s="16">
        <f>IF(Occurrence!J186&gt;0,_xlfn.PERCENTILE.INC(Data!$O$2:$O$2441,($B$4+O186*($B$5-1))/($B$3-1)),0)</f>
        <v/>
      </c>
      <c r="Q186" s="16">
        <f>IF(Occurrence!J186&gt;0,_xlfn.PERCENTILE.INC(Occurrence!$I$2:$I$2441,($B$6+O186*($B$7-1))/($B$3-1)),0)</f>
        <v/>
      </c>
      <c r="R186" s="16">
        <f>IF(Occurrence!J186&gt;0,Occurrence!J186/Q186,0)</f>
        <v/>
      </c>
      <c r="S186" s="9">
        <f>IF(Occurrence!J186&gt;0,P186*R186,0)</f>
        <v/>
      </c>
      <c r="T186" s="24">
        <f>IF(Occurrence!K186&gt;0,COUNTIFS(Occurrence!$K$2:$K$2441,"&gt;0",Occurrence!$K$2:$K$2441,"&lt;="&amp;Occurrence!K186)/($B$9+1),0)</f>
        <v/>
      </c>
      <c r="U186" s="16">
        <f>IF(Occurrence!K186&gt;0,_xlfn.PERCENTILE.INC(Data!$O$2:$O$2441,($B$4+T186*($B$5-1))/($B$3-1)),0)</f>
        <v/>
      </c>
      <c r="V186" s="16">
        <f>IF(Occurrence!K186&gt;0,_xlfn.PERCENTILE.INC(Occurrence!$I$2:$I$2441,($B$6+T186*($B$7-1))/($B$3-1)),0)</f>
        <v/>
      </c>
      <c r="W186" s="16">
        <f>IF(Occurrence!K186&gt;0,Occurrence!K186/V186,0)</f>
        <v/>
      </c>
      <c r="X186" s="9">
        <f>IF(Occurrence!K186&gt;0,U186*W186,0)</f>
        <v/>
      </c>
      <c r="Y186" s="24">
        <f>COUNTIF(Data!$X$2:$X$2441,"&lt;="&amp;Data!X186)/($B$3+1)</f>
        <v/>
      </c>
      <c r="Z186" s="16">
        <f>_xlfn.PERCENTILE.INC(Data!$U$2:$U$2441,Y186)</f>
        <v/>
      </c>
      <c r="AA186" s="16">
        <f>_xlfn.PERCENTILE.INC(Data!$V$2:$V$2441,Y186)</f>
        <v/>
      </c>
      <c r="AB186" s="16">
        <f>Data!X186-AA186</f>
        <v/>
      </c>
      <c r="AC186" s="9">
        <f>Z186+AB186</f>
        <v/>
      </c>
      <c r="AD186" s="24">
        <f>COUNTIF(Data!$Y$2:$Y$2441,"&lt;="&amp;Data!Y186)/($B$3+1)</f>
        <v/>
      </c>
      <c r="AE186" s="16">
        <f>_xlfn.PERCENTILE.INC(Data!$U$2:$U$2441,AD186)</f>
        <v/>
      </c>
      <c r="AF186" s="16">
        <f>_xlfn.PERCENTILE.INC(Data!$V$2:$V$2441,AD186)</f>
        <v/>
      </c>
      <c r="AG186" s="16">
        <f>Data!Y186-AF186</f>
        <v/>
      </c>
      <c r="AH186" s="9">
        <f>AE186+AG186</f>
        <v/>
      </c>
    </row>
    <row r="187">
      <c r="N187" s="14">
        <f>Data!A187</f>
        <v/>
      </c>
      <c r="O187" s="24">
        <f>IF(Occurrence!J187&gt;0,COUNTIFS(Occurrence!$J$2:$J$2441,"&gt;0",Occurrence!$J$2:$J$2441,"&lt;="&amp;Occurrence!J187)/($B$8+1),0)</f>
        <v/>
      </c>
      <c r="P187" s="16">
        <f>IF(Occurrence!J187&gt;0,_xlfn.PERCENTILE.INC(Data!$O$2:$O$2441,($B$4+O187*($B$5-1))/($B$3-1)),0)</f>
        <v/>
      </c>
      <c r="Q187" s="16">
        <f>IF(Occurrence!J187&gt;0,_xlfn.PERCENTILE.INC(Occurrence!$I$2:$I$2441,($B$6+O187*($B$7-1))/($B$3-1)),0)</f>
        <v/>
      </c>
      <c r="R187" s="16">
        <f>IF(Occurrence!J187&gt;0,Occurrence!J187/Q187,0)</f>
        <v/>
      </c>
      <c r="S187" s="9">
        <f>IF(Occurrence!J187&gt;0,P187*R187,0)</f>
        <v/>
      </c>
      <c r="T187" s="24">
        <f>IF(Occurrence!K187&gt;0,COUNTIFS(Occurrence!$K$2:$K$2441,"&gt;0",Occurrence!$K$2:$K$2441,"&lt;="&amp;Occurrence!K187)/($B$9+1),0)</f>
        <v/>
      </c>
      <c r="U187" s="16">
        <f>IF(Occurrence!K187&gt;0,_xlfn.PERCENTILE.INC(Data!$O$2:$O$2441,($B$4+T187*($B$5-1))/($B$3-1)),0)</f>
        <v/>
      </c>
      <c r="V187" s="16">
        <f>IF(Occurrence!K187&gt;0,_xlfn.PERCENTILE.INC(Occurrence!$I$2:$I$2441,($B$6+T187*($B$7-1))/($B$3-1)),0)</f>
        <v/>
      </c>
      <c r="W187" s="16">
        <f>IF(Occurrence!K187&gt;0,Occurrence!K187/V187,0)</f>
        <v/>
      </c>
      <c r="X187" s="9">
        <f>IF(Occurrence!K187&gt;0,U187*W187,0)</f>
        <v/>
      </c>
      <c r="Y187" s="24">
        <f>COUNTIF(Data!$X$2:$X$2441,"&lt;="&amp;Data!X187)/($B$3+1)</f>
        <v/>
      </c>
      <c r="Z187" s="16">
        <f>_xlfn.PERCENTILE.INC(Data!$U$2:$U$2441,Y187)</f>
        <v/>
      </c>
      <c r="AA187" s="16">
        <f>_xlfn.PERCENTILE.INC(Data!$V$2:$V$2441,Y187)</f>
        <v/>
      </c>
      <c r="AB187" s="16">
        <f>Data!X187-AA187</f>
        <v/>
      </c>
      <c r="AC187" s="9">
        <f>Z187+AB187</f>
        <v/>
      </c>
      <c r="AD187" s="24">
        <f>COUNTIF(Data!$Y$2:$Y$2441,"&lt;="&amp;Data!Y187)/($B$3+1)</f>
        <v/>
      </c>
      <c r="AE187" s="16">
        <f>_xlfn.PERCENTILE.INC(Data!$U$2:$U$2441,AD187)</f>
        <v/>
      </c>
      <c r="AF187" s="16">
        <f>_xlfn.PERCENTILE.INC(Data!$V$2:$V$2441,AD187)</f>
        <v/>
      </c>
      <c r="AG187" s="16">
        <f>Data!Y187-AF187</f>
        <v/>
      </c>
      <c r="AH187" s="9">
        <f>AE187+AG187</f>
        <v/>
      </c>
    </row>
    <row r="188">
      <c r="N188" s="14">
        <f>Data!A188</f>
        <v/>
      </c>
      <c r="O188" s="24">
        <f>IF(Occurrence!J188&gt;0,COUNTIFS(Occurrence!$J$2:$J$2441,"&gt;0",Occurrence!$J$2:$J$2441,"&lt;="&amp;Occurrence!J188)/($B$8+1),0)</f>
        <v/>
      </c>
      <c r="P188" s="16">
        <f>IF(Occurrence!J188&gt;0,_xlfn.PERCENTILE.INC(Data!$O$2:$O$2441,($B$4+O188*($B$5-1))/($B$3-1)),0)</f>
        <v/>
      </c>
      <c r="Q188" s="16">
        <f>IF(Occurrence!J188&gt;0,_xlfn.PERCENTILE.INC(Occurrence!$I$2:$I$2441,($B$6+O188*($B$7-1))/($B$3-1)),0)</f>
        <v/>
      </c>
      <c r="R188" s="16">
        <f>IF(Occurrence!J188&gt;0,Occurrence!J188/Q188,0)</f>
        <v/>
      </c>
      <c r="S188" s="9">
        <f>IF(Occurrence!J188&gt;0,P188*R188,0)</f>
        <v/>
      </c>
      <c r="T188" s="24">
        <f>IF(Occurrence!K188&gt;0,COUNTIFS(Occurrence!$K$2:$K$2441,"&gt;0",Occurrence!$K$2:$K$2441,"&lt;="&amp;Occurrence!K188)/($B$9+1),0)</f>
        <v/>
      </c>
      <c r="U188" s="16">
        <f>IF(Occurrence!K188&gt;0,_xlfn.PERCENTILE.INC(Data!$O$2:$O$2441,($B$4+T188*($B$5-1))/($B$3-1)),0)</f>
        <v/>
      </c>
      <c r="V188" s="16">
        <f>IF(Occurrence!K188&gt;0,_xlfn.PERCENTILE.INC(Occurrence!$I$2:$I$2441,($B$6+T188*($B$7-1))/($B$3-1)),0)</f>
        <v/>
      </c>
      <c r="W188" s="16">
        <f>IF(Occurrence!K188&gt;0,Occurrence!K188/V188,0)</f>
        <v/>
      </c>
      <c r="X188" s="9">
        <f>IF(Occurrence!K188&gt;0,U188*W188,0)</f>
        <v/>
      </c>
      <c r="Y188" s="24">
        <f>COUNTIF(Data!$X$2:$X$2441,"&lt;="&amp;Data!X188)/($B$3+1)</f>
        <v/>
      </c>
      <c r="Z188" s="16">
        <f>_xlfn.PERCENTILE.INC(Data!$U$2:$U$2441,Y188)</f>
        <v/>
      </c>
      <c r="AA188" s="16">
        <f>_xlfn.PERCENTILE.INC(Data!$V$2:$V$2441,Y188)</f>
        <v/>
      </c>
      <c r="AB188" s="16">
        <f>Data!X188-AA188</f>
        <v/>
      </c>
      <c r="AC188" s="9">
        <f>Z188+AB188</f>
        <v/>
      </c>
      <c r="AD188" s="24">
        <f>COUNTIF(Data!$Y$2:$Y$2441,"&lt;="&amp;Data!Y188)/($B$3+1)</f>
        <v/>
      </c>
      <c r="AE188" s="16">
        <f>_xlfn.PERCENTILE.INC(Data!$U$2:$U$2441,AD188)</f>
        <v/>
      </c>
      <c r="AF188" s="16">
        <f>_xlfn.PERCENTILE.INC(Data!$V$2:$V$2441,AD188)</f>
        <v/>
      </c>
      <c r="AG188" s="16">
        <f>Data!Y188-AF188</f>
        <v/>
      </c>
      <c r="AH188" s="9">
        <f>AE188+AG188</f>
        <v/>
      </c>
    </row>
    <row r="189">
      <c r="N189" s="14">
        <f>Data!A189</f>
        <v/>
      </c>
      <c r="O189" s="24">
        <f>IF(Occurrence!J189&gt;0,COUNTIFS(Occurrence!$J$2:$J$2441,"&gt;0",Occurrence!$J$2:$J$2441,"&lt;="&amp;Occurrence!J189)/($B$8+1),0)</f>
        <v/>
      </c>
      <c r="P189" s="16">
        <f>IF(Occurrence!J189&gt;0,_xlfn.PERCENTILE.INC(Data!$O$2:$O$2441,($B$4+O189*($B$5-1))/($B$3-1)),0)</f>
        <v/>
      </c>
      <c r="Q189" s="16">
        <f>IF(Occurrence!J189&gt;0,_xlfn.PERCENTILE.INC(Occurrence!$I$2:$I$2441,($B$6+O189*($B$7-1))/($B$3-1)),0)</f>
        <v/>
      </c>
      <c r="R189" s="16">
        <f>IF(Occurrence!J189&gt;0,Occurrence!J189/Q189,0)</f>
        <v/>
      </c>
      <c r="S189" s="9">
        <f>IF(Occurrence!J189&gt;0,P189*R189,0)</f>
        <v/>
      </c>
      <c r="T189" s="24">
        <f>IF(Occurrence!K189&gt;0,COUNTIFS(Occurrence!$K$2:$K$2441,"&gt;0",Occurrence!$K$2:$K$2441,"&lt;="&amp;Occurrence!K189)/($B$9+1),0)</f>
        <v/>
      </c>
      <c r="U189" s="16">
        <f>IF(Occurrence!K189&gt;0,_xlfn.PERCENTILE.INC(Data!$O$2:$O$2441,($B$4+T189*($B$5-1))/($B$3-1)),0)</f>
        <v/>
      </c>
      <c r="V189" s="16">
        <f>IF(Occurrence!K189&gt;0,_xlfn.PERCENTILE.INC(Occurrence!$I$2:$I$2441,($B$6+T189*($B$7-1))/($B$3-1)),0)</f>
        <v/>
      </c>
      <c r="W189" s="16">
        <f>IF(Occurrence!K189&gt;0,Occurrence!K189/V189,0)</f>
        <v/>
      </c>
      <c r="X189" s="9">
        <f>IF(Occurrence!K189&gt;0,U189*W189,0)</f>
        <v/>
      </c>
      <c r="Y189" s="24">
        <f>COUNTIF(Data!$X$2:$X$2441,"&lt;="&amp;Data!X189)/($B$3+1)</f>
        <v/>
      </c>
      <c r="Z189" s="16">
        <f>_xlfn.PERCENTILE.INC(Data!$U$2:$U$2441,Y189)</f>
        <v/>
      </c>
      <c r="AA189" s="16">
        <f>_xlfn.PERCENTILE.INC(Data!$V$2:$V$2441,Y189)</f>
        <v/>
      </c>
      <c r="AB189" s="16">
        <f>Data!X189-AA189</f>
        <v/>
      </c>
      <c r="AC189" s="9">
        <f>Z189+AB189</f>
        <v/>
      </c>
      <c r="AD189" s="24">
        <f>COUNTIF(Data!$Y$2:$Y$2441,"&lt;="&amp;Data!Y189)/($B$3+1)</f>
        <v/>
      </c>
      <c r="AE189" s="16">
        <f>_xlfn.PERCENTILE.INC(Data!$U$2:$U$2441,AD189)</f>
        <v/>
      </c>
      <c r="AF189" s="16">
        <f>_xlfn.PERCENTILE.INC(Data!$V$2:$V$2441,AD189)</f>
        <v/>
      </c>
      <c r="AG189" s="16">
        <f>Data!Y189-AF189</f>
        <v/>
      </c>
      <c r="AH189" s="9">
        <f>AE189+AG189</f>
        <v/>
      </c>
    </row>
    <row r="190">
      <c r="N190" s="14">
        <f>Data!A190</f>
        <v/>
      </c>
      <c r="O190" s="24">
        <f>IF(Occurrence!J190&gt;0,COUNTIFS(Occurrence!$J$2:$J$2441,"&gt;0",Occurrence!$J$2:$J$2441,"&lt;="&amp;Occurrence!J190)/($B$8+1),0)</f>
        <v/>
      </c>
      <c r="P190" s="16">
        <f>IF(Occurrence!J190&gt;0,_xlfn.PERCENTILE.INC(Data!$O$2:$O$2441,($B$4+O190*($B$5-1))/($B$3-1)),0)</f>
        <v/>
      </c>
      <c r="Q190" s="16">
        <f>IF(Occurrence!J190&gt;0,_xlfn.PERCENTILE.INC(Occurrence!$I$2:$I$2441,($B$6+O190*($B$7-1))/($B$3-1)),0)</f>
        <v/>
      </c>
      <c r="R190" s="16">
        <f>IF(Occurrence!J190&gt;0,Occurrence!J190/Q190,0)</f>
        <v/>
      </c>
      <c r="S190" s="9">
        <f>IF(Occurrence!J190&gt;0,P190*R190,0)</f>
        <v/>
      </c>
      <c r="T190" s="24">
        <f>IF(Occurrence!K190&gt;0,COUNTIFS(Occurrence!$K$2:$K$2441,"&gt;0",Occurrence!$K$2:$K$2441,"&lt;="&amp;Occurrence!K190)/($B$9+1),0)</f>
        <v/>
      </c>
      <c r="U190" s="16">
        <f>IF(Occurrence!K190&gt;0,_xlfn.PERCENTILE.INC(Data!$O$2:$O$2441,($B$4+T190*($B$5-1))/($B$3-1)),0)</f>
        <v/>
      </c>
      <c r="V190" s="16">
        <f>IF(Occurrence!K190&gt;0,_xlfn.PERCENTILE.INC(Occurrence!$I$2:$I$2441,($B$6+T190*($B$7-1))/($B$3-1)),0)</f>
        <v/>
      </c>
      <c r="W190" s="16">
        <f>IF(Occurrence!K190&gt;0,Occurrence!K190/V190,0)</f>
        <v/>
      </c>
      <c r="X190" s="9">
        <f>IF(Occurrence!K190&gt;0,U190*W190,0)</f>
        <v/>
      </c>
      <c r="Y190" s="24">
        <f>COUNTIF(Data!$X$2:$X$2441,"&lt;="&amp;Data!X190)/($B$3+1)</f>
        <v/>
      </c>
      <c r="Z190" s="16">
        <f>_xlfn.PERCENTILE.INC(Data!$U$2:$U$2441,Y190)</f>
        <v/>
      </c>
      <c r="AA190" s="16">
        <f>_xlfn.PERCENTILE.INC(Data!$V$2:$V$2441,Y190)</f>
        <v/>
      </c>
      <c r="AB190" s="16">
        <f>Data!X190-AA190</f>
        <v/>
      </c>
      <c r="AC190" s="9">
        <f>Z190+AB190</f>
        <v/>
      </c>
      <c r="AD190" s="24">
        <f>COUNTIF(Data!$Y$2:$Y$2441,"&lt;="&amp;Data!Y190)/($B$3+1)</f>
        <v/>
      </c>
      <c r="AE190" s="16">
        <f>_xlfn.PERCENTILE.INC(Data!$U$2:$U$2441,AD190)</f>
        <v/>
      </c>
      <c r="AF190" s="16">
        <f>_xlfn.PERCENTILE.INC(Data!$V$2:$V$2441,AD190)</f>
        <v/>
      </c>
      <c r="AG190" s="16">
        <f>Data!Y190-AF190</f>
        <v/>
      </c>
      <c r="AH190" s="9">
        <f>AE190+AG190</f>
        <v/>
      </c>
    </row>
    <row r="191">
      <c r="N191" s="14">
        <f>Data!A191</f>
        <v/>
      </c>
      <c r="O191" s="24">
        <f>IF(Occurrence!J191&gt;0,COUNTIFS(Occurrence!$J$2:$J$2441,"&gt;0",Occurrence!$J$2:$J$2441,"&lt;="&amp;Occurrence!J191)/($B$8+1),0)</f>
        <v/>
      </c>
      <c r="P191" s="16">
        <f>IF(Occurrence!J191&gt;0,_xlfn.PERCENTILE.INC(Data!$O$2:$O$2441,($B$4+O191*($B$5-1))/($B$3-1)),0)</f>
        <v/>
      </c>
      <c r="Q191" s="16">
        <f>IF(Occurrence!J191&gt;0,_xlfn.PERCENTILE.INC(Occurrence!$I$2:$I$2441,($B$6+O191*($B$7-1))/($B$3-1)),0)</f>
        <v/>
      </c>
      <c r="R191" s="16">
        <f>IF(Occurrence!J191&gt;0,Occurrence!J191/Q191,0)</f>
        <v/>
      </c>
      <c r="S191" s="9">
        <f>IF(Occurrence!J191&gt;0,P191*R191,0)</f>
        <v/>
      </c>
      <c r="T191" s="24">
        <f>IF(Occurrence!K191&gt;0,COUNTIFS(Occurrence!$K$2:$K$2441,"&gt;0",Occurrence!$K$2:$K$2441,"&lt;="&amp;Occurrence!K191)/($B$9+1),0)</f>
        <v/>
      </c>
      <c r="U191" s="16">
        <f>IF(Occurrence!K191&gt;0,_xlfn.PERCENTILE.INC(Data!$O$2:$O$2441,($B$4+T191*($B$5-1))/($B$3-1)),0)</f>
        <v/>
      </c>
      <c r="V191" s="16">
        <f>IF(Occurrence!K191&gt;0,_xlfn.PERCENTILE.INC(Occurrence!$I$2:$I$2441,($B$6+T191*($B$7-1))/($B$3-1)),0)</f>
        <v/>
      </c>
      <c r="W191" s="16">
        <f>IF(Occurrence!K191&gt;0,Occurrence!K191/V191,0)</f>
        <v/>
      </c>
      <c r="X191" s="9">
        <f>IF(Occurrence!K191&gt;0,U191*W191,0)</f>
        <v/>
      </c>
      <c r="Y191" s="24">
        <f>COUNTIF(Data!$X$2:$X$2441,"&lt;="&amp;Data!X191)/($B$3+1)</f>
        <v/>
      </c>
      <c r="Z191" s="16">
        <f>_xlfn.PERCENTILE.INC(Data!$U$2:$U$2441,Y191)</f>
        <v/>
      </c>
      <c r="AA191" s="16">
        <f>_xlfn.PERCENTILE.INC(Data!$V$2:$V$2441,Y191)</f>
        <v/>
      </c>
      <c r="AB191" s="16">
        <f>Data!X191-AA191</f>
        <v/>
      </c>
      <c r="AC191" s="9">
        <f>Z191+AB191</f>
        <v/>
      </c>
      <c r="AD191" s="24">
        <f>COUNTIF(Data!$Y$2:$Y$2441,"&lt;="&amp;Data!Y191)/($B$3+1)</f>
        <v/>
      </c>
      <c r="AE191" s="16">
        <f>_xlfn.PERCENTILE.INC(Data!$U$2:$U$2441,AD191)</f>
        <v/>
      </c>
      <c r="AF191" s="16">
        <f>_xlfn.PERCENTILE.INC(Data!$V$2:$V$2441,AD191)</f>
        <v/>
      </c>
      <c r="AG191" s="16">
        <f>Data!Y191-AF191</f>
        <v/>
      </c>
      <c r="AH191" s="9">
        <f>AE191+AG191</f>
        <v/>
      </c>
    </row>
    <row r="192">
      <c r="N192" s="14">
        <f>Data!A192</f>
        <v/>
      </c>
      <c r="O192" s="24">
        <f>IF(Occurrence!J192&gt;0,COUNTIFS(Occurrence!$J$2:$J$2441,"&gt;0",Occurrence!$J$2:$J$2441,"&lt;="&amp;Occurrence!J192)/($B$8+1),0)</f>
        <v/>
      </c>
      <c r="P192" s="16">
        <f>IF(Occurrence!J192&gt;0,_xlfn.PERCENTILE.INC(Data!$O$2:$O$2441,($B$4+O192*($B$5-1))/($B$3-1)),0)</f>
        <v/>
      </c>
      <c r="Q192" s="16">
        <f>IF(Occurrence!J192&gt;0,_xlfn.PERCENTILE.INC(Occurrence!$I$2:$I$2441,($B$6+O192*($B$7-1))/($B$3-1)),0)</f>
        <v/>
      </c>
      <c r="R192" s="16">
        <f>IF(Occurrence!J192&gt;0,Occurrence!J192/Q192,0)</f>
        <v/>
      </c>
      <c r="S192" s="9">
        <f>IF(Occurrence!J192&gt;0,P192*R192,0)</f>
        <v/>
      </c>
      <c r="T192" s="24">
        <f>IF(Occurrence!K192&gt;0,COUNTIFS(Occurrence!$K$2:$K$2441,"&gt;0",Occurrence!$K$2:$K$2441,"&lt;="&amp;Occurrence!K192)/($B$9+1),0)</f>
        <v/>
      </c>
      <c r="U192" s="16">
        <f>IF(Occurrence!K192&gt;0,_xlfn.PERCENTILE.INC(Data!$O$2:$O$2441,($B$4+T192*($B$5-1))/($B$3-1)),0)</f>
        <v/>
      </c>
      <c r="V192" s="16">
        <f>IF(Occurrence!K192&gt;0,_xlfn.PERCENTILE.INC(Occurrence!$I$2:$I$2441,($B$6+T192*($B$7-1))/($B$3-1)),0)</f>
        <v/>
      </c>
      <c r="W192" s="16">
        <f>IF(Occurrence!K192&gt;0,Occurrence!K192/V192,0)</f>
        <v/>
      </c>
      <c r="X192" s="9">
        <f>IF(Occurrence!K192&gt;0,U192*W192,0)</f>
        <v/>
      </c>
      <c r="Y192" s="24">
        <f>COUNTIF(Data!$X$2:$X$2441,"&lt;="&amp;Data!X192)/($B$3+1)</f>
        <v/>
      </c>
      <c r="Z192" s="16">
        <f>_xlfn.PERCENTILE.INC(Data!$U$2:$U$2441,Y192)</f>
        <v/>
      </c>
      <c r="AA192" s="16">
        <f>_xlfn.PERCENTILE.INC(Data!$V$2:$V$2441,Y192)</f>
        <v/>
      </c>
      <c r="AB192" s="16">
        <f>Data!X192-AA192</f>
        <v/>
      </c>
      <c r="AC192" s="9">
        <f>Z192+AB192</f>
        <v/>
      </c>
      <c r="AD192" s="24">
        <f>COUNTIF(Data!$Y$2:$Y$2441,"&lt;="&amp;Data!Y192)/($B$3+1)</f>
        <v/>
      </c>
      <c r="AE192" s="16">
        <f>_xlfn.PERCENTILE.INC(Data!$U$2:$U$2441,AD192)</f>
        <v/>
      </c>
      <c r="AF192" s="16">
        <f>_xlfn.PERCENTILE.INC(Data!$V$2:$V$2441,AD192)</f>
        <v/>
      </c>
      <c r="AG192" s="16">
        <f>Data!Y192-AF192</f>
        <v/>
      </c>
      <c r="AH192" s="9">
        <f>AE192+AG192</f>
        <v/>
      </c>
    </row>
    <row r="193">
      <c r="N193" s="14">
        <f>Data!A193</f>
        <v/>
      </c>
      <c r="O193" s="24">
        <f>IF(Occurrence!J193&gt;0,COUNTIFS(Occurrence!$J$2:$J$2441,"&gt;0",Occurrence!$J$2:$J$2441,"&lt;="&amp;Occurrence!J193)/($B$8+1),0)</f>
        <v/>
      </c>
      <c r="P193" s="16">
        <f>IF(Occurrence!J193&gt;0,_xlfn.PERCENTILE.INC(Data!$O$2:$O$2441,($B$4+O193*($B$5-1))/($B$3-1)),0)</f>
        <v/>
      </c>
      <c r="Q193" s="16">
        <f>IF(Occurrence!J193&gt;0,_xlfn.PERCENTILE.INC(Occurrence!$I$2:$I$2441,($B$6+O193*($B$7-1))/($B$3-1)),0)</f>
        <v/>
      </c>
      <c r="R193" s="16">
        <f>IF(Occurrence!J193&gt;0,Occurrence!J193/Q193,0)</f>
        <v/>
      </c>
      <c r="S193" s="9">
        <f>IF(Occurrence!J193&gt;0,P193*R193,0)</f>
        <v/>
      </c>
      <c r="T193" s="24">
        <f>IF(Occurrence!K193&gt;0,COUNTIFS(Occurrence!$K$2:$K$2441,"&gt;0",Occurrence!$K$2:$K$2441,"&lt;="&amp;Occurrence!K193)/($B$9+1),0)</f>
        <v/>
      </c>
      <c r="U193" s="16">
        <f>IF(Occurrence!K193&gt;0,_xlfn.PERCENTILE.INC(Data!$O$2:$O$2441,($B$4+T193*($B$5-1))/($B$3-1)),0)</f>
        <v/>
      </c>
      <c r="V193" s="16">
        <f>IF(Occurrence!K193&gt;0,_xlfn.PERCENTILE.INC(Occurrence!$I$2:$I$2441,($B$6+T193*($B$7-1))/($B$3-1)),0)</f>
        <v/>
      </c>
      <c r="W193" s="16">
        <f>IF(Occurrence!K193&gt;0,Occurrence!K193/V193,0)</f>
        <v/>
      </c>
      <c r="X193" s="9">
        <f>IF(Occurrence!K193&gt;0,U193*W193,0)</f>
        <v/>
      </c>
      <c r="Y193" s="24">
        <f>COUNTIF(Data!$X$2:$X$2441,"&lt;="&amp;Data!X193)/($B$3+1)</f>
        <v/>
      </c>
      <c r="Z193" s="16">
        <f>_xlfn.PERCENTILE.INC(Data!$U$2:$U$2441,Y193)</f>
        <v/>
      </c>
      <c r="AA193" s="16">
        <f>_xlfn.PERCENTILE.INC(Data!$V$2:$V$2441,Y193)</f>
        <v/>
      </c>
      <c r="AB193" s="16">
        <f>Data!X193-AA193</f>
        <v/>
      </c>
      <c r="AC193" s="9">
        <f>Z193+AB193</f>
        <v/>
      </c>
      <c r="AD193" s="24">
        <f>COUNTIF(Data!$Y$2:$Y$2441,"&lt;="&amp;Data!Y193)/($B$3+1)</f>
        <v/>
      </c>
      <c r="AE193" s="16">
        <f>_xlfn.PERCENTILE.INC(Data!$U$2:$U$2441,AD193)</f>
        <v/>
      </c>
      <c r="AF193" s="16">
        <f>_xlfn.PERCENTILE.INC(Data!$V$2:$V$2441,AD193)</f>
        <v/>
      </c>
      <c r="AG193" s="16">
        <f>Data!Y193-AF193</f>
        <v/>
      </c>
      <c r="AH193" s="9">
        <f>AE193+AG193</f>
        <v/>
      </c>
    </row>
    <row r="194">
      <c r="N194" s="14">
        <f>Data!A194</f>
        <v/>
      </c>
      <c r="O194" s="24">
        <f>IF(Occurrence!J194&gt;0,COUNTIFS(Occurrence!$J$2:$J$2441,"&gt;0",Occurrence!$J$2:$J$2441,"&lt;="&amp;Occurrence!J194)/($B$8+1),0)</f>
        <v/>
      </c>
      <c r="P194" s="16">
        <f>IF(Occurrence!J194&gt;0,_xlfn.PERCENTILE.INC(Data!$O$2:$O$2441,($B$4+O194*($B$5-1))/($B$3-1)),0)</f>
        <v/>
      </c>
      <c r="Q194" s="16">
        <f>IF(Occurrence!J194&gt;0,_xlfn.PERCENTILE.INC(Occurrence!$I$2:$I$2441,($B$6+O194*($B$7-1))/($B$3-1)),0)</f>
        <v/>
      </c>
      <c r="R194" s="16">
        <f>IF(Occurrence!J194&gt;0,Occurrence!J194/Q194,0)</f>
        <v/>
      </c>
      <c r="S194" s="9">
        <f>IF(Occurrence!J194&gt;0,P194*R194,0)</f>
        <v/>
      </c>
      <c r="T194" s="24">
        <f>IF(Occurrence!K194&gt;0,COUNTIFS(Occurrence!$K$2:$K$2441,"&gt;0",Occurrence!$K$2:$K$2441,"&lt;="&amp;Occurrence!K194)/($B$9+1),0)</f>
        <v/>
      </c>
      <c r="U194" s="16">
        <f>IF(Occurrence!K194&gt;0,_xlfn.PERCENTILE.INC(Data!$O$2:$O$2441,($B$4+T194*($B$5-1))/($B$3-1)),0)</f>
        <v/>
      </c>
      <c r="V194" s="16">
        <f>IF(Occurrence!K194&gt;0,_xlfn.PERCENTILE.INC(Occurrence!$I$2:$I$2441,($B$6+T194*($B$7-1))/($B$3-1)),0)</f>
        <v/>
      </c>
      <c r="W194" s="16">
        <f>IF(Occurrence!K194&gt;0,Occurrence!K194/V194,0)</f>
        <v/>
      </c>
      <c r="X194" s="9">
        <f>IF(Occurrence!K194&gt;0,U194*W194,0)</f>
        <v/>
      </c>
      <c r="Y194" s="24">
        <f>COUNTIF(Data!$X$2:$X$2441,"&lt;="&amp;Data!X194)/($B$3+1)</f>
        <v/>
      </c>
      <c r="Z194" s="16">
        <f>_xlfn.PERCENTILE.INC(Data!$U$2:$U$2441,Y194)</f>
        <v/>
      </c>
      <c r="AA194" s="16">
        <f>_xlfn.PERCENTILE.INC(Data!$V$2:$V$2441,Y194)</f>
        <v/>
      </c>
      <c r="AB194" s="16">
        <f>Data!X194-AA194</f>
        <v/>
      </c>
      <c r="AC194" s="9">
        <f>Z194+AB194</f>
        <v/>
      </c>
      <c r="AD194" s="24">
        <f>COUNTIF(Data!$Y$2:$Y$2441,"&lt;="&amp;Data!Y194)/($B$3+1)</f>
        <v/>
      </c>
      <c r="AE194" s="16">
        <f>_xlfn.PERCENTILE.INC(Data!$U$2:$U$2441,AD194)</f>
        <v/>
      </c>
      <c r="AF194" s="16">
        <f>_xlfn.PERCENTILE.INC(Data!$V$2:$V$2441,AD194)</f>
        <v/>
      </c>
      <c r="AG194" s="16">
        <f>Data!Y194-AF194</f>
        <v/>
      </c>
      <c r="AH194" s="9">
        <f>AE194+AG194</f>
        <v/>
      </c>
    </row>
    <row r="195">
      <c r="N195" s="14">
        <f>Data!A195</f>
        <v/>
      </c>
      <c r="O195" s="24">
        <f>IF(Occurrence!J195&gt;0,COUNTIFS(Occurrence!$J$2:$J$2441,"&gt;0",Occurrence!$J$2:$J$2441,"&lt;="&amp;Occurrence!J195)/($B$8+1),0)</f>
        <v/>
      </c>
      <c r="P195" s="16">
        <f>IF(Occurrence!J195&gt;0,_xlfn.PERCENTILE.INC(Data!$O$2:$O$2441,($B$4+O195*($B$5-1))/($B$3-1)),0)</f>
        <v/>
      </c>
      <c r="Q195" s="16">
        <f>IF(Occurrence!J195&gt;0,_xlfn.PERCENTILE.INC(Occurrence!$I$2:$I$2441,($B$6+O195*($B$7-1))/($B$3-1)),0)</f>
        <v/>
      </c>
      <c r="R195" s="16">
        <f>IF(Occurrence!J195&gt;0,Occurrence!J195/Q195,0)</f>
        <v/>
      </c>
      <c r="S195" s="9">
        <f>IF(Occurrence!J195&gt;0,P195*R195,0)</f>
        <v/>
      </c>
      <c r="T195" s="24">
        <f>IF(Occurrence!K195&gt;0,COUNTIFS(Occurrence!$K$2:$K$2441,"&gt;0",Occurrence!$K$2:$K$2441,"&lt;="&amp;Occurrence!K195)/($B$9+1),0)</f>
        <v/>
      </c>
      <c r="U195" s="16">
        <f>IF(Occurrence!K195&gt;0,_xlfn.PERCENTILE.INC(Data!$O$2:$O$2441,($B$4+T195*($B$5-1))/($B$3-1)),0)</f>
        <v/>
      </c>
      <c r="V195" s="16">
        <f>IF(Occurrence!K195&gt;0,_xlfn.PERCENTILE.INC(Occurrence!$I$2:$I$2441,($B$6+T195*($B$7-1))/($B$3-1)),0)</f>
        <v/>
      </c>
      <c r="W195" s="16">
        <f>IF(Occurrence!K195&gt;0,Occurrence!K195/V195,0)</f>
        <v/>
      </c>
      <c r="X195" s="9">
        <f>IF(Occurrence!K195&gt;0,U195*W195,0)</f>
        <v/>
      </c>
      <c r="Y195" s="24">
        <f>COUNTIF(Data!$X$2:$X$2441,"&lt;="&amp;Data!X195)/($B$3+1)</f>
        <v/>
      </c>
      <c r="Z195" s="16">
        <f>_xlfn.PERCENTILE.INC(Data!$U$2:$U$2441,Y195)</f>
        <v/>
      </c>
      <c r="AA195" s="16">
        <f>_xlfn.PERCENTILE.INC(Data!$V$2:$V$2441,Y195)</f>
        <v/>
      </c>
      <c r="AB195" s="16">
        <f>Data!X195-AA195</f>
        <v/>
      </c>
      <c r="AC195" s="9">
        <f>Z195+AB195</f>
        <v/>
      </c>
      <c r="AD195" s="24">
        <f>COUNTIF(Data!$Y$2:$Y$2441,"&lt;="&amp;Data!Y195)/($B$3+1)</f>
        <v/>
      </c>
      <c r="AE195" s="16">
        <f>_xlfn.PERCENTILE.INC(Data!$U$2:$U$2441,AD195)</f>
        <v/>
      </c>
      <c r="AF195" s="16">
        <f>_xlfn.PERCENTILE.INC(Data!$V$2:$V$2441,AD195)</f>
        <v/>
      </c>
      <c r="AG195" s="16">
        <f>Data!Y195-AF195</f>
        <v/>
      </c>
      <c r="AH195" s="9">
        <f>AE195+AG195</f>
        <v/>
      </c>
    </row>
    <row r="196">
      <c r="N196" s="14">
        <f>Data!A196</f>
        <v/>
      </c>
      <c r="O196" s="24">
        <f>IF(Occurrence!J196&gt;0,COUNTIFS(Occurrence!$J$2:$J$2441,"&gt;0",Occurrence!$J$2:$J$2441,"&lt;="&amp;Occurrence!J196)/($B$8+1),0)</f>
        <v/>
      </c>
      <c r="P196" s="16">
        <f>IF(Occurrence!J196&gt;0,_xlfn.PERCENTILE.INC(Data!$O$2:$O$2441,($B$4+O196*($B$5-1))/($B$3-1)),0)</f>
        <v/>
      </c>
      <c r="Q196" s="16">
        <f>IF(Occurrence!J196&gt;0,_xlfn.PERCENTILE.INC(Occurrence!$I$2:$I$2441,($B$6+O196*($B$7-1))/($B$3-1)),0)</f>
        <v/>
      </c>
      <c r="R196" s="16">
        <f>IF(Occurrence!J196&gt;0,Occurrence!J196/Q196,0)</f>
        <v/>
      </c>
      <c r="S196" s="9">
        <f>IF(Occurrence!J196&gt;0,P196*R196,0)</f>
        <v/>
      </c>
      <c r="T196" s="24">
        <f>IF(Occurrence!K196&gt;0,COUNTIFS(Occurrence!$K$2:$K$2441,"&gt;0",Occurrence!$K$2:$K$2441,"&lt;="&amp;Occurrence!K196)/($B$9+1),0)</f>
        <v/>
      </c>
      <c r="U196" s="16">
        <f>IF(Occurrence!K196&gt;0,_xlfn.PERCENTILE.INC(Data!$O$2:$O$2441,($B$4+T196*($B$5-1))/($B$3-1)),0)</f>
        <v/>
      </c>
      <c r="V196" s="16">
        <f>IF(Occurrence!K196&gt;0,_xlfn.PERCENTILE.INC(Occurrence!$I$2:$I$2441,($B$6+T196*($B$7-1))/($B$3-1)),0)</f>
        <v/>
      </c>
      <c r="W196" s="16">
        <f>IF(Occurrence!K196&gt;0,Occurrence!K196/V196,0)</f>
        <v/>
      </c>
      <c r="X196" s="9">
        <f>IF(Occurrence!K196&gt;0,U196*W196,0)</f>
        <v/>
      </c>
      <c r="Y196" s="24">
        <f>COUNTIF(Data!$X$2:$X$2441,"&lt;="&amp;Data!X196)/($B$3+1)</f>
        <v/>
      </c>
      <c r="Z196" s="16">
        <f>_xlfn.PERCENTILE.INC(Data!$U$2:$U$2441,Y196)</f>
        <v/>
      </c>
      <c r="AA196" s="16">
        <f>_xlfn.PERCENTILE.INC(Data!$V$2:$V$2441,Y196)</f>
        <v/>
      </c>
      <c r="AB196" s="16">
        <f>Data!X196-AA196</f>
        <v/>
      </c>
      <c r="AC196" s="9">
        <f>Z196+AB196</f>
        <v/>
      </c>
      <c r="AD196" s="24">
        <f>COUNTIF(Data!$Y$2:$Y$2441,"&lt;="&amp;Data!Y196)/($B$3+1)</f>
        <v/>
      </c>
      <c r="AE196" s="16">
        <f>_xlfn.PERCENTILE.INC(Data!$U$2:$U$2441,AD196)</f>
        <v/>
      </c>
      <c r="AF196" s="16">
        <f>_xlfn.PERCENTILE.INC(Data!$V$2:$V$2441,AD196)</f>
        <v/>
      </c>
      <c r="AG196" s="16">
        <f>Data!Y196-AF196</f>
        <v/>
      </c>
      <c r="AH196" s="9">
        <f>AE196+AG196</f>
        <v/>
      </c>
    </row>
    <row r="197">
      <c r="N197" s="14">
        <f>Data!A197</f>
        <v/>
      </c>
      <c r="O197" s="24">
        <f>IF(Occurrence!J197&gt;0,COUNTIFS(Occurrence!$J$2:$J$2441,"&gt;0",Occurrence!$J$2:$J$2441,"&lt;="&amp;Occurrence!J197)/($B$8+1),0)</f>
        <v/>
      </c>
      <c r="P197" s="16">
        <f>IF(Occurrence!J197&gt;0,_xlfn.PERCENTILE.INC(Data!$O$2:$O$2441,($B$4+O197*($B$5-1))/($B$3-1)),0)</f>
        <v/>
      </c>
      <c r="Q197" s="16">
        <f>IF(Occurrence!J197&gt;0,_xlfn.PERCENTILE.INC(Occurrence!$I$2:$I$2441,($B$6+O197*($B$7-1))/($B$3-1)),0)</f>
        <v/>
      </c>
      <c r="R197" s="16">
        <f>IF(Occurrence!J197&gt;0,Occurrence!J197/Q197,0)</f>
        <v/>
      </c>
      <c r="S197" s="9">
        <f>IF(Occurrence!J197&gt;0,P197*R197,0)</f>
        <v/>
      </c>
      <c r="T197" s="24">
        <f>IF(Occurrence!K197&gt;0,COUNTIFS(Occurrence!$K$2:$K$2441,"&gt;0",Occurrence!$K$2:$K$2441,"&lt;="&amp;Occurrence!K197)/($B$9+1),0)</f>
        <v/>
      </c>
      <c r="U197" s="16">
        <f>IF(Occurrence!K197&gt;0,_xlfn.PERCENTILE.INC(Data!$O$2:$O$2441,($B$4+T197*($B$5-1))/($B$3-1)),0)</f>
        <v/>
      </c>
      <c r="V197" s="16">
        <f>IF(Occurrence!K197&gt;0,_xlfn.PERCENTILE.INC(Occurrence!$I$2:$I$2441,($B$6+T197*($B$7-1))/($B$3-1)),0)</f>
        <v/>
      </c>
      <c r="W197" s="16">
        <f>IF(Occurrence!K197&gt;0,Occurrence!K197/V197,0)</f>
        <v/>
      </c>
      <c r="X197" s="9">
        <f>IF(Occurrence!K197&gt;0,U197*W197,0)</f>
        <v/>
      </c>
      <c r="Y197" s="24">
        <f>COUNTIF(Data!$X$2:$X$2441,"&lt;="&amp;Data!X197)/($B$3+1)</f>
        <v/>
      </c>
      <c r="Z197" s="16">
        <f>_xlfn.PERCENTILE.INC(Data!$U$2:$U$2441,Y197)</f>
        <v/>
      </c>
      <c r="AA197" s="16">
        <f>_xlfn.PERCENTILE.INC(Data!$V$2:$V$2441,Y197)</f>
        <v/>
      </c>
      <c r="AB197" s="16">
        <f>Data!X197-AA197</f>
        <v/>
      </c>
      <c r="AC197" s="9">
        <f>Z197+AB197</f>
        <v/>
      </c>
      <c r="AD197" s="24">
        <f>COUNTIF(Data!$Y$2:$Y$2441,"&lt;="&amp;Data!Y197)/($B$3+1)</f>
        <v/>
      </c>
      <c r="AE197" s="16">
        <f>_xlfn.PERCENTILE.INC(Data!$U$2:$U$2441,AD197)</f>
        <v/>
      </c>
      <c r="AF197" s="16">
        <f>_xlfn.PERCENTILE.INC(Data!$V$2:$V$2441,AD197)</f>
        <v/>
      </c>
      <c r="AG197" s="16">
        <f>Data!Y197-AF197</f>
        <v/>
      </c>
      <c r="AH197" s="9">
        <f>AE197+AG197</f>
        <v/>
      </c>
    </row>
    <row r="198">
      <c r="N198" s="14">
        <f>Data!A198</f>
        <v/>
      </c>
      <c r="O198" s="24">
        <f>IF(Occurrence!J198&gt;0,COUNTIFS(Occurrence!$J$2:$J$2441,"&gt;0",Occurrence!$J$2:$J$2441,"&lt;="&amp;Occurrence!J198)/($B$8+1),0)</f>
        <v/>
      </c>
      <c r="P198" s="16">
        <f>IF(Occurrence!J198&gt;0,_xlfn.PERCENTILE.INC(Data!$O$2:$O$2441,($B$4+O198*($B$5-1))/($B$3-1)),0)</f>
        <v/>
      </c>
      <c r="Q198" s="16">
        <f>IF(Occurrence!J198&gt;0,_xlfn.PERCENTILE.INC(Occurrence!$I$2:$I$2441,($B$6+O198*($B$7-1))/($B$3-1)),0)</f>
        <v/>
      </c>
      <c r="R198" s="16">
        <f>IF(Occurrence!J198&gt;0,Occurrence!J198/Q198,0)</f>
        <v/>
      </c>
      <c r="S198" s="9">
        <f>IF(Occurrence!J198&gt;0,P198*R198,0)</f>
        <v/>
      </c>
      <c r="T198" s="24">
        <f>IF(Occurrence!K198&gt;0,COUNTIFS(Occurrence!$K$2:$K$2441,"&gt;0",Occurrence!$K$2:$K$2441,"&lt;="&amp;Occurrence!K198)/($B$9+1),0)</f>
        <v/>
      </c>
      <c r="U198" s="16">
        <f>IF(Occurrence!K198&gt;0,_xlfn.PERCENTILE.INC(Data!$O$2:$O$2441,($B$4+T198*($B$5-1))/($B$3-1)),0)</f>
        <v/>
      </c>
      <c r="V198" s="16">
        <f>IF(Occurrence!K198&gt;0,_xlfn.PERCENTILE.INC(Occurrence!$I$2:$I$2441,($B$6+T198*($B$7-1))/($B$3-1)),0)</f>
        <v/>
      </c>
      <c r="W198" s="16">
        <f>IF(Occurrence!K198&gt;0,Occurrence!K198/V198,0)</f>
        <v/>
      </c>
      <c r="X198" s="9">
        <f>IF(Occurrence!K198&gt;0,U198*W198,0)</f>
        <v/>
      </c>
      <c r="Y198" s="24">
        <f>COUNTIF(Data!$X$2:$X$2441,"&lt;="&amp;Data!X198)/($B$3+1)</f>
        <v/>
      </c>
      <c r="Z198" s="16">
        <f>_xlfn.PERCENTILE.INC(Data!$U$2:$U$2441,Y198)</f>
        <v/>
      </c>
      <c r="AA198" s="16">
        <f>_xlfn.PERCENTILE.INC(Data!$V$2:$V$2441,Y198)</f>
        <v/>
      </c>
      <c r="AB198" s="16">
        <f>Data!X198-AA198</f>
        <v/>
      </c>
      <c r="AC198" s="9">
        <f>Z198+AB198</f>
        <v/>
      </c>
      <c r="AD198" s="24">
        <f>COUNTIF(Data!$Y$2:$Y$2441,"&lt;="&amp;Data!Y198)/($B$3+1)</f>
        <v/>
      </c>
      <c r="AE198" s="16">
        <f>_xlfn.PERCENTILE.INC(Data!$U$2:$U$2441,AD198)</f>
        <v/>
      </c>
      <c r="AF198" s="16">
        <f>_xlfn.PERCENTILE.INC(Data!$V$2:$V$2441,AD198)</f>
        <v/>
      </c>
      <c r="AG198" s="16">
        <f>Data!Y198-AF198</f>
        <v/>
      </c>
      <c r="AH198" s="9">
        <f>AE198+AG198</f>
        <v/>
      </c>
    </row>
    <row r="199">
      <c r="N199" s="14">
        <f>Data!A199</f>
        <v/>
      </c>
      <c r="O199" s="24">
        <f>IF(Occurrence!J199&gt;0,COUNTIFS(Occurrence!$J$2:$J$2441,"&gt;0",Occurrence!$J$2:$J$2441,"&lt;="&amp;Occurrence!J199)/($B$8+1),0)</f>
        <v/>
      </c>
      <c r="P199" s="16">
        <f>IF(Occurrence!J199&gt;0,_xlfn.PERCENTILE.INC(Data!$O$2:$O$2441,($B$4+O199*($B$5-1))/($B$3-1)),0)</f>
        <v/>
      </c>
      <c r="Q199" s="16">
        <f>IF(Occurrence!J199&gt;0,_xlfn.PERCENTILE.INC(Occurrence!$I$2:$I$2441,($B$6+O199*($B$7-1))/($B$3-1)),0)</f>
        <v/>
      </c>
      <c r="R199" s="16">
        <f>IF(Occurrence!J199&gt;0,Occurrence!J199/Q199,0)</f>
        <v/>
      </c>
      <c r="S199" s="9">
        <f>IF(Occurrence!J199&gt;0,P199*R199,0)</f>
        <v/>
      </c>
      <c r="T199" s="24">
        <f>IF(Occurrence!K199&gt;0,COUNTIFS(Occurrence!$K$2:$K$2441,"&gt;0",Occurrence!$K$2:$K$2441,"&lt;="&amp;Occurrence!K199)/($B$9+1),0)</f>
        <v/>
      </c>
      <c r="U199" s="16">
        <f>IF(Occurrence!K199&gt;0,_xlfn.PERCENTILE.INC(Data!$O$2:$O$2441,($B$4+T199*($B$5-1))/($B$3-1)),0)</f>
        <v/>
      </c>
      <c r="V199" s="16">
        <f>IF(Occurrence!K199&gt;0,_xlfn.PERCENTILE.INC(Occurrence!$I$2:$I$2441,($B$6+T199*($B$7-1))/($B$3-1)),0)</f>
        <v/>
      </c>
      <c r="W199" s="16">
        <f>IF(Occurrence!K199&gt;0,Occurrence!K199/V199,0)</f>
        <v/>
      </c>
      <c r="X199" s="9">
        <f>IF(Occurrence!K199&gt;0,U199*W199,0)</f>
        <v/>
      </c>
      <c r="Y199" s="24">
        <f>COUNTIF(Data!$X$2:$X$2441,"&lt;="&amp;Data!X199)/($B$3+1)</f>
        <v/>
      </c>
      <c r="Z199" s="16">
        <f>_xlfn.PERCENTILE.INC(Data!$U$2:$U$2441,Y199)</f>
        <v/>
      </c>
      <c r="AA199" s="16">
        <f>_xlfn.PERCENTILE.INC(Data!$V$2:$V$2441,Y199)</f>
        <v/>
      </c>
      <c r="AB199" s="16">
        <f>Data!X199-AA199</f>
        <v/>
      </c>
      <c r="AC199" s="9">
        <f>Z199+AB199</f>
        <v/>
      </c>
      <c r="AD199" s="24">
        <f>COUNTIF(Data!$Y$2:$Y$2441,"&lt;="&amp;Data!Y199)/($B$3+1)</f>
        <v/>
      </c>
      <c r="AE199" s="16">
        <f>_xlfn.PERCENTILE.INC(Data!$U$2:$U$2441,AD199)</f>
        <v/>
      </c>
      <c r="AF199" s="16">
        <f>_xlfn.PERCENTILE.INC(Data!$V$2:$V$2441,AD199)</f>
        <v/>
      </c>
      <c r="AG199" s="16">
        <f>Data!Y199-AF199</f>
        <v/>
      </c>
      <c r="AH199" s="9">
        <f>AE199+AG199</f>
        <v/>
      </c>
    </row>
    <row r="200">
      <c r="N200" s="14">
        <f>Data!A200</f>
        <v/>
      </c>
      <c r="O200" s="24">
        <f>IF(Occurrence!J200&gt;0,COUNTIFS(Occurrence!$J$2:$J$2441,"&gt;0",Occurrence!$J$2:$J$2441,"&lt;="&amp;Occurrence!J200)/($B$8+1),0)</f>
        <v/>
      </c>
      <c r="P200" s="16">
        <f>IF(Occurrence!J200&gt;0,_xlfn.PERCENTILE.INC(Data!$O$2:$O$2441,($B$4+O200*($B$5-1))/($B$3-1)),0)</f>
        <v/>
      </c>
      <c r="Q200" s="16">
        <f>IF(Occurrence!J200&gt;0,_xlfn.PERCENTILE.INC(Occurrence!$I$2:$I$2441,($B$6+O200*($B$7-1))/($B$3-1)),0)</f>
        <v/>
      </c>
      <c r="R200" s="16">
        <f>IF(Occurrence!J200&gt;0,Occurrence!J200/Q200,0)</f>
        <v/>
      </c>
      <c r="S200" s="9">
        <f>IF(Occurrence!J200&gt;0,P200*R200,0)</f>
        <v/>
      </c>
      <c r="T200" s="24">
        <f>IF(Occurrence!K200&gt;0,COUNTIFS(Occurrence!$K$2:$K$2441,"&gt;0",Occurrence!$K$2:$K$2441,"&lt;="&amp;Occurrence!K200)/($B$9+1),0)</f>
        <v/>
      </c>
      <c r="U200" s="16">
        <f>IF(Occurrence!K200&gt;0,_xlfn.PERCENTILE.INC(Data!$O$2:$O$2441,($B$4+T200*($B$5-1))/($B$3-1)),0)</f>
        <v/>
      </c>
      <c r="V200" s="16">
        <f>IF(Occurrence!K200&gt;0,_xlfn.PERCENTILE.INC(Occurrence!$I$2:$I$2441,($B$6+T200*($B$7-1))/($B$3-1)),0)</f>
        <v/>
      </c>
      <c r="W200" s="16">
        <f>IF(Occurrence!K200&gt;0,Occurrence!K200/V200,0)</f>
        <v/>
      </c>
      <c r="X200" s="9">
        <f>IF(Occurrence!K200&gt;0,U200*W200,0)</f>
        <v/>
      </c>
      <c r="Y200" s="24">
        <f>COUNTIF(Data!$X$2:$X$2441,"&lt;="&amp;Data!X200)/($B$3+1)</f>
        <v/>
      </c>
      <c r="Z200" s="16">
        <f>_xlfn.PERCENTILE.INC(Data!$U$2:$U$2441,Y200)</f>
        <v/>
      </c>
      <c r="AA200" s="16">
        <f>_xlfn.PERCENTILE.INC(Data!$V$2:$V$2441,Y200)</f>
        <v/>
      </c>
      <c r="AB200" s="16">
        <f>Data!X200-AA200</f>
        <v/>
      </c>
      <c r="AC200" s="9">
        <f>Z200+AB200</f>
        <v/>
      </c>
      <c r="AD200" s="24">
        <f>COUNTIF(Data!$Y$2:$Y$2441,"&lt;="&amp;Data!Y200)/($B$3+1)</f>
        <v/>
      </c>
      <c r="AE200" s="16">
        <f>_xlfn.PERCENTILE.INC(Data!$U$2:$U$2441,AD200)</f>
        <v/>
      </c>
      <c r="AF200" s="16">
        <f>_xlfn.PERCENTILE.INC(Data!$V$2:$V$2441,AD200)</f>
        <v/>
      </c>
      <c r="AG200" s="16">
        <f>Data!Y200-AF200</f>
        <v/>
      </c>
      <c r="AH200" s="9">
        <f>AE200+AG200</f>
        <v/>
      </c>
    </row>
    <row r="201">
      <c r="N201" s="14">
        <f>Data!A201</f>
        <v/>
      </c>
      <c r="O201" s="24">
        <f>IF(Occurrence!J201&gt;0,COUNTIFS(Occurrence!$J$2:$J$2441,"&gt;0",Occurrence!$J$2:$J$2441,"&lt;="&amp;Occurrence!J201)/($B$8+1),0)</f>
        <v/>
      </c>
      <c r="P201" s="16">
        <f>IF(Occurrence!J201&gt;0,_xlfn.PERCENTILE.INC(Data!$O$2:$O$2441,($B$4+O201*($B$5-1))/($B$3-1)),0)</f>
        <v/>
      </c>
      <c r="Q201" s="16">
        <f>IF(Occurrence!J201&gt;0,_xlfn.PERCENTILE.INC(Occurrence!$I$2:$I$2441,($B$6+O201*($B$7-1))/($B$3-1)),0)</f>
        <v/>
      </c>
      <c r="R201" s="16">
        <f>IF(Occurrence!J201&gt;0,Occurrence!J201/Q201,0)</f>
        <v/>
      </c>
      <c r="S201" s="9">
        <f>IF(Occurrence!J201&gt;0,P201*R201,0)</f>
        <v/>
      </c>
      <c r="T201" s="24">
        <f>IF(Occurrence!K201&gt;0,COUNTIFS(Occurrence!$K$2:$K$2441,"&gt;0",Occurrence!$K$2:$K$2441,"&lt;="&amp;Occurrence!K201)/($B$9+1),0)</f>
        <v/>
      </c>
      <c r="U201" s="16">
        <f>IF(Occurrence!K201&gt;0,_xlfn.PERCENTILE.INC(Data!$O$2:$O$2441,($B$4+T201*($B$5-1))/($B$3-1)),0)</f>
        <v/>
      </c>
      <c r="V201" s="16">
        <f>IF(Occurrence!K201&gt;0,_xlfn.PERCENTILE.INC(Occurrence!$I$2:$I$2441,($B$6+T201*($B$7-1))/($B$3-1)),0)</f>
        <v/>
      </c>
      <c r="W201" s="16">
        <f>IF(Occurrence!K201&gt;0,Occurrence!K201/V201,0)</f>
        <v/>
      </c>
      <c r="X201" s="9">
        <f>IF(Occurrence!K201&gt;0,U201*W201,0)</f>
        <v/>
      </c>
      <c r="Y201" s="24">
        <f>COUNTIF(Data!$X$2:$X$2441,"&lt;="&amp;Data!X201)/($B$3+1)</f>
        <v/>
      </c>
      <c r="Z201" s="16">
        <f>_xlfn.PERCENTILE.INC(Data!$U$2:$U$2441,Y201)</f>
        <v/>
      </c>
      <c r="AA201" s="16">
        <f>_xlfn.PERCENTILE.INC(Data!$V$2:$V$2441,Y201)</f>
        <v/>
      </c>
      <c r="AB201" s="16">
        <f>Data!X201-AA201</f>
        <v/>
      </c>
      <c r="AC201" s="9">
        <f>Z201+AB201</f>
        <v/>
      </c>
      <c r="AD201" s="24">
        <f>COUNTIF(Data!$Y$2:$Y$2441,"&lt;="&amp;Data!Y201)/($B$3+1)</f>
        <v/>
      </c>
      <c r="AE201" s="16">
        <f>_xlfn.PERCENTILE.INC(Data!$U$2:$U$2441,AD201)</f>
        <v/>
      </c>
      <c r="AF201" s="16">
        <f>_xlfn.PERCENTILE.INC(Data!$V$2:$V$2441,AD201)</f>
        <v/>
      </c>
      <c r="AG201" s="16">
        <f>Data!Y201-AF201</f>
        <v/>
      </c>
      <c r="AH201" s="9">
        <f>AE201+AG201</f>
        <v/>
      </c>
    </row>
    <row r="202">
      <c r="N202" s="14">
        <f>Data!A202</f>
        <v/>
      </c>
      <c r="O202" s="24">
        <f>IF(Occurrence!J202&gt;0,COUNTIFS(Occurrence!$J$2:$J$2441,"&gt;0",Occurrence!$J$2:$J$2441,"&lt;="&amp;Occurrence!J202)/($B$8+1),0)</f>
        <v/>
      </c>
      <c r="P202" s="16">
        <f>IF(Occurrence!J202&gt;0,_xlfn.PERCENTILE.INC(Data!$O$2:$O$2441,($B$4+O202*($B$5-1))/($B$3-1)),0)</f>
        <v/>
      </c>
      <c r="Q202" s="16">
        <f>IF(Occurrence!J202&gt;0,_xlfn.PERCENTILE.INC(Occurrence!$I$2:$I$2441,($B$6+O202*($B$7-1))/($B$3-1)),0)</f>
        <v/>
      </c>
      <c r="R202" s="16">
        <f>IF(Occurrence!J202&gt;0,Occurrence!J202/Q202,0)</f>
        <v/>
      </c>
      <c r="S202" s="9">
        <f>IF(Occurrence!J202&gt;0,P202*R202,0)</f>
        <v/>
      </c>
      <c r="T202" s="24">
        <f>IF(Occurrence!K202&gt;0,COUNTIFS(Occurrence!$K$2:$K$2441,"&gt;0",Occurrence!$K$2:$K$2441,"&lt;="&amp;Occurrence!K202)/($B$9+1),0)</f>
        <v/>
      </c>
      <c r="U202" s="16">
        <f>IF(Occurrence!K202&gt;0,_xlfn.PERCENTILE.INC(Data!$O$2:$O$2441,($B$4+T202*($B$5-1))/($B$3-1)),0)</f>
        <v/>
      </c>
      <c r="V202" s="16">
        <f>IF(Occurrence!K202&gt;0,_xlfn.PERCENTILE.INC(Occurrence!$I$2:$I$2441,($B$6+T202*($B$7-1))/($B$3-1)),0)</f>
        <v/>
      </c>
      <c r="W202" s="16">
        <f>IF(Occurrence!K202&gt;0,Occurrence!K202/V202,0)</f>
        <v/>
      </c>
      <c r="X202" s="9">
        <f>IF(Occurrence!K202&gt;0,U202*W202,0)</f>
        <v/>
      </c>
      <c r="Y202" s="24">
        <f>COUNTIF(Data!$X$2:$X$2441,"&lt;="&amp;Data!X202)/($B$3+1)</f>
        <v/>
      </c>
      <c r="Z202" s="16">
        <f>_xlfn.PERCENTILE.INC(Data!$U$2:$U$2441,Y202)</f>
        <v/>
      </c>
      <c r="AA202" s="16">
        <f>_xlfn.PERCENTILE.INC(Data!$V$2:$V$2441,Y202)</f>
        <v/>
      </c>
      <c r="AB202" s="16">
        <f>Data!X202-AA202</f>
        <v/>
      </c>
      <c r="AC202" s="9">
        <f>Z202+AB202</f>
        <v/>
      </c>
      <c r="AD202" s="24">
        <f>COUNTIF(Data!$Y$2:$Y$2441,"&lt;="&amp;Data!Y202)/($B$3+1)</f>
        <v/>
      </c>
      <c r="AE202" s="16">
        <f>_xlfn.PERCENTILE.INC(Data!$U$2:$U$2441,AD202)</f>
        <v/>
      </c>
      <c r="AF202" s="16">
        <f>_xlfn.PERCENTILE.INC(Data!$V$2:$V$2441,AD202)</f>
        <v/>
      </c>
      <c r="AG202" s="16">
        <f>Data!Y202-AF202</f>
        <v/>
      </c>
      <c r="AH202" s="9">
        <f>AE202+AG202</f>
        <v/>
      </c>
    </row>
    <row r="203">
      <c r="N203" s="14">
        <f>Data!A203</f>
        <v/>
      </c>
      <c r="O203" s="24">
        <f>IF(Occurrence!J203&gt;0,COUNTIFS(Occurrence!$J$2:$J$2441,"&gt;0",Occurrence!$J$2:$J$2441,"&lt;="&amp;Occurrence!J203)/($B$8+1),0)</f>
        <v/>
      </c>
      <c r="P203" s="16">
        <f>IF(Occurrence!J203&gt;0,_xlfn.PERCENTILE.INC(Data!$O$2:$O$2441,($B$4+O203*($B$5-1))/($B$3-1)),0)</f>
        <v/>
      </c>
      <c r="Q203" s="16">
        <f>IF(Occurrence!J203&gt;0,_xlfn.PERCENTILE.INC(Occurrence!$I$2:$I$2441,($B$6+O203*($B$7-1))/($B$3-1)),0)</f>
        <v/>
      </c>
      <c r="R203" s="16">
        <f>IF(Occurrence!J203&gt;0,Occurrence!J203/Q203,0)</f>
        <v/>
      </c>
      <c r="S203" s="9">
        <f>IF(Occurrence!J203&gt;0,P203*R203,0)</f>
        <v/>
      </c>
      <c r="T203" s="24">
        <f>IF(Occurrence!K203&gt;0,COUNTIFS(Occurrence!$K$2:$K$2441,"&gt;0",Occurrence!$K$2:$K$2441,"&lt;="&amp;Occurrence!K203)/($B$9+1),0)</f>
        <v/>
      </c>
      <c r="U203" s="16">
        <f>IF(Occurrence!K203&gt;0,_xlfn.PERCENTILE.INC(Data!$O$2:$O$2441,($B$4+T203*($B$5-1))/($B$3-1)),0)</f>
        <v/>
      </c>
      <c r="V203" s="16">
        <f>IF(Occurrence!K203&gt;0,_xlfn.PERCENTILE.INC(Occurrence!$I$2:$I$2441,($B$6+T203*($B$7-1))/($B$3-1)),0)</f>
        <v/>
      </c>
      <c r="W203" s="16">
        <f>IF(Occurrence!K203&gt;0,Occurrence!K203/V203,0)</f>
        <v/>
      </c>
      <c r="X203" s="9">
        <f>IF(Occurrence!K203&gt;0,U203*W203,0)</f>
        <v/>
      </c>
      <c r="Y203" s="24">
        <f>COUNTIF(Data!$X$2:$X$2441,"&lt;="&amp;Data!X203)/($B$3+1)</f>
        <v/>
      </c>
      <c r="Z203" s="16">
        <f>_xlfn.PERCENTILE.INC(Data!$U$2:$U$2441,Y203)</f>
        <v/>
      </c>
      <c r="AA203" s="16">
        <f>_xlfn.PERCENTILE.INC(Data!$V$2:$V$2441,Y203)</f>
        <v/>
      </c>
      <c r="AB203" s="16">
        <f>Data!X203-AA203</f>
        <v/>
      </c>
      <c r="AC203" s="9">
        <f>Z203+AB203</f>
        <v/>
      </c>
      <c r="AD203" s="24">
        <f>COUNTIF(Data!$Y$2:$Y$2441,"&lt;="&amp;Data!Y203)/($B$3+1)</f>
        <v/>
      </c>
      <c r="AE203" s="16">
        <f>_xlfn.PERCENTILE.INC(Data!$U$2:$U$2441,AD203)</f>
        <v/>
      </c>
      <c r="AF203" s="16">
        <f>_xlfn.PERCENTILE.INC(Data!$V$2:$V$2441,AD203)</f>
        <v/>
      </c>
      <c r="AG203" s="16">
        <f>Data!Y203-AF203</f>
        <v/>
      </c>
      <c r="AH203" s="9">
        <f>AE203+AG203</f>
        <v/>
      </c>
    </row>
    <row r="204">
      <c r="N204" s="14">
        <f>Data!A204</f>
        <v/>
      </c>
      <c r="O204" s="24">
        <f>IF(Occurrence!J204&gt;0,COUNTIFS(Occurrence!$J$2:$J$2441,"&gt;0",Occurrence!$J$2:$J$2441,"&lt;="&amp;Occurrence!J204)/($B$8+1),0)</f>
        <v/>
      </c>
      <c r="P204" s="16">
        <f>IF(Occurrence!J204&gt;0,_xlfn.PERCENTILE.INC(Data!$O$2:$O$2441,($B$4+O204*($B$5-1))/($B$3-1)),0)</f>
        <v/>
      </c>
      <c r="Q204" s="16">
        <f>IF(Occurrence!J204&gt;0,_xlfn.PERCENTILE.INC(Occurrence!$I$2:$I$2441,($B$6+O204*($B$7-1))/($B$3-1)),0)</f>
        <v/>
      </c>
      <c r="R204" s="16">
        <f>IF(Occurrence!J204&gt;0,Occurrence!J204/Q204,0)</f>
        <v/>
      </c>
      <c r="S204" s="9">
        <f>IF(Occurrence!J204&gt;0,P204*R204,0)</f>
        <v/>
      </c>
      <c r="T204" s="24">
        <f>IF(Occurrence!K204&gt;0,COUNTIFS(Occurrence!$K$2:$K$2441,"&gt;0",Occurrence!$K$2:$K$2441,"&lt;="&amp;Occurrence!K204)/($B$9+1),0)</f>
        <v/>
      </c>
      <c r="U204" s="16">
        <f>IF(Occurrence!K204&gt;0,_xlfn.PERCENTILE.INC(Data!$O$2:$O$2441,($B$4+T204*($B$5-1))/($B$3-1)),0)</f>
        <v/>
      </c>
      <c r="V204" s="16">
        <f>IF(Occurrence!K204&gt;0,_xlfn.PERCENTILE.INC(Occurrence!$I$2:$I$2441,($B$6+T204*($B$7-1))/($B$3-1)),0)</f>
        <v/>
      </c>
      <c r="W204" s="16">
        <f>IF(Occurrence!K204&gt;0,Occurrence!K204/V204,0)</f>
        <v/>
      </c>
      <c r="X204" s="9">
        <f>IF(Occurrence!K204&gt;0,U204*W204,0)</f>
        <v/>
      </c>
      <c r="Y204" s="24">
        <f>COUNTIF(Data!$X$2:$X$2441,"&lt;="&amp;Data!X204)/($B$3+1)</f>
        <v/>
      </c>
      <c r="Z204" s="16">
        <f>_xlfn.PERCENTILE.INC(Data!$U$2:$U$2441,Y204)</f>
        <v/>
      </c>
      <c r="AA204" s="16">
        <f>_xlfn.PERCENTILE.INC(Data!$V$2:$V$2441,Y204)</f>
        <v/>
      </c>
      <c r="AB204" s="16">
        <f>Data!X204-AA204</f>
        <v/>
      </c>
      <c r="AC204" s="9">
        <f>Z204+AB204</f>
        <v/>
      </c>
      <c r="AD204" s="24">
        <f>COUNTIF(Data!$Y$2:$Y$2441,"&lt;="&amp;Data!Y204)/($B$3+1)</f>
        <v/>
      </c>
      <c r="AE204" s="16">
        <f>_xlfn.PERCENTILE.INC(Data!$U$2:$U$2441,AD204)</f>
        <v/>
      </c>
      <c r="AF204" s="16">
        <f>_xlfn.PERCENTILE.INC(Data!$V$2:$V$2441,AD204)</f>
        <v/>
      </c>
      <c r="AG204" s="16">
        <f>Data!Y204-AF204</f>
        <v/>
      </c>
      <c r="AH204" s="9">
        <f>AE204+AG204</f>
        <v/>
      </c>
    </row>
    <row r="205">
      <c r="N205" s="14">
        <f>Data!A205</f>
        <v/>
      </c>
      <c r="O205" s="24">
        <f>IF(Occurrence!J205&gt;0,COUNTIFS(Occurrence!$J$2:$J$2441,"&gt;0",Occurrence!$J$2:$J$2441,"&lt;="&amp;Occurrence!J205)/($B$8+1),0)</f>
        <v/>
      </c>
      <c r="P205" s="16">
        <f>IF(Occurrence!J205&gt;0,_xlfn.PERCENTILE.INC(Data!$O$2:$O$2441,($B$4+O205*($B$5-1))/($B$3-1)),0)</f>
        <v/>
      </c>
      <c r="Q205" s="16">
        <f>IF(Occurrence!J205&gt;0,_xlfn.PERCENTILE.INC(Occurrence!$I$2:$I$2441,($B$6+O205*($B$7-1))/($B$3-1)),0)</f>
        <v/>
      </c>
      <c r="R205" s="16">
        <f>IF(Occurrence!J205&gt;0,Occurrence!J205/Q205,0)</f>
        <v/>
      </c>
      <c r="S205" s="9">
        <f>IF(Occurrence!J205&gt;0,P205*R205,0)</f>
        <v/>
      </c>
      <c r="T205" s="24">
        <f>IF(Occurrence!K205&gt;0,COUNTIFS(Occurrence!$K$2:$K$2441,"&gt;0",Occurrence!$K$2:$K$2441,"&lt;="&amp;Occurrence!K205)/($B$9+1),0)</f>
        <v/>
      </c>
      <c r="U205" s="16">
        <f>IF(Occurrence!K205&gt;0,_xlfn.PERCENTILE.INC(Data!$O$2:$O$2441,($B$4+T205*($B$5-1))/($B$3-1)),0)</f>
        <v/>
      </c>
      <c r="V205" s="16">
        <f>IF(Occurrence!K205&gt;0,_xlfn.PERCENTILE.INC(Occurrence!$I$2:$I$2441,($B$6+T205*($B$7-1))/($B$3-1)),0)</f>
        <v/>
      </c>
      <c r="W205" s="16">
        <f>IF(Occurrence!K205&gt;0,Occurrence!K205/V205,0)</f>
        <v/>
      </c>
      <c r="X205" s="9">
        <f>IF(Occurrence!K205&gt;0,U205*W205,0)</f>
        <v/>
      </c>
      <c r="Y205" s="24">
        <f>COUNTIF(Data!$X$2:$X$2441,"&lt;="&amp;Data!X205)/($B$3+1)</f>
        <v/>
      </c>
      <c r="Z205" s="16">
        <f>_xlfn.PERCENTILE.INC(Data!$U$2:$U$2441,Y205)</f>
        <v/>
      </c>
      <c r="AA205" s="16">
        <f>_xlfn.PERCENTILE.INC(Data!$V$2:$V$2441,Y205)</f>
        <v/>
      </c>
      <c r="AB205" s="16">
        <f>Data!X205-AA205</f>
        <v/>
      </c>
      <c r="AC205" s="9">
        <f>Z205+AB205</f>
        <v/>
      </c>
      <c r="AD205" s="24">
        <f>COUNTIF(Data!$Y$2:$Y$2441,"&lt;="&amp;Data!Y205)/($B$3+1)</f>
        <v/>
      </c>
      <c r="AE205" s="16">
        <f>_xlfn.PERCENTILE.INC(Data!$U$2:$U$2441,AD205)</f>
        <v/>
      </c>
      <c r="AF205" s="16">
        <f>_xlfn.PERCENTILE.INC(Data!$V$2:$V$2441,AD205)</f>
        <v/>
      </c>
      <c r="AG205" s="16">
        <f>Data!Y205-AF205</f>
        <v/>
      </c>
      <c r="AH205" s="9">
        <f>AE205+AG205</f>
        <v/>
      </c>
    </row>
    <row r="206">
      <c r="N206" s="14">
        <f>Data!A206</f>
        <v/>
      </c>
      <c r="O206" s="24">
        <f>IF(Occurrence!J206&gt;0,COUNTIFS(Occurrence!$J$2:$J$2441,"&gt;0",Occurrence!$J$2:$J$2441,"&lt;="&amp;Occurrence!J206)/($B$8+1),0)</f>
        <v/>
      </c>
      <c r="P206" s="16">
        <f>IF(Occurrence!J206&gt;0,_xlfn.PERCENTILE.INC(Data!$O$2:$O$2441,($B$4+O206*($B$5-1))/($B$3-1)),0)</f>
        <v/>
      </c>
      <c r="Q206" s="16">
        <f>IF(Occurrence!J206&gt;0,_xlfn.PERCENTILE.INC(Occurrence!$I$2:$I$2441,($B$6+O206*($B$7-1))/($B$3-1)),0)</f>
        <v/>
      </c>
      <c r="R206" s="16">
        <f>IF(Occurrence!J206&gt;0,Occurrence!J206/Q206,0)</f>
        <v/>
      </c>
      <c r="S206" s="9">
        <f>IF(Occurrence!J206&gt;0,P206*R206,0)</f>
        <v/>
      </c>
      <c r="T206" s="24">
        <f>IF(Occurrence!K206&gt;0,COUNTIFS(Occurrence!$K$2:$K$2441,"&gt;0",Occurrence!$K$2:$K$2441,"&lt;="&amp;Occurrence!K206)/($B$9+1),0)</f>
        <v/>
      </c>
      <c r="U206" s="16">
        <f>IF(Occurrence!K206&gt;0,_xlfn.PERCENTILE.INC(Data!$O$2:$O$2441,($B$4+T206*($B$5-1))/($B$3-1)),0)</f>
        <v/>
      </c>
      <c r="V206" s="16">
        <f>IF(Occurrence!K206&gt;0,_xlfn.PERCENTILE.INC(Occurrence!$I$2:$I$2441,($B$6+T206*($B$7-1))/($B$3-1)),0)</f>
        <v/>
      </c>
      <c r="W206" s="16">
        <f>IF(Occurrence!K206&gt;0,Occurrence!K206/V206,0)</f>
        <v/>
      </c>
      <c r="X206" s="9">
        <f>IF(Occurrence!K206&gt;0,U206*W206,0)</f>
        <v/>
      </c>
      <c r="Y206" s="24">
        <f>COUNTIF(Data!$X$2:$X$2441,"&lt;="&amp;Data!X206)/($B$3+1)</f>
        <v/>
      </c>
      <c r="Z206" s="16">
        <f>_xlfn.PERCENTILE.INC(Data!$U$2:$U$2441,Y206)</f>
        <v/>
      </c>
      <c r="AA206" s="16">
        <f>_xlfn.PERCENTILE.INC(Data!$V$2:$V$2441,Y206)</f>
        <v/>
      </c>
      <c r="AB206" s="16">
        <f>Data!X206-AA206</f>
        <v/>
      </c>
      <c r="AC206" s="9">
        <f>Z206+AB206</f>
        <v/>
      </c>
      <c r="AD206" s="24">
        <f>COUNTIF(Data!$Y$2:$Y$2441,"&lt;="&amp;Data!Y206)/($B$3+1)</f>
        <v/>
      </c>
      <c r="AE206" s="16">
        <f>_xlfn.PERCENTILE.INC(Data!$U$2:$U$2441,AD206)</f>
        <v/>
      </c>
      <c r="AF206" s="16">
        <f>_xlfn.PERCENTILE.INC(Data!$V$2:$V$2441,AD206)</f>
        <v/>
      </c>
      <c r="AG206" s="16">
        <f>Data!Y206-AF206</f>
        <v/>
      </c>
      <c r="AH206" s="9">
        <f>AE206+AG206</f>
        <v/>
      </c>
    </row>
    <row r="207">
      <c r="N207" s="14">
        <f>Data!A207</f>
        <v/>
      </c>
      <c r="O207" s="24">
        <f>IF(Occurrence!J207&gt;0,COUNTIFS(Occurrence!$J$2:$J$2441,"&gt;0",Occurrence!$J$2:$J$2441,"&lt;="&amp;Occurrence!J207)/($B$8+1),0)</f>
        <v/>
      </c>
      <c r="P207" s="16">
        <f>IF(Occurrence!J207&gt;0,_xlfn.PERCENTILE.INC(Data!$O$2:$O$2441,($B$4+O207*($B$5-1))/($B$3-1)),0)</f>
        <v/>
      </c>
      <c r="Q207" s="16">
        <f>IF(Occurrence!J207&gt;0,_xlfn.PERCENTILE.INC(Occurrence!$I$2:$I$2441,($B$6+O207*($B$7-1))/($B$3-1)),0)</f>
        <v/>
      </c>
      <c r="R207" s="16">
        <f>IF(Occurrence!J207&gt;0,Occurrence!J207/Q207,0)</f>
        <v/>
      </c>
      <c r="S207" s="9">
        <f>IF(Occurrence!J207&gt;0,P207*R207,0)</f>
        <v/>
      </c>
      <c r="T207" s="24">
        <f>IF(Occurrence!K207&gt;0,COUNTIFS(Occurrence!$K$2:$K$2441,"&gt;0",Occurrence!$K$2:$K$2441,"&lt;="&amp;Occurrence!K207)/($B$9+1),0)</f>
        <v/>
      </c>
      <c r="U207" s="16">
        <f>IF(Occurrence!K207&gt;0,_xlfn.PERCENTILE.INC(Data!$O$2:$O$2441,($B$4+T207*($B$5-1))/($B$3-1)),0)</f>
        <v/>
      </c>
      <c r="V207" s="16">
        <f>IF(Occurrence!K207&gt;0,_xlfn.PERCENTILE.INC(Occurrence!$I$2:$I$2441,($B$6+T207*($B$7-1))/($B$3-1)),0)</f>
        <v/>
      </c>
      <c r="W207" s="16">
        <f>IF(Occurrence!K207&gt;0,Occurrence!K207/V207,0)</f>
        <v/>
      </c>
      <c r="X207" s="9">
        <f>IF(Occurrence!K207&gt;0,U207*W207,0)</f>
        <v/>
      </c>
      <c r="Y207" s="24">
        <f>COUNTIF(Data!$X$2:$X$2441,"&lt;="&amp;Data!X207)/($B$3+1)</f>
        <v/>
      </c>
      <c r="Z207" s="16">
        <f>_xlfn.PERCENTILE.INC(Data!$U$2:$U$2441,Y207)</f>
        <v/>
      </c>
      <c r="AA207" s="16">
        <f>_xlfn.PERCENTILE.INC(Data!$V$2:$V$2441,Y207)</f>
        <v/>
      </c>
      <c r="AB207" s="16">
        <f>Data!X207-AA207</f>
        <v/>
      </c>
      <c r="AC207" s="9">
        <f>Z207+AB207</f>
        <v/>
      </c>
      <c r="AD207" s="24">
        <f>COUNTIF(Data!$Y$2:$Y$2441,"&lt;="&amp;Data!Y207)/($B$3+1)</f>
        <v/>
      </c>
      <c r="AE207" s="16">
        <f>_xlfn.PERCENTILE.INC(Data!$U$2:$U$2441,AD207)</f>
        <v/>
      </c>
      <c r="AF207" s="16">
        <f>_xlfn.PERCENTILE.INC(Data!$V$2:$V$2441,AD207)</f>
        <v/>
      </c>
      <c r="AG207" s="16">
        <f>Data!Y207-AF207</f>
        <v/>
      </c>
      <c r="AH207" s="9">
        <f>AE207+AG207</f>
        <v/>
      </c>
    </row>
    <row r="208">
      <c r="N208" s="14">
        <f>Data!A208</f>
        <v/>
      </c>
      <c r="O208" s="24">
        <f>IF(Occurrence!J208&gt;0,COUNTIFS(Occurrence!$J$2:$J$2441,"&gt;0",Occurrence!$J$2:$J$2441,"&lt;="&amp;Occurrence!J208)/($B$8+1),0)</f>
        <v/>
      </c>
      <c r="P208" s="16">
        <f>IF(Occurrence!J208&gt;0,_xlfn.PERCENTILE.INC(Data!$O$2:$O$2441,($B$4+O208*($B$5-1))/($B$3-1)),0)</f>
        <v/>
      </c>
      <c r="Q208" s="16">
        <f>IF(Occurrence!J208&gt;0,_xlfn.PERCENTILE.INC(Occurrence!$I$2:$I$2441,($B$6+O208*($B$7-1))/($B$3-1)),0)</f>
        <v/>
      </c>
      <c r="R208" s="16">
        <f>IF(Occurrence!J208&gt;0,Occurrence!J208/Q208,0)</f>
        <v/>
      </c>
      <c r="S208" s="9">
        <f>IF(Occurrence!J208&gt;0,P208*R208,0)</f>
        <v/>
      </c>
      <c r="T208" s="24">
        <f>IF(Occurrence!K208&gt;0,COUNTIFS(Occurrence!$K$2:$K$2441,"&gt;0",Occurrence!$K$2:$K$2441,"&lt;="&amp;Occurrence!K208)/($B$9+1),0)</f>
        <v/>
      </c>
      <c r="U208" s="16">
        <f>IF(Occurrence!K208&gt;0,_xlfn.PERCENTILE.INC(Data!$O$2:$O$2441,($B$4+T208*($B$5-1))/($B$3-1)),0)</f>
        <v/>
      </c>
      <c r="V208" s="16">
        <f>IF(Occurrence!K208&gt;0,_xlfn.PERCENTILE.INC(Occurrence!$I$2:$I$2441,($B$6+T208*($B$7-1))/($B$3-1)),0)</f>
        <v/>
      </c>
      <c r="W208" s="16">
        <f>IF(Occurrence!K208&gt;0,Occurrence!K208/V208,0)</f>
        <v/>
      </c>
      <c r="X208" s="9">
        <f>IF(Occurrence!K208&gt;0,U208*W208,0)</f>
        <v/>
      </c>
      <c r="Y208" s="24">
        <f>COUNTIF(Data!$X$2:$X$2441,"&lt;="&amp;Data!X208)/($B$3+1)</f>
        <v/>
      </c>
      <c r="Z208" s="16">
        <f>_xlfn.PERCENTILE.INC(Data!$U$2:$U$2441,Y208)</f>
        <v/>
      </c>
      <c r="AA208" s="16">
        <f>_xlfn.PERCENTILE.INC(Data!$V$2:$V$2441,Y208)</f>
        <v/>
      </c>
      <c r="AB208" s="16">
        <f>Data!X208-AA208</f>
        <v/>
      </c>
      <c r="AC208" s="9">
        <f>Z208+AB208</f>
        <v/>
      </c>
      <c r="AD208" s="24">
        <f>COUNTIF(Data!$Y$2:$Y$2441,"&lt;="&amp;Data!Y208)/($B$3+1)</f>
        <v/>
      </c>
      <c r="AE208" s="16">
        <f>_xlfn.PERCENTILE.INC(Data!$U$2:$U$2441,AD208)</f>
        <v/>
      </c>
      <c r="AF208" s="16">
        <f>_xlfn.PERCENTILE.INC(Data!$V$2:$V$2441,AD208)</f>
        <v/>
      </c>
      <c r="AG208" s="16">
        <f>Data!Y208-AF208</f>
        <v/>
      </c>
      <c r="AH208" s="9">
        <f>AE208+AG208</f>
        <v/>
      </c>
    </row>
    <row r="209">
      <c r="N209" s="14">
        <f>Data!A209</f>
        <v/>
      </c>
      <c r="O209" s="24">
        <f>IF(Occurrence!J209&gt;0,COUNTIFS(Occurrence!$J$2:$J$2441,"&gt;0",Occurrence!$J$2:$J$2441,"&lt;="&amp;Occurrence!J209)/($B$8+1),0)</f>
        <v/>
      </c>
      <c r="P209" s="16">
        <f>IF(Occurrence!J209&gt;0,_xlfn.PERCENTILE.INC(Data!$O$2:$O$2441,($B$4+O209*($B$5-1))/($B$3-1)),0)</f>
        <v/>
      </c>
      <c r="Q209" s="16">
        <f>IF(Occurrence!J209&gt;0,_xlfn.PERCENTILE.INC(Occurrence!$I$2:$I$2441,($B$6+O209*($B$7-1))/($B$3-1)),0)</f>
        <v/>
      </c>
      <c r="R209" s="16">
        <f>IF(Occurrence!J209&gt;0,Occurrence!J209/Q209,0)</f>
        <v/>
      </c>
      <c r="S209" s="9">
        <f>IF(Occurrence!J209&gt;0,P209*R209,0)</f>
        <v/>
      </c>
      <c r="T209" s="24">
        <f>IF(Occurrence!K209&gt;0,COUNTIFS(Occurrence!$K$2:$K$2441,"&gt;0",Occurrence!$K$2:$K$2441,"&lt;="&amp;Occurrence!K209)/($B$9+1),0)</f>
        <v/>
      </c>
      <c r="U209" s="16">
        <f>IF(Occurrence!K209&gt;0,_xlfn.PERCENTILE.INC(Data!$O$2:$O$2441,($B$4+T209*($B$5-1))/($B$3-1)),0)</f>
        <v/>
      </c>
      <c r="V209" s="16">
        <f>IF(Occurrence!K209&gt;0,_xlfn.PERCENTILE.INC(Occurrence!$I$2:$I$2441,($B$6+T209*($B$7-1))/($B$3-1)),0)</f>
        <v/>
      </c>
      <c r="W209" s="16">
        <f>IF(Occurrence!K209&gt;0,Occurrence!K209/V209,0)</f>
        <v/>
      </c>
      <c r="X209" s="9">
        <f>IF(Occurrence!K209&gt;0,U209*W209,0)</f>
        <v/>
      </c>
      <c r="Y209" s="24">
        <f>COUNTIF(Data!$X$2:$X$2441,"&lt;="&amp;Data!X209)/($B$3+1)</f>
        <v/>
      </c>
      <c r="Z209" s="16">
        <f>_xlfn.PERCENTILE.INC(Data!$U$2:$U$2441,Y209)</f>
        <v/>
      </c>
      <c r="AA209" s="16">
        <f>_xlfn.PERCENTILE.INC(Data!$V$2:$V$2441,Y209)</f>
        <v/>
      </c>
      <c r="AB209" s="16">
        <f>Data!X209-AA209</f>
        <v/>
      </c>
      <c r="AC209" s="9">
        <f>Z209+AB209</f>
        <v/>
      </c>
      <c r="AD209" s="24">
        <f>COUNTIF(Data!$Y$2:$Y$2441,"&lt;="&amp;Data!Y209)/($B$3+1)</f>
        <v/>
      </c>
      <c r="AE209" s="16">
        <f>_xlfn.PERCENTILE.INC(Data!$U$2:$U$2441,AD209)</f>
        <v/>
      </c>
      <c r="AF209" s="16">
        <f>_xlfn.PERCENTILE.INC(Data!$V$2:$V$2441,AD209)</f>
        <v/>
      </c>
      <c r="AG209" s="16">
        <f>Data!Y209-AF209</f>
        <v/>
      </c>
      <c r="AH209" s="9">
        <f>AE209+AG209</f>
        <v/>
      </c>
    </row>
    <row r="210">
      <c r="N210" s="14">
        <f>Data!A210</f>
        <v/>
      </c>
      <c r="O210" s="24">
        <f>IF(Occurrence!J210&gt;0,COUNTIFS(Occurrence!$J$2:$J$2441,"&gt;0",Occurrence!$J$2:$J$2441,"&lt;="&amp;Occurrence!J210)/($B$8+1),0)</f>
        <v/>
      </c>
      <c r="P210" s="16">
        <f>IF(Occurrence!J210&gt;0,_xlfn.PERCENTILE.INC(Data!$O$2:$O$2441,($B$4+O210*($B$5-1))/($B$3-1)),0)</f>
        <v/>
      </c>
      <c r="Q210" s="16">
        <f>IF(Occurrence!J210&gt;0,_xlfn.PERCENTILE.INC(Occurrence!$I$2:$I$2441,($B$6+O210*($B$7-1))/($B$3-1)),0)</f>
        <v/>
      </c>
      <c r="R210" s="16">
        <f>IF(Occurrence!J210&gt;0,Occurrence!J210/Q210,0)</f>
        <v/>
      </c>
      <c r="S210" s="9">
        <f>IF(Occurrence!J210&gt;0,P210*R210,0)</f>
        <v/>
      </c>
      <c r="T210" s="24">
        <f>IF(Occurrence!K210&gt;0,COUNTIFS(Occurrence!$K$2:$K$2441,"&gt;0",Occurrence!$K$2:$K$2441,"&lt;="&amp;Occurrence!K210)/($B$9+1),0)</f>
        <v/>
      </c>
      <c r="U210" s="16">
        <f>IF(Occurrence!K210&gt;0,_xlfn.PERCENTILE.INC(Data!$O$2:$O$2441,($B$4+T210*($B$5-1))/($B$3-1)),0)</f>
        <v/>
      </c>
      <c r="V210" s="16">
        <f>IF(Occurrence!K210&gt;0,_xlfn.PERCENTILE.INC(Occurrence!$I$2:$I$2441,($B$6+T210*($B$7-1))/($B$3-1)),0)</f>
        <v/>
      </c>
      <c r="W210" s="16">
        <f>IF(Occurrence!K210&gt;0,Occurrence!K210/V210,0)</f>
        <v/>
      </c>
      <c r="X210" s="9">
        <f>IF(Occurrence!K210&gt;0,U210*W210,0)</f>
        <v/>
      </c>
      <c r="Y210" s="24">
        <f>COUNTIF(Data!$X$2:$X$2441,"&lt;="&amp;Data!X210)/($B$3+1)</f>
        <v/>
      </c>
      <c r="Z210" s="16">
        <f>_xlfn.PERCENTILE.INC(Data!$U$2:$U$2441,Y210)</f>
        <v/>
      </c>
      <c r="AA210" s="16">
        <f>_xlfn.PERCENTILE.INC(Data!$V$2:$V$2441,Y210)</f>
        <v/>
      </c>
      <c r="AB210" s="16">
        <f>Data!X210-AA210</f>
        <v/>
      </c>
      <c r="AC210" s="9">
        <f>Z210+AB210</f>
        <v/>
      </c>
      <c r="AD210" s="24">
        <f>COUNTIF(Data!$Y$2:$Y$2441,"&lt;="&amp;Data!Y210)/($B$3+1)</f>
        <v/>
      </c>
      <c r="AE210" s="16">
        <f>_xlfn.PERCENTILE.INC(Data!$U$2:$U$2441,AD210)</f>
        <v/>
      </c>
      <c r="AF210" s="16">
        <f>_xlfn.PERCENTILE.INC(Data!$V$2:$V$2441,AD210)</f>
        <v/>
      </c>
      <c r="AG210" s="16">
        <f>Data!Y210-AF210</f>
        <v/>
      </c>
      <c r="AH210" s="9">
        <f>AE210+AG210</f>
        <v/>
      </c>
    </row>
    <row r="211">
      <c r="N211" s="14">
        <f>Data!A211</f>
        <v/>
      </c>
      <c r="O211" s="24">
        <f>IF(Occurrence!J211&gt;0,COUNTIFS(Occurrence!$J$2:$J$2441,"&gt;0",Occurrence!$J$2:$J$2441,"&lt;="&amp;Occurrence!J211)/($B$8+1),0)</f>
        <v/>
      </c>
      <c r="P211" s="16">
        <f>IF(Occurrence!J211&gt;0,_xlfn.PERCENTILE.INC(Data!$O$2:$O$2441,($B$4+O211*($B$5-1))/($B$3-1)),0)</f>
        <v/>
      </c>
      <c r="Q211" s="16">
        <f>IF(Occurrence!J211&gt;0,_xlfn.PERCENTILE.INC(Occurrence!$I$2:$I$2441,($B$6+O211*($B$7-1))/($B$3-1)),0)</f>
        <v/>
      </c>
      <c r="R211" s="16">
        <f>IF(Occurrence!J211&gt;0,Occurrence!J211/Q211,0)</f>
        <v/>
      </c>
      <c r="S211" s="9">
        <f>IF(Occurrence!J211&gt;0,P211*R211,0)</f>
        <v/>
      </c>
      <c r="T211" s="24">
        <f>IF(Occurrence!K211&gt;0,COUNTIFS(Occurrence!$K$2:$K$2441,"&gt;0",Occurrence!$K$2:$K$2441,"&lt;="&amp;Occurrence!K211)/($B$9+1),0)</f>
        <v/>
      </c>
      <c r="U211" s="16">
        <f>IF(Occurrence!K211&gt;0,_xlfn.PERCENTILE.INC(Data!$O$2:$O$2441,($B$4+T211*($B$5-1))/($B$3-1)),0)</f>
        <v/>
      </c>
      <c r="V211" s="16">
        <f>IF(Occurrence!K211&gt;0,_xlfn.PERCENTILE.INC(Occurrence!$I$2:$I$2441,($B$6+T211*($B$7-1))/($B$3-1)),0)</f>
        <v/>
      </c>
      <c r="W211" s="16">
        <f>IF(Occurrence!K211&gt;0,Occurrence!K211/V211,0)</f>
        <v/>
      </c>
      <c r="X211" s="9">
        <f>IF(Occurrence!K211&gt;0,U211*W211,0)</f>
        <v/>
      </c>
      <c r="Y211" s="24">
        <f>COUNTIF(Data!$X$2:$X$2441,"&lt;="&amp;Data!X211)/($B$3+1)</f>
        <v/>
      </c>
      <c r="Z211" s="16">
        <f>_xlfn.PERCENTILE.INC(Data!$U$2:$U$2441,Y211)</f>
        <v/>
      </c>
      <c r="AA211" s="16">
        <f>_xlfn.PERCENTILE.INC(Data!$V$2:$V$2441,Y211)</f>
        <v/>
      </c>
      <c r="AB211" s="16">
        <f>Data!X211-AA211</f>
        <v/>
      </c>
      <c r="AC211" s="9">
        <f>Z211+AB211</f>
        <v/>
      </c>
      <c r="AD211" s="24">
        <f>COUNTIF(Data!$Y$2:$Y$2441,"&lt;="&amp;Data!Y211)/($B$3+1)</f>
        <v/>
      </c>
      <c r="AE211" s="16">
        <f>_xlfn.PERCENTILE.INC(Data!$U$2:$U$2441,AD211)</f>
        <v/>
      </c>
      <c r="AF211" s="16">
        <f>_xlfn.PERCENTILE.INC(Data!$V$2:$V$2441,AD211)</f>
        <v/>
      </c>
      <c r="AG211" s="16">
        <f>Data!Y211-AF211</f>
        <v/>
      </c>
      <c r="AH211" s="9">
        <f>AE211+AG211</f>
        <v/>
      </c>
    </row>
    <row r="212">
      <c r="N212" s="14">
        <f>Data!A212</f>
        <v/>
      </c>
      <c r="O212" s="24">
        <f>IF(Occurrence!J212&gt;0,COUNTIFS(Occurrence!$J$2:$J$2441,"&gt;0",Occurrence!$J$2:$J$2441,"&lt;="&amp;Occurrence!J212)/($B$8+1),0)</f>
        <v/>
      </c>
      <c r="P212" s="16">
        <f>IF(Occurrence!J212&gt;0,_xlfn.PERCENTILE.INC(Data!$O$2:$O$2441,($B$4+O212*($B$5-1))/($B$3-1)),0)</f>
        <v/>
      </c>
      <c r="Q212" s="16">
        <f>IF(Occurrence!J212&gt;0,_xlfn.PERCENTILE.INC(Occurrence!$I$2:$I$2441,($B$6+O212*($B$7-1))/($B$3-1)),0)</f>
        <v/>
      </c>
      <c r="R212" s="16">
        <f>IF(Occurrence!J212&gt;0,Occurrence!J212/Q212,0)</f>
        <v/>
      </c>
      <c r="S212" s="9">
        <f>IF(Occurrence!J212&gt;0,P212*R212,0)</f>
        <v/>
      </c>
      <c r="T212" s="24">
        <f>IF(Occurrence!K212&gt;0,COUNTIFS(Occurrence!$K$2:$K$2441,"&gt;0",Occurrence!$K$2:$K$2441,"&lt;="&amp;Occurrence!K212)/($B$9+1),0)</f>
        <v/>
      </c>
      <c r="U212" s="16">
        <f>IF(Occurrence!K212&gt;0,_xlfn.PERCENTILE.INC(Data!$O$2:$O$2441,($B$4+T212*($B$5-1))/($B$3-1)),0)</f>
        <v/>
      </c>
      <c r="V212" s="16">
        <f>IF(Occurrence!K212&gt;0,_xlfn.PERCENTILE.INC(Occurrence!$I$2:$I$2441,($B$6+T212*($B$7-1))/($B$3-1)),0)</f>
        <v/>
      </c>
      <c r="W212" s="16">
        <f>IF(Occurrence!K212&gt;0,Occurrence!K212/V212,0)</f>
        <v/>
      </c>
      <c r="X212" s="9">
        <f>IF(Occurrence!K212&gt;0,U212*W212,0)</f>
        <v/>
      </c>
      <c r="Y212" s="24">
        <f>COUNTIF(Data!$X$2:$X$2441,"&lt;="&amp;Data!X212)/($B$3+1)</f>
        <v/>
      </c>
      <c r="Z212" s="16">
        <f>_xlfn.PERCENTILE.INC(Data!$U$2:$U$2441,Y212)</f>
        <v/>
      </c>
      <c r="AA212" s="16">
        <f>_xlfn.PERCENTILE.INC(Data!$V$2:$V$2441,Y212)</f>
        <v/>
      </c>
      <c r="AB212" s="16">
        <f>Data!X212-AA212</f>
        <v/>
      </c>
      <c r="AC212" s="9">
        <f>Z212+AB212</f>
        <v/>
      </c>
      <c r="AD212" s="24">
        <f>COUNTIF(Data!$Y$2:$Y$2441,"&lt;="&amp;Data!Y212)/($B$3+1)</f>
        <v/>
      </c>
      <c r="AE212" s="16">
        <f>_xlfn.PERCENTILE.INC(Data!$U$2:$U$2441,AD212)</f>
        <v/>
      </c>
      <c r="AF212" s="16">
        <f>_xlfn.PERCENTILE.INC(Data!$V$2:$V$2441,AD212)</f>
        <v/>
      </c>
      <c r="AG212" s="16">
        <f>Data!Y212-AF212</f>
        <v/>
      </c>
      <c r="AH212" s="9">
        <f>AE212+AG212</f>
        <v/>
      </c>
    </row>
    <row r="213">
      <c r="N213" s="14">
        <f>Data!A213</f>
        <v/>
      </c>
      <c r="O213" s="24">
        <f>IF(Occurrence!J213&gt;0,COUNTIFS(Occurrence!$J$2:$J$2441,"&gt;0",Occurrence!$J$2:$J$2441,"&lt;="&amp;Occurrence!J213)/($B$8+1),0)</f>
        <v/>
      </c>
      <c r="P213" s="16">
        <f>IF(Occurrence!J213&gt;0,_xlfn.PERCENTILE.INC(Data!$O$2:$O$2441,($B$4+O213*($B$5-1))/($B$3-1)),0)</f>
        <v/>
      </c>
      <c r="Q213" s="16">
        <f>IF(Occurrence!J213&gt;0,_xlfn.PERCENTILE.INC(Occurrence!$I$2:$I$2441,($B$6+O213*($B$7-1))/($B$3-1)),0)</f>
        <v/>
      </c>
      <c r="R213" s="16">
        <f>IF(Occurrence!J213&gt;0,Occurrence!J213/Q213,0)</f>
        <v/>
      </c>
      <c r="S213" s="9">
        <f>IF(Occurrence!J213&gt;0,P213*R213,0)</f>
        <v/>
      </c>
      <c r="T213" s="24">
        <f>IF(Occurrence!K213&gt;0,COUNTIFS(Occurrence!$K$2:$K$2441,"&gt;0",Occurrence!$K$2:$K$2441,"&lt;="&amp;Occurrence!K213)/($B$9+1),0)</f>
        <v/>
      </c>
      <c r="U213" s="16">
        <f>IF(Occurrence!K213&gt;0,_xlfn.PERCENTILE.INC(Data!$O$2:$O$2441,($B$4+T213*($B$5-1))/($B$3-1)),0)</f>
        <v/>
      </c>
      <c r="V213" s="16">
        <f>IF(Occurrence!K213&gt;0,_xlfn.PERCENTILE.INC(Occurrence!$I$2:$I$2441,($B$6+T213*($B$7-1))/($B$3-1)),0)</f>
        <v/>
      </c>
      <c r="W213" s="16">
        <f>IF(Occurrence!K213&gt;0,Occurrence!K213/V213,0)</f>
        <v/>
      </c>
      <c r="X213" s="9">
        <f>IF(Occurrence!K213&gt;0,U213*W213,0)</f>
        <v/>
      </c>
      <c r="Y213" s="24">
        <f>COUNTIF(Data!$X$2:$X$2441,"&lt;="&amp;Data!X213)/($B$3+1)</f>
        <v/>
      </c>
      <c r="Z213" s="16">
        <f>_xlfn.PERCENTILE.INC(Data!$U$2:$U$2441,Y213)</f>
        <v/>
      </c>
      <c r="AA213" s="16">
        <f>_xlfn.PERCENTILE.INC(Data!$V$2:$V$2441,Y213)</f>
        <v/>
      </c>
      <c r="AB213" s="16">
        <f>Data!X213-AA213</f>
        <v/>
      </c>
      <c r="AC213" s="9">
        <f>Z213+AB213</f>
        <v/>
      </c>
      <c r="AD213" s="24">
        <f>COUNTIF(Data!$Y$2:$Y$2441,"&lt;="&amp;Data!Y213)/($B$3+1)</f>
        <v/>
      </c>
      <c r="AE213" s="16">
        <f>_xlfn.PERCENTILE.INC(Data!$U$2:$U$2441,AD213)</f>
        <v/>
      </c>
      <c r="AF213" s="16">
        <f>_xlfn.PERCENTILE.INC(Data!$V$2:$V$2441,AD213)</f>
        <v/>
      </c>
      <c r="AG213" s="16">
        <f>Data!Y213-AF213</f>
        <v/>
      </c>
      <c r="AH213" s="9">
        <f>AE213+AG213</f>
        <v/>
      </c>
    </row>
    <row r="214">
      <c r="N214" s="14">
        <f>Data!A214</f>
        <v/>
      </c>
      <c r="O214" s="24">
        <f>IF(Occurrence!J214&gt;0,COUNTIFS(Occurrence!$J$2:$J$2441,"&gt;0",Occurrence!$J$2:$J$2441,"&lt;="&amp;Occurrence!J214)/($B$8+1),0)</f>
        <v/>
      </c>
      <c r="P214" s="16">
        <f>IF(Occurrence!J214&gt;0,_xlfn.PERCENTILE.INC(Data!$O$2:$O$2441,($B$4+O214*($B$5-1))/($B$3-1)),0)</f>
        <v/>
      </c>
      <c r="Q214" s="16">
        <f>IF(Occurrence!J214&gt;0,_xlfn.PERCENTILE.INC(Occurrence!$I$2:$I$2441,($B$6+O214*($B$7-1))/($B$3-1)),0)</f>
        <v/>
      </c>
      <c r="R214" s="16">
        <f>IF(Occurrence!J214&gt;0,Occurrence!J214/Q214,0)</f>
        <v/>
      </c>
      <c r="S214" s="9">
        <f>IF(Occurrence!J214&gt;0,P214*R214,0)</f>
        <v/>
      </c>
      <c r="T214" s="24">
        <f>IF(Occurrence!K214&gt;0,COUNTIFS(Occurrence!$K$2:$K$2441,"&gt;0",Occurrence!$K$2:$K$2441,"&lt;="&amp;Occurrence!K214)/($B$9+1),0)</f>
        <v/>
      </c>
      <c r="U214" s="16">
        <f>IF(Occurrence!K214&gt;0,_xlfn.PERCENTILE.INC(Data!$O$2:$O$2441,($B$4+T214*($B$5-1))/($B$3-1)),0)</f>
        <v/>
      </c>
      <c r="V214" s="16">
        <f>IF(Occurrence!K214&gt;0,_xlfn.PERCENTILE.INC(Occurrence!$I$2:$I$2441,($B$6+T214*($B$7-1))/($B$3-1)),0)</f>
        <v/>
      </c>
      <c r="W214" s="16">
        <f>IF(Occurrence!K214&gt;0,Occurrence!K214/V214,0)</f>
        <v/>
      </c>
      <c r="X214" s="9">
        <f>IF(Occurrence!K214&gt;0,U214*W214,0)</f>
        <v/>
      </c>
      <c r="Y214" s="24">
        <f>COUNTIF(Data!$X$2:$X$2441,"&lt;="&amp;Data!X214)/($B$3+1)</f>
        <v/>
      </c>
      <c r="Z214" s="16">
        <f>_xlfn.PERCENTILE.INC(Data!$U$2:$U$2441,Y214)</f>
        <v/>
      </c>
      <c r="AA214" s="16">
        <f>_xlfn.PERCENTILE.INC(Data!$V$2:$V$2441,Y214)</f>
        <v/>
      </c>
      <c r="AB214" s="16">
        <f>Data!X214-AA214</f>
        <v/>
      </c>
      <c r="AC214" s="9">
        <f>Z214+AB214</f>
        <v/>
      </c>
      <c r="AD214" s="24">
        <f>COUNTIF(Data!$Y$2:$Y$2441,"&lt;="&amp;Data!Y214)/($B$3+1)</f>
        <v/>
      </c>
      <c r="AE214" s="16">
        <f>_xlfn.PERCENTILE.INC(Data!$U$2:$U$2441,AD214)</f>
        <v/>
      </c>
      <c r="AF214" s="16">
        <f>_xlfn.PERCENTILE.INC(Data!$V$2:$V$2441,AD214)</f>
        <v/>
      </c>
      <c r="AG214" s="16">
        <f>Data!Y214-AF214</f>
        <v/>
      </c>
      <c r="AH214" s="9">
        <f>AE214+AG214</f>
        <v/>
      </c>
    </row>
    <row r="215">
      <c r="N215" s="14">
        <f>Data!A215</f>
        <v/>
      </c>
      <c r="O215" s="24">
        <f>IF(Occurrence!J215&gt;0,COUNTIFS(Occurrence!$J$2:$J$2441,"&gt;0",Occurrence!$J$2:$J$2441,"&lt;="&amp;Occurrence!J215)/($B$8+1),0)</f>
        <v/>
      </c>
      <c r="P215" s="16">
        <f>IF(Occurrence!J215&gt;0,_xlfn.PERCENTILE.INC(Data!$O$2:$O$2441,($B$4+O215*($B$5-1))/($B$3-1)),0)</f>
        <v/>
      </c>
      <c r="Q215" s="16">
        <f>IF(Occurrence!J215&gt;0,_xlfn.PERCENTILE.INC(Occurrence!$I$2:$I$2441,($B$6+O215*($B$7-1))/($B$3-1)),0)</f>
        <v/>
      </c>
      <c r="R215" s="16">
        <f>IF(Occurrence!J215&gt;0,Occurrence!J215/Q215,0)</f>
        <v/>
      </c>
      <c r="S215" s="9">
        <f>IF(Occurrence!J215&gt;0,P215*R215,0)</f>
        <v/>
      </c>
      <c r="T215" s="24">
        <f>IF(Occurrence!K215&gt;0,COUNTIFS(Occurrence!$K$2:$K$2441,"&gt;0",Occurrence!$K$2:$K$2441,"&lt;="&amp;Occurrence!K215)/($B$9+1),0)</f>
        <v/>
      </c>
      <c r="U215" s="16">
        <f>IF(Occurrence!K215&gt;0,_xlfn.PERCENTILE.INC(Data!$O$2:$O$2441,($B$4+T215*($B$5-1))/($B$3-1)),0)</f>
        <v/>
      </c>
      <c r="V215" s="16">
        <f>IF(Occurrence!K215&gt;0,_xlfn.PERCENTILE.INC(Occurrence!$I$2:$I$2441,($B$6+T215*($B$7-1))/($B$3-1)),0)</f>
        <v/>
      </c>
      <c r="W215" s="16">
        <f>IF(Occurrence!K215&gt;0,Occurrence!K215/V215,0)</f>
        <v/>
      </c>
      <c r="X215" s="9">
        <f>IF(Occurrence!K215&gt;0,U215*W215,0)</f>
        <v/>
      </c>
      <c r="Y215" s="24">
        <f>COUNTIF(Data!$X$2:$X$2441,"&lt;="&amp;Data!X215)/($B$3+1)</f>
        <v/>
      </c>
      <c r="Z215" s="16">
        <f>_xlfn.PERCENTILE.INC(Data!$U$2:$U$2441,Y215)</f>
        <v/>
      </c>
      <c r="AA215" s="16">
        <f>_xlfn.PERCENTILE.INC(Data!$V$2:$V$2441,Y215)</f>
        <v/>
      </c>
      <c r="AB215" s="16">
        <f>Data!X215-AA215</f>
        <v/>
      </c>
      <c r="AC215" s="9">
        <f>Z215+AB215</f>
        <v/>
      </c>
      <c r="AD215" s="24">
        <f>COUNTIF(Data!$Y$2:$Y$2441,"&lt;="&amp;Data!Y215)/($B$3+1)</f>
        <v/>
      </c>
      <c r="AE215" s="16">
        <f>_xlfn.PERCENTILE.INC(Data!$U$2:$U$2441,AD215)</f>
        <v/>
      </c>
      <c r="AF215" s="16">
        <f>_xlfn.PERCENTILE.INC(Data!$V$2:$V$2441,AD215)</f>
        <v/>
      </c>
      <c r="AG215" s="16">
        <f>Data!Y215-AF215</f>
        <v/>
      </c>
      <c r="AH215" s="9">
        <f>AE215+AG215</f>
        <v/>
      </c>
    </row>
    <row r="216">
      <c r="N216" s="14">
        <f>Data!A216</f>
        <v/>
      </c>
      <c r="O216" s="24">
        <f>IF(Occurrence!J216&gt;0,COUNTIFS(Occurrence!$J$2:$J$2441,"&gt;0",Occurrence!$J$2:$J$2441,"&lt;="&amp;Occurrence!J216)/($B$8+1),0)</f>
        <v/>
      </c>
      <c r="P216" s="16">
        <f>IF(Occurrence!J216&gt;0,_xlfn.PERCENTILE.INC(Data!$O$2:$O$2441,($B$4+O216*($B$5-1))/($B$3-1)),0)</f>
        <v/>
      </c>
      <c r="Q216" s="16">
        <f>IF(Occurrence!J216&gt;0,_xlfn.PERCENTILE.INC(Occurrence!$I$2:$I$2441,($B$6+O216*($B$7-1))/($B$3-1)),0)</f>
        <v/>
      </c>
      <c r="R216" s="16">
        <f>IF(Occurrence!J216&gt;0,Occurrence!J216/Q216,0)</f>
        <v/>
      </c>
      <c r="S216" s="9">
        <f>IF(Occurrence!J216&gt;0,P216*R216,0)</f>
        <v/>
      </c>
      <c r="T216" s="24">
        <f>IF(Occurrence!K216&gt;0,COUNTIFS(Occurrence!$K$2:$K$2441,"&gt;0",Occurrence!$K$2:$K$2441,"&lt;="&amp;Occurrence!K216)/($B$9+1),0)</f>
        <v/>
      </c>
      <c r="U216" s="16">
        <f>IF(Occurrence!K216&gt;0,_xlfn.PERCENTILE.INC(Data!$O$2:$O$2441,($B$4+T216*($B$5-1))/($B$3-1)),0)</f>
        <v/>
      </c>
      <c r="V216" s="16">
        <f>IF(Occurrence!K216&gt;0,_xlfn.PERCENTILE.INC(Occurrence!$I$2:$I$2441,($B$6+T216*($B$7-1))/($B$3-1)),0)</f>
        <v/>
      </c>
      <c r="W216" s="16">
        <f>IF(Occurrence!K216&gt;0,Occurrence!K216/V216,0)</f>
        <v/>
      </c>
      <c r="X216" s="9">
        <f>IF(Occurrence!K216&gt;0,U216*W216,0)</f>
        <v/>
      </c>
      <c r="Y216" s="24">
        <f>COUNTIF(Data!$X$2:$X$2441,"&lt;="&amp;Data!X216)/($B$3+1)</f>
        <v/>
      </c>
      <c r="Z216" s="16">
        <f>_xlfn.PERCENTILE.INC(Data!$U$2:$U$2441,Y216)</f>
        <v/>
      </c>
      <c r="AA216" s="16">
        <f>_xlfn.PERCENTILE.INC(Data!$V$2:$V$2441,Y216)</f>
        <v/>
      </c>
      <c r="AB216" s="16">
        <f>Data!X216-AA216</f>
        <v/>
      </c>
      <c r="AC216" s="9">
        <f>Z216+AB216</f>
        <v/>
      </c>
      <c r="AD216" s="24">
        <f>COUNTIF(Data!$Y$2:$Y$2441,"&lt;="&amp;Data!Y216)/($B$3+1)</f>
        <v/>
      </c>
      <c r="AE216" s="16">
        <f>_xlfn.PERCENTILE.INC(Data!$U$2:$U$2441,AD216)</f>
        <v/>
      </c>
      <c r="AF216" s="16">
        <f>_xlfn.PERCENTILE.INC(Data!$V$2:$V$2441,AD216)</f>
        <v/>
      </c>
      <c r="AG216" s="16">
        <f>Data!Y216-AF216</f>
        <v/>
      </c>
      <c r="AH216" s="9">
        <f>AE216+AG216</f>
        <v/>
      </c>
    </row>
    <row r="217">
      <c r="N217" s="14">
        <f>Data!A217</f>
        <v/>
      </c>
      <c r="O217" s="24">
        <f>IF(Occurrence!J217&gt;0,COUNTIFS(Occurrence!$J$2:$J$2441,"&gt;0",Occurrence!$J$2:$J$2441,"&lt;="&amp;Occurrence!J217)/($B$8+1),0)</f>
        <v/>
      </c>
      <c r="P217" s="16">
        <f>IF(Occurrence!J217&gt;0,_xlfn.PERCENTILE.INC(Data!$O$2:$O$2441,($B$4+O217*($B$5-1))/($B$3-1)),0)</f>
        <v/>
      </c>
      <c r="Q217" s="16">
        <f>IF(Occurrence!J217&gt;0,_xlfn.PERCENTILE.INC(Occurrence!$I$2:$I$2441,($B$6+O217*($B$7-1))/($B$3-1)),0)</f>
        <v/>
      </c>
      <c r="R217" s="16">
        <f>IF(Occurrence!J217&gt;0,Occurrence!J217/Q217,0)</f>
        <v/>
      </c>
      <c r="S217" s="9">
        <f>IF(Occurrence!J217&gt;0,P217*R217,0)</f>
        <v/>
      </c>
      <c r="T217" s="24">
        <f>IF(Occurrence!K217&gt;0,COUNTIFS(Occurrence!$K$2:$K$2441,"&gt;0",Occurrence!$K$2:$K$2441,"&lt;="&amp;Occurrence!K217)/($B$9+1),0)</f>
        <v/>
      </c>
      <c r="U217" s="16">
        <f>IF(Occurrence!K217&gt;0,_xlfn.PERCENTILE.INC(Data!$O$2:$O$2441,($B$4+T217*($B$5-1))/($B$3-1)),0)</f>
        <v/>
      </c>
      <c r="V217" s="16">
        <f>IF(Occurrence!K217&gt;0,_xlfn.PERCENTILE.INC(Occurrence!$I$2:$I$2441,($B$6+T217*($B$7-1))/($B$3-1)),0)</f>
        <v/>
      </c>
      <c r="W217" s="16">
        <f>IF(Occurrence!K217&gt;0,Occurrence!K217/V217,0)</f>
        <v/>
      </c>
      <c r="X217" s="9">
        <f>IF(Occurrence!K217&gt;0,U217*W217,0)</f>
        <v/>
      </c>
      <c r="Y217" s="24">
        <f>COUNTIF(Data!$X$2:$X$2441,"&lt;="&amp;Data!X217)/($B$3+1)</f>
        <v/>
      </c>
      <c r="Z217" s="16">
        <f>_xlfn.PERCENTILE.INC(Data!$U$2:$U$2441,Y217)</f>
        <v/>
      </c>
      <c r="AA217" s="16">
        <f>_xlfn.PERCENTILE.INC(Data!$V$2:$V$2441,Y217)</f>
        <v/>
      </c>
      <c r="AB217" s="16">
        <f>Data!X217-AA217</f>
        <v/>
      </c>
      <c r="AC217" s="9">
        <f>Z217+AB217</f>
        <v/>
      </c>
      <c r="AD217" s="24">
        <f>COUNTIF(Data!$Y$2:$Y$2441,"&lt;="&amp;Data!Y217)/($B$3+1)</f>
        <v/>
      </c>
      <c r="AE217" s="16">
        <f>_xlfn.PERCENTILE.INC(Data!$U$2:$U$2441,AD217)</f>
        <v/>
      </c>
      <c r="AF217" s="16">
        <f>_xlfn.PERCENTILE.INC(Data!$V$2:$V$2441,AD217)</f>
        <v/>
      </c>
      <c r="AG217" s="16">
        <f>Data!Y217-AF217</f>
        <v/>
      </c>
      <c r="AH217" s="9">
        <f>AE217+AG217</f>
        <v/>
      </c>
    </row>
    <row r="218">
      <c r="N218" s="14">
        <f>Data!A218</f>
        <v/>
      </c>
      <c r="O218" s="24">
        <f>IF(Occurrence!J218&gt;0,COUNTIFS(Occurrence!$J$2:$J$2441,"&gt;0",Occurrence!$J$2:$J$2441,"&lt;="&amp;Occurrence!J218)/($B$8+1),0)</f>
        <v/>
      </c>
      <c r="P218" s="16">
        <f>IF(Occurrence!J218&gt;0,_xlfn.PERCENTILE.INC(Data!$O$2:$O$2441,($B$4+O218*($B$5-1))/($B$3-1)),0)</f>
        <v/>
      </c>
      <c r="Q218" s="16">
        <f>IF(Occurrence!J218&gt;0,_xlfn.PERCENTILE.INC(Occurrence!$I$2:$I$2441,($B$6+O218*($B$7-1))/($B$3-1)),0)</f>
        <v/>
      </c>
      <c r="R218" s="16">
        <f>IF(Occurrence!J218&gt;0,Occurrence!J218/Q218,0)</f>
        <v/>
      </c>
      <c r="S218" s="9">
        <f>IF(Occurrence!J218&gt;0,P218*R218,0)</f>
        <v/>
      </c>
      <c r="T218" s="24">
        <f>IF(Occurrence!K218&gt;0,COUNTIFS(Occurrence!$K$2:$K$2441,"&gt;0",Occurrence!$K$2:$K$2441,"&lt;="&amp;Occurrence!K218)/($B$9+1),0)</f>
        <v/>
      </c>
      <c r="U218" s="16">
        <f>IF(Occurrence!K218&gt;0,_xlfn.PERCENTILE.INC(Data!$O$2:$O$2441,($B$4+T218*($B$5-1))/($B$3-1)),0)</f>
        <v/>
      </c>
      <c r="V218" s="16">
        <f>IF(Occurrence!K218&gt;0,_xlfn.PERCENTILE.INC(Occurrence!$I$2:$I$2441,($B$6+T218*($B$7-1))/($B$3-1)),0)</f>
        <v/>
      </c>
      <c r="W218" s="16">
        <f>IF(Occurrence!K218&gt;0,Occurrence!K218/V218,0)</f>
        <v/>
      </c>
      <c r="X218" s="9">
        <f>IF(Occurrence!K218&gt;0,U218*W218,0)</f>
        <v/>
      </c>
      <c r="Y218" s="24">
        <f>COUNTIF(Data!$X$2:$X$2441,"&lt;="&amp;Data!X218)/($B$3+1)</f>
        <v/>
      </c>
      <c r="Z218" s="16">
        <f>_xlfn.PERCENTILE.INC(Data!$U$2:$U$2441,Y218)</f>
        <v/>
      </c>
      <c r="AA218" s="16">
        <f>_xlfn.PERCENTILE.INC(Data!$V$2:$V$2441,Y218)</f>
        <v/>
      </c>
      <c r="AB218" s="16">
        <f>Data!X218-AA218</f>
        <v/>
      </c>
      <c r="AC218" s="9">
        <f>Z218+AB218</f>
        <v/>
      </c>
      <c r="AD218" s="24">
        <f>COUNTIF(Data!$Y$2:$Y$2441,"&lt;="&amp;Data!Y218)/($B$3+1)</f>
        <v/>
      </c>
      <c r="AE218" s="16">
        <f>_xlfn.PERCENTILE.INC(Data!$U$2:$U$2441,AD218)</f>
        <v/>
      </c>
      <c r="AF218" s="16">
        <f>_xlfn.PERCENTILE.INC(Data!$V$2:$V$2441,AD218)</f>
        <v/>
      </c>
      <c r="AG218" s="16">
        <f>Data!Y218-AF218</f>
        <v/>
      </c>
      <c r="AH218" s="9">
        <f>AE218+AG218</f>
        <v/>
      </c>
    </row>
    <row r="219">
      <c r="N219" s="14">
        <f>Data!A219</f>
        <v/>
      </c>
      <c r="O219" s="24">
        <f>IF(Occurrence!J219&gt;0,COUNTIFS(Occurrence!$J$2:$J$2441,"&gt;0",Occurrence!$J$2:$J$2441,"&lt;="&amp;Occurrence!J219)/($B$8+1),0)</f>
        <v/>
      </c>
      <c r="P219" s="16">
        <f>IF(Occurrence!J219&gt;0,_xlfn.PERCENTILE.INC(Data!$O$2:$O$2441,($B$4+O219*($B$5-1))/($B$3-1)),0)</f>
        <v/>
      </c>
      <c r="Q219" s="16">
        <f>IF(Occurrence!J219&gt;0,_xlfn.PERCENTILE.INC(Occurrence!$I$2:$I$2441,($B$6+O219*($B$7-1))/($B$3-1)),0)</f>
        <v/>
      </c>
      <c r="R219" s="16">
        <f>IF(Occurrence!J219&gt;0,Occurrence!J219/Q219,0)</f>
        <v/>
      </c>
      <c r="S219" s="9">
        <f>IF(Occurrence!J219&gt;0,P219*R219,0)</f>
        <v/>
      </c>
      <c r="T219" s="24">
        <f>IF(Occurrence!K219&gt;0,COUNTIFS(Occurrence!$K$2:$K$2441,"&gt;0",Occurrence!$K$2:$K$2441,"&lt;="&amp;Occurrence!K219)/($B$9+1),0)</f>
        <v/>
      </c>
      <c r="U219" s="16">
        <f>IF(Occurrence!K219&gt;0,_xlfn.PERCENTILE.INC(Data!$O$2:$O$2441,($B$4+T219*($B$5-1))/($B$3-1)),0)</f>
        <v/>
      </c>
      <c r="V219" s="16">
        <f>IF(Occurrence!K219&gt;0,_xlfn.PERCENTILE.INC(Occurrence!$I$2:$I$2441,($B$6+T219*($B$7-1))/($B$3-1)),0)</f>
        <v/>
      </c>
      <c r="W219" s="16">
        <f>IF(Occurrence!K219&gt;0,Occurrence!K219/V219,0)</f>
        <v/>
      </c>
      <c r="X219" s="9">
        <f>IF(Occurrence!K219&gt;0,U219*W219,0)</f>
        <v/>
      </c>
      <c r="Y219" s="24">
        <f>COUNTIF(Data!$X$2:$X$2441,"&lt;="&amp;Data!X219)/($B$3+1)</f>
        <v/>
      </c>
      <c r="Z219" s="16">
        <f>_xlfn.PERCENTILE.INC(Data!$U$2:$U$2441,Y219)</f>
        <v/>
      </c>
      <c r="AA219" s="16">
        <f>_xlfn.PERCENTILE.INC(Data!$V$2:$V$2441,Y219)</f>
        <v/>
      </c>
      <c r="AB219" s="16">
        <f>Data!X219-AA219</f>
        <v/>
      </c>
      <c r="AC219" s="9">
        <f>Z219+AB219</f>
        <v/>
      </c>
      <c r="AD219" s="24">
        <f>COUNTIF(Data!$Y$2:$Y$2441,"&lt;="&amp;Data!Y219)/($B$3+1)</f>
        <v/>
      </c>
      <c r="AE219" s="16">
        <f>_xlfn.PERCENTILE.INC(Data!$U$2:$U$2441,AD219)</f>
        <v/>
      </c>
      <c r="AF219" s="16">
        <f>_xlfn.PERCENTILE.INC(Data!$V$2:$V$2441,AD219)</f>
        <v/>
      </c>
      <c r="AG219" s="16">
        <f>Data!Y219-AF219</f>
        <v/>
      </c>
      <c r="AH219" s="9">
        <f>AE219+AG219</f>
        <v/>
      </c>
    </row>
    <row r="220">
      <c r="N220" s="14">
        <f>Data!A220</f>
        <v/>
      </c>
      <c r="O220" s="24">
        <f>IF(Occurrence!J220&gt;0,COUNTIFS(Occurrence!$J$2:$J$2441,"&gt;0",Occurrence!$J$2:$J$2441,"&lt;="&amp;Occurrence!J220)/($B$8+1),0)</f>
        <v/>
      </c>
      <c r="P220" s="16">
        <f>IF(Occurrence!J220&gt;0,_xlfn.PERCENTILE.INC(Data!$O$2:$O$2441,($B$4+O220*($B$5-1))/($B$3-1)),0)</f>
        <v/>
      </c>
      <c r="Q220" s="16">
        <f>IF(Occurrence!J220&gt;0,_xlfn.PERCENTILE.INC(Occurrence!$I$2:$I$2441,($B$6+O220*($B$7-1))/($B$3-1)),0)</f>
        <v/>
      </c>
      <c r="R220" s="16">
        <f>IF(Occurrence!J220&gt;0,Occurrence!J220/Q220,0)</f>
        <v/>
      </c>
      <c r="S220" s="9">
        <f>IF(Occurrence!J220&gt;0,P220*R220,0)</f>
        <v/>
      </c>
      <c r="T220" s="24">
        <f>IF(Occurrence!K220&gt;0,COUNTIFS(Occurrence!$K$2:$K$2441,"&gt;0",Occurrence!$K$2:$K$2441,"&lt;="&amp;Occurrence!K220)/($B$9+1),0)</f>
        <v/>
      </c>
      <c r="U220" s="16">
        <f>IF(Occurrence!K220&gt;0,_xlfn.PERCENTILE.INC(Data!$O$2:$O$2441,($B$4+T220*($B$5-1))/($B$3-1)),0)</f>
        <v/>
      </c>
      <c r="V220" s="16">
        <f>IF(Occurrence!K220&gt;0,_xlfn.PERCENTILE.INC(Occurrence!$I$2:$I$2441,($B$6+T220*($B$7-1))/($B$3-1)),0)</f>
        <v/>
      </c>
      <c r="W220" s="16">
        <f>IF(Occurrence!K220&gt;0,Occurrence!K220/V220,0)</f>
        <v/>
      </c>
      <c r="X220" s="9">
        <f>IF(Occurrence!K220&gt;0,U220*W220,0)</f>
        <v/>
      </c>
      <c r="Y220" s="24">
        <f>COUNTIF(Data!$X$2:$X$2441,"&lt;="&amp;Data!X220)/($B$3+1)</f>
        <v/>
      </c>
      <c r="Z220" s="16">
        <f>_xlfn.PERCENTILE.INC(Data!$U$2:$U$2441,Y220)</f>
        <v/>
      </c>
      <c r="AA220" s="16">
        <f>_xlfn.PERCENTILE.INC(Data!$V$2:$V$2441,Y220)</f>
        <v/>
      </c>
      <c r="AB220" s="16">
        <f>Data!X220-AA220</f>
        <v/>
      </c>
      <c r="AC220" s="9">
        <f>Z220+AB220</f>
        <v/>
      </c>
      <c r="AD220" s="24">
        <f>COUNTIF(Data!$Y$2:$Y$2441,"&lt;="&amp;Data!Y220)/($B$3+1)</f>
        <v/>
      </c>
      <c r="AE220" s="16">
        <f>_xlfn.PERCENTILE.INC(Data!$U$2:$U$2441,AD220)</f>
        <v/>
      </c>
      <c r="AF220" s="16">
        <f>_xlfn.PERCENTILE.INC(Data!$V$2:$V$2441,AD220)</f>
        <v/>
      </c>
      <c r="AG220" s="16">
        <f>Data!Y220-AF220</f>
        <v/>
      </c>
      <c r="AH220" s="9">
        <f>AE220+AG220</f>
        <v/>
      </c>
    </row>
    <row r="221">
      <c r="N221" s="14">
        <f>Data!A221</f>
        <v/>
      </c>
      <c r="O221" s="24">
        <f>IF(Occurrence!J221&gt;0,COUNTIFS(Occurrence!$J$2:$J$2441,"&gt;0",Occurrence!$J$2:$J$2441,"&lt;="&amp;Occurrence!J221)/($B$8+1),0)</f>
        <v/>
      </c>
      <c r="P221" s="16">
        <f>IF(Occurrence!J221&gt;0,_xlfn.PERCENTILE.INC(Data!$O$2:$O$2441,($B$4+O221*($B$5-1))/($B$3-1)),0)</f>
        <v/>
      </c>
      <c r="Q221" s="16">
        <f>IF(Occurrence!J221&gt;0,_xlfn.PERCENTILE.INC(Occurrence!$I$2:$I$2441,($B$6+O221*($B$7-1))/($B$3-1)),0)</f>
        <v/>
      </c>
      <c r="R221" s="16">
        <f>IF(Occurrence!J221&gt;0,Occurrence!J221/Q221,0)</f>
        <v/>
      </c>
      <c r="S221" s="9">
        <f>IF(Occurrence!J221&gt;0,P221*R221,0)</f>
        <v/>
      </c>
      <c r="T221" s="24">
        <f>IF(Occurrence!K221&gt;0,COUNTIFS(Occurrence!$K$2:$K$2441,"&gt;0",Occurrence!$K$2:$K$2441,"&lt;="&amp;Occurrence!K221)/($B$9+1),0)</f>
        <v/>
      </c>
      <c r="U221" s="16">
        <f>IF(Occurrence!K221&gt;0,_xlfn.PERCENTILE.INC(Data!$O$2:$O$2441,($B$4+T221*($B$5-1))/($B$3-1)),0)</f>
        <v/>
      </c>
      <c r="V221" s="16">
        <f>IF(Occurrence!K221&gt;0,_xlfn.PERCENTILE.INC(Occurrence!$I$2:$I$2441,($B$6+T221*($B$7-1))/($B$3-1)),0)</f>
        <v/>
      </c>
      <c r="W221" s="16">
        <f>IF(Occurrence!K221&gt;0,Occurrence!K221/V221,0)</f>
        <v/>
      </c>
      <c r="X221" s="9">
        <f>IF(Occurrence!K221&gt;0,U221*W221,0)</f>
        <v/>
      </c>
      <c r="Y221" s="24">
        <f>COUNTIF(Data!$X$2:$X$2441,"&lt;="&amp;Data!X221)/($B$3+1)</f>
        <v/>
      </c>
      <c r="Z221" s="16">
        <f>_xlfn.PERCENTILE.INC(Data!$U$2:$U$2441,Y221)</f>
        <v/>
      </c>
      <c r="AA221" s="16">
        <f>_xlfn.PERCENTILE.INC(Data!$V$2:$V$2441,Y221)</f>
        <v/>
      </c>
      <c r="AB221" s="16">
        <f>Data!X221-AA221</f>
        <v/>
      </c>
      <c r="AC221" s="9">
        <f>Z221+AB221</f>
        <v/>
      </c>
      <c r="AD221" s="24">
        <f>COUNTIF(Data!$Y$2:$Y$2441,"&lt;="&amp;Data!Y221)/($B$3+1)</f>
        <v/>
      </c>
      <c r="AE221" s="16">
        <f>_xlfn.PERCENTILE.INC(Data!$U$2:$U$2441,AD221)</f>
        <v/>
      </c>
      <c r="AF221" s="16">
        <f>_xlfn.PERCENTILE.INC(Data!$V$2:$V$2441,AD221)</f>
        <v/>
      </c>
      <c r="AG221" s="16">
        <f>Data!Y221-AF221</f>
        <v/>
      </c>
      <c r="AH221" s="9">
        <f>AE221+AG221</f>
        <v/>
      </c>
    </row>
    <row r="222">
      <c r="N222" s="14">
        <f>Data!A222</f>
        <v/>
      </c>
      <c r="O222" s="24">
        <f>IF(Occurrence!J222&gt;0,COUNTIFS(Occurrence!$J$2:$J$2441,"&gt;0",Occurrence!$J$2:$J$2441,"&lt;="&amp;Occurrence!J222)/($B$8+1),0)</f>
        <v/>
      </c>
      <c r="P222" s="16">
        <f>IF(Occurrence!J222&gt;0,_xlfn.PERCENTILE.INC(Data!$O$2:$O$2441,($B$4+O222*($B$5-1))/($B$3-1)),0)</f>
        <v/>
      </c>
      <c r="Q222" s="16">
        <f>IF(Occurrence!J222&gt;0,_xlfn.PERCENTILE.INC(Occurrence!$I$2:$I$2441,($B$6+O222*($B$7-1))/($B$3-1)),0)</f>
        <v/>
      </c>
      <c r="R222" s="16">
        <f>IF(Occurrence!J222&gt;0,Occurrence!J222/Q222,0)</f>
        <v/>
      </c>
      <c r="S222" s="9">
        <f>IF(Occurrence!J222&gt;0,P222*R222,0)</f>
        <v/>
      </c>
      <c r="T222" s="24">
        <f>IF(Occurrence!K222&gt;0,COUNTIFS(Occurrence!$K$2:$K$2441,"&gt;0",Occurrence!$K$2:$K$2441,"&lt;="&amp;Occurrence!K222)/($B$9+1),0)</f>
        <v/>
      </c>
      <c r="U222" s="16">
        <f>IF(Occurrence!K222&gt;0,_xlfn.PERCENTILE.INC(Data!$O$2:$O$2441,($B$4+T222*($B$5-1))/($B$3-1)),0)</f>
        <v/>
      </c>
      <c r="V222" s="16">
        <f>IF(Occurrence!K222&gt;0,_xlfn.PERCENTILE.INC(Occurrence!$I$2:$I$2441,($B$6+T222*($B$7-1))/($B$3-1)),0)</f>
        <v/>
      </c>
      <c r="W222" s="16">
        <f>IF(Occurrence!K222&gt;0,Occurrence!K222/V222,0)</f>
        <v/>
      </c>
      <c r="X222" s="9">
        <f>IF(Occurrence!K222&gt;0,U222*W222,0)</f>
        <v/>
      </c>
      <c r="Y222" s="24">
        <f>COUNTIF(Data!$X$2:$X$2441,"&lt;="&amp;Data!X222)/($B$3+1)</f>
        <v/>
      </c>
      <c r="Z222" s="16">
        <f>_xlfn.PERCENTILE.INC(Data!$U$2:$U$2441,Y222)</f>
        <v/>
      </c>
      <c r="AA222" s="16">
        <f>_xlfn.PERCENTILE.INC(Data!$V$2:$V$2441,Y222)</f>
        <v/>
      </c>
      <c r="AB222" s="16">
        <f>Data!X222-AA222</f>
        <v/>
      </c>
      <c r="AC222" s="9">
        <f>Z222+AB222</f>
        <v/>
      </c>
      <c r="AD222" s="24">
        <f>COUNTIF(Data!$Y$2:$Y$2441,"&lt;="&amp;Data!Y222)/($B$3+1)</f>
        <v/>
      </c>
      <c r="AE222" s="16">
        <f>_xlfn.PERCENTILE.INC(Data!$U$2:$U$2441,AD222)</f>
        <v/>
      </c>
      <c r="AF222" s="16">
        <f>_xlfn.PERCENTILE.INC(Data!$V$2:$V$2441,AD222)</f>
        <v/>
      </c>
      <c r="AG222" s="16">
        <f>Data!Y222-AF222</f>
        <v/>
      </c>
      <c r="AH222" s="9">
        <f>AE222+AG222</f>
        <v/>
      </c>
    </row>
    <row r="223">
      <c r="N223" s="14">
        <f>Data!A223</f>
        <v/>
      </c>
      <c r="O223" s="24">
        <f>IF(Occurrence!J223&gt;0,COUNTIFS(Occurrence!$J$2:$J$2441,"&gt;0",Occurrence!$J$2:$J$2441,"&lt;="&amp;Occurrence!J223)/($B$8+1),0)</f>
        <v/>
      </c>
      <c r="P223" s="16">
        <f>IF(Occurrence!J223&gt;0,_xlfn.PERCENTILE.INC(Data!$O$2:$O$2441,($B$4+O223*($B$5-1))/($B$3-1)),0)</f>
        <v/>
      </c>
      <c r="Q223" s="16">
        <f>IF(Occurrence!J223&gt;0,_xlfn.PERCENTILE.INC(Occurrence!$I$2:$I$2441,($B$6+O223*($B$7-1))/($B$3-1)),0)</f>
        <v/>
      </c>
      <c r="R223" s="16">
        <f>IF(Occurrence!J223&gt;0,Occurrence!J223/Q223,0)</f>
        <v/>
      </c>
      <c r="S223" s="9">
        <f>IF(Occurrence!J223&gt;0,P223*R223,0)</f>
        <v/>
      </c>
      <c r="T223" s="24">
        <f>IF(Occurrence!K223&gt;0,COUNTIFS(Occurrence!$K$2:$K$2441,"&gt;0",Occurrence!$K$2:$K$2441,"&lt;="&amp;Occurrence!K223)/($B$9+1),0)</f>
        <v/>
      </c>
      <c r="U223" s="16">
        <f>IF(Occurrence!K223&gt;0,_xlfn.PERCENTILE.INC(Data!$O$2:$O$2441,($B$4+T223*($B$5-1))/($B$3-1)),0)</f>
        <v/>
      </c>
      <c r="V223" s="16">
        <f>IF(Occurrence!K223&gt;0,_xlfn.PERCENTILE.INC(Occurrence!$I$2:$I$2441,($B$6+T223*($B$7-1))/($B$3-1)),0)</f>
        <v/>
      </c>
      <c r="W223" s="16">
        <f>IF(Occurrence!K223&gt;0,Occurrence!K223/V223,0)</f>
        <v/>
      </c>
      <c r="X223" s="9">
        <f>IF(Occurrence!K223&gt;0,U223*W223,0)</f>
        <v/>
      </c>
      <c r="Y223" s="24">
        <f>COUNTIF(Data!$X$2:$X$2441,"&lt;="&amp;Data!X223)/($B$3+1)</f>
        <v/>
      </c>
      <c r="Z223" s="16">
        <f>_xlfn.PERCENTILE.INC(Data!$U$2:$U$2441,Y223)</f>
        <v/>
      </c>
      <c r="AA223" s="16">
        <f>_xlfn.PERCENTILE.INC(Data!$V$2:$V$2441,Y223)</f>
        <v/>
      </c>
      <c r="AB223" s="16">
        <f>Data!X223-AA223</f>
        <v/>
      </c>
      <c r="AC223" s="9">
        <f>Z223+AB223</f>
        <v/>
      </c>
      <c r="AD223" s="24">
        <f>COUNTIF(Data!$Y$2:$Y$2441,"&lt;="&amp;Data!Y223)/($B$3+1)</f>
        <v/>
      </c>
      <c r="AE223" s="16">
        <f>_xlfn.PERCENTILE.INC(Data!$U$2:$U$2441,AD223)</f>
        <v/>
      </c>
      <c r="AF223" s="16">
        <f>_xlfn.PERCENTILE.INC(Data!$V$2:$V$2441,AD223)</f>
        <v/>
      </c>
      <c r="AG223" s="16">
        <f>Data!Y223-AF223</f>
        <v/>
      </c>
      <c r="AH223" s="9">
        <f>AE223+AG223</f>
        <v/>
      </c>
    </row>
    <row r="224">
      <c r="N224" s="14">
        <f>Data!A224</f>
        <v/>
      </c>
      <c r="O224" s="24">
        <f>IF(Occurrence!J224&gt;0,COUNTIFS(Occurrence!$J$2:$J$2441,"&gt;0",Occurrence!$J$2:$J$2441,"&lt;="&amp;Occurrence!J224)/($B$8+1),0)</f>
        <v/>
      </c>
      <c r="P224" s="16">
        <f>IF(Occurrence!J224&gt;0,_xlfn.PERCENTILE.INC(Data!$O$2:$O$2441,($B$4+O224*($B$5-1))/($B$3-1)),0)</f>
        <v/>
      </c>
      <c r="Q224" s="16">
        <f>IF(Occurrence!J224&gt;0,_xlfn.PERCENTILE.INC(Occurrence!$I$2:$I$2441,($B$6+O224*($B$7-1))/($B$3-1)),0)</f>
        <v/>
      </c>
      <c r="R224" s="16">
        <f>IF(Occurrence!J224&gt;0,Occurrence!J224/Q224,0)</f>
        <v/>
      </c>
      <c r="S224" s="9">
        <f>IF(Occurrence!J224&gt;0,P224*R224,0)</f>
        <v/>
      </c>
      <c r="T224" s="24">
        <f>IF(Occurrence!K224&gt;0,COUNTIFS(Occurrence!$K$2:$K$2441,"&gt;0",Occurrence!$K$2:$K$2441,"&lt;="&amp;Occurrence!K224)/($B$9+1),0)</f>
        <v/>
      </c>
      <c r="U224" s="16">
        <f>IF(Occurrence!K224&gt;0,_xlfn.PERCENTILE.INC(Data!$O$2:$O$2441,($B$4+T224*($B$5-1))/($B$3-1)),0)</f>
        <v/>
      </c>
      <c r="V224" s="16">
        <f>IF(Occurrence!K224&gt;0,_xlfn.PERCENTILE.INC(Occurrence!$I$2:$I$2441,($B$6+T224*($B$7-1))/($B$3-1)),0)</f>
        <v/>
      </c>
      <c r="W224" s="16">
        <f>IF(Occurrence!K224&gt;0,Occurrence!K224/V224,0)</f>
        <v/>
      </c>
      <c r="X224" s="9">
        <f>IF(Occurrence!K224&gt;0,U224*W224,0)</f>
        <v/>
      </c>
      <c r="Y224" s="24">
        <f>COUNTIF(Data!$X$2:$X$2441,"&lt;="&amp;Data!X224)/($B$3+1)</f>
        <v/>
      </c>
      <c r="Z224" s="16">
        <f>_xlfn.PERCENTILE.INC(Data!$U$2:$U$2441,Y224)</f>
        <v/>
      </c>
      <c r="AA224" s="16">
        <f>_xlfn.PERCENTILE.INC(Data!$V$2:$V$2441,Y224)</f>
        <v/>
      </c>
      <c r="AB224" s="16">
        <f>Data!X224-AA224</f>
        <v/>
      </c>
      <c r="AC224" s="9">
        <f>Z224+AB224</f>
        <v/>
      </c>
      <c r="AD224" s="24">
        <f>COUNTIF(Data!$Y$2:$Y$2441,"&lt;="&amp;Data!Y224)/($B$3+1)</f>
        <v/>
      </c>
      <c r="AE224" s="16">
        <f>_xlfn.PERCENTILE.INC(Data!$U$2:$U$2441,AD224)</f>
        <v/>
      </c>
      <c r="AF224" s="16">
        <f>_xlfn.PERCENTILE.INC(Data!$V$2:$V$2441,AD224)</f>
        <v/>
      </c>
      <c r="AG224" s="16">
        <f>Data!Y224-AF224</f>
        <v/>
      </c>
      <c r="AH224" s="9">
        <f>AE224+AG224</f>
        <v/>
      </c>
    </row>
    <row r="225">
      <c r="N225" s="14">
        <f>Data!A225</f>
        <v/>
      </c>
      <c r="O225" s="24">
        <f>IF(Occurrence!J225&gt;0,COUNTIFS(Occurrence!$J$2:$J$2441,"&gt;0",Occurrence!$J$2:$J$2441,"&lt;="&amp;Occurrence!J225)/($B$8+1),0)</f>
        <v/>
      </c>
      <c r="P225" s="16">
        <f>IF(Occurrence!J225&gt;0,_xlfn.PERCENTILE.INC(Data!$O$2:$O$2441,($B$4+O225*($B$5-1))/($B$3-1)),0)</f>
        <v/>
      </c>
      <c r="Q225" s="16">
        <f>IF(Occurrence!J225&gt;0,_xlfn.PERCENTILE.INC(Occurrence!$I$2:$I$2441,($B$6+O225*($B$7-1))/($B$3-1)),0)</f>
        <v/>
      </c>
      <c r="R225" s="16">
        <f>IF(Occurrence!J225&gt;0,Occurrence!J225/Q225,0)</f>
        <v/>
      </c>
      <c r="S225" s="9">
        <f>IF(Occurrence!J225&gt;0,P225*R225,0)</f>
        <v/>
      </c>
      <c r="T225" s="24">
        <f>IF(Occurrence!K225&gt;0,COUNTIFS(Occurrence!$K$2:$K$2441,"&gt;0",Occurrence!$K$2:$K$2441,"&lt;="&amp;Occurrence!K225)/($B$9+1),0)</f>
        <v/>
      </c>
      <c r="U225" s="16">
        <f>IF(Occurrence!K225&gt;0,_xlfn.PERCENTILE.INC(Data!$O$2:$O$2441,($B$4+T225*($B$5-1))/($B$3-1)),0)</f>
        <v/>
      </c>
      <c r="V225" s="16">
        <f>IF(Occurrence!K225&gt;0,_xlfn.PERCENTILE.INC(Occurrence!$I$2:$I$2441,($B$6+T225*($B$7-1))/($B$3-1)),0)</f>
        <v/>
      </c>
      <c r="W225" s="16">
        <f>IF(Occurrence!K225&gt;0,Occurrence!K225/V225,0)</f>
        <v/>
      </c>
      <c r="X225" s="9">
        <f>IF(Occurrence!K225&gt;0,U225*W225,0)</f>
        <v/>
      </c>
      <c r="Y225" s="24">
        <f>COUNTIF(Data!$X$2:$X$2441,"&lt;="&amp;Data!X225)/($B$3+1)</f>
        <v/>
      </c>
      <c r="Z225" s="16">
        <f>_xlfn.PERCENTILE.INC(Data!$U$2:$U$2441,Y225)</f>
        <v/>
      </c>
      <c r="AA225" s="16">
        <f>_xlfn.PERCENTILE.INC(Data!$V$2:$V$2441,Y225)</f>
        <v/>
      </c>
      <c r="AB225" s="16">
        <f>Data!X225-AA225</f>
        <v/>
      </c>
      <c r="AC225" s="9">
        <f>Z225+AB225</f>
        <v/>
      </c>
      <c r="AD225" s="24">
        <f>COUNTIF(Data!$Y$2:$Y$2441,"&lt;="&amp;Data!Y225)/($B$3+1)</f>
        <v/>
      </c>
      <c r="AE225" s="16">
        <f>_xlfn.PERCENTILE.INC(Data!$U$2:$U$2441,AD225)</f>
        <v/>
      </c>
      <c r="AF225" s="16">
        <f>_xlfn.PERCENTILE.INC(Data!$V$2:$V$2441,AD225)</f>
        <v/>
      </c>
      <c r="AG225" s="16">
        <f>Data!Y225-AF225</f>
        <v/>
      </c>
      <c r="AH225" s="9">
        <f>AE225+AG225</f>
        <v/>
      </c>
    </row>
    <row r="226">
      <c r="N226" s="14">
        <f>Data!A226</f>
        <v/>
      </c>
      <c r="O226" s="24">
        <f>IF(Occurrence!J226&gt;0,COUNTIFS(Occurrence!$J$2:$J$2441,"&gt;0",Occurrence!$J$2:$J$2441,"&lt;="&amp;Occurrence!J226)/($B$8+1),0)</f>
        <v/>
      </c>
      <c r="P226" s="16">
        <f>IF(Occurrence!J226&gt;0,_xlfn.PERCENTILE.INC(Data!$O$2:$O$2441,($B$4+O226*($B$5-1))/($B$3-1)),0)</f>
        <v/>
      </c>
      <c r="Q226" s="16">
        <f>IF(Occurrence!J226&gt;0,_xlfn.PERCENTILE.INC(Occurrence!$I$2:$I$2441,($B$6+O226*($B$7-1))/($B$3-1)),0)</f>
        <v/>
      </c>
      <c r="R226" s="16">
        <f>IF(Occurrence!J226&gt;0,Occurrence!J226/Q226,0)</f>
        <v/>
      </c>
      <c r="S226" s="9">
        <f>IF(Occurrence!J226&gt;0,P226*R226,0)</f>
        <v/>
      </c>
      <c r="T226" s="24">
        <f>IF(Occurrence!K226&gt;0,COUNTIFS(Occurrence!$K$2:$K$2441,"&gt;0",Occurrence!$K$2:$K$2441,"&lt;="&amp;Occurrence!K226)/($B$9+1),0)</f>
        <v/>
      </c>
      <c r="U226" s="16">
        <f>IF(Occurrence!K226&gt;0,_xlfn.PERCENTILE.INC(Data!$O$2:$O$2441,($B$4+T226*($B$5-1))/($B$3-1)),0)</f>
        <v/>
      </c>
      <c r="V226" s="16">
        <f>IF(Occurrence!K226&gt;0,_xlfn.PERCENTILE.INC(Occurrence!$I$2:$I$2441,($B$6+T226*($B$7-1))/($B$3-1)),0)</f>
        <v/>
      </c>
      <c r="W226" s="16">
        <f>IF(Occurrence!K226&gt;0,Occurrence!K226/V226,0)</f>
        <v/>
      </c>
      <c r="X226" s="9">
        <f>IF(Occurrence!K226&gt;0,U226*W226,0)</f>
        <v/>
      </c>
      <c r="Y226" s="24">
        <f>COUNTIF(Data!$X$2:$X$2441,"&lt;="&amp;Data!X226)/($B$3+1)</f>
        <v/>
      </c>
      <c r="Z226" s="16">
        <f>_xlfn.PERCENTILE.INC(Data!$U$2:$U$2441,Y226)</f>
        <v/>
      </c>
      <c r="AA226" s="16">
        <f>_xlfn.PERCENTILE.INC(Data!$V$2:$V$2441,Y226)</f>
        <v/>
      </c>
      <c r="AB226" s="16">
        <f>Data!X226-AA226</f>
        <v/>
      </c>
      <c r="AC226" s="9">
        <f>Z226+AB226</f>
        <v/>
      </c>
      <c r="AD226" s="24">
        <f>COUNTIF(Data!$Y$2:$Y$2441,"&lt;="&amp;Data!Y226)/($B$3+1)</f>
        <v/>
      </c>
      <c r="AE226" s="16">
        <f>_xlfn.PERCENTILE.INC(Data!$U$2:$U$2441,AD226)</f>
        <v/>
      </c>
      <c r="AF226" s="16">
        <f>_xlfn.PERCENTILE.INC(Data!$V$2:$V$2441,AD226)</f>
        <v/>
      </c>
      <c r="AG226" s="16">
        <f>Data!Y226-AF226</f>
        <v/>
      </c>
      <c r="AH226" s="9">
        <f>AE226+AG226</f>
        <v/>
      </c>
    </row>
    <row r="227">
      <c r="N227" s="14">
        <f>Data!A227</f>
        <v/>
      </c>
      <c r="O227" s="24">
        <f>IF(Occurrence!J227&gt;0,COUNTIFS(Occurrence!$J$2:$J$2441,"&gt;0",Occurrence!$J$2:$J$2441,"&lt;="&amp;Occurrence!J227)/($B$8+1),0)</f>
        <v/>
      </c>
      <c r="P227" s="16">
        <f>IF(Occurrence!J227&gt;0,_xlfn.PERCENTILE.INC(Data!$O$2:$O$2441,($B$4+O227*($B$5-1))/($B$3-1)),0)</f>
        <v/>
      </c>
      <c r="Q227" s="16">
        <f>IF(Occurrence!J227&gt;0,_xlfn.PERCENTILE.INC(Occurrence!$I$2:$I$2441,($B$6+O227*($B$7-1))/($B$3-1)),0)</f>
        <v/>
      </c>
      <c r="R227" s="16">
        <f>IF(Occurrence!J227&gt;0,Occurrence!J227/Q227,0)</f>
        <v/>
      </c>
      <c r="S227" s="9">
        <f>IF(Occurrence!J227&gt;0,P227*R227,0)</f>
        <v/>
      </c>
      <c r="T227" s="24">
        <f>IF(Occurrence!K227&gt;0,COUNTIFS(Occurrence!$K$2:$K$2441,"&gt;0",Occurrence!$K$2:$K$2441,"&lt;="&amp;Occurrence!K227)/($B$9+1),0)</f>
        <v/>
      </c>
      <c r="U227" s="16">
        <f>IF(Occurrence!K227&gt;0,_xlfn.PERCENTILE.INC(Data!$O$2:$O$2441,($B$4+T227*($B$5-1))/($B$3-1)),0)</f>
        <v/>
      </c>
      <c r="V227" s="16">
        <f>IF(Occurrence!K227&gt;0,_xlfn.PERCENTILE.INC(Occurrence!$I$2:$I$2441,($B$6+T227*($B$7-1))/($B$3-1)),0)</f>
        <v/>
      </c>
      <c r="W227" s="16">
        <f>IF(Occurrence!K227&gt;0,Occurrence!K227/V227,0)</f>
        <v/>
      </c>
      <c r="X227" s="9">
        <f>IF(Occurrence!K227&gt;0,U227*W227,0)</f>
        <v/>
      </c>
      <c r="Y227" s="24">
        <f>COUNTIF(Data!$X$2:$X$2441,"&lt;="&amp;Data!X227)/($B$3+1)</f>
        <v/>
      </c>
      <c r="Z227" s="16">
        <f>_xlfn.PERCENTILE.INC(Data!$U$2:$U$2441,Y227)</f>
        <v/>
      </c>
      <c r="AA227" s="16">
        <f>_xlfn.PERCENTILE.INC(Data!$V$2:$V$2441,Y227)</f>
        <v/>
      </c>
      <c r="AB227" s="16">
        <f>Data!X227-AA227</f>
        <v/>
      </c>
      <c r="AC227" s="9">
        <f>Z227+AB227</f>
        <v/>
      </c>
      <c r="AD227" s="24">
        <f>COUNTIF(Data!$Y$2:$Y$2441,"&lt;="&amp;Data!Y227)/($B$3+1)</f>
        <v/>
      </c>
      <c r="AE227" s="16">
        <f>_xlfn.PERCENTILE.INC(Data!$U$2:$U$2441,AD227)</f>
        <v/>
      </c>
      <c r="AF227" s="16">
        <f>_xlfn.PERCENTILE.INC(Data!$V$2:$V$2441,AD227)</f>
        <v/>
      </c>
      <c r="AG227" s="16">
        <f>Data!Y227-AF227</f>
        <v/>
      </c>
      <c r="AH227" s="9">
        <f>AE227+AG227</f>
        <v/>
      </c>
    </row>
    <row r="228">
      <c r="N228" s="14">
        <f>Data!A228</f>
        <v/>
      </c>
      <c r="O228" s="24">
        <f>IF(Occurrence!J228&gt;0,COUNTIFS(Occurrence!$J$2:$J$2441,"&gt;0",Occurrence!$J$2:$J$2441,"&lt;="&amp;Occurrence!J228)/($B$8+1),0)</f>
        <v/>
      </c>
      <c r="P228" s="16">
        <f>IF(Occurrence!J228&gt;0,_xlfn.PERCENTILE.INC(Data!$O$2:$O$2441,($B$4+O228*($B$5-1))/($B$3-1)),0)</f>
        <v/>
      </c>
      <c r="Q228" s="16">
        <f>IF(Occurrence!J228&gt;0,_xlfn.PERCENTILE.INC(Occurrence!$I$2:$I$2441,($B$6+O228*($B$7-1))/($B$3-1)),0)</f>
        <v/>
      </c>
      <c r="R228" s="16">
        <f>IF(Occurrence!J228&gt;0,Occurrence!J228/Q228,0)</f>
        <v/>
      </c>
      <c r="S228" s="9">
        <f>IF(Occurrence!J228&gt;0,P228*R228,0)</f>
        <v/>
      </c>
      <c r="T228" s="24">
        <f>IF(Occurrence!K228&gt;0,COUNTIFS(Occurrence!$K$2:$K$2441,"&gt;0",Occurrence!$K$2:$K$2441,"&lt;="&amp;Occurrence!K228)/($B$9+1),0)</f>
        <v/>
      </c>
      <c r="U228" s="16">
        <f>IF(Occurrence!K228&gt;0,_xlfn.PERCENTILE.INC(Data!$O$2:$O$2441,($B$4+T228*($B$5-1))/($B$3-1)),0)</f>
        <v/>
      </c>
      <c r="V228" s="16">
        <f>IF(Occurrence!K228&gt;0,_xlfn.PERCENTILE.INC(Occurrence!$I$2:$I$2441,($B$6+T228*($B$7-1))/($B$3-1)),0)</f>
        <v/>
      </c>
      <c r="W228" s="16">
        <f>IF(Occurrence!K228&gt;0,Occurrence!K228/V228,0)</f>
        <v/>
      </c>
      <c r="X228" s="9">
        <f>IF(Occurrence!K228&gt;0,U228*W228,0)</f>
        <v/>
      </c>
      <c r="Y228" s="24">
        <f>COUNTIF(Data!$X$2:$X$2441,"&lt;="&amp;Data!X228)/($B$3+1)</f>
        <v/>
      </c>
      <c r="Z228" s="16">
        <f>_xlfn.PERCENTILE.INC(Data!$U$2:$U$2441,Y228)</f>
        <v/>
      </c>
      <c r="AA228" s="16">
        <f>_xlfn.PERCENTILE.INC(Data!$V$2:$V$2441,Y228)</f>
        <v/>
      </c>
      <c r="AB228" s="16">
        <f>Data!X228-AA228</f>
        <v/>
      </c>
      <c r="AC228" s="9">
        <f>Z228+AB228</f>
        <v/>
      </c>
      <c r="AD228" s="24">
        <f>COUNTIF(Data!$Y$2:$Y$2441,"&lt;="&amp;Data!Y228)/($B$3+1)</f>
        <v/>
      </c>
      <c r="AE228" s="16">
        <f>_xlfn.PERCENTILE.INC(Data!$U$2:$U$2441,AD228)</f>
        <v/>
      </c>
      <c r="AF228" s="16">
        <f>_xlfn.PERCENTILE.INC(Data!$V$2:$V$2441,AD228)</f>
        <v/>
      </c>
      <c r="AG228" s="16">
        <f>Data!Y228-AF228</f>
        <v/>
      </c>
      <c r="AH228" s="9">
        <f>AE228+AG228</f>
        <v/>
      </c>
    </row>
    <row r="229">
      <c r="N229" s="14">
        <f>Data!A229</f>
        <v/>
      </c>
      <c r="O229" s="24">
        <f>IF(Occurrence!J229&gt;0,COUNTIFS(Occurrence!$J$2:$J$2441,"&gt;0",Occurrence!$J$2:$J$2441,"&lt;="&amp;Occurrence!J229)/($B$8+1),0)</f>
        <v/>
      </c>
      <c r="P229" s="16">
        <f>IF(Occurrence!J229&gt;0,_xlfn.PERCENTILE.INC(Data!$O$2:$O$2441,($B$4+O229*($B$5-1))/($B$3-1)),0)</f>
        <v/>
      </c>
      <c r="Q229" s="16">
        <f>IF(Occurrence!J229&gt;0,_xlfn.PERCENTILE.INC(Occurrence!$I$2:$I$2441,($B$6+O229*($B$7-1))/($B$3-1)),0)</f>
        <v/>
      </c>
      <c r="R229" s="16">
        <f>IF(Occurrence!J229&gt;0,Occurrence!J229/Q229,0)</f>
        <v/>
      </c>
      <c r="S229" s="9">
        <f>IF(Occurrence!J229&gt;0,P229*R229,0)</f>
        <v/>
      </c>
      <c r="T229" s="24">
        <f>IF(Occurrence!K229&gt;0,COUNTIFS(Occurrence!$K$2:$K$2441,"&gt;0",Occurrence!$K$2:$K$2441,"&lt;="&amp;Occurrence!K229)/($B$9+1),0)</f>
        <v/>
      </c>
      <c r="U229" s="16">
        <f>IF(Occurrence!K229&gt;0,_xlfn.PERCENTILE.INC(Data!$O$2:$O$2441,($B$4+T229*($B$5-1))/($B$3-1)),0)</f>
        <v/>
      </c>
      <c r="V229" s="16">
        <f>IF(Occurrence!K229&gt;0,_xlfn.PERCENTILE.INC(Occurrence!$I$2:$I$2441,($B$6+T229*($B$7-1))/($B$3-1)),0)</f>
        <v/>
      </c>
      <c r="W229" s="16">
        <f>IF(Occurrence!K229&gt;0,Occurrence!K229/V229,0)</f>
        <v/>
      </c>
      <c r="X229" s="9">
        <f>IF(Occurrence!K229&gt;0,U229*W229,0)</f>
        <v/>
      </c>
      <c r="Y229" s="24">
        <f>COUNTIF(Data!$X$2:$X$2441,"&lt;="&amp;Data!X229)/($B$3+1)</f>
        <v/>
      </c>
      <c r="Z229" s="16">
        <f>_xlfn.PERCENTILE.INC(Data!$U$2:$U$2441,Y229)</f>
        <v/>
      </c>
      <c r="AA229" s="16">
        <f>_xlfn.PERCENTILE.INC(Data!$V$2:$V$2441,Y229)</f>
        <v/>
      </c>
      <c r="AB229" s="16">
        <f>Data!X229-AA229</f>
        <v/>
      </c>
      <c r="AC229" s="9">
        <f>Z229+AB229</f>
        <v/>
      </c>
      <c r="AD229" s="24">
        <f>COUNTIF(Data!$Y$2:$Y$2441,"&lt;="&amp;Data!Y229)/($B$3+1)</f>
        <v/>
      </c>
      <c r="AE229" s="16">
        <f>_xlfn.PERCENTILE.INC(Data!$U$2:$U$2441,AD229)</f>
        <v/>
      </c>
      <c r="AF229" s="16">
        <f>_xlfn.PERCENTILE.INC(Data!$V$2:$V$2441,AD229)</f>
        <v/>
      </c>
      <c r="AG229" s="16">
        <f>Data!Y229-AF229</f>
        <v/>
      </c>
      <c r="AH229" s="9">
        <f>AE229+AG229</f>
        <v/>
      </c>
    </row>
    <row r="230">
      <c r="N230" s="14">
        <f>Data!A230</f>
        <v/>
      </c>
      <c r="O230" s="24">
        <f>IF(Occurrence!J230&gt;0,COUNTIFS(Occurrence!$J$2:$J$2441,"&gt;0",Occurrence!$J$2:$J$2441,"&lt;="&amp;Occurrence!J230)/($B$8+1),0)</f>
        <v/>
      </c>
      <c r="P230" s="16">
        <f>IF(Occurrence!J230&gt;0,_xlfn.PERCENTILE.INC(Data!$O$2:$O$2441,($B$4+O230*($B$5-1))/($B$3-1)),0)</f>
        <v/>
      </c>
      <c r="Q230" s="16">
        <f>IF(Occurrence!J230&gt;0,_xlfn.PERCENTILE.INC(Occurrence!$I$2:$I$2441,($B$6+O230*($B$7-1))/($B$3-1)),0)</f>
        <v/>
      </c>
      <c r="R230" s="16">
        <f>IF(Occurrence!J230&gt;0,Occurrence!J230/Q230,0)</f>
        <v/>
      </c>
      <c r="S230" s="9">
        <f>IF(Occurrence!J230&gt;0,P230*R230,0)</f>
        <v/>
      </c>
      <c r="T230" s="24">
        <f>IF(Occurrence!K230&gt;0,COUNTIFS(Occurrence!$K$2:$K$2441,"&gt;0",Occurrence!$K$2:$K$2441,"&lt;="&amp;Occurrence!K230)/($B$9+1),0)</f>
        <v/>
      </c>
      <c r="U230" s="16">
        <f>IF(Occurrence!K230&gt;0,_xlfn.PERCENTILE.INC(Data!$O$2:$O$2441,($B$4+T230*($B$5-1))/($B$3-1)),0)</f>
        <v/>
      </c>
      <c r="V230" s="16">
        <f>IF(Occurrence!K230&gt;0,_xlfn.PERCENTILE.INC(Occurrence!$I$2:$I$2441,($B$6+T230*($B$7-1))/($B$3-1)),0)</f>
        <v/>
      </c>
      <c r="W230" s="16">
        <f>IF(Occurrence!K230&gt;0,Occurrence!K230/V230,0)</f>
        <v/>
      </c>
      <c r="X230" s="9">
        <f>IF(Occurrence!K230&gt;0,U230*W230,0)</f>
        <v/>
      </c>
      <c r="Y230" s="24">
        <f>COUNTIF(Data!$X$2:$X$2441,"&lt;="&amp;Data!X230)/($B$3+1)</f>
        <v/>
      </c>
      <c r="Z230" s="16">
        <f>_xlfn.PERCENTILE.INC(Data!$U$2:$U$2441,Y230)</f>
        <v/>
      </c>
      <c r="AA230" s="16">
        <f>_xlfn.PERCENTILE.INC(Data!$V$2:$V$2441,Y230)</f>
        <v/>
      </c>
      <c r="AB230" s="16">
        <f>Data!X230-AA230</f>
        <v/>
      </c>
      <c r="AC230" s="9">
        <f>Z230+AB230</f>
        <v/>
      </c>
      <c r="AD230" s="24">
        <f>COUNTIF(Data!$Y$2:$Y$2441,"&lt;="&amp;Data!Y230)/($B$3+1)</f>
        <v/>
      </c>
      <c r="AE230" s="16">
        <f>_xlfn.PERCENTILE.INC(Data!$U$2:$U$2441,AD230)</f>
        <v/>
      </c>
      <c r="AF230" s="16">
        <f>_xlfn.PERCENTILE.INC(Data!$V$2:$V$2441,AD230)</f>
        <v/>
      </c>
      <c r="AG230" s="16">
        <f>Data!Y230-AF230</f>
        <v/>
      </c>
      <c r="AH230" s="9">
        <f>AE230+AG230</f>
        <v/>
      </c>
    </row>
    <row r="231">
      <c r="N231" s="14">
        <f>Data!A231</f>
        <v/>
      </c>
      <c r="O231" s="24">
        <f>IF(Occurrence!J231&gt;0,COUNTIFS(Occurrence!$J$2:$J$2441,"&gt;0",Occurrence!$J$2:$J$2441,"&lt;="&amp;Occurrence!J231)/($B$8+1),0)</f>
        <v/>
      </c>
      <c r="P231" s="16">
        <f>IF(Occurrence!J231&gt;0,_xlfn.PERCENTILE.INC(Data!$O$2:$O$2441,($B$4+O231*($B$5-1))/($B$3-1)),0)</f>
        <v/>
      </c>
      <c r="Q231" s="16">
        <f>IF(Occurrence!J231&gt;0,_xlfn.PERCENTILE.INC(Occurrence!$I$2:$I$2441,($B$6+O231*($B$7-1))/($B$3-1)),0)</f>
        <v/>
      </c>
      <c r="R231" s="16">
        <f>IF(Occurrence!J231&gt;0,Occurrence!J231/Q231,0)</f>
        <v/>
      </c>
      <c r="S231" s="9">
        <f>IF(Occurrence!J231&gt;0,P231*R231,0)</f>
        <v/>
      </c>
      <c r="T231" s="24">
        <f>IF(Occurrence!K231&gt;0,COUNTIFS(Occurrence!$K$2:$K$2441,"&gt;0",Occurrence!$K$2:$K$2441,"&lt;="&amp;Occurrence!K231)/($B$9+1),0)</f>
        <v/>
      </c>
      <c r="U231" s="16">
        <f>IF(Occurrence!K231&gt;0,_xlfn.PERCENTILE.INC(Data!$O$2:$O$2441,($B$4+T231*($B$5-1))/($B$3-1)),0)</f>
        <v/>
      </c>
      <c r="V231" s="16">
        <f>IF(Occurrence!K231&gt;0,_xlfn.PERCENTILE.INC(Occurrence!$I$2:$I$2441,($B$6+T231*($B$7-1))/($B$3-1)),0)</f>
        <v/>
      </c>
      <c r="W231" s="16">
        <f>IF(Occurrence!K231&gt;0,Occurrence!K231/V231,0)</f>
        <v/>
      </c>
      <c r="X231" s="9">
        <f>IF(Occurrence!K231&gt;0,U231*W231,0)</f>
        <v/>
      </c>
      <c r="Y231" s="24">
        <f>COUNTIF(Data!$X$2:$X$2441,"&lt;="&amp;Data!X231)/($B$3+1)</f>
        <v/>
      </c>
      <c r="Z231" s="16">
        <f>_xlfn.PERCENTILE.INC(Data!$U$2:$U$2441,Y231)</f>
        <v/>
      </c>
      <c r="AA231" s="16">
        <f>_xlfn.PERCENTILE.INC(Data!$V$2:$V$2441,Y231)</f>
        <v/>
      </c>
      <c r="AB231" s="16">
        <f>Data!X231-AA231</f>
        <v/>
      </c>
      <c r="AC231" s="9">
        <f>Z231+AB231</f>
        <v/>
      </c>
      <c r="AD231" s="24">
        <f>COUNTIF(Data!$Y$2:$Y$2441,"&lt;="&amp;Data!Y231)/($B$3+1)</f>
        <v/>
      </c>
      <c r="AE231" s="16">
        <f>_xlfn.PERCENTILE.INC(Data!$U$2:$U$2441,AD231)</f>
        <v/>
      </c>
      <c r="AF231" s="16">
        <f>_xlfn.PERCENTILE.INC(Data!$V$2:$V$2441,AD231)</f>
        <v/>
      </c>
      <c r="AG231" s="16">
        <f>Data!Y231-AF231</f>
        <v/>
      </c>
      <c r="AH231" s="9">
        <f>AE231+AG231</f>
        <v/>
      </c>
    </row>
    <row r="232">
      <c r="N232" s="14">
        <f>Data!A232</f>
        <v/>
      </c>
      <c r="O232" s="24">
        <f>IF(Occurrence!J232&gt;0,COUNTIFS(Occurrence!$J$2:$J$2441,"&gt;0",Occurrence!$J$2:$J$2441,"&lt;="&amp;Occurrence!J232)/($B$8+1),0)</f>
        <v/>
      </c>
      <c r="P232" s="16">
        <f>IF(Occurrence!J232&gt;0,_xlfn.PERCENTILE.INC(Data!$O$2:$O$2441,($B$4+O232*($B$5-1))/($B$3-1)),0)</f>
        <v/>
      </c>
      <c r="Q232" s="16">
        <f>IF(Occurrence!J232&gt;0,_xlfn.PERCENTILE.INC(Occurrence!$I$2:$I$2441,($B$6+O232*($B$7-1))/($B$3-1)),0)</f>
        <v/>
      </c>
      <c r="R232" s="16">
        <f>IF(Occurrence!J232&gt;0,Occurrence!J232/Q232,0)</f>
        <v/>
      </c>
      <c r="S232" s="9">
        <f>IF(Occurrence!J232&gt;0,P232*R232,0)</f>
        <v/>
      </c>
      <c r="T232" s="24">
        <f>IF(Occurrence!K232&gt;0,COUNTIFS(Occurrence!$K$2:$K$2441,"&gt;0",Occurrence!$K$2:$K$2441,"&lt;="&amp;Occurrence!K232)/($B$9+1),0)</f>
        <v/>
      </c>
      <c r="U232" s="16">
        <f>IF(Occurrence!K232&gt;0,_xlfn.PERCENTILE.INC(Data!$O$2:$O$2441,($B$4+T232*($B$5-1))/($B$3-1)),0)</f>
        <v/>
      </c>
      <c r="V232" s="16">
        <f>IF(Occurrence!K232&gt;0,_xlfn.PERCENTILE.INC(Occurrence!$I$2:$I$2441,($B$6+T232*($B$7-1))/($B$3-1)),0)</f>
        <v/>
      </c>
      <c r="W232" s="16">
        <f>IF(Occurrence!K232&gt;0,Occurrence!K232/V232,0)</f>
        <v/>
      </c>
      <c r="X232" s="9">
        <f>IF(Occurrence!K232&gt;0,U232*W232,0)</f>
        <v/>
      </c>
      <c r="Y232" s="24">
        <f>COUNTIF(Data!$X$2:$X$2441,"&lt;="&amp;Data!X232)/($B$3+1)</f>
        <v/>
      </c>
      <c r="Z232" s="16">
        <f>_xlfn.PERCENTILE.INC(Data!$U$2:$U$2441,Y232)</f>
        <v/>
      </c>
      <c r="AA232" s="16">
        <f>_xlfn.PERCENTILE.INC(Data!$V$2:$V$2441,Y232)</f>
        <v/>
      </c>
      <c r="AB232" s="16">
        <f>Data!X232-AA232</f>
        <v/>
      </c>
      <c r="AC232" s="9">
        <f>Z232+AB232</f>
        <v/>
      </c>
      <c r="AD232" s="24">
        <f>COUNTIF(Data!$Y$2:$Y$2441,"&lt;="&amp;Data!Y232)/($B$3+1)</f>
        <v/>
      </c>
      <c r="AE232" s="16">
        <f>_xlfn.PERCENTILE.INC(Data!$U$2:$U$2441,AD232)</f>
        <v/>
      </c>
      <c r="AF232" s="16">
        <f>_xlfn.PERCENTILE.INC(Data!$V$2:$V$2441,AD232)</f>
        <v/>
      </c>
      <c r="AG232" s="16">
        <f>Data!Y232-AF232</f>
        <v/>
      </c>
      <c r="AH232" s="9">
        <f>AE232+AG232</f>
        <v/>
      </c>
    </row>
    <row r="233">
      <c r="N233" s="14">
        <f>Data!A233</f>
        <v/>
      </c>
      <c r="O233" s="24">
        <f>IF(Occurrence!J233&gt;0,COUNTIFS(Occurrence!$J$2:$J$2441,"&gt;0",Occurrence!$J$2:$J$2441,"&lt;="&amp;Occurrence!J233)/($B$8+1),0)</f>
        <v/>
      </c>
      <c r="P233" s="16">
        <f>IF(Occurrence!J233&gt;0,_xlfn.PERCENTILE.INC(Data!$O$2:$O$2441,($B$4+O233*($B$5-1))/($B$3-1)),0)</f>
        <v/>
      </c>
      <c r="Q233" s="16">
        <f>IF(Occurrence!J233&gt;0,_xlfn.PERCENTILE.INC(Occurrence!$I$2:$I$2441,($B$6+O233*($B$7-1))/($B$3-1)),0)</f>
        <v/>
      </c>
      <c r="R233" s="16">
        <f>IF(Occurrence!J233&gt;0,Occurrence!J233/Q233,0)</f>
        <v/>
      </c>
      <c r="S233" s="9">
        <f>IF(Occurrence!J233&gt;0,P233*R233,0)</f>
        <v/>
      </c>
      <c r="T233" s="24">
        <f>IF(Occurrence!K233&gt;0,COUNTIFS(Occurrence!$K$2:$K$2441,"&gt;0",Occurrence!$K$2:$K$2441,"&lt;="&amp;Occurrence!K233)/($B$9+1),0)</f>
        <v/>
      </c>
      <c r="U233" s="16">
        <f>IF(Occurrence!K233&gt;0,_xlfn.PERCENTILE.INC(Data!$O$2:$O$2441,($B$4+T233*($B$5-1))/($B$3-1)),0)</f>
        <v/>
      </c>
      <c r="V233" s="16">
        <f>IF(Occurrence!K233&gt;0,_xlfn.PERCENTILE.INC(Occurrence!$I$2:$I$2441,($B$6+T233*($B$7-1))/($B$3-1)),0)</f>
        <v/>
      </c>
      <c r="W233" s="16">
        <f>IF(Occurrence!K233&gt;0,Occurrence!K233/V233,0)</f>
        <v/>
      </c>
      <c r="X233" s="9">
        <f>IF(Occurrence!K233&gt;0,U233*W233,0)</f>
        <v/>
      </c>
      <c r="Y233" s="24">
        <f>COUNTIF(Data!$X$2:$X$2441,"&lt;="&amp;Data!X233)/($B$3+1)</f>
        <v/>
      </c>
      <c r="Z233" s="16">
        <f>_xlfn.PERCENTILE.INC(Data!$U$2:$U$2441,Y233)</f>
        <v/>
      </c>
      <c r="AA233" s="16">
        <f>_xlfn.PERCENTILE.INC(Data!$V$2:$V$2441,Y233)</f>
        <v/>
      </c>
      <c r="AB233" s="16">
        <f>Data!X233-AA233</f>
        <v/>
      </c>
      <c r="AC233" s="9">
        <f>Z233+AB233</f>
        <v/>
      </c>
      <c r="AD233" s="24">
        <f>COUNTIF(Data!$Y$2:$Y$2441,"&lt;="&amp;Data!Y233)/($B$3+1)</f>
        <v/>
      </c>
      <c r="AE233" s="16">
        <f>_xlfn.PERCENTILE.INC(Data!$U$2:$U$2441,AD233)</f>
        <v/>
      </c>
      <c r="AF233" s="16">
        <f>_xlfn.PERCENTILE.INC(Data!$V$2:$V$2441,AD233)</f>
        <v/>
      </c>
      <c r="AG233" s="16">
        <f>Data!Y233-AF233</f>
        <v/>
      </c>
      <c r="AH233" s="9">
        <f>AE233+AG233</f>
        <v/>
      </c>
    </row>
    <row r="234">
      <c r="N234" s="14">
        <f>Data!A234</f>
        <v/>
      </c>
      <c r="O234" s="24">
        <f>IF(Occurrence!J234&gt;0,COUNTIFS(Occurrence!$J$2:$J$2441,"&gt;0",Occurrence!$J$2:$J$2441,"&lt;="&amp;Occurrence!J234)/($B$8+1),0)</f>
        <v/>
      </c>
      <c r="P234" s="16">
        <f>IF(Occurrence!J234&gt;0,_xlfn.PERCENTILE.INC(Data!$O$2:$O$2441,($B$4+O234*($B$5-1))/($B$3-1)),0)</f>
        <v/>
      </c>
      <c r="Q234" s="16">
        <f>IF(Occurrence!J234&gt;0,_xlfn.PERCENTILE.INC(Occurrence!$I$2:$I$2441,($B$6+O234*($B$7-1))/($B$3-1)),0)</f>
        <v/>
      </c>
      <c r="R234" s="16">
        <f>IF(Occurrence!J234&gt;0,Occurrence!J234/Q234,0)</f>
        <v/>
      </c>
      <c r="S234" s="9">
        <f>IF(Occurrence!J234&gt;0,P234*R234,0)</f>
        <v/>
      </c>
      <c r="T234" s="24">
        <f>IF(Occurrence!K234&gt;0,COUNTIFS(Occurrence!$K$2:$K$2441,"&gt;0",Occurrence!$K$2:$K$2441,"&lt;="&amp;Occurrence!K234)/($B$9+1),0)</f>
        <v/>
      </c>
      <c r="U234" s="16">
        <f>IF(Occurrence!K234&gt;0,_xlfn.PERCENTILE.INC(Data!$O$2:$O$2441,($B$4+T234*($B$5-1))/($B$3-1)),0)</f>
        <v/>
      </c>
      <c r="V234" s="16">
        <f>IF(Occurrence!K234&gt;0,_xlfn.PERCENTILE.INC(Occurrence!$I$2:$I$2441,($B$6+T234*($B$7-1))/($B$3-1)),0)</f>
        <v/>
      </c>
      <c r="W234" s="16">
        <f>IF(Occurrence!K234&gt;0,Occurrence!K234/V234,0)</f>
        <v/>
      </c>
      <c r="X234" s="9">
        <f>IF(Occurrence!K234&gt;0,U234*W234,0)</f>
        <v/>
      </c>
      <c r="Y234" s="24">
        <f>COUNTIF(Data!$X$2:$X$2441,"&lt;="&amp;Data!X234)/($B$3+1)</f>
        <v/>
      </c>
      <c r="Z234" s="16">
        <f>_xlfn.PERCENTILE.INC(Data!$U$2:$U$2441,Y234)</f>
        <v/>
      </c>
      <c r="AA234" s="16">
        <f>_xlfn.PERCENTILE.INC(Data!$V$2:$V$2441,Y234)</f>
        <v/>
      </c>
      <c r="AB234" s="16">
        <f>Data!X234-AA234</f>
        <v/>
      </c>
      <c r="AC234" s="9">
        <f>Z234+AB234</f>
        <v/>
      </c>
      <c r="AD234" s="24">
        <f>COUNTIF(Data!$Y$2:$Y$2441,"&lt;="&amp;Data!Y234)/($B$3+1)</f>
        <v/>
      </c>
      <c r="AE234" s="16">
        <f>_xlfn.PERCENTILE.INC(Data!$U$2:$U$2441,AD234)</f>
        <v/>
      </c>
      <c r="AF234" s="16">
        <f>_xlfn.PERCENTILE.INC(Data!$V$2:$V$2441,AD234)</f>
        <v/>
      </c>
      <c r="AG234" s="16">
        <f>Data!Y234-AF234</f>
        <v/>
      </c>
      <c r="AH234" s="9">
        <f>AE234+AG234</f>
        <v/>
      </c>
    </row>
    <row r="235">
      <c r="N235" s="14">
        <f>Data!A235</f>
        <v/>
      </c>
      <c r="O235" s="24">
        <f>IF(Occurrence!J235&gt;0,COUNTIFS(Occurrence!$J$2:$J$2441,"&gt;0",Occurrence!$J$2:$J$2441,"&lt;="&amp;Occurrence!J235)/($B$8+1),0)</f>
        <v/>
      </c>
      <c r="P235" s="16">
        <f>IF(Occurrence!J235&gt;0,_xlfn.PERCENTILE.INC(Data!$O$2:$O$2441,($B$4+O235*($B$5-1))/($B$3-1)),0)</f>
        <v/>
      </c>
      <c r="Q235" s="16">
        <f>IF(Occurrence!J235&gt;0,_xlfn.PERCENTILE.INC(Occurrence!$I$2:$I$2441,($B$6+O235*($B$7-1))/($B$3-1)),0)</f>
        <v/>
      </c>
      <c r="R235" s="16">
        <f>IF(Occurrence!J235&gt;0,Occurrence!J235/Q235,0)</f>
        <v/>
      </c>
      <c r="S235" s="9">
        <f>IF(Occurrence!J235&gt;0,P235*R235,0)</f>
        <v/>
      </c>
      <c r="T235" s="24">
        <f>IF(Occurrence!K235&gt;0,COUNTIFS(Occurrence!$K$2:$K$2441,"&gt;0",Occurrence!$K$2:$K$2441,"&lt;="&amp;Occurrence!K235)/($B$9+1),0)</f>
        <v/>
      </c>
      <c r="U235" s="16">
        <f>IF(Occurrence!K235&gt;0,_xlfn.PERCENTILE.INC(Data!$O$2:$O$2441,($B$4+T235*($B$5-1))/($B$3-1)),0)</f>
        <v/>
      </c>
      <c r="V235" s="16">
        <f>IF(Occurrence!K235&gt;0,_xlfn.PERCENTILE.INC(Occurrence!$I$2:$I$2441,($B$6+T235*($B$7-1))/($B$3-1)),0)</f>
        <v/>
      </c>
      <c r="W235" s="16">
        <f>IF(Occurrence!K235&gt;0,Occurrence!K235/V235,0)</f>
        <v/>
      </c>
      <c r="X235" s="9">
        <f>IF(Occurrence!K235&gt;0,U235*W235,0)</f>
        <v/>
      </c>
      <c r="Y235" s="24">
        <f>COUNTIF(Data!$X$2:$X$2441,"&lt;="&amp;Data!X235)/($B$3+1)</f>
        <v/>
      </c>
      <c r="Z235" s="16">
        <f>_xlfn.PERCENTILE.INC(Data!$U$2:$U$2441,Y235)</f>
        <v/>
      </c>
      <c r="AA235" s="16">
        <f>_xlfn.PERCENTILE.INC(Data!$V$2:$V$2441,Y235)</f>
        <v/>
      </c>
      <c r="AB235" s="16">
        <f>Data!X235-AA235</f>
        <v/>
      </c>
      <c r="AC235" s="9">
        <f>Z235+AB235</f>
        <v/>
      </c>
      <c r="AD235" s="24">
        <f>COUNTIF(Data!$Y$2:$Y$2441,"&lt;="&amp;Data!Y235)/($B$3+1)</f>
        <v/>
      </c>
      <c r="AE235" s="16">
        <f>_xlfn.PERCENTILE.INC(Data!$U$2:$U$2441,AD235)</f>
        <v/>
      </c>
      <c r="AF235" s="16">
        <f>_xlfn.PERCENTILE.INC(Data!$V$2:$V$2441,AD235)</f>
        <v/>
      </c>
      <c r="AG235" s="16">
        <f>Data!Y235-AF235</f>
        <v/>
      </c>
      <c r="AH235" s="9">
        <f>AE235+AG235</f>
        <v/>
      </c>
    </row>
    <row r="236">
      <c r="N236" s="14">
        <f>Data!A236</f>
        <v/>
      </c>
      <c r="O236" s="24">
        <f>IF(Occurrence!J236&gt;0,COUNTIFS(Occurrence!$J$2:$J$2441,"&gt;0",Occurrence!$J$2:$J$2441,"&lt;="&amp;Occurrence!J236)/($B$8+1),0)</f>
        <v/>
      </c>
      <c r="P236" s="16">
        <f>IF(Occurrence!J236&gt;0,_xlfn.PERCENTILE.INC(Data!$O$2:$O$2441,($B$4+O236*($B$5-1))/($B$3-1)),0)</f>
        <v/>
      </c>
      <c r="Q236" s="16">
        <f>IF(Occurrence!J236&gt;0,_xlfn.PERCENTILE.INC(Occurrence!$I$2:$I$2441,($B$6+O236*($B$7-1))/($B$3-1)),0)</f>
        <v/>
      </c>
      <c r="R236" s="16">
        <f>IF(Occurrence!J236&gt;0,Occurrence!J236/Q236,0)</f>
        <v/>
      </c>
      <c r="S236" s="9">
        <f>IF(Occurrence!J236&gt;0,P236*R236,0)</f>
        <v/>
      </c>
      <c r="T236" s="24">
        <f>IF(Occurrence!K236&gt;0,COUNTIFS(Occurrence!$K$2:$K$2441,"&gt;0",Occurrence!$K$2:$K$2441,"&lt;="&amp;Occurrence!K236)/($B$9+1),0)</f>
        <v/>
      </c>
      <c r="U236" s="16">
        <f>IF(Occurrence!K236&gt;0,_xlfn.PERCENTILE.INC(Data!$O$2:$O$2441,($B$4+T236*($B$5-1))/($B$3-1)),0)</f>
        <v/>
      </c>
      <c r="V236" s="16">
        <f>IF(Occurrence!K236&gt;0,_xlfn.PERCENTILE.INC(Occurrence!$I$2:$I$2441,($B$6+T236*($B$7-1))/($B$3-1)),0)</f>
        <v/>
      </c>
      <c r="W236" s="16">
        <f>IF(Occurrence!K236&gt;0,Occurrence!K236/V236,0)</f>
        <v/>
      </c>
      <c r="X236" s="9">
        <f>IF(Occurrence!K236&gt;0,U236*W236,0)</f>
        <v/>
      </c>
      <c r="Y236" s="24">
        <f>COUNTIF(Data!$X$2:$X$2441,"&lt;="&amp;Data!X236)/($B$3+1)</f>
        <v/>
      </c>
      <c r="Z236" s="16">
        <f>_xlfn.PERCENTILE.INC(Data!$U$2:$U$2441,Y236)</f>
        <v/>
      </c>
      <c r="AA236" s="16">
        <f>_xlfn.PERCENTILE.INC(Data!$V$2:$V$2441,Y236)</f>
        <v/>
      </c>
      <c r="AB236" s="16">
        <f>Data!X236-AA236</f>
        <v/>
      </c>
      <c r="AC236" s="9">
        <f>Z236+AB236</f>
        <v/>
      </c>
      <c r="AD236" s="24">
        <f>COUNTIF(Data!$Y$2:$Y$2441,"&lt;="&amp;Data!Y236)/($B$3+1)</f>
        <v/>
      </c>
      <c r="AE236" s="16">
        <f>_xlfn.PERCENTILE.INC(Data!$U$2:$U$2441,AD236)</f>
        <v/>
      </c>
      <c r="AF236" s="16">
        <f>_xlfn.PERCENTILE.INC(Data!$V$2:$V$2441,AD236)</f>
        <v/>
      </c>
      <c r="AG236" s="16">
        <f>Data!Y236-AF236</f>
        <v/>
      </c>
      <c r="AH236" s="9">
        <f>AE236+AG236</f>
        <v/>
      </c>
    </row>
    <row r="237">
      <c r="N237" s="14">
        <f>Data!A237</f>
        <v/>
      </c>
      <c r="O237" s="24">
        <f>IF(Occurrence!J237&gt;0,COUNTIFS(Occurrence!$J$2:$J$2441,"&gt;0",Occurrence!$J$2:$J$2441,"&lt;="&amp;Occurrence!J237)/($B$8+1),0)</f>
        <v/>
      </c>
      <c r="P237" s="16">
        <f>IF(Occurrence!J237&gt;0,_xlfn.PERCENTILE.INC(Data!$O$2:$O$2441,($B$4+O237*($B$5-1))/($B$3-1)),0)</f>
        <v/>
      </c>
      <c r="Q237" s="16">
        <f>IF(Occurrence!J237&gt;0,_xlfn.PERCENTILE.INC(Occurrence!$I$2:$I$2441,($B$6+O237*($B$7-1))/($B$3-1)),0)</f>
        <v/>
      </c>
      <c r="R237" s="16">
        <f>IF(Occurrence!J237&gt;0,Occurrence!J237/Q237,0)</f>
        <v/>
      </c>
      <c r="S237" s="9">
        <f>IF(Occurrence!J237&gt;0,P237*R237,0)</f>
        <v/>
      </c>
      <c r="T237" s="24">
        <f>IF(Occurrence!K237&gt;0,COUNTIFS(Occurrence!$K$2:$K$2441,"&gt;0",Occurrence!$K$2:$K$2441,"&lt;="&amp;Occurrence!K237)/($B$9+1),0)</f>
        <v/>
      </c>
      <c r="U237" s="16">
        <f>IF(Occurrence!K237&gt;0,_xlfn.PERCENTILE.INC(Data!$O$2:$O$2441,($B$4+T237*($B$5-1))/($B$3-1)),0)</f>
        <v/>
      </c>
      <c r="V237" s="16">
        <f>IF(Occurrence!K237&gt;0,_xlfn.PERCENTILE.INC(Occurrence!$I$2:$I$2441,($B$6+T237*($B$7-1))/($B$3-1)),0)</f>
        <v/>
      </c>
      <c r="W237" s="16">
        <f>IF(Occurrence!K237&gt;0,Occurrence!K237/V237,0)</f>
        <v/>
      </c>
      <c r="X237" s="9">
        <f>IF(Occurrence!K237&gt;0,U237*W237,0)</f>
        <v/>
      </c>
      <c r="Y237" s="24">
        <f>COUNTIF(Data!$X$2:$X$2441,"&lt;="&amp;Data!X237)/($B$3+1)</f>
        <v/>
      </c>
      <c r="Z237" s="16">
        <f>_xlfn.PERCENTILE.INC(Data!$U$2:$U$2441,Y237)</f>
        <v/>
      </c>
      <c r="AA237" s="16">
        <f>_xlfn.PERCENTILE.INC(Data!$V$2:$V$2441,Y237)</f>
        <v/>
      </c>
      <c r="AB237" s="16">
        <f>Data!X237-AA237</f>
        <v/>
      </c>
      <c r="AC237" s="9">
        <f>Z237+AB237</f>
        <v/>
      </c>
      <c r="AD237" s="24">
        <f>COUNTIF(Data!$Y$2:$Y$2441,"&lt;="&amp;Data!Y237)/($B$3+1)</f>
        <v/>
      </c>
      <c r="AE237" s="16">
        <f>_xlfn.PERCENTILE.INC(Data!$U$2:$U$2441,AD237)</f>
        <v/>
      </c>
      <c r="AF237" s="16">
        <f>_xlfn.PERCENTILE.INC(Data!$V$2:$V$2441,AD237)</f>
        <v/>
      </c>
      <c r="AG237" s="16">
        <f>Data!Y237-AF237</f>
        <v/>
      </c>
      <c r="AH237" s="9">
        <f>AE237+AG237</f>
        <v/>
      </c>
    </row>
    <row r="238">
      <c r="N238" s="14">
        <f>Data!A238</f>
        <v/>
      </c>
      <c r="O238" s="24">
        <f>IF(Occurrence!J238&gt;0,COUNTIFS(Occurrence!$J$2:$J$2441,"&gt;0",Occurrence!$J$2:$J$2441,"&lt;="&amp;Occurrence!J238)/($B$8+1),0)</f>
        <v/>
      </c>
      <c r="P238" s="16">
        <f>IF(Occurrence!J238&gt;0,_xlfn.PERCENTILE.INC(Data!$O$2:$O$2441,($B$4+O238*($B$5-1))/($B$3-1)),0)</f>
        <v/>
      </c>
      <c r="Q238" s="16">
        <f>IF(Occurrence!J238&gt;0,_xlfn.PERCENTILE.INC(Occurrence!$I$2:$I$2441,($B$6+O238*($B$7-1))/($B$3-1)),0)</f>
        <v/>
      </c>
      <c r="R238" s="16">
        <f>IF(Occurrence!J238&gt;0,Occurrence!J238/Q238,0)</f>
        <v/>
      </c>
      <c r="S238" s="9">
        <f>IF(Occurrence!J238&gt;0,P238*R238,0)</f>
        <v/>
      </c>
      <c r="T238" s="24">
        <f>IF(Occurrence!K238&gt;0,COUNTIFS(Occurrence!$K$2:$K$2441,"&gt;0",Occurrence!$K$2:$K$2441,"&lt;="&amp;Occurrence!K238)/($B$9+1),0)</f>
        <v/>
      </c>
      <c r="U238" s="16">
        <f>IF(Occurrence!K238&gt;0,_xlfn.PERCENTILE.INC(Data!$O$2:$O$2441,($B$4+T238*($B$5-1))/($B$3-1)),0)</f>
        <v/>
      </c>
      <c r="V238" s="16">
        <f>IF(Occurrence!K238&gt;0,_xlfn.PERCENTILE.INC(Occurrence!$I$2:$I$2441,($B$6+T238*($B$7-1))/($B$3-1)),0)</f>
        <v/>
      </c>
      <c r="W238" s="16">
        <f>IF(Occurrence!K238&gt;0,Occurrence!K238/V238,0)</f>
        <v/>
      </c>
      <c r="X238" s="9">
        <f>IF(Occurrence!K238&gt;0,U238*W238,0)</f>
        <v/>
      </c>
      <c r="Y238" s="24">
        <f>COUNTIF(Data!$X$2:$X$2441,"&lt;="&amp;Data!X238)/($B$3+1)</f>
        <v/>
      </c>
      <c r="Z238" s="16">
        <f>_xlfn.PERCENTILE.INC(Data!$U$2:$U$2441,Y238)</f>
        <v/>
      </c>
      <c r="AA238" s="16">
        <f>_xlfn.PERCENTILE.INC(Data!$V$2:$V$2441,Y238)</f>
        <v/>
      </c>
      <c r="AB238" s="16">
        <f>Data!X238-AA238</f>
        <v/>
      </c>
      <c r="AC238" s="9">
        <f>Z238+AB238</f>
        <v/>
      </c>
      <c r="AD238" s="24">
        <f>COUNTIF(Data!$Y$2:$Y$2441,"&lt;="&amp;Data!Y238)/($B$3+1)</f>
        <v/>
      </c>
      <c r="AE238" s="16">
        <f>_xlfn.PERCENTILE.INC(Data!$U$2:$U$2441,AD238)</f>
        <v/>
      </c>
      <c r="AF238" s="16">
        <f>_xlfn.PERCENTILE.INC(Data!$V$2:$V$2441,AD238)</f>
        <v/>
      </c>
      <c r="AG238" s="16">
        <f>Data!Y238-AF238</f>
        <v/>
      </c>
      <c r="AH238" s="9">
        <f>AE238+AG238</f>
        <v/>
      </c>
    </row>
    <row r="239">
      <c r="N239" s="14">
        <f>Data!A239</f>
        <v/>
      </c>
      <c r="O239" s="24">
        <f>IF(Occurrence!J239&gt;0,COUNTIFS(Occurrence!$J$2:$J$2441,"&gt;0",Occurrence!$J$2:$J$2441,"&lt;="&amp;Occurrence!J239)/($B$8+1),0)</f>
        <v/>
      </c>
      <c r="P239" s="16">
        <f>IF(Occurrence!J239&gt;0,_xlfn.PERCENTILE.INC(Data!$O$2:$O$2441,($B$4+O239*($B$5-1))/($B$3-1)),0)</f>
        <v/>
      </c>
      <c r="Q239" s="16">
        <f>IF(Occurrence!J239&gt;0,_xlfn.PERCENTILE.INC(Occurrence!$I$2:$I$2441,($B$6+O239*($B$7-1))/($B$3-1)),0)</f>
        <v/>
      </c>
      <c r="R239" s="16">
        <f>IF(Occurrence!J239&gt;0,Occurrence!J239/Q239,0)</f>
        <v/>
      </c>
      <c r="S239" s="9">
        <f>IF(Occurrence!J239&gt;0,P239*R239,0)</f>
        <v/>
      </c>
      <c r="T239" s="24">
        <f>IF(Occurrence!K239&gt;0,COUNTIFS(Occurrence!$K$2:$K$2441,"&gt;0",Occurrence!$K$2:$K$2441,"&lt;="&amp;Occurrence!K239)/($B$9+1),0)</f>
        <v/>
      </c>
      <c r="U239" s="16">
        <f>IF(Occurrence!K239&gt;0,_xlfn.PERCENTILE.INC(Data!$O$2:$O$2441,($B$4+T239*($B$5-1))/($B$3-1)),0)</f>
        <v/>
      </c>
      <c r="V239" s="16">
        <f>IF(Occurrence!K239&gt;0,_xlfn.PERCENTILE.INC(Occurrence!$I$2:$I$2441,($B$6+T239*($B$7-1))/($B$3-1)),0)</f>
        <v/>
      </c>
      <c r="W239" s="16">
        <f>IF(Occurrence!K239&gt;0,Occurrence!K239/V239,0)</f>
        <v/>
      </c>
      <c r="X239" s="9">
        <f>IF(Occurrence!K239&gt;0,U239*W239,0)</f>
        <v/>
      </c>
      <c r="Y239" s="24">
        <f>COUNTIF(Data!$X$2:$X$2441,"&lt;="&amp;Data!X239)/($B$3+1)</f>
        <v/>
      </c>
      <c r="Z239" s="16">
        <f>_xlfn.PERCENTILE.INC(Data!$U$2:$U$2441,Y239)</f>
        <v/>
      </c>
      <c r="AA239" s="16">
        <f>_xlfn.PERCENTILE.INC(Data!$V$2:$V$2441,Y239)</f>
        <v/>
      </c>
      <c r="AB239" s="16">
        <f>Data!X239-AA239</f>
        <v/>
      </c>
      <c r="AC239" s="9">
        <f>Z239+AB239</f>
        <v/>
      </c>
      <c r="AD239" s="24">
        <f>COUNTIF(Data!$Y$2:$Y$2441,"&lt;="&amp;Data!Y239)/($B$3+1)</f>
        <v/>
      </c>
      <c r="AE239" s="16">
        <f>_xlfn.PERCENTILE.INC(Data!$U$2:$U$2441,AD239)</f>
        <v/>
      </c>
      <c r="AF239" s="16">
        <f>_xlfn.PERCENTILE.INC(Data!$V$2:$V$2441,AD239)</f>
        <v/>
      </c>
      <c r="AG239" s="16">
        <f>Data!Y239-AF239</f>
        <v/>
      </c>
      <c r="AH239" s="9">
        <f>AE239+AG239</f>
        <v/>
      </c>
    </row>
    <row r="240">
      <c r="N240" s="14">
        <f>Data!A240</f>
        <v/>
      </c>
      <c r="O240" s="24">
        <f>IF(Occurrence!J240&gt;0,COUNTIFS(Occurrence!$J$2:$J$2441,"&gt;0",Occurrence!$J$2:$J$2441,"&lt;="&amp;Occurrence!J240)/($B$8+1),0)</f>
        <v/>
      </c>
      <c r="P240" s="16">
        <f>IF(Occurrence!J240&gt;0,_xlfn.PERCENTILE.INC(Data!$O$2:$O$2441,($B$4+O240*($B$5-1))/($B$3-1)),0)</f>
        <v/>
      </c>
      <c r="Q240" s="16">
        <f>IF(Occurrence!J240&gt;0,_xlfn.PERCENTILE.INC(Occurrence!$I$2:$I$2441,($B$6+O240*($B$7-1))/($B$3-1)),0)</f>
        <v/>
      </c>
      <c r="R240" s="16">
        <f>IF(Occurrence!J240&gt;0,Occurrence!J240/Q240,0)</f>
        <v/>
      </c>
      <c r="S240" s="9">
        <f>IF(Occurrence!J240&gt;0,P240*R240,0)</f>
        <v/>
      </c>
      <c r="T240" s="24">
        <f>IF(Occurrence!K240&gt;0,COUNTIFS(Occurrence!$K$2:$K$2441,"&gt;0",Occurrence!$K$2:$K$2441,"&lt;="&amp;Occurrence!K240)/($B$9+1),0)</f>
        <v/>
      </c>
      <c r="U240" s="16">
        <f>IF(Occurrence!K240&gt;0,_xlfn.PERCENTILE.INC(Data!$O$2:$O$2441,($B$4+T240*($B$5-1))/($B$3-1)),0)</f>
        <v/>
      </c>
      <c r="V240" s="16">
        <f>IF(Occurrence!K240&gt;0,_xlfn.PERCENTILE.INC(Occurrence!$I$2:$I$2441,($B$6+T240*($B$7-1))/($B$3-1)),0)</f>
        <v/>
      </c>
      <c r="W240" s="16">
        <f>IF(Occurrence!K240&gt;0,Occurrence!K240/V240,0)</f>
        <v/>
      </c>
      <c r="X240" s="9">
        <f>IF(Occurrence!K240&gt;0,U240*W240,0)</f>
        <v/>
      </c>
      <c r="Y240" s="24">
        <f>COUNTIF(Data!$X$2:$X$2441,"&lt;="&amp;Data!X240)/($B$3+1)</f>
        <v/>
      </c>
      <c r="Z240" s="16">
        <f>_xlfn.PERCENTILE.INC(Data!$U$2:$U$2441,Y240)</f>
        <v/>
      </c>
      <c r="AA240" s="16">
        <f>_xlfn.PERCENTILE.INC(Data!$V$2:$V$2441,Y240)</f>
        <v/>
      </c>
      <c r="AB240" s="16">
        <f>Data!X240-AA240</f>
        <v/>
      </c>
      <c r="AC240" s="9">
        <f>Z240+AB240</f>
        <v/>
      </c>
      <c r="AD240" s="24">
        <f>COUNTIF(Data!$Y$2:$Y$2441,"&lt;="&amp;Data!Y240)/($B$3+1)</f>
        <v/>
      </c>
      <c r="AE240" s="16">
        <f>_xlfn.PERCENTILE.INC(Data!$U$2:$U$2441,AD240)</f>
        <v/>
      </c>
      <c r="AF240" s="16">
        <f>_xlfn.PERCENTILE.INC(Data!$V$2:$V$2441,AD240)</f>
        <v/>
      </c>
      <c r="AG240" s="16">
        <f>Data!Y240-AF240</f>
        <v/>
      </c>
      <c r="AH240" s="9">
        <f>AE240+AG240</f>
        <v/>
      </c>
    </row>
    <row r="241">
      <c r="N241" s="14">
        <f>Data!A241</f>
        <v/>
      </c>
      <c r="O241" s="24">
        <f>IF(Occurrence!J241&gt;0,COUNTIFS(Occurrence!$J$2:$J$2441,"&gt;0",Occurrence!$J$2:$J$2441,"&lt;="&amp;Occurrence!J241)/($B$8+1),0)</f>
        <v/>
      </c>
      <c r="P241" s="16">
        <f>IF(Occurrence!J241&gt;0,_xlfn.PERCENTILE.INC(Data!$O$2:$O$2441,($B$4+O241*($B$5-1))/($B$3-1)),0)</f>
        <v/>
      </c>
      <c r="Q241" s="16">
        <f>IF(Occurrence!J241&gt;0,_xlfn.PERCENTILE.INC(Occurrence!$I$2:$I$2441,($B$6+O241*($B$7-1))/($B$3-1)),0)</f>
        <v/>
      </c>
      <c r="R241" s="16">
        <f>IF(Occurrence!J241&gt;0,Occurrence!J241/Q241,0)</f>
        <v/>
      </c>
      <c r="S241" s="9">
        <f>IF(Occurrence!J241&gt;0,P241*R241,0)</f>
        <v/>
      </c>
      <c r="T241" s="24">
        <f>IF(Occurrence!K241&gt;0,COUNTIFS(Occurrence!$K$2:$K$2441,"&gt;0",Occurrence!$K$2:$K$2441,"&lt;="&amp;Occurrence!K241)/($B$9+1),0)</f>
        <v/>
      </c>
      <c r="U241" s="16">
        <f>IF(Occurrence!K241&gt;0,_xlfn.PERCENTILE.INC(Data!$O$2:$O$2441,($B$4+T241*($B$5-1))/($B$3-1)),0)</f>
        <v/>
      </c>
      <c r="V241" s="16">
        <f>IF(Occurrence!K241&gt;0,_xlfn.PERCENTILE.INC(Occurrence!$I$2:$I$2441,($B$6+T241*($B$7-1))/($B$3-1)),0)</f>
        <v/>
      </c>
      <c r="W241" s="16">
        <f>IF(Occurrence!K241&gt;0,Occurrence!K241/V241,0)</f>
        <v/>
      </c>
      <c r="X241" s="9">
        <f>IF(Occurrence!K241&gt;0,U241*W241,0)</f>
        <v/>
      </c>
      <c r="Y241" s="24">
        <f>COUNTIF(Data!$X$2:$X$2441,"&lt;="&amp;Data!X241)/($B$3+1)</f>
        <v/>
      </c>
      <c r="Z241" s="16">
        <f>_xlfn.PERCENTILE.INC(Data!$U$2:$U$2441,Y241)</f>
        <v/>
      </c>
      <c r="AA241" s="16">
        <f>_xlfn.PERCENTILE.INC(Data!$V$2:$V$2441,Y241)</f>
        <v/>
      </c>
      <c r="AB241" s="16">
        <f>Data!X241-AA241</f>
        <v/>
      </c>
      <c r="AC241" s="9">
        <f>Z241+AB241</f>
        <v/>
      </c>
      <c r="AD241" s="24">
        <f>COUNTIF(Data!$Y$2:$Y$2441,"&lt;="&amp;Data!Y241)/($B$3+1)</f>
        <v/>
      </c>
      <c r="AE241" s="16">
        <f>_xlfn.PERCENTILE.INC(Data!$U$2:$U$2441,AD241)</f>
        <v/>
      </c>
      <c r="AF241" s="16">
        <f>_xlfn.PERCENTILE.INC(Data!$V$2:$V$2441,AD241)</f>
        <v/>
      </c>
      <c r="AG241" s="16">
        <f>Data!Y241-AF241</f>
        <v/>
      </c>
      <c r="AH241" s="9">
        <f>AE241+AG241</f>
        <v/>
      </c>
    </row>
    <row r="242">
      <c r="N242" s="14">
        <f>Data!A242</f>
        <v/>
      </c>
      <c r="O242" s="24">
        <f>IF(Occurrence!J242&gt;0,COUNTIFS(Occurrence!$J$2:$J$2441,"&gt;0",Occurrence!$J$2:$J$2441,"&lt;="&amp;Occurrence!J242)/($B$8+1),0)</f>
        <v/>
      </c>
      <c r="P242" s="16">
        <f>IF(Occurrence!J242&gt;0,_xlfn.PERCENTILE.INC(Data!$O$2:$O$2441,($B$4+O242*($B$5-1))/($B$3-1)),0)</f>
        <v/>
      </c>
      <c r="Q242" s="16">
        <f>IF(Occurrence!J242&gt;0,_xlfn.PERCENTILE.INC(Occurrence!$I$2:$I$2441,($B$6+O242*($B$7-1))/($B$3-1)),0)</f>
        <v/>
      </c>
      <c r="R242" s="16">
        <f>IF(Occurrence!J242&gt;0,Occurrence!J242/Q242,0)</f>
        <v/>
      </c>
      <c r="S242" s="9">
        <f>IF(Occurrence!J242&gt;0,P242*R242,0)</f>
        <v/>
      </c>
      <c r="T242" s="24">
        <f>IF(Occurrence!K242&gt;0,COUNTIFS(Occurrence!$K$2:$K$2441,"&gt;0",Occurrence!$K$2:$K$2441,"&lt;="&amp;Occurrence!K242)/($B$9+1),0)</f>
        <v/>
      </c>
      <c r="U242" s="16">
        <f>IF(Occurrence!K242&gt;0,_xlfn.PERCENTILE.INC(Data!$O$2:$O$2441,($B$4+T242*($B$5-1))/($B$3-1)),0)</f>
        <v/>
      </c>
      <c r="V242" s="16">
        <f>IF(Occurrence!K242&gt;0,_xlfn.PERCENTILE.INC(Occurrence!$I$2:$I$2441,($B$6+T242*($B$7-1))/($B$3-1)),0)</f>
        <v/>
      </c>
      <c r="W242" s="16">
        <f>IF(Occurrence!K242&gt;0,Occurrence!K242/V242,0)</f>
        <v/>
      </c>
      <c r="X242" s="9">
        <f>IF(Occurrence!K242&gt;0,U242*W242,0)</f>
        <v/>
      </c>
      <c r="Y242" s="24">
        <f>COUNTIF(Data!$X$2:$X$2441,"&lt;="&amp;Data!X242)/($B$3+1)</f>
        <v/>
      </c>
      <c r="Z242" s="16">
        <f>_xlfn.PERCENTILE.INC(Data!$U$2:$U$2441,Y242)</f>
        <v/>
      </c>
      <c r="AA242" s="16">
        <f>_xlfn.PERCENTILE.INC(Data!$V$2:$V$2441,Y242)</f>
        <v/>
      </c>
      <c r="AB242" s="16">
        <f>Data!X242-AA242</f>
        <v/>
      </c>
      <c r="AC242" s="9">
        <f>Z242+AB242</f>
        <v/>
      </c>
      <c r="AD242" s="24">
        <f>COUNTIF(Data!$Y$2:$Y$2441,"&lt;="&amp;Data!Y242)/($B$3+1)</f>
        <v/>
      </c>
      <c r="AE242" s="16">
        <f>_xlfn.PERCENTILE.INC(Data!$U$2:$U$2441,AD242)</f>
        <v/>
      </c>
      <c r="AF242" s="16">
        <f>_xlfn.PERCENTILE.INC(Data!$V$2:$V$2441,AD242)</f>
        <v/>
      </c>
      <c r="AG242" s="16">
        <f>Data!Y242-AF242</f>
        <v/>
      </c>
      <c r="AH242" s="9">
        <f>AE242+AG242</f>
        <v/>
      </c>
    </row>
    <row r="243">
      <c r="N243" s="14">
        <f>Data!A243</f>
        <v/>
      </c>
      <c r="O243" s="24">
        <f>IF(Occurrence!J243&gt;0,COUNTIFS(Occurrence!$J$2:$J$2441,"&gt;0",Occurrence!$J$2:$J$2441,"&lt;="&amp;Occurrence!J243)/($B$8+1),0)</f>
        <v/>
      </c>
      <c r="P243" s="16">
        <f>IF(Occurrence!J243&gt;0,_xlfn.PERCENTILE.INC(Data!$O$2:$O$2441,($B$4+O243*($B$5-1))/($B$3-1)),0)</f>
        <v/>
      </c>
      <c r="Q243" s="16">
        <f>IF(Occurrence!J243&gt;0,_xlfn.PERCENTILE.INC(Occurrence!$I$2:$I$2441,($B$6+O243*($B$7-1))/($B$3-1)),0)</f>
        <v/>
      </c>
      <c r="R243" s="16">
        <f>IF(Occurrence!J243&gt;0,Occurrence!J243/Q243,0)</f>
        <v/>
      </c>
      <c r="S243" s="9">
        <f>IF(Occurrence!J243&gt;0,P243*R243,0)</f>
        <v/>
      </c>
      <c r="T243" s="24">
        <f>IF(Occurrence!K243&gt;0,COUNTIFS(Occurrence!$K$2:$K$2441,"&gt;0",Occurrence!$K$2:$K$2441,"&lt;="&amp;Occurrence!K243)/($B$9+1),0)</f>
        <v/>
      </c>
      <c r="U243" s="16">
        <f>IF(Occurrence!K243&gt;0,_xlfn.PERCENTILE.INC(Data!$O$2:$O$2441,($B$4+T243*($B$5-1))/($B$3-1)),0)</f>
        <v/>
      </c>
      <c r="V243" s="16">
        <f>IF(Occurrence!K243&gt;0,_xlfn.PERCENTILE.INC(Occurrence!$I$2:$I$2441,($B$6+T243*($B$7-1))/($B$3-1)),0)</f>
        <v/>
      </c>
      <c r="W243" s="16">
        <f>IF(Occurrence!K243&gt;0,Occurrence!K243/V243,0)</f>
        <v/>
      </c>
      <c r="X243" s="9">
        <f>IF(Occurrence!K243&gt;0,U243*W243,0)</f>
        <v/>
      </c>
      <c r="Y243" s="24">
        <f>COUNTIF(Data!$X$2:$X$2441,"&lt;="&amp;Data!X243)/($B$3+1)</f>
        <v/>
      </c>
      <c r="Z243" s="16">
        <f>_xlfn.PERCENTILE.INC(Data!$U$2:$U$2441,Y243)</f>
        <v/>
      </c>
      <c r="AA243" s="16">
        <f>_xlfn.PERCENTILE.INC(Data!$V$2:$V$2441,Y243)</f>
        <v/>
      </c>
      <c r="AB243" s="16">
        <f>Data!X243-AA243</f>
        <v/>
      </c>
      <c r="AC243" s="9">
        <f>Z243+AB243</f>
        <v/>
      </c>
      <c r="AD243" s="24">
        <f>COUNTIF(Data!$Y$2:$Y$2441,"&lt;="&amp;Data!Y243)/($B$3+1)</f>
        <v/>
      </c>
      <c r="AE243" s="16">
        <f>_xlfn.PERCENTILE.INC(Data!$U$2:$U$2441,AD243)</f>
        <v/>
      </c>
      <c r="AF243" s="16">
        <f>_xlfn.PERCENTILE.INC(Data!$V$2:$V$2441,AD243)</f>
        <v/>
      </c>
      <c r="AG243" s="16">
        <f>Data!Y243-AF243</f>
        <v/>
      </c>
      <c r="AH243" s="9">
        <f>AE243+AG243</f>
        <v/>
      </c>
    </row>
    <row r="244">
      <c r="N244" s="14">
        <f>Data!A244</f>
        <v/>
      </c>
      <c r="O244" s="24">
        <f>IF(Occurrence!J244&gt;0,COUNTIFS(Occurrence!$J$2:$J$2441,"&gt;0",Occurrence!$J$2:$J$2441,"&lt;="&amp;Occurrence!J244)/($B$8+1),0)</f>
        <v/>
      </c>
      <c r="P244" s="16">
        <f>IF(Occurrence!J244&gt;0,_xlfn.PERCENTILE.INC(Data!$O$2:$O$2441,($B$4+O244*($B$5-1))/($B$3-1)),0)</f>
        <v/>
      </c>
      <c r="Q244" s="16">
        <f>IF(Occurrence!J244&gt;0,_xlfn.PERCENTILE.INC(Occurrence!$I$2:$I$2441,($B$6+O244*($B$7-1))/($B$3-1)),0)</f>
        <v/>
      </c>
      <c r="R244" s="16">
        <f>IF(Occurrence!J244&gt;0,Occurrence!J244/Q244,0)</f>
        <v/>
      </c>
      <c r="S244" s="9">
        <f>IF(Occurrence!J244&gt;0,P244*R244,0)</f>
        <v/>
      </c>
      <c r="T244" s="24">
        <f>IF(Occurrence!K244&gt;0,COUNTIFS(Occurrence!$K$2:$K$2441,"&gt;0",Occurrence!$K$2:$K$2441,"&lt;="&amp;Occurrence!K244)/($B$9+1),0)</f>
        <v/>
      </c>
      <c r="U244" s="16">
        <f>IF(Occurrence!K244&gt;0,_xlfn.PERCENTILE.INC(Data!$O$2:$O$2441,($B$4+T244*($B$5-1))/($B$3-1)),0)</f>
        <v/>
      </c>
      <c r="V244" s="16">
        <f>IF(Occurrence!K244&gt;0,_xlfn.PERCENTILE.INC(Occurrence!$I$2:$I$2441,($B$6+T244*($B$7-1))/($B$3-1)),0)</f>
        <v/>
      </c>
      <c r="W244" s="16">
        <f>IF(Occurrence!K244&gt;0,Occurrence!K244/V244,0)</f>
        <v/>
      </c>
      <c r="X244" s="9">
        <f>IF(Occurrence!K244&gt;0,U244*W244,0)</f>
        <v/>
      </c>
      <c r="Y244" s="24">
        <f>COUNTIF(Data!$X$2:$X$2441,"&lt;="&amp;Data!X244)/($B$3+1)</f>
        <v/>
      </c>
      <c r="Z244" s="16">
        <f>_xlfn.PERCENTILE.INC(Data!$U$2:$U$2441,Y244)</f>
        <v/>
      </c>
      <c r="AA244" s="16">
        <f>_xlfn.PERCENTILE.INC(Data!$V$2:$V$2441,Y244)</f>
        <v/>
      </c>
      <c r="AB244" s="16">
        <f>Data!X244-AA244</f>
        <v/>
      </c>
      <c r="AC244" s="9">
        <f>Z244+AB244</f>
        <v/>
      </c>
      <c r="AD244" s="24">
        <f>COUNTIF(Data!$Y$2:$Y$2441,"&lt;="&amp;Data!Y244)/($B$3+1)</f>
        <v/>
      </c>
      <c r="AE244" s="16">
        <f>_xlfn.PERCENTILE.INC(Data!$U$2:$U$2441,AD244)</f>
        <v/>
      </c>
      <c r="AF244" s="16">
        <f>_xlfn.PERCENTILE.INC(Data!$V$2:$V$2441,AD244)</f>
        <v/>
      </c>
      <c r="AG244" s="16">
        <f>Data!Y244-AF244</f>
        <v/>
      </c>
      <c r="AH244" s="9">
        <f>AE244+AG244</f>
        <v/>
      </c>
    </row>
    <row r="245">
      <c r="N245" s="14">
        <f>Data!A245</f>
        <v/>
      </c>
      <c r="O245" s="24">
        <f>IF(Occurrence!J245&gt;0,COUNTIFS(Occurrence!$J$2:$J$2441,"&gt;0",Occurrence!$J$2:$J$2441,"&lt;="&amp;Occurrence!J245)/($B$8+1),0)</f>
        <v/>
      </c>
      <c r="P245" s="16">
        <f>IF(Occurrence!J245&gt;0,_xlfn.PERCENTILE.INC(Data!$O$2:$O$2441,($B$4+O245*($B$5-1))/($B$3-1)),0)</f>
        <v/>
      </c>
      <c r="Q245" s="16">
        <f>IF(Occurrence!J245&gt;0,_xlfn.PERCENTILE.INC(Occurrence!$I$2:$I$2441,($B$6+O245*($B$7-1))/($B$3-1)),0)</f>
        <v/>
      </c>
      <c r="R245" s="16">
        <f>IF(Occurrence!J245&gt;0,Occurrence!J245/Q245,0)</f>
        <v/>
      </c>
      <c r="S245" s="9">
        <f>IF(Occurrence!J245&gt;0,P245*R245,0)</f>
        <v/>
      </c>
      <c r="T245" s="24">
        <f>IF(Occurrence!K245&gt;0,COUNTIFS(Occurrence!$K$2:$K$2441,"&gt;0",Occurrence!$K$2:$K$2441,"&lt;="&amp;Occurrence!K245)/($B$9+1),0)</f>
        <v/>
      </c>
      <c r="U245" s="16">
        <f>IF(Occurrence!K245&gt;0,_xlfn.PERCENTILE.INC(Data!$O$2:$O$2441,($B$4+T245*($B$5-1))/($B$3-1)),0)</f>
        <v/>
      </c>
      <c r="V245" s="16">
        <f>IF(Occurrence!K245&gt;0,_xlfn.PERCENTILE.INC(Occurrence!$I$2:$I$2441,($B$6+T245*($B$7-1))/($B$3-1)),0)</f>
        <v/>
      </c>
      <c r="W245" s="16">
        <f>IF(Occurrence!K245&gt;0,Occurrence!K245/V245,0)</f>
        <v/>
      </c>
      <c r="X245" s="9">
        <f>IF(Occurrence!K245&gt;0,U245*W245,0)</f>
        <v/>
      </c>
      <c r="Y245" s="24">
        <f>COUNTIF(Data!$X$2:$X$2441,"&lt;="&amp;Data!X245)/($B$3+1)</f>
        <v/>
      </c>
      <c r="Z245" s="16">
        <f>_xlfn.PERCENTILE.INC(Data!$U$2:$U$2441,Y245)</f>
        <v/>
      </c>
      <c r="AA245" s="16">
        <f>_xlfn.PERCENTILE.INC(Data!$V$2:$V$2441,Y245)</f>
        <v/>
      </c>
      <c r="AB245" s="16">
        <f>Data!X245-AA245</f>
        <v/>
      </c>
      <c r="AC245" s="9">
        <f>Z245+AB245</f>
        <v/>
      </c>
      <c r="AD245" s="24">
        <f>COUNTIF(Data!$Y$2:$Y$2441,"&lt;="&amp;Data!Y245)/($B$3+1)</f>
        <v/>
      </c>
      <c r="AE245" s="16">
        <f>_xlfn.PERCENTILE.INC(Data!$U$2:$U$2441,AD245)</f>
        <v/>
      </c>
      <c r="AF245" s="16">
        <f>_xlfn.PERCENTILE.INC(Data!$V$2:$V$2441,AD245)</f>
        <v/>
      </c>
      <c r="AG245" s="16">
        <f>Data!Y245-AF245</f>
        <v/>
      </c>
      <c r="AH245" s="9">
        <f>AE245+AG245</f>
        <v/>
      </c>
    </row>
    <row r="246">
      <c r="N246" s="14">
        <f>Data!A246</f>
        <v/>
      </c>
      <c r="O246" s="24">
        <f>IF(Occurrence!J246&gt;0,COUNTIFS(Occurrence!$J$2:$J$2441,"&gt;0",Occurrence!$J$2:$J$2441,"&lt;="&amp;Occurrence!J246)/($B$8+1),0)</f>
        <v/>
      </c>
      <c r="P246" s="16">
        <f>IF(Occurrence!J246&gt;0,_xlfn.PERCENTILE.INC(Data!$O$2:$O$2441,($B$4+O246*($B$5-1))/($B$3-1)),0)</f>
        <v/>
      </c>
      <c r="Q246" s="16">
        <f>IF(Occurrence!J246&gt;0,_xlfn.PERCENTILE.INC(Occurrence!$I$2:$I$2441,($B$6+O246*($B$7-1))/($B$3-1)),0)</f>
        <v/>
      </c>
      <c r="R246" s="16">
        <f>IF(Occurrence!J246&gt;0,Occurrence!J246/Q246,0)</f>
        <v/>
      </c>
      <c r="S246" s="9">
        <f>IF(Occurrence!J246&gt;0,P246*R246,0)</f>
        <v/>
      </c>
      <c r="T246" s="24">
        <f>IF(Occurrence!K246&gt;0,COUNTIFS(Occurrence!$K$2:$K$2441,"&gt;0",Occurrence!$K$2:$K$2441,"&lt;="&amp;Occurrence!K246)/($B$9+1),0)</f>
        <v/>
      </c>
      <c r="U246" s="16">
        <f>IF(Occurrence!K246&gt;0,_xlfn.PERCENTILE.INC(Data!$O$2:$O$2441,($B$4+T246*($B$5-1))/($B$3-1)),0)</f>
        <v/>
      </c>
      <c r="V246" s="16">
        <f>IF(Occurrence!K246&gt;0,_xlfn.PERCENTILE.INC(Occurrence!$I$2:$I$2441,($B$6+T246*($B$7-1))/($B$3-1)),0)</f>
        <v/>
      </c>
      <c r="W246" s="16">
        <f>IF(Occurrence!K246&gt;0,Occurrence!K246/V246,0)</f>
        <v/>
      </c>
      <c r="X246" s="9">
        <f>IF(Occurrence!K246&gt;0,U246*W246,0)</f>
        <v/>
      </c>
      <c r="Y246" s="24">
        <f>COUNTIF(Data!$X$2:$X$2441,"&lt;="&amp;Data!X246)/($B$3+1)</f>
        <v/>
      </c>
      <c r="Z246" s="16">
        <f>_xlfn.PERCENTILE.INC(Data!$U$2:$U$2441,Y246)</f>
        <v/>
      </c>
      <c r="AA246" s="16">
        <f>_xlfn.PERCENTILE.INC(Data!$V$2:$V$2441,Y246)</f>
        <v/>
      </c>
      <c r="AB246" s="16">
        <f>Data!X246-AA246</f>
        <v/>
      </c>
      <c r="AC246" s="9">
        <f>Z246+AB246</f>
        <v/>
      </c>
      <c r="AD246" s="24">
        <f>COUNTIF(Data!$Y$2:$Y$2441,"&lt;="&amp;Data!Y246)/($B$3+1)</f>
        <v/>
      </c>
      <c r="AE246" s="16">
        <f>_xlfn.PERCENTILE.INC(Data!$U$2:$U$2441,AD246)</f>
        <v/>
      </c>
      <c r="AF246" s="16">
        <f>_xlfn.PERCENTILE.INC(Data!$V$2:$V$2441,AD246)</f>
        <v/>
      </c>
      <c r="AG246" s="16">
        <f>Data!Y246-AF246</f>
        <v/>
      </c>
      <c r="AH246" s="9">
        <f>AE246+AG246</f>
        <v/>
      </c>
    </row>
    <row r="247">
      <c r="N247" s="14">
        <f>Data!A247</f>
        <v/>
      </c>
      <c r="O247" s="24">
        <f>IF(Occurrence!J247&gt;0,COUNTIFS(Occurrence!$J$2:$J$2441,"&gt;0",Occurrence!$J$2:$J$2441,"&lt;="&amp;Occurrence!J247)/($B$8+1),0)</f>
        <v/>
      </c>
      <c r="P247" s="16">
        <f>IF(Occurrence!J247&gt;0,_xlfn.PERCENTILE.INC(Data!$O$2:$O$2441,($B$4+O247*($B$5-1))/($B$3-1)),0)</f>
        <v/>
      </c>
      <c r="Q247" s="16">
        <f>IF(Occurrence!J247&gt;0,_xlfn.PERCENTILE.INC(Occurrence!$I$2:$I$2441,($B$6+O247*($B$7-1))/($B$3-1)),0)</f>
        <v/>
      </c>
      <c r="R247" s="16">
        <f>IF(Occurrence!J247&gt;0,Occurrence!J247/Q247,0)</f>
        <v/>
      </c>
      <c r="S247" s="9">
        <f>IF(Occurrence!J247&gt;0,P247*R247,0)</f>
        <v/>
      </c>
      <c r="T247" s="24">
        <f>IF(Occurrence!K247&gt;0,COUNTIFS(Occurrence!$K$2:$K$2441,"&gt;0",Occurrence!$K$2:$K$2441,"&lt;="&amp;Occurrence!K247)/($B$9+1),0)</f>
        <v/>
      </c>
      <c r="U247" s="16">
        <f>IF(Occurrence!K247&gt;0,_xlfn.PERCENTILE.INC(Data!$O$2:$O$2441,($B$4+T247*($B$5-1))/($B$3-1)),0)</f>
        <v/>
      </c>
      <c r="V247" s="16">
        <f>IF(Occurrence!K247&gt;0,_xlfn.PERCENTILE.INC(Occurrence!$I$2:$I$2441,($B$6+T247*($B$7-1))/($B$3-1)),0)</f>
        <v/>
      </c>
      <c r="W247" s="16">
        <f>IF(Occurrence!K247&gt;0,Occurrence!K247/V247,0)</f>
        <v/>
      </c>
      <c r="X247" s="9">
        <f>IF(Occurrence!K247&gt;0,U247*W247,0)</f>
        <v/>
      </c>
      <c r="Y247" s="24">
        <f>COUNTIF(Data!$X$2:$X$2441,"&lt;="&amp;Data!X247)/($B$3+1)</f>
        <v/>
      </c>
      <c r="Z247" s="16">
        <f>_xlfn.PERCENTILE.INC(Data!$U$2:$U$2441,Y247)</f>
        <v/>
      </c>
      <c r="AA247" s="16">
        <f>_xlfn.PERCENTILE.INC(Data!$V$2:$V$2441,Y247)</f>
        <v/>
      </c>
      <c r="AB247" s="16">
        <f>Data!X247-AA247</f>
        <v/>
      </c>
      <c r="AC247" s="9">
        <f>Z247+AB247</f>
        <v/>
      </c>
      <c r="AD247" s="24">
        <f>COUNTIF(Data!$Y$2:$Y$2441,"&lt;="&amp;Data!Y247)/($B$3+1)</f>
        <v/>
      </c>
      <c r="AE247" s="16">
        <f>_xlfn.PERCENTILE.INC(Data!$U$2:$U$2441,AD247)</f>
        <v/>
      </c>
      <c r="AF247" s="16">
        <f>_xlfn.PERCENTILE.INC(Data!$V$2:$V$2441,AD247)</f>
        <v/>
      </c>
      <c r="AG247" s="16">
        <f>Data!Y247-AF247</f>
        <v/>
      </c>
      <c r="AH247" s="9">
        <f>AE247+AG247</f>
        <v/>
      </c>
    </row>
    <row r="248">
      <c r="N248" s="14">
        <f>Data!A248</f>
        <v/>
      </c>
      <c r="O248" s="24">
        <f>IF(Occurrence!J248&gt;0,COUNTIFS(Occurrence!$J$2:$J$2441,"&gt;0",Occurrence!$J$2:$J$2441,"&lt;="&amp;Occurrence!J248)/($B$8+1),0)</f>
        <v/>
      </c>
      <c r="P248" s="16">
        <f>IF(Occurrence!J248&gt;0,_xlfn.PERCENTILE.INC(Data!$O$2:$O$2441,($B$4+O248*($B$5-1))/($B$3-1)),0)</f>
        <v/>
      </c>
      <c r="Q248" s="16">
        <f>IF(Occurrence!J248&gt;0,_xlfn.PERCENTILE.INC(Occurrence!$I$2:$I$2441,($B$6+O248*($B$7-1))/($B$3-1)),0)</f>
        <v/>
      </c>
      <c r="R248" s="16">
        <f>IF(Occurrence!J248&gt;0,Occurrence!J248/Q248,0)</f>
        <v/>
      </c>
      <c r="S248" s="9">
        <f>IF(Occurrence!J248&gt;0,P248*R248,0)</f>
        <v/>
      </c>
      <c r="T248" s="24">
        <f>IF(Occurrence!K248&gt;0,COUNTIFS(Occurrence!$K$2:$K$2441,"&gt;0",Occurrence!$K$2:$K$2441,"&lt;="&amp;Occurrence!K248)/($B$9+1),0)</f>
        <v/>
      </c>
      <c r="U248" s="16">
        <f>IF(Occurrence!K248&gt;0,_xlfn.PERCENTILE.INC(Data!$O$2:$O$2441,($B$4+T248*($B$5-1))/($B$3-1)),0)</f>
        <v/>
      </c>
      <c r="V248" s="16">
        <f>IF(Occurrence!K248&gt;0,_xlfn.PERCENTILE.INC(Occurrence!$I$2:$I$2441,($B$6+T248*($B$7-1))/($B$3-1)),0)</f>
        <v/>
      </c>
      <c r="W248" s="16">
        <f>IF(Occurrence!K248&gt;0,Occurrence!K248/V248,0)</f>
        <v/>
      </c>
      <c r="X248" s="9">
        <f>IF(Occurrence!K248&gt;0,U248*W248,0)</f>
        <v/>
      </c>
      <c r="Y248" s="24">
        <f>COUNTIF(Data!$X$2:$X$2441,"&lt;="&amp;Data!X248)/($B$3+1)</f>
        <v/>
      </c>
      <c r="Z248" s="16">
        <f>_xlfn.PERCENTILE.INC(Data!$U$2:$U$2441,Y248)</f>
        <v/>
      </c>
      <c r="AA248" s="16">
        <f>_xlfn.PERCENTILE.INC(Data!$V$2:$V$2441,Y248)</f>
        <v/>
      </c>
      <c r="AB248" s="16">
        <f>Data!X248-AA248</f>
        <v/>
      </c>
      <c r="AC248" s="9">
        <f>Z248+AB248</f>
        <v/>
      </c>
      <c r="AD248" s="24">
        <f>COUNTIF(Data!$Y$2:$Y$2441,"&lt;="&amp;Data!Y248)/($B$3+1)</f>
        <v/>
      </c>
      <c r="AE248" s="16">
        <f>_xlfn.PERCENTILE.INC(Data!$U$2:$U$2441,AD248)</f>
        <v/>
      </c>
      <c r="AF248" s="16">
        <f>_xlfn.PERCENTILE.INC(Data!$V$2:$V$2441,AD248)</f>
        <v/>
      </c>
      <c r="AG248" s="16">
        <f>Data!Y248-AF248</f>
        <v/>
      </c>
      <c r="AH248" s="9">
        <f>AE248+AG248</f>
        <v/>
      </c>
    </row>
    <row r="249">
      <c r="N249" s="14">
        <f>Data!A249</f>
        <v/>
      </c>
      <c r="O249" s="24">
        <f>IF(Occurrence!J249&gt;0,COUNTIFS(Occurrence!$J$2:$J$2441,"&gt;0",Occurrence!$J$2:$J$2441,"&lt;="&amp;Occurrence!J249)/($B$8+1),0)</f>
        <v/>
      </c>
      <c r="P249" s="16">
        <f>IF(Occurrence!J249&gt;0,_xlfn.PERCENTILE.INC(Data!$O$2:$O$2441,($B$4+O249*($B$5-1))/($B$3-1)),0)</f>
        <v/>
      </c>
      <c r="Q249" s="16">
        <f>IF(Occurrence!J249&gt;0,_xlfn.PERCENTILE.INC(Occurrence!$I$2:$I$2441,($B$6+O249*($B$7-1))/($B$3-1)),0)</f>
        <v/>
      </c>
      <c r="R249" s="16">
        <f>IF(Occurrence!J249&gt;0,Occurrence!J249/Q249,0)</f>
        <v/>
      </c>
      <c r="S249" s="9">
        <f>IF(Occurrence!J249&gt;0,P249*R249,0)</f>
        <v/>
      </c>
      <c r="T249" s="24">
        <f>IF(Occurrence!K249&gt;0,COUNTIFS(Occurrence!$K$2:$K$2441,"&gt;0",Occurrence!$K$2:$K$2441,"&lt;="&amp;Occurrence!K249)/($B$9+1),0)</f>
        <v/>
      </c>
      <c r="U249" s="16">
        <f>IF(Occurrence!K249&gt;0,_xlfn.PERCENTILE.INC(Data!$O$2:$O$2441,($B$4+T249*($B$5-1))/($B$3-1)),0)</f>
        <v/>
      </c>
      <c r="V249" s="16">
        <f>IF(Occurrence!K249&gt;0,_xlfn.PERCENTILE.INC(Occurrence!$I$2:$I$2441,($B$6+T249*($B$7-1))/($B$3-1)),0)</f>
        <v/>
      </c>
      <c r="W249" s="16">
        <f>IF(Occurrence!K249&gt;0,Occurrence!K249/V249,0)</f>
        <v/>
      </c>
      <c r="X249" s="9">
        <f>IF(Occurrence!K249&gt;0,U249*W249,0)</f>
        <v/>
      </c>
      <c r="Y249" s="24">
        <f>COUNTIF(Data!$X$2:$X$2441,"&lt;="&amp;Data!X249)/($B$3+1)</f>
        <v/>
      </c>
      <c r="Z249" s="16">
        <f>_xlfn.PERCENTILE.INC(Data!$U$2:$U$2441,Y249)</f>
        <v/>
      </c>
      <c r="AA249" s="16">
        <f>_xlfn.PERCENTILE.INC(Data!$V$2:$V$2441,Y249)</f>
        <v/>
      </c>
      <c r="AB249" s="16">
        <f>Data!X249-AA249</f>
        <v/>
      </c>
      <c r="AC249" s="9">
        <f>Z249+AB249</f>
        <v/>
      </c>
      <c r="AD249" s="24">
        <f>COUNTIF(Data!$Y$2:$Y$2441,"&lt;="&amp;Data!Y249)/($B$3+1)</f>
        <v/>
      </c>
      <c r="AE249" s="16">
        <f>_xlfn.PERCENTILE.INC(Data!$U$2:$U$2441,AD249)</f>
        <v/>
      </c>
      <c r="AF249" s="16">
        <f>_xlfn.PERCENTILE.INC(Data!$V$2:$V$2441,AD249)</f>
        <v/>
      </c>
      <c r="AG249" s="16">
        <f>Data!Y249-AF249</f>
        <v/>
      </c>
      <c r="AH249" s="9">
        <f>AE249+AG249</f>
        <v/>
      </c>
    </row>
    <row r="250">
      <c r="N250" s="14">
        <f>Data!A250</f>
        <v/>
      </c>
      <c r="O250" s="24">
        <f>IF(Occurrence!J250&gt;0,COUNTIFS(Occurrence!$J$2:$J$2441,"&gt;0",Occurrence!$J$2:$J$2441,"&lt;="&amp;Occurrence!J250)/($B$8+1),0)</f>
        <v/>
      </c>
      <c r="P250" s="16">
        <f>IF(Occurrence!J250&gt;0,_xlfn.PERCENTILE.INC(Data!$O$2:$O$2441,($B$4+O250*($B$5-1))/($B$3-1)),0)</f>
        <v/>
      </c>
      <c r="Q250" s="16">
        <f>IF(Occurrence!J250&gt;0,_xlfn.PERCENTILE.INC(Occurrence!$I$2:$I$2441,($B$6+O250*($B$7-1))/($B$3-1)),0)</f>
        <v/>
      </c>
      <c r="R250" s="16">
        <f>IF(Occurrence!J250&gt;0,Occurrence!J250/Q250,0)</f>
        <v/>
      </c>
      <c r="S250" s="9">
        <f>IF(Occurrence!J250&gt;0,P250*R250,0)</f>
        <v/>
      </c>
      <c r="T250" s="24">
        <f>IF(Occurrence!K250&gt;0,COUNTIFS(Occurrence!$K$2:$K$2441,"&gt;0",Occurrence!$K$2:$K$2441,"&lt;="&amp;Occurrence!K250)/($B$9+1),0)</f>
        <v/>
      </c>
      <c r="U250" s="16">
        <f>IF(Occurrence!K250&gt;0,_xlfn.PERCENTILE.INC(Data!$O$2:$O$2441,($B$4+T250*($B$5-1))/($B$3-1)),0)</f>
        <v/>
      </c>
      <c r="V250" s="16">
        <f>IF(Occurrence!K250&gt;0,_xlfn.PERCENTILE.INC(Occurrence!$I$2:$I$2441,($B$6+T250*($B$7-1))/($B$3-1)),0)</f>
        <v/>
      </c>
      <c r="W250" s="16">
        <f>IF(Occurrence!K250&gt;0,Occurrence!K250/V250,0)</f>
        <v/>
      </c>
      <c r="X250" s="9">
        <f>IF(Occurrence!K250&gt;0,U250*W250,0)</f>
        <v/>
      </c>
      <c r="Y250" s="24">
        <f>COUNTIF(Data!$X$2:$X$2441,"&lt;="&amp;Data!X250)/($B$3+1)</f>
        <v/>
      </c>
      <c r="Z250" s="16">
        <f>_xlfn.PERCENTILE.INC(Data!$U$2:$U$2441,Y250)</f>
        <v/>
      </c>
      <c r="AA250" s="16">
        <f>_xlfn.PERCENTILE.INC(Data!$V$2:$V$2441,Y250)</f>
        <v/>
      </c>
      <c r="AB250" s="16">
        <f>Data!X250-AA250</f>
        <v/>
      </c>
      <c r="AC250" s="9">
        <f>Z250+AB250</f>
        <v/>
      </c>
      <c r="AD250" s="24">
        <f>COUNTIF(Data!$Y$2:$Y$2441,"&lt;="&amp;Data!Y250)/($B$3+1)</f>
        <v/>
      </c>
      <c r="AE250" s="16">
        <f>_xlfn.PERCENTILE.INC(Data!$U$2:$U$2441,AD250)</f>
        <v/>
      </c>
      <c r="AF250" s="16">
        <f>_xlfn.PERCENTILE.INC(Data!$V$2:$V$2441,AD250)</f>
        <v/>
      </c>
      <c r="AG250" s="16">
        <f>Data!Y250-AF250</f>
        <v/>
      </c>
      <c r="AH250" s="9">
        <f>AE250+AG250</f>
        <v/>
      </c>
    </row>
    <row r="251">
      <c r="N251" s="14">
        <f>Data!A251</f>
        <v/>
      </c>
      <c r="O251" s="24">
        <f>IF(Occurrence!J251&gt;0,COUNTIFS(Occurrence!$J$2:$J$2441,"&gt;0",Occurrence!$J$2:$J$2441,"&lt;="&amp;Occurrence!J251)/($B$8+1),0)</f>
        <v/>
      </c>
      <c r="P251" s="16">
        <f>IF(Occurrence!J251&gt;0,_xlfn.PERCENTILE.INC(Data!$O$2:$O$2441,($B$4+O251*($B$5-1))/($B$3-1)),0)</f>
        <v/>
      </c>
      <c r="Q251" s="16">
        <f>IF(Occurrence!J251&gt;0,_xlfn.PERCENTILE.INC(Occurrence!$I$2:$I$2441,($B$6+O251*($B$7-1))/($B$3-1)),0)</f>
        <v/>
      </c>
      <c r="R251" s="16">
        <f>IF(Occurrence!J251&gt;0,Occurrence!J251/Q251,0)</f>
        <v/>
      </c>
      <c r="S251" s="9">
        <f>IF(Occurrence!J251&gt;0,P251*R251,0)</f>
        <v/>
      </c>
      <c r="T251" s="24">
        <f>IF(Occurrence!K251&gt;0,COUNTIFS(Occurrence!$K$2:$K$2441,"&gt;0",Occurrence!$K$2:$K$2441,"&lt;="&amp;Occurrence!K251)/($B$9+1),0)</f>
        <v/>
      </c>
      <c r="U251" s="16">
        <f>IF(Occurrence!K251&gt;0,_xlfn.PERCENTILE.INC(Data!$O$2:$O$2441,($B$4+T251*($B$5-1))/($B$3-1)),0)</f>
        <v/>
      </c>
      <c r="V251" s="16">
        <f>IF(Occurrence!K251&gt;0,_xlfn.PERCENTILE.INC(Occurrence!$I$2:$I$2441,($B$6+T251*($B$7-1))/($B$3-1)),0)</f>
        <v/>
      </c>
      <c r="W251" s="16">
        <f>IF(Occurrence!K251&gt;0,Occurrence!K251/V251,0)</f>
        <v/>
      </c>
      <c r="X251" s="9">
        <f>IF(Occurrence!K251&gt;0,U251*W251,0)</f>
        <v/>
      </c>
      <c r="Y251" s="24">
        <f>COUNTIF(Data!$X$2:$X$2441,"&lt;="&amp;Data!X251)/($B$3+1)</f>
        <v/>
      </c>
      <c r="Z251" s="16">
        <f>_xlfn.PERCENTILE.INC(Data!$U$2:$U$2441,Y251)</f>
        <v/>
      </c>
      <c r="AA251" s="16">
        <f>_xlfn.PERCENTILE.INC(Data!$V$2:$V$2441,Y251)</f>
        <v/>
      </c>
      <c r="AB251" s="16">
        <f>Data!X251-AA251</f>
        <v/>
      </c>
      <c r="AC251" s="9">
        <f>Z251+AB251</f>
        <v/>
      </c>
      <c r="AD251" s="24">
        <f>COUNTIF(Data!$Y$2:$Y$2441,"&lt;="&amp;Data!Y251)/($B$3+1)</f>
        <v/>
      </c>
      <c r="AE251" s="16">
        <f>_xlfn.PERCENTILE.INC(Data!$U$2:$U$2441,AD251)</f>
        <v/>
      </c>
      <c r="AF251" s="16">
        <f>_xlfn.PERCENTILE.INC(Data!$V$2:$V$2441,AD251)</f>
        <v/>
      </c>
      <c r="AG251" s="16">
        <f>Data!Y251-AF251</f>
        <v/>
      </c>
      <c r="AH251" s="9">
        <f>AE251+AG251</f>
        <v/>
      </c>
    </row>
    <row r="252">
      <c r="N252" s="14">
        <f>Data!A252</f>
        <v/>
      </c>
      <c r="O252" s="24">
        <f>IF(Occurrence!J252&gt;0,COUNTIFS(Occurrence!$J$2:$J$2441,"&gt;0",Occurrence!$J$2:$J$2441,"&lt;="&amp;Occurrence!J252)/($B$8+1),0)</f>
        <v/>
      </c>
      <c r="P252" s="16">
        <f>IF(Occurrence!J252&gt;0,_xlfn.PERCENTILE.INC(Data!$O$2:$O$2441,($B$4+O252*($B$5-1))/($B$3-1)),0)</f>
        <v/>
      </c>
      <c r="Q252" s="16">
        <f>IF(Occurrence!J252&gt;0,_xlfn.PERCENTILE.INC(Occurrence!$I$2:$I$2441,($B$6+O252*($B$7-1))/($B$3-1)),0)</f>
        <v/>
      </c>
      <c r="R252" s="16">
        <f>IF(Occurrence!J252&gt;0,Occurrence!J252/Q252,0)</f>
        <v/>
      </c>
      <c r="S252" s="9">
        <f>IF(Occurrence!J252&gt;0,P252*R252,0)</f>
        <v/>
      </c>
      <c r="T252" s="24">
        <f>IF(Occurrence!K252&gt;0,COUNTIFS(Occurrence!$K$2:$K$2441,"&gt;0",Occurrence!$K$2:$K$2441,"&lt;="&amp;Occurrence!K252)/($B$9+1),0)</f>
        <v/>
      </c>
      <c r="U252" s="16">
        <f>IF(Occurrence!K252&gt;0,_xlfn.PERCENTILE.INC(Data!$O$2:$O$2441,($B$4+T252*($B$5-1))/($B$3-1)),0)</f>
        <v/>
      </c>
      <c r="V252" s="16">
        <f>IF(Occurrence!K252&gt;0,_xlfn.PERCENTILE.INC(Occurrence!$I$2:$I$2441,($B$6+T252*($B$7-1))/($B$3-1)),0)</f>
        <v/>
      </c>
      <c r="W252" s="16">
        <f>IF(Occurrence!K252&gt;0,Occurrence!K252/V252,0)</f>
        <v/>
      </c>
      <c r="X252" s="9">
        <f>IF(Occurrence!K252&gt;0,U252*W252,0)</f>
        <v/>
      </c>
      <c r="Y252" s="24">
        <f>COUNTIF(Data!$X$2:$X$2441,"&lt;="&amp;Data!X252)/($B$3+1)</f>
        <v/>
      </c>
      <c r="Z252" s="16">
        <f>_xlfn.PERCENTILE.INC(Data!$U$2:$U$2441,Y252)</f>
        <v/>
      </c>
      <c r="AA252" s="16">
        <f>_xlfn.PERCENTILE.INC(Data!$V$2:$V$2441,Y252)</f>
        <v/>
      </c>
      <c r="AB252" s="16">
        <f>Data!X252-AA252</f>
        <v/>
      </c>
      <c r="AC252" s="9">
        <f>Z252+AB252</f>
        <v/>
      </c>
      <c r="AD252" s="24">
        <f>COUNTIF(Data!$Y$2:$Y$2441,"&lt;="&amp;Data!Y252)/($B$3+1)</f>
        <v/>
      </c>
      <c r="AE252" s="16">
        <f>_xlfn.PERCENTILE.INC(Data!$U$2:$U$2441,AD252)</f>
        <v/>
      </c>
      <c r="AF252" s="16">
        <f>_xlfn.PERCENTILE.INC(Data!$V$2:$V$2441,AD252)</f>
        <v/>
      </c>
      <c r="AG252" s="16">
        <f>Data!Y252-AF252</f>
        <v/>
      </c>
      <c r="AH252" s="9">
        <f>AE252+AG252</f>
        <v/>
      </c>
    </row>
    <row r="253">
      <c r="N253" s="14">
        <f>Data!A253</f>
        <v/>
      </c>
      <c r="O253" s="24">
        <f>IF(Occurrence!J253&gt;0,COUNTIFS(Occurrence!$J$2:$J$2441,"&gt;0",Occurrence!$J$2:$J$2441,"&lt;="&amp;Occurrence!J253)/($B$8+1),0)</f>
        <v/>
      </c>
      <c r="P253" s="16">
        <f>IF(Occurrence!J253&gt;0,_xlfn.PERCENTILE.INC(Data!$O$2:$O$2441,($B$4+O253*($B$5-1))/($B$3-1)),0)</f>
        <v/>
      </c>
      <c r="Q253" s="16">
        <f>IF(Occurrence!J253&gt;0,_xlfn.PERCENTILE.INC(Occurrence!$I$2:$I$2441,($B$6+O253*($B$7-1))/($B$3-1)),0)</f>
        <v/>
      </c>
      <c r="R253" s="16">
        <f>IF(Occurrence!J253&gt;0,Occurrence!J253/Q253,0)</f>
        <v/>
      </c>
      <c r="S253" s="9">
        <f>IF(Occurrence!J253&gt;0,P253*R253,0)</f>
        <v/>
      </c>
      <c r="T253" s="24">
        <f>IF(Occurrence!K253&gt;0,COUNTIFS(Occurrence!$K$2:$K$2441,"&gt;0",Occurrence!$K$2:$K$2441,"&lt;="&amp;Occurrence!K253)/($B$9+1),0)</f>
        <v/>
      </c>
      <c r="U253" s="16">
        <f>IF(Occurrence!K253&gt;0,_xlfn.PERCENTILE.INC(Data!$O$2:$O$2441,($B$4+T253*($B$5-1))/($B$3-1)),0)</f>
        <v/>
      </c>
      <c r="V253" s="16">
        <f>IF(Occurrence!K253&gt;0,_xlfn.PERCENTILE.INC(Occurrence!$I$2:$I$2441,($B$6+T253*($B$7-1))/($B$3-1)),0)</f>
        <v/>
      </c>
      <c r="W253" s="16">
        <f>IF(Occurrence!K253&gt;0,Occurrence!K253/V253,0)</f>
        <v/>
      </c>
      <c r="X253" s="9">
        <f>IF(Occurrence!K253&gt;0,U253*W253,0)</f>
        <v/>
      </c>
      <c r="Y253" s="24">
        <f>COUNTIF(Data!$X$2:$X$2441,"&lt;="&amp;Data!X253)/($B$3+1)</f>
        <v/>
      </c>
      <c r="Z253" s="16">
        <f>_xlfn.PERCENTILE.INC(Data!$U$2:$U$2441,Y253)</f>
        <v/>
      </c>
      <c r="AA253" s="16">
        <f>_xlfn.PERCENTILE.INC(Data!$V$2:$V$2441,Y253)</f>
        <v/>
      </c>
      <c r="AB253" s="16">
        <f>Data!X253-AA253</f>
        <v/>
      </c>
      <c r="AC253" s="9">
        <f>Z253+AB253</f>
        <v/>
      </c>
      <c r="AD253" s="24">
        <f>COUNTIF(Data!$Y$2:$Y$2441,"&lt;="&amp;Data!Y253)/($B$3+1)</f>
        <v/>
      </c>
      <c r="AE253" s="16">
        <f>_xlfn.PERCENTILE.INC(Data!$U$2:$U$2441,AD253)</f>
        <v/>
      </c>
      <c r="AF253" s="16">
        <f>_xlfn.PERCENTILE.INC(Data!$V$2:$V$2441,AD253)</f>
        <v/>
      </c>
      <c r="AG253" s="16">
        <f>Data!Y253-AF253</f>
        <v/>
      </c>
      <c r="AH253" s="9">
        <f>AE253+AG253</f>
        <v/>
      </c>
    </row>
    <row r="254">
      <c r="N254" s="14">
        <f>Data!A254</f>
        <v/>
      </c>
      <c r="O254" s="24">
        <f>IF(Occurrence!J254&gt;0,COUNTIFS(Occurrence!$J$2:$J$2441,"&gt;0",Occurrence!$J$2:$J$2441,"&lt;="&amp;Occurrence!J254)/($B$8+1),0)</f>
        <v/>
      </c>
      <c r="P254" s="16">
        <f>IF(Occurrence!J254&gt;0,_xlfn.PERCENTILE.INC(Data!$O$2:$O$2441,($B$4+O254*($B$5-1))/($B$3-1)),0)</f>
        <v/>
      </c>
      <c r="Q254" s="16">
        <f>IF(Occurrence!J254&gt;0,_xlfn.PERCENTILE.INC(Occurrence!$I$2:$I$2441,($B$6+O254*($B$7-1))/($B$3-1)),0)</f>
        <v/>
      </c>
      <c r="R254" s="16">
        <f>IF(Occurrence!J254&gt;0,Occurrence!J254/Q254,0)</f>
        <v/>
      </c>
      <c r="S254" s="9">
        <f>IF(Occurrence!J254&gt;0,P254*R254,0)</f>
        <v/>
      </c>
      <c r="T254" s="24">
        <f>IF(Occurrence!K254&gt;0,COUNTIFS(Occurrence!$K$2:$K$2441,"&gt;0",Occurrence!$K$2:$K$2441,"&lt;="&amp;Occurrence!K254)/($B$9+1),0)</f>
        <v/>
      </c>
      <c r="U254" s="16">
        <f>IF(Occurrence!K254&gt;0,_xlfn.PERCENTILE.INC(Data!$O$2:$O$2441,($B$4+T254*($B$5-1))/($B$3-1)),0)</f>
        <v/>
      </c>
      <c r="V254" s="16">
        <f>IF(Occurrence!K254&gt;0,_xlfn.PERCENTILE.INC(Occurrence!$I$2:$I$2441,($B$6+T254*($B$7-1))/($B$3-1)),0)</f>
        <v/>
      </c>
      <c r="W254" s="16">
        <f>IF(Occurrence!K254&gt;0,Occurrence!K254/V254,0)</f>
        <v/>
      </c>
      <c r="X254" s="9">
        <f>IF(Occurrence!K254&gt;0,U254*W254,0)</f>
        <v/>
      </c>
      <c r="Y254" s="24">
        <f>COUNTIF(Data!$X$2:$X$2441,"&lt;="&amp;Data!X254)/($B$3+1)</f>
        <v/>
      </c>
      <c r="Z254" s="16">
        <f>_xlfn.PERCENTILE.INC(Data!$U$2:$U$2441,Y254)</f>
        <v/>
      </c>
      <c r="AA254" s="16">
        <f>_xlfn.PERCENTILE.INC(Data!$V$2:$V$2441,Y254)</f>
        <v/>
      </c>
      <c r="AB254" s="16">
        <f>Data!X254-AA254</f>
        <v/>
      </c>
      <c r="AC254" s="9">
        <f>Z254+AB254</f>
        <v/>
      </c>
      <c r="AD254" s="24">
        <f>COUNTIF(Data!$Y$2:$Y$2441,"&lt;="&amp;Data!Y254)/($B$3+1)</f>
        <v/>
      </c>
      <c r="AE254" s="16">
        <f>_xlfn.PERCENTILE.INC(Data!$U$2:$U$2441,AD254)</f>
        <v/>
      </c>
      <c r="AF254" s="16">
        <f>_xlfn.PERCENTILE.INC(Data!$V$2:$V$2441,AD254)</f>
        <v/>
      </c>
      <c r="AG254" s="16">
        <f>Data!Y254-AF254</f>
        <v/>
      </c>
      <c r="AH254" s="9">
        <f>AE254+AG254</f>
        <v/>
      </c>
    </row>
    <row r="255">
      <c r="N255" s="14">
        <f>Data!A255</f>
        <v/>
      </c>
      <c r="O255" s="24">
        <f>IF(Occurrence!J255&gt;0,COUNTIFS(Occurrence!$J$2:$J$2441,"&gt;0",Occurrence!$J$2:$J$2441,"&lt;="&amp;Occurrence!J255)/($B$8+1),0)</f>
        <v/>
      </c>
      <c r="P255" s="16">
        <f>IF(Occurrence!J255&gt;0,_xlfn.PERCENTILE.INC(Data!$O$2:$O$2441,($B$4+O255*($B$5-1))/($B$3-1)),0)</f>
        <v/>
      </c>
      <c r="Q255" s="16">
        <f>IF(Occurrence!J255&gt;0,_xlfn.PERCENTILE.INC(Occurrence!$I$2:$I$2441,($B$6+O255*($B$7-1))/($B$3-1)),0)</f>
        <v/>
      </c>
      <c r="R255" s="16">
        <f>IF(Occurrence!J255&gt;0,Occurrence!J255/Q255,0)</f>
        <v/>
      </c>
      <c r="S255" s="9">
        <f>IF(Occurrence!J255&gt;0,P255*R255,0)</f>
        <v/>
      </c>
      <c r="T255" s="24">
        <f>IF(Occurrence!K255&gt;0,COUNTIFS(Occurrence!$K$2:$K$2441,"&gt;0",Occurrence!$K$2:$K$2441,"&lt;="&amp;Occurrence!K255)/($B$9+1),0)</f>
        <v/>
      </c>
      <c r="U255" s="16">
        <f>IF(Occurrence!K255&gt;0,_xlfn.PERCENTILE.INC(Data!$O$2:$O$2441,($B$4+T255*($B$5-1))/($B$3-1)),0)</f>
        <v/>
      </c>
      <c r="V255" s="16">
        <f>IF(Occurrence!K255&gt;0,_xlfn.PERCENTILE.INC(Occurrence!$I$2:$I$2441,($B$6+T255*($B$7-1))/($B$3-1)),0)</f>
        <v/>
      </c>
      <c r="W255" s="16">
        <f>IF(Occurrence!K255&gt;0,Occurrence!K255/V255,0)</f>
        <v/>
      </c>
      <c r="X255" s="9">
        <f>IF(Occurrence!K255&gt;0,U255*W255,0)</f>
        <v/>
      </c>
      <c r="Y255" s="24">
        <f>COUNTIF(Data!$X$2:$X$2441,"&lt;="&amp;Data!X255)/($B$3+1)</f>
        <v/>
      </c>
      <c r="Z255" s="16">
        <f>_xlfn.PERCENTILE.INC(Data!$U$2:$U$2441,Y255)</f>
        <v/>
      </c>
      <c r="AA255" s="16">
        <f>_xlfn.PERCENTILE.INC(Data!$V$2:$V$2441,Y255)</f>
        <v/>
      </c>
      <c r="AB255" s="16">
        <f>Data!X255-AA255</f>
        <v/>
      </c>
      <c r="AC255" s="9">
        <f>Z255+AB255</f>
        <v/>
      </c>
      <c r="AD255" s="24">
        <f>COUNTIF(Data!$Y$2:$Y$2441,"&lt;="&amp;Data!Y255)/($B$3+1)</f>
        <v/>
      </c>
      <c r="AE255" s="16">
        <f>_xlfn.PERCENTILE.INC(Data!$U$2:$U$2441,AD255)</f>
        <v/>
      </c>
      <c r="AF255" s="16">
        <f>_xlfn.PERCENTILE.INC(Data!$V$2:$V$2441,AD255)</f>
        <v/>
      </c>
      <c r="AG255" s="16">
        <f>Data!Y255-AF255</f>
        <v/>
      </c>
      <c r="AH255" s="9">
        <f>AE255+AG255</f>
        <v/>
      </c>
    </row>
    <row r="256">
      <c r="N256" s="14">
        <f>Data!A256</f>
        <v/>
      </c>
      <c r="O256" s="24">
        <f>IF(Occurrence!J256&gt;0,COUNTIFS(Occurrence!$J$2:$J$2441,"&gt;0",Occurrence!$J$2:$J$2441,"&lt;="&amp;Occurrence!J256)/($B$8+1),0)</f>
        <v/>
      </c>
      <c r="P256" s="16">
        <f>IF(Occurrence!J256&gt;0,_xlfn.PERCENTILE.INC(Data!$O$2:$O$2441,($B$4+O256*($B$5-1))/($B$3-1)),0)</f>
        <v/>
      </c>
      <c r="Q256" s="16">
        <f>IF(Occurrence!J256&gt;0,_xlfn.PERCENTILE.INC(Occurrence!$I$2:$I$2441,($B$6+O256*($B$7-1))/($B$3-1)),0)</f>
        <v/>
      </c>
      <c r="R256" s="16">
        <f>IF(Occurrence!J256&gt;0,Occurrence!J256/Q256,0)</f>
        <v/>
      </c>
      <c r="S256" s="9">
        <f>IF(Occurrence!J256&gt;0,P256*R256,0)</f>
        <v/>
      </c>
      <c r="T256" s="24">
        <f>IF(Occurrence!K256&gt;0,COUNTIFS(Occurrence!$K$2:$K$2441,"&gt;0",Occurrence!$K$2:$K$2441,"&lt;="&amp;Occurrence!K256)/($B$9+1),0)</f>
        <v/>
      </c>
      <c r="U256" s="16">
        <f>IF(Occurrence!K256&gt;0,_xlfn.PERCENTILE.INC(Data!$O$2:$O$2441,($B$4+T256*($B$5-1))/($B$3-1)),0)</f>
        <v/>
      </c>
      <c r="V256" s="16">
        <f>IF(Occurrence!K256&gt;0,_xlfn.PERCENTILE.INC(Occurrence!$I$2:$I$2441,($B$6+T256*($B$7-1))/($B$3-1)),0)</f>
        <v/>
      </c>
      <c r="W256" s="16">
        <f>IF(Occurrence!K256&gt;0,Occurrence!K256/V256,0)</f>
        <v/>
      </c>
      <c r="X256" s="9">
        <f>IF(Occurrence!K256&gt;0,U256*W256,0)</f>
        <v/>
      </c>
      <c r="Y256" s="24">
        <f>COUNTIF(Data!$X$2:$X$2441,"&lt;="&amp;Data!X256)/($B$3+1)</f>
        <v/>
      </c>
      <c r="Z256" s="16">
        <f>_xlfn.PERCENTILE.INC(Data!$U$2:$U$2441,Y256)</f>
        <v/>
      </c>
      <c r="AA256" s="16">
        <f>_xlfn.PERCENTILE.INC(Data!$V$2:$V$2441,Y256)</f>
        <v/>
      </c>
      <c r="AB256" s="16">
        <f>Data!X256-AA256</f>
        <v/>
      </c>
      <c r="AC256" s="9">
        <f>Z256+AB256</f>
        <v/>
      </c>
      <c r="AD256" s="24">
        <f>COUNTIF(Data!$Y$2:$Y$2441,"&lt;="&amp;Data!Y256)/($B$3+1)</f>
        <v/>
      </c>
      <c r="AE256" s="16">
        <f>_xlfn.PERCENTILE.INC(Data!$U$2:$U$2441,AD256)</f>
        <v/>
      </c>
      <c r="AF256" s="16">
        <f>_xlfn.PERCENTILE.INC(Data!$V$2:$V$2441,AD256)</f>
        <v/>
      </c>
      <c r="AG256" s="16">
        <f>Data!Y256-AF256</f>
        <v/>
      </c>
      <c r="AH256" s="9">
        <f>AE256+AG256</f>
        <v/>
      </c>
    </row>
    <row r="257">
      <c r="N257" s="14">
        <f>Data!A257</f>
        <v/>
      </c>
      <c r="O257" s="24">
        <f>IF(Occurrence!J257&gt;0,COUNTIFS(Occurrence!$J$2:$J$2441,"&gt;0",Occurrence!$J$2:$J$2441,"&lt;="&amp;Occurrence!J257)/($B$8+1),0)</f>
        <v/>
      </c>
      <c r="P257" s="16">
        <f>IF(Occurrence!J257&gt;0,_xlfn.PERCENTILE.INC(Data!$O$2:$O$2441,($B$4+O257*($B$5-1))/($B$3-1)),0)</f>
        <v/>
      </c>
      <c r="Q257" s="16">
        <f>IF(Occurrence!J257&gt;0,_xlfn.PERCENTILE.INC(Occurrence!$I$2:$I$2441,($B$6+O257*($B$7-1))/($B$3-1)),0)</f>
        <v/>
      </c>
      <c r="R257" s="16">
        <f>IF(Occurrence!J257&gt;0,Occurrence!J257/Q257,0)</f>
        <v/>
      </c>
      <c r="S257" s="9">
        <f>IF(Occurrence!J257&gt;0,P257*R257,0)</f>
        <v/>
      </c>
      <c r="T257" s="24">
        <f>IF(Occurrence!K257&gt;0,COUNTIFS(Occurrence!$K$2:$K$2441,"&gt;0",Occurrence!$K$2:$K$2441,"&lt;="&amp;Occurrence!K257)/($B$9+1),0)</f>
        <v/>
      </c>
      <c r="U257" s="16">
        <f>IF(Occurrence!K257&gt;0,_xlfn.PERCENTILE.INC(Data!$O$2:$O$2441,($B$4+T257*($B$5-1))/($B$3-1)),0)</f>
        <v/>
      </c>
      <c r="V257" s="16">
        <f>IF(Occurrence!K257&gt;0,_xlfn.PERCENTILE.INC(Occurrence!$I$2:$I$2441,($B$6+T257*($B$7-1))/($B$3-1)),0)</f>
        <v/>
      </c>
      <c r="W257" s="16">
        <f>IF(Occurrence!K257&gt;0,Occurrence!K257/V257,0)</f>
        <v/>
      </c>
      <c r="X257" s="9">
        <f>IF(Occurrence!K257&gt;0,U257*W257,0)</f>
        <v/>
      </c>
      <c r="Y257" s="24">
        <f>COUNTIF(Data!$X$2:$X$2441,"&lt;="&amp;Data!X257)/($B$3+1)</f>
        <v/>
      </c>
      <c r="Z257" s="16">
        <f>_xlfn.PERCENTILE.INC(Data!$U$2:$U$2441,Y257)</f>
        <v/>
      </c>
      <c r="AA257" s="16">
        <f>_xlfn.PERCENTILE.INC(Data!$V$2:$V$2441,Y257)</f>
        <v/>
      </c>
      <c r="AB257" s="16">
        <f>Data!X257-AA257</f>
        <v/>
      </c>
      <c r="AC257" s="9">
        <f>Z257+AB257</f>
        <v/>
      </c>
      <c r="AD257" s="24">
        <f>COUNTIF(Data!$Y$2:$Y$2441,"&lt;="&amp;Data!Y257)/($B$3+1)</f>
        <v/>
      </c>
      <c r="AE257" s="16">
        <f>_xlfn.PERCENTILE.INC(Data!$U$2:$U$2441,AD257)</f>
        <v/>
      </c>
      <c r="AF257" s="16">
        <f>_xlfn.PERCENTILE.INC(Data!$V$2:$V$2441,AD257)</f>
        <v/>
      </c>
      <c r="AG257" s="16">
        <f>Data!Y257-AF257</f>
        <v/>
      </c>
      <c r="AH257" s="9">
        <f>AE257+AG257</f>
        <v/>
      </c>
    </row>
    <row r="258">
      <c r="N258" s="14">
        <f>Data!A258</f>
        <v/>
      </c>
      <c r="O258" s="24">
        <f>IF(Occurrence!J258&gt;0,COUNTIFS(Occurrence!$J$2:$J$2441,"&gt;0",Occurrence!$J$2:$J$2441,"&lt;="&amp;Occurrence!J258)/($B$8+1),0)</f>
        <v/>
      </c>
      <c r="P258" s="16">
        <f>IF(Occurrence!J258&gt;0,_xlfn.PERCENTILE.INC(Data!$O$2:$O$2441,($B$4+O258*($B$5-1))/($B$3-1)),0)</f>
        <v/>
      </c>
      <c r="Q258" s="16">
        <f>IF(Occurrence!J258&gt;0,_xlfn.PERCENTILE.INC(Occurrence!$I$2:$I$2441,($B$6+O258*($B$7-1))/($B$3-1)),0)</f>
        <v/>
      </c>
      <c r="R258" s="16">
        <f>IF(Occurrence!J258&gt;0,Occurrence!J258/Q258,0)</f>
        <v/>
      </c>
      <c r="S258" s="9">
        <f>IF(Occurrence!J258&gt;0,P258*R258,0)</f>
        <v/>
      </c>
      <c r="T258" s="24">
        <f>IF(Occurrence!K258&gt;0,COUNTIFS(Occurrence!$K$2:$K$2441,"&gt;0",Occurrence!$K$2:$K$2441,"&lt;="&amp;Occurrence!K258)/($B$9+1),0)</f>
        <v/>
      </c>
      <c r="U258" s="16">
        <f>IF(Occurrence!K258&gt;0,_xlfn.PERCENTILE.INC(Data!$O$2:$O$2441,($B$4+T258*($B$5-1))/($B$3-1)),0)</f>
        <v/>
      </c>
      <c r="V258" s="16">
        <f>IF(Occurrence!K258&gt;0,_xlfn.PERCENTILE.INC(Occurrence!$I$2:$I$2441,($B$6+T258*($B$7-1))/($B$3-1)),0)</f>
        <v/>
      </c>
      <c r="W258" s="16">
        <f>IF(Occurrence!K258&gt;0,Occurrence!K258/V258,0)</f>
        <v/>
      </c>
      <c r="X258" s="9">
        <f>IF(Occurrence!K258&gt;0,U258*W258,0)</f>
        <v/>
      </c>
      <c r="Y258" s="24">
        <f>COUNTIF(Data!$X$2:$X$2441,"&lt;="&amp;Data!X258)/($B$3+1)</f>
        <v/>
      </c>
      <c r="Z258" s="16">
        <f>_xlfn.PERCENTILE.INC(Data!$U$2:$U$2441,Y258)</f>
        <v/>
      </c>
      <c r="AA258" s="16">
        <f>_xlfn.PERCENTILE.INC(Data!$V$2:$V$2441,Y258)</f>
        <v/>
      </c>
      <c r="AB258" s="16">
        <f>Data!X258-AA258</f>
        <v/>
      </c>
      <c r="AC258" s="9">
        <f>Z258+AB258</f>
        <v/>
      </c>
      <c r="AD258" s="24">
        <f>COUNTIF(Data!$Y$2:$Y$2441,"&lt;="&amp;Data!Y258)/($B$3+1)</f>
        <v/>
      </c>
      <c r="AE258" s="16">
        <f>_xlfn.PERCENTILE.INC(Data!$U$2:$U$2441,AD258)</f>
        <v/>
      </c>
      <c r="AF258" s="16">
        <f>_xlfn.PERCENTILE.INC(Data!$V$2:$V$2441,AD258)</f>
        <v/>
      </c>
      <c r="AG258" s="16">
        <f>Data!Y258-AF258</f>
        <v/>
      </c>
      <c r="AH258" s="9">
        <f>AE258+AG258</f>
        <v/>
      </c>
    </row>
    <row r="259">
      <c r="N259" s="14">
        <f>Data!A259</f>
        <v/>
      </c>
      <c r="O259" s="24">
        <f>IF(Occurrence!J259&gt;0,COUNTIFS(Occurrence!$J$2:$J$2441,"&gt;0",Occurrence!$J$2:$J$2441,"&lt;="&amp;Occurrence!J259)/($B$8+1),0)</f>
        <v/>
      </c>
      <c r="P259" s="16">
        <f>IF(Occurrence!J259&gt;0,_xlfn.PERCENTILE.INC(Data!$O$2:$O$2441,($B$4+O259*($B$5-1))/($B$3-1)),0)</f>
        <v/>
      </c>
      <c r="Q259" s="16">
        <f>IF(Occurrence!J259&gt;0,_xlfn.PERCENTILE.INC(Occurrence!$I$2:$I$2441,($B$6+O259*($B$7-1))/($B$3-1)),0)</f>
        <v/>
      </c>
      <c r="R259" s="16">
        <f>IF(Occurrence!J259&gt;0,Occurrence!J259/Q259,0)</f>
        <v/>
      </c>
      <c r="S259" s="9">
        <f>IF(Occurrence!J259&gt;0,P259*R259,0)</f>
        <v/>
      </c>
      <c r="T259" s="24">
        <f>IF(Occurrence!K259&gt;0,COUNTIFS(Occurrence!$K$2:$K$2441,"&gt;0",Occurrence!$K$2:$K$2441,"&lt;="&amp;Occurrence!K259)/($B$9+1),0)</f>
        <v/>
      </c>
      <c r="U259" s="16">
        <f>IF(Occurrence!K259&gt;0,_xlfn.PERCENTILE.INC(Data!$O$2:$O$2441,($B$4+T259*($B$5-1))/($B$3-1)),0)</f>
        <v/>
      </c>
      <c r="V259" s="16">
        <f>IF(Occurrence!K259&gt;0,_xlfn.PERCENTILE.INC(Occurrence!$I$2:$I$2441,($B$6+T259*($B$7-1))/($B$3-1)),0)</f>
        <v/>
      </c>
      <c r="W259" s="16">
        <f>IF(Occurrence!K259&gt;0,Occurrence!K259/V259,0)</f>
        <v/>
      </c>
      <c r="X259" s="9">
        <f>IF(Occurrence!K259&gt;0,U259*W259,0)</f>
        <v/>
      </c>
      <c r="Y259" s="24">
        <f>COUNTIF(Data!$X$2:$X$2441,"&lt;="&amp;Data!X259)/($B$3+1)</f>
        <v/>
      </c>
      <c r="Z259" s="16">
        <f>_xlfn.PERCENTILE.INC(Data!$U$2:$U$2441,Y259)</f>
        <v/>
      </c>
      <c r="AA259" s="16">
        <f>_xlfn.PERCENTILE.INC(Data!$V$2:$V$2441,Y259)</f>
        <v/>
      </c>
      <c r="AB259" s="16">
        <f>Data!X259-AA259</f>
        <v/>
      </c>
      <c r="AC259" s="9">
        <f>Z259+AB259</f>
        <v/>
      </c>
      <c r="AD259" s="24">
        <f>COUNTIF(Data!$Y$2:$Y$2441,"&lt;="&amp;Data!Y259)/($B$3+1)</f>
        <v/>
      </c>
      <c r="AE259" s="16">
        <f>_xlfn.PERCENTILE.INC(Data!$U$2:$U$2441,AD259)</f>
        <v/>
      </c>
      <c r="AF259" s="16">
        <f>_xlfn.PERCENTILE.INC(Data!$V$2:$V$2441,AD259)</f>
        <v/>
      </c>
      <c r="AG259" s="16">
        <f>Data!Y259-AF259</f>
        <v/>
      </c>
      <c r="AH259" s="9">
        <f>AE259+AG259</f>
        <v/>
      </c>
    </row>
    <row r="260">
      <c r="N260" s="14">
        <f>Data!A260</f>
        <v/>
      </c>
      <c r="O260" s="24">
        <f>IF(Occurrence!J260&gt;0,COUNTIFS(Occurrence!$J$2:$J$2441,"&gt;0",Occurrence!$J$2:$J$2441,"&lt;="&amp;Occurrence!J260)/($B$8+1),0)</f>
        <v/>
      </c>
      <c r="P260" s="16">
        <f>IF(Occurrence!J260&gt;0,_xlfn.PERCENTILE.INC(Data!$O$2:$O$2441,($B$4+O260*($B$5-1))/($B$3-1)),0)</f>
        <v/>
      </c>
      <c r="Q260" s="16">
        <f>IF(Occurrence!J260&gt;0,_xlfn.PERCENTILE.INC(Occurrence!$I$2:$I$2441,($B$6+O260*($B$7-1))/($B$3-1)),0)</f>
        <v/>
      </c>
      <c r="R260" s="16">
        <f>IF(Occurrence!J260&gt;0,Occurrence!J260/Q260,0)</f>
        <v/>
      </c>
      <c r="S260" s="9">
        <f>IF(Occurrence!J260&gt;0,P260*R260,0)</f>
        <v/>
      </c>
      <c r="T260" s="24">
        <f>IF(Occurrence!K260&gt;0,COUNTIFS(Occurrence!$K$2:$K$2441,"&gt;0",Occurrence!$K$2:$K$2441,"&lt;="&amp;Occurrence!K260)/($B$9+1),0)</f>
        <v/>
      </c>
      <c r="U260" s="16">
        <f>IF(Occurrence!K260&gt;0,_xlfn.PERCENTILE.INC(Data!$O$2:$O$2441,($B$4+T260*($B$5-1))/($B$3-1)),0)</f>
        <v/>
      </c>
      <c r="V260" s="16">
        <f>IF(Occurrence!K260&gt;0,_xlfn.PERCENTILE.INC(Occurrence!$I$2:$I$2441,($B$6+T260*($B$7-1))/($B$3-1)),0)</f>
        <v/>
      </c>
      <c r="W260" s="16">
        <f>IF(Occurrence!K260&gt;0,Occurrence!K260/V260,0)</f>
        <v/>
      </c>
      <c r="X260" s="9">
        <f>IF(Occurrence!K260&gt;0,U260*W260,0)</f>
        <v/>
      </c>
      <c r="Y260" s="24">
        <f>COUNTIF(Data!$X$2:$X$2441,"&lt;="&amp;Data!X260)/($B$3+1)</f>
        <v/>
      </c>
      <c r="Z260" s="16">
        <f>_xlfn.PERCENTILE.INC(Data!$U$2:$U$2441,Y260)</f>
        <v/>
      </c>
      <c r="AA260" s="16">
        <f>_xlfn.PERCENTILE.INC(Data!$V$2:$V$2441,Y260)</f>
        <v/>
      </c>
      <c r="AB260" s="16">
        <f>Data!X260-AA260</f>
        <v/>
      </c>
      <c r="AC260" s="9">
        <f>Z260+AB260</f>
        <v/>
      </c>
      <c r="AD260" s="24">
        <f>COUNTIF(Data!$Y$2:$Y$2441,"&lt;="&amp;Data!Y260)/($B$3+1)</f>
        <v/>
      </c>
      <c r="AE260" s="16">
        <f>_xlfn.PERCENTILE.INC(Data!$U$2:$U$2441,AD260)</f>
        <v/>
      </c>
      <c r="AF260" s="16">
        <f>_xlfn.PERCENTILE.INC(Data!$V$2:$V$2441,AD260)</f>
        <v/>
      </c>
      <c r="AG260" s="16">
        <f>Data!Y260-AF260</f>
        <v/>
      </c>
      <c r="AH260" s="9">
        <f>AE260+AG260</f>
        <v/>
      </c>
    </row>
    <row r="261">
      <c r="N261" s="14">
        <f>Data!A261</f>
        <v/>
      </c>
      <c r="O261" s="24">
        <f>IF(Occurrence!J261&gt;0,COUNTIFS(Occurrence!$J$2:$J$2441,"&gt;0",Occurrence!$J$2:$J$2441,"&lt;="&amp;Occurrence!J261)/($B$8+1),0)</f>
        <v/>
      </c>
      <c r="P261" s="16">
        <f>IF(Occurrence!J261&gt;0,_xlfn.PERCENTILE.INC(Data!$O$2:$O$2441,($B$4+O261*($B$5-1))/($B$3-1)),0)</f>
        <v/>
      </c>
      <c r="Q261" s="16">
        <f>IF(Occurrence!J261&gt;0,_xlfn.PERCENTILE.INC(Occurrence!$I$2:$I$2441,($B$6+O261*($B$7-1))/($B$3-1)),0)</f>
        <v/>
      </c>
      <c r="R261" s="16">
        <f>IF(Occurrence!J261&gt;0,Occurrence!J261/Q261,0)</f>
        <v/>
      </c>
      <c r="S261" s="9">
        <f>IF(Occurrence!J261&gt;0,P261*R261,0)</f>
        <v/>
      </c>
      <c r="T261" s="24">
        <f>IF(Occurrence!K261&gt;0,COUNTIFS(Occurrence!$K$2:$K$2441,"&gt;0",Occurrence!$K$2:$K$2441,"&lt;="&amp;Occurrence!K261)/($B$9+1),0)</f>
        <v/>
      </c>
      <c r="U261" s="16">
        <f>IF(Occurrence!K261&gt;0,_xlfn.PERCENTILE.INC(Data!$O$2:$O$2441,($B$4+T261*($B$5-1))/($B$3-1)),0)</f>
        <v/>
      </c>
      <c r="V261" s="16">
        <f>IF(Occurrence!K261&gt;0,_xlfn.PERCENTILE.INC(Occurrence!$I$2:$I$2441,($B$6+T261*($B$7-1))/($B$3-1)),0)</f>
        <v/>
      </c>
      <c r="W261" s="16">
        <f>IF(Occurrence!K261&gt;0,Occurrence!K261/V261,0)</f>
        <v/>
      </c>
      <c r="X261" s="9">
        <f>IF(Occurrence!K261&gt;0,U261*W261,0)</f>
        <v/>
      </c>
      <c r="Y261" s="24">
        <f>COUNTIF(Data!$X$2:$X$2441,"&lt;="&amp;Data!X261)/($B$3+1)</f>
        <v/>
      </c>
      <c r="Z261" s="16">
        <f>_xlfn.PERCENTILE.INC(Data!$U$2:$U$2441,Y261)</f>
        <v/>
      </c>
      <c r="AA261" s="16">
        <f>_xlfn.PERCENTILE.INC(Data!$V$2:$V$2441,Y261)</f>
        <v/>
      </c>
      <c r="AB261" s="16">
        <f>Data!X261-AA261</f>
        <v/>
      </c>
      <c r="AC261" s="9">
        <f>Z261+AB261</f>
        <v/>
      </c>
      <c r="AD261" s="24">
        <f>COUNTIF(Data!$Y$2:$Y$2441,"&lt;="&amp;Data!Y261)/($B$3+1)</f>
        <v/>
      </c>
      <c r="AE261" s="16">
        <f>_xlfn.PERCENTILE.INC(Data!$U$2:$U$2441,AD261)</f>
        <v/>
      </c>
      <c r="AF261" s="16">
        <f>_xlfn.PERCENTILE.INC(Data!$V$2:$V$2441,AD261)</f>
        <v/>
      </c>
      <c r="AG261" s="16">
        <f>Data!Y261-AF261</f>
        <v/>
      </c>
      <c r="AH261" s="9">
        <f>AE261+AG261</f>
        <v/>
      </c>
    </row>
    <row r="262">
      <c r="N262" s="14">
        <f>Data!A262</f>
        <v/>
      </c>
      <c r="O262" s="24">
        <f>IF(Occurrence!J262&gt;0,COUNTIFS(Occurrence!$J$2:$J$2441,"&gt;0",Occurrence!$J$2:$J$2441,"&lt;="&amp;Occurrence!J262)/($B$8+1),0)</f>
        <v/>
      </c>
      <c r="P262" s="16">
        <f>IF(Occurrence!J262&gt;0,_xlfn.PERCENTILE.INC(Data!$O$2:$O$2441,($B$4+O262*($B$5-1))/($B$3-1)),0)</f>
        <v/>
      </c>
      <c r="Q262" s="16">
        <f>IF(Occurrence!J262&gt;0,_xlfn.PERCENTILE.INC(Occurrence!$I$2:$I$2441,($B$6+O262*($B$7-1))/($B$3-1)),0)</f>
        <v/>
      </c>
      <c r="R262" s="16">
        <f>IF(Occurrence!J262&gt;0,Occurrence!J262/Q262,0)</f>
        <v/>
      </c>
      <c r="S262" s="9">
        <f>IF(Occurrence!J262&gt;0,P262*R262,0)</f>
        <v/>
      </c>
      <c r="T262" s="24">
        <f>IF(Occurrence!K262&gt;0,COUNTIFS(Occurrence!$K$2:$K$2441,"&gt;0",Occurrence!$K$2:$K$2441,"&lt;="&amp;Occurrence!K262)/($B$9+1),0)</f>
        <v/>
      </c>
      <c r="U262" s="16">
        <f>IF(Occurrence!K262&gt;0,_xlfn.PERCENTILE.INC(Data!$O$2:$O$2441,($B$4+T262*($B$5-1))/($B$3-1)),0)</f>
        <v/>
      </c>
      <c r="V262" s="16">
        <f>IF(Occurrence!K262&gt;0,_xlfn.PERCENTILE.INC(Occurrence!$I$2:$I$2441,($B$6+T262*($B$7-1))/($B$3-1)),0)</f>
        <v/>
      </c>
      <c r="W262" s="16">
        <f>IF(Occurrence!K262&gt;0,Occurrence!K262/V262,0)</f>
        <v/>
      </c>
      <c r="X262" s="9">
        <f>IF(Occurrence!K262&gt;0,U262*W262,0)</f>
        <v/>
      </c>
      <c r="Y262" s="24">
        <f>COUNTIF(Data!$X$2:$X$2441,"&lt;="&amp;Data!X262)/($B$3+1)</f>
        <v/>
      </c>
      <c r="Z262" s="16">
        <f>_xlfn.PERCENTILE.INC(Data!$U$2:$U$2441,Y262)</f>
        <v/>
      </c>
      <c r="AA262" s="16">
        <f>_xlfn.PERCENTILE.INC(Data!$V$2:$V$2441,Y262)</f>
        <v/>
      </c>
      <c r="AB262" s="16">
        <f>Data!X262-AA262</f>
        <v/>
      </c>
      <c r="AC262" s="9">
        <f>Z262+AB262</f>
        <v/>
      </c>
      <c r="AD262" s="24">
        <f>COUNTIF(Data!$Y$2:$Y$2441,"&lt;="&amp;Data!Y262)/($B$3+1)</f>
        <v/>
      </c>
      <c r="AE262" s="16">
        <f>_xlfn.PERCENTILE.INC(Data!$U$2:$U$2441,AD262)</f>
        <v/>
      </c>
      <c r="AF262" s="16">
        <f>_xlfn.PERCENTILE.INC(Data!$V$2:$V$2441,AD262)</f>
        <v/>
      </c>
      <c r="AG262" s="16">
        <f>Data!Y262-AF262</f>
        <v/>
      </c>
      <c r="AH262" s="9">
        <f>AE262+AG262</f>
        <v/>
      </c>
    </row>
    <row r="263">
      <c r="N263" s="14">
        <f>Data!A263</f>
        <v/>
      </c>
      <c r="O263" s="24">
        <f>IF(Occurrence!J263&gt;0,COUNTIFS(Occurrence!$J$2:$J$2441,"&gt;0",Occurrence!$J$2:$J$2441,"&lt;="&amp;Occurrence!J263)/($B$8+1),0)</f>
        <v/>
      </c>
      <c r="P263" s="16">
        <f>IF(Occurrence!J263&gt;0,_xlfn.PERCENTILE.INC(Data!$O$2:$O$2441,($B$4+O263*($B$5-1))/($B$3-1)),0)</f>
        <v/>
      </c>
      <c r="Q263" s="16">
        <f>IF(Occurrence!J263&gt;0,_xlfn.PERCENTILE.INC(Occurrence!$I$2:$I$2441,($B$6+O263*($B$7-1))/($B$3-1)),0)</f>
        <v/>
      </c>
      <c r="R263" s="16">
        <f>IF(Occurrence!J263&gt;0,Occurrence!J263/Q263,0)</f>
        <v/>
      </c>
      <c r="S263" s="9">
        <f>IF(Occurrence!J263&gt;0,P263*R263,0)</f>
        <v/>
      </c>
      <c r="T263" s="24">
        <f>IF(Occurrence!K263&gt;0,COUNTIFS(Occurrence!$K$2:$K$2441,"&gt;0",Occurrence!$K$2:$K$2441,"&lt;="&amp;Occurrence!K263)/($B$9+1),0)</f>
        <v/>
      </c>
      <c r="U263" s="16">
        <f>IF(Occurrence!K263&gt;0,_xlfn.PERCENTILE.INC(Data!$O$2:$O$2441,($B$4+T263*($B$5-1))/($B$3-1)),0)</f>
        <v/>
      </c>
      <c r="V263" s="16">
        <f>IF(Occurrence!K263&gt;0,_xlfn.PERCENTILE.INC(Occurrence!$I$2:$I$2441,($B$6+T263*($B$7-1))/($B$3-1)),0)</f>
        <v/>
      </c>
      <c r="W263" s="16">
        <f>IF(Occurrence!K263&gt;0,Occurrence!K263/V263,0)</f>
        <v/>
      </c>
      <c r="X263" s="9">
        <f>IF(Occurrence!K263&gt;0,U263*W263,0)</f>
        <v/>
      </c>
      <c r="Y263" s="24">
        <f>COUNTIF(Data!$X$2:$X$2441,"&lt;="&amp;Data!X263)/($B$3+1)</f>
        <v/>
      </c>
      <c r="Z263" s="16">
        <f>_xlfn.PERCENTILE.INC(Data!$U$2:$U$2441,Y263)</f>
        <v/>
      </c>
      <c r="AA263" s="16">
        <f>_xlfn.PERCENTILE.INC(Data!$V$2:$V$2441,Y263)</f>
        <v/>
      </c>
      <c r="AB263" s="16">
        <f>Data!X263-AA263</f>
        <v/>
      </c>
      <c r="AC263" s="9">
        <f>Z263+AB263</f>
        <v/>
      </c>
      <c r="AD263" s="24">
        <f>COUNTIF(Data!$Y$2:$Y$2441,"&lt;="&amp;Data!Y263)/($B$3+1)</f>
        <v/>
      </c>
      <c r="AE263" s="16">
        <f>_xlfn.PERCENTILE.INC(Data!$U$2:$U$2441,AD263)</f>
        <v/>
      </c>
      <c r="AF263" s="16">
        <f>_xlfn.PERCENTILE.INC(Data!$V$2:$V$2441,AD263)</f>
        <v/>
      </c>
      <c r="AG263" s="16">
        <f>Data!Y263-AF263</f>
        <v/>
      </c>
      <c r="AH263" s="9">
        <f>AE263+AG263</f>
        <v/>
      </c>
    </row>
    <row r="264">
      <c r="N264" s="14">
        <f>Data!A264</f>
        <v/>
      </c>
      <c r="O264" s="24">
        <f>IF(Occurrence!J264&gt;0,COUNTIFS(Occurrence!$J$2:$J$2441,"&gt;0",Occurrence!$J$2:$J$2441,"&lt;="&amp;Occurrence!J264)/($B$8+1),0)</f>
        <v/>
      </c>
      <c r="P264" s="16">
        <f>IF(Occurrence!J264&gt;0,_xlfn.PERCENTILE.INC(Data!$O$2:$O$2441,($B$4+O264*($B$5-1))/($B$3-1)),0)</f>
        <v/>
      </c>
      <c r="Q264" s="16">
        <f>IF(Occurrence!J264&gt;0,_xlfn.PERCENTILE.INC(Occurrence!$I$2:$I$2441,($B$6+O264*($B$7-1))/($B$3-1)),0)</f>
        <v/>
      </c>
      <c r="R264" s="16">
        <f>IF(Occurrence!J264&gt;0,Occurrence!J264/Q264,0)</f>
        <v/>
      </c>
      <c r="S264" s="9">
        <f>IF(Occurrence!J264&gt;0,P264*R264,0)</f>
        <v/>
      </c>
      <c r="T264" s="24">
        <f>IF(Occurrence!K264&gt;0,COUNTIFS(Occurrence!$K$2:$K$2441,"&gt;0",Occurrence!$K$2:$K$2441,"&lt;="&amp;Occurrence!K264)/($B$9+1),0)</f>
        <v/>
      </c>
      <c r="U264" s="16">
        <f>IF(Occurrence!K264&gt;0,_xlfn.PERCENTILE.INC(Data!$O$2:$O$2441,($B$4+T264*($B$5-1))/($B$3-1)),0)</f>
        <v/>
      </c>
      <c r="V264" s="16">
        <f>IF(Occurrence!K264&gt;0,_xlfn.PERCENTILE.INC(Occurrence!$I$2:$I$2441,($B$6+T264*($B$7-1))/($B$3-1)),0)</f>
        <v/>
      </c>
      <c r="W264" s="16">
        <f>IF(Occurrence!K264&gt;0,Occurrence!K264/V264,0)</f>
        <v/>
      </c>
      <c r="X264" s="9">
        <f>IF(Occurrence!K264&gt;0,U264*W264,0)</f>
        <v/>
      </c>
      <c r="Y264" s="24">
        <f>COUNTIF(Data!$X$2:$X$2441,"&lt;="&amp;Data!X264)/($B$3+1)</f>
        <v/>
      </c>
      <c r="Z264" s="16">
        <f>_xlfn.PERCENTILE.INC(Data!$U$2:$U$2441,Y264)</f>
        <v/>
      </c>
      <c r="AA264" s="16">
        <f>_xlfn.PERCENTILE.INC(Data!$V$2:$V$2441,Y264)</f>
        <v/>
      </c>
      <c r="AB264" s="16">
        <f>Data!X264-AA264</f>
        <v/>
      </c>
      <c r="AC264" s="9">
        <f>Z264+AB264</f>
        <v/>
      </c>
      <c r="AD264" s="24">
        <f>COUNTIF(Data!$Y$2:$Y$2441,"&lt;="&amp;Data!Y264)/($B$3+1)</f>
        <v/>
      </c>
      <c r="AE264" s="16">
        <f>_xlfn.PERCENTILE.INC(Data!$U$2:$U$2441,AD264)</f>
        <v/>
      </c>
      <c r="AF264" s="16">
        <f>_xlfn.PERCENTILE.INC(Data!$V$2:$V$2441,AD264)</f>
        <v/>
      </c>
      <c r="AG264" s="16">
        <f>Data!Y264-AF264</f>
        <v/>
      </c>
      <c r="AH264" s="9">
        <f>AE264+AG264</f>
        <v/>
      </c>
    </row>
    <row r="265">
      <c r="N265" s="14">
        <f>Data!A265</f>
        <v/>
      </c>
      <c r="O265" s="24">
        <f>IF(Occurrence!J265&gt;0,COUNTIFS(Occurrence!$J$2:$J$2441,"&gt;0",Occurrence!$J$2:$J$2441,"&lt;="&amp;Occurrence!J265)/($B$8+1),0)</f>
        <v/>
      </c>
      <c r="P265" s="16">
        <f>IF(Occurrence!J265&gt;0,_xlfn.PERCENTILE.INC(Data!$O$2:$O$2441,($B$4+O265*($B$5-1))/($B$3-1)),0)</f>
        <v/>
      </c>
      <c r="Q265" s="16">
        <f>IF(Occurrence!J265&gt;0,_xlfn.PERCENTILE.INC(Occurrence!$I$2:$I$2441,($B$6+O265*($B$7-1))/($B$3-1)),0)</f>
        <v/>
      </c>
      <c r="R265" s="16">
        <f>IF(Occurrence!J265&gt;0,Occurrence!J265/Q265,0)</f>
        <v/>
      </c>
      <c r="S265" s="9">
        <f>IF(Occurrence!J265&gt;0,P265*R265,0)</f>
        <v/>
      </c>
      <c r="T265" s="24">
        <f>IF(Occurrence!K265&gt;0,COUNTIFS(Occurrence!$K$2:$K$2441,"&gt;0",Occurrence!$K$2:$K$2441,"&lt;="&amp;Occurrence!K265)/($B$9+1),0)</f>
        <v/>
      </c>
      <c r="U265" s="16">
        <f>IF(Occurrence!K265&gt;0,_xlfn.PERCENTILE.INC(Data!$O$2:$O$2441,($B$4+T265*($B$5-1))/($B$3-1)),0)</f>
        <v/>
      </c>
      <c r="V265" s="16">
        <f>IF(Occurrence!K265&gt;0,_xlfn.PERCENTILE.INC(Occurrence!$I$2:$I$2441,($B$6+T265*($B$7-1))/($B$3-1)),0)</f>
        <v/>
      </c>
      <c r="W265" s="16">
        <f>IF(Occurrence!K265&gt;0,Occurrence!K265/V265,0)</f>
        <v/>
      </c>
      <c r="X265" s="9">
        <f>IF(Occurrence!K265&gt;0,U265*W265,0)</f>
        <v/>
      </c>
      <c r="Y265" s="24">
        <f>COUNTIF(Data!$X$2:$X$2441,"&lt;="&amp;Data!X265)/($B$3+1)</f>
        <v/>
      </c>
      <c r="Z265" s="16">
        <f>_xlfn.PERCENTILE.INC(Data!$U$2:$U$2441,Y265)</f>
        <v/>
      </c>
      <c r="AA265" s="16">
        <f>_xlfn.PERCENTILE.INC(Data!$V$2:$V$2441,Y265)</f>
        <v/>
      </c>
      <c r="AB265" s="16">
        <f>Data!X265-AA265</f>
        <v/>
      </c>
      <c r="AC265" s="9">
        <f>Z265+AB265</f>
        <v/>
      </c>
      <c r="AD265" s="24">
        <f>COUNTIF(Data!$Y$2:$Y$2441,"&lt;="&amp;Data!Y265)/($B$3+1)</f>
        <v/>
      </c>
      <c r="AE265" s="16">
        <f>_xlfn.PERCENTILE.INC(Data!$U$2:$U$2441,AD265)</f>
        <v/>
      </c>
      <c r="AF265" s="16">
        <f>_xlfn.PERCENTILE.INC(Data!$V$2:$V$2441,AD265)</f>
        <v/>
      </c>
      <c r="AG265" s="16">
        <f>Data!Y265-AF265</f>
        <v/>
      </c>
      <c r="AH265" s="9">
        <f>AE265+AG265</f>
        <v/>
      </c>
    </row>
    <row r="266">
      <c r="N266" s="14">
        <f>Data!A266</f>
        <v/>
      </c>
      <c r="O266" s="24">
        <f>IF(Occurrence!J266&gt;0,COUNTIFS(Occurrence!$J$2:$J$2441,"&gt;0",Occurrence!$J$2:$J$2441,"&lt;="&amp;Occurrence!J266)/($B$8+1),0)</f>
        <v/>
      </c>
      <c r="P266" s="16">
        <f>IF(Occurrence!J266&gt;0,_xlfn.PERCENTILE.INC(Data!$O$2:$O$2441,($B$4+O266*($B$5-1))/($B$3-1)),0)</f>
        <v/>
      </c>
      <c r="Q266" s="16">
        <f>IF(Occurrence!J266&gt;0,_xlfn.PERCENTILE.INC(Occurrence!$I$2:$I$2441,($B$6+O266*($B$7-1))/($B$3-1)),0)</f>
        <v/>
      </c>
      <c r="R266" s="16">
        <f>IF(Occurrence!J266&gt;0,Occurrence!J266/Q266,0)</f>
        <v/>
      </c>
      <c r="S266" s="9">
        <f>IF(Occurrence!J266&gt;0,P266*R266,0)</f>
        <v/>
      </c>
      <c r="T266" s="24">
        <f>IF(Occurrence!K266&gt;0,COUNTIFS(Occurrence!$K$2:$K$2441,"&gt;0",Occurrence!$K$2:$K$2441,"&lt;="&amp;Occurrence!K266)/($B$9+1),0)</f>
        <v/>
      </c>
      <c r="U266" s="16">
        <f>IF(Occurrence!K266&gt;0,_xlfn.PERCENTILE.INC(Data!$O$2:$O$2441,($B$4+T266*($B$5-1))/($B$3-1)),0)</f>
        <v/>
      </c>
      <c r="V266" s="16">
        <f>IF(Occurrence!K266&gt;0,_xlfn.PERCENTILE.INC(Occurrence!$I$2:$I$2441,($B$6+T266*($B$7-1))/($B$3-1)),0)</f>
        <v/>
      </c>
      <c r="W266" s="16">
        <f>IF(Occurrence!K266&gt;0,Occurrence!K266/V266,0)</f>
        <v/>
      </c>
      <c r="X266" s="9">
        <f>IF(Occurrence!K266&gt;0,U266*W266,0)</f>
        <v/>
      </c>
      <c r="Y266" s="24">
        <f>COUNTIF(Data!$X$2:$X$2441,"&lt;="&amp;Data!X266)/($B$3+1)</f>
        <v/>
      </c>
      <c r="Z266" s="16">
        <f>_xlfn.PERCENTILE.INC(Data!$U$2:$U$2441,Y266)</f>
        <v/>
      </c>
      <c r="AA266" s="16">
        <f>_xlfn.PERCENTILE.INC(Data!$V$2:$V$2441,Y266)</f>
        <v/>
      </c>
      <c r="AB266" s="16">
        <f>Data!X266-AA266</f>
        <v/>
      </c>
      <c r="AC266" s="9">
        <f>Z266+AB266</f>
        <v/>
      </c>
      <c r="AD266" s="24">
        <f>COUNTIF(Data!$Y$2:$Y$2441,"&lt;="&amp;Data!Y266)/($B$3+1)</f>
        <v/>
      </c>
      <c r="AE266" s="16">
        <f>_xlfn.PERCENTILE.INC(Data!$U$2:$U$2441,AD266)</f>
        <v/>
      </c>
      <c r="AF266" s="16">
        <f>_xlfn.PERCENTILE.INC(Data!$V$2:$V$2441,AD266)</f>
        <v/>
      </c>
      <c r="AG266" s="16">
        <f>Data!Y266-AF266</f>
        <v/>
      </c>
      <c r="AH266" s="9">
        <f>AE266+AG266</f>
        <v/>
      </c>
    </row>
    <row r="267">
      <c r="N267" s="14">
        <f>Data!A267</f>
        <v/>
      </c>
      <c r="O267" s="24">
        <f>IF(Occurrence!J267&gt;0,COUNTIFS(Occurrence!$J$2:$J$2441,"&gt;0",Occurrence!$J$2:$J$2441,"&lt;="&amp;Occurrence!J267)/($B$8+1),0)</f>
        <v/>
      </c>
      <c r="P267" s="16">
        <f>IF(Occurrence!J267&gt;0,_xlfn.PERCENTILE.INC(Data!$O$2:$O$2441,($B$4+O267*($B$5-1))/($B$3-1)),0)</f>
        <v/>
      </c>
      <c r="Q267" s="16">
        <f>IF(Occurrence!J267&gt;0,_xlfn.PERCENTILE.INC(Occurrence!$I$2:$I$2441,($B$6+O267*($B$7-1))/($B$3-1)),0)</f>
        <v/>
      </c>
      <c r="R267" s="16">
        <f>IF(Occurrence!J267&gt;0,Occurrence!J267/Q267,0)</f>
        <v/>
      </c>
      <c r="S267" s="9">
        <f>IF(Occurrence!J267&gt;0,P267*R267,0)</f>
        <v/>
      </c>
      <c r="T267" s="24">
        <f>IF(Occurrence!K267&gt;0,COUNTIFS(Occurrence!$K$2:$K$2441,"&gt;0",Occurrence!$K$2:$K$2441,"&lt;="&amp;Occurrence!K267)/($B$9+1),0)</f>
        <v/>
      </c>
      <c r="U267" s="16">
        <f>IF(Occurrence!K267&gt;0,_xlfn.PERCENTILE.INC(Data!$O$2:$O$2441,($B$4+T267*($B$5-1))/($B$3-1)),0)</f>
        <v/>
      </c>
      <c r="V267" s="16">
        <f>IF(Occurrence!K267&gt;0,_xlfn.PERCENTILE.INC(Occurrence!$I$2:$I$2441,($B$6+T267*($B$7-1))/($B$3-1)),0)</f>
        <v/>
      </c>
      <c r="W267" s="16">
        <f>IF(Occurrence!K267&gt;0,Occurrence!K267/V267,0)</f>
        <v/>
      </c>
      <c r="X267" s="9">
        <f>IF(Occurrence!K267&gt;0,U267*W267,0)</f>
        <v/>
      </c>
      <c r="Y267" s="24">
        <f>COUNTIF(Data!$X$2:$X$2441,"&lt;="&amp;Data!X267)/($B$3+1)</f>
        <v/>
      </c>
      <c r="Z267" s="16">
        <f>_xlfn.PERCENTILE.INC(Data!$U$2:$U$2441,Y267)</f>
        <v/>
      </c>
      <c r="AA267" s="16">
        <f>_xlfn.PERCENTILE.INC(Data!$V$2:$V$2441,Y267)</f>
        <v/>
      </c>
      <c r="AB267" s="16">
        <f>Data!X267-AA267</f>
        <v/>
      </c>
      <c r="AC267" s="9">
        <f>Z267+AB267</f>
        <v/>
      </c>
      <c r="AD267" s="24">
        <f>COUNTIF(Data!$Y$2:$Y$2441,"&lt;="&amp;Data!Y267)/($B$3+1)</f>
        <v/>
      </c>
      <c r="AE267" s="16">
        <f>_xlfn.PERCENTILE.INC(Data!$U$2:$U$2441,AD267)</f>
        <v/>
      </c>
      <c r="AF267" s="16">
        <f>_xlfn.PERCENTILE.INC(Data!$V$2:$V$2441,AD267)</f>
        <v/>
      </c>
      <c r="AG267" s="16">
        <f>Data!Y267-AF267</f>
        <v/>
      </c>
      <c r="AH267" s="9">
        <f>AE267+AG267</f>
        <v/>
      </c>
    </row>
    <row r="268">
      <c r="N268" s="14">
        <f>Data!A268</f>
        <v/>
      </c>
      <c r="O268" s="24">
        <f>IF(Occurrence!J268&gt;0,COUNTIFS(Occurrence!$J$2:$J$2441,"&gt;0",Occurrence!$J$2:$J$2441,"&lt;="&amp;Occurrence!J268)/($B$8+1),0)</f>
        <v/>
      </c>
      <c r="P268" s="16">
        <f>IF(Occurrence!J268&gt;0,_xlfn.PERCENTILE.INC(Data!$O$2:$O$2441,($B$4+O268*($B$5-1))/($B$3-1)),0)</f>
        <v/>
      </c>
      <c r="Q268" s="16">
        <f>IF(Occurrence!J268&gt;0,_xlfn.PERCENTILE.INC(Occurrence!$I$2:$I$2441,($B$6+O268*($B$7-1))/($B$3-1)),0)</f>
        <v/>
      </c>
      <c r="R268" s="16">
        <f>IF(Occurrence!J268&gt;0,Occurrence!J268/Q268,0)</f>
        <v/>
      </c>
      <c r="S268" s="9">
        <f>IF(Occurrence!J268&gt;0,P268*R268,0)</f>
        <v/>
      </c>
      <c r="T268" s="24">
        <f>IF(Occurrence!K268&gt;0,COUNTIFS(Occurrence!$K$2:$K$2441,"&gt;0",Occurrence!$K$2:$K$2441,"&lt;="&amp;Occurrence!K268)/($B$9+1),0)</f>
        <v/>
      </c>
      <c r="U268" s="16">
        <f>IF(Occurrence!K268&gt;0,_xlfn.PERCENTILE.INC(Data!$O$2:$O$2441,($B$4+T268*($B$5-1))/($B$3-1)),0)</f>
        <v/>
      </c>
      <c r="V268" s="16">
        <f>IF(Occurrence!K268&gt;0,_xlfn.PERCENTILE.INC(Occurrence!$I$2:$I$2441,($B$6+T268*($B$7-1))/($B$3-1)),0)</f>
        <v/>
      </c>
      <c r="W268" s="16">
        <f>IF(Occurrence!K268&gt;0,Occurrence!K268/V268,0)</f>
        <v/>
      </c>
      <c r="X268" s="9">
        <f>IF(Occurrence!K268&gt;0,U268*W268,0)</f>
        <v/>
      </c>
      <c r="Y268" s="24">
        <f>COUNTIF(Data!$X$2:$X$2441,"&lt;="&amp;Data!X268)/($B$3+1)</f>
        <v/>
      </c>
      <c r="Z268" s="16">
        <f>_xlfn.PERCENTILE.INC(Data!$U$2:$U$2441,Y268)</f>
        <v/>
      </c>
      <c r="AA268" s="16">
        <f>_xlfn.PERCENTILE.INC(Data!$V$2:$V$2441,Y268)</f>
        <v/>
      </c>
      <c r="AB268" s="16">
        <f>Data!X268-AA268</f>
        <v/>
      </c>
      <c r="AC268" s="9">
        <f>Z268+AB268</f>
        <v/>
      </c>
      <c r="AD268" s="24">
        <f>COUNTIF(Data!$Y$2:$Y$2441,"&lt;="&amp;Data!Y268)/($B$3+1)</f>
        <v/>
      </c>
      <c r="AE268" s="16">
        <f>_xlfn.PERCENTILE.INC(Data!$U$2:$U$2441,AD268)</f>
        <v/>
      </c>
      <c r="AF268" s="16">
        <f>_xlfn.PERCENTILE.INC(Data!$V$2:$V$2441,AD268)</f>
        <v/>
      </c>
      <c r="AG268" s="16">
        <f>Data!Y268-AF268</f>
        <v/>
      </c>
      <c r="AH268" s="9">
        <f>AE268+AG268</f>
        <v/>
      </c>
    </row>
    <row r="269">
      <c r="N269" s="14">
        <f>Data!A269</f>
        <v/>
      </c>
      <c r="O269" s="24">
        <f>IF(Occurrence!J269&gt;0,COUNTIFS(Occurrence!$J$2:$J$2441,"&gt;0",Occurrence!$J$2:$J$2441,"&lt;="&amp;Occurrence!J269)/($B$8+1),0)</f>
        <v/>
      </c>
      <c r="P269" s="16">
        <f>IF(Occurrence!J269&gt;0,_xlfn.PERCENTILE.INC(Data!$O$2:$O$2441,($B$4+O269*($B$5-1))/($B$3-1)),0)</f>
        <v/>
      </c>
      <c r="Q269" s="16">
        <f>IF(Occurrence!J269&gt;0,_xlfn.PERCENTILE.INC(Occurrence!$I$2:$I$2441,($B$6+O269*($B$7-1))/($B$3-1)),0)</f>
        <v/>
      </c>
      <c r="R269" s="16">
        <f>IF(Occurrence!J269&gt;0,Occurrence!J269/Q269,0)</f>
        <v/>
      </c>
      <c r="S269" s="9">
        <f>IF(Occurrence!J269&gt;0,P269*R269,0)</f>
        <v/>
      </c>
      <c r="T269" s="24">
        <f>IF(Occurrence!K269&gt;0,COUNTIFS(Occurrence!$K$2:$K$2441,"&gt;0",Occurrence!$K$2:$K$2441,"&lt;="&amp;Occurrence!K269)/($B$9+1),0)</f>
        <v/>
      </c>
      <c r="U269" s="16">
        <f>IF(Occurrence!K269&gt;0,_xlfn.PERCENTILE.INC(Data!$O$2:$O$2441,($B$4+T269*($B$5-1))/($B$3-1)),0)</f>
        <v/>
      </c>
      <c r="V269" s="16">
        <f>IF(Occurrence!K269&gt;0,_xlfn.PERCENTILE.INC(Occurrence!$I$2:$I$2441,($B$6+T269*($B$7-1))/($B$3-1)),0)</f>
        <v/>
      </c>
      <c r="W269" s="16">
        <f>IF(Occurrence!K269&gt;0,Occurrence!K269/V269,0)</f>
        <v/>
      </c>
      <c r="X269" s="9">
        <f>IF(Occurrence!K269&gt;0,U269*W269,0)</f>
        <v/>
      </c>
      <c r="Y269" s="24">
        <f>COUNTIF(Data!$X$2:$X$2441,"&lt;="&amp;Data!X269)/($B$3+1)</f>
        <v/>
      </c>
      <c r="Z269" s="16">
        <f>_xlfn.PERCENTILE.INC(Data!$U$2:$U$2441,Y269)</f>
        <v/>
      </c>
      <c r="AA269" s="16">
        <f>_xlfn.PERCENTILE.INC(Data!$V$2:$V$2441,Y269)</f>
        <v/>
      </c>
      <c r="AB269" s="16">
        <f>Data!X269-AA269</f>
        <v/>
      </c>
      <c r="AC269" s="9">
        <f>Z269+AB269</f>
        <v/>
      </c>
      <c r="AD269" s="24">
        <f>COUNTIF(Data!$Y$2:$Y$2441,"&lt;="&amp;Data!Y269)/($B$3+1)</f>
        <v/>
      </c>
      <c r="AE269" s="16">
        <f>_xlfn.PERCENTILE.INC(Data!$U$2:$U$2441,AD269)</f>
        <v/>
      </c>
      <c r="AF269" s="16">
        <f>_xlfn.PERCENTILE.INC(Data!$V$2:$V$2441,AD269)</f>
        <v/>
      </c>
      <c r="AG269" s="16">
        <f>Data!Y269-AF269</f>
        <v/>
      </c>
      <c r="AH269" s="9">
        <f>AE269+AG269</f>
        <v/>
      </c>
    </row>
    <row r="270">
      <c r="N270" s="14">
        <f>Data!A270</f>
        <v/>
      </c>
      <c r="O270" s="24">
        <f>IF(Occurrence!J270&gt;0,COUNTIFS(Occurrence!$J$2:$J$2441,"&gt;0",Occurrence!$J$2:$J$2441,"&lt;="&amp;Occurrence!J270)/($B$8+1),0)</f>
        <v/>
      </c>
      <c r="P270" s="16">
        <f>IF(Occurrence!J270&gt;0,_xlfn.PERCENTILE.INC(Data!$O$2:$O$2441,($B$4+O270*($B$5-1))/($B$3-1)),0)</f>
        <v/>
      </c>
      <c r="Q270" s="16">
        <f>IF(Occurrence!J270&gt;0,_xlfn.PERCENTILE.INC(Occurrence!$I$2:$I$2441,($B$6+O270*($B$7-1))/($B$3-1)),0)</f>
        <v/>
      </c>
      <c r="R270" s="16">
        <f>IF(Occurrence!J270&gt;0,Occurrence!J270/Q270,0)</f>
        <v/>
      </c>
      <c r="S270" s="9">
        <f>IF(Occurrence!J270&gt;0,P270*R270,0)</f>
        <v/>
      </c>
      <c r="T270" s="24">
        <f>IF(Occurrence!K270&gt;0,COUNTIFS(Occurrence!$K$2:$K$2441,"&gt;0",Occurrence!$K$2:$K$2441,"&lt;="&amp;Occurrence!K270)/($B$9+1),0)</f>
        <v/>
      </c>
      <c r="U270" s="16">
        <f>IF(Occurrence!K270&gt;0,_xlfn.PERCENTILE.INC(Data!$O$2:$O$2441,($B$4+T270*($B$5-1))/($B$3-1)),0)</f>
        <v/>
      </c>
      <c r="V270" s="16">
        <f>IF(Occurrence!K270&gt;0,_xlfn.PERCENTILE.INC(Occurrence!$I$2:$I$2441,($B$6+T270*($B$7-1))/($B$3-1)),0)</f>
        <v/>
      </c>
      <c r="W270" s="16">
        <f>IF(Occurrence!K270&gt;0,Occurrence!K270/V270,0)</f>
        <v/>
      </c>
      <c r="X270" s="9">
        <f>IF(Occurrence!K270&gt;0,U270*W270,0)</f>
        <v/>
      </c>
      <c r="Y270" s="24">
        <f>COUNTIF(Data!$X$2:$X$2441,"&lt;="&amp;Data!X270)/($B$3+1)</f>
        <v/>
      </c>
      <c r="Z270" s="16">
        <f>_xlfn.PERCENTILE.INC(Data!$U$2:$U$2441,Y270)</f>
        <v/>
      </c>
      <c r="AA270" s="16">
        <f>_xlfn.PERCENTILE.INC(Data!$V$2:$V$2441,Y270)</f>
        <v/>
      </c>
      <c r="AB270" s="16">
        <f>Data!X270-AA270</f>
        <v/>
      </c>
      <c r="AC270" s="9">
        <f>Z270+AB270</f>
        <v/>
      </c>
      <c r="AD270" s="24">
        <f>COUNTIF(Data!$Y$2:$Y$2441,"&lt;="&amp;Data!Y270)/($B$3+1)</f>
        <v/>
      </c>
      <c r="AE270" s="16">
        <f>_xlfn.PERCENTILE.INC(Data!$U$2:$U$2441,AD270)</f>
        <v/>
      </c>
      <c r="AF270" s="16">
        <f>_xlfn.PERCENTILE.INC(Data!$V$2:$V$2441,AD270)</f>
        <v/>
      </c>
      <c r="AG270" s="16">
        <f>Data!Y270-AF270</f>
        <v/>
      </c>
      <c r="AH270" s="9">
        <f>AE270+AG270</f>
        <v/>
      </c>
    </row>
    <row r="271">
      <c r="N271" s="14">
        <f>Data!A271</f>
        <v/>
      </c>
      <c r="O271" s="24">
        <f>IF(Occurrence!J271&gt;0,COUNTIFS(Occurrence!$J$2:$J$2441,"&gt;0",Occurrence!$J$2:$J$2441,"&lt;="&amp;Occurrence!J271)/($B$8+1),0)</f>
        <v/>
      </c>
      <c r="P271" s="16">
        <f>IF(Occurrence!J271&gt;0,_xlfn.PERCENTILE.INC(Data!$O$2:$O$2441,($B$4+O271*($B$5-1))/($B$3-1)),0)</f>
        <v/>
      </c>
      <c r="Q271" s="16">
        <f>IF(Occurrence!J271&gt;0,_xlfn.PERCENTILE.INC(Occurrence!$I$2:$I$2441,($B$6+O271*($B$7-1))/($B$3-1)),0)</f>
        <v/>
      </c>
      <c r="R271" s="16">
        <f>IF(Occurrence!J271&gt;0,Occurrence!J271/Q271,0)</f>
        <v/>
      </c>
      <c r="S271" s="9">
        <f>IF(Occurrence!J271&gt;0,P271*R271,0)</f>
        <v/>
      </c>
      <c r="T271" s="24">
        <f>IF(Occurrence!K271&gt;0,COUNTIFS(Occurrence!$K$2:$K$2441,"&gt;0",Occurrence!$K$2:$K$2441,"&lt;="&amp;Occurrence!K271)/($B$9+1),0)</f>
        <v/>
      </c>
      <c r="U271" s="16">
        <f>IF(Occurrence!K271&gt;0,_xlfn.PERCENTILE.INC(Data!$O$2:$O$2441,($B$4+T271*($B$5-1))/($B$3-1)),0)</f>
        <v/>
      </c>
      <c r="V271" s="16">
        <f>IF(Occurrence!K271&gt;0,_xlfn.PERCENTILE.INC(Occurrence!$I$2:$I$2441,($B$6+T271*($B$7-1))/($B$3-1)),0)</f>
        <v/>
      </c>
      <c r="W271" s="16">
        <f>IF(Occurrence!K271&gt;0,Occurrence!K271/V271,0)</f>
        <v/>
      </c>
      <c r="X271" s="9">
        <f>IF(Occurrence!K271&gt;0,U271*W271,0)</f>
        <v/>
      </c>
      <c r="Y271" s="24">
        <f>COUNTIF(Data!$X$2:$X$2441,"&lt;="&amp;Data!X271)/($B$3+1)</f>
        <v/>
      </c>
      <c r="Z271" s="16">
        <f>_xlfn.PERCENTILE.INC(Data!$U$2:$U$2441,Y271)</f>
        <v/>
      </c>
      <c r="AA271" s="16">
        <f>_xlfn.PERCENTILE.INC(Data!$V$2:$V$2441,Y271)</f>
        <v/>
      </c>
      <c r="AB271" s="16">
        <f>Data!X271-AA271</f>
        <v/>
      </c>
      <c r="AC271" s="9">
        <f>Z271+AB271</f>
        <v/>
      </c>
      <c r="AD271" s="24">
        <f>COUNTIF(Data!$Y$2:$Y$2441,"&lt;="&amp;Data!Y271)/($B$3+1)</f>
        <v/>
      </c>
      <c r="AE271" s="16">
        <f>_xlfn.PERCENTILE.INC(Data!$U$2:$U$2441,AD271)</f>
        <v/>
      </c>
      <c r="AF271" s="16">
        <f>_xlfn.PERCENTILE.INC(Data!$V$2:$V$2441,AD271)</f>
        <v/>
      </c>
      <c r="AG271" s="16">
        <f>Data!Y271-AF271</f>
        <v/>
      </c>
      <c r="AH271" s="9">
        <f>AE271+AG271</f>
        <v/>
      </c>
    </row>
    <row r="272">
      <c r="N272" s="14">
        <f>Data!A272</f>
        <v/>
      </c>
      <c r="O272" s="24">
        <f>IF(Occurrence!J272&gt;0,COUNTIFS(Occurrence!$J$2:$J$2441,"&gt;0",Occurrence!$J$2:$J$2441,"&lt;="&amp;Occurrence!J272)/($B$8+1),0)</f>
        <v/>
      </c>
      <c r="P272" s="16">
        <f>IF(Occurrence!J272&gt;0,_xlfn.PERCENTILE.INC(Data!$O$2:$O$2441,($B$4+O272*($B$5-1))/($B$3-1)),0)</f>
        <v/>
      </c>
      <c r="Q272" s="16">
        <f>IF(Occurrence!J272&gt;0,_xlfn.PERCENTILE.INC(Occurrence!$I$2:$I$2441,($B$6+O272*($B$7-1))/($B$3-1)),0)</f>
        <v/>
      </c>
      <c r="R272" s="16">
        <f>IF(Occurrence!J272&gt;0,Occurrence!J272/Q272,0)</f>
        <v/>
      </c>
      <c r="S272" s="9">
        <f>IF(Occurrence!J272&gt;0,P272*R272,0)</f>
        <v/>
      </c>
      <c r="T272" s="24">
        <f>IF(Occurrence!K272&gt;0,COUNTIFS(Occurrence!$K$2:$K$2441,"&gt;0",Occurrence!$K$2:$K$2441,"&lt;="&amp;Occurrence!K272)/($B$9+1),0)</f>
        <v/>
      </c>
      <c r="U272" s="16">
        <f>IF(Occurrence!K272&gt;0,_xlfn.PERCENTILE.INC(Data!$O$2:$O$2441,($B$4+T272*($B$5-1))/($B$3-1)),0)</f>
        <v/>
      </c>
      <c r="V272" s="16">
        <f>IF(Occurrence!K272&gt;0,_xlfn.PERCENTILE.INC(Occurrence!$I$2:$I$2441,($B$6+T272*($B$7-1))/($B$3-1)),0)</f>
        <v/>
      </c>
      <c r="W272" s="16">
        <f>IF(Occurrence!K272&gt;0,Occurrence!K272/V272,0)</f>
        <v/>
      </c>
      <c r="X272" s="9">
        <f>IF(Occurrence!K272&gt;0,U272*W272,0)</f>
        <v/>
      </c>
      <c r="Y272" s="24">
        <f>COUNTIF(Data!$X$2:$X$2441,"&lt;="&amp;Data!X272)/($B$3+1)</f>
        <v/>
      </c>
      <c r="Z272" s="16">
        <f>_xlfn.PERCENTILE.INC(Data!$U$2:$U$2441,Y272)</f>
        <v/>
      </c>
      <c r="AA272" s="16">
        <f>_xlfn.PERCENTILE.INC(Data!$V$2:$V$2441,Y272)</f>
        <v/>
      </c>
      <c r="AB272" s="16">
        <f>Data!X272-AA272</f>
        <v/>
      </c>
      <c r="AC272" s="9">
        <f>Z272+AB272</f>
        <v/>
      </c>
      <c r="AD272" s="24">
        <f>COUNTIF(Data!$Y$2:$Y$2441,"&lt;="&amp;Data!Y272)/($B$3+1)</f>
        <v/>
      </c>
      <c r="AE272" s="16">
        <f>_xlfn.PERCENTILE.INC(Data!$U$2:$U$2441,AD272)</f>
        <v/>
      </c>
      <c r="AF272" s="16">
        <f>_xlfn.PERCENTILE.INC(Data!$V$2:$V$2441,AD272)</f>
        <v/>
      </c>
      <c r="AG272" s="16">
        <f>Data!Y272-AF272</f>
        <v/>
      </c>
      <c r="AH272" s="9">
        <f>AE272+AG272</f>
        <v/>
      </c>
    </row>
    <row r="273">
      <c r="N273" s="14">
        <f>Data!A273</f>
        <v/>
      </c>
      <c r="O273" s="24">
        <f>IF(Occurrence!J273&gt;0,COUNTIFS(Occurrence!$J$2:$J$2441,"&gt;0",Occurrence!$J$2:$J$2441,"&lt;="&amp;Occurrence!J273)/($B$8+1),0)</f>
        <v/>
      </c>
      <c r="P273" s="16">
        <f>IF(Occurrence!J273&gt;0,_xlfn.PERCENTILE.INC(Data!$O$2:$O$2441,($B$4+O273*($B$5-1))/($B$3-1)),0)</f>
        <v/>
      </c>
      <c r="Q273" s="16">
        <f>IF(Occurrence!J273&gt;0,_xlfn.PERCENTILE.INC(Occurrence!$I$2:$I$2441,($B$6+O273*($B$7-1))/($B$3-1)),0)</f>
        <v/>
      </c>
      <c r="R273" s="16">
        <f>IF(Occurrence!J273&gt;0,Occurrence!J273/Q273,0)</f>
        <v/>
      </c>
      <c r="S273" s="9">
        <f>IF(Occurrence!J273&gt;0,P273*R273,0)</f>
        <v/>
      </c>
      <c r="T273" s="24">
        <f>IF(Occurrence!K273&gt;0,COUNTIFS(Occurrence!$K$2:$K$2441,"&gt;0",Occurrence!$K$2:$K$2441,"&lt;="&amp;Occurrence!K273)/($B$9+1),0)</f>
        <v/>
      </c>
      <c r="U273" s="16">
        <f>IF(Occurrence!K273&gt;0,_xlfn.PERCENTILE.INC(Data!$O$2:$O$2441,($B$4+T273*($B$5-1))/($B$3-1)),0)</f>
        <v/>
      </c>
      <c r="V273" s="16">
        <f>IF(Occurrence!K273&gt;0,_xlfn.PERCENTILE.INC(Occurrence!$I$2:$I$2441,($B$6+T273*($B$7-1))/($B$3-1)),0)</f>
        <v/>
      </c>
      <c r="W273" s="16">
        <f>IF(Occurrence!K273&gt;0,Occurrence!K273/V273,0)</f>
        <v/>
      </c>
      <c r="X273" s="9">
        <f>IF(Occurrence!K273&gt;0,U273*W273,0)</f>
        <v/>
      </c>
      <c r="Y273" s="24">
        <f>COUNTIF(Data!$X$2:$X$2441,"&lt;="&amp;Data!X273)/($B$3+1)</f>
        <v/>
      </c>
      <c r="Z273" s="16">
        <f>_xlfn.PERCENTILE.INC(Data!$U$2:$U$2441,Y273)</f>
        <v/>
      </c>
      <c r="AA273" s="16">
        <f>_xlfn.PERCENTILE.INC(Data!$V$2:$V$2441,Y273)</f>
        <v/>
      </c>
      <c r="AB273" s="16">
        <f>Data!X273-AA273</f>
        <v/>
      </c>
      <c r="AC273" s="9">
        <f>Z273+AB273</f>
        <v/>
      </c>
      <c r="AD273" s="24">
        <f>COUNTIF(Data!$Y$2:$Y$2441,"&lt;="&amp;Data!Y273)/($B$3+1)</f>
        <v/>
      </c>
      <c r="AE273" s="16">
        <f>_xlfn.PERCENTILE.INC(Data!$U$2:$U$2441,AD273)</f>
        <v/>
      </c>
      <c r="AF273" s="16">
        <f>_xlfn.PERCENTILE.INC(Data!$V$2:$V$2441,AD273)</f>
        <v/>
      </c>
      <c r="AG273" s="16">
        <f>Data!Y273-AF273</f>
        <v/>
      </c>
      <c r="AH273" s="9">
        <f>AE273+AG273</f>
        <v/>
      </c>
    </row>
    <row r="274">
      <c r="N274" s="14">
        <f>Data!A274</f>
        <v/>
      </c>
      <c r="O274" s="24">
        <f>IF(Occurrence!J274&gt;0,COUNTIFS(Occurrence!$J$2:$J$2441,"&gt;0",Occurrence!$J$2:$J$2441,"&lt;="&amp;Occurrence!J274)/($B$8+1),0)</f>
        <v/>
      </c>
      <c r="P274" s="16">
        <f>IF(Occurrence!J274&gt;0,_xlfn.PERCENTILE.INC(Data!$O$2:$O$2441,($B$4+O274*($B$5-1))/($B$3-1)),0)</f>
        <v/>
      </c>
      <c r="Q274" s="16">
        <f>IF(Occurrence!J274&gt;0,_xlfn.PERCENTILE.INC(Occurrence!$I$2:$I$2441,($B$6+O274*($B$7-1))/($B$3-1)),0)</f>
        <v/>
      </c>
      <c r="R274" s="16">
        <f>IF(Occurrence!J274&gt;0,Occurrence!J274/Q274,0)</f>
        <v/>
      </c>
      <c r="S274" s="9">
        <f>IF(Occurrence!J274&gt;0,P274*R274,0)</f>
        <v/>
      </c>
      <c r="T274" s="24">
        <f>IF(Occurrence!K274&gt;0,COUNTIFS(Occurrence!$K$2:$K$2441,"&gt;0",Occurrence!$K$2:$K$2441,"&lt;="&amp;Occurrence!K274)/($B$9+1),0)</f>
        <v/>
      </c>
      <c r="U274" s="16">
        <f>IF(Occurrence!K274&gt;0,_xlfn.PERCENTILE.INC(Data!$O$2:$O$2441,($B$4+T274*($B$5-1))/($B$3-1)),0)</f>
        <v/>
      </c>
      <c r="V274" s="16">
        <f>IF(Occurrence!K274&gt;0,_xlfn.PERCENTILE.INC(Occurrence!$I$2:$I$2441,($B$6+T274*($B$7-1))/($B$3-1)),0)</f>
        <v/>
      </c>
      <c r="W274" s="16">
        <f>IF(Occurrence!K274&gt;0,Occurrence!K274/V274,0)</f>
        <v/>
      </c>
      <c r="X274" s="9">
        <f>IF(Occurrence!K274&gt;0,U274*W274,0)</f>
        <v/>
      </c>
      <c r="Y274" s="24">
        <f>COUNTIF(Data!$X$2:$X$2441,"&lt;="&amp;Data!X274)/($B$3+1)</f>
        <v/>
      </c>
      <c r="Z274" s="16">
        <f>_xlfn.PERCENTILE.INC(Data!$U$2:$U$2441,Y274)</f>
        <v/>
      </c>
      <c r="AA274" s="16">
        <f>_xlfn.PERCENTILE.INC(Data!$V$2:$V$2441,Y274)</f>
        <v/>
      </c>
      <c r="AB274" s="16">
        <f>Data!X274-AA274</f>
        <v/>
      </c>
      <c r="AC274" s="9">
        <f>Z274+AB274</f>
        <v/>
      </c>
      <c r="AD274" s="24">
        <f>COUNTIF(Data!$Y$2:$Y$2441,"&lt;="&amp;Data!Y274)/($B$3+1)</f>
        <v/>
      </c>
      <c r="AE274" s="16">
        <f>_xlfn.PERCENTILE.INC(Data!$U$2:$U$2441,AD274)</f>
        <v/>
      </c>
      <c r="AF274" s="16">
        <f>_xlfn.PERCENTILE.INC(Data!$V$2:$V$2441,AD274)</f>
        <v/>
      </c>
      <c r="AG274" s="16">
        <f>Data!Y274-AF274</f>
        <v/>
      </c>
      <c r="AH274" s="9">
        <f>AE274+AG274</f>
        <v/>
      </c>
    </row>
    <row r="275">
      <c r="N275" s="14">
        <f>Data!A275</f>
        <v/>
      </c>
      <c r="O275" s="24">
        <f>IF(Occurrence!J275&gt;0,COUNTIFS(Occurrence!$J$2:$J$2441,"&gt;0",Occurrence!$J$2:$J$2441,"&lt;="&amp;Occurrence!J275)/($B$8+1),0)</f>
        <v/>
      </c>
      <c r="P275" s="16">
        <f>IF(Occurrence!J275&gt;0,_xlfn.PERCENTILE.INC(Data!$O$2:$O$2441,($B$4+O275*($B$5-1))/($B$3-1)),0)</f>
        <v/>
      </c>
      <c r="Q275" s="16">
        <f>IF(Occurrence!J275&gt;0,_xlfn.PERCENTILE.INC(Occurrence!$I$2:$I$2441,($B$6+O275*($B$7-1))/($B$3-1)),0)</f>
        <v/>
      </c>
      <c r="R275" s="16">
        <f>IF(Occurrence!J275&gt;0,Occurrence!J275/Q275,0)</f>
        <v/>
      </c>
      <c r="S275" s="9">
        <f>IF(Occurrence!J275&gt;0,P275*R275,0)</f>
        <v/>
      </c>
      <c r="T275" s="24">
        <f>IF(Occurrence!K275&gt;0,COUNTIFS(Occurrence!$K$2:$K$2441,"&gt;0",Occurrence!$K$2:$K$2441,"&lt;="&amp;Occurrence!K275)/($B$9+1),0)</f>
        <v/>
      </c>
      <c r="U275" s="16">
        <f>IF(Occurrence!K275&gt;0,_xlfn.PERCENTILE.INC(Data!$O$2:$O$2441,($B$4+T275*($B$5-1))/($B$3-1)),0)</f>
        <v/>
      </c>
      <c r="V275" s="16">
        <f>IF(Occurrence!K275&gt;0,_xlfn.PERCENTILE.INC(Occurrence!$I$2:$I$2441,($B$6+T275*($B$7-1))/($B$3-1)),0)</f>
        <v/>
      </c>
      <c r="W275" s="16">
        <f>IF(Occurrence!K275&gt;0,Occurrence!K275/V275,0)</f>
        <v/>
      </c>
      <c r="X275" s="9">
        <f>IF(Occurrence!K275&gt;0,U275*W275,0)</f>
        <v/>
      </c>
      <c r="Y275" s="24">
        <f>COUNTIF(Data!$X$2:$X$2441,"&lt;="&amp;Data!X275)/($B$3+1)</f>
        <v/>
      </c>
      <c r="Z275" s="16">
        <f>_xlfn.PERCENTILE.INC(Data!$U$2:$U$2441,Y275)</f>
        <v/>
      </c>
      <c r="AA275" s="16">
        <f>_xlfn.PERCENTILE.INC(Data!$V$2:$V$2441,Y275)</f>
        <v/>
      </c>
      <c r="AB275" s="16">
        <f>Data!X275-AA275</f>
        <v/>
      </c>
      <c r="AC275" s="9">
        <f>Z275+AB275</f>
        <v/>
      </c>
      <c r="AD275" s="24">
        <f>COUNTIF(Data!$Y$2:$Y$2441,"&lt;="&amp;Data!Y275)/($B$3+1)</f>
        <v/>
      </c>
      <c r="AE275" s="16">
        <f>_xlfn.PERCENTILE.INC(Data!$U$2:$U$2441,AD275)</f>
        <v/>
      </c>
      <c r="AF275" s="16">
        <f>_xlfn.PERCENTILE.INC(Data!$V$2:$V$2441,AD275)</f>
        <v/>
      </c>
      <c r="AG275" s="16">
        <f>Data!Y275-AF275</f>
        <v/>
      </c>
      <c r="AH275" s="9">
        <f>AE275+AG275</f>
        <v/>
      </c>
    </row>
    <row r="276">
      <c r="N276" s="14">
        <f>Data!A276</f>
        <v/>
      </c>
      <c r="O276" s="24">
        <f>IF(Occurrence!J276&gt;0,COUNTIFS(Occurrence!$J$2:$J$2441,"&gt;0",Occurrence!$J$2:$J$2441,"&lt;="&amp;Occurrence!J276)/($B$8+1),0)</f>
        <v/>
      </c>
      <c r="P276" s="16">
        <f>IF(Occurrence!J276&gt;0,_xlfn.PERCENTILE.INC(Data!$O$2:$O$2441,($B$4+O276*($B$5-1))/($B$3-1)),0)</f>
        <v/>
      </c>
      <c r="Q276" s="16">
        <f>IF(Occurrence!J276&gt;0,_xlfn.PERCENTILE.INC(Occurrence!$I$2:$I$2441,($B$6+O276*($B$7-1))/($B$3-1)),0)</f>
        <v/>
      </c>
      <c r="R276" s="16">
        <f>IF(Occurrence!J276&gt;0,Occurrence!J276/Q276,0)</f>
        <v/>
      </c>
      <c r="S276" s="9">
        <f>IF(Occurrence!J276&gt;0,P276*R276,0)</f>
        <v/>
      </c>
      <c r="T276" s="24">
        <f>IF(Occurrence!K276&gt;0,COUNTIFS(Occurrence!$K$2:$K$2441,"&gt;0",Occurrence!$K$2:$K$2441,"&lt;="&amp;Occurrence!K276)/($B$9+1),0)</f>
        <v/>
      </c>
      <c r="U276" s="16">
        <f>IF(Occurrence!K276&gt;0,_xlfn.PERCENTILE.INC(Data!$O$2:$O$2441,($B$4+T276*($B$5-1))/($B$3-1)),0)</f>
        <v/>
      </c>
      <c r="V276" s="16">
        <f>IF(Occurrence!K276&gt;0,_xlfn.PERCENTILE.INC(Occurrence!$I$2:$I$2441,($B$6+T276*($B$7-1))/($B$3-1)),0)</f>
        <v/>
      </c>
      <c r="W276" s="16">
        <f>IF(Occurrence!K276&gt;0,Occurrence!K276/V276,0)</f>
        <v/>
      </c>
      <c r="X276" s="9">
        <f>IF(Occurrence!K276&gt;0,U276*W276,0)</f>
        <v/>
      </c>
      <c r="Y276" s="24">
        <f>COUNTIF(Data!$X$2:$X$2441,"&lt;="&amp;Data!X276)/($B$3+1)</f>
        <v/>
      </c>
      <c r="Z276" s="16">
        <f>_xlfn.PERCENTILE.INC(Data!$U$2:$U$2441,Y276)</f>
        <v/>
      </c>
      <c r="AA276" s="16">
        <f>_xlfn.PERCENTILE.INC(Data!$V$2:$V$2441,Y276)</f>
        <v/>
      </c>
      <c r="AB276" s="16">
        <f>Data!X276-AA276</f>
        <v/>
      </c>
      <c r="AC276" s="9">
        <f>Z276+AB276</f>
        <v/>
      </c>
      <c r="AD276" s="24">
        <f>COUNTIF(Data!$Y$2:$Y$2441,"&lt;="&amp;Data!Y276)/($B$3+1)</f>
        <v/>
      </c>
      <c r="AE276" s="16">
        <f>_xlfn.PERCENTILE.INC(Data!$U$2:$U$2441,AD276)</f>
        <v/>
      </c>
      <c r="AF276" s="16">
        <f>_xlfn.PERCENTILE.INC(Data!$V$2:$V$2441,AD276)</f>
        <v/>
      </c>
      <c r="AG276" s="16">
        <f>Data!Y276-AF276</f>
        <v/>
      </c>
      <c r="AH276" s="9">
        <f>AE276+AG276</f>
        <v/>
      </c>
    </row>
    <row r="277">
      <c r="N277" s="14">
        <f>Data!A277</f>
        <v/>
      </c>
      <c r="O277" s="24">
        <f>IF(Occurrence!J277&gt;0,COUNTIFS(Occurrence!$J$2:$J$2441,"&gt;0",Occurrence!$J$2:$J$2441,"&lt;="&amp;Occurrence!J277)/($B$8+1),0)</f>
        <v/>
      </c>
      <c r="P277" s="16">
        <f>IF(Occurrence!J277&gt;0,_xlfn.PERCENTILE.INC(Data!$O$2:$O$2441,($B$4+O277*($B$5-1))/($B$3-1)),0)</f>
        <v/>
      </c>
      <c r="Q277" s="16">
        <f>IF(Occurrence!J277&gt;0,_xlfn.PERCENTILE.INC(Occurrence!$I$2:$I$2441,($B$6+O277*($B$7-1))/($B$3-1)),0)</f>
        <v/>
      </c>
      <c r="R277" s="16">
        <f>IF(Occurrence!J277&gt;0,Occurrence!J277/Q277,0)</f>
        <v/>
      </c>
      <c r="S277" s="9">
        <f>IF(Occurrence!J277&gt;0,P277*R277,0)</f>
        <v/>
      </c>
      <c r="T277" s="24">
        <f>IF(Occurrence!K277&gt;0,COUNTIFS(Occurrence!$K$2:$K$2441,"&gt;0",Occurrence!$K$2:$K$2441,"&lt;="&amp;Occurrence!K277)/($B$9+1),0)</f>
        <v/>
      </c>
      <c r="U277" s="16">
        <f>IF(Occurrence!K277&gt;0,_xlfn.PERCENTILE.INC(Data!$O$2:$O$2441,($B$4+T277*($B$5-1))/($B$3-1)),0)</f>
        <v/>
      </c>
      <c r="V277" s="16">
        <f>IF(Occurrence!K277&gt;0,_xlfn.PERCENTILE.INC(Occurrence!$I$2:$I$2441,($B$6+T277*($B$7-1))/($B$3-1)),0)</f>
        <v/>
      </c>
      <c r="W277" s="16">
        <f>IF(Occurrence!K277&gt;0,Occurrence!K277/V277,0)</f>
        <v/>
      </c>
      <c r="X277" s="9">
        <f>IF(Occurrence!K277&gt;0,U277*W277,0)</f>
        <v/>
      </c>
      <c r="Y277" s="24">
        <f>COUNTIF(Data!$X$2:$X$2441,"&lt;="&amp;Data!X277)/($B$3+1)</f>
        <v/>
      </c>
      <c r="Z277" s="16">
        <f>_xlfn.PERCENTILE.INC(Data!$U$2:$U$2441,Y277)</f>
        <v/>
      </c>
      <c r="AA277" s="16">
        <f>_xlfn.PERCENTILE.INC(Data!$V$2:$V$2441,Y277)</f>
        <v/>
      </c>
      <c r="AB277" s="16">
        <f>Data!X277-AA277</f>
        <v/>
      </c>
      <c r="AC277" s="9">
        <f>Z277+AB277</f>
        <v/>
      </c>
      <c r="AD277" s="24">
        <f>COUNTIF(Data!$Y$2:$Y$2441,"&lt;="&amp;Data!Y277)/($B$3+1)</f>
        <v/>
      </c>
      <c r="AE277" s="16">
        <f>_xlfn.PERCENTILE.INC(Data!$U$2:$U$2441,AD277)</f>
        <v/>
      </c>
      <c r="AF277" s="16">
        <f>_xlfn.PERCENTILE.INC(Data!$V$2:$V$2441,AD277)</f>
        <v/>
      </c>
      <c r="AG277" s="16">
        <f>Data!Y277-AF277</f>
        <v/>
      </c>
      <c r="AH277" s="9">
        <f>AE277+AG277</f>
        <v/>
      </c>
    </row>
    <row r="278">
      <c r="N278" s="14">
        <f>Data!A278</f>
        <v/>
      </c>
      <c r="O278" s="24">
        <f>IF(Occurrence!J278&gt;0,COUNTIFS(Occurrence!$J$2:$J$2441,"&gt;0",Occurrence!$J$2:$J$2441,"&lt;="&amp;Occurrence!J278)/($B$8+1),0)</f>
        <v/>
      </c>
      <c r="P278" s="16">
        <f>IF(Occurrence!J278&gt;0,_xlfn.PERCENTILE.INC(Data!$O$2:$O$2441,($B$4+O278*($B$5-1))/($B$3-1)),0)</f>
        <v/>
      </c>
      <c r="Q278" s="16">
        <f>IF(Occurrence!J278&gt;0,_xlfn.PERCENTILE.INC(Occurrence!$I$2:$I$2441,($B$6+O278*($B$7-1))/($B$3-1)),0)</f>
        <v/>
      </c>
      <c r="R278" s="16">
        <f>IF(Occurrence!J278&gt;0,Occurrence!J278/Q278,0)</f>
        <v/>
      </c>
      <c r="S278" s="9">
        <f>IF(Occurrence!J278&gt;0,P278*R278,0)</f>
        <v/>
      </c>
      <c r="T278" s="24">
        <f>IF(Occurrence!K278&gt;0,COUNTIFS(Occurrence!$K$2:$K$2441,"&gt;0",Occurrence!$K$2:$K$2441,"&lt;="&amp;Occurrence!K278)/($B$9+1),0)</f>
        <v/>
      </c>
      <c r="U278" s="16">
        <f>IF(Occurrence!K278&gt;0,_xlfn.PERCENTILE.INC(Data!$O$2:$O$2441,($B$4+T278*($B$5-1))/($B$3-1)),0)</f>
        <v/>
      </c>
      <c r="V278" s="16">
        <f>IF(Occurrence!K278&gt;0,_xlfn.PERCENTILE.INC(Occurrence!$I$2:$I$2441,($B$6+T278*($B$7-1))/($B$3-1)),0)</f>
        <v/>
      </c>
      <c r="W278" s="16">
        <f>IF(Occurrence!K278&gt;0,Occurrence!K278/V278,0)</f>
        <v/>
      </c>
      <c r="X278" s="9">
        <f>IF(Occurrence!K278&gt;0,U278*W278,0)</f>
        <v/>
      </c>
      <c r="Y278" s="24">
        <f>COUNTIF(Data!$X$2:$X$2441,"&lt;="&amp;Data!X278)/($B$3+1)</f>
        <v/>
      </c>
      <c r="Z278" s="16">
        <f>_xlfn.PERCENTILE.INC(Data!$U$2:$U$2441,Y278)</f>
        <v/>
      </c>
      <c r="AA278" s="16">
        <f>_xlfn.PERCENTILE.INC(Data!$V$2:$V$2441,Y278)</f>
        <v/>
      </c>
      <c r="AB278" s="16">
        <f>Data!X278-AA278</f>
        <v/>
      </c>
      <c r="AC278" s="9">
        <f>Z278+AB278</f>
        <v/>
      </c>
      <c r="AD278" s="24">
        <f>COUNTIF(Data!$Y$2:$Y$2441,"&lt;="&amp;Data!Y278)/($B$3+1)</f>
        <v/>
      </c>
      <c r="AE278" s="16">
        <f>_xlfn.PERCENTILE.INC(Data!$U$2:$U$2441,AD278)</f>
        <v/>
      </c>
      <c r="AF278" s="16">
        <f>_xlfn.PERCENTILE.INC(Data!$V$2:$V$2441,AD278)</f>
        <v/>
      </c>
      <c r="AG278" s="16">
        <f>Data!Y278-AF278</f>
        <v/>
      </c>
      <c r="AH278" s="9">
        <f>AE278+AG278</f>
        <v/>
      </c>
    </row>
    <row r="279">
      <c r="N279" s="14">
        <f>Data!A279</f>
        <v/>
      </c>
      <c r="O279" s="24">
        <f>IF(Occurrence!J279&gt;0,COUNTIFS(Occurrence!$J$2:$J$2441,"&gt;0",Occurrence!$J$2:$J$2441,"&lt;="&amp;Occurrence!J279)/($B$8+1),0)</f>
        <v/>
      </c>
      <c r="P279" s="16">
        <f>IF(Occurrence!J279&gt;0,_xlfn.PERCENTILE.INC(Data!$O$2:$O$2441,($B$4+O279*($B$5-1))/($B$3-1)),0)</f>
        <v/>
      </c>
      <c r="Q279" s="16">
        <f>IF(Occurrence!J279&gt;0,_xlfn.PERCENTILE.INC(Occurrence!$I$2:$I$2441,($B$6+O279*($B$7-1))/($B$3-1)),0)</f>
        <v/>
      </c>
      <c r="R279" s="16">
        <f>IF(Occurrence!J279&gt;0,Occurrence!J279/Q279,0)</f>
        <v/>
      </c>
      <c r="S279" s="9">
        <f>IF(Occurrence!J279&gt;0,P279*R279,0)</f>
        <v/>
      </c>
      <c r="T279" s="24">
        <f>IF(Occurrence!K279&gt;0,COUNTIFS(Occurrence!$K$2:$K$2441,"&gt;0",Occurrence!$K$2:$K$2441,"&lt;="&amp;Occurrence!K279)/($B$9+1),0)</f>
        <v/>
      </c>
      <c r="U279" s="16">
        <f>IF(Occurrence!K279&gt;0,_xlfn.PERCENTILE.INC(Data!$O$2:$O$2441,($B$4+T279*($B$5-1))/($B$3-1)),0)</f>
        <v/>
      </c>
      <c r="V279" s="16">
        <f>IF(Occurrence!K279&gt;0,_xlfn.PERCENTILE.INC(Occurrence!$I$2:$I$2441,($B$6+T279*($B$7-1))/($B$3-1)),0)</f>
        <v/>
      </c>
      <c r="W279" s="16">
        <f>IF(Occurrence!K279&gt;0,Occurrence!K279/V279,0)</f>
        <v/>
      </c>
      <c r="X279" s="9">
        <f>IF(Occurrence!K279&gt;0,U279*W279,0)</f>
        <v/>
      </c>
      <c r="Y279" s="24">
        <f>COUNTIF(Data!$X$2:$X$2441,"&lt;="&amp;Data!X279)/($B$3+1)</f>
        <v/>
      </c>
      <c r="Z279" s="16">
        <f>_xlfn.PERCENTILE.INC(Data!$U$2:$U$2441,Y279)</f>
        <v/>
      </c>
      <c r="AA279" s="16">
        <f>_xlfn.PERCENTILE.INC(Data!$V$2:$V$2441,Y279)</f>
        <v/>
      </c>
      <c r="AB279" s="16">
        <f>Data!X279-AA279</f>
        <v/>
      </c>
      <c r="AC279" s="9">
        <f>Z279+AB279</f>
        <v/>
      </c>
      <c r="AD279" s="24">
        <f>COUNTIF(Data!$Y$2:$Y$2441,"&lt;="&amp;Data!Y279)/($B$3+1)</f>
        <v/>
      </c>
      <c r="AE279" s="16">
        <f>_xlfn.PERCENTILE.INC(Data!$U$2:$U$2441,AD279)</f>
        <v/>
      </c>
      <c r="AF279" s="16">
        <f>_xlfn.PERCENTILE.INC(Data!$V$2:$V$2441,AD279)</f>
        <v/>
      </c>
      <c r="AG279" s="16">
        <f>Data!Y279-AF279</f>
        <v/>
      </c>
      <c r="AH279" s="9">
        <f>AE279+AG279</f>
        <v/>
      </c>
    </row>
    <row r="280">
      <c r="N280" s="14">
        <f>Data!A280</f>
        <v/>
      </c>
      <c r="O280" s="24">
        <f>IF(Occurrence!J280&gt;0,COUNTIFS(Occurrence!$J$2:$J$2441,"&gt;0",Occurrence!$J$2:$J$2441,"&lt;="&amp;Occurrence!J280)/($B$8+1),0)</f>
        <v/>
      </c>
      <c r="P280" s="16">
        <f>IF(Occurrence!J280&gt;0,_xlfn.PERCENTILE.INC(Data!$O$2:$O$2441,($B$4+O280*($B$5-1))/($B$3-1)),0)</f>
        <v/>
      </c>
      <c r="Q280" s="16">
        <f>IF(Occurrence!J280&gt;0,_xlfn.PERCENTILE.INC(Occurrence!$I$2:$I$2441,($B$6+O280*($B$7-1))/($B$3-1)),0)</f>
        <v/>
      </c>
      <c r="R280" s="16">
        <f>IF(Occurrence!J280&gt;0,Occurrence!J280/Q280,0)</f>
        <v/>
      </c>
      <c r="S280" s="9">
        <f>IF(Occurrence!J280&gt;0,P280*R280,0)</f>
        <v/>
      </c>
      <c r="T280" s="24">
        <f>IF(Occurrence!K280&gt;0,COUNTIFS(Occurrence!$K$2:$K$2441,"&gt;0",Occurrence!$K$2:$K$2441,"&lt;="&amp;Occurrence!K280)/($B$9+1),0)</f>
        <v/>
      </c>
      <c r="U280" s="16">
        <f>IF(Occurrence!K280&gt;0,_xlfn.PERCENTILE.INC(Data!$O$2:$O$2441,($B$4+T280*($B$5-1))/($B$3-1)),0)</f>
        <v/>
      </c>
      <c r="V280" s="16">
        <f>IF(Occurrence!K280&gt;0,_xlfn.PERCENTILE.INC(Occurrence!$I$2:$I$2441,($B$6+T280*($B$7-1))/($B$3-1)),0)</f>
        <v/>
      </c>
      <c r="W280" s="16">
        <f>IF(Occurrence!K280&gt;0,Occurrence!K280/V280,0)</f>
        <v/>
      </c>
      <c r="X280" s="9">
        <f>IF(Occurrence!K280&gt;0,U280*W280,0)</f>
        <v/>
      </c>
      <c r="Y280" s="24">
        <f>COUNTIF(Data!$X$2:$X$2441,"&lt;="&amp;Data!X280)/($B$3+1)</f>
        <v/>
      </c>
      <c r="Z280" s="16">
        <f>_xlfn.PERCENTILE.INC(Data!$U$2:$U$2441,Y280)</f>
        <v/>
      </c>
      <c r="AA280" s="16">
        <f>_xlfn.PERCENTILE.INC(Data!$V$2:$V$2441,Y280)</f>
        <v/>
      </c>
      <c r="AB280" s="16">
        <f>Data!X280-AA280</f>
        <v/>
      </c>
      <c r="AC280" s="9">
        <f>Z280+AB280</f>
        <v/>
      </c>
      <c r="AD280" s="24">
        <f>COUNTIF(Data!$Y$2:$Y$2441,"&lt;="&amp;Data!Y280)/($B$3+1)</f>
        <v/>
      </c>
      <c r="AE280" s="16">
        <f>_xlfn.PERCENTILE.INC(Data!$U$2:$U$2441,AD280)</f>
        <v/>
      </c>
      <c r="AF280" s="16">
        <f>_xlfn.PERCENTILE.INC(Data!$V$2:$V$2441,AD280)</f>
        <v/>
      </c>
      <c r="AG280" s="16">
        <f>Data!Y280-AF280</f>
        <v/>
      </c>
      <c r="AH280" s="9">
        <f>AE280+AG280</f>
        <v/>
      </c>
    </row>
    <row r="281">
      <c r="N281" s="14">
        <f>Data!A281</f>
        <v/>
      </c>
      <c r="O281" s="24">
        <f>IF(Occurrence!J281&gt;0,COUNTIFS(Occurrence!$J$2:$J$2441,"&gt;0",Occurrence!$J$2:$J$2441,"&lt;="&amp;Occurrence!J281)/($B$8+1),0)</f>
        <v/>
      </c>
      <c r="P281" s="16">
        <f>IF(Occurrence!J281&gt;0,_xlfn.PERCENTILE.INC(Data!$O$2:$O$2441,($B$4+O281*($B$5-1))/($B$3-1)),0)</f>
        <v/>
      </c>
      <c r="Q281" s="16">
        <f>IF(Occurrence!J281&gt;0,_xlfn.PERCENTILE.INC(Occurrence!$I$2:$I$2441,($B$6+O281*($B$7-1))/($B$3-1)),0)</f>
        <v/>
      </c>
      <c r="R281" s="16">
        <f>IF(Occurrence!J281&gt;0,Occurrence!J281/Q281,0)</f>
        <v/>
      </c>
      <c r="S281" s="9">
        <f>IF(Occurrence!J281&gt;0,P281*R281,0)</f>
        <v/>
      </c>
      <c r="T281" s="24">
        <f>IF(Occurrence!K281&gt;0,COUNTIFS(Occurrence!$K$2:$K$2441,"&gt;0",Occurrence!$K$2:$K$2441,"&lt;="&amp;Occurrence!K281)/($B$9+1),0)</f>
        <v/>
      </c>
      <c r="U281" s="16">
        <f>IF(Occurrence!K281&gt;0,_xlfn.PERCENTILE.INC(Data!$O$2:$O$2441,($B$4+T281*($B$5-1))/($B$3-1)),0)</f>
        <v/>
      </c>
      <c r="V281" s="16">
        <f>IF(Occurrence!K281&gt;0,_xlfn.PERCENTILE.INC(Occurrence!$I$2:$I$2441,($B$6+T281*($B$7-1))/($B$3-1)),0)</f>
        <v/>
      </c>
      <c r="W281" s="16">
        <f>IF(Occurrence!K281&gt;0,Occurrence!K281/V281,0)</f>
        <v/>
      </c>
      <c r="X281" s="9">
        <f>IF(Occurrence!K281&gt;0,U281*W281,0)</f>
        <v/>
      </c>
      <c r="Y281" s="24">
        <f>COUNTIF(Data!$X$2:$X$2441,"&lt;="&amp;Data!X281)/($B$3+1)</f>
        <v/>
      </c>
      <c r="Z281" s="16">
        <f>_xlfn.PERCENTILE.INC(Data!$U$2:$U$2441,Y281)</f>
        <v/>
      </c>
      <c r="AA281" s="16">
        <f>_xlfn.PERCENTILE.INC(Data!$V$2:$V$2441,Y281)</f>
        <v/>
      </c>
      <c r="AB281" s="16">
        <f>Data!X281-AA281</f>
        <v/>
      </c>
      <c r="AC281" s="9">
        <f>Z281+AB281</f>
        <v/>
      </c>
      <c r="AD281" s="24">
        <f>COUNTIF(Data!$Y$2:$Y$2441,"&lt;="&amp;Data!Y281)/($B$3+1)</f>
        <v/>
      </c>
      <c r="AE281" s="16">
        <f>_xlfn.PERCENTILE.INC(Data!$U$2:$U$2441,AD281)</f>
        <v/>
      </c>
      <c r="AF281" s="16">
        <f>_xlfn.PERCENTILE.INC(Data!$V$2:$V$2441,AD281)</f>
        <v/>
      </c>
      <c r="AG281" s="16">
        <f>Data!Y281-AF281</f>
        <v/>
      </c>
      <c r="AH281" s="9">
        <f>AE281+AG281</f>
        <v/>
      </c>
    </row>
    <row r="282">
      <c r="N282" s="14">
        <f>Data!A282</f>
        <v/>
      </c>
      <c r="O282" s="24">
        <f>IF(Occurrence!J282&gt;0,COUNTIFS(Occurrence!$J$2:$J$2441,"&gt;0",Occurrence!$J$2:$J$2441,"&lt;="&amp;Occurrence!J282)/($B$8+1),0)</f>
        <v/>
      </c>
      <c r="P282" s="16">
        <f>IF(Occurrence!J282&gt;0,_xlfn.PERCENTILE.INC(Data!$O$2:$O$2441,($B$4+O282*($B$5-1))/($B$3-1)),0)</f>
        <v/>
      </c>
      <c r="Q282" s="16">
        <f>IF(Occurrence!J282&gt;0,_xlfn.PERCENTILE.INC(Occurrence!$I$2:$I$2441,($B$6+O282*($B$7-1))/($B$3-1)),0)</f>
        <v/>
      </c>
      <c r="R282" s="16">
        <f>IF(Occurrence!J282&gt;0,Occurrence!J282/Q282,0)</f>
        <v/>
      </c>
      <c r="S282" s="9">
        <f>IF(Occurrence!J282&gt;0,P282*R282,0)</f>
        <v/>
      </c>
      <c r="T282" s="24">
        <f>IF(Occurrence!K282&gt;0,COUNTIFS(Occurrence!$K$2:$K$2441,"&gt;0",Occurrence!$K$2:$K$2441,"&lt;="&amp;Occurrence!K282)/($B$9+1),0)</f>
        <v/>
      </c>
      <c r="U282" s="16">
        <f>IF(Occurrence!K282&gt;0,_xlfn.PERCENTILE.INC(Data!$O$2:$O$2441,($B$4+T282*($B$5-1))/($B$3-1)),0)</f>
        <v/>
      </c>
      <c r="V282" s="16">
        <f>IF(Occurrence!K282&gt;0,_xlfn.PERCENTILE.INC(Occurrence!$I$2:$I$2441,($B$6+T282*($B$7-1))/($B$3-1)),0)</f>
        <v/>
      </c>
      <c r="W282" s="16">
        <f>IF(Occurrence!K282&gt;0,Occurrence!K282/V282,0)</f>
        <v/>
      </c>
      <c r="X282" s="9">
        <f>IF(Occurrence!K282&gt;0,U282*W282,0)</f>
        <v/>
      </c>
      <c r="Y282" s="24">
        <f>COUNTIF(Data!$X$2:$X$2441,"&lt;="&amp;Data!X282)/($B$3+1)</f>
        <v/>
      </c>
      <c r="Z282" s="16">
        <f>_xlfn.PERCENTILE.INC(Data!$U$2:$U$2441,Y282)</f>
        <v/>
      </c>
      <c r="AA282" s="16">
        <f>_xlfn.PERCENTILE.INC(Data!$V$2:$V$2441,Y282)</f>
        <v/>
      </c>
      <c r="AB282" s="16">
        <f>Data!X282-AA282</f>
        <v/>
      </c>
      <c r="AC282" s="9">
        <f>Z282+AB282</f>
        <v/>
      </c>
      <c r="AD282" s="24">
        <f>COUNTIF(Data!$Y$2:$Y$2441,"&lt;="&amp;Data!Y282)/($B$3+1)</f>
        <v/>
      </c>
      <c r="AE282" s="16">
        <f>_xlfn.PERCENTILE.INC(Data!$U$2:$U$2441,AD282)</f>
        <v/>
      </c>
      <c r="AF282" s="16">
        <f>_xlfn.PERCENTILE.INC(Data!$V$2:$V$2441,AD282)</f>
        <v/>
      </c>
      <c r="AG282" s="16">
        <f>Data!Y282-AF282</f>
        <v/>
      </c>
      <c r="AH282" s="9">
        <f>AE282+AG282</f>
        <v/>
      </c>
    </row>
    <row r="283">
      <c r="N283" s="14">
        <f>Data!A283</f>
        <v/>
      </c>
      <c r="O283" s="24">
        <f>IF(Occurrence!J283&gt;0,COUNTIFS(Occurrence!$J$2:$J$2441,"&gt;0",Occurrence!$J$2:$J$2441,"&lt;="&amp;Occurrence!J283)/($B$8+1),0)</f>
        <v/>
      </c>
      <c r="P283" s="16">
        <f>IF(Occurrence!J283&gt;0,_xlfn.PERCENTILE.INC(Data!$O$2:$O$2441,($B$4+O283*($B$5-1))/($B$3-1)),0)</f>
        <v/>
      </c>
      <c r="Q283" s="16">
        <f>IF(Occurrence!J283&gt;0,_xlfn.PERCENTILE.INC(Occurrence!$I$2:$I$2441,($B$6+O283*($B$7-1))/($B$3-1)),0)</f>
        <v/>
      </c>
      <c r="R283" s="16">
        <f>IF(Occurrence!J283&gt;0,Occurrence!J283/Q283,0)</f>
        <v/>
      </c>
      <c r="S283" s="9">
        <f>IF(Occurrence!J283&gt;0,P283*R283,0)</f>
        <v/>
      </c>
      <c r="T283" s="24">
        <f>IF(Occurrence!K283&gt;0,COUNTIFS(Occurrence!$K$2:$K$2441,"&gt;0",Occurrence!$K$2:$K$2441,"&lt;="&amp;Occurrence!K283)/($B$9+1),0)</f>
        <v/>
      </c>
      <c r="U283" s="16">
        <f>IF(Occurrence!K283&gt;0,_xlfn.PERCENTILE.INC(Data!$O$2:$O$2441,($B$4+T283*($B$5-1))/($B$3-1)),0)</f>
        <v/>
      </c>
      <c r="V283" s="16">
        <f>IF(Occurrence!K283&gt;0,_xlfn.PERCENTILE.INC(Occurrence!$I$2:$I$2441,($B$6+T283*($B$7-1))/($B$3-1)),0)</f>
        <v/>
      </c>
      <c r="W283" s="16">
        <f>IF(Occurrence!K283&gt;0,Occurrence!K283/V283,0)</f>
        <v/>
      </c>
      <c r="X283" s="9">
        <f>IF(Occurrence!K283&gt;0,U283*W283,0)</f>
        <v/>
      </c>
      <c r="Y283" s="24">
        <f>COUNTIF(Data!$X$2:$X$2441,"&lt;="&amp;Data!X283)/($B$3+1)</f>
        <v/>
      </c>
      <c r="Z283" s="16">
        <f>_xlfn.PERCENTILE.INC(Data!$U$2:$U$2441,Y283)</f>
        <v/>
      </c>
      <c r="AA283" s="16">
        <f>_xlfn.PERCENTILE.INC(Data!$V$2:$V$2441,Y283)</f>
        <v/>
      </c>
      <c r="AB283" s="16">
        <f>Data!X283-AA283</f>
        <v/>
      </c>
      <c r="AC283" s="9">
        <f>Z283+AB283</f>
        <v/>
      </c>
      <c r="AD283" s="24">
        <f>COUNTIF(Data!$Y$2:$Y$2441,"&lt;="&amp;Data!Y283)/($B$3+1)</f>
        <v/>
      </c>
      <c r="AE283" s="16">
        <f>_xlfn.PERCENTILE.INC(Data!$U$2:$U$2441,AD283)</f>
        <v/>
      </c>
      <c r="AF283" s="16">
        <f>_xlfn.PERCENTILE.INC(Data!$V$2:$V$2441,AD283)</f>
        <v/>
      </c>
      <c r="AG283" s="16">
        <f>Data!Y283-AF283</f>
        <v/>
      </c>
      <c r="AH283" s="9">
        <f>AE283+AG283</f>
        <v/>
      </c>
    </row>
    <row r="284">
      <c r="N284" s="14">
        <f>Data!A284</f>
        <v/>
      </c>
      <c r="O284" s="24">
        <f>IF(Occurrence!J284&gt;0,COUNTIFS(Occurrence!$J$2:$J$2441,"&gt;0",Occurrence!$J$2:$J$2441,"&lt;="&amp;Occurrence!J284)/($B$8+1),0)</f>
        <v/>
      </c>
      <c r="P284" s="16">
        <f>IF(Occurrence!J284&gt;0,_xlfn.PERCENTILE.INC(Data!$O$2:$O$2441,($B$4+O284*($B$5-1))/($B$3-1)),0)</f>
        <v/>
      </c>
      <c r="Q284" s="16">
        <f>IF(Occurrence!J284&gt;0,_xlfn.PERCENTILE.INC(Occurrence!$I$2:$I$2441,($B$6+O284*($B$7-1))/($B$3-1)),0)</f>
        <v/>
      </c>
      <c r="R284" s="16">
        <f>IF(Occurrence!J284&gt;0,Occurrence!J284/Q284,0)</f>
        <v/>
      </c>
      <c r="S284" s="9">
        <f>IF(Occurrence!J284&gt;0,P284*R284,0)</f>
        <v/>
      </c>
      <c r="T284" s="24">
        <f>IF(Occurrence!K284&gt;0,COUNTIFS(Occurrence!$K$2:$K$2441,"&gt;0",Occurrence!$K$2:$K$2441,"&lt;="&amp;Occurrence!K284)/($B$9+1),0)</f>
        <v/>
      </c>
      <c r="U284" s="16">
        <f>IF(Occurrence!K284&gt;0,_xlfn.PERCENTILE.INC(Data!$O$2:$O$2441,($B$4+T284*($B$5-1))/($B$3-1)),0)</f>
        <v/>
      </c>
      <c r="V284" s="16">
        <f>IF(Occurrence!K284&gt;0,_xlfn.PERCENTILE.INC(Occurrence!$I$2:$I$2441,($B$6+T284*($B$7-1))/($B$3-1)),0)</f>
        <v/>
      </c>
      <c r="W284" s="16">
        <f>IF(Occurrence!K284&gt;0,Occurrence!K284/V284,0)</f>
        <v/>
      </c>
      <c r="X284" s="9">
        <f>IF(Occurrence!K284&gt;0,U284*W284,0)</f>
        <v/>
      </c>
      <c r="Y284" s="24">
        <f>COUNTIF(Data!$X$2:$X$2441,"&lt;="&amp;Data!X284)/($B$3+1)</f>
        <v/>
      </c>
      <c r="Z284" s="16">
        <f>_xlfn.PERCENTILE.INC(Data!$U$2:$U$2441,Y284)</f>
        <v/>
      </c>
      <c r="AA284" s="16">
        <f>_xlfn.PERCENTILE.INC(Data!$V$2:$V$2441,Y284)</f>
        <v/>
      </c>
      <c r="AB284" s="16">
        <f>Data!X284-AA284</f>
        <v/>
      </c>
      <c r="AC284" s="9">
        <f>Z284+AB284</f>
        <v/>
      </c>
      <c r="AD284" s="24">
        <f>COUNTIF(Data!$Y$2:$Y$2441,"&lt;="&amp;Data!Y284)/($B$3+1)</f>
        <v/>
      </c>
      <c r="AE284" s="16">
        <f>_xlfn.PERCENTILE.INC(Data!$U$2:$U$2441,AD284)</f>
        <v/>
      </c>
      <c r="AF284" s="16">
        <f>_xlfn.PERCENTILE.INC(Data!$V$2:$V$2441,AD284)</f>
        <v/>
      </c>
      <c r="AG284" s="16">
        <f>Data!Y284-AF284</f>
        <v/>
      </c>
      <c r="AH284" s="9">
        <f>AE284+AG284</f>
        <v/>
      </c>
    </row>
    <row r="285">
      <c r="N285" s="14">
        <f>Data!A285</f>
        <v/>
      </c>
      <c r="O285" s="24">
        <f>IF(Occurrence!J285&gt;0,COUNTIFS(Occurrence!$J$2:$J$2441,"&gt;0",Occurrence!$J$2:$J$2441,"&lt;="&amp;Occurrence!J285)/($B$8+1),0)</f>
        <v/>
      </c>
      <c r="P285" s="16">
        <f>IF(Occurrence!J285&gt;0,_xlfn.PERCENTILE.INC(Data!$O$2:$O$2441,($B$4+O285*($B$5-1))/($B$3-1)),0)</f>
        <v/>
      </c>
      <c r="Q285" s="16">
        <f>IF(Occurrence!J285&gt;0,_xlfn.PERCENTILE.INC(Occurrence!$I$2:$I$2441,($B$6+O285*($B$7-1))/($B$3-1)),0)</f>
        <v/>
      </c>
      <c r="R285" s="16">
        <f>IF(Occurrence!J285&gt;0,Occurrence!J285/Q285,0)</f>
        <v/>
      </c>
      <c r="S285" s="9">
        <f>IF(Occurrence!J285&gt;0,P285*R285,0)</f>
        <v/>
      </c>
      <c r="T285" s="24">
        <f>IF(Occurrence!K285&gt;0,COUNTIFS(Occurrence!$K$2:$K$2441,"&gt;0",Occurrence!$K$2:$K$2441,"&lt;="&amp;Occurrence!K285)/($B$9+1),0)</f>
        <v/>
      </c>
      <c r="U285" s="16">
        <f>IF(Occurrence!K285&gt;0,_xlfn.PERCENTILE.INC(Data!$O$2:$O$2441,($B$4+T285*($B$5-1))/($B$3-1)),0)</f>
        <v/>
      </c>
      <c r="V285" s="16">
        <f>IF(Occurrence!K285&gt;0,_xlfn.PERCENTILE.INC(Occurrence!$I$2:$I$2441,($B$6+T285*($B$7-1))/($B$3-1)),0)</f>
        <v/>
      </c>
      <c r="W285" s="16">
        <f>IF(Occurrence!K285&gt;0,Occurrence!K285/V285,0)</f>
        <v/>
      </c>
      <c r="X285" s="9">
        <f>IF(Occurrence!K285&gt;0,U285*W285,0)</f>
        <v/>
      </c>
      <c r="Y285" s="24">
        <f>COUNTIF(Data!$X$2:$X$2441,"&lt;="&amp;Data!X285)/($B$3+1)</f>
        <v/>
      </c>
      <c r="Z285" s="16">
        <f>_xlfn.PERCENTILE.INC(Data!$U$2:$U$2441,Y285)</f>
        <v/>
      </c>
      <c r="AA285" s="16">
        <f>_xlfn.PERCENTILE.INC(Data!$V$2:$V$2441,Y285)</f>
        <v/>
      </c>
      <c r="AB285" s="16">
        <f>Data!X285-AA285</f>
        <v/>
      </c>
      <c r="AC285" s="9">
        <f>Z285+AB285</f>
        <v/>
      </c>
      <c r="AD285" s="24">
        <f>COUNTIF(Data!$Y$2:$Y$2441,"&lt;="&amp;Data!Y285)/($B$3+1)</f>
        <v/>
      </c>
      <c r="AE285" s="16">
        <f>_xlfn.PERCENTILE.INC(Data!$U$2:$U$2441,AD285)</f>
        <v/>
      </c>
      <c r="AF285" s="16">
        <f>_xlfn.PERCENTILE.INC(Data!$V$2:$V$2441,AD285)</f>
        <v/>
      </c>
      <c r="AG285" s="16">
        <f>Data!Y285-AF285</f>
        <v/>
      </c>
      <c r="AH285" s="9">
        <f>AE285+AG285</f>
        <v/>
      </c>
    </row>
    <row r="286">
      <c r="N286" s="14">
        <f>Data!A286</f>
        <v/>
      </c>
      <c r="O286" s="24">
        <f>IF(Occurrence!J286&gt;0,COUNTIFS(Occurrence!$J$2:$J$2441,"&gt;0",Occurrence!$J$2:$J$2441,"&lt;="&amp;Occurrence!J286)/($B$8+1),0)</f>
        <v/>
      </c>
      <c r="P286" s="16">
        <f>IF(Occurrence!J286&gt;0,_xlfn.PERCENTILE.INC(Data!$O$2:$O$2441,($B$4+O286*($B$5-1))/($B$3-1)),0)</f>
        <v/>
      </c>
      <c r="Q286" s="16">
        <f>IF(Occurrence!J286&gt;0,_xlfn.PERCENTILE.INC(Occurrence!$I$2:$I$2441,($B$6+O286*($B$7-1))/($B$3-1)),0)</f>
        <v/>
      </c>
      <c r="R286" s="16">
        <f>IF(Occurrence!J286&gt;0,Occurrence!J286/Q286,0)</f>
        <v/>
      </c>
      <c r="S286" s="9">
        <f>IF(Occurrence!J286&gt;0,P286*R286,0)</f>
        <v/>
      </c>
      <c r="T286" s="24">
        <f>IF(Occurrence!K286&gt;0,COUNTIFS(Occurrence!$K$2:$K$2441,"&gt;0",Occurrence!$K$2:$K$2441,"&lt;="&amp;Occurrence!K286)/($B$9+1),0)</f>
        <v/>
      </c>
      <c r="U286" s="16">
        <f>IF(Occurrence!K286&gt;0,_xlfn.PERCENTILE.INC(Data!$O$2:$O$2441,($B$4+T286*($B$5-1))/($B$3-1)),0)</f>
        <v/>
      </c>
      <c r="V286" s="16">
        <f>IF(Occurrence!K286&gt;0,_xlfn.PERCENTILE.INC(Occurrence!$I$2:$I$2441,($B$6+T286*($B$7-1))/($B$3-1)),0)</f>
        <v/>
      </c>
      <c r="W286" s="16">
        <f>IF(Occurrence!K286&gt;0,Occurrence!K286/V286,0)</f>
        <v/>
      </c>
      <c r="X286" s="9">
        <f>IF(Occurrence!K286&gt;0,U286*W286,0)</f>
        <v/>
      </c>
      <c r="Y286" s="24">
        <f>COUNTIF(Data!$X$2:$X$2441,"&lt;="&amp;Data!X286)/($B$3+1)</f>
        <v/>
      </c>
      <c r="Z286" s="16">
        <f>_xlfn.PERCENTILE.INC(Data!$U$2:$U$2441,Y286)</f>
        <v/>
      </c>
      <c r="AA286" s="16">
        <f>_xlfn.PERCENTILE.INC(Data!$V$2:$V$2441,Y286)</f>
        <v/>
      </c>
      <c r="AB286" s="16">
        <f>Data!X286-AA286</f>
        <v/>
      </c>
      <c r="AC286" s="9">
        <f>Z286+AB286</f>
        <v/>
      </c>
      <c r="AD286" s="24">
        <f>COUNTIF(Data!$Y$2:$Y$2441,"&lt;="&amp;Data!Y286)/($B$3+1)</f>
        <v/>
      </c>
      <c r="AE286" s="16">
        <f>_xlfn.PERCENTILE.INC(Data!$U$2:$U$2441,AD286)</f>
        <v/>
      </c>
      <c r="AF286" s="16">
        <f>_xlfn.PERCENTILE.INC(Data!$V$2:$V$2441,AD286)</f>
        <v/>
      </c>
      <c r="AG286" s="16">
        <f>Data!Y286-AF286</f>
        <v/>
      </c>
      <c r="AH286" s="9">
        <f>AE286+AG286</f>
        <v/>
      </c>
    </row>
    <row r="287">
      <c r="N287" s="14">
        <f>Data!A287</f>
        <v/>
      </c>
      <c r="O287" s="24">
        <f>IF(Occurrence!J287&gt;0,COUNTIFS(Occurrence!$J$2:$J$2441,"&gt;0",Occurrence!$J$2:$J$2441,"&lt;="&amp;Occurrence!J287)/($B$8+1),0)</f>
        <v/>
      </c>
      <c r="P287" s="16">
        <f>IF(Occurrence!J287&gt;0,_xlfn.PERCENTILE.INC(Data!$O$2:$O$2441,($B$4+O287*($B$5-1))/($B$3-1)),0)</f>
        <v/>
      </c>
      <c r="Q287" s="16">
        <f>IF(Occurrence!J287&gt;0,_xlfn.PERCENTILE.INC(Occurrence!$I$2:$I$2441,($B$6+O287*($B$7-1))/($B$3-1)),0)</f>
        <v/>
      </c>
      <c r="R287" s="16">
        <f>IF(Occurrence!J287&gt;0,Occurrence!J287/Q287,0)</f>
        <v/>
      </c>
      <c r="S287" s="9">
        <f>IF(Occurrence!J287&gt;0,P287*R287,0)</f>
        <v/>
      </c>
      <c r="T287" s="24">
        <f>IF(Occurrence!K287&gt;0,COUNTIFS(Occurrence!$K$2:$K$2441,"&gt;0",Occurrence!$K$2:$K$2441,"&lt;="&amp;Occurrence!K287)/($B$9+1),0)</f>
        <v/>
      </c>
      <c r="U287" s="16">
        <f>IF(Occurrence!K287&gt;0,_xlfn.PERCENTILE.INC(Data!$O$2:$O$2441,($B$4+T287*($B$5-1))/($B$3-1)),0)</f>
        <v/>
      </c>
      <c r="V287" s="16">
        <f>IF(Occurrence!K287&gt;0,_xlfn.PERCENTILE.INC(Occurrence!$I$2:$I$2441,($B$6+T287*($B$7-1))/($B$3-1)),0)</f>
        <v/>
      </c>
      <c r="W287" s="16">
        <f>IF(Occurrence!K287&gt;0,Occurrence!K287/V287,0)</f>
        <v/>
      </c>
      <c r="X287" s="9">
        <f>IF(Occurrence!K287&gt;0,U287*W287,0)</f>
        <v/>
      </c>
      <c r="Y287" s="24">
        <f>COUNTIF(Data!$X$2:$X$2441,"&lt;="&amp;Data!X287)/($B$3+1)</f>
        <v/>
      </c>
      <c r="Z287" s="16">
        <f>_xlfn.PERCENTILE.INC(Data!$U$2:$U$2441,Y287)</f>
        <v/>
      </c>
      <c r="AA287" s="16">
        <f>_xlfn.PERCENTILE.INC(Data!$V$2:$V$2441,Y287)</f>
        <v/>
      </c>
      <c r="AB287" s="16">
        <f>Data!X287-AA287</f>
        <v/>
      </c>
      <c r="AC287" s="9">
        <f>Z287+AB287</f>
        <v/>
      </c>
      <c r="AD287" s="24">
        <f>COUNTIF(Data!$Y$2:$Y$2441,"&lt;="&amp;Data!Y287)/($B$3+1)</f>
        <v/>
      </c>
      <c r="AE287" s="16">
        <f>_xlfn.PERCENTILE.INC(Data!$U$2:$U$2441,AD287)</f>
        <v/>
      </c>
      <c r="AF287" s="16">
        <f>_xlfn.PERCENTILE.INC(Data!$V$2:$V$2441,AD287)</f>
        <v/>
      </c>
      <c r="AG287" s="16">
        <f>Data!Y287-AF287</f>
        <v/>
      </c>
      <c r="AH287" s="9">
        <f>AE287+AG287</f>
        <v/>
      </c>
    </row>
    <row r="288">
      <c r="N288" s="14">
        <f>Data!A288</f>
        <v/>
      </c>
      <c r="O288" s="24">
        <f>IF(Occurrence!J288&gt;0,COUNTIFS(Occurrence!$J$2:$J$2441,"&gt;0",Occurrence!$J$2:$J$2441,"&lt;="&amp;Occurrence!J288)/($B$8+1),0)</f>
        <v/>
      </c>
      <c r="P288" s="16">
        <f>IF(Occurrence!J288&gt;0,_xlfn.PERCENTILE.INC(Data!$O$2:$O$2441,($B$4+O288*($B$5-1))/($B$3-1)),0)</f>
        <v/>
      </c>
      <c r="Q288" s="16">
        <f>IF(Occurrence!J288&gt;0,_xlfn.PERCENTILE.INC(Occurrence!$I$2:$I$2441,($B$6+O288*($B$7-1))/($B$3-1)),0)</f>
        <v/>
      </c>
      <c r="R288" s="16">
        <f>IF(Occurrence!J288&gt;0,Occurrence!J288/Q288,0)</f>
        <v/>
      </c>
      <c r="S288" s="9">
        <f>IF(Occurrence!J288&gt;0,P288*R288,0)</f>
        <v/>
      </c>
      <c r="T288" s="24">
        <f>IF(Occurrence!K288&gt;0,COUNTIFS(Occurrence!$K$2:$K$2441,"&gt;0",Occurrence!$K$2:$K$2441,"&lt;="&amp;Occurrence!K288)/($B$9+1),0)</f>
        <v/>
      </c>
      <c r="U288" s="16">
        <f>IF(Occurrence!K288&gt;0,_xlfn.PERCENTILE.INC(Data!$O$2:$O$2441,($B$4+T288*($B$5-1))/($B$3-1)),0)</f>
        <v/>
      </c>
      <c r="V288" s="16">
        <f>IF(Occurrence!K288&gt;0,_xlfn.PERCENTILE.INC(Occurrence!$I$2:$I$2441,($B$6+T288*($B$7-1))/($B$3-1)),0)</f>
        <v/>
      </c>
      <c r="W288" s="16">
        <f>IF(Occurrence!K288&gt;0,Occurrence!K288/V288,0)</f>
        <v/>
      </c>
      <c r="X288" s="9">
        <f>IF(Occurrence!K288&gt;0,U288*W288,0)</f>
        <v/>
      </c>
      <c r="Y288" s="24">
        <f>COUNTIF(Data!$X$2:$X$2441,"&lt;="&amp;Data!X288)/($B$3+1)</f>
        <v/>
      </c>
      <c r="Z288" s="16">
        <f>_xlfn.PERCENTILE.INC(Data!$U$2:$U$2441,Y288)</f>
        <v/>
      </c>
      <c r="AA288" s="16">
        <f>_xlfn.PERCENTILE.INC(Data!$V$2:$V$2441,Y288)</f>
        <v/>
      </c>
      <c r="AB288" s="16">
        <f>Data!X288-AA288</f>
        <v/>
      </c>
      <c r="AC288" s="9">
        <f>Z288+AB288</f>
        <v/>
      </c>
      <c r="AD288" s="24">
        <f>COUNTIF(Data!$Y$2:$Y$2441,"&lt;="&amp;Data!Y288)/($B$3+1)</f>
        <v/>
      </c>
      <c r="AE288" s="16">
        <f>_xlfn.PERCENTILE.INC(Data!$U$2:$U$2441,AD288)</f>
        <v/>
      </c>
      <c r="AF288" s="16">
        <f>_xlfn.PERCENTILE.INC(Data!$V$2:$V$2441,AD288)</f>
        <v/>
      </c>
      <c r="AG288" s="16">
        <f>Data!Y288-AF288</f>
        <v/>
      </c>
      <c r="AH288" s="9">
        <f>AE288+AG288</f>
        <v/>
      </c>
    </row>
    <row r="289">
      <c r="N289" s="14">
        <f>Data!A289</f>
        <v/>
      </c>
      <c r="O289" s="24">
        <f>IF(Occurrence!J289&gt;0,COUNTIFS(Occurrence!$J$2:$J$2441,"&gt;0",Occurrence!$J$2:$J$2441,"&lt;="&amp;Occurrence!J289)/($B$8+1),0)</f>
        <v/>
      </c>
      <c r="P289" s="16">
        <f>IF(Occurrence!J289&gt;0,_xlfn.PERCENTILE.INC(Data!$O$2:$O$2441,($B$4+O289*($B$5-1))/($B$3-1)),0)</f>
        <v/>
      </c>
      <c r="Q289" s="16">
        <f>IF(Occurrence!J289&gt;0,_xlfn.PERCENTILE.INC(Occurrence!$I$2:$I$2441,($B$6+O289*($B$7-1))/($B$3-1)),0)</f>
        <v/>
      </c>
      <c r="R289" s="16">
        <f>IF(Occurrence!J289&gt;0,Occurrence!J289/Q289,0)</f>
        <v/>
      </c>
      <c r="S289" s="9">
        <f>IF(Occurrence!J289&gt;0,P289*R289,0)</f>
        <v/>
      </c>
      <c r="T289" s="24">
        <f>IF(Occurrence!K289&gt;0,COUNTIFS(Occurrence!$K$2:$K$2441,"&gt;0",Occurrence!$K$2:$K$2441,"&lt;="&amp;Occurrence!K289)/($B$9+1),0)</f>
        <v/>
      </c>
      <c r="U289" s="16">
        <f>IF(Occurrence!K289&gt;0,_xlfn.PERCENTILE.INC(Data!$O$2:$O$2441,($B$4+T289*($B$5-1))/($B$3-1)),0)</f>
        <v/>
      </c>
      <c r="V289" s="16">
        <f>IF(Occurrence!K289&gt;0,_xlfn.PERCENTILE.INC(Occurrence!$I$2:$I$2441,($B$6+T289*($B$7-1))/($B$3-1)),0)</f>
        <v/>
      </c>
      <c r="W289" s="16">
        <f>IF(Occurrence!K289&gt;0,Occurrence!K289/V289,0)</f>
        <v/>
      </c>
      <c r="X289" s="9">
        <f>IF(Occurrence!K289&gt;0,U289*W289,0)</f>
        <v/>
      </c>
      <c r="Y289" s="24">
        <f>COUNTIF(Data!$X$2:$X$2441,"&lt;="&amp;Data!X289)/($B$3+1)</f>
        <v/>
      </c>
      <c r="Z289" s="16">
        <f>_xlfn.PERCENTILE.INC(Data!$U$2:$U$2441,Y289)</f>
        <v/>
      </c>
      <c r="AA289" s="16">
        <f>_xlfn.PERCENTILE.INC(Data!$V$2:$V$2441,Y289)</f>
        <v/>
      </c>
      <c r="AB289" s="16">
        <f>Data!X289-AA289</f>
        <v/>
      </c>
      <c r="AC289" s="9">
        <f>Z289+AB289</f>
        <v/>
      </c>
      <c r="AD289" s="24">
        <f>COUNTIF(Data!$Y$2:$Y$2441,"&lt;="&amp;Data!Y289)/($B$3+1)</f>
        <v/>
      </c>
      <c r="AE289" s="16">
        <f>_xlfn.PERCENTILE.INC(Data!$U$2:$U$2441,AD289)</f>
        <v/>
      </c>
      <c r="AF289" s="16">
        <f>_xlfn.PERCENTILE.INC(Data!$V$2:$V$2441,AD289)</f>
        <v/>
      </c>
      <c r="AG289" s="16">
        <f>Data!Y289-AF289</f>
        <v/>
      </c>
      <c r="AH289" s="9">
        <f>AE289+AG289</f>
        <v/>
      </c>
    </row>
    <row r="290">
      <c r="N290" s="14">
        <f>Data!A290</f>
        <v/>
      </c>
      <c r="O290" s="24">
        <f>IF(Occurrence!J290&gt;0,COUNTIFS(Occurrence!$J$2:$J$2441,"&gt;0",Occurrence!$J$2:$J$2441,"&lt;="&amp;Occurrence!J290)/($B$8+1),0)</f>
        <v/>
      </c>
      <c r="P290" s="16">
        <f>IF(Occurrence!J290&gt;0,_xlfn.PERCENTILE.INC(Data!$O$2:$O$2441,($B$4+O290*($B$5-1))/($B$3-1)),0)</f>
        <v/>
      </c>
      <c r="Q290" s="16">
        <f>IF(Occurrence!J290&gt;0,_xlfn.PERCENTILE.INC(Occurrence!$I$2:$I$2441,($B$6+O290*($B$7-1))/($B$3-1)),0)</f>
        <v/>
      </c>
      <c r="R290" s="16">
        <f>IF(Occurrence!J290&gt;0,Occurrence!J290/Q290,0)</f>
        <v/>
      </c>
      <c r="S290" s="9">
        <f>IF(Occurrence!J290&gt;0,P290*R290,0)</f>
        <v/>
      </c>
      <c r="T290" s="24">
        <f>IF(Occurrence!K290&gt;0,COUNTIFS(Occurrence!$K$2:$K$2441,"&gt;0",Occurrence!$K$2:$K$2441,"&lt;="&amp;Occurrence!K290)/($B$9+1),0)</f>
        <v/>
      </c>
      <c r="U290" s="16">
        <f>IF(Occurrence!K290&gt;0,_xlfn.PERCENTILE.INC(Data!$O$2:$O$2441,($B$4+T290*($B$5-1))/($B$3-1)),0)</f>
        <v/>
      </c>
      <c r="V290" s="16">
        <f>IF(Occurrence!K290&gt;0,_xlfn.PERCENTILE.INC(Occurrence!$I$2:$I$2441,($B$6+T290*($B$7-1))/($B$3-1)),0)</f>
        <v/>
      </c>
      <c r="W290" s="16">
        <f>IF(Occurrence!K290&gt;0,Occurrence!K290/V290,0)</f>
        <v/>
      </c>
      <c r="X290" s="9">
        <f>IF(Occurrence!K290&gt;0,U290*W290,0)</f>
        <v/>
      </c>
      <c r="Y290" s="24">
        <f>COUNTIF(Data!$X$2:$X$2441,"&lt;="&amp;Data!X290)/($B$3+1)</f>
        <v/>
      </c>
      <c r="Z290" s="16">
        <f>_xlfn.PERCENTILE.INC(Data!$U$2:$U$2441,Y290)</f>
        <v/>
      </c>
      <c r="AA290" s="16">
        <f>_xlfn.PERCENTILE.INC(Data!$V$2:$V$2441,Y290)</f>
        <v/>
      </c>
      <c r="AB290" s="16">
        <f>Data!X290-AA290</f>
        <v/>
      </c>
      <c r="AC290" s="9">
        <f>Z290+AB290</f>
        <v/>
      </c>
      <c r="AD290" s="24">
        <f>COUNTIF(Data!$Y$2:$Y$2441,"&lt;="&amp;Data!Y290)/($B$3+1)</f>
        <v/>
      </c>
      <c r="AE290" s="16">
        <f>_xlfn.PERCENTILE.INC(Data!$U$2:$U$2441,AD290)</f>
        <v/>
      </c>
      <c r="AF290" s="16">
        <f>_xlfn.PERCENTILE.INC(Data!$V$2:$V$2441,AD290)</f>
        <v/>
      </c>
      <c r="AG290" s="16">
        <f>Data!Y290-AF290</f>
        <v/>
      </c>
      <c r="AH290" s="9">
        <f>AE290+AG290</f>
        <v/>
      </c>
    </row>
    <row r="291">
      <c r="N291" s="14">
        <f>Data!A291</f>
        <v/>
      </c>
      <c r="O291" s="24">
        <f>IF(Occurrence!J291&gt;0,COUNTIFS(Occurrence!$J$2:$J$2441,"&gt;0",Occurrence!$J$2:$J$2441,"&lt;="&amp;Occurrence!J291)/($B$8+1),0)</f>
        <v/>
      </c>
      <c r="P291" s="16">
        <f>IF(Occurrence!J291&gt;0,_xlfn.PERCENTILE.INC(Data!$O$2:$O$2441,($B$4+O291*($B$5-1))/($B$3-1)),0)</f>
        <v/>
      </c>
      <c r="Q291" s="16">
        <f>IF(Occurrence!J291&gt;0,_xlfn.PERCENTILE.INC(Occurrence!$I$2:$I$2441,($B$6+O291*($B$7-1))/($B$3-1)),0)</f>
        <v/>
      </c>
      <c r="R291" s="16">
        <f>IF(Occurrence!J291&gt;0,Occurrence!J291/Q291,0)</f>
        <v/>
      </c>
      <c r="S291" s="9">
        <f>IF(Occurrence!J291&gt;0,P291*R291,0)</f>
        <v/>
      </c>
      <c r="T291" s="24">
        <f>IF(Occurrence!K291&gt;0,COUNTIFS(Occurrence!$K$2:$K$2441,"&gt;0",Occurrence!$K$2:$K$2441,"&lt;="&amp;Occurrence!K291)/($B$9+1),0)</f>
        <v/>
      </c>
      <c r="U291" s="16">
        <f>IF(Occurrence!K291&gt;0,_xlfn.PERCENTILE.INC(Data!$O$2:$O$2441,($B$4+T291*($B$5-1))/($B$3-1)),0)</f>
        <v/>
      </c>
      <c r="V291" s="16">
        <f>IF(Occurrence!K291&gt;0,_xlfn.PERCENTILE.INC(Occurrence!$I$2:$I$2441,($B$6+T291*($B$7-1))/($B$3-1)),0)</f>
        <v/>
      </c>
      <c r="W291" s="16">
        <f>IF(Occurrence!K291&gt;0,Occurrence!K291/V291,0)</f>
        <v/>
      </c>
      <c r="X291" s="9">
        <f>IF(Occurrence!K291&gt;0,U291*W291,0)</f>
        <v/>
      </c>
      <c r="Y291" s="24">
        <f>COUNTIF(Data!$X$2:$X$2441,"&lt;="&amp;Data!X291)/($B$3+1)</f>
        <v/>
      </c>
      <c r="Z291" s="16">
        <f>_xlfn.PERCENTILE.INC(Data!$U$2:$U$2441,Y291)</f>
        <v/>
      </c>
      <c r="AA291" s="16">
        <f>_xlfn.PERCENTILE.INC(Data!$V$2:$V$2441,Y291)</f>
        <v/>
      </c>
      <c r="AB291" s="16">
        <f>Data!X291-AA291</f>
        <v/>
      </c>
      <c r="AC291" s="9">
        <f>Z291+AB291</f>
        <v/>
      </c>
      <c r="AD291" s="24">
        <f>COUNTIF(Data!$Y$2:$Y$2441,"&lt;="&amp;Data!Y291)/($B$3+1)</f>
        <v/>
      </c>
      <c r="AE291" s="16">
        <f>_xlfn.PERCENTILE.INC(Data!$U$2:$U$2441,AD291)</f>
        <v/>
      </c>
      <c r="AF291" s="16">
        <f>_xlfn.PERCENTILE.INC(Data!$V$2:$V$2441,AD291)</f>
        <v/>
      </c>
      <c r="AG291" s="16">
        <f>Data!Y291-AF291</f>
        <v/>
      </c>
      <c r="AH291" s="9">
        <f>AE291+AG291</f>
        <v/>
      </c>
    </row>
    <row r="292">
      <c r="N292" s="14">
        <f>Data!A292</f>
        <v/>
      </c>
      <c r="O292" s="24">
        <f>IF(Occurrence!J292&gt;0,COUNTIFS(Occurrence!$J$2:$J$2441,"&gt;0",Occurrence!$J$2:$J$2441,"&lt;="&amp;Occurrence!J292)/($B$8+1),0)</f>
        <v/>
      </c>
      <c r="P292" s="16">
        <f>IF(Occurrence!J292&gt;0,_xlfn.PERCENTILE.INC(Data!$O$2:$O$2441,($B$4+O292*($B$5-1))/($B$3-1)),0)</f>
        <v/>
      </c>
      <c r="Q292" s="16">
        <f>IF(Occurrence!J292&gt;0,_xlfn.PERCENTILE.INC(Occurrence!$I$2:$I$2441,($B$6+O292*($B$7-1))/($B$3-1)),0)</f>
        <v/>
      </c>
      <c r="R292" s="16">
        <f>IF(Occurrence!J292&gt;0,Occurrence!J292/Q292,0)</f>
        <v/>
      </c>
      <c r="S292" s="9">
        <f>IF(Occurrence!J292&gt;0,P292*R292,0)</f>
        <v/>
      </c>
      <c r="T292" s="24">
        <f>IF(Occurrence!K292&gt;0,COUNTIFS(Occurrence!$K$2:$K$2441,"&gt;0",Occurrence!$K$2:$K$2441,"&lt;="&amp;Occurrence!K292)/($B$9+1),0)</f>
        <v/>
      </c>
      <c r="U292" s="16">
        <f>IF(Occurrence!K292&gt;0,_xlfn.PERCENTILE.INC(Data!$O$2:$O$2441,($B$4+T292*($B$5-1))/($B$3-1)),0)</f>
        <v/>
      </c>
      <c r="V292" s="16">
        <f>IF(Occurrence!K292&gt;0,_xlfn.PERCENTILE.INC(Occurrence!$I$2:$I$2441,($B$6+T292*($B$7-1))/($B$3-1)),0)</f>
        <v/>
      </c>
      <c r="W292" s="16">
        <f>IF(Occurrence!K292&gt;0,Occurrence!K292/V292,0)</f>
        <v/>
      </c>
      <c r="X292" s="9">
        <f>IF(Occurrence!K292&gt;0,U292*W292,0)</f>
        <v/>
      </c>
      <c r="Y292" s="24">
        <f>COUNTIF(Data!$X$2:$X$2441,"&lt;="&amp;Data!X292)/($B$3+1)</f>
        <v/>
      </c>
      <c r="Z292" s="16">
        <f>_xlfn.PERCENTILE.INC(Data!$U$2:$U$2441,Y292)</f>
        <v/>
      </c>
      <c r="AA292" s="16">
        <f>_xlfn.PERCENTILE.INC(Data!$V$2:$V$2441,Y292)</f>
        <v/>
      </c>
      <c r="AB292" s="16">
        <f>Data!X292-AA292</f>
        <v/>
      </c>
      <c r="AC292" s="9">
        <f>Z292+AB292</f>
        <v/>
      </c>
      <c r="AD292" s="24">
        <f>COUNTIF(Data!$Y$2:$Y$2441,"&lt;="&amp;Data!Y292)/($B$3+1)</f>
        <v/>
      </c>
      <c r="AE292" s="16">
        <f>_xlfn.PERCENTILE.INC(Data!$U$2:$U$2441,AD292)</f>
        <v/>
      </c>
      <c r="AF292" s="16">
        <f>_xlfn.PERCENTILE.INC(Data!$V$2:$V$2441,AD292)</f>
        <v/>
      </c>
      <c r="AG292" s="16">
        <f>Data!Y292-AF292</f>
        <v/>
      </c>
      <c r="AH292" s="9">
        <f>AE292+AG292</f>
        <v/>
      </c>
    </row>
    <row r="293">
      <c r="N293" s="14">
        <f>Data!A293</f>
        <v/>
      </c>
      <c r="O293" s="24">
        <f>IF(Occurrence!J293&gt;0,COUNTIFS(Occurrence!$J$2:$J$2441,"&gt;0",Occurrence!$J$2:$J$2441,"&lt;="&amp;Occurrence!J293)/($B$8+1),0)</f>
        <v/>
      </c>
      <c r="P293" s="16">
        <f>IF(Occurrence!J293&gt;0,_xlfn.PERCENTILE.INC(Data!$O$2:$O$2441,($B$4+O293*($B$5-1))/($B$3-1)),0)</f>
        <v/>
      </c>
      <c r="Q293" s="16">
        <f>IF(Occurrence!J293&gt;0,_xlfn.PERCENTILE.INC(Occurrence!$I$2:$I$2441,($B$6+O293*($B$7-1))/($B$3-1)),0)</f>
        <v/>
      </c>
      <c r="R293" s="16">
        <f>IF(Occurrence!J293&gt;0,Occurrence!J293/Q293,0)</f>
        <v/>
      </c>
      <c r="S293" s="9">
        <f>IF(Occurrence!J293&gt;0,P293*R293,0)</f>
        <v/>
      </c>
      <c r="T293" s="24">
        <f>IF(Occurrence!K293&gt;0,COUNTIFS(Occurrence!$K$2:$K$2441,"&gt;0",Occurrence!$K$2:$K$2441,"&lt;="&amp;Occurrence!K293)/($B$9+1),0)</f>
        <v/>
      </c>
      <c r="U293" s="16">
        <f>IF(Occurrence!K293&gt;0,_xlfn.PERCENTILE.INC(Data!$O$2:$O$2441,($B$4+T293*($B$5-1))/($B$3-1)),0)</f>
        <v/>
      </c>
      <c r="V293" s="16">
        <f>IF(Occurrence!K293&gt;0,_xlfn.PERCENTILE.INC(Occurrence!$I$2:$I$2441,($B$6+T293*($B$7-1))/($B$3-1)),0)</f>
        <v/>
      </c>
      <c r="W293" s="16">
        <f>IF(Occurrence!K293&gt;0,Occurrence!K293/V293,0)</f>
        <v/>
      </c>
      <c r="X293" s="9">
        <f>IF(Occurrence!K293&gt;0,U293*W293,0)</f>
        <v/>
      </c>
      <c r="Y293" s="24">
        <f>COUNTIF(Data!$X$2:$X$2441,"&lt;="&amp;Data!X293)/($B$3+1)</f>
        <v/>
      </c>
      <c r="Z293" s="16">
        <f>_xlfn.PERCENTILE.INC(Data!$U$2:$U$2441,Y293)</f>
        <v/>
      </c>
      <c r="AA293" s="16">
        <f>_xlfn.PERCENTILE.INC(Data!$V$2:$V$2441,Y293)</f>
        <v/>
      </c>
      <c r="AB293" s="16">
        <f>Data!X293-AA293</f>
        <v/>
      </c>
      <c r="AC293" s="9">
        <f>Z293+AB293</f>
        <v/>
      </c>
      <c r="AD293" s="24">
        <f>COUNTIF(Data!$Y$2:$Y$2441,"&lt;="&amp;Data!Y293)/($B$3+1)</f>
        <v/>
      </c>
      <c r="AE293" s="16">
        <f>_xlfn.PERCENTILE.INC(Data!$U$2:$U$2441,AD293)</f>
        <v/>
      </c>
      <c r="AF293" s="16">
        <f>_xlfn.PERCENTILE.INC(Data!$V$2:$V$2441,AD293)</f>
        <v/>
      </c>
      <c r="AG293" s="16">
        <f>Data!Y293-AF293</f>
        <v/>
      </c>
      <c r="AH293" s="9">
        <f>AE293+AG293</f>
        <v/>
      </c>
    </row>
    <row r="294">
      <c r="N294" s="14">
        <f>Data!A294</f>
        <v/>
      </c>
      <c r="O294" s="24">
        <f>IF(Occurrence!J294&gt;0,COUNTIFS(Occurrence!$J$2:$J$2441,"&gt;0",Occurrence!$J$2:$J$2441,"&lt;="&amp;Occurrence!J294)/($B$8+1),0)</f>
        <v/>
      </c>
      <c r="P294" s="16">
        <f>IF(Occurrence!J294&gt;0,_xlfn.PERCENTILE.INC(Data!$O$2:$O$2441,($B$4+O294*($B$5-1))/($B$3-1)),0)</f>
        <v/>
      </c>
      <c r="Q294" s="16">
        <f>IF(Occurrence!J294&gt;0,_xlfn.PERCENTILE.INC(Occurrence!$I$2:$I$2441,($B$6+O294*($B$7-1))/($B$3-1)),0)</f>
        <v/>
      </c>
      <c r="R294" s="16">
        <f>IF(Occurrence!J294&gt;0,Occurrence!J294/Q294,0)</f>
        <v/>
      </c>
      <c r="S294" s="9">
        <f>IF(Occurrence!J294&gt;0,P294*R294,0)</f>
        <v/>
      </c>
      <c r="T294" s="24">
        <f>IF(Occurrence!K294&gt;0,COUNTIFS(Occurrence!$K$2:$K$2441,"&gt;0",Occurrence!$K$2:$K$2441,"&lt;="&amp;Occurrence!K294)/($B$9+1),0)</f>
        <v/>
      </c>
      <c r="U294" s="16">
        <f>IF(Occurrence!K294&gt;0,_xlfn.PERCENTILE.INC(Data!$O$2:$O$2441,($B$4+T294*($B$5-1))/($B$3-1)),0)</f>
        <v/>
      </c>
      <c r="V294" s="16">
        <f>IF(Occurrence!K294&gt;0,_xlfn.PERCENTILE.INC(Occurrence!$I$2:$I$2441,($B$6+T294*($B$7-1))/($B$3-1)),0)</f>
        <v/>
      </c>
      <c r="W294" s="16">
        <f>IF(Occurrence!K294&gt;0,Occurrence!K294/V294,0)</f>
        <v/>
      </c>
      <c r="X294" s="9">
        <f>IF(Occurrence!K294&gt;0,U294*W294,0)</f>
        <v/>
      </c>
      <c r="Y294" s="24">
        <f>COUNTIF(Data!$X$2:$X$2441,"&lt;="&amp;Data!X294)/($B$3+1)</f>
        <v/>
      </c>
      <c r="Z294" s="16">
        <f>_xlfn.PERCENTILE.INC(Data!$U$2:$U$2441,Y294)</f>
        <v/>
      </c>
      <c r="AA294" s="16">
        <f>_xlfn.PERCENTILE.INC(Data!$V$2:$V$2441,Y294)</f>
        <v/>
      </c>
      <c r="AB294" s="16">
        <f>Data!X294-AA294</f>
        <v/>
      </c>
      <c r="AC294" s="9">
        <f>Z294+AB294</f>
        <v/>
      </c>
      <c r="AD294" s="24">
        <f>COUNTIF(Data!$Y$2:$Y$2441,"&lt;="&amp;Data!Y294)/($B$3+1)</f>
        <v/>
      </c>
      <c r="AE294" s="16">
        <f>_xlfn.PERCENTILE.INC(Data!$U$2:$U$2441,AD294)</f>
        <v/>
      </c>
      <c r="AF294" s="16">
        <f>_xlfn.PERCENTILE.INC(Data!$V$2:$V$2441,AD294)</f>
        <v/>
      </c>
      <c r="AG294" s="16">
        <f>Data!Y294-AF294</f>
        <v/>
      </c>
      <c r="AH294" s="9">
        <f>AE294+AG294</f>
        <v/>
      </c>
    </row>
    <row r="295">
      <c r="N295" s="14">
        <f>Data!A295</f>
        <v/>
      </c>
      <c r="O295" s="24">
        <f>IF(Occurrence!J295&gt;0,COUNTIFS(Occurrence!$J$2:$J$2441,"&gt;0",Occurrence!$J$2:$J$2441,"&lt;="&amp;Occurrence!J295)/($B$8+1),0)</f>
        <v/>
      </c>
      <c r="P295" s="16">
        <f>IF(Occurrence!J295&gt;0,_xlfn.PERCENTILE.INC(Data!$O$2:$O$2441,($B$4+O295*($B$5-1))/($B$3-1)),0)</f>
        <v/>
      </c>
      <c r="Q295" s="16">
        <f>IF(Occurrence!J295&gt;0,_xlfn.PERCENTILE.INC(Occurrence!$I$2:$I$2441,($B$6+O295*($B$7-1))/($B$3-1)),0)</f>
        <v/>
      </c>
      <c r="R295" s="16">
        <f>IF(Occurrence!J295&gt;0,Occurrence!J295/Q295,0)</f>
        <v/>
      </c>
      <c r="S295" s="9">
        <f>IF(Occurrence!J295&gt;0,P295*R295,0)</f>
        <v/>
      </c>
      <c r="T295" s="24">
        <f>IF(Occurrence!K295&gt;0,COUNTIFS(Occurrence!$K$2:$K$2441,"&gt;0",Occurrence!$K$2:$K$2441,"&lt;="&amp;Occurrence!K295)/($B$9+1),0)</f>
        <v/>
      </c>
      <c r="U295" s="16">
        <f>IF(Occurrence!K295&gt;0,_xlfn.PERCENTILE.INC(Data!$O$2:$O$2441,($B$4+T295*($B$5-1))/($B$3-1)),0)</f>
        <v/>
      </c>
      <c r="V295" s="16">
        <f>IF(Occurrence!K295&gt;0,_xlfn.PERCENTILE.INC(Occurrence!$I$2:$I$2441,($B$6+T295*($B$7-1))/($B$3-1)),0)</f>
        <v/>
      </c>
      <c r="W295" s="16">
        <f>IF(Occurrence!K295&gt;0,Occurrence!K295/V295,0)</f>
        <v/>
      </c>
      <c r="X295" s="9">
        <f>IF(Occurrence!K295&gt;0,U295*W295,0)</f>
        <v/>
      </c>
      <c r="Y295" s="24">
        <f>COUNTIF(Data!$X$2:$X$2441,"&lt;="&amp;Data!X295)/($B$3+1)</f>
        <v/>
      </c>
      <c r="Z295" s="16">
        <f>_xlfn.PERCENTILE.INC(Data!$U$2:$U$2441,Y295)</f>
        <v/>
      </c>
      <c r="AA295" s="16">
        <f>_xlfn.PERCENTILE.INC(Data!$V$2:$V$2441,Y295)</f>
        <v/>
      </c>
      <c r="AB295" s="16">
        <f>Data!X295-AA295</f>
        <v/>
      </c>
      <c r="AC295" s="9">
        <f>Z295+AB295</f>
        <v/>
      </c>
      <c r="AD295" s="24">
        <f>COUNTIF(Data!$Y$2:$Y$2441,"&lt;="&amp;Data!Y295)/($B$3+1)</f>
        <v/>
      </c>
      <c r="AE295" s="16">
        <f>_xlfn.PERCENTILE.INC(Data!$U$2:$U$2441,AD295)</f>
        <v/>
      </c>
      <c r="AF295" s="16">
        <f>_xlfn.PERCENTILE.INC(Data!$V$2:$V$2441,AD295)</f>
        <v/>
      </c>
      <c r="AG295" s="16">
        <f>Data!Y295-AF295</f>
        <v/>
      </c>
      <c r="AH295" s="9">
        <f>AE295+AG295</f>
        <v/>
      </c>
    </row>
    <row r="296">
      <c r="N296" s="14">
        <f>Data!A296</f>
        <v/>
      </c>
      <c r="O296" s="24">
        <f>IF(Occurrence!J296&gt;0,COUNTIFS(Occurrence!$J$2:$J$2441,"&gt;0",Occurrence!$J$2:$J$2441,"&lt;="&amp;Occurrence!J296)/($B$8+1),0)</f>
        <v/>
      </c>
      <c r="P296" s="16">
        <f>IF(Occurrence!J296&gt;0,_xlfn.PERCENTILE.INC(Data!$O$2:$O$2441,($B$4+O296*($B$5-1))/($B$3-1)),0)</f>
        <v/>
      </c>
      <c r="Q296" s="16">
        <f>IF(Occurrence!J296&gt;0,_xlfn.PERCENTILE.INC(Occurrence!$I$2:$I$2441,($B$6+O296*($B$7-1))/($B$3-1)),0)</f>
        <v/>
      </c>
      <c r="R296" s="16">
        <f>IF(Occurrence!J296&gt;0,Occurrence!J296/Q296,0)</f>
        <v/>
      </c>
      <c r="S296" s="9">
        <f>IF(Occurrence!J296&gt;0,P296*R296,0)</f>
        <v/>
      </c>
      <c r="T296" s="24">
        <f>IF(Occurrence!K296&gt;0,COUNTIFS(Occurrence!$K$2:$K$2441,"&gt;0",Occurrence!$K$2:$K$2441,"&lt;="&amp;Occurrence!K296)/($B$9+1),0)</f>
        <v/>
      </c>
      <c r="U296" s="16">
        <f>IF(Occurrence!K296&gt;0,_xlfn.PERCENTILE.INC(Data!$O$2:$O$2441,($B$4+T296*($B$5-1))/($B$3-1)),0)</f>
        <v/>
      </c>
      <c r="V296" s="16">
        <f>IF(Occurrence!K296&gt;0,_xlfn.PERCENTILE.INC(Occurrence!$I$2:$I$2441,($B$6+T296*($B$7-1))/($B$3-1)),0)</f>
        <v/>
      </c>
      <c r="W296" s="16">
        <f>IF(Occurrence!K296&gt;0,Occurrence!K296/V296,0)</f>
        <v/>
      </c>
      <c r="X296" s="9">
        <f>IF(Occurrence!K296&gt;0,U296*W296,0)</f>
        <v/>
      </c>
      <c r="Y296" s="24">
        <f>COUNTIF(Data!$X$2:$X$2441,"&lt;="&amp;Data!X296)/($B$3+1)</f>
        <v/>
      </c>
      <c r="Z296" s="16">
        <f>_xlfn.PERCENTILE.INC(Data!$U$2:$U$2441,Y296)</f>
        <v/>
      </c>
      <c r="AA296" s="16">
        <f>_xlfn.PERCENTILE.INC(Data!$V$2:$V$2441,Y296)</f>
        <v/>
      </c>
      <c r="AB296" s="16">
        <f>Data!X296-AA296</f>
        <v/>
      </c>
      <c r="AC296" s="9">
        <f>Z296+AB296</f>
        <v/>
      </c>
      <c r="AD296" s="24">
        <f>COUNTIF(Data!$Y$2:$Y$2441,"&lt;="&amp;Data!Y296)/($B$3+1)</f>
        <v/>
      </c>
      <c r="AE296" s="16">
        <f>_xlfn.PERCENTILE.INC(Data!$U$2:$U$2441,AD296)</f>
        <v/>
      </c>
      <c r="AF296" s="16">
        <f>_xlfn.PERCENTILE.INC(Data!$V$2:$V$2441,AD296)</f>
        <v/>
      </c>
      <c r="AG296" s="16">
        <f>Data!Y296-AF296</f>
        <v/>
      </c>
      <c r="AH296" s="9">
        <f>AE296+AG296</f>
        <v/>
      </c>
    </row>
    <row r="297">
      <c r="N297" s="14">
        <f>Data!A297</f>
        <v/>
      </c>
      <c r="O297" s="24">
        <f>IF(Occurrence!J297&gt;0,COUNTIFS(Occurrence!$J$2:$J$2441,"&gt;0",Occurrence!$J$2:$J$2441,"&lt;="&amp;Occurrence!J297)/($B$8+1),0)</f>
        <v/>
      </c>
      <c r="P297" s="16">
        <f>IF(Occurrence!J297&gt;0,_xlfn.PERCENTILE.INC(Data!$O$2:$O$2441,($B$4+O297*($B$5-1))/($B$3-1)),0)</f>
        <v/>
      </c>
      <c r="Q297" s="16">
        <f>IF(Occurrence!J297&gt;0,_xlfn.PERCENTILE.INC(Occurrence!$I$2:$I$2441,($B$6+O297*($B$7-1))/($B$3-1)),0)</f>
        <v/>
      </c>
      <c r="R297" s="16">
        <f>IF(Occurrence!J297&gt;0,Occurrence!J297/Q297,0)</f>
        <v/>
      </c>
      <c r="S297" s="9">
        <f>IF(Occurrence!J297&gt;0,P297*R297,0)</f>
        <v/>
      </c>
      <c r="T297" s="24">
        <f>IF(Occurrence!K297&gt;0,COUNTIFS(Occurrence!$K$2:$K$2441,"&gt;0",Occurrence!$K$2:$K$2441,"&lt;="&amp;Occurrence!K297)/($B$9+1),0)</f>
        <v/>
      </c>
      <c r="U297" s="16">
        <f>IF(Occurrence!K297&gt;0,_xlfn.PERCENTILE.INC(Data!$O$2:$O$2441,($B$4+T297*($B$5-1))/($B$3-1)),0)</f>
        <v/>
      </c>
      <c r="V297" s="16">
        <f>IF(Occurrence!K297&gt;0,_xlfn.PERCENTILE.INC(Occurrence!$I$2:$I$2441,($B$6+T297*($B$7-1))/($B$3-1)),0)</f>
        <v/>
      </c>
      <c r="W297" s="16">
        <f>IF(Occurrence!K297&gt;0,Occurrence!K297/V297,0)</f>
        <v/>
      </c>
      <c r="X297" s="9">
        <f>IF(Occurrence!K297&gt;0,U297*W297,0)</f>
        <v/>
      </c>
      <c r="Y297" s="24">
        <f>COUNTIF(Data!$X$2:$X$2441,"&lt;="&amp;Data!X297)/($B$3+1)</f>
        <v/>
      </c>
      <c r="Z297" s="16">
        <f>_xlfn.PERCENTILE.INC(Data!$U$2:$U$2441,Y297)</f>
        <v/>
      </c>
      <c r="AA297" s="16">
        <f>_xlfn.PERCENTILE.INC(Data!$V$2:$V$2441,Y297)</f>
        <v/>
      </c>
      <c r="AB297" s="16">
        <f>Data!X297-AA297</f>
        <v/>
      </c>
      <c r="AC297" s="9">
        <f>Z297+AB297</f>
        <v/>
      </c>
      <c r="AD297" s="24">
        <f>COUNTIF(Data!$Y$2:$Y$2441,"&lt;="&amp;Data!Y297)/($B$3+1)</f>
        <v/>
      </c>
      <c r="AE297" s="16">
        <f>_xlfn.PERCENTILE.INC(Data!$U$2:$U$2441,AD297)</f>
        <v/>
      </c>
      <c r="AF297" s="16">
        <f>_xlfn.PERCENTILE.INC(Data!$V$2:$V$2441,AD297)</f>
        <v/>
      </c>
      <c r="AG297" s="16">
        <f>Data!Y297-AF297</f>
        <v/>
      </c>
      <c r="AH297" s="9">
        <f>AE297+AG297</f>
        <v/>
      </c>
    </row>
    <row r="298">
      <c r="N298" s="14">
        <f>Data!A298</f>
        <v/>
      </c>
      <c r="O298" s="24">
        <f>IF(Occurrence!J298&gt;0,COUNTIFS(Occurrence!$J$2:$J$2441,"&gt;0",Occurrence!$J$2:$J$2441,"&lt;="&amp;Occurrence!J298)/($B$8+1),0)</f>
        <v/>
      </c>
      <c r="P298" s="16">
        <f>IF(Occurrence!J298&gt;0,_xlfn.PERCENTILE.INC(Data!$O$2:$O$2441,($B$4+O298*($B$5-1))/($B$3-1)),0)</f>
        <v/>
      </c>
      <c r="Q298" s="16">
        <f>IF(Occurrence!J298&gt;0,_xlfn.PERCENTILE.INC(Occurrence!$I$2:$I$2441,($B$6+O298*($B$7-1))/($B$3-1)),0)</f>
        <v/>
      </c>
      <c r="R298" s="16">
        <f>IF(Occurrence!J298&gt;0,Occurrence!J298/Q298,0)</f>
        <v/>
      </c>
      <c r="S298" s="9">
        <f>IF(Occurrence!J298&gt;0,P298*R298,0)</f>
        <v/>
      </c>
      <c r="T298" s="24">
        <f>IF(Occurrence!K298&gt;0,COUNTIFS(Occurrence!$K$2:$K$2441,"&gt;0",Occurrence!$K$2:$K$2441,"&lt;="&amp;Occurrence!K298)/($B$9+1),0)</f>
        <v/>
      </c>
      <c r="U298" s="16">
        <f>IF(Occurrence!K298&gt;0,_xlfn.PERCENTILE.INC(Data!$O$2:$O$2441,($B$4+T298*($B$5-1))/($B$3-1)),0)</f>
        <v/>
      </c>
      <c r="V298" s="16">
        <f>IF(Occurrence!K298&gt;0,_xlfn.PERCENTILE.INC(Occurrence!$I$2:$I$2441,($B$6+T298*($B$7-1))/($B$3-1)),0)</f>
        <v/>
      </c>
      <c r="W298" s="16">
        <f>IF(Occurrence!K298&gt;0,Occurrence!K298/V298,0)</f>
        <v/>
      </c>
      <c r="X298" s="9">
        <f>IF(Occurrence!K298&gt;0,U298*W298,0)</f>
        <v/>
      </c>
      <c r="Y298" s="24">
        <f>COUNTIF(Data!$X$2:$X$2441,"&lt;="&amp;Data!X298)/($B$3+1)</f>
        <v/>
      </c>
      <c r="Z298" s="16">
        <f>_xlfn.PERCENTILE.INC(Data!$U$2:$U$2441,Y298)</f>
        <v/>
      </c>
      <c r="AA298" s="16">
        <f>_xlfn.PERCENTILE.INC(Data!$V$2:$V$2441,Y298)</f>
        <v/>
      </c>
      <c r="AB298" s="16">
        <f>Data!X298-AA298</f>
        <v/>
      </c>
      <c r="AC298" s="9">
        <f>Z298+AB298</f>
        <v/>
      </c>
      <c r="AD298" s="24">
        <f>COUNTIF(Data!$Y$2:$Y$2441,"&lt;="&amp;Data!Y298)/($B$3+1)</f>
        <v/>
      </c>
      <c r="AE298" s="16">
        <f>_xlfn.PERCENTILE.INC(Data!$U$2:$U$2441,AD298)</f>
        <v/>
      </c>
      <c r="AF298" s="16">
        <f>_xlfn.PERCENTILE.INC(Data!$V$2:$V$2441,AD298)</f>
        <v/>
      </c>
      <c r="AG298" s="16">
        <f>Data!Y298-AF298</f>
        <v/>
      </c>
      <c r="AH298" s="9">
        <f>AE298+AG298</f>
        <v/>
      </c>
    </row>
    <row r="299">
      <c r="N299" s="14">
        <f>Data!A299</f>
        <v/>
      </c>
      <c r="O299" s="24">
        <f>IF(Occurrence!J299&gt;0,COUNTIFS(Occurrence!$J$2:$J$2441,"&gt;0",Occurrence!$J$2:$J$2441,"&lt;="&amp;Occurrence!J299)/($B$8+1),0)</f>
        <v/>
      </c>
      <c r="P299" s="16">
        <f>IF(Occurrence!J299&gt;0,_xlfn.PERCENTILE.INC(Data!$O$2:$O$2441,($B$4+O299*($B$5-1))/($B$3-1)),0)</f>
        <v/>
      </c>
      <c r="Q299" s="16">
        <f>IF(Occurrence!J299&gt;0,_xlfn.PERCENTILE.INC(Occurrence!$I$2:$I$2441,($B$6+O299*($B$7-1))/($B$3-1)),0)</f>
        <v/>
      </c>
      <c r="R299" s="16">
        <f>IF(Occurrence!J299&gt;0,Occurrence!J299/Q299,0)</f>
        <v/>
      </c>
      <c r="S299" s="9">
        <f>IF(Occurrence!J299&gt;0,P299*R299,0)</f>
        <v/>
      </c>
      <c r="T299" s="24">
        <f>IF(Occurrence!K299&gt;0,COUNTIFS(Occurrence!$K$2:$K$2441,"&gt;0",Occurrence!$K$2:$K$2441,"&lt;="&amp;Occurrence!K299)/($B$9+1),0)</f>
        <v/>
      </c>
      <c r="U299" s="16">
        <f>IF(Occurrence!K299&gt;0,_xlfn.PERCENTILE.INC(Data!$O$2:$O$2441,($B$4+T299*($B$5-1))/($B$3-1)),0)</f>
        <v/>
      </c>
      <c r="V299" s="16">
        <f>IF(Occurrence!K299&gt;0,_xlfn.PERCENTILE.INC(Occurrence!$I$2:$I$2441,($B$6+T299*($B$7-1))/($B$3-1)),0)</f>
        <v/>
      </c>
      <c r="W299" s="16">
        <f>IF(Occurrence!K299&gt;0,Occurrence!K299/V299,0)</f>
        <v/>
      </c>
      <c r="X299" s="9">
        <f>IF(Occurrence!K299&gt;0,U299*W299,0)</f>
        <v/>
      </c>
      <c r="Y299" s="24">
        <f>COUNTIF(Data!$X$2:$X$2441,"&lt;="&amp;Data!X299)/($B$3+1)</f>
        <v/>
      </c>
      <c r="Z299" s="16">
        <f>_xlfn.PERCENTILE.INC(Data!$U$2:$U$2441,Y299)</f>
        <v/>
      </c>
      <c r="AA299" s="16">
        <f>_xlfn.PERCENTILE.INC(Data!$V$2:$V$2441,Y299)</f>
        <v/>
      </c>
      <c r="AB299" s="16">
        <f>Data!X299-AA299</f>
        <v/>
      </c>
      <c r="AC299" s="9">
        <f>Z299+AB299</f>
        <v/>
      </c>
      <c r="AD299" s="24">
        <f>COUNTIF(Data!$Y$2:$Y$2441,"&lt;="&amp;Data!Y299)/($B$3+1)</f>
        <v/>
      </c>
      <c r="AE299" s="16">
        <f>_xlfn.PERCENTILE.INC(Data!$U$2:$U$2441,AD299)</f>
        <v/>
      </c>
      <c r="AF299" s="16">
        <f>_xlfn.PERCENTILE.INC(Data!$V$2:$V$2441,AD299)</f>
        <v/>
      </c>
      <c r="AG299" s="16">
        <f>Data!Y299-AF299</f>
        <v/>
      </c>
      <c r="AH299" s="9">
        <f>AE299+AG299</f>
        <v/>
      </c>
    </row>
    <row r="300">
      <c r="N300" s="14">
        <f>Data!A300</f>
        <v/>
      </c>
      <c r="O300" s="24">
        <f>IF(Occurrence!J300&gt;0,COUNTIFS(Occurrence!$J$2:$J$2441,"&gt;0",Occurrence!$J$2:$J$2441,"&lt;="&amp;Occurrence!J300)/($B$8+1),0)</f>
        <v/>
      </c>
      <c r="P300" s="16">
        <f>IF(Occurrence!J300&gt;0,_xlfn.PERCENTILE.INC(Data!$O$2:$O$2441,($B$4+O300*($B$5-1))/($B$3-1)),0)</f>
        <v/>
      </c>
      <c r="Q300" s="16">
        <f>IF(Occurrence!J300&gt;0,_xlfn.PERCENTILE.INC(Occurrence!$I$2:$I$2441,($B$6+O300*($B$7-1))/($B$3-1)),0)</f>
        <v/>
      </c>
      <c r="R300" s="16">
        <f>IF(Occurrence!J300&gt;0,Occurrence!J300/Q300,0)</f>
        <v/>
      </c>
      <c r="S300" s="9">
        <f>IF(Occurrence!J300&gt;0,P300*R300,0)</f>
        <v/>
      </c>
      <c r="T300" s="24">
        <f>IF(Occurrence!K300&gt;0,COUNTIFS(Occurrence!$K$2:$K$2441,"&gt;0",Occurrence!$K$2:$K$2441,"&lt;="&amp;Occurrence!K300)/($B$9+1),0)</f>
        <v/>
      </c>
      <c r="U300" s="16">
        <f>IF(Occurrence!K300&gt;0,_xlfn.PERCENTILE.INC(Data!$O$2:$O$2441,($B$4+T300*($B$5-1))/($B$3-1)),0)</f>
        <v/>
      </c>
      <c r="V300" s="16">
        <f>IF(Occurrence!K300&gt;0,_xlfn.PERCENTILE.INC(Occurrence!$I$2:$I$2441,($B$6+T300*($B$7-1))/($B$3-1)),0)</f>
        <v/>
      </c>
      <c r="W300" s="16">
        <f>IF(Occurrence!K300&gt;0,Occurrence!K300/V300,0)</f>
        <v/>
      </c>
      <c r="X300" s="9">
        <f>IF(Occurrence!K300&gt;0,U300*W300,0)</f>
        <v/>
      </c>
      <c r="Y300" s="24">
        <f>COUNTIF(Data!$X$2:$X$2441,"&lt;="&amp;Data!X300)/($B$3+1)</f>
        <v/>
      </c>
      <c r="Z300" s="16">
        <f>_xlfn.PERCENTILE.INC(Data!$U$2:$U$2441,Y300)</f>
        <v/>
      </c>
      <c r="AA300" s="16">
        <f>_xlfn.PERCENTILE.INC(Data!$V$2:$V$2441,Y300)</f>
        <v/>
      </c>
      <c r="AB300" s="16">
        <f>Data!X300-AA300</f>
        <v/>
      </c>
      <c r="AC300" s="9">
        <f>Z300+AB300</f>
        <v/>
      </c>
      <c r="AD300" s="24">
        <f>COUNTIF(Data!$Y$2:$Y$2441,"&lt;="&amp;Data!Y300)/($B$3+1)</f>
        <v/>
      </c>
      <c r="AE300" s="16">
        <f>_xlfn.PERCENTILE.INC(Data!$U$2:$U$2441,AD300)</f>
        <v/>
      </c>
      <c r="AF300" s="16">
        <f>_xlfn.PERCENTILE.INC(Data!$V$2:$V$2441,AD300)</f>
        <v/>
      </c>
      <c r="AG300" s="16">
        <f>Data!Y300-AF300</f>
        <v/>
      </c>
      <c r="AH300" s="9">
        <f>AE300+AG300</f>
        <v/>
      </c>
    </row>
    <row r="301">
      <c r="N301" s="14">
        <f>Data!A301</f>
        <v/>
      </c>
      <c r="O301" s="24">
        <f>IF(Occurrence!J301&gt;0,COUNTIFS(Occurrence!$J$2:$J$2441,"&gt;0",Occurrence!$J$2:$J$2441,"&lt;="&amp;Occurrence!J301)/($B$8+1),0)</f>
        <v/>
      </c>
      <c r="P301" s="16">
        <f>IF(Occurrence!J301&gt;0,_xlfn.PERCENTILE.INC(Data!$O$2:$O$2441,($B$4+O301*($B$5-1))/($B$3-1)),0)</f>
        <v/>
      </c>
      <c r="Q301" s="16">
        <f>IF(Occurrence!J301&gt;0,_xlfn.PERCENTILE.INC(Occurrence!$I$2:$I$2441,($B$6+O301*($B$7-1))/($B$3-1)),0)</f>
        <v/>
      </c>
      <c r="R301" s="16">
        <f>IF(Occurrence!J301&gt;0,Occurrence!J301/Q301,0)</f>
        <v/>
      </c>
      <c r="S301" s="9">
        <f>IF(Occurrence!J301&gt;0,P301*R301,0)</f>
        <v/>
      </c>
      <c r="T301" s="24">
        <f>IF(Occurrence!K301&gt;0,COUNTIFS(Occurrence!$K$2:$K$2441,"&gt;0",Occurrence!$K$2:$K$2441,"&lt;="&amp;Occurrence!K301)/($B$9+1),0)</f>
        <v/>
      </c>
      <c r="U301" s="16">
        <f>IF(Occurrence!K301&gt;0,_xlfn.PERCENTILE.INC(Data!$O$2:$O$2441,($B$4+T301*($B$5-1))/($B$3-1)),0)</f>
        <v/>
      </c>
      <c r="V301" s="16">
        <f>IF(Occurrence!K301&gt;0,_xlfn.PERCENTILE.INC(Occurrence!$I$2:$I$2441,($B$6+T301*($B$7-1))/($B$3-1)),0)</f>
        <v/>
      </c>
      <c r="W301" s="16">
        <f>IF(Occurrence!K301&gt;0,Occurrence!K301/V301,0)</f>
        <v/>
      </c>
      <c r="X301" s="9">
        <f>IF(Occurrence!K301&gt;0,U301*W301,0)</f>
        <v/>
      </c>
      <c r="Y301" s="24">
        <f>COUNTIF(Data!$X$2:$X$2441,"&lt;="&amp;Data!X301)/($B$3+1)</f>
        <v/>
      </c>
      <c r="Z301" s="16">
        <f>_xlfn.PERCENTILE.INC(Data!$U$2:$U$2441,Y301)</f>
        <v/>
      </c>
      <c r="AA301" s="16">
        <f>_xlfn.PERCENTILE.INC(Data!$V$2:$V$2441,Y301)</f>
        <v/>
      </c>
      <c r="AB301" s="16">
        <f>Data!X301-AA301</f>
        <v/>
      </c>
      <c r="AC301" s="9">
        <f>Z301+AB301</f>
        <v/>
      </c>
      <c r="AD301" s="24">
        <f>COUNTIF(Data!$Y$2:$Y$2441,"&lt;="&amp;Data!Y301)/($B$3+1)</f>
        <v/>
      </c>
      <c r="AE301" s="16">
        <f>_xlfn.PERCENTILE.INC(Data!$U$2:$U$2441,AD301)</f>
        <v/>
      </c>
      <c r="AF301" s="16">
        <f>_xlfn.PERCENTILE.INC(Data!$V$2:$V$2441,AD301)</f>
        <v/>
      </c>
      <c r="AG301" s="16">
        <f>Data!Y301-AF301</f>
        <v/>
      </c>
      <c r="AH301" s="9">
        <f>AE301+AG301</f>
        <v/>
      </c>
    </row>
    <row r="302">
      <c r="N302" s="14">
        <f>Data!A302</f>
        <v/>
      </c>
      <c r="O302" s="24">
        <f>IF(Occurrence!J302&gt;0,COUNTIFS(Occurrence!$J$2:$J$2441,"&gt;0",Occurrence!$J$2:$J$2441,"&lt;="&amp;Occurrence!J302)/($B$8+1),0)</f>
        <v/>
      </c>
      <c r="P302" s="16">
        <f>IF(Occurrence!J302&gt;0,_xlfn.PERCENTILE.INC(Data!$O$2:$O$2441,($B$4+O302*($B$5-1))/($B$3-1)),0)</f>
        <v/>
      </c>
      <c r="Q302" s="16">
        <f>IF(Occurrence!J302&gt;0,_xlfn.PERCENTILE.INC(Occurrence!$I$2:$I$2441,($B$6+O302*($B$7-1))/($B$3-1)),0)</f>
        <v/>
      </c>
      <c r="R302" s="16">
        <f>IF(Occurrence!J302&gt;0,Occurrence!J302/Q302,0)</f>
        <v/>
      </c>
      <c r="S302" s="9">
        <f>IF(Occurrence!J302&gt;0,P302*R302,0)</f>
        <v/>
      </c>
      <c r="T302" s="24">
        <f>IF(Occurrence!K302&gt;0,COUNTIFS(Occurrence!$K$2:$K$2441,"&gt;0",Occurrence!$K$2:$K$2441,"&lt;="&amp;Occurrence!K302)/($B$9+1),0)</f>
        <v/>
      </c>
      <c r="U302" s="16">
        <f>IF(Occurrence!K302&gt;0,_xlfn.PERCENTILE.INC(Data!$O$2:$O$2441,($B$4+T302*($B$5-1))/($B$3-1)),0)</f>
        <v/>
      </c>
      <c r="V302" s="16">
        <f>IF(Occurrence!K302&gt;0,_xlfn.PERCENTILE.INC(Occurrence!$I$2:$I$2441,($B$6+T302*($B$7-1))/($B$3-1)),0)</f>
        <v/>
      </c>
      <c r="W302" s="16">
        <f>IF(Occurrence!K302&gt;0,Occurrence!K302/V302,0)</f>
        <v/>
      </c>
      <c r="X302" s="9">
        <f>IF(Occurrence!K302&gt;0,U302*W302,0)</f>
        <v/>
      </c>
      <c r="Y302" s="24">
        <f>COUNTIF(Data!$X$2:$X$2441,"&lt;="&amp;Data!X302)/($B$3+1)</f>
        <v/>
      </c>
      <c r="Z302" s="16">
        <f>_xlfn.PERCENTILE.INC(Data!$U$2:$U$2441,Y302)</f>
        <v/>
      </c>
      <c r="AA302" s="16">
        <f>_xlfn.PERCENTILE.INC(Data!$V$2:$V$2441,Y302)</f>
        <v/>
      </c>
      <c r="AB302" s="16">
        <f>Data!X302-AA302</f>
        <v/>
      </c>
      <c r="AC302" s="9">
        <f>Z302+AB302</f>
        <v/>
      </c>
      <c r="AD302" s="24">
        <f>COUNTIF(Data!$Y$2:$Y$2441,"&lt;="&amp;Data!Y302)/($B$3+1)</f>
        <v/>
      </c>
      <c r="AE302" s="16">
        <f>_xlfn.PERCENTILE.INC(Data!$U$2:$U$2441,AD302)</f>
        <v/>
      </c>
      <c r="AF302" s="16">
        <f>_xlfn.PERCENTILE.INC(Data!$V$2:$V$2441,AD302)</f>
        <v/>
      </c>
      <c r="AG302" s="16">
        <f>Data!Y302-AF302</f>
        <v/>
      </c>
      <c r="AH302" s="9">
        <f>AE302+AG302</f>
        <v/>
      </c>
    </row>
    <row r="303">
      <c r="N303" s="14">
        <f>Data!A303</f>
        <v/>
      </c>
      <c r="O303" s="24">
        <f>IF(Occurrence!J303&gt;0,COUNTIFS(Occurrence!$J$2:$J$2441,"&gt;0",Occurrence!$J$2:$J$2441,"&lt;="&amp;Occurrence!J303)/($B$8+1),0)</f>
        <v/>
      </c>
      <c r="P303" s="16">
        <f>IF(Occurrence!J303&gt;0,_xlfn.PERCENTILE.INC(Data!$O$2:$O$2441,($B$4+O303*($B$5-1))/($B$3-1)),0)</f>
        <v/>
      </c>
      <c r="Q303" s="16">
        <f>IF(Occurrence!J303&gt;0,_xlfn.PERCENTILE.INC(Occurrence!$I$2:$I$2441,($B$6+O303*($B$7-1))/($B$3-1)),0)</f>
        <v/>
      </c>
      <c r="R303" s="16">
        <f>IF(Occurrence!J303&gt;0,Occurrence!J303/Q303,0)</f>
        <v/>
      </c>
      <c r="S303" s="9">
        <f>IF(Occurrence!J303&gt;0,P303*R303,0)</f>
        <v/>
      </c>
      <c r="T303" s="24">
        <f>IF(Occurrence!K303&gt;0,COUNTIFS(Occurrence!$K$2:$K$2441,"&gt;0",Occurrence!$K$2:$K$2441,"&lt;="&amp;Occurrence!K303)/($B$9+1),0)</f>
        <v/>
      </c>
      <c r="U303" s="16">
        <f>IF(Occurrence!K303&gt;0,_xlfn.PERCENTILE.INC(Data!$O$2:$O$2441,($B$4+T303*($B$5-1))/($B$3-1)),0)</f>
        <v/>
      </c>
      <c r="V303" s="16">
        <f>IF(Occurrence!K303&gt;0,_xlfn.PERCENTILE.INC(Occurrence!$I$2:$I$2441,($B$6+T303*($B$7-1))/($B$3-1)),0)</f>
        <v/>
      </c>
      <c r="W303" s="16">
        <f>IF(Occurrence!K303&gt;0,Occurrence!K303/V303,0)</f>
        <v/>
      </c>
      <c r="X303" s="9">
        <f>IF(Occurrence!K303&gt;0,U303*W303,0)</f>
        <v/>
      </c>
      <c r="Y303" s="24">
        <f>COUNTIF(Data!$X$2:$X$2441,"&lt;="&amp;Data!X303)/($B$3+1)</f>
        <v/>
      </c>
      <c r="Z303" s="16">
        <f>_xlfn.PERCENTILE.INC(Data!$U$2:$U$2441,Y303)</f>
        <v/>
      </c>
      <c r="AA303" s="16">
        <f>_xlfn.PERCENTILE.INC(Data!$V$2:$V$2441,Y303)</f>
        <v/>
      </c>
      <c r="AB303" s="16">
        <f>Data!X303-AA303</f>
        <v/>
      </c>
      <c r="AC303" s="9">
        <f>Z303+AB303</f>
        <v/>
      </c>
      <c r="AD303" s="24">
        <f>COUNTIF(Data!$Y$2:$Y$2441,"&lt;="&amp;Data!Y303)/($B$3+1)</f>
        <v/>
      </c>
      <c r="AE303" s="16">
        <f>_xlfn.PERCENTILE.INC(Data!$U$2:$U$2441,AD303)</f>
        <v/>
      </c>
      <c r="AF303" s="16">
        <f>_xlfn.PERCENTILE.INC(Data!$V$2:$V$2441,AD303)</f>
        <v/>
      </c>
      <c r="AG303" s="16">
        <f>Data!Y303-AF303</f>
        <v/>
      </c>
      <c r="AH303" s="9">
        <f>AE303+AG303</f>
        <v/>
      </c>
    </row>
    <row r="304">
      <c r="N304" s="14">
        <f>Data!A304</f>
        <v/>
      </c>
      <c r="O304" s="24">
        <f>IF(Occurrence!J304&gt;0,COUNTIFS(Occurrence!$J$2:$J$2441,"&gt;0",Occurrence!$J$2:$J$2441,"&lt;="&amp;Occurrence!J304)/($B$8+1),0)</f>
        <v/>
      </c>
      <c r="P304" s="16">
        <f>IF(Occurrence!J304&gt;0,_xlfn.PERCENTILE.INC(Data!$O$2:$O$2441,($B$4+O304*($B$5-1))/($B$3-1)),0)</f>
        <v/>
      </c>
      <c r="Q304" s="16">
        <f>IF(Occurrence!J304&gt;0,_xlfn.PERCENTILE.INC(Occurrence!$I$2:$I$2441,($B$6+O304*($B$7-1))/($B$3-1)),0)</f>
        <v/>
      </c>
      <c r="R304" s="16">
        <f>IF(Occurrence!J304&gt;0,Occurrence!J304/Q304,0)</f>
        <v/>
      </c>
      <c r="S304" s="9">
        <f>IF(Occurrence!J304&gt;0,P304*R304,0)</f>
        <v/>
      </c>
      <c r="T304" s="24">
        <f>IF(Occurrence!K304&gt;0,COUNTIFS(Occurrence!$K$2:$K$2441,"&gt;0",Occurrence!$K$2:$K$2441,"&lt;="&amp;Occurrence!K304)/($B$9+1),0)</f>
        <v/>
      </c>
      <c r="U304" s="16">
        <f>IF(Occurrence!K304&gt;0,_xlfn.PERCENTILE.INC(Data!$O$2:$O$2441,($B$4+T304*($B$5-1))/($B$3-1)),0)</f>
        <v/>
      </c>
      <c r="V304" s="16">
        <f>IF(Occurrence!K304&gt;0,_xlfn.PERCENTILE.INC(Occurrence!$I$2:$I$2441,($B$6+T304*($B$7-1))/($B$3-1)),0)</f>
        <v/>
      </c>
      <c r="W304" s="16">
        <f>IF(Occurrence!K304&gt;0,Occurrence!K304/V304,0)</f>
        <v/>
      </c>
      <c r="X304" s="9">
        <f>IF(Occurrence!K304&gt;0,U304*W304,0)</f>
        <v/>
      </c>
      <c r="Y304" s="24">
        <f>COUNTIF(Data!$X$2:$X$2441,"&lt;="&amp;Data!X304)/($B$3+1)</f>
        <v/>
      </c>
      <c r="Z304" s="16">
        <f>_xlfn.PERCENTILE.INC(Data!$U$2:$U$2441,Y304)</f>
        <v/>
      </c>
      <c r="AA304" s="16">
        <f>_xlfn.PERCENTILE.INC(Data!$V$2:$V$2441,Y304)</f>
        <v/>
      </c>
      <c r="AB304" s="16">
        <f>Data!X304-AA304</f>
        <v/>
      </c>
      <c r="AC304" s="9">
        <f>Z304+AB304</f>
        <v/>
      </c>
      <c r="AD304" s="24">
        <f>COUNTIF(Data!$Y$2:$Y$2441,"&lt;="&amp;Data!Y304)/($B$3+1)</f>
        <v/>
      </c>
      <c r="AE304" s="16">
        <f>_xlfn.PERCENTILE.INC(Data!$U$2:$U$2441,AD304)</f>
        <v/>
      </c>
      <c r="AF304" s="16">
        <f>_xlfn.PERCENTILE.INC(Data!$V$2:$V$2441,AD304)</f>
        <v/>
      </c>
      <c r="AG304" s="16">
        <f>Data!Y304-AF304</f>
        <v/>
      </c>
      <c r="AH304" s="9">
        <f>AE304+AG304</f>
        <v/>
      </c>
    </row>
    <row r="305">
      <c r="N305" s="14">
        <f>Data!A305</f>
        <v/>
      </c>
      <c r="O305" s="24">
        <f>IF(Occurrence!J305&gt;0,COUNTIFS(Occurrence!$J$2:$J$2441,"&gt;0",Occurrence!$J$2:$J$2441,"&lt;="&amp;Occurrence!J305)/($B$8+1),0)</f>
        <v/>
      </c>
      <c r="P305" s="16">
        <f>IF(Occurrence!J305&gt;0,_xlfn.PERCENTILE.INC(Data!$O$2:$O$2441,($B$4+O305*($B$5-1))/($B$3-1)),0)</f>
        <v/>
      </c>
      <c r="Q305" s="16">
        <f>IF(Occurrence!J305&gt;0,_xlfn.PERCENTILE.INC(Occurrence!$I$2:$I$2441,($B$6+O305*($B$7-1))/($B$3-1)),0)</f>
        <v/>
      </c>
      <c r="R305" s="16">
        <f>IF(Occurrence!J305&gt;0,Occurrence!J305/Q305,0)</f>
        <v/>
      </c>
      <c r="S305" s="9">
        <f>IF(Occurrence!J305&gt;0,P305*R305,0)</f>
        <v/>
      </c>
      <c r="T305" s="24">
        <f>IF(Occurrence!K305&gt;0,COUNTIFS(Occurrence!$K$2:$K$2441,"&gt;0",Occurrence!$K$2:$K$2441,"&lt;="&amp;Occurrence!K305)/($B$9+1),0)</f>
        <v/>
      </c>
      <c r="U305" s="16">
        <f>IF(Occurrence!K305&gt;0,_xlfn.PERCENTILE.INC(Data!$O$2:$O$2441,($B$4+T305*($B$5-1))/($B$3-1)),0)</f>
        <v/>
      </c>
      <c r="V305" s="16">
        <f>IF(Occurrence!K305&gt;0,_xlfn.PERCENTILE.INC(Occurrence!$I$2:$I$2441,($B$6+T305*($B$7-1))/($B$3-1)),0)</f>
        <v/>
      </c>
      <c r="W305" s="16">
        <f>IF(Occurrence!K305&gt;0,Occurrence!K305/V305,0)</f>
        <v/>
      </c>
      <c r="X305" s="9">
        <f>IF(Occurrence!K305&gt;0,U305*W305,0)</f>
        <v/>
      </c>
      <c r="Y305" s="24">
        <f>COUNTIF(Data!$X$2:$X$2441,"&lt;="&amp;Data!X305)/($B$3+1)</f>
        <v/>
      </c>
      <c r="Z305" s="16">
        <f>_xlfn.PERCENTILE.INC(Data!$U$2:$U$2441,Y305)</f>
        <v/>
      </c>
      <c r="AA305" s="16">
        <f>_xlfn.PERCENTILE.INC(Data!$V$2:$V$2441,Y305)</f>
        <v/>
      </c>
      <c r="AB305" s="16">
        <f>Data!X305-AA305</f>
        <v/>
      </c>
      <c r="AC305" s="9">
        <f>Z305+AB305</f>
        <v/>
      </c>
      <c r="AD305" s="24">
        <f>COUNTIF(Data!$Y$2:$Y$2441,"&lt;="&amp;Data!Y305)/($B$3+1)</f>
        <v/>
      </c>
      <c r="AE305" s="16">
        <f>_xlfn.PERCENTILE.INC(Data!$U$2:$U$2441,AD305)</f>
        <v/>
      </c>
      <c r="AF305" s="16">
        <f>_xlfn.PERCENTILE.INC(Data!$V$2:$V$2441,AD305)</f>
        <v/>
      </c>
      <c r="AG305" s="16">
        <f>Data!Y305-AF305</f>
        <v/>
      </c>
      <c r="AH305" s="9">
        <f>AE305+AG305</f>
        <v/>
      </c>
    </row>
    <row r="306">
      <c r="N306" s="14">
        <f>Data!A306</f>
        <v/>
      </c>
      <c r="O306" s="24">
        <f>IF(Occurrence!J306&gt;0,COUNTIFS(Occurrence!$J$2:$J$2441,"&gt;0",Occurrence!$J$2:$J$2441,"&lt;="&amp;Occurrence!J306)/($B$8+1),0)</f>
        <v/>
      </c>
      <c r="P306" s="16">
        <f>IF(Occurrence!J306&gt;0,_xlfn.PERCENTILE.INC(Data!$O$2:$O$2441,($B$4+O306*($B$5-1))/($B$3-1)),0)</f>
        <v/>
      </c>
      <c r="Q306" s="16">
        <f>IF(Occurrence!J306&gt;0,_xlfn.PERCENTILE.INC(Occurrence!$I$2:$I$2441,($B$6+O306*($B$7-1))/($B$3-1)),0)</f>
        <v/>
      </c>
      <c r="R306" s="16">
        <f>IF(Occurrence!J306&gt;0,Occurrence!J306/Q306,0)</f>
        <v/>
      </c>
      <c r="S306" s="9">
        <f>IF(Occurrence!J306&gt;0,P306*R306,0)</f>
        <v/>
      </c>
      <c r="T306" s="24">
        <f>IF(Occurrence!K306&gt;0,COUNTIFS(Occurrence!$K$2:$K$2441,"&gt;0",Occurrence!$K$2:$K$2441,"&lt;="&amp;Occurrence!K306)/($B$9+1),0)</f>
        <v/>
      </c>
      <c r="U306" s="16">
        <f>IF(Occurrence!K306&gt;0,_xlfn.PERCENTILE.INC(Data!$O$2:$O$2441,($B$4+T306*($B$5-1))/($B$3-1)),0)</f>
        <v/>
      </c>
      <c r="V306" s="16">
        <f>IF(Occurrence!K306&gt;0,_xlfn.PERCENTILE.INC(Occurrence!$I$2:$I$2441,($B$6+T306*($B$7-1))/($B$3-1)),0)</f>
        <v/>
      </c>
      <c r="W306" s="16">
        <f>IF(Occurrence!K306&gt;0,Occurrence!K306/V306,0)</f>
        <v/>
      </c>
      <c r="X306" s="9">
        <f>IF(Occurrence!K306&gt;0,U306*W306,0)</f>
        <v/>
      </c>
      <c r="Y306" s="24">
        <f>COUNTIF(Data!$X$2:$X$2441,"&lt;="&amp;Data!X306)/($B$3+1)</f>
        <v/>
      </c>
      <c r="Z306" s="16">
        <f>_xlfn.PERCENTILE.INC(Data!$U$2:$U$2441,Y306)</f>
        <v/>
      </c>
      <c r="AA306" s="16">
        <f>_xlfn.PERCENTILE.INC(Data!$V$2:$V$2441,Y306)</f>
        <v/>
      </c>
      <c r="AB306" s="16">
        <f>Data!X306-AA306</f>
        <v/>
      </c>
      <c r="AC306" s="9">
        <f>Z306+AB306</f>
        <v/>
      </c>
      <c r="AD306" s="24">
        <f>COUNTIF(Data!$Y$2:$Y$2441,"&lt;="&amp;Data!Y306)/($B$3+1)</f>
        <v/>
      </c>
      <c r="AE306" s="16">
        <f>_xlfn.PERCENTILE.INC(Data!$U$2:$U$2441,AD306)</f>
        <v/>
      </c>
      <c r="AF306" s="16">
        <f>_xlfn.PERCENTILE.INC(Data!$V$2:$V$2441,AD306)</f>
        <v/>
      </c>
      <c r="AG306" s="16">
        <f>Data!Y306-AF306</f>
        <v/>
      </c>
      <c r="AH306" s="9">
        <f>AE306+AG306</f>
        <v/>
      </c>
    </row>
    <row r="307">
      <c r="N307" s="14">
        <f>Data!A307</f>
        <v/>
      </c>
      <c r="O307" s="24">
        <f>IF(Occurrence!J307&gt;0,COUNTIFS(Occurrence!$J$2:$J$2441,"&gt;0",Occurrence!$J$2:$J$2441,"&lt;="&amp;Occurrence!J307)/($B$8+1),0)</f>
        <v/>
      </c>
      <c r="P307" s="16">
        <f>IF(Occurrence!J307&gt;0,_xlfn.PERCENTILE.INC(Data!$O$2:$O$2441,($B$4+O307*($B$5-1))/($B$3-1)),0)</f>
        <v/>
      </c>
      <c r="Q307" s="16">
        <f>IF(Occurrence!J307&gt;0,_xlfn.PERCENTILE.INC(Occurrence!$I$2:$I$2441,($B$6+O307*($B$7-1))/($B$3-1)),0)</f>
        <v/>
      </c>
      <c r="R307" s="16">
        <f>IF(Occurrence!J307&gt;0,Occurrence!J307/Q307,0)</f>
        <v/>
      </c>
      <c r="S307" s="9">
        <f>IF(Occurrence!J307&gt;0,P307*R307,0)</f>
        <v/>
      </c>
      <c r="T307" s="24">
        <f>IF(Occurrence!K307&gt;0,COUNTIFS(Occurrence!$K$2:$K$2441,"&gt;0",Occurrence!$K$2:$K$2441,"&lt;="&amp;Occurrence!K307)/($B$9+1),0)</f>
        <v/>
      </c>
      <c r="U307" s="16">
        <f>IF(Occurrence!K307&gt;0,_xlfn.PERCENTILE.INC(Data!$O$2:$O$2441,($B$4+T307*($B$5-1))/($B$3-1)),0)</f>
        <v/>
      </c>
      <c r="V307" s="16">
        <f>IF(Occurrence!K307&gt;0,_xlfn.PERCENTILE.INC(Occurrence!$I$2:$I$2441,($B$6+T307*($B$7-1))/($B$3-1)),0)</f>
        <v/>
      </c>
      <c r="W307" s="16">
        <f>IF(Occurrence!K307&gt;0,Occurrence!K307/V307,0)</f>
        <v/>
      </c>
      <c r="X307" s="9">
        <f>IF(Occurrence!K307&gt;0,U307*W307,0)</f>
        <v/>
      </c>
      <c r="Y307" s="24">
        <f>COUNTIF(Data!$X$2:$X$2441,"&lt;="&amp;Data!X307)/($B$3+1)</f>
        <v/>
      </c>
      <c r="Z307" s="16">
        <f>_xlfn.PERCENTILE.INC(Data!$U$2:$U$2441,Y307)</f>
        <v/>
      </c>
      <c r="AA307" s="16">
        <f>_xlfn.PERCENTILE.INC(Data!$V$2:$V$2441,Y307)</f>
        <v/>
      </c>
      <c r="AB307" s="16">
        <f>Data!X307-AA307</f>
        <v/>
      </c>
      <c r="AC307" s="9">
        <f>Z307+AB307</f>
        <v/>
      </c>
      <c r="AD307" s="24">
        <f>COUNTIF(Data!$Y$2:$Y$2441,"&lt;="&amp;Data!Y307)/($B$3+1)</f>
        <v/>
      </c>
      <c r="AE307" s="16">
        <f>_xlfn.PERCENTILE.INC(Data!$U$2:$U$2441,AD307)</f>
        <v/>
      </c>
      <c r="AF307" s="16">
        <f>_xlfn.PERCENTILE.INC(Data!$V$2:$V$2441,AD307)</f>
        <v/>
      </c>
      <c r="AG307" s="16">
        <f>Data!Y307-AF307</f>
        <v/>
      </c>
      <c r="AH307" s="9">
        <f>AE307+AG307</f>
        <v/>
      </c>
    </row>
    <row r="308">
      <c r="N308" s="14">
        <f>Data!A308</f>
        <v/>
      </c>
      <c r="O308" s="24">
        <f>IF(Occurrence!J308&gt;0,COUNTIFS(Occurrence!$J$2:$J$2441,"&gt;0",Occurrence!$J$2:$J$2441,"&lt;="&amp;Occurrence!J308)/($B$8+1),0)</f>
        <v/>
      </c>
      <c r="P308" s="16">
        <f>IF(Occurrence!J308&gt;0,_xlfn.PERCENTILE.INC(Data!$O$2:$O$2441,($B$4+O308*($B$5-1))/($B$3-1)),0)</f>
        <v/>
      </c>
      <c r="Q308" s="16">
        <f>IF(Occurrence!J308&gt;0,_xlfn.PERCENTILE.INC(Occurrence!$I$2:$I$2441,($B$6+O308*($B$7-1))/($B$3-1)),0)</f>
        <v/>
      </c>
      <c r="R308" s="16">
        <f>IF(Occurrence!J308&gt;0,Occurrence!J308/Q308,0)</f>
        <v/>
      </c>
      <c r="S308" s="9">
        <f>IF(Occurrence!J308&gt;0,P308*R308,0)</f>
        <v/>
      </c>
      <c r="T308" s="24">
        <f>IF(Occurrence!K308&gt;0,COUNTIFS(Occurrence!$K$2:$K$2441,"&gt;0",Occurrence!$K$2:$K$2441,"&lt;="&amp;Occurrence!K308)/($B$9+1),0)</f>
        <v/>
      </c>
      <c r="U308" s="16">
        <f>IF(Occurrence!K308&gt;0,_xlfn.PERCENTILE.INC(Data!$O$2:$O$2441,($B$4+T308*($B$5-1))/($B$3-1)),0)</f>
        <v/>
      </c>
      <c r="V308" s="16">
        <f>IF(Occurrence!K308&gt;0,_xlfn.PERCENTILE.INC(Occurrence!$I$2:$I$2441,($B$6+T308*($B$7-1))/($B$3-1)),0)</f>
        <v/>
      </c>
      <c r="W308" s="16">
        <f>IF(Occurrence!K308&gt;0,Occurrence!K308/V308,0)</f>
        <v/>
      </c>
      <c r="X308" s="9">
        <f>IF(Occurrence!K308&gt;0,U308*W308,0)</f>
        <v/>
      </c>
      <c r="Y308" s="24">
        <f>COUNTIF(Data!$X$2:$X$2441,"&lt;="&amp;Data!X308)/($B$3+1)</f>
        <v/>
      </c>
      <c r="Z308" s="16">
        <f>_xlfn.PERCENTILE.INC(Data!$U$2:$U$2441,Y308)</f>
        <v/>
      </c>
      <c r="AA308" s="16">
        <f>_xlfn.PERCENTILE.INC(Data!$V$2:$V$2441,Y308)</f>
        <v/>
      </c>
      <c r="AB308" s="16">
        <f>Data!X308-AA308</f>
        <v/>
      </c>
      <c r="AC308" s="9">
        <f>Z308+AB308</f>
        <v/>
      </c>
      <c r="AD308" s="24">
        <f>COUNTIF(Data!$Y$2:$Y$2441,"&lt;="&amp;Data!Y308)/($B$3+1)</f>
        <v/>
      </c>
      <c r="AE308" s="16">
        <f>_xlfn.PERCENTILE.INC(Data!$U$2:$U$2441,AD308)</f>
        <v/>
      </c>
      <c r="AF308" s="16">
        <f>_xlfn.PERCENTILE.INC(Data!$V$2:$V$2441,AD308)</f>
        <v/>
      </c>
      <c r="AG308" s="16">
        <f>Data!Y308-AF308</f>
        <v/>
      </c>
      <c r="AH308" s="9">
        <f>AE308+AG308</f>
        <v/>
      </c>
    </row>
    <row r="309">
      <c r="N309" s="14">
        <f>Data!A309</f>
        <v/>
      </c>
      <c r="O309" s="24">
        <f>IF(Occurrence!J309&gt;0,COUNTIFS(Occurrence!$J$2:$J$2441,"&gt;0",Occurrence!$J$2:$J$2441,"&lt;="&amp;Occurrence!J309)/($B$8+1),0)</f>
        <v/>
      </c>
      <c r="P309" s="16">
        <f>IF(Occurrence!J309&gt;0,_xlfn.PERCENTILE.INC(Data!$O$2:$O$2441,($B$4+O309*($B$5-1))/($B$3-1)),0)</f>
        <v/>
      </c>
      <c r="Q309" s="16">
        <f>IF(Occurrence!J309&gt;0,_xlfn.PERCENTILE.INC(Occurrence!$I$2:$I$2441,($B$6+O309*($B$7-1))/($B$3-1)),0)</f>
        <v/>
      </c>
      <c r="R309" s="16">
        <f>IF(Occurrence!J309&gt;0,Occurrence!J309/Q309,0)</f>
        <v/>
      </c>
      <c r="S309" s="9">
        <f>IF(Occurrence!J309&gt;0,P309*R309,0)</f>
        <v/>
      </c>
      <c r="T309" s="24">
        <f>IF(Occurrence!K309&gt;0,COUNTIFS(Occurrence!$K$2:$K$2441,"&gt;0",Occurrence!$K$2:$K$2441,"&lt;="&amp;Occurrence!K309)/($B$9+1),0)</f>
        <v/>
      </c>
      <c r="U309" s="16">
        <f>IF(Occurrence!K309&gt;0,_xlfn.PERCENTILE.INC(Data!$O$2:$O$2441,($B$4+T309*($B$5-1))/($B$3-1)),0)</f>
        <v/>
      </c>
      <c r="V309" s="16">
        <f>IF(Occurrence!K309&gt;0,_xlfn.PERCENTILE.INC(Occurrence!$I$2:$I$2441,($B$6+T309*($B$7-1))/($B$3-1)),0)</f>
        <v/>
      </c>
      <c r="W309" s="16">
        <f>IF(Occurrence!K309&gt;0,Occurrence!K309/V309,0)</f>
        <v/>
      </c>
      <c r="X309" s="9">
        <f>IF(Occurrence!K309&gt;0,U309*W309,0)</f>
        <v/>
      </c>
      <c r="Y309" s="24">
        <f>COUNTIF(Data!$X$2:$X$2441,"&lt;="&amp;Data!X309)/($B$3+1)</f>
        <v/>
      </c>
      <c r="Z309" s="16">
        <f>_xlfn.PERCENTILE.INC(Data!$U$2:$U$2441,Y309)</f>
        <v/>
      </c>
      <c r="AA309" s="16">
        <f>_xlfn.PERCENTILE.INC(Data!$V$2:$V$2441,Y309)</f>
        <v/>
      </c>
      <c r="AB309" s="16">
        <f>Data!X309-AA309</f>
        <v/>
      </c>
      <c r="AC309" s="9">
        <f>Z309+AB309</f>
        <v/>
      </c>
      <c r="AD309" s="24">
        <f>COUNTIF(Data!$Y$2:$Y$2441,"&lt;="&amp;Data!Y309)/($B$3+1)</f>
        <v/>
      </c>
      <c r="AE309" s="16">
        <f>_xlfn.PERCENTILE.INC(Data!$U$2:$U$2441,AD309)</f>
        <v/>
      </c>
      <c r="AF309" s="16">
        <f>_xlfn.PERCENTILE.INC(Data!$V$2:$V$2441,AD309)</f>
        <v/>
      </c>
      <c r="AG309" s="16">
        <f>Data!Y309-AF309</f>
        <v/>
      </c>
      <c r="AH309" s="9">
        <f>AE309+AG309</f>
        <v/>
      </c>
    </row>
    <row r="310">
      <c r="N310" s="14">
        <f>Data!A310</f>
        <v/>
      </c>
      <c r="O310" s="24">
        <f>IF(Occurrence!J310&gt;0,COUNTIFS(Occurrence!$J$2:$J$2441,"&gt;0",Occurrence!$J$2:$J$2441,"&lt;="&amp;Occurrence!J310)/($B$8+1),0)</f>
        <v/>
      </c>
      <c r="P310" s="16">
        <f>IF(Occurrence!J310&gt;0,_xlfn.PERCENTILE.INC(Data!$O$2:$O$2441,($B$4+O310*($B$5-1))/($B$3-1)),0)</f>
        <v/>
      </c>
      <c r="Q310" s="16">
        <f>IF(Occurrence!J310&gt;0,_xlfn.PERCENTILE.INC(Occurrence!$I$2:$I$2441,($B$6+O310*($B$7-1))/($B$3-1)),0)</f>
        <v/>
      </c>
      <c r="R310" s="16">
        <f>IF(Occurrence!J310&gt;0,Occurrence!J310/Q310,0)</f>
        <v/>
      </c>
      <c r="S310" s="9">
        <f>IF(Occurrence!J310&gt;0,P310*R310,0)</f>
        <v/>
      </c>
      <c r="T310" s="24">
        <f>IF(Occurrence!K310&gt;0,COUNTIFS(Occurrence!$K$2:$K$2441,"&gt;0",Occurrence!$K$2:$K$2441,"&lt;="&amp;Occurrence!K310)/($B$9+1),0)</f>
        <v/>
      </c>
      <c r="U310" s="16">
        <f>IF(Occurrence!K310&gt;0,_xlfn.PERCENTILE.INC(Data!$O$2:$O$2441,($B$4+T310*($B$5-1))/($B$3-1)),0)</f>
        <v/>
      </c>
      <c r="V310" s="16">
        <f>IF(Occurrence!K310&gt;0,_xlfn.PERCENTILE.INC(Occurrence!$I$2:$I$2441,($B$6+T310*($B$7-1))/($B$3-1)),0)</f>
        <v/>
      </c>
      <c r="W310" s="16">
        <f>IF(Occurrence!K310&gt;0,Occurrence!K310/V310,0)</f>
        <v/>
      </c>
      <c r="X310" s="9">
        <f>IF(Occurrence!K310&gt;0,U310*W310,0)</f>
        <v/>
      </c>
      <c r="Y310" s="24">
        <f>COUNTIF(Data!$X$2:$X$2441,"&lt;="&amp;Data!X310)/($B$3+1)</f>
        <v/>
      </c>
      <c r="Z310" s="16">
        <f>_xlfn.PERCENTILE.INC(Data!$U$2:$U$2441,Y310)</f>
        <v/>
      </c>
      <c r="AA310" s="16">
        <f>_xlfn.PERCENTILE.INC(Data!$V$2:$V$2441,Y310)</f>
        <v/>
      </c>
      <c r="AB310" s="16">
        <f>Data!X310-AA310</f>
        <v/>
      </c>
      <c r="AC310" s="9">
        <f>Z310+AB310</f>
        <v/>
      </c>
      <c r="AD310" s="24">
        <f>COUNTIF(Data!$Y$2:$Y$2441,"&lt;="&amp;Data!Y310)/($B$3+1)</f>
        <v/>
      </c>
      <c r="AE310" s="16">
        <f>_xlfn.PERCENTILE.INC(Data!$U$2:$U$2441,AD310)</f>
        <v/>
      </c>
      <c r="AF310" s="16">
        <f>_xlfn.PERCENTILE.INC(Data!$V$2:$V$2441,AD310)</f>
        <v/>
      </c>
      <c r="AG310" s="16">
        <f>Data!Y310-AF310</f>
        <v/>
      </c>
      <c r="AH310" s="9">
        <f>AE310+AG310</f>
        <v/>
      </c>
    </row>
    <row r="311">
      <c r="N311" s="14">
        <f>Data!A311</f>
        <v/>
      </c>
      <c r="O311" s="24">
        <f>IF(Occurrence!J311&gt;0,COUNTIFS(Occurrence!$J$2:$J$2441,"&gt;0",Occurrence!$J$2:$J$2441,"&lt;="&amp;Occurrence!J311)/($B$8+1),0)</f>
        <v/>
      </c>
      <c r="P311" s="16">
        <f>IF(Occurrence!J311&gt;0,_xlfn.PERCENTILE.INC(Data!$O$2:$O$2441,($B$4+O311*($B$5-1))/($B$3-1)),0)</f>
        <v/>
      </c>
      <c r="Q311" s="16">
        <f>IF(Occurrence!J311&gt;0,_xlfn.PERCENTILE.INC(Occurrence!$I$2:$I$2441,($B$6+O311*($B$7-1))/($B$3-1)),0)</f>
        <v/>
      </c>
      <c r="R311" s="16">
        <f>IF(Occurrence!J311&gt;0,Occurrence!J311/Q311,0)</f>
        <v/>
      </c>
      <c r="S311" s="9">
        <f>IF(Occurrence!J311&gt;0,P311*R311,0)</f>
        <v/>
      </c>
      <c r="T311" s="24">
        <f>IF(Occurrence!K311&gt;0,COUNTIFS(Occurrence!$K$2:$K$2441,"&gt;0",Occurrence!$K$2:$K$2441,"&lt;="&amp;Occurrence!K311)/($B$9+1),0)</f>
        <v/>
      </c>
      <c r="U311" s="16">
        <f>IF(Occurrence!K311&gt;0,_xlfn.PERCENTILE.INC(Data!$O$2:$O$2441,($B$4+T311*($B$5-1))/($B$3-1)),0)</f>
        <v/>
      </c>
      <c r="V311" s="16">
        <f>IF(Occurrence!K311&gt;0,_xlfn.PERCENTILE.INC(Occurrence!$I$2:$I$2441,($B$6+T311*($B$7-1))/($B$3-1)),0)</f>
        <v/>
      </c>
      <c r="W311" s="16">
        <f>IF(Occurrence!K311&gt;0,Occurrence!K311/V311,0)</f>
        <v/>
      </c>
      <c r="X311" s="9">
        <f>IF(Occurrence!K311&gt;0,U311*W311,0)</f>
        <v/>
      </c>
      <c r="Y311" s="24">
        <f>COUNTIF(Data!$X$2:$X$2441,"&lt;="&amp;Data!X311)/($B$3+1)</f>
        <v/>
      </c>
      <c r="Z311" s="16">
        <f>_xlfn.PERCENTILE.INC(Data!$U$2:$U$2441,Y311)</f>
        <v/>
      </c>
      <c r="AA311" s="16">
        <f>_xlfn.PERCENTILE.INC(Data!$V$2:$V$2441,Y311)</f>
        <v/>
      </c>
      <c r="AB311" s="16">
        <f>Data!X311-AA311</f>
        <v/>
      </c>
      <c r="AC311" s="9">
        <f>Z311+AB311</f>
        <v/>
      </c>
      <c r="AD311" s="24">
        <f>COUNTIF(Data!$Y$2:$Y$2441,"&lt;="&amp;Data!Y311)/($B$3+1)</f>
        <v/>
      </c>
      <c r="AE311" s="16">
        <f>_xlfn.PERCENTILE.INC(Data!$U$2:$U$2441,AD311)</f>
        <v/>
      </c>
      <c r="AF311" s="16">
        <f>_xlfn.PERCENTILE.INC(Data!$V$2:$V$2441,AD311)</f>
        <v/>
      </c>
      <c r="AG311" s="16">
        <f>Data!Y311-AF311</f>
        <v/>
      </c>
      <c r="AH311" s="9">
        <f>AE311+AG311</f>
        <v/>
      </c>
    </row>
    <row r="312">
      <c r="N312" s="14">
        <f>Data!A312</f>
        <v/>
      </c>
      <c r="O312" s="24">
        <f>IF(Occurrence!J312&gt;0,COUNTIFS(Occurrence!$J$2:$J$2441,"&gt;0",Occurrence!$J$2:$J$2441,"&lt;="&amp;Occurrence!J312)/($B$8+1),0)</f>
        <v/>
      </c>
      <c r="P312" s="16">
        <f>IF(Occurrence!J312&gt;0,_xlfn.PERCENTILE.INC(Data!$O$2:$O$2441,($B$4+O312*($B$5-1))/($B$3-1)),0)</f>
        <v/>
      </c>
      <c r="Q312" s="16">
        <f>IF(Occurrence!J312&gt;0,_xlfn.PERCENTILE.INC(Occurrence!$I$2:$I$2441,($B$6+O312*($B$7-1))/($B$3-1)),0)</f>
        <v/>
      </c>
      <c r="R312" s="16">
        <f>IF(Occurrence!J312&gt;0,Occurrence!J312/Q312,0)</f>
        <v/>
      </c>
      <c r="S312" s="9">
        <f>IF(Occurrence!J312&gt;0,P312*R312,0)</f>
        <v/>
      </c>
      <c r="T312" s="24">
        <f>IF(Occurrence!K312&gt;0,COUNTIFS(Occurrence!$K$2:$K$2441,"&gt;0",Occurrence!$K$2:$K$2441,"&lt;="&amp;Occurrence!K312)/($B$9+1),0)</f>
        <v/>
      </c>
      <c r="U312" s="16">
        <f>IF(Occurrence!K312&gt;0,_xlfn.PERCENTILE.INC(Data!$O$2:$O$2441,($B$4+T312*($B$5-1))/($B$3-1)),0)</f>
        <v/>
      </c>
      <c r="V312" s="16">
        <f>IF(Occurrence!K312&gt;0,_xlfn.PERCENTILE.INC(Occurrence!$I$2:$I$2441,($B$6+T312*($B$7-1))/($B$3-1)),0)</f>
        <v/>
      </c>
      <c r="W312" s="16">
        <f>IF(Occurrence!K312&gt;0,Occurrence!K312/V312,0)</f>
        <v/>
      </c>
      <c r="X312" s="9">
        <f>IF(Occurrence!K312&gt;0,U312*W312,0)</f>
        <v/>
      </c>
      <c r="Y312" s="24">
        <f>COUNTIF(Data!$X$2:$X$2441,"&lt;="&amp;Data!X312)/($B$3+1)</f>
        <v/>
      </c>
      <c r="Z312" s="16">
        <f>_xlfn.PERCENTILE.INC(Data!$U$2:$U$2441,Y312)</f>
        <v/>
      </c>
      <c r="AA312" s="16">
        <f>_xlfn.PERCENTILE.INC(Data!$V$2:$V$2441,Y312)</f>
        <v/>
      </c>
      <c r="AB312" s="16">
        <f>Data!X312-AA312</f>
        <v/>
      </c>
      <c r="AC312" s="9">
        <f>Z312+AB312</f>
        <v/>
      </c>
      <c r="AD312" s="24">
        <f>COUNTIF(Data!$Y$2:$Y$2441,"&lt;="&amp;Data!Y312)/($B$3+1)</f>
        <v/>
      </c>
      <c r="AE312" s="16">
        <f>_xlfn.PERCENTILE.INC(Data!$U$2:$U$2441,AD312)</f>
        <v/>
      </c>
      <c r="AF312" s="16">
        <f>_xlfn.PERCENTILE.INC(Data!$V$2:$V$2441,AD312)</f>
        <v/>
      </c>
      <c r="AG312" s="16">
        <f>Data!Y312-AF312</f>
        <v/>
      </c>
      <c r="AH312" s="9">
        <f>AE312+AG312</f>
        <v/>
      </c>
    </row>
    <row r="313">
      <c r="N313" s="14">
        <f>Data!A313</f>
        <v/>
      </c>
      <c r="O313" s="24">
        <f>IF(Occurrence!J313&gt;0,COUNTIFS(Occurrence!$J$2:$J$2441,"&gt;0",Occurrence!$J$2:$J$2441,"&lt;="&amp;Occurrence!J313)/($B$8+1),0)</f>
        <v/>
      </c>
      <c r="P313" s="16">
        <f>IF(Occurrence!J313&gt;0,_xlfn.PERCENTILE.INC(Data!$O$2:$O$2441,($B$4+O313*($B$5-1))/($B$3-1)),0)</f>
        <v/>
      </c>
      <c r="Q313" s="16">
        <f>IF(Occurrence!J313&gt;0,_xlfn.PERCENTILE.INC(Occurrence!$I$2:$I$2441,($B$6+O313*($B$7-1))/($B$3-1)),0)</f>
        <v/>
      </c>
      <c r="R313" s="16">
        <f>IF(Occurrence!J313&gt;0,Occurrence!J313/Q313,0)</f>
        <v/>
      </c>
      <c r="S313" s="9">
        <f>IF(Occurrence!J313&gt;0,P313*R313,0)</f>
        <v/>
      </c>
      <c r="T313" s="24">
        <f>IF(Occurrence!K313&gt;0,COUNTIFS(Occurrence!$K$2:$K$2441,"&gt;0",Occurrence!$K$2:$K$2441,"&lt;="&amp;Occurrence!K313)/($B$9+1),0)</f>
        <v/>
      </c>
      <c r="U313" s="16">
        <f>IF(Occurrence!K313&gt;0,_xlfn.PERCENTILE.INC(Data!$O$2:$O$2441,($B$4+T313*($B$5-1))/($B$3-1)),0)</f>
        <v/>
      </c>
      <c r="V313" s="16">
        <f>IF(Occurrence!K313&gt;0,_xlfn.PERCENTILE.INC(Occurrence!$I$2:$I$2441,($B$6+T313*($B$7-1))/($B$3-1)),0)</f>
        <v/>
      </c>
      <c r="W313" s="16">
        <f>IF(Occurrence!K313&gt;0,Occurrence!K313/V313,0)</f>
        <v/>
      </c>
      <c r="X313" s="9">
        <f>IF(Occurrence!K313&gt;0,U313*W313,0)</f>
        <v/>
      </c>
      <c r="Y313" s="24">
        <f>COUNTIF(Data!$X$2:$X$2441,"&lt;="&amp;Data!X313)/($B$3+1)</f>
        <v/>
      </c>
      <c r="Z313" s="16">
        <f>_xlfn.PERCENTILE.INC(Data!$U$2:$U$2441,Y313)</f>
        <v/>
      </c>
      <c r="AA313" s="16">
        <f>_xlfn.PERCENTILE.INC(Data!$V$2:$V$2441,Y313)</f>
        <v/>
      </c>
      <c r="AB313" s="16">
        <f>Data!X313-AA313</f>
        <v/>
      </c>
      <c r="AC313" s="9">
        <f>Z313+AB313</f>
        <v/>
      </c>
      <c r="AD313" s="24">
        <f>COUNTIF(Data!$Y$2:$Y$2441,"&lt;="&amp;Data!Y313)/($B$3+1)</f>
        <v/>
      </c>
      <c r="AE313" s="16">
        <f>_xlfn.PERCENTILE.INC(Data!$U$2:$U$2441,AD313)</f>
        <v/>
      </c>
      <c r="AF313" s="16">
        <f>_xlfn.PERCENTILE.INC(Data!$V$2:$V$2441,AD313)</f>
        <v/>
      </c>
      <c r="AG313" s="16">
        <f>Data!Y313-AF313</f>
        <v/>
      </c>
      <c r="AH313" s="9">
        <f>AE313+AG313</f>
        <v/>
      </c>
    </row>
    <row r="314">
      <c r="N314" s="14">
        <f>Data!A314</f>
        <v/>
      </c>
      <c r="O314" s="24">
        <f>IF(Occurrence!J314&gt;0,COUNTIFS(Occurrence!$J$2:$J$2441,"&gt;0",Occurrence!$J$2:$J$2441,"&lt;="&amp;Occurrence!J314)/($B$8+1),0)</f>
        <v/>
      </c>
      <c r="P314" s="16">
        <f>IF(Occurrence!J314&gt;0,_xlfn.PERCENTILE.INC(Data!$O$2:$O$2441,($B$4+O314*($B$5-1))/($B$3-1)),0)</f>
        <v/>
      </c>
      <c r="Q314" s="16">
        <f>IF(Occurrence!J314&gt;0,_xlfn.PERCENTILE.INC(Occurrence!$I$2:$I$2441,($B$6+O314*($B$7-1))/($B$3-1)),0)</f>
        <v/>
      </c>
      <c r="R314" s="16">
        <f>IF(Occurrence!J314&gt;0,Occurrence!J314/Q314,0)</f>
        <v/>
      </c>
      <c r="S314" s="9">
        <f>IF(Occurrence!J314&gt;0,P314*R314,0)</f>
        <v/>
      </c>
      <c r="T314" s="24">
        <f>IF(Occurrence!K314&gt;0,COUNTIFS(Occurrence!$K$2:$K$2441,"&gt;0",Occurrence!$K$2:$K$2441,"&lt;="&amp;Occurrence!K314)/($B$9+1),0)</f>
        <v/>
      </c>
      <c r="U314" s="16">
        <f>IF(Occurrence!K314&gt;0,_xlfn.PERCENTILE.INC(Data!$O$2:$O$2441,($B$4+T314*($B$5-1))/($B$3-1)),0)</f>
        <v/>
      </c>
      <c r="V314" s="16">
        <f>IF(Occurrence!K314&gt;0,_xlfn.PERCENTILE.INC(Occurrence!$I$2:$I$2441,($B$6+T314*($B$7-1))/($B$3-1)),0)</f>
        <v/>
      </c>
      <c r="W314" s="16">
        <f>IF(Occurrence!K314&gt;0,Occurrence!K314/V314,0)</f>
        <v/>
      </c>
      <c r="X314" s="9">
        <f>IF(Occurrence!K314&gt;0,U314*W314,0)</f>
        <v/>
      </c>
      <c r="Y314" s="24">
        <f>COUNTIF(Data!$X$2:$X$2441,"&lt;="&amp;Data!X314)/($B$3+1)</f>
        <v/>
      </c>
      <c r="Z314" s="16">
        <f>_xlfn.PERCENTILE.INC(Data!$U$2:$U$2441,Y314)</f>
        <v/>
      </c>
      <c r="AA314" s="16">
        <f>_xlfn.PERCENTILE.INC(Data!$V$2:$V$2441,Y314)</f>
        <v/>
      </c>
      <c r="AB314" s="16">
        <f>Data!X314-AA314</f>
        <v/>
      </c>
      <c r="AC314" s="9">
        <f>Z314+AB314</f>
        <v/>
      </c>
      <c r="AD314" s="24">
        <f>COUNTIF(Data!$Y$2:$Y$2441,"&lt;="&amp;Data!Y314)/($B$3+1)</f>
        <v/>
      </c>
      <c r="AE314" s="16">
        <f>_xlfn.PERCENTILE.INC(Data!$U$2:$U$2441,AD314)</f>
        <v/>
      </c>
      <c r="AF314" s="16">
        <f>_xlfn.PERCENTILE.INC(Data!$V$2:$V$2441,AD314)</f>
        <v/>
      </c>
      <c r="AG314" s="16">
        <f>Data!Y314-AF314</f>
        <v/>
      </c>
      <c r="AH314" s="9">
        <f>AE314+AG314</f>
        <v/>
      </c>
    </row>
    <row r="315">
      <c r="N315" s="14">
        <f>Data!A315</f>
        <v/>
      </c>
      <c r="O315" s="24">
        <f>IF(Occurrence!J315&gt;0,COUNTIFS(Occurrence!$J$2:$J$2441,"&gt;0",Occurrence!$J$2:$J$2441,"&lt;="&amp;Occurrence!J315)/($B$8+1),0)</f>
        <v/>
      </c>
      <c r="P315" s="16">
        <f>IF(Occurrence!J315&gt;0,_xlfn.PERCENTILE.INC(Data!$O$2:$O$2441,($B$4+O315*($B$5-1))/($B$3-1)),0)</f>
        <v/>
      </c>
      <c r="Q315" s="16">
        <f>IF(Occurrence!J315&gt;0,_xlfn.PERCENTILE.INC(Occurrence!$I$2:$I$2441,($B$6+O315*($B$7-1))/($B$3-1)),0)</f>
        <v/>
      </c>
      <c r="R315" s="16">
        <f>IF(Occurrence!J315&gt;0,Occurrence!J315/Q315,0)</f>
        <v/>
      </c>
      <c r="S315" s="9">
        <f>IF(Occurrence!J315&gt;0,P315*R315,0)</f>
        <v/>
      </c>
      <c r="T315" s="24">
        <f>IF(Occurrence!K315&gt;0,COUNTIFS(Occurrence!$K$2:$K$2441,"&gt;0",Occurrence!$K$2:$K$2441,"&lt;="&amp;Occurrence!K315)/($B$9+1),0)</f>
        <v/>
      </c>
      <c r="U315" s="16">
        <f>IF(Occurrence!K315&gt;0,_xlfn.PERCENTILE.INC(Data!$O$2:$O$2441,($B$4+T315*($B$5-1))/($B$3-1)),0)</f>
        <v/>
      </c>
      <c r="V315" s="16">
        <f>IF(Occurrence!K315&gt;0,_xlfn.PERCENTILE.INC(Occurrence!$I$2:$I$2441,($B$6+T315*($B$7-1))/($B$3-1)),0)</f>
        <v/>
      </c>
      <c r="W315" s="16">
        <f>IF(Occurrence!K315&gt;0,Occurrence!K315/V315,0)</f>
        <v/>
      </c>
      <c r="X315" s="9">
        <f>IF(Occurrence!K315&gt;0,U315*W315,0)</f>
        <v/>
      </c>
      <c r="Y315" s="24">
        <f>COUNTIF(Data!$X$2:$X$2441,"&lt;="&amp;Data!X315)/($B$3+1)</f>
        <v/>
      </c>
      <c r="Z315" s="16">
        <f>_xlfn.PERCENTILE.INC(Data!$U$2:$U$2441,Y315)</f>
        <v/>
      </c>
      <c r="AA315" s="16">
        <f>_xlfn.PERCENTILE.INC(Data!$V$2:$V$2441,Y315)</f>
        <v/>
      </c>
      <c r="AB315" s="16">
        <f>Data!X315-AA315</f>
        <v/>
      </c>
      <c r="AC315" s="9">
        <f>Z315+AB315</f>
        <v/>
      </c>
      <c r="AD315" s="24">
        <f>COUNTIF(Data!$Y$2:$Y$2441,"&lt;="&amp;Data!Y315)/($B$3+1)</f>
        <v/>
      </c>
      <c r="AE315" s="16">
        <f>_xlfn.PERCENTILE.INC(Data!$U$2:$U$2441,AD315)</f>
        <v/>
      </c>
      <c r="AF315" s="16">
        <f>_xlfn.PERCENTILE.INC(Data!$V$2:$V$2441,AD315)</f>
        <v/>
      </c>
      <c r="AG315" s="16">
        <f>Data!Y315-AF315</f>
        <v/>
      </c>
      <c r="AH315" s="9">
        <f>AE315+AG315</f>
        <v/>
      </c>
    </row>
    <row r="316">
      <c r="N316" s="14">
        <f>Data!A316</f>
        <v/>
      </c>
      <c r="O316" s="24">
        <f>IF(Occurrence!J316&gt;0,COUNTIFS(Occurrence!$J$2:$J$2441,"&gt;0",Occurrence!$J$2:$J$2441,"&lt;="&amp;Occurrence!J316)/($B$8+1),0)</f>
        <v/>
      </c>
      <c r="P316" s="16">
        <f>IF(Occurrence!J316&gt;0,_xlfn.PERCENTILE.INC(Data!$O$2:$O$2441,($B$4+O316*($B$5-1))/($B$3-1)),0)</f>
        <v/>
      </c>
      <c r="Q316" s="16">
        <f>IF(Occurrence!J316&gt;0,_xlfn.PERCENTILE.INC(Occurrence!$I$2:$I$2441,($B$6+O316*($B$7-1))/($B$3-1)),0)</f>
        <v/>
      </c>
      <c r="R316" s="16">
        <f>IF(Occurrence!J316&gt;0,Occurrence!J316/Q316,0)</f>
        <v/>
      </c>
      <c r="S316" s="9">
        <f>IF(Occurrence!J316&gt;0,P316*R316,0)</f>
        <v/>
      </c>
      <c r="T316" s="24">
        <f>IF(Occurrence!K316&gt;0,COUNTIFS(Occurrence!$K$2:$K$2441,"&gt;0",Occurrence!$K$2:$K$2441,"&lt;="&amp;Occurrence!K316)/($B$9+1),0)</f>
        <v/>
      </c>
      <c r="U316" s="16">
        <f>IF(Occurrence!K316&gt;0,_xlfn.PERCENTILE.INC(Data!$O$2:$O$2441,($B$4+T316*($B$5-1))/($B$3-1)),0)</f>
        <v/>
      </c>
      <c r="V316" s="16">
        <f>IF(Occurrence!K316&gt;0,_xlfn.PERCENTILE.INC(Occurrence!$I$2:$I$2441,($B$6+T316*($B$7-1))/($B$3-1)),0)</f>
        <v/>
      </c>
      <c r="W316" s="16">
        <f>IF(Occurrence!K316&gt;0,Occurrence!K316/V316,0)</f>
        <v/>
      </c>
      <c r="X316" s="9">
        <f>IF(Occurrence!K316&gt;0,U316*W316,0)</f>
        <v/>
      </c>
      <c r="Y316" s="24">
        <f>COUNTIF(Data!$X$2:$X$2441,"&lt;="&amp;Data!X316)/($B$3+1)</f>
        <v/>
      </c>
      <c r="Z316" s="16">
        <f>_xlfn.PERCENTILE.INC(Data!$U$2:$U$2441,Y316)</f>
        <v/>
      </c>
      <c r="AA316" s="16">
        <f>_xlfn.PERCENTILE.INC(Data!$V$2:$V$2441,Y316)</f>
        <v/>
      </c>
      <c r="AB316" s="16">
        <f>Data!X316-AA316</f>
        <v/>
      </c>
      <c r="AC316" s="9">
        <f>Z316+AB316</f>
        <v/>
      </c>
      <c r="AD316" s="24">
        <f>COUNTIF(Data!$Y$2:$Y$2441,"&lt;="&amp;Data!Y316)/($B$3+1)</f>
        <v/>
      </c>
      <c r="AE316" s="16">
        <f>_xlfn.PERCENTILE.INC(Data!$U$2:$U$2441,AD316)</f>
        <v/>
      </c>
      <c r="AF316" s="16">
        <f>_xlfn.PERCENTILE.INC(Data!$V$2:$V$2441,AD316)</f>
        <v/>
      </c>
      <c r="AG316" s="16">
        <f>Data!Y316-AF316</f>
        <v/>
      </c>
      <c r="AH316" s="9">
        <f>AE316+AG316</f>
        <v/>
      </c>
    </row>
    <row r="317">
      <c r="N317" s="14">
        <f>Data!A317</f>
        <v/>
      </c>
      <c r="O317" s="24">
        <f>IF(Occurrence!J317&gt;0,COUNTIFS(Occurrence!$J$2:$J$2441,"&gt;0",Occurrence!$J$2:$J$2441,"&lt;="&amp;Occurrence!J317)/($B$8+1),0)</f>
        <v/>
      </c>
      <c r="P317" s="16">
        <f>IF(Occurrence!J317&gt;0,_xlfn.PERCENTILE.INC(Data!$O$2:$O$2441,($B$4+O317*($B$5-1))/($B$3-1)),0)</f>
        <v/>
      </c>
      <c r="Q317" s="16">
        <f>IF(Occurrence!J317&gt;0,_xlfn.PERCENTILE.INC(Occurrence!$I$2:$I$2441,($B$6+O317*($B$7-1))/($B$3-1)),0)</f>
        <v/>
      </c>
      <c r="R317" s="16">
        <f>IF(Occurrence!J317&gt;0,Occurrence!J317/Q317,0)</f>
        <v/>
      </c>
      <c r="S317" s="9">
        <f>IF(Occurrence!J317&gt;0,P317*R317,0)</f>
        <v/>
      </c>
      <c r="T317" s="24">
        <f>IF(Occurrence!K317&gt;0,COUNTIFS(Occurrence!$K$2:$K$2441,"&gt;0",Occurrence!$K$2:$K$2441,"&lt;="&amp;Occurrence!K317)/($B$9+1),0)</f>
        <v/>
      </c>
      <c r="U317" s="16">
        <f>IF(Occurrence!K317&gt;0,_xlfn.PERCENTILE.INC(Data!$O$2:$O$2441,($B$4+T317*($B$5-1))/($B$3-1)),0)</f>
        <v/>
      </c>
      <c r="V317" s="16">
        <f>IF(Occurrence!K317&gt;0,_xlfn.PERCENTILE.INC(Occurrence!$I$2:$I$2441,($B$6+T317*($B$7-1))/($B$3-1)),0)</f>
        <v/>
      </c>
      <c r="W317" s="16">
        <f>IF(Occurrence!K317&gt;0,Occurrence!K317/V317,0)</f>
        <v/>
      </c>
      <c r="X317" s="9">
        <f>IF(Occurrence!K317&gt;0,U317*W317,0)</f>
        <v/>
      </c>
      <c r="Y317" s="24">
        <f>COUNTIF(Data!$X$2:$X$2441,"&lt;="&amp;Data!X317)/($B$3+1)</f>
        <v/>
      </c>
      <c r="Z317" s="16">
        <f>_xlfn.PERCENTILE.INC(Data!$U$2:$U$2441,Y317)</f>
        <v/>
      </c>
      <c r="AA317" s="16">
        <f>_xlfn.PERCENTILE.INC(Data!$V$2:$V$2441,Y317)</f>
        <v/>
      </c>
      <c r="AB317" s="16">
        <f>Data!X317-AA317</f>
        <v/>
      </c>
      <c r="AC317" s="9">
        <f>Z317+AB317</f>
        <v/>
      </c>
      <c r="AD317" s="24">
        <f>COUNTIF(Data!$Y$2:$Y$2441,"&lt;="&amp;Data!Y317)/($B$3+1)</f>
        <v/>
      </c>
      <c r="AE317" s="16">
        <f>_xlfn.PERCENTILE.INC(Data!$U$2:$U$2441,AD317)</f>
        <v/>
      </c>
      <c r="AF317" s="16">
        <f>_xlfn.PERCENTILE.INC(Data!$V$2:$V$2441,AD317)</f>
        <v/>
      </c>
      <c r="AG317" s="16">
        <f>Data!Y317-AF317</f>
        <v/>
      </c>
      <c r="AH317" s="9">
        <f>AE317+AG317</f>
        <v/>
      </c>
    </row>
    <row r="318">
      <c r="N318" s="14">
        <f>Data!A318</f>
        <v/>
      </c>
      <c r="O318" s="24">
        <f>IF(Occurrence!J318&gt;0,COUNTIFS(Occurrence!$J$2:$J$2441,"&gt;0",Occurrence!$J$2:$J$2441,"&lt;="&amp;Occurrence!J318)/($B$8+1),0)</f>
        <v/>
      </c>
      <c r="P318" s="16">
        <f>IF(Occurrence!J318&gt;0,_xlfn.PERCENTILE.INC(Data!$O$2:$O$2441,($B$4+O318*($B$5-1))/($B$3-1)),0)</f>
        <v/>
      </c>
      <c r="Q318" s="16">
        <f>IF(Occurrence!J318&gt;0,_xlfn.PERCENTILE.INC(Occurrence!$I$2:$I$2441,($B$6+O318*($B$7-1))/($B$3-1)),0)</f>
        <v/>
      </c>
      <c r="R318" s="16">
        <f>IF(Occurrence!J318&gt;0,Occurrence!J318/Q318,0)</f>
        <v/>
      </c>
      <c r="S318" s="9">
        <f>IF(Occurrence!J318&gt;0,P318*R318,0)</f>
        <v/>
      </c>
      <c r="T318" s="24">
        <f>IF(Occurrence!K318&gt;0,COUNTIFS(Occurrence!$K$2:$K$2441,"&gt;0",Occurrence!$K$2:$K$2441,"&lt;="&amp;Occurrence!K318)/($B$9+1),0)</f>
        <v/>
      </c>
      <c r="U318" s="16">
        <f>IF(Occurrence!K318&gt;0,_xlfn.PERCENTILE.INC(Data!$O$2:$O$2441,($B$4+T318*($B$5-1))/($B$3-1)),0)</f>
        <v/>
      </c>
      <c r="V318" s="16">
        <f>IF(Occurrence!K318&gt;0,_xlfn.PERCENTILE.INC(Occurrence!$I$2:$I$2441,($B$6+T318*($B$7-1))/($B$3-1)),0)</f>
        <v/>
      </c>
      <c r="W318" s="16">
        <f>IF(Occurrence!K318&gt;0,Occurrence!K318/V318,0)</f>
        <v/>
      </c>
      <c r="X318" s="9">
        <f>IF(Occurrence!K318&gt;0,U318*W318,0)</f>
        <v/>
      </c>
      <c r="Y318" s="24">
        <f>COUNTIF(Data!$X$2:$X$2441,"&lt;="&amp;Data!X318)/($B$3+1)</f>
        <v/>
      </c>
      <c r="Z318" s="16">
        <f>_xlfn.PERCENTILE.INC(Data!$U$2:$U$2441,Y318)</f>
        <v/>
      </c>
      <c r="AA318" s="16">
        <f>_xlfn.PERCENTILE.INC(Data!$V$2:$V$2441,Y318)</f>
        <v/>
      </c>
      <c r="AB318" s="16">
        <f>Data!X318-AA318</f>
        <v/>
      </c>
      <c r="AC318" s="9">
        <f>Z318+AB318</f>
        <v/>
      </c>
      <c r="AD318" s="24">
        <f>COUNTIF(Data!$Y$2:$Y$2441,"&lt;="&amp;Data!Y318)/($B$3+1)</f>
        <v/>
      </c>
      <c r="AE318" s="16">
        <f>_xlfn.PERCENTILE.INC(Data!$U$2:$U$2441,AD318)</f>
        <v/>
      </c>
      <c r="AF318" s="16">
        <f>_xlfn.PERCENTILE.INC(Data!$V$2:$V$2441,AD318)</f>
        <v/>
      </c>
      <c r="AG318" s="16">
        <f>Data!Y318-AF318</f>
        <v/>
      </c>
      <c r="AH318" s="9">
        <f>AE318+AG318</f>
        <v/>
      </c>
    </row>
    <row r="319">
      <c r="N319" s="14">
        <f>Data!A319</f>
        <v/>
      </c>
      <c r="O319" s="24">
        <f>IF(Occurrence!J319&gt;0,COUNTIFS(Occurrence!$J$2:$J$2441,"&gt;0",Occurrence!$J$2:$J$2441,"&lt;="&amp;Occurrence!J319)/($B$8+1),0)</f>
        <v/>
      </c>
      <c r="P319" s="16">
        <f>IF(Occurrence!J319&gt;0,_xlfn.PERCENTILE.INC(Data!$O$2:$O$2441,($B$4+O319*($B$5-1))/($B$3-1)),0)</f>
        <v/>
      </c>
      <c r="Q319" s="16">
        <f>IF(Occurrence!J319&gt;0,_xlfn.PERCENTILE.INC(Occurrence!$I$2:$I$2441,($B$6+O319*($B$7-1))/($B$3-1)),0)</f>
        <v/>
      </c>
      <c r="R319" s="16">
        <f>IF(Occurrence!J319&gt;0,Occurrence!J319/Q319,0)</f>
        <v/>
      </c>
      <c r="S319" s="9">
        <f>IF(Occurrence!J319&gt;0,P319*R319,0)</f>
        <v/>
      </c>
      <c r="T319" s="24">
        <f>IF(Occurrence!K319&gt;0,COUNTIFS(Occurrence!$K$2:$K$2441,"&gt;0",Occurrence!$K$2:$K$2441,"&lt;="&amp;Occurrence!K319)/($B$9+1),0)</f>
        <v/>
      </c>
      <c r="U319" s="16">
        <f>IF(Occurrence!K319&gt;0,_xlfn.PERCENTILE.INC(Data!$O$2:$O$2441,($B$4+T319*($B$5-1))/($B$3-1)),0)</f>
        <v/>
      </c>
      <c r="V319" s="16">
        <f>IF(Occurrence!K319&gt;0,_xlfn.PERCENTILE.INC(Occurrence!$I$2:$I$2441,($B$6+T319*($B$7-1))/($B$3-1)),0)</f>
        <v/>
      </c>
      <c r="W319" s="16">
        <f>IF(Occurrence!K319&gt;0,Occurrence!K319/V319,0)</f>
        <v/>
      </c>
      <c r="X319" s="9">
        <f>IF(Occurrence!K319&gt;0,U319*W319,0)</f>
        <v/>
      </c>
      <c r="Y319" s="24">
        <f>COUNTIF(Data!$X$2:$X$2441,"&lt;="&amp;Data!X319)/($B$3+1)</f>
        <v/>
      </c>
      <c r="Z319" s="16">
        <f>_xlfn.PERCENTILE.INC(Data!$U$2:$U$2441,Y319)</f>
        <v/>
      </c>
      <c r="AA319" s="16">
        <f>_xlfn.PERCENTILE.INC(Data!$V$2:$V$2441,Y319)</f>
        <v/>
      </c>
      <c r="AB319" s="16">
        <f>Data!X319-AA319</f>
        <v/>
      </c>
      <c r="AC319" s="9">
        <f>Z319+AB319</f>
        <v/>
      </c>
      <c r="AD319" s="24">
        <f>COUNTIF(Data!$Y$2:$Y$2441,"&lt;="&amp;Data!Y319)/($B$3+1)</f>
        <v/>
      </c>
      <c r="AE319" s="16">
        <f>_xlfn.PERCENTILE.INC(Data!$U$2:$U$2441,AD319)</f>
        <v/>
      </c>
      <c r="AF319" s="16">
        <f>_xlfn.PERCENTILE.INC(Data!$V$2:$V$2441,AD319)</f>
        <v/>
      </c>
      <c r="AG319" s="16">
        <f>Data!Y319-AF319</f>
        <v/>
      </c>
      <c r="AH319" s="9">
        <f>AE319+AG319</f>
        <v/>
      </c>
    </row>
    <row r="320">
      <c r="N320" s="14">
        <f>Data!A320</f>
        <v/>
      </c>
      <c r="O320" s="24">
        <f>IF(Occurrence!J320&gt;0,COUNTIFS(Occurrence!$J$2:$J$2441,"&gt;0",Occurrence!$J$2:$J$2441,"&lt;="&amp;Occurrence!J320)/($B$8+1),0)</f>
        <v/>
      </c>
      <c r="P320" s="16">
        <f>IF(Occurrence!J320&gt;0,_xlfn.PERCENTILE.INC(Data!$O$2:$O$2441,($B$4+O320*($B$5-1))/($B$3-1)),0)</f>
        <v/>
      </c>
      <c r="Q320" s="16">
        <f>IF(Occurrence!J320&gt;0,_xlfn.PERCENTILE.INC(Occurrence!$I$2:$I$2441,($B$6+O320*($B$7-1))/($B$3-1)),0)</f>
        <v/>
      </c>
      <c r="R320" s="16">
        <f>IF(Occurrence!J320&gt;0,Occurrence!J320/Q320,0)</f>
        <v/>
      </c>
      <c r="S320" s="9">
        <f>IF(Occurrence!J320&gt;0,P320*R320,0)</f>
        <v/>
      </c>
      <c r="T320" s="24">
        <f>IF(Occurrence!K320&gt;0,COUNTIFS(Occurrence!$K$2:$K$2441,"&gt;0",Occurrence!$K$2:$K$2441,"&lt;="&amp;Occurrence!K320)/($B$9+1),0)</f>
        <v/>
      </c>
      <c r="U320" s="16">
        <f>IF(Occurrence!K320&gt;0,_xlfn.PERCENTILE.INC(Data!$O$2:$O$2441,($B$4+T320*($B$5-1))/($B$3-1)),0)</f>
        <v/>
      </c>
      <c r="V320" s="16">
        <f>IF(Occurrence!K320&gt;0,_xlfn.PERCENTILE.INC(Occurrence!$I$2:$I$2441,($B$6+T320*($B$7-1))/($B$3-1)),0)</f>
        <v/>
      </c>
      <c r="W320" s="16">
        <f>IF(Occurrence!K320&gt;0,Occurrence!K320/V320,0)</f>
        <v/>
      </c>
      <c r="X320" s="9">
        <f>IF(Occurrence!K320&gt;0,U320*W320,0)</f>
        <v/>
      </c>
      <c r="Y320" s="24">
        <f>COUNTIF(Data!$X$2:$X$2441,"&lt;="&amp;Data!X320)/($B$3+1)</f>
        <v/>
      </c>
      <c r="Z320" s="16">
        <f>_xlfn.PERCENTILE.INC(Data!$U$2:$U$2441,Y320)</f>
        <v/>
      </c>
      <c r="AA320" s="16">
        <f>_xlfn.PERCENTILE.INC(Data!$V$2:$V$2441,Y320)</f>
        <v/>
      </c>
      <c r="AB320" s="16">
        <f>Data!X320-AA320</f>
        <v/>
      </c>
      <c r="AC320" s="9">
        <f>Z320+AB320</f>
        <v/>
      </c>
      <c r="AD320" s="24">
        <f>COUNTIF(Data!$Y$2:$Y$2441,"&lt;="&amp;Data!Y320)/($B$3+1)</f>
        <v/>
      </c>
      <c r="AE320" s="16">
        <f>_xlfn.PERCENTILE.INC(Data!$U$2:$U$2441,AD320)</f>
        <v/>
      </c>
      <c r="AF320" s="16">
        <f>_xlfn.PERCENTILE.INC(Data!$V$2:$V$2441,AD320)</f>
        <v/>
      </c>
      <c r="AG320" s="16">
        <f>Data!Y320-AF320</f>
        <v/>
      </c>
      <c r="AH320" s="9">
        <f>AE320+AG320</f>
        <v/>
      </c>
    </row>
    <row r="321">
      <c r="N321" s="14">
        <f>Data!A321</f>
        <v/>
      </c>
      <c r="O321" s="24">
        <f>IF(Occurrence!J321&gt;0,COUNTIFS(Occurrence!$J$2:$J$2441,"&gt;0",Occurrence!$J$2:$J$2441,"&lt;="&amp;Occurrence!J321)/($B$8+1),0)</f>
        <v/>
      </c>
      <c r="P321" s="16">
        <f>IF(Occurrence!J321&gt;0,_xlfn.PERCENTILE.INC(Data!$O$2:$O$2441,($B$4+O321*($B$5-1))/($B$3-1)),0)</f>
        <v/>
      </c>
      <c r="Q321" s="16">
        <f>IF(Occurrence!J321&gt;0,_xlfn.PERCENTILE.INC(Occurrence!$I$2:$I$2441,($B$6+O321*($B$7-1))/($B$3-1)),0)</f>
        <v/>
      </c>
      <c r="R321" s="16">
        <f>IF(Occurrence!J321&gt;0,Occurrence!J321/Q321,0)</f>
        <v/>
      </c>
      <c r="S321" s="9">
        <f>IF(Occurrence!J321&gt;0,P321*R321,0)</f>
        <v/>
      </c>
      <c r="T321" s="24">
        <f>IF(Occurrence!K321&gt;0,COUNTIFS(Occurrence!$K$2:$K$2441,"&gt;0",Occurrence!$K$2:$K$2441,"&lt;="&amp;Occurrence!K321)/($B$9+1),0)</f>
        <v/>
      </c>
      <c r="U321" s="16">
        <f>IF(Occurrence!K321&gt;0,_xlfn.PERCENTILE.INC(Data!$O$2:$O$2441,($B$4+T321*($B$5-1))/($B$3-1)),0)</f>
        <v/>
      </c>
      <c r="V321" s="16">
        <f>IF(Occurrence!K321&gt;0,_xlfn.PERCENTILE.INC(Occurrence!$I$2:$I$2441,($B$6+T321*($B$7-1))/($B$3-1)),0)</f>
        <v/>
      </c>
      <c r="W321" s="16">
        <f>IF(Occurrence!K321&gt;0,Occurrence!K321/V321,0)</f>
        <v/>
      </c>
      <c r="X321" s="9">
        <f>IF(Occurrence!K321&gt;0,U321*W321,0)</f>
        <v/>
      </c>
      <c r="Y321" s="24">
        <f>COUNTIF(Data!$X$2:$X$2441,"&lt;="&amp;Data!X321)/($B$3+1)</f>
        <v/>
      </c>
      <c r="Z321" s="16">
        <f>_xlfn.PERCENTILE.INC(Data!$U$2:$U$2441,Y321)</f>
        <v/>
      </c>
      <c r="AA321" s="16">
        <f>_xlfn.PERCENTILE.INC(Data!$V$2:$V$2441,Y321)</f>
        <v/>
      </c>
      <c r="AB321" s="16">
        <f>Data!X321-AA321</f>
        <v/>
      </c>
      <c r="AC321" s="9">
        <f>Z321+AB321</f>
        <v/>
      </c>
      <c r="AD321" s="24">
        <f>COUNTIF(Data!$Y$2:$Y$2441,"&lt;="&amp;Data!Y321)/($B$3+1)</f>
        <v/>
      </c>
      <c r="AE321" s="16">
        <f>_xlfn.PERCENTILE.INC(Data!$U$2:$U$2441,AD321)</f>
        <v/>
      </c>
      <c r="AF321" s="16">
        <f>_xlfn.PERCENTILE.INC(Data!$V$2:$V$2441,AD321)</f>
        <v/>
      </c>
      <c r="AG321" s="16">
        <f>Data!Y321-AF321</f>
        <v/>
      </c>
      <c r="AH321" s="9">
        <f>AE321+AG321</f>
        <v/>
      </c>
    </row>
    <row r="322">
      <c r="N322" s="14">
        <f>Data!A322</f>
        <v/>
      </c>
      <c r="O322" s="24">
        <f>IF(Occurrence!J322&gt;0,COUNTIFS(Occurrence!$J$2:$J$2441,"&gt;0",Occurrence!$J$2:$J$2441,"&lt;="&amp;Occurrence!J322)/($B$8+1),0)</f>
        <v/>
      </c>
      <c r="P322" s="16">
        <f>IF(Occurrence!J322&gt;0,_xlfn.PERCENTILE.INC(Data!$O$2:$O$2441,($B$4+O322*($B$5-1))/($B$3-1)),0)</f>
        <v/>
      </c>
      <c r="Q322" s="16">
        <f>IF(Occurrence!J322&gt;0,_xlfn.PERCENTILE.INC(Occurrence!$I$2:$I$2441,($B$6+O322*($B$7-1))/($B$3-1)),0)</f>
        <v/>
      </c>
      <c r="R322" s="16">
        <f>IF(Occurrence!J322&gt;0,Occurrence!J322/Q322,0)</f>
        <v/>
      </c>
      <c r="S322" s="9">
        <f>IF(Occurrence!J322&gt;0,P322*R322,0)</f>
        <v/>
      </c>
      <c r="T322" s="24">
        <f>IF(Occurrence!K322&gt;0,COUNTIFS(Occurrence!$K$2:$K$2441,"&gt;0",Occurrence!$K$2:$K$2441,"&lt;="&amp;Occurrence!K322)/($B$9+1),0)</f>
        <v/>
      </c>
      <c r="U322" s="16">
        <f>IF(Occurrence!K322&gt;0,_xlfn.PERCENTILE.INC(Data!$O$2:$O$2441,($B$4+T322*($B$5-1))/($B$3-1)),0)</f>
        <v/>
      </c>
      <c r="V322" s="16">
        <f>IF(Occurrence!K322&gt;0,_xlfn.PERCENTILE.INC(Occurrence!$I$2:$I$2441,($B$6+T322*($B$7-1))/($B$3-1)),0)</f>
        <v/>
      </c>
      <c r="W322" s="16">
        <f>IF(Occurrence!K322&gt;0,Occurrence!K322/V322,0)</f>
        <v/>
      </c>
      <c r="X322" s="9">
        <f>IF(Occurrence!K322&gt;0,U322*W322,0)</f>
        <v/>
      </c>
      <c r="Y322" s="24">
        <f>COUNTIF(Data!$X$2:$X$2441,"&lt;="&amp;Data!X322)/($B$3+1)</f>
        <v/>
      </c>
      <c r="Z322" s="16">
        <f>_xlfn.PERCENTILE.INC(Data!$U$2:$U$2441,Y322)</f>
        <v/>
      </c>
      <c r="AA322" s="16">
        <f>_xlfn.PERCENTILE.INC(Data!$V$2:$V$2441,Y322)</f>
        <v/>
      </c>
      <c r="AB322" s="16">
        <f>Data!X322-AA322</f>
        <v/>
      </c>
      <c r="AC322" s="9">
        <f>Z322+AB322</f>
        <v/>
      </c>
      <c r="AD322" s="24">
        <f>COUNTIF(Data!$Y$2:$Y$2441,"&lt;="&amp;Data!Y322)/($B$3+1)</f>
        <v/>
      </c>
      <c r="AE322" s="16">
        <f>_xlfn.PERCENTILE.INC(Data!$U$2:$U$2441,AD322)</f>
        <v/>
      </c>
      <c r="AF322" s="16">
        <f>_xlfn.PERCENTILE.INC(Data!$V$2:$V$2441,AD322)</f>
        <v/>
      </c>
      <c r="AG322" s="16">
        <f>Data!Y322-AF322</f>
        <v/>
      </c>
      <c r="AH322" s="9">
        <f>AE322+AG322</f>
        <v/>
      </c>
    </row>
    <row r="323">
      <c r="N323" s="14">
        <f>Data!A323</f>
        <v/>
      </c>
      <c r="O323" s="24">
        <f>IF(Occurrence!J323&gt;0,COUNTIFS(Occurrence!$J$2:$J$2441,"&gt;0",Occurrence!$J$2:$J$2441,"&lt;="&amp;Occurrence!J323)/($B$8+1),0)</f>
        <v/>
      </c>
      <c r="P323" s="16">
        <f>IF(Occurrence!J323&gt;0,_xlfn.PERCENTILE.INC(Data!$O$2:$O$2441,($B$4+O323*($B$5-1))/($B$3-1)),0)</f>
        <v/>
      </c>
      <c r="Q323" s="16">
        <f>IF(Occurrence!J323&gt;0,_xlfn.PERCENTILE.INC(Occurrence!$I$2:$I$2441,($B$6+O323*($B$7-1))/($B$3-1)),0)</f>
        <v/>
      </c>
      <c r="R323" s="16">
        <f>IF(Occurrence!J323&gt;0,Occurrence!J323/Q323,0)</f>
        <v/>
      </c>
      <c r="S323" s="9">
        <f>IF(Occurrence!J323&gt;0,P323*R323,0)</f>
        <v/>
      </c>
      <c r="T323" s="24">
        <f>IF(Occurrence!K323&gt;0,COUNTIFS(Occurrence!$K$2:$K$2441,"&gt;0",Occurrence!$K$2:$K$2441,"&lt;="&amp;Occurrence!K323)/($B$9+1),0)</f>
        <v/>
      </c>
      <c r="U323" s="16">
        <f>IF(Occurrence!K323&gt;0,_xlfn.PERCENTILE.INC(Data!$O$2:$O$2441,($B$4+T323*($B$5-1))/($B$3-1)),0)</f>
        <v/>
      </c>
      <c r="V323" s="16">
        <f>IF(Occurrence!K323&gt;0,_xlfn.PERCENTILE.INC(Occurrence!$I$2:$I$2441,($B$6+T323*($B$7-1))/($B$3-1)),0)</f>
        <v/>
      </c>
      <c r="W323" s="16">
        <f>IF(Occurrence!K323&gt;0,Occurrence!K323/V323,0)</f>
        <v/>
      </c>
      <c r="X323" s="9">
        <f>IF(Occurrence!K323&gt;0,U323*W323,0)</f>
        <v/>
      </c>
      <c r="Y323" s="24">
        <f>COUNTIF(Data!$X$2:$X$2441,"&lt;="&amp;Data!X323)/($B$3+1)</f>
        <v/>
      </c>
      <c r="Z323" s="16">
        <f>_xlfn.PERCENTILE.INC(Data!$U$2:$U$2441,Y323)</f>
        <v/>
      </c>
      <c r="AA323" s="16">
        <f>_xlfn.PERCENTILE.INC(Data!$V$2:$V$2441,Y323)</f>
        <v/>
      </c>
      <c r="AB323" s="16">
        <f>Data!X323-AA323</f>
        <v/>
      </c>
      <c r="AC323" s="9">
        <f>Z323+AB323</f>
        <v/>
      </c>
      <c r="AD323" s="24">
        <f>COUNTIF(Data!$Y$2:$Y$2441,"&lt;="&amp;Data!Y323)/($B$3+1)</f>
        <v/>
      </c>
      <c r="AE323" s="16">
        <f>_xlfn.PERCENTILE.INC(Data!$U$2:$U$2441,AD323)</f>
        <v/>
      </c>
      <c r="AF323" s="16">
        <f>_xlfn.PERCENTILE.INC(Data!$V$2:$V$2441,AD323)</f>
        <v/>
      </c>
      <c r="AG323" s="16">
        <f>Data!Y323-AF323</f>
        <v/>
      </c>
      <c r="AH323" s="9">
        <f>AE323+AG323</f>
        <v/>
      </c>
    </row>
    <row r="324">
      <c r="N324" s="14">
        <f>Data!A324</f>
        <v/>
      </c>
      <c r="O324" s="24">
        <f>IF(Occurrence!J324&gt;0,COUNTIFS(Occurrence!$J$2:$J$2441,"&gt;0",Occurrence!$J$2:$J$2441,"&lt;="&amp;Occurrence!J324)/($B$8+1),0)</f>
        <v/>
      </c>
      <c r="P324" s="16">
        <f>IF(Occurrence!J324&gt;0,_xlfn.PERCENTILE.INC(Data!$O$2:$O$2441,($B$4+O324*($B$5-1))/($B$3-1)),0)</f>
        <v/>
      </c>
      <c r="Q324" s="16">
        <f>IF(Occurrence!J324&gt;0,_xlfn.PERCENTILE.INC(Occurrence!$I$2:$I$2441,($B$6+O324*($B$7-1))/($B$3-1)),0)</f>
        <v/>
      </c>
      <c r="R324" s="16">
        <f>IF(Occurrence!J324&gt;0,Occurrence!J324/Q324,0)</f>
        <v/>
      </c>
      <c r="S324" s="9">
        <f>IF(Occurrence!J324&gt;0,P324*R324,0)</f>
        <v/>
      </c>
      <c r="T324" s="24">
        <f>IF(Occurrence!K324&gt;0,COUNTIFS(Occurrence!$K$2:$K$2441,"&gt;0",Occurrence!$K$2:$K$2441,"&lt;="&amp;Occurrence!K324)/($B$9+1),0)</f>
        <v/>
      </c>
      <c r="U324" s="16">
        <f>IF(Occurrence!K324&gt;0,_xlfn.PERCENTILE.INC(Data!$O$2:$O$2441,($B$4+T324*($B$5-1))/($B$3-1)),0)</f>
        <v/>
      </c>
      <c r="V324" s="16">
        <f>IF(Occurrence!K324&gt;0,_xlfn.PERCENTILE.INC(Occurrence!$I$2:$I$2441,($B$6+T324*($B$7-1))/($B$3-1)),0)</f>
        <v/>
      </c>
      <c r="W324" s="16">
        <f>IF(Occurrence!K324&gt;0,Occurrence!K324/V324,0)</f>
        <v/>
      </c>
      <c r="X324" s="9">
        <f>IF(Occurrence!K324&gt;0,U324*W324,0)</f>
        <v/>
      </c>
      <c r="Y324" s="24">
        <f>COUNTIF(Data!$X$2:$X$2441,"&lt;="&amp;Data!X324)/($B$3+1)</f>
        <v/>
      </c>
      <c r="Z324" s="16">
        <f>_xlfn.PERCENTILE.INC(Data!$U$2:$U$2441,Y324)</f>
        <v/>
      </c>
      <c r="AA324" s="16">
        <f>_xlfn.PERCENTILE.INC(Data!$V$2:$V$2441,Y324)</f>
        <v/>
      </c>
      <c r="AB324" s="16">
        <f>Data!X324-AA324</f>
        <v/>
      </c>
      <c r="AC324" s="9">
        <f>Z324+AB324</f>
        <v/>
      </c>
      <c r="AD324" s="24">
        <f>COUNTIF(Data!$Y$2:$Y$2441,"&lt;="&amp;Data!Y324)/($B$3+1)</f>
        <v/>
      </c>
      <c r="AE324" s="16">
        <f>_xlfn.PERCENTILE.INC(Data!$U$2:$U$2441,AD324)</f>
        <v/>
      </c>
      <c r="AF324" s="16">
        <f>_xlfn.PERCENTILE.INC(Data!$V$2:$V$2441,AD324)</f>
        <v/>
      </c>
      <c r="AG324" s="16">
        <f>Data!Y324-AF324</f>
        <v/>
      </c>
      <c r="AH324" s="9">
        <f>AE324+AG324</f>
        <v/>
      </c>
    </row>
    <row r="325">
      <c r="N325" s="14">
        <f>Data!A325</f>
        <v/>
      </c>
      <c r="O325" s="24">
        <f>IF(Occurrence!J325&gt;0,COUNTIFS(Occurrence!$J$2:$J$2441,"&gt;0",Occurrence!$J$2:$J$2441,"&lt;="&amp;Occurrence!J325)/($B$8+1),0)</f>
        <v/>
      </c>
      <c r="P325" s="16">
        <f>IF(Occurrence!J325&gt;0,_xlfn.PERCENTILE.INC(Data!$O$2:$O$2441,($B$4+O325*($B$5-1))/($B$3-1)),0)</f>
        <v/>
      </c>
      <c r="Q325" s="16">
        <f>IF(Occurrence!J325&gt;0,_xlfn.PERCENTILE.INC(Occurrence!$I$2:$I$2441,($B$6+O325*($B$7-1))/($B$3-1)),0)</f>
        <v/>
      </c>
      <c r="R325" s="16">
        <f>IF(Occurrence!J325&gt;0,Occurrence!J325/Q325,0)</f>
        <v/>
      </c>
      <c r="S325" s="9">
        <f>IF(Occurrence!J325&gt;0,P325*R325,0)</f>
        <v/>
      </c>
      <c r="T325" s="24">
        <f>IF(Occurrence!K325&gt;0,COUNTIFS(Occurrence!$K$2:$K$2441,"&gt;0",Occurrence!$K$2:$K$2441,"&lt;="&amp;Occurrence!K325)/($B$9+1),0)</f>
        <v/>
      </c>
      <c r="U325" s="16">
        <f>IF(Occurrence!K325&gt;0,_xlfn.PERCENTILE.INC(Data!$O$2:$O$2441,($B$4+T325*($B$5-1))/($B$3-1)),0)</f>
        <v/>
      </c>
      <c r="V325" s="16">
        <f>IF(Occurrence!K325&gt;0,_xlfn.PERCENTILE.INC(Occurrence!$I$2:$I$2441,($B$6+T325*($B$7-1))/($B$3-1)),0)</f>
        <v/>
      </c>
      <c r="W325" s="16">
        <f>IF(Occurrence!K325&gt;0,Occurrence!K325/V325,0)</f>
        <v/>
      </c>
      <c r="X325" s="9">
        <f>IF(Occurrence!K325&gt;0,U325*W325,0)</f>
        <v/>
      </c>
      <c r="Y325" s="24">
        <f>COUNTIF(Data!$X$2:$X$2441,"&lt;="&amp;Data!X325)/($B$3+1)</f>
        <v/>
      </c>
      <c r="Z325" s="16">
        <f>_xlfn.PERCENTILE.INC(Data!$U$2:$U$2441,Y325)</f>
        <v/>
      </c>
      <c r="AA325" s="16">
        <f>_xlfn.PERCENTILE.INC(Data!$V$2:$V$2441,Y325)</f>
        <v/>
      </c>
      <c r="AB325" s="16">
        <f>Data!X325-AA325</f>
        <v/>
      </c>
      <c r="AC325" s="9">
        <f>Z325+AB325</f>
        <v/>
      </c>
      <c r="AD325" s="24">
        <f>COUNTIF(Data!$Y$2:$Y$2441,"&lt;="&amp;Data!Y325)/($B$3+1)</f>
        <v/>
      </c>
      <c r="AE325" s="16">
        <f>_xlfn.PERCENTILE.INC(Data!$U$2:$U$2441,AD325)</f>
        <v/>
      </c>
      <c r="AF325" s="16">
        <f>_xlfn.PERCENTILE.INC(Data!$V$2:$V$2441,AD325)</f>
        <v/>
      </c>
      <c r="AG325" s="16">
        <f>Data!Y325-AF325</f>
        <v/>
      </c>
      <c r="AH325" s="9">
        <f>AE325+AG325</f>
        <v/>
      </c>
    </row>
    <row r="326">
      <c r="N326" s="14">
        <f>Data!A326</f>
        <v/>
      </c>
      <c r="O326" s="24">
        <f>IF(Occurrence!J326&gt;0,COUNTIFS(Occurrence!$J$2:$J$2441,"&gt;0",Occurrence!$J$2:$J$2441,"&lt;="&amp;Occurrence!J326)/($B$8+1),0)</f>
        <v/>
      </c>
      <c r="P326" s="16">
        <f>IF(Occurrence!J326&gt;0,_xlfn.PERCENTILE.INC(Data!$O$2:$O$2441,($B$4+O326*($B$5-1))/($B$3-1)),0)</f>
        <v/>
      </c>
      <c r="Q326" s="16">
        <f>IF(Occurrence!J326&gt;0,_xlfn.PERCENTILE.INC(Occurrence!$I$2:$I$2441,($B$6+O326*($B$7-1))/($B$3-1)),0)</f>
        <v/>
      </c>
      <c r="R326" s="16">
        <f>IF(Occurrence!J326&gt;0,Occurrence!J326/Q326,0)</f>
        <v/>
      </c>
      <c r="S326" s="9">
        <f>IF(Occurrence!J326&gt;0,P326*R326,0)</f>
        <v/>
      </c>
      <c r="T326" s="24">
        <f>IF(Occurrence!K326&gt;0,COUNTIFS(Occurrence!$K$2:$K$2441,"&gt;0",Occurrence!$K$2:$K$2441,"&lt;="&amp;Occurrence!K326)/($B$9+1),0)</f>
        <v/>
      </c>
      <c r="U326" s="16">
        <f>IF(Occurrence!K326&gt;0,_xlfn.PERCENTILE.INC(Data!$O$2:$O$2441,($B$4+T326*($B$5-1))/($B$3-1)),0)</f>
        <v/>
      </c>
      <c r="V326" s="16">
        <f>IF(Occurrence!K326&gt;0,_xlfn.PERCENTILE.INC(Occurrence!$I$2:$I$2441,($B$6+T326*($B$7-1))/($B$3-1)),0)</f>
        <v/>
      </c>
      <c r="W326" s="16">
        <f>IF(Occurrence!K326&gt;0,Occurrence!K326/V326,0)</f>
        <v/>
      </c>
      <c r="X326" s="9">
        <f>IF(Occurrence!K326&gt;0,U326*W326,0)</f>
        <v/>
      </c>
      <c r="Y326" s="24">
        <f>COUNTIF(Data!$X$2:$X$2441,"&lt;="&amp;Data!X326)/($B$3+1)</f>
        <v/>
      </c>
      <c r="Z326" s="16">
        <f>_xlfn.PERCENTILE.INC(Data!$U$2:$U$2441,Y326)</f>
        <v/>
      </c>
      <c r="AA326" s="16">
        <f>_xlfn.PERCENTILE.INC(Data!$V$2:$V$2441,Y326)</f>
        <v/>
      </c>
      <c r="AB326" s="16">
        <f>Data!X326-AA326</f>
        <v/>
      </c>
      <c r="AC326" s="9">
        <f>Z326+AB326</f>
        <v/>
      </c>
      <c r="AD326" s="24">
        <f>COUNTIF(Data!$Y$2:$Y$2441,"&lt;="&amp;Data!Y326)/($B$3+1)</f>
        <v/>
      </c>
      <c r="AE326" s="16">
        <f>_xlfn.PERCENTILE.INC(Data!$U$2:$U$2441,AD326)</f>
        <v/>
      </c>
      <c r="AF326" s="16">
        <f>_xlfn.PERCENTILE.INC(Data!$V$2:$V$2441,AD326)</f>
        <v/>
      </c>
      <c r="AG326" s="16">
        <f>Data!Y326-AF326</f>
        <v/>
      </c>
      <c r="AH326" s="9">
        <f>AE326+AG326</f>
        <v/>
      </c>
    </row>
    <row r="327">
      <c r="N327" s="14">
        <f>Data!A327</f>
        <v/>
      </c>
      <c r="O327" s="24">
        <f>IF(Occurrence!J327&gt;0,COUNTIFS(Occurrence!$J$2:$J$2441,"&gt;0",Occurrence!$J$2:$J$2441,"&lt;="&amp;Occurrence!J327)/($B$8+1),0)</f>
        <v/>
      </c>
      <c r="P327" s="16">
        <f>IF(Occurrence!J327&gt;0,_xlfn.PERCENTILE.INC(Data!$O$2:$O$2441,($B$4+O327*($B$5-1))/($B$3-1)),0)</f>
        <v/>
      </c>
      <c r="Q327" s="16">
        <f>IF(Occurrence!J327&gt;0,_xlfn.PERCENTILE.INC(Occurrence!$I$2:$I$2441,($B$6+O327*($B$7-1))/($B$3-1)),0)</f>
        <v/>
      </c>
      <c r="R327" s="16">
        <f>IF(Occurrence!J327&gt;0,Occurrence!J327/Q327,0)</f>
        <v/>
      </c>
      <c r="S327" s="9">
        <f>IF(Occurrence!J327&gt;0,P327*R327,0)</f>
        <v/>
      </c>
      <c r="T327" s="24">
        <f>IF(Occurrence!K327&gt;0,COUNTIFS(Occurrence!$K$2:$K$2441,"&gt;0",Occurrence!$K$2:$K$2441,"&lt;="&amp;Occurrence!K327)/($B$9+1),0)</f>
        <v/>
      </c>
      <c r="U327" s="16">
        <f>IF(Occurrence!K327&gt;0,_xlfn.PERCENTILE.INC(Data!$O$2:$O$2441,($B$4+T327*($B$5-1))/($B$3-1)),0)</f>
        <v/>
      </c>
      <c r="V327" s="16">
        <f>IF(Occurrence!K327&gt;0,_xlfn.PERCENTILE.INC(Occurrence!$I$2:$I$2441,($B$6+T327*($B$7-1))/($B$3-1)),0)</f>
        <v/>
      </c>
      <c r="W327" s="16">
        <f>IF(Occurrence!K327&gt;0,Occurrence!K327/V327,0)</f>
        <v/>
      </c>
      <c r="X327" s="9">
        <f>IF(Occurrence!K327&gt;0,U327*W327,0)</f>
        <v/>
      </c>
      <c r="Y327" s="24">
        <f>COUNTIF(Data!$X$2:$X$2441,"&lt;="&amp;Data!X327)/($B$3+1)</f>
        <v/>
      </c>
      <c r="Z327" s="16">
        <f>_xlfn.PERCENTILE.INC(Data!$U$2:$U$2441,Y327)</f>
        <v/>
      </c>
      <c r="AA327" s="16">
        <f>_xlfn.PERCENTILE.INC(Data!$V$2:$V$2441,Y327)</f>
        <v/>
      </c>
      <c r="AB327" s="16">
        <f>Data!X327-AA327</f>
        <v/>
      </c>
      <c r="AC327" s="9">
        <f>Z327+AB327</f>
        <v/>
      </c>
      <c r="AD327" s="24">
        <f>COUNTIF(Data!$Y$2:$Y$2441,"&lt;="&amp;Data!Y327)/($B$3+1)</f>
        <v/>
      </c>
      <c r="AE327" s="16">
        <f>_xlfn.PERCENTILE.INC(Data!$U$2:$U$2441,AD327)</f>
        <v/>
      </c>
      <c r="AF327" s="16">
        <f>_xlfn.PERCENTILE.INC(Data!$V$2:$V$2441,AD327)</f>
        <v/>
      </c>
      <c r="AG327" s="16">
        <f>Data!Y327-AF327</f>
        <v/>
      </c>
      <c r="AH327" s="9">
        <f>AE327+AG327</f>
        <v/>
      </c>
    </row>
    <row r="328">
      <c r="N328" s="14">
        <f>Data!A328</f>
        <v/>
      </c>
      <c r="O328" s="24">
        <f>IF(Occurrence!J328&gt;0,COUNTIFS(Occurrence!$J$2:$J$2441,"&gt;0",Occurrence!$J$2:$J$2441,"&lt;="&amp;Occurrence!J328)/($B$8+1),0)</f>
        <v/>
      </c>
      <c r="P328" s="16">
        <f>IF(Occurrence!J328&gt;0,_xlfn.PERCENTILE.INC(Data!$O$2:$O$2441,($B$4+O328*($B$5-1))/($B$3-1)),0)</f>
        <v/>
      </c>
      <c r="Q328" s="16">
        <f>IF(Occurrence!J328&gt;0,_xlfn.PERCENTILE.INC(Occurrence!$I$2:$I$2441,($B$6+O328*($B$7-1))/($B$3-1)),0)</f>
        <v/>
      </c>
      <c r="R328" s="16">
        <f>IF(Occurrence!J328&gt;0,Occurrence!J328/Q328,0)</f>
        <v/>
      </c>
      <c r="S328" s="9">
        <f>IF(Occurrence!J328&gt;0,P328*R328,0)</f>
        <v/>
      </c>
      <c r="T328" s="24">
        <f>IF(Occurrence!K328&gt;0,COUNTIFS(Occurrence!$K$2:$K$2441,"&gt;0",Occurrence!$K$2:$K$2441,"&lt;="&amp;Occurrence!K328)/($B$9+1),0)</f>
        <v/>
      </c>
      <c r="U328" s="16">
        <f>IF(Occurrence!K328&gt;0,_xlfn.PERCENTILE.INC(Data!$O$2:$O$2441,($B$4+T328*($B$5-1))/($B$3-1)),0)</f>
        <v/>
      </c>
      <c r="V328" s="16">
        <f>IF(Occurrence!K328&gt;0,_xlfn.PERCENTILE.INC(Occurrence!$I$2:$I$2441,($B$6+T328*($B$7-1))/($B$3-1)),0)</f>
        <v/>
      </c>
      <c r="W328" s="16">
        <f>IF(Occurrence!K328&gt;0,Occurrence!K328/V328,0)</f>
        <v/>
      </c>
      <c r="X328" s="9">
        <f>IF(Occurrence!K328&gt;0,U328*W328,0)</f>
        <v/>
      </c>
      <c r="Y328" s="24">
        <f>COUNTIF(Data!$X$2:$X$2441,"&lt;="&amp;Data!X328)/($B$3+1)</f>
        <v/>
      </c>
      <c r="Z328" s="16">
        <f>_xlfn.PERCENTILE.INC(Data!$U$2:$U$2441,Y328)</f>
        <v/>
      </c>
      <c r="AA328" s="16">
        <f>_xlfn.PERCENTILE.INC(Data!$V$2:$V$2441,Y328)</f>
        <v/>
      </c>
      <c r="AB328" s="16">
        <f>Data!X328-AA328</f>
        <v/>
      </c>
      <c r="AC328" s="9">
        <f>Z328+AB328</f>
        <v/>
      </c>
      <c r="AD328" s="24">
        <f>COUNTIF(Data!$Y$2:$Y$2441,"&lt;="&amp;Data!Y328)/($B$3+1)</f>
        <v/>
      </c>
      <c r="AE328" s="16">
        <f>_xlfn.PERCENTILE.INC(Data!$U$2:$U$2441,AD328)</f>
        <v/>
      </c>
      <c r="AF328" s="16">
        <f>_xlfn.PERCENTILE.INC(Data!$V$2:$V$2441,AD328)</f>
        <v/>
      </c>
      <c r="AG328" s="16">
        <f>Data!Y328-AF328</f>
        <v/>
      </c>
      <c r="AH328" s="9">
        <f>AE328+AG328</f>
        <v/>
      </c>
    </row>
    <row r="329">
      <c r="N329" s="14">
        <f>Data!A329</f>
        <v/>
      </c>
      <c r="O329" s="24">
        <f>IF(Occurrence!J329&gt;0,COUNTIFS(Occurrence!$J$2:$J$2441,"&gt;0",Occurrence!$J$2:$J$2441,"&lt;="&amp;Occurrence!J329)/($B$8+1),0)</f>
        <v/>
      </c>
      <c r="P329" s="16">
        <f>IF(Occurrence!J329&gt;0,_xlfn.PERCENTILE.INC(Data!$O$2:$O$2441,($B$4+O329*($B$5-1))/($B$3-1)),0)</f>
        <v/>
      </c>
      <c r="Q329" s="16">
        <f>IF(Occurrence!J329&gt;0,_xlfn.PERCENTILE.INC(Occurrence!$I$2:$I$2441,($B$6+O329*($B$7-1))/($B$3-1)),0)</f>
        <v/>
      </c>
      <c r="R329" s="16">
        <f>IF(Occurrence!J329&gt;0,Occurrence!J329/Q329,0)</f>
        <v/>
      </c>
      <c r="S329" s="9">
        <f>IF(Occurrence!J329&gt;0,P329*R329,0)</f>
        <v/>
      </c>
      <c r="T329" s="24">
        <f>IF(Occurrence!K329&gt;0,COUNTIFS(Occurrence!$K$2:$K$2441,"&gt;0",Occurrence!$K$2:$K$2441,"&lt;="&amp;Occurrence!K329)/($B$9+1),0)</f>
        <v/>
      </c>
      <c r="U329" s="16">
        <f>IF(Occurrence!K329&gt;0,_xlfn.PERCENTILE.INC(Data!$O$2:$O$2441,($B$4+T329*($B$5-1))/($B$3-1)),0)</f>
        <v/>
      </c>
      <c r="V329" s="16">
        <f>IF(Occurrence!K329&gt;0,_xlfn.PERCENTILE.INC(Occurrence!$I$2:$I$2441,($B$6+T329*($B$7-1))/($B$3-1)),0)</f>
        <v/>
      </c>
      <c r="W329" s="16">
        <f>IF(Occurrence!K329&gt;0,Occurrence!K329/V329,0)</f>
        <v/>
      </c>
      <c r="X329" s="9">
        <f>IF(Occurrence!K329&gt;0,U329*W329,0)</f>
        <v/>
      </c>
      <c r="Y329" s="24">
        <f>COUNTIF(Data!$X$2:$X$2441,"&lt;="&amp;Data!X329)/($B$3+1)</f>
        <v/>
      </c>
      <c r="Z329" s="16">
        <f>_xlfn.PERCENTILE.INC(Data!$U$2:$U$2441,Y329)</f>
        <v/>
      </c>
      <c r="AA329" s="16">
        <f>_xlfn.PERCENTILE.INC(Data!$V$2:$V$2441,Y329)</f>
        <v/>
      </c>
      <c r="AB329" s="16">
        <f>Data!X329-AA329</f>
        <v/>
      </c>
      <c r="AC329" s="9">
        <f>Z329+AB329</f>
        <v/>
      </c>
      <c r="AD329" s="24">
        <f>COUNTIF(Data!$Y$2:$Y$2441,"&lt;="&amp;Data!Y329)/($B$3+1)</f>
        <v/>
      </c>
      <c r="AE329" s="16">
        <f>_xlfn.PERCENTILE.INC(Data!$U$2:$U$2441,AD329)</f>
        <v/>
      </c>
      <c r="AF329" s="16">
        <f>_xlfn.PERCENTILE.INC(Data!$V$2:$V$2441,AD329)</f>
        <v/>
      </c>
      <c r="AG329" s="16">
        <f>Data!Y329-AF329</f>
        <v/>
      </c>
      <c r="AH329" s="9">
        <f>AE329+AG329</f>
        <v/>
      </c>
    </row>
    <row r="330">
      <c r="N330" s="14">
        <f>Data!A330</f>
        <v/>
      </c>
      <c r="O330" s="24">
        <f>IF(Occurrence!J330&gt;0,COUNTIFS(Occurrence!$J$2:$J$2441,"&gt;0",Occurrence!$J$2:$J$2441,"&lt;="&amp;Occurrence!J330)/($B$8+1),0)</f>
        <v/>
      </c>
      <c r="P330" s="16">
        <f>IF(Occurrence!J330&gt;0,_xlfn.PERCENTILE.INC(Data!$O$2:$O$2441,($B$4+O330*($B$5-1))/($B$3-1)),0)</f>
        <v/>
      </c>
      <c r="Q330" s="16">
        <f>IF(Occurrence!J330&gt;0,_xlfn.PERCENTILE.INC(Occurrence!$I$2:$I$2441,($B$6+O330*($B$7-1))/($B$3-1)),0)</f>
        <v/>
      </c>
      <c r="R330" s="16">
        <f>IF(Occurrence!J330&gt;0,Occurrence!J330/Q330,0)</f>
        <v/>
      </c>
      <c r="S330" s="9">
        <f>IF(Occurrence!J330&gt;0,P330*R330,0)</f>
        <v/>
      </c>
      <c r="T330" s="24">
        <f>IF(Occurrence!K330&gt;0,COUNTIFS(Occurrence!$K$2:$K$2441,"&gt;0",Occurrence!$K$2:$K$2441,"&lt;="&amp;Occurrence!K330)/($B$9+1),0)</f>
        <v/>
      </c>
      <c r="U330" s="16">
        <f>IF(Occurrence!K330&gt;0,_xlfn.PERCENTILE.INC(Data!$O$2:$O$2441,($B$4+T330*($B$5-1))/($B$3-1)),0)</f>
        <v/>
      </c>
      <c r="V330" s="16">
        <f>IF(Occurrence!K330&gt;0,_xlfn.PERCENTILE.INC(Occurrence!$I$2:$I$2441,($B$6+T330*($B$7-1))/($B$3-1)),0)</f>
        <v/>
      </c>
      <c r="W330" s="16">
        <f>IF(Occurrence!K330&gt;0,Occurrence!K330/V330,0)</f>
        <v/>
      </c>
      <c r="X330" s="9">
        <f>IF(Occurrence!K330&gt;0,U330*W330,0)</f>
        <v/>
      </c>
      <c r="Y330" s="24">
        <f>COUNTIF(Data!$X$2:$X$2441,"&lt;="&amp;Data!X330)/($B$3+1)</f>
        <v/>
      </c>
      <c r="Z330" s="16">
        <f>_xlfn.PERCENTILE.INC(Data!$U$2:$U$2441,Y330)</f>
        <v/>
      </c>
      <c r="AA330" s="16">
        <f>_xlfn.PERCENTILE.INC(Data!$V$2:$V$2441,Y330)</f>
        <v/>
      </c>
      <c r="AB330" s="16">
        <f>Data!X330-AA330</f>
        <v/>
      </c>
      <c r="AC330" s="9">
        <f>Z330+AB330</f>
        <v/>
      </c>
      <c r="AD330" s="24">
        <f>COUNTIF(Data!$Y$2:$Y$2441,"&lt;="&amp;Data!Y330)/($B$3+1)</f>
        <v/>
      </c>
      <c r="AE330" s="16">
        <f>_xlfn.PERCENTILE.INC(Data!$U$2:$U$2441,AD330)</f>
        <v/>
      </c>
      <c r="AF330" s="16">
        <f>_xlfn.PERCENTILE.INC(Data!$V$2:$V$2441,AD330)</f>
        <v/>
      </c>
      <c r="AG330" s="16">
        <f>Data!Y330-AF330</f>
        <v/>
      </c>
      <c r="AH330" s="9">
        <f>AE330+AG330</f>
        <v/>
      </c>
    </row>
    <row r="331">
      <c r="N331" s="14">
        <f>Data!A331</f>
        <v/>
      </c>
      <c r="O331" s="24">
        <f>IF(Occurrence!J331&gt;0,COUNTIFS(Occurrence!$J$2:$J$2441,"&gt;0",Occurrence!$J$2:$J$2441,"&lt;="&amp;Occurrence!J331)/($B$8+1),0)</f>
        <v/>
      </c>
      <c r="P331" s="16">
        <f>IF(Occurrence!J331&gt;0,_xlfn.PERCENTILE.INC(Data!$O$2:$O$2441,($B$4+O331*($B$5-1))/($B$3-1)),0)</f>
        <v/>
      </c>
      <c r="Q331" s="16">
        <f>IF(Occurrence!J331&gt;0,_xlfn.PERCENTILE.INC(Occurrence!$I$2:$I$2441,($B$6+O331*($B$7-1))/($B$3-1)),0)</f>
        <v/>
      </c>
      <c r="R331" s="16">
        <f>IF(Occurrence!J331&gt;0,Occurrence!J331/Q331,0)</f>
        <v/>
      </c>
      <c r="S331" s="9">
        <f>IF(Occurrence!J331&gt;0,P331*R331,0)</f>
        <v/>
      </c>
      <c r="T331" s="24">
        <f>IF(Occurrence!K331&gt;0,COUNTIFS(Occurrence!$K$2:$K$2441,"&gt;0",Occurrence!$K$2:$K$2441,"&lt;="&amp;Occurrence!K331)/($B$9+1),0)</f>
        <v/>
      </c>
      <c r="U331" s="16">
        <f>IF(Occurrence!K331&gt;0,_xlfn.PERCENTILE.INC(Data!$O$2:$O$2441,($B$4+T331*($B$5-1))/($B$3-1)),0)</f>
        <v/>
      </c>
      <c r="V331" s="16">
        <f>IF(Occurrence!K331&gt;0,_xlfn.PERCENTILE.INC(Occurrence!$I$2:$I$2441,($B$6+T331*($B$7-1))/($B$3-1)),0)</f>
        <v/>
      </c>
      <c r="W331" s="16">
        <f>IF(Occurrence!K331&gt;0,Occurrence!K331/V331,0)</f>
        <v/>
      </c>
      <c r="X331" s="9">
        <f>IF(Occurrence!K331&gt;0,U331*W331,0)</f>
        <v/>
      </c>
      <c r="Y331" s="24">
        <f>COUNTIF(Data!$X$2:$X$2441,"&lt;="&amp;Data!X331)/($B$3+1)</f>
        <v/>
      </c>
      <c r="Z331" s="16">
        <f>_xlfn.PERCENTILE.INC(Data!$U$2:$U$2441,Y331)</f>
        <v/>
      </c>
      <c r="AA331" s="16">
        <f>_xlfn.PERCENTILE.INC(Data!$V$2:$V$2441,Y331)</f>
        <v/>
      </c>
      <c r="AB331" s="16">
        <f>Data!X331-AA331</f>
        <v/>
      </c>
      <c r="AC331" s="9">
        <f>Z331+AB331</f>
        <v/>
      </c>
      <c r="AD331" s="24">
        <f>COUNTIF(Data!$Y$2:$Y$2441,"&lt;="&amp;Data!Y331)/($B$3+1)</f>
        <v/>
      </c>
      <c r="AE331" s="16">
        <f>_xlfn.PERCENTILE.INC(Data!$U$2:$U$2441,AD331)</f>
        <v/>
      </c>
      <c r="AF331" s="16">
        <f>_xlfn.PERCENTILE.INC(Data!$V$2:$V$2441,AD331)</f>
        <v/>
      </c>
      <c r="AG331" s="16">
        <f>Data!Y331-AF331</f>
        <v/>
      </c>
      <c r="AH331" s="9">
        <f>AE331+AG331</f>
        <v/>
      </c>
    </row>
    <row r="332">
      <c r="N332" s="14">
        <f>Data!A332</f>
        <v/>
      </c>
      <c r="O332" s="24">
        <f>IF(Occurrence!J332&gt;0,COUNTIFS(Occurrence!$J$2:$J$2441,"&gt;0",Occurrence!$J$2:$J$2441,"&lt;="&amp;Occurrence!J332)/($B$8+1),0)</f>
        <v/>
      </c>
      <c r="P332" s="16">
        <f>IF(Occurrence!J332&gt;0,_xlfn.PERCENTILE.INC(Data!$O$2:$O$2441,($B$4+O332*($B$5-1))/($B$3-1)),0)</f>
        <v/>
      </c>
      <c r="Q332" s="16">
        <f>IF(Occurrence!J332&gt;0,_xlfn.PERCENTILE.INC(Occurrence!$I$2:$I$2441,($B$6+O332*($B$7-1))/($B$3-1)),0)</f>
        <v/>
      </c>
      <c r="R332" s="16">
        <f>IF(Occurrence!J332&gt;0,Occurrence!J332/Q332,0)</f>
        <v/>
      </c>
      <c r="S332" s="9">
        <f>IF(Occurrence!J332&gt;0,P332*R332,0)</f>
        <v/>
      </c>
      <c r="T332" s="24">
        <f>IF(Occurrence!K332&gt;0,COUNTIFS(Occurrence!$K$2:$K$2441,"&gt;0",Occurrence!$K$2:$K$2441,"&lt;="&amp;Occurrence!K332)/($B$9+1),0)</f>
        <v/>
      </c>
      <c r="U332" s="16">
        <f>IF(Occurrence!K332&gt;0,_xlfn.PERCENTILE.INC(Data!$O$2:$O$2441,($B$4+T332*($B$5-1))/($B$3-1)),0)</f>
        <v/>
      </c>
      <c r="V332" s="16">
        <f>IF(Occurrence!K332&gt;0,_xlfn.PERCENTILE.INC(Occurrence!$I$2:$I$2441,($B$6+T332*($B$7-1))/($B$3-1)),0)</f>
        <v/>
      </c>
      <c r="W332" s="16">
        <f>IF(Occurrence!K332&gt;0,Occurrence!K332/V332,0)</f>
        <v/>
      </c>
      <c r="X332" s="9">
        <f>IF(Occurrence!K332&gt;0,U332*W332,0)</f>
        <v/>
      </c>
      <c r="Y332" s="24">
        <f>COUNTIF(Data!$X$2:$X$2441,"&lt;="&amp;Data!X332)/($B$3+1)</f>
        <v/>
      </c>
      <c r="Z332" s="16">
        <f>_xlfn.PERCENTILE.INC(Data!$U$2:$U$2441,Y332)</f>
        <v/>
      </c>
      <c r="AA332" s="16">
        <f>_xlfn.PERCENTILE.INC(Data!$V$2:$V$2441,Y332)</f>
        <v/>
      </c>
      <c r="AB332" s="16">
        <f>Data!X332-AA332</f>
        <v/>
      </c>
      <c r="AC332" s="9">
        <f>Z332+AB332</f>
        <v/>
      </c>
      <c r="AD332" s="24">
        <f>COUNTIF(Data!$Y$2:$Y$2441,"&lt;="&amp;Data!Y332)/($B$3+1)</f>
        <v/>
      </c>
      <c r="AE332" s="16">
        <f>_xlfn.PERCENTILE.INC(Data!$U$2:$U$2441,AD332)</f>
        <v/>
      </c>
      <c r="AF332" s="16">
        <f>_xlfn.PERCENTILE.INC(Data!$V$2:$V$2441,AD332)</f>
        <v/>
      </c>
      <c r="AG332" s="16">
        <f>Data!Y332-AF332</f>
        <v/>
      </c>
      <c r="AH332" s="9">
        <f>AE332+AG332</f>
        <v/>
      </c>
    </row>
    <row r="333">
      <c r="N333" s="14">
        <f>Data!A333</f>
        <v/>
      </c>
      <c r="O333" s="24">
        <f>IF(Occurrence!J333&gt;0,COUNTIFS(Occurrence!$J$2:$J$2441,"&gt;0",Occurrence!$J$2:$J$2441,"&lt;="&amp;Occurrence!J333)/($B$8+1),0)</f>
        <v/>
      </c>
      <c r="P333" s="16">
        <f>IF(Occurrence!J333&gt;0,_xlfn.PERCENTILE.INC(Data!$O$2:$O$2441,($B$4+O333*($B$5-1))/($B$3-1)),0)</f>
        <v/>
      </c>
      <c r="Q333" s="16">
        <f>IF(Occurrence!J333&gt;0,_xlfn.PERCENTILE.INC(Occurrence!$I$2:$I$2441,($B$6+O333*($B$7-1))/($B$3-1)),0)</f>
        <v/>
      </c>
      <c r="R333" s="16">
        <f>IF(Occurrence!J333&gt;0,Occurrence!J333/Q333,0)</f>
        <v/>
      </c>
      <c r="S333" s="9">
        <f>IF(Occurrence!J333&gt;0,P333*R333,0)</f>
        <v/>
      </c>
      <c r="T333" s="24">
        <f>IF(Occurrence!K333&gt;0,COUNTIFS(Occurrence!$K$2:$K$2441,"&gt;0",Occurrence!$K$2:$K$2441,"&lt;="&amp;Occurrence!K333)/($B$9+1),0)</f>
        <v/>
      </c>
      <c r="U333" s="16">
        <f>IF(Occurrence!K333&gt;0,_xlfn.PERCENTILE.INC(Data!$O$2:$O$2441,($B$4+T333*($B$5-1))/($B$3-1)),0)</f>
        <v/>
      </c>
      <c r="V333" s="16">
        <f>IF(Occurrence!K333&gt;0,_xlfn.PERCENTILE.INC(Occurrence!$I$2:$I$2441,($B$6+T333*($B$7-1))/($B$3-1)),0)</f>
        <v/>
      </c>
      <c r="W333" s="16">
        <f>IF(Occurrence!K333&gt;0,Occurrence!K333/V333,0)</f>
        <v/>
      </c>
      <c r="X333" s="9">
        <f>IF(Occurrence!K333&gt;0,U333*W333,0)</f>
        <v/>
      </c>
      <c r="Y333" s="24">
        <f>COUNTIF(Data!$X$2:$X$2441,"&lt;="&amp;Data!X333)/($B$3+1)</f>
        <v/>
      </c>
      <c r="Z333" s="16">
        <f>_xlfn.PERCENTILE.INC(Data!$U$2:$U$2441,Y333)</f>
        <v/>
      </c>
      <c r="AA333" s="16">
        <f>_xlfn.PERCENTILE.INC(Data!$V$2:$V$2441,Y333)</f>
        <v/>
      </c>
      <c r="AB333" s="16">
        <f>Data!X333-AA333</f>
        <v/>
      </c>
      <c r="AC333" s="9">
        <f>Z333+AB333</f>
        <v/>
      </c>
      <c r="AD333" s="24">
        <f>COUNTIF(Data!$Y$2:$Y$2441,"&lt;="&amp;Data!Y333)/($B$3+1)</f>
        <v/>
      </c>
      <c r="AE333" s="16">
        <f>_xlfn.PERCENTILE.INC(Data!$U$2:$U$2441,AD333)</f>
        <v/>
      </c>
      <c r="AF333" s="16">
        <f>_xlfn.PERCENTILE.INC(Data!$V$2:$V$2441,AD333)</f>
        <v/>
      </c>
      <c r="AG333" s="16">
        <f>Data!Y333-AF333</f>
        <v/>
      </c>
      <c r="AH333" s="9">
        <f>AE333+AG333</f>
        <v/>
      </c>
    </row>
    <row r="334">
      <c r="N334" s="14">
        <f>Data!A334</f>
        <v/>
      </c>
      <c r="O334" s="24">
        <f>IF(Occurrence!J334&gt;0,COUNTIFS(Occurrence!$J$2:$J$2441,"&gt;0",Occurrence!$J$2:$J$2441,"&lt;="&amp;Occurrence!J334)/($B$8+1),0)</f>
        <v/>
      </c>
      <c r="P334" s="16">
        <f>IF(Occurrence!J334&gt;0,_xlfn.PERCENTILE.INC(Data!$O$2:$O$2441,($B$4+O334*($B$5-1))/($B$3-1)),0)</f>
        <v/>
      </c>
      <c r="Q334" s="16">
        <f>IF(Occurrence!J334&gt;0,_xlfn.PERCENTILE.INC(Occurrence!$I$2:$I$2441,($B$6+O334*($B$7-1))/($B$3-1)),0)</f>
        <v/>
      </c>
      <c r="R334" s="16">
        <f>IF(Occurrence!J334&gt;0,Occurrence!J334/Q334,0)</f>
        <v/>
      </c>
      <c r="S334" s="9">
        <f>IF(Occurrence!J334&gt;0,P334*R334,0)</f>
        <v/>
      </c>
      <c r="T334" s="24">
        <f>IF(Occurrence!K334&gt;0,COUNTIFS(Occurrence!$K$2:$K$2441,"&gt;0",Occurrence!$K$2:$K$2441,"&lt;="&amp;Occurrence!K334)/($B$9+1),0)</f>
        <v/>
      </c>
      <c r="U334" s="16">
        <f>IF(Occurrence!K334&gt;0,_xlfn.PERCENTILE.INC(Data!$O$2:$O$2441,($B$4+T334*($B$5-1))/($B$3-1)),0)</f>
        <v/>
      </c>
      <c r="V334" s="16">
        <f>IF(Occurrence!K334&gt;0,_xlfn.PERCENTILE.INC(Occurrence!$I$2:$I$2441,($B$6+T334*($B$7-1))/($B$3-1)),0)</f>
        <v/>
      </c>
      <c r="W334" s="16">
        <f>IF(Occurrence!K334&gt;0,Occurrence!K334/V334,0)</f>
        <v/>
      </c>
      <c r="X334" s="9">
        <f>IF(Occurrence!K334&gt;0,U334*W334,0)</f>
        <v/>
      </c>
      <c r="Y334" s="24">
        <f>COUNTIF(Data!$X$2:$X$2441,"&lt;="&amp;Data!X334)/($B$3+1)</f>
        <v/>
      </c>
      <c r="Z334" s="16">
        <f>_xlfn.PERCENTILE.INC(Data!$U$2:$U$2441,Y334)</f>
        <v/>
      </c>
      <c r="AA334" s="16">
        <f>_xlfn.PERCENTILE.INC(Data!$V$2:$V$2441,Y334)</f>
        <v/>
      </c>
      <c r="AB334" s="16">
        <f>Data!X334-AA334</f>
        <v/>
      </c>
      <c r="AC334" s="9">
        <f>Z334+AB334</f>
        <v/>
      </c>
      <c r="AD334" s="24">
        <f>COUNTIF(Data!$Y$2:$Y$2441,"&lt;="&amp;Data!Y334)/($B$3+1)</f>
        <v/>
      </c>
      <c r="AE334" s="16">
        <f>_xlfn.PERCENTILE.INC(Data!$U$2:$U$2441,AD334)</f>
        <v/>
      </c>
      <c r="AF334" s="16">
        <f>_xlfn.PERCENTILE.INC(Data!$V$2:$V$2441,AD334)</f>
        <v/>
      </c>
      <c r="AG334" s="16">
        <f>Data!Y334-AF334</f>
        <v/>
      </c>
      <c r="AH334" s="9">
        <f>AE334+AG334</f>
        <v/>
      </c>
    </row>
    <row r="335">
      <c r="N335" s="14">
        <f>Data!A335</f>
        <v/>
      </c>
      <c r="O335" s="24">
        <f>IF(Occurrence!J335&gt;0,COUNTIFS(Occurrence!$J$2:$J$2441,"&gt;0",Occurrence!$J$2:$J$2441,"&lt;="&amp;Occurrence!J335)/($B$8+1),0)</f>
        <v/>
      </c>
      <c r="P335" s="16">
        <f>IF(Occurrence!J335&gt;0,_xlfn.PERCENTILE.INC(Data!$O$2:$O$2441,($B$4+O335*($B$5-1))/($B$3-1)),0)</f>
        <v/>
      </c>
      <c r="Q335" s="16">
        <f>IF(Occurrence!J335&gt;0,_xlfn.PERCENTILE.INC(Occurrence!$I$2:$I$2441,($B$6+O335*($B$7-1))/($B$3-1)),0)</f>
        <v/>
      </c>
      <c r="R335" s="16">
        <f>IF(Occurrence!J335&gt;0,Occurrence!J335/Q335,0)</f>
        <v/>
      </c>
      <c r="S335" s="9">
        <f>IF(Occurrence!J335&gt;0,P335*R335,0)</f>
        <v/>
      </c>
      <c r="T335" s="24">
        <f>IF(Occurrence!K335&gt;0,COUNTIFS(Occurrence!$K$2:$K$2441,"&gt;0",Occurrence!$K$2:$K$2441,"&lt;="&amp;Occurrence!K335)/($B$9+1),0)</f>
        <v/>
      </c>
      <c r="U335" s="16">
        <f>IF(Occurrence!K335&gt;0,_xlfn.PERCENTILE.INC(Data!$O$2:$O$2441,($B$4+T335*($B$5-1))/($B$3-1)),0)</f>
        <v/>
      </c>
      <c r="V335" s="16">
        <f>IF(Occurrence!K335&gt;0,_xlfn.PERCENTILE.INC(Occurrence!$I$2:$I$2441,($B$6+T335*($B$7-1))/($B$3-1)),0)</f>
        <v/>
      </c>
      <c r="W335" s="16">
        <f>IF(Occurrence!K335&gt;0,Occurrence!K335/V335,0)</f>
        <v/>
      </c>
      <c r="X335" s="9">
        <f>IF(Occurrence!K335&gt;0,U335*W335,0)</f>
        <v/>
      </c>
      <c r="Y335" s="24">
        <f>COUNTIF(Data!$X$2:$X$2441,"&lt;="&amp;Data!X335)/($B$3+1)</f>
        <v/>
      </c>
      <c r="Z335" s="16">
        <f>_xlfn.PERCENTILE.INC(Data!$U$2:$U$2441,Y335)</f>
        <v/>
      </c>
      <c r="AA335" s="16">
        <f>_xlfn.PERCENTILE.INC(Data!$V$2:$V$2441,Y335)</f>
        <v/>
      </c>
      <c r="AB335" s="16">
        <f>Data!X335-AA335</f>
        <v/>
      </c>
      <c r="AC335" s="9">
        <f>Z335+AB335</f>
        <v/>
      </c>
      <c r="AD335" s="24">
        <f>COUNTIF(Data!$Y$2:$Y$2441,"&lt;="&amp;Data!Y335)/($B$3+1)</f>
        <v/>
      </c>
      <c r="AE335" s="16">
        <f>_xlfn.PERCENTILE.INC(Data!$U$2:$U$2441,AD335)</f>
        <v/>
      </c>
      <c r="AF335" s="16">
        <f>_xlfn.PERCENTILE.INC(Data!$V$2:$V$2441,AD335)</f>
        <v/>
      </c>
      <c r="AG335" s="16">
        <f>Data!Y335-AF335</f>
        <v/>
      </c>
      <c r="AH335" s="9">
        <f>AE335+AG335</f>
        <v/>
      </c>
    </row>
    <row r="336">
      <c r="N336" s="14">
        <f>Data!A336</f>
        <v/>
      </c>
      <c r="O336" s="24">
        <f>IF(Occurrence!J336&gt;0,COUNTIFS(Occurrence!$J$2:$J$2441,"&gt;0",Occurrence!$J$2:$J$2441,"&lt;="&amp;Occurrence!J336)/($B$8+1),0)</f>
        <v/>
      </c>
      <c r="P336" s="16">
        <f>IF(Occurrence!J336&gt;0,_xlfn.PERCENTILE.INC(Data!$O$2:$O$2441,($B$4+O336*($B$5-1))/($B$3-1)),0)</f>
        <v/>
      </c>
      <c r="Q336" s="16">
        <f>IF(Occurrence!J336&gt;0,_xlfn.PERCENTILE.INC(Occurrence!$I$2:$I$2441,($B$6+O336*($B$7-1))/($B$3-1)),0)</f>
        <v/>
      </c>
      <c r="R336" s="16">
        <f>IF(Occurrence!J336&gt;0,Occurrence!J336/Q336,0)</f>
        <v/>
      </c>
      <c r="S336" s="9">
        <f>IF(Occurrence!J336&gt;0,P336*R336,0)</f>
        <v/>
      </c>
      <c r="T336" s="24">
        <f>IF(Occurrence!K336&gt;0,COUNTIFS(Occurrence!$K$2:$K$2441,"&gt;0",Occurrence!$K$2:$K$2441,"&lt;="&amp;Occurrence!K336)/($B$9+1),0)</f>
        <v/>
      </c>
      <c r="U336" s="16">
        <f>IF(Occurrence!K336&gt;0,_xlfn.PERCENTILE.INC(Data!$O$2:$O$2441,($B$4+T336*($B$5-1))/($B$3-1)),0)</f>
        <v/>
      </c>
      <c r="V336" s="16">
        <f>IF(Occurrence!K336&gt;0,_xlfn.PERCENTILE.INC(Occurrence!$I$2:$I$2441,($B$6+T336*($B$7-1))/($B$3-1)),0)</f>
        <v/>
      </c>
      <c r="W336" s="16">
        <f>IF(Occurrence!K336&gt;0,Occurrence!K336/V336,0)</f>
        <v/>
      </c>
      <c r="X336" s="9">
        <f>IF(Occurrence!K336&gt;0,U336*W336,0)</f>
        <v/>
      </c>
      <c r="Y336" s="24">
        <f>COUNTIF(Data!$X$2:$X$2441,"&lt;="&amp;Data!X336)/($B$3+1)</f>
        <v/>
      </c>
      <c r="Z336" s="16">
        <f>_xlfn.PERCENTILE.INC(Data!$U$2:$U$2441,Y336)</f>
        <v/>
      </c>
      <c r="AA336" s="16">
        <f>_xlfn.PERCENTILE.INC(Data!$V$2:$V$2441,Y336)</f>
        <v/>
      </c>
      <c r="AB336" s="16">
        <f>Data!X336-AA336</f>
        <v/>
      </c>
      <c r="AC336" s="9">
        <f>Z336+AB336</f>
        <v/>
      </c>
      <c r="AD336" s="24">
        <f>COUNTIF(Data!$Y$2:$Y$2441,"&lt;="&amp;Data!Y336)/($B$3+1)</f>
        <v/>
      </c>
      <c r="AE336" s="16">
        <f>_xlfn.PERCENTILE.INC(Data!$U$2:$U$2441,AD336)</f>
        <v/>
      </c>
      <c r="AF336" s="16">
        <f>_xlfn.PERCENTILE.INC(Data!$V$2:$V$2441,AD336)</f>
        <v/>
      </c>
      <c r="AG336" s="16">
        <f>Data!Y336-AF336</f>
        <v/>
      </c>
      <c r="AH336" s="9">
        <f>AE336+AG336</f>
        <v/>
      </c>
    </row>
    <row r="337">
      <c r="N337" s="14">
        <f>Data!A337</f>
        <v/>
      </c>
      <c r="O337" s="24">
        <f>IF(Occurrence!J337&gt;0,COUNTIFS(Occurrence!$J$2:$J$2441,"&gt;0",Occurrence!$J$2:$J$2441,"&lt;="&amp;Occurrence!J337)/($B$8+1),0)</f>
        <v/>
      </c>
      <c r="P337" s="16">
        <f>IF(Occurrence!J337&gt;0,_xlfn.PERCENTILE.INC(Data!$O$2:$O$2441,($B$4+O337*($B$5-1))/($B$3-1)),0)</f>
        <v/>
      </c>
      <c r="Q337" s="16">
        <f>IF(Occurrence!J337&gt;0,_xlfn.PERCENTILE.INC(Occurrence!$I$2:$I$2441,($B$6+O337*($B$7-1))/($B$3-1)),0)</f>
        <v/>
      </c>
      <c r="R337" s="16">
        <f>IF(Occurrence!J337&gt;0,Occurrence!J337/Q337,0)</f>
        <v/>
      </c>
      <c r="S337" s="9">
        <f>IF(Occurrence!J337&gt;0,P337*R337,0)</f>
        <v/>
      </c>
      <c r="T337" s="24">
        <f>IF(Occurrence!K337&gt;0,COUNTIFS(Occurrence!$K$2:$K$2441,"&gt;0",Occurrence!$K$2:$K$2441,"&lt;="&amp;Occurrence!K337)/($B$9+1),0)</f>
        <v/>
      </c>
      <c r="U337" s="16">
        <f>IF(Occurrence!K337&gt;0,_xlfn.PERCENTILE.INC(Data!$O$2:$O$2441,($B$4+T337*($B$5-1))/($B$3-1)),0)</f>
        <v/>
      </c>
      <c r="V337" s="16">
        <f>IF(Occurrence!K337&gt;0,_xlfn.PERCENTILE.INC(Occurrence!$I$2:$I$2441,($B$6+T337*($B$7-1))/($B$3-1)),0)</f>
        <v/>
      </c>
      <c r="W337" s="16">
        <f>IF(Occurrence!K337&gt;0,Occurrence!K337/V337,0)</f>
        <v/>
      </c>
      <c r="X337" s="9">
        <f>IF(Occurrence!K337&gt;0,U337*W337,0)</f>
        <v/>
      </c>
      <c r="Y337" s="24">
        <f>COUNTIF(Data!$X$2:$X$2441,"&lt;="&amp;Data!X337)/($B$3+1)</f>
        <v/>
      </c>
      <c r="Z337" s="16">
        <f>_xlfn.PERCENTILE.INC(Data!$U$2:$U$2441,Y337)</f>
        <v/>
      </c>
      <c r="AA337" s="16">
        <f>_xlfn.PERCENTILE.INC(Data!$V$2:$V$2441,Y337)</f>
        <v/>
      </c>
      <c r="AB337" s="16">
        <f>Data!X337-AA337</f>
        <v/>
      </c>
      <c r="AC337" s="9">
        <f>Z337+AB337</f>
        <v/>
      </c>
      <c r="AD337" s="24">
        <f>COUNTIF(Data!$Y$2:$Y$2441,"&lt;="&amp;Data!Y337)/($B$3+1)</f>
        <v/>
      </c>
      <c r="AE337" s="16">
        <f>_xlfn.PERCENTILE.INC(Data!$U$2:$U$2441,AD337)</f>
        <v/>
      </c>
      <c r="AF337" s="16">
        <f>_xlfn.PERCENTILE.INC(Data!$V$2:$V$2441,AD337)</f>
        <v/>
      </c>
      <c r="AG337" s="16">
        <f>Data!Y337-AF337</f>
        <v/>
      </c>
      <c r="AH337" s="9">
        <f>AE337+AG337</f>
        <v/>
      </c>
    </row>
    <row r="338">
      <c r="N338" s="14">
        <f>Data!A338</f>
        <v/>
      </c>
      <c r="O338" s="24">
        <f>IF(Occurrence!J338&gt;0,COUNTIFS(Occurrence!$J$2:$J$2441,"&gt;0",Occurrence!$J$2:$J$2441,"&lt;="&amp;Occurrence!J338)/($B$8+1),0)</f>
        <v/>
      </c>
      <c r="P338" s="16">
        <f>IF(Occurrence!J338&gt;0,_xlfn.PERCENTILE.INC(Data!$O$2:$O$2441,($B$4+O338*($B$5-1))/($B$3-1)),0)</f>
        <v/>
      </c>
      <c r="Q338" s="16">
        <f>IF(Occurrence!J338&gt;0,_xlfn.PERCENTILE.INC(Occurrence!$I$2:$I$2441,($B$6+O338*($B$7-1))/($B$3-1)),0)</f>
        <v/>
      </c>
      <c r="R338" s="16">
        <f>IF(Occurrence!J338&gt;0,Occurrence!J338/Q338,0)</f>
        <v/>
      </c>
      <c r="S338" s="9">
        <f>IF(Occurrence!J338&gt;0,P338*R338,0)</f>
        <v/>
      </c>
      <c r="T338" s="24">
        <f>IF(Occurrence!K338&gt;0,COUNTIFS(Occurrence!$K$2:$K$2441,"&gt;0",Occurrence!$K$2:$K$2441,"&lt;="&amp;Occurrence!K338)/($B$9+1),0)</f>
        <v/>
      </c>
      <c r="U338" s="16">
        <f>IF(Occurrence!K338&gt;0,_xlfn.PERCENTILE.INC(Data!$O$2:$O$2441,($B$4+T338*($B$5-1))/($B$3-1)),0)</f>
        <v/>
      </c>
      <c r="V338" s="16">
        <f>IF(Occurrence!K338&gt;0,_xlfn.PERCENTILE.INC(Occurrence!$I$2:$I$2441,($B$6+T338*($B$7-1))/($B$3-1)),0)</f>
        <v/>
      </c>
      <c r="W338" s="16">
        <f>IF(Occurrence!K338&gt;0,Occurrence!K338/V338,0)</f>
        <v/>
      </c>
      <c r="X338" s="9">
        <f>IF(Occurrence!K338&gt;0,U338*W338,0)</f>
        <v/>
      </c>
      <c r="Y338" s="24">
        <f>COUNTIF(Data!$X$2:$X$2441,"&lt;="&amp;Data!X338)/($B$3+1)</f>
        <v/>
      </c>
      <c r="Z338" s="16">
        <f>_xlfn.PERCENTILE.INC(Data!$U$2:$U$2441,Y338)</f>
        <v/>
      </c>
      <c r="AA338" s="16">
        <f>_xlfn.PERCENTILE.INC(Data!$V$2:$V$2441,Y338)</f>
        <v/>
      </c>
      <c r="AB338" s="16">
        <f>Data!X338-AA338</f>
        <v/>
      </c>
      <c r="AC338" s="9">
        <f>Z338+AB338</f>
        <v/>
      </c>
      <c r="AD338" s="24">
        <f>COUNTIF(Data!$Y$2:$Y$2441,"&lt;="&amp;Data!Y338)/($B$3+1)</f>
        <v/>
      </c>
      <c r="AE338" s="16">
        <f>_xlfn.PERCENTILE.INC(Data!$U$2:$U$2441,AD338)</f>
        <v/>
      </c>
      <c r="AF338" s="16">
        <f>_xlfn.PERCENTILE.INC(Data!$V$2:$V$2441,AD338)</f>
        <v/>
      </c>
      <c r="AG338" s="16">
        <f>Data!Y338-AF338</f>
        <v/>
      </c>
      <c r="AH338" s="9">
        <f>AE338+AG338</f>
        <v/>
      </c>
    </row>
    <row r="339">
      <c r="N339" s="14">
        <f>Data!A339</f>
        <v/>
      </c>
      <c r="O339" s="24">
        <f>IF(Occurrence!J339&gt;0,COUNTIFS(Occurrence!$J$2:$J$2441,"&gt;0",Occurrence!$J$2:$J$2441,"&lt;="&amp;Occurrence!J339)/($B$8+1),0)</f>
        <v/>
      </c>
      <c r="P339" s="16">
        <f>IF(Occurrence!J339&gt;0,_xlfn.PERCENTILE.INC(Data!$O$2:$O$2441,($B$4+O339*($B$5-1))/($B$3-1)),0)</f>
        <v/>
      </c>
      <c r="Q339" s="16">
        <f>IF(Occurrence!J339&gt;0,_xlfn.PERCENTILE.INC(Occurrence!$I$2:$I$2441,($B$6+O339*($B$7-1))/($B$3-1)),0)</f>
        <v/>
      </c>
      <c r="R339" s="16">
        <f>IF(Occurrence!J339&gt;0,Occurrence!J339/Q339,0)</f>
        <v/>
      </c>
      <c r="S339" s="9">
        <f>IF(Occurrence!J339&gt;0,P339*R339,0)</f>
        <v/>
      </c>
      <c r="T339" s="24">
        <f>IF(Occurrence!K339&gt;0,COUNTIFS(Occurrence!$K$2:$K$2441,"&gt;0",Occurrence!$K$2:$K$2441,"&lt;="&amp;Occurrence!K339)/($B$9+1),0)</f>
        <v/>
      </c>
      <c r="U339" s="16">
        <f>IF(Occurrence!K339&gt;0,_xlfn.PERCENTILE.INC(Data!$O$2:$O$2441,($B$4+T339*($B$5-1))/($B$3-1)),0)</f>
        <v/>
      </c>
      <c r="V339" s="16">
        <f>IF(Occurrence!K339&gt;0,_xlfn.PERCENTILE.INC(Occurrence!$I$2:$I$2441,($B$6+T339*($B$7-1))/($B$3-1)),0)</f>
        <v/>
      </c>
      <c r="W339" s="16">
        <f>IF(Occurrence!K339&gt;0,Occurrence!K339/V339,0)</f>
        <v/>
      </c>
      <c r="X339" s="9">
        <f>IF(Occurrence!K339&gt;0,U339*W339,0)</f>
        <v/>
      </c>
      <c r="Y339" s="24">
        <f>COUNTIF(Data!$X$2:$X$2441,"&lt;="&amp;Data!X339)/($B$3+1)</f>
        <v/>
      </c>
      <c r="Z339" s="16">
        <f>_xlfn.PERCENTILE.INC(Data!$U$2:$U$2441,Y339)</f>
        <v/>
      </c>
      <c r="AA339" s="16">
        <f>_xlfn.PERCENTILE.INC(Data!$V$2:$V$2441,Y339)</f>
        <v/>
      </c>
      <c r="AB339" s="16">
        <f>Data!X339-AA339</f>
        <v/>
      </c>
      <c r="AC339" s="9">
        <f>Z339+AB339</f>
        <v/>
      </c>
      <c r="AD339" s="24">
        <f>COUNTIF(Data!$Y$2:$Y$2441,"&lt;="&amp;Data!Y339)/($B$3+1)</f>
        <v/>
      </c>
      <c r="AE339" s="16">
        <f>_xlfn.PERCENTILE.INC(Data!$U$2:$U$2441,AD339)</f>
        <v/>
      </c>
      <c r="AF339" s="16">
        <f>_xlfn.PERCENTILE.INC(Data!$V$2:$V$2441,AD339)</f>
        <v/>
      </c>
      <c r="AG339" s="16">
        <f>Data!Y339-AF339</f>
        <v/>
      </c>
      <c r="AH339" s="9">
        <f>AE339+AG339</f>
        <v/>
      </c>
    </row>
    <row r="340">
      <c r="N340" s="14">
        <f>Data!A340</f>
        <v/>
      </c>
      <c r="O340" s="24">
        <f>IF(Occurrence!J340&gt;0,COUNTIFS(Occurrence!$J$2:$J$2441,"&gt;0",Occurrence!$J$2:$J$2441,"&lt;="&amp;Occurrence!J340)/($B$8+1),0)</f>
        <v/>
      </c>
      <c r="P340" s="16">
        <f>IF(Occurrence!J340&gt;0,_xlfn.PERCENTILE.INC(Data!$O$2:$O$2441,($B$4+O340*($B$5-1))/($B$3-1)),0)</f>
        <v/>
      </c>
      <c r="Q340" s="16">
        <f>IF(Occurrence!J340&gt;0,_xlfn.PERCENTILE.INC(Occurrence!$I$2:$I$2441,($B$6+O340*($B$7-1))/($B$3-1)),0)</f>
        <v/>
      </c>
      <c r="R340" s="16">
        <f>IF(Occurrence!J340&gt;0,Occurrence!J340/Q340,0)</f>
        <v/>
      </c>
      <c r="S340" s="9">
        <f>IF(Occurrence!J340&gt;0,P340*R340,0)</f>
        <v/>
      </c>
      <c r="T340" s="24">
        <f>IF(Occurrence!K340&gt;0,COUNTIFS(Occurrence!$K$2:$K$2441,"&gt;0",Occurrence!$K$2:$K$2441,"&lt;="&amp;Occurrence!K340)/($B$9+1),0)</f>
        <v/>
      </c>
      <c r="U340" s="16">
        <f>IF(Occurrence!K340&gt;0,_xlfn.PERCENTILE.INC(Data!$O$2:$O$2441,($B$4+T340*($B$5-1))/($B$3-1)),0)</f>
        <v/>
      </c>
      <c r="V340" s="16">
        <f>IF(Occurrence!K340&gt;0,_xlfn.PERCENTILE.INC(Occurrence!$I$2:$I$2441,($B$6+T340*($B$7-1))/($B$3-1)),0)</f>
        <v/>
      </c>
      <c r="W340" s="16">
        <f>IF(Occurrence!K340&gt;0,Occurrence!K340/V340,0)</f>
        <v/>
      </c>
      <c r="X340" s="9">
        <f>IF(Occurrence!K340&gt;0,U340*W340,0)</f>
        <v/>
      </c>
      <c r="Y340" s="24">
        <f>COUNTIF(Data!$X$2:$X$2441,"&lt;="&amp;Data!X340)/($B$3+1)</f>
        <v/>
      </c>
      <c r="Z340" s="16">
        <f>_xlfn.PERCENTILE.INC(Data!$U$2:$U$2441,Y340)</f>
        <v/>
      </c>
      <c r="AA340" s="16">
        <f>_xlfn.PERCENTILE.INC(Data!$V$2:$V$2441,Y340)</f>
        <v/>
      </c>
      <c r="AB340" s="16">
        <f>Data!X340-AA340</f>
        <v/>
      </c>
      <c r="AC340" s="9">
        <f>Z340+AB340</f>
        <v/>
      </c>
      <c r="AD340" s="24">
        <f>COUNTIF(Data!$Y$2:$Y$2441,"&lt;="&amp;Data!Y340)/($B$3+1)</f>
        <v/>
      </c>
      <c r="AE340" s="16">
        <f>_xlfn.PERCENTILE.INC(Data!$U$2:$U$2441,AD340)</f>
        <v/>
      </c>
      <c r="AF340" s="16">
        <f>_xlfn.PERCENTILE.INC(Data!$V$2:$V$2441,AD340)</f>
        <v/>
      </c>
      <c r="AG340" s="16">
        <f>Data!Y340-AF340</f>
        <v/>
      </c>
      <c r="AH340" s="9">
        <f>AE340+AG340</f>
        <v/>
      </c>
    </row>
    <row r="341">
      <c r="N341" s="14">
        <f>Data!A341</f>
        <v/>
      </c>
      <c r="O341" s="24">
        <f>IF(Occurrence!J341&gt;0,COUNTIFS(Occurrence!$J$2:$J$2441,"&gt;0",Occurrence!$J$2:$J$2441,"&lt;="&amp;Occurrence!J341)/($B$8+1),0)</f>
        <v/>
      </c>
      <c r="P341" s="16">
        <f>IF(Occurrence!J341&gt;0,_xlfn.PERCENTILE.INC(Data!$O$2:$O$2441,($B$4+O341*($B$5-1))/($B$3-1)),0)</f>
        <v/>
      </c>
      <c r="Q341" s="16">
        <f>IF(Occurrence!J341&gt;0,_xlfn.PERCENTILE.INC(Occurrence!$I$2:$I$2441,($B$6+O341*($B$7-1))/($B$3-1)),0)</f>
        <v/>
      </c>
      <c r="R341" s="16">
        <f>IF(Occurrence!J341&gt;0,Occurrence!J341/Q341,0)</f>
        <v/>
      </c>
      <c r="S341" s="9">
        <f>IF(Occurrence!J341&gt;0,P341*R341,0)</f>
        <v/>
      </c>
      <c r="T341" s="24">
        <f>IF(Occurrence!K341&gt;0,COUNTIFS(Occurrence!$K$2:$K$2441,"&gt;0",Occurrence!$K$2:$K$2441,"&lt;="&amp;Occurrence!K341)/($B$9+1),0)</f>
        <v/>
      </c>
      <c r="U341" s="16">
        <f>IF(Occurrence!K341&gt;0,_xlfn.PERCENTILE.INC(Data!$O$2:$O$2441,($B$4+T341*($B$5-1))/($B$3-1)),0)</f>
        <v/>
      </c>
      <c r="V341" s="16">
        <f>IF(Occurrence!K341&gt;0,_xlfn.PERCENTILE.INC(Occurrence!$I$2:$I$2441,($B$6+T341*($B$7-1))/($B$3-1)),0)</f>
        <v/>
      </c>
      <c r="W341" s="16">
        <f>IF(Occurrence!K341&gt;0,Occurrence!K341/V341,0)</f>
        <v/>
      </c>
      <c r="X341" s="9">
        <f>IF(Occurrence!K341&gt;0,U341*W341,0)</f>
        <v/>
      </c>
      <c r="Y341" s="24">
        <f>COUNTIF(Data!$X$2:$X$2441,"&lt;="&amp;Data!X341)/($B$3+1)</f>
        <v/>
      </c>
      <c r="Z341" s="16">
        <f>_xlfn.PERCENTILE.INC(Data!$U$2:$U$2441,Y341)</f>
        <v/>
      </c>
      <c r="AA341" s="16">
        <f>_xlfn.PERCENTILE.INC(Data!$V$2:$V$2441,Y341)</f>
        <v/>
      </c>
      <c r="AB341" s="16">
        <f>Data!X341-AA341</f>
        <v/>
      </c>
      <c r="AC341" s="9">
        <f>Z341+AB341</f>
        <v/>
      </c>
      <c r="AD341" s="24">
        <f>COUNTIF(Data!$Y$2:$Y$2441,"&lt;="&amp;Data!Y341)/($B$3+1)</f>
        <v/>
      </c>
      <c r="AE341" s="16">
        <f>_xlfn.PERCENTILE.INC(Data!$U$2:$U$2441,AD341)</f>
        <v/>
      </c>
      <c r="AF341" s="16">
        <f>_xlfn.PERCENTILE.INC(Data!$V$2:$V$2441,AD341)</f>
        <v/>
      </c>
      <c r="AG341" s="16">
        <f>Data!Y341-AF341</f>
        <v/>
      </c>
      <c r="AH341" s="9">
        <f>AE341+AG341</f>
        <v/>
      </c>
    </row>
    <row r="342">
      <c r="N342" s="14">
        <f>Data!A342</f>
        <v/>
      </c>
      <c r="O342" s="24">
        <f>IF(Occurrence!J342&gt;0,COUNTIFS(Occurrence!$J$2:$J$2441,"&gt;0",Occurrence!$J$2:$J$2441,"&lt;="&amp;Occurrence!J342)/($B$8+1),0)</f>
        <v/>
      </c>
      <c r="P342" s="16">
        <f>IF(Occurrence!J342&gt;0,_xlfn.PERCENTILE.INC(Data!$O$2:$O$2441,($B$4+O342*($B$5-1))/($B$3-1)),0)</f>
        <v/>
      </c>
      <c r="Q342" s="16">
        <f>IF(Occurrence!J342&gt;0,_xlfn.PERCENTILE.INC(Occurrence!$I$2:$I$2441,($B$6+O342*($B$7-1))/($B$3-1)),0)</f>
        <v/>
      </c>
      <c r="R342" s="16">
        <f>IF(Occurrence!J342&gt;0,Occurrence!J342/Q342,0)</f>
        <v/>
      </c>
      <c r="S342" s="9">
        <f>IF(Occurrence!J342&gt;0,P342*R342,0)</f>
        <v/>
      </c>
      <c r="T342" s="24">
        <f>IF(Occurrence!K342&gt;0,COUNTIFS(Occurrence!$K$2:$K$2441,"&gt;0",Occurrence!$K$2:$K$2441,"&lt;="&amp;Occurrence!K342)/($B$9+1),0)</f>
        <v/>
      </c>
      <c r="U342" s="16">
        <f>IF(Occurrence!K342&gt;0,_xlfn.PERCENTILE.INC(Data!$O$2:$O$2441,($B$4+T342*($B$5-1))/($B$3-1)),0)</f>
        <v/>
      </c>
      <c r="V342" s="16">
        <f>IF(Occurrence!K342&gt;0,_xlfn.PERCENTILE.INC(Occurrence!$I$2:$I$2441,($B$6+T342*($B$7-1))/($B$3-1)),0)</f>
        <v/>
      </c>
      <c r="W342" s="16">
        <f>IF(Occurrence!K342&gt;0,Occurrence!K342/V342,0)</f>
        <v/>
      </c>
      <c r="X342" s="9">
        <f>IF(Occurrence!K342&gt;0,U342*W342,0)</f>
        <v/>
      </c>
      <c r="Y342" s="24">
        <f>COUNTIF(Data!$X$2:$X$2441,"&lt;="&amp;Data!X342)/($B$3+1)</f>
        <v/>
      </c>
      <c r="Z342" s="16">
        <f>_xlfn.PERCENTILE.INC(Data!$U$2:$U$2441,Y342)</f>
        <v/>
      </c>
      <c r="AA342" s="16">
        <f>_xlfn.PERCENTILE.INC(Data!$V$2:$V$2441,Y342)</f>
        <v/>
      </c>
      <c r="AB342" s="16">
        <f>Data!X342-AA342</f>
        <v/>
      </c>
      <c r="AC342" s="9">
        <f>Z342+AB342</f>
        <v/>
      </c>
      <c r="AD342" s="24">
        <f>COUNTIF(Data!$Y$2:$Y$2441,"&lt;="&amp;Data!Y342)/($B$3+1)</f>
        <v/>
      </c>
      <c r="AE342" s="16">
        <f>_xlfn.PERCENTILE.INC(Data!$U$2:$U$2441,AD342)</f>
        <v/>
      </c>
      <c r="AF342" s="16">
        <f>_xlfn.PERCENTILE.INC(Data!$V$2:$V$2441,AD342)</f>
        <v/>
      </c>
      <c r="AG342" s="16">
        <f>Data!Y342-AF342</f>
        <v/>
      </c>
      <c r="AH342" s="9">
        <f>AE342+AG342</f>
        <v/>
      </c>
    </row>
    <row r="343">
      <c r="N343" s="14">
        <f>Data!A343</f>
        <v/>
      </c>
      <c r="O343" s="24">
        <f>IF(Occurrence!J343&gt;0,COUNTIFS(Occurrence!$J$2:$J$2441,"&gt;0",Occurrence!$J$2:$J$2441,"&lt;="&amp;Occurrence!J343)/($B$8+1),0)</f>
        <v/>
      </c>
      <c r="P343" s="16">
        <f>IF(Occurrence!J343&gt;0,_xlfn.PERCENTILE.INC(Data!$O$2:$O$2441,($B$4+O343*($B$5-1))/($B$3-1)),0)</f>
        <v/>
      </c>
      <c r="Q343" s="16">
        <f>IF(Occurrence!J343&gt;0,_xlfn.PERCENTILE.INC(Occurrence!$I$2:$I$2441,($B$6+O343*($B$7-1))/($B$3-1)),0)</f>
        <v/>
      </c>
      <c r="R343" s="16">
        <f>IF(Occurrence!J343&gt;0,Occurrence!J343/Q343,0)</f>
        <v/>
      </c>
      <c r="S343" s="9">
        <f>IF(Occurrence!J343&gt;0,P343*R343,0)</f>
        <v/>
      </c>
      <c r="T343" s="24">
        <f>IF(Occurrence!K343&gt;0,COUNTIFS(Occurrence!$K$2:$K$2441,"&gt;0",Occurrence!$K$2:$K$2441,"&lt;="&amp;Occurrence!K343)/($B$9+1),0)</f>
        <v/>
      </c>
      <c r="U343" s="16">
        <f>IF(Occurrence!K343&gt;0,_xlfn.PERCENTILE.INC(Data!$O$2:$O$2441,($B$4+T343*($B$5-1))/($B$3-1)),0)</f>
        <v/>
      </c>
      <c r="V343" s="16">
        <f>IF(Occurrence!K343&gt;0,_xlfn.PERCENTILE.INC(Occurrence!$I$2:$I$2441,($B$6+T343*($B$7-1))/($B$3-1)),0)</f>
        <v/>
      </c>
      <c r="W343" s="16">
        <f>IF(Occurrence!K343&gt;0,Occurrence!K343/V343,0)</f>
        <v/>
      </c>
      <c r="X343" s="9">
        <f>IF(Occurrence!K343&gt;0,U343*W343,0)</f>
        <v/>
      </c>
      <c r="Y343" s="24">
        <f>COUNTIF(Data!$X$2:$X$2441,"&lt;="&amp;Data!X343)/($B$3+1)</f>
        <v/>
      </c>
      <c r="Z343" s="16">
        <f>_xlfn.PERCENTILE.INC(Data!$U$2:$U$2441,Y343)</f>
        <v/>
      </c>
      <c r="AA343" s="16">
        <f>_xlfn.PERCENTILE.INC(Data!$V$2:$V$2441,Y343)</f>
        <v/>
      </c>
      <c r="AB343" s="16">
        <f>Data!X343-AA343</f>
        <v/>
      </c>
      <c r="AC343" s="9">
        <f>Z343+AB343</f>
        <v/>
      </c>
      <c r="AD343" s="24">
        <f>COUNTIF(Data!$Y$2:$Y$2441,"&lt;="&amp;Data!Y343)/($B$3+1)</f>
        <v/>
      </c>
      <c r="AE343" s="16">
        <f>_xlfn.PERCENTILE.INC(Data!$U$2:$U$2441,AD343)</f>
        <v/>
      </c>
      <c r="AF343" s="16">
        <f>_xlfn.PERCENTILE.INC(Data!$V$2:$V$2441,AD343)</f>
        <v/>
      </c>
      <c r="AG343" s="16">
        <f>Data!Y343-AF343</f>
        <v/>
      </c>
      <c r="AH343" s="9">
        <f>AE343+AG343</f>
        <v/>
      </c>
    </row>
    <row r="344">
      <c r="N344" s="14">
        <f>Data!A344</f>
        <v/>
      </c>
      <c r="O344" s="24">
        <f>IF(Occurrence!J344&gt;0,COUNTIFS(Occurrence!$J$2:$J$2441,"&gt;0",Occurrence!$J$2:$J$2441,"&lt;="&amp;Occurrence!J344)/($B$8+1),0)</f>
        <v/>
      </c>
      <c r="P344" s="16">
        <f>IF(Occurrence!J344&gt;0,_xlfn.PERCENTILE.INC(Data!$O$2:$O$2441,($B$4+O344*($B$5-1))/($B$3-1)),0)</f>
        <v/>
      </c>
      <c r="Q344" s="16">
        <f>IF(Occurrence!J344&gt;0,_xlfn.PERCENTILE.INC(Occurrence!$I$2:$I$2441,($B$6+O344*($B$7-1))/($B$3-1)),0)</f>
        <v/>
      </c>
      <c r="R344" s="16">
        <f>IF(Occurrence!J344&gt;0,Occurrence!J344/Q344,0)</f>
        <v/>
      </c>
      <c r="S344" s="9">
        <f>IF(Occurrence!J344&gt;0,P344*R344,0)</f>
        <v/>
      </c>
      <c r="T344" s="24">
        <f>IF(Occurrence!K344&gt;0,COUNTIFS(Occurrence!$K$2:$K$2441,"&gt;0",Occurrence!$K$2:$K$2441,"&lt;="&amp;Occurrence!K344)/($B$9+1),0)</f>
        <v/>
      </c>
      <c r="U344" s="16">
        <f>IF(Occurrence!K344&gt;0,_xlfn.PERCENTILE.INC(Data!$O$2:$O$2441,($B$4+T344*($B$5-1))/($B$3-1)),0)</f>
        <v/>
      </c>
      <c r="V344" s="16">
        <f>IF(Occurrence!K344&gt;0,_xlfn.PERCENTILE.INC(Occurrence!$I$2:$I$2441,($B$6+T344*($B$7-1))/($B$3-1)),0)</f>
        <v/>
      </c>
      <c r="W344" s="16">
        <f>IF(Occurrence!K344&gt;0,Occurrence!K344/V344,0)</f>
        <v/>
      </c>
      <c r="X344" s="9">
        <f>IF(Occurrence!K344&gt;0,U344*W344,0)</f>
        <v/>
      </c>
      <c r="Y344" s="24">
        <f>COUNTIF(Data!$X$2:$X$2441,"&lt;="&amp;Data!X344)/($B$3+1)</f>
        <v/>
      </c>
      <c r="Z344" s="16">
        <f>_xlfn.PERCENTILE.INC(Data!$U$2:$U$2441,Y344)</f>
        <v/>
      </c>
      <c r="AA344" s="16">
        <f>_xlfn.PERCENTILE.INC(Data!$V$2:$V$2441,Y344)</f>
        <v/>
      </c>
      <c r="AB344" s="16">
        <f>Data!X344-AA344</f>
        <v/>
      </c>
      <c r="AC344" s="9">
        <f>Z344+AB344</f>
        <v/>
      </c>
      <c r="AD344" s="24">
        <f>COUNTIF(Data!$Y$2:$Y$2441,"&lt;="&amp;Data!Y344)/($B$3+1)</f>
        <v/>
      </c>
      <c r="AE344" s="16">
        <f>_xlfn.PERCENTILE.INC(Data!$U$2:$U$2441,AD344)</f>
        <v/>
      </c>
      <c r="AF344" s="16">
        <f>_xlfn.PERCENTILE.INC(Data!$V$2:$V$2441,AD344)</f>
        <v/>
      </c>
      <c r="AG344" s="16">
        <f>Data!Y344-AF344</f>
        <v/>
      </c>
      <c r="AH344" s="9">
        <f>AE344+AG344</f>
        <v/>
      </c>
    </row>
    <row r="345">
      <c r="N345" s="14">
        <f>Data!A345</f>
        <v/>
      </c>
      <c r="O345" s="24">
        <f>IF(Occurrence!J345&gt;0,COUNTIFS(Occurrence!$J$2:$J$2441,"&gt;0",Occurrence!$J$2:$J$2441,"&lt;="&amp;Occurrence!J345)/($B$8+1),0)</f>
        <v/>
      </c>
      <c r="P345" s="16">
        <f>IF(Occurrence!J345&gt;0,_xlfn.PERCENTILE.INC(Data!$O$2:$O$2441,($B$4+O345*($B$5-1))/($B$3-1)),0)</f>
        <v/>
      </c>
      <c r="Q345" s="16">
        <f>IF(Occurrence!J345&gt;0,_xlfn.PERCENTILE.INC(Occurrence!$I$2:$I$2441,($B$6+O345*($B$7-1))/($B$3-1)),0)</f>
        <v/>
      </c>
      <c r="R345" s="16">
        <f>IF(Occurrence!J345&gt;0,Occurrence!J345/Q345,0)</f>
        <v/>
      </c>
      <c r="S345" s="9">
        <f>IF(Occurrence!J345&gt;0,P345*R345,0)</f>
        <v/>
      </c>
      <c r="T345" s="24">
        <f>IF(Occurrence!K345&gt;0,COUNTIFS(Occurrence!$K$2:$K$2441,"&gt;0",Occurrence!$K$2:$K$2441,"&lt;="&amp;Occurrence!K345)/($B$9+1),0)</f>
        <v/>
      </c>
      <c r="U345" s="16">
        <f>IF(Occurrence!K345&gt;0,_xlfn.PERCENTILE.INC(Data!$O$2:$O$2441,($B$4+T345*($B$5-1))/($B$3-1)),0)</f>
        <v/>
      </c>
      <c r="V345" s="16">
        <f>IF(Occurrence!K345&gt;0,_xlfn.PERCENTILE.INC(Occurrence!$I$2:$I$2441,($B$6+T345*($B$7-1))/($B$3-1)),0)</f>
        <v/>
      </c>
      <c r="W345" s="16">
        <f>IF(Occurrence!K345&gt;0,Occurrence!K345/V345,0)</f>
        <v/>
      </c>
      <c r="X345" s="9">
        <f>IF(Occurrence!K345&gt;0,U345*W345,0)</f>
        <v/>
      </c>
      <c r="Y345" s="24">
        <f>COUNTIF(Data!$X$2:$X$2441,"&lt;="&amp;Data!X345)/($B$3+1)</f>
        <v/>
      </c>
      <c r="Z345" s="16">
        <f>_xlfn.PERCENTILE.INC(Data!$U$2:$U$2441,Y345)</f>
        <v/>
      </c>
      <c r="AA345" s="16">
        <f>_xlfn.PERCENTILE.INC(Data!$V$2:$V$2441,Y345)</f>
        <v/>
      </c>
      <c r="AB345" s="16">
        <f>Data!X345-AA345</f>
        <v/>
      </c>
      <c r="AC345" s="9">
        <f>Z345+AB345</f>
        <v/>
      </c>
      <c r="AD345" s="24">
        <f>COUNTIF(Data!$Y$2:$Y$2441,"&lt;="&amp;Data!Y345)/($B$3+1)</f>
        <v/>
      </c>
      <c r="AE345" s="16">
        <f>_xlfn.PERCENTILE.INC(Data!$U$2:$U$2441,AD345)</f>
        <v/>
      </c>
      <c r="AF345" s="16">
        <f>_xlfn.PERCENTILE.INC(Data!$V$2:$V$2441,AD345)</f>
        <v/>
      </c>
      <c r="AG345" s="16">
        <f>Data!Y345-AF345</f>
        <v/>
      </c>
      <c r="AH345" s="9">
        <f>AE345+AG345</f>
        <v/>
      </c>
    </row>
    <row r="346">
      <c r="N346" s="14">
        <f>Data!A346</f>
        <v/>
      </c>
      <c r="O346" s="24">
        <f>IF(Occurrence!J346&gt;0,COUNTIFS(Occurrence!$J$2:$J$2441,"&gt;0",Occurrence!$J$2:$J$2441,"&lt;="&amp;Occurrence!J346)/($B$8+1),0)</f>
        <v/>
      </c>
      <c r="P346" s="16">
        <f>IF(Occurrence!J346&gt;0,_xlfn.PERCENTILE.INC(Data!$O$2:$O$2441,($B$4+O346*($B$5-1))/($B$3-1)),0)</f>
        <v/>
      </c>
      <c r="Q346" s="16">
        <f>IF(Occurrence!J346&gt;0,_xlfn.PERCENTILE.INC(Occurrence!$I$2:$I$2441,($B$6+O346*($B$7-1))/($B$3-1)),0)</f>
        <v/>
      </c>
      <c r="R346" s="16">
        <f>IF(Occurrence!J346&gt;0,Occurrence!J346/Q346,0)</f>
        <v/>
      </c>
      <c r="S346" s="9">
        <f>IF(Occurrence!J346&gt;0,P346*R346,0)</f>
        <v/>
      </c>
      <c r="T346" s="24">
        <f>IF(Occurrence!K346&gt;0,COUNTIFS(Occurrence!$K$2:$K$2441,"&gt;0",Occurrence!$K$2:$K$2441,"&lt;="&amp;Occurrence!K346)/($B$9+1),0)</f>
        <v/>
      </c>
      <c r="U346" s="16">
        <f>IF(Occurrence!K346&gt;0,_xlfn.PERCENTILE.INC(Data!$O$2:$O$2441,($B$4+T346*($B$5-1))/($B$3-1)),0)</f>
        <v/>
      </c>
      <c r="V346" s="16">
        <f>IF(Occurrence!K346&gt;0,_xlfn.PERCENTILE.INC(Occurrence!$I$2:$I$2441,($B$6+T346*($B$7-1))/($B$3-1)),0)</f>
        <v/>
      </c>
      <c r="W346" s="16">
        <f>IF(Occurrence!K346&gt;0,Occurrence!K346/V346,0)</f>
        <v/>
      </c>
      <c r="X346" s="9">
        <f>IF(Occurrence!K346&gt;0,U346*W346,0)</f>
        <v/>
      </c>
      <c r="Y346" s="24">
        <f>COUNTIF(Data!$X$2:$X$2441,"&lt;="&amp;Data!X346)/($B$3+1)</f>
        <v/>
      </c>
      <c r="Z346" s="16">
        <f>_xlfn.PERCENTILE.INC(Data!$U$2:$U$2441,Y346)</f>
        <v/>
      </c>
      <c r="AA346" s="16">
        <f>_xlfn.PERCENTILE.INC(Data!$V$2:$V$2441,Y346)</f>
        <v/>
      </c>
      <c r="AB346" s="16">
        <f>Data!X346-AA346</f>
        <v/>
      </c>
      <c r="AC346" s="9">
        <f>Z346+AB346</f>
        <v/>
      </c>
      <c r="AD346" s="24">
        <f>COUNTIF(Data!$Y$2:$Y$2441,"&lt;="&amp;Data!Y346)/($B$3+1)</f>
        <v/>
      </c>
      <c r="AE346" s="16">
        <f>_xlfn.PERCENTILE.INC(Data!$U$2:$U$2441,AD346)</f>
        <v/>
      </c>
      <c r="AF346" s="16">
        <f>_xlfn.PERCENTILE.INC(Data!$V$2:$V$2441,AD346)</f>
        <v/>
      </c>
      <c r="AG346" s="16">
        <f>Data!Y346-AF346</f>
        <v/>
      </c>
      <c r="AH346" s="9">
        <f>AE346+AG346</f>
        <v/>
      </c>
    </row>
    <row r="347">
      <c r="N347" s="14">
        <f>Data!A347</f>
        <v/>
      </c>
      <c r="O347" s="24">
        <f>IF(Occurrence!J347&gt;0,COUNTIFS(Occurrence!$J$2:$J$2441,"&gt;0",Occurrence!$J$2:$J$2441,"&lt;="&amp;Occurrence!J347)/($B$8+1),0)</f>
        <v/>
      </c>
      <c r="P347" s="16">
        <f>IF(Occurrence!J347&gt;0,_xlfn.PERCENTILE.INC(Data!$O$2:$O$2441,($B$4+O347*($B$5-1))/($B$3-1)),0)</f>
        <v/>
      </c>
      <c r="Q347" s="16">
        <f>IF(Occurrence!J347&gt;0,_xlfn.PERCENTILE.INC(Occurrence!$I$2:$I$2441,($B$6+O347*($B$7-1))/($B$3-1)),0)</f>
        <v/>
      </c>
      <c r="R347" s="16">
        <f>IF(Occurrence!J347&gt;0,Occurrence!J347/Q347,0)</f>
        <v/>
      </c>
      <c r="S347" s="9">
        <f>IF(Occurrence!J347&gt;0,P347*R347,0)</f>
        <v/>
      </c>
      <c r="T347" s="24">
        <f>IF(Occurrence!K347&gt;0,COUNTIFS(Occurrence!$K$2:$K$2441,"&gt;0",Occurrence!$K$2:$K$2441,"&lt;="&amp;Occurrence!K347)/($B$9+1),0)</f>
        <v/>
      </c>
      <c r="U347" s="16">
        <f>IF(Occurrence!K347&gt;0,_xlfn.PERCENTILE.INC(Data!$O$2:$O$2441,($B$4+T347*($B$5-1))/($B$3-1)),0)</f>
        <v/>
      </c>
      <c r="V347" s="16">
        <f>IF(Occurrence!K347&gt;0,_xlfn.PERCENTILE.INC(Occurrence!$I$2:$I$2441,($B$6+T347*($B$7-1))/($B$3-1)),0)</f>
        <v/>
      </c>
      <c r="W347" s="16">
        <f>IF(Occurrence!K347&gt;0,Occurrence!K347/V347,0)</f>
        <v/>
      </c>
      <c r="X347" s="9">
        <f>IF(Occurrence!K347&gt;0,U347*W347,0)</f>
        <v/>
      </c>
      <c r="Y347" s="24">
        <f>COUNTIF(Data!$X$2:$X$2441,"&lt;="&amp;Data!X347)/($B$3+1)</f>
        <v/>
      </c>
      <c r="Z347" s="16">
        <f>_xlfn.PERCENTILE.INC(Data!$U$2:$U$2441,Y347)</f>
        <v/>
      </c>
      <c r="AA347" s="16">
        <f>_xlfn.PERCENTILE.INC(Data!$V$2:$V$2441,Y347)</f>
        <v/>
      </c>
      <c r="AB347" s="16">
        <f>Data!X347-AA347</f>
        <v/>
      </c>
      <c r="AC347" s="9">
        <f>Z347+AB347</f>
        <v/>
      </c>
      <c r="AD347" s="24">
        <f>COUNTIF(Data!$Y$2:$Y$2441,"&lt;="&amp;Data!Y347)/($B$3+1)</f>
        <v/>
      </c>
      <c r="AE347" s="16">
        <f>_xlfn.PERCENTILE.INC(Data!$U$2:$U$2441,AD347)</f>
        <v/>
      </c>
      <c r="AF347" s="16">
        <f>_xlfn.PERCENTILE.INC(Data!$V$2:$V$2441,AD347)</f>
        <v/>
      </c>
      <c r="AG347" s="16">
        <f>Data!Y347-AF347</f>
        <v/>
      </c>
      <c r="AH347" s="9">
        <f>AE347+AG347</f>
        <v/>
      </c>
    </row>
    <row r="348">
      <c r="N348" s="14">
        <f>Data!A348</f>
        <v/>
      </c>
      <c r="O348" s="24">
        <f>IF(Occurrence!J348&gt;0,COUNTIFS(Occurrence!$J$2:$J$2441,"&gt;0",Occurrence!$J$2:$J$2441,"&lt;="&amp;Occurrence!J348)/($B$8+1),0)</f>
        <v/>
      </c>
      <c r="P348" s="16">
        <f>IF(Occurrence!J348&gt;0,_xlfn.PERCENTILE.INC(Data!$O$2:$O$2441,($B$4+O348*($B$5-1))/($B$3-1)),0)</f>
        <v/>
      </c>
      <c r="Q348" s="16">
        <f>IF(Occurrence!J348&gt;0,_xlfn.PERCENTILE.INC(Occurrence!$I$2:$I$2441,($B$6+O348*($B$7-1))/($B$3-1)),0)</f>
        <v/>
      </c>
      <c r="R348" s="16">
        <f>IF(Occurrence!J348&gt;0,Occurrence!J348/Q348,0)</f>
        <v/>
      </c>
      <c r="S348" s="9">
        <f>IF(Occurrence!J348&gt;0,P348*R348,0)</f>
        <v/>
      </c>
      <c r="T348" s="24">
        <f>IF(Occurrence!K348&gt;0,COUNTIFS(Occurrence!$K$2:$K$2441,"&gt;0",Occurrence!$K$2:$K$2441,"&lt;="&amp;Occurrence!K348)/($B$9+1),0)</f>
        <v/>
      </c>
      <c r="U348" s="16">
        <f>IF(Occurrence!K348&gt;0,_xlfn.PERCENTILE.INC(Data!$O$2:$O$2441,($B$4+T348*($B$5-1))/($B$3-1)),0)</f>
        <v/>
      </c>
      <c r="V348" s="16">
        <f>IF(Occurrence!K348&gt;0,_xlfn.PERCENTILE.INC(Occurrence!$I$2:$I$2441,($B$6+T348*($B$7-1))/($B$3-1)),0)</f>
        <v/>
      </c>
      <c r="W348" s="16">
        <f>IF(Occurrence!K348&gt;0,Occurrence!K348/V348,0)</f>
        <v/>
      </c>
      <c r="X348" s="9">
        <f>IF(Occurrence!K348&gt;0,U348*W348,0)</f>
        <v/>
      </c>
      <c r="Y348" s="24">
        <f>COUNTIF(Data!$X$2:$X$2441,"&lt;="&amp;Data!X348)/($B$3+1)</f>
        <v/>
      </c>
      <c r="Z348" s="16">
        <f>_xlfn.PERCENTILE.INC(Data!$U$2:$U$2441,Y348)</f>
        <v/>
      </c>
      <c r="AA348" s="16">
        <f>_xlfn.PERCENTILE.INC(Data!$V$2:$V$2441,Y348)</f>
        <v/>
      </c>
      <c r="AB348" s="16">
        <f>Data!X348-AA348</f>
        <v/>
      </c>
      <c r="AC348" s="9">
        <f>Z348+AB348</f>
        <v/>
      </c>
      <c r="AD348" s="24">
        <f>COUNTIF(Data!$Y$2:$Y$2441,"&lt;="&amp;Data!Y348)/($B$3+1)</f>
        <v/>
      </c>
      <c r="AE348" s="16">
        <f>_xlfn.PERCENTILE.INC(Data!$U$2:$U$2441,AD348)</f>
        <v/>
      </c>
      <c r="AF348" s="16">
        <f>_xlfn.PERCENTILE.INC(Data!$V$2:$V$2441,AD348)</f>
        <v/>
      </c>
      <c r="AG348" s="16">
        <f>Data!Y348-AF348</f>
        <v/>
      </c>
      <c r="AH348" s="9">
        <f>AE348+AG348</f>
        <v/>
      </c>
    </row>
    <row r="349">
      <c r="N349" s="14">
        <f>Data!A349</f>
        <v/>
      </c>
      <c r="O349" s="24">
        <f>IF(Occurrence!J349&gt;0,COUNTIFS(Occurrence!$J$2:$J$2441,"&gt;0",Occurrence!$J$2:$J$2441,"&lt;="&amp;Occurrence!J349)/($B$8+1),0)</f>
        <v/>
      </c>
      <c r="P349" s="16">
        <f>IF(Occurrence!J349&gt;0,_xlfn.PERCENTILE.INC(Data!$O$2:$O$2441,($B$4+O349*($B$5-1))/($B$3-1)),0)</f>
        <v/>
      </c>
      <c r="Q349" s="16">
        <f>IF(Occurrence!J349&gt;0,_xlfn.PERCENTILE.INC(Occurrence!$I$2:$I$2441,($B$6+O349*($B$7-1))/($B$3-1)),0)</f>
        <v/>
      </c>
      <c r="R349" s="16">
        <f>IF(Occurrence!J349&gt;0,Occurrence!J349/Q349,0)</f>
        <v/>
      </c>
      <c r="S349" s="9">
        <f>IF(Occurrence!J349&gt;0,P349*R349,0)</f>
        <v/>
      </c>
      <c r="T349" s="24">
        <f>IF(Occurrence!K349&gt;0,COUNTIFS(Occurrence!$K$2:$K$2441,"&gt;0",Occurrence!$K$2:$K$2441,"&lt;="&amp;Occurrence!K349)/($B$9+1),0)</f>
        <v/>
      </c>
      <c r="U349" s="16">
        <f>IF(Occurrence!K349&gt;0,_xlfn.PERCENTILE.INC(Data!$O$2:$O$2441,($B$4+T349*($B$5-1))/($B$3-1)),0)</f>
        <v/>
      </c>
      <c r="V349" s="16">
        <f>IF(Occurrence!K349&gt;0,_xlfn.PERCENTILE.INC(Occurrence!$I$2:$I$2441,($B$6+T349*($B$7-1))/($B$3-1)),0)</f>
        <v/>
      </c>
      <c r="W349" s="16">
        <f>IF(Occurrence!K349&gt;0,Occurrence!K349/V349,0)</f>
        <v/>
      </c>
      <c r="X349" s="9">
        <f>IF(Occurrence!K349&gt;0,U349*W349,0)</f>
        <v/>
      </c>
      <c r="Y349" s="24">
        <f>COUNTIF(Data!$X$2:$X$2441,"&lt;="&amp;Data!X349)/($B$3+1)</f>
        <v/>
      </c>
      <c r="Z349" s="16">
        <f>_xlfn.PERCENTILE.INC(Data!$U$2:$U$2441,Y349)</f>
        <v/>
      </c>
      <c r="AA349" s="16">
        <f>_xlfn.PERCENTILE.INC(Data!$V$2:$V$2441,Y349)</f>
        <v/>
      </c>
      <c r="AB349" s="16">
        <f>Data!X349-AA349</f>
        <v/>
      </c>
      <c r="AC349" s="9">
        <f>Z349+AB349</f>
        <v/>
      </c>
      <c r="AD349" s="24">
        <f>COUNTIF(Data!$Y$2:$Y$2441,"&lt;="&amp;Data!Y349)/($B$3+1)</f>
        <v/>
      </c>
      <c r="AE349" s="16">
        <f>_xlfn.PERCENTILE.INC(Data!$U$2:$U$2441,AD349)</f>
        <v/>
      </c>
      <c r="AF349" s="16">
        <f>_xlfn.PERCENTILE.INC(Data!$V$2:$V$2441,AD349)</f>
        <v/>
      </c>
      <c r="AG349" s="16">
        <f>Data!Y349-AF349</f>
        <v/>
      </c>
      <c r="AH349" s="9">
        <f>AE349+AG349</f>
        <v/>
      </c>
    </row>
    <row r="350">
      <c r="N350" s="14">
        <f>Data!A350</f>
        <v/>
      </c>
      <c r="O350" s="24">
        <f>IF(Occurrence!J350&gt;0,COUNTIFS(Occurrence!$J$2:$J$2441,"&gt;0",Occurrence!$J$2:$J$2441,"&lt;="&amp;Occurrence!J350)/($B$8+1),0)</f>
        <v/>
      </c>
      <c r="P350" s="16">
        <f>IF(Occurrence!J350&gt;0,_xlfn.PERCENTILE.INC(Data!$O$2:$O$2441,($B$4+O350*($B$5-1))/($B$3-1)),0)</f>
        <v/>
      </c>
      <c r="Q350" s="16">
        <f>IF(Occurrence!J350&gt;0,_xlfn.PERCENTILE.INC(Occurrence!$I$2:$I$2441,($B$6+O350*($B$7-1))/($B$3-1)),0)</f>
        <v/>
      </c>
      <c r="R350" s="16">
        <f>IF(Occurrence!J350&gt;0,Occurrence!J350/Q350,0)</f>
        <v/>
      </c>
      <c r="S350" s="9">
        <f>IF(Occurrence!J350&gt;0,P350*R350,0)</f>
        <v/>
      </c>
      <c r="T350" s="24">
        <f>IF(Occurrence!K350&gt;0,COUNTIFS(Occurrence!$K$2:$K$2441,"&gt;0",Occurrence!$K$2:$K$2441,"&lt;="&amp;Occurrence!K350)/($B$9+1),0)</f>
        <v/>
      </c>
      <c r="U350" s="16">
        <f>IF(Occurrence!K350&gt;0,_xlfn.PERCENTILE.INC(Data!$O$2:$O$2441,($B$4+T350*($B$5-1))/($B$3-1)),0)</f>
        <v/>
      </c>
      <c r="V350" s="16">
        <f>IF(Occurrence!K350&gt;0,_xlfn.PERCENTILE.INC(Occurrence!$I$2:$I$2441,($B$6+T350*($B$7-1))/($B$3-1)),0)</f>
        <v/>
      </c>
      <c r="W350" s="16">
        <f>IF(Occurrence!K350&gt;0,Occurrence!K350/V350,0)</f>
        <v/>
      </c>
      <c r="X350" s="9">
        <f>IF(Occurrence!K350&gt;0,U350*W350,0)</f>
        <v/>
      </c>
      <c r="Y350" s="24">
        <f>COUNTIF(Data!$X$2:$X$2441,"&lt;="&amp;Data!X350)/($B$3+1)</f>
        <v/>
      </c>
      <c r="Z350" s="16">
        <f>_xlfn.PERCENTILE.INC(Data!$U$2:$U$2441,Y350)</f>
        <v/>
      </c>
      <c r="AA350" s="16">
        <f>_xlfn.PERCENTILE.INC(Data!$V$2:$V$2441,Y350)</f>
        <v/>
      </c>
      <c r="AB350" s="16">
        <f>Data!X350-AA350</f>
        <v/>
      </c>
      <c r="AC350" s="9">
        <f>Z350+AB350</f>
        <v/>
      </c>
      <c r="AD350" s="24">
        <f>COUNTIF(Data!$Y$2:$Y$2441,"&lt;="&amp;Data!Y350)/($B$3+1)</f>
        <v/>
      </c>
      <c r="AE350" s="16">
        <f>_xlfn.PERCENTILE.INC(Data!$U$2:$U$2441,AD350)</f>
        <v/>
      </c>
      <c r="AF350" s="16">
        <f>_xlfn.PERCENTILE.INC(Data!$V$2:$V$2441,AD350)</f>
        <v/>
      </c>
      <c r="AG350" s="16">
        <f>Data!Y350-AF350</f>
        <v/>
      </c>
      <c r="AH350" s="9">
        <f>AE350+AG350</f>
        <v/>
      </c>
    </row>
    <row r="351">
      <c r="N351" s="14">
        <f>Data!A351</f>
        <v/>
      </c>
      <c r="O351" s="24">
        <f>IF(Occurrence!J351&gt;0,COUNTIFS(Occurrence!$J$2:$J$2441,"&gt;0",Occurrence!$J$2:$J$2441,"&lt;="&amp;Occurrence!J351)/($B$8+1),0)</f>
        <v/>
      </c>
      <c r="P351" s="16">
        <f>IF(Occurrence!J351&gt;0,_xlfn.PERCENTILE.INC(Data!$O$2:$O$2441,($B$4+O351*($B$5-1))/($B$3-1)),0)</f>
        <v/>
      </c>
      <c r="Q351" s="16">
        <f>IF(Occurrence!J351&gt;0,_xlfn.PERCENTILE.INC(Occurrence!$I$2:$I$2441,($B$6+O351*($B$7-1))/($B$3-1)),0)</f>
        <v/>
      </c>
      <c r="R351" s="16">
        <f>IF(Occurrence!J351&gt;0,Occurrence!J351/Q351,0)</f>
        <v/>
      </c>
      <c r="S351" s="9">
        <f>IF(Occurrence!J351&gt;0,P351*R351,0)</f>
        <v/>
      </c>
      <c r="T351" s="24">
        <f>IF(Occurrence!K351&gt;0,COUNTIFS(Occurrence!$K$2:$K$2441,"&gt;0",Occurrence!$K$2:$K$2441,"&lt;="&amp;Occurrence!K351)/($B$9+1),0)</f>
        <v/>
      </c>
      <c r="U351" s="16">
        <f>IF(Occurrence!K351&gt;0,_xlfn.PERCENTILE.INC(Data!$O$2:$O$2441,($B$4+T351*($B$5-1))/($B$3-1)),0)</f>
        <v/>
      </c>
      <c r="V351" s="16">
        <f>IF(Occurrence!K351&gt;0,_xlfn.PERCENTILE.INC(Occurrence!$I$2:$I$2441,($B$6+T351*($B$7-1))/($B$3-1)),0)</f>
        <v/>
      </c>
      <c r="W351" s="16">
        <f>IF(Occurrence!K351&gt;0,Occurrence!K351/V351,0)</f>
        <v/>
      </c>
      <c r="X351" s="9">
        <f>IF(Occurrence!K351&gt;0,U351*W351,0)</f>
        <v/>
      </c>
      <c r="Y351" s="24">
        <f>COUNTIF(Data!$X$2:$X$2441,"&lt;="&amp;Data!X351)/($B$3+1)</f>
        <v/>
      </c>
      <c r="Z351" s="16">
        <f>_xlfn.PERCENTILE.INC(Data!$U$2:$U$2441,Y351)</f>
        <v/>
      </c>
      <c r="AA351" s="16">
        <f>_xlfn.PERCENTILE.INC(Data!$V$2:$V$2441,Y351)</f>
        <v/>
      </c>
      <c r="AB351" s="16">
        <f>Data!X351-AA351</f>
        <v/>
      </c>
      <c r="AC351" s="9">
        <f>Z351+AB351</f>
        <v/>
      </c>
      <c r="AD351" s="24">
        <f>COUNTIF(Data!$Y$2:$Y$2441,"&lt;="&amp;Data!Y351)/($B$3+1)</f>
        <v/>
      </c>
      <c r="AE351" s="16">
        <f>_xlfn.PERCENTILE.INC(Data!$U$2:$U$2441,AD351)</f>
        <v/>
      </c>
      <c r="AF351" s="16">
        <f>_xlfn.PERCENTILE.INC(Data!$V$2:$V$2441,AD351)</f>
        <v/>
      </c>
      <c r="AG351" s="16">
        <f>Data!Y351-AF351</f>
        <v/>
      </c>
      <c r="AH351" s="9">
        <f>AE351+AG351</f>
        <v/>
      </c>
    </row>
    <row r="352">
      <c r="N352" s="14">
        <f>Data!A352</f>
        <v/>
      </c>
      <c r="O352" s="24">
        <f>IF(Occurrence!J352&gt;0,COUNTIFS(Occurrence!$J$2:$J$2441,"&gt;0",Occurrence!$J$2:$J$2441,"&lt;="&amp;Occurrence!J352)/($B$8+1),0)</f>
        <v/>
      </c>
      <c r="P352" s="16">
        <f>IF(Occurrence!J352&gt;0,_xlfn.PERCENTILE.INC(Data!$O$2:$O$2441,($B$4+O352*($B$5-1))/($B$3-1)),0)</f>
        <v/>
      </c>
      <c r="Q352" s="16">
        <f>IF(Occurrence!J352&gt;0,_xlfn.PERCENTILE.INC(Occurrence!$I$2:$I$2441,($B$6+O352*($B$7-1))/($B$3-1)),0)</f>
        <v/>
      </c>
      <c r="R352" s="16">
        <f>IF(Occurrence!J352&gt;0,Occurrence!J352/Q352,0)</f>
        <v/>
      </c>
      <c r="S352" s="9">
        <f>IF(Occurrence!J352&gt;0,P352*R352,0)</f>
        <v/>
      </c>
      <c r="T352" s="24">
        <f>IF(Occurrence!K352&gt;0,COUNTIFS(Occurrence!$K$2:$K$2441,"&gt;0",Occurrence!$K$2:$K$2441,"&lt;="&amp;Occurrence!K352)/($B$9+1),0)</f>
        <v/>
      </c>
      <c r="U352" s="16">
        <f>IF(Occurrence!K352&gt;0,_xlfn.PERCENTILE.INC(Data!$O$2:$O$2441,($B$4+T352*($B$5-1))/($B$3-1)),0)</f>
        <v/>
      </c>
      <c r="V352" s="16">
        <f>IF(Occurrence!K352&gt;0,_xlfn.PERCENTILE.INC(Occurrence!$I$2:$I$2441,($B$6+T352*($B$7-1))/($B$3-1)),0)</f>
        <v/>
      </c>
      <c r="W352" s="16">
        <f>IF(Occurrence!K352&gt;0,Occurrence!K352/V352,0)</f>
        <v/>
      </c>
      <c r="X352" s="9">
        <f>IF(Occurrence!K352&gt;0,U352*W352,0)</f>
        <v/>
      </c>
      <c r="Y352" s="24">
        <f>COUNTIF(Data!$X$2:$X$2441,"&lt;="&amp;Data!X352)/($B$3+1)</f>
        <v/>
      </c>
      <c r="Z352" s="16">
        <f>_xlfn.PERCENTILE.INC(Data!$U$2:$U$2441,Y352)</f>
        <v/>
      </c>
      <c r="AA352" s="16">
        <f>_xlfn.PERCENTILE.INC(Data!$V$2:$V$2441,Y352)</f>
        <v/>
      </c>
      <c r="AB352" s="16">
        <f>Data!X352-AA352</f>
        <v/>
      </c>
      <c r="AC352" s="9">
        <f>Z352+AB352</f>
        <v/>
      </c>
      <c r="AD352" s="24">
        <f>COUNTIF(Data!$Y$2:$Y$2441,"&lt;="&amp;Data!Y352)/($B$3+1)</f>
        <v/>
      </c>
      <c r="AE352" s="16">
        <f>_xlfn.PERCENTILE.INC(Data!$U$2:$U$2441,AD352)</f>
        <v/>
      </c>
      <c r="AF352" s="16">
        <f>_xlfn.PERCENTILE.INC(Data!$V$2:$V$2441,AD352)</f>
        <v/>
      </c>
      <c r="AG352" s="16">
        <f>Data!Y352-AF352</f>
        <v/>
      </c>
      <c r="AH352" s="9">
        <f>AE352+AG352</f>
        <v/>
      </c>
    </row>
    <row r="353">
      <c r="N353" s="14">
        <f>Data!A353</f>
        <v/>
      </c>
      <c r="O353" s="24">
        <f>IF(Occurrence!J353&gt;0,COUNTIFS(Occurrence!$J$2:$J$2441,"&gt;0",Occurrence!$J$2:$J$2441,"&lt;="&amp;Occurrence!J353)/($B$8+1),0)</f>
        <v/>
      </c>
      <c r="P353" s="16">
        <f>IF(Occurrence!J353&gt;0,_xlfn.PERCENTILE.INC(Data!$O$2:$O$2441,($B$4+O353*($B$5-1))/($B$3-1)),0)</f>
        <v/>
      </c>
      <c r="Q353" s="16">
        <f>IF(Occurrence!J353&gt;0,_xlfn.PERCENTILE.INC(Occurrence!$I$2:$I$2441,($B$6+O353*($B$7-1))/($B$3-1)),0)</f>
        <v/>
      </c>
      <c r="R353" s="16">
        <f>IF(Occurrence!J353&gt;0,Occurrence!J353/Q353,0)</f>
        <v/>
      </c>
      <c r="S353" s="9">
        <f>IF(Occurrence!J353&gt;0,P353*R353,0)</f>
        <v/>
      </c>
      <c r="T353" s="24">
        <f>IF(Occurrence!K353&gt;0,COUNTIFS(Occurrence!$K$2:$K$2441,"&gt;0",Occurrence!$K$2:$K$2441,"&lt;="&amp;Occurrence!K353)/($B$9+1),0)</f>
        <v/>
      </c>
      <c r="U353" s="16">
        <f>IF(Occurrence!K353&gt;0,_xlfn.PERCENTILE.INC(Data!$O$2:$O$2441,($B$4+T353*($B$5-1))/($B$3-1)),0)</f>
        <v/>
      </c>
      <c r="V353" s="16">
        <f>IF(Occurrence!K353&gt;0,_xlfn.PERCENTILE.INC(Occurrence!$I$2:$I$2441,($B$6+T353*($B$7-1))/($B$3-1)),0)</f>
        <v/>
      </c>
      <c r="W353" s="16">
        <f>IF(Occurrence!K353&gt;0,Occurrence!K353/V353,0)</f>
        <v/>
      </c>
      <c r="X353" s="9">
        <f>IF(Occurrence!K353&gt;0,U353*W353,0)</f>
        <v/>
      </c>
      <c r="Y353" s="24">
        <f>COUNTIF(Data!$X$2:$X$2441,"&lt;="&amp;Data!X353)/($B$3+1)</f>
        <v/>
      </c>
      <c r="Z353" s="16">
        <f>_xlfn.PERCENTILE.INC(Data!$U$2:$U$2441,Y353)</f>
        <v/>
      </c>
      <c r="AA353" s="16">
        <f>_xlfn.PERCENTILE.INC(Data!$V$2:$V$2441,Y353)</f>
        <v/>
      </c>
      <c r="AB353" s="16">
        <f>Data!X353-AA353</f>
        <v/>
      </c>
      <c r="AC353" s="9">
        <f>Z353+AB353</f>
        <v/>
      </c>
      <c r="AD353" s="24">
        <f>COUNTIF(Data!$Y$2:$Y$2441,"&lt;="&amp;Data!Y353)/($B$3+1)</f>
        <v/>
      </c>
      <c r="AE353" s="16">
        <f>_xlfn.PERCENTILE.INC(Data!$U$2:$U$2441,AD353)</f>
        <v/>
      </c>
      <c r="AF353" s="16">
        <f>_xlfn.PERCENTILE.INC(Data!$V$2:$V$2441,AD353)</f>
        <v/>
      </c>
      <c r="AG353" s="16">
        <f>Data!Y353-AF353</f>
        <v/>
      </c>
      <c r="AH353" s="9">
        <f>AE353+AG353</f>
        <v/>
      </c>
    </row>
    <row r="354">
      <c r="N354" s="14">
        <f>Data!A354</f>
        <v/>
      </c>
      <c r="O354" s="24">
        <f>IF(Occurrence!J354&gt;0,COUNTIFS(Occurrence!$J$2:$J$2441,"&gt;0",Occurrence!$J$2:$J$2441,"&lt;="&amp;Occurrence!J354)/($B$8+1),0)</f>
        <v/>
      </c>
      <c r="P354" s="16">
        <f>IF(Occurrence!J354&gt;0,_xlfn.PERCENTILE.INC(Data!$O$2:$O$2441,($B$4+O354*($B$5-1))/($B$3-1)),0)</f>
        <v/>
      </c>
      <c r="Q354" s="16">
        <f>IF(Occurrence!J354&gt;0,_xlfn.PERCENTILE.INC(Occurrence!$I$2:$I$2441,($B$6+O354*($B$7-1))/($B$3-1)),0)</f>
        <v/>
      </c>
      <c r="R354" s="16">
        <f>IF(Occurrence!J354&gt;0,Occurrence!J354/Q354,0)</f>
        <v/>
      </c>
      <c r="S354" s="9">
        <f>IF(Occurrence!J354&gt;0,P354*R354,0)</f>
        <v/>
      </c>
      <c r="T354" s="24">
        <f>IF(Occurrence!K354&gt;0,COUNTIFS(Occurrence!$K$2:$K$2441,"&gt;0",Occurrence!$K$2:$K$2441,"&lt;="&amp;Occurrence!K354)/($B$9+1),0)</f>
        <v/>
      </c>
      <c r="U354" s="16">
        <f>IF(Occurrence!K354&gt;0,_xlfn.PERCENTILE.INC(Data!$O$2:$O$2441,($B$4+T354*($B$5-1))/($B$3-1)),0)</f>
        <v/>
      </c>
      <c r="V354" s="16">
        <f>IF(Occurrence!K354&gt;0,_xlfn.PERCENTILE.INC(Occurrence!$I$2:$I$2441,($B$6+T354*($B$7-1))/($B$3-1)),0)</f>
        <v/>
      </c>
      <c r="W354" s="16">
        <f>IF(Occurrence!K354&gt;0,Occurrence!K354/V354,0)</f>
        <v/>
      </c>
      <c r="X354" s="9">
        <f>IF(Occurrence!K354&gt;0,U354*W354,0)</f>
        <v/>
      </c>
      <c r="Y354" s="24">
        <f>COUNTIF(Data!$X$2:$X$2441,"&lt;="&amp;Data!X354)/($B$3+1)</f>
        <v/>
      </c>
      <c r="Z354" s="16">
        <f>_xlfn.PERCENTILE.INC(Data!$U$2:$U$2441,Y354)</f>
        <v/>
      </c>
      <c r="AA354" s="16">
        <f>_xlfn.PERCENTILE.INC(Data!$V$2:$V$2441,Y354)</f>
        <v/>
      </c>
      <c r="AB354" s="16">
        <f>Data!X354-AA354</f>
        <v/>
      </c>
      <c r="AC354" s="9">
        <f>Z354+AB354</f>
        <v/>
      </c>
      <c r="AD354" s="24">
        <f>COUNTIF(Data!$Y$2:$Y$2441,"&lt;="&amp;Data!Y354)/($B$3+1)</f>
        <v/>
      </c>
      <c r="AE354" s="16">
        <f>_xlfn.PERCENTILE.INC(Data!$U$2:$U$2441,AD354)</f>
        <v/>
      </c>
      <c r="AF354" s="16">
        <f>_xlfn.PERCENTILE.INC(Data!$V$2:$V$2441,AD354)</f>
        <v/>
      </c>
      <c r="AG354" s="16">
        <f>Data!Y354-AF354</f>
        <v/>
      </c>
      <c r="AH354" s="9">
        <f>AE354+AG354</f>
        <v/>
      </c>
    </row>
    <row r="355">
      <c r="N355" s="14">
        <f>Data!A355</f>
        <v/>
      </c>
      <c r="O355" s="24">
        <f>IF(Occurrence!J355&gt;0,COUNTIFS(Occurrence!$J$2:$J$2441,"&gt;0",Occurrence!$J$2:$J$2441,"&lt;="&amp;Occurrence!J355)/($B$8+1),0)</f>
        <v/>
      </c>
      <c r="P355" s="16">
        <f>IF(Occurrence!J355&gt;0,_xlfn.PERCENTILE.INC(Data!$O$2:$O$2441,($B$4+O355*($B$5-1))/($B$3-1)),0)</f>
        <v/>
      </c>
      <c r="Q355" s="16">
        <f>IF(Occurrence!J355&gt;0,_xlfn.PERCENTILE.INC(Occurrence!$I$2:$I$2441,($B$6+O355*($B$7-1))/($B$3-1)),0)</f>
        <v/>
      </c>
      <c r="R355" s="16">
        <f>IF(Occurrence!J355&gt;0,Occurrence!J355/Q355,0)</f>
        <v/>
      </c>
      <c r="S355" s="9">
        <f>IF(Occurrence!J355&gt;0,P355*R355,0)</f>
        <v/>
      </c>
      <c r="T355" s="24">
        <f>IF(Occurrence!K355&gt;0,COUNTIFS(Occurrence!$K$2:$K$2441,"&gt;0",Occurrence!$K$2:$K$2441,"&lt;="&amp;Occurrence!K355)/($B$9+1),0)</f>
        <v/>
      </c>
      <c r="U355" s="16">
        <f>IF(Occurrence!K355&gt;0,_xlfn.PERCENTILE.INC(Data!$O$2:$O$2441,($B$4+T355*($B$5-1))/($B$3-1)),0)</f>
        <v/>
      </c>
      <c r="V355" s="16">
        <f>IF(Occurrence!K355&gt;0,_xlfn.PERCENTILE.INC(Occurrence!$I$2:$I$2441,($B$6+T355*($B$7-1))/($B$3-1)),0)</f>
        <v/>
      </c>
      <c r="W355" s="16">
        <f>IF(Occurrence!K355&gt;0,Occurrence!K355/V355,0)</f>
        <v/>
      </c>
      <c r="X355" s="9">
        <f>IF(Occurrence!K355&gt;0,U355*W355,0)</f>
        <v/>
      </c>
      <c r="Y355" s="24">
        <f>COUNTIF(Data!$X$2:$X$2441,"&lt;="&amp;Data!X355)/($B$3+1)</f>
        <v/>
      </c>
      <c r="Z355" s="16">
        <f>_xlfn.PERCENTILE.INC(Data!$U$2:$U$2441,Y355)</f>
        <v/>
      </c>
      <c r="AA355" s="16">
        <f>_xlfn.PERCENTILE.INC(Data!$V$2:$V$2441,Y355)</f>
        <v/>
      </c>
      <c r="AB355" s="16">
        <f>Data!X355-AA355</f>
        <v/>
      </c>
      <c r="AC355" s="9">
        <f>Z355+AB355</f>
        <v/>
      </c>
      <c r="AD355" s="24">
        <f>COUNTIF(Data!$Y$2:$Y$2441,"&lt;="&amp;Data!Y355)/($B$3+1)</f>
        <v/>
      </c>
      <c r="AE355" s="16">
        <f>_xlfn.PERCENTILE.INC(Data!$U$2:$U$2441,AD355)</f>
        <v/>
      </c>
      <c r="AF355" s="16">
        <f>_xlfn.PERCENTILE.INC(Data!$V$2:$V$2441,AD355)</f>
        <v/>
      </c>
      <c r="AG355" s="16">
        <f>Data!Y355-AF355</f>
        <v/>
      </c>
      <c r="AH355" s="9">
        <f>AE355+AG355</f>
        <v/>
      </c>
    </row>
    <row r="356">
      <c r="N356" s="14">
        <f>Data!A356</f>
        <v/>
      </c>
      <c r="O356" s="24">
        <f>IF(Occurrence!J356&gt;0,COUNTIFS(Occurrence!$J$2:$J$2441,"&gt;0",Occurrence!$J$2:$J$2441,"&lt;="&amp;Occurrence!J356)/($B$8+1),0)</f>
        <v/>
      </c>
      <c r="P356" s="16">
        <f>IF(Occurrence!J356&gt;0,_xlfn.PERCENTILE.INC(Data!$O$2:$O$2441,($B$4+O356*($B$5-1))/($B$3-1)),0)</f>
        <v/>
      </c>
      <c r="Q356" s="16">
        <f>IF(Occurrence!J356&gt;0,_xlfn.PERCENTILE.INC(Occurrence!$I$2:$I$2441,($B$6+O356*($B$7-1))/($B$3-1)),0)</f>
        <v/>
      </c>
      <c r="R356" s="16">
        <f>IF(Occurrence!J356&gt;0,Occurrence!J356/Q356,0)</f>
        <v/>
      </c>
      <c r="S356" s="9">
        <f>IF(Occurrence!J356&gt;0,P356*R356,0)</f>
        <v/>
      </c>
      <c r="T356" s="24">
        <f>IF(Occurrence!K356&gt;0,COUNTIFS(Occurrence!$K$2:$K$2441,"&gt;0",Occurrence!$K$2:$K$2441,"&lt;="&amp;Occurrence!K356)/($B$9+1),0)</f>
        <v/>
      </c>
      <c r="U356" s="16">
        <f>IF(Occurrence!K356&gt;0,_xlfn.PERCENTILE.INC(Data!$O$2:$O$2441,($B$4+T356*($B$5-1))/($B$3-1)),0)</f>
        <v/>
      </c>
      <c r="V356" s="16">
        <f>IF(Occurrence!K356&gt;0,_xlfn.PERCENTILE.INC(Occurrence!$I$2:$I$2441,($B$6+T356*($B$7-1))/($B$3-1)),0)</f>
        <v/>
      </c>
      <c r="W356" s="16">
        <f>IF(Occurrence!K356&gt;0,Occurrence!K356/V356,0)</f>
        <v/>
      </c>
      <c r="X356" s="9">
        <f>IF(Occurrence!K356&gt;0,U356*W356,0)</f>
        <v/>
      </c>
      <c r="Y356" s="24">
        <f>COUNTIF(Data!$X$2:$X$2441,"&lt;="&amp;Data!X356)/($B$3+1)</f>
        <v/>
      </c>
      <c r="Z356" s="16">
        <f>_xlfn.PERCENTILE.INC(Data!$U$2:$U$2441,Y356)</f>
        <v/>
      </c>
      <c r="AA356" s="16">
        <f>_xlfn.PERCENTILE.INC(Data!$V$2:$V$2441,Y356)</f>
        <v/>
      </c>
      <c r="AB356" s="16">
        <f>Data!X356-AA356</f>
        <v/>
      </c>
      <c r="AC356" s="9">
        <f>Z356+AB356</f>
        <v/>
      </c>
      <c r="AD356" s="24">
        <f>COUNTIF(Data!$Y$2:$Y$2441,"&lt;="&amp;Data!Y356)/($B$3+1)</f>
        <v/>
      </c>
      <c r="AE356" s="16">
        <f>_xlfn.PERCENTILE.INC(Data!$U$2:$U$2441,AD356)</f>
        <v/>
      </c>
      <c r="AF356" s="16">
        <f>_xlfn.PERCENTILE.INC(Data!$V$2:$V$2441,AD356)</f>
        <v/>
      </c>
      <c r="AG356" s="16">
        <f>Data!Y356-AF356</f>
        <v/>
      </c>
      <c r="AH356" s="9">
        <f>AE356+AG356</f>
        <v/>
      </c>
    </row>
    <row r="357">
      <c r="N357" s="14">
        <f>Data!A357</f>
        <v/>
      </c>
      <c r="O357" s="24">
        <f>IF(Occurrence!J357&gt;0,COUNTIFS(Occurrence!$J$2:$J$2441,"&gt;0",Occurrence!$J$2:$J$2441,"&lt;="&amp;Occurrence!J357)/($B$8+1),0)</f>
        <v/>
      </c>
      <c r="P357" s="16">
        <f>IF(Occurrence!J357&gt;0,_xlfn.PERCENTILE.INC(Data!$O$2:$O$2441,($B$4+O357*($B$5-1))/($B$3-1)),0)</f>
        <v/>
      </c>
      <c r="Q357" s="16">
        <f>IF(Occurrence!J357&gt;0,_xlfn.PERCENTILE.INC(Occurrence!$I$2:$I$2441,($B$6+O357*($B$7-1))/($B$3-1)),0)</f>
        <v/>
      </c>
      <c r="R357" s="16">
        <f>IF(Occurrence!J357&gt;0,Occurrence!J357/Q357,0)</f>
        <v/>
      </c>
      <c r="S357" s="9">
        <f>IF(Occurrence!J357&gt;0,P357*R357,0)</f>
        <v/>
      </c>
      <c r="T357" s="24">
        <f>IF(Occurrence!K357&gt;0,COUNTIFS(Occurrence!$K$2:$K$2441,"&gt;0",Occurrence!$K$2:$K$2441,"&lt;="&amp;Occurrence!K357)/($B$9+1),0)</f>
        <v/>
      </c>
      <c r="U357" s="16">
        <f>IF(Occurrence!K357&gt;0,_xlfn.PERCENTILE.INC(Data!$O$2:$O$2441,($B$4+T357*($B$5-1))/($B$3-1)),0)</f>
        <v/>
      </c>
      <c r="V357" s="16">
        <f>IF(Occurrence!K357&gt;0,_xlfn.PERCENTILE.INC(Occurrence!$I$2:$I$2441,($B$6+T357*($B$7-1))/($B$3-1)),0)</f>
        <v/>
      </c>
      <c r="W357" s="16">
        <f>IF(Occurrence!K357&gt;0,Occurrence!K357/V357,0)</f>
        <v/>
      </c>
      <c r="X357" s="9">
        <f>IF(Occurrence!K357&gt;0,U357*W357,0)</f>
        <v/>
      </c>
      <c r="Y357" s="24">
        <f>COUNTIF(Data!$X$2:$X$2441,"&lt;="&amp;Data!X357)/($B$3+1)</f>
        <v/>
      </c>
      <c r="Z357" s="16">
        <f>_xlfn.PERCENTILE.INC(Data!$U$2:$U$2441,Y357)</f>
        <v/>
      </c>
      <c r="AA357" s="16">
        <f>_xlfn.PERCENTILE.INC(Data!$V$2:$V$2441,Y357)</f>
        <v/>
      </c>
      <c r="AB357" s="16">
        <f>Data!X357-AA357</f>
        <v/>
      </c>
      <c r="AC357" s="9">
        <f>Z357+AB357</f>
        <v/>
      </c>
      <c r="AD357" s="24">
        <f>COUNTIF(Data!$Y$2:$Y$2441,"&lt;="&amp;Data!Y357)/($B$3+1)</f>
        <v/>
      </c>
      <c r="AE357" s="16">
        <f>_xlfn.PERCENTILE.INC(Data!$U$2:$U$2441,AD357)</f>
        <v/>
      </c>
      <c r="AF357" s="16">
        <f>_xlfn.PERCENTILE.INC(Data!$V$2:$V$2441,AD357)</f>
        <v/>
      </c>
      <c r="AG357" s="16">
        <f>Data!Y357-AF357</f>
        <v/>
      </c>
      <c r="AH357" s="9">
        <f>AE357+AG357</f>
        <v/>
      </c>
    </row>
    <row r="358">
      <c r="N358" s="14">
        <f>Data!A358</f>
        <v/>
      </c>
      <c r="O358" s="24">
        <f>IF(Occurrence!J358&gt;0,COUNTIFS(Occurrence!$J$2:$J$2441,"&gt;0",Occurrence!$J$2:$J$2441,"&lt;="&amp;Occurrence!J358)/($B$8+1),0)</f>
        <v/>
      </c>
      <c r="P358" s="16">
        <f>IF(Occurrence!J358&gt;0,_xlfn.PERCENTILE.INC(Data!$O$2:$O$2441,($B$4+O358*($B$5-1))/($B$3-1)),0)</f>
        <v/>
      </c>
      <c r="Q358" s="16">
        <f>IF(Occurrence!J358&gt;0,_xlfn.PERCENTILE.INC(Occurrence!$I$2:$I$2441,($B$6+O358*($B$7-1))/($B$3-1)),0)</f>
        <v/>
      </c>
      <c r="R358" s="16">
        <f>IF(Occurrence!J358&gt;0,Occurrence!J358/Q358,0)</f>
        <v/>
      </c>
      <c r="S358" s="9">
        <f>IF(Occurrence!J358&gt;0,P358*R358,0)</f>
        <v/>
      </c>
      <c r="T358" s="24">
        <f>IF(Occurrence!K358&gt;0,COUNTIFS(Occurrence!$K$2:$K$2441,"&gt;0",Occurrence!$K$2:$K$2441,"&lt;="&amp;Occurrence!K358)/($B$9+1),0)</f>
        <v/>
      </c>
      <c r="U358" s="16">
        <f>IF(Occurrence!K358&gt;0,_xlfn.PERCENTILE.INC(Data!$O$2:$O$2441,($B$4+T358*($B$5-1))/($B$3-1)),0)</f>
        <v/>
      </c>
      <c r="V358" s="16">
        <f>IF(Occurrence!K358&gt;0,_xlfn.PERCENTILE.INC(Occurrence!$I$2:$I$2441,($B$6+T358*($B$7-1))/($B$3-1)),0)</f>
        <v/>
      </c>
      <c r="W358" s="16">
        <f>IF(Occurrence!K358&gt;0,Occurrence!K358/V358,0)</f>
        <v/>
      </c>
      <c r="X358" s="9">
        <f>IF(Occurrence!K358&gt;0,U358*W358,0)</f>
        <v/>
      </c>
      <c r="Y358" s="24">
        <f>COUNTIF(Data!$X$2:$X$2441,"&lt;="&amp;Data!X358)/($B$3+1)</f>
        <v/>
      </c>
      <c r="Z358" s="16">
        <f>_xlfn.PERCENTILE.INC(Data!$U$2:$U$2441,Y358)</f>
        <v/>
      </c>
      <c r="AA358" s="16">
        <f>_xlfn.PERCENTILE.INC(Data!$V$2:$V$2441,Y358)</f>
        <v/>
      </c>
      <c r="AB358" s="16">
        <f>Data!X358-AA358</f>
        <v/>
      </c>
      <c r="AC358" s="9">
        <f>Z358+AB358</f>
        <v/>
      </c>
      <c r="AD358" s="24">
        <f>COUNTIF(Data!$Y$2:$Y$2441,"&lt;="&amp;Data!Y358)/($B$3+1)</f>
        <v/>
      </c>
      <c r="AE358" s="16">
        <f>_xlfn.PERCENTILE.INC(Data!$U$2:$U$2441,AD358)</f>
        <v/>
      </c>
      <c r="AF358" s="16">
        <f>_xlfn.PERCENTILE.INC(Data!$V$2:$V$2441,AD358)</f>
        <v/>
      </c>
      <c r="AG358" s="16">
        <f>Data!Y358-AF358</f>
        <v/>
      </c>
      <c r="AH358" s="9">
        <f>AE358+AG358</f>
        <v/>
      </c>
    </row>
    <row r="359">
      <c r="N359" s="14">
        <f>Data!A359</f>
        <v/>
      </c>
      <c r="O359" s="24">
        <f>IF(Occurrence!J359&gt;0,COUNTIFS(Occurrence!$J$2:$J$2441,"&gt;0",Occurrence!$J$2:$J$2441,"&lt;="&amp;Occurrence!J359)/($B$8+1),0)</f>
        <v/>
      </c>
      <c r="P359" s="16">
        <f>IF(Occurrence!J359&gt;0,_xlfn.PERCENTILE.INC(Data!$O$2:$O$2441,($B$4+O359*($B$5-1))/($B$3-1)),0)</f>
        <v/>
      </c>
      <c r="Q359" s="16">
        <f>IF(Occurrence!J359&gt;0,_xlfn.PERCENTILE.INC(Occurrence!$I$2:$I$2441,($B$6+O359*($B$7-1))/($B$3-1)),0)</f>
        <v/>
      </c>
      <c r="R359" s="16">
        <f>IF(Occurrence!J359&gt;0,Occurrence!J359/Q359,0)</f>
        <v/>
      </c>
      <c r="S359" s="9">
        <f>IF(Occurrence!J359&gt;0,P359*R359,0)</f>
        <v/>
      </c>
      <c r="T359" s="24">
        <f>IF(Occurrence!K359&gt;0,COUNTIFS(Occurrence!$K$2:$K$2441,"&gt;0",Occurrence!$K$2:$K$2441,"&lt;="&amp;Occurrence!K359)/($B$9+1),0)</f>
        <v/>
      </c>
      <c r="U359" s="16">
        <f>IF(Occurrence!K359&gt;0,_xlfn.PERCENTILE.INC(Data!$O$2:$O$2441,($B$4+T359*($B$5-1))/($B$3-1)),0)</f>
        <v/>
      </c>
      <c r="V359" s="16">
        <f>IF(Occurrence!K359&gt;0,_xlfn.PERCENTILE.INC(Occurrence!$I$2:$I$2441,($B$6+T359*($B$7-1))/($B$3-1)),0)</f>
        <v/>
      </c>
      <c r="W359" s="16">
        <f>IF(Occurrence!K359&gt;0,Occurrence!K359/V359,0)</f>
        <v/>
      </c>
      <c r="X359" s="9">
        <f>IF(Occurrence!K359&gt;0,U359*W359,0)</f>
        <v/>
      </c>
      <c r="Y359" s="24">
        <f>COUNTIF(Data!$X$2:$X$2441,"&lt;="&amp;Data!X359)/($B$3+1)</f>
        <v/>
      </c>
      <c r="Z359" s="16">
        <f>_xlfn.PERCENTILE.INC(Data!$U$2:$U$2441,Y359)</f>
        <v/>
      </c>
      <c r="AA359" s="16">
        <f>_xlfn.PERCENTILE.INC(Data!$V$2:$V$2441,Y359)</f>
        <v/>
      </c>
      <c r="AB359" s="16">
        <f>Data!X359-AA359</f>
        <v/>
      </c>
      <c r="AC359" s="9">
        <f>Z359+AB359</f>
        <v/>
      </c>
      <c r="AD359" s="24">
        <f>COUNTIF(Data!$Y$2:$Y$2441,"&lt;="&amp;Data!Y359)/($B$3+1)</f>
        <v/>
      </c>
      <c r="AE359" s="16">
        <f>_xlfn.PERCENTILE.INC(Data!$U$2:$U$2441,AD359)</f>
        <v/>
      </c>
      <c r="AF359" s="16">
        <f>_xlfn.PERCENTILE.INC(Data!$V$2:$V$2441,AD359)</f>
        <v/>
      </c>
      <c r="AG359" s="16">
        <f>Data!Y359-AF359</f>
        <v/>
      </c>
      <c r="AH359" s="9">
        <f>AE359+AG359</f>
        <v/>
      </c>
    </row>
    <row r="360">
      <c r="N360" s="14">
        <f>Data!A360</f>
        <v/>
      </c>
      <c r="O360" s="24">
        <f>IF(Occurrence!J360&gt;0,COUNTIFS(Occurrence!$J$2:$J$2441,"&gt;0",Occurrence!$J$2:$J$2441,"&lt;="&amp;Occurrence!J360)/($B$8+1),0)</f>
        <v/>
      </c>
      <c r="P360" s="16">
        <f>IF(Occurrence!J360&gt;0,_xlfn.PERCENTILE.INC(Data!$O$2:$O$2441,($B$4+O360*($B$5-1))/($B$3-1)),0)</f>
        <v/>
      </c>
      <c r="Q360" s="16">
        <f>IF(Occurrence!J360&gt;0,_xlfn.PERCENTILE.INC(Occurrence!$I$2:$I$2441,($B$6+O360*($B$7-1))/($B$3-1)),0)</f>
        <v/>
      </c>
      <c r="R360" s="16">
        <f>IF(Occurrence!J360&gt;0,Occurrence!J360/Q360,0)</f>
        <v/>
      </c>
      <c r="S360" s="9">
        <f>IF(Occurrence!J360&gt;0,P360*R360,0)</f>
        <v/>
      </c>
      <c r="T360" s="24">
        <f>IF(Occurrence!K360&gt;0,COUNTIFS(Occurrence!$K$2:$K$2441,"&gt;0",Occurrence!$K$2:$K$2441,"&lt;="&amp;Occurrence!K360)/($B$9+1),0)</f>
        <v/>
      </c>
      <c r="U360" s="16">
        <f>IF(Occurrence!K360&gt;0,_xlfn.PERCENTILE.INC(Data!$O$2:$O$2441,($B$4+T360*($B$5-1))/($B$3-1)),0)</f>
        <v/>
      </c>
      <c r="V360" s="16">
        <f>IF(Occurrence!K360&gt;0,_xlfn.PERCENTILE.INC(Occurrence!$I$2:$I$2441,($B$6+T360*($B$7-1))/($B$3-1)),0)</f>
        <v/>
      </c>
      <c r="W360" s="16">
        <f>IF(Occurrence!K360&gt;0,Occurrence!K360/V360,0)</f>
        <v/>
      </c>
      <c r="X360" s="9">
        <f>IF(Occurrence!K360&gt;0,U360*W360,0)</f>
        <v/>
      </c>
      <c r="Y360" s="24">
        <f>COUNTIF(Data!$X$2:$X$2441,"&lt;="&amp;Data!X360)/($B$3+1)</f>
        <v/>
      </c>
      <c r="Z360" s="16">
        <f>_xlfn.PERCENTILE.INC(Data!$U$2:$U$2441,Y360)</f>
        <v/>
      </c>
      <c r="AA360" s="16">
        <f>_xlfn.PERCENTILE.INC(Data!$V$2:$V$2441,Y360)</f>
        <v/>
      </c>
      <c r="AB360" s="16">
        <f>Data!X360-AA360</f>
        <v/>
      </c>
      <c r="AC360" s="9">
        <f>Z360+AB360</f>
        <v/>
      </c>
      <c r="AD360" s="24">
        <f>COUNTIF(Data!$Y$2:$Y$2441,"&lt;="&amp;Data!Y360)/($B$3+1)</f>
        <v/>
      </c>
      <c r="AE360" s="16">
        <f>_xlfn.PERCENTILE.INC(Data!$U$2:$U$2441,AD360)</f>
        <v/>
      </c>
      <c r="AF360" s="16">
        <f>_xlfn.PERCENTILE.INC(Data!$V$2:$V$2441,AD360)</f>
        <v/>
      </c>
      <c r="AG360" s="16">
        <f>Data!Y360-AF360</f>
        <v/>
      </c>
      <c r="AH360" s="9">
        <f>AE360+AG360</f>
        <v/>
      </c>
    </row>
    <row r="361">
      <c r="N361" s="14">
        <f>Data!A361</f>
        <v/>
      </c>
      <c r="O361" s="24">
        <f>IF(Occurrence!J361&gt;0,COUNTIFS(Occurrence!$J$2:$J$2441,"&gt;0",Occurrence!$J$2:$J$2441,"&lt;="&amp;Occurrence!J361)/($B$8+1),0)</f>
        <v/>
      </c>
      <c r="P361" s="16">
        <f>IF(Occurrence!J361&gt;0,_xlfn.PERCENTILE.INC(Data!$O$2:$O$2441,($B$4+O361*($B$5-1))/($B$3-1)),0)</f>
        <v/>
      </c>
      <c r="Q361" s="16">
        <f>IF(Occurrence!J361&gt;0,_xlfn.PERCENTILE.INC(Occurrence!$I$2:$I$2441,($B$6+O361*($B$7-1))/($B$3-1)),0)</f>
        <v/>
      </c>
      <c r="R361" s="16">
        <f>IF(Occurrence!J361&gt;0,Occurrence!J361/Q361,0)</f>
        <v/>
      </c>
      <c r="S361" s="9">
        <f>IF(Occurrence!J361&gt;0,P361*R361,0)</f>
        <v/>
      </c>
      <c r="T361" s="24">
        <f>IF(Occurrence!K361&gt;0,COUNTIFS(Occurrence!$K$2:$K$2441,"&gt;0",Occurrence!$K$2:$K$2441,"&lt;="&amp;Occurrence!K361)/($B$9+1),0)</f>
        <v/>
      </c>
      <c r="U361" s="16">
        <f>IF(Occurrence!K361&gt;0,_xlfn.PERCENTILE.INC(Data!$O$2:$O$2441,($B$4+T361*($B$5-1))/($B$3-1)),0)</f>
        <v/>
      </c>
      <c r="V361" s="16">
        <f>IF(Occurrence!K361&gt;0,_xlfn.PERCENTILE.INC(Occurrence!$I$2:$I$2441,($B$6+T361*($B$7-1))/($B$3-1)),0)</f>
        <v/>
      </c>
      <c r="W361" s="16">
        <f>IF(Occurrence!K361&gt;0,Occurrence!K361/V361,0)</f>
        <v/>
      </c>
      <c r="X361" s="9">
        <f>IF(Occurrence!K361&gt;0,U361*W361,0)</f>
        <v/>
      </c>
      <c r="Y361" s="24">
        <f>COUNTIF(Data!$X$2:$X$2441,"&lt;="&amp;Data!X361)/($B$3+1)</f>
        <v/>
      </c>
      <c r="Z361" s="16">
        <f>_xlfn.PERCENTILE.INC(Data!$U$2:$U$2441,Y361)</f>
        <v/>
      </c>
      <c r="AA361" s="16">
        <f>_xlfn.PERCENTILE.INC(Data!$V$2:$V$2441,Y361)</f>
        <v/>
      </c>
      <c r="AB361" s="16">
        <f>Data!X361-AA361</f>
        <v/>
      </c>
      <c r="AC361" s="9">
        <f>Z361+AB361</f>
        <v/>
      </c>
      <c r="AD361" s="24">
        <f>COUNTIF(Data!$Y$2:$Y$2441,"&lt;="&amp;Data!Y361)/($B$3+1)</f>
        <v/>
      </c>
      <c r="AE361" s="16">
        <f>_xlfn.PERCENTILE.INC(Data!$U$2:$U$2441,AD361)</f>
        <v/>
      </c>
      <c r="AF361" s="16">
        <f>_xlfn.PERCENTILE.INC(Data!$V$2:$V$2441,AD361)</f>
        <v/>
      </c>
      <c r="AG361" s="16">
        <f>Data!Y361-AF361</f>
        <v/>
      </c>
      <c r="AH361" s="9">
        <f>AE361+AG361</f>
        <v/>
      </c>
    </row>
    <row r="362">
      <c r="N362" s="14">
        <f>Data!A362</f>
        <v/>
      </c>
      <c r="O362" s="24">
        <f>IF(Occurrence!J362&gt;0,COUNTIFS(Occurrence!$J$2:$J$2441,"&gt;0",Occurrence!$J$2:$J$2441,"&lt;="&amp;Occurrence!J362)/($B$8+1),0)</f>
        <v/>
      </c>
      <c r="P362" s="16">
        <f>IF(Occurrence!J362&gt;0,_xlfn.PERCENTILE.INC(Data!$O$2:$O$2441,($B$4+O362*($B$5-1))/($B$3-1)),0)</f>
        <v/>
      </c>
      <c r="Q362" s="16">
        <f>IF(Occurrence!J362&gt;0,_xlfn.PERCENTILE.INC(Occurrence!$I$2:$I$2441,($B$6+O362*($B$7-1))/($B$3-1)),0)</f>
        <v/>
      </c>
      <c r="R362" s="16">
        <f>IF(Occurrence!J362&gt;0,Occurrence!J362/Q362,0)</f>
        <v/>
      </c>
      <c r="S362" s="9">
        <f>IF(Occurrence!J362&gt;0,P362*R362,0)</f>
        <v/>
      </c>
      <c r="T362" s="24">
        <f>IF(Occurrence!K362&gt;0,COUNTIFS(Occurrence!$K$2:$K$2441,"&gt;0",Occurrence!$K$2:$K$2441,"&lt;="&amp;Occurrence!K362)/($B$9+1),0)</f>
        <v/>
      </c>
      <c r="U362" s="16">
        <f>IF(Occurrence!K362&gt;0,_xlfn.PERCENTILE.INC(Data!$O$2:$O$2441,($B$4+T362*($B$5-1))/($B$3-1)),0)</f>
        <v/>
      </c>
      <c r="V362" s="16">
        <f>IF(Occurrence!K362&gt;0,_xlfn.PERCENTILE.INC(Occurrence!$I$2:$I$2441,($B$6+T362*($B$7-1))/($B$3-1)),0)</f>
        <v/>
      </c>
      <c r="W362" s="16">
        <f>IF(Occurrence!K362&gt;0,Occurrence!K362/V362,0)</f>
        <v/>
      </c>
      <c r="X362" s="9">
        <f>IF(Occurrence!K362&gt;0,U362*W362,0)</f>
        <v/>
      </c>
      <c r="Y362" s="24">
        <f>COUNTIF(Data!$X$2:$X$2441,"&lt;="&amp;Data!X362)/($B$3+1)</f>
        <v/>
      </c>
      <c r="Z362" s="16">
        <f>_xlfn.PERCENTILE.INC(Data!$U$2:$U$2441,Y362)</f>
        <v/>
      </c>
      <c r="AA362" s="16">
        <f>_xlfn.PERCENTILE.INC(Data!$V$2:$V$2441,Y362)</f>
        <v/>
      </c>
      <c r="AB362" s="16">
        <f>Data!X362-AA362</f>
        <v/>
      </c>
      <c r="AC362" s="9">
        <f>Z362+AB362</f>
        <v/>
      </c>
      <c r="AD362" s="24">
        <f>COUNTIF(Data!$Y$2:$Y$2441,"&lt;="&amp;Data!Y362)/($B$3+1)</f>
        <v/>
      </c>
      <c r="AE362" s="16">
        <f>_xlfn.PERCENTILE.INC(Data!$U$2:$U$2441,AD362)</f>
        <v/>
      </c>
      <c r="AF362" s="16">
        <f>_xlfn.PERCENTILE.INC(Data!$V$2:$V$2441,AD362)</f>
        <v/>
      </c>
      <c r="AG362" s="16">
        <f>Data!Y362-AF362</f>
        <v/>
      </c>
      <c r="AH362" s="9">
        <f>AE362+AG362</f>
        <v/>
      </c>
    </row>
    <row r="363">
      <c r="N363" s="14">
        <f>Data!A363</f>
        <v/>
      </c>
      <c r="O363" s="24">
        <f>IF(Occurrence!J363&gt;0,COUNTIFS(Occurrence!$J$2:$J$2441,"&gt;0",Occurrence!$J$2:$J$2441,"&lt;="&amp;Occurrence!J363)/($B$8+1),0)</f>
        <v/>
      </c>
      <c r="P363" s="16">
        <f>IF(Occurrence!J363&gt;0,_xlfn.PERCENTILE.INC(Data!$O$2:$O$2441,($B$4+O363*($B$5-1))/($B$3-1)),0)</f>
        <v/>
      </c>
      <c r="Q363" s="16">
        <f>IF(Occurrence!J363&gt;0,_xlfn.PERCENTILE.INC(Occurrence!$I$2:$I$2441,($B$6+O363*($B$7-1))/($B$3-1)),0)</f>
        <v/>
      </c>
      <c r="R363" s="16">
        <f>IF(Occurrence!J363&gt;0,Occurrence!J363/Q363,0)</f>
        <v/>
      </c>
      <c r="S363" s="9">
        <f>IF(Occurrence!J363&gt;0,P363*R363,0)</f>
        <v/>
      </c>
      <c r="T363" s="24">
        <f>IF(Occurrence!K363&gt;0,COUNTIFS(Occurrence!$K$2:$K$2441,"&gt;0",Occurrence!$K$2:$K$2441,"&lt;="&amp;Occurrence!K363)/($B$9+1),0)</f>
        <v/>
      </c>
      <c r="U363" s="16">
        <f>IF(Occurrence!K363&gt;0,_xlfn.PERCENTILE.INC(Data!$O$2:$O$2441,($B$4+T363*($B$5-1))/($B$3-1)),0)</f>
        <v/>
      </c>
      <c r="V363" s="16">
        <f>IF(Occurrence!K363&gt;0,_xlfn.PERCENTILE.INC(Occurrence!$I$2:$I$2441,($B$6+T363*($B$7-1))/($B$3-1)),0)</f>
        <v/>
      </c>
      <c r="W363" s="16">
        <f>IF(Occurrence!K363&gt;0,Occurrence!K363/V363,0)</f>
        <v/>
      </c>
      <c r="X363" s="9">
        <f>IF(Occurrence!K363&gt;0,U363*W363,0)</f>
        <v/>
      </c>
      <c r="Y363" s="24">
        <f>COUNTIF(Data!$X$2:$X$2441,"&lt;="&amp;Data!X363)/($B$3+1)</f>
        <v/>
      </c>
      <c r="Z363" s="16">
        <f>_xlfn.PERCENTILE.INC(Data!$U$2:$U$2441,Y363)</f>
        <v/>
      </c>
      <c r="AA363" s="16">
        <f>_xlfn.PERCENTILE.INC(Data!$V$2:$V$2441,Y363)</f>
        <v/>
      </c>
      <c r="AB363" s="16">
        <f>Data!X363-AA363</f>
        <v/>
      </c>
      <c r="AC363" s="9">
        <f>Z363+AB363</f>
        <v/>
      </c>
      <c r="AD363" s="24">
        <f>COUNTIF(Data!$Y$2:$Y$2441,"&lt;="&amp;Data!Y363)/($B$3+1)</f>
        <v/>
      </c>
      <c r="AE363" s="16">
        <f>_xlfn.PERCENTILE.INC(Data!$U$2:$U$2441,AD363)</f>
        <v/>
      </c>
      <c r="AF363" s="16">
        <f>_xlfn.PERCENTILE.INC(Data!$V$2:$V$2441,AD363)</f>
        <v/>
      </c>
      <c r="AG363" s="16">
        <f>Data!Y363-AF363</f>
        <v/>
      </c>
      <c r="AH363" s="9">
        <f>AE363+AG363</f>
        <v/>
      </c>
    </row>
    <row r="364">
      <c r="N364" s="14">
        <f>Data!A364</f>
        <v/>
      </c>
      <c r="O364" s="24">
        <f>IF(Occurrence!J364&gt;0,COUNTIFS(Occurrence!$J$2:$J$2441,"&gt;0",Occurrence!$J$2:$J$2441,"&lt;="&amp;Occurrence!J364)/($B$8+1),0)</f>
        <v/>
      </c>
      <c r="P364" s="16">
        <f>IF(Occurrence!J364&gt;0,_xlfn.PERCENTILE.INC(Data!$O$2:$O$2441,($B$4+O364*($B$5-1))/($B$3-1)),0)</f>
        <v/>
      </c>
      <c r="Q364" s="16">
        <f>IF(Occurrence!J364&gt;0,_xlfn.PERCENTILE.INC(Occurrence!$I$2:$I$2441,($B$6+O364*($B$7-1))/($B$3-1)),0)</f>
        <v/>
      </c>
      <c r="R364" s="16">
        <f>IF(Occurrence!J364&gt;0,Occurrence!J364/Q364,0)</f>
        <v/>
      </c>
      <c r="S364" s="9">
        <f>IF(Occurrence!J364&gt;0,P364*R364,0)</f>
        <v/>
      </c>
      <c r="T364" s="24">
        <f>IF(Occurrence!K364&gt;0,COUNTIFS(Occurrence!$K$2:$K$2441,"&gt;0",Occurrence!$K$2:$K$2441,"&lt;="&amp;Occurrence!K364)/($B$9+1),0)</f>
        <v/>
      </c>
      <c r="U364" s="16">
        <f>IF(Occurrence!K364&gt;0,_xlfn.PERCENTILE.INC(Data!$O$2:$O$2441,($B$4+T364*($B$5-1))/($B$3-1)),0)</f>
        <v/>
      </c>
      <c r="V364" s="16">
        <f>IF(Occurrence!K364&gt;0,_xlfn.PERCENTILE.INC(Occurrence!$I$2:$I$2441,($B$6+T364*($B$7-1))/($B$3-1)),0)</f>
        <v/>
      </c>
      <c r="W364" s="16">
        <f>IF(Occurrence!K364&gt;0,Occurrence!K364/V364,0)</f>
        <v/>
      </c>
      <c r="X364" s="9">
        <f>IF(Occurrence!K364&gt;0,U364*W364,0)</f>
        <v/>
      </c>
      <c r="Y364" s="24">
        <f>COUNTIF(Data!$X$2:$X$2441,"&lt;="&amp;Data!X364)/($B$3+1)</f>
        <v/>
      </c>
      <c r="Z364" s="16">
        <f>_xlfn.PERCENTILE.INC(Data!$U$2:$U$2441,Y364)</f>
        <v/>
      </c>
      <c r="AA364" s="16">
        <f>_xlfn.PERCENTILE.INC(Data!$V$2:$V$2441,Y364)</f>
        <v/>
      </c>
      <c r="AB364" s="16">
        <f>Data!X364-AA364</f>
        <v/>
      </c>
      <c r="AC364" s="9">
        <f>Z364+AB364</f>
        <v/>
      </c>
      <c r="AD364" s="24">
        <f>COUNTIF(Data!$Y$2:$Y$2441,"&lt;="&amp;Data!Y364)/($B$3+1)</f>
        <v/>
      </c>
      <c r="AE364" s="16">
        <f>_xlfn.PERCENTILE.INC(Data!$U$2:$U$2441,AD364)</f>
        <v/>
      </c>
      <c r="AF364" s="16">
        <f>_xlfn.PERCENTILE.INC(Data!$V$2:$V$2441,AD364)</f>
        <v/>
      </c>
      <c r="AG364" s="16">
        <f>Data!Y364-AF364</f>
        <v/>
      </c>
      <c r="AH364" s="9">
        <f>AE364+AG364</f>
        <v/>
      </c>
    </row>
    <row r="365">
      <c r="N365" s="14">
        <f>Data!A365</f>
        <v/>
      </c>
      <c r="O365" s="24">
        <f>IF(Occurrence!J365&gt;0,COUNTIFS(Occurrence!$J$2:$J$2441,"&gt;0",Occurrence!$J$2:$J$2441,"&lt;="&amp;Occurrence!J365)/($B$8+1),0)</f>
        <v/>
      </c>
      <c r="P365" s="16">
        <f>IF(Occurrence!J365&gt;0,_xlfn.PERCENTILE.INC(Data!$O$2:$O$2441,($B$4+O365*($B$5-1))/($B$3-1)),0)</f>
        <v/>
      </c>
      <c r="Q365" s="16">
        <f>IF(Occurrence!J365&gt;0,_xlfn.PERCENTILE.INC(Occurrence!$I$2:$I$2441,($B$6+O365*($B$7-1))/($B$3-1)),0)</f>
        <v/>
      </c>
      <c r="R365" s="16">
        <f>IF(Occurrence!J365&gt;0,Occurrence!J365/Q365,0)</f>
        <v/>
      </c>
      <c r="S365" s="9">
        <f>IF(Occurrence!J365&gt;0,P365*R365,0)</f>
        <v/>
      </c>
      <c r="T365" s="24">
        <f>IF(Occurrence!K365&gt;0,COUNTIFS(Occurrence!$K$2:$K$2441,"&gt;0",Occurrence!$K$2:$K$2441,"&lt;="&amp;Occurrence!K365)/($B$9+1),0)</f>
        <v/>
      </c>
      <c r="U365" s="16">
        <f>IF(Occurrence!K365&gt;0,_xlfn.PERCENTILE.INC(Data!$O$2:$O$2441,($B$4+T365*($B$5-1))/($B$3-1)),0)</f>
        <v/>
      </c>
      <c r="V365" s="16">
        <f>IF(Occurrence!K365&gt;0,_xlfn.PERCENTILE.INC(Occurrence!$I$2:$I$2441,($B$6+T365*($B$7-1))/($B$3-1)),0)</f>
        <v/>
      </c>
      <c r="W365" s="16">
        <f>IF(Occurrence!K365&gt;0,Occurrence!K365/V365,0)</f>
        <v/>
      </c>
      <c r="X365" s="9">
        <f>IF(Occurrence!K365&gt;0,U365*W365,0)</f>
        <v/>
      </c>
      <c r="Y365" s="24">
        <f>COUNTIF(Data!$X$2:$X$2441,"&lt;="&amp;Data!X365)/($B$3+1)</f>
        <v/>
      </c>
      <c r="Z365" s="16">
        <f>_xlfn.PERCENTILE.INC(Data!$U$2:$U$2441,Y365)</f>
        <v/>
      </c>
      <c r="AA365" s="16">
        <f>_xlfn.PERCENTILE.INC(Data!$V$2:$V$2441,Y365)</f>
        <v/>
      </c>
      <c r="AB365" s="16">
        <f>Data!X365-AA365</f>
        <v/>
      </c>
      <c r="AC365" s="9">
        <f>Z365+AB365</f>
        <v/>
      </c>
      <c r="AD365" s="24">
        <f>COUNTIF(Data!$Y$2:$Y$2441,"&lt;="&amp;Data!Y365)/($B$3+1)</f>
        <v/>
      </c>
      <c r="AE365" s="16">
        <f>_xlfn.PERCENTILE.INC(Data!$U$2:$U$2441,AD365)</f>
        <v/>
      </c>
      <c r="AF365" s="16">
        <f>_xlfn.PERCENTILE.INC(Data!$V$2:$V$2441,AD365)</f>
        <v/>
      </c>
      <c r="AG365" s="16">
        <f>Data!Y365-AF365</f>
        <v/>
      </c>
      <c r="AH365" s="9">
        <f>AE365+AG365</f>
        <v/>
      </c>
    </row>
    <row r="366">
      <c r="N366" s="14">
        <f>Data!A366</f>
        <v/>
      </c>
      <c r="O366" s="24">
        <f>IF(Occurrence!J366&gt;0,COUNTIFS(Occurrence!$J$2:$J$2441,"&gt;0",Occurrence!$J$2:$J$2441,"&lt;="&amp;Occurrence!J366)/($B$8+1),0)</f>
        <v/>
      </c>
      <c r="P366" s="16">
        <f>IF(Occurrence!J366&gt;0,_xlfn.PERCENTILE.INC(Data!$O$2:$O$2441,($B$4+O366*($B$5-1))/($B$3-1)),0)</f>
        <v/>
      </c>
      <c r="Q366" s="16">
        <f>IF(Occurrence!J366&gt;0,_xlfn.PERCENTILE.INC(Occurrence!$I$2:$I$2441,($B$6+O366*($B$7-1))/($B$3-1)),0)</f>
        <v/>
      </c>
      <c r="R366" s="16">
        <f>IF(Occurrence!J366&gt;0,Occurrence!J366/Q366,0)</f>
        <v/>
      </c>
      <c r="S366" s="9">
        <f>IF(Occurrence!J366&gt;0,P366*R366,0)</f>
        <v/>
      </c>
      <c r="T366" s="24">
        <f>IF(Occurrence!K366&gt;0,COUNTIFS(Occurrence!$K$2:$K$2441,"&gt;0",Occurrence!$K$2:$K$2441,"&lt;="&amp;Occurrence!K366)/($B$9+1),0)</f>
        <v/>
      </c>
      <c r="U366" s="16">
        <f>IF(Occurrence!K366&gt;0,_xlfn.PERCENTILE.INC(Data!$O$2:$O$2441,($B$4+T366*($B$5-1))/($B$3-1)),0)</f>
        <v/>
      </c>
      <c r="V366" s="16">
        <f>IF(Occurrence!K366&gt;0,_xlfn.PERCENTILE.INC(Occurrence!$I$2:$I$2441,($B$6+T366*($B$7-1))/($B$3-1)),0)</f>
        <v/>
      </c>
      <c r="W366" s="16">
        <f>IF(Occurrence!K366&gt;0,Occurrence!K366/V366,0)</f>
        <v/>
      </c>
      <c r="X366" s="9">
        <f>IF(Occurrence!K366&gt;0,U366*W366,0)</f>
        <v/>
      </c>
      <c r="Y366" s="24">
        <f>COUNTIF(Data!$X$2:$X$2441,"&lt;="&amp;Data!X366)/($B$3+1)</f>
        <v/>
      </c>
      <c r="Z366" s="16">
        <f>_xlfn.PERCENTILE.INC(Data!$U$2:$U$2441,Y366)</f>
        <v/>
      </c>
      <c r="AA366" s="16">
        <f>_xlfn.PERCENTILE.INC(Data!$V$2:$V$2441,Y366)</f>
        <v/>
      </c>
      <c r="AB366" s="16">
        <f>Data!X366-AA366</f>
        <v/>
      </c>
      <c r="AC366" s="9">
        <f>Z366+AB366</f>
        <v/>
      </c>
      <c r="AD366" s="24">
        <f>COUNTIF(Data!$Y$2:$Y$2441,"&lt;="&amp;Data!Y366)/($B$3+1)</f>
        <v/>
      </c>
      <c r="AE366" s="16">
        <f>_xlfn.PERCENTILE.INC(Data!$U$2:$U$2441,AD366)</f>
        <v/>
      </c>
      <c r="AF366" s="16">
        <f>_xlfn.PERCENTILE.INC(Data!$V$2:$V$2441,AD366)</f>
        <v/>
      </c>
      <c r="AG366" s="16">
        <f>Data!Y366-AF366</f>
        <v/>
      </c>
      <c r="AH366" s="9">
        <f>AE366+AG366</f>
        <v/>
      </c>
    </row>
    <row r="367">
      <c r="N367" s="14">
        <f>Data!A367</f>
        <v/>
      </c>
      <c r="O367" s="24">
        <f>IF(Occurrence!J367&gt;0,COUNTIFS(Occurrence!$J$2:$J$2441,"&gt;0",Occurrence!$J$2:$J$2441,"&lt;="&amp;Occurrence!J367)/($B$8+1),0)</f>
        <v/>
      </c>
      <c r="P367" s="16">
        <f>IF(Occurrence!J367&gt;0,_xlfn.PERCENTILE.INC(Data!$O$2:$O$2441,($B$4+O367*($B$5-1))/($B$3-1)),0)</f>
        <v/>
      </c>
      <c r="Q367" s="16">
        <f>IF(Occurrence!J367&gt;0,_xlfn.PERCENTILE.INC(Occurrence!$I$2:$I$2441,($B$6+O367*($B$7-1))/($B$3-1)),0)</f>
        <v/>
      </c>
      <c r="R367" s="16">
        <f>IF(Occurrence!J367&gt;0,Occurrence!J367/Q367,0)</f>
        <v/>
      </c>
      <c r="S367" s="9">
        <f>IF(Occurrence!J367&gt;0,P367*R367,0)</f>
        <v/>
      </c>
      <c r="T367" s="24">
        <f>IF(Occurrence!K367&gt;0,COUNTIFS(Occurrence!$K$2:$K$2441,"&gt;0",Occurrence!$K$2:$K$2441,"&lt;="&amp;Occurrence!K367)/($B$9+1),0)</f>
        <v/>
      </c>
      <c r="U367" s="16">
        <f>IF(Occurrence!K367&gt;0,_xlfn.PERCENTILE.INC(Data!$O$2:$O$2441,($B$4+T367*($B$5-1))/($B$3-1)),0)</f>
        <v/>
      </c>
      <c r="V367" s="16">
        <f>IF(Occurrence!K367&gt;0,_xlfn.PERCENTILE.INC(Occurrence!$I$2:$I$2441,($B$6+T367*($B$7-1))/($B$3-1)),0)</f>
        <v/>
      </c>
      <c r="W367" s="16">
        <f>IF(Occurrence!K367&gt;0,Occurrence!K367/V367,0)</f>
        <v/>
      </c>
      <c r="X367" s="9">
        <f>IF(Occurrence!K367&gt;0,U367*W367,0)</f>
        <v/>
      </c>
      <c r="Y367" s="24">
        <f>COUNTIF(Data!$X$2:$X$2441,"&lt;="&amp;Data!X367)/($B$3+1)</f>
        <v/>
      </c>
      <c r="Z367" s="16">
        <f>_xlfn.PERCENTILE.INC(Data!$U$2:$U$2441,Y367)</f>
        <v/>
      </c>
      <c r="AA367" s="16">
        <f>_xlfn.PERCENTILE.INC(Data!$V$2:$V$2441,Y367)</f>
        <v/>
      </c>
      <c r="AB367" s="16">
        <f>Data!X367-AA367</f>
        <v/>
      </c>
      <c r="AC367" s="9">
        <f>Z367+AB367</f>
        <v/>
      </c>
      <c r="AD367" s="24">
        <f>COUNTIF(Data!$Y$2:$Y$2441,"&lt;="&amp;Data!Y367)/($B$3+1)</f>
        <v/>
      </c>
      <c r="AE367" s="16">
        <f>_xlfn.PERCENTILE.INC(Data!$U$2:$U$2441,AD367)</f>
        <v/>
      </c>
      <c r="AF367" s="16">
        <f>_xlfn.PERCENTILE.INC(Data!$V$2:$V$2441,AD367)</f>
        <v/>
      </c>
      <c r="AG367" s="16">
        <f>Data!Y367-AF367</f>
        <v/>
      </c>
      <c r="AH367" s="9">
        <f>AE367+AG367</f>
        <v/>
      </c>
    </row>
    <row r="368">
      <c r="N368" s="14">
        <f>Data!A368</f>
        <v/>
      </c>
      <c r="O368" s="24">
        <f>IF(Occurrence!J368&gt;0,COUNTIFS(Occurrence!$J$2:$J$2441,"&gt;0",Occurrence!$J$2:$J$2441,"&lt;="&amp;Occurrence!J368)/($B$8+1),0)</f>
        <v/>
      </c>
      <c r="P368" s="16">
        <f>IF(Occurrence!J368&gt;0,_xlfn.PERCENTILE.INC(Data!$O$2:$O$2441,($B$4+O368*($B$5-1))/($B$3-1)),0)</f>
        <v/>
      </c>
      <c r="Q368" s="16">
        <f>IF(Occurrence!J368&gt;0,_xlfn.PERCENTILE.INC(Occurrence!$I$2:$I$2441,($B$6+O368*($B$7-1))/($B$3-1)),0)</f>
        <v/>
      </c>
      <c r="R368" s="16">
        <f>IF(Occurrence!J368&gt;0,Occurrence!J368/Q368,0)</f>
        <v/>
      </c>
      <c r="S368" s="9">
        <f>IF(Occurrence!J368&gt;0,P368*R368,0)</f>
        <v/>
      </c>
      <c r="T368" s="24">
        <f>IF(Occurrence!K368&gt;0,COUNTIFS(Occurrence!$K$2:$K$2441,"&gt;0",Occurrence!$K$2:$K$2441,"&lt;="&amp;Occurrence!K368)/($B$9+1),0)</f>
        <v/>
      </c>
      <c r="U368" s="16">
        <f>IF(Occurrence!K368&gt;0,_xlfn.PERCENTILE.INC(Data!$O$2:$O$2441,($B$4+T368*($B$5-1))/($B$3-1)),0)</f>
        <v/>
      </c>
      <c r="V368" s="16">
        <f>IF(Occurrence!K368&gt;0,_xlfn.PERCENTILE.INC(Occurrence!$I$2:$I$2441,($B$6+T368*($B$7-1))/($B$3-1)),0)</f>
        <v/>
      </c>
      <c r="W368" s="16">
        <f>IF(Occurrence!K368&gt;0,Occurrence!K368/V368,0)</f>
        <v/>
      </c>
      <c r="X368" s="9">
        <f>IF(Occurrence!K368&gt;0,U368*W368,0)</f>
        <v/>
      </c>
      <c r="Y368" s="24">
        <f>COUNTIF(Data!$X$2:$X$2441,"&lt;="&amp;Data!X368)/($B$3+1)</f>
        <v/>
      </c>
      <c r="Z368" s="16">
        <f>_xlfn.PERCENTILE.INC(Data!$U$2:$U$2441,Y368)</f>
        <v/>
      </c>
      <c r="AA368" s="16">
        <f>_xlfn.PERCENTILE.INC(Data!$V$2:$V$2441,Y368)</f>
        <v/>
      </c>
      <c r="AB368" s="16">
        <f>Data!X368-AA368</f>
        <v/>
      </c>
      <c r="AC368" s="9">
        <f>Z368+AB368</f>
        <v/>
      </c>
      <c r="AD368" s="24">
        <f>COUNTIF(Data!$Y$2:$Y$2441,"&lt;="&amp;Data!Y368)/($B$3+1)</f>
        <v/>
      </c>
      <c r="AE368" s="16">
        <f>_xlfn.PERCENTILE.INC(Data!$U$2:$U$2441,AD368)</f>
        <v/>
      </c>
      <c r="AF368" s="16">
        <f>_xlfn.PERCENTILE.INC(Data!$V$2:$V$2441,AD368)</f>
        <v/>
      </c>
      <c r="AG368" s="16">
        <f>Data!Y368-AF368</f>
        <v/>
      </c>
      <c r="AH368" s="9">
        <f>AE368+AG368</f>
        <v/>
      </c>
    </row>
    <row r="369">
      <c r="N369" s="14">
        <f>Data!A369</f>
        <v/>
      </c>
      <c r="O369" s="24">
        <f>IF(Occurrence!J369&gt;0,COUNTIFS(Occurrence!$J$2:$J$2441,"&gt;0",Occurrence!$J$2:$J$2441,"&lt;="&amp;Occurrence!J369)/($B$8+1),0)</f>
        <v/>
      </c>
      <c r="P369" s="16">
        <f>IF(Occurrence!J369&gt;0,_xlfn.PERCENTILE.INC(Data!$O$2:$O$2441,($B$4+O369*($B$5-1))/($B$3-1)),0)</f>
        <v/>
      </c>
      <c r="Q369" s="16">
        <f>IF(Occurrence!J369&gt;0,_xlfn.PERCENTILE.INC(Occurrence!$I$2:$I$2441,($B$6+O369*($B$7-1))/($B$3-1)),0)</f>
        <v/>
      </c>
      <c r="R369" s="16">
        <f>IF(Occurrence!J369&gt;0,Occurrence!J369/Q369,0)</f>
        <v/>
      </c>
      <c r="S369" s="9">
        <f>IF(Occurrence!J369&gt;0,P369*R369,0)</f>
        <v/>
      </c>
      <c r="T369" s="24">
        <f>IF(Occurrence!K369&gt;0,COUNTIFS(Occurrence!$K$2:$K$2441,"&gt;0",Occurrence!$K$2:$K$2441,"&lt;="&amp;Occurrence!K369)/($B$9+1),0)</f>
        <v/>
      </c>
      <c r="U369" s="16">
        <f>IF(Occurrence!K369&gt;0,_xlfn.PERCENTILE.INC(Data!$O$2:$O$2441,($B$4+T369*($B$5-1))/($B$3-1)),0)</f>
        <v/>
      </c>
      <c r="V369" s="16">
        <f>IF(Occurrence!K369&gt;0,_xlfn.PERCENTILE.INC(Occurrence!$I$2:$I$2441,($B$6+T369*($B$7-1))/($B$3-1)),0)</f>
        <v/>
      </c>
      <c r="W369" s="16">
        <f>IF(Occurrence!K369&gt;0,Occurrence!K369/V369,0)</f>
        <v/>
      </c>
      <c r="X369" s="9">
        <f>IF(Occurrence!K369&gt;0,U369*W369,0)</f>
        <v/>
      </c>
      <c r="Y369" s="24">
        <f>COUNTIF(Data!$X$2:$X$2441,"&lt;="&amp;Data!X369)/($B$3+1)</f>
        <v/>
      </c>
      <c r="Z369" s="16">
        <f>_xlfn.PERCENTILE.INC(Data!$U$2:$U$2441,Y369)</f>
        <v/>
      </c>
      <c r="AA369" s="16">
        <f>_xlfn.PERCENTILE.INC(Data!$V$2:$V$2441,Y369)</f>
        <v/>
      </c>
      <c r="AB369" s="16">
        <f>Data!X369-AA369</f>
        <v/>
      </c>
      <c r="AC369" s="9">
        <f>Z369+AB369</f>
        <v/>
      </c>
      <c r="AD369" s="24">
        <f>COUNTIF(Data!$Y$2:$Y$2441,"&lt;="&amp;Data!Y369)/($B$3+1)</f>
        <v/>
      </c>
      <c r="AE369" s="16">
        <f>_xlfn.PERCENTILE.INC(Data!$U$2:$U$2441,AD369)</f>
        <v/>
      </c>
      <c r="AF369" s="16">
        <f>_xlfn.PERCENTILE.INC(Data!$V$2:$V$2441,AD369)</f>
        <v/>
      </c>
      <c r="AG369" s="16">
        <f>Data!Y369-AF369</f>
        <v/>
      </c>
      <c r="AH369" s="9">
        <f>AE369+AG369</f>
        <v/>
      </c>
    </row>
    <row r="370">
      <c r="N370" s="14">
        <f>Data!A370</f>
        <v/>
      </c>
      <c r="O370" s="24">
        <f>IF(Occurrence!J370&gt;0,COUNTIFS(Occurrence!$J$2:$J$2441,"&gt;0",Occurrence!$J$2:$J$2441,"&lt;="&amp;Occurrence!J370)/($B$8+1),0)</f>
        <v/>
      </c>
      <c r="P370" s="16">
        <f>IF(Occurrence!J370&gt;0,_xlfn.PERCENTILE.INC(Data!$O$2:$O$2441,($B$4+O370*($B$5-1))/($B$3-1)),0)</f>
        <v/>
      </c>
      <c r="Q370" s="16">
        <f>IF(Occurrence!J370&gt;0,_xlfn.PERCENTILE.INC(Occurrence!$I$2:$I$2441,($B$6+O370*($B$7-1))/($B$3-1)),0)</f>
        <v/>
      </c>
      <c r="R370" s="16">
        <f>IF(Occurrence!J370&gt;0,Occurrence!J370/Q370,0)</f>
        <v/>
      </c>
      <c r="S370" s="9">
        <f>IF(Occurrence!J370&gt;0,P370*R370,0)</f>
        <v/>
      </c>
      <c r="T370" s="24">
        <f>IF(Occurrence!K370&gt;0,COUNTIFS(Occurrence!$K$2:$K$2441,"&gt;0",Occurrence!$K$2:$K$2441,"&lt;="&amp;Occurrence!K370)/($B$9+1),0)</f>
        <v/>
      </c>
      <c r="U370" s="16">
        <f>IF(Occurrence!K370&gt;0,_xlfn.PERCENTILE.INC(Data!$O$2:$O$2441,($B$4+T370*($B$5-1))/($B$3-1)),0)</f>
        <v/>
      </c>
      <c r="V370" s="16">
        <f>IF(Occurrence!K370&gt;0,_xlfn.PERCENTILE.INC(Occurrence!$I$2:$I$2441,($B$6+T370*($B$7-1))/($B$3-1)),0)</f>
        <v/>
      </c>
      <c r="W370" s="16">
        <f>IF(Occurrence!K370&gt;0,Occurrence!K370/V370,0)</f>
        <v/>
      </c>
      <c r="X370" s="9">
        <f>IF(Occurrence!K370&gt;0,U370*W370,0)</f>
        <v/>
      </c>
      <c r="Y370" s="24">
        <f>COUNTIF(Data!$X$2:$X$2441,"&lt;="&amp;Data!X370)/($B$3+1)</f>
        <v/>
      </c>
      <c r="Z370" s="16">
        <f>_xlfn.PERCENTILE.INC(Data!$U$2:$U$2441,Y370)</f>
        <v/>
      </c>
      <c r="AA370" s="16">
        <f>_xlfn.PERCENTILE.INC(Data!$V$2:$V$2441,Y370)</f>
        <v/>
      </c>
      <c r="AB370" s="16">
        <f>Data!X370-AA370</f>
        <v/>
      </c>
      <c r="AC370" s="9">
        <f>Z370+AB370</f>
        <v/>
      </c>
      <c r="AD370" s="24">
        <f>COUNTIF(Data!$Y$2:$Y$2441,"&lt;="&amp;Data!Y370)/($B$3+1)</f>
        <v/>
      </c>
      <c r="AE370" s="16">
        <f>_xlfn.PERCENTILE.INC(Data!$U$2:$U$2441,AD370)</f>
        <v/>
      </c>
      <c r="AF370" s="16">
        <f>_xlfn.PERCENTILE.INC(Data!$V$2:$V$2441,AD370)</f>
        <v/>
      </c>
      <c r="AG370" s="16">
        <f>Data!Y370-AF370</f>
        <v/>
      </c>
      <c r="AH370" s="9">
        <f>AE370+AG370</f>
        <v/>
      </c>
    </row>
    <row r="371">
      <c r="N371" s="14">
        <f>Data!A371</f>
        <v/>
      </c>
      <c r="O371" s="24">
        <f>IF(Occurrence!J371&gt;0,COUNTIFS(Occurrence!$J$2:$J$2441,"&gt;0",Occurrence!$J$2:$J$2441,"&lt;="&amp;Occurrence!J371)/($B$8+1),0)</f>
        <v/>
      </c>
      <c r="P371" s="16">
        <f>IF(Occurrence!J371&gt;0,_xlfn.PERCENTILE.INC(Data!$O$2:$O$2441,($B$4+O371*($B$5-1))/($B$3-1)),0)</f>
        <v/>
      </c>
      <c r="Q371" s="16">
        <f>IF(Occurrence!J371&gt;0,_xlfn.PERCENTILE.INC(Occurrence!$I$2:$I$2441,($B$6+O371*($B$7-1))/($B$3-1)),0)</f>
        <v/>
      </c>
      <c r="R371" s="16">
        <f>IF(Occurrence!J371&gt;0,Occurrence!J371/Q371,0)</f>
        <v/>
      </c>
      <c r="S371" s="9">
        <f>IF(Occurrence!J371&gt;0,P371*R371,0)</f>
        <v/>
      </c>
      <c r="T371" s="24">
        <f>IF(Occurrence!K371&gt;0,COUNTIFS(Occurrence!$K$2:$K$2441,"&gt;0",Occurrence!$K$2:$K$2441,"&lt;="&amp;Occurrence!K371)/($B$9+1),0)</f>
        <v/>
      </c>
      <c r="U371" s="16">
        <f>IF(Occurrence!K371&gt;0,_xlfn.PERCENTILE.INC(Data!$O$2:$O$2441,($B$4+T371*($B$5-1))/($B$3-1)),0)</f>
        <v/>
      </c>
      <c r="V371" s="16">
        <f>IF(Occurrence!K371&gt;0,_xlfn.PERCENTILE.INC(Occurrence!$I$2:$I$2441,($B$6+T371*($B$7-1))/($B$3-1)),0)</f>
        <v/>
      </c>
      <c r="W371" s="16">
        <f>IF(Occurrence!K371&gt;0,Occurrence!K371/V371,0)</f>
        <v/>
      </c>
      <c r="X371" s="9">
        <f>IF(Occurrence!K371&gt;0,U371*W371,0)</f>
        <v/>
      </c>
      <c r="Y371" s="24">
        <f>COUNTIF(Data!$X$2:$X$2441,"&lt;="&amp;Data!X371)/($B$3+1)</f>
        <v/>
      </c>
      <c r="Z371" s="16">
        <f>_xlfn.PERCENTILE.INC(Data!$U$2:$U$2441,Y371)</f>
        <v/>
      </c>
      <c r="AA371" s="16">
        <f>_xlfn.PERCENTILE.INC(Data!$V$2:$V$2441,Y371)</f>
        <v/>
      </c>
      <c r="AB371" s="16">
        <f>Data!X371-AA371</f>
        <v/>
      </c>
      <c r="AC371" s="9">
        <f>Z371+AB371</f>
        <v/>
      </c>
      <c r="AD371" s="24">
        <f>COUNTIF(Data!$Y$2:$Y$2441,"&lt;="&amp;Data!Y371)/($B$3+1)</f>
        <v/>
      </c>
      <c r="AE371" s="16">
        <f>_xlfn.PERCENTILE.INC(Data!$U$2:$U$2441,AD371)</f>
        <v/>
      </c>
      <c r="AF371" s="16">
        <f>_xlfn.PERCENTILE.INC(Data!$V$2:$V$2441,AD371)</f>
        <v/>
      </c>
      <c r="AG371" s="16">
        <f>Data!Y371-AF371</f>
        <v/>
      </c>
      <c r="AH371" s="9">
        <f>AE371+AG371</f>
        <v/>
      </c>
    </row>
    <row r="372">
      <c r="N372" s="14">
        <f>Data!A372</f>
        <v/>
      </c>
      <c r="O372" s="24">
        <f>IF(Occurrence!J372&gt;0,COUNTIFS(Occurrence!$J$2:$J$2441,"&gt;0",Occurrence!$J$2:$J$2441,"&lt;="&amp;Occurrence!J372)/($B$8+1),0)</f>
        <v/>
      </c>
      <c r="P372" s="16">
        <f>IF(Occurrence!J372&gt;0,_xlfn.PERCENTILE.INC(Data!$O$2:$O$2441,($B$4+O372*($B$5-1))/($B$3-1)),0)</f>
        <v/>
      </c>
      <c r="Q372" s="16">
        <f>IF(Occurrence!J372&gt;0,_xlfn.PERCENTILE.INC(Occurrence!$I$2:$I$2441,($B$6+O372*($B$7-1))/($B$3-1)),0)</f>
        <v/>
      </c>
      <c r="R372" s="16">
        <f>IF(Occurrence!J372&gt;0,Occurrence!J372/Q372,0)</f>
        <v/>
      </c>
      <c r="S372" s="9">
        <f>IF(Occurrence!J372&gt;0,P372*R372,0)</f>
        <v/>
      </c>
      <c r="T372" s="24">
        <f>IF(Occurrence!K372&gt;0,COUNTIFS(Occurrence!$K$2:$K$2441,"&gt;0",Occurrence!$K$2:$K$2441,"&lt;="&amp;Occurrence!K372)/($B$9+1),0)</f>
        <v/>
      </c>
      <c r="U372" s="16">
        <f>IF(Occurrence!K372&gt;0,_xlfn.PERCENTILE.INC(Data!$O$2:$O$2441,($B$4+T372*($B$5-1))/($B$3-1)),0)</f>
        <v/>
      </c>
      <c r="V372" s="16">
        <f>IF(Occurrence!K372&gt;0,_xlfn.PERCENTILE.INC(Occurrence!$I$2:$I$2441,($B$6+T372*($B$7-1))/($B$3-1)),0)</f>
        <v/>
      </c>
      <c r="W372" s="16">
        <f>IF(Occurrence!K372&gt;0,Occurrence!K372/V372,0)</f>
        <v/>
      </c>
      <c r="X372" s="9">
        <f>IF(Occurrence!K372&gt;0,U372*W372,0)</f>
        <v/>
      </c>
      <c r="Y372" s="24">
        <f>COUNTIF(Data!$X$2:$X$2441,"&lt;="&amp;Data!X372)/($B$3+1)</f>
        <v/>
      </c>
      <c r="Z372" s="16">
        <f>_xlfn.PERCENTILE.INC(Data!$U$2:$U$2441,Y372)</f>
        <v/>
      </c>
      <c r="AA372" s="16">
        <f>_xlfn.PERCENTILE.INC(Data!$V$2:$V$2441,Y372)</f>
        <v/>
      </c>
      <c r="AB372" s="16">
        <f>Data!X372-AA372</f>
        <v/>
      </c>
      <c r="AC372" s="9">
        <f>Z372+AB372</f>
        <v/>
      </c>
      <c r="AD372" s="24">
        <f>COUNTIF(Data!$Y$2:$Y$2441,"&lt;="&amp;Data!Y372)/($B$3+1)</f>
        <v/>
      </c>
      <c r="AE372" s="16">
        <f>_xlfn.PERCENTILE.INC(Data!$U$2:$U$2441,AD372)</f>
        <v/>
      </c>
      <c r="AF372" s="16">
        <f>_xlfn.PERCENTILE.INC(Data!$V$2:$V$2441,AD372)</f>
        <v/>
      </c>
      <c r="AG372" s="16">
        <f>Data!Y372-AF372</f>
        <v/>
      </c>
      <c r="AH372" s="9">
        <f>AE372+AG372</f>
        <v/>
      </c>
    </row>
    <row r="373">
      <c r="N373" s="14">
        <f>Data!A373</f>
        <v/>
      </c>
      <c r="O373" s="24">
        <f>IF(Occurrence!J373&gt;0,COUNTIFS(Occurrence!$J$2:$J$2441,"&gt;0",Occurrence!$J$2:$J$2441,"&lt;="&amp;Occurrence!J373)/($B$8+1),0)</f>
        <v/>
      </c>
      <c r="P373" s="16">
        <f>IF(Occurrence!J373&gt;0,_xlfn.PERCENTILE.INC(Data!$O$2:$O$2441,($B$4+O373*($B$5-1))/($B$3-1)),0)</f>
        <v/>
      </c>
      <c r="Q373" s="16">
        <f>IF(Occurrence!J373&gt;0,_xlfn.PERCENTILE.INC(Occurrence!$I$2:$I$2441,($B$6+O373*($B$7-1))/($B$3-1)),0)</f>
        <v/>
      </c>
      <c r="R373" s="16">
        <f>IF(Occurrence!J373&gt;0,Occurrence!J373/Q373,0)</f>
        <v/>
      </c>
      <c r="S373" s="9">
        <f>IF(Occurrence!J373&gt;0,P373*R373,0)</f>
        <v/>
      </c>
      <c r="T373" s="24">
        <f>IF(Occurrence!K373&gt;0,COUNTIFS(Occurrence!$K$2:$K$2441,"&gt;0",Occurrence!$K$2:$K$2441,"&lt;="&amp;Occurrence!K373)/($B$9+1),0)</f>
        <v/>
      </c>
      <c r="U373" s="16">
        <f>IF(Occurrence!K373&gt;0,_xlfn.PERCENTILE.INC(Data!$O$2:$O$2441,($B$4+T373*($B$5-1))/($B$3-1)),0)</f>
        <v/>
      </c>
      <c r="V373" s="16">
        <f>IF(Occurrence!K373&gt;0,_xlfn.PERCENTILE.INC(Occurrence!$I$2:$I$2441,($B$6+T373*($B$7-1))/($B$3-1)),0)</f>
        <v/>
      </c>
      <c r="W373" s="16">
        <f>IF(Occurrence!K373&gt;0,Occurrence!K373/V373,0)</f>
        <v/>
      </c>
      <c r="X373" s="9">
        <f>IF(Occurrence!K373&gt;0,U373*W373,0)</f>
        <v/>
      </c>
      <c r="Y373" s="24">
        <f>COUNTIF(Data!$X$2:$X$2441,"&lt;="&amp;Data!X373)/($B$3+1)</f>
        <v/>
      </c>
      <c r="Z373" s="16">
        <f>_xlfn.PERCENTILE.INC(Data!$U$2:$U$2441,Y373)</f>
        <v/>
      </c>
      <c r="AA373" s="16">
        <f>_xlfn.PERCENTILE.INC(Data!$V$2:$V$2441,Y373)</f>
        <v/>
      </c>
      <c r="AB373" s="16">
        <f>Data!X373-AA373</f>
        <v/>
      </c>
      <c r="AC373" s="9">
        <f>Z373+AB373</f>
        <v/>
      </c>
      <c r="AD373" s="24">
        <f>COUNTIF(Data!$Y$2:$Y$2441,"&lt;="&amp;Data!Y373)/($B$3+1)</f>
        <v/>
      </c>
      <c r="AE373" s="16">
        <f>_xlfn.PERCENTILE.INC(Data!$U$2:$U$2441,AD373)</f>
        <v/>
      </c>
      <c r="AF373" s="16">
        <f>_xlfn.PERCENTILE.INC(Data!$V$2:$V$2441,AD373)</f>
        <v/>
      </c>
      <c r="AG373" s="16">
        <f>Data!Y373-AF373</f>
        <v/>
      </c>
      <c r="AH373" s="9">
        <f>AE373+AG373</f>
        <v/>
      </c>
    </row>
    <row r="374">
      <c r="N374" s="14">
        <f>Data!A374</f>
        <v/>
      </c>
      <c r="O374" s="24">
        <f>IF(Occurrence!J374&gt;0,COUNTIFS(Occurrence!$J$2:$J$2441,"&gt;0",Occurrence!$J$2:$J$2441,"&lt;="&amp;Occurrence!J374)/($B$8+1),0)</f>
        <v/>
      </c>
      <c r="P374" s="16">
        <f>IF(Occurrence!J374&gt;0,_xlfn.PERCENTILE.INC(Data!$O$2:$O$2441,($B$4+O374*($B$5-1))/($B$3-1)),0)</f>
        <v/>
      </c>
      <c r="Q374" s="16">
        <f>IF(Occurrence!J374&gt;0,_xlfn.PERCENTILE.INC(Occurrence!$I$2:$I$2441,($B$6+O374*($B$7-1))/($B$3-1)),0)</f>
        <v/>
      </c>
      <c r="R374" s="16">
        <f>IF(Occurrence!J374&gt;0,Occurrence!J374/Q374,0)</f>
        <v/>
      </c>
      <c r="S374" s="9">
        <f>IF(Occurrence!J374&gt;0,P374*R374,0)</f>
        <v/>
      </c>
      <c r="T374" s="24">
        <f>IF(Occurrence!K374&gt;0,COUNTIFS(Occurrence!$K$2:$K$2441,"&gt;0",Occurrence!$K$2:$K$2441,"&lt;="&amp;Occurrence!K374)/($B$9+1),0)</f>
        <v/>
      </c>
      <c r="U374" s="16">
        <f>IF(Occurrence!K374&gt;0,_xlfn.PERCENTILE.INC(Data!$O$2:$O$2441,($B$4+T374*($B$5-1))/($B$3-1)),0)</f>
        <v/>
      </c>
      <c r="V374" s="16">
        <f>IF(Occurrence!K374&gt;0,_xlfn.PERCENTILE.INC(Occurrence!$I$2:$I$2441,($B$6+T374*($B$7-1))/($B$3-1)),0)</f>
        <v/>
      </c>
      <c r="W374" s="16">
        <f>IF(Occurrence!K374&gt;0,Occurrence!K374/V374,0)</f>
        <v/>
      </c>
      <c r="X374" s="9">
        <f>IF(Occurrence!K374&gt;0,U374*W374,0)</f>
        <v/>
      </c>
      <c r="Y374" s="24">
        <f>COUNTIF(Data!$X$2:$X$2441,"&lt;="&amp;Data!X374)/($B$3+1)</f>
        <v/>
      </c>
      <c r="Z374" s="16">
        <f>_xlfn.PERCENTILE.INC(Data!$U$2:$U$2441,Y374)</f>
        <v/>
      </c>
      <c r="AA374" s="16">
        <f>_xlfn.PERCENTILE.INC(Data!$V$2:$V$2441,Y374)</f>
        <v/>
      </c>
      <c r="AB374" s="16">
        <f>Data!X374-AA374</f>
        <v/>
      </c>
      <c r="AC374" s="9">
        <f>Z374+AB374</f>
        <v/>
      </c>
      <c r="AD374" s="24">
        <f>COUNTIF(Data!$Y$2:$Y$2441,"&lt;="&amp;Data!Y374)/($B$3+1)</f>
        <v/>
      </c>
      <c r="AE374" s="16">
        <f>_xlfn.PERCENTILE.INC(Data!$U$2:$U$2441,AD374)</f>
        <v/>
      </c>
      <c r="AF374" s="16">
        <f>_xlfn.PERCENTILE.INC(Data!$V$2:$V$2441,AD374)</f>
        <v/>
      </c>
      <c r="AG374" s="16">
        <f>Data!Y374-AF374</f>
        <v/>
      </c>
      <c r="AH374" s="9">
        <f>AE374+AG374</f>
        <v/>
      </c>
    </row>
    <row r="375">
      <c r="N375" s="14">
        <f>Data!A375</f>
        <v/>
      </c>
      <c r="O375" s="24">
        <f>IF(Occurrence!J375&gt;0,COUNTIFS(Occurrence!$J$2:$J$2441,"&gt;0",Occurrence!$J$2:$J$2441,"&lt;="&amp;Occurrence!J375)/($B$8+1),0)</f>
        <v/>
      </c>
      <c r="P375" s="16">
        <f>IF(Occurrence!J375&gt;0,_xlfn.PERCENTILE.INC(Data!$O$2:$O$2441,($B$4+O375*($B$5-1))/($B$3-1)),0)</f>
        <v/>
      </c>
      <c r="Q375" s="16">
        <f>IF(Occurrence!J375&gt;0,_xlfn.PERCENTILE.INC(Occurrence!$I$2:$I$2441,($B$6+O375*($B$7-1))/($B$3-1)),0)</f>
        <v/>
      </c>
      <c r="R375" s="16">
        <f>IF(Occurrence!J375&gt;0,Occurrence!J375/Q375,0)</f>
        <v/>
      </c>
      <c r="S375" s="9">
        <f>IF(Occurrence!J375&gt;0,P375*R375,0)</f>
        <v/>
      </c>
      <c r="T375" s="24">
        <f>IF(Occurrence!K375&gt;0,COUNTIFS(Occurrence!$K$2:$K$2441,"&gt;0",Occurrence!$K$2:$K$2441,"&lt;="&amp;Occurrence!K375)/($B$9+1),0)</f>
        <v/>
      </c>
      <c r="U375" s="16">
        <f>IF(Occurrence!K375&gt;0,_xlfn.PERCENTILE.INC(Data!$O$2:$O$2441,($B$4+T375*($B$5-1))/($B$3-1)),0)</f>
        <v/>
      </c>
      <c r="V375" s="16">
        <f>IF(Occurrence!K375&gt;0,_xlfn.PERCENTILE.INC(Occurrence!$I$2:$I$2441,($B$6+T375*($B$7-1))/($B$3-1)),0)</f>
        <v/>
      </c>
      <c r="W375" s="16">
        <f>IF(Occurrence!K375&gt;0,Occurrence!K375/V375,0)</f>
        <v/>
      </c>
      <c r="X375" s="9">
        <f>IF(Occurrence!K375&gt;0,U375*W375,0)</f>
        <v/>
      </c>
      <c r="Y375" s="24">
        <f>COUNTIF(Data!$X$2:$X$2441,"&lt;="&amp;Data!X375)/($B$3+1)</f>
        <v/>
      </c>
      <c r="Z375" s="16">
        <f>_xlfn.PERCENTILE.INC(Data!$U$2:$U$2441,Y375)</f>
        <v/>
      </c>
      <c r="AA375" s="16">
        <f>_xlfn.PERCENTILE.INC(Data!$V$2:$V$2441,Y375)</f>
        <v/>
      </c>
      <c r="AB375" s="16">
        <f>Data!X375-AA375</f>
        <v/>
      </c>
      <c r="AC375" s="9">
        <f>Z375+AB375</f>
        <v/>
      </c>
      <c r="AD375" s="24">
        <f>COUNTIF(Data!$Y$2:$Y$2441,"&lt;="&amp;Data!Y375)/($B$3+1)</f>
        <v/>
      </c>
      <c r="AE375" s="16">
        <f>_xlfn.PERCENTILE.INC(Data!$U$2:$U$2441,AD375)</f>
        <v/>
      </c>
      <c r="AF375" s="16">
        <f>_xlfn.PERCENTILE.INC(Data!$V$2:$V$2441,AD375)</f>
        <v/>
      </c>
      <c r="AG375" s="16">
        <f>Data!Y375-AF375</f>
        <v/>
      </c>
      <c r="AH375" s="9">
        <f>AE375+AG375</f>
        <v/>
      </c>
    </row>
    <row r="376">
      <c r="N376" s="14">
        <f>Data!A376</f>
        <v/>
      </c>
      <c r="O376" s="24">
        <f>IF(Occurrence!J376&gt;0,COUNTIFS(Occurrence!$J$2:$J$2441,"&gt;0",Occurrence!$J$2:$J$2441,"&lt;="&amp;Occurrence!J376)/($B$8+1),0)</f>
        <v/>
      </c>
      <c r="P376" s="16">
        <f>IF(Occurrence!J376&gt;0,_xlfn.PERCENTILE.INC(Data!$O$2:$O$2441,($B$4+O376*($B$5-1))/($B$3-1)),0)</f>
        <v/>
      </c>
      <c r="Q376" s="16">
        <f>IF(Occurrence!J376&gt;0,_xlfn.PERCENTILE.INC(Occurrence!$I$2:$I$2441,($B$6+O376*($B$7-1))/($B$3-1)),0)</f>
        <v/>
      </c>
      <c r="R376" s="16">
        <f>IF(Occurrence!J376&gt;0,Occurrence!J376/Q376,0)</f>
        <v/>
      </c>
      <c r="S376" s="9">
        <f>IF(Occurrence!J376&gt;0,P376*R376,0)</f>
        <v/>
      </c>
      <c r="T376" s="24">
        <f>IF(Occurrence!K376&gt;0,COUNTIFS(Occurrence!$K$2:$K$2441,"&gt;0",Occurrence!$K$2:$K$2441,"&lt;="&amp;Occurrence!K376)/($B$9+1),0)</f>
        <v/>
      </c>
      <c r="U376" s="16">
        <f>IF(Occurrence!K376&gt;0,_xlfn.PERCENTILE.INC(Data!$O$2:$O$2441,($B$4+T376*($B$5-1))/($B$3-1)),0)</f>
        <v/>
      </c>
      <c r="V376" s="16">
        <f>IF(Occurrence!K376&gt;0,_xlfn.PERCENTILE.INC(Occurrence!$I$2:$I$2441,($B$6+T376*($B$7-1))/($B$3-1)),0)</f>
        <v/>
      </c>
      <c r="W376" s="16">
        <f>IF(Occurrence!K376&gt;0,Occurrence!K376/V376,0)</f>
        <v/>
      </c>
      <c r="X376" s="9">
        <f>IF(Occurrence!K376&gt;0,U376*W376,0)</f>
        <v/>
      </c>
      <c r="Y376" s="24">
        <f>COUNTIF(Data!$X$2:$X$2441,"&lt;="&amp;Data!X376)/($B$3+1)</f>
        <v/>
      </c>
      <c r="Z376" s="16">
        <f>_xlfn.PERCENTILE.INC(Data!$U$2:$U$2441,Y376)</f>
        <v/>
      </c>
      <c r="AA376" s="16">
        <f>_xlfn.PERCENTILE.INC(Data!$V$2:$V$2441,Y376)</f>
        <v/>
      </c>
      <c r="AB376" s="16">
        <f>Data!X376-AA376</f>
        <v/>
      </c>
      <c r="AC376" s="9">
        <f>Z376+AB376</f>
        <v/>
      </c>
      <c r="AD376" s="24">
        <f>COUNTIF(Data!$Y$2:$Y$2441,"&lt;="&amp;Data!Y376)/($B$3+1)</f>
        <v/>
      </c>
      <c r="AE376" s="16">
        <f>_xlfn.PERCENTILE.INC(Data!$U$2:$U$2441,AD376)</f>
        <v/>
      </c>
      <c r="AF376" s="16">
        <f>_xlfn.PERCENTILE.INC(Data!$V$2:$V$2441,AD376)</f>
        <v/>
      </c>
      <c r="AG376" s="16">
        <f>Data!Y376-AF376</f>
        <v/>
      </c>
      <c r="AH376" s="9">
        <f>AE376+AG376</f>
        <v/>
      </c>
    </row>
    <row r="377">
      <c r="N377" s="14">
        <f>Data!A377</f>
        <v/>
      </c>
      <c r="O377" s="24">
        <f>IF(Occurrence!J377&gt;0,COUNTIFS(Occurrence!$J$2:$J$2441,"&gt;0",Occurrence!$J$2:$J$2441,"&lt;="&amp;Occurrence!J377)/($B$8+1),0)</f>
        <v/>
      </c>
      <c r="P377" s="16">
        <f>IF(Occurrence!J377&gt;0,_xlfn.PERCENTILE.INC(Data!$O$2:$O$2441,($B$4+O377*($B$5-1))/($B$3-1)),0)</f>
        <v/>
      </c>
      <c r="Q377" s="16">
        <f>IF(Occurrence!J377&gt;0,_xlfn.PERCENTILE.INC(Occurrence!$I$2:$I$2441,($B$6+O377*($B$7-1))/($B$3-1)),0)</f>
        <v/>
      </c>
      <c r="R377" s="16">
        <f>IF(Occurrence!J377&gt;0,Occurrence!J377/Q377,0)</f>
        <v/>
      </c>
      <c r="S377" s="9">
        <f>IF(Occurrence!J377&gt;0,P377*R377,0)</f>
        <v/>
      </c>
      <c r="T377" s="24">
        <f>IF(Occurrence!K377&gt;0,COUNTIFS(Occurrence!$K$2:$K$2441,"&gt;0",Occurrence!$K$2:$K$2441,"&lt;="&amp;Occurrence!K377)/($B$9+1),0)</f>
        <v/>
      </c>
      <c r="U377" s="16">
        <f>IF(Occurrence!K377&gt;0,_xlfn.PERCENTILE.INC(Data!$O$2:$O$2441,($B$4+T377*($B$5-1))/($B$3-1)),0)</f>
        <v/>
      </c>
      <c r="V377" s="16">
        <f>IF(Occurrence!K377&gt;0,_xlfn.PERCENTILE.INC(Occurrence!$I$2:$I$2441,($B$6+T377*($B$7-1))/($B$3-1)),0)</f>
        <v/>
      </c>
      <c r="W377" s="16">
        <f>IF(Occurrence!K377&gt;0,Occurrence!K377/V377,0)</f>
        <v/>
      </c>
      <c r="X377" s="9">
        <f>IF(Occurrence!K377&gt;0,U377*W377,0)</f>
        <v/>
      </c>
      <c r="Y377" s="24">
        <f>COUNTIF(Data!$X$2:$X$2441,"&lt;="&amp;Data!X377)/($B$3+1)</f>
        <v/>
      </c>
      <c r="Z377" s="16">
        <f>_xlfn.PERCENTILE.INC(Data!$U$2:$U$2441,Y377)</f>
        <v/>
      </c>
      <c r="AA377" s="16">
        <f>_xlfn.PERCENTILE.INC(Data!$V$2:$V$2441,Y377)</f>
        <v/>
      </c>
      <c r="AB377" s="16">
        <f>Data!X377-AA377</f>
        <v/>
      </c>
      <c r="AC377" s="9">
        <f>Z377+AB377</f>
        <v/>
      </c>
      <c r="AD377" s="24">
        <f>COUNTIF(Data!$Y$2:$Y$2441,"&lt;="&amp;Data!Y377)/($B$3+1)</f>
        <v/>
      </c>
      <c r="AE377" s="16">
        <f>_xlfn.PERCENTILE.INC(Data!$U$2:$U$2441,AD377)</f>
        <v/>
      </c>
      <c r="AF377" s="16">
        <f>_xlfn.PERCENTILE.INC(Data!$V$2:$V$2441,AD377)</f>
        <v/>
      </c>
      <c r="AG377" s="16">
        <f>Data!Y377-AF377</f>
        <v/>
      </c>
      <c r="AH377" s="9">
        <f>AE377+AG377</f>
        <v/>
      </c>
    </row>
    <row r="378">
      <c r="N378" s="14">
        <f>Data!A378</f>
        <v/>
      </c>
      <c r="O378" s="24">
        <f>IF(Occurrence!J378&gt;0,COUNTIFS(Occurrence!$J$2:$J$2441,"&gt;0",Occurrence!$J$2:$J$2441,"&lt;="&amp;Occurrence!J378)/($B$8+1),0)</f>
        <v/>
      </c>
      <c r="P378" s="16">
        <f>IF(Occurrence!J378&gt;0,_xlfn.PERCENTILE.INC(Data!$O$2:$O$2441,($B$4+O378*($B$5-1))/($B$3-1)),0)</f>
        <v/>
      </c>
      <c r="Q378" s="16">
        <f>IF(Occurrence!J378&gt;0,_xlfn.PERCENTILE.INC(Occurrence!$I$2:$I$2441,($B$6+O378*($B$7-1))/($B$3-1)),0)</f>
        <v/>
      </c>
      <c r="R378" s="16">
        <f>IF(Occurrence!J378&gt;0,Occurrence!J378/Q378,0)</f>
        <v/>
      </c>
      <c r="S378" s="9">
        <f>IF(Occurrence!J378&gt;0,P378*R378,0)</f>
        <v/>
      </c>
      <c r="T378" s="24">
        <f>IF(Occurrence!K378&gt;0,COUNTIFS(Occurrence!$K$2:$K$2441,"&gt;0",Occurrence!$K$2:$K$2441,"&lt;="&amp;Occurrence!K378)/($B$9+1),0)</f>
        <v/>
      </c>
      <c r="U378" s="16">
        <f>IF(Occurrence!K378&gt;0,_xlfn.PERCENTILE.INC(Data!$O$2:$O$2441,($B$4+T378*($B$5-1))/($B$3-1)),0)</f>
        <v/>
      </c>
      <c r="V378" s="16">
        <f>IF(Occurrence!K378&gt;0,_xlfn.PERCENTILE.INC(Occurrence!$I$2:$I$2441,($B$6+T378*($B$7-1))/($B$3-1)),0)</f>
        <v/>
      </c>
      <c r="W378" s="16">
        <f>IF(Occurrence!K378&gt;0,Occurrence!K378/V378,0)</f>
        <v/>
      </c>
      <c r="X378" s="9">
        <f>IF(Occurrence!K378&gt;0,U378*W378,0)</f>
        <v/>
      </c>
      <c r="Y378" s="24">
        <f>COUNTIF(Data!$X$2:$X$2441,"&lt;="&amp;Data!X378)/($B$3+1)</f>
        <v/>
      </c>
      <c r="Z378" s="16">
        <f>_xlfn.PERCENTILE.INC(Data!$U$2:$U$2441,Y378)</f>
        <v/>
      </c>
      <c r="AA378" s="16">
        <f>_xlfn.PERCENTILE.INC(Data!$V$2:$V$2441,Y378)</f>
        <v/>
      </c>
      <c r="AB378" s="16">
        <f>Data!X378-AA378</f>
        <v/>
      </c>
      <c r="AC378" s="9">
        <f>Z378+AB378</f>
        <v/>
      </c>
      <c r="AD378" s="24">
        <f>COUNTIF(Data!$Y$2:$Y$2441,"&lt;="&amp;Data!Y378)/($B$3+1)</f>
        <v/>
      </c>
      <c r="AE378" s="16">
        <f>_xlfn.PERCENTILE.INC(Data!$U$2:$U$2441,AD378)</f>
        <v/>
      </c>
      <c r="AF378" s="16">
        <f>_xlfn.PERCENTILE.INC(Data!$V$2:$V$2441,AD378)</f>
        <v/>
      </c>
      <c r="AG378" s="16">
        <f>Data!Y378-AF378</f>
        <v/>
      </c>
      <c r="AH378" s="9">
        <f>AE378+AG378</f>
        <v/>
      </c>
    </row>
    <row r="379">
      <c r="N379" s="14">
        <f>Data!A379</f>
        <v/>
      </c>
      <c r="O379" s="24">
        <f>IF(Occurrence!J379&gt;0,COUNTIFS(Occurrence!$J$2:$J$2441,"&gt;0",Occurrence!$J$2:$J$2441,"&lt;="&amp;Occurrence!J379)/($B$8+1),0)</f>
        <v/>
      </c>
      <c r="P379" s="16">
        <f>IF(Occurrence!J379&gt;0,_xlfn.PERCENTILE.INC(Data!$O$2:$O$2441,($B$4+O379*($B$5-1))/($B$3-1)),0)</f>
        <v/>
      </c>
      <c r="Q379" s="16">
        <f>IF(Occurrence!J379&gt;0,_xlfn.PERCENTILE.INC(Occurrence!$I$2:$I$2441,($B$6+O379*($B$7-1))/($B$3-1)),0)</f>
        <v/>
      </c>
      <c r="R379" s="16">
        <f>IF(Occurrence!J379&gt;0,Occurrence!J379/Q379,0)</f>
        <v/>
      </c>
      <c r="S379" s="9">
        <f>IF(Occurrence!J379&gt;0,P379*R379,0)</f>
        <v/>
      </c>
      <c r="T379" s="24">
        <f>IF(Occurrence!K379&gt;0,COUNTIFS(Occurrence!$K$2:$K$2441,"&gt;0",Occurrence!$K$2:$K$2441,"&lt;="&amp;Occurrence!K379)/($B$9+1),0)</f>
        <v/>
      </c>
      <c r="U379" s="16">
        <f>IF(Occurrence!K379&gt;0,_xlfn.PERCENTILE.INC(Data!$O$2:$O$2441,($B$4+T379*($B$5-1))/($B$3-1)),0)</f>
        <v/>
      </c>
      <c r="V379" s="16">
        <f>IF(Occurrence!K379&gt;0,_xlfn.PERCENTILE.INC(Occurrence!$I$2:$I$2441,($B$6+T379*($B$7-1))/($B$3-1)),0)</f>
        <v/>
      </c>
      <c r="W379" s="16">
        <f>IF(Occurrence!K379&gt;0,Occurrence!K379/V379,0)</f>
        <v/>
      </c>
      <c r="X379" s="9">
        <f>IF(Occurrence!K379&gt;0,U379*W379,0)</f>
        <v/>
      </c>
      <c r="Y379" s="24">
        <f>COUNTIF(Data!$X$2:$X$2441,"&lt;="&amp;Data!X379)/($B$3+1)</f>
        <v/>
      </c>
      <c r="Z379" s="16">
        <f>_xlfn.PERCENTILE.INC(Data!$U$2:$U$2441,Y379)</f>
        <v/>
      </c>
      <c r="AA379" s="16">
        <f>_xlfn.PERCENTILE.INC(Data!$V$2:$V$2441,Y379)</f>
        <v/>
      </c>
      <c r="AB379" s="16">
        <f>Data!X379-AA379</f>
        <v/>
      </c>
      <c r="AC379" s="9">
        <f>Z379+AB379</f>
        <v/>
      </c>
      <c r="AD379" s="24">
        <f>COUNTIF(Data!$Y$2:$Y$2441,"&lt;="&amp;Data!Y379)/($B$3+1)</f>
        <v/>
      </c>
      <c r="AE379" s="16">
        <f>_xlfn.PERCENTILE.INC(Data!$U$2:$U$2441,AD379)</f>
        <v/>
      </c>
      <c r="AF379" s="16">
        <f>_xlfn.PERCENTILE.INC(Data!$V$2:$V$2441,AD379)</f>
        <v/>
      </c>
      <c r="AG379" s="16">
        <f>Data!Y379-AF379</f>
        <v/>
      </c>
      <c r="AH379" s="9">
        <f>AE379+AG379</f>
        <v/>
      </c>
    </row>
    <row r="380">
      <c r="N380" s="14">
        <f>Data!A380</f>
        <v/>
      </c>
      <c r="O380" s="24">
        <f>IF(Occurrence!J380&gt;0,COUNTIFS(Occurrence!$J$2:$J$2441,"&gt;0",Occurrence!$J$2:$J$2441,"&lt;="&amp;Occurrence!J380)/($B$8+1),0)</f>
        <v/>
      </c>
      <c r="P380" s="16">
        <f>IF(Occurrence!J380&gt;0,_xlfn.PERCENTILE.INC(Data!$O$2:$O$2441,($B$4+O380*($B$5-1))/($B$3-1)),0)</f>
        <v/>
      </c>
      <c r="Q380" s="16">
        <f>IF(Occurrence!J380&gt;0,_xlfn.PERCENTILE.INC(Occurrence!$I$2:$I$2441,($B$6+O380*($B$7-1))/($B$3-1)),0)</f>
        <v/>
      </c>
      <c r="R380" s="16">
        <f>IF(Occurrence!J380&gt;0,Occurrence!J380/Q380,0)</f>
        <v/>
      </c>
      <c r="S380" s="9">
        <f>IF(Occurrence!J380&gt;0,P380*R380,0)</f>
        <v/>
      </c>
      <c r="T380" s="24">
        <f>IF(Occurrence!K380&gt;0,COUNTIFS(Occurrence!$K$2:$K$2441,"&gt;0",Occurrence!$K$2:$K$2441,"&lt;="&amp;Occurrence!K380)/($B$9+1),0)</f>
        <v/>
      </c>
      <c r="U380" s="16">
        <f>IF(Occurrence!K380&gt;0,_xlfn.PERCENTILE.INC(Data!$O$2:$O$2441,($B$4+T380*($B$5-1))/($B$3-1)),0)</f>
        <v/>
      </c>
      <c r="V380" s="16">
        <f>IF(Occurrence!K380&gt;0,_xlfn.PERCENTILE.INC(Occurrence!$I$2:$I$2441,($B$6+T380*($B$7-1))/($B$3-1)),0)</f>
        <v/>
      </c>
      <c r="W380" s="16">
        <f>IF(Occurrence!K380&gt;0,Occurrence!K380/V380,0)</f>
        <v/>
      </c>
      <c r="X380" s="9">
        <f>IF(Occurrence!K380&gt;0,U380*W380,0)</f>
        <v/>
      </c>
      <c r="Y380" s="24">
        <f>COUNTIF(Data!$X$2:$X$2441,"&lt;="&amp;Data!X380)/($B$3+1)</f>
        <v/>
      </c>
      <c r="Z380" s="16">
        <f>_xlfn.PERCENTILE.INC(Data!$U$2:$U$2441,Y380)</f>
        <v/>
      </c>
      <c r="AA380" s="16">
        <f>_xlfn.PERCENTILE.INC(Data!$V$2:$V$2441,Y380)</f>
        <v/>
      </c>
      <c r="AB380" s="16">
        <f>Data!X380-AA380</f>
        <v/>
      </c>
      <c r="AC380" s="9">
        <f>Z380+AB380</f>
        <v/>
      </c>
      <c r="AD380" s="24">
        <f>COUNTIF(Data!$Y$2:$Y$2441,"&lt;="&amp;Data!Y380)/($B$3+1)</f>
        <v/>
      </c>
      <c r="AE380" s="16">
        <f>_xlfn.PERCENTILE.INC(Data!$U$2:$U$2441,AD380)</f>
        <v/>
      </c>
      <c r="AF380" s="16">
        <f>_xlfn.PERCENTILE.INC(Data!$V$2:$V$2441,AD380)</f>
        <v/>
      </c>
      <c r="AG380" s="16">
        <f>Data!Y380-AF380</f>
        <v/>
      </c>
      <c r="AH380" s="9">
        <f>AE380+AG380</f>
        <v/>
      </c>
    </row>
    <row r="381">
      <c r="N381" s="14">
        <f>Data!A381</f>
        <v/>
      </c>
      <c r="O381" s="24">
        <f>IF(Occurrence!J381&gt;0,COUNTIFS(Occurrence!$J$2:$J$2441,"&gt;0",Occurrence!$J$2:$J$2441,"&lt;="&amp;Occurrence!J381)/($B$8+1),0)</f>
        <v/>
      </c>
      <c r="P381" s="16">
        <f>IF(Occurrence!J381&gt;0,_xlfn.PERCENTILE.INC(Data!$O$2:$O$2441,($B$4+O381*($B$5-1))/($B$3-1)),0)</f>
        <v/>
      </c>
      <c r="Q381" s="16">
        <f>IF(Occurrence!J381&gt;0,_xlfn.PERCENTILE.INC(Occurrence!$I$2:$I$2441,($B$6+O381*($B$7-1))/($B$3-1)),0)</f>
        <v/>
      </c>
      <c r="R381" s="16">
        <f>IF(Occurrence!J381&gt;0,Occurrence!J381/Q381,0)</f>
        <v/>
      </c>
      <c r="S381" s="9">
        <f>IF(Occurrence!J381&gt;0,P381*R381,0)</f>
        <v/>
      </c>
      <c r="T381" s="24">
        <f>IF(Occurrence!K381&gt;0,COUNTIFS(Occurrence!$K$2:$K$2441,"&gt;0",Occurrence!$K$2:$K$2441,"&lt;="&amp;Occurrence!K381)/($B$9+1),0)</f>
        <v/>
      </c>
      <c r="U381" s="16">
        <f>IF(Occurrence!K381&gt;0,_xlfn.PERCENTILE.INC(Data!$O$2:$O$2441,($B$4+T381*($B$5-1))/($B$3-1)),0)</f>
        <v/>
      </c>
      <c r="V381" s="16">
        <f>IF(Occurrence!K381&gt;0,_xlfn.PERCENTILE.INC(Occurrence!$I$2:$I$2441,($B$6+T381*($B$7-1))/($B$3-1)),0)</f>
        <v/>
      </c>
      <c r="W381" s="16">
        <f>IF(Occurrence!K381&gt;0,Occurrence!K381/V381,0)</f>
        <v/>
      </c>
      <c r="X381" s="9">
        <f>IF(Occurrence!K381&gt;0,U381*W381,0)</f>
        <v/>
      </c>
      <c r="Y381" s="24">
        <f>COUNTIF(Data!$X$2:$X$2441,"&lt;="&amp;Data!X381)/($B$3+1)</f>
        <v/>
      </c>
      <c r="Z381" s="16">
        <f>_xlfn.PERCENTILE.INC(Data!$U$2:$U$2441,Y381)</f>
        <v/>
      </c>
      <c r="AA381" s="16">
        <f>_xlfn.PERCENTILE.INC(Data!$V$2:$V$2441,Y381)</f>
        <v/>
      </c>
      <c r="AB381" s="16">
        <f>Data!X381-AA381</f>
        <v/>
      </c>
      <c r="AC381" s="9">
        <f>Z381+AB381</f>
        <v/>
      </c>
      <c r="AD381" s="24">
        <f>COUNTIF(Data!$Y$2:$Y$2441,"&lt;="&amp;Data!Y381)/($B$3+1)</f>
        <v/>
      </c>
      <c r="AE381" s="16">
        <f>_xlfn.PERCENTILE.INC(Data!$U$2:$U$2441,AD381)</f>
        <v/>
      </c>
      <c r="AF381" s="16">
        <f>_xlfn.PERCENTILE.INC(Data!$V$2:$V$2441,AD381)</f>
        <v/>
      </c>
      <c r="AG381" s="16">
        <f>Data!Y381-AF381</f>
        <v/>
      </c>
      <c r="AH381" s="9">
        <f>AE381+AG381</f>
        <v/>
      </c>
    </row>
    <row r="382">
      <c r="N382" s="14">
        <f>Data!A382</f>
        <v/>
      </c>
      <c r="O382" s="24">
        <f>IF(Occurrence!J382&gt;0,COUNTIFS(Occurrence!$J$2:$J$2441,"&gt;0",Occurrence!$J$2:$J$2441,"&lt;="&amp;Occurrence!J382)/($B$8+1),0)</f>
        <v/>
      </c>
      <c r="P382" s="16">
        <f>IF(Occurrence!J382&gt;0,_xlfn.PERCENTILE.INC(Data!$O$2:$O$2441,($B$4+O382*($B$5-1))/($B$3-1)),0)</f>
        <v/>
      </c>
      <c r="Q382" s="16">
        <f>IF(Occurrence!J382&gt;0,_xlfn.PERCENTILE.INC(Occurrence!$I$2:$I$2441,($B$6+O382*($B$7-1))/($B$3-1)),0)</f>
        <v/>
      </c>
      <c r="R382" s="16">
        <f>IF(Occurrence!J382&gt;0,Occurrence!J382/Q382,0)</f>
        <v/>
      </c>
      <c r="S382" s="9">
        <f>IF(Occurrence!J382&gt;0,P382*R382,0)</f>
        <v/>
      </c>
      <c r="T382" s="24">
        <f>IF(Occurrence!K382&gt;0,COUNTIFS(Occurrence!$K$2:$K$2441,"&gt;0",Occurrence!$K$2:$K$2441,"&lt;="&amp;Occurrence!K382)/($B$9+1),0)</f>
        <v/>
      </c>
      <c r="U382" s="16">
        <f>IF(Occurrence!K382&gt;0,_xlfn.PERCENTILE.INC(Data!$O$2:$O$2441,($B$4+T382*($B$5-1))/($B$3-1)),0)</f>
        <v/>
      </c>
      <c r="V382" s="16">
        <f>IF(Occurrence!K382&gt;0,_xlfn.PERCENTILE.INC(Occurrence!$I$2:$I$2441,($B$6+T382*($B$7-1))/($B$3-1)),0)</f>
        <v/>
      </c>
      <c r="W382" s="16">
        <f>IF(Occurrence!K382&gt;0,Occurrence!K382/V382,0)</f>
        <v/>
      </c>
      <c r="X382" s="9">
        <f>IF(Occurrence!K382&gt;0,U382*W382,0)</f>
        <v/>
      </c>
      <c r="Y382" s="24">
        <f>COUNTIF(Data!$X$2:$X$2441,"&lt;="&amp;Data!X382)/($B$3+1)</f>
        <v/>
      </c>
      <c r="Z382" s="16">
        <f>_xlfn.PERCENTILE.INC(Data!$U$2:$U$2441,Y382)</f>
        <v/>
      </c>
      <c r="AA382" s="16">
        <f>_xlfn.PERCENTILE.INC(Data!$V$2:$V$2441,Y382)</f>
        <v/>
      </c>
      <c r="AB382" s="16">
        <f>Data!X382-AA382</f>
        <v/>
      </c>
      <c r="AC382" s="9">
        <f>Z382+AB382</f>
        <v/>
      </c>
      <c r="AD382" s="24">
        <f>COUNTIF(Data!$Y$2:$Y$2441,"&lt;="&amp;Data!Y382)/($B$3+1)</f>
        <v/>
      </c>
      <c r="AE382" s="16">
        <f>_xlfn.PERCENTILE.INC(Data!$U$2:$U$2441,AD382)</f>
        <v/>
      </c>
      <c r="AF382" s="16">
        <f>_xlfn.PERCENTILE.INC(Data!$V$2:$V$2441,AD382)</f>
        <v/>
      </c>
      <c r="AG382" s="16">
        <f>Data!Y382-AF382</f>
        <v/>
      </c>
      <c r="AH382" s="9">
        <f>AE382+AG382</f>
        <v/>
      </c>
    </row>
    <row r="383">
      <c r="N383" s="14">
        <f>Data!A383</f>
        <v/>
      </c>
      <c r="O383" s="24">
        <f>IF(Occurrence!J383&gt;0,COUNTIFS(Occurrence!$J$2:$J$2441,"&gt;0",Occurrence!$J$2:$J$2441,"&lt;="&amp;Occurrence!J383)/($B$8+1),0)</f>
        <v/>
      </c>
      <c r="P383" s="16">
        <f>IF(Occurrence!J383&gt;0,_xlfn.PERCENTILE.INC(Data!$O$2:$O$2441,($B$4+O383*($B$5-1))/($B$3-1)),0)</f>
        <v/>
      </c>
      <c r="Q383" s="16">
        <f>IF(Occurrence!J383&gt;0,_xlfn.PERCENTILE.INC(Occurrence!$I$2:$I$2441,($B$6+O383*($B$7-1))/($B$3-1)),0)</f>
        <v/>
      </c>
      <c r="R383" s="16">
        <f>IF(Occurrence!J383&gt;0,Occurrence!J383/Q383,0)</f>
        <v/>
      </c>
      <c r="S383" s="9">
        <f>IF(Occurrence!J383&gt;0,P383*R383,0)</f>
        <v/>
      </c>
      <c r="T383" s="24">
        <f>IF(Occurrence!K383&gt;0,COUNTIFS(Occurrence!$K$2:$K$2441,"&gt;0",Occurrence!$K$2:$K$2441,"&lt;="&amp;Occurrence!K383)/($B$9+1),0)</f>
        <v/>
      </c>
      <c r="U383" s="16">
        <f>IF(Occurrence!K383&gt;0,_xlfn.PERCENTILE.INC(Data!$O$2:$O$2441,($B$4+T383*($B$5-1))/($B$3-1)),0)</f>
        <v/>
      </c>
      <c r="V383" s="16">
        <f>IF(Occurrence!K383&gt;0,_xlfn.PERCENTILE.INC(Occurrence!$I$2:$I$2441,($B$6+T383*($B$7-1))/($B$3-1)),0)</f>
        <v/>
      </c>
      <c r="W383" s="16">
        <f>IF(Occurrence!K383&gt;0,Occurrence!K383/V383,0)</f>
        <v/>
      </c>
      <c r="X383" s="9">
        <f>IF(Occurrence!K383&gt;0,U383*W383,0)</f>
        <v/>
      </c>
      <c r="Y383" s="24">
        <f>COUNTIF(Data!$X$2:$X$2441,"&lt;="&amp;Data!X383)/($B$3+1)</f>
        <v/>
      </c>
      <c r="Z383" s="16">
        <f>_xlfn.PERCENTILE.INC(Data!$U$2:$U$2441,Y383)</f>
        <v/>
      </c>
      <c r="AA383" s="16">
        <f>_xlfn.PERCENTILE.INC(Data!$V$2:$V$2441,Y383)</f>
        <v/>
      </c>
      <c r="AB383" s="16">
        <f>Data!X383-AA383</f>
        <v/>
      </c>
      <c r="AC383" s="9">
        <f>Z383+AB383</f>
        <v/>
      </c>
      <c r="AD383" s="24">
        <f>COUNTIF(Data!$Y$2:$Y$2441,"&lt;="&amp;Data!Y383)/($B$3+1)</f>
        <v/>
      </c>
      <c r="AE383" s="16">
        <f>_xlfn.PERCENTILE.INC(Data!$U$2:$U$2441,AD383)</f>
        <v/>
      </c>
      <c r="AF383" s="16">
        <f>_xlfn.PERCENTILE.INC(Data!$V$2:$V$2441,AD383)</f>
        <v/>
      </c>
      <c r="AG383" s="16">
        <f>Data!Y383-AF383</f>
        <v/>
      </c>
      <c r="AH383" s="9">
        <f>AE383+AG383</f>
        <v/>
      </c>
    </row>
    <row r="384">
      <c r="N384" s="14">
        <f>Data!A384</f>
        <v/>
      </c>
      <c r="O384" s="24">
        <f>IF(Occurrence!J384&gt;0,COUNTIFS(Occurrence!$J$2:$J$2441,"&gt;0",Occurrence!$J$2:$J$2441,"&lt;="&amp;Occurrence!J384)/($B$8+1),0)</f>
        <v/>
      </c>
      <c r="P384" s="16">
        <f>IF(Occurrence!J384&gt;0,_xlfn.PERCENTILE.INC(Data!$O$2:$O$2441,($B$4+O384*($B$5-1))/($B$3-1)),0)</f>
        <v/>
      </c>
      <c r="Q384" s="16">
        <f>IF(Occurrence!J384&gt;0,_xlfn.PERCENTILE.INC(Occurrence!$I$2:$I$2441,($B$6+O384*($B$7-1))/($B$3-1)),0)</f>
        <v/>
      </c>
      <c r="R384" s="16">
        <f>IF(Occurrence!J384&gt;0,Occurrence!J384/Q384,0)</f>
        <v/>
      </c>
      <c r="S384" s="9">
        <f>IF(Occurrence!J384&gt;0,P384*R384,0)</f>
        <v/>
      </c>
      <c r="T384" s="24">
        <f>IF(Occurrence!K384&gt;0,COUNTIFS(Occurrence!$K$2:$K$2441,"&gt;0",Occurrence!$K$2:$K$2441,"&lt;="&amp;Occurrence!K384)/($B$9+1),0)</f>
        <v/>
      </c>
      <c r="U384" s="16">
        <f>IF(Occurrence!K384&gt;0,_xlfn.PERCENTILE.INC(Data!$O$2:$O$2441,($B$4+T384*($B$5-1))/($B$3-1)),0)</f>
        <v/>
      </c>
      <c r="V384" s="16">
        <f>IF(Occurrence!K384&gt;0,_xlfn.PERCENTILE.INC(Occurrence!$I$2:$I$2441,($B$6+T384*($B$7-1))/($B$3-1)),0)</f>
        <v/>
      </c>
      <c r="W384" s="16">
        <f>IF(Occurrence!K384&gt;0,Occurrence!K384/V384,0)</f>
        <v/>
      </c>
      <c r="X384" s="9">
        <f>IF(Occurrence!K384&gt;0,U384*W384,0)</f>
        <v/>
      </c>
      <c r="Y384" s="24">
        <f>COUNTIF(Data!$X$2:$X$2441,"&lt;="&amp;Data!X384)/($B$3+1)</f>
        <v/>
      </c>
      <c r="Z384" s="16">
        <f>_xlfn.PERCENTILE.INC(Data!$U$2:$U$2441,Y384)</f>
        <v/>
      </c>
      <c r="AA384" s="16">
        <f>_xlfn.PERCENTILE.INC(Data!$V$2:$V$2441,Y384)</f>
        <v/>
      </c>
      <c r="AB384" s="16">
        <f>Data!X384-AA384</f>
        <v/>
      </c>
      <c r="AC384" s="9">
        <f>Z384+AB384</f>
        <v/>
      </c>
      <c r="AD384" s="24">
        <f>COUNTIF(Data!$Y$2:$Y$2441,"&lt;="&amp;Data!Y384)/($B$3+1)</f>
        <v/>
      </c>
      <c r="AE384" s="16">
        <f>_xlfn.PERCENTILE.INC(Data!$U$2:$U$2441,AD384)</f>
        <v/>
      </c>
      <c r="AF384" s="16">
        <f>_xlfn.PERCENTILE.INC(Data!$V$2:$V$2441,AD384)</f>
        <v/>
      </c>
      <c r="AG384" s="16">
        <f>Data!Y384-AF384</f>
        <v/>
      </c>
      <c r="AH384" s="9">
        <f>AE384+AG384</f>
        <v/>
      </c>
    </row>
    <row r="385">
      <c r="N385" s="14">
        <f>Data!A385</f>
        <v/>
      </c>
      <c r="O385" s="24">
        <f>IF(Occurrence!J385&gt;0,COUNTIFS(Occurrence!$J$2:$J$2441,"&gt;0",Occurrence!$J$2:$J$2441,"&lt;="&amp;Occurrence!J385)/($B$8+1),0)</f>
        <v/>
      </c>
      <c r="P385" s="16">
        <f>IF(Occurrence!J385&gt;0,_xlfn.PERCENTILE.INC(Data!$O$2:$O$2441,($B$4+O385*($B$5-1))/($B$3-1)),0)</f>
        <v/>
      </c>
      <c r="Q385" s="16">
        <f>IF(Occurrence!J385&gt;0,_xlfn.PERCENTILE.INC(Occurrence!$I$2:$I$2441,($B$6+O385*($B$7-1))/($B$3-1)),0)</f>
        <v/>
      </c>
      <c r="R385" s="16">
        <f>IF(Occurrence!J385&gt;0,Occurrence!J385/Q385,0)</f>
        <v/>
      </c>
      <c r="S385" s="9">
        <f>IF(Occurrence!J385&gt;0,P385*R385,0)</f>
        <v/>
      </c>
      <c r="T385" s="24">
        <f>IF(Occurrence!K385&gt;0,COUNTIFS(Occurrence!$K$2:$K$2441,"&gt;0",Occurrence!$K$2:$K$2441,"&lt;="&amp;Occurrence!K385)/($B$9+1),0)</f>
        <v/>
      </c>
      <c r="U385" s="16">
        <f>IF(Occurrence!K385&gt;0,_xlfn.PERCENTILE.INC(Data!$O$2:$O$2441,($B$4+T385*($B$5-1))/($B$3-1)),0)</f>
        <v/>
      </c>
      <c r="V385" s="16">
        <f>IF(Occurrence!K385&gt;0,_xlfn.PERCENTILE.INC(Occurrence!$I$2:$I$2441,($B$6+T385*($B$7-1))/($B$3-1)),0)</f>
        <v/>
      </c>
      <c r="W385" s="16">
        <f>IF(Occurrence!K385&gt;0,Occurrence!K385/V385,0)</f>
        <v/>
      </c>
      <c r="X385" s="9">
        <f>IF(Occurrence!K385&gt;0,U385*W385,0)</f>
        <v/>
      </c>
      <c r="Y385" s="24">
        <f>COUNTIF(Data!$X$2:$X$2441,"&lt;="&amp;Data!X385)/($B$3+1)</f>
        <v/>
      </c>
      <c r="Z385" s="16">
        <f>_xlfn.PERCENTILE.INC(Data!$U$2:$U$2441,Y385)</f>
        <v/>
      </c>
      <c r="AA385" s="16">
        <f>_xlfn.PERCENTILE.INC(Data!$V$2:$V$2441,Y385)</f>
        <v/>
      </c>
      <c r="AB385" s="16">
        <f>Data!X385-AA385</f>
        <v/>
      </c>
      <c r="AC385" s="9">
        <f>Z385+AB385</f>
        <v/>
      </c>
      <c r="AD385" s="24">
        <f>COUNTIF(Data!$Y$2:$Y$2441,"&lt;="&amp;Data!Y385)/($B$3+1)</f>
        <v/>
      </c>
      <c r="AE385" s="16">
        <f>_xlfn.PERCENTILE.INC(Data!$U$2:$U$2441,AD385)</f>
        <v/>
      </c>
      <c r="AF385" s="16">
        <f>_xlfn.PERCENTILE.INC(Data!$V$2:$V$2441,AD385)</f>
        <v/>
      </c>
      <c r="AG385" s="16">
        <f>Data!Y385-AF385</f>
        <v/>
      </c>
      <c r="AH385" s="9">
        <f>AE385+AG385</f>
        <v/>
      </c>
    </row>
    <row r="386">
      <c r="N386" s="14">
        <f>Data!A386</f>
        <v/>
      </c>
      <c r="O386" s="24">
        <f>IF(Occurrence!J386&gt;0,COUNTIFS(Occurrence!$J$2:$J$2441,"&gt;0",Occurrence!$J$2:$J$2441,"&lt;="&amp;Occurrence!J386)/($B$8+1),0)</f>
        <v/>
      </c>
      <c r="P386" s="16">
        <f>IF(Occurrence!J386&gt;0,_xlfn.PERCENTILE.INC(Data!$O$2:$O$2441,($B$4+O386*($B$5-1))/($B$3-1)),0)</f>
        <v/>
      </c>
      <c r="Q386" s="16">
        <f>IF(Occurrence!J386&gt;0,_xlfn.PERCENTILE.INC(Occurrence!$I$2:$I$2441,($B$6+O386*($B$7-1))/($B$3-1)),0)</f>
        <v/>
      </c>
      <c r="R386" s="16">
        <f>IF(Occurrence!J386&gt;0,Occurrence!J386/Q386,0)</f>
        <v/>
      </c>
      <c r="S386" s="9">
        <f>IF(Occurrence!J386&gt;0,P386*R386,0)</f>
        <v/>
      </c>
      <c r="T386" s="24">
        <f>IF(Occurrence!K386&gt;0,COUNTIFS(Occurrence!$K$2:$K$2441,"&gt;0",Occurrence!$K$2:$K$2441,"&lt;="&amp;Occurrence!K386)/($B$9+1),0)</f>
        <v/>
      </c>
      <c r="U386" s="16">
        <f>IF(Occurrence!K386&gt;0,_xlfn.PERCENTILE.INC(Data!$O$2:$O$2441,($B$4+T386*($B$5-1))/($B$3-1)),0)</f>
        <v/>
      </c>
      <c r="V386" s="16">
        <f>IF(Occurrence!K386&gt;0,_xlfn.PERCENTILE.INC(Occurrence!$I$2:$I$2441,($B$6+T386*($B$7-1))/($B$3-1)),0)</f>
        <v/>
      </c>
      <c r="W386" s="16">
        <f>IF(Occurrence!K386&gt;0,Occurrence!K386/V386,0)</f>
        <v/>
      </c>
      <c r="X386" s="9">
        <f>IF(Occurrence!K386&gt;0,U386*W386,0)</f>
        <v/>
      </c>
      <c r="Y386" s="24">
        <f>COUNTIF(Data!$X$2:$X$2441,"&lt;="&amp;Data!X386)/($B$3+1)</f>
        <v/>
      </c>
      <c r="Z386" s="16">
        <f>_xlfn.PERCENTILE.INC(Data!$U$2:$U$2441,Y386)</f>
        <v/>
      </c>
      <c r="AA386" s="16">
        <f>_xlfn.PERCENTILE.INC(Data!$V$2:$V$2441,Y386)</f>
        <v/>
      </c>
      <c r="AB386" s="16">
        <f>Data!X386-AA386</f>
        <v/>
      </c>
      <c r="AC386" s="9">
        <f>Z386+AB386</f>
        <v/>
      </c>
      <c r="AD386" s="24">
        <f>COUNTIF(Data!$Y$2:$Y$2441,"&lt;="&amp;Data!Y386)/($B$3+1)</f>
        <v/>
      </c>
      <c r="AE386" s="16">
        <f>_xlfn.PERCENTILE.INC(Data!$U$2:$U$2441,AD386)</f>
        <v/>
      </c>
      <c r="AF386" s="16">
        <f>_xlfn.PERCENTILE.INC(Data!$V$2:$V$2441,AD386)</f>
        <v/>
      </c>
      <c r="AG386" s="16">
        <f>Data!Y386-AF386</f>
        <v/>
      </c>
      <c r="AH386" s="9">
        <f>AE386+AG386</f>
        <v/>
      </c>
    </row>
    <row r="387">
      <c r="N387" s="14">
        <f>Data!A387</f>
        <v/>
      </c>
      <c r="O387" s="24">
        <f>IF(Occurrence!J387&gt;0,COUNTIFS(Occurrence!$J$2:$J$2441,"&gt;0",Occurrence!$J$2:$J$2441,"&lt;="&amp;Occurrence!J387)/($B$8+1),0)</f>
        <v/>
      </c>
      <c r="P387" s="16">
        <f>IF(Occurrence!J387&gt;0,_xlfn.PERCENTILE.INC(Data!$O$2:$O$2441,($B$4+O387*($B$5-1))/($B$3-1)),0)</f>
        <v/>
      </c>
      <c r="Q387" s="16">
        <f>IF(Occurrence!J387&gt;0,_xlfn.PERCENTILE.INC(Occurrence!$I$2:$I$2441,($B$6+O387*($B$7-1))/($B$3-1)),0)</f>
        <v/>
      </c>
      <c r="R387" s="16">
        <f>IF(Occurrence!J387&gt;0,Occurrence!J387/Q387,0)</f>
        <v/>
      </c>
      <c r="S387" s="9">
        <f>IF(Occurrence!J387&gt;0,P387*R387,0)</f>
        <v/>
      </c>
      <c r="T387" s="24">
        <f>IF(Occurrence!K387&gt;0,COUNTIFS(Occurrence!$K$2:$K$2441,"&gt;0",Occurrence!$K$2:$K$2441,"&lt;="&amp;Occurrence!K387)/($B$9+1),0)</f>
        <v/>
      </c>
      <c r="U387" s="16">
        <f>IF(Occurrence!K387&gt;0,_xlfn.PERCENTILE.INC(Data!$O$2:$O$2441,($B$4+T387*($B$5-1))/($B$3-1)),0)</f>
        <v/>
      </c>
      <c r="V387" s="16">
        <f>IF(Occurrence!K387&gt;0,_xlfn.PERCENTILE.INC(Occurrence!$I$2:$I$2441,($B$6+T387*($B$7-1))/($B$3-1)),0)</f>
        <v/>
      </c>
      <c r="W387" s="16">
        <f>IF(Occurrence!K387&gt;0,Occurrence!K387/V387,0)</f>
        <v/>
      </c>
      <c r="X387" s="9">
        <f>IF(Occurrence!K387&gt;0,U387*W387,0)</f>
        <v/>
      </c>
      <c r="Y387" s="24">
        <f>COUNTIF(Data!$X$2:$X$2441,"&lt;="&amp;Data!X387)/($B$3+1)</f>
        <v/>
      </c>
      <c r="Z387" s="16">
        <f>_xlfn.PERCENTILE.INC(Data!$U$2:$U$2441,Y387)</f>
        <v/>
      </c>
      <c r="AA387" s="16">
        <f>_xlfn.PERCENTILE.INC(Data!$V$2:$V$2441,Y387)</f>
        <v/>
      </c>
      <c r="AB387" s="16">
        <f>Data!X387-AA387</f>
        <v/>
      </c>
      <c r="AC387" s="9">
        <f>Z387+AB387</f>
        <v/>
      </c>
      <c r="AD387" s="24">
        <f>COUNTIF(Data!$Y$2:$Y$2441,"&lt;="&amp;Data!Y387)/($B$3+1)</f>
        <v/>
      </c>
      <c r="AE387" s="16">
        <f>_xlfn.PERCENTILE.INC(Data!$U$2:$U$2441,AD387)</f>
        <v/>
      </c>
      <c r="AF387" s="16">
        <f>_xlfn.PERCENTILE.INC(Data!$V$2:$V$2441,AD387)</f>
        <v/>
      </c>
      <c r="AG387" s="16">
        <f>Data!Y387-AF387</f>
        <v/>
      </c>
      <c r="AH387" s="9">
        <f>AE387+AG387</f>
        <v/>
      </c>
    </row>
    <row r="388">
      <c r="N388" s="14">
        <f>Data!A388</f>
        <v/>
      </c>
      <c r="O388" s="24">
        <f>IF(Occurrence!J388&gt;0,COUNTIFS(Occurrence!$J$2:$J$2441,"&gt;0",Occurrence!$J$2:$J$2441,"&lt;="&amp;Occurrence!J388)/($B$8+1),0)</f>
        <v/>
      </c>
      <c r="P388" s="16">
        <f>IF(Occurrence!J388&gt;0,_xlfn.PERCENTILE.INC(Data!$O$2:$O$2441,($B$4+O388*($B$5-1))/($B$3-1)),0)</f>
        <v/>
      </c>
      <c r="Q388" s="16">
        <f>IF(Occurrence!J388&gt;0,_xlfn.PERCENTILE.INC(Occurrence!$I$2:$I$2441,($B$6+O388*($B$7-1))/($B$3-1)),0)</f>
        <v/>
      </c>
      <c r="R388" s="16">
        <f>IF(Occurrence!J388&gt;0,Occurrence!J388/Q388,0)</f>
        <v/>
      </c>
      <c r="S388" s="9">
        <f>IF(Occurrence!J388&gt;0,P388*R388,0)</f>
        <v/>
      </c>
      <c r="T388" s="24">
        <f>IF(Occurrence!K388&gt;0,COUNTIFS(Occurrence!$K$2:$K$2441,"&gt;0",Occurrence!$K$2:$K$2441,"&lt;="&amp;Occurrence!K388)/($B$9+1),0)</f>
        <v/>
      </c>
      <c r="U388" s="16">
        <f>IF(Occurrence!K388&gt;0,_xlfn.PERCENTILE.INC(Data!$O$2:$O$2441,($B$4+T388*($B$5-1))/($B$3-1)),0)</f>
        <v/>
      </c>
      <c r="V388" s="16">
        <f>IF(Occurrence!K388&gt;0,_xlfn.PERCENTILE.INC(Occurrence!$I$2:$I$2441,($B$6+T388*($B$7-1))/($B$3-1)),0)</f>
        <v/>
      </c>
      <c r="W388" s="16">
        <f>IF(Occurrence!K388&gt;0,Occurrence!K388/V388,0)</f>
        <v/>
      </c>
      <c r="X388" s="9">
        <f>IF(Occurrence!K388&gt;0,U388*W388,0)</f>
        <v/>
      </c>
      <c r="Y388" s="24">
        <f>COUNTIF(Data!$X$2:$X$2441,"&lt;="&amp;Data!X388)/($B$3+1)</f>
        <v/>
      </c>
      <c r="Z388" s="16">
        <f>_xlfn.PERCENTILE.INC(Data!$U$2:$U$2441,Y388)</f>
        <v/>
      </c>
      <c r="AA388" s="16">
        <f>_xlfn.PERCENTILE.INC(Data!$V$2:$V$2441,Y388)</f>
        <v/>
      </c>
      <c r="AB388" s="16">
        <f>Data!X388-AA388</f>
        <v/>
      </c>
      <c r="AC388" s="9">
        <f>Z388+AB388</f>
        <v/>
      </c>
      <c r="AD388" s="24">
        <f>COUNTIF(Data!$Y$2:$Y$2441,"&lt;="&amp;Data!Y388)/($B$3+1)</f>
        <v/>
      </c>
      <c r="AE388" s="16">
        <f>_xlfn.PERCENTILE.INC(Data!$U$2:$U$2441,AD388)</f>
        <v/>
      </c>
      <c r="AF388" s="16">
        <f>_xlfn.PERCENTILE.INC(Data!$V$2:$V$2441,AD388)</f>
        <v/>
      </c>
      <c r="AG388" s="16">
        <f>Data!Y388-AF388</f>
        <v/>
      </c>
      <c r="AH388" s="9">
        <f>AE388+AG388</f>
        <v/>
      </c>
    </row>
    <row r="389">
      <c r="N389" s="14">
        <f>Data!A389</f>
        <v/>
      </c>
      <c r="O389" s="24">
        <f>IF(Occurrence!J389&gt;0,COUNTIFS(Occurrence!$J$2:$J$2441,"&gt;0",Occurrence!$J$2:$J$2441,"&lt;="&amp;Occurrence!J389)/($B$8+1),0)</f>
        <v/>
      </c>
      <c r="P389" s="16">
        <f>IF(Occurrence!J389&gt;0,_xlfn.PERCENTILE.INC(Data!$O$2:$O$2441,($B$4+O389*($B$5-1))/($B$3-1)),0)</f>
        <v/>
      </c>
      <c r="Q389" s="16">
        <f>IF(Occurrence!J389&gt;0,_xlfn.PERCENTILE.INC(Occurrence!$I$2:$I$2441,($B$6+O389*($B$7-1))/($B$3-1)),0)</f>
        <v/>
      </c>
      <c r="R389" s="16">
        <f>IF(Occurrence!J389&gt;0,Occurrence!J389/Q389,0)</f>
        <v/>
      </c>
      <c r="S389" s="9">
        <f>IF(Occurrence!J389&gt;0,P389*R389,0)</f>
        <v/>
      </c>
      <c r="T389" s="24">
        <f>IF(Occurrence!K389&gt;0,COUNTIFS(Occurrence!$K$2:$K$2441,"&gt;0",Occurrence!$K$2:$K$2441,"&lt;="&amp;Occurrence!K389)/($B$9+1),0)</f>
        <v/>
      </c>
      <c r="U389" s="16">
        <f>IF(Occurrence!K389&gt;0,_xlfn.PERCENTILE.INC(Data!$O$2:$O$2441,($B$4+T389*($B$5-1))/($B$3-1)),0)</f>
        <v/>
      </c>
      <c r="V389" s="16">
        <f>IF(Occurrence!K389&gt;0,_xlfn.PERCENTILE.INC(Occurrence!$I$2:$I$2441,($B$6+T389*($B$7-1))/($B$3-1)),0)</f>
        <v/>
      </c>
      <c r="W389" s="16">
        <f>IF(Occurrence!K389&gt;0,Occurrence!K389/V389,0)</f>
        <v/>
      </c>
      <c r="X389" s="9">
        <f>IF(Occurrence!K389&gt;0,U389*W389,0)</f>
        <v/>
      </c>
      <c r="Y389" s="24">
        <f>COUNTIF(Data!$X$2:$X$2441,"&lt;="&amp;Data!X389)/($B$3+1)</f>
        <v/>
      </c>
      <c r="Z389" s="16">
        <f>_xlfn.PERCENTILE.INC(Data!$U$2:$U$2441,Y389)</f>
        <v/>
      </c>
      <c r="AA389" s="16">
        <f>_xlfn.PERCENTILE.INC(Data!$V$2:$V$2441,Y389)</f>
        <v/>
      </c>
      <c r="AB389" s="16">
        <f>Data!X389-AA389</f>
        <v/>
      </c>
      <c r="AC389" s="9">
        <f>Z389+AB389</f>
        <v/>
      </c>
      <c r="AD389" s="24">
        <f>COUNTIF(Data!$Y$2:$Y$2441,"&lt;="&amp;Data!Y389)/($B$3+1)</f>
        <v/>
      </c>
      <c r="AE389" s="16">
        <f>_xlfn.PERCENTILE.INC(Data!$U$2:$U$2441,AD389)</f>
        <v/>
      </c>
      <c r="AF389" s="16">
        <f>_xlfn.PERCENTILE.INC(Data!$V$2:$V$2441,AD389)</f>
        <v/>
      </c>
      <c r="AG389" s="16">
        <f>Data!Y389-AF389</f>
        <v/>
      </c>
      <c r="AH389" s="9">
        <f>AE389+AG389</f>
        <v/>
      </c>
    </row>
    <row r="390">
      <c r="N390" s="14">
        <f>Data!A390</f>
        <v/>
      </c>
      <c r="O390" s="24">
        <f>IF(Occurrence!J390&gt;0,COUNTIFS(Occurrence!$J$2:$J$2441,"&gt;0",Occurrence!$J$2:$J$2441,"&lt;="&amp;Occurrence!J390)/($B$8+1),0)</f>
        <v/>
      </c>
      <c r="P390" s="16">
        <f>IF(Occurrence!J390&gt;0,_xlfn.PERCENTILE.INC(Data!$O$2:$O$2441,($B$4+O390*($B$5-1))/($B$3-1)),0)</f>
        <v/>
      </c>
      <c r="Q390" s="16">
        <f>IF(Occurrence!J390&gt;0,_xlfn.PERCENTILE.INC(Occurrence!$I$2:$I$2441,($B$6+O390*($B$7-1))/($B$3-1)),0)</f>
        <v/>
      </c>
      <c r="R390" s="16">
        <f>IF(Occurrence!J390&gt;0,Occurrence!J390/Q390,0)</f>
        <v/>
      </c>
      <c r="S390" s="9">
        <f>IF(Occurrence!J390&gt;0,P390*R390,0)</f>
        <v/>
      </c>
      <c r="T390" s="24">
        <f>IF(Occurrence!K390&gt;0,COUNTIFS(Occurrence!$K$2:$K$2441,"&gt;0",Occurrence!$K$2:$K$2441,"&lt;="&amp;Occurrence!K390)/($B$9+1),0)</f>
        <v/>
      </c>
      <c r="U390" s="16">
        <f>IF(Occurrence!K390&gt;0,_xlfn.PERCENTILE.INC(Data!$O$2:$O$2441,($B$4+T390*($B$5-1))/($B$3-1)),0)</f>
        <v/>
      </c>
      <c r="V390" s="16">
        <f>IF(Occurrence!K390&gt;0,_xlfn.PERCENTILE.INC(Occurrence!$I$2:$I$2441,($B$6+T390*($B$7-1))/($B$3-1)),0)</f>
        <v/>
      </c>
      <c r="W390" s="16">
        <f>IF(Occurrence!K390&gt;0,Occurrence!K390/V390,0)</f>
        <v/>
      </c>
      <c r="X390" s="9">
        <f>IF(Occurrence!K390&gt;0,U390*W390,0)</f>
        <v/>
      </c>
      <c r="Y390" s="24">
        <f>COUNTIF(Data!$X$2:$X$2441,"&lt;="&amp;Data!X390)/($B$3+1)</f>
        <v/>
      </c>
      <c r="Z390" s="16">
        <f>_xlfn.PERCENTILE.INC(Data!$U$2:$U$2441,Y390)</f>
        <v/>
      </c>
      <c r="AA390" s="16">
        <f>_xlfn.PERCENTILE.INC(Data!$V$2:$V$2441,Y390)</f>
        <v/>
      </c>
      <c r="AB390" s="16">
        <f>Data!X390-AA390</f>
        <v/>
      </c>
      <c r="AC390" s="9">
        <f>Z390+AB390</f>
        <v/>
      </c>
      <c r="AD390" s="24">
        <f>COUNTIF(Data!$Y$2:$Y$2441,"&lt;="&amp;Data!Y390)/($B$3+1)</f>
        <v/>
      </c>
      <c r="AE390" s="16">
        <f>_xlfn.PERCENTILE.INC(Data!$U$2:$U$2441,AD390)</f>
        <v/>
      </c>
      <c r="AF390" s="16">
        <f>_xlfn.PERCENTILE.INC(Data!$V$2:$V$2441,AD390)</f>
        <v/>
      </c>
      <c r="AG390" s="16">
        <f>Data!Y390-AF390</f>
        <v/>
      </c>
      <c r="AH390" s="9">
        <f>AE390+AG390</f>
        <v/>
      </c>
    </row>
    <row r="391">
      <c r="N391" s="14">
        <f>Data!A391</f>
        <v/>
      </c>
      <c r="O391" s="24">
        <f>IF(Occurrence!J391&gt;0,COUNTIFS(Occurrence!$J$2:$J$2441,"&gt;0",Occurrence!$J$2:$J$2441,"&lt;="&amp;Occurrence!J391)/($B$8+1),0)</f>
        <v/>
      </c>
      <c r="P391" s="16">
        <f>IF(Occurrence!J391&gt;0,_xlfn.PERCENTILE.INC(Data!$O$2:$O$2441,($B$4+O391*($B$5-1))/($B$3-1)),0)</f>
        <v/>
      </c>
      <c r="Q391" s="16">
        <f>IF(Occurrence!J391&gt;0,_xlfn.PERCENTILE.INC(Occurrence!$I$2:$I$2441,($B$6+O391*($B$7-1))/($B$3-1)),0)</f>
        <v/>
      </c>
      <c r="R391" s="16">
        <f>IF(Occurrence!J391&gt;0,Occurrence!J391/Q391,0)</f>
        <v/>
      </c>
      <c r="S391" s="9">
        <f>IF(Occurrence!J391&gt;0,P391*R391,0)</f>
        <v/>
      </c>
      <c r="T391" s="24">
        <f>IF(Occurrence!K391&gt;0,COUNTIFS(Occurrence!$K$2:$K$2441,"&gt;0",Occurrence!$K$2:$K$2441,"&lt;="&amp;Occurrence!K391)/($B$9+1),0)</f>
        <v/>
      </c>
      <c r="U391" s="16">
        <f>IF(Occurrence!K391&gt;0,_xlfn.PERCENTILE.INC(Data!$O$2:$O$2441,($B$4+T391*($B$5-1))/($B$3-1)),0)</f>
        <v/>
      </c>
      <c r="V391" s="16">
        <f>IF(Occurrence!K391&gt;0,_xlfn.PERCENTILE.INC(Occurrence!$I$2:$I$2441,($B$6+T391*($B$7-1))/($B$3-1)),0)</f>
        <v/>
      </c>
      <c r="W391" s="16">
        <f>IF(Occurrence!K391&gt;0,Occurrence!K391/V391,0)</f>
        <v/>
      </c>
      <c r="X391" s="9">
        <f>IF(Occurrence!K391&gt;0,U391*W391,0)</f>
        <v/>
      </c>
      <c r="Y391" s="24">
        <f>COUNTIF(Data!$X$2:$X$2441,"&lt;="&amp;Data!X391)/($B$3+1)</f>
        <v/>
      </c>
      <c r="Z391" s="16">
        <f>_xlfn.PERCENTILE.INC(Data!$U$2:$U$2441,Y391)</f>
        <v/>
      </c>
      <c r="AA391" s="16">
        <f>_xlfn.PERCENTILE.INC(Data!$V$2:$V$2441,Y391)</f>
        <v/>
      </c>
      <c r="AB391" s="16">
        <f>Data!X391-AA391</f>
        <v/>
      </c>
      <c r="AC391" s="9">
        <f>Z391+AB391</f>
        <v/>
      </c>
      <c r="AD391" s="24">
        <f>COUNTIF(Data!$Y$2:$Y$2441,"&lt;="&amp;Data!Y391)/($B$3+1)</f>
        <v/>
      </c>
      <c r="AE391" s="16">
        <f>_xlfn.PERCENTILE.INC(Data!$U$2:$U$2441,AD391)</f>
        <v/>
      </c>
      <c r="AF391" s="16">
        <f>_xlfn.PERCENTILE.INC(Data!$V$2:$V$2441,AD391)</f>
        <v/>
      </c>
      <c r="AG391" s="16">
        <f>Data!Y391-AF391</f>
        <v/>
      </c>
      <c r="AH391" s="9">
        <f>AE391+AG391</f>
        <v/>
      </c>
    </row>
    <row r="392">
      <c r="N392" s="14">
        <f>Data!A392</f>
        <v/>
      </c>
      <c r="O392" s="24">
        <f>IF(Occurrence!J392&gt;0,COUNTIFS(Occurrence!$J$2:$J$2441,"&gt;0",Occurrence!$J$2:$J$2441,"&lt;="&amp;Occurrence!J392)/($B$8+1),0)</f>
        <v/>
      </c>
      <c r="P392" s="16">
        <f>IF(Occurrence!J392&gt;0,_xlfn.PERCENTILE.INC(Data!$O$2:$O$2441,($B$4+O392*($B$5-1))/($B$3-1)),0)</f>
        <v/>
      </c>
      <c r="Q392" s="16">
        <f>IF(Occurrence!J392&gt;0,_xlfn.PERCENTILE.INC(Occurrence!$I$2:$I$2441,($B$6+O392*($B$7-1))/($B$3-1)),0)</f>
        <v/>
      </c>
      <c r="R392" s="16">
        <f>IF(Occurrence!J392&gt;0,Occurrence!J392/Q392,0)</f>
        <v/>
      </c>
      <c r="S392" s="9">
        <f>IF(Occurrence!J392&gt;0,P392*R392,0)</f>
        <v/>
      </c>
      <c r="T392" s="24">
        <f>IF(Occurrence!K392&gt;0,COUNTIFS(Occurrence!$K$2:$K$2441,"&gt;0",Occurrence!$K$2:$K$2441,"&lt;="&amp;Occurrence!K392)/($B$9+1),0)</f>
        <v/>
      </c>
      <c r="U392" s="16">
        <f>IF(Occurrence!K392&gt;0,_xlfn.PERCENTILE.INC(Data!$O$2:$O$2441,($B$4+T392*($B$5-1))/($B$3-1)),0)</f>
        <v/>
      </c>
      <c r="V392" s="16">
        <f>IF(Occurrence!K392&gt;0,_xlfn.PERCENTILE.INC(Occurrence!$I$2:$I$2441,($B$6+T392*($B$7-1))/($B$3-1)),0)</f>
        <v/>
      </c>
      <c r="W392" s="16">
        <f>IF(Occurrence!K392&gt;0,Occurrence!K392/V392,0)</f>
        <v/>
      </c>
      <c r="X392" s="9">
        <f>IF(Occurrence!K392&gt;0,U392*W392,0)</f>
        <v/>
      </c>
      <c r="Y392" s="24">
        <f>COUNTIF(Data!$X$2:$X$2441,"&lt;="&amp;Data!X392)/($B$3+1)</f>
        <v/>
      </c>
      <c r="Z392" s="16">
        <f>_xlfn.PERCENTILE.INC(Data!$U$2:$U$2441,Y392)</f>
        <v/>
      </c>
      <c r="AA392" s="16">
        <f>_xlfn.PERCENTILE.INC(Data!$V$2:$V$2441,Y392)</f>
        <v/>
      </c>
      <c r="AB392" s="16">
        <f>Data!X392-AA392</f>
        <v/>
      </c>
      <c r="AC392" s="9">
        <f>Z392+AB392</f>
        <v/>
      </c>
      <c r="AD392" s="24">
        <f>COUNTIF(Data!$Y$2:$Y$2441,"&lt;="&amp;Data!Y392)/($B$3+1)</f>
        <v/>
      </c>
      <c r="AE392" s="16">
        <f>_xlfn.PERCENTILE.INC(Data!$U$2:$U$2441,AD392)</f>
        <v/>
      </c>
      <c r="AF392" s="16">
        <f>_xlfn.PERCENTILE.INC(Data!$V$2:$V$2441,AD392)</f>
        <v/>
      </c>
      <c r="AG392" s="16">
        <f>Data!Y392-AF392</f>
        <v/>
      </c>
      <c r="AH392" s="9">
        <f>AE392+AG392</f>
        <v/>
      </c>
    </row>
    <row r="393">
      <c r="N393" s="14">
        <f>Data!A393</f>
        <v/>
      </c>
      <c r="O393" s="24">
        <f>IF(Occurrence!J393&gt;0,COUNTIFS(Occurrence!$J$2:$J$2441,"&gt;0",Occurrence!$J$2:$J$2441,"&lt;="&amp;Occurrence!J393)/($B$8+1),0)</f>
        <v/>
      </c>
      <c r="P393" s="16">
        <f>IF(Occurrence!J393&gt;0,_xlfn.PERCENTILE.INC(Data!$O$2:$O$2441,($B$4+O393*($B$5-1))/($B$3-1)),0)</f>
        <v/>
      </c>
      <c r="Q393" s="16">
        <f>IF(Occurrence!J393&gt;0,_xlfn.PERCENTILE.INC(Occurrence!$I$2:$I$2441,($B$6+O393*($B$7-1))/($B$3-1)),0)</f>
        <v/>
      </c>
      <c r="R393" s="16">
        <f>IF(Occurrence!J393&gt;0,Occurrence!J393/Q393,0)</f>
        <v/>
      </c>
      <c r="S393" s="9">
        <f>IF(Occurrence!J393&gt;0,P393*R393,0)</f>
        <v/>
      </c>
      <c r="T393" s="24">
        <f>IF(Occurrence!K393&gt;0,COUNTIFS(Occurrence!$K$2:$K$2441,"&gt;0",Occurrence!$K$2:$K$2441,"&lt;="&amp;Occurrence!K393)/($B$9+1),0)</f>
        <v/>
      </c>
      <c r="U393" s="16">
        <f>IF(Occurrence!K393&gt;0,_xlfn.PERCENTILE.INC(Data!$O$2:$O$2441,($B$4+T393*($B$5-1))/($B$3-1)),0)</f>
        <v/>
      </c>
      <c r="V393" s="16">
        <f>IF(Occurrence!K393&gt;0,_xlfn.PERCENTILE.INC(Occurrence!$I$2:$I$2441,($B$6+T393*($B$7-1))/($B$3-1)),0)</f>
        <v/>
      </c>
      <c r="W393" s="16">
        <f>IF(Occurrence!K393&gt;0,Occurrence!K393/V393,0)</f>
        <v/>
      </c>
      <c r="X393" s="9">
        <f>IF(Occurrence!K393&gt;0,U393*W393,0)</f>
        <v/>
      </c>
      <c r="Y393" s="24">
        <f>COUNTIF(Data!$X$2:$X$2441,"&lt;="&amp;Data!X393)/($B$3+1)</f>
        <v/>
      </c>
      <c r="Z393" s="16">
        <f>_xlfn.PERCENTILE.INC(Data!$U$2:$U$2441,Y393)</f>
        <v/>
      </c>
      <c r="AA393" s="16">
        <f>_xlfn.PERCENTILE.INC(Data!$V$2:$V$2441,Y393)</f>
        <v/>
      </c>
      <c r="AB393" s="16">
        <f>Data!X393-AA393</f>
        <v/>
      </c>
      <c r="AC393" s="9">
        <f>Z393+AB393</f>
        <v/>
      </c>
      <c r="AD393" s="24">
        <f>COUNTIF(Data!$Y$2:$Y$2441,"&lt;="&amp;Data!Y393)/($B$3+1)</f>
        <v/>
      </c>
      <c r="AE393" s="16">
        <f>_xlfn.PERCENTILE.INC(Data!$U$2:$U$2441,AD393)</f>
        <v/>
      </c>
      <c r="AF393" s="16">
        <f>_xlfn.PERCENTILE.INC(Data!$V$2:$V$2441,AD393)</f>
        <v/>
      </c>
      <c r="AG393" s="16">
        <f>Data!Y393-AF393</f>
        <v/>
      </c>
      <c r="AH393" s="9">
        <f>AE393+AG393</f>
        <v/>
      </c>
    </row>
    <row r="394">
      <c r="N394" s="14">
        <f>Data!A394</f>
        <v/>
      </c>
      <c r="O394" s="24">
        <f>IF(Occurrence!J394&gt;0,COUNTIFS(Occurrence!$J$2:$J$2441,"&gt;0",Occurrence!$J$2:$J$2441,"&lt;="&amp;Occurrence!J394)/($B$8+1),0)</f>
        <v/>
      </c>
      <c r="P394" s="16">
        <f>IF(Occurrence!J394&gt;0,_xlfn.PERCENTILE.INC(Data!$O$2:$O$2441,($B$4+O394*($B$5-1))/($B$3-1)),0)</f>
        <v/>
      </c>
      <c r="Q394" s="16">
        <f>IF(Occurrence!J394&gt;0,_xlfn.PERCENTILE.INC(Occurrence!$I$2:$I$2441,($B$6+O394*($B$7-1))/($B$3-1)),0)</f>
        <v/>
      </c>
      <c r="R394" s="16">
        <f>IF(Occurrence!J394&gt;0,Occurrence!J394/Q394,0)</f>
        <v/>
      </c>
      <c r="S394" s="9">
        <f>IF(Occurrence!J394&gt;0,P394*R394,0)</f>
        <v/>
      </c>
      <c r="T394" s="24">
        <f>IF(Occurrence!K394&gt;0,COUNTIFS(Occurrence!$K$2:$K$2441,"&gt;0",Occurrence!$K$2:$K$2441,"&lt;="&amp;Occurrence!K394)/($B$9+1),0)</f>
        <v/>
      </c>
      <c r="U394" s="16">
        <f>IF(Occurrence!K394&gt;0,_xlfn.PERCENTILE.INC(Data!$O$2:$O$2441,($B$4+T394*($B$5-1))/($B$3-1)),0)</f>
        <v/>
      </c>
      <c r="V394" s="16">
        <f>IF(Occurrence!K394&gt;0,_xlfn.PERCENTILE.INC(Occurrence!$I$2:$I$2441,($B$6+T394*($B$7-1))/($B$3-1)),0)</f>
        <v/>
      </c>
      <c r="W394" s="16">
        <f>IF(Occurrence!K394&gt;0,Occurrence!K394/V394,0)</f>
        <v/>
      </c>
      <c r="X394" s="9">
        <f>IF(Occurrence!K394&gt;0,U394*W394,0)</f>
        <v/>
      </c>
      <c r="Y394" s="24">
        <f>COUNTIF(Data!$X$2:$X$2441,"&lt;="&amp;Data!X394)/($B$3+1)</f>
        <v/>
      </c>
      <c r="Z394" s="16">
        <f>_xlfn.PERCENTILE.INC(Data!$U$2:$U$2441,Y394)</f>
        <v/>
      </c>
      <c r="AA394" s="16">
        <f>_xlfn.PERCENTILE.INC(Data!$V$2:$V$2441,Y394)</f>
        <v/>
      </c>
      <c r="AB394" s="16">
        <f>Data!X394-AA394</f>
        <v/>
      </c>
      <c r="AC394" s="9">
        <f>Z394+AB394</f>
        <v/>
      </c>
      <c r="AD394" s="24">
        <f>COUNTIF(Data!$Y$2:$Y$2441,"&lt;="&amp;Data!Y394)/($B$3+1)</f>
        <v/>
      </c>
      <c r="AE394" s="16">
        <f>_xlfn.PERCENTILE.INC(Data!$U$2:$U$2441,AD394)</f>
        <v/>
      </c>
      <c r="AF394" s="16">
        <f>_xlfn.PERCENTILE.INC(Data!$V$2:$V$2441,AD394)</f>
        <v/>
      </c>
      <c r="AG394" s="16">
        <f>Data!Y394-AF394</f>
        <v/>
      </c>
      <c r="AH394" s="9">
        <f>AE394+AG394</f>
        <v/>
      </c>
    </row>
    <row r="395">
      <c r="N395" s="14">
        <f>Data!A395</f>
        <v/>
      </c>
      <c r="O395" s="24">
        <f>IF(Occurrence!J395&gt;0,COUNTIFS(Occurrence!$J$2:$J$2441,"&gt;0",Occurrence!$J$2:$J$2441,"&lt;="&amp;Occurrence!J395)/($B$8+1),0)</f>
        <v/>
      </c>
      <c r="P395" s="16">
        <f>IF(Occurrence!J395&gt;0,_xlfn.PERCENTILE.INC(Data!$O$2:$O$2441,($B$4+O395*($B$5-1))/($B$3-1)),0)</f>
        <v/>
      </c>
      <c r="Q395" s="16">
        <f>IF(Occurrence!J395&gt;0,_xlfn.PERCENTILE.INC(Occurrence!$I$2:$I$2441,($B$6+O395*($B$7-1))/($B$3-1)),0)</f>
        <v/>
      </c>
      <c r="R395" s="16">
        <f>IF(Occurrence!J395&gt;0,Occurrence!J395/Q395,0)</f>
        <v/>
      </c>
      <c r="S395" s="9">
        <f>IF(Occurrence!J395&gt;0,P395*R395,0)</f>
        <v/>
      </c>
      <c r="T395" s="24">
        <f>IF(Occurrence!K395&gt;0,COUNTIFS(Occurrence!$K$2:$K$2441,"&gt;0",Occurrence!$K$2:$K$2441,"&lt;="&amp;Occurrence!K395)/($B$9+1),0)</f>
        <v/>
      </c>
      <c r="U395" s="16">
        <f>IF(Occurrence!K395&gt;0,_xlfn.PERCENTILE.INC(Data!$O$2:$O$2441,($B$4+T395*($B$5-1))/($B$3-1)),0)</f>
        <v/>
      </c>
      <c r="V395" s="16">
        <f>IF(Occurrence!K395&gt;0,_xlfn.PERCENTILE.INC(Occurrence!$I$2:$I$2441,($B$6+T395*($B$7-1))/($B$3-1)),0)</f>
        <v/>
      </c>
      <c r="W395" s="16">
        <f>IF(Occurrence!K395&gt;0,Occurrence!K395/V395,0)</f>
        <v/>
      </c>
      <c r="X395" s="9">
        <f>IF(Occurrence!K395&gt;0,U395*W395,0)</f>
        <v/>
      </c>
      <c r="Y395" s="24">
        <f>COUNTIF(Data!$X$2:$X$2441,"&lt;="&amp;Data!X395)/($B$3+1)</f>
        <v/>
      </c>
      <c r="Z395" s="16">
        <f>_xlfn.PERCENTILE.INC(Data!$U$2:$U$2441,Y395)</f>
        <v/>
      </c>
      <c r="AA395" s="16">
        <f>_xlfn.PERCENTILE.INC(Data!$V$2:$V$2441,Y395)</f>
        <v/>
      </c>
      <c r="AB395" s="16">
        <f>Data!X395-AA395</f>
        <v/>
      </c>
      <c r="AC395" s="9">
        <f>Z395+AB395</f>
        <v/>
      </c>
      <c r="AD395" s="24">
        <f>COUNTIF(Data!$Y$2:$Y$2441,"&lt;="&amp;Data!Y395)/($B$3+1)</f>
        <v/>
      </c>
      <c r="AE395" s="16">
        <f>_xlfn.PERCENTILE.INC(Data!$U$2:$U$2441,AD395)</f>
        <v/>
      </c>
      <c r="AF395" s="16">
        <f>_xlfn.PERCENTILE.INC(Data!$V$2:$V$2441,AD395)</f>
        <v/>
      </c>
      <c r="AG395" s="16">
        <f>Data!Y395-AF395</f>
        <v/>
      </c>
      <c r="AH395" s="9">
        <f>AE395+AG395</f>
        <v/>
      </c>
    </row>
    <row r="396">
      <c r="N396" s="14">
        <f>Data!A396</f>
        <v/>
      </c>
      <c r="O396" s="24">
        <f>IF(Occurrence!J396&gt;0,COUNTIFS(Occurrence!$J$2:$J$2441,"&gt;0",Occurrence!$J$2:$J$2441,"&lt;="&amp;Occurrence!J396)/($B$8+1),0)</f>
        <v/>
      </c>
      <c r="P396" s="16">
        <f>IF(Occurrence!J396&gt;0,_xlfn.PERCENTILE.INC(Data!$O$2:$O$2441,($B$4+O396*($B$5-1))/($B$3-1)),0)</f>
        <v/>
      </c>
      <c r="Q396" s="16">
        <f>IF(Occurrence!J396&gt;0,_xlfn.PERCENTILE.INC(Occurrence!$I$2:$I$2441,($B$6+O396*($B$7-1))/($B$3-1)),0)</f>
        <v/>
      </c>
      <c r="R396" s="16">
        <f>IF(Occurrence!J396&gt;0,Occurrence!J396/Q396,0)</f>
        <v/>
      </c>
      <c r="S396" s="9">
        <f>IF(Occurrence!J396&gt;0,P396*R396,0)</f>
        <v/>
      </c>
      <c r="T396" s="24">
        <f>IF(Occurrence!K396&gt;0,COUNTIFS(Occurrence!$K$2:$K$2441,"&gt;0",Occurrence!$K$2:$K$2441,"&lt;="&amp;Occurrence!K396)/($B$9+1),0)</f>
        <v/>
      </c>
      <c r="U396" s="16">
        <f>IF(Occurrence!K396&gt;0,_xlfn.PERCENTILE.INC(Data!$O$2:$O$2441,($B$4+T396*($B$5-1))/($B$3-1)),0)</f>
        <v/>
      </c>
      <c r="V396" s="16">
        <f>IF(Occurrence!K396&gt;0,_xlfn.PERCENTILE.INC(Occurrence!$I$2:$I$2441,($B$6+T396*($B$7-1))/($B$3-1)),0)</f>
        <v/>
      </c>
      <c r="W396" s="16">
        <f>IF(Occurrence!K396&gt;0,Occurrence!K396/V396,0)</f>
        <v/>
      </c>
      <c r="X396" s="9">
        <f>IF(Occurrence!K396&gt;0,U396*W396,0)</f>
        <v/>
      </c>
      <c r="Y396" s="24">
        <f>COUNTIF(Data!$X$2:$X$2441,"&lt;="&amp;Data!X396)/($B$3+1)</f>
        <v/>
      </c>
      <c r="Z396" s="16">
        <f>_xlfn.PERCENTILE.INC(Data!$U$2:$U$2441,Y396)</f>
        <v/>
      </c>
      <c r="AA396" s="16">
        <f>_xlfn.PERCENTILE.INC(Data!$V$2:$V$2441,Y396)</f>
        <v/>
      </c>
      <c r="AB396" s="16">
        <f>Data!X396-AA396</f>
        <v/>
      </c>
      <c r="AC396" s="9">
        <f>Z396+AB396</f>
        <v/>
      </c>
      <c r="AD396" s="24">
        <f>COUNTIF(Data!$Y$2:$Y$2441,"&lt;="&amp;Data!Y396)/($B$3+1)</f>
        <v/>
      </c>
      <c r="AE396" s="16">
        <f>_xlfn.PERCENTILE.INC(Data!$U$2:$U$2441,AD396)</f>
        <v/>
      </c>
      <c r="AF396" s="16">
        <f>_xlfn.PERCENTILE.INC(Data!$V$2:$V$2441,AD396)</f>
        <v/>
      </c>
      <c r="AG396" s="16">
        <f>Data!Y396-AF396</f>
        <v/>
      </c>
      <c r="AH396" s="9">
        <f>AE396+AG396</f>
        <v/>
      </c>
    </row>
    <row r="397">
      <c r="N397" s="14">
        <f>Data!A397</f>
        <v/>
      </c>
      <c r="O397" s="24">
        <f>IF(Occurrence!J397&gt;0,COUNTIFS(Occurrence!$J$2:$J$2441,"&gt;0",Occurrence!$J$2:$J$2441,"&lt;="&amp;Occurrence!J397)/($B$8+1),0)</f>
        <v/>
      </c>
      <c r="P397" s="16">
        <f>IF(Occurrence!J397&gt;0,_xlfn.PERCENTILE.INC(Data!$O$2:$O$2441,($B$4+O397*($B$5-1))/($B$3-1)),0)</f>
        <v/>
      </c>
      <c r="Q397" s="16">
        <f>IF(Occurrence!J397&gt;0,_xlfn.PERCENTILE.INC(Occurrence!$I$2:$I$2441,($B$6+O397*($B$7-1))/($B$3-1)),0)</f>
        <v/>
      </c>
      <c r="R397" s="16">
        <f>IF(Occurrence!J397&gt;0,Occurrence!J397/Q397,0)</f>
        <v/>
      </c>
      <c r="S397" s="9">
        <f>IF(Occurrence!J397&gt;0,P397*R397,0)</f>
        <v/>
      </c>
      <c r="T397" s="24">
        <f>IF(Occurrence!K397&gt;0,COUNTIFS(Occurrence!$K$2:$K$2441,"&gt;0",Occurrence!$K$2:$K$2441,"&lt;="&amp;Occurrence!K397)/($B$9+1),0)</f>
        <v/>
      </c>
      <c r="U397" s="16">
        <f>IF(Occurrence!K397&gt;0,_xlfn.PERCENTILE.INC(Data!$O$2:$O$2441,($B$4+T397*($B$5-1))/($B$3-1)),0)</f>
        <v/>
      </c>
      <c r="V397" s="16">
        <f>IF(Occurrence!K397&gt;0,_xlfn.PERCENTILE.INC(Occurrence!$I$2:$I$2441,($B$6+T397*($B$7-1))/($B$3-1)),0)</f>
        <v/>
      </c>
      <c r="W397" s="16">
        <f>IF(Occurrence!K397&gt;0,Occurrence!K397/V397,0)</f>
        <v/>
      </c>
      <c r="X397" s="9">
        <f>IF(Occurrence!K397&gt;0,U397*W397,0)</f>
        <v/>
      </c>
      <c r="Y397" s="24">
        <f>COUNTIF(Data!$X$2:$X$2441,"&lt;="&amp;Data!X397)/($B$3+1)</f>
        <v/>
      </c>
      <c r="Z397" s="16">
        <f>_xlfn.PERCENTILE.INC(Data!$U$2:$U$2441,Y397)</f>
        <v/>
      </c>
      <c r="AA397" s="16">
        <f>_xlfn.PERCENTILE.INC(Data!$V$2:$V$2441,Y397)</f>
        <v/>
      </c>
      <c r="AB397" s="16">
        <f>Data!X397-AA397</f>
        <v/>
      </c>
      <c r="AC397" s="9">
        <f>Z397+AB397</f>
        <v/>
      </c>
      <c r="AD397" s="24">
        <f>COUNTIF(Data!$Y$2:$Y$2441,"&lt;="&amp;Data!Y397)/($B$3+1)</f>
        <v/>
      </c>
      <c r="AE397" s="16">
        <f>_xlfn.PERCENTILE.INC(Data!$U$2:$U$2441,AD397)</f>
        <v/>
      </c>
      <c r="AF397" s="16">
        <f>_xlfn.PERCENTILE.INC(Data!$V$2:$V$2441,AD397)</f>
        <v/>
      </c>
      <c r="AG397" s="16">
        <f>Data!Y397-AF397</f>
        <v/>
      </c>
      <c r="AH397" s="9">
        <f>AE397+AG397</f>
        <v/>
      </c>
    </row>
    <row r="398">
      <c r="N398" s="14">
        <f>Data!A398</f>
        <v/>
      </c>
      <c r="O398" s="24">
        <f>IF(Occurrence!J398&gt;0,COUNTIFS(Occurrence!$J$2:$J$2441,"&gt;0",Occurrence!$J$2:$J$2441,"&lt;="&amp;Occurrence!J398)/($B$8+1),0)</f>
        <v/>
      </c>
      <c r="P398" s="16">
        <f>IF(Occurrence!J398&gt;0,_xlfn.PERCENTILE.INC(Data!$O$2:$O$2441,($B$4+O398*($B$5-1))/($B$3-1)),0)</f>
        <v/>
      </c>
      <c r="Q398" s="16">
        <f>IF(Occurrence!J398&gt;0,_xlfn.PERCENTILE.INC(Occurrence!$I$2:$I$2441,($B$6+O398*($B$7-1))/($B$3-1)),0)</f>
        <v/>
      </c>
      <c r="R398" s="16">
        <f>IF(Occurrence!J398&gt;0,Occurrence!J398/Q398,0)</f>
        <v/>
      </c>
      <c r="S398" s="9">
        <f>IF(Occurrence!J398&gt;0,P398*R398,0)</f>
        <v/>
      </c>
      <c r="T398" s="24">
        <f>IF(Occurrence!K398&gt;0,COUNTIFS(Occurrence!$K$2:$K$2441,"&gt;0",Occurrence!$K$2:$K$2441,"&lt;="&amp;Occurrence!K398)/($B$9+1),0)</f>
        <v/>
      </c>
      <c r="U398" s="16">
        <f>IF(Occurrence!K398&gt;0,_xlfn.PERCENTILE.INC(Data!$O$2:$O$2441,($B$4+T398*($B$5-1))/($B$3-1)),0)</f>
        <v/>
      </c>
      <c r="V398" s="16">
        <f>IF(Occurrence!K398&gt;0,_xlfn.PERCENTILE.INC(Occurrence!$I$2:$I$2441,($B$6+T398*($B$7-1))/($B$3-1)),0)</f>
        <v/>
      </c>
      <c r="W398" s="16">
        <f>IF(Occurrence!K398&gt;0,Occurrence!K398/V398,0)</f>
        <v/>
      </c>
      <c r="X398" s="9">
        <f>IF(Occurrence!K398&gt;0,U398*W398,0)</f>
        <v/>
      </c>
      <c r="Y398" s="24">
        <f>COUNTIF(Data!$X$2:$X$2441,"&lt;="&amp;Data!X398)/($B$3+1)</f>
        <v/>
      </c>
      <c r="Z398" s="16">
        <f>_xlfn.PERCENTILE.INC(Data!$U$2:$U$2441,Y398)</f>
        <v/>
      </c>
      <c r="AA398" s="16">
        <f>_xlfn.PERCENTILE.INC(Data!$V$2:$V$2441,Y398)</f>
        <v/>
      </c>
      <c r="AB398" s="16">
        <f>Data!X398-AA398</f>
        <v/>
      </c>
      <c r="AC398" s="9">
        <f>Z398+AB398</f>
        <v/>
      </c>
      <c r="AD398" s="24">
        <f>COUNTIF(Data!$Y$2:$Y$2441,"&lt;="&amp;Data!Y398)/($B$3+1)</f>
        <v/>
      </c>
      <c r="AE398" s="16">
        <f>_xlfn.PERCENTILE.INC(Data!$U$2:$U$2441,AD398)</f>
        <v/>
      </c>
      <c r="AF398" s="16">
        <f>_xlfn.PERCENTILE.INC(Data!$V$2:$V$2441,AD398)</f>
        <v/>
      </c>
      <c r="AG398" s="16">
        <f>Data!Y398-AF398</f>
        <v/>
      </c>
      <c r="AH398" s="9">
        <f>AE398+AG398</f>
        <v/>
      </c>
    </row>
    <row r="399">
      <c r="N399" s="14">
        <f>Data!A399</f>
        <v/>
      </c>
      <c r="O399" s="24">
        <f>IF(Occurrence!J399&gt;0,COUNTIFS(Occurrence!$J$2:$J$2441,"&gt;0",Occurrence!$J$2:$J$2441,"&lt;="&amp;Occurrence!J399)/($B$8+1),0)</f>
        <v/>
      </c>
      <c r="P399" s="16">
        <f>IF(Occurrence!J399&gt;0,_xlfn.PERCENTILE.INC(Data!$O$2:$O$2441,($B$4+O399*($B$5-1))/($B$3-1)),0)</f>
        <v/>
      </c>
      <c r="Q399" s="16">
        <f>IF(Occurrence!J399&gt;0,_xlfn.PERCENTILE.INC(Occurrence!$I$2:$I$2441,($B$6+O399*($B$7-1))/($B$3-1)),0)</f>
        <v/>
      </c>
      <c r="R399" s="16">
        <f>IF(Occurrence!J399&gt;0,Occurrence!J399/Q399,0)</f>
        <v/>
      </c>
      <c r="S399" s="9">
        <f>IF(Occurrence!J399&gt;0,P399*R399,0)</f>
        <v/>
      </c>
      <c r="T399" s="24">
        <f>IF(Occurrence!K399&gt;0,COUNTIFS(Occurrence!$K$2:$K$2441,"&gt;0",Occurrence!$K$2:$K$2441,"&lt;="&amp;Occurrence!K399)/($B$9+1),0)</f>
        <v/>
      </c>
      <c r="U399" s="16">
        <f>IF(Occurrence!K399&gt;0,_xlfn.PERCENTILE.INC(Data!$O$2:$O$2441,($B$4+T399*($B$5-1))/($B$3-1)),0)</f>
        <v/>
      </c>
      <c r="V399" s="16">
        <f>IF(Occurrence!K399&gt;0,_xlfn.PERCENTILE.INC(Occurrence!$I$2:$I$2441,($B$6+T399*($B$7-1))/($B$3-1)),0)</f>
        <v/>
      </c>
      <c r="W399" s="16">
        <f>IF(Occurrence!K399&gt;0,Occurrence!K399/V399,0)</f>
        <v/>
      </c>
      <c r="X399" s="9">
        <f>IF(Occurrence!K399&gt;0,U399*W399,0)</f>
        <v/>
      </c>
      <c r="Y399" s="24">
        <f>COUNTIF(Data!$X$2:$X$2441,"&lt;="&amp;Data!X399)/($B$3+1)</f>
        <v/>
      </c>
      <c r="Z399" s="16">
        <f>_xlfn.PERCENTILE.INC(Data!$U$2:$U$2441,Y399)</f>
        <v/>
      </c>
      <c r="AA399" s="16">
        <f>_xlfn.PERCENTILE.INC(Data!$V$2:$V$2441,Y399)</f>
        <v/>
      </c>
      <c r="AB399" s="16">
        <f>Data!X399-AA399</f>
        <v/>
      </c>
      <c r="AC399" s="9">
        <f>Z399+AB399</f>
        <v/>
      </c>
      <c r="AD399" s="24">
        <f>COUNTIF(Data!$Y$2:$Y$2441,"&lt;="&amp;Data!Y399)/($B$3+1)</f>
        <v/>
      </c>
      <c r="AE399" s="16">
        <f>_xlfn.PERCENTILE.INC(Data!$U$2:$U$2441,AD399)</f>
        <v/>
      </c>
      <c r="AF399" s="16">
        <f>_xlfn.PERCENTILE.INC(Data!$V$2:$V$2441,AD399)</f>
        <v/>
      </c>
      <c r="AG399" s="16">
        <f>Data!Y399-AF399</f>
        <v/>
      </c>
      <c r="AH399" s="9">
        <f>AE399+AG399</f>
        <v/>
      </c>
    </row>
    <row r="400">
      <c r="N400" s="14">
        <f>Data!A400</f>
        <v/>
      </c>
      <c r="O400" s="24">
        <f>IF(Occurrence!J400&gt;0,COUNTIFS(Occurrence!$J$2:$J$2441,"&gt;0",Occurrence!$J$2:$J$2441,"&lt;="&amp;Occurrence!J400)/($B$8+1),0)</f>
        <v/>
      </c>
      <c r="P400" s="16">
        <f>IF(Occurrence!J400&gt;0,_xlfn.PERCENTILE.INC(Data!$O$2:$O$2441,($B$4+O400*($B$5-1))/($B$3-1)),0)</f>
        <v/>
      </c>
      <c r="Q400" s="16">
        <f>IF(Occurrence!J400&gt;0,_xlfn.PERCENTILE.INC(Occurrence!$I$2:$I$2441,($B$6+O400*($B$7-1))/($B$3-1)),0)</f>
        <v/>
      </c>
      <c r="R400" s="16">
        <f>IF(Occurrence!J400&gt;0,Occurrence!J400/Q400,0)</f>
        <v/>
      </c>
      <c r="S400" s="9">
        <f>IF(Occurrence!J400&gt;0,P400*R400,0)</f>
        <v/>
      </c>
      <c r="T400" s="24">
        <f>IF(Occurrence!K400&gt;0,COUNTIFS(Occurrence!$K$2:$K$2441,"&gt;0",Occurrence!$K$2:$K$2441,"&lt;="&amp;Occurrence!K400)/($B$9+1),0)</f>
        <v/>
      </c>
      <c r="U400" s="16">
        <f>IF(Occurrence!K400&gt;0,_xlfn.PERCENTILE.INC(Data!$O$2:$O$2441,($B$4+T400*($B$5-1))/($B$3-1)),0)</f>
        <v/>
      </c>
      <c r="V400" s="16">
        <f>IF(Occurrence!K400&gt;0,_xlfn.PERCENTILE.INC(Occurrence!$I$2:$I$2441,($B$6+T400*($B$7-1))/($B$3-1)),0)</f>
        <v/>
      </c>
      <c r="W400" s="16">
        <f>IF(Occurrence!K400&gt;0,Occurrence!K400/V400,0)</f>
        <v/>
      </c>
      <c r="X400" s="9">
        <f>IF(Occurrence!K400&gt;0,U400*W400,0)</f>
        <v/>
      </c>
      <c r="Y400" s="24">
        <f>COUNTIF(Data!$X$2:$X$2441,"&lt;="&amp;Data!X400)/($B$3+1)</f>
        <v/>
      </c>
      <c r="Z400" s="16">
        <f>_xlfn.PERCENTILE.INC(Data!$U$2:$U$2441,Y400)</f>
        <v/>
      </c>
      <c r="AA400" s="16">
        <f>_xlfn.PERCENTILE.INC(Data!$V$2:$V$2441,Y400)</f>
        <v/>
      </c>
      <c r="AB400" s="16">
        <f>Data!X400-AA400</f>
        <v/>
      </c>
      <c r="AC400" s="9">
        <f>Z400+AB400</f>
        <v/>
      </c>
      <c r="AD400" s="24">
        <f>COUNTIF(Data!$Y$2:$Y$2441,"&lt;="&amp;Data!Y400)/($B$3+1)</f>
        <v/>
      </c>
      <c r="AE400" s="16">
        <f>_xlfn.PERCENTILE.INC(Data!$U$2:$U$2441,AD400)</f>
        <v/>
      </c>
      <c r="AF400" s="16">
        <f>_xlfn.PERCENTILE.INC(Data!$V$2:$V$2441,AD400)</f>
        <v/>
      </c>
      <c r="AG400" s="16">
        <f>Data!Y400-AF400</f>
        <v/>
      </c>
      <c r="AH400" s="9">
        <f>AE400+AG400</f>
        <v/>
      </c>
    </row>
    <row r="401">
      <c r="N401" s="14">
        <f>Data!A401</f>
        <v/>
      </c>
      <c r="O401" s="24">
        <f>IF(Occurrence!J401&gt;0,COUNTIFS(Occurrence!$J$2:$J$2441,"&gt;0",Occurrence!$J$2:$J$2441,"&lt;="&amp;Occurrence!J401)/($B$8+1),0)</f>
        <v/>
      </c>
      <c r="P401" s="16">
        <f>IF(Occurrence!J401&gt;0,_xlfn.PERCENTILE.INC(Data!$O$2:$O$2441,($B$4+O401*($B$5-1))/($B$3-1)),0)</f>
        <v/>
      </c>
      <c r="Q401" s="16">
        <f>IF(Occurrence!J401&gt;0,_xlfn.PERCENTILE.INC(Occurrence!$I$2:$I$2441,($B$6+O401*($B$7-1))/($B$3-1)),0)</f>
        <v/>
      </c>
      <c r="R401" s="16">
        <f>IF(Occurrence!J401&gt;0,Occurrence!J401/Q401,0)</f>
        <v/>
      </c>
      <c r="S401" s="9">
        <f>IF(Occurrence!J401&gt;0,P401*R401,0)</f>
        <v/>
      </c>
      <c r="T401" s="24">
        <f>IF(Occurrence!K401&gt;0,COUNTIFS(Occurrence!$K$2:$K$2441,"&gt;0",Occurrence!$K$2:$K$2441,"&lt;="&amp;Occurrence!K401)/($B$9+1),0)</f>
        <v/>
      </c>
      <c r="U401" s="16">
        <f>IF(Occurrence!K401&gt;0,_xlfn.PERCENTILE.INC(Data!$O$2:$O$2441,($B$4+T401*($B$5-1))/($B$3-1)),0)</f>
        <v/>
      </c>
      <c r="V401" s="16">
        <f>IF(Occurrence!K401&gt;0,_xlfn.PERCENTILE.INC(Occurrence!$I$2:$I$2441,($B$6+T401*($B$7-1))/($B$3-1)),0)</f>
        <v/>
      </c>
      <c r="W401" s="16">
        <f>IF(Occurrence!K401&gt;0,Occurrence!K401/V401,0)</f>
        <v/>
      </c>
      <c r="X401" s="9">
        <f>IF(Occurrence!K401&gt;0,U401*W401,0)</f>
        <v/>
      </c>
      <c r="Y401" s="24">
        <f>COUNTIF(Data!$X$2:$X$2441,"&lt;="&amp;Data!X401)/($B$3+1)</f>
        <v/>
      </c>
      <c r="Z401" s="16">
        <f>_xlfn.PERCENTILE.INC(Data!$U$2:$U$2441,Y401)</f>
        <v/>
      </c>
      <c r="AA401" s="16">
        <f>_xlfn.PERCENTILE.INC(Data!$V$2:$V$2441,Y401)</f>
        <v/>
      </c>
      <c r="AB401" s="16">
        <f>Data!X401-AA401</f>
        <v/>
      </c>
      <c r="AC401" s="9">
        <f>Z401+AB401</f>
        <v/>
      </c>
      <c r="AD401" s="24">
        <f>COUNTIF(Data!$Y$2:$Y$2441,"&lt;="&amp;Data!Y401)/($B$3+1)</f>
        <v/>
      </c>
      <c r="AE401" s="16">
        <f>_xlfn.PERCENTILE.INC(Data!$U$2:$U$2441,AD401)</f>
        <v/>
      </c>
      <c r="AF401" s="16">
        <f>_xlfn.PERCENTILE.INC(Data!$V$2:$V$2441,AD401)</f>
        <v/>
      </c>
      <c r="AG401" s="16">
        <f>Data!Y401-AF401</f>
        <v/>
      </c>
      <c r="AH401" s="9">
        <f>AE401+AG401</f>
        <v/>
      </c>
    </row>
    <row r="402">
      <c r="N402" s="14">
        <f>Data!A402</f>
        <v/>
      </c>
      <c r="O402" s="24">
        <f>IF(Occurrence!J402&gt;0,COUNTIFS(Occurrence!$J$2:$J$2441,"&gt;0",Occurrence!$J$2:$J$2441,"&lt;="&amp;Occurrence!J402)/($B$8+1),0)</f>
        <v/>
      </c>
      <c r="P402" s="16">
        <f>IF(Occurrence!J402&gt;0,_xlfn.PERCENTILE.INC(Data!$O$2:$O$2441,($B$4+O402*($B$5-1))/($B$3-1)),0)</f>
        <v/>
      </c>
      <c r="Q402" s="16">
        <f>IF(Occurrence!J402&gt;0,_xlfn.PERCENTILE.INC(Occurrence!$I$2:$I$2441,($B$6+O402*($B$7-1))/($B$3-1)),0)</f>
        <v/>
      </c>
      <c r="R402" s="16">
        <f>IF(Occurrence!J402&gt;0,Occurrence!J402/Q402,0)</f>
        <v/>
      </c>
      <c r="S402" s="9">
        <f>IF(Occurrence!J402&gt;0,P402*R402,0)</f>
        <v/>
      </c>
      <c r="T402" s="24">
        <f>IF(Occurrence!K402&gt;0,COUNTIFS(Occurrence!$K$2:$K$2441,"&gt;0",Occurrence!$K$2:$K$2441,"&lt;="&amp;Occurrence!K402)/($B$9+1),0)</f>
        <v/>
      </c>
      <c r="U402" s="16">
        <f>IF(Occurrence!K402&gt;0,_xlfn.PERCENTILE.INC(Data!$O$2:$O$2441,($B$4+T402*($B$5-1))/($B$3-1)),0)</f>
        <v/>
      </c>
      <c r="V402" s="16">
        <f>IF(Occurrence!K402&gt;0,_xlfn.PERCENTILE.INC(Occurrence!$I$2:$I$2441,($B$6+T402*($B$7-1))/($B$3-1)),0)</f>
        <v/>
      </c>
      <c r="W402" s="16">
        <f>IF(Occurrence!K402&gt;0,Occurrence!K402/V402,0)</f>
        <v/>
      </c>
      <c r="X402" s="9">
        <f>IF(Occurrence!K402&gt;0,U402*W402,0)</f>
        <v/>
      </c>
      <c r="Y402" s="24">
        <f>COUNTIF(Data!$X$2:$X$2441,"&lt;="&amp;Data!X402)/($B$3+1)</f>
        <v/>
      </c>
      <c r="Z402" s="16">
        <f>_xlfn.PERCENTILE.INC(Data!$U$2:$U$2441,Y402)</f>
        <v/>
      </c>
      <c r="AA402" s="16">
        <f>_xlfn.PERCENTILE.INC(Data!$V$2:$V$2441,Y402)</f>
        <v/>
      </c>
      <c r="AB402" s="16">
        <f>Data!X402-AA402</f>
        <v/>
      </c>
      <c r="AC402" s="9">
        <f>Z402+AB402</f>
        <v/>
      </c>
      <c r="AD402" s="24">
        <f>COUNTIF(Data!$Y$2:$Y$2441,"&lt;="&amp;Data!Y402)/($B$3+1)</f>
        <v/>
      </c>
      <c r="AE402" s="16">
        <f>_xlfn.PERCENTILE.INC(Data!$U$2:$U$2441,AD402)</f>
        <v/>
      </c>
      <c r="AF402" s="16">
        <f>_xlfn.PERCENTILE.INC(Data!$V$2:$V$2441,AD402)</f>
        <v/>
      </c>
      <c r="AG402" s="16">
        <f>Data!Y402-AF402</f>
        <v/>
      </c>
      <c r="AH402" s="9">
        <f>AE402+AG402</f>
        <v/>
      </c>
    </row>
    <row r="403">
      <c r="N403" s="14">
        <f>Data!A403</f>
        <v/>
      </c>
      <c r="O403" s="24">
        <f>IF(Occurrence!J403&gt;0,COUNTIFS(Occurrence!$J$2:$J$2441,"&gt;0",Occurrence!$J$2:$J$2441,"&lt;="&amp;Occurrence!J403)/($B$8+1),0)</f>
        <v/>
      </c>
      <c r="P403" s="16">
        <f>IF(Occurrence!J403&gt;0,_xlfn.PERCENTILE.INC(Data!$O$2:$O$2441,($B$4+O403*($B$5-1))/($B$3-1)),0)</f>
        <v/>
      </c>
      <c r="Q403" s="16">
        <f>IF(Occurrence!J403&gt;0,_xlfn.PERCENTILE.INC(Occurrence!$I$2:$I$2441,($B$6+O403*($B$7-1))/($B$3-1)),0)</f>
        <v/>
      </c>
      <c r="R403" s="16">
        <f>IF(Occurrence!J403&gt;0,Occurrence!J403/Q403,0)</f>
        <v/>
      </c>
      <c r="S403" s="9">
        <f>IF(Occurrence!J403&gt;0,P403*R403,0)</f>
        <v/>
      </c>
      <c r="T403" s="24">
        <f>IF(Occurrence!K403&gt;0,COUNTIFS(Occurrence!$K$2:$K$2441,"&gt;0",Occurrence!$K$2:$K$2441,"&lt;="&amp;Occurrence!K403)/($B$9+1),0)</f>
        <v/>
      </c>
      <c r="U403" s="16">
        <f>IF(Occurrence!K403&gt;0,_xlfn.PERCENTILE.INC(Data!$O$2:$O$2441,($B$4+T403*($B$5-1))/($B$3-1)),0)</f>
        <v/>
      </c>
      <c r="V403" s="16">
        <f>IF(Occurrence!K403&gt;0,_xlfn.PERCENTILE.INC(Occurrence!$I$2:$I$2441,($B$6+T403*($B$7-1))/($B$3-1)),0)</f>
        <v/>
      </c>
      <c r="W403" s="16">
        <f>IF(Occurrence!K403&gt;0,Occurrence!K403/V403,0)</f>
        <v/>
      </c>
      <c r="X403" s="9">
        <f>IF(Occurrence!K403&gt;0,U403*W403,0)</f>
        <v/>
      </c>
      <c r="Y403" s="24">
        <f>COUNTIF(Data!$X$2:$X$2441,"&lt;="&amp;Data!X403)/($B$3+1)</f>
        <v/>
      </c>
      <c r="Z403" s="16">
        <f>_xlfn.PERCENTILE.INC(Data!$U$2:$U$2441,Y403)</f>
        <v/>
      </c>
      <c r="AA403" s="16">
        <f>_xlfn.PERCENTILE.INC(Data!$V$2:$V$2441,Y403)</f>
        <v/>
      </c>
      <c r="AB403" s="16">
        <f>Data!X403-AA403</f>
        <v/>
      </c>
      <c r="AC403" s="9">
        <f>Z403+AB403</f>
        <v/>
      </c>
      <c r="AD403" s="24">
        <f>COUNTIF(Data!$Y$2:$Y$2441,"&lt;="&amp;Data!Y403)/($B$3+1)</f>
        <v/>
      </c>
      <c r="AE403" s="16">
        <f>_xlfn.PERCENTILE.INC(Data!$U$2:$U$2441,AD403)</f>
        <v/>
      </c>
      <c r="AF403" s="16">
        <f>_xlfn.PERCENTILE.INC(Data!$V$2:$V$2441,AD403)</f>
        <v/>
      </c>
      <c r="AG403" s="16">
        <f>Data!Y403-AF403</f>
        <v/>
      </c>
      <c r="AH403" s="9">
        <f>AE403+AG403</f>
        <v/>
      </c>
    </row>
    <row r="404">
      <c r="N404" s="14">
        <f>Data!A404</f>
        <v/>
      </c>
      <c r="O404" s="24">
        <f>IF(Occurrence!J404&gt;0,COUNTIFS(Occurrence!$J$2:$J$2441,"&gt;0",Occurrence!$J$2:$J$2441,"&lt;="&amp;Occurrence!J404)/($B$8+1),0)</f>
        <v/>
      </c>
      <c r="P404" s="16">
        <f>IF(Occurrence!J404&gt;0,_xlfn.PERCENTILE.INC(Data!$O$2:$O$2441,($B$4+O404*($B$5-1))/($B$3-1)),0)</f>
        <v/>
      </c>
      <c r="Q404" s="16">
        <f>IF(Occurrence!J404&gt;0,_xlfn.PERCENTILE.INC(Occurrence!$I$2:$I$2441,($B$6+O404*($B$7-1))/($B$3-1)),0)</f>
        <v/>
      </c>
      <c r="R404" s="16">
        <f>IF(Occurrence!J404&gt;0,Occurrence!J404/Q404,0)</f>
        <v/>
      </c>
      <c r="S404" s="9">
        <f>IF(Occurrence!J404&gt;0,P404*R404,0)</f>
        <v/>
      </c>
      <c r="T404" s="24">
        <f>IF(Occurrence!K404&gt;0,COUNTIFS(Occurrence!$K$2:$K$2441,"&gt;0",Occurrence!$K$2:$K$2441,"&lt;="&amp;Occurrence!K404)/($B$9+1),0)</f>
        <v/>
      </c>
      <c r="U404" s="16">
        <f>IF(Occurrence!K404&gt;0,_xlfn.PERCENTILE.INC(Data!$O$2:$O$2441,($B$4+T404*($B$5-1))/($B$3-1)),0)</f>
        <v/>
      </c>
      <c r="V404" s="16">
        <f>IF(Occurrence!K404&gt;0,_xlfn.PERCENTILE.INC(Occurrence!$I$2:$I$2441,($B$6+T404*($B$7-1))/($B$3-1)),0)</f>
        <v/>
      </c>
      <c r="W404" s="16">
        <f>IF(Occurrence!K404&gt;0,Occurrence!K404/V404,0)</f>
        <v/>
      </c>
      <c r="X404" s="9">
        <f>IF(Occurrence!K404&gt;0,U404*W404,0)</f>
        <v/>
      </c>
      <c r="Y404" s="24">
        <f>COUNTIF(Data!$X$2:$X$2441,"&lt;="&amp;Data!X404)/($B$3+1)</f>
        <v/>
      </c>
      <c r="Z404" s="16">
        <f>_xlfn.PERCENTILE.INC(Data!$U$2:$U$2441,Y404)</f>
        <v/>
      </c>
      <c r="AA404" s="16">
        <f>_xlfn.PERCENTILE.INC(Data!$V$2:$V$2441,Y404)</f>
        <v/>
      </c>
      <c r="AB404" s="16">
        <f>Data!X404-AA404</f>
        <v/>
      </c>
      <c r="AC404" s="9">
        <f>Z404+AB404</f>
        <v/>
      </c>
      <c r="AD404" s="24">
        <f>COUNTIF(Data!$Y$2:$Y$2441,"&lt;="&amp;Data!Y404)/($B$3+1)</f>
        <v/>
      </c>
      <c r="AE404" s="16">
        <f>_xlfn.PERCENTILE.INC(Data!$U$2:$U$2441,AD404)</f>
        <v/>
      </c>
      <c r="AF404" s="16">
        <f>_xlfn.PERCENTILE.INC(Data!$V$2:$V$2441,AD404)</f>
        <v/>
      </c>
      <c r="AG404" s="16">
        <f>Data!Y404-AF404</f>
        <v/>
      </c>
      <c r="AH404" s="9">
        <f>AE404+AG404</f>
        <v/>
      </c>
    </row>
    <row r="405">
      <c r="N405" s="14">
        <f>Data!A405</f>
        <v/>
      </c>
      <c r="O405" s="24">
        <f>IF(Occurrence!J405&gt;0,COUNTIFS(Occurrence!$J$2:$J$2441,"&gt;0",Occurrence!$J$2:$J$2441,"&lt;="&amp;Occurrence!J405)/($B$8+1),0)</f>
        <v/>
      </c>
      <c r="P405" s="16">
        <f>IF(Occurrence!J405&gt;0,_xlfn.PERCENTILE.INC(Data!$O$2:$O$2441,($B$4+O405*($B$5-1))/($B$3-1)),0)</f>
        <v/>
      </c>
      <c r="Q405" s="16">
        <f>IF(Occurrence!J405&gt;0,_xlfn.PERCENTILE.INC(Occurrence!$I$2:$I$2441,($B$6+O405*($B$7-1))/($B$3-1)),0)</f>
        <v/>
      </c>
      <c r="R405" s="16">
        <f>IF(Occurrence!J405&gt;0,Occurrence!J405/Q405,0)</f>
        <v/>
      </c>
      <c r="S405" s="9">
        <f>IF(Occurrence!J405&gt;0,P405*R405,0)</f>
        <v/>
      </c>
      <c r="T405" s="24">
        <f>IF(Occurrence!K405&gt;0,COUNTIFS(Occurrence!$K$2:$K$2441,"&gt;0",Occurrence!$K$2:$K$2441,"&lt;="&amp;Occurrence!K405)/($B$9+1),0)</f>
        <v/>
      </c>
      <c r="U405" s="16">
        <f>IF(Occurrence!K405&gt;0,_xlfn.PERCENTILE.INC(Data!$O$2:$O$2441,($B$4+T405*($B$5-1))/($B$3-1)),0)</f>
        <v/>
      </c>
      <c r="V405" s="16">
        <f>IF(Occurrence!K405&gt;0,_xlfn.PERCENTILE.INC(Occurrence!$I$2:$I$2441,($B$6+T405*($B$7-1))/($B$3-1)),0)</f>
        <v/>
      </c>
      <c r="W405" s="16">
        <f>IF(Occurrence!K405&gt;0,Occurrence!K405/V405,0)</f>
        <v/>
      </c>
      <c r="X405" s="9">
        <f>IF(Occurrence!K405&gt;0,U405*W405,0)</f>
        <v/>
      </c>
      <c r="Y405" s="24">
        <f>COUNTIF(Data!$X$2:$X$2441,"&lt;="&amp;Data!X405)/($B$3+1)</f>
        <v/>
      </c>
      <c r="Z405" s="16">
        <f>_xlfn.PERCENTILE.INC(Data!$U$2:$U$2441,Y405)</f>
        <v/>
      </c>
      <c r="AA405" s="16">
        <f>_xlfn.PERCENTILE.INC(Data!$V$2:$V$2441,Y405)</f>
        <v/>
      </c>
      <c r="AB405" s="16">
        <f>Data!X405-AA405</f>
        <v/>
      </c>
      <c r="AC405" s="9">
        <f>Z405+AB405</f>
        <v/>
      </c>
      <c r="AD405" s="24">
        <f>COUNTIF(Data!$Y$2:$Y$2441,"&lt;="&amp;Data!Y405)/($B$3+1)</f>
        <v/>
      </c>
      <c r="AE405" s="16">
        <f>_xlfn.PERCENTILE.INC(Data!$U$2:$U$2441,AD405)</f>
        <v/>
      </c>
      <c r="AF405" s="16">
        <f>_xlfn.PERCENTILE.INC(Data!$V$2:$V$2441,AD405)</f>
        <v/>
      </c>
      <c r="AG405" s="16">
        <f>Data!Y405-AF405</f>
        <v/>
      </c>
      <c r="AH405" s="9">
        <f>AE405+AG405</f>
        <v/>
      </c>
    </row>
    <row r="406">
      <c r="N406" s="14">
        <f>Data!A406</f>
        <v/>
      </c>
      <c r="O406" s="24">
        <f>IF(Occurrence!J406&gt;0,COUNTIFS(Occurrence!$J$2:$J$2441,"&gt;0",Occurrence!$J$2:$J$2441,"&lt;="&amp;Occurrence!J406)/($B$8+1),0)</f>
        <v/>
      </c>
      <c r="P406" s="16">
        <f>IF(Occurrence!J406&gt;0,_xlfn.PERCENTILE.INC(Data!$O$2:$O$2441,($B$4+O406*($B$5-1))/($B$3-1)),0)</f>
        <v/>
      </c>
      <c r="Q406" s="16">
        <f>IF(Occurrence!J406&gt;0,_xlfn.PERCENTILE.INC(Occurrence!$I$2:$I$2441,($B$6+O406*($B$7-1))/($B$3-1)),0)</f>
        <v/>
      </c>
      <c r="R406" s="16">
        <f>IF(Occurrence!J406&gt;0,Occurrence!J406/Q406,0)</f>
        <v/>
      </c>
      <c r="S406" s="9">
        <f>IF(Occurrence!J406&gt;0,P406*R406,0)</f>
        <v/>
      </c>
      <c r="T406" s="24">
        <f>IF(Occurrence!K406&gt;0,COUNTIFS(Occurrence!$K$2:$K$2441,"&gt;0",Occurrence!$K$2:$K$2441,"&lt;="&amp;Occurrence!K406)/($B$9+1),0)</f>
        <v/>
      </c>
      <c r="U406" s="16">
        <f>IF(Occurrence!K406&gt;0,_xlfn.PERCENTILE.INC(Data!$O$2:$O$2441,($B$4+T406*($B$5-1))/($B$3-1)),0)</f>
        <v/>
      </c>
      <c r="V406" s="16">
        <f>IF(Occurrence!K406&gt;0,_xlfn.PERCENTILE.INC(Occurrence!$I$2:$I$2441,($B$6+T406*($B$7-1))/($B$3-1)),0)</f>
        <v/>
      </c>
      <c r="W406" s="16">
        <f>IF(Occurrence!K406&gt;0,Occurrence!K406/V406,0)</f>
        <v/>
      </c>
      <c r="X406" s="9">
        <f>IF(Occurrence!K406&gt;0,U406*W406,0)</f>
        <v/>
      </c>
      <c r="Y406" s="24">
        <f>COUNTIF(Data!$X$2:$X$2441,"&lt;="&amp;Data!X406)/($B$3+1)</f>
        <v/>
      </c>
      <c r="Z406" s="16">
        <f>_xlfn.PERCENTILE.INC(Data!$U$2:$U$2441,Y406)</f>
        <v/>
      </c>
      <c r="AA406" s="16">
        <f>_xlfn.PERCENTILE.INC(Data!$V$2:$V$2441,Y406)</f>
        <v/>
      </c>
      <c r="AB406" s="16">
        <f>Data!X406-AA406</f>
        <v/>
      </c>
      <c r="AC406" s="9">
        <f>Z406+AB406</f>
        <v/>
      </c>
      <c r="AD406" s="24">
        <f>COUNTIF(Data!$Y$2:$Y$2441,"&lt;="&amp;Data!Y406)/($B$3+1)</f>
        <v/>
      </c>
      <c r="AE406" s="16">
        <f>_xlfn.PERCENTILE.INC(Data!$U$2:$U$2441,AD406)</f>
        <v/>
      </c>
      <c r="AF406" s="16">
        <f>_xlfn.PERCENTILE.INC(Data!$V$2:$V$2441,AD406)</f>
        <v/>
      </c>
      <c r="AG406" s="16">
        <f>Data!Y406-AF406</f>
        <v/>
      </c>
      <c r="AH406" s="9">
        <f>AE406+AG406</f>
        <v/>
      </c>
    </row>
    <row r="407">
      <c r="N407" s="14">
        <f>Data!A407</f>
        <v/>
      </c>
      <c r="O407" s="24">
        <f>IF(Occurrence!J407&gt;0,COUNTIFS(Occurrence!$J$2:$J$2441,"&gt;0",Occurrence!$J$2:$J$2441,"&lt;="&amp;Occurrence!J407)/($B$8+1),0)</f>
        <v/>
      </c>
      <c r="P407" s="16">
        <f>IF(Occurrence!J407&gt;0,_xlfn.PERCENTILE.INC(Data!$O$2:$O$2441,($B$4+O407*($B$5-1))/($B$3-1)),0)</f>
        <v/>
      </c>
      <c r="Q407" s="16">
        <f>IF(Occurrence!J407&gt;0,_xlfn.PERCENTILE.INC(Occurrence!$I$2:$I$2441,($B$6+O407*($B$7-1))/($B$3-1)),0)</f>
        <v/>
      </c>
      <c r="R407" s="16">
        <f>IF(Occurrence!J407&gt;0,Occurrence!J407/Q407,0)</f>
        <v/>
      </c>
      <c r="S407" s="9">
        <f>IF(Occurrence!J407&gt;0,P407*R407,0)</f>
        <v/>
      </c>
      <c r="T407" s="24">
        <f>IF(Occurrence!K407&gt;0,COUNTIFS(Occurrence!$K$2:$K$2441,"&gt;0",Occurrence!$K$2:$K$2441,"&lt;="&amp;Occurrence!K407)/($B$9+1),0)</f>
        <v/>
      </c>
      <c r="U407" s="16">
        <f>IF(Occurrence!K407&gt;0,_xlfn.PERCENTILE.INC(Data!$O$2:$O$2441,($B$4+T407*($B$5-1))/($B$3-1)),0)</f>
        <v/>
      </c>
      <c r="V407" s="16">
        <f>IF(Occurrence!K407&gt;0,_xlfn.PERCENTILE.INC(Occurrence!$I$2:$I$2441,($B$6+T407*($B$7-1))/($B$3-1)),0)</f>
        <v/>
      </c>
      <c r="W407" s="16">
        <f>IF(Occurrence!K407&gt;0,Occurrence!K407/V407,0)</f>
        <v/>
      </c>
      <c r="X407" s="9">
        <f>IF(Occurrence!K407&gt;0,U407*W407,0)</f>
        <v/>
      </c>
      <c r="Y407" s="24">
        <f>COUNTIF(Data!$X$2:$X$2441,"&lt;="&amp;Data!X407)/($B$3+1)</f>
        <v/>
      </c>
      <c r="Z407" s="16">
        <f>_xlfn.PERCENTILE.INC(Data!$U$2:$U$2441,Y407)</f>
        <v/>
      </c>
      <c r="AA407" s="16">
        <f>_xlfn.PERCENTILE.INC(Data!$V$2:$V$2441,Y407)</f>
        <v/>
      </c>
      <c r="AB407" s="16">
        <f>Data!X407-AA407</f>
        <v/>
      </c>
      <c r="AC407" s="9">
        <f>Z407+AB407</f>
        <v/>
      </c>
      <c r="AD407" s="24">
        <f>COUNTIF(Data!$Y$2:$Y$2441,"&lt;="&amp;Data!Y407)/($B$3+1)</f>
        <v/>
      </c>
      <c r="AE407" s="16">
        <f>_xlfn.PERCENTILE.INC(Data!$U$2:$U$2441,AD407)</f>
        <v/>
      </c>
      <c r="AF407" s="16">
        <f>_xlfn.PERCENTILE.INC(Data!$V$2:$V$2441,AD407)</f>
        <v/>
      </c>
      <c r="AG407" s="16">
        <f>Data!Y407-AF407</f>
        <v/>
      </c>
      <c r="AH407" s="9">
        <f>AE407+AG407</f>
        <v/>
      </c>
    </row>
    <row r="408">
      <c r="N408" s="14">
        <f>Data!A408</f>
        <v/>
      </c>
      <c r="O408" s="24">
        <f>IF(Occurrence!J408&gt;0,COUNTIFS(Occurrence!$J$2:$J$2441,"&gt;0",Occurrence!$J$2:$J$2441,"&lt;="&amp;Occurrence!J408)/($B$8+1),0)</f>
        <v/>
      </c>
      <c r="P408" s="16">
        <f>IF(Occurrence!J408&gt;0,_xlfn.PERCENTILE.INC(Data!$O$2:$O$2441,($B$4+O408*($B$5-1))/($B$3-1)),0)</f>
        <v/>
      </c>
      <c r="Q408" s="16">
        <f>IF(Occurrence!J408&gt;0,_xlfn.PERCENTILE.INC(Occurrence!$I$2:$I$2441,($B$6+O408*($B$7-1))/($B$3-1)),0)</f>
        <v/>
      </c>
      <c r="R408" s="16">
        <f>IF(Occurrence!J408&gt;0,Occurrence!J408/Q408,0)</f>
        <v/>
      </c>
      <c r="S408" s="9">
        <f>IF(Occurrence!J408&gt;0,P408*R408,0)</f>
        <v/>
      </c>
      <c r="T408" s="24">
        <f>IF(Occurrence!K408&gt;0,COUNTIFS(Occurrence!$K$2:$K$2441,"&gt;0",Occurrence!$K$2:$K$2441,"&lt;="&amp;Occurrence!K408)/($B$9+1),0)</f>
        <v/>
      </c>
      <c r="U408" s="16">
        <f>IF(Occurrence!K408&gt;0,_xlfn.PERCENTILE.INC(Data!$O$2:$O$2441,($B$4+T408*($B$5-1))/($B$3-1)),0)</f>
        <v/>
      </c>
      <c r="V408" s="16">
        <f>IF(Occurrence!K408&gt;0,_xlfn.PERCENTILE.INC(Occurrence!$I$2:$I$2441,($B$6+T408*($B$7-1))/($B$3-1)),0)</f>
        <v/>
      </c>
      <c r="W408" s="16">
        <f>IF(Occurrence!K408&gt;0,Occurrence!K408/V408,0)</f>
        <v/>
      </c>
      <c r="X408" s="9">
        <f>IF(Occurrence!K408&gt;0,U408*W408,0)</f>
        <v/>
      </c>
      <c r="Y408" s="24">
        <f>COUNTIF(Data!$X$2:$X$2441,"&lt;="&amp;Data!X408)/($B$3+1)</f>
        <v/>
      </c>
      <c r="Z408" s="16">
        <f>_xlfn.PERCENTILE.INC(Data!$U$2:$U$2441,Y408)</f>
        <v/>
      </c>
      <c r="AA408" s="16">
        <f>_xlfn.PERCENTILE.INC(Data!$V$2:$V$2441,Y408)</f>
        <v/>
      </c>
      <c r="AB408" s="16">
        <f>Data!X408-AA408</f>
        <v/>
      </c>
      <c r="AC408" s="9">
        <f>Z408+AB408</f>
        <v/>
      </c>
      <c r="AD408" s="24">
        <f>COUNTIF(Data!$Y$2:$Y$2441,"&lt;="&amp;Data!Y408)/($B$3+1)</f>
        <v/>
      </c>
      <c r="AE408" s="16">
        <f>_xlfn.PERCENTILE.INC(Data!$U$2:$U$2441,AD408)</f>
        <v/>
      </c>
      <c r="AF408" s="16">
        <f>_xlfn.PERCENTILE.INC(Data!$V$2:$V$2441,AD408)</f>
        <v/>
      </c>
      <c r="AG408" s="16">
        <f>Data!Y408-AF408</f>
        <v/>
      </c>
      <c r="AH408" s="9">
        <f>AE408+AG408</f>
        <v/>
      </c>
    </row>
    <row r="409">
      <c r="N409" s="14">
        <f>Data!A409</f>
        <v/>
      </c>
      <c r="O409" s="24">
        <f>IF(Occurrence!J409&gt;0,COUNTIFS(Occurrence!$J$2:$J$2441,"&gt;0",Occurrence!$J$2:$J$2441,"&lt;="&amp;Occurrence!J409)/($B$8+1),0)</f>
        <v/>
      </c>
      <c r="P409" s="16">
        <f>IF(Occurrence!J409&gt;0,_xlfn.PERCENTILE.INC(Data!$O$2:$O$2441,($B$4+O409*($B$5-1))/($B$3-1)),0)</f>
        <v/>
      </c>
      <c r="Q409" s="16">
        <f>IF(Occurrence!J409&gt;0,_xlfn.PERCENTILE.INC(Occurrence!$I$2:$I$2441,($B$6+O409*($B$7-1))/($B$3-1)),0)</f>
        <v/>
      </c>
      <c r="R409" s="16">
        <f>IF(Occurrence!J409&gt;0,Occurrence!J409/Q409,0)</f>
        <v/>
      </c>
      <c r="S409" s="9">
        <f>IF(Occurrence!J409&gt;0,P409*R409,0)</f>
        <v/>
      </c>
      <c r="T409" s="24">
        <f>IF(Occurrence!K409&gt;0,COUNTIFS(Occurrence!$K$2:$K$2441,"&gt;0",Occurrence!$K$2:$K$2441,"&lt;="&amp;Occurrence!K409)/($B$9+1),0)</f>
        <v/>
      </c>
      <c r="U409" s="16">
        <f>IF(Occurrence!K409&gt;0,_xlfn.PERCENTILE.INC(Data!$O$2:$O$2441,($B$4+T409*($B$5-1))/($B$3-1)),0)</f>
        <v/>
      </c>
      <c r="V409" s="16">
        <f>IF(Occurrence!K409&gt;0,_xlfn.PERCENTILE.INC(Occurrence!$I$2:$I$2441,($B$6+T409*($B$7-1))/($B$3-1)),0)</f>
        <v/>
      </c>
      <c r="W409" s="16">
        <f>IF(Occurrence!K409&gt;0,Occurrence!K409/V409,0)</f>
        <v/>
      </c>
      <c r="X409" s="9">
        <f>IF(Occurrence!K409&gt;0,U409*W409,0)</f>
        <v/>
      </c>
      <c r="Y409" s="24">
        <f>COUNTIF(Data!$X$2:$X$2441,"&lt;="&amp;Data!X409)/($B$3+1)</f>
        <v/>
      </c>
      <c r="Z409" s="16">
        <f>_xlfn.PERCENTILE.INC(Data!$U$2:$U$2441,Y409)</f>
        <v/>
      </c>
      <c r="AA409" s="16">
        <f>_xlfn.PERCENTILE.INC(Data!$V$2:$V$2441,Y409)</f>
        <v/>
      </c>
      <c r="AB409" s="16">
        <f>Data!X409-AA409</f>
        <v/>
      </c>
      <c r="AC409" s="9">
        <f>Z409+AB409</f>
        <v/>
      </c>
      <c r="AD409" s="24">
        <f>COUNTIF(Data!$Y$2:$Y$2441,"&lt;="&amp;Data!Y409)/($B$3+1)</f>
        <v/>
      </c>
      <c r="AE409" s="16">
        <f>_xlfn.PERCENTILE.INC(Data!$U$2:$U$2441,AD409)</f>
        <v/>
      </c>
      <c r="AF409" s="16">
        <f>_xlfn.PERCENTILE.INC(Data!$V$2:$V$2441,AD409)</f>
        <v/>
      </c>
      <c r="AG409" s="16">
        <f>Data!Y409-AF409</f>
        <v/>
      </c>
      <c r="AH409" s="9">
        <f>AE409+AG409</f>
        <v/>
      </c>
    </row>
    <row r="410">
      <c r="N410" s="14">
        <f>Data!A410</f>
        <v/>
      </c>
      <c r="O410" s="24">
        <f>IF(Occurrence!J410&gt;0,COUNTIFS(Occurrence!$J$2:$J$2441,"&gt;0",Occurrence!$J$2:$J$2441,"&lt;="&amp;Occurrence!J410)/($B$8+1),0)</f>
        <v/>
      </c>
      <c r="P410" s="16">
        <f>IF(Occurrence!J410&gt;0,_xlfn.PERCENTILE.INC(Data!$O$2:$O$2441,($B$4+O410*($B$5-1))/($B$3-1)),0)</f>
        <v/>
      </c>
      <c r="Q410" s="16">
        <f>IF(Occurrence!J410&gt;0,_xlfn.PERCENTILE.INC(Occurrence!$I$2:$I$2441,($B$6+O410*($B$7-1))/($B$3-1)),0)</f>
        <v/>
      </c>
      <c r="R410" s="16">
        <f>IF(Occurrence!J410&gt;0,Occurrence!J410/Q410,0)</f>
        <v/>
      </c>
      <c r="S410" s="9">
        <f>IF(Occurrence!J410&gt;0,P410*R410,0)</f>
        <v/>
      </c>
      <c r="T410" s="24">
        <f>IF(Occurrence!K410&gt;0,COUNTIFS(Occurrence!$K$2:$K$2441,"&gt;0",Occurrence!$K$2:$K$2441,"&lt;="&amp;Occurrence!K410)/($B$9+1),0)</f>
        <v/>
      </c>
      <c r="U410" s="16">
        <f>IF(Occurrence!K410&gt;0,_xlfn.PERCENTILE.INC(Data!$O$2:$O$2441,($B$4+T410*($B$5-1))/($B$3-1)),0)</f>
        <v/>
      </c>
      <c r="V410" s="16">
        <f>IF(Occurrence!K410&gt;0,_xlfn.PERCENTILE.INC(Occurrence!$I$2:$I$2441,($B$6+T410*($B$7-1))/($B$3-1)),0)</f>
        <v/>
      </c>
      <c r="W410" s="16">
        <f>IF(Occurrence!K410&gt;0,Occurrence!K410/V410,0)</f>
        <v/>
      </c>
      <c r="X410" s="9">
        <f>IF(Occurrence!K410&gt;0,U410*W410,0)</f>
        <v/>
      </c>
      <c r="Y410" s="24">
        <f>COUNTIF(Data!$X$2:$X$2441,"&lt;="&amp;Data!X410)/($B$3+1)</f>
        <v/>
      </c>
      <c r="Z410" s="16">
        <f>_xlfn.PERCENTILE.INC(Data!$U$2:$U$2441,Y410)</f>
        <v/>
      </c>
      <c r="AA410" s="16">
        <f>_xlfn.PERCENTILE.INC(Data!$V$2:$V$2441,Y410)</f>
        <v/>
      </c>
      <c r="AB410" s="16">
        <f>Data!X410-AA410</f>
        <v/>
      </c>
      <c r="AC410" s="9">
        <f>Z410+AB410</f>
        <v/>
      </c>
      <c r="AD410" s="24">
        <f>COUNTIF(Data!$Y$2:$Y$2441,"&lt;="&amp;Data!Y410)/($B$3+1)</f>
        <v/>
      </c>
      <c r="AE410" s="16">
        <f>_xlfn.PERCENTILE.INC(Data!$U$2:$U$2441,AD410)</f>
        <v/>
      </c>
      <c r="AF410" s="16">
        <f>_xlfn.PERCENTILE.INC(Data!$V$2:$V$2441,AD410)</f>
        <v/>
      </c>
      <c r="AG410" s="16">
        <f>Data!Y410-AF410</f>
        <v/>
      </c>
      <c r="AH410" s="9">
        <f>AE410+AG410</f>
        <v/>
      </c>
    </row>
    <row r="411">
      <c r="N411" s="14">
        <f>Data!A411</f>
        <v/>
      </c>
      <c r="O411" s="24">
        <f>IF(Occurrence!J411&gt;0,COUNTIFS(Occurrence!$J$2:$J$2441,"&gt;0",Occurrence!$J$2:$J$2441,"&lt;="&amp;Occurrence!J411)/($B$8+1),0)</f>
        <v/>
      </c>
      <c r="P411" s="16">
        <f>IF(Occurrence!J411&gt;0,_xlfn.PERCENTILE.INC(Data!$O$2:$O$2441,($B$4+O411*($B$5-1))/($B$3-1)),0)</f>
        <v/>
      </c>
      <c r="Q411" s="16">
        <f>IF(Occurrence!J411&gt;0,_xlfn.PERCENTILE.INC(Occurrence!$I$2:$I$2441,($B$6+O411*($B$7-1))/($B$3-1)),0)</f>
        <v/>
      </c>
      <c r="R411" s="16">
        <f>IF(Occurrence!J411&gt;0,Occurrence!J411/Q411,0)</f>
        <v/>
      </c>
      <c r="S411" s="9">
        <f>IF(Occurrence!J411&gt;0,P411*R411,0)</f>
        <v/>
      </c>
      <c r="T411" s="24">
        <f>IF(Occurrence!K411&gt;0,COUNTIFS(Occurrence!$K$2:$K$2441,"&gt;0",Occurrence!$K$2:$K$2441,"&lt;="&amp;Occurrence!K411)/($B$9+1),0)</f>
        <v/>
      </c>
      <c r="U411" s="16">
        <f>IF(Occurrence!K411&gt;0,_xlfn.PERCENTILE.INC(Data!$O$2:$O$2441,($B$4+T411*($B$5-1))/($B$3-1)),0)</f>
        <v/>
      </c>
      <c r="V411" s="16">
        <f>IF(Occurrence!K411&gt;0,_xlfn.PERCENTILE.INC(Occurrence!$I$2:$I$2441,($B$6+T411*($B$7-1))/($B$3-1)),0)</f>
        <v/>
      </c>
      <c r="W411" s="16">
        <f>IF(Occurrence!K411&gt;0,Occurrence!K411/V411,0)</f>
        <v/>
      </c>
      <c r="X411" s="9">
        <f>IF(Occurrence!K411&gt;0,U411*W411,0)</f>
        <v/>
      </c>
      <c r="Y411" s="24">
        <f>COUNTIF(Data!$X$2:$X$2441,"&lt;="&amp;Data!X411)/($B$3+1)</f>
        <v/>
      </c>
      <c r="Z411" s="16">
        <f>_xlfn.PERCENTILE.INC(Data!$U$2:$U$2441,Y411)</f>
        <v/>
      </c>
      <c r="AA411" s="16">
        <f>_xlfn.PERCENTILE.INC(Data!$V$2:$V$2441,Y411)</f>
        <v/>
      </c>
      <c r="AB411" s="16">
        <f>Data!X411-AA411</f>
        <v/>
      </c>
      <c r="AC411" s="9">
        <f>Z411+AB411</f>
        <v/>
      </c>
      <c r="AD411" s="24">
        <f>COUNTIF(Data!$Y$2:$Y$2441,"&lt;="&amp;Data!Y411)/($B$3+1)</f>
        <v/>
      </c>
      <c r="AE411" s="16">
        <f>_xlfn.PERCENTILE.INC(Data!$U$2:$U$2441,AD411)</f>
        <v/>
      </c>
      <c r="AF411" s="16">
        <f>_xlfn.PERCENTILE.INC(Data!$V$2:$V$2441,AD411)</f>
        <v/>
      </c>
      <c r="AG411" s="16">
        <f>Data!Y411-AF411</f>
        <v/>
      </c>
      <c r="AH411" s="9">
        <f>AE411+AG411</f>
        <v/>
      </c>
    </row>
    <row r="412">
      <c r="N412" s="14">
        <f>Data!A412</f>
        <v/>
      </c>
      <c r="O412" s="24">
        <f>IF(Occurrence!J412&gt;0,COUNTIFS(Occurrence!$J$2:$J$2441,"&gt;0",Occurrence!$J$2:$J$2441,"&lt;="&amp;Occurrence!J412)/($B$8+1),0)</f>
        <v/>
      </c>
      <c r="P412" s="16">
        <f>IF(Occurrence!J412&gt;0,_xlfn.PERCENTILE.INC(Data!$O$2:$O$2441,($B$4+O412*($B$5-1))/($B$3-1)),0)</f>
        <v/>
      </c>
      <c r="Q412" s="16">
        <f>IF(Occurrence!J412&gt;0,_xlfn.PERCENTILE.INC(Occurrence!$I$2:$I$2441,($B$6+O412*($B$7-1))/($B$3-1)),0)</f>
        <v/>
      </c>
      <c r="R412" s="16">
        <f>IF(Occurrence!J412&gt;0,Occurrence!J412/Q412,0)</f>
        <v/>
      </c>
      <c r="S412" s="9">
        <f>IF(Occurrence!J412&gt;0,P412*R412,0)</f>
        <v/>
      </c>
      <c r="T412" s="24">
        <f>IF(Occurrence!K412&gt;0,COUNTIFS(Occurrence!$K$2:$K$2441,"&gt;0",Occurrence!$K$2:$K$2441,"&lt;="&amp;Occurrence!K412)/($B$9+1),0)</f>
        <v/>
      </c>
      <c r="U412" s="16">
        <f>IF(Occurrence!K412&gt;0,_xlfn.PERCENTILE.INC(Data!$O$2:$O$2441,($B$4+T412*($B$5-1))/($B$3-1)),0)</f>
        <v/>
      </c>
      <c r="V412" s="16">
        <f>IF(Occurrence!K412&gt;0,_xlfn.PERCENTILE.INC(Occurrence!$I$2:$I$2441,($B$6+T412*($B$7-1))/($B$3-1)),0)</f>
        <v/>
      </c>
      <c r="W412" s="16">
        <f>IF(Occurrence!K412&gt;0,Occurrence!K412/V412,0)</f>
        <v/>
      </c>
      <c r="X412" s="9">
        <f>IF(Occurrence!K412&gt;0,U412*W412,0)</f>
        <v/>
      </c>
      <c r="Y412" s="24">
        <f>COUNTIF(Data!$X$2:$X$2441,"&lt;="&amp;Data!X412)/($B$3+1)</f>
        <v/>
      </c>
      <c r="Z412" s="16">
        <f>_xlfn.PERCENTILE.INC(Data!$U$2:$U$2441,Y412)</f>
        <v/>
      </c>
      <c r="AA412" s="16">
        <f>_xlfn.PERCENTILE.INC(Data!$V$2:$V$2441,Y412)</f>
        <v/>
      </c>
      <c r="AB412" s="16">
        <f>Data!X412-AA412</f>
        <v/>
      </c>
      <c r="AC412" s="9">
        <f>Z412+AB412</f>
        <v/>
      </c>
      <c r="AD412" s="24">
        <f>COUNTIF(Data!$Y$2:$Y$2441,"&lt;="&amp;Data!Y412)/($B$3+1)</f>
        <v/>
      </c>
      <c r="AE412" s="16">
        <f>_xlfn.PERCENTILE.INC(Data!$U$2:$U$2441,AD412)</f>
        <v/>
      </c>
      <c r="AF412" s="16">
        <f>_xlfn.PERCENTILE.INC(Data!$V$2:$V$2441,AD412)</f>
        <v/>
      </c>
      <c r="AG412" s="16">
        <f>Data!Y412-AF412</f>
        <v/>
      </c>
      <c r="AH412" s="9">
        <f>AE412+AG412</f>
        <v/>
      </c>
    </row>
    <row r="413">
      <c r="N413" s="14">
        <f>Data!A413</f>
        <v/>
      </c>
      <c r="O413" s="24">
        <f>IF(Occurrence!J413&gt;0,COUNTIFS(Occurrence!$J$2:$J$2441,"&gt;0",Occurrence!$J$2:$J$2441,"&lt;="&amp;Occurrence!J413)/($B$8+1),0)</f>
        <v/>
      </c>
      <c r="P413" s="16">
        <f>IF(Occurrence!J413&gt;0,_xlfn.PERCENTILE.INC(Data!$O$2:$O$2441,($B$4+O413*($B$5-1))/($B$3-1)),0)</f>
        <v/>
      </c>
      <c r="Q413" s="16">
        <f>IF(Occurrence!J413&gt;0,_xlfn.PERCENTILE.INC(Occurrence!$I$2:$I$2441,($B$6+O413*($B$7-1))/($B$3-1)),0)</f>
        <v/>
      </c>
      <c r="R413" s="16">
        <f>IF(Occurrence!J413&gt;0,Occurrence!J413/Q413,0)</f>
        <v/>
      </c>
      <c r="S413" s="9">
        <f>IF(Occurrence!J413&gt;0,P413*R413,0)</f>
        <v/>
      </c>
      <c r="T413" s="24">
        <f>IF(Occurrence!K413&gt;0,COUNTIFS(Occurrence!$K$2:$K$2441,"&gt;0",Occurrence!$K$2:$K$2441,"&lt;="&amp;Occurrence!K413)/($B$9+1),0)</f>
        <v/>
      </c>
      <c r="U413" s="16">
        <f>IF(Occurrence!K413&gt;0,_xlfn.PERCENTILE.INC(Data!$O$2:$O$2441,($B$4+T413*($B$5-1))/($B$3-1)),0)</f>
        <v/>
      </c>
      <c r="V413" s="16">
        <f>IF(Occurrence!K413&gt;0,_xlfn.PERCENTILE.INC(Occurrence!$I$2:$I$2441,($B$6+T413*($B$7-1))/($B$3-1)),0)</f>
        <v/>
      </c>
      <c r="W413" s="16">
        <f>IF(Occurrence!K413&gt;0,Occurrence!K413/V413,0)</f>
        <v/>
      </c>
      <c r="X413" s="9">
        <f>IF(Occurrence!K413&gt;0,U413*W413,0)</f>
        <v/>
      </c>
      <c r="Y413" s="24">
        <f>COUNTIF(Data!$X$2:$X$2441,"&lt;="&amp;Data!X413)/($B$3+1)</f>
        <v/>
      </c>
      <c r="Z413" s="16">
        <f>_xlfn.PERCENTILE.INC(Data!$U$2:$U$2441,Y413)</f>
        <v/>
      </c>
      <c r="AA413" s="16">
        <f>_xlfn.PERCENTILE.INC(Data!$V$2:$V$2441,Y413)</f>
        <v/>
      </c>
      <c r="AB413" s="16">
        <f>Data!X413-AA413</f>
        <v/>
      </c>
      <c r="AC413" s="9">
        <f>Z413+AB413</f>
        <v/>
      </c>
      <c r="AD413" s="24">
        <f>COUNTIF(Data!$Y$2:$Y$2441,"&lt;="&amp;Data!Y413)/($B$3+1)</f>
        <v/>
      </c>
      <c r="AE413" s="16">
        <f>_xlfn.PERCENTILE.INC(Data!$U$2:$U$2441,AD413)</f>
        <v/>
      </c>
      <c r="AF413" s="16">
        <f>_xlfn.PERCENTILE.INC(Data!$V$2:$V$2441,AD413)</f>
        <v/>
      </c>
      <c r="AG413" s="16">
        <f>Data!Y413-AF413</f>
        <v/>
      </c>
      <c r="AH413" s="9">
        <f>AE413+AG413</f>
        <v/>
      </c>
    </row>
    <row r="414">
      <c r="N414" s="14">
        <f>Data!A414</f>
        <v/>
      </c>
      <c r="O414" s="24">
        <f>IF(Occurrence!J414&gt;0,COUNTIFS(Occurrence!$J$2:$J$2441,"&gt;0",Occurrence!$J$2:$J$2441,"&lt;="&amp;Occurrence!J414)/($B$8+1),0)</f>
        <v/>
      </c>
      <c r="P414" s="16">
        <f>IF(Occurrence!J414&gt;0,_xlfn.PERCENTILE.INC(Data!$O$2:$O$2441,($B$4+O414*($B$5-1))/($B$3-1)),0)</f>
        <v/>
      </c>
      <c r="Q414" s="16">
        <f>IF(Occurrence!J414&gt;0,_xlfn.PERCENTILE.INC(Occurrence!$I$2:$I$2441,($B$6+O414*($B$7-1))/($B$3-1)),0)</f>
        <v/>
      </c>
      <c r="R414" s="16">
        <f>IF(Occurrence!J414&gt;0,Occurrence!J414/Q414,0)</f>
        <v/>
      </c>
      <c r="S414" s="9">
        <f>IF(Occurrence!J414&gt;0,P414*R414,0)</f>
        <v/>
      </c>
      <c r="T414" s="24">
        <f>IF(Occurrence!K414&gt;0,COUNTIFS(Occurrence!$K$2:$K$2441,"&gt;0",Occurrence!$K$2:$K$2441,"&lt;="&amp;Occurrence!K414)/($B$9+1),0)</f>
        <v/>
      </c>
      <c r="U414" s="16">
        <f>IF(Occurrence!K414&gt;0,_xlfn.PERCENTILE.INC(Data!$O$2:$O$2441,($B$4+T414*($B$5-1))/($B$3-1)),0)</f>
        <v/>
      </c>
      <c r="V414" s="16">
        <f>IF(Occurrence!K414&gt;0,_xlfn.PERCENTILE.INC(Occurrence!$I$2:$I$2441,($B$6+T414*($B$7-1))/($B$3-1)),0)</f>
        <v/>
      </c>
      <c r="W414" s="16">
        <f>IF(Occurrence!K414&gt;0,Occurrence!K414/V414,0)</f>
        <v/>
      </c>
      <c r="X414" s="9">
        <f>IF(Occurrence!K414&gt;0,U414*W414,0)</f>
        <v/>
      </c>
      <c r="Y414" s="24">
        <f>COUNTIF(Data!$X$2:$X$2441,"&lt;="&amp;Data!X414)/($B$3+1)</f>
        <v/>
      </c>
      <c r="Z414" s="16">
        <f>_xlfn.PERCENTILE.INC(Data!$U$2:$U$2441,Y414)</f>
        <v/>
      </c>
      <c r="AA414" s="16">
        <f>_xlfn.PERCENTILE.INC(Data!$V$2:$V$2441,Y414)</f>
        <v/>
      </c>
      <c r="AB414" s="16">
        <f>Data!X414-AA414</f>
        <v/>
      </c>
      <c r="AC414" s="9">
        <f>Z414+AB414</f>
        <v/>
      </c>
      <c r="AD414" s="24">
        <f>COUNTIF(Data!$Y$2:$Y$2441,"&lt;="&amp;Data!Y414)/($B$3+1)</f>
        <v/>
      </c>
      <c r="AE414" s="16">
        <f>_xlfn.PERCENTILE.INC(Data!$U$2:$U$2441,AD414)</f>
        <v/>
      </c>
      <c r="AF414" s="16">
        <f>_xlfn.PERCENTILE.INC(Data!$V$2:$V$2441,AD414)</f>
        <v/>
      </c>
      <c r="AG414" s="16">
        <f>Data!Y414-AF414</f>
        <v/>
      </c>
      <c r="AH414" s="9">
        <f>AE414+AG414</f>
        <v/>
      </c>
    </row>
    <row r="415">
      <c r="N415" s="14">
        <f>Data!A415</f>
        <v/>
      </c>
      <c r="O415" s="24">
        <f>IF(Occurrence!J415&gt;0,COUNTIFS(Occurrence!$J$2:$J$2441,"&gt;0",Occurrence!$J$2:$J$2441,"&lt;="&amp;Occurrence!J415)/($B$8+1),0)</f>
        <v/>
      </c>
      <c r="P415" s="16">
        <f>IF(Occurrence!J415&gt;0,_xlfn.PERCENTILE.INC(Data!$O$2:$O$2441,($B$4+O415*($B$5-1))/($B$3-1)),0)</f>
        <v/>
      </c>
      <c r="Q415" s="16">
        <f>IF(Occurrence!J415&gt;0,_xlfn.PERCENTILE.INC(Occurrence!$I$2:$I$2441,($B$6+O415*($B$7-1))/($B$3-1)),0)</f>
        <v/>
      </c>
      <c r="R415" s="16">
        <f>IF(Occurrence!J415&gt;0,Occurrence!J415/Q415,0)</f>
        <v/>
      </c>
      <c r="S415" s="9">
        <f>IF(Occurrence!J415&gt;0,P415*R415,0)</f>
        <v/>
      </c>
      <c r="T415" s="24">
        <f>IF(Occurrence!K415&gt;0,COUNTIFS(Occurrence!$K$2:$K$2441,"&gt;0",Occurrence!$K$2:$K$2441,"&lt;="&amp;Occurrence!K415)/($B$9+1),0)</f>
        <v/>
      </c>
      <c r="U415" s="16">
        <f>IF(Occurrence!K415&gt;0,_xlfn.PERCENTILE.INC(Data!$O$2:$O$2441,($B$4+T415*($B$5-1))/($B$3-1)),0)</f>
        <v/>
      </c>
      <c r="V415" s="16">
        <f>IF(Occurrence!K415&gt;0,_xlfn.PERCENTILE.INC(Occurrence!$I$2:$I$2441,($B$6+T415*($B$7-1))/($B$3-1)),0)</f>
        <v/>
      </c>
      <c r="W415" s="16">
        <f>IF(Occurrence!K415&gt;0,Occurrence!K415/V415,0)</f>
        <v/>
      </c>
      <c r="X415" s="9">
        <f>IF(Occurrence!K415&gt;0,U415*W415,0)</f>
        <v/>
      </c>
      <c r="Y415" s="24">
        <f>COUNTIF(Data!$X$2:$X$2441,"&lt;="&amp;Data!X415)/($B$3+1)</f>
        <v/>
      </c>
      <c r="Z415" s="16">
        <f>_xlfn.PERCENTILE.INC(Data!$U$2:$U$2441,Y415)</f>
        <v/>
      </c>
      <c r="AA415" s="16">
        <f>_xlfn.PERCENTILE.INC(Data!$V$2:$V$2441,Y415)</f>
        <v/>
      </c>
      <c r="AB415" s="16">
        <f>Data!X415-AA415</f>
        <v/>
      </c>
      <c r="AC415" s="9">
        <f>Z415+AB415</f>
        <v/>
      </c>
      <c r="AD415" s="24">
        <f>COUNTIF(Data!$Y$2:$Y$2441,"&lt;="&amp;Data!Y415)/($B$3+1)</f>
        <v/>
      </c>
      <c r="AE415" s="16">
        <f>_xlfn.PERCENTILE.INC(Data!$U$2:$U$2441,AD415)</f>
        <v/>
      </c>
      <c r="AF415" s="16">
        <f>_xlfn.PERCENTILE.INC(Data!$V$2:$V$2441,AD415)</f>
        <v/>
      </c>
      <c r="AG415" s="16">
        <f>Data!Y415-AF415</f>
        <v/>
      </c>
      <c r="AH415" s="9">
        <f>AE415+AG415</f>
        <v/>
      </c>
    </row>
    <row r="416">
      <c r="N416" s="14">
        <f>Data!A416</f>
        <v/>
      </c>
      <c r="O416" s="24">
        <f>IF(Occurrence!J416&gt;0,COUNTIFS(Occurrence!$J$2:$J$2441,"&gt;0",Occurrence!$J$2:$J$2441,"&lt;="&amp;Occurrence!J416)/($B$8+1),0)</f>
        <v/>
      </c>
      <c r="P416" s="16">
        <f>IF(Occurrence!J416&gt;0,_xlfn.PERCENTILE.INC(Data!$O$2:$O$2441,($B$4+O416*($B$5-1))/($B$3-1)),0)</f>
        <v/>
      </c>
      <c r="Q416" s="16">
        <f>IF(Occurrence!J416&gt;0,_xlfn.PERCENTILE.INC(Occurrence!$I$2:$I$2441,($B$6+O416*($B$7-1))/($B$3-1)),0)</f>
        <v/>
      </c>
      <c r="R416" s="16">
        <f>IF(Occurrence!J416&gt;0,Occurrence!J416/Q416,0)</f>
        <v/>
      </c>
      <c r="S416" s="9">
        <f>IF(Occurrence!J416&gt;0,P416*R416,0)</f>
        <v/>
      </c>
      <c r="T416" s="24">
        <f>IF(Occurrence!K416&gt;0,COUNTIFS(Occurrence!$K$2:$K$2441,"&gt;0",Occurrence!$K$2:$K$2441,"&lt;="&amp;Occurrence!K416)/($B$9+1),0)</f>
        <v/>
      </c>
      <c r="U416" s="16">
        <f>IF(Occurrence!K416&gt;0,_xlfn.PERCENTILE.INC(Data!$O$2:$O$2441,($B$4+T416*($B$5-1))/($B$3-1)),0)</f>
        <v/>
      </c>
      <c r="V416" s="16">
        <f>IF(Occurrence!K416&gt;0,_xlfn.PERCENTILE.INC(Occurrence!$I$2:$I$2441,($B$6+T416*($B$7-1))/($B$3-1)),0)</f>
        <v/>
      </c>
      <c r="W416" s="16">
        <f>IF(Occurrence!K416&gt;0,Occurrence!K416/V416,0)</f>
        <v/>
      </c>
      <c r="X416" s="9">
        <f>IF(Occurrence!K416&gt;0,U416*W416,0)</f>
        <v/>
      </c>
      <c r="Y416" s="24">
        <f>COUNTIF(Data!$X$2:$X$2441,"&lt;="&amp;Data!X416)/($B$3+1)</f>
        <v/>
      </c>
      <c r="Z416" s="16">
        <f>_xlfn.PERCENTILE.INC(Data!$U$2:$U$2441,Y416)</f>
        <v/>
      </c>
      <c r="AA416" s="16">
        <f>_xlfn.PERCENTILE.INC(Data!$V$2:$V$2441,Y416)</f>
        <v/>
      </c>
      <c r="AB416" s="16">
        <f>Data!X416-AA416</f>
        <v/>
      </c>
      <c r="AC416" s="9">
        <f>Z416+AB416</f>
        <v/>
      </c>
      <c r="AD416" s="24">
        <f>COUNTIF(Data!$Y$2:$Y$2441,"&lt;="&amp;Data!Y416)/($B$3+1)</f>
        <v/>
      </c>
      <c r="AE416" s="16">
        <f>_xlfn.PERCENTILE.INC(Data!$U$2:$U$2441,AD416)</f>
        <v/>
      </c>
      <c r="AF416" s="16">
        <f>_xlfn.PERCENTILE.INC(Data!$V$2:$V$2441,AD416)</f>
        <v/>
      </c>
      <c r="AG416" s="16">
        <f>Data!Y416-AF416</f>
        <v/>
      </c>
      <c r="AH416" s="9">
        <f>AE416+AG416</f>
        <v/>
      </c>
    </row>
    <row r="417">
      <c r="N417" s="14">
        <f>Data!A417</f>
        <v/>
      </c>
      <c r="O417" s="24">
        <f>IF(Occurrence!J417&gt;0,COUNTIFS(Occurrence!$J$2:$J$2441,"&gt;0",Occurrence!$J$2:$J$2441,"&lt;="&amp;Occurrence!J417)/($B$8+1),0)</f>
        <v/>
      </c>
      <c r="P417" s="16">
        <f>IF(Occurrence!J417&gt;0,_xlfn.PERCENTILE.INC(Data!$O$2:$O$2441,($B$4+O417*($B$5-1))/($B$3-1)),0)</f>
        <v/>
      </c>
      <c r="Q417" s="16">
        <f>IF(Occurrence!J417&gt;0,_xlfn.PERCENTILE.INC(Occurrence!$I$2:$I$2441,($B$6+O417*($B$7-1))/($B$3-1)),0)</f>
        <v/>
      </c>
      <c r="R417" s="16">
        <f>IF(Occurrence!J417&gt;0,Occurrence!J417/Q417,0)</f>
        <v/>
      </c>
      <c r="S417" s="9">
        <f>IF(Occurrence!J417&gt;0,P417*R417,0)</f>
        <v/>
      </c>
      <c r="T417" s="24">
        <f>IF(Occurrence!K417&gt;0,COUNTIFS(Occurrence!$K$2:$K$2441,"&gt;0",Occurrence!$K$2:$K$2441,"&lt;="&amp;Occurrence!K417)/($B$9+1),0)</f>
        <v/>
      </c>
      <c r="U417" s="16">
        <f>IF(Occurrence!K417&gt;0,_xlfn.PERCENTILE.INC(Data!$O$2:$O$2441,($B$4+T417*($B$5-1))/($B$3-1)),0)</f>
        <v/>
      </c>
      <c r="V417" s="16">
        <f>IF(Occurrence!K417&gt;0,_xlfn.PERCENTILE.INC(Occurrence!$I$2:$I$2441,($B$6+T417*($B$7-1))/($B$3-1)),0)</f>
        <v/>
      </c>
      <c r="W417" s="16">
        <f>IF(Occurrence!K417&gt;0,Occurrence!K417/V417,0)</f>
        <v/>
      </c>
      <c r="X417" s="9">
        <f>IF(Occurrence!K417&gt;0,U417*W417,0)</f>
        <v/>
      </c>
      <c r="Y417" s="24">
        <f>COUNTIF(Data!$X$2:$X$2441,"&lt;="&amp;Data!X417)/($B$3+1)</f>
        <v/>
      </c>
      <c r="Z417" s="16">
        <f>_xlfn.PERCENTILE.INC(Data!$U$2:$U$2441,Y417)</f>
        <v/>
      </c>
      <c r="AA417" s="16">
        <f>_xlfn.PERCENTILE.INC(Data!$V$2:$V$2441,Y417)</f>
        <v/>
      </c>
      <c r="AB417" s="16">
        <f>Data!X417-AA417</f>
        <v/>
      </c>
      <c r="AC417" s="9">
        <f>Z417+AB417</f>
        <v/>
      </c>
      <c r="AD417" s="24">
        <f>COUNTIF(Data!$Y$2:$Y$2441,"&lt;="&amp;Data!Y417)/($B$3+1)</f>
        <v/>
      </c>
      <c r="AE417" s="16">
        <f>_xlfn.PERCENTILE.INC(Data!$U$2:$U$2441,AD417)</f>
        <v/>
      </c>
      <c r="AF417" s="16">
        <f>_xlfn.PERCENTILE.INC(Data!$V$2:$V$2441,AD417)</f>
        <v/>
      </c>
      <c r="AG417" s="16">
        <f>Data!Y417-AF417</f>
        <v/>
      </c>
      <c r="AH417" s="9">
        <f>AE417+AG417</f>
        <v/>
      </c>
    </row>
    <row r="418">
      <c r="N418" s="14">
        <f>Data!A418</f>
        <v/>
      </c>
      <c r="O418" s="24">
        <f>IF(Occurrence!J418&gt;0,COUNTIFS(Occurrence!$J$2:$J$2441,"&gt;0",Occurrence!$J$2:$J$2441,"&lt;="&amp;Occurrence!J418)/($B$8+1),0)</f>
        <v/>
      </c>
      <c r="P418" s="16">
        <f>IF(Occurrence!J418&gt;0,_xlfn.PERCENTILE.INC(Data!$O$2:$O$2441,($B$4+O418*($B$5-1))/($B$3-1)),0)</f>
        <v/>
      </c>
      <c r="Q418" s="16">
        <f>IF(Occurrence!J418&gt;0,_xlfn.PERCENTILE.INC(Occurrence!$I$2:$I$2441,($B$6+O418*($B$7-1))/($B$3-1)),0)</f>
        <v/>
      </c>
      <c r="R418" s="16">
        <f>IF(Occurrence!J418&gt;0,Occurrence!J418/Q418,0)</f>
        <v/>
      </c>
      <c r="S418" s="9">
        <f>IF(Occurrence!J418&gt;0,P418*R418,0)</f>
        <v/>
      </c>
      <c r="T418" s="24">
        <f>IF(Occurrence!K418&gt;0,COUNTIFS(Occurrence!$K$2:$K$2441,"&gt;0",Occurrence!$K$2:$K$2441,"&lt;="&amp;Occurrence!K418)/($B$9+1),0)</f>
        <v/>
      </c>
      <c r="U418" s="16">
        <f>IF(Occurrence!K418&gt;0,_xlfn.PERCENTILE.INC(Data!$O$2:$O$2441,($B$4+T418*($B$5-1))/($B$3-1)),0)</f>
        <v/>
      </c>
      <c r="V418" s="16">
        <f>IF(Occurrence!K418&gt;0,_xlfn.PERCENTILE.INC(Occurrence!$I$2:$I$2441,($B$6+T418*($B$7-1))/($B$3-1)),0)</f>
        <v/>
      </c>
      <c r="W418" s="16">
        <f>IF(Occurrence!K418&gt;0,Occurrence!K418/V418,0)</f>
        <v/>
      </c>
      <c r="X418" s="9">
        <f>IF(Occurrence!K418&gt;0,U418*W418,0)</f>
        <v/>
      </c>
      <c r="Y418" s="24">
        <f>COUNTIF(Data!$X$2:$X$2441,"&lt;="&amp;Data!X418)/($B$3+1)</f>
        <v/>
      </c>
      <c r="Z418" s="16">
        <f>_xlfn.PERCENTILE.INC(Data!$U$2:$U$2441,Y418)</f>
        <v/>
      </c>
      <c r="AA418" s="16">
        <f>_xlfn.PERCENTILE.INC(Data!$V$2:$V$2441,Y418)</f>
        <v/>
      </c>
      <c r="AB418" s="16">
        <f>Data!X418-AA418</f>
        <v/>
      </c>
      <c r="AC418" s="9">
        <f>Z418+AB418</f>
        <v/>
      </c>
      <c r="AD418" s="24">
        <f>COUNTIF(Data!$Y$2:$Y$2441,"&lt;="&amp;Data!Y418)/($B$3+1)</f>
        <v/>
      </c>
      <c r="AE418" s="16">
        <f>_xlfn.PERCENTILE.INC(Data!$U$2:$U$2441,AD418)</f>
        <v/>
      </c>
      <c r="AF418" s="16">
        <f>_xlfn.PERCENTILE.INC(Data!$V$2:$V$2441,AD418)</f>
        <v/>
      </c>
      <c r="AG418" s="16">
        <f>Data!Y418-AF418</f>
        <v/>
      </c>
      <c r="AH418" s="9">
        <f>AE418+AG418</f>
        <v/>
      </c>
    </row>
    <row r="419">
      <c r="N419" s="14">
        <f>Data!A419</f>
        <v/>
      </c>
      <c r="O419" s="24">
        <f>IF(Occurrence!J419&gt;0,COUNTIFS(Occurrence!$J$2:$J$2441,"&gt;0",Occurrence!$J$2:$J$2441,"&lt;="&amp;Occurrence!J419)/($B$8+1),0)</f>
        <v/>
      </c>
      <c r="P419" s="16">
        <f>IF(Occurrence!J419&gt;0,_xlfn.PERCENTILE.INC(Data!$O$2:$O$2441,($B$4+O419*($B$5-1))/($B$3-1)),0)</f>
        <v/>
      </c>
      <c r="Q419" s="16">
        <f>IF(Occurrence!J419&gt;0,_xlfn.PERCENTILE.INC(Occurrence!$I$2:$I$2441,($B$6+O419*($B$7-1))/($B$3-1)),0)</f>
        <v/>
      </c>
      <c r="R419" s="16">
        <f>IF(Occurrence!J419&gt;0,Occurrence!J419/Q419,0)</f>
        <v/>
      </c>
      <c r="S419" s="9">
        <f>IF(Occurrence!J419&gt;0,P419*R419,0)</f>
        <v/>
      </c>
      <c r="T419" s="24">
        <f>IF(Occurrence!K419&gt;0,COUNTIFS(Occurrence!$K$2:$K$2441,"&gt;0",Occurrence!$K$2:$K$2441,"&lt;="&amp;Occurrence!K419)/($B$9+1),0)</f>
        <v/>
      </c>
      <c r="U419" s="16">
        <f>IF(Occurrence!K419&gt;0,_xlfn.PERCENTILE.INC(Data!$O$2:$O$2441,($B$4+T419*($B$5-1))/($B$3-1)),0)</f>
        <v/>
      </c>
      <c r="V419" s="16">
        <f>IF(Occurrence!K419&gt;0,_xlfn.PERCENTILE.INC(Occurrence!$I$2:$I$2441,($B$6+T419*($B$7-1))/($B$3-1)),0)</f>
        <v/>
      </c>
      <c r="W419" s="16">
        <f>IF(Occurrence!K419&gt;0,Occurrence!K419/V419,0)</f>
        <v/>
      </c>
      <c r="X419" s="9">
        <f>IF(Occurrence!K419&gt;0,U419*W419,0)</f>
        <v/>
      </c>
      <c r="Y419" s="24">
        <f>COUNTIF(Data!$X$2:$X$2441,"&lt;="&amp;Data!X419)/($B$3+1)</f>
        <v/>
      </c>
      <c r="Z419" s="16">
        <f>_xlfn.PERCENTILE.INC(Data!$U$2:$U$2441,Y419)</f>
        <v/>
      </c>
      <c r="AA419" s="16">
        <f>_xlfn.PERCENTILE.INC(Data!$V$2:$V$2441,Y419)</f>
        <v/>
      </c>
      <c r="AB419" s="16">
        <f>Data!X419-AA419</f>
        <v/>
      </c>
      <c r="AC419" s="9">
        <f>Z419+AB419</f>
        <v/>
      </c>
      <c r="AD419" s="24">
        <f>COUNTIF(Data!$Y$2:$Y$2441,"&lt;="&amp;Data!Y419)/($B$3+1)</f>
        <v/>
      </c>
      <c r="AE419" s="16">
        <f>_xlfn.PERCENTILE.INC(Data!$U$2:$U$2441,AD419)</f>
        <v/>
      </c>
      <c r="AF419" s="16">
        <f>_xlfn.PERCENTILE.INC(Data!$V$2:$V$2441,AD419)</f>
        <v/>
      </c>
      <c r="AG419" s="16">
        <f>Data!Y419-AF419</f>
        <v/>
      </c>
      <c r="AH419" s="9">
        <f>AE419+AG419</f>
        <v/>
      </c>
    </row>
    <row r="420">
      <c r="N420" s="14">
        <f>Data!A420</f>
        <v/>
      </c>
      <c r="O420" s="24">
        <f>IF(Occurrence!J420&gt;0,COUNTIFS(Occurrence!$J$2:$J$2441,"&gt;0",Occurrence!$J$2:$J$2441,"&lt;="&amp;Occurrence!J420)/($B$8+1),0)</f>
        <v/>
      </c>
      <c r="P420" s="16">
        <f>IF(Occurrence!J420&gt;0,_xlfn.PERCENTILE.INC(Data!$O$2:$O$2441,($B$4+O420*($B$5-1))/($B$3-1)),0)</f>
        <v/>
      </c>
      <c r="Q420" s="16">
        <f>IF(Occurrence!J420&gt;0,_xlfn.PERCENTILE.INC(Occurrence!$I$2:$I$2441,($B$6+O420*($B$7-1))/($B$3-1)),0)</f>
        <v/>
      </c>
      <c r="R420" s="16">
        <f>IF(Occurrence!J420&gt;0,Occurrence!J420/Q420,0)</f>
        <v/>
      </c>
      <c r="S420" s="9">
        <f>IF(Occurrence!J420&gt;0,P420*R420,0)</f>
        <v/>
      </c>
      <c r="T420" s="24">
        <f>IF(Occurrence!K420&gt;0,COUNTIFS(Occurrence!$K$2:$K$2441,"&gt;0",Occurrence!$K$2:$K$2441,"&lt;="&amp;Occurrence!K420)/($B$9+1),0)</f>
        <v/>
      </c>
      <c r="U420" s="16">
        <f>IF(Occurrence!K420&gt;0,_xlfn.PERCENTILE.INC(Data!$O$2:$O$2441,($B$4+T420*($B$5-1))/($B$3-1)),0)</f>
        <v/>
      </c>
      <c r="V420" s="16">
        <f>IF(Occurrence!K420&gt;0,_xlfn.PERCENTILE.INC(Occurrence!$I$2:$I$2441,($B$6+T420*($B$7-1))/($B$3-1)),0)</f>
        <v/>
      </c>
      <c r="W420" s="16">
        <f>IF(Occurrence!K420&gt;0,Occurrence!K420/V420,0)</f>
        <v/>
      </c>
      <c r="X420" s="9">
        <f>IF(Occurrence!K420&gt;0,U420*W420,0)</f>
        <v/>
      </c>
      <c r="Y420" s="24">
        <f>COUNTIF(Data!$X$2:$X$2441,"&lt;="&amp;Data!X420)/($B$3+1)</f>
        <v/>
      </c>
      <c r="Z420" s="16">
        <f>_xlfn.PERCENTILE.INC(Data!$U$2:$U$2441,Y420)</f>
        <v/>
      </c>
      <c r="AA420" s="16">
        <f>_xlfn.PERCENTILE.INC(Data!$V$2:$V$2441,Y420)</f>
        <v/>
      </c>
      <c r="AB420" s="16">
        <f>Data!X420-AA420</f>
        <v/>
      </c>
      <c r="AC420" s="9">
        <f>Z420+AB420</f>
        <v/>
      </c>
      <c r="AD420" s="24">
        <f>COUNTIF(Data!$Y$2:$Y$2441,"&lt;="&amp;Data!Y420)/($B$3+1)</f>
        <v/>
      </c>
      <c r="AE420" s="16">
        <f>_xlfn.PERCENTILE.INC(Data!$U$2:$U$2441,AD420)</f>
        <v/>
      </c>
      <c r="AF420" s="16">
        <f>_xlfn.PERCENTILE.INC(Data!$V$2:$V$2441,AD420)</f>
        <v/>
      </c>
      <c r="AG420" s="16">
        <f>Data!Y420-AF420</f>
        <v/>
      </c>
      <c r="AH420" s="9">
        <f>AE420+AG420</f>
        <v/>
      </c>
    </row>
    <row r="421">
      <c r="N421" s="14">
        <f>Data!A421</f>
        <v/>
      </c>
      <c r="O421" s="24">
        <f>IF(Occurrence!J421&gt;0,COUNTIFS(Occurrence!$J$2:$J$2441,"&gt;0",Occurrence!$J$2:$J$2441,"&lt;="&amp;Occurrence!J421)/($B$8+1),0)</f>
        <v/>
      </c>
      <c r="P421" s="16">
        <f>IF(Occurrence!J421&gt;0,_xlfn.PERCENTILE.INC(Data!$O$2:$O$2441,($B$4+O421*($B$5-1))/($B$3-1)),0)</f>
        <v/>
      </c>
      <c r="Q421" s="16">
        <f>IF(Occurrence!J421&gt;0,_xlfn.PERCENTILE.INC(Occurrence!$I$2:$I$2441,($B$6+O421*($B$7-1))/($B$3-1)),0)</f>
        <v/>
      </c>
      <c r="R421" s="16">
        <f>IF(Occurrence!J421&gt;0,Occurrence!J421/Q421,0)</f>
        <v/>
      </c>
      <c r="S421" s="9">
        <f>IF(Occurrence!J421&gt;0,P421*R421,0)</f>
        <v/>
      </c>
      <c r="T421" s="24">
        <f>IF(Occurrence!K421&gt;0,COUNTIFS(Occurrence!$K$2:$K$2441,"&gt;0",Occurrence!$K$2:$K$2441,"&lt;="&amp;Occurrence!K421)/($B$9+1),0)</f>
        <v/>
      </c>
      <c r="U421" s="16">
        <f>IF(Occurrence!K421&gt;0,_xlfn.PERCENTILE.INC(Data!$O$2:$O$2441,($B$4+T421*($B$5-1))/($B$3-1)),0)</f>
        <v/>
      </c>
      <c r="V421" s="16">
        <f>IF(Occurrence!K421&gt;0,_xlfn.PERCENTILE.INC(Occurrence!$I$2:$I$2441,($B$6+T421*($B$7-1))/($B$3-1)),0)</f>
        <v/>
      </c>
      <c r="W421" s="16">
        <f>IF(Occurrence!K421&gt;0,Occurrence!K421/V421,0)</f>
        <v/>
      </c>
      <c r="X421" s="9">
        <f>IF(Occurrence!K421&gt;0,U421*W421,0)</f>
        <v/>
      </c>
      <c r="Y421" s="24">
        <f>COUNTIF(Data!$X$2:$X$2441,"&lt;="&amp;Data!X421)/($B$3+1)</f>
        <v/>
      </c>
      <c r="Z421" s="16">
        <f>_xlfn.PERCENTILE.INC(Data!$U$2:$U$2441,Y421)</f>
        <v/>
      </c>
      <c r="AA421" s="16">
        <f>_xlfn.PERCENTILE.INC(Data!$V$2:$V$2441,Y421)</f>
        <v/>
      </c>
      <c r="AB421" s="16">
        <f>Data!X421-AA421</f>
        <v/>
      </c>
      <c r="AC421" s="9">
        <f>Z421+AB421</f>
        <v/>
      </c>
      <c r="AD421" s="24">
        <f>COUNTIF(Data!$Y$2:$Y$2441,"&lt;="&amp;Data!Y421)/($B$3+1)</f>
        <v/>
      </c>
      <c r="AE421" s="16">
        <f>_xlfn.PERCENTILE.INC(Data!$U$2:$U$2441,AD421)</f>
        <v/>
      </c>
      <c r="AF421" s="16">
        <f>_xlfn.PERCENTILE.INC(Data!$V$2:$V$2441,AD421)</f>
        <v/>
      </c>
      <c r="AG421" s="16">
        <f>Data!Y421-AF421</f>
        <v/>
      </c>
      <c r="AH421" s="9">
        <f>AE421+AG421</f>
        <v/>
      </c>
    </row>
    <row r="422">
      <c r="N422" s="14">
        <f>Data!A422</f>
        <v/>
      </c>
      <c r="O422" s="24">
        <f>IF(Occurrence!J422&gt;0,COUNTIFS(Occurrence!$J$2:$J$2441,"&gt;0",Occurrence!$J$2:$J$2441,"&lt;="&amp;Occurrence!J422)/($B$8+1),0)</f>
        <v/>
      </c>
      <c r="P422" s="16">
        <f>IF(Occurrence!J422&gt;0,_xlfn.PERCENTILE.INC(Data!$O$2:$O$2441,($B$4+O422*($B$5-1))/($B$3-1)),0)</f>
        <v/>
      </c>
      <c r="Q422" s="16">
        <f>IF(Occurrence!J422&gt;0,_xlfn.PERCENTILE.INC(Occurrence!$I$2:$I$2441,($B$6+O422*($B$7-1))/($B$3-1)),0)</f>
        <v/>
      </c>
      <c r="R422" s="16">
        <f>IF(Occurrence!J422&gt;0,Occurrence!J422/Q422,0)</f>
        <v/>
      </c>
      <c r="S422" s="9">
        <f>IF(Occurrence!J422&gt;0,P422*R422,0)</f>
        <v/>
      </c>
      <c r="T422" s="24">
        <f>IF(Occurrence!K422&gt;0,COUNTIFS(Occurrence!$K$2:$K$2441,"&gt;0",Occurrence!$K$2:$K$2441,"&lt;="&amp;Occurrence!K422)/($B$9+1),0)</f>
        <v/>
      </c>
      <c r="U422" s="16">
        <f>IF(Occurrence!K422&gt;0,_xlfn.PERCENTILE.INC(Data!$O$2:$O$2441,($B$4+T422*($B$5-1))/($B$3-1)),0)</f>
        <v/>
      </c>
      <c r="V422" s="16">
        <f>IF(Occurrence!K422&gt;0,_xlfn.PERCENTILE.INC(Occurrence!$I$2:$I$2441,($B$6+T422*($B$7-1))/($B$3-1)),0)</f>
        <v/>
      </c>
      <c r="W422" s="16">
        <f>IF(Occurrence!K422&gt;0,Occurrence!K422/V422,0)</f>
        <v/>
      </c>
      <c r="X422" s="9">
        <f>IF(Occurrence!K422&gt;0,U422*W422,0)</f>
        <v/>
      </c>
      <c r="Y422" s="24">
        <f>COUNTIF(Data!$X$2:$X$2441,"&lt;="&amp;Data!X422)/($B$3+1)</f>
        <v/>
      </c>
      <c r="Z422" s="16">
        <f>_xlfn.PERCENTILE.INC(Data!$U$2:$U$2441,Y422)</f>
        <v/>
      </c>
      <c r="AA422" s="16">
        <f>_xlfn.PERCENTILE.INC(Data!$V$2:$V$2441,Y422)</f>
        <v/>
      </c>
      <c r="AB422" s="16">
        <f>Data!X422-AA422</f>
        <v/>
      </c>
      <c r="AC422" s="9">
        <f>Z422+AB422</f>
        <v/>
      </c>
      <c r="AD422" s="24">
        <f>COUNTIF(Data!$Y$2:$Y$2441,"&lt;="&amp;Data!Y422)/($B$3+1)</f>
        <v/>
      </c>
      <c r="AE422" s="16">
        <f>_xlfn.PERCENTILE.INC(Data!$U$2:$U$2441,AD422)</f>
        <v/>
      </c>
      <c r="AF422" s="16">
        <f>_xlfn.PERCENTILE.INC(Data!$V$2:$V$2441,AD422)</f>
        <v/>
      </c>
      <c r="AG422" s="16">
        <f>Data!Y422-AF422</f>
        <v/>
      </c>
      <c r="AH422" s="9">
        <f>AE422+AG422</f>
        <v/>
      </c>
    </row>
    <row r="423">
      <c r="N423" s="14">
        <f>Data!A423</f>
        <v/>
      </c>
      <c r="O423" s="24">
        <f>IF(Occurrence!J423&gt;0,COUNTIFS(Occurrence!$J$2:$J$2441,"&gt;0",Occurrence!$J$2:$J$2441,"&lt;="&amp;Occurrence!J423)/($B$8+1),0)</f>
        <v/>
      </c>
      <c r="P423" s="16">
        <f>IF(Occurrence!J423&gt;0,_xlfn.PERCENTILE.INC(Data!$O$2:$O$2441,($B$4+O423*($B$5-1))/($B$3-1)),0)</f>
        <v/>
      </c>
      <c r="Q423" s="16">
        <f>IF(Occurrence!J423&gt;0,_xlfn.PERCENTILE.INC(Occurrence!$I$2:$I$2441,($B$6+O423*($B$7-1))/($B$3-1)),0)</f>
        <v/>
      </c>
      <c r="R423" s="16">
        <f>IF(Occurrence!J423&gt;0,Occurrence!J423/Q423,0)</f>
        <v/>
      </c>
      <c r="S423" s="9">
        <f>IF(Occurrence!J423&gt;0,P423*R423,0)</f>
        <v/>
      </c>
      <c r="T423" s="24">
        <f>IF(Occurrence!K423&gt;0,COUNTIFS(Occurrence!$K$2:$K$2441,"&gt;0",Occurrence!$K$2:$K$2441,"&lt;="&amp;Occurrence!K423)/($B$9+1),0)</f>
        <v/>
      </c>
      <c r="U423" s="16">
        <f>IF(Occurrence!K423&gt;0,_xlfn.PERCENTILE.INC(Data!$O$2:$O$2441,($B$4+T423*($B$5-1))/($B$3-1)),0)</f>
        <v/>
      </c>
      <c r="V423" s="16">
        <f>IF(Occurrence!K423&gt;0,_xlfn.PERCENTILE.INC(Occurrence!$I$2:$I$2441,($B$6+T423*($B$7-1))/($B$3-1)),0)</f>
        <v/>
      </c>
      <c r="W423" s="16">
        <f>IF(Occurrence!K423&gt;0,Occurrence!K423/V423,0)</f>
        <v/>
      </c>
      <c r="X423" s="9">
        <f>IF(Occurrence!K423&gt;0,U423*W423,0)</f>
        <v/>
      </c>
      <c r="Y423" s="24">
        <f>COUNTIF(Data!$X$2:$X$2441,"&lt;="&amp;Data!X423)/($B$3+1)</f>
        <v/>
      </c>
      <c r="Z423" s="16">
        <f>_xlfn.PERCENTILE.INC(Data!$U$2:$U$2441,Y423)</f>
        <v/>
      </c>
      <c r="AA423" s="16">
        <f>_xlfn.PERCENTILE.INC(Data!$V$2:$V$2441,Y423)</f>
        <v/>
      </c>
      <c r="AB423" s="16">
        <f>Data!X423-AA423</f>
        <v/>
      </c>
      <c r="AC423" s="9">
        <f>Z423+AB423</f>
        <v/>
      </c>
      <c r="AD423" s="24">
        <f>COUNTIF(Data!$Y$2:$Y$2441,"&lt;="&amp;Data!Y423)/($B$3+1)</f>
        <v/>
      </c>
      <c r="AE423" s="16">
        <f>_xlfn.PERCENTILE.INC(Data!$U$2:$U$2441,AD423)</f>
        <v/>
      </c>
      <c r="AF423" s="16">
        <f>_xlfn.PERCENTILE.INC(Data!$V$2:$V$2441,AD423)</f>
        <v/>
      </c>
      <c r="AG423" s="16">
        <f>Data!Y423-AF423</f>
        <v/>
      </c>
      <c r="AH423" s="9">
        <f>AE423+AG423</f>
        <v/>
      </c>
    </row>
    <row r="424">
      <c r="N424" s="14">
        <f>Data!A424</f>
        <v/>
      </c>
      <c r="O424" s="24">
        <f>IF(Occurrence!J424&gt;0,COUNTIFS(Occurrence!$J$2:$J$2441,"&gt;0",Occurrence!$J$2:$J$2441,"&lt;="&amp;Occurrence!J424)/($B$8+1),0)</f>
        <v/>
      </c>
      <c r="P424" s="16">
        <f>IF(Occurrence!J424&gt;0,_xlfn.PERCENTILE.INC(Data!$O$2:$O$2441,($B$4+O424*($B$5-1))/($B$3-1)),0)</f>
        <v/>
      </c>
      <c r="Q424" s="16">
        <f>IF(Occurrence!J424&gt;0,_xlfn.PERCENTILE.INC(Occurrence!$I$2:$I$2441,($B$6+O424*($B$7-1))/($B$3-1)),0)</f>
        <v/>
      </c>
      <c r="R424" s="16">
        <f>IF(Occurrence!J424&gt;0,Occurrence!J424/Q424,0)</f>
        <v/>
      </c>
      <c r="S424" s="9">
        <f>IF(Occurrence!J424&gt;0,P424*R424,0)</f>
        <v/>
      </c>
      <c r="T424" s="24">
        <f>IF(Occurrence!K424&gt;0,COUNTIFS(Occurrence!$K$2:$K$2441,"&gt;0",Occurrence!$K$2:$K$2441,"&lt;="&amp;Occurrence!K424)/($B$9+1),0)</f>
        <v/>
      </c>
      <c r="U424" s="16">
        <f>IF(Occurrence!K424&gt;0,_xlfn.PERCENTILE.INC(Data!$O$2:$O$2441,($B$4+T424*($B$5-1))/($B$3-1)),0)</f>
        <v/>
      </c>
      <c r="V424" s="16">
        <f>IF(Occurrence!K424&gt;0,_xlfn.PERCENTILE.INC(Occurrence!$I$2:$I$2441,($B$6+T424*($B$7-1))/($B$3-1)),0)</f>
        <v/>
      </c>
      <c r="W424" s="16">
        <f>IF(Occurrence!K424&gt;0,Occurrence!K424/V424,0)</f>
        <v/>
      </c>
      <c r="X424" s="9">
        <f>IF(Occurrence!K424&gt;0,U424*W424,0)</f>
        <v/>
      </c>
      <c r="Y424" s="24">
        <f>COUNTIF(Data!$X$2:$X$2441,"&lt;="&amp;Data!X424)/($B$3+1)</f>
        <v/>
      </c>
      <c r="Z424" s="16">
        <f>_xlfn.PERCENTILE.INC(Data!$U$2:$U$2441,Y424)</f>
        <v/>
      </c>
      <c r="AA424" s="16">
        <f>_xlfn.PERCENTILE.INC(Data!$V$2:$V$2441,Y424)</f>
        <v/>
      </c>
      <c r="AB424" s="16">
        <f>Data!X424-AA424</f>
        <v/>
      </c>
      <c r="AC424" s="9">
        <f>Z424+AB424</f>
        <v/>
      </c>
      <c r="AD424" s="24">
        <f>COUNTIF(Data!$Y$2:$Y$2441,"&lt;="&amp;Data!Y424)/($B$3+1)</f>
        <v/>
      </c>
      <c r="AE424" s="16">
        <f>_xlfn.PERCENTILE.INC(Data!$U$2:$U$2441,AD424)</f>
        <v/>
      </c>
      <c r="AF424" s="16">
        <f>_xlfn.PERCENTILE.INC(Data!$V$2:$V$2441,AD424)</f>
        <v/>
      </c>
      <c r="AG424" s="16">
        <f>Data!Y424-AF424</f>
        <v/>
      </c>
      <c r="AH424" s="9">
        <f>AE424+AG424</f>
        <v/>
      </c>
    </row>
    <row r="425">
      <c r="N425" s="14">
        <f>Data!A425</f>
        <v/>
      </c>
      <c r="O425" s="24">
        <f>IF(Occurrence!J425&gt;0,COUNTIFS(Occurrence!$J$2:$J$2441,"&gt;0",Occurrence!$J$2:$J$2441,"&lt;="&amp;Occurrence!J425)/($B$8+1),0)</f>
        <v/>
      </c>
      <c r="P425" s="16">
        <f>IF(Occurrence!J425&gt;0,_xlfn.PERCENTILE.INC(Data!$O$2:$O$2441,($B$4+O425*($B$5-1))/($B$3-1)),0)</f>
        <v/>
      </c>
      <c r="Q425" s="16">
        <f>IF(Occurrence!J425&gt;0,_xlfn.PERCENTILE.INC(Occurrence!$I$2:$I$2441,($B$6+O425*($B$7-1))/($B$3-1)),0)</f>
        <v/>
      </c>
      <c r="R425" s="16">
        <f>IF(Occurrence!J425&gt;0,Occurrence!J425/Q425,0)</f>
        <v/>
      </c>
      <c r="S425" s="9">
        <f>IF(Occurrence!J425&gt;0,P425*R425,0)</f>
        <v/>
      </c>
      <c r="T425" s="24">
        <f>IF(Occurrence!K425&gt;0,COUNTIFS(Occurrence!$K$2:$K$2441,"&gt;0",Occurrence!$K$2:$K$2441,"&lt;="&amp;Occurrence!K425)/($B$9+1),0)</f>
        <v/>
      </c>
      <c r="U425" s="16">
        <f>IF(Occurrence!K425&gt;0,_xlfn.PERCENTILE.INC(Data!$O$2:$O$2441,($B$4+T425*($B$5-1))/($B$3-1)),0)</f>
        <v/>
      </c>
      <c r="V425" s="16">
        <f>IF(Occurrence!K425&gt;0,_xlfn.PERCENTILE.INC(Occurrence!$I$2:$I$2441,($B$6+T425*($B$7-1))/($B$3-1)),0)</f>
        <v/>
      </c>
      <c r="W425" s="16">
        <f>IF(Occurrence!K425&gt;0,Occurrence!K425/V425,0)</f>
        <v/>
      </c>
      <c r="X425" s="9">
        <f>IF(Occurrence!K425&gt;0,U425*W425,0)</f>
        <v/>
      </c>
      <c r="Y425" s="24">
        <f>COUNTIF(Data!$X$2:$X$2441,"&lt;="&amp;Data!X425)/($B$3+1)</f>
        <v/>
      </c>
      <c r="Z425" s="16">
        <f>_xlfn.PERCENTILE.INC(Data!$U$2:$U$2441,Y425)</f>
        <v/>
      </c>
      <c r="AA425" s="16">
        <f>_xlfn.PERCENTILE.INC(Data!$V$2:$V$2441,Y425)</f>
        <v/>
      </c>
      <c r="AB425" s="16">
        <f>Data!X425-AA425</f>
        <v/>
      </c>
      <c r="AC425" s="9">
        <f>Z425+AB425</f>
        <v/>
      </c>
      <c r="AD425" s="24">
        <f>COUNTIF(Data!$Y$2:$Y$2441,"&lt;="&amp;Data!Y425)/($B$3+1)</f>
        <v/>
      </c>
      <c r="AE425" s="16">
        <f>_xlfn.PERCENTILE.INC(Data!$U$2:$U$2441,AD425)</f>
        <v/>
      </c>
      <c r="AF425" s="16">
        <f>_xlfn.PERCENTILE.INC(Data!$V$2:$V$2441,AD425)</f>
        <v/>
      </c>
      <c r="AG425" s="16">
        <f>Data!Y425-AF425</f>
        <v/>
      </c>
      <c r="AH425" s="9">
        <f>AE425+AG425</f>
        <v/>
      </c>
    </row>
    <row r="426">
      <c r="N426" s="14">
        <f>Data!A426</f>
        <v/>
      </c>
      <c r="O426" s="24">
        <f>IF(Occurrence!J426&gt;0,COUNTIFS(Occurrence!$J$2:$J$2441,"&gt;0",Occurrence!$J$2:$J$2441,"&lt;="&amp;Occurrence!J426)/($B$8+1),0)</f>
        <v/>
      </c>
      <c r="P426" s="16">
        <f>IF(Occurrence!J426&gt;0,_xlfn.PERCENTILE.INC(Data!$O$2:$O$2441,($B$4+O426*($B$5-1))/($B$3-1)),0)</f>
        <v/>
      </c>
      <c r="Q426" s="16">
        <f>IF(Occurrence!J426&gt;0,_xlfn.PERCENTILE.INC(Occurrence!$I$2:$I$2441,($B$6+O426*($B$7-1))/($B$3-1)),0)</f>
        <v/>
      </c>
      <c r="R426" s="16">
        <f>IF(Occurrence!J426&gt;0,Occurrence!J426/Q426,0)</f>
        <v/>
      </c>
      <c r="S426" s="9">
        <f>IF(Occurrence!J426&gt;0,P426*R426,0)</f>
        <v/>
      </c>
      <c r="T426" s="24">
        <f>IF(Occurrence!K426&gt;0,COUNTIFS(Occurrence!$K$2:$K$2441,"&gt;0",Occurrence!$K$2:$K$2441,"&lt;="&amp;Occurrence!K426)/($B$9+1),0)</f>
        <v/>
      </c>
      <c r="U426" s="16">
        <f>IF(Occurrence!K426&gt;0,_xlfn.PERCENTILE.INC(Data!$O$2:$O$2441,($B$4+T426*($B$5-1))/($B$3-1)),0)</f>
        <v/>
      </c>
      <c r="V426" s="16">
        <f>IF(Occurrence!K426&gt;0,_xlfn.PERCENTILE.INC(Occurrence!$I$2:$I$2441,($B$6+T426*($B$7-1))/($B$3-1)),0)</f>
        <v/>
      </c>
      <c r="W426" s="16">
        <f>IF(Occurrence!K426&gt;0,Occurrence!K426/V426,0)</f>
        <v/>
      </c>
      <c r="X426" s="9">
        <f>IF(Occurrence!K426&gt;0,U426*W426,0)</f>
        <v/>
      </c>
      <c r="Y426" s="24">
        <f>COUNTIF(Data!$X$2:$X$2441,"&lt;="&amp;Data!X426)/($B$3+1)</f>
        <v/>
      </c>
      <c r="Z426" s="16">
        <f>_xlfn.PERCENTILE.INC(Data!$U$2:$U$2441,Y426)</f>
        <v/>
      </c>
      <c r="AA426" s="16">
        <f>_xlfn.PERCENTILE.INC(Data!$V$2:$V$2441,Y426)</f>
        <v/>
      </c>
      <c r="AB426" s="16">
        <f>Data!X426-AA426</f>
        <v/>
      </c>
      <c r="AC426" s="9">
        <f>Z426+AB426</f>
        <v/>
      </c>
      <c r="AD426" s="24">
        <f>COUNTIF(Data!$Y$2:$Y$2441,"&lt;="&amp;Data!Y426)/($B$3+1)</f>
        <v/>
      </c>
      <c r="AE426" s="16">
        <f>_xlfn.PERCENTILE.INC(Data!$U$2:$U$2441,AD426)</f>
        <v/>
      </c>
      <c r="AF426" s="16">
        <f>_xlfn.PERCENTILE.INC(Data!$V$2:$V$2441,AD426)</f>
        <v/>
      </c>
      <c r="AG426" s="16">
        <f>Data!Y426-AF426</f>
        <v/>
      </c>
      <c r="AH426" s="9">
        <f>AE426+AG426</f>
        <v/>
      </c>
    </row>
    <row r="427">
      <c r="N427" s="14">
        <f>Data!A427</f>
        <v/>
      </c>
      <c r="O427" s="24">
        <f>IF(Occurrence!J427&gt;0,COUNTIFS(Occurrence!$J$2:$J$2441,"&gt;0",Occurrence!$J$2:$J$2441,"&lt;="&amp;Occurrence!J427)/($B$8+1),0)</f>
        <v/>
      </c>
      <c r="P427" s="16">
        <f>IF(Occurrence!J427&gt;0,_xlfn.PERCENTILE.INC(Data!$O$2:$O$2441,($B$4+O427*($B$5-1))/($B$3-1)),0)</f>
        <v/>
      </c>
      <c r="Q427" s="16">
        <f>IF(Occurrence!J427&gt;0,_xlfn.PERCENTILE.INC(Occurrence!$I$2:$I$2441,($B$6+O427*($B$7-1))/($B$3-1)),0)</f>
        <v/>
      </c>
      <c r="R427" s="16">
        <f>IF(Occurrence!J427&gt;0,Occurrence!J427/Q427,0)</f>
        <v/>
      </c>
      <c r="S427" s="9">
        <f>IF(Occurrence!J427&gt;0,P427*R427,0)</f>
        <v/>
      </c>
      <c r="T427" s="24">
        <f>IF(Occurrence!K427&gt;0,COUNTIFS(Occurrence!$K$2:$K$2441,"&gt;0",Occurrence!$K$2:$K$2441,"&lt;="&amp;Occurrence!K427)/($B$9+1),0)</f>
        <v/>
      </c>
      <c r="U427" s="16">
        <f>IF(Occurrence!K427&gt;0,_xlfn.PERCENTILE.INC(Data!$O$2:$O$2441,($B$4+T427*($B$5-1))/($B$3-1)),0)</f>
        <v/>
      </c>
      <c r="V427" s="16">
        <f>IF(Occurrence!K427&gt;0,_xlfn.PERCENTILE.INC(Occurrence!$I$2:$I$2441,($B$6+T427*($B$7-1))/($B$3-1)),0)</f>
        <v/>
      </c>
      <c r="W427" s="16">
        <f>IF(Occurrence!K427&gt;0,Occurrence!K427/V427,0)</f>
        <v/>
      </c>
      <c r="X427" s="9">
        <f>IF(Occurrence!K427&gt;0,U427*W427,0)</f>
        <v/>
      </c>
      <c r="Y427" s="24">
        <f>COUNTIF(Data!$X$2:$X$2441,"&lt;="&amp;Data!X427)/($B$3+1)</f>
        <v/>
      </c>
      <c r="Z427" s="16">
        <f>_xlfn.PERCENTILE.INC(Data!$U$2:$U$2441,Y427)</f>
        <v/>
      </c>
      <c r="AA427" s="16">
        <f>_xlfn.PERCENTILE.INC(Data!$V$2:$V$2441,Y427)</f>
        <v/>
      </c>
      <c r="AB427" s="16">
        <f>Data!X427-AA427</f>
        <v/>
      </c>
      <c r="AC427" s="9">
        <f>Z427+AB427</f>
        <v/>
      </c>
      <c r="AD427" s="24">
        <f>COUNTIF(Data!$Y$2:$Y$2441,"&lt;="&amp;Data!Y427)/($B$3+1)</f>
        <v/>
      </c>
      <c r="AE427" s="16">
        <f>_xlfn.PERCENTILE.INC(Data!$U$2:$U$2441,AD427)</f>
        <v/>
      </c>
      <c r="AF427" s="16">
        <f>_xlfn.PERCENTILE.INC(Data!$V$2:$V$2441,AD427)</f>
        <v/>
      </c>
      <c r="AG427" s="16">
        <f>Data!Y427-AF427</f>
        <v/>
      </c>
      <c r="AH427" s="9">
        <f>AE427+AG427</f>
        <v/>
      </c>
    </row>
    <row r="428">
      <c r="N428" s="14">
        <f>Data!A428</f>
        <v/>
      </c>
      <c r="O428" s="24">
        <f>IF(Occurrence!J428&gt;0,COUNTIFS(Occurrence!$J$2:$J$2441,"&gt;0",Occurrence!$J$2:$J$2441,"&lt;="&amp;Occurrence!J428)/($B$8+1),0)</f>
        <v/>
      </c>
      <c r="P428" s="16">
        <f>IF(Occurrence!J428&gt;0,_xlfn.PERCENTILE.INC(Data!$O$2:$O$2441,($B$4+O428*($B$5-1))/($B$3-1)),0)</f>
        <v/>
      </c>
      <c r="Q428" s="16">
        <f>IF(Occurrence!J428&gt;0,_xlfn.PERCENTILE.INC(Occurrence!$I$2:$I$2441,($B$6+O428*($B$7-1))/($B$3-1)),0)</f>
        <v/>
      </c>
      <c r="R428" s="16">
        <f>IF(Occurrence!J428&gt;0,Occurrence!J428/Q428,0)</f>
        <v/>
      </c>
      <c r="S428" s="9">
        <f>IF(Occurrence!J428&gt;0,P428*R428,0)</f>
        <v/>
      </c>
      <c r="T428" s="24">
        <f>IF(Occurrence!K428&gt;0,COUNTIFS(Occurrence!$K$2:$K$2441,"&gt;0",Occurrence!$K$2:$K$2441,"&lt;="&amp;Occurrence!K428)/($B$9+1),0)</f>
        <v/>
      </c>
      <c r="U428" s="16">
        <f>IF(Occurrence!K428&gt;0,_xlfn.PERCENTILE.INC(Data!$O$2:$O$2441,($B$4+T428*($B$5-1))/($B$3-1)),0)</f>
        <v/>
      </c>
      <c r="V428" s="16">
        <f>IF(Occurrence!K428&gt;0,_xlfn.PERCENTILE.INC(Occurrence!$I$2:$I$2441,($B$6+T428*($B$7-1))/($B$3-1)),0)</f>
        <v/>
      </c>
      <c r="W428" s="16">
        <f>IF(Occurrence!K428&gt;0,Occurrence!K428/V428,0)</f>
        <v/>
      </c>
      <c r="X428" s="9">
        <f>IF(Occurrence!K428&gt;0,U428*W428,0)</f>
        <v/>
      </c>
      <c r="Y428" s="24">
        <f>COUNTIF(Data!$X$2:$X$2441,"&lt;="&amp;Data!X428)/($B$3+1)</f>
        <v/>
      </c>
      <c r="Z428" s="16">
        <f>_xlfn.PERCENTILE.INC(Data!$U$2:$U$2441,Y428)</f>
        <v/>
      </c>
      <c r="AA428" s="16">
        <f>_xlfn.PERCENTILE.INC(Data!$V$2:$V$2441,Y428)</f>
        <v/>
      </c>
      <c r="AB428" s="16">
        <f>Data!X428-AA428</f>
        <v/>
      </c>
      <c r="AC428" s="9">
        <f>Z428+AB428</f>
        <v/>
      </c>
      <c r="AD428" s="24">
        <f>COUNTIF(Data!$Y$2:$Y$2441,"&lt;="&amp;Data!Y428)/($B$3+1)</f>
        <v/>
      </c>
      <c r="AE428" s="16">
        <f>_xlfn.PERCENTILE.INC(Data!$U$2:$U$2441,AD428)</f>
        <v/>
      </c>
      <c r="AF428" s="16">
        <f>_xlfn.PERCENTILE.INC(Data!$V$2:$V$2441,AD428)</f>
        <v/>
      </c>
      <c r="AG428" s="16">
        <f>Data!Y428-AF428</f>
        <v/>
      </c>
      <c r="AH428" s="9">
        <f>AE428+AG428</f>
        <v/>
      </c>
    </row>
    <row r="429">
      <c r="N429" s="14">
        <f>Data!A429</f>
        <v/>
      </c>
      <c r="O429" s="24">
        <f>IF(Occurrence!J429&gt;0,COUNTIFS(Occurrence!$J$2:$J$2441,"&gt;0",Occurrence!$J$2:$J$2441,"&lt;="&amp;Occurrence!J429)/($B$8+1),0)</f>
        <v/>
      </c>
      <c r="P429" s="16">
        <f>IF(Occurrence!J429&gt;0,_xlfn.PERCENTILE.INC(Data!$O$2:$O$2441,($B$4+O429*($B$5-1))/($B$3-1)),0)</f>
        <v/>
      </c>
      <c r="Q429" s="16">
        <f>IF(Occurrence!J429&gt;0,_xlfn.PERCENTILE.INC(Occurrence!$I$2:$I$2441,($B$6+O429*($B$7-1))/($B$3-1)),0)</f>
        <v/>
      </c>
      <c r="R429" s="16">
        <f>IF(Occurrence!J429&gt;0,Occurrence!J429/Q429,0)</f>
        <v/>
      </c>
      <c r="S429" s="9">
        <f>IF(Occurrence!J429&gt;0,P429*R429,0)</f>
        <v/>
      </c>
      <c r="T429" s="24">
        <f>IF(Occurrence!K429&gt;0,COUNTIFS(Occurrence!$K$2:$K$2441,"&gt;0",Occurrence!$K$2:$K$2441,"&lt;="&amp;Occurrence!K429)/($B$9+1),0)</f>
        <v/>
      </c>
      <c r="U429" s="16">
        <f>IF(Occurrence!K429&gt;0,_xlfn.PERCENTILE.INC(Data!$O$2:$O$2441,($B$4+T429*($B$5-1))/($B$3-1)),0)</f>
        <v/>
      </c>
      <c r="V429" s="16">
        <f>IF(Occurrence!K429&gt;0,_xlfn.PERCENTILE.INC(Occurrence!$I$2:$I$2441,($B$6+T429*($B$7-1))/($B$3-1)),0)</f>
        <v/>
      </c>
      <c r="W429" s="16">
        <f>IF(Occurrence!K429&gt;0,Occurrence!K429/V429,0)</f>
        <v/>
      </c>
      <c r="X429" s="9">
        <f>IF(Occurrence!K429&gt;0,U429*W429,0)</f>
        <v/>
      </c>
      <c r="Y429" s="24">
        <f>COUNTIF(Data!$X$2:$X$2441,"&lt;="&amp;Data!X429)/($B$3+1)</f>
        <v/>
      </c>
      <c r="Z429" s="16">
        <f>_xlfn.PERCENTILE.INC(Data!$U$2:$U$2441,Y429)</f>
        <v/>
      </c>
      <c r="AA429" s="16">
        <f>_xlfn.PERCENTILE.INC(Data!$V$2:$V$2441,Y429)</f>
        <v/>
      </c>
      <c r="AB429" s="16">
        <f>Data!X429-AA429</f>
        <v/>
      </c>
      <c r="AC429" s="9">
        <f>Z429+AB429</f>
        <v/>
      </c>
      <c r="AD429" s="24">
        <f>COUNTIF(Data!$Y$2:$Y$2441,"&lt;="&amp;Data!Y429)/($B$3+1)</f>
        <v/>
      </c>
      <c r="AE429" s="16">
        <f>_xlfn.PERCENTILE.INC(Data!$U$2:$U$2441,AD429)</f>
        <v/>
      </c>
      <c r="AF429" s="16">
        <f>_xlfn.PERCENTILE.INC(Data!$V$2:$V$2441,AD429)</f>
        <v/>
      </c>
      <c r="AG429" s="16">
        <f>Data!Y429-AF429</f>
        <v/>
      </c>
      <c r="AH429" s="9">
        <f>AE429+AG429</f>
        <v/>
      </c>
    </row>
    <row r="430">
      <c r="N430" s="14">
        <f>Data!A430</f>
        <v/>
      </c>
      <c r="O430" s="24">
        <f>IF(Occurrence!J430&gt;0,COUNTIFS(Occurrence!$J$2:$J$2441,"&gt;0",Occurrence!$J$2:$J$2441,"&lt;="&amp;Occurrence!J430)/($B$8+1),0)</f>
        <v/>
      </c>
      <c r="P430" s="16">
        <f>IF(Occurrence!J430&gt;0,_xlfn.PERCENTILE.INC(Data!$O$2:$O$2441,($B$4+O430*($B$5-1))/($B$3-1)),0)</f>
        <v/>
      </c>
      <c r="Q430" s="16">
        <f>IF(Occurrence!J430&gt;0,_xlfn.PERCENTILE.INC(Occurrence!$I$2:$I$2441,($B$6+O430*($B$7-1))/($B$3-1)),0)</f>
        <v/>
      </c>
      <c r="R430" s="16">
        <f>IF(Occurrence!J430&gt;0,Occurrence!J430/Q430,0)</f>
        <v/>
      </c>
      <c r="S430" s="9">
        <f>IF(Occurrence!J430&gt;0,P430*R430,0)</f>
        <v/>
      </c>
      <c r="T430" s="24">
        <f>IF(Occurrence!K430&gt;0,COUNTIFS(Occurrence!$K$2:$K$2441,"&gt;0",Occurrence!$K$2:$K$2441,"&lt;="&amp;Occurrence!K430)/($B$9+1),0)</f>
        <v/>
      </c>
      <c r="U430" s="16">
        <f>IF(Occurrence!K430&gt;0,_xlfn.PERCENTILE.INC(Data!$O$2:$O$2441,($B$4+T430*($B$5-1))/($B$3-1)),0)</f>
        <v/>
      </c>
      <c r="V430" s="16">
        <f>IF(Occurrence!K430&gt;0,_xlfn.PERCENTILE.INC(Occurrence!$I$2:$I$2441,($B$6+T430*($B$7-1))/($B$3-1)),0)</f>
        <v/>
      </c>
      <c r="W430" s="16">
        <f>IF(Occurrence!K430&gt;0,Occurrence!K430/V430,0)</f>
        <v/>
      </c>
      <c r="X430" s="9">
        <f>IF(Occurrence!K430&gt;0,U430*W430,0)</f>
        <v/>
      </c>
      <c r="Y430" s="24">
        <f>COUNTIF(Data!$X$2:$X$2441,"&lt;="&amp;Data!X430)/($B$3+1)</f>
        <v/>
      </c>
      <c r="Z430" s="16">
        <f>_xlfn.PERCENTILE.INC(Data!$U$2:$U$2441,Y430)</f>
        <v/>
      </c>
      <c r="AA430" s="16">
        <f>_xlfn.PERCENTILE.INC(Data!$V$2:$V$2441,Y430)</f>
        <v/>
      </c>
      <c r="AB430" s="16">
        <f>Data!X430-AA430</f>
        <v/>
      </c>
      <c r="AC430" s="9">
        <f>Z430+AB430</f>
        <v/>
      </c>
      <c r="AD430" s="24">
        <f>COUNTIF(Data!$Y$2:$Y$2441,"&lt;="&amp;Data!Y430)/($B$3+1)</f>
        <v/>
      </c>
      <c r="AE430" s="16">
        <f>_xlfn.PERCENTILE.INC(Data!$U$2:$U$2441,AD430)</f>
        <v/>
      </c>
      <c r="AF430" s="16">
        <f>_xlfn.PERCENTILE.INC(Data!$V$2:$V$2441,AD430)</f>
        <v/>
      </c>
      <c r="AG430" s="16">
        <f>Data!Y430-AF430</f>
        <v/>
      </c>
      <c r="AH430" s="9">
        <f>AE430+AG430</f>
        <v/>
      </c>
    </row>
    <row r="431">
      <c r="N431" s="14">
        <f>Data!A431</f>
        <v/>
      </c>
      <c r="O431" s="24">
        <f>IF(Occurrence!J431&gt;0,COUNTIFS(Occurrence!$J$2:$J$2441,"&gt;0",Occurrence!$J$2:$J$2441,"&lt;="&amp;Occurrence!J431)/($B$8+1),0)</f>
        <v/>
      </c>
      <c r="P431" s="16">
        <f>IF(Occurrence!J431&gt;0,_xlfn.PERCENTILE.INC(Data!$O$2:$O$2441,($B$4+O431*($B$5-1))/($B$3-1)),0)</f>
        <v/>
      </c>
      <c r="Q431" s="16">
        <f>IF(Occurrence!J431&gt;0,_xlfn.PERCENTILE.INC(Occurrence!$I$2:$I$2441,($B$6+O431*($B$7-1))/($B$3-1)),0)</f>
        <v/>
      </c>
      <c r="R431" s="16">
        <f>IF(Occurrence!J431&gt;0,Occurrence!J431/Q431,0)</f>
        <v/>
      </c>
      <c r="S431" s="9">
        <f>IF(Occurrence!J431&gt;0,P431*R431,0)</f>
        <v/>
      </c>
      <c r="T431" s="24">
        <f>IF(Occurrence!K431&gt;0,COUNTIFS(Occurrence!$K$2:$K$2441,"&gt;0",Occurrence!$K$2:$K$2441,"&lt;="&amp;Occurrence!K431)/($B$9+1),0)</f>
        <v/>
      </c>
      <c r="U431" s="16">
        <f>IF(Occurrence!K431&gt;0,_xlfn.PERCENTILE.INC(Data!$O$2:$O$2441,($B$4+T431*($B$5-1))/($B$3-1)),0)</f>
        <v/>
      </c>
      <c r="V431" s="16">
        <f>IF(Occurrence!K431&gt;0,_xlfn.PERCENTILE.INC(Occurrence!$I$2:$I$2441,($B$6+T431*($B$7-1))/($B$3-1)),0)</f>
        <v/>
      </c>
      <c r="W431" s="16">
        <f>IF(Occurrence!K431&gt;0,Occurrence!K431/V431,0)</f>
        <v/>
      </c>
      <c r="X431" s="9">
        <f>IF(Occurrence!K431&gt;0,U431*W431,0)</f>
        <v/>
      </c>
      <c r="Y431" s="24">
        <f>COUNTIF(Data!$X$2:$X$2441,"&lt;="&amp;Data!X431)/($B$3+1)</f>
        <v/>
      </c>
      <c r="Z431" s="16">
        <f>_xlfn.PERCENTILE.INC(Data!$U$2:$U$2441,Y431)</f>
        <v/>
      </c>
      <c r="AA431" s="16">
        <f>_xlfn.PERCENTILE.INC(Data!$V$2:$V$2441,Y431)</f>
        <v/>
      </c>
      <c r="AB431" s="16">
        <f>Data!X431-AA431</f>
        <v/>
      </c>
      <c r="AC431" s="9">
        <f>Z431+AB431</f>
        <v/>
      </c>
      <c r="AD431" s="24">
        <f>COUNTIF(Data!$Y$2:$Y$2441,"&lt;="&amp;Data!Y431)/($B$3+1)</f>
        <v/>
      </c>
      <c r="AE431" s="16">
        <f>_xlfn.PERCENTILE.INC(Data!$U$2:$U$2441,AD431)</f>
        <v/>
      </c>
      <c r="AF431" s="16">
        <f>_xlfn.PERCENTILE.INC(Data!$V$2:$V$2441,AD431)</f>
        <v/>
      </c>
      <c r="AG431" s="16">
        <f>Data!Y431-AF431</f>
        <v/>
      </c>
      <c r="AH431" s="9">
        <f>AE431+AG431</f>
        <v/>
      </c>
    </row>
    <row r="432">
      <c r="N432" s="14">
        <f>Data!A432</f>
        <v/>
      </c>
      <c r="O432" s="24">
        <f>IF(Occurrence!J432&gt;0,COUNTIFS(Occurrence!$J$2:$J$2441,"&gt;0",Occurrence!$J$2:$J$2441,"&lt;="&amp;Occurrence!J432)/($B$8+1),0)</f>
        <v/>
      </c>
      <c r="P432" s="16">
        <f>IF(Occurrence!J432&gt;0,_xlfn.PERCENTILE.INC(Data!$O$2:$O$2441,($B$4+O432*($B$5-1))/($B$3-1)),0)</f>
        <v/>
      </c>
      <c r="Q432" s="16">
        <f>IF(Occurrence!J432&gt;0,_xlfn.PERCENTILE.INC(Occurrence!$I$2:$I$2441,($B$6+O432*($B$7-1))/($B$3-1)),0)</f>
        <v/>
      </c>
      <c r="R432" s="16">
        <f>IF(Occurrence!J432&gt;0,Occurrence!J432/Q432,0)</f>
        <v/>
      </c>
      <c r="S432" s="9">
        <f>IF(Occurrence!J432&gt;0,P432*R432,0)</f>
        <v/>
      </c>
      <c r="T432" s="24">
        <f>IF(Occurrence!K432&gt;0,COUNTIFS(Occurrence!$K$2:$K$2441,"&gt;0",Occurrence!$K$2:$K$2441,"&lt;="&amp;Occurrence!K432)/($B$9+1),0)</f>
        <v/>
      </c>
      <c r="U432" s="16">
        <f>IF(Occurrence!K432&gt;0,_xlfn.PERCENTILE.INC(Data!$O$2:$O$2441,($B$4+T432*($B$5-1))/($B$3-1)),0)</f>
        <v/>
      </c>
      <c r="V432" s="16">
        <f>IF(Occurrence!K432&gt;0,_xlfn.PERCENTILE.INC(Occurrence!$I$2:$I$2441,($B$6+T432*($B$7-1))/($B$3-1)),0)</f>
        <v/>
      </c>
      <c r="W432" s="16">
        <f>IF(Occurrence!K432&gt;0,Occurrence!K432/V432,0)</f>
        <v/>
      </c>
      <c r="X432" s="9">
        <f>IF(Occurrence!K432&gt;0,U432*W432,0)</f>
        <v/>
      </c>
      <c r="Y432" s="24">
        <f>COUNTIF(Data!$X$2:$X$2441,"&lt;="&amp;Data!X432)/($B$3+1)</f>
        <v/>
      </c>
      <c r="Z432" s="16">
        <f>_xlfn.PERCENTILE.INC(Data!$U$2:$U$2441,Y432)</f>
        <v/>
      </c>
      <c r="AA432" s="16">
        <f>_xlfn.PERCENTILE.INC(Data!$V$2:$V$2441,Y432)</f>
        <v/>
      </c>
      <c r="AB432" s="16">
        <f>Data!X432-AA432</f>
        <v/>
      </c>
      <c r="AC432" s="9">
        <f>Z432+AB432</f>
        <v/>
      </c>
      <c r="AD432" s="24">
        <f>COUNTIF(Data!$Y$2:$Y$2441,"&lt;="&amp;Data!Y432)/($B$3+1)</f>
        <v/>
      </c>
      <c r="AE432" s="16">
        <f>_xlfn.PERCENTILE.INC(Data!$U$2:$U$2441,AD432)</f>
        <v/>
      </c>
      <c r="AF432" s="16">
        <f>_xlfn.PERCENTILE.INC(Data!$V$2:$V$2441,AD432)</f>
        <v/>
      </c>
      <c r="AG432" s="16">
        <f>Data!Y432-AF432</f>
        <v/>
      </c>
      <c r="AH432" s="9">
        <f>AE432+AG432</f>
        <v/>
      </c>
    </row>
    <row r="433">
      <c r="N433" s="14">
        <f>Data!A433</f>
        <v/>
      </c>
      <c r="O433" s="24">
        <f>IF(Occurrence!J433&gt;0,COUNTIFS(Occurrence!$J$2:$J$2441,"&gt;0",Occurrence!$J$2:$J$2441,"&lt;="&amp;Occurrence!J433)/($B$8+1),0)</f>
        <v/>
      </c>
      <c r="P433" s="16">
        <f>IF(Occurrence!J433&gt;0,_xlfn.PERCENTILE.INC(Data!$O$2:$O$2441,($B$4+O433*($B$5-1))/($B$3-1)),0)</f>
        <v/>
      </c>
      <c r="Q433" s="16">
        <f>IF(Occurrence!J433&gt;0,_xlfn.PERCENTILE.INC(Occurrence!$I$2:$I$2441,($B$6+O433*($B$7-1))/($B$3-1)),0)</f>
        <v/>
      </c>
      <c r="R433" s="16">
        <f>IF(Occurrence!J433&gt;0,Occurrence!J433/Q433,0)</f>
        <v/>
      </c>
      <c r="S433" s="9">
        <f>IF(Occurrence!J433&gt;0,P433*R433,0)</f>
        <v/>
      </c>
      <c r="T433" s="24">
        <f>IF(Occurrence!K433&gt;0,COUNTIFS(Occurrence!$K$2:$K$2441,"&gt;0",Occurrence!$K$2:$K$2441,"&lt;="&amp;Occurrence!K433)/($B$9+1),0)</f>
        <v/>
      </c>
      <c r="U433" s="16">
        <f>IF(Occurrence!K433&gt;0,_xlfn.PERCENTILE.INC(Data!$O$2:$O$2441,($B$4+T433*($B$5-1))/($B$3-1)),0)</f>
        <v/>
      </c>
      <c r="V433" s="16">
        <f>IF(Occurrence!K433&gt;0,_xlfn.PERCENTILE.INC(Occurrence!$I$2:$I$2441,($B$6+T433*($B$7-1))/($B$3-1)),0)</f>
        <v/>
      </c>
      <c r="W433" s="16">
        <f>IF(Occurrence!K433&gt;0,Occurrence!K433/V433,0)</f>
        <v/>
      </c>
      <c r="X433" s="9">
        <f>IF(Occurrence!K433&gt;0,U433*W433,0)</f>
        <v/>
      </c>
      <c r="Y433" s="24">
        <f>COUNTIF(Data!$X$2:$X$2441,"&lt;="&amp;Data!X433)/($B$3+1)</f>
        <v/>
      </c>
      <c r="Z433" s="16">
        <f>_xlfn.PERCENTILE.INC(Data!$U$2:$U$2441,Y433)</f>
        <v/>
      </c>
      <c r="AA433" s="16">
        <f>_xlfn.PERCENTILE.INC(Data!$V$2:$V$2441,Y433)</f>
        <v/>
      </c>
      <c r="AB433" s="16">
        <f>Data!X433-AA433</f>
        <v/>
      </c>
      <c r="AC433" s="9">
        <f>Z433+AB433</f>
        <v/>
      </c>
      <c r="AD433" s="24">
        <f>COUNTIF(Data!$Y$2:$Y$2441,"&lt;="&amp;Data!Y433)/($B$3+1)</f>
        <v/>
      </c>
      <c r="AE433" s="16">
        <f>_xlfn.PERCENTILE.INC(Data!$U$2:$U$2441,AD433)</f>
        <v/>
      </c>
      <c r="AF433" s="16">
        <f>_xlfn.PERCENTILE.INC(Data!$V$2:$V$2441,AD433)</f>
        <v/>
      </c>
      <c r="AG433" s="16">
        <f>Data!Y433-AF433</f>
        <v/>
      </c>
      <c r="AH433" s="9">
        <f>AE433+AG433</f>
        <v/>
      </c>
    </row>
    <row r="434">
      <c r="N434" s="14">
        <f>Data!A434</f>
        <v/>
      </c>
      <c r="O434" s="24">
        <f>IF(Occurrence!J434&gt;0,COUNTIFS(Occurrence!$J$2:$J$2441,"&gt;0",Occurrence!$J$2:$J$2441,"&lt;="&amp;Occurrence!J434)/($B$8+1),0)</f>
        <v/>
      </c>
      <c r="P434" s="16">
        <f>IF(Occurrence!J434&gt;0,_xlfn.PERCENTILE.INC(Data!$O$2:$O$2441,($B$4+O434*($B$5-1))/($B$3-1)),0)</f>
        <v/>
      </c>
      <c r="Q434" s="16">
        <f>IF(Occurrence!J434&gt;0,_xlfn.PERCENTILE.INC(Occurrence!$I$2:$I$2441,($B$6+O434*($B$7-1))/($B$3-1)),0)</f>
        <v/>
      </c>
      <c r="R434" s="16">
        <f>IF(Occurrence!J434&gt;0,Occurrence!J434/Q434,0)</f>
        <v/>
      </c>
      <c r="S434" s="9">
        <f>IF(Occurrence!J434&gt;0,P434*R434,0)</f>
        <v/>
      </c>
      <c r="T434" s="24">
        <f>IF(Occurrence!K434&gt;0,COUNTIFS(Occurrence!$K$2:$K$2441,"&gt;0",Occurrence!$K$2:$K$2441,"&lt;="&amp;Occurrence!K434)/($B$9+1),0)</f>
        <v/>
      </c>
      <c r="U434" s="16">
        <f>IF(Occurrence!K434&gt;0,_xlfn.PERCENTILE.INC(Data!$O$2:$O$2441,($B$4+T434*($B$5-1))/($B$3-1)),0)</f>
        <v/>
      </c>
      <c r="V434" s="16">
        <f>IF(Occurrence!K434&gt;0,_xlfn.PERCENTILE.INC(Occurrence!$I$2:$I$2441,($B$6+T434*($B$7-1))/($B$3-1)),0)</f>
        <v/>
      </c>
      <c r="W434" s="16">
        <f>IF(Occurrence!K434&gt;0,Occurrence!K434/V434,0)</f>
        <v/>
      </c>
      <c r="X434" s="9">
        <f>IF(Occurrence!K434&gt;0,U434*W434,0)</f>
        <v/>
      </c>
      <c r="Y434" s="24">
        <f>COUNTIF(Data!$X$2:$X$2441,"&lt;="&amp;Data!X434)/($B$3+1)</f>
        <v/>
      </c>
      <c r="Z434" s="16">
        <f>_xlfn.PERCENTILE.INC(Data!$U$2:$U$2441,Y434)</f>
        <v/>
      </c>
      <c r="AA434" s="16">
        <f>_xlfn.PERCENTILE.INC(Data!$V$2:$V$2441,Y434)</f>
        <v/>
      </c>
      <c r="AB434" s="16">
        <f>Data!X434-AA434</f>
        <v/>
      </c>
      <c r="AC434" s="9">
        <f>Z434+AB434</f>
        <v/>
      </c>
      <c r="AD434" s="24">
        <f>COUNTIF(Data!$Y$2:$Y$2441,"&lt;="&amp;Data!Y434)/($B$3+1)</f>
        <v/>
      </c>
      <c r="AE434" s="16">
        <f>_xlfn.PERCENTILE.INC(Data!$U$2:$U$2441,AD434)</f>
        <v/>
      </c>
      <c r="AF434" s="16">
        <f>_xlfn.PERCENTILE.INC(Data!$V$2:$V$2441,AD434)</f>
        <v/>
      </c>
      <c r="AG434" s="16">
        <f>Data!Y434-AF434</f>
        <v/>
      </c>
      <c r="AH434" s="9">
        <f>AE434+AG434</f>
        <v/>
      </c>
    </row>
    <row r="435">
      <c r="N435" s="14">
        <f>Data!A435</f>
        <v/>
      </c>
      <c r="O435" s="24">
        <f>IF(Occurrence!J435&gt;0,COUNTIFS(Occurrence!$J$2:$J$2441,"&gt;0",Occurrence!$J$2:$J$2441,"&lt;="&amp;Occurrence!J435)/($B$8+1),0)</f>
        <v/>
      </c>
      <c r="P435" s="16">
        <f>IF(Occurrence!J435&gt;0,_xlfn.PERCENTILE.INC(Data!$O$2:$O$2441,($B$4+O435*($B$5-1))/($B$3-1)),0)</f>
        <v/>
      </c>
      <c r="Q435" s="16">
        <f>IF(Occurrence!J435&gt;0,_xlfn.PERCENTILE.INC(Occurrence!$I$2:$I$2441,($B$6+O435*($B$7-1))/($B$3-1)),0)</f>
        <v/>
      </c>
      <c r="R435" s="16">
        <f>IF(Occurrence!J435&gt;0,Occurrence!J435/Q435,0)</f>
        <v/>
      </c>
      <c r="S435" s="9">
        <f>IF(Occurrence!J435&gt;0,P435*R435,0)</f>
        <v/>
      </c>
      <c r="T435" s="24">
        <f>IF(Occurrence!K435&gt;0,COUNTIFS(Occurrence!$K$2:$K$2441,"&gt;0",Occurrence!$K$2:$K$2441,"&lt;="&amp;Occurrence!K435)/($B$9+1),0)</f>
        <v/>
      </c>
      <c r="U435" s="16">
        <f>IF(Occurrence!K435&gt;0,_xlfn.PERCENTILE.INC(Data!$O$2:$O$2441,($B$4+T435*($B$5-1))/($B$3-1)),0)</f>
        <v/>
      </c>
      <c r="V435" s="16">
        <f>IF(Occurrence!K435&gt;0,_xlfn.PERCENTILE.INC(Occurrence!$I$2:$I$2441,($B$6+T435*($B$7-1))/($B$3-1)),0)</f>
        <v/>
      </c>
      <c r="W435" s="16">
        <f>IF(Occurrence!K435&gt;0,Occurrence!K435/V435,0)</f>
        <v/>
      </c>
      <c r="X435" s="9">
        <f>IF(Occurrence!K435&gt;0,U435*W435,0)</f>
        <v/>
      </c>
      <c r="Y435" s="24">
        <f>COUNTIF(Data!$X$2:$X$2441,"&lt;="&amp;Data!X435)/($B$3+1)</f>
        <v/>
      </c>
      <c r="Z435" s="16">
        <f>_xlfn.PERCENTILE.INC(Data!$U$2:$U$2441,Y435)</f>
        <v/>
      </c>
      <c r="AA435" s="16">
        <f>_xlfn.PERCENTILE.INC(Data!$V$2:$V$2441,Y435)</f>
        <v/>
      </c>
      <c r="AB435" s="16">
        <f>Data!X435-AA435</f>
        <v/>
      </c>
      <c r="AC435" s="9">
        <f>Z435+AB435</f>
        <v/>
      </c>
      <c r="AD435" s="24">
        <f>COUNTIF(Data!$Y$2:$Y$2441,"&lt;="&amp;Data!Y435)/($B$3+1)</f>
        <v/>
      </c>
      <c r="AE435" s="16">
        <f>_xlfn.PERCENTILE.INC(Data!$U$2:$U$2441,AD435)</f>
        <v/>
      </c>
      <c r="AF435" s="16">
        <f>_xlfn.PERCENTILE.INC(Data!$V$2:$V$2441,AD435)</f>
        <v/>
      </c>
      <c r="AG435" s="16">
        <f>Data!Y435-AF435</f>
        <v/>
      </c>
      <c r="AH435" s="9">
        <f>AE435+AG435</f>
        <v/>
      </c>
    </row>
    <row r="436">
      <c r="N436" s="14">
        <f>Data!A436</f>
        <v/>
      </c>
      <c r="O436" s="24">
        <f>IF(Occurrence!J436&gt;0,COUNTIFS(Occurrence!$J$2:$J$2441,"&gt;0",Occurrence!$J$2:$J$2441,"&lt;="&amp;Occurrence!J436)/($B$8+1),0)</f>
        <v/>
      </c>
      <c r="P436" s="16">
        <f>IF(Occurrence!J436&gt;0,_xlfn.PERCENTILE.INC(Data!$O$2:$O$2441,($B$4+O436*($B$5-1))/($B$3-1)),0)</f>
        <v/>
      </c>
      <c r="Q436" s="16">
        <f>IF(Occurrence!J436&gt;0,_xlfn.PERCENTILE.INC(Occurrence!$I$2:$I$2441,($B$6+O436*($B$7-1))/($B$3-1)),0)</f>
        <v/>
      </c>
      <c r="R436" s="16">
        <f>IF(Occurrence!J436&gt;0,Occurrence!J436/Q436,0)</f>
        <v/>
      </c>
      <c r="S436" s="9">
        <f>IF(Occurrence!J436&gt;0,P436*R436,0)</f>
        <v/>
      </c>
      <c r="T436" s="24">
        <f>IF(Occurrence!K436&gt;0,COUNTIFS(Occurrence!$K$2:$K$2441,"&gt;0",Occurrence!$K$2:$K$2441,"&lt;="&amp;Occurrence!K436)/($B$9+1),0)</f>
        <v/>
      </c>
      <c r="U436" s="16">
        <f>IF(Occurrence!K436&gt;0,_xlfn.PERCENTILE.INC(Data!$O$2:$O$2441,($B$4+T436*($B$5-1))/($B$3-1)),0)</f>
        <v/>
      </c>
      <c r="V436" s="16">
        <f>IF(Occurrence!K436&gt;0,_xlfn.PERCENTILE.INC(Occurrence!$I$2:$I$2441,($B$6+T436*($B$7-1))/($B$3-1)),0)</f>
        <v/>
      </c>
      <c r="W436" s="16">
        <f>IF(Occurrence!K436&gt;0,Occurrence!K436/V436,0)</f>
        <v/>
      </c>
      <c r="X436" s="9">
        <f>IF(Occurrence!K436&gt;0,U436*W436,0)</f>
        <v/>
      </c>
      <c r="Y436" s="24">
        <f>COUNTIF(Data!$X$2:$X$2441,"&lt;="&amp;Data!X436)/($B$3+1)</f>
        <v/>
      </c>
      <c r="Z436" s="16">
        <f>_xlfn.PERCENTILE.INC(Data!$U$2:$U$2441,Y436)</f>
        <v/>
      </c>
      <c r="AA436" s="16">
        <f>_xlfn.PERCENTILE.INC(Data!$V$2:$V$2441,Y436)</f>
        <v/>
      </c>
      <c r="AB436" s="16">
        <f>Data!X436-AA436</f>
        <v/>
      </c>
      <c r="AC436" s="9">
        <f>Z436+AB436</f>
        <v/>
      </c>
      <c r="AD436" s="24">
        <f>COUNTIF(Data!$Y$2:$Y$2441,"&lt;="&amp;Data!Y436)/($B$3+1)</f>
        <v/>
      </c>
      <c r="AE436" s="16">
        <f>_xlfn.PERCENTILE.INC(Data!$U$2:$U$2441,AD436)</f>
        <v/>
      </c>
      <c r="AF436" s="16">
        <f>_xlfn.PERCENTILE.INC(Data!$V$2:$V$2441,AD436)</f>
        <v/>
      </c>
      <c r="AG436" s="16">
        <f>Data!Y436-AF436</f>
        <v/>
      </c>
      <c r="AH436" s="9">
        <f>AE436+AG436</f>
        <v/>
      </c>
    </row>
    <row r="437">
      <c r="N437" s="14">
        <f>Data!A437</f>
        <v/>
      </c>
      <c r="O437" s="24">
        <f>IF(Occurrence!J437&gt;0,COUNTIFS(Occurrence!$J$2:$J$2441,"&gt;0",Occurrence!$J$2:$J$2441,"&lt;="&amp;Occurrence!J437)/($B$8+1),0)</f>
        <v/>
      </c>
      <c r="P437" s="16">
        <f>IF(Occurrence!J437&gt;0,_xlfn.PERCENTILE.INC(Data!$O$2:$O$2441,($B$4+O437*($B$5-1))/($B$3-1)),0)</f>
        <v/>
      </c>
      <c r="Q437" s="16">
        <f>IF(Occurrence!J437&gt;0,_xlfn.PERCENTILE.INC(Occurrence!$I$2:$I$2441,($B$6+O437*($B$7-1))/($B$3-1)),0)</f>
        <v/>
      </c>
      <c r="R437" s="16">
        <f>IF(Occurrence!J437&gt;0,Occurrence!J437/Q437,0)</f>
        <v/>
      </c>
      <c r="S437" s="9">
        <f>IF(Occurrence!J437&gt;0,P437*R437,0)</f>
        <v/>
      </c>
      <c r="T437" s="24">
        <f>IF(Occurrence!K437&gt;0,COUNTIFS(Occurrence!$K$2:$K$2441,"&gt;0",Occurrence!$K$2:$K$2441,"&lt;="&amp;Occurrence!K437)/($B$9+1),0)</f>
        <v/>
      </c>
      <c r="U437" s="16">
        <f>IF(Occurrence!K437&gt;0,_xlfn.PERCENTILE.INC(Data!$O$2:$O$2441,($B$4+T437*($B$5-1))/($B$3-1)),0)</f>
        <v/>
      </c>
      <c r="V437" s="16">
        <f>IF(Occurrence!K437&gt;0,_xlfn.PERCENTILE.INC(Occurrence!$I$2:$I$2441,($B$6+T437*($B$7-1))/($B$3-1)),0)</f>
        <v/>
      </c>
      <c r="W437" s="16">
        <f>IF(Occurrence!K437&gt;0,Occurrence!K437/V437,0)</f>
        <v/>
      </c>
      <c r="X437" s="9">
        <f>IF(Occurrence!K437&gt;0,U437*W437,0)</f>
        <v/>
      </c>
      <c r="Y437" s="24">
        <f>COUNTIF(Data!$X$2:$X$2441,"&lt;="&amp;Data!X437)/($B$3+1)</f>
        <v/>
      </c>
      <c r="Z437" s="16">
        <f>_xlfn.PERCENTILE.INC(Data!$U$2:$U$2441,Y437)</f>
        <v/>
      </c>
      <c r="AA437" s="16">
        <f>_xlfn.PERCENTILE.INC(Data!$V$2:$V$2441,Y437)</f>
        <v/>
      </c>
      <c r="AB437" s="16">
        <f>Data!X437-AA437</f>
        <v/>
      </c>
      <c r="AC437" s="9">
        <f>Z437+AB437</f>
        <v/>
      </c>
      <c r="AD437" s="24">
        <f>COUNTIF(Data!$Y$2:$Y$2441,"&lt;="&amp;Data!Y437)/($B$3+1)</f>
        <v/>
      </c>
      <c r="AE437" s="16">
        <f>_xlfn.PERCENTILE.INC(Data!$U$2:$U$2441,AD437)</f>
        <v/>
      </c>
      <c r="AF437" s="16">
        <f>_xlfn.PERCENTILE.INC(Data!$V$2:$V$2441,AD437)</f>
        <v/>
      </c>
      <c r="AG437" s="16">
        <f>Data!Y437-AF437</f>
        <v/>
      </c>
      <c r="AH437" s="9">
        <f>AE437+AG437</f>
        <v/>
      </c>
    </row>
    <row r="438">
      <c r="N438" s="14">
        <f>Data!A438</f>
        <v/>
      </c>
      <c r="O438" s="24">
        <f>IF(Occurrence!J438&gt;0,COUNTIFS(Occurrence!$J$2:$J$2441,"&gt;0",Occurrence!$J$2:$J$2441,"&lt;="&amp;Occurrence!J438)/($B$8+1),0)</f>
        <v/>
      </c>
      <c r="P438" s="16">
        <f>IF(Occurrence!J438&gt;0,_xlfn.PERCENTILE.INC(Data!$O$2:$O$2441,($B$4+O438*($B$5-1))/($B$3-1)),0)</f>
        <v/>
      </c>
      <c r="Q438" s="16">
        <f>IF(Occurrence!J438&gt;0,_xlfn.PERCENTILE.INC(Occurrence!$I$2:$I$2441,($B$6+O438*($B$7-1))/($B$3-1)),0)</f>
        <v/>
      </c>
      <c r="R438" s="16">
        <f>IF(Occurrence!J438&gt;0,Occurrence!J438/Q438,0)</f>
        <v/>
      </c>
      <c r="S438" s="9">
        <f>IF(Occurrence!J438&gt;0,P438*R438,0)</f>
        <v/>
      </c>
      <c r="T438" s="24">
        <f>IF(Occurrence!K438&gt;0,COUNTIFS(Occurrence!$K$2:$K$2441,"&gt;0",Occurrence!$K$2:$K$2441,"&lt;="&amp;Occurrence!K438)/($B$9+1),0)</f>
        <v/>
      </c>
      <c r="U438" s="16">
        <f>IF(Occurrence!K438&gt;0,_xlfn.PERCENTILE.INC(Data!$O$2:$O$2441,($B$4+T438*($B$5-1))/($B$3-1)),0)</f>
        <v/>
      </c>
      <c r="V438" s="16">
        <f>IF(Occurrence!K438&gt;0,_xlfn.PERCENTILE.INC(Occurrence!$I$2:$I$2441,($B$6+T438*($B$7-1))/($B$3-1)),0)</f>
        <v/>
      </c>
      <c r="W438" s="16">
        <f>IF(Occurrence!K438&gt;0,Occurrence!K438/V438,0)</f>
        <v/>
      </c>
      <c r="X438" s="9">
        <f>IF(Occurrence!K438&gt;0,U438*W438,0)</f>
        <v/>
      </c>
      <c r="Y438" s="24">
        <f>COUNTIF(Data!$X$2:$X$2441,"&lt;="&amp;Data!X438)/($B$3+1)</f>
        <v/>
      </c>
      <c r="Z438" s="16">
        <f>_xlfn.PERCENTILE.INC(Data!$U$2:$U$2441,Y438)</f>
        <v/>
      </c>
      <c r="AA438" s="16">
        <f>_xlfn.PERCENTILE.INC(Data!$V$2:$V$2441,Y438)</f>
        <v/>
      </c>
      <c r="AB438" s="16">
        <f>Data!X438-AA438</f>
        <v/>
      </c>
      <c r="AC438" s="9">
        <f>Z438+AB438</f>
        <v/>
      </c>
      <c r="AD438" s="24">
        <f>COUNTIF(Data!$Y$2:$Y$2441,"&lt;="&amp;Data!Y438)/($B$3+1)</f>
        <v/>
      </c>
      <c r="AE438" s="16">
        <f>_xlfn.PERCENTILE.INC(Data!$U$2:$U$2441,AD438)</f>
        <v/>
      </c>
      <c r="AF438" s="16">
        <f>_xlfn.PERCENTILE.INC(Data!$V$2:$V$2441,AD438)</f>
        <v/>
      </c>
      <c r="AG438" s="16">
        <f>Data!Y438-AF438</f>
        <v/>
      </c>
      <c r="AH438" s="9">
        <f>AE438+AG438</f>
        <v/>
      </c>
    </row>
    <row r="439">
      <c r="N439" s="14">
        <f>Data!A439</f>
        <v/>
      </c>
      <c r="O439" s="24">
        <f>IF(Occurrence!J439&gt;0,COUNTIFS(Occurrence!$J$2:$J$2441,"&gt;0",Occurrence!$J$2:$J$2441,"&lt;="&amp;Occurrence!J439)/($B$8+1),0)</f>
        <v/>
      </c>
      <c r="P439" s="16">
        <f>IF(Occurrence!J439&gt;0,_xlfn.PERCENTILE.INC(Data!$O$2:$O$2441,($B$4+O439*($B$5-1))/($B$3-1)),0)</f>
        <v/>
      </c>
      <c r="Q439" s="16">
        <f>IF(Occurrence!J439&gt;0,_xlfn.PERCENTILE.INC(Occurrence!$I$2:$I$2441,($B$6+O439*($B$7-1))/($B$3-1)),0)</f>
        <v/>
      </c>
      <c r="R439" s="16">
        <f>IF(Occurrence!J439&gt;0,Occurrence!J439/Q439,0)</f>
        <v/>
      </c>
      <c r="S439" s="9">
        <f>IF(Occurrence!J439&gt;0,P439*R439,0)</f>
        <v/>
      </c>
      <c r="T439" s="24">
        <f>IF(Occurrence!K439&gt;0,COUNTIFS(Occurrence!$K$2:$K$2441,"&gt;0",Occurrence!$K$2:$K$2441,"&lt;="&amp;Occurrence!K439)/($B$9+1),0)</f>
        <v/>
      </c>
      <c r="U439" s="16">
        <f>IF(Occurrence!K439&gt;0,_xlfn.PERCENTILE.INC(Data!$O$2:$O$2441,($B$4+T439*($B$5-1))/($B$3-1)),0)</f>
        <v/>
      </c>
      <c r="V439" s="16">
        <f>IF(Occurrence!K439&gt;0,_xlfn.PERCENTILE.INC(Occurrence!$I$2:$I$2441,($B$6+T439*($B$7-1))/($B$3-1)),0)</f>
        <v/>
      </c>
      <c r="W439" s="16">
        <f>IF(Occurrence!K439&gt;0,Occurrence!K439/V439,0)</f>
        <v/>
      </c>
      <c r="X439" s="9">
        <f>IF(Occurrence!K439&gt;0,U439*W439,0)</f>
        <v/>
      </c>
      <c r="Y439" s="24">
        <f>COUNTIF(Data!$X$2:$X$2441,"&lt;="&amp;Data!X439)/($B$3+1)</f>
        <v/>
      </c>
      <c r="Z439" s="16">
        <f>_xlfn.PERCENTILE.INC(Data!$U$2:$U$2441,Y439)</f>
        <v/>
      </c>
      <c r="AA439" s="16">
        <f>_xlfn.PERCENTILE.INC(Data!$V$2:$V$2441,Y439)</f>
        <v/>
      </c>
      <c r="AB439" s="16">
        <f>Data!X439-AA439</f>
        <v/>
      </c>
      <c r="AC439" s="9">
        <f>Z439+AB439</f>
        <v/>
      </c>
      <c r="AD439" s="24">
        <f>COUNTIF(Data!$Y$2:$Y$2441,"&lt;="&amp;Data!Y439)/($B$3+1)</f>
        <v/>
      </c>
      <c r="AE439" s="16">
        <f>_xlfn.PERCENTILE.INC(Data!$U$2:$U$2441,AD439)</f>
        <v/>
      </c>
      <c r="AF439" s="16">
        <f>_xlfn.PERCENTILE.INC(Data!$V$2:$V$2441,AD439)</f>
        <v/>
      </c>
      <c r="AG439" s="16">
        <f>Data!Y439-AF439</f>
        <v/>
      </c>
      <c r="AH439" s="9">
        <f>AE439+AG439</f>
        <v/>
      </c>
    </row>
    <row r="440">
      <c r="N440" s="14">
        <f>Data!A440</f>
        <v/>
      </c>
      <c r="O440" s="24">
        <f>IF(Occurrence!J440&gt;0,COUNTIFS(Occurrence!$J$2:$J$2441,"&gt;0",Occurrence!$J$2:$J$2441,"&lt;="&amp;Occurrence!J440)/($B$8+1),0)</f>
        <v/>
      </c>
      <c r="P440" s="16">
        <f>IF(Occurrence!J440&gt;0,_xlfn.PERCENTILE.INC(Data!$O$2:$O$2441,($B$4+O440*($B$5-1))/($B$3-1)),0)</f>
        <v/>
      </c>
      <c r="Q440" s="16">
        <f>IF(Occurrence!J440&gt;0,_xlfn.PERCENTILE.INC(Occurrence!$I$2:$I$2441,($B$6+O440*($B$7-1))/($B$3-1)),0)</f>
        <v/>
      </c>
      <c r="R440" s="16">
        <f>IF(Occurrence!J440&gt;0,Occurrence!J440/Q440,0)</f>
        <v/>
      </c>
      <c r="S440" s="9">
        <f>IF(Occurrence!J440&gt;0,P440*R440,0)</f>
        <v/>
      </c>
      <c r="T440" s="24">
        <f>IF(Occurrence!K440&gt;0,COUNTIFS(Occurrence!$K$2:$K$2441,"&gt;0",Occurrence!$K$2:$K$2441,"&lt;="&amp;Occurrence!K440)/($B$9+1),0)</f>
        <v/>
      </c>
      <c r="U440" s="16">
        <f>IF(Occurrence!K440&gt;0,_xlfn.PERCENTILE.INC(Data!$O$2:$O$2441,($B$4+T440*($B$5-1))/($B$3-1)),0)</f>
        <v/>
      </c>
      <c r="V440" s="16">
        <f>IF(Occurrence!K440&gt;0,_xlfn.PERCENTILE.INC(Occurrence!$I$2:$I$2441,($B$6+T440*($B$7-1))/($B$3-1)),0)</f>
        <v/>
      </c>
      <c r="W440" s="16">
        <f>IF(Occurrence!K440&gt;0,Occurrence!K440/V440,0)</f>
        <v/>
      </c>
      <c r="X440" s="9">
        <f>IF(Occurrence!K440&gt;0,U440*W440,0)</f>
        <v/>
      </c>
      <c r="Y440" s="24">
        <f>COUNTIF(Data!$X$2:$X$2441,"&lt;="&amp;Data!X440)/($B$3+1)</f>
        <v/>
      </c>
      <c r="Z440" s="16">
        <f>_xlfn.PERCENTILE.INC(Data!$U$2:$U$2441,Y440)</f>
        <v/>
      </c>
      <c r="AA440" s="16">
        <f>_xlfn.PERCENTILE.INC(Data!$V$2:$V$2441,Y440)</f>
        <v/>
      </c>
      <c r="AB440" s="16">
        <f>Data!X440-AA440</f>
        <v/>
      </c>
      <c r="AC440" s="9">
        <f>Z440+AB440</f>
        <v/>
      </c>
      <c r="AD440" s="24">
        <f>COUNTIF(Data!$Y$2:$Y$2441,"&lt;="&amp;Data!Y440)/($B$3+1)</f>
        <v/>
      </c>
      <c r="AE440" s="16">
        <f>_xlfn.PERCENTILE.INC(Data!$U$2:$U$2441,AD440)</f>
        <v/>
      </c>
      <c r="AF440" s="16">
        <f>_xlfn.PERCENTILE.INC(Data!$V$2:$V$2441,AD440)</f>
        <v/>
      </c>
      <c r="AG440" s="16">
        <f>Data!Y440-AF440</f>
        <v/>
      </c>
      <c r="AH440" s="9">
        <f>AE440+AG440</f>
        <v/>
      </c>
    </row>
    <row r="441">
      <c r="N441" s="14">
        <f>Data!A441</f>
        <v/>
      </c>
      <c r="O441" s="24">
        <f>IF(Occurrence!J441&gt;0,COUNTIFS(Occurrence!$J$2:$J$2441,"&gt;0",Occurrence!$J$2:$J$2441,"&lt;="&amp;Occurrence!J441)/($B$8+1),0)</f>
        <v/>
      </c>
      <c r="P441" s="16">
        <f>IF(Occurrence!J441&gt;0,_xlfn.PERCENTILE.INC(Data!$O$2:$O$2441,($B$4+O441*($B$5-1))/($B$3-1)),0)</f>
        <v/>
      </c>
      <c r="Q441" s="16">
        <f>IF(Occurrence!J441&gt;0,_xlfn.PERCENTILE.INC(Occurrence!$I$2:$I$2441,($B$6+O441*($B$7-1))/($B$3-1)),0)</f>
        <v/>
      </c>
      <c r="R441" s="16">
        <f>IF(Occurrence!J441&gt;0,Occurrence!J441/Q441,0)</f>
        <v/>
      </c>
      <c r="S441" s="9">
        <f>IF(Occurrence!J441&gt;0,P441*R441,0)</f>
        <v/>
      </c>
      <c r="T441" s="24">
        <f>IF(Occurrence!K441&gt;0,COUNTIFS(Occurrence!$K$2:$K$2441,"&gt;0",Occurrence!$K$2:$K$2441,"&lt;="&amp;Occurrence!K441)/($B$9+1),0)</f>
        <v/>
      </c>
      <c r="U441" s="16">
        <f>IF(Occurrence!K441&gt;0,_xlfn.PERCENTILE.INC(Data!$O$2:$O$2441,($B$4+T441*($B$5-1))/($B$3-1)),0)</f>
        <v/>
      </c>
      <c r="V441" s="16">
        <f>IF(Occurrence!K441&gt;0,_xlfn.PERCENTILE.INC(Occurrence!$I$2:$I$2441,($B$6+T441*($B$7-1))/($B$3-1)),0)</f>
        <v/>
      </c>
      <c r="W441" s="16">
        <f>IF(Occurrence!K441&gt;0,Occurrence!K441/V441,0)</f>
        <v/>
      </c>
      <c r="X441" s="9">
        <f>IF(Occurrence!K441&gt;0,U441*W441,0)</f>
        <v/>
      </c>
      <c r="Y441" s="24">
        <f>COUNTIF(Data!$X$2:$X$2441,"&lt;="&amp;Data!X441)/($B$3+1)</f>
        <v/>
      </c>
      <c r="Z441" s="16">
        <f>_xlfn.PERCENTILE.INC(Data!$U$2:$U$2441,Y441)</f>
        <v/>
      </c>
      <c r="AA441" s="16">
        <f>_xlfn.PERCENTILE.INC(Data!$V$2:$V$2441,Y441)</f>
        <v/>
      </c>
      <c r="AB441" s="16">
        <f>Data!X441-AA441</f>
        <v/>
      </c>
      <c r="AC441" s="9">
        <f>Z441+AB441</f>
        <v/>
      </c>
      <c r="AD441" s="24">
        <f>COUNTIF(Data!$Y$2:$Y$2441,"&lt;="&amp;Data!Y441)/($B$3+1)</f>
        <v/>
      </c>
      <c r="AE441" s="16">
        <f>_xlfn.PERCENTILE.INC(Data!$U$2:$U$2441,AD441)</f>
        <v/>
      </c>
      <c r="AF441" s="16">
        <f>_xlfn.PERCENTILE.INC(Data!$V$2:$V$2441,AD441)</f>
        <v/>
      </c>
      <c r="AG441" s="16">
        <f>Data!Y441-AF441</f>
        <v/>
      </c>
      <c r="AH441" s="9">
        <f>AE441+AG441</f>
        <v/>
      </c>
    </row>
    <row r="442">
      <c r="N442" s="14">
        <f>Data!A442</f>
        <v/>
      </c>
      <c r="O442" s="24">
        <f>IF(Occurrence!J442&gt;0,COUNTIFS(Occurrence!$J$2:$J$2441,"&gt;0",Occurrence!$J$2:$J$2441,"&lt;="&amp;Occurrence!J442)/($B$8+1),0)</f>
        <v/>
      </c>
      <c r="P442" s="16">
        <f>IF(Occurrence!J442&gt;0,_xlfn.PERCENTILE.INC(Data!$O$2:$O$2441,($B$4+O442*($B$5-1))/($B$3-1)),0)</f>
        <v/>
      </c>
      <c r="Q442" s="16">
        <f>IF(Occurrence!J442&gt;0,_xlfn.PERCENTILE.INC(Occurrence!$I$2:$I$2441,($B$6+O442*($B$7-1))/($B$3-1)),0)</f>
        <v/>
      </c>
      <c r="R442" s="16">
        <f>IF(Occurrence!J442&gt;0,Occurrence!J442/Q442,0)</f>
        <v/>
      </c>
      <c r="S442" s="9">
        <f>IF(Occurrence!J442&gt;0,P442*R442,0)</f>
        <v/>
      </c>
      <c r="T442" s="24">
        <f>IF(Occurrence!K442&gt;0,COUNTIFS(Occurrence!$K$2:$K$2441,"&gt;0",Occurrence!$K$2:$K$2441,"&lt;="&amp;Occurrence!K442)/($B$9+1),0)</f>
        <v/>
      </c>
      <c r="U442" s="16">
        <f>IF(Occurrence!K442&gt;0,_xlfn.PERCENTILE.INC(Data!$O$2:$O$2441,($B$4+T442*($B$5-1))/($B$3-1)),0)</f>
        <v/>
      </c>
      <c r="V442" s="16">
        <f>IF(Occurrence!K442&gt;0,_xlfn.PERCENTILE.INC(Occurrence!$I$2:$I$2441,($B$6+T442*($B$7-1))/($B$3-1)),0)</f>
        <v/>
      </c>
      <c r="W442" s="16">
        <f>IF(Occurrence!K442&gt;0,Occurrence!K442/V442,0)</f>
        <v/>
      </c>
      <c r="X442" s="9">
        <f>IF(Occurrence!K442&gt;0,U442*W442,0)</f>
        <v/>
      </c>
      <c r="Y442" s="24">
        <f>COUNTIF(Data!$X$2:$X$2441,"&lt;="&amp;Data!X442)/($B$3+1)</f>
        <v/>
      </c>
      <c r="Z442" s="16">
        <f>_xlfn.PERCENTILE.INC(Data!$U$2:$U$2441,Y442)</f>
        <v/>
      </c>
      <c r="AA442" s="16">
        <f>_xlfn.PERCENTILE.INC(Data!$V$2:$V$2441,Y442)</f>
        <v/>
      </c>
      <c r="AB442" s="16">
        <f>Data!X442-AA442</f>
        <v/>
      </c>
      <c r="AC442" s="9">
        <f>Z442+AB442</f>
        <v/>
      </c>
      <c r="AD442" s="24">
        <f>COUNTIF(Data!$Y$2:$Y$2441,"&lt;="&amp;Data!Y442)/($B$3+1)</f>
        <v/>
      </c>
      <c r="AE442" s="16">
        <f>_xlfn.PERCENTILE.INC(Data!$U$2:$U$2441,AD442)</f>
        <v/>
      </c>
      <c r="AF442" s="16">
        <f>_xlfn.PERCENTILE.INC(Data!$V$2:$V$2441,AD442)</f>
        <v/>
      </c>
      <c r="AG442" s="16">
        <f>Data!Y442-AF442</f>
        <v/>
      </c>
      <c r="AH442" s="9">
        <f>AE442+AG442</f>
        <v/>
      </c>
    </row>
    <row r="443">
      <c r="N443" s="14">
        <f>Data!A443</f>
        <v/>
      </c>
      <c r="O443" s="24">
        <f>IF(Occurrence!J443&gt;0,COUNTIFS(Occurrence!$J$2:$J$2441,"&gt;0",Occurrence!$J$2:$J$2441,"&lt;="&amp;Occurrence!J443)/($B$8+1),0)</f>
        <v/>
      </c>
      <c r="P443" s="16">
        <f>IF(Occurrence!J443&gt;0,_xlfn.PERCENTILE.INC(Data!$O$2:$O$2441,($B$4+O443*($B$5-1))/($B$3-1)),0)</f>
        <v/>
      </c>
      <c r="Q443" s="16">
        <f>IF(Occurrence!J443&gt;0,_xlfn.PERCENTILE.INC(Occurrence!$I$2:$I$2441,($B$6+O443*($B$7-1))/($B$3-1)),0)</f>
        <v/>
      </c>
      <c r="R443" s="16">
        <f>IF(Occurrence!J443&gt;0,Occurrence!J443/Q443,0)</f>
        <v/>
      </c>
      <c r="S443" s="9">
        <f>IF(Occurrence!J443&gt;0,P443*R443,0)</f>
        <v/>
      </c>
      <c r="T443" s="24">
        <f>IF(Occurrence!K443&gt;0,COUNTIFS(Occurrence!$K$2:$K$2441,"&gt;0",Occurrence!$K$2:$K$2441,"&lt;="&amp;Occurrence!K443)/($B$9+1),0)</f>
        <v/>
      </c>
      <c r="U443" s="16">
        <f>IF(Occurrence!K443&gt;0,_xlfn.PERCENTILE.INC(Data!$O$2:$O$2441,($B$4+T443*($B$5-1))/($B$3-1)),0)</f>
        <v/>
      </c>
      <c r="V443" s="16">
        <f>IF(Occurrence!K443&gt;0,_xlfn.PERCENTILE.INC(Occurrence!$I$2:$I$2441,($B$6+T443*($B$7-1))/($B$3-1)),0)</f>
        <v/>
      </c>
      <c r="W443" s="16">
        <f>IF(Occurrence!K443&gt;0,Occurrence!K443/V443,0)</f>
        <v/>
      </c>
      <c r="X443" s="9">
        <f>IF(Occurrence!K443&gt;0,U443*W443,0)</f>
        <v/>
      </c>
      <c r="Y443" s="24">
        <f>COUNTIF(Data!$X$2:$X$2441,"&lt;="&amp;Data!X443)/($B$3+1)</f>
        <v/>
      </c>
      <c r="Z443" s="16">
        <f>_xlfn.PERCENTILE.INC(Data!$U$2:$U$2441,Y443)</f>
        <v/>
      </c>
      <c r="AA443" s="16">
        <f>_xlfn.PERCENTILE.INC(Data!$V$2:$V$2441,Y443)</f>
        <v/>
      </c>
      <c r="AB443" s="16">
        <f>Data!X443-AA443</f>
        <v/>
      </c>
      <c r="AC443" s="9">
        <f>Z443+AB443</f>
        <v/>
      </c>
      <c r="AD443" s="24">
        <f>COUNTIF(Data!$Y$2:$Y$2441,"&lt;="&amp;Data!Y443)/($B$3+1)</f>
        <v/>
      </c>
      <c r="AE443" s="16">
        <f>_xlfn.PERCENTILE.INC(Data!$U$2:$U$2441,AD443)</f>
        <v/>
      </c>
      <c r="AF443" s="16">
        <f>_xlfn.PERCENTILE.INC(Data!$V$2:$V$2441,AD443)</f>
        <v/>
      </c>
      <c r="AG443" s="16">
        <f>Data!Y443-AF443</f>
        <v/>
      </c>
      <c r="AH443" s="9">
        <f>AE443+AG443</f>
        <v/>
      </c>
    </row>
    <row r="444">
      <c r="N444" s="14">
        <f>Data!A444</f>
        <v/>
      </c>
      <c r="O444" s="24">
        <f>IF(Occurrence!J444&gt;0,COUNTIFS(Occurrence!$J$2:$J$2441,"&gt;0",Occurrence!$J$2:$J$2441,"&lt;="&amp;Occurrence!J444)/($B$8+1),0)</f>
        <v/>
      </c>
      <c r="P444" s="16">
        <f>IF(Occurrence!J444&gt;0,_xlfn.PERCENTILE.INC(Data!$O$2:$O$2441,($B$4+O444*($B$5-1))/($B$3-1)),0)</f>
        <v/>
      </c>
      <c r="Q444" s="16">
        <f>IF(Occurrence!J444&gt;0,_xlfn.PERCENTILE.INC(Occurrence!$I$2:$I$2441,($B$6+O444*($B$7-1))/($B$3-1)),0)</f>
        <v/>
      </c>
      <c r="R444" s="16">
        <f>IF(Occurrence!J444&gt;0,Occurrence!J444/Q444,0)</f>
        <v/>
      </c>
      <c r="S444" s="9">
        <f>IF(Occurrence!J444&gt;0,P444*R444,0)</f>
        <v/>
      </c>
      <c r="T444" s="24">
        <f>IF(Occurrence!K444&gt;0,COUNTIFS(Occurrence!$K$2:$K$2441,"&gt;0",Occurrence!$K$2:$K$2441,"&lt;="&amp;Occurrence!K444)/($B$9+1),0)</f>
        <v/>
      </c>
      <c r="U444" s="16">
        <f>IF(Occurrence!K444&gt;0,_xlfn.PERCENTILE.INC(Data!$O$2:$O$2441,($B$4+T444*($B$5-1))/($B$3-1)),0)</f>
        <v/>
      </c>
      <c r="V444" s="16">
        <f>IF(Occurrence!K444&gt;0,_xlfn.PERCENTILE.INC(Occurrence!$I$2:$I$2441,($B$6+T444*($B$7-1))/($B$3-1)),0)</f>
        <v/>
      </c>
      <c r="W444" s="16">
        <f>IF(Occurrence!K444&gt;0,Occurrence!K444/V444,0)</f>
        <v/>
      </c>
      <c r="X444" s="9">
        <f>IF(Occurrence!K444&gt;0,U444*W444,0)</f>
        <v/>
      </c>
      <c r="Y444" s="24">
        <f>COUNTIF(Data!$X$2:$X$2441,"&lt;="&amp;Data!X444)/($B$3+1)</f>
        <v/>
      </c>
      <c r="Z444" s="16">
        <f>_xlfn.PERCENTILE.INC(Data!$U$2:$U$2441,Y444)</f>
        <v/>
      </c>
      <c r="AA444" s="16">
        <f>_xlfn.PERCENTILE.INC(Data!$V$2:$V$2441,Y444)</f>
        <v/>
      </c>
      <c r="AB444" s="16">
        <f>Data!X444-AA444</f>
        <v/>
      </c>
      <c r="AC444" s="9">
        <f>Z444+AB444</f>
        <v/>
      </c>
      <c r="AD444" s="24">
        <f>COUNTIF(Data!$Y$2:$Y$2441,"&lt;="&amp;Data!Y444)/($B$3+1)</f>
        <v/>
      </c>
      <c r="AE444" s="16">
        <f>_xlfn.PERCENTILE.INC(Data!$U$2:$U$2441,AD444)</f>
        <v/>
      </c>
      <c r="AF444" s="16">
        <f>_xlfn.PERCENTILE.INC(Data!$V$2:$V$2441,AD444)</f>
        <v/>
      </c>
      <c r="AG444" s="16">
        <f>Data!Y444-AF444</f>
        <v/>
      </c>
      <c r="AH444" s="9">
        <f>AE444+AG444</f>
        <v/>
      </c>
    </row>
    <row r="445">
      <c r="N445" s="14">
        <f>Data!A445</f>
        <v/>
      </c>
      <c r="O445" s="24">
        <f>IF(Occurrence!J445&gt;0,COUNTIFS(Occurrence!$J$2:$J$2441,"&gt;0",Occurrence!$J$2:$J$2441,"&lt;="&amp;Occurrence!J445)/($B$8+1),0)</f>
        <v/>
      </c>
      <c r="P445" s="16">
        <f>IF(Occurrence!J445&gt;0,_xlfn.PERCENTILE.INC(Data!$O$2:$O$2441,($B$4+O445*($B$5-1))/($B$3-1)),0)</f>
        <v/>
      </c>
      <c r="Q445" s="16">
        <f>IF(Occurrence!J445&gt;0,_xlfn.PERCENTILE.INC(Occurrence!$I$2:$I$2441,($B$6+O445*($B$7-1))/($B$3-1)),0)</f>
        <v/>
      </c>
      <c r="R445" s="16">
        <f>IF(Occurrence!J445&gt;0,Occurrence!J445/Q445,0)</f>
        <v/>
      </c>
      <c r="S445" s="9">
        <f>IF(Occurrence!J445&gt;0,P445*R445,0)</f>
        <v/>
      </c>
      <c r="T445" s="24">
        <f>IF(Occurrence!K445&gt;0,COUNTIFS(Occurrence!$K$2:$K$2441,"&gt;0",Occurrence!$K$2:$K$2441,"&lt;="&amp;Occurrence!K445)/($B$9+1),0)</f>
        <v/>
      </c>
      <c r="U445" s="16">
        <f>IF(Occurrence!K445&gt;0,_xlfn.PERCENTILE.INC(Data!$O$2:$O$2441,($B$4+T445*($B$5-1))/($B$3-1)),0)</f>
        <v/>
      </c>
      <c r="V445" s="16">
        <f>IF(Occurrence!K445&gt;0,_xlfn.PERCENTILE.INC(Occurrence!$I$2:$I$2441,($B$6+T445*($B$7-1))/($B$3-1)),0)</f>
        <v/>
      </c>
      <c r="W445" s="16">
        <f>IF(Occurrence!K445&gt;0,Occurrence!K445/V445,0)</f>
        <v/>
      </c>
      <c r="X445" s="9">
        <f>IF(Occurrence!K445&gt;0,U445*W445,0)</f>
        <v/>
      </c>
      <c r="Y445" s="24">
        <f>COUNTIF(Data!$X$2:$X$2441,"&lt;="&amp;Data!X445)/($B$3+1)</f>
        <v/>
      </c>
      <c r="Z445" s="16">
        <f>_xlfn.PERCENTILE.INC(Data!$U$2:$U$2441,Y445)</f>
        <v/>
      </c>
      <c r="AA445" s="16">
        <f>_xlfn.PERCENTILE.INC(Data!$V$2:$V$2441,Y445)</f>
        <v/>
      </c>
      <c r="AB445" s="16">
        <f>Data!X445-AA445</f>
        <v/>
      </c>
      <c r="AC445" s="9">
        <f>Z445+AB445</f>
        <v/>
      </c>
      <c r="AD445" s="24">
        <f>COUNTIF(Data!$Y$2:$Y$2441,"&lt;="&amp;Data!Y445)/($B$3+1)</f>
        <v/>
      </c>
      <c r="AE445" s="16">
        <f>_xlfn.PERCENTILE.INC(Data!$U$2:$U$2441,AD445)</f>
        <v/>
      </c>
      <c r="AF445" s="16">
        <f>_xlfn.PERCENTILE.INC(Data!$V$2:$V$2441,AD445)</f>
        <v/>
      </c>
      <c r="AG445" s="16">
        <f>Data!Y445-AF445</f>
        <v/>
      </c>
      <c r="AH445" s="9">
        <f>AE445+AG445</f>
        <v/>
      </c>
    </row>
    <row r="446">
      <c r="N446" s="14">
        <f>Data!A446</f>
        <v/>
      </c>
      <c r="O446" s="24">
        <f>IF(Occurrence!J446&gt;0,COUNTIFS(Occurrence!$J$2:$J$2441,"&gt;0",Occurrence!$J$2:$J$2441,"&lt;="&amp;Occurrence!J446)/($B$8+1),0)</f>
        <v/>
      </c>
      <c r="P446" s="16">
        <f>IF(Occurrence!J446&gt;0,_xlfn.PERCENTILE.INC(Data!$O$2:$O$2441,($B$4+O446*($B$5-1))/($B$3-1)),0)</f>
        <v/>
      </c>
      <c r="Q446" s="16">
        <f>IF(Occurrence!J446&gt;0,_xlfn.PERCENTILE.INC(Occurrence!$I$2:$I$2441,($B$6+O446*($B$7-1))/($B$3-1)),0)</f>
        <v/>
      </c>
      <c r="R446" s="16">
        <f>IF(Occurrence!J446&gt;0,Occurrence!J446/Q446,0)</f>
        <v/>
      </c>
      <c r="S446" s="9">
        <f>IF(Occurrence!J446&gt;0,P446*R446,0)</f>
        <v/>
      </c>
      <c r="T446" s="24">
        <f>IF(Occurrence!K446&gt;0,COUNTIFS(Occurrence!$K$2:$K$2441,"&gt;0",Occurrence!$K$2:$K$2441,"&lt;="&amp;Occurrence!K446)/($B$9+1),0)</f>
        <v/>
      </c>
      <c r="U446" s="16">
        <f>IF(Occurrence!K446&gt;0,_xlfn.PERCENTILE.INC(Data!$O$2:$O$2441,($B$4+T446*($B$5-1))/($B$3-1)),0)</f>
        <v/>
      </c>
      <c r="V446" s="16">
        <f>IF(Occurrence!K446&gt;0,_xlfn.PERCENTILE.INC(Occurrence!$I$2:$I$2441,($B$6+T446*($B$7-1))/($B$3-1)),0)</f>
        <v/>
      </c>
      <c r="W446" s="16">
        <f>IF(Occurrence!K446&gt;0,Occurrence!K446/V446,0)</f>
        <v/>
      </c>
      <c r="X446" s="9">
        <f>IF(Occurrence!K446&gt;0,U446*W446,0)</f>
        <v/>
      </c>
      <c r="Y446" s="24">
        <f>COUNTIF(Data!$X$2:$X$2441,"&lt;="&amp;Data!X446)/($B$3+1)</f>
        <v/>
      </c>
      <c r="Z446" s="16">
        <f>_xlfn.PERCENTILE.INC(Data!$U$2:$U$2441,Y446)</f>
        <v/>
      </c>
      <c r="AA446" s="16">
        <f>_xlfn.PERCENTILE.INC(Data!$V$2:$V$2441,Y446)</f>
        <v/>
      </c>
      <c r="AB446" s="16">
        <f>Data!X446-AA446</f>
        <v/>
      </c>
      <c r="AC446" s="9">
        <f>Z446+AB446</f>
        <v/>
      </c>
      <c r="AD446" s="24">
        <f>COUNTIF(Data!$Y$2:$Y$2441,"&lt;="&amp;Data!Y446)/($B$3+1)</f>
        <v/>
      </c>
      <c r="AE446" s="16">
        <f>_xlfn.PERCENTILE.INC(Data!$U$2:$U$2441,AD446)</f>
        <v/>
      </c>
      <c r="AF446" s="16">
        <f>_xlfn.PERCENTILE.INC(Data!$V$2:$V$2441,AD446)</f>
        <v/>
      </c>
      <c r="AG446" s="16">
        <f>Data!Y446-AF446</f>
        <v/>
      </c>
      <c r="AH446" s="9">
        <f>AE446+AG446</f>
        <v/>
      </c>
    </row>
    <row r="447">
      <c r="N447" s="14">
        <f>Data!A447</f>
        <v/>
      </c>
      <c r="O447" s="24">
        <f>IF(Occurrence!J447&gt;0,COUNTIFS(Occurrence!$J$2:$J$2441,"&gt;0",Occurrence!$J$2:$J$2441,"&lt;="&amp;Occurrence!J447)/($B$8+1),0)</f>
        <v/>
      </c>
      <c r="P447" s="16">
        <f>IF(Occurrence!J447&gt;0,_xlfn.PERCENTILE.INC(Data!$O$2:$O$2441,($B$4+O447*($B$5-1))/($B$3-1)),0)</f>
        <v/>
      </c>
      <c r="Q447" s="16">
        <f>IF(Occurrence!J447&gt;0,_xlfn.PERCENTILE.INC(Occurrence!$I$2:$I$2441,($B$6+O447*($B$7-1))/($B$3-1)),0)</f>
        <v/>
      </c>
      <c r="R447" s="16">
        <f>IF(Occurrence!J447&gt;0,Occurrence!J447/Q447,0)</f>
        <v/>
      </c>
      <c r="S447" s="9">
        <f>IF(Occurrence!J447&gt;0,P447*R447,0)</f>
        <v/>
      </c>
      <c r="T447" s="24">
        <f>IF(Occurrence!K447&gt;0,COUNTIFS(Occurrence!$K$2:$K$2441,"&gt;0",Occurrence!$K$2:$K$2441,"&lt;="&amp;Occurrence!K447)/($B$9+1),0)</f>
        <v/>
      </c>
      <c r="U447" s="16">
        <f>IF(Occurrence!K447&gt;0,_xlfn.PERCENTILE.INC(Data!$O$2:$O$2441,($B$4+T447*($B$5-1))/($B$3-1)),0)</f>
        <v/>
      </c>
      <c r="V447" s="16">
        <f>IF(Occurrence!K447&gt;0,_xlfn.PERCENTILE.INC(Occurrence!$I$2:$I$2441,($B$6+T447*($B$7-1))/($B$3-1)),0)</f>
        <v/>
      </c>
      <c r="W447" s="16">
        <f>IF(Occurrence!K447&gt;0,Occurrence!K447/V447,0)</f>
        <v/>
      </c>
      <c r="X447" s="9">
        <f>IF(Occurrence!K447&gt;0,U447*W447,0)</f>
        <v/>
      </c>
      <c r="Y447" s="24">
        <f>COUNTIF(Data!$X$2:$X$2441,"&lt;="&amp;Data!X447)/($B$3+1)</f>
        <v/>
      </c>
      <c r="Z447" s="16">
        <f>_xlfn.PERCENTILE.INC(Data!$U$2:$U$2441,Y447)</f>
        <v/>
      </c>
      <c r="AA447" s="16">
        <f>_xlfn.PERCENTILE.INC(Data!$V$2:$V$2441,Y447)</f>
        <v/>
      </c>
      <c r="AB447" s="16">
        <f>Data!X447-AA447</f>
        <v/>
      </c>
      <c r="AC447" s="9">
        <f>Z447+AB447</f>
        <v/>
      </c>
      <c r="AD447" s="24">
        <f>COUNTIF(Data!$Y$2:$Y$2441,"&lt;="&amp;Data!Y447)/($B$3+1)</f>
        <v/>
      </c>
      <c r="AE447" s="16">
        <f>_xlfn.PERCENTILE.INC(Data!$U$2:$U$2441,AD447)</f>
        <v/>
      </c>
      <c r="AF447" s="16">
        <f>_xlfn.PERCENTILE.INC(Data!$V$2:$V$2441,AD447)</f>
        <v/>
      </c>
      <c r="AG447" s="16">
        <f>Data!Y447-AF447</f>
        <v/>
      </c>
      <c r="AH447" s="9">
        <f>AE447+AG447</f>
        <v/>
      </c>
    </row>
    <row r="448">
      <c r="N448" s="14">
        <f>Data!A448</f>
        <v/>
      </c>
      <c r="O448" s="24">
        <f>IF(Occurrence!J448&gt;0,COUNTIFS(Occurrence!$J$2:$J$2441,"&gt;0",Occurrence!$J$2:$J$2441,"&lt;="&amp;Occurrence!J448)/($B$8+1),0)</f>
        <v/>
      </c>
      <c r="P448" s="16">
        <f>IF(Occurrence!J448&gt;0,_xlfn.PERCENTILE.INC(Data!$O$2:$O$2441,($B$4+O448*($B$5-1))/($B$3-1)),0)</f>
        <v/>
      </c>
      <c r="Q448" s="16">
        <f>IF(Occurrence!J448&gt;0,_xlfn.PERCENTILE.INC(Occurrence!$I$2:$I$2441,($B$6+O448*($B$7-1))/($B$3-1)),0)</f>
        <v/>
      </c>
      <c r="R448" s="16">
        <f>IF(Occurrence!J448&gt;0,Occurrence!J448/Q448,0)</f>
        <v/>
      </c>
      <c r="S448" s="9">
        <f>IF(Occurrence!J448&gt;0,P448*R448,0)</f>
        <v/>
      </c>
      <c r="T448" s="24">
        <f>IF(Occurrence!K448&gt;0,COUNTIFS(Occurrence!$K$2:$K$2441,"&gt;0",Occurrence!$K$2:$K$2441,"&lt;="&amp;Occurrence!K448)/($B$9+1),0)</f>
        <v/>
      </c>
      <c r="U448" s="16">
        <f>IF(Occurrence!K448&gt;0,_xlfn.PERCENTILE.INC(Data!$O$2:$O$2441,($B$4+T448*($B$5-1))/($B$3-1)),0)</f>
        <v/>
      </c>
      <c r="V448" s="16">
        <f>IF(Occurrence!K448&gt;0,_xlfn.PERCENTILE.INC(Occurrence!$I$2:$I$2441,($B$6+T448*($B$7-1))/($B$3-1)),0)</f>
        <v/>
      </c>
      <c r="W448" s="16">
        <f>IF(Occurrence!K448&gt;0,Occurrence!K448/V448,0)</f>
        <v/>
      </c>
      <c r="X448" s="9">
        <f>IF(Occurrence!K448&gt;0,U448*W448,0)</f>
        <v/>
      </c>
      <c r="Y448" s="24">
        <f>COUNTIF(Data!$X$2:$X$2441,"&lt;="&amp;Data!X448)/($B$3+1)</f>
        <v/>
      </c>
      <c r="Z448" s="16">
        <f>_xlfn.PERCENTILE.INC(Data!$U$2:$U$2441,Y448)</f>
        <v/>
      </c>
      <c r="AA448" s="16">
        <f>_xlfn.PERCENTILE.INC(Data!$V$2:$V$2441,Y448)</f>
        <v/>
      </c>
      <c r="AB448" s="16">
        <f>Data!X448-AA448</f>
        <v/>
      </c>
      <c r="AC448" s="9">
        <f>Z448+AB448</f>
        <v/>
      </c>
      <c r="AD448" s="24">
        <f>COUNTIF(Data!$Y$2:$Y$2441,"&lt;="&amp;Data!Y448)/($B$3+1)</f>
        <v/>
      </c>
      <c r="AE448" s="16">
        <f>_xlfn.PERCENTILE.INC(Data!$U$2:$U$2441,AD448)</f>
        <v/>
      </c>
      <c r="AF448" s="16">
        <f>_xlfn.PERCENTILE.INC(Data!$V$2:$V$2441,AD448)</f>
        <v/>
      </c>
      <c r="AG448" s="16">
        <f>Data!Y448-AF448</f>
        <v/>
      </c>
      <c r="AH448" s="9">
        <f>AE448+AG448</f>
        <v/>
      </c>
    </row>
    <row r="449">
      <c r="N449" s="14">
        <f>Data!A449</f>
        <v/>
      </c>
      <c r="O449" s="24">
        <f>IF(Occurrence!J449&gt;0,COUNTIFS(Occurrence!$J$2:$J$2441,"&gt;0",Occurrence!$J$2:$J$2441,"&lt;="&amp;Occurrence!J449)/($B$8+1),0)</f>
        <v/>
      </c>
      <c r="P449" s="16">
        <f>IF(Occurrence!J449&gt;0,_xlfn.PERCENTILE.INC(Data!$O$2:$O$2441,($B$4+O449*($B$5-1))/($B$3-1)),0)</f>
        <v/>
      </c>
      <c r="Q449" s="16">
        <f>IF(Occurrence!J449&gt;0,_xlfn.PERCENTILE.INC(Occurrence!$I$2:$I$2441,($B$6+O449*($B$7-1))/($B$3-1)),0)</f>
        <v/>
      </c>
      <c r="R449" s="16">
        <f>IF(Occurrence!J449&gt;0,Occurrence!J449/Q449,0)</f>
        <v/>
      </c>
      <c r="S449" s="9">
        <f>IF(Occurrence!J449&gt;0,P449*R449,0)</f>
        <v/>
      </c>
      <c r="T449" s="24">
        <f>IF(Occurrence!K449&gt;0,COUNTIFS(Occurrence!$K$2:$K$2441,"&gt;0",Occurrence!$K$2:$K$2441,"&lt;="&amp;Occurrence!K449)/($B$9+1),0)</f>
        <v/>
      </c>
      <c r="U449" s="16">
        <f>IF(Occurrence!K449&gt;0,_xlfn.PERCENTILE.INC(Data!$O$2:$O$2441,($B$4+T449*($B$5-1))/($B$3-1)),0)</f>
        <v/>
      </c>
      <c r="V449" s="16">
        <f>IF(Occurrence!K449&gt;0,_xlfn.PERCENTILE.INC(Occurrence!$I$2:$I$2441,($B$6+T449*($B$7-1))/($B$3-1)),0)</f>
        <v/>
      </c>
      <c r="W449" s="16">
        <f>IF(Occurrence!K449&gt;0,Occurrence!K449/V449,0)</f>
        <v/>
      </c>
      <c r="X449" s="9">
        <f>IF(Occurrence!K449&gt;0,U449*W449,0)</f>
        <v/>
      </c>
      <c r="Y449" s="24">
        <f>COUNTIF(Data!$X$2:$X$2441,"&lt;="&amp;Data!X449)/($B$3+1)</f>
        <v/>
      </c>
      <c r="Z449" s="16">
        <f>_xlfn.PERCENTILE.INC(Data!$U$2:$U$2441,Y449)</f>
        <v/>
      </c>
      <c r="AA449" s="16">
        <f>_xlfn.PERCENTILE.INC(Data!$V$2:$V$2441,Y449)</f>
        <v/>
      </c>
      <c r="AB449" s="16">
        <f>Data!X449-AA449</f>
        <v/>
      </c>
      <c r="AC449" s="9">
        <f>Z449+AB449</f>
        <v/>
      </c>
      <c r="AD449" s="24">
        <f>COUNTIF(Data!$Y$2:$Y$2441,"&lt;="&amp;Data!Y449)/($B$3+1)</f>
        <v/>
      </c>
      <c r="AE449" s="16">
        <f>_xlfn.PERCENTILE.INC(Data!$U$2:$U$2441,AD449)</f>
        <v/>
      </c>
      <c r="AF449" s="16">
        <f>_xlfn.PERCENTILE.INC(Data!$V$2:$V$2441,AD449)</f>
        <v/>
      </c>
      <c r="AG449" s="16">
        <f>Data!Y449-AF449</f>
        <v/>
      </c>
      <c r="AH449" s="9">
        <f>AE449+AG449</f>
        <v/>
      </c>
    </row>
    <row r="450">
      <c r="N450" s="14">
        <f>Data!A450</f>
        <v/>
      </c>
      <c r="O450" s="24">
        <f>IF(Occurrence!J450&gt;0,COUNTIFS(Occurrence!$J$2:$J$2441,"&gt;0",Occurrence!$J$2:$J$2441,"&lt;="&amp;Occurrence!J450)/($B$8+1),0)</f>
        <v/>
      </c>
      <c r="P450" s="16">
        <f>IF(Occurrence!J450&gt;0,_xlfn.PERCENTILE.INC(Data!$O$2:$O$2441,($B$4+O450*($B$5-1))/($B$3-1)),0)</f>
        <v/>
      </c>
      <c r="Q450" s="16">
        <f>IF(Occurrence!J450&gt;0,_xlfn.PERCENTILE.INC(Occurrence!$I$2:$I$2441,($B$6+O450*($B$7-1))/($B$3-1)),0)</f>
        <v/>
      </c>
      <c r="R450" s="16">
        <f>IF(Occurrence!J450&gt;0,Occurrence!J450/Q450,0)</f>
        <v/>
      </c>
      <c r="S450" s="9">
        <f>IF(Occurrence!J450&gt;0,P450*R450,0)</f>
        <v/>
      </c>
      <c r="T450" s="24">
        <f>IF(Occurrence!K450&gt;0,COUNTIFS(Occurrence!$K$2:$K$2441,"&gt;0",Occurrence!$K$2:$K$2441,"&lt;="&amp;Occurrence!K450)/($B$9+1),0)</f>
        <v/>
      </c>
      <c r="U450" s="16">
        <f>IF(Occurrence!K450&gt;0,_xlfn.PERCENTILE.INC(Data!$O$2:$O$2441,($B$4+T450*($B$5-1))/($B$3-1)),0)</f>
        <v/>
      </c>
      <c r="V450" s="16">
        <f>IF(Occurrence!K450&gt;0,_xlfn.PERCENTILE.INC(Occurrence!$I$2:$I$2441,($B$6+T450*($B$7-1))/($B$3-1)),0)</f>
        <v/>
      </c>
      <c r="W450" s="16">
        <f>IF(Occurrence!K450&gt;0,Occurrence!K450/V450,0)</f>
        <v/>
      </c>
      <c r="X450" s="9">
        <f>IF(Occurrence!K450&gt;0,U450*W450,0)</f>
        <v/>
      </c>
      <c r="Y450" s="24">
        <f>COUNTIF(Data!$X$2:$X$2441,"&lt;="&amp;Data!X450)/($B$3+1)</f>
        <v/>
      </c>
      <c r="Z450" s="16">
        <f>_xlfn.PERCENTILE.INC(Data!$U$2:$U$2441,Y450)</f>
        <v/>
      </c>
      <c r="AA450" s="16">
        <f>_xlfn.PERCENTILE.INC(Data!$V$2:$V$2441,Y450)</f>
        <v/>
      </c>
      <c r="AB450" s="16">
        <f>Data!X450-AA450</f>
        <v/>
      </c>
      <c r="AC450" s="9">
        <f>Z450+AB450</f>
        <v/>
      </c>
      <c r="AD450" s="24">
        <f>COUNTIF(Data!$Y$2:$Y$2441,"&lt;="&amp;Data!Y450)/($B$3+1)</f>
        <v/>
      </c>
      <c r="AE450" s="16">
        <f>_xlfn.PERCENTILE.INC(Data!$U$2:$U$2441,AD450)</f>
        <v/>
      </c>
      <c r="AF450" s="16">
        <f>_xlfn.PERCENTILE.INC(Data!$V$2:$V$2441,AD450)</f>
        <v/>
      </c>
      <c r="AG450" s="16">
        <f>Data!Y450-AF450</f>
        <v/>
      </c>
      <c r="AH450" s="9">
        <f>AE450+AG450</f>
        <v/>
      </c>
    </row>
    <row r="451">
      <c r="N451" s="14">
        <f>Data!A451</f>
        <v/>
      </c>
      <c r="O451" s="24">
        <f>IF(Occurrence!J451&gt;0,COUNTIFS(Occurrence!$J$2:$J$2441,"&gt;0",Occurrence!$J$2:$J$2441,"&lt;="&amp;Occurrence!J451)/($B$8+1),0)</f>
        <v/>
      </c>
      <c r="P451" s="16">
        <f>IF(Occurrence!J451&gt;0,_xlfn.PERCENTILE.INC(Data!$O$2:$O$2441,($B$4+O451*($B$5-1))/($B$3-1)),0)</f>
        <v/>
      </c>
      <c r="Q451" s="16">
        <f>IF(Occurrence!J451&gt;0,_xlfn.PERCENTILE.INC(Occurrence!$I$2:$I$2441,($B$6+O451*($B$7-1))/($B$3-1)),0)</f>
        <v/>
      </c>
      <c r="R451" s="16">
        <f>IF(Occurrence!J451&gt;0,Occurrence!J451/Q451,0)</f>
        <v/>
      </c>
      <c r="S451" s="9">
        <f>IF(Occurrence!J451&gt;0,P451*R451,0)</f>
        <v/>
      </c>
      <c r="T451" s="24">
        <f>IF(Occurrence!K451&gt;0,COUNTIFS(Occurrence!$K$2:$K$2441,"&gt;0",Occurrence!$K$2:$K$2441,"&lt;="&amp;Occurrence!K451)/($B$9+1),0)</f>
        <v/>
      </c>
      <c r="U451" s="16">
        <f>IF(Occurrence!K451&gt;0,_xlfn.PERCENTILE.INC(Data!$O$2:$O$2441,($B$4+T451*($B$5-1))/($B$3-1)),0)</f>
        <v/>
      </c>
      <c r="V451" s="16">
        <f>IF(Occurrence!K451&gt;0,_xlfn.PERCENTILE.INC(Occurrence!$I$2:$I$2441,($B$6+T451*($B$7-1))/($B$3-1)),0)</f>
        <v/>
      </c>
      <c r="W451" s="16">
        <f>IF(Occurrence!K451&gt;0,Occurrence!K451/V451,0)</f>
        <v/>
      </c>
      <c r="X451" s="9">
        <f>IF(Occurrence!K451&gt;0,U451*W451,0)</f>
        <v/>
      </c>
      <c r="Y451" s="24">
        <f>COUNTIF(Data!$X$2:$X$2441,"&lt;="&amp;Data!X451)/($B$3+1)</f>
        <v/>
      </c>
      <c r="Z451" s="16">
        <f>_xlfn.PERCENTILE.INC(Data!$U$2:$U$2441,Y451)</f>
        <v/>
      </c>
      <c r="AA451" s="16">
        <f>_xlfn.PERCENTILE.INC(Data!$V$2:$V$2441,Y451)</f>
        <v/>
      </c>
      <c r="AB451" s="16">
        <f>Data!X451-AA451</f>
        <v/>
      </c>
      <c r="AC451" s="9">
        <f>Z451+AB451</f>
        <v/>
      </c>
      <c r="AD451" s="24">
        <f>COUNTIF(Data!$Y$2:$Y$2441,"&lt;="&amp;Data!Y451)/($B$3+1)</f>
        <v/>
      </c>
      <c r="AE451" s="16">
        <f>_xlfn.PERCENTILE.INC(Data!$U$2:$U$2441,AD451)</f>
        <v/>
      </c>
      <c r="AF451" s="16">
        <f>_xlfn.PERCENTILE.INC(Data!$V$2:$V$2441,AD451)</f>
        <v/>
      </c>
      <c r="AG451" s="16">
        <f>Data!Y451-AF451</f>
        <v/>
      </c>
      <c r="AH451" s="9">
        <f>AE451+AG451</f>
        <v/>
      </c>
    </row>
    <row r="452">
      <c r="N452" s="14">
        <f>Data!A452</f>
        <v/>
      </c>
      <c r="O452" s="24">
        <f>IF(Occurrence!J452&gt;0,COUNTIFS(Occurrence!$J$2:$J$2441,"&gt;0",Occurrence!$J$2:$J$2441,"&lt;="&amp;Occurrence!J452)/($B$8+1),0)</f>
        <v/>
      </c>
      <c r="P452" s="16">
        <f>IF(Occurrence!J452&gt;0,_xlfn.PERCENTILE.INC(Data!$O$2:$O$2441,($B$4+O452*($B$5-1))/($B$3-1)),0)</f>
        <v/>
      </c>
      <c r="Q452" s="16">
        <f>IF(Occurrence!J452&gt;0,_xlfn.PERCENTILE.INC(Occurrence!$I$2:$I$2441,($B$6+O452*($B$7-1))/($B$3-1)),0)</f>
        <v/>
      </c>
      <c r="R452" s="16">
        <f>IF(Occurrence!J452&gt;0,Occurrence!J452/Q452,0)</f>
        <v/>
      </c>
      <c r="S452" s="9">
        <f>IF(Occurrence!J452&gt;0,P452*R452,0)</f>
        <v/>
      </c>
      <c r="T452" s="24">
        <f>IF(Occurrence!K452&gt;0,COUNTIFS(Occurrence!$K$2:$K$2441,"&gt;0",Occurrence!$K$2:$K$2441,"&lt;="&amp;Occurrence!K452)/($B$9+1),0)</f>
        <v/>
      </c>
      <c r="U452" s="16">
        <f>IF(Occurrence!K452&gt;0,_xlfn.PERCENTILE.INC(Data!$O$2:$O$2441,($B$4+T452*($B$5-1))/($B$3-1)),0)</f>
        <v/>
      </c>
      <c r="V452" s="16">
        <f>IF(Occurrence!K452&gt;0,_xlfn.PERCENTILE.INC(Occurrence!$I$2:$I$2441,($B$6+T452*($B$7-1))/($B$3-1)),0)</f>
        <v/>
      </c>
      <c r="W452" s="16">
        <f>IF(Occurrence!K452&gt;0,Occurrence!K452/V452,0)</f>
        <v/>
      </c>
      <c r="X452" s="9">
        <f>IF(Occurrence!K452&gt;0,U452*W452,0)</f>
        <v/>
      </c>
      <c r="Y452" s="24">
        <f>COUNTIF(Data!$X$2:$X$2441,"&lt;="&amp;Data!X452)/($B$3+1)</f>
        <v/>
      </c>
      <c r="Z452" s="16">
        <f>_xlfn.PERCENTILE.INC(Data!$U$2:$U$2441,Y452)</f>
        <v/>
      </c>
      <c r="AA452" s="16">
        <f>_xlfn.PERCENTILE.INC(Data!$V$2:$V$2441,Y452)</f>
        <v/>
      </c>
      <c r="AB452" s="16">
        <f>Data!X452-AA452</f>
        <v/>
      </c>
      <c r="AC452" s="9">
        <f>Z452+AB452</f>
        <v/>
      </c>
      <c r="AD452" s="24">
        <f>COUNTIF(Data!$Y$2:$Y$2441,"&lt;="&amp;Data!Y452)/($B$3+1)</f>
        <v/>
      </c>
      <c r="AE452" s="16">
        <f>_xlfn.PERCENTILE.INC(Data!$U$2:$U$2441,AD452)</f>
        <v/>
      </c>
      <c r="AF452" s="16">
        <f>_xlfn.PERCENTILE.INC(Data!$V$2:$V$2441,AD452)</f>
        <v/>
      </c>
      <c r="AG452" s="16">
        <f>Data!Y452-AF452</f>
        <v/>
      </c>
      <c r="AH452" s="9">
        <f>AE452+AG452</f>
        <v/>
      </c>
    </row>
    <row r="453">
      <c r="N453" s="14">
        <f>Data!A453</f>
        <v/>
      </c>
      <c r="O453" s="24">
        <f>IF(Occurrence!J453&gt;0,COUNTIFS(Occurrence!$J$2:$J$2441,"&gt;0",Occurrence!$J$2:$J$2441,"&lt;="&amp;Occurrence!J453)/($B$8+1),0)</f>
        <v/>
      </c>
      <c r="P453" s="16">
        <f>IF(Occurrence!J453&gt;0,_xlfn.PERCENTILE.INC(Data!$O$2:$O$2441,($B$4+O453*($B$5-1))/($B$3-1)),0)</f>
        <v/>
      </c>
      <c r="Q453" s="16">
        <f>IF(Occurrence!J453&gt;0,_xlfn.PERCENTILE.INC(Occurrence!$I$2:$I$2441,($B$6+O453*($B$7-1))/($B$3-1)),0)</f>
        <v/>
      </c>
      <c r="R453" s="16">
        <f>IF(Occurrence!J453&gt;0,Occurrence!J453/Q453,0)</f>
        <v/>
      </c>
      <c r="S453" s="9">
        <f>IF(Occurrence!J453&gt;0,P453*R453,0)</f>
        <v/>
      </c>
      <c r="T453" s="24">
        <f>IF(Occurrence!K453&gt;0,COUNTIFS(Occurrence!$K$2:$K$2441,"&gt;0",Occurrence!$K$2:$K$2441,"&lt;="&amp;Occurrence!K453)/($B$9+1),0)</f>
        <v/>
      </c>
      <c r="U453" s="16">
        <f>IF(Occurrence!K453&gt;0,_xlfn.PERCENTILE.INC(Data!$O$2:$O$2441,($B$4+T453*($B$5-1))/($B$3-1)),0)</f>
        <v/>
      </c>
      <c r="V453" s="16">
        <f>IF(Occurrence!K453&gt;0,_xlfn.PERCENTILE.INC(Occurrence!$I$2:$I$2441,($B$6+T453*($B$7-1))/($B$3-1)),0)</f>
        <v/>
      </c>
      <c r="W453" s="16">
        <f>IF(Occurrence!K453&gt;0,Occurrence!K453/V453,0)</f>
        <v/>
      </c>
      <c r="X453" s="9">
        <f>IF(Occurrence!K453&gt;0,U453*W453,0)</f>
        <v/>
      </c>
      <c r="Y453" s="24">
        <f>COUNTIF(Data!$X$2:$X$2441,"&lt;="&amp;Data!X453)/($B$3+1)</f>
        <v/>
      </c>
      <c r="Z453" s="16">
        <f>_xlfn.PERCENTILE.INC(Data!$U$2:$U$2441,Y453)</f>
        <v/>
      </c>
      <c r="AA453" s="16">
        <f>_xlfn.PERCENTILE.INC(Data!$V$2:$V$2441,Y453)</f>
        <v/>
      </c>
      <c r="AB453" s="16">
        <f>Data!X453-AA453</f>
        <v/>
      </c>
      <c r="AC453" s="9">
        <f>Z453+AB453</f>
        <v/>
      </c>
      <c r="AD453" s="24">
        <f>COUNTIF(Data!$Y$2:$Y$2441,"&lt;="&amp;Data!Y453)/($B$3+1)</f>
        <v/>
      </c>
      <c r="AE453" s="16">
        <f>_xlfn.PERCENTILE.INC(Data!$U$2:$U$2441,AD453)</f>
        <v/>
      </c>
      <c r="AF453" s="16">
        <f>_xlfn.PERCENTILE.INC(Data!$V$2:$V$2441,AD453)</f>
        <v/>
      </c>
      <c r="AG453" s="16">
        <f>Data!Y453-AF453</f>
        <v/>
      </c>
      <c r="AH453" s="9">
        <f>AE453+AG453</f>
        <v/>
      </c>
    </row>
    <row r="454">
      <c r="N454" s="14">
        <f>Data!A454</f>
        <v/>
      </c>
      <c r="O454" s="24">
        <f>IF(Occurrence!J454&gt;0,COUNTIFS(Occurrence!$J$2:$J$2441,"&gt;0",Occurrence!$J$2:$J$2441,"&lt;="&amp;Occurrence!J454)/($B$8+1),0)</f>
        <v/>
      </c>
      <c r="P454" s="16">
        <f>IF(Occurrence!J454&gt;0,_xlfn.PERCENTILE.INC(Data!$O$2:$O$2441,($B$4+O454*($B$5-1))/($B$3-1)),0)</f>
        <v/>
      </c>
      <c r="Q454" s="16">
        <f>IF(Occurrence!J454&gt;0,_xlfn.PERCENTILE.INC(Occurrence!$I$2:$I$2441,($B$6+O454*($B$7-1))/($B$3-1)),0)</f>
        <v/>
      </c>
      <c r="R454" s="16">
        <f>IF(Occurrence!J454&gt;0,Occurrence!J454/Q454,0)</f>
        <v/>
      </c>
      <c r="S454" s="9">
        <f>IF(Occurrence!J454&gt;0,P454*R454,0)</f>
        <v/>
      </c>
      <c r="T454" s="24">
        <f>IF(Occurrence!K454&gt;0,COUNTIFS(Occurrence!$K$2:$K$2441,"&gt;0",Occurrence!$K$2:$K$2441,"&lt;="&amp;Occurrence!K454)/($B$9+1),0)</f>
        <v/>
      </c>
      <c r="U454" s="16">
        <f>IF(Occurrence!K454&gt;0,_xlfn.PERCENTILE.INC(Data!$O$2:$O$2441,($B$4+T454*($B$5-1))/($B$3-1)),0)</f>
        <v/>
      </c>
      <c r="V454" s="16">
        <f>IF(Occurrence!K454&gt;0,_xlfn.PERCENTILE.INC(Occurrence!$I$2:$I$2441,($B$6+T454*($B$7-1))/($B$3-1)),0)</f>
        <v/>
      </c>
      <c r="W454" s="16">
        <f>IF(Occurrence!K454&gt;0,Occurrence!K454/V454,0)</f>
        <v/>
      </c>
      <c r="X454" s="9">
        <f>IF(Occurrence!K454&gt;0,U454*W454,0)</f>
        <v/>
      </c>
      <c r="Y454" s="24">
        <f>COUNTIF(Data!$X$2:$X$2441,"&lt;="&amp;Data!X454)/($B$3+1)</f>
        <v/>
      </c>
      <c r="Z454" s="16">
        <f>_xlfn.PERCENTILE.INC(Data!$U$2:$U$2441,Y454)</f>
        <v/>
      </c>
      <c r="AA454" s="16">
        <f>_xlfn.PERCENTILE.INC(Data!$V$2:$V$2441,Y454)</f>
        <v/>
      </c>
      <c r="AB454" s="16">
        <f>Data!X454-AA454</f>
        <v/>
      </c>
      <c r="AC454" s="9">
        <f>Z454+AB454</f>
        <v/>
      </c>
      <c r="AD454" s="24">
        <f>COUNTIF(Data!$Y$2:$Y$2441,"&lt;="&amp;Data!Y454)/($B$3+1)</f>
        <v/>
      </c>
      <c r="AE454" s="16">
        <f>_xlfn.PERCENTILE.INC(Data!$U$2:$U$2441,AD454)</f>
        <v/>
      </c>
      <c r="AF454" s="16">
        <f>_xlfn.PERCENTILE.INC(Data!$V$2:$V$2441,AD454)</f>
        <v/>
      </c>
      <c r="AG454" s="16">
        <f>Data!Y454-AF454</f>
        <v/>
      </c>
      <c r="AH454" s="9">
        <f>AE454+AG454</f>
        <v/>
      </c>
    </row>
    <row r="455">
      <c r="N455" s="14">
        <f>Data!A455</f>
        <v/>
      </c>
      <c r="O455" s="24">
        <f>IF(Occurrence!J455&gt;0,COUNTIFS(Occurrence!$J$2:$J$2441,"&gt;0",Occurrence!$J$2:$J$2441,"&lt;="&amp;Occurrence!J455)/($B$8+1),0)</f>
        <v/>
      </c>
      <c r="P455" s="16">
        <f>IF(Occurrence!J455&gt;0,_xlfn.PERCENTILE.INC(Data!$O$2:$O$2441,($B$4+O455*($B$5-1))/($B$3-1)),0)</f>
        <v/>
      </c>
      <c r="Q455" s="16">
        <f>IF(Occurrence!J455&gt;0,_xlfn.PERCENTILE.INC(Occurrence!$I$2:$I$2441,($B$6+O455*($B$7-1))/($B$3-1)),0)</f>
        <v/>
      </c>
      <c r="R455" s="16">
        <f>IF(Occurrence!J455&gt;0,Occurrence!J455/Q455,0)</f>
        <v/>
      </c>
      <c r="S455" s="9">
        <f>IF(Occurrence!J455&gt;0,P455*R455,0)</f>
        <v/>
      </c>
      <c r="T455" s="24">
        <f>IF(Occurrence!K455&gt;0,COUNTIFS(Occurrence!$K$2:$K$2441,"&gt;0",Occurrence!$K$2:$K$2441,"&lt;="&amp;Occurrence!K455)/($B$9+1),0)</f>
        <v/>
      </c>
      <c r="U455" s="16">
        <f>IF(Occurrence!K455&gt;0,_xlfn.PERCENTILE.INC(Data!$O$2:$O$2441,($B$4+T455*($B$5-1))/($B$3-1)),0)</f>
        <v/>
      </c>
      <c r="V455" s="16">
        <f>IF(Occurrence!K455&gt;0,_xlfn.PERCENTILE.INC(Occurrence!$I$2:$I$2441,($B$6+T455*($B$7-1))/($B$3-1)),0)</f>
        <v/>
      </c>
      <c r="W455" s="16">
        <f>IF(Occurrence!K455&gt;0,Occurrence!K455/V455,0)</f>
        <v/>
      </c>
      <c r="X455" s="9">
        <f>IF(Occurrence!K455&gt;0,U455*W455,0)</f>
        <v/>
      </c>
      <c r="Y455" s="24">
        <f>COUNTIF(Data!$X$2:$X$2441,"&lt;="&amp;Data!X455)/($B$3+1)</f>
        <v/>
      </c>
      <c r="Z455" s="16">
        <f>_xlfn.PERCENTILE.INC(Data!$U$2:$U$2441,Y455)</f>
        <v/>
      </c>
      <c r="AA455" s="16">
        <f>_xlfn.PERCENTILE.INC(Data!$V$2:$V$2441,Y455)</f>
        <v/>
      </c>
      <c r="AB455" s="16">
        <f>Data!X455-AA455</f>
        <v/>
      </c>
      <c r="AC455" s="9">
        <f>Z455+AB455</f>
        <v/>
      </c>
      <c r="AD455" s="24">
        <f>COUNTIF(Data!$Y$2:$Y$2441,"&lt;="&amp;Data!Y455)/($B$3+1)</f>
        <v/>
      </c>
      <c r="AE455" s="16">
        <f>_xlfn.PERCENTILE.INC(Data!$U$2:$U$2441,AD455)</f>
        <v/>
      </c>
      <c r="AF455" s="16">
        <f>_xlfn.PERCENTILE.INC(Data!$V$2:$V$2441,AD455)</f>
        <v/>
      </c>
      <c r="AG455" s="16">
        <f>Data!Y455-AF455</f>
        <v/>
      </c>
      <c r="AH455" s="9">
        <f>AE455+AG455</f>
        <v/>
      </c>
    </row>
    <row r="456">
      <c r="N456" s="14">
        <f>Data!A456</f>
        <v/>
      </c>
      <c r="O456" s="24">
        <f>IF(Occurrence!J456&gt;0,COUNTIFS(Occurrence!$J$2:$J$2441,"&gt;0",Occurrence!$J$2:$J$2441,"&lt;="&amp;Occurrence!J456)/($B$8+1),0)</f>
        <v/>
      </c>
      <c r="P456" s="16">
        <f>IF(Occurrence!J456&gt;0,_xlfn.PERCENTILE.INC(Data!$O$2:$O$2441,($B$4+O456*($B$5-1))/($B$3-1)),0)</f>
        <v/>
      </c>
      <c r="Q456" s="16">
        <f>IF(Occurrence!J456&gt;0,_xlfn.PERCENTILE.INC(Occurrence!$I$2:$I$2441,($B$6+O456*($B$7-1))/($B$3-1)),0)</f>
        <v/>
      </c>
      <c r="R456" s="16">
        <f>IF(Occurrence!J456&gt;0,Occurrence!J456/Q456,0)</f>
        <v/>
      </c>
      <c r="S456" s="9">
        <f>IF(Occurrence!J456&gt;0,P456*R456,0)</f>
        <v/>
      </c>
      <c r="T456" s="24">
        <f>IF(Occurrence!K456&gt;0,COUNTIFS(Occurrence!$K$2:$K$2441,"&gt;0",Occurrence!$K$2:$K$2441,"&lt;="&amp;Occurrence!K456)/($B$9+1),0)</f>
        <v/>
      </c>
      <c r="U456" s="16">
        <f>IF(Occurrence!K456&gt;0,_xlfn.PERCENTILE.INC(Data!$O$2:$O$2441,($B$4+T456*($B$5-1))/($B$3-1)),0)</f>
        <v/>
      </c>
      <c r="V456" s="16">
        <f>IF(Occurrence!K456&gt;0,_xlfn.PERCENTILE.INC(Occurrence!$I$2:$I$2441,($B$6+T456*($B$7-1))/($B$3-1)),0)</f>
        <v/>
      </c>
      <c r="W456" s="16">
        <f>IF(Occurrence!K456&gt;0,Occurrence!K456/V456,0)</f>
        <v/>
      </c>
      <c r="X456" s="9">
        <f>IF(Occurrence!K456&gt;0,U456*W456,0)</f>
        <v/>
      </c>
      <c r="Y456" s="24">
        <f>COUNTIF(Data!$X$2:$X$2441,"&lt;="&amp;Data!X456)/($B$3+1)</f>
        <v/>
      </c>
      <c r="Z456" s="16">
        <f>_xlfn.PERCENTILE.INC(Data!$U$2:$U$2441,Y456)</f>
        <v/>
      </c>
      <c r="AA456" s="16">
        <f>_xlfn.PERCENTILE.INC(Data!$V$2:$V$2441,Y456)</f>
        <v/>
      </c>
      <c r="AB456" s="16">
        <f>Data!X456-AA456</f>
        <v/>
      </c>
      <c r="AC456" s="9">
        <f>Z456+AB456</f>
        <v/>
      </c>
      <c r="AD456" s="24">
        <f>COUNTIF(Data!$Y$2:$Y$2441,"&lt;="&amp;Data!Y456)/($B$3+1)</f>
        <v/>
      </c>
      <c r="AE456" s="16">
        <f>_xlfn.PERCENTILE.INC(Data!$U$2:$U$2441,AD456)</f>
        <v/>
      </c>
      <c r="AF456" s="16">
        <f>_xlfn.PERCENTILE.INC(Data!$V$2:$V$2441,AD456)</f>
        <v/>
      </c>
      <c r="AG456" s="16">
        <f>Data!Y456-AF456</f>
        <v/>
      </c>
      <c r="AH456" s="9">
        <f>AE456+AG456</f>
        <v/>
      </c>
    </row>
    <row r="457">
      <c r="N457" s="14">
        <f>Data!A457</f>
        <v/>
      </c>
      <c r="O457" s="24">
        <f>IF(Occurrence!J457&gt;0,COUNTIFS(Occurrence!$J$2:$J$2441,"&gt;0",Occurrence!$J$2:$J$2441,"&lt;="&amp;Occurrence!J457)/($B$8+1),0)</f>
        <v/>
      </c>
      <c r="P457" s="16">
        <f>IF(Occurrence!J457&gt;0,_xlfn.PERCENTILE.INC(Data!$O$2:$O$2441,($B$4+O457*($B$5-1))/($B$3-1)),0)</f>
        <v/>
      </c>
      <c r="Q457" s="16">
        <f>IF(Occurrence!J457&gt;0,_xlfn.PERCENTILE.INC(Occurrence!$I$2:$I$2441,($B$6+O457*($B$7-1))/($B$3-1)),0)</f>
        <v/>
      </c>
      <c r="R457" s="16">
        <f>IF(Occurrence!J457&gt;0,Occurrence!J457/Q457,0)</f>
        <v/>
      </c>
      <c r="S457" s="9">
        <f>IF(Occurrence!J457&gt;0,P457*R457,0)</f>
        <v/>
      </c>
      <c r="T457" s="24">
        <f>IF(Occurrence!K457&gt;0,COUNTIFS(Occurrence!$K$2:$K$2441,"&gt;0",Occurrence!$K$2:$K$2441,"&lt;="&amp;Occurrence!K457)/($B$9+1),0)</f>
        <v/>
      </c>
      <c r="U457" s="16">
        <f>IF(Occurrence!K457&gt;0,_xlfn.PERCENTILE.INC(Data!$O$2:$O$2441,($B$4+T457*($B$5-1))/($B$3-1)),0)</f>
        <v/>
      </c>
      <c r="V457" s="16">
        <f>IF(Occurrence!K457&gt;0,_xlfn.PERCENTILE.INC(Occurrence!$I$2:$I$2441,($B$6+T457*($B$7-1))/($B$3-1)),0)</f>
        <v/>
      </c>
      <c r="W457" s="16">
        <f>IF(Occurrence!K457&gt;0,Occurrence!K457/V457,0)</f>
        <v/>
      </c>
      <c r="X457" s="9">
        <f>IF(Occurrence!K457&gt;0,U457*W457,0)</f>
        <v/>
      </c>
      <c r="Y457" s="24">
        <f>COUNTIF(Data!$X$2:$X$2441,"&lt;="&amp;Data!X457)/($B$3+1)</f>
        <v/>
      </c>
      <c r="Z457" s="16">
        <f>_xlfn.PERCENTILE.INC(Data!$U$2:$U$2441,Y457)</f>
        <v/>
      </c>
      <c r="AA457" s="16">
        <f>_xlfn.PERCENTILE.INC(Data!$V$2:$V$2441,Y457)</f>
        <v/>
      </c>
      <c r="AB457" s="16">
        <f>Data!X457-AA457</f>
        <v/>
      </c>
      <c r="AC457" s="9">
        <f>Z457+AB457</f>
        <v/>
      </c>
      <c r="AD457" s="24">
        <f>COUNTIF(Data!$Y$2:$Y$2441,"&lt;="&amp;Data!Y457)/($B$3+1)</f>
        <v/>
      </c>
      <c r="AE457" s="16">
        <f>_xlfn.PERCENTILE.INC(Data!$U$2:$U$2441,AD457)</f>
        <v/>
      </c>
      <c r="AF457" s="16">
        <f>_xlfn.PERCENTILE.INC(Data!$V$2:$V$2441,AD457)</f>
        <v/>
      </c>
      <c r="AG457" s="16">
        <f>Data!Y457-AF457</f>
        <v/>
      </c>
      <c r="AH457" s="9">
        <f>AE457+AG457</f>
        <v/>
      </c>
    </row>
    <row r="458">
      <c r="N458" s="14">
        <f>Data!A458</f>
        <v/>
      </c>
      <c r="O458" s="24">
        <f>IF(Occurrence!J458&gt;0,COUNTIFS(Occurrence!$J$2:$J$2441,"&gt;0",Occurrence!$J$2:$J$2441,"&lt;="&amp;Occurrence!J458)/($B$8+1),0)</f>
        <v/>
      </c>
      <c r="P458" s="16">
        <f>IF(Occurrence!J458&gt;0,_xlfn.PERCENTILE.INC(Data!$O$2:$O$2441,($B$4+O458*($B$5-1))/($B$3-1)),0)</f>
        <v/>
      </c>
      <c r="Q458" s="16">
        <f>IF(Occurrence!J458&gt;0,_xlfn.PERCENTILE.INC(Occurrence!$I$2:$I$2441,($B$6+O458*($B$7-1))/($B$3-1)),0)</f>
        <v/>
      </c>
      <c r="R458" s="16">
        <f>IF(Occurrence!J458&gt;0,Occurrence!J458/Q458,0)</f>
        <v/>
      </c>
      <c r="S458" s="9">
        <f>IF(Occurrence!J458&gt;0,P458*R458,0)</f>
        <v/>
      </c>
      <c r="T458" s="24">
        <f>IF(Occurrence!K458&gt;0,COUNTIFS(Occurrence!$K$2:$K$2441,"&gt;0",Occurrence!$K$2:$K$2441,"&lt;="&amp;Occurrence!K458)/($B$9+1),0)</f>
        <v/>
      </c>
      <c r="U458" s="16">
        <f>IF(Occurrence!K458&gt;0,_xlfn.PERCENTILE.INC(Data!$O$2:$O$2441,($B$4+T458*($B$5-1))/($B$3-1)),0)</f>
        <v/>
      </c>
      <c r="V458" s="16">
        <f>IF(Occurrence!K458&gt;0,_xlfn.PERCENTILE.INC(Occurrence!$I$2:$I$2441,($B$6+T458*($B$7-1))/($B$3-1)),0)</f>
        <v/>
      </c>
      <c r="W458" s="16">
        <f>IF(Occurrence!K458&gt;0,Occurrence!K458/V458,0)</f>
        <v/>
      </c>
      <c r="X458" s="9">
        <f>IF(Occurrence!K458&gt;0,U458*W458,0)</f>
        <v/>
      </c>
      <c r="Y458" s="24">
        <f>COUNTIF(Data!$X$2:$X$2441,"&lt;="&amp;Data!X458)/($B$3+1)</f>
        <v/>
      </c>
      <c r="Z458" s="16">
        <f>_xlfn.PERCENTILE.INC(Data!$U$2:$U$2441,Y458)</f>
        <v/>
      </c>
      <c r="AA458" s="16">
        <f>_xlfn.PERCENTILE.INC(Data!$V$2:$V$2441,Y458)</f>
        <v/>
      </c>
      <c r="AB458" s="16">
        <f>Data!X458-AA458</f>
        <v/>
      </c>
      <c r="AC458" s="9">
        <f>Z458+AB458</f>
        <v/>
      </c>
      <c r="AD458" s="24">
        <f>COUNTIF(Data!$Y$2:$Y$2441,"&lt;="&amp;Data!Y458)/($B$3+1)</f>
        <v/>
      </c>
      <c r="AE458" s="16">
        <f>_xlfn.PERCENTILE.INC(Data!$U$2:$U$2441,AD458)</f>
        <v/>
      </c>
      <c r="AF458" s="16">
        <f>_xlfn.PERCENTILE.INC(Data!$V$2:$V$2441,AD458)</f>
        <v/>
      </c>
      <c r="AG458" s="16">
        <f>Data!Y458-AF458</f>
        <v/>
      </c>
      <c r="AH458" s="9">
        <f>AE458+AG458</f>
        <v/>
      </c>
    </row>
    <row r="459">
      <c r="N459" s="14">
        <f>Data!A459</f>
        <v/>
      </c>
      <c r="O459" s="24">
        <f>IF(Occurrence!J459&gt;0,COUNTIFS(Occurrence!$J$2:$J$2441,"&gt;0",Occurrence!$J$2:$J$2441,"&lt;="&amp;Occurrence!J459)/($B$8+1),0)</f>
        <v/>
      </c>
      <c r="P459" s="16">
        <f>IF(Occurrence!J459&gt;0,_xlfn.PERCENTILE.INC(Data!$O$2:$O$2441,($B$4+O459*($B$5-1))/($B$3-1)),0)</f>
        <v/>
      </c>
      <c r="Q459" s="16">
        <f>IF(Occurrence!J459&gt;0,_xlfn.PERCENTILE.INC(Occurrence!$I$2:$I$2441,($B$6+O459*($B$7-1))/($B$3-1)),0)</f>
        <v/>
      </c>
      <c r="R459" s="16">
        <f>IF(Occurrence!J459&gt;0,Occurrence!J459/Q459,0)</f>
        <v/>
      </c>
      <c r="S459" s="9">
        <f>IF(Occurrence!J459&gt;0,P459*R459,0)</f>
        <v/>
      </c>
      <c r="T459" s="24">
        <f>IF(Occurrence!K459&gt;0,COUNTIFS(Occurrence!$K$2:$K$2441,"&gt;0",Occurrence!$K$2:$K$2441,"&lt;="&amp;Occurrence!K459)/($B$9+1),0)</f>
        <v/>
      </c>
      <c r="U459" s="16">
        <f>IF(Occurrence!K459&gt;0,_xlfn.PERCENTILE.INC(Data!$O$2:$O$2441,($B$4+T459*($B$5-1))/($B$3-1)),0)</f>
        <v/>
      </c>
      <c r="V459" s="16">
        <f>IF(Occurrence!K459&gt;0,_xlfn.PERCENTILE.INC(Occurrence!$I$2:$I$2441,($B$6+T459*($B$7-1))/($B$3-1)),0)</f>
        <v/>
      </c>
      <c r="W459" s="16">
        <f>IF(Occurrence!K459&gt;0,Occurrence!K459/V459,0)</f>
        <v/>
      </c>
      <c r="X459" s="9">
        <f>IF(Occurrence!K459&gt;0,U459*W459,0)</f>
        <v/>
      </c>
      <c r="Y459" s="24">
        <f>COUNTIF(Data!$X$2:$X$2441,"&lt;="&amp;Data!X459)/($B$3+1)</f>
        <v/>
      </c>
      <c r="Z459" s="16">
        <f>_xlfn.PERCENTILE.INC(Data!$U$2:$U$2441,Y459)</f>
        <v/>
      </c>
      <c r="AA459" s="16">
        <f>_xlfn.PERCENTILE.INC(Data!$V$2:$V$2441,Y459)</f>
        <v/>
      </c>
      <c r="AB459" s="16">
        <f>Data!X459-AA459</f>
        <v/>
      </c>
      <c r="AC459" s="9">
        <f>Z459+AB459</f>
        <v/>
      </c>
      <c r="AD459" s="24">
        <f>COUNTIF(Data!$Y$2:$Y$2441,"&lt;="&amp;Data!Y459)/($B$3+1)</f>
        <v/>
      </c>
      <c r="AE459" s="16">
        <f>_xlfn.PERCENTILE.INC(Data!$U$2:$U$2441,AD459)</f>
        <v/>
      </c>
      <c r="AF459" s="16">
        <f>_xlfn.PERCENTILE.INC(Data!$V$2:$V$2441,AD459)</f>
        <v/>
      </c>
      <c r="AG459" s="16">
        <f>Data!Y459-AF459</f>
        <v/>
      </c>
      <c r="AH459" s="9">
        <f>AE459+AG459</f>
        <v/>
      </c>
    </row>
    <row r="460">
      <c r="N460" s="14">
        <f>Data!A460</f>
        <v/>
      </c>
      <c r="O460" s="24">
        <f>IF(Occurrence!J460&gt;0,COUNTIFS(Occurrence!$J$2:$J$2441,"&gt;0",Occurrence!$J$2:$J$2441,"&lt;="&amp;Occurrence!J460)/($B$8+1),0)</f>
        <v/>
      </c>
      <c r="P460" s="16">
        <f>IF(Occurrence!J460&gt;0,_xlfn.PERCENTILE.INC(Data!$O$2:$O$2441,($B$4+O460*($B$5-1))/($B$3-1)),0)</f>
        <v/>
      </c>
      <c r="Q460" s="16">
        <f>IF(Occurrence!J460&gt;0,_xlfn.PERCENTILE.INC(Occurrence!$I$2:$I$2441,($B$6+O460*($B$7-1))/($B$3-1)),0)</f>
        <v/>
      </c>
      <c r="R460" s="16">
        <f>IF(Occurrence!J460&gt;0,Occurrence!J460/Q460,0)</f>
        <v/>
      </c>
      <c r="S460" s="9">
        <f>IF(Occurrence!J460&gt;0,P460*R460,0)</f>
        <v/>
      </c>
      <c r="T460" s="24">
        <f>IF(Occurrence!K460&gt;0,COUNTIFS(Occurrence!$K$2:$K$2441,"&gt;0",Occurrence!$K$2:$K$2441,"&lt;="&amp;Occurrence!K460)/($B$9+1),0)</f>
        <v/>
      </c>
      <c r="U460" s="16">
        <f>IF(Occurrence!K460&gt;0,_xlfn.PERCENTILE.INC(Data!$O$2:$O$2441,($B$4+T460*($B$5-1))/($B$3-1)),0)</f>
        <v/>
      </c>
      <c r="V460" s="16">
        <f>IF(Occurrence!K460&gt;0,_xlfn.PERCENTILE.INC(Occurrence!$I$2:$I$2441,($B$6+T460*($B$7-1))/($B$3-1)),0)</f>
        <v/>
      </c>
      <c r="W460" s="16">
        <f>IF(Occurrence!K460&gt;0,Occurrence!K460/V460,0)</f>
        <v/>
      </c>
      <c r="X460" s="9">
        <f>IF(Occurrence!K460&gt;0,U460*W460,0)</f>
        <v/>
      </c>
      <c r="Y460" s="24">
        <f>COUNTIF(Data!$X$2:$X$2441,"&lt;="&amp;Data!X460)/($B$3+1)</f>
        <v/>
      </c>
      <c r="Z460" s="16">
        <f>_xlfn.PERCENTILE.INC(Data!$U$2:$U$2441,Y460)</f>
        <v/>
      </c>
      <c r="AA460" s="16">
        <f>_xlfn.PERCENTILE.INC(Data!$V$2:$V$2441,Y460)</f>
        <v/>
      </c>
      <c r="AB460" s="16">
        <f>Data!X460-AA460</f>
        <v/>
      </c>
      <c r="AC460" s="9">
        <f>Z460+AB460</f>
        <v/>
      </c>
      <c r="AD460" s="24">
        <f>COUNTIF(Data!$Y$2:$Y$2441,"&lt;="&amp;Data!Y460)/($B$3+1)</f>
        <v/>
      </c>
      <c r="AE460" s="16">
        <f>_xlfn.PERCENTILE.INC(Data!$U$2:$U$2441,AD460)</f>
        <v/>
      </c>
      <c r="AF460" s="16">
        <f>_xlfn.PERCENTILE.INC(Data!$V$2:$V$2441,AD460)</f>
        <v/>
      </c>
      <c r="AG460" s="16">
        <f>Data!Y460-AF460</f>
        <v/>
      </c>
      <c r="AH460" s="9">
        <f>AE460+AG460</f>
        <v/>
      </c>
    </row>
    <row r="461">
      <c r="N461" s="14">
        <f>Data!A461</f>
        <v/>
      </c>
      <c r="O461" s="24">
        <f>IF(Occurrence!J461&gt;0,COUNTIFS(Occurrence!$J$2:$J$2441,"&gt;0",Occurrence!$J$2:$J$2441,"&lt;="&amp;Occurrence!J461)/($B$8+1),0)</f>
        <v/>
      </c>
      <c r="P461" s="16">
        <f>IF(Occurrence!J461&gt;0,_xlfn.PERCENTILE.INC(Data!$O$2:$O$2441,($B$4+O461*($B$5-1))/($B$3-1)),0)</f>
        <v/>
      </c>
      <c r="Q461" s="16">
        <f>IF(Occurrence!J461&gt;0,_xlfn.PERCENTILE.INC(Occurrence!$I$2:$I$2441,($B$6+O461*($B$7-1))/($B$3-1)),0)</f>
        <v/>
      </c>
      <c r="R461" s="16">
        <f>IF(Occurrence!J461&gt;0,Occurrence!J461/Q461,0)</f>
        <v/>
      </c>
      <c r="S461" s="9">
        <f>IF(Occurrence!J461&gt;0,P461*R461,0)</f>
        <v/>
      </c>
      <c r="T461" s="24">
        <f>IF(Occurrence!K461&gt;0,COUNTIFS(Occurrence!$K$2:$K$2441,"&gt;0",Occurrence!$K$2:$K$2441,"&lt;="&amp;Occurrence!K461)/($B$9+1),0)</f>
        <v/>
      </c>
      <c r="U461" s="16">
        <f>IF(Occurrence!K461&gt;0,_xlfn.PERCENTILE.INC(Data!$O$2:$O$2441,($B$4+T461*($B$5-1))/($B$3-1)),0)</f>
        <v/>
      </c>
      <c r="V461" s="16">
        <f>IF(Occurrence!K461&gt;0,_xlfn.PERCENTILE.INC(Occurrence!$I$2:$I$2441,($B$6+T461*($B$7-1))/($B$3-1)),0)</f>
        <v/>
      </c>
      <c r="W461" s="16">
        <f>IF(Occurrence!K461&gt;0,Occurrence!K461/V461,0)</f>
        <v/>
      </c>
      <c r="X461" s="9">
        <f>IF(Occurrence!K461&gt;0,U461*W461,0)</f>
        <v/>
      </c>
      <c r="Y461" s="24">
        <f>COUNTIF(Data!$X$2:$X$2441,"&lt;="&amp;Data!X461)/($B$3+1)</f>
        <v/>
      </c>
      <c r="Z461" s="16">
        <f>_xlfn.PERCENTILE.INC(Data!$U$2:$U$2441,Y461)</f>
        <v/>
      </c>
      <c r="AA461" s="16">
        <f>_xlfn.PERCENTILE.INC(Data!$V$2:$V$2441,Y461)</f>
        <v/>
      </c>
      <c r="AB461" s="16">
        <f>Data!X461-AA461</f>
        <v/>
      </c>
      <c r="AC461" s="9">
        <f>Z461+AB461</f>
        <v/>
      </c>
      <c r="AD461" s="24">
        <f>COUNTIF(Data!$Y$2:$Y$2441,"&lt;="&amp;Data!Y461)/($B$3+1)</f>
        <v/>
      </c>
      <c r="AE461" s="16">
        <f>_xlfn.PERCENTILE.INC(Data!$U$2:$U$2441,AD461)</f>
        <v/>
      </c>
      <c r="AF461" s="16">
        <f>_xlfn.PERCENTILE.INC(Data!$V$2:$V$2441,AD461)</f>
        <v/>
      </c>
      <c r="AG461" s="16">
        <f>Data!Y461-AF461</f>
        <v/>
      </c>
      <c r="AH461" s="9">
        <f>AE461+AG461</f>
        <v/>
      </c>
    </row>
    <row r="462">
      <c r="N462" s="14">
        <f>Data!A462</f>
        <v/>
      </c>
      <c r="O462" s="24">
        <f>IF(Occurrence!J462&gt;0,COUNTIFS(Occurrence!$J$2:$J$2441,"&gt;0",Occurrence!$J$2:$J$2441,"&lt;="&amp;Occurrence!J462)/($B$8+1),0)</f>
        <v/>
      </c>
      <c r="P462" s="16">
        <f>IF(Occurrence!J462&gt;0,_xlfn.PERCENTILE.INC(Data!$O$2:$O$2441,($B$4+O462*($B$5-1))/($B$3-1)),0)</f>
        <v/>
      </c>
      <c r="Q462" s="16">
        <f>IF(Occurrence!J462&gt;0,_xlfn.PERCENTILE.INC(Occurrence!$I$2:$I$2441,($B$6+O462*($B$7-1))/($B$3-1)),0)</f>
        <v/>
      </c>
      <c r="R462" s="16">
        <f>IF(Occurrence!J462&gt;0,Occurrence!J462/Q462,0)</f>
        <v/>
      </c>
      <c r="S462" s="9">
        <f>IF(Occurrence!J462&gt;0,P462*R462,0)</f>
        <v/>
      </c>
      <c r="T462" s="24">
        <f>IF(Occurrence!K462&gt;0,COUNTIFS(Occurrence!$K$2:$K$2441,"&gt;0",Occurrence!$K$2:$K$2441,"&lt;="&amp;Occurrence!K462)/($B$9+1),0)</f>
        <v/>
      </c>
      <c r="U462" s="16">
        <f>IF(Occurrence!K462&gt;0,_xlfn.PERCENTILE.INC(Data!$O$2:$O$2441,($B$4+T462*($B$5-1))/($B$3-1)),0)</f>
        <v/>
      </c>
      <c r="V462" s="16">
        <f>IF(Occurrence!K462&gt;0,_xlfn.PERCENTILE.INC(Occurrence!$I$2:$I$2441,($B$6+T462*($B$7-1))/($B$3-1)),0)</f>
        <v/>
      </c>
      <c r="W462" s="16">
        <f>IF(Occurrence!K462&gt;0,Occurrence!K462/V462,0)</f>
        <v/>
      </c>
      <c r="X462" s="9">
        <f>IF(Occurrence!K462&gt;0,U462*W462,0)</f>
        <v/>
      </c>
      <c r="Y462" s="24">
        <f>COUNTIF(Data!$X$2:$X$2441,"&lt;="&amp;Data!X462)/($B$3+1)</f>
        <v/>
      </c>
      <c r="Z462" s="16">
        <f>_xlfn.PERCENTILE.INC(Data!$U$2:$U$2441,Y462)</f>
        <v/>
      </c>
      <c r="AA462" s="16">
        <f>_xlfn.PERCENTILE.INC(Data!$V$2:$V$2441,Y462)</f>
        <v/>
      </c>
      <c r="AB462" s="16">
        <f>Data!X462-AA462</f>
        <v/>
      </c>
      <c r="AC462" s="9">
        <f>Z462+AB462</f>
        <v/>
      </c>
      <c r="AD462" s="24">
        <f>COUNTIF(Data!$Y$2:$Y$2441,"&lt;="&amp;Data!Y462)/($B$3+1)</f>
        <v/>
      </c>
      <c r="AE462" s="16">
        <f>_xlfn.PERCENTILE.INC(Data!$U$2:$U$2441,AD462)</f>
        <v/>
      </c>
      <c r="AF462" s="16">
        <f>_xlfn.PERCENTILE.INC(Data!$V$2:$V$2441,AD462)</f>
        <v/>
      </c>
      <c r="AG462" s="16">
        <f>Data!Y462-AF462</f>
        <v/>
      </c>
      <c r="AH462" s="9">
        <f>AE462+AG462</f>
        <v/>
      </c>
    </row>
    <row r="463">
      <c r="N463" s="14">
        <f>Data!A463</f>
        <v/>
      </c>
      <c r="O463" s="24">
        <f>IF(Occurrence!J463&gt;0,COUNTIFS(Occurrence!$J$2:$J$2441,"&gt;0",Occurrence!$J$2:$J$2441,"&lt;="&amp;Occurrence!J463)/($B$8+1),0)</f>
        <v/>
      </c>
      <c r="P463" s="16">
        <f>IF(Occurrence!J463&gt;0,_xlfn.PERCENTILE.INC(Data!$O$2:$O$2441,($B$4+O463*($B$5-1))/($B$3-1)),0)</f>
        <v/>
      </c>
      <c r="Q463" s="16">
        <f>IF(Occurrence!J463&gt;0,_xlfn.PERCENTILE.INC(Occurrence!$I$2:$I$2441,($B$6+O463*($B$7-1))/($B$3-1)),0)</f>
        <v/>
      </c>
      <c r="R463" s="16">
        <f>IF(Occurrence!J463&gt;0,Occurrence!J463/Q463,0)</f>
        <v/>
      </c>
      <c r="S463" s="9">
        <f>IF(Occurrence!J463&gt;0,P463*R463,0)</f>
        <v/>
      </c>
      <c r="T463" s="24">
        <f>IF(Occurrence!K463&gt;0,COUNTIFS(Occurrence!$K$2:$K$2441,"&gt;0",Occurrence!$K$2:$K$2441,"&lt;="&amp;Occurrence!K463)/($B$9+1),0)</f>
        <v/>
      </c>
      <c r="U463" s="16">
        <f>IF(Occurrence!K463&gt;0,_xlfn.PERCENTILE.INC(Data!$O$2:$O$2441,($B$4+T463*($B$5-1))/($B$3-1)),0)</f>
        <v/>
      </c>
      <c r="V463" s="16">
        <f>IF(Occurrence!K463&gt;0,_xlfn.PERCENTILE.INC(Occurrence!$I$2:$I$2441,($B$6+T463*($B$7-1))/($B$3-1)),0)</f>
        <v/>
      </c>
      <c r="W463" s="16">
        <f>IF(Occurrence!K463&gt;0,Occurrence!K463/V463,0)</f>
        <v/>
      </c>
      <c r="X463" s="9">
        <f>IF(Occurrence!K463&gt;0,U463*W463,0)</f>
        <v/>
      </c>
      <c r="Y463" s="24">
        <f>COUNTIF(Data!$X$2:$X$2441,"&lt;="&amp;Data!X463)/($B$3+1)</f>
        <v/>
      </c>
      <c r="Z463" s="16">
        <f>_xlfn.PERCENTILE.INC(Data!$U$2:$U$2441,Y463)</f>
        <v/>
      </c>
      <c r="AA463" s="16">
        <f>_xlfn.PERCENTILE.INC(Data!$V$2:$V$2441,Y463)</f>
        <v/>
      </c>
      <c r="AB463" s="16">
        <f>Data!X463-AA463</f>
        <v/>
      </c>
      <c r="AC463" s="9">
        <f>Z463+AB463</f>
        <v/>
      </c>
      <c r="AD463" s="24">
        <f>COUNTIF(Data!$Y$2:$Y$2441,"&lt;="&amp;Data!Y463)/($B$3+1)</f>
        <v/>
      </c>
      <c r="AE463" s="16">
        <f>_xlfn.PERCENTILE.INC(Data!$U$2:$U$2441,AD463)</f>
        <v/>
      </c>
      <c r="AF463" s="16">
        <f>_xlfn.PERCENTILE.INC(Data!$V$2:$V$2441,AD463)</f>
        <v/>
      </c>
      <c r="AG463" s="16">
        <f>Data!Y463-AF463</f>
        <v/>
      </c>
      <c r="AH463" s="9">
        <f>AE463+AG463</f>
        <v/>
      </c>
    </row>
    <row r="464">
      <c r="N464" s="14">
        <f>Data!A464</f>
        <v/>
      </c>
      <c r="O464" s="24">
        <f>IF(Occurrence!J464&gt;0,COUNTIFS(Occurrence!$J$2:$J$2441,"&gt;0",Occurrence!$J$2:$J$2441,"&lt;="&amp;Occurrence!J464)/($B$8+1),0)</f>
        <v/>
      </c>
      <c r="P464" s="16">
        <f>IF(Occurrence!J464&gt;0,_xlfn.PERCENTILE.INC(Data!$O$2:$O$2441,($B$4+O464*($B$5-1))/($B$3-1)),0)</f>
        <v/>
      </c>
      <c r="Q464" s="16">
        <f>IF(Occurrence!J464&gt;0,_xlfn.PERCENTILE.INC(Occurrence!$I$2:$I$2441,($B$6+O464*($B$7-1))/($B$3-1)),0)</f>
        <v/>
      </c>
      <c r="R464" s="16">
        <f>IF(Occurrence!J464&gt;0,Occurrence!J464/Q464,0)</f>
        <v/>
      </c>
      <c r="S464" s="9">
        <f>IF(Occurrence!J464&gt;0,P464*R464,0)</f>
        <v/>
      </c>
      <c r="T464" s="24">
        <f>IF(Occurrence!K464&gt;0,COUNTIFS(Occurrence!$K$2:$K$2441,"&gt;0",Occurrence!$K$2:$K$2441,"&lt;="&amp;Occurrence!K464)/($B$9+1),0)</f>
        <v/>
      </c>
      <c r="U464" s="16">
        <f>IF(Occurrence!K464&gt;0,_xlfn.PERCENTILE.INC(Data!$O$2:$O$2441,($B$4+T464*($B$5-1))/($B$3-1)),0)</f>
        <v/>
      </c>
      <c r="V464" s="16">
        <f>IF(Occurrence!K464&gt;0,_xlfn.PERCENTILE.INC(Occurrence!$I$2:$I$2441,($B$6+T464*($B$7-1))/($B$3-1)),0)</f>
        <v/>
      </c>
      <c r="W464" s="16">
        <f>IF(Occurrence!K464&gt;0,Occurrence!K464/V464,0)</f>
        <v/>
      </c>
      <c r="X464" s="9">
        <f>IF(Occurrence!K464&gt;0,U464*W464,0)</f>
        <v/>
      </c>
      <c r="Y464" s="24">
        <f>COUNTIF(Data!$X$2:$X$2441,"&lt;="&amp;Data!X464)/($B$3+1)</f>
        <v/>
      </c>
      <c r="Z464" s="16">
        <f>_xlfn.PERCENTILE.INC(Data!$U$2:$U$2441,Y464)</f>
        <v/>
      </c>
      <c r="AA464" s="16">
        <f>_xlfn.PERCENTILE.INC(Data!$V$2:$V$2441,Y464)</f>
        <v/>
      </c>
      <c r="AB464" s="16">
        <f>Data!X464-AA464</f>
        <v/>
      </c>
      <c r="AC464" s="9">
        <f>Z464+AB464</f>
        <v/>
      </c>
      <c r="AD464" s="24">
        <f>COUNTIF(Data!$Y$2:$Y$2441,"&lt;="&amp;Data!Y464)/($B$3+1)</f>
        <v/>
      </c>
      <c r="AE464" s="16">
        <f>_xlfn.PERCENTILE.INC(Data!$U$2:$U$2441,AD464)</f>
        <v/>
      </c>
      <c r="AF464" s="16">
        <f>_xlfn.PERCENTILE.INC(Data!$V$2:$V$2441,AD464)</f>
        <v/>
      </c>
      <c r="AG464" s="16">
        <f>Data!Y464-AF464</f>
        <v/>
      </c>
      <c r="AH464" s="9">
        <f>AE464+AG464</f>
        <v/>
      </c>
    </row>
    <row r="465">
      <c r="N465" s="14">
        <f>Data!A465</f>
        <v/>
      </c>
      <c r="O465" s="24">
        <f>IF(Occurrence!J465&gt;0,COUNTIFS(Occurrence!$J$2:$J$2441,"&gt;0",Occurrence!$J$2:$J$2441,"&lt;="&amp;Occurrence!J465)/($B$8+1),0)</f>
        <v/>
      </c>
      <c r="P465" s="16">
        <f>IF(Occurrence!J465&gt;0,_xlfn.PERCENTILE.INC(Data!$O$2:$O$2441,($B$4+O465*($B$5-1))/($B$3-1)),0)</f>
        <v/>
      </c>
      <c r="Q465" s="16">
        <f>IF(Occurrence!J465&gt;0,_xlfn.PERCENTILE.INC(Occurrence!$I$2:$I$2441,($B$6+O465*($B$7-1))/($B$3-1)),0)</f>
        <v/>
      </c>
      <c r="R465" s="16">
        <f>IF(Occurrence!J465&gt;0,Occurrence!J465/Q465,0)</f>
        <v/>
      </c>
      <c r="S465" s="9">
        <f>IF(Occurrence!J465&gt;0,P465*R465,0)</f>
        <v/>
      </c>
      <c r="T465" s="24">
        <f>IF(Occurrence!K465&gt;0,COUNTIFS(Occurrence!$K$2:$K$2441,"&gt;0",Occurrence!$K$2:$K$2441,"&lt;="&amp;Occurrence!K465)/($B$9+1),0)</f>
        <v/>
      </c>
      <c r="U465" s="16">
        <f>IF(Occurrence!K465&gt;0,_xlfn.PERCENTILE.INC(Data!$O$2:$O$2441,($B$4+T465*($B$5-1))/($B$3-1)),0)</f>
        <v/>
      </c>
      <c r="V465" s="16">
        <f>IF(Occurrence!K465&gt;0,_xlfn.PERCENTILE.INC(Occurrence!$I$2:$I$2441,($B$6+T465*($B$7-1))/($B$3-1)),0)</f>
        <v/>
      </c>
      <c r="W465" s="16">
        <f>IF(Occurrence!K465&gt;0,Occurrence!K465/V465,0)</f>
        <v/>
      </c>
      <c r="X465" s="9">
        <f>IF(Occurrence!K465&gt;0,U465*W465,0)</f>
        <v/>
      </c>
      <c r="Y465" s="24">
        <f>COUNTIF(Data!$X$2:$X$2441,"&lt;="&amp;Data!X465)/($B$3+1)</f>
        <v/>
      </c>
      <c r="Z465" s="16">
        <f>_xlfn.PERCENTILE.INC(Data!$U$2:$U$2441,Y465)</f>
        <v/>
      </c>
      <c r="AA465" s="16">
        <f>_xlfn.PERCENTILE.INC(Data!$V$2:$V$2441,Y465)</f>
        <v/>
      </c>
      <c r="AB465" s="16">
        <f>Data!X465-AA465</f>
        <v/>
      </c>
      <c r="AC465" s="9">
        <f>Z465+AB465</f>
        <v/>
      </c>
      <c r="AD465" s="24">
        <f>COUNTIF(Data!$Y$2:$Y$2441,"&lt;="&amp;Data!Y465)/($B$3+1)</f>
        <v/>
      </c>
      <c r="AE465" s="16">
        <f>_xlfn.PERCENTILE.INC(Data!$U$2:$U$2441,AD465)</f>
        <v/>
      </c>
      <c r="AF465" s="16">
        <f>_xlfn.PERCENTILE.INC(Data!$V$2:$V$2441,AD465)</f>
        <v/>
      </c>
      <c r="AG465" s="16">
        <f>Data!Y465-AF465</f>
        <v/>
      </c>
      <c r="AH465" s="9">
        <f>AE465+AG465</f>
        <v/>
      </c>
    </row>
    <row r="466">
      <c r="N466" s="14">
        <f>Data!A466</f>
        <v/>
      </c>
      <c r="O466" s="24">
        <f>IF(Occurrence!J466&gt;0,COUNTIFS(Occurrence!$J$2:$J$2441,"&gt;0",Occurrence!$J$2:$J$2441,"&lt;="&amp;Occurrence!J466)/($B$8+1),0)</f>
        <v/>
      </c>
      <c r="P466" s="16">
        <f>IF(Occurrence!J466&gt;0,_xlfn.PERCENTILE.INC(Data!$O$2:$O$2441,($B$4+O466*($B$5-1))/($B$3-1)),0)</f>
        <v/>
      </c>
      <c r="Q466" s="16">
        <f>IF(Occurrence!J466&gt;0,_xlfn.PERCENTILE.INC(Occurrence!$I$2:$I$2441,($B$6+O466*($B$7-1))/($B$3-1)),0)</f>
        <v/>
      </c>
      <c r="R466" s="16">
        <f>IF(Occurrence!J466&gt;0,Occurrence!J466/Q466,0)</f>
        <v/>
      </c>
      <c r="S466" s="9">
        <f>IF(Occurrence!J466&gt;0,P466*R466,0)</f>
        <v/>
      </c>
      <c r="T466" s="24">
        <f>IF(Occurrence!K466&gt;0,COUNTIFS(Occurrence!$K$2:$K$2441,"&gt;0",Occurrence!$K$2:$K$2441,"&lt;="&amp;Occurrence!K466)/($B$9+1),0)</f>
        <v/>
      </c>
      <c r="U466" s="16">
        <f>IF(Occurrence!K466&gt;0,_xlfn.PERCENTILE.INC(Data!$O$2:$O$2441,($B$4+T466*($B$5-1))/($B$3-1)),0)</f>
        <v/>
      </c>
      <c r="V466" s="16">
        <f>IF(Occurrence!K466&gt;0,_xlfn.PERCENTILE.INC(Occurrence!$I$2:$I$2441,($B$6+T466*($B$7-1))/($B$3-1)),0)</f>
        <v/>
      </c>
      <c r="W466" s="16">
        <f>IF(Occurrence!K466&gt;0,Occurrence!K466/V466,0)</f>
        <v/>
      </c>
      <c r="X466" s="9">
        <f>IF(Occurrence!K466&gt;0,U466*W466,0)</f>
        <v/>
      </c>
      <c r="Y466" s="24">
        <f>COUNTIF(Data!$X$2:$X$2441,"&lt;="&amp;Data!X466)/($B$3+1)</f>
        <v/>
      </c>
      <c r="Z466" s="16">
        <f>_xlfn.PERCENTILE.INC(Data!$U$2:$U$2441,Y466)</f>
        <v/>
      </c>
      <c r="AA466" s="16">
        <f>_xlfn.PERCENTILE.INC(Data!$V$2:$V$2441,Y466)</f>
        <v/>
      </c>
      <c r="AB466" s="16">
        <f>Data!X466-AA466</f>
        <v/>
      </c>
      <c r="AC466" s="9">
        <f>Z466+AB466</f>
        <v/>
      </c>
      <c r="AD466" s="24">
        <f>COUNTIF(Data!$Y$2:$Y$2441,"&lt;="&amp;Data!Y466)/($B$3+1)</f>
        <v/>
      </c>
      <c r="AE466" s="16">
        <f>_xlfn.PERCENTILE.INC(Data!$U$2:$U$2441,AD466)</f>
        <v/>
      </c>
      <c r="AF466" s="16">
        <f>_xlfn.PERCENTILE.INC(Data!$V$2:$V$2441,AD466)</f>
        <v/>
      </c>
      <c r="AG466" s="16">
        <f>Data!Y466-AF466</f>
        <v/>
      </c>
      <c r="AH466" s="9">
        <f>AE466+AG466</f>
        <v/>
      </c>
    </row>
    <row r="467">
      <c r="N467" s="14">
        <f>Data!A467</f>
        <v/>
      </c>
      <c r="O467" s="24">
        <f>IF(Occurrence!J467&gt;0,COUNTIFS(Occurrence!$J$2:$J$2441,"&gt;0",Occurrence!$J$2:$J$2441,"&lt;="&amp;Occurrence!J467)/($B$8+1),0)</f>
        <v/>
      </c>
      <c r="P467" s="16">
        <f>IF(Occurrence!J467&gt;0,_xlfn.PERCENTILE.INC(Data!$O$2:$O$2441,($B$4+O467*($B$5-1))/($B$3-1)),0)</f>
        <v/>
      </c>
      <c r="Q467" s="16">
        <f>IF(Occurrence!J467&gt;0,_xlfn.PERCENTILE.INC(Occurrence!$I$2:$I$2441,($B$6+O467*($B$7-1))/($B$3-1)),0)</f>
        <v/>
      </c>
      <c r="R467" s="16">
        <f>IF(Occurrence!J467&gt;0,Occurrence!J467/Q467,0)</f>
        <v/>
      </c>
      <c r="S467" s="9">
        <f>IF(Occurrence!J467&gt;0,P467*R467,0)</f>
        <v/>
      </c>
      <c r="T467" s="24">
        <f>IF(Occurrence!K467&gt;0,COUNTIFS(Occurrence!$K$2:$K$2441,"&gt;0",Occurrence!$K$2:$K$2441,"&lt;="&amp;Occurrence!K467)/($B$9+1),0)</f>
        <v/>
      </c>
      <c r="U467" s="16">
        <f>IF(Occurrence!K467&gt;0,_xlfn.PERCENTILE.INC(Data!$O$2:$O$2441,($B$4+T467*($B$5-1))/($B$3-1)),0)</f>
        <v/>
      </c>
      <c r="V467" s="16">
        <f>IF(Occurrence!K467&gt;0,_xlfn.PERCENTILE.INC(Occurrence!$I$2:$I$2441,($B$6+T467*($B$7-1))/($B$3-1)),0)</f>
        <v/>
      </c>
      <c r="W467" s="16">
        <f>IF(Occurrence!K467&gt;0,Occurrence!K467/V467,0)</f>
        <v/>
      </c>
      <c r="X467" s="9">
        <f>IF(Occurrence!K467&gt;0,U467*W467,0)</f>
        <v/>
      </c>
      <c r="Y467" s="24">
        <f>COUNTIF(Data!$X$2:$X$2441,"&lt;="&amp;Data!X467)/($B$3+1)</f>
        <v/>
      </c>
      <c r="Z467" s="16">
        <f>_xlfn.PERCENTILE.INC(Data!$U$2:$U$2441,Y467)</f>
        <v/>
      </c>
      <c r="AA467" s="16">
        <f>_xlfn.PERCENTILE.INC(Data!$V$2:$V$2441,Y467)</f>
        <v/>
      </c>
      <c r="AB467" s="16">
        <f>Data!X467-AA467</f>
        <v/>
      </c>
      <c r="AC467" s="9">
        <f>Z467+AB467</f>
        <v/>
      </c>
      <c r="AD467" s="24">
        <f>COUNTIF(Data!$Y$2:$Y$2441,"&lt;="&amp;Data!Y467)/($B$3+1)</f>
        <v/>
      </c>
      <c r="AE467" s="16">
        <f>_xlfn.PERCENTILE.INC(Data!$U$2:$U$2441,AD467)</f>
        <v/>
      </c>
      <c r="AF467" s="16">
        <f>_xlfn.PERCENTILE.INC(Data!$V$2:$V$2441,AD467)</f>
        <v/>
      </c>
      <c r="AG467" s="16">
        <f>Data!Y467-AF467</f>
        <v/>
      </c>
      <c r="AH467" s="9">
        <f>AE467+AG467</f>
        <v/>
      </c>
    </row>
    <row r="468">
      <c r="N468" s="14">
        <f>Data!A468</f>
        <v/>
      </c>
      <c r="O468" s="24">
        <f>IF(Occurrence!J468&gt;0,COUNTIFS(Occurrence!$J$2:$J$2441,"&gt;0",Occurrence!$J$2:$J$2441,"&lt;="&amp;Occurrence!J468)/($B$8+1),0)</f>
        <v/>
      </c>
      <c r="P468" s="16">
        <f>IF(Occurrence!J468&gt;0,_xlfn.PERCENTILE.INC(Data!$O$2:$O$2441,($B$4+O468*($B$5-1))/($B$3-1)),0)</f>
        <v/>
      </c>
      <c r="Q468" s="16">
        <f>IF(Occurrence!J468&gt;0,_xlfn.PERCENTILE.INC(Occurrence!$I$2:$I$2441,($B$6+O468*($B$7-1))/($B$3-1)),0)</f>
        <v/>
      </c>
      <c r="R468" s="16">
        <f>IF(Occurrence!J468&gt;0,Occurrence!J468/Q468,0)</f>
        <v/>
      </c>
      <c r="S468" s="9">
        <f>IF(Occurrence!J468&gt;0,P468*R468,0)</f>
        <v/>
      </c>
      <c r="T468" s="24">
        <f>IF(Occurrence!K468&gt;0,COUNTIFS(Occurrence!$K$2:$K$2441,"&gt;0",Occurrence!$K$2:$K$2441,"&lt;="&amp;Occurrence!K468)/($B$9+1),0)</f>
        <v/>
      </c>
      <c r="U468" s="16">
        <f>IF(Occurrence!K468&gt;0,_xlfn.PERCENTILE.INC(Data!$O$2:$O$2441,($B$4+T468*($B$5-1))/($B$3-1)),0)</f>
        <v/>
      </c>
      <c r="V468" s="16">
        <f>IF(Occurrence!K468&gt;0,_xlfn.PERCENTILE.INC(Occurrence!$I$2:$I$2441,($B$6+T468*($B$7-1))/($B$3-1)),0)</f>
        <v/>
      </c>
      <c r="W468" s="16">
        <f>IF(Occurrence!K468&gt;0,Occurrence!K468/V468,0)</f>
        <v/>
      </c>
      <c r="X468" s="9">
        <f>IF(Occurrence!K468&gt;0,U468*W468,0)</f>
        <v/>
      </c>
      <c r="Y468" s="24">
        <f>COUNTIF(Data!$X$2:$X$2441,"&lt;="&amp;Data!X468)/($B$3+1)</f>
        <v/>
      </c>
      <c r="Z468" s="16">
        <f>_xlfn.PERCENTILE.INC(Data!$U$2:$U$2441,Y468)</f>
        <v/>
      </c>
      <c r="AA468" s="16">
        <f>_xlfn.PERCENTILE.INC(Data!$V$2:$V$2441,Y468)</f>
        <v/>
      </c>
      <c r="AB468" s="16">
        <f>Data!X468-AA468</f>
        <v/>
      </c>
      <c r="AC468" s="9">
        <f>Z468+AB468</f>
        <v/>
      </c>
      <c r="AD468" s="24">
        <f>COUNTIF(Data!$Y$2:$Y$2441,"&lt;="&amp;Data!Y468)/($B$3+1)</f>
        <v/>
      </c>
      <c r="AE468" s="16">
        <f>_xlfn.PERCENTILE.INC(Data!$U$2:$U$2441,AD468)</f>
        <v/>
      </c>
      <c r="AF468" s="16">
        <f>_xlfn.PERCENTILE.INC(Data!$V$2:$V$2441,AD468)</f>
        <v/>
      </c>
      <c r="AG468" s="16">
        <f>Data!Y468-AF468</f>
        <v/>
      </c>
      <c r="AH468" s="9">
        <f>AE468+AG468</f>
        <v/>
      </c>
    </row>
    <row r="469">
      <c r="N469" s="14">
        <f>Data!A469</f>
        <v/>
      </c>
      <c r="O469" s="24">
        <f>IF(Occurrence!J469&gt;0,COUNTIFS(Occurrence!$J$2:$J$2441,"&gt;0",Occurrence!$J$2:$J$2441,"&lt;="&amp;Occurrence!J469)/($B$8+1),0)</f>
        <v/>
      </c>
      <c r="P469" s="16">
        <f>IF(Occurrence!J469&gt;0,_xlfn.PERCENTILE.INC(Data!$O$2:$O$2441,($B$4+O469*($B$5-1))/($B$3-1)),0)</f>
        <v/>
      </c>
      <c r="Q469" s="16">
        <f>IF(Occurrence!J469&gt;0,_xlfn.PERCENTILE.INC(Occurrence!$I$2:$I$2441,($B$6+O469*($B$7-1))/($B$3-1)),0)</f>
        <v/>
      </c>
      <c r="R469" s="16">
        <f>IF(Occurrence!J469&gt;0,Occurrence!J469/Q469,0)</f>
        <v/>
      </c>
      <c r="S469" s="9">
        <f>IF(Occurrence!J469&gt;0,P469*R469,0)</f>
        <v/>
      </c>
      <c r="T469" s="24">
        <f>IF(Occurrence!K469&gt;0,COUNTIFS(Occurrence!$K$2:$K$2441,"&gt;0",Occurrence!$K$2:$K$2441,"&lt;="&amp;Occurrence!K469)/($B$9+1),0)</f>
        <v/>
      </c>
      <c r="U469" s="16">
        <f>IF(Occurrence!K469&gt;0,_xlfn.PERCENTILE.INC(Data!$O$2:$O$2441,($B$4+T469*($B$5-1))/($B$3-1)),0)</f>
        <v/>
      </c>
      <c r="V469" s="16">
        <f>IF(Occurrence!K469&gt;0,_xlfn.PERCENTILE.INC(Occurrence!$I$2:$I$2441,($B$6+T469*($B$7-1))/($B$3-1)),0)</f>
        <v/>
      </c>
      <c r="W469" s="16">
        <f>IF(Occurrence!K469&gt;0,Occurrence!K469/V469,0)</f>
        <v/>
      </c>
      <c r="X469" s="9">
        <f>IF(Occurrence!K469&gt;0,U469*W469,0)</f>
        <v/>
      </c>
      <c r="Y469" s="24">
        <f>COUNTIF(Data!$X$2:$X$2441,"&lt;="&amp;Data!X469)/($B$3+1)</f>
        <v/>
      </c>
      <c r="Z469" s="16">
        <f>_xlfn.PERCENTILE.INC(Data!$U$2:$U$2441,Y469)</f>
        <v/>
      </c>
      <c r="AA469" s="16">
        <f>_xlfn.PERCENTILE.INC(Data!$V$2:$V$2441,Y469)</f>
        <v/>
      </c>
      <c r="AB469" s="16">
        <f>Data!X469-AA469</f>
        <v/>
      </c>
      <c r="AC469" s="9">
        <f>Z469+AB469</f>
        <v/>
      </c>
      <c r="AD469" s="24">
        <f>COUNTIF(Data!$Y$2:$Y$2441,"&lt;="&amp;Data!Y469)/($B$3+1)</f>
        <v/>
      </c>
      <c r="AE469" s="16">
        <f>_xlfn.PERCENTILE.INC(Data!$U$2:$U$2441,AD469)</f>
        <v/>
      </c>
      <c r="AF469" s="16">
        <f>_xlfn.PERCENTILE.INC(Data!$V$2:$V$2441,AD469)</f>
        <v/>
      </c>
      <c r="AG469" s="16">
        <f>Data!Y469-AF469</f>
        <v/>
      </c>
      <c r="AH469" s="9">
        <f>AE469+AG469</f>
        <v/>
      </c>
    </row>
    <row r="470">
      <c r="N470" s="14">
        <f>Data!A470</f>
        <v/>
      </c>
      <c r="O470" s="24">
        <f>IF(Occurrence!J470&gt;0,COUNTIFS(Occurrence!$J$2:$J$2441,"&gt;0",Occurrence!$J$2:$J$2441,"&lt;="&amp;Occurrence!J470)/($B$8+1),0)</f>
        <v/>
      </c>
      <c r="P470" s="16">
        <f>IF(Occurrence!J470&gt;0,_xlfn.PERCENTILE.INC(Data!$O$2:$O$2441,($B$4+O470*($B$5-1))/($B$3-1)),0)</f>
        <v/>
      </c>
      <c r="Q470" s="16">
        <f>IF(Occurrence!J470&gt;0,_xlfn.PERCENTILE.INC(Occurrence!$I$2:$I$2441,($B$6+O470*($B$7-1))/($B$3-1)),0)</f>
        <v/>
      </c>
      <c r="R470" s="16">
        <f>IF(Occurrence!J470&gt;0,Occurrence!J470/Q470,0)</f>
        <v/>
      </c>
      <c r="S470" s="9">
        <f>IF(Occurrence!J470&gt;0,P470*R470,0)</f>
        <v/>
      </c>
      <c r="T470" s="24">
        <f>IF(Occurrence!K470&gt;0,COUNTIFS(Occurrence!$K$2:$K$2441,"&gt;0",Occurrence!$K$2:$K$2441,"&lt;="&amp;Occurrence!K470)/($B$9+1),0)</f>
        <v/>
      </c>
      <c r="U470" s="16">
        <f>IF(Occurrence!K470&gt;0,_xlfn.PERCENTILE.INC(Data!$O$2:$O$2441,($B$4+T470*($B$5-1))/($B$3-1)),0)</f>
        <v/>
      </c>
      <c r="V470" s="16">
        <f>IF(Occurrence!K470&gt;0,_xlfn.PERCENTILE.INC(Occurrence!$I$2:$I$2441,($B$6+T470*($B$7-1))/($B$3-1)),0)</f>
        <v/>
      </c>
      <c r="W470" s="16">
        <f>IF(Occurrence!K470&gt;0,Occurrence!K470/V470,0)</f>
        <v/>
      </c>
      <c r="X470" s="9">
        <f>IF(Occurrence!K470&gt;0,U470*W470,0)</f>
        <v/>
      </c>
      <c r="Y470" s="24">
        <f>COUNTIF(Data!$X$2:$X$2441,"&lt;="&amp;Data!X470)/($B$3+1)</f>
        <v/>
      </c>
      <c r="Z470" s="16">
        <f>_xlfn.PERCENTILE.INC(Data!$U$2:$U$2441,Y470)</f>
        <v/>
      </c>
      <c r="AA470" s="16">
        <f>_xlfn.PERCENTILE.INC(Data!$V$2:$V$2441,Y470)</f>
        <v/>
      </c>
      <c r="AB470" s="16">
        <f>Data!X470-AA470</f>
        <v/>
      </c>
      <c r="AC470" s="9">
        <f>Z470+AB470</f>
        <v/>
      </c>
      <c r="AD470" s="24">
        <f>COUNTIF(Data!$Y$2:$Y$2441,"&lt;="&amp;Data!Y470)/($B$3+1)</f>
        <v/>
      </c>
      <c r="AE470" s="16">
        <f>_xlfn.PERCENTILE.INC(Data!$U$2:$U$2441,AD470)</f>
        <v/>
      </c>
      <c r="AF470" s="16">
        <f>_xlfn.PERCENTILE.INC(Data!$V$2:$V$2441,AD470)</f>
        <v/>
      </c>
      <c r="AG470" s="16">
        <f>Data!Y470-AF470</f>
        <v/>
      </c>
      <c r="AH470" s="9">
        <f>AE470+AG470</f>
        <v/>
      </c>
    </row>
    <row r="471">
      <c r="N471" s="14">
        <f>Data!A471</f>
        <v/>
      </c>
      <c r="O471" s="24">
        <f>IF(Occurrence!J471&gt;0,COUNTIFS(Occurrence!$J$2:$J$2441,"&gt;0",Occurrence!$J$2:$J$2441,"&lt;="&amp;Occurrence!J471)/($B$8+1),0)</f>
        <v/>
      </c>
      <c r="P471" s="16">
        <f>IF(Occurrence!J471&gt;0,_xlfn.PERCENTILE.INC(Data!$O$2:$O$2441,($B$4+O471*($B$5-1))/($B$3-1)),0)</f>
        <v/>
      </c>
      <c r="Q471" s="16">
        <f>IF(Occurrence!J471&gt;0,_xlfn.PERCENTILE.INC(Occurrence!$I$2:$I$2441,($B$6+O471*($B$7-1))/($B$3-1)),0)</f>
        <v/>
      </c>
      <c r="R471" s="16">
        <f>IF(Occurrence!J471&gt;0,Occurrence!J471/Q471,0)</f>
        <v/>
      </c>
      <c r="S471" s="9">
        <f>IF(Occurrence!J471&gt;0,P471*R471,0)</f>
        <v/>
      </c>
      <c r="T471" s="24">
        <f>IF(Occurrence!K471&gt;0,COUNTIFS(Occurrence!$K$2:$K$2441,"&gt;0",Occurrence!$K$2:$K$2441,"&lt;="&amp;Occurrence!K471)/($B$9+1),0)</f>
        <v/>
      </c>
      <c r="U471" s="16">
        <f>IF(Occurrence!K471&gt;0,_xlfn.PERCENTILE.INC(Data!$O$2:$O$2441,($B$4+T471*($B$5-1))/($B$3-1)),0)</f>
        <v/>
      </c>
      <c r="V471" s="16">
        <f>IF(Occurrence!K471&gt;0,_xlfn.PERCENTILE.INC(Occurrence!$I$2:$I$2441,($B$6+T471*($B$7-1))/($B$3-1)),0)</f>
        <v/>
      </c>
      <c r="W471" s="16">
        <f>IF(Occurrence!K471&gt;0,Occurrence!K471/V471,0)</f>
        <v/>
      </c>
      <c r="X471" s="9">
        <f>IF(Occurrence!K471&gt;0,U471*W471,0)</f>
        <v/>
      </c>
      <c r="Y471" s="24">
        <f>COUNTIF(Data!$X$2:$X$2441,"&lt;="&amp;Data!X471)/($B$3+1)</f>
        <v/>
      </c>
      <c r="Z471" s="16">
        <f>_xlfn.PERCENTILE.INC(Data!$U$2:$U$2441,Y471)</f>
        <v/>
      </c>
      <c r="AA471" s="16">
        <f>_xlfn.PERCENTILE.INC(Data!$V$2:$V$2441,Y471)</f>
        <v/>
      </c>
      <c r="AB471" s="16">
        <f>Data!X471-AA471</f>
        <v/>
      </c>
      <c r="AC471" s="9">
        <f>Z471+AB471</f>
        <v/>
      </c>
      <c r="AD471" s="24">
        <f>COUNTIF(Data!$Y$2:$Y$2441,"&lt;="&amp;Data!Y471)/($B$3+1)</f>
        <v/>
      </c>
      <c r="AE471" s="16">
        <f>_xlfn.PERCENTILE.INC(Data!$U$2:$U$2441,AD471)</f>
        <v/>
      </c>
      <c r="AF471" s="16">
        <f>_xlfn.PERCENTILE.INC(Data!$V$2:$V$2441,AD471)</f>
        <v/>
      </c>
      <c r="AG471" s="16">
        <f>Data!Y471-AF471</f>
        <v/>
      </c>
      <c r="AH471" s="9">
        <f>AE471+AG471</f>
        <v/>
      </c>
    </row>
    <row r="472">
      <c r="N472" s="14">
        <f>Data!A472</f>
        <v/>
      </c>
      <c r="O472" s="24">
        <f>IF(Occurrence!J472&gt;0,COUNTIFS(Occurrence!$J$2:$J$2441,"&gt;0",Occurrence!$J$2:$J$2441,"&lt;="&amp;Occurrence!J472)/($B$8+1),0)</f>
        <v/>
      </c>
      <c r="P472" s="16">
        <f>IF(Occurrence!J472&gt;0,_xlfn.PERCENTILE.INC(Data!$O$2:$O$2441,($B$4+O472*($B$5-1))/($B$3-1)),0)</f>
        <v/>
      </c>
      <c r="Q472" s="16">
        <f>IF(Occurrence!J472&gt;0,_xlfn.PERCENTILE.INC(Occurrence!$I$2:$I$2441,($B$6+O472*($B$7-1))/($B$3-1)),0)</f>
        <v/>
      </c>
      <c r="R472" s="16">
        <f>IF(Occurrence!J472&gt;0,Occurrence!J472/Q472,0)</f>
        <v/>
      </c>
      <c r="S472" s="9">
        <f>IF(Occurrence!J472&gt;0,P472*R472,0)</f>
        <v/>
      </c>
      <c r="T472" s="24">
        <f>IF(Occurrence!K472&gt;0,COUNTIFS(Occurrence!$K$2:$K$2441,"&gt;0",Occurrence!$K$2:$K$2441,"&lt;="&amp;Occurrence!K472)/($B$9+1),0)</f>
        <v/>
      </c>
      <c r="U472" s="16">
        <f>IF(Occurrence!K472&gt;0,_xlfn.PERCENTILE.INC(Data!$O$2:$O$2441,($B$4+T472*($B$5-1))/($B$3-1)),0)</f>
        <v/>
      </c>
      <c r="V472" s="16">
        <f>IF(Occurrence!K472&gt;0,_xlfn.PERCENTILE.INC(Occurrence!$I$2:$I$2441,($B$6+T472*($B$7-1))/($B$3-1)),0)</f>
        <v/>
      </c>
      <c r="W472" s="16">
        <f>IF(Occurrence!K472&gt;0,Occurrence!K472/V472,0)</f>
        <v/>
      </c>
      <c r="X472" s="9">
        <f>IF(Occurrence!K472&gt;0,U472*W472,0)</f>
        <v/>
      </c>
      <c r="Y472" s="24">
        <f>COUNTIF(Data!$X$2:$X$2441,"&lt;="&amp;Data!X472)/($B$3+1)</f>
        <v/>
      </c>
      <c r="Z472" s="16">
        <f>_xlfn.PERCENTILE.INC(Data!$U$2:$U$2441,Y472)</f>
        <v/>
      </c>
      <c r="AA472" s="16">
        <f>_xlfn.PERCENTILE.INC(Data!$V$2:$V$2441,Y472)</f>
        <v/>
      </c>
      <c r="AB472" s="16">
        <f>Data!X472-AA472</f>
        <v/>
      </c>
      <c r="AC472" s="9">
        <f>Z472+AB472</f>
        <v/>
      </c>
      <c r="AD472" s="24">
        <f>COUNTIF(Data!$Y$2:$Y$2441,"&lt;="&amp;Data!Y472)/($B$3+1)</f>
        <v/>
      </c>
      <c r="AE472" s="16">
        <f>_xlfn.PERCENTILE.INC(Data!$U$2:$U$2441,AD472)</f>
        <v/>
      </c>
      <c r="AF472" s="16">
        <f>_xlfn.PERCENTILE.INC(Data!$V$2:$V$2441,AD472)</f>
        <v/>
      </c>
      <c r="AG472" s="16">
        <f>Data!Y472-AF472</f>
        <v/>
      </c>
      <c r="AH472" s="9">
        <f>AE472+AG472</f>
        <v/>
      </c>
    </row>
    <row r="473">
      <c r="N473" s="14">
        <f>Data!A473</f>
        <v/>
      </c>
      <c r="O473" s="24">
        <f>IF(Occurrence!J473&gt;0,COUNTIFS(Occurrence!$J$2:$J$2441,"&gt;0",Occurrence!$J$2:$J$2441,"&lt;="&amp;Occurrence!J473)/($B$8+1),0)</f>
        <v/>
      </c>
      <c r="P473" s="16">
        <f>IF(Occurrence!J473&gt;0,_xlfn.PERCENTILE.INC(Data!$O$2:$O$2441,($B$4+O473*($B$5-1))/($B$3-1)),0)</f>
        <v/>
      </c>
      <c r="Q473" s="16">
        <f>IF(Occurrence!J473&gt;0,_xlfn.PERCENTILE.INC(Occurrence!$I$2:$I$2441,($B$6+O473*($B$7-1))/($B$3-1)),0)</f>
        <v/>
      </c>
      <c r="R473" s="16">
        <f>IF(Occurrence!J473&gt;0,Occurrence!J473/Q473,0)</f>
        <v/>
      </c>
      <c r="S473" s="9">
        <f>IF(Occurrence!J473&gt;0,P473*R473,0)</f>
        <v/>
      </c>
      <c r="T473" s="24">
        <f>IF(Occurrence!K473&gt;0,COUNTIFS(Occurrence!$K$2:$K$2441,"&gt;0",Occurrence!$K$2:$K$2441,"&lt;="&amp;Occurrence!K473)/($B$9+1),0)</f>
        <v/>
      </c>
      <c r="U473" s="16">
        <f>IF(Occurrence!K473&gt;0,_xlfn.PERCENTILE.INC(Data!$O$2:$O$2441,($B$4+T473*($B$5-1))/($B$3-1)),0)</f>
        <v/>
      </c>
      <c r="V473" s="16">
        <f>IF(Occurrence!K473&gt;0,_xlfn.PERCENTILE.INC(Occurrence!$I$2:$I$2441,($B$6+T473*($B$7-1))/($B$3-1)),0)</f>
        <v/>
      </c>
      <c r="W473" s="16">
        <f>IF(Occurrence!K473&gt;0,Occurrence!K473/V473,0)</f>
        <v/>
      </c>
      <c r="X473" s="9">
        <f>IF(Occurrence!K473&gt;0,U473*W473,0)</f>
        <v/>
      </c>
      <c r="Y473" s="24">
        <f>COUNTIF(Data!$X$2:$X$2441,"&lt;="&amp;Data!X473)/($B$3+1)</f>
        <v/>
      </c>
      <c r="Z473" s="16">
        <f>_xlfn.PERCENTILE.INC(Data!$U$2:$U$2441,Y473)</f>
        <v/>
      </c>
      <c r="AA473" s="16">
        <f>_xlfn.PERCENTILE.INC(Data!$V$2:$V$2441,Y473)</f>
        <v/>
      </c>
      <c r="AB473" s="16">
        <f>Data!X473-AA473</f>
        <v/>
      </c>
      <c r="AC473" s="9">
        <f>Z473+AB473</f>
        <v/>
      </c>
      <c r="AD473" s="24">
        <f>COUNTIF(Data!$Y$2:$Y$2441,"&lt;="&amp;Data!Y473)/($B$3+1)</f>
        <v/>
      </c>
      <c r="AE473" s="16">
        <f>_xlfn.PERCENTILE.INC(Data!$U$2:$U$2441,AD473)</f>
        <v/>
      </c>
      <c r="AF473" s="16">
        <f>_xlfn.PERCENTILE.INC(Data!$V$2:$V$2441,AD473)</f>
        <v/>
      </c>
      <c r="AG473" s="16">
        <f>Data!Y473-AF473</f>
        <v/>
      </c>
      <c r="AH473" s="9">
        <f>AE473+AG473</f>
        <v/>
      </c>
    </row>
    <row r="474">
      <c r="N474" s="14">
        <f>Data!A474</f>
        <v/>
      </c>
      <c r="O474" s="24">
        <f>IF(Occurrence!J474&gt;0,COUNTIFS(Occurrence!$J$2:$J$2441,"&gt;0",Occurrence!$J$2:$J$2441,"&lt;="&amp;Occurrence!J474)/($B$8+1),0)</f>
        <v/>
      </c>
      <c r="P474" s="16">
        <f>IF(Occurrence!J474&gt;0,_xlfn.PERCENTILE.INC(Data!$O$2:$O$2441,($B$4+O474*($B$5-1))/($B$3-1)),0)</f>
        <v/>
      </c>
      <c r="Q474" s="16">
        <f>IF(Occurrence!J474&gt;0,_xlfn.PERCENTILE.INC(Occurrence!$I$2:$I$2441,($B$6+O474*($B$7-1))/($B$3-1)),0)</f>
        <v/>
      </c>
      <c r="R474" s="16">
        <f>IF(Occurrence!J474&gt;0,Occurrence!J474/Q474,0)</f>
        <v/>
      </c>
      <c r="S474" s="9">
        <f>IF(Occurrence!J474&gt;0,P474*R474,0)</f>
        <v/>
      </c>
      <c r="T474" s="24">
        <f>IF(Occurrence!K474&gt;0,COUNTIFS(Occurrence!$K$2:$K$2441,"&gt;0",Occurrence!$K$2:$K$2441,"&lt;="&amp;Occurrence!K474)/($B$9+1),0)</f>
        <v/>
      </c>
      <c r="U474" s="16">
        <f>IF(Occurrence!K474&gt;0,_xlfn.PERCENTILE.INC(Data!$O$2:$O$2441,($B$4+T474*($B$5-1))/($B$3-1)),0)</f>
        <v/>
      </c>
      <c r="V474" s="16">
        <f>IF(Occurrence!K474&gt;0,_xlfn.PERCENTILE.INC(Occurrence!$I$2:$I$2441,($B$6+T474*($B$7-1))/($B$3-1)),0)</f>
        <v/>
      </c>
      <c r="W474" s="16">
        <f>IF(Occurrence!K474&gt;0,Occurrence!K474/V474,0)</f>
        <v/>
      </c>
      <c r="X474" s="9">
        <f>IF(Occurrence!K474&gt;0,U474*W474,0)</f>
        <v/>
      </c>
      <c r="Y474" s="24">
        <f>COUNTIF(Data!$X$2:$X$2441,"&lt;="&amp;Data!X474)/($B$3+1)</f>
        <v/>
      </c>
      <c r="Z474" s="16">
        <f>_xlfn.PERCENTILE.INC(Data!$U$2:$U$2441,Y474)</f>
        <v/>
      </c>
      <c r="AA474" s="16">
        <f>_xlfn.PERCENTILE.INC(Data!$V$2:$V$2441,Y474)</f>
        <v/>
      </c>
      <c r="AB474" s="16">
        <f>Data!X474-AA474</f>
        <v/>
      </c>
      <c r="AC474" s="9">
        <f>Z474+AB474</f>
        <v/>
      </c>
      <c r="AD474" s="24">
        <f>COUNTIF(Data!$Y$2:$Y$2441,"&lt;="&amp;Data!Y474)/($B$3+1)</f>
        <v/>
      </c>
      <c r="AE474" s="16">
        <f>_xlfn.PERCENTILE.INC(Data!$U$2:$U$2441,AD474)</f>
        <v/>
      </c>
      <c r="AF474" s="16">
        <f>_xlfn.PERCENTILE.INC(Data!$V$2:$V$2441,AD474)</f>
        <v/>
      </c>
      <c r="AG474" s="16">
        <f>Data!Y474-AF474</f>
        <v/>
      </c>
      <c r="AH474" s="9">
        <f>AE474+AG474</f>
        <v/>
      </c>
    </row>
    <row r="475">
      <c r="N475" s="14">
        <f>Data!A475</f>
        <v/>
      </c>
      <c r="O475" s="24">
        <f>IF(Occurrence!J475&gt;0,COUNTIFS(Occurrence!$J$2:$J$2441,"&gt;0",Occurrence!$J$2:$J$2441,"&lt;="&amp;Occurrence!J475)/($B$8+1),0)</f>
        <v/>
      </c>
      <c r="P475" s="16">
        <f>IF(Occurrence!J475&gt;0,_xlfn.PERCENTILE.INC(Data!$O$2:$O$2441,($B$4+O475*($B$5-1))/($B$3-1)),0)</f>
        <v/>
      </c>
      <c r="Q475" s="16">
        <f>IF(Occurrence!J475&gt;0,_xlfn.PERCENTILE.INC(Occurrence!$I$2:$I$2441,($B$6+O475*($B$7-1))/($B$3-1)),0)</f>
        <v/>
      </c>
      <c r="R475" s="16">
        <f>IF(Occurrence!J475&gt;0,Occurrence!J475/Q475,0)</f>
        <v/>
      </c>
      <c r="S475" s="9">
        <f>IF(Occurrence!J475&gt;0,P475*R475,0)</f>
        <v/>
      </c>
      <c r="T475" s="24">
        <f>IF(Occurrence!K475&gt;0,COUNTIFS(Occurrence!$K$2:$K$2441,"&gt;0",Occurrence!$K$2:$K$2441,"&lt;="&amp;Occurrence!K475)/($B$9+1),0)</f>
        <v/>
      </c>
      <c r="U475" s="16">
        <f>IF(Occurrence!K475&gt;0,_xlfn.PERCENTILE.INC(Data!$O$2:$O$2441,($B$4+T475*($B$5-1))/($B$3-1)),0)</f>
        <v/>
      </c>
      <c r="V475" s="16">
        <f>IF(Occurrence!K475&gt;0,_xlfn.PERCENTILE.INC(Occurrence!$I$2:$I$2441,($B$6+T475*($B$7-1))/($B$3-1)),0)</f>
        <v/>
      </c>
      <c r="W475" s="16">
        <f>IF(Occurrence!K475&gt;0,Occurrence!K475/V475,0)</f>
        <v/>
      </c>
      <c r="X475" s="9">
        <f>IF(Occurrence!K475&gt;0,U475*W475,0)</f>
        <v/>
      </c>
      <c r="Y475" s="24">
        <f>COUNTIF(Data!$X$2:$X$2441,"&lt;="&amp;Data!X475)/($B$3+1)</f>
        <v/>
      </c>
      <c r="Z475" s="16">
        <f>_xlfn.PERCENTILE.INC(Data!$U$2:$U$2441,Y475)</f>
        <v/>
      </c>
      <c r="AA475" s="16">
        <f>_xlfn.PERCENTILE.INC(Data!$V$2:$V$2441,Y475)</f>
        <v/>
      </c>
      <c r="AB475" s="16">
        <f>Data!X475-AA475</f>
        <v/>
      </c>
      <c r="AC475" s="9">
        <f>Z475+AB475</f>
        <v/>
      </c>
      <c r="AD475" s="24">
        <f>COUNTIF(Data!$Y$2:$Y$2441,"&lt;="&amp;Data!Y475)/($B$3+1)</f>
        <v/>
      </c>
      <c r="AE475" s="16">
        <f>_xlfn.PERCENTILE.INC(Data!$U$2:$U$2441,AD475)</f>
        <v/>
      </c>
      <c r="AF475" s="16">
        <f>_xlfn.PERCENTILE.INC(Data!$V$2:$V$2441,AD475)</f>
        <v/>
      </c>
      <c r="AG475" s="16">
        <f>Data!Y475-AF475</f>
        <v/>
      </c>
      <c r="AH475" s="9">
        <f>AE475+AG475</f>
        <v/>
      </c>
    </row>
    <row r="476">
      <c r="N476" s="14">
        <f>Data!A476</f>
        <v/>
      </c>
      <c r="O476" s="24">
        <f>IF(Occurrence!J476&gt;0,COUNTIFS(Occurrence!$J$2:$J$2441,"&gt;0",Occurrence!$J$2:$J$2441,"&lt;="&amp;Occurrence!J476)/($B$8+1),0)</f>
        <v/>
      </c>
      <c r="P476" s="16">
        <f>IF(Occurrence!J476&gt;0,_xlfn.PERCENTILE.INC(Data!$O$2:$O$2441,($B$4+O476*($B$5-1))/($B$3-1)),0)</f>
        <v/>
      </c>
      <c r="Q476" s="16">
        <f>IF(Occurrence!J476&gt;0,_xlfn.PERCENTILE.INC(Occurrence!$I$2:$I$2441,($B$6+O476*($B$7-1))/($B$3-1)),0)</f>
        <v/>
      </c>
      <c r="R476" s="16">
        <f>IF(Occurrence!J476&gt;0,Occurrence!J476/Q476,0)</f>
        <v/>
      </c>
      <c r="S476" s="9">
        <f>IF(Occurrence!J476&gt;0,P476*R476,0)</f>
        <v/>
      </c>
      <c r="T476" s="24">
        <f>IF(Occurrence!K476&gt;0,COUNTIFS(Occurrence!$K$2:$K$2441,"&gt;0",Occurrence!$K$2:$K$2441,"&lt;="&amp;Occurrence!K476)/($B$9+1),0)</f>
        <v/>
      </c>
      <c r="U476" s="16">
        <f>IF(Occurrence!K476&gt;0,_xlfn.PERCENTILE.INC(Data!$O$2:$O$2441,($B$4+T476*($B$5-1))/($B$3-1)),0)</f>
        <v/>
      </c>
      <c r="V476" s="16">
        <f>IF(Occurrence!K476&gt;0,_xlfn.PERCENTILE.INC(Occurrence!$I$2:$I$2441,($B$6+T476*($B$7-1))/($B$3-1)),0)</f>
        <v/>
      </c>
      <c r="W476" s="16">
        <f>IF(Occurrence!K476&gt;0,Occurrence!K476/V476,0)</f>
        <v/>
      </c>
      <c r="X476" s="9">
        <f>IF(Occurrence!K476&gt;0,U476*W476,0)</f>
        <v/>
      </c>
      <c r="Y476" s="24">
        <f>COUNTIF(Data!$X$2:$X$2441,"&lt;="&amp;Data!X476)/($B$3+1)</f>
        <v/>
      </c>
      <c r="Z476" s="16">
        <f>_xlfn.PERCENTILE.INC(Data!$U$2:$U$2441,Y476)</f>
        <v/>
      </c>
      <c r="AA476" s="16">
        <f>_xlfn.PERCENTILE.INC(Data!$V$2:$V$2441,Y476)</f>
        <v/>
      </c>
      <c r="AB476" s="16">
        <f>Data!X476-AA476</f>
        <v/>
      </c>
      <c r="AC476" s="9">
        <f>Z476+AB476</f>
        <v/>
      </c>
      <c r="AD476" s="24">
        <f>COUNTIF(Data!$Y$2:$Y$2441,"&lt;="&amp;Data!Y476)/($B$3+1)</f>
        <v/>
      </c>
      <c r="AE476" s="16">
        <f>_xlfn.PERCENTILE.INC(Data!$U$2:$U$2441,AD476)</f>
        <v/>
      </c>
      <c r="AF476" s="16">
        <f>_xlfn.PERCENTILE.INC(Data!$V$2:$V$2441,AD476)</f>
        <v/>
      </c>
      <c r="AG476" s="16">
        <f>Data!Y476-AF476</f>
        <v/>
      </c>
      <c r="AH476" s="9">
        <f>AE476+AG476</f>
        <v/>
      </c>
    </row>
    <row r="477">
      <c r="N477" s="14">
        <f>Data!A477</f>
        <v/>
      </c>
      <c r="O477" s="24">
        <f>IF(Occurrence!J477&gt;0,COUNTIFS(Occurrence!$J$2:$J$2441,"&gt;0",Occurrence!$J$2:$J$2441,"&lt;="&amp;Occurrence!J477)/($B$8+1),0)</f>
        <v/>
      </c>
      <c r="P477" s="16">
        <f>IF(Occurrence!J477&gt;0,_xlfn.PERCENTILE.INC(Data!$O$2:$O$2441,($B$4+O477*($B$5-1))/($B$3-1)),0)</f>
        <v/>
      </c>
      <c r="Q477" s="16">
        <f>IF(Occurrence!J477&gt;0,_xlfn.PERCENTILE.INC(Occurrence!$I$2:$I$2441,($B$6+O477*($B$7-1))/($B$3-1)),0)</f>
        <v/>
      </c>
      <c r="R477" s="16">
        <f>IF(Occurrence!J477&gt;0,Occurrence!J477/Q477,0)</f>
        <v/>
      </c>
      <c r="S477" s="9">
        <f>IF(Occurrence!J477&gt;0,P477*R477,0)</f>
        <v/>
      </c>
      <c r="T477" s="24">
        <f>IF(Occurrence!K477&gt;0,COUNTIFS(Occurrence!$K$2:$K$2441,"&gt;0",Occurrence!$K$2:$K$2441,"&lt;="&amp;Occurrence!K477)/($B$9+1),0)</f>
        <v/>
      </c>
      <c r="U477" s="16">
        <f>IF(Occurrence!K477&gt;0,_xlfn.PERCENTILE.INC(Data!$O$2:$O$2441,($B$4+T477*($B$5-1))/($B$3-1)),0)</f>
        <v/>
      </c>
      <c r="V477" s="16">
        <f>IF(Occurrence!K477&gt;0,_xlfn.PERCENTILE.INC(Occurrence!$I$2:$I$2441,($B$6+T477*($B$7-1))/($B$3-1)),0)</f>
        <v/>
      </c>
      <c r="W477" s="16">
        <f>IF(Occurrence!K477&gt;0,Occurrence!K477/V477,0)</f>
        <v/>
      </c>
      <c r="X477" s="9">
        <f>IF(Occurrence!K477&gt;0,U477*W477,0)</f>
        <v/>
      </c>
      <c r="Y477" s="24">
        <f>COUNTIF(Data!$X$2:$X$2441,"&lt;="&amp;Data!X477)/($B$3+1)</f>
        <v/>
      </c>
      <c r="Z477" s="16">
        <f>_xlfn.PERCENTILE.INC(Data!$U$2:$U$2441,Y477)</f>
        <v/>
      </c>
      <c r="AA477" s="16">
        <f>_xlfn.PERCENTILE.INC(Data!$V$2:$V$2441,Y477)</f>
        <v/>
      </c>
      <c r="AB477" s="16">
        <f>Data!X477-AA477</f>
        <v/>
      </c>
      <c r="AC477" s="9">
        <f>Z477+AB477</f>
        <v/>
      </c>
      <c r="AD477" s="24">
        <f>COUNTIF(Data!$Y$2:$Y$2441,"&lt;="&amp;Data!Y477)/($B$3+1)</f>
        <v/>
      </c>
      <c r="AE477" s="16">
        <f>_xlfn.PERCENTILE.INC(Data!$U$2:$U$2441,AD477)</f>
        <v/>
      </c>
      <c r="AF477" s="16">
        <f>_xlfn.PERCENTILE.INC(Data!$V$2:$V$2441,AD477)</f>
        <v/>
      </c>
      <c r="AG477" s="16">
        <f>Data!Y477-AF477</f>
        <v/>
      </c>
      <c r="AH477" s="9">
        <f>AE477+AG477</f>
        <v/>
      </c>
    </row>
    <row r="478">
      <c r="N478" s="14">
        <f>Data!A478</f>
        <v/>
      </c>
      <c r="O478" s="24">
        <f>IF(Occurrence!J478&gt;0,COUNTIFS(Occurrence!$J$2:$J$2441,"&gt;0",Occurrence!$J$2:$J$2441,"&lt;="&amp;Occurrence!J478)/($B$8+1),0)</f>
        <v/>
      </c>
      <c r="P478" s="16">
        <f>IF(Occurrence!J478&gt;0,_xlfn.PERCENTILE.INC(Data!$O$2:$O$2441,($B$4+O478*($B$5-1))/($B$3-1)),0)</f>
        <v/>
      </c>
      <c r="Q478" s="16">
        <f>IF(Occurrence!J478&gt;0,_xlfn.PERCENTILE.INC(Occurrence!$I$2:$I$2441,($B$6+O478*($B$7-1))/($B$3-1)),0)</f>
        <v/>
      </c>
      <c r="R478" s="16">
        <f>IF(Occurrence!J478&gt;0,Occurrence!J478/Q478,0)</f>
        <v/>
      </c>
      <c r="S478" s="9">
        <f>IF(Occurrence!J478&gt;0,P478*R478,0)</f>
        <v/>
      </c>
      <c r="T478" s="24">
        <f>IF(Occurrence!K478&gt;0,COUNTIFS(Occurrence!$K$2:$K$2441,"&gt;0",Occurrence!$K$2:$K$2441,"&lt;="&amp;Occurrence!K478)/($B$9+1),0)</f>
        <v/>
      </c>
      <c r="U478" s="16">
        <f>IF(Occurrence!K478&gt;0,_xlfn.PERCENTILE.INC(Data!$O$2:$O$2441,($B$4+T478*($B$5-1))/($B$3-1)),0)</f>
        <v/>
      </c>
      <c r="V478" s="16">
        <f>IF(Occurrence!K478&gt;0,_xlfn.PERCENTILE.INC(Occurrence!$I$2:$I$2441,($B$6+T478*($B$7-1))/($B$3-1)),0)</f>
        <v/>
      </c>
      <c r="W478" s="16">
        <f>IF(Occurrence!K478&gt;0,Occurrence!K478/V478,0)</f>
        <v/>
      </c>
      <c r="X478" s="9">
        <f>IF(Occurrence!K478&gt;0,U478*W478,0)</f>
        <v/>
      </c>
      <c r="Y478" s="24">
        <f>COUNTIF(Data!$X$2:$X$2441,"&lt;="&amp;Data!X478)/($B$3+1)</f>
        <v/>
      </c>
      <c r="Z478" s="16">
        <f>_xlfn.PERCENTILE.INC(Data!$U$2:$U$2441,Y478)</f>
        <v/>
      </c>
      <c r="AA478" s="16">
        <f>_xlfn.PERCENTILE.INC(Data!$V$2:$V$2441,Y478)</f>
        <v/>
      </c>
      <c r="AB478" s="16">
        <f>Data!X478-AA478</f>
        <v/>
      </c>
      <c r="AC478" s="9">
        <f>Z478+AB478</f>
        <v/>
      </c>
      <c r="AD478" s="24">
        <f>COUNTIF(Data!$Y$2:$Y$2441,"&lt;="&amp;Data!Y478)/($B$3+1)</f>
        <v/>
      </c>
      <c r="AE478" s="16">
        <f>_xlfn.PERCENTILE.INC(Data!$U$2:$U$2441,AD478)</f>
        <v/>
      </c>
      <c r="AF478" s="16">
        <f>_xlfn.PERCENTILE.INC(Data!$V$2:$V$2441,AD478)</f>
        <v/>
      </c>
      <c r="AG478" s="16">
        <f>Data!Y478-AF478</f>
        <v/>
      </c>
      <c r="AH478" s="9">
        <f>AE478+AG478</f>
        <v/>
      </c>
    </row>
    <row r="479">
      <c r="N479" s="14">
        <f>Data!A479</f>
        <v/>
      </c>
      <c r="O479" s="24">
        <f>IF(Occurrence!J479&gt;0,COUNTIFS(Occurrence!$J$2:$J$2441,"&gt;0",Occurrence!$J$2:$J$2441,"&lt;="&amp;Occurrence!J479)/($B$8+1),0)</f>
        <v/>
      </c>
      <c r="P479" s="16">
        <f>IF(Occurrence!J479&gt;0,_xlfn.PERCENTILE.INC(Data!$O$2:$O$2441,($B$4+O479*($B$5-1))/($B$3-1)),0)</f>
        <v/>
      </c>
      <c r="Q479" s="16">
        <f>IF(Occurrence!J479&gt;0,_xlfn.PERCENTILE.INC(Occurrence!$I$2:$I$2441,($B$6+O479*($B$7-1))/($B$3-1)),0)</f>
        <v/>
      </c>
      <c r="R479" s="16">
        <f>IF(Occurrence!J479&gt;0,Occurrence!J479/Q479,0)</f>
        <v/>
      </c>
      <c r="S479" s="9">
        <f>IF(Occurrence!J479&gt;0,P479*R479,0)</f>
        <v/>
      </c>
      <c r="T479" s="24">
        <f>IF(Occurrence!K479&gt;0,COUNTIFS(Occurrence!$K$2:$K$2441,"&gt;0",Occurrence!$K$2:$K$2441,"&lt;="&amp;Occurrence!K479)/($B$9+1),0)</f>
        <v/>
      </c>
      <c r="U479" s="16">
        <f>IF(Occurrence!K479&gt;0,_xlfn.PERCENTILE.INC(Data!$O$2:$O$2441,($B$4+T479*($B$5-1))/($B$3-1)),0)</f>
        <v/>
      </c>
      <c r="V479" s="16">
        <f>IF(Occurrence!K479&gt;0,_xlfn.PERCENTILE.INC(Occurrence!$I$2:$I$2441,($B$6+T479*($B$7-1))/($B$3-1)),0)</f>
        <v/>
      </c>
      <c r="W479" s="16">
        <f>IF(Occurrence!K479&gt;0,Occurrence!K479/V479,0)</f>
        <v/>
      </c>
      <c r="X479" s="9">
        <f>IF(Occurrence!K479&gt;0,U479*W479,0)</f>
        <v/>
      </c>
      <c r="Y479" s="24">
        <f>COUNTIF(Data!$X$2:$X$2441,"&lt;="&amp;Data!X479)/($B$3+1)</f>
        <v/>
      </c>
      <c r="Z479" s="16">
        <f>_xlfn.PERCENTILE.INC(Data!$U$2:$U$2441,Y479)</f>
        <v/>
      </c>
      <c r="AA479" s="16">
        <f>_xlfn.PERCENTILE.INC(Data!$V$2:$V$2441,Y479)</f>
        <v/>
      </c>
      <c r="AB479" s="16">
        <f>Data!X479-AA479</f>
        <v/>
      </c>
      <c r="AC479" s="9">
        <f>Z479+AB479</f>
        <v/>
      </c>
      <c r="AD479" s="24">
        <f>COUNTIF(Data!$Y$2:$Y$2441,"&lt;="&amp;Data!Y479)/($B$3+1)</f>
        <v/>
      </c>
      <c r="AE479" s="16">
        <f>_xlfn.PERCENTILE.INC(Data!$U$2:$U$2441,AD479)</f>
        <v/>
      </c>
      <c r="AF479" s="16">
        <f>_xlfn.PERCENTILE.INC(Data!$V$2:$V$2441,AD479)</f>
        <v/>
      </c>
      <c r="AG479" s="16">
        <f>Data!Y479-AF479</f>
        <v/>
      </c>
      <c r="AH479" s="9">
        <f>AE479+AG479</f>
        <v/>
      </c>
    </row>
    <row r="480">
      <c r="N480" s="14">
        <f>Data!A480</f>
        <v/>
      </c>
      <c r="O480" s="24">
        <f>IF(Occurrence!J480&gt;0,COUNTIFS(Occurrence!$J$2:$J$2441,"&gt;0",Occurrence!$J$2:$J$2441,"&lt;="&amp;Occurrence!J480)/($B$8+1),0)</f>
        <v/>
      </c>
      <c r="P480" s="16">
        <f>IF(Occurrence!J480&gt;0,_xlfn.PERCENTILE.INC(Data!$O$2:$O$2441,($B$4+O480*($B$5-1))/($B$3-1)),0)</f>
        <v/>
      </c>
      <c r="Q480" s="16">
        <f>IF(Occurrence!J480&gt;0,_xlfn.PERCENTILE.INC(Occurrence!$I$2:$I$2441,($B$6+O480*($B$7-1))/($B$3-1)),0)</f>
        <v/>
      </c>
      <c r="R480" s="16">
        <f>IF(Occurrence!J480&gt;0,Occurrence!J480/Q480,0)</f>
        <v/>
      </c>
      <c r="S480" s="9">
        <f>IF(Occurrence!J480&gt;0,P480*R480,0)</f>
        <v/>
      </c>
      <c r="T480" s="24">
        <f>IF(Occurrence!K480&gt;0,COUNTIFS(Occurrence!$K$2:$K$2441,"&gt;0",Occurrence!$K$2:$K$2441,"&lt;="&amp;Occurrence!K480)/($B$9+1),0)</f>
        <v/>
      </c>
      <c r="U480" s="16">
        <f>IF(Occurrence!K480&gt;0,_xlfn.PERCENTILE.INC(Data!$O$2:$O$2441,($B$4+T480*($B$5-1))/($B$3-1)),0)</f>
        <v/>
      </c>
      <c r="V480" s="16">
        <f>IF(Occurrence!K480&gt;0,_xlfn.PERCENTILE.INC(Occurrence!$I$2:$I$2441,($B$6+T480*($B$7-1))/($B$3-1)),0)</f>
        <v/>
      </c>
      <c r="W480" s="16">
        <f>IF(Occurrence!K480&gt;0,Occurrence!K480/V480,0)</f>
        <v/>
      </c>
      <c r="X480" s="9">
        <f>IF(Occurrence!K480&gt;0,U480*W480,0)</f>
        <v/>
      </c>
      <c r="Y480" s="24">
        <f>COUNTIF(Data!$X$2:$X$2441,"&lt;="&amp;Data!X480)/($B$3+1)</f>
        <v/>
      </c>
      <c r="Z480" s="16">
        <f>_xlfn.PERCENTILE.INC(Data!$U$2:$U$2441,Y480)</f>
        <v/>
      </c>
      <c r="AA480" s="16">
        <f>_xlfn.PERCENTILE.INC(Data!$V$2:$V$2441,Y480)</f>
        <v/>
      </c>
      <c r="AB480" s="16">
        <f>Data!X480-AA480</f>
        <v/>
      </c>
      <c r="AC480" s="9">
        <f>Z480+AB480</f>
        <v/>
      </c>
      <c r="AD480" s="24">
        <f>COUNTIF(Data!$Y$2:$Y$2441,"&lt;="&amp;Data!Y480)/($B$3+1)</f>
        <v/>
      </c>
      <c r="AE480" s="16">
        <f>_xlfn.PERCENTILE.INC(Data!$U$2:$U$2441,AD480)</f>
        <v/>
      </c>
      <c r="AF480" s="16">
        <f>_xlfn.PERCENTILE.INC(Data!$V$2:$V$2441,AD480)</f>
        <v/>
      </c>
      <c r="AG480" s="16">
        <f>Data!Y480-AF480</f>
        <v/>
      </c>
      <c r="AH480" s="9">
        <f>AE480+AG480</f>
        <v/>
      </c>
    </row>
    <row r="481">
      <c r="N481" s="14">
        <f>Data!A481</f>
        <v/>
      </c>
      <c r="O481" s="24">
        <f>IF(Occurrence!J481&gt;0,COUNTIFS(Occurrence!$J$2:$J$2441,"&gt;0",Occurrence!$J$2:$J$2441,"&lt;="&amp;Occurrence!J481)/($B$8+1),0)</f>
        <v/>
      </c>
      <c r="P481" s="16">
        <f>IF(Occurrence!J481&gt;0,_xlfn.PERCENTILE.INC(Data!$O$2:$O$2441,($B$4+O481*($B$5-1))/($B$3-1)),0)</f>
        <v/>
      </c>
      <c r="Q481" s="16">
        <f>IF(Occurrence!J481&gt;0,_xlfn.PERCENTILE.INC(Occurrence!$I$2:$I$2441,($B$6+O481*($B$7-1))/($B$3-1)),0)</f>
        <v/>
      </c>
      <c r="R481" s="16">
        <f>IF(Occurrence!J481&gt;0,Occurrence!J481/Q481,0)</f>
        <v/>
      </c>
      <c r="S481" s="9">
        <f>IF(Occurrence!J481&gt;0,P481*R481,0)</f>
        <v/>
      </c>
      <c r="T481" s="24">
        <f>IF(Occurrence!K481&gt;0,COUNTIFS(Occurrence!$K$2:$K$2441,"&gt;0",Occurrence!$K$2:$K$2441,"&lt;="&amp;Occurrence!K481)/($B$9+1),0)</f>
        <v/>
      </c>
      <c r="U481" s="16">
        <f>IF(Occurrence!K481&gt;0,_xlfn.PERCENTILE.INC(Data!$O$2:$O$2441,($B$4+T481*($B$5-1))/($B$3-1)),0)</f>
        <v/>
      </c>
      <c r="V481" s="16">
        <f>IF(Occurrence!K481&gt;0,_xlfn.PERCENTILE.INC(Occurrence!$I$2:$I$2441,($B$6+T481*($B$7-1))/($B$3-1)),0)</f>
        <v/>
      </c>
      <c r="W481" s="16">
        <f>IF(Occurrence!K481&gt;0,Occurrence!K481/V481,0)</f>
        <v/>
      </c>
      <c r="X481" s="9">
        <f>IF(Occurrence!K481&gt;0,U481*W481,0)</f>
        <v/>
      </c>
      <c r="Y481" s="24">
        <f>COUNTIF(Data!$X$2:$X$2441,"&lt;="&amp;Data!X481)/($B$3+1)</f>
        <v/>
      </c>
      <c r="Z481" s="16">
        <f>_xlfn.PERCENTILE.INC(Data!$U$2:$U$2441,Y481)</f>
        <v/>
      </c>
      <c r="AA481" s="16">
        <f>_xlfn.PERCENTILE.INC(Data!$V$2:$V$2441,Y481)</f>
        <v/>
      </c>
      <c r="AB481" s="16">
        <f>Data!X481-AA481</f>
        <v/>
      </c>
      <c r="AC481" s="9">
        <f>Z481+AB481</f>
        <v/>
      </c>
      <c r="AD481" s="24">
        <f>COUNTIF(Data!$Y$2:$Y$2441,"&lt;="&amp;Data!Y481)/($B$3+1)</f>
        <v/>
      </c>
      <c r="AE481" s="16">
        <f>_xlfn.PERCENTILE.INC(Data!$U$2:$U$2441,AD481)</f>
        <v/>
      </c>
      <c r="AF481" s="16">
        <f>_xlfn.PERCENTILE.INC(Data!$V$2:$V$2441,AD481)</f>
        <v/>
      </c>
      <c r="AG481" s="16">
        <f>Data!Y481-AF481</f>
        <v/>
      </c>
      <c r="AH481" s="9">
        <f>AE481+AG481</f>
        <v/>
      </c>
    </row>
    <row r="482">
      <c r="N482" s="14">
        <f>Data!A482</f>
        <v/>
      </c>
      <c r="O482" s="24">
        <f>IF(Occurrence!J482&gt;0,COUNTIFS(Occurrence!$J$2:$J$2441,"&gt;0",Occurrence!$J$2:$J$2441,"&lt;="&amp;Occurrence!J482)/($B$8+1),0)</f>
        <v/>
      </c>
      <c r="P482" s="16">
        <f>IF(Occurrence!J482&gt;0,_xlfn.PERCENTILE.INC(Data!$O$2:$O$2441,($B$4+O482*($B$5-1))/($B$3-1)),0)</f>
        <v/>
      </c>
      <c r="Q482" s="16">
        <f>IF(Occurrence!J482&gt;0,_xlfn.PERCENTILE.INC(Occurrence!$I$2:$I$2441,($B$6+O482*($B$7-1))/($B$3-1)),0)</f>
        <v/>
      </c>
      <c r="R482" s="16">
        <f>IF(Occurrence!J482&gt;0,Occurrence!J482/Q482,0)</f>
        <v/>
      </c>
      <c r="S482" s="9">
        <f>IF(Occurrence!J482&gt;0,P482*R482,0)</f>
        <v/>
      </c>
      <c r="T482" s="24">
        <f>IF(Occurrence!K482&gt;0,COUNTIFS(Occurrence!$K$2:$K$2441,"&gt;0",Occurrence!$K$2:$K$2441,"&lt;="&amp;Occurrence!K482)/($B$9+1),0)</f>
        <v/>
      </c>
      <c r="U482" s="16">
        <f>IF(Occurrence!K482&gt;0,_xlfn.PERCENTILE.INC(Data!$O$2:$O$2441,($B$4+T482*($B$5-1))/($B$3-1)),0)</f>
        <v/>
      </c>
      <c r="V482" s="16">
        <f>IF(Occurrence!K482&gt;0,_xlfn.PERCENTILE.INC(Occurrence!$I$2:$I$2441,($B$6+T482*($B$7-1))/($B$3-1)),0)</f>
        <v/>
      </c>
      <c r="W482" s="16">
        <f>IF(Occurrence!K482&gt;0,Occurrence!K482/V482,0)</f>
        <v/>
      </c>
      <c r="X482" s="9">
        <f>IF(Occurrence!K482&gt;0,U482*W482,0)</f>
        <v/>
      </c>
      <c r="Y482" s="24">
        <f>COUNTIF(Data!$X$2:$X$2441,"&lt;="&amp;Data!X482)/($B$3+1)</f>
        <v/>
      </c>
      <c r="Z482" s="16">
        <f>_xlfn.PERCENTILE.INC(Data!$U$2:$U$2441,Y482)</f>
        <v/>
      </c>
      <c r="AA482" s="16">
        <f>_xlfn.PERCENTILE.INC(Data!$V$2:$V$2441,Y482)</f>
        <v/>
      </c>
      <c r="AB482" s="16">
        <f>Data!X482-AA482</f>
        <v/>
      </c>
      <c r="AC482" s="9">
        <f>Z482+AB482</f>
        <v/>
      </c>
      <c r="AD482" s="24">
        <f>COUNTIF(Data!$Y$2:$Y$2441,"&lt;="&amp;Data!Y482)/($B$3+1)</f>
        <v/>
      </c>
      <c r="AE482" s="16">
        <f>_xlfn.PERCENTILE.INC(Data!$U$2:$U$2441,AD482)</f>
        <v/>
      </c>
      <c r="AF482" s="16">
        <f>_xlfn.PERCENTILE.INC(Data!$V$2:$V$2441,AD482)</f>
        <v/>
      </c>
      <c r="AG482" s="16">
        <f>Data!Y482-AF482</f>
        <v/>
      </c>
      <c r="AH482" s="9">
        <f>AE482+AG482</f>
        <v/>
      </c>
    </row>
    <row r="483">
      <c r="N483" s="14">
        <f>Data!A483</f>
        <v/>
      </c>
      <c r="O483" s="24">
        <f>IF(Occurrence!J483&gt;0,COUNTIFS(Occurrence!$J$2:$J$2441,"&gt;0",Occurrence!$J$2:$J$2441,"&lt;="&amp;Occurrence!J483)/($B$8+1),0)</f>
        <v/>
      </c>
      <c r="P483" s="16">
        <f>IF(Occurrence!J483&gt;0,_xlfn.PERCENTILE.INC(Data!$O$2:$O$2441,($B$4+O483*($B$5-1))/($B$3-1)),0)</f>
        <v/>
      </c>
      <c r="Q483" s="16">
        <f>IF(Occurrence!J483&gt;0,_xlfn.PERCENTILE.INC(Occurrence!$I$2:$I$2441,($B$6+O483*($B$7-1))/($B$3-1)),0)</f>
        <v/>
      </c>
      <c r="R483" s="16">
        <f>IF(Occurrence!J483&gt;0,Occurrence!J483/Q483,0)</f>
        <v/>
      </c>
      <c r="S483" s="9">
        <f>IF(Occurrence!J483&gt;0,P483*R483,0)</f>
        <v/>
      </c>
      <c r="T483" s="24">
        <f>IF(Occurrence!K483&gt;0,COUNTIFS(Occurrence!$K$2:$K$2441,"&gt;0",Occurrence!$K$2:$K$2441,"&lt;="&amp;Occurrence!K483)/($B$9+1),0)</f>
        <v/>
      </c>
      <c r="U483" s="16">
        <f>IF(Occurrence!K483&gt;0,_xlfn.PERCENTILE.INC(Data!$O$2:$O$2441,($B$4+T483*($B$5-1))/($B$3-1)),0)</f>
        <v/>
      </c>
      <c r="V483" s="16">
        <f>IF(Occurrence!K483&gt;0,_xlfn.PERCENTILE.INC(Occurrence!$I$2:$I$2441,($B$6+T483*($B$7-1))/($B$3-1)),0)</f>
        <v/>
      </c>
      <c r="W483" s="16">
        <f>IF(Occurrence!K483&gt;0,Occurrence!K483/V483,0)</f>
        <v/>
      </c>
      <c r="X483" s="9">
        <f>IF(Occurrence!K483&gt;0,U483*W483,0)</f>
        <v/>
      </c>
      <c r="Y483" s="24">
        <f>COUNTIF(Data!$X$2:$X$2441,"&lt;="&amp;Data!X483)/($B$3+1)</f>
        <v/>
      </c>
      <c r="Z483" s="16">
        <f>_xlfn.PERCENTILE.INC(Data!$U$2:$U$2441,Y483)</f>
        <v/>
      </c>
      <c r="AA483" s="16">
        <f>_xlfn.PERCENTILE.INC(Data!$V$2:$V$2441,Y483)</f>
        <v/>
      </c>
      <c r="AB483" s="16">
        <f>Data!X483-AA483</f>
        <v/>
      </c>
      <c r="AC483" s="9">
        <f>Z483+AB483</f>
        <v/>
      </c>
      <c r="AD483" s="24">
        <f>COUNTIF(Data!$Y$2:$Y$2441,"&lt;="&amp;Data!Y483)/($B$3+1)</f>
        <v/>
      </c>
      <c r="AE483" s="16">
        <f>_xlfn.PERCENTILE.INC(Data!$U$2:$U$2441,AD483)</f>
        <v/>
      </c>
      <c r="AF483" s="16">
        <f>_xlfn.PERCENTILE.INC(Data!$V$2:$V$2441,AD483)</f>
        <v/>
      </c>
      <c r="AG483" s="16">
        <f>Data!Y483-AF483</f>
        <v/>
      </c>
      <c r="AH483" s="9">
        <f>AE483+AG483</f>
        <v/>
      </c>
    </row>
    <row r="484">
      <c r="N484" s="14">
        <f>Data!A484</f>
        <v/>
      </c>
      <c r="O484" s="24">
        <f>IF(Occurrence!J484&gt;0,COUNTIFS(Occurrence!$J$2:$J$2441,"&gt;0",Occurrence!$J$2:$J$2441,"&lt;="&amp;Occurrence!J484)/($B$8+1),0)</f>
        <v/>
      </c>
      <c r="P484" s="16">
        <f>IF(Occurrence!J484&gt;0,_xlfn.PERCENTILE.INC(Data!$O$2:$O$2441,($B$4+O484*($B$5-1))/($B$3-1)),0)</f>
        <v/>
      </c>
      <c r="Q484" s="16">
        <f>IF(Occurrence!J484&gt;0,_xlfn.PERCENTILE.INC(Occurrence!$I$2:$I$2441,($B$6+O484*($B$7-1))/($B$3-1)),0)</f>
        <v/>
      </c>
      <c r="R484" s="16">
        <f>IF(Occurrence!J484&gt;0,Occurrence!J484/Q484,0)</f>
        <v/>
      </c>
      <c r="S484" s="9">
        <f>IF(Occurrence!J484&gt;0,P484*R484,0)</f>
        <v/>
      </c>
      <c r="T484" s="24">
        <f>IF(Occurrence!K484&gt;0,COUNTIFS(Occurrence!$K$2:$K$2441,"&gt;0",Occurrence!$K$2:$K$2441,"&lt;="&amp;Occurrence!K484)/($B$9+1),0)</f>
        <v/>
      </c>
      <c r="U484" s="16">
        <f>IF(Occurrence!K484&gt;0,_xlfn.PERCENTILE.INC(Data!$O$2:$O$2441,($B$4+T484*($B$5-1))/($B$3-1)),0)</f>
        <v/>
      </c>
      <c r="V484" s="16">
        <f>IF(Occurrence!K484&gt;0,_xlfn.PERCENTILE.INC(Occurrence!$I$2:$I$2441,($B$6+T484*($B$7-1))/($B$3-1)),0)</f>
        <v/>
      </c>
      <c r="W484" s="16">
        <f>IF(Occurrence!K484&gt;0,Occurrence!K484/V484,0)</f>
        <v/>
      </c>
      <c r="X484" s="9">
        <f>IF(Occurrence!K484&gt;0,U484*W484,0)</f>
        <v/>
      </c>
      <c r="Y484" s="24">
        <f>COUNTIF(Data!$X$2:$X$2441,"&lt;="&amp;Data!X484)/($B$3+1)</f>
        <v/>
      </c>
      <c r="Z484" s="16">
        <f>_xlfn.PERCENTILE.INC(Data!$U$2:$U$2441,Y484)</f>
        <v/>
      </c>
      <c r="AA484" s="16">
        <f>_xlfn.PERCENTILE.INC(Data!$V$2:$V$2441,Y484)</f>
        <v/>
      </c>
      <c r="AB484" s="16">
        <f>Data!X484-AA484</f>
        <v/>
      </c>
      <c r="AC484" s="9">
        <f>Z484+AB484</f>
        <v/>
      </c>
      <c r="AD484" s="24">
        <f>COUNTIF(Data!$Y$2:$Y$2441,"&lt;="&amp;Data!Y484)/($B$3+1)</f>
        <v/>
      </c>
      <c r="AE484" s="16">
        <f>_xlfn.PERCENTILE.INC(Data!$U$2:$U$2441,AD484)</f>
        <v/>
      </c>
      <c r="AF484" s="16">
        <f>_xlfn.PERCENTILE.INC(Data!$V$2:$V$2441,AD484)</f>
        <v/>
      </c>
      <c r="AG484" s="16">
        <f>Data!Y484-AF484</f>
        <v/>
      </c>
      <c r="AH484" s="9">
        <f>AE484+AG484</f>
        <v/>
      </c>
    </row>
    <row r="485">
      <c r="N485" s="14">
        <f>Data!A485</f>
        <v/>
      </c>
      <c r="O485" s="24">
        <f>IF(Occurrence!J485&gt;0,COUNTIFS(Occurrence!$J$2:$J$2441,"&gt;0",Occurrence!$J$2:$J$2441,"&lt;="&amp;Occurrence!J485)/($B$8+1),0)</f>
        <v/>
      </c>
      <c r="P485" s="16">
        <f>IF(Occurrence!J485&gt;0,_xlfn.PERCENTILE.INC(Data!$O$2:$O$2441,($B$4+O485*($B$5-1))/($B$3-1)),0)</f>
        <v/>
      </c>
      <c r="Q485" s="16">
        <f>IF(Occurrence!J485&gt;0,_xlfn.PERCENTILE.INC(Occurrence!$I$2:$I$2441,($B$6+O485*($B$7-1))/($B$3-1)),0)</f>
        <v/>
      </c>
      <c r="R485" s="16">
        <f>IF(Occurrence!J485&gt;0,Occurrence!J485/Q485,0)</f>
        <v/>
      </c>
      <c r="S485" s="9">
        <f>IF(Occurrence!J485&gt;0,P485*R485,0)</f>
        <v/>
      </c>
      <c r="T485" s="24">
        <f>IF(Occurrence!K485&gt;0,COUNTIFS(Occurrence!$K$2:$K$2441,"&gt;0",Occurrence!$K$2:$K$2441,"&lt;="&amp;Occurrence!K485)/($B$9+1),0)</f>
        <v/>
      </c>
      <c r="U485" s="16">
        <f>IF(Occurrence!K485&gt;0,_xlfn.PERCENTILE.INC(Data!$O$2:$O$2441,($B$4+T485*($B$5-1))/($B$3-1)),0)</f>
        <v/>
      </c>
      <c r="V485" s="16">
        <f>IF(Occurrence!K485&gt;0,_xlfn.PERCENTILE.INC(Occurrence!$I$2:$I$2441,($B$6+T485*($B$7-1))/($B$3-1)),0)</f>
        <v/>
      </c>
      <c r="W485" s="16">
        <f>IF(Occurrence!K485&gt;0,Occurrence!K485/V485,0)</f>
        <v/>
      </c>
      <c r="X485" s="9">
        <f>IF(Occurrence!K485&gt;0,U485*W485,0)</f>
        <v/>
      </c>
      <c r="Y485" s="24">
        <f>COUNTIF(Data!$X$2:$X$2441,"&lt;="&amp;Data!X485)/($B$3+1)</f>
        <v/>
      </c>
      <c r="Z485" s="16">
        <f>_xlfn.PERCENTILE.INC(Data!$U$2:$U$2441,Y485)</f>
        <v/>
      </c>
      <c r="AA485" s="16">
        <f>_xlfn.PERCENTILE.INC(Data!$V$2:$V$2441,Y485)</f>
        <v/>
      </c>
      <c r="AB485" s="16">
        <f>Data!X485-AA485</f>
        <v/>
      </c>
      <c r="AC485" s="9">
        <f>Z485+AB485</f>
        <v/>
      </c>
      <c r="AD485" s="24">
        <f>COUNTIF(Data!$Y$2:$Y$2441,"&lt;="&amp;Data!Y485)/($B$3+1)</f>
        <v/>
      </c>
      <c r="AE485" s="16">
        <f>_xlfn.PERCENTILE.INC(Data!$U$2:$U$2441,AD485)</f>
        <v/>
      </c>
      <c r="AF485" s="16">
        <f>_xlfn.PERCENTILE.INC(Data!$V$2:$V$2441,AD485)</f>
        <v/>
      </c>
      <c r="AG485" s="16">
        <f>Data!Y485-AF485</f>
        <v/>
      </c>
      <c r="AH485" s="9">
        <f>AE485+AG485</f>
        <v/>
      </c>
    </row>
    <row r="486">
      <c r="N486" s="14">
        <f>Data!A486</f>
        <v/>
      </c>
      <c r="O486" s="24">
        <f>IF(Occurrence!J486&gt;0,COUNTIFS(Occurrence!$J$2:$J$2441,"&gt;0",Occurrence!$J$2:$J$2441,"&lt;="&amp;Occurrence!J486)/($B$8+1),0)</f>
        <v/>
      </c>
      <c r="P486" s="16">
        <f>IF(Occurrence!J486&gt;0,_xlfn.PERCENTILE.INC(Data!$O$2:$O$2441,($B$4+O486*($B$5-1))/($B$3-1)),0)</f>
        <v/>
      </c>
      <c r="Q486" s="16">
        <f>IF(Occurrence!J486&gt;0,_xlfn.PERCENTILE.INC(Occurrence!$I$2:$I$2441,($B$6+O486*($B$7-1))/($B$3-1)),0)</f>
        <v/>
      </c>
      <c r="R486" s="16">
        <f>IF(Occurrence!J486&gt;0,Occurrence!J486/Q486,0)</f>
        <v/>
      </c>
      <c r="S486" s="9">
        <f>IF(Occurrence!J486&gt;0,P486*R486,0)</f>
        <v/>
      </c>
      <c r="T486" s="24">
        <f>IF(Occurrence!K486&gt;0,COUNTIFS(Occurrence!$K$2:$K$2441,"&gt;0",Occurrence!$K$2:$K$2441,"&lt;="&amp;Occurrence!K486)/($B$9+1),0)</f>
        <v/>
      </c>
      <c r="U486" s="16">
        <f>IF(Occurrence!K486&gt;0,_xlfn.PERCENTILE.INC(Data!$O$2:$O$2441,($B$4+T486*($B$5-1))/($B$3-1)),0)</f>
        <v/>
      </c>
      <c r="V486" s="16">
        <f>IF(Occurrence!K486&gt;0,_xlfn.PERCENTILE.INC(Occurrence!$I$2:$I$2441,($B$6+T486*($B$7-1))/($B$3-1)),0)</f>
        <v/>
      </c>
      <c r="W486" s="16">
        <f>IF(Occurrence!K486&gt;0,Occurrence!K486/V486,0)</f>
        <v/>
      </c>
      <c r="X486" s="9">
        <f>IF(Occurrence!K486&gt;0,U486*W486,0)</f>
        <v/>
      </c>
      <c r="Y486" s="24">
        <f>COUNTIF(Data!$X$2:$X$2441,"&lt;="&amp;Data!X486)/($B$3+1)</f>
        <v/>
      </c>
      <c r="Z486" s="16">
        <f>_xlfn.PERCENTILE.INC(Data!$U$2:$U$2441,Y486)</f>
        <v/>
      </c>
      <c r="AA486" s="16">
        <f>_xlfn.PERCENTILE.INC(Data!$V$2:$V$2441,Y486)</f>
        <v/>
      </c>
      <c r="AB486" s="16">
        <f>Data!X486-AA486</f>
        <v/>
      </c>
      <c r="AC486" s="9">
        <f>Z486+AB486</f>
        <v/>
      </c>
      <c r="AD486" s="24">
        <f>COUNTIF(Data!$Y$2:$Y$2441,"&lt;="&amp;Data!Y486)/($B$3+1)</f>
        <v/>
      </c>
      <c r="AE486" s="16">
        <f>_xlfn.PERCENTILE.INC(Data!$U$2:$U$2441,AD486)</f>
        <v/>
      </c>
      <c r="AF486" s="16">
        <f>_xlfn.PERCENTILE.INC(Data!$V$2:$V$2441,AD486)</f>
        <v/>
      </c>
      <c r="AG486" s="16">
        <f>Data!Y486-AF486</f>
        <v/>
      </c>
      <c r="AH486" s="9">
        <f>AE486+AG486</f>
        <v/>
      </c>
    </row>
    <row r="487">
      <c r="N487" s="14">
        <f>Data!A487</f>
        <v/>
      </c>
      <c r="O487" s="24">
        <f>IF(Occurrence!J487&gt;0,COUNTIFS(Occurrence!$J$2:$J$2441,"&gt;0",Occurrence!$J$2:$J$2441,"&lt;="&amp;Occurrence!J487)/($B$8+1),0)</f>
        <v/>
      </c>
      <c r="P487" s="16">
        <f>IF(Occurrence!J487&gt;0,_xlfn.PERCENTILE.INC(Data!$O$2:$O$2441,($B$4+O487*($B$5-1))/($B$3-1)),0)</f>
        <v/>
      </c>
      <c r="Q487" s="16">
        <f>IF(Occurrence!J487&gt;0,_xlfn.PERCENTILE.INC(Occurrence!$I$2:$I$2441,($B$6+O487*($B$7-1))/($B$3-1)),0)</f>
        <v/>
      </c>
      <c r="R487" s="16">
        <f>IF(Occurrence!J487&gt;0,Occurrence!J487/Q487,0)</f>
        <v/>
      </c>
      <c r="S487" s="9">
        <f>IF(Occurrence!J487&gt;0,P487*R487,0)</f>
        <v/>
      </c>
      <c r="T487" s="24">
        <f>IF(Occurrence!K487&gt;0,COUNTIFS(Occurrence!$K$2:$K$2441,"&gt;0",Occurrence!$K$2:$K$2441,"&lt;="&amp;Occurrence!K487)/($B$9+1),0)</f>
        <v/>
      </c>
      <c r="U487" s="16">
        <f>IF(Occurrence!K487&gt;0,_xlfn.PERCENTILE.INC(Data!$O$2:$O$2441,($B$4+T487*($B$5-1))/($B$3-1)),0)</f>
        <v/>
      </c>
      <c r="V487" s="16">
        <f>IF(Occurrence!K487&gt;0,_xlfn.PERCENTILE.INC(Occurrence!$I$2:$I$2441,($B$6+T487*($B$7-1))/($B$3-1)),0)</f>
        <v/>
      </c>
      <c r="W487" s="16">
        <f>IF(Occurrence!K487&gt;0,Occurrence!K487/V487,0)</f>
        <v/>
      </c>
      <c r="X487" s="9">
        <f>IF(Occurrence!K487&gt;0,U487*W487,0)</f>
        <v/>
      </c>
      <c r="Y487" s="24">
        <f>COUNTIF(Data!$X$2:$X$2441,"&lt;="&amp;Data!X487)/($B$3+1)</f>
        <v/>
      </c>
      <c r="Z487" s="16">
        <f>_xlfn.PERCENTILE.INC(Data!$U$2:$U$2441,Y487)</f>
        <v/>
      </c>
      <c r="AA487" s="16">
        <f>_xlfn.PERCENTILE.INC(Data!$V$2:$V$2441,Y487)</f>
        <v/>
      </c>
      <c r="AB487" s="16">
        <f>Data!X487-AA487</f>
        <v/>
      </c>
      <c r="AC487" s="9">
        <f>Z487+AB487</f>
        <v/>
      </c>
      <c r="AD487" s="24">
        <f>COUNTIF(Data!$Y$2:$Y$2441,"&lt;="&amp;Data!Y487)/($B$3+1)</f>
        <v/>
      </c>
      <c r="AE487" s="16">
        <f>_xlfn.PERCENTILE.INC(Data!$U$2:$U$2441,AD487)</f>
        <v/>
      </c>
      <c r="AF487" s="16">
        <f>_xlfn.PERCENTILE.INC(Data!$V$2:$V$2441,AD487)</f>
        <v/>
      </c>
      <c r="AG487" s="16">
        <f>Data!Y487-AF487</f>
        <v/>
      </c>
      <c r="AH487" s="9">
        <f>AE487+AG487</f>
        <v/>
      </c>
    </row>
    <row r="488">
      <c r="N488" s="14">
        <f>Data!A488</f>
        <v/>
      </c>
      <c r="O488" s="24">
        <f>IF(Occurrence!J488&gt;0,COUNTIFS(Occurrence!$J$2:$J$2441,"&gt;0",Occurrence!$J$2:$J$2441,"&lt;="&amp;Occurrence!J488)/($B$8+1),0)</f>
        <v/>
      </c>
      <c r="P488" s="16">
        <f>IF(Occurrence!J488&gt;0,_xlfn.PERCENTILE.INC(Data!$O$2:$O$2441,($B$4+O488*($B$5-1))/($B$3-1)),0)</f>
        <v/>
      </c>
      <c r="Q488" s="16">
        <f>IF(Occurrence!J488&gt;0,_xlfn.PERCENTILE.INC(Occurrence!$I$2:$I$2441,($B$6+O488*($B$7-1))/($B$3-1)),0)</f>
        <v/>
      </c>
      <c r="R488" s="16">
        <f>IF(Occurrence!J488&gt;0,Occurrence!J488/Q488,0)</f>
        <v/>
      </c>
      <c r="S488" s="9">
        <f>IF(Occurrence!J488&gt;0,P488*R488,0)</f>
        <v/>
      </c>
      <c r="T488" s="24">
        <f>IF(Occurrence!K488&gt;0,COUNTIFS(Occurrence!$K$2:$K$2441,"&gt;0",Occurrence!$K$2:$K$2441,"&lt;="&amp;Occurrence!K488)/($B$9+1),0)</f>
        <v/>
      </c>
      <c r="U488" s="16">
        <f>IF(Occurrence!K488&gt;0,_xlfn.PERCENTILE.INC(Data!$O$2:$O$2441,($B$4+T488*($B$5-1))/($B$3-1)),0)</f>
        <v/>
      </c>
      <c r="V488" s="16">
        <f>IF(Occurrence!K488&gt;0,_xlfn.PERCENTILE.INC(Occurrence!$I$2:$I$2441,($B$6+T488*($B$7-1))/($B$3-1)),0)</f>
        <v/>
      </c>
      <c r="W488" s="16">
        <f>IF(Occurrence!K488&gt;0,Occurrence!K488/V488,0)</f>
        <v/>
      </c>
      <c r="X488" s="9">
        <f>IF(Occurrence!K488&gt;0,U488*W488,0)</f>
        <v/>
      </c>
      <c r="Y488" s="24">
        <f>COUNTIF(Data!$X$2:$X$2441,"&lt;="&amp;Data!X488)/($B$3+1)</f>
        <v/>
      </c>
      <c r="Z488" s="16">
        <f>_xlfn.PERCENTILE.INC(Data!$U$2:$U$2441,Y488)</f>
        <v/>
      </c>
      <c r="AA488" s="16">
        <f>_xlfn.PERCENTILE.INC(Data!$V$2:$V$2441,Y488)</f>
        <v/>
      </c>
      <c r="AB488" s="16">
        <f>Data!X488-AA488</f>
        <v/>
      </c>
      <c r="AC488" s="9">
        <f>Z488+AB488</f>
        <v/>
      </c>
      <c r="AD488" s="24">
        <f>COUNTIF(Data!$Y$2:$Y$2441,"&lt;="&amp;Data!Y488)/($B$3+1)</f>
        <v/>
      </c>
      <c r="AE488" s="16">
        <f>_xlfn.PERCENTILE.INC(Data!$U$2:$U$2441,AD488)</f>
        <v/>
      </c>
      <c r="AF488" s="16">
        <f>_xlfn.PERCENTILE.INC(Data!$V$2:$V$2441,AD488)</f>
        <v/>
      </c>
      <c r="AG488" s="16">
        <f>Data!Y488-AF488</f>
        <v/>
      </c>
      <c r="AH488" s="9">
        <f>AE488+AG488</f>
        <v/>
      </c>
    </row>
    <row r="489">
      <c r="N489" s="14">
        <f>Data!A489</f>
        <v/>
      </c>
      <c r="O489" s="24">
        <f>IF(Occurrence!J489&gt;0,COUNTIFS(Occurrence!$J$2:$J$2441,"&gt;0",Occurrence!$J$2:$J$2441,"&lt;="&amp;Occurrence!J489)/($B$8+1),0)</f>
        <v/>
      </c>
      <c r="P489" s="16">
        <f>IF(Occurrence!J489&gt;0,_xlfn.PERCENTILE.INC(Data!$O$2:$O$2441,($B$4+O489*($B$5-1))/($B$3-1)),0)</f>
        <v/>
      </c>
      <c r="Q489" s="16">
        <f>IF(Occurrence!J489&gt;0,_xlfn.PERCENTILE.INC(Occurrence!$I$2:$I$2441,($B$6+O489*($B$7-1))/($B$3-1)),0)</f>
        <v/>
      </c>
      <c r="R489" s="16">
        <f>IF(Occurrence!J489&gt;0,Occurrence!J489/Q489,0)</f>
        <v/>
      </c>
      <c r="S489" s="9">
        <f>IF(Occurrence!J489&gt;0,P489*R489,0)</f>
        <v/>
      </c>
      <c r="T489" s="24">
        <f>IF(Occurrence!K489&gt;0,COUNTIFS(Occurrence!$K$2:$K$2441,"&gt;0",Occurrence!$K$2:$K$2441,"&lt;="&amp;Occurrence!K489)/($B$9+1),0)</f>
        <v/>
      </c>
      <c r="U489" s="16">
        <f>IF(Occurrence!K489&gt;0,_xlfn.PERCENTILE.INC(Data!$O$2:$O$2441,($B$4+T489*($B$5-1))/($B$3-1)),0)</f>
        <v/>
      </c>
      <c r="V489" s="16">
        <f>IF(Occurrence!K489&gt;0,_xlfn.PERCENTILE.INC(Occurrence!$I$2:$I$2441,($B$6+T489*($B$7-1))/($B$3-1)),0)</f>
        <v/>
      </c>
      <c r="W489" s="16">
        <f>IF(Occurrence!K489&gt;0,Occurrence!K489/V489,0)</f>
        <v/>
      </c>
      <c r="X489" s="9">
        <f>IF(Occurrence!K489&gt;0,U489*W489,0)</f>
        <v/>
      </c>
      <c r="Y489" s="24">
        <f>COUNTIF(Data!$X$2:$X$2441,"&lt;="&amp;Data!X489)/($B$3+1)</f>
        <v/>
      </c>
      <c r="Z489" s="16">
        <f>_xlfn.PERCENTILE.INC(Data!$U$2:$U$2441,Y489)</f>
        <v/>
      </c>
      <c r="AA489" s="16">
        <f>_xlfn.PERCENTILE.INC(Data!$V$2:$V$2441,Y489)</f>
        <v/>
      </c>
      <c r="AB489" s="16">
        <f>Data!X489-AA489</f>
        <v/>
      </c>
      <c r="AC489" s="9">
        <f>Z489+AB489</f>
        <v/>
      </c>
      <c r="AD489" s="24">
        <f>COUNTIF(Data!$Y$2:$Y$2441,"&lt;="&amp;Data!Y489)/($B$3+1)</f>
        <v/>
      </c>
      <c r="AE489" s="16">
        <f>_xlfn.PERCENTILE.INC(Data!$U$2:$U$2441,AD489)</f>
        <v/>
      </c>
      <c r="AF489" s="16">
        <f>_xlfn.PERCENTILE.INC(Data!$V$2:$V$2441,AD489)</f>
        <v/>
      </c>
      <c r="AG489" s="16">
        <f>Data!Y489-AF489</f>
        <v/>
      </c>
      <c r="AH489" s="9">
        <f>AE489+AG489</f>
        <v/>
      </c>
    </row>
    <row r="490">
      <c r="N490" s="14">
        <f>Data!A490</f>
        <v/>
      </c>
      <c r="O490" s="24">
        <f>IF(Occurrence!J490&gt;0,COUNTIFS(Occurrence!$J$2:$J$2441,"&gt;0",Occurrence!$J$2:$J$2441,"&lt;="&amp;Occurrence!J490)/($B$8+1),0)</f>
        <v/>
      </c>
      <c r="P490" s="16">
        <f>IF(Occurrence!J490&gt;0,_xlfn.PERCENTILE.INC(Data!$O$2:$O$2441,($B$4+O490*($B$5-1))/($B$3-1)),0)</f>
        <v/>
      </c>
      <c r="Q490" s="16">
        <f>IF(Occurrence!J490&gt;0,_xlfn.PERCENTILE.INC(Occurrence!$I$2:$I$2441,($B$6+O490*($B$7-1))/($B$3-1)),0)</f>
        <v/>
      </c>
      <c r="R490" s="16">
        <f>IF(Occurrence!J490&gt;0,Occurrence!J490/Q490,0)</f>
        <v/>
      </c>
      <c r="S490" s="9">
        <f>IF(Occurrence!J490&gt;0,P490*R490,0)</f>
        <v/>
      </c>
      <c r="T490" s="24">
        <f>IF(Occurrence!K490&gt;0,COUNTIFS(Occurrence!$K$2:$K$2441,"&gt;0",Occurrence!$K$2:$K$2441,"&lt;="&amp;Occurrence!K490)/($B$9+1),0)</f>
        <v/>
      </c>
      <c r="U490" s="16">
        <f>IF(Occurrence!K490&gt;0,_xlfn.PERCENTILE.INC(Data!$O$2:$O$2441,($B$4+T490*($B$5-1))/($B$3-1)),0)</f>
        <v/>
      </c>
      <c r="V490" s="16">
        <f>IF(Occurrence!K490&gt;0,_xlfn.PERCENTILE.INC(Occurrence!$I$2:$I$2441,($B$6+T490*($B$7-1))/($B$3-1)),0)</f>
        <v/>
      </c>
      <c r="W490" s="16">
        <f>IF(Occurrence!K490&gt;0,Occurrence!K490/V490,0)</f>
        <v/>
      </c>
      <c r="X490" s="9">
        <f>IF(Occurrence!K490&gt;0,U490*W490,0)</f>
        <v/>
      </c>
      <c r="Y490" s="24">
        <f>COUNTIF(Data!$X$2:$X$2441,"&lt;="&amp;Data!X490)/($B$3+1)</f>
        <v/>
      </c>
      <c r="Z490" s="16">
        <f>_xlfn.PERCENTILE.INC(Data!$U$2:$U$2441,Y490)</f>
        <v/>
      </c>
      <c r="AA490" s="16">
        <f>_xlfn.PERCENTILE.INC(Data!$V$2:$V$2441,Y490)</f>
        <v/>
      </c>
      <c r="AB490" s="16">
        <f>Data!X490-AA490</f>
        <v/>
      </c>
      <c r="AC490" s="9">
        <f>Z490+AB490</f>
        <v/>
      </c>
      <c r="AD490" s="24">
        <f>COUNTIF(Data!$Y$2:$Y$2441,"&lt;="&amp;Data!Y490)/($B$3+1)</f>
        <v/>
      </c>
      <c r="AE490" s="16">
        <f>_xlfn.PERCENTILE.INC(Data!$U$2:$U$2441,AD490)</f>
        <v/>
      </c>
      <c r="AF490" s="16">
        <f>_xlfn.PERCENTILE.INC(Data!$V$2:$V$2441,AD490)</f>
        <v/>
      </c>
      <c r="AG490" s="16">
        <f>Data!Y490-AF490</f>
        <v/>
      </c>
      <c r="AH490" s="9">
        <f>AE490+AG490</f>
        <v/>
      </c>
    </row>
    <row r="491">
      <c r="N491" s="14">
        <f>Data!A491</f>
        <v/>
      </c>
      <c r="O491" s="24">
        <f>IF(Occurrence!J491&gt;0,COUNTIFS(Occurrence!$J$2:$J$2441,"&gt;0",Occurrence!$J$2:$J$2441,"&lt;="&amp;Occurrence!J491)/($B$8+1),0)</f>
        <v/>
      </c>
      <c r="P491" s="16">
        <f>IF(Occurrence!J491&gt;0,_xlfn.PERCENTILE.INC(Data!$O$2:$O$2441,($B$4+O491*($B$5-1))/($B$3-1)),0)</f>
        <v/>
      </c>
      <c r="Q491" s="16">
        <f>IF(Occurrence!J491&gt;0,_xlfn.PERCENTILE.INC(Occurrence!$I$2:$I$2441,($B$6+O491*($B$7-1))/($B$3-1)),0)</f>
        <v/>
      </c>
      <c r="R491" s="16">
        <f>IF(Occurrence!J491&gt;0,Occurrence!J491/Q491,0)</f>
        <v/>
      </c>
      <c r="S491" s="9">
        <f>IF(Occurrence!J491&gt;0,P491*R491,0)</f>
        <v/>
      </c>
      <c r="T491" s="24">
        <f>IF(Occurrence!K491&gt;0,COUNTIFS(Occurrence!$K$2:$K$2441,"&gt;0",Occurrence!$K$2:$K$2441,"&lt;="&amp;Occurrence!K491)/($B$9+1),0)</f>
        <v/>
      </c>
      <c r="U491" s="16">
        <f>IF(Occurrence!K491&gt;0,_xlfn.PERCENTILE.INC(Data!$O$2:$O$2441,($B$4+T491*($B$5-1))/($B$3-1)),0)</f>
        <v/>
      </c>
      <c r="V491" s="16">
        <f>IF(Occurrence!K491&gt;0,_xlfn.PERCENTILE.INC(Occurrence!$I$2:$I$2441,($B$6+T491*($B$7-1))/($B$3-1)),0)</f>
        <v/>
      </c>
      <c r="W491" s="16">
        <f>IF(Occurrence!K491&gt;0,Occurrence!K491/V491,0)</f>
        <v/>
      </c>
      <c r="X491" s="9">
        <f>IF(Occurrence!K491&gt;0,U491*W491,0)</f>
        <v/>
      </c>
      <c r="Y491" s="24">
        <f>COUNTIF(Data!$X$2:$X$2441,"&lt;="&amp;Data!X491)/($B$3+1)</f>
        <v/>
      </c>
      <c r="Z491" s="16">
        <f>_xlfn.PERCENTILE.INC(Data!$U$2:$U$2441,Y491)</f>
        <v/>
      </c>
      <c r="AA491" s="16">
        <f>_xlfn.PERCENTILE.INC(Data!$V$2:$V$2441,Y491)</f>
        <v/>
      </c>
      <c r="AB491" s="16">
        <f>Data!X491-AA491</f>
        <v/>
      </c>
      <c r="AC491" s="9">
        <f>Z491+AB491</f>
        <v/>
      </c>
      <c r="AD491" s="24">
        <f>COUNTIF(Data!$Y$2:$Y$2441,"&lt;="&amp;Data!Y491)/($B$3+1)</f>
        <v/>
      </c>
      <c r="AE491" s="16">
        <f>_xlfn.PERCENTILE.INC(Data!$U$2:$U$2441,AD491)</f>
        <v/>
      </c>
      <c r="AF491" s="16">
        <f>_xlfn.PERCENTILE.INC(Data!$V$2:$V$2441,AD491)</f>
        <v/>
      </c>
      <c r="AG491" s="16">
        <f>Data!Y491-AF491</f>
        <v/>
      </c>
      <c r="AH491" s="9">
        <f>AE491+AG491</f>
        <v/>
      </c>
    </row>
    <row r="492">
      <c r="N492" s="14">
        <f>Data!A492</f>
        <v/>
      </c>
      <c r="O492" s="24">
        <f>IF(Occurrence!J492&gt;0,COUNTIFS(Occurrence!$J$2:$J$2441,"&gt;0",Occurrence!$J$2:$J$2441,"&lt;="&amp;Occurrence!J492)/($B$8+1),0)</f>
        <v/>
      </c>
      <c r="P492" s="16">
        <f>IF(Occurrence!J492&gt;0,_xlfn.PERCENTILE.INC(Data!$O$2:$O$2441,($B$4+O492*($B$5-1))/($B$3-1)),0)</f>
        <v/>
      </c>
      <c r="Q492" s="16">
        <f>IF(Occurrence!J492&gt;0,_xlfn.PERCENTILE.INC(Occurrence!$I$2:$I$2441,($B$6+O492*($B$7-1))/($B$3-1)),0)</f>
        <v/>
      </c>
      <c r="R492" s="16">
        <f>IF(Occurrence!J492&gt;0,Occurrence!J492/Q492,0)</f>
        <v/>
      </c>
      <c r="S492" s="9">
        <f>IF(Occurrence!J492&gt;0,P492*R492,0)</f>
        <v/>
      </c>
      <c r="T492" s="24">
        <f>IF(Occurrence!K492&gt;0,COUNTIFS(Occurrence!$K$2:$K$2441,"&gt;0",Occurrence!$K$2:$K$2441,"&lt;="&amp;Occurrence!K492)/($B$9+1),0)</f>
        <v/>
      </c>
      <c r="U492" s="16">
        <f>IF(Occurrence!K492&gt;0,_xlfn.PERCENTILE.INC(Data!$O$2:$O$2441,($B$4+T492*($B$5-1))/($B$3-1)),0)</f>
        <v/>
      </c>
      <c r="V492" s="16">
        <f>IF(Occurrence!K492&gt;0,_xlfn.PERCENTILE.INC(Occurrence!$I$2:$I$2441,($B$6+T492*($B$7-1))/($B$3-1)),0)</f>
        <v/>
      </c>
      <c r="W492" s="16">
        <f>IF(Occurrence!K492&gt;0,Occurrence!K492/V492,0)</f>
        <v/>
      </c>
      <c r="X492" s="9">
        <f>IF(Occurrence!K492&gt;0,U492*W492,0)</f>
        <v/>
      </c>
      <c r="Y492" s="24">
        <f>COUNTIF(Data!$X$2:$X$2441,"&lt;="&amp;Data!X492)/($B$3+1)</f>
        <v/>
      </c>
      <c r="Z492" s="16">
        <f>_xlfn.PERCENTILE.INC(Data!$U$2:$U$2441,Y492)</f>
        <v/>
      </c>
      <c r="AA492" s="16">
        <f>_xlfn.PERCENTILE.INC(Data!$V$2:$V$2441,Y492)</f>
        <v/>
      </c>
      <c r="AB492" s="16">
        <f>Data!X492-AA492</f>
        <v/>
      </c>
      <c r="AC492" s="9">
        <f>Z492+AB492</f>
        <v/>
      </c>
      <c r="AD492" s="24">
        <f>COUNTIF(Data!$Y$2:$Y$2441,"&lt;="&amp;Data!Y492)/($B$3+1)</f>
        <v/>
      </c>
      <c r="AE492" s="16">
        <f>_xlfn.PERCENTILE.INC(Data!$U$2:$U$2441,AD492)</f>
        <v/>
      </c>
      <c r="AF492" s="16">
        <f>_xlfn.PERCENTILE.INC(Data!$V$2:$V$2441,AD492)</f>
        <v/>
      </c>
      <c r="AG492" s="16">
        <f>Data!Y492-AF492</f>
        <v/>
      </c>
      <c r="AH492" s="9">
        <f>AE492+AG492</f>
        <v/>
      </c>
    </row>
    <row r="493">
      <c r="N493" s="14">
        <f>Data!A493</f>
        <v/>
      </c>
      <c r="O493" s="24">
        <f>IF(Occurrence!J493&gt;0,COUNTIFS(Occurrence!$J$2:$J$2441,"&gt;0",Occurrence!$J$2:$J$2441,"&lt;="&amp;Occurrence!J493)/($B$8+1),0)</f>
        <v/>
      </c>
      <c r="P493" s="16">
        <f>IF(Occurrence!J493&gt;0,_xlfn.PERCENTILE.INC(Data!$O$2:$O$2441,($B$4+O493*($B$5-1))/($B$3-1)),0)</f>
        <v/>
      </c>
      <c r="Q493" s="16">
        <f>IF(Occurrence!J493&gt;0,_xlfn.PERCENTILE.INC(Occurrence!$I$2:$I$2441,($B$6+O493*($B$7-1))/($B$3-1)),0)</f>
        <v/>
      </c>
      <c r="R493" s="16">
        <f>IF(Occurrence!J493&gt;0,Occurrence!J493/Q493,0)</f>
        <v/>
      </c>
      <c r="S493" s="9">
        <f>IF(Occurrence!J493&gt;0,P493*R493,0)</f>
        <v/>
      </c>
      <c r="T493" s="24">
        <f>IF(Occurrence!K493&gt;0,COUNTIFS(Occurrence!$K$2:$K$2441,"&gt;0",Occurrence!$K$2:$K$2441,"&lt;="&amp;Occurrence!K493)/($B$9+1),0)</f>
        <v/>
      </c>
      <c r="U493" s="16">
        <f>IF(Occurrence!K493&gt;0,_xlfn.PERCENTILE.INC(Data!$O$2:$O$2441,($B$4+T493*($B$5-1))/($B$3-1)),0)</f>
        <v/>
      </c>
      <c r="V493" s="16">
        <f>IF(Occurrence!K493&gt;0,_xlfn.PERCENTILE.INC(Occurrence!$I$2:$I$2441,($B$6+T493*($B$7-1))/($B$3-1)),0)</f>
        <v/>
      </c>
      <c r="W493" s="16">
        <f>IF(Occurrence!K493&gt;0,Occurrence!K493/V493,0)</f>
        <v/>
      </c>
      <c r="X493" s="9">
        <f>IF(Occurrence!K493&gt;0,U493*W493,0)</f>
        <v/>
      </c>
      <c r="Y493" s="24">
        <f>COUNTIF(Data!$X$2:$X$2441,"&lt;="&amp;Data!X493)/($B$3+1)</f>
        <v/>
      </c>
      <c r="Z493" s="16">
        <f>_xlfn.PERCENTILE.INC(Data!$U$2:$U$2441,Y493)</f>
        <v/>
      </c>
      <c r="AA493" s="16">
        <f>_xlfn.PERCENTILE.INC(Data!$V$2:$V$2441,Y493)</f>
        <v/>
      </c>
      <c r="AB493" s="16">
        <f>Data!X493-AA493</f>
        <v/>
      </c>
      <c r="AC493" s="9">
        <f>Z493+AB493</f>
        <v/>
      </c>
      <c r="AD493" s="24">
        <f>COUNTIF(Data!$Y$2:$Y$2441,"&lt;="&amp;Data!Y493)/($B$3+1)</f>
        <v/>
      </c>
      <c r="AE493" s="16">
        <f>_xlfn.PERCENTILE.INC(Data!$U$2:$U$2441,AD493)</f>
        <v/>
      </c>
      <c r="AF493" s="16">
        <f>_xlfn.PERCENTILE.INC(Data!$V$2:$V$2441,AD493)</f>
        <v/>
      </c>
      <c r="AG493" s="16">
        <f>Data!Y493-AF493</f>
        <v/>
      </c>
      <c r="AH493" s="9">
        <f>AE493+AG493</f>
        <v/>
      </c>
    </row>
    <row r="494">
      <c r="N494" s="14">
        <f>Data!A494</f>
        <v/>
      </c>
      <c r="O494" s="24">
        <f>IF(Occurrence!J494&gt;0,COUNTIFS(Occurrence!$J$2:$J$2441,"&gt;0",Occurrence!$J$2:$J$2441,"&lt;="&amp;Occurrence!J494)/($B$8+1),0)</f>
        <v/>
      </c>
      <c r="P494" s="16">
        <f>IF(Occurrence!J494&gt;0,_xlfn.PERCENTILE.INC(Data!$O$2:$O$2441,($B$4+O494*($B$5-1))/($B$3-1)),0)</f>
        <v/>
      </c>
      <c r="Q494" s="16">
        <f>IF(Occurrence!J494&gt;0,_xlfn.PERCENTILE.INC(Occurrence!$I$2:$I$2441,($B$6+O494*($B$7-1))/($B$3-1)),0)</f>
        <v/>
      </c>
      <c r="R494" s="16">
        <f>IF(Occurrence!J494&gt;0,Occurrence!J494/Q494,0)</f>
        <v/>
      </c>
      <c r="S494" s="9">
        <f>IF(Occurrence!J494&gt;0,P494*R494,0)</f>
        <v/>
      </c>
      <c r="T494" s="24">
        <f>IF(Occurrence!K494&gt;0,COUNTIFS(Occurrence!$K$2:$K$2441,"&gt;0",Occurrence!$K$2:$K$2441,"&lt;="&amp;Occurrence!K494)/($B$9+1),0)</f>
        <v/>
      </c>
      <c r="U494" s="16">
        <f>IF(Occurrence!K494&gt;0,_xlfn.PERCENTILE.INC(Data!$O$2:$O$2441,($B$4+T494*($B$5-1))/($B$3-1)),0)</f>
        <v/>
      </c>
      <c r="V494" s="16">
        <f>IF(Occurrence!K494&gt;0,_xlfn.PERCENTILE.INC(Occurrence!$I$2:$I$2441,($B$6+T494*($B$7-1))/($B$3-1)),0)</f>
        <v/>
      </c>
      <c r="W494" s="16">
        <f>IF(Occurrence!K494&gt;0,Occurrence!K494/V494,0)</f>
        <v/>
      </c>
      <c r="X494" s="9">
        <f>IF(Occurrence!K494&gt;0,U494*W494,0)</f>
        <v/>
      </c>
      <c r="Y494" s="24">
        <f>COUNTIF(Data!$X$2:$X$2441,"&lt;="&amp;Data!X494)/($B$3+1)</f>
        <v/>
      </c>
      <c r="Z494" s="16">
        <f>_xlfn.PERCENTILE.INC(Data!$U$2:$U$2441,Y494)</f>
        <v/>
      </c>
      <c r="AA494" s="16">
        <f>_xlfn.PERCENTILE.INC(Data!$V$2:$V$2441,Y494)</f>
        <v/>
      </c>
      <c r="AB494" s="16">
        <f>Data!X494-AA494</f>
        <v/>
      </c>
      <c r="AC494" s="9">
        <f>Z494+AB494</f>
        <v/>
      </c>
      <c r="AD494" s="24">
        <f>COUNTIF(Data!$Y$2:$Y$2441,"&lt;="&amp;Data!Y494)/($B$3+1)</f>
        <v/>
      </c>
      <c r="AE494" s="16">
        <f>_xlfn.PERCENTILE.INC(Data!$U$2:$U$2441,AD494)</f>
        <v/>
      </c>
      <c r="AF494" s="16">
        <f>_xlfn.PERCENTILE.INC(Data!$V$2:$V$2441,AD494)</f>
        <v/>
      </c>
      <c r="AG494" s="16">
        <f>Data!Y494-AF494</f>
        <v/>
      </c>
      <c r="AH494" s="9">
        <f>AE494+AG494</f>
        <v/>
      </c>
    </row>
    <row r="495">
      <c r="N495" s="14">
        <f>Data!A495</f>
        <v/>
      </c>
      <c r="O495" s="24">
        <f>IF(Occurrence!J495&gt;0,COUNTIFS(Occurrence!$J$2:$J$2441,"&gt;0",Occurrence!$J$2:$J$2441,"&lt;="&amp;Occurrence!J495)/($B$8+1),0)</f>
        <v/>
      </c>
      <c r="P495" s="16">
        <f>IF(Occurrence!J495&gt;0,_xlfn.PERCENTILE.INC(Data!$O$2:$O$2441,($B$4+O495*($B$5-1))/($B$3-1)),0)</f>
        <v/>
      </c>
      <c r="Q495" s="16">
        <f>IF(Occurrence!J495&gt;0,_xlfn.PERCENTILE.INC(Occurrence!$I$2:$I$2441,($B$6+O495*($B$7-1))/($B$3-1)),0)</f>
        <v/>
      </c>
      <c r="R495" s="16">
        <f>IF(Occurrence!J495&gt;0,Occurrence!J495/Q495,0)</f>
        <v/>
      </c>
      <c r="S495" s="9">
        <f>IF(Occurrence!J495&gt;0,P495*R495,0)</f>
        <v/>
      </c>
      <c r="T495" s="24">
        <f>IF(Occurrence!K495&gt;0,COUNTIFS(Occurrence!$K$2:$K$2441,"&gt;0",Occurrence!$K$2:$K$2441,"&lt;="&amp;Occurrence!K495)/($B$9+1),0)</f>
        <v/>
      </c>
      <c r="U495" s="16">
        <f>IF(Occurrence!K495&gt;0,_xlfn.PERCENTILE.INC(Data!$O$2:$O$2441,($B$4+T495*($B$5-1))/($B$3-1)),0)</f>
        <v/>
      </c>
      <c r="V495" s="16">
        <f>IF(Occurrence!K495&gt;0,_xlfn.PERCENTILE.INC(Occurrence!$I$2:$I$2441,($B$6+T495*($B$7-1))/($B$3-1)),0)</f>
        <v/>
      </c>
      <c r="W495" s="16">
        <f>IF(Occurrence!K495&gt;0,Occurrence!K495/V495,0)</f>
        <v/>
      </c>
      <c r="X495" s="9">
        <f>IF(Occurrence!K495&gt;0,U495*W495,0)</f>
        <v/>
      </c>
      <c r="Y495" s="24">
        <f>COUNTIF(Data!$X$2:$X$2441,"&lt;="&amp;Data!X495)/($B$3+1)</f>
        <v/>
      </c>
      <c r="Z495" s="16">
        <f>_xlfn.PERCENTILE.INC(Data!$U$2:$U$2441,Y495)</f>
        <v/>
      </c>
      <c r="AA495" s="16">
        <f>_xlfn.PERCENTILE.INC(Data!$V$2:$V$2441,Y495)</f>
        <v/>
      </c>
      <c r="AB495" s="16">
        <f>Data!X495-AA495</f>
        <v/>
      </c>
      <c r="AC495" s="9">
        <f>Z495+AB495</f>
        <v/>
      </c>
      <c r="AD495" s="24">
        <f>COUNTIF(Data!$Y$2:$Y$2441,"&lt;="&amp;Data!Y495)/($B$3+1)</f>
        <v/>
      </c>
      <c r="AE495" s="16">
        <f>_xlfn.PERCENTILE.INC(Data!$U$2:$U$2441,AD495)</f>
        <v/>
      </c>
      <c r="AF495" s="16">
        <f>_xlfn.PERCENTILE.INC(Data!$V$2:$V$2441,AD495)</f>
        <v/>
      </c>
      <c r="AG495" s="16">
        <f>Data!Y495-AF495</f>
        <v/>
      </c>
      <c r="AH495" s="9">
        <f>AE495+AG495</f>
        <v/>
      </c>
    </row>
    <row r="496">
      <c r="N496" s="14">
        <f>Data!A496</f>
        <v/>
      </c>
      <c r="O496" s="24">
        <f>IF(Occurrence!J496&gt;0,COUNTIFS(Occurrence!$J$2:$J$2441,"&gt;0",Occurrence!$J$2:$J$2441,"&lt;="&amp;Occurrence!J496)/($B$8+1),0)</f>
        <v/>
      </c>
      <c r="P496" s="16">
        <f>IF(Occurrence!J496&gt;0,_xlfn.PERCENTILE.INC(Data!$O$2:$O$2441,($B$4+O496*($B$5-1))/($B$3-1)),0)</f>
        <v/>
      </c>
      <c r="Q496" s="16">
        <f>IF(Occurrence!J496&gt;0,_xlfn.PERCENTILE.INC(Occurrence!$I$2:$I$2441,($B$6+O496*($B$7-1))/($B$3-1)),0)</f>
        <v/>
      </c>
      <c r="R496" s="16">
        <f>IF(Occurrence!J496&gt;0,Occurrence!J496/Q496,0)</f>
        <v/>
      </c>
      <c r="S496" s="9">
        <f>IF(Occurrence!J496&gt;0,P496*R496,0)</f>
        <v/>
      </c>
      <c r="T496" s="24">
        <f>IF(Occurrence!K496&gt;0,COUNTIFS(Occurrence!$K$2:$K$2441,"&gt;0",Occurrence!$K$2:$K$2441,"&lt;="&amp;Occurrence!K496)/($B$9+1),0)</f>
        <v/>
      </c>
      <c r="U496" s="16">
        <f>IF(Occurrence!K496&gt;0,_xlfn.PERCENTILE.INC(Data!$O$2:$O$2441,($B$4+T496*($B$5-1))/($B$3-1)),0)</f>
        <v/>
      </c>
      <c r="V496" s="16">
        <f>IF(Occurrence!K496&gt;0,_xlfn.PERCENTILE.INC(Occurrence!$I$2:$I$2441,($B$6+T496*($B$7-1))/($B$3-1)),0)</f>
        <v/>
      </c>
      <c r="W496" s="16">
        <f>IF(Occurrence!K496&gt;0,Occurrence!K496/V496,0)</f>
        <v/>
      </c>
      <c r="X496" s="9">
        <f>IF(Occurrence!K496&gt;0,U496*W496,0)</f>
        <v/>
      </c>
      <c r="Y496" s="24">
        <f>COUNTIF(Data!$X$2:$X$2441,"&lt;="&amp;Data!X496)/($B$3+1)</f>
        <v/>
      </c>
      <c r="Z496" s="16">
        <f>_xlfn.PERCENTILE.INC(Data!$U$2:$U$2441,Y496)</f>
        <v/>
      </c>
      <c r="AA496" s="16">
        <f>_xlfn.PERCENTILE.INC(Data!$V$2:$V$2441,Y496)</f>
        <v/>
      </c>
      <c r="AB496" s="16">
        <f>Data!X496-AA496</f>
        <v/>
      </c>
      <c r="AC496" s="9">
        <f>Z496+AB496</f>
        <v/>
      </c>
      <c r="AD496" s="24">
        <f>COUNTIF(Data!$Y$2:$Y$2441,"&lt;="&amp;Data!Y496)/($B$3+1)</f>
        <v/>
      </c>
      <c r="AE496" s="16">
        <f>_xlfn.PERCENTILE.INC(Data!$U$2:$U$2441,AD496)</f>
        <v/>
      </c>
      <c r="AF496" s="16">
        <f>_xlfn.PERCENTILE.INC(Data!$V$2:$V$2441,AD496)</f>
        <v/>
      </c>
      <c r="AG496" s="16">
        <f>Data!Y496-AF496</f>
        <v/>
      </c>
      <c r="AH496" s="9">
        <f>AE496+AG496</f>
        <v/>
      </c>
    </row>
    <row r="497">
      <c r="N497" s="14">
        <f>Data!A497</f>
        <v/>
      </c>
      <c r="O497" s="24">
        <f>IF(Occurrence!J497&gt;0,COUNTIFS(Occurrence!$J$2:$J$2441,"&gt;0",Occurrence!$J$2:$J$2441,"&lt;="&amp;Occurrence!J497)/($B$8+1),0)</f>
        <v/>
      </c>
      <c r="P497" s="16">
        <f>IF(Occurrence!J497&gt;0,_xlfn.PERCENTILE.INC(Data!$O$2:$O$2441,($B$4+O497*($B$5-1))/($B$3-1)),0)</f>
        <v/>
      </c>
      <c r="Q497" s="16">
        <f>IF(Occurrence!J497&gt;0,_xlfn.PERCENTILE.INC(Occurrence!$I$2:$I$2441,($B$6+O497*($B$7-1))/($B$3-1)),0)</f>
        <v/>
      </c>
      <c r="R497" s="16">
        <f>IF(Occurrence!J497&gt;0,Occurrence!J497/Q497,0)</f>
        <v/>
      </c>
      <c r="S497" s="9">
        <f>IF(Occurrence!J497&gt;0,P497*R497,0)</f>
        <v/>
      </c>
      <c r="T497" s="24">
        <f>IF(Occurrence!K497&gt;0,COUNTIFS(Occurrence!$K$2:$K$2441,"&gt;0",Occurrence!$K$2:$K$2441,"&lt;="&amp;Occurrence!K497)/($B$9+1),0)</f>
        <v/>
      </c>
      <c r="U497" s="16">
        <f>IF(Occurrence!K497&gt;0,_xlfn.PERCENTILE.INC(Data!$O$2:$O$2441,($B$4+T497*($B$5-1))/($B$3-1)),0)</f>
        <v/>
      </c>
      <c r="V497" s="16">
        <f>IF(Occurrence!K497&gt;0,_xlfn.PERCENTILE.INC(Occurrence!$I$2:$I$2441,($B$6+T497*($B$7-1))/($B$3-1)),0)</f>
        <v/>
      </c>
      <c r="W497" s="16">
        <f>IF(Occurrence!K497&gt;0,Occurrence!K497/V497,0)</f>
        <v/>
      </c>
      <c r="X497" s="9">
        <f>IF(Occurrence!K497&gt;0,U497*W497,0)</f>
        <v/>
      </c>
      <c r="Y497" s="24">
        <f>COUNTIF(Data!$X$2:$X$2441,"&lt;="&amp;Data!X497)/($B$3+1)</f>
        <v/>
      </c>
      <c r="Z497" s="16">
        <f>_xlfn.PERCENTILE.INC(Data!$U$2:$U$2441,Y497)</f>
        <v/>
      </c>
      <c r="AA497" s="16">
        <f>_xlfn.PERCENTILE.INC(Data!$V$2:$V$2441,Y497)</f>
        <v/>
      </c>
      <c r="AB497" s="16">
        <f>Data!X497-AA497</f>
        <v/>
      </c>
      <c r="AC497" s="9">
        <f>Z497+AB497</f>
        <v/>
      </c>
      <c r="AD497" s="24">
        <f>COUNTIF(Data!$Y$2:$Y$2441,"&lt;="&amp;Data!Y497)/($B$3+1)</f>
        <v/>
      </c>
      <c r="AE497" s="16">
        <f>_xlfn.PERCENTILE.INC(Data!$U$2:$U$2441,AD497)</f>
        <v/>
      </c>
      <c r="AF497" s="16">
        <f>_xlfn.PERCENTILE.INC(Data!$V$2:$V$2441,AD497)</f>
        <v/>
      </c>
      <c r="AG497" s="16">
        <f>Data!Y497-AF497</f>
        <v/>
      </c>
      <c r="AH497" s="9">
        <f>AE497+AG497</f>
        <v/>
      </c>
    </row>
    <row r="498">
      <c r="N498" s="14">
        <f>Data!A498</f>
        <v/>
      </c>
      <c r="O498" s="24">
        <f>IF(Occurrence!J498&gt;0,COUNTIFS(Occurrence!$J$2:$J$2441,"&gt;0",Occurrence!$J$2:$J$2441,"&lt;="&amp;Occurrence!J498)/($B$8+1),0)</f>
        <v/>
      </c>
      <c r="P498" s="16">
        <f>IF(Occurrence!J498&gt;0,_xlfn.PERCENTILE.INC(Data!$O$2:$O$2441,($B$4+O498*($B$5-1))/($B$3-1)),0)</f>
        <v/>
      </c>
      <c r="Q498" s="16">
        <f>IF(Occurrence!J498&gt;0,_xlfn.PERCENTILE.INC(Occurrence!$I$2:$I$2441,($B$6+O498*($B$7-1))/($B$3-1)),0)</f>
        <v/>
      </c>
      <c r="R498" s="16">
        <f>IF(Occurrence!J498&gt;0,Occurrence!J498/Q498,0)</f>
        <v/>
      </c>
      <c r="S498" s="9">
        <f>IF(Occurrence!J498&gt;0,P498*R498,0)</f>
        <v/>
      </c>
      <c r="T498" s="24">
        <f>IF(Occurrence!K498&gt;0,COUNTIFS(Occurrence!$K$2:$K$2441,"&gt;0",Occurrence!$K$2:$K$2441,"&lt;="&amp;Occurrence!K498)/($B$9+1),0)</f>
        <v/>
      </c>
      <c r="U498" s="16">
        <f>IF(Occurrence!K498&gt;0,_xlfn.PERCENTILE.INC(Data!$O$2:$O$2441,($B$4+T498*($B$5-1))/($B$3-1)),0)</f>
        <v/>
      </c>
      <c r="V498" s="16">
        <f>IF(Occurrence!K498&gt;0,_xlfn.PERCENTILE.INC(Occurrence!$I$2:$I$2441,($B$6+T498*($B$7-1))/($B$3-1)),0)</f>
        <v/>
      </c>
      <c r="W498" s="16">
        <f>IF(Occurrence!K498&gt;0,Occurrence!K498/V498,0)</f>
        <v/>
      </c>
      <c r="X498" s="9">
        <f>IF(Occurrence!K498&gt;0,U498*W498,0)</f>
        <v/>
      </c>
      <c r="Y498" s="24">
        <f>COUNTIF(Data!$X$2:$X$2441,"&lt;="&amp;Data!X498)/($B$3+1)</f>
        <v/>
      </c>
      <c r="Z498" s="16">
        <f>_xlfn.PERCENTILE.INC(Data!$U$2:$U$2441,Y498)</f>
        <v/>
      </c>
      <c r="AA498" s="16">
        <f>_xlfn.PERCENTILE.INC(Data!$V$2:$V$2441,Y498)</f>
        <v/>
      </c>
      <c r="AB498" s="16">
        <f>Data!X498-AA498</f>
        <v/>
      </c>
      <c r="AC498" s="9">
        <f>Z498+AB498</f>
        <v/>
      </c>
      <c r="AD498" s="24">
        <f>COUNTIF(Data!$Y$2:$Y$2441,"&lt;="&amp;Data!Y498)/($B$3+1)</f>
        <v/>
      </c>
      <c r="AE498" s="16">
        <f>_xlfn.PERCENTILE.INC(Data!$U$2:$U$2441,AD498)</f>
        <v/>
      </c>
      <c r="AF498" s="16">
        <f>_xlfn.PERCENTILE.INC(Data!$V$2:$V$2441,AD498)</f>
        <v/>
      </c>
      <c r="AG498" s="16">
        <f>Data!Y498-AF498</f>
        <v/>
      </c>
      <c r="AH498" s="9">
        <f>AE498+AG498</f>
        <v/>
      </c>
    </row>
    <row r="499">
      <c r="N499" s="14">
        <f>Data!A499</f>
        <v/>
      </c>
      <c r="O499" s="24">
        <f>IF(Occurrence!J499&gt;0,COUNTIFS(Occurrence!$J$2:$J$2441,"&gt;0",Occurrence!$J$2:$J$2441,"&lt;="&amp;Occurrence!J499)/($B$8+1),0)</f>
        <v/>
      </c>
      <c r="P499" s="16">
        <f>IF(Occurrence!J499&gt;0,_xlfn.PERCENTILE.INC(Data!$O$2:$O$2441,($B$4+O499*($B$5-1))/($B$3-1)),0)</f>
        <v/>
      </c>
      <c r="Q499" s="16">
        <f>IF(Occurrence!J499&gt;0,_xlfn.PERCENTILE.INC(Occurrence!$I$2:$I$2441,($B$6+O499*($B$7-1))/($B$3-1)),0)</f>
        <v/>
      </c>
      <c r="R499" s="16">
        <f>IF(Occurrence!J499&gt;0,Occurrence!J499/Q499,0)</f>
        <v/>
      </c>
      <c r="S499" s="9">
        <f>IF(Occurrence!J499&gt;0,P499*R499,0)</f>
        <v/>
      </c>
      <c r="T499" s="24">
        <f>IF(Occurrence!K499&gt;0,COUNTIFS(Occurrence!$K$2:$K$2441,"&gt;0",Occurrence!$K$2:$K$2441,"&lt;="&amp;Occurrence!K499)/($B$9+1),0)</f>
        <v/>
      </c>
      <c r="U499" s="16">
        <f>IF(Occurrence!K499&gt;0,_xlfn.PERCENTILE.INC(Data!$O$2:$O$2441,($B$4+T499*($B$5-1))/($B$3-1)),0)</f>
        <v/>
      </c>
      <c r="V499" s="16">
        <f>IF(Occurrence!K499&gt;0,_xlfn.PERCENTILE.INC(Occurrence!$I$2:$I$2441,($B$6+T499*($B$7-1))/($B$3-1)),0)</f>
        <v/>
      </c>
      <c r="W499" s="16">
        <f>IF(Occurrence!K499&gt;0,Occurrence!K499/V499,0)</f>
        <v/>
      </c>
      <c r="X499" s="9">
        <f>IF(Occurrence!K499&gt;0,U499*W499,0)</f>
        <v/>
      </c>
      <c r="Y499" s="24">
        <f>COUNTIF(Data!$X$2:$X$2441,"&lt;="&amp;Data!X499)/($B$3+1)</f>
        <v/>
      </c>
      <c r="Z499" s="16">
        <f>_xlfn.PERCENTILE.INC(Data!$U$2:$U$2441,Y499)</f>
        <v/>
      </c>
      <c r="AA499" s="16">
        <f>_xlfn.PERCENTILE.INC(Data!$V$2:$V$2441,Y499)</f>
        <v/>
      </c>
      <c r="AB499" s="16">
        <f>Data!X499-AA499</f>
        <v/>
      </c>
      <c r="AC499" s="9">
        <f>Z499+AB499</f>
        <v/>
      </c>
      <c r="AD499" s="24">
        <f>COUNTIF(Data!$Y$2:$Y$2441,"&lt;="&amp;Data!Y499)/($B$3+1)</f>
        <v/>
      </c>
      <c r="AE499" s="16">
        <f>_xlfn.PERCENTILE.INC(Data!$U$2:$U$2441,AD499)</f>
        <v/>
      </c>
      <c r="AF499" s="16">
        <f>_xlfn.PERCENTILE.INC(Data!$V$2:$V$2441,AD499)</f>
        <v/>
      </c>
      <c r="AG499" s="16">
        <f>Data!Y499-AF499</f>
        <v/>
      </c>
      <c r="AH499" s="9">
        <f>AE499+AG499</f>
        <v/>
      </c>
    </row>
    <row r="500">
      <c r="N500" s="14">
        <f>Data!A500</f>
        <v/>
      </c>
      <c r="O500" s="24">
        <f>IF(Occurrence!J500&gt;0,COUNTIFS(Occurrence!$J$2:$J$2441,"&gt;0",Occurrence!$J$2:$J$2441,"&lt;="&amp;Occurrence!J500)/($B$8+1),0)</f>
        <v/>
      </c>
      <c r="P500" s="16">
        <f>IF(Occurrence!J500&gt;0,_xlfn.PERCENTILE.INC(Data!$O$2:$O$2441,($B$4+O500*($B$5-1))/($B$3-1)),0)</f>
        <v/>
      </c>
      <c r="Q500" s="16">
        <f>IF(Occurrence!J500&gt;0,_xlfn.PERCENTILE.INC(Occurrence!$I$2:$I$2441,($B$6+O500*($B$7-1))/($B$3-1)),0)</f>
        <v/>
      </c>
      <c r="R500" s="16">
        <f>IF(Occurrence!J500&gt;0,Occurrence!J500/Q500,0)</f>
        <v/>
      </c>
      <c r="S500" s="9">
        <f>IF(Occurrence!J500&gt;0,P500*R500,0)</f>
        <v/>
      </c>
      <c r="T500" s="24">
        <f>IF(Occurrence!K500&gt;0,COUNTIFS(Occurrence!$K$2:$K$2441,"&gt;0",Occurrence!$K$2:$K$2441,"&lt;="&amp;Occurrence!K500)/($B$9+1),0)</f>
        <v/>
      </c>
      <c r="U500" s="16">
        <f>IF(Occurrence!K500&gt;0,_xlfn.PERCENTILE.INC(Data!$O$2:$O$2441,($B$4+T500*($B$5-1))/($B$3-1)),0)</f>
        <v/>
      </c>
      <c r="V500" s="16">
        <f>IF(Occurrence!K500&gt;0,_xlfn.PERCENTILE.INC(Occurrence!$I$2:$I$2441,($B$6+T500*($B$7-1))/($B$3-1)),0)</f>
        <v/>
      </c>
      <c r="W500" s="16">
        <f>IF(Occurrence!K500&gt;0,Occurrence!K500/V500,0)</f>
        <v/>
      </c>
      <c r="X500" s="9">
        <f>IF(Occurrence!K500&gt;0,U500*W500,0)</f>
        <v/>
      </c>
      <c r="Y500" s="24">
        <f>COUNTIF(Data!$X$2:$X$2441,"&lt;="&amp;Data!X500)/($B$3+1)</f>
        <v/>
      </c>
      <c r="Z500" s="16">
        <f>_xlfn.PERCENTILE.INC(Data!$U$2:$U$2441,Y500)</f>
        <v/>
      </c>
      <c r="AA500" s="16">
        <f>_xlfn.PERCENTILE.INC(Data!$V$2:$V$2441,Y500)</f>
        <v/>
      </c>
      <c r="AB500" s="16">
        <f>Data!X500-AA500</f>
        <v/>
      </c>
      <c r="AC500" s="9">
        <f>Z500+AB500</f>
        <v/>
      </c>
      <c r="AD500" s="24">
        <f>COUNTIF(Data!$Y$2:$Y$2441,"&lt;="&amp;Data!Y500)/($B$3+1)</f>
        <v/>
      </c>
      <c r="AE500" s="16">
        <f>_xlfn.PERCENTILE.INC(Data!$U$2:$U$2441,AD500)</f>
        <v/>
      </c>
      <c r="AF500" s="16">
        <f>_xlfn.PERCENTILE.INC(Data!$V$2:$V$2441,AD500)</f>
        <v/>
      </c>
      <c r="AG500" s="16">
        <f>Data!Y500-AF500</f>
        <v/>
      </c>
      <c r="AH500" s="9">
        <f>AE500+AG500</f>
        <v/>
      </c>
    </row>
    <row r="501">
      <c r="N501" s="14">
        <f>Data!A501</f>
        <v/>
      </c>
      <c r="O501" s="24">
        <f>IF(Occurrence!J501&gt;0,COUNTIFS(Occurrence!$J$2:$J$2441,"&gt;0",Occurrence!$J$2:$J$2441,"&lt;="&amp;Occurrence!J501)/($B$8+1),0)</f>
        <v/>
      </c>
      <c r="P501" s="16">
        <f>IF(Occurrence!J501&gt;0,_xlfn.PERCENTILE.INC(Data!$O$2:$O$2441,($B$4+O501*($B$5-1))/($B$3-1)),0)</f>
        <v/>
      </c>
      <c r="Q501" s="16">
        <f>IF(Occurrence!J501&gt;0,_xlfn.PERCENTILE.INC(Occurrence!$I$2:$I$2441,($B$6+O501*($B$7-1))/($B$3-1)),0)</f>
        <v/>
      </c>
      <c r="R501" s="16">
        <f>IF(Occurrence!J501&gt;0,Occurrence!J501/Q501,0)</f>
        <v/>
      </c>
      <c r="S501" s="9">
        <f>IF(Occurrence!J501&gt;0,P501*R501,0)</f>
        <v/>
      </c>
      <c r="T501" s="24">
        <f>IF(Occurrence!K501&gt;0,COUNTIFS(Occurrence!$K$2:$K$2441,"&gt;0",Occurrence!$K$2:$K$2441,"&lt;="&amp;Occurrence!K501)/($B$9+1),0)</f>
        <v/>
      </c>
      <c r="U501" s="16">
        <f>IF(Occurrence!K501&gt;0,_xlfn.PERCENTILE.INC(Data!$O$2:$O$2441,($B$4+T501*($B$5-1))/($B$3-1)),0)</f>
        <v/>
      </c>
      <c r="V501" s="16">
        <f>IF(Occurrence!K501&gt;0,_xlfn.PERCENTILE.INC(Occurrence!$I$2:$I$2441,($B$6+T501*($B$7-1))/($B$3-1)),0)</f>
        <v/>
      </c>
      <c r="W501" s="16">
        <f>IF(Occurrence!K501&gt;0,Occurrence!K501/V501,0)</f>
        <v/>
      </c>
      <c r="X501" s="9">
        <f>IF(Occurrence!K501&gt;0,U501*W501,0)</f>
        <v/>
      </c>
      <c r="Y501" s="24">
        <f>COUNTIF(Data!$X$2:$X$2441,"&lt;="&amp;Data!X501)/($B$3+1)</f>
        <v/>
      </c>
      <c r="Z501" s="16">
        <f>_xlfn.PERCENTILE.INC(Data!$U$2:$U$2441,Y501)</f>
        <v/>
      </c>
      <c r="AA501" s="16">
        <f>_xlfn.PERCENTILE.INC(Data!$V$2:$V$2441,Y501)</f>
        <v/>
      </c>
      <c r="AB501" s="16">
        <f>Data!X501-AA501</f>
        <v/>
      </c>
      <c r="AC501" s="9">
        <f>Z501+AB501</f>
        <v/>
      </c>
      <c r="AD501" s="24">
        <f>COUNTIF(Data!$Y$2:$Y$2441,"&lt;="&amp;Data!Y501)/($B$3+1)</f>
        <v/>
      </c>
      <c r="AE501" s="16">
        <f>_xlfn.PERCENTILE.INC(Data!$U$2:$U$2441,AD501)</f>
        <v/>
      </c>
      <c r="AF501" s="16">
        <f>_xlfn.PERCENTILE.INC(Data!$V$2:$V$2441,AD501)</f>
        <v/>
      </c>
      <c r="AG501" s="16">
        <f>Data!Y501-AF501</f>
        <v/>
      </c>
      <c r="AH501" s="9">
        <f>AE501+AG501</f>
        <v/>
      </c>
    </row>
    <row r="502">
      <c r="N502" s="14">
        <f>Data!A502</f>
        <v/>
      </c>
      <c r="O502" s="24">
        <f>IF(Occurrence!J502&gt;0,COUNTIFS(Occurrence!$J$2:$J$2441,"&gt;0",Occurrence!$J$2:$J$2441,"&lt;="&amp;Occurrence!J502)/($B$8+1),0)</f>
        <v/>
      </c>
      <c r="P502" s="16">
        <f>IF(Occurrence!J502&gt;0,_xlfn.PERCENTILE.INC(Data!$O$2:$O$2441,($B$4+O502*($B$5-1))/($B$3-1)),0)</f>
        <v/>
      </c>
      <c r="Q502" s="16">
        <f>IF(Occurrence!J502&gt;0,_xlfn.PERCENTILE.INC(Occurrence!$I$2:$I$2441,($B$6+O502*($B$7-1))/($B$3-1)),0)</f>
        <v/>
      </c>
      <c r="R502" s="16">
        <f>IF(Occurrence!J502&gt;0,Occurrence!J502/Q502,0)</f>
        <v/>
      </c>
      <c r="S502" s="9">
        <f>IF(Occurrence!J502&gt;0,P502*R502,0)</f>
        <v/>
      </c>
      <c r="T502" s="24">
        <f>IF(Occurrence!K502&gt;0,COUNTIFS(Occurrence!$K$2:$K$2441,"&gt;0",Occurrence!$K$2:$K$2441,"&lt;="&amp;Occurrence!K502)/($B$9+1),0)</f>
        <v/>
      </c>
      <c r="U502" s="16">
        <f>IF(Occurrence!K502&gt;0,_xlfn.PERCENTILE.INC(Data!$O$2:$O$2441,($B$4+T502*($B$5-1))/($B$3-1)),0)</f>
        <v/>
      </c>
      <c r="V502" s="16">
        <f>IF(Occurrence!K502&gt;0,_xlfn.PERCENTILE.INC(Occurrence!$I$2:$I$2441,($B$6+T502*($B$7-1))/($B$3-1)),0)</f>
        <v/>
      </c>
      <c r="W502" s="16">
        <f>IF(Occurrence!K502&gt;0,Occurrence!K502/V502,0)</f>
        <v/>
      </c>
      <c r="X502" s="9">
        <f>IF(Occurrence!K502&gt;0,U502*W502,0)</f>
        <v/>
      </c>
      <c r="Y502" s="24">
        <f>COUNTIF(Data!$X$2:$X$2441,"&lt;="&amp;Data!X502)/($B$3+1)</f>
        <v/>
      </c>
      <c r="Z502" s="16">
        <f>_xlfn.PERCENTILE.INC(Data!$U$2:$U$2441,Y502)</f>
        <v/>
      </c>
      <c r="AA502" s="16">
        <f>_xlfn.PERCENTILE.INC(Data!$V$2:$V$2441,Y502)</f>
        <v/>
      </c>
      <c r="AB502" s="16">
        <f>Data!X502-AA502</f>
        <v/>
      </c>
      <c r="AC502" s="9">
        <f>Z502+AB502</f>
        <v/>
      </c>
      <c r="AD502" s="24">
        <f>COUNTIF(Data!$Y$2:$Y$2441,"&lt;="&amp;Data!Y502)/($B$3+1)</f>
        <v/>
      </c>
      <c r="AE502" s="16">
        <f>_xlfn.PERCENTILE.INC(Data!$U$2:$U$2441,AD502)</f>
        <v/>
      </c>
      <c r="AF502" s="16">
        <f>_xlfn.PERCENTILE.INC(Data!$V$2:$V$2441,AD502)</f>
        <v/>
      </c>
      <c r="AG502" s="16">
        <f>Data!Y502-AF502</f>
        <v/>
      </c>
      <c r="AH502" s="9">
        <f>AE502+AG502</f>
        <v/>
      </c>
    </row>
    <row r="503">
      <c r="N503" s="14">
        <f>Data!A503</f>
        <v/>
      </c>
      <c r="O503" s="24">
        <f>IF(Occurrence!J503&gt;0,COUNTIFS(Occurrence!$J$2:$J$2441,"&gt;0",Occurrence!$J$2:$J$2441,"&lt;="&amp;Occurrence!J503)/($B$8+1),0)</f>
        <v/>
      </c>
      <c r="P503" s="16">
        <f>IF(Occurrence!J503&gt;0,_xlfn.PERCENTILE.INC(Data!$O$2:$O$2441,($B$4+O503*($B$5-1))/($B$3-1)),0)</f>
        <v/>
      </c>
      <c r="Q503" s="16">
        <f>IF(Occurrence!J503&gt;0,_xlfn.PERCENTILE.INC(Occurrence!$I$2:$I$2441,($B$6+O503*($B$7-1))/($B$3-1)),0)</f>
        <v/>
      </c>
      <c r="R503" s="16">
        <f>IF(Occurrence!J503&gt;0,Occurrence!J503/Q503,0)</f>
        <v/>
      </c>
      <c r="S503" s="9">
        <f>IF(Occurrence!J503&gt;0,P503*R503,0)</f>
        <v/>
      </c>
      <c r="T503" s="24">
        <f>IF(Occurrence!K503&gt;0,COUNTIFS(Occurrence!$K$2:$K$2441,"&gt;0",Occurrence!$K$2:$K$2441,"&lt;="&amp;Occurrence!K503)/($B$9+1),0)</f>
        <v/>
      </c>
      <c r="U503" s="16">
        <f>IF(Occurrence!K503&gt;0,_xlfn.PERCENTILE.INC(Data!$O$2:$O$2441,($B$4+T503*($B$5-1))/($B$3-1)),0)</f>
        <v/>
      </c>
      <c r="V503" s="16">
        <f>IF(Occurrence!K503&gt;0,_xlfn.PERCENTILE.INC(Occurrence!$I$2:$I$2441,($B$6+T503*($B$7-1))/($B$3-1)),0)</f>
        <v/>
      </c>
      <c r="W503" s="16">
        <f>IF(Occurrence!K503&gt;0,Occurrence!K503/V503,0)</f>
        <v/>
      </c>
      <c r="X503" s="9">
        <f>IF(Occurrence!K503&gt;0,U503*W503,0)</f>
        <v/>
      </c>
      <c r="Y503" s="24">
        <f>COUNTIF(Data!$X$2:$X$2441,"&lt;="&amp;Data!X503)/($B$3+1)</f>
        <v/>
      </c>
      <c r="Z503" s="16">
        <f>_xlfn.PERCENTILE.INC(Data!$U$2:$U$2441,Y503)</f>
        <v/>
      </c>
      <c r="AA503" s="16">
        <f>_xlfn.PERCENTILE.INC(Data!$V$2:$V$2441,Y503)</f>
        <v/>
      </c>
      <c r="AB503" s="16">
        <f>Data!X503-AA503</f>
        <v/>
      </c>
      <c r="AC503" s="9">
        <f>Z503+AB503</f>
        <v/>
      </c>
      <c r="AD503" s="24">
        <f>COUNTIF(Data!$Y$2:$Y$2441,"&lt;="&amp;Data!Y503)/($B$3+1)</f>
        <v/>
      </c>
      <c r="AE503" s="16">
        <f>_xlfn.PERCENTILE.INC(Data!$U$2:$U$2441,AD503)</f>
        <v/>
      </c>
      <c r="AF503" s="16">
        <f>_xlfn.PERCENTILE.INC(Data!$V$2:$V$2441,AD503)</f>
        <v/>
      </c>
      <c r="AG503" s="16">
        <f>Data!Y503-AF503</f>
        <v/>
      </c>
      <c r="AH503" s="9">
        <f>AE503+AG503</f>
        <v/>
      </c>
    </row>
    <row r="504">
      <c r="N504" s="14">
        <f>Data!A504</f>
        <v/>
      </c>
      <c r="O504" s="24">
        <f>IF(Occurrence!J504&gt;0,COUNTIFS(Occurrence!$J$2:$J$2441,"&gt;0",Occurrence!$J$2:$J$2441,"&lt;="&amp;Occurrence!J504)/($B$8+1),0)</f>
        <v/>
      </c>
      <c r="P504" s="16">
        <f>IF(Occurrence!J504&gt;0,_xlfn.PERCENTILE.INC(Data!$O$2:$O$2441,($B$4+O504*($B$5-1))/($B$3-1)),0)</f>
        <v/>
      </c>
      <c r="Q504" s="16">
        <f>IF(Occurrence!J504&gt;0,_xlfn.PERCENTILE.INC(Occurrence!$I$2:$I$2441,($B$6+O504*($B$7-1))/($B$3-1)),0)</f>
        <v/>
      </c>
      <c r="R504" s="16">
        <f>IF(Occurrence!J504&gt;0,Occurrence!J504/Q504,0)</f>
        <v/>
      </c>
      <c r="S504" s="9">
        <f>IF(Occurrence!J504&gt;0,P504*R504,0)</f>
        <v/>
      </c>
      <c r="T504" s="24">
        <f>IF(Occurrence!K504&gt;0,COUNTIFS(Occurrence!$K$2:$K$2441,"&gt;0",Occurrence!$K$2:$K$2441,"&lt;="&amp;Occurrence!K504)/($B$9+1),0)</f>
        <v/>
      </c>
      <c r="U504" s="16">
        <f>IF(Occurrence!K504&gt;0,_xlfn.PERCENTILE.INC(Data!$O$2:$O$2441,($B$4+T504*($B$5-1))/($B$3-1)),0)</f>
        <v/>
      </c>
      <c r="V504" s="16">
        <f>IF(Occurrence!K504&gt;0,_xlfn.PERCENTILE.INC(Occurrence!$I$2:$I$2441,($B$6+T504*($B$7-1))/($B$3-1)),0)</f>
        <v/>
      </c>
      <c r="W504" s="16">
        <f>IF(Occurrence!K504&gt;0,Occurrence!K504/V504,0)</f>
        <v/>
      </c>
      <c r="X504" s="9">
        <f>IF(Occurrence!K504&gt;0,U504*W504,0)</f>
        <v/>
      </c>
      <c r="Y504" s="24">
        <f>COUNTIF(Data!$X$2:$X$2441,"&lt;="&amp;Data!X504)/($B$3+1)</f>
        <v/>
      </c>
      <c r="Z504" s="16">
        <f>_xlfn.PERCENTILE.INC(Data!$U$2:$U$2441,Y504)</f>
        <v/>
      </c>
      <c r="AA504" s="16">
        <f>_xlfn.PERCENTILE.INC(Data!$V$2:$V$2441,Y504)</f>
        <v/>
      </c>
      <c r="AB504" s="16">
        <f>Data!X504-AA504</f>
        <v/>
      </c>
      <c r="AC504" s="9">
        <f>Z504+AB504</f>
        <v/>
      </c>
      <c r="AD504" s="24">
        <f>COUNTIF(Data!$Y$2:$Y$2441,"&lt;="&amp;Data!Y504)/($B$3+1)</f>
        <v/>
      </c>
      <c r="AE504" s="16">
        <f>_xlfn.PERCENTILE.INC(Data!$U$2:$U$2441,AD504)</f>
        <v/>
      </c>
      <c r="AF504" s="16">
        <f>_xlfn.PERCENTILE.INC(Data!$V$2:$V$2441,AD504)</f>
        <v/>
      </c>
      <c r="AG504" s="16">
        <f>Data!Y504-AF504</f>
        <v/>
      </c>
      <c r="AH504" s="9">
        <f>AE504+AG504</f>
        <v/>
      </c>
    </row>
    <row r="505">
      <c r="N505" s="14">
        <f>Data!A505</f>
        <v/>
      </c>
      <c r="O505" s="24">
        <f>IF(Occurrence!J505&gt;0,COUNTIFS(Occurrence!$J$2:$J$2441,"&gt;0",Occurrence!$J$2:$J$2441,"&lt;="&amp;Occurrence!J505)/($B$8+1),0)</f>
        <v/>
      </c>
      <c r="P505" s="16">
        <f>IF(Occurrence!J505&gt;0,_xlfn.PERCENTILE.INC(Data!$O$2:$O$2441,($B$4+O505*($B$5-1))/($B$3-1)),0)</f>
        <v/>
      </c>
      <c r="Q505" s="16">
        <f>IF(Occurrence!J505&gt;0,_xlfn.PERCENTILE.INC(Occurrence!$I$2:$I$2441,($B$6+O505*($B$7-1))/($B$3-1)),0)</f>
        <v/>
      </c>
      <c r="R505" s="16">
        <f>IF(Occurrence!J505&gt;0,Occurrence!J505/Q505,0)</f>
        <v/>
      </c>
      <c r="S505" s="9">
        <f>IF(Occurrence!J505&gt;0,P505*R505,0)</f>
        <v/>
      </c>
      <c r="T505" s="24">
        <f>IF(Occurrence!K505&gt;0,COUNTIFS(Occurrence!$K$2:$K$2441,"&gt;0",Occurrence!$K$2:$K$2441,"&lt;="&amp;Occurrence!K505)/($B$9+1),0)</f>
        <v/>
      </c>
      <c r="U505" s="16">
        <f>IF(Occurrence!K505&gt;0,_xlfn.PERCENTILE.INC(Data!$O$2:$O$2441,($B$4+T505*($B$5-1))/($B$3-1)),0)</f>
        <v/>
      </c>
      <c r="V505" s="16">
        <f>IF(Occurrence!K505&gt;0,_xlfn.PERCENTILE.INC(Occurrence!$I$2:$I$2441,($B$6+T505*($B$7-1))/($B$3-1)),0)</f>
        <v/>
      </c>
      <c r="W505" s="16">
        <f>IF(Occurrence!K505&gt;0,Occurrence!K505/V505,0)</f>
        <v/>
      </c>
      <c r="X505" s="9">
        <f>IF(Occurrence!K505&gt;0,U505*W505,0)</f>
        <v/>
      </c>
      <c r="Y505" s="24">
        <f>COUNTIF(Data!$X$2:$X$2441,"&lt;="&amp;Data!X505)/($B$3+1)</f>
        <v/>
      </c>
      <c r="Z505" s="16">
        <f>_xlfn.PERCENTILE.INC(Data!$U$2:$U$2441,Y505)</f>
        <v/>
      </c>
      <c r="AA505" s="16">
        <f>_xlfn.PERCENTILE.INC(Data!$V$2:$V$2441,Y505)</f>
        <v/>
      </c>
      <c r="AB505" s="16">
        <f>Data!X505-AA505</f>
        <v/>
      </c>
      <c r="AC505" s="9">
        <f>Z505+AB505</f>
        <v/>
      </c>
      <c r="AD505" s="24">
        <f>COUNTIF(Data!$Y$2:$Y$2441,"&lt;="&amp;Data!Y505)/($B$3+1)</f>
        <v/>
      </c>
      <c r="AE505" s="16">
        <f>_xlfn.PERCENTILE.INC(Data!$U$2:$U$2441,AD505)</f>
        <v/>
      </c>
      <c r="AF505" s="16">
        <f>_xlfn.PERCENTILE.INC(Data!$V$2:$V$2441,AD505)</f>
        <v/>
      </c>
      <c r="AG505" s="16">
        <f>Data!Y505-AF505</f>
        <v/>
      </c>
      <c r="AH505" s="9">
        <f>AE505+AG505</f>
        <v/>
      </c>
    </row>
    <row r="506">
      <c r="N506" s="14">
        <f>Data!A506</f>
        <v/>
      </c>
      <c r="O506" s="24">
        <f>IF(Occurrence!J506&gt;0,COUNTIFS(Occurrence!$J$2:$J$2441,"&gt;0",Occurrence!$J$2:$J$2441,"&lt;="&amp;Occurrence!J506)/($B$8+1),0)</f>
        <v/>
      </c>
      <c r="P506" s="16">
        <f>IF(Occurrence!J506&gt;0,_xlfn.PERCENTILE.INC(Data!$O$2:$O$2441,($B$4+O506*($B$5-1))/($B$3-1)),0)</f>
        <v/>
      </c>
      <c r="Q506" s="16">
        <f>IF(Occurrence!J506&gt;0,_xlfn.PERCENTILE.INC(Occurrence!$I$2:$I$2441,($B$6+O506*($B$7-1))/($B$3-1)),0)</f>
        <v/>
      </c>
      <c r="R506" s="16">
        <f>IF(Occurrence!J506&gt;0,Occurrence!J506/Q506,0)</f>
        <v/>
      </c>
      <c r="S506" s="9">
        <f>IF(Occurrence!J506&gt;0,P506*R506,0)</f>
        <v/>
      </c>
      <c r="T506" s="24">
        <f>IF(Occurrence!K506&gt;0,COUNTIFS(Occurrence!$K$2:$K$2441,"&gt;0",Occurrence!$K$2:$K$2441,"&lt;="&amp;Occurrence!K506)/($B$9+1),0)</f>
        <v/>
      </c>
      <c r="U506" s="16">
        <f>IF(Occurrence!K506&gt;0,_xlfn.PERCENTILE.INC(Data!$O$2:$O$2441,($B$4+T506*($B$5-1))/($B$3-1)),0)</f>
        <v/>
      </c>
      <c r="V506" s="16">
        <f>IF(Occurrence!K506&gt;0,_xlfn.PERCENTILE.INC(Occurrence!$I$2:$I$2441,($B$6+T506*($B$7-1))/($B$3-1)),0)</f>
        <v/>
      </c>
      <c r="W506" s="16">
        <f>IF(Occurrence!K506&gt;0,Occurrence!K506/V506,0)</f>
        <v/>
      </c>
      <c r="X506" s="9">
        <f>IF(Occurrence!K506&gt;0,U506*W506,0)</f>
        <v/>
      </c>
      <c r="Y506" s="24">
        <f>COUNTIF(Data!$X$2:$X$2441,"&lt;="&amp;Data!X506)/($B$3+1)</f>
        <v/>
      </c>
      <c r="Z506" s="16">
        <f>_xlfn.PERCENTILE.INC(Data!$U$2:$U$2441,Y506)</f>
        <v/>
      </c>
      <c r="AA506" s="16">
        <f>_xlfn.PERCENTILE.INC(Data!$V$2:$V$2441,Y506)</f>
        <v/>
      </c>
      <c r="AB506" s="16">
        <f>Data!X506-AA506</f>
        <v/>
      </c>
      <c r="AC506" s="9">
        <f>Z506+AB506</f>
        <v/>
      </c>
      <c r="AD506" s="24">
        <f>COUNTIF(Data!$Y$2:$Y$2441,"&lt;="&amp;Data!Y506)/($B$3+1)</f>
        <v/>
      </c>
      <c r="AE506" s="16">
        <f>_xlfn.PERCENTILE.INC(Data!$U$2:$U$2441,AD506)</f>
        <v/>
      </c>
      <c r="AF506" s="16">
        <f>_xlfn.PERCENTILE.INC(Data!$V$2:$V$2441,AD506)</f>
        <v/>
      </c>
      <c r="AG506" s="16">
        <f>Data!Y506-AF506</f>
        <v/>
      </c>
      <c r="AH506" s="9">
        <f>AE506+AG506</f>
        <v/>
      </c>
    </row>
    <row r="507">
      <c r="N507" s="14">
        <f>Data!A507</f>
        <v/>
      </c>
      <c r="O507" s="24">
        <f>IF(Occurrence!J507&gt;0,COUNTIFS(Occurrence!$J$2:$J$2441,"&gt;0",Occurrence!$J$2:$J$2441,"&lt;="&amp;Occurrence!J507)/($B$8+1),0)</f>
        <v/>
      </c>
      <c r="P507" s="16">
        <f>IF(Occurrence!J507&gt;0,_xlfn.PERCENTILE.INC(Data!$O$2:$O$2441,($B$4+O507*($B$5-1))/($B$3-1)),0)</f>
        <v/>
      </c>
      <c r="Q507" s="16">
        <f>IF(Occurrence!J507&gt;0,_xlfn.PERCENTILE.INC(Occurrence!$I$2:$I$2441,($B$6+O507*($B$7-1))/($B$3-1)),0)</f>
        <v/>
      </c>
      <c r="R507" s="16">
        <f>IF(Occurrence!J507&gt;0,Occurrence!J507/Q507,0)</f>
        <v/>
      </c>
      <c r="S507" s="9">
        <f>IF(Occurrence!J507&gt;0,P507*R507,0)</f>
        <v/>
      </c>
      <c r="T507" s="24">
        <f>IF(Occurrence!K507&gt;0,COUNTIFS(Occurrence!$K$2:$K$2441,"&gt;0",Occurrence!$K$2:$K$2441,"&lt;="&amp;Occurrence!K507)/($B$9+1),0)</f>
        <v/>
      </c>
      <c r="U507" s="16">
        <f>IF(Occurrence!K507&gt;0,_xlfn.PERCENTILE.INC(Data!$O$2:$O$2441,($B$4+T507*($B$5-1))/($B$3-1)),0)</f>
        <v/>
      </c>
      <c r="V507" s="16">
        <f>IF(Occurrence!K507&gt;0,_xlfn.PERCENTILE.INC(Occurrence!$I$2:$I$2441,($B$6+T507*($B$7-1))/($B$3-1)),0)</f>
        <v/>
      </c>
      <c r="W507" s="16">
        <f>IF(Occurrence!K507&gt;0,Occurrence!K507/V507,0)</f>
        <v/>
      </c>
      <c r="X507" s="9">
        <f>IF(Occurrence!K507&gt;0,U507*W507,0)</f>
        <v/>
      </c>
      <c r="Y507" s="24">
        <f>COUNTIF(Data!$X$2:$X$2441,"&lt;="&amp;Data!X507)/($B$3+1)</f>
        <v/>
      </c>
      <c r="Z507" s="16">
        <f>_xlfn.PERCENTILE.INC(Data!$U$2:$U$2441,Y507)</f>
        <v/>
      </c>
      <c r="AA507" s="16">
        <f>_xlfn.PERCENTILE.INC(Data!$V$2:$V$2441,Y507)</f>
        <v/>
      </c>
      <c r="AB507" s="16">
        <f>Data!X507-AA507</f>
        <v/>
      </c>
      <c r="AC507" s="9">
        <f>Z507+AB507</f>
        <v/>
      </c>
      <c r="AD507" s="24">
        <f>COUNTIF(Data!$Y$2:$Y$2441,"&lt;="&amp;Data!Y507)/($B$3+1)</f>
        <v/>
      </c>
      <c r="AE507" s="16">
        <f>_xlfn.PERCENTILE.INC(Data!$U$2:$U$2441,AD507)</f>
        <v/>
      </c>
      <c r="AF507" s="16">
        <f>_xlfn.PERCENTILE.INC(Data!$V$2:$V$2441,AD507)</f>
        <v/>
      </c>
      <c r="AG507" s="16">
        <f>Data!Y507-AF507</f>
        <v/>
      </c>
      <c r="AH507" s="9">
        <f>AE507+AG507</f>
        <v/>
      </c>
    </row>
    <row r="508">
      <c r="N508" s="14">
        <f>Data!A508</f>
        <v/>
      </c>
      <c r="O508" s="24">
        <f>IF(Occurrence!J508&gt;0,COUNTIFS(Occurrence!$J$2:$J$2441,"&gt;0",Occurrence!$J$2:$J$2441,"&lt;="&amp;Occurrence!J508)/($B$8+1),0)</f>
        <v/>
      </c>
      <c r="P508" s="16">
        <f>IF(Occurrence!J508&gt;0,_xlfn.PERCENTILE.INC(Data!$O$2:$O$2441,($B$4+O508*($B$5-1))/($B$3-1)),0)</f>
        <v/>
      </c>
      <c r="Q508" s="16">
        <f>IF(Occurrence!J508&gt;0,_xlfn.PERCENTILE.INC(Occurrence!$I$2:$I$2441,($B$6+O508*($B$7-1))/($B$3-1)),0)</f>
        <v/>
      </c>
      <c r="R508" s="16">
        <f>IF(Occurrence!J508&gt;0,Occurrence!J508/Q508,0)</f>
        <v/>
      </c>
      <c r="S508" s="9">
        <f>IF(Occurrence!J508&gt;0,P508*R508,0)</f>
        <v/>
      </c>
      <c r="T508" s="24">
        <f>IF(Occurrence!K508&gt;0,COUNTIFS(Occurrence!$K$2:$K$2441,"&gt;0",Occurrence!$K$2:$K$2441,"&lt;="&amp;Occurrence!K508)/($B$9+1),0)</f>
        <v/>
      </c>
      <c r="U508" s="16">
        <f>IF(Occurrence!K508&gt;0,_xlfn.PERCENTILE.INC(Data!$O$2:$O$2441,($B$4+T508*($B$5-1))/($B$3-1)),0)</f>
        <v/>
      </c>
      <c r="V508" s="16">
        <f>IF(Occurrence!K508&gt;0,_xlfn.PERCENTILE.INC(Occurrence!$I$2:$I$2441,($B$6+T508*($B$7-1))/($B$3-1)),0)</f>
        <v/>
      </c>
      <c r="W508" s="16">
        <f>IF(Occurrence!K508&gt;0,Occurrence!K508/V508,0)</f>
        <v/>
      </c>
      <c r="X508" s="9">
        <f>IF(Occurrence!K508&gt;0,U508*W508,0)</f>
        <v/>
      </c>
      <c r="Y508" s="24">
        <f>COUNTIF(Data!$X$2:$X$2441,"&lt;="&amp;Data!X508)/($B$3+1)</f>
        <v/>
      </c>
      <c r="Z508" s="16">
        <f>_xlfn.PERCENTILE.INC(Data!$U$2:$U$2441,Y508)</f>
        <v/>
      </c>
      <c r="AA508" s="16">
        <f>_xlfn.PERCENTILE.INC(Data!$V$2:$V$2441,Y508)</f>
        <v/>
      </c>
      <c r="AB508" s="16">
        <f>Data!X508-AA508</f>
        <v/>
      </c>
      <c r="AC508" s="9">
        <f>Z508+AB508</f>
        <v/>
      </c>
      <c r="AD508" s="24">
        <f>COUNTIF(Data!$Y$2:$Y$2441,"&lt;="&amp;Data!Y508)/($B$3+1)</f>
        <v/>
      </c>
      <c r="AE508" s="16">
        <f>_xlfn.PERCENTILE.INC(Data!$U$2:$U$2441,AD508)</f>
        <v/>
      </c>
      <c r="AF508" s="16">
        <f>_xlfn.PERCENTILE.INC(Data!$V$2:$V$2441,AD508)</f>
        <v/>
      </c>
      <c r="AG508" s="16">
        <f>Data!Y508-AF508</f>
        <v/>
      </c>
      <c r="AH508" s="9">
        <f>AE508+AG508</f>
        <v/>
      </c>
    </row>
    <row r="509">
      <c r="N509" s="14">
        <f>Data!A509</f>
        <v/>
      </c>
      <c r="O509" s="24">
        <f>IF(Occurrence!J509&gt;0,COUNTIFS(Occurrence!$J$2:$J$2441,"&gt;0",Occurrence!$J$2:$J$2441,"&lt;="&amp;Occurrence!J509)/($B$8+1),0)</f>
        <v/>
      </c>
      <c r="P509" s="16">
        <f>IF(Occurrence!J509&gt;0,_xlfn.PERCENTILE.INC(Data!$O$2:$O$2441,($B$4+O509*($B$5-1))/($B$3-1)),0)</f>
        <v/>
      </c>
      <c r="Q509" s="16">
        <f>IF(Occurrence!J509&gt;0,_xlfn.PERCENTILE.INC(Occurrence!$I$2:$I$2441,($B$6+O509*($B$7-1))/($B$3-1)),0)</f>
        <v/>
      </c>
      <c r="R509" s="16">
        <f>IF(Occurrence!J509&gt;0,Occurrence!J509/Q509,0)</f>
        <v/>
      </c>
      <c r="S509" s="9">
        <f>IF(Occurrence!J509&gt;0,P509*R509,0)</f>
        <v/>
      </c>
      <c r="T509" s="24">
        <f>IF(Occurrence!K509&gt;0,COUNTIFS(Occurrence!$K$2:$K$2441,"&gt;0",Occurrence!$K$2:$K$2441,"&lt;="&amp;Occurrence!K509)/($B$9+1),0)</f>
        <v/>
      </c>
      <c r="U509" s="16">
        <f>IF(Occurrence!K509&gt;0,_xlfn.PERCENTILE.INC(Data!$O$2:$O$2441,($B$4+T509*($B$5-1))/($B$3-1)),0)</f>
        <v/>
      </c>
      <c r="V509" s="16">
        <f>IF(Occurrence!K509&gt;0,_xlfn.PERCENTILE.INC(Occurrence!$I$2:$I$2441,($B$6+T509*($B$7-1))/($B$3-1)),0)</f>
        <v/>
      </c>
      <c r="W509" s="16">
        <f>IF(Occurrence!K509&gt;0,Occurrence!K509/V509,0)</f>
        <v/>
      </c>
      <c r="X509" s="9">
        <f>IF(Occurrence!K509&gt;0,U509*W509,0)</f>
        <v/>
      </c>
      <c r="Y509" s="24">
        <f>COUNTIF(Data!$X$2:$X$2441,"&lt;="&amp;Data!X509)/($B$3+1)</f>
        <v/>
      </c>
      <c r="Z509" s="16">
        <f>_xlfn.PERCENTILE.INC(Data!$U$2:$U$2441,Y509)</f>
        <v/>
      </c>
      <c r="AA509" s="16">
        <f>_xlfn.PERCENTILE.INC(Data!$V$2:$V$2441,Y509)</f>
        <v/>
      </c>
      <c r="AB509" s="16">
        <f>Data!X509-AA509</f>
        <v/>
      </c>
      <c r="AC509" s="9">
        <f>Z509+AB509</f>
        <v/>
      </c>
      <c r="AD509" s="24">
        <f>COUNTIF(Data!$Y$2:$Y$2441,"&lt;="&amp;Data!Y509)/($B$3+1)</f>
        <v/>
      </c>
      <c r="AE509" s="16">
        <f>_xlfn.PERCENTILE.INC(Data!$U$2:$U$2441,AD509)</f>
        <v/>
      </c>
      <c r="AF509" s="16">
        <f>_xlfn.PERCENTILE.INC(Data!$V$2:$V$2441,AD509)</f>
        <v/>
      </c>
      <c r="AG509" s="16">
        <f>Data!Y509-AF509</f>
        <v/>
      </c>
      <c r="AH509" s="9">
        <f>AE509+AG509</f>
        <v/>
      </c>
    </row>
    <row r="510">
      <c r="N510" s="14">
        <f>Data!A510</f>
        <v/>
      </c>
      <c r="O510" s="24">
        <f>IF(Occurrence!J510&gt;0,COUNTIFS(Occurrence!$J$2:$J$2441,"&gt;0",Occurrence!$J$2:$J$2441,"&lt;="&amp;Occurrence!J510)/($B$8+1),0)</f>
        <v/>
      </c>
      <c r="P510" s="16">
        <f>IF(Occurrence!J510&gt;0,_xlfn.PERCENTILE.INC(Data!$O$2:$O$2441,($B$4+O510*($B$5-1))/($B$3-1)),0)</f>
        <v/>
      </c>
      <c r="Q510" s="16">
        <f>IF(Occurrence!J510&gt;0,_xlfn.PERCENTILE.INC(Occurrence!$I$2:$I$2441,($B$6+O510*($B$7-1))/($B$3-1)),0)</f>
        <v/>
      </c>
      <c r="R510" s="16">
        <f>IF(Occurrence!J510&gt;0,Occurrence!J510/Q510,0)</f>
        <v/>
      </c>
      <c r="S510" s="9">
        <f>IF(Occurrence!J510&gt;0,P510*R510,0)</f>
        <v/>
      </c>
      <c r="T510" s="24">
        <f>IF(Occurrence!K510&gt;0,COUNTIFS(Occurrence!$K$2:$K$2441,"&gt;0",Occurrence!$K$2:$K$2441,"&lt;="&amp;Occurrence!K510)/($B$9+1),0)</f>
        <v/>
      </c>
      <c r="U510" s="16">
        <f>IF(Occurrence!K510&gt;0,_xlfn.PERCENTILE.INC(Data!$O$2:$O$2441,($B$4+T510*($B$5-1))/($B$3-1)),0)</f>
        <v/>
      </c>
      <c r="V510" s="16">
        <f>IF(Occurrence!K510&gt;0,_xlfn.PERCENTILE.INC(Occurrence!$I$2:$I$2441,($B$6+T510*($B$7-1))/($B$3-1)),0)</f>
        <v/>
      </c>
      <c r="W510" s="16">
        <f>IF(Occurrence!K510&gt;0,Occurrence!K510/V510,0)</f>
        <v/>
      </c>
      <c r="X510" s="9">
        <f>IF(Occurrence!K510&gt;0,U510*W510,0)</f>
        <v/>
      </c>
      <c r="Y510" s="24">
        <f>COUNTIF(Data!$X$2:$X$2441,"&lt;="&amp;Data!X510)/($B$3+1)</f>
        <v/>
      </c>
      <c r="Z510" s="16">
        <f>_xlfn.PERCENTILE.INC(Data!$U$2:$U$2441,Y510)</f>
        <v/>
      </c>
      <c r="AA510" s="16">
        <f>_xlfn.PERCENTILE.INC(Data!$V$2:$V$2441,Y510)</f>
        <v/>
      </c>
      <c r="AB510" s="16">
        <f>Data!X510-AA510</f>
        <v/>
      </c>
      <c r="AC510" s="9">
        <f>Z510+AB510</f>
        <v/>
      </c>
      <c r="AD510" s="24">
        <f>COUNTIF(Data!$Y$2:$Y$2441,"&lt;="&amp;Data!Y510)/($B$3+1)</f>
        <v/>
      </c>
      <c r="AE510" s="16">
        <f>_xlfn.PERCENTILE.INC(Data!$U$2:$U$2441,AD510)</f>
        <v/>
      </c>
      <c r="AF510" s="16">
        <f>_xlfn.PERCENTILE.INC(Data!$V$2:$V$2441,AD510)</f>
        <v/>
      </c>
      <c r="AG510" s="16">
        <f>Data!Y510-AF510</f>
        <v/>
      </c>
      <c r="AH510" s="9">
        <f>AE510+AG510</f>
        <v/>
      </c>
    </row>
    <row r="511">
      <c r="N511" s="14">
        <f>Data!A511</f>
        <v/>
      </c>
      <c r="O511" s="24">
        <f>IF(Occurrence!J511&gt;0,COUNTIFS(Occurrence!$J$2:$J$2441,"&gt;0",Occurrence!$J$2:$J$2441,"&lt;="&amp;Occurrence!J511)/($B$8+1),0)</f>
        <v/>
      </c>
      <c r="P511" s="16">
        <f>IF(Occurrence!J511&gt;0,_xlfn.PERCENTILE.INC(Data!$O$2:$O$2441,($B$4+O511*($B$5-1))/($B$3-1)),0)</f>
        <v/>
      </c>
      <c r="Q511" s="16">
        <f>IF(Occurrence!J511&gt;0,_xlfn.PERCENTILE.INC(Occurrence!$I$2:$I$2441,($B$6+O511*($B$7-1))/($B$3-1)),0)</f>
        <v/>
      </c>
      <c r="R511" s="16">
        <f>IF(Occurrence!J511&gt;0,Occurrence!J511/Q511,0)</f>
        <v/>
      </c>
      <c r="S511" s="9">
        <f>IF(Occurrence!J511&gt;0,P511*R511,0)</f>
        <v/>
      </c>
      <c r="T511" s="24">
        <f>IF(Occurrence!K511&gt;0,COUNTIFS(Occurrence!$K$2:$K$2441,"&gt;0",Occurrence!$K$2:$K$2441,"&lt;="&amp;Occurrence!K511)/($B$9+1),0)</f>
        <v/>
      </c>
      <c r="U511" s="16">
        <f>IF(Occurrence!K511&gt;0,_xlfn.PERCENTILE.INC(Data!$O$2:$O$2441,($B$4+T511*($B$5-1))/($B$3-1)),0)</f>
        <v/>
      </c>
      <c r="V511" s="16">
        <f>IF(Occurrence!K511&gt;0,_xlfn.PERCENTILE.INC(Occurrence!$I$2:$I$2441,($B$6+T511*($B$7-1))/($B$3-1)),0)</f>
        <v/>
      </c>
      <c r="W511" s="16">
        <f>IF(Occurrence!K511&gt;0,Occurrence!K511/V511,0)</f>
        <v/>
      </c>
      <c r="X511" s="9">
        <f>IF(Occurrence!K511&gt;0,U511*W511,0)</f>
        <v/>
      </c>
      <c r="Y511" s="24">
        <f>COUNTIF(Data!$X$2:$X$2441,"&lt;="&amp;Data!X511)/($B$3+1)</f>
        <v/>
      </c>
      <c r="Z511" s="16">
        <f>_xlfn.PERCENTILE.INC(Data!$U$2:$U$2441,Y511)</f>
        <v/>
      </c>
      <c r="AA511" s="16">
        <f>_xlfn.PERCENTILE.INC(Data!$V$2:$V$2441,Y511)</f>
        <v/>
      </c>
      <c r="AB511" s="16">
        <f>Data!X511-AA511</f>
        <v/>
      </c>
      <c r="AC511" s="9">
        <f>Z511+AB511</f>
        <v/>
      </c>
      <c r="AD511" s="24">
        <f>COUNTIF(Data!$Y$2:$Y$2441,"&lt;="&amp;Data!Y511)/($B$3+1)</f>
        <v/>
      </c>
      <c r="AE511" s="16">
        <f>_xlfn.PERCENTILE.INC(Data!$U$2:$U$2441,AD511)</f>
        <v/>
      </c>
      <c r="AF511" s="16">
        <f>_xlfn.PERCENTILE.INC(Data!$V$2:$V$2441,AD511)</f>
        <v/>
      </c>
      <c r="AG511" s="16">
        <f>Data!Y511-AF511</f>
        <v/>
      </c>
      <c r="AH511" s="9">
        <f>AE511+AG511</f>
        <v/>
      </c>
    </row>
    <row r="512">
      <c r="N512" s="14">
        <f>Data!A512</f>
        <v/>
      </c>
      <c r="O512" s="24">
        <f>IF(Occurrence!J512&gt;0,COUNTIFS(Occurrence!$J$2:$J$2441,"&gt;0",Occurrence!$J$2:$J$2441,"&lt;="&amp;Occurrence!J512)/($B$8+1),0)</f>
        <v/>
      </c>
      <c r="P512" s="16">
        <f>IF(Occurrence!J512&gt;0,_xlfn.PERCENTILE.INC(Data!$O$2:$O$2441,($B$4+O512*($B$5-1))/($B$3-1)),0)</f>
        <v/>
      </c>
      <c r="Q512" s="16">
        <f>IF(Occurrence!J512&gt;0,_xlfn.PERCENTILE.INC(Occurrence!$I$2:$I$2441,($B$6+O512*($B$7-1))/($B$3-1)),0)</f>
        <v/>
      </c>
      <c r="R512" s="16">
        <f>IF(Occurrence!J512&gt;0,Occurrence!J512/Q512,0)</f>
        <v/>
      </c>
      <c r="S512" s="9">
        <f>IF(Occurrence!J512&gt;0,P512*R512,0)</f>
        <v/>
      </c>
      <c r="T512" s="24">
        <f>IF(Occurrence!K512&gt;0,COUNTIFS(Occurrence!$K$2:$K$2441,"&gt;0",Occurrence!$K$2:$K$2441,"&lt;="&amp;Occurrence!K512)/($B$9+1),0)</f>
        <v/>
      </c>
      <c r="U512" s="16">
        <f>IF(Occurrence!K512&gt;0,_xlfn.PERCENTILE.INC(Data!$O$2:$O$2441,($B$4+T512*($B$5-1))/($B$3-1)),0)</f>
        <v/>
      </c>
      <c r="V512" s="16">
        <f>IF(Occurrence!K512&gt;0,_xlfn.PERCENTILE.INC(Occurrence!$I$2:$I$2441,($B$6+T512*($B$7-1))/($B$3-1)),0)</f>
        <v/>
      </c>
      <c r="W512" s="16">
        <f>IF(Occurrence!K512&gt;0,Occurrence!K512/V512,0)</f>
        <v/>
      </c>
      <c r="X512" s="9">
        <f>IF(Occurrence!K512&gt;0,U512*W512,0)</f>
        <v/>
      </c>
      <c r="Y512" s="24">
        <f>COUNTIF(Data!$X$2:$X$2441,"&lt;="&amp;Data!X512)/($B$3+1)</f>
        <v/>
      </c>
      <c r="Z512" s="16">
        <f>_xlfn.PERCENTILE.INC(Data!$U$2:$U$2441,Y512)</f>
        <v/>
      </c>
      <c r="AA512" s="16">
        <f>_xlfn.PERCENTILE.INC(Data!$V$2:$V$2441,Y512)</f>
        <v/>
      </c>
      <c r="AB512" s="16">
        <f>Data!X512-AA512</f>
        <v/>
      </c>
      <c r="AC512" s="9">
        <f>Z512+AB512</f>
        <v/>
      </c>
      <c r="AD512" s="24">
        <f>COUNTIF(Data!$Y$2:$Y$2441,"&lt;="&amp;Data!Y512)/($B$3+1)</f>
        <v/>
      </c>
      <c r="AE512" s="16">
        <f>_xlfn.PERCENTILE.INC(Data!$U$2:$U$2441,AD512)</f>
        <v/>
      </c>
      <c r="AF512" s="16">
        <f>_xlfn.PERCENTILE.INC(Data!$V$2:$V$2441,AD512)</f>
        <v/>
      </c>
      <c r="AG512" s="16">
        <f>Data!Y512-AF512</f>
        <v/>
      </c>
      <c r="AH512" s="9">
        <f>AE512+AG512</f>
        <v/>
      </c>
    </row>
    <row r="513">
      <c r="N513" s="14">
        <f>Data!A513</f>
        <v/>
      </c>
      <c r="O513" s="24">
        <f>IF(Occurrence!J513&gt;0,COUNTIFS(Occurrence!$J$2:$J$2441,"&gt;0",Occurrence!$J$2:$J$2441,"&lt;="&amp;Occurrence!J513)/($B$8+1),0)</f>
        <v/>
      </c>
      <c r="P513" s="16">
        <f>IF(Occurrence!J513&gt;0,_xlfn.PERCENTILE.INC(Data!$O$2:$O$2441,($B$4+O513*($B$5-1))/($B$3-1)),0)</f>
        <v/>
      </c>
      <c r="Q513" s="16">
        <f>IF(Occurrence!J513&gt;0,_xlfn.PERCENTILE.INC(Occurrence!$I$2:$I$2441,($B$6+O513*($B$7-1))/($B$3-1)),0)</f>
        <v/>
      </c>
      <c r="R513" s="16">
        <f>IF(Occurrence!J513&gt;0,Occurrence!J513/Q513,0)</f>
        <v/>
      </c>
      <c r="S513" s="9">
        <f>IF(Occurrence!J513&gt;0,P513*R513,0)</f>
        <v/>
      </c>
      <c r="T513" s="24">
        <f>IF(Occurrence!K513&gt;0,COUNTIFS(Occurrence!$K$2:$K$2441,"&gt;0",Occurrence!$K$2:$K$2441,"&lt;="&amp;Occurrence!K513)/($B$9+1),0)</f>
        <v/>
      </c>
      <c r="U513" s="16">
        <f>IF(Occurrence!K513&gt;0,_xlfn.PERCENTILE.INC(Data!$O$2:$O$2441,($B$4+T513*($B$5-1))/($B$3-1)),0)</f>
        <v/>
      </c>
      <c r="V513" s="16">
        <f>IF(Occurrence!K513&gt;0,_xlfn.PERCENTILE.INC(Occurrence!$I$2:$I$2441,($B$6+T513*($B$7-1))/($B$3-1)),0)</f>
        <v/>
      </c>
      <c r="W513" s="16">
        <f>IF(Occurrence!K513&gt;0,Occurrence!K513/V513,0)</f>
        <v/>
      </c>
      <c r="X513" s="9">
        <f>IF(Occurrence!K513&gt;0,U513*W513,0)</f>
        <v/>
      </c>
      <c r="Y513" s="24">
        <f>COUNTIF(Data!$X$2:$X$2441,"&lt;="&amp;Data!X513)/($B$3+1)</f>
        <v/>
      </c>
      <c r="Z513" s="16">
        <f>_xlfn.PERCENTILE.INC(Data!$U$2:$U$2441,Y513)</f>
        <v/>
      </c>
      <c r="AA513" s="16">
        <f>_xlfn.PERCENTILE.INC(Data!$V$2:$V$2441,Y513)</f>
        <v/>
      </c>
      <c r="AB513" s="16">
        <f>Data!X513-AA513</f>
        <v/>
      </c>
      <c r="AC513" s="9">
        <f>Z513+AB513</f>
        <v/>
      </c>
      <c r="AD513" s="24">
        <f>COUNTIF(Data!$Y$2:$Y$2441,"&lt;="&amp;Data!Y513)/($B$3+1)</f>
        <v/>
      </c>
      <c r="AE513" s="16">
        <f>_xlfn.PERCENTILE.INC(Data!$U$2:$U$2441,AD513)</f>
        <v/>
      </c>
      <c r="AF513" s="16">
        <f>_xlfn.PERCENTILE.INC(Data!$V$2:$V$2441,AD513)</f>
        <v/>
      </c>
      <c r="AG513" s="16">
        <f>Data!Y513-AF513</f>
        <v/>
      </c>
      <c r="AH513" s="9">
        <f>AE513+AG513</f>
        <v/>
      </c>
    </row>
    <row r="514">
      <c r="N514" s="14">
        <f>Data!A514</f>
        <v/>
      </c>
      <c r="O514" s="24">
        <f>IF(Occurrence!J514&gt;0,COUNTIFS(Occurrence!$J$2:$J$2441,"&gt;0",Occurrence!$J$2:$J$2441,"&lt;="&amp;Occurrence!J514)/($B$8+1),0)</f>
        <v/>
      </c>
      <c r="P514" s="16">
        <f>IF(Occurrence!J514&gt;0,_xlfn.PERCENTILE.INC(Data!$O$2:$O$2441,($B$4+O514*($B$5-1))/($B$3-1)),0)</f>
        <v/>
      </c>
      <c r="Q514" s="16">
        <f>IF(Occurrence!J514&gt;0,_xlfn.PERCENTILE.INC(Occurrence!$I$2:$I$2441,($B$6+O514*($B$7-1))/($B$3-1)),0)</f>
        <v/>
      </c>
      <c r="R514" s="16">
        <f>IF(Occurrence!J514&gt;0,Occurrence!J514/Q514,0)</f>
        <v/>
      </c>
      <c r="S514" s="9">
        <f>IF(Occurrence!J514&gt;0,P514*R514,0)</f>
        <v/>
      </c>
      <c r="T514" s="24">
        <f>IF(Occurrence!K514&gt;0,COUNTIFS(Occurrence!$K$2:$K$2441,"&gt;0",Occurrence!$K$2:$K$2441,"&lt;="&amp;Occurrence!K514)/($B$9+1),0)</f>
        <v/>
      </c>
      <c r="U514" s="16">
        <f>IF(Occurrence!K514&gt;0,_xlfn.PERCENTILE.INC(Data!$O$2:$O$2441,($B$4+T514*($B$5-1))/($B$3-1)),0)</f>
        <v/>
      </c>
      <c r="V514" s="16">
        <f>IF(Occurrence!K514&gt;0,_xlfn.PERCENTILE.INC(Occurrence!$I$2:$I$2441,($B$6+T514*($B$7-1))/($B$3-1)),0)</f>
        <v/>
      </c>
      <c r="W514" s="16">
        <f>IF(Occurrence!K514&gt;0,Occurrence!K514/V514,0)</f>
        <v/>
      </c>
      <c r="X514" s="9">
        <f>IF(Occurrence!K514&gt;0,U514*W514,0)</f>
        <v/>
      </c>
      <c r="Y514" s="24">
        <f>COUNTIF(Data!$X$2:$X$2441,"&lt;="&amp;Data!X514)/($B$3+1)</f>
        <v/>
      </c>
      <c r="Z514" s="16">
        <f>_xlfn.PERCENTILE.INC(Data!$U$2:$U$2441,Y514)</f>
        <v/>
      </c>
      <c r="AA514" s="16">
        <f>_xlfn.PERCENTILE.INC(Data!$V$2:$V$2441,Y514)</f>
        <v/>
      </c>
      <c r="AB514" s="16">
        <f>Data!X514-AA514</f>
        <v/>
      </c>
      <c r="AC514" s="9">
        <f>Z514+AB514</f>
        <v/>
      </c>
      <c r="AD514" s="24">
        <f>COUNTIF(Data!$Y$2:$Y$2441,"&lt;="&amp;Data!Y514)/($B$3+1)</f>
        <v/>
      </c>
      <c r="AE514" s="16">
        <f>_xlfn.PERCENTILE.INC(Data!$U$2:$U$2441,AD514)</f>
        <v/>
      </c>
      <c r="AF514" s="16">
        <f>_xlfn.PERCENTILE.INC(Data!$V$2:$V$2441,AD514)</f>
        <v/>
      </c>
      <c r="AG514" s="16">
        <f>Data!Y514-AF514</f>
        <v/>
      </c>
      <c r="AH514" s="9">
        <f>AE514+AG514</f>
        <v/>
      </c>
    </row>
    <row r="515">
      <c r="N515" s="14">
        <f>Data!A515</f>
        <v/>
      </c>
      <c r="O515" s="24">
        <f>IF(Occurrence!J515&gt;0,COUNTIFS(Occurrence!$J$2:$J$2441,"&gt;0",Occurrence!$J$2:$J$2441,"&lt;="&amp;Occurrence!J515)/($B$8+1),0)</f>
        <v/>
      </c>
      <c r="P515" s="16">
        <f>IF(Occurrence!J515&gt;0,_xlfn.PERCENTILE.INC(Data!$O$2:$O$2441,($B$4+O515*($B$5-1))/($B$3-1)),0)</f>
        <v/>
      </c>
      <c r="Q515" s="16">
        <f>IF(Occurrence!J515&gt;0,_xlfn.PERCENTILE.INC(Occurrence!$I$2:$I$2441,($B$6+O515*($B$7-1))/($B$3-1)),0)</f>
        <v/>
      </c>
      <c r="R515" s="16">
        <f>IF(Occurrence!J515&gt;0,Occurrence!J515/Q515,0)</f>
        <v/>
      </c>
      <c r="S515" s="9">
        <f>IF(Occurrence!J515&gt;0,P515*R515,0)</f>
        <v/>
      </c>
      <c r="T515" s="24">
        <f>IF(Occurrence!K515&gt;0,COUNTIFS(Occurrence!$K$2:$K$2441,"&gt;0",Occurrence!$K$2:$K$2441,"&lt;="&amp;Occurrence!K515)/($B$9+1),0)</f>
        <v/>
      </c>
      <c r="U515" s="16">
        <f>IF(Occurrence!K515&gt;0,_xlfn.PERCENTILE.INC(Data!$O$2:$O$2441,($B$4+T515*($B$5-1))/($B$3-1)),0)</f>
        <v/>
      </c>
      <c r="V515" s="16">
        <f>IF(Occurrence!K515&gt;0,_xlfn.PERCENTILE.INC(Occurrence!$I$2:$I$2441,($B$6+T515*($B$7-1))/($B$3-1)),0)</f>
        <v/>
      </c>
      <c r="W515" s="16">
        <f>IF(Occurrence!K515&gt;0,Occurrence!K515/V515,0)</f>
        <v/>
      </c>
      <c r="X515" s="9">
        <f>IF(Occurrence!K515&gt;0,U515*W515,0)</f>
        <v/>
      </c>
      <c r="Y515" s="24">
        <f>COUNTIF(Data!$X$2:$X$2441,"&lt;="&amp;Data!X515)/($B$3+1)</f>
        <v/>
      </c>
      <c r="Z515" s="16">
        <f>_xlfn.PERCENTILE.INC(Data!$U$2:$U$2441,Y515)</f>
        <v/>
      </c>
      <c r="AA515" s="16">
        <f>_xlfn.PERCENTILE.INC(Data!$V$2:$V$2441,Y515)</f>
        <v/>
      </c>
      <c r="AB515" s="16">
        <f>Data!X515-AA515</f>
        <v/>
      </c>
      <c r="AC515" s="9">
        <f>Z515+AB515</f>
        <v/>
      </c>
      <c r="AD515" s="24">
        <f>COUNTIF(Data!$Y$2:$Y$2441,"&lt;="&amp;Data!Y515)/($B$3+1)</f>
        <v/>
      </c>
      <c r="AE515" s="16">
        <f>_xlfn.PERCENTILE.INC(Data!$U$2:$U$2441,AD515)</f>
        <v/>
      </c>
      <c r="AF515" s="16">
        <f>_xlfn.PERCENTILE.INC(Data!$V$2:$V$2441,AD515)</f>
        <v/>
      </c>
      <c r="AG515" s="16">
        <f>Data!Y515-AF515</f>
        <v/>
      </c>
      <c r="AH515" s="9">
        <f>AE515+AG515</f>
        <v/>
      </c>
    </row>
    <row r="516">
      <c r="N516" s="14">
        <f>Data!A516</f>
        <v/>
      </c>
      <c r="O516" s="24">
        <f>IF(Occurrence!J516&gt;0,COUNTIFS(Occurrence!$J$2:$J$2441,"&gt;0",Occurrence!$J$2:$J$2441,"&lt;="&amp;Occurrence!J516)/($B$8+1),0)</f>
        <v/>
      </c>
      <c r="P516" s="16">
        <f>IF(Occurrence!J516&gt;0,_xlfn.PERCENTILE.INC(Data!$O$2:$O$2441,($B$4+O516*($B$5-1))/($B$3-1)),0)</f>
        <v/>
      </c>
      <c r="Q516" s="16">
        <f>IF(Occurrence!J516&gt;0,_xlfn.PERCENTILE.INC(Occurrence!$I$2:$I$2441,($B$6+O516*($B$7-1))/($B$3-1)),0)</f>
        <v/>
      </c>
      <c r="R516" s="16">
        <f>IF(Occurrence!J516&gt;0,Occurrence!J516/Q516,0)</f>
        <v/>
      </c>
      <c r="S516" s="9">
        <f>IF(Occurrence!J516&gt;0,P516*R516,0)</f>
        <v/>
      </c>
      <c r="T516" s="24">
        <f>IF(Occurrence!K516&gt;0,COUNTIFS(Occurrence!$K$2:$K$2441,"&gt;0",Occurrence!$K$2:$K$2441,"&lt;="&amp;Occurrence!K516)/($B$9+1),0)</f>
        <v/>
      </c>
      <c r="U516" s="16">
        <f>IF(Occurrence!K516&gt;0,_xlfn.PERCENTILE.INC(Data!$O$2:$O$2441,($B$4+T516*($B$5-1))/($B$3-1)),0)</f>
        <v/>
      </c>
      <c r="V516" s="16">
        <f>IF(Occurrence!K516&gt;0,_xlfn.PERCENTILE.INC(Occurrence!$I$2:$I$2441,($B$6+T516*($B$7-1))/($B$3-1)),0)</f>
        <v/>
      </c>
      <c r="W516" s="16">
        <f>IF(Occurrence!K516&gt;0,Occurrence!K516/V516,0)</f>
        <v/>
      </c>
      <c r="X516" s="9">
        <f>IF(Occurrence!K516&gt;0,U516*W516,0)</f>
        <v/>
      </c>
      <c r="Y516" s="24">
        <f>COUNTIF(Data!$X$2:$X$2441,"&lt;="&amp;Data!X516)/($B$3+1)</f>
        <v/>
      </c>
      <c r="Z516" s="16">
        <f>_xlfn.PERCENTILE.INC(Data!$U$2:$U$2441,Y516)</f>
        <v/>
      </c>
      <c r="AA516" s="16">
        <f>_xlfn.PERCENTILE.INC(Data!$V$2:$V$2441,Y516)</f>
        <v/>
      </c>
      <c r="AB516" s="16">
        <f>Data!X516-AA516</f>
        <v/>
      </c>
      <c r="AC516" s="9">
        <f>Z516+AB516</f>
        <v/>
      </c>
      <c r="AD516" s="24">
        <f>COUNTIF(Data!$Y$2:$Y$2441,"&lt;="&amp;Data!Y516)/($B$3+1)</f>
        <v/>
      </c>
      <c r="AE516" s="16">
        <f>_xlfn.PERCENTILE.INC(Data!$U$2:$U$2441,AD516)</f>
        <v/>
      </c>
      <c r="AF516" s="16">
        <f>_xlfn.PERCENTILE.INC(Data!$V$2:$V$2441,AD516)</f>
        <v/>
      </c>
      <c r="AG516" s="16">
        <f>Data!Y516-AF516</f>
        <v/>
      </c>
      <c r="AH516" s="9">
        <f>AE516+AG516</f>
        <v/>
      </c>
    </row>
    <row r="517">
      <c r="N517" s="14">
        <f>Data!A517</f>
        <v/>
      </c>
      <c r="O517" s="24">
        <f>IF(Occurrence!J517&gt;0,COUNTIFS(Occurrence!$J$2:$J$2441,"&gt;0",Occurrence!$J$2:$J$2441,"&lt;="&amp;Occurrence!J517)/($B$8+1),0)</f>
        <v/>
      </c>
      <c r="P517" s="16">
        <f>IF(Occurrence!J517&gt;0,_xlfn.PERCENTILE.INC(Data!$O$2:$O$2441,($B$4+O517*($B$5-1))/($B$3-1)),0)</f>
        <v/>
      </c>
      <c r="Q517" s="16">
        <f>IF(Occurrence!J517&gt;0,_xlfn.PERCENTILE.INC(Occurrence!$I$2:$I$2441,($B$6+O517*($B$7-1))/($B$3-1)),0)</f>
        <v/>
      </c>
      <c r="R517" s="16">
        <f>IF(Occurrence!J517&gt;0,Occurrence!J517/Q517,0)</f>
        <v/>
      </c>
      <c r="S517" s="9">
        <f>IF(Occurrence!J517&gt;0,P517*R517,0)</f>
        <v/>
      </c>
      <c r="T517" s="24">
        <f>IF(Occurrence!K517&gt;0,COUNTIFS(Occurrence!$K$2:$K$2441,"&gt;0",Occurrence!$K$2:$K$2441,"&lt;="&amp;Occurrence!K517)/($B$9+1),0)</f>
        <v/>
      </c>
      <c r="U517" s="16">
        <f>IF(Occurrence!K517&gt;0,_xlfn.PERCENTILE.INC(Data!$O$2:$O$2441,($B$4+T517*($B$5-1))/($B$3-1)),0)</f>
        <v/>
      </c>
      <c r="V517" s="16">
        <f>IF(Occurrence!K517&gt;0,_xlfn.PERCENTILE.INC(Occurrence!$I$2:$I$2441,($B$6+T517*($B$7-1))/($B$3-1)),0)</f>
        <v/>
      </c>
      <c r="W517" s="16">
        <f>IF(Occurrence!K517&gt;0,Occurrence!K517/V517,0)</f>
        <v/>
      </c>
      <c r="X517" s="9">
        <f>IF(Occurrence!K517&gt;0,U517*W517,0)</f>
        <v/>
      </c>
      <c r="Y517" s="24">
        <f>COUNTIF(Data!$X$2:$X$2441,"&lt;="&amp;Data!X517)/($B$3+1)</f>
        <v/>
      </c>
      <c r="Z517" s="16">
        <f>_xlfn.PERCENTILE.INC(Data!$U$2:$U$2441,Y517)</f>
        <v/>
      </c>
      <c r="AA517" s="16">
        <f>_xlfn.PERCENTILE.INC(Data!$V$2:$V$2441,Y517)</f>
        <v/>
      </c>
      <c r="AB517" s="16">
        <f>Data!X517-AA517</f>
        <v/>
      </c>
      <c r="AC517" s="9">
        <f>Z517+AB517</f>
        <v/>
      </c>
      <c r="AD517" s="24">
        <f>COUNTIF(Data!$Y$2:$Y$2441,"&lt;="&amp;Data!Y517)/($B$3+1)</f>
        <v/>
      </c>
      <c r="AE517" s="16">
        <f>_xlfn.PERCENTILE.INC(Data!$U$2:$U$2441,AD517)</f>
        <v/>
      </c>
      <c r="AF517" s="16">
        <f>_xlfn.PERCENTILE.INC(Data!$V$2:$V$2441,AD517)</f>
        <v/>
      </c>
      <c r="AG517" s="16">
        <f>Data!Y517-AF517</f>
        <v/>
      </c>
      <c r="AH517" s="9">
        <f>AE517+AG517</f>
        <v/>
      </c>
    </row>
    <row r="518">
      <c r="N518" s="14">
        <f>Data!A518</f>
        <v/>
      </c>
      <c r="O518" s="24">
        <f>IF(Occurrence!J518&gt;0,COUNTIFS(Occurrence!$J$2:$J$2441,"&gt;0",Occurrence!$J$2:$J$2441,"&lt;="&amp;Occurrence!J518)/($B$8+1),0)</f>
        <v/>
      </c>
      <c r="P518" s="16">
        <f>IF(Occurrence!J518&gt;0,_xlfn.PERCENTILE.INC(Data!$O$2:$O$2441,($B$4+O518*($B$5-1))/($B$3-1)),0)</f>
        <v/>
      </c>
      <c r="Q518" s="16">
        <f>IF(Occurrence!J518&gt;0,_xlfn.PERCENTILE.INC(Occurrence!$I$2:$I$2441,($B$6+O518*($B$7-1))/($B$3-1)),0)</f>
        <v/>
      </c>
      <c r="R518" s="16">
        <f>IF(Occurrence!J518&gt;0,Occurrence!J518/Q518,0)</f>
        <v/>
      </c>
      <c r="S518" s="9">
        <f>IF(Occurrence!J518&gt;0,P518*R518,0)</f>
        <v/>
      </c>
      <c r="T518" s="24">
        <f>IF(Occurrence!K518&gt;0,COUNTIFS(Occurrence!$K$2:$K$2441,"&gt;0",Occurrence!$K$2:$K$2441,"&lt;="&amp;Occurrence!K518)/($B$9+1),0)</f>
        <v/>
      </c>
      <c r="U518" s="16">
        <f>IF(Occurrence!K518&gt;0,_xlfn.PERCENTILE.INC(Data!$O$2:$O$2441,($B$4+T518*($B$5-1))/($B$3-1)),0)</f>
        <v/>
      </c>
      <c r="V518" s="16">
        <f>IF(Occurrence!K518&gt;0,_xlfn.PERCENTILE.INC(Occurrence!$I$2:$I$2441,($B$6+T518*($B$7-1))/($B$3-1)),0)</f>
        <v/>
      </c>
      <c r="W518" s="16">
        <f>IF(Occurrence!K518&gt;0,Occurrence!K518/V518,0)</f>
        <v/>
      </c>
      <c r="X518" s="9">
        <f>IF(Occurrence!K518&gt;0,U518*W518,0)</f>
        <v/>
      </c>
      <c r="Y518" s="24">
        <f>COUNTIF(Data!$X$2:$X$2441,"&lt;="&amp;Data!X518)/($B$3+1)</f>
        <v/>
      </c>
      <c r="Z518" s="16">
        <f>_xlfn.PERCENTILE.INC(Data!$U$2:$U$2441,Y518)</f>
        <v/>
      </c>
      <c r="AA518" s="16">
        <f>_xlfn.PERCENTILE.INC(Data!$V$2:$V$2441,Y518)</f>
        <v/>
      </c>
      <c r="AB518" s="16">
        <f>Data!X518-AA518</f>
        <v/>
      </c>
      <c r="AC518" s="9">
        <f>Z518+AB518</f>
        <v/>
      </c>
      <c r="AD518" s="24">
        <f>COUNTIF(Data!$Y$2:$Y$2441,"&lt;="&amp;Data!Y518)/($B$3+1)</f>
        <v/>
      </c>
      <c r="AE518" s="16">
        <f>_xlfn.PERCENTILE.INC(Data!$U$2:$U$2441,AD518)</f>
        <v/>
      </c>
      <c r="AF518" s="16">
        <f>_xlfn.PERCENTILE.INC(Data!$V$2:$V$2441,AD518)</f>
        <v/>
      </c>
      <c r="AG518" s="16">
        <f>Data!Y518-AF518</f>
        <v/>
      </c>
      <c r="AH518" s="9">
        <f>AE518+AG518</f>
        <v/>
      </c>
    </row>
    <row r="519">
      <c r="N519" s="14">
        <f>Data!A519</f>
        <v/>
      </c>
      <c r="O519" s="24">
        <f>IF(Occurrence!J519&gt;0,COUNTIFS(Occurrence!$J$2:$J$2441,"&gt;0",Occurrence!$J$2:$J$2441,"&lt;="&amp;Occurrence!J519)/($B$8+1),0)</f>
        <v/>
      </c>
      <c r="P519" s="16">
        <f>IF(Occurrence!J519&gt;0,_xlfn.PERCENTILE.INC(Data!$O$2:$O$2441,($B$4+O519*($B$5-1))/($B$3-1)),0)</f>
        <v/>
      </c>
      <c r="Q519" s="16">
        <f>IF(Occurrence!J519&gt;0,_xlfn.PERCENTILE.INC(Occurrence!$I$2:$I$2441,($B$6+O519*($B$7-1))/($B$3-1)),0)</f>
        <v/>
      </c>
      <c r="R519" s="16">
        <f>IF(Occurrence!J519&gt;0,Occurrence!J519/Q519,0)</f>
        <v/>
      </c>
      <c r="S519" s="9">
        <f>IF(Occurrence!J519&gt;0,P519*R519,0)</f>
        <v/>
      </c>
      <c r="T519" s="24">
        <f>IF(Occurrence!K519&gt;0,COUNTIFS(Occurrence!$K$2:$K$2441,"&gt;0",Occurrence!$K$2:$K$2441,"&lt;="&amp;Occurrence!K519)/($B$9+1),0)</f>
        <v/>
      </c>
      <c r="U519" s="16">
        <f>IF(Occurrence!K519&gt;0,_xlfn.PERCENTILE.INC(Data!$O$2:$O$2441,($B$4+T519*($B$5-1))/($B$3-1)),0)</f>
        <v/>
      </c>
      <c r="V519" s="16">
        <f>IF(Occurrence!K519&gt;0,_xlfn.PERCENTILE.INC(Occurrence!$I$2:$I$2441,($B$6+T519*($B$7-1))/($B$3-1)),0)</f>
        <v/>
      </c>
      <c r="W519" s="16">
        <f>IF(Occurrence!K519&gt;0,Occurrence!K519/V519,0)</f>
        <v/>
      </c>
      <c r="X519" s="9">
        <f>IF(Occurrence!K519&gt;0,U519*W519,0)</f>
        <v/>
      </c>
      <c r="Y519" s="24">
        <f>COUNTIF(Data!$X$2:$X$2441,"&lt;="&amp;Data!X519)/($B$3+1)</f>
        <v/>
      </c>
      <c r="Z519" s="16">
        <f>_xlfn.PERCENTILE.INC(Data!$U$2:$U$2441,Y519)</f>
        <v/>
      </c>
      <c r="AA519" s="16">
        <f>_xlfn.PERCENTILE.INC(Data!$V$2:$V$2441,Y519)</f>
        <v/>
      </c>
      <c r="AB519" s="16">
        <f>Data!X519-AA519</f>
        <v/>
      </c>
      <c r="AC519" s="9">
        <f>Z519+AB519</f>
        <v/>
      </c>
      <c r="AD519" s="24">
        <f>COUNTIF(Data!$Y$2:$Y$2441,"&lt;="&amp;Data!Y519)/($B$3+1)</f>
        <v/>
      </c>
      <c r="AE519" s="16">
        <f>_xlfn.PERCENTILE.INC(Data!$U$2:$U$2441,AD519)</f>
        <v/>
      </c>
      <c r="AF519" s="16">
        <f>_xlfn.PERCENTILE.INC(Data!$V$2:$V$2441,AD519)</f>
        <v/>
      </c>
      <c r="AG519" s="16">
        <f>Data!Y519-AF519</f>
        <v/>
      </c>
      <c r="AH519" s="9">
        <f>AE519+AG519</f>
        <v/>
      </c>
    </row>
    <row r="520">
      <c r="N520" s="14">
        <f>Data!A520</f>
        <v/>
      </c>
      <c r="O520" s="24">
        <f>IF(Occurrence!J520&gt;0,COUNTIFS(Occurrence!$J$2:$J$2441,"&gt;0",Occurrence!$J$2:$J$2441,"&lt;="&amp;Occurrence!J520)/($B$8+1),0)</f>
        <v/>
      </c>
      <c r="P520" s="16">
        <f>IF(Occurrence!J520&gt;0,_xlfn.PERCENTILE.INC(Data!$O$2:$O$2441,($B$4+O520*($B$5-1))/($B$3-1)),0)</f>
        <v/>
      </c>
      <c r="Q520" s="16">
        <f>IF(Occurrence!J520&gt;0,_xlfn.PERCENTILE.INC(Occurrence!$I$2:$I$2441,($B$6+O520*($B$7-1))/($B$3-1)),0)</f>
        <v/>
      </c>
      <c r="R520" s="16">
        <f>IF(Occurrence!J520&gt;0,Occurrence!J520/Q520,0)</f>
        <v/>
      </c>
      <c r="S520" s="9">
        <f>IF(Occurrence!J520&gt;0,P520*R520,0)</f>
        <v/>
      </c>
      <c r="T520" s="24">
        <f>IF(Occurrence!K520&gt;0,COUNTIFS(Occurrence!$K$2:$K$2441,"&gt;0",Occurrence!$K$2:$K$2441,"&lt;="&amp;Occurrence!K520)/($B$9+1),0)</f>
        <v/>
      </c>
      <c r="U520" s="16">
        <f>IF(Occurrence!K520&gt;0,_xlfn.PERCENTILE.INC(Data!$O$2:$O$2441,($B$4+T520*($B$5-1))/($B$3-1)),0)</f>
        <v/>
      </c>
      <c r="V520" s="16">
        <f>IF(Occurrence!K520&gt;0,_xlfn.PERCENTILE.INC(Occurrence!$I$2:$I$2441,($B$6+T520*($B$7-1))/($B$3-1)),0)</f>
        <v/>
      </c>
      <c r="W520" s="16">
        <f>IF(Occurrence!K520&gt;0,Occurrence!K520/V520,0)</f>
        <v/>
      </c>
      <c r="X520" s="9">
        <f>IF(Occurrence!K520&gt;0,U520*W520,0)</f>
        <v/>
      </c>
      <c r="Y520" s="24">
        <f>COUNTIF(Data!$X$2:$X$2441,"&lt;="&amp;Data!X520)/($B$3+1)</f>
        <v/>
      </c>
      <c r="Z520" s="16">
        <f>_xlfn.PERCENTILE.INC(Data!$U$2:$U$2441,Y520)</f>
        <v/>
      </c>
      <c r="AA520" s="16">
        <f>_xlfn.PERCENTILE.INC(Data!$V$2:$V$2441,Y520)</f>
        <v/>
      </c>
      <c r="AB520" s="16">
        <f>Data!X520-AA520</f>
        <v/>
      </c>
      <c r="AC520" s="9">
        <f>Z520+AB520</f>
        <v/>
      </c>
      <c r="AD520" s="24">
        <f>COUNTIF(Data!$Y$2:$Y$2441,"&lt;="&amp;Data!Y520)/($B$3+1)</f>
        <v/>
      </c>
      <c r="AE520" s="16">
        <f>_xlfn.PERCENTILE.INC(Data!$U$2:$U$2441,AD520)</f>
        <v/>
      </c>
      <c r="AF520" s="16">
        <f>_xlfn.PERCENTILE.INC(Data!$V$2:$V$2441,AD520)</f>
        <v/>
      </c>
      <c r="AG520" s="16">
        <f>Data!Y520-AF520</f>
        <v/>
      </c>
      <c r="AH520" s="9">
        <f>AE520+AG520</f>
        <v/>
      </c>
    </row>
    <row r="521">
      <c r="N521" s="14">
        <f>Data!A521</f>
        <v/>
      </c>
      <c r="O521" s="24">
        <f>IF(Occurrence!J521&gt;0,COUNTIFS(Occurrence!$J$2:$J$2441,"&gt;0",Occurrence!$J$2:$J$2441,"&lt;="&amp;Occurrence!J521)/($B$8+1),0)</f>
        <v/>
      </c>
      <c r="P521" s="16">
        <f>IF(Occurrence!J521&gt;0,_xlfn.PERCENTILE.INC(Data!$O$2:$O$2441,($B$4+O521*($B$5-1))/($B$3-1)),0)</f>
        <v/>
      </c>
      <c r="Q521" s="16">
        <f>IF(Occurrence!J521&gt;0,_xlfn.PERCENTILE.INC(Occurrence!$I$2:$I$2441,($B$6+O521*($B$7-1))/($B$3-1)),0)</f>
        <v/>
      </c>
      <c r="R521" s="16">
        <f>IF(Occurrence!J521&gt;0,Occurrence!J521/Q521,0)</f>
        <v/>
      </c>
      <c r="S521" s="9">
        <f>IF(Occurrence!J521&gt;0,P521*R521,0)</f>
        <v/>
      </c>
      <c r="T521" s="24">
        <f>IF(Occurrence!K521&gt;0,COUNTIFS(Occurrence!$K$2:$K$2441,"&gt;0",Occurrence!$K$2:$K$2441,"&lt;="&amp;Occurrence!K521)/($B$9+1),0)</f>
        <v/>
      </c>
      <c r="U521" s="16">
        <f>IF(Occurrence!K521&gt;0,_xlfn.PERCENTILE.INC(Data!$O$2:$O$2441,($B$4+T521*($B$5-1))/($B$3-1)),0)</f>
        <v/>
      </c>
      <c r="V521" s="16">
        <f>IF(Occurrence!K521&gt;0,_xlfn.PERCENTILE.INC(Occurrence!$I$2:$I$2441,($B$6+T521*($B$7-1))/($B$3-1)),0)</f>
        <v/>
      </c>
      <c r="W521" s="16">
        <f>IF(Occurrence!K521&gt;0,Occurrence!K521/V521,0)</f>
        <v/>
      </c>
      <c r="X521" s="9">
        <f>IF(Occurrence!K521&gt;0,U521*W521,0)</f>
        <v/>
      </c>
      <c r="Y521" s="24">
        <f>COUNTIF(Data!$X$2:$X$2441,"&lt;="&amp;Data!X521)/($B$3+1)</f>
        <v/>
      </c>
      <c r="Z521" s="16">
        <f>_xlfn.PERCENTILE.INC(Data!$U$2:$U$2441,Y521)</f>
        <v/>
      </c>
      <c r="AA521" s="16">
        <f>_xlfn.PERCENTILE.INC(Data!$V$2:$V$2441,Y521)</f>
        <v/>
      </c>
      <c r="AB521" s="16">
        <f>Data!X521-AA521</f>
        <v/>
      </c>
      <c r="AC521" s="9">
        <f>Z521+AB521</f>
        <v/>
      </c>
      <c r="AD521" s="24">
        <f>COUNTIF(Data!$Y$2:$Y$2441,"&lt;="&amp;Data!Y521)/($B$3+1)</f>
        <v/>
      </c>
      <c r="AE521" s="16">
        <f>_xlfn.PERCENTILE.INC(Data!$U$2:$U$2441,AD521)</f>
        <v/>
      </c>
      <c r="AF521" s="16">
        <f>_xlfn.PERCENTILE.INC(Data!$V$2:$V$2441,AD521)</f>
        <v/>
      </c>
      <c r="AG521" s="16">
        <f>Data!Y521-AF521</f>
        <v/>
      </c>
      <c r="AH521" s="9">
        <f>AE521+AG521</f>
        <v/>
      </c>
    </row>
    <row r="522">
      <c r="N522" s="14">
        <f>Data!A522</f>
        <v/>
      </c>
      <c r="O522" s="24">
        <f>IF(Occurrence!J522&gt;0,COUNTIFS(Occurrence!$J$2:$J$2441,"&gt;0",Occurrence!$J$2:$J$2441,"&lt;="&amp;Occurrence!J522)/($B$8+1),0)</f>
        <v/>
      </c>
      <c r="P522" s="16">
        <f>IF(Occurrence!J522&gt;0,_xlfn.PERCENTILE.INC(Data!$O$2:$O$2441,($B$4+O522*($B$5-1))/($B$3-1)),0)</f>
        <v/>
      </c>
      <c r="Q522" s="16">
        <f>IF(Occurrence!J522&gt;0,_xlfn.PERCENTILE.INC(Occurrence!$I$2:$I$2441,($B$6+O522*($B$7-1))/($B$3-1)),0)</f>
        <v/>
      </c>
      <c r="R522" s="16">
        <f>IF(Occurrence!J522&gt;0,Occurrence!J522/Q522,0)</f>
        <v/>
      </c>
      <c r="S522" s="9">
        <f>IF(Occurrence!J522&gt;0,P522*R522,0)</f>
        <v/>
      </c>
      <c r="T522" s="24">
        <f>IF(Occurrence!K522&gt;0,COUNTIFS(Occurrence!$K$2:$K$2441,"&gt;0",Occurrence!$K$2:$K$2441,"&lt;="&amp;Occurrence!K522)/($B$9+1),0)</f>
        <v/>
      </c>
      <c r="U522" s="16">
        <f>IF(Occurrence!K522&gt;0,_xlfn.PERCENTILE.INC(Data!$O$2:$O$2441,($B$4+T522*($B$5-1))/($B$3-1)),0)</f>
        <v/>
      </c>
      <c r="V522" s="16">
        <f>IF(Occurrence!K522&gt;0,_xlfn.PERCENTILE.INC(Occurrence!$I$2:$I$2441,($B$6+T522*($B$7-1))/($B$3-1)),0)</f>
        <v/>
      </c>
      <c r="W522" s="16">
        <f>IF(Occurrence!K522&gt;0,Occurrence!K522/V522,0)</f>
        <v/>
      </c>
      <c r="X522" s="9">
        <f>IF(Occurrence!K522&gt;0,U522*W522,0)</f>
        <v/>
      </c>
      <c r="Y522" s="24">
        <f>COUNTIF(Data!$X$2:$X$2441,"&lt;="&amp;Data!X522)/($B$3+1)</f>
        <v/>
      </c>
      <c r="Z522" s="16">
        <f>_xlfn.PERCENTILE.INC(Data!$U$2:$U$2441,Y522)</f>
        <v/>
      </c>
      <c r="AA522" s="16">
        <f>_xlfn.PERCENTILE.INC(Data!$V$2:$V$2441,Y522)</f>
        <v/>
      </c>
      <c r="AB522" s="16">
        <f>Data!X522-AA522</f>
        <v/>
      </c>
      <c r="AC522" s="9">
        <f>Z522+AB522</f>
        <v/>
      </c>
      <c r="AD522" s="24">
        <f>COUNTIF(Data!$Y$2:$Y$2441,"&lt;="&amp;Data!Y522)/($B$3+1)</f>
        <v/>
      </c>
      <c r="AE522" s="16">
        <f>_xlfn.PERCENTILE.INC(Data!$U$2:$U$2441,AD522)</f>
        <v/>
      </c>
      <c r="AF522" s="16">
        <f>_xlfn.PERCENTILE.INC(Data!$V$2:$V$2441,AD522)</f>
        <v/>
      </c>
      <c r="AG522" s="16">
        <f>Data!Y522-AF522</f>
        <v/>
      </c>
      <c r="AH522" s="9">
        <f>AE522+AG522</f>
        <v/>
      </c>
    </row>
    <row r="523">
      <c r="N523" s="14">
        <f>Data!A523</f>
        <v/>
      </c>
      <c r="O523" s="24">
        <f>IF(Occurrence!J523&gt;0,COUNTIFS(Occurrence!$J$2:$J$2441,"&gt;0",Occurrence!$J$2:$J$2441,"&lt;="&amp;Occurrence!J523)/($B$8+1),0)</f>
        <v/>
      </c>
      <c r="P523" s="16">
        <f>IF(Occurrence!J523&gt;0,_xlfn.PERCENTILE.INC(Data!$O$2:$O$2441,($B$4+O523*($B$5-1))/($B$3-1)),0)</f>
        <v/>
      </c>
      <c r="Q523" s="16">
        <f>IF(Occurrence!J523&gt;0,_xlfn.PERCENTILE.INC(Occurrence!$I$2:$I$2441,($B$6+O523*($B$7-1))/($B$3-1)),0)</f>
        <v/>
      </c>
      <c r="R523" s="16">
        <f>IF(Occurrence!J523&gt;0,Occurrence!J523/Q523,0)</f>
        <v/>
      </c>
      <c r="S523" s="9">
        <f>IF(Occurrence!J523&gt;0,P523*R523,0)</f>
        <v/>
      </c>
      <c r="T523" s="24">
        <f>IF(Occurrence!K523&gt;0,COUNTIFS(Occurrence!$K$2:$K$2441,"&gt;0",Occurrence!$K$2:$K$2441,"&lt;="&amp;Occurrence!K523)/($B$9+1),0)</f>
        <v/>
      </c>
      <c r="U523" s="16">
        <f>IF(Occurrence!K523&gt;0,_xlfn.PERCENTILE.INC(Data!$O$2:$O$2441,($B$4+T523*($B$5-1))/($B$3-1)),0)</f>
        <v/>
      </c>
      <c r="V523" s="16">
        <f>IF(Occurrence!K523&gt;0,_xlfn.PERCENTILE.INC(Occurrence!$I$2:$I$2441,($B$6+T523*($B$7-1))/($B$3-1)),0)</f>
        <v/>
      </c>
      <c r="W523" s="16">
        <f>IF(Occurrence!K523&gt;0,Occurrence!K523/V523,0)</f>
        <v/>
      </c>
      <c r="X523" s="9">
        <f>IF(Occurrence!K523&gt;0,U523*W523,0)</f>
        <v/>
      </c>
      <c r="Y523" s="24">
        <f>COUNTIF(Data!$X$2:$X$2441,"&lt;="&amp;Data!X523)/($B$3+1)</f>
        <v/>
      </c>
      <c r="Z523" s="16">
        <f>_xlfn.PERCENTILE.INC(Data!$U$2:$U$2441,Y523)</f>
        <v/>
      </c>
      <c r="AA523" s="16">
        <f>_xlfn.PERCENTILE.INC(Data!$V$2:$V$2441,Y523)</f>
        <v/>
      </c>
      <c r="AB523" s="16">
        <f>Data!X523-AA523</f>
        <v/>
      </c>
      <c r="AC523" s="9">
        <f>Z523+AB523</f>
        <v/>
      </c>
      <c r="AD523" s="24">
        <f>COUNTIF(Data!$Y$2:$Y$2441,"&lt;="&amp;Data!Y523)/($B$3+1)</f>
        <v/>
      </c>
      <c r="AE523" s="16">
        <f>_xlfn.PERCENTILE.INC(Data!$U$2:$U$2441,AD523)</f>
        <v/>
      </c>
      <c r="AF523" s="16">
        <f>_xlfn.PERCENTILE.INC(Data!$V$2:$V$2441,AD523)</f>
        <v/>
      </c>
      <c r="AG523" s="16">
        <f>Data!Y523-AF523</f>
        <v/>
      </c>
      <c r="AH523" s="9">
        <f>AE523+AG523</f>
        <v/>
      </c>
    </row>
    <row r="524">
      <c r="N524" s="14">
        <f>Data!A524</f>
        <v/>
      </c>
      <c r="O524" s="24">
        <f>IF(Occurrence!J524&gt;0,COUNTIFS(Occurrence!$J$2:$J$2441,"&gt;0",Occurrence!$J$2:$J$2441,"&lt;="&amp;Occurrence!J524)/($B$8+1),0)</f>
        <v/>
      </c>
      <c r="P524" s="16">
        <f>IF(Occurrence!J524&gt;0,_xlfn.PERCENTILE.INC(Data!$O$2:$O$2441,($B$4+O524*($B$5-1))/($B$3-1)),0)</f>
        <v/>
      </c>
      <c r="Q524" s="16">
        <f>IF(Occurrence!J524&gt;0,_xlfn.PERCENTILE.INC(Occurrence!$I$2:$I$2441,($B$6+O524*($B$7-1))/($B$3-1)),0)</f>
        <v/>
      </c>
      <c r="R524" s="16">
        <f>IF(Occurrence!J524&gt;0,Occurrence!J524/Q524,0)</f>
        <v/>
      </c>
      <c r="S524" s="9">
        <f>IF(Occurrence!J524&gt;0,P524*R524,0)</f>
        <v/>
      </c>
      <c r="T524" s="24">
        <f>IF(Occurrence!K524&gt;0,COUNTIFS(Occurrence!$K$2:$K$2441,"&gt;0",Occurrence!$K$2:$K$2441,"&lt;="&amp;Occurrence!K524)/($B$9+1),0)</f>
        <v/>
      </c>
      <c r="U524" s="16">
        <f>IF(Occurrence!K524&gt;0,_xlfn.PERCENTILE.INC(Data!$O$2:$O$2441,($B$4+T524*($B$5-1))/($B$3-1)),0)</f>
        <v/>
      </c>
      <c r="V524" s="16">
        <f>IF(Occurrence!K524&gt;0,_xlfn.PERCENTILE.INC(Occurrence!$I$2:$I$2441,($B$6+T524*($B$7-1))/($B$3-1)),0)</f>
        <v/>
      </c>
      <c r="W524" s="16">
        <f>IF(Occurrence!K524&gt;0,Occurrence!K524/V524,0)</f>
        <v/>
      </c>
      <c r="X524" s="9">
        <f>IF(Occurrence!K524&gt;0,U524*W524,0)</f>
        <v/>
      </c>
      <c r="Y524" s="24">
        <f>COUNTIF(Data!$X$2:$X$2441,"&lt;="&amp;Data!X524)/($B$3+1)</f>
        <v/>
      </c>
      <c r="Z524" s="16">
        <f>_xlfn.PERCENTILE.INC(Data!$U$2:$U$2441,Y524)</f>
        <v/>
      </c>
      <c r="AA524" s="16">
        <f>_xlfn.PERCENTILE.INC(Data!$V$2:$V$2441,Y524)</f>
        <v/>
      </c>
      <c r="AB524" s="16">
        <f>Data!X524-AA524</f>
        <v/>
      </c>
      <c r="AC524" s="9">
        <f>Z524+AB524</f>
        <v/>
      </c>
      <c r="AD524" s="24">
        <f>COUNTIF(Data!$Y$2:$Y$2441,"&lt;="&amp;Data!Y524)/($B$3+1)</f>
        <v/>
      </c>
      <c r="AE524" s="16">
        <f>_xlfn.PERCENTILE.INC(Data!$U$2:$U$2441,AD524)</f>
        <v/>
      </c>
      <c r="AF524" s="16">
        <f>_xlfn.PERCENTILE.INC(Data!$V$2:$V$2441,AD524)</f>
        <v/>
      </c>
      <c r="AG524" s="16">
        <f>Data!Y524-AF524</f>
        <v/>
      </c>
      <c r="AH524" s="9">
        <f>AE524+AG524</f>
        <v/>
      </c>
    </row>
    <row r="525">
      <c r="N525" s="14">
        <f>Data!A525</f>
        <v/>
      </c>
      <c r="O525" s="24">
        <f>IF(Occurrence!J525&gt;0,COUNTIFS(Occurrence!$J$2:$J$2441,"&gt;0",Occurrence!$J$2:$J$2441,"&lt;="&amp;Occurrence!J525)/($B$8+1),0)</f>
        <v/>
      </c>
      <c r="P525" s="16">
        <f>IF(Occurrence!J525&gt;0,_xlfn.PERCENTILE.INC(Data!$O$2:$O$2441,($B$4+O525*($B$5-1))/($B$3-1)),0)</f>
        <v/>
      </c>
      <c r="Q525" s="16">
        <f>IF(Occurrence!J525&gt;0,_xlfn.PERCENTILE.INC(Occurrence!$I$2:$I$2441,($B$6+O525*($B$7-1))/($B$3-1)),0)</f>
        <v/>
      </c>
      <c r="R525" s="16">
        <f>IF(Occurrence!J525&gt;0,Occurrence!J525/Q525,0)</f>
        <v/>
      </c>
      <c r="S525" s="9">
        <f>IF(Occurrence!J525&gt;0,P525*R525,0)</f>
        <v/>
      </c>
      <c r="T525" s="24">
        <f>IF(Occurrence!K525&gt;0,COUNTIFS(Occurrence!$K$2:$K$2441,"&gt;0",Occurrence!$K$2:$K$2441,"&lt;="&amp;Occurrence!K525)/($B$9+1),0)</f>
        <v/>
      </c>
      <c r="U525" s="16">
        <f>IF(Occurrence!K525&gt;0,_xlfn.PERCENTILE.INC(Data!$O$2:$O$2441,($B$4+T525*($B$5-1))/($B$3-1)),0)</f>
        <v/>
      </c>
      <c r="V525" s="16">
        <f>IF(Occurrence!K525&gt;0,_xlfn.PERCENTILE.INC(Occurrence!$I$2:$I$2441,($B$6+T525*($B$7-1))/($B$3-1)),0)</f>
        <v/>
      </c>
      <c r="W525" s="16">
        <f>IF(Occurrence!K525&gt;0,Occurrence!K525/V525,0)</f>
        <v/>
      </c>
      <c r="X525" s="9">
        <f>IF(Occurrence!K525&gt;0,U525*W525,0)</f>
        <v/>
      </c>
      <c r="Y525" s="24">
        <f>COUNTIF(Data!$X$2:$X$2441,"&lt;="&amp;Data!X525)/($B$3+1)</f>
        <v/>
      </c>
      <c r="Z525" s="16">
        <f>_xlfn.PERCENTILE.INC(Data!$U$2:$U$2441,Y525)</f>
        <v/>
      </c>
      <c r="AA525" s="16">
        <f>_xlfn.PERCENTILE.INC(Data!$V$2:$V$2441,Y525)</f>
        <v/>
      </c>
      <c r="AB525" s="16">
        <f>Data!X525-AA525</f>
        <v/>
      </c>
      <c r="AC525" s="9">
        <f>Z525+AB525</f>
        <v/>
      </c>
      <c r="AD525" s="24">
        <f>COUNTIF(Data!$Y$2:$Y$2441,"&lt;="&amp;Data!Y525)/($B$3+1)</f>
        <v/>
      </c>
      <c r="AE525" s="16">
        <f>_xlfn.PERCENTILE.INC(Data!$U$2:$U$2441,AD525)</f>
        <v/>
      </c>
      <c r="AF525" s="16">
        <f>_xlfn.PERCENTILE.INC(Data!$V$2:$V$2441,AD525)</f>
        <v/>
      </c>
      <c r="AG525" s="16">
        <f>Data!Y525-AF525</f>
        <v/>
      </c>
      <c r="AH525" s="9">
        <f>AE525+AG525</f>
        <v/>
      </c>
    </row>
    <row r="526">
      <c r="N526" s="14">
        <f>Data!A526</f>
        <v/>
      </c>
      <c r="O526" s="24">
        <f>IF(Occurrence!J526&gt;0,COUNTIFS(Occurrence!$J$2:$J$2441,"&gt;0",Occurrence!$J$2:$J$2441,"&lt;="&amp;Occurrence!J526)/($B$8+1),0)</f>
        <v/>
      </c>
      <c r="P526" s="16">
        <f>IF(Occurrence!J526&gt;0,_xlfn.PERCENTILE.INC(Data!$O$2:$O$2441,($B$4+O526*($B$5-1))/($B$3-1)),0)</f>
        <v/>
      </c>
      <c r="Q526" s="16">
        <f>IF(Occurrence!J526&gt;0,_xlfn.PERCENTILE.INC(Occurrence!$I$2:$I$2441,($B$6+O526*($B$7-1))/($B$3-1)),0)</f>
        <v/>
      </c>
      <c r="R526" s="16">
        <f>IF(Occurrence!J526&gt;0,Occurrence!J526/Q526,0)</f>
        <v/>
      </c>
      <c r="S526" s="9">
        <f>IF(Occurrence!J526&gt;0,P526*R526,0)</f>
        <v/>
      </c>
      <c r="T526" s="24">
        <f>IF(Occurrence!K526&gt;0,COUNTIFS(Occurrence!$K$2:$K$2441,"&gt;0",Occurrence!$K$2:$K$2441,"&lt;="&amp;Occurrence!K526)/($B$9+1),0)</f>
        <v/>
      </c>
      <c r="U526" s="16">
        <f>IF(Occurrence!K526&gt;0,_xlfn.PERCENTILE.INC(Data!$O$2:$O$2441,($B$4+T526*($B$5-1))/($B$3-1)),0)</f>
        <v/>
      </c>
      <c r="V526" s="16">
        <f>IF(Occurrence!K526&gt;0,_xlfn.PERCENTILE.INC(Occurrence!$I$2:$I$2441,($B$6+T526*($B$7-1))/($B$3-1)),0)</f>
        <v/>
      </c>
      <c r="W526" s="16">
        <f>IF(Occurrence!K526&gt;0,Occurrence!K526/V526,0)</f>
        <v/>
      </c>
      <c r="X526" s="9">
        <f>IF(Occurrence!K526&gt;0,U526*W526,0)</f>
        <v/>
      </c>
      <c r="Y526" s="24">
        <f>COUNTIF(Data!$X$2:$X$2441,"&lt;="&amp;Data!X526)/($B$3+1)</f>
        <v/>
      </c>
      <c r="Z526" s="16">
        <f>_xlfn.PERCENTILE.INC(Data!$U$2:$U$2441,Y526)</f>
        <v/>
      </c>
      <c r="AA526" s="16">
        <f>_xlfn.PERCENTILE.INC(Data!$V$2:$V$2441,Y526)</f>
        <v/>
      </c>
      <c r="AB526" s="16">
        <f>Data!X526-AA526</f>
        <v/>
      </c>
      <c r="AC526" s="9">
        <f>Z526+AB526</f>
        <v/>
      </c>
      <c r="AD526" s="24">
        <f>COUNTIF(Data!$Y$2:$Y$2441,"&lt;="&amp;Data!Y526)/($B$3+1)</f>
        <v/>
      </c>
      <c r="AE526" s="16">
        <f>_xlfn.PERCENTILE.INC(Data!$U$2:$U$2441,AD526)</f>
        <v/>
      </c>
      <c r="AF526" s="16">
        <f>_xlfn.PERCENTILE.INC(Data!$V$2:$V$2441,AD526)</f>
        <v/>
      </c>
      <c r="AG526" s="16">
        <f>Data!Y526-AF526</f>
        <v/>
      </c>
      <c r="AH526" s="9">
        <f>AE526+AG526</f>
        <v/>
      </c>
    </row>
    <row r="527">
      <c r="N527" s="14">
        <f>Data!A527</f>
        <v/>
      </c>
      <c r="O527" s="24">
        <f>IF(Occurrence!J527&gt;0,COUNTIFS(Occurrence!$J$2:$J$2441,"&gt;0",Occurrence!$J$2:$J$2441,"&lt;="&amp;Occurrence!J527)/($B$8+1),0)</f>
        <v/>
      </c>
      <c r="P527" s="16">
        <f>IF(Occurrence!J527&gt;0,_xlfn.PERCENTILE.INC(Data!$O$2:$O$2441,($B$4+O527*($B$5-1))/($B$3-1)),0)</f>
        <v/>
      </c>
      <c r="Q527" s="16">
        <f>IF(Occurrence!J527&gt;0,_xlfn.PERCENTILE.INC(Occurrence!$I$2:$I$2441,($B$6+O527*($B$7-1))/($B$3-1)),0)</f>
        <v/>
      </c>
      <c r="R527" s="16">
        <f>IF(Occurrence!J527&gt;0,Occurrence!J527/Q527,0)</f>
        <v/>
      </c>
      <c r="S527" s="9">
        <f>IF(Occurrence!J527&gt;0,P527*R527,0)</f>
        <v/>
      </c>
      <c r="T527" s="24">
        <f>IF(Occurrence!K527&gt;0,COUNTIFS(Occurrence!$K$2:$K$2441,"&gt;0",Occurrence!$K$2:$K$2441,"&lt;="&amp;Occurrence!K527)/($B$9+1),0)</f>
        <v/>
      </c>
      <c r="U527" s="16">
        <f>IF(Occurrence!K527&gt;0,_xlfn.PERCENTILE.INC(Data!$O$2:$O$2441,($B$4+T527*($B$5-1))/($B$3-1)),0)</f>
        <v/>
      </c>
      <c r="V527" s="16">
        <f>IF(Occurrence!K527&gt;0,_xlfn.PERCENTILE.INC(Occurrence!$I$2:$I$2441,($B$6+T527*($B$7-1))/($B$3-1)),0)</f>
        <v/>
      </c>
      <c r="W527" s="16">
        <f>IF(Occurrence!K527&gt;0,Occurrence!K527/V527,0)</f>
        <v/>
      </c>
      <c r="X527" s="9">
        <f>IF(Occurrence!K527&gt;0,U527*W527,0)</f>
        <v/>
      </c>
      <c r="Y527" s="24">
        <f>COUNTIF(Data!$X$2:$X$2441,"&lt;="&amp;Data!X527)/($B$3+1)</f>
        <v/>
      </c>
      <c r="Z527" s="16">
        <f>_xlfn.PERCENTILE.INC(Data!$U$2:$U$2441,Y527)</f>
        <v/>
      </c>
      <c r="AA527" s="16">
        <f>_xlfn.PERCENTILE.INC(Data!$V$2:$V$2441,Y527)</f>
        <v/>
      </c>
      <c r="AB527" s="16">
        <f>Data!X527-AA527</f>
        <v/>
      </c>
      <c r="AC527" s="9">
        <f>Z527+AB527</f>
        <v/>
      </c>
      <c r="AD527" s="24">
        <f>COUNTIF(Data!$Y$2:$Y$2441,"&lt;="&amp;Data!Y527)/($B$3+1)</f>
        <v/>
      </c>
      <c r="AE527" s="16">
        <f>_xlfn.PERCENTILE.INC(Data!$U$2:$U$2441,AD527)</f>
        <v/>
      </c>
      <c r="AF527" s="16">
        <f>_xlfn.PERCENTILE.INC(Data!$V$2:$V$2441,AD527)</f>
        <v/>
      </c>
      <c r="AG527" s="16">
        <f>Data!Y527-AF527</f>
        <v/>
      </c>
      <c r="AH527" s="9">
        <f>AE527+AG527</f>
        <v/>
      </c>
    </row>
    <row r="528">
      <c r="N528" s="14">
        <f>Data!A528</f>
        <v/>
      </c>
      <c r="O528" s="24">
        <f>IF(Occurrence!J528&gt;0,COUNTIFS(Occurrence!$J$2:$J$2441,"&gt;0",Occurrence!$J$2:$J$2441,"&lt;="&amp;Occurrence!J528)/($B$8+1),0)</f>
        <v/>
      </c>
      <c r="P528" s="16">
        <f>IF(Occurrence!J528&gt;0,_xlfn.PERCENTILE.INC(Data!$O$2:$O$2441,($B$4+O528*($B$5-1))/($B$3-1)),0)</f>
        <v/>
      </c>
      <c r="Q528" s="16">
        <f>IF(Occurrence!J528&gt;0,_xlfn.PERCENTILE.INC(Occurrence!$I$2:$I$2441,($B$6+O528*($B$7-1))/($B$3-1)),0)</f>
        <v/>
      </c>
      <c r="R528" s="16">
        <f>IF(Occurrence!J528&gt;0,Occurrence!J528/Q528,0)</f>
        <v/>
      </c>
      <c r="S528" s="9">
        <f>IF(Occurrence!J528&gt;0,P528*R528,0)</f>
        <v/>
      </c>
      <c r="T528" s="24">
        <f>IF(Occurrence!K528&gt;0,COUNTIFS(Occurrence!$K$2:$K$2441,"&gt;0",Occurrence!$K$2:$K$2441,"&lt;="&amp;Occurrence!K528)/($B$9+1),0)</f>
        <v/>
      </c>
      <c r="U528" s="16">
        <f>IF(Occurrence!K528&gt;0,_xlfn.PERCENTILE.INC(Data!$O$2:$O$2441,($B$4+T528*($B$5-1))/($B$3-1)),0)</f>
        <v/>
      </c>
      <c r="V528" s="16">
        <f>IF(Occurrence!K528&gt;0,_xlfn.PERCENTILE.INC(Occurrence!$I$2:$I$2441,($B$6+T528*($B$7-1))/($B$3-1)),0)</f>
        <v/>
      </c>
      <c r="W528" s="16">
        <f>IF(Occurrence!K528&gt;0,Occurrence!K528/V528,0)</f>
        <v/>
      </c>
      <c r="X528" s="9">
        <f>IF(Occurrence!K528&gt;0,U528*W528,0)</f>
        <v/>
      </c>
      <c r="Y528" s="24">
        <f>COUNTIF(Data!$X$2:$X$2441,"&lt;="&amp;Data!X528)/($B$3+1)</f>
        <v/>
      </c>
      <c r="Z528" s="16">
        <f>_xlfn.PERCENTILE.INC(Data!$U$2:$U$2441,Y528)</f>
        <v/>
      </c>
      <c r="AA528" s="16">
        <f>_xlfn.PERCENTILE.INC(Data!$V$2:$V$2441,Y528)</f>
        <v/>
      </c>
      <c r="AB528" s="16">
        <f>Data!X528-AA528</f>
        <v/>
      </c>
      <c r="AC528" s="9">
        <f>Z528+AB528</f>
        <v/>
      </c>
      <c r="AD528" s="24">
        <f>COUNTIF(Data!$Y$2:$Y$2441,"&lt;="&amp;Data!Y528)/($B$3+1)</f>
        <v/>
      </c>
      <c r="AE528" s="16">
        <f>_xlfn.PERCENTILE.INC(Data!$U$2:$U$2441,AD528)</f>
        <v/>
      </c>
      <c r="AF528" s="16">
        <f>_xlfn.PERCENTILE.INC(Data!$V$2:$V$2441,AD528)</f>
        <v/>
      </c>
      <c r="AG528" s="16">
        <f>Data!Y528-AF528</f>
        <v/>
      </c>
      <c r="AH528" s="9">
        <f>AE528+AG528</f>
        <v/>
      </c>
    </row>
    <row r="529">
      <c r="N529" s="14">
        <f>Data!A529</f>
        <v/>
      </c>
      <c r="O529" s="24">
        <f>IF(Occurrence!J529&gt;0,COUNTIFS(Occurrence!$J$2:$J$2441,"&gt;0",Occurrence!$J$2:$J$2441,"&lt;="&amp;Occurrence!J529)/($B$8+1),0)</f>
        <v/>
      </c>
      <c r="P529" s="16">
        <f>IF(Occurrence!J529&gt;0,_xlfn.PERCENTILE.INC(Data!$O$2:$O$2441,($B$4+O529*($B$5-1))/($B$3-1)),0)</f>
        <v/>
      </c>
      <c r="Q529" s="16">
        <f>IF(Occurrence!J529&gt;0,_xlfn.PERCENTILE.INC(Occurrence!$I$2:$I$2441,($B$6+O529*($B$7-1))/($B$3-1)),0)</f>
        <v/>
      </c>
      <c r="R529" s="16">
        <f>IF(Occurrence!J529&gt;0,Occurrence!J529/Q529,0)</f>
        <v/>
      </c>
      <c r="S529" s="9">
        <f>IF(Occurrence!J529&gt;0,P529*R529,0)</f>
        <v/>
      </c>
      <c r="T529" s="24">
        <f>IF(Occurrence!K529&gt;0,COUNTIFS(Occurrence!$K$2:$K$2441,"&gt;0",Occurrence!$K$2:$K$2441,"&lt;="&amp;Occurrence!K529)/($B$9+1),0)</f>
        <v/>
      </c>
      <c r="U529" s="16">
        <f>IF(Occurrence!K529&gt;0,_xlfn.PERCENTILE.INC(Data!$O$2:$O$2441,($B$4+T529*($B$5-1))/($B$3-1)),0)</f>
        <v/>
      </c>
      <c r="V529" s="16">
        <f>IF(Occurrence!K529&gt;0,_xlfn.PERCENTILE.INC(Occurrence!$I$2:$I$2441,($B$6+T529*($B$7-1))/($B$3-1)),0)</f>
        <v/>
      </c>
      <c r="W529" s="16">
        <f>IF(Occurrence!K529&gt;0,Occurrence!K529/V529,0)</f>
        <v/>
      </c>
      <c r="X529" s="9">
        <f>IF(Occurrence!K529&gt;0,U529*W529,0)</f>
        <v/>
      </c>
      <c r="Y529" s="24">
        <f>COUNTIF(Data!$X$2:$X$2441,"&lt;="&amp;Data!X529)/($B$3+1)</f>
        <v/>
      </c>
      <c r="Z529" s="16">
        <f>_xlfn.PERCENTILE.INC(Data!$U$2:$U$2441,Y529)</f>
        <v/>
      </c>
      <c r="AA529" s="16">
        <f>_xlfn.PERCENTILE.INC(Data!$V$2:$V$2441,Y529)</f>
        <v/>
      </c>
      <c r="AB529" s="16">
        <f>Data!X529-AA529</f>
        <v/>
      </c>
      <c r="AC529" s="9">
        <f>Z529+AB529</f>
        <v/>
      </c>
      <c r="AD529" s="24">
        <f>COUNTIF(Data!$Y$2:$Y$2441,"&lt;="&amp;Data!Y529)/($B$3+1)</f>
        <v/>
      </c>
      <c r="AE529" s="16">
        <f>_xlfn.PERCENTILE.INC(Data!$U$2:$U$2441,AD529)</f>
        <v/>
      </c>
      <c r="AF529" s="16">
        <f>_xlfn.PERCENTILE.INC(Data!$V$2:$V$2441,AD529)</f>
        <v/>
      </c>
      <c r="AG529" s="16">
        <f>Data!Y529-AF529</f>
        <v/>
      </c>
      <c r="AH529" s="9">
        <f>AE529+AG529</f>
        <v/>
      </c>
    </row>
    <row r="530">
      <c r="N530" s="14">
        <f>Data!A530</f>
        <v/>
      </c>
      <c r="O530" s="24">
        <f>IF(Occurrence!J530&gt;0,COUNTIFS(Occurrence!$J$2:$J$2441,"&gt;0",Occurrence!$J$2:$J$2441,"&lt;="&amp;Occurrence!J530)/($B$8+1),0)</f>
        <v/>
      </c>
      <c r="P530" s="16">
        <f>IF(Occurrence!J530&gt;0,_xlfn.PERCENTILE.INC(Data!$O$2:$O$2441,($B$4+O530*($B$5-1))/($B$3-1)),0)</f>
        <v/>
      </c>
      <c r="Q530" s="16">
        <f>IF(Occurrence!J530&gt;0,_xlfn.PERCENTILE.INC(Occurrence!$I$2:$I$2441,($B$6+O530*($B$7-1))/($B$3-1)),0)</f>
        <v/>
      </c>
      <c r="R530" s="16">
        <f>IF(Occurrence!J530&gt;0,Occurrence!J530/Q530,0)</f>
        <v/>
      </c>
      <c r="S530" s="9">
        <f>IF(Occurrence!J530&gt;0,P530*R530,0)</f>
        <v/>
      </c>
      <c r="T530" s="24">
        <f>IF(Occurrence!K530&gt;0,COUNTIFS(Occurrence!$K$2:$K$2441,"&gt;0",Occurrence!$K$2:$K$2441,"&lt;="&amp;Occurrence!K530)/($B$9+1),0)</f>
        <v/>
      </c>
      <c r="U530" s="16">
        <f>IF(Occurrence!K530&gt;0,_xlfn.PERCENTILE.INC(Data!$O$2:$O$2441,($B$4+T530*($B$5-1))/($B$3-1)),0)</f>
        <v/>
      </c>
      <c r="V530" s="16">
        <f>IF(Occurrence!K530&gt;0,_xlfn.PERCENTILE.INC(Occurrence!$I$2:$I$2441,($B$6+T530*($B$7-1))/($B$3-1)),0)</f>
        <v/>
      </c>
      <c r="W530" s="16">
        <f>IF(Occurrence!K530&gt;0,Occurrence!K530/V530,0)</f>
        <v/>
      </c>
      <c r="X530" s="9">
        <f>IF(Occurrence!K530&gt;0,U530*W530,0)</f>
        <v/>
      </c>
      <c r="Y530" s="24">
        <f>COUNTIF(Data!$X$2:$X$2441,"&lt;="&amp;Data!X530)/($B$3+1)</f>
        <v/>
      </c>
      <c r="Z530" s="16">
        <f>_xlfn.PERCENTILE.INC(Data!$U$2:$U$2441,Y530)</f>
        <v/>
      </c>
      <c r="AA530" s="16">
        <f>_xlfn.PERCENTILE.INC(Data!$V$2:$V$2441,Y530)</f>
        <v/>
      </c>
      <c r="AB530" s="16">
        <f>Data!X530-AA530</f>
        <v/>
      </c>
      <c r="AC530" s="9">
        <f>Z530+AB530</f>
        <v/>
      </c>
      <c r="AD530" s="24">
        <f>COUNTIF(Data!$Y$2:$Y$2441,"&lt;="&amp;Data!Y530)/($B$3+1)</f>
        <v/>
      </c>
      <c r="AE530" s="16">
        <f>_xlfn.PERCENTILE.INC(Data!$U$2:$U$2441,AD530)</f>
        <v/>
      </c>
      <c r="AF530" s="16">
        <f>_xlfn.PERCENTILE.INC(Data!$V$2:$V$2441,AD530)</f>
        <v/>
      </c>
      <c r="AG530" s="16">
        <f>Data!Y530-AF530</f>
        <v/>
      </c>
      <c r="AH530" s="9">
        <f>AE530+AG530</f>
        <v/>
      </c>
    </row>
    <row r="531">
      <c r="N531" s="14">
        <f>Data!A531</f>
        <v/>
      </c>
      <c r="O531" s="24">
        <f>IF(Occurrence!J531&gt;0,COUNTIFS(Occurrence!$J$2:$J$2441,"&gt;0",Occurrence!$J$2:$J$2441,"&lt;="&amp;Occurrence!J531)/($B$8+1),0)</f>
        <v/>
      </c>
      <c r="P531" s="16">
        <f>IF(Occurrence!J531&gt;0,_xlfn.PERCENTILE.INC(Data!$O$2:$O$2441,($B$4+O531*($B$5-1))/($B$3-1)),0)</f>
        <v/>
      </c>
      <c r="Q531" s="16">
        <f>IF(Occurrence!J531&gt;0,_xlfn.PERCENTILE.INC(Occurrence!$I$2:$I$2441,($B$6+O531*($B$7-1))/($B$3-1)),0)</f>
        <v/>
      </c>
      <c r="R531" s="16">
        <f>IF(Occurrence!J531&gt;0,Occurrence!J531/Q531,0)</f>
        <v/>
      </c>
      <c r="S531" s="9">
        <f>IF(Occurrence!J531&gt;0,P531*R531,0)</f>
        <v/>
      </c>
      <c r="T531" s="24">
        <f>IF(Occurrence!K531&gt;0,COUNTIFS(Occurrence!$K$2:$K$2441,"&gt;0",Occurrence!$K$2:$K$2441,"&lt;="&amp;Occurrence!K531)/($B$9+1),0)</f>
        <v/>
      </c>
      <c r="U531" s="16">
        <f>IF(Occurrence!K531&gt;0,_xlfn.PERCENTILE.INC(Data!$O$2:$O$2441,($B$4+T531*($B$5-1))/($B$3-1)),0)</f>
        <v/>
      </c>
      <c r="V531" s="16">
        <f>IF(Occurrence!K531&gt;0,_xlfn.PERCENTILE.INC(Occurrence!$I$2:$I$2441,($B$6+T531*($B$7-1))/($B$3-1)),0)</f>
        <v/>
      </c>
      <c r="W531" s="16">
        <f>IF(Occurrence!K531&gt;0,Occurrence!K531/V531,0)</f>
        <v/>
      </c>
      <c r="X531" s="9">
        <f>IF(Occurrence!K531&gt;0,U531*W531,0)</f>
        <v/>
      </c>
      <c r="Y531" s="24">
        <f>COUNTIF(Data!$X$2:$X$2441,"&lt;="&amp;Data!X531)/($B$3+1)</f>
        <v/>
      </c>
      <c r="Z531" s="16">
        <f>_xlfn.PERCENTILE.INC(Data!$U$2:$U$2441,Y531)</f>
        <v/>
      </c>
      <c r="AA531" s="16">
        <f>_xlfn.PERCENTILE.INC(Data!$V$2:$V$2441,Y531)</f>
        <v/>
      </c>
      <c r="AB531" s="16">
        <f>Data!X531-AA531</f>
        <v/>
      </c>
      <c r="AC531" s="9">
        <f>Z531+AB531</f>
        <v/>
      </c>
      <c r="AD531" s="24">
        <f>COUNTIF(Data!$Y$2:$Y$2441,"&lt;="&amp;Data!Y531)/($B$3+1)</f>
        <v/>
      </c>
      <c r="AE531" s="16">
        <f>_xlfn.PERCENTILE.INC(Data!$U$2:$U$2441,AD531)</f>
        <v/>
      </c>
      <c r="AF531" s="16">
        <f>_xlfn.PERCENTILE.INC(Data!$V$2:$V$2441,AD531)</f>
        <v/>
      </c>
      <c r="AG531" s="16">
        <f>Data!Y531-AF531</f>
        <v/>
      </c>
      <c r="AH531" s="9">
        <f>AE531+AG531</f>
        <v/>
      </c>
    </row>
    <row r="532">
      <c r="N532" s="14">
        <f>Data!A532</f>
        <v/>
      </c>
      <c r="O532" s="24">
        <f>IF(Occurrence!J532&gt;0,COUNTIFS(Occurrence!$J$2:$J$2441,"&gt;0",Occurrence!$J$2:$J$2441,"&lt;="&amp;Occurrence!J532)/($B$8+1),0)</f>
        <v/>
      </c>
      <c r="P532" s="16">
        <f>IF(Occurrence!J532&gt;0,_xlfn.PERCENTILE.INC(Data!$O$2:$O$2441,($B$4+O532*($B$5-1))/($B$3-1)),0)</f>
        <v/>
      </c>
      <c r="Q532" s="16">
        <f>IF(Occurrence!J532&gt;0,_xlfn.PERCENTILE.INC(Occurrence!$I$2:$I$2441,($B$6+O532*($B$7-1))/($B$3-1)),0)</f>
        <v/>
      </c>
      <c r="R532" s="16">
        <f>IF(Occurrence!J532&gt;0,Occurrence!J532/Q532,0)</f>
        <v/>
      </c>
      <c r="S532" s="9">
        <f>IF(Occurrence!J532&gt;0,P532*R532,0)</f>
        <v/>
      </c>
      <c r="T532" s="24">
        <f>IF(Occurrence!K532&gt;0,COUNTIFS(Occurrence!$K$2:$K$2441,"&gt;0",Occurrence!$K$2:$K$2441,"&lt;="&amp;Occurrence!K532)/($B$9+1),0)</f>
        <v/>
      </c>
      <c r="U532" s="16">
        <f>IF(Occurrence!K532&gt;0,_xlfn.PERCENTILE.INC(Data!$O$2:$O$2441,($B$4+T532*($B$5-1))/($B$3-1)),0)</f>
        <v/>
      </c>
      <c r="V532" s="16">
        <f>IF(Occurrence!K532&gt;0,_xlfn.PERCENTILE.INC(Occurrence!$I$2:$I$2441,($B$6+T532*($B$7-1))/($B$3-1)),0)</f>
        <v/>
      </c>
      <c r="W532" s="16">
        <f>IF(Occurrence!K532&gt;0,Occurrence!K532/V532,0)</f>
        <v/>
      </c>
      <c r="X532" s="9">
        <f>IF(Occurrence!K532&gt;0,U532*W532,0)</f>
        <v/>
      </c>
      <c r="Y532" s="24">
        <f>COUNTIF(Data!$X$2:$X$2441,"&lt;="&amp;Data!X532)/($B$3+1)</f>
        <v/>
      </c>
      <c r="Z532" s="16">
        <f>_xlfn.PERCENTILE.INC(Data!$U$2:$U$2441,Y532)</f>
        <v/>
      </c>
      <c r="AA532" s="16">
        <f>_xlfn.PERCENTILE.INC(Data!$V$2:$V$2441,Y532)</f>
        <v/>
      </c>
      <c r="AB532" s="16">
        <f>Data!X532-AA532</f>
        <v/>
      </c>
      <c r="AC532" s="9">
        <f>Z532+AB532</f>
        <v/>
      </c>
      <c r="AD532" s="24">
        <f>COUNTIF(Data!$Y$2:$Y$2441,"&lt;="&amp;Data!Y532)/($B$3+1)</f>
        <v/>
      </c>
      <c r="AE532" s="16">
        <f>_xlfn.PERCENTILE.INC(Data!$U$2:$U$2441,AD532)</f>
        <v/>
      </c>
      <c r="AF532" s="16">
        <f>_xlfn.PERCENTILE.INC(Data!$V$2:$V$2441,AD532)</f>
        <v/>
      </c>
      <c r="AG532" s="16">
        <f>Data!Y532-AF532</f>
        <v/>
      </c>
      <c r="AH532" s="9">
        <f>AE532+AG532</f>
        <v/>
      </c>
    </row>
    <row r="533">
      <c r="N533" s="14">
        <f>Data!A533</f>
        <v/>
      </c>
      <c r="O533" s="24">
        <f>IF(Occurrence!J533&gt;0,COUNTIFS(Occurrence!$J$2:$J$2441,"&gt;0",Occurrence!$J$2:$J$2441,"&lt;="&amp;Occurrence!J533)/($B$8+1),0)</f>
        <v/>
      </c>
      <c r="P533" s="16">
        <f>IF(Occurrence!J533&gt;0,_xlfn.PERCENTILE.INC(Data!$O$2:$O$2441,($B$4+O533*($B$5-1))/($B$3-1)),0)</f>
        <v/>
      </c>
      <c r="Q533" s="16">
        <f>IF(Occurrence!J533&gt;0,_xlfn.PERCENTILE.INC(Occurrence!$I$2:$I$2441,($B$6+O533*($B$7-1))/($B$3-1)),0)</f>
        <v/>
      </c>
      <c r="R533" s="16">
        <f>IF(Occurrence!J533&gt;0,Occurrence!J533/Q533,0)</f>
        <v/>
      </c>
      <c r="S533" s="9">
        <f>IF(Occurrence!J533&gt;0,P533*R533,0)</f>
        <v/>
      </c>
      <c r="T533" s="24">
        <f>IF(Occurrence!K533&gt;0,COUNTIFS(Occurrence!$K$2:$K$2441,"&gt;0",Occurrence!$K$2:$K$2441,"&lt;="&amp;Occurrence!K533)/($B$9+1),0)</f>
        <v/>
      </c>
      <c r="U533" s="16">
        <f>IF(Occurrence!K533&gt;0,_xlfn.PERCENTILE.INC(Data!$O$2:$O$2441,($B$4+T533*($B$5-1))/($B$3-1)),0)</f>
        <v/>
      </c>
      <c r="V533" s="16">
        <f>IF(Occurrence!K533&gt;0,_xlfn.PERCENTILE.INC(Occurrence!$I$2:$I$2441,($B$6+T533*($B$7-1))/($B$3-1)),0)</f>
        <v/>
      </c>
      <c r="W533" s="16">
        <f>IF(Occurrence!K533&gt;0,Occurrence!K533/V533,0)</f>
        <v/>
      </c>
      <c r="X533" s="9">
        <f>IF(Occurrence!K533&gt;0,U533*W533,0)</f>
        <v/>
      </c>
      <c r="Y533" s="24">
        <f>COUNTIF(Data!$X$2:$X$2441,"&lt;="&amp;Data!X533)/($B$3+1)</f>
        <v/>
      </c>
      <c r="Z533" s="16">
        <f>_xlfn.PERCENTILE.INC(Data!$U$2:$U$2441,Y533)</f>
        <v/>
      </c>
      <c r="AA533" s="16">
        <f>_xlfn.PERCENTILE.INC(Data!$V$2:$V$2441,Y533)</f>
        <v/>
      </c>
      <c r="AB533" s="16">
        <f>Data!X533-AA533</f>
        <v/>
      </c>
      <c r="AC533" s="9">
        <f>Z533+AB533</f>
        <v/>
      </c>
      <c r="AD533" s="24">
        <f>COUNTIF(Data!$Y$2:$Y$2441,"&lt;="&amp;Data!Y533)/($B$3+1)</f>
        <v/>
      </c>
      <c r="AE533" s="16">
        <f>_xlfn.PERCENTILE.INC(Data!$U$2:$U$2441,AD533)</f>
        <v/>
      </c>
      <c r="AF533" s="16">
        <f>_xlfn.PERCENTILE.INC(Data!$V$2:$V$2441,AD533)</f>
        <v/>
      </c>
      <c r="AG533" s="16">
        <f>Data!Y533-AF533</f>
        <v/>
      </c>
      <c r="AH533" s="9">
        <f>AE533+AG533</f>
        <v/>
      </c>
    </row>
    <row r="534">
      <c r="N534" s="14">
        <f>Data!A534</f>
        <v/>
      </c>
      <c r="O534" s="24">
        <f>IF(Occurrence!J534&gt;0,COUNTIFS(Occurrence!$J$2:$J$2441,"&gt;0",Occurrence!$J$2:$J$2441,"&lt;="&amp;Occurrence!J534)/($B$8+1),0)</f>
        <v/>
      </c>
      <c r="P534" s="16">
        <f>IF(Occurrence!J534&gt;0,_xlfn.PERCENTILE.INC(Data!$O$2:$O$2441,($B$4+O534*($B$5-1))/($B$3-1)),0)</f>
        <v/>
      </c>
      <c r="Q534" s="16">
        <f>IF(Occurrence!J534&gt;0,_xlfn.PERCENTILE.INC(Occurrence!$I$2:$I$2441,($B$6+O534*($B$7-1))/($B$3-1)),0)</f>
        <v/>
      </c>
      <c r="R534" s="16">
        <f>IF(Occurrence!J534&gt;0,Occurrence!J534/Q534,0)</f>
        <v/>
      </c>
      <c r="S534" s="9">
        <f>IF(Occurrence!J534&gt;0,P534*R534,0)</f>
        <v/>
      </c>
      <c r="T534" s="24">
        <f>IF(Occurrence!K534&gt;0,COUNTIFS(Occurrence!$K$2:$K$2441,"&gt;0",Occurrence!$K$2:$K$2441,"&lt;="&amp;Occurrence!K534)/($B$9+1),0)</f>
        <v/>
      </c>
      <c r="U534" s="16">
        <f>IF(Occurrence!K534&gt;0,_xlfn.PERCENTILE.INC(Data!$O$2:$O$2441,($B$4+T534*($B$5-1))/($B$3-1)),0)</f>
        <v/>
      </c>
      <c r="V534" s="16">
        <f>IF(Occurrence!K534&gt;0,_xlfn.PERCENTILE.INC(Occurrence!$I$2:$I$2441,($B$6+T534*($B$7-1))/($B$3-1)),0)</f>
        <v/>
      </c>
      <c r="W534" s="16">
        <f>IF(Occurrence!K534&gt;0,Occurrence!K534/V534,0)</f>
        <v/>
      </c>
      <c r="X534" s="9">
        <f>IF(Occurrence!K534&gt;0,U534*W534,0)</f>
        <v/>
      </c>
      <c r="Y534" s="24">
        <f>COUNTIF(Data!$X$2:$X$2441,"&lt;="&amp;Data!X534)/($B$3+1)</f>
        <v/>
      </c>
      <c r="Z534" s="16">
        <f>_xlfn.PERCENTILE.INC(Data!$U$2:$U$2441,Y534)</f>
        <v/>
      </c>
      <c r="AA534" s="16">
        <f>_xlfn.PERCENTILE.INC(Data!$V$2:$V$2441,Y534)</f>
        <v/>
      </c>
      <c r="AB534" s="16">
        <f>Data!X534-AA534</f>
        <v/>
      </c>
      <c r="AC534" s="9">
        <f>Z534+AB534</f>
        <v/>
      </c>
      <c r="AD534" s="24">
        <f>COUNTIF(Data!$Y$2:$Y$2441,"&lt;="&amp;Data!Y534)/($B$3+1)</f>
        <v/>
      </c>
      <c r="AE534" s="16">
        <f>_xlfn.PERCENTILE.INC(Data!$U$2:$U$2441,AD534)</f>
        <v/>
      </c>
      <c r="AF534" s="16">
        <f>_xlfn.PERCENTILE.INC(Data!$V$2:$V$2441,AD534)</f>
        <v/>
      </c>
      <c r="AG534" s="16">
        <f>Data!Y534-AF534</f>
        <v/>
      </c>
      <c r="AH534" s="9">
        <f>AE534+AG534</f>
        <v/>
      </c>
    </row>
    <row r="535">
      <c r="N535" s="14">
        <f>Data!A535</f>
        <v/>
      </c>
      <c r="O535" s="24">
        <f>IF(Occurrence!J535&gt;0,COUNTIFS(Occurrence!$J$2:$J$2441,"&gt;0",Occurrence!$J$2:$J$2441,"&lt;="&amp;Occurrence!J535)/($B$8+1),0)</f>
        <v/>
      </c>
      <c r="P535" s="16">
        <f>IF(Occurrence!J535&gt;0,_xlfn.PERCENTILE.INC(Data!$O$2:$O$2441,($B$4+O535*($B$5-1))/($B$3-1)),0)</f>
        <v/>
      </c>
      <c r="Q535" s="16">
        <f>IF(Occurrence!J535&gt;0,_xlfn.PERCENTILE.INC(Occurrence!$I$2:$I$2441,($B$6+O535*($B$7-1))/($B$3-1)),0)</f>
        <v/>
      </c>
      <c r="R535" s="16">
        <f>IF(Occurrence!J535&gt;0,Occurrence!J535/Q535,0)</f>
        <v/>
      </c>
      <c r="S535" s="9">
        <f>IF(Occurrence!J535&gt;0,P535*R535,0)</f>
        <v/>
      </c>
      <c r="T535" s="24">
        <f>IF(Occurrence!K535&gt;0,COUNTIFS(Occurrence!$K$2:$K$2441,"&gt;0",Occurrence!$K$2:$K$2441,"&lt;="&amp;Occurrence!K535)/($B$9+1),0)</f>
        <v/>
      </c>
      <c r="U535" s="16">
        <f>IF(Occurrence!K535&gt;0,_xlfn.PERCENTILE.INC(Data!$O$2:$O$2441,($B$4+T535*($B$5-1))/($B$3-1)),0)</f>
        <v/>
      </c>
      <c r="V535" s="16">
        <f>IF(Occurrence!K535&gt;0,_xlfn.PERCENTILE.INC(Occurrence!$I$2:$I$2441,($B$6+T535*($B$7-1))/($B$3-1)),0)</f>
        <v/>
      </c>
      <c r="W535" s="16">
        <f>IF(Occurrence!K535&gt;0,Occurrence!K535/V535,0)</f>
        <v/>
      </c>
      <c r="X535" s="9">
        <f>IF(Occurrence!K535&gt;0,U535*W535,0)</f>
        <v/>
      </c>
      <c r="Y535" s="24">
        <f>COUNTIF(Data!$X$2:$X$2441,"&lt;="&amp;Data!X535)/($B$3+1)</f>
        <v/>
      </c>
      <c r="Z535" s="16">
        <f>_xlfn.PERCENTILE.INC(Data!$U$2:$U$2441,Y535)</f>
        <v/>
      </c>
      <c r="AA535" s="16">
        <f>_xlfn.PERCENTILE.INC(Data!$V$2:$V$2441,Y535)</f>
        <v/>
      </c>
      <c r="AB535" s="16">
        <f>Data!X535-AA535</f>
        <v/>
      </c>
      <c r="AC535" s="9">
        <f>Z535+AB535</f>
        <v/>
      </c>
      <c r="AD535" s="24">
        <f>COUNTIF(Data!$Y$2:$Y$2441,"&lt;="&amp;Data!Y535)/($B$3+1)</f>
        <v/>
      </c>
      <c r="AE535" s="16">
        <f>_xlfn.PERCENTILE.INC(Data!$U$2:$U$2441,AD535)</f>
        <v/>
      </c>
      <c r="AF535" s="16">
        <f>_xlfn.PERCENTILE.INC(Data!$V$2:$V$2441,AD535)</f>
        <v/>
      </c>
      <c r="AG535" s="16">
        <f>Data!Y535-AF535</f>
        <v/>
      </c>
      <c r="AH535" s="9">
        <f>AE535+AG535</f>
        <v/>
      </c>
    </row>
    <row r="536">
      <c r="N536" s="14">
        <f>Data!A536</f>
        <v/>
      </c>
      <c r="O536" s="24">
        <f>IF(Occurrence!J536&gt;0,COUNTIFS(Occurrence!$J$2:$J$2441,"&gt;0",Occurrence!$J$2:$J$2441,"&lt;="&amp;Occurrence!J536)/($B$8+1),0)</f>
        <v/>
      </c>
      <c r="P536" s="16">
        <f>IF(Occurrence!J536&gt;0,_xlfn.PERCENTILE.INC(Data!$O$2:$O$2441,($B$4+O536*($B$5-1))/($B$3-1)),0)</f>
        <v/>
      </c>
      <c r="Q536" s="16">
        <f>IF(Occurrence!J536&gt;0,_xlfn.PERCENTILE.INC(Occurrence!$I$2:$I$2441,($B$6+O536*($B$7-1))/($B$3-1)),0)</f>
        <v/>
      </c>
      <c r="R536" s="16">
        <f>IF(Occurrence!J536&gt;0,Occurrence!J536/Q536,0)</f>
        <v/>
      </c>
      <c r="S536" s="9">
        <f>IF(Occurrence!J536&gt;0,P536*R536,0)</f>
        <v/>
      </c>
      <c r="T536" s="24">
        <f>IF(Occurrence!K536&gt;0,COUNTIFS(Occurrence!$K$2:$K$2441,"&gt;0",Occurrence!$K$2:$K$2441,"&lt;="&amp;Occurrence!K536)/($B$9+1),0)</f>
        <v/>
      </c>
      <c r="U536" s="16">
        <f>IF(Occurrence!K536&gt;0,_xlfn.PERCENTILE.INC(Data!$O$2:$O$2441,($B$4+T536*($B$5-1))/($B$3-1)),0)</f>
        <v/>
      </c>
      <c r="V536" s="16">
        <f>IF(Occurrence!K536&gt;0,_xlfn.PERCENTILE.INC(Occurrence!$I$2:$I$2441,($B$6+T536*($B$7-1))/($B$3-1)),0)</f>
        <v/>
      </c>
      <c r="W536" s="16">
        <f>IF(Occurrence!K536&gt;0,Occurrence!K536/V536,0)</f>
        <v/>
      </c>
      <c r="X536" s="9">
        <f>IF(Occurrence!K536&gt;0,U536*W536,0)</f>
        <v/>
      </c>
      <c r="Y536" s="24">
        <f>COUNTIF(Data!$X$2:$X$2441,"&lt;="&amp;Data!X536)/($B$3+1)</f>
        <v/>
      </c>
      <c r="Z536" s="16">
        <f>_xlfn.PERCENTILE.INC(Data!$U$2:$U$2441,Y536)</f>
        <v/>
      </c>
      <c r="AA536" s="16">
        <f>_xlfn.PERCENTILE.INC(Data!$V$2:$V$2441,Y536)</f>
        <v/>
      </c>
      <c r="AB536" s="16">
        <f>Data!X536-AA536</f>
        <v/>
      </c>
      <c r="AC536" s="9">
        <f>Z536+AB536</f>
        <v/>
      </c>
      <c r="AD536" s="24">
        <f>COUNTIF(Data!$Y$2:$Y$2441,"&lt;="&amp;Data!Y536)/($B$3+1)</f>
        <v/>
      </c>
      <c r="AE536" s="16">
        <f>_xlfn.PERCENTILE.INC(Data!$U$2:$U$2441,AD536)</f>
        <v/>
      </c>
      <c r="AF536" s="16">
        <f>_xlfn.PERCENTILE.INC(Data!$V$2:$V$2441,AD536)</f>
        <v/>
      </c>
      <c r="AG536" s="16">
        <f>Data!Y536-AF536</f>
        <v/>
      </c>
      <c r="AH536" s="9">
        <f>AE536+AG536</f>
        <v/>
      </c>
    </row>
    <row r="537">
      <c r="N537" s="14">
        <f>Data!A537</f>
        <v/>
      </c>
      <c r="O537" s="24">
        <f>IF(Occurrence!J537&gt;0,COUNTIFS(Occurrence!$J$2:$J$2441,"&gt;0",Occurrence!$J$2:$J$2441,"&lt;="&amp;Occurrence!J537)/($B$8+1),0)</f>
        <v/>
      </c>
      <c r="P537" s="16">
        <f>IF(Occurrence!J537&gt;0,_xlfn.PERCENTILE.INC(Data!$O$2:$O$2441,($B$4+O537*($B$5-1))/($B$3-1)),0)</f>
        <v/>
      </c>
      <c r="Q537" s="16">
        <f>IF(Occurrence!J537&gt;0,_xlfn.PERCENTILE.INC(Occurrence!$I$2:$I$2441,($B$6+O537*($B$7-1))/($B$3-1)),0)</f>
        <v/>
      </c>
      <c r="R537" s="16">
        <f>IF(Occurrence!J537&gt;0,Occurrence!J537/Q537,0)</f>
        <v/>
      </c>
      <c r="S537" s="9">
        <f>IF(Occurrence!J537&gt;0,P537*R537,0)</f>
        <v/>
      </c>
      <c r="T537" s="24">
        <f>IF(Occurrence!K537&gt;0,COUNTIFS(Occurrence!$K$2:$K$2441,"&gt;0",Occurrence!$K$2:$K$2441,"&lt;="&amp;Occurrence!K537)/($B$9+1),0)</f>
        <v/>
      </c>
      <c r="U537" s="16">
        <f>IF(Occurrence!K537&gt;0,_xlfn.PERCENTILE.INC(Data!$O$2:$O$2441,($B$4+T537*($B$5-1))/($B$3-1)),0)</f>
        <v/>
      </c>
      <c r="V537" s="16">
        <f>IF(Occurrence!K537&gt;0,_xlfn.PERCENTILE.INC(Occurrence!$I$2:$I$2441,($B$6+T537*($B$7-1))/($B$3-1)),0)</f>
        <v/>
      </c>
      <c r="W537" s="16">
        <f>IF(Occurrence!K537&gt;0,Occurrence!K537/V537,0)</f>
        <v/>
      </c>
      <c r="X537" s="9">
        <f>IF(Occurrence!K537&gt;0,U537*W537,0)</f>
        <v/>
      </c>
      <c r="Y537" s="24">
        <f>COUNTIF(Data!$X$2:$X$2441,"&lt;="&amp;Data!X537)/($B$3+1)</f>
        <v/>
      </c>
      <c r="Z537" s="16">
        <f>_xlfn.PERCENTILE.INC(Data!$U$2:$U$2441,Y537)</f>
        <v/>
      </c>
      <c r="AA537" s="16">
        <f>_xlfn.PERCENTILE.INC(Data!$V$2:$V$2441,Y537)</f>
        <v/>
      </c>
      <c r="AB537" s="16">
        <f>Data!X537-AA537</f>
        <v/>
      </c>
      <c r="AC537" s="9">
        <f>Z537+AB537</f>
        <v/>
      </c>
      <c r="AD537" s="24">
        <f>COUNTIF(Data!$Y$2:$Y$2441,"&lt;="&amp;Data!Y537)/($B$3+1)</f>
        <v/>
      </c>
      <c r="AE537" s="16">
        <f>_xlfn.PERCENTILE.INC(Data!$U$2:$U$2441,AD537)</f>
        <v/>
      </c>
      <c r="AF537" s="16">
        <f>_xlfn.PERCENTILE.INC(Data!$V$2:$V$2441,AD537)</f>
        <v/>
      </c>
      <c r="AG537" s="16">
        <f>Data!Y537-AF537</f>
        <v/>
      </c>
      <c r="AH537" s="9">
        <f>AE537+AG537</f>
        <v/>
      </c>
    </row>
    <row r="538">
      <c r="N538" s="14">
        <f>Data!A538</f>
        <v/>
      </c>
      <c r="O538" s="24">
        <f>IF(Occurrence!J538&gt;0,COUNTIFS(Occurrence!$J$2:$J$2441,"&gt;0",Occurrence!$J$2:$J$2441,"&lt;="&amp;Occurrence!J538)/($B$8+1),0)</f>
        <v/>
      </c>
      <c r="P538" s="16">
        <f>IF(Occurrence!J538&gt;0,_xlfn.PERCENTILE.INC(Data!$O$2:$O$2441,($B$4+O538*($B$5-1))/($B$3-1)),0)</f>
        <v/>
      </c>
      <c r="Q538" s="16">
        <f>IF(Occurrence!J538&gt;0,_xlfn.PERCENTILE.INC(Occurrence!$I$2:$I$2441,($B$6+O538*($B$7-1))/($B$3-1)),0)</f>
        <v/>
      </c>
      <c r="R538" s="16">
        <f>IF(Occurrence!J538&gt;0,Occurrence!J538/Q538,0)</f>
        <v/>
      </c>
      <c r="S538" s="9">
        <f>IF(Occurrence!J538&gt;0,P538*R538,0)</f>
        <v/>
      </c>
      <c r="T538" s="24">
        <f>IF(Occurrence!K538&gt;0,COUNTIFS(Occurrence!$K$2:$K$2441,"&gt;0",Occurrence!$K$2:$K$2441,"&lt;="&amp;Occurrence!K538)/($B$9+1),0)</f>
        <v/>
      </c>
      <c r="U538" s="16">
        <f>IF(Occurrence!K538&gt;0,_xlfn.PERCENTILE.INC(Data!$O$2:$O$2441,($B$4+T538*($B$5-1))/($B$3-1)),0)</f>
        <v/>
      </c>
      <c r="V538" s="16">
        <f>IF(Occurrence!K538&gt;0,_xlfn.PERCENTILE.INC(Occurrence!$I$2:$I$2441,($B$6+T538*($B$7-1))/($B$3-1)),0)</f>
        <v/>
      </c>
      <c r="W538" s="16">
        <f>IF(Occurrence!K538&gt;0,Occurrence!K538/V538,0)</f>
        <v/>
      </c>
      <c r="X538" s="9">
        <f>IF(Occurrence!K538&gt;0,U538*W538,0)</f>
        <v/>
      </c>
      <c r="Y538" s="24">
        <f>COUNTIF(Data!$X$2:$X$2441,"&lt;="&amp;Data!X538)/($B$3+1)</f>
        <v/>
      </c>
      <c r="Z538" s="16">
        <f>_xlfn.PERCENTILE.INC(Data!$U$2:$U$2441,Y538)</f>
        <v/>
      </c>
      <c r="AA538" s="16">
        <f>_xlfn.PERCENTILE.INC(Data!$V$2:$V$2441,Y538)</f>
        <v/>
      </c>
      <c r="AB538" s="16">
        <f>Data!X538-AA538</f>
        <v/>
      </c>
      <c r="AC538" s="9">
        <f>Z538+AB538</f>
        <v/>
      </c>
      <c r="AD538" s="24">
        <f>COUNTIF(Data!$Y$2:$Y$2441,"&lt;="&amp;Data!Y538)/($B$3+1)</f>
        <v/>
      </c>
      <c r="AE538" s="16">
        <f>_xlfn.PERCENTILE.INC(Data!$U$2:$U$2441,AD538)</f>
        <v/>
      </c>
      <c r="AF538" s="16">
        <f>_xlfn.PERCENTILE.INC(Data!$V$2:$V$2441,AD538)</f>
        <v/>
      </c>
      <c r="AG538" s="16">
        <f>Data!Y538-AF538</f>
        <v/>
      </c>
      <c r="AH538" s="9">
        <f>AE538+AG538</f>
        <v/>
      </c>
    </row>
    <row r="539">
      <c r="N539" s="14">
        <f>Data!A539</f>
        <v/>
      </c>
      <c r="O539" s="24">
        <f>IF(Occurrence!J539&gt;0,COUNTIFS(Occurrence!$J$2:$J$2441,"&gt;0",Occurrence!$J$2:$J$2441,"&lt;="&amp;Occurrence!J539)/($B$8+1),0)</f>
        <v/>
      </c>
      <c r="P539" s="16">
        <f>IF(Occurrence!J539&gt;0,_xlfn.PERCENTILE.INC(Data!$O$2:$O$2441,($B$4+O539*($B$5-1))/($B$3-1)),0)</f>
        <v/>
      </c>
      <c r="Q539" s="16">
        <f>IF(Occurrence!J539&gt;0,_xlfn.PERCENTILE.INC(Occurrence!$I$2:$I$2441,($B$6+O539*($B$7-1))/($B$3-1)),0)</f>
        <v/>
      </c>
      <c r="R539" s="16">
        <f>IF(Occurrence!J539&gt;0,Occurrence!J539/Q539,0)</f>
        <v/>
      </c>
      <c r="S539" s="9">
        <f>IF(Occurrence!J539&gt;0,P539*R539,0)</f>
        <v/>
      </c>
      <c r="T539" s="24">
        <f>IF(Occurrence!K539&gt;0,COUNTIFS(Occurrence!$K$2:$K$2441,"&gt;0",Occurrence!$K$2:$K$2441,"&lt;="&amp;Occurrence!K539)/($B$9+1),0)</f>
        <v/>
      </c>
      <c r="U539" s="16">
        <f>IF(Occurrence!K539&gt;0,_xlfn.PERCENTILE.INC(Data!$O$2:$O$2441,($B$4+T539*($B$5-1))/($B$3-1)),0)</f>
        <v/>
      </c>
      <c r="V539" s="16">
        <f>IF(Occurrence!K539&gt;0,_xlfn.PERCENTILE.INC(Occurrence!$I$2:$I$2441,($B$6+T539*($B$7-1))/($B$3-1)),0)</f>
        <v/>
      </c>
      <c r="W539" s="16">
        <f>IF(Occurrence!K539&gt;0,Occurrence!K539/V539,0)</f>
        <v/>
      </c>
      <c r="X539" s="9">
        <f>IF(Occurrence!K539&gt;0,U539*W539,0)</f>
        <v/>
      </c>
      <c r="Y539" s="24">
        <f>COUNTIF(Data!$X$2:$X$2441,"&lt;="&amp;Data!X539)/($B$3+1)</f>
        <v/>
      </c>
      <c r="Z539" s="16">
        <f>_xlfn.PERCENTILE.INC(Data!$U$2:$U$2441,Y539)</f>
        <v/>
      </c>
      <c r="AA539" s="16">
        <f>_xlfn.PERCENTILE.INC(Data!$V$2:$V$2441,Y539)</f>
        <v/>
      </c>
      <c r="AB539" s="16">
        <f>Data!X539-AA539</f>
        <v/>
      </c>
      <c r="AC539" s="9">
        <f>Z539+AB539</f>
        <v/>
      </c>
      <c r="AD539" s="24">
        <f>COUNTIF(Data!$Y$2:$Y$2441,"&lt;="&amp;Data!Y539)/($B$3+1)</f>
        <v/>
      </c>
      <c r="AE539" s="16">
        <f>_xlfn.PERCENTILE.INC(Data!$U$2:$U$2441,AD539)</f>
        <v/>
      </c>
      <c r="AF539" s="16">
        <f>_xlfn.PERCENTILE.INC(Data!$V$2:$V$2441,AD539)</f>
        <v/>
      </c>
      <c r="AG539" s="16">
        <f>Data!Y539-AF539</f>
        <v/>
      </c>
      <c r="AH539" s="9">
        <f>AE539+AG539</f>
        <v/>
      </c>
    </row>
    <row r="540">
      <c r="N540" s="14">
        <f>Data!A540</f>
        <v/>
      </c>
      <c r="O540" s="24">
        <f>IF(Occurrence!J540&gt;0,COUNTIFS(Occurrence!$J$2:$J$2441,"&gt;0",Occurrence!$J$2:$J$2441,"&lt;="&amp;Occurrence!J540)/($B$8+1),0)</f>
        <v/>
      </c>
      <c r="P540" s="16">
        <f>IF(Occurrence!J540&gt;0,_xlfn.PERCENTILE.INC(Data!$O$2:$O$2441,($B$4+O540*($B$5-1))/($B$3-1)),0)</f>
        <v/>
      </c>
      <c r="Q540" s="16">
        <f>IF(Occurrence!J540&gt;0,_xlfn.PERCENTILE.INC(Occurrence!$I$2:$I$2441,($B$6+O540*($B$7-1))/($B$3-1)),0)</f>
        <v/>
      </c>
      <c r="R540" s="16">
        <f>IF(Occurrence!J540&gt;0,Occurrence!J540/Q540,0)</f>
        <v/>
      </c>
      <c r="S540" s="9">
        <f>IF(Occurrence!J540&gt;0,P540*R540,0)</f>
        <v/>
      </c>
      <c r="T540" s="24">
        <f>IF(Occurrence!K540&gt;0,COUNTIFS(Occurrence!$K$2:$K$2441,"&gt;0",Occurrence!$K$2:$K$2441,"&lt;="&amp;Occurrence!K540)/($B$9+1),0)</f>
        <v/>
      </c>
      <c r="U540" s="16">
        <f>IF(Occurrence!K540&gt;0,_xlfn.PERCENTILE.INC(Data!$O$2:$O$2441,($B$4+T540*($B$5-1))/($B$3-1)),0)</f>
        <v/>
      </c>
      <c r="V540" s="16">
        <f>IF(Occurrence!K540&gt;0,_xlfn.PERCENTILE.INC(Occurrence!$I$2:$I$2441,($B$6+T540*($B$7-1))/($B$3-1)),0)</f>
        <v/>
      </c>
      <c r="W540" s="16">
        <f>IF(Occurrence!K540&gt;0,Occurrence!K540/V540,0)</f>
        <v/>
      </c>
      <c r="X540" s="9">
        <f>IF(Occurrence!K540&gt;0,U540*W540,0)</f>
        <v/>
      </c>
      <c r="Y540" s="24">
        <f>COUNTIF(Data!$X$2:$X$2441,"&lt;="&amp;Data!X540)/($B$3+1)</f>
        <v/>
      </c>
      <c r="Z540" s="16">
        <f>_xlfn.PERCENTILE.INC(Data!$U$2:$U$2441,Y540)</f>
        <v/>
      </c>
      <c r="AA540" s="16">
        <f>_xlfn.PERCENTILE.INC(Data!$V$2:$V$2441,Y540)</f>
        <v/>
      </c>
      <c r="AB540" s="16">
        <f>Data!X540-AA540</f>
        <v/>
      </c>
      <c r="AC540" s="9">
        <f>Z540+AB540</f>
        <v/>
      </c>
      <c r="AD540" s="24">
        <f>COUNTIF(Data!$Y$2:$Y$2441,"&lt;="&amp;Data!Y540)/($B$3+1)</f>
        <v/>
      </c>
      <c r="AE540" s="16">
        <f>_xlfn.PERCENTILE.INC(Data!$U$2:$U$2441,AD540)</f>
        <v/>
      </c>
      <c r="AF540" s="16">
        <f>_xlfn.PERCENTILE.INC(Data!$V$2:$V$2441,AD540)</f>
        <v/>
      </c>
      <c r="AG540" s="16">
        <f>Data!Y540-AF540</f>
        <v/>
      </c>
      <c r="AH540" s="9">
        <f>AE540+AG540</f>
        <v/>
      </c>
    </row>
    <row r="541">
      <c r="N541" s="14">
        <f>Data!A541</f>
        <v/>
      </c>
      <c r="O541" s="24">
        <f>IF(Occurrence!J541&gt;0,COUNTIFS(Occurrence!$J$2:$J$2441,"&gt;0",Occurrence!$J$2:$J$2441,"&lt;="&amp;Occurrence!J541)/($B$8+1),0)</f>
        <v/>
      </c>
      <c r="P541" s="16">
        <f>IF(Occurrence!J541&gt;0,_xlfn.PERCENTILE.INC(Data!$O$2:$O$2441,($B$4+O541*($B$5-1))/($B$3-1)),0)</f>
        <v/>
      </c>
      <c r="Q541" s="16">
        <f>IF(Occurrence!J541&gt;0,_xlfn.PERCENTILE.INC(Occurrence!$I$2:$I$2441,($B$6+O541*($B$7-1))/($B$3-1)),0)</f>
        <v/>
      </c>
      <c r="R541" s="16">
        <f>IF(Occurrence!J541&gt;0,Occurrence!J541/Q541,0)</f>
        <v/>
      </c>
      <c r="S541" s="9">
        <f>IF(Occurrence!J541&gt;0,P541*R541,0)</f>
        <v/>
      </c>
      <c r="T541" s="24">
        <f>IF(Occurrence!K541&gt;0,COUNTIFS(Occurrence!$K$2:$K$2441,"&gt;0",Occurrence!$K$2:$K$2441,"&lt;="&amp;Occurrence!K541)/($B$9+1),0)</f>
        <v/>
      </c>
      <c r="U541" s="16">
        <f>IF(Occurrence!K541&gt;0,_xlfn.PERCENTILE.INC(Data!$O$2:$O$2441,($B$4+T541*($B$5-1))/($B$3-1)),0)</f>
        <v/>
      </c>
      <c r="V541" s="16">
        <f>IF(Occurrence!K541&gt;0,_xlfn.PERCENTILE.INC(Occurrence!$I$2:$I$2441,($B$6+T541*($B$7-1))/($B$3-1)),0)</f>
        <v/>
      </c>
      <c r="W541" s="16">
        <f>IF(Occurrence!K541&gt;0,Occurrence!K541/V541,0)</f>
        <v/>
      </c>
      <c r="X541" s="9">
        <f>IF(Occurrence!K541&gt;0,U541*W541,0)</f>
        <v/>
      </c>
      <c r="Y541" s="24">
        <f>COUNTIF(Data!$X$2:$X$2441,"&lt;="&amp;Data!X541)/($B$3+1)</f>
        <v/>
      </c>
      <c r="Z541" s="16">
        <f>_xlfn.PERCENTILE.INC(Data!$U$2:$U$2441,Y541)</f>
        <v/>
      </c>
      <c r="AA541" s="16">
        <f>_xlfn.PERCENTILE.INC(Data!$V$2:$V$2441,Y541)</f>
        <v/>
      </c>
      <c r="AB541" s="16">
        <f>Data!X541-AA541</f>
        <v/>
      </c>
      <c r="AC541" s="9">
        <f>Z541+AB541</f>
        <v/>
      </c>
      <c r="AD541" s="24">
        <f>COUNTIF(Data!$Y$2:$Y$2441,"&lt;="&amp;Data!Y541)/($B$3+1)</f>
        <v/>
      </c>
      <c r="AE541" s="16">
        <f>_xlfn.PERCENTILE.INC(Data!$U$2:$U$2441,AD541)</f>
        <v/>
      </c>
      <c r="AF541" s="16">
        <f>_xlfn.PERCENTILE.INC(Data!$V$2:$V$2441,AD541)</f>
        <v/>
      </c>
      <c r="AG541" s="16">
        <f>Data!Y541-AF541</f>
        <v/>
      </c>
      <c r="AH541" s="9">
        <f>AE541+AG541</f>
        <v/>
      </c>
    </row>
    <row r="542">
      <c r="N542" s="14">
        <f>Data!A542</f>
        <v/>
      </c>
      <c r="O542" s="24">
        <f>IF(Occurrence!J542&gt;0,COUNTIFS(Occurrence!$J$2:$J$2441,"&gt;0",Occurrence!$J$2:$J$2441,"&lt;="&amp;Occurrence!J542)/($B$8+1),0)</f>
        <v/>
      </c>
      <c r="P542" s="16">
        <f>IF(Occurrence!J542&gt;0,_xlfn.PERCENTILE.INC(Data!$O$2:$O$2441,($B$4+O542*($B$5-1))/($B$3-1)),0)</f>
        <v/>
      </c>
      <c r="Q542" s="16">
        <f>IF(Occurrence!J542&gt;0,_xlfn.PERCENTILE.INC(Occurrence!$I$2:$I$2441,($B$6+O542*($B$7-1))/($B$3-1)),0)</f>
        <v/>
      </c>
      <c r="R542" s="16">
        <f>IF(Occurrence!J542&gt;0,Occurrence!J542/Q542,0)</f>
        <v/>
      </c>
      <c r="S542" s="9">
        <f>IF(Occurrence!J542&gt;0,P542*R542,0)</f>
        <v/>
      </c>
      <c r="T542" s="24">
        <f>IF(Occurrence!K542&gt;0,COUNTIFS(Occurrence!$K$2:$K$2441,"&gt;0",Occurrence!$K$2:$K$2441,"&lt;="&amp;Occurrence!K542)/($B$9+1),0)</f>
        <v/>
      </c>
      <c r="U542" s="16">
        <f>IF(Occurrence!K542&gt;0,_xlfn.PERCENTILE.INC(Data!$O$2:$O$2441,($B$4+T542*($B$5-1))/($B$3-1)),0)</f>
        <v/>
      </c>
      <c r="V542" s="16">
        <f>IF(Occurrence!K542&gt;0,_xlfn.PERCENTILE.INC(Occurrence!$I$2:$I$2441,($B$6+T542*($B$7-1))/($B$3-1)),0)</f>
        <v/>
      </c>
      <c r="W542" s="16">
        <f>IF(Occurrence!K542&gt;0,Occurrence!K542/V542,0)</f>
        <v/>
      </c>
      <c r="X542" s="9">
        <f>IF(Occurrence!K542&gt;0,U542*W542,0)</f>
        <v/>
      </c>
      <c r="Y542" s="24">
        <f>COUNTIF(Data!$X$2:$X$2441,"&lt;="&amp;Data!X542)/($B$3+1)</f>
        <v/>
      </c>
      <c r="Z542" s="16">
        <f>_xlfn.PERCENTILE.INC(Data!$U$2:$U$2441,Y542)</f>
        <v/>
      </c>
      <c r="AA542" s="16">
        <f>_xlfn.PERCENTILE.INC(Data!$V$2:$V$2441,Y542)</f>
        <v/>
      </c>
      <c r="AB542" s="16">
        <f>Data!X542-AA542</f>
        <v/>
      </c>
      <c r="AC542" s="9">
        <f>Z542+AB542</f>
        <v/>
      </c>
      <c r="AD542" s="24">
        <f>COUNTIF(Data!$Y$2:$Y$2441,"&lt;="&amp;Data!Y542)/($B$3+1)</f>
        <v/>
      </c>
      <c r="AE542" s="16">
        <f>_xlfn.PERCENTILE.INC(Data!$U$2:$U$2441,AD542)</f>
        <v/>
      </c>
      <c r="AF542" s="16">
        <f>_xlfn.PERCENTILE.INC(Data!$V$2:$V$2441,AD542)</f>
        <v/>
      </c>
      <c r="AG542" s="16">
        <f>Data!Y542-AF542</f>
        <v/>
      </c>
      <c r="AH542" s="9">
        <f>AE542+AG542</f>
        <v/>
      </c>
    </row>
    <row r="543">
      <c r="N543" s="14">
        <f>Data!A543</f>
        <v/>
      </c>
      <c r="O543" s="24">
        <f>IF(Occurrence!J543&gt;0,COUNTIFS(Occurrence!$J$2:$J$2441,"&gt;0",Occurrence!$J$2:$J$2441,"&lt;="&amp;Occurrence!J543)/($B$8+1),0)</f>
        <v/>
      </c>
      <c r="P543" s="16">
        <f>IF(Occurrence!J543&gt;0,_xlfn.PERCENTILE.INC(Data!$O$2:$O$2441,($B$4+O543*($B$5-1))/($B$3-1)),0)</f>
        <v/>
      </c>
      <c r="Q543" s="16">
        <f>IF(Occurrence!J543&gt;0,_xlfn.PERCENTILE.INC(Occurrence!$I$2:$I$2441,($B$6+O543*($B$7-1))/($B$3-1)),0)</f>
        <v/>
      </c>
      <c r="R543" s="16">
        <f>IF(Occurrence!J543&gt;0,Occurrence!J543/Q543,0)</f>
        <v/>
      </c>
      <c r="S543" s="9">
        <f>IF(Occurrence!J543&gt;0,P543*R543,0)</f>
        <v/>
      </c>
      <c r="T543" s="24">
        <f>IF(Occurrence!K543&gt;0,COUNTIFS(Occurrence!$K$2:$K$2441,"&gt;0",Occurrence!$K$2:$K$2441,"&lt;="&amp;Occurrence!K543)/($B$9+1),0)</f>
        <v/>
      </c>
      <c r="U543" s="16">
        <f>IF(Occurrence!K543&gt;0,_xlfn.PERCENTILE.INC(Data!$O$2:$O$2441,($B$4+T543*($B$5-1))/($B$3-1)),0)</f>
        <v/>
      </c>
      <c r="V543" s="16">
        <f>IF(Occurrence!K543&gt;0,_xlfn.PERCENTILE.INC(Occurrence!$I$2:$I$2441,($B$6+T543*($B$7-1))/($B$3-1)),0)</f>
        <v/>
      </c>
      <c r="W543" s="16">
        <f>IF(Occurrence!K543&gt;0,Occurrence!K543/V543,0)</f>
        <v/>
      </c>
      <c r="X543" s="9">
        <f>IF(Occurrence!K543&gt;0,U543*W543,0)</f>
        <v/>
      </c>
      <c r="Y543" s="24">
        <f>COUNTIF(Data!$X$2:$X$2441,"&lt;="&amp;Data!X543)/($B$3+1)</f>
        <v/>
      </c>
      <c r="Z543" s="16">
        <f>_xlfn.PERCENTILE.INC(Data!$U$2:$U$2441,Y543)</f>
        <v/>
      </c>
      <c r="AA543" s="16">
        <f>_xlfn.PERCENTILE.INC(Data!$V$2:$V$2441,Y543)</f>
        <v/>
      </c>
      <c r="AB543" s="16">
        <f>Data!X543-AA543</f>
        <v/>
      </c>
      <c r="AC543" s="9">
        <f>Z543+AB543</f>
        <v/>
      </c>
      <c r="AD543" s="24">
        <f>COUNTIF(Data!$Y$2:$Y$2441,"&lt;="&amp;Data!Y543)/($B$3+1)</f>
        <v/>
      </c>
      <c r="AE543" s="16">
        <f>_xlfn.PERCENTILE.INC(Data!$U$2:$U$2441,AD543)</f>
        <v/>
      </c>
      <c r="AF543" s="16">
        <f>_xlfn.PERCENTILE.INC(Data!$V$2:$V$2441,AD543)</f>
        <v/>
      </c>
      <c r="AG543" s="16">
        <f>Data!Y543-AF543</f>
        <v/>
      </c>
      <c r="AH543" s="9">
        <f>AE543+AG543</f>
        <v/>
      </c>
    </row>
    <row r="544">
      <c r="N544" s="14">
        <f>Data!A544</f>
        <v/>
      </c>
      <c r="O544" s="24">
        <f>IF(Occurrence!J544&gt;0,COUNTIFS(Occurrence!$J$2:$J$2441,"&gt;0",Occurrence!$J$2:$J$2441,"&lt;="&amp;Occurrence!J544)/($B$8+1),0)</f>
        <v/>
      </c>
      <c r="P544" s="16">
        <f>IF(Occurrence!J544&gt;0,_xlfn.PERCENTILE.INC(Data!$O$2:$O$2441,($B$4+O544*($B$5-1))/($B$3-1)),0)</f>
        <v/>
      </c>
      <c r="Q544" s="16">
        <f>IF(Occurrence!J544&gt;0,_xlfn.PERCENTILE.INC(Occurrence!$I$2:$I$2441,($B$6+O544*($B$7-1))/($B$3-1)),0)</f>
        <v/>
      </c>
      <c r="R544" s="16">
        <f>IF(Occurrence!J544&gt;0,Occurrence!J544/Q544,0)</f>
        <v/>
      </c>
      <c r="S544" s="9">
        <f>IF(Occurrence!J544&gt;0,P544*R544,0)</f>
        <v/>
      </c>
      <c r="T544" s="24">
        <f>IF(Occurrence!K544&gt;0,COUNTIFS(Occurrence!$K$2:$K$2441,"&gt;0",Occurrence!$K$2:$K$2441,"&lt;="&amp;Occurrence!K544)/($B$9+1),0)</f>
        <v/>
      </c>
      <c r="U544" s="16">
        <f>IF(Occurrence!K544&gt;0,_xlfn.PERCENTILE.INC(Data!$O$2:$O$2441,($B$4+T544*($B$5-1))/($B$3-1)),0)</f>
        <v/>
      </c>
      <c r="V544" s="16">
        <f>IF(Occurrence!K544&gt;0,_xlfn.PERCENTILE.INC(Occurrence!$I$2:$I$2441,($B$6+T544*($B$7-1))/($B$3-1)),0)</f>
        <v/>
      </c>
      <c r="W544" s="16">
        <f>IF(Occurrence!K544&gt;0,Occurrence!K544/V544,0)</f>
        <v/>
      </c>
      <c r="X544" s="9">
        <f>IF(Occurrence!K544&gt;0,U544*W544,0)</f>
        <v/>
      </c>
      <c r="Y544" s="24">
        <f>COUNTIF(Data!$X$2:$X$2441,"&lt;="&amp;Data!X544)/($B$3+1)</f>
        <v/>
      </c>
      <c r="Z544" s="16">
        <f>_xlfn.PERCENTILE.INC(Data!$U$2:$U$2441,Y544)</f>
        <v/>
      </c>
      <c r="AA544" s="16">
        <f>_xlfn.PERCENTILE.INC(Data!$V$2:$V$2441,Y544)</f>
        <v/>
      </c>
      <c r="AB544" s="16">
        <f>Data!X544-AA544</f>
        <v/>
      </c>
      <c r="AC544" s="9">
        <f>Z544+AB544</f>
        <v/>
      </c>
      <c r="AD544" s="24">
        <f>COUNTIF(Data!$Y$2:$Y$2441,"&lt;="&amp;Data!Y544)/($B$3+1)</f>
        <v/>
      </c>
      <c r="AE544" s="16">
        <f>_xlfn.PERCENTILE.INC(Data!$U$2:$U$2441,AD544)</f>
        <v/>
      </c>
      <c r="AF544" s="16">
        <f>_xlfn.PERCENTILE.INC(Data!$V$2:$V$2441,AD544)</f>
        <v/>
      </c>
      <c r="AG544" s="16">
        <f>Data!Y544-AF544</f>
        <v/>
      </c>
      <c r="AH544" s="9">
        <f>AE544+AG544</f>
        <v/>
      </c>
    </row>
    <row r="545">
      <c r="N545" s="14">
        <f>Data!A545</f>
        <v/>
      </c>
      <c r="O545" s="24">
        <f>IF(Occurrence!J545&gt;0,COUNTIFS(Occurrence!$J$2:$J$2441,"&gt;0",Occurrence!$J$2:$J$2441,"&lt;="&amp;Occurrence!J545)/($B$8+1),0)</f>
        <v/>
      </c>
      <c r="P545" s="16">
        <f>IF(Occurrence!J545&gt;0,_xlfn.PERCENTILE.INC(Data!$O$2:$O$2441,($B$4+O545*($B$5-1))/($B$3-1)),0)</f>
        <v/>
      </c>
      <c r="Q545" s="16">
        <f>IF(Occurrence!J545&gt;0,_xlfn.PERCENTILE.INC(Occurrence!$I$2:$I$2441,($B$6+O545*($B$7-1))/($B$3-1)),0)</f>
        <v/>
      </c>
      <c r="R545" s="16">
        <f>IF(Occurrence!J545&gt;0,Occurrence!J545/Q545,0)</f>
        <v/>
      </c>
      <c r="S545" s="9">
        <f>IF(Occurrence!J545&gt;0,P545*R545,0)</f>
        <v/>
      </c>
      <c r="T545" s="24">
        <f>IF(Occurrence!K545&gt;0,COUNTIFS(Occurrence!$K$2:$K$2441,"&gt;0",Occurrence!$K$2:$K$2441,"&lt;="&amp;Occurrence!K545)/($B$9+1),0)</f>
        <v/>
      </c>
      <c r="U545" s="16">
        <f>IF(Occurrence!K545&gt;0,_xlfn.PERCENTILE.INC(Data!$O$2:$O$2441,($B$4+T545*($B$5-1))/($B$3-1)),0)</f>
        <v/>
      </c>
      <c r="V545" s="16">
        <f>IF(Occurrence!K545&gt;0,_xlfn.PERCENTILE.INC(Occurrence!$I$2:$I$2441,($B$6+T545*($B$7-1))/($B$3-1)),0)</f>
        <v/>
      </c>
      <c r="W545" s="16">
        <f>IF(Occurrence!K545&gt;0,Occurrence!K545/V545,0)</f>
        <v/>
      </c>
      <c r="X545" s="9">
        <f>IF(Occurrence!K545&gt;0,U545*W545,0)</f>
        <v/>
      </c>
      <c r="Y545" s="24">
        <f>COUNTIF(Data!$X$2:$X$2441,"&lt;="&amp;Data!X545)/($B$3+1)</f>
        <v/>
      </c>
      <c r="Z545" s="16">
        <f>_xlfn.PERCENTILE.INC(Data!$U$2:$U$2441,Y545)</f>
        <v/>
      </c>
      <c r="AA545" s="16">
        <f>_xlfn.PERCENTILE.INC(Data!$V$2:$V$2441,Y545)</f>
        <v/>
      </c>
      <c r="AB545" s="16">
        <f>Data!X545-AA545</f>
        <v/>
      </c>
      <c r="AC545" s="9">
        <f>Z545+AB545</f>
        <v/>
      </c>
      <c r="AD545" s="24">
        <f>COUNTIF(Data!$Y$2:$Y$2441,"&lt;="&amp;Data!Y545)/($B$3+1)</f>
        <v/>
      </c>
      <c r="AE545" s="16">
        <f>_xlfn.PERCENTILE.INC(Data!$U$2:$U$2441,AD545)</f>
        <v/>
      </c>
      <c r="AF545" s="16">
        <f>_xlfn.PERCENTILE.INC(Data!$V$2:$V$2441,AD545)</f>
        <v/>
      </c>
      <c r="AG545" s="16">
        <f>Data!Y545-AF545</f>
        <v/>
      </c>
      <c r="AH545" s="9">
        <f>AE545+AG545</f>
        <v/>
      </c>
    </row>
    <row r="546">
      <c r="N546" s="14">
        <f>Data!A546</f>
        <v/>
      </c>
      <c r="O546" s="24">
        <f>IF(Occurrence!J546&gt;0,COUNTIFS(Occurrence!$J$2:$J$2441,"&gt;0",Occurrence!$J$2:$J$2441,"&lt;="&amp;Occurrence!J546)/($B$8+1),0)</f>
        <v/>
      </c>
      <c r="P546" s="16">
        <f>IF(Occurrence!J546&gt;0,_xlfn.PERCENTILE.INC(Data!$O$2:$O$2441,($B$4+O546*($B$5-1))/($B$3-1)),0)</f>
        <v/>
      </c>
      <c r="Q546" s="16">
        <f>IF(Occurrence!J546&gt;0,_xlfn.PERCENTILE.INC(Occurrence!$I$2:$I$2441,($B$6+O546*($B$7-1))/($B$3-1)),0)</f>
        <v/>
      </c>
      <c r="R546" s="16">
        <f>IF(Occurrence!J546&gt;0,Occurrence!J546/Q546,0)</f>
        <v/>
      </c>
      <c r="S546" s="9">
        <f>IF(Occurrence!J546&gt;0,P546*R546,0)</f>
        <v/>
      </c>
      <c r="T546" s="24">
        <f>IF(Occurrence!K546&gt;0,COUNTIFS(Occurrence!$K$2:$K$2441,"&gt;0",Occurrence!$K$2:$K$2441,"&lt;="&amp;Occurrence!K546)/($B$9+1),0)</f>
        <v/>
      </c>
      <c r="U546" s="16">
        <f>IF(Occurrence!K546&gt;0,_xlfn.PERCENTILE.INC(Data!$O$2:$O$2441,($B$4+T546*($B$5-1))/($B$3-1)),0)</f>
        <v/>
      </c>
      <c r="V546" s="16">
        <f>IF(Occurrence!K546&gt;0,_xlfn.PERCENTILE.INC(Occurrence!$I$2:$I$2441,($B$6+T546*($B$7-1))/($B$3-1)),0)</f>
        <v/>
      </c>
      <c r="W546" s="16">
        <f>IF(Occurrence!K546&gt;0,Occurrence!K546/V546,0)</f>
        <v/>
      </c>
      <c r="X546" s="9">
        <f>IF(Occurrence!K546&gt;0,U546*W546,0)</f>
        <v/>
      </c>
      <c r="Y546" s="24">
        <f>COUNTIF(Data!$X$2:$X$2441,"&lt;="&amp;Data!X546)/($B$3+1)</f>
        <v/>
      </c>
      <c r="Z546" s="16">
        <f>_xlfn.PERCENTILE.INC(Data!$U$2:$U$2441,Y546)</f>
        <v/>
      </c>
      <c r="AA546" s="16">
        <f>_xlfn.PERCENTILE.INC(Data!$V$2:$V$2441,Y546)</f>
        <v/>
      </c>
      <c r="AB546" s="16">
        <f>Data!X546-AA546</f>
        <v/>
      </c>
      <c r="AC546" s="9">
        <f>Z546+AB546</f>
        <v/>
      </c>
      <c r="AD546" s="24">
        <f>COUNTIF(Data!$Y$2:$Y$2441,"&lt;="&amp;Data!Y546)/($B$3+1)</f>
        <v/>
      </c>
      <c r="AE546" s="16">
        <f>_xlfn.PERCENTILE.INC(Data!$U$2:$U$2441,AD546)</f>
        <v/>
      </c>
      <c r="AF546" s="16">
        <f>_xlfn.PERCENTILE.INC(Data!$V$2:$V$2441,AD546)</f>
        <v/>
      </c>
      <c r="AG546" s="16">
        <f>Data!Y546-AF546</f>
        <v/>
      </c>
      <c r="AH546" s="9">
        <f>AE546+AG546</f>
        <v/>
      </c>
    </row>
    <row r="547">
      <c r="N547" s="14">
        <f>Data!A547</f>
        <v/>
      </c>
      <c r="O547" s="24">
        <f>IF(Occurrence!J547&gt;0,COUNTIFS(Occurrence!$J$2:$J$2441,"&gt;0",Occurrence!$J$2:$J$2441,"&lt;="&amp;Occurrence!J547)/($B$8+1),0)</f>
        <v/>
      </c>
      <c r="P547" s="16">
        <f>IF(Occurrence!J547&gt;0,_xlfn.PERCENTILE.INC(Data!$O$2:$O$2441,($B$4+O547*($B$5-1))/($B$3-1)),0)</f>
        <v/>
      </c>
      <c r="Q547" s="16">
        <f>IF(Occurrence!J547&gt;0,_xlfn.PERCENTILE.INC(Occurrence!$I$2:$I$2441,($B$6+O547*($B$7-1))/($B$3-1)),0)</f>
        <v/>
      </c>
      <c r="R547" s="16">
        <f>IF(Occurrence!J547&gt;0,Occurrence!J547/Q547,0)</f>
        <v/>
      </c>
      <c r="S547" s="9">
        <f>IF(Occurrence!J547&gt;0,P547*R547,0)</f>
        <v/>
      </c>
      <c r="T547" s="24">
        <f>IF(Occurrence!K547&gt;0,COUNTIFS(Occurrence!$K$2:$K$2441,"&gt;0",Occurrence!$K$2:$K$2441,"&lt;="&amp;Occurrence!K547)/($B$9+1),0)</f>
        <v/>
      </c>
      <c r="U547" s="16">
        <f>IF(Occurrence!K547&gt;0,_xlfn.PERCENTILE.INC(Data!$O$2:$O$2441,($B$4+T547*($B$5-1))/($B$3-1)),0)</f>
        <v/>
      </c>
      <c r="V547" s="16">
        <f>IF(Occurrence!K547&gt;0,_xlfn.PERCENTILE.INC(Occurrence!$I$2:$I$2441,($B$6+T547*($B$7-1))/($B$3-1)),0)</f>
        <v/>
      </c>
      <c r="W547" s="16">
        <f>IF(Occurrence!K547&gt;0,Occurrence!K547/V547,0)</f>
        <v/>
      </c>
      <c r="X547" s="9">
        <f>IF(Occurrence!K547&gt;0,U547*W547,0)</f>
        <v/>
      </c>
      <c r="Y547" s="24">
        <f>COUNTIF(Data!$X$2:$X$2441,"&lt;="&amp;Data!X547)/($B$3+1)</f>
        <v/>
      </c>
      <c r="Z547" s="16">
        <f>_xlfn.PERCENTILE.INC(Data!$U$2:$U$2441,Y547)</f>
        <v/>
      </c>
      <c r="AA547" s="16">
        <f>_xlfn.PERCENTILE.INC(Data!$V$2:$V$2441,Y547)</f>
        <v/>
      </c>
      <c r="AB547" s="16">
        <f>Data!X547-AA547</f>
        <v/>
      </c>
      <c r="AC547" s="9">
        <f>Z547+AB547</f>
        <v/>
      </c>
      <c r="AD547" s="24">
        <f>COUNTIF(Data!$Y$2:$Y$2441,"&lt;="&amp;Data!Y547)/($B$3+1)</f>
        <v/>
      </c>
      <c r="AE547" s="16">
        <f>_xlfn.PERCENTILE.INC(Data!$U$2:$U$2441,AD547)</f>
        <v/>
      </c>
      <c r="AF547" s="16">
        <f>_xlfn.PERCENTILE.INC(Data!$V$2:$V$2441,AD547)</f>
        <v/>
      </c>
      <c r="AG547" s="16">
        <f>Data!Y547-AF547</f>
        <v/>
      </c>
      <c r="AH547" s="9">
        <f>AE547+AG547</f>
        <v/>
      </c>
    </row>
    <row r="548">
      <c r="N548" s="14">
        <f>Data!A548</f>
        <v/>
      </c>
      <c r="O548" s="24">
        <f>IF(Occurrence!J548&gt;0,COUNTIFS(Occurrence!$J$2:$J$2441,"&gt;0",Occurrence!$J$2:$J$2441,"&lt;="&amp;Occurrence!J548)/($B$8+1),0)</f>
        <v/>
      </c>
      <c r="P548" s="16">
        <f>IF(Occurrence!J548&gt;0,_xlfn.PERCENTILE.INC(Data!$O$2:$O$2441,($B$4+O548*($B$5-1))/($B$3-1)),0)</f>
        <v/>
      </c>
      <c r="Q548" s="16">
        <f>IF(Occurrence!J548&gt;0,_xlfn.PERCENTILE.INC(Occurrence!$I$2:$I$2441,($B$6+O548*($B$7-1))/($B$3-1)),0)</f>
        <v/>
      </c>
      <c r="R548" s="16">
        <f>IF(Occurrence!J548&gt;0,Occurrence!J548/Q548,0)</f>
        <v/>
      </c>
      <c r="S548" s="9">
        <f>IF(Occurrence!J548&gt;0,P548*R548,0)</f>
        <v/>
      </c>
      <c r="T548" s="24">
        <f>IF(Occurrence!K548&gt;0,COUNTIFS(Occurrence!$K$2:$K$2441,"&gt;0",Occurrence!$K$2:$K$2441,"&lt;="&amp;Occurrence!K548)/($B$9+1),0)</f>
        <v/>
      </c>
      <c r="U548" s="16">
        <f>IF(Occurrence!K548&gt;0,_xlfn.PERCENTILE.INC(Data!$O$2:$O$2441,($B$4+T548*($B$5-1))/($B$3-1)),0)</f>
        <v/>
      </c>
      <c r="V548" s="16">
        <f>IF(Occurrence!K548&gt;0,_xlfn.PERCENTILE.INC(Occurrence!$I$2:$I$2441,($B$6+T548*($B$7-1))/($B$3-1)),0)</f>
        <v/>
      </c>
      <c r="W548" s="16">
        <f>IF(Occurrence!K548&gt;0,Occurrence!K548/V548,0)</f>
        <v/>
      </c>
      <c r="X548" s="9">
        <f>IF(Occurrence!K548&gt;0,U548*W548,0)</f>
        <v/>
      </c>
      <c r="Y548" s="24">
        <f>COUNTIF(Data!$X$2:$X$2441,"&lt;="&amp;Data!X548)/($B$3+1)</f>
        <v/>
      </c>
      <c r="Z548" s="16">
        <f>_xlfn.PERCENTILE.INC(Data!$U$2:$U$2441,Y548)</f>
        <v/>
      </c>
      <c r="AA548" s="16">
        <f>_xlfn.PERCENTILE.INC(Data!$V$2:$V$2441,Y548)</f>
        <v/>
      </c>
      <c r="AB548" s="16">
        <f>Data!X548-AA548</f>
        <v/>
      </c>
      <c r="AC548" s="9">
        <f>Z548+AB548</f>
        <v/>
      </c>
      <c r="AD548" s="24">
        <f>COUNTIF(Data!$Y$2:$Y$2441,"&lt;="&amp;Data!Y548)/($B$3+1)</f>
        <v/>
      </c>
      <c r="AE548" s="16">
        <f>_xlfn.PERCENTILE.INC(Data!$U$2:$U$2441,AD548)</f>
        <v/>
      </c>
      <c r="AF548" s="16">
        <f>_xlfn.PERCENTILE.INC(Data!$V$2:$V$2441,AD548)</f>
        <v/>
      </c>
      <c r="AG548" s="16">
        <f>Data!Y548-AF548</f>
        <v/>
      </c>
      <c r="AH548" s="9">
        <f>AE548+AG548</f>
        <v/>
      </c>
    </row>
    <row r="549">
      <c r="N549" s="14">
        <f>Data!A549</f>
        <v/>
      </c>
      <c r="O549" s="24">
        <f>IF(Occurrence!J549&gt;0,COUNTIFS(Occurrence!$J$2:$J$2441,"&gt;0",Occurrence!$J$2:$J$2441,"&lt;="&amp;Occurrence!J549)/($B$8+1),0)</f>
        <v/>
      </c>
      <c r="P549" s="16">
        <f>IF(Occurrence!J549&gt;0,_xlfn.PERCENTILE.INC(Data!$O$2:$O$2441,($B$4+O549*($B$5-1))/($B$3-1)),0)</f>
        <v/>
      </c>
      <c r="Q549" s="16">
        <f>IF(Occurrence!J549&gt;0,_xlfn.PERCENTILE.INC(Occurrence!$I$2:$I$2441,($B$6+O549*($B$7-1))/($B$3-1)),0)</f>
        <v/>
      </c>
      <c r="R549" s="16">
        <f>IF(Occurrence!J549&gt;0,Occurrence!J549/Q549,0)</f>
        <v/>
      </c>
      <c r="S549" s="9">
        <f>IF(Occurrence!J549&gt;0,P549*R549,0)</f>
        <v/>
      </c>
      <c r="T549" s="24">
        <f>IF(Occurrence!K549&gt;0,COUNTIFS(Occurrence!$K$2:$K$2441,"&gt;0",Occurrence!$K$2:$K$2441,"&lt;="&amp;Occurrence!K549)/($B$9+1),0)</f>
        <v/>
      </c>
      <c r="U549" s="16">
        <f>IF(Occurrence!K549&gt;0,_xlfn.PERCENTILE.INC(Data!$O$2:$O$2441,($B$4+T549*($B$5-1))/($B$3-1)),0)</f>
        <v/>
      </c>
      <c r="V549" s="16">
        <f>IF(Occurrence!K549&gt;0,_xlfn.PERCENTILE.INC(Occurrence!$I$2:$I$2441,($B$6+T549*($B$7-1))/($B$3-1)),0)</f>
        <v/>
      </c>
      <c r="W549" s="16">
        <f>IF(Occurrence!K549&gt;0,Occurrence!K549/V549,0)</f>
        <v/>
      </c>
      <c r="X549" s="9">
        <f>IF(Occurrence!K549&gt;0,U549*W549,0)</f>
        <v/>
      </c>
      <c r="Y549" s="24">
        <f>COUNTIF(Data!$X$2:$X$2441,"&lt;="&amp;Data!X549)/($B$3+1)</f>
        <v/>
      </c>
      <c r="Z549" s="16">
        <f>_xlfn.PERCENTILE.INC(Data!$U$2:$U$2441,Y549)</f>
        <v/>
      </c>
      <c r="AA549" s="16">
        <f>_xlfn.PERCENTILE.INC(Data!$V$2:$V$2441,Y549)</f>
        <v/>
      </c>
      <c r="AB549" s="16">
        <f>Data!X549-AA549</f>
        <v/>
      </c>
      <c r="AC549" s="9">
        <f>Z549+AB549</f>
        <v/>
      </c>
      <c r="AD549" s="24">
        <f>COUNTIF(Data!$Y$2:$Y$2441,"&lt;="&amp;Data!Y549)/($B$3+1)</f>
        <v/>
      </c>
      <c r="AE549" s="16">
        <f>_xlfn.PERCENTILE.INC(Data!$U$2:$U$2441,AD549)</f>
        <v/>
      </c>
      <c r="AF549" s="16">
        <f>_xlfn.PERCENTILE.INC(Data!$V$2:$V$2441,AD549)</f>
        <v/>
      </c>
      <c r="AG549" s="16">
        <f>Data!Y549-AF549</f>
        <v/>
      </c>
      <c r="AH549" s="9">
        <f>AE549+AG549</f>
        <v/>
      </c>
    </row>
    <row r="550">
      <c r="N550" s="14">
        <f>Data!A550</f>
        <v/>
      </c>
      <c r="O550" s="24">
        <f>IF(Occurrence!J550&gt;0,COUNTIFS(Occurrence!$J$2:$J$2441,"&gt;0",Occurrence!$J$2:$J$2441,"&lt;="&amp;Occurrence!J550)/($B$8+1),0)</f>
        <v/>
      </c>
      <c r="P550" s="16">
        <f>IF(Occurrence!J550&gt;0,_xlfn.PERCENTILE.INC(Data!$O$2:$O$2441,($B$4+O550*($B$5-1))/($B$3-1)),0)</f>
        <v/>
      </c>
      <c r="Q550" s="16">
        <f>IF(Occurrence!J550&gt;0,_xlfn.PERCENTILE.INC(Occurrence!$I$2:$I$2441,($B$6+O550*($B$7-1))/($B$3-1)),0)</f>
        <v/>
      </c>
      <c r="R550" s="16">
        <f>IF(Occurrence!J550&gt;0,Occurrence!J550/Q550,0)</f>
        <v/>
      </c>
      <c r="S550" s="9">
        <f>IF(Occurrence!J550&gt;0,P550*R550,0)</f>
        <v/>
      </c>
      <c r="T550" s="24">
        <f>IF(Occurrence!K550&gt;0,COUNTIFS(Occurrence!$K$2:$K$2441,"&gt;0",Occurrence!$K$2:$K$2441,"&lt;="&amp;Occurrence!K550)/($B$9+1),0)</f>
        <v/>
      </c>
      <c r="U550" s="16">
        <f>IF(Occurrence!K550&gt;0,_xlfn.PERCENTILE.INC(Data!$O$2:$O$2441,($B$4+T550*($B$5-1))/($B$3-1)),0)</f>
        <v/>
      </c>
      <c r="V550" s="16">
        <f>IF(Occurrence!K550&gt;0,_xlfn.PERCENTILE.INC(Occurrence!$I$2:$I$2441,($B$6+T550*($B$7-1))/($B$3-1)),0)</f>
        <v/>
      </c>
      <c r="W550" s="16">
        <f>IF(Occurrence!K550&gt;0,Occurrence!K550/V550,0)</f>
        <v/>
      </c>
      <c r="X550" s="9">
        <f>IF(Occurrence!K550&gt;0,U550*W550,0)</f>
        <v/>
      </c>
      <c r="Y550" s="24">
        <f>COUNTIF(Data!$X$2:$X$2441,"&lt;="&amp;Data!X550)/($B$3+1)</f>
        <v/>
      </c>
      <c r="Z550" s="16">
        <f>_xlfn.PERCENTILE.INC(Data!$U$2:$U$2441,Y550)</f>
        <v/>
      </c>
      <c r="AA550" s="16">
        <f>_xlfn.PERCENTILE.INC(Data!$V$2:$V$2441,Y550)</f>
        <v/>
      </c>
      <c r="AB550" s="16">
        <f>Data!X550-AA550</f>
        <v/>
      </c>
      <c r="AC550" s="9">
        <f>Z550+AB550</f>
        <v/>
      </c>
      <c r="AD550" s="24">
        <f>COUNTIF(Data!$Y$2:$Y$2441,"&lt;="&amp;Data!Y550)/($B$3+1)</f>
        <v/>
      </c>
      <c r="AE550" s="16">
        <f>_xlfn.PERCENTILE.INC(Data!$U$2:$U$2441,AD550)</f>
        <v/>
      </c>
      <c r="AF550" s="16">
        <f>_xlfn.PERCENTILE.INC(Data!$V$2:$V$2441,AD550)</f>
        <v/>
      </c>
      <c r="AG550" s="16">
        <f>Data!Y550-AF550</f>
        <v/>
      </c>
      <c r="AH550" s="9">
        <f>AE550+AG550</f>
        <v/>
      </c>
    </row>
    <row r="551">
      <c r="N551" s="14">
        <f>Data!A551</f>
        <v/>
      </c>
      <c r="O551" s="24">
        <f>IF(Occurrence!J551&gt;0,COUNTIFS(Occurrence!$J$2:$J$2441,"&gt;0",Occurrence!$J$2:$J$2441,"&lt;="&amp;Occurrence!J551)/($B$8+1),0)</f>
        <v/>
      </c>
      <c r="P551" s="16">
        <f>IF(Occurrence!J551&gt;0,_xlfn.PERCENTILE.INC(Data!$O$2:$O$2441,($B$4+O551*($B$5-1))/($B$3-1)),0)</f>
        <v/>
      </c>
      <c r="Q551" s="16">
        <f>IF(Occurrence!J551&gt;0,_xlfn.PERCENTILE.INC(Occurrence!$I$2:$I$2441,($B$6+O551*($B$7-1))/($B$3-1)),0)</f>
        <v/>
      </c>
      <c r="R551" s="16">
        <f>IF(Occurrence!J551&gt;0,Occurrence!J551/Q551,0)</f>
        <v/>
      </c>
      <c r="S551" s="9">
        <f>IF(Occurrence!J551&gt;0,P551*R551,0)</f>
        <v/>
      </c>
      <c r="T551" s="24">
        <f>IF(Occurrence!K551&gt;0,COUNTIFS(Occurrence!$K$2:$K$2441,"&gt;0",Occurrence!$K$2:$K$2441,"&lt;="&amp;Occurrence!K551)/($B$9+1),0)</f>
        <v/>
      </c>
      <c r="U551" s="16">
        <f>IF(Occurrence!K551&gt;0,_xlfn.PERCENTILE.INC(Data!$O$2:$O$2441,($B$4+T551*($B$5-1))/($B$3-1)),0)</f>
        <v/>
      </c>
      <c r="V551" s="16">
        <f>IF(Occurrence!K551&gt;0,_xlfn.PERCENTILE.INC(Occurrence!$I$2:$I$2441,($B$6+T551*($B$7-1))/($B$3-1)),0)</f>
        <v/>
      </c>
      <c r="W551" s="16">
        <f>IF(Occurrence!K551&gt;0,Occurrence!K551/V551,0)</f>
        <v/>
      </c>
      <c r="X551" s="9">
        <f>IF(Occurrence!K551&gt;0,U551*W551,0)</f>
        <v/>
      </c>
      <c r="Y551" s="24">
        <f>COUNTIF(Data!$X$2:$X$2441,"&lt;="&amp;Data!X551)/($B$3+1)</f>
        <v/>
      </c>
      <c r="Z551" s="16">
        <f>_xlfn.PERCENTILE.INC(Data!$U$2:$U$2441,Y551)</f>
        <v/>
      </c>
      <c r="AA551" s="16">
        <f>_xlfn.PERCENTILE.INC(Data!$V$2:$V$2441,Y551)</f>
        <v/>
      </c>
      <c r="AB551" s="16">
        <f>Data!X551-AA551</f>
        <v/>
      </c>
      <c r="AC551" s="9">
        <f>Z551+AB551</f>
        <v/>
      </c>
      <c r="AD551" s="24">
        <f>COUNTIF(Data!$Y$2:$Y$2441,"&lt;="&amp;Data!Y551)/($B$3+1)</f>
        <v/>
      </c>
      <c r="AE551" s="16">
        <f>_xlfn.PERCENTILE.INC(Data!$U$2:$U$2441,AD551)</f>
        <v/>
      </c>
      <c r="AF551" s="16">
        <f>_xlfn.PERCENTILE.INC(Data!$V$2:$V$2441,AD551)</f>
        <v/>
      </c>
      <c r="AG551" s="16">
        <f>Data!Y551-AF551</f>
        <v/>
      </c>
      <c r="AH551" s="9">
        <f>AE551+AG551</f>
        <v/>
      </c>
    </row>
    <row r="552">
      <c r="N552" s="14">
        <f>Data!A552</f>
        <v/>
      </c>
      <c r="O552" s="24">
        <f>IF(Occurrence!J552&gt;0,COUNTIFS(Occurrence!$J$2:$J$2441,"&gt;0",Occurrence!$J$2:$J$2441,"&lt;="&amp;Occurrence!J552)/($B$8+1),0)</f>
        <v/>
      </c>
      <c r="P552" s="16">
        <f>IF(Occurrence!J552&gt;0,_xlfn.PERCENTILE.INC(Data!$O$2:$O$2441,($B$4+O552*($B$5-1))/($B$3-1)),0)</f>
        <v/>
      </c>
      <c r="Q552" s="16">
        <f>IF(Occurrence!J552&gt;0,_xlfn.PERCENTILE.INC(Occurrence!$I$2:$I$2441,($B$6+O552*($B$7-1))/($B$3-1)),0)</f>
        <v/>
      </c>
      <c r="R552" s="16">
        <f>IF(Occurrence!J552&gt;0,Occurrence!J552/Q552,0)</f>
        <v/>
      </c>
      <c r="S552" s="9">
        <f>IF(Occurrence!J552&gt;0,P552*R552,0)</f>
        <v/>
      </c>
      <c r="T552" s="24">
        <f>IF(Occurrence!K552&gt;0,COUNTIFS(Occurrence!$K$2:$K$2441,"&gt;0",Occurrence!$K$2:$K$2441,"&lt;="&amp;Occurrence!K552)/($B$9+1),0)</f>
        <v/>
      </c>
      <c r="U552" s="16">
        <f>IF(Occurrence!K552&gt;0,_xlfn.PERCENTILE.INC(Data!$O$2:$O$2441,($B$4+T552*($B$5-1))/($B$3-1)),0)</f>
        <v/>
      </c>
      <c r="V552" s="16">
        <f>IF(Occurrence!K552&gt;0,_xlfn.PERCENTILE.INC(Occurrence!$I$2:$I$2441,($B$6+T552*($B$7-1))/($B$3-1)),0)</f>
        <v/>
      </c>
      <c r="W552" s="16">
        <f>IF(Occurrence!K552&gt;0,Occurrence!K552/V552,0)</f>
        <v/>
      </c>
      <c r="X552" s="9">
        <f>IF(Occurrence!K552&gt;0,U552*W552,0)</f>
        <v/>
      </c>
      <c r="Y552" s="24">
        <f>COUNTIF(Data!$X$2:$X$2441,"&lt;="&amp;Data!X552)/($B$3+1)</f>
        <v/>
      </c>
      <c r="Z552" s="16">
        <f>_xlfn.PERCENTILE.INC(Data!$U$2:$U$2441,Y552)</f>
        <v/>
      </c>
      <c r="AA552" s="16">
        <f>_xlfn.PERCENTILE.INC(Data!$V$2:$V$2441,Y552)</f>
        <v/>
      </c>
      <c r="AB552" s="16">
        <f>Data!X552-AA552</f>
        <v/>
      </c>
      <c r="AC552" s="9">
        <f>Z552+AB552</f>
        <v/>
      </c>
      <c r="AD552" s="24">
        <f>COUNTIF(Data!$Y$2:$Y$2441,"&lt;="&amp;Data!Y552)/($B$3+1)</f>
        <v/>
      </c>
      <c r="AE552" s="16">
        <f>_xlfn.PERCENTILE.INC(Data!$U$2:$U$2441,AD552)</f>
        <v/>
      </c>
      <c r="AF552" s="16">
        <f>_xlfn.PERCENTILE.INC(Data!$V$2:$V$2441,AD552)</f>
        <v/>
      </c>
      <c r="AG552" s="16">
        <f>Data!Y552-AF552</f>
        <v/>
      </c>
      <c r="AH552" s="9">
        <f>AE552+AG552</f>
        <v/>
      </c>
    </row>
    <row r="553">
      <c r="N553" s="14">
        <f>Data!A553</f>
        <v/>
      </c>
      <c r="O553" s="24">
        <f>IF(Occurrence!J553&gt;0,COUNTIFS(Occurrence!$J$2:$J$2441,"&gt;0",Occurrence!$J$2:$J$2441,"&lt;="&amp;Occurrence!J553)/($B$8+1),0)</f>
        <v/>
      </c>
      <c r="P553" s="16">
        <f>IF(Occurrence!J553&gt;0,_xlfn.PERCENTILE.INC(Data!$O$2:$O$2441,($B$4+O553*($B$5-1))/($B$3-1)),0)</f>
        <v/>
      </c>
      <c r="Q553" s="16">
        <f>IF(Occurrence!J553&gt;0,_xlfn.PERCENTILE.INC(Occurrence!$I$2:$I$2441,($B$6+O553*($B$7-1))/($B$3-1)),0)</f>
        <v/>
      </c>
      <c r="R553" s="16">
        <f>IF(Occurrence!J553&gt;0,Occurrence!J553/Q553,0)</f>
        <v/>
      </c>
      <c r="S553" s="9">
        <f>IF(Occurrence!J553&gt;0,P553*R553,0)</f>
        <v/>
      </c>
      <c r="T553" s="24">
        <f>IF(Occurrence!K553&gt;0,COUNTIFS(Occurrence!$K$2:$K$2441,"&gt;0",Occurrence!$K$2:$K$2441,"&lt;="&amp;Occurrence!K553)/($B$9+1),0)</f>
        <v/>
      </c>
      <c r="U553" s="16">
        <f>IF(Occurrence!K553&gt;0,_xlfn.PERCENTILE.INC(Data!$O$2:$O$2441,($B$4+T553*($B$5-1))/($B$3-1)),0)</f>
        <v/>
      </c>
      <c r="V553" s="16">
        <f>IF(Occurrence!K553&gt;0,_xlfn.PERCENTILE.INC(Occurrence!$I$2:$I$2441,($B$6+T553*($B$7-1))/($B$3-1)),0)</f>
        <v/>
      </c>
      <c r="W553" s="16">
        <f>IF(Occurrence!K553&gt;0,Occurrence!K553/V553,0)</f>
        <v/>
      </c>
      <c r="X553" s="9">
        <f>IF(Occurrence!K553&gt;0,U553*W553,0)</f>
        <v/>
      </c>
      <c r="Y553" s="24">
        <f>COUNTIF(Data!$X$2:$X$2441,"&lt;="&amp;Data!X553)/($B$3+1)</f>
        <v/>
      </c>
      <c r="Z553" s="16">
        <f>_xlfn.PERCENTILE.INC(Data!$U$2:$U$2441,Y553)</f>
        <v/>
      </c>
      <c r="AA553" s="16">
        <f>_xlfn.PERCENTILE.INC(Data!$V$2:$V$2441,Y553)</f>
        <v/>
      </c>
      <c r="AB553" s="16">
        <f>Data!X553-AA553</f>
        <v/>
      </c>
      <c r="AC553" s="9">
        <f>Z553+AB553</f>
        <v/>
      </c>
      <c r="AD553" s="24">
        <f>COUNTIF(Data!$Y$2:$Y$2441,"&lt;="&amp;Data!Y553)/($B$3+1)</f>
        <v/>
      </c>
      <c r="AE553" s="16">
        <f>_xlfn.PERCENTILE.INC(Data!$U$2:$U$2441,AD553)</f>
        <v/>
      </c>
      <c r="AF553" s="16">
        <f>_xlfn.PERCENTILE.INC(Data!$V$2:$V$2441,AD553)</f>
        <v/>
      </c>
      <c r="AG553" s="16">
        <f>Data!Y553-AF553</f>
        <v/>
      </c>
      <c r="AH553" s="9">
        <f>AE553+AG553</f>
        <v/>
      </c>
    </row>
    <row r="554">
      <c r="N554" s="14">
        <f>Data!A554</f>
        <v/>
      </c>
      <c r="O554" s="24">
        <f>IF(Occurrence!J554&gt;0,COUNTIFS(Occurrence!$J$2:$J$2441,"&gt;0",Occurrence!$J$2:$J$2441,"&lt;="&amp;Occurrence!J554)/($B$8+1),0)</f>
        <v/>
      </c>
      <c r="P554" s="16">
        <f>IF(Occurrence!J554&gt;0,_xlfn.PERCENTILE.INC(Data!$O$2:$O$2441,($B$4+O554*($B$5-1))/($B$3-1)),0)</f>
        <v/>
      </c>
      <c r="Q554" s="16">
        <f>IF(Occurrence!J554&gt;0,_xlfn.PERCENTILE.INC(Occurrence!$I$2:$I$2441,($B$6+O554*($B$7-1))/($B$3-1)),0)</f>
        <v/>
      </c>
      <c r="R554" s="16">
        <f>IF(Occurrence!J554&gt;0,Occurrence!J554/Q554,0)</f>
        <v/>
      </c>
      <c r="S554" s="9">
        <f>IF(Occurrence!J554&gt;0,P554*R554,0)</f>
        <v/>
      </c>
      <c r="T554" s="24">
        <f>IF(Occurrence!K554&gt;0,COUNTIFS(Occurrence!$K$2:$K$2441,"&gt;0",Occurrence!$K$2:$K$2441,"&lt;="&amp;Occurrence!K554)/($B$9+1),0)</f>
        <v/>
      </c>
      <c r="U554" s="16">
        <f>IF(Occurrence!K554&gt;0,_xlfn.PERCENTILE.INC(Data!$O$2:$O$2441,($B$4+T554*($B$5-1))/($B$3-1)),0)</f>
        <v/>
      </c>
      <c r="V554" s="16">
        <f>IF(Occurrence!K554&gt;0,_xlfn.PERCENTILE.INC(Occurrence!$I$2:$I$2441,($B$6+T554*($B$7-1))/($B$3-1)),0)</f>
        <v/>
      </c>
      <c r="W554" s="16">
        <f>IF(Occurrence!K554&gt;0,Occurrence!K554/V554,0)</f>
        <v/>
      </c>
      <c r="X554" s="9">
        <f>IF(Occurrence!K554&gt;0,U554*W554,0)</f>
        <v/>
      </c>
      <c r="Y554" s="24">
        <f>COUNTIF(Data!$X$2:$X$2441,"&lt;="&amp;Data!X554)/($B$3+1)</f>
        <v/>
      </c>
      <c r="Z554" s="16">
        <f>_xlfn.PERCENTILE.INC(Data!$U$2:$U$2441,Y554)</f>
        <v/>
      </c>
      <c r="AA554" s="16">
        <f>_xlfn.PERCENTILE.INC(Data!$V$2:$V$2441,Y554)</f>
        <v/>
      </c>
      <c r="AB554" s="16">
        <f>Data!X554-AA554</f>
        <v/>
      </c>
      <c r="AC554" s="9">
        <f>Z554+AB554</f>
        <v/>
      </c>
      <c r="AD554" s="24">
        <f>COUNTIF(Data!$Y$2:$Y$2441,"&lt;="&amp;Data!Y554)/($B$3+1)</f>
        <v/>
      </c>
      <c r="AE554" s="16">
        <f>_xlfn.PERCENTILE.INC(Data!$U$2:$U$2441,AD554)</f>
        <v/>
      </c>
      <c r="AF554" s="16">
        <f>_xlfn.PERCENTILE.INC(Data!$V$2:$V$2441,AD554)</f>
        <v/>
      </c>
      <c r="AG554" s="16">
        <f>Data!Y554-AF554</f>
        <v/>
      </c>
      <c r="AH554" s="9">
        <f>AE554+AG554</f>
        <v/>
      </c>
    </row>
    <row r="555">
      <c r="N555" s="14">
        <f>Data!A555</f>
        <v/>
      </c>
      <c r="O555" s="24">
        <f>IF(Occurrence!J555&gt;0,COUNTIFS(Occurrence!$J$2:$J$2441,"&gt;0",Occurrence!$J$2:$J$2441,"&lt;="&amp;Occurrence!J555)/($B$8+1),0)</f>
        <v/>
      </c>
      <c r="P555" s="16">
        <f>IF(Occurrence!J555&gt;0,_xlfn.PERCENTILE.INC(Data!$O$2:$O$2441,($B$4+O555*($B$5-1))/($B$3-1)),0)</f>
        <v/>
      </c>
      <c r="Q555" s="16">
        <f>IF(Occurrence!J555&gt;0,_xlfn.PERCENTILE.INC(Occurrence!$I$2:$I$2441,($B$6+O555*($B$7-1))/($B$3-1)),0)</f>
        <v/>
      </c>
      <c r="R555" s="16">
        <f>IF(Occurrence!J555&gt;0,Occurrence!J555/Q555,0)</f>
        <v/>
      </c>
      <c r="S555" s="9">
        <f>IF(Occurrence!J555&gt;0,P555*R555,0)</f>
        <v/>
      </c>
      <c r="T555" s="24">
        <f>IF(Occurrence!K555&gt;0,COUNTIFS(Occurrence!$K$2:$K$2441,"&gt;0",Occurrence!$K$2:$K$2441,"&lt;="&amp;Occurrence!K555)/($B$9+1),0)</f>
        <v/>
      </c>
      <c r="U555" s="16">
        <f>IF(Occurrence!K555&gt;0,_xlfn.PERCENTILE.INC(Data!$O$2:$O$2441,($B$4+T555*($B$5-1))/($B$3-1)),0)</f>
        <v/>
      </c>
      <c r="V555" s="16">
        <f>IF(Occurrence!K555&gt;0,_xlfn.PERCENTILE.INC(Occurrence!$I$2:$I$2441,($B$6+T555*($B$7-1))/($B$3-1)),0)</f>
        <v/>
      </c>
      <c r="W555" s="16">
        <f>IF(Occurrence!K555&gt;0,Occurrence!K555/V555,0)</f>
        <v/>
      </c>
      <c r="X555" s="9">
        <f>IF(Occurrence!K555&gt;0,U555*W555,0)</f>
        <v/>
      </c>
      <c r="Y555" s="24">
        <f>COUNTIF(Data!$X$2:$X$2441,"&lt;="&amp;Data!X555)/($B$3+1)</f>
        <v/>
      </c>
      <c r="Z555" s="16">
        <f>_xlfn.PERCENTILE.INC(Data!$U$2:$U$2441,Y555)</f>
        <v/>
      </c>
      <c r="AA555" s="16">
        <f>_xlfn.PERCENTILE.INC(Data!$V$2:$V$2441,Y555)</f>
        <v/>
      </c>
      <c r="AB555" s="16">
        <f>Data!X555-AA555</f>
        <v/>
      </c>
      <c r="AC555" s="9">
        <f>Z555+AB555</f>
        <v/>
      </c>
      <c r="AD555" s="24">
        <f>COUNTIF(Data!$Y$2:$Y$2441,"&lt;="&amp;Data!Y555)/($B$3+1)</f>
        <v/>
      </c>
      <c r="AE555" s="16">
        <f>_xlfn.PERCENTILE.INC(Data!$U$2:$U$2441,AD555)</f>
        <v/>
      </c>
      <c r="AF555" s="16">
        <f>_xlfn.PERCENTILE.INC(Data!$V$2:$V$2441,AD555)</f>
        <v/>
      </c>
      <c r="AG555" s="16">
        <f>Data!Y555-AF555</f>
        <v/>
      </c>
      <c r="AH555" s="9">
        <f>AE555+AG555</f>
        <v/>
      </c>
    </row>
    <row r="556">
      <c r="N556" s="14">
        <f>Data!A556</f>
        <v/>
      </c>
      <c r="O556" s="24">
        <f>IF(Occurrence!J556&gt;0,COUNTIFS(Occurrence!$J$2:$J$2441,"&gt;0",Occurrence!$J$2:$J$2441,"&lt;="&amp;Occurrence!J556)/($B$8+1),0)</f>
        <v/>
      </c>
      <c r="P556" s="16">
        <f>IF(Occurrence!J556&gt;0,_xlfn.PERCENTILE.INC(Data!$O$2:$O$2441,($B$4+O556*($B$5-1))/($B$3-1)),0)</f>
        <v/>
      </c>
      <c r="Q556" s="16">
        <f>IF(Occurrence!J556&gt;0,_xlfn.PERCENTILE.INC(Occurrence!$I$2:$I$2441,($B$6+O556*($B$7-1))/($B$3-1)),0)</f>
        <v/>
      </c>
      <c r="R556" s="16">
        <f>IF(Occurrence!J556&gt;0,Occurrence!J556/Q556,0)</f>
        <v/>
      </c>
      <c r="S556" s="9">
        <f>IF(Occurrence!J556&gt;0,P556*R556,0)</f>
        <v/>
      </c>
      <c r="T556" s="24">
        <f>IF(Occurrence!K556&gt;0,COUNTIFS(Occurrence!$K$2:$K$2441,"&gt;0",Occurrence!$K$2:$K$2441,"&lt;="&amp;Occurrence!K556)/($B$9+1),0)</f>
        <v/>
      </c>
      <c r="U556" s="16">
        <f>IF(Occurrence!K556&gt;0,_xlfn.PERCENTILE.INC(Data!$O$2:$O$2441,($B$4+T556*($B$5-1))/($B$3-1)),0)</f>
        <v/>
      </c>
      <c r="V556" s="16">
        <f>IF(Occurrence!K556&gt;0,_xlfn.PERCENTILE.INC(Occurrence!$I$2:$I$2441,($B$6+T556*($B$7-1))/($B$3-1)),0)</f>
        <v/>
      </c>
      <c r="W556" s="16">
        <f>IF(Occurrence!K556&gt;0,Occurrence!K556/V556,0)</f>
        <v/>
      </c>
      <c r="X556" s="9">
        <f>IF(Occurrence!K556&gt;0,U556*W556,0)</f>
        <v/>
      </c>
      <c r="Y556" s="24">
        <f>COUNTIF(Data!$X$2:$X$2441,"&lt;="&amp;Data!X556)/($B$3+1)</f>
        <v/>
      </c>
      <c r="Z556" s="16">
        <f>_xlfn.PERCENTILE.INC(Data!$U$2:$U$2441,Y556)</f>
        <v/>
      </c>
      <c r="AA556" s="16">
        <f>_xlfn.PERCENTILE.INC(Data!$V$2:$V$2441,Y556)</f>
        <v/>
      </c>
      <c r="AB556" s="16">
        <f>Data!X556-AA556</f>
        <v/>
      </c>
      <c r="AC556" s="9">
        <f>Z556+AB556</f>
        <v/>
      </c>
      <c r="AD556" s="24">
        <f>COUNTIF(Data!$Y$2:$Y$2441,"&lt;="&amp;Data!Y556)/($B$3+1)</f>
        <v/>
      </c>
      <c r="AE556" s="16">
        <f>_xlfn.PERCENTILE.INC(Data!$U$2:$U$2441,AD556)</f>
        <v/>
      </c>
      <c r="AF556" s="16">
        <f>_xlfn.PERCENTILE.INC(Data!$V$2:$V$2441,AD556)</f>
        <v/>
      </c>
      <c r="AG556" s="16">
        <f>Data!Y556-AF556</f>
        <v/>
      </c>
      <c r="AH556" s="9">
        <f>AE556+AG556</f>
        <v/>
      </c>
    </row>
    <row r="557">
      <c r="N557" s="14">
        <f>Data!A557</f>
        <v/>
      </c>
      <c r="O557" s="24">
        <f>IF(Occurrence!J557&gt;0,COUNTIFS(Occurrence!$J$2:$J$2441,"&gt;0",Occurrence!$J$2:$J$2441,"&lt;="&amp;Occurrence!J557)/($B$8+1),0)</f>
        <v/>
      </c>
      <c r="P557" s="16">
        <f>IF(Occurrence!J557&gt;0,_xlfn.PERCENTILE.INC(Data!$O$2:$O$2441,($B$4+O557*($B$5-1))/($B$3-1)),0)</f>
        <v/>
      </c>
      <c r="Q557" s="16">
        <f>IF(Occurrence!J557&gt;0,_xlfn.PERCENTILE.INC(Occurrence!$I$2:$I$2441,($B$6+O557*($B$7-1))/($B$3-1)),0)</f>
        <v/>
      </c>
      <c r="R557" s="16">
        <f>IF(Occurrence!J557&gt;0,Occurrence!J557/Q557,0)</f>
        <v/>
      </c>
      <c r="S557" s="9">
        <f>IF(Occurrence!J557&gt;0,P557*R557,0)</f>
        <v/>
      </c>
      <c r="T557" s="24">
        <f>IF(Occurrence!K557&gt;0,COUNTIFS(Occurrence!$K$2:$K$2441,"&gt;0",Occurrence!$K$2:$K$2441,"&lt;="&amp;Occurrence!K557)/($B$9+1),0)</f>
        <v/>
      </c>
      <c r="U557" s="16">
        <f>IF(Occurrence!K557&gt;0,_xlfn.PERCENTILE.INC(Data!$O$2:$O$2441,($B$4+T557*($B$5-1))/($B$3-1)),0)</f>
        <v/>
      </c>
      <c r="V557" s="16">
        <f>IF(Occurrence!K557&gt;0,_xlfn.PERCENTILE.INC(Occurrence!$I$2:$I$2441,($B$6+T557*($B$7-1))/($B$3-1)),0)</f>
        <v/>
      </c>
      <c r="W557" s="16">
        <f>IF(Occurrence!K557&gt;0,Occurrence!K557/V557,0)</f>
        <v/>
      </c>
      <c r="X557" s="9">
        <f>IF(Occurrence!K557&gt;0,U557*W557,0)</f>
        <v/>
      </c>
      <c r="Y557" s="24">
        <f>COUNTIF(Data!$X$2:$X$2441,"&lt;="&amp;Data!X557)/($B$3+1)</f>
        <v/>
      </c>
      <c r="Z557" s="16">
        <f>_xlfn.PERCENTILE.INC(Data!$U$2:$U$2441,Y557)</f>
        <v/>
      </c>
      <c r="AA557" s="16">
        <f>_xlfn.PERCENTILE.INC(Data!$V$2:$V$2441,Y557)</f>
        <v/>
      </c>
      <c r="AB557" s="16">
        <f>Data!X557-AA557</f>
        <v/>
      </c>
      <c r="AC557" s="9">
        <f>Z557+AB557</f>
        <v/>
      </c>
      <c r="AD557" s="24">
        <f>COUNTIF(Data!$Y$2:$Y$2441,"&lt;="&amp;Data!Y557)/($B$3+1)</f>
        <v/>
      </c>
      <c r="AE557" s="16">
        <f>_xlfn.PERCENTILE.INC(Data!$U$2:$U$2441,AD557)</f>
        <v/>
      </c>
      <c r="AF557" s="16">
        <f>_xlfn.PERCENTILE.INC(Data!$V$2:$V$2441,AD557)</f>
        <v/>
      </c>
      <c r="AG557" s="16">
        <f>Data!Y557-AF557</f>
        <v/>
      </c>
      <c r="AH557" s="9">
        <f>AE557+AG557</f>
        <v/>
      </c>
    </row>
    <row r="558">
      <c r="N558" s="14">
        <f>Data!A558</f>
        <v/>
      </c>
      <c r="O558" s="24">
        <f>IF(Occurrence!J558&gt;0,COUNTIFS(Occurrence!$J$2:$J$2441,"&gt;0",Occurrence!$J$2:$J$2441,"&lt;="&amp;Occurrence!J558)/($B$8+1),0)</f>
        <v/>
      </c>
      <c r="P558" s="16">
        <f>IF(Occurrence!J558&gt;0,_xlfn.PERCENTILE.INC(Data!$O$2:$O$2441,($B$4+O558*($B$5-1))/($B$3-1)),0)</f>
        <v/>
      </c>
      <c r="Q558" s="16">
        <f>IF(Occurrence!J558&gt;0,_xlfn.PERCENTILE.INC(Occurrence!$I$2:$I$2441,($B$6+O558*($B$7-1))/($B$3-1)),0)</f>
        <v/>
      </c>
      <c r="R558" s="16">
        <f>IF(Occurrence!J558&gt;0,Occurrence!J558/Q558,0)</f>
        <v/>
      </c>
      <c r="S558" s="9">
        <f>IF(Occurrence!J558&gt;0,P558*R558,0)</f>
        <v/>
      </c>
      <c r="T558" s="24">
        <f>IF(Occurrence!K558&gt;0,COUNTIFS(Occurrence!$K$2:$K$2441,"&gt;0",Occurrence!$K$2:$K$2441,"&lt;="&amp;Occurrence!K558)/($B$9+1),0)</f>
        <v/>
      </c>
      <c r="U558" s="16">
        <f>IF(Occurrence!K558&gt;0,_xlfn.PERCENTILE.INC(Data!$O$2:$O$2441,($B$4+T558*($B$5-1))/($B$3-1)),0)</f>
        <v/>
      </c>
      <c r="V558" s="16">
        <f>IF(Occurrence!K558&gt;0,_xlfn.PERCENTILE.INC(Occurrence!$I$2:$I$2441,($B$6+T558*($B$7-1))/($B$3-1)),0)</f>
        <v/>
      </c>
      <c r="W558" s="16">
        <f>IF(Occurrence!K558&gt;0,Occurrence!K558/V558,0)</f>
        <v/>
      </c>
      <c r="X558" s="9">
        <f>IF(Occurrence!K558&gt;0,U558*W558,0)</f>
        <v/>
      </c>
      <c r="Y558" s="24">
        <f>COUNTIF(Data!$X$2:$X$2441,"&lt;="&amp;Data!X558)/($B$3+1)</f>
        <v/>
      </c>
      <c r="Z558" s="16">
        <f>_xlfn.PERCENTILE.INC(Data!$U$2:$U$2441,Y558)</f>
        <v/>
      </c>
      <c r="AA558" s="16">
        <f>_xlfn.PERCENTILE.INC(Data!$V$2:$V$2441,Y558)</f>
        <v/>
      </c>
      <c r="AB558" s="16">
        <f>Data!X558-AA558</f>
        <v/>
      </c>
      <c r="AC558" s="9">
        <f>Z558+AB558</f>
        <v/>
      </c>
      <c r="AD558" s="24">
        <f>COUNTIF(Data!$Y$2:$Y$2441,"&lt;="&amp;Data!Y558)/($B$3+1)</f>
        <v/>
      </c>
      <c r="AE558" s="16">
        <f>_xlfn.PERCENTILE.INC(Data!$U$2:$U$2441,AD558)</f>
        <v/>
      </c>
      <c r="AF558" s="16">
        <f>_xlfn.PERCENTILE.INC(Data!$V$2:$V$2441,AD558)</f>
        <v/>
      </c>
      <c r="AG558" s="16">
        <f>Data!Y558-AF558</f>
        <v/>
      </c>
      <c r="AH558" s="9">
        <f>AE558+AG558</f>
        <v/>
      </c>
    </row>
    <row r="559">
      <c r="N559" s="14">
        <f>Data!A559</f>
        <v/>
      </c>
      <c r="O559" s="24">
        <f>IF(Occurrence!J559&gt;0,COUNTIFS(Occurrence!$J$2:$J$2441,"&gt;0",Occurrence!$J$2:$J$2441,"&lt;="&amp;Occurrence!J559)/($B$8+1),0)</f>
        <v/>
      </c>
      <c r="P559" s="16">
        <f>IF(Occurrence!J559&gt;0,_xlfn.PERCENTILE.INC(Data!$O$2:$O$2441,($B$4+O559*($B$5-1))/($B$3-1)),0)</f>
        <v/>
      </c>
      <c r="Q559" s="16">
        <f>IF(Occurrence!J559&gt;0,_xlfn.PERCENTILE.INC(Occurrence!$I$2:$I$2441,($B$6+O559*($B$7-1))/($B$3-1)),0)</f>
        <v/>
      </c>
      <c r="R559" s="16">
        <f>IF(Occurrence!J559&gt;0,Occurrence!J559/Q559,0)</f>
        <v/>
      </c>
      <c r="S559" s="9">
        <f>IF(Occurrence!J559&gt;0,P559*R559,0)</f>
        <v/>
      </c>
      <c r="T559" s="24">
        <f>IF(Occurrence!K559&gt;0,COUNTIFS(Occurrence!$K$2:$K$2441,"&gt;0",Occurrence!$K$2:$K$2441,"&lt;="&amp;Occurrence!K559)/($B$9+1),0)</f>
        <v/>
      </c>
      <c r="U559" s="16">
        <f>IF(Occurrence!K559&gt;0,_xlfn.PERCENTILE.INC(Data!$O$2:$O$2441,($B$4+T559*($B$5-1))/($B$3-1)),0)</f>
        <v/>
      </c>
      <c r="V559" s="16">
        <f>IF(Occurrence!K559&gt;0,_xlfn.PERCENTILE.INC(Occurrence!$I$2:$I$2441,($B$6+T559*($B$7-1))/($B$3-1)),0)</f>
        <v/>
      </c>
      <c r="W559" s="16">
        <f>IF(Occurrence!K559&gt;0,Occurrence!K559/V559,0)</f>
        <v/>
      </c>
      <c r="X559" s="9">
        <f>IF(Occurrence!K559&gt;0,U559*W559,0)</f>
        <v/>
      </c>
      <c r="Y559" s="24">
        <f>COUNTIF(Data!$X$2:$X$2441,"&lt;="&amp;Data!X559)/($B$3+1)</f>
        <v/>
      </c>
      <c r="Z559" s="16">
        <f>_xlfn.PERCENTILE.INC(Data!$U$2:$U$2441,Y559)</f>
        <v/>
      </c>
      <c r="AA559" s="16">
        <f>_xlfn.PERCENTILE.INC(Data!$V$2:$V$2441,Y559)</f>
        <v/>
      </c>
      <c r="AB559" s="16">
        <f>Data!X559-AA559</f>
        <v/>
      </c>
      <c r="AC559" s="9">
        <f>Z559+AB559</f>
        <v/>
      </c>
      <c r="AD559" s="24">
        <f>COUNTIF(Data!$Y$2:$Y$2441,"&lt;="&amp;Data!Y559)/($B$3+1)</f>
        <v/>
      </c>
      <c r="AE559" s="16">
        <f>_xlfn.PERCENTILE.INC(Data!$U$2:$U$2441,AD559)</f>
        <v/>
      </c>
      <c r="AF559" s="16">
        <f>_xlfn.PERCENTILE.INC(Data!$V$2:$V$2441,AD559)</f>
        <v/>
      </c>
      <c r="AG559" s="16">
        <f>Data!Y559-AF559</f>
        <v/>
      </c>
      <c r="AH559" s="9">
        <f>AE559+AG559</f>
        <v/>
      </c>
    </row>
    <row r="560">
      <c r="N560" s="14">
        <f>Data!A560</f>
        <v/>
      </c>
      <c r="O560" s="24">
        <f>IF(Occurrence!J560&gt;0,COUNTIFS(Occurrence!$J$2:$J$2441,"&gt;0",Occurrence!$J$2:$J$2441,"&lt;="&amp;Occurrence!J560)/($B$8+1),0)</f>
        <v/>
      </c>
      <c r="P560" s="16">
        <f>IF(Occurrence!J560&gt;0,_xlfn.PERCENTILE.INC(Data!$O$2:$O$2441,($B$4+O560*($B$5-1))/($B$3-1)),0)</f>
        <v/>
      </c>
      <c r="Q560" s="16">
        <f>IF(Occurrence!J560&gt;0,_xlfn.PERCENTILE.INC(Occurrence!$I$2:$I$2441,($B$6+O560*($B$7-1))/($B$3-1)),0)</f>
        <v/>
      </c>
      <c r="R560" s="16">
        <f>IF(Occurrence!J560&gt;0,Occurrence!J560/Q560,0)</f>
        <v/>
      </c>
      <c r="S560" s="9">
        <f>IF(Occurrence!J560&gt;0,P560*R560,0)</f>
        <v/>
      </c>
      <c r="T560" s="24">
        <f>IF(Occurrence!K560&gt;0,COUNTIFS(Occurrence!$K$2:$K$2441,"&gt;0",Occurrence!$K$2:$K$2441,"&lt;="&amp;Occurrence!K560)/($B$9+1),0)</f>
        <v/>
      </c>
      <c r="U560" s="16">
        <f>IF(Occurrence!K560&gt;0,_xlfn.PERCENTILE.INC(Data!$O$2:$O$2441,($B$4+T560*($B$5-1))/($B$3-1)),0)</f>
        <v/>
      </c>
      <c r="V560" s="16">
        <f>IF(Occurrence!K560&gt;0,_xlfn.PERCENTILE.INC(Occurrence!$I$2:$I$2441,($B$6+T560*($B$7-1))/($B$3-1)),0)</f>
        <v/>
      </c>
      <c r="W560" s="16">
        <f>IF(Occurrence!K560&gt;0,Occurrence!K560/V560,0)</f>
        <v/>
      </c>
      <c r="X560" s="9">
        <f>IF(Occurrence!K560&gt;0,U560*W560,0)</f>
        <v/>
      </c>
      <c r="Y560" s="24">
        <f>COUNTIF(Data!$X$2:$X$2441,"&lt;="&amp;Data!X560)/($B$3+1)</f>
        <v/>
      </c>
      <c r="Z560" s="16">
        <f>_xlfn.PERCENTILE.INC(Data!$U$2:$U$2441,Y560)</f>
        <v/>
      </c>
      <c r="AA560" s="16">
        <f>_xlfn.PERCENTILE.INC(Data!$V$2:$V$2441,Y560)</f>
        <v/>
      </c>
      <c r="AB560" s="16">
        <f>Data!X560-AA560</f>
        <v/>
      </c>
      <c r="AC560" s="9">
        <f>Z560+AB560</f>
        <v/>
      </c>
      <c r="AD560" s="24">
        <f>COUNTIF(Data!$Y$2:$Y$2441,"&lt;="&amp;Data!Y560)/($B$3+1)</f>
        <v/>
      </c>
      <c r="AE560" s="16">
        <f>_xlfn.PERCENTILE.INC(Data!$U$2:$U$2441,AD560)</f>
        <v/>
      </c>
      <c r="AF560" s="16">
        <f>_xlfn.PERCENTILE.INC(Data!$V$2:$V$2441,AD560)</f>
        <v/>
      </c>
      <c r="AG560" s="16">
        <f>Data!Y560-AF560</f>
        <v/>
      </c>
      <c r="AH560" s="9">
        <f>AE560+AG560</f>
        <v/>
      </c>
    </row>
    <row r="561">
      <c r="N561" s="14">
        <f>Data!A561</f>
        <v/>
      </c>
      <c r="O561" s="24">
        <f>IF(Occurrence!J561&gt;0,COUNTIFS(Occurrence!$J$2:$J$2441,"&gt;0",Occurrence!$J$2:$J$2441,"&lt;="&amp;Occurrence!J561)/($B$8+1),0)</f>
        <v/>
      </c>
      <c r="P561" s="16">
        <f>IF(Occurrence!J561&gt;0,_xlfn.PERCENTILE.INC(Data!$O$2:$O$2441,($B$4+O561*($B$5-1))/($B$3-1)),0)</f>
        <v/>
      </c>
      <c r="Q561" s="16">
        <f>IF(Occurrence!J561&gt;0,_xlfn.PERCENTILE.INC(Occurrence!$I$2:$I$2441,($B$6+O561*($B$7-1))/($B$3-1)),0)</f>
        <v/>
      </c>
      <c r="R561" s="16">
        <f>IF(Occurrence!J561&gt;0,Occurrence!J561/Q561,0)</f>
        <v/>
      </c>
      <c r="S561" s="9">
        <f>IF(Occurrence!J561&gt;0,P561*R561,0)</f>
        <v/>
      </c>
      <c r="T561" s="24">
        <f>IF(Occurrence!K561&gt;0,COUNTIFS(Occurrence!$K$2:$K$2441,"&gt;0",Occurrence!$K$2:$K$2441,"&lt;="&amp;Occurrence!K561)/($B$9+1),0)</f>
        <v/>
      </c>
      <c r="U561" s="16">
        <f>IF(Occurrence!K561&gt;0,_xlfn.PERCENTILE.INC(Data!$O$2:$O$2441,($B$4+T561*($B$5-1))/($B$3-1)),0)</f>
        <v/>
      </c>
      <c r="V561" s="16">
        <f>IF(Occurrence!K561&gt;0,_xlfn.PERCENTILE.INC(Occurrence!$I$2:$I$2441,($B$6+T561*($B$7-1))/($B$3-1)),0)</f>
        <v/>
      </c>
      <c r="W561" s="16">
        <f>IF(Occurrence!K561&gt;0,Occurrence!K561/V561,0)</f>
        <v/>
      </c>
      <c r="X561" s="9">
        <f>IF(Occurrence!K561&gt;0,U561*W561,0)</f>
        <v/>
      </c>
      <c r="Y561" s="24">
        <f>COUNTIF(Data!$X$2:$X$2441,"&lt;="&amp;Data!X561)/($B$3+1)</f>
        <v/>
      </c>
      <c r="Z561" s="16">
        <f>_xlfn.PERCENTILE.INC(Data!$U$2:$U$2441,Y561)</f>
        <v/>
      </c>
      <c r="AA561" s="16">
        <f>_xlfn.PERCENTILE.INC(Data!$V$2:$V$2441,Y561)</f>
        <v/>
      </c>
      <c r="AB561" s="16">
        <f>Data!X561-AA561</f>
        <v/>
      </c>
      <c r="AC561" s="9">
        <f>Z561+AB561</f>
        <v/>
      </c>
      <c r="AD561" s="24">
        <f>COUNTIF(Data!$Y$2:$Y$2441,"&lt;="&amp;Data!Y561)/($B$3+1)</f>
        <v/>
      </c>
      <c r="AE561" s="16">
        <f>_xlfn.PERCENTILE.INC(Data!$U$2:$U$2441,AD561)</f>
        <v/>
      </c>
      <c r="AF561" s="16">
        <f>_xlfn.PERCENTILE.INC(Data!$V$2:$V$2441,AD561)</f>
        <v/>
      </c>
      <c r="AG561" s="16">
        <f>Data!Y561-AF561</f>
        <v/>
      </c>
      <c r="AH561" s="9">
        <f>AE561+AG561</f>
        <v/>
      </c>
    </row>
    <row r="562">
      <c r="N562" s="14">
        <f>Data!A562</f>
        <v/>
      </c>
      <c r="O562" s="24">
        <f>IF(Occurrence!J562&gt;0,COUNTIFS(Occurrence!$J$2:$J$2441,"&gt;0",Occurrence!$J$2:$J$2441,"&lt;="&amp;Occurrence!J562)/($B$8+1),0)</f>
        <v/>
      </c>
      <c r="P562" s="16">
        <f>IF(Occurrence!J562&gt;0,_xlfn.PERCENTILE.INC(Data!$O$2:$O$2441,($B$4+O562*($B$5-1))/($B$3-1)),0)</f>
        <v/>
      </c>
      <c r="Q562" s="16">
        <f>IF(Occurrence!J562&gt;0,_xlfn.PERCENTILE.INC(Occurrence!$I$2:$I$2441,($B$6+O562*($B$7-1))/($B$3-1)),0)</f>
        <v/>
      </c>
      <c r="R562" s="16">
        <f>IF(Occurrence!J562&gt;0,Occurrence!J562/Q562,0)</f>
        <v/>
      </c>
      <c r="S562" s="9">
        <f>IF(Occurrence!J562&gt;0,P562*R562,0)</f>
        <v/>
      </c>
      <c r="T562" s="24">
        <f>IF(Occurrence!K562&gt;0,COUNTIFS(Occurrence!$K$2:$K$2441,"&gt;0",Occurrence!$K$2:$K$2441,"&lt;="&amp;Occurrence!K562)/($B$9+1),0)</f>
        <v/>
      </c>
      <c r="U562" s="16">
        <f>IF(Occurrence!K562&gt;0,_xlfn.PERCENTILE.INC(Data!$O$2:$O$2441,($B$4+T562*($B$5-1))/($B$3-1)),0)</f>
        <v/>
      </c>
      <c r="V562" s="16">
        <f>IF(Occurrence!K562&gt;0,_xlfn.PERCENTILE.INC(Occurrence!$I$2:$I$2441,($B$6+T562*($B$7-1))/($B$3-1)),0)</f>
        <v/>
      </c>
      <c r="W562" s="16">
        <f>IF(Occurrence!K562&gt;0,Occurrence!K562/V562,0)</f>
        <v/>
      </c>
      <c r="X562" s="9">
        <f>IF(Occurrence!K562&gt;0,U562*W562,0)</f>
        <v/>
      </c>
      <c r="Y562" s="24">
        <f>COUNTIF(Data!$X$2:$X$2441,"&lt;="&amp;Data!X562)/($B$3+1)</f>
        <v/>
      </c>
      <c r="Z562" s="16">
        <f>_xlfn.PERCENTILE.INC(Data!$U$2:$U$2441,Y562)</f>
        <v/>
      </c>
      <c r="AA562" s="16">
        <f>_xlfn.PERCENTILE.INC(Data!$V$2:$V$2441,Y562)</f>
        <v/>
      </c>
      <c r="AB562" s="16">
        <f>Data!X562-AA562</f>
        <v/>
      </c>
      <c r="AC562" s="9">
        <f>Z562+AB562</f>
        <v/>
      </c>
      <c r="AD562" s="24">
        <f>COUNTIF(Data!$Y$2:$Y$2441,"&lt;="&amp;Data!Y562)/($B$3+1)</f>
        <v/>
      </c>
      <c r="AE562" s="16">
        <f>_xlfn.PERCENTILE.INC(Data!$U$2:$U$2441,AD562)</f>
        <v/>
      </c>
      <c r="AF562" s="16">
        <f>_xlfn.PERCENTILE.INC(Data!$V$2:$V$2441,AD562)</f>
        <v/>
      </c>
      <c r="AG562" s="16">
        <f>Data!Y562-AF562</f>
        <v/>
      </c>
      <c r="AH562" s="9">
        <f>AE562+AG562</f>
        <v/>
      </c>
    </row>
    <row r="563">
      <c r="N563" s="14">
        <f>Data!A563</f>
        <v/>
      </c>
      <c r="O563" s="24">
        <f>IF(Occurrence!J563&gt;0,COUNTIFS(Occurrence!$J$2:$J$2441,"&gt;0",Occurrence!$J$2:$J$2441,"&lt;="&amp;Occurrence!J563)/($B$8+1),0)</f>
        <v/>
      </c>
      <c r="P563" s="16">
        <f>IF(Occurrence!J563&gt;0,_xlfn.PERCENTILE.INC(Data!$O$2:$O$2441,($B$4+O563*($B$5-1))/($B$3-1)),0)</f>
        <v/>
      </c>
      <c r="Q563" s="16">
        <f>IF(Occurrence!J563&gt;0,_xlfn.PERCENTILE.INC(Occurrence!$I$2:$I$2441,($B$6+O563*($B$7-1))/($B$3-1)),0)</f>
        <v/>
      </c>
      <c r="R563" s="16">
        <f>IF(Occurrence!J563&gt;0,Occurrence!J563/Q563,0)</f>
        <v/>
      </c>
      <c r="S563" s="9">
        <f>IF(Occurrence!J563&gt;0,P563*R563,0)</f>
        <v/>
      </c>
      <c r="T563" s="24">
        <f>IF(Occurrence!K563&gt;0,COUNTIFS(Occurrence!$K$2:$K$2441,"&gt;0",Occurrence!$K$2:$K$2441,"&lt;="&amp;Occurrence!K563)/($B$9+1),0)</f>
        <v/>
      </c>
      <c r="U563" s="16">
        <f>IF(Occurrence!K563&gt;0,_xlfn.PERCENTILE.INC(Data!$O$2:$O$2441,($B$4+T563*($B$5-1))/($B$3-1)),0)</f>
        <v/>
      </c>
      <c r="V563" s="16">
        <f>IF(Occurrence!K563&gt;0,_xlfn.PERCENTILE.INC(Occurrence!$I$2:$I$2441,($B$6+T563*($B$7-1))/($B$3-1)),0)</f>
        <v/>
      </c>
      <c r="W563" s="16">
        <f>IF(Occurrence!K563&gt;0,Occurrence!K563/V563,0)</f>
        <v/>
      </c>
      <c r="X563" s="9">
        <f>IF(Occurrence!K563&gt;0,U563*W563,0)</f>
        <v/>
      </c>
      <c r="Y563" s="24">
        <f>COUNTIF(Data!$X$2:$X$2441,"&lt;="&amp;Data!X563)/($B$3+1)</f>
        <v/>
      </c>
      <c r="Z563" s="16">
        <f>_xlfn.PERCENTILE.INC(Data!$U$2:$U$2441,Y563)</f>
        <v/>
      </c>
      <c r="AA563" s="16">
        <f>_xlfn.PERCENTILE.INC(Data!$V$2:$V$2441,Y563)</f>
        <v/>
      </c>
      <c r="AB563" s="16">
        <f>Data!X563-AA563</f>
        <v/>
      </c>
      <c r="AC563" s="9">
        <f>Z563+AB563</f>
        <v/>
      </c>
      <c r="AD563" s="24">
        <f>COUNTIF(Data!$Y$2:$Y$2441,"&lt;="&amp;Data!Y563)/($B$3+1)</f>
        <v/>
      </c>
      <c r="AE563" s="16">
        <f>_xlfn.PERCENTILE.INC(Data!$U$2:$U$2441,AD563)</f>
        <v/>
      </c>
      <c r="AF563" s="16">
        <f>_xlfn.PERCENTILE.INC(Data!$V$2:$V$2441,AD563)</f>
        <v/>
      </c>
      <c r="AG563" s="16">
        <f>Data!Y563-AF563</f>
        <v/>
      </c>
      <c r="AH563" s="9">
        <f>AE563+AG563</f>
        <v/>
      </c>
    </row>
    <row r="564">
      <c r="N564" s="14">
        <f>Data!A564</f>
        <v/>
      </c>
      <c r="O564" s="24">
        <f>IF(Occurrence!J564&gt;0,COUNTIFS(Occurrence!$J$2:$J$2441,"&gt;0",Occurrence!$J$2:$J$2441,"&lt;="&amp;Occurrence!J564)/($B$8+1),0)</f>
        <v/>
      </c>
      <c r="P564" s="16">
        <f>IF(Occurrence!J564&gt;0,_xlfn.PERCENTILE.INC(Data!$O$2:$O$2441,($B$4+O564*($B$5-1))/($B$3-1)),0)</f>
        <v/>
      </c>
      <c r="Q564" s="16">
        <f>IF(Occurrence!J564&gt;0,_xlfn.PERCENTILE.INC(Occurrence!$I$2:$I$2441,($B$6+O564*($B$7-1))/($B$3-1)),0)</f>
        <v/>
      </c>
      <c r="R564" s="16">
        <f>IF(Occurrence!J564&gt;0,Occurrence!J564/Q564,0)</f>
        <v/>
      </c>
      <c r="S564" s="9">
        <f>IF(Occurrence!J564&gt;0,P564*R564,0)</f>
        <v/>
      </c>
      <c r="T564" s="24">
        <f>IF(Occurrence!K564&gt;0,COUNTIFS(Occurrence!$K$2:$K$2441,"&gt;0",Occurrence!$K$2:$K$2441,"&lt;="&amp;Occurrence!K564)/($B$9+1),0)</f>
        <v/>
      </c>
      <c r="U564" s="16">
        <f>IF(Occurrence!K564&gt;0,_xlfn.PERCENTILE.INC(Data!$O$2:$O$2441,($B$4+T564*($B$5-1))/($B$3-1)),0)</f>
        <v/>
      </c>
      <c r="V564" s="16">
        <f>IF(Occurrence!K564&gt;0,_xlfn.PERCENTILE.INC(Occurrence!$I$2:$I$2441,($B$6+T564*($B$7-1))/($B$3-1)),0)</f>
        <v/>
      </c>
      <c r="W564" s="16">
        <f>IF(Occurrence!K564&gt;0,Occurrence!K564/V564,0)</f>
        <v/>
      </c>
      <c r="X564" s="9">
        <f>IF(Occurrence!K564&gt;0,U564*W564,0)</f>
        <v/>
      </c>
      <c r="Y564" s="24">
        <f>COUNTIF(Data!$X$2:$X$2441,"&lt;="&amp;Data!X564)/($B$3+1)</f>
        <v/>
      </c>
      <c r="Z564" s="16">
        <f>_xlfn.PERCENTILE.INC(Data!$U$2:$U$2441,Y564)</f>
        <v/>
      </c>
      <c r="AA564" s="16">
        <f>_xlfn.PERCENTILE.INC(Data!$V$2:$V$2441,Y564)</f>
        <v/>
      </c>
      <c r="AB564" s="16">
        <f>Data!X564-AA564</f>
        <v/>
      </c>
      <c r="AC564" s="9">
        <f>Z564+AB564</f>
        <v/>
      </c>
      <c r="AD564" s="24">
        <f>COUNTIF(Data!$Y$2:$Y$2441,"&lt;="&amp;Data!Y564)/($B$3+1)</f>
        <v/>
      </c>
      <c r="AE564" s="16">
        <f>_xlfn.PERCENTILE.INC(Data!$U$2:$U$2441,AD564)</f>
        <v/>
      </c>
      <c r="AF564" s="16">
        <f>_xlfn.PERCENTILE.INC(Data!$V$2:$V$2441,AD564)</f>
        <v/>
      </c>
      <c r="AG564" s="16">
        <f>Data!Y564-AF564</f>
        <v/>
      </c>
      <c r="AH564" s="9">
        <f>AE564+AG564</f>
        <v/>
      </c>
    </row>
    <row r="565">
      <c r="N565" s="14">
        <f>Data!A565</f>
        <v/>
      </c>
      <c r="O565" s="24">
        <f>IF(Occurrence!J565&gt;0,COUNTIFS(Occurrence!$J$2:$J$2441,"&gt;0",Occurrence!$J$2:$J$2441,"&lt;="&amp;Occurrence!J565)/($B$8+1),0)</f>
        <v/>
      </c>
      <c r="P565" s="16">
        <f>IF(Occurrence!J565&gt;0,_xlfn.PERCENTILE.INC(Data!$O$2:$O$2441,($B$4+O565*($B$5-1))/($B$3-1)),0)</f>
        <v/>
      </c>
      <c r="Q565" s="16">
        <f>IF(Occurrence!J565&gt;0,_xlfn.PERCENTILE.INC(Occurrence!$I$2:$I$2441,($B$6+O565*($B$7-1))/($B$3-1)),0)</f>
        <v/>
      </c>
      <c r="R565" s="16">
        <f>IF(Occurrence!J565&gt;0,Occurrence!J565/Q565,0)</f>
        <v/>
      </c>
      <c r="S565" s="9">
        <f>IF(Occurrence!J565&gt;0,P565*R565,0)</f>
        <v/>
      </c>
      <c r="T565" s="24">
        <f>IF(Occurrence!K565&gt;0,COUNTIFS(Occurrence!$K$2:$K$2441,"&gt;0",Occurrence!$K$2:$K$2441,"&lt;="&amp;Occurrence!K565)/($B$9+1),0)</f>
        <v/>
      </c>
      <c r="U565" s="16">
        <f>IF(Occurrence!K565&gt;0,_xlfn.PERCENTILE.INC(Data!$O$2:$O$2441,($B$4+T565*($B$5-1))/($B$3-1)),0)</f>
        <v/>
      </c>
      <c r="V565" s="16">
        <f>IF(Occurrence!K565&gt;0,_xlfn.PERCENTILE.INC(Occurrence!$I$2:$I$2441,($B$6+T565*($B$7-1))/($B$3-1)),0)</f>
        <v/>
      </c>
      <c r="W565" s="16">
        <f>IF(Occurrence!K565&gt;0,Occurrence!K565/V565,0)</f>
        <v/>
      </c>
      <c r="X565" s="9">
        <f>IF(Occurrence!K565&gt;0,U565*W565,0)</f>
        <v/>
      </c>
      <c r="Y565" s="24">
        <f>COUNTIF(Data!$X$2:$X$2441,"&lt;="&amp;Data!X565)/($B$3+1)</f>
        <v/>
      </c>
      <c r="Z565" s="16">
        <f>_xlfn.PERCENTILE.INC(Data!$U$2:$U$2441,Y565)</f>
        <v/>
      </c>
      <c r="AA565" s="16">
        <f>_xlfn.PERCENTILE.INC(Data!$V$2:$V$2441,Y565)</f>
        <v/>
      </c>
      <c r="AB565" s="16">
        <f>Data!X565-AA565</f>
        <v/>
      </c>
      <c r="AC565" s="9">
        <f>Z565+AB565</f>
        <v/>
      </c>
      <c r="AD565" s="24">
        <f>COUNTIF(Data!$Y$2:$Y$2441,"&lt;="&amp;Data!Y565)/($B$3+1)</f>
        <v/>
      </c>
      <c r="AE565" s="16">
        <f>_xlfn.PERCENTILE.INC(Data!$U$2:$U$2441,AD565)</f>
        <v/>
      </c>
      <c r="AF565" s="16">
        <f>_xlfn.PERCENTILE.INC(Data!$V$2:$V$2441,AD565)</f>
        <v/>
      </c>
      <c r="AG565" s="16">
        <f>Data!Y565-AF565</f>
        <v/>
      </c>
      <c r="AH565" s="9">
        <f>AE565+AG565</f>
        <v/>
      </c>
    </row>
    <row r="566">
      <c r="N566" s="14">
        <f>Data!A566</f>
        <v/>
      </c>
      <c r="O566" s="24">
        <f>IF(Occurrence!J566&gt;0,COUNTIFS(Occurrence!$J$2:$J$2441,"&gt;0",Occurrence!$J$2:$J$2441,"&lt;="&amp;Occurrence!J566)/($B$8+1),0)</f>
        <v/>
      </c>
      <c r="P566" s="16">
        <f>IF(Occurrence!J566&gt;0,_xlfn.PERCENTILE.INC(Data!$O$2:$O$2441,($B$4+O566*($B$5-1))/($B$3-1)),0)</f>
        <v/>
      </c>
      <c r="Q566" s="16">
        <f>IF(Occurrence!J566&gt;0,_xlfn.PERCENTILE.INC(Occurrence!$I$2:$I$2441,($B$6+O566*($B$7-1))/($B$3-1)),0)</f>
        <v/>
      </c>
      <c r="R566" s="16">
        <f>IF(Occurrence!J566&gt;0,Occurrence!J566/Q566,0)</f>
        <v/>
      </c>
      <c r="S566" s="9">
        <f>IF(Occurrence!J566&gt;0,P566*R566,0)</f>
        <v/>
      </c>
      <c r="T566" s="24">
        <f>IF(Occurrence!K566&gt;0,COUNTIFS(Occurrence!$K$2:$K$2441,"&gt;0",Occurrence!$K$2:$K$2441,"&lt;="&amp;Occurrence!K566)/($B$9+1),0)</f>
        <v/>
      </c>
      <c r="U566" s="16">
        <f>IF(Occurrence!K566&gt;0,_xlfn.PERCENTILE.INC(Data!$O$2:$O$2441,($B$4+T566*($B$5-1))/($B$3-1)),0)</f>
        <v/>
      </c>
      <c r="V566" s="16">
        <f>IF(Occurrence!K566&gt;0,_xlfn.PERCENTILE.INC(Occurrence!$I$2:$I$2441,($B$6+T566*($B$7-1))/($B$3-1)),0)</f>
        <v/>
      </c>
      <c r="W566" s="16">
        <f>IF(Occurrence!K566&gt;0,Occurrence!K566/V566,0)</f>
        <v/>
      </c>
      <c r="X566" s="9">
        <f>IF(Occurrence!K566&gt;0,U566*W566,0)</f>
        <v/>
      </c>
      <c r="Y566" s="24">
        <f>COUNTIF(Data!$X$2:$X$2441,"&lt;="&amp;Data!X566)/($B$3+1)</f>
        <v/>
      </c>
      <c r="Z566" s="16">
        <f>_xlfn.PERCENTILE.INC(Data!$U$2:$U$2441,Y566)</f>
        <v/>
      </c>
      <c r="AA566" s="16">
        <f>_xlfn.PERCENTILE.INC(Data!$V$2:$V$2441,Y566)</f>
        <v/>
      </c>
      <c r="AB566" s="16">
        <f>Data!X566-AA566</f>
        <v/>
      </c>
      <c r="AC566" s="9">
        <f>Z566+AB566</f>
        <v/>
      </c>
      <c r="AD566" s="24">
        <f>COUNTIF(Data!$Y$2:$Y$2441,"&lt;="&amp;Data!Y566)/($B$3+1)</f>
        <v/>
      </c>
      <c r="AE566" s="16">
        <f>_xlfn.PERCENTILE.INC(Data!$U$2:$U$2441,AD566)</f>
        <v/>
      </c>
      <c r="AF566" s="16">
        <f>_xlfn.PERCENTILE.INC(Data!$V$2:$V$2441,AD566)</f>
        <v/>
      </c>
      <c r="AG566" s="16">
        <f>Data!Y566-AF566</f>
        <v/>
      </c>
      <c r="AH566" s="9">
        <f>AE566+AG566</f>
        <v/>
      </c>
    </row>
    <row r="567">
      <c r="N567" s="14">
        <f>Data!A567</f>
        <v/>
      </c>
      <c r="O567" s="24">
        <f>IF(Occurrence!J567&gt;0,COUNTIFS(Occurrence!$J$2:$J$2441,"&gt;0",Occurrence!$J$2:$J$2441,"&lt;="&amp;Occurrence!J567)/($B$8+1),0)</f>
        <v/>
      </c>
      <c r="P567" s="16">
        <f>IF(Occurrence!J567&gt;0,_xlfn.PERCENTILE.INC(Data!$O$2:$O$2441,($B$4+O567*($B$5-1))/($B$3-1)),0)</f>
        <v/>
      </c>
      <c r="Q567" s="16">
        <f>IF(Occurrence!J567&gt;0,_xlfn.PERCENTILE.INC(Occurrence!$I$2:$I$2441,($B$6+O567*($B$7-1))/($B$3-1)),0)</f>
        <v/>
      </c>
      <c r="R567" s="16">
        <f>IF(Occurrence!J567&gt;0,Occurrence!J567/Q567,0)</f>
        <v/>
      </c>
      <c r="S567" s="9">
        <f>IF(Occurrence!J567&gt;0,P567*R567,0)</f>
        <v/>
      </c>
      <c r="T567" s="24">
        <f>IF(Occurrence!K567&gt;0,COUNTIFS(Occurrence!$K$2:$K$2441,"&gt;0",Occurrence!$K$2:$K$2441,"&lt;="&amp;Occurrence!K567)/($B$9+1),0)</f>
        <v/>
      </c>
      <c r="U567" s="16">
        <f>IF(Occurrence!K567&gt;0,_xlfn.PERCENTILE.INC(Data!$O$2:$O$2441,($B$4+T567*($B$5-1))/($B$3-1)),0)</f>
        <v/>
      </c>
      <c r="V567" s="16">
        <f>IF(Occurrence!K567&gt;0,_xlfn.PERCENTILE.INC(Occurrence!$I$2:$I$2441,($B$6+T567*($B$7-1))/($B$3-1)),0)</f>
        <v/>
      </c>
      <c r="W567" s="16">
        <f>IF(Occurrence!K567&gt;0,Occurrence!K567/V567,0)</f>
        <v/>
      </c>
      <c r="X567" s="9">
        <f>IF(Occurrence!K567&gt;0,U567*W567,0)</f>
        <v/>
      </c>
      <c r="Y567" s="24">
        <f>COUNTIF(Data!$X$2:$X$2441,"&lt;="&amp;Data!X567)/($B$3+1)</f>
        <v/>
      </c>
      <c r="Z567" s="16">
        <f>_xlfn.PERCENTILE.INC(Data!$U$2:$U$2441,Y567)</f>
        <v/>
      </c>
      <c r="AA567" s="16">
        <f>_xlfn.PERCENTILE.INC(Data!$V$2:$V$2441,Y567)</f>
        <v/>
      </c>
      <c r="AB567" s="16">
        <f>Data!X567-AA567</f>
        <v/>
      </c>
      <c r="AC567" s="9">
        <f>Z567+AB567</f>
        <v/>
      </c>
      <c r="AD567" s="24">
        <f>COUNTIF(Data!$Y$2:$Y$2441,"&lt;="&amp;Data!Y567)/($B$3+1)</f>
        <v/>
      </c>
      <c r="AE567" s="16">
        <f>_xlfn.PERCENTILE.INC(Data!$U$2:$U$2441,AD567)</f>
        <v/>
      </c>
      <c r="AF567" s="16">
        <f>_xlfn.PERCENTILE.INC(Data!$V$2:$V$2441,AD567)</f>
        <v/>
      </c>
      <c r="AG567" s="16">
        <f>Data!Y567-AF567</f>
        <v/>
      </c>
      <c r="AH567" s="9">
        <f>AE567+AG567</f>
        <v/>
      </c>
    </row>
    <row r="568">
      <c r="N568" s="14">
        <f>Data!A568</f>
        <v/>
      </c>
      <c r="O568" s="24">
        <f>IF(Occurrence!J568&gt;0,COUNTIFS(Occurrence!$J$2:$J$2441,"&gt;0",Occurrence!$J$2:$J$2441,"&lt;="&amp;Occurrence!J568)/($B$8+1),0)</f>
        <v/>
      </c>
      <c r="P568" s="16">
        <f>IF(Occurrence!J568&gt;0,_xlfn.PERCENTILE.INC(Data!$O$2:$O$2441,($B$4+O568*($B$5-1))/($B$3-1)),0)</f>
        <v/>
      </c>
      <c r="Q568" s="16">
        <f>IF(Occurrence!J568&gt;0,_xlfn.PERCENTILE.INC(Occurrence!$I$2:$I$2441,($B$6+O568*($B$7-1))/($B$3-1)),0)</f>
        <v/>
      </c>
      <c r="R568" s="16">
        <f>IF(Occurrence!J568&gt;0,Occurrence!J568/Q568,0)</f>
        <v/>
      </c>
      <c r="S568" s="9">
        <f>IF(Occurrence!J568&gt;0,P568*R568,0)</f>
        <v/>
      </c>
      <c r="T568" s="24">
        <f>IF(Occurrence!K568&gt;0,COUNTIFS(Occurrence!$K$2:$K$2441,"&gt;0",Occurrence!$K$2:$K$2441,"&lt;="&amp;Occurrence!K568)/($B$9+1),0)</f>
        <v/>
      </c>
      <c r="U568" s="16">
        <f>IF(Occurrence!K568&gt;0,_xlfn.PERCENTILE.INC(Data!$O$2:$O$2441,($B$4+T568*($B$5-1))/($B$3-1)),0)</f>
        <v/>
      </c>
      <c r="V568" s="16">
        <f>IF(Occurrence!K568&gt;0,_xlfn.PERCENTILE.INC(Occurrence!$I$2:$I$2441,($B$6+T568*($B$7-1))/($B$3-1)),0)</f>
        <v/>
      </c>
      <c r="W568" s="16">
        <f>IF(Occurrence!K568&gt;0,Occurrence!K568/V568,0)</f>
        <v/>
      </c>
      <c r="X568" s="9">
        <f>IF(Occurrence!K568&gt;0,U568*W568,0)</f>
        <v/>
      </c>
      <c r="Y568" s="24">
        <f>COUNTIF(Data!$X$2:$X$2441,"&lt;="&amp;Data!X568)/($B$3+1)</f>
        <v/>
      </c>
      <c r="Z568" s="16">
        <f>_xlfn.PERCENTILE.INC(Data!$U$2:$U$2441,Y568)</f>
        <v/>
      </c>
      <c r="AA568" s="16">
        <f>_xlfn.PERCENTILE.INC(Data!$V$2:$V$2441,Y568)</f>
        <v/>
      </c>
      <c r="AB568" s="16">
        <f>Data!X568-AA568</f>
        <v/>
      </c>
      <c r="AC568" s="9">
        <f>Z568+AB568</f>
        <v/>
      </c>
      <c r="AD568" s="24">
        <f>COUNTIF(Data!$Y$2:$Y$2441,"&lt;="&amp;Data!Y568)/($B$3+1)</f>
        <v/>
      </c>
      <c r="AE568" s="16">
        <f>_xlfn.PERCENTILE.INC(Data!$U$2:$U$2441,AD568)</f>
        <v/>
      </c>
      <c r="AF568" s="16">
        <f>_xlfn.PERCENTILE.INC(Data!$V$2:$V$2441,AD568)</f>
        <v/>
      </c>
      <c r="AG568" s="16">
        <f>Data!Y568-AF568</f>
        <v/>
      </c>
      <c r="AH568" s="9">
        <f>AE568+AG568</f>
        <v/>
      </c>
    </row>
    <row r="569">
      <c r="N569" s="14">
        <f>Data!A569</f>
        <v/>
      </c>
      <c r="O569" s="24">
        <f>IF(Occurrence!J569&gt;0,COUNTIFS(Occurrence!$J$2:$J$2441,"&gt;0",Occurrence!$J$2:$J$2441,"&lt;="&amp;Occurrence!J569)/($B$8+1),0)</f>
        <v/>
      </c>
      <c r="P569" s="16">
        <f>IF(Occurrence!J569&gt;0,_xlfn.PERCENTILE.INC(Data!$O$2:$O$2441,($B$4+O569*($B$5-1))/($B$3-1)),0)</f>
        <v/>
      </c>
      <c r="Q569" s="16">
        <f>IF(Occurrence!J569&gt;0,_xlfn.PERCENTILE.INC(Occurrence!$I$2:$I$2441,($B$6+O569*($B$7-1))/($B$3-1)),0)</f>
        <v/>
      </c>
      <c r="R569" s="16">
        <f>IF(Occurrence!J569&gt;0,Occurrence!J569/Q569,0)</f>
        <v/>
      </c>
      <c r="S569" s="9">
        <f>IF(Occurrence!J569&gt;0,P569*R569,0)</f>
        <v/>
      </c>
      <c r="T569" s="24">
        <f>IF(Occurrence!K569&gt;0,COUNTIFS(Occurrence!$K$2:$K$2441,"&gt;0",Occurrence!$K$2:$K$2441,"&lt;="&amp;Occurrence!K569)/($B$9+1),0)</f>
        <v/>
      </c>
      <c r="U569" s="16">
        <f>IF(Occurrence!K569&gt;0,_xlfn.PERCENTILE.INC(Data!$O$2:$O$2441,($B$4+T569*($B$5-1))/($B$3-1)),0)</f>
        <v/>
      </c>
      <c r="V569" s="16">
        <f>IF(Occurrence!K569&gt;0,_xlfn.PERCENTILE.INC(Occurrence!$I$2:$I$2441,($B$6+T569*($B$7-1))/($B$3-1)),0)</f>
        <v/>
      </c>
      <c r="W569" s="16">
        <f>IF(Occurrence!K569&gt;0,Occurrence!K569/V569,0)</f>
        <v/>
      </c>
      <c r="X569" s="9">
        <f>IF(Occurrence!K569&gt;0,U569*W569,0)</f>
        <v/>
      </c>
      <c r="Y569" s="24">
        <f>COUNTIF(Data!$X$2:$X$2441,"&lt;="&amp;Data!X569)/($B$3+1)</f>
        <v/>
      </c>
      <c r="Z569" s="16">
        <f>_xlfn.PERCENTILE.INC(Data!$U$2:$U$2441,Y569)</f>
        <v/>
      </c>
      <c r="AA569" s="16">
        <f>_xlfn.PERCENTILE.INC(Data!$V$2:$V$2441,Y569)</f>
        <v/>
      </c>
      <c r="AB569" s="16">
        <f>Data!X569-AA569</f>
        <v/>
      </c>
      <c r="AC569" s="9">
        <f>Z569+AB569</f>
        <v/>
      </c>
      <c r="AD569" s="24">
        <f>COUNTIF(Data!$Y$2:$Y$2441,"&lt;="&amp;Data!Y569)/($B$3+1)</f>
        <v/>
      </c>
      <c r="AE569" s="16">
        <f>_xlfn.PERCENTILE.INC(Data!$U$2:$U$2441,AD569)</f>
        <v/>
      </c>
      <c r="AF569" s="16">
        <f>_xlfn.PERCENTILE.INC(Data!$V$2:$V$2441,AD569)</f>
        <v/>
      </c>
      <c r="AG569" s="16">
        <f>Data!Y569-AF569</f>
        <v/>
      </c>
      <c r="AH569" s="9">
        <f>AE569+AG569</f>
        <v/>
      </c>
    </row>
    <row r="570">
      <c r="N570" s="14">
        <f>Data!A570</f>
        <v/>
      </c>
      <c r="O570" s="24">
        <f>IF(Occurrence!J570&gt;0,COUNTIFS(Occurrence!$J$2:$J$2441,"&gt;0",Occurrence!$J$2:$J$2441,"&lt;="&amp;Occurrence!J570)/($B$8+1),0)</f>
        <v/>
      </c>
      <c r="P570" s="16">
        <f>IF(Occurrence!J570&gt;0,_xlfn.PERCENTILE.INC(Data!$O$2:$O$2441,($B$4+O570*($B$5-1))/($B$3-1)),0)</f>
        <v/>
      </c>
      <c r="Q570" s="16">
        <f>IF(Occurrence!J570&gt;0,_xlfn.PERCENTILE.INC(Occurrence!$I$2:$I$2441,($B$6+O570*($B$7-1))/($B$3-1)),0)</f>
        <v/>
      </c>
      <c r="R570" s="16">
        <f>IF(Occurrence!J570&gt;0,Occurrence!J570/Q570,0)</f>
        <v/>
      </c>
      <c r="S570" s="9">
        <f>IF(Occurrence!J570&gt;0,P570*R570,0)</f>
        <v/>
      </c>
      <c r="T570" s="24">
        <f>IF(Occurrence!K570&gt;0,COUNTIFS(Occurrence!$K$2:$K$2441,"&gt;0",Occurrence!$K$2:$K$2441,"&lt;="&amp;Occurrence!K570)/($B$9+1),0)</f>
        <v/>
      </c>
      <c r="U570" s="16">
        <f>IF(Occurrence!K570&gt;0,_xlfn.PERCENTILE.INC(Data!$O$2:$O$2441,($B$4+T570*($B$5-1))/($B$3-1)),0)</f>
        <v/>
      </c>
      <c r="V570" s="16">
        <f>IF(Occurrence!K570&gt;0,_xlfn.PERCENTILE.INC(Occurrence!$I$2:$I$2441,($B$6+T570*($B$7-1))/($B$3-1)),0)</f>
        <v/>
      </c>
      <c r="W570" s="16">
        <f>IF(Occurrence!K570&gt;0,Occurrence!K570/V570,0)</f>
        <v/>
      </c>
      <c r="X570" s="9">
        <f>IF(Occurrence!K570&gt;0,U570*W570,0)</f>
        <v/>
      </c>
      <c r="Y570" s="24">
        <f>COUNTIF(Data!$X$2:$X$2441,"&lt;="&amp;Data!X570)/($B$3+1)</f>
        <v/>
      </c>
      <c r="Z570" s="16">
        <f>_xlfn.PERCENTILE.INC(Data!$U$2:$U$2441,Y570)</f>
        <v/>
      </c>
      <c r="AA570" s="16">
        <f>_xlfn.PERCENTILE.INC(Data!$V$2:$V$2441,Y570)</f>
        <v/>
      </c>
      <c r="AB570" s="16">
        <f>Data!X570-AA570</f>
        <v/>
      </c>
      <c r="AC570" s="9">
        <f>Z570+AB570</f>
        <v/>
      </c>
      <c r="AD570" s="24">
        <f>COUNTIF(Data!$Y$2:$Y$2441,"&lt;="&amp;Data!Y570)/($B$3+1)</f>
        <v/>
      </c>
      <c r="AE570" s="16">
        <f>_xlfn.PERCENTILE.INC(Data!$U$2:$U$2441,AD570)</f>
        <v/>
      </c>
      <c r="AF570" s="16">
        <f>_xlfn.PERCENTILE.INC(Data!$V$2:$V$2441,AD570)</f>
        <v/>
      </c>
      <c r="AG570" s="16">
        <f>Data!Y570-AF570</f>
        <v/>
      </c>
      <c r="AH570" s="9">
        <f>AE570+AG570</f>
        <v/>
      </c>
    </row>
    <row r="571">
      <c r="N571" s="14">
        <f>Data!A571</f>
        <v/>
      </c>
      <c r="O571" s="24">
        <f>IF(Occurrence!J571&gt;0,COUNTIFS(Occurrence!$J$2:$J$2441,"&gt;0",Occurrence!$J$2:$J$2441,"&lt;="&amp;Occurrence!J571)/($B$8+1),0)</f>
        <v/>
      </c>
      <c r="P571" s="16">
        <f>IF(Occurrence!J571&gt;0,_xlfn.PERCENTILE.INC(Data!$O$2:$O$2441,($B$4+O571*($B$5-1))/($B$3-1)),0)</f>
        <v/>
      </c>
      <c r="Q571" s="16">
        <f>IF(Occurrence!J571&gt;0,_xlfn.PERCENTILE.INC(Occurrence!$I$2:$I$2441,($B$6+O571*($B$7-1))/($B$3-1)),0)</f>
        <v/>
      </c>
      <c r="R571" s="16">
        <f>IF(Occurrence!J571&gt;0,Occurrence!J571/Q571,0)</f>
        <v/>
      </c>
      <c r="S571" s="9">
        <f>IF(Occurrence!J571&gt;0,P571*R571,0)</f>
        <v/>
      </c>
      <c r="T571" s="24">
        <f>IF(Occurrence!K571&gt;0,COUNTIFS(Occurrence!$K$2:$K$2441,"&gt;0",Occurrence!$K$2:$K$2441,"&lt;="&amp;Occurrence!K571)/($B$9+1),0)</f>
        <v/>
      </c>
      <c r="U571" s="16">
        <f>IF(Occurrence!K571&gt;0,_xlfn.PERCENTILE.INC(Data!$O$2:$O$2441,($B$4+T571*($B$5-1))/($B$3-1)),0)</f>
        <v/>
      </c>
      <c r="V571" s="16">
        <f>IF(Occurrence!K571&gt;0,_xlfn.PERCENTILE.INC(Occurrence!$I$2:$I$2441,($B$6+T571*($B$7-1))/($B$3-1)),0)</f>
        <v/>
      </c>
      <c r="W571" s="16">
        <f>IF(Occurrence!K571&gt;0,Occurrence!K571/V571,0)</f>
        <v/>
      </c>
      <c r="X571" s="9">
        <f>IF(Occurrence!K571&gt;0,U571*W571,0)</f>
        <v/>
      </c>
      <c r="Y571" s="24">
        <f>COUNTIF(Data!$X$2:$X$2441,"&lt;="&amp;Data!X571)/($B$3+1)</f>
        <v/>
      </c>
      <c r="Z571" s="16">
        <f>_xlfn.PERCENTILE.INC(Data!$U$2:$U$2441,Y571)</f>
        <v/>
      </c>
      <c r="AA571" s="16">
        <f>_xlfn.PERCENTILE.INC(Data!$V$2:$V$2441,Y571)</f>
        <v/>
      </c>
      <c r="AB571" s="16">
        <f>Data!X571-AA571</f>
        <v/>
      </c>
      <c r="AC571" s="9">
        <f>Z571+AB571</f>
        <v/>
      </c>
      <c r="AD571" s="24">
        <f>COUNTIF(Data!$Y$2:$Y$2441,"&lt;="&amp;Data!Y571)/($B$3+1)</f>
        <v/>
      </c>
      <c r="AE571" s="16">
        <f>_xlfn.PERCENTILE.INC(Data!$U$2:$U$2441,AD571)</f>
        <v/>
      </c>
      <c r="AF571" s="16">
        <f>_xlfn.PERCENTILE.INC(Data!$V$2:$V$2441,AD571)</f>
        <v/>
      </c>
      <c r="AG571" s="16">
        <f>Data!Y571-AF571</f>
        <v/>
      </c>
      <c r="AH571" s="9">
        <f>AE571+AG571</f>
        <v/>
      </c>
    </row>
    <row r="572">
      <c r="N572" s="14">
        <f>Data!A572</f>
        <v/>
      </c>
      <c r="O572" s="24">
        <f>IF(Occurrence!J572&gt;0,COUNTIFS(Occurrence!$J$2:$J$2441,"&gt;0",Occurrence!$J$2:$J$2441,"&lt;="&amp;Occurrence!J572)/($B$8+1),0)</f>
        <v/>
      </c>
      <c r="P572" s="16">
        <f>IF(Occurrence!J572&gt;0,_xlfn.PERCENTILE.INC(Data!$O$2:$O$2441,($B$4+O572*($B$5-1))/($B$3-1)),0)</f>
        <v/>
      </c>
      <c r="Q572" s="16">
        <f>IF(Occurrence!J572&gt;0,_xlfn.PERCENTILE.INC(Occurrence!$I$2:$I$2441,($B$6+O572*($B$7-1))/($B$3-1)),0)</f>
        <v/>
      </c>
      <c r="R572" s="16">
        <f>IF(Occurrence!J572&gt;0,Occurrence!J572/Q572,0)</f>
        <v/>
      </c>
      <c r="S572" s="9">
        <f>IF(Occurrence!J572&gt;0,P572*R572,0)</f>
        <v/>
      </c>
      <c r="T572" s="24">
        <f>IF(Occurrence!K572&gt;0,COUNTIFS(Occurrence!$K$2:$K$2441,"&gt;0",Occurrence!$K$2:$K$2441,"&lt;="&amp;Occurrence!K572)/($B$9+1),0)</f>
        <v/>
      </c>
      <c r="U572" s="16">
        <f>IF(Occurrence!K572&gt;0,_xlfn.PERCENTILE.INC(Data!$O$2:$O$2441,($B$4+T572*($B$5-1))/($B$3-1)),0)</f>
        <v/>
      </c>
      <c r="V572" s="16">
        <f>IF(Occurrence!K572&gt;0,_xlfn.PERCENTILE.INC(Occurrence!$I$2:$I$2441,($B$6+T572*($B$7-1))/($B$3-1)),0)</f>
        <v/>
      </c>
      <c r="W572" s="16">
        <f>IF(Occurrence!K572&gt;0,Occurrence!K572/V572,0)</f>
        <v/>
      </c>
      <c r="X572" s="9">
        <f>IF(Occurrence!K572&gt;0,U572*W572,0)</f>
        <v/>
      </c>
      <c r="Y572" s="24">
        <f>COUNTIF(Data!$X$2:$X$2441,"&lt;="&amp;Data!X572)/($B$3+1)</f>
        <v/>
      </c>
      <c r="Z572" s="16">
        <f>_xlfn.PERCENTILE.INC(Data!$U$2:$U$2441,Y572)</f>
        <v/>
      </c>
      <c r="AA572" s="16">
        <f>_xlfn.PERCENTILE.INC(Data!$V$2:$V$2441,Y572)</f>
        <v/>
      </c>
      <c r="AB572" s="16">
        <f>Data!X572-AA572</f>
        <v/>
      </c>
      <c r="AC572" s="9">
        <f>Z572+AB572</f>
        <v/>
      </c>
      <c r="AD572" s="24">
        <f>COUNTIF(Data!$Y$2:$Y$2441,"&lt;="&amp;Data!Y572)/($B$3+1)</f>
        <v/>
      </c>
      <c r="AE572" s="16">
        <f>_xlfn.PERCENTILE.INC(Data!$U$2:$U$2441,AD572)</f>
        <v/>
      </c>
      <c r="AF572" s="16">
        <f>_xlfn.PERCENTILE.INC(Data!$V$2:$V$2441,AD572)</f>
        <v/>
      </c>
      <c r="AG572" s="16">
        <f>Data!Y572-AF572</f>
        <v/>
      </c>
      <c r="AH572" s="9">
        <f>AE572+AG572</f>
        <v/>
      </c>
    </row>
    <row r="573">
      <c r="N573" s="14">
        <f>Data!A573</f>
        <v/>
      </c>
      <c r="O573" s="24">
        <f>IF(Occurrence!J573&gt;0,COUNTIFS(Occurrence!$J$2:$J$2441,"&gt;0",Occurrence!$J$2:$J$2441,"&lt;="&amp;Occurrence!J573)/($B$8+1),0)</f>
        <v/>
      </c>
      <c r="P573" s="16">
        <f>IF(Occurrence!J573&gt;0,_xlfn.PERCENTILE.INC(Data!$O$2:$O$2441,($B$4+O573*($B$5-1))/($B$3-1)),0)</f>
        <v/>
      </c>
      <c r="Q573" s="16">
        <f>IF(Occurrence!J573&gt;0,_xlfn.PERCENTILE.INC(Occurrence!$I$2:$I$2441,($B$6+O573*($B$7-1))/($B$3-1)),0)</f>
        <v/>
      </c>
      <c r="R573" s="16">
        <f>IF(Occurrence!J573&gt;0,Occurrence!J573/Q573,0)</f>
        <v/>
      </c>
      <c r="S573" s="9">
        <f>IF(Occurrence!J573&gt;0,P573*R573,0)</f>
        <v/>
      </c>
      <c r="T573" s="24">
        <f>IF(Occurrence!K573&gt;0,COUNTIFS(Occurrence!$K$2:$K$2441,"&gt;0",Occurrence!$K$2:$K$2441,"&lt;="&amp;Occurrence!K573)/($B$9+1),0)</f>
        <v/>
      </c>
      <c r="U573" s="16">
        <f>IF(Occurrence!K573&gt;0,_xlfn.PERCENTILE.INC(Data!$O$2:$O$2441,($B$4+T573*($B$5-1))/($B$3-1)),0)</f>
        <v/>
      </c>
      <c r="V573" s="16">
        <f>IF(Occurrence!K573&gt;0,_xlfn.PERCENTILE.INC(Occurrence!$I$2:$I$2441,($B$6+T573*($B$7-1))/($B$3-1)),0)</f>
        <v/>
      </c>
      <c r="W573" s="16">
        <f>IF(Occurrence!K573&gt;0,Occurrence!K573/V573,0)</f>
        <v/>
      </c>
      <c r="X573" s="9">
        <f>IF(Occurrence!K573&gt;0,U573*W573,0)</f>
        <v/>
      </c>
      <c r="Y573" s="24">
        <f>COUNTIF(Data!$X$2:$X$2441,"&lt;="&amp;Data!X573)/($B$3+1)</f>
        <v/>
      </c>
      <c r="Z573" s="16">
        <f>_xlfn.PERCENTILE.INC(Data!$U$2:$U$2441,Y573)</f>
        <v/>
      </c>
      <c r="AA573" s="16">
        <f>_xlfn.PERCENTILE.INC(Data!$V$2:$V$2441,Y573)</f>
        <v/>
      </c>
      <c r="AB573" s="16">
        <f>Data!X573-AA573</f>
        <v/>
      </c>
      <c r="AC573" s="9">
        <f>Z573+AB573</f>
        <v/>
      </c>
      <c r="AD573" s="24">
        <f>COUNTIF(Data!$Y$2:$Y$2441,"&lt;="&amp;Data!Y573)/($B$3+1)</f>
        <v/>
      </c>
      <c r="AE573" s="16">
        <f>_xlfn.PERCENTILE.INC(Data!$U$2:$U$2441,AD573)</f>
        <v/>
      </c>
      <c r="AF573" s="16">
        <f>_xlfn.PERCENTILE.INC(Data!$V$2:$V$2441,AD573)</f>
        <v/>
      </c>
      <c r="AG573" s="16">
        <f>Data!Y573-AF573</f>
        <v/>
      </c>
      <c r="AH573" s="9">
        <f>AE573+AG573</f>
        <v/>
      </c>
    </row>
    <row r="574">
      <c r="N574" s="14">
        <f>Data!A574</f>
        <v/>
      </c>
      <c r="O574" s="24">
        <f>IF(Occurrence!J574&gt;0,COUNTIFS(Occurrence!$J$2:$J$2441,"&gt;0",Occurrence!$J$2:$J$2441,"&lt;="&amp;Occurrence!J574)/($B$8+1),0)</f>
        <v/>
      </c>
      <c r="P574" s="16">
        <f>IF(Occurrence!J574&gt;0,_xlfn.PERCENTILE.INC(Data!$O$2:$O$2441,($B$4+O574*($B$5-1))/($B$3-1)),0)</f>
        <v/>
      </c>
      <c r="Q574" s="16">
        <f>IF(Occurrence!J574&gt;0,_xlfn.PERCENTILE.INC(Occurrence!$I$2:$I$2441,($B$6+O574*($B$7-1))/($B$3-1)),0)</f>
        <v/>
      </c>
      <c r="R574" s="16">
        <f>IF(Occurrence!J574&gt;0,Occurrence!J574/Q574,0)</f>
        <v/>
      </c>
      <c r="S574" s="9">
        <f>IF(Occurrence!J574&gt;0,P574*R574,0)</f>
        <v/>
      </c>
      <c r="T574" s="24">
        <f>IF(Occurrence!K574&gt;0,COUNTIFS(Occurrence!$K$2:$K$2441,"&gt;0",Occurrence!$K$2:$K$2441,"&lt;="&amp;Occurrence!K574)/($B$9+1),0)</f>
        <v/>
      </c>
      <c r="U574" s="16">
        <f>IF(Occurrence!K574&gt;0,_xlfn.PERCENTILE.INC(Data!$O$2:$O$2441,($B$4+T574*($B$5-1))/($B$3-1)),0)</f>
        <v/>
      </c>
      <c r="V574" s="16">
        <f>IF(Occurrence!K574&gt;0,_xlfn.PERCENTILE.INC(Occurrence!$I$2:$I$2441,($B$6+T574*($B$7-1))/($B$3-1)),0)</f>
        <v/>
      </c>
      <c r="W574" s="16">
        <f>IF(Occurrence!K574&gt;0,Occurrence!K574/V574,0)</f>
        <v/>
      </c>
      <c r="X574" s="9">
        <f>IF(Occurrence!K574&gt;0,U574*W574,0)</f>
        <v/>
      </c>
      <c r="Y574" s="24">
        <f>COUNTIF(Data!$X$2:$X$2441,"&lt;="&amp;Data!X574)/($B$3+1)</f>
        <v/>
      </c>
      <c r="Z574" s="16">
        <f>_xlfn.PERCENTILE.INC(Data!$U$2:$U$2441,Y574)</f>
        <v/>
      </c>
      <c r="AA574" s="16">
        <f>_xlfn.PERCENTILE.INC(Data!$V$2:$V$2441,Y574)</f>
        <v/>
      </c>
      <c r="AB574" s="16">
        <f>Data!X574-AA574</f>
        <v/>
      </c>
      <c r="AC574" s="9">
        <f>Z574+AB574</f>
        <v/>
      </c>
      <c r="AD574" s="24">
        <f>COUNTIF(Data!$Y$2:$Y$2441,"&lt;="&amp;Data!Y574)/($B$3+1)</f>
        <v/>
      </c>
      <c r="AE574" s="16">
        <f>_xlfn.PERCENTILE.INC(Data!$U$2:$U$2441,AD574)</f>
        <v/>
      </c>
      <c r="AF574" s="16">
        <f>_xlfn.PERCENTILE.INC(Data!$V$2:$V$2441,AD574)</f>
        <v/>
      </c>
      <c r="AG574" s="16">
        <f>Data!Y574-AF574</f>
        <v/>
      </c>
      <c r="AH574" s="9">
        <f>AE574+AG574</f>
        <v/>
      </c>
    </row>
    <row r="575">
      <c r="N575" s="14">
        <f>Data!A575</f>
        <v/>
      </c>
      <c r="O575" s="24">
        <f>IF(Occurrence!J575&gt;0,COUNTIFS(Occurrence!$J$2:$J$2441,"&gt;0",Occurrence!$J$2:$J$2441,"&lt;="&amp;Occurrence!J575)/($B$8+1),0)</f>
        <v/>
      </c>
      <c r="P575" s="16">
        <f>IF(Occurrence!J575&gt;0,_xlfn.PERCENTILE.INC(Data!$O$2:$O$2441,($B$4+O575*($B$5-1))/($B$3-1)),0)</f>
        <v/>
      </c>
      <c r="Q575" s="16">
        <f>IF(Occurrence!J575&gt;0,_xlfn.PERCENTILE.INC(Occurrence!$I$2:$I$2441,($B$6+O575*($B$7-1))/($B$3-1)),0)</f>
        <v/>
      </c>
      <c r="R575" s="16">
        <f>IF(Occurrence!J575&gt;0,Occurrence!J575/Q575,0)</f>
        <v/>
      </c>
      <c r="S575" s="9">
        <f>IF(Occurrence!J575&gt;0,P575*R575,0)</f>
        <v/>
      </c>
      <c r="T575" s="24">
        <f>IF(Occurrence!K575&gt;0,COUNTIFS(Occurrence!$K$2:$K$2441,"&gt;0",Occurrence!$K$2:$K$2441,"&lt;="&amp;Occurrence!K575)/($B$9+1),0)</f>
        <v/>
      </c>
      <c r="U575" s="16">
        <f>IF(Occurrence!K575&gt;0,_xlfn.PERCENTILE.INC(Data!$O$2:$O$2441,($B$4+T575*($B$5-1))/($B$3-1)),0)</f>
        <v/>
      </c>
      <c r="V575" s="16">
        <f>IF(Occurrence!K575&gt;0,_xlfn.PERCENTILE.INC(Occurrence!$I$2:$I$2441,($B$6+T575*($B$7-1))/($B$3-1)),0)</f>
        <v/>
      </c>
      <c r="W575" s="16">
        <f>IF(Occurrence!K575&gt;0,Occurrence!K575/V575,0)</f>
        <v/>
      </c>
      <c r="X575" s="9">
        <f>IF(Occurrence!K575&gt;0,U575*W575,0)</f>
        <v/>
      </c>
      <c r="Y575" s="24">
        <f>COUNTIF(Data!$X$2:$X$2441,"&lt;="&amp;Data!X575)/($B$3+1)</f>
        <v/>
      </c>
      <c r="Z575" s="16">
        <f>_xlfn.PERCENTILE.INC(Data!$U$2:$U$2441,Y575)</f>
        <v/>
      </c>
      <c r="AA575" s="16">
        <f>_xlfn.PERCENTILE.INC(Data!$V$2:$V$2441,Y575)</f>
        <v/>
      </c>
      <c r="AB575" s="16">
        <f>Data!X575-AA575</f>
        <v/>
      </c>
      <c r="AC575" s="9">
        <f>Z575+AB575</f>
        <v/>
      </c>
      <c r="AD575" s="24">
        <f>COUNTIF(Data!$Y$2:$Y$2441,"&lt;="&amp;Data!Y575)/($B$3+1)</f>
        <v/>
      </c>
      <c r="AE575" s="16">
        <f>_xlfn.PERCENTILE.INC(Data!$U$2:$U$2441,AD575)</f>
        <v/>
      </c>
      <c r="AF575" s="16">
        <f>_xlfn.PERCENTILE.INC(Data!$V$2:$V$2441,AD575)</f>
        <v/>
      </c>
      <c r="AG575" s="16">
        <f>Data!Y575-AF575</f>
        <v/>
      </c>
      <c r="AH575" s="9">
        <f>AE575+AG575</f>
        <v/>
      </c>
    </row>
    <row r="576">
      <c r="N576" s="14">
        <f>Data!A576</f>
        <v/>
      </c>
      <c r="O576" s="24">
        <f>IF(Occurrence!J576&gt;0,COUNTIFS(Occurrence!$J$2:$J$2441,"&gt;0",Occurrence!$J$2:$J$2441,"&lt;="&amp;Occurrence!J576)/($B$8+1),0)</f>
        <v/>
      </c>
      <c r="P576" s="16">
        <f>IF(Occurrence!J576&gt;0,_xlfn.PERCENTILE.INC(Data!$O$2:$O$2441,($B$4+O576*($B$5-1))/($B$3-1)),0)</f>
        <v/>
      </c>
      <c r="Q576" s="16">
        <f>IF(Occurrence!J576&gt;0,_xlfn.PERCENTILE.INC(Occurrence!$I$2:$I$2441,($B$6+O576*($B$7-1))/($B$3-1)),0)</f>
        <v/>
      </c>
      <c r="R576" s="16">
        <f>IF(Occurrence!J576&gt;0,Occurrence!J576/Q576,0)</f>
        <v/>
      </c>
      <c r="S576" s="9">
        <f>IF(Occurrence!J576&gt;0,P576*R576,0)</f>
        <v/>
      </c>
      <c r="T576" s="24">
        <f>IF(Occurrence!K576&gt;0,COUNTIFS(Occurrence!$K$2:$K$2441,"&gt;0",Occurrence!$K$2:$K$2441,"&lt;="&amp;Occurrence!K576)/($B$9+1),0)</f>
        <v/>
      </c>
      <c r="U576" s="16">
        <f>IF(Occurrence!K576&gt;0,_xlfn.PERCENTILE.INC(Data!$O$2:$O$2441,($B$4+T576*($B$5-1))/($B$3-1)),0)</f>
        <v/>
      </c>
      <c r="V576" s="16">
        <f>IF(Occurrence!K576&gt;0,_xlfn.PERCENTILE.INC(Occurrence!$I$2:$I$2441,($B$6+T576*($B$7-1))/($B$3-1)),0)</f>
        <v/>
      </c>
      <c r="W576" s="16">
        <f>IF(Occurrence!K576&gt;0,Occurrence!K576/V576,0)</f>
        <v/>
      </c>
      <c r="X576" s="9">
        <f>IF(Occurrence!K576&gt;0,U576*W576,0)</f>
        <v/>
      </c>
      <c r="Y576" s="24">
        <f>COUNTIF(Data!$X$2:$X$2441,"&lt;="&amp;Data!X576)/($B$3+1)</f>
        <v/>
      </c>
      <c r="Z576" s="16">
        <f>_xlfn.PERCENTILE.INC(Data!$U$2:$U$2441,Y576)</f>
        <v/>
      </c>
      <c r="AA576" s="16">
        <f>_xlfn.PERCENTILE.INC(Data!$V$2:$V$2441,Y576)</f>
        <v/>
      </c>
      <c r="AB576" s="16">
        <f>Data!X576-AA576</f>
        <v/>
      </c>
      <c r="AC576" s="9">
        <f>Z576+AB576</f>
        <v/>
      </c>
      <c r="AD576" s="24">
        <f>COUNTIF(Data!$Y$2:$Y$2441,"&lt;="&amp;Data!Y576)/($B$3+1)</f>
        <v/>
      </c>
      <c r="AE576" s="16">
        <f>_xlfn.PERCENTILE.INC(Data!$U$2:$U$2441,AD576)</f>
        <v/>
      </c>
      <c r="AF576" s="16">
        <f>_xlfn.PERCENTILE.INC(Data!$V$2:$V$2441,AD576)</f>
        <v/>
      </c>
      <c r="AG576" s="16">
        <f>Data!Y576-AF576</f>
        <v/>
      </c>
      <c r="AH576" s="9">
        <f>AE576+AG576</f>
        <v/>
      </c>
    </row>
    <row r="577">
      <c r="N577" s="14">
        <f>Data!A577</f>
        <v/>
      </c>
      <c r="O577" s="24">
        <f>IF(Occurrence!J577&gt;0,COUNTIFS(Occurrence!$J$2:$J$2441,"&gt;0",Occurrence!$J$2:$J$2441,"&lt;="&amp;Occurrence!J577)/($B$8+1),0)</f>
        <v/>
      </c>
      <c r="P577" s="16">
        <f>IF(Occurrence!J577&gt;0,_xlfn.PERCENTILE.INC(Data!$O$2:$O$2441,($B$4+O577*($B$5-1))/($B$3-1)),0)</f>
        <v/>
      </c>
      <c r="Q577" s="16">
        <f>IF(Occurrence!J577&gt;0,_xlfn.PERCENTILE.INC(Occurrence!$I$2:$I$2441,($B$6+O577*($B$7-1))/($B$3-1)),0)</f>
        <v/>
      </c>
      <c r="R577" s="16">
        <f>IF(Occurrence!J577&gt;0,Occurrence!J577/Q577,0)</f>
        <v/>
      </c>
      <c r="S577" s="9">
        <f>IF(Occurrence!J577&gt;0,P577*R577,0)</f>
        <v/>
      </c>
      <c r="T577" s="24">
        <f>IF(Occurrence!K577&gt;0,COUNTIFS(Occurrence!$K$2:$K$2441,"&gt;0",Occurrence!$K$2:$K$2441,"&lt;="&amp;Occurrence!K577)/($B$9+1),0)</f>
        <v/>
      </c>
      <c r="U577" s="16">
        <f>IF(Occurrence!K577&gt;0,_xlfn.PERCENTILE.INC(Data!$O$2:$O$2441,($B$4+T577*($B$5-1))/($B$3-1)),0)</f>
        <v/>
      </c>
      <c r="V577" s="16">
        <f>IF(Occurrence!K577&gt;0,_xlfn.PERCENTILE.INC(Occurrence!$I$2:$I$2441,($B$6+T577*($B$7-1))/($B$3-1)),0)</f>
        <v/>
      </c>
      <c r="W577" s="16">
        <f>IF(Occurrence!K577&gt;0,Occurrence!K577/V577,0)</f>
        <v/>
      </c>
      <c r="X577" s="9">
        <f>IF(Occurrence!K577&gt;0,U577*W577,0)</f>
        <v/>
      </c>
      <c r="Y577" s="24">
        <f>COUNTIF(Data!$X$2:$X$2441,"&lt;="&amp;Data!X577)/($B$3+1)</f>
        <v/>
      </c>
      <c r="Z577" s="16">
        <f>_xlfn.PERCENTILE.INC(Data!$U$2:$U$2441,Y577)</f>
        <v/>
      </c>
      <c r="AA577" s="16">
        <f>_xlfn.PERCENTILE.INC(Data!$V$2:$V$2441,Y577)</f>
        <v/>
      </c>
      <c r="AB577" s="16">
        <f>Data!X577-AA577</f>
        <v/>
      </c>
      <c r="AC577" s="9">
        <f>Z577+AB577</f>
        <v/>
      </c>
      <c r="AD577" s="24">
        <f>COUNTIF(Data!$Y$2:$Y$2441,"&lt;="&amp;Data!Y577)/($B$3+1)</f>
        <v/>
      </c>
      <c r="AE577" s="16">
        <f>_xlfn.PERCENTILE.INC(Data!$U$2:$U$2441,AD577)</f>
        <v/>
      </c>
      <c r="AF577" s="16">
        <f>_xlfn.PERCENTILE.INC(Data!$V$2:$V$2441,AD577)</f>
        <v/>
      </c>
      <c r="AG577" s="16">
        <f>Data!Y577-AF577</f>
        <v/>
      </c>
      <c r="AH577" s="9">
        <f>AE577+AG577</f>
        <v/>
      </c>
    </row>
    <row r="578">
      <c r="N578" s="14">
        <f>Data!A578</f>
        <v/>
      </c>
      <c r="O578" s="24">
        <f>IF(Occurrence!J578&gt;0,COUNTIFS(Occurrence!$J$2:$J$2441,"&gt;0",Occurrence!$J$2:$J$2441,"&lt;="&amp;Occurrence!J578)/($B$8+1),0)</f>
        <v/>
      </c>
      <c r="P578" s="16">
        <f>IF(Occurrence!J578&gt;0,_xlfn.PERCENTILE.INC(Data!$O$2:$O$2441,($B$4+O578*($B$5-1))/($B$3-1)),0)</f>
        <v/>
      </c>
      <c r="Q578" s="16">
        <f>IF(Occurrence!J578&gt;0,_xlfn.PERCENTILE.INC(Occurrence!$I$2:$I$2441,($B$6+O578*($B$7-1))/($B$3-1)),0)</f>
        <v/>
      </c>
      <c r="R578" s="16">
        <f>IF(Occurrence!J578&gt;0,Occurrence!J578/Q578,0)</f>
        <v/>
      </c>
      <c r="S578" s="9">
        <f>IF(Occurrence!J578&gt;0,P578*R578,0)</f>
        <v/>
      </c>
      <c r="T578" s="24">
        <f>IF(Occurrence!K578&gt;0,COUNTIFS(Occurrence!$K$2:$K$2441,"&gt;0",Occurrence!$K$2:$K$2441,"&lt;="&amp;Occurrence!K578)/($B$9+1),0)</f>
        <v/>
      </c>
      <c r="U578" s="16">
        <f>IF(Occurrence!K578&gt;0,_xlfn.PERCENTILE.INC(Data!$O$2:$O$2441,($B$4+T578*($B$5-1))/($B$3-1)),0)</f>
        <v/>
      </c>
      <c r="V578" s="16">
        <f>IF(Occurrence!K578&gt;0,_xlfn.PERCENTILE.INC(Occurrence!$I$2:$I$2441,($B$6+T578*($B$7-1))/($B$3-1)),0)</f>
        <v/>
      </c>
      <c r="W578" s="16">
        <f>IF(Occurrence!K578&gt;0,Occurrence!K578/V578,0)</f>
        <v/>
      </c>
      <c r="X578" s="9">
        <f>IF(Occurrence!K578&gt;0,U578*W578,0)</f>
        <v/>
      </c>
      <c r="Y578" s="24">
        <f>COUNTIF(Data!$X$2:$X$2441,"&lt;="&amp;Data!X578)/($B$3+1)</f>
        <v/>
      </c>
      <c r="Z578" s="16">
        <f>_xlfn.PERCENTILE.INC(Data!$U$2:$U$2441,Y578)</f>
        <v/>
      </c>
      <c r="AA578" s="16">
        <f>_xlfn.PERCENTILE.INC(Data!$V$2:$V$2441,Y578)</f>
        <v/>
      </c>
      <c r="AB578" s="16">
        <f>Data!X578-AA578</f>
        <v/>
      </c>
      <c r="AC578" s="9">
        <f>Z578+AB578</f>
        <v/>
      </c>
      <c r="AD578" s="24">
        <f>COUNTIF(Data!$Y$2:$Y$2441,"&lt;="&amp;Data!Y578)/($B$3+1)</f>
        <v/>
      </c>
      <c r="AE578" s="16">
        <f>_xlfn.PERCENTILE.INC(Data!$U$2:$U$2441,AD578)</f>
        <v/>
      </c>
      <c r="AF578" s="16">
        <f>_xlfn.PERCENTILE.INC(Data!$V$2:$V$2441,AD578)</f>
        <v/>
      </c>
      <c r="AG578" s="16">
        <f>Data!Y578-AF578</f>
        <v/>
      </c>
      <c r="AH578" s="9">
        <f>AE578+AG578</f>
        <v/>
      </c>
    </row>
    <row r="579">
      <c r="N579" s="14">
        <f>Data!A579</f>
        <v/>
      </c>
      <c r="O579" s="24">
        <f>IF(Occurrence!J579&gt;0,COUNTIFS(Occurrence!$J$2:$J$2441,"&gt;0",Occurrence!$J$2:$J$2441,"&lt;="&amp;Occurrence!J579)/($B$8+1),0)</f>
        <v/>
      </c>
      <c r="P579" s="16">
        <f>IF(Occurrence!J579&gt;0,_xlfn.PERCENTILE.INC(Data!$O$2:$O$2441,($B$4+O579*($B$5-1))/($B$3-1)),0)</f>
        <v/>
      </c>
      <c r="Q579" s="16">
        <f>IF(Occurrence!J579&gt;0,_xlfn.PERCENTILE.INC(Occurrence!$I$2:$I$2441,($B$6+O579*($B$7-1))/($B$3-1)),0)</f>
        <v/>
      </c>
      <c r="R579" s="16">
        <f>IF(Occurrence!J579&gt;0,Occurrence!J579/Q579,0)</f>
        <v/>
      </c>
      <c r="S579" s="9">
        <f>IF(Occurrence!J579&gt;0,P579*R579,0)</f>
        <v/>
      </c>
      <c r="T579" s="24">
        <f>IF(Occurrence!K579&gt;0,COUNTIFS(Occurrence!$K$2:$K$2441,"&gt;0",Occurrence!$K$2:$K$2441,"&lt;="&amp;Occurrence!K579)/($B$9+1),0)</f>
        <v/>
      </c>
      <c r="U579" s="16">
        <f>IF(Occurrence!K579&gt;0,_xlfn.PERCENTILE.INC(Data!$O$2:$O$2441,($B$4+T579*($B$5-1))/($B$3-1)),0)</f>
        <v/>
      </c>
      <c r="V579" s="16">
        <f>IF(Occurrence!K579&gt;0,_xlfn.PERCENTILE.INC(Occurrence!$I$2:$I$2441,($B$6+T579*($B$7-1))/($B$3-1)),0)</f>
        <v/>
      </c>
      <c r="W579" s="16">
        <f>IF(Occurrence!K579&gt;0,Occurrence!K579/V579,0)</f>
        <v/>
      </c>
      <c r="X579" s="9">
        <f>IF(Occurrence!K579&gt;0,U579*W579,0)</f>
        <v/>
      </c>
      <c r="Y579" s="24">
        <f>COUNTIF(Data!$X$2:$X$2441,"&lt;="&amp;Data!X579)/($B$3+1)</f>
        <v/>
      </c>
      <c r="Z579" s="16">
        <f>_xlfn.PERCENTILE.INC(Data!$U$2:$U$2441,Y579)</f>
        <v/>
      </c>
      <c r="AA579" s="16">
        <f>_xlfn.PERCENTILE.INC(Data!$V$2:$V$2441,Y579)</f>
        <v/>
      </c>
      <c r="AB579" s="16">
        <f>Data!X579-AA579</f>
        <v/>
      </c>
      <c r="AC579" s="9">
        <f>Z579+AB579</f>
        <v/>
      </c>
      <c r="AD579" s="24">
        <f>COUNTIF(Data!$Y$2:$Y$2441,"&lt;="&amp;Data!Y579)/($B$3+1)</f>
        <v/>
      </c>
      <c r="AE579" s="16">
        <f>_xlfn.PERCENTILE.INC(Data!$U$2:$U$2441,AD579)</f>
        <v/>
      </c>
      <c r="AF579" s="16">
        <f>_xlfn.PERCENTILE.INC(Data!$V$2:$V$2441,AD579)</f>
        <v/>
      </c>
      <c r="AG579" s="16">
        <f>Data!Y579-AF579</f>
        <v/>
      </c>
      <c r="AH579" s="9">
        <f>AE579+AG579</f>
        <v/>
      </c>
    </row>
    <row r="580">
      <c r="N580" s="14">
        <f>Data!A580</f>
        <v/>
      </c>
      <c r="O580" s="24">
        <f>IF(Occurrence!J580&gt;0,COUNTIFS(Occurrence!$J$2:$J$2441,"&gt;0",Occurrence!$J$2:$J$2441,"&lt;="&amp;Occurrence!J580)/($B$8+1),0)</f>
        <v/>
      </c>
      <c r="P580" s="16">
        <f>IF(Occurrence!J580&gt;0,_xlfn.PERCENTILE.INC(Data!$O$2:$O$2441,($B$4+O580*($B$5-1))/($B$3-1)),0)</f>
        <v/>
      </c>
      <c r="Q580" s="16">
        <f>IF(Occurrence!J580&gt;0,_xlfn.PERCENTILE.INC(Occurrence!$I$2:$I$2441,($B$6+O580*($B$7-1))/($B$3-1)),0)</f>
        <v/>
      </c>
      <c r="R580" s="16">
        <f>IF(Occurrence!J580&gt;0,Occurrence!J580/Q580,0)</f>
        <v/>
      </c>
      <c r="S580" s="9">
        <f>IF(Occurrence!J580&gt;0,P580*R580,0)</f>
        <v/>
      </c>
      <c r="T580" s="24">
        <f>IF(Occurrence!K580&gt;0,COUNTIFS(Occurrence!$K$2:$K$2441,"&gt;0",Occurrence!$K$2:$K$2441,"&lt;="&amp;Occurrence!K580)/($B$9+1),0)</f>
        <v/>
      </c>
      <c r="U580" s="16">
        <f>IF(Occurrence!K580&gt;0,_xlfn.PERCENTILE.INC(Data!$O$2:$O$2441,($B$4+T580*($B$5-1))/($B$3-1)),0)</f>
        <v/>
      </c>
      <c r="V580" s="16">
        <f>IF(Occurrence!K580&gt;0,_xlfn.PERCENTILE.INC(Occurrence!$I$2:$I$2441,($B$6+T580*($B$7-1))/($B$3-1)),0)</f>
        <v/>
      </c>
      <c r="W580" s="16">
        <f>IF(Occurrence!K580&gt;0,Occurrence!K580/V580,0)</f>
        <v/>
      </c>
      <c r="X580" s="9">
        <f>IF(Occurrence!K580&gt;0,U580*W580,0)</f>
        <v/>
      </c>
      <c r="Y580" s="24">
        <f>COUNTIF(Data!$X$2:$X$2441,"&lt;="&amp;Data!X580)/($B$3+1)</f>
        <v/>
      </c>
      <c r="Z580" s="16">
        <f>_xlfn.PERCENTILE.INC(Data!$U$2:$U$2441,Y580)</f>
        <v/>
      </c>
      <c r="AA580" s="16">
        <f>_xlfn.PERCENTILE.INC(Data!$V$2:$V$2441,Y580)</f>
        <v/>
      </c>
      <c r="AB580" s="16">
        <f>Data!X580-AA580</f>
        <v/>
      </c>
      <c r="AC580" s="9">
        <f>Z580+AB580</f>
        <v/>
      </c>
      <c r="AD580" s="24">
        <f>COUNTIF(Data!$Y$2:$Y$2441,"&lt;="&amp;Data!Y580)/($B$3+1)</f>
        <v/>
      </c>
      <c r="AE580" s="16">
        <f>_xlfn.PERCENTILE.INC(Data!$U$2:$U$2441,AD580)</f>
        <v/>
      </c>
      <c r="AF580" s="16">
        <f>_xlfn.PERCENTILE.INC(Data!$V$2:$V$2441,AD580)</f>
        <v/>
      </c>
      <c r="AG580" s="16">
        <f>Data!Y580-AF580</f>
        <v/>
      </c>
      <c r="AH580" s="9">
        <f>AE580+AG580</f>
        <v/>
      </c>
    </row>
    <row r="581">
      <c r="N581" s="14">
        <f>Data!A581</f>
        <v/>
      </c>
      <c r="O581" s="24">
        <f>IF(Occurrence!J581&gt;0,COUNTIFS(Occurrence!$J$2:$J$2441,"&gt;0",Occurrence!$J$2:$J$2441,"&lt;="&amp;Occurrence!J581)/($B$8+1),0)</f>
        <v/>
      </c>
      <c r="P581" s="16">
        <f>IF(Occurrence!J581&gt;0,_xlfn.PERCENTILE.INC(Data!$O$2:$O$2441,($B$4+O581*($B$5-1))/($B$3-1)),0)</f>
        <v/>
      </c>
      <c r="Q581" s="16">
        <f>IF(Occurrence!J581&gt;0,_xlfn.PERCENTILE.INC(Occurrence!$I$2:$I$2441,($B$6+O581*($B$7-1))/($B$3-1)),0)</f>
        <v/>
      </c>
      <c r="R581" s="16">
        <f>IF(Occurrence!J581&gt;0,Occurrence!J581/Q581,0)</f>
        <v/>
      </c>
      <c r="S581" s="9">
        <f>IF(Occurrence!J581&gt;0,P581*R581,0)</f>
        <v/>
      </c>
      <c r="T581" s="24">
        <f>IF(Occurrence!K581&gt;0,COUNTIFS(Occurrence!$K$2:$K$2441,"&gt;0",Occurrence!$K$2:$K$2441,"&lt;="&amp;Occurrence!K581)/($B$9+1),0)</f>
        <v/>
      </c>
      <c r="U581" s="16">
        <f>IF(Occurrence!K581&gt;0,_xlfn.PERCENTILE.INC(Data!$O$2:$O$2441,($B$4+T581*($B$5-1))/($B$3-1)),0)</f>
        <v/>
      </c>
      <c r="V581" s="16">
        <f>IF(Occurrence!K581&gt;0,_xlfn.PERCENTILE.INC(Occurrence!$I$2:$I$2441,($B$6+T581*($B$7-1))/($B$3-1)),0)</f>
        <v/>
      </c>
      <c r="W581" s="16">
        <f>IF(Occurrence!K581&gt;0,Occurrence!K581/V581,0)</f>
        <v/>
      </c>
      <c r="X581" s="9">
        <f>IF(Occurrence!K581&gt;0,U581*W581,0)</f>
        <v/>
      </c>
      <c r="Y581" s="24">
        <f>COUNTIF(Data!$X$2:$X$2441,"&lt;="&amp;Data!X581)/($B$3+1)</f>
        <v/>
      </c>
      <c r="Z581" s="16">
        <f>_xlfn.PERCENTILE.INC(Data!$U$2:$U$2441,Y581)</f>
        <v/>
      </c>
      <c r="AA581" s="16">
        <f>_xlfn.PERCENTILE.INC(Data!$V$2:$V$2441,Y581)</f>
        <v/>
      </c>
      <c r="AB581" s="16">
        <f>Data!X581-AA581</f>
        <v/>
      </c>
      <c r="AC581" s="9">
        <f>Z581+AB581</f>
        <v/>
      </c>
      <c r="AD581" s="24">
        <f>COUNTIF(Data!$Y$2:$Y$2441,"&lt;="&amp;Data!Y581)/($B$3+1)</f>
        <v/>
      </c>
      <c r="AE581" s="16">
        <f>_xlfn.PERCENTILE.INC(Data!$U$2:$U$2441,AD581)</f>
        <v/>
      </c>
      <c r="AF581" s="16">
        <f>_xlfn.PERCENTILE.INC(Data!$V$2:$V$2441,AD581)</f>
        <v/>
      </c>
      <c r="AG581" s="16">
        <f>Data!Y581-AF581</f>
        <v/>
      </c>
      <c r="AH581" s="9">
        <f>AE581+AG581</f>
        <v/>
      </c>
    </row>
    <row r="582">
      <c r="N582" s="14">
        <f>Data!A582</f>
        <v/>
      </c>
      <c r="O582" s="24">
        <f>IF(Occurrence!J582&gt;0,COUNTIFS(Occurrence!$J$2:$J$2441,"&gt;0",Occurrence!$J$2:$J$2441,"&lt;="&amp;Occurrence!J582)/($B$8+1),0)</f>
        <v/>
      </c>
      <c r="P582" s="16">
        <f>IF(Occurrence!J582&gt;0,_xlfn.PERCENTILE.INC(Data!$O$2:$O$2441,($B$4+O582*($B$5-1))/($B$3-1)),0)</f>
        <v/>
      </c>
      <c r="Q582" s="16">
        <f>IF(Occurrence!J582&gt;0,_xlfn.PERCENTILE.INC(Occurrence!$I$2:$I$2441,($B$6+O582*($B$7-1))/($B$3-1)),0)</f>
        <v/>
      </c>
      <c r="R582" s="16">
        <f>IF(Occurrence!J582&gt;0,Occurrence!J582/Q582,0)</f>
        <v/>
      </c>
      <c r="S582" s="9">
        <f>IF(Occurrence!J582&gt;0,P582*R582,0)</f>
        <v/>
      </c>
      <c r="T582" s="24">
        <f>IF(Occurrence!K582&gt;0,COUNTIFS(Occurrence!$K$2:$K$2441,"&gt;0",Occurrence!$K$2:$K$2441,"&lt;="&amp;Occurrence!K582)/($B$9+1),0)</f>
        <v/>
      </c>
      <c r="U582" s="16">
        <f>IF(Occurrence!K582&gt;0,_xlfn.PERCENTILE.INC(Data!$O$2:$O$2441,($B$4+T582*($B$5-1))/($B$3-1)),0)</f>
        <v/>
      </c>
      <c r="V582" s="16">
        <f>IF(Occurrence!K582&gt;0,_xlfn.PERCENTILE.INC(Occurrence!$I$2:$I$2441,($B$6+T582*($B$7-1))/($B$3-1)),0)</f>
        <v/>
      </c>
      <c r="W582" s="16">
        <f>IF(Occurrence!K582&gt;0,Occurrence!K582/V582,0)</f>
        <v/>
      </c>
      <c r="X582" s="9">
        <f>IF(Occurrence!K582&gt;0,U582*W582,0)</f>
        <v/>
      </c>
      <c r="Y582" s="24">
        <f>COUNTIF(Data!$X$2:$X$2441,"&lt;="&amp;Data!X582)/($B$3+1)</f>
        <v/>
      </c>
      <c r="Z582" s="16">
        <f>_xlfn.PERCENTILE.INC(Data!$U$2:$U$2441,Y582)</f>
        <v/>
      </c>
      <c r="AA582" s="16">
        <f>_xlfn.PERCENTILE.INC(Data!$V$2:$V$2441,Y582)</f>
        <v/>
      </c>
      <c r="AB582" s="16">
        <f>Data!X582-AA582</f>
        <v/>
      </c>
      <c r="AC582" s="9">
        <f>Z582+AB582</f>
        <v/>
      </c>
      <c r="AD582" s="24">
        <f>COUNTIF(Data!$Y$2:$Y$2441,"&lt;="&amp;Data!Y582)/($B$3+1)</f>
        <v/>
      </c>
      <c r="AE582" s="16">
        <f>_xlfn.PERCENTILE.INC(Data!$U$2:$U$2441,AD582)</f>
        <v/>
      </c>
      <c r="AF582" s="16">
        <f>_xlfn.PERCENTILE.INC(Data!$V$2:$V$2441,AD582)</f>
        <v/>
      </c>
      <c r="AG582" s="16">
        <f>Data!Y582-AF582</f>
        <v/>
      </c>
      <c r="AH582" s="9">
        <f>AE582+AG582</f>
        <v/>
      </c>
    </row>
    <row r="583">
      <c r="N583" s="14">
        <f>Data!A583</f>
        <v/>
      </c>
      <c r="O583" s="24">
        <f>IF(Occurrence!J583&gt;0,COUNTIFS(Occurrence!$J$2:$J$2441,"&gt;0",Occurrence!$J$2:$J$2441,"&lt;="&amp;Occurrence!J583)/($B$8+1),0)</f>
        <v/>
      </c>
      <c r="P583" s="16">
        <f>IF(Occurrence!J583&gt;0,_xlfn.PERCENTILE.INC(Data!$O$2:$O$2441,($B$4+O583*($B$5-1))/($B$3-1)),0)</f>
        <v/>
      </c>
      <c r="Q583" s="16">
        <f>IF(Occurrence!J583&gt;0,_xlfn.PERCENTILE.INC(Occurrence!$I$2:$I$2441,($B$6+O583*($B$7-1))/($B$3-1)),0)</f>
        <v/>
      </c>
      <c r="R583" s="16">
        <f>IF(Occurrence!J583&gt;0,Occurrence!J583/Q583,0)</f>
        <v/>
      </c>
      <c r="S583" s="9">
        <f>IF(Occurrence!J583&gt;0,P583*R583,0)</f>
        <v/>
      </c>
      <c r="T583" s="24">
        <f>IF(Occurrence!K583&gt;0,COUNTIFS(Occurrence!$K$2:$K$2441,"&gt;0",Occurrence!$K$2:$K$2441,"&lt;="&amp;Occurrence!K583)/($B$9+1),0)</f>
        <v/>
      </c>
      <c r="U583" s="16">
        <f>IF(Occurrence!K583&gt;0,_xlfn.PERCENTILE.INC(Data!$O$2:$O$2441,($B$4+T583*($B$5-1))/($B$3-1)),0)</f>
        <v/>
      </c>
      <c r="V583" s="16">
        <f>IF(Occurrence!K583&gt;0,_xlfn.PERCENTILE.INC(Occurrence!$I$2:$I$2441,($B$6+T583*($B$7-1))/($B$3-1)),0)</f>
        <v/>
      </c>
      <c r="W583" s="16">
        <f>IF(Occurrence!K583&gt;0,Occurrence!K583/V583,0)</f>
        <v/>
      </c>
      <c r="X583" s="9">
        <f>IF(Occurrence!K583&gt;0,U583*W583,0)</f>
        <v/>
      </c>
      <c r="Y583" s="24">
        <f>COUNTIF(Data!$X$2:$X$2441,"&lt;="&amp;Data!X583)/($B$3+1)</f>
        <v/>
      </c>
      <c r="Z583" s="16">
        <f>_xlfn.PERCENTILE.INC(Data!$U$2:$U$2441,Y583)</f>
        <v/>
      </c>
      <c r="AA583" s="16">
        <f>_xlfn.PERCENTILE.INC(Data!$V$2:$V$2441,Y583)</f>
        <v/>
      </c>
      <c r="AB583" s="16">
        <f>Data!X583-AA583</f>
        <v/>
      </c>
      <c r="AC583" s="9">
        <f>Z583+AB583</f>
        <v/>
      </c>
      <c r="AD583" s="24">
        <f>COUNTIF(Data!$Y$2:$Y$2441,"&lt;="&amp;Data!Y583)/($B$3+1)</f>
        <v/>
      </c>
      <c r="AE583" s="16">
        <f>_xlfn.PERCENTILE.INC(Data!$U$2:$U$2441,AD583)</f>
        <v/>
      </c>
      <c r="AF583" s="16">
        <f>_xlfn.PERCENTILE.INC(Data!$V$2:$V$2441,AD583)</f>
        <v/>
      </c>
      <c r="AG583" s="16">
        <f>Data!Y583-AF583</f>
        <v/>
      </c>
      <c r="AH583" s="9">
        <f>AE583+AG583</f>
        <v/>
      </c>
    </row>
    <row r="584">
      <c r="N584" s="14">
        <f>Data!A584</f>
        <v/>
      </c>
      <c r="O584" s="24">
        <f>IF(Occurrence!J584&gt;0,COUNTIFS(Occurrence!$J$2:$J$2441,"&gt;0",Occurrence!$J$2:$J$2441,"&lt;="&amp;Occurrence!J584)/($B$8+1),0)</f>
        <v/>
      </c>
      <c r="P584" s="16">
        <f>IF(Occurrence!J584&gt;0,_xlfn.PERCENTILE.INC(Data!$O$2:$O$2441,($B$4+O584*($B$5-1))/($B$3-1)),0)</f>
        <v/>
      </c>
      <c r="Q584" s="16">
        <f>IF(Occurrence!J584&gt;0,_xlfn.PERCENTILE.INC(Occurrence!$I$2:$I$2441,($B$6+O584*($B$7-1))/($B$3-1)),0)</f>
        <v/>
      </c>
      <c r="R584" s="16">
        <f>IF(Occurrence!J584&gt;0,Occurrence!J584/Q584,0)</f>
        <v/>
      </c>
      <c r="S584" s="9">
        <f>IF(Occurrence!J584&gt;0,P584*R584,0)</f>
        <v/>
      </c>
      <c r="T584" s="24">
        <f>IF(Occurrence!K584&gt;0,COUNTIFS(Occurrence!$K$2:$K$2441,"&gt;0",Occurrence!$K$2:$K$2441,"&lt;="&amp;Occurrence!K584)/($B$9+1),0)</f>
        <v/>
      </c>
      <c r="U584" s="16">
        <f>IF(Occurrence!K584&gt;0,_xlfn.PERCENTILE.INC(Data!$O$2:$O$2441,($B$4+T584*($B$5-1))/($B$3-1)),0)</f>
        <v/>
      </c>
      <c r="V584" s="16">
        <f>IF(Occurrence!K584&gt;0,_xlfn.PERCENTILE.INC(Occurrence!$I$2:$I$2441,($B$6+T584*($B$7-1))/($B$3-1)),0)</f>
        <v/>
      </c>
      <c r="W584" s="16">
        <f>IF(Occurrence!K584&gt;0,Occurrence!K584/V584,0)</f>
        <v/>
      </c>
      <c r="X584" s="9">
        <f>IF(Occurrence!K584&gt;0,U584*W584,0)</f>
        <v/>
      </c>
      <c r="Y584" s="24">
        <f>COUNTIF(Data!$X$2:$X$2441,"&lt;="&amp;Data!X584)/($B$3+1)</f>
        <v/>
      </c>
      <c r="Z584" s="16">
        <f>_xlfn.PERCENTILE.INC(Data!$U$2:$U$2441,Y584)</f>
        <v/>
      </c>
      <c r="AA584" s="16">
        <f>_xlfn.PERCENTILE.INC(Data!$V$2:$V$2441,Y584)</f>
        <v/>
      </c>
      <c r="AB584" s="16">
        <f>Data!X584-AA584</f>
        <v/>
      </c>
      <c r="AC584" s="9">
        <f>Z584+AB584</f>
        <v/>
      </c>
      <c r="AD584" s="24">
        <f>COUNTIF(Data!$Y$2:$Y$2441,"&lt;="&amp;Data!Y584)/($B$3+1)</f>
        <v/>
      </c>
      <c r="AE584" s="16">
        <f>_xlfn.PERCENTILE.INC(Data!$U$2:$U$2441,AD584)</f>
        <v/>
      </c>
      <c r="AF584" s="16">
        <f>_xlfn.PERCENTILE.INC(Data!$V$2:$V$2441,AD584)</f>
        <v/>
      </c>
      <c r="AG584" s="16">
        <f>Data!Y584-AF584</f>
        <v/>
      </c>
      <c r="AH584" s="9">
        <f>AE584+AG584</f>
        <v/>
      </c>
    </row>
    <row r="585">
      <c r="N585" s="14">
        <f>Data!A585</f>
        <v/>
      </c>
      <c r="O585" s="24">
        <f>IF(Occurrence!J585&gt;0,COUNTIFS(Occurrence!$J$2:$J$2441,"&gt;0",Occurrence!$J$2:$J$2441,"&lt;="&amp;Occurrence!J585)/($B$8+1),0)</f>
        <v/>
      </c>
      <c r="P585" s="16">
        <f>IF(Occurrence!J585&gt;0,_xlfn.PERCENTILE.INC(Data!$O$2:$O$2441,($B$4+O585*($B$5-1))/($B$3-1)),0)</f>
        <v/>
      </c>
      <c r="Q585" s="16">
        <f>IF(Occurrence!J585&gt;0,_xlfn.PERCENTILE.INC(Occurrence!$I$2:$I$2441,($B$6+O585*($B$7-1))/($B$3-1)),0)</f>
        <v/>
      </c>
      <c r="R585" s="16">
        <f>IF(Occurrence!J585&gt;0,Occurrence!J585/Q585,0)</f>
        <v/>
      </c>
      <c r="S585" s="9">
        <f>IF(Occurrence!J585&gt;0,P585*R585,0)</f>
        <v/>
      </c>
      <c r="T585" s="24">
        <f>IF(Occurrence!K585&gt;0,COUNTIFS(Occurrence!$K$2:$K$2441,"&gt;0",Occurrence!$K$2:$K$2441,"&lt;="&amp;Occurrence!K585)/($B$9+1),0)</f>
        <v/>
      </c>
      <c r="U585" s="16">
        <f>IF(Occurrence!K585&gt;0,_xlfn.PERCENTILE.INC(Data!$O$2:$O$2441,($B$4+T585*($B$5-1))/($B$3-1)),0)</f>
        <v/>
      </c>
      <c r="V585" s="16">
        <f>IF(Occurrence!K585&gt;0,_xlfn.PERCENTILE.INC(Occurrence!$I$2:$I$2441,($B$6+T585*($B$7-1))/($B$3-1)),0)</f>
        <v/>
      </c>
      <c r="W585" s="16">
        <f>IF(Occurrence!K585&gt;0,Occurrence!K585/V585,0)</f>
        <v/>
      </c>
      <c r="X585" s="9">
        <f>IF(Occurrence!K585&gt;0,U585*W585,0)</f>
        <v/>
      </c>
      <c r="Y585" s="24">
        <f>COUNTIF(Data!$X$2:$X$2441,"&lt;="&amp;Data!X585)/($B$3+1)</f>
        <v/>
      </c>
      <c r="Z585" s="16">
        <f>_xlfn.PERCENTILE.INC(Data!$U$2:$U$2441,Y585)</f>
        <v/>
      </c>
      <c r="AA585" s="16">
        <f>_xlfn.PERCENTILE.INC(Data!$V$2:$V$2441,Y585)</f>
        <v/>
      </c>
      <c r="AB585" s="16">
        <f>Data!X585-AA585</f>
        <v/>
      </c>
      <c r="AC585" s="9">
        <f>Z585+AB585</f>
        <v/>
      </c>
      <c r="AD585" s="24">
        <f>COUNTIF(Data!$Y$2:$Y$2441,"&lt;="&amp;Data!Y585)/($B$3+1)</f>
        <v/>
      </c>
      <c r="AE585" s="16">
        <f>_xlfn.PERCENTILE.INC(Data!$U$2:$U$2441,AD585)</f>
        <v/>
      </c>
      <c r="AF585" s="16">
        <f>_xlfn.PERCENTILE.INC(Data!$V$2:$V$2441,AD585)</f>
        <v/>
      </c>
      <c r="AG585" s="16">
        <f>Data!Y585-AF585</f>
        <v/>
      </c>
      <c r="AH585" s="9">
        <f>AE585+AG585</f>
        <v/>
      </c>
    </row>
    <row r="586">
      <c r="N586" s="14">
        <f>Data!A586</f>
        <v/>
      </c>
      <c r="O586" s="24">
        <f>IF(Occurrence!J586&gt;0,COUNTIFS(Occurrence!$J$2:$J$2441,"&gt;0",Occurrence!$J$2:$J$2441,"&lt;="&amp;Occurrence!J586)/($B$8+1),0)</f>
        <v/>
      </c>
      <c r="P586" s="16">
        <f>IF(Occurrence!J586&gt;0,_xlfn.PERCENTILE.INC(Data!$O$2:$O$2441,($B$4+O586*($B$5-1))/($B$3-1)),0)</f>
        <v/>
      </c>
      <c r="Q586" s="16">
        <f>IF(Occurrence!J586&gt;0,_xlfn.PERCENTILE.INC(Occurrence!$I$2:$I$2441,($B$6+O586*($B$7-1))/($B$3-1)),0)</f>
        <v/>
      </c>
      <c r="R586" s="16">
        <f>IF(Occurrence!J586&gt;0,Occurrence!J586/Q586,0)</f>
        <v/>
      </c>
      <c r="S586" s="9">
        <f>IF(Occurrence!J586&gt;0,P586*R586,0)</f>
        <v/>
      </c>
      <c r="T586" s="24">
        <f>IF(Occurrence!K586&gt;0,COUNTIFS(Occurrence!$K$2:$K$2441,"&gt;0",Occurrence!$K$2:$K$2441,"&lt;="&amp;Occurrence!K586)/($B$9+1),0)</f>
        <v/>
      </c>
      <c r="U586" s="16">
        <f>IF(Occurrence!K586&gt;0,_xlfn.PERCENTILE.INC(Data!$O$2:$O$2441,($B$4+T586*($B$5-1))/($B$3-1)),0)</f>
        <v/>
      </c>
      <c r="V586" s="16">
        <f>IF(Occurrence!K586&gt;0,_xlfn.PERCENTILE.INC(Occurrence!$I$2:$I$2441,($B$6+T586*($B$7-1))/($B$3-1)),0)</f>
        <v/>
      </c>
      <c r="W586" s="16">
        <f>IF(Occurrence!K586&gt;0,Occurrence!K586/V586,0)</f>
        <v/>
      </c>
      <c r="X586" s="9">
        <f>IF(Occurrence!K586&gt;0,U586*W586,0)</f>
        <v/>
      </c>
      <c r="Y586" s="24">
        <f>COUNTIF(Data!$X$2:$X$2441,"&lt;="&amp;Data!X586)/($B$3+1)</f>
        <v/>
      </c>
      <c r="Z586" s="16">
        <f>_xlfn.PERCENTILE.INC(Data!$U$2:$U$2441,Y586)</f>
        <v/>
      </c>
      <c r="AA586" s="16">
        <f>_xlfn.PERCENTILE.INC(Data!$V$2:$V$2441,Y586)</f>
        <v/>
      </c>
      <c r="AB586" s="16">
        <f>Data!X586-AA586</f>
        <v/>
      </c>
      <c r="AC586" s="9">
        <f>Z586+AB586</f>
        <v/>
      </c>
      <c r="AD586" s="24">
        <f>COUNTIF(Data!$Y$2:$Y$2441,"&lt;="&amp;Data!Y586)/($B$3+1)</f>
        <v/>
      </c>
      <c r="AE586" s="16">
        <f>_xlfn.PERCENTILE.INC(Data!$U$2:$U$2441,AD586)</f>
        <v/>
      </c>
      <c r="AF586" s="16">
        <f>_xlfn.PERCENTILE.INC(Data!$V$2:$V$2441,AD586)</f>
        <v/>
      </c>
      <c r="AG586" s="16">
        <f>Data!Y586-AF586</f>
        <v/>
      </c>
      <c r="AH586" s="9">
        <f>AE586+AG586</f>
        <v/>
      </c>
    </row>
    <row r="587">
      <c r="N587" s="14">
        <f>Data!A587</f>
        <v/>
      </c>
      <c r="O587" s="24">
        <f>IF(Occurrence!J587&gt;0,COUNTIFS(Occurrence!$J$2:$J$2441,"&gt;0",Occurrence!$J$2:$J$2441,"&lt;="&amp;Occurrence!J587)/($B$8+1),0)</f>
        <v/>
      </c>
      <c r="P587" s="16">
        <f>IF(Occurrence!J587&gt;0,_xlfn.PERCENTILE.INC(Data!$O$2:$O$2441,($B$4+O587*($B$5-1))/($B$3-1)),0)</f>
        <v/>
      </c>
      <c r="Q587" s="16">
        <f>IF(Occurrence!J587&gt;0,_xlfn.PERCENTILE.INC(Occurrence!$I$2:$I$2441,($B$6+O587*($B$7-1))/($B$3-1)),0)</f>
        <v/>
      </c>
      <c r="R587" s="16">
        <f>IF(Occurrence!J587&gt;0,Occurrence!J587/Q587,0)</f>
        <v/>
      </c>
      <c r="S587" s="9">
        <f>IF(Occurrence!J587&gt;0,P587*R587,0)</f>
        <v/>
      </c>
      <c r="T587" s="24">
        <f>IF(Occurrence!K587&gt;0,COUNTIFS(Occurrence!$K$2:$K$2441,"&gt;0",Occurrence!$K$2:$K$2441,"&lt;="&amp;Occurrence!K587)/($B$9+1),0)</f>
        <v/>
      </c>
      <c r="U587" s="16">
        <f>IF(Occurrence!K587&gt;0,_xlfn.PERCENTILE.INC(Data!$O$2:$O$2441,($B$4+T587*($B$5-1))/($B$3-1)),0)</f>
        <v/>
      </c>
      <c r="V587" s="16">
        <f>IF(Occurrence!K587&gt;0,_xlfn.PERCENTILE.INC(Occurrence!$I$2:$I$2441,($B$6+T587*($B$7-1))/($B$3-1)),0)</f>
        <v/>
      </c>
      <c r="W587" s="16">
        <f>IF(Occurrence!K587&gt;0,Occurrence!K587/V587,0)</f>
        <v/>
      </c>
      <c r="X587" s="9">
        <f>IF(Occurrence!K587&gt;0,U587*W587,0)</f>
        <v/>
      </c>
      <c r="Y587" s="24">
        <f>COUNTIF(Data!$X$2:$X$2441,"&lt;="&amp;Data!X587)/($B$3+1)</f>
        <v/>
      </c>
      <c r="Z587" s="16">
        <f>_xlfn.PERCENTILE.INC(Data!$U$2:$U$2441,Y587)</f>
        <v/>
      </c>
      <c r="AA587" s="16">
        <f>_xlfn.PERCENTILE.INC(Data!$V$2:$V$2441,Y587)</f>
        <v/>
      </c>
      <c r="AB587" s="16">
        <f>Data!X587-AA587</f>
        <v/>
      </c>
      <c r="AC587" s="9">
        <f>Z587+AB587</f>
        <v/>
      </c>
      <c r="AD587" s="24">
        <f>COUNTIF(Data!$Y$2:$Y$2441,"&lt;="&amp;Data!Y587)/($B$3+1)</f>
        <v/>
      </c>
      <c r="AE587" s="16">
        <f>_xlfn.PERCENTILE.INC(Data!$U$2:$U$2441,AD587)</f>
        <v/>
      </c>
      <c r="AF587" s="16">
        <f>_xlfn.PERCENTILE.INC(Data!$V$2:$V$2441,AD587)</f>
        <v/>
      </c>
      <c r="AG587" s="16">
        <f>Data!Y587-AF587</f>
        <v/>
      </c>
      <c r="AH587" s="9">
        <f>AE587+AG587</f>
        <v/>
      </c>
    </row>
    <row r="588">
      <c r="N588" s="14">
        <f>Data!A588</f>
        <v/>
      </c>
      <c r="O588" s="24">
        <f>IF(Occurrence!J588&gt;0,COUNTIFS(Occurrence!$J$2:$J$2441,"&gt;0",Occurrence!$J$2:$J$2441,"&lt;="&amp;Occurrence!J588)/($B$8+1),0)</f>
        <v/>
      </c>
      <c r="P588" s="16">
        <f>IF(Occurrence!J588&gt;0,_xlfn.PERCENTILE.INC(Data!$O$2:$O$2441,($B$4+O588*($B$5-1))/($B$3-1)),0)</f>
        <v/>
      </c>
      <c r="Q588" s="16">
        <f>IF(Occurrence!J588&gt;0,_xlfn.PERCENTILE.INC(Occurrence!$I$2:$I$2441,($B$6+O588*($B$7-1))/($B$3-1)),0)</f>
        <v/>
      </c>
      <c r="R588" s="16">
        <f>IF(Occurrence!J588&gt;0,Occurrence!J588/Q588,0)</f>
        <v/>
      </c>
      <c r="S588" s="9">
        <f>IF(Occurrence!J588&gt;0,P588*R588,0)</f>
        <v/>
      </c>
      <c r="T588" s="24">
        <f>IF(Occurrence!K588&gt;0,COUNTIFS(Occurrence!$K$2:$K$2441,"&gt;0",Occurrence!$K$2:$K$2441,"&lt;="&amp;Occurrence!K588)/($B$9+1),0)</f>
        <v/>
      </c>
      <c r="U588" s="16">
        <f>IF(Occurrence!K588&gt;0,_xlfn.PERCENTILE.INC(Data!$O$2:$O$2441,($B$4+T588*($B$5-1))/($B$3-1)),0)</f>
        <v/>
      </c>
      <c r="V588" s="16">
        <f>IF(Occurrence!K588&gt;0,_xlfn.PERCENTILE.INC(Occurrence!$I$2:$I$2441,($B$6+T588*($B$7-1))/($B$3-1)),0)</f>
        <v/>
      </c>
      <c r="W588" s="16">
        <f>IF(Occurrence!K588&gt;0,Occurrence!K588/V588,0)</f>
        <v/>
      </c>
      <c r="X588" s="9">
        <f>IF(Occurrence!K588&gt;0,U588*W588,0)</f>
        <v/>
      </c>
      <c r="Y588" s="24">
        <f>COUNTIF(Data!$X$2:$X$2441,"&lt;="&amp;Data!X588)/($B$3+1)</f>
        <v/>
      </c>
      <c r="Z588" s="16">
        <f>_xlfn.PERCENTILE.INC(Data!$U$2:$U$2441,Y588)</f>
        <v/>
      </c>
      <c r="AA588" s="16">
        <f>_xlfn.PERCENTILE.INC(Data!$V$2:$V$2441,Y588)</f>
        <v/>
      </c>
      <c r="AB588" s="16">
        <f>Data!X588-AA588</f>
        <v/>
      </c>
      <c r="AC588" s="9">
        <f>Z588+AB588</f>
        <v/>
      </c>
      <c r="AD588" s="24">
        <f>COUNTIF(Data!$Y$2:$Y$2441,"&lt;="&amp;Data!Y588)/($B$3+1)</f>
        <v/>
      </c>
      <c r="AE588" s="16">
        <f>_xlfn.PERCENTILE.INC(Data!$U$2:$U$2441,AD588)</f>
        <v/>
      </c>
      <c r="AF588" s="16">
        <f>_xlfn.PERCENTILE.INC(Data!$V$2:$V$2441,AD588)</f>
        <v/>
      </c>
      <c r="AG588" s="16">
        <f>Data!Y588-AF588</f>
        <v/>
      </c>
      <c r="AH588" s="9">
        <f>AE588+AG588</f>
        <v/>
      </c>
    </row>
    <row r="589">
      <c r="N589" s="14">
        <f>Data!A589</f>
        <v/>
      </c>
      <c r="O589" s="24">
        <f>IF(Occurrence!J589&gt;0,COUNTIFS(Occurrence!$J$2:$J$2441,"&gt;0",Occurrence!$J$2:$J$2441,"&lt;="&amp;Occurrence!J589)/($B$8+1),0)</f>
        <v/>
      </c>
      <c r="P589" s="16">
        <f>IF(Occurrence!J589&gt;0,_xlfn.PERCENTILE.INC(Data!$O$2:$O$2441,($B$4+O589*($B$5-1))/($B$3-1)),0)</f>
        <v/>
      </c>
      <c r="Q589" s="16">
        <f>IF(Occurrence!J589&gt;0,_xlfn.PERCENTILE.INC(Occurrence!$I$2:$I$2441,($B$6+O589*($B$7-1))/($B$3-1)),0)</f>
        <v/>
      </c>
      <c r="R589" s="16">
        <f>IF(Occurrence!J589&gt;0,Occurrence!J589/Q589,0)</f>
        <v/>
      </c>
      <c r="S589" s="9">
        <f>IF(Occurrence!J589&gt;0,P589*R589,0)</f>
        <v/>
      </c>
      <c r="T589" s="24">
        <f>IF(Occurrence!K589&gt;0,COUNTIFS(Occurrence!$K$2:$K$2441,"&gt;0",Occurrence!$K$2:$K$2441,"&lt;="&amp;Occurrence!K589)/($B$9+1),0)</f>
        <v/>
      </c>
      <c r="U589" s="16">
        <f>IF(Occurrence!K589&gt;0,_xlfn.PERCENTILE.INC(Data!$O$2:$O$2441,($B$4+T589*($B$5-1))/($B$3-1)),0)</f>
        <v/>
      </c>
      <c r="V589" s="16">
        <f>IF(Occurrence!K589&gt;0,_xlfn.PERCENTILE.INC(Occurrence!$I$2:$I$2441,($B$6+T589*($B$7-1))/($B$3-1)),0)</f>
        <v/>
      </c>
      <c r="W589" s="16">
        <f>IF(Occurrence!K589&gt;0,Occurrence!K589/V589,0)</f>
        <v/>
      </c>
      <c r="X589" s="9">
        <f>IF(Occurrence!K589&gt;0,U589*W589,0)</f>
        <v/>
      </c>
      <c r="Y589" s="24">
        <f>COUNTIF(Data!$X$2:$X$2441,"&lt;="&amp;Data!X589)/($B$3+1)</f>
        <v/>
      </c>
      <c r="Z589" s="16">
        <f>_xlfn.PERCENTILE.INC(Data!$U$2:$U$2441,Y589)</f>
        <v/>
      </c>
      <c r="AA589" s="16">
        <f>_xlfn.PERCENTILE.INC(Data!$V$2:$V$2441,Y589)</f>
        <v/>
      </c>
      <c r="AB589" s="16">
        <f>Data!X589-AA589</f>
        <v/>
      </c>
      <c r="AC589" s="9">
        <f>Z589+AB589</f>
        <v/>
      </c>
      <c r="AD589" s="24">
        <f>COUNTIF(Data!$Y$2:$Y$2441,"&lt;="&amp;Data!Y589)/($B$3+1)</f>
        <v/>
      </c>
      <c r="AE589" s="16">
        <f>_xlfn.PERCENTILE.INC(Data!$U$2:$U$2441,AD589)</f>
        <v/>
      </c>
      <c r="AF589" s="16">
        <f>_xlfn.PERCENTILE.INC(Data!$V$2:$V$2441,AD589)</f>
        <v/>
      </c>
      <c r="AG589" s="16">
        <f>Data!Y589-AF589</f>
        <v/>
      </c>
      <c r="AH589" s="9">
        <f>AE589+AG589</f>
        <v/>
      </c>
    </row>
    <row r="590">
      <c r="N590" s="14">
        <f>Data!A590</f>
        <v/>
      </c>
      <c r="O590" s="24">
        <f>IF(Occurrence!J590&gt;0,COUNTIFS(Occurrence!$J$2:$J$2441,"&gt;0",Occurrence!$J$2:$J$2441,"&lt;="&amp;Occurrence!J590)/($B$8+1),0)</f>
        <v/>
      </c>
      <c r="P590" s="16">
        <f>IF(Occurrence!J590&gt;0,_xlfn.PERCENTILE.INC(Data!$O$2:$O$2441,($B$4+O590*($B$5-1))/($B$3-1)),0)</f>
        <v/>
      </c>
      <c r="Q590" s="16">
        <f>IF(Occurrence!J590&gt;0,_xlfn.PERCENTILE.INC(Occurrence!$I$2:$I$2441,($B$6+O590*($B$7-1))/($B$3-1)),0)</f>
        <v/>
      </c>
      <c r="R590" s="16">
        <f>IF(Occurrence!J590&gt;0,Occurrence!J590/Q590,0)</f>
        <v/>
      </c>
      <c r="S590" s="9">
        <f>IF(Occurrence!J590&gt;0,P590*R590,0)</f>
        <v/>
      </c>
      <c r="T590" s="24">
        <f>IF(Occurrence!K590&gt;0,COUNTIFS(Occurrence!$K$2:$K$2441,"&gt;0",Occurrence!$K$2:$K$2441,"&lt;="&amp;Occurrence!K590)/($B$9+1),0)</f>
        <v/>
      </c>
      <c r="U590" s="16">
        <f>IF(Occurrence!K590&gt;0,_xlfn.PERCENTILE.INC(Data!$O$2:$O$2441,($B$4+T590*($B$5-1))/($B$3-1)),0)</f>
        <v/>
      </c>
      <c r="V590" s="16">
        <f>IF(Occurrence!K590&gt;0,_xlfn.PERCENTILE.INC(Occurrence!$I$2:$I$2441,($B$6+T590*($B$7-1))/($B$3-1)),0)</f>
        <v/>
      </c>
      <c r="W590" s="16">
        <f>IF(Occurrence!K590&gt;0,Occurrence!K590/V590,0)</f>
        <v/>
      </c>
      <c r="X590" s="9">
        <f>IF(Occurrence!K590&gt;0,U590*W590,0)</f>
        <v/>
      </c>
      <c r="Y590" s="24">
        <f>COUNTIF(Data!$X$2:$X$2441,"&lt;="&amp;Data!X590)/($B$3+1)</f>
        <v/>
      </c>
      <c r="Z590" s="16">
        <f>_xlfn.PERCENTILE.INC(Data!$U$2:$U$2441,Y590)</f>
        <v/>
      </c>
      <c r="AA590" s="16">
        <f>_xlfn.PERCENTILE.INC(Data!$V$2:$V$2441,Y590)</f>
        <v/>
      </c>
      <c r="AB590" s="16">
        <f>Data!X590-AA590</f>
        <v/>
      </c>
      <c r="AC590" s="9">
        <f>Z590+AB590</f>
        <v/>
      </c>
      <c r="AD590" s="24">
        <f>COUNTIF(Data!$Y$2:$Y$2441,"&lt;="&amp;Data!Y590)/($B$3+1)</f>
        <v/>
      </c>
      <c r="AE590" s="16">
        <f>_xlfn.PERCENTILE.INC(Data!$U$2:$U$2441,AD590)</f>
        <v/>
      </c>
      <c r="AF590" s="16">
        <f>_xlfn.PERCENTILE.INC(Data!$V$2:$V$2441,AD590)</f>
        <v/>
      </c>
      <c r="AG590" s="16">
        <f>Data!Y590-AF590</f>
        <v/>
      </c>
      <c r="AH590" s="9">
        <f>AE590+AG590</f>
        <v/>
      </c>
    </row>
    <row r="591">
      <c r="N591" s="14">
        <f>Data!A591</f>
        <v/>
      </c>
      <c r="O591" s="24">
        <f>IF(Occurrence!J591&gt;0,COUNTIFS(Occurrence!$J$2:$J$2441,"&gt;0",Occurrence!$J$2:$J$2441,"&lt;="&amp;Occurrence!J591)/($B$8+1),0)</f>
        <v/>
      </c>
      <c r="P591" s="16">
        <f>IF(Occurrence!J591&gt;0,_xlfn.PERCENTILE.INC(Data!$O$2:$O$2441,($B$4+O591*($B$5-1))/($B$3-1)),0)</f>
        <v/>
      </c>
      <c r="Q591" s="16">
        <f>IF(Occurrence!J591&gt;0,_xlfn.PERCENTILE.INC(Occurrence!$I$2:$I$2441,($B$6+O591*($B$7-1))/($B$3-1)),0)</f>
        <v/>
      </c>
      <c r="R591" s="16">
        <f>IF(Occurrence!J591&gt;0,Occurrence!J591/Q591,0)</f>
        <v/>
      </c>
      <c r="S591" s="9">
        <f>IF(Occurrence!J591&gt;0,P591*R591,0)</f>
        <v/>
      </c>
      <c r="T591" s="24">
        <f>IF(Occurrence!K591&gt;0,COUNTIFS(Occurrence!$K$2:$K$2441,"&gt;0",Occurrence!$K$2:$K$2441,"&lt;="&amp;Occurrence!K591)/($B$9+1),0)</f>
        <v/>
      </c>
      <c r="U591" s="16">
        <f>IF(Occurrence!K591&gt;0,_xlfn.PERCENTILE.INC(Data!$O$2:$O$2441,($B$4+T591*($B$5-1))/($B$3-1)),0)</f>
        <v/>
      </c>
      <c r="V591" s="16">
        <f>IF(Occurrence!K591&gt;0,_xlfn.PERCENTILE.INC(Occurrence!$I$2:$I$2441,($B$6+T591*($B$7-1))/($B$3-1)),0)</f>
        <v/>
      </c>
      <c r="W591" s="16">
        <f>IF(Occurrence!K591&gt;0,Occurrence!K591/V591,0)</f>
        <v/>
      </c>
      <c r="X591" s="9">
        <f>IF(Occurrence!K591&gt;0,U591*W591,0)</f>
        <v/>
      </c>
      <c r="Y591" s="24">
        <f>COUNTIF(Data!$X$2:$X$2441,"&lt;="&amp;Data!X591)/($B$3+1)</f>
        <v/>
      </c>
      <c r="Z591" s="16">
        <f>_xlfn.PERCENTILE.INC(Data!$U$2:$U$2441,Y591)</f>
        <v/>
      </c>
      <c r="AA591" s="16">
        <f>_xlfn.PERCENTILE.INC(Data!$V$2:$V$2441,Y591)</f>
        <v/>
      </c>
      <c r="AB591" s="16">
        <f>Data!X591-AA591</f>
        <v/>
      </c>
      <c r="AC591" s="9">
        <f>Z591+AB591</f>
        <v/>
      </c>
      <c r="AD591" s="24">
        <f>COUNTIF(Data!$Y$2:$Y$2441,"&lt;="&amp;Data!Y591)/($B$3+1)</f>
        <v/>
      </c>
      <c r="AE591" s="16">
        <f>_xlfn.PERCENTILE.INC(Data!$U$2:$U$2441,AD591)</f>
        <v/>
      </c>
      <c r="AF591" s="16">
        <f>_xlfn.PERCENTILE.INC(Data!$V$2:$V$2441,AD591)</f>
        <v/>
      </c>
      <c r="AG591" s="16">
        <f>Data!Y591-AF591</f>
        <v/>
      </c>
      <c r="AH591" s="9">
        <f>AE591+AG591</f>
        <v/>
      </c>
    </row>
    <row r="592">
      <c r="N592" s="14">
        <f>Data!A592</f>
        <v/>
      </c>
      <c r="O592" s="24">
        <f>IF(Occurrence!J592&gt;0,COUNTIFS(Occurrence!$J$2:$J$2441,"&gt;0",Occurrence!$J$2:$J$2441,"&lt;="&amp;Occurrence!J592)/($B$8+1),0)</f>
        <v/>
      </c>
      <c r="P592" s="16">
        <f>IF(Occurrence!J592&gt;0,_xlfn.PERCENTILE.INC(Data!$O$2:$O$2441,($B$4+O592*($B$5-1))/($B$3-1)),0)</f>
        <v/>
      </c>
      <c r="Q592" s="16">
        <f>IF(Occurrence!J592&gt;0,_xlfn.PERCENTILE.INC(Occurrence!$I$2:$I$2441,($B$6+O592*($B$7-1))/($B$3-1)),0)</f>
        <v/>
      </c>
      <c r="R592" s="16">
        <f>IF(Occurrence!J592&gt;0,Occurrence!J592/Q592,0)</f>
        <v/>
      </c>
      <c r="S592" s="9">
        <f>IF(Occurrence!J592&gt;0,P592*R592,0)</f>
        <v/>
      </c>
      <c r="T592" s="24">
        <f>IF(Occurrence!K592&gt;0,COUNTIFS(Occurrence!$K$2:$K$2441,"&gt;0",Occurrence!$K$2:$K$2441,"&lt;="&amp;Occurrence!K592)/($B$9+1),0)</f>
        <v/>
      </c>
      <c r="U592" s="16">
        <f>IF(Occurrence!K592&gt;0,_xlfn.PERCENTILE.INC(Data!$O$2:$O$2441,($B$4+T592*($B$5-1))/($B$3-1)),0)</f>
        <v/>
      </c>
      <c r="V592" s="16">
        <f>IF(Occurrence!K592&gt;0,_xlfn.PERCENTILE.INC(Occurrence!$I$2:$I$2441,($B$6+T592*($B$7-1))/($B$3-1)),0)</f>
        <v/>
      </c>
      <c r="W592" s="16">
        <f>IF(Occurrence!K592&gt;0,Occurrence!K592/V592,0)</f>
        <v/>
      </c>
      <c r="X592" s="9">
        <f>IF(Occurrence!K592&gt;0,U592*W592,0)</f>
        <v/>
      </c>
      <c r="Y592" s="24">
        <f>COUNTIF(Data!$X$2:$X$2441,"&lt;="&amp;Data!X592)/($B$3+1)</f>
        <v/>
      </c>
      <c r="Z592" s="16">
        <f>_xlfn.PERCENTILE.INC(Data!$U$2:$U$2441,Y592)</f>
        <v/>
      </c>
      <c r="AA592" s="16">
        <f>_xlfn.PERCENTILE.INC(Data!$V$2:$V$2441,Y592)</f>
        <v/>
      </c>
      <c r="AB592" s="16">
        <f>Data!X592-AA592</f>
        <v/>
      </c>
      <c r="AC592" s="9">
        <f>Z592+AB592</f>
        <v/>
      </c>
      <c r="AD592" s="24">
        <f>COUNTIF(Data!$Y$2:$Y$2441,"&lt;="&amp;Data!Y592)/($B$3+1)</f>
        <v/>
      </c>
      <c r="AE592" s="16">
        <f>_xlfn.PERCENTILE.INC(Data!$U$2:$U$2441,AD592)</f>
        <v/>
      </c>
      <c r="AF592" s="16">
        <f>_xlfn.PERCENTILE.INC(Data!$V$2:$V$2441,AD592)</f>
        <v/>
      </c>
      <c r="AG592" s="16">
        <f>Data!Y592-AF592</f>
        <v/>
      </c>
      <c r="AH592" s="9">
        <f>AE592+AG592</f>
        <v/>
      </c>
    </row>
    <row r="593">
      <c r="N593" s="14">
        <f>Data!A593</f>
        <v/>
      </c>
      <c r="O593" s="24">
        <f>IF(Occurrence!J593&gt;0,COUNTIFS(Occurrence!$J$2:$J$2441,"&gt;0",Occurrence!$J$2:$J$2441,"&lt;="&amp;Occurrence!J593)/($B$8+1),0)</f>
        <v/>
      </c>
      <c r="P593" s="16">
        <f>IF(Occurrence!J593&gt;0,_xlfn.PERCENTILE.INC(Data!$O$2:$O$2441,($B$4+O593*($B$5-1))/($B$3-1)),0)</f>
        <v/>
      </c>
      <c r="Q593" s="16">
        <f>IF(Occurrence!J593&gt;0,_xlfn.PERCENTILE.INC(Occurrence!$I$2:$I$2441,($B$6+O593*($B$7-1))/($B$3-1)),0)</f>
        <v/>
      </c>
      <c r="R593" s="16">
        <f>IF(Occurrence!J593&gt;0,Occurrence!J593/Q593,0)</f>
        <v/>
      </c>
      <c r="S593" s="9">
        <f>IF(Occurrence!J593&gt;0,P593*R593,0)</f>
        <v/>
      </c>
      <c r="T593" s="24">
        <f>IF(Occurrence!K593&gt;0,COUNTIFS(Occurrence!$K$2:$K$2441,"&gt;0",Occurrence!$K$2:$K$2441,"&lt;="&amp;Occurrence!K593)/($B$9+1),0)</f>
        <v/>
      </c>
      <c r="U593" s="16">
        <f>IF(Occurrence!K593&gt;0,_xlfn.PERCENTILE.INC(Data!$O$2:$O$2441,($B$4+T593*($B$5-1))/($B$3-1)),0)</f>
        <v/>
      </c>
      <c r="V593" s="16">
        <f>IF(Occurrence!K593&gt;0,_xlfn.PERCENTILE.INC(Occurrence!$I$2:$I$2441,($B$6+T593*($B$7-1))/($B$3-1)),0)</f>
        <v/>
      </c>
      <c r="W593" s="16">
        <f>IF(Occurrence!K593&gt;0,Occurrence!K593/V593,0)</f>
        <v/>
      </c>
      <c r="X593" s="9">
        <f>IF(Occurrence!K593&gt;0,U593*W593,0)</f>
        <v/>
      </c>
      <c r="Y593" s="24">
        <f>COUNTIF(Data!$X$2:$X$2441,"&lt;="&amp;Data!X593)/($B$3+1)</f>
        <v/>
      </c>
      <c r="Z593" s="16">
        <f>_xlfn.PERCENTILE.INC(Data!$U$2:$U$2441,Y593)</f>
        <v/>
      </c>
      <c r="AA593" s="16">
        <f>_xlfn.PERCENTILE.INC(Data!$V$2:$V$2441,Y593)</f>
        <v/>
      </c>
      <c r="AB593" s="16">
        <f>Data!X593-AA593</f>
        <v/>
      </c>
      <c r="AC593" s="9">
        <f>Z593+AB593</f>
        <v/>
      </c>
      <c r="AD593" s="24">
        <f>COUNTIF(Data!$Y$2:$Y$2441,"&lt;="&amp;Data!Y593)/($B$3+1)</f>
        <v/>
      </c>
      <c r="AE593" s="16">
        <f>_xlfn.PERCENTILE.INC(Data!$U$2:$U$2441,AD593)</f>
        <v/>
      </c>
      <c r="AF593" s="16">
        <f>_xlfn.PERCENTILE.INC(Data!$V$2:$V$2441,AD593)</f>
        <v/>
      </c>
      <c r="AG593" s="16">
        <f>Data!Y593-AF593</f>
        <v/>
      </c>
      <c r="AH593" s="9">
        <f>AE593+AG593</f>
        <v/>
      </c>
    </row>
    <row r="594">
      <c r="N594" s="14">
        <f>Data!A594</f>
        <v/>
      </c>
      <c r="O594" s="24">
        <f>IF(Occurrence!J594&gt;0,COUNTIFS(Occurrence!$J$2:$J$2441,"&gt;0",Occurrence!$J$2:$J$2441,"&lt;="&amp;Occurrence!J594)/($B$8+1),0)</f>
        <v/>
      </c>
      <c r="P594" s="16">
        <f>IF(Occurrence!J594&gt;0,_xlfn.PERCENTILE.INC(Data!$O$2:$O$2441,($B$4+O594*($B$5-1))/($B$3-1)),0)</f>
        <v/>
      </c>
      <c r="Q594" s="16">
        <f>IF(Occurrence!J594&gt;0,_xlfn.PERCENTILE.INC(Occurrence!$I$2:$I$2441,($B$6+O594*($B$7-1))/($B$3-1)),0)</f>
        <v/>
      </c>
      <c r="R594" s="16">
        <f>IF(Occurrence!J594&gt;0,Occurrence!J594/Q594,0)</f>
        <v/>
      </c>
      <c r="S594" s="9">
        <f>IF(Occurrence!J594&gt;0,P594*R594,0)</f>
        <v/>
      </c>
      <c r="T594" s="24">
        <f>IF(Occurrence!K594&gt;0,COUNTIFS(Occurrence!$K$2:$K$2441,"&gt;0",Occurrence!$K$2:$K$2441,"&lt;="&amp;Occurrence!K594)/($B$9+1),0)</f>
        <v/>
      </c>
      <c r="U594" s="16">
        <f>IF(Occurrence!K594&gt;0,_xlfn.PERCENTILE.INC(Data!$O$2:$O$2441,($B$4+T594*($B$5-1))/($B$3-1)),0)</f>
        <v/>
      </c>
      <c r="V594" s="16">
        <f>IF(Occurrence!K594&gt;0,_xlfn.PERCENTILE.INC(Occurrence!$I$2:$I$2441,($B$6+T594*($B$7-1))/($B$3-1)),0)</f>
        <v/>
      </c>
      <c r="W594" s="16">
        <f>IF(Occurrence!K594&gt;0,Occurrence!K594/V594,0)</f>
        <v/>
      </c>
      <c r="X594" s="9">
        <f>IF(Occurrence!K594&gt;0,U594*W594,0)</f>
        <v/>
      </c>
      <c r="Y594" s="24">
        <f>COUNTIF(Data!$X$2:$X$2441,"&lt;="&amp;Data!X594)/($B$3+1)</f>
        <v/>
      </c>
      <c r="Z594" s="16">
        <f>_xlfn.PERCENTILE.INC(Data!$U$2:$U$2441,Y594)</f>
        <v/>
      </c>
      <c r="AA594" s="16">
        <f>_xlfn.PERCENTILE.INC(Data!$V$2:$V$2441,Y594)</f>
        <v/>
      </c>
      <c r="AB594" s="16">
        <f>Data!X594-AA594</f>
        <v/>
      </c>
      <c r="AC594" s="9">
        <f>Z594+AB594</f>
        <v/>
      </c>
      <c r="AD594" s="24">
        <f>COUNTIF(Data!$Y$2:$Y$2441,"&lt;="&amp;Data!Y594)/($B$3+1)</f>
        <v/>
      </c>
      <c r="AE594" s="16">
        <f>_xlfn.PERCENTILE.INC(Data!$U$2:$U$2441,AD594)</f>
        <v/>
      </c>
      <c r="AF594" s="16">
        <f>_xlfn.PERCENTILE.INC(Data!$V$2:$V$2441,AD594)</f>
        <v/>
      </c>
      <c r="AG594" s="16">
        <f>Data!Y594-AF594</f>
        <v/>
      </c>
      <c r="AH594" s="9">
        <f>AE594+AG594</f>
        <v/>
      </c>
    </row>
    <row r="595">
      <c r="N595" s="14">
        <f>Data!A595</f>
        <v/>
      </c>
      <c r="O595" s="24">
        <f>IF(Occurrence!J595&gt;0,COUNTIFS(Occurrence!$J$2:$J$2441,"&gt;0",Occurrence!$J$2:$J$2441,"&lt;="&amp;Occurrence!J595)/($B$8+1),0)</f>
        <v/>
      </c>
      <c r="P595" s="16">
        <f>IF(Occurrence!J595&gt;0,_xlfn.PERCENTILE.INC(Data!$O$2:$O$2441,($B$4+O595*($B$5-1))/($B$3-1)),0)</f>
        <v/>
      </c>
      <c r="Q595" s="16">
        <f>IF(Occurrence!J595&gt;0,_xlfn.PERCENTILE.INC(Occurrence!$I$2:$I$2441,($B$6+O595*($B$7-1))/($B$3-1)),0)</f>
        <v/>
      </c>
      <c r="R595" s="16">
        <f>IF(Occurrence!J595&gt;0,Occurrence!J595/Q595,0)</f>
        <v/>
      </c>
      <c r="S595" s="9">
        <f>IF(Occurrence!J595&gt;0,P595*R595,0)</f>
        <v/>
      </c>
      <c r="T595" s="24">
        <f>IF(Occurrence!K595&gt;0,COUNTIFS(Occurrence!$K$2:$K$2441,"&gt;0",Occurrence!$K$2:$K$2441,"&lt;="&amp;Occurrence!K595)/($B$9+1),0)</f>
        <v/>
      </c>
      <c r="U595" s="16">
        <f>IF(Occurrence!K595&gt;0,_xlfn.PERCENTILE.INC(Data!$O$2:$O$2441,($B$4+T595*($B$5-1))/($B$3-1)),0)</f>
        <v/>
      </c>
      <c r="V595" s="16">
        <f>IF(Occurrence!K595&gt;0,_xlfn.PERCENTILE.INC(Occurrence!$I$2:$I$2441,($B$6+T595*($B$7-1))/($B$3-1)),0)</f>
        <v/>
      </c>
      <c r="W595" s="16">
        <f>IF(Occurrence!K595&gt;0,Occurrence!K595/V595,0)</f>
        <v/>
      </c>
      <c r="X595" s="9">
        <f>IF(Occurrence!K595&gt;0,U595*W595,0)</f>
        <v/>
      </c>
      <c r="Y595" s="24">
        <f>COUNTIF(Data!$X$2:$X$2441,"&lt;="&amp;Data!X595)/($B$3+1)</f>
        <v/>
      </c>
      <c r="Z595" s="16">
        <f>_xlfn.PERCENTILE.INC(Data!$U$2:$U$2441,Y595)</f>
        <v/>
      </c>
      <c r="AA595" s="16">
        <f>_xlfn.PERCENTILE.INC(Data!$V$2:$V$2441,Y595)</f>
        <v/>
      </c>
      <c r="AB595" s="16">
        <f>Data!X595-AA595</f>
        <v/>
      </c>
      <c r="AC595" s="9">
        <f>Z595+AB595</f>
        <v/>
      </c>
      <c r="AD595" s="24">
        <f>COUNTIF(Data!$Y$2:$Y$2441,"&lt;="&amp;Data!Y595)/($B$3+1)</f>
        <v/>
      </c>
      <c r="AE595" s="16">
        <f>_xlfn.PERCENTILE.INC(Data!$U$2:$U$2441,AD595)</f>
        <v/>
      </c>
      <c r="AF595" s="16">
        <f>_xlfn.PERCENTILE.INC(Data!$V$2:$V$2441,AD595)</f>
        <v/>
      </c>
      <c r="AG595" s="16">
        <f>Data!Y595-AF595</f>
        <v/>
      </c>
      <c r="AH595" s="9">
        <f>AE595+AG595</f>
        <v/>
      </c>
    </row>
    <row r="596">
      <c r="N596" s="14">
        <f>Data!A596</f>
        <v/>
      </c>
      <c r="O596" s="24">
        <f>IF(Occurrence!J596&gt;0,COUNTIFS(Occurrence!$J$2:$J$2441,"&gt;0",Occurrence!$J$2:$J$2441,"&lt;="&amp;Occurrence!J596)/($B$8+1),0)</f>
        <v/>
      </c>
      <c r="P596" s="16">
        <f>IF(Occurrence!J596&gt;0,_xlfn.PERCENTILE.INC(Data!$O$2:$O$2441,($B$4+O596*($B$5-1))/($B$3-1)),0)</f>
        <v/>
      </c>
      <c r="Q596" s="16">
        <f>IF(Occurrence!J596&gt;0,_xlfn.PERCENTILE.INC(Occurrence!$I$2:$I$2441,($B$6+O596*($B$7-1))/($B$3-1)),0)</f>
        <v/>
      </c>
      <c r="R596" s="16">
        <f>IF(Occurrence!J596&gt;0,Occurrence!J596/Q596,0)</f>
        <v/>
      </c>
      <c r="S596" s="9">
        <f>IF(Occurrence!J596&gt;0,P596*R596,0)</f>
        <v/>
      </c>
      <c r="T596" s="24">
        <f>IF(Occurrence!K596&gt;0,COUNTIFS(Occurrence!$K$2:$K$2441,"&gt;0",Occurrence!$K$2:$K$2441,"&lt;="&amp;Occurrence!K596)/($B$9+1),0)</f>
        <v/>
      </c>
      <c r="U596" s="16">
        <f>IF(Occurrence!K596&gt;0,_xlfn.PERCENTILE.INC(Data!$O$2:$O$2441,($B$4+T596*($B$5-1))/($B$3-1)),0)</f>
        <v/>
      </c>
      <c r="V596" s="16">
        <f>IF(Occurrence!K596&gt;0,_xlfn.PERCENTILE.INC(Occurrence!$I$2:$I$2441,($B$6+T596*($B$7-1))/($B$3-1)),0)</f>
        <v/>
      </c>
      <c r="W596" s="16">
        <f>IF(Occurrence!K596&gt;0,Occurrence!K596/V596,0)</f>
        <v/>
      </c>
      <c r="X596" s="9">
        <f>IF(Occurrence!K596&gt;0,U596*W596,0)</f>
        <v/>
      </c>
      <c r="Y596" s="24">
        <f>COUNTIF(Data!$X$2:$X$2441,"&lt;="&amp;Data!X596)/($B$3+1)</f>
        <v/>
      </c>
      <c r="Z596" s="16">
        <f>_xlfn.PERCENTILE.INC(Data!$U$2:$U$2441,Y596)</f>
        <v/>
      </c>
      <c r="AA596" s="16">
        <f>_xlfn.PERCENTILE.INC(Data!$V$2:$V$2441,Y596)</f>
        <v/>
      </c>
      <c r="AB596" s="16">
        <f>Data!X596-AA596</f>
        <v/>
      </c>
      <c r="AC596" s="9">
        <f>Z596+AB596</f>
        <v/>
      </c>
      <c r="AD596" s="24">
        <f>COUNTIF(Data!$Y$2:$Y$2441,"&lt;="&amp;Data!Y596)/($B$3+1)</f>
        <v/>
      </c>
      <c r="AE596" s="16">
        <f>_xlfn.PERCENTILE.INC(Data!$U$2:$U$2441,AD596)</f>
        <v/>
      </c>
      <c r="AF596" s="16">
        <f>_xlfn.PERCENTILE.INC(Data!$V$2:$V$2441,AD596)</f>
        <v/>
      </c>
      <c r="AG596" s="16">
        <f>Data!Y596-AF596</f>
        <v/>
      </c>
      <c r="AH596" s="9">
        <f>AE596+AG596</f>
        <v/>
      </c>
    </row>
    <row r="597">
      <c r="N597" s="14">
        <f>Data!A597</f>
        <v/>
      </c>
      <c r="O597" s="24">
        <f>IF(Occurrence!J597&gt;0,COUNTIFS(Occurrence!$J$2:$J$2441,"&gt;0",Occurrence!$J$2:$J$2441,"&lt;="&amp;Occurrence!J597)/($B$8+1),0)</f>
        <v/>
      </c>
      <c r="P597" s="16">
        <f>IF(Occurrence!J597&gt;0,_xlfn.PERCENTILE.INC(Data!$O$2:$O$2441,($B$4+O597*($B$5-1))/($B$3-1)),0)</f>
        <v/>
      </c>
      <c r="Q597" s="16">
        <f>IF(Occurrence!J597&gt;0,_xlfn.PERCENTILE.INC(Occurrence!$I$2:$I$2441,($B$6+O597*($B$7-1))/($B$3-1)),0)</f>
        <v/>
      </c>
      <c r="R597" s="16">
        <f>IF(Occurrence!J597&gt;0,Occurrence!J597/Q597,0)</f>
        <v/>
      </c>
      <c r="S597" s="9">
        <f>IF(Occurrence!J597&gt;0,P597*R597,0)</f>
        <v/>
      </c>
      <c r="T597" s="24">
        <f>IF(Occurrence!K597&gt;0,COUNTIFS(Occurrence!$K$2:$K$2441,"&gt;0",Occurrence!$K$2:$K$2441,"&lt;="&amp;Occurrence!K597)/($B$9+1),0)</f>
        <v/>
      </c>
      <c r="U597" s="16">
        <f>IF(Occurrence!K597&gt;0,_xlfn.PERCENTILE.INC(Data!$O$2:$O$2441,($B$4+T597*($B$5-1))/($B$3-1)),0)</f>
        <v/>
      </c>
      <c r="V597" s="16">
        <f>IF(Occurrence!K597&gt;0,_xlfn.PERCENTILE.INC(Occurrence!$I$2:$I$2441,($B$6+T597*($B$7-1))/($B$3-1)),0)</f>
        <v/>
      </c>
      <c r="W597" s="16">
        <f>IF(Occurrence!K597&gt;0,Occurrence!K597/V597,0)</f>
        <v/>
      </c>
      <c r="X597" s="9">
        <f>IF(Occurrence!K597&gt;0,U597*W597,0)</f>
        <v/>
      </c>
      <c r="Y597" s="24">
        <f>COUNTIF(Data!$X$2:$X$2441,"&lt;="&amp;Data!X597)/($B$3+1)</f>
        <v/>
      </c>
      <c r="Z597" s="16">
        <f>_xlfn.PERCENTILE.INC(Data!$U$2:$U$2441,Y597)</f>
        <v/>
      </c>
      <c r="AA597" s="16">
        <f>_xlfn.PERCENTILE.INC(Data!$V$2:$V$2441,Y597)</f>
        <v/>
      </c>
      <c r="AB597" s="16">
        <f>Data!X597-AA597</f>
        <v/>
      </c>
      <c r="AC597" s="9">
        <f>Z597+AB597</f>
        <v/>
      </c>
      <c r="AD597" s="24">
        <f>COUNTIF(Data!$Y$2:$Y$2441,"&lt;="&amp;Data!Y597)/($B$3+1)</f>
        <v/>
      </c>
      <c r="AE597" s="16">
        <f>_xlfn.PERCENTILE.INC(Data!$U$2:$U$2441,AD597)</f>
        <v/>
      </c>
      <c r="AF597" s="16">
        <f>_xlfn.PERCENTILE.INC(Data!$V$2:$V$2441,AD597)</f>
        <v/>
      </c>
      <c r="AG597" s="16">
        <f>Data!Y597-AF597</f>
        <v/>
      </c>
      <c r="AH597" s="9">
        <f>AE597+AG597</f>
        <v/>
      </c>
    </row>
    <row r="598">
      <c r="N598" s="14">
        <f>Data!A598</f>
        <v/>
      </c>
      <c r="O598" s="24">
        <f>IF(Occurrence!J598&gt;0,COUNTIFS(Occurrence!$J$2:$J$2441,"&gt;0",Occurrence!$J$2:$J$2441,"&lt;="&amp;Occurrence!J598)/($B$8+1),0)</f>
        <v/>
      </c>
      <c r="P598" s="16">
        <f>IF(Occurrence!J598&gt;0,_xlfn.PERCENTILE.INC(Data!$O$2:$O$2441,($B$4+O598*($B$5-1))/($B$3-1)),0)</f>
        <v/>
      </c>
      <c r="Q598" s="16">
        <f>IF(Occurrence!J598&gt;0,_xlfn.PERCENTILE.INC(Occurrence!$I$2:$I$2441,($B$6+O598*($B$7-1))/($B$3-1)),0)</f>
        <v/>
      </c>
      <c r="R598" s="16">
        <f>IF(Occurrence!J598&gt;0,Occurrence!J598/Q598,0)</f>
        <v/>
      </c>
      <c r="S598" s="9">
        <f>IF(Occurrence!J598&gt;0,P598*R598,0)</f>
        <v/>
      </c>
      <c r="T598" s="24">
        <f>IF(Occurrence!K598&gt;0,COUNTIFS(Occurrence!$K$2:$K$2441,"&gt;0",Occurrence!$K$2:$K$2441,"&lt;="&amp;Occurrence!K598)/($B$9+1),0)</f>
        <v/>
      </c>
      <c r="U598" s="16">
        <f>IF(Occurrence!K598&gt;0,_xlfn.PERCENTILE.INC(Data!$O$2:$O$2441,($B$4+T598*($B$5-1))/($B$3-1)),0)</f>
        <v/>
      </c>
      <c r="V598" s="16">
        <f>IF(Occurrence!K598&gt;0,_xlfn.PERCENTILE.INC(Occurrence!$I$2:$I$2441,($B$6+T598*($B$7-1))/($B$3-1)),0)</f>
        <v/>
      </c>
      <c r="W598" s="16">
        <f>IF(Occurrence!K598&gt;0,Occurrence!K598/V598,0)</f>
        <v/>
      </c>
      <c r="X598" s="9">
        <f>IF(Occurrence!K598&gt;0,U598*W598,0)</f>
        <v/>
      </c>
      <c r="Y598" s="24">
        <f>COUNTIF(Data!$X$2:$X$2441,"&lt;="&amp;Data!X598)/($B$3+1)</f>
        <v/>
      </c>
      <c r="Z598" s="16">
        <f>_xlfn.PERCENTILE.INC(Data!$U$2:$U$2441,Y598)</f>
        <v/>
      </c>
      <c r="AA598" s="16">
        <f>_xlfn.PERCENTILE.INC(Data!$V$2:$V$2441,Y598)</f>
        <v/>
      </c>
      <c r="AB598" s="16">
        <f>Data!X598-AA598</f>
        <v/>
      </c>
      <c r="AC598" s="9">
        <f>Z598+AB598</f>
        <v/>
      </c>
      <c r="AD598" s="24">
        <f>COUNTIF(Data!$Y$2:$Y$2441,"&lt;="&amp;Data!Y598)/($B$3+1)</f>
        <v/>
      </c>
      <c r="AE598" s="16">
        <f>_xlfn.PERCENTILE.INC(Data!$U$2:$U$2441,AD598)</f>
        <v/>
      </c>
      <c r="AF598" s="16">
        <f>_xlfn.PERCENTILE.INC(Data!$V$2:$V$2441,AD598)</f>
        <v/>
      </c>
      <c r="AG598" s="16">
        <f>Data!Y598-AF598</f>
        <v/>
      </c>
      <c r="AH598" s="9">
        <f>AE598+AG598</f>
        <v/>
      </c>
    </row>
    <row r="599">
      <c r="N599" s="14">
        <f>Data!A599</f>
        <v/>
      </c>
      <c r="O599" s="24">
        <f>IF(Occurrence!J599&gt;0,COUNTIFS(Occurrence!$J$2:$J$2441,"&gt;0",Occurrence!$J$2:$J$2441,"&lt;="&amp;Occurrence!J599)/($B$8+1),0)</f>
        <v/>
      </c>
      <c r="P599" s="16">
        <f>IF(Occurrence!J599&gt;0,_xlfn.PERCENTILE.INC(Data!$O$2:$O$2441,($B$4+O599*($B$5-1))/($B$3-1)),0)</f>
        <v/>
      </c>
      <c r="Q599" s="16">
        <f>IF(Occurrence!J599&gt;0,_xlfn.PERCENTILE.INC(Occurrence!$I$2:$I$2441,($B$6+O599*($B$7-1))/($B$3-1)),0)</f>
        <v/>
      </c>
      <c r="R599" s="16">
        <f>IF(Occurrence!J599&gt;0,Occurrence!J599/Q599,0)</f>
        <v/>
      </c>
      <c r="S599" s="9">
        <f>IF(Occurrence!J599&gt;0,P599*R599,0)</f>
        <v/>
      </c>
      <c r="T599" s="24">
        <f>IF(Occurrence!K599&gt;0,COUNTIFS(Occurrence!$K$2:$K$2441,"&gt;0",Occurrence!$K$2:$K$2441,"&lt;="&amp;Occurrence!K599)/($B$9+1),0)</f>
        <v/>
      </c>
      <c r="U599" s="16">
        <f>IF(Occurrence!K599&gt;0,_xlfn.PERCENTILE.INC(Data!$O$2:$O$2441,($B$4+T599*($B$5-1))/($B$3-1)),0)</f>
        <v/>
      </c>
      <c r="V599" s="16">
        <f>IF(Occurrence!K599&gt;0,_xlfn.PERCENTILE.INC(Occurrence!$I$2:$I$2441,($B$6+T599*($B$7-1))/($B$3-1)),0)</f>
        <v/>
      </c>
      <c r="W599" s="16">
        <f>IF(Occurrence!K599&gt;0,Occurrence!K599/V599,0)</f>
        <v/>
      </c>
      <c r="X599" s="9">
        <f>IF(Occurrence!K599&gt;0,U599*W599,0)</f>
        <v/>
      </c>
      <c r="Y599" s="24">
        <f>COUNTIF(Data!$X$2:$X$2441,"&lt;="&amp;Data!X599)/($B$3+1)</f>
        <v/>
      </c>
      <c r="Z599" s="16">
        <f>_xlfn.PERCENTILE.INC(Data!$U$2:$U$2441,Y599)</f>
        <v/>
      </c>
      <c r="AA599" s="16">
        <f>_xlfn.PERCENTILE.INC(Data!$V$2:$V$2441,Y599)</f>
        <v/>
      </c>
      <c r="AB599" s="16">
        <f>Data!X599-AA599</f>
        <v/>
      </c>
      <c r="AC599" s="9">
        <f>Z599+AB599</f>
        <v/>
      </c>
      <c r="AD599" s="24">
        <f>COUNTIF(Data!$Y$2:$Y$2441,"&lt;="&amp;Data!Y599)/($B$3+1)</f>
        <v/>
      </c>
      <c r="AE599" s="16">
        <f>_xlfn.PERCENTILE.INC(Data!$U$2:$U$2441,AD599)</f>
        <v/>
      </c>
      <c r="AF599" s="16">
        <f>_xlfn.PERCENTILE.INC(Data!$V$2:$V$2441,AD599)</f>
        <v/>
      </c>
      <c r="AG599" s="16">
        <f>Data!Y599-AF599</f>
        <v/>
      </c>
      <c r="AH599" s="9">
        <f>AE599+AG599</f>
        <v/>
      </c>
    </row>
    <row r="600">
      <c r="N600" s="14">
        <f>Data!A600</f>
        <v/>
      </c>
      <c r="O600" s="24">
        <f>IF(Occurrence!J600&gt;0,COUNTIFS(Occurrence!$J$2:$J$2441,"&gt;0",Occurrence!$J$2:$J$2441,"&lt;="&amp;Occurrence!J600)/($B$8+1),0)</f>
        <v/>
      </c>
      <c r="P600" s="16">
        <f>IF(Occurrence!J600&gt;0,_xlfn.PERCENTILE.INC(Data!$O$2:$O$2441,($B$4+O600*($B$5-1))/($B$3-1)),0)</f>
        <v/>
      </c>
      <c r="Q600" s="16">
        <f>IF(Occurrence!J600&gt;0,_xlfn.PERCENTILE.INC(Occurrence!$I$2:$I$2441,($B$6+O600*($B$7-1))/($B$3-1)),0)</f>
        <v/>
      </c>
      <c r="R600" s="16">
        <f>IF(Occurrence!J600&gt;0,Occurrence!J600/Q600,0)</f>
        <v/>
      </c>
      <c r="S600" s="9">
        <f>IF(Occurrence!J600&gt;0,P600*R600,0)</f>
        <v/>
      </c>
      <c r="T600" s="24">
        <f>IF(Occurrence!K600&gt;0,COUNTIFS(Occurrence!$K$2:$K$2441,"&gt;0",Occurrence!$K$2:$K$2441,"&lt;="&amp;Occurrence!K600)/($B$9+1),0)</f>
        <v/>
      </c>
      <c r="U600" s="16">
        <f>IF(Occurrence!K600&gt;0,_xlfn.PERCENTILE.INC(Data!$O$2:$O$2441,($B$4+T600*($B$5-1))/($B$3-1)),0)</f>
        <v/>
      </c>
      <c r="V600" s="16">
        <f>IF(Occurrence!K600&gt;0,_xlfn.PERCENTILE.INC(Occurrence!$I$2:$I$2441,($B$6+T600*($B$7-1))/($B$3-1)),0)</f>
        <v/>
      </c>
      <c r="W600" s="16">
        <f>IF(Occurrence!K600&gt;0,Occurrence!K600/V600,0)</f>
        <v/>
      </c>
      <c r="X600" s="9">
        <f>IF(Occurrence!K600&gt;0,U600*W600,0)</f>
        <v/>
      </c>
      <c r="Y600" s="24">
        <f>COUNTIF(Data!$X$2:$X$2441,"&lt;="&amp;Data!X600)/($B$3+1)</f>
        <v/>
      </c>
      <c r="Z600" s="16">
        <f>_xlfn.PERCENTILE.INC(Data!$U$2:$U$2441,Y600)</f>
        <v/>
      </c>
      <c r="AA600" s="16">
        <f>_xlfn.PERCENTILE.INC(Data!$V$2:$V$2441,Y600)</f>
        <v/>
      </c>
      <c r="AB600" s="16">
        <f>Data!X600-AA600</f>
        <v/>
      </c>
      <c r="AC600" s="9">
        <f>Z600+AB600</f>
        <v/>
      </c>
      <c r="AD600" s="24">
        <f>COUNTIF(Data!$Y$2:$Y$2441,"&lt;="&amp;Data!Y600)/($B$3+1)</f>
        <v/>
      </c>
      <c r="AE600" s="16">
        <f>_xlfn.PERCENTILE.INC(Data!$U$2:$U$2441,AD600)</f>
        <v/>
      </c>
      <c r="AF600" s="16">
        <f>_xlfn.PERCENTILE.INC(Data!$V$2:$V$2441,AD600)</f>
        <v/>
      </c>
      <c r="AG600" s="16">
        <f>Data!Y600-AF600</f>
        <v/>
      </c>
      <c r="AH600" s="9">
        <f>AE600+AG600</f>
        <v/>
      </c>
    </row>
    <row r="601">
      <c r="N601" s="14">
        <f>Data!A601</f>
        <v/>
      </c>
      <c r="O601" s="24">
        <f>IF(Occurrence!J601&gt;0,COUNTIFS(Occurrence!$J$2:$J$2441,"&gt;0",Occurrence!$J$2:$J$2441,"&lt;="&amp;Occurrence!J601)/($B$8+1),0)</f>
        <v/>
      </c>
      <c r="P601" s="16">
        <f>IF(Occurrence!J601&gt;0,_xlfn.PERCENTILE.INC(Data!$O$2:$O$2441,($B$4+O601*($B$5-1))/($B$3-1)),0)</f>
        <v/>
      </c>
      <c r="Q601" s="16">
        <f>IF(Occurrence!J601&gt;0,_xlfn.PERCENTILE.INC(Occurrence!$I$2:$I$2441,($B$6+O601*($B$7-1))/($B$3-1)),0)</f>
        <v/>
      </c>
      <c r="R601" s="16">
        <f>IF(Occurrence!J601&gt;0,Occurrence!J601/Q601,0)</f>
        <v/>
      </c>
      <c r="S601" s="9">
        <f>IF(Occurrence!J601&gt;0,P601*R601,0)</f>
        <v/>
      </c>
      <c r="T601" s="24">
        <f>IF(Occurrence!K601&gt;0,COUNTIFS(Occurrence!$K$2:$K$2441,"&gt;0",Occurrence!$K$2:$K$2441,"&lt;="&amp;Occurrence!K601)/($B$9+1),0)</f>
        <v/>
      </c>
      <c r="U601" s="16">
        <f>IF(Occurrence!K601&gt;0,_xlfn.PERCENTILE.INC(Data!$O$2:$O$2441,($B$4+T601*($B$5-1))/($B$3-1)),0)</f>
        <v/>
      </c>
      <c r="V601" s="16">
        <f>IF(Occurrence!K601&gt;0,_xlfn.PERCENTILE.INC(Occurrence!$I$2:$I$2441,($B$6+T601*($B$7-1))/($B$3-1)),0)</f>
        <v/>
      </c>
      <c r="W601" s="16">
        <f>IF(Occurrence!K601&gt;0,Occurrence!K601/V601,0)</f>
        <v/>
      </c>
      <c r="X601" s="9">
        <f>IF(Occurrence!K601&gt;0,U601*W601,0)</f>
        <v/>
      </c>
      <c r="Y601" s="24">
        <f>COUNTIF(Data!$X$2:$X$2441,"&lt;="&amp;Data!X601)/($B$3+1)</f>
        <v/>
      </c>
      <c r="Z601" s="16">
        <f>_xlfn.PERCENTILE.INC(Data!$U$2:$U$2441,Y601)</f>
        <v/>
      </c>
      <c r="AA601" s="16">
        <f>_xlfn.PERCENTILE.INC(Data!$V$2:$V$2441,Y601)</f>
        <v/>
      </c>
      <c r="AB601" s="16">
        <f>Data!X601-AA601</f>
        <v/>
      </c>
      <c r="AC601" s="9">
        <f>Z601+AB601</f>
        <v/>
      </c>
      <c r="AD601" s="24">
        <f>COUNTIF(Data!$Y$2:$Y$2441,"&lt;="&amp;Data!Y601)/($B$3+1)</f>
        <v/>
      </c>
      <c r="AE601" s="16">
        <f>_xlfn.PERCENTILE.INC(Data!$U$2:$U$2441,AD601)</f>
        <v/>
      </c>
      <c r="AF601" s="16">
        <f>_xlfn.PERCENTILE.INC(Data!$V$2:$V$2441,AD601)</f>
        <v/>
      </c>
      <c r="AG601" s="16">
        <f>Data!Y601-AF601</f>
        <v/>
      </c>
      <c r="AH601" s="9">
        <f>AE601+AG601</f>
        <v/>
      </c>
    </row>
    <row r="602">
      <c r="N602" s="14">
        <f>Data!A602</f>
        <v/>
      </c>
      <c r="O602" s="24">
        <f>IF(Occurrence!J602&gt;0,COUNTIFS(Occurrence!$J$2:$J$2441,"&gt;0",Occurrence!$J$2:$J$2441,"&lt;="&amp;Occurrence!J602)/($B$8+1),0)</f>
        <v/>
      </c>
      <c r="P602" s="16">
        <f>IF(Occurrence!J602&gt;0,_xlfn.PERCENTILE.INC(Data!$O$2:$O$2441,($B$4+O602*($B$5-1))/($B$3-1)),0)</f>
        <v/>
      </c>
      <c r="Q602" s="16">
        <f>IF(Occurrence!J602&gt;0,_xlfn.PERCENTILE.INC(Occurrence!$I$2:$I$2441,($B$6+O602*($B$7-1))/($B$3-1)),0)</f>
        <v/>
      </c>
      <c r="R602" s="16">
        <f>IF(Occurrence!J602&gt;0,Occurrence!J602/Q602,0)</f>
        <v/>
      </c>
      <c r="S602" s="9">
        <f>IF(Occurrence!J602&gt;0,P602*R602,0)</f>
        <v/>
      </c>
      <c r="T602" s="24">
        <f>IF(Occurrence!K602&gt;0,COUNTIFS(Occurrence!$K$2:$K$2441,"&gt;0",Occurrence!$K$2:$K$2441,"&lt;="&amp;Occurrence!K602)/($B$9+1),0)</f>
        <v/>
      </c>
      <c r="U602" s="16">
        <f>IF(Occurrence!K602&gt;0,_xlfn.PERCENTILE.INC(Data!$O$2:$O$2441,($B$4+T602*($B$5-1))/($B$3-1)),0)</f>
        <v/>
      </c>
      <c r="V602" s="16">
        <f>IF(Occurrence!K602&gt;0,_xlfn.PERCENTILE.INC(Occurrence!$I$2:$I$2441,($B$6+T602*($B$7-1))/($B$3-1)),0)</f>
        <v/>
      </c>
      <c r="W602" s="16">
        <f>IF(Occurrence!K602&gt;0,Occurrence!K602/V602,0)</f>
        <v/>
      </c>
      <c r="X602" s="9">
        <f>IF(Occurrence!K602&gt;0,U602*W602,0)</f>
        <v/>
      </c>
      <c r="Y602" s="24">
        <f>COUNTIF(Data!$X$2:$X$2441,"&lt;="&amp;Data!X602)/($B$3+1)</f>
        <v/>
      </c>
      <c r="Z602" s="16">
        <f>_xlfn.PERCENTILE.INC(Data!$U$2:$U$2441,Y602)</f>
        <v/>
      </c>
      <c r="AA602" s="16">
        <f>_xlfn.PERCENTILE.INC(Data!$V$2:$V$2441,Y602)</f>
        <v/>
      </c>
      <c r="AB602" s="16">
        <f>Data!X602-AA602</f>
        <v/>
      </c>
      <c r="AC602" s="9">
        <f>Z602+AB602</f>
        <v/>
      </c>
      <c r="AD602" s="24">
        <f>COUNTIF(Data!$Y$2:$Y$2441,"&lt;="&amp;Data!Y602)/($B$3+1)</f>
        <v/>
      </c>
      <c r="AE602" s="16">
        <f>_xlfn.PERCENTILE.INC(Data!$U$2:$U$2441,AD602)</f>
        <v/>
      </c>
      <c r="AF602" s="16">
        <f>_xlfn.PERCENTILE.INC(Data!$V$2:$V$2441,AD602)</f>
        <v/>
      </c>
      <c r="AG602" s="16">
        <f>Data!Y602-AF602</f>
        <v/>
      </c>
      <c r="AH602" s="9">
        <f>AE602+AG602</f>
        <v/>
      </c>
    </row>
    <row r="603">
      <c r="N603" s="14">
        <f>Data!A603</f>
        <v/>
      </c>
      <c r="O603" s="24">
        <f>IF(Occurrence!J603&gt;0,COUNTIFS(Occurrence!$J$2:$J$2441,"&gt;0",Occurrence!$J$2:$J$2441,"&lt;="&amp;Occurrence!J603)/($B$8+1),0)</f>
        <v/>
      </c>
      <c r="P603" s="16">
        <f>IF(Occurrence!J603&gt;0,_xlfn.PERCENTILE.INC(Data!$O$2:$O$2441,($B$4+O603*($B$5-1))/($B$3-1)),0)</f>
        <v/>
      </c>
      <c r="Q603" s="16">
        <f>IF(Occurrence!J603&gt;0,_xlfn.PERCENTILE.INC(Occurrence!$I$2:$I$2441,($B$6+O603*($B$7-1))/($B$3-1)),0)</f>
        <v/>
      </c>
      <c r="R603" s="16">
        <f>IF(Occurrence!J603&gt;0,Occurrence!J603/Q603,0)</f>
        <v/>
      </c>
      <c r="S603" s="9">
        <f>IF(Occurrence!J603&gt;0,P603*R603,0)</f>
        <v/>
      </c>
      <c r="T603" s="24">
        <f>IF(Occurrence!K603&gt;0,COUNTIFS(Occurrence!$K$2:$K$2441,"&gt;0",Occurrence!$K$2:$K$2441,"&lt;="&amp;Occurrence!K603)/($B$9+1),0)</f>
        <v/>
      </c>
      <c r="U603" s="16">
        <f>IF(Occurrence!K603&gt;0,_xlfn.PERCENTILE.INC(Data!$O$2:$O$2441,($B$4+T603*($B$5-1))/($B$3-1)),0)</f>
        <v/>
      </c>
      <c r="V603" s="16">
        <f>IF(Occurrence!K603&gt;0,_xlfn.PERCENTILE.INC(Occurrence!$I$2:$I$2441,($B$6+T603*($B$7-1))/($B$3-1)),0)</f>
        <v/>
      </c>
      <c r="W603" s="16">
        <f>IF(Occurrence!K603&gt;0,Occurrence!K603/V603,0)</f>
        <v/>
      </c>
      <c r="X603" s="9">
        <f>IF(Occurrence!K603&gt;0,U603*W603,0)</f>
        <v/>
      </c>
      <c r="Y603" s="24">
        <f>COUNTIF(Data!$X$2:$X$2441,"&lt;="&amp;Data!X603)/($B$3+1)</f>
        <v/>
      </c>
      <c r="Z603" s="16">
        <f>_xlfn.PERCENTILE.INC(Data!$U$2:$U$2441,Y603)</f>
        <v/>
      </c>
      <c r="AA603" s="16">
        <f>_xlfn.PERCENTILE.INC(Data!$V$2:$V$2441,Y603)</f>
        <v/>
      </c>
      <c r="AB603" s="16">
        <f>Data!X603-AA603</f>
        <v/>
      </c>
      <c r="AC603" s="9">
        <f>Z603+AB603</f>
        <v/>
      </c>
      <c r="AD603" s="24">
        <f>COUNTIF(Data!$Y$2:$Y$2441,"&lt;="&amp;Data!Y603)/($B$3+1)</f>
        <v/>
      </c>
      <c r="AE603" s="16">
        <f>_xlfn.PERCENTILE.INC(Data!$U$2:$U$2441,AD603)</f>
        <v/>
      </c>
      <c r="AF603" s="16">
        <f>_xlfn.PERCENTILE.INC(Data!$V$2:$V$2441,AD603)</f>
        <v/>
      </c>
      <c r="AG603" s="16">
        <f>Data!Y603-AF603</f>
        <v/>
      </c>
      <c r="AH603" s="9">
        <f>AE603+AG603</f>
        <v/>
      </c>
    </row>
    <row r="604">
      <c r="N604" s="14">
        <f>Data!A604</f>
        <v/>
      </c>
      <c r="O604" s="24">
        <f>IF(Occurrence!J604&gt;0,COUNTIFS(Occurrence!$J$2:$J$2441,"&gt;0",Occurrence!$J$2:$J$2441,"&lt;="&amp;Occurrence!J604)/($B$8+1),0)</f>
        <v/>
      </c>
      <c r="P604" s="16">
        <f>IF(Occurrence!J604&gt;0,_xlfn.PERCENTILE.INC(Data!$O$2:$O$2441,($B$4+O604*($B$5-1))/($B$3-1)),0)</f>
        <v/>
      </c>
      <c r="Q604" s="16">
        <f>IF(Occurrence!J604&gt;0,_xlfn.PERCENTILE.INC(Occurrence!$I$2:$I$2441,($B$6+O604*($B$7-1))/($B$3-1)),0)</f>
        <v/>
      </c>
      <c r="R604" s="16">
        <f>IF(Occurrence!J604&gt;0,Occurrence!J604/Q604,0)</f>
        <v/>
      </c>
      <c r="S604" s="9">
        <f>IF(Occurrence!J604&gt;0,P604*R604,0)</f>
        <v/>
      </c>
      <c r="T604" s="24">
        <f>IF(Occurrence!K604&gt;0,COUNTIFS(Occurrence!$K$2:$K$2441,"&gt;0",Occurrence!$K$2:$K$2441,"&lt;="&amp;Occurrence!K604)/($B$9+1),0)</f>
        <v/>
      </c>
      <c r="U604" s="16">
        <f>IF(Occurrence!K604&gt;0,_xlfn.PERCENTILE.INC(Data!$O$2:$O$2441,($B$4+T604*($B$5-1))/($B$3-1)),0)</f>
        <v/>
      </c>
      <c r="V604" s="16">
        <f>IF(Occurrence!K604&gt;0,_xlfn.PERCENTILE.INC(Occurrence!$I$2:$I$2441,($B$6+T604*($B$7-1))/($B$3-1)),0)</f>
        <v/>
      </c>
      <c r="W604" s="16">
        <f>IF(Occurrence!K604&gt;0,Occurrence!K604/V604,0)</f>
        <v/>
      </c>
      <c r="X604" s="9">
        <f>IF(Occurrence!K604&gt;0,U604*W604,0)</f>
        <v/>
      </c>
      <c r="Y604" s="24">
        <f>COUNTIF(Data!$X$2:$X$2441,"&lt;="&amp;Data!X604)/($B$3+1)</f>
        <v/>
      </c>
      <c r="Z604" s="16">
        <f>_xlfn.PERCENTILE.INC(Data!$U$2:$U$2441,Y604)</f>
        <v/>
      </c>
      <c r="AA604" s="16">
        <f>_xlfn.PERCENTILE.INC(Data!$V$2:$V$2441,Y604)</f>
        <v/>
      </c>
      <c r="AB604" s="16">
        <f>Data!X604-AA604</f>
        <v/>
      </c>
      <c r="AC604" s="9">
        <f>Z604+AB604</f>
        <v/>
      </c>
      <c r="AD604" s="24">
        <f>COUNTIF(Data!$Y$2:$Y$2441,"&lt;="&amp;Data!Y604)/($B$3+1)</f>
        <v/>
      </c>
      <c r="AE604" s="16">
        <f>_xlfn.PERCENTILE.INC(Data!$U$2:$U$2441,AD604)</f>
        <v/>
      </c>
      <c r="AF604" s="16">
        <f>_xlfn.PERCENTILE.INC(Data!$V$2:$V$2441,AD604)</f>
        <v/>
      </c>
      <c r="AG604" s="16">
        <f>Data!Y604-AF604</f>
        <v/>
      </c>
      <c r="AH604" s="9">
        <f>AE604+AG604</f>
        <v/>
      </c>
    </row>
    <row r="605">
      <c r="N605" s="14">
        <f>Data!A605</f>
        <v/>
      </c>
      <c r="O605" s="24">
        <f>IF(Occurrence!J605&gt;0,COUNTIFS(Occurrence!$J$2:$J$2441,"&gt;0",Occurrence!$J$2:$J$2441,"&lt;="&amp;Occurrence!J605)/($B$8+1),0)</f>
        <v/>
      </c>
      <c r="P605" s="16">
        <f>IF(Occurrence!J605&gt;0,_xlfn.PERCENTILE.INC(Data!$O$2:$O$2441,($B$4+O605*($B$5-1))/($B$3-1)),0)</f>
        <v/>
      </c>
      <c r="Q605" s="16">
        <f>IF(Occurrence!J605&gt;0,_xlfn.PERCENTILE.INC(Occurrence!$I$2:$I$2441,($B$6+O605*($B$7-1))/($B$3-1)),0)</f>
        <v/>
      </c>
      <c r="R605" s="16">
        <f>IF(Occurrence!J605&gt;0,Occurrence!J605/Q605,0)</f>
        <v/>
      </c>
      <c r="S605" s="9">
        <f>IF(Occurrence!J605&gt;0,P605*R605,0)</f>
        <v/>
      </c>
      <c r="T605" s="24">
        <f>IF(Occurrence!K605&gt;0,COUNTIFS(Occurrence!$K$2:$K$2441,"&gt;0",Occurrence!$K$2:$K$2441,"&lt;="&amp;Occurrence!K605)/($B$9+1),0)</f>
        <v/>
      </c>
      <c r="U605" s="16">
        <f>IF(Occurrence!K605&gt;0,_xlfn.PERCENTILE.INC(Data!$O$2:$O$2441,($B$4+T605*($B$5-1))/($B$3-1)),0)</f>
        <v/>
      </c>
      <c r="V605" s="16">
        <f>IF(Occurrence!K605&gt;0,_xlfn.PERCENTILE.INC(Occurrence!$I$2:$I$2441,($B$6+T605*($B$7-1))/($B$3-1)),0)</f>
        <v/>
      </c>
      <c r="W605" s="16">
        <f>IF(Occurrence!K605&gt;0,Occurrence!K605/V605,0)</f>
        <v/>
      </c>
      <c r="X605" s="9">
        <f>IF(Occurrence!K605&gt;0,U605*W605,0)</f>
        <v/>
      </c>
      <c r="Y605" s="24">
        <f>COUNTIF(Data!$X$2:$X$2441,"&lt;="&amp;Data!X605)/($B$3+1)</f>
        <v/>
      </c>
      <c r="Z605" s="16">
        <f>_xlfn.PERCENTILE.INC(Data!$U$2:$U$2441,Y605)</f>
        <v/>
      </c>
      <c r="AA605" s="16">
        <f>_xlfn.PERCENTILE.INC(Data!$V$2:$V$2441,Y605)</f>
        <v/>
      </c>
      <c r="AB605" s="16">
        <f>Data!X605-AA605</f>
        <v/>
      </c>
      <c r="AC605" s="9">
        <f>Z605+AB605</f>
        <v/>
      </c>
      <c r="AD605" s="24">
        <f>COUNTIF(Data!$Y$2:$Y$2441,"&lt;="&amp;Data!Y605)/($B$3+1)</f>
        <v/>
      </c>
      <c r="AE605" s="16">
        <f>_xlfn.PERCENTILE.INC(Data!$U$2:$U$2441,AD605)</f>
        <v/>
      </c>
      <c r="AF605" s="16">
        <f>_xlfn.PERCENTILE.INC(Data!$V$2:$V$2441,AD605)</f>
        <v/>
      </c>
      <c r="AG605" s="16">
        <f>Data!Y605-AF605</f>
        <v/>
      </c>
      <c r="AH605" s="9">
        <f>AE605+AG605</f>
        <v/>
      </c>
    </row>
    <row r="606">
      <c r="N606" s="14">
        <f>Data!A606</f>
        <v/>
      </c>
      <c r="O606" s="24">
        <f>IF(Occurrence!J606&gt;0,COUNTIFS(Occurrence!$J$2:$J$2441,"&gt;0",Occurrence!$J$2:$J$2441,"&lt;="&amp;Occurrence!J606)/($B$8+1),0)</f>
        <v/>
      </c>
      <c r="P606" s="16">
        <f>IF(Occurrence!J606&gt;0,_xlfn.PERCENTILE.INC(Data!$O$2:$O$2441,($B$4+O606*($B$5-1))/($B$3-1)),0)</f>
        <v/>
      </c>
      <c r="Q606" s="16">
        <f>IF(Occurrence!J606&gt;0,_xlfn.PERCENTILE.INC(Occurrence!$I$2:$I$2441,($B$6+O606*($B$7-1))/($B$3-1)),0)</f>
        <v/>
      </c>
      <c r="R606" s="16">
        <f>IF(Occurrence!J606&gt;0,Occurrence!J606/Q606,0)</f>
        <v/>
      </c>
      <c r="S606" s="9">
        <f>IF(Occurrence!J606&gt;0,P606*R606,0)</f>
        <v/>
      </c>
      <c r="T606" s="24">
        <f>IF(Occurrence!K606&gt;0,COUNTIFS(Occurrence!$K$2:$K$2441,"&gt;0",Occurrence!$K$2:$K$2441,"&lt;="&amp;Occurrence!K606)/($B$9+1),0)</f>
        <v/>
      </c>
      <c r="U606" s="16">
        <f>IF(Occurrence!K606&gt;0,_xlfn.PERCENTILE.INC(Data!$O$2:$O$2441,($B$4+T606*($B$5-1))/($B$3-1)),0)</f>
        <v/>
      </c>
      <c r="V606" s="16">
        <f>IF(Occurrence!K606&gt;0,_xlfn.PERCENTILE.INC(Occurrence!$I$2:$I$2441,($B$6+T606*($B$7-1))/($B$3-1)),0)</f>
        <v/>
      </c>
      <c r="W606" s="16">
        <f>IF(Occurrence!K606&gt;0,Occurrence!K606/V606,0)</f>
        <v/>
      </c>
      <c r="X606" s="9">
        <f>IF(Occurrence!K606&gt;0,U606*W606,0)</f>
        <v/>
      </c>
      <c r="Y606" s="24">
        <f>COUNTIF(Data!$X$2:$X$2441,"&lt;="&amp;Data!X606)/($B$3+1)</f>
        <v/>
      </c>
      <c r="Z606" s="16">
        <f>_xlfn.PERCENTILE.INC(Data!$U$2:$U$2441,Y606)</f>
        <v/>
      </c>
      <c r="AA606" s="16">
        <f>_xlfn.PERCENTILE.INC(Data!$V$2:$V$2441,Y606)</f>
        <v/>
      </c>
      <c r="AB606" s="16">
        <f>Data!X606-AA606</f>
        <v/>
      </c>
      <c r="AC606" s="9">
        <f>Z606+AB606</f>
        <v/>
      </c>
      <c r="AD606" s="24">
        <f>COUNTIF(Data!$Y$2:$Y$2441,"&lt;="&amp;Data!Y606)/($B$3+1)</f>
        <v/>
      </c>
      <c r="AE606" s="16">
        <f>_xlfn.PERCENTILE.INC(Data!$U$2:$U$2441,AD606)</f>
        <v/>
      </c>
      <c r="AF606" s="16">
        <f>_xlfn.PERCENTILE.INC(Data!$V$2:$V$2441,AD606)</f>
        <v/>
      </c>
      <c r="AG606" s="16">
        <f>Data!Y606-AF606</f>
        <v/>
      </c>
      <c r="AH606" s="9">
        <f>AE606+AG606</f>
        <v/>
      </c>
    </row>
    <row r="607">
      <c r="N607" s="14">
        <f>Data!A607</f>
        <v/>
      </c>
      <c r="O607" s="24">
        <f>IF(Occurrence!J607&gt;0,COUNTIFS(Occurrence!$J$2:$J$2441,"&gt;0",Occurrence!$J$2:$J$2441,"&lt;="&amp;Occurrence!J607)/($B$8+1),0)</f>
        <v/>
      </c>
      <c r="P607" s="16">
        <f>IF(Occurrence!J607&gt;0,_xlfn.PERCENTILE.INC(Data!$O$2:$O$2441,($B$4+O607*($B$5-1))/($B$3-1)),0)</f>
        <v/>
      </c>
      <c r="Q607" s="16">
        <f>IF(Occurrence!J607&gt;0,_xlfn.PERCENTILE.INC(Occurrence!$I$2:$I$2441,($B$6+O607*($B$7-1))/($B$3-1)),0)</f>
        <v/>
      </c>
      <c r="R607" s="16">
        <f>IF(Occurrence!J607&gt;0,Occurrence!J607/Q607,0)</f>
        <v/>
      </c>
      <c r="S607" s="9">
        <f>IF(Occurrence!J607&gt;0,P607*R607,0)</f>
        <v/>
      </c>
      <c r="T607" s="24">
        <f>IF(Occurrence!K607&gt;0,COUNTIFS(Occurrence!$K$2:$K$2441,"&gt;0",Occurrence!$K$2:$K$2441,"&lt;="&amp;Occurrence!K607)/($B$9+1),0)</f>
        <v/>
      </c>
      <c r="U607" s="16">
        <f>IF(Occurrence!K607&gt;0,_xlfn.PERCENTILE.INC(Data!$O$2:$O$2441,($B$4+T607*($B$5-1))/($B$3-1)),0)</f>
        <v/>
      </c>
      <c r="V607" s="16">
        <f>IF(Occurrence!K607&gt;0,_xlfn.PERCENTILE.INC(Occurrence!$I$2:$I$2441,($B$6+T607*($B$7-1))/($B$3-1)),0)</f>
        <v/>
      </c>
      <c r="W607" s="16">
        <f>IF(Occurrence!K607&gt;0,Occurrence!K607/V607,0)</f>
        <v/>
      </c>
      <c r="X607" s="9">
        <f>IF(Occurrence!K607&gt;0,U607*W607,0)</f>
        <v/>
      </c>
      <c r="Y607" s="24">
        <f>COUNTIF(Data!$X$2:$X$2441,"&lt;="&amp;Data!X607)/($B$3+1)</f>
        <v/>
      </c>
      <c r="Z607" s="16">
        <f>_xlfn.PERCENTILE.INC(Data!$U$2:$U$2441,Y607)</f>
        <v/>
      </c>
      <c r="AA607" s="16">
        <f>_xlfn.PERCENTILE.INC(Data!$V$2:$V$2441,Y607)</f>
        <v/>
      </c>
      <c r="AB607" s="16">
        <f>Data!X607-AA607</f>
        <v/>
      </c>
      <c r="AC607" s="9">
        <f>Z607+AB607</f>
        <v/>
      </c>
      <c r="AD607" s="24">
        <f>COUNTIF(Data!$Y$2:$Y$2441,"&lt;="&amp;Data!Y607)/($B$3+1)</f>
        <v/>
      </c>
      <c r="AE607" s="16">
        <f>_xlfn.PERCENTILE.INC(Data!$U$2:$U$2441,AD607)</f>
        <v/>
      </c>
      <c r="AF607" s="16">
        <f>_xlfn.PERCENTILE.INC(Data!$V$2:$V$2441,AD607)</f>
        <v/>
      </c>
      <c r="AG607" s="16">
        <f>Data!Y607-AF607</f>
        <v/>
      </c>
      <c r="AH607" s="9">
        <f>AE607+AG607</f>
        <v/>
      </c>
    </row>
    <row r="608">
      <c r="N608" s="14">
        <f>Data!A608</f>
        <v/>
      </c>
      <c r="O608" s="24">
        <f>IF(Occurrence!J608&gt;0,COUNTIFS(Occurrence!$J$2:$J$2441,"&gt;0",Occurrence!$J$2:$J$2441,"&lt;="&amp;Occurrence!J608)/($B$8+1),0)</f>
        <v/>
      </c>
      <c r="P608" s="16">
        <f>IF(Occurrence!J608&gt;0,_xlfn.PERCENTILE.INC(Data!$O$2:$O$2441,($B$4+O608*($B$5-1))/($B$3-1)),0)</f>
        <v/>
      </c>
      <c r="Q608" s="16">
        <f>IF(Occurrence!J608&gt;0,_xlfn.PERCENTILE.INC(Occurrence!$I$2:$I$2441,($B$6+O608*($B$7-1))/($B$3-1)),0)</f>
        <v/>
      </c>
      <c r="R608" s="16">
        <f>IF(Occurrence!J608&gt;0,Occurrence!J608/Q608,0)</f>
        <v/>
      </c>
      <c r="S608" s="9">
        <f>IF(Occurrence!J608&gt;0,P608*R608,0)</f>
        <v/>
      </c>
      <c r="T608" s="24">
        <f>IF(Occurrence!K608&gt;0,COUNTIFS(Occurrence!$K$2:$K$2441,"&gt;0",Occurrence!$K$2:$K$2441,"&lt;="&amp;Occurrence!K608)/($B$9+1),0)</f>
        <v/>
      </c>
      <c r="U608" s="16">
        <f>IF(Occurrence!K608&gt;0,_xlfn.PERCENTILE.INC(Data!$O$2:$O$2441,($B$4+T608*($B$5-1))/($B$3-1)),0)</f>
        <v/>
      </c>
      <c r="V608" s="16">
        <f>IF(Occurrence!K608&gt;0,_xlfn.PERCENTILE.INC(Occurrence!$I$2:$I$2441,($B$6+T608*($B$7-1))/($B$3-1)),0)</f>
        <v/>
      </c>
      <c r="W608" s="16">
        <f>IF(Occurrence!K608&gt;0,Occurrence!K608/V608,0)</f>
        <v/>
      </c>
      <c r="X608" s="9">
        <f>IF(Occurrence!K608&gt;0,U608*W608,0)</f>
        <v/>
      </c>
      <c r="Y608" s="24">
        <f>COUNTIF(Data!$X$2:$X$2441,"&lt;="&amp;Data!X608)/($B$3+1)</f>
        <v/>
      </c>
      <c r="Z608" s="16">
        <f>_xlfn.PERCENTILE.INC(Data!$U$2:$U$2441,Y608)</f>
        <v/>
      </c>
      <c r="AA608" s="16">
        <f>_xlfn.PERCENTILE.INC(Data!$V$2:$V$2441,Y608)</f>
        <v/>
      </c>
      <c r="AB608" s="16">
        <f>Data!X608-AA608</f>
        <v/>
      </c>
      <c r="AC608" s="9">
        <f>Z608+AB608</f>
        <v/>
      </c>
      <c r="AD608" s="24">
        <f>COUNTIF(Data!$Y$2:$Y$2441,"&lt;="&amp;Data!Y608)/($B$3+1)</f>
        <v/>
      </c>
      <c r="AE608" s="16">
        <f>_xlfn.PERCENTILE.INC(Data!$U$2:$U$2441,AD608)</f>
        <v/>
      </c>
      <c r="AF608" s="16">
        <f>_xlfn.PERCENTILE.INC(Data!$V$2:$V$2441,AD608)</f>
        <v/>
      </c>
      <c r="AG608" s="16">
        <f>Data!Y608-AF608</f>
        <v/>
      </c>
      <c r="AH608" s="9">
        <f>AE608+AG608</f>
        <v/>
      </c>
    </row>
    <row r="609">
      <c r="N609" s="14">
        <f>Data!A609</f>
        <v/>
      </c>
      <c r="O609" s="24">
        <f>IF(Occurrence!J609&gt;0,COUNTIFS(Occurrence!$J$2:$J$2441,"&gt;0",Occurrence!$J$2:$J$2441,"&lt;="&amp;Occurrence!J609)/($B$8+1),0)</f>
        <v/>
      </c>
      <c r="P609" s="16">
        <f>IF(Occurrence!J609&gt;0,_xlfn.PERCENTILE.INC(Data!$O$2:$O$2441,($B$4+O609*($B$5-1))/($B$3-1)),0)</f>
        <v/>
      </c>
      <c r="Q609" s="16">
        <f>IF(Occurrence!J609&gt;0,_xlfn.PERCENTILE.INC(Occurrence!$I$2:$I$2441,($B$6+O609*($B$7-1))/($B$3-1)),0)</f>
        <v/>
      </c>
      <c r="R609" s="16">
        <f>IF(Occurrence!J609&gt;0,Occurrence!J609/Q609,0)</f>
        <v/>
      </c>
      <c r="S609" s="9">
        <f>IF(Occurrence!J609&gt;0,P609*R609,0)</f>
        <v/>
      </c>
      <c r="T609" s="24">
        <f>IF(Occurrence!K609&gt;0,COUNTIFS(Occurrence!$K$2:$K$2441,"&gt;0",Occurrence!$K$2:$K$2441,"&lt;="&amp;Occurrence!K609)/($B$9+1),0)</f>
        <v/>
      </c>
      <c r="U609" s="16">
        <f>IF(Occurrence!K609&gt;0,_xlfn.PERCENTILE.INC(Data!$O$2:$O$2441,($B$4+T609*($B$5-1))/($B$3-1)),0)</f>
        <v/>
      </c>
      <c r="V609" s="16">
        <f>IF(Occurrence!K609&gt;0,_xlfn.PERCENTILE.INC(Occurrence!$I$2:$I$2441,($B$6+T609*($B$7-1))/($B$3-1)),0)</f>
        <v/>
      </c>
      <c r="W609" s="16">
        <f>IF(Occurrence!K609&gt;0,Occurrence!K609/V609,0)</f>
        <v/>
      </c>
      <c r="X609" s="9">
        <f>IF(Occurrence!K609&gt;0,U609*W609,0)</f>
        <v/>
      </c>
      <c r="Y609" s="24">
        <f>COUNTIF(Data!$X$2:$X$2441,"&lt;="&amp;Data!X609)/($B$3+1)</f>
        <v/>
      </c>
      <c r="Z609" s="16">
        <f>_xlfn.PERCENTILE.INC(Data!$U$2:$U$2441,Y609)</f>
        <v/>
      </c>
      <c r="AA609" s="16">
        <f>_xlfn.PERCENTILE.INC(Data!$V$2:$V$2441,Y609)</f>
        <v/>
      </c>
      <c r="AB609" s="16">
        <f>Data!X609-AA609</f>
        <v/>
      </c>
      <c r="AC609" s="9">
        <f>Z609+AB609</f>
        <v/>
      </c>
      <c r="AD609" s="24">
        <f>COUNTIF(Data!$Y$2:$Y$2441,"&lt;="&amp;Data!Y609)/($B$3+1)</f>
        <v/>
      </c>
      <c r="AE609" s="16">
        <f>_xlfn.PERCENTILE.INC(Data!$U$2:$U$2441,AD609)</f>
        <v/>
      </c>
      <c r="AF609" s="16">
        <f>_xlfn.PERCENTILE.INC(Data!$V$2:$V$2441,AD609)</f>
        <v/>
      </c>
      <c r="AG609" s="16">
        <f>Data!Y609-AF609</f>
        <v/>
      </c>
      <c r="AH609" s="9">
        <f>AE609+AG609</f>
        <v/>
      </c>
    </row>
    <row r="610">
      <c r="N610" s="14">
        <f>Data!A610</f>
        <v/>
      </c>
      <c r="O610" s="24">
        <f>IF(Occurrence!J610&gt;0,COUNTIFS(Occurrence!$J$2:$J$2441,"&gt;0",Occurrence!$J$2:$J$2441,"&lt;="&amp;Occurrence!J610)/($B$8+1),0)</f>
        <v/>
      </c>
      <c r="P610" s="16">
        <f>IF(Occurrence!J610&gt;0,_xlfn.PERCENTILE.INC(Data!$O$2:$O$2441,($B$4+O610*($B$5-1))/($B$3-1)),0)</f>
        <v/>
      </c>
      <c r="Q610" s="16">
        <f>IF(Occurrence!J610&gt;0,_xlfn.PERCENTILE.INC(Occurrence!$I$2:$I$2441,($B$6+O610*($B$7-1))/($B$3-1)),0)</f>
        <v/>
      </c>
      <c r="R610" s="16">
        <f>IF(Occurrence!J610&gt;0,Occurrence!J610/Q610,0)</f>
        <v/>
      </c>
      <c r="S610" s="9">
        <f>IF(Occurrence!J610&gt;0,P610*R610,0)</f>
        <v/>
      </c>
      <c r="T610" s="24">
        <f>IF(Occurrence!K610&gt;0,COUNTIFS(Occurrence!$K$2:$K$2441,"&gt;0",Occurrence!$K$2:$K$2441,"&lt;="&amp;Occurrence!K610)/($B$9+1),0)</f>
        <v/>
      </c>
      <c r="U610" s="16">
        <f>IF(Occurrence!K610&gt;0,_xlfn.PERCENTILE.INC(Data!$O$2:$O$2441,($B$4+T610*($B$5-1))/($B$3-1)),0)</f>
        <v/>
      </c>
      <c r="V610" s="16">
        <f>IF(Occurrence!K610&gt;0,_xlfn.PERCENTILE.INC(Occurrence!$I$2:$I$2441,($B$6+T610*($B$7-1))/($B$3-1)),0)</f>
        <v/>
      </c>
      <c r="W610" s="16">
        <f>IF(Occurrence!K610&gt;0,Occurrence!K610/V610,0)</f>
        <v/>
      </c>
      <c r="X610" s="9">
        <f>IF(Occurrence!K610&gt;0,U610*W610,0)</f>
        <v/>
      </c>
      <c r="Y610" s="24">
        <f>COUNTIF(Data!$X$2:$X$2441,"&lt;="&amp;Data!X610)/($B$3+1)</f>
        <v/>
      </c>
      <c r="Z610" s="16">
        <f>_xlfn.PERCENTILE.INC(Data!$U$2:$U$2441,Y610)</f>
        <v/>
      </c>
      <c r="AA610" s="16">
        <f>_xlfn.PERCENTILE.INC(Data!$V$2:$V$2441,Y610)</f>
        <v/>
      </c>
      <c r="AB610" s="16">
        <f>Data!X610-AA610</f>
        <v/>
      </c>
      <c r="AC610" s="9">
        <f>Z610+AB610</f>
        <v/>
      </c>
      <c r="AD610" s="24">
        <f>COUNTIF(Data!$Y$2:$Y$2441,"&lt;="&amp;Data!Y610)/($B$3+1)</f>
        <v/>
      </c>
      <c r="AE610" s="16">
        <f>_xlfn.PERCENTILE.INC(Data!$U$2:$U$2441,AD610)</f>
        <v/>
      </c>
      <c r="AF610" s="16">
        <f>_xlfn.PERCENTILE.INC(Data!$V$2:$V$2441,AD610)</f>
        <v/>
      </c>
      <c r="AG610" s="16">
        <f>Data!Y610-AF610</f>
        <v/>
      </c>
      <c r="AH610" s="9">
        <f>AE610+AG610</f>
        <v/>
      </c>
    </row>
    <row r="611">
      <c r="N611" s="14">
        <f>Data!A611</f>
        <v/>
      </c>
      <c r="O611" s="24">
        <f>IF(Occurrence!J611&gt;0,COUNTIFS(Occurrence!$J$2:$J$2441,"&gt;0",Occurrence!$J$2:$J$2441,"&lt;="&amp;Occurrence!J611)/($B$8+1),0)</f>
        <v/>
      </c>
      <c r="P611" s="16">
        <f>IF(Occurrence!J611&gt;0,_xlfn.PERCENTILE.INC(Data!$O$2:$O$2441,($B$4+O611*($B$5-1))/($B$3-1)),0)</f>
        <v/>
      </c>
      <c r="Q611" s="16">
        <f>IF(Occurrence!J611&gt;0,_xlfn.PERCENTILE.INC(Occurrence!$I$2:$I$2441,($B$6+O611*($B$7-1))/($B$3-1)),0)</f>
        <v/>
      </c>
      <c r="R611" s="16">
        <f>IF(Occurrence!J611&gt;0,Occurrence!J611/Q611,0)</f>
        <v/>
      </c>
      <c r="S611" s="9">
        <f>IF(Occurrence!J611&gt;0,P611*R611,0)</f>
        <v/>
      </c>
      <c r="T611" s="24">
        <f>IF(Occurrence!K611&gt;0,COUNTIFS(Occurrence!$K$2:$K$2441,"&gt;0",Occurrence!$K$2:$K$2441,"&lt;="&amp;Occurrence!K611)/($B$9+1),0)</f>
        <v/>
      </c>
      <c r="U611" s="16">
        <f>IF(Occurrence!K611&gt;0,_xlfn.PERCENTILE.INC(Data!$O$2:$O$2441,($B$4+T611*($B$5-1))/($B$3-1)),0)</f>
        <v/>
      </c>
      <c r="V611" s="16">
        <f>IF(Occurrence!K611&gt;0,_xlfn.PERCENTILE.INC(Occurrence!$I$2:$I$2441,($B$6+T611*($B$7-1))/($B$3-1)),0)</f>
        <v/>
      </c>
      <c r="W611" s="16">
        <f>IF(Occurrence!K611&gt;0,Occurrence!K611/V611,0)</f>
        <v/>
      </c>
      <c r="X611" s="9">
        <f>IF(Occurrence!K611&gt;0,U611*W611,0)</f>
        <v/>
      </c>
      <c r="Y611" s="24">
        <f>COUNTIF(Data!$X$2:$X$2441,"&lt;="&amp;Data!X611)/($B$3+1)</f>
        <v/>
      </c>
      <c r="Z611" s="16">
        <f>_xlfn.PERCENTILE.INC(Data!$U$2:$U$2441,Y611)</f>
        <v/>
      </c>
      <c r="AA611" s="16">
        <f>_xlfn.PERCENTILE.INC(Data!$V$2:$V$2441,Y611)</f>
        <v/>
      </c>
      <c r="AB611" s="16">
        <f>Data!X611-AA611</f>
        <v/>
      </c>
      <c r="AC611" s="9">
        <f>Z611+AB611</f>
        <v/>
      </c>
      <c r="AD611" s="24">
        <f>COUNTIF(Data!$Y$2:$Y$2441,"&lt;="&amp;Data!Y611)/($B$3+1)</f>
        <v/>
      </c>
      <c r="AE611" s="16">
        <f>_xlfn.PERCENTILE.INC(Data!$U$2:$U$2441,AD611)</f>
        <v/>
      </c>
      <c r="AF611" s="16">
        <f>_xlfn.PERCENTILE.INC(Data!$V$2:$V$2441,AD611)</f>
        <v/>
      </c>
      <c r="AG611" s="16">
        <f>Data!Y611-AF611</f>
        <v/>
      </c>
      <c r="AH611" s="9">
        <f>AE611+AG611</f>
        <v/>
      </c>
    </row>
    <row r="612">
      <c r="N612" s="14">
        <f>Data!A612</f>
        <v/>
      </c>
      <c r="O612" s="24">
        <f>IF(Occurrence!J612&gt;0,COUNTIFS(Occurrence!$J$2:$J$2441,"&gt;0",Occurrence!$J$2:$J$2441,"&lt;="&amp;Occurrence!J612)/($B$8+1),0)</f>
        <v/>
      </c>
      <c r="P612" s="16">
        <f>IF(Occurrence!J612&gt;0,_xlfn.PERCENTILE.INC(Data!$O$2:$O$2441,($B$4+O612*($B$5-1))/($B$3-1)),0)</f>
        <v/>
      </c>
      <c r="Q612" s="16">
        <f>IF(Occurrence!J612&gt;0,_xlfn.PERCENTILE.INC(Occurrence!$I$2:$I$2441,($B$6+O612*($B$7-1))/($B$3-1)),0)</f>
        <v/>
      </c>
      <c r="R612" s="16">
        <f>IF(Occurrence!J612&gt;0,Occurrence!J612/Q612,0)</f>
        <v/>
      </c>
      <c r="S612" s="9">
        <f>IF(Occurrence!J612&gt;0,P612*R612,0)</f>
        <v/>
      </c>
      <c r="T612" s="24">
        <f>IF(Occurrence!K612&gt;0,COUNTIFS(Occurrence!$K$2:$K$2441,"&gt;0",Occurrence!$K$2:$K$2441,"&lt;="&amp;Occurrence!K612)/($B$9+1),0)</f>
        <v/>
      </c>
      <c r="U612" s="16">
        <f>IF(Occurrence!K612&gt;0,_xlfn.PERCENTILE.INC(Data!$O$2:$O$2441,($B$4+T612*($B$5-1))/($B$3-1)),0)</f>
        <v/>
      </c>
      <c r="V612" s="16">
        <f>IF(Occurrence!K612&gt;0,_xlfn.PERCENTILE.INC(Occurrence!$I$2:$I$2441,($B$6+T612*($B$7-1))/($B$3-1)),0)</f>
        <v/>
      </c>
      <c r="W612" s="16">
        <f>IF(Occurrence!K612&gt;0,Occurrence!K612/V612,0)</f>
        <v/>
      </c>
      <c r="X612" s="9">
        <f>IF(Occurrence!K612&gt;0,U612*W612,0)</f>
        <v/>
      </c>
      <c r="Y612" s="24">
        <f>COUNTIF(Data!$X$2:$X$2441,"&lt;="&amp;Data!X612)/($B$3+1)</f>
        <v/>
      </c>
      <c r="Z612" s="16">
        <f>_xlfn.PERCENTILE.INC(Data!$U$2:$U$2441,Y612)</f>
        <v/>
      </c>
      <c r="AA612" s="16">
        <f>_xlfn.PERCENTILE.INC(Data!$V$2:$V$2441,Y612)</f>
        <v/>
      </c>
      <c r="AB612" s="16">
        <f>Data!X612-AA612</f>
        <v/>
      </c>
      <c r="AC612" s="9">
        <f>Z612+AB612</f>
        <v/>
      </c>
      <c r="AD612" s="24">
        <f>COUNTIF(Data!$Y$2:$Y$2441,"&lt;="&amp;Data!Y612)/($B$3+1)</f>
        <v/>
      </c>
      <c r="AE612" s="16">
        <f>_xlfn.PERCENTILE.INC(Data!$U$2:$U$2441,AD612)</f>
        <v/>
      </c>
      <c r="AF612" s="16">
        <f>_xlfn.PERCENTILE.INC(Data!$V$2:$V$2441,AD612)</f>
        <v/>
      </c>
      <c r="AG612" s="16">
        <f>Data!Y612-AF612</f>
        <v/>
      </c>
      <c r="AH612" s="9">
        <f>AE612+AG612</f>
        <v/>
      </c>
    </row>
    <row r="613">
      <c r="N613" s="14">
        <f>Data!A613</f>
        <v/>
      </c>
      <c r="O613" s="24">
        <f>IF(Occurrence!J613&gt;0,COUNTIFS(Occurrence!$J$2:$J$2441,"&gt;0",Occurrence!$J$2:$J$2441,"&lt;="&amp;Occurrence!J613)/($B$8+1),0)</f>
        <v/>
      </c>
      <c r="P613" s="16">
        <f>IF(Occurrence!J613&gt;0,_xlfn.PERCENTILE.INC(Data!$O$2:$O$2441,($B$4+O613*($B$5-1))/($B$3-1)),0)</f>
        <v/>
      </c>
      <c r="Q613" s="16">
        <f>IF(Occurrence!J613&gt;0,_xlfn.PERCENTILE.INC(Occurrence!$I$2:$I$2441,($B$6+O613*($B$7-1))/($B$3-1)),0)</f>
        <v/>
      </c>
      <c r="R613" s="16">
        <f>IF(Occurrence!J613&gt;0,Occurrence!J613/Q613,0)</f>
        <v/>
      </c>
      <c r="S613" s="9">
        <f>IF(Occurrence!J613&gt;0,P613*R613,0)</f>
        <v/>
      </c>
      <c r="T613" s="24">
        <f>IF(Occurrence!K613&gt;0,COUNTIFS(Occurrence!$K$2:$K$2441,"&gt;0",Occurrence!$K$2:$K$2441,"&lt;="&amp;Occurrence!K613)/($B$9+1),0)</f>
        <v/>
      </c>
      <c r="U613" s="16">
        <f>IF(Occurrence!K613&gt;0,_xlfn.PERCENTILE.INC(Data!$O$2:$O$2441,($B$4+T613*($B$5-1))/($B$3-1)),0)</f>
        <v/>
      </c>
      <c r="V613" s="16">
        <f>IF(Occurrence!K613&gt;0,_xlfn.PERCENTILE.INC(Occurrence!$I$2:$I$2441,($B$6+T613*($B$7-1))/($B$3-1)),0)</f>
        <v/>
      </c>
      <c r="W613" s="16">
        <f>IF(Occurrence!K613&gt;0,Occurrence!K613/V613,0)</f>
        <v/>
      </c>
      <c r="X613" s="9">
        <f>IF(Occurrence!K613&gt;0,U613*W613,0)</f>
        <v/>
      </c>
      <c r="Y613" s="24">
        <f>COUNTIF(Data!$X$2:$X$2441,"&lt;="&amp;Data!X613)/($B$3+1)</f>
        <v/>
      </c>
      <c r="Z613" s="16">
        <f>_xlfn.PERCENTILE.INC(Data!$U$2:$U$2441,Y613)</f>
        <v/>
      </c>
      <c r="AA613" s="16">
        <f>_xlfn.PERCENTILE.INC(Data!$V$2:$V$2441,Y613)</f>
        <v/>
      </c>
      <c r="AB613" s="16">
        <f>Data!X613-AA613</f>
        <v/>
      </c>
      <c r="AC613" s="9">
        <f>Z613+AB613</f>
        <v/>
      </c>
      <c r="AD613" s="24">
        <f>COUNTIF(Data!$Y$2:$Y$2441,"&lt;="&amp;Data!Y613)/($B$3+1)</f>
        <v/>
      </c>
      <c r="AE613" s="16">
        <f>_xlfn.PERCENTILE.INC(Data!$U$2:$U$2441,AD613)</f>
        <v/>
      </c>
      <c r="AF613" s="16">
        <f>_xlfn.PERCENTILE.INC(Data!$V$2:$V$2441,AD613)</f>
        <v/>
      </c>
      <c r="AG613" s="16">
        <f>Data!Y613-AF613</f>
        <v/>
      </c>
      <c r="AH613" s="9">
        <f>AE613+AG613</f>
        <v/>
      </c>
    </row>
    <row r="614">
      <c r="N614" s="14">
        <f>Data!A614</f>
        <v/>
      </c>
      <c r="O614" s="24">
        <f>IF(Occurrence!J614&gt;0,COUNTIFS(Occurrence!$J$2:$J$2441,"&gt;0",Occurrence!$J$2:$J$2441,"&lt;="&amp;Occurrence!J614)/($B$8+1),0)</f>
        <v/>
      </c>
      <c r="P614" s="16">
        <f>IF(Occurrence!J614&gt;0,_xlfn.PERCENTILE.INC(Data!$O$2:$O$2441,($B$4+O614*($B$5-1))/($B$3-1)),0)</f>
        <v/>
      </c>
      <c r="Q614" s="16">
        <f>IF(Occurrence!J614&gt;0,_xlfn.PERCENTILE.INC(Occurrence!$I$2:$I$2441,($B$6+O614*($B$7-1))/($B$3-1)),0)</f>
        <v/>
      </c>
      <c r="R614" s="16">
        <f>IF(Occurrence!J614&gt;0,Occurrence!J614/Q614,0)</f>
        <v/>
      </c>
      <c r="S614" s="9">
        <f>IF(Occurrence!J614&gt;0,P614*R614,0)</f>
        <v/>
      </c>
      <c r="T614" s="24">
        <f>IF(Occurrence!K614&gt;0,COUNTIFS(Occurrence!$K$2:$K$2441,"&gt;0",Occurrence!$K$2:$K$2441,"&lt;="&amp;Occurrence!K614)/($B$9+1),0)</f>
        <v/>
      </c>
      <c r="U614" s="16">
        <f>IF(Occurrence!K614&gt;0,_xlfn.PERCENTILE.INC(Data!$O$2:$O$2441,($B$4+T614*($B$5-1))/($B$3-1)),0)</f>
        <v/>
      </c>
      <c r="V614" s="16">
        <f>IF(Occurrence!K614&gt;0,_xlfn.PERCENTILE.INC(Occurrence!$I$2:$I$2441,($B$6+T614*($B$7-1))/($B$3-1)),0)</f>
        <v/>
      </c>
      <c r="W614" s="16">
        <f>IF(Occurrence!K614&gt;0,Occurrence!K614/V614,0)</f>
        <v/>
      </c>
      <c r="X614" s="9">
        <f>IF(Occurrence!K614&gt;0,U614*W614,0)</f>
        <v/>
      </c>
      <c r="Y614" s="24">
        <f>COUNTIF(Data!$X$2:$X$2441,"&lt;="&amp;Data!X614)/($B$3+1)</f>
        <v/>
      </c>
      <c r="Z614" s="16">
        <f>_xlfn.PERCENTILE.INC(Data!$U$2:$U$2441,Y614)</f>
        <v/>
      </c>
      <c r="AA614" s="16">
        <f>_xlfn.PERCENTILE.INC(Data!$V$2:$V$2441,Y614)</f>
        <v/>
      </c>
      <c r="AB614" s="16">
        <f>Data!X614-AA614</f>
        <v/>
      </c>
      <c r="AC614" s="9">
        <f>Z614+AB614</f>
        <v/>
      </c>
      <c r="AD614" s="24">
        <f>COUNTIF(Data!$Y$2:$Y$2441,"&lt;="&amp;Data!Y614)/($B$3+1)</f>
        <v/>
      </c>
      <c r="AE614" s="16">
        <f>_xlfn.PERCENTILE.INC(Data!$U$2:$U$2441,AD614)</f>
        <v/>
      </c>
      <c r="AF614" s="16">
        <f>_xlfn.PERCENTILE.INC(Data!$V$2:$V$2441,AD614)</f>
        <v/>
      </c>
      <c r="AG614" s="16">
        <f>Data!Y614-AF614</f>
        <v/>
      </c>
      <c r="AH614" s="9">
        <f>AE614+AG614</f>
        <v/>
      </c>
    </row>
    <row r="615">
      <c r="N615" s="14">
        <f>Data!A615</f>
        <v/>
      </c>
      <c r="O615" s="24">
        <f>IF(Occurrence!J615&gt;0,COUNTIFS(Occurrence!$J$2:$J$2441,"&gt;0",Occurrence!$J$2:$J$2441,"&lt;="&amp;Occurrence!J615)/($B$8+1),0)</f>
        <v/>
      </c>
      <c r="P615" s="16">
        <f>IF(Occurrence!J615&gt;0,_xlfn.PERCENTILE.INC(Data!$O$2:$O$2441,($B$4+O615*($B$5-1))/($B$3-1)),0)</f>
        <v/>
      </c>
      <c r="Q615" s="16">
        <f>IF(Occurrence!J615&gt;0,_xlfn.PERCENTILE.INC(Occurrence!$I$2:$I$2441,($B$6+O615*($B$7-1))/($B$3-1)),0)</f>
        <v/>
      </c>
      <c r="R615" s="16">
        <f>IF(Occurrence!J615&gt;0,Occurrence!J615/Q615,0)</f>
        <v/>
      </c>
      <c r="S615" s="9">
        <f>IF(Occurrence!J615&gt;0,P615*R615,0)</f>
        <v/>
      </c>
      <c r="T615" s="24">
        <f>IF(Occurrence!K615&gt;0,COUNTIFS(Occurrence!$K$2:$K$2441,"&gt;0",Occurrence!$K$2:$K$2441,"&lt;="&amp;Occurrence!K615)/($B$9+1),0)</f>
        <v/>
      </c>
      <c r="U615" s="16">
        <f>IF(Occurrence!K615&gt;0,_xlfn.PERCENTILE.INC(Data!$O$2:$O$2441,($B$4+T615*($B$5-1))/($B$3-1)),0)</f>
        <v/>
      </c>
      <c r="V615" s="16">
        <f>IF(Occurrence!K615&gt;0,_xlfn.PERCENTILE.INC(Occurrence!$I$2:$I$2441,($B$6+T615*($B$7-1))/($B$3-1)),0)</f>
        <v/>
      </c>
      <c r="W615" s="16">
        <f>IF(Occurrence!K615&gt;0,Occurrence!K615/V615,0)</f>
        <v/>
      </c>
      <c r="X615" s="9">
        <f>IF(Occurrence!K615&gt;0,U615*W615,0)</f>
        <v/>
      </c>
      <c r="Y615" s="24">
        <f>COUNTIF(Data!$X$2:$X$2441,"&lt;="&amp;Data!X615)/($B$3+1)</f>
        <v/>
      </c>
      <c r="Z615" s="16">
        <f>_xlfn.PERCENTILE.INC(Data!$U$2:$U$2441,Y615)</f>
        <v/>
      </c>
      <c r="AA615" s="16">
        <f>_xlfn.PERCENTILE.INC(Data!$V$2:$V$2441,Y615)</f>
        <v/>
      </c>
      <c r="AB615" s="16">
        <f>Data!X615-AA615</f>
        <v/>
      </c>
      <c r="AC615" s="9">
        <f>Z615+AB615</f>
        <v/>
      </c>
      <c r="AD615" s="24">
        <f>COUNTIF(Data!$Y$2:$Y$2441,"&lt;="&amp;Data!Y615)/($B$3+1)</f>
        <v/>
      </c>
      <c r="AE615" s="16">
        <f>_xlfn.PERCENTILE.INC(Data!$U$2:$U$2441,AD615)</f>
        <v/>
      </c>
      <c r="AF615" s="16">
        <f>_xlfn.PERCENTILE.INC(Data!$V$2:$V$2441,AD615)</f>
        <v/>
      </c>
      <c r="AG615" s="16">
        <f>Data!Y615-AF615</f>
        <v/>
      </c>
      <c r="AH615" s="9">
        <f>AE615+AG615</f>
        <v/>
      </c>
    </row>
    <row r="616">
      <c r="N616" s="14">
        <f>Data!A616</f>
        <v/>
      </c>
      <c r="O616" s="24">
        <f>IF(Occurrence!J616&gt;0,COUNTIFS(Occurrence!$J$2:$J$2441,"&gt;0",Occurrence!$J$2:$J$2441,"&lt;="&amp;Occurrence!J616)/($B$8+1),0)</f>
        <v/>
      </c>
      <c r="P616" s="16">
        <f>IF(Occurrence!J616&gt;0,_xlfn.PERCENTILE.INC(Data!$O$2:$O$2441,($B$4+O616*($B$5-1))/($B$3-1)),0)</f>
        <v/>
      </c>
      <c r="Q616" s="16">
        <f>IF(Occurrence!J616&gt;0,_xlfn.PERCENTILE.INC(Occurrence!$I$2:$I$2441,($B$6+O616*($B$7-1))/($B$3-1)),0)</f>
        <v/>
      </c>
      <c r="R616" s="16">
        <f>IF(Occurrence!J616&gt;0,Occurrence!J616/Q616,0)</f>
        <v/>
      </c>
      <c r="S616" s="9">
        <f>IF(Occurrence!J616&gt;0,P616*R616,0)</f>
        <v/>
      </c>
      <c r="T616" s="24">
        <f>IF(Occurrence!K616&gt;0,COUNTIFS(Occurrence!$K$2:$K$2441,"&gt;0",Occurrence!$K$2:$K$2441,"&lt;="&amp;Occurrence!K616)/($B$9+1),0)</f>
        <v/>
      </c>
      <c r="U616" s="16">
        <f>IF(Occurrence!K616&gt;0,_xlfn.PERCENTILE.INC(Data!$O$2:$O$2441,($B$4+T616*($B$5-1))/($B$3-1)),0)</f>
        <v/>
      </c>
      <c r="V616" s="16">
        <f>IF(Occurrence!K616&gt;0,_xlfn.PERCENTILE.INC(Occurrence!$I$2:$I$2441,($B$6+T616*($B$7-1))/($B$3-1)),0)</f>
        <v/>
      </c>
      <c r="W616" s="16">
        <f>IF(Occurrence!K616&gt;0,Occurrence!K616/V616,0)</f>
        <v/>
      </c>
      <c r="X616" s="9">
        <f>IF(Occurrence!K616&gt;0,U616*W616,0)</f>
        <v/>
      </c>
      <c r="Y616" s="24">
        <f>COUNTIF(Data!$X$2:$X$2441,"&lt;="&amp;Data!X616)/($B$3+1)</f>
        <v/>
      </c>
      <c r="Z616" s="16">
        <f>_xlfn.PERCENTILE.INC(Data!$U$2:$U$2441,Y616)</f>
        <v/>
      </c>
      <c r="AA616" s="16">
        <f>_xlfn.PERCENTILE.INC(Data!$V$2:$V$2441,Y616)</f>
        <v/>
      </c>
      <c r="AB616" s="16">
        <f>Data!X616-AA616</f>
        <v/>
      </c>
      <c r="AC616" s="9">
        <f>Z616+AB616</f>
        <v/>
      </c>
      <c r="AD616" s="24">
        <f>COUNTIF(Data!$Y$2:$Y$2441,"&lt;="&amp;Data!Y616)/($B$3+1)</f>
        <v/>
      </c>
      <c r="AE616" s="16">
        <f>_xlfn.PERCENTILE.INC(Data!$U$2:$U$2441,AD616)</f>
        <v/>
      </c>
      <c r="AF616" s="16">
        <f>_xlfn.PERCENTILE.INC(Data!$V$2:$V$2441,AD616)</f>
        <v/>
      </c>
      <c r="AG616" s="16">
        <f>Data!Y616-AF616</f>
        <v/>
      </c>
      <c r="AH616" s="9">
        <f>AE616+AG616</f>
        <v/>
      </c>
    </row>
    <row r="617">
      <c r="N617" s="14">
        <f>Data!A617</f>
        <v/>
      </c>
      <c r="O617" s="24">
        <f>IF(Occurrence!J617&gt;0,COUNTIFS(Occurrence!$J$2:$J$2441,"&gt;0",Occurrence!$J$2:$J$2441,"&lt;="&amp;Occurrence!J617)/($B$8+1),0)</f>
        <v/>
      </c>
      <c r="P617" s="16">
        <f>IF(Occurrence!J617&gt;0,_xlfn.PERCENTILE.INC(Data!$O$2:$O$2441,($B$4+O617*($B$5-1))/($B$3-1)),0)</f>
        <v/>
      </c>
      <c r="Q617" s="16">
        <f>IF(Occurrence!J617&gt;0,_xlfn.PERCENTILE.INC(Occurrence!$I$2:$I$2441,($B$6+O617*($B$7-1))/($B$3-1)),0)</f>
        <v/>
      </c>
      <c r="R617" s="16">
        <f>IF(Occurrence!J617&gt;0,Occurrence!J617/Q617,0)</f>
        <v/>
      </c>
      <c r="S617" s="9">
        <f>IF(Occurrence!J617&gt;0,P617*R617,0)</f>
        <v/>
      </c>
      <c r="T617" s="24">
        <f>IF(Occurrence!K617&gt;0,COUNTIFS(Occurrence!$K$2:$K$2441,"&gt;0",Occurrence!$K$2:$K$2441,"&lt;="&amp;Occurrence!K617)/($B$9+1),0)</f>
        <v/>
      </c>
      <c r="U617" s="16">
        <f>IF(Occurrence!K617&gt;0,_xlfn.PERCENTILE.INC(Data!$O$2:$O$2441,($B$4+T617*($B$5-1))/($B$3-1)),0)</f>
        <v/>
      </c>
      <c r="V617" s="16">
        <f>IF(Occurrence!K617&gt;0,_xlfn.PERCENTILE.INC(Occurrence!$I$2:$I$2441,($B$6+T617*($B$7-1))/($B$3-1)),0)</f>
        <v/>
      </c>
      <c r="W617" s="16">
        <f>IF(Occurrence!K617&gt;0,Occurrence!K617/V617,0)</f>
        <v/>
      </c>
      <c r="X617" s="9">
        <f>IF(Occurrence!K617&gt;0,U617*W617,0)</f>
        <v/>
      </c>
      <c r="Y617" s="24">
        <f>COUNTIF(Data!$X$2:$X$2441,"&lt;="&amp;Data!X617)/($B$3+1)</f>
        <v/>
      </c>
      <c r="Z617" s="16">
        <f>_xlfn.PERCENTILE.INC(Data!$U$2:$U$2441,Y617)</f>
        <v/>
      </c>
      <c r="AA617" s="16">
        <f>_xlfn.PERCENTILE.INC(Data!$V$2:$V$2441,Y617)</f>
        <v/>
      </c>
      <c r="AB617" s="16">
        <f>Data!X617-AA617</f>
        <v/>
      </c>
      <c r="AC617" s="9">
        <f>Z617+AB617</f>
        <v/>
      </c>
      <c r="AD617" s="24">
        <f>COUNTIF(Data!$Y$2:$Y$2441,"&lt;="&amp;Data!Y617)/($B$3+1)</f>
        <v/>
      </c>
      <c r="AE617" s="16">
        <f>_xlfn.PERCENTILE.INC(Data!$U$2:$U$2441,AD617)</f>
        <v/>
      </c>
      <c r="AF617" s="16">
        <f>_xlfn.PERCENTILE.INC(Data!$V$2:$V$2441,AD617)</f>
        <v/>
      </c>
      <c r="AG617" s="16">
        <f>Data!Y617-AF617</f>
        <v/>
      </c>
      <c r="AH617" s="9">
        <f>AE617+AG617</f>
        <v/>
      </c>
    </row>
    <row r="618">
      <c r="N618" s="14">
        <f>Data!A618</f>
        <v/>
      </c>
      <c r="O618" s="24">
        <f>IF(Occurrence!J618&gt;0,COUNTIFS(Occurrence!$J$2:$J$2441,"&gt;0",Occurrence!$J$2:$J$2441,"&lt;="&amp;Occurrence!J618)/($B$8+1),0)</f>
        <v/>
      </c>
      <c r="P618" s="16">
        <f>IF(Occurrence!J618&gt;0,_xlfn.PERCENTILE.INC(Data!$O$2:$O$2441,($B$4+O618*($B$5-1))/($B$3-1)),0)</f>
        <v/>
      </c>
      <c r="Q618" s="16">
        <f>IF(Occurrence!J618&gt;0,_xlfn.PERCENTILE.INC(Occurrence!$I$2:$I$2441,($B$6+O618*($B$7-1))/($B$3-1)),0)</f>
        <v/>
      </c>
      <c r="R618" s="16">
        <f>IF(Occurrence!J618&gt;0,Occurrence!J618/Q618,0)</f>
        <v/>
      </c>
      <c r="S618" s="9">
        <f>IF(Occurrence!J618&gt;0,P618*R618,0)</f>
        <v/>
      </c>
      <c r="T618" s="24">
        <f>IF(Occurrence!K618&gt;0,COUNTIFS(Occurrence!$K$2:$K$2441,"&gt;0",Occurrence!$K$2:$K$2441,"&lt;="&amp;Occurrence!K618)/($B$9+1),0)</f>
        <v/>
      </c>
      <c r="U618" s="16">
        <f>IF(Occurrence!K618&gt;0,_xlfn.PERCENTILE.INC(Data!$O$2:$O$2441,($B$4+T618*($B$5-1))/($B$3-1)),0)</f>
        <v/>
      </c>
      <c r="V618" s="16">
        <f>IF(Occurrence!K618&gt;0,_xlfn.PERCENTILE.INC(Occurrence!$I$2:$I$2441,($B$6+T618*($B$7-1))/($B$3-1)),0)</f>
        <v/>
      </c>
      <c r="W618" s="16">
        <f>IF(Occurrence!K618&gt;0,Occurrence!K618/V618,0)</f>
        <v/>
      </c>
      <c r="X618" s="9">
        <f>IF(Occurrence!K618&gt;0,U618*W618,0)</f>
        <v/>
      </c>
      <c r="Y618" s="24">
        <f>COUNTIF(Data!$X$2:$X$2441,"&lt;="&amp;Data!X618)/($B$3+1)</f>
        <v/>
      </c>
      <c r="Z618" s="16">
        <f>_xlfn.PERCENTILE.INC(Data!$U$2:$U$2441,Y618)</f>
        <v/>
      </c>
      <c r="AA618" s="16">
        <f>_xlfn.PERCENTILE.INC(Data!$V$2:$V$2441,Y618)</f>
        <v/>
      </c>
      <c r="AB618" s="16">
        <f>Data!X618-AA618</f>
        <v/>
      </c>
      <c r="AC618" s="9">
        <f>Z618+AB618</f>
        <v/>
      </c>
      <c r="AD618" s="24">
        <f>COUNTIF(Data!$Y$2:$Y$2441,"&lt;="&amp;Data!Y618)/($B$3+1)</f>
        <v/>
      </c>
      <c r="AE618" s="16">
        <f>_xlfn.PERCENTILE.INC(Data!$U$2:$U$2441,AD618)</f>
        <v/>
      </c>
      <c r="AF618" s="16">
        <f>_xlfn.PERCENTILE.INC(Data!$V$2:$V$2441,AD618)</f>
        <v/>
      </c>
      <c r="AG618" s="16">
        <f>Data!Y618-AF618</f>
        <v/>
      </c>
      <c r="AH618" s="9">
        <f>AE618+AG618</f>
        <v/>
      </c>
    </row>
    <row r="619">
      <c r="N619" s="14">
        <f>Data!A619</f>
        <v/>
      </c>
      <c r="O619" s="24">
        <f>IF(Occurrence!J619&gt;0,COUNTIFS(Occurrence!$J$2:$J$2441,"&gt;0",Occurrence!$J$2:$J$2441,"&lt;="&amp;Occurrence!J619)/($B$8+1),0)</f>
        <v/>
      </c>
      <c r="P619" s="16">
        <f>IF(Occurrence!J619&gt;0,_xlfn.PERCENTILE.INC(Data!$O$2:$O$2441,($B$4+O619*($B$5-1))/($B$3-1)),0)</f>
        <v/>
      </c>
      <c r="Q619" s="16">
        <f>IF(Occurrence!J619&gt;0,_xlfn.PERCENTILE.INC(Occurrence!$I$2:$I$2441,($B$6+O619*($B$7-1))/($B$3-1)),0)</f>
        <v/>
      </c>
      <c r="R619" s="16">
        <f>IF(Occurrence!J619&gt;0,Occurrence!J619/Q619,0)</f>
        <v/>
      </c>
      <c r="S619" s="9">
        <f>IF(Occurrence!J619&gt;0,P619*R619,0)</f>
        <v/>
      </c>
      <c r="T619" s="24">
        <f>IF(Occurrence!K619&gt;0,COUNTIFS(Occurrence!$K$2:$K$2441,"&gt;0",Occurrence!$K$2:$K$2441,"&lt;="&amp;Occurrence!K619)/($B$9+1),0)</f>
        <v/>
      </c>
      <c r="U619" s="16">
        <f>IF(Occurrence!K619&gt;0,_xlfn.PERCENTILE.INC(Data!$O$2:$O$2441,($B$4+T619*($B$5-1))/($B$3-1)),0)</f>
        <v/>
      </c>
      <c r="V619" s="16">
        <f>IF(Occurrence!K619&gt;0,_xlfn.PERCENTILE.INC(Occurrence!$I$2:$I$2441,($B$6+T619*($B$7-1))/($B$3-1)),0)</f>
        <v/>
      </c>
      <c r="W619" s="16">
        <f>IF(Occurrence!K619&gt;0,Occurrence!K619/V619,0)</f>
        <v/>
      </c>
      <c r="X619" s="9">
        <f>IF(Occurrence!K619&gt;0,U619*W619,0)</f>
        <v/>
      </c>
      <c r="Y619" s="24">
        <f>COUNTIF(Data!$X$2:$X$2441,"&lt;="&amp;Data!X619)/($B$3+1)</f>
        <v/>
      </c>
      <c r="Z619" s="16">
        <f>_xlfn.PERCENTILE.INC(Data!$U$2:$U$2441,Y619)</f>
        <v/>
      </c>
      <c r="AA619" s="16">
        <f>_xlfn.PERCENTILE.INC(Data!$V$2:$V$2441,Y619)</f>
        <v/>
      </c>
      <c r="AB619" s="16">
        <f>Data!X619-AA619</f>
        <v/>
      </c>
      <c r="AC619" s="9">
        <f>Z619+AB619</f>
        <v/>
      </c>
      <c r="AD619" s="24">
        <f>COUNTIF(Data!$Y$2:$Y$2441,"&lt;="&amp;Data!Y619)/($B$3+1)</f>
        <v/>
      </c>
      <c r="AE619" s="16">
        <f>_xlfn.PERCENTILE.INC(Data!$U$2:$U$2441,AD619)</f>
        <v/>
      </c>
      <c r="AF619" s="16">
        <f>_xlfn.PERCENTILE.INC(Data!$V$2:$V$2441,AD619)</f>
        <v/>
      </c>
      <c r="AG619" s="16">
        <f>Data!Y619-AF619</f>
        <v/>
      </c>
      <c r="AH619" s="9">
        <f>AE619+AG619</f>
        <v/>
      </c>
    </row>
    <row r="620">
      <c r="N620" s="14">
        <f>Data!A620</f>
        <v/>
      </c>
      <c r="O620" s="24">
        <f>IF(Occurrence!J620&gt;0,COUNTIFS(Occurrence!$J$2:$J$2441,"&gt;0",Occurrence!$J$2:$J$2441,"&lt;="&amp;Occurrence!J620)/($B$8+1),0)</f>
        <v/>
      </c>
      <c r="P620" s="16">
        <f>IF(Occurrence!J620&gt;0,_xlfn.PERCENTILE.INC(Data!$O$2:$O$2441,($B$4+O620*($B$5-1))/($B$3-1)),0)</f>
        <v/>
      </c>
      <c r="Q620" s="16">
        <f>IF(Occurrence!J620&gt;0,_xlfn.PERCENTILE.INC(Occurrence!$I$2:$I$2441,($B$6+O620*($B$7-1))/($B$3-1)),0)</f>
        <v/>
      </c>
      <c r="R620" s="16">
        <f>IF(Occurrence!J620&gt;0,Occurrence!J620/Q620,0)</f>
        <v/>
      </c>
      <c r="S620" s="9">
        <f>IF(Occurrence!J620&gt;0,P620*R620,0)</f>
        <v/>
      </c>
      <c r="T620" s="24">
        <f>IF(Occurrence!K620&gt;0,COUNTIFS(Occurrence!$K$2:$K$2441,"&gt;0",Occurrence!$K$2:$K$2441,"&lt;="&amp;Occurrence!K620)/($B$9+1),0)</f>
        <v/>
      </c>
      <c r="U620" s="16">
        <f>IF(Occurrence!K620&gt;0,_xlfn.PERCENTILE.INC(Data!$O$2:$O$2441,($B$4+T620*($B$5-1))/($B$3-1)),0)</f>
        <v/>
      </c>
      <c r="V620" s="16">
        <f>IF(Occurrence!K620&gt;0,_xlfn.PERCENTILE.INC(Occurrence!$I$2:$I$2441,($B$6+T620*($B$7-1))/($B$3-1)),0)</f>
        <v/>
      </c>
      <c r="W620" s="16">
        <f>IF(Occurrence!K620&gt;0,Occurrence!K620/V620,0)</f>
        <v/>
      </c>
      <c r="X620" s="9">
        <f>IF(Occurrence!K620&gt;0,U620*W620,0)</f>
        <v/>
      </c>
      <c r="Y620" s="24">
        <f>COUNTIF(Data!$X$2:$X$2441,"&lt;="&amp;Data!X620)/($B$3+1)</f>
        <v/>
      </c>
      <c r="Z620" s="16">
        <f>_xlfn.PERCENTILE.INC(Data!$U$2:$U$2441,Y620)</f>
        <v/>
      </c>
      <c r="AA620" s="16">
        <f>_xlfn.PERCENTILE.INC(Data!$V$2:$V$2441,Y620)</f>
        <v/>
      </c>
      <c r="AB620" s="16">
        <f>Data!X620-AA620</f>
        <v/>
      </c>
      <c r="AC620" s="9">
        <f>Z620+AB620</f>
        <v/>
      </c>
      <c r="AD620" s="24">
        <f>COUNTIF(Data!$Y$2:$Y$2441,"&lt;="&amp;Data!Y620)/($B$3+1)</f>
        <v/>
      </c>
      <c r="AE620" s="16">
        <f>_xlfn.PERCENTILE.INC(Data!$U$2:$U$2441,AD620)</f>
        <v/>
      </c>
      <c r="AF620" s="16">
        <f>_xlfn.PERCENTILE.INC(Data!$V$2:$V$2441,AD620)</f>
        <v/>
      </c>
      <c r="AG620" s="16">
        <f>Data!Y620-AF620</f>
        <v/>
      </c>
      <c r="AH620" s="9">
        <f>AE620+AG620</f>
        <v/>
      </c>
    </row>
    <row r="621">
      <c r="N621" s="14">
        <f>Data!A621</f>
        <v/>
      </c>
      <c r="O621" s="24">
        <f>IF(Occurrence!J621&gt;0,COUNTIFS(Occurrence!$J$2:$J$2441,"&gt;0",Occurrence!$J$2:$J$2441,"&lt;="&amp;Occurrence!J621)/($B$8+1),0)</f>
        <v/>
      </c>
      <c r="P621" s="16">
        <f>IF(Occurrence!J621&gt;0,_xlfn.PERCENTILE.INC(Data!$O$2:$O$2441,($B$4+O621*($B$5-1))/($B$3-1)),0)</f>
        <v/>
      </c>
      <c r="Q621" s="16">
        <f>IF(Occurrence!J621&gt;0,_xlfn.PERCENTILE.INC(Occurrence!$I$2:$I$2441,($B$6+O621*($B$7-1))/($B$3-1)),0)</f>
        <v/>
      </c>
      <c r="R621" s="16">
        <f>IF(Occurrence!J621&gt;0,Occurrence!J621/Q621,0)</f>
        <v/>
      </c>
      <c r="S621" s="9">
        <f>IF(Occurrence!J621&gt;0,P621*R621,0)</f>
        <v/>
      </c>
      <c r="T621" s="24">
        <f>IF(Occurrence!K621&gt;0,COUNTIFS(Occurrence!$K$2:$K$2441,"&gt;0",Occurrence!$K$2:$K$2441,"&lt;="&amp;Occurrence!K621)/($B$9+1),0)</f>
        <v/>
      </c>
      <c r="U621" s="16">
        <f>IF(Occurrence!K621&gt;0,_xlfn.PERCENTILE.INC(Data!$O$2:$O$2441,($B$4+T621*($B$5-1))/($B$3-1)),0)</f>
        <v/>
      </c>
      <c r="V621" s="16">
        <f>IF(Occurrence!K621&gt;0,_xlfn.PERCENTILE.INC(Occurrence!$I$2:$I$2441,($B$6+T621*($B$7-1))/($B$3-1)),0)</f>
        <v/>
      </c>
      <c r="W621" s="16">
        <f>IF(Occurrence!K621&gt;0,Occurrence!K621/V621,0)</f>
        <v/>
      </c>
      <c r="X621" s="9">
        <f>IF(Occurrence!K621&gt;0,U621*W621,0)</f>
        <v/>
      </c>
      <c r="Y621" s="24">
        <f>COUNTIF(Data!$X$2:$X$2441,"&lt;="&amp;Data!X621)/($B$3+1)</f>
        <v/>
      </c>
      <c r="Z621" s="16">
        <f>_xlfn.PERCENTILE.INC(Data!$U$2:$U$2441,Y621)</f>
        <v/>
      </c>
      <c r="AA621" s="16">
        <f>_xlfn.PERCENTILE.INC(Data!$V$2:$V$2441,Y621)</f>
        <v/>
      </c>
      <c r="AB621" s="16">
        <f>Data!X621-AA621</f>
        <v/>
      </c>
      <c r="AC621" s="9">
        <f>Z621+AB621</f>
        <v/>
      </c>
      <c r="AD621" s="24">
        <f>COUNTIF(Data!$Y$2:$Y$2441,"&lt;="&amp;Data!Y621)/($B$3+1)</f>
        <v/>
      </c>
      <c r="AE621" s="16">
        <f>_xlfn.PERCENTILE.INC(Data!$U$2:$U$2441,AD621)</f>
        <v/>
      </c>
      <c r="AF621" s="16">
        <f>_xlfn.PERCENTILE.INC(Data!$V$2:$V$2441,AD621)</f>
        <v/>
      </c>
      <c r="AG621" s="16">
        <f>Data!Y621-AF621</f>
        <v/>
      </c>
      <c r="AH621" s="9">
        <f>AE621+AG621</f>
        <v/>
      </c>
    </row>
    <row r="622">
      <c r="N622" s="14">
        <f>Data!A622</f>
        <v/>
      </c>
      <c r="O622" s="24">
        <f>IF(Occurrence!J622&gt;0,COUNTIFS(Occurrence!$J$2:$J$2441,"&gt;0",Occurrence!$J$2:$J$2441,"&lt;="&amp;Occurrence!J622)/($B$8+1),0)</f>
        <v/>
      </c>
      <c r="P622" s="16">
        <f>IF(Occurrence!J622&gt;0,_xlfn.PERCENTILE.INC(Data!$O$2:$O$2441,($B$4+O622*($B$5-1))/($B$3-1)),0)</f>
        <v/>
      </c>
      <c r="Q622" s="16">
        <f>IF(Occurrence!J622&gt;0,_xlfn.PERCENTILE.INC(Occurrence!$I$2:$I$2441,($B$6+O622*($B$7-1))/($B$3-1)),0)</f>
        <v/>
      </c>
      <c r="R622" s="16">
        <f>IF(Occurrence!J622&gt;0,Occurrence!J622/Q622,0)</f>
        <v/>
      </c>
      <c r="S622" s="9">
        <f>IF(Occurrence!J622&gt;0,P622*R622,0)</f>
        <v/>
      </c>
      <c r="T622" s="24">
        <f>IF(Occurrence!K622&gt;0,COUNTIFS(Occurrence!$K$2:$K$2441,"&gt;0",Occurrence!$K$2:$K$2441,"&lt;="&amp;Occurrence!K622)/($B$9+1),0)</f>
        <v/>
      </c>
      <c r="U622" s="16">
        <f>IF(Occurrence!K622&gt;0,_xlfn.PERCENTILE.INC(Data!$O$2:$O$2441,($B$4+T622*($B$5-1))/($B$3-1)),0)</f>
        <v/>
      </c>
      <c r="V622" s="16">
        <f>IF(Occurrence!K622&gt;0,_xlfn.PERCENTILE.INC(Occurrence!$I$2:$I$2441,($B$6+T622*($B$7-1))/($B$3-1)),0)</f>
        <v/>
      </c>
      <c r="W622" s="16">
        <f>IF(Occurrence!K622&gt;0,Occurrence!K622/V622,0)</f>
        <v/>
      </c>
      <c r="X622" s="9">
        <f>IF(Occurrence!K622&gt;0,U622*W622,0)</f>
        <v/>
      </c>
      <c r="Y622" s="24">
        <f>COUNTIF(Data!$X$2:$X$2441,"&lt;="&amp;Data!X622)/($B$3+1)</f>
        <v/>
      </c>
      <c r="Z622" s="16">
        <f>_xlfn.PERCENTILE.INC(Data!$U$2:$U$2441,Y622)</f>
        <v/>
      </c>
      <c r="AA622" s="16">
        <f>_xlfn.PERCENTILE.INC(Data!$V$2:$V$2441,Y622)</f>
        <v/>
      </c>
      <c r="AB622" s="16">
        <f>Data!X622-AA622</f>
        <v/>
      </c>
      <c r="AC622" s="9">
        <f>Z622+AB622</f>
        <v/>
      </c>
      <c r="AD622" s="24">
        <f>COUNTIF(Data!$Y$2:$Y$2441,"&lt;="&amp;Data!Y622)/($B$3+1)</f>
        <v/>
      </c>
      <c r="AE622" s="16">
        <f>_xlfn.PERCENTILE.INC(Data!$U$2:$U$2441,AD622)</f>
        <v/>
      </c>
      <c r="AF622" s="16">
        <f>_xlfn.PERCENTILE.INC(Data!$V$2:$V$2441,AD622)</f>
        <v/>
      </c>
      <c r="AG622" s="16">
        <f>Data!Y622-AF622</f>
        <v/>
      </c>
      <c r="AH622" s="9">
        <f>AE622+AG622</f>
        <v/>
      </c>
    </row>
    <row r="623">
      <c r="N623" s="14">
        <f>Data!A623</f>
        <v/>
      </c>
      <c r="O623" s="24">
        <f>IF(Occurrence!J623&gt;0,COUNTIFS(Occurrence!$J$2:$J$2441,"&gt;0",Occurrence!$J$2:$J$2441,"&lt;="&amp;Occurrence!J623)/($B$8+1),0)</f>
        <v/>
      </c>
      <c r="P623" s="16">
        <f>IF(Occurrence!J623&gt;0,_xlfn.PERCENTILE.INC(Data!$O$2:$O$2441,($B$4+O623*($B$5-1))/($B$3-1)),0)</f>
        <v/>
      </c>
      <c r="Q623" s="16">
        <f>IF(Occurrence!J623&gt;0,_xlfn.PERCENTILE.INC(Occurrence!$I$2:$I$2441,($B$6+O623*($B$7-1))/($B$3-1)),0)</f>
        <v/>
      </c>
      <c r="R623" s="16">
        <f>IF(Occurrence!J623&gt;0,Occurrence!J623/Q623,0)</f>
        <v/>
      </c>
      <c r="S623" s="9">
        <f>IF(Occurrence!J623&gt;0,P623*R623,0)</f>
        <v/>
      </c>
      <c r="T623" s="24">
        <f>IF(Occurrence!K623&gt;0,COUNTIFS(Occurrence!$K$2:$K$2441,"&gt;0",Occurrence!$K$2:$K$2441,"&lt;="&amp;Occurrence!K623)/($B$9+1),0)</f>
        <v/>
      </c>
      <c r="U623" s="16">
        <f>IF(Occurrence!K623&gt;0,_xlfn.PERCENTILE.INC(Data!$O$2:$O$2441,($B$4+T623*($B$5-1))/($B$3-1)),0)</f>
        <v/>
      </c>
      <c r="V623" s="16">
        <f>IF(Occurrence!K623&gt;0,_xlfn.PERCENTILE.INC(Occurrence!$I$2:$I$2441,($B$6+T623*($B$7-1))/($B$3-1)),0)</f>
        <v/>
      </c>
      <c r="W623" s="16">
        <f>IF(Occurrence!K623&gt;0,Occurrence!K623/V623,0)</f>
        <v/>
      </c>
      <c r="X623" s="9">
        <f>IF(Occurrence!K623&gt;0,U623*W623,0)</f>
        <v/>
      </c>
      <c r="Y623" s="24">
        <f>COUNTIF(Data!$X$2:$X$2441,"&lt;="&amp;Data!X623)/($B$3+1)</f>
        <v/>
      </c>
      <c r="Z623" s="16">
        <f>_xlfn.PERCENTILE.INC(Data!$U$2:$U$2441,Y623)</f>
        <v/>
      </c>
      <c r="AA623" s="16">
        <f>_xlfn.PERCENTILE.INC(Data!$V$2:$V$2441,Y623)</f>
        <v/>
      </c>
      <c r="AB623" s="16">
        <f>Data!X623-AA623</f>
        <v/>
      </c>
      <c r="AC623" s="9">
        <f>Z623+AB623</f>
        <v/>
      </c>
      <c r="AD623" s="24">
        <f>COUNTIF(Data!$Y$2:$Y$2441,"&lt;="&amp;Data!Y623)/($B$3+1)</f>
        <v/>
      </c>
      <c r="AE623" s="16">
        <f>_xlfn.PERCENTILE.INC(Data!$U$2:$U$2441,AD623)</f>
        <v/>
      </c>
      <c r="AF623" s="16">
        <f>_xlfn.PERCENTILE.INC(Data!$V$2:$V$2441,AD623)</f>
        <v/>
      </c>
      <c r="AG623" s="16">
        <f>Data!Y623-AF623</f>
        <v/>
      </c>
      <c r="AH623" s="9">
        <f>AE623+AG623</f>
        <v/>
      </c>
    </row>
    <row r="624">
      <c r="N624" s="14">
        <f>Data!A624</f>
        <v/>
      </c>
      <c r="O624" s="24">
        <f>IF(Occurrence!J624&gt;0,COUNTIFS(Occurrence!$J$2:$J$2441,"&gt;0",Occurrence!$J$2:$J$2441,"&lt;="&amp;Occurrence!J624)/($B$8+1),0)</f>
        <v/>
      </c>
      <c r="P624" s="16">
        <f>IF(Occurrence!J624&gt;0,_xlfn.PERCENTILE.INC(Data!$O$2:$O$2441,($B$4+O624*($B$5-1))/($B$3-1)),0)</f>
        <v/>
      </c>
      <c r="Q624" s="16">
        <f>IF(Occurrence!J624&gt;0,_xlfn.PERCENTILE.INC(Occurrence!$I$2:$I$2441,($B$6+O624*($B$7-1))/($B$3-1)),0)</f>
        <v/>
      </c>
      <c r="R624" s="16">
        <f>IF(Occurrence!J624&gt;0,Occurrence!J624/Q624,0)</f>
        <v/>
      </c>
      <c r="S624" s="9">
        <f>IF(Occurrence!J624&gt;0,P624*R624,0)</f>
        <v/>
      </c>
      <c r="T624" s="24">
        <f>IF(Occurrence!K624&gt;0,COUNTIFS(Occurrence!$K$2:$K$2441,"&gt;0",Occurrence!$K$2:$K$2441,"&lt;="&amp;Occurrence!K624)/($B$9+1),0)</f>
        <v/>
      </c>
      <c r="U624" s="16">
        <f>IF(Occurrence!K624&gt;0,_xlfn.PERCENTILE.INC(Data!$O$2:$O$2441,($B$4+T624*($B$5-1))/($B$3-1)),0)</f>
        <v/>
      </c>
      <c r="V624" s="16">
        <f>IF(Occurrence!K624&gt;0,_xlfn.PERCENTILE.INC(Occurrence!$I$2:$I$2441,($B$6+T624*($B$7-1))/($B$3-1)),0)</f>
        <v/>
      </c>
      <c r="W624" s="16">
        <f>IF(Occurrence!K624&gt;0,Occurrence!K624/V624,0)</f>
        <v/>
      </c>
      <c r="X624" s="9">
        <f>IF(Occurrence!K624&gt;0,U624*W624,0)</f>
        <v/>
      </c>
      <c r="Y624" s="24">
        <f>COUNTIF(Data!$X$2:$X$2441,"&lt;="&amp;Data!X624)/($B$3+1)</f>
        <v/>
      </c>
      <c r="Z624" s="16">
        <f>_xlfn.PERCENTILE.INC(Data!$U$2:$U$2441,Y624)</f>
        <v/>
      </c>
      <c r="AA624" s="16">
        <f>_xlfn.PERCENTILE.INC(Data!$V$2:$V$2441,Y624)</f>
        <v/>
      </c>
      <c r="AB624" s="16">
        <f>Data!X624-AA624</f>
        <v/>
      </c>
      <c r="AC624" s="9">
        <f>Z624+AB624</f>
        <v/>
      </c>
      <c r="AD624" s="24">
        <f>COUNTIF(Data!$Y$2:$Y$2441,"&lt;="&amp;Data!Y624)/($B$3+1)</f>
        <v/>
      </c>
      <c r="AE624" s="16">
        <f>_xlfn.PERCENTILE.INC(Data!$U$2:$U$2441,AD624)</f>
        <v/>
      </c>
      <c r="AF624" s="16">
        <f>_xlfn.PERCENTILE.INC(Data!$V$2:$V$2441,AD624)</f>
        <v/>
      </c>
      <c r="AG624" s="16">
        <f>Data!Y624-AF624</f>
        <v/>
      </c>
      <c r="AH624" s="9">
        <f>AE624+AG624</f>
        <v/>
      </c>
    </row>
    <row r="625">
      <c r="N625" s="14">
        <f>Data!A625</f>
        <v/>
      </c>
      <c r="O625" s="24">
        <f>IF(Occurrence!J625&gt;0,COUNTIFS(Occurrence!$J$2:$J$2441,"&gt;0",Occurrence!$J$2:$J$2441,"&lt;="&amp;Occurrence!J625)/($B$8+1),0)</f>
        <v/>
      </c>
      <c r="P625" s="16">
        <f>IF(Occurrence!J625&gt;0,_xlfn.PERCENTILE.INC(Data!$O$2:$O$2441,($B$4+O625*($B$5-1))/($B$3-1)),0)</f>
        <v/>
      </c>
      <c r="Q625" s="16">
        <f>IF(Occurrence!J625&gt;0,_xlfn.PERCENTILE.INC(Occurrence!$I$2:$I$2441,($B$6+O625*($B$7-1))/($B$3-1)),0)</f>
        <v/>
      </c>
      <c r="R625" s="16">
        <f>IF(Occurrence!J625&gt;0,Occurrence!J625/Q625,0)</f>
        <v/>
      </c>
      <c r="S625" s="9">
        <f>IF(Occurrence!J625&gt;0,P625*R625,0)</f>
        <v/>
      </c>
      <c r="T625" s="24">
        <f>IF(Occurrence!K625&gt;0,COUNTIFS(Occurrence!$K$2:$K$2441,"&gt;0",Occurrence!$K$2:$K$2441,"&lt;="&amp;Occurrence!K625)/($B$9+1),0)</f>
        <v/>
      </c>
      <c r="U625" s="16">
        <f>IF(Occurrence!K625&gt;0,_xlfn.PERCENTILE.INC(Data!$O$2:$O$2441,($B$4+T625*($B$5-1))/($B$3-1)),0)</f>
        <v/>
      </c>
      <c r="V625" s="16">
        <f>IF(Occurrence!K625&gt;0,_xlfn.PERCENTILE.INC(Occurrence!$I$2:$I$2441,($B$6+T625*($B$7-1))/($B$3-1)),0)</f>
        <v/>
      </c>
      <c r="W625" s="16">
        <f>IF(Occurrence!K625&gt;0,Occurrence!K625/V625,0)</f>
        <v/>
      </c>
      <c r="X625" s="9">
        <f>IF(Occurrence!K625&gt;0,U625*W625,0)</f>
        <v/>
      </c>
      <c r="Y625" s="24">
        <f>COUNTIF(Data!$X$2:$X$2441,"&lt;="&amp;Data!X625)/($B$3+1)</f>
        <v/>
      </c>
      <c r="Z625" s="16">
        <f>_xlfn.PERCENTILE.INC(Data!$U$2:$U$2441,Y625)</f>
        <v/>
      </c>
      <c r="AA625" s="16">
        <f>_xlfn.PERCENTILE.INC(Data!$V$2:$V$2441,Y625)</f>
        <v/>
      </c>
      <c r="AB625" s="16">
        <f>Data!X625-AA625</f>
        <v/>
      </c>
      <c r="AC625" s="9">
        <f>Z625+AB625</f>
        <v/>
      </c>
      <c r="AD625" s="24">
        <f>COUNTIF(Data!$Y$2:$Y$2441,"&lt;="&amp;Data!Y625)/($B$3+1)</f>
        <v/>
      </c>
      <c r="AE625" s="16">
        <f>_xlfn.PERCENTILE.INC(Data!$U$2:$U$2441,AD625)</f>
        <v/>
      </c>
      <c r="AF625" s="16">
        <f>_xlfn.PERCENTILE.INC(Data!$V$2:$V$2441,AD625)</f>
        <v/>
      </c>
      <c r="AG625" s="16">
        <f>Data!Y625-AF625</f>
        <v/>
      </c>
      <c r="AH625" s="9">
        <f>AE625+AG625</f>
        <v/>
      </c>
    </row>
    <row r="626">
      <c r="N626" s="14">
        <f>Data!A626</f>
        <v/>
      </c>
      <c r="O626" s="24">
        <f>IF(Occurrence!J626&gt;0,COUNTIFS(Occurrence!$J$2:$J$2441,"&gt;0",Occurrence!$J$2:$J$2441,"&lt;="&amp;Occurrence!J626)/($B$8+1),0)</f>
        <v/>
      </c>
      <c r="P626" s="16">
        <f>IF(Occurrence!J626&gt;0,_xlfn.PERCENTILE.INC(Data!$O$2:$O$2441,($B$4+O626*($B$5-1))/($B$3-1)),0)</f>
        <v/>
      </c>
      <c r="Q626" s="16">
        <f>IF(Occurrence!J626&gt;0,_xlfn.PERCENTILE.INC(Occurrence!$I$2:$I$2441,($B$6+O626*($B$7-1))/($B$3-1)),0)</f>
        <v/>
      </c>
      <c r="R626" s="16">
        <f>IF(Occurrence!J626&gt;0,Occurrence!J626/Q626,0)</f>
        <v/>
      </c>
      <c r="S626" s="9">
        <f>IF(Occurrence!J626&gt;0,P626*R626,0)</f>
        <v/>
      </c>
      <c r="T626" s="24">
        <f>IF(Occurrence!K626&gt;0,COUNTIFS(Occurrence!$K$2:$K$2441,"&gt;0",Occurrence!$K$2:$K$2441,"&lt;="&amp;Occurrence!K626)/($B$9+1),0)</f>
        <v/>
      </c>
      <c r="U626" s="16">
        <f>IF(Occurrence!K626&gt;0,_xlfn.PERCENTILE.INC(Data!$O$2:$O$2441,($B$4+T626*($B$5-1))/($B$3-1)),0)</f>
        <v/>
      </c>
      <c r="V626" s="16">
        <f>IF(Occurrence!K626&gt;0,_xlfn.PERCENTILE.INC(Occurrence!$I$2:$I$2441,($B$6+T626*($B$7-1))/($B$3-1)),0)</f>
        <v/>
      </c>
      <c r="W626" s="16">
        <f>IF(Occurrence!K626&gt;0,Occurrence!K626/V626,0)</f>
        <v/>
      </c>
      <c r="X626" s="9">
        <f>IF(Occurrence!K626&gt;0,U626*W626,0)</f>
        <v/>
      </c>
      <c r="Y626" s="24">
        <f>COUNTIF(Data!$X$2:$X$2441,"&lt;="&amp;Data!X626)/($B$3+1)</f>
        <v/>
      </c>
      <c r="Z626" s="16">
        <f>_xlfn.PERCENTILE.INC(Data!$U$2:$U$2441,Y626)</f>
        <v/>
      </c>
      <c r="AA626" s="16">
        <f>_xlfn.PERCENTILE.INC(Data!$V$2:$V$2441,Y626)</f>
        <v/>
      </c>
      <c r="AB626" s="16">
        <f>Data!X626-AA626</f>
        <v/>
      </c>
      <c r="AC626" s="9">
        <f>Z626+AB626</f>
        <v/>
      </c>
      <c r="AD626" s="24">
        <f>COUNTIF(Data!$Y$2:$Y$2441,"&lt;="&amp;Data!Y626)/($B$3+1)</f>
        <v/>
      </c>
      <c r="AE626" s="16">
        <f>_xlfn.PERCENTILE.INC(Data!$U$2:$U$2441,AD626)</f>
        <v/>
      </c>
      <c r="AF626" s="16">
        <f>_xlfn.PERCENTILE.INC(Data!$V$2:$V$2441,AD626)</f>
        <v/>
      </c>
      <c r="AG626" s="16">
        <f>Data!Y626-AF626</f>
        <v/>
      </c>
      <c r="AH626" s="9">
        <f>AE626+AG626</f>
        <v/>
      </c>
    </row>
    <row r="627">
      <c r="N627" s="14">
        <f>Data!A627</f>
        <v/>
      </c>
      <c r="O627" s="24">
        <f>IF(Occurrence!J627&gt;0,COUNTIFS(Occurrence!$J$2:$J$2441,"&gt;0",Occurrence!$J$2:$J$2441,"&lt;="&amp;Occurrence!J627)/($B$8+1),0)</f>
        <v/>
      </c>
      <c r="P627" s="16">
        <f>IF(Occurrence!J627&gt;0,_xlfn.PERCENTILE.INC(Data!$O$2:$O$2441,($B$4+O627*($B$5-1))/($B$3-1)),0)</f>
        <v/>
      </c>
      <c r="Q627" s="16">
        <f>IF(Occurrence!J627&gt;0,_xlfn.PERCENTILE.INC(Occurrence!$I$2:$I$2441,($B$6+O627*($B$7-1))/($B$3-1)),0)</f>
        <v/>
      </c>
      <c r="R627" s="16">
        <f>IF(Occurrence!J627&gt;0,Occurrence!J627/Q627,0)</f>
        <v/>
      </c>
      <c r="S627" s="9">
        <f>IF(Occurrence!J627&gt;0,P627*R627,0)</f>
        <v/>
      </c>
      <c r="T627" s="24">
        <f>IF(Occurrence!K627&gt;0,COUNTIFS(Occurrence!$K$2:$K$2441,"&gt;0",Occurrence!$K$2:$K$2441,"&lt;="&amp;Occurrence!K627)/($B$9+1),0)</f>
        <v/>
      </c>
      <c r="U627" s="16">
        <f>IF(Occurrence!K627&gt;0,_xlfn.PERCENTILE.INC(Data!$O$2:$O$2441,($B$4+T627*($B$5-1))/($B$3-1)),0)</f>
        <v/>
      </c>
      <c r="V627" s="16">
        <f>IF(Occurrence!K627&gt;0,_xlfn.PERCENTILE.INC(Occurrence!$I$2:$I$2441,($B$6+T627*($B$7-1))/($B$3-1)),0)</f>
        <v/>
      </c>
      <c r="W627" s="16">
        <f>IF(Occurrence!K627&gt;0,Occurrence!K627/V627,0)</f>
        <v/>
      </c>
      <c r="X627" s="9">
        <f>IF(Occurrence!K627&gt;0,U627*W627,0)</f>
        <v/>
      </c>
      <c r="Y627" s="24">
        <f>COUNTIF(Data!$X$2:$X$2441,"&lt;="&amp;Data!X627)/($B$3+1)</f>
        <v/>
      </c>
      <c r="Z627" s="16">
        <f>_xlfn.PERCENTILE.INC(Data!$U$2:$U$2441,Y627)</f>
        <v/>
      </c>
      <c r="AA627" s="16">
        <f>_xlfn.PERCENTILE.INC(Data!$V$2:$V$2441,Y627)</f>
        <v/>
      </c>
      <c r="AB627" s="16">
        <f>Data!X627-AA627</f>
        <v/>
      </c>
      <c r="AC627" s="9">
        <f>Z627+AB627</f>
        <v/>
      </c>
      <c r="AD627" s="24">
        <f>COUNTIF(Data!$Y$2:$Y$2441,"&lt;="&amp;Data!Y627)/($B$3+1)</f>
        <v/>
      </c>
      <c r="AE627" s="16">
        <f>_xlfn.PERCENTILE.INC(Data!$U$2:$U$2441,AD627)</f>
        <v/>
      </c>
      <c r="AF627" s="16">
        <f>_xlfn.PERCENTILE.INC(Data!$V$2:$V$2441,AD627)</f>
        <v/>
      </c>
      <c r="AG627" s="16">
        <f>Data!Y627-AF627</f>
        <v/>
      </c>
      <c r="AH627" s="9">
        <f>AE627+AG627</f>
        <v/>
      </c>
    </row>
    <row r="628">
      <c r="N628" s="14">
        <f>Data!A628</f>
        <v/>
      </c>
      <c r="O628" s="24">
        <f>IF(Occurrence!J628&gt;0,COUNTIFS(Occurrence!$J$2:$J$2441,"&gt;0",Occurrence!$J$2:$J$2441,"&lt;="&amp;Occurrence!J628)/($B$8+1),0)</f>
        <v/>
      </c>
      <c r="P628" s="16">
        <f>IF(Occurrence!J628&gt;0,_xlfn.PERCENTILE.INC(Data!$O$2:$O$2441,($B$4+O628*($B$5-1))/($B$3-1)),0)</f>
        <v/>
      </c>
      <c r="Q628" s="16">
        <f>IF(Occurrence!J628&gt;0,_xlfn.PERCENTILE.INC(Occurrence!$I$2:$I$2441,($B$6+O628*($B$7-1))/($B$3-1)),0)</f>
        <v/>
      </c>
      <c r="R628" s="16">
        <f>IF(Occurrence!J628&gt;0,Occurrence!J628/Q628,0)</f>
        <v/>
      </c>
      <c r="S628" s="9">
        <f>IF(Occurrence!J628&gt;0,P628*R628,0)</f>
        <v/>
      </c>
      <c r="T628" s="24">
        <f>IF(Occurrence!K628&gt;0,COUNTIFS(Occurrence!$K$2:$K$2441,"&gt;0",Occurrence!$K$2:$K$2441,"&lt;="&amp;Occurrence!K628)/($B$9+1),0)</f>
        <v/>
      </c>
      <c r="U628" s="16">
        <f>IF(Occurrence!K628&gt;0,_xlfn.PERCENTILE.INC(Data!$O$2:$O$2441,($B$4+T628*($B$5-1))/($B$3-1)),0)</f>
        <v/>
      </c>
      <c r="V628" s="16">
        <f>IF(Occurrence!K628&gt;0,_xlfn.PERCENTILE.INC(Occurrence!$I$2:$I$2441,($B$6+T628*($B$7-1))/($B$3-1)),0)</f>
        <v/>
      </c>
      <c r="W628" s="16">
        <f>IF(Occurrence!K628&gt;0,Occurrence!K628/V628,0)</f>
        <v/>
      </c>
      <c r="X628" s="9">
        <f>IF(Occurrence!K628&gt;0,U628*W628,0)</f>
        <v/>
      </c>
      <c r="Y628" s="24">
        <f>COUNTIF(Data!$X$2:$X$2441,"&lt;="&amp;Data!X628)/($B$3+1)</f>
        <v/>
      </c>
      <c r="Z628" s="16">
        <f>_xlfn.PERCENTILE.INC(Data!$U$2:$U$2441,Y628)</f>
        <v/>
      </c>
      <c r="AA628" s="16">
        <f>_xlfn.PERCENTILE.INC(Data!$V$2:$V$2441,Y628)</f>
        <v/>
      </c>
      <c r="AB628" s="16">
        <f>Data!X628-AA628</f>
        <v/>
      </c>
      <c r="AC628" s="9">
        <f>Z628+AB628</f>
        <v/>
      </c>
      <c r="AD628" s="24">
        <f>COUNTIF(Data!$Y$2:$Y$2441,"&lt;="&amp;Data!Y628)/($B$3+1)</f>
        <v/>
      </c>
      <c r="AE628" s="16">
        <f>_xlfn.PERCENTILE.INC(Data!$U$2:$U$2441,AD628)</f>
        <v/>
      </c>
      <c r="AF628" s="16">
        <f>_xlfn.PERCENTILE.INC(Data!$V$2:$V$2441,AD628)</f>
        <v/>
      </c>
      <c r="AG628" s="16">
        <f>Data!Y628-AF628</f>
        <v/>
      </c>
      <c r="AH628" s="9">
        <f>AE628+AG628</f>
        <v/>
      </c>
    </row>
    <row r="629">
      <c r="N629" s="14">
        <f>Data!A629</f>
        <v/>
      </c>
      <c r="O629" s="24">
        <f>IF(Occurrence!J629&gt;0,COUNTIFS(Occurrence!$J$2:$J$2441,"&gt;0",Occurrence!$J$2:$J$2441,"&lt;="&amp;Occurrence!J629)/($B$8+1),0)</f>
        <v/>
      </c>
      <c r="P629" s="16">
        <f>IF(Occurrence!J629&gt;0,_xlfn.PERCENTILE.INC(Data!$O$2:$O$2441,($B$4+O629*($B$5-1))/($B$3-1)),0)</f>
        <v/>
      </c>
      <c r="Q629" s="16">
        <f>IF(Occurrence!J629&gt;0,_xlfn.PERCENTILE.INC(Occurrence!$I$2:$I$2441,($B$6+O629*($B$7-1))/($B$3-1)),0)</f>
        <v/>
      </c>
      <c r="R629" s="16">
        <f>IF(Occurrence!J629&gt;0,Occurrence!J629/Q629,0)</f>
        <v/>
      </c>
      <c r="S629" s="9">
        <f>IF(Occurrence!J629&gt;0,P629*R629,0)</f>
        <v/>
      </c>
      <c r="T629" s="24">
        <f>IF(Occurrence!K629&gt;0,COUNTIFS(Occurrence!$K$2:$K$2441,"&gt;0",Occurrence!$K$2:$K$2441,"&lt;="&amp;Occurrence!K629)/($B$9+1),0)</f>
        <v/>
      </c>
      <c r="U629" s="16">
        <f>IF(Occurrence!K629&gt;0,_xlfn.PERCENTILE.INC(Data!$O$2:$O$2441,($B$4+T629*($B$5-1))/($B$3-1)),0)</f>
        <v/>
      </c>
      <c r="V629" s="16">
        <f>IF(Occurrence!K629&gt;0,_xlfn.PERCENTILE.INC(Occurrence!$I$2:$I$2441,($B$6+T629*($B$7-1))/($B$3-1)),0)</f>
        <v/>
      </c>
      <c r="W629" s="16">
        <f>IF(Occurrence!K629&gt;0,Occurrence!K629/V629,0)</f>
        <v/>
      </c>
      <c r="X629" s="9">
        <f>IF(Occurrence!K629&gt;0,U629*W629,0)</f>
        <v/>
      </c>
      <c r="Y629" s="24">
        <f>COUNTIF(Data!$X$2:$X$2441,"&lt;="&amp;Data!X629)/($B$3+1)</f>
        <v/>
      </c>
      <c r="Z629" s="16">
        <f>_xlfn.PERCENTILE.INC(Data!$U$2:$U$2441,Y629)</f>
        <v/>
      </c>
      <c r="AA629" s="16">
        <f>_xlfn.PERCENTILE.INC(Data!$V$2:$V$2441,Y629)</f>
        <v/>
      </c>
      <c r="AB629" s="16">
        <f>Data!X629-AA629</f>
        <v/>
      </c>
      <c r="AC629" s="9">
        <f>Z629+AB629</f>
        <v/>
      </c>
      <c r="AD629" s="24">
        <f>COUNTIF(Data!$Y$2:$Y$2441,"&lt;="&amp;Data!Y629)/($B$3+1)</f>
        <v/>
      </c>
      <c r="AE629" s="16">
        <f>_xlfn.PERCENTILE.INC(Data!$U$2:$U$2441,AD629)</f>
        <v/>
      </c>
      <c r="AF629" s="16">
        <f>_xlfn.PERCENTILE.INC(Data!$V$2:$V$2441,AD629)</f>
        <v/>
      </c>
      <c r="AG629" s="16">
        <f>Data!Y629-AF629</f>
        <v/>
      </c>
      <c r="AH629" s="9">
        <f>AE629+AG629</f>
        <v/>
      </c>
    </row>
    <row r="630">
      <c r="N630" s="14">
        <f>Data!A630</f>
        <v/>
      </c>
      <c r="O630" s="24">
        <f>IF(Occurrence!J630&gt;0,COUNTIFS(Occurrence!$J$2:$J$2441,"&gt;0",Occurrence!$J$2:$J$2441,"&lt;="&amp;Occurrence!J630)/($B$8+1),0)</f>
        <v/>
      </c>
      <c r="P630" s="16">
        <f>IF(Occurrence!J630&gt;0,_xlfn.PERCENTILE.INC(Data!$O$2:$O$2441,($B$4+O630*($B$5-1))/($B$3-1)),0)</f>
        <v/>
      </c>
      <c r="Q630" s="16">
        <f>IF(Occurrence!J630&gt;0,_xlfn.PERCENTILE.INC(Occurrence!$I$2:$I$2441,($B$6+O630*($B$7-1))/($B$3-1)),0)</f>
        <v/>
      </c>
      <c r="R630" s="16">
        <f>IF(Occurrence!J630&gt;0,Occurrence!J630/Q630,0)</f>
        <v/>
      </c>
      <c r="S630" s="9">
        <f>IF(Occurrence!J630&gt;0,P630*R630,0)</f>
        <v/>
      </c>
      <c r="T630" s="24">
        <f>IF(Occurrence!K630&gt;0,COUNTIFS(Occurrence!$K$2:$K$2441,"&gt;0",Occurrence!$K$2:$K$2441,"&lt;="&amp;Occurrence!K630)/($B$9+1),0)</f>
        <v/>
      </c>
      <c r="U630" s="16">
        <f>IF(Occurrence!K630&gt;0,_xlfn.PERCENTILE.INC(Data!$O$2:$O$2441,($B$4+T630*($B$5-1))/($B$3-1)),0)</f>
        <v/>
      </c>
      <c r="V630" s="16">
        <f>IF(Occurrence!K630&gt;0,_xlfn.PERCENTILE.INC(Occurrence!$I$2:$I$2441,($B$6+T630*($B$7-1))/($B$3-1)),0)</f>
        <v/>
      </c>
      <c r="W630" s="16">
        <f>IF(Occurrence!K630&gt;0,Occurrence!K630/V630,0)</f>
        <v/>
      </c>
      <c r="X630" s="9">
        <f>IF(Occurrence!K630&gt;0,U630*W630,0)</f>
        <v/>
      </c>
      <c r="Y630" s="24">
        <f>COUNTIF(Data!$X$2:$X$2441,"&lt;="&amp;Data!X630)/($B$3+1)</f>
        <v/>
      </c>
      <c r="Z630" s="16">
        <f>_xlfn.PERCENTILE.INC(Data!$U$2:$U$2441,Y630)</f>
        <v/>
      </c>
      <c r="AA630" s="16">
        <f>_xlfn.PERCENTILE.INC(Data!$V$2:$V$2441,Y630)</f>
        <v/>
      </c>
      <c r="AB630" s="16">
        <f>Data!X630-AA630</f>
        <v/>
      </c>
      <c r="AC630" s="9">
        <f>Z630+AB630</f>
        <v/>
      </c>
      <c r="AD630" s="24">
        <f>COUNTIF(Data!$Y$2:$Y$2441,"&lt;="&amp;Data!Y630)/($B$3+1)</f>
        <v/>
      </c>
      <c r="AE630" s="16">
        <f>_xlfn.PERCENTILE.INC(Data!$U$2:$U$2441,AD630)</f>
        <v/>
      </c>
      <c r="AF630" s="16">
        <f>_xlfn.PERCENTILE.INC(Data!$V$2:$V$2441,AD630)</f>
        <v/>
      </c>
      <c r="AG630" s="16">
        <f>Data!Y630-AF630</f>
        <v/>
      </c>
      <c r="AH630" s="9">
        <f>AE630+AG630</f>
        <v/>
      </c>
    </row>
    <row r="631">
      <c r="N631" s="14">
        <f>Data!A631</f>
        <v/>
      </c>
      <c r="O631" s="24">
        <f>IF(Occurrence!J631&gt;0,COUNTIFS(Occurrence!$J$2:$J$2441,"&gt;0",Occurrence!$J$2:$J$2441,"&lt;="&amp;Occurrence!J631)/($B$8+1),0)</f>
        <v/>
      </c>
      <c r="P631" s="16">
        <f>IF(Occurrence!J631&gt;0,_xlfn.PERCENTILE.INC(Data!$O$2:$O$2441,($B$4+O631*($B$5-1))/($B$3-1)),0)</f>
        <v/>
      </c>
      <c r="Q631" s="16">
        <f>IF(Occurrence!J631&gt;0,_xlfn.PERCENTILE.INC(Occurrence!$I$2:$I$2441,($B$6+O631*($B$7-1))/($B$3-1)),0)</f>
        <v/>
      </c>
      <c r="R631" s="16">
        <f>IF(Occurrence!J631&gt;0,Occurrence!J631/Q631,0)</f>
        <v/>
      </c>
      <c r="S631" s="9">
        <f>IF(Occurrence!J631&gt;0,P631*R631,0)</f>
        <v/>
      </c>
      <c r="T631" s="24">
        <f>IF(Occurrence!K631&gt;0,COUNTIFS(Occurrence!$K$2:$K$2441,"&gt;0",Occurrence!$K$2:$K$2441,"&lt;="&amp;Occurrence!K631)/($B$9+1),0)</f>
        <v/>
      </c>
      <c r="U631" s="16">
        <f>IF(Occurrence!K631&gt;0,_xlfn.PERCENTILE.INC(Data!$O$2:$O$2441,($B$4+T631*($B$5-1))/($B$3-1)),0)</f>
        <v/>
      </c>
      <c r="V631" s="16">
        <f>IF(Occurrence!K631&gt;0,_xlfn.PERCENTILE.INC(Occurrence!$I$2:$I$2441,($B$6+T631*($B$7-1))/($B$3-1)),0)</f>
        <v/>
      </c>
      <c r="W631" s="16">
        <f>IF(Occurrence!K631&gt;0,Occurrence!K631/V631,0)</f>
        <v/>
      </c>
      <c r="X631" s="9">
        <f>IF(Occurrence!K631&gt;0,U631*W631,0)</f>
        <v/>
      </c>
      <c r="Y631" s="24">
        <f>COUNTIF(Data!$X$2:$X$2441,"&lt;="&amp;Data!X631)/($B$3+1)</f>
        <v/>
      </c>
      <c r="Z631" s="16">
        <f>_xlfn.PERCENTILE.INC(Data!$U$2:$U$2441,Y631)</f>
        <v/>
      </c>
      <c r="AA631" s="16">
        <f>_xlfn.PERCENTILE.INC(Data!$V$2:$V$2441,Y631)</f>
        <v/>
      </c>
      <c r="AB631" s="16">
        <f>Data!X631-AA631</f>
        <v/>
      </c>
      <c r="AC631" s="9">
        <f>Z631+AB631</f>
        <v/>
      </c>
      <c r="AD631" s="24">
        <f>COUNTIF(Data!$Y$2:$Y$2441,"&lt;="&amp;Data!Y631)/($B$3+1)</f>
        <v/>
      </c>
      <c r="AE631" s="16">
        <f>_xlfn.PERCENTILE.INC(Data!$U$2:$U$2441,AD631)</f>
        <v/>
      </c>
      <c r="AF631" s="16">
        <f>_xlfn.PERCENTILE.INC(Data!$V$2:$V$2441,AD631)</f>
        <v/>
      </c>
      <c r="AG631" s="16">
        <f>Data!Y631-AF631</f>
        <v/>
      </c>
      <c r="AH631" s="9">
        <f>AE631+AG631</f>
        <v/>
      </c>
    </row>
    <row r="632">
      <c r="N632" s="14">
        <f>Data!A632</f>
        <v/>
      </c>
      <c r="O632" s="24">
        <f>IF(Occurrence!J632&gt;0,COUNTIFS(Occurrence!$J$2:$J$2441,"&gt;0",Occurrence!$J$2:$J$2441,"&lt;="&amp;Occurrence!J632)/($B$8+1),0)</f>
        <v/>
      </c>
      <c r="P632" s="16">
        <f>IF(Occurrence!J632&gt;0,_xlfn.PERCENTILE.INC(Data!$O$2:$O$2441,($B$4+O632*($B$5-1))/($B$3-1)),0)</f>
        <v/>
      </c>
      <c r="Q632" s="16">
        <f>IF(Occurrence!J632&gt;0,_xlfn.PERCENTILE.INC(Occurrence!$I$2:$I$2441,($B$6+O632*($B$7-1))/($B$3-1)),0)</f>
        <v/>
      </c>
      <c r="R632" s="16">
        <f>IF(Occurrence!J632&gt;0,Occurrence!J632/Q632,0)</f>
        <v/>
      </c>
      <c r="S632" s="9">
        <f>IF(Occurrence!J632&gt;0,P632*R632,0)</f>
        <v/>
      </c>
      <c r="T632" s="24">
        <f>IF(Occurrence!K632&gt;0,COUNTIFS(Occurrence!$K$2:$K$2441,"&gt;0",Occurrence!$K$2:$K$2441,"&lt;="&amp;Occurrence!K632)/($B$9+1),0)</f>
        <v/>
      </c>
      <c r="U632" s="16">
        <f>IF(Occurrence!K632&gt;0,_xlfn.PERCENTILE.INC(Data!$O$2:$O$2441,($B$4+T632*($B$5-1))/($B$3-1)),0)</f>
        <v/>
      </c>
      <c r="V632" s="16">
        <f>IF(Occurrence!K632&gt;0,_xlfn.PERCENTILE.INC(Occurrence!$I$2:$I$2441,($B$6+T632*($B$7-1))/($B$3-1)),0)</f>
        <v/>
      </c>
      <c r="W632" s="16">
        <f>IF(Occurrence!K632&gt;0,Occurrence!K632/V632,0)</f>
        <v/>
      </c>
      <c r="X632" s="9">
        <f>IF(Occurrence!K632&gt;0,U632*W632,0)</f>
        <v/>
      </c>
      <c r="Y632" s="24">
        <f>COUNTIF(Data!$X$2:$X$2441,"&lt;="&amp;Data!X632)/($B$3+1)</f>
        <v/>
      </c>
      <c r="Z632" s="16">
        <f>_xlfn.PERCENTILE.INC(Data!$U$2:$U$2441,Y632)</f>
        <v/>
      </c>
      <c r="AA632" s="16">
        <f>_xlfn.PERCENTILE.INC(Data!$V$2:$V$2441,Y632)</f>
        <v/>
      </c>
      <c r="AB632" s="16">
        <f>Data!X632-AA632</f>
        <v/>
      </c>
      <c r="AC632" s="9">
        <f>Z632+AB632</f>
        <v/>
      </c>
      <c r="AD632" s="24">
        <f>COUNTIF(Data!$Y$2:$Y$2441,"&lt;="&amp;Data!Y632)/($B$3+1)</f>
        <v/>
      </c>
      <c r="AE632" s="16">
        <f>_xlfn.PERCENTILE.INC(Data!$U$2:$U$2441,AD632)</f>
        <v/>
      </c>
      <c r="AF632" s="16">
        <f>_xlfn.PERCENTILE.INC(Data!$V$2:$V$2441,AD632)</f>
        <v/>
      </c>
      <c r="AG632" s="16">
        <f>Data!Y632-AF632</f>
        <v/>
      </c>
      <c r="AH632" s="9">
        <f>AE632+AG632</f>
        <v/>
      </c>
    </row>
    <row r="633">
      <c r="N633" s="14">
        <f>Data!A633</f>
        <v/>
      </c>
      <c r="O633" s="24">
        <f>IF(Occurrence!J633&gt;0,COUNTIFS(Occurrence!$J$2:$J$2441,"&gt;0",Occurrence!$J$2:$J$2441,"&lt;="&amp;Occurrence!J633)/($B$8+1),0)</f>
        <v/>
      </c>
      <c r="P633" s="16">
        <f>IF(Occurrence!J633&gt;0,_xlfn.PERCENTILE.INC(Data!$O$2:$O$2441,($B$4+O633*($B$5-1))/($B$3-1)),0)</f>
        <v/>
      </c>
      <c r="Q633" s="16">
        <f>IF(Occurrence!J633&gt;0,_xlfn.PERCENTILE.INC(Occurrence!$I$2:$I$2441,($B$6+O633*($B$7-1))/($B$3-1)),0)</f>
        <v/>
      </c>
      <c r="R633" s="16">
        <f>IF(Occurrence!J633&gt;0,Occurrence!J633/Q633,0)</f>
        <v/>
      </c>
      <c r="S633" s="9">
        <f>IF(Occurrence!J633&gt;0,P633*R633,0)</f>
        <v/>
      </c>
      <c r="T633" s="24">
        <f>IF(Occurrence!K633&gt;0,COUNTIFS(Occurrence!$K$2:$K$2441,"&gt;0",Occurrence!$K$2:$K$2441,"&lt;="&amp;Occurrence!K633)/($B$9+1),0)</f>
        <v/>
      </c>
      <c r="U633" s="16">
        <f>IF(Occurrence!K633&gt;0,_xlfn.PERCENTILE.INC(Data!$O$2:$O$2441,($B$4+T633*($B$5-1))/($B$3-1)),0)</f>
        <v/>
      </c>
      <c r="V633" s="16">
        <f>IF(Occurrence!K633&gt;0,_xlfn.PERCENTILE.INC(Occurrence!$I$2:$I$2441,($B$6+T633*($B$7-1))/($B$3-1)),0)</f>
        <v/>
      </c>
      <c r="W633" s="16">
        <f>IF(Occurrence!K633&gt;0,Occurrence!K633/V633,0)</f>
        <v/>
      </c>
      <c r="X633" s="9">
        <f>IF(Occurrence!K633&gt;0,U633*W633,0)</f>
        <v/>
      </c>
      <c r="Y633" s="24">
        <f>COUNTIF(Data!$X$2:$X$2441,"&lt;="&amp;Data!X633)/($B$3+1)</f>
        <v/>
      </c>
      <c r="Z633" s="16">
        <f>_xlfn.PERCENTILE.INC(Data!$U$2:$U$2441,Y633)</f>
        <v/>
      </c>
      <c r="AA633" s="16">
        <f>_xlfn.PERCENTILE.INC(Data!$V$2:$V$2441,Y633)</f>
        <v/>
      </c>
      <c r="AB633" s="16">
        <f>Data!X633-AA633</f>
        <v/>
      </c>
      <c r="AC633" s="9">
        <f>Z633+AB633</f>
        <v/>
      </c>
      <c r="AD633" s="24">
        <f>COUNTIF(Data!$Y$2:$Y$2441,"&lt;="&amp;Data!Y633)/($B$3+1)</f>
        <v/>
      </c>
      <c r="AE633" s="16">
        <f>_xlfn.PERCENTILE.INC(Data!$U$2:$U$2441,AD633)</f>
        <v/>
      </c>
      <c r="AF633" s="16">
        <f>_xlfn.PERCENTILE.INC(Data!$V$2:$V$2441,AD633)</f>
        <v/>
      </c>
      <c r="AG633" s="16">
        <f>Data!Y633-AF633</f>
        <v/>
      </c>
      <c r="AH633" s="9">
        <f>AE633+AG633</f>
        <v/>
      </c>
    </row>
    <row r="634">
      <c r="N634" s="14">
        <f>Data!A634</f>
        <v/>
      </c>
      <c r="O634" s="24">
        <f>IF(Occurrence!J634&gt;0,COUNTIFS(Occurrence!$J$2:$J$2441,"&gt;0",Occurrence!$J$2:$J$2441,"&lt;="&amp;Occurrence!J634)/($B$8+1),0)</f>
        <v/>
      </c>
      <c r="P634" s="16">
        <f>IF(Occurrence!J634&gt;0,_xlfn.PERCENTILE.INC(Data!$O$2:$O$2441,($B$4+O634*($B$5-1))/($B$3-1)),0)</f>
        <v/>
      </c>
      <c r="Q634" s="16">
        <f>IF(Occurrence!J634&gt;0,_xlfn.PERCENTILE.INC(Occurrence!$I$2:$I$2441,($B$6+O634*($B$7-1))/($B$3-1)),0)</f>
        <v/>
      </c>
      <c r="R634" s="16">
        <f>IF(Occurrence!J634&gt;0,Occurrence!J634/Q634,0)</f>
        <v/>
      </c>
      <c r="S634" s="9">
        <f>IF(Occurrence!J634&gt;0,P634*R634,0)</f>
        <v/>
      </c>
      <c r="T634" s="24">
        <f>IF(Occurrence!K634&gt;0,COUNTIFS(Occurrence!$K$2:$K$2441,"&gt;0",Occurrence!$K$2:$K$2441,"&lt;="&amp;Occurrence!K634)/($B$9+1),0)</f>
        <v/>
      </c>
      <c r="U634" s="16">
        <f>IF(Occurrence!K634&gt;0,_xlfn.PERCENTILE.INC(Data!$O$2:$O$2441,($B$4+T634*($B$5-1))/($B$3-1)),0)</f>
        <v/>
      </c>
      <c r="V634" s="16">
        <f>IF(Occurrence!K634&gt;0,_xlfn.PERCENTILE.INC(Occurrence!$I$2:$I$2441,($B$6+T634*($B$7-1))/($B$3-1)),0)</f>
        <v/>
      </c>
      <c r="W634" s="16">
        <f>IF(Occurrence!K634&gt;0,Occurrence!K634/V634,0)</f>
        <v/>
      </c>
      <c r="X634" s="9">
        <f>IF(Occurrence!K634&gt;0,U634*W634,0)</f>
        <v/>
      </c>
      <c r="Y634" s="24">
        <f>COUNTIF(Data!$X$2:$X$2441,"&lt;="&amp;Data!X634)/($B$3+1)</f>
        <v/>
      </c>
      <c r="Z634" s="16">
        <f>_xlfn.PERCENTILE.INC(Data!$U$2:$U$2441,Y634)</f>
        <v/>
      </c>
      <c r="AA634" s="16">
        <f>_xlfn.PERCENTILE.INC(Data!$V$2:$V$2441,Y634)</f>
        <v/>
      </c>
      <c r="AB634" s="16">
        <f>Data!X634-AA634</f>
        <v/>
      </c>
      <c r="AC634" s="9">
        <f>Z634+AB634</f>
        <v/>
      </c>
      <c r="AD634" s="24">
        <f>COUNTIF(Data!$Y$2:$Y$2441,"&lt;="&amp;Data!Y634)/($B$3+1)</f>
        <v/>
      </c>
      <c r="AE634" s="16">
        <f>_xlfn.PERCENTILE.INC(Data!$U$2:$U$2441,AD634)</f>
        <v/>
      </c>
      <c r="AF634" s="16">
        <f>_xlfn.PERCENTILE.INC(Data!$V$2:$V$2441,AD634)</f>
        <v/>
      </c>
      <c r="AG634" s="16">
        <f>Data!Y634-AF634</f>
        <v/>
      </c>
      <c r="AH634" s="9">
        <f>AE634+AG634</f>
        <v/>
      </c>
    </row>
    <row r="635">
      <c r="N635" s="14">
        <f>Data!A635</f>
        <v/>
      </c>
      <c r="O635" s="24">
        <f>IF(Occurrence!J635&gt;0,COUNTIFS(Occurrence!$J$2:$J$2441,"&gt;0",Occurrence!$J$2:$J$2441,"&lt;="&amp;Occurrence!J635)/($B$8+1),0)</f>
        <v/>
      </c>
      <c r="P635" s="16">
        <f>IF(Occurrence!J635&gt;0,_xlfn.PERCENTILE.INC(Data!$O$2:$O$2441,($B$4+O635*($B$5-1))/($B$3-1)),0)</f>
        <v/>
      </c>
      <c r="Q635" s="16">
        <f>IF(Occurrence!J635&gt;0,_xlfn.PERCENTILE.INC(Occurrence!$I$2:$I$2441,($B$6+O635*($B$7-1))/($B$3-1)),0)</f>
        <v/>
      </c>
      <c r="R635" s="16">
        <f>IF(Occurrence!J635&gt;0,Occurrence!J635/Q635,0)</f>
        <v/>
      </c>
      <c r="S635" s="9">
        <f>IF(Occurrence!J635&gt;0,P635*R635,0)</f>
        <v/>
      </c>
      <c r="T635" s="24">
        <f>IF(Occurrence!K635&gt;0,COUNTIFS(Occurrence!$K$2:$K$2441,"&gt;0",Occurrence!$K$2:$K$2441,"&lt;="&amp;Occurrence!K635)/($B$9+1),0)</f>
        <v/>
      </c>
      <c r="U635" s="16">
        <f>IF(Occurrence!K635&gt;0,_xlfn.PERCENTILE.INC(Data!$O$2:$O$2441,($B$4+T635*($B$5-1))/($B$3-1)),0)</f>
        <v/>
      </c>
      <c r="V635" s="16">
        <f>IF(Occurrence!K635&gt;0,_xlfn.PERCENTILE.INC(Occurrence!$I$2:$I$2441,($B$6+T635*($B$7-1))/($B$3-1)),0)</f>
        <v/>
      </c>
      <c r="W635" s="16">
        <f>IF(Occurrence!K635&gt;0,Occurrence!K635/V635,0)</f>
        <v/>
      </c>
      <c r="X635" s="9">
        <f>IF(Occurrence!K635&gt;0,U635*W635,0)</f>
        <v/>
      </c>
      <c r="Y635" s="24">
        <f>COUNTIF(Data!$X$2:$X$2441,"&lt;="&amp;Data!X635)/($B$3+1)</f>
        <v/>
      </c>
      <c r="Z635" s="16">
        <f>_xlfn.PERCENTILE.INC(Data!$U$2:$U$2441,Y635)</f>
        <v/>
      </c>
      <c r="AA635" s="16">
        <f>_xlfn.PERCENTILE.INC(Data!$V$2:$V$2441,Y635)</f>
        <v/>
      </c>
      <c r="AB635" s="16">
        <f>Data!X635-AA635</f>
        <v/>
      </c>
      <c r="AC635" s="9">
        <f>Z635+AB635</f>
        <v/>
      </c>
      <c r="AD635" s="24">
        <f>COUNTIF(Data!$Y$2:$Y$2441,"&lt;="&amp;Data!Y635)/($B$3+1)</f>
        <v/>
      </c>
      <c r="AE635" s="16">
        <f>_xlfn.PERCENTILE.INC(Data!$U$2:$U$2441,AD635)</f>
        <v/>
      </c>
      <c r="AF635" s="16">
        <f>_xlfn.PERCENTILE.INC(Data!$V$2:$V$2441,AD635)</f>
        <v/>
      </c>
      <c r="AG635" s="16">
        <f>Data!Y635-AF635</f>
        <v/>
      </c>
      <c r="AH635" s="9">
        <f>AE635+AG635</f>
        <v/>
      </c>
    </row>
    <row r="636">
      <c r="N636" s="14">
        <f>Data!A636</f>
        <v/>
      </c>
      <c r="O636" s="24">
        <f>IF(Occurrence!J636&gt;0,COUNTIFS(Occurrence!$J$2:$J$2441,"&gt;0",Occurrence!$J$2:$J$2441,"&lt;="&amp;Occurrence!J636)/($B$8+1),0)</f>
        <v/>
      </c>
      <c r="P636" s="16">
        <f>IF(Occurrence!J636&gt;0,_xlfn.PERCENTILE.INC(Data!$O$2:$O$2441,($B$4+O636*($B$5-1))/($B$3-1)),0)</f>
        <v/>
      </c>
      <c r="Q636" s="16">
        <f>IF(Occurrence!J636&gt;0,_xlfn.PERCENTILE.INC(Occurrence!$I$2:$I$2441,($B$6+O636*($B$7-1))/($B$3-1)),0)</f>
        <v/>
      </c>
      <c r="R636" s="16">
        <f>IF(Occurrence!J636&gt;0,Occurrence!J636/Q636,0)</f>
        <v/>
      </c>
      <c r="S636" s="9">
        <f>IF(Occurrence!J636&gt;0,P636*R636,0)</f>
        <v/>
      </c>
      <c r="T636" s="24">
        <f>IF(Occurrence!K636&gt;0,COUNTIFS(Occurrence!$K$2:$K$2441,"&gt;0",Occurrence!$K$2:$K$2441,"&lt;="&amp;Occurrence!K636)/($B$9+1),0)</f>
        <v/>
      </c>
      <c r="U636" s="16">
        <f>IF(Occurrence!K636&gt;0,_xlfn.PERCENTILE.INC(Data!$O$2:$O$2441,($B$4+T636*($B$5-1))/($B$3-1)),0)</f>
        <v/>
      </c>
      <c r="V636" s="16">
        <f>IF(Occurrence!K636&gt;0,_xlfn.PERCENTILE.INC(Occurrence!$I$2:$I$2441,($B$6+T636*($B$7-1))/($B$3-1)),0)</f>
        <v/>
      </c>
      <c r="W636" s="16">
        <f>IF(Occurrence!K636&gt;0,Occurrence!K636/V636,0)</f>
        <v/>
      </c>
      <c r="X636" s="9">
        <f>IF(Occurrence!K636&gt;0,U636*W636,0)</f>
        <v/>
      </c>
      <c r="Y636" s="24">
        <f>COUNTIF(Data!$X$2:$X$2441,"&lt;="&amp;Data!X636)/($B$3+1)</f>
        <v/>
      </c>
      <c r="Z636" s="16">
        <f>_xlfn.PERCENTILE.INC(Data!$U$2:$U$2441,Y636)</f>
        <v/>
      </c>
      <c r="AA636" s="16">
        <f>_xlfn.PERCENTILE.INC(Data!$V$2:$V$2441,Y636)</f>
        <v/>
      </c>
      <c r="AB636" s="16">
        <f>Data!X636-AA636</f>
        <v/>
      </c>
      <c r="AC636" s="9">
        <f>Z636+AB636</f>
        <v/>
      </c>
      <c r="AD636" s="24">
        <f>COUNTIF(Data!$Y$2:$Y$2441,"&lt;="&amp;Data!Y636)/($B$3+1)</f>
        <v/>
      </c>
      <c r="AE636" s="16">
        <f>_xlfn.PERCENTILE.INC(Data!$U$2:$U$2441,AD636)</f>
        <v/>
      </c>
      <c r="AF636" s="16">
        <f>_xlfn.PERCENTILE.INC(Data!$V$2:$V$2441,AD636)</f>
        <v/>
      </c>
      <c r="AG636" s="16">
        <f>Data!Y636-AF636</f>
        <v/>
      </c>
      <c r="AH636" s="9">
        <f>AE636+AG636</f>
        <v/>
      </c>
    </row>
    <row r="637">
      <c r="N637" s="14">
        <f>Data!A637</f>
        <v/>
      </c>
      <c r="O637" s="24">
        <f>IF(Occurrence!J637&gt;0,COUNTIFS(Occurrence!$J$2:$J$2441,"&gt;0",Occurrence!$J$2:$J$2441,"&lt;="&amp;Occurrence!J637)/($B$8+1),0)</f>
        <v/>
      </c>
      <c r="P637" s="16">
        <f>IF(Occurrence!J637&gt;0,_xlfn.PERCENTILE.INC(Data!$O$2:$O$2441,($B$4+O637*($B$5-1))/($B$3-1)),0)</f>
        <v/>
      </c>
      <c r="Q637" s="16">
        <f>IF(Occurrence!J637&gt;0,_xlfn.PERCENTILE.INC(Occurrence!$I$2:$I$2441,($B$6+O637*($B$7-1))/($B$3-1)),0)</f>
        <v/>
      </c>
      <c r="R637" s="16">
        <f>IF(Occurrence!J637&gt;0,Occurrence!J637/Q637,0)</f>
        <v/>
      </c>
      <c r="S637" s="9">
        <f>IF(Occurrence!J637&gt;0,P637*R637,0)</f>
        <v/>
      </c>
      <c r="T637" s="24">
        <f>IF(Occurrence!K637&gt;0,COUNTIFS(Occurrence!$K$2:$K$2441,"&gt;0",Occurrence!$K$2:$K$2441,"&lt;="&amp;Occurrence!K637)/($B$9+1),0)</f>
        <v/>
      </c>
      <c r="U637" s="16">
        <f>IF(Occurrence!K637&gt;0,_xlfn.PERCENTILE.INC(Data!$O$2:$O$2441,($B$4+T637*($B$5-1))/($B$3-1)),0)</f>
        <v/>
      </c>
      <c r="V637" s="16">
        <f>IF(Occurrence!K637&gt;0,_xlfn.PERCENTILE.INC(Occurrence!$I$2:$I$2441,($B$6+T637*($B$7-1))/($B$3-1)),0)</f>
        <v/>
      </c>
      <c r="W637" s="16">
        <f>IF(Occurrence!K637&gt;0,Occurrence!K637/V637,0)</f>
        <v/>
      </c>
      <c r="X637" s="9">
        <f>IF(Occurrence!K637&gt;0,U637*W637,0)</f>
        <v/>
      </c>
      <c r="Y637" s="24">
        <f>COUNTIF(Data!$X$2:$X$2441,"&lt;="&amp;Data!X637)/($B$3+1)</f>
        <v/>
      </c>
      <c r="Z637" s="16">
        <f>_xlfn.PERCENTILE.INC(Data!$U$2:$U$2441,Y637)</f>
        <v/>
      </c>
      <c r="AA637" s="16">
        <f>_xlfn.PERCENTILE.INC(Data!$V$2:$V$2441,Y637)</f>
        <v/>
      </c>
      <c r="AB637" s="16">
        <f>Data!X637-AA637</f>
        <v/>
      </c>
      <c r="AC637" s="9">
        <f>Z637+AB637</f>
        <v/>
      </c>
      <c r="AD637" s="24">
        <f>COUNTIF(Data!$Y$2:$Y$2441,"&lt;="&amp;Data!Y637)/($B$3+1)</f>
        <v/>
      </c>
      <c r="AE637" s="16">
        <f>_xlfn.PERCENTILE.INC(Data!$U$2:$U$2441,AD637)</f>
        <v/>
      </c>
      <c r="AF637" s="16">
        <f>_xlfn.PERCENTILE.INC(Data!$V$2:$V$2441,AD637)</f>
        <v/>
      </c>
      <c r="AG637" s="16">
        <f>Data!Y637-AF637</f>
        <v/>
      </c>
      <c r="AH637" s="9">
        <f>AE637+AG637</f>
        <v/>
      </c>
    </row>
    <row r="638">
      <c r="N638" s="14">
        <f>Data!A638</f>
        <v/>
      </c>
      <c r="O638" s="24">
        <f>IF(Occurrence!J638&gt;0,COUNTIFS(Occurrence!$J$2:$J$2441,"&gt;0",Occurrence!$J$2:$J$2441,"&lt;="&amp;Occurrence!J638)/($B$8+1),0)</f>
        <v/>
      </c>
      <c r="P638" s="16">
        <f>IF(Occurrence!J638&gt;0,_xlfn.PERCENTILE.INC(Data!$O$2:$O$2441,($B$4+O638*($B$5-1))/($B$3-1)),0)</f>
        <v/>
      </c>
      <c r="Q638" s="16">
        <f>IF(Occurrence!J638&gt;0,_xlfn.PERCENTILE.INC(Occurrence!$I$2:$I$2441,($B$6+O638*($B$7-1))/($B$3-1)),0)</f>
        <v/>
      </c>
      <c r="R638" s="16">
        <f>IF(Occurrence!J638&gt;0,Occurrence!J638/Q638,0)</f>
        <v/>
      </c>
      <c r="S638" s="9">
        <f>IF(Occurrence!J638&gt;0,P638*R638,0)</f>
        <v/>
      </c>
      <c r="T638" s="24">
        <f>IF(Occurrence!K638&gt;0,COUNTIFS(Occurrence!$K$2:$K$2441,"&gt;0",Occurrence!$K$2:$K$2441,"&lt;="&amp;Occurrence!K638)/($B$9+1),0)</f>
        <v/>
      </c>
      <c r="U638" s="16">
        <f>IF(Occurrence!K638&gt;0,_xlfn.PERCENTILE.INC(Data!$O$2:$O$2441,($B$4+T638*($B$5-1))/($B$3-1)),0)</f>
        <v/>
      </c>
      <c r="V638" s="16">
        <f>IF(Occurrence!K638&gt;0,_xlfn.PERCENTILE.INC(Occurrence!$I$2:$I$2441,($B$6+T638*($B$7-1))/($B$3-1)),0)</f>
        <v/>
      </c>
      <c r="W638" s="16">
        <f>IF(Occurrence!K638&gt;0,Occurrence!K638/V638,0)</f>
        <v/>
      </c>
      <c r="X638" s="9">
        <f>IF(Occurrence!K638&gt;0,U638*W638,0)</f>
        <v/>
      </c>
      <c r="Y638" s="24">
        <f>COUNTIF(Data!$X$2:$X$2441,"&lt;="&amp;Data!X638)/($B$3+1)</f>
        <v/>
      </c>
      <c r="Z638" s="16">
        <f>_xlfn.PERCENTILE.INC(Data!$U$2:$U$2441,Y638)</f>
        <v/>
      </c>
      <c r="AA638" s="16">
        <f>_xlfn.PERCENTILE.INC(Data!$V$2:$V$2441,Y638)</f>
        <v/>
      </c>
      <c r="AB638" s="16">
        <f>Data!X638-AA638</f>
        <v/>
      </c>
      <c r="AC638" s="9">
        <f>Z638+AB638</f>
        <v/>
      </c>
      <c r="AD638" s="24">
        <f>COUNTIF(Data!$Y$2:$Y$2441,"&lt;="&amp;Data!Y638)/($B$3+1)</f>
        <v/>
      </c>
      <c r="AE638" s="16">
        <f>_xlfn.PERCENTILE.INC(Data!$U$2:$U$2441,AD638)</f>
        <v/>
      </c>
      <c r="AF638" s="16">
        <f>_xlfn.PERCENTILE.INC(Data!$V$2:$V$2441,AD638)</f>
        <v/>
      </c>
      <c r="AG638" s="16">
        <f>Data!Y638-AF638</f>
        <v/>
      </c>
      <c r="AH638" s="9">
        <f>AE638+AG638</f>
        <v/>
      </c>
    </row>
    <row r="639">
      <c r="N639" s="14">
        <f>Data!A639</f>
        <v/>
      </c>
      <c r="O639" s="24">
        <f>IF(Occurrence!J639&gt;0,COUNTIFS(Occurrence!$J$2:$J$2441,"&gt;0",Occurrence!$J$2:$J$2441,"&lt;="&amp;Occurrence!J639)/($B$8+1),0)</f>
        <v/>
      </c>
      <c r="P639" s="16">
        <f>IF(Occurrence!J639&gt;0,_xlfn.PERCENTILE.INC(Data!$O$2:$O$2441,($B$4+O639*($B$5-1))/($B$3-1)),0)</f>
        <v/>
      </c>
      <c r="Q639" s="16">
        <f>IF(Occurrence!J639&gt;0,_xlfn.PERCENTILE.INC(Occurrence!$I$2:$I$2441,($B$6+O639*($B$7-1))/($B$3-1)),0)</f>
        <v/>
      </c>
      <c r="R639" s="16">
        <f>IF(Occurrence!J639&gt;0,Occurrence!J639/Q639,0)</f>
        <v/>
      </c>
      <c r="S639" s="9">
        <f>IF(Occurrence!J639&gt;0,P639*R639,0)</f>
        <v/>
      </c>
      <c r="T639" s="24">
        <f>IF(Occurrence!K639&gt;0,COUNTIFS(Occurrence!$K$2:$K$2441,"&gt;0",Occurrence!$K$2:$K$2441,"&lt;="&amp;Occurrence!K639)/($B$9+1),0)</f>
        <v/>
      </c>
      <c r="U639" s="16">
        <f>IF(Occurrence!K639&gt;0,_xlfn.PERCENTILE.INC(Data!$O$2:$O$2441,($B$4+T639*($B$5-1))/($B$3-1)),0)</f>
        <v/>
      </c>
      <c r="V639" s="16">
        <f>IF(Occurrence!K639&gt;0,_xlfn.PERCENTILE.INC(Occurrence!$I$2:$I$2441,($B$6+T639*($B$7-1))/($B$3-1)),0)</f>
        <v/>
      </c>
      <c r="W639" s="16">
        <f>IF(Occurrence!K639&gt;0,Occurrence!K639/V639,0)</f>
        <v/>
      </c>
      <c r="X639" s="9">
        <f>IF(Occurrence!K639&gt;0,U639*W639,0)</f>
        <v/>
      </c>
      <c r="Y639" s="24">
        <f>COUNTIF(Data!$X$2:$X$2441,"&lt;="&amp;Data!X639)/($B$3+1)</f>
        <v/>
      </c>
      <c r="Z639" s="16">
        <f>_xlfn.PERCENTILE.INC(Data!$U$2:$U$2441,Y639)</f>
        <v/>
      </c>
      <c r="AA639" s="16">
        <f>_xlfn.PERCENTILE.INC(Data!$V$2:$V$2441,Y639)</f>
        <v/>
      </c>
      <c r="AB639" s="16">
        <f>Data!X639-AA639</f>
        <v/>
      </c>
      <c r="AC639" s="9">
        <f>Z639+AB639</f>
        <v/>
      </c>
      <c r="AD639" s="24">
        <f>COUNTIF(Data!$Y$2:$Y$2441,"&lt;="&amp;Data!Y639)/($B$3+1)</f>
        <v/>
      </c>
      <c r="AE639" s="16">
        <f>_xlfn.PERCENTILE.INC(Data!$U$2:$U$2441,AD639)</f>
        <v/>
      </c>
      <c r="AF639" s="16">
        <f>_xlfn.PERCENTILE.INC(Data!$V$2:$V$2441,AD639)</f>
        <v/>
      </c>
      <c r="AG639" s="16">
        <f>Data!Y639-AF639</f>
        <v/>
      </c>
      <c r="AH639" s="9">
        <f>AE639+AG639</f>
        <v/>
      </c>
    </row>
    <row r="640">
      <c r="N640" s="14">
        <f>Data!A640</f>
        <v/>
      </c>
      <c r="O640" s="24">
        <f>IF(Occurrence!J640&gt;0,COUNTIFS(Occurrence!$J$2:$J$2441,"&gt;0",Occurrence!$J$2:$J$2441,"&lt;="&amp;Occurrence!J640)/($B$8+1),0)</f>
        <v/>
      </c>
      <c r="P640" s="16">
        <f>IF(Occurrence!J640&gt;0,_xlfn.PERCENTILE.INC(Data!$O$2:$O$2441,($B$4+O640*($B$5-1))/($B$3-1)),0)</f>
        <v/>
      </c>
      <c r="Q640" s="16">
        <f>IF(Occurrence!J640&gt;0,_xlfn.PERCENTILE.INC(Occurrence!$I$2:$I$2441,($B$6+O640*($B$7-1))/($B$3-1)),0)</f>
        <v/>
      </c>
      <c r="R640" s="16">
        <f>IF(Occurrence!J640&gt;0,Occurrence!J640/Q640,0)</f>
        <v/>
      </c>
      <c r="S640" s="9">
        <f>IF(Occurrence!J640&gt;0,P640*R640,0)</f>
        <v/>
      </c>
      <c r="T640" s="24">
        <f>IF(Occurrence!K640&gt;0,COUNTIFS(Occurrence!$K$2:$K$2441,"&gt;0",Occurrence!$K$2:$K$2441,"&lt;="&amp;Occurrence!K640)/($B$9+1),0)</f>
        <v/>
      </c>
      <c r="U640" s="16">
        <f>IF(Occurrence!K640&gt;0,_xlfn.PERCENTILE.INC(Data!$O$2:$O$2441,($B$4+T640*($B$5-1))/($B$3-1)),0)</f>
        <v/>
      </c>
      <c r="V640" s="16">
        <f>IF(Occurrence!K640&gt;0,_xlfn.PERCENTILE.INC(Occurrence!$I$2:$I$2441,($B$6+T640*($B$7-1))/($B$3-1)),0)</f>
        <v/>
      </c>
      <c r="W640" s="16">
        <f>IF(Occurrence!K640&gt;0,Occurrence!K640/V640,0)</f>
        <v/>
      </c>
      <c r="X640" s="9">
        <f>IF(Occurrence!K640&gt;0,U640*W640,0)</f>
        <v/>
      </c>
      <c r="Y640" s="24">
        <f>COUNTIF(Data!$X$2:$X$2441,"&lt;="&amp;Data!X640)/($B$3+1)</f>
        <v/>
      </c>
      <c r="Z640" s="16">
        <f>_xlfn.PERCENTILE.INC(Data!$U$2:$U$2441,Y640)</f>
        <v/>
      </c>
      <c r="AA640" s="16">
        <f>_xlfn.PERCENTILE.INC(Data!$V$2:$V$2441,Y640)</f>
        <v/>
      </c>
      <c r="AB640" s="16">
        <f>Data!X640-AA640</f>
        <v/>
      </c>
      <c r="AC640" s="9">
        <f>Z640+AB640</f>
        <v/>
      </c>
      <c r="AD640" s="24">
        <f>COUNTIF(Data!$Y$2:$Y$2441,"&lt;="&amp;Data!Y640)/($B$3+1)</f>
        <v/>
      </c>
      <c r="AE640" s="16">
        <f>_xlfn.PERCENTILE.INC(Data!$U$2:$U$2441,AD640)</f>
        <v/>
      </c>
      <c r="AF640" s="16">
        <f>_xlfn.PERCENTILE.INC(Data!$V$2:$V$2441,AD640)</f>
        <v/>
      </c>
      <c r="AG640" s="16">
        <f>Data!Y640-AF640</f>
        <v/>
      </c>
      <c r="AH640" s="9">
        <f>AE640+AG640</f>
        <v/>
      </c>
    </row>
    <row r="641">
      <c r="N641" s="14">
        <f>Data!A641</f>
        <v/>
      </c>
      <c r="O641" s="24">
        <f>IF(Occurrence!J641&gt;0,COUNTIFS(Occurrence!$J$2:$J$2441,"&gt;0",Occurrence!$J$2:$J$2441,"&lt;="&amp;Occurrence!J641)/($B$8+1),0)</f>
        <v/>
      </c>
      <c r="P641" s="16">
        <f>IF(Occurrence!J641&gt;0,_xlfn.PERCENTILE.INC(Data!$O$2:$O$2441,($B$4+O641*($B$5-1))/($B$3-1)),0)</f>
        <v/>
      </c>
      <c r="Q641" s="16">
        <f>IF(Occurrence!J641&gt;0,_xlfn.PERCENTILE.INC(Occurrence!$I$2:$I$2441,($B$6+O641*($B$7-1))/($B$3-1)),0)</f>
        <v/>
      </c>
      <c r="R641" s="16">
        <f>IF(Occurrence!J641&gt;0,Occurrence!J641/Q641,0)</f>
        <v/>
      </c>
      <c r="S641" s="9">
        <f>IF(Occurrence!J641&gt;0,P641*R641,0)</f>
        <v/>
      </c>
      <c r="T641" s="24">
        <f>IF(Occurrence!K641&gt;0,COUNTIFS(Occurrence!$K$2:$K$2441,"&gt;0",Occurrence!$K$2:$K$2441,"&lt;="&amp;Occurrence!K641)/($B$9+1),0)</f>
        <v/>
      </c>
      <c r="U641" s="16">
        <f>IF(Occurrence!K641&gt;0,_xlfn.PERCENTILE.INC(Data!$O$2:$O$2441,($B$4+T641*($B$5-1))/($B$3-1)),0)</f>
        <v/>
      </c>
      <c r="V641" s="16">
        <f>IF(Occurrence!K641&gt;0,_xlfn.PERCENTILE.INC(Occurrence!$I$2:$I$2441,($B$6+T641*($B$7-1))/($B$3-1)),0)</f>
        <v/>
      </c>
      <c r="W641" s="16">
        <f>IF(Occurrence!K641&gt;0,Occurrence!K641/V641,0)</f>
        <v/>
      </c>
      <c r="X641" s="9">
        <f>IF(Occurrence!K641&gt;0,U641*W641,0)</f>
        <v/>
      </c>
      <c r="Y641" s="24">
        <f>COUNTIF(Data!$X$2:$X$2441,"&lt;="&amp;Data!X641)/($B$3+1)</f>
        <v/>
      </c>
      <c r="Z641" s="16">
        <f>_xlfn.PERCENTILE.INC(Data!$U$2:$U$2441,Y641)</f>
        <v/>
      </c>
      <c r="AA641" s="16">
        <f>_xlfn.PERCENTILE.INC(Data!$V$2:$V$2441,Y641)</f>
        <v/>
      </c>
      <c r="AB641" s="16">
        <f>Data!X641-AA641</f>
        <v/>
      </c>
      <c r="AC641" s="9">
        <f>Z641+AB641</f>
        <v/>
      </c>
      <c r="AD641" s="24">
        <f>COUNTIF(Data!$Y$2:$Y$2441,"&lt;="&amp;Data!Y641)/($B$3+1)</f>
        <v/>
      </c>
      <c r="AE641" s="16">
        <f>_xlfn.PERCENTILE.INC(Data!$U$2:$U$2441,AD641)</f>
        <v/>
      </c>
      <c r="AF641" s="16">
        <f>_xlfn.PERCENTILE.INC(Data!$V$2:$V$2441,AD641)</f>
        <v/>
      </c>
      <c r="AG641" s="16">
        <f>Data!Y641-AF641</f>
        <v/>
      </c>
      <c r="AH641" s="9">
        <f>AE641+AG641</f>
        <v/>
      </c>
    </row>
    <row r="642">
      <c r="N642" s="14">
        <f>Data!A642</f>
        <v/>
      </c>
      <c r="O642" s="24">
        <f>IF(Occurrence!J642&gt;0,COUNTIFS(Occurrence!$J$2:$J$2441,"&gt;0",Occurrence!$J$2:$J$2441,"&lt;="&amp;Occurrence!J642)/($B$8+1),0)</f>
        <v/>
      </c>
      <c r="P642" s="16">
        <f>IF(Occurrence!J642&gt;0,_xlfn.PERCENTILE.INC(Data!$O$2:$O$2441,($B$4+O642*($B$5-1))/($B$3-1)),0)</f>
        <v/>
      </c>
      <c r="Q642" s="16">
        <f>IF(Occurrence!J642&gt;0,_xlfn.PERCENTILE.INC(Occurrence!$I$2:$I$2441,($B$6+O642*($B$7-1))/($B$3-1)),0)</f>
        <v/>
      </c>
      <c r="R642" s="16">
        <f>IF(Occurrence!J642&gt;0,Occurrence!J642/Q642,0)</f>
        <v/>
      </c>
      <c r="S642" s="9">
        <f>IF(Occurrence!J642&gt;0,P642*R642,0)</f>
        <v/>
      </c>
      <c r="T642" s="24">
        <f>IF(Occurrence!K642&gt;0,COUNTIFS(Occurrence!$K$2:$K$2441,"&gt;0",Occurrence!$K$2:$K$2441,"&lt;="&amp;Occurrence!K642)/($B$9+1),0)</f>
        <v/>
      </c>
      <c r="U642" s="16">
        <f>IF(Occurrence!K642&gt;0,_xlfn.PERCENTILE.INC(Data!$O$2:$O$2441,($B$4+T642*($B$5-1))/($B$3-1)),0)</f>
        <v/>
      </c>
      <c r="V642" s="16">
        <f>IF(Occurrence!K642&gt;0,_xlfn.PERCENTILE.INC(Occurrence!$I$2:$I$2441,($B$6+T642*($B$7-1))/($B$3-1)),0)</f>
        <v/>
      </c>
      <c r="W642" s="16">
        <f>IF(Occurrence!K642&gt;0,Occurrence!K642/V642,0)</f>
        <v/>
      </c>
      <c r="X642" s="9">
        <f>IF(Occurrence!K642&gt;0,U642*W642,0)</f>
        <v/>
      </c>
      <c r="Y642" s="24">
        <f>COUNTIF(Data!$X$2:$X$2441,"&lt;="&amp;Data!X642)/($B$3+1)</f>
        <v/>
      </c>
      <c r="Z642" s="16">
        <f>_xlfn.PERCENTILE.INC(Data!$U$2:$U$2441,Y642)</f>
        <v/>
      </c>
      <c r="AA642" s="16">
        <f>_xlfn.PERCENTILE.INC(Data!$V$2:$V$2441,Y642)</f>
        <v/>
      </c>
      <c r="AB642" s="16">
        <f>Data!X642-AA642</f>
        <v/>
      </c>
      <c r="AC642" s="9">
        <f>Z642+AB642</f>
        <v/>
      </c>
      <c r="AD642" s="24">
        <f>COUNTIF(Data!$Y$2:$Y$2441,"&lt;="&amp;Data!Y642)/($B$3+1)</f>
        <v/>
      </c>
      <c r="AE642" s="16">
        <f>_xlfn.PERCENTILE.INC(Data!$U$2:$U$2441,AD642)</f>
        <v/>
      </c>
      <c r="AF642" s="16">
        <f>_xlfn.PERCENTILE.INC(Data!$V$2:$V$2441,AD642)</f>
        <v/>
      </c>
      <c r="AG642" s="16">
        <f>Data!Y642-AF642</f>
        <v/>
      </c>
      <c r="AH642" s="9">
        <f>AE642+AG642</f>
        <v/>
      </c>
    </row>
    <row r="643">
      <c r="N643" s="14">
        <f>Data!A643</f>
        <v/>
      </c>
      <c r="O643" s="24">
        <f>IF(Occurrence!J643&gt;0,COUNTIFS(Occurrence!$J$2:$J$2441,"&gt;0",Occurrence!$J$2:$J$2441,"&lt;="&amp;Occurrence!J643)/($B$8+1),0)</f>
        <v/>
      </c>
      <c r="P643" s="16">
        <f>IF(Occurrence!J643&gt;0,_xlfn.PERCENTILE.INC(Data!$O$2:$O$2441,($B$4+O643*($B$5-1))/($B$3-1)),0)</f>
        <v/>
      </c>
      <c r="Q643" s="16">
        <f>IF(Occurrence!J643&gt;0,_xlfn.PERCENTILE.INC(Occurrence!$I$2:$I$2441,($B$6+O643*($B$7-1))/($B$3-1)),0)</f>
        <v/>
      </c>
      <c r="R643" s="16">
        <f>IF(Occurrence!J643&gt;0,Occurrence!J643/Q643,0)</f>
        <v/>
      </c>
      <c r="S643" s="9">
        <f>IF(Occurrence!J643&gt;0,P643*R643,0)</f>
        <v/>
      </c>
      <c r="T643" s="24">
        <f>IF(Occurrence!K643&gt;0,COUNTIFS(Occurrence!$K$2:$K$2441,"&gt;0",Occurrence!$K$2:$K$2441,"&lt;="&amp;Occurrence!K643)/($B$9+1),0)</f>
        <v/>
      </c>
      <c r="U643" s="16">
        <f>IF(Occurrence!K643&gt;0,_xlfn.PERCENTILE.INC(Data!$O$2:$O$2441,($B$4+T643*($B$5-1))/($B$3-1)),0)</f>
        <v/>
      </c>
      <c r="V643" s="16">
        <f>IF(Occurrence!K643&gt;0,_xlfn.PERCENTILE.INC(Occurrence!$I$2:$I$2441,($B$6+T643*($B$7-1))/($B$3-1)),0)</f>
        <v/>
      </c>
      <c r="W643" s="16">
        <f>IF(Occurrence!K643&gt;0,Occurrence!K643/V643,0)</f>
        <v/>
      </c>
      <c r="X643" s="9">
        <f>IF(Occurrence!K643&gt;0,U643*W643,0)</f>
        <v/>
      </c>
      <c r="Y643" s="24">
        <f>COUNTIF(Data!$X$2:$X$2441,"&lt;="&amp;Data!X643)/($B$3+1)</f>
        <v/>
      </c>
      <c r="Z643" s="16">
        <f>_xlfn.PERCENTILE.INC(Data!$U$2:$U$2441,Y643)</f>
        <v/>
      </c>
      <c r="AA643" s="16">
        <f>_xlfn.PERCENTILE.INC(Data!$V$2:$V$2441,Y643)</f>
        <v/>
      </c>
      <c r="AB643" s="16">
        <f>Data!X643-AA643</f>
        <v/>
      </c>
      <c r="AC643" s="9">
        <f>Z643+AB643</f>
        <v/>
      </c>
      <c r="AD643" s="24">
        <f>COUNTIF(Data!$Y$2:$Y$2441,"&lt;="&amp;Data!Y643)/($B$3+1)</f>
        <v/>
      </c>
      <c r="AE643" s="16">
        <f>_xlfn.PERCENTILE.INC(Data!$U$2:$U$2441,AD643)</f>
        <v/>
      </c>
      <c r="AF643" s="16">
        <f>_xlfn.PERCENTILE.INC(Data!$V$2:$V$2441,AD643)</f>
        <v/>
      </c>
      <c r="AG643" s="16">
        <f>Data!Y643-AF643</f>
        <v/>
      </c>
      <c r="AH643" s="9">
        <f>AE643+AG643</f>
        <v/>
      </c>
    </row>
    <row r="644">
      <c r="N644" s="14">
        <f>Data!A644</f>
        <v/>
      </c>
      <c r="O644" s="24">
        <f>IF(Occurrence!J644&gt;0,COUNTIFS(Occurrence!$J$2:$J$2441,"&gt;0",Occurrence!$J$2:$J$2441,"&lt;="&amp;Occurrence!J644)/($B$8+1),0)</f>
        <v/>
      </c>
      <c r="P644" s="16">
        <f>IF(Occurrence!J644&gt;0,_xlfn.PERCENTILE.INC(Data!$O$2:$O$2441,($B$4+O644*($B$5-1))/($B$3-1)),0)</f>
        <v/>
      </c>
      <c r="Q644" s="16">
        <f>IF(Occurrence!J644&gt;0,_xlfn.PERCENTILE.INC(Occurrence!$I$2:$I$2441,($B$6+O644*($B$7-1))/($B$3-1)),0)</f>
        <v/>
      </c>
      <c r="R644" s="16">
        <f>IF(Occurrence!J644&gt;0,Occurrence!J644/Q644,0)</f>
        <v/>
      </c>
      <c r="S644" s="9">
        <f>IF(Occurrence!J644&gt;0,P644*R644,0)</f>
        <v/>
      </c>
      <c r="T644" s="24">
        <f>IF(Occurrence!K644&gt;0,COUNTIFS(Occurrence!$K$2:$K$2441,"&gt;0",Occurrence!$K$2:$K$2441,"&lt;="&amp;Occurrence!K644)/($B$9+1),0)</f>
        <v/>
      </c>
      <c r="U644" s="16">
        <f>IF(Occurrence!K644&gt;0,_xlfn.PERCENTILE.INC(Data!$O$2:$O$2441,($B$4+T644*($B$5-1))/($B$3-1)),0)</f>
        <v/>
      </c>
      <c r="V644" s="16">
        <f>IF(Occurrence!K644&gt;0,_xlfn.PERCENTILE.INC(Occurrence!$I$2:$I$2441,($B$6+T644*($B$7-1))/($B$3-1)),0)</f>
        <v/>
      </c>
      <c r="W644" s="16">
        <f>IF(Occurrence!K644&gt;0,Occurrence!K644/V644,0)</f>
        <v/>
      </c>
      <c r="X644" s="9">
        <f>IF(Occurrence!K644&gt;0,U644*W644,0)</f>
        <v/>
      </c>
      <c r="Y644" s="24">
        <f>COUNTIF(Data!$X$2:$X$2441,"&lt;="&amp;Data!X644)/($B$3+1)</f>
        <v/>
      </c>
      <c r="Z644" s="16">
        <f>_xlfn.PERCENTILE.INC(Data!$U$2:$U$2441,Y644)</f>
        <v/>
      </c>
      <c r="AA644" s="16">
        <f>_xlfn.PERCENTILE.INC(Data!$V$2:$V$2441,Y644)</f>
        <v/>
      </c>
      <c r="AB644" s="16">
        <f>Data!X644-AA644</f>
        <v/>
      </c>
      <c r="AC644" s="9">
        <f>Z644+AB644</f>
        <v/>
      </c>
      <c r="AD644" s="24">
        <f>COUNTIF(Data!$Y$2:$Y$2441,"&lt;="&amp;Data!Y644)/($B$3+1)</f>
        <v/>
      </c>
      <c r="AE644" s="16">
        <f>_xlfn.PERCENTILE.INC(Data!$U$2:$U$2441,AD644)</f>
        <v/>
      </c>
      <c r="AF644" s="16">
        <f>_xlfn.PERCENTILE.INC(Data!$V$2:$V$2441,AD644)</f>
        <v/>
      </c>
      <c r="AG644" s="16">
        <f>Data!Y644-AF644</f>
        <v/>
      </c>
      <c r="AH644" s="9">
        <f>AE644+AG644</f>
        <v/>
      </c>
    </row>
    <row r="645">
      <c r="N645" s="14">
        <f>Data!A645</f>
        <v/>
      </c>
      <c r="O645" s="24">
        <f>IF(Occurrence!J645&gt;0,COUNTIFS(Occurrence!$J$2:$J$2441,"&gt;0",Occurrence!$J$2:$J$2441,"&lt;="&amp;Occurrence!J645)/($B$8+1),0)</f>
        <v/>
      </c>
      <c r="P645" s="16">
        <f>IF(Occurrence!J645&gt;0,_xlfn.PERCENTILE.INC(Data!$O$2:$O$2441,($B$4+O645*($B$5-1))/($B$3-1)),0)</f>
        <v/>
      </c>
      <c r="Q645" s="16">
        <f>IF(Occurrence!J645&gt;0,_xlfn.PERCENTILE.INC(Occurrence!$I$2:$I$2441,($B$6+O645*($B$7-1))/($B$3-1)),0)</f>
        <v/>
      </c>
      <c r="R645" s="16">
        <f>IF(Occurrence!J645&gt;0,Occurrence!J645/Q645,0)</f>
        <v/>
      </c>
      <c r="S645" s="9">
        <f>IF(Occurrence!J645&gt;0,P645*R645,0)</f>
        <v/>
      </c>
      <c r="T645" s="24">
        <f>IF(Occurrence!K645&gt;0,COUNTIFS(Occurrence!$K$2:$K$2441,"&gt;0",Occurrence!$K$2:$K$2441,"&lt;="&amp;Occurrence!K645)/($B$9+1),0)</f>
        <v/>
      </c>
      <c r="U645" s="16">
        <f>IF(Occurrence!K645&gt;0,_xlfn.PERCENTILE.INC(Data!$O$2:$O$2441,($B$4+T645*($B$5-1))/($B$3-1)),0)</f>
        <v/>
      </c>
      <c r="V645" s="16">
        <f>IF(Occurrence!K645&gt;0,_xlfn.PERCENTILE.INC(Occurrence!$I$2:$I$2441,($B$6+T645*($B$7-1))/($B$3-1)),0)</f>
        <v/>
      </c>
      <c r="W645" s="16">
        <f>IF(Occurrence!K645&gt;0,Occurrence!K645/V645,0)</f>
        <v/>
      </c>
      <c r="X645" s="9">
        <f>IF(Occurrence!K645&gt;0,U645*W645,0)</f>
        <v/>
      </c>
      <c r="Y645" s="24">
        <f>COUNTIF(Data!$X$2:$X$2441,"&lt;="&amp;Data!X645)/($B$3+1)</f>
        <v/>
      </c>
      <c r="Z645" s="16">
        <f>_xlfn.PERCENTILE.INC(Data!$U$2:$U$2441,Y645)</f>
        <v/>
      </c>
      <c r="AA645" s="16">
        <f>_xlfn.PERCENTILE.INC(Data!$V$2:$V$2441,Y645)</f>
        <v/>
      </c>
      <c r="AB645" s="16">
        <f>Data!X645-AA645</f>
        <v/>
      </c>
      <c r="AC645" s="9">
        <f>Z645+AB645</f>
        <v/>
      </c>
      <c r="AD645" s="24">
        <f>COUNTIF(Data!$Y$2:$Y$2441,"&lt;="&amp;Data!Y645)/($B$3+1)</f>
        <v/>
      </c>
      <c r="AE645" s="16">
        <f>_xlfn.PERCENTILE.INC(Data!$U$2:$U$2441,AD645)</f>
        <v/>
      </c>
      <c r="AF645" s="16">
        <f>_xlfn.PERCENTILE.INC(Data!$V$2:$V$2441,AD645)</f>
        <v/>
      </c>
      <c r="AG645" s="16">
        <f>Data!Y645-AF645</f>
        <v/>
      </c>
      <c r="AH645" s="9">
        <f>AE645+AG645</f>
        <v/>
      </c>
    </row>
    <row r="646">
      <c r="N646" s="14">
        <f>Data!A646</f>
        <v/>
      </c>
      <c r="O646" s="24">
        <f>IF(Occurrence!J646&gt;0,COUNTIFS(Occurrence!$J$2:$J$2441,"&gt;0",Occurrence!$J$2:$J$2441,"&lt;="&amp;Occurrence!J646)/($B$8+1),0)</f>
        <v/>
      </c>
      <c r="P646" s="16">
        <f>IF(Occurrence!J646&gt;0,_xlfn.PERCENTILE.INC(Data!$O$2:$O$2441,($B$4+O646*($B$5-1))/($B$3-1)),0)</f>
        <v/>
      </c>
      <c r="Q646" s="16">
        <f>IF(Occurrence!J646&gt;0,_xlfn.PERCENTILE.INC(Occurrence!$I$2:$I$2441,($B$6+O646*($B$7-1))/($B$3-1)),0)</f>
        <v/>
      </c>
      <c r="R646" s="16">
        <f>IF(Occurrence!J646&gt;0,Occurrence!J646/Q646,0)</f>
        <v/>
      </c>
      <c r="S646" s="9">
        <f>IF(Occurrence!J646&gt;0,P646*R646,0)</f>
        <v/>
      </c>
      <c r="T646" s="24">
        <f>IF(Occurrence!K646&gt;0,COUNTIFS(Occurrence!$K$2:$K$2441,"&gt;0",Occurrence!$K$2:$K$2441,"&lt;="&amp;Occurrence!K646)/($B$9+1),0)</f>
        <v/>
      </c>
      <c r="U646" s="16">
        <f>IF(Occurrence!K646&gt;0,_xlfn.PERCENTILE.INC(Data!$O$2:$O$2441,($B$4+T646*($B$5-1))/($B$3-1)),0)</f>
        <v/>
      </c>
      <c r="V646" s="16">
        <f>IF(Occurrence!K646&gt;0,_xlfn.PERCENTILE.INC(Occurrence!$I$2:$I$2441,($B$6+T646*($B$7-1))/($B$3-1)),0)</f>
        <v/>
      </c>
      <c r="W646" s="16">
        <f>IF(Occurrence!K646&gt;0,Occurrence!K646/V646,0)</f>
        <v/>
      </c>
      <c r="X646" s="9">
        <f>IF(Occurrence!K646&gt;0,U646*W646,0)</f>
        <v/>
      </c>
      <c r="Y646" s="24">
        <f>COUNTIF(Data!$X$2:$X$2441,"&lt;="&amp;Data!X646)/($B$3+1)</f>
        <v/>
      </c>
      <c r="Z646" s="16">
        <f>_xlfn.PERCENTILE.INC(Data!$U$2:$U$2441,Y646)</f>
        <v/>
      </c>
      <c r="AA646" s="16">
        <f>_xlfn.PERCENTILE.INC(Data!$V$2:$V$2441,Y646)</f>
        <v/>
      </c>
      <c r="AB646" s="16">
        <f>Data!X646-AA646</f>
        <v/>
      </c>
      <c r="AC646" s="9">
        <f>Z646+AB646</f>
        <v/>
      </c>
      <c r="AD646" s="24">
        <f>COUNTIF(Data!$Y$2:$Y$2441,"&lt;="&amp;Data!Y646)/($B$3+1)</f>
        <v/>
      </c>
      <c r="AE646" s="16">
        <f>_xlfn.PERCENTILE.INC(Data!$U$2:$U$2441,AD646)</f>
        <v/>
      </c>
      <c r="AF646" s="16">
        <f>_xlfn.PERCENTILE.INC(Data!$V$2:$V$2441,AD646)</f>
        <v/>
      </c>
      <c r="AG646" s="16">
        <f>Data!Y646-AF646</f>
        <v/>
      </c>
      <c r="AH646" s="9">
        <f>AE646+AG646</f>
        <v/>
      </c>
    </row>
    <row r="647">
      <c r="N647" s="14">
        <f>Data!A647</f>
        <v/>
      </c>
      <c r="O647" s="24">
        <f>IF(Occurrence!J647&gt;0,COUNTIFS(Occurrence!$J$2:$J$2441,"&gt;0",Occurrence!$J$2:$J$2441,"&lt;="&amp;Occurrence!J647)/($B$8+1),0)</f>
        <v/>
      </c>
      <c r="P647" s="16">
        <f>IF(Occurrence!J647&gt;0,_xlfn.PERCENTILE.INC(Data!$O$2:$O$2441,($B$4+O647*($B$5-1))/($B$3-1)),0)</f>
        <v/>
      </c>
      <c r="Q647" s="16">
        <f>IF(Occurrence!J647&gt;0,_xlfn.PERCENTILE.INC(Occurrence!$I$2:$I$2441,($B$6+O647*($B$7-1))/($B$3-1)),0)</f>
        <v/>
      </c>
      <c r="R647" s="16">
        <f>IF(Occurrence!J647&gt;0,Occurrence!J647/Q647,0)</f>
        <v/>
      </c>
      <c r="S647" s="9">
        <f>IF(Occurrence!J647&gt;0,P647*R647,0)</f>
        <v/>
      </c>
      <c r="T647" s="24">
        <f>IF(Occurrence!K647&gt;0,COUNTIFS(Occurrence!$K$2:$K$2441,"&gt;0",Occurrence!$K$2:$K$2441,"&lt;="&amp;Occurrence!K647)/($B$9+1),0)</f>
        <v/>
      </c>
      <c r="U647" s="16">
        <f>IF(Occurrence!K647&gt;0,_xlfn.PERCENTILE.INC(Data!$O$2:$O$2441,($B$4+T647*($B$5-1))/($B$3-1)),0)</f>
        <v/>
      </c>
      <c r="V647" s="16">
        <f>IF(Occurrence!K647&gt;0,_xlfn.PERCENTILE.INC(Occurrence!$I$2:$I$2441,($B$6+T647*($B$7-1))/($B$3-1)),0)</f>
        <v/>
      </c>
      <c r="W647" s="16">
        <f>IF(Occurrence!K647&gt;0,Occurrence!K647/V647,0)</f>
        <v/>
      </c>
      <c r="X647" s="9">
        <f>IF(Occurrence!K647&gt;0,U647*W647,0)</f>
        <v/>
      </c>
      <c r="Y647" s="24">
        <f>COUNTIF(Data!$X$2:$X$2441,"&lt;="&amp;Data!X647)/($B$3+1)</f>
        <v/>
      </c>
      <c r="Z647" s="16">
        <f>_xlfn.PERCENTILE.INC(Data!$U$2:$U$2441,Y647)</f>
        <v/>
      </c>
      <c r="AA647" s="16">
        <f>_xlfn.PERCENTILE.INC(Data!$V$2:$V$2441,Y647)</f>
        <v/>
      </c>
      <c r="AB647" s="16">
        <f>Data!X647-AA647</f>
        <v/>
      </c>
      <c r="AC647" s="9">
        <f>Z647+AB647</f>
        <v/>
      </c>
      <c r="AD647" s="24">
        <f>COUNTIF(Data!$Y$2:$Y$2441,"&lt;="&amp;Data!Y647)/($B$3+1)</f>
        <v/>
      </c>
      <c r="AE647" s="16">
        <f>_xlfn.PERCENTILE.INC(Data!$U$2:$U$2441,AD647)</f>
        <v/>
      </c>
      <c r="AF647" s="16">
        <f>_xlfn.PERCENTILE.INC(Data!$V$2:$V$2441,AD647)</f>
        <v/>
      </c>
      <c r="AG647" s="16">
        <f>Data!Y647-AF647</f>
        <v/>
      </c>
      <c r="AH647" s="9">
        <f>AE647+AG647</f>
        <v/>
      </c>
    </row>
    <row r="648">
      <c r="N648" s="14">
        <f>Data!A648</f>
        <v/>
      </c>
      <c r="O648" s="24">
        <f>IF(Occurrence!J648&gt;0,COUNTIFS(Occurrence!$J$2:$J$2441,"&gt;0",Occurrence!$J$2:$J$2441,"&lt;="&amp;Occurrence!J648)/($B$8+1),0)</f>
        <v/>
      </c>
      <c r="P648" s="16">
        <f>IF(Occurrence!J648&gt;0,_xlfn.PERCENTILE.INC(Data!$O$2:$O$2441,($B$4+O648*($B$5-1))/($B$3-1)),0)</f>
        <v/>
      </c>
      <c r="Q648" s="16">
        <f>IF(Occurrence!J648&gt;0,_xlfn.PERCENTILE.INC(Occurrence!$I$2:$I$2441,($B$6+O648*($B$7-1))/($B$3-1)),0)</f>
        <v/>
      </c>
      <c r="R648" s="16">
        <f>IF(Occurrence!J648&gt;0,Occurrence!J648/Q648,0)</f>
        <v/>
      </c>
      <c r="S648" s="9">
        <f>IF(Occurrence!J648&gt;0,P648*R648,0)</f>
        <v/>
      </c>
      <c r="T648" s="24">
        <f>IF(Occurrence!K648&gt;0,COUNTIFS(Occurrence!$K$2:$K$2441,"&gt;0",Occurrence!$K$2:$K$2441,"&lt;="&amp;Occurrence!K648)/($B$9+1),0)</f>
        <v/>
      </c>
      <c r="U648" s="16">
        <f>IF(Occurrence!K648&gt;0,_xlfn.PERCENTILE.INC(Data!$O$2:$O$2441,($B$4+T648*($B$5-1))/($B$3-1)),0)</f>
        <v/>
      </c>
      <c r="V648" s="16">
        <f>IF(Occurrence!K648&gt;0,_xlfn.PERCENTILE.INC(Occurrence!$I$2:$I$2441,($B$6+T648*($B$7-1))/($B$3-1)),0)</f>
        <v/>
      </c>
      <c r="W648" s="16">
        <f>IF(Occurrence!K648&gt;0,Occurrence!K648/V648,0)</f>
        <v/>
      </c>
      <c r="X648" s="9">
        <f>IF(Occurrence!K648&gt;0,U648*W648,0)</f>
        <v/>
      </c>
      <c r="Y648" s="24">
        <f>COUNTIF(Data!$X$2:$X$2441,"&lt;="&amp;Data!X648)/($B$3+1)</f>
        <v/>
      </c>
      <c r="Z648" s="16">
        <f>_xlfn.PERCENTILE.INC(Data!$U$2:$U$2441,Y648)</f>
        <v/>
      </c>
      <c r="AA648" s="16">
        <f>_xlfn.PERCENTILE.INC(Data!$V$2:$V$2441,Y648)</f>
        <v/>
      </c>
      <c r="AB648" s="16">
        <f>Data!X648-AA648</f>
        <v/>
      </c>
      <c r="AC648" s="9">
        <f>Z648+AB648</f>
        <v/>
      </c>
      <c r="AD648" s="24">
        <f>COUNTIF(Data!$Y$2:$Y$2441,"&lt;="&amp;Data!Y648)/($B$3+1)</f>
        <v/>
      </c>
      <c r="AE648" s="16">
        <f>_xlfn.PERCENTILE.INC(Data!$U$2:$U$2441,AD648)</f>
        <v/>
      </c>
      <c r="AF648" s="16">
        <f>_xlfn.PERCENTILE.INC(Data!$V$2:$V$2441,AD648)</f>
        <v/>
      </c>
      <c r="AG648" s="16">
        <f>Data!Y648-AF648</f>
        <v/>
      </c>
      <c r="AH648" s="9">
        <f>AE648+AG648</f>
        <v/>
      </c>
    </row>
    <row r="649">
      <c r="N649" s="14">
        <f>Data!A649</f>
        <v/>
      </c>
      <c r="O649" s="24">
        <f>IF(Occurrence!J649&gt;0,COUNTIFS(Occurrence!$J$2:$J$2441,"&gt;0",Occurrence!$J$2:$J$2441,"&lt;="&amp;Occurrence!J649)/($B$8+1),0)</f>
        <v/>
      </c>
      <c r="P649" s="16">
        <f>IF(Occurrence!J649&gt;0,_xlfn.PERCENTILE.INC(Data!$O$2:$O$2441,($B$4+O649*($B$5-1))/($B$3-1)),0)</f>
        <v/>
      </c>
      <c r="Q649" s="16">
        <f>IF(Occurrence!J649&gt;0,_xlfn.PERCENTILE.INC(Occurrence!$I$2:$I$2441,($B$6+O649*($B$7-1))/($B$3-1)),0)</f>
        <v/>
      </c>
      <c r="R649" s="16">
        <f>IF(Occurrence!J649&gt;0,Occurrence!J649/Q649,0)</f>
        <v/>
      </c>
      <c r="S649" s="9">
        <f>IF(Occurrence!J649&gt;0,P649*R649,0)</f>
        <v/>
      </c>
      <c r="T649" s="24">
        <f>IF(Occurrence!K649&gt;0,COUNTIFS(Occurrence!$K$2:$K$2441,"&gt;0",Occurrence!$K$2:$K$2441,"&lt;="&amp;Occurrence!K649)/($B$9+1),0)</f>
        <v/>
      </c>
      <c r="U649" s="16">
        <f>IF(Occurrence!K649&gt;0,_xlfn.PERCENTILE.INC(Data!$O$2:$O$2441,($B$4+T649*($B$5-1))/($B$3-1)),0)</f>
        <v/>
      </c>
      <c r="V649" s="16">
        <f>IF(Occurrence!K649&gt;0,_xlfn.PERCENTILE.INC(Occurrence!$I$2:$I$2441,($B$6+T649*($B$7-1))/($B$3-1)),0)</f>
        <v/>
      </c>
      <c r="W649" s="16">
        <f>IF(Occurrence!K649&gt;0,Occurrence!K649/V649,0)</f>
        <v/>
      </c>
      <c r="X649" s="9">
        <f>IF(Occurrence!K649&gt;0,U649*W649,0)</f>
        <v/>
      </c>
      <c r="Y649" s="24">
        <f>COUNTIF(Data!$X$2:$X$2441,"&lt;="&amp;Data!X649)/($B$3+1)</f>
        <v/>
      </c>
      <c r="Z649" s="16">
        <f>_xlfn.PERCENTILE.INC(Data!$U$2:$U$2441,Y649)</f>
        <v/>
      </c>
      <c r="AA649" s="16">
        <f>_xlfn.PERCENTILE.INC(Data!$V$2:$V$2441,Y649)</f>
        <v/>
      </c>
      <c r="AB649" s="16">
        <f>Data!X649-AA649</f>
        <v/>
      </c>
      <c r="AC649" s="9">
        <f>Z649+AB649</f>
        <v/>
      </c>
      <c r="AD649" s="24">
        <f>COUNTIF(Data!$Y$2:$Y$2441,"&lt;="&amp;Data!Y649)/($B$3+1)</f>
        <v/>
      </c>
      <c r="AE649" s="16">
        <f>_xlfn.PERCENTILE.INC(Data!$U$2:$U$2441,AD649)</f>
        <v/>
      </c>
      <c r="AF649" s="16">
        <f>_xlfn.PERCENTILE.INC(Data!$V$2:$V$2441,AD649)</f>
        <v/>
      </c>
      <c r="AG649" s="16">
        <f>Data!Y649-AF649</f>
        <v/>
      </c>
      <c r="AH649" s="9">
        <f>AE649+AG649</f>
        <v/>
      </c>
    </row>
    <row r="650">
      <c r="N650" s="14">
        <f>Data!A650</f>
        <v/>
      </c>
      <c r="O650" s="24">
        <f>IF(Occurrence!J650&gt;0,COUNTIFS(Occurrence!$J$2:$J$2441,"&gt;0",Occurrence!$J$2:$J$2441,"&lt;="&amp;Occurrence!J650)/($B$8+1),0)</f>
        <v/>
      </c>
      <c r="P650" s="16">
        <f>IF(Occurrence!J650&gt;0,_xlfn.PERCENTILE.INC(Data!$O$2:$O$2441,($B$4+O650*($B$5-1))/($B$3-1)),0)</f>
        <v/>
      </c>
      <c r="Q650" s="16">
        <f>IF(Occurrence!J650&gt;0,_xlfn.PERCENTILE.INC(Occurrence!$I$2:$I$2441,($B$6+O650*($B$7-1))/($B$3-1)),0)</f>
        <v/>
      </c>
      <c r="R650" s="16">
        <f>IF(Occurrence!J650&gt;0,Occurrence!J650/Q650,0)</f>
        <v/>
      </c>
      <c r="S650" s="9">
        <f>IF(Occurrence!J650&gt;0,P650*R650,0)</f>
        <v/>
      </c>
      <c r="T650" s="24">
        <f>IF(Occurrence!K650&gt;0,COUNTIFS(Occurrence!$K$2:$K$2441,"&gt;0",Occurrence!$K$2:$K$2441,"&lt;="&amp;Occurrence!K650)/($B$9+1),0)</f>
        <v/>
      </c>
      <c r="U650" s="16">
        <f>IF(Occurrence!K650&gt;0,_xlfn.PERCENTILE.INC(Data!$O$2:$O$2441,($B$4+T650*($B$5-1))/($B$3-1)),0)</f>
        <v/>
      </c>
      <c r="V650" s="16">
        <f>IF(Occurrence!K650&gt;0,_xlfn.PERCENTILE.INC(Occurrence!$I$2:$I$2441,($B$6+T650*($B$7-1))/($B$3-1)),0)</f>
        <v/>
      </c>
      <c r="W650" s="16">
        <f>IF(Occurrence!K650&gt;0,Occurrence!K650/V650,0)</f>
        <v/>
      </c>
      <c r="X650" s="9">
        <f>IF(Occurrence!K650&gt;0,U650*W650,0)</f>
        <v/>
      </c>
      <c r="Y650" s="24">
        <f>COUNTIF(Data!$X$2:$X$2441,"&lt;="&amp;Data!X650)/($B$3+1)</f>
        <v/>
      </c>
      <c r="Z650" s="16">
        <f>_xlfn.PERCENTILE.INC(Data!$U$2:$U$2441,Y650)</f>
        <v/>
      </c>
      <c r="AA650" s="16">
        <f>_xlfn.PERCENTILE.INC(Data!$V$2:$V$2441,Y650)</f>
        <v/>
      </c>
      <c r="AB650" s="16">
        <f>Data!X650-AA650</f>
        <v/>
      </c>
      <c r="AC650" s="9">
        <f>Z650+AB650</f>
        <v/>
      </c>
      <c r="AD650" s="24">
        <f>COUNTIF(Data!$Y$2:$Y$2441,"&lt;="&amp;Data!Y650)/($B$3+1)</f>
        <v/>
      </c>
      <c r="AE650" s="16">
        <f>_xlfn.PERCENTILE.INC(Data!$U$2:$U$2441,AD650)</f>
        <v/>
      </c>
      <c r="AF650" s="16">
        <f>_xlfn.PERCENTILE.INC(Data!$V$2:$V$2441,AD650)</f>
        <v/>
      </c>
      <c r="AG650" s="16">
        <f>Data!Y650-AF650</f>
        <v/>
      </c>
      <c r="AH650" s="9">
        <f>AE650+AG650</f>
        <v/>
      </c>
    </row>
    <row r="651">
      <c r="N651" s="14">
        <f>Data!A651</f>
        <v/>
      </c>
      <c r="O651" s="24">
        <f>IF(Occurrence!J651&gt;0,COUNTIFS(Occurrence!$J$2:$J$2441,"&gt;0",Occurrence!$J$2:$J$2441,"&lt;="&amp;Occurrence!J651)/($B$8+1),0)</f>
        <v/>
      </c>
      <c r="P651" s="16">
        <f>IF(Occurrence!J651&gt;0,_xlfn.PERCENTILE.INC(Data!$O$2:$O$2441,($B$4+O651*($B$5-1))/($B$3-1)),0)</f>
        <v/>
      </c>
      <c r="Q651" s="16">
        <f>IF(Occurrence!J651&gt;0,_xlfn.PERCENTILE.INC(Occurrence!$I$2:$I$2441,($B$6+O651*($B$7-1))/($B$3-1)),0)</f>
        <v/>
      </c>
      <c r="R651" s="16">
        <f>IF(Occurrence!J651&gt;0,Occurrence!J651/Q651,0)</f>
        <v/>
      </c>
      <c r="S651" s="9">
        <f>IF(Occurrence!J651&gt;0,P651*R651,0)</f>
        <v/>
      </c>
      <c r="T651" s="24">
        <f>IF(Occurrence!K651&gt;0,COUNTIFS(Occurrence!$K$2:$K$2441,"&gt;0",Occurrence!$K$2:$K$2441,"&lt;="&amp;Occurrence!K651)/($B$9+1),0)</f>
        <v/>
      </c>
      <c r="U651" s="16">
        <f>IF(Occurrence!K651&gt;0,_xlfn.PERCENTILE.INC(Data!$O$2:$O$2441,($B$4+T651*($B$5-1))/($B$3-1)),0)</f>
        <v/>
      </c>
      <c r="V651" s="16">
        <f>IF(Occurrence!K651&gt;0,_xlfn.PERCENTILE.INC(Occurrence!$I$2:$I$2441,($B$6+T651*($B$7-1))/($B$3-1)),0)</f>
        <v/>
      </c>
      <c r="W651" s="16">
        <f>IF(Occurrence!K651&gt;0,Occurrence!K651/V651,0)</f>
        <v/>
      </c>
      <c r="X651" s="9">
        <f>IF(Occurrence!K651&gt;0,U651*W651,0)</f>
        <v/>
      </c>
      <c r="Y651" s="24">
        <f>COUNTIF(Data!$X$2:$X$2441,"&lt;="&amp;Data!X651)/($B$3+1)</f>
        <v/>
      </c>
      <c r="Z651" s="16">
        <f>_xlfn.PERCENTILE.INC(Data!$U$2:$U$2441,Y651)</f>
        <v/>
      </c>
      <c r="AA651" s="16">
        <f>_xlfn.PERCENTILE.INC(Data!$V$2:$V$2441,Y651)</f>
        <v/>
      </c>
      <c r="AB651" s="16">
        <f>Data!X651-AA651</f>
        <v/>
      </c>
      <c r="AC651" s="9">
        <f>Z651+AB651</f>
        <v/>
      </c>
      <c r="AD651" s="24">
        <f>COUNTIF(Data!$Y$2:$Y$2441,"&lt;="&amp;Data!Y651)/($B$3+1)</f>
        <v/>
      </c>
      <c r="AE651" s="16">
        <f>_xlfn.PERCENTILE.INC(Data!$U$2:$U$2441,AD651)</f>
        <v/>
      </c>
      <c r="AF651" s="16">
        <f>_xlfn.PERCENTILE.INC(Data!$V$2:$V$2441,AD651)</f>
        <v/>
      </c>
      <c r="AG651" s="16">
        <f>Data!Y651-AF651</f>
        <v/>
      </c>
      <c r="AH651" s="9">
        <f>AE651+AG651</f>
        <v/>
      </c>
    </row>
    <row r="652">
      <c r="N652" s="14">
        <f>Data!A652</f>
        <v/>
      </c>
      <c r="O652" s="24">
        <f>IF(Occurrence!J652&gt;0,COUNTIFS(Occurrence!$J$2:$J$2441,"&gt;0",Occurrence!$J$2:$J$2441,"&lt;="&amp;Occurrence!J652)/($B$8+1),0)</f>
        <v/>
      </c>
      <c r="P652" s="16">
        <f>IF(Occurrence!J652&gt;0,_xlfn.PERCENTILE.INC(Data!$O$2:$O$2441,($B$4+O652*($B$5-1))/($B$3-1)),0)</f>
        <v/>
      </c>
      <c r="Q652" s="16">
        <f>IF(Occurrence!J652&gt;0,_xlfn.PERCENTILE.INC(Occurrence!$I$2:$I$2441,($B$6+O652*($B$7-1))/($B$3-1)),0)</f>
        <v/>
      </c>
      <c r="R652" s="16">
        <f>IF(Occurrence!J652&gt;0,Occurrence!J652/Q652,0)</f>
        <v/>
      </c>
      <c r="S652" s="9">
        <f>IF(Occurrence!J652&gt;0,P652*R652,0)</f>
        <v/>
      </c>
      <c r="T652" s="24">
        <f>IF(Occurrence!K652&gt;0,COUNTIFS(Occurrence!$K$2:$K$2441,"&gt;0",Occurrence!$K$2:$K$2441,"&lt;="&amp;Occurrence!K652)/($B$9+1),0)</f>
        <v/>
      </c>
      <c r="U652" s="16">
        <f>IF(Occurrence!K652&gt;0,_xlfn.PERCENTILE.INC(Data!$O$2:$O$2441,($B$4+T652*($B$5-1))/($B$3-1)),0)</f>
        <v/>
      </c>
      <c r="V652" s="16">
        <f>IF(Occurrence!K652&gt;0,_xlfn.PERCENTILE.INC(Occurrence!$I$2:$I$2441,($B$6+T652*($B$7-1))/($B$3-1)),0)</f>
        <v/>
      </c>
      <c r="W652" s="16">
        <f>IF(Occurrence!K652&gt;0,Occurrence!K652/V652,0)</f>
        <v/>
      </c>
      <c r="X652" s="9">
        <f>IF(Occurrence!K652&gt;0,U652*W652,0)</f>
        <v/>
      </c>
      <c r="Y652" s="24">
        <f>COUNTIF(Data!$X$2:$X$2441,"&lt;="&amp;Data!X652)/($B$3+1)</f>
        <v/>
      </c>
      <c r="Z652" s="16">
        <f>_xlfn.PERCENTILE.INC(Data!$U$2:$U$2441,Y652)</f>
        <v/>
      </c>
      <c r="AA652" s="16">
        <f>_xlfn.PERCENTILE.INC(Data!$V$2:$V$2441,Y652)</f>
        <v/>
      </c>
      <c r="AB652" s="16">
        <f>Data!X652-AA652</f>
        <v/>
      </c>
      <c r="AC652" s="9">
        <f>Z652+AB652</f>
        <v/>
      </c>
      <c r="AD652" s="24">
        <f>COUNTIF(Data!$Y$2:$Y$2441,"&lt;="&amp;Data!Y652)/($B$3+1)</f>
        <v/>
      </c>
      <c r="AE652" s="16">
        <f>_xlfn.PERCENTILE.INC(Data!$U$2:$U$2441,AD652)</f>
        <v/>
      </c>
      <c r="AF652" s="16">
        <f>_xlfn.PERCENTILE.INC(Data!$V$2:$V$2441,AD652)</f>
        <v/>
      </c>
      <c r="AG652" s="16">
        <f>Data!Y652-AF652</f>
        <v/>
      </c>
      <c r="AH652" s="9">
        <f>AE652+AG652</f>
        <v/>
      </c>
    </row>
    <row r="653">
      <c r="N653" s="14">
        <f>Data!A653</f>
        <v/>
      </c>
      <c r="O653" s="24">
        <f>IF(Occurrence!J653&gt;0,COUNTIFS(Occurrence!$J$2:$J$2441,"&gt;0",Occurrence!$J$2:$J$2441,"&lt;="&amp;Occurrence!J653)/($B$8+1),0)</f>
        <v/>
      </c>
      <c r="P653" s="16">
        <f>IF(Occurrence!J653&gt;0,_xlfn.PERCENTILE.INC(Data!$O$2:$O$2441,($B$4+O653*($B$5-1))/($B$3-1)),0)</f>
        <v/>
      </c>
      <c r="Q653" s="16">
        <f>IF(Occurrence!J653&gt;0,_xlfn.PERCENTILE.INC(Occurrence!$I$2:$I$2441,($B$6+O653*($B$7-1))/($B$3-1)),0)</f>
        <v/>
      </c>
      <c r="R653" s="16">
        <f>IF(Occurrence!J653&gt;0,Occurrence!J653/Q653,0)</f>
        <v/>
      </c>
      <c r="S653" s="9">
        <f>IF(Occurrence!J653&gt;0,P653*R653,0)</f>
        <v/>
      </c>
      <c r="T653" s="24">
        <f>IF(Occurrence!K653&gt;0,COUNTIFS(Occurrence!$K$2:$K$2441,"&gt;0",Occurrence!$K$2:$K$2441,"&lt;="&amp;Occurrence!K653)/($B$9+1),0)</f>
        <v/>
      </c>
      <c r="U653" s="16">
        <f>IF(Occurrence!K653&gt;0,_xlfn.PERCENTILE.INC(Data!$O$2:$O$2441,($B$4+T653*($B$5-1))/($B$3-1)),0)</f>
        <v/>
      </c>
      <c r="V653" s="16">
        <f>IF(Occurrence!K653&gt;0,_xlfn.PERCENTILE.INC(Occurrence!$I$2:$I$2441,($B$6+T653*($B$7-1))/($B$3-1)),0)</f>
        <v/>
      </c>
      <c r="W653" s="16">
        <f>IF(Occurrence!K653&gt;0,Occurrence!K653/V653,0)</f>
        <v/>
      </c>
      <c r="X653" s="9">
        <f>IF(Occurrence!K653&gt;0,U653*W653,0)</f>
        <v/>
      </c>
      <c r="Y653" s="24">
        <f>COUNTIF(Data!$X$2:$X$2441,"&lt;="&amp;Data!X653)/($B$3+1)</f>
        <v/>
      </c>
      <c r="Z653" s="16">
        <f>_xlfn.PERCENTILE.INC(Data!$U$2:$U$2441,Y653)</f>
        <v/>
      </c>
      <c r="AA653" s="16">
        <f>_xlfn.PERCENTILE.INC(Data!$V$2:$V$2441,Y653)</f>
        <v/>
      </c>
      <c r="AB653" s="16">
        <f>Data!X653-AA653</f>
        <v/>
      </c>
      <c r="AC653" s="9">
        <f>Z653+AB653</f>
        <v/>
      </c>
      <c r="AD653" s="24">
        <f>COUNTIF(Data!$Y$2:$Y$2441,"&lt;="&amp;Data!Y653)/($B$3+1)</f>
        <v/>
      </c>
      <c r="AE653" s="16">
        <f>_xlfn.PERCENTILE.INC(Data!$U$2:$U$2441,AD653)</f>
        <v/>
      </c>
      <c r="AF653" s="16">
        <f>_xlfn.PERCENTILE.INC(Data!$V$2:$V$2441,AD653)</f>
        <v/>
      </c>
      <c r="AG653" s="16">
        <f>Data!Y653-AF653</f>
        <v/>
      </c>
      <c r="AH653" s="9">
        <f>AE653+AG653</f>
        <v/>
      </c>
    </row>
    <row r="654">
      <c r="N654" s="14">
        <f>Data!A654</f>
        <v/>
      </c>
      <c r="O654" s="24">
        <f>IF(Occurrence!J654&gt;0,COUNTIFS(Occurrence!$J$2:$J$2441,"&gt;0",Occurrence!$J$2:$J$2441,"&lt;="&amp;Occurrence!J654)/($B$8+1),0)</f>
        <v/>
      </c>
      <c r="P654" s="16">
        <f>IF(Occurrence!J654&gt;0,_xlfn.PERCENTILE.INC(Data!$O$2:$O$2441,($B$4+O654*($B$5-1))/($B$3-1)),0)</f>
        <v/>
      </c>
      <c r="Q654" s="16">
        <f>IF(Occurrence!J654&gt;0,_xlfn.PERCENTILE.INC(Occurrence!$I$2:$I$2441,($B$6+O654*($B$7-1))/($B$3-1)),0)</f>
        <v/>
      </c>
      <c r="R654" s="16">
        <f>IF(Occurrence!J654&gt;0,Occurrence!J654/Q654,0)</f>
        <v/>
      </c>
      <c r="S654" s="9">
        <f>IF(Occurrence!J654&gt;0,P654*R654,0)</f>
        <v/>
      </c>
      <c r="T654" s="24">
        <f>IF(Occurrence!K654&gt;0,COUNTIFS(Occurrence!$K$2:$K$2441,"&gt;0",Occurrence!$K$2:$K$2441,"&lt;="&amp;Occurrence!K654)/($B$9+1),0)</f>
        <v/>
      </c>
      <c r="U654" s="16">
        <f>IF(Occurrence!K654&gt;0,_xlfn.PERCENTILE.INC(Data!$O$2:$O$2441,($B$4+T654*($B$5-1))/($B$3-1)),0)</f>
        <v/>
      </c>
      <c r="V654" s="16">
        <f>IF(Occurrence!K654&gt;0,_xlfn.PERCENTILE.INC(Occurrence!$I$2:$I$2441,($B$6+T654*($B$7-1))/($B$3-1)),0)</f>
        <v/>
      </c>
      <c r="W654" s="16">
        <f>IF(Occurrence!K654&gt;0,Occurrence!K654/V654,0)</f>
        <v/>
      </c>
      <c r="X654" s="9">
        <f>IF(Occurrence!K654&gt;0,U654*W654,0)</f>
        <v/>
      </c>
      <c r="Y654" s="24">
        <f>COUNTIF(Data!$X$2:$X$2441,"&lt;="&amp;Data!X654)/($B$3+1)</f>
        <v/>
      </c>
      <c r="Z654" s="16">
        <f>_xlfn.PERCENTILE.INC(Data!$U$2:$U$2441,Y654)</f>
        <v/>
      </c>
      <c r="AA654" s="16">
        <f>_xlfn.PERCENTILE.INC(Data!$V$2:$V$2441,Y654)</f>
        <v/>
      </c>
      <c r="AB654" s="16">
        <f>Data!X654-AA654</f>
        <v/>
      </c>
      <c r="AC654" s="9">
        <f>Z654+AB654</f>
        <v/>
      </c>
      <c r="AD654" s="24">
        <f>COUNTIF(Data!$Y$2:$Y$2441,"&lt;="&amp;Data!Y654)/($B$3+1)</f>
        <v/>
      </c>
      <c r="AE654" s="16">
        <f>_xlfn.PERCENTILE.INC(Data!$U$2:$U$2441,AD654)</f>
        <v/>
      </c>
      <c r="AF654" s="16">
        <f>_xlfn.PERCENTILE.INC(Data!$V$2:$V$2441,AD654)</f>
        <v/>
      </c>
      <c r="AG654" s="16">
        <f>Data!Y654-AF654</f>
        <v/>
      </c>
      <c r="AH654" s="9">
        <f>AE654+AG654</f>
        <v/>
      </c>
    </row>
    <row r="655">
      <c r="N655" s="14">
        <f>Data!A655</f>
        <v/>
      </c>
      <c r="O655" s="24">
        <f>IF(Occurrence!J655&gt;0,COUNTIFS(Occurrence!$J$2:$J$2441,"&gt;0",Occurrence!$J$2:$J$2441,"&lt;="&amp;Occurrence!J655)/($B$8+1),0)</f>
        <v/>
      </c>
      <c r="P655" s="16">
        <f>IF(Occurrence!J655&gt;0,_xlfn.PERCENTILE.INC(Data!$O$2:$O$2441,($B$4+O655*($B$5-1))/($B$3-1)),0)</f>
        <v/>
      </c>
      <c r="Q655" s="16">
        <f>IF(Occurrence!J655&gt;0,_xlfn.PERCENTILE.INC(Occurrence!$I$2:$I$2441,($B$6+O655*($B$7-1))/($B$3-1)),0)</f>
        <v/>
      </c>
      <c r="R655" s="16">
        <f>IF(Occurrence!J655&gt;0,Occurrence!J655/Q655,0)</f>
        <v/>
      </c>
      <c r="S655" s="9">
        <f>IF(Occurrence!J655&gt;0,P655*R655,0)</f>
        <v/>
      </c>
      <c r="T655" s="24">
        <f>IF(Occurrence!K655&gt;0,COUNTIFS(Occurrence!$K$2:$K$2441,"&gt;0",Occurrence!$K$2:$K$2441,"&lt;="&amp;Occurrence!K655)/($B$9+1),0)</f>
        <v/>
      </c>
      <c r="U655" s="16">
        <f>IF(Occurrence!K655&gt;0,_xlfn.PERCENTILE.INC(Data!$O$2:$O$2441,($B$4+T655*($B$5-1))/($B$3-1)),0)</f>
        <v/>
      </c>
      <c r="V655" s="16">
        <f>IF(Occurrence!K655&gt;0,_xlfn.PERCENTILE.INC(Occurrence!$I$2:$I$2441,($B$6+T655*($B$7-1))/($B$3-1)),0)</f>
        <v/>
      </c>
      <c r="W655" s="16">
        <f>IF(Occurrence!K655&gt;0,Occurrence!K655/V655,0)</f>
        <v/>
      </c>
      <c r="X655" s="9">
        <f>IF(Occurrence!K655&gt;0,U655*W655,0)</f>
        <v/>
      </c>
      <c r="Y655" s="24">
        <f>COUNTIF(Data!$X$2:$X$2441,"&lt;="&amp;Data!X655)/($B$3+1)</f>
        <v/>
      </c>
      <c r="Z655" s="16">
        <f>_xlfn.PERCENTILE.INC(Data!$U$2:$U$2441,Y655)</f>
        <v/>
      </c>
      <c r="AA655" s="16">
        <f>_xlfn.PERCENTILE.INC(Data!$V$2:$V$2441,Y655)</f>
        <v/>
      </c>
      <c r="AB655" s="16">
        <f>Data!X655-AA655</f>
        <v/>
      </c>
      <c r="AC655" s="9">
        <f>Z655+AB655</f>
        <v/>
      </c>
      <c r="AD655" s="24">
        <f>COUNTIF(Data!$Y$2:$Y$2441,"&lt;="&amp;Data!Y655)/($B$3+1)</f>
        <v/>
      </c>
      <c r="AE655" s="16">
        <f>_xlfn.PERCENTILE.INC(Data!$U$2:$U$2441,AD655)</f>
        <v/>
      </c>
      <c r="AF655" s="16">
        <f>_xlfn.PERCENTILE.INC(Data!$V$2:$V$2441,AD655)</f>
        <v/>
      </c>
      <c r="AG655" s="16">
        <f>Data!Y655-AF655</f>
        <v/>
      </c>
      <c r="AH655" s="9">
        <f>AE655+AG655</f>
        <v/>
      </c>
    </row>
    <row r="656">
      <c r="N656" s="14">
        <f>Data!A656</f>
        <v/>
      </c>
      <c r="O656" s="24">
        <f>IF(Occurrence!J656&gt;0,COUNTIFS(Occurrence!$J$2:$J$2441,"&gt;0",Occurrence!$J$2:$J$2441,"&lt;="&amp;Occurrence!J656)/($B$8+1),0)</f>
        <v/>
      </c>
      <c r="P656" s="16">
        <f>IF(Occurrence!J656&gt;0,_xlfn.PERCENTILE.INC(Data!$O$2:$O$2441,($B$4+O656*($B$5-1))/($B$3-1)),0)</f>
        <v/>
      </c>
      <c r="Q656" s="16">
        <f>IF(Occurrence!J656&gt;0,_xlfn.PERCENTILE.INC(Occurrence!$I$2:$I$2441,($B$6+O656*($B$7-1))/($B$3-1)),0)</f>
        <v/>
      </c>
      <c r="R656" s="16">
        <f>IF(Occurrence!J656&gt;0,Occurrence!J656/Q656,0)</f>
        <v/>
      </c>
      <c r="S656" s="9">
        <f>IF(Occurrence!J656&gt;0,P656*R656,0)</f>
        <v/>
      </c>
      <c r="T656" s="24">
        <f>IF(Occurrence!K656&gt;0,COUNTIFS(Occurrence!$K$2:$K$2441,"&gt;0",Occurrence!$K$2:$K$2441,"&lt;="&amp;Occurrence!K656)/($B$9+1),0)</f>
        <v/>
      </c>
      <c r="U656" s="16">
        <f>IF(Occurrence!K656&gt;0,_xlfn.PERCENTILE.INC(Data!$O$2:$O$2441,($B$4+T656*($B$5-1))/($B$3-1)),0)</f>
        <v/>
      </c>
      <c r="V656" s="16">
        <f>IF(Occurrence!K656&gt;0,_xlfn.PERCENTILE.INC(Occurrence!$I$2:$I$2441,($B$6+T656*($B$7-1))/($B$3-1)),0)</f>
        <v/>
      </c>
      <c r="W656" s="16">
        <f>IF(Occurrence!K656&gt;0,Occurrence!K656/V656,0)</f>
        <v/>
      </c>
      <c r="X656" s="9">
        <f>IF(Occurrence!K656&gt;0,U656*W656,0)</f>
        <v/>
      </c>
      <c r="Y656" s="24">
        <f>COUNTIF(Data!$X$2:$X$2441,"&lt;="&amp;Data!X656)/($B$3+1)</f>
        <v/>
      </c>
      <c r="Z656" s="16">
        <f>_xlfn.PERCENTILE.INC(Data!$U$2:$U$2441,Y656)</f>
        <v/>
      </c>
      <c r="AA656" s="16">
        <f>_xlfn.PERCENTILE.INC(Data!$V$2:$V$2441,Y656)</f>
        <v/>
      </c>
      <c r="AB656" s="16">
        <f>Data!X656-AA656</f>
        <v/>
      </c>
      <c r="AC656" s="9">
        <f>Z656+AB656</f>
        <v/>
      </c>
      <c r="AD656" s="24">
        <f>COUNTIF(Data!$Y$2:$Y$2441,"&lt;="&amp;Data!Y656)/($B$3+1)</f>
        <v/>
      </c>
      <c r="AE656" s="16">
        <f>_xlfn.PERCENTILE.INC(Data!$U$2:$U$2441,AD656)</f>
        <v/>
      </c>
      <c r="AF656" s="16">
        <f>_xlfn.PERCENTILE.INC(Data!$V$2:$V$2441,AD656)</f>
        <v/>
      </c>
      <c r="AG656" s="16">
        <f>Data!Y656-AF656</f>
        <v/>
      </c>
      <c r="AH656" s="9">
        <f>AE656+AG656</f>
        <v/>
      </c>
    </row>
    <row r="657">
      <c r="N657" s="14">
        <f>Data!A657</f>
        <v/>
      </c>
      <c r="O657" s="24">
        <f>IF(Occurrence!J657&gt;0,COUNTIFS(Occurrence!$J$2:$J$2441,"&gt;0",Occurrence!$J$2:$J$2441,"&lt;="&amp;Occurrence!J657)/($B$8+1),0)</f>
        <v/>
      </c>
      <c r="P657" s="16">
        <f>IF(Occurrence!J657&gt;0,_xlfn.PERCENTILE.INC(Data!$O$2:$O$2441,($B$4+O657*($B$5-1))/($B$3-1)),0)</f>
        <v/>
      </c>
      <c r="Q657" s="16">
        <f>IF(Occurrence!J657&gt;0,_xlfn.PERCENTILE.INC(Occurrence!$I$2:$I$2441,($B$6+O657*($B$7-1))/($B$3-1)),0)</f>
        <v/>
      </c>
      <c r="R657" s="16">
        <f>IF(Occurrence!J657&gt;0,Occurrence!J657/Q657,0)</f>
        <v/>
      </c>
      <c r="S657" s="9">
        <f>IF(Occurrence!J657&gt;0,P657*R657,0)</f>
        <v/>
      </c>
      <c r="T657" s="24">
        <f>IF(Occurrence!K657&gt;0,COUNTIFS(Occurrence!$K$2:$K$2441,"&gt;0",Occurrence!$K$2:$K$2441,"&lt;="&amp;Occurrence!K657)/($B$9+1),0)</f>
        <v/>
      </c>
      <c r="U657" s="16">
        <f>IF(Occurrence!K657&gt;0,_xlfn.PERCENTILE.INC(Data!$O$2:$O$2441,($B$4+T657*($B$5-1))/($B$3-1)),0)</f>
        <v/>
      </c>
      <c r="V657" s="16">
        <f>IF(Occurrence!K657&gt;0,_xlfn.PERCENTILE.INC(Occurrence!$I$2:$I$2441,($B$6+T657*($B$7-1))/($B$3-1)),0)</f>
        <v/>
      </c>
      <c r="W657" s="16">
        <f>IF(Occurrence!K657&gt;0,Occurrence!K657/V657,0)</f>
        <v/>
      </c>
      <c r="X657" s="9">
        <f>IF(Occurrence!K657&gt;0,U657*W657,0)</f>
        <v/>
      </c>
      <c r="Y657" s="24">
        <f>COUNTIF(Data!$X$2:$X$2441,"&lt;="&amp;Data!X657)/($B$3+1)</f>
        <v/>
      </c>
      <c r="Z657" s="16">
        <f>_xlfn.PERCENTILE.INC(Data!$U$2:$U$2441,Y657)</f>
        <v/>
      </c>
      <c r="AA657" s="16">
        <f>_xlfn.PERCENTILE.INC(Data!$V$2:$V$2441,Y657)</f>
        <v/>
      </c>
      <c r="AB657" s="16">
        <f>Data!X657-AA657</f>
        <v/>
      </c>
      <c r="AC657" s="9">
        <f>Z657+AB657</f>
        <v/>
      </c>
      <c r="AD657" s="24">
        <f>COUNTIF(Data!$Y$2:$Y$2441,"&lt;="&amp;Data!Y657)/($B$3+1)</f>
        <v/>
      </c>
      <c r="AE657" s="16">
        <f>_xlfn.PERCENTILE.INC(Data!$U$2:$U$2441,AD657)</f>
        <v/>
      </c>
      <c r="AF657" s="16">
        <f>_xlfn.PERCENTILE.INC(Data!$V$2:$V$2441,AD657)</f>
        <v/>
      </c>
      <c r="AG657" s="16">
        <f>Data!Y657-AF657</f>
        <v/>
      </c>
      <c r="AH657" s="9">
        <f>AE657+AG657</f>
        <v/>
      </c>
    </row>
    <row r="658">
      <c r="N658" s="14">
        <f>Data!A658</f>
        <v/>
      </c>
      <c r="O658" s="24">
        <f>IF(Occurrence!J658&gt;0,COUNTIFS(Occurrence!$J$2:$J$2441,"&gt;0",Occurrence!$J$2:$J$2441,"&lt;="&amp;Occurrence!J658)/($B$8+1),0)</f>
        <v/>
      </c>
      <c r="P658" s="16">
        <f>IF(Occurrence!J658&gt;0,_xlfn.PERCENTILE.INC(Data!$O$2:$O$2441,($B$4+O658*($B$5-1))/($B$3-1)),0)</f>
        <v/>
      </c>
      <c r="Q658" s="16">
        <f>IF(Occurrence!J658&gt;0,_xlfn.PERCENTILE.INC(Occurrence!$I$2:$I$2441,($B$6+O658*($B$7-1))/($B$3-1)),0)</f>
        <v/>
      </c>
      <c r="R658" s="16">
        <f>IF(Occurrence!J658&gt;0,Occurrence!J658/Q658,0)</f>
        <v/>
      </c>
      <c r="S658" s="9">
        <f>IF(Occurrence!J658&gt;0,P658*R658,0)</f>
        <v/>
      </c>
      <c r="T658" s="24">
        <f>IF(Occurrence!K658&gt;0,COUNTIFS(Occurrence!$K$2:$K$2441,"&gt;0",Occurrence!$K$2:$K$2441,"&lt;="&amp;Occurrence!K658)/($B$9+1),0)</f>
        <v/>
      </c>
      <c r="U658" s="16">
        <f>IF(Occurrence!K658&gt;0,_xlfn.PERCENTILE.INC(Data!$O$2:$O$2441,($B$4+T658*($B$5-1))/($B$3-1)),0)</f>
        <v/>
      </c>
      <c r="V658" s="16">
        <f>IF(Occurrence!K658&gt;0,_xlfn.PERCENTILE.INC(Occurrence!$I$2:$I$2441,($B$6+T658*($B$7-1))/($B$3-1)),0)</f>
        <v/>
      </c>
      <c r="W658" s="16">
        <f>IF(Occurrence!K658&gt;0,Occurrence!K658/V658,0)</f>
        <v/>
      </c>
      <c r="X658" s="9">
        <f>IF(Occurrence!K658&gt;0,U658*W658,0)</f>
        <v/>
      </c>
      <c r="Y658" s="24">
        <f>COUNTIF(Data!$X$2:$X$2441,"&lt;="&amp;Data!X658)/($B$3+1)</f>
        <v/>
      </c>
      <c r="Z658" s="16">
        <f>_xlfn.PERCENTILE.INC(Data!$U$2:$U$2441,Y658)</f>
        <v/>
      </c>
      <c r="AA658" s="16">
        <f>_xlfn.PERCENTILE.INC(Data!$V$2:$V$2441,Y658)</f>
        <v/>
      </c>
      <c r="AB658" s="16">
        <f>Data!X658-AA658</f>
        <v/>
      </c>
      <c r="AC658" s="9">
        <f>Z658+AB658</f>
        <v/>
      </c>
      <c r="AD658" s="24">
        <f>COUNTIF(Data!$Y$2:$Y$2441,"&lt;="&amp;Data!Y658)/($B$3+1)</f>
        <v/>
      </c>
      <c r="AE658" s="16">
        <f>_xlfn.PERCENTILE.INC(Data!$U$2:$U$2441,AD658)</f>
        <v/>
      </c>
      <c r="AF658" s="16">
        <f>_xlfn.PERCENTILE.INC(Data!$V$2:$V$2441,AD658)</f>
        <v/>
      </c>
      <c r="AG658" s="16">
        <f>Data!Y658-AF658</f>
        <v/>
      </c>
      <c r="AH658" s="9">
        <f>AE658+AG658</f>
        <v/>
      </c>
    </row>
    <row r="659">
      <c r="N659" s="14">
        <f>Data!A659</f>
        <v/>
      </c>
      <c r="O659" s="24">
        <f>IF(Occurrence!J659&gt;0,COUNTIFS(Occurrence!$J$2:$J$2441,"&gt;0",Occurrence!$J$2:$J$2441,"&lt;="&amp;Occurrence!J659)/($B$8+1),0)</f>
        <v/>
      </c>
      <c r="P659" s="16">
        <f>IF(Occurrence!J659&gt;0,_xlfn.PERCENTILE.INC(Data!$O$2:$O$2441,($B$4+O659*($B$5-1))/($B$3-1)),0)</f>
        <v/>
      </c>
      <c r="Q659" s="16">
        <f>IF(Occurrence!J659&gt;0,_xlfn.PERCENTILE.INC(Occurrence!$I$2:$I$2441,($B$6+O659*($B$7-1))/($B$3-1)),0)</f>
        <v/>
      </c>
      <c r="R659" s="16">
        <f>IF(Occurrence!J659&gt;0,Occurrence!J659/Q659,0)</f>
        <v/>
      </c>
      <c r="S659" s="9">
        <f>IF(Occurrence!J659&gt;0,P659*R659,0)</f>
        <v/>
      </c>
      <c r="T659" s="24">
        <f>IF(Occurrence!K659&gt;0,COUNTIFS(Occurrence!$K$2:$K$2441,"&gt;0",Occurrence!$K$2:$K$2441,"&lt;="&amp;Occurrence!K659)/($B$9+1),0)</f>
        <v/>
      </c>
      <c r="U659" s="16">
        <f>IF(Occurrence!K659&gt;0,_xlfn.PERCENTILE.INC(Data!$O$2:$O$2441,($B$4+T659*($B$5-1))/($B$3-1)),0)</f>
        <v/>
      </c>
      <c r="V659" s="16">
        <f>IF(Occurrence!K659&gt;0,_xlfn.PERCENTILE.INC(Occurrence!$I$2:$I$2441,($B$6+T659*($B$7-1))/($B$3-1)),0)</f>
        <v/>
      </c>
      <c r="W659" s="16">
        <f>IF(Occurrence!K659&gt;0,Occurrence!K659/V659,0)</f>
        <v/>
      </c>
      <c r="X659" s="9">
        <f>IF(Occurrence!K659&gt;0,U659*W659,0)</f>
        <v/>
      </c>
      <c r="Y659" s="24">
        <f>COUNTIF(Data!$X$2:$X$2441,"&lt;="&amp;Data!X659)/($B$3+1)</f>
        <v/>
      </c>
      <c r="Z659" s="16">
        <f>_xlfn.PERCENTILE.INC(Data!$U$2:$U$2441,Y659)</f>
        <v/>
      </c>
      <c r="AA659" s="16">
        <f>_xlfn.PERCENTILE.INC(Data!$V$2:$V$2441,Y659)</f>
        <v/>
      </c>
      <c r="AB659" s="16">
        <f>Data!X659-AA659</f>
        <v/>
      </c>
      <c r="AC659" s="9">
        <f>Z659+AB659</f>
        <v/>
      </c>
      <c r="AD659" s="24">
        <f>COUNTIF(Data!$Y$2:$Y$2441,"&lt;="&amp;Data!Y659)/($B$3+1)</f>
        <v/>
      </c>
      <c r="AE659" s="16">
        <f>_xlfn.PERCENTILE.INC(Data!$U$2:$U$2441,AD659)</f>
        <v/>
      </c>
      <c r="AF659" s="16">
        <f>_xlfn.PERCENTILE.INC(Data!$V$2:$V$2441,AD659)</f>
        <v/>
      </c>
      <c r="AG659" s="16">
        <f>Data!Y659-AF659</f>
        <v/>
      </c>
      <c r="AH659" s="9">
        <f>AE659+AG659</f>
        <v/>
      </c>
    </row>
    <row r="660">
      <c r="N660" s="14">
        <f>Data!A660</f>
        <v/>
      </c>
      <c r="O660" s="24">
        <f>IF(Occurrence!J660&gt;0,COUNTIFS(Occurrence!$J$2:$J$2441,"&gt;0",Occurrence!$J$2:$J$2441,"&lt;="&amp;Occurrence!J660)/($B$8+1),0)</f>
        <v/>
      </c>
      <c r="P660" s="16">
        <f>IF(Occurrence!J660&gt;0,_xlfn.PERCENTILE.INC(Data!$O$2:$O$2441,($B$4+O660*($B$5-1))/($B$3-1)),0)</f>
        <v/>
      </c>
      <c r="Q660" s="16">
        <f>IF(Occurrence!J660&gt;0,_xlfn.PERCENTILE.INC(Occurrence!$I$2:$I$2441,($B$6+O660*($B$7-1))/($B$3-1)),0)</f>
        <v/>
      </c>
      <c r="R660" s="16">
        <f>IF(Occurrence!J660&gt;0,Occurrence!J660/Q660,0)</f>
        <v/>
      </c>
      <c r="S660" s="9">
        <f>IF(Occurrence!J660&gt;0,P660*R660,0)</f>
        <v/>
      </c>
      <c r="T660" s="24">
        <f>IF(Occurrence!K660&gt;0,COUNTIFS(Occurrence!$K$2:$K$2441,"&gt;0",Occurrence!$K$2:$K$2441,"&lt;="&amp;Occurrence!K660)/($B$9+1),0)</f>
        <v/>
      </c>
      <c r="U660" s="16">
        <f>IF(Occurrence!K660&gt;0,_xlfn.PERCENTILE.INC(Data!$O$2:$O$2441,($B$4+T660*($B$5-1))/($B$3-1)),0)</f>
        <v/>
      </c>
      <c r="V660" s="16">
        <f>IF(Occurrence!K660&gt;0,_xlfn.PERCENTILE.INC(Occurrence!$I$2:$I$2441,($B$6+T660*($B$7-1))/($B$3-1)),0)</f>
        <v/>
      </c>
      <c r="W660" s="16">
        <f>IF(Occurrence!K660&gt;0,Occurrence!K660/V660,0)</f>
        <v/>
      </c>
      <c r="X660" s="9">
        <f>IF(Occurrence!K660&gt;0,U660*W660,0)</f>
        <v/>
      </c>
      <c r="Y660" s="24">
        <f>COUNTIF(Data!$X$2:$X$2441,"&lt;="&amp;Data!X660)/($B$3+1)</f>
        <v/>
      </c>
      <c r="Z660" s="16">
        <f>_xlfn.PERCENTILE.INC(Data!$U$2:$U$2441,Y660)</f>
        <v/>
      </c>
      <c r="AA660" s="16">
        <f>_xlfn.PERCENTILE.INC(Data!$V$2:$V$2441,Y660)</f>
        <v/>
      </c>
      <c r="AB660" s="16">
        <f>Data!X660-AA660</f>
        <v/>
      </c>
      <c r="AC660" s="9">
        <f>Z660+AB660</f>
        <v/>
      </c>
      <c r="AD660" s="24">
        <f>COUNTIF(Data!$Y$2:$Y$2441,"&lt;="&amp;Data!Y660)/($B$3+1)</f>
        <v/>
      </c>
      <c r="AE660" s="16">
        <f>_xlfn.PERCENTILE.INC(Data!$U$2:$U$2441,AD660)</f>
        <v/>
      </c>
      <c r="AF660" s="16">
        <f>_xlfn.PERCENTILE.INC(Data!$V$2:$V$2441,AD660)</f>
        <v/>
      </c>
      <c r="AG660" s="16">
        <f>Data!Y660-AF660</f>
        <v/>
      </c>
      <c r="AH660" s="9">
        <f>AE660+AG660</f>
        <v/>
      </c>
    </row>
    <row r="661">
      <c r="N661" s="14">
        <f>Data!A661</f>
        <v/>
      </c>
      <c r="O661" s="24">
        <f>IF(Occurrence!J661&gt;0,COUNTIFS(Occurrence!$J$2:$J$2441,"&gt;0",Occurrence!$J$2:$J$2441,"&lt;="&amp;Occurrence!J661)/($B$8+1),0)</f>
        <v/>
      </c>
      <c r="P661" s="16">
        <f>IF(Occurrence!J661&gt;0,_xlfn.PERCENTILE.INC(Data!$O$2:$O$2441,($B$4+O661*($B$5-1))/($B$3-1)),0)</f>
        <v/>
      </c>
      <c r="Q661" s="16">
        <f>IF(Occurrence!J661&gt;0,_xlfn.PERCENTILE.INC(Occurrence!$I$2:$I$2441,($B$6+O661*($B$7-1))/($B$3-1)),0)</f>
        <v/>
      </c>
      <c r="R661" s="16">
        <f>IF(Occurrence!J661&gt;0,Occurrence!J661/Q661,0)</f>
        <v/>
      </c>
      <c r="S661" s="9">
        <f>IF(Occurrence!J661&gt;0,P661*R661,0)</f>
        <v/>
      </c>
      <c r="T661" s="24">
        <f>IF(Occurrence!K661&gt;0,COUNTIFS(Occurrence!$K$2:$K$2441,"&gt;0",Occurrence!$K$2:$K$2441,"&lt;="&amp;Occurrence!K661)/($B$9+1),0)</f>
        <v/>
      </c>
      <c r="U661" s="16">
        <f>IF(Occurrence!K661&gt;0,_xlfn.PERCENTILE.INC(Data!$O$2:$O$2441,($B$4+T661*($B$5-1))/($B$3-1)),0)</f>
        <v/>
      </c>
      <c r="V661" s="16">
        <f>IF(Occurrence!K661&gt;0,_xlfn.PERCENTILE.INC(Occurrence!$I$2:$I$2441,($B$6+T661*($B$7-1))/($B$3-1)),0)</f>
        <v/>
      </c>
      <c r="W661" s="16">
        <f>IF(Occurrence!K661&gt;0,Occurrence!K661/V661,0)</f>
        <v/>
      </c>
      <c r="X661" s="9">
        <f>IF(Occurrence!K661&gt;0,U661*W661,0)</f>
        <v/>
      </c>
      <c r="Y661" s="24">
        <f>COUNTIF(Data!$X$2:$X$2441,"&lt;="&amp;Data!X661)/($B$3+1)</f>
        <v/>
      </c>
      <c r="Z661" s="16">
        <f>_xlfn.PERCENTILE.INC(Data!$U$2:$U$2441,Y661)</f>
        <v/>
      </c>
      <c r="AA661" s="16">
        <f>_xlfn.PERCENTILE.INC(Data!$V$2:$V$2441,Y661)</f>
        <v/>
      </c>
      <c r="AB661" s="16">
        <f>Data!X661-AA661</f>
        <v/>
      </c>
      <c r="AC661" s="9">
        <f>Z661+AB661</f>
        <v/>
      </c>
      <c r="AD661" s="24">
        <f>COUNTIF(Data!$Y$2:$Y$2441,"&lt;="&amp;Data!Y661)/($B$3+1)</f>
        <v/>
      </c>
      <c r="AE661" s="16">
        <f>_xlfn.PERCENTILE.INC(Data!$U$2:$U$2441,AD661)</f>
        <v/>
      </c>
      <c r="AF661" s="16">
        <f>_xlfn.PERCENTILE.INC(Data!$V$2:$V$2441,AD661)</f>
        <v/>
      </c>
      <c r="AG661" s="16">
        <f>Data!Y661-AF661</f>
        <v/>
      </c>
      <c r="AH661" s="9">
        <f>AE661+AG661</f>
        <v/>
      </c>
    </row>
    <row r="662">
      <c r="N662" s="14">
        <f>Data!A662</f>
        <v/>
      </c>
      <c r="O662" s="24">
        <f>IF(Occurrence!J662&gt;0,COUNTIFS(Occurrence!$J$2:$J$2441,"&gt;0",Occurrence!$J$2:$J$2441,"&lt;="&amp;Occurrence!J662)/($B$8+1),0)</f>
        <v/>
      </c>
      <c r="P662" s="16">
        <f>IF(Occurrence!J662&gt;0,_xlfn.PERCENTILE.INC(Data!$O$2:$O$2441,($B$4+O662*($B$5-1))/($B$3-1)),0)</f>
        <v/>
      </c>
      <c r="Q662" s="16">
        <f>IF(Occurrence!J662&gt;0,_xlfn.PERCENTILE.INC(Occurrence!$I$2:$I$2441,($B$6+O662*($B$7-1))/($B$3-1)),0)</f>
        <v/>
      </c>
      <c r="R662" s="16">
        <f>IF(Occurrence!J662&gt;0,Occurrence!J662/Q662,0)</f>
        <v/>
      </c>
      <c r="S662" s="9">
        <f>IF(Occurrence!J662&gt;0,P662*R662,0)</f>
        <v/>
      </c>
      <c r="T662" s="24">
        <f>IF(Occurrence!K662&gt;0,COUNTIFS(Occurrence!$K$2:$K$2441,"&gt;0",Occurrence!$K$2:$K$2441,"&lt;="&amp;Occurrence!K662)/($B$9+1),0)</f>
        <v/>
      </c>
      <c r="U662" s="16">
        <f>IF(Occurrence!K662&gt;0,_xlfn.PERCENTILE.INC(Data!$O$2:$O$2441,($B$4+T662*($B$5-1))/($B$3-1)),0)</f>
        <v/>
      </c>
      <c r="V662" s="16">
        <f>IF(Occurrence!K662&gt;0,_xlfn.PERCENTILE.INC(Occurrence!$I$2:$I$2441,($B$6+T662*($B$7-1))/($B$3-1)),0)</f>
        <v/>
      </c>
      <c r="W662" s="16">
        <f>IF(Occurrence!K662&gt;0,Occurrence!K662/V662,0)</f>
        <v/>
      </c>
      <c r="X662" s="9">
        <f>IF(Occurrence!K662&gt;0,U662*W662,0)</f>
        <v/>
      </c>
      <c r="Y662" s="24">
        <f>COUNTIF(Data!$X$2:$X$2441,"&lt;="&amp;Data!X662)/($B$3+1)</f>
        <v/>
      </c>
      <c r="Z662" s="16">
        <f>_xlfn.PERCENTILE.INC(Data!$U$2:$U$2441,Y662)</f>
        <v/>
      </c>
      <c r="AA662" s="16">
        <f>_xlfn.PERCENTILE.INC(Data!$V$2:$V$2441,Y662)</f>
        <v/>
      </c>
      <c r="AB662" s="16">
        <f>Data!X662-AA662</f>
        <v/>
      </c>
      <c r="AC662" s="9">
        <f>Z662+AB662</f>
        <v/>
      </c>
      <c r="AD662" s="24">
        <f>COUNTIF(Data!$Y$2:$Y$2441,"&lt;="&amp;Data!Y662)/($B$3+1)</f>
        <v/>
      </c>
      <c r="AE662" s="16">
        <f>_xlfn.PERCENTILE.INC(Data!$U$2:$U$2441,AD662)</f>
        <v/>
      </c>
      <c r="AF662" s="16">
        <f>_xlfn.PERCENTILE.INC(Data!$V$2:$V$2441,AD662)</f>
        <v/>
      </c>
      <c r="AG662" s="16">
        <f>Data!Y662-AF662</f>
        <v/>
      </c>
      <c r="AH662" s="9">
        <f>AE662+AG662</f>
        <v/>
      </c>
    </row>
    <row r="663">
      <c r="N663" s="14">
        <f>Data!A663</f>
        <v/>
      </c>
      <c r="O663" s="24">
        <f>IF(Occurrence!J663&gt;0,COUNTIFS(Occurrence!$J$2:$J$2441,"&gt;0",Occurrence!$J$2:$J$2441,"&lt;="&amp;Occurrence!J663)/($B$8+1),0)</f>
        <v/>
      </c>
      <c r="P663" s="16">
        <f>IF(Occurrence!J663&gt;0,_xlfn.PERCENTILE.INC(Data!$O$2:$O$2441,($B$4+O663*($B$5-1))/($B$3-1)),0)</f>
        <v/>
      </c>
      <c r="Q663" s="16">
        <f>IF(Occurrence!J663&gt;0,_xlfn.PERCENTILE.INC(Occurrence!$I$2:$I$2441,($B$6+O663*($B$7-1))/($B$3-1)),0)</f>
        <v/>
      </c>
      <c r="R663" s="16">
        <f>IF(Occurrence!J663&gt;0,Occurrence!J663/Q663,0)</f>
        <v/>
      </c>
      <c r="S663" s="9">
        <f>IF(Occurrence!J663&gt;0,P663*R663,0)</f>
        <v/>
      </c>
      <c r="T663" s="24">
        <f>IF(Occurrence!K663&gt;0,COUNTIFS(Occurrence!$K$2:$K$2441,"&gt;0",Occurrence!$K$2:$K$2441,"&lt;="&amp;Occurrence!K663)/($B$9+1),0)</f>
        <v/>
      </c>
      <c r="U663" s="16">
        <f>IF(Occurrence!K663&gt;0,_xlfn.PERCENTILE.INC(Data!$O$2:$O$2441,($B$4+T663*($B$5-1))/($B$3-1)),0)</f>
        <v/>
      </c>
      <c r="V663" s="16">
        <f>IF(Occurrence!K663&gt;0,_xlfn.PERCENTILE.INC(Occurrence!$I$2:$I$2441,($B$6+T663*($B$7-1))/($B$3-1)),0)</f>
        <v/>
      </c>
      <c r="W663" s="16">
        <f>IF(Occurrence!K663&gt;0,Occurrence!K663/V663,0)</f>
        <v/>
      </c>
      <c r="X663" s="9">
        <f>IF(Occurrence!K663&gt;0,U663*W663,0)</f>
        <v/>
      </c>
      <c r="Y663" s="24">
        <f>COUNTIF(Data!$X$2:$X$2441,"&lt;="&amp;Data!X663)/($B$3+1)</f>
        <v/>
      </c>
      <c r="Z663" s="16">
        <f>_xlfn.PERCENTILE.INC(Data!$U$2:$U$2441,Y663)</f>
        <v/>
      </c>
      <c r="AA663" s="16">
        <f>_xlfn.PERCENTILE.INC(Data!$V$2:$V$2441,Y663)</f>
        <v/>
      </c>
      <c r="AB663" s="16">
        <f>Data!X663-AA663</f>
        <v/>
      </c>
      <c r="AC663" s="9">
        <f>Z663+AB663</f>
        <v/>
      </c>
      <c r="AD663" s="24">
        <f>COUNTIF(Data!$Y$2:$Y$2441,"&lt;="&amp;Data!Y663)/($B$3+1)</f>
        <v/>
      </c>
      <c r="AE663" s="16">
        <f>_xlfn.PERCENTILE.INC(Data!$U$2:$U$2441,AD663)</f>
        <v/>
      </c>
      <c r="AF663" s="16">
        <f>_xlfn.PERCENTILE.INC(Data!$V$2:$V$2441,AD663)</f>
        <v/>
      </c>
      <c r="AG663" s="16">
        <f>Data!Y663-AF663</f>
        <v/>
      </c>
      <c r="AH663" s="9">
        <f>AE663+AG663</f>
        <v/>
      </c>
    </row>
    <row r="664">
      <c r="N664" s="14">
        <f>Data!A664</f>
        <v/>
      </c>
      <c r="O664" s="24">
        <f>IF(Occurrence!J664&gt;0,COUNTIFS(Occurrence!$J$2:$J$2441,"&gt;0",Occurrence!$J$2:$J$2441,"&lt;="&amp;Occurrence!J664)/($B$8+1),0)</f>
        <v/>
      </c>
      <c r="P664" s="16">
        <f>IF(Occurrence!J664&gt;0,_xlfn.PERCENTILE.INC(Data!$O$2:$O$2441,($B$4+O664*($B$5-1))/($B$3-1)),0)</f>
        <v/>
      </c>
      <c r="Q664" s="16">
        <f>IF(Occurrence!J664&gt;0,_xlfn.PERCENTILE.INC(Occurrence!$I$2:$I$2441,($B$6+O664*($B$7-1))/($B$3-1)),0)</f>
        <v/>
      </c>
      <c r="R664" s="16">
        <f>IF(Occurrence!J664&gt;0,Occurrence!J664/Q664,0)</f>
        <v/>
      </c>
      <c r="S664" s="9">
        <f>IF(Occurrence!J664&gt;0,P664*R664,0)</f>
        <v/>
      </c>
      <c r="T664" s="24">
        <f>IF(Occurrence!K664&gt;0,COUNTIFS(Occurrence!$K$2:$K$2441,"&gt;0",Occurrence!$K$2:$K$2441,"&lt;="&amp;Occurrence!K664)/($B$9+1),0)</f>
        <v/>
      </c>
      <c r="U664" s="16">
        <f>IF(Occurrence!K664&gt;0,_xlfn.PERCENTILE.INC(Data!$O$2:$O$2441,($B$4+T664*($B$5-1))/($B$3-1)),0)</f>
        <v/>
      </c>
      <c r="V664" s="16">
        <f>IF(Occurrence!K664&gt;0,_xlfn.PERCENTILE.INC(Occurrence!$I$2:$I$2441,($B$6+T664*($B$7-1))/($B$3-1)),0)</f>
        <v/>
      </c>
      <c r="W664" s="16">
        <f>IF(Occurrence!K664&gt;0,Occurrence!K664/V664,0)</f>
        <v/>
      </c>
      <c r="X664" s="9">
        <f>IF(Occurrence!K664&gt;0,U664*W664,0)</f>
        <v/>
      </c>
      <c r="Y664" s="24">
        <f>COUNTIF(Data!$X$2:$X$2441,"&lt;="&amp;Data!X664)/($B$3+1)</f>
        <v/>
      </c>
      <c r="Z664" s="16">
        <f>_xlfn.PERCENTILE.INC(Data!$U$2:$U$2441,Y664)</f>
        <v/>
      </c>
      <c r="AA664" s="16">
        <f>_xlfn.PERCENTILE.INC(Data!$V$2:$V$2441,Y664)</f>
        <v/>
      </c>
      <c r="AB664" s="16">
        <f>Data!X664-AA664</f>
        <v/>
      </c>
      <c r="AC664" s="9">
        <f>Z664+AB664</f>
        <v/>
      </c>
      <c r="AD664" s="24">
        <f>COUNTIF(Data!$Y$2:$Y$2441,"&lt;="&amp;Data!Y664)/($B$3+1)</f>
        <v/>
      </c>
      <c r="AE664" s="16">
        <f>_xlfn.PERCENTILE.INC(Data!$U$2:$U$2441,AD664)</f>
        <v/>
      </c>
      <c r="AF664" s="16">
        <f>_xlfn.PERCENTILE.INC(Data!$V$2:$V$2441,AD664)</f>
        <v/>
      </c>
      <c r="AG664" s="16">
        <f>Data!Y664-AF664</f>
        <v/>
      </c>
      <c r="AH664" s="9">
        <f>AE664+AG664</f>
        <v/>
      </c>
    </row>
    <row r="665">
      <c r="N665" s="14">
        <f>Data!A665</f>
        <v/>
      </c>
      <c r="O665" s="24">
        <f>IF(Occurrence!J665&gt;0,COUNTIFS(Occurrence!$J$2:$J$2441,"&gt;0",Occurrence!$J$2:$J$2441,"&lt;="&amp;Occurrence!J665)/($B$8+1),0)</f>
        <v/>
      </c>
      <c r="P665" s="16">
        <f>IF(Occurrence!J665&gt;0,_xlfn.PERCENTILE.INC(Data!$O$2:$O$2441,($B$4+O665*($B$5-1))/($B$3-1)),0)</f>
        <v/>
      </c>
      <c r="Q665" s="16">
        <f>IF(Occurrence!J665&gt;0,_xlfn.PERCENTILE.INC(Occurrence!$I$2:$I$2441,($B$6+O665*($B$7-1))/($B$3-1)),0)</f>
        <v/>
      </c>
      <c r="R665" s="16">
        <f>IF(Occurrence!J665&gt;0,Occurrence!J665/Q665,0)</f>
        <v/>
      </c>
      <c r="S665" s="9">
        <f>IF(Occurrence!J665&gt;0,P665*R665,0)</f>
        <v/>
      </c>
      <c r="T665" s="24">
        <f>IF(Occurrence!K665&gt;0,COUNTIFS(Occurrence!$K$2:$K$2441,"&gt;0",Occurrence!$K$2:$K$2441,"&lt;="&amp;Occurrence!K665)/($B$9+1),0)</f>
        <v/>
      </c>
      <c r="U665" s="16">
        <f>IF(Occurrence!K665&gt;0,_xlfn.PERCENTILE.INC(Data!$O$2:$O$2441,($B$4+T665*($B$5-1))/($B$3-1)),0)</f>
        <v/>
      </c>
      <c r="V665" s="16">
        <f>IF(Occurrence!K665&gt;0,_xlfn.PERCENTILE.INC(Occurrence!$I$2:$I$2441,($B$6+T665*($B$7-1))/($B$3-1)),0)</f>
        <v/>
      </c>
      <c r="W665" s="16">
        <f>IF(Occurrence!K665&gt;0,Occurrence!K665/V665,0)</f>
        <v/>
      </c>
      <c r="X665" s="9">
        <f>IF(Occurrence!K665&gt;0,U665*W665,0)</f>
        <v/>
      </c>
      <c r="Y665" s="24">
        <f>COUNTIF(Data!$X$2:$X$2441,"&lt;="&amp;Data!X665)/($B$3+1)</f>
        <v/>
      </c>
      <c r="Z665" s="16">
        <f>_xlfn.PERCENTILE.INC(Data!$U$2:$U$2441,Y665)</f>
        <v/>
      </c>
      <c r="AA665" s="16">
        <f>_xlfn.PERCENTILE.INC(Data!$V$2:$V$2441,Y665)</f>
        <v/>
      </c>
      <c r="AB665" s="16">
        <f>Data!X665-AA665</f>
        <v/>
      </c>
      <c r="AC665" s="9">
        <f>Z665+AB665</f>
        <v/>
      </c>
      <c r="AD665" s="24">
        <f>COUNTIF(Data!$Y$2:$Y$2441,"&lt;="&amp;Data!Y665)/($B$3+1)</f>
        <v/>
      </c>
      <c r="AE665" s="16">
        <f>_xlfn.PERCENTILE.INC(Data!$U$2:$U$2441,AD665)</f>
        <v/>
      </c>
      <c r="AF665" s="16">
        <f>_xlfn.PERCENTILE.INC(Data!$V$2:$V$2441,AD665)</f>
        <v/>
      </c>
      <c r="AG665" s="16">
        <f>Data!Y665-AF665</f>
        <v/>
      </c>
      <c r="AH665" s="9">
        <f>AE665+AG665</f>
        <v/>
      </c>
    </row>
    <row r="666">
      <c r="N666" s="14">
        <f>Data!A666</f>
        <v/>
      </c>
      <c r="O666" s="24">
        <f>IF(Occurrence!J666&gt;0,COUNTIFS(Occurrence!$J$2:$J$2441,"&gt;0",Occurrence!$J$2:$J$2441,"&lt;="&amp;Occurrence!J666)/($B$8+1),0)</f>
        <v/>
      </c>
      <c r="P666" s="16">
        <f>IF(Occurrence!J666&gt;0,_xlfn.PERCENTILE.INC(Data!$O$2:$O$2441,($B$4+O666*($B$5-1))/($B$3-1)),0)</f>
        <v/>
      </c>
      <c r="Q666" s="16">
        <f>IF(Occurrence!J666&gt;0,_xlfn.PERCENTILE.INC(Occurrence!$I$2:$I$2441,($B$6+O666*($B$7-1))/($B$3-1)),0)</f>
        <v/>
      </c>
      <c r="R666" s="16">
        <f>IF(Occurrence!J666&gt;0,Occurrence!J666/Q666,0)</f>
        <v/>
      </c>
      <c r="S666" s="9">
        <f>IF(Occurrence!J666&gt;0,P666*R666,0)</f>
        <v/>
      </c>
      <c r="T666" s="24">
        <f>IF(Occurrence!K666&gt;0,COUNTIFS(Occurrence!$K$2:$K$2441,"&gt;0",Occurrence!$K$2:$K$2441,"&lt;="&amp;Occurrence!K666)/($B$9+1),0)</f>
        <v/>
      </c>
      <c r="U666" s="16">
        <f>IF(Occurrence!K666&gt;0,_xlfn.PERCENTILE.INC(Data!$O$2:$O$2441,($B$4+T666*($B$5-1))/($B$3-1)),0)</f>
        <v/>
      </c>
      <c r="V666" s="16">
        <f>IF(Occurrence!K666&gt;0,_xlfn.PERCENTILE.INC(Occurrence!$I$2:$I$2441,($B$6+T666*($B$7-1))/($B$3-1)),0)</f>
        <v/>
      </c>
      <c r="W666" s="16">
        <f>IF(Occurrence!K666&gt;0,Occurrence!K666/V666,0)</f>
        <v/>
      </c>
      <c r="X666" s="9">
        <f>IF(Occurrence!K666&gt;0,U666*W666,0)</f>
        <v/>
      </c>
      <c r="Y666" s="24">
        <f>COUNTIF(Data!$X$2:$X$2441,"&lt;="&amp;Data!X666)/($B$3+1)</f>
        <v/>
      </c>
      <c r="Z666" s="16">
        <f>_xlfn.PERCENTILE.INC(Data!$U$2:$U$2441,Y666)</f>
        <v/>
      </c>
      <c r="AA666" s="16">
        <f>_xlfn.PERCENTILE.INC(Data!$V$2:$V$2441,Y666)</f>
        <v/>
      </c>
      <c r="AB666" s="16">
        <f>Data!X666-AA666</f>
        <v/>
      </c>
      <c r="AC666" s="9">
        <f>Z666+AB666</f>
        <v/>
      </c>
      <c r="AD666" s="24">
        <f>COUNTIF(Data!$Y$2:$Y$2441,"&lt;="&amp;Data!Y666)/($B$3+1)</f>
        <v/>
      </c>
      <c r="AE666" s="16">
        <f>_xlfn.PERCENTILE.INC(Data!$U$2:$U$2441,AD666)</f>
        <v/>
      </c>
      <c r="AF666" s="16">
        <f>_xlfn.PERCENTILE.INC(Data!$V$2:$V$2441,AD666)</f>
        <v/>
      </c>
      <c r="AG666" s="16">
        <f>Data!Y666-AF666</f>
        <v/>
      </c>
      <c r="AH666" s="9">
        <f>AE666+AG666</f>
        <v/>
      </c>
    </row>
    <row r="667">
      <c r="N667" s="14">
        <f>Data!A667</f>
        <v/>
      </c>
      <c r="O667" s="24">
        <f>IF(Occurrence!J667&gt;0,COUNTIFS(Occurrence!$J$2:$J$2441,"&gt;0",Occurrence!$J$2:$J$2441,"&lt;="&amp;Occurrence!J667)/($B$8+1),0)</f>
        <v/>
      </c>
      <c r="P667" s="16">
        <f>IF(Occurrence!J667&gt;0,_xlfn.PERCENTILE.INC(Data!$O$2:$O$2441,($B$4+O667*($B$5-1))/($B$3-1)),0)</f>
        <v/>
      </c>
      <c r="Q667" s="16">
        <f>IF(Occurrence!J667&gt;0,_xlfn.PERCENTILE.INC(Occurrence!$I$2:$I$2441,($B$6+O667*($B$7-1))/($B$3-1)),0)</f>
        <v/>
      </c>
      <c r="R667" s="16">
        <f>IF(Occurrence!J667&gt;0,Occurrence!J667/Q667,0)</f>
        <v/>
      </c>
      <c r="S667" s="9">
        <f>IF(Occurrence!J667&gt;0,P667*R667,0)</f>
        <v/>
      </c>
      <c r="T667" s="24">
        <f>IF(Occurrence!K667&gt;0,COUNTIFS(Occurrence!$K$2:$K$2441,"&gt;0",Occurrence!$K$2:$K$2441,"&lt;="&amp;Occurrence!K667)/($B$9+1),0)</f>
        <v/>
      </c>
      <c r="U667" s="16">
        <f>IF(Occurrence!K667&gt;0,_xlfn.PERCENTILE.INC(Data!$O$2:$O$2441,($B$4+T667*($B$5-1))/($B$3-1)),0)</f>
        <v/>
      </c>
      <c r="V667" s="16">
        <f>IF(Occurrence!K667&gt;0,_xlfn.PERCENTILE.INC(Occurrence!$I$2:$I$2441,($B$6+T667*($B$7-1))/($B$3-1)),0)</f>
        <v/>
      </c>
      <c r="W667" s="16">
        <f>IF(Occurrence!K667&gt;0,Occurrence!K667/V667,0)</f>
        <v/>
      </c>
      <c r="X667" s="9">
        <f>IF(Occurrence!K667&gt;0,U667*W667,0)</f>
        <v/>
      </c>
      <c r="Y667" s="24">
        <f>COUNTIF(Data!$X$2:$X$2441,"&lt;="&amp;Data!X667)/($B$3+1)</f>
        <v/>
      </c>
      <c r="Z667" s="16">
        <f>_xlfn.PERCENTILE.INC(Data!$U$2:$U$2441,Y667)</f>
        <v/>
      </c>
      <c r="AA667" s="16">
        <f>_xlfn.PERCENTILE.INC(Data!$V$2:$V$2441,Y667)</f>
        <v/>
      </c>
      <c r="AB667" s="16">
        <f>Data!X667-AA667</f>
        <v/>
      </c>
      <c r="AC667" s="9">
        <f>Z667+AB667</f>
        <v/>
      </c>
      <c r="AD667" s="24">
        <f>COUNTIF(Data!$Y$2:$Y$2441,"&lt;="&amp;Data!Y667)/($B$3+1)</f>
        <v/>
      </c>
      <c r="AE667" s="16">
        <f>_xlfn.PERCENTILE.INC(Data!$U$2:$U$2441,AD667)</f>
        <v/>
      </c>
      <c r="AF667" s="16">
        <f>_xlfn.PERCENTILE.INC(Data!$V$2:$V$2441,AD667)</f>
        <v/>
      </c>
      <c r="AG667" s="16">
        <f>Data!Y667-AF667</f>
        <v/>
      </c>
      <c r="AH667" s="9">
        <f>AE667+AG667</f>
        <v/>
      </c>
    </row>
    <row r="668">
      <c r="N668" s="14">
        <f>Data!A668</f>
        <v/>
      </c>
      <c r="O668" s="24">
        <f>IF(Occurrence!J668&gt;0,COUNTIFS(Occurrence!$J$2:$J$2441,"&gt;0",Occurrence!$J$2:$J$2441,"&lt;="&amp;Occurrence!J668)/($B$8+1),0)</f>
        <v/>
      </c>
      <c r="P668" s="16">
        <f>IF(Occurrence!J668&gt;0,_xlfn.PERCENTILE.INC(Data!$O$2:$O$2441,($B$4+O668*($B$5-1))/($B$3-1)),0)</f>
        <v/>
      </c>
      <c r="Q668" s="16">
        <f>IF(Occurrence!J668&gt;0,_xlfn.PERCENTILE.INC(Occurrence!$I$2:$I$2441,($B$6+O668*($B$7-1))/($B$3-1)),0)</f>
        <v/>
      </c>
      <c r="R668" s="16">
        <f>IF(Occurrence!J668&gt;0,Occurrence!J668/Q668,0)</f>
        <v/>
      </c>
      <c r="S668" s="9">
        <f>IF(Occurrence!J668&gt;0,P668*R668,0)</f>
        <v/>
      </c>
      <c r="T668" s="24">
        <f>IF(Occurrence!K668&gt;0,COUNTIFS(Occurrence!$K$2:$K$2441,"&gt;0",Occurrence!$K$2:$K$2441,"&lt;="&amp;Occurrence!K668)/($B$9+1),0)</f>
        <v/>
      </c>
      <c r="U668" s="16">
        <f>IF(Occurrence!K668&gt;0,_xlfn.PERCENTILE.INC(Data!$O$2:$O$2441,($B$4+T668*($B$5-1))/($B$3-1)),0)</f>
        <v/>
      </c>
      <c r="V668" s="16">
        <f>IF(Occurrence!K668&gt;0,_xlfn.PERCENTILE.INC(Occurrence!$I$2:$I$2441,($B$6+T668*($B$7-1))/($B$3-1)),0)</f>
        <v/>
      </c>
      <c r="W668" s="16">
        <f>IF(Occurrence!K668&gt;0,Occurrence!K668/V668,0)</f>
        <v/>
      </c>
      <c r="X668" s="9">
        <f>IF(Occurrence!K668&gt;0,U668*W668,0)</f>
        <v/>
      </c>
      <c r="Y668" s="24">
        <f>COUNTIF(Data!$X$2:$X$2441,"&lt;="&amp;Data!X668)/($B$3+1)</f>
        <v/>
      </c>
      <c r="Z668" s="16">
        <f>_xlfn.PERCENTILE.INC(Data!$U$2:$U$2441,Y668)</f>
        <v/>
      </c>
      <c r="AA668" s="16">
        <f>_xlfn.PERCENTILE.INC(Data!$V$2:$V$2441,Y668)</f>
        <v/>
      </c>
      <c r="AB668" s="16">
        <f>Data!X668-AA668</f>
        <v/>
      </c>
      <c r="AC668" s="9">
        <f>Z668+AB668</f>
        <v/>
      </c>
      <c r="AD668" s="24">
        <f>COUNTIF(Data!$Y$2:$Y$2441,"&lt;="&amp;Data!Y668)/($B$3+1)</f>
        <v/>
      </c>
      <c r="AE668" s="16">
        <f>_xlfn.PERCENTILE.INC(Data!$U$2:$U$2441,AD668)</f>
        <v/>
      </c>
      <c r="AF668" s="16">
        <f>_xlfn.PERCENTILE.INC(Data!$V$2:$V$2441,AD668)</f>
        <v/>
      </c>
      <c r="AG668" s="16">
        <f>Data!Y668-AF668</f>
        <v/>
      </c>
      <c r="AH668" s="9">
        <f>AE668+AG668</f>
        <v/>
      </c>
    </row>
    <row r="669">
      <c r="N669" s="14">
        <f>Data!A669</f>
        <v/>
      </c>
      <c r="O669" s="24">
        <f>IF(Occurrence!J669&gt;0,COUNTIFS(Occurrence!$J$2:$J$2441,"&gt;0",Occurrence!$J$2:$J$2441,"&lt;="&amp;Occurrence!J669)/($B$8+1),0)</f>
        <v/>
      </c>
      <c r="P669" s="16">
        <f>IF(Occurrence!J669&gt;0,_xlfn.PERCENTILE.INC(Data!$O$2:$O$2441,($B$4+O669*($B$5-1))/($B$3-1)),0)</f>
        <v/>
      </c>
      <c r="Q669" s="16">
        <f>IF(Occurrence!J669&gt;0,_xlfn.PERCENTILE.INC(Occurrence!$I$2:$I$2441,($B$6+O669*($B$7-1))/($B$3-1)),0)</f>
        <v/>
      </c>
      <c r="R669" s="16">
        <f>IF(Occurrence!J669&gt;0,Occurrence!J669/Q669,0)</f>
        <v/>
      </c>
      <c r="S669" s="9">
        <f>IF(Occurrence!J669&gt;0,P669*R669,0)</f>
        <v/>
      </c>
      <c r="T669" s="24">
        <f>IF(Occurrence!K669&gt;0,COUNTIFS(Occurrence!$K$2:$K$2441,"&gt;0",Occurrence!$K$2:$K$2441,"&lt;="&amp;Occurrence!K669)/($B$9+1),0)</f>
        <v/>
      </c>
      <c r="U669" s="16">
        <f>IF(Occurrence!K669&gt;0,_xlfn.PERCENTILE.INC(Data!$O$2:$O$2441,($B$4+T669*($B$5-1))/($B$3-1)),0)</f>
        <v/>
      </c>
      <c r="V669" s="16">
        <f>IF(Occurrence!K669&gt;0,_xlfn.PERCENTILE.INC(Occurrence!$I$2:$I$2441,($B$6+T669*($B$7-1))/($B$3-1)),0)</f>
        <v/>
      </c>
      <c r="W669" s="16">
        <f>IF(Occurrence!K669&gt;0,Occurrence!K669/V669,0)</f>
        <v/>
      </c>
      <c r="X669" s="9">
        <f>IF(Occurrence!K669&gt;0,U669*W669,0)</f>
        <v/>
      </c>
      <c r="Y669" s="24">
        <f>COUNTIF(Data!$X$2:$X$2441,"&lt;="&amp;Data!X669)/($B$3+1)</f>
        <v/>
      </c>
      <c r="Z669" s="16">
        <f>_xlfn.PERCENTILE.INC(Data!$U$2:$U$2441,Y669)</f>
        <v/>
      </c>
      <c r="AA669" s="16">
        <f>_xlfn.PERCENTILE.INC(Data!$V$2:$V$2441,Y669)</f>
        <v/>
      </c>
      <c r="AB669" s="16">
        <f>Data!X669-AA669</f>
        <v/>
      </c>
      <c r="AC669" s="9">
        <f>Z669+AB669</f>
        <v/>
      </c>
      <c r="AD669" s="24">
        <f>COUNTIF(Data!$Y$2:$Y$2441,"&lt;="&amp;Data!Y669)/($B$3+1)</f>
        <v/>
      </c>
      <c r="AE669" s="16">
        <f>_xlfn.PERCENTILE.INC(Data!$U$2:$U$2441,AD669)</f>
        <v/>
      </c>
      <c r="AF669" s="16">
        <f>_xlfn.PERCENTILE.INC(Data!$V$2:$V$2441,AD669)</f>
        <v/>
      </c>
      <c r="AG669" s="16">
        <f>Data!Y669-AF669</f>
        <v/>
      </c>
      <c r="AH669" s="9">
        <f>AE669+AG669</f>
        <v/>
      </c>
    </row>
    <row r="670">
      <c r="N670" s="14">
        <f>Data!A670</f>
        <v/>
      </c>
      <c r="O670" s="24">
        <f>IF(Occurrence!J670&gt;0,COUNTIFS(Occurrence!$J$2:$J$2441,"&gt;0",Occurrence!$J$2:$J$2441,"&lt;="&amp;Occurrence!J670)/($B$8+1),0)</f>
        <v/>
      </c>
      <c r="P670" s="16">
        <f>IF(Occurrence!J670&gt;0,_xlfn.PERCENTILE.INC(Data!$O$2:$O$2441,($B$4+O670*($B$5-1))/($B$3-1)),0)</f>
        <v/>
      </c>
      <c r="Q670" s="16">
        <f>IF(Occurrence!J670&gt;0,_xlfn.PERCENTILE.INC(Occurrence!$I$2:$I$2441,($B$6+O670*($B$7-1))/($B$3-1)),0)</f>
        <v/>
      </c>
      <c r="R670" s="16">
        <f>IF(Occurrence!J670&gt;0,Occurrence!J670/Q670,0)</f>
        <v/>
      </c>
      <c r="S670" s="9">
        <f>IF(Occurrence!J670&gt;0,P670*R670,0)</f>
        <v/>
      </c>
      <c r="T670" s="24">
        <f>IF(Occurrence!K670&gt;0,COUNTIFS(Occurrence!$K$2:$K$2441,"&gt;0",Occurrence!$K$2:$K$2441,"&lt;="&amp;Occurrence!K670)/($B$9+1),0)</f>
        <v/>
      </c>
      <c r="U670" s="16">
        <f>IF(Occurrence!K670&gt;0,_xlfn.PERCENTILE.INC(Data!$O$2:$O$2441,($B$4+T670*($B$5-1))/($B$3-1)),0)</f>
        <v/>
      </c>
      <c r="V670" s="16">
        <f>IF(Occurrence!K670&gt;0,_xlfn.PERCENTILE.INC(Occurrence!$I$2:$I$2441,($B$6+T670*($B$7-1))/($B$3-1)),0)</f>
        <v/>
      </c>
      <c r="W670" s="16">
        <f>IF(Occurrence!K670&gt;0,Occurrence!K670/V670,0)</f>
        <v/>
      </c>
      <c r="X670" s="9">
        <f>IF(Occurrence!K670&gt;0,U670*W670,0)</f>
        <v/>
      </c>
      <c r="Y670" s="24">
        <f>COUNTIF(Data!$X$2:$X$2441,"&lt;="&amp;Data!X670)/($B$3+1)</f>
        <v/>
      </c>
      <c r="Z670" s="16">
        <f>_xlfn.PERCENTILE.INC(Data!$U$2:$U$2441,Y670)</f>
        <v/>
      </c>
      <c r="AA670" s="16">
        <f>_xlfn.PERCENTILE.INC(Data!$V$2:$V$2441,Y670)</f>
        <v/>
      </c>
      <c r="AB670" s="16">
        <f>Data!X670-AA670</f>
        <v/>
      </c>
      <c r="AC670" s="9">
        <f>Z670+AB670</f>
        <v/>
      </c>
      <c r="AD670" s="24">
        <f>COUNTIF(Data!$Y$2:$Y$2441,"&lt;="&amp;Data!Y670)/($B$3+1)</f>
        <v/>
      </c>
      <c r="AE670" s="16">
        <f>_xlfn.PERCENTILE.INC(Data!$U$2:$U$2441,AD670)</f>
        <v/>
      </c>
      <c r="AF670" s="16">
        <f>_xlfn.PERCENTILE.INC(Data!$V$2:$V$2441,AD670)</f>
        <v/>
      </c>
      <c r="AG670" s="16">
        <f>Data!Y670-AF670</f>
        <v/>
      </c>
      <c r="AH670" s="9">
        <f>AE670+AG670</f>
        <v/>
      </c>
    </row>
    <row r="671">
      <c r="N671" s="14">
        <f>Data!A671</f>
        <v/>
      </c>
      <c r="O671" s="24">
        <f>IF(Occurrence!J671&gt;0,COUNTIFS(Occurrence!$J$2:$J$2441,"&gt;0",Occurrence!$J$2:$J$2441,"&lt;="&amp;Occurrence!J671)/($B$8+1),0)</f>
        <v/>
      </c>
      <c r="P671" s="16">
        <f>IF(Occurrence!J671&gt;0,_xlfn.PERCENTILE.INC(Data!$O$2:$O$2441,($B$4+O671*($B$5-1))/($B$3-1)),0)</f>
        <v/>
      </c>
      <c r="Q671" s="16">
        <f>IF(Occurrence!J671&gt;0,_xlfn.PERCENTILE.INC(Occurrence!$I$2:$I$2441,($B$6+O671*($B$7-1))/($B$3-1)),0)</f>
        <v/>
      </c>
      <c r="R671" s="16">
        <f>IF(Occurrence!J671&gt;0,Occurrence!J671/Q671,0)</f>
        <v/>
      </c>
      <c r="S671" s="9">
        <f>IF(Occurrence!J671&gt;0,P671*R671,0)</f>
        <v/>
      </c>
      <c r="T671" s="24">
        <f>IF(Occurrence!K671&gt;0,COUNTIFS(Occurrence!$K$2:$K$2441,"&gt;0",Occurrence!$K$2:$K$2441,"&lt;="&amp;Occurrence!K671)/($B$9+1),0)</f>
        <v/>
      </c>
      <c r="U671" s="16">
        <f>IF(Occurrence!K671&gt;0,_xlfn.PERCENTILE.INC(Data!$O$2:$O$2441,($B$4+T671*($B$5-1))/($B$3-1)),0)</f>
        <v/>
      </c>
      <c r="V671" s="16">
        <f>IF(Occurrence!K671&gt;0,_xlfn.PERCENTILE.INC(Occurrence!$I$2:$I$2441,($B$6+T671*($B$7-1))/($B$3-1)),0)</f>
        <v/>
      </c>
      <c r="W671" s="16">
        <f>IF(Occurrence!K671&gt;0,Occurrence!K671/V671,0)</f>
        <v/>
      </c>
      <c r="X671" s="9">
        <f>IF(Occurrence!K671&gt;0,U671*W671,0)</f>
        <v/>
      </c>
      <c r="Y671" s="24">
        <f>COUNTIF(Data!$X$2:$X$2441,"&lt;="&amp;Data!X671)/($B$3+1)</f>
        <v/>
      </c>
      <c r="Z671" s="16">
        <f>_xlfn.PERCENTILE.INC(Data!$U$2:$U$2441,Y671)</f>
        <v/>
      </c>
      <c r="AA671" s="16">
        <f>_xlfn.PERCENTILE.INC(Data!$V$2:$V$2441,Y671)</f>
        <v/>
      </c>
      <c r="AB671" s="16">
        <f>Data!X671-AA671</f>
        <v/>
      </c>
      <c r="AC671" s="9">
        <f>Z671+AB671</f>
        <v/>
      </c>
      <c r="AD671" s="24">
        <f>COUNTIF(Data!$Y$2:$Y$2441,"&lt;="&amp;Data!Y671)/($B$3+1)</f>
        <v/>
      </c>
      <c r="AE671" s="16">
        <f>_xlfn.PERCENTILE.INC(Data!$U$2:$U$2441,AD671)</f>
        <v/>
      </c>
      <c r="AF671" s="16">
        <f>_xlfn.PERCENTILE.INC(Data!$V$2:$V$2441,AD671)</f>
        <v/>
      </c>
      <c r="AG671" s="16">
        <f>Data!Y671-AF671</f>
        <v/>
      </c>
      <c r="AH671" s="9">
        <f>AE671+AG671</f>
        <v/>
      </c>
    </row>
    <row r="672">
      <c r="N672" s="14">
        <f>Data!A672</f>
        <v/>
      </c>
      <c r="O672" s="24">
        <f>IF(Occurrence!J672&gt;0,COUNTIFS(Occurrence!$J$2:$J$2441,"&gt;0",Occurrence!$J$2:$J$2441,"&lt;="&amp;Occurrence!J672)/($B$8+1),0)</f>
        <v/>
      </c>
      <c r="P672" s="16">
        <f>IF(Occurrence!J672&gt;0,_xlfn.PERCENTILE.INC(Data!$O$2:$O$2441,($B$4+O672*($B$5-1))/($B$3-1)),0)</f>
        <v/>
      </c>
      <c r="Q672" s="16">
        <f>IF(Occurrence!J672&gt;0,_xlfn.PERCENTILE.INC(Occurrence!$I$2:$I$2441,($B$6+O672*($B$7-1))/($B$3-1)),0)</f>
        <v/>
      </c>
      <c r="R672" s="16">
        <f>IF(Occurrence!J672&gt;0,Occurrence!J672/Q672,0)</f>
        <v/>
      </c>
      <c r="S672" s="9">
        <f>IF(Occurrence!J672&gt;0,P672*R672,0)</f>
        <v/>
      </c>
      <c r="T672" s="24">
        <f>IF(Occurrence!K672&gt;0,COUNTIFS(Occurrence!$K$2:$K$2441,"&gt;0",Occurrence!$K$2:$K$2441,"&lt;="&amp;Occurrence!K672)/($B$9+1),0)</f>
        <v/>
      </c>
      <c r="U672" s="16">
        <f>IF(Occurrence!K672&gt;0,_xlfn.PERCENTILE.INC(Data!$O$2:$O$2441,($B$4+T672*($B$5-1))/($B$3-1)),0)</f>
        <v/>
      </c>
      <c r="V672" s="16">
        <f>IF(Occurrence!K672&gt;0,_xlfn.PERCENTILE.INC(Occurrence!$I$2:$I$2441,($B$6+T672*($B$7-1))/($B$3-1)),0)</f>
        <v/>
      </c>
      <c r="W672" s="16">
        <f>IF(Occurrence!K672&gt;0,Occurrence!K672/V672,0)</f>
        <v/>
      </c>
      <c r="X672" s="9">
        <f>IF(Occurrence!K672&gt;0,U672*W672,0)</f>
        <v/>
      </c>
      <c r="Y672" s="24">
        <f>COUNTIF(Data!$X$2:$X$2441,"&lt;="&amp;Data!X672)/($B$3+1)</f>
        <v/>
      </c>
      <c r="Z672" s="16">
        <f>_xlfn.PERCENTILE.INC(Data!$U$2:$U$2441,Y672)</f>
        <v/>
      </c>
      <c r="AA672" s="16">
        <f>_xlfn.PERCENTILE.INC(Data!$V$2:$V$2441,Y672)</f>
        <v/>
      </c>
      <c r="AB672" s="16">
        <f>Data!X672-AA672</f>
        <v/>
      </c>
      <c r="AC672" s="9">
        <f>Z672+AB672</f>
        <v/>
      </c>
      <c r="AD672" s="24">
        <f>COUNTIF(Data!$Y$2:$Y$2441,"&lt;="&amp;Data!Y672)/($B$3+1)</f>
        <v/>
      </c>
      <c r="AE672" s="16">
        <f>_xlfn.PERCENTILE.INC(Data!$U$2:$U$2441,AD672)</f>
        <v/>
      </c>
      <c r="AF672" s="16">
        <f>_xlfn.PERCENTILE.INC(Data!$V$2:$V$2441,AD672)</f>
        <v/>
      </c>
      <c r="AG672" s="16">
        <f>Data!Y672-AF672</f>
        <v/>
      </c>
      <c r="AH672" s="9">
        <f>AE672+AG672</f>
        <v/>
      </c>
    </row>
    <row r="673">
      <c r="N673" s="14">
        <f>Data!A673</f>
        <v/>
      </c>
      <c r="O673" s="24">
        <f>IF(Occurrence!J673&gt;0,COUNTIFS(Occurrence!$J$2:$J$2441,"&gt;0",Occurrence!$J$2:$J$2441,"&lt;="&amp;Occurrence!J673)/($B$8+1),0)</f>
        <v/>
      </c>
      <c r="P673" s="16">
        <f>IF(Occurrence!J673&gt;0,_xlfn.PERCENTILE.INC(Data!$O$2:$O$2441,($B$4+O673*($B$5-1))/($B$3-1)),0)</f>
        <v/>
      </c>
      <c r="Q673" s="16">
        <f>IF(Occurrence!J673&gt;0,_xlfn.PERCENTILE.INC(Occurrence!$I$2:$I$2441,($B$6+O673*($B$7-1))/($B$3-1)),0)</f>
        <v/>
      </c>
      <c r="R673" s="16">
        <f>IF(Occurrence!J673&gt;0,Occurrence!J673/Q673,0)</f>
        <v/>
      </c>
      <c r="S673" s="9">
        <f>IF(Occurrence!J673&gt;0,P673*R673,0)</f>
        <v/>
      </c>
      <c r="T673" s="24">
        <f>IF(Occurrence!K673&gt;0,COUNTIFS(Occurrence!$K$2:$K$2441,"&gt;0",Occurrence!$K$2:$K$2441,"&lt;="&amp;Occurrence!K673)/($B$9+1),0)</f>
        <v/>
      </c>
      <c r="U673" s="16">
        <f>IF(Occurrence!K673&gt;0,_xlfn.PERCENTILE.INC(Data!$O$2:$O$2441,($B$4+T673*($B$5-1))/($B$3-1)),0)</f>
        <v/>
      </c>
      <c r="V673" s="16">
        <f>IF(Occurrence!K673&gt;0,_xlfn.PERCENTILE.INC(Occurrence!$I$2:$I$2441,($B$6+T673*($B$7-1))/($B$3-1)),0)</f>
        <v/>
      </c>
      <c r="W673" s="16">
        <f>IF(Occurrence!K673&gt;0,Occurrence!K673/V673,0)</f>
        <v/>
      </c>
      <c r="X673" s="9">
        <f>IF(Occurrence!K673&gt;0,U673*W673,0)</f>
        <v/>
      </c>
      <c r="Y673" s="24">
        <f>COUNTIF(Data!$X$2:$X$2441,"&lt;="&amp;Data!X673)/($B$3+1)</f>
        <v/>
      </c>
      <c r="Z673" s="16">
        <f>_xlfn.PERCENTILE.INC(Data!$U$2:$U$2441,Y673)</f>
        <v/>
      </c>
      <c r="AA673" s="16">
        <f>_xlfn.PERCENTILE.INC(Data!$V$2:$V$2441,Y673)</f>
        <v/>
      </c>
      <c r="AB673" s="16">
        <f>Data!X673-AA673</f>
        <v/>
      </c>
      <c r="AC673" s="9">
        <f>Z673+AB673</f>
        <v/>
      </c>
      <c r="AD673" s="24">
        <f>COUNTIF(Data!$Y$2:$Y$2441,"&lt;="&amp;Data!Y673)/($B$3+1)</f>
        <v/>
      </c>
      <c r="AE673" s="16">
        <f>_xlfn.PERCENTILE.INC(Data!$U$2:$U$2441,AD673)</f>
        <v/>
      </c>
      <c r="AF673" s="16">
        <f>_xlfn.PERCENTILE.INC(Data!$V$2:$V$2441,AD673)</f>
        <v/>
      </c>
      <c r="AG673" s="16">
        <f>Data!Y673-AF673</f>
        <v/>
      </c>
      <c r="AH673" s="9">
        <f>AE673+AG673</f>
        <v/>
      </c>
    </row>
    <row r="674">
      <c r="N674" s="14">
        <f>Data!A674</f>
        <v/>
      </c>
      <c r="O674" s="24">
        <f>IF(Occurrence!J674&gt;0,COUNTIFS(Occurrence!$J$2:$J$2441,"&gt;0",Occurrence!$J$2:$J$2441,"&lt;="&amp;Occurrence!J674)/($B$8+1),0)</f>
        <v/>
      </c>
      <c r="P674" s="16">
        <f>IF(Occurrence!J674&gt;0,_xlfn.PERCENTILE.INC(Data!$O$2:$O$2441,($B$4+O674*($B$5-1))/($B$3-1)),0)</f>
        <v/>
      </c>
      <c r="Q674" s="16">
        <f>IF(Occurrence!J674&gt;0,_xlfn.PERCENTILE.INC(Occurrence!$I$2:$I$2441,($B$6+O674*($B$7-1))/($B$3-1)),0)</f>
        <v/>
      </c>
      <c r="R674" s="16">
        <f>IF(Occurrence!J674&gt;0,Occurrence!J674/Q674,0)</f>
        <v/>
      </c>
      <c r="S674" s="9">
        <f>IF(Occurrence!J674&gt;0,P674*R674,0)</f>
        <v/>
      </c>
      <c r="T674" s="24">
        <f>IF(Occurrence!K674&gt;0,COUNTIFS(Occurrence!$K$2:$K$2441,"&gt;0",Occurrence!$K$2:$K$2441,"&lt;="&amp;Occurrence!K674)/($B$9+1),0)</f>
        <v/>
      </c>
      <c r="U674" s="16">
        <f>IF(Occurrence!K674&gt;0,_xlfn.PERCENTILE.INC(Data!$O$2:$O$2441,($B$4+T674*($B$5-1))/($B$3-1)),0)</f>
        <v/>
      </c>
      <c r="V674" s="16">
        <f>IF(Occurrence!K674&gt;0,_xlfn.PERCENTILE.INC(Occurrence!$I$2:$I$2441,($B$6+T674*($B$7-1))/($B$3-1)),0)</f>
        <v/>
      </c>
      <c r="W674" s="16">
        <f>IF(Occurrence!K674&gt;0,Occurrence!K674/V674,0)</f>
        <v/>
      </c>
      <c r="X674" s="9">
        <f>IF(Occurrence!K674&gt;0,U674*W674,0)</f>
        <v/>
      </c>
      <c r="Y674" s="24">
        <f>COUNTIF(Data!$X$2:$X$2441,"&lt;="&amp;Data!X674)/($B$3+1)</f>
        <v/>
      </c>
      <c r="Z674" s="16">
        <f>_xlfn.PERCENTILE.INC(Data!$U$2:$U$2441,Y674)</f>
        <v/>
      </c>
      <c r="AA674" s="16">
        <f>_xlfn.PERCENTILE.INC(Data!$V$2:$V$2441,Y674)</f>
        <v/>
      </c>
      <c r="AB674" s="16">
        <f>Data!X674-AA674</f>
        <v/>
      </c>
      <c r="AC674" s="9">
        <f>Z674+AB674</f>
        <v/>
      </c>
      <c r="AD674" s="24">
        <f>COUNTIF(Data!$Y$2:$Y$2441,"&lt;="&amp;Data!Y674)/($B$3+1)</f>
        <v/>
      </c>
      <c r="AE674" s="16">
        <f>_xlfn.PERCENTILE.INC(Data!$U$2:$U$2441,AD674)</f>
        <v/>
      </c>
      <c r="AF674" s="16">
        <f>_xlfn.PERCENTILE.INC(Data!$V$2:$V$2441,AD674)</f>
        <v/>
      </c>
      <c r="AG674" s="16">
        <f>Data!Y674-AF674</f>
        <v/>
      </c>
      <c r="AH674" s="9">
        <f>AE674+AG674</f>
        <v/>
      </c>
    </row>
    <row r="675">
      <c r="N675" s="14">
        <f>Data!A675</f>
        <v/>
      </c>
      <c r="O675" s="24">
        <f>IF(Occurrence!J675&gt;0,COUNTIFS(Occurrence!$J$2:$J$2441,"&gt;0",Occurrence!$J$2:$J$2441,"&lt;="&amp;Occurrence!J675)/($B$8+1),0)</f>
        <v/>
      </c>
      <c r="P675" s="16">
        <f>IF(Occurrence!J675&gt;0,_xlfn.PERCENTILE.INC(Data!$O$2:$O$2441,($B$4+O675*($B$5-1))/($B$3-1)),0)</f>
        <v/>
      </c>
      <c r="Q675" s="16">
        <f>IF(Occurrence!J675&gt;0,_xlfn.PERCENTILE.INC(Occurrence!$I$2:$I$2441,($B$6+O675*($B$7-1))/($B$3-1)),0)</f>
        <v/>
      </c>
      <c r="R675" s="16">
        <f>IF(Occurrence!J675&gt;0,Occurrence!J675/Q675,0)</f>
        <v/>
      </c>
      <c r="S675" s="9">
        <f>IF(Occurrence!J675&gt;0,P675*R675,0)</f>
        <v/>
      </c>
      <c r="T675" s="24">
        <f>IF(Occurrence!K675&gt;0,COUNTIFS(Occurrence!$K$2:$K$2441,"&gt;0",Occurrence!$K$2:$K$2441,"&lt;="&amp;Occurrence!K675)/($B$9+1),0)</f>
        <v/>
      </c>
      <c r="U675" s="16">
        <f>IF(Occurrence!K675&gt;0,_xlfn.PERCENTILE.INC(Data!$O$2:$O$2441,($B$4+T675*($B$5-1))/($B$3-1)),0)</f>
        <v/>
      </c>
      <c r="V675" s="16">
        <f>IF(Occurrence!K675&gt;0,_xlfn.PERCENTILE.INC(Occurrence!$I$2:$I$2441,($B$6+T675*($B$7-1))/($B$3-1)),0)</f>
        <v/>
      </c>
      <c r="W675" s="16">
        <f>IF(Occurrence!K675&gt;0,Occurrence!K675/V675,0)</f>
        <v/>
      </c>
      <c r="X675" s="9">
        <f>IF(Occurrence!K675&gt;0,U675*W675,0)</f>
        <v/>
      </c>
      <c r="Y675" s="24">
        <f>COUNTIF(Data!$X$2:$X$2441,"&lt;="&amp;Data!X675)/($B$3+1)</f>
        <v/>
      </c>
      <c r="Z675" s="16">
        <f>_xlfn.PERCENTILE.INC(Data!$U$2:$U$2441,Y675)</f>
        <v/>
      </c>
      <c r="AA675" s="16">
        <f>_xlfn.PERCENTILE.INC(Data!$V$2:$V$2441,Y675)</f>
        <v/>
      </c>
      <c r="AB675" s="16">
        <f>Data!X675-AA675</f>
        <v/>
      </c>
      <c r="AC675" s="9">
        <f>Z675+AB675</f>
        <v/>
      </c>
      <c r="AD675" s="24">
        <f>COUNTIF(Data!$Y$2:$Y$2441,"&lt;="&amp;Data!Y675)/($B$3+1)</f>
        <v/>
      </c>
      <c r="AE675" s="16">
        <f>_xlfn.PERCENTILE.INC(Data!$U$2:$U$2441,AD675)</f>
        <v/>
      </c>
      <c r="AF675" s="16">
        <f>_xlfn.PERCENTILE.INC(Data!$V$2:$V$2441,AD675)</f>
        <v/>
      </c>
      <c r="AG675" s="16">
        <f>Data!Y675-AF675</f>
        <v/>
      </c>
      <c r="AH675" s="9">
        <f>AE675+AG675</f>
        <v/>
      </c>
    </row>
    <row r="676">
      <c r="N676" s="14">
        <f>Data!A676</f>
        <v/>
      </c>
      <c r="O676" s="24">
        <f>IF(Occurrence!J676&gt;0,COUNTIFS(Occurrence!$J$2:$J$2441,"&gt;0",Occurrence!$J$2:$J$2441,"&lt;="&amp;Occurrence!J676)/($B$8+1),0)</f>
        <v/>
      </c>
      <c r="P676" s="16">
        <f>IF(Occurrence!J676&gt;0,_xlfn.PERCENTILE.INC(Data!$O$2:$O$2441,($B$4+O676*($B$5-1))/($B$3-1)),0)</f>
        <v/>
      </c>
      <c r="Q676" s="16">
        <f>IF(Occurrence!J676&gt;0,_xlfn.PERCENTILE.INC(Occurrence!$I$2:$I$2441,($B$6+O676*($B$7-1))/($B$3-1)),0)</f>
        <v/>
      </c>
      <c r="R676" s="16">
        <f>IF(Occurrence!J676&gt;0,Occurrence!J676/Q676,0)</f>
        <v/>
      </c>
      <c r="S676" s="9">
        <f>IF(Occurrence!J676&gt;0,P676*R676,0)</f>
        <v/>
      </c>
      <c r="T676" s="24">
        <f>IF(Occurrence!K676&gt;0,COUNTIFS(Occurrence!$K$2:$K$2441,"&gt;0",Occurrence!$K$2:$K$2441,"&lt;="&amp;Occurrence!K676)/($B$9+1),0)</f>
        <v/>
      </c>
      <c r="U676" s="16">
        <f>IF(Occurrence!K676&gt;0,_xlfn.PERCENTILE.INC(Data!$O$2:$O$2441,($B$4+T676*($B$5-1))/($B$3-1)),0)</f>
        <v/>
      </c>
      <c r="V676" s="16">
        <f>IF(Occurrence!K676&gt;0,_xlfn.PERCENTILE.INC(Occurrence!$I$2:$I$2441,($B$6+T676*($B$7-1))/($B$3-1)),0)</f>
        <v/>
      </c>
      <c r="W676" s="16">
        <f>IF(Occurrence!K676&gt;0,Occurrence!K676/V676,0)</f>
        <v/>
      </c>
      <c r="X676" s="9">
        <f>IF(Occurrence!K676&gt;0,U676*W676,0)</f>
        <v/>
      </c>
      <c r="Y676" s="24">
        <f>COUNTIF(Data!$X$2:$X$2441,"&lt;="&amp;Data!X676)/($B$3+1)</f>
        <v/>
      </c>
      <c r="Z676" s="16">
        <f>_xlfn.PERCENTILE.INC(Data!$U$2:$U$2441,Y676)</f>
        <v/>
      </c>
      <c r="AA676" s="16">
        <f>_xlfn.PERCENTILE.INC(Data!$V$2:$V$2441,Y676)</f>
        <v/>
      </c>
      <c r="AB676" s="16">
        <f>Data!X676-AA676</f>
        <v/>
      </c>
      <c r="AC676" s="9">
        <f>Z676+AB676</f>
        <v/>
      </c>
      <c r="AD676" s="24">
        <f>COUNTIF(Data!$Y$2:$Y$2441,"&lt;="&amp;Data!Y676)/($B$3+1)</f>
        <v/>
      </c>
      <c r="AE676" s="16">
        <f>_xlfn.PERCENTILE.INC(Data!$U$2:$U$2441,AD676)</f>
        <v/>
      </c>
      <c r="AF676" s="16">
        <f>_xlfn.PERCENTILE.INC(Data!$V$2:$V$2441,AD676)</f>
        <v/>
      </c>
      <c r="AG676" s="16">
        <f>Data!Y676-AF676</f>
        <v/>
      </c>
      <c r="AH676" s="9">
        <f>AE676+AG676</f>
        <v/>
      </c>
    </row>
    <row r="677">
      <c r="N677" s="14">
        <f>Data!A677</f>
        <v/>
      </c>
      <c r="O677" s="24">
        <f>IF(Occurrence!J677&gt;0,COUNTIFS(Occurrence!$J$2:$J$2441,"&gt;0",Occurrence!$J$2:$J$2441,"&lt;="&amp;Occurrence!J677)/($B$8+1),0)</f>
        <v/>
      </c>
      <c r="P677" s="16">
        <f>IF(Occurrence!J677&gt;0,_xlfn.PERCENTILE.INC(Data!$O$2:$O$2441,($B$4+O677*($B$5-1))/($B$3-1)),0)</f>
        <v/>
      </c>
      <c r="Q677" s="16">
        <f>IF(Occurrence!J677&gt;0,_xlfn.PERCENTILE.INC(Occurrence!$I$2:$I$2441,($B$6+O677*($B$7-1))/($B$3-1)),0)</f>
        <v/>
      </c>
      <c r="R677" s="16">
        <f>IF(Occurrence!J677&gt;0,Occurrence!J677/Q677,0)</f>
        <v/>
      </c>
      <c r="S677" s="9">
        <f>IF(Occurrence!J677&gt;0,P677*R677,0)</f>
        <v/>
      </c>
      <c r="T677" s="24">
        <f>IF(Occurrence!K677&gt;0,COUNTIFS(Occurrence!$K$2:$K$2441,"&gt;0",Occurrence!$K$2:$K$2441,"&lt;="&amp;Occurrence!K677)/($B$9+1),0)</f>
        <v/>
      </c>
      <c r="U677" s="16">
        <f>IF(Occurrence!K677&gt;0,_xlfn.PERCENTILE.INC(Data!$O$2:$O$2441,($B$4+T677*($B$5-1))/($B$3-1)),0)</f>
        <v/>
      </c>
      <c r="V677" s="16">
        <f>IF(Occurrence!K677&gt;0,_xlfn.PERCENTILE.INC(Occurrence!$I$2:$I$2441,($B$6+T677*($B$7-1))/($B$3-1)),0)</f>
        <v/>
      </c>
      <c r="W677" s="16">
        <f>IF(Occurrence!K677&gt;0,Occurrence!K677/V677,0)</f>
        <v/>
      </c>
      <c r="X677" s="9">
        <f>IF(Occurrence!K677&gt;0,U677*W677,0)</f>
        <v/>
      </c>
      <c r="Y677" s="24">
        <f>COUNTIF(Data!$X$2:$X$2441,"&lt;="&amp;Data!X677)/($B$3+1)</f>
        <v/>
      </c>
      <c r="Z677" s="16">
        <f>_xlfn.PERCENTILE.INC(Data!$U$2:$U$2441,Y677)</f>
        <v/>
      </c>
      <c r="AA677" s="16">
        <f>_xlfn.PERCENTILE.INC(Data!$V$2:$V$2441,Y677)</f>
        <v/>
      </c>
      <c r="AB677" s="16">
        <f>Data!X677-AA677</f>
        <v/>
      </c>
      <c r="AC677" s="9">
        <f>Z677+AB677</f>
        <v/>
      </c>
      <c r="AD677" s="24">
        <f>COUNTIF(Data!$Y$2:$Y$2441,"&lt;="&amp;Data!Y677)/($B$3+1)</f>
        <v/>
      </c>
      <c r="AE677" s="16">
        <f>_xlfn.PERCENTILE.INC(Data!$U$2:$U$2441,AD677)</f>
        <v/>
      </c>
      <c r="AF677" s="16">
        <f>_xlfn.PERCENTILE.INC(Data!$V$2:$V$2441,AD677)</f>
        <v/>
      </c>
      <c r="AG677" s="16">
        <f>Data!Y677-AF677</f>
        <v/>
      </c>
      <c r="AH677" s="9">
        <f>AE677+AG677</f>
        <v/>
      </c>
    </row>
    <row r="678">
      <c r="N678" s="14">
        <f>Data!A678</f>
        <v/>
      </c>
      <c r="O678" s="24">
        <f>IF(Occurrence!J678&gt;0,COUNTIFS(Occurrence!$J$2:$J$2441,"&gt;0",Occurrence!$J$2:$J$2441,"&lt;="&amp;Occurrence!J678)/($B$8+1),0)</f>
        <v/>
      </c>
      <c r="P678" s="16">
        <f>IF(Occurrence!J678&gt;0,_xlfn.PERCENTILE.INC(Data!$O$2:$O$2441,($B$4+O678*($B$5-1))/($B$3-1)),0)</f>
        <v/>
      </c>
      <c r="Q678" s="16">
        <f>IF(Occurrence!J678&gt;0,_xlfn.PERCENTILE.INC(Occurrence!$I$2:$I$2441,($B$6+O678*($B$7-1))/($B$3-1)),0)</f>
        <v/>
      </c>
      <c r="R678" s="16">
        <f>IF(Occurrence!J678&gt;0,Occurrence!J678/Q678,0)</f>
        <v/>
      </c>
      <c r="S678" s="9">
        <f>IF(Occurrence!J678&gt;0,P678*R678,0)</f>
        <v/>
      </c>
      <c r="T678" s="24">
        <f>IF(Occurrence!K678&gt;0,COUNTIFS(Occurrence!$K$2:$K$2441,"&gt;0",Occurrence!$K$2:$K$2441,"&lt;="&amp;Occurrence!K678)/($B$9+1),0)</f>
        <v/>
      </c>
      <c r="U678" s="16">
        <f>IF(Occurrence!K678&gt;0,_xlfn.PERCENTILE.INC(Data!$O$2:$O$2441,($B$4+T678*($B$5-1))/($B$3-1)),0)</f>
        <v/>
      </c>
      <c r="V678" s="16">
        <f>IF(Occurrence!K678&gt;0,_xlfn.PERCENTILE.INC(Occurrence!$I$2:$I$2441,($B$6+T678*($B$7-1))/($B$3-1)),0)</f>
        <v/>
      </c>
      <c r="W678" s="16">
        <f>IF(Occurrence!K678&gt;0,Occurrence!K678/V678,0)</f>
        <v/>
      </c>
      <c r="X678" s="9">
        <f>IF(Occurrence!K678&gt;0,U678*W678,0)</f>
        <v/>
      </c>
      <c r="Y678" s="24">
        <f>COUNTIF(Data!$X$2:$X$2441,"&lt;="&amp;Data!X678)/($B$3+1)</f>
        <v/>
      </c>
      <c r="Z678" s="16">
        <f>_xlfn.PERCENTILE.INC(Data!$U$2:$U$2441,Y678)</f>
        <v/>
      </c>
      <c r="AA678" s="16">
        <f>_xlfn.PERCENTILE.INC(Data!$V$2:$V$2441,Y678)</f>
        <v/>
      </c>
      <c r="AB678" s="16">
        <f>Data!X678-AA678</f>
        <v/>
      </c>
      <c r="AC678" s="9">
        <f>Z678+AB678</f>
        <v/>
      </c>
      <c r="AD678" s="24">
        <f>COUNTIF(Data!$Y$2:$Y$2441,"&lt;="&amp;Data!Y678)/($B$3+1)</f>
        <v/>
      </c>
      <c r="AE678" s="16">
        <f>_xlfn.PERCENTILE.INC(Data!$U$2:$U$2441,AD678)</f>
        <v/>
      </c>
      <c r="AF678" s="16">
        <f>_xlfn.PERCENTILE.INC(Data!$V$2:$V$2441,AD678)</f>
        <v/>
      </c>
      <c r="AG678" s="16">
        <f>Data!Y678-AF678</f>
        <v/>
      </c>
      <c r="AH678" s="9">
        <f>AE678+AG678</f>
        <v/>
      </c>
    </row>
    <row r="679">
      <c r="N679" s="14">
        <f>Data!A679</f>
        <v/>
      </c>
      <c r="O679" s="24">
        <f>IF(Occurrence!J679&gt;0,COUNTIFS(Occurrence!$J$2:$J$2441,"&gt;0",Occurrence!$J$2:$J$2441,"&lt;="&amp;Occurrence!J679)/($B$8+1),0)</f>
        <v/>
      </c>
      <c r="P679" s="16">
        <f>IF(Occurrence!J679&gt;0,_xlfn.PERCENTILE.INC(Data!$O$2:$O$2441,($B$4+O679*($B$5-1))/($B$3-1)),0)</f>
        <v/>
      </c>
      <c r="Q679" s="16">
        <f>IF(Occurrence!J679&gt;0,_xlfn.PERCENTILE.INC(Occurrence!$I$2:$I$2441,($B$6+O679*($B$7-1))/($B$3-1)),0)</f>
        <v/>
      </c>
      <c r="R679" s="16">
        <f>IF(Occurrence!J679&gt;0,Occurrence!J679/Q679,0)</f>
        <v/>
      </c>
      <c r="S679" s="9">
        <f>IF(Occurrence!J679&gt;0,P679*R679,0)</f>
        <v/>
      </c>
      <c r="T679" s="24">
        <f>IF(Occurrence!K679&gt;0,COUNTIFS(Occurrence!$K$2:$K$2441,"&gt;0",Occurrence!$K$2:$K$2441,"&lt;="&amp;Occurrence!K679)/($B$9+1),0)</f>
        <v/>
      </c>
      <c r="U679" s="16">
        <f>IF(Occurrence!K679&gt;0,_xlfn.PERCENTILE.INC(Data!$O$2:$O$2441,($B$4+T679*($B$5-1))/($B$3-1)),0)</f>
        <v/>
      </c>
      <c r="V679" s="16">
        <f>IF(Occurrence!K679&gt;0,_xlfn.PERCENTILE.INC(Occurrence!$I$2:$I$2441,($B$6+T679*($B$7-1))/($B$3-1)),0)</f>
        <v/>
      </c>
      <c r="W679" s="16">
        <f>IF(Occurrence!K679&gt;0,Occurrence!K679/V679,0)</f>
        <v/>
      </c>
      <c r="X679" s="9">
        <f>IF(Occurrence!K679&gt;0,U679*W679,0)</f>
        <v/>
      </c>
      <c r="Y679" s="24">
        <f>COUNTIF(Data!$X$2:$X$2441,"&lt;="&amp;Data!X679)/($B$3+1)</f>
        <v/>
      </c>
      <c r="Z679" s="16">
        <f>_xlfn.PERCENTILE.INC(Data!$U$2:$U$2441,Y679)</f>
        <v/>
      </c>
      <c r="AA679" s="16">
        <f>_xlfn.PERCENTILE.INC(Data!$V$2:$V$2441,Y679)</f>
        <v/>
      </c>
      <c r="AB679" s="16">
        <f>Data!X679-AA679</f>
        <v/>
      </c>
      <c r="AC679" s="9">
        <f>Z679+AB679</f>
        <v/>
      </c>
      <c r="AD679" s="24">
        <f>COUNTIF(Data!$Y$2:$Y$2441,"&lt;="&amp;Data!Y679)/($B$3+1)</f>
        <v/>
      </c>
      <c r="AE679" s="16">
        <f>_xlfn.PERCENTILE.INC(Data!$U$2:$U$2441,AD679)</f>
        <v/>
      </c>
      <c r="AF679" s="16">
        <f>_xlfn.PERCENTILE.INC(Data!$V$2:$V$2441,AD679)</f>
        <v/>
      </c>
      <c r="AG679" s="16">
        <f>Data!Y679-AF679</f>
        <v/>
      </c>
      <c r="AH679" s="9">
        <f>AE679+AG679</f>
        <v/>
      </c>
    </row>
    <row r="680">
      <c r="N680" s="14">
        <f>Data!A680</f>
        <v/>
      </c>
      <c r="O680" s="24">
        <f>IF(Occurrence!J680&gt;0,COUNTIFS(Occurrence!$J$2:$J$2441,"&gt;0",Occurrence!$J$2:$J$2441,"&lt;="&amp;Occurrence!J680)/($B$8+1),0)</f>
        <v/>
      </c>
      <c r="P680" s="16">
        <f>IF(Occurrence!J680&gt;0,_xlfn.PERCENTILE.INC(Data!$O$2:$O$2441,($B$4+O680*($B$5-1))/($B$3-1)),0)</f>
        <v/>
      </c>
      <c r="Q680" s="16">
        <f>IF(Occurrence!J680&gt;0,_xlfn.PERCENTILE.INC(Occurrence!$I$2:$I$2441,($B$6+O680*($B$7-1))/($B$3-1)),0)</f>
        <v/>
      </c>
      <c r="R680" s="16">
        <f>IF(Occurrence!J680&gt;0,Occurrence!J680/Q680,0)</f>
        <v/>
      </c>
      <c r="S680" s="9">
        <f>IF(Occurrence!J680&gt;0,P680*R680,0)</f>
        <v/>
      </c>
      <c r="T680" s="24">
        <f>IF(Occurrence!K680&gt;0,COUNTIFS(Occurrence!$K$2:$K$2441,"&gt;0",Occurrence!$K$2:$K$2441,"&lt;="&amp;Occurrence!K680)/($B$9+1),0)</f>
        <v/>
      </c>
      <c r="U680" s="16">
        <f>IF(Occurrence!K680&gt;0,_xlfn.PERCENTILE.INC(Data!$O$2:$O$2441,($B$4+T680*($B$5-1))/($B$3-1)),0)</f>
        <v/>
      </c>
      <c r="V680" s="16">
        <f>IF(Occurrence!K680&gt;0,_xlfn.PERCENTILE.INC(Occurrence!$I$2:$I$2441,($B$6+T680*($B$7-1))/($B$3-1)),0)</f>
        <v/>
      </c>
      <c r="W680" s="16">
        <f>IF(Occurrence!K680&gt;0,Occurrence!K680/V680,0)</f>
        <v/>
      </c>
      <c r="X680" s="9">
        <f>IF(Occurrence!K680&gt;0,U680*W680,0)</f>
        <v/>
      </c>
      <c r="Y680" s="24">
        <f>COUNTIF(Data!$X$2:$X$2441,"&lt;="&amp;Data!X680)/($B$3+1)</f>
        <v/>
      </c>
      <c r="Z680" s="16">
        <f>_xlfn.PERCENTILE.INC(Data!$U$2:$U$2441,Y680)</f>
        <v/>
      </c>
      <c r="AA680" s="16">
        <f>_xlfn.PERCENTILE.INC(Data!$V$2:$V$2441,Y680)</f>
        <v/>
      </c>
      <c r="AB680" s="16">
        <f>Data!X680-AA680</f>
        <v/>
      </c>
      <c r="AC680" s="9">
        <f>Z680+AB680</f>
        <v/>
      </c>
      <c r="AD680" s="24">
        <f>COUNTIF(Data!$Y$2:$Y$2441,"&lt;="&amp;Data!Y680)/($B$3+1)</f>
        <v/>
      </c>
      <c r="AE680" s="16">
        <f>_xlfn.PERCENTILE.INC(Data!$U$2:$U$2441,AD680)</f>
        <v/>
      </c>
      <c r="AF680" s="16">
        <f>_xlfn.PERCENTILE.INC(Data!$V$2:$V$2441,AD680)</f>
        <v/>
      </c>
      <c r="AG680" s="16">
        <f>Data!Y680-AF680</f>
        <v/>
      </c>
      <c r="AH680" s="9">
        <f>AE680+AG680</f>
        <v/>
      </c>
    </row>
    <row r="681">
      <c r="N681" s="14">
        <f>Data!A681</f>
        <v/>
      </c>
      <c r="O681" s="24">
        <f>IF(Occurrence!J681&gt;0,COUNTIFS(Occurrence!$J$2:$J$2441,"&gt;0",Occurrence!$J$2:$J$2441,"&lt;="&amp;Occurrence!J681)/($B$8+1),0)</f>
        <v/>
      </c>
      <c r="P681" s="16">
        <f>IF(Occurrence!J681&gt;0,_xlfn.PERCENTILE.INC(Data!$O$2:$O$2441,($B$4+O681*($B$5-1))/($B$3-1)),0)</f>
        <v/>
      </c>
      <c r="Q681" s="16">
        <f>IF(Occurrence!J681&gt;0,_xlfn.PERCENTILE.INC(Occurrence!$I$2:$I$2441,($B$6+O681*($B$7-1))/($B$3-1)),0)</f>
        <v/>
      </c>
      <c r="R681" s="16">
        <f>IF(Occurrence!J681&gt;0,Occurrence!J681/Q681,0)</f>
        <v/>
      </c>
      <c r="S681" s="9">
        <f>IF(Occurrence!J681&gt;0,P681*R681,0)</f>
        <v/>
      </c>
      <c r="T681" s="24">
        <f>IF(Occurrence!K681&gt;0,COUNTIFS(Occurrence!$K$2:$K$2441,"&gt;0",Occurrence!$K$2:$K$2441,"&lt;="&amp;Occurrence!K681)/($B$9+1),0)</f>
        <v/>
      </c>
      <c r="U681" s="16">
        <f>IF(Occurrence!K681&gt;0,_xlfn.PERCENTILE.INC(Data!$O$2:$O$2441,($B$4+T681*($B$5-1))/($B$3-1)),0)</f>
        <v/>
      </c>
      <c r="V681" s="16">
        <f>IF(Occurrence!K681&gt;0,_xlfn.PERCENTILE.INC(Occurrence!$I$2:$I$2441,($B$6+T681*($B$7-1))/($B$3-1)),0)</f>
        <v/>
      </c>
      <c r="W681" s="16">
        <f>IF(Occurrence!K681&gt;0,Occurrence!K681/V681,0)</f>
        <v/>
      </c>
      <c r="X681" s="9">
        <f>IF(Occurrence!K681&gt;0,U681*W681,0)</f>
        <v/>
      </c>
      <c r="Y681" s="24">
        <f>COUNTIF(Data!$X$2:$X$2441,"&lt;="&amp;Data!X681)/($B$3+1)</f>
        <v/>
      </c>
      <c r="Z681" s="16">
        <f>_xlfn.PERCENTILE.INC(Data!$U$2:$U$2441,Y681)</f>
        <v/>
      </c>
      <c r="AA681" s="16">
        <f>_xlfn.PERCENTILE.INC(Data!$V$2:$V$2441,Y681)</f>
        <v/>
      </c>
      <c r="AB681" s="16">
        <f>Data!X681-AA681</f>
        <v/>
      </c>
      <c r="AC681" s="9">
        <f>Z681+AB681</f>
        <v/>
      </c>
      <c r="AD681" s="24">
        <f>COUNTIF(Data!$Y$2:$Y$2441,"&lt;="&amp;Data!Y681)/($B$3+1)</f>
        <v/>
      </c>
      <c r="AE681" s="16">
        <f>_xlfn.PERCENTILE.INC(Data!$U$2:$U$2441,AD681)</f>
        <v/>
      </c>
      <c r="AF681" s="16">
        <f>_xlfn.PERCENTILE.INC(Data!$V$2:$V$2441,AD681)</f>
        <v/>
      </c>
      <c r="AG681" s="16">
        <f>Data!Y681-AF681</f>
        <v/>
      </c>
      <c r="AH681" s="9">
        <f>AE681+AG681</f>
        <v/>
      </c>
    </row>
    <row r="682">
      <c r="N682" s="14">
        <f>Data!A682</f>
        <v/>
      </c>
      <c r="O682" s="24">
        <f>IF(Occurrence!J682&gt;0,COUNTIFS(Occurrence!$J$2:$J$2441,"&gt;0",Occurrence!$J$2:$J$2441,"&lt;="&amp;Occurrence!J682)/($B$8+1),0)</f>
        <v/>
      </c>
      <c r="P682" s="16">
        <f>IF(Occurrence!J682&gt;0,_xlfn.PERCENTILE.INC(Data!$O$2:$O$2441,($B$4+O682*($B$5-1))/($B$3-1)),0)</f>
        <v/>
      </c>
      <c r="Q682" s="16">
        <f>IF(Occurrence!J682&gt;0,_xlfn.PERCENTILE.INC(Occurrence!$I$2:$I$2441,($B$6+O682*($B$7-1))/($B$3-1)),0)</f>
        <v/>
      </c>
      <c r="R682" s="16">
        <f>IF(Occurrence!J682&gt;0,Occurrence!J682/Q682,0)</f>
        <v/>
      </c>
      <c r="S682" s="9">
        <f>IF(Occurrence!J682&gt;0,P682*R682,0)</f>
        <v/>
      </c>
      <c r="T682" s="24">
        <f>IF(Occurrence!K682&gt;0,COUNTIFS(Occurrence!$K$2:$K$2441,"&gt;0",Occurrence!$K$2:$K$2441,"&lt;="&amp;Occurrence!K682)/($B$9+1),0)</f>
        <v/>
      </c>
      <c r="U682" s="16">
        <f>IF(Occurrence!K682&gt;0,_xlfn.PERCENTILE.INC(Data!$O$2:$O$2441,($B$4+T682*($B$5-1))/($B$3-1)),0)</f>
        <v/>
      </c>
      <c r="V682" s="16">
        <f>IF(Occurrence!K682&gt;0,_xlfn.PERCENTILE.INC(Occurrence!$I$2:$I$2441,($B$6+T682*($B$7-1))/($B$3-1)),0)</f>
        <v/>
      </c>
      <c r="W682" s="16">
        <f>IF(Occurrence!K682&gt;0,Occurrence!K682/V682,0)</f>
        <v/>
      </c>
      <c r="X682" s="9">
        <f>IF(Occurrence!K682&gt;0,U682*W682,0)</f>
        <v/>
      </c>
      <c r="Y682" s="24">
        <f>COUNTIF(Data!$X$2:$X$2441,"&lt;="&amp;Data!X682)/($B$3+1)</f>
        <v/>
      </c>
      <c r="Z682" s="16">
        <f>_xlfn.PERCENTILE.INC(Data!$U$2:$U$2441,Y682)</f>
        <v/>
      </c>
      <c r="AA682" s="16">
        <f>_xlfn.PERCENTILE.INC(Data!$V$2:$V$2441,Y682)</f>
        <v/>
      </c>
      <c r="AB682" s="16">
        <f>Data!X682-AA682</f>
        <v/>
      </c>
      <c r="AC682" s="9">
        <f>Z682+AB682</f>
        <v/>
      </c>
      <c r="AD682" s="24">
        <f>COUNTIF(Data!$Y$2:$Y$2441,"&lt;="&amp;Data!Y682)/($B$3+1)</f>
        <v/>
      </c>
      <c r="AE682" s="16">
        <f>_xlfn.PERCENTILE.INC(Data!$U$2:$U$2441,AD682)</f>
        <v/>
      </c>
      <c r="AF682" s="16">
        <f>_xlfn.PERCENTILE.INC(Data!$V$2:$V$2441,AD682)</f>
        <v/>
      </c>
      <c r="AG682" s="16">
        <f>Data!Y682-AF682</f>
        <v/>
      </c>
      <c r="AH682" s="9">
        <f>AE682+AG682</f>
        <v/>
      </c>
    </row>
    <row r="683">
      <c r="N683" s="14">
        <f>Data!A683</f>
        <v/>
      </c>
      <c r="O683" s="24">
        <f>IF(Occurrence!J683&gt;0,COUNTIFS(Occurrence!$J$2:$J$2441,"&gt;0",Occurrence!$J$2:$J$2441,"&lt;="&amp;Occurrence!J683)/($B$8+1),0)</f>
        <v/>
      </c>
      <c r="P683" s="16">
        <f>IF(Occurrence!J683&gt;0,_xlfn.PERCENTILE.INC(Data!$O$2:$O$2441,($B$4+O683*($B$5-1))/($B$3-1)),0)</f>
        <v/>
      </c>
      <c r="Q683" s="16">
        <f>IF(Occurrence!J683&gt;0,_xlfn.PERCENTILE.INC(Occurrence!$I$2:$I$2441,($B$6+O683*($B$7-1))/($B$3-1)),0)</f>
        <v/>
      </c>
      <c r="R683" s="16">
        <f>IF(Occurrence!J683&gt;0,Occurrence!J683/Q683,0)</f>
        <v/>
      </c>
      <c r="S683" s="9">
        <f>IF(Occurrence!J683&gt;0,P683*R683,0)</f>
        <v/>
      </c>
      <c r="T683" s="24">
        <f>IF(Occurrence!K683&gt;0,COUNTIFS(Occurrence!$K$2:$K$2441,"&gt;0",Occurrence!$K$2:$K$2441,"&lt;="&amp;Occurrence!K683)/($B$9+1),0)</f>
        <v/>
      </c>
      <c r="U683" s="16">
        <f>IF(Occurrence!K683&gt;0,_xlfn.PERCENTILE.INC(Data!$O$2:$O$2441,($B$4+T683*($B$5-1))/($B$3-1)),0)</f>
        <v/>
      </c>
      <c r="V683" s="16">
        <f>IF(Occurrence!K683&gt;0,_xlfn.PERCENTILE.INC(Occurrence!$I$2:$I$2441,($B$6+T683*($B$7-1))/($B$3-1)),0)</f>
        <v/>
      </c>
      <c r="W683" s="16">
        <f>IF(Occurrence!K683&gt;0,Occurrence!K683/V683,0)</f>
        <v/>
      </c>
      <c r="X683" s="9">
        <f>IF(Occurrence!K683&gt;0,U683*W683,0)</f>
        <v/>
      </c>
      <c r="Y683" s="24">
        <f>COUNTIF(Data!$X$2:$X$2441,"&lt;="&amp;Data!X683)/($B$3+1)</f>
        <v/>
      </c>
      <c r="Z683" s="16">
        <f>_xlfn.PERCENTILE.INC(Data!$U$2:$U$2441,Y683)</f>
        <v/>
      </c>
      <c r="AA683" s="16">
        <f>_xlfn.PERCENTILE.INC(Data!$V$2:$V$2441,Y683)</f>
        <v/>
      </c>
      <c r="AB683" s="16">
        <f>Data!X683-AA683</f>
        <v/>
      </c>
      <c r="AC683" s="9">
        <f>Z683+AB683</f>
        <v/>
      </c>
      <c r="AD683" s="24">
        <f>COUNTIF(Data!$Y$2:$Y$2441,"&lt;="&amp;Data!Y683)/($B$3+1)</f>
        <v/>
      </c>
      <c r="AE683" s="16">
        <f>_xlfn.PERCENTILE.INC(Data!$U$2:$U$2441,AD683)</f>
        <v/>
      </c>
      <c r="AF683" s="16">
        <f>_xlfn.PERCENTILE.INC(Data!$V$2:$V$2441,AD683)</f>
        <v/>
      </c>
      <c r="AG683" s="16">
        <f>Data!Y683-AF683</f>
        <v/>
      </c>
      <c r="AH683" s="9">
        <f>AE683+AG683</f>
        <v/>
      </c>
    </row>
    <row r="684">
      <c r="N684" s="14">
        <f>Data!A684</f>
        <v/>
      </c>
      <c r="O684" s="24">
        <f>IF(Occurrence!J684&gt;0,COUNTIFS(Occurrence!$J$2:$J$2441,"&gt;0",Occurrence!$J$2:$J$2441,"&lt;="&amp;Occurrence!J684)/($B$8+1),0)</f>
        <v/>
      </c>
      <c r="P684" s="16">
        <f>IF(Occurrence!J684&gt;0,_xlfn.PERCENTILE.INC(Data!$O$2:$O$2441,($B$4+O684*($B$5-1))/($B$3-1)),0)</f>
        <v/>
      </c>
      <c r="Q684" s="16">
        <f>IF(Occurrence!J684&gt;0,_xlfn.PERCENTILE.INC(Occurrence!$I$2:$I$2441,($B$6+O684*($B$7-1))/($B$3-1)),0)</f>
        <v/>
      </c>
      <c r="R684" s="16">
        <f>IF(Occurrence!J684&gt;0,Occurrence!J684/Q684,0)</f>
        <v/>
      </c>
      <c r="S684" s="9">
        <f>IF(Occurrence!J684&gt;0,P684*R684,0)</f>
        <v/>
      </c>
      <c r="T684" s="24">
        <f>IF(Occurrence!K684&gt;0,COUNTIFS(Occurrence!$K$2:$K$2441,"&gt;0",Occurrence!$K$2:$K$2441,"&lt;="&amp;Occurrence!K684)/($B$9+1),0)</f>
        <v/>
      </c>
      <c r="U684" s="16">
        <f>IF(Occurrence!K684&gt;0,_xlfn.PERCENTILE.INC(Data!$O$2:$O$2441,($B$4+T684*($B$5-1))/($B$3-1)),0)</f>
        <v/>
      </c>
      <c r="V684" s="16">
        <f>IF(Occurrence!K684&gt;0,_xlfn.PERCENTILE.INC(Occurrence!$I$2:$I$2441,($B$6+T684*($B$7-1))/($B$3-1)),0)</f>
        <v/>
      </c>
      <c r="W684" s="16">
        <f>IF(Occurrence!K684&gt;0,Occurrence!K684/V684,0)</f>
        <v/>
      </c>
      <c r="X684" s="9">
        <f>IF(Occurrence!K684&gt;0,U684*W684,0)</f>
        <v/>
      </c>
      <c r="Y684" s="24">
        <f>COUNTIF(Data!$X$2:$X$2441,"&lt;="&amp;Data!X684)/($B$3+1)</f>
        <v/>
      </c>
      <c r="Z684" s="16">
        <f>_xlfn.PERCENTILE.INC(Data!$U$2:$U$2441,Y684)</f>
        <v/>
      </c>
      <c r="AA684" s="16">
        <f>_xlfn.PERCENTILE.INC(Data!$V$2:$V$2441,Y684)</f>
        <v/>
      </c>
      <c r="AB684" s="16">
        <f>Data!X684-AA684</f>
        <v/>
      </c>
      <c r="AC684" s="9">
        <f>Z684+AB684</f>
        <v/>
      </c>
      <c r="AD684" s="24">
        <f>COUNTIF(Data!$Y$2:$Y$2441,"&lt;="&amp;Data!Y684)/($B$3+1)</f>
        <v/>
      </c>
      <c r="AE684" s="16">
        <f>_xlfn.PERCENTILE.INC(Data!$U$2:$U$2441,AD684)</f>
        <v/>
      </c>
      <c r="AF684" s="16">
        <f>_xlfn.PERCENTILE.INC(Data!$V$2:$V$2441,AD684)</f>
        <v/>
      </c>
      <c r="AG684" s="16">
        <f>Data!Y684-AF684</f>
        <v/>
      </c>
      <c r="AH684" s="9">
        <f>AE684+AG684</f>
        <v/>
      </c>
    </row>
    <row r="685">
      <c r="N685" s="14">
        <f>Data!A685</f>
        <v/>
      </c>
      <c r="O685" s="24">
        <f>IF(Occurrence!J685&gt;0,COUNTIFS(Occurrence!$J$2:$J$2441,"&gt;0",Occurrence!$J$2:$J$2441,"&lt;="&amp;Occurrence!J685)/($B$8+1),0)</f>
        <v/>
      </c>
      <c r="P685" s="16">
        <f>IF(Occurrence!J685&gt;0,_xlfn.PERCENTILE.INC(Data!$O$2:$O$2441,($B$4+O685*($B$5-1))/($B$3-1)),0)</f>
        <v/>
      </c>
      <c r="Q685" s="16">
        <f>IF(Occurrence!J685&gt;0,_xlfn.PERCENTILE.INC(Occurrence!$I$2:$I$2441,($B$6+O685*($B$7-1))/($B$3-1)),0)</f>
        <v/>
      </c>
      <c r="R685" s="16">
        <f>IF(Occurrence!J685&gt;0,Occurrence!J685/Q685,0)</f>
        <v/>
      </c>
      <c r="S685" s="9">
        <f>IF(Occurrence!J685&gt;0,P685*R685,0)</f>
        <v/>
      </c>
      <c r="T685" s="24">
        <f>IF(Occurrence!K685&gt;0,COUNTIFS(Occurrence!$K$2:$K$2441,"&gt;0",Occurrence!$K$2:$K$2441,"&lt;="&amp;Occurrence!K685)/($B$9+1),0)</f>
        <v/>
      </c>
      <c r="U685" s="16">
        <f>IF(Occurrence!K685&gt;0,_xlfn.PERCENTILE.INC(Data!$O$2:$O$2441,($B$4+T685*($B$5-1))/($B$3-1)),0)</f>
        <v/>
      </c>
      <c r="V685" s="16">
        <f>IF(Occurrence!K685&gt;0,_xlfn.PERCENTILE.INC(Occurrence!$I$2:$I$2441,($B$6+T685*($B$7-1))/($B$3-1)),0)</f>
        <v/>
      </c>
      <c r="W685" s="16">
        <f>IF(Occurrence!K685&gt;0,Occurrence!K685/V685,0)</f>
        <v/>
      </c>
      <c r="X685" s="9">
        <f>IF(Occurrence!K685&gt;0,U685*W685,0)</f>
        <v/>
      </c>
      <c r="Y685" s="24">
        <f>COUNTIF(Data!$X$2:$X$2441,"&lt;="&amp;Data!X685)/($B$3+1)</f>
        <v/>
      </c>
      <c r="Z685" s="16">
        <f>_xlfn.PERCENTILE.INC(Data!$U$2:$U$2441,Y685)</f>
        <v/>
      </c>
      <c r="AA685" s="16">
        <f>_xlfn.PERCENTILE.INC(Data!$V$2:$V$2441,Y685)</f>
        <v/>
      </c>
      <c r="AB685" s="16">
        <f>Data!X685-AA685</f>
        <v/>
      </c>
      <c r="AC685" s="9">
        <f>Z685+AB685</f>
        <v/>
      </c>
      <c r="AD685" s="24">
        <f>COUNTIF(Data!$Y$2:$Y$2441,"&lt;="&amp;Data!Y685)/($B$3+1)</f>
        <v/>
      </c>
      <c r="AE685" s="16">
        <f>_xlfn.PERCENTILE.INC(Data!$U$2:$U$2441,AD685)</f>
        <v/>
      </c>
      <c r="AF685" s="16">
        <f>_xlfn.PERCENTILE.INC(Data!$V$2:$V$2441,AD685)</f>
        <v/>
      </c>
      <c r="AG685" s="16">
        <f>Data!Y685-AF685</f>
        <v/>
      </c>
      <c r="AH685" s="9">
        <f>AE685+AG685</f>
        <v/>
      </c>
    </row>
    <row r="686">
      <c r="N686" s="14">
        <f>Data!A686</f>
        <v/>
      </c>
      <c r="O686" s="24">
        <f>IF(Occurrence!J686&gt;0,COUNTIFS(Occurrence!$J$2:$J$2441,"&gt;0",Occurrence!$J$2:$J$2441,"&lt;="&amp;Occurrence!J686)/($B$8+1),0)</f>
        <v/>
      </c>
      <c r="P686" s="16">
        <f>IF(Occurrence!J686&gt;0,_xlfn.PERCENTILE.INC(Data!$O$2:$O$2441,($B$4+O686*($B$5-1))/($B$3-1)),0)</f>
        <v/>
      </c>
      <c r="Q686" s="16">
        <f>IF(Occurrence!J686&gt;0,_xlfn.PERCENTILE.INC(Occurrence!$I$2:$I$2441,($B$6+O686*($B$7-1))/($B$3-1)),0)</f>
        <v/>
      </c>
      <c r="R686" s="16">
        <f>IF(Occurrence!J686&gt;0,Occurrence!J686/Q686,0)</f>
        <v/>
      </c>
      <c r="S686" s="9">
        <f>IF(Occurrence!J686&gt;0,P686*R686,0)</f>
        <v/>
      </c>
      <c r="T686" s="24">
        <f>IF(Occurrence!K686&gt;0,COUNTIFS(Occurrence!$K$2:$K$2441,"&gt;0",Occurrence!$K$2:$K$2441,"&lt;="&amp;Occurrence!K686)/($B$9+1),0)</f>
        <v/>
      </c>
      <c r="U686" s="16">
        <f>IF(Occurrence!K686&gt;0,_xlfn.PERCENTILE.INC(Data!$O$2:$O$2441,($B$4+T686*($B$5-1))/($B$3-1)),0)</f>
        <v/>
      </c>
      <c r="V686" s="16">
        <f>IF(Occurrence!K686&gt;0,_xlfn.PERCENTILE.INC(Occurrence!$I$2:$I$2441,($B$6+T686*($B$7-1))/($B$3-1)),0)</f>
        <v/>
      </c>
      <c r="W686" s="16">
        <f>IF(Occurrence!K686&gt;0,Occurrence!K686/V686,0)</f>
        <v/>
      </c>
      <c r="X686" s="9">
        <f>IF(Occurrence!K686&gt;0,U686*W686,0)</f>
        <v/>
      </c>
      <c r="Y686" s="24">
        <f>COUNTIF(Data!$X$2:$X$2441,"&lt;="&amp;Data!X686)/($B$3+1)</f>
        <v/>
      </c>
      <c r="Z686" s="16">
        <f>_xlfn.PERCENTILE.INC(Data!$U$2:$U$2441,Y686)</f>
        <v/>
      </c>
      <c r="AA686" s="16">
        <f>_xlfn.PERCENTILE.INC(Data!$V$2:$V$2441,Y686)</f>
        <v/>
      </c>
      <c r="AB686" s="16">
        <f>Data!X686-AA686</f>
        <v/>
      </c>
      <c r="AC686" s="9">
        <f>Z686+AB686</f>
        <v/>
      </c>
      <c r="AD686" s="24">
        <f>COUNTIF(Data!$Y$2:$Y$2441,"&lt;="&amp;Data!Y686)/($B$3+1)</f>
        <v/>
      </c>
      <c r="AE686" s="16">
        <f>_xlfn.PERCENTILE.INC(Data!$U$2:$U$2441,AD686)</f>
        <v/>
      </c>
      <c r="AF686" s="16">
        <f>_xlfn.PERCENTILE.INC(Data!$V$2:$V$2441,AD686)</f>
        <v/>
      </c>
      <c r="AG686" s="16">
        <f>Data!Y686-AF686</f>
        <v/>
      </c>
      <c r="AH686" s="9">
        <f>AE686+AG686</f>
        <v/>
      </c>
    </row>
    <row r="687">
      <c r="N687" s="14">
        <f>Data!A687</f>
        <v/>
      </c>
      <c r="O687" s="24">
        <f>IF(Occurrence!J687&gt;0,COUNTIFS(Occurrence!$J$2:$J$2441,"&gt;0",Occurrence!$J$2:$J$2441,"&lt;="&amp;Occurrence!J687)/($B$8+1),0)</f>
        <v/>
      </c>
      <c r="P687" s="16">
        <f>IF(Occurrence!J687&gt;0,_xlfn.PERCENTILE.INC(Data!$O$2:$O$2441,($B$4+O687*($B$5-1))/($B$3-1)),0)</f>
        <v/>
      </c>
      <c r="Q687" s="16">
        <f>IF(Occurrence!J687&gt;0,_xlfn.PERCENTILE.INC(Occurrence!$I$2:$I$2441,($B$6+O687*($B$7-1))/($B$3-1)),0)</f>
        <v/>
      </c>
      <c r="R687" s="16">
        <f>IF(Occurrence!J687&gt;0,Occurrence!J687/Q687,0)</f>
        <v/>
      </c>
      <c r="S687" s="9">
        <f>IF(Occurrence!J687&gt;0,P687*R687,0)</f>
        <v/>
      </c>
      <c r="T687" s="24">
        <f>IF(Occurrence!K687&gt;0,COUNTIFS(Occurrence!$K$2:$K$2441,"&gt;0",Occurrence!$K$2:$K$2441,"&lt;="&amp;Occurrence!K687)/($B$9+1),0)</f>
        <v/>
      </c>
      <c r="U687" s="16">
        <f>IF(Occurrence!K687&gt;0,_xlfn.PERCENTILE.INC(Data!$O$2:$O$2441,($B$4+T687*($B$5-1))/($B$3-1)),0)</f>
        <v/>
      </c>
      <c r="V687" s="16">
        <f>IF(Occurrence!K687&gt;0,_xlfn.PERCENTILE.INC(Occurrence!$I$2:$I$2441,($B$6+T687*($B$7-1))/($B$3-1)),0)</f>
        <v/>
      </c>
      <c r="W687" s="16">
        <f>IF(Occurrence!K687&gt;0,Occurrence!K687/V687,0)</f>
        <v/>
      </c>
      <c r="X687" s="9">
        <f>IF(Occurrence!K687&gt;0,U687*W687,0)</f>
        <v/>
      </c>
      <c r="Y687" s="24">
        <f>COUNTIF(Data!$X$2:$X$2441,"&lt;="&amp;Data!X687)/($B$3+1)</f>
        <v/>
      </c>
      <c r="Z687" s="16">
        <f>_xlfn.PERCENTILE.INC(Data!$U$2:$U$2441,Y687)</f>
        <v/>
      </c>
      <c r="AA687" s="16">
        <f>_xlfn.PERCENTILE.INC(Data!$V$2:$V$2441,Y687)</f>
        <v/>
      </c>
      <c r="AB687" s="16">
        <f>Data!X687-AA687</f>
        <v/>
      </c>
      <c r="AC687" s="9">
        <f>Z687+AB687</f>
        <v/>
      </c>
      <c r="AD687" s="24">
        <f>COUNTIF(Data!$Y$2:$Y$2441,"&lt;="&amp;Data!Y687)/($B$3+1)</f>
        <v/>
      </c>
      <c r="AE687" s="16">
        <f>_xlfn.PERCENTILE.INC(Data!$U$2:$U$2441,AD687)</f>
        <v/>
      </c>
      <c r="AF687" s="16">
        <f>_xlfn.PERCENTILE.INC(Data!$V$2:$V$2441,AD687)</f>
        <v/>
      </c>
      <c r="AG687" s="16">
        <f>Data!Y687-AF687</f>
        <v/>
      </c>
      <c r="AH687" s="9">
        <f>AE687+AG687</f>
        <v/>
      </c>
    </row>
    <row r="688">
      <c r="N688" s="14">
        <f>Data!A688</f>
        <v/>
      </c>
      <c r="O688" s="24">
        <f>IF(Occurrence!J688&gt;0,COUNTIFS(Occurrence!$J$2:$J$2441,"&gt;0",Occurrence!$J$2:$J$2441,"&lt;="&amp;Occurrence!J688)/($B$8+1),0)</f>
        <v/>
      </c>
      <c r="P688" s="16">
        <f>IF(Occurrence!J688&gt;0,_xlfn.PERCENTILE.INC(Data!$O$2:$O$2441,($B$4+O688*($B$5-1))/($B$3-1)),0)</f>
        <v/>
      </c>
      <c r="Q688" s="16">
        <f>IF(Occurrence!J688&gt;0,_xlfn.PERCENTILE.INC(Occurrence!$I$2:$I$2441,($B$6+O688*($B$7-1))/($B$3-1)),0)</f>
        <v/>
      </c>
      <c r="R688" s="16">
        <f>IF(Occurrence!J688&gt;0,Occurrence!J688/Q688,0)</f>
        <v/>
      </c>
      <c r="S688" s="9">
        <f>IF(Occurrence!J688&gt;0,P688*R688,0)</f>
        <v/>
      </c>
      <c r="T688" s="24">
        <f>IF(Occurrence!K688&gt;0,COUNTIFS(Occurrence!$K$2:$K$2441,"&gt;0",Occurrence!$K$2:$K$2441,"&lt;="&amp;Occurrence!K688)/($B$9+1),0)</f>
        <v/>
      </c>
      <c r="U688" s="16">
        <f>IF(Occurrence!K688&gt;0,_xlfn.PERCENTILE.INC(Data!$O$2:$O$2441,($B$4+T688*($B$5-1))/($B$3-1)),0)</f>
        <v/>
      </c>
      <c r="V688" s="16">
        <f>IF(Occurrence!K688&gt;0,_xlfn.PERCENTILE.INC(Occurrence!$I$2:$I$2441,($B$6+T688*($B$7-1))/($B$3-1)),0)</f>
        <v/>
      </c>
      <c r="W688" s="16">
        <f>IF(Occurrence!K688&gt;0,Occurrence!K688/V688,0)</f>
        <v/>
      </c>
      <c r="X688" s="9">
        <f>IF(Occurrence!K688&gt;0,U688*W688,0)</f>
        <v/>
      </c>
      <c r="Y688" s="24">
        <f>COUNTIF(Data!$X$2:$X$2441,"&lt;="&amp;Data!X688)/($B$3+1)</f>
        <v/>
      </c>
      <c r="Z688" s="16">
        <f>_xlfn.PERCENTILE.INC(Data!$U$2:$U$2441,Y688)</f>
        <v/>
      </c>
      <c r="AA688" s="16">
        <f>_xlfn.PERCENTILE.INC(Data!$V$2:$V$2441,Y688)</f>
        <v/>
      </c>
      <c r="AB688" s="16">
        <f>Data!X688-AA688</f>
        <v/>
      </c>
      <c r="AC688" s="9">
        <f>Z688+AB688</f>
        <v/>
      </c>
      <c r="AD688" s="24">
        <f>COUNTIF(Data!$Y$2:$Y$2441,"&lt;="&amp;Data!Y688)/($B$3+1)</f>
        <v/>
      </c>
      <c r="AE688" s="16">
        <f>_xlfn.PERCENTILE.INC(Data!$U$2:$U$2441,AD688)</f>
        <v/>
      </c>
      <c r="AF688" s="16">
        <f>_xlfn.PERCENTILE.INC(Data!$V$2:$V$2441,AD688)</f>
        <v/>
      </c>
      <c r="AG688" s="16">
        <f>Data!Y688-AF688</f>
        <v/>
      </c>
      <c r="AH688" s="9">
        <f>AE688+AG688</f>
        <v/>
      </c>
    </row>
    <row r="689">
      <c r="N689" s="14">
        <f>Data!A689</f>
        <v/>
      </c>
      <c r="O689" s="24">
        <f>IF(Occurrence!J689&gt;0,COUNTIFS(Occurrence!$J$2:$J$2441,"&gt;0",Occurrence!$J$2:$J$2441,"&lt;="&amp;Occurrence!J689)/($B$8+1),0)</f>
        <v/>
      </c>
      <c r="P689" s="16">
        <f>IF(Occurrence!J689&gt;0,_xlfn.PERCENTILE.INC(Data!$O$2:$O$2441,($B$4+O689*($B$5-1))/($B$3-1)),0)</f>
        <v/>
      </c>
      <c r="Q689" s="16">
        <f>IF(Occurrence!J689&gt;0,_xlfn.PERCENTILE.INC(Occurrence!$I$2:$I$2441,($B$6+O689*($B$7-1))/($B$3-1)),0)</f>
        <v/>
      </c>
      <c r="R689" s="16">
        <f>IF(Occurrence!J689&gt;0,Occurrence!J689/Q689,0)</f>
        <v/>
      </c>
      <c r="S689" s="9">
        <f>IF(Occurrence!J689&gt;0,P689*R689,0)</f>
        <v/>
      </c>
      <c r="T689" s="24">
        <f>IF(Occurrence!K689&gt;0,COUNTIFS(Occurrence!$K$2:$K$2441,"&gt;0",Occurrence!$K$2:$K$2441,"&lt;="&amp;Occurrence!K689)/($B$9+1),0)</f>
        <v/>
      </c>
      <c r="U689" s="16">
        <f>IF(Occurrence!K689&gt;0,_xlfn.PERCENTILE.INC(Data!$O$2:$O$2441,($B$4+T689*($B$5-1))/($B$3-1)),0)</f>
        <v/>
      </c>
      <c r="V689" s="16">
        <f>IF(Occurrence!K689&gt;0,_xlfn.PERCENTILE.INC(Occurrence!$I$2:$I$2441,($B$6+T689*($B$7-1))/($B$3-1)),0)</f>
        <v/>
      </c>
      <c r="W689" s="16">
        <f>IF(Occurrence!K689&gt;0,Occurrence!K689/V689,0)</f>
        <v/>
      </c>
      <c r="X689" s="9">
        <f>IF(Occurrence!K689&gt;0,U689*W689,0)</f>
        <v/>
      </c>
      <c r="Y689" s="24">
        <f>COUNTIF(Data!$X$2:$X$2441,"&lt;="&amp;Data!X689)/($B$3+1)</f>
        <v/>
      </c>
      <c r="Z689" s="16">
        <f>_xlfn.PERCENTILE.INC(Data!$U$2:$U$2441,Y689)</f>
        <v/>
      </c>
      <c r="AA689" s="16">
        <f>_xlfn.PERCENTILE.INC(Data!$V$2:$V$2441,Y689)</f>
        <v/>
      </c>
      <c r="AB689" s="16">
        <f>Data!X689-AA689</f>
        <v/>
      </c>
      <c r="AC689" s="9">
        <f>Z689+AB689</f>
        <v/>
      </c>
      <c r="AD689" s="24">
        <f>COUNTIF(Data!$Y$2:$Y$2441,"&lt;="&amp;Data!Y689)/($B$3+1)</f>
        <v/>
      </c>
      <c r="AE689" s="16">
        <f>_xlfn.PERCENTILE.INC(Data!$U$2:$U$2441,AD689)</f>
        <v/>
      </c>
      <c r="AF689" s="16">
        <f>_xlfn.PERCENTILE.INC(Data!$V$2:$V$2441,AD689)</f>
        <v/>
      </c>
      <c r="AG689" s="16">
        <f>Data!Y689-AF689</f>
        <v/>
      </c>
      <c r="AH689" s="9">
        <f>AE689+AG689</f>
        <v/>
      </c>
    </row>
    <row r="690">
      <c r="N690" s="14">
        <f>Data!A690</f>
        <v/>
      </c>
      <c r="O690" s="24">
        <f>IF(Occurrence!J690&gt;0,COUNTIFS(Occurrence!$J$2:$J$2441,"&gt;0",Occurrence!$J$2:$J$2441,"&lt;="&amp;Occurrence!J690)/($B$8+1),0)</f>
        <v/>
      </c>
      <c r="P690" s="16">
        <f>IF(Occurrence!J690&gt;0,_xlfn.PERCENTILE.INC(Data!$O$2:$O$2441,($B$4+O690*($B$5-1))/($B$3-1)),0)</f>
        <v/>
      </c>
      <c r="Q690" s="16">
        <f>IF(Occurrence!J690&gt;0,_xlfn.PERCENTILE.INC(Occurrence!$I$2:$I$2441,($B$6+O690*($B$7-1))/($B$3-1)),0)</f>
        <v/>
      </c>
      <c r="R690" s="16">
        <f>IF(Occurrence!J690&gt;0,Occurrence!J690/Q690,0)</f>
        <v/>
      </c>
      <c r="S690" s="9">
        <f>IF(Occurrence!J690&gt;0,P690*R690,0)</f>
        <v/>
      </c>
      <c r="T690" s="24">
        <f>IF(Occurrence!K690&gt;0,COUNTIFS(Occurrence!$K$2:$K$2441,"&gt;0",Occurrence!$K$2:$K$2441,"&lt;="&amp;Occurrence!K690)/($B$9+1),0)</f>
        <v/>
      </c>
      <c r="U690" s="16">
        <f>IF(Occurrence!K690&gt;0,_xlfn.PERCENTILE.INC(Data!$O$2:$O$2441,($B$4+T690*($B$5-1))/($B$3-1)),0)</f>
        <v/>
      </c>
      <c r="V690" s="16">
        <f>IF(Occurrence!K690&gt;0,_xlfn.PERCENTILE.INC(Occurrence!$I$2:$I$2441,($B$6+T690*($B$7-1))/($B$3-1)),0)</f>
        <v/>
      </c>
      <c r="W690" s="16">
        <f>IF(Occurrence!K690&gt;0,Occurrence!K690/V690,0)</f>
        <v/>
      </c>
      <c r="X690" s="9">
        <f>IF(Occurrence!K690&gt;0,U690*W690,0)</f>
        <v/>
      </c>
      <c r="Y690" s="24">
        <f>COUNTIF(Data!$X$2:$X$2441,"&lt;="&amp;Data!X690)/($B$3+1)</f>
        <v/>
      </c>
      <c r="Z690" s="16">
        <f>_xlfn.PERCENTILE.INC(Data!$U$2:$U$2441,Y690)</f>
        <v/>
      </c>
      <c r="AA690" s="16">
        <f>_xlfn.PERCENTILE.INC(Data!$V$2:$V$2441,Y690)</f>
        <v/>
      </c>
      <c r="AB690" s="16">
        <f>Data!X690-AA690</f>
        <v/>
      </c>
      <c r="AC690" s="9">
        <f>Z690+AB690</f>
        <v/>
      </c>
      <c r="AD690" s="24">
        <f>COUNTIF(Data!$Y$2:$Y$2441,"&lt;="&amp;Data!Y690)/($B$3+1)</f>
        <v/>
      </c>
      <c r="AE690" s="16">
        <f>_xlfn.PERCENTILE.INC(Data!$U$2:$U$2441,AD690)</f>
        <v/>
      </c>
      <c r="AF690" s="16">
        <f>_xlfn.PERCENTILE.INC(Data!$V$2:$V$2441,AD690)</f>
        <v/>
      </c>
      <c r="AG690" s="16">
        <f>Data!Y690-AF690</f>
        <v/>
      </c>
      <c r="AH690" s="9">
        <f>AE690+AG690</f>
        <v/>
      </c>
    </row>
    <row r="691">
      <c r="N691" s="14">
        <f>Data!A691</f>
        <v/>
      </c>
      <c r="O691" s="24">
        <f>IF(Occurrence!J691&gt;0,COUNTIFS(Occurrence!$J$2:$J$2441,"&gt;0",Occurrence!$J$2:$J$2441,"&lt;="&amp;Occurrence!J691)/($B$8+1),0)</f>
        <v/>
      </c>
      <c r="P691" s="16">
        <f>IF(Occurrence!J691&gt;0,_xlfn.PERCENTILE.INC(Data!$O$2:$O$2441,($B$4+O691*($B$5-1))/($B$3-1)),0)</f>
        <v/>
      </c>
      <c r="Q691" s="16">
        <f>IF(Occurrence!J691&gt;0,_xlfn.PERCENTILE.INC(Occurrence!$I$2:$I$2441,($B$6+O691*($B$7-1))/($B$3-1)),0)</f>
        <v/>
      </c>
      <c r="R691" s="16">
        <f>IF(Occurrence!J691&gt;0,Occurrence!J691/Q691,0)</f>
        <v/>
      </c>
      <c r="S691" s="9">
        <f>IF(Occurrence!J691&gt;0,P691*R691,0)</f>
        <v/>
      </c>
      <c r="T691" s="24">
        <f>IF(Occurrence!K691&gt;0,COUNTIFS(Occurrence!$K$2:$K$2441,"&gt;0",Occurrence!$K$2:$K$2441,"&lt;="&amp;Occurrence!K691)/($B$9+1),0)</f>
        <v/>
      </c>
      <c r="U691" s="16">
        <f>IF(Occurrence!K691&gt;0,_xlfn.PERCENTILE.INC(Data!$O$2:$O$2441,($B$4+T691*($B$5-1))/($B$3-1)),0)</f>
        <v/>
      </c>
      <c r="V691" s="16">
        <f>IF(Occurrence!K691&gt;0,_xlfn.PERCENTILE.INC(Occurrence!$I$2:$I$2441,($B$6+T691*($B$7-1))/($B$3-1)),0)</f>
        <v/>
      </c>
      <c r="W691" s="16">
        <f>IF(Occurrence!K691&gt;0,Occurrence!K691/V691,0)</f>
        <v/>
      </c>
      <c r="X691" s="9">
        <f>IF(Occurrence!K691&gt;0,U691*W691,0)</f>
        <v/>
      </c>
      <c r="Y691" s="24">
        <f>COUNTIF(Data!$X$2:$X$2441,"&lt;="&amp;Data!X691)/($B$3+1)</f>
        <v/>
      </c>
      <c r="Z691" s="16">
        <f>_xlfn.PERCENTILE.INC(Data!$U$2:$U$2441,Y691)</f>
        <v/>
      </c>
      <c r="AA691" s="16">
        <f>_xlfn.PERCENTILE.INC(Data!$V$2:$V$2441,Y691)</f>
        <v/>
      </c>
      <c r="AB691" s="16">
        <f>Data!X691-AA691</f>
        <v/>
      </c>
      <c r="AC691" s="9">
        <f>Z691+AB691</f>
        <v/>
      </c>
      <c r="AD691" s="24">
        <f>COUNTIF(Data!$Y$2:$Y$2441,"&lt;="&amp;Data!Y691)/($B$3+1)</f>
        <v/>
      </c>
      <c r="AE691" s="16">
        <f>_xlfn.PERCENTILE.INC(Data!$U$2:$U$2441,AD691)</f>
        <v/>
      </c>
      <c r="AF691" s="16">
        <f>_xlfn.PERCENTILE.INC(Data!$V$2:$V$2441,AD691)</f>
        <v/>
      </c>
      <c r="AG691" s="16">
        <f>Data!Y691-AF691</f>
        <v/>
      </c>
      <c r="AH691" s="9">
        <f>AE691+AG691</f>
        <v/>
      </c>
    </row>
    <row r="692">
      <c r="N692" s="14">
        <f>Data!A692</f>
        <v/>
      </c>
      <c r="O692" s="24">
        <f>IF(Occurrence!J692&gt;0,COUNTIFS(Occurrence!$J$2:$J$2441,"&gt;0",Occurrence!$J$2:$J$2441,"&lt;="&amp;Occurrence!J692)/($B$8+1),0)</f>
        <v/>
      </c>
      <c r="P692" s="16">
        <f>IF(Occurrence!J692&gt;0,_xlfn.PERCENTILE.INC(Data!$O$2:$O$2441,($B$4+O692*($B$5-1))/($B$3-1)),0)</f>
        <v/>
      </c>
      <c r="Q692" s="16">
        <f>IF(Occurrence!J692&gt;0,_xlfn.PERCENTILE.INC(Occurrence!$I$2:$I$2441,($B$6+O692*($B$7-1))/($B$3-1)),0)</f>
        <v/>
      </c>
      <c r="R692" s="16">
        <f>IF(Occurrence!J692&gt;0,Occurrence!J692/Q692,0)</f>
        <v/>
      </c>
      <c r="S692" s="9">
        <f>IF(Occurrence!J692&gt;0,P692*R692,0)</f>
        <v/>
      </c>
      <c r="T692" s="24">
        <f>IF(Occurrence!K692&gt;0,COUNTIFS(Occurrence!$K$2:$K$2441,"&gt;0",Occurrence!$K$2:$K$2441,"&lt;="&amp;Occurrence!K692)/($B$9+1),0)</f>
        <v/>
      </c>
      <c r="U692" s="16">
        <f>IF(Occurrence!K692&gt;0,_xlfn.PERCENTILE.INC(Data!$O$2:$O$2441,($B$4+T692*($B$5-1))/($B$3-1)),0)</f>
        <v/>
      </c>
      <c r="V692" s="16">
        <f>IF(Occurrence!K692&gt;0,_xlfn.PERCENTILE.INC(Occurrence!$I$2:$I$2441,($B$6+T692*($B$7-1))/($B$3-1)),0)</f>
        <v/>
      </c>
      <c r="W692" s="16">
        <f>IF(Occurrence!K692&gt;0,Occurrence!K692/V692,0)</f>
        <v/>
      </c>
      <c r="X692" s="9">
        <f>IF(Occurrence!K692&gt;0,U692*W692,0)</f>
        <v/>
      </c>
      <c r="Y692" s="24">
        <f>COUNTIF(Data!$X$2:$X$2441,"&lt;="&amp;Data!X692)/($B$3+1)</f>
        <v/>
      </c>
      <c r="Z692" s="16">
        <f>_xlfn.PERCENTILE.INC(Data!$U$2:$U$2441,Y692)</f>
        <v/>
      </c>
      <c r="AA692" s="16">
        <f>_xlfn.PERCENTILE.INC(Data!$V$2:$V$2441,Y692)</f>
        <v/>
      </c>
      <c r="AB692" s="16">
        <f>Data!X692-AA692</f>
        <v/>
      </c>
      <c r="AC692" s="9">
        <f>Z692+AB692</f>
        <v/>
      </c>
      <c r="AD692" s="24">
        <f>COUNTIF(Data!$Y$2:$Y$2441,"&lt;="&amp;Data!Y692)/($B$3+1)</f>
        <v/>
      </c>
      <c r="AE692" s="16">
        <f>_xlfn.PERCENTILE.INC(Data!$U$2:$U$2441,AD692)</f>
        <v/>
      </c>
      <c r="AF692" s="16">
        <f>_xlfn.PERCENTILE.INC(Data!$V$2:$V$2441,AD692)</f>
        <v/>
      </c>
      <c r="AG692" s="16">
        <f>Data!Y692-AF692</f>
        <v/>
      </c>
      <c r="AH692" s="9">
        <f>AE692+AG692</f>
        <v/>
      </c>
    </row>
    <row r="693">
      <c r="N693" s="14">
        <f>Data!A693</f>
        <v/>
      </c>
      <c r="O693" s="24">
        <f>IF(Occurrence!J693&gt;0,COUNTIFS(Occurrence!$J$2:$J$2441,"&gt;0",Occurrence!$J$2:$J$2441,"&lt;="&amp;Occurrence!J693)/($B$8+1),0)</f>
        <v/>
      </c>
      <c r="P693" s="16">
        <f>IF(Occurrence!J693&gt;0,_xlfn.PERCENTILE.INC(Data!$O$2:$O$2441,($B$4+O693*($B$5-1))/($B$3-1)),0)</f>
        <v/>
      </c>
      <c r="Q693" s="16">
        <f>IF(Occurrence!J693&gt;0,_xlfn.PERCENTILE.INC(Occurrence!$I$2:$I$2441,($B$6+O693*($B$7-1))/($B$3-1)),0)</f>
        <v/>
      </c>
      <c r="R693" s="16">
        <f>IF(Occurrence!J693&gt;0,Occurrence!J693/Q693,0)</f>
        <v/>
      </c>
      <c r="S693" s="9">
        <f>IF(Occurrence!J693&gt;0,P693*R693,0)</f>
        <v/>
      </c>
      <c r="T693" s="24">
        <f>IF(Occurrence!K693&gt;0,COUNTIFS(Occurrence!$K$2:$K$2441,"&gt;0",Occurrence!$K$2:$K$2441,"&lt;="&amp;Occurrence!K693)/($B$9+1),0)</f>
        <v/>
      </c>
      <c r="U693" s="16">
        <f>IF(Occurrence!K693&gt;0,_xlfn.PERCENTILE.INC(Data!$O$2:$O$2441,($B$4+T693*($B$5-1))/($B$3-1)),0)</f>
        <v/>
      </c>
      <c r="V693" s="16">
        <f>IF(Occurrence!K693&gt;0,_xlfn.PERCENTILE.INC(Occurrence!$I$2:$I$2441,($B$6+T693*($B$7-1))/($B$3-1)),0)</f>
        <v/>
      </c>
      <c r="W693" s="16">
        <f>IF(Occurrence!K693&gt;0,Occurrence!K693/V693,0)</f>
        <v/>
      </c>
      <c r="X693" s="9">
        <f>IF(Occurrence!K693&gt;0,U693*W693,0)</f>
        <v/>
      </c>
      <c r="Y693" s="24">
        <f>COUNTIF(Data!$X$2:$X$2441,"&lt;="&amp;Data!X693)/($B$3+1)</f>
        <v/>
      </c>
      <c r="Z693" s="16">
        <f>_xlfn.PERCENTILE.INC(Data!$U$2:$U$2441,Y693)</f>
        <v/>
      </c>
      <c r="AA693" s="16">
        <f>_xlfn.PERCENTILE.INC(Data!$V$2:$V$2441,Y693)</f>
        <v/>
      </c>
      <c r="AB693" s="16">
        <f>Data!X693-AA693</f>
        <v/>
      </c>
      <c r="AC693" s="9">
        <f>Z693+AB693</f>
        <v/>
      </c>
      <c r="AD693" s="24">
        <f>COUNTIF(Data!$Y$2:$Y$2441,"&lt;="&amp;Data!Y693)/($B$3+1)</f>
        <v/>
      </c>
      <c r="AE693" s="16">
        <f>_xlfn.PERCENTILE.INC(Data!$U$2:$U$2441,AD693)</f>
        <v/>
      </c>
      <c r="AF693" s="16">
        <f>_xlfn.PERCENTILE.INC(Data!$V$2:$V$2441,AD693)</f>
        <v/>
      </c>
      <c r="AG693" s="16">
        <f>Data!Y693-AF693</f>
        <v/>
      </c>
      <c r="AH693" s="9">
        <f>AE693+AG693</f>
        <v/>
      </c>
    </row>
    <row r="694">
      <c r="N694" s="14">
        <f>Data!A694</f>
        <v/>
      </c>
      <c r="O694" s="24">
        <f>IF(Occurrence!J694&gt;0,COUNTIFS(Occurrence!$J$2:$J$2441,"&gt;0",Occurrence!$J$2:$J$2441,"&lt;="&amp;Occurrence!J694)/($B$8+1),0)</f>
        <v/>
      </c>
      <c r="P694" s="16">
        <f>IF(Occurrence!J694&gt;0,_xlfn.PERCENTILE.INC(Data!$O$2:$O$2441,($B$4+O694*($B$5-1))/($B$3-1)),0)</f>
        <v/>
      </c>
      <c r="Q694" s="16">
        <f>IF(Occurrence!J694&gt;0,_xlfn.PERCENTILE.INC(Occurrence!$I$2:$I$2441,($B$6+O694*($B$7-1))/($B$3-1)),0)</f>
        <v/>
      </c>
      <c r="R694" s="16">
        <f>IF(Occurrence!J694&gt;0,Occurrence!J694/Q694,0)</f>
        <v/>
      </c>
      <c r="S694" s="9">
        <f>IF(Occurrence!J694&gt;0,P694*R694,0)</f>
        <v/>
      </c>
      <c r="T694" s="24">
        <f>IF(Occurrence!K694&gt;0,COUNTIFS(Occurrence!$K$2:$K$2441,"&gt;0",Occurrence!$K$2:$K$2441,"&lt;="&amp;Occurrence!K694)/($B$9+1),0)</f>
        <v/>
      </c>
      <c r="U694" s="16">
        <f>IF(Occurrence!K694&gt;0,_xlfn.PERCENTILE.INC(Data!$O$2:$O$2441,($B$4+T694*($B$5-1))/($B$3-1)),0)</f>
        <v/>
      </c>
      <c r="V694" s="16">
        <f>IF(Occurrence!K694&gt;0,_xlfn.PERCENTILE.INC(Occurrence!$I$2:$I$2441,($B$6+T694*($B$7-1))/($B$3-1)),0)</f>
        <v/>
      </c>
      <c r="W694" s="16">
        <f>IF(Occurrence!K694&gt;0,Occurrence!K694/V694,0)</f>
        <v/>
      </c>
      <c r="X694" s="9">
        <f>IF(Occurrence!K694&gt;0,U694*W694,0)</f>
        <v/>
      </c>
      <c r="Y694" s="24">
        <f>COUNTIF(Data!$X$2:$X$2441,"&lt;="&amp;Data!X694)/($B$3+1)</f>
        <v/>
      </c>
      <c r="Z694" s="16">
        <f>_xlfn.PERCENTILE.INC(Data!$U$2:$U$2441,Y694)</f>
        <v/>
      </c>
      <c r="AA694" s="16">
        <f>_xlfn.PERCENTILE.INC(Data!$V$2:$V$2441,Y694)</f>
        <v/>
      </c>
      <c r="AB694" s="16">
        <f>Data!X694-AA694</f>
        <v/>
      </c>
      <c r="AC694" s="9">
        <f>Z694+AB694</f>
        <v/>
      </c>
      <c r="AD694" s="24">
        <f>COUNTIF(Data!$Y$2:$Y$2441,"&lt;="&amp;Data!Y694)/($B$3+1)</f>
        <v/>
      </c>
      <c r="AE694" s="16">
        <f>_xlfn.PERCENTILE.INC(Data!$U$2:$U$2441,AD694)</f>
        <v/>
      </c>
      <c r="AF694" s="16">
        <f>_xlfn.PERCENTILE.INC(Data!$V$2:$V$2441,AD694)</f>
        <v/>
      </c>
      <c r="AG694" s="16">
        <f>Data!Y694-AF694</f>
        <v/>
      </c>
      <c r="AH694" s="9">
        <f>AE694+AG694</f>
        <v/>
      </c>
    </row>
    <row r="695">
      <c r="N695" s="14">
        <f>Data!A695</f>
        <v/>
      </c>
      <c r="O695" s="24">
        <f>IF(Occurrence!J695&gt;0,COUNTIFS(Occurrence!$J$2:$J$2441,"&gt;0",Occurrence!$J$2:$J$2441,"&lt;="&amp;Occurrence!J695)/($B$8+1),0)</f>
        <v/>
      </c>
      <c r="P695" s="16">
        <f>IF(Occurrence!J695&gt;0,_xlfn.PERCENTILE.INC(Data!$O$2:$O$2441,($B$4+O695*($B$5-1))/($B$3-1)),0)</f>
        <v/>
      </c>
      <c r="Q695" s="16">
        <f>IF(Occurrence!J695&gt;0,_xlfn.PERCENTILE.INC(Occurrence!$I$2:$I$2441,($B$6+O695*($B$7-1))/($B$3-1)),0)</f>
        <v/>
      </c>
      <c r="R695" s="16">
        <f>IF(Occurrence!J695&gt;0,Occurrence!J695/Q695,0)</f>
        <v/>
      </c>
      <c r="S695" s="9">
        <f>IF(Occurrence!J695&gt;0,P695*R695,0)</f>
        <v/>
      </c>
      <c r="T695" s="24">
        <f>IF(Occurrence!K695&gt;0,COUNTIFS(Occurrence!$K$2:$K$2441,"&gt;0",Occurrence!$K$2:$K$2441,"&lt;="&amp;Occurrence!K695)/($B$9+1),0)</f>
        <v/>
      </c>
      <c r="U695" s="16">
        <f>IF(Occurrence!K695&gt;0,_xlfn.PERCENTILE.INC(Data!$O$2:$O$2441,($B$4+T695*($B$5-1))/($B$3-1)),0)</f>
        <v/>
      </c>
      <c r="V695" s="16">
        <f>IF(Occurrence!K695&gt;0,_xlfn.PERCENTILE.INC(Occurrence!$I$2:$I$2441,($B$6+T695*($B$7-1))/($B$3-1)),0)</f>
        <v/>
      </c>
      <c r="W695" s="16">
        <f>IF(Occurrence!K695&gt;0,Occurrence!K695/V695,0)</f>
        <v/>
      </c>
      <c r="X695" s="9">
        <f>IF(Occurrence!K695&gt;0,U695*W695,0)</f>
        <v/>
      </c>
      <c r="Y695" s="24">
        <f>COUNTIF(Data!$X$2:$X$2441,"&lt;="&amp;Data!X695)/($B$3+1)</f>
        <v/>
      </c>
      <c r="Z695" s="16">
        <f>_xlfn.PERCENTILE.INC(Data!$U$2:$U$2441,Y695)</f>
        <v/>
      </c>
      <c r="AA695" s="16">
        <f>_xlfn.PERCENTILE.INC(Data!$V$2:$V$2441,Y695)</f>
        <v/>
      </c>
      <c r="AB695" s="16">
        <f>Data!X695-AA695</f>
        <v/>
      </c>
      <c r="AC695" s="9">
        <f>Z695+AB695</f>
        <v/>
      </c>
      <c r="AD695" s="24">
        <f>COUNTIF(Data!$Y$2:$Y$2441,"&lt;="&amp;Data!Y695)/($B$3+1)</f>
        <v/>
      </c>
      <c r="AE695" s="16">
        <f>_xlfn.PERCENTILE.INC(Data!$U$2:$U$2441,AD695)</f>
        <v/>
      </c>
      <c r="AF695" s="16">
        <f>_xlfn.PERCENTILE.INC(Data!$V$2:$V$2441,AD695)</f>
        <v/>
      </c>
      <c r="AG695" s="16">
        <f>Data!Y695-AF695</f>
        <v/>
      </c>
      <c r="AH695" s="9">
        <f>AE695+AG695</f>
        <v/>
      </c>
    </row>
    <row r="696">
      <c r="N696" s="14">
        <f>Data!A696</f>
        <v/>
      </c>
      <c r="O696" s="24">
        <f>IF(Occurrence!J696&gt;0,COUNTIFS(Occurrence!$J$2:$J$2441,"&gt;0",Occurrence!$J$2:$J$2441,"&lt;="&amp;Occurrence!J696)/($B$8+1),0)</f>
        <v/>
      </c>
      <c r="P696" s="16">
        <f>IF(Occurrence!J696&gt;0,_xlfn.PERCENTILE.INC(Data!$O$2:$O$2441,($B$4+O696*($B$5-1))/($B$3-1)),0)</f>
        <v/>
      </c>
      <c r="Q696" s="16">
        <f>IF(Occurrence!J696&gt;0,_xlfn.PERCENTILE.INC(Occurrence!$I$2:$I$2441,($B$6+O696*($B$7-1))/($B$3-1)),0)</f>
        <v/>
      </c>
      <c r="R696" s="16">
        <f>IF(Occurrence!J696&gt;0,Occurrence!J696/Q696,0)</f>
        <v/>
      </c>
      <c r="S696" s="9">
        <f>IF(Occurrence!J696&gt;0,P696*R696,0)</f>
        <v/>
      </c>
      <c r="T696" s="24">
        <f>IF(Occurrence!K696&gt;0,COUNTIFS(Occurrence!$K$2:$K$2441,"&gt;0",Occurrence!$K$2:$K$2441,"&lt;="&amp;Occurrence!K696)/($B$9+1),0)</f>
        <v/>
      </c>
      <c r="U696" s="16">
        <f>IF(Occurrence!K696&gt;0,_xlfn.PERCENTILE.INC(Data!$O$2:$O$2441,($B$4+T696*($B$5-1))/($B$3-1)),0)</f>
        <v/>
      </c>
      <c r="V696" s="16">
        <f>IF(Occurrence!K696&gt;0,_xlfn.PERCENTILE.INC(Occurrence!$I$2:$I$2441,($B$6+T696*($B$7-1))/($B$3-1)),0)</f>
        <v/>
      </c>
      <c r="W696" s="16">
        <f>IF(Occurrence!K696&gt;0,Occurrence!K696/V696,0)</f>
        <v/>
      </c>
      <c r="X696" s="9">
        <f>IF(Occurrence!K696&gt;0,U696*W696,0)</f>
        <v/>
      </c>
      <c r="Y696" s="24">
        <f>COUNTIF(Data!$X$2:$X$2441,"&lt;="&amp;Data!X696)/($B$3+1)</f>
        <v/>
      </c>
      <c r="Z696" s="16">
        <f>_xlfn.PERCENTILE.INC(Data!$U$2:$U$2441,Y696)</f>
        <v/>
      </c>
      <c r="AA696" s="16">
        <f>_xlfn.PERCENTILE.INC(Data!$V$2:$V$2441,Y696)</f>
        <v/>
      </c>
      <c r="AB696" s="16">
        <f>Data!X696-AA696</f>
        <v/>
      </c>
      <c r="AC696" s="9">
        <f>Z696+AB696</f>
        <v/>
      </c>
      <c r="AD696" s="24">
        <f>COUNTIF(Data!$Y$2:$Y$2441,"&lt;="&amp;Data!Y696)/($B$3+1)</f>
        <v/>
      </c>
      <c r="AE696" s="16">
        <f>_xlfn.PERCENTILE.INC(Data!$U$2:$U$2441,AD696)</f>
        <v/>
      </c>
      <c r="AF696" s="16">
        <f>_xlfn.PERCENTILE.INC(Data!$V$2:$V$2441,AD696)</f>
        <v/>
      </c>
      <c r="AG696" s="16">
        <f>Data!Y696-AF696</f>
        <v/>
      </c>
      <c r="AH696" s="9">
        <f>AE696+AG696</f>
        <v/>
      </c>
    </row>
    <row r="697">
      <c r="N697" s="14">
        <f>Data!A697</f>
        <v/>
      </c>
      <c r="O697" s="24">
        <f>IF(Occurrence!J697&gt;0,COUNTIFS(Occurrence!$J$2:$J$2441,"&gt;0",Occurrence!$J$2:$J$2441,"&lt;="&amp;Occurrence!J697)/($B$8+1),0)</f>
        <v/>
      </c>
      <c r="P697" s="16">
        <f>IF(Occurrence!J697&gt;0,_xlfn.PERCENTILE.INC(Data!$O$2:$O$2441,($B$4+O697*($B$5-1))/($B$3-1)),0)</f>
        <v/>
      </c>
      <c r="Q697" s="16">
        <f>IF(Occurrence!J697&gt;0,_xlfn.PERCENTILE.INC(Occurrence!$I$2:$I$2441,($B$6+O697*($B$7-1))/($B$3-1)),0)</f>
        <v/>
      </c>
      <c r="R697" s="16">
        <f>IF(Occurrence!J697&gt;0,Occurrence!J697/Q697,0)</f>
        <v/>
      </c>
      <c r="S697" s="9">
        <f>IF(Occurrence!J697&gt;0,P697*R697,0)</f>
        <v/>
      </c>
      <c r="T697" s="24">
        <f>IF(Occurrence!K697&gt;0,COUNTIFS(Occurrence!$K$2:$K$2441,"&gt;0",Occurrence!$K$2:$K$2441,"&lt;="&amp;Occurrence!K697)/($B$9+1),0)</f>
        <v/>
      </c>
      <c r="U697" s="16">
        <f>IF(Occurrence!K697&gt;0,_xlfn.PERCENTILE.INC(Data!$O$2:$O$2441,($B$4+T697*($B$5-1))/($B$3-1)),0)</f>
        <v/>
      </c>
      <c r="V697" s="16">
        <f>IF(Occurrence!K697&gt;0,_xlfn.PERCENTILE.INC(Occurrence!$I$2:$I$2441,($B$6+T697*($B$7-1))/($B$3-1)),0)</f>
        <v/>
      </c>
      <c r="W697" s="16">
        <f>IF(Occurrence!K697&gt;0,Occurrence!K697/V697,0)</f>
        <v/>
      </c>
      <c r="X697" s="9">
        <f>IF(Occurrence!K697&gt;0,U697*W697,0)</f>
        <v/>
      </c>
      <c r="Y697" s="24">
        <f>COUNTIF(Data!$X$2:$X$2441,"&lt;="&amp;Data!X697)/($B$3+1)</f>
        <v/>
      </c>
      <c r="Z697" s="16">
        <f>_xlfn.PERCENTILE.INC(Data!$U$2:$U$2441,Y697)</f>
        <v/>
      </c>
      <c r="AA697" s="16">
        <f>_xlfn.PERCENTILE.INC(Data!$V$2:$V$2441,Y697)</f>
        <v/>
      </c>
      <c r="AB697" s="16">
        <f>Data!X697-AA697</f>
        <v/>
      </c>
      <c r="AC697" s="9">
        <f>Z697+AB697</f>
        <v/>
      </c>
      <c r="AD697" s="24">
        <f>COUNTIF(Data!$Y$2:$Y$2441,"&lt;="&amp;Data!Y697)/($B$3+1)</f>
        <v/>
      </c>
      <c r="AE697" s="16">
        <f>_xlfn.PERCENTILE.INC(Data!$U$2:$U$2441,AD697)</f>
        <v/>
      </c>
      <c r="AF697" s="16">
        <f>_xlfn.PERCENTILE.INC(Data!$V$2:$V$2441,AD697)</f>
        <v/>
      </c>
      <c r="AG697" s="16">
        <f>Data!Y697-AF697</f>
        <v/>
      </c>
      <c r="AH697" s="9">
        <f>AE697+AG697</f>
        <v/>
      </c>
    </row>
    <row r="698">
      <c r="N698" s="14">
        <f>Data!A698</f>
        <v/>
      </c>
      <c r="O698" s="24">
        <f>IF(Occurrence!J698&gt;0,COUNTIFS(Occurrence!$J$2:$J$2441,"&gt;0",Occurrence!$J$2:$J$2441,"&lt;="&amp;Occurrence!J698)/($B$8+1),0)</f>
        <v/>
      </c>
      <c r="P698" s="16">
        <f>IF(Occurrence!J698&gt;0,_xlfn.PERCENTILE.INC(Data!$O$2:$O$2441,($B$4+O698*($B$5-1))/($B$3-1)),0)</f>
        <v/>
      </c>
      <c r="Q698" s="16">
        <f>IF(Occurrence!J698&gt;0,_xlfn.PERCENTILE.INC(Occurrence!$I$2:$I$2441,($B$6+O698*($B$7-1))/($B$3-1)),0)</f>
        <v/>
      </c>
      <c r="R698" s="16">
        <f>IF(Occurrence!J698&gt;0,Occurrence!J698/Q698,0)</f>
        <v/>
      </c>
      <c r="S698" s="9">
        <f>IF(Occurrence!J698&gt;0,P698*R698,0)</f>
        <v/>
      </c>
      <c r="T698" s="24">
        <f>IF(Occurrence!K698&gt;0,COUNTIFS(Occurrence!$K$2:$K$2441,"&gt;0",Occurrence!$K$2:$K$2441,"&lt;="&amp;Occurrence!K698)/($B$9+1),0)</f>
        <v/>
      </c>
      <c r="U698" s="16">
        <f>IF(Occurrence!K698&gt;0,_xlfn.PERCENTILE.INC(Data!$O$2:$O$2441,($B$4+T698*($B$5-1))/($B$3-1)),0)</f>
        <v/>
      </c>
      <c r="V698" s="16">
        <f>IF(Occurrence!K698&gt;0,_xlfn.PERCENTILE.INC(Occurrence!$I$2:$I$2441,($B$6+T698*($B$7-1))/($B$3-1)),0)</f>
        <v/>
      </c>
      <c r="W698" s="16">
        <f>IF(Occurrence!K698&gt;0,Occurrence!K698/V698,0)</f>
        <v/>
      </c>
      <c r="X698" s="9">
        <f>IF(Occurrence!K698&gt;0,U698*W698,0)</f>
        <v/>
      </c>
      <c r="Y698" s="24">
        <f>COUNTIF(Data!$X$2:$X$2441,"&lt;="&amp;Data!X698)/($B$3+1)</f>
        <v/>
      </c>
      <c r="Z698" s="16">
        <f>_xlfn.PERCENTILE.INC(Data!$U$2:$U$2441,Y698)</f>
        <v/>
      </c>
      <c r="AA698" s="16">
        <f>_xlfn.PERCENTILE.INC(Data!$V$2:$V$2441,Y698)</f>
        <v/>
      </c>
      <c r="AB698" s="16">
        <f>Data!X698-AA698</f>
        <v/>
      </c>
      <c r="AC698" s="9">
        <f>Z698+AB698</f>
        <v/>
      </c>
      <c r="AD698" s="24">
        <f>COUNTIF(Data!$Y$2:$Y$2441,"&lt;="&amp;Data!Y698)/($B$3+1)</f>
        <v/>
      </c>
      <c r="AE698" s="16">
        <f>_xlfn.PERCENTILE.INC(Data!$U$2:$U$2441,AD698)</f>
        <v/>
      </c>
      <c r="AF698" s="16">
        <f>_xlfn.PERCENTILE.INC(Data!$V$2:$V$2441,AD698)</f>
        <v/>
      </c>
      <c r="AG698" s="16">
        <f>Data!Y698-AF698</f>
        <v/>
      </c>
      <c r="AH698" s="9">
        <f>AE698+AG698</f>
        <v/>
      </c>
    </row>
    <row r="699">
      <c r="N699" s="14">
        <f>Data!A699</f>
        <v/>
      </c>
      <c r="O699" s="24">
        <f>IF(Occurrence!J699&gt;0,COUNTIFS(Occurrence!$J$2:$J$2441,"&gt;0",Occurrence!$J$2:$J$2441,"&lt;="&amp;Occurrence!J699)/($B$8+1),0)</f>
        <v/>
      </c>
      <c r="P699" s="16">
        <f>IF(Occurrence!J699&gt;0,_xlfn.PERCENTILE.INC(Data!$O$2:$O$2441,($B$4+O699*($B$5-1))/($B$3-1)),0)</f>
        <v/>
      </c>
      <c r="Q699" s="16">
        <f>IF(Occurrence!J699&gt;0,_xlfn.PERCENTILE.INC(Occurrence!$I$2:$I$2441,($B$6+O699*($B$7-1))/($B$3-1)),0)</f>
        <v/>
      </c>
      <c r="R699" s="16">
        <f>IF(Occurrence!J699&gt;0,Occurrence!J699/Q699,0)</f>
        <v/>
      </c>
      <c r="S699" s="9">
        <f>IF(Occurrence!J699&gt;0,P699*R699,0)</f>
        <v/>
      </c>
      <c r="T699" s="24">
        <f>IF(Occurrence!K699&gt;0,COUNTIFS(Occurrence!$K$2:$K$2441,"&gt;0",Occurrence!$K$2:$K$2441,"&lt;="&amp;Occurrence!K699)/($B$9+1),0)</f>
        <v/>
      </c>
      <c r="U699" s="16">
        <f>IF(Occurrence!K699&gt;0,_xlfn.PERCENTILE.INC(Data!$O$2:$O$2441,($B$4+T699*($B$5-1))/($B$3-1)),0)</f>
        <v/>
      </c>
      <c r="V699" s="16">
        <f>IF(Occurrence!K699&gt;0,_xlfn.PERCENTILE.INC(Occurrence!$I$2:$I$2441,($B$6+T699*($B$7-1))/($B$3-1)),0)</f>
        <v/>
      </c>
      <c r="W699" s="16">
        <f>IF(Occurrence!K699&gt;0,Occurrence!K699/V699,0)</f>
        <v/>
      </c>
      <c r="X699" s="9">
        <f>IF(Occurrence!K699&gt;0,U699*W699,0)</f>
        <v/>
      </c>
      <c r="Y699" s="24">
        <f>COUNTIF(Data!$X$2:$X$2441,"&lt;="&amp;Data!X699)/($B$3+1)</f>
        <v/>
      </c>
      <c r="Z699" s="16">
        <f>_xlfn.PERCENTILE.INC(Data!$U$2:$U$2441,Y699)</f>
        <v/>
      </c>
      <c r="AA699" s="16">
        <f>_xlfn.PERCENTILE.INC(Data!$V$2:$V$2441,Y699)</f>
        <v/>
      </c>
      <c r="AB699" s="16">
        <f>Data!X699-AA699</f>
        <v/>
      </c>
      <c r="AC699" s="9">
        <f>Z699+AB699</f>
        <v/>
      </c>
      <c r="AD699" s="24">
        <f>COUNTIF(Data!$Y$2:$Y$2441,"&lt;="&amp;Data!Y699)/($B$3+1)</f>
        <v/>
      </c>
      <c r="AE699" s="16">
        <f>_xlfn.PERCENTILE.INC(Data!$U$2:$U$2441,AD699)</f>
        <v/>
      </c>
      <c r="AF699" s="16">
        <f>_xlfn.PERCENTILE.INC(Data!$V$2:$V$2441,AD699)</f>
        <v/>
      </c>
      <c r="AG699" s="16">
        <f>Data!Y699-AF699</f>
        <v/>
      </c>
      <c r="AH699" s="9">
        <f>AE699+AG699</f>
        <v/>
      </c>
    </row>
    <row r="700">
      <c r="N700" s="14">
        <f>Data!A700</f>
        <v/>
      </c>
      <c r="O700" s="24">
        <f>IF(Occurrence!J700&gt;0,COUNTIFS(Occurrence!$J$2:$J$2441,"&gt;0",Occurrence!$J$2:$J$2441,"&lt;="&amp;Occurrence!J700)/($B$8+1),0)</f>
        <v/>
      </c>
      <c r="P700" s="16">
        <f>IF(Occurrence!J700&gt;0,_xlfn.PERCENTILE.INC(Data!$O$2:$O$2441,($B$4+O700*($B$5-1))/($B$3-1)),0)</f>
        <v/>
      </c>
      <c r="Q700" s="16">
        <f>IF(Occurrence!J700&gt;0,_xlfn.PERCENTILE.INC(Occurrence!$I$2:$I$2441,($B$6+O700*($B$7-1))/($B$3-1)),0)</f>
        <v/>
      </c>
      <c r="R700" s="16">
        <f>IF(Occurrence!J700&gt;0,Occurrence!J700/Q700,0)</f>
        <v/>
      </c>
      <c r="S700" s="9">
        <f>IF(Occurrence!J700&gt;0,P700*R700,0)</f>
        <v/>
      </c>
      <c r="T700" s="24">
        <f>IF(Occurrence!K700&gt;0,COUNTIFS(Occurrence!$K$2:$K$2441,"&gt;0",Occurrence!$K$2:$K$2441,"&lt;="&amp;Occurrence!K700)/($B$9+1),0)</f>
        <v/>
      </c>
      <c r="U700" s="16">
        <f>IF(Occurrence!K700&gt;0,_xlfn.PERCENTILE.INC(Data!$O$2:$O$2441,($B$4+T700*($B$5-1))/($B$3-1)),0)</f>
        <v/>
      </c>
      <c r="V700" s="16">
        <f>IF(Occurrence!K700&gt;0,_xlfn.PERCENTILE.INC(Occurrence!$I$2:$I$2441,($B$6+T700*($B$7-1))/($B$3-1)),0)</f>
        <v/>
      </c>
      <c r="W700" s="16">
        <f>IF(Occurrence!K700&gt;0,Occurrence!K700/V700,0)</f>
        <v/>
      </c>
      <c r="X700" s="9">
        <f>IF(Occurrence!K700&gt;0,U700*W700,0)</f>
        <v/>
      </c>
      <c r="Y700" s="24">
        <f>COUNTIF(Data!$X$2:$X$2441,"&lt;="&amp;Data!X700)/($B$3+1)</f>
        <v/>
      </c>
      <c r="Z700" s="16">
        <f>_xlfn.PERCENTILE.INC(Data!$U$2:$U$2441,Y700)</f>
        <v/>
      </c>
      <c r="AA700" s="16">
        <f>_xlfn.PERCENTILE.INC(Data!$V$2:$V$2441,Y700)</f>
        <v/>
      </c>
      <c r="AB700" s="16">
        <f>Data!X700-AA700</f>
        <v/>
      </c>
      <c r="AC700" s="9">
        <f>Z700+AB700</f>
        <v/>
      </c>
      <c r="AD700" s="24">
        <f>COUNTIF(Data!$Y$2:$Y$2441,"&lt;="&amp;Data!Y700)/($B$3+1)</f>
        <v/>
      </c>
      <c r="AE700" s="16">
        <f>_xlfn.PERCENTILE.INC(Data!$U$2:$U$2441,AD700)</f>
        <v/>
      </c>
      <c r="AF700" s="16">
        <f>_xlfn.PERCENTILE.INC(Data!$V$2:$V$2441,AD700)</f>
        <v/>
      </c>
      <c r="AG700" s="16">
        <f>Data!Y700-AF700</f>
        <v/>
      </c>
      <c r="AH700" s="9">
        <f>AE700+AG700</f>
        <v/>
      </c>
    </row>
    <row r="701">
      <c r="N701" s="14">
        <f>Data!A701</f>
        <v/>
      </c>
      <c r="O701" s="24">
        <f>IF(Occurrence!J701&gt;0,COUNTIFS(Occurrence!$J$2:$J$2441,"&gt;0",Occurrence!$J$2:$J$2441,"&lt;="&amp;Occurrence!J701)/($B$8+1),0)</f>
        <v/>
      </c>
      <c r="P701" s="16">
        <f>IF(Occurrence!J701&gt;0,_xlfn.PERCENTILE.INC(Data!$O$2:$O$2441,($B$4+O701*($B$5-1))/($B$3-1)),0)</f>
        <v/>
      </c>
      <c r="Q701" s="16">
        <f>IF(Occurrence!J701&gt;0,_xlfn.PERCENTILE.INC(Occurrence!$I$2:$I$2441,($B$6+O701*($B$7-1))/($B$3-1)),0)</f>
        <v/>
      </c>
      <c r="R701" s="16">
        <f>IF(Occurrence!J701&gt;0,Occurrence!J701/Q701,0)</f>
        <v/>
      </c>
      <c r="S701" s="9">
        <f>IF(Occurrence!J701&gt;0,P701*R701,0)</f>
        <v/>
      </c>
      <c r="T701" s="24">
        <f>IF(Occurrence!K701&gt;0,COUNTIFS(Occurrence!$K$2:$K$2441,"&gt;0",Occurrence!$K$2:$K$2441,"&lt;="&amp;Occurrence!K701)/($B$9+1),0)</f>
        <v/>
      </c>
      <c r="U701" s="16">
        <f>IF(Occurrence!K701&gt;0,_xlfn.PERCENTILE.INC(Data!$O$2:$O$2441,($B$4+T701*($B$5-1))/($B$3-1)),0)</f>
        <v/>
      </c>
      <c r="V701" s="16">
        <f>IF(Occurrence!K701&gt;0,_xlfn.PERCENTILE.INC(Occurrence!$I$2:$I$2441,($B$6+T701*($B$7-1))/($B$3-1)),0)</f>
        <v/>
      </c>
      <c r="W701" s="16">
        <f>IF(Occurrence!K701&gt;0,Occurrence!K701/V701,0)</f>
        <v/>
      </c>
      <c r="X701" s="9">
        <f>IF(Occurrence!K701&gt;0,U701*W701,0)</f>
        <v/>
      </c>
      <c r="Y701" s="24">
        <f>COUNTIF(Data!$X$2:$X$2441,"&lt;="&amp;Data!X701)/($B$3+1)</f>
        <v/>
      </c>
      <c r="Z701" s="16">
        <f>_xlfn.PERCENTILE.INC(Data!$U$2:$U$2441,Y701)</f>
        <v/>
      </c>
      <c r="AA701" s="16">
        <f>_xlfn.PERCENTILE.INC(Data!$V$2:$V$2441,Y701)</f>
        <v/>
      </c>
      <c r="AB701" s="16">
        <f>Data!X701-AA701</f>
        <v/>
      </c>
      <c r="AC701" s="9">
        <f>Z701+AB701</f>
        <v/>
      </c>
      <c r="AD701" s="24">
        <f>COUNTIF(Data!$Y$2:$Y$2441,"&lt;="&amp;Data!Y701)/($B$3+1)</f>
        <v/>
      </c>
      <c r="AE701" s="16">
        <f>_xlfn.PERCENTILE.INC(Data!$U$2:$U$2441,AD701)</f>
        <v/>
      </c>
      <c r="AF701" s="16">
        <f>_xlfn.PERCENTILE.INC(Data!$V$2:$V$2441,AD701)</f>
        <v/>
      </c>
      <c r="AG701" s="16">
        <f>Data!Y701-AF701</f>
        <v/>
      </c>
      <c r="AH701" s="9">
        <f>AE701+AG701</f>
        <v/>
      </c>
    </row>
    <row r="702">
      <c r="N702" s="14">
        <f>Data!A702</f>
        <v/>
      </c>
      <c r="O702" s="24">
        <f>IF(Occurrence!J702&gt;0,COUNTIFS(Occurrence!$J$2:$J$2441,"&gt;0",Occurrence!$J$2:$J$2441,"&lt;="&amp;Occurrence!J702)/($B$8+1),0)</f>
        <v/>
      </c>
      <c r="P702" s="16">
        <f>IF(Occurrence!J702&gt;0,_xlfn.PERCENTILE.INC(Data!$O$2:$O$2441,($B$4+O702*($B$5-1))/($B$3-1)),0)</f>
        <v/>
      </c>
      <c r="Q702" s="16">
        <f>IF(Occurrence!J702&gt;0,_xlfn.PERCENTILE.INC(Occurrence!$I$2:$I$2441,($B$6+O702*($B$7-1))/($B$3-1)),0)</f>
        <v/>
      </c>
      <c r="R702" s="16">
        <f>IF(Occurrence!J702&gt;0,Occurrence!J702/Q702,0)</f>
        <v/>
      </c>
      <c r="S702" s="9">
        <f>IF(Occurrence!J702&gt;0,P702*R702,0)</f>
        <v/>
      </c>
      <c r="T702" s="24">
        <f>IF(Occurrence!K702&gt;0,COUNTIFS(Occurrence!$K$2:$K$2441,"&gt;0",Occurrence!$K$2:$K$2441,"&lt;="&amp;Occurrence!K702)/($B$9+1),0)</f>
        <v/>
      </c>
      <c r="U702" s="16">
        <f>IF(Occurrence!K702&gt;0,_xlfn.PERCENTILE.INC(Data!$O$2:$O$2441,($B$4+T702*($B$5-1))/($B$3-1)),0)</f>
        <v/>
      </c>
      <c r="V702" s="16">
        <f>IF(Occurrence!K702&gt;0,_xlfn.PERCENTILE.INC(Occurrence!$I$2:$I$2441,($B$6+T702*($B$7-1))/($B$3-1)),0)</f>
        <v/>
      </c>
      <c r="W702" s="16">
        <f>IF(Occurrence!K702&gt;0,Occurrence!K702/V702,0)</f>
        <v/>
      </c>
      <c r="X702" s="9">
        <f>IF(Occurrence!K702&gt;0,U702*W702,0)</f>
        <v/>
      </c>
      <c r="Y702" s="24">
        <f>COUNTIF(Data!$X$2:$X$2441,"&lt;="&amp;Data!X702)/($B$3+1)</f>
        <v/>
      </c>
      <c r="Z702" s="16">
        <f>_xlfn.PERCENTILE.INC(Data!$U$2:$U$2441,Y702)</f>
        <v/>
      </c>
      <c r="AA702" s="16">
        <f>_xlfn.PERCENTILE.INC(Data!$V$2:$V$2441,Y702)</f>
        <v/>
      </c>
      <c r="AB702" s="16">
        <f>Data!X702-AA702</f>
        <v/>
      </c>
      <c r="AC702" s="9">
        <f>Z702+AB702</f>
        <v/>
      </c>
      <c r="AD702" s="24">
        <f>COUNTIF(Data!$Y$2:$Y$2441,"&lt;="&amp;Data!Y702)/($B$3+1)</f>
        <v/>
      </c>
      <c r="AE702" s="16">
        <f>_xlfn.PERCENTILE.INC(Data!$U$2:$U$2441,AD702)</f>
        <v/>
      </c>
      <c r="AF702" s="16">
        <f>_xlfn.PERCENTILE.INC(Data!$V$2:$V$2441,AD702)</f>
        <v/>
      </c>
      <c r="AG702" s="16">
        <f>Data!Y702-AF702</f>
        <v/>
      </c>
      <c r="AH702" s="9">
        <f>AE702+AG702</f>
        <v/>
      </c>
    </row>
    <row r="703">
      <c r="N703" s="14">
        <f>Data!A703</f>
        <v/>
      </c>
      <c r="O703" s="24">
        <f>IF(Occurrence!J703&gt;0,COUNTIFS(Occurrence!$J$2:$J$2441,"&gt;0",Occurrence!$J$2:$J$2441,"&lt;="&amp;Occurrence!J703)/($B$8+1),0)</f>
        <v/>
      </c>
      <c r="P703" s="16">
        <f>IF(Occurrence!J703&gt;0,_xlfn.PERCENTILE.INC(Data!$O$2:$O$2441,($B$4+O703*($B$5-1))/($B$3-1)),0)</f>
        <v/>
      </c>
      <c r="Q703" s="16">
        <f>IF(Occurrence!J703&gt;0,_xlfn.PERCENTILE.INC(Occurrence!$I$2:$I$2441,($B$6+O703*($B$7-1))/($B$3-1)),0)</f>
        <v/>
      </c>
      <c r="R703" s="16">
        <f>IF(Occurrence!J703&gt;0,Occurrence!J703/Q703,0)</f>
        <v/>
      </c>
      <c r="S703" s="9">
        <f>IF(Occurrence!J703&gt;0,P703*R703,0)</f>
        <v/>
      </c>
      <c r="T703" s="24">
        <f>IF(Occurrence!K703&gt;0,COUNTIFS(Occurrence!$K$2:$K$2441,"&gt;0",Occurrence!$K$2:$K$2441,"&lt;="&amp;Occurrence!K703)/($B$9+1),0)</f>
        <v/>
      </c>
      <c r="U703" s="16">
        <f>IF(Occurrence!K703&gt;0,_xlfn.PERCENTILE.INC(Data!$O$2:$O$2441,($B$4+T703*($B$5-1))/($B$3-1)),0)</f>
        <v/>
      </c>
      <c r="V703" s="16">
        <f>IF(Occurrence!K703&gt;0,_xlfn.PERCENTILE.INC(Occurrence!$I$2:$I$2441,($B$6+T703*($B$7-1))/($B$3-1)),0)</f>
        <v/>
      </c>
      <c r="W703" s="16">
        <f>IF(Occurrence!K703&gt;0,Occurrence!K703/V703,0)</f>
        <v/>
      </c>
      <c r="X703" s="9">
        <f>IF(Occurrence!K703&gt;0,U703*W703,0)</f>
        <v/>
      </c>
      <c r="Y703" s="24">
        <f>COUNTIF(Data!$X$2:$X$2441,"&lt;="&amp;Data!X703)/($B$3+1)</f>
        <v/>
      </c>
      <c r="Z703" s="16">
        <f>_xlfn.PERCENTILE.INC(Data!$U$2:$U$2441,Y703)</f>
        <v/>
      </c>
      <c r="AA703" s="16">
        <f>_xlfn.PERCENTILE.INC(Data!$V$2:$V$2441,Y703)</f>
        <v/>
      </c>
      <c r="AB703" s="16">
        <f>Data!X703-AA703</f>
        <v/>
      </c>
      <c r="AC703" s="9">
        <f>Z703+AB703</f>
        <v/>
      </c>
      <c r="AD703" s="24">
        <f>COUNTIF(Data!$Y$2:$Y$2441,"&lt;="&amp;Data!Y703)/($B$3+1)</f>
        <v/>
      </c>
      <c r="AE703" s="16">
        <f>_xlfn.PERCENTILE.INC(Data!$U$2:$U$2441,AD703)</f>
        <v/>
      </c>
      <c r="AF703" s="16">
        <f>_xlfn.PERCENTILE.INC(Data!$V$2:$V$2441,AD703)</f>
        <v/>
      </c>
      <c r="AG703" s="16">
        <f>Data!Y703-AF703</f>
        <v/>
      </c>
      <c r="AH703" s="9">
        <f>AE703+AG703</f>
        <v/>
      </c>
    </row>
    <row r="704">
      <c r="N704" s="14">
        <f>Data!A704</f>
        <v/>
      </c>
      <c r="O704" s="24">
        <f>IF(Occurrence!J704&gt;0,COUNTIFS(Occurrence!$J$2:$J$2441,"&gt;0",Occurrence!$J$2:$J$2441,"&lt;="&amp;Occurrence!J704)/($B$8+1),0)</f>
        <v/>
      </c>
      <c r="P704" s="16">
        <f>IF(Occurrence!J704&gt;0,_xlfn.PERCENTILE.INC(Data!$O$2:$O$2441,($B$4+O704*($B$5-1))/($B$3-1)),0)</f>
        <v/>
      </c>
      <c r="Q704" s="16">
        <f>IF(Occurrence!J704&gt;0,_xlfn.PERCENTILE.INC(Occurrence!$I$2:$I$2441,($B$6+O704*($B$7-1))/($B$3-1)),0)</f>
        <v/>
      </c>
      <c r="R704" s="16">
        <f>IF(Occurrence!J704&gt;0,Occurrence!J704/Q704,0)</f>
        <v/>
      </c>
      <c r="S704" s="9">
        <f>IF(Occurrence!J704&gt;0,P704*R704,0)</f>
        <v/>
      </c>
      <c r="T704" s="24">
        <f>IF(Occurrence!K704&gt;0,COUNTIFS(Occurrence!$K$2:$K$2441,"&gt;0",Occurrence!$K$2:$K$2441,"&lt;="&amp;Occurrence!K704)/($B$9+1),0)</f>
        <v/>
      </c>
      <c r="U704" s="16">
        <f>IF(Occurrence!K704&gt;0,_xlfn.PERCENTILE.INC(Data!$O$2:$O$2441,($B$4+T704*($B$5-1))/($B$3-1)),0)</f>
        <v/>
      </c>
      <c r="V704" s="16">
        <f>IF(Occurrence!K704&gt;0,_xlfn.PERCENTILE.INC(Occurrence!$I$2:$I$2441,($B$6+T704*($B$7-1))/($B$3-1)),0)</f>
        <v/>
      </c>
      <c r="W704" s="16">
        <f>IF(Occurrence!K704&gt;0,Occurrence!K704/V704,0)</f>
        <v/>
      </c>
      <c r="X704" s="9">
        <f>IF(Occurrence!K704&gt;0,U704*W704,0)</f>
        <v/>
      </c>
      <c r="Y704" s="24">
        <f>COUNTIF(Data!$X$2:$X$2441,"&lt;="&amp;Data!X704)/($B$3+1)</f>
        <v/>
      </c>
      <c r="Z704" s="16">
        <f>_xlfn.PERCENTILE.INC(Data!$U$2:$U$2441,Y704)</f>
        <v/>
      </c>
      <c r="AA704" s="16">
        <f>_xlfn.PERCENTILE.INC(Data!$V$2:$V$2441,Y704)</f>
        <v/>
      </c>
      <c r="AB704" s="16">
        <f>Data!X704-AA704</f>
        <v/>
      </c>
      <c r="AC704" s="9">
        <f>Z704+AB704</f>
        <v/>
      </c>
      <c r="AD704" s="24">
        <f>COUNTIF(Data!$Y$2:$Y$2441,"&lt;="&amp;Data!Y704)/($B$3+1)</f>
        <v/>
      </c>
      <c r="AE704" s="16">
        <f>_xlfn.PERCENTILE.INC(Data!$U$2:$U$2441,AD704)</f>
        <v/>
      </c>
      <c r="AF704" s="16">
        <f>_xlfn.PERCENTILE.INC(Data!$V$2:$V$2441,AD704)</f>
        <v/>
      </c>
      <c r="AG704" s="16">
        <f>Data!Y704-AF704</f>
        <v/>
      </c>
      <c r="AH704" s="9">
        <f>AE704+AG704</f>
        <v/>
      </c>
    </row>
    <row r="705">
      <c r="N705" s="14">
        <f>Data!A705</f>
        <v/>
      </c>
      <c r="O705" s="24">
        <f>IF(Occurrence!J705&gt;0,COUNTIFS(Occurrence!$J$2:$J$2441,"&gt;0",Occurrence!$J$2:$J$2441,"&lt;="&amp;Occurrence!J705)/($B$8+1),0)</f>
        <v/>
      </c>
      <c r="P705" s="16">
        <f>IF(Occurrence!J705&gt;0,_xlfn.PERCENTILE.INC(Data!$O$2:$O$2441,($B$4+O705*($B$5-1))/($B$3-1)),0)</f>
        <v/>
      </c>
      <c r="Q705" s="16">
        <f>IF(Occurrence!J705&gt;0,_xlfn.PERCENTILE.INC(Occurrence!$I$2:$I$2441,($B$6+O705*($B$7-1))/($B$3-1)),0)</f>
        <v/>
      </c>
      <c r="R705" s="16">
        <f>IF(Occurrence!J705&gt;0,Occurrence!J705/Q705,0)</f>
        <v/>
      </c>
      <c r="S705" s="9">
        <f>IF(Occurrence!J705&gt;0,P705*R705,0)</f>
        <v/>
      </c>
      <c r="T705" s="24">
        <f>IF(Occurrence!K705&gt;0,COUNTIFS(Occurrence!$K$2:$K$2441,"&gt;0",Occurrence!$K$2:$K$2441,"&lt;="&amp;Occurrence!K705)/($B$9+1),0)</f>
        <v/>
      </c>
      <c r="U705" s="16">
        <f>IF(Occurrence!K705&gt;0,_xlfn.PERCENTILE.INC(Data!$O$2:$O$2441,($B$4+T705*($B$5-1))/($B$3-1)),0)</f>
        <v/>
      </c>
      <c r="V705" s="16">
        <f>IF(Occurrence!K705&gt;0,_xlfn.PERCENTILE.INC(Occurrence!$I$2:$I$2441,($B$6+T705*($B$7-1))/($B$3-1)),0)</f>
        <v/>
      </c>
      <c r="W705" s="16">
        <f>IF(Occurrence!K705&gt;0,Occurrence!K705/V705,0)</f>
        <v/>
      </c>
      <c r="X705" s="9">
        <f>IF(Occurrence!K705&gt;0,U705*W705,0)</f>
        <v/>
      </c>
      <c r="Y705" s="24">
        <f>COUNTIF(Data!$X$2:$X$2441,"&lt;="&amp;Data!X705)/($B$3+1)</f>
        <v/>
      </c>
      <c r="Z705" s="16">
        <f>_xlfn.PERCENTILE.INC(Data!$U$2:$U$2441,Y705)</f>
        <v/>
      </c>
      <c r="AA705" s="16">
        <f>_xlfn.PERCENTILE.INC(Data!$V$2:$V$2441,Y705)</f>
        <v/>
      </c>
      <c r="AB705" s="16">
        <f>Data!X705-AA705</f>
        <v/>
      </c>
      <c r="AC705" s="9">
        <f>Z705+AB705</f>
        <v/>
      </c>
      <c r="AD705" s="24">
        <f>COUNTIF(Data!$Y$2:$Y$2441,"&lt;="&amp;Data!Y705)/($B$3+1)</f>
        <v/>
      </c>
      <c r="AE705" s="16">
        <f>_xlfn.PERCENTILE.INC(Data!$U$2:$U$2441,AD705)</f>
        <v/>
      </c>
      <c r="AF705" s="16">
        <f>_xlfn.PERCENTILE.INC(Data!$V$2:$V$2441,AD705)</f>
        <v/>
      </c>
      <c r="AG705" s="16">
        <f>Data!Y705-AF705</f>
        <v/>
      </c>
      <c r="AH705" s="9">
        <f>AE705+AG705</f>
        <v/>
      </c>
    </row>
    <row r="706">
      <c r="N706" s="14">
        <f>Data!A706</f>
        <v/>
      </c>
      <c r="O706" s="24">
        <f>IF(Occurrence!J706&gt;0,COUNTIFS(Occurrence!$J$2:$J$2441,"&gt;0",Occurrence!$J$2:$J$2441,"&lt;="&amp;Occurrence!J706)/($B$8+1),0)</f>
        <v/>
      </c>
      <c r="P706" s="16">
        <f>IF(Occurrence!J706&gt;0,_xlfn.PERCENTILE.INC(Data!$O$2:$O$2441,($B$4+O706*($B$5-1))/($B$3-1)),0)</f>
        <v/>
      </c>
      <c r="Q706" s="16">
        <f>IF(Occurrence!J706&gt;0,_xlfn.PERCENTILE.INC(Occurrence!$I$2:$I$2441,($B$6+O706*($B$7-1))/($B$3-1)),0)</f>
        <v/>
      </c>
      <c r="R706" s="16">
        <f>IF(Occurrence!J706&gt;0,Occurrence!J706/Q706,0)</f>
        <v/>
      </c>
      <c r="S706" s="9">
        <f>IF(Occurrence!J706&gt;0,P706*R706,0)</f>
        <v/>
      </c>
      <c r="T706" s="24">
        <f>IF(Occurrence!K706&gt;0,COUNTIFS(Occurrence!$K$2:$K$2441,"&gt;0",Occurrence!$K$2:$K$2441,"&lt;="&amp;Occurrence!K706)/($B$9+1),0)</f>
        <v/>
      </c>
      <c r="U706" s="16">
        <f>IF(Occurrence!K706&gt;0,_xlfn.PERCENTILE.INC(Data!$O$2:$O$2441,($B$4+T706*($B$5-1))/($B$3-1)),0)</f>
        <v/>
      </c>
      <c r="V706" s="16">
        <f>IF(Occurrence!K706&gt;0,_xlfn.PERCENTILE.INC(Occurrence!$I$2:$I$2441,($B$6+T706*($B$7-1))/($B$3-1)),0)</f>
        <v/>
      </c>
      <c r="W706" s="16">
        <f>IF(Occurrence!K706&gt;0,Occurrence!K706/V706,0)</f>
        <v/>
      </c>
      <c r="X706" s="9">
        <f>IF(Occurrence!K706&gt;0,U706*W706,0)</f>
        <v/>
      </c>
      <c r="Y706" s="24">
        <f>COUNTIF(Data!$X$2:$X$2441,"&lt;="&amp;Data!X706)/($B$3+1)</f>
        <v/>
      </c>
      <c r="Z706" s="16">
        <f>_xlfn.PERCENTILE.INC(Data!$U$2:$U$2441,Y706)</f>
        <v/>
      </c>
      <c r="AA706" s="16">
        <f>_xlfn.PERCENTILE.INC(Data!$V$2:$V$2441,Y706)</f>
        <v/>
      </c>
      <c r="AB706" s="16">
        <f>Data!X706-AA706</f>
        <v/>
      </c>
      <c r="AC706" s="9">
        <f>Z706+AB706</f>
        <v/>
      </c>
      <c r="AD706" s="24">
        <f>COUNTIF(Data!$Y$2:$Y$2441,"&lt;="&amp;Data!Y706)/($B$3+1)</f>
        <v/>
      </c>
      <c r="AE706" s="16">
        <f>_xlfn.PERCENTILE.INC(Data!$U$2:$U$2441,AD706)</f>
        <v/>
      </c>
      <c r="AF706" s="16">
        <f>_xlfn.PERCENTILE.INC(Data!$V$2:$V$2441,AD706)</f>
        <v/>
      </c>
      <c r="AG706" s="16">
        <f>Data!Y706-AF706</f>
        <v/>
      </c>
      <c r="AH706" s="9">
        <f>AE706+AG706</f>
        <v/>
      </c>
    </row>
    <row r="707">
      <c r="N707" s="14">
        <f>Data!A707</f>
        <v/>
      </c>
      <c r="O707" s="24">
        <f>IF(Occurrence!J707&gt;0,COUNTIFS(Occurrence!$J$2:$J$2441,"&gt;0",Occurrence!$J$2:$J$2441,"&lt;="&amp;Occurrence!J707)/($B$8+1),0)</f>
        <v/>
      </c>
      <c r="P707" s="16">
        <f>IF(Occurrence!J707&gt;0,_xlfn.PERCENTILE.INC(Data!$O$2:$O$2441,($B$4+O707*($B$5-1))/($B$3-1)),0)</f>
        <v/>
      </c>
      <c r="Q707" s="16">
        <f>IF(Occurrence!J707&gt;0,_xlfn.PERCENTILE.INC(Occurrence!$I$2:$I$2441,($B$6+O707*($B$7-1))/($B$3-1)),0)</f>
        <v/>
      </c>
      <c r="R707" s="16">
        <f>IF(Occurrence!J707&gt;0,Occurrence!J707/Q707,0)</f>
        <v/>
      </c>
      <c r="S707" s="9">
        <f>IF(Occurrence!J707&gt;0,P707*R707,0)</f>
        <v/>
      </c>
      <c r="T707" s="24">
        <f>IF(Occurrence!K707&gt;0,COUNTIFS(Occurrence!$K$2:$K$2441,"&gt;0",Occurrence!$K$2:$K$2441,"&lt;="&amp;Occurrence!K707)/($B$9+1),0)</f>
        <v/>
      </c>
      <c r="U707" s="16">
        <f>IF(Occurrence!K707&gt;0,_xlfn.PERCENTILE.INC(Data!$O$2:$O$2441,($B$4+T707*($B$5-1))/($B$3-1)),0)</f>
        <v/>
      </c>
      <c r="V707" s="16">
        <f>IF(Occurrence!K707&gt;0,_xlfn.PERCENTILE.INC(Occurrence!$I$2:$I$2441,($B$6+T707*($B$7-1))/($B$3-1)),0)</f>
        <v/>
      </c>
      <c r="W707" s="16">
        <f>IF(Occurrence!K707&gt;0,Occurrence!K707/V707,0)</f>
        <v/>
      </c>
      <c r="X707" s="9">
        <f>IF(Occurrence!K707&gt;0,U707*W707,0)</f>
        <v/>
      </c>
      <c r="Y707" s="24">
        <f>COUNTIF(Data!$X$2:$X$2441,"&lt;="&amp;Data!X707)/($B$3+1)</f>
        <v/>
      </c>
      <c r="Z707" s="16">
        <f>_xlfn.PERCENTILE.INC(Data!$U$2:$U$2441,Y707)</f>
        <v/>
      </c>
      <c r="AA707" s="16">
        <f>_xlfn.PERCENTILE.INC(Data!$V$2:$V$2441,Y707)</f>
        <v/>
      </c>
      <c r="AB707" s="16">
        <f>Data!X707-AA707</f>
        <v/>
      </c>
      <c r="AC707" s="9">
        <f>Z707+AB707</f>
        <v/>
      </c>
      <c r="AD707" s="24">
        <f>COUNTIF(Data!$Y$2:$Y$2441,"&lt;="&amp;Data!Y707)/($B$3+1)</f>
        <v/>
      </c>
      <c r="AE707" s="16">
        <f>_xlfn.PERCENTILE.INC(Data!$U$2:$U$2441,AD707)</f>
        <v/>
      </c>
      <c r="AF707" s="16">
        <f>_xlfn.PERCENTILE.INC(Data!$V$2:$V$2441,AD707)</f>
        <v/>
      </c>
      <c r="AG707" s="16">
        <f>Data!Y707-AF707</f>
        <v/>
      </c>
      <c r="AH707" s="9">
        <f>AE707+AG707</f>
        <v/>
      </c>
    </row>
    <row r="708">
      <c r="N708" s="14">
        <f>Data!A708</f>
        <v/>
      </c>
      <c r="O708" s="24">
        <f>IF(Occurrence!J708&gt;0,COUNTIFS(Occurrence!$J$2:$J$2441,"&gt;0",Occurrence!$J$2:$J$2441,"&lt;="&amp;Occurrence!J708)/($B$8+1),0)</f>
        <v/>
      </c>
      <c r="P708" s="16">
        <f>IF(Occurrence!J708&gt;0,_xlfn.PERCENTILE.INC(Data!$O$2:$O$2441,($B$4+O708*($B$5-1))/($B$3-1)),0)</f>
        <v/>
      </c>
      <c r="Q708" s="16">
        <f>IF(Occurrence!J708&gt;0,_xlfn.PERCENTILE.INC(Occurrence!$I$2:$I$2441,($B$6+O708*($B$7-1))/($B$3-1)),0)</f>
        <v/>
      </c>
      <c r="R708" s="16">
        <f>IF(Occurrence!J708&gt;0,Occurrence!J708/Q708,0)</f>
        <v/>
      </c>
      <c r="S708" s="9">
        <f>IF(Occurrence!J708&gt;0,P708*R708,0)</f>
        <v/>
      </c>
      <c r="T708" s="24">
        <f>IF(Occurrence!K708&gt;0,COUNTIFS(Occurrence!$K$2:$K$2441,"&gt;0",Occurrence!$K$2:$K$2441,"&lt;="&amp;Occurrence!K708)/($B$9+1),0)</f>
        <v/>
      </c>
      <c r="U708" s="16">
        <f>IF(Occurrence!K708&gt;0,_xlfn.PERCENTILE.INC(Data!$O$2:$O$2441,($B$4+T708*($B$5-1))/($B$3-1)),0)</f>
        <v/>
      </c>
      <c r="V708" s="16">
        <f>IF(Occurrence!K708&gt;0,_xlfn.PERCENTILE.INC(Occurrence!$I$2:$I$2441,($B$6+T708*($B$7-1))/($B$3-1)),0)</f>
        <v/>
      </c>
      <c r="W708" s="16">
        <f>IF(Occurrence!K708&gt;0,Occurrence!K708/V708,0)</f>
        <v/>
      </c>
      <c r="X708" s="9">
        <f>IF(Occurrence!K708&gt;0,U708*W708,0)</f>
        <v/>
      </c>
      <c r="Y708" s="24">
        <f>COUNTIF(Data!$X$2:$X$2441,"&lt;="&amp;Data!X708)/($B$3+1)</f>
        <v/>
      </c>
      <c r="Z708" s="16">
        <f>_xlfn.PERCENTILE.INC(Data!$U$2:$U$2441,Y708)</f>
        <v/>
      </c>
      <c r="AA708" s="16">
        <f>_xlfn.PERCENTILE.INC(Data!$V$2:$V$2441,Y708)</f>
        <v/>
      </c>
      <c r="AB708" s="16">
        <f>Data!X708-AA708</f>
        <v/>
      </c>
      <c r="AC708" s="9">
        <f>Z708+AB708</f>
        <v/>
      </c>
      <c r="AD708" s="24">
        <f>COUNTIF(Data!$Y$2:$Y$2441,"&lt;="&amp;Data!Y708)/($B$3+1)</f>
        <v/>
      </c>
      <c r="AE708" s="16">
        <f>_xlfn.PERCENTILE.INC(Data!$U$2:$U$2441,AD708)</f>
        <v/>
      </c>
      <c r="AF708" s="16">
        <f>_xlfn.PERCENTILE.INC(Data!$V$2:$V$2441,AD708)</f>
        <v/>
      </c>
      <c r="AG708" s="16">
        <f>Data!Y708-AF708</f>
        <v/>
      </c>
      <c r="AH708" s="9">
        <f>AE708+AG708</f>
        <v/>
      </c>
    </row>
    <row r="709">
      <c r="N709" s="14">
        <f>Data!A709</f>
        <v/>
      </c>
      <c r="O709" s="24">
        <f>IF(Occurrence!J709&gt;0,COUNTIFS(Occurrence!$J$2:$J$2441,"&gt;0",Occurrence!$J$2:$J$2441,"&lt;="&amp;Occurrence!J709)/($B$8+1),0)</f>
        <v/>
      </c>
      <c r="P709" s="16">
        <f>IF(Occurrence!J709&gt;0,_xlfn.PERCENTILE.INC(Data!$O$2:$O$2441,($B$4+O709*($B$5-1))/($B$3-1)),0)</f>
        <v/>
      </c>
      <c r="Q709" s="16">
        <f>IF(Occurrence!J709&gt;0,_xlfn.PERCENTILE.INC(Occurrence!$I$2:$I$2441,($B$6+O709*($B$7-1))/($B$3-1)),0)</f>
        <v/>
      </c>
      <c r="R709" s="16">
        <f>IF(Occurrence!J709&gt;0,Occurrence!J709/Q709,0)</f>
        <v/>
      </c>
      <c r="S709" s="9">
        <f>IF(Occurrence!J709&gt;0,P709*R709,0)</f>
        <v/>
      </c>
      <c r="T709" s="24">
        <f>IF(Occurrence!K709&gt;0,COUNTIFS(Occurrence!$K$2:$K$2441,"&gt;0",Occurrence!$K$2:$K$2441,"&lt;="&amp;Occurrence!K709)/($B$9+1),0)</f>
        <v/>
      </c>
      <c r="U709" s="16">
        <f>IF(Occurrence!K709&gt;0,_xlfn.PERCENTILE.INC(Data!$O$2:$O$2441,($B$4+T709*($B$5-1))/($B$3-1)),0)</f>
        <v/>
      </c>
      <c r="V709" s="16">
        <f>IF(Occurrence!K709&gt;0,_xlfn.PERCENTILE.INC(Occurrence!$I$2:$I$2441,($B$6+T709*($B$7-1))/($B$3-1)),0)</f>
        <v/>
      </c>
      <c r="W709" s="16">
        <f>IF(Occurrence!K709&gt;0,Occurrence!K709/V709,0)</f>
        <v/>
      </c>
      <c r="X709" s="9">
        <f>IF(Occurrence!K709&gt;0,U709*W709,0)</f>
        <v/>
      </c>
      <c r="Y709" s="24">
        <f>COUNTIF(Data!$X$2:$X$2441,"&lt;="&amp;Data!X709)/($B$3+1)</f>
        <v/>
      </c>
      <c r="Z709" s="16">
        <f>_xlfn.PERCENTILE.INC(Data!$U$2:$U$2441,Y709)</f>
        <v/>
      </c>
      <c r="AA709" s="16">
        <f>_xlfn.PERCENTILE.INC(Data!$V$2:$V$2441,Y709)</f>
        <v/>
      </c>
      <c r="AB709" s="16">
        <f>Data!X709-AA709</f>
        <v/>
      </c>
      <c r="AC709" s="9">
        <f>Z709+AB709</f>
        <v/>
      </c>
      <c r="AD709" s="24">
        <f>COUNTIF(Data!$Y$2:$Y$2441,"&lt;="&amp;Data!Y709)/($B$3+1)</f>
        <v/>
      </c>
      <c r="AE709" s="16">
        <f>_xlfn.PERCENTILE.INC(Data!$U$2:$U$2441,AD709)</f>
        <v/>
      </c>
      <c r="AF709" s="16">
        <f>_xlfn.PERCENTILE.INC(Data!$V$2:$V$2441,AD709)</f>
        <v/>
      </c>
      <c r="AG709" s="16">
        <f>Data!Y709-AF709</f>
        <v/>
      </c>
      <c r="AH709" s="9">
        <f>AE709+AG709</f>
        <v/>
      </c>
    </row>
    <row r="710">
      <c r="N710" s="14">
        <f>Data!A710</f>
        <v/>
      </c>
      <c r="O710" s="24">
        <f>IF(Occurrence!J710&gt;0,COUNTIFS(Occurrence!$J$2:$J$2441,"&gt;0",Occurrence!$J$2:$J$2441,"&lt;="&amp;Occurrence!J710)/($B$8+1),0)</f>
        <v/>
      </c>
      <c r="P710" s="16">
        <f>IF(Occurrence!J710&gt;0,_xlfn.PERCENTILE.INC(Data!$O$2:$O$2441,($B$4+O710*($B$5-1))/($B$3-1)),0)</f>
        <v/>
      </c>
      <c r="Q710" s="16">
        <f>IF(Occurrence!J710&gt;0,_xlfn.PERCENTILE.INC(Occurrence!$I$2:$I$2441,($B$6+O710*($B$7-1))/($B$3-1)),0)</f>
        <v/>
      </c>
      <c r="R710" s="16">
        <f>IF(Occurrence!J710&gt;0,Occurrence!J710/Q710,0)</f>
        <v/>
      </c>
      <c r="S710" s="9">
        <f>IF(Occurrence!J710&gt;0,P710*R710,0)</f>
        <v/>
      </c>
      <c r="T710" s="24">
        <f>IF(Occurrence!K710&gt;0,COUNTIFS(Occurrence!$K$2:$K$2441,"&gt;0",Occurrence!$K$2:$K$2441,"&lt;="&amp;Occurrence!K710)/($B$9+1),0)</f>
        <v/>
      </c>
      <c r="U710" s="16">
        <f>IF(Occurrence!K710&gt;0,_xlfn.PERCENTILE.INC(Data!$O$2:$O$2441,($B$4+T710*($B$5-1))/($B$3-1)),0)</f>
        <v/>
      </c>
      <c r="V710" s="16">
        <f>IF(Occurrence!K710&gt;0,_xlfn.PERCENTILE.INC(Occurrence!$I$2:$I$2441,($B$6+T710*($B$7-1))/($B$3-1)),0)</f>
        <v/>
      </c>
      <c r="W710" s="16">
        <f>IF(Occurrence!K710&gt;0,Occurrence!K710/V710,0)</f>
        <v/>
      </c>
      <c r="X710" s="9">
        <f>IF(Occurrence!K710&gt;0,U710*W710,0)</f>
        <v/>
      </c>
      <c r="Y710" s="24">
        <f>COUNTIF(Data!$X$2:$X$2441,"&lt;="&amp;Data!X710)/($B$3+1)</f>
        <v/>
      </c>
      <c r="Z710" s="16">
        <f>_xlfn.PERCENTILE.INC(Data!$U$2:$U$2441,Y710)</f>
        <v/>
      </c>
      <c r="AA710" s="16">
        <f>_xlfn.PERCENTILE.INC(Data!$V$2:$V$2441,Y710)</f>
        <v/>
      </c>
      <c r="AB710" s="16">
        <f>Data!X710-AA710</f>
        <v/>
      </c>
      <c r="AC710" s="9">
        <f>Z710+AB710</f>
        <v/>
      </c>
      <c r="AD710" s="24">
        <f>COUNTIF(Data!$Y$2:$Y$2441,"&lt;="&amp;Data!Y710)/($B$3+1)</f>
        <v/>
      </c>
      <c r="AE710" s="16">
        <f>_xlfn.PERCENTILE.INC(Data!$U$2:$U$2441,AD710)</f>
        <v/>
      </c>
      <c r="AF710" s="16">
        <f>_xlfn.PERCENTILE.INC(Data!$V$2:$V$2441,AD710)</f>
        <v/>
      </c>
      <c r="AG710" s="16">
        <f>Data!Y710-AF710</f>
        <v/>
      </c>
      <c r="AH710" s="9">
        <f>AE710+AG710</f>
        <v/>
      </c>
    </row>
    <row r="711">
      <c r="N711" s="14">
        <f>Data!A711</f>
        <v/>
      </c>
      <c r="O711" s="24">
        <f>IF(Occurrence!J711&gt;0,COUNTIFS(Occurrence!$J$2:$J$2441,"&gt;0",Occurrence!$J$2:$J$2441,"&lt;="&amp;Occurrence!J711)/($B$8+1),0)</f>
        <v/>
      </c>
      <c r="P711" s="16">
        <f>IF(Occurrence!J711&gt;0,_xlfn.PERCENTILE.INC(Data!$O$2:$O$2441,($B$4+O711*($B$5-1))/($B$3-1)),0)</f>
        <v/>
      </c>
      <c r="Q711" s="16">
        <f>IF(Occurrence!J711&gt;0,_xlfn.PERCENTILE.INC(Occurrence!$I$2:$I$2441,($B$6+O711*($B$7-1))/($B$3-1)),0)</f>
        <v/>
      </c>
      <c r="R711" s="16">
        <f>IF(Occurrence!J711&gt;0,Occurrence!J711/Q711,0)</f>
        <v/>
      </c>
      <c r="S711" s="9">
        <f>IF(Occurrence!J711&gt;0,P711*R711,0)</f>
        <v/>
      </c>
      <c r="T711" s="24">
        <f>IF(Occurrence!K711&gt;0,COUNTIFS(Occurrence!$K$2:$K$2441,"&gt;0",Occurrence!$K$2:$K$2441,"&lt;="&amp;Occurrence!K711)/($B$9+1),0)</f>
        <v/>
      </c>
      <c r="U711" s="16">
        <f>IF(Occurrence!K711&gt;0,_xlfn.PERCENTILE.INC(Data!$O$2:$O$2441,($B$4+T711*($B$5-1))/($B$3-1)),0)</f>
        <v/>
      </c>
      <c r="V711" s="16">
        <f>IF(Occurrence!K711&gt;0,_xlfn.PERCENTILE.INC(Occurrence!$I$2:$I$2441,($B$6+T711*($B$7-1))/($B$3-1)),0)</f>
        <v/>
      </c>
      <c r="W711" s="16">
        <f>IF(Occurrence!K711&gt;0,Occurrence!K711/V711,0)</f>
        <v/>
      </c>
      <c r="X711" s="9">
        <f>IF(Occurrence!K711&gt;0,U711*W711,0)</f>
        <v/>
      </c>
      <c r="Y711" s="24">
        <f>COUNTIF(Data!$X$2:$X$2441,"&lt;="&amp;Data!X711)/($B$3+1)</f>
        <v/>
      </c>
      <c r="Z711" s="16">
        <f>_xlfn.PERCENTILE.INC(Data!$U$2:$U$2441,Y711)</f>
        <v/>
      </c>
      <c r="AA711" s="16">
        <f>_xlfn.PERCENTILE.INC(Data!$V$2:$V$2441,Y711)</f>
        <v/>
      </c>
      <c r="AB711" s="16">
        <f>Data!X711-AA711</f>
        <v/>
      </c>
      <c r="AC711" s="9">
        <f>Z711+AB711</f>
        <v/>
      </c>
      <c r="AD711" s="24">
        <f>COUNTIF(Data!$Y$2:$Y$2441,"&lt;="&amp;Data!Y711)/($B$3+1)</f>
        <v/>
      </c>
      <c r="AE711" s="16">
        <f>_xlfn.PERCENTILE.INC(Data!$U$2:$U$2441,AD711)</f>
        <v/>
      </c>
      <c r="AF711" s="16">
        <f>_xlfn.PERCENTILE.INC(Data!$V$2:$V$2441,AD711)</f>
        <v/>
      </c>
      <c r="AG711" s="16">
        <f>Data!Y711-AF711</f>
        <v/>
      </c>
      <c r="AH711" s="9">
        <f>AE711+AG711</f>
        <v/>
      </c>
    </row>
    <row r="712">
      <c r="N712" s="14">
        <f>Data!A712</f>
        <v/>
      </c>
      <c r="O712" s="24">
        <f>IF(Occurrence!J712&gt;0,COUNTIFS(Occurrence!$J$2:$J$2441,"&gt;0",Occurrence!$J$2:$J$2441,"&lt;="&amp;Occurrence!J712)/($B$8+1),0)</f>
        <v/>
      </c>
      <c r="P712" s="16">
        <f>IF(Occurrence!J712&gt;0,_xlfn.PERCENTILE.INC(Data!$O$2:$O$2441,($B$4+O712*($B$5-1))/($B$3-1)),0)</f>
        <v/>
      </c>
      <c r="Q712" s="16">
        <f>IF(Occurrence!J712&gt;0,_xlfn.PERCENTILE.INC(Occurrence!$I$2:$I$2441,($B$6+O712*($B$7-1))/($B$3-1)),0)</f>
        <v/>
      </c>
      <c r="R712" s="16">
        <f>IF(Occurrence!J712&gt;0,Occurrence!J712/Q712,0)</f>
        <v/>
      </c>
      <c r="S712" s="9">
        <f>IF(Occurrence!J712&gt;0,P712*R712,0)</f>
        <v/>
      </c>
      <c r="T712" s="24">
        <f>IF(Occurrence!K712&gt;0,COUNTIFS(Occurrence!$K$2:$K$2441,"&gt;0",Occurrence!$K$2:$K$2441,"&lt;="&amp;Occurrence!K712)/($B$9+1),0)</f>
        <v/>
      </c>
      <c r="U712" s="16">
        <f>IF(Occurrence!K712&gt;0,_xlfn.PERCENTILE.INC(Data!$O$2:$O$2441,($B$4+T712*($B$5-1))/($B$3-1)),0)</f>
        <v/>
      </c>
      <c r="V712" s="16">
        <f>IF(Occurrence!K712&gt;0,_xlfn.PERCENTILE.INC(Occurrence!$I$2:$I$2441,($B$6+T712*($B$7-1))/($B$3-1)),0)</f>
        <v/>
      </c>
      <c r="W712" s="16">
        <f>IF(Occurrence!K712&gt;0,Occurrence!K712/V712,0)</f>
        <v/>
      </c>
      <c r="X712" s="9">
        <f>IF(Occurrence!K712&gt;0,U712*W712,0)</f>
        <v/>
      </c>
      <c r="Y712" s="24">
        <f>COUNTIF(Data!$X$2:$X$2441,"&lt;="&amp;Data!X712)/($B$3+1)</f>
        <v/>
      </c>
      <c r="Z712" s="16">
        <f>_xlfn.PERCENTILE.INC(Data!$U$2:$U$2441,Y712)</f>
        <v/>
      </c>
      <c r="AA712" s="16">
        <f>_xlfn.PERCENTILE.INC(Data!$V$2:$V$2441,Y712)</f>
        <v/>
      </c>
      <c r="AB712" s="16">
        <f>Data!X712-AA712</f>
        <v/>
      </c>
      <c r="AC712" s="9">
        <f>Z712+AB712</f>
        <v/>
      </c>
      <c r="AD712" s="24">
        <f>COUNTIF(Data!$Y$2:$Y$2441,"&lt;="&amp;Data!Y712)/($B$3+1)</f>
        <v/>
      </c>
      <c r="AE712" s="16">
        <f>_xlfn.PERCENTILE.INC(Data!$U$2:$U$2441,AD712)</f>
        <v/>
      </c>
      <c r="AF712" s="16">
        <f>_xlfn.PERCENTILE.INC(Data!$V$2:$V$2441,AD712)</f>
        <v/>
      </c>
      <c r="AG712" s="16">
        <f>Data!Y712-AF712</f>
        <v/>
      </c>
      <c r="AH712" s="9">
        <f>AE712+AG712</f>
        <v/>
      </c>
    </row>
    <row r="713">
      <c r="N713" s="14">
        <f>Data!A713</f>
        <v/>
      </c>
      <c r="O713" s="24">
        <f>IF(Occurrence!J713&gt;0,COUNTIFS(Occurrence!$J$2:$J$2441,"&gt;0",Occurrence!$J$2:$J$2441,"&lt;="&amp;Occurrence!J713)/($B$8+1),0)</f>
        <v/>
      </c>
      <c r="P713" s="16">
        <f>IF(Occurrence!J713&gt;0,_xlfn.PERCENTILE.INC(Data!$O$2:$O$2441,($B$4+O713*($B$5-1))/($B$3-1)),0)</f>
        <v/>
      </c>
      <c r="Q713" s="16">
        <f>IF(Occurrence!J713&gt;0,_xlfn.PERCENTILE.INC(Occurrence!$I$2:$I$2441,($B$6+O713*($B$7-1))/($B$3-1)),0)</f>
        <v/>
      </c>
      <c r="R713" s="16">
        <f>IF(Occurrence!J713&gt;0,Occurrence!J713/Q713,0)</f>
        <v/>
      </c>
      <c r="S713" s="9">
        <f>IF(Occurrence!J713&gt;0,P713*R713,0)</f>
        <v/>
      </c>
      <c r="T713" s="24">
        <f>IF(Occurrence!K713&gt;0,COUNTIFS(Occurrence!$K$2:$K$2441,"&gt;0",Occurrence!$K$2:$K$2441,"&lt;="&amp;Occurrence!K713)/($B$9+1),0)</f>
        <v/>
      </c>
      <c r="U713" s="16">
        <f>IF(Occurrence!K713&gt;0,_xlfn.PERCENTILE.INC(Data!$O$2:$O$2441,($B$4+T713*($B$5-1))/($B$3-1)),0)</f>
        <v/>
      </c>
      <c r="V713" s="16">
        <f>IF(Occurrence!K713&gt;0,_xlfn.PERCENTILE.INC(Occurrence!$I$2:$I$2441,($B$6+T713*($B$7-1))/($B$3-1)),0)</f>
        <v/>
      </c>
      <c r="W713" s="16">
        <f>IF(Occurrence!K713&gt;0,Occurrence!K713/V713,0)</f>
        <v/>
      </c>
      <c r="X713" s="9">
        <f>IF(Occurrence!K713&gt;0,U713*W713,0)</f>
        <v/>
      </c>
      <c r="Y713" s="24">
        <f>COUNTIF(Data!$X$2:$X$2441,"&lt;="&amp;Data!X713)/($B$3+1)</f>
        <v/>
      </c>
      <c r="Z713" s="16">
        <f>_xlfn.PERCENTILE.INC(Data!$U$2:$U$2441,Y713)</f>
        <v/>
      </c>
      <c r="AA713" s="16">
        <f>_xlfn.PERCENTILE.INC(Data!$V$2:$V$2441,Y713)</f>
        <v/>
      </c>
      <c r="AB713" s="16">
        <f>Data!X713-AA713</f>
        <v/>
      </c>
      <c r="AC713" s="9">
        <f>Z713+AB713</f>
        <v/>
      </c>
      <c r="AD713" s="24">
        <f>COUNTIF(Data!$Y$2:$Y$2441,"&lt;="&amp;Data!Y713)/($B$3+1)</f>
        <v/>
      </c>
      <c r="AE713" s="16">
        <f>_xlfn.PERCENTILE.INC(Data!$U$2:$U$2441,AD713)</f>
        <v/>
      </c>
      <c r="AF713" s="16">
        <f>_xlfn.PERCENTILE.INC(Data!$V$2:$V$2441,AD713)</f>
        <v/>
      </c>
      <c r="AG713" s="16">
        <f>Data!Y713-AF713</f>
        <v/>
      </c>
      <c r="AH713" s="9">
        <f>AE713+AG713</f>
        <v/>
      </c>
    </row>
    <row r="714">
      <c r="N714" s="14">
        <f>Data!A714</f>
        <v/>
      </c>
      <c r="O714" s="24">
        <f>IF(Occurrence!J714&gt;0,COUNTIFS(Occurrence!$J$2:$J$2441,"&gt;0",Occurrence!$J$2:$J$2441,"&lt;="&amp;Occurrence!J714)/($B$8+1),0)</f>
        <v/>
      </c>
      <c r="P714" s="16">
        <f>IF(Occurrence!J714&gt;0,_xlfn.PERCENTILE.INC(Data!$O$2:$O$2441,($B$4+O714*($B$5-1))/($B$3-1)),0)</f>
        <v/>
      </c>
      <c r="Q714" s="16">
        <f>IF(Occurrence!J714&gt;0,_xlfn.PERCENTILE.INC(Occurrence!$I$2:$I$2441,($B$6+O714*($B$7-1))/($B$3-1)),0)</f>
        <v/>
      </c>
      <c r="R714" s="16">
        <f>IF(Occurrence!J714&gt;0,Occurrence!J714/Q714,0)</f>
        <v/>
      </c>
      <c r="S714" s="9">
        <f>IF(Occurrence!J714&gt;0,P714*R714,0)</f>
        <v/>
      </c>
      <c r="T714" s="24">
        <f>IF(Occurrence!K714&gt;0,COUNTIFS(Occurrence!$K$2:$K$2441,"&gt;0",Occurrence!$K$2:$K$2441,"&lt;="&amp;Occurrence!K714)/($B$9+1),0)</f>
        <v/>
      </c>
      <c r="U714" s="16">
        <f>IF(Occurrence!K714&gt;0,_xlfn.PERCENTILE.INC(Data!$O$2:$O$2441,($B$4+T714*($B$5-1))/($B$3-1)),0)</f>
        <v/>
      </c>
      <c r="V714" s="16">
        <f>IF(Occurrence!K714&gt;0,_xlfn.PERCENTILE.INC(Occurrence!$I$2:$I$2441,($B$6+T714*($B$7-1))/($B$3-1)),0)</f>
        <v/>
      </c>
      <c r="W714" s="16">
        <f>IF(Occurrence!K714&gt;0,Occurrence!K714/V714,0)</f>
        <v/>
      </c>
      <c r="X714" s="9">
        <f>IF(Occurrence!K714&gt;0,U714*W714,0)</f>
        <v/>
      </c>
      <c r="Y714" s="24">
        <f>COUNTIF(Data!$X$2:$X$2441,"&lt;="&amp;Data!X714)/($B$3+1)</f>
        <v/>
      </c>
      <c r="Z714" s="16">
        <f>_xlfn.PERCENTILE.INC(Data!$U$2:$U$2441,Y714)</f>
        <v/>
      </c>
      <c r="AA714" s="16">
        <f>_xlfn.PERCENTILE.INC(Data!$V$2:$V$2441,Y714)</f>
        <v/>
      </c>
      <c r="AB714" s="16">
        <f>Data!X714-AA714</f>
        <v/>
      </c>
      <c r="AC714" s="9">
        <f>Z714+AB714</f>
        <v/>
      </c>
      <c r="AD714" s="24">
        <f>COUNTIF(Data!$Y$2:$Y$2441,"&lt;="&amp;Data!Y714)/($B$3+1)</f>
        <v/>
      </c>
      <c r="AE714" s="16">
        <f>_xlfn.PERCENTILE.INC(Data!$U$2:$U$2441,AD714)</f>
        <v/>
      </c>
      <c r="AF714" s="16">
        <f>_xlfn.PERCENTILE.INC(Data!$V$2:$V$2441,AD714)</f>
        <v/>
      </c>
      <c r="AG714" s="16">
        <f>Data!Y714-AF714</f>
        <v/>
      </c>
      <c r="AH714" s="9">
        <f>AE714+AG714</f>
        <v/>
      </c>
    </row>
    <row r="715">
      <c r="N715" s="14">
        <f>Data!A715</f>
        <v/>
      </c>
      <c r="O715" s="24">
        <f>IF(Occurrence!J715&gt;0,COUNTIFS(Occurrence!$J$2:$J$2441,"&gt;0",Occurrence!$J$2:$J$2441,"&lt;="&amp;Occurrence!J715)/($B$8+1),0)</f>
        <v/>
      </c>
      <c r="P715" s="16">
        <f>IF(Occurrence!J715&gt;0,_xlfn.PERCENTILE.INC(Data!$O$2:$O$2441,($B$4+O715*($B$5-1))/($B$3-1)),0)</f>
        <v/>
      </c>
      <c r="Q715" s="16">
        <f>IF(Occurrence!J715&gt;0,_xlfn.PERCENTILE.INC(Occurrence!$I$2:$I$2441,($B$6+O715*($B$7-1))/($B$3-1)),0)</f>
        <v/>
      </c>
      <c r="R715" s="16">
        <f>IF(Occurrence!J715&gt;0,Occurrence!J715/Q715,0)</f>
        <v/>
      </c>
      <c r="S715" s="9">
        <f>IF(Occurrence!J715&gt;0,P715*R715,0)</f>
        <v/>
      </c>
      <c r="T715" s="24">
        <f>IF(Occurrence!K715&gt;0,COUNTIFS(Occurrence!$K$2:$K$2441,"&gt;0",Occurrence!$K$2:$K$2441,"&lt;="&amp;Occurrence!K715)/($B$9+1),0)</f>
        <v/>
      </c>
      <c r="U715" s="16">
        <f>IF(Occurrence!K715&gt;0,_xlfn.PERCENTILE.INC(Data!$O$2:$O$2441,($B$4+T715*($B$5-1))/($B$3-1)),0)</f>
        <v/>
      </c>
      <c r="V715" s="16">
        <f>IF(Occurrence!K715&gt;0,_xlfn.PERCENTILE.INC(Occurrence!$I$2:$I$2441,($B$6+T715*($B$7-1))/($B$3-1)),0)</f>
        <v/>
      </c>
      <c r="W715" s="16">
        <f>IF(Occurrence!K715&gt;0,Occurrence!K715/V715,0)</f>
        <v/>
      </c>
      <c r="X715" s="9">
        <f>IF(Occurrence!K715&gt;0,U715*W715,0)</f>
        <v/>
      </c>
      <c r="Y715" s="24">
        <f>COUNTIF(Data!$X$2:$X$2441,"&lt;="&amp;Data!X715)/($B$3+1)</f>
        <v/>
      </c>
      <c r="Z715" s="16">
        <f>_xlfn.PERCENTILE.INC(Data!$U$2:$U$2441,Y715)</f>
        <v/>
      </c>
      <c r="AA715" s="16">
        <f>_xlfn.PERCENTILE.INC(Data!$V$2:$V$2441,Y715)</f>
        <v/>
      </c>
      <c r="AB715" s="16">
        <f>Data!X715-AA715</f>
        <v/>
      </c>
      <c r="AC715" s="9">
        <f>Z715+AB715</f>
        <v/>
      </c>
      <c r="AD715" s="24">
        <f>COUNTIF(Data!$Y$2:$Y$2441,"&lt;="&amp;Data!Y715)/($B$3+1)</f>
        <v/>
      </c>
      <c r="AE715" s="16">
        <f>_xlfn.PERCENTILE.INC(Data!$U$2:$U$2441,AD715)</f>
        <v/>
      </c>
      <c r="AF715" s="16">
        <f>_xlfn.PERCENTILE.INC(Data!$V$2:$V$2441,AD715)</f>
        <v/>
      </c>
      <c r="AG715" s="16">
        <f>Data!Y715-AF715</f>
        <v/>
      </c>
      <c r="AH715" s="9">
        <f>AE715+AG715</f>
        <v/>
      </c>
    </row>
    <row r="716">
      <c r="N716" s="14">
        <f>Data!A716</f>
        <v/>
      </c>
      <c r="O716" s="24">
        <f>IF(Occurrence!J716&gt;0,COUNTIFS(Occurrence!$J$2:$J$2441,"&gt;0",Occurrence!$J$2:$J$2441,"&lt;="&amp;Occurrence!J716)/($B$8+1),0)</f>
        <v/>
      </c>
      <c r="P716" s="16">
        <f>IF(Occurrence!J716&gt;0,_xlfn.PERCENTILE.INC(Data!$O$2:$O$2441,($B$4+O716*($B$5-1))/($B$3-1)),0)</f>
        <v/>
      </c>
      <c r="Q716" s="16">
        <f>IF(Occurrence!J716&gt;0,_xlfn.PERCENTILE.INC(Occurrence!$I$2:$I$2441,($B$6+O716*($B$7-1))/($B$3-1)),0)</f>
        <v/>
      </c>
      <c r="R716" s="16">
        <f>IF(Occurrence!J716&gt;0,Occurrence!J716/Q716,0)</f>
        <v/>
      </c>
      <c r="S716" s="9">
        <f>IF(Occurrence!J716&gt;0,P716*R716,0)</f>
        <v/>
      </c>
      <c r="T716" s="24">
        <f>IF(Occurrence!K716&gt;0,COUNTIFS(Occurrence!$K$2:$K$2441,"&gt;0",Occurrence!$K$2:$K$2441,"&lt;="&amp;Occurrence!K716)/($B$9+1),0)</f>
        <v/>
      </c>
      <c r="U716" s="16">
        <f>IF(Occurrence!K716&gt;0,_xlfn.PERCENTILE.INC(Data!$O$2:$O$2441,($B$4+T716*($B$5-1))/($B$3-1)),0)</f>
        <v/>
      </c>
      <c r="V716" s="16">
        <f>IF(Occurrence!K716&gt;0,_xlfn.PERCENTILE.INC(Occurrence!$I$2:$I$2441,($B$6+T716*($B$7-1))/($B$3-1)),0)</f>
        <v/>
      </c>
      <c r="W716" s="16">
        <f>IF(Occurrence!K716&gt;0,Occurrence!K716/V716,0)</f>
        <v/>
      </c>
      <c r="X716" s="9">
        <f>IF(Occurrence!K716&gt;0,U716*W716,0)</f>
        <v/>
      </c>
      <c r="Y716" s="24">
        <f>COUNTIF(Data!$X$2:$X$2441,"&lt;="&amp;Data!X716)/($B$3+1)</f>
        <v/>
      </c>
      <c r="Z716" s="16">
        <f>_xlfn.PERCENTILE.INC(Data!$U$2:$U$2441,Y716)</f>
        <v/>
      </c>
      <c r="AA716" s="16">
        <f>_xlfn.PERCENTILE.INC(Data!$V$2:$V$2441,Y716)</f>
        <v/>
      </c>
      <c r="AB716" s="16">
        <f>Data!X716-AA716</f>
        <v/>
      </c>
      <c r="AC716" s="9">
        <f>Z716+AB716</f>
        <v/>
      </c>
      <c r="AD716" s="24">
        <f>COUNTIF(Data!$Y$2:$Y$2441,"&lt;="&amp;Data!Y716)/($B$3+1)</f>
        <v/>
      </c>
      <c r="AE716" s="16">
        <f>_xlfn.PERCENTILE.INC(Data!$U$2:$U$2441,AD716)</f>
        <v/>
      </c>
      <c r="AF716" s="16">
        <f>_xlfn.PERCENTILE.INC(Data!$V$2:$V$2441,AD716)</f>
        <v/>
      </c>
      <c r="AG716" s="16">
        <f>Data!Y716-AF716</f>
        <v/>
      </c>
      <c r="AH716" s="9">
        <f>AE716+AG716</f>
        <v/>
      </c>
    </row>
    <row r="717">
      <c r="N717" s="14">
        <f>Data!A717</f>
        <v/>
      </c>
      <c r="O717" s="24">
        <f>IF(Occurrence!J717&gt;0,COUNTIFS(Occurrence!$J$2:$J$2441,"&gt;0",Occurrence!$J$2:$J$2441,"&lt;="&amp;Occurrence!J717)/($B$8+1),0)</f>
        <v/>
      </c>
      <c r="P717" s="16">
        <f>IF(Occurrence!J717&gt;0,_xlfn.PERCENTILE.INC(Data!$O$2:$O$2441,($B$4+O717*($B$5-1))/($B$3-1)),0)</f>
        <v/>
      </c>
      <c r="Q717" s="16">
        <f>IF(Occurrence!J717&gt;0,_xlfn.PERCENTILE.INC(Occurrence!$I$2:$I$2441,($B$6+O717*($B$7-1))/($B$3-1)),0)</f>
        <v/>
      </c>
      <c r="R717" s="16">
        <f>IF(Occurrence!J717&gt;0,Occurrence!J717/Q717,0)</f>
        <v/>
      </c>
      <c r="S717" s="9">
        <f>IF(Occurrence!J717&gt;0,P717*R717,0)</f>
        <v/>
      </c>
      <c r="T717" s="24">
        <f>IF(Occurrence!K717&gt;0,COUNTIFS(Occurrence!$K$2:$K$2441,"&gt;0",Occurrence!$K$2:$K$2441,"&lt;="&amp;Occurrence!K717)/($B$9+1),0)</f>
        <v/>
      </c>
      <c r="U717" s="16">
        <f>IF(Occurrence!K717&gt;0,_xlfn.PERCENTILE.INC(Data!$O$2:$O$2441,($B$4+T717*($B$5-1))/($B$3-1)),0)</f>
        <v/>
      </c>
      <c r="V717" s="16">
        <f>IF(Occurrence!K717&gt;0,_xlfn.PERCENTILE.INC(Occurrence!$I$2:$I$2441,($B$6+T717*($B$7-1))/($B$3-1)),0)</f>
        <v/>
      </c>
      <c r="W717" s="16">
        <f>IF(Occurrence!K717&gt;0,Occurrence!K717/V717,0)</f>
        <v/>
      </c>
      <c r="X717" s="9">
        <f>IF(Occurrence!K717&gt;0,U717*W717,0)</f>
        <v/>
      </c>
      <c r="Y717" s="24">
        <f>COUNTIF(Data!$X$2:$X$2441,"&lt;="&amp;Data!X717)/($B$3+1)</f>
        <v/>
      </c>
      <c r="Z717" s="16">
        <f>_xlfn.PERCENTILE.INC(Data!$U$2:$U$2441,Y717)</f>
        <v/>
      </c>
      <c r="AA717" s="16">
        <f>_xlfn.PERCENTILE.INC(Data!$V$2:$V$2441,Y717)</f>
        <v/>
      </c>
      <c r="AB717" s="16">
        <f>Data!X717-AA717</f>
        <v/>
      </c>
      <c r="AC717" s="9">
        <f>Z717+AB717</f>
        <v/>
      </c>
      <c r="AD717" s="24">
        <f>COUNTIF(Data!$Y$2:$Y$2441,"&lt;="&amp;Data!Y717)/($B$3+1)</f>
        <v/>
      </c>
      <c r="AE717" s="16">
        <f>_xlfn.PERCENTILE.INC(Data!$U$2:$U$2441,AD717)</f>
        <v/>
      </c>
      <c r="AF717" s="16">
        <f>_xlfn.PERCENTILE.INC(Data!$V$2:$V$2441,AD717)</f>
        <v/>
      </c>
      <c r="AG717" s="16">
        <f>Data!Y717-AF717</f>
        <v/>
      </c>
      <c r="AH717" s="9">
        <f>AE717+AG717</f>
        <v/>
      </c>
    </row>
    <row r="718">
      <c r="N718" s="14">
        <f>Data!A718</f>
        <v/>
      </c>
      <c r="O718" s="24">
        <f>IF(Occurrence!J718&gt;0,COUNTIFS(Occurrence!$J$2:$J$2441,"&gt;0",Occurrence!$J$2:$J$2441,"&lt;="&amp;Occurrence!J718)/($B$8+1),0)</f>
        <v/>
      </c>
      <c r="P718" s="16">
        <f>IF(Occurrence!J718&gt;0,_xlfn.PERCENTILE.INC(Data!$O$2:$O$2441,($B$4+O718*($B$5-1))/($B$3-1)),0)</f>
        <v/>
      </c>
      <c r="Q718" s="16">
        <f>IF(Occurrence!J718&gt;0,_xlfn.PERCENTILE.INC(Occurrence!$I$2:$I$2441,($B$6+O718*($B$7-1))/($B$3-1)),0)</f>
        <v/>
      </c>
      <c r="R718" s="16">
        <f>IF(Occurrence!J718&gt;0,Occurrence!J718/Q718,0)</f>
        <v/>
      </c>
      <c r="S718" s="9">
        <f>IF(Occurrence!J718&gt;0,P718*R718,0)</f>
        <v/>
      </c>
      <c r="T718" s="24">
        <f>IF(Occurrence!K718&gt;0,COUNTIFS(Occurrence!$K$2:$K$2441,"&gt;0",Occurrence!$K$2:$K$2441,"&lt;="&amp;Occurrence!K718)/($B$9+1),0)</f>
        <v/>
      </c>
      <c r="U718" s="16">
        <f>IF(Occurrence!K718&gt;0,_xlfn.PERCENTILE.INC(Data!$O$2:$O$2441,($B$4+T718*($B$5-1))/($B$3-1)),0)</f>
        <v/>
      </c>
      <c r="V718" s="16">
        <f>IF(Occurrence!K718&gt;0,_xlfn.PERCENTILE.INC(Occurrence!$I$2:$I$2441,($B$6+T718*($B$7-1))/($B$3-1)),0)</f>
        <v/>
      </c>
      <c r="W718" s="16">
        <f>IF(Occurrence!K718&gt;0,Occurrence!K718/V718,0)</f>
        <v/>
      </c>
      <c r="X718" s="9">
        <f>IF(Occurrence!K718&gt;0,U718*W718,0)</f>
        <v/>
      </c>
      <c r="Y718" s="24">
        <f>COUNTIF(Data!$X$2:$X$2441,"&lt;="&amp;Data!X718)/($B$3+1)</f>
        <v/>
      </c>
      <c r="Z718" s="16">
        <f>_xlfn.PERCENTILE.INC(Data!$U$2:$U$2441,Y718)</f>
        <v/>
      </c>
      <c r="AA718" s="16">
        <f>_xlfn.PERCENTILE.INC(Data!$V$2:$V$2441,Y718)</f>
        <v/>
      </c>
      <c r="AB718" s="16">
        <f>Data!X718-AA718</f>
        <v/>
      </c>
      <c r="AC718" s="9">
        <f>Z718+AB718</f>
        <v/>
      </c>
      <c r="AD718" s="24">
        <f>COUNTIF(Data!$Y$2:$Y$2441,"&lt;="&amp;Data!Y718)/($B$3+1)</f>
        <v/>
      </c>
      <c r="AE718" s="16">
        <f>_xlfn.PERCENTILE.INC(Data!$U$2:$U$2441,AD718)</f>
        <v/>
      </c>
      <c r="AF718" s="16">
        <f>_xlfn.PERCENTILE.INC(Data!$V$2:$V$2441,AD718)</f>
        <v/>
      </c>
      <c r="AG718" s="16">
        <f>Data!Y718-AF718</f>
        <v/>
      </c>
      <c r="AH718" s="9">
        <f>AE718+AG718</f>
        <v/>
      </c>
    </row>
    <row r="719">
      <c r="N719" s="14">
        <f>Data!A719</f>
        <v/>
      </c>
      <c r="O719" s="24">
        <f>IF(Occurrence!J719&gt;0,COUNTIFS(Occurrence!$J$2:$J$2441,"&gt;0",Occurrence!$J$2:$J$2441,"&lt;="&amp;Occurrence!J719)/($B$8+1),0)</f>
        <v/>
      </c>
      <c r="P719" s="16">
        <f>IF(Occurrence!J719&gt;0,_xlfn.PERCENTILE.INC(Data!$O$2:$O$2441,($B$4+O719*($B$5-1))/($B$3-1)),0)</f>
        <v/>
      </c>
      <c r="Q719" s="16">
        <f>IF(Occurrence!J719&gt;0,_xlfn.PERCENTILE.INC(Occurrence!$I$2:$I$2441,($B$6+O719*($B$7-1))/($B$3-1)),0)</f>
        <v/>
      </c>
      <c r="R719" s="16">
        <f>IF(Occurrence!J719&gt;0,Occurrence!J719/Q719,0)</f>
        <v/>
      </c>
      <c r="S719" s="9">
        <f>IF(Occurrence!J719&gt;0,P719*R719,0)</f>
        <v/>
      </c>
      <c r="T719" s="24">
        <f>IF(Occurrence!K719&gt;0,COUNTIFS(Occurrence!$K$2:$K$2441,"&gt;0",Occurrence!$K$2:$K$2441,"&lt;="&amp;Occurrence!K719)/($B$9+1),0)</f>
        <v/>
      </c>
      <c r="U719" s="16">
        <f>IF(Occurrence!K719&gt;0,_xlfn.PERCENTILE.INC(Data!$O$2:$O$2441,($B$4+T719*($B$5-1))/($B$3-1)),0)</f>
        <v/>
      </c>
      <c r="V719" s="16">
        <f>IF(Occurrence!K719&gt;0,_xlfn.PERCENTILE.INC(Occurrence!$I$2:$I$2441,($B$6+T719*($B$7-1))/($B$3-1)),0)</f>
        <v/>
      </c>
      <c r="W719" s="16">
        <f>IF(Occurrence!K719&gt;0,Occurrence!K719/V719,0)</f>
        <v/>
      </c>
      <c r="X719" s="9">
        <f>IF(Occurrence!K719&gt;0,U719*W719,0)</f>
        <v/>
      </c>
      <c r="Y719" s="24">
        <f>COUNTIF(Data!$X$2:$X$2441,"&lt;="&amp;Data!X719)/($B$3+1)</f>
        <v/>
      </c>
      <c r="Z719" s="16">
        <f>_xlfn.PERCENTILE.INC(Data!$U$2:$U$2441,Y719)</f>
        <v/>
      </c>
      <c r="AA719" s="16">
        <f>_xlfn.PERCENTILE.INC(Data!$V$2:$V$2441,Y719)</f>
        <v/>
      </c>
      <c r="AB719" s="16">
        <f>Data!X719-AA719</f>
        <v/>
      </c>
      <c r="AC719" s="9">
        <f>Z719+AB719</f>
        <v/>
      </c>
      <c r="AD719" s="24">
        <f>COUNTIF(Data!$Y$2:$Y$2441,"&lt;="&amp;Data!Y719)/($B$3+1)</f>
        <v/>
      </c>
      <c r="AE719" s="16">
        <f>_xlfn.PERCENTILE.INC(Data!$U$2:$U$2441,AD719)</f>
        <v/>
      </c>
      <c r="AF719" s="16">
        <f>_xlfn.PERCENTILE.INC(Data!$V$2:$V$2441,AD719)</f>
        <v/>
      </c>
      <c r="AG719" s="16">
        <f>Data!Y719-AF719</f>
        <v/>
      </c>
      <c r="AH719" s="9">
        <f>AE719+AG719</f>
        <v/>
      </c>
    </row>
    <row r="720">
      <c r="N720" s="14">
        <f>Data!A720</f>
        <v/>
      </c>
      <c r="O720" s="24">
        <f>IF(Occurrence!J720&gt;0,COUNTIFS(Occurrence!$J$2:$J$2441,"&gt;0",Occurrence!$J$2:$J$2441,"&lt;="&amp;Occurrence!J720)/($B$8+1),0)</f>
        <v/>
      </c>
      <c r="P720" s="16">
        <f>IF(Occurrence!J720&gt;0,_xlfn.PERCENTILE.INC(Data!$O$2:$O$2441,($B$4+O720*($B$5-1))/($B$3-1)),0)</f>
        <v/>
      </c>
      <c r="Q720" s="16">
        <f>IF(Occurrence!J720&gt;0,_xlfn.PERCENTILE.INC(Occurrence!$I$2:$I$2441,($B$6+O720*($B$7-1))/($B$3-1)),0)</f>
        <v/>
      </c>
      <c r="R720" s="16">
        <f>IF(Occurrence!J720&gt;0,Occurrence!J720/Q720,0)</f>
        <v/>
      </c>
      <c r="S720" s="9">
        <f>IF(Occurrence!J720&gt;0,P720*R720,0)</f>
        <v/>
      </c>
      <c r="T720" s="24">
        <f>IF(Occurrence!K720&gt;0,COUNTIFS(Occurrence!$K$2:$K$2441,"&gt;0",Occurrence!$K$2:$K$2441,"&lt;="&amp;Occurrence!K720)/($B$9+1),0)</f>
        <v/>
      </c>
      <c r="U720" s="16">
        <f>IF(Occurrence!K720&gt;0,_xlfn.PERCENTILE.INC(Data!$O$2:$O$2441,($B$4+T720*($B$5-1))/($B$3-1)),0)</f>
        <v/>
      </c>
      <c r="V720" s="16">
        <f>IF(Occurrence!K720&gt;0,_xlfn.PERCENTILE.INC(Occurrence!$I$2:$I$2441,($B$6+T720*($B$7-1))/($B$3-1)),0)</f>
        <v/>
      </c>
      <c r="W720" s="16">
        <f>IF(Occurrence!K720&gt;0,Occurrence!K720/V720,0)</f>
        <v/>
      </c>
      <c r="X720" s="9">
        <f>IF(Occurrence!K720&gt;0,U720*W720,0)</f>
        <v/>
      </c>
      <c r="Y720" s="24">
        <f>COUNTIF(Data!$X$2:$X$2441,"&lt;="&amp;Data!X720)/($B$3+1)</f>
        <v/>
      </c>
      <c r="Z720" s="16">
        <f>_xlfn.PERCENTILE.INC(Data!$U$2:$U$2441,Y720)</f>
        <v/>
      </c>
      <c r="AA720" s="16">
        <f>_xlfn.PERCENTILE.INC(Data!$V$2:$V$2441,Y720)</f>
        <v/>
      </c>
      <c r="AB720" s="16">
        <f>Data!X720-AA720</f>
        <v/>
      </c>
      <c r="AC720" s="9">
        <f>Z720+AB720</f>
        <v/>
      </c>
      <c r="AD720" s="24">
        <f>COUNTIF(Data!$Y$2:$Y$2441,"&lt;="&amp;Data!Y720)/($B$3+1)</f>
        <v/>
      </c>
      <c r="AE720" s="16">
        <f>_xlfn.PERCENTILE.INC(Data!$U$2:$U$2441,AD720)</f>
        <v/>
      </c>
      <c r="AF720" s="16">
        <f>_xlfn.PERCENTILE.INC(Data!$V$2:$V$2441,AD720)</f>
        <v/>
      </c>
      <c r="AG720" s="16">
        <f>Data!Y720-AF720</f>
        <v/>
      </c>
      <c r="AH720" s="9">
        <f>AE720+AG720</f>
        <v/>
      </c>
    </row>
    <row r="721">
      <c r="N721" s="14">
        <f>Data!A721</f>
        <v/>
      </c>
      <c r="O721" s="24">
        <f>IF(Occurrence!J721&gt;0,COUNTIFS(Occurrence!$J$2:$J$2441,"&gt;0",Occurrence!$J$2:$J$2441,"&lt;="&amp;Occurrence!J721)/($B$8+1),0)</f>
        <v/>
      </c>
      <c r="P721" s="16">
        <f>IF(Occurrence!J721&gt;0,_xlfn.PERCENTILE.INC(Data!$O$2:$O$2441,($B$4+O721*($B$5-1))/($B$3-1)),0)</f>
        <v/>
      </c>
      <c r="Q721" s="16">
        <f>IF(Occurrence!J721&gt;0,_xlfn.PERCENTILE.INC(Occurrence!$I$2:$I$2441,($B$6+O721*($B$7-1))/($B$3-1)),0)</f>
        <v/>
      </c>
      <c r="R721" s="16">
        <f>IF(Occurrence!J721&gt;0,Occurrence!J721/Q721,0)</f>
        <v/>
      </c>
      <c r="S721" s="9">
        <f>IF(Occurrence!J721&gt;0,P721*R721,0)</f>
        <v/>
      </c>
      <c r="T721" s="24">
        <f>IF(Occurrence!K721&gt;0,COUNTIFS(Occurrence!$K$2:$K$2441,"&gt;0",Occurrence!$K$2:$K$2441,"&lt;="&amp;Occurrence!K721)/($B$9+1),0)</f>
        <v/>
      </c>
      <c r="U721" s="16">
        <f>IF(Occurrence!K721&gt;0,_xlfn.PERCENTILE.INC(Data!$O$2:$O$2441,($B$4+T721*($B$5-1))/($B$3-1)),0)</f>
        <v/>
      </c>
      <c r="V721" s="16">
        <f>IF(Occurrence!K721&gt;0,_xlfn.PERCENTILE.INC(Occurrence!$I$2:$I$2441,($B$6+T721*($B$7-1))/($B$3-1)),0)</f>
        <v/>
      </c>
      <c r="W721" s="16">
        <f>IF(Occurrence!K721&gt;0,Occurrence!K721/V721,0)</f>
        <v/>
      </c>
      <c r="X721" s="9">
        <f>IF(Occurrence!K721&gt;0,U721*W721,0)</f>
        <v/>
      </c>
      <c r="Y721" s="24">
        <f>COUNTIF(Data!$X$2:$X$2441,"&lt;="&amp;Data!X721)/($B$3+1)</f>
        <v/>
      </c>
      <c r="Z721" s="16">
        <f>_xlfn.PERCENTILE.INC(Data!$U$2:$U$2441,Y721)</f>
        <v/>
      </c>
      <c r="AA721" s="16">
        <f>_xlfn.PERCENTILE.INC(Data!$V$2:$V$2441,Y721)</f>
        <v/>
      </c>
      <c r="AB721" s="16">
        <f>Data!X721-AA721</f>
        <v/>
      </c>
      <c r="AC721" s="9">
        <f>Z721+AB721</f>
        <v/>
      </c>
      <c r="AD721" s="24">
        <f>COUNTIF(Data!$Y$2:$Y$2441,"&lt;="&amp;Data!Y721)/($B$3+1)</f>
        <v/>
      </c>
      <c r="AE721" s="16">
        <f>_xlfn.PERCENTILE.INC(Data!$U$2:$U$2441,AD721)</f>
        <v/>
      </c>
      <c r="AF721" s="16">
        <f>_xlfn.PERCENTILE.INC(Data!$V$2:$V$2441,AD721)</f>
        <v/>
      </c>
      <c r="AG721" s="16">
        <f>Data!Y721-AF721</f>
        <v/>
      </c>
      <c r="AH721" s="9">
        <f>AE721+AG721</f>
        <v/>
      </c>
    </row>
    <row r="722">
      <c r="N722" s="14">
        <f>Data!A722</f>
        <v/>
      </c>
      <c r="O722" s="24">
        <f>IF(Occurrence!J722&gt;0,COUNTIFS(Occurrence!$J$2:$J$2441,"&gt;0",Occurrence!$J$2:$J$2441,"&lt;="&amp;Occurrence!J722)/($B$8+1),0)</f>
        <v/>
      </c>
      <c r="P722" s="16">
        <f>IF(Occurrence!J722&gt;0,_xlfn.PERCENTILE.INC(Data!$O$2:$O$2441,($B$4+O722*($B$5-1))/($B$3-1)),0)</f>
        <v/>
      </c>
      <c r="Q722" s="16">
        <f>IF(Occurrence!J722&gt;0,_xlfn.PERCENTILE.INC(Occurrence!$I$2:$I$2441,($B$6+O722*($B$7-1))/($B$3-1)),0)</f>
        <v/>
      </c>
      <c r="R722" s="16">
        <f>IF(Occurrence!J722&gt;0,Occurrence!J722/Q722,0)</f>
        <v/>
      </c>
      <c r="S722" s="9">
        <f>IF(Occurrence!J722&gt;0,P722*R722,0)</f>
        <v/>
      </c>
      <c r="T722" s="24">
        <f>IF(Occurrence!K722&gt;0,COUNTIFS(Occurrence!$K$2:$K$2441,"&gt;0",Occurrence!$K$2:$K$2441,"&lt;="&amp;Occurrence!K722)/($B$9+1),0)</f>
        <v/>
      </c>
      <c r="U722" s="16">
        <f>IF(Occurrence!K722&gt;0,_xlfn.PERCENTILE.INC(Data!$O$2:$O$2441,($B$4+T722*($B$5-1))/($B$3-1)),0)</f>
        <v/>
      </c>
      <c r="V722" s="16">
        <f>IF(Occurrence!K722&gt;0,_xlfn.PERCENTILE.INC(Occurrence!$I$2:$I$2441,($B$6+T722*($B$7-1))/($B$3-1)),0)</f>
        <v/>
      </c>
      <c r="W722" s="16">
        <f>IF(Occurrence!K722&gt;0,Occurrence!K722/V722,0)</f>
        <v/>
      </c>
      <c r="X722" s="9">
        <f>IF(Occurrence!K722&gt;0,U722*W722,0)</f>
        <v/>
      </c>
      <c r="Y722" s="24">
        <f>COUNTIF(Data!$X$2:$X$2441,"&lt;="&amp;Data!X722)/($B$3+1)</f>
        <v/>
      </c>
      <c r="Z722" s="16">
        <f>_xlfn.PERCENTILE.INC(Data!$U$2:$U$2441,Y722)</f>
        <v/>
      </c>
      <c r="AA722" s="16">
        <f>_xlfn.PERCENTILE.INC(Data!$V$2:$V$2441,Y722)</f>
        <v/>
      </c>
      <c r="AB722" s="16">
        <f>Data!X722-AA722</f>
        <v/>
      </c>
      <c r="AC722" s="9">
        <f>Z722+AB722</f>
        <v/>
      </c>
      <c r="AD722" s="24">
        <f>COUNTIF(Data!$Y$2:$Y$2441,"&lt;="&amp;Data!Y722)/($B$3+1)</f>
        <v/>
      </c>
      <c r="AE722" s="16">
        <f>_xlfn.PERCENTILE.INC(Data!$U$2:$U$2441,AD722)</f>
        <v/>
      </c>
      <c r="AF722" s="16">
        <f>_xlfn.PERCENTILE.INC(Data!$V$2:$V$2441,AD722)</f>
        <v/>
      </c>
      <c r="AG722" s="16">
        <f>Data!Y722-AF722</f>
        <v/>
      </c>
      <c r="AH722" s="9">
        <f>AE722+AG722</f>
        <v/>
      </c>
    </row>
    <row r="723">
      <c r="N723" s="14">
        <f>Data!A723</f>
        <v/>
      </c>
      <c r="O723" s="24">
        <f>IF(Occurrence!J723&gt;0,COUNTIFS(Occurrence!$J$2:$J$2441,"&gt;0",Occurrence!$J$2:$J$2441,"&lt;="&amp;Occurrence!J723)/($B$8+1),0)</f>
        <v/>
      </c>
      <c r="P723" s="16">
        <f>IF(Occurrence!J723&gt;0,_xlfn.PERCENTILE.INC(Data!$O$2:$O$2441,($B$4+O723*($B$5-1))/($B$3-1)),0)</f>
        <v/>
      </c>
      <c r="Q723" s="16">
        <f>IF(Occurrence!J723&gt;0,_xlfn.PERCENTILE.INC(Occurrence!$I$2:$I$2441,($B$6+O723*($B$7-1))/($B$3-1)),0)</f>
        <v/>
      </c>
      <c r="R723" s="16">
        <f>IF(Occurrence!J723&gt;0,Occurrence!J723/Q723,0)</f>
        <v/>
      </c>
      <c r="S723" s="9">
        <f>IF(Occurrence!J723&gt;0,P723*R723,0)</f>
        <v/>
      </c>
      <c r="T723" s="24">
        <f>IF(Occurrence!K723&gt;0,COUNTIFS(Occurrence!$K$2:$K$2441,"&gt;0",Occurrence!$K$2:$K$2441,"&lt;="&amp;Occurrence!K723)/($B$9+1),0)</f>
        <v/>
      </c>
      <c r="U723" s="16">
        <f>IF(Occurrence!K723&gt;0,_xlfn.PERCENTILE.INC(Data!$O$2:$O$2441,($B$4+T723*($B$5-1))/($B$3-1)),0)</f>
        <v/>
      </c>
      <c r="V723" s="16">
        <f>IF(Occurrence!K723&gt;0,_xlfn.PERCENTILE.INC(Occurrence!$I$2:$I$2441,($B$6+T723*($B$7-1))/($B$3-1)),0)</f>
        <v/>
      </c>
      <c r="W723" s="16">
        <f>IF(Occurrence!K723&gt;0,Occurrence!K723/V723,0)</f>
        <v/>
      </c>
      <c r="X723" s="9">
        <f>IF(Occurrence!K723&gt;0,U723*W723,0)</f>
        <v/>
      </c>
      <c r="Y723" s="24">
        <f>COUNTIF(Data!$X$2:$X$2441,"&lt;="&amp;Data!X723)/($B$3+1)</f>
        <v/>
      </c>
      <c r="Z723" s="16">
        <f>_xlfn.PERCENTILE.INC(Data!$U$2:$U$2441,Y723)</f>
        <v/>
      </c>
      <c r="AA723" s="16">
        <f>_xlfn.PERCENTILE.INC(Data!$V$2:$V$2441,Y723)</f>
        <v/>
      </c>
      <c r="AB723" s="16">
        <f>Data!X723-AA723</f>
        <v/>
      </c>
      <c r="AC723" s="9">
        <f>Z723+AB723</f>
        <v/>
      </c>
      <c r="AD723" s="24">
        <f>COUNTIF(Data!$Y$2:$Y$2441,"&lt;="&amp;Data!Y723)/($B$3+1)</f>
        <v/>
      </c>
      <c r="AE723" s="16">
        <f>_xlfn.PERCENTILE.INC(Data!$U$2:$U$2441,AD723)</f>
        <v/>
      </c>
      <c r="AF723" s="16">
        <f>_xlfn.PERCENTILE.INC(Data!$V$2:$V$2441,AD723)</f>
        <v/>
      </c>
      <c r="AG723" s="16">
        <f>Data!Y723-AF723</f>
        <v/>
      </c>
      <c r="AH723" s="9">
        <f>AE723+AG723</f>
        <v/>
      </c>
    </row>
    <row r="724">
      <c r="N724" s="14">
        <f>Data!A724</f>
        <v/>
      </c>
      <c r="O724" s="24">
        <f>IF(Occurrence!J724&gt;0,COUNTIFS(Occurrence!$J$2:$J$2441,"&gt;0",Occurrence!$J$2:$J$2441,"&lt;="&amp;Occurrence!J724)/($B$8+1),0)</f>
        <v/>
      </c>
      <c r="P724" s="16">
        <f>IF(Occurrence!J724&gt;0,_xlfn.PERCENTILE.INC(Data!$O$2:$O$2441,($B$4+O724*($B$5-1))/($B$3-1)),0)</f>
        <v/>
      </c>
      <c r="Q724" s="16">
        <f>IF(Occurrence!J724&gt;0,_xlfn.PERCENTILE.INC(Occurrence!$I$2:$I$2441,($B$6+O724*($B$7-1))/($B$3-1)),0)</f>
        <v/>
      </c>
      <c r="R724" s="16">
        <f>IF(Occurrence!J724&gt;0,Occurrence!J724/Q724,0)</f>
        <v/>
      </c>
      <c r="S724" s="9">
        <f>IF(Occurrence!J724&gt;0,P724*R724,0)</f>
        <v/>
      </c>
      <c r="T724" s="24">
        <f>IF(Occurrence!K724&gt;0,COUNTIFS(Occurrence!$K$2:$K$2441,"&gt;0",Occurrence!$K$2:$K$2441,"&lt;="&amp;Occurrence!K724)/($B$9+1),0)</f>
        <v/>
      </c>
      <c r="U724" s="16">
        <f>IF(Occurrence!K724&gt;0,_xlfn.PERCENTILE.INC(Data!$O$2:$O$2441,($B$4+T724*($B$5-1))/($B$3-1)),0)</f>
        <v/>
      </c>
      <c r="V724" s="16">
        <f>IF(Occurrence!K724&gt;0,_xlfn.PERCENTILE.INC(Occurrence!$I$2:$I$2441,($B$6+T724*($B$7-1))/($B$3-1)),0)</f>
        <v/>
      </c>
      <c r="W724" s="16">
        <f>IF(Occurrence!K724&gt;0,Occurrence!K724/V724,0)</f>
        <v/>
      </c>
      <c r="X724" s="9">
        <f>IF(Occurrence!K724&gt;0,U724*W724,0)</f>
        <v/>
      </c>
      <c r="Y724" s="24">
        <f>COUNTIF(Data!$X$2:$X$2441,"&lt;="&amp;Data!X724)/($B$3+1)</f>
        <v/>
      </c>
      <c r="Z724" s="16">
        <f>_xlfn.PERCENTILE.INC(Data!$U$2:$U$2441,Y724)</f>
        <v/>
      </c>
      <c r="AA724" s="16">
        <f>_xlfn.PERCENTILE.INC(Data!$V$2:$V$2441,Y724)</f>
        <v/>
      </c>
      <c r="AB724" s="16">
        <f>Data!X724-AA724</f>
        <v/>
      </c>
      <c r="AC724" s="9">
        <f>Z724+AB724</f>
        <v/>
      </c>
      <c r="AD724" s="24">
        <f>COUNTIF(Data!$Y$2:$Y$2441,"&lt;="&amp;Data!Y724)/($B$3+1)</f>
        <v/>
      </c>
      <c r="AE724" s="16">
        <f>_xlfn.PERCENTILE.INC(Data!$U$2:$U$2441,AD724)</f>
        <v/>
      </c>
      <c r="AF724" s="16">
        <f>_xlfn.PERCENTILE.INC(Data!$V$2:$V$2441,AD724)</f>
        <v/>
      </c>
      <c r="AG724" s="16">
        <f>Data!Y724-AF724</f>
        <v/>
      </c>
      <c r="AH724" s="9">
        <f>AE724+AG724</f>
        <v/>
      </c>
    </row>
    <row r="725">
      <c r="N725" s="14">
        <f>Data!A725</f>
        <v/>
      </c>
      <c r="O725" s="24">
        <f>IF(Occurrence!J725&gt;0,COUNTIFS(Occurrence!$J$2:$J$2441,"&gt;0",Occurrence!$J$2:$J$2441,"&lt;="&amp;Occurrence!J725)/($B$8+1),0)</f>
        <v/>
      </c>
      <c r="P725" s="16">
        <f>IF(Occurrence!J725&gt;0,_xlfn.PERCENTILE.INC(Data!$O$2:$O$2441,($B$4+O725*($B$5-1))/($B$3-1)),0)</f>
        <v/>
      </c>
      <c r="Q725" s="16">
        <f>IF(Occurrence!J725&gt;0,_xlfn.PERCENTILE.INC(Occurrence!$I$2:$I$2441,($B$6+O725*($B$7-1))/($B$3-1)),0)</f>
        <v/>
      </c>
      <c r="R725" s="16">
        <f>IF(Occurrence!J725&gt;0,Occurrence!J725/Q725,0)</f>
        <v/>
      </c>
      <c r="S725" s="9">
        <f>IF(Occurrence!J725&gt;0,P725*R725,0)</f>
        <v/>
      </c>
      <c r="T725" s="24">
        <f>IF(Occurrence!K725&gt;0,COUNTIFS(Occurrence!$K$2:$K$2441,"&gt;0",Occurrence!$K$2:$K$2441,"&lt;="&amp;Occurrence!K725)/($B$9+1),0)</f>
        <v/>
      </c>
      <c r="U725" s="16">
        <f>IF(Occurrence!K725&gt;0,_xlfn.PERCENTILE.INC(Data!$O$2:$O$2441,($B$4+T725*($B$5-1))/($B$3-1)),0)</f>
        <v/>
      </c>
      <c r="V725" s="16">
        <f>IF(Occurrence!K725&gt;0,_xlfn.PERCENTILE.INC(Occurrence!$I$2:$I$2441,($B$6+T725*($B$7-1))/($B$3-1)),0)</f>
        <v/>
      </c>
      <c r="W725" s="16">
        <f>IF(Occurrence!K725&gt;0,Occurrence!K725/V725,0)</f>
        <v/>
      </c>
      <c r="X725" s="9">
        <f>IF(Occurrence!K725&gt;0,U725*W725,0)</f>
        <v/>
      </c>
      <c r="Y725" s="24">
        <f>COUNTIF(Data!$X$2:$X$2441,"&lt;="&amp;Data!X725)/($B$3+1)</f>
        <v/>
      </c>
      <c r="Z725" s="16">
        <f>_xlfn.PERCENTILE.INC(Data!$U$2:$U$2441,Y725)</f>
        <v/>
      </c>
      <c r="AA725" s="16">
        <f>_xlfn.PERCENTILE.INC(Data!$V$2:$V$2441,Y725)</f>
        <v/>
      </c>
      <c r="AB725" s="16">
        <f>Data!X725-AA725</f>
        <v/>
      </c>
      <c r="AC725" s="9">
        <f>Z725+AB725</f>
        <v/>
      </c>
      <c r="AD725" s="24">
        <f>COUNTIF(Data!$Y$2:$Y$2441,"&lt;="&amp;Data!Y725)/($B$3+1)</f>
        <v/>
      </c>
      <c r="AE725" s="16">
        <f>_xlfn.PERCENTILE.INC(Data!$U$2:$U$2441,AD725)</f>
        <v/>
      </c>
      <c r="AF725" s="16">
        <f>_xlfn.PERCENTILE.INC(Data!$V$2:$V$2441,AD725)</f>
        <v/>
      </c>
      <c r="AG725" s="16">
        <f>Data!Y725-AF725</f>
        <v/>
      </c>
      <c r="AH725" s="9">
        <f>AE725+AG725</f>
        <v/>
      </c>
    </row>
    <row r="726">
      <c r="N726" s="14">
        <f>Data!A726</f>
        <v/>
      </c>
      <c r="O726" s="24">
        <f>IF(Occurrence!J726&gt;0,COUNTIFS(Occurrence!$J$2:$J$2441,"&gt;0",Occurrence!$J$2:$J$2441,"&lt;="&amp;Occurrence!J726)/($B$8+1),0)</f>
        <v/>
      </c>
      <c r="P726" s="16">
        <f>IF(Occurrence!J726&gt;0,_xlfn.PERCENTILE.INC(Data!$O$2:$O$2441,($B$4+O726*($B$5-1))/($B$3-1)),0)</f>
        <v/>
      </c>
      <c r="Q726" s="16">
        <f>IF(Occurrence!J726&gt;0,_xlfn.PERCENTILE.INC(Occurrence!$I$2:$I$2441,($B$6+O726*($B$7-1))/($B$3-1)),0)</f>
        <v/>
      </c>
      <c r="R726" s="16">
        <f>IF(Occurrence!J726&gt;0,Occurrence!J726/Q726,0)</f>
        <v/>
      </c>
      <c r="S726" s="9">
        <f>IF(Occurrence!J726&gt;0,P726*R726,0)</f>
        <v/>
      </c>
      <c r="T726" s="24">
        <f>IF(Occurrence!K726&gt;0,COUNTIFS(Occurrence!$K$2:$K$2441,"&gt;0",Occurrence!$K$2:$K$2441,"&lt;="&amp;Occurrence!K726)/($B$9+1),0)</f>
        <v/>
      </c>
      <c r="U726" s="16">
        <f>IF(Occurrence!K726&gt;0,_xlfn.PERCENTILE.INC(Data!$O$2:$O$2441,($B$4+T726*($B$5-1))/($B$3-1)),0)</f>
        <v/>
      </c>
      <c r="V726" s="16">
        <f>IF(Occurrence!K726&gt;0,_xlfn.PERCENTILE.INC(Occurrence!$I$2:$I$2441,($B$6+T726*($B$7-1))/($B$3-1)),0)</f>
        <v/>
      </c>
      <c r="W726" s="16">
        <f>IF(Occurrence!K726&gt;0,Occurrence!K726/V726,0)</f>
        <v/>
      </c>
      <c r="X726" s="9">
        <f>IF(Occurrence!K726&gt;0,U726*W726,0)</f>
        <v/>
      </c>
      <c r="Y726" s="24">
        <f>COUNTIF(Data!$X$2:$X$2441,"&lt;="&amp;Data!X726)/($B$3+1)</f>
        <v/>
      </c>
      <c r="Z726" s="16">
        <f>_xlfn.PERCENTILE.INC(Data!$U$2:$U$2441,Y726)</f>
        <v/>
      </c>
      <c r="AA726" s="16">
        <f>_xlfn.PERCENTILE.INC(Data!$V$2:$V$2441,Y726)</f>
        <v/>
      </c>
      <c r="AB726" s="16">
        <f>Data!X726-AA726</f>
        <v/>
      </c>
      <c r="AC726" s="9">
        <f>Z726+AB726</f>
        <v/>
      </c>
      <c r="AD726" s="24">
        <f>COUNTIF(Data!$Y$2:$Y$2441,"&lt;="&amp;Data!Y726)/($B$3+1)</f>
        <v/>
      </c>
      <c r="AE726" s="16">
        <f>_xlfn.PERCENTILE.INC(Data!$U$2:$U$2441,AD726)</f>
        <v/>
      </c>
      <c r="AF726" s="16">
        <f>_xlfn.PERCENTILE.INC(Data!$V$2:$V$2441,AD726)</f>
        <v/>
      </c>
      <c r="AG726" s="16">
        <f>Data!Y726-AF726</f>
        <v/>
      </c>
      <c r="AH726" s="9">
        <f>AE726+AG726</f>
        <v/>
      </c>
    </row>
    <row r="727">
      <c r="N727" s="14">
        <f>Data!A727</f>
        <v/>
      </c>
      <c r="O727" s="24">
        <f>IF(Occurrence!J727&gt;0,COUNTIFS(Occurrence!$J$2:$J$2441,"&gt;0",Occurrence!$J$2:$J$2441,"&lt;="&amp;Occurrence!J727)/($B$8+1),0)</f>
        <v/>
      </c>
      <c r="P727" s="16">
        <f>IF(Occurrence!J727&gt;0,_xlfn.PERCENTILE.INC(Data!$O$2:$O$2441,($B$4+O727*($B$5-1))/($B$3-1)),0)</f>
        <v/>
      </c>
      <c r="Q727" s="16">
        <f>IF(Occurrence!J727&gt;0,_xlfn.PERCENTILE.INC(Occurrence!$I$2:$I$2441,($B$6+O727*($B$7-1))/($B$3-1)),0)</f>
        <v/>
      </c>
      <c r="R727" s="16">
        <f>IF(Occurrence!J727&gt;0,Occurrence!J727/Q727,0)</f>
        <v/>
      </c>
      <c r="S727" s="9">
        <f>IF(Occurrence!J727&gt;0,P727*R727,0)</f>
        <v/>
      </c>
      <c r="T727" s="24">
        <f>IF(Occurrence!K727&gt;0,COUNTIFS(Occurrence!$K$2:$K$2441,"&gt;0",Occurrence!$K$2:$K$2441,"&lt;="&amp;Occurrence!K727)/($B$9+1),0)</f>
        <v/>
      </c>
      <c r="U727" s="16">
        <f>IF(Occurrence!K727&gt;0,_xlfn.PERCENTILE.INC(Data!$O$2:$O$2441,($B$4+T727*($B$5-1))/($B$3-1)),0)</f>
        <v/>
      </c>
      <c r="V727" s="16">
        <f>IF(Occurrence!K727&gt;0,_xlfn.PERCENTILE.INC(Occurrence!$I$2:$I$2441,($B$6+T727*($B$7-1))/($B$3-1)),0)</f>
        <v/>
      </c>
      <c r="W727" s="16">
        <f>IF(Occurrence!K727&gt;0,Occurrence!K727/V727,0)</f>
        <v/>
      </c>
      <c r="X727" s="9">
        <f>IF(Occurrence!K727&gt;0,U727*W727,0)</f>
        <v/>
      </c>
      <c r="Y727" s="24">
        <f>COUNTIF(Data!$X$2:$X$2441,"&lt;="&amp;Data!X727)/($B$3+1)</f>
        <v/>
      </c>
      <c r="Z727" s="16">
        <f>_xlfn.PERCENTILE.INC(Data!$U$2:$U$2441,Y727)</f>
        <v/>
      </c>
      <c r="AA727" s="16">
        <f>_xlfn.PERCENTILE.INC(Data!$V$2:$V$2441,Y727)</f>
        <v/>
      </c>
      <c r="AB727" s="16">
        <f>Data!X727-AA727</f>
        <v/>
      </c>
      <c r="AC727" s="9">
        <f>Z727+AB727</f>
        <v/>
      </c>
      <c r="AD727" s="24">
        <f>COUNTIF(Data!$Y$2:$Y$2441,"&lt;="&amp;Data!Y727)/($B$3+1)</f>
        <v/>
      </c>
      <c r="AE727" s="16">
        <f>_xlfn.PERCENTILE.INC(Data!$U$2:$U$2441,AD727)</f>
        <v/>
      </c>
      <c r="AF727" s="16">
        <f>_xlfn.PERCENTILE.INC(Data!$V$2:$V$2441,AD727)</f>
        <v/>
      </c>
      <c r="AG727" s="16">
        <f>Data!Y727-AF727</f>
        <v/>
      </c>
      <c r="AH727" s="9">
        <f>AE727+AG727</f>
        <v/>
      </c>
    </row>
    <row r="728">
      <c r="N728" s="14">
        <f>Data!A728</f>
        <v/>
      </c>
      <c r="O728" s="24">
        <f>IF(Occurrence!J728&gt;0,COUNTIFS(Occurrence!$J$2:$J$2441,"&gt;0",Occurrence!$J$2:$J$2441,"&lt;="&amp;Occurrence!J728)/($B$8+1),0)</f>
        <v/>
      </c>
      <c r="P728" s="16">
        <f>IF(Occurrence!J728&gt;0,_xlfn.PERCENTILE.INC(Data!$O$2:$O$2441,($B$4+O728*($B$5-1))/($B$3-1)),0)</f>
        <v/>
      </c>
      <c r="Q728" s="16">
        <f>IF(Occurrence!J728&gt;0,_xlfn.PERCENTILE.INC(Occurrence!$I$2:$I$2441,($B$6+O728*($B$7-1))/($B$3-1)),0)</f>
        <v/>
      </c>
      <c r="R728" s="16">
        <f>IF(Occurrence!J728&gt;0,Occurrence!J728/Q728,0)</f>
        <v/>
      </c>
      <c r="S728" s="9">
        <f>IF(Occurrence!J728&gt;0,P728*R728,0)</f>
        <v/>
      </c>
      <c r="T728" s="24">
        <f>IF(Occurrence!K728&gt;0,COUNTIFS(Occurrence!$K$2:$K$2441,"&gt;0",Occurrence!$K$2:$K$2441,"&lt;="&amp;Occurrence!K728)/($B$9+1),0)</f>
        <v/>
      </c>
      <c r="U728" s="16">
        <f>IF(Occurrence!K728&gt;0,_xlfn.PERCENTILE.INC(Data!$O$2:$O$2441,($B$4+T728*($B$5-1))/($B$3-1)),0)</f>
        <v/>
      </c>
      <c r="V728" s="16">
        <f>IF(Occurrence!K728&gt;0,_xlfn.PERCENTILE.INC(Occurrence!$I$2:$I$2441,($B$6+T728*($B$7-1))/($B$3-1)),0)</f>
        <v/>
      </c>
      <c r="W728" s="16">
        <f>IF(Occurrence!K728&gt;0,Occurrence!K728/V728,0)</f>
        <v/>
      </c>
      <c r="X728" s="9">
        <f>IF(Occurrence!K728&gt;0,U728*W728,0)</f>
        <v/>
      </c>
      <c r="Y728" s="24">
        <f>COUNTIF(Data!$X$2:$X$2441,"&lt;="&amp;Data!X728)/($B$3+1)</f>
        <v/>
      </c>
      <c r="Z728" s="16">
        <f>_xlfn.PERCENTILE.INC(Data!$U$2:$U$2441,Y728)</f>
        <v/>
      </c>
      <c r="AA728" s="16">
        <f>_xlfn.PERCENTILE.INC(Data!$V$2:$V$2441,Y728)</f>
        <v/>
      </c>
      <c r="AB728" s="16">
        <f>Data!X728-AA728</f>
        <v/>
      </c>
      <c r="AC728" s="9">
        <f>Z728+AB728</f>
        <v/>
      </c>
      <c r="AD728" s="24">
        <f>COUNTIF(Data!$Y$2:$Y$2441,"&lt;="&amp;Data!Y728)/($B$3+1)</f>
        <v/>
      </c>
      <c r="AE728" s="16">
        <f>_xlfn.PERCENTILE.INC(Data!$U$2:$U$2441,AD728)</f>
        <v/>
      </c>
      <c r="AF728" s="16">
        <f>_xlfn.PERCENTILE.INC(Data!$V$2:$V$2441,AD728)</f>
        <v/>
      </c>
      <c r="AG728" s="16">
        <f>Data!Y728-AF728</f>
        <v/>
      </c>
      <c r="AH728" s="9">
        <f>AE728+AG728</f>
        <v/>
      </c>
    </row>
    <row r="729">
      <c r="N729" s="14">
        <f>Data!A729</f>
        <v/>
      </c>
      <c r="O729" s="24">
        <f>IF(Occurrence!J729&gt;0,COUNTIFS(Occurrence!$J$2:$J$2441,"&gt;0",Occurrence!$J$2:$J$2441,"&lt;="&amp;Occurrence!J729)/($B$8+1),0)</f>
        <v/>
      </c>
      <c r="P729" s="16">
        <f>IF(Occurrence!J729&gt;0,_xlfn.PERCENTILE.INC(Data!$O$2:$O$2441,($B$4+O729*($B$5-1))/($B$3-1)),0)</f>
        <v/>
      </c>
      <c r="Q729" s="16">
        <f>IF(Occurrence!J729&gt;0,_xlfn.PERCENTILE.INC(Occurrence!$I$2:$I$2441,($B$6+O729*($B$7-1))/($B$3-1)),0)</f>
        <v/>
      </c>
      <c r="R729" s="16">
        <f>IF(Occurrence!J729&gt;0,Occurrence!J729/Q729,0)</f>
        <v/>
      </c>
      <c r="S729" s="9">
        <f>IF(Occurrence!J729&gt;0,P729*R729,0)</f>
        <v/>
      </c>
      <c r="T729" s="24">
        <f>IF(Occurrence!K729&gt;0,COUNTIFS(Occurrence!$K$2:$K$2441,"&gt;0",Occurrence!$K$2:$K$2441,"&lt;="&amp;Occurrence!K729)/($B$9+1),0)</f>
        <v/>
      </c>
      <c r="U729" s="16">
        <f>IF(Occurrence!K729&gt;0,_xlfn.PERCENTILE.INC(Data!$O$2:$O$2441,($B$4+T729*($B$5-1))/($B$3-1)),0)</f>
        <v/>
      </c>
      <c r="V729" s="16">
        <f>IF(Occurrence!K729&gt;0,_xlfn.PERCENTILE.INC(Occurrence!$I$2:$I$2441,($B$6+T729*($B$7-1))/($B$3-1)),0)</f>
        <v/>
      </c>
      <c r="W729" s="16">
        <f>IF(Occurrence!K729&gt;0,Occurrence!K729/V729,0)</f>
        <v/>
      </c>
      <c r="X729" s="9">
        <f>IF(Occurrence!K729&gt;0,U729*W729,0)</f>
        <v/>
      </c>
      <c r="Y729" s="24">
        <f>COUNTIF(Data!$X$2:$X$2441,"&lt;="&amp;Data!X729)/($B$3+1)</f>
        <v/>
      </c>
      <c r="Z729" s="16">
        <f>_xlfn.PERCENTILE.INC(Data!$U$2:$U$2441,Y729)</f>
        <v/>
      </c>
      <c r="AA729" s="16">
        <f>_xlfn.PERCENTILE.INC(Data!$V$2:$V$2441,Y729)</f>
        <v/>
      </c>
      <c r="AB729" s="16">
        <f>Data!X729-AA729</f>
        <v/>
      </c>
      <c r="AC729" s="9">
        <f>Z729+AB729</f>
        <v/>
      </c>
      <c r="AD729" s="24">
        <f>COUNTIF(Data!$Y$2:$Y$2441,"&lt;="&amp;Data!Y729)/($B$3+1)</f>
        <v/>
      </c>
      <c r="AE729" s="16">
        <f>_xlfn.PERCENTILE.INC(Data!$U$2:$U$2441,AD729)</f>
        <v/>
      </c>
      <c r="AF729" s="16">
        <f>_xlfn.PERCENTILE.INC(Data!$V$2:$V$2441,AD729)</f>
        <v/>
      </c>
      <c r="AG729" s="16">
        <f>Data!Y729-AF729</f>
        <v/>
      </c>
      <c r="AH729" s="9">
        <f>AE729+AG729</f>
        <v/>
      </c>
    </row>
    <row r="730">
      <c r="N730" s="14">
        <f>Data!A730</f>
        <v/>
      </c>
      <c r="O730" s="24">
        <f>IF(Occurrence!J730&gt;0,COUNTIFS(Occurrence!$J$2:$J$2441,"&gt;0",Occurrence!$J$2:$J$2441,"&lt;="&amp;Occurrence!J730)/($B$8+1),0)</f>
        <v/>
      </c>
      <c r="P730" s="16">
        <f>IF(Occurrence!J730&gt;0,_xlfn.PERCENTILE.INC(Data!$O$2:$O$2441,($B$4+O730*($B$5-1))/($B$3-1)),0)</f>
        <v/>
      </c>
      <c r="Q730" s="16">
        <f>IF(Occurrence!J730&gt;0,_xlfn.PERCENTILE.INC(Occurrence!$I$2:$I$2441,($B$6+O730*($B$7-1))/($B$3-1)),0)</f>
        <v/>
      </c>
      <c r="R730" s="16">
        <f>IF(Occurrence!J730&gt;0,Occurrence!J730/Q730,0)</f>
        <v/>
      </c>
      <c r="S730" s="9">
        <f>IF(Occurrence!J730&gt;0,P730*R730,0)</f>
        <v/>
      </c>
      <c r="T730" s="24">
        <f>IF(Occurrence!K730&gt;0,COUNTIFS(Occurrence!$K$2:$K$2441,"&gt;0",Occurrence!$K$2:$K$2441,"&lt;="&amp;Occurrence!K730)/($B$9+1),0)</f>
        <v/>
      </c>
      <c r="U730" s="16">
        <f>IF(Occurrence!K730&gt;0,_xlfn.PERCENTILE.INC(Data!$O$2:$O$2441,($B$4+T730*($B$5-1))/($B$3-1)),0)</f>
        <v/>
      </c>
      <c r="V730" s="16">
        <f>IF(Occurrence!K730&gt;0,_xlfn.PERCENTILE.INC(Occurrence!$I$2:$I$2441,($B$6+T730*($B$7-1))/($B$3-1)),0)</f>
        <v/>
      </c>
      <c r="W730" s="16">
        <f>IF(Occurrence!K730&gt;0,Occurrence!K730/V730,0)</f>
        <v/>
      </c>
      <c r="X730" s="9">
        <f>IF(Occurrence!K730&gt;0,U730*W730,0)</f>
        <v/>
      </c>
      <c r="Y730" s="24">
        <f>COUNTIF(Data!$X$2:$X$2441,"&lt;="&amp;Data!X730)/($B$3+1)</f>
        <v/>
      </c>
      <c r="Z730" s="16">
        <f>_xlfn.PERCENTILE.INC(Data!$U$2:$U$2441,Y730)</f>
        <v/>
      </c>
      <c r="AA730" s="16">
        <f>_xlfn.PERCENTILE.INC(Data!$V$2:$V$2441,Y730)</f>
        <v/>
      </c>
      <c r="AB730" s="16">
        <f>Data!X730-AA730</f>
        <v/>
      </c>
      <c r="AC730" s="9">
        <f>Z730+AB730</f>
        <v/>
      </c>
      <c r="AD730" s="24">
        <f>COUNTIF(Data!$Y$2:$Y$2441,"&lt;="&amp;Data!Y730)/($B$3+1)</f>
        <v/>
      </c>
      <c r="AE730" s="16">
        <f>_xlfn.PERCENTILE.INC(Data!$U$2:$U$2441,AD730)</f>
        <v/>
      </c>
      <c r="AF730" s="16">
        <f>_xlfn.PERCENTILE.INC(Data!$V$2:$V$2441,AD730)</f>
        <v/>
      </c>
      <c r="AG730" s="16">
        <f>Data!Y730-AF730</f>
        <v/>
      </c>
      <c r="AH730" s="9">
        <f>AE730+AG730</f>
        <v/>
      </c>
    </row>
    <row r="731">
      <c r="N731" s="14">
        <f>Data!A731</f>
        <v/>
      </c>
      <c r="O731" s="24">
        <f>IF(Occurrence!J731&gt;0,COUNTIFS(Occurrence!$J$2:$J$2441,"&gt;0",Occurrence!$J$2:$J$2441,"&lt;="&amp;Occurrence!J731)/($B$8+1),0)</f>
        <v/>
      </c>
      <c r="P731" s="16">
        <f>IF(Occurrence!J731&gt;0,_xlfn.PERCENTILE.INC(Data!$O$2:$O$2441,($B$4+O731*($B$5-1))/($B$3-1)),0)</f>
        <v/>
      </c>
      <c r="Q731" s="16">
        <f>IF(Occurrence!J731&gt;0,_xlfn.PERCENTILE.INC(Occurrence!$I$2:$I$2441,($B$6+O731*($B$7-1))/($B$3-1)),0)</f>
        <v/>
      </c>
      <c r="R731" s="16">
        <f>IF(Occurrence!J731&gt;0,Occurrence!J731/Q731,0)</f>
        <v/>
      </c>
      <c r="S731" s="9">
        <f>IF(Occurrence!J731&gt;0,P731*R731,0)</f>
        <v/>
      </c>
      <c r="T731" s="24">
        <f>IF(Occurrence!K731&gt;0,COUNTIFS(Occurrence!$K$2:$K$2441,"&gt;0",Occurrence!$K$2:$K$2441,"&lt;="&amp;Occurrence!K731)/($B$9+1),0)</f>
        <v/>
      </c>
      <c r="U731" s="16">
        <f>IF(Occurrence!K731&gt;0,_xlfn.PERCENTILE.INC(Data!$O$2:$O$2441,($B$4+T731*($B$5-1))/($B$3-1)),0)</f>
        <v/>
      </c>
      <c r="V731" s="16">
        <f>IF(Occurrence!K731&gt;0,_xlfn.PERCENTILE.INC(Occurrence!$I$2:$I$2441,($B$6+T731*($B$7-1))/($B$3-1)),0)</f>
        <v/>
      </c>
      <c r="W731" s="16">
        <f>IF(Occurrence!K731&gt;0,Occurrence!K731/V731,0)</f>
        <v/>
      </c>
      <c r="X731" s="9">
        <f>IF(Occurrence!K731&gt;0,U731*W731,0)</f>
        <v/>
      </c>
      <c r="Y731" s="24">
        <f>COUNTIF(Data!$X$2:$X$2441,"&lt;="&amp;Data!X731)/($B$3+1)</f>
        <v/>
      </c>
      <c r="Z731" s="16">
        <f>_xlfn.PERCENTILE.INC(Data!$U$2:$U$2441,Y731)</f>
        <v/>
      </c>
      <c r="AA731" s="16">
        <f>_xlfn.PERCENTILE.INC(Data!$V$2:$V$2441,Y731)</f>
        <v/>
      </c>
      <c r="AB731" s="16">
        <f>Data!X731-AA731</f>
        <v/>
      </c>
      <c r="AC731" s="9">
        <f>Z731+AB731</f>
        <v/>
      </c>
      <c r="AD731" s="24">
        <f>COUNTIF(Data!$Y$2:$Y$2441,"&lt;="&amp;Data!Y731)/($B$3+1)</f>
        <v/>
      </c>
      <c r="AE731" s="16">
        <f>_xlfn.PERCENTILE.INC(Data!$U$2:$U$2441,AD731)</f>
        <v/>
      </c>
      <c r="AF731" s="16">
        <f>_xlfn.PERCENTILE.INC(Data!$V$2:$V$2441,AD731)</f>
        <v/>
      </c>
      <c r="AG731" s="16">
        <f>Data!Y731-AF731</f>
        <v/>
      </c>
      <c r="AH731" s="9">
        <f>AE731+AG731</f>
        <v/>
      </c>
    </row>
    <row r="732">
      <c r="N732" s="14">
        <f>Data!A732</f>
        <v/>
      </c>
      <c r="O732" s="24">
        <f>IF(Occurrence!J732&gt;0,COUNTIFS(Occurrence!$J$2:$J$2441,"&gt;0",Occurrence!$J$2:$J$2441,"&lt;="&amp;Occurrence!J732)/($B$8+1),0)</f>
        <v/>
      </c>
      <c r="P732" s="16">
        <f>IF(Occurrence!J732&gt;0,_xlfn.PERCENTILE.INC(Data!$O$2:$O$2441,($B$4+O732*($B$5-1))/($B$3-1)),0)</f>
        <v/>
      </c>
      <c r="Q732" s="16">
        <f>IF(Occurrence!J732&gt;0,_xlfn.PERCENTILE.INC(Occurrence!$I$2:$I$2441,($B$6+O732*($B$7-1))/($B$3-1)),0)</f>
        <v/>
      </c>
      <c r="R732" s="16">
        <f>IF(Occurrence!J732&gt;0,Occurrence!J732/Q732,0)</f>
        <v/>
      </c>
      <c r="S732" s="9">
        <f>IF(Occurrence!J732&gt;0,P732*R732,0)</f>
        <v/>
      </c>
      <c r="T732" s="24">
        <f>IF(Occurrence!K732&gt;0,COUNTIFS(Occurrence!$K$2:$K$2441,"&gt;0",Occurrence!$K$2:$K$2441,"&lt;="&amp;Occurrence!K732)/($B$9+1),0)</f>
        <v/>
      </c>
      <c r="U732" s="16">
        <f>IF(Occurrence!K732&gt;0,_xlfn.PERCENTILE.INC(Data!$O$2:$O$2441,($B$4+T732*($B$5-1))/($B$3-1)),0)</f>
        <v/>
      </c>
      <c r="V732" s="16">
        <f>IF(Occurrence!K732&gt;0,_xlfn.PERCENTILE.INC(Occurrence!$I$2:$I$2441,($B$6+T732*($B$7-1))/($B$3-1)),0)</f>
        <v/>
      </c>
      <c r="W732" s="16">
        <f>IF(Occurrence!K732&gt;0,Occurrence!K732/V732,0)</f>
        <v/>
      </c>
      <c r="X732" s="9">
        <f>IF(Occurrence!K732&gt;0,U732*W732,0)</f>
        <v/>
      </c>
      <c r="Y732" s="24">
        <f>COUNTIF(Data!$X$2:$X$2441,"&lt;="&amp;Data!X732)/($B$3+1)</f>
        <v/>
      </c>
      <c r="Z732" s="16">
        <f>_xlfn.PERCENTILE.INC(Data!$U$2:$U$2441,Y732)</f>
        <v/>
      </c>
      <c r="AA732" s="16">
        <f>_xlfn.PERCENTILE.INC(Data!$V$2:$V$2441,Y732)</f>
        <v/>
      </c>
      <c r="AB732" s="16">
        <f>Data!X732-AA732</f>
        <v/>
      </c>
      <c r="AC732" s="9">
        <f>Z732+AB732</f>
        <v/>
      </c>
      <c r="AD732" s="24">
        <f>COUNTIF(Data!$Y$2:$Y$2441,"&lt;="&amp;Data!Y732)/($B$3+1)</f>
        <v/>
      </c>
      <c r="AE732" s="16">
        <f>_xlfn.PERCENTILE.INC(Data!$U$2:$U$2441,AD732)</f>
        <v/>
      </c>
      <c r="AF732" s="16">
        <f>_xlfn.PERCENTILE.INC(Data!$V$2:$V$2441,AD732)</f>
        <v/>
      </c>
      <c r="AG732" s="16">
        <f>Data!Y732-AF732</f>
        <v/>
      </c>
      <c r="AH732" s="9">
        <f>AE732+AG732</f>
        <v/>
      </c>
    </row>
    <row r="733">
      <c r="N733" s="14">
        <f>Data!A733</f>
        <v/>
      </c>
      <c r="O733" s="24">
        <f>IF(Occurrence!J733&gt;0,COUNTIFS(Occurrence!$J$2:$J$2441,"&gt;0",Occurrence!$J$2:$J$2441,"&lt;="&amp;Occurrence!J733)/($B$8+1),0)</f>
        <v/>
      </c>
      <c r="P733" s="16">
        <f>IF(Occurrence!J733&gt;0,_xlfn.PERCENTILE.INC(Data!$O$2:$O$2441,($B$4+O733*($B$5-1))/($B$3-1)),0)</f>
        <v/>
      </c>
      <c r="Q733" s="16">
        <f>IF(Occurrence!J733&gt;0,_xlfn.PERCENTILE.INC(Occurrence!$I$2:$I$2441,($B$6+O733*($B$7-1))/($B$3-1)),0)</f>
        <v/>
      </c>
      <c r="R733" s="16">
        <f>IF(Occurrence!J733&gt;0,Occurrence!J733/Q733,0)</f>
        <v/>
      </c>
      <c r="S733" s="9">
        <f>IF(Occurrence!J733&gt;0,P733*R733,0)</f>
        <v/>
      </c>
      <c r="T733" s="24">
        <f>IF(Occurrence!K733&gt;0,COUNTIFS(Occurrence!$K$2:$K$2441,"&gt;0",Occurrence!$K$2:$K$2441,"&lt;="&amp;Occurrence!K733)/($B$9+1),0)</f>
        <v/>
      </c>
      <c r="U733" s="16">
        <f>IF(Occurrence!K733&gt;0,_xlfn.PERCENTILE.INC(Data!$O$2:$O$2441,($B$4+T733*($B$5-1))/($B$3-1)),0)</f>
        <v/>
      </c>
      <c r="V733" s="16">
        <f>IF(Occurrence!K733&gt;0,_xlfn.PERCENTILE.INC(Occurrence!$I$2:$I$2441,($B$6+T733*($B$7-1))/($B$3-1)),0)</f>
        <v/>
      </c>
      <c r="W733" s="16">
        <f>IF(Occurrence!K733&gt;0,Occurrence!K733/V733,0)</f>
        <v/>
      </c>
      <c r="X733" s="9">
        <f>IF(Occurrence!K733&gt;0,U733*W733,0)</f>
        <v/>
      </c>
      <c r="Y733" s="24">
        <f>COUNTIF(Data!$X$2:$X$2441,"&lt;="&amp;Data!X733)/($B$3+1)</f>
        <v/>
      </c>
      <c r="Z733" s="16">
        <f>_xlfn.PERCENTILE.INC(Data!$U$2:$U$2441,Y733)</f>
        <v/>
      </c>
      <c r="AA733" s="16">
        <f>_xlfn.PERCENTILE.INC(Data!$V$2:$V$2441,Y733)</f>
        <v/>
      </c>
      <c r="AB733" s="16">
        <f>Data!X733-AA733</f>
        <v/>
      </c>
      <c r="AC733" s="9">
        <f>Z733+AB733</f>
        <v/>
      </c>
      <c r="AD733" s="24">
        <f>COUNTIF(Data!$Y$2:$Y$2441,"&lt;="&amp;Data!Y733)/($B$3+1)</f>
        <v/>
      </c>
      <c r="AE733" s="16">
        <f>_xlfn.PERCENTILE.INC(Data!$U$2:$U$2441,AD733)</f>
        <v/>
      </c>
      <c r="AF733" s="16">
        <f>_xlfn.PERCENTILE.INC(Data!$V$2:$V$2441,AD733)</f>
        <v/>
      </c>
      <c r="AG733" s="16">
        <f>Data!Y733-AF733</f>
        <v/>
      </c>
      <c r="AH733" s="9">
        <f>AE733+AG733</f>
        <v/>
      </c>
    </row>
    <row r="734">
      <c r="N734" s="14">
        <f>Data!A734</f>
        <v/>
      </c>
      <c r="O734" s="24">
        <f>IF(Occurrence!J734&gt;0,COUNTIFS(Occurrence!$J$2:$J$2441,"&gt;0",Occurrence!$J$2:$J$2441,"&lt;="&amp;Occurrence!J734)/($B$8+1),0)</f>
        <v/>
      </c>
      <c r="P734" s="16">
        <f>IF(Occurrence!J734&gt;0,_xlfn.PERCENTILE.INC(Data!$O$2:$O$2441,($B$4+O734*($B$5-1))/($B$3-1)),0)</f>
        <v/>
      </c>
      <c r="Q734" s="16">
        <f>IF(Occurrence!J734&gt;0,_xlfn.PERCENTILE.INC(Occurrence!$I$2:$I$2441,($B$6+O734*($B$7-1))/($B$3-1)),0)</f>
        <v/>
      </c>
      <c r="R734" s="16">
        <f>IF(Occurrence!J734&gt;0,Occurrence!J734/Q734,0)</f>
        <v/>
      </c>
      <c r="S734" s="9">
        <f>IF(Occurrence!J734&gt;0,P734*R734,0)</f>
        <v/>
      </c>
      <c r="T734" s="24">
        <f>IF(Occurrence!K734&gt;0,COUNTIFS(Occurrence!$K$2:$K$2441,"&gt;0",Occurrence!$K$2:$K$2441,"&lt;="&amp;Occurrence!K734)/($B$9+1),0)</f>
        <v/>
      </c>
      <c r="U734" s="16">
        <f>IF(Occurrence!K734&gt;0,_xlfn.PERCENTILE.INC(Data!$O$2:$O$2441,($B$4+T734*($B$5-1))/($B$3-1)),0)</f>
        <v/>
      </c>
      <c r="V734" s="16">
        <f>IF(Occurrence!K734&gt;0,_xlfn.PERCENTILE.INC(Occurrence!$I$2:$I$2441,($B$6+T734*($B$7-1))/($B$3-1)),0)</f>
        <v/>
      </c>
      <c r="W734" s="16">
        <f>IF(Occurrence!K734&gt;0,Occurrence!K734/V734,0)</f>
        <v/>
      </c>
      <c r="X734" s="9">
        <f>IF(Occurrence!K734&gt;0,U734*W734,0)</f>
        <v/>
      </c>
      <c r="Y734" s="24">
        <f>COUNTIF(Data!$X$2:$X$2441,"&lt;="&amp;Data!X734)/($B$3+1)</f>
        <v/>
      </c>
      <c r="Z734" s="16">
        <f>_xlfn.PERCENTILE.INC(Data!$U$2:$U$2441,Y734)</f>
        <v/>
      </c>
      <c r="AA734" s="16">
        <f>_xlfn.PERCENTILE.INC(Data!$V$2:$V$2441,Y734)</f>
        <v/>
      </c>
      <c r="AB734" s="16">
        <f>Data!X734-AA734</f>
        <v/>
      </c>
      <c r="AC734" s="9">
        <f>Z734+AB734</f>
        <v/>
      </c>
      <c r="AD734" s="24">
        <f>COUNTIF(Data!$Y$2:$Y$2441,"&lt;="&amp;Data!Y734)/($B$3+1)</f>
        <v/>
      </c>
      <c r="AE734" s="16">
        <f>_xlfn.PERCENTILE.INC(Data!$U$2:$U$2441,AD734)</f>
        <v/>
      </c>
      <c r="AF734" s="16">
        <f>_xlfn.PERCENTILE.INC(Data!$V$2:$V$2441,AD734)</f>
        <v/>
      </c>
      <c r="AG734" s="16">
        <f>Data!Y734-AF734</f>
        <v/>
      </c>
      <c r="AH734" s="9">
        <f>AE734+AG734</f>
        <v/>
      </c>
    </row>
    <row r="735">
      <c r="N735" s="14">
        <f>Data!A735</f>
        <v/>
      </c>
      <c r="O735" s="24">
        <f>IF(Occurrence!J735&gt;0,COUNTIFS(Occurrence!$J$2:$J$2441,"&gt;0",Occurrence!$J$2:$J$2441,"&lt;="&amp;Occurrence!J735)/($B$8+1),0)</f>
        <v/>
      </c>
      <c r="P735" s="16">
        <f>IF(Occurrence!J735&gt;0,_xlfn.PERCENTILE.INC(Data!$O$2:$O$2441,($B$4+O735*($B$5-1))/($B$3-1)),0)</f>
        <v/>
      </c>
      <c r="Q735" s="16">
        <f>IF(Occurrence!J735&gt;0,_xlfn.PERCENTILE.INC(Occurrence!$I$2:$I$2441,($B$6+O735*($B$7-1))/($B$3-1)),0)</f>
        <v/>
      </c>
      <c r="R735" s="16">
        <f>IF(Occurrence!J735&gt;0,Occurrence!J735/Q735,0)</f>
        <v/>
      </c>
      <c r="S735" s="9">
        <f>IF(Occurrence!J735&gt;0,P735*R735,0)</f>
        <v/>
      </c>
      <c r="T735" s="24">
        <f>IF(Occurrence!K735&gt;0,COUNTIFS(Occurrence!$K$2:$K$2441,"&gt;0",Occurrence!$K$2:$K$2441,"&lt;="&amp;Occurrence!K735)/($B$9+1),0)</f>
        <v/>
      </c>
      <c r="U735" s="16">
        <f>IF(Occurrence!K735&gt;0,_xlfn.PERCENTILE.INC(Data!$O$2:$O$2441,($B$4+T735*($B$5-1))/($B$3-1)),0)</f>
        <v/>
      </c>
      <c r="V735" s="16">
        <f>IF(Occurrence!K735&gt;0,_xlfn.PERCENTILE.INC(Occurrence!$I$2:$I$2441,($B$6+T735*($B$7-1))/($B$3-1)),0)</f>
        <v/>
      </c>
      <c r="W735" s="16">
        <f>IF(Occurrence!K735&gt;0,Occurrence!K735/V735,0)</f>
        <v/>
      </c>
      <c r="X735" s="9">
        <f>IF(Occurrence!K735&gt;0,U735*W735,0)</f>
        <v/>
      </c>
      <c r="Y735" s="24">
        <f>COUNTIF(Data!$X$2:$X$2441,"&lt;="&amp;Data!X735)/($B$3+1)</f>
        <v/>
      </c>
      <c r="Z735" s="16">
        <f>_xlfn.PERCENTILE.INC(Data!$U$2:$U$2441,Y735)</f>
        <v/>
      </c>
      <c r="AA735" s="16">
        <f>_xlfn.PERCENTILE.INC(Data!$V$2:$V$2441,Y735)</f>
        <v/>
      </c>
      <c r="AB735" s="16">
        <f>Data!X735-AA735</f>
        <v/>
      </c>
      <c r="AC735" s="9">
        <f>Z735+AB735</f>
        <v/>
      </c>
      <c r="AD735" s="24">
        <f>COUNTIF(Data!$Y$2:$Y$2441,"&lt;="&amp;Data!Y735)/($B$3+1)</f>
        <v/>
      </c>
      <c r="AE735" s="16">
        <f>_xlfn.PERCENTILE.INC(Data!$U$2:$U$2441,AD735)</f>
        <v/>
      </c>
      <c r="AF735" s="16">
        <f>_xlfn.PERCENTILE.INC(Data!$V$2:$V$2441,AD735)</f>
        <v/>
      </c>
      <c r="AG735" s="16">
        <f>Data!Y735-AF735</f>
        <v/>
      </c>
      <c r="AH735" s="9">
        <f>AE735+AG735</f>
        <v/>
      </c>
    </row>
    <row r="736">
      <c r="N736" s="14">
        <f>Data!A736</f>
        <v/>
      </c>
      <c r="O736" s="24">
        <f>IF(Occurrence!J736&gt;0,COUNTIFS(Occurrence!$J$2:$J$2441,"&gt;0",Occurrence!$J$2:$J$2441,"&lt;="&amp;Occurrence!J736)/($B$8+1),0)</f>
        <v/>
      </c>
      <c r="P736" s="16">
        <f>IF(Occurrence!J736&gt;0,_xlfn.PERCENTILE.INC(Data!$O$2:$O$2441,($B$4+O736*($B$5-1))/($B$3-1)),0)</f>
        <v/>
      </c>
      <c r="Q736" s="16">
        <f>IF(Occurrence!J736&gt;0,_xlfn.PERCENTILE.INC(Occurrence!$I$2:$I$2441,($B$6+O736*($B$7-1))/($B$3-1)),0)</f>
        <v/>
      </c>
      <c r="R736" s="16">
        <f>IF(Occurrence!J736&gt;0,Occurrence!J736/Q736,0)</f>
        <v/>
      </c>
      <c r="S736" s="9">
        <f>IF(Occurrence!J736&gt;0,P736*R736,0)</f>
        <v/>
      </c>
      <c r="T736" s="24">
        <f>IF(Occurrence!K736&gt;0,COUNTIFS(Occurrence!$K$2:$K$2441,"&gt;0",Occurrence!$K$2:$K$2441,"&lt;="&amp;Occurrence!K736)/($B$9+1),0)</f>
        <v/>
      </c>
      <c r="U736" s="16">
        <f>IF(Occurrence!K736&gt;0,_xlfn.PERCENTILE.INC(Data!$O$2:$O$2441,($B$4+T736*($B$5-1))/($B$3-1)),0)</f>
        <v/>
      </c>
      <c r="V736" s="16">
        <f>IF(Occurrence!K736&gt;0,_xlfn.PERCENTILE.INC(Occurrence!$I$2:$I$2441,($B$6+T736*($B$7-1))/($B$3-1)),0)</f>
        <v/>
      </c>
      <c r="W736" s="16">
        <f>IF(Occurrence!K736&gt;0,Occurrence!K736/V736,0)</f>
        <v/>
      </c>
      <c r="X736" s="9">
        <f>IF(Occurrence!K736&gt;0,U736*W736,0)</f>
        <v/>
      </c>
      <c r="Y736" s="24">
        <f>COUNTIF(Data!$X$2:$X$2441,"&lt;="&amp;Data!X736)/($B$3+1)</f>
        <v/>
      </c>
      <c r="Z736" s="16">
        <f>_xlfn.PERCENTILE.INC(Data!$U$2:$U$2441,Y736)</f>
        <v/>
      </c>
      <c r="AA736" s="16">
        <f>_xlfn.PERCENTILE.INC(Data!$V$2:$V$2441,Y736)</f>
        <v/>
      </c>
      <c r="AB736" s="16">
        <f>Data!X736-AA736</f>
        <v/>
      </c>
      <c r="AC736" s="9">
        <f>Z736+AB736</f>
        <v/>
      </c>
      <c r="AD736" s="24">
        <f>COUNTIF(Data!$Y$2:$Y$2441,"&lt;="&amp;Data!Y736)/($B$3+1)</f>
        <v/>
      </c>
      <c r="AE736" s="16">
        <f>_xlfn.PERCENTILE.INC(Data!$U$2:$U$2441,AD736)</f>
        <v/>
      </c>
      <c r="AF736" s="16">
        <f>_xlfn.PERCENTILE.INC(Data!$V$2:$V$2441,AD736)</f>
        <v/>
      </c>
      <c r="AG736" s="16">
        <f>Data!Y736-AF736</f>
        <v/>
      </c>
      <c r="AH736" s="9">
        <f>AE736+AG736</f>
        <v/>
      </c>
    </row>
    <row r="737">
      <c r="N737" s="14">
        <f>Data!A737</f>
        <v/>
      </c>
      <c r="O737" s="24">
        <f>IF(Occurrence!J737&gt;0,COUNTIFS(Occurrence!$J$2:$J$2441,"&gt;0",Occurrence!$J$2:$J$2441,"&lt;="&amp;Occurrence!J737)/($B$8+1),0)</f>
        <v/>
      </c>
      <c r="P737" s="16">
        <f>IF(Occurrence!J737&gt;0,_xlfn.PERCENTILE.INC(Data!$O$2:$O$2441,($B$4+O737*($B$5-1))/($B$3-1)),0)</f>
        <v/>
      </c>
      <c r="Q737" s="16">
        <f>IF(Occurrence!J737&gt;0,_xlfn.PERCENTILE.INC(Occurrence!$I$2:$I$2441,($B$6+O737*($B$7-1))/($B$3-1)),0)</f>
        <v/>
      </c>
      <c r="R737" s="16">
        <f>IF(Occurrence!J737&gt;0,Occurrence!J737/Q737,0)</f>
        <v/>
      </c>
      <c r="S737" s="9">
        <f>IF(Occurrence!J737&gt;0,P737*R737,0)</f>
        <v/>
      </c>
      <c r="T737" s="24">
        <f>IF(Occurrence!K737&gt;0,COUNTIFS(Occurrence!$K$2:$K$2441,"&gt;0",Occurrence!$K$2:$K$2441,"&lt;="&amp;Occurrence!K737)/($B$9+1),0)</f>
        <v/>
      </c>
      <c r="U737" s="16">
        <f>IF(Occurrence!K737&gt;0,_xlfn.PERCENTILE.INC(Data!$O$2:$O$2441,($B$4+T737*($B$5-1))/($B$3-1)),0)</f>
        <v/>
      </c>
      <c r="V737" s="16">
        <f>IF(Occurrence!K737&gt;0,_xlfn.PERCENTILE.INC(Occurrence!$I$2:$I$2441,($B$6+T737*($B$7-1))/($B$3-1)),0)</f>
        <v/>
      </c>
      <c r="W737" s="16">
        <f>IF(Occurrence!K737&gt;0,Occurrence!K737/V737,0)</f>
        <v/>
      </c>
      <c r="X737" s="9">
        <f>IF(Occurrence!K737&gt;0,U737*W737,0)</f>
        <v/>
      </c>
      <c r="Y737" s="24">
        <f>COUNTIF(Data!$X$2:$X$2441,"&lt;="&amp;Data!X737)/($B$3+1)</f>
        <v/>
      </c>
      <c r="Z737" s="16">
        <f>_xlfn.PERCENTILE.INC(Data!$U$2:$U$2441,Y737)</f>
        <v/>
      </c>
      <c r="AA737" s="16">
        <f>_xlfn.PERCENTILE.INC(Data!$V$2:$V$2441,Y737)</f>
        <v/>
      </c>
      <c r="AB737" s="16">
        <f>Data!X737-AA737</f>
        <v/>
      </c>
      <c r="AC737" s="9">
        <f>Z737+AB737</f>
        <v/>
      </c>
      <c r="AD737" s="24">
        <f>COUNTIF(Data!$Y$2:$Y$2441,"&lt;="&amp;Data!Y737)/($B$3+1)</f>
        <v/>
      </c>
      <c r="AE737" s="16">
        <f>_xlfn.PERCENTILE.INC(Data!$U$2:$U$2441,AD737)</f>
        <v/>
      </c>
      <c r="AF737" s="16">
        <f>_xlfn.PERCENTILE.INC(Data!$V$2:$V$2441,AD737)</f>
        <v/>
      </c>
      <c r="AG737" s="16">
        <f>Data!Y737-AF737</f>
        <v/>
      </c>
      <c r="AH737" s="9">
        <f>AE737+AG737</f>
        <v/>
      </c>
    </row>
    <row r="738">
      <c r="N738" s="14">
        <f>Data!A738</f>
        <v/>
      </c>
      <c r="O738" s="24">
        <f>IF(Occurrence!J738&gt;0,COUNTIFS(Occurrence!$J$2:$J$2441,"&gt;0",Occurrence!$J$2:$J$2441,"&lt;="&amp;Occurrence!J738)/($B$8+1),0)</f>
        <v/>
      </c>
      <c r="P738" s="16">
        <f>IF(Occurrence!J738&gt;0,_xlfn.PERCENTILE.INC(Data!$O$2:$O$2441,($B$4+O738*($B$5-1))/($B$3-1)),0)</f>
        <v/>
      </c>
      <c r="Q738" s="16">
        <f>IF(Occurrence!J738&gt;0,_xlfn.PERCENTILE.INC(Occurrence!$I$2:$I$2441,($B$6+O738*($B$7-1))/($B$3-1)),0)</f>
        <v/>
      </c>
      <c r="R738" s="16">
        <f>IF(Occurrence!J738&gt;0,Occurrence!J738/Q738,0)</f>
        <v/>
      </c>
      <c r="S738" s="9">
        <f>IF(Occurrence!J738&gt;0,P738*R738,0)</f>
        <v/>
      </c>
      <c r="T738" s="24">
        <f>IF(Occurrence!K738&gt;0,COUNTIFS(Occurrence!$K$2:$K$2441,"&gt;0",Occurrence!$K$2:$K$2441,"&lt;="&amp;Occurrence!K738)/($B$9+1),0)</f>
        <v/>
      </c>
      <c r="U738" s="16">
        <f>IF(Occurrence!K738&gt;0,_xlfn.PERCENTILE.INC(Data!$O$2:$O$2441,($B$4+T738*($B$5-1))/($B$3-1)),0)</f>
        <v/>
      </c>
      <c r="V738" s="16">
        <f>IF(Occurrence!K738&gt;0,_xlfn.PERCENTILE.INC(Occurrence!$I$2:$I$2441,($B$6+T738*($B$7-1))/($B$3-1)),0)</f>
        <v/>
      </c>
      <c r="W738" s="16">
        <f>IF(Occurrence!K738&gt;0,Occurrence!K738/V738,0)</f>
        <v/>
      </c>
      <c r="X738" s="9">
        <f>IF(Occurrence!K738&gt;0,U738*W738,0)</f>
        <v/>
      </c>
      <c r="Y738" s="24">
        <f>COUNTIF(Data!$X$2:$X$2441,"&lt;="&amp;Data!X738)/($B$3+1)</f>
        <v/>
      </c>
      <c r="Z738" s="16">
        <f>_xlfn.PERCENTILE.INC(Data!$U$2:$U$2441,Y738)</f>
        <v/>
      </c>
      <c r="AA738" s="16">
        <f>_xlfn.PERCENTILE.INC(Data!$V$2:$V$2441,Y738)</f>
        <v/>
      </c>
      <c r="AB738" s="16">
        <f>Data!X738-AA738</f>
        <v/>
      </c>
      <c r="AC738" s="9">
        <f>Z738+AB738</f>
        <v/>
      </c>
      <c r="AD738" s="24">
        <f>COUNTIF(Data!$Y$2:$Y$2441,"&lt;="&amp;Data!Y738)/($B$3+1)</f>
        <v/>
      </c>
      <c r="AE738" s="16">
        <f>_xlfn.PERCENTILE.INC(Data!$U$2:$U$2441,AD738)</f>
        <v/>
      </c>
      <c r="AF738" s="16">
        <f>_xlfn.PERCENTILE.INC(Data!$V$2:$V$2441,AD738)</f>
        <v/>
      </c>
      <c r="AG738" s="16">
        <f>Data!Y738-AF738</f>
        <v/>
      </c>
      <c r="AH738" s="9">
        <f>AE738+AG738</f>
        <v/>
      </c>
    </row>
    <row r="739">
      <c r="N739" s="14">
        <f>Data!A739</f>
        <v/>
      </c>
      <c r="O739" s="24">
        <f>IF(Occurrence!J739&gt;0,COUNTIFS(Occurrence!$J$2:$J$2441,"&gt;0",Occurrence!$J$2:$J$2441,"&lt;="&amp;Occurrence!J739)/($B$8+1),0)</f>
        <v/>
      </c>
      <c r="P739" s="16">
        <f>IF(Occurrence!J739&gt;0,_xlfn.PERCENTILE.INC(Data!$O$2:$O$2441,($B$4+O739*($B$5-1))/($B$3-1)),0)</f>
        <v/>
      </c>
      <c r="Q739" s="16">
        <f>IF(Occurrence!J739&gt;0,_xlfn.PERCENTILE.INC(Occurrence!$I$2:$I$2441,($B$6+O739*($B$7-1))/($B$3-1)),0)</f>
        <v/>
      </c>
      <c r="R739" s="16">
        <f>IF(Occurrence!J739&gt;0,Occurrence!J739/Q739,0)</f>
        <v/>
      </c>
      <c r="S739" s="9">
        <f>IF(Occurrence!J739&gt;0,P739*R739,0)</f>
        <v/>
      </c>
      <c r="T739" s="24">
        <f>IF(Occurrence!K739&gt;0,COUNTIFS(Occurrence!$K$2:$K$2441,"&gt;0",Occurrence!$K$2:$K$2441,"&lt;="&amp;Occurrence!K739)/($B$9+1),0)</f>
        <v/>
      </c>
      <c r="U739" s="16">
        <f>IF(Occurrence!K739&gt;0,_xlfn.PERCENTILE.INC(Data!$O$2:$O$2441,($B$4+T739*($B$5-1))/($B$3-1)),0)</f>
        <v/>
      </c>
      <c r="V739" s="16">
        <f>IF(Occurrence!K739&gt;0,_xlfn.PERCENTILE.INC(Occurrence!$I$2:$I$2441,($B$6+T739*($B$7-1))/($B$3-1)),0)</f>
        <v/>
      </c>
      <c r="W739" s="16">
        <f>IF(Occurrence!K739&gt;0,Occurrence!K739/V739,0)</f>
        <v/>
      </c>
      <c r="X739" s="9">
        <f>IF(Occurrence!K739&gt;0,U739*W739,0)</f>
        <v/>
      </c>
      <c r="Y739" s="24">
        <f>COUNTIF(Data!$X$2:$X$2441,"&lt;="&amp;Data!X739)/($B$3+1)</f>
        <v/>
      </c>
      <c r="Z739" s="16">
        <f>_xlfn.PERCENTILE.INC(Data!$U$2:$U$2441,Y739)</f>
        <v/>
      </c>
      <c r="AA739" s="16">
        <f>_xlfn.PERCENTILE.INC(Data!$V$2:$V$2441,Y739)</f>
        <v/>
      </c>
      <c r="AB739" s="16">
        <f>Data!X739-AA739</f>
        <v/>
      </c>
      <c r="AC739" s="9">
        <f>Z739+AB739</f>
        <v/>
      </c>
      <c r="AD739" s="24">
        <f>COUNTIF(Data!$Y$2:$Y$2441,"&lt;="&amp;Data!Y739)/($B$3+1)</f>
        <v/>
      </c>
      <c r="AE739" s="16">
        <f>_xlfn.PERCENTILE.INC(Data!$U$2:$U$2441,AD739)</f>
        <v/>
      </c>
      <c r="AF739" s="16">
        <f>_xlfn.PERCENTILE.INC(Data!$V$2:$V$2441,AD739)</f>
        <v/>
      </c>
      <c r="AG739" s="16">
        <f>Data!Y739-AF739</f>
        <v/>
      </c>
      <c r="AH739" s="9">
        <f>AE739+AG739</f>
        <v/>
      </c>
    </row>
    <row r="740">
      <c r="N740" s="14">
        <f>Data!A740</f>
        <v/>
      </c>
      <c r="O740" s="24">
        <f>IF(Occurrence!J740&gt;0,COUNTIFS(Occurrence!$J$2:$J$2441,"&gt;0",Occurrence!$J$2:$J$2441,"&lt;="&amp;Occurrence!J740)/($B$8+1),0)</f>
        <v/>
      </c>
      <c r="P740" s="16">
        <f>IF(Occurrence!J740&gt;0,_xlfn.PERCENTILE.INC(Data!$O$2:$O$2441,($B$4+O740*($B$5-1))/($B$3-1)),0)</f>
        <v/>
      </c>
      <c r="Q740" s="16">
        <f>IF(Occurrence!J740&gt;0,_xlfn.PERCENTILE.INC(Occurrence!$I$2:$I$2441,($B$6+O740*($B$7-1))/($B$3-1)),0)</f>
        <v/>
      </c>
      <c r="R740" s="16">
        <f>IF(Occurrence!J740&gt;0,Occurrence!J740/Q740,0)</f>
        <v/>
      </c>
      <c r="S740" s="9">
        <f>IF(Occurrence!J740&gt;0,P740*R740,0)</f>
        <v/>
      </c>
      <c r="T740" s="24">
        <f>IF(Occurrence!K740&gt;0,COUNTIFS(Occurrence!$K$2:$K$2441,"&gt;0",Occurrence!$K$2:$K$2441,"&lt;="&amp;Occurrence!K740)/($B$9+1),0)</f>
        <v/>
      </c>
      <c r="U740" s="16">
        <f>IF(Occurrence!K740&gt;0,_xlfn.PERCENTILE.INC(Data!$O$2:$O$2441,($B$4+T740*($B$5-1))/($B$3-1)),0)</f>
        <v/>
      </c>
      <c r="V740" s="16">
        <f>IF(Occurrence!K740&gt;0,_xlfn.PERCENTILE.INC(Occurrence!$I$2:$I$2441,($B$6+T740*($B$7-1))/($B$3-1)),0)</f>
        <v/>
      </c>
      <c r="W740" s="16">
        <f>IF(Occurrence!K740&gt;0,Occurrence!K740/V740,0)</f>
        <v/>
      </c>
      <c r="X740" s="9">
        <f>IF(Occurrence!K740&gt;0,U740*W740,0)</f>
        <v/>
      </c>
      <c r="Y740" s="24">
        <f>COUNTIF(Data!$X$2:$X$2441,"&lt;="&amp;Data!X740)/($B$3+1)</f>
        <v/>
      </c>
      <c r="Z740" s="16">
        <f>_xlfn.PERCENTILE.INC(Data!$U$2:$U$2441,Y740)</f>
        <v/>
      </c>
      <c r="AA740" s="16">
        <f>_xlfn.PERCENTILE.INC(Data!$V$2:$V$2441,Y740)</f>
        <v/>
      </c>
      <c r="AB740" s="16">
        <f>Data!X740-AA740</f>
        <v/>
      </c>
      <c r="AC740" s="9">
        <f>Z740+AB740</f>
        <v/>
      </c>
      <c r="AD740" s="24">
        <f>COUNTIF(Data!$Y$2:$Y$2441,"&lt;="&amp;Data!Y740)/($B$3+1)</f>
        <v/>
      </c>
      <c r="AE740" s="16">
        <f>_xlfn.PERCENTILE.INC(Data!$U$2:$U$2441,AD740)</f>
        <v/>
      </c>
      <c r="AF740" s="16">
        <f>_xlfn.PERCENTILE.INC(Data!$V$2:$V$2441,AD740)</f>
        <v/>
      </c>
      <c r="AG740" s="16">
        <f>Data!Y740-AF740</f>
        <v/>
      </c>
      <c r="AH740" s="9">
        <f>AE740+AG740</f>
        <v/>
      </c>
    </row>
    <row r="741">
      <c r="N741" s="14">
        <f>Data!A741</f>
        <v/>
      </c>
      <c r="O741" s="24">
        <f>IF(Occurrence!J741&gt;0,COUNTIFS(Occurrence!$J$2:$J$2441,"&gt;0",Occurrence!$J$2:$J$2441,"&lt;="&amp;Occurrence!J741)/($B$8+1),0)</f>
        <v/>
      </c>
      <c r="P741" s="16">
        <f>IF(Occurrence!J741&gt;0,_xlfn.PERCENTILE.INC(Data!$O$2:$O$2441,($B$4+O741*($B$5-1))/($B$3-1)),0)</f>
        <v/>
      </c>
      <c r="Q741" s="16">
        <f>IF(Occurrence!J741&gt;0,_xlfn.PERCENTILE.INC(Occurrence!$I$2:$I$2441,($B$6+O741*($B$7-1))/($B$3-1)),0)</f>
        <v/>
      </c>
      <c r="R741" s="16">
        <f>IF(Occurrence!J741&gt;0,Occurrence!J741/Q741,0)</f>
        <v/>
      </c>
      <c r="S741" s="9">
        <f>IF(Occurrence!J741&gt;0,P741*R741,0)</f>
        <v/>
      </c>
      <c r="T741" s="24">
        <f>IF(Occurrence!K741&gt;0,COUNTIFS(Occurrence!$K$2:$K$2441,"&gt;0",Occurrence!$K$2:$K$2441,"&lt;="&amp;Occurrence!K741)/($B$9+1),0)</f>
        <v/>
      </c>
      <c r="U741" s="16">
        <f>IF(Occurrence!K741&gt;0,_xlfn.PERCENTILE.INC(Data!$O$2:$O$2441,($B$4+T741*($B$5-1))/($B$3-1)),0)</f>
        <v/>
      </c>
      <c r="V741" s="16">
        <f>IF(Occurrence!K741&gt;0,_xlfn.PERCENTILE.INC(Occurrence!$I$2:$I$2441,($B$6+T741*($B$7-1))/($B$3-1)),0)</f>
        <v/>
      </c>
      <c r="W741" s="16">
        <f>IF(Occurrence!K741&gt;0,Occurrence!K741/V741,0)</f>
        <v/>
      </c>
      <c r="X741" s="9">
        <f>IF(Occurrence!K741&gt;0,U741*W741,0)</f>
        <v/>
      </c>
      <c r="Y741" s="24">
        <f>COUNTIF(Data!$X$2:$X$2441,"&lt;="&amp;Data!X741)/($B$3+1)</f>
        <v/>
      </c>
      <c r="Z741" s="16">
        <f>_xlfn.PERCENTILE.INC(Data!$U$2:$U$2441,Y741)</f>
        <v/>
      </c>
      <c r="AA741" s="16">
        <f>_xlfn.PERCENTILE.INC(Data!$V$2:$V$2441,Y741)</f>
        <v/>
      </c>
      <c r="AB741" s="16">
        <f>Data!X741-AA741</f>
        <v/>
      </c>
      <c r="AC741" s="9">
        <f>Z741+AB741</f>
        <v/>
      </c>
      <c r="AD741" s="24">
        <f>COUNTIF(Data!$Y$2:$Y$2441,"&lt;="&amp;Data!Y741)/($B$3+1)</f>
        <v/>
      </c>
      <c r="AE741" s="16">
        <f>_xlfn.PERCENTILE.INC(Data!$U$2:$U$2441,AD741)</f>
        <v/>
      </c>
      <c r="AF741" s="16">
        <f>_xlfn.PERCENTILE.INC(Data!$V$2:$V$2441,AD741)</f>
        <v/>
      </c>
      <c r="AG741" s="16">
        <f>Data!Y741-AF741</f>
        <v/>
      </c>
      <c r="AH741" s="9">
        <f>AE741+AG741</f>
        <v/>
      </c>
    </row>
    <row r="742">
      <c r="N742" s="14">
        <f>Data!A742</f>
        <v/>
      </c>
      <c r="O742" s="24">
        <f>IF(Occurrence!J742&gt;0,COUNTIFS(Occurrence!$J$2:$J$2441,"&gt;0",Occurrence!$J$2:$J$2441,"&lt;="&amp;Occurrence!J742)/($B$8+1),0)</f>
        <v/>
      </c>
      <c r="P742" s="16">
        <f>IF(Occurrence!J742&gt;0,_xlfn.PERCENTILE.INC(Data!$O$2:$O$2441,($B$4+O742*($B$5-1))/($B$3-1)),0)</f>
        <v/>
      </c>
      <c r="Q742" s="16">
        <f>IF(Occurrence!J742&gt;0,_xlfn.PERCENTILE.INC(Occurrence!$I$2:$I$2441,($B$6+O742*($B$7-1))/($B$3-1)),0)</f>
        <v/>
      </c>
      <c r="R742" s="16">
        <f>IF(Occurrence!J742&gt;0,Occurrence!J742/Q742,0)</f>
        <v/>
      </c>
      <c r="S742" s="9">
        <f>IF(Occurrence!J742&gt;0,P742*R742,0)</f>
        <v/>
      </c>
      <c r="T742" s="24">
        <f>IF(Occurrence!K742&gt;0,COUNTIFS(Occurrence!$K$2:$K$2441,"&gt;0",Occurrence!$K$2:$K$2441,"&lt;="&amp;Occurrence!K742)/($B$9+1),0)</f>
        <v/>
      </c>
      <c r="U742" s="16">
        <f>IF(Occurrence!K742&gt;0,_xlfn.PERCENTILE.INC(Data!$O$2:$O$2441,($B$4+T742*($B$5-1))/($B$3-1)),0)</f>
        <v/>
      </c>
      <c r="V742" s="16">
        <f>IF(Occurrence!K742&gt;0,_xlfn.PERCENTILE.INC(Occurrence!$I$2:$I$2441,($B$6+T742*($B$7-1))/($B$3-1)),0)</f>
        <v/>
      </c>
      <c r="W742" s="16">
        <f>IF(Occurrence!K742&gt;0,Occurrence!K742/V742,0)</f>
        <v/>
      </c>
      <c r="X742" s="9">
        <f>IF(Occurrence!K742&gt;0,U742*W742,0)</f>
        <v/>
      </c>
      <c r="Y742" s="24">
        <f>COUNTIF(Data!$X$2:$X$2441,"&lt;="&amp;Data!X742)/($B$3+1)</f>
        <v/>
      </c>
      <c r="Z742" s="16">
        <f>_xlfn.PERCENTILE.INC(Data!$U$2:$U$2441,Y742)</f>
        <v/>
      </c>
      <c r="AA742" s="16">
        <f>_xlfn.PERCENTILE.INC(Data!$V$2:$V$2441,Y742)</f>
        <v/>
      </c>
      <c r="AB742" s="16">
        <f>Data!X742-AA742</f>
        <v/>
      </c>
      <c r="AC742" s="9">
        <f>Z742+AB742</f>
        <v/>
      </c>
      <c r="AD742" s="24">
        <f>COUNTIF(Data!$Y$2:$Y$2441,"&lt;="&amp;Data!Y742)/($B$3+1)</f>
        <v/>
      </c>
      <c r="AE742" s="16">
        <f>_xlfn.PERCENTILE.INC(Data!$U$2:$U$2441,AD742)</f>
        <v/>
      </c>
      <c r="AF742" s="16">
        <f>_xlfn.PERCENTILE.INC(Data!$V$2:$V$2441,AD742)</f>
        <v/>
      </c>
      <c r="AG742" s="16">
        <f>Data!Y742-AF742</f>
        <v/>
      </c>
      <c r="AH742" s="9">
        <f>AE742+AG742</f>
        <v/>
      </c>
    </row>
    <row r="743">
      <c r="N743" s="14">
        <f>Data!A743</f>
        <v/>
      </c>
      <c r="O743" s="24">
        <f>IF(Occurrence!J743&gt;0,COUNTIFS(Occurrence!$J$2:$J$2441,"&gt;0",Occurrence!$J$2:$J$2441,"&lt;="&amp;Occurrence!J743)/($B$8+1),0)</f>
        <v/>
      </c>
      <c r="P743" s="16">
        <f>IF(Occurrence!J743&gt;0,_xlfn.PERCENTILE.INC(Data!$O$2:$O$2441,($B$4+O743*($B$5-1))/($B$3-1)),0)</f>
        <v/>
      </c>
      <c r="Q743" s="16">
        <f>IF(Occurrence!J743&gt;0,_xlfn.PERCENTILE.INC(Occurrence!$I$2:$I$2441,($B$6+O743*($B$7-1))/($B$3-1)),0)</f>
        <v/>
      </c>
      <c r="R743" s="16">
        <f>IF(Occurrence!J743&gt;0,Occurrence!J743/Q743,0)</f>
        <v/>
      </c>
      <c r="S743" s="9">
        <f>IF(Occurrence!J743&gt;0,P743*R743,0)</f>
        <v/>
      </c>
      <c r="T743" s="24">
        <f>IF(Occurrence!K743&gt;0,COUNTIFS(Occurrence!$K$2:$K$2441,"&gt;0",Occurrence!$K$2:$K$2441,"&lt;="&amp;Occurrence!K743)/($B$9+1),0)</f>
        <v/>
      </c>
      <c r="U743" s="16">
        <f>IF(Occurrence!K743&gt;0,_xlfn.PERCENTILE.INC(Data!$O$2:$O$2441,($B$4+T743*($B$5-1))/($B$3-1)),0)</f>
        <v/>
      </c>
      <c r="V743" s="16">
        <f>IF(Occurrence!K743&gt;0,_xlfn.PERCENTILE.INC(Occurrence!$I$2:$I$2441,($B$6+T743*($B$7-1))/($B$3-1)),0)</f>
        <v/>
      </c>
      <c r="W743" s="16">
        <f>IF(Occurrence!K743&gt;0,Occurrence!K743/V743,0)</f>
        <v/>
      </c>
      <c r="X743" s="9">
        <f>IF(Occurrence!K743&gt;0,U743*W743,0)</f>
        <v/>
      </c>
      <c r="Y743" s="24">
        <f>COUNTIF(Data!$X$2:$X$2441,"&lt;="&amp;Data!X743)/($B$3+1)</f>
        <v/>
      </c>
      <c r="Z743" s="16">
        <f>_xlfn.PERCENTILE.INC(Data!$U$2:$U$2441,Y743)</f>
        <v/>
      </c>
      <c r="AA743" s="16">
        <f>_xlfn.PERCENTILE.INC(Data!$V$2:$V$2441,Y743)</f>
        <v/>
      </c>
      <c r="AB743" s="16">
        <f>Data!X743-AA743</f>
        <v/>
      </c>
      <c r="AC743" s="9">
        <f>Z743+AB743</f>
        <v/>
      </c>
      <c r="AD743" s="24">
        <f>COUNTIF(Data!$Y$2:$Y$2441,"&lt;="&amp;Data!Y743)/($B$3+1)</f>
        <v/>
      </c>
      <c r="AE743" s="16">
        <f>_xlfn.PERCENTILE.INC(Data!$U$2:$U$2441,AD743)</f>
        <v/>
      </c>
      <c r="AF743" s="16">
        <f>_xlfn.PERCENTILE.INC(Data!$V$2:$V$2441,AD743)</f>
        <v/>
      </c>
      <c r="AG743" s="16">
        <f>Data!Y743-AF743</f>
        <v/>
      </c>
      <c r="AH743" s="9">
        <f>AE743+AG743</f>
        <v/>
      </c>
    </row>
    <row r="744">
      <c r="N744" s="14">
        <f>Data!A744</f>
        <v/>
      </c>
      <c r="O744" s="24">
        <f>IF(Occurrence!J744&gt;0,COUNTIFS(Occurrence!$J$2:$J$2441,"&gt;0",Occurrence!$J$2:$J$2441,"&lt;="&amp;Occurrence!J744)/($B$8+1),0)</f>
        <v/>
      </c>
      <c r="P744" s="16">
        <f>IF(Occurrence!J744&gt;0,_xlfn.PERCENTILE.INC(Data!$O$2:$O$2441,($B$4+O744*($B$5-1))/($B$3-1)),0)</f>
        <v/>
      </c>
      <c r="Q744" s="16">
        <f>IF(Occurrence!J744&gt;0,_xlfn.PERCENTILE.INC(Occurrence!$I$2:$I$2441,($B$6+O744*($B$7-1))/($B$3-1)),0)</f>
        <v/>
      </c>
      <c r="R744" s="16">
        <f>IF(Occurrence!J744&gt;0,Occurrence!J744/Q744,0)</f>
        <v/>
      </c>
      <c r="S744" s="9">
        <f>IF(Occurrence!J744&gt;0,P744*R744,0)</f>
        <v/>
      </c>
      <c r="T744" s="24">
        <f>IF(Occurrence!K744&gt;0,COUNTIFS(Occurrence!$K$2:$K$2441,"&gt;0",Occurrence!$K$2:$K$2441,"&lt;="&amp;Occurrence!K744)/($B$9+1),0)</f>
        <v/>
      </c>
      <c r="U744" s="16">
        <f>IF(Occurrence!K744&gt;0,_xlfn.PERCENTILE.INC(Data!$O$2:$O$2441,($B$4+T744*($B$5-1))/($B$3-1)),0)</f>
        <v/>
      </c>
      <c r="V744" s="16">
        <f>IF(Occurrence!K744&gt;0,_xlfn.PERCENTILE.INC(Occurrence!$I$2:$I$2441,($B$6+T744*($B$7-1))/($B$3-1)),0)</f>
        <v/>
      </c>
      <c r="W744" s="16">
        <f>IF(Occurrence!K744&gt;0,Occurrence!K744/V744,0)</f>
        <v/>
      </c>
      <c r="X744" s="9">
        <f>IF(Occurrence!K744&gt;0,U744*W744,0)</f>
        <v/>
      </c>
      <c r="Y744" s="24">
        <f>COUNTIF(Data!$X$2:$X$2441,"&lt;="&amp;Data!X744)/($B$3+1)</f>
        <v/>
      </c>
      <c r="Z744" s="16">
        <f>_xlfn.PERCENTILE.INC(Data!$U$2:$U$2441,Y744)</f>
        <v/>
      </c>
      <c r="AA744" s="16">
        <f>_xlfn.PERCENTILE.INC(Data!$V$2:$V$2441,Y744)</f>
        <v/>
      </c>
      <c r="AB744" s="16">
        <f>Data!X744-AA744</f>
        <v/>
      </c>
      <c r="AC744" s="9">
        <f>Z744+AB744</f>
        <v/>
      </c>
      <c r="AD744" s="24">
        <f>COUNTIF(Data!$Y$2:$Y$2441,"&lt;="&amp;Data!Y744)/($B$3+1)</f>
        <v/>
      </c>
      <c r="AE744" s="16">
        <f>_xlfn.PERCENTILE.INC(Data!$U$2:$U$2441,AD744)</f>
        <v/>
      </c>
      <c r="AF744" s="16">
        <f>_xlfn.PERCENTILE.INC(Data!$V$2:$V$2441,AD744)</f>
        <v/>
      </c>
      <c r="AG744" s="16">
        <f>Data!Y744-AF744</f>
        <v/>
      </c>
      <c r="AH744" s="9">
        <f>AE744+AG744</f>
        <v/>
      </c>
    </row>
    <row r="745">
      <c r="N745" s="14">
        <f>Data!A745</f>
        <v/>
      </c>
      <c r="O745" s="24">
        <f>IF(Occurrence!J745&gt;0,COUNTIFS(Occurrence!$J$2:$J$2441,"&gt;0",Occurrence!$J$2:$J$2441,"&lt;="&amp;Occurrence!J745)/($B$8+1),0)</f>
        <v/>
      </c>
      <c r="P745" s="16">
        <f>IF(Occurrence!J745&gt;0,_xlfn.PERCENTILE.INC(Data!$O$2:$O$2441,($B$4+O745*($B$5-1))/($B$3-1)),0)</f>
        <v/>
      </c>
      <c r="Q745" s="16">
        <f>IF(Occurrence!J745&gt;0,_xlfn.PERCENTILE.INC(Occurrence!$I$2:$I$2441,($B$6+O745*($B$7-1))/($B$3-1)),0)</f>
        <v/>
      </c>
      <c r="R745" s="16">
        <f>IF(Occurrence!J745&gt;0,Occurrence!J745/Q745,0)</f>
        <v/>
      </c>
      <c r="S745" s="9">
        <f>IF(Occurrence!J745&gt;0,P745*R745,0)</f>
        <v/>
      </c>
      <c r="T745" s="24">
        <f>IF(Occurrence!K745&gt;0,COUNTIFS(Occurrence!$K$2:$K$2441,"&gt;0",Occurrence!$K$2:$K$2441,"&lt;="&amp;Occurrence!K745)/($B$9+1),0)</f>
        <v/>
      </c>
      <c r="U745" s="16">
        <f>IF(Occurrence!K745&gt;0,_xlfn.PERCENTILE.INC(Data!$O$2:$O$2441,($B$4+T745*($B$5-1))/($B$3-1)),0)</f>
        <v/>
      </c>
      <c r="V745" s="16">
        <f>IF(Occurrence!K745&gt;0,_xlfn.PERCENTILE.INC(Occurrence!$I$2:$I$2441,($B$6+T745*($B$7-1))/($B$3-1)),0)</f>
        <v/>
      </c>
      <c r="W745" s="16">
        <f>IF(Occurrence!K745&gt;0,Occurrence!K745/V745,0)</f>
        <v/>
      </c>
      <c r="X745" s="9">
        <f>IF(Occurrence!K745&gt;0,U745*W745,0)</f>
        <v/>
      </c>
      <c r="Y745" s="24">
        <f>COUNTIF(Data!$X$2:$X$2441,"&lt;="&amp;Data!X745)/($B$3+1)</f>
        <v/>
      </c>
      <c r="Z745" s="16">
        <f>_xlfn.PERCENTILE.INC(Data!$U$2:$U$2441,Y745)</f>
        <v/>
      </c>
      <c r="AA745" s="16">
        <f>_xlfn.PERCENTILE.INC(Data!$V$2:$V$2441,Y745)</f>
        <v/>
      </c>
      <c r="AB745" s="16">
        <f>Data!X745-AA745</f>
        <v/>
      </c>
      <c r="AC745" s="9">
        <f>Z745+AB745</f>
        <v/>
      </c>
      <c r="AD745" s="24">
        <f>COUNTIF(Data!$Y$2:$Y$2441,"&lt;="&amp;Data!Y745)/($B$3+1)</f>
        <v/>
      </c>
      <c r="AE745" s="16">
        <f>_xlfn.PERCENTILE.INC(Data!$U$2:$U$2441,AD745)</f>
        <v/>
      </c>
      <c r="AF745" s="16">
        <f>_xlfn.PERCENTILE.INC(Data!$V$2:$V$2441,AD745)</f>
        <v/>
      </c>
      <c r="AG745" s="16">
        <f>Data!Y745-AF745</f>
        <v/>
      </c>
      <c r="AH745" s="9">
        <f>AE745+AG745</f>
        <v/>
      </c>
    </row>
    <row r="746">
      <c r="N746" s="14">
        <f>Data!A746</f>
        <v/>
      </c>
      <c r="O746" s="24">
        <f>IF(Occurrence!J746&gt;0,COUNTIFS(Occurrence!$J$2:$J$2441,"&gt;0",Occurrence!$J$2:$J$2441,"&lt;="&amp;Occurrence!J746)/($B$8+1),0)</f>
        <v/>
      </c>
      <c r="P746" s="16">
        <f>IF(Occurrence!J746&gt;0,_xlfn.PERCENTILE.INC(Data!$O$2:$O$2441,($B$4+O746*($B$5-1))/($B$3-1)),0)</f>
        <v/>
      </c>
      <c r="Q746" s="16">
        <f>IF(Occurrence!J746&gt;0,_xlfn.PERCENTILE.INC(Occurrence!$I$2:$I$2441,($B$6+O746*($B$7-1))/($B$3-1)),0)</f>
        <v/>
      </c>
      <c r="R746" s="16">
        <f>IF(Occurrence!J746&gt;0,Occurrence!J746/Q746,0)</f>
        <v/>
      </c>
      <c r="S746" s="9">
        <f>IF(Occurrence!J746&gt;0,P746*R746,0)</f>
        <v/>
      </c>
      <c r="T746" s="24">
        <f>IF(Occurrence!K746&gt;0,COUNTIFS(Occurrence!$K$2:$K$2441,"&gt;0",Occurrence!$K$2:$K$2441,"&lt;="&amp;Occurrence!K746)/($B$9+1),0)</f>
        <v/>
      </c>
      <c r="U746" s="16">
        <f>IF(Occurrence!K746&gt;0,_xlfn.PERCENTILE.INC(Data!$O$2:$O$2441,($B$4+T746*($B$5-1))/($B$3-1)),0)</f>
        <v/>
      </c>
      <c r="V746" s="16">
        <f>IF(Occurrence!K746&gt;0,_xlfn.PERCENTILE.INC(Occurrence!$I$2:$I$2441,($B$6+T746*($B$7-1))/($B$3-1)),0)</f>
        <v/>
      </c>
      <c r="W746" s="16">
        <f>IF(Occurrence!K746&gt;0,Occurrence!K746/V746,0)</f>
        <v/>
      </c>
      <c r="X746" s="9">
        <f>IF(Occurrence!K746&gt;0,U746*W746,0)</f>
        <v/>
      </c>
      <c r="Y746" s="24">
        <f>COUNTIF(Data!$X$2:$X$2441,"&lt;="&amp;Data!X746)/($B$3+1)</f>
        <v/>
      </c>
      <c r="Z746" s="16">
        <f>_xlfn.PERCENTILE.INC(Data!$U$2:$U$2441,Y746)</f>
        <v/>
      </c>
      <c r="AA746" s="16">
        <f>_xlfn.PERCENTILE.INC(Data!$V$2:$V$2441,Y746)</f>
        <v/>
      </c>
      <c r="AB746" s="16">
        <f>Data!X746-AA746</f>
        <v/>
      </c>
      <c r="AC746" s="9">
        <f>Z746+AB746</f>
        <v/>
      </c>
      <c r="AD746" s="24">
        <f>COUNTIF(Data!$Y$2:$Y$2441,"&lt;="&amp;Data!Y746)/($B$3+1)</f>
        <v/>
      </c>
      <c r="AE746" s="16">
        <f>_xlfn.PERCENTILE.INC(Data!$U$2:$U$2441,AD746)</f>
        <v/>
      </c>
      <c r="AF746" s="16">
        <f>_xlfn.PERCENTILE.INC(Data!$V$2:$V$2441,AD746)</f>
        <v/>
      </c>
      <c r="AG746" s="16">
        <f>Data!Y746-AF746</f>
        <v/>
      </c>
      <c r="AH746" s="9">
        <f>AE746+AG746</f>
        <v/>
      </c>
    </row>
    <row r="747">
      <c r="N747" s="14">
        <f>Data!A747</f>
        <v/>
      </c>
      <c r="O747" s="24">
        <f>IF(Occurrence!J747&gt;0,COUNTIFS(Occurrence!$J$2:$J$2441,"&gt;0",Occurrence!$J$2:$J$2441,"&lt;="&amp;Occurrence!J747)/($B$8+1),0)</f>
        <v/>
      </c>
      <c r="P747" s="16">
        <f>IF(Occurrence!J747&gt;0,_xlfn.PERCENTILE.INC(Data!$O$2:$O$2441,($B$4+O747*($B$5-1))/($B$3-1)),0)</f>
        <v/>
      </c>
      <c r="Q747" s="16">
        <f>IF(Occurrence!J747&gt;0,_xlfn.PERCENTILE.INC(Occurrence!$I$2:$I$2441,($B$6+O747*($B$7-1))/($B$3-1)),0)</f>
        <v/>
      </c>
      <c r="R747" s="16">
        <f>IF(Occurrence!J747&gt;0,Occurrence!J747/Q747,0)</f>
        <v/>
      </c>
      <c r="S747" s="9">
        <f>IF(Occurrence!J747&gt;0,P747*R747,0)</f>
        <v/>
      </c>
      <c r="T747" s="24">
        <f>IF(Occurrence!K747&gt;0,COUNTIFS(Occurrence!$K$2:$K$2441,"&gt;0",Occurrence!$K$2:$K$2441,"&lt;="&amp;Occurrence!K747)/($B$9+1),0)</f>
        <v/>
      </c>
      <c r="U747" s="16">
        <f>IF(Occurrence!K747&gt;0,_xlfn.PERCENTILE.INC(Data!$O$2:$O$2441,($B$4+T747*($B$5-1))/($B$3-1)),0)</f>
        <v/>
      </c>
      <c r="V747" s="16">
        <f>IF(Occurrence!K747&gt;0,_xlfn.PERCENTILE.INC(Occurrence!$I$2:$I$2441,($B$6+T747*($B$7-1))/($B$3-1)),0)</f>
        <v/>
      </c>
      <c r="W747" s="16">
        <f>IF(Occurrence!K747&gt;0,Occurrence!K747/V747,0)</f>
        <v/>
      </c>
      <c r="X747" s="9">
        <f>IF(Occurrence!K747&gt;0,U747*W747,0)</f>
        <v/>
      </c>
      <c r="Y747" s="24">
        <f>COUNTIF(Data!$X$2:$X$2441,"&lt;="&amp;Data!X747)/($B$3+1)</f>
        <v/>
      </c>
      <c r="Z747" s="16">
        <f>_xlfn.PERCENTILE.INC(Data!$U$2:$U$2441,Y747)</f>
        <v/>
      </c>
      <c r="AA747" s="16">
        <f>_xlfn.PERCENTILE.INC(Data!$V$2:$V$2441,Y747)</f>
        <v/>
      </c>
      <c r="AB747" s="16">
        <f>Data!X747-AA747</f>
        <v/>
      </c>
      <c r="AC747" s="9">
        <f>Z747+AB747</f>
        <v/>
      </c>
      <c r="AD747" s="24">
        <f>COUNTIF(Data!$Y$2:$Y$2441,"&lt;="&amp;Data!Y747)/($B$3+1)</f>
        <v/>
      </c>
      <c r="AE747" s="16">
        <f>_xlfn.PERCENTILE.INC(Data!$U$2:$U$2441,AD747)</f>
        <v/>
      </c>
      <c r="AF747" s="16">
        <f>_xlfn.PERCENTILE.INC(Data!$V$2:$V$2441,AD747)</f>
        <v/>
      </c>
      <c r="AG747" s="16">
        <f>Data!Y747-AF747</f>
        <v/>
      </c>
      <c r="AH747" s="9">
        <f>AE747+AG747</f>
        <v/>
      </c>
    </row>
    <row r="748">
      <c r="N748" s="14">
        <f>Data!A748</f>
        <v/>
      </c>
      <c r="O748" s="24">
        <f>IF(Occurrence!J748&gt;0,COUNTIFS(Occurrence!$J$2:$J$2441,"&gt;0",Occurrence!$J$2:$J$2441,"&lt;="&amp;Occurrence!J748)/($B$8+1),0)</f>
        <v/>
      </c>
      <c r="P748" s="16">
        <f>IF(Occurrence!J748&gt;0,_xlfn.PERCENTILE.INC(Data!$O$2:$O$2441,($B$4+O748*($B$5-1))/($B$3-1)),0)</f>
        <v/>
      </c>
      <c r="Q748" s="16">
        <f>IF(Occurrence!J748&gt;0,_xlfn.PERCENTILE.INC(Occurrence!$I$2:$I$2441,($B$6+O748*($B$7-1))/($B$3-1)),0)</f>
        <v/>
      </c>
      <c r="R748" s="16">
        <f>IF(Occurrence!J748&gt;0,Occurrence!J748/Q748,0)</f>
        <v/>
      </c>
      <c r="S748" s="9">
        <f>IF(Occurrence!J748&gt;0,P748*R748,0)</f>
        <v/>
      </c>
      <c r="T748" s="24">
        <f>IF(Occurrence!K748&gt;0,COUNTIFS(Occurrence!$K$2:$K$2441,"&gt;0",Occurrence!$K$2:$K$2441,"&lt;="&amp;Occurrence!K748)/($B$9+1),0)</f>
        <v/>
      </c>
      <c r="U748" s="16">
        <f>IF(Occurrence!K748&gt;0,_xlfn.PERCENTILE.INC(Data!$O$2:$O$2441,($B$4+T748*($B$5-1))/($B$3-1)),0)</f>
        <v/>
      </c>
      <c r="V748" s="16">
        <f>IF(Occurrence!K748&gt;0,_xlfn.PERCENTILE.INC(Occurrence!$I$2:$I$2441,($B$6+T748*($B$7-1))/($B$3-1)),0)</f>
        <v/>
      </c>
      <c r="W748" s="16">
        <f>IF(Occurrence!K748&gt;0,Occurrence!K748/V748,0)</f>
        <v/>
      </c>
      <c r="X748" s="9">
        <f>IF(Occurrence!K748&gt;0,U748*W748,0)</f>
        <v/>
      </c>
      <c r="Y748" s="24">
        <f>COUNTIF(Data!$X$2:$X$2441,"&lt;="&amp;Data!X748)/($B$3+1)</f>
        <v/>
      </c>
      <c r="Z748" s="16">
        <f>_xlfn.PERCENTILE.INC(Data!$U$2:$U$2441,Y748)</f>
        <v/>
      </c>
      <c r="AA748" s="16">
        <f>_xlfn.PERCENTILE.INC(Data!$V$2:$V$2441,Y748)</f>
        <v/>
      </c>
      <c r="AB748" s="16">
        <f>Data!X748-AA748</f>
        <v/>
      </c>
      <c r="AC748" s="9">
        <f>Z748+AB748</f>
        <v/>
      </c>
      <c r="AD748" s="24">
        <f>COUNTIF(Data!$Y$2:$Y$2441,"&lt;="&amp;Data!Y748)/($B$3+1)</f>
        <v/>
      </c>
      <c r="AE748" s="16">
        <f>_xlfn.PERCENTILE.INC(Data!$U$2:$U$2441,AD748)</f>
        <v/>
      </c>
      <c r="AF748" s="16">
        <f>_xlfn.PERCENTILE.INC(Data!$V$2:$V$2441,AD748)</f>
        <v/>
      </c>
      <c r="AG748" s="16">
        <f>Data!Y748-AF748</f>
        <v/>
      </c>
      <c r="AH748" s="9">
        <f>AE748+AG748</f>
        <v/>
      </c>
    </row>
    <row r="749">
      <c r="N749" s="14">
        <f>Data!A749</f>
        <v/>
      </c>
      <c r="O749" s="24">
        <f>IF(Occurrence!J749&gt;0,COUNTIFS(Occurrence!$J$2:$J$2441,"&gt;0",Occurrence!$J$2:$J$2441,"&lt;="&amp;Occurrence!J749)/($B$8+1),0)</f>
        <v/>
      </c>
      <c r="P749" s="16">
        <f>IF(Occurrence!J749&gt;0,_xlfn.PERCENTILE.INC(Data!$O$2:$O$2441,($B$4+O749*($B$5-1))/($B$3-1)),0)</f>
        <v/>
      </c>
      <c r="Q749" s="16">
        <f>IF(Occurrence!J749&gt;0,_xlfn.PERCENTILE.INC(Occurrence!$I$2:$I$2441,($B$6+O749*($B$7-1))/($B$3-1)),0)</f>
        <v/>
      </c>
      <c r="R749" s="16">
        <f>IF(Occurrence!J749&gt;0,Occurrence!J749/Q749,0)</f>
        <v/>
      </c>
      <c r="S749" s="9">
        <f>IF(Occurrence!J749&gt;0,P749*R749,0)</f>
        <v/>
      </c>
      <c r="T749" s="24">
        <f>IF(Occurrence!K749&gt;0,COUNTIFS(Occurrence!$K$2:$K$2441,"&gt;0",Occurrence!$K$2:$K$2441,"&lt;="&amp;Occurrence!K749)/($B$9+1),0)</f>
        <v/>
      </c>
      <c r="U749" s="16">
        <f>IF(Occurrence!K749&gt;0,_xlfn.PERCENTILE.INC(Data!$O$2:$O$2441,($B$4+T749*($B$5-1))/($B$3-1)),0)</f>
        <v/>
      </c>
      <c r="V749" s="16">
        <f>IF(Occurrence!K749&gt;0,_xlfn.PERCENTILE.INC(Occurrence!$I$2:$I$2441,($B$6+T749*($B$7-1))/($B$3-1)),0)</f>
        <v/>
      </c>
      <c r="W749" s="16">
        <f>IF(Occurrence!K749&gt;0,Occurrence!K749/V749,0)</f>
        <v/>
      </c>
      <c r="X749" s="9">
        <f>IF(Occurrence!K749&gt;0,U749*W749,0)</f>
        <v/>
      </c>
      <c r="Y749" s="24">
        <f>COUNTIF(Data!$X$2:$X$2441,"&lt;="&amp;Data!X749)/($B$3+1)</f>
        <v/>
      </c>
      <c r="Z749" s="16">
        <f>_xlfn.PERCENTILE.INC(Data!$U$2:$U$2441,Y749)</f>
        <v/>
      </c>
      <c r="AA749" s="16">
        <f>_xlfn.PERCENTILE.INC(Data!$V$2:$V$2441,Y749)</f>
        <v/>
      </c>
      <c r="AB749" s="16">
        <f>Data!X749-AA749</f>
        <v/>
      </c>
      <c r="AC749" s="9">
        <f>Z749+AB749</f>
        <v/>
      </c>
      <c r="AD749" s="24">
        <f>COUNTIF(Data!$Y$2:$Y$2441,"&lt;="&amp;Data!Y749)/($B$3+1)</f>
        <v/>
      </c>
      <c r="AE749" s="16">
        <f>_xlfn.PERCENTILE.INC(Data!$U$2:$U$2441,AD749)</f>
        <v/>
      </c>
      <c r="AF749" s="16">
        <f>_xlfn.PERCENTILE.INC(Data!$V$2:$V$2441,AD749)</f>
        <v/>
      </c>
      <c r="AG749" s="16">
        <f>Data!Y749-AF749</f>
        <v/>
      </c>
      <c r="AH749" s="9">
        <f>AE749+AG749</f>
        <v/>
      </c>
    </row>
    <row r="750">
      <c r="N750" s="14">
        <f>Data!A750</f>
        <v/>
      </c>
      <c r="O750" s="24">
        <f>IF(Occurrence!J750&gt;0,COUNTIFS(Occurrence!$J$2:$J$2441,"&gt;0",Occurrence!$J$2:$J$2441,"&lt;="&amp;Occurrence!J750)/($B$8+1),0)</f>
        <v/>
      </c>
      <c r="P750" s="16">
        <f>IF(Occurrence!J750&gt;0,_xlfn.PERCENTILE.INC(Data!$O$2:$O$2441,($B$4+O750*($B$5-1))/($B$3-1)),0)</f>
        <v/>
      </c>
      <c r="Q750" s="16">
        <f>IF(Occurrence!J750&gt;0,_xlfn.PERCENTILE.INC(Occurrence!$I$2:$I$2441,($B$6+O750*($B$7-1))/($B$3-1)),0)</f>
        <v/>
      </c>
      <c r="R750" s="16">
        <f>IF(Occurrence!J750&gt;0,Occurrence!J750/Q750,0)</f>
        <v/>
      </c>
      <c r="S750" s="9">
        <f>IF(Occurrence!J750&gt;0,P750*R750,0)</f>
        <v/>
      </c>
      <c r="T750" s="24">
        <f>IF(Occurrence!K750&gt;0,COUNTIFS(Occurrence!$K$2:$K$2441,"&gt;0",Occurrence!$K$2:$K$2441,"&lt;="&amp;Occurrence!K750)/($B$9+1),0)</f>
        <v/>
      </c>
      <c r="U750" s="16">
        <f>IF(Occurrence!K750&gt;0,_xlfn.PERCENTILE.INC(Data!$O$2:$O$2441,($B$4+T750*($B$5-1))/($B$3-1)),0)</f>
        <v/>
      </c>
      <c r="V750" s="16">
        <f>IF(Occurrence!K750&gt;0,_xlfn.PERCENTILE.INC(Occurrence!$I$2:$I$2441,($B$6+T750*($B$7-1))/($B$3-1)),0)</f>
        <v/>
      </c>
      <c r="W750" s="16">
        <f>IF(Occurrence!K750&gt;0,Occurrence!K750/V750,0)</f>
        <v/>
      </c>
      <c r="X750" s="9">
        <f>IF(Occurrence!K750&gt;0,U750*W750,0)</f>
        <v/>
      </c>
      <c r="Y750" s="24">
        <f>COUNTIF(Data!$X$2:$X$2441,"&lt;="&amp;Data!X750)/($B$3+1)</f>
        <v/>
      </c>
      <c r="Z750" s="16">
        <f>_xlfn.PERCENTILE.INC(Data!$U$2:$U$2441,Y750)</f>
        <v/>
      </c>
      <c r="AA750" s="16">
        <f>_xlfn.PERCENTILE.INC(Data!$V$2:$V$2441,Y750)</f>
        <v/>
      </c>
      <c r="AB750" s="16">
        <f>Data!X750-AA750</f>
        <v/>
      </c>
      <c r="AC750" s="9">
        <f>Z750+AB750</f>
        <v/>
      </c>
      <c r="AD750" s="24">
        <f>COUNTIF(Data!$Y$2:$Y$2441,"&lt;="&amp;Data!Y750)/($B$3+1)</f>
        <v/>
      </c>
      <c r="AE750" s="16">
        <f>_xlfn.PERCENTILE.INC(Data!$U$2:$U$2441,AD750)</f>
        <v/>
      </c>
      <c r="AF750" s="16">
        <f>_xlfn.PERCENTILE.INC(Data!$V$2:$V$2441,AD750)</f>
        <v/>
      </c>
      <c r="AG750" s="16">
        <f>Data!Y750-AF750</f>
        <v/>
      </c>
      <c r="AH750" s="9">
        <f>AE750+AG750</f>
        <v/>
      </c>
    </row>
    <row r="751">
      <c r="N751" s="14">
        <f>Data!A751</f>
        <v/>
      </c>
      <c r="O751" s="24">
        <f>IF(Occurrence!J751&gt;0,COUNTIFS(Occurrence!$J$2:$J$2441,"&gt;0",Occurrence!$J$2:$J$2441,"&lt;="&amp;Occurrence!J751)/($B$8+1),0)</f>
        <v/>
      </c>
      <c r="P751" s="16">
        <f>IF(Occurrence!J751&gt;0,_xlfn.PERCENTILE.INC(Data!$O$2:$O$2441,($B$4+O751*($B$5-1))/($B$3-1)),0)</f>
        <v/>
      </c>
      <c r="Q751" s="16">
        <f>IF(Occurrence!J751&gt;0,_xlfn.PERCENTILE.INC(Occurrence!$I$2:$I$2441,($B$6+O751*($B$7-1))/($B$3-1)),0)</f>
        <v/>
      </c>
      <c r="R751" s="16">
        <f>IF(Occurrence!J751&gt;0,Occurrence!J751/Q751,0)</f>
        <v/>
      </c>
      <c r="S751" s="9">
        <f>IF(Occurrence!J751&gt;0,P751*R751,0)</f>
        <v/>
      </c>
      <c r="T751" s="24">
        <f>IF(Occurrence!K751&gt;0,COUNTIFS(Occurrence!$K$2:$K$2441,"&gt;0",Occurrence!$K$2:$K$2441,"&lt;="&amp;Occurrence!K751)/($B$9+1),0)</f>
        <v/>
      </c>
      <c r="U751" s="16">
        <f>IF(Occurrence!K751&gt;0,_xlfn.PERCENTILE.INC(Data!$O$2:$O$2441,($B$4+T751*($B$5-1))/($B$3-1)),0)</f>
        <v/>
      </c>
      <c r="V751" s="16">
        <f>IF(Occurrence!K751&gt;0,_xlfn.PERCENTILE.INC(Occurrence!$I$2:$I$2441,($B$6+T751*($B$7-1))/($B$3-1)),0)</f>
        <v/>
      </c>
      <c r="W751" s="16">
        <f>IF(Occurrence!K751&gt;0,Occurrence!K751/V751,0)</f>
        <v/>
      </c>
      <c r="X751" s="9">
        <f>IF(Occurrence!K751&gt;0,U751*W751,0)</f>
        <v/>
      </c>
      <c r="Y751" s="24">
        <f>COUNTIF(Data!$X$2:$X$2441,"&lt;="&amp;Data!X751)/($B$3+1)</f>
        <v/>
      </c>
      <c r="Z751" s="16">
        <f>_xlfn.PERCENTILE.INC(Data!$U$2:$U$2441,Y751)</f>
        <v/>
      </c>
      <c r="AA751" s="16">
        <f>_xlfn.PERCENTILE.INC(Data!$V$2:$V$2441,Y751)</f>
        <v/>
      </c>
      <c r="AB751" s="16">
        <f>Data!X751-AA751</f>
        <v/>
      </c>
      <c r="AC751" s="9">
        <f>Z751+AB751</f>
        <v/>
      </c>
      <c r="AD751" s="24">
        <f>COUNTIF(Data!$Y$2:$Y$2441,"&lt;="&amp;Data!Y751)/($B$3+1)</f>
        <v/>
      </c>
      <c r="AE751" s="16">
        <f>_xlfn.PERCENTILE.INC(Data!$U$2:$U$2441,AD751)</f>
        <v/>
      </c>
      <c r="AF751" s="16">
        <f>_xlfn.PERCENTILE.INC(Data!$V$2:$V$2441,AD751)</f>
        <v/>
      </c>
      <c r="AG751" s="16">
        <f>Data!Y751-AF751</f>
        <v/>
      </c>
      <c r="AH751" s="9">
        <f>AE751+AG751</f>
        <v/>
      </c>
    </row>
    <row r="752">
      <c r="N752" s="14">
        <f>Data!A752</f>
        <v/>
      </c>
      <c r="O752" s="24">
        <f>IF(Occurrence!J752&gt;0,COUNTIFS(Occurrence!$J$2:$J$2441,"&gt;0",Occurrence!$J$2:$J$2441,"&lt;="&amp;Occurrence!J752)/($B$8+1),0)</f>
        <v/>
      </c>
      <c r="P752" s="16">
        <f>IF(Occurrence!J752&gt;0,_xlfn.PERCENTILE.INC(Data!$O$2:$O$2441,($B$4+O752*($B$5-1))/($B$3-1)),0)</f>
        <v/>
      </c>
      <c r="Q752" s="16">
        <f>IF(Occurrence!J752&gt;0,_xlfn.PERCENTILE.INC(Occurrence!$I$2:$I$2441,($B$6+O752*($B$7-1))/($B$3-1)),0)</f>
        <v/>
      </c>
      <c r="R752" s="16">
        <f>IF(Occurrence!J752&gt;0,Occurrence!J752/Q752,0)</f>
        <v/>
      </c>
      <c r="S752" s="9">
        <f>IF(Occurrence!J752&gt;0,P752*R752,0)</f>
        <v/>
      </c>
      <c r="T752" s="24">
        <f>IF(Occurrence!K752&gt;0,COUNTIFS(Occurrence!$K$2:$K$2441,"&gt;0",Occurrence!$K$2:$K$2441,"&lt;="&amp;Occurrence!K752)/($B$9+1),0)</f>
        <v/>
      </c>
      <c r="U752" s="16">
        <f>IF(Occurrence!K752&gt;0,_xlfn.PERCENTILE.INC(Data!$O$2:$O$2441,($B$4+T752*($B$5-1))/($B$3-1)),0)</f>
        <v/>
      </c>
      <c r="V752" s="16">
        <f>IF(Occurrence!K752&gt;0,_xlfn.PERCENTILE.INC(Occurrence!$I$2:$I$2441,($B$6+T752*($B$7-1))/($B$3-1)),0)</f>
        <v/>
      </c>
      <c r="W752" s="16">
        <f>IF(Occurrence!K752&gt;0,Occurrence!K752/V752,0)</f>
        <v/>
      </c>
      <c r="X752" s="9">
        <f>IF(Occurrence!K752&gt;0,U752*W752,0)</f>
        <v/>
      </c>
      <c r="Y752" s="24">
        <f>COUNTIF(Data!$X$2:$X$2441,"&lt;="&amp;Data!X752)/($B$3+1)</f>
        <v/>
      </c>
      <c r="Z752" s="16">
        <f>_xlfn.PERCENTILE.INC(Data!$U$2:$U$2441,Y752)</f>
        <v/>
      </c>
      <c r="AA752" s="16">
        <f>_xlfn.PERCENTILE.INC(Data!$V$2:$V$2441,Y752)</f>
        <v/>
      </c>
      <c r="AB752" s="16">
        <f>Data!X752-AA752</f>
        <v/>
      </c>
      <c r="AC752" s="9">
        <f>Z752+AB752</f>
        <v/>
      </c>
      <c r="AD752" s="24">
        <f>COUNTIF(Data!$Y$2:$Y$2441,"&lt;="&amp;Data!Y752)/($B$3+1)</f>
        <v/>
      </c>
      <c r="AE752" s="16">
        <f>_xlfn.PERCENTILE.INC(Data!$U$2:$U$2441,AD752)</f>
        <v/>
      </c>
      <c r="AF752" s="16">
        <f>_xlfn.PERCENTILE.INC(Data!$V$2:$V$2441,AD752)</f>
        <v/>
      </c>
      <c r="AG752" s="16">
        <f>Data!Y752-AF752</f>
        <v/>
      </c>
      <c r="AH752" s="9">
        <f>AE752+AG752</f>
        <v/>
      </c>
    </row>
    <row r="753">
      <c r="N753" s="14">
        <f>Data!A753</f>
        <v/>
      </c>
      <c r="O753" s="24">
        <f>IF(Occurrence!J753&gt;0,COUNTIFS(Occurrence!$J$2:$J$2441,"&gt;0",Occurrence!$J$2:$J$2441,"&lt;="&amp;Occurrence!J753)/($B$8+1),0)</f>
        <v/>
      </c>
      <c r="P753" s="16">
        <f>IF(Occurrence!J753&gt;0,_xlfn.PERCENTILE.INC(Data!$O$2:$O$2441,($B$4+O753*($B$5-1))/($B$3-1)),0)</f>
        <v/>
      </c>
      <c r="Q753" s="16">
        <f>IF(Occurrence!J753&gt;0,_xlfn.PERCENTILE.INC(Occurrence!$I$2:$I$2441,($B$6+O753*($B$7-1))/($B$3-1)),0)</f>
        <v/>
      </c>
      <c r="R753" s="16">
        <f>IF(Occurrence!J753&gt;0,Occurrence!J753/Q753,0)</f>
        <v/>
      </c>
      <c r="S753" s="9">
        <f>IF(Occurrence!J753&gt;0,P753*R753,0)</f>
        <v/>
      </c>
      <c r="T753" s="24">
        <f>IF(Occurrence!K753&gt;0,COUNTIFS(Occurrence!$K$2:$K$2441,"&gt;0",Occurrence!$K$2:$K$2441,"&lt;="&amp;Occurrence!K753)/($B$9+1),0)</f>
        <v/>
      </c>
      <c r="U753" s="16">
        <f>IF(Occurrence!K753&gt;0,_xlfn.PERCENTILE.INC(Data!$O$2:$O$2441,($B$4+T753*($B$5-1))/($B$3-1)),0)</f>
        <v/>
      </c>
      <c r="V753" s="16">
        <f>IF(Occurrence!K753&gt;0,_xlfn.PERCENTILE.INC(Occurrence!$I$2:$I$2441,($B$6+T753*($B$7-1))/($B$3-1)),0)</f>
        <v/>
      </c>
      <c r="W753" s="16">
        <f>IF(Occurrence!K753&gt;0,Occurrence!K753/V753,0)</f>
        <v/>
      </c>
      <c r="X753" s="9">
        <f>IF(Occurrence!K753&gt;0,U753*W753,0)</f>
        <v/>
      </c>
      <c r="Y753" s="24">
        <f>COUNTIF(Data!$X$2:$X$2441,"&lt;="&amp;Data!X753)/($B$3+1)</f>
        <v/>
      </c>
      <c r="Z753" s="16">
        <f>_xlfn.PERCENTILE.INC(Data!$U$2:$U$2441,Y753)</f>
        <v/>
      </c>
      <c r="AA753" s="16">
        <f>_xlfn.PERCENTILE.INC(Data!$V$2:$V$2441,Y753)</f>
        <v/>
      </c>
      <c r="AB753" s="16">
        <f>Data!X753-AA753</f>
        <v/>
      </c>
      <c r="AC753" s="9">
        <f>Z753+AB753</f>
        <v/>
      </c>
      <c r="AD753" s="24">
        <f>COUNTIF(Data!$Y$2:$Y$2441,"&lt;="&amp;Data!Y753)/($B$3+1)</f>
        <v/>
      </c>
      <c r="AE753" s="16">
        <f>_xlfn.PERCENTILE.INC(Data!$U$2:$U$2441,AD753)</f>
        <v/>
      </c>
      <c r="AF753" s="16">
        <f>_xlfn.PERCENTILE.INC(Data!$V$2:$V$2441,AD753)</f>
        <v/>
      </c>
      <c r="AG753" s="16">
        <f>Data!Y753-AF753</f>
        <v/>
      </c>
      <c r="AH753" s="9">
        <f>AE753+AG753</f>
        <v/>
      </c>
    </row>
    <row r="754">
      <c r="N754" s="14">
        <f>Data!A754</f>
        <v/>
      </c>
      <c r="O754" s="24">
        <f>IF(Occurrence!J754&gt;0,COUNTIFS(Occurrence!$J$2:$J$2441,"&gt;0",Occurrence!$J$2:$J$2441,"&lt;="&amp;Occurrence!J754)/($B$8+1),0)</f>
        <v/>
      </c>
      <c r="P754" s="16">
        <f>IF(Occurrence!J754&gt;0,_xlfn.PERCENTILE.INC(Data!$O$2:$O$2441,($B$4+O754*($B$5-1))/($B$3-1)),0)</f>
        <v/>
      </c>
      <c r="Q754" s="16">
        <f>IF(Occurrence!J754&gt;0,_xlfn.PERCENTILE.INC(Occurrence!$I$2:$I$2441,($B$6+O754*($B$7-1))/($B$3-1)),0)</f>
        <v/>
      </c>
      <c r="R754" s="16">
        <f>IF(Occurrence!J754&gt;0,Occurrence!J754/Q754,0)</f>
        <v/>
      </c>
      <c r="S754" s="9">
        <f>IF(Occurrence!J754&gt;0,P754*R754,0)</f>
        <v/>
      </c>
      <c r="T754" s="24">
        <f>IF(Occurrence!K754&gt;0,COUNTIFS(Occurrence!$K$2:$K$2441,"&gt;0",Occurrence!$K$2:$K$2441,"&lt;="&amp;Occurrence!K754)/($B$9+1),0)</f>
        <v/>
      </c>
      <c r="U754" s="16">
        <f>IF(Occurrence!K754&gt;0,_xlfn.PERCENTILE.INC(Data!$O$2:$O$2441,($B$4+T754*($B$5-1))/($B$3-1)),0)</f>
        <v/>
      </c>
      <c r="V754" s="16">
        <f>IF(Occurrence!K754&gt;0,_xlfn.PERCENTILE.INC(Occurrence!$I$2:$I$2441,($B$6+T754*($B$7-1))/($B$3-1)),0)</f>
        <v/>
      </c>
      <c r="W754" s="16">
        <f>IF(Occurrence!K754&gt;0,Occurrence!K754/V754,0)</f>
        <v/>
      </c>
      <c r="X754" s="9">
        <f>IF(Occurrence!K754&gt;0,U754*W754,0)</f>
        <v/>
      </c>
      <c r="Y754" s="24">
        <f>COUNTIF(Data!$X$2:$X$2441,"&lt;="&amp;Data!X754)/($B$3+1)</f>
        <v/>
      </c>
      <c r="Z754" s="16">
        <f>_xlfn.PERCENTILE.INC(Data!$U$2:$U$2441,Y754)</f>
        <v/>
      </c>
      <c r="AA754" s="16">
        <f>_xlfn.PERCENTILE.INC(Data!$V$2:$V$2441,Y754)</f>
        <v/>
      </c>
      <c r="AB754" s="16">
        <f>Data!X754-AA754</f>
        <v/>
      </c>
      <c r="AC754" s="9">
        <f>Z754+AB754</f>
        <v/>
      </c>
      <c r="AD754" s="24">
        <f>COUNTIF(Data!$Y$2:$Y$2441,"&lt;="&amp;Data!Y754)/($B$3+1)</f>
        <v/>
      </c>
      <c r="AE754" s="16">
        <f>_xlfn.PERCENTILE.INC(Data!$U$2:$U$2441,AD754)</f>
        <v/>
      </c>
      <c r="AF754" s="16">
        <f>_xlfn.PERCENTILE.INC(Data!$V$2:$V$2441,AD754)</f>
        <v/>
      </c>
      <c r="AG754" s="16">
        <f>Data!Y754-AF754</f>
        <v/>
      </c>
      <c r="AH754" s="9">
        <f>AE754+AG754</f>
        <v/>
      </c>
    </row>
    <row r="755">
      <c r="N755" s="14">
        <f>Data!A755</f>
        <v/>
      </c>
      <c r="O755" s="24">
        <f>IF(Occurrence!J755&gt;0,COUNTIFS(Occurrence!$J$2:$J$2441,"&gt;0",Occurrence!$J$2:$J$2441,"&lt;="&amp;Occurrence!J755)/($B$8+1),0)</f>
        <v/>
      </c>
      <c r="P755" s="16">
        <f>IF(Occurrence!J755&gt;0,_xlfn.PERCENTILE.INC(Data!$O$2:$O$2441,($B$4+O755*($B$5-1))/($B$3-1)),0)</f>
        <v/>
      </c>
      <c r="Q755" s="16">
        <f>IF(Occurrence!J755&gt;0,_xlfn.PERCENTILE.INC(Occurrence!$I$2:$I$2441,($B$6+O755*($B$7-1))/($B$3-1)),0)</f>
        <v/>
      </c>
      <c r="R755" s="16">
        <f>IF(Occurrence!J755&gt;0,Occurrence!J755/Q755,0)</f>
        <v/>
      </c>
      <c r="S755" s="9">
        <f>IF(Occurrence!J755&gt;0,P755*R755,0)</f>
        <v/>
      </c>
      <c r="T755" s="24">
        <f>IF(Occurrence!K755&gt;0,COUNTIFS(Occurrence!$K$2:$K$2441,"&gt;0",Occurrence!$K$2:$K$2441,"&lt;="&amp;Occurrence!K755)/($B$9+1),0)</f>
        <v/>
      </c>
      <c r="U755" s="16">
        <f>IF(Occurrence!K755&gt;0,_xlfn.PERCENTILE.INC(Data!$O$2:$O$2441,($B$4+T755*($B$5-1))/($B$3-1)),0)</f>
        <v/>
      </c>
      <c r="V755" s="16">
        <f>IF(Occurrence!K755&gt;0,_xlfn.PERCENTILE.INC(Occurrence!$I$2:$I$2441,($B$6+T755*($B$7-1))/($B$3-1)),0)</f>
        <v/>
      </c>
      <c r="W755" s="16">
        <f>IF(Occurrence!K755&gt;0,Occurrence!K755/V755,0)</f>
        <v/>
      </c>
      <c r="X755" s="9">
        <f>IF(Occurrence!K755&gt;0,U755*W755,0)</f>
        <v/>
      </c>
      <c r="Y755" s="24">
        <f>COUNTIF(Data!$X$2:$X$2441,"&lt;="&amp;Data!X755)/($B$3+1)</f>
        <v/>
      </c>
      <c r="Z755" s="16">
        <f>_xlfn.PERCENTILE.INC(Data!$U$2:$U$2441,Y755)</f>
        <v/>
      </c>
      <c r="AA755" s="16">
        <f>_xlfn.PERCENTILE.INC(Data!$V$2:$V$2441,Y755)</f>
        <v/>
      </c>
      <c r="AB755" s="16">
        <f>Data!X755-AA755</f>
        <v/>
      </c>
      <c r="AC755" s="9">
        <f>Z755+AB755</f>
        <v/>
      </c>
      <c r="AD755" s="24">
        <f>COUNTIF(Data!$Y$2:$Y$2441,"&lt;="&amp;Data!Y755)/($B$3+1)</f>
        <v/>
      </c>
      <c r="AE755" s="16">
        <f>_xlfn.PERCENTILE.INC(Data!$U$2:$U$2441,AD755)</f>
        <v/>
      </c>
      <c r="AF755" s="16">
        <f>_xlfn.PERCENTILE.INC(Data!$V$2:$V$2441,AD755)</f>
        <v/>
      </c>
      <c r="AG755" s="16">
        <f>Data!Y755-AF755</f>
        <v/>
      </c>
      <c r="AH755" s="9">
        <f>AE755+AG755</f>
        <v/>
      </c>
    </row>
    <row r="756">
      <c r="N756" s="14">
        <f>Data!A756</f>
        <v/>
      </c>
      <c r="O756" s="24">
        <f>IF(Occurrence!J756&gt;0,COUNTIFS(Occurrence!$J$2:$J$2441,"&gt;0",Occurrence!$J$2:$J$2441,"&lt;="&amp;Occurrence!J756)/($B$8+1),0)</f>
        <v/>
      </c>
      <c r="P756" s="16">
        <f>IF(Occurrence!J756&gt;0,_xlfn.PERCENTILE.INC(Data!$O$2:$O$2441,($B$4+O756*($B$5-1))/($B$3-1)),0)</f>
        <v/>
      </c>
      <c r="Q756" s="16">
        <f>IF(Occurrence!J756&gt;0,_xlfn.PERCENTILE.INC(Occurrence!$I$2:$I$2441,($B$6+O756*($B$7-1))/($B$3-1)),0)</f>
        <v/>
      </c>
      <c r="R756" s="16">
        <f>IF(Occurrence!J756&gt;0,Occurrence!J756/Q756,0)</f>
        <v/>
      </c>
      <c r="S756" s="9">
        <f>IF(Occurrence!J756&gt;0,P756*R756,0)</f>
        <v/>
      </c>
      <c r="T756" s="24">
        <f>IF(Occurrence!K756&gt;0,COUNTIFS(Occurrence!$K$2:$K$2441,"&gt;0",Occurrence!$K$2:$K$2441,"&lt;="&amp;Occurrence!K756)/($B$9+1),0)</f>
        <v/>
      </c>
      <c r="U756" s="16">
        <f>IF(Occurrence!K756&gt;0,_xlfn.PERCENTILE.INC(Data!$O$2:$O$2441,($B$4+T756*($B$5-1))/($B$3-1)),0)</f>
        <v/>
      </c>
      <c r="V756" s="16">
        <f>IF(Occurrence!K756&gt;0,_xlfn.PERCENTILE.INC(Occurrence!$I$2:$I$2441,($B$6+T756*($B$7-1))/($B$3-1)),0)</f>
        <v/>
      </c>
      <c r="W756" s="16">
        <f>IF(Occurrence!K756&gt;0,Occurrence!K756/V756,0)</f>
        <v/>
      </c>
      <c r="X756" s="9">
        <f>IF(Occurrence!K756&gt;0,U756*W756,0)</f>
        <v/>
      </c>
      <c r="Y756" s="24">
        <f>COUNTIF(Data!$X$2:$X$2441,"&lt;="&amp;Data!X756)/($B$3+1)</f>
        <v/>
      </c>
      <c r="Z756" s="16">
        <f>_xlfn.PERCENTILE.INC(Data!$U$2:$U$2441,Y756)</f>
        <v/>
      </c>
      <c r="AA756" s="16">
        <f>_xlfn.PERCENTILE.INC(Data!$V$2:$V$2441,Y756)</f>
        <v/>
      </c>
      <c r="AB756" s="16">
        <f>Data!X756-AA756</f>
        <v/>
      </c>
      <c r="AC756" s="9">
        <f>Z756+AB756</f>
        <v/>
      </c>
      <c r="AD756" s="24">
        <f>COUNTIF(Data!$Y$2:$Y$2441,"&lt;="&amp;Data!Y756)/($B$3+1)</f>
        <v/>
      </c>
      <c r="AE756" s="16">
        <f>_xlfn.PERCENTILE.INC(Data!$U$2:$U$2441,AD756)</f>
        <v/>
      </c>
      <c r="AF756" s="16">
        <f>_xlfn.PERCENTILE.INC(Data!$V$2:$V$2441,AD756)</f>
        <v/>
      </c>
      <c r="AG756" s="16">
        <f>Data!Y756-AF756</f>
        <v/>
      </c>
      <c r="AH756" s="9">
        <f>AE756+AG756</f>
        <v/>
      </c>
    </row>
    <row r="757">
      <c r="N757" s="14">
        <f>Data!A757</f>
        <v/>
      </c>
      <c r="O757" s="24">
        <f>IF(Occurrence!J757&gt;0,COUNTIFS(Occurrence!$J$2:$J$2441,"&gt;0",Occurrence!$J$2:$J$2441,"&lt;="&amp;Occurrence!J757)/($B$8+1),0)</f>
        <v/>
      </c>
      <c r="P757" s="16">
        <f>IF(Occurrence!J757&gt;0,_xlfn.PERCENTILE.INC(Data!$O$2:$O$2441,($B$4+O757*($B$5-1))/($B$3-1)),0)</f>
        <v/>
      </c>
      <c r="Q757" s="16">
        <f>IF(Occurrence!J757&gt;0,_xlfn.PERCENTILE.INC(Occurrence!$I$2:$I$2441,($B$6+O757*($B$7-1))/($B$3-1)),0)</f>
        <v/>
      </c>
      <c r="R757" s="16">
        <f>IF(Occurrence!J757&gt;0,Occurrence!J757/Q757,0)</f>
        <v/>
      </c>
      <c r="S757" s="9">
        <f>IF(Occurrence!J757&gt;0,P757*R757,0)</f>
        <v/>
      </c>
      <c r="T757" s="24">
        <f>IF(Occurrence!K757&gt;0,COUNTIFS(Occurrence!$K$2:$K$2441,"&gt;0",Occurrence!$K$2:$K$2441,"&lt;="&amp;Occurrence!K757)/($B$9+1),0)</f>
        <v/>
      </c>
      <c r="U757" s="16">
        <f>IF(Occurrence!K757&gt;0,_xlfn.PERCENTILE.INC(Data!$O$2:$O$2441,($B$4+T757*($B$5-1))/($B$3-1)),0)</f>
        <v/>
      </c>
      <c r="V757" s="16">
        <f>IF(Occurrence!K757&gt;0,_xlfn.PERCENTILE.INC(Occurrence!$I$2:$I$2441,($B$6+T757*($B$7-1))/($B$3-1)),0)</f>
        <v/>
      </c>
      <c r="W757" s="16">
        <f>IF(Occurrence!K757&gt;0,Occurrence!K757/V757,0)</f>
        <v/>
      </c>
      <c r="X757" s="9">
        <f>IF(Occurrence!K757&gt;0,U757*W757,0)</f>
        <v/>
      </c>
      <c r="Y757" s="24">
        <f>COUNTIF(Data!$X$2:$X$2441,"&lt;="&amp;Data!X757)/($B$3+1)</f>
        <v/>
      </c>
      <c r="Z757" s="16">
        <f>_xlfn.PERCENTILE.INC(Data!$U$2:$U$2441,Y757)</f>
        <v/>
      </c>
      <c r="AA757" s="16">
        <f>_xlfn.PERCENTILE.INC(Data!$V$2:$V$2441,Y757)</f>
        <v/>
      </c>
      <c r="AB757" s="16">
        <f>Data!X757-AA757</f>
        <v/>
      </c>
      <c r="AC757" s="9">
        <f>Z757+AB757</f>
        <v/>
      </c>
      <c r="AD757" s="24">
        <f>COUNTIF(Data!$Y$2:$Y$2441,"&lt;="&amp;Data!Y757)/($B$3+1)</f>
        <v/>
      </c>
      <c r="AE757" s="16">
        <f>_xlfn.PERCENTILE.INC(Data!$U$2:$U$2441,AD757)</f>
        <v/>
      </c>
      <c r="AF757" s="16">
        <f>_xlfn.PERCENTILE.INC(Data!$V$2:$V$2441,AD757)</f>
        <v/>
      </c>
      <c r="AG757" s="16">
        <f>Data!Y757-AF757</f>
        <v/>
      </c>
      <c r="AH757" s="9">
        <f>AE757+AG757</f>
        <v/>
      </c>
    </row>
    <row r="758">
      <c r="N758" s="14">
        <f>Data!A758</f>
        <v/>
      </c>
      <c r="O758" s="24">
        <f>IF(Occurrence!J758&gt;0,COUNTIFS(Occurrence!$J$2:$J$2441,"&gt;0",Occurrence!$J$2:$J$2441,"&lt;="&amp;Occurrence!J758)/($B$8+1),0)</f>
        <v/>
      </c>
      <c r="P758" s="16">
        <f>IF(Occurrence!J758&gt;0,_xlfn.PERCENTILE.INC(Data!$O$2:$O$2441,($B$4+O758*($B$5-1))/($B$3-1)),0)</f>
        <v/>
      </c>
      <c r="Q758" s="16">
        <f>IF(Occurrence!J758&gt;0,_xlfn.PERCENTILE.INC(Occurrence!$I$2:$I$2441,($B$6+O758*($B$7-1))/($B$3-1)),0)</f>
        <v/>
      </c>
      <c r="R758" s="16">
        <f>IF(Occurrence!J758&gt;0,Occurrence!J758/Q758,0)</f>
        <v/>
      </c>
      <c r="S758" s="9">
        <f>IF(Occurrence!J758&gt;0,P758*R758,0)</f>
        <v/>
      </c>
      <c r="T758" s="24">
        <f>IF(Occurrence!K758&gt;0,COUNTIFS(Occurrence!$K$2:$K$2441,"&gt;0",Occurrence!$K$2:$K$2441,"&lt;="&amp;Occurrence!K758)/($B$9+1),0)</f>
        <v/>
      </c>
      <c r="U758" s="16">
        <f>IF(Occurrence!K758&gt;0,_xlfn.PERCENTILE.INC(Data!$O$2:$O$2441,($B$4+T758*($B$5-1))/($B$3-1)),0)</f>
        <v/>
      </c>
      <c r="V758" s="16">
        <f>IF(Occurrence!K758&gt;0,_xlfn.PERCENTILE.INC(Occurrence!$I$2:$I$2441,($B$6+T758*($B$7-1))/($B$3-1)),0)</f>
        <v/>
      </c>
      <c r="W758" s="16">
        <f>IF(Occurrence!K758&gt;0,Occurrence!K758/V758,0)</f>
        <v/>
      </c>
      <c r="X758" s="9">
        <f>IF(Occurrence!K758&gt;0,U758*W758,0)</f>
        <v/>
      </c>
      <c r="Y758" s="24">
        <f>COUNTIF(Data!$X$2:$X$2441,"&lt;="&amp;Data!X758)/($B$3+1)</f>
        <v/>
      </c>
      <c r="Z758" s="16">
        <f>_xlfn.PERCENTILE.INC(Data!$U$2:$U$2441,Y758)</f>
        <v/>
      </c>
      <c r="AA758" s="16">
        <f>_xlfn.PERCENTILE.INC(Data!$V$2:$V$2441,Y758)</f>
        <v/>
      </c>
      <c r="AB758" s="16">
        <f>Data!X758-AA758</f>
        <v/>
      </c>
      <c r="AC758" s="9">
        <f>Z758+AB758</f>
        <v/>
      </c>
      <c r="AD758" s="24">
        <f>COUNTIF(Data!$Y$2:$Y$2441,"&lt;="&amp;Data!Y758)/($B$3+1)</f>
        <v/>
      </c>
      <c r="AE758" s="16">
        <f>_xlfn.PERCENTILE.INC(Data!$U$2:$U$2441,AD758)</f>
        <v/>
      </c>
      <c r="AF758" s="16">
        <f>_xlfn.PERCENTILE.INC(Data!$V$2:$V$2441,AD758)</f>
        <v/>
      </c>
      <c r="AG758" s="16">
        <f>Data!Y758-AF758</f>
        <v/>
      </c>
      <c r="AH758" s="9">
        <f>AE758+AG758</f>
        <v/>
      </c>
    </row>
    <row r="759">
      <c r="N759" s="14">
        <f>Data!A759</f>
        <v/>
      </c>
      <c r="O759" s="24">
        <f>IF(Occurrence!J759&gt;0,COUNTIFS(Occurrence!$J$2:$J$2441,"&gt;0",Occurrence!$J$2:$J$2441,"&lt;="&amp;Occurrence!J759)/($B$8+1),0)</f>
        <v/>
      </c>
      <c r="P759" s="16">
        <f>IF(Occurrence!J759&gt;0,_xlfn.PERCENTILE.INC(Data!$O$2:$O$2441,($B$4+O759*($B$5-1))/($B$3-1)),0)</f>
        <v/>
      </c>
      <c r="Q759" s="16">
        <f>IF(Occurrence!J759&gt;0,_xlfn.PERCENTILE.INC(Occurrence!$I$2:$I$2441,($B$6+O759*($B$7-1))/($B$3-1)),0)</f>
        <v/>
      </c>
      <c r="R759" s="16">
        <f>IF(Occurrence!J759&gt;0,Occurrence!J759/Q759,0)</f>
        <v/>
      </c>
      <c r="S759" s="9">
        <f>IF(Occurrence!J759&gt;0,P759*R759,0)</f>
        <v/>
      </c>
      <c r="T759" s="24">
        <f>IF(Occurrence!K759&gt;0,COUNTIFS(Occurrence!$K$2:$K$2441,"&gt;0",Occurrence!$K$2:$K$2441,"&lt;="&amp;Occurrence!K759)/($B$9+1),0)</f>
        <v/>
      </c>
      <c r="U759" s="16">
        <f>IF(Occurrence!K759&gt;0,_xlfn.PERCENTILE.INC(Data!$O$2:$O$2441,($B$4+T759*($B$5-1))/($B$3-1)),0)</f>
        <v/>
      </c>
      <c r="V759" s="16">
        <f>IF(Occurrence!K759&gt;0,_xlfn.PERCENTILE.INC(Occurrence!$I$2:$I$2441,($B$6+T759*($B$7-1))/($B$3-1)),0)</f>
        <v/>
      </c>
      <c r="W759" s="16">
        <f>IF(Occurrence!K759&gt;0,Occurrence!K759/V759,0)</f>
        <v/>
      </c>
      <c r="X759" s="9">
        <f>IF(Occurrence!K759&gt;0,U759*W759,0)</f>
        <v/>
      </c>
      <c r="Y759" s="24">
        <f>COUNTIF(Data!$X$2:$X$2441,"&lt;="&amp;Data!X759)/($B$3+1)</f>
        <v/>
      </c>
      <c r="Z759" s="16">
        <f>_xlfn.PERCENTILE.INC(Data!$U$2:$U$2441,Y759)</f>
        <v/>
      </c>
      <c r="AA759" s="16">
        <f>_xlfn.PERCENTILE.INC(Data!$V$2:$V$2441,Y759)</f>
        <v/>
      </c>
      <c r="AB759" s="16">
        <f>Data!X759-AA759</f>
        <v/>
      </c>
      <c r="AC759" s="9">
        <f>Z759+AB759</f>
        <v/>
      </c>
      <c r="AD759" s="24">
        <f>COUNTIF(Data!$Y$2:$Y$2441,"&lt;="&amp;Data!Y759)/($B$3+1)</f>
        <v/>
      </c>
      <c r="AE759" s="16">
        <f>_xlfn.PERCENTILE.INC(Data!$U$2:$U$2441,AD759)</f>
        <v/>
      </c>
      <c r="AF759" s="16">
        <f>_xlfn.PERCENTILE.INC(Data!$V$2:$V$2441,AD759)</f>
        <v/>
      </c>
      <c r="AG759" s="16">
        <f>Data!Y759-AF759</f>
        <v/>
      </c>
      <c r="AH759" s="9">
        <f>AE759+AG759</f>
        <v/>
      </c>
    </row>
    <row r="760">
      <c r="N760" s="14">
        <f>Data!A760</f>
        <v/>
      </c>
      <c r="O760" s="24">
        <f>IF(Occurrence!J760&gt;0,COUNTIFS(Occurrence!$J$2:$J$2441,"&gt;0",Occurrence!$J$2:$J$2441,"&lt;="&amp;Occurrence!J760)/($B$8+1),0)</f>
        <v/>
      </c>
      <c r="P760" s="16">
        <f>IF(Occurrence!J760&gt;0,_xlfn.PERCENTILE.INC(Data!$O$2:$O$2441,($B$4+O760*($B$5-1))/($B$3-1)),0)</f>
        <v/>
      </c>
      <c r="Q760" s="16">
        <f>IF(Occurrence!J760&gt;0,_xlfn.PERCENTILE.INC(Occurrence!$I$2:$I$2441,($B$6+O760*($B$7-1))/($B$3-1)),0)</f>
        <v/>
      </c>
      <c r="R760" s="16">
        <f>IF(Occurrence!J760&gt;0,Occurrence!J760/Q760,0)</f>
        <v/>
      </c>
      <c r="S760" s="9">
        <f>IF(Occurrence!J760&gt;0,P760*R760,0)</f>
        <v/>
      </c>
      <c r="T760" s="24">
        <f>IF(Occurrence!K760&gt;0,COUNTIFS(Occurrence!$K$2:$K$2441,"&gt;0",Occurrence!$K$2:$K$2441,"&lt;="&amp;Occurrence!K760)/($B$9+1),0)</f>
        <v/>
      </c>
      <c r="U760" s="16">
        <f>IF(Occurrence!K760&gt;0,_xlfn.PERCENTILE.INC(Data!$O$2:$O$2441,($B$4+T760*($B$5-1))/($B$3-1)),0)</f>
        <v/>
      </c>
      <c r="V760" s="16">
        <f>IF(Occurrence!K760&gt;0,_xlfn.PERCENTILE.INC(Occurrence!$I$2:$I$2441,($B$6+T760*($B$7-1))/($B$3-1)),0)</f>
        <v/>
      </c>
      <c r="W760" s="16">
        <f>IF(Occurrence!K760&gt;0,Occurrence!K760/V760,0)</f>
        <v/>
      </c>
      <c r="X760" s="9">
        <f>IF(Occurrence!K760&gt;0,U760*W760,0)</f>
        <v/>
      </c>
      <c r="Y760" s="24">
        <f>COUNTIF(Data!$X$2:$X$2441,"&lt;="&amp;Data!X760)/($B$3+1)</f>
        <v/>
      </c>
      <c r="Z760" s="16">
        <f>_xlfn.PERCENTILE.INC(Data!$U$2:$U$2441,Y760)</f>
        <v/>
      </c>
      <c r="AA760" s="16">
        <f>_xlfn.PERCENTILE.INC(Data!$V$2:$V$2441,Y760)</f>
        <v/>
      </c>
      <c r="AB760" s="16">
        <f>Data!X760-AA760</f>
        <v/>
      </c>
      <c r="AC760" s="9">
        <f>Z760+AB760</f>
        <v/>
      </c>
      <c r="AD760" s="24">
        <f>COUNTIF(Data!$Y$2:$Y$2441,"&lt;="&amp;Data!Y760)/($B$3+1)</f>
        <v/>
      </c>
      <c r="AE760" s="16">
        <f>_xlfn.PERCENTILE.INC(Data!$U$2:$U$2441,AD760)</f>
        <v/>
      </c>
      <c r="AF760" s="16">
        <f>_xlfn.PERCENTILE.INC(Data!$V$2:$V$2441,AD760)</f>
        <v/>
      </c>
      <c r="AG760" s="16">
        <f>Data!Y760-AF760</f>
        <v/>
      </c>
      <c r="AH760" s="9">
        <f>AE760+AG760</f>
        <v/>
      </c>
    </row>
    <row r="761">
      <c r="N761" s="14">
        <f>Data!A761</f>
        <v/>
      </c>
      <c r="O761" s="24">
        <f>IF(Occurrence!J761&gt;0,COUNTIFS(Occurrence!$J$2:$J$2441,"&gt;0",Occurrence!$J$2:$J$2441,"&lt;="&amp;Occurrence!J761)/($B$8+1),0)</f>
        <v/>
      </c>
      <c r="P761" s="16">
        <f>IF(Occurrence!J761&gt;0,_xlfn.PERCENTILE.INC(Data!$O$2:$O$2441,($B$4+O761*($B$5-1))/($B$3-1)),0)</f>
        <v/>
      </c>
      <c r="Q761" s="16">
        <f>IF(Occurrence!J761&gt;0,_xlfn.PERCENTILE.INC(Occurrence!$I$2:$I$2441,($B$6+O761*($B$7-1))/($B$3-1)),0)</f>
        <v/>
      </c>
      <c r="R761" s="16">
        <f>IF(Occurrence!J761&gt;0,Occurrence!J761/Q761,0)</f>
        <v/>
      </c>
      <c r="S761" s="9">
        <f>IF(Occurrence!J761&gt;0,P761*R761,0)</f>
        <v/>
      </c>
      <c r="T761" s="24">
        <f>IF(Occurrence!K761&gt;0,COUNTIFS(Occurrence!$K$2:$K$2441,"&gt;0",Occurrence!$K$2:$K$2441,"&lt;="&amp;Occurrence!K761)/($B$9+1),0)</f>
        <v/>
      </c>
      <c r="U761" s="16">
        <f>IF(Occurrence!K761&gt;0,_xlfn.PERCENTILE.INC(Data!$O$2:$O$2441,($B$4+T761*($B$5-1))/($B$3-1)),0)</f>
        <v/>
      </c>
      <c r="V761" s="16">
        <f>IF(Occurrence!K761&gt;0,_xlfn.PERCENTILE.INC(Occurrence!$I$2:$I$2441,($B$6+T761*($B$7-1))/($B$3-1)),0)</f>
        <v/>
      </c>
      <c r="W761" s="16">
        <f>IF(Occurrence!K761&gt;0,Occurrence!K761/V761,0)</f>
        <v/>
      </c>
      <c r="X761" s="9">
        <f>IF(Occurrence!K761&gt;0,U761*W761,0)</f>
        <v/>
      </c>
      <c r="Y761" s="24">
        <f>COUNTIF(Data!$X$2:$X$2441,"&lt;="&amp;Data!X761)/($B$3+1)</f>
        <v/>
      </c>
      <c r="Z761" s="16">
        <f>_xlfn.PERCENTILE.INC(Data!$U$2:$U$2441,Y761)</f>
        <v/>
      </c>
      <c r="AA761" s="16">
        <f>_xlfn.PERCENTILE.INC(Data!$V$2:$V$2441,Y761)</f>
        <v/>
      </c>
      <c r="AB761" s="16">
        <f>Data!X761-AA761</f>
        <v/>
      </c>
      <c r="AC761" s="9">
        <f>Z761+AB761</f>
        <v/>
      </c>
      <c r="AD761" s="24">
        <f>COUNTIF(Data!$Y$2:$Y$2441,"&lt;="&amp;Data!Y761)/($B$3+1)</f>
        <v/>
      </c>
      <c r="AE761" s="16">
        <f>_xlfn.PERCENTILE.INC(Data!$U$2:$U$2441,AD761)</f>
        <v/>
      </c>
      <c r="AF761" s="16">
        <f>_xlfn.PERCENTILE.INC(Data!$V$2:$V$2441,AD761)</f>
        <v/>
      </c>
      <c r="AG761" s="16">
        <f>Data!Y761-AF761</f>
        <v/>
      </c>
      <c r="AH761" s="9">
        <f>AE761+AG761</f>
        <v/>
      </c>
    </row>
    <row r="762">
      <c r="N762" s="14">
        <f>Data!A762</f>
        <v/>
      </c>
      <c r="O762" s="24">
        <f>IF(Occurrence!J762&gt;0,COUNTIFS(Occurrence!$J$2:$J$2441,"&gt;0",Occurrence!$J$2:$J$2441,"&lt;="&amp;Occurrence!J762)/($B$8+1),0)</f>
        <v/>
      </c>
      <c r="P762" s="16">
        <f>IF(Occurrence!J762&gt;0,_xlfn.PERCENTILE.INC(Data!$O$2:$O$2441,($B$4+O762*($B$5-1))/($B$3-1)),0)</f>
        <v/>
      </c>
      <c r="Q762" s="16">
        <f>IF(Occurrence!J762&gt;0,_xlfn.PERCENTILE.INC(Occurrence!$I$2:$I$2441,($B$6+O762*($B$7-1))/($B$3-1)),0)</f>
        <v/>
      </c>
      <c r="R762" s="16">
        <f>IF(Occurrence!J762&gt;0,Occurrence!J762/Q762,0)</f>
        <v/>
      </c>
      <c r="S762" s="9">
        <f>IF(Occurrence!J762&gt;0,P762*R762,0)</f>
        <v/>
      </c>
      <c r="T762" s="24">
        <f>IF(Occurrence!K762&gt;0,COUNTIFS(Occurrence!$K$2:$K$2441,"&gt;0",Occurrence!$K$2:$K$2441,"&lt;="&amp;Occurrence!K762)/($B$9+1),0)</f>
        <v/>
      </c>
      <c r="U762" s="16">
        <f>IF(Occurrence!K762&gt;0,_xlfn.PERCENTILE.INC(Data!$O$2:$O$2441,($B$4+T762*($B$5-1))/($B$3-1)),0)</f>
        <v/>
      </c>
      <c r="V762" s="16">
        <f>IF(Occurrence!K762&gt;0,_xlfn.PERCENTILE.INC(Occurrence!$I$2:$I$2441,($B$6+T762*($B$7-1))/($B$3-1)),0)</f>
        <v/>
      </c>
      <c r="W762" s="16">
        <f>IF(Occurrence!K762&gt;0,Occurrence!K762/V762,0)</f>
        <v/>
      </c>
      <c r="X762" s="9">
        <f>IF(Occurrence!K762&gt;0,U762*W762,0)</f>
        <v/>
      </c>
      <c r="Y762" s="24">
        <f>COUNTIF(Data!$X$2:$X$2441,"&lt;="&amp;Data!X762)/($B$3+1)</f>
        <v/>
      </c>
      <c r="Z762" s="16">
        <f>_xlfn.PERCENTILE.INC(Data!$U$2:$U$2441,Y762)</f>
        <v/>
      </c>
      <c r="AA762" s="16">
        <f>_xlfn.PERCENTILE.INC(Data!$V$2:$V$2441,Y762)</f>
        <v/>
      </c>
      <c r="AB762" s="16">
        <f>Data!X762-AA762</f>
        <v/>
      </c>
      <c r="AC762" s="9">
        <f>Z762+AB762</f>
        <v/>
      </c>
      <c r="AD762" s="24">
        <f>COUNTIF(Data!$Y$2:$Y$2441,"&lt;="&amp;Data!Y762)/($B$3+1)</f>
        <v/>
      </c>
      <c r="AE762" s="16">
        <f>_xlfn.PERCENTILE.INC(Data!$U$2:$U$2441,AD762)</f>
        <v/>
      </c>
      <c r="AF762" s="16">
        <f>_xlfn.PERCENTILE.INC(Data!$V$2:$V$2441,AD762)</f>
        <v/>
      </c>
      <c r="AG762" s="16">
        <f>Data!Y762-AF762</f>
        <v/>
      </c>
      <c r="AH762" s="9">
        <f>AE762+AG762</f>
        <v/>
      </c>
    </row>
    <row r="763">
      <c r="N763" s="14">
        <f>Data!A763</f>
        <v/>
      </c>
      <c r="O763" s="24">
        <f>IF(Occurrence!J763&gt;0,COUNTIFS(Occurrence!$J$2:$J$2441,"&gt;0",Occurrence!$J$2:$J$2441,"&lt;="&amp;Occurrence!J763)/($B$8+1),0)</f>
        <v/>
      </c>
      <c r="P763" s="16">
        <f>IF(Occurrence!J763&gt;0,_xlfn.PERCENTILE.INC(Data!$O$2:$O$2441,($B$4+O763*($B$5-1))/($B$3-1)),0)</f>
        <v/>
      </c>
      <c r="Q763" s="16">
        <f>IF(Occurrence!J763&gt;0,_xlfn.PERCENTILE.INC(Occurrence!$I$2:$I$2441,($B$6+O763*($B$7-1))/($B$3-1)),0)</f>
        <v/>
      </c>
      <c r="R763" s="16">
        <f>IF(Occurrence!J763&gt;0,Occurrence!J763/Q763,0)</f>
        <v/>
      </c>
      <c r="S763" s="9">
        <f>IF(Occurrence!J763&gt;0,P763*R763,0)</f>
        <v/>
      </c>
      <c r="T763" s="24">
        <f>IF(Occurrence!K763&gt;0,COUNTIFS(Occurrence!$K$2:$K$2441,"&gt;0",Occurrence!$K$2:$K$2441,"&lt;="&amp;Occurrence!K763)/($B$9+1),0)</f>
        <v/>
      </c>
      <c r="U763" s="16">
        <f>IF(Occurrence!K763&gt;0,_xlfn.PERCENTILE.INC(Data!$O$2:$O$2441,($B$4+T763*($B$5-1))/($B$3-1)),0)</f>
        <v/>
      </c>
      <c r="V763" s="16">
        <f>IF(Occurrence!K763&gt;0,_xlfn.PERCENTILE.INC(Occurrence!$I$2:$I$2441,($B$6+T763*($B$7-1))/($B$3-1)),0)</f>
        <v/>
      </c>
      <c r="W763" s="16">
        <f>IF(Occurrence!K763&gt;0,Occurrence!K763/V763,0)</f>
        <v/>
      </c>
      <c r="X763" s="9">
        <f>IF(Occurrence!K763&gt;0,U763*W763,0)</f>
        <v/>
      </c>
      <c r="Y763" s="24">
        <f>COUNTIF(Data!$X$2:$X$2441,"&lt;="&amp;Data!X763)/($B$3+1)</f>
        <v/>
      </c>
      <c r="Z763" s="16">
        <f>_xlfn.PERCENTILE.INC(Data!$U$2:$U$2441,Y763)</f>
        <v/>
      </c>
      <c r="AA763" s="16">
        <f>_xlfn.PERCENTILE.INC(Data!$V$2:$V$2441,Y763)</f>
        <v/>
      </c>
      <c r="AB763" s="16">
        <f>Data!X763-AA763</f>
        <v/>
      </c>
      <c r="AC763" s="9">
        <f>Z763+AB763</f>
        <v/>
      </c>
      <c r="AD763" s="24">
        <f>COUNTIF(Data!$Y$2:$Y$2441,"&lt;="&amp;Data!Y763)/($B$3+1)</f>
        <v/>
      </c>
      <c r="AE763" s="16">
        <f>_xlfn.PERCENTILE.INC(Data!$U$2:$U$2441,AD763)</f>
        <v/>
      </c>
      <c r="AF763" s="16">
        <f>_xlfn.PERCENTILE.INC(Data!$V$2:$V$2441,AD763)</f>
        <v/>
      </c>
      <c r="AG763" s="16">
        <f>Data!Y763-AF763</f>
        <v/>
      </c>
      <c r="AH763" s="9">
        <f>AE763+AG763</f>
        <v/>
      </c>
    </row>
    <row r="764">
      <c r="N764" s="14">
        <f>Data!A764</f>
        <v/>
      </c>
      <c r="O764" s="24">
        <f>IF(Occurrence!J764&gt;0,COUNTIFS(Occurrence!$J$2:$J$2441,"&gt;0",Occurrence!$J$2:$J$2441,"&lt;="&amp;Occurrence!J764)/($B$8+1),0)</f>
        <v/>
      </c>
      <c r="P764" s="16">
        <f>IF(Occurrence!J764&gt;0,_xlfn.PERCENTILE.INC(Data!$O$2:$O$2441,($B$4+O764*($B$5-1))/($B$3-1)),0)</f>
        <v/>
      </c>
      <c r="Q764" s="16">
        <f>IF(Occurrence!J764&gt;0,_xlfn.PERCENTILE.INC(Occurrence!$I$2:$I$2441,($B$6+O764*($B$7-1))/($B$3-1)),0)</f>
        <v/>
      </c>
      <c r="R764" s="16">
        <f>IF(Occurrence!J764&gt;0,Occurrence!J764/Q764,0)</f>
        <v/>
      </c>
      <c r="S764" s="9">
        <f>IF(Occurrence!J764&gt;0,P764*R764,0)</f>
        <v/>
      </c>
      <c r="T764" s="24">
        <f>IF(Occurrence!K764&gt;0,COUNTIFS(Occurrence!$K$2:$K$2441,"&gt;0",Occurrence!$K$2:$K$2441,"&lt;="&amp;Occurrence!K764)/($B$9+1),0)</f>
        <v/>
      </c>
      <c r="U764" s="16">
        <f>IF(Occurrence!K764&gt;0,_xlfn.PERCENTILE.INC(Data!$O$2:$O$2441,($B$4+T764*($B$5-1))/($B$3-1)),0)</f>
        <v/>
      </c>
      <c r="V764" s="16">
        <f>IF(Occurrence!K764&gt;0,_xlfn.PERCENTILE.INC(Occurrence!$I$2:$I$2441,($B$6+T764*($B$7-1))/($B$3-1)),0)</f>
        <v/>
      </c>
      <c r="W764" s="16">
        <f>IF(Occurrence!K764&gt;0,Occurrence!K764/V764,0)</f>
        <v/>
      </c>
      <c r="X764" s="9">
        <f>IF(Occurrence!K764&gt;0,U764*W764,0)</f>
        <v/>
      </c>
      <c r="Y764" s="24">
        <f>COUNTIF(Data!$X$2:$X$2441,"&lt;="&amp;Data!X764)/($B$3+1)</f>
        <v/>
      </c>
      <c r="Z764" s="16">
        <f>_xlfn.PERCENTILE.INC(Data!$U$2:$U$2441,Y764)</f>
        <v/>
      </c>
      <c r="AA764" s="16">
        <f>_xlfn.PERCENTILE.INC(Data!$V$2:$V$2441,Y764)</f>
        <v/>
      </c>
      <c r="AB764" s="16">
        <f>Data!X764-AA764</f>
        <v/>
      </c>
      <c r="AC764" s="9">
        <f>Z764+AB764</f>
        <v/>
      </c>
      <c r="AD764" s="24">
        <f>COUNTIF(Data!$Y$2:$Y$2441,"&lt;="&amp;Data!Y764)/($B$3+1)</f>
        <v/>
      </c>
      <c r="AE764" s="16">
        <f>_xlfn.PERCENTILE.INC(Data!$U$2:$U$2441,AD764)</f>
        <v/>
      </c>
      <c r="AF764" s="16">
        <f>_xlfn.PERCENTILE.INC(Data!$V$2:$V$2441,AD764)</f>
        <v/>
      </c>
      <c r="AG764" s="16">
        <f>Data!Y764-AF764</f>
        <v/>
      </c>
      <c r="AH764" s="9">
        <f>AE764+AG764</f>
        <v/>
      </c>
    </row>
    <row r="765">
      <c r="N765" s="14">
        <f>Data!A765</f>
        <v/>
      </c>
      <c r="O765" s="24">
        <f>IF(Occurrence!J765&gt;0,COUNTIFS(Occurrence!$J$2:$J$2441,"&gt;0",Occurrence!$J$2:$J$2441,"&lt;="&amp;Occurrence!J765)/($B$8+1),0)</f>
        <v/>
      </c>
      <c r="P765" s="16">
        <f>IF(Occurrence!J765&gt;0,_xlfn.PERCENTILE.INC(Data!$O$2:$O$2441,($B$4+O765*($B$5-1))/($B$3-1)),0)</f>
        <v/>
      </c>
      <c r="Q765" s="16">
        <f>IF(Occurrence!J765&gt;0,_xlfn.PERCENTILE.INC(Occurrence!$I$2:$I$2441,($B$6+O765*($B$7-1))/($B$3-1)),0)</f>
        <v/>
      </c>
      <c r="R765" s="16">
        <f>IF(Occurrence!J765&gt;0,Occurrence!J765/Q765,0)</f>
        <v/>
      </c>
      <c r="S765" s="9">
        <f>IF(Occurrence!J765&gt;0,P765*R765,0)</f>
        <v/>
      </c>
      <c r="T765" s="24">
        <f>IF(Occurrence!K765&gt;0,COUNTIFS(Occurrence!$K$2:$K$2441,"&gt;0",Occurrence!$K$2:$K$2441,"&lt;="&amp;Occurrence!K765)/($B$9+1),0)</f>
        <v/>
      </c>
      <c r="U765" s="16">
        <f>IF(Occurrence!K765&gt;0,_xlfn.PERCENTILE.INC(Data!$O$2:$O$2441,($B$4+T765*($B$5-1))/($B$3-1)),0)</f>
        <v/>
      </c>
      <c r="V765" s="16">
        <f>IF(Occurrence!K765&gt;0,_xlfn.PERCENTILE.INC(Occurrence!$I$2:$I$2441,($B$6+T765*($B$7-1))/($B$3-1)),0)</f>
        <v/>
      </c>
      <c r="W765" s="16">
        <f>IF(Occurrence!K765&gt;0,Occurrence!K765/V765,0)</f>
        <v/>
      </c>
      <c r="X765" s="9">
        <f>IF(Occurrence!K765&gt;0,U765*W765,0)</f>
        <v/>
      </c>
      <c r="Y765" s="24">
        <f>COUNTIF(Data!$X$2:$X$2441,"&lt;="&amp;Data!X765)/($B$3+1)</f>
        <v/>
      </c>
      <c r="Z765" s="16">
        <f>_xlfn.PERCENTILE.INC(Data!$U$2:$U$2441,Y765)</f>
        <v/>
      </c>
      <c r="AA765" s="16">
        <f>_xlfn.PERCENTILE.INC(Data!$V$2:$V$2441,Y765)</f>
        <v/>
      </c>
      <c r="AB765" s="16">
        <f>Data!X765-AA765</f>
        <v/>
      </c>
      <c r="AC765" s="9">
        <f>Z765+AB765</f>
        <v/>
      </c>
      <c r="AD765" s="24">
        <f>COUNTIF(Data!$Y$2:$Y$2441,"&lt;="&amp;Data!Y765)/($B$3+1)</f>
        <v/>
      </c>
      <c r="AE765" s="16">
        <f>_xlfn.PERCENTILE.INC(Data!$U$2:$U$2441,AD765)</f>
        <v/>
      </c>
      <c r="AF765" s="16">
        <f>_xlfn.PERCENTILE.INC(Data!$V$2:$V$2441,AD765)</f>
        <v/>
      </c>
      <c r="AG765" s="16">
        <f>Data!Y765-AF765</f>
        <v/>
      </c>
      <c r="AH765" s="9">
        <f>AE765+AG765</f>
        <v/>
      </c>
    </row>
    <row r="766">
      <c r="N766" s="14">
        <f>Data!A766</f>
        <v/>
      </c>
      <c r="O766" s="24">
        <f>IF(Occurrence!J766&gt;0,COUNTIFS(Occurrence!$J$2:$J$2441,"&gt;0",Occurrence!$J$2:$J$2441,"&lt;="&amp;Occurrence!J766)/($B$8+1),0)</f>
        <v/>
      </c>
      <c r="P766" s="16">
        <f>IF(Occurrence!J766&gt;0,_xlfn.PERCENTILE.INC(Data!$O$2:$O$2441,($B$4+O766*($B$5-1))/($B$3-1)),0)</f>
        <v/>
      </c>
      <c r="Q766" s="16">
        <f>IF(Occurrence!J766&gt;0,_xlfn.PERCENTILE.INC(Occurrence!$I$2:$I$2441,($B$6+O766*($B$7-1))/($B$3-1)),0)</f>
        <v/>
      </c>
      <c r="R766" s="16">
        <f>IF(Occurrence!J766&gt;0,Occurrence!J766/Q766,0)</f>
        <v/>
      </c>
      <c r="S766" s="9">
        <f>IF(Occurrence!J766&gt;0,P766*R766,0)</f>
        <v/>
      </c>
      <c r="T766" s="24">
        <f>IF(Occurrence!K766&gt;0,COUNTIFS(Occurrence!$K$2:$K$2441,"&gt;0",Occurrence!$K$2:$K$2441,"&lt;="&amp;Occurrence!K766)/($B$9+1),0)</f>
        <v/>
      </c>
      <c r="U766" s="16">
        <f>IF(Occurrence!K766&gt;0,_xlfn.PERCENTILE.INC(Data!$O$2:$O$2441,($B$4+T766*($B$5-1))/($B$3-1)),0)</f>
        <v/>
      </c>
      <c r="V766" s="16">
        <f>IF(Occurrence!K766&gt;0,_xlfn.PERCENTILE.INC(Occurrence!$I$2:$I$2441,($B$6+T766*($B$7-1))/($B$3-1)),0)</f>
        <v/>
      </c>
      <c r="W766" s="16">
        <f>IF(Occurrence!K766&gt;0,Occurrence!K766/V766,0)</f>
        <v/>
      </c>
      <c r="X766" s="9">
        <f>IF(Occurrence!K766&gt;0,U766*W766,0)</f>
        <v/>
      </c>
      <c r="Y766" s="24">
        <f>COUNTIF(Data!$X$2:$X$2441,"&lt;="&amp;Data!X766)/($B$3+1)</f>
        <v/>
      </c>
      <c r="Z766" s="16">
        <f>_xlfn.PERCENTILE.INC(Data!$U$2:$U$2441,Y766)</f>
        <v/>
      </c>
      <c r="AA766" s="16">
        <f>_xlfn.PERCENTILE.INC(Data!$V$2:$V$2441,Y766)</f>
        <v/>
      </c>
      <c r="AB766" s="16">
        <f>Data!X766-AA766</f>
        <v/>
      </c>
      <c r="AC766" s="9">
        <f>Z766+AB766</f>
        <v/>
      </c>
      <c r="AD766" s="24">
        <f>COUNTIF(Data!$Y$2:$Y$2441,"&lt;="&amp;Data!Y766)/($B$3+1)</f>
        <v/>
      </c>
      <c r="AE766" s="16">
        <f>_xlfn.PERCENTILE.INC(Data!$U$2:$U$2441,AD766)</f>
        <v/>
      </c>
      <c r="AF766" s="16">
        <f>_xlfn.PERCENTILE.INC(Data!$V$2:$V$2441,AD766)</f>
        <v/>
      </c>
      <c r="AG766" s="16">
        <f>Data!Y766-AF766</f>
        <v/>
      </c>
      <c r="AH766" s="9">
        <f>AE766+AG766</f>
        <v/>
      </c>
    </row>
    <row r="767">
      <c r="N767" s="14">
        <f>Data!A767</f>
        <v/>
      </c>
      <c r="O767" s="24">
        <f>IF(Occurrence!J767&gt;0,COUNTIFS(Occurrence!$J$2:$J$2441,"&gt;0",Occurrence!$J$2:$J$2441,"&lt;="&amp;Occurrence!J767)/($B$8+1),0)</f>
        <v/>
      </c>
      <c r="P767" s="16">
        <f>IF(Occurrence!J767&gt;0,_xlfn.PERCENTILE.INC(Data!$O$2:$O$2441,($B$4+O767*($B$5-1))/($B$3-1)),0)</f>
        <v/>
      </c>
      <c r="Q767" s="16">
        <f>IF(Occurrence!J767&gt;0,_xlfn.PERCENTILE.INC(Occurrence!$I$2:$I$2441,($B$6+O767*($B$7-1))/($B$3-1)),0)</f>
        <v/>
      </c>
      <c r="R767" s="16">
        <f>IF(Occurrence!J767&gt;0,Occurrence!J767/Q767,0)</f>
        <v/>
      </c>
      <c r="S767" s="9">
        <f>IF(Occurrence!J767&gt;0,P767*R767,0)</f>
        <v/>
      </c>
      <c r="T767" s="24">
        <f>IF(Occurrence!K767&gt;0,COUNTIFS(Occurrence!$K$2:$K$2441,"&gt;0",Occurrence!$K$2:$K$2441,"&lt;="&amp;Occurrence!K767)/($B$9+1),0)</f>
        <v/>
      </c>
      <c r="U767" s="16">
        <f>IF(Occurrence!K767&gt;0,_xlfn.PERCENTILE.INC(Data!$O$2:$O$2441,($B$4+T767*($B$5-1))/($B$3-1)),0)</f>
        <v/>
      </c>
      <c r="V767" s="16">
        <f>IF(Occurrence!K767&gt;0,_xlfn.PERCENTILE.INC(Occurrence!$I$2:$I$2441,($B$6+T767*($B$7-1))/($B$3-1)),0)</f>
        <v/>
      </c>
      <c r="W767" s="16">
        <f>IF(Occurrence!K767&gt;0,Occurrence!K767/V767,0)</f>
        <v/>
      </c>
      <c r="X767" s="9">
        <f>IF(Occurrence!K767&gt;0,U767*W767,0)</f>
        <v/>
      </c>
      <c r="Y767" s="24">
        <f>COUNTIF(Data!$X$2:$X$2441,"&lt;="&amp;Data!X767)/($B$3+1)</f>
        <v/>
      </c>
      <c r="Z767" s="16">
        <f>_xlfn.PERCENTILE.INC(Data!$U$2:$U$2441,Y767)</f>
        <v/>
      </c>
      <c r="AA767" s="16">
        <f>_xlfn.PERCENTILE.INC(Data!$V$2:$V$2441,Y767)</f>
        <v/>
      </c>
      <c r="AB767" s="16">
        <f>Data!X767-AA767</f>
        <v/>
      </c>
      <c r="AC767" s="9">
        <f>Z767+AB767</f>
        <v/>
      </c>
      <c r="AD767" s="24">
        <f>COUNTIF(Data!$Y$2:$Y$2441,"&lt;="&amp;Data!Y767)/($B$3+1)</f>
        <v/>
      </c>
      <c r="AE767" s="16">
        <f>_xlfn.PERCENTILE.INC(Data!$U$2:$U$2441,AD767)</f>
        <v/>
      </c>
      <c r="AF767" s="16">
        <f>_xlfn.PERCENTILE.INC(Data!$V$2:$V$2441,AD767)</f>
        <v/>
      </c>
      <c r="AG767" s="16">
        <f>Data!Y767-AF767</f>
        <v/>
      </c>
      <c r="AH767" s="9">
        <f>AE767+AG767</f>
        <v/>
      </c>
    </row>
    <row r="768">
      <c r="N768" s="14">
        <f>Data!A768</f>
        <v/>
      </c>
      <c r="O768" s="24">
        <f>IF(Occurrence!J768&gt;0,COUNTIFS(Occurrence!$J$2:$J$2441,"&gt;0",Occurrence!$J$2:$J$2441,"&lt;="&amp;Occurrence!J768)/($B$8+1),0)</f>
        <v/>
      </c>
      <c r="P768" s="16">
        <f>IF(Occurrence!J768&gt;0,_xlfn.PERCENTILE.INC(Data!$O$2:$O$2441,($B$4+O768*($B$5-1))/($B$3-1)),0)</f>
        <v/>
      </c>
      <c r="Q768" s="16">
        <f>IF(Occurrence!J768&gt;0,_xlfn.PERCENTILE.INC(Occurrence!$I$2:$I$2441,($B$6+O768*($B$7-1))/($B$3-1)),0)</f>
        <v/>
      </c>
      <c r="R768" s="16">
        <f>IF(Occurrence!J768&gt;0,Occurrence!J768/Q768,0)</f>
        <v/>
      </c>
      <c r="S768" s="9">
        <f>IF(Occurrence!J768&gt;0,P768*R768,0)</f>
        <v/>
      </c>
      <c r="T768" s="24">
        <f>IF(Occurrence!K768&gt;0,COUNTIFS(Occurrence!$K$2:$K$2441,"&gt;0",Occurrence!$K$2:$K$2441,"&lt;="&amp;Occurrence!K768)/($B$9+1),0)</f>
        <v/>
      </c>
      <c r="U768" s="16">
        <f>IF(Occurrence!K768&gt;0,_xlfn.PERCENTILE.INC(Data!$O$2:$O$2441,($B$4+T768*($B$5-1))/($B$3-1)),0)</f>
        <v/>
      </c>
      <c r="V768" s="16">
        <f>IF(Occurrence!K768&gt;0,_xlfn.PERCENTILE.INC(Occurrence!$I$2:$I$2441,($B$6+T768*($B$7-1))/($B$3-1)),0)</f>
        <v/>
      </c>
      <c r="W768" s="16">
        <f>IF(Occurrence!K768&gt;0,Occurrence!K768/V768,0)</f>
        <v/>
      </c>
      <c r="X768" s="9">
        <f>IF(Occurrence!K768&gt;0,U768*W768,0)</f>
        <v/>
      </c>
      <c r="Y768" s="24">
        <f>COUNTIF(Data!$X$2:$X$2441,"&lt;="&amp;Data!X768)/($B$3+1)</f>
        <v/>
      </c>
      <c r="Z768" s="16">
        <f>_xlfn.PERCENTILE.INC(Data!$U$2:$U$2441,Y768)</f>
        <v/>
      </c>
      <c r="AA768" s="16">
        <f>_xlfn.PERCENTILE.INC(Data!$V$2:$V$2441,Y768)</f>
        <v/>
      </c>
      <c r="AB768" s="16">
        <f>Data!X768-AA768</f>
        <v/>
      </c>
      <c r="AC768" s="9">
        <f>Z768+AB768</f>
        <v/>
      </c>
      <c r="AD768" s="24">
        <f>COUNTIF(Data!$Y$2:$Y$2441,"&lt;="&amp;Data!Y768)/($B$3+1)</f>
        <v/>
      </c>
      <c r="AE768" s="16">
        <f>_xlfn.PERCENTILE.INC(Data!$U$2:$U$2441,AD768)</f>
        <v/>
      </c>
      <c r="AF768" s="16">
        <f>_xlfn.PERCENTILE.INC(Data!$V$2:$V$2441,AD768)</f>
        <v/>
      </c>
      <c r="AG768" s="16">
        <f>Data!Y768-AF768</f>
        <v/>
      </c>
      <c r="AH768" s="9">
        <f>AE768+AG768</f>
        <v/>
      </c>
    </row>
    <row r="769">
      <c r="N769" s="14">
        <f>Data!A769</f>
        <v/>
      </c>
      <c r="O769" s="24">
        <f>IF(Occurrence!J769&gt;0,COUNTIFS(Occurrence!$J$2:$J$2441,"&gt;0",Occurrence!$J$2:$J$2441,"&lt;="&amp;Occurrence!J769)/($B$8+1),0)</f>
        <v/>
      </c>
      <c r="P769" s="16">
        <f>IF(Occurrence!J769&gt;0,_xlfn.PERCENTILE.INC(Data!$O$2:$O$2441,($B$4+O769*($B$5-1))/($B$3-1)),0)</f>
        <v/>
      </c>
      <c r="Q769" s="16">
        <f>IF(Occurrence!J769&gt;0,_xlfn.PERCENTILE.INC(Occurrence!$I$2:$I$2441,($B$6+O769*($B$7-1))/($B$3-1)),0)</f>
        <v/>
      </c>
      <c r="R769" s="16">
        <f>IF(Occurrence!J769&gt;0,Occurrence!J769/Q769,0)</f>
        <v/>
      </c>
      <c r="S769" s="9">
        <f>IF(Occurrence!J769&gt;0,P769*R769,0)</f>
        <v/>
      </c>
      <c r="T769" s="24">
        <f>IF(Occurrence!K769&gt;0,COUNTIFS(Occurrence!$K$2:$K$2441,"&gt;0",Occurrence!$K$2:$K$2441,"&lt;="&amp;Occurrence!K769)/($B$9+1),0)</f>
        <v/>
      </c>
      <c r="U769" s="16">
        <f>IF(Occurrence!K769&gt;0,_xlfn.PERCENTILE.INC(Data!$O$2:$O$2441,($B$4+T769*($B$5-1))/($B$3-1)),0)</f>
        <v/>
      </c>
      <c r="V769" s="16">
        <f>IF(Occurrence!K769&gt;0,_xlfn.PERCENTILE.INC(Occurrence!$I$2:$I$2441,($B$6+T769*($B$7-1))/($B$3-1)),0)</f>
        <v/>
      </c>
      <c r="W769" s="16">
        <f>IF(Occurrence!K769&gt;0,Occurrence!K769/V769,0)</f>
        <v/>
      </c>
      <c r="X769" s="9">
        <f>IF(Occurrence!K769&gt;0,U769*W769,0)</f>
        <v/>
      </c>
      <c r="Y769" s="24">
        <f>COUNTIF(Data!$X$2:$X$2441,"&lt;="&amp;Data!X769)/($B$3+1)</f>
        <v/>
      </c>
      <c r="Z769" s="16">
        <f>_xlfn.PERCENTILE.INC(Data!$U$2:$U$2441,Y769)</f>
        <v/>
      </c>
      <c r="AA769" s="16">
        <f>_xlfn.PERCENTILE.INC(Data!$V$2:$V$2441,Y769)</f>
        <v/>
      </c>
      <c r="AB769" s="16">
        <f>Data!X769-AA769</f>
        <v/>
      </c>
      <c r="AC769" s="9">
        <f>Z769+AB769</f>
        <v/>
      </c>
      <c r="AD769" s="24">
        <f>COUNTIF(Data!$Y$2:$Y$2441,"&lt;="&amp;Data!Y769)/($B$3+1)</f>
        <v/>
      </c>
      <c r="AE769" s="16">
        <f>_xlfn.PERCENTILE.INC(Data!$U$2:$U$2441,AD769)</f>
        <v/>
      </c>
      <c r="AF769" s="16">
        <f>_xlfn.PERCENTILE.INC(Data!$V$2:$V$2441,AD769)</f>
        <v/>
      </c>
      <c r="AG769" s="16">
        <f>Data!Y769-AF769</f>
        <v/>
      </c>
      <c r="AH769" s="9">
        <f>AE769+AG769</f>
        <v/>
      </c>
    </row>
    <row r="770">
      <c r="N770" s="14">
        <f>Data!A770</f>
        <v/>
      </c>
      <c r="O770" s="24">
        <f>IF(Occurrence!J770&gt;0,COUNTIFS(Occurrence!$J$2:$J$2441,"&gt;0",Occurrence!$J$2:$J$2441,"&lt;="&amp;Occurrence!J770)/($B$8+1),0)</f>
        <v/>
      </c>
      <c r="P770" s="16">
        <f>IF(Occurrence!J770&gt;0,_xlfn.PERCENTILE.INC(Data!$O$2:$O$2441,($B$4+O770*($B$5-1))/($B$3-1)),0)</f>
        <v/>
      </c>
      <c r="Q770" s="16">
        <f>IF(Occurrence!J770&gt;0,_xlfn.PERCENTILE.INC(Occurrence!$I$2:$I$2441,($B$6+O770*($B$7-1))/($B$3-1)),0)</f>
        <v/>
      </c>
      <c r="R770" s="16">
        <f>IF(Occurrence!J770&gt;0,Occurrence!J770/Q770,0)</f>
        <v/>
      </c>
      <c r="S770" s="9">
        <f>IF(Occurrence!J770&gt;0,P770*R770,0)</f>
        <v/>
      </c>
      <c r="T770" s="24">
        <f>IF(Occurrence!K770&gt;0,COUNTIFS(Occurrence!$K$2:$K$2441,"&gt;0",Occurrence!$K$2:$K$2441,"&lt;="&amp;Occurrence!K770)/($B$9+1),0)</f>
        <v/>
      </c>
      <c r="U770" s="16">
        <f>IF(Occurrence!K770&gt;0,_xlfn.PERCENTILE.INC(Data!$O$2:$O$2441,($B$4+T770*($B$5-1))/($B$3-1)),0)</f>
        <v/>
      </c>
      <c r="V770" s="16">
        <f>IF(Occurrence!K770&gt;0,_xlfn.PERCENTILE.INC(Occurrence!$I$2:$I$2441,($B$6+T770*($B$7-1))/($B$3-1)),0)</f>
        <v/>
      </c>
      <c r="W770" s="16">
        <f>IF(Occurrence!K770&gt;0,Occurrence!K770/V770,0)</f>
        <v/>
      </c>
      <c r="X770" s="9">
        <f>IF(Occurrence!K770&gt;0,U770*W770,0)</f>
        <v/>
      </c>
      <c r="Y770" s="24">
        <f>COUNTIF(Data!$X$2:$X$2441,"&lt;="&amp;Data!X770)/($B$3+1)</f>
        <v/>
      </c>
      <c r="Z770" s="16">
        <f>_xlfn.PERCENTILE.INC(Data!$U$2:$U$2441,Y770)</f>
        <v/>
      </c>
      <c r="AA770" s="16">
        <f>_xlfn.PERCENTILE.INC(Data!$V$2:$V$2441,Y770)</f>
        <v/>
      </c>
      <c r="AB770" s="16">
        <f>Data!X770-AA770</f>
        <v/>
      </c>
      <c r="AC770" s="9">
        <f>Z770+AB770</f>
        <v/>
      </c>
      <c r="AD770" s="24">
        <f>COUNTIF(Data!$Y$2:$Y$2441,"&lt;="&amp;Data!Y770)/($B$3+1)</f>
        <v/>
      </c>
      <c r="AE770" s="16">
        <f>_xlfn.PERCENTILE.INC(Data!$U$2:$U$2441,AD770)</f>
        <v/>
      </c>
      <c r="AF770" s="16">
        <f>_xlfn.PERCENTILE.INC(Data!$V$2:$V$2441,AD770)</f>
        <v/>
      </c>
      <c r="AG770" s="16">
        <f>Data!Y770-AF770</f>
        <v/>
      </c>
      <c r="AH770" s="9">
        <f>AE770+AG770</f>
        <v/>
      </c>
    </row>
    <row r="771">
      <c r="N771" s="14">
        <f>Data!A771</f>
        <v/>
      </c>
      <c r="O771" s="24">
        <f>IF(Occurrence!J771&gt;0,COUNTIFS(Occurrence!$J$2:$J$2441,"&gt;0",Occurrence!$J$2:$J$2441,"&lt;="&amp;Occurrence!J771)/($B$8+1),0)</f>
        <v/>
      </c>
      <c r="P771" s="16">
        <f>IF(Occurrence!J771&gt;0,_xlfn.PERCENTILE.INC(Data!$O$2:$O$2441,($B$4+O771*($B$5-1))/($B$3-1)),0)</f>
        <v/>
      </c>
      <c r="Q771" s="16">
        <f>IF(Occurrence!J771&gt;0,_xlfn.PERCENTILE.INC(Occurrence!$I$2:$I$2441,($B$6+O771*($B$7-1))/($B$3-1)),0)</f>
        <v/>
      </c>
      <c r="R771" s="16">
        <f>IF(Occurrence!J771&gt;0,Occurrence!J771/Q771,0)</f>
        <v/>
      </c>
      <c r="S771" s="9">
        <f>IF(Occurrence!J771&gt;0,P771*R771,0)</f>
        <v/>
      </c>
      <c r="T771" s="24">
        <f>IF(Occurrence!K771&gt;0,COUNTIFS(Occurrence!$K$2:$K$2441,"&gt;0",Occurrence!$K$2:$K$2441,"&lt;="&amp;Occurrence!K771)/($B$9+1),0)</f>
        <v/>
      </c>
      <c r="U771" s="16">
        <f>IF(Occurrence!K771&gt;0,_xlfn.PERCENTILE.INC(Data!$O$2:$O$2441,($B$4+T771*($B$5-1))/($B$3-1)),0)</f>
        <v/>
      </c>
      <c r="V771" s="16">
        <f>IF(Occurrence!K771&gt;0,_xlfn.PERCENTILE.INC(Occurrence!$I$2:$I$2441,($B$6+T771*($B$7-1))/($B$3-1)),0)</f>
        <v/>
      </c>
      <c r="W771" s="16">
        <f>IF(Occurrence!K771&gt;0,Occurrence!K771/V771,0)</f>
        <v/>
      </c>
      <c r="X771" s="9">
        <f>IF(Occurrence!K771&gt;0,U771*W771,0)</f>
        <v/>
      </c>
      <c r="Y771" s="24">
        <f>COUNTIF(Data!$X$2:$X$2441,"&lt;="&amp;Data!X771)/($B$3+1)</f>
        <v/>
      </c>
      <c r="Z771" s="16">
        <f>_xlfn.PERCENTILE.INC(Data!$U$2:$U$2441,Y771)</f>
        <v/>
      </c>
      <c r="AA771" s="16">
        <f>_xlfn.PERCENTILE.INC(Data!$V$2:$V$2441,Y771)</f>
        <v/>
      </c>
      <c r="AB771" s="16">
        <f>Data!X771-AA771</f>
        <v/>
      </c>
      <c r="AC771" s="9">
        <f>Z771+AB771</f>
        <v/>
      </c>
      <c r="AD771" s="24">
        <f>COUNTIF(Data!$Y$2:$Y$2441,"&lt;="&amp;Data!Y771)/($B$3+1)</f>
        <v/>
      </c>
      <c r="AE771" s="16">
        <f>_xlfn.PERCENTILE.INC(Data!$U$2:$U$2441,AD771)</f>
        <v/>
      </c>
      <c r="AF771" s="16">
        <f>_xlfn.PERCENTILE.INC(Data!$V$2:$V$2441,AD771)</f>
        <v/>
      </c>
      <c r="AG771" s="16">
        <f>Data!Y771-AF771</f>
        <v/>
      </c>
      <c r="AH771" s="9">
        <f>AE771+AG771</f>
        <v/>
      </c>
    </row>
    <row r="772">
      <c r="N772" s="14">
        <f>Data!A772</f>
        <v/>
      </c>
      <c r="O772" s="24">
        <f>IF(Occurrence!J772&gt;0,COUNTIFS(Occurrence!$J$2:$J$2441,"&gt;0",Occurrence!$J$2:$J$2441,"&lt;="&amp;Occurrence!J772)/($B$8+1),0)</f>
        <v/>
      </c>
      <c r="P772" s="16">
        <f>IF(Occurrence!J772&gt;0,_xlfn.PERCENTILE.INC(Data!$O$2:$O$2441,($B$4+O772*($B$5-1))/($B$3-1)),0)</f>
        <v/>
      </c>
      <c r="Q772" s="16">
        <f>IF(Occurrence!J772&gt;0,_xlfn.PERCENTILE.INC(Occurrence!$I$2:$I$2441,($B$6+O772*($B$7-1))/($B$3-1)),0)</f>
        <v/>
      </c>
      <c r="R772" s="16">
        <f>IF(Occurrence!J772&gt;0,Occurrence!J772/Q772,0)</f>
        <v/>
      </c>
      <c r="S772" s="9">
        <f>IF(Occurrence!J772&gt;0,P772*R772,0)</f>
        <v/>
      </c>
      <c r="T772" s="24">
        <f>IF(Occurrence!K772&gt;0,COUNTIFS(Occurrence!$K$2:$K$2441,"&gt;0",Occurrence!$K$2:$K$2441,"&lt;="&amp;Occurrence!K772)/($B$9+1),0)</f>
        <v/>
      </c>
      <c r="U772" s="16">
        <f>IF(Occurrence!K772&gt;0,_xlfn.PERCENTILE.INC(Data!$O$2:$O$2441,($B$4+T772*($B$5-1))/($B$3-1)),0)</f>
        <v/>
      </c>
      <c r="V772" s="16">
        <f>IF(Occurrence!K772&gt;0,_xlfn.PERCENTILE.INC(Occurrence!$I$2:$I$2441,($B$6+T772*($B$7-1))/($B$3-1)),0)</f>
        <v/>
      </c>
      <c r="W772" s="16">
        <f>IF(Occurrence!K772&gt;0,Occurrence!K772/V772,0)</f>
        <v/>
      </c>
      <c r="X772" s="9">
        <f>IF(Occurrence!K772&gt;0,U772*W772,0)</f>
        <v/>
      </c>
      <c r="Y772" s="24">
        <f>COUNTIF(Data!$X$2:$X$2441,"&lt;="&amp;Data!X772)/($B$3+1)</f>
        <v/>
      </c>
      <c r="Z772" s="16">
        <f>_xlfn.PERCENTILE.INC(Data!$U$2:$U$2441,Y772)</f>
        <v/>
      </c>
      <c r="AA772" s="16">
        <f>_xlfn.PERCENTILE.INC(Data!$V$2:$V$2441,Y772)</f>
        <v/>
      </c>
      <c r="AB772" s="16">
        <f>Data!X772-AA772</f>
        <v/>
      </c>
      <c r="AC772" s="9">
        <f>Z772+AB772</f>
        <v/>
      </c>
      <c r="AD772" s="24">
        <f>COUNTIF(Data!$Y$2:$Y$2441,"&lt;="&amp;Data!Y772)/($B$3+1)</f>
        <v/>
      </c>
      <c r="AE772" s="16">
        <f>_xlfn.PERCENTILE.INC(Data!$U$2:$U$2441,AD772)</f>
        <v/>
      </c>
      <c r="AF772" s="16">
        <f>_xlfn.PERCENTILE.INC(Data!$V$2:$V$2441,AD772)</f>
        <v/>
      </c>
      <c r="AG772" s="16">
        <f>Data!Y772-AF772</f>
        <v/>
      </c>
      <c r="AH772" s="9">
        <f>AE772+AG772</f>
        <v/>
      </c>
    </row>
    <row r="773">
      <c r="N773" s="14">
        <f>Data!A773</f>
        <v/>
      </c>
      <c r="O773" s="24">
        <f>IF(Occurrence!J773&gt;0,COUNTIFS(Occurrence!$J$2:$J$2441,"&gt;0",Occurrence!$J$2:$J$2441,"&lt;="&amp;Occurrence!J773)/($B$8+1),0)</f>
        <v/>
      </c>
      <c r="P773" s="16">
        <f>IF(Occurrence!J773&gt;0,_xlfn.PERCENTILE.INC(Data!$O$2:$O$2441,($B$4+O773*($B$5-1))/($B$3-1)),0)</f>
        <v/>
      </c>
      <c r="Q773" s="16">
        <f>IF(Occurrence!J773&gt;0,_xlfn.PERCENTILE.INC(Occurrence!$I$2:$I$2441,($B$6+O773*($B$7-1))/($B$3-1)),0)</f>
        <v/>
      </c>
      <c r="R773" s="16">
        <f>IF(Occurrence!J773&gt;0,Occurrence!J773/Q773,0)</f>
        <v/>
      </c>
      <c r="S773" s="9">
        <f>IF(Occurrence!J773&gt;0,P773*R773,0)</f>
        <v/>
      </c>
      <c r="T773" s="24">
        <f>IF(Occurrence!K773&gt;0,COUNTIFS(Occurrence!$K$2:$K$2441,"&gt;0",Occurrence!$K$2:$K$2441,"&lt;="&amp;Occurrence!K773)/($B$9+1),0)</f>
        <v/>
      </c>
      <c r="U773" s="16">
        <f>IF(Occurrence!K773&gt;0,_xlfn.PERCENTILE.INC(Data!$O$2:$O$2441,($B$4+T773*($B$5-1))/($B$3-1)),0)</f>
        <v/>
      </c>
      <c r="V773" s="16">
        <f>IF(Occurrence!K773&gt;0,_xlfn.PERCENTILE.INC(Occurrence!$I$2:$I$2441,($B$6+T773*($B$7-1))/($B$3-1)),0)</f>
        <v/>
      </c>
      <c r="W773" s="16">
        <f>IF(Occurrence!K773&gt;0,Occurrence!K773/V773,0)</f>
        <v/>
      </c>
      <c r="X773" s="9">
        <f>IF(Occurrence!K773&gt;0,U773*W773,0)</f>
        <v/>
      </c>
      <c r="Y773" s="24">
        <f>COUNTIF(Data!$X$2:$X$2441,"&lt;="&amp;Data!X773)/($B$3+1)</f>
        <v/>
      </c>
      <c r="Z773" s="16">
        <f>_xlfn.PERCENTILE.INC(Data!$U$2:$U$2441,Y773)</f>
        <v/>
      </c>
      <c r="AA773" s="16">
        <f>_xlfn.PERCENTILE.INC(Data!$V$2:$V$2441,Y773)</f>
        <v/>
      </c>
      <c r="AB773" s="16">
        <f>Data!X773-AA773</f>
        <v/>
      </c>
      <c r="AC773" s="9">
        <f>Z773+AB773</f>
        <v/>
      </c>
      <c r="AD773" s="24">
        <f>COUNTIF(Data!$Y$2:$Y$2441,"&lt;="&amp;Data!Y773)/($B$3+1)</f>
        <v/>
      </c>
      <c r="AE773" s="16">
        <f>_xlfn.PERCENTILE.INC(Data!$U$2:$U$2441,AD773)</f>
        <v/>
      </c>
      <c r="AF773" s="16">
        <f>_xlfn.PERCENTILE.INC(Data!$V$2:$V$2441,AD773)</f>
        <v/>
      </c>
      <c r="AG773" s="16">
        <f>Data!Y773-AF773</f>
        <v/>
      </c>
      <c r="AH773" s="9">
        <f>AE773+AG773</f>
        <v/>
      </c>
    </row>
    <row r="774">
      <c r="N774" s="14">
        <f>Data!A774</f>
        <v/>
      </c>
      <c r="O774" s="24">
        <f>IF(Occurrence!J774&gt;0,COUNTIFS(Occurrence!$J$2:$J$2441,"&gt;0",Occurrence!$J$2:$J$2441,"&lt;="&amp;Occurrence!J774)/($B$8+1),0)</f>
        <v/>
      </c>
      <c r="P774" s="16">
        <f>IF(Occurrence!J774&gt;0,_xlfn.PERCENTILE.INC(Data!$O$2:$O$2441,($B$4+O774*($B$5-1))/($B$3-1)),0)</f>
        <v/>
      </c>
      <c r="Q774" s="16">
        <f>IF(Occurrence!J774&gt;0,_xlfn.PERCENTILE.INC(Occurrence!$I$2:$I$2441,($B$6+O774*($B$7-1))/($B$3-1)),0)</f>
        <v/>
      </c>
      <c r="R774" s="16">
        <f>IF(Occurrence!J774&gt;0,Occurrence!J774/Q774,0)</f>
        <v/>
      </c>
      <c r="S774" s="9">
        <f>IF(Occurrence!J774&gt;0,P774*R774,0)</f>
        <v/>
      </c>
      <c r="T774" s="24">
        <f>IF(Occurrence!K774&gt;0,COUNTIFS(Occurrence!$K$2:$K$2441,"&gt;0",Occurrence!$K$2:$K$2441,"&lt;="&amp;Occurrence!K774)/($B$9+1),0)</f>
        <v/>
      </c>
      <c r="U774" s="16">
        <f>IF(Occurrence!K774&gt;0,_xlfn.PERCENTILE.INC(Data!$O$2:$O$2441,($B$4+T774*($B$5-1))/($B$3-1)),0)</f>
        <v/>
      </c>
      <c r="V774" s="16">
        <f>IF(Occurrence!K774&gt;0,_xlfn.PERCENTILE.INC(Occurrence!$I$2:$I$2441,($B$6+T774*($B$7-1))/($B$3-1)),0)</f>
        <v/>
      </c>
      <c r="W774" s="16">
        <f>IF(Occurrence!K774&gt;0,Occurrence!K774/V774,0)</f>
        <v/>
      </c>
      <c r="X774" s="9">
        <f>IF(Occurrence!K774&gt;0,U774*W774,0)</f>
        <v/>
      </c>
      <c r="Y774" s="24">
        <f>COUNTIF(Data!$X$2:$X$2441,"&lt;="&amp;Data!X774)/($B$3+1)</f>
        <v/>
      </c>
      <c r="Z774" s="16">
        <f>_xlfn.PERCENTILE.INC(Data!$U$2:$U$2441,Y774)</f>
        <v/>
      </c>
      <c r="AA774" s="16">
        <f>_xlfn.PERCENTILE.INC(Data!$V$2:$V$2441,Y774)</f>
        <v/>
      </c>
      <c r="AB774" s="16">
        <f>Data!X774-AA774</f>
        <v/>
      </c>
      <c r="AC774" s="9">
        <f>Z774+AB774</f>
        <v/>
      </c>
      <c r="AD774" s="24">
        <f>COUNTIF(Data!$Y$2:$Y$2441,"&lt;="&amp;Data!Y774)/($B$3+1)</f>
        <v/>
      </c>
      <c r="AE774" s="16">
        <f>_xlfn.PERCENTILE.INC(Data!$U$2:$U$2441,AD774)</f>
        <v/>
      </c>
      <c r="AF774" s="16">
        <f>_xlfn.PERCENTILE.INC(Data!$V$2:$V$2441,AD774)</f>
        <v/>
      </c>
      <c r="AG774" s="16">
        <f>Data!Y774-AF774</f>
        <v/>
      </c>
      <c r="AH774" s="9">
        <f>AE774+AG774</f>
        <v/>
      </c>
    </row>
    <row r="775">
      <c r="N775" s="14">
        <f>Data!A775</f>
        <v/>
      </c>
      <c r="O775" s="24">
        <f>IF(Occurrence!J775&gt;0,COUNTIFS(Occurrence!$J$2:$J$2441,"&gt;0",Occurrence!$J$2:$J$2441,"&lt;="&amp;Occurrence!J775)/($B$8+1),0)</f>
        <v/>
      </c>
      <c r="P775" s="16">
        <f>IF(Occurrence!J775&gt;0,_xlfn.PERCENTILE.INC(Data!$O$2:$O$2441,($B$4+O775*($B$5-1))/($B$3-1)),0)</f>
        <v/>
      </c>
      <c r="Q775" s="16">
        <f>IF(Occurrence!J775&gt;0,_xlfn.PERCENTILE.INC(Occurrence!$I$2:$I$2441,($B$6+O775*($B$7-1))/($B$3-1)),0)</f>
        <v/>
      </c>
      <c r="R775" s="16">
        <f>IF(Occurrence!J775&gt;0,Occurrence!J775/Q775,0)</f>
        <v/>
      </c>
      <c r="S775" s="9">
        <f>IF(Occurrence!J775&gt;0,P775*R775,0)</f>
        <v/>
      </c>
      <c r="T775" s="24">
        <f>IF(Occurrence!K775&gt;0,COUNTIFS(Occurrence!$K$2:$K$2441,"&gt;0",Occurrence!$K$2:$K$2441,"&lt;="&amp;Occurrence!K775)/($B$9+1),0)</f>
        <v/>
      </c>
      <c r="U775" s="16">
        <f>IF(Occurrence!K775&gt;0,_xlfn.PERCENTILE.INC(Data!$O$2:$O$2441,($B$4+T775*($B$5-1))/($B$3-1)),0)</f>
        <v/>
      </c>
      <c r="V775" s="16">
        <f>IF(Occurrence!K775&gt;0,_xlfn.PERCENTILE.INC(Occurrence!$I$2:$I$2441,($B$6+T775*($B$7-1))/($B$3-1)),0)</f>
        <v/>
      </c>
      <c r="W775" s="16">
        <f>IF(Occurrence!K775&gt;0,Occurrence!K775/V775,0)</f>
        <v/>
      </c>
      <c r="X775" s="9">
        <f>IF(Occurrence!K775&gt;0,U775*W775,0)</f>
        <v/>
      </c>
      <c r="Y775" s="24">
        <f>COUNTIF(Data!$X$2:$X$2441,"&lt;="&amp;Data!X775)/($B$3+1)</f>
        <v/>
      </c>
      <c r="Z775" s="16">
        <f>_xlfn.PERCENTILE.INC(Data!$U$2:$U$2441,Y775)</f>
        <v/>
      </c>
      <c r="AA775" s="16">
        <f>_xlfn.PERCENTILE.INC(Data!$V$2:$V$2441,Y775)</f>
        <v/>
      </c>
      <c r="AB775" s="16">
        <f>Data!X775-AA775</f>
        <v/>
      </c>
      <c r="AC775" s="9">
        <f>Z775+AB775</f>
        <v/>
      </c>
      <c r="AD775" s="24">
        <f>COUNTIF(Data!$Y$2:$Y$2441,"&lt;="&amp;Data!Y775)/($B$3+1)</f>
        <v/>
      </c>
      <c r="AE775" s="16">
        <f>_xlfn.PERCENTILE.INC(Data!$U$2:$U$2441,AD775)</f>
        <v/>
      </c>
      <c r="AF775" s="16">
        <f>_xlfn.PERCENTILE.INC(Data!$V$2:$V$2441,AD775)</f>
        <v/>
      </c>
      <c r="AG775" s="16">
        <f>Data!Y775-AF775</f>
        <v/>
      </c>
      <c r="AH775" s="9">
        <f>AE775+AG775</f>
        <v/>
      </c>
    </row>
    <row r="776">
      <c r="N776" s="14">
        <f>Data!A776</f>
        <v/>
      </c>
      <c r="O776" s="24">
        <f>IF(Occurrence!J776&gt;0,COUNTIFS(Occurrence!$J$2:$J$2441,"&gt;0",Occurrence!$J$2:$J$2441,"&lt;="&amp;Occurrence!J776)/($B$8+1),0)</f>
        <v/>
      </c>
      <c r="P776" s="16">
        <f>IF(Occurrence!J776&gt;0,_xlfn.PERCENTILE.INC(Data!$O$2:$O$2441,($B$4+O776*($B$5-1))/($B$3-1)),0)</f>
        <v/>
      </c>
      <c r="Q776" s="16">
        <f>IF(Occurrence!J776&gt;0,_xlfn.PERCENTILE.INC(Occurrence!$I$2:$I$2441,($B$6+O776*($B$7-1))/($B$3-1)),0)</f>
        <v/>
      </c>
      <c r="R776" s="16">
        <f>IF(Occurrence!J776&gt;0,Occurrence!J776/Q776,0)</f>
        <v/>
      </c>
      <c r="S776" s="9">
        <f>IF(Occurrence!J776&gt;0,P776*R776,0)</f>
        <v/>
      </c>
      <c r="T776" s="24">
        <f>IF(Occurrence!K776&gt;0,COUNTIFS(Occurrence!$K$2:$K$2441,"&gt;0",Occurrence!$K$2:$K$2441,"&lt;="&amp;Occurrence!K776)/($B$9+1),0)</f>
        <v/>
      </c>
      <c r="U776" s="16">
        <f>IF(Occurrence!K776&gt;0,_xlfn.PERCENTILE.INC(Data!$O$2:$O$2441,($B$4+T776*($B$5-1))/($B$3-1)),0)</f>
        <v/>
      </c>
      <c r="V776" s="16">
        <f>IF(Occurrence!K776&gt;0,_xlfn.PERCENTILE.INC(Occurrence!$I$2:$I$2441,($B$6+T776*($B$7-1))/($B$3-1)),0)</f>
        <v/>
      </c>
      <c r="W776" s="16">
        <f>IF(Occurrence!K776&gt;0,Occurrence!K776/V776,0)</f>
        <v/>
      </c>
      <c r="X776" s="9">
        <f>IF(Occurrence!K776&gt;0,U776*W776,0)</f>
        <v/>
      </c>
      <c r="Y776" s="24">
        <f>COUNTIF(Data!$X$2:$X$2441,"&lt;="&amp;Data!X776)/($B$3+1)</f>
        <v/>
      </c>
      <c r="Z776" s="16">
        <f>_xlfn.PERCENTILE.INC(Data!$U$2:$U$2441,Y776)</f>
        <v/>
      </c>
      <c r="AA776" s="16">
        <f>_xlfn.PERCENTILE.INC(Data!$V$2:$V$2441,Y776)</f>
        <v/>
      </c>
      <c r="AB776" s="16">
        <f>Data!X776-AA776</f>
        <v/>
      </c>
      <c r="AC776" s="9">
        <f>Z776+AB776</f>
        <v/>
      </c>
      <c r="AD776" s="24">
        <f>COUNTIF(Data!$Y$2:$Y$2441,"&lt;="&amp;Data!Y776)/($B$3+1)</f>
        <v/>
      </c>
      <c r="AE776" s="16">
        <f>_xlfn.PERCENTILE.INC(Data!$U$2:$U$2441,AD776)</f>
        <v/>
      </c>
      <c r="AF776" s="16">
        <f>_xlfn.PERCENTILE.INC(Data!$V$2:$V$2441,AD776)</f>
        <v/>
      </c>
      <c r="AG776" s="16">
        <f>Data!Y776-AF776</f>
        <v/>
      </c>
      <c r="AH776" s="9">
        <f>AE776+AG776</f>
        <v/>
      </c>
    </row>
    <row r="777">
      <c r="N777" s="14">
        <f>Data!A777</f>
        <v/>
      </c>
      <c r="O777" s="24">
        <f>IF(Occurrence!J777&gt;0,COUNTIFS(Occurrence!$J$2:$J$2441,"&gt;0",Occurrence!$J$2:$J$2441,"&lt;="&amp;Occurrence!J777)/($B$8+1),0)</f>
        <v/>
      </c>
      <c r="P777" s="16">
        <f>IF(Occurrence!J777&gt;0,_xlfn.PERCENTILE.INC(Data!$O$2:$O$2441,($B$4+O777*($B$5-1))/($B$3-1)),0)</f>
        <v/>
      </c>
      <c r="Q777" s="16">
        <f>IF(Occurrence!J777&gt;0,_xlfn.PERCENTILE.INC(Occurrence!$I$2:$I$2441,($B$6+O777*($B$7-1))/($B$3-1)),0)</f>
        <v/>
      </c>
      <c r="R777" s="16">
        <f>IF(Occurrence!J777&gt;0,Occurrence!J777/Q777,0)</f>
        <v/>
      </c>
      <c r="S777" s="9">
        <f>IF(Occurrence!J777&gt;0,P777*R777,0)</f>
        <v/>
      </c>
      <c r="T777" s="24">
        <f>IF(Occurrence!K777&gt;0,COUNTIFS(Occurrence!$K$2:$K$2441,"&gt;0",Occurrence!$K$2:$K$2441,"&lt;="&amp;Occurrence!K777)/($B$9+1),0)</f>
        <v/>
      </c>
      <c r="U777" s="16">
        <f>IF(Occurrence!K777&gt;0,_xlfn.PERCENTILE.INC(Data!$O$2:$O$2441,($B$4+T777*($B$5-1))/($B$3-1)),0)</f>
        <v/>
      </c>
      <c r="V777" s="16">
        <f>IF(Occurrence!K777&gt;0,_xlfn.PERCENTILE.INC(Occurrence!$I$2:$I$2441,($B$6+T777*($B$7-1))/($B$3-1)),0)</f>
        <v/>
      </c>
      <c r="W777" s="16">
        <f>IF(Occurrence!K777&gt;0,Occurrence!K777/V777,0)</f>
        <v/>
      </c>
      <c r="X777" s="9">
        <f>IF(Occurrence!K777&gt;0,U777*W777,0)</f>
        <v/>
      </c>
      <c r="Y777" s="24">
        <f>COUNTIF(Data!$X$2:$X$2441,"&lt;="&amp;Data!X777)/($B$3+1)</f>
        <v/>
      </c>
      <c r="Z777" s="16">
        <f>_xlfn.PERCENTILE.INC(Data!$U$2:$U$2441,Y777)</f>
        <v/>
      </c>
      <c r="AA777" s="16">
        <f>_xlfn.PERCENTILE.INC(Data!$V$2:$V$2441,Y777)</f>
        <v/>
      </c>
      <c r="AB777" s="16">
        <f>Data!X777-AA777</f>
        <v/>
      </c>
      <c r="AC777" s="9">
        <f>Z777+AB777</f>
        <v/>
      </c>
      <c r="AD777" s="24">
        <f>COUNTIF(Data!$Y$2:$Y$2441,"&lt;="&amp;Data!Y777)/($B$3+1)</f>
        <v/>
      </c>
      <c r="AE777" s="16">
        <f>_xlfn.PERCENTILE.INC(Data!$U$2:$U$2441,AD777)</f>
        <v/>
      </c>
      <c r="AF777" s="16">
        <f>_xlfn.PERCENTILE.INC(Data!$V$2:$V$2441,AD777)</f>
        <v/>
      </c>
      <c r="AG777" s="16">
        <f>Data!Y777-AF777</f>
        <v/>
      </c>
      <c r="AH777" s="9">
        <f>AE777+AG777</f>
        <v/>
      </c>
    </row>
    <row r="778">
      <c r="N778" s="14">
        <f>Data!A778</f>
        <v/>
      </c>
      <c r="O778" s="24">
        <f>IF(Occurrence!J778&gt;0,COUNTIFS(Occurrence!$J$2:$J$2441,"&gt;0",Occurrence!$J$2:$J$2441,"&lt;="&amp;Occurrence!J778)/($B$8+1),0)</f>
        <v/>
      </c>
      <c r="P778" s="16">
        <f>IF(Occurrence!J778&gt;0,_xlfn.PERCENTILE.INC(Data!$O$2:$O$2441,($B$4+O778*($B$5-1))/($B$3-1)),0)</f>
        <v/>
      </c>
      <c r="Q778" s="16">
        <f>IF(Occurrence!J778&gt;0,_xlfn.PERCENTILE.INC(Occurrence!$I$2:$I$2441,($B$6+O778*($B$7-1))/($B$3-1)),0)</f>
        <v/>
      </c>
      <c r="R778" s="16">
        <f>IF(Occurrence!J778&gt;0,Occurrence!J778/Q778,0)</f>
        <v/>
      </c>
      <c r="S778" s="9">
        <f>IF(Occurrence!J778&gt;0,P778*R778,0)</f>
        <v/>
      </c>
      <c r="T778" s="24">
        <f>IF(Occurrence!K778&gt;0,COUNTIFS(Occurrence!$K$2:$K$2441,"&gt;0",Occurrence!$K$2:$K$2441,"&lt;="&amp;Occurrence!K778)/($B$9+1),0)</f>
        <v/>
      </c>
      <c r="U778" s="16">
        <f>IF(Occurrence!K778&gt;0,_xlfn.PERCENTILE.INC(Data!$O$2:$O$2441,($B$4+T778*($B$5-1))/($B$3-1)),0)</f>
        <v/>
      </c>
      <c r="V778" s="16">
        <f>IF(Occurrence!K778&gt;0,_xlfn.PERCENTILE.INC(Occurrence!$I$2:$I$2441,($B$6+T778*($B$7-1))/($B$3-1)),0)</f>
        <v/>
      </c>
      <c r="W778" s="16">
        <f>IF(Occurrence!K778&gt;0,Occurrence!K778/V778,0)</f>
        <v/>
      </c>
      <c r="X778" s="9">
        <f>IF(Occurrence!K778&gt;0,U778*W778,0)</f>
        <v/>
      </c>
      <c r="Y778" s="24">
        <f>COUNTIF(Data!$X$2:$X$2441,"&lt;="&amp;Data!X778)/($B$3+1)</f>
        <v/>
      </c>
      <c r="Z778" s="16">
        <f>_xlfn.PERCENTILE.INC(Data!$U$2:$U$2441,Y778)</f>
        <v/>
      </c>
      <c r="AA778" s="16">
        <f>_xlfn.PERCENTILE.INC(Data!$V$2:$V$2441,Y778)</f>
        <v/>
      </c>
      <c r="AB778" s="16">
        <f>Data!X778-AA778</f>
        <v/>
      </c>
      <c r="AC778" s="9">
        <f>Z778+AB778</f>
        <v/>
      </c>
      <c r="AD778" s="24">
        <f>COUNTIF(Data!$Y$2:$Y$2441,"&lt;="&amp;Data!Y778)/($B$3+1)</f>
        <v/>
      </c>
      <c r="AE778" s="16">
        <f>_xlfn.PERCENTILE.INC(Data!$U$2:$U$2441,AD778)</f>
        <v/>
      </c>
      <c r="AF778" s="16">
        <f>_xlfn.PERCENTILE.INC(Data!$V$2:$V$2441,AD778)</f>
        <v/>
      </c>
      <c r="AG778" s="16">
        <f>Data!Y778-AF778</f>
        <v/>
      </c>
      <c r="AH778" s="9">
        <f>AE778+AG778</f>
        <v/>
      </c>
    </row>
    <row r="779">
      <c r="N779" s="14">
        <f>Data!A779</f>
        <v/>
      </c>
      <c r="O779" s="24">
        <f>IF(Occurrence!J779&gt;0,COUNTIFS(Occurrence!$J$2:$J$2441,"&gt;0",Occurrence!$J$2:$J$2441,"&lt;="&amp;Occurrence!J779)/($B$8+1),0)</f>
        <v/>
      </c>
      <c r="P779" s="16">
        <f>IF(Occurrence!J779&gt;0,_xlfn.PERCENTILE.INC(Data!$O$2:$O$2441,($B$4+O779*($B$5-1))/($B$3-1)),0)</f>
        <v/>
      </c>
      <c r="Q779" s="16">
        <f>IF(Occurrence!J779&gt;0,_xlfn.PERCENTILE.INC(Occurrence!$I$2:$I$2441,($B$6+O779*($B$7-1))/($B$3-1)),0)</f>
        <v/>
      </c>
      <c r="R779" s="16">
        <f>IF(Occurrence!J779&gt;0,Occurrence!J779/Q779,0)</f>
        <v/>
      </c>
      <c r="S779" s="9">
        <f>IF(Occurrence!J779&gt;0,P779*R779,0)</f>
        <v/>
      </c>
      <c r="T779" s="24">
        <f>IF(Occurrence!K779&gt;0,COUNTIFS(Occurrence!$K$2:$K$2441,"&gt;0",Occurrence!$K$2:$K$2441,"&lt;="&amp;Occurrence!K779)/($B$9+1),0)</f>
        <v/>
      </c>
      <c r="U779" s="16">
        <f>IF(Occurrence!K779&gt;0,_xlfn.PERCENTILE.INC(Data!$O$2:$O$2441,($B$4+T779*($B$5-1))/($B$3-1)),0)</f>
        <v/>
      </c>
      <c r="V779" s="16">
        <f>IF(Occurrence!K779&gt;0,_xlfn.PERCENTILE.INC(Occurrence!$I$2:$I$2441,($B$6+T779*($B$7-1))/($B$3-1)),0)</f>
        <v/>
      </c>
      <c r="W779" s="16">
        <f>IF(Occurrence!K779&gt;0,Occurrence!K779/V779,0)</f>
        <v/>
      </c>
      <c r="X779" s="9">
        <f>IF(Occurrence!K779&gt;0,U779*W779,0)</f>
        <v/>
      </c>
      <c r="Y779" s="24">
        <f>COUNTIF(Data!$X$2:$X$2441,"&lt;="&amp;Data!X779)/($B$3+1)</f>
        <v/>
      </c>
      <c r="Z779" s="16">
        <f>_xlfn.PERCENTILE.INC(Data!$U$2:$U$2441,Y779)</f>
        <v/>
      </c>
      <c r="AA779" s="16">
        <f>_xlfn.PERCENTILE.INC(Data!$V$2:$V$2441,Y779)</f>
        <v/>
      </c>
      <c r="AB779" s="16">
        <f>Data!X779-AA779</f>
        <v/>
      </c>
      <c r="AC779" s="9">
        <f>Z779+AB779</f>
        <v/>
      </c>
      <c r="AD779" s="24">
        <f>COUNTIF(Data!$Y$2:$Y$2441,"&lt;="&amp;Data!Y779)/($B$3+1)</f>
        <v/>
      </c>
      <c r="AE779" s="16">
        <f>_xlfn.PERCENTILE.INC(Data!$U$2:$U$2441,AD779)</f>
        <v/>
      </c>
      <c r="AF779" s="16">
        <f>_xlfn.PERCENTILE.INC(Data!$V$2:$V$2441,AD779)</f>
        <v/>
      </c>
      <c r="AG779" s="16">
        <f>Data!Y779-AF779</f>
        <v/>
      </c>
      <c r="AH779" s="9">
        <f>AE779+AG779</f>
        <v/>
      </c>
    </row>
    <row r="780">
      <c r="N780" s="14">
        <f>Data!A780</f>
        <v/>
      </c>
      <c r="O780" s="24">
        <f>IF(Occurrence!J780&gt;0,COUNTIFS(Occurrence!$J$2:$J$2441,"&gt;0",Occurrence!$J$2:$J$2441,"&lt;="&amp;Occurrence!J780)/($B$8+1),0)</f>
        <v/>
      </c>
      <c r="P780" s="16">
        <f>IF(Occurrence!J780&gt;0,_xlfn.PERCENTILE.INC(Data!$O$2:$O$2441,($B$4+O780*($B$5-1))/($B$3-1)),0)</f>
        <v/>
      </c>
      <c r="Q780" s="16">
        <f>IF(Occurrence!J780&gt;0,_xlfn.PERCENTILE.INC(Occurrence!$I$2:$I$2441,($B$6+O780*($B$7-1))/($B$3-1)),0)</f>
        <v/>
      </c>
      <c r="R780" s="16">
        <f>IF(Occurrence!J780&gt;0,Occurrence!J780/Q780,0)</f>
        <v/>
      </c>
      <c r="S780" s="9">
        <f>IF(Occurrence!J780&gt;0,P780*R780,0)</f>
        <v/>
      </c>
      <c r="T780" s="24">
        <f>IF(Occurrence!K780&gt;0,COUNTIFS(Occurrence!$K$2:$K$2441,"&gt;0",Occurrence!$K$2:$K$2441,"&lt;="&amp;Occurrence!K780)/($B$9+1),0)</f>
        <v/>
      </c>
      <c r="U780" s="16">
        <f>IF(Occurrence!K780&gt;0,_xlfn.PERCENTILE.INC(Data!$O$2:$O$2441,($B$4+T780*($B$5-1))/($B$3-1)),0)</f>
        <v/>
      </c>
      <c r="V780" s="16">
        <f>IF(Occurrence!K780&gt;0,_xlfn.PERCENTILE.INC(Occurrence!$I$2:$I$2441,($B$6+T780*($B$7-1))/($B$3-1)),0)</f>
        <v/>
      </c>
      <c r="W780" s="16">
        <f>IF(Occurrence!K780&gt;0,Occurrence!K780/V780,0)</f>
        <v/>
      </c>
      <c r="X780" s="9">
        <f>IF(Occurrence!K780&gt;0,U780*W780,0)</f>
        <v/>
      </c>
      <c r="Y780" s="24">
        <f>COUNTIF(Data!$X$2:$X$2441,"&lt;="&amp;Data!X780)/($B$3+1)</f>
        <v/>
      </c>
      <c r="Z780" s="16">
        <f>_xlfn.PERCENTILE.INC(Data!$U$2:$U$2441,Y780)</f>
        <v/>
      </c>
      <c r="AA780" s="16">
        <f>_xlfn.PERCENTILE.INC(Data!$V$2:$V$2441,Y780)</f>
        <v/>
      </c>
      <c r="AB780" s="16">
        <f>Data!X780-AA780</f>
        <v/>
      </c>
      <c r="AC780" s="9">
        <f>Z780+AB780</f>
        <v/>
      </c>
      <c r="AD780" s="24">
        <f>COUNTIF(Data!$Y$2:$Y$2441,"&lt;="&amp;Data!Y780)/($B$3+1)</f>
        <v/>
      </c>
      <c r="AE780" s="16">
        <f>_xlfn.PERCENTILE.INC(Data!$U$2:$U$2441,AD780)</f>
        <v/>
      </c>
      <c r="AF780" s="16">
        <f>_xlfn.PERCENTILE.INC(Data!$V$2:$V$2441,AD780)</f>
        <v/>
      </c>
      <c r="AG780" s="16">
        <f>Data!Y780-AF780</f>
        <v/>
      </c>
      <c r="AH780" s="9">
        <f>AE780+AG780</f>
        <v/>
      </c>
    </row>
    <row r="781">
      <c r="N781" s="14">
        <f>Data!A781</f>
        <v/>
      </c>
      <c r="O781" s="24">
        <f>IF(Occurrence!J781&gt;0,COUNTIFS(Occurrence!$J$2:$J$2441,"&gt;0",Occurrence!$J$2:$J$2441,"&lt;="&amp;Occurrence!J781)/($B$8+1),0)</f>
        <v/>
      </c>
      <c r="P781" s="16">
        <f>IF(Occurrence!J781&gt;0,_xlfn.PERCENTILE.INC(Data!$O$2:$O$2441,($B$4+O781*($B$5-1))/($B$3-1)),0)</f>
        <v/>
      </c>
      <c r="Q781" s="16">
        <f>IF(Occurrence!J781&gt;0,_xlfn.PERCENTILE.INC(Occurrence!$I$2:$I$2441,($B$6+O781*($B$7-1))/($B$3-1)),0)</f>
        <v/>
      </c>
      <c r="R781" s="16">
        <f>IF(Occurrence!J781&gt;0,Occurrence!J781/Q781,0)</f>
        <v/>
      </c>
      <c r="S781" s="9">
        <f>IF(Occurrence!J781&gt;0,P781*R781,0)</f>
        <v/>
      </c>
      <c r="T781" s="24">
        <f>IF(Occurrence!K781&gt;0,COUNTIFS(Occurrence!$K$2:$K$2441,"&gt;0",Occurrence!$K$2:$K$2441,"&lt;="&amp;Occurrence!K781)/($B$9+1),0)</f>
        <v/>
      </c>
      <c r="U781" s="16">
        <f>IF(Occurrence!K781&gt;0,_xlfn.PERCENTILE.INC(Data!$O$2:$O$2441,($B$4+T781*($B$5-1))/($B$3-1)),0)</f>
        <v/>
      </c>
      <c r="V781" s="16">
        <f>IF(Occurrence!K781&gt;0,_xlfn.PERCENTILE.INC(Occurrence!$I$2:$I$2441,($B$6+T781*($B$7-1))/($B$3-1)),0)</f>
        <v/>
      </c>
      <c r="W781" s="16">
        <f>IF(Occurrence!K781&gt;0,Occurrence!K781/V781,0)</f>
        <v/>
      </c>
      <c r="X781" s="9">
        <f>IF(Occurrence!K781&gt;0,U781*W781,0)</f>
        <v/>
      </c>
      <c r="Y781" s="24">
        <f>COUNTIF(Data!$X$2:$X$2441,"&lt;="&amp;Data!X781)/($B$3+1)</f>
        <v/>
      </c>
      <c r="Z781" s="16">
        <f>_xlfn.PERCENTILE.INC(Data!$U$2:$U$2441,Y781)</f>
        <v/>
      </c>
      <c r="AA781" s="16">
        <f>_xlfn.PERCENTILE.INC(Data!$V$2:$V$2441,Y781)</f>
        <v/>
      </c>
      <c r="AB781" s="16">
        <f>Data!X781-AA781</f>
        <v/>
      </c>
      <c r="AC781" s="9">
        <f>Z781+AB781</f>
        <v/>
      </c>
      <c r="AD781" s="24">
        <f>COUNTIF(Data!$Y$2:$Y$2441,"&lt;="&amp;Data!Y781)/($B$3+1)</f>
        <v/>
      </c>
      <c r="AE781" s="16">
        <f>_xlfn.PERCENTILE.INC(Data!$U$2:$U$2441,AD781)</f>
        <v/>
      </c>
      <c r="AF781" s="16">
        <f>_xlfn.PERCENTILE.INC(Data!$V$2:$V$2441,AD781)</f>
        <v/>
      </c>
      <c r="AG781" s="16">
        <f>Data!Y781-AF781</f>
        <v/>
      </c>
      <c r="AH781" s="9">
        <f>AE781+AG781</f>
        <v/>
      </c>
    </row>
    <row r="782">
      <c r="N782" s="14">
        <f>Data!A782</f>
        <v/>
      </c>
      <c r="O782" s="24">
        <f>IF(Occurrence!J782&gt;0,COUNTIFS(Occurrence!$J$2:$J$2441,"&gt;0",Occurrence!$J$2:$J$2441,"&lt;="&amp;Occurrence!J782)/($B$8+1),0)</f>
        <v/>
      </c>
      <c r="P782" s="16">
        <f>IF(Occurrence!J782&gt;0,_xlfn.PERCENTILE.INC(Data!$O$2:$O$2441,($B$4+O782*($B$5-1))/($B$3-1)),0)</f>
        <v/>
      </c>
      <c r="Q782" s="16">
        <f>IF(Occurrence!J782&gt;0,_xlfn.PERCENTILE.INC(Occurrence!$I$2:$I$2441,($B$6+O782*($B$7-1))/($B$3-1)),0)</f>
        <v/>
      </c>
      <c r="R782" s="16">
        <f>IF(Occurrence!J782&gt;0,Occurrence!J782/Q782,0)</f>
        <v/>
      </c>
      <c r="S782" s="9">
        <f>IF(Occurrence!J782&gt;0,P782*R782,0)</f>
        <v/>
      </c>
      <c r="T782" s="24">
        <f>IF(Occurrence!K782&gt;0,COUNTIFS(Occurrence!$K$2:$K$2441,"&gt;0",Occurrence!$K$2:$K$2441,"&lt;="&amp;Occurrence!K782)/($B$9+1),0)</f>
        <v/>
      </c>
      <c r="U782" s="16">
        <f>IF(Occurrence!K782&gt;0,_xlfn.PERCENTILE.INC(Data!$O$2:$O$2441,($B$4+T782*($B$5-1))/($B$3-1)),0)</f>
        <v/>
      </c>
      <c r="V782" s="16">
        <f>IF(Occurrence!K782&gt;0,_xlfn.PERCENTILE.INC(Occurrence!$I$2:$I$2441,($B$6+T782*($B$7-1))/($B$3-1)),0)</f>
        <v/>
      </c>
      <c r="W782" s="16">
        <f>IF(Occurrence!K782&gt;0,Occurrence!K782/V782,0)</f>
        <v/>
      </c>
      <c r="X782" s="9">
        <f>IF(Occurrence!K782&gt;0,U782*W782,0)</f>
        <v/>
      </c>
      <c r="Y782" s="24">
        <f>COUNTIF(Data!$X$2:$X$2441,"&lt;="&amp;Data!X782)/($B$3+1)</f>
        <v/>
      </c>
      <c r="Z782" s="16">
        <f>_xlfn.PERCENTILE.INC(Data!$U$2:$U$2441,Y782)</f>
        <v/>
      </c>
      <c r="AA782" s="16">
        <f>_xlfn.PERCENTILE.INC(Data!$V$2:$V$2441,Y782)</f>
        <v/>
      </c>
      <c r="AB782" s="16">
        <f>Data!X782-AA782</f>
        <v/>
      </c>
      <c r="AC782" s="9">
        <f>Z782+AB782</f>
        <v/>
      </c>
      <c r="AD782" s="24">
        <f>COUNTIF(Data!$Y$2:$Y$2441,"&lt;="&amp;Data!Y782)/($B$3+1)</f>
        <v/>
      </c>
      <c r="AE782" s="16">
        <f>_xlfn.PERCENTILE.INC(Data!$U$2:$U$2441,AD782)</f>
        <v/>
      </c>
      <c r="AF782" s="16">
        <f>_xlfn.PERCENTILE.INC(Data!$V$2:$V$2441,AD782)</f>
        <v/>
      </c>
      <c r="AG782" s="16">
        <f>Data!Y782-AF782</f>
        <v/>
      </c>
      <c r="AH782" s="9">
        <f>AE782+AG782</f>
        <v/>
      </c>
    </row>
    <row r="783">
      <c r="N783" s="14">
        <f>Data!A783</f>
        <v/>
      </c>
      <c r="O783" s="24">
        <f>IF(Occurrence!J783&gt;0,COUNTIFS(Occurrence!$J$2:$J$2441,"&gt;0",Occurrence!$J$2:$J$2441,"&lt;="&amp;Occurrence!J783)/($B$8+1),0)</f>
        <v/>
      </c>
      <c r="P783" s="16">
        <f>IF(Occurrence!J783&gt;0,_xlfn.PERCENTILE.INC(Data!$O$2:$O$2441,($B$4+O783*($B$5-1))/($B$3-1)),0)</f>
        <v/>
      </c>
      <c r="Q783" s="16">
        <f>IF(Occurrence!J783&gt;0,_xlfn.PERCENTILE.INC(Occurrence!$I$2:$I$2441,($B$6+O783*($B$7-1))/($B$3-1)),0)</f>
        <v/>
      </c>
      <c r="R783" s="16">
        <f>IF(Occurrence!J783&gt;0,Occurrence!J783/Q783,0)</f>
        <v/>
      </c>
      <c r="S783" s="9">
        <f>IF(Occurrence!J783&gt;0,P783*R783,0)</f>
        <v/>
      </c>
      <c r="T783" s="24">
        <f>IF(Occurrence!K783&gt;0,COUNTIFS(Occurrence!$K$2:$K$2441,"&gt;0",Occurrence!$K$2:$K$2441,"&lt;="&amp;Occurrence!K783)/($B$9+1),0)</f>
        <v/>
      </c>
      <c r="U783" s="16">
        <f>IF(Occurrence!K783&gt;0,_xlfn.PERCENTILE.INC(Data!$O$2:$O$2441,($B$4+T783*($B$5-1))/($B$3-1)),0)</f>
        <v/>
      </c>
      <c r="V783" s="16">
        <f>IF(Occurrence!K783&gt;0,_xlfn.PERCENTILE.INC(Occurrence!$I$2:$I$2441,($B$6+T783*($B$7-1))/($B$3-1)),0)</f>
        <v/>
      </c>
      <c r="W783" s="16">
        <f>IF(Occurrence!K783&gt;0,Occurrence!K783/V783,0)</f>
        <v/>
      </c>
      <c r="X783" s="9">
        <f>IF(Occurrence!K783&gt;0,U783*W783,0)</f>
        <v/>
      </c>
      <c r="Y783" s="24">
        <f>COUNTIF(Data!$X$2:$X$2441,"&lt;="&amp;Data!X783)/($B$3+1)</f>
        <v/>
      </c>
      <c r="Z783" s="16">
        <f>_xlfn.PERCENTILE.INC(Data!$U$2:$U$2441,Y783)</f>
        <v/>
      </c>
      <c r="AA783" s="16">
        <f>_xlfn.PERCENTILE.INC(Data!$V$2:$V$2441,Y783)</f>
        <v/>
      </c>
      <c r="AB783" s="16">
        <f>Data!X783-AA783</f>
        <v/>
      </c>
      <c r="AC783" s="9">
        <f>Z783+AB783</f>
        <v/>
      </c>
      <c r="AD783" s="24">
        <f>COUNTIF(Data!$Y$2:$Y$2441,"&lt;="&amp;Data!Y783)/($B$3+1)</f>
        <v/>
      </c>
      <c r="AE783" s="16">
        <f>_xlfn.PERCENTILE.INC(Data!$U$2:$U$2441,AD783)</f>
        <v/>
      </c>
      <c r="AF783" s="16">
        <f>_xlfn.PERCENTILE.INC(Data!$V$2:$V$2441,AD783)</f>
        <v/>
      </c>
      <c r="AG783" s="16">
        <f>Data!Y783-AF783</f>
        <v/>
      </c>
      <c r="AH783" s="9">
        <f>AE783+AG783</f>
        <v/>
      </c>
    </row>
    <row r="784">
      <c r="N784" s="14">
        <f>Data!A784</f>
        <v/>
      </c>
      <c r="O784" s="24">
        <f>IF(Occurrence!J784&gt;0,COUNTIFS(Occurrence!$J$2:$J$2441,"&gt;0",Occurrence!$J$2:$J$2441,"&lt;="&amp;Occurrence!J784)/($B$8+1),0)</f>
        <v/>
      </c>
      <c r="P784" s="16">
        <f>IF(Occurrence!J784&gt;0,_xlfn.PERCENTILE.INC(Data!$O$2:$O$2441,($B$4+O784*($B$5-1))/($B$3-1)),0)</f>
        <v/>
      </c>
      <c r="Q784" s="16">
        <f>IF(Occurrence!J784&gt;0,_xlfn.PERCENTILE.INC(Occurrence!$I$2:$I$2441,($B$6+O784*($B$7-1))/($B$3-1)),0)</f>
        <v/>
      </c>
      <c r="R784" s="16">
        <f>IF(Occurrence!J784&gt;0,Occurrence!J784/Q784,0)</f>
        <v/>
      </c>
      <c r="S784" s="9">
        <f>IF(Occurrence!J784&gt;0,P784*R784,0)</f>
        <v/>
      </c>
      <c r="T784" s="24">
        <f>IF(Occurrence!K784&gt;0,COUNTIFS(Occurrence!$K$2:$K$2441,"&gt;0",Occurrence!$K$2:$K$2441,"&lt;="&amp;Occurrence!K784)/($B$9+1),0)</f>
        <v/>
      </c>
      <c r="U784" s="16">
        <f>IF(Occurrence!K784&gt;0,_xlfn.PERCENTILE.INC(Data!$O$2:$O$2441,($B$4+T784*($B$5-1))/($B$3-1)),0)</f>
        <v/>
      </c>
      <c r="V784" s="16">
        <f>IF(Occurrence!K784&gt;0,_xlfn.PERCENTILE.INC(Occurrence!$I$2:$I$2441,($B$6+T784*($B$7-1))/($B$3-1)),0)</f>
        <v/>
      </c>
      <c r="W784" s="16">
        <f>IF(Occurrence!K784&gt;0,Occurrence!K784/V784,0)</f>
        <v/>
      </c>
      <c r="X784" s="9">
        <f>IF(Occurrence!K784&gt;0,U784*W784,0)</f>
        <v/>
      </c>
      <c r="Y784" s="24">
        <f>COUNTIF(Data!$X$2:$X$2441,"&lt;="&amp;Data!X784)/($B$3+1)</f>
        <v/>
      </c>
      <c r="Z784" s="16">
        <f>_xlfn.PERCENTILE.INC(Data!$U$2:$U$2441,Y784)</f>
        <v/>
      </c>
      <c r="AA784" s="16">
        <f>_xlfn.PERCENTILE.INC(Data!$V$2:$V$2441,Y784)</f>
        <v/>
      </c>
      <c r="AB784" s="16">
        <f>Data!X784-AA784</f>
        <v/>
      </c>
      <c r="AC784" s="9">
        <f>Z784+AB784</f>
        <v/>
      </c>
      <c r="AD784" s="24">
        <f>COUNTIF(Data!$Y$2:$Y$2441,"&lt;="&amp;Data!Y784)/($B$3+1)</f>
        <v/>
      </c>
      <c r="AE784" s="16">
        <f>_xlfn.PERCENTILE.INC(Data!$U$2:$U$2441,AD784)</f>
        <v/>
      </c>
      <c r="AF784" s="16">
        <f>_xlfn.PERCENTILE.INC(Data!$V$2:$V$2441,AD784)</f>
        <v/>
      </c>
      <c r="AG784" s="16">
        <f>Data!Y784-AF784</f>
        <v/>
      </c>
      <c r="AH784" s="9">
        <f>AE784+AG784</f>
        <v/>
      </c>
    </row>
    <row r="785">
      <c r="N785" s="14">
        <f>Data!A785</f>
        <v/>
      </c>
      <c r="O785" s="24">
        <f>IF(Occurrence!J785&gt;0,COUNTIFS(Occurrence!$J$2:$J$2441,"&gt;0",Occurrence!$J$2:$J$2441,"&lt;="&amp;Occurrence!J785)/($B$8+1),0)</f>
        <v/>
      </c>
      <c r="P785" s="16">
        <f>IF(Occurrence!J785&gt;0,_xlfn.PERCENTILE.INC(Data!$O$2:$O$2441,($B$4+O785*($B$5-1))/($B$3-1)),0)</f>
        <v/>
      </c>
      <c r="Q785" s="16">
        <f>IF(Occurrence!J785&gt;0,_xlfn.PERCENTILE.INC(Occurrence!$I$2:$I$2441,($B$6+O785*($B$7-1))/($B$3-1)),0)</f>
        <v/>
      </c>
      <c r="R785" s="16">
        <f>IF(Occurrence!J785&gt;0,Occurrence!J785/Q785,0)</f>
        <v/>
      </c>
      <c r="S785" s="9">
        <f>IF(Occurrence!J785&gt;0,P785*R785,0)</f>
        <v/>
      </c>
      <c r="T785" s="24">
        <f>IF(Occurrence!K785&gt;0,COUNTIFS(Occurrence!$K$2:$K$2441,"&gt;0",Occurrence!$K$2:$K$2441,"&lt;="&amp;Occurrence!K785)/($B$9+1),0)</f>
        <v/>
      </c>
      <c r="U785" s="16">
        <f>IF(Occurrence!K785&gt;0,_xlfn.PERCENTILE.INC(Data!$O$2:$O$2441,($B$4+T785*($B$5-1))/($B$3-1)),0)</f>
        <v/>
      </c>
      <c r="V785" s="16">
        <f>IF(Occurrence!K785&gt;0,_xlfn.PERCENTILE.INC(Occurrence!$I$2:$I$2441,($B$6+T785*($B$7-1))/($B$3-1)),0)</f>
        <v/>
      </c>
      <c r="W785" s="16">
        <f>IF(Occurrence!K785&gt;0,Occurrence!K785/V785,0)</f>
        <v/>
      </c>
      <c r="X785" s="9">
        <f>IF(Occurrence!K785&gt;0,U785*W785,0)</f>
        <v/>
      </c>
      <c r="Y785" s="24">
        <f>COUNTIF(Data!$X$2:$X$2441,"&lt;="&amp;Data!X785)/($B$3+1)</f>
        <v/>
      </c>
      <c r="Z785" s="16">
        <f>_xlfn.PERCENTILE.INC(Data!$U$2:$U$2441,Y785)</f>
        <v/>
      </c>
      <c r="AA785" s="16">
        <f>_xlfn.PERCENTILE.INC(Data!$V$2:$V$2441,Y785)</f>
        <v/>
      </c>
      <c r="AB785" s="16">
        <f>Data!X785-AA785</f>
        <v/>
      </c>
      <c r="AC785" s="9">
        <f>Z785+AB785</f>
        <v/>
      </c>
      <c r="AD785" s="24">
        <f>COUNTIF(Data!$Y$2:$Y$2441,"&lt;="&amp;Data!Y785)/($B$3+1)</f>
        <v/>
      </c>
      <c r="AE785" s="16">
        <f>_xlfn.PERCENTILE.INC(Data!$U$2:$U$2441,AD785)</f>
        <v/>
      </c>
      <c r="AF785" s="16">
        <f>_xlfn.PERCENTILE.INC(Data!$V$2:$V$2441,AD785)</f>
        <v/>
      </c>
      <c r="AG785" s="16">
        <f>Data!Y785-AF785</f>
        <v/>
      </c>
      <c r="AH785" s="9">
        <f>AE785+AG785</f>
        <v/>
      </c>
    </row>
    <row r="786">
      <c r="N786" s="14">
        <f>Data!A786</f>
        <v/>
      </c>
      <c r="O786" s="24">
        <f>IF(Occurrence!J786&gt;0,COUNTIFS(Occurrence!$J$2:$J$2441,"&gt;0",Occurrence!$J$2:$J$2441,"&lt;="&amp;Occurrence!J786)/($B$8+1),0)</f>
        <v/>
      </c>
      <c r="P786" s="16">
        <f>IF(Occurrence!J786&gt;0,_xlfn.PERCENTILE.INC(Data!$O$2:$O$2441,($B$4+O786*($B$5-1))/($B$3-1)),0)</f>
        <v/>
      </c>
      <c r="Q786" s="16">
        <f>IF(Occurrence!J786&gt;0,_xlfn.PERCENTILE.INC(Occurrence!$I$2:$I$2441,($B$6+O786*($B$7-1))/($B$3-1)),0)</f>
        <v/>
      </c>
      <c r="R786" s="16">
        <f>IF(Occurrence!J786&gt;0,Occurrence!J786/Q786,0)</f>
        <v/>
      </c>
      <c r="S786" s="9">
        <f>IF(Occurrence!J786&gt;0,P786*R786,0)</f>
        <v/>
      </c>
      <c r="T786" s="24">
        <f>IF(Occurrence!K786&gt;0,COUNTIFS(Occurrence!$K$2:$K$2441,"&gt;0",Occurrence!$K$2:$K$2441,"&lt;="&amp;Occurrence!K786)/($B$9+1),0)</f>
        <v/>
      </c>
      <c r="U786" s="16">
        <f>IF(Occurrence!K786&gt;0,_xlfn.PERCENTILE.INC(Data!$O$2:$O$2441,($B$4+T786*($B$5-1))/($B$3-1)),0)</f>
        <v/>
      </c>
      <c r="V786" s="16">
        <f>IF(Occurrence!K786&gt;0,_xlfn.PERCENTILE.INC(Occurrence!$I$2:$I$2441,($B$6+T786*($B$7-1))/($B$3-1)),0)</f>
        <v/>
      </c>
      <c r="W786" s="16">
        <f>IF(Occurrence!K786&gt;0,Occurrence!K786/V786,0)</f>
        <v/>
      </c>
      <c r="X786" s="9">
        <f>IF(Occurrence!K786&gt;0,U786*W786,0)</f>
        <v/>
      </c>
      <c r="Y786" s="24">
        <f>COUNTIF(Data!$X$2:$X$2441,"&lt;="&amp;Data!X786)/($B$3+1)</f>
        <v/>
      </c>
      <c r="Z786" s="16">
        <f>_xlfn.PERCENTILE.INC(Data!$U$2:$U$2441,Y786)</f>
        <v/>
      </c>
      <c r="AA786" s="16">
        <f>_xlfn.PERCENTILE.INC(Data!$V$2:$V$2441,Y786)</f>
        <v/>
      </c>
      <c r="AB786" s="16">
        <f>Data!X786-AA786</f>
        <v/>
      </c>
      <c r="AC786" s="9">
        <f>Z786+AB786</f>
        <v/>
      </c>
      <c r="AD786" s="24">
        <f>COUNTIF(Data!$Y$2:$Y$2441,"&lt;="&amp;Data!Y786)/($B$3+1)</f>
        <v/>
      </c>
      <c r="AE786" s="16">
        <f>_xlfn.PERCENTILE.INC(Data!$U$2:$U$2441,AD786)</f>
        <v/>
      </c>
      <c r="AF786" s="16">
        <f>_xlfn.PERCENTILE.INC(Data!$V$2:$V$2441,AD786)</f>
        <v/>
      </c>
      <c r="AG786" s="16">
        <f>Data!Y786-AF786</f>
        <v/>
      </c>
      <c r="AH786" s="9">
        <f>AE786+AG786</f>
        <v/>
      </c>
    </row>
    <row r="787">
      <c r="N787" s="14">
        <f>Data!A787</f>
        <v/>
      </c>
      <c r="O787" s="24">
        <f>IF(Occurrence!J787&gt;0,COUNTIFS(Occurrence!$J$2:$J$2441,"&gt;0",Occurrence!$J$2:$J$2441,"&lt;="&amp;Occurrence!J787)/($B$8+1),0)</f>
        <v/>
      </c>
      <c r="P787" s="16">
        <f>IF(Occurrence!J787&gt;0,_xlfn.PERCENTILE.INC(Data!$O$2:$O$2441,($B$4+O787*($B$5-1))/($B$3-1)),0)</f>
        <v/>
      </c>
      <c r="Q787" s="16">
        <f>IF(Occurrence!J787&gt;0,_xlfn.PERCENTILE.INC(Occurrence!$I$2:$I$2441,($B$6+O787*($B$7-1))/($B$3-1)),0)</f>
        <v/>
      </c>
      <c r="R787" s="16">
        <f>IF(Occurrence!J787&gt;0,Occurrence!J787/Q787,0)</f>
        <v/>
      </c>
      <c r="S787" s="9">
        <f>IF(Occurrence!J787&gt;0,P787*R787,0)</f>
        <v/>
      </c>
      <c r="T787" s="24">
        <f>IF(Occurrence!K787&gt;0,COUNTIFS(Occurrence!$K$2:$K$2441,"&gt;0",Occurrence!$K$2:$K$2441,"&lt;="&amp;Occurrence!K787)/($B$9+1),0)</f>
        <v/>
      </c>
      <c r="U787" s="16">
        <f>IF(Occurrence!K787&gt;0,_xlfn.PERCENTILE.INC(Data!$O$2:$O$2441,($B$4+T787*($B$5-1))/($B$3-1)),0)</f>
        <v/>
      </c>
      <c r="V787" s="16">
        <f>IF(Occurrence!K787&gt;0,_xlfn.PERCENTILE.INC(Occurrence!$I$2:$I$2441,($B$6+T787*($B$7-1))/($B$3-1)),0)</f>
        <v/>
      </c>
      <c r="W787" s="16">
        <f>IF(Occurrence!K787&gt;0,Occurrence!K787/V787,0)</f>
        <v/>
      </c>
      <c r="X787" s="9">
        <f>IF(Occurrence!K787&gt;0,U787*W787,0)</f>
        <v/>
      </c>
      <c r="Y787" s="24">
        <f>COUNTIF(Data!$X$2:$X$2441,"&lt;="&amp;Data!X787)/($B$3+1)</f>
        <v/>
      </c>
      <c r="Z787" s="16">
        <f>_xlfn.PERCENTILE.INC(Data!$U$2:$U$2441,Y787)</f>
        <v/>
      </c>
      <c r="AA787" s="16">
        <f>_xlfn.PERCENTILE.INC(Data!$V$2:$V$2441,Y787)</f>
        <v/>
      </c>
      <c r="AB787" s="16">
        <f>Data!X787-AA787</f>
        <v/>
      </c>
      <c r="AC787" s="9">
        <f>Z787+AB787</f>
        <v/>
      </c>
      <c r="AD787" s="24">
        <f>COUNTIF(Data!$Y$2:$Y$2441,"&lt;="&amp;Data!Y787)/($B$3+1)</f>
        <v/>
      </c>
      <c r="AE787" s="16">
        <f>_xlfn.PERCENTILE.INC(Data!$U$2:$U$2441,AD787)</f>
        <v/>
      </c>
      <c r="AF787" s="16">
        <f>_xlfn.PERCENTILE.INC(Data!$V$2:$V$2441,AD787)</f>
        <v/>
      </c>
      <c r="AG787" s="16">
        <f>Data!Y787-AF787</f>
        <v/>
      </c>
      <c r="AH787" s="9">
        <f>AE787+AG787</f>
        <v/>
      </c>
    </row>
    <row r="788">
      <c r="N788" s="14">
        <f>Data!A788</f>
        <v/>
      </c>
      <c r="O788" s="24">
        <f>IF(Occurrence!J788&gt;0,COUNTIFS(Occurrence!$J$2:$J$2441,"&gt;0",Occurrence!$J$2:$J$2441,"&lt;="&amp;Occurrence!J788)/($B$8+1),0)</f>
        <v/>
      </c>
      <c r="P788" s="16">
        <f>IF(Occurrence!J788&gt;0,_xlfn.PERCENTILE.INC(Data!$O$2:$O$2441,($B$4+O788*($B$5-1))/($B$3-1)),0)</f>
        <v/>
      </c>
      <c r="Q788" s="16">
        <f>IF(Occurrence!J788&gt;0,_xlfn.PERCENTILE.INC(Occurrence!$I$2:$I$2441,($B$6+O788*($B$7-1))/($B$3-1)),0)</f>
        <v/>
      </c>
      <c r="R788" s="16">
        <f>IF(Occurrence!J788&gt;0,Occurrence!J788/Q788,0)</f>
        <v/>
      </c>
      <c r="S788" s="9">
        <f>IF(Occurrence!J788&gt;0,P788*R788,0)</f>
        <v/>
      </c>
      <c r="T788" s="24">
        <f>IF(Occurrence!K788&gt;0,COUNTIFS(Occurrence!$K$2:$K$2441,"&gt;0",Occurrence!$K$2:$K$2441,"&lt;="&amp;Occurrence!K788)/($B$9+1),0)</f>
        <v/>
      </c>
      <c r="U788" s="16">
        <f>IF(Occurrence!K788&gt;0,_xlfn.PERCENTILE.INC(Data!$O$2:$O$2441,($B$4+T788*($B$5-1))/($B$3-1)),0)</f>
        <v/>
      </c>
      <c r="V788" s="16">
        <f>IF(Occurrence!K788&gt;0,_xlfn.PERCENTILE.INC(Occurrence!$I$2:$I$2441,($B$6+T788*($B$7-1))/($B$3-1)),0)</f>
        <v/>
      </c>
      <c r="W788" s="16">
        <f>IF(Occurrence!K788&gt;0,Occurrence!K788/V788,0)</f>
        <v/>
      </c>
      <c r="X788" s="9">
        <f>IF(Occurrence!K788&gt;0,U788*W788,0)</f>
        <v/>
      </c>
      <c r="Y788" s="24">
        <f>COUNTIF(Data!$X$2:$X$2441,"&lt;="&amp;Data!X788)/($B$3+1)</f>
        <v/>
      </c>
      <c r="Z788" s="16">
        <f>_xlfn.PERCENTILE.INC(Data!$U$2:$U$2441,Y788)</f>
        <v/>
      </c>
      <c r="AA788" s="16">
        <f>_xlfn.PERCENTILE.INC(Data!$V$2:$V$2441,Y788)</f>
        <v/>
      </c>
      <c r="AB788" s="16">
        <f>Data!X788-AA788</f>
        <v/>
      </c>
      <c r="AC788" s="9">
        <f>Z788+AB788</f>
        <v/>
      </c>
      <c r="AD788" s="24">
        <f>COUNTIF(Data!$Y$2:$Y$2441,"&lt;="&amp;Data!Y788)/($B$3+1)</f>
        <v/>
      </c>
      <c r="AE788" s="16">
        <f>_xlfn.PERCENTILE.INC(Data!$U$2:$U$2441,AD788)</f>
        <v/>
      </c>
      <c r="AF788" s="16">
        <f>_xlfn.PERCENTILE.INC(Data!$V$2:$V$2441,AD788)</f>
        <v/>
      </c>
      <c r="AG788" s="16">
        <f>Data!Y788-AF788</f>
        <v/>
      </c>
      <c r="AH788" s="9">
        <f>AE788+AG788</f>
        <v/>
      </c>
    </row>
    <row r="789">
      <c r="N789" s="14">
        <f>Data!A789</f>
        <v/>
      </c>
      <c r="O789" s="24">
        <f>IF(Occurrence!J789&gt;0,COUNTIFS(Occurrence!$J$2:$J$2441,"&gt;0",Occurrence!$J$2:$J$2441,"&lt;="&amp;Occurrence!J789)/($B$8+1),0)</f>
        <v/>
      </c>
      <c r="P789" s="16">
        <f>IF(Occurrence!J789&gt;0,_xlfn.PERCENTILE.INC(Data!$O$2:$O$2441,($B$4+O789*($B$5-1))/($B$3-1)),0)</f>
        <v/>
      </c>
      <c r="Q789" s="16">
        <f>IF(Occurrence!J789&gt;0,_xlfn.PERCENTILE.INC(Occurrence!$I$2:$I$2441,($B$6+O789*($B$7-1))/($B$3-1)),0)</f>
        <v/>
      </c>
      <c r="R789" s="16">
        <f>IF(Occurrence!J789&gt;0,Occurrence!J789/Q789,0)</f>
        <v/>
      </c>
      <c r="S789" s="9">
        <f>IF(Occurrence!J789&gt;0,P789*R789,0)</f>
        <v/>
      </c>
      <c r="T789" s="24">
        <f>IF(Occurrence!K789&gt;0,COUNTIFS(Occurrence!$K$2:$K$2441,"&gt;0",Occurrence!$K$2:$K$2441,"&lt;="&amp;Occurrence!K789)/($B$9+1),0)</f>
        <v/>
      </c>
      <c r="U789" s="16">
        <f>IF(Occurrence!K789&gt;0,_xlfn.PERCENTILE.INC(Data!$O$2:$O$2441,($B$4+T789*($B$5-1))/($B$3-1)),0)</f>
        <v/>
      </c>
      <c r="V789" s="16">
        <f>IF(Occurrence!K789&gt;0,_xlfn.PERCENTILE.INC(Occurrence!$I$2:$I$2441,($B$6+T789*($B$7-1))/($B$3-1)),0)</f>
        <v/>
      </c>
      <c r="W789" s="16">
        <f>IF(Occurrence!K789&gt;0,Occurrence!K789/V789,0)</f>
        <v/>
      </c>
      <c r="X789" s="9">
        <f>IF(Occurrence!K789&gt;0,U789*W789,0)</f>
        <v/>
      </c>
      <c r="Y789" s="24">
        <f>COUNTIF(Data!$X$2:$X$2441,"&lt;="&amp;Data!X789)/($B$3+1)</f>
        <v/>
      </c>
      <c r="Z789" s="16">
        <f>_xlfn.PERCENTILE.INC(Data!$U$2:$U$2441,Y789)</f>
        <v/>
      </c>
      <c r="AA789" s="16">
        <f>_xlfn.PERCENTILE.INC(Data!$V$2:$V$2441,Y789)</f>
        <v/>
      </c>
      <c r="AB789" s="16">
        <f>Data!X789-AA789</f>
        <v/>
      </c>
      <c r="AC789" s="9">
        <f>Z789+AB789</f>
        <v/>
      </c>
      <c r="AD789" s="24">
        <f>COUNTIF(Data!$Y$2:$Y$2441,"&lt;="&amp;Data!Y789)/($B$3+1)</f>
        <v/>
      </c>
      <c r="AE789" s="16">
        <f>_xlfn.PERCENTILE.INC(Data!$U$2:$U$2441,AD789)</f>
        <v/>
      </c>
      <c r="AF789" s="16">
        <f>_xlfn.PERCENTILE.INC(Data!$V$2:$V$2441,AD789)</f>
        <v/>
      </c>
      <c r="AG789" s="16">
        <f>Data!Y789-AF789</f>
        <v/>
      </c>
      <c r="AH789" s="9">
        <f>AE789+AG789</f>
        <v/>
      </c>
    </row>
    <row r="790">
      <c r="N790" s="14">
        <f>Data!A790</f>
        <v/>
      </c>
      <c r="O790" s="24">
        <f>IF(Occurrence!J790&gt;0,COUNTIFS(Occurrence!$J$2:$J$2441,"&gt;0",Occurrence!$J$2:$J$2441,"&lt;="&amp;Occurrence!J790)/($B$8+1),0)</f>
        <v/>
      </c>
      <c r="P790" s="16">
        <f>IF(Occurrence!J790&gt;0,_xlfn.PERCENTILE.INC(Data!$O$2:$O$2441,($B$4+O790*($B$5-1))/($B$3-1)),0)</f>
        <v/>
      </c>
      <c r="Q790" s="16">
        <f>IF(Occurrence!J790&gt;0,_xlfn.PERCENTILE.INC(Occurrence!$I$2:$I$2441,($B$6+O790*($B$7-1))/($B$3-1)),0)</f>
        <v/>
      </c>
      <c r="R790" s="16">
        <f>IF(Occurrence!J790&gt;0,Occurrence!J790/Q790,0)</f>
        <v/>
      </c>
      <c r="S790" s="9">
        <f>IF(Occurrence!J790&gt;0,P790*R790,0)</f>
        <v/>
      </c>
      <c r="T790" s="24">
        <f>IF(Occurrence!K790&gt;0,COUNTIFS(Occurrence!$K$2:$K$2441,"&gt;0",Occurrence!$K$2:$K$2441,"&lt;="&amp;Occurrence!K790)/($B$9+1),0)</f>
        <v/>
      </c>
      <c r="U790" s="16">
        <f>IF(Occurrence!K790&gt;0,_xlfn.PERCENTILE.INC(Data!$O$2:$O$2441,($B$4+T790*($B$5-1))/($B$3-1)),0)</f>
        <v/>
      </c>
      <c r="V790" s="16">
        <f>IF(Occurrence!K790&gt;0,_xlfn.PERCENTILE.INC(Occurrence!$I$2:$I$2441,($B$6+T790*($B$7-1))/($B$3-1)),0)</f>
        <v/>
      </c>
      <c r="W790" s="16">
        <f>IF(Occurrence!K790&gt;0,Occurrence!K790/V790,0)</f>
        <v/>
      </c>
      <c r="X790" s="9">
        <f>IF(Occurrence!K790&gt;0,U790*W790,0)</f>
        <v/>
      </c>
      <c r="Y790" s="24">
        <f>COUNTIF(Data!$X$2:$X$2441,"&lt;="&amp;Data!X790)/($B$3+1)</f>
        <v/>
      </c>
      <c r="Z790" s="16">
        <f>_xlfn.PERCENTILE.INC(Data!$U$2:$U$2441,Y790)</f>
        <v/>
      </c>
      <c r="AA790" s="16">
        <f>_xlfn.PERCENTILE.INC(Data!$V$2:$V$2441,Y790)</f>
        <v/>
      </c>
      <c r="AB790" s="16">
        <f>Data!X790-AA790</f>
        <v/>
      </c>
      <c r="AC790" s="9">
        <f>Z790+AB790</f>
        <v/>
      </c>
      <c r="AD790" s="24">
        <f>COUNTIF(Data!$Y$2:$Y$2441,"&lt;="&amp;Data!Y790)/($B$3+1)</f>
        <v/>
      </c>
      <c r="AE790" s="16">
        <f>_xlfn.PERCENTILE.INC(Data!$U$2:$U$2441,AD790)</f>
        <v/>
      </c>
      <c r="AF790" s="16">
        <f>_xlfn.PERCENTILE.INC(Data!$V$2:$V$2441,AD790)</f>
        <v/>
      </c>
      <c r="AG790" s="16">
        <f>Data!Y790-AF790</f>
        <v/>
      </c>
      <c r="AH790" s="9">
        <f>AE790+AG790</f>
        <v/>
      </c>
    </row>
    <row r="791">
      <c r="N791" s="14">
        <f>Data!A791</f>
        <v/>
      </c>
      <c r="O791" s="24">
        <f>IF(Occurrence!J791&gt;0,COUNTIFS(Occurrence!$J$2:$J$2441,"&gt;0",Occurrence!$J$2:$J$2441,"&lt;="&amp;Occurrence!J791)/($B$8+1),0)</f>
        <v/>
      </c>
      <c r="P791" s="16">
        <f>IF(Occurrence!J791&gt;0,_xlfn.PERCENTILE.INC(Data!$O$2:$O$2441,($B$4+O791*($B$5-1))/($B$3-1)),0)</f>
        <v/>
      </c>
      <c r="Q791" s="16">
        <f>IF(Occurrence!J791&gt;0,_xlfn.PERCENTILE.INC(Occurrence!$I$2:$I$2441,($B$6+O791*($B$7-1))/($B$3-1)),0)</f>
        <v/>
      </c>
      <c r="R791" s="16">
        <f>IF(Occurrence!J791&gt;0,Occurrence!J791/Q791,0)</f>
        <v/>
      </c>
      <c r="S791" s="9">
        <f>IF(Occurrence!J791&gt;0,P791*R791,0)</f>
        <v/>
      </c>
      <c r="T791" s="24">
        <f>IF(Occurrence!K791&gt;0,COUNTIFS(Occurrence!$K$2:$K$2441,"&gt;0",Occurrence!$K$2:$K$2441,"&lt;="&amp;Occurrence!K791)/($B$9+1),0)</f>
        <v/>
      </c>
      <c r="U791" s="16">
        <f>IF(Occurrence!K791&gt;0,_xlfn.PERCENTILE.INC(Data!$O$2:$O$2441,($B$4+T791*($B$5-1))/($B$3-1)),0)</f>
        <v/>
      </c>
      <c r="V791" s="16">
        <f>IF(Occurrence!K791&gt;0,_xlfn.PERCENTILE.INC(Occurrence!$I$2:$I$2441,($B$6+T791*($B$7-1))/($B$3-1)),0)</f>
        <v/>
      </c>
      <c r="W791" s="16">
        <f>IF(Occurrence!K791&gt;0,Occurrence!K791/V791,0)</f>
        <v/>
      </c>
      <c r="X791" s="9">
        <f>IF(Occurrence!K791&gt;0,U791*W791,0)</f>
        <v/>
      </c>
      <c r="Y791" s="24">
        <f>COUNTIF(Data!$X$2:$X$2441,"&lt;="&amp;Data!X791)/($B$3+1)</f>
        <v/>
      </c>
      <c r="Z791" s="16">
        <f>_xlfn.PERCENTILE.INC(Data!$U$2:$U$2441,Y791)</f>
        <v/>
      </c>
      <c r="AA791" s="16">
        <f>_xlfn.PERCENTILE.INC(Data!$V$2:$V$2441,Y791)</f>
        <v/>
      </c>
      <c r="AB791" s="16">
        <f>Data!X791-AA791</f>
        <v/>
      </c>
      <c r="AC791" s="9">
        <f>Z791+AB791</f>
        <v/>
      </c>
      <c r="AD791" s="24">
        <f>COUNTIF(Data!$Y$2:$Y$2441,"&lt;="&amp;Data!Y791)/($B$3+1)</f>
        <v/>
      </c>
      <c r="AE791" s="16">
        <f>_xlfn.PERCENTILE.INC(Data!$U$2:$U$2441,AD791)</f>
        <v/>
      </c>
      <c r="AF791" s="16">
        <f>_xlfn.PERCENTILE.INC(Data!$V$2:$V$2441,AD791)</f>
        <v/>
      </c>
      <c r="AG791" s="16">
        <f>Data!Y791-AF791</f>
        <v/>
      </c>
      <c r="AH791" s="9">
        <f>AE791+AG791</f>
        <v/>
      </c>
    </row>
    <row r="792">
      <c r="N792" s="14">
        <f>Data!A792</f>
        <v/>
      </c>
      <c r="O792" s="24">
        <f>IF(Occurrence!J792&gt;0,COUNTIFS(Occurrence!$J$2:$J$2441,"&gt;0",Occurrence!$J$2:$J$2441,"&lt;="&amp;Occurrence!J792)/($B$8+1),0)</f>
        <v/>
      </c>
      <c r="P792" s="16">
        <f>IF(Occurrence!J792&gt;0,_xlfn.PERCENTILE.INC(Data!$O$2:$O$2441,($B$4+O792*($B$5-1))/($B$3-1)),0)</f>
        <v/>
      </c>
      <c r="Q792" s="16">
        <f>IF(Occurrence!J792&gt;0,_xlfn.PERCENTILE.INC(Occurrence!$I$2:$I$2441,($B$6+O792*($B$7-1))/($B$3-1)),0)</f>
        <v/>
      </c>
      <c r="R792" s="16">
        <f>IF(Occurrence!J792&gt;0,Occurrence!J792/Q792,0)</f>
        <v/>
      </c>
      <c r="S792" s="9">
        <f>IF(Occurrence!J792&gt;0,P792*R792,0)</f>
        <v/>
      </c>
      <c r="T792" s="24">
        <f>IF(Occurrence!K792&gt;0,COUNTIFS(Occurrence!$K$2:$K$2441,"&gt;0",Occurrence!$K$2:$K$2441,"&lt;="&amp;Occurrence!K792)/($B$9+1),0)</f>
        <v/>
      </c>
      <c r="U792" s="16">
        <f>IF(Occurrence!K792&gt;0,_xlfn.PERCENTILE.INC(Data!$O$2:$O$2441,($B$4+T792*($B$5-1))/($B$3-1)),0)</f>
        <v/>
      </c>
      <c r="V792" s="16">
        <f>IF(Occurrence!K792&gt;0,_xlfn.PERCENTILE.INC(Occurrence!$I$2:$I$2441,($B$6+T792*($B$7-1))/($B$3-1)),0)</f>
        <v/>
      </c>
      <c r="W792" s="16">
        <f>IF(Occurrence!K792&gt;0,Occurrence!K792/V792,0)</f>
        <v/>
      </c>
      <c r="X792" s="9">
        <f>IF(Occurrence!K792&gt;0,U792*W792,0)</f>
        <v/>
      </c>
      <c r="Y792" s="24">
        <f>COUNTIF(Data!$X$2:$X$2441,"&lt;="&amp;Data!X792)/($B$3+1)</f>
        <v/>
      </c>
      <c r="Z792" s="16">
        <f>_xlfn.PERCENTILE.INC(Data!$U$2:$U$2441,Y792)</f>
        <v/>
      </c>
      <c r="AA792" s="16">
        <f>_xlfn.PERCENTILE.INC(Data!$V$2:$V$2441,Y792)</f>
        <v/>
      </c>
      <c r="AB792" s="16">
        <f>Data!X792-AA792</f>
        <v/>
      </c>
      <c r="AC792" s="9">
        <f>Z792+AB792</f>
        <v/>
      </c>
      <c r="AD792" s="24">
        <f>COUNTIF(Data!$Y$2:$Y$2441,"&lt;="&amp;Data!Y792)/($B$3+1)</f>
        <v/>
      </c>
      <c r="AE792" s="16">
        <f>_xlfn.PERCENTILE.INC(Data!$U$2:$U$2441,AD792)</f>
        <v/>
      </c>
      <c r="AF792" s="16">
        <f>_xlfn.PERCENTILE.INC(Data!$V$2:$V$2441,AD792)</f>
        <v/>
      </c>
      <c r="AG792" s="16">
        <f>Data!Y792-AF792</f>
        <v/>
      </c>
      <c r="AH792" s="9">
        <f>AE792+AG792</f>
        <v/>
      </c>
    </row>
    <row r="793">
      <c r="N793" s="14">
        <f>Data!A793</f>
        <v/>
      </c>
      <c r="O793" s="24">
        <f>IF(Occurrence!J793&gt;0,COUNTIFS(Occurrence!$J$2:$J$2441,"&gt;0",Occurrence!$J$2:$J$2441,"&lt;="&amp;Occurrence!J793)/($B$8+1),0)</f>
        <v/>
      </c>
      <c r="P793" s="16">
        <f>IF(Occurrence!J793&gt;0,_xlfn.PERCENTILE.INC(Data!$O$2:$O$2441,($B$4+O793*($B$5-1))/($B$3-1)),0)</f>
        <v/>
      </c>
      <c r="Q793" s="16">
        <f>IF(Occurrence!J793&gt;0,_xlfn.PERCENTILE.INC(Occurrence!$I$2:$I$2441,($B$6+O793*($B$7-1))/($B$3-1)),0)</f>
        <v/>
      </c>
      <c r="R793" s="16">
        <f>IF(Occurrence!J793&gt;0,Occurrence!J793/Q793,0)</f>
        <v/>
      </c>
      <c r="S793" s="9">
        <f>IF(Occurrence!J793&gt;0,P793*R793,0)</f>
        <v/>
      </c>
      <c r="T793" s="24">
        <f>IF(Occurrence!K793&gt;0,COUNTIFS(Occurrence!$K$2:$K$2441,"&gt;0",Occurrence!$K$2:$K$2441,"&lt;="&amp;Occurrence!K793)/($B$9+1),0)</f>
        <v/>
      </c>
      <c r="U793" s="16">
        <f>IF(Occurrence!K793&gt;0,_xlfn.PERCENTILE.INC(Data!$O$2:$O$2441,($B$4+T793*($B$5-1))/($B$3-1)),0)</f>
        <v/>
      </c>
      <c r="V793" s="16">
        <f>IF(Occurrence!K793&gt;0,_xlfn.PERCENTILE.INC(Occurrence!$I$2:$I$2441,($B$6+T793*($B$7-1))/($B$3-1)),0)</f>
        <v/>
      </c>
      <c r="W793" s="16">
        <f>IF(Occurrence!K793&gt;0,Occurrence!K793/V793,0)</f>
        <v/>
      </c>
      <c r="X793" s="9">
        <f>IF(Occurrence!K793&gt;0,U793*W793,0)</f>
        <v/>
      </c>
      <c r="Y793" s="24">
        <f>COUNTIF(Data!$X$2:$X$2441,"&lt;="&amp;Data!X793)/($B$3+1)</f>
        <v/>
      </c>
      <c r="Z793" s="16">
        <f>_xlfn.PERCENTILE.INC(Data!$U$2:$U$2441,Y793)</f>
        <v/>
      </c>
      <c r="AA793" s="16">
        <f>_xlfn.PERCENTILE.INC(Data!$V$2:$V$2441,Y793)</f>
        <v/>
      </c>
      <c r="AB793" s="16">
        <f>Data!X793-AA793</f>
        <v/>
      </c>
      <c r="AC793" s="9">
        <f>Z793+AB793</f>
        <v/>
      </c>
      <c r="AD793" s="24">
        <f>COUNTIF(Data!$Y$2:$Y$2441,"&lt;="&amp;Data!Y793)/($B$3+1)</f>
        <v/>
      </c>
      <c r="AE793" s="16">
        <f>_xlfn.PERCENTILE.INC(Data!$U$2:$U$2441,AD793)</f>
        <v/>
      </c>
      <c r="AF793" s="16">
        <f>_xlfn.PERCENTILE.INC(Data!$V$2:$V$2441,AD793)</f>
        <v/>
      </c>
      <c r="AG793" s="16">
        <f>Data!Y793-AF793</f>
        <v/>
      </c>
      <c r="AH793" s="9">
        <f>AE793+AG793</f>
        <v/>
      </c>
    </row>
    <row r="794">
      <c r="N794" s="14">
        <f>Data!A794</f>
        <v/>
      </c>
      <c r="O794" s="24">
        <f>IF(Occurrence!J794&gt;0,COUNTIFS(Occurrence!$J$2:$J$2441,"&gt;0",Occurrence!$J$2:$J$2441,"&lt;="&amp;Occurrence!J794)/($B$8+1),0)</f>
        <v/>
      </c>
      <c r="P794" s="16">
        <f>IF(Occurrence!J794&gt;0,_xlfn.PERCENTILE.INC(Data!$O$2:$O$2441,($B$4+O794*($B$5-1))/($B$3-1)),0)</f>
        <v/>
      </c>
      <c r="Q794" s="16">
        <f>IF(Occurrence!J794&gt;0,_xlfn.PERCENTILE.INC(Occurrence!$I$2:$I$2441,($B$6+O794*($B$7-1))/($B$3-1)),0)</f>
        <v/>
      </c>
      <c r="R794" s="16">
        <f>IF(Occurrence!J794&gt;0,Occurrence!J794/Q794,0)</f>
        <v/>
      </c>
      <c r="S794" s="9">
        <f>IF(Occurrence!J794&gt;0,P794*R794,0)</f>
        <v/>
      </c>
      <c r="T794" s="24">
        <f>IF(Occurrence!K794&gt;0,COUNTIFS(Occurrence!$K$2:$K$2441,"&gt;0",Occurrence!$K$2:$K$2441,"&lt;="&amp;Occurrence!K794)/($B$9+1),0)</f>
        <v/>
      </c>
      <c r="U794" s="16">
        <f>IF(Occurrence!K794&gt;0,_xlfn.PERCENTILE.INC(Data!$O$2:$O$2441,($B$4+T794*($B$5-1))/($B$3-1)),0)</f>
        <v/>
      </c>
      <c r="V794" s="16">
        <f>IF(Occurrence!K794&gt;0,_xlfn.PERCENTILE.INC(Occurrence!$I$2:$I$2441,($B$6+T794*($B$7-1))/($B$3-1)),0)</f>
        <v/>
      </c>
      <c r="W794" s="16">
        <f>IF(Occurrence!K794&gt;0,Occurrence!K794/V794,0)</f>
        <v/>
      </c>
      <c r="X794" s="9">
        <f>IF(Occurrence!K794&gt;0,U794*W794,0)</f>
        <v/>
      </c>
      <c r="Y794" s="24">
        <f>COUNTIF(Data!$X$2:$X$2441,"&lt;="&amp;Data!X794)/($B$3+1)</f>
        <v/>
      </c>
      <c r="Z794" s="16">
        <f>_xlfn.PERCENTILE.INC(Data!$U$2:$U$2441,Y794)</f>
        <v/>
      </c>
      <c r="AA794" s="16">
        <f>_xlfn.PERCENTILE.INC(Data!$V$2:$V$2441,Y794)</f>
        <v/>
      </c>
      <c r="AB794" s="16">
        <f>Data!X794-AA794</f>
        <v/>
      </c>
      <c r="AC794" s="9">
        <f>Z794+AB794</f>
        <v/>
      </c>
      <c r="AD794" s="24">
        <f>COUNTIF(Data!$Y$2:$Y$2441,"&lt;="&amp;Data!Y794)/($B$3+1)</f>
        <v/>
      </c>
      <c r="AE794" s="16">
        <f>_xlfn.PERCENTILE.INC(Data!$U$2:$U$2441,AD794)</f>
        <v/>
      </c>
      <c r="AF794" s="16">
        <f>_xlfn.PERCENTILE.INC(Data!$V$2:$V$2441,AD794)</f>
        <v/>
      </c>
      <c r="AG794" s="16">
        <f>Data!Y794-AF794</f>
        <v/>
      </c>
      <c r="AH794" s="9">
        <f>AE794+AG794</f>
        <v/>
      </c>
    </row>
    <row r="795">
      <c r="N795" s="14">
        <f>Data!A795</f>
        <v/>
      </c>
      <c r="O795" s="24">
        <f>IF(Occurrence!J795&gt;0,COUNTIFS(Occurrence!$J$2:$J$2441,"&gt;0",Occurrence!$J$2:$J$2441,"&lt;="&amp;Occurrence!J795)/($B$8+1),0)</f>
        <v/>
      </c>
      <c r="P795" s="16">
        <f>IF(Occurrence!J795&gt;0,_xlfn.PERCENTILE.INC(Data!$O$2:$O$2441,($B$4+O795*($B$5-1))/($B$3-1)),0)</f>
        <v/>
      </c>
      <c r="Q795" s="16">
        <f>IF(Occurrence!J795&gt;0,_xlfn.PERCENTILE.INC(Occurrence!$I$2:$I$2441,($B$6+O795*($B$7-1))/($B$3-1)),0)</f>
        <v/>
      </c>
      <c r="R795" s="16">
        <f>IF(Occurrence!J795&gt;0,Occurrence!J795/Q795,0)</f>
        <v/>
      </c>
      <c r="S795" s="9">
        <f>IF(Occurrence!J795&gt;0,P795*R795,0)</f>
        <v/>
      </c>
      <c r="T795" s="24">
        <f>IF(Occurrence!K795&gt;0,COUNTIFS(Occurrence!$K$2:$K$2441,"&gt;0",Occurrence!$K$2:$K$2441,"&lt;="&amp;Occurrence!K795)/($B$9+1),0)</f>
        <v/>
      </c>
      <c r="U795" s="16">
        <f>IF(Occurrence!K795&gt;0,_xlfn.PERCENTILE.INC(Data!$O$2:$O$2441,($B$4+T795*($B$5-1))/($B$3-1)),0)</f>
        <v/>
      </c>
      <c r="V795" s="16">
        <f>IF(Occurrence!K795&gt;0,_xlfn.PERCENTILE.INC(Occurrence!$I$2:$I$2441,($B$6+T795*($B$7-1))/($B$3-1)),0)</f>
        <v/>
      </c>
      <c r="W795" s="16">
        <f>IF(Occurrence!K795&gt;0,Occurrence!K795/V795,0)</f>
        <v/>
      </c>
      <c r="X795" s="9">
        <f>IF(Occurrence!K795&gt;0,U795*W795,0)</f>
        <v/>
      </c>
      <c r="Y795" s="24">
        <f>COUNTIF(Data!$X$2:$X$2441,"&lt;="&amp;Data!X795)/($B$3+1)</f>
        <v/>
      </c>
      <c r="Z795" s="16">
        <f>_xlfn.PERCENTILE.INC(Data!$U$2:$U$2441,Y795)</f>
        <v/>
      </c>
      <c r="AA795" s="16">
        <f>_xlfn.PERCENTILE.INC(Data!$V$2:$V$2441,Y795)</f>
        <v/>
      </c>
      <c r="AB795" s="16">
        <f>Data!X795-AA795</f>
        <v/>
      </c>
      <c r="AC795" s="9">
        <f>Z795+AB795</f>
        <v/>
      </c>
      <c r="AD795" s="24">
        <f>COUNTIF(Data!$Y$2:$Y$2441,"&lt;="&amp;Data!Y795)/($B$3+1)</f>
        <v/>
      </c>
      <c r="AE795" s="16">
        <f>_xlfn.PERCENTILE.INC(Data!$U$2:$U$2441,AD795)</f>
        <v/>
      </c>
      <c r="AF795" s="16">
        <f>_xlfn.PERCENTILE.INC(Data!$V$2:$V$2441,AD795)</f>
        <v/>
      </c>
      <c r="AG795" s="16">
        <f>Data!Y795-AF795</f>
        <v/>
      </c>
      <c r="AH795" s="9">
        <f>AE795+AG795</f>
        <v/>
      </c>
    </row>
    <row r="796">
      <c r="N796" s="14">
        <f>Data!A796</f>
        <v/>
      </c>
      <c r="O796" s="24">
        <f>IF(Occurrence!J796&gt;0,COUNTIFS(Occurrence!$J$2:$J$2441,"&gt;0",Occurrence!$J$2:$J$2441,"&lt;="&amp;Occurrence!J796)/($B$8+1),0)</f>
        <v/>
      </c>
      <c r="P796" s="16">
        <f>IF(Occurrence!J796&gt;0,_xlfn.PERCENTILE.INC(Data!$O$2:$O$2441,($B$4+O796*($B$5-1))/($B$3-1)),0)</f>
        <v/>
      </c>
      <c r="Q796" s="16">
        <f>IF(Occurrence!J796&gt;0,_xlfn.PERCENTILE.INC(Occurrence!$I$2:$I$2441,($B$6+O796*($B$7-1))/($B$3-1)),0)</f>
        <v/>
      </c>
      <c r="R796" s="16">
        <f>IF(Occurrence!J796&gt;0,Occurrence!J796/Q796,0)</f>
        <v/>
      </c>
      <c r="S796" s="9">
        <f>IF(Occurrence!J796&gt;0,P796*R796,0)</f>
        <v/>
      </c>
      <c r="T796" s="24">
        <f>IF(Occurrence!K796&gt;0,COUNTIFS(Occurrence!$K$2:$K$2441,"&gt;0",Occurrence!$K$2:$K$2441,"&lt;="&amp;Occurrence!K796)/($B$9+1),0)</f>
        <v/>
      </c>
      <c r="U796" s="16">
        <f>IF(Occurrence!K796&gt;0,_xlfn.PERCENTILE.INC(Data!$O$2:$O$2441,($B$4+T796*($B$5-1))/($B$3-1)),0)</f>
        <v/>
      </c>
      <c r="V796" s="16">
        <f>IF(Occurrence!K796&gt;0,_xlfn.PERCENTILE.INC(Occurrence!$I$2:$I$2441,($B$6+T796*($B$7-1))/($B$3-1)),0)</f>
        <v/>
      </c>
      <c r="W796" s="16">
        <f>IF(Occurrence!K796&gt;0,Occurrence!K796/V796,0)</f>
        <v/>
      </c>
      <c r="X796" s="9">
        <f>IF(Occurrence!K796&gt;0,U796*W796,0)</f>
        <v/>
      </c>
      <c r="Y796" s="24">
        <f>COUNTIF(Data!$X$2:$X$2441,"&lt;="&amp;Data!X796)/($B$3+1)</f>
        <v/>
      </c>
      <c r="Z796" s="16">
        <f>_xlfn.PERCENTILE.INC(Data!$U$2:$U$2441,Y796)</f>
        <v/>
      </c>
      <c r="AA796" s="16">
        <f>_xlfn.PERCENTILE.INC(Data!$V$2:$V$2441,Y796)</f>
        <v/>
      </c>
      <c r="AB796" s="16">
        <f>Data!X796-AA796</f>
        <v/>
      </c>
      <c r="AC796" s="9">
        <f>Z796+AB796</f>
        <v/>
      </c>
      <c r="AD796" s="24">
        <f>COUNTIF(Data!$Y$2:$Y$2441,"&lt;="&amp;Data!Y796)/($B$3+1)</f>
        <v/>
      </c>
      <c r="AE796" s="16">
        <f>_xlfn.PERCENTILE.INC(Data!$U$2:$U$2441,AD796)</f>
        <v/>
      </c>
      <c r="AF796" s="16">
        <f>_xlfn.PERCENTILE.INC(Data!$V$2:$V$2441,AD796)</f>
        <v/>
      </c>
      <c r="AG796" s="16">
        <f>Data!Y796-AF796</f>
        <v/>
      </c>
      <c r="AH796" s="9">
        <f>AE796+AG796</f>
        <v/>
      </c>
    </row>
    <row r="797">
      <c r="N797" s="14">
        <f>Data!A797</f>
        <v/>
      </c>
      <c r="O797" s="24">
        <f>IF(Occurrence!J797&gt;0,COUNTIFS(Occurrence!$J$2:$J$2441,"&gt;0",Occurrence!$J$2:$J$2441,"&lt;="&amp;Occurrence!J797)/($B$8+1),0)</f>
        <v/>
      </c>
      <c r="P797" s="16">
        <f>IF(Occurrence!J797&gt;0,_xlfn.PERCENTILE.INC(Data!$O$2:$O$2441,($B$4+O797*($B$5-1))/($B$3-1)),0)</f>
        <v/>
      </c>
      <c r="Q797" s="16">
        <f>IF(Occurrence!J797&gt;0,_xlfn.PERCENTILE.INC(Occurrence!$I$2:$I$2441,($B$6+O797*($B$7-1))/($B$3-1)),0)</f>
        <v/>
      </c>
      <c r="R797" s="16">
        <f>IF(Occurrence!J797&gt;0,Occurrence!J797/Q797,0)</f>
        <v/>
      </c>
      <c r="S797" s="9">
        <f>IF(Occurrence!J797&gt;0,P797*R797,0)</f>
        <v/>
      </c>
      <c r="T797" s="24">
        <f>IF(Occurrence!K797&gt;0,COUNTIFS(Occurrence!$K$2:$K$2441,"&gt;0",Occurrence!$K$2:$K$2441,"&lt;="&amp;Occurrence!K797)/($B$9+1),0)</f>
        <v/>
      </c>
      <c r="U797" s="16">
        <f>IF(Occurrence!K797&gt;0,_xlfn.PERCENTILE.INC(Data!$O$2:$O$2441,($B$4+T797*($B$5-1))/($B$3-1)),0)</f>
        <v/>
      </c>
      <c r="V797" s="16">
        <f>IF(Occurrence!K797&gt;0,_xlfn.PERCENTILE.INC(Occurrence!$I$2:$I$2441,($B$6+T797*($B$7-1))/($B$3-1)),0)</f>
        <v/>
      </c>
      <c r="W797" s="16">
        <f>IF(Occurrence!K797&gt;0,Occurrence!K797/V797,0)</f>
        <v/>
      </c>
      <c r="X797" s="9">
        <f>IF(Occurrence!K797&gt;0,U797*W797,0)</f>
        <v/>
      </c>
      <c r="Y797" s="24">
        <f>COUNTIF(Data!$X$2:$X$2441,"&lt;="&amp;Data!X797)/($B$3+1)</f>
        <v/>
      </c>
      <c r="Z797" s="16">
        <f>_xlfn.PERCENTILE.INC(Data!$U$2:$U$2441,Y797)</f>
        <v/>
      </c>
      <c r="AA797" s="16">
        <f>_xlfn.PERCENTILE.INC(Data!$V$2:$V$2441,Y797)</f>
        <v/>
      </c>
      <c r="AB797" s="16">
        <f>Data!X797-AA797</f>
        <v/>
      </c>
      <c r="AC797" s="9">
        <f>Z797+AB797</f>
        <v/>
      </c>
      <c r="AD797" s="24">
        <f>COUNTIF(Data!$Y$2:$Y$2441,"&lt;="&amp;Data!Y797)/($B$3+1)</f>
        <v/>
      </c>
      <c r="AE797" s="16">
        <f>_xlfn.PERCENTILE.INC(Data!$U$2:$U$2441,AD797)</f>
        <v/>
      </c>
      <c r="AF797" s="16">
        <f>_xlfn.PERCENTILE.INC(Data!$V$2:$V$2441,AD797)</f>
        <v/>
      </c>
      <c r="AG797" s="16">
        <f>Data!Y797-AF797</f>
        <v/>
      </c>
      <c r="AH797" s="9">
        <f>AE797+AG797</f>
        <v/>
      </c>
    </row>
    <row r="798">
      <c r="N798" s="14">
        <f>Data!A798</f>
        <v/>
      </c>
      <c r="O798" s="24">
        <f>IF(Occurrence!J798&gt;0,COUNTIFS(Occurrence!$J$2:$J$2441,"&gt;0",Occurrence!$J$2:$J$2441,"&lt;="&amp;Occurrence!J798)/($B$8+1),0)</f>
        <v/>
      </c>
      <c r="P798" s="16">
        <f>IF(Occurrence!J798&gt;0,_xlfn.PERCENTILE.INC(Data!$O$2:$O$2441,($B$4+O798*($B$5-1))/($B$3-1)),0)</f>
        <v/>
      </c>
      <c r="Q798" s="16">
        <f>IF(Occurrence!J798&gt;0,_xlfn.PERCENTILE.INC(Occurrence!$I$2:$I$2441,($B$6+O798*($B$7-1))/($B$3-1)),0)</f>
        <v/>
      </c>
      <c r="R798" s="16">
        <f>IF(Occurrence!J798&gt;0,Occurrence!J798/Q798,0)</f>
        <v/>
      </c>
      <c r="S798" s="9">
        <f>IF(Occurrence!J798&gt;0,P798*R798,0)</f>
        <v/>
      </c>
      <c r="T798" s="24">
        <f>IF(Occurrence!K798&gt;0,COUNTIFS(Occurrence!$K$2:$K$2441,"&gt;0",Occurrence!$K$2:$K$2441,"&lt;="&amp;Occurrence!K798)/($B$9+1),0)</f>
        <v/>
      </c>
      <c r="U798" s="16">
        <f>IF(Occurrence!K798&gt;0,_xlfn.PERCENTILE.INC(Data!$O$2:$O$2441,($B$4+T798*($B$5-1))/($B$3-1)),0)</f>
        <v/>
      </c>
      <c r="V798" s="16">
        <f>IF(Occurrence!K798&gt;0,_xlfn.PERCENTILE.INC(Occurrence!$I$2:$I$2441,($B$6+T798*($B$7-1))/($B$3-1)),0)</f>
        <v/>
      </c>
      <c r="W798" s="16">
        <f>IF(Occurrence!K798&gt;0,Occurrence!K798/V798,0)</f>
        <v/>
      </c>
      <c r="X798" s="9">
        <f>IF(Occurrence!K798&gt;0,U798*W798,0)</f>
        <v/>
      </c>
      <c r="Y798" s="24">
        <f>COUNTIF(Data!$X$2:$X$2441,"&lt;="&amp;Data!X798)/($B$3+1)</f>
        <v/>
      </c>
      <c r="Z798" s="16">
        <f>_xlfn.PERCENTILE.INC(Data!$U$2:$U$2441,Y798)</f>
        <v/>
      </c>
      <c r="AA798" s="16">
        <f>_xlfn.PERCENTILE.INC(Data!$V$2:$V$2441,Y798)</f>
        <v/>
      </c>
      <c r="AB798" s="16">
        <f>Data!X798-AA798</f>
        <v/>
      </c>
      <c r="AC798" s="9">
        <f>Z798+AB798</f>
        <v/>
      </c>
      <c r="AD798" s="24">
        <f>COUNTIF(Data!$Y$2:$Y$2441,"&lt;="&amp;Data!Y798)/($B$3+1)</f>
        <v/>
      </c>
      <c r="AE798" s="16">
        <f>_xlfn.PERCENTILE.INC(Data!$U$2:$U$2441,AD798)</f>
        <v/>
      </c>
      <c r="AF798" s="16">
        <f>_xlfn.PERCENTILE.INC(Data!$V$2:$V$2441,AD798)</f>
        <v/>
      </c>
      <c r="AG798" s="16">
        <f>Data!Y798-AF798</f>
        <v/>
      </c>
      <c r="AH798" s="9">
        <f>AE798+AG798</f>
        <v/>
      </c>
    </row>
    <row r="799">
      <c r="N799" s="14">
        <f>Data!A799</f>
        <v/>
      </c>
      <c r="O799" s="24">
        <f>IF(Occurrence!J799&gt;0,COUNTIFS(Occurrence!$J$2:$J$2441,"&gt;0",Occurrence!$J$2:$J$2441,"&lt;="&amp;Occurrence!J799)/($B$8+1),0)</f>
        <v/>
      </c>
      <c r="P799" s="16">
        <f>IF(Occurrence!J799&gt;0,_xlfn.PERCENTILE.INC(Data!$O$2:$O$2441,($B$4+O799*($B$5-1))/($B$3-1)),0)</f>
        <v/>
      </c>
      <c r="Q799" s="16">
        <f>IF(Occurrence!J799&gt;0,_xlfn.PERCENTILE.INC(Occurrence!$I$2:$I$2441,($B$6+O799*($B$7-1))/($B$3-1)),0)</f>
        <v/>
      </c>
      <c r="R799" s="16">
        <f>IF(Occurrence!J799&gt;0,Occurrence!J799/Q799,0)</f>
        <v/>
      </c>
      <c r="S799" s="9">
        <f>IF(Occurrence!J799&gt;0,P799*R799,0)</f>
        <v/>
      </c>
      <c r="T799" s="24">
        <f>IF(Occurrence!K799&gt;0,COUNTIFS(Occurrence!$K$2:$K$2441,"&gt;0",Occurrence!$K$2:$K$2441,"&lt;="&amp;Occurrence!K799)/($B$9+1),0)</f>
        <v/>
      </c>
      <c r="U799" s="16">
        <f>IF(Occurrence!K799&gt;0,_xlfn.PERCENTILE.INC(Data!$O$2:$O$2441,($B$4+T799*($B$5-1))/($B$3-1)),0)</f>
        <v/>
      </c>
      <c r="V799" s="16">
        <f>IF(Occurrence!K799&gt;0,_xlfn.PERCENTILE.INC(Occurrence!$I$2:$I$2441,($B$6+T799*($B$7-1))/($B$3-1)),0)</f>
        <v/>
      </c>
      <c r="W799" s="16">
        <f>IF(Occurrence!K799&gt;0,Occurrence!K799/V799,0)</f>
        <v/>
      </c>
      <c r="X799" s="9">
        <f>IF(Occurrence!K799&gt;0,U799*W799,0)</f>
        <v/>
      </c>
      <c r="Y799" s="24">
        <f>COUNTIF(Data!$X$2:$X$2441,"&lt;="&amp;Data!X799)/($B$3+1)</f>
        <v/>
      </c>
      <c r="Z799" s="16">
        <f>_xlfn.PERCENTILE.INC(Data!$U$2:$U$2441,Y799)</f>
        <v/>
      </c>
      <c r="AA799" s="16">
        <f>_xlfn.PERCENTILE.INC(Data!$V$2:$V$2441,Y799)</f>
        <v/>
      </c>
      <c r="AB799" s="16">
        <f>Data!X799-AA799</f>
        <v/>
      </c>
      <c r="AC799" s="9">
        <f>Z799+AB799</f>
        <v/>
      </c>
      <c r="AD799" s="24">
        <f>COUNTIF(Data!$Y$2:$Y$2441,"&lt;="&amp;Data!Y799)/($B$3+1)</f>
        <v/>
      </c>
      <c r="AE799" s="16">
        <f>_xlfn.PERCENTILE.INC(Data!$U$2:$U$2441,AD799)</f>
        <v/>
      </c>
      <c r="AF799" s="16">
        <f>_xlfn.PERCENTILE.INC(Data!$V$2:$V$2441,AD799)</f>
        <v/>
      </c>
      <c r="AG799" s="16">
        <f>Data!Y799-AF799</f>
        <v/>
      </c>
      <c r="AH799" s="9">
        <f>AE799+AG799</f>
        <v/>
      </c>
    </row>
    <row r="800">
      <c r="N800" s="14">
        <f>Data!A800</f>
        <v/>
      </c>
      <c r="O800" s="24">
        <f>IF(Occurrence!J800&gt;0,COUNTIFS(Occurrence!$J$2:$J$2441,"&gt;0",Occurrence!$J$2:$J$2441,"&lt;="&amp;Occurrence!J800)/($B$8+1),0)</f>
        <v/>
      </c>
      <c r="P800" s="16">
        <f>IF(Occurrence!J800&gt;0,_xlfn.PERCENTILE.INC(Data!$O$2:$O$2441,($B$4+O800*($B$5-1))/($B$3-1)),0)</f>
        <v/>
      </c>
      <c r="Q800" s="16">
        <f>IF(Occurrence!J800&gt;0,_xlfn.PERCENTILE.INC(Occurrence!$I$2:$I$2441,($B$6+O800*($B$7-1))/($B$3-1)),0)</f>
        <v/>
      </c>
      <c r="R800" s="16">
        <f>IF(Occurrence!J800&gt;0,Occurrence!J800/Q800,0)</f>
        <v/>
      </c>
      <c r="S800" s="9">
        <f>IF(Occurrence!J800&gt;0,P800*R800,0)</f>
        <v/>
      </c>
      <c r="T800" s="24">
        <f>IF(Occurrence!K800&gt;0,COUNTIFS(Occurrence!$K$2:$K$2441,"&gt;0",Occurrence!$K$2:$K$2441,"&lt;="&amp;Occurrence!K800)/($B$9+1),0)</f>
        <v/>
      </c>
      <c r="U800" s="16">
        <f>IF(Occurrence!K800&gt;0,_xlfn.PERCENTILE.INC(Data!$O$2:$O$2441,($B$4+T800*($B$5-1))/($B$3-1)),0)</f>
        <v/>
      </c>
      <c r="V800" s="16">
        <f>IF(Occurrence!K800&gt;0,_xlfn.PERCENTILE.INC(Occurrence!$I$2:$I$2441,($B$6+T800*($B$7-1))/($B$3-1)),0)</f>
        <v/>
      </c>
      <c r="W800" s="16">
        <f>IF(Occurrence!K800&gt;0,Occurrence!K800/V800,0)</f>
        <v/>
      </c>
      <c r="X800" s="9">
        <f>IF(Occurrence!K800&gt;0,U800*W800,0)</f>
        <v/>
      </c>
      <c r="Y800" s="24">
        <f>COUNTIF(Data!$X$2:$X$2441,"&lt;="&amp;Data!X800)/($B$3+1)</f>
        <v/>
      </c>
      <c r="Z800" s="16">
        <f>_xlfn.PERCENTILE.INC(Data!$U$2:$U$2441,Y800)</f>
        <v/>
      </c>
      <c r="AA800" s="16">
        <f>_xlfn.PERCENTILE.INC(Data!$V$2:$V$2441,Y800)</f>
        <v/>
      </c>
      <c r="AB800" s="16">
        <f>Data!X800-AA800</f>
        <v/>
      </c>
      <c r="AC800" s="9">
        <f>Z800+AB800</f>
        <v/>
      </c>
      <c r="AD800" s="24">
        <f>COUNTIF(Data!$Y$2:$Y$2441,"&lt;="&amp;Data!Y800)/($B$3+1)</f>
        <v/>
      </c>
      <c r="AE800" s="16">
        <f>_xlfn.PERCENTILE.INC(Data!$U$2:$U$2441,AD800)</f>
        <v/>
      </c>
      <c r="AF800" s="16">
        <f>_xlfn.PERCENTILE.INC(Data!$V$2:$V$2441,AD800)</f>
        <v/>
      </c>
      <c r="AG800" s="16">
        <f>Data!Y800-AF800</f>
        <v/>
      </c>
      <c r="AH800" s="9">
        <f>AE800+AG800</f>
        <v/>
      </c>
    </row>
    <row r="801">
      <c r="N801" s="14">
        <f>Data!A801</f>
        <v/>
      </c>
      <c r="O801" s="24">
        <f>IF(Occurrence!J801&gt;0,COUNTIFS(Occurrence!$J$2:$J$2441,"&gt;0",Occurrence!$J$2:$J$2441,"&lt;="&amp;Occurrence!J801)/($B$8+1),0)</f>
        <v/>
      </c>
      <c r="P801" s="16">
        <f>IF(Occurrence!J801&gt;0,_xlfn.PERCENTILE.INC(Data!$O$2:$O$2441,($B$4+O801*($B$5-1))/($B$3-1)),0)</f>
        <v/>
      </c>
      <c r="Q801" s="16">
        <f>IF(Occurrence!J801&gt;0,_xlfn.PERCENTILE.INC(Occurrence!$I$2:$I$2441,($B$6+O801*($B$7-1))/($B$3-1)),0)</f>
        <v/>
      </c>
      <c r="R801" s="16">
        <f>IF(Occurrence!J801&gt;0,Occurrence!J801/Q801,0)</f>
        <v/>
      </c>
      <c r="S801" s="9">
        <f>IF(Occurrence!J801&gt;0,P801*R801,0)</f>
        <v/>
      </c>
      <c r="T801" s="24">
        <f>IF(Occurrence!K801&gt;0,COUNTIFS(Occurrence!$K$2:$K$2441,"&gt;0",Occurrence!$K$2:$K$2441,"&lt;="&amp;Occurrence!K801)/($B$9+1),0)</f>
        <v/>
      </c>
      <c r="U801" s="16">
        <f>IF(Occurrence!K801&gt;0,_xlfn.PERCENTILE.INC(Data!$O$2:$O$2441,($B$4+T801*($B$5-1))/($B$3-1)),0)</f>
        <v/>
      </c>
      <c r="V801" s="16">
        <f>IF(Occurrence!K801&gt;0,_xlfn.PERCENTILE.INC(Occurrence!$I$2:$I$2441,($B$6+T801*($B$7-1))/($B$3-1)),0)</f>
        <v/>
      </c>
      <c r="W801" s="16">
        <f>IF(Occurrence!K801&gt;0,Occurrence!K801/V801,0)</f>
        <v/>
      </c>
      <c r="X801" s="9">
        <f>IF(Occurrence!K801&gt;0,U801*W801,0)</f>
        <v/>
      </c>
      <c r="Y801" s="24">
        <f>COUNTIF(Data!$X$2:$X$2441,"&lt;="&amp;Data!X801)/($B$3+1)</f>
        <v/>
      </c>
      <c r="Z801" s="16">
        <f>_xlfn.PERCENTILE.INC(Data!$U$2:$U$2441,Y801)</f>
        <v/>
      </c>
      <c r="AA801" s="16">
        <f>_xlfn.PERCENTILE.INC(Data!$V$2:$V$2441,Y801)</f>
        <v/>
      </c>
      <c r="AB801" s="16">
        <f>Data!X801-AA801</f>
        <v/>
      </c>
      <c r="AC801" s="9">
        <f>Z801+AB801</f>
        <v/>
      </c>
      <c r="AD801" s="24">
        <f>COUNTIF(Data!$Y$2:$Y$2441,"&lt;="&amp;Data!Y801)/($B$3+1)</f>
        <v/>
      </c>
      <c r="AE801" s="16">
        <f>_xlfn.PERCENTILE.INC(Data!$U$2:$U$2441,AD801)</f>
        <v/>
      </c>
      <c r="AF801" s="16">
        <f>_xlfn.PERCENTILE.INC(Data!$V$2:$V$2441,AD801)</f>
        <v/>
      </c>
      <c r="AG801" s="16">
        <f>Data!Y801-AF801</f>
        <v/>
      </c>
      <c r="AH801" s="9">
        <f>AE801+AG801</f>
        <v/>
      </c>
    </row>
    <row r="802">
      <c r="N802" s="14">
        <f>Data!A802</f>
        <v/>
      </c>
      <c r="O802" s="24">
        <f>IF(Occurrence!J802&gt;0,COUNTIFS(Occurrence!$J$2:$J$2441,"&gt;0",Occurrence!$J$2:$J$2441,"&lt;="&amp;Occurrence!J802)/($B$8+1),0)</f>
        <v/>
      </c>
      <c r="P802" s="16">
        <f>IF(Occurrence!J802&gt;0,_xlfn.PERCENTILE.INC(Data!$O$2:$O$2441,($B$4+O802*($B$5-1))/($B$3-1)),0)</f>
        <v/>
      </c>
      <c r="Q802" s="16">
        <f>IF(Occurrence!J802&gt;0,_xlfn.PERCENTILE.INC(Occurrence!$I$2:$I$2441,($B$6+O802*($B$7-1))/($B$3-1)),0)</f>
        <v/>
      </c>
      <c r="R802" s="16">
        <f>IF(Occurrence!J802&gt;0,Occurrence!J802/Q802,0)</f>
        <v/>
      </c>
      <c r="S802" s="9">
        <f>IF(Occurrence!J802&gt;0,P802*R802,0)</f>
        <v/>
      </c>
      <c r="T802" s="24">
        <f>IF(Occurrence!K802&gt;0,COUNTIFS(Occurrence!$K$2:$K$2441,"&gt;0",Occurrence!$K$2:$K$2441,"&lt;="&amp;Occurrence!K802)/($B$9+1),0)</f>
        <v/>
      </c>
      <c r="U802" s="16">
        <f>IF(Occurrence!K802&gt;0,_xlfn.PERCENTILE.INC(Data!$O$2:$O$2441,($B$4+T802*($B$5-1))/($B$3-1)),0)</f>
        <v/>
      </c>
      <c r="V802" s="16">
        <f>IF(Occurrence!K802&gt;0,_xlfn.PERCENTILE.INC(Occurrence!$I$2:$I$2441,($B$6+T802*($B$7-1))/($B$3-1)),0)</f>
        <v/>
      </c>
      <c r="W802" s="16">
        <f>IF(Occurrence!K802&gt;0,Occurrence!K802/V802,0)</f>
        <v/>
      </c>
      <c r="X802" s="9">
        <f>IF(Occurrence!K802&gt;0,U802*W802,0)</f>
        <v/>
      </c>
      <c r="Y802" s="24">
        <f>COUNTIF(Data!$X$2:$X$2441,"&lt;="&amp;Data!X802)/($B$3+1)</f>
        <v/>
      </c>
      <c r="Z802" s="16">
        <f>_xlfn.PERCENTILE.INC(Data!$U$2:$U$2441,Y802)</f>
        <v/>
      </c>
      <c r="AA802" s="16">
        <f>_xlfn.PERCENTILE.INC(Data!$V$2:$V$2441,Y802)</f>
        <v/>
      </c>
      <c r="AB802" s="16">
        <f>Data!X802-AA802</f>
        <v/>
      </c>
      <c r="AC802" s="9">
        <f>Z802+AB802</f>
        <v/>
      </c>
      <c r="AD802" s="24">
        <f>COUNTIF(Data!$Y$2:$Y$2441,"&lt;="&amp;Data!Y802)/($B$3+1)</f>
        <v/>
      </c>
      <c r="AE802" s="16">
        <f>_xlfn.PERCENTILE.INC(Data!$U$2:$U$2441,AD802)</f>
        <v/>
      </c>
      <c r="AF802" s="16">
        <f>_xlfn.PERCENTILE.INC(Data!$V$2:$V$2441,AD802)</f>
        <v/>
      </c>
      <c r="AG802" s="16">
        <f>Data!Y802-AF802</f>
        <v/>
      </c>
      <c r="AH802" s="9">
        <f>AE802+AG802</f>
        <v/>
      </c>
    </row>
    <row r="803">
      <c r="N803" s="14">
        <f>Data!A803</f>
        <v/>
      </c>
      <c r="O803" s="24">
        <f>IF(Occurrence!J803&gt;0,COUNTIFS(Occurrence!$J$2:$J$2441,"&gt;0",Occurrence!$J$2:$J$2441,"&lt;="&amp;Occurrence!J803)/($B$8+1),0)</f>
        <v/>
      </c>
      <c r="P803" s="16">
        <f>IF(Occurrence!J803&gt;0,_xlfn.PERCENTILE.INC(Data!$O$2:$O$2441,($B$4+O803*($B$5-1))/($B$3-1)),0)</f>
        <v/>
      </c>
      <c r="Q803" s="16">
        <f>IF(Occurrence!J803&gt;0,_xlfn.PERCENTILE.INC(Occurrence!$I$2:$I$2441,($B$6+O803*($B$7-1))/($B$3-1)),0)</f>
        <v/>
      </c>
      <c r="R803" s="16">
        <f>IF(Occurrence!J803&gt;0,Occurrence!J803/Q803,0)</f>
        <v/>
      </c>
      <c r="S803" s="9">
        <f>IF(Occurrence!J803&gt;0,P803*R803,0)</f>
        <v/>
      </c>
      <c r="T803" s="24">
        <f>IF(Occurrence!K803&gt;0,COUNTIFS(Occurrence!$K$2:$K$2441,"&gt;0",Occurrence!$K$2:$K$2441,"&lt;="&amp;Occurrence!K803)/($B$9+1),0)</f>
        <v/>
      </c>
      <c r="U803" s="16">
        <f>IF(Occurrence!K803&gt;0,_xlfn.PERCENTILE.INC(Data!$O$2:$O$2441,($B$4+T803*($B$5-1))/($B$3-1)),0)</f>
        <v/>
      </c>
      <c r="V803" s="16">
        <f>IF(Occurrence!K803&gt;0,_xlfn.PERCENTILE.INC(Occurrence!$I$2:$I$2441,($B$6+T803*($B$7-1))/($B$3-1)),0)</f>
        <v/>
      </c>
      <c r="W803" s="16">
        <f>IF(Occurrence!K803&gt;0,Occurrence!K803/V803,0)</f>
        <v/>
      </c>
      <c r="X803" s="9">
        <f>IF(Occurrence!K803&gt;0,U803*W803,0)</f>
        <v/>
      </c>
      <c r="Y803" s="24">
        <f>COUNTIF(Data!$X$2:$X$2441,"&lt;="&amp;Data!X803)/($B$3+1)</f>
        <v/>
      </c>
      <c r="Z803" s="16">
        <f>_xlfn.PERCENTILE.INC(Data!$U$2:$U$2441,Y803)</f>
        <v/>
      </c>
      <c r="AA803" s="16">
        <f>_xlfn.PERCENTILE.INC(Data!$V$2:$V$2441,Y803)</f>
        <v/>
      </c>
      <c r="AB803" s="16">
        <f>Data!X803-AA803</f>
        <v/>
      </c>
      <c r="AC803" s="9">
        <f>Z803+AB803</f>
        <v/>
      </c>
      <c r="AD803" s="24">
        <f>COUNTIF(Data!$Y$2:$Y$2441,"&lt;="&amp;Data!Y803)/($B$3+1)</f>
        <v/>
      </c>
      <c r="AE803" s="16">
        <f>_xlfn.PERCENTILE.INC(Data!$U$2:$U$2441,AD803)</f>
        <v/>
      </c>
      <c r="AF803" s="16">
        <f>_xlfn.PERCENTILE.INC(Data!$V$2:$V$2441,AD803)</f>
        <v/>
      </c>
      <c r="AG803" s="16">
        <f>Data!Y803-AF803</f>
        <v/>
      </c>
      <c r="AH803" s="9">
        <f>AE803+AG803</f>
        <v/>
      </c>
    </row>
    <row r="804">
      <c r="N804" s="14">
        <f>Data!A804</f>
        <v/>
      </c>
      <c r="O804" s="24">
        <f>IF(Occurrence!J804&gt;0,COUNTIFS(Occurrence!$J$2:$J$2441,"&gt;0",Occurrence!$J$2:$J$2441,"&lt;="&amp;Occurrence!J804)/($B$8+1),0)</f>
        <v/>
      </c>
      <c r="P804" s="16">
        <f>IF(Occurrence!J804&gt;0,_xlfn.PERCENTILE.INC(Data!$O$2:$O$2441,($B$4+O804*($B$5-1))/($B$3-1)),0)</f>
        <v/>
      </c>
      <c r="Q804" s="16">
        <f>IF(Occurrence!J804&gt;0,_xlfn.PERCENTILE.INC(Occurrence!$I$2:$I$2441,($B$6+O804*($B$7-1))/($B$3-1)),0)</f>
        <v/>
      </c>
      <c r="R804" s="16">
        <f>IF(Occurrence!J804&gt;0,Occurrence!J804/Q804,0)</f>
        <v/>
      </c>
      <c r="S804" s="9">
        <f>IF(Occurrence!J804&gt;0,P804*R804,0)</f>
        <v/>
      </c>
      <c r="T804" s="24">
        <f>IF(Occurrence!K804&gt;0,COUNTIFS(Occurrence!$K$2:$K$2441,"&gt;0",Occurrence!$K$2:$K$2441,"&lt;="&amp;Occurrence!K804)/($B$9+1),0)</f>
        <v/>
      </c>
      <c r="U804" s="16">
        <f>IF(Occurrence!K804&gt;0,_xlfn.PERCENTILE.INC(Data!$O$2:$O$2441,($B$4+T804*($B$5-1))/($B$3-1)),0)</f>
        <v/>
      </c>
      <c r="V804" s="16">
        <f>IF(Occurrence!K804&gt;0,_xlfn.PERCENTILE.INC(Occurrence!$I$2:$I$2441,($B$6+T804*($B$7-1))/($B$3-1)),0)</f>
        <v/>
      </c>
      <c r="W804" s="16">
        <f>IF(Occurrence!K804&gt;0,Occurrence!K804/V804,0)</f>
        <v/>
      </c>
      <c r="X804" s="9">
        <f>IF(Occurrence!K804&gt;0,U804*W804,0)</f>
        <v/>
      </c>
      <c r="Y804" s="24">
        <f>COUNTIF(Data!$X$2:$X$2441,"&lt;="&amp;Data!X804)/($B$3+1)</f>
        <v/>
      </c>
      <c r="Z804" s="16">
        <f>_xlfn.PERCENTILE.INC(Data!$U$2:$U$2441,Y804)</f>
        <v/>
      </c>
      <c r="AA804" s="16">
        <f>_xlfn.PERCENTILE.INC(Data!$V$2:$V$2441,Y804)</f>
        <v/>
      </c>
      <c r="AB804" s="16">
        <f>Data!X804-AA804</f>
        <v/>
      </c>
      <c r="AC804" s="9">
        <f>Z804+AB804</f>
        <v/>
      </c>
      <c r="AD804" s="24">
        <f>COUNTIF(Data!$Y$2:$Y$2441,"&lt;="&amp;Data!Y804)/($B$3+1)</f>
        <v/>
      </c>
      <c r="AE804" s="16">
        <f>_xlfn.PERCENTILE.INC(Data!$U$2:$U$2441,AD804)</f>
        <v/>
      </c>
      <c r="AF804" s="16">
        <f>_xlfn.PERCENTILE.INC(Data!$V$2:$V$2441,AD804)</f>
        <v/>
      </c>
      <c r="AG804" s="16">
        <f>Data!Y804-AF804</f>
        <v/>
      </c>
      <c r="AH804" s="9">
        <f>AE804+AG804</f>
        <v/>
      </c>
    </row>
    <row r="805">
      <c r="N805" s="14">
        <f>Data!A805</f>
        <v/>
      </c>
      <c r="O805" s="24">
        <f>IF(Occurrence!J805&gt;0,COUNTIFS(Occurrence!$J$2:$J$2441,"&gt;0",Occurrence!$J$2:$J$2441,"&lt;="&amp;Occurrence!J805)/($B$8+1),0)</f>
        <v/>
      </c>
      <c r="P805" s="16">
        <f>IF(Occurrence!J805&gt;0,_xlfn.PERCENTILE.INC(Data!$O$2:$O$2441,($B$4+O805*($B$5-1))/($B$3-1)),0)</f>
        <v/>
      </c>
      <c r="Q805" s="16">
        <f>IF(Occurrence!J805&gt;0,_xlfn.PERCENTILE.INC(Occurrence!$I$2:$I$2441,($B$6+O805*($B$7-1))/($B$3-1)),0)</f>
        <v/>
      </c>
      <c r="R805" s="16">
        <f>IF(Occurrence!J805&gt;0,Occurrence!J805/Q805,0)</f>
        <v/>
      </c>
      <c r="S805" s="9">
        <f>IF(Occurrence!J805&gt;0,P805*R805,0)</f>
        <v/>
      </c>
      <c r="T805" s="24">
        <f>IF(Occurrence!K805&gt;0,COUNTIFS(Occurrence!$K$2:$K$2441,"&gt;0",Occurrence!$K$2:$K$2441,"&lt;="&amp;Occurrence!K805)/($B$9+1),0)</f>
        <v/>
      </c>
      <c r="U805" s="16">
        <f>IF(Occurrence!K805&gt;0,_xlfn.PERCENTILE.INC(Data!$O$2:$O$2441,($B$4+T805*($B$5-1))/($B$3-1)),0)</f>
        <v/>
      </c>
      <c r="V805" s="16">
        <f>IF(Occurrence!K805&gt;0,_xlfn.PERCENTILE.INC(Occurrence!$I$2:$I$2441,($B$6+T805*($B$7-1))/($B$3-1)),0)</f>
        <v/>
      </c>
      <c r="W805" s="16">
        <f>IF(Occurrence!K805&gt;0,Occurrence!K805/V805,0)</f>
        <v/>
      </c>
      <c r="X805" s="9">
        <f>IF(Occurrence!K805&gt;0,U805*W805,0)</f>
        <v/>
      </c>
      <c r="Y805" s="24">
        <f>COUNTIF(Data!$X$2:$X$2441,"&lt;="&amp;Data!X805)/($B$3+1)</f>
        <v/>
      </c>
      <c r="Z805" s="16">
        <f>_xlfn.PERCENTILE.INC(Data!$U$2:$U$2441,Y805)</f>
        <v/>
      </c>
      <c r="AA805" s="16">
        <f>_xlfn.PERCENTILE.INC(Data!$V$2:$V$2441,Y805)</f>
        <v/>
      </c>
      <c r="AB805" s="16">
        <f>Data!X805-AA805</f>
        <v/>
      </c>
      <c r="AC805" s="9">
        <f>Z805+AB805</f>
        <v/>
      </c>
      <c r="AD805" s="24">
        <f>COUNTIF(Data!$Y$2:$Y$2441,"&lt;="&amp;Data!Y805)/($B$3+1)</f>
        <v/>
      </c>
      <c r="AE805" s="16">
        <f>_xlfn.PERCENTILE.INC(Data!$U$2:$U$2441,AD805)</f>
        <v/>
      </c>
      <c r="AF805" s="16">
        <f>_xlfn.PERCENTILE.INC(Data!$V$2:$V$2441,AD805)</f>
        <v/>
      </c>
      <c r="AG805" s="16">
        <f>Data!Y805-AF805</f>
        <v/>
      </c>
      <c r="AH805" s="9">
        <f>AE805+AG805</f>
        <v/>
      </c>
    </row>
    <row r="806">
      <c r="N806" s="14">
        <f>Data!A806</f>
        <v/>
      </c>
      <c r="O806" s="24">
        <f>IF(Occurrence!J806&gt;0,COUNTIFS(Occurrence!$J$2:$J$2441,"&gt;0",Occurrence!$J$2:$J$2441,"&lt;="&amp;Occurrence!J806)/($B$8+1),0)</f>
        <v/>
      </c>
      <c r="P806" s="16">
        <f>IF(Occurrence!J806&gt;0,_xlfn.PERCENTILE.INC(Data!$O$2:$O$2441,($B$4+O806*($B$5-1))/($B$3-1)),0)</f>
        <v/>
      </c>
      <c r="Q806" s="16">
        <f>IF(Occurrence!J806&gt;0,_xlfn.PERCENTILE.INC(Occurrence!$I$2:$I$2441,($B$6+O806*($B$7-1))/($B$3-1)),0)</f>
        <v/>
      </c>
      <c r="R806" s="16">
        <f>IF(Occurrence!J806&gt;0,Occurrence!J806/Q806,0)</f>
        <v/>
      </c>
      <c r="S806" s="9">
        <f>IF(Occurrence!J806&gt;0,P806*R806,0)</f>
        <v/>
      </c>
      <c r="T806" s="24">
        <f>IF(Occurrence!K806&gt;0,COUNTIFS(Occurrence!$K$2:$K$2441,"&gt;0",Occurrence!$K$2:$K$2441,"&lt;="&amp;Occurrence!K806)/($B$9+1),0)</f>
        <v/>
      </c>
      <c r="U806" s="16">
        <f>IF(Occurrence!K806&gt;0,_xlfn.PERCENTILE.INC(Data!$O$2:$O$2441,($B$4+T806*($B$5-1))/($B$3-1)),0)</f>
        <v/>
      </c>
      <c r="V806" s="16">
        <f>IF(Occurrence!K806&gt;0,_xlfn.PERCENTILE.INC(Occurrence!$I$2:$I$2441,($B$6+T806*($B$7-1))/($B$3-1)),0)</f>
        <v/>
      </c>
      <c r="W806" s="16">
        <f>IF(Occurrence!K806&gt;0,Occurrence!K806/V806,0)</f>
        <v/>
      </c>
      <c r="X806" s="9">
        <f>IF(Occurrence!K806&gt;0,U806*W806,0)</f>
        <v/>
      </c>
      <c r="Y806" s="24">
        <f>COUNTIF(Data!$X$2:$X$2441,"&lt;="&amp;Data!X806)/($B$3+1)</f>
        <v/>
      </c>
      <c r="Z806" s="16">
        <f>_xlfn.PERCENTILE.INC(Data!$U$2:$U$2441,Y806)</f>
        <v/>
      </c>
      <c r="AA806" s="16">
        <f>_xlfn.PERCENTILE.INC(Data!$V$2:$V$2441,Y806)</f>
        <v/>
      </c>
      <c r="AB806" s="16">
        <f>Data!X806-AA806</f>
        <v/>
      </c>
      <c r="AC806" s="9">
        <f>Z806+AB806</f>
        <v/>
      </c>
      <c r="AD806" s="24">
        <f>COUNTIF(Data!$Y$2:$Y$2441,"&lt;="&amp;Data!Y806)/($B$3+1)</f>
        <v/>
      </c>
      <c r="AE806" s="16">
        <f>_xlfn.PERCENTILE.INC(Data!$U$2:$U$2441,AD806)</f>
        <v/>
      </c>
      <c r="AF806" s="16">
        <f>_xlfn.PERCENTILE.INC(Data!$V$2:$V$2441,AD806)</f>
        <v/>
      </c>
      <c r="AG806" s="16">
        <f>Data!Y806-AF806</f>
        <v/>
      </c>
      <c r="AH806" s="9">
        <f>AE806+AG806</f>
        <v/>
      </c>
    </row>
    <row r="807">
      <c r="N807" s="14">
        <f>Data!A807</f>
        <v/>
      </c>
      <c r="O807" s="24">
        <f>IF(Occurrence!J807&gt;0,COUNTIFS(Occurrence!$J$2:$J$2441,"&gt;0",Occurrence!$J$2:$J$2441,"&lt;="&amp;Occurrence!J807)/($B$8+1),0)</f>
        <v/>
      </c>
      <c r="P807" s="16">
        <f>IF(Occurrence!J807&gt;0,_xlfn.PERCENTILE.INC(Data!$O$2:$O$2441,($B$4+O807*($B$5-1))/($B$3-1)),0)</f>
        <v/>
      </c>
      <c r="Q807" s="16">
        <f>IF(Occurrence!J807&gt;0,_xlfn.PERCENTILE.INC(Occurrence!$I$2:$I$2441,($B$6+O807*($B$7-1))/($B$3-1)),0)</f>
        <v/>
      </c>
      <c r="R807" s="16">
        <f>IF(Occurrence!J807&gt;0,Occurrence!J807/Q807,0)</f>
        <v/>
      </c>
      <c r="S807" s="9">
        <f>IF(Occurrence!J807&gt;0,P807*R807,0)</f>
        <v/>
      </c>
      <c r="T807" s="24">
        <f>IF(Occurrence!K807&gt;0,COUNTIFS(Occurrence!$K$2:$K$2441,"&gt;0",Occurrence!$K$2:$K$2441,"&lt;="&amp;Occurrence!K807)/($B$9+1),0)</f>
        <v/>
      </c>
      <c r="U807" s="16">
        <f>IF(Occurrence!K807&gt;0,_xlfn.PERCENTILE.INC(Data!$O$2:$O$2441,($B$4+T807*($B$5-1))/($B$3-1)),0)</f>
        <v/>
      </c>
      <c r="V807" s="16">
        <f>IF(Occurrence!K807&gt;0,_xlfn.PERCENTILE.INC(Occurrence!$I$2:$I$2441,($B$6+T807*($B$7-1))/($B$3-1)),0)</f>
        <v/>
      </c>
      <c r="W807" s="16">
        <f>IF(Occurrence!K807&gt;0,Occurrence!K807/V807,0)</f>
        <v/>
      </c>
      <c r="X807" s="9">
        <f>IF(Occurrence!K807&gt;0,U807*W807,0)</f>
        <v/>
      </c>
      <c r="Y807" s="24">
        <f>COUNTIF(Data!$X$2:$X$2441,"&lt;="&amp;Data!X807)/($B$3+1)</f>
        <v/>
      </c>
      <c r="Z807" s="16">
        <f>_xlfn.PERCENTILE.INC(Data!$U$2:$U$2441,Y807)</f>
        <v/>
      </c>
      <c r="AA807" s="16">
        <f>_xlfn.PERCENTILE.INC(Data!$V$2:$V$2441,Y807)</f>
        <v/>
      </c>
      <c r="AB807" s="16">
        <f>Data!X807-AA807</f>
        <v/>
      </c>
      <c r="AC807" s="9">
        <f>Z807+AB807</f>
        <v/>
      </c>
      <c r="AD807" s="24">
        <f>COUNTIF(Data!$Y$2:$Y$2441,"&lt;="&amp;Data!Y807)/($B$3+1)</f>
        <v/>
      </c>
      <c r="AE807" s="16">
        <f>_xlfn.PERCENTILE.INC(Data!$U$2:$U$2441,AD807)</f>
        <v/>
      </c>
      <c r="AF807" s="16">
        <f>_xlfn.PERCENTILE.INC(Data!$V$2:$V$2441,AD807)</f>
        <v/>
      </c>
      <c r="AG807" s="16">
        <f>Data!Y807-AF807</f>
        <v/>
      </c>
      <c r="AH807" s="9">
        <f>AE807+AG807</f>
        <v/>
      </c>
    </row>
    <row r="808">
      <c r="N808" s="14">
        <f>Data!A808</f>
        <v/>
      </c>
      <c r="O808" s="24">
        <f>IF(Occurrence!J808&gt;0,COUNTIFS(Occurrence!$J$2:$J$2441,"&gt;0",Occurrence!$J$2:$J$2441,"&lt;="&amp;Occurrence!J808)/($B$8+1),0)</f>
        <v/>
      </c>
      <c r="P808" s="16">
        <f>IF(Occurrence!J808&gt;0,_xlfn.PERCENTILE.INC(Data!$O$2:$O$2441,($B$4+O808*($B$5-1))/($B$3-1)),0)</f>
        <v/>
      </c>
      <c r="Q808" s="16">
        <f>IF(Occurrence!J808&gt;0,_xlfn.PERCENTILE.INC(Occurrence!$I$2:$I$2441,($B$6+O808*($B$7-1))/($B$3-1)),0)</f>
        <v/>
      </c>
      <c r="R808" s="16">
        <f>IF(Occurrence!J808&gt;0,Occurrence!J808/Q808,0)</f>
        <v/>
      </c>
      <c r="S808" s="9">
        <f>IF(Occurrence!J808&gt;0,P808*R808,0)</f>
        <v/>
      </c>
      <c r="T808" s="24">
        <f>IF(Occurrence!K808&gt;0,COUNTIFS(Occurrence!$K$2:$K$2441,"&gt;0",Occurrence!$K$2:$K$2441,"&lt;="&amp;Occurrence!K808)/($B$9+1),0)</f>
        <v/>
      </c>
      <c r="U808" s="16">
        <f>IF(Occurrence!K808&gt;0,_xlfn.PERCENTILE.INC(Data!$O$2:$O$2441,($B$4+T808*($B$5-1))/($B$3-1)),0)</f>
        <v/>
      </c>
      <c r="V808" s="16">
        <f>IF(Occurrence!K808&gt;0,_xlfn.PERCENTILE.INC(Occurrence!$I$2:$I$2441,($B$6+T808*($B$7-1))/($B$3-1)),0)</f>
        <v/>
      </c>
      <c r="W808" s="16">
        <f>IF(Occurrence!K808&gt;0,Occurrence!K808/V808,0)</f>
        <v/>
      </c>
      <c r="X808" s="9">
        <f>IF(Occurrence!K808&gt;0,U808*W808,0)</f>
        <v/>
      </c>
      <c r="Y808" s="24">
        <f>COUNTIF(Data!$X$2:$X$2441,"&lt;="&amp;Data!X808)/($B$3+1)</f>
        <v/>
      </c>
      <c r="Z808" s="16">
        <f>_xlfn.PERCENTILE.INC(Data!$U$2:$U$2441,Y808)</f>
        <v/>
      </c>
      <c r="AA808" s="16">
        <f>_xlfn.PERCENTILE.INC(Data!$V$2:$V$2441,Y808)</f>
        <v/>
      </c>
      <c r="AB808" s="16">
        <f>Data!X808-AA808</f>
        <v/>
      </c>
      <c r="AC808" s="9">
        <f>Z808+AB808</f>
        <v/>
      </c>
      <c r="AD808" s="24">
        <f>COUNTIF(Data!$Y$2:$Y$2441,"&lt;="&amp;Data!Y808)/($B$3+1)</f>
        <v/>
      </c>
      <c r="AE808" s="16">
        <f>_xlfn.PERCENTILE.INC(Data!$U$2:$U$2441,AD808)</f>
        <v/>
      </c>
      <c r="AF808" s="16">
        <f>_xlfn.PERCENTILE.INC(Data!$V$2:$V$2441,AD808)</f>
        <v/>
      </c>
      <c r="AG808" s="16">
        <f>Data!Y808-AF808</f>
        <v/>
      </c>
      <c r="AH808" s="9">
        <f>AE808+AG808</f>
        <v/>
      </c>
    </row>
    <row r="809">
      <c r="N809" s="14">
        <f>Data!A809</f>
        <v/>
      </c>
      <c r="O809" s="24">
        <f>IF(Occurrence!J809&gt;0,COUNTIFS(Occurrence!$J$2:$J$2441,"&gt;0",Occurrence!$J$2:$J$2441,"&lt;="&amp;Occurrence!J809)/($B$8+1),0)</f>
        <v/>
      </c>
      <c r="P809" s="16">
        <f>IF(Occurrence!J809&gt;0,_xlfn.PERCENTILE.INC(Data!$O$2:$O$2441,($B$4+O809*($B$5-1))/($B$3-1)),0)</f>
        <v/>
      </c>
      <c r="Q809" s="16">
        <f>IF(Occurrence!J809&gt;0,_xlfn.PERCENTILE.INC(Occurrence!$I$2:$I$2441,($B$6+O809*($B$7-1))/($B$3-1)),0)</f>
        <v/>
      </c>
      <c r="R809" s="16">
        <f>IF(Occurrence!J809&gt;0,Occurrence!J809/Q809,0)</f>
        <v/>
      </c>
      <c r="S809" s="9">
        <f>IF(Occurrence!J809&gt;0,P809*R809,0)</f>
        <v/>
      </c>
      <c r="T809" s="24">
        <f>IF(Occurrence!K809&gt;0,COUNTIFS(Occurrence!$K$2:$K$2441,"&gt;0",Occurrence!$K$2:$K$2441,"&lt;="&amp;Occurrence!K809)/($B$9+1),0)</f>
        <v/>
      </c>
      <c r="U809" s="16">
        <f>IF(Occurrence!K809&gt;0,_xlfn.PERCENTILE.INC(Data!$O$2:$O$2441,($B$4+T809*($B$5-1))/($B$3-1)),0)</f>
        <v/>
      </c>
      <c r="V809" s="16">
        <f>IF(Occurrence!K809&gt;0,_xlfn.PERCENTILE.INC(Occurrence!$I$2:$I$2441,($B$6+T809*($B$7-1))/($B$3-1)),0)</f>
        <v/>
      </c>
      <c r="W809" s="16">
        <f>IF(Occurrence!K809&gt;0,Occurrence!K809/V809,0)</f>
        <v/>
      </c>
      <c r="X809" s="9">
        <f>IF(Occurrence!K809&gt;0,U809*W809,0)</f>
        <v/>
      </c>
      <c r="Y809" s="24">
        <f>COUNTIF(Data!$X$2:$X$2441,"&lt;="&amp;Data!X809)/($B$3+1)</f>
        <v/>
      </c>
      <c r="Z809" s="16">
        <f>_xlfn.PERCENTILE.INC(Data!$U$2:$U$2441,Y809)</f>
        <v/>
      </c>
      <c r="AA809" s="16">
        <f>_xlfn.PERCENTILE.INC(Data!$V$2:$V$2441,Y809)</f>
        <v/>
      </c>
      <c r="AB809" s="16">
        <f>Data!X809-AA809</f>
        <v/>
      </c>
      <c r="AC809" s="9">
        <f>Z809+AB809</f>
        <v/>
      </c>
      <c r="AD809" s="24">
        <f>COUNTIF(Data!$Y$2:$Y$2441,"&lt;="&amp;Data!Y809)/($B$3+1)</f>
        <v/>
      </c>
      <c r="AE809" s="16">
        <f>_xlfn.PERCENTILE.INC(Data!$U$2:$U$2441,AD809)</f>
        <v/>
      </c>
      <c r="AF809" s="16">
        <f>_xlfn.PERCENTILE.INC(Data!$V$2:$V$2441,AD809)</f>
        <v/>
      </c>
      <c r="AG809" s="16">
        <f>Data!Y809-AF809</f>
        <v/>
      </c>
      <c r="AH809" s="9">
        <f>AE809+AG809</f>
        <v/>
      </c>
    </row>
    <row r="810">
      <c r="N810" s="14">
        <f>Data!A810</f>
        <v/>
      </c>
      <c r="O810" s="24">
        <f>IF(Occurrence!J810&gt;0,COUNTIFS(Occurrence!$J$2:$J$2441,"&gt;0",Occurrence!$J$2:$J$2441,"&lt;="&amp;Occurrence!J810)/($B$8+1),0)</f>
        <v/>
      </c>
      <c r="P810" s="16">
        <f>IF(Occurrence!J810&gt;0,_xlfn.PERCENTILE.INC(Data!$O$2:$O$2441,($B$4+O810*($B$5-1))/($B$3-1)),0)</f>
        <v/>
      </c>
      <c r="Q810" s="16">
        <f>IF(Occurrence!J810&gt;0,_xlfn.PERCENTILE.INC(Occurrence!$I$2:$I$2441,($B$6+O810*($B$7-1))/($B$3-1)),0)</f>
        <v/>
      </c>
      <c r="R810" s="16">
        <f>IF(Occurrence!J810&gt;0,Occurrence!J810/Q810,0)</f>
        <v/>
      </c>
      <c r="S810" s="9">
        <f>IF(Occurrence!J810&gt;0,P810*R810,0)</f>
        <v/>
      </c>
      <c r="T810" s="24">
        <f>IF(Occurrence!K810&gt;0,COUNTIFS(Occurrence!$K$2:$K$2441,"&gt;0",Occurrence!$K$2:$K$2441,"&lt;="&amp;Occurrence!K810)/($B$9+1),0)</f>
        <v/>
      </c>
      <c r="U810" s="16">
        <f>IF(Occurrence!K810&gt;0,_xlfn.PERCENTILE.INC(Data!$O$2:$O$2441,($B$4+T810*($B$5-1))/($B$3-1)),0)</f>
        <v/>
      </c>
      <c r="V810" s="16">
        <f>IF(Occurrence!K810&gt;0,_xlfn.PERCENTILE.INC(Occurrence!$I$2:$I$2441,($B$6+T810*($B$7-1))/($B$3-1)),0)</f>
        <v/>
      </c>
      <c r="W810" s="16">
        <f>IF(Occurrence!K810&gt;0,Occurrence!K810/V810,0)</f>
        <v/>
      </c>
      <c r="X810" s="9">
        <f>IF(Occurrence!K810&gt;0,U810*W810,0)</f>
        <v/>
      </c>
      <c r="Y810" s="24">
        <f>COUNTIF(Data!$X$2:$X$2441,"&lt;="&amp;Data!X810)/($B$3+1)</f>
        <v/>
      </c>
      <c r="Z810" s="16">
        <f>_xlfn.PERCENTILE.INC(Data!$U$2:$U$2441,Y810)</f>
        <v/>
      </c>
      <c r="AA810" s="16">
        <f>_xlfn.PERCENTILE.INC(Data!$V$2:$V$2441,Y810)</f>
        <v/>
      </c>
      <c r="AB810" s="16">
        <f>Data!X810-AA810</f>
        <v/>
      </c>
      <c r="AC810" s="9">
        <f>Z810+AB810</f>
        <v/>
      </c>
      <c r="AD810" s="24">
        <f>COUNTIF(Data!$Y$2:$Y$2441,"&lt;="&amp;Data!Y810)/($B$3+1)</f>
        <v/>
      </c>
      <c r="AE810" s="16">
        <f>_xlfn.PERCENTILE.INC(Data!$U$2:$U$2441,AD810)</f>
        <v/>
      </c>
      <c r="AF810" s="16">
        <f>_xlfn.PERCENTILE.INC(Data!$V$2:$V$2441,AD810)</f>
        <v/>
      </c>
      <c r="AG810" s="16">
        <f>Data!Y810-AF810</f>
        <v/>
      </c>
      <c r="AH810" s="9">
        <f>AE810+AG810</f>
        <v/>
      </c>
    </row>
    <row r="811">
      <c r="N811" s="14">
        <f>Data!A811</f>
        <v/>
      </c>
      <c r="O811" s="24">
        <f>IF(Occurrence!J811&gt;0,COUNTIFS(Occurrence!$J$2:$J$2441,"&gt;0",Occurrence!$J$2:$J$2441,"&lt;="&amp;Occurrence!J811)/($B$8+1),0)</f>
        <v/>
      </c>
      <c r="P811" s="16">
        <f>IF(Occurrence!J811&gt;0,_xlfn.PERCENTILE.INC(Data!$O$2:$O$2441,($B$4+O811*($B$5-1))/($B$3-1)),0)</f>
        <v/>
      </c>
      <c r="Q811" s="16">
        <f>IF(Occurrence!J811&gt;0,_xlfn.PERCENTILE.INC(Occurrence!$I$2:$I$2441,($B$6+O811*($B$7-1))/($B$3-1)),0)</f>
        <v/>
      </c>
      <c r="R811" s="16">
        <f>IF(Occurrence!J811&gt;0,Occurrence!J811/Q811,0)</f>
        <v/>
      </c>
      <c r="S811" s="9">
        <f>IF(Occurrence!J811&gt;0,P811*R811,0)</f>
        <v/>
      </c>
      <c r="T811" s="24">
        <f>IF(Occurrence!K811&gt;0,COUNTIFS(Occurrence!$K$2:$K$2441,"&gt;0",Occurrence!$K$2:$K$2441,"&lt;="&amp;Occurrence!K811)/($B$9+1),0)</f>
        <v/>
      </c>
      <c r="U811" s="16">
        <f>IF(Occurrence!K811&gt;0,_xlfn.PERCENTILE.INC(Data!$O$2:$O$2441,($B$4+T811*($B$5-1))/($B$3-1)),0)</f>
        <v/>
      </c>
      <c r="V811" s="16">
        <f>IF(Occurrence!K811&gt;0,_xlfn.PERCENTILE.INC(Occurrence!$I$2:$I$2441,($B$6+T811*($B$7-1))/($B$3-1)),0)</f>
        <v/>
      </c>
      <c r="W811" s="16">
        <f>IF(Occurrence!K811&gt;0,Occurrence!K811/V811,0)</f>
        <v/>
      </c>
      <c r="X811" s="9">
        <f>IF(Occurrence!K811&gt;0,U811*W811,0)</f>
        <v/>
      </c>
      <c r="Y811" s="24">
        <f>COUNTIF(Data!$X$2:$X$2441,"&lt;="&amp;Data!X811)/($B$3+1)</f>
        <v/>
      </c>
      <c r="Z811" s="16">
        <f>_xlfn.PERCENTILE.INC(Data!$U$2:$U$2441,Y811)</f>
        <v/>
      </c>
      <c r="AA811" s="16">
        <f>_xlfn.PERCENTILE.INC(Data!$V$2:$V$2441,Y811)</f>
        <v/>
      </c>
      <c r="AB811" s="16">
        <f>Data!X811-AA811</f>
        <v/>
      </c>
      <c r="AC811" s="9">
        <f>Z811+AB811</f>
        <v/>
      </c>
      <c r="AD811" s="24">
        <f>COUNTIF(Data!$Y$2:$Y$2441,"&lt;="&amp;Data!Y811)/($B$3+1)</f>
        <v/>
      </c>
      <c r="AE811" s="16">
        <f>_xlfn.PERCENTILE.INC(Data!$U$2:$U$2441,AD811)</f>
        <v/>
      </c>
      <c r="AF811" s="16">
        <f>_xlfn.PERCENTILE.INC(Data!$V$2:$V$2441,AD811)</f>
        <v/>
      </c>
      <c r="AG811" s="16">
        <f>Data!Y811-AF811</f>
        <v/>
      </c>
      <c r="AH811" s="9">
        <f>AE811+AG811</f>
        <v/>
      </c>
    </row>
    <row r="812">
      <c r="N812" s="14">
        <f>Data!A812</f>
        <v/>
      </c>
      <c r="O812" s="24">
        <f>IF(Occurrence!J812&gt;0,COUNTIFS(Occurrence!$J$2:$J$2441,"&gt;0",Occurrence!$J$2:$J$2441,"&lt;="&amp;Occurrence!J812)/($B$8+1),0)</f>
        <v/>
      </c>
      <c r="P812" s="16">
        <f>IF(Occurrence!J812&gt;0,_xlfn.PERCENTILE.INC(Data!$O$2:$O$2441,($B$4+O812*($B$5-1))/($B$3-1)),0)</f>
        <v/>
      </c>
      <c r="Q812" s="16">
        <f>IF(Occurrence!J812&gt;0,_xlfn.PERCENTILE.INC(Occurrence!$I$2:$I$2441,($B$6+O812*($B$7-1))/($B$3-1)),0)</f>
        <v/>
      </c>
      <c r="R812" s="16">
        <f>IF(Occurrence!J812&gt;0,Occurrence!J812/Q812,0)</f>
        <v/>
      </c>
      <c r="S812" s="9">
        <f>IF(Occurrence!J812&gt;0,P812*R812,0)</f>
        <v/>
      </c>
      <c r="T812" s="24">
        <f>IF(Occurrence!K812&gt;0,COUNTIFS(Occurrence!$K$2:$K$2441,"&gt;0",Occurrence!$K$2:$K$2441,"&lt;="&amp;Occurrence!K812)/($B$9+1),0)</f>
        <v/>
      </c>
      <c r="U812" s="16">
        <f>IF(Occurrence!K812&gt;0,_xlfn.PERCENTILE.INC(Data!$O$2:$O$2441,($B$4+T812*($B$5-1))/($B$3-1)),0)</f>
        <v/>
      </c>
      <c r="V812" s="16">
        <f>IF(Occurrence!K812&gt;0,_xlfn.PERCENTILE.INC(Occurrence!$I$2:$I$2441,($B$6+T812*($B$7-1))/($B$3-1)),0)</f>
        <v/>
      </c>
      <c r="W812" s="16">
        <f>IF(Occurrence!K812&gt;0,Occurrence!K812/V812,0)</f>
        <v/>
      </c>
      <c r="X812" s="9">
        <f>IF(Occurrence!K812&gt;0,U812*W812,0)</f>
        <v/>
      </c>
      <c r="Y812" s="24">
        <f>COUNTIF(Data!$X$2:$X$2441,"&lt;="&amp;Data!X812)/($B$3+1)</f>
        <v/>
      </c>
      <c r="Z812" s="16">
        <f>_xlfn.PERCENTILE.INC(Data!$U$2:$U$2441,Y812)</f>
        <v/>
      </c>
      <c r="AA812" s="16">
        <f>_xlfn.PERCENTILE.INC(Data!$V$2:$V$2441,Y812)</f>
        <v/>
      </c>
      <c r="AB812" s="16">
        <f>Data!X812-AA812</f>
        <v/>
      </c>
      <c r="AC812" s="9">
        <f>Z812+AB812</f>
        <v/>
      </c>
      <c r="AD812" s="24">
        <f>COUNTIF(Data!$Y$2:$Y$2441,"&lt;="&amp;Data!Y812)/($B$3+1)</f>
        <v/>
      </c>
      <c r="AE812" s="16">
        <f>_xlfn.PERCENTILE.INC(Data!$U$2:$U$2441,AD812)</f>
        <v/>
      </c>
      <c r="AF812" s="16">
        <f>_xlfn.PERCENTILE.INC(Data!$V$2:$V$2441,AD812)</f>
        <v/>
      </c>
      <c r="AG812" s="16">
        <f>Data!Y812-AF812</f>
        <v/>
      </c>
      <c r="AH812" s="9">
        <f>AE812+AG812</f>
        <v/>
      </c>
    </row>
    <row r="813">
      <c r="N813" s="14">
        <f>Data!A813</f>
        <v/>
      </c>
      <c r="O813" s="24">
        <f>IF(Occurrence!J813&gt;0,COUNTIFS(Occurrence!$J$2:$J$2441,"&gt;0",Occurrence!$J$2:$J$2441,"&lt;="&amp;Occurrence!J813)/($B$8+1),0)</f>
        <v/>
      </c>
      <c r="P813" s="16">
        <f>IF(Occurrence!J813&gt;0,_xlfn.PERCENTILE.INC(Data!$O$2:$O$2441,($B$4+O813*($B$5-1))/($B$3-1)),0)</f>
        <v/>
      </c>
      <c r="Q813" s="16">
        <f>IF(Occurrence!J813&gt;0,_xlfn.PERCENTILE.INC(Occurrence!$I$2:$I$2441,($B$6+O813*($B$7-1))/($B$3-1)),0)</f>
        <v/>
      </c>
      <c r="R813" s="16">
        <f>IF(Occurrence!J813&gt;0,Occurrence!J813/Q813,0)</f>
        <v/>
      </c>
      <c r="S813" s="9">
        <f>IF(Occurrence!J813&gt;0,P813*R813,0)</f>
        <v/>
      </c>
      <c r="T813" s="24">
        <f>IF(Occurrence!K813&gt;0,COUNTIFS(Occurrence!$K$2:$K$2441,"&gt;0",Occurrence!$K$2:$K$2441,"&lt;="&amp;Occurrence!K813)/($B$9+1),0)</f>
        <v/>
      </c>
      <c r="U813" s="16">
        <f>IF(Occurrence!K813&gt;0,_xlfn.PERCENTILE.INC(Data!$O$2:$O$2441,($B$4+T813*($B$5-1))/($B$3-1)),0)</f>
        <v/>
      </c>
      <c r="V813" s="16">
        <f>IF(Occurrence!K813&gt;0,_xlfn.PERCENTILE.INC(Occurrence!$I$2:$I$2441,($B$6+T813*($B$7-1))/($B$3-1)),0)</f>
        <v/>
      </c>
      <c r="W813" s="16">
        <f>IF(Occurrence!K813&gt;0,Occurrence!K813/V813,0)</f>
        <v/>
      </c>
      <c r="X813" s="9">
        <f>IF(Occurrence!K813&gt;0,U813*W813,0)</f>
        <v/>
      </c>
      <c r="Y813" s="24">
        <f>COUNTIF(Data!$X$2:$X$2441,"&lt;="&amp;Data!X813)/($B$3+1)</f>
        <v/>
      </c>
      <c r="Z813" s="16">
        <f>_xlfn.PERCENTILE.INC(Data!$U$2:$U$2441,Y813)</f>
        <v/>
      </c>
      <c r="AA813" s="16">
        <f>_xlfn.PERCENTILE.INC(Data!$V$2:$V$2441,Y813)</f>
        <v/>
      </c>
      <c r="AB813" s="16">
        <f>Data!X813-AA813</f>
        <v/>
      </c>
      <c r="AC813" s="9">
        <f>Z813+AB813</f>
        <v/>
      </c>
      <c r="AD813" s="24">
        <f>COUNTIF(Data!$Y$2:$Y$2441,"&lt;="&amp;Data!Y813)/($B$3+1)</f>
        <v/>
      </c>
      <c r="AE813" s="16">
        <f>_xlfn.PERCENTILE.INC(Data!$U$2:$U$2441,AD813)</f>
        <v/>
      </c>
      <c r="AF813" s="16">
        <f>_xlfn.PERCENTILE.INC(Data!$V$2:$V$2441,AD813)</f>
        <v/>
      </c>
      <c r="AG813" s="16">
        <f>Data!Y813-AF813</f>
        <v/>
      </c>
      <c r="AH813" s="9">
        <f>AE813+AG813</f>
        <v/>
      </c>
    </row>
    <row r="814">
      <c r="N814" s="14">
        <f>Data!A814</f>
        <v/>
      </c>
      <c r="O814" s="24">
        <f>IF(Occurrence!J814&gt;0,COUNTIFS(Occurrence!$J$2:$J$2441,"&gt;0",Occurrence!$J$2:$J$2441,"&lt;="&amp;Occurrence!J814)/($B$8+1),0)</f>
        <v/>
      </c>
      <c r="P814" s="16">
        <f>IF(Occurrence!J814&gt;0,_xlfn.PERCENTILE.INC(Data!$O$2:$O$2441,($B$4+O814*($B$5-1))/($B$3-1)),0)</f>
        <v/>
      </c>
      <c r="Q814" s="16">
        <f>IF(Occurrence!J814&gt;0,_xlfn.PERCENTILE.INC(Occurrence!$I$2:$I$2441,($B$6+O814*($B$7-1))/($B$3-1)),0)</f>
        <v/>
      </c>
      <c r="R814" s="16">
        <f>IF(Occurrence!J814&gt;0,Occurrence!J814/Q814,0)</f>
        <v/>
      </c>
      <c r="S814" s="9">
        <f>IF(Occurrence!J814&gt;0,P814*R814,0)</f>
        <v/>
      </c>
      <c r="T814" s="24">
        <f>IF(Occurrence!K814&gt;0,COUNTIFS(Occurrence!$K$2:$K$2441,"&gt;0",Occurrence!$K$2:$K$2441,"&lt;="&amp;Occurrence!K814)/($B$9+1),0)</f>
        <v/>
      </c>
      <c r="U814" s="16">
        <f>IF(Occurrence!K814&gt;0,_xlfn.PERCENTILE.INC(Data!$O$2:$O$2441,($B$4+T814*($B$5-1))/($B$3-1)),0)</f>
        <v/>
      </c>
      <c r="V814" s="16">
        <f>IF(Occurrence!K814&gt;0,_xlfn.PERCENTILE.INC(Occurrence!$I$2:$I$2441,($B$6+T814*($B$7-1))/($B$3-1)),0)</f>
        <v/>
      </c>
      <c r="W814" s="16">
        <f>IF(Occurrence!K814&gt;0,Occurrence!K814/V814,0)</f>
        <v/>
      </c>
      <c r="X814" s="9">
        <f>IF(Occurrence!K814&gt;0,U814*W814,0)</f>
        <v/>
      </c>
      <c r="Y814" s="24">
        <f>COUNTIF(Data!$X$2:$X$2441,"&lt;="&amp;Data!X814)/($B$3+1)</f>
        <v/>
      </c>
      <c r="Z814" s="16">
        <f>_xlfn.PERCENTILE.INC(Data!$U$2:$U$2441,Y814)</f>
        <v/>
      </c>
      <c r="AA814" s="16">
        <f>_xlfn.PERCENTILE.INC(Data!$V$2:$V$2441,Y814)</f>
        <v/>
      </c>
      <c r="AB814" s="16">
        <f>Data!X814-AA814</f>
        <v/>
      </c>
      <c r="AC814" s="9">
        <f>Z814+AB814</f>
        <v/>
      </c>
      <c r="AD814" s="24">
        <f>COUNTIF(Data!$Y$2:$Y$2441,"&lt;="&amp;Data!Y814)/($B$3+1)</f>
        <v/>
      </c>
      <c r="AE814" s="16">
        <f>_xlfn.PERCENTILE.INC(Data!$U$2:$U$2441,AD814)</f>
        <v/>
      </c>
      <c r="AF814" s="16">
        <f>_xlfn.PERCENTILE.INC(Data!$V$2:$V$2441,AD814)</f>
        <v/>
      </c>
      <c r="AG814" s="16">
        <f>Data!Y814-AF814</f>
        <v/>
      </c>
      <c r="AH814" s="9">
        <f>AE814+AG814</f>
        <v/>
      </c>
    </row>
    <row r="815">
      <c r="N815" s="14">
        <f>Data!A815</f>
        <v/>
      </c>
      <c r="O815" s="24">
        <f>IF(Occurrence!J815&gt;0,COUNTIFS(Occurrence!$J$2:$J$2441,"&gt;0",Occurrence!$J$2:$J$2441,"&lt;="&amp;Occurrence!J815)/($B$8+1),0)</f>
        <v/>
      </c>
      <c r="P815" s="16">
        <f>IF(Occurrence!J815&gt;0,_xlfn.PERCENTILE.INC(Data!$O$2:$O$2441,($B$4+O815*($B$5-1))/($B$3-1)),0)</f>
        <v/>
      </c>
      <c r="Q815" s="16">
        <f>IF(Occurrence!J815&gt;0,_xlfn.PERCENTILE.INC(Occurrence!$I$2:$I$2441,($B$6+O815*($B$7-1))/($B$3-1)),0)</f>
        <v/>
      </c>
      <c r="R815" s="16">
        <f>IF(Occurrence!J815&gt;0,Occurrence!J815/Q815,0)</f>
        <v/>
      </c>
      <c r="S815" s="9">
        <f>IF(Occurrence!J815&gt;0,P815*R815,0)</f>
        <v/>
      </c>
      <c r="T815" s="24">
        <f>IF(Occurrence!K815&gt;0,COUNTIFS(Occurrence!$K$2:$K$2441,"&gt;0",Occurrence!$K$2:$K$2441,"&lt;="&amp;Occurrence!K815)/($B$9+1),0)</f>
        <v/>
      </c>
      <c r="U815" s="16">
        <f>IF(Occurrence!K815&gt;0,_xlfn.PERCENTILE.INC(Data!$O$2:$O$2441,($B$4+T815*($B$5-1))/($B$3-1)),0)</f>
        <v/>
      </c>
      <c r="V815" s="16">
        <f>IF(Occurrence!K815&gt;0,_xlfn.PERCENTILE.INC(Occurrence!$I$2:$I$2441,($B$6+T815*($B$7-1))/($B$3-1)),0)</f>
        <v/>
      </c>
      <c r="W815" s="16">
        <f>IF(Occurrence!K815&gt;0,Occurrence!K815/V815,0)</f>
        <v/>
      </c>
      <c r="X815" s="9">
        <f>IF(Occurrence!K815&gt;0,U815*W815,0)</f>
        <v/>
      </c>
      <c r="Y815" s="24">
        <f>COUNTIF(Data!$X$2:$X$2441,"&lt;="&amp;Data!X815)/($B$3+1)</f>
        <v/>
      </c>
      <c r="Z815" s="16">
        <f>_xlfn.PERCENTILE.INC(Data!$U$2:$U$2441,Y815)</f>
        <v/>
      </c>
      <c r="AA815" s="16">
        <f>_xlfn.PERCENTILE.INC(Data!$V$2:$V$2441,Y815)</f>
        <v/>
      </c>
      <c r="AB815" s="16">
        <f>Data!X815-AA815</f>
        <v/>
      </c>
      <c r="AC815" s="9">
        <f>Z815+AB815</f>
        <v/>
      </c>
      <c r="AD815" s="24">
        <f>COUNTIF(Data!$Y$2:$Y$2441,"&lt;="&amp;Data!Y815)/($B$3+1)</f>
        <v/>
      </c>
      <c r="AE815" s="16">
        <f>_xlfn.PERCENTILE.INC(Data!$U$2:$U$2441,AD815)</f>
        <v/>
      </c>
      <c r="AF815" s="16">
        <f>_xlfn.PERCENTILE.INC(Data!$V$2:$V$2441,AD815)</f>
        <v/>
      </c>
      <c r="AG815" s="16">
        <f>Data!Y815-AF815</f>
        <v/>
      </c>
      <c r="AH815" s="9">
        <f>AE815+AG815</f>
        <v/>
      </c>
    </row>
    <row r="816">
      <c r="N816" s="14">
        <f>Data!A816</f>
        <v/>
      </c>
      <c r="O816" s="24">
        <f>IF(Occurrence!J816&gt;0,COUNTIFS(Occurrence!$J$2:$J$2441,"&gt;0",Occurrence!$J$2:$J$2441,"&lt;="&amp;Occurrence!J816)/($B$8+1),0)</f>
        <v/>
      </c>
      <c r="P816" s="16">
        <f>IF(Occurrence!J816&gt;0,_xlfn.PERCENTILE.INC(Data!$O$2:$O$2441,($B$4+O816*($B$5-1))/($B$3-1)),0)</f>
        <v/>
      </c>
      <c r="Q816" s="16">
        <f>IF(Occurrence!J816&gt;0,_xlfn.PERCENTILE.INC(Occurrence!$I$2:$I$2441,($B$6+O816*($B$7-1))/($B$3-1)),0)</f>
        <v/>
      </c>
      <c r="R816" s="16">
        <f>IF(Occurrence!J816&gt;0,Occurrence!J816/Q816,0)</f>
        <v/>
      </c>
      <c r="S816" s="9">
        <f>IF(Occurrence!J816&gt;0,P816*R816,0)</f>
        <v/>
      </c>
      <c r="T816" s="24">
        <f>IF(Occurrence!K816&gt;0,COUNTIFS(Occurrence!$K$2:$K$2441,"&gt;0",Occurrence!$K$2:$K$2441,"&lt;="&amp;Occurrence!K816)/($B$9+1),0)</f>
        <v/>
      </c>
      <c r="U816" s="16">
        <f>IF(Occurrence!K816&gt;0,_xlfn.PERCENTILE.INC(Data!$O$2:$O$2441,($B$4+T816*($B$5-1))/($B$3-1)),0)</f>
        <v/>
      </c>
      <c r="V816" s="16">
        <f>IF(Occurrence!K816&gt;0,_xlfn.PERCENTILE.INC(Occurrence!$I$2:$I$2441,($B$6+T816*($B$7-1))/($B$3-1)),0)</f>
        <v/>
      </c>
      <c r="W816" s="16">
        <f>IF(Occurrence!K816&gt;0,Occurrence!K816/V816,0)</f>
        <v/>
      </c>
      <c r="X816" s="9">
        <f>IF(Occurrence!K816&gt;0,U816*W816,0)</f>
        <v/>
      </c>
      <c r="Y816" s="24">
        <f>COUNTIF(Data!$X$2:$X$2441,"&lt;="&amp;Data!X816)/($B$3+1)</f>
        <v/>
      </c>
      <c r="Z816" s="16">
        <f>_xlfn.PERCENTILE.INC(Data!$U$2:$U$2441,Y816)</f>
        <v/>
      </c>
      <c r="AA816" s="16">
        <f>_xlfn.PERCENTILE.INC(Data!$V$2:$V$2441,Y816)</f>
        <v/>
      </c>
      <c r="AB816" s="16">
        <f>Data!X816-AA816</f>
        <v/>
      </c>
      <c r="AC816" s="9">
        <f>Z816+AB816</f>
        <v/>
      </c>
      <c r="AD816" s="24">
        <f>COUNTIF(Data!$Y$2:$Y$2441,"&lt;="&amp;Data!Y816)/($B$3+1)</f>
        <v/>
      </c>
      <c r="AE816" s="16">
        <f>_xlfn.PERCENTILE.INC(Data!$U$2:$U$2441,AD816)</f>
        <v/>
      </c>
      <c r="AF816" s="16">
        <f>_xlfn.PERCENTILE.INC(Data!$V$2:$V$2441,AD816)</f>
        <v/>
      </c>
      <c r="AG816" s="16">
        <f>Data!Y816-AF816</f>
        <v/>
      </c>
      <c r="AH816" s="9">
        <f>AE816+AG816</f>
        <v/>
      </c>
    </row>
    <row r="817">
      <c r="N817" s="14">
        <f>Data!A817</f>
        <v/>
      </c>
      <c r="O817" s="24">
        <f>IF(Occurrence!J817&gt;0,COUNTIFS(Occurrence!$J$2:$J$2441,"&gt;0",Occurrence!$J$2:$J$2441,"&lt;="&amp;Occurrence!J817)/($B$8+1),0)</f>
        <v/>
      </c>
      <c r="P817" s="16">
        <f>IF(Occurrence!J817&gt;0,_xlfn.PERCENTILE.INC(Data!$O$2:$O$2441,($B$4+O817*($B$5-1))/($B$3-1)),0)</f>
        <v/>
      </c>
      <c r="Q817" s="16">
        <f>IF(Occurrence!J817&gt;0,_xlfn.PERCENTILE.INC(Occurrence!$I$2:$I$2441,($B$6+O817*($B$7-1))/($B$3-1)),0)</f>
        <v/>
      </c>
      <c r="R817" s="16">
        <f>IF(Occurrence!J817&gt;0,Occurrence!J817/Q817,0)</f>
        <v/>
      </c>
      <c r="S817" s="9">
        <f>IF(Occurrence!J817&gt;0,P817*R817,0)</f>
        <v/>
      </c>
      <c r="T817" s="24">
        <f>IF(Occurrence!K817&gt;0,COUNTIFS(Occurrence!$K$2:$K$2441,"&gt;0",Occurrence!$K$2:$K$2441,"&lt;="&amp;Occurrence!K817)/($B$9+1),0)</f>
        <v/>
      </c>
      <c r="U817" s="16">
        <f>IF(Occurrence!K817&gt;0,_xlfn.PERCENTILE.INC(Data!$O$2:$O$2441,($B$4+T817*($B$5-1))/($B$3-1)),0)</f>
        <v/>
      </c>
      <c r="V817" s="16">
        <f>IF(Occurrence!K817&gt;0,_xlfn.PERCENTILE.INC(Occurrence!$I$2:$I$2441,($B$6+T817*($B$7-1))/($B$3-1)),0)</f>
        <v/>
      </c>
      <c r="W817" s="16">
        <f>IF(Occurrence!K817&gt;0,Occurrence!K817/V817,0)</f>
        <v/>
      </c>
      <c r="X817" s="9">
        <f>IF(Occurrence!K817&gt;0,U817*W817,0)</f>
        <v/>
      </c>
      <c r="Y817" s="24">
        <f>COUNTIF(Data!$X$2:$X$2441,"&lt;="&amp;Data!X817)/($B$3+1)</f>
        <v/>
      </c>
      <c r="Z817" s="16">
        <f>_xlfn.PERCENTILE.INC(Data!$U$2:$U$2441,Y817)</f>
        <v/>
      </c>
      <c r="AA817" s="16">
        <f>_xlfn.PERCENTILE.INC(Data!$V$2:$V$2441,Y817)</f>
        <v/>
      </c>
      <c r="AB817" s="16">
        <f>Data!X817-AA817</f>
        <v/>
      </c>
      <c r="AC817" s="9">
        <f>Z817+AB817</f>
        <v/>
      </c>
      <c r="AD817" s="24">
        <f>COUNTIF(Data!$Y$2:$Y$2441,"&lt;="&amp;Data!Y817)/($B$3+1)</f>
        <v/>
      </c>
      <c r="AE817" s="16">
        <f>_xlfn.PERCENTILE.INC(Data!$U$2:$U$2441,AD817)</f>
        <v/>
      </c>
      <c r="AF817" s="16">
        <f>_xlfn.PERCENTILE.INC(Data!$V$2:$V$2441,AD817)</f>
        <v/>
      </c>
      <c r="AG817" s="16">
        <f>Data!Y817-AF817</f>
        <v/>
      </c>
      <c r="AH817" s="9">
        <f>AE817+AG817</f>
        <v/>
      </c>
    </row>
    <row r="818">
      <c r="N818" s="14">
        <f>Data!A818</f>
        <v/>
      </c>
      <c r="O818" s="24">
        <f>IF(Occurrence!J818&gt;0,COUNTIFS(Occurrence!$J$2:$J$2441,"&gt;0",Occurrence!$J$2:$J$2441,"&lt;="&amp;Occurrence!J818)/($B$8+1),0)</f>
        <v/>
      </c>
      <c r="P818" s="16">
        <f>IF(Occurrence!J818&gt;0,_xlfn.PERCENTILE.INC(Data!$O$2:$O$2441,($B$4+O818*($B$5-1))/($B$3-1)),0)</f>
        <v/>
      </c>
      <c r="Q818" s="16">
        <f>IF(Occurrence!J818&gt;0,_xlfn.PERCENTILE.INC(Occurrence!$I$2:$I$2441,($B$6+O818*($B$7-1))/($B$3-1)),0)</f>
        <v/>
      </c>
      <c r="R818" s="16">
        <f>IF(Occurrence!J818&gt;0,Occurrence!J818/Q818,0)</f>
        <v/>
      </c>
      <c r="S818" s="9">
        <f>IF(Occurrence!J818&gt;0,P818*R818,0)</f>
        <v/>
      </c>
      <c r="T818" s="24">
        <f>IF(Occurrence!K818&gt;0,COUNTIFS(Occurrence!$K$2:$K$2441,"&gt;0",Occurrence!$K$2:$K$2441,"&lt;="&amp;Occurrence!K818)/($B$9+1),0)</f>
        <v/>
      </c>
      <c r="U818" s="16">
        <f>IF(Occurrence!K818&gt;0,_xlfn.PERCENTILE.INC(Data!$O$2:$O$2441,($B$4+T818*($B$5-1))/($B$3-1)),0)</f>
        <v/>
      </c>
      <c r="V818" s="16">
        <f>IF(Occurrence!K818&gt;0,_xlfn.PERCENTILE.INC(Occurrence!$I$2:$I$2441,($B$6+T818*($B$7-1))/($B$3-1)),0)</f>
        <v/>
      </c>
      <c r="W818" s="16">
        <f>IF(Occurrence!K818&gt;0,Occurrence!K818/V818,0)</f>
        <v/>
      </c>
      <c r="X818" s="9">
        <f>IF(Occurrence!K818&gt;0,U818*W818,0)</f>
        <v/>
      </c>
      <c r="Y818" s="24">
        <f>COUNTIF(Data!$X$2:$X$2441,"&lt;="&amp;Data!X818)/($B$3+1)</f>
        <v/>
      </c>
      <c r="Z818" s="16">
        <f>_xlfn.PERCENTILE.INC(Data!$U$2:$U$2441,Y818)</f>
        <v/>
      </c>
      <c r="AA818" s="16">
        <f>_xlfn.PERCENTILE.INC(Data!$V$2:$V$2441,Y818)</f>
        <v/>
      </c>
      <c r="AB818" s="16">
        <f>Data!X818-AA818</f>
        <v/>
      </c>
      <c r="AC818" s="9">
        <f>Z818+AB818</f>
        <v/>
      </c>
      <c r="AD818" s="24">
        <f>COUNTIF(Data!$Y$2:$Y$2441,"&lt;="&amp;Data!Y818)/($B$3+1)</f>
        <v/>
      </c>
      <c r="AE818" s="16">
        <f>_xlfn.PERCENTILE.INC(Data!$U$2:$U$2441,AD818)</f>
        <v/>
      </c>
      <c r="AF818" s="16">
        <f>_xlfn.PERCENTILE.INC(Data!$V$2:$V$2441,AD818)</f>
        <v/>
      </c>
      <c r="AG818" s="16">
        <f>Data!Y818-AF818</f>
        <v/>
      </c>
      <c r="AH818" s="9">
        <f>AE818+AG818</f>
        <v/>
      </c>
    </row>
    <row r="819">
      <c r="N819" s="14">
        <f>Data!A819</f>
        <v/>
      </c>
      <c r="O819" s="24">
        <f>IF(Occurrence!J819&gt;0,COUNTIFS(Occurrence!$J$2:$J$2441,"&gt;0",Occurrence!$J$2:$J$2441,"&lt;="&amp;Occurrence!J819)/($B$8+1),0)</f>
        <v/>
      </c>
      <c r="P819" s="16">
        <f>IF(Occurrence!J819&gt;0,_xlfn.PERCENTILE.INC(Data!$O$2:$O$2441,($B$4+O819*($B$5-1))/($B$3-1)),0)</f>
        <v/>
      </c>
      <c r="Q819" s="16">
        <f>IF(Occurrence!J819&gt;0,_xlfn.PERCENTILE.INC(Occurrence!$I$2:$I$2441,($B$6+O819*($B$7-1))/($B$3-1)),0)</f>
        <v/>
      </c>
      <c r="R819" s="16">
        <f>IF(Occurrence!J819&gt;0,Occurrence!J819/Q819,0)</f>
        <v/>
      </c>
      <c r="S819" s="9">
        <f>IF(Occurrence!J819&gt;0,P819*R819,0)</f>
        <v/>
      </c>
      <c r="T819" s="24">
        <f>IF(Occurrence!K819&gt;0,COUNTIFS(Occurrence!$K$2:$K$2441,"&gt;0",Occurrence!$K$2:$K$2441,"&lt;="&amp;Occurrence!K819)/($B$9+1),0)</f>
        <v/>
      </c>
      <c r="U819" s="16">
        <f>IF(Occurrence!K819&gt;0,_xlfn.PERCENTILE.INC(Data!$O$2:$O$2441,($B$4+T819*($B$5-1))/($B$3-1)),0)</f>
        <v/>
      </c>
      <c r="V819" s="16">
        <f>IF(Occurrence!K819&gt;0,_xlfn.PERCENTILE.INC(Occurrence!$I$2:$I$2441,($B$6+T819*($B$7-1))/($B$3-1)),0)</f>
        <v/>
      </c>
      <c r="W819" s="16">
        <f>IF(Occurrence!K819&gt;0,Occurrence!K819/V819,0)</f>
        <v/>
      </c>
      <c r="X819" s="9">
        <f>IF(Occurrence!K819&gt;0,U819*W819,0)</f>
        <v/>
      </c>
      <c r="Y819" s="24">
        <f>COUNTIF(Data!$X$2:$X$2441,"&lt;="&amp;Data!X819)/($B$3+1)</f>
        <v/>
      </c>
      <c r="Z819" s="16">
        <f>_xlfn.PERCENTILE.INC(Data!$U$2:$U$2441,Y819)</f>
        <v/>
      </c>
      <c r="AA819" s="16">
        <f>_xlfn.PERCENTILE.INC(Data!$V$2:$V$2441,Y819)</f>
        <v/>
      </c>
      <c r="AB819" s="16">
        <f>Data!X819-AA819</f>
        <v/>
      </c>
      <c r="AC819" s="9">
        <f>Z819+AB819</f>
        <v/>
      </c>
      <c r="AD819" s="24">
        <f>COUNTIF(Data!$Y$2:$Y$2441,"&lt;="&amp;Data!Y819)/($B$3+1)</f>
        <v/>
      </c>
      <c r="AE819" s="16">
        <f>_xlfn.PERCENTILE.INC(Data!$U$2:$U$2441,AD819)</f>
        <v/>
      </c>
      <c r="AF819" s="16">
        <f>_xlfn.PERCENTILE.INC(Data!$V$2:$V$2441,AD819)</f>
        <v/>
      </c>
      <c r="AG819" s="16">
        <f>Data!Y819-AF819</f>
        <v/>
      </c>
      <c r="AH819" s="9">
        <f>AE819+AG819</f>
        <v/>
      </c>
    </row>
    <row r="820">
      <c r="N820" s="14">
        <f>Data!A820</f>
        <v/>
      </c>
      <c r="O820" s="24">
        <f>IF(Occurrence!J820&gt;0,COUNTIFS(Occurrence!$J$2:$J$2441,"&gt;0",Occurrence!$J$2:$J$2441,"&lt;="&amp;Occurrence!J820)/($B$8+1),0)</f>
        <v/>
      </c>
      <c r="P820" s="16">
        <f>IF(Occurrence!J820&gt;0,_xlfn.PERCENTILE.INC(Data!$O$2:$O$2441,($B$4+O820*($B$5-1))/($B$3-1)),0)</f>
        <v/>
      </c>
      <c r="Q820" s="16">
        <f>IF(Occurrence!J820&gt;0,_xlfn.PERCENTILE.INC(Occurrence!$I$2:$I$2441,($B$6+O820*($B$7-1))/($B$3-1)),0)</f>
        <v/>
      </c>
      <c r="R820" s="16">
        <f>IF(Occurrence!J820&gt;0,Occurrence!J820/Q820,0)</f>
        <v/>
      </c>
      <c r="S820" s="9">
        <f>IF(Occurrence!J820&gt;0,P820*R820,0)</f>
        <v/>
      </c>
      <c r="T820" s="24">
        <f>IF(Occurrence!K820&gt;0,COUNTIFS(Occurrence!$K$2:$K$2441,"&gt;0",Occurrence!$K$2:$K$2441,"&lt;="&amp;Occurrence!K820)/($B$9+1),0)</f>
        <v/>
      </c>
      <c r="U820" s="16">
        <f>IF(Occurrence!K820&gt;0,_xlfn.PERCENTILE.INC(Data!$O$2:$O$2441,($B$4+T820*($B$5-1))/($B$3-1)),0)</f>
        <v/>
      </c>
      <c r="V820" s="16">
        <f>IF(Occurrence!K820&gt;0,_xlfn.PERCENTILE.INC(Occurrence!$I$2:$I$2441,($B$6+T820*($B$7-1))/($B$3-1)),0)</f>
        <v/>
      </c>
      <c r="W820" s="16">
        <f>IF(Occurrence!K820&gt;0,Occurrence!K820/V820,0)</f>
        <v/>
      </c>
      <c r="X820" s="9">
        <f>IF(Occurrence!K820&gt;0,U820*W820,0)</f>
        <v/>
      </c>
      <c r="Y820" s="24">
        <f>COUNTIF(Data!$X$2:$X$2441,"&lt;="&amp;Data!X820)/($B$3+1)</f>
        <v/>
      </c>
      <c r="Z820" s="16">
        <f>_xlfn.PERCENTILE.INC(Data!$U$2:$U$2441,Y820)</f>
        <v/>
      </c>
      <c r="AA820" s="16">
        <f>_xlfn.PERCENTILE.INC(Data!$V$2:$V$2441,Y820)</f>
        <v/>
      </c>
      <c r="AB820" s="16">
        <f>Data!X820-AA820</f>
        <v/>
      </c>
      <c r="AC820" s="9">
        <f>Z820+AB820</f>
        <v/>
      </c>
      <c r="AD820" s="24">
        <f>COUNTIF(Data!$Y$2:$Y$2441,"&lt;="&amp;Data!Y820)/($B$3+1)</f>
        <v/>
      </c>
      <c r="AE820" s="16">
        <f>_xlfn.PERCENTILE.INC(Data!$U$2:$U$2441,AD820)</f>
        <v/>
      </c>
      <c r="AF820" s="16">
        <f>_xlfn.PERCENTILE.INC(Data!$V$2:$V$2441,AD820)</f>
        <v/>
      </c>
      <c r="AG820" s="16">
        <f>Data!Y820-AF820</f>
        <v/>
      </c>
      <c r="AH820" s="9">
        <f>AE820+AG820</f>
        <v/>
      </c>
    </row>
    <row r="821">
      <c r="N821" s="14">
        <f>Data!A821</f>
        <v/>
      </c>
      <c r="O821" s="24">
        <f>IF(Occurrence!J821&gt;0,COUNTIFS(Occurrence!$J$2:$J$2441,"&gt;0",Occurrence!$J$2:$J$2441,"&lt;="&amp;Occurrence!J821)/($B$8+1),0)</f>
        <v/>
      </c>
      <c r="P821" s="16">
        <f>IF(Occurrence!J821&gt;0,_xlfn.PERCENTILE.INC(Data!$O$2:$O$2441,($B$4+O821*($B$5-1))/($B$3-1)),0)</f>
        <v/>
      </c>
      <c r="Q821" s="16">
        <f>IF(Occurrence!J821&gt;0,_xlfn.PERCENTILE.INC(Occurrence!$I$2:$I$2441,($B$6+O821*($B$7-1))/($B$3-1)),0)</f>
        <v/>
      </c>
      <c r="R821" s="16">
        <f>IF(Occurrence!J821&gt;0,Occurrence!J821/Q821,0)</f>
        <v/>
      </c>
      <c r="S821" s="9">
        <f>IF(Occurrence!J821&gt;0,P821*R821,0)</f>
        <v/>
      </c>
      <c r="T821" s="24">
        <f>IF(Occurrence!K821&gt;0,COUNTIFS(Occurrence!$K$2:$K$2441,"&gt;0",Occurrence!$K$2:$K$2441,"&lt;="&amp;Occurrence!K821)/($B$9+1),0)</f>
        <v/>
      </c>
      <c r="U821" s="16">
        <f>IF(Occurrence!K821&gt;0,_xlfn.PERCENTILE.INC(Data!$O$2:$O$2441,($B$4+T821*($B$5-1))/($B$3-1)),0)</f>
        <v/>
      </c>
      <c r="V821" s="16">
        <f>IF(Occurrence!K821&gt;0,_xlfn.PERCENTILE.INC(Occurrence!$I$2:$I$2441,($B$6+T821*($B$7-1))/($B$3-1)),0)</f>
        <v/>
      </c>
      <c r="W821" s="16">
        <f>IF(Occurrence!K821&gt;0,Occurrence!K821/V821,0)</f>
        <v/>
      </c>
      <c r="X821" s="9">
        <f>IF(Occurrence!K821&gt;0,U821*W821,0)</f>
        <v/>
      </c>
      <c r="Y821" s="24">
        <f>COUNTIF(Data!$X$2:$X$2441,"&lt;="&amp;Data!X821)/($B$3+1)</f>
        <v/>
      </c>
      <c r="Z821" s="16">
        <f>_xlfn.PERCENTILE.INC(Data!$U$2:$U$2441,Y821)</f>
        <v/>
      </c>
      <c r="AA821" s="16">
        <f>_xlfn.PERCENTILE.INC(Data!$V$2:$V$2441,Y821)</f>
        <v/>
      </c>
      <c r="AB821" s="16">
        <f>Data!X821-AA821</f>
        <v/>
      </c>
      <c r="AC821" s="9">
        <f>Z821+AB821</f>
        <v/>
      </c>
      <c r="AD821" s="24">
        <f>COUNTIF(Data!$Y$2:$Y$2441,"&lt;="&amp;Data!Y821)/($B$3+1)</f>
        <v/>
      </c>
      <c r="AE821" s="16">
        <f>_xlfn.PERCENTILE.INC(Data!$U$2:$U$2441,AD821)</f>
        <v/>
      </c>
      <c r="AF821" s="16">
        <f>_xlfn.PERCENTILE.INC(Data!$V$2:$V$2441,AD821)</f>
        <v/>
      </c>
      <c r="AG821" s="16">
        <f>Data!Y821-AF821</f>
        <v/>
      </c>
      <c r="AH821" s="9">
        <f>AE821+AG821</f>
        <v/>
      </c>
    </row>
    <row r="822">
      <c r="N822" s="14">
        <f>Data!A822</f>
        <v/>
      </c>
      <c r="O822" s="24">
        <f>IF(Occurrence!J822&gt;0,COUNTIFS(Occurrence!$J$2:$J$2441,"&gt;0",Occurrence!$J$2:$J$2441,"&lt;="&amp;Occurrence!J822)/($B$8+1),0)</f>
        <v/>
      </c>
      <c r="P822" s="16">
        <f>IF(Occurrence!J822&gt;0,_xlfn.PERCENTILE.INC(Data!$O$2:$O$2441,($B$4+O822*($B$5-1))/($B$3-1)),0)</f>
        <v/>
      </c>
      <c r="Q822" s="16">
        <f>IF(Occurrence!J822&gt;0,_xlfn.PERCENTILE.INC(Occurrence!$I$2:$I$2441,($B$6+O822*($B$7-1))/($B$3-1)),0)</f>
        <v/>
      </c>
      <c r="R822" s="16">
        <f>IF(Occurrence!J822&gt;0,Occurrence!J822/Q822,0)</f>
        <v/>
      </c>
      <c r="S822" s="9">
        <f>IF(Occurrence!J822&gt;0,P822*R822,0)</f>
        <v/>
      </c>
      <c r="T822" s="24">
        <f>IF(Occurrence!K822&gt;0,COUNTIFS(Occurrence!$K$2:$K$2441,"&gt;0",Occurrence!$K$2:$K$2441,"&lt;="&amp;Occurrence!K822)/($B$9+1),0)</f>
        <v/>
      </c>
      <c r="U822" s="16">
        <f>IF(Occurrence!K822&gt;0,_xlfn.PERCENTILE.INC(Data!$O$2:$O$2441,($B$4+T822*($B$5-1))/($B$3-1)),0)</f>
        <v/>
      </c>
      <c r="V822" s="16">
        <f>IF(Occurrence!K822&gt;0,_xlfn.PERCENTILE.INC(Occurrence!$I$2:$I$2441,($B$6+T822*($B$7-1))/($B$3-1)),0)</f>
        <v/>
      </c>
      <c r="W822" s="16">
        <f>IF(Occurrence!K822&gt;0,Occurrence!K822/V822,0)</f>
        <v/>
      </c>
      <c r="X822" s="9">
        <f>IF(Occurrence!K822&gt;0,U822*W822,0)</f>
        <v/>
      </c>
      <c r="Y822" s="24">
        <f>COUNTIF(Data!$X$2:$X$2441,"&lt;="&amp;Data!X822)/($B$3+1)</f>
        <v/>
      </c>
      <c r="Z822" s="16">
        <f>_xlfn.PERCENTILE.INC(Data!$U$2:$U$2441,Y822)</f>
        <v/>
      </c>
      <c r="AA822" s="16">
        <f>_xlfn.PERCENTILE.INC(Data!$V$2:$V$2441,Y822)</f>
        <v/>
      </c>
      <c r="AB822" s="16">
        <f>Data!X822-AA822</f>
        <v/>
      </c>
      <c r="AC822" s="9">
        <f>Z822+AB822</f>
        <v/>
      </c>
      <c r="AD822" s="24">
        <f>COUNTIF(Data!$Y$2:$Y$2441,"&lt;="&amp;Data!Y822)/($B$3+1)</f>
        <v/>
      </c>
      <c r="AE822" s="16">
        <f>_xlfn.PERCENTILE.INC(Data!$U$2:$U$2441,AD822)</f>
        <v/>
      </c>
      <c r="AF822" s="16">
        <f>_xlfn.PERCENTILE.INC(Data!$V$2:$V$2441,AD822)</f>
        <v/>
      </c>
      <c r="AG822" s="16">
        <f>Data!Y822-AF822</f>
        <v/>
      </c>
      <c r="AH822" s="9">
        <f>AE822+AG822</f>
        <v/>
      </c>
    </row>
    <row r="823">
      <c r="N823" s="14">
        <f>Data!A823</f>
        <v/>
      </c>
      <c r="O823" s="24">
        <f>IF(Occurrence!J823&gt;0,COUNTIFS(Occurrence!$J$2:$J$2441,"&gt;0",Occurrence!$J$2:$J$2441,"&lt;="&amp;Occurrence!J823)/($B$8+1),0)</f>
        <v/>
      </c>
      <c r="P823" s="16">
        <f>IF(Occurrence!J823&gt;0,_xlfn.PERCENTILE.INC(Data!$O$2:$O$2441,($B$4+O823*($B$5-1))/($B$3-1)),0)</f>
        <v/>
      </c>
      <c r="Q823" s="16">
        <f>IF(Occurrence!J823&gt;0,_xlfn.PERCENTILE.INC(Occurrence!$I$2:$I$2441,($B$6+O823*($B$7-1))/($B$3-1)),0)</f>
        <v/>
      </c>
      <c r="R823" s="16">
        <f>IF(Occurrence!J823&gt;0,Occurrence!J823/Q823,0)</f>
        <v/>
      </c>
      <c r="S823" s="9">
        <f>IF(Occurrence!J823&gt;0,P823*R823,0)</f>
        <v/>
      </c>
      <c r="T823" s="24">
        <f>IF(Occurrence!K823&gt;0,COUNTIFS(Occurrence!$K$2:$K$2441,"&gt;0",Occurrence!$K$2:$K$2441,"&lt;="&amp;Occurrence!K823)/($B$9+1),0)</f>
        <v/>
      </c>
      <c r="U823" s="16">
        <f>IF(Occurrence!K823&gt;0,_xlfn.PERCENTILE.INC(Data!$O$2:$O$2441,($B$4+T823*($B$5-1))/($B$3-1)),0)</f>
        <v/>
      </c>
      <c r="V823" s="16">
        <f>IF(Occurrence!K823&gt;0,_xlfn.PERCENTILE.INC(Occurrence!$I$2:$I$2441,($B$6+T823*($B$7-1))/($B$3-1)),0)</f>
        <v/>
      </c>
      <c r="W823" s="16">
        <f>IF(Occurrence!K823&gt;0,Occurrence!K823/V823,0)</f>
        <v/>
      </c>
      <c r="X823" s="9">
        <f>IF(Occurrence!K823&gt;0,U823*W823,0)</f>
        <v/>
      </c>
      <c r="Y823" s="24">
        <f>COUNTIF(Data!$X$2:$X$2441,"&lt;="&amp;Data!X823)/($B$3+1)</f>
        <v/>
      </c>
      <c r="Z823" s="16">
        <f>_xlfn.PERCENTILE.INC(Data!$U$2:$U$2441,Y823)</f>
        <v/>
      </c>
      <c r="AA823" s="16">
        <f>_xlfn.PERCENTILE.INC(Data!$V$2:$V$2441,Y823)</f>
        <v/>
      </c>
      <c r="AB823" s="16">
        <f>Data!X823-AA823</f>
        <v/>
      </c>
      <c r="AC823" s="9">
        <f>Z823+AB823</f>
        <v/>
      </c>
      <c r="AD823" s="24">
        <f>COUNTIF(Data!$Y$2:$Y$2441,"&lt;="&amp;Data!Y823)/($B$3+1)</f>
        <v/>
      </c>
      <c r="AE823" s="16">
        <f>_xlfn.PERCENTILE.INC(Data!$U$2:$U$2441,AD823)</f>
        <v/>
      </c>
      <c r="AF823" s="16">
        <f>_xlfn.PERCENTILE.INC(Data!$V$2:$V$2441,AD823)</f>
        <v/>
      </c>
      <c r="AG823" s="16">
        <f>Data!Y823-AF823</f>
        <v/>
      </c>
      <c r="AH823" s="9">
        <f>AE823+AG823</f>
        <v/>
      </c>
    </row>
    <row r="824">
      <c r="N824" s="14">
        <f>Data!A824</f>
        <v/>
      </c>
      <c r="O824" s="24">
        <f>IF(Occurrence!J824&gt;0,COUNTIFS(Occurrence!$J$2:$J$2441,"&gt;0",Occurrence!$J$2:$J$2441,"&lt;="&amp;Occurrence!J824)/($B$8+1),0)</f>
        <v/>
      </c>
      <c r="P824" s="16">
        <f>IF(Occurrence!J824&gt;0,_xlfn.PERCENTILE.INC(Data!$O$2:$O$2441,($B$4+O824*($B$5-1))/($B$3-1)),0)</f>
        <v/>
      </c>
      <c r="Q824" s="16">
        <f>IF(Occurrence!J824&gt;0,_xlfn.PERCENTILE.INC(Occurrence!$I$2:$I$2441,($B$6+O824*($B$7-1))/($B$3-1)),0)</f>
        <v/>
      </c>
      <c r="R824" s="16">
        <f>IF(Occurrence!J824&gt;0,Occurrence!J824/Q824,0)</f>
        <v/>
      </c>
      <c r="S824" s="9">
        <f>IF(Occurrence!J824&gt;0,P824*R824,0)</f>
        <v/>
      </c>
      <c r="T824" s="24">
        <f>IF(Occurrence!K824&gt;0,COUNTIFS(Occurrence!$K$2:$K$2441,"&gt;0",Occurrence!$K$2:$K$2441,"&lt;="&amp;Occurrence!K824)/($B$9+1),0)</f>
        <v/>
      </c>
      <c r="U824" s="16">
        <f>IF(Occurrence!K824&gt;0,_xlfn.PERCENTILE.INC(Data!$O$2:$O$2441,($B$4+T824*($B$5-1))/($B$3-1)),0)</f>
        <v/>
      </c>
      <c r="V824" s="16">
        <f>IF(Occurrence!K824&gt;0,_xlfn.PERCENTILE.INC(Occurrence!$I$2:$I$2441,($B$6+T824*($B$7-1))/($B$3-1)),0)</f>
        <v/>
      </c>
      <c r="W824" s="16">
        <f>IF(Occurrence!K824&gt;0,Occurrence!K824/V824,0)</f>
        <v/>
      </c>
      <c r="X824" s="9">
        <f>IF(Occurrence!K824&gt;0,U824*W824,0)</f>
        <v/>
      </c>
      <c r="Y824" s="24">
        <f>COUNTIF(Data!$X$2:$X$2441,"&lt;="&amp;Data!X824)/($B$3+1)</f>
        <v/>
      </c>
      <c r="Z824" s="16">
        <f>_xlfn.PERCENTILE.INC(Data!$U$2:$U$2441,Y824)</f>
        <v/>
      </c>
      <c r="AA824" s="16">
        <f>_xlfn.PERCENTILE.INC(Data!$V$2:$V$2441,Y824)</f>
        <v/>
      </c>
      <c r="AB824" s="16">
        <f>Data!X824-AA824</f>
        <v/>
      </c>
      <c r="AC824" s="9">
        <f>Z824+AB824</f>
        <v/>
      </c>
      <c r="AD824" s="24">
        <f>COUNTIF(Data!$Y$2:$Y$2441,"&lt;="&amp;Data!Y824)/($B$3+1)</f>
        <v/>
      </c>
      <c r="AE824" s="16">
        <f>_xlfn.PERCENTILE.INC(Data!$U$2:$U$2441,AD824)</f>
        <v/>
      </c>
      <c r="AF824" s="16">
        <f>_xlfn.PERCENTILE.INC(Data!$V$2:$V$2441,AD824)</f>
        <v/>
      </c>
      <c r="AG824" s="16">
        <f>Data!Y824-AF824</f>
        <v/>
      </c>
      <c r="AH824" s="9">
        <f>AE824+AG824</f>
        <v/>
      </c>
    </row>
    <row r="825">
      <c r="N825" s="14">
        <f>Data!A825</f>
        <v/>
      </c>
      <c r="O825" s="24">
        <f>IF(Occurrence!J825&gt;0,COUNTIFS(Occurrence!$J$2:$J$2441,"&gt;0",Occurrence!$J$2:$J$2441,"&lt;="&amp;Occurrence!J825)/($B$8+1),0)</f>
        <v/>
      </c>
      <c r="P825" s="16">
        <f>IF(Occurrence!J825&gt;0,_xlfn.PERCENTILE.INC(Data!$O$2:$O$2441,($B$4+O825*($B$5-1))/($B$3-1)),0)</f>
        <v/>
      </c>
      <c r="Q825" s="16">
        <f>IF(Occurrence!J825&gt;0,_xlfn.PERCENTILE.INC(Occurrence!$I$2:$I$2441,($B$6+O825*($B$7-1))/($B$3-1)),0)</f>
        <v/>
      </c>
      <c r="R825" s="16">
        <f>IF(Occurrence!J825&gt;0,Occurrence!J825/Q825,0)</f>
        <v/>
      </c>
      <c r="S825" s="9">
        <f>IF(Occurrence!J825&gt;0,P825*R825,0)</f>
        <v/>
      </c>
      <c r="T825" s="24">
        <f>IF(Occurrence!K825&gt;0,COUNTIFS(Occurrence!$K$2:$K$2441,"&gt;0",Occurrence!$K$2:$K$2441,"&lt;="&amp;Occurrence!K825)/($B$9+1),0)</f>
        <v/>
      </c>
      <c r="U825" s="16">
        <f>IF(Occurrence!K825&gt;0,_xlfn.PERCENTILE.INC(Data!$O$2:$O$2441,($B$4+T825*($B$5-1))/($B$3-1)),0)</f>
        <v/>
      </c>
      <c r="V825" s="16">
        <f>IF(Occurrence!K825&gt;0,_xlfn.PERCENTILE.INC(Occurrence!$I$2:$I$2441,($B$6+T825*($B$7-1))/($B$3-1)),0)</f>
        <v/>
      </c>
      <c r="W825" s="16">
        <f>IF(Occurrence!K825&gt;0,Occurrence!K825/V825,0)</f>
        <v/>
      </c>
      <c r="X825" s="9">
        <f>IF(Occurrence!K825&gt;0,U825*W825,0)</f>
        <v/>
      </c>
      <c r="Y825" s="24">
        <f>COUNTIF(Data!$X$2:$X$2441,"&lt;="&amp;Data!X825)/($B$3+1)</f>
        <v/>
      </c>
      <c r="Z825" s="16">
        <f>_xlfn.PERCENTILE.INC(Data!$U$2:$U$2441,Y825)</f>
        <v/>
      </c>
      <c r="AA825" s="16">
        <f>_xlfn.PERCENTILE.INC(Data!$V$2:$V$2441,Y825)</f>
        <v/>
      </c>
      <c r="AB825" s="16">
        <f>Data!X825-AA825</f>
        <v/>
      </c>
      <c r="AC825" s="9">
        <f>Z825+AB825</f>
        <v/>
      </c>
      <c r="AD825" s="24">
        <f>COUNTIF(Data!$Y$2:$Y$2441,"&lt;="&amp;Data!Y825)/($B$3+1)</f>
        <v/>
      </c>
      <c r="AE825" s="16">
        <f>_xlfn.PERCENTILE.INC(Data!$U$2:$U$2441,AD825)</f>
        <v/>
      </c>
      <c r="AF825" s="16">
        <f>_xlfn.PERCENTILE.INC(Data!$V$2:$V$2441,AD825)</f>
        <v/>
      </c>
      <c r="AG825" s="16">
        <f>Data!Y825-AF825</f>
        <v/>
      </c>
      <c r="AH825" s="9">
        <f>AE825+AG825</f>
        <v/>
      </c>
    </row>
    <row r="826">
      <c r="N826" s="14">
        <f>Data!A826</f>
        <v/>
      </c>
      <c r="O826" s="24">
        <f>IF(Occurrence!J826&gt;0,COUNTIFS(Occurrence!$J$2:$J$2441,"&gt;0",Occurrence!$J$2:$J$2441,"&lt;="&amp;Occurrence!J826)/($B$8+1),0)</f>
        <v/>
      </c>
      <c r="P826" s="16">
        <f>IF(Occurrence!J826&gt;0,_xlfn.PERCENTILE.INC(Data!$O$2:$O$2441,($B$4+O826*($B$5-1))/($B$3-1)),0)</f>
        <v/>
      </c>
      <c r="Q826" s="16">
        <f>IF(Occurrence!J826&gt;0,_xlfn.PERCENTILE.INC(Occurrence!$I$2:$I$2441,($B$6+O826*($B$7-1))/($B$3-1)),0)</f>
        <v/>
      </c>
      <c r="R826" s="16">
        <f>IF(Occurrence!J826&gt;0,Occurrence!J826/Q826,0)</f>
        <v/>
      </c>
      <c r="S826" s="9">
        <f>IF(Occurrence!J826&gt;0,P826*R826,0)</f>
        <v/>
      </c>
      <c r="T826" s="24">
        <f>IF(Occurrence!K826&gt;0,COUNTIFS(Occurrence!$K$2:$K$2441,"&gt;0",Occurrence!$K$2:$K$2441,"&lt;="&amp;Occurrence!K826)/($B$9+1),0)</f>
        <v/>
      </c>
      <c r="U826" s="16">
        <f>IF(Occurrence!K826&gt;0,_xlfn.PERCENTILE.INC(Data!$O$2:$O$2441,($B$4+T826*($B$5-1))/($B$3-1)),0)</f>
        <v/>
      </c>
      <c r="V826" s="16">
        <f>IF(Occurrence!K826&gt;0,_xlfn.PERCENTILE.INC(Occurrence!$I$2:$I$2441,($B$6+T826*($B$7-1))/($B$3-1)),0)</f>
        <v/>
      </c>
      <c r="W826" s="16">
        <f>IF(Occurrence!K826&gt;0,Occurrence!K826/V826,0)</f>
        <v/>
      </c>
      <c r="X826" s="9">
        <f>IF(Occurrence!K826&gt;0,U826*W826,0)</f>
        <v/>
      </c>
      <c r="Y826" s="24">
        <f>COUNTIF(Data!$X$2:$X$2441,"&lt;="&amp;Data!X826)/($B$3+1)</f>
        <v/>
      </c>
      <c r="Z826" s="16">
        <f>_xlfn.PERCENTILE.INC(Data!$U$2:$U$2441,Y826)</f>
        <v/>
      </c>
      <c r="AA826" s="16">
        <f>_xlfn.PERCENTILE.INC(Data!$V$2:$V$2441,Y826)</f>
        <v/>
      </c>
      <c r="AB826" s="16">
        <f>Data!X826-AA826</f>
        <v/>
      </c>
      <c r="AC826" s="9">
        <f>Z826+AB826</f>
        <v/>
      </c>
      <c r="AD826" s="24">
        <f>COUNTIF(Data!$Y$2:$Y$2441,"&lt;="&amp;Data!Y826)/($B$3+1)</f>
        <v/>
      </c>
      <c r="AE826" s="16">
        <f>_xlfn.PERCENTILE.INC(Data!$U$2:$U$2441,AD826)</f>
        <v/>
      </c>
      <c r="AF826" s="16">
        <f>_xlfn.PERCENTILE.INC(Data!$V$2:$V$2441,AD826)</f>
        <v/>
      </c>
      <c r="AG826" s="16">
        <f>Data!Y826-AF826</f>
        <v/>
      </c>
      <c r="AH826" s="9">
        <f>AE826+AG826</f>
        <v/>
      </c>
    </row>
    <row r="827">
      <c r="N827" s="14">
        <f>Data!A827</f>
        <v/>
      </c>
      <c r="O827" s="24">
        <f>IF(Occurrence!J827&gt;0,COUNTIFS(Occurrence!$J$2:$J$2441,"&gt;0",Occurrence!$J$2:$J$2441,"&lt;="&amp;Occurrence!J827)/($B$8+1),0)</f>
        <v/>
      </c>
      <c r="P827" s="16">
        <f>IF(Occurrence!J827&gt;0,_xlfn.PERCENTILE.INC(Data!$O$2:$O$2441,($B$4+O827*($B$5-1))/($B$3-1)),0)</f>
        <v/>
      </c>
      <c r="Q827" s="16">
        <f>IF(Occurrence!J827&gt;0,_xlfn.PERCENTILE.INC(Occurrence!$I$2:$I$2441,($B$6+O827*($B$7-1))/($B$3-1)),0)</f>
        <v/>
      </c>
      <c r="R827" s="16">
        <f>IF(Occurrence!J827&gt;0,Occurrence!J827/Q827,0)</f>
        <v/>
      </c>
      <c r="S827" s="9">
        <f>IF(Occurrence!J827&gt;0,P827*R827,0)</f>
        <v/>
      </c>
      <c r="T827" s="24">
        <f>IF(Occurrence!K827&gt;0,COUNTIFS(Occurrence!$K$2:$K$2441,"&gt;0",Occurrence!$K$2:$K$2441,"&lt;="&amp;Occurrence!K827)/($B$9+1),0)</f>
        <v/>
      </c>
      <c r="U827" s="16">
        <f>IF(Occurrence!K827&gt;0,_xlfn.PERCENTILE.INC(Data!$O$2:$O$2441,($B$4+T827*($B$5-1))/($B$3-1)),0)</f>
        <v/>
      </c>
      <c r="V827" s="16">
        <f>IF(Occurrence!K827&gt;0,_xlfn.PERCENTILE.INC(Occurrence!$I$2:$I$2441,($B$6+T827*($B$7-1))/($B$3-1)),0)</f>
        <v/>
      </c>
      <c r="W827" s="16">
        <f>IF(Occurrence!K827&gt;0,Occurrence!K827/V827,0)</f>
        <v/>
      </c>
      <c r="X827" s="9">
        <f>IF(Occurrence!K827&gt;0,U827*W827,0)</f>
        <v/>
      </c>
      <c r="Y827" s="24">
        <f>COUNTIF(Data!$X$2:$X$2441,"&lt;="&amp;Data!X827)/($B$3+1)</f>
        <v/>
      </c>
      <c r="Z827" s="16">
        <f>_xlfn.PERCENTILE.INC(Data!$U$2:$U$2441,Y827)</f>
        <v/>
      </c>
      <c r="AA827" s="16">
        <f>_xlfn.PERCENTILE.INC(Data!$V$2:$V$2441,Y827)</f>
        <v/>
      </c>
      <c r="AB827" s="16">
        <f>Data!X827-AA827</f>
        <v/>
      </c>
      <c r="AC827" s="9">
        <f>Z827+AB827</f>
        <v/>
      </c>
      <c r="AD827" s="24">
        <f>COUNTIF(Data!$Y$2:$Y$2441,"&lt;="&amp;Data!Y827)/($B$3+1)</f>
        <v/>
      </c>
      <c r="AE827" s="16">
        <f>_xlfn.PERCENTILE.INC(Data!$U$2:$U$2441,AD827)</f>
        <v/>
      </c>
      <c r="AF827" s="16">
        <f>_xlfn.PERCENTILE.INC(Data!$V$2:$V$2441,AD827)</f>
        <v/>
      </c>
      <c r="AG827" s="16">
        <f>Data!Y827-AF827</f>
        <v/>
      </c>
      <c r="AH827" s="9">
        <f>AE827+AG827</f>
        <v/>
      </c>
    </row>
    <row r="828">
      <c r="N828" s="14">
        <f>Data!A828</f>
        <v/>
      </c>
      <c r="O828" s="24">
        <f>IF(Occurrence!J828&gt;0,COUNTIFS(Occurrence!$J$2:$J$2441,"&gt;0",Occurrence!$J$2:$J$2441,"&lt;="&amp;Occurrence!J828)/($B$8+1),0)</f>
        <v/>
      </c>
      <c r="P828" s="16">
        <f>IF(Occurrence!J828&gt;0,_xlfn.PERCENTILE.INC(Data!$O$2:$O$2441,($B$4+O828*($B$5-1))/($B$3-1)),0)</f>
        <v/>
      </c>
      <c r="Q828" s="16">
        <f>IF(Occurrence!J828&gt;0,_xlfn.PERCENTILE.INC(Occurrence!$I$2:$I$2441,($B$6+O828*($B$7-1))/($B$3-1)),0)</f>
        <v/>
      </c>
      <c r="R828" s="16">
        <f>IF(Occurrence!J828&gt;0,Occurrence!J828/Q828,0)</f>
        <v/>
      </c>
      <c r="S828" s="9">
        <f>IF(Occurrence!J828&gt;0,P828*R828,0)</f>
        <v/>
      </c>
      <c r="T828" s="24">
        <f>IF(Occurrence!K828&gt;0,COUNTIFS(Occurrence!$K$2:$K$2441,"&gt;0",Occurrence!$K$2:$K$2441,"&lt;="&amp;Occurrence!K828)/($B$9+1),0)</f>
        <v/>
      </c>
      <c r="U828" s="16">
        <f>IF(Occurrence!K828&gt;0,_xlfn.PERCENTILE.INC(Data!$O$2:$O$2441,($B$4+T828*($B$5-1))/($B$3-1)),0)</f>
        <v/>
      </c>
      <c r="V828" s="16">
        <f>IF(Occurrence!K828&gt;0,_xlfn.PERCENTILE.INC(Occurrence!$I$2:$I$2441,($B$6+T828*($B$7-1))/($B$3-1)),0)</f>
        <v/>
      </c>
      <c r="W828" s="16">
        <f>IF(Occurrence!K828&gt;0,Occurrence!K828/V828,0)</f>
        <v/>
      </c>
      <c r="X828" s="9">
        <f>IF(Occurrence!K828&gt;0,U828*W828,0)</f>
        <v/>
      </c>
      <c r="Y828" s="24">
        <f>COUNTIF(Data!$X$2:$X$2441,"&lt;="&amp;Data!X828)/($B$3+1)</f>
        <v/>
      </c>
      <c r="Z828" s="16">
        <f>_xlfn.PERCENTILE.INC(Data!$U$2:$U$2441,Y828)</f>
        <v/>
      </c>
      <c r="AA828" s="16">
        <f>_xlfn.PERCENTILE.INC(Data!$V$2:$V$2441,Y828)</f>
        <v/>
      </c>
      <c r="AB828" s="16">
        <f>Data!X828-AA828</f>
        <v/>
      </c>
      <c r="AC828" s="9">
        <f>Z828+AB828</f>
        <v/>
      </c>
      <c r="AD828" s="24">
        <f>COUNTIF(Data!$Y$2:$Y$2441,"&lt;="&amp;Data!Y828)/($B$3+1)</f>
        <v/>
      </c>
      <c r="AE828" s="16">
        <f>_xlfn.PERCENTILE.INC(Data!$U$2:$U$2441,AD828)</f>
        <v/>
      </c>
      <c r="AF828" s="16">
        <f>_xlfn.PERCENTILE.INC(Data!$V$2:$V$2441,AD828)</f>
        <v/>
      </c>
      <c r="AG828" s="16">
        <f>Data!Y828-AF828</f>
        <v/>
      </c>
      <c r="AH828" s="9">
        <f>AE828+AG828</f>
        <v/>
      </c>
    </row>
    <row r="829">
      <c r="N829" s="14">
        <f>Data!A829</f>
        <v/>
      </c>
      <c r="O829" s="24">
        <f>IF(Occurrence!J829&gt;0,COUNTIFS(Occurrence!$J$2:$J$2441,"&gt;0",Occurrence!$J$2:$J$2441,"&lt;="&amp;Occurrence!J829)/($B$8+1),0)</f>
        <v/>
      </c>
      <c r="P829" s="16">
        <f>IF(Occurrence!J829&gt;0,_xlfn.PERCENTILE.INC(Data!$O$2:$O$2441,($B$4+O829*($B$5-1))/($B$3-1)),0)</f>
        <v/>
      </c>
      <c r="Q829" s="16">
        <f>IF(Occurrence!J829&gt;0,_xlfn.PERCENTILE.INC(Occurrence!$I$2:$I$2441,($B$6+O829*($B$7-1))/($B$3-1)),0)</f>
        <v/>
      </c>
      <c r="R829" s="16">
        <f>IF(Occurrence!J829&gt;0,Occurrence!J829/Q829,0)</f>
        <v/>
      </c>
      <c r="S829" s="9">
        <f>IF(Occurrence!J829&gt;0,P829*R829,0)</f>
        <v/>
      </c>
      <c r="T829" s="24">
        <f>IF(Occurrence!K829&gt;0,COUNTIFS(Occurrence!$K$2:$K$2441,"&gt;0",Occurrence!$K$2:$K$2441,"&lt;="&amp;Occurrence!K829)/($B$9+1),0)</f>
        <v/>
      </c>
      <c r="U829" s="16">
        <f>IF(Occurrence!K829&gt;0,_xlfn.PERCENTILE.INC(Data!$O$2:$O$2441,($B$4+T829*($B$5-1))/($B$3-1)),0)</f>
        <v/>
      </c>
      <c r="V829" s="16">
        <f>IF(Occurrence!K829&gt;0,_xlfn.PERCENTILE.INC(Occurrence!$I$2:$I$2441,($B$6+T829*($B$7-1))/($B$3-1)),0)</f>
        <v/>
      </c>
      <c r="W829" s="16">
        <f>IF(Occurrence!K829&gt;0,Occurrence!K829/V829,0)</f>
        <v/>
      </c>
      <c r="X829" s="9">
        <f>IF(Occurrence!K829&gt;0,U829*W829,0)</f>
        <v/>
      </c>
      <c r="Y829" s="24">
        <f>COUNTIF(Data!$X$2:$X$2441,"&lt;="&amp;Data!X829)/($B$3+1)</f>
        <v/>
      </c>
      <c r="Z829" s="16">
        <f>_xlfn.PERCENTILE.INC(Data!$U$2:$U$2441,Y829)</f>
        <v/>
      </c>
      <c r="AA829" s="16">
        <f>_xlfn.PERCENTILE.INC(Data!$V$2:$V$2441,Y829)</f>
        <v/>
      </c>
      <c r="AB829" s="16">
        <f>Data!X829-AA829</f>
        <v/>
      </c>
      <c r="AC829" s="9">
        <f>Z829+AB829</f>
        <v/>
      </c>
      <c r="AD829" s="24">
        <f>COUNTIF(Data!$Y$2:$Y$2441,"&lt;="&amp;Data!Y829)/($B$3+1)</f>
        <v/>
      </c>
      <c r="AE829" s="16">
        <f>_xlfn.PERCENTILE.INC(Data!$U$2:$U$2441,AD829)</f>
        <v/>
      </c>
      <c r="AF829" s="16">
        <f>_xlfn.PERCENTILE.INC(Data!$V$2:$V$2441,AD829)</f>
        <v/>
      </c>
      <c r="AG829" s="16">
        <f>Data!Y829-AF829</f>
        <v/>
      </c>
      <c r="AH829" s="9">
        <f>AE829+AG829</f>
        <v/>
      </c>
    </row>
    <row r="830">
      <c r="N830" s="14">
        <f>Data!A830</f>
        <v/>
      </c>
      <c r="O830" s="24">
        <f>IF(Occurrence!J830&gt;0,COUNTIFS(Occurrence!$J$2:$J$2441,"&gt;0",Occurrence!$J$2:$J$2441,"&lt;="&amp;Occurrence!J830)/($B$8+1),0)</f>
        <v/>
      </c>
      <c r="P830" s="16">
        <f>IF(Occurrence!J830&gt;0,_xlfn.PERCENTILE.INC(Data!$O$2:$O$2441,($B$4+O830*($B$5-1))/($B$3-1)),0)</f>
        <v/>
      </c>
      <c r="Q830" s="16">
        <f>IF(Occurrence!J830&gt;0,_xlfn.PERCENTILE.INC(Occurrence!$I$2:$I$2441,($B$6+O830*($B$7-1))/($B$3-1)),0)</f>
        <v/>
      </c>
      <c r="R830" s="16">
        <f>IF(Occurrence!J830&gt;0,Occurrence!J830/Q830,0)</f>
        <v/>
      </c>
      <c r="S830" s="9">
        <f>IF(Occurrence!J830&gt;0,P830*R830,0)</f>
        <v/>
      </c>
      <c r="T830" s="24">
        <f>IF(Occurrence!K830&gt;0,COUNTIFS(Occurrence!$K$2:$K$2441,"&gt;0",Occurrence!$K$2:$K$2441,"&lt;="&amp;Occurrence!K830)/($B$9+1),0)</f>
        <v/>
      </c>
      <c r="U830" s="16">
        <f>IF(Occurrence!K830&gt;0,_xlfn.PERCENTILE.INC(Data!$O$2:$O$2441,($B$4+T830*($B$5-1))/($B$3-1)),0)</f>
        <v/>
      </c>
      <c r="V830" s="16">
        <f>IF(Occurrence!K830&gt;0,_xlfn.PERCENTILE.INC(Occurrence!$I$2:$I$2441,($B$6+T830*($B$7-1))/($B$3-1)),0)</f>
        <v/>
      </c>
      <c r="W830" s="16">
        <f>IF(Occurrence!K830&gt;0,Occurrence!K830/V830,0)</f>
        <v/>
      </c>
      <c r="X830" s="9">
        <f>IF(Occurrence!K830&gt;0,U830*W830,0)</f>
        <v/>
      </c>
      <c r="Y830" s="24">
        <f>COUNTIF(Data!$X$2:$X$2441,"&lt;="&amp;Data!X830)/($B$3+1)</f>
        <v/>
      </c>
      <c r="Z830" s="16">
        <f>_xlfn.PERCENTILE.INC(Data!$U$2:$U$2441,Y830)</f>
        <v/>
      </c>
      <c r="AA830" s="16">
        <f>_xlfn.PERCENTILE.INC(Data!$V$2:$V$2441,Y830)</f>
        <v/>
      </c>
      <c r="AB830" s="16">
        <f>Data!X830-AA830</f>
        <v/>
      </c>
      <c r="AC830" s="9">
        <f>Z830+AB830</f>
        <v/>
      </c>
      <c r="AD830" s="24">
        <f>COUNTIF(Data!$Y$2:$Y$2441,"&lt;="&amp;Data!Y830)/($B$3+1)</f>
        <v/>
      </c>
      <c r="AE830" s="16">
        <f>_xlfn.PERCENTILE.INC(Data!$U$2:$U$2441,AD830)</f>
        <v/>
      </c>
      <c r="AF830" s="16">
        <f>_xlfn.PERCENTILE.INC(Data!$V$2:$V$2441,AD830)</f>
        <v/>
      </c>
      <c r="AG830" s="16">
        <f>Data!Y830-AF830</f>
        <v/>
      </c>
      <c r="AH830" s="9">
        <f>AE830+AG830</f>
        <v/>
      </c>
    </row>
    <row r="831">
      <c r="N831" s="14">
        <f>Data!A831</f>
        <v/>
      </c>
      <c r="O831" s="24">
        <f>IF(Occurrence!J831&gt;0,COUNTIFS(Occurrence!$J$2:$J$2441,"&gt;0",Occurrence!$J$2:$J$2441,"&lt;="&amp;Occurrence!J831)/($B$8+1),0)</f>
        <v/>
      </c>
      <c r="P831" s="16">
        <f>IF(Occurrence!J831&gt;0,_xlfn.PERCENTILE.INC(Data!$O$2:$O$2441,($B$4+O831*($B$5-1))/($B$3-1)),0)</f>
        <v/>
      </c>
      <c r="Q831" s="16">
        <f>IF(Occurrence!J831&gt;0,_xlfn.PERCENTILE.INC(Occurrence!$I$2:$I$2441,($B$6+O831*($B$7-1))/($B$3-1)),0)</f>
        <v/>
      </c>
      <c r="R831" s="16">
        <f>IF(Occurrence!J831&gt;0,Occurrence!J831/Q831,0)</f>
        <v/>
      </c>
      <c r="S831" s="9">
        <f>IF(Occurrence!J831&gt;0,P831*R831,0)</f>
        <v/>
      </c>
      <c r="T831" s="24">
        <f>IF(Occurrence!K831&gt;0,COUNTIFS(Occurrence!$K$2:$K$2441,"&gt;0",Occurrence!$K$2:$K$2441,"&lt;="&amp;Occurrence!K831)/($B$9+1),0)</f>
        <v/>
      </c>
      <c r="U831" s="16">
        <f>IF(Occurrence!K831&gt;0,_xlfn.PERCENTILE.INC(Data!$O$2:$O$2441,($B$4+T831*($B$5-1))/($B$3-1)),0)</f>
        <v/>
      </c>
      <c r="V831" s="16">
        <f>IF(Occurrence!K831&gt;0,_xlfn.PERCENTILE.INC(Occurrence!$I$2:$I$2441,($B$6+T831*($B$7-1))/($B$3-1)),0)</f>
        <v/>
      </c>
      <c r="W831" s="16">
        <f>IF(Occurrence!K831&gt;0,Occurrence!K831/V831,0)</f>
        <v/>
      </c>
      <c r="X831" s="9">
        <f>IF(Occurrence!K831&gt;0,U831*W831,0)</f>
        <v/>
      </c>
      <c r="Y831" s="24">
        <f>COUNTIF(Data!$X$2:$X$2441,"&lt;="&amp;Data!X831)/($B$3+1)</f>
        <v/>
      </c>
      <c r="Z831" s="16">
        <f>_xlfn.PERCENTILE.INC(Data!$U$2:$U$2441,Y831)</f>
        <v/>
      </c>
      <c r="AA831" s="16">
        <f>_xlfn.PERCENTILE.INC(Data!$V$2:$V$2441,Y831)</f>
        <v/>
      </c>
      <c r="AB831" s="16">
        <f>Data!X831-AA831</f>
        <v/>
      </c>
      <c r="AC831" s="9">
        <f>Z831+AB831</f>
        <v/>
      </c>
      <c r="AD831" s="24">
        <f>COUNTIF(Data!$Y$2:$Y$2441,"&lt;="&amp;Data!Y831)/($B$3+1)</f>
        <v/>
      </c>
      <c r="AE831" s="16">
        <f>_xlfn.PERCENTILE.INC(Data!$U$2:$U$2441,AD831)</f>
        <v/>
      </c>
      <c r="AF831" s="16">
        <f>_xlfn.PERCENTILE.INC(Data!$V$2:$V$2441,AD831)</f>
        <v/>
      </c>
      <c r="AG831" s="16">
        <f>Data!Y831-AF831</f>
        <v/>
      </c>
      <c r="AH831" s="9">
        <f>AE831+AG831</f>
        <v/>
      </c>
    </row>
    <row r="832">
      <c r="N832" s="14">
        <f>Data!A832</f>
        <v/>
      </c>
      <c r="O832" s="24">
        <f>IF(Occurrence!J832&gt;0,COUNTIFS(Occurrence!$J$2:$J$2441,"&gt;0",Occurrence!$J$2:$J$2441,"&lt;="&amp;Occurrence!J832)/($B$8+1),0)</f>
        <v/>
      </c>
      <c r="P832" s="16">
        <f>IF(Occurrence!J832&gt;0,_xlfn.PERCENTILE.INC(Data!$O$2:$O$2441,($B$4+O832*($B$5-1))/($B$3-1)),0)</f>
        <v/>
      </c>
      <c r="Q832" s="16">
        <f>IF(Occurrence!J832&gt;0,_xlfn.PERCENTILE.INC(Occurrence!$I$2:$I$2441,($B$6+O832*($B$7-1))/($B$3-1)),0)</f>
        <v/>
      </c>
      <c r="R832" s="16">
        <f>IF(Occurrence!J832&gt;0,Occurrence!J832/Q832,0)</f>
        <v/>
      </c>
      <c r="S832" s="9">
        <f>IF(Occurrence!J832&gt;0,P832*R832,0)</f>
        <v/>
      </c>
      <c r="T832" s="24">
        <f>IF(Occurrence!K832&gt;0,COUNTIFS(Occurrence!$K$2:$K$2441,"&gt;0",Occurrence!$K$2:$K$2441,"&lt;="&amp;Occurrence!K832)/($B$9+1),0)</f>
        <v/>
      </c>
      <c r="U832" s="16">
        <f>IF(Occurrence!K832&gt;0,_xlfn.PERCENTILE.INC(Data!$O$2:$O$2441,($B$4+T832*($B$5-1))/($B$3-1)),0)</f>
        <v/>
      </c>
      <c r="V832" s="16">
        <f>IF(Occurrence!K832&gt;0,_xlfn.PERCENTILE.INC(Occurrence!$I$2:$I$2441,($B$6+T832*($B$7-1))/($B$3-1)),0)</f>
        <v/>
      </c>
      <c r="W832" s="16">
        <f>IF(Occurrence!K832&gt;0,Occurrence!K832/V832,0)</f>
        <v/>
      </c>
      <c r="X832" s="9">
        <f>IF(Occurrence!K832&gt;0,U832*W832,0)</f>
        <v/>
      </c>
      <c r="Y832" s="24">
        <f>COUNTIF(Data!$X$2:$X$2441,"&lt;="&amp;Data!X832)/($B$3+1)</f>
        <v/>
      </c>
      <c r="Z832" s="16">
        <f>_xlfn.PERCENTILE.INC(Data!$U$2:$U$2441,Y832)</f>
        <v/>
      </c>
      <c r="AA832" s="16">
        <f>_xlfn.PERCENTILE.INC(Data!$V$2:$V$2441,Y832)</f>
        <v/>
      </c>
      <c r="AB832" s="16">
        <f>Data!X832-AA832</f>
        <v/>
      </c>
      <c r="AC832" s="9">
        <f>Z832+AB832</f>
        <v/>
      </c>
      <c r="AD832" s="24">
        <f>COUNTIF(Data!$Y$2:$Y$2441,"&lt;="&amp;Data!Y832)/($B$3+1)</f>
        <v/>
      </c>
      <c r="AE832" s="16">
        <f>_xlfn.PERCENTILE.INC(Data!$U$2:$U$2441,AD832)</f>
        <v/>
      </c>
      <c r="AF832" s="16">
        <f>_xlfn.PERCENTILE.INC(Data!$V$2:$V$2441,AD832)</f>
        <v/>
      </c>
      <c r="AG832" s="16">
        <f>Data!Y832-AF832</f>
        <v/>
      </c>
      <c r="AH832" s="9">
        <f>AE832+AG832</f>
        <v/>
      </c>
    </row>
    <row r="833">
      <c r="N833" s="14">
        <f>Data!A833</f>
        <v/>
      </c>
      <c r="O833" s="24">
        <f>IF(Occurrence!J833&gt;0,COUNTIFS(Occurrence!$J$2:$J$2441,"&gt;0",Occurrence!$J$2:$J$2441,"&lt;="&amp;Occurrence!J833)/($B$8+1),0)</f>
        <v/>
      </c>
      <c r="P833" s="16">
        <f>IF(Occurrence!J833&gt;0,_xlfn.PERCENTILE.INC(Data!$O$2:$O$2441,($B$4+O833*($B$5-1))/($B$3-1)),0)</f>
        <v/>
      </c>
      <c r="Q833" s="16">
        <f>IF(Occurrence!J833&gt;0,_xlfn.PERCENTILE.INC(Occurrence!$I$2:$I$2441,($B$6+O833*($B$7-1))/($B$3-1)),0)</f>
        <v/>
      </c>
      <c r="R833" s="16">
        <f>IF(Occurrence!J833&gt;0,Occurrence!J833/Q833,0)</f>
        <v/>
      </c>
      <c r="S833" s="9">
        <f>IF(Occurrence!J833&gt;0,P833*R833,0)</f>
        <v/>
      </c>
      <c r="T833" s="24">
        <f>IF(Occurrence!K833&gt;0,COUNTIFS(Occurrence!$K$2:$K$2441,"&gt;0",Occurrence!$K$2:$K$2441,"&lt;="&amp;Occurrence!K833)/($B$9+1),0)</f>
        <v/>
      </c>
      <c r="U833" s="16">
        <f>IF(Occurrence!K833&gt;0,_xlfn.PERCENTILE.INC(Data!$O$2:$O$2441,($B$4+T833*($B$5-1))/($B$3-1)),0)</f>
        <v/>
      </c>
      <c r="V833" s="16">
        <f>IF(Occurrence!K833&gt;0,_xlfn.PERCENTILE.INC(Occurrence!$I$2:$I$2441,($B$6+T833*($B$7-1))/($B$3-1)),0)</f>
        <v/>
      </c>
      <c r="W833" s="16">
        <f>IF(Occurrence!K833&gt;0,Occurrence!K833/V833,0)</f>
        <v/>
      </c>
      <c r="X833" s="9">
        <f>IF(Occurrence!K833&gt;0,U833*W833,0)</f>
        <v/>
      </c>
      <c r="Y833" s="24">
        <f>COUNTIF(Data!$X$2:$X$2441,"&lt;="&amp;Data!X833)/($B$3+1)</f>
        <v/>
      </c>
      <c r="Z833" s="16">
        <f>_xlfn.PERCENTILE.INC(Data!$U$2:$U$2441,Y833)</f>
        <v/>
      </c>
      <c r="AA833" s="16">
        <f>_xlfn.PERCENTILE.INC(Data!$V$2:$V$2441,Y833)</f>
        <v/>
      </c>
      <c r="AB833" s="16">
        <f>Data!X833-AA833</f>
        <v/>
      </c>
      <c r="AC833" s="9">
        <f>Z833+AB833</f>
        <v/>
      </c>
      <c r="AD833" s="24">
        <f>COUNTIF(Data!$Y$2:$Y$2441,"&lt;="&amp;Data!Y833)/($B$3+1)</f>
        <v/>
      </c>
      <c r="AE833" s="16">
        <f>_xlfn.PERCENTILE.INC(Data!$U$2:$U$2441,AD833)</f>
        <v/>
      </c>
      <c r="AF833" s="16">
        <f>_xlfn.PERCENTILE.INC(Data!$V$2:$V$2441,AD833)</f>
        <v/>
      </c>
      <c r="AG833" s="16">
        <f>Data!Y833-AF833</f>
        <v/>
      </c>
      <c r="AH833" s="9">
        <f>AE833+AG833</f>
        <v/>
      </c>
    </row>
    <row r="834">
      <c r="N834" s="14">
        <f>Data!A834</f>
        <v/>
      </c>
      <c r="O834" s="24">
        <f>IF(Occurrence!J834&gt;0,COUNTIFS(Occurrence!$J$2:$J$2441,"&gt;0",Occurrence!$J$2:$J$2441,"&lt;="&amp;Occurrence!J834)/($B$8+1),0)</f>
        <v/>
      </c>
      <c r="P834" s="16">
        <f>IF(Occurrence!J834&gt;0,_xlfn.PERCENTILE.INC(Data!$O$2:$O$2441,($B$4+O834*($B$5-1))/($B$3-1)),0)</f>
        <v/>
      </c>
      <c r="Q834" s="16">
        <f>IF(Occurrence!J834&gt;0,_xlfn.PERCENTILE.INC(Occurrence!$I$2:$I$2441,($B$6+O834*($B$7-1))/($B$3-1)),0)</f>
        <v/>
      </c>
      <c r="R834" s="16">
        <f>IF(Occurrence!J834&gt;0,Occurrence!J834/Q834,0)</f>
        <v/>
      </c>
      <c r="S834" s="9">
        <f>IF(Occurrence!J834&gt;0,P834*R834,0)</f>
        <v/>
      </c>
      <c r="T834" s="24">
        <f>IF(Occurrence!K834&gt;0,COUNTIFS(Occurrence!$K$2:$K$2441,"&gt;0",Occurrence!$K$2:$K$2441,"&lt;="&amp;Occurrence!K834)/($B$9+1),0)</f>
        <v/>
      </c>
      <c r="U834" s="16">
        <f>IF(Occurrence!K834&gt;0,_xlfn.PERCENTILE.INC(Data!$O$2:$O$2441,($B$4+T834*($B$5-1))/($B$3-1)),0)</f>
        <v/>
      </c>
      <c r="V834" s="16">
        <f>IF(Occurrence!K834&gt;0,_xlfn.PERCENTILE.INC(Occurrence!$I$2:$I$2441,($B$6+T834*($B$7-1))/($B$3-1)),0)</f>
        <v/>
      </c>
      <c r="W834" s="16">
        <f>IF(Occurrence!K834&gt;0,Occurrence!K834/V834,0)</f>
        <v/>
      </c>
      <c r="X834" s="9">
        <f>IF(Occurrence!K834&gt;0,U834*W834,0)</f>
        <v/>
      </c>
      <c r="Y834" s="24">
        <f>COUNTIF(Data!$X$2:$X$2441,"&lt;="&amp;Data!X834)/($B$3+1)</f>
        <v/>
      </c>
      <c r="Z834" s="16">
        <f>_xlfn.PERCENTILE.INC(Data!$U$2:$U$2441,Y834)</f>
        <v/>
      </c>
      <c r="AA834" s="16">
        <f>_xlfn.PERCENTILE.INC(Data!$V$2:$V$2441,Y834)</f>
        <v/>
      </c>
      <c r="AB834" s="16">
        <f>Data!X834-AA834</f>
        <v/>
      </c>
      <c r="AC834" s="9">
        <f>Z834+AB834</f>
        <v/>
      </c>
      <c r="AD834" s="24">
        <f>COUNTIF(Data!$Y$2:$Y$2441,"&lt;="&amp;Data!Y834)/($B$3+1)</f>
        <v/>
      </c>
      <c r="AE834" s="16">
        <f>_xlfn.PERCENTILE.INC(Data!$U$2:$U$2441,AD834)</f>
        <v/>
      </c>
      <c r="AF834" s="16">
        <f>_xlfn.PERCENTILE.INC(Data!$V$2:$V$2441,AD834)</f>
        <v/>
      </c>
      <c r="AG834" s="16">
        <f>Data!Y834-AF834</f>
        <v/>
      </c>
      <c r="AH834" s="9">
        <f>AE834+AG834</f>
        <v/>
      </c>
    </row>
    <row r="835">
      <c r="N835" s="14">
        <f>Data!A835</f>
        <v/>
      </c>
      <c r="O835" s="24">
        <f>IF(Occurrence!J835&gt;0,COUNTIFS(Occurrence!$J$2:$J$2441,"&gt;0",Occurrence!$J$2:$J$2441,"&lt;="&amp;Occurrence!J835)/($B$8+1),0)</f>
        <v/>
      </c>
      <c r="P835" s="16">
        <f>IF(Occurrence!J835&gt;0,_xlfn.PERCENTILE.INC(Data!$O$2:$O$2441,($B$4+O835*($B$5-1))/($B$3-1)),0)</f>
        <v/>
      </c>
      <c r="Q835" s="16">
        <f>IF(Occurrence!J835&gt;0,_xlfn.PERCENTILE.INC(Occurrence!$I$2:$I$2441,($B$6+O835*($B$7-1))/($B$3-1)),0)</f>
        <v/>
      </c>
      <c r="R835" s="16">
        <f>IF(Occurrence!J835&gt;0,Occurrence!J835/Q835,0)</f>
        <v/>
      </c>
      <c r="S835" s="9">
        <f>IF(Occurrence!J835&gt;0,P835*R835,0)</f>
        <v/>
      </c>
      <c r="T835" s="24">
        <f>IF(Occurrence!K835&gt;0,COUNTIFS(Occurrence!$K$2:$K$2441,"&gt;0",Occurrence!$K$2:$K$2441,"&lt;="&amp;Occurrence!K835)/($B$9+1),0)</f>
        <v/>
      </c>
      <c r="U835" s="16">
        <f>IF(Occurrence!K835&gt;0,_xlfn.PERCENTILE.INC(Data!$O$2:$O$2441,($B$4+T835*($B$5-1))/($B$3-1)),0)</f>
        <v/>
      </c>
      <c r="V835" s="16">
        <f>IF(Occurrence!K835&gt;0,_xlfn.PERCENTILE.INC(Occurrence!$I$2:$I$2441,($B$6+T835*($B$7-1))/($B$3-1)),0)</f>
        <v/>
      </c>
      <c r="W835" s="16">
        <f>IF(Occurrence!K835&gt;0,Occurrence!K835/V835,0)</f>
        <v/>
      </c>
      <c r="X835" s="9">
        <f>IF(Occurrence!K835&gt;0,U835*W835,0)</f>
        <v/>
      </c>
      <c r="Y835" s="24">
        <f>COUNTIF(Data!$X$2:$X$2441,"&lt;="&amp;Data!X835)/($B$3+1)</f>
        <v/>
      </c>
      <c r="Z835" s="16">
        <f>_xlfn.PERCENTILE.INC(Data!$U$2:$U$2441,Y835)</f>
        <v/>
      </c>
      <c r="AA835" s="16">
        <f>_xlfn.PERCENTILE.INC(Data!$V$2:$V$2441,Y835)</f>
        <v/>
      </c>
      <c r="AB835" s="16">
        <f>Data!X835-AA835</f>
        <v/>
      </c>
      <c r="AC835" s="9">
        <f>Z835+AB835</f>
        <v/>
      </c>
      <c r="AD835" s="24">
        <f>COUNTIF(Data!$Y$2:$Y$2441,"&lt;="&amp;Data!Y835)/($B$3+1)</f>
        <v/>
      </c>
      <c r="AE835" s="16">
        <f>_xlfn.PERCENTILE.INC(Data!$U$2:$U$2441,AD835)</f>
        <v/>
      </c>
      <c r="AF835" s="16">
        <f>_xlfn.PERCENTILE.INC(Data!$V$2:$V$2441,AD835)</f>
        <v/>
      </c>
      <c r="AG835" s="16">
        <f>Data!Y835-AF835</f>
        <v/>
      </c>
      <c r="AH835" s="9">
        <f>AE835+AG835</f>
        <v/>
      </c>
    </row>
    <row r="836">
      <c r="N836" s="14">
        <f>Data!A836</f>
        <v/>
      </c>
      <c r="O836" s="24">
        <f>IF(Occurrence!J836&gt;0,COUNTIFS(Occurrence!$J$2:$J$2441,"&gt;0",Occurrence!$J$2:$J$2441,"&lt;="&amp;Occurrence!J836)/($B$8+1),0)</f>
        <v/>
      </c>
      <c r="P836" s="16">
        <f>IF(Occurrence!J836&gt;0,_xlfn.PERCENTILE.INC(Data!$O$2:$O$2441,($B$4+O836*($B$5-1))/($B$3-1)),0)</f>
        <v/>
      </c>
      <c r="Q836" s="16">
        <f>IF(Occurrence!J836&gt;0,_xlfn.PERCENTILE.INC(Occurrence!$I$2:$I$2441,($B$6+O836*($B$7-1))/($B$3-1)),0)</f>
        <v/>
      </c>
      <c r="R836" s="16">
        <f>IF(Occurrence!J836&gt;0,Occurrence!J836/Q836,0)</f>
        <v/>
      </c>
      <c r="S836" s="9">
        <f>IF(Occurrence!J836&gt;0,P836*R836,0)</f>
        <v/>
      </c>
      <c r="T836" s="24">
        <f>IF(Occurrence!K836&gt;0,COUNTIFS(Occurrence!$K$2:$K$2441,"&gt;0",Occurrence!$K$2:$K$2441,"&lt;="&amp;Occurrence!K836)/($B$9+1),0)</f>
        <v/>
      </c>
      <c r="U836" s="16">
        <f>IF(Occurrence!K836&gt;0,_xlfn.PERCENTILE.INC(Data!$O$2:$O$2441,($B$4+T836*($B$5-1))/($B$3-1)),0)</f>
        <v/>
      </c>
      <c r="V836" s="16">
        <f>IF(Occurrence!K836&gt;0,_xlfn.PERCENTILE.INC(Occurrence!$I$2:$I$2441,($B$6+T836*($B$7-1))/($B$3-1)),0)</f>
        <v/>
      </c>
      <c r="W836" s="16">
        <f>IF(Occurrence!K836&gt;0,Occurrence!K836/V836,0)</f>
        <v/>
      </c>
      <c r="X836" s="9">
        <f>IF(Occurrence!K836&gt;0,U836*W836,0)</f>
        <v/>
      </c>
      <c r="Y836" s="24">
        <f>COUNTIF(Data!$X$2:$X$2441,"&lt;="&amp;Data!X836)/($B$3+1)</f>
        <v/>
      </c>
      <c r="Z836" s="16">
        <f>_xlfn.PERCENTILE.INC(Data!$U$2:$U$2441,Y836)</f>
        <v/>
      </c>
      <c r="AA836" s="16">
        <f>_xlfn.PERCENTILE.INC(Data!$V$2:$V$2441,Y836)</f>
        <v/>
      </c>
      <c r="AB836" s="16">
        <f>Data!X836-AA836</f>
        <v/>
      </c>
      <c r="AC836" s="9">
        <f>Z836+AB836</f>
        <v/>
      </c>
      <c r="AD836" s="24">
        <f>COUNTIF(Data!$Y$2:$Y$2441,"&lt;="&amp;Data!Y836)/($B$3+1)</f>
        <v/>
      </c>
      <c r="AE836" s="16">
        <f>_xlfn.PERCENTILE.INC(Data!$U$2:$U$2441,AD836)</f>
        <v/>
      </c>
      <c r="AF836" s="16">
        <f>_xlfn.PERCENTILE.INC(Data!$V$2:$V$2441,AD836)</f>
        <v/>
      </c>
      <c r="AG836" s="16">
        <f>Data!Y836-AF836</f>
        <v/>
      </c>
      <c r="AH836" s="9">
        <f>AE836+AG836</f>
        <v/>
      </c>
    </row>
    <row r="837">
      <c r="N837" s="14">
        <f>Data!A837</f>
        <v/>
      </c>
      <c r="O837" s="24">
        <f>IF(Occurrence!J837&gt;0,COUNTIFS(Occurrence!$J$2:$J$2441,"&gt;0",Occurrence!$J$2:$J$2441,"&lt;="&amp;Occurrence!J837)/($B$8+1),0)</f>
        <v/>
      </c>
      <c r="P837" s="16">
        <f>IF(Occurrence!J837&gt;0,_xlfn.PERCENTILE.INC(Data!$O$2:$O$2441,($B$4+O837*($B$5-1))/($B$3-1)),0)</f>
        <v/>
      </c>
      <c r="Q837" s="16">
        <f>IF(Occurrence!J837&gt;0,_xlfn.PERCENTILE.INC(Occurrence!$I$2:$I$2441,($B$6+O837*($B$7-1))/($B$3-1)),0)</f>
        <v/>
      </c>
      <c r="R837" s="16">
        <f>IF(Occurrence!J837&gt;0,Occurrence!J837/Q837,0)</f>
        <v/>
      </c>
      <c r="S837" s="9">
        <f>IF(Occurrence!J837&gt;0,P837*R837,0)</f>
        <v/>
      </c>
      <c r="T837" s="24">
        <f>IF(Occurrence!K837&gt;0,COUNTIFS(Occurrence!$K$2:$K$2441,"&gt;0",Occurrence!$K$2:$K$2441,"&lt;="&amp;Occurrence!K837)/($B$9+1),0)</f>
        <v/>
      </c>
      <c r="U837" s="16">
        <f>IF(Occurrence!K837&gt;0,_xlfn.PERCENTILE.INC(Data!$O$2:$O$2441,($B$4+T837*($B$5-1))/($B$3-1)),0)</f>
        <v/>
      </c>
      <c r="V837" s="16">
        <f>IF(Occurrence!K837&gt;0,_xlfn.PERCENTILE.INC(Occurrence!$I$2:$I$2441,($B$6+T837*($B$7-1))/($B$3-1)),0)</f>
        <v/>
      </c>
      <c r="W837" s="16">
        <f>IF(Occurrence!K837&gt;0,Occurrence!K837/V837,0)</f>
        <v/>
      </c>
      <c r="X837" s="9">
        <f>IF(Occurrence!K837&gt;0,U837*W837,0)</f>
        <v/>
      </c>
      <c r="Y837" s="24">
        <f>COUNTIF(Data!$X$2:$X$2441,"&lt;="&amp;Data!X837)/($B$3+1)</f>
        <v/>
      </c>
      <c r="Z837" s="16">
        <f>_xlfn.PERCENTILE.INC(Data!$U$2:$U$2441,Y837)</f>
        <v/>
      </c>
      <c r="AA837" s="16">
        <f>_xlfn.PERCENTILE.INC(Data!$V$2:$V$2441,Y837)</f>
        <v/>
      </c>
      <c r="AB837" s="16">
        <f>Data!X837-AA837</f>
        <v/>
      </c>
      <c r="AC837" s="9">
        <f>Z837+AB837</f>
        <v/>
      </c>
      <c r="AD837" s="24">
        <f>COUNTIF(Data!$Y$2:$Y$2441,"&lt;="&amp;Data!Y837)/($B$3+1)</f>
        <v/>
      </c>
      <c r="AE837" s="16">
        <f>_xlfn.PERCENTILE.INC(Data!$U$2:$U$2441,AD837)</f>
        <v/>
      </c>
      <c r="AF837" s="16">
        <f>_xlfn.PERCENTILE.INC(Data!$V$2:$V$2441,AD837)</f>
        <v/>
      </c>
      <c r="AG837" s="16">
        <f>Data!Y837-AF837</f>
        <v/>
      </c>
      <c r="AH837" s="9">
        <f>AE837+AG837</f>
        <v/>
      </c>
    </row>
    <row r="838">
      <c r="N838" s="14">
        <f>Data!A838</f>
        <v/>
      </c>
      <c r="O838" s="24">
        <f>IF(Occurrence!J838&gt;0,COUNTIFS(Occurrence!$J$2:$J$2441,"&gt;0",Occurrence!$J$2:$J$2441,"&lt;="&amp;Occurrence!J838)/($B$8+1),0)</f>
        <v/>
      </c>
      <c r="P838" s="16">
        <f>IF(Occurrence!J838&gt;0,_xlfn.PERCENTILE.INC(Data!$O$2:$O$2441,($B$4+O838*($B$5-1))/($B$3-1)),0)</f>
        <v/>
      </c>
      <c r="Q838" s="16">
        <f>IF(Occurrence!J838&gt;0,_xlfn.PERCENTILE.INC(Occurrence!$I$2:$I$2441,($B$6+O838*($B$7-1))/($B$3-1)),0)</f>
        <v/>
      </c>
      <c r="R838" s="16">
        <f>IF(Occurrence!J838&gt;0,Occurrence!J838/Q838,0)</f>
        <v/>
      </c>
      <c r="S838" s="9">
        <f>IF(Occurrence!J838&gt;0,P838*R838,0)</f>
        <v/>
      </c>
      <c r="T838" s="24">
        <f>IF(Occurrence!K838&gt;0,COUNTIFS(Occurrence!$K$2:$K$2441,"&gt;0",Occurrence!$K$2:$K$2441,"&lt;="&amp;Occurrence!K838)/($B$9+1),0)</f>
        <v/>
      </c>
      <c r="U838" s="16">
        <f>IF(Occurrence!K838&gt;0,_xlfn.PERCENTILE.INC(Data!$O$2:$O$2441,($B$4+T838*($B$5-1))/($B$3-1)),0)</f>
        <v/>
      </c>
      <c r="V838" s="16">
        <f>IF(Occurrence!K838&gt;0,_xlfn.PERCENTILE.INC(Occurrence!$I$2:$I$2441,($B$6+T838*($B$7-1))/($B$3-1)),0)</f>
        <v/>
      </c>
      <c r="W838" s="16">
        <f>IF(Occurrence!K838&gt;0,Occurrence!K838/V838,0)</f>
        <v/>
      </c>
      <c r="X838" s="9">
        <f>IF(Occurrence!K838&gt;0,U838*W838,0)</f>
        <v/>
      </c>
      <c r="Y838" s="24">
        <f>COUNTIF(Data!$X$2:$X$2441,"&lt;="&amp;Data!X838)/($B$3+1)</f>
        <v/>
      </c>
      <c r="Z838" s="16">
        <f>_xlfn.PERCENTILE.INC(Data!$U$2:$U$2441,Y838)</f>
        <v/>
      </c>
      <c r="AA838" s="16">
        <f>_xlfn.PERCENTILE.INC(Data!$V$2:$V$2441,Y838)</f>
        <v/>
      </c>
      <c r="AB838" s="16">
        <f>Data!X838-AA838</f>
        <v/>
      </c>
      <c r="AC838" s="9">
        <f>Z838+AB838</f>
        <v/>
      </c>
      <c r="AD838" s="24">
        <f>COUNTIF(Data!$Y$2:$Y$2441,"&lt;="&amp;Data!Y838)/($B$3+1)</f>
        <v/>
      </c>
      <c r="AE838" s="16">
        <f>_xlfn.PERCENTILE.INC(Data!$U$2:$U$2441,AD838)</f>
        <v/>
      </c>
      <c r="AF838" s="16">
        <f>_xlfn.PERCENTILE.INC(Data!$V$2:$V$2441,AD838)</f>
        <v/>
      </c>
      <c r="AG838" s="16">
        <f>Data!Y838-AF838</f>
        <v/>
      </c>
      <c r="AH838" s="9">
        <f>AE838+AG838</f>
        <v/>
      </c>
    </row>
    <row r="839">
      <c r="N839" s="14">
        <f>Data!A839</f>
        <v/>
      </c>
      <c r="O839" s="24">
        <f>IF(Occurrence!J839&gt;0,COUNTIFS(Occurrence!$J$2:$J$2441,"&gt;0",Occurrence!$J$2:$J$2441,"&lt;="&amp;Occurrence!J839)/($B$8+1),0)</f>
        <v/>
      </c>
      <c r="P839" s="16">
        <f>IF(Occurrence!J839&gt;0,_xlfn.PERCENTILE.INC(Data!$O$2:$O$2441,($B$4+O839*($B$5-1))/($B$3-1)),0)</f>
        <v/>
      </c>
      <c r="Q839" s="16">
        <f>IF(Occurrence!J839&gt;0,_xlfn.PERCENTILE.INC(Occurrence!$I$2:$I$2441,($B$6+O839*($B$7-1))/($B$3-1)),0)</f>
        <v/>
      </c>
      <c r="R839" s="16">
        <f>IF(Occurrence!J839&gt;0,Occurrence!J839/Q839,0)</f>
        <v/>
      </c>
      <c r="S839" s="9">
        <f>IF(Occurrence!J839&gt;0,P839*R839,0)</f>
        <v/>
      </c>
      <c r="T839" s="24">
        <f>IF(Occurrence!K839&gt;0,COUNTIFS(Occurrence!$K$2:$K$2441,"&gt;0",Occurrence!$K$2:$K$2441,"&lt;="&amp;Occurrence!K839)/($B$9+1),0)</f>
        <v/>
      </c>
      <c r="U839" s="16">
        <f>IF(Occurrence!K839&gt;0,_xlfn.PERCENTILE.INC(Data!$O$2:$O$2441,($B$4+T839*($B$5-1))/($B$3-1)),0)</f>
        <v/>
      </c>
      <c r="V839" s="16">
        <f>IF(Occurrence!K839&gt;0,_xlfn.PERCENTILE.INC(Occurrence!$I$2:$I$2441,($B$6+T839*($B$7-1))/($B$3-1)),0)</f>
        <v/>
      </c>
      <c r="W839" s="16">
        <f>IF(Occurrence!K839&gt;0,Occurrence!K839/V839,0)</f>
        <v/>
      </c>
      <c r="X839" s="9">
        <f>IF(Occurrence!K839&gt;0,U839*W839,0)</f>
        <v/>
      </c>
      <c r="Y839" s="24">
        <f>COUNTIF(Data!$X$2:$X$2441,"&lt;="&amp;Data!X839)/($B$3+1)</f>
        <v/>
      </c>
      <c r="Z839" s="16">
        <f>_xlfn.PERCENTILE.INC(Data!$U$2:$U$2441,Y839)</f>
        <v/>
      </c>
      <c r="AA839" s="16">
        <f>_xlfn.PERCENTILE.INC(Data!$V$2:$V$2441,Y839)</f>
        <v/>
      </c>
      <c r="AB839" s="16">
        <f>Data!X839-AA839</f>
        <v/>
      </c>
      <c r="AC839" s="9">
        <f>Z839+AB839</f>
        <v/>
      </c>
      <c r="AD839" s="24">
        <f>COUNTIF(Data!$Y$2:$Y$2441,"&lt;="&amp;Data!Y839)/($B$3+1)</f>
        <v/>
      </c>
      <c r="AE839" s="16">
        <f>_xlfn.PERCENTILE.INC(Data!$U$2:$U$2441,AD839)</f>
        <v/>
      </c>
      <c r="AF839" s="16">
        <f>_xlfn.PERCENTILE.INC(Data!$V$2:$V$2441,AD839)</f>
        <v/>
      </c>
      <c r="AG839" s="16">
        <f>Data!Y839-AF839</f>
        <v/>
      </c>
      <c r="AH839" s="9">
        <f>AE839+AG839</f>
        <v/>
      </c>
    </row>
    <row r="840">
      <c r="N840" s="14">
        <f>Data!A840</f>
        <v/>
      </c>
      <c r="O840" s="24">
        <f>IF(Occurrence!J840&gt;0,COUNTIFS(Occurrence!$J$2:$J$2441,"&gt;0",Occurrence!$J$2:$J$2441,"&lt;="&amp;Occurrence!J840)/($B$8+1),0)</f>
        <v/>
      </c>
      <c r="P840" s="16">
        <f>IF(Occurrence!J840&gt;0,_xlfn.PERCENTILE.INC(Data!$O$2:$O$2441,($B$4+O840*($B$5-1))/($B$3-1)),0)</f>
        <v/>
      </c>
      <c r="Q840" s="16">
        <f>IF(Occurrence!J840&gt;0,_xlfn.PERCENTILE.INC(Occurrence!$I$2:$I$2441,($B$6+O840*($B$7-1))/($B$3-1)),0)</f>
        <v/>
      </c>
      <c r="R840" s="16">
        <f>IF(Occurrence!J840&gt;0,Occurrence!J840/Q840,0)</f>
        <v/>
      </c>
      <c r="S840" s="9">
        <f>IF(Occurrence!J840&gt;0,P840*R840,0)</f>
        <v/>
      </c>
      <c r="T840" s="24">
        <f>IF(Occurrence!K840&gt;0,COUNTIFS(Occurrence!$K$2:$K$2441,"&gt;0",Occurrence!$K$2:$K$2441,"&lt;="&amp;Occurrence!K840)/($B$9+1),0)</f>
        <v/>
      </c>
      <c r="U840" s="16">
        <f>IF(Occurrence!K840&gt;0,_xlfn.PERCENTILE.INC(Data!$O$2:$O$2441,($B$4+T840*($B$5-1))/($B$3-1)),0)</f>
        <v/>
      </c>
      <c r="V840" s="16">
        <f>IF(Occurrence!K840&gt;0,_xlfn.PERCENTILE.INC(Occurrence!$I$2:$I$2441,($B$6+T840*($B$7-1))/($B$3-1)),0)</f>
        <v/>
      </c>
      <c r="W840" s="16">
        <f>IF(Occurrence!K840&gt;0,Occurrence!K840/V840,0)</f>
        <v/>
      </c>
      <c r="X840" s="9">
        <f>IF(Occurrence!K840&gt;0,U840*W840,0)</f>
        <v/>
      </c>
      <c r="Y840" s="24">
        <f>COUNTIF(Data!$X$2:$X$2441,"&lt;="&amp;Data!X840)/($B$3+1)</f>
        <v/>
      </c>
      <c r="Z840" s="16">
        <f>_xlfn.PERCENTILE.INC(Data!$U$2:$U$2441,Y840)</f>
        <v/>
      </c>
      <c r="AA840" s="16">
        <f>_xlfn.PERCENTILE.INC(Data!$V$2:$V$2441,Y840)</f>
        <v/>
      </c>
      <c r="AB840" s="16">
        <f>Data!X840-AA840</f>
        <v/>
      </c>
      <c r="AC840" s="9">
        <f>Z840+AB840</f>
        <v/>
      </c>
      <c r="AD840" s="24">
        <f>COUNTIF(Data!$Y$2:$Y$2441,"&lt;="&amp;Data!Y840)/($B$3+1)</f>
        <v/>
      </c>
      <c r="AE840" s="16">
        <f>_xlfn.PERCENTILE.INC(Data!$U$2:$U$2441,AD840)</f>
        <v/>
      </c>
      <c r="AF840" s="16">
        <f>_xlfn.PERCENTILE.INC(Data!$V$2:$V$2441,AD840)</f>
        <v/>
      </c>
      <c r="AG840" s="16">
        <f>Data!Y840-AF840</f>
        <v/>
      </c>
      <c r="AH840" s="9">
        <f>AE840+AG840</f>
        <v/>
      </c>
    </row>
    <row r="841">
      <c r="N841" s="14">
        <f>Data!A841</f>
        <v/>
      </c>
      <c r="O841" s="24">
        <f>IF(Occurrence!J841&gt;0,COUNTIFS(Occurrence!$J$2:$J$2441,"&gt;0",Occurrence!$J$2:$J$2441,"&lt;="&amp;Occurrence!J841)/($B$8+1),0)</f>
        <v/>
      </c>
      <c r="P841" s="16">
        <f>IF(Occurrence!J841&gt;0,_xlfn.PERCENTILE.INC(Data!$O$2:$O$2441,($B$4+O841*($B$5-1))/($B$3-1)),0)</f>
        <v/>
      </c>
      <c r="Q841" s="16">
        <f>IF(Occurrence!J841&gt;0,_xlfn.PERCENTILE.INC(Occurrence!$I$2:$I$2441,($B$6+O841*($B$7-1))/($B$3-1)),0)</f>
        <v/>
      </c>
      <c r="R841" s="16">
        <f>IF(Occurrence!J841&gt;0,Occurrence!J841/Q841,0)</f>
        <v/>
      </c>
      <c r="S841" s="9">
        <f>IF(Occurrence!J841&gt;0,P841*R841,0)</f>
        <v/>
      </c>
      <c r="T841" s="24">
        <f>IF(Occurrence!K841&gt;0,COUNTIFS(Occurrence!$K$2:$K$2441,"&gt;0",Occurrence!$K$2:$K$2441,"&lt;="&amp;Occurrence!K841)/($B$9+1),0)</f>
        <v/>
      </c>
      <c r="U841" s="16">
        <f>IF(Occurrence!K841&gt;0,_xlfn.PERCENTILE.INC(Data!$O$2:$O$2441,($B$4+T841*($B$5-1))/($B$3-1)),0)</f>
        <v/>
      </c>
      <c r="V841" s="16">
        <f>IF(Occurrence!K841&gt;0,_xlfn.PERCENTILE.INC(Occurrence!$I$2:$I$2441,($B$6+T841*($B$7-1))/($B$3-1)),0)</f>
        <v/>
      </c>
      <c r="W841" s="16">
        <f>IF(Occurrence!K841&gt;0,Occurrence!K841/V841,0)</f>
        <v/>
      </c>
      <c r="X841" s="9">
        <f>IF(Occurrence!K841&gt;0,U841*W841,0)</f>
        <v/>
      </c>
      <c r="Y841" s="24">
        <f>COUNTIF(Data!$X$2:$X$2441,"&lt;="&amp;Data!X841)/($B$3+1)</f>
        <v/>
      </c>
      <c r="Z841" s="16">
        <f>_xlfn.PERCENTILE.INC(Data!$U$2:$U$2441,Y841)</f>
        <v/>
      </c>
      <c r="AA841" s="16">
        <f>_xlfn.PERCENTILE.INC(Data!$V$2:$V$2441,Y841)</f>
        <v/>
      </c>
      <c r="AB841" s="16">
        <f>Data!X841-AA841</f>
        <v/>
      </c>
      <c r="AC841" s="9">
        <f>Z841+AB841</f>
        <v/>
      </c>
      <c r="AD841" s="24">
        <f>COUNTIF(Data!$Y$2:$Y$2441,"&lt;="&amp;Data!Y841)/($B$3+1)</f>
        <v/>
      </c>
      <c r="AE841" s="16">
        <f>_xlfn.PERCENTILE.INC(Data!$U$2:$U$2441,AD841)</f>
        <v/>
      </c>
      <c r="AF841" s="16">
        <f>_xlfn.PERCENTILE.INC(Data!$V$2:$V$2441,AD841)</f>
        <v/>
      </c>
      <c r="AG841" s="16">
        <f>Data!Y841-AF841</f>
        <v/>
      </c>
      <c r="AH841" s="9">
        <f>AE841+AG841</f>
        <v/>
      </c>
    </row>
    <row r="842">
      <c r="N842" s="14">
        <f>Data!A842</f>
        <v/>
      </c>
      <c r="O842" s="24">
        <f>IF(Occurrence!J842&gt;0,COUNTIFS(Occurrence!$J$2:$J$2441,"&gt;0",Occurrence!$J$2:$J$2441,"&lt;="&amp;Occurrence!J842)/($B$8+1),0)</f>
        <v/>
      </c>
      <c r="P842" s="16">
        <f>IF(Occurrence!J842&gt;0,_xlfn.PERCENTILE.INC(Data!$O$2:$O$2441,($B$4+O842*($B$5-1))/($B$3-1)),0)</f>
        <v/>
      </c>
      <c r="Q842" s="16">
        <f>IF(Occurrence!J842&gt;0,_xlfn.PERCENTILE.INC(Occurrence!$I$2:$I$2441,($B$6+O842*($B$7-1))/($B$3-1)),0)</f>
        <v/>
      </c>
      <c r="R842" s="16">
        <f>IF(Occurrence!J842&gt;0,Occurrence!J842/Q842,0)</f>
        <v/>
      </c>
      <c r="S842" s="9">
        <f>IF(Occurrence!J842&gt;0,P842*R842,0)</f>
        <v/>
      </c>
      <c r="T842" s="24">
        <f>IF(Occurrence!K842&gt;0,COUNTIFS(Occurrence!$K$2:$K$2441,"&gt;0",Occurrence!$K$2:$K$2441,"&lt;="&amp;Occurrence!K842)/($B$9+1),0)</f>
        <v/>
      </c>
      <c r="U842" s="16">
        <f>IF(Occurrence!K842&gt;0,_xlfn.PERCENTILE.INC(Data!$O$2:$O$2441,($B$4+T842*($B$5-1))/($B$3-1)),0)</f>
        <v/>
      </c>
      <c r="V842" s="16">
        <f>IF(Occurrence!K842&gt;0,_xlfn.PERCENTILE.INC(Occurrence!$I$2:$I$2441,($B$6+T842*($B$7-1))/($B$3-1)),0)</f>
        <v/>
      </c>
      <c r="W842" s="16">
        <f>IF(Occurrence!K842&gt;0,Occurrence!K842/V842,0)</f>
        <v/>
      </c>
      <c r="X842" s="9">
        <f>IF(Occurrence!K842&gt;0,U842*W842,0)</f>
        <v/>
      </c>
      <c r="Y842" s="24">
        <f>COUNTIF(Data!$X$2:$X$2441,"&lt;="&amp;Data!X842)/($B$3+1)</f>
        <v/>
      </c>
      <c r="Z842" s="16">
        <f>_xlfn.PERCENTILE.INC(Data!$U$2:$U$2441,Y842)</f>
        <v/>
      </c>
      <c r="AA842" s="16">
        <f>_xlfn.PERCENTILE.INC(Data!$V$2:$V$2441,Y842)</f>
        <v/>
      </c>
      <c r="AB842" s="16">
        <f>Data!X842-AA842</f>
        <v/>
      </c>
      <c r="AC842" s="9">
        <f>Z842+AB842</f>
        <v/>
      </c>
      <c r="AD842" s="24">
        <f>COUNTIF(Data!$Y$2:$Y$2441,"&lt;="&amp;Data!Y842)/($B$3+1)</f>
        <v/>
      </c>
      <c r="AE842" s="16">
        <f>_xlfn.PERCENTILE.INC(Data!$U$2:$U$2441,AD842)</f>
        <v/>
      </c>
      <c r="AF842" s="16">
        <f>_xlfn.PERCENTILE.INC(Data!$V$2:$V$2441,AD842)</f>
        <v/>
      </c>
      <c r="AG842" s="16">
        <f>Data!Y842-AF842</f>
        <v/>
      </c>
      <c r="AH842" s="9">
        <f>AE842+AG842</f>
        <v/>
      </c>
    </row>
    <row r="843">
      <c r="N843" s="14">
        <f>Data!A843</f>
        <v/>
      </c>
      <c r="O843" s="24">
        <f>IF(Occurrence!J843&gt;0,COUNTIFS(Occurrence!$J$2:$J$2441,"&gt;0",Occurrence!$J$2:$J$2441,"&lt;="&amp;Occurrence!J843)/($B$8+1),0)</f>
        <v/>
      </c>
      <c r="P843" s="16">
        <f>IF(Occurrence!J843&gt;0,_xlfn.PERCENTILE.INC(Data!$O$2:$O$2441,($B$4+O843*($B$5-1))/($B$3-1)),0)</f>
        <v/>
      </c>
      <c r="Q843" s="16">
        <f>IF(Occurrence!J843&gt;0,_xlfn.PERCENTILE.INC(Occurrence!$I$2:$I$2441,($B$6+O843*($B$7-1))/($B$3-1)),0)</f>
        <v/>
      </c>
      <c r="R843" s="16">
        <f>IF(Occurrence!J843&gt;0,Occurrence!J843/Q843,0)</f>
        <v/>
      </c>
      <c r="S843" s="9">
        <f>IF(Occurrence!J843&gt;0,P843*R843,0)</f>
        <v/>
      </c>
      <c r="T843" s="24">
        <f>IF(Occurrence!K843&gt;0,COUNTIFS(Occurrence!$K$2:$K$2441,"&gt;0",Occurrence!$K$2:$K$2441,"&lt;="&amp;Occurrence!K843)/($B$9+1),0)</f>
        <v/>
      </c>
      <c r="U843" s="16">
        <f>IF(Occurrence!K843&gt;0,_xlfn.PERCENTILE.INC(Data!$O$2:$O$2441,($B$4+T843*($B$5-1))/($B$3-1)),0)</f>
        <v/>
      </c>
      <c r="V843" s="16">
        <f>IF(Occurrence!K843&gt;0,_xlfn.PERCENTILE.INC(Occurrence!$I$2:$I$2441,($B$6+T843*($B$7-1))/($B$3-1)),0)</f>
        <v/>
      </c>
      <c r="W843" s="16">
        <f>IF(Occurrence!K843&gt;0,Occurrence!K843/V843,0)</f>
        <v/>
      </c>
      <c r="X843" s="9">
        <f>IF(Occurrence!K843&gt;0,U843*W843,0)</f>
        <v/>
      </c>
      <c r="Y843" s="24">
        <f>COUNTIF(Data!$X$2:$X$2441,"&lt;="&amp;Data!X843)/($B$3+1)</f>
        <v/>
      </c>
      <c r="Z843" s="16">
        <f>_xlfn.PERCENTILE.INC(Data!$U$2:$U$2441,Y843)</f>
        <v/>
      </c>
      <c r="AA843" s="16">
        <f>_xlfn.PERCENTILE.INC(Data!$V$2:$V$2441,Y843)</f>
        <v/>
      </c>
      <c r="AB843" s="16">
        <f>Data!X843-AA843</f>
        <v/>
      </c>
      <c r="AC843" s="9">
        <f>Z843+AB843</f>
        <v/>
      </c>
      <c r="AD843" s="24">
        <f>COUNTIF(Data!$Y$2:$Y$2441,"&lt;="&amp;Data!Y843)/($B$3+1)</f>
        <v/>
      </c>
      <c r="AE843" s="16">
        <f>_xlfn.PERCENTILE.INC(Data!$U$2:$U$2441,AD843)</f>
        <v/>
      </c>
      <c r="AF843" s="16">
        <f>_xlfn.PERCENTILE.INC(Data!$V$2:$V$2441,AD843)</f>
        <v/>
      </c>
      <c r="AG843" s="16">
        <f>Data!Y843-AF843</f>
        <v/>
      </c>
      <c r="AH843" s="9">
        <f>AE843+AG843</f>
        <v/>
      </c>
    </row>
    <row r="844">
      <c r="N844" s="14">
        <f>Data!A844</f>
        <v/>
      </c>
      <c r="O844" s="24">
        <f>IF(Occurrence!J844&gt;0,COUNTIFS(Occurrence!$J$2:$J$2441,"&gt;0",Occurrence!$J$2:$J$2441,"&lt;="&amp;Occurrence!J844)/($B$8+1),0)</f>
        <v/>
      </c>
      <c r="P844" s="16">
        <f>IF(Occurrence!J844&gt;0,_xlfn.PERCENTILE.INC(Data!$O$2:$O$2441,($B$4+O844*($B$5-1))/($B$3-1)),0)</f>
        <v/>
      </c>
      <c r="Q844" s="16">
        <f>IF(Occurrence!J844&gt;0,_xlfn.PERCENTILE.INC(Occurrence!$I$2:$I$2441,($B$6+O844*($B$7-1))/($B$3-1)),0)</f>
        <v/>
      </c>
      <c r="R844" s="16">
        <f>IF(Occurrence!J844&gt;0,Occurrence!J844/Q844,0)</f>
        <v/>
      </c>
      <c r="S844" s="9">
        <f>IF(Occurrence!J844&gt;0,P844*R844,0)</f>
        <v/>
      </c>
      <c r="T844" s="24">
        <f>IF(Occurrence!K844&gt;0,COUNTIFS(Occurrence!$K$2:$K$2441,"&gt;0",Occurrence!$K$2:$K$2441,"&lt;="&amp;Occurrence!K844)/($B$9+1),0)</f>
        <v/>
      </c>
      <c r="U844" s="16">
        <f>IF(Occurrence!K844&gt;0,_xlfn.PERCENTILE.INC(Data!$O$2:$O$2441,($B$4+T844*($B$5-1))/($B$3-1)),0)</f>
        <v/>
      </c>
      <c r="V844" s="16">
        <f>IF(Occurrence!K844&gt;0,_xlfn.PERCENTILE.INC(Occurrence!$I$2:$I$2441,($B$6+T844*($B$7-1))/($B$3-1)),0)</f>
        <v/>
      </c>
      <c r="W844" s="16">
        <f>IF(Occurrence!K844&gt;0,Occurrence!K844/V844,0)</f>
        <v/>
      </c>
      <c r="X844" s="9">
        <f>IF(Occurrence!K844&gt;0,U844*W844,0)</f>
        <v/>
      </c>
      <c r="Y844" s="24">
        <f>COUNTIF(Data!$X$2:$X$2441,"&lt;="&amp;Data!X844)/($B$3+1)</f>
        <v/>
      </c>
      <c r="Z844" s="16">
        <f>_xlfn.PERCENTILE.INC(Data!$U$2:$U$2441,Y844)</f>
        <v/>
      </c>
      <c r="AA844" s="16">
        <f>_xlfn.PERCENTILE.INC(Data!$V$2:$V$2441,Y844)</f>
        <v/>
      </c>
      <c r="AB844" s="16">
        <f>Data!X844-AA844</f>
        <v/>
      </c>
      <c r="AC844" s="9">
        <f>Z844+AB844</f>
        <v/>
      </c>
      <c r="AD844" s="24">
        <f>COUNTIF(Data!$Y$2:$Y$2441,"&lt;="&amp;Data!Y844)/($B$3+1)</f>
        <v/>
      </c>
      <c r="AE844" s="16">
        <f>_xlfn.PERCENTILE.INC(Data!$U$2:$U$2441,AD844)</f>
        <v/>
      </c>
      <c r="AF844" s="16">
        <f>_xlfn.PERCENTILE.INC(Data!$V$2:$V$2441,AD844)</f>
        <v/>
      </c>
      <c r="AG844" s="16">
        <f>Data!Y844-AF844</f>
        <v/>
      </c>
      <c r="AH844" s="9">
        <f>AE844+AG844</f>
        <v/>
      </c>
    </row>
    <row r="845">
      <c r="N845" s="14">
        <f>Data!A845</f>
        <v/>
      </c>
      <c r="O845" s="24">
        <f>IF(Occurrence!J845&gt;0,COUNTIFS(Occurrence!$J$2:$J$2441,"&gt;0",Occurrence!$J$2:$J$2441,"&lt;="&amp;Occurrence!J845)/($B$8+1),0)</f>
        <v/>
      </c>
      <c r="P845" s="16">
        <f>IF(Occurrence!J845&gt;0,_xlfn.PERCENTILE.INC(Data!$O$2:$O$2441,($B$4+O845*($B$5-1))/($B$3-1)),0)</f>
        <v/>
      </c>
      <c r="Q845" s="16">
        <f>IF(Occurrence!J845&gt;0,_xlfn.PERCENTILE.INC(Occurrence!$I$2:$I$2441,($B$6+O845*($B$7-1))/($B$3-1)),0)</f>
        <v/>
      </c>
      <c r="R845" s="16">
        <f>IF(Occurrence!J845&gt;0,Occurrence!J845/Q845,0)</f>
        <v/>
      </c>
      <c r="S845" s="9">
        <f>IF(Occurrence!J845&gt;0,P845*R845,0)</f>
        <v/>
      </c>
      <c r="T845" s="24">
        <f>IF(Occurrence!K845&gt;0,COUNTIFS(Occurrence!$K$2:$K$2441,"&gt;0",Occurrence!$K$2:$K$2441,"&lt;="&amp;Occurrence!K845)/($B$9+1),0)</f>
        <v/>
      </c>
      <c r="U845" s="16">
        <f>IF(Occurrence!K845&gt;0,_xlfn.PERCENTILE.INC(Data!$O$2:$O$2441,($B$4+T845*($B$5-1))/($B$3-1)),0)</f>
        <v/>
      </c>
      <c r="V845" s="16">
        <f>IF(Occurrence!K845&gt;0,_xlfn.PERCENTILE.INC(Occurrence!$I$2:$I$2441,($B$6+T845*($B$7-1))/($B$3-1)),0)</f>
        <v/>
      </c>
      <c r="W845" s="16">
        <f>IF(Occurrence!K845&gt;0,Occurrence!K845/V845,0)</f>
        <v/>
      </c>
      <c r="X845" s="9">
        <f>IF(Occurrence!K845&gt;0,U845*W845,0)</f>
        <v/>
      </c>
      <c r="Y845" s="24">
        <f>COUNTIF(Data!$X$2:$X$2441,"&lt;="&amp;Data!X845)/($B$3+1)</f>
        <v/>
      </c>
      <c r="Z845" s="16">
        <f>_xlfn.PERCENTILE.INC(Data!$U$2:$U$2441,Y845)</f>
        <v/>
      </c>
      <c r="AA845" s="16">
        <f>_xlfn.PERCENTILE.INC(Data!$V$2:$V$2441,Y845)</f>
        <v/>
      </c>
      <c r="AB845" s="16">
        <f>Data!X845-AA845</f>
        <v/>
      </c>
      <c r="AC845" s="9">
        <f>Z845+AB845</f>
        <v/>
      </c>
      <c r="AD845" s="24">
        <f>COUNTIF(Data!$Y$2:$Y$2441,"&lt;="&amp;Data!Y845)/($B$3+1)</f>
        <v/>
      </c>
      <c r="AE845" s="16">
        <f>_xlfn.PERCENTILE.INC(Data!$U$2:$U$2441,AD845)</f>
        <v/>
      </c>
      <c r="AF845" s="16">
        <f>_xlfn.PERCENTILE.INC(Data!$V$2:$V$2441,AD845)</f>
        <v/>
      </c>
      <c r="AG845" s="16">
        <f>Data!Y845-AF845</f>
        <v/>
      </c>
      <c r="AH845" s="9">
        <f>AE845+AG845</f>
        <v/>
      </c>
    </row>
    <row r="846">
      <c r="N846" s="14">
        <f>Data!A846</f>
        <v/>
      </c>
      <c r="O846" s="24">
        <f>IF(Occurrence!J846&gt;0,COUNTIFS(Occurrence!$J$2:$J$2441,"&gt;0",Occurrence!$J$2:$J$2441,"&lt;="&amp;Occurrence!J846)/($B$8+1),0)</f>
        <v/>
      </c>
      <c r="P846" s="16">
        <f>IF(Occurrence!J846&gt;0,_xlfn.PERCENTILE.INC(Data!$O$2:$O$2441,($B$4+O846*($B$5-1))/($B$3-1)),0)</f>
        <v/>
      </c>
      <c r="Q846" s="16">
        <f>IF(Occurrence!J846&gt;0,_xlfn.PERCENTILE.INC(Occurrence!$I$2:$I$2441,($B$6+O846*($B$7-1))/($B$3-1)),0)</f>
        <v/>
      </c>
      <c r="R846" s="16">
        <f>IF(Occurrence!J846&gt;0,Occurrence!J846/Q846,0)</f>
        <v/>
      </c>
      <c r="S846" s="9">
        <f>IF(Occurrence!J846&gt;0,P846*R846,0)</f>
        <v/>
      </c>
      <c r="T846" s="24">
        <f>IF(Occurrence!K846&gt;0,COUNTIFS(Occurrence!$K$2:$K$2441,"&gt;0",Occurrence!$K$2:$K$2441,"&lt;="&amp;Occurrence!K846)/($B$9+1),0)</f>
        <v/>
      </c>
      <c r="U846" s="16">
        <f>IF(Occurrence!K846&gt;0,_xlfn.PERCENTILE.INC(Data!$O$2:$O$2441,($B$4+T846*($B$5-1))/($B$3-1)),0)</f>
        <v/>
      </c>
      <c r="V846" s="16">
        <f>IF(Occurrence!K846&gt;0,_xlfn.PERCENTILE.INC(Occurrence!$I$2:$I$2441,($B$6+T846*($B$7-1))/($B$3-1)),0)</f>
        <v/>
      </c>
      <c r="W846" s="16">
        <f>IF(Occurrence!K846&gt;0,Occurrence!K846/V846,0)</f>
        <v/>
      </c>
      <c r="X846" s="9">
        <f>IF(Occurrence!K846&gt;0,U846*W846,0)</f>
        <v/>
      </c>
      <c r="Y846" s="24">
        <f>COUNTIF(Data!$X$2:$X$2441,"&lt;="&amp;Data!X846)/($B$3+1)</f>
        <v/>
      </c>
      <c r="Z846" s="16">
        <f>_xlfn.PERCENTILE.INC(Data!$U$2:$U$2441,Y846)</f>
        <v/>
      </c>
      <c r="AA846" s="16">
        <f>_xlfn.PERCENTILE.INC(Data!$V$2:$V$2441,Y846)</f>
        <v/>
      </c>
      <c r="AB846" s="16">
        <f>Data!X846-AA846</f>
        <v/>
      </c>
      <c r="AC846" s="9">
        <f>Z846+AB846</f>
        <v/>
      </c>
      <c r="AD846" s="24">
        <f>COUNTIF(Data!$Y$2:$Y$2441,"&lt;="&amp;Data!Y846)/($B$3+1)</f>
        <v/>
      </c>
      <c r="AE846" s="16">
        <f>_xlfn.PERCENTILE.INC(Data!$U$2:$U$2441,AD846)</f>
        <v/>
      </c>
      <c r="AF846" s="16">
        <f>_xlfn.PERCENTILE.INC(Data!$V$2:$V$2441,AD846)</f>
        <v/>
      </c>
      <c r="AG846" s="16">
        <f>Data!Y846-AF846</f>
        <v/>
      </c>
      <c r="AH846" s="9">
        <f>AE846+AG846</f>
        <v/>
      </c>
    </row>
    <row r="847">
      <c r="N847" s="14">
        <f>Data!A847</f>
        <v/>
      </c>
      <c r="O847" s="24">
        <f>IF(Occurrence!J847&gt;0,COUNTIFS(Occurrence!$J$2:$J$2441,"&gt;0",Occurrence!$J$2:$J$2441,"&lt;="&amp;Occurrence!J847)/($B$8+1),0)</f>
        <v/>
      </c>
      <c r="P847" s="16">
        <f>IF(Occurrence!J847&gt;0,_xlfn.PERCENTILE.INC(Data!$O$2:$O$2441,($B$4+O847*($B$5-1))/($B$3-1)),0)</f>
        <v/>
      </c>
      <c r="Q847" s="16">
        <f>IF(Occurrence!J847&gt;0,_xlfn.PERCENTILE.INC(Occurrence!$I$2:$I$2441,($B$6+O847*($B$7-1))/($B$3-1)),0)</f>
        <v/>
      </c>
      <c r="R847" s="16">
        <f>IF(Occurrence!J847&gt;0,Occurrence!J847/Q847,0)</f>
        <v/>
      </c>
      <c r="S847" s="9">
        <f>IF(Occurrence!J847&gt;0,P847*R847,0)</f>
        <v/>
      </c>
      <c r="T847" s="24">
        <f>IF(Occurrence!K847&gt;0,COUNTIFS(Occurrence!$K$2:$K$2441,"&gt;0",Occurrence!$K$2:$K$2441,"&lt;="&amp;Occurrence!K847)/($B$9+1),0)</f>
        <v/>
      </c>
      <c r="U847" s="16">
        <f>IF(Occurrence!K847&gt;0,_xlfn.PERCENTILE.INC(Data!$O$2:$O$2441,($B$4+T847*($B$5-1))/($B$3-1)),0)</f>
        <v/>
      </c>
      <c r="V847" s="16">
        <f>IF(Occurrence!K847&gt;0,_xlfn.PERCENTILE.INC(Occurrence!$I$2:$I$2441,($B$6+T847*($B$7-1))/($B$3-1)),0)</f>
        <v/>
      </c>
      <c r="W847" s="16">
        <f>IF(Occurrence!K847&gt;0,Occurrence!K847/V847,0)</f>
        <v/>
      </c>
      <c r="X847" s="9">
        <f>IF(Occurrence!K847&gt;0,U847*W847,0)</f>
        <v/>
      </c>
      <c r="Y847" s="24">
        <f>COUNTIF(Data!$X$2:$X$2441,"&lt;="&amp;Data!X847)/($B$3+1)</f>
        <v/>
      </c>
      <c r="Z847" s="16">
        <f>_xlfn.PERCENTILE.INC(Data!$U$2:$U$2441,Y847)</f>
        <v/>
      </c>
      <c r="AA847" s="16">
        <f>_xlfn.PERCENTILE.INC(Data!$V$2:$V$2441,Y847)</f>
        <v/>
      </c>
      <c r="AB847" s="16">
        <f>Data!X847-AA847</f>
        <v/>
      </c>
      <c r="AC847" s="9">
        <f>Z847+AB847</f>
        <v/>
      </c>
      <c r="AD847" s="24">
        <f>COUNTIF(Data!$Y$2:$Y$2441,"&lt;="&amp;Data!Y847)/($B$3+1)</f>
        <v/>
      </c>
      <c r="AE847" s="16">
        <f>_xlfn.PERCENTILE.INC(Data!$U$2:$U$2441,AD847)</f>
        <v/>
      </c>
      <c r="AF847" s="16">
        <f>_xlfn.PERCENTILE.INC(Data!$V$2:$V$2441,AD847)</f>
        <v/>
      </c>
      <c r="AG847" s="16">
        <f>Data!Y847-AF847</f>
        <v/>
      </c>
      <c r="AH847" s="9">
        <f>AE847+AG847</f>
        <v/>
      </c>
    </row>
    <row r="848">
      <c r="N848" s="14">
        <f>Data!A848</f>
        <v/>
      </c>
      <c r="O848" s="24">
        <f>IF(Occurrence!J848&gt;0,COUNTIFS(Occurrence!$J$2:$J$2441,"&gt;0",Occurrence!$J$2:$J$2441,"&lt;="&amp;Occurrence!J848)/($B$8+1),0)</f>
        <v/>
      </c>
      <c r="P848" s="16">
        <f>IF(Occurrence!J848&gt;0,_xlfn.PERCENTILE.INC(Data!$O$2:$O$2441,($B$4+O848*($B$5-1))/($B$3-1)),0)</f>
        <v/>
      </c>
      <c r="Q848" s="16">
        <f>IF(Occurrence!J848&gt;0,_xlfn.PERCENTILE.INC(Occurrence!$I$2:$I$2441,($B$6+O848*($B$7-1))/($B$3-1)),0)</f>
        <v/>
      </c>
      <c r="R848" s="16">
        <f>IF(Occurrence!J848&gt;0,Occurrence!J848/Q848,0)</f>
        <v/>
      </c>
      <c r="S848" s="9">
        <f>IF(Occurrence!J848&gt;0,P848*R848,0)</f>
        <v/>
      </c>
      <c r="T848" s="24">
        <f>IF(Occurrence!K848&gt;0,COUNTIFS(Occurrence!$K$2:$K$2441,"&gt;0",Occurrence!$K$2:$K$2441,"&lt;="&amp;Occurrence!K848)/($B$9+1),0)</f>
        <v/>
      </c>
      <c r="U848" s="16">
        <f>IF(Occurrence!K848&gt;0,_xlfn.PERCENTILE.INC(Data!$O$2:$O$2441,($B$4+T848*($B$5-1))/($B$3-1)),0)</f>
        <v/>
      </c>
      <c r="V848" s="16">
        <f>IF(Occurrence!K848&gt;0,_xlfn.PERCENTILE.INC(Occurrence!$I$2:$I$2441,($B$6+T848*($B$7-1))/($B$3-1)),0)</f>
        <v/>
      </c>
      <c r="W848" s="16">
        <f>IF(Occurrence!K848&gt;0,Occurrence!K848/V848,0)</f>
        <v/>
      </c>
      <c r="X848" s="9">
        <f>IF(Occurrence!K848&gt;0,U848*W848,0)</f>
        <v/>
      </c>
      <c r="Y848" s="24">
        <f>COUNTIF(Data!$X$2:$X$2441,"&lt;="&amp;Data!X848)/($B$3+1)</f>
        <v/>
      </c>
      <c r="Z848" s="16">
        <f>_xlfn.PERCENTILE.INC(Data!$U$2:$U$2441,Y848)</f>
        <v/>
      </c>
      <c r="AA848" s="16">
        <f>_xlfn.PERCENTILE.INC(Data!$V$2:$V$2441,Y848)</f>
        <v/>
      </c>
      <c r="AB848" s="16">
        <f>Data!X848-AA848</f>
        <v/>
      </c>
      <c r="AC848" s="9">
        <f>Z848+AB848</f>
        <v/>
      </c>
      <c r="AD848" s="24">
        <f>COUNTIF(Data!$Y$2:$Y$2441,"&lt;="&amp;Data!Y848)/($B$3+1)</f>
        <v/>
      </c>
      <c r="AE848" s="16">
        <f>_xlfn.PERCENTILE.INC(Data!$U$2:$U$2441,AD848)</f>
        <v/>
      </c>
      <c r="AF848" s="16">
        <f>_xlfn.PERCENTILE.INC(Data!$V$2:$V$2441,AD848)</f>
        <v/>
      </c>
      <c r="AG848" s="16">
        <f>Data!Y848-AF848</f>
        <v/>
      </c>
      <c r="AH848" s="9">
        <f>AE848+AG848</f>
        <v/>
      </c>
    </row>
    <row r="849">
      <c r="N849" s="14">
        <f>Data!A849</f>
        <v/>
      </c>
      <c r="O849" s="24">
        <f>IF(Occurrence!J849&gt;0,COUNTIFS(Occurrence!$J$2:$J$2441,"&gt;0",Occurrence!$J$2:$J$2441,"&lt;="&amp;Occurrence!J849)/($B$8+1),0)</f>
        <v/>
      </c>
      <c r="P849" s="16">
        <f>IF(Occurrence!J849&gt;0,_xlfn.PERCENTILE.INC(Data!$O$2:$O$2441,($B$4+O849*($B$5-1))/($B$3-1)),0)</f>
        <v/>
      </c>
      <c r="Q849" s="16">
        <f>IF(Occurrence!J849&gt;0,_xlfn.PERCENTILE.INC(Occurrence!$I$2:$I$2441,($B$6+O849*($B$7-1))/($B$3-1)),0)</f>
        <v/>
      </c>
      <c r="R849" s="16">
        <f>IF(Occurrence!J849&gt;0,Occurrence!J849/Q849,0)</f>
        <v/>
      </c>
      <c r="S849" s="9">
        <f>IF(Occurrence!J849&gt;0,P849*R849,0)</f>
        <v/>
      </c>
      <c r="T849" s="24">
        <f>IF(Occurrence!K849&gt;0,COUNTIFS(Occurrence!$K$2:$K$2441,"&gt;0",Occurrence!$K$2:$K$2441,"&lt;="&amp;Occurrence!K849)/($B$9+1),0)</f>
        <v/>
      </c>
      <c r="U849" s="16">
        <f>IF(Occurrence!K849&gt;0,_xlfn.PERCENTILE.INC(Data!$O$2:$O$2441,($B$4+T849*($B$5-1))/($B$3-1)),0)</f>
        <v/>
      </c>
      <c r="V849" s="16">
        <f>IF(Occurrence!K849&gt;0,_xlfn.PERCENTILE.INC(Occurrence!$I$2:$I$2441,($B$6+T849*($B$7-1))/($B$3-1)),0)</f>
        <v/>
      </c>
      <c r="W849" s="16">
        <f>IF(Occurrence!K849&gt;0,Occurrence!K849/V849,0)</f>
        <v/>
      </c>
      <c r="X849" s="9">
        <f>IF(Occurrence!K849&gt;0,U849*W849,0)</f>
        <v/>
      </c>
      <c r="Y849" s="24">
        <f>COUNTIF(Data!$X$2:$X$2441,"&lt;="&amp;Data!X849)/($B$3+1)</f>
        <v/>
      </c>
      <c r="Z849" s="16">
        <f>_xlfn.PERCENTILE.INC(Data!$U$2:$U$2441,Y849)</f>
        <v/>
      </c>
      <c r="AA849" s="16">
        <f>_xlfn.PERCENTILE.INC(Data!$V$2:$V$2441,Y849)</f>
        <v/>
      </c>
      <c r="AB849" s="16">
        <f>Data!X849-AA849</f>
        <v/>
      </c>
      <c r="AC849" s="9">
        <f>Z849+AB849</f>
        <v/>
      </c>
      <c r="AD849" s="24">
        <f>COUNTIF(Data!$Y$2:$Y$2441,"&lt;="&amp;Data!Y849)/($B$3+1)</f>
        <v/>
      </c>
      <c r="AE849" s="16">
        <f>_xlfn.PERCENTILE.INC(Data!$U$2:$U$2441,AD849)</f>
        <v/>
      </c>
      <c r="AF849" s="16">
        <f>_xlfn.PERCENTILE.INC(Data!$V$2:$V$2441,AD849)</f>
        <v/>
      </c>
      <c r="AG849" s="16">
        <f>Data!Y849-AF849</f>
        <v/>
      </c>
      <c r="AH849" s="9">
        <f>AE849+AG849</f>
        <v/>
      </c>
    </row>
    <row r="850">
      <c r="N850" s="14">
        <f>Data!A850</f>
        <v/>
      </c>
      <c r="O850" s="24">
        <f>IF(Occurrence!J850&gt;0,COUNTIFS(Occurrence!$J$2:$J$2441,"&gt;0",Occurrence!$J$2:$J$2441,"&lt;="&amp;Occurrence!J850)/($B$8+1),0)</f>
        <v/>
      </c>
      <c r="P850" s="16">
        <f>IF(Occurrence!J850&gt;0,_xlfn.PERCENTILE.INC(Data!$O$2:$O$2441,($B$4+O850*($B$5-1))/($B$3-1)),0)</f>
        <v/>
      </c>
      <c r="Q850" s="16">
        <f>IF(Occurrence!J850&gt;0,_xlfn.PERCENTILE.INC(Occurrence!$I$2:$I$2441,($B$6+O850*($B$7-1))/($B$3-1)),0)</f>
        <v/>
      </c>
      <c r="R850" s="16">
        <f>IF(Occurrence!J850&gt;0,Occurrence!J850/Q850,0)</f>
        <v/>
      </c>
      <c r="S850" s="9">
        <f>IF(Occurrence!J850&gt;0,P850*R850,0)</f>
        <v/>
      </c>
      <c r="T850" s="24">
        <f>IF(Occurrence!K850&gt;0,COUNTIFS(Occurrence!$K$2:$K$2441,"&gt;0",Occurrence!$K$2:$K$2441,"&lt;="&amp;Occurrence!K850)/($B$9+1),0)</f>
        <v/>
      </c>
      <c r="U850" s="16">
        <f>IF(Occurrence!K850&gt;0,_xlfn.PERCENTILE.INC(Data!$O$2:$O$2441,($B$4+T850*($B$5-1))/($B$3-1)),0)</f>
        <v/>
      </c>
      <c r="V850" s="16">
        <f>IF(Occurrence!K850&gt;0,_xlfn.PERCENTILE.INC(Occurrence!$I$2:$I$2441,($B$6+T850*($B$7-1))/($B$3-1)),0)</f>
        <v/>
      </c>
      <c r="W850" s="16">
        <f>IF(Occurrence!K850&gt;0,Occurrence!K850/V850,0)</f>
        <v/>
      </c>
      <c r="X850" s="9">
        <f>IF(Occurrence!K850&gt;0,U850*W850,0)</f>
        <v/>
      </c>
      <c r="Y850" s="24">
        <f>COUNTIF(Data!$X$2:$X$2441,"&lt;="&amp;Data!X850)/($B$3+1)</f>
        <v/>
      </c>
      <c r="Z850" s="16">
        <f>_xlfn.PERCENTILE.INC(Data!$U$2:$U$2441,Y850)</f>
        <v/>
      </c>
      <c r="AA850" s="16">
        <f>_xlfn.PERCENTILE.INC(Data!$V$2:$V$2441,Y850)</f>
        <v/>
      </c>
      <c r="AB850" s="16">
        <f>Data!X850-AA850</f>
        <v/>
      </c>
      <c r="AC850" s="9">
        <f>Z850+AB850</f>
        <v/>
      </c>
      <c r="AD850" s="24">
        <f>COUNTIF(Data!$Y$2:$Y$2441,"&lt;="&amp;Data!Y850)/($B$3+1)</f>
        <v/>
      </c>
      <c r="AE850" s="16">
        <f>_xlfn.PERCENTILE.INC(Data!$U$2:$U$2441,AD850)</f>
        <v/>
      </c>
      <c r="AF850" s="16">
        <f>_xlfn.PERCENTILE.INC(Data!$V$2:$V$2441,AD850)</f>
        <v/>
      </c>
      <c r="AG850" s="16">
        <f>Data!Y850-AF850</f>
        <v/>
      </c>
      <c r="AH850" s="9">
        <f>AE850+AG850</f>
        <v/>
      </c>
    </row>
    <row r="851">
      <c r="N851" s="14">
        <f>Data!A851</f>
        <v/>
      </c>
      <c r="O851" s="24">
        <f>IF(Occurrence!J851&gt;0,COUNTIFS(Occurrence!$J$2:$J$2441,"&gt;0",Occurrence!$J$2:$J$2441,"&lt;="&amp;Occurrence!J851)/($B$8+1),0)</f>
        <v/>
      </c>
      <c r="P851" s="16">
        <f>IF(Occurrence!J851&gt;0,_xlfn.PERCENTILE.INC(Data!$O$2:$O$2441,($B$4+O851*($B$5-1))/($B$3-1)),0)</f>
        <v/>
      </c>
      <c r="Q851" s="16">
        <f>IF(Occurrence!J851&gt;0,_xlfn.PERCENTILE.INC(Occurrence!$I$2:$I$2441,($B$6+O851*($B$7-1))/($B$3-1)),0)</f>
        <v/>
      </c>
      <c r="R851" s="16">
        <f>IF(Occurrence!J851&gt;0,Occurrence!J851/Q851,0)</f>
        <v/>
      </c>
      <c r="S851" s="9">
        <f>IF(Occurrence!J851&gt;0,P851*R851,0)</f>
        <v/>
      </c>
      <c r="T851" s="24">
        <f>IF(Occurrence!K851&gt;0,COUNTIFS(Occurrence!$K$2:$K$2441,"&gt;0",Occurrence!$K$2:$K$2441,"&lt;="&amp;Occurrence!K851)/($B$9+1),0)</f>
        <v/>
      </c>
      <c r="U851" s="16">
        <f>IF(Occurrence!K851&gt;0,_xlfn.PERCENTILE.INC(Data!$O$2:$O$2441,($B$4+T851*($B$5-1))/($B$3-1)),0)</f>
        <v/>
      </c>
      <c r="V851" s="16">
        <f>IF(Occurrence!K851&gt;0,_xlfn.PERCENTILE.INC(Occurrence!$I$2:$I$2441,($B$6+T851*($B$7-1))/($B$3-1)),0)</f>
        <v/>
      </c>
      <c r="W851" s="16">
        <f>IF(Occurrence!K851&gt;0,Occurrence!K851/V851,0)</f>
        <v/>
      </c>
      <c r="X851" s="9">
        <f>IF(Occurrence!K851&gt;0,U851*W851,0)</f>
        <v/>
      </c>
      <c r="Y851" s="24">
        <f>COUNTIF(Data!$X$2:$X$2441,"&lt;="&amp;Data!X851)/($B$3+1)</f>
        <v/>
      </c>
      <c r="Z851" s="16">
        <f>_xlfn.PERCENTILE.INC(Data!$U$2:$U$2441,Y851)</f>
        <v/>
      </c>
      <c r="AA851" s="16">
        <f>_xlfn.PERCENTILE.INC(Data!$V$2:$V$2441,Y851)</f>
        <v/>
      </c>
      <c r="AB851" s="16">
        <f>Data!X851-AA851</f>
        <v/>
      </c>
      <c r="AC851" s="9">
        <f>Z851+AB851</f>
        <v/>
      </c>
      <c r="AD851" s="24">
        <f>COUNTIF(Data!$Y$2:$Y$2441,"&lt;="&amp;Data!Y851)/($B$3+1)</f>
        <v/>
      </c>
      <c r="AE851" s="16">
        <f>_xlfn.PERCENTILE.INC(Data!$U$2:$U$2441,AD851)</f>
        <v/>
      </c>
      <c r="AF851" s="16">
        <f>_xlfn.PERCENTILE.INC(Data!$V$2:$V$2441,AD851)</f>
        <v/>
      </c>
      <c r="AG851" s="16">
        <f>Data!Y851-AF851</f>
        <v/>
      </c>
      <c r="AH851" s="9">
        <f>AE851+AG851</f>
        <v/>
      </c>
    </row>
    <row r="852">
      <c r="N852" s="14">
        <f>Data!A852</f>
        <v/>
      </c>
      <c r="O852" s="24">
        <f>IF(Occurrence!J852&gt;0,COUNTIFS(Occurrence!$J$2:$J$2441,"&gt;0",Occurrence!$J$2:$J$2441,"&lt;="&amp;Occurrence!J852)/($B$8+1),0)</f>
        <v/>
      </c>
      <c r="P852" s="16">
        <f>IF(Occurrence!J852&gt;0,_xlfn.PERCENTILE.INC(Data!$O$2:$O$2441,($B$4+O852*($B$5-1))/($B$3-1)),0)</f>
        <v/>
      </c>
      <c r="Q852" s="16">
        <f>IF(Occurrence!J852&gt;0,_xlfn.PERCENTILE.INC(Occurrence!$I$2:$I$2441,($B$6+O852*($B$7-1))/($B$3-1)),0)</f>
        <v/>
      </c>
      <c r="R852" s="16">
        <f>IF(Occurrence!J852&gt;0,Occurrence!J852/Q852,0)</f>
        <v/>
      </c>
      <c r="S852" s="9">
        <f>IF(Occurrence!J852&gt;0,P852*R852,0)</f>
        <v/>
      </c>
      <c r="T852" s="24">
        <f>IF(Occurrence!K852&gt;0,COUNTIFS(Occurrence!$K$2:$K$2441,"&gt;0",Occurrence!$K$2:$K$2441,"&lt;="&amp;Occurrence!K852)/($B$9+1),0)</f>
        <v/>
      </c>
      <c r="U852" s="16">
        <f>IF(Occurrence!K852&gt;0,_xlfn.PERCENTILE.INC(Data!$O$2:$O$2441,($B$4+T852*($B$5-1))/($B$3-1)),0)</f>
        <v/>
      </c>
      <c r="V852" s="16">
        <f>IF(Occurrence!K852&gt;0,_xlfn.PERCENTILE.INC(Occurrence!$I$2:$I$2441,($B$6+T852*($B$7-1))/($B$3-1)),0)</f>
        <v/>
      </c>
      <c r="W852" s="16">
        <f>IF(Occurrence!K852&gt;0,Occurrence!K852/V852,0)</f>
        <v/>
      </c>
      <c r="X852" s="9">
        <f>IF(Occurrence!K852&gt;0,U852*W852,0)</f>
        <v/>
      </c>
      <c r="Y852" s="24">
        <f>COUNTIF(Data!$X$2:$X$2441,"&lt;="&amp;Data!X852)/($B$3+1)</f>
        <v/>
      </c>
      <c r="Z852" s="16">
        <f>_xlfn.PERCENTILE.INC(Data!$U$2:$U$2441,Y852)</f>
        <v/>
      </c>
      <c r="AA852" s="16">
        <f>_xlfn.PERCENTILE.INC(Data!$V$2:$V$2441,Y852)</f>
        <v/>
      </c>
      <c r="AB852" s="16">
        <f>Data!X852-AA852</f>
        <v/>
      </c>
      <c r="AC852" s="9">
        <f>Z852+AB852</f>
        <v/>
      </c>
      <c r="AD852" s="24">
        <f>COUNTIF(Data!$Y$2:$Y$2441,"&lt;="&amp;Data!Y852)/($B$3+1)</f>
        <v/>
      </c>
      <c r="AE852" s="16">
        <f>_xlfn.PERCENTILE.INC(Data!$U$2:$U$2441,AD852)</f>
        <v/>
      </c>
      <c r="AF852" s="16">
        <f>_xlfn.PERCENTILE.INC(Data!$V$2:$V$2441,AD852)</f>
        <v/>
      </c>
      <c r="AG852" s="16">
        <f>Data!Y852-AF852</f>
        <v/>
      </c>
      <c r="AH852" s="9">
        <f>AE852+AG852</f>
        <v/>
      </c>
    </row>
    <row r="853">
      <c r="N853" s="14">
        <f>Data!A853</f>
        <v/>
      </c>
      <c r="O853" s="24">
        <f>IF(Occurrence!J853&gt;0,COUNTIFS(Occurrence!$J$2:$J$2441,"&gt;0",Occurrence!$J$2:$J$2441,"&lt;="&amp;Occurrence!J853)/($B$8+1),0)</f>
        <v/>
      </c>
      <c r="P853" s="16">
        <f>IF(Occurrence!J853&gt;0,_xlfn.PERCENTILE.INC(Data!$O$2:$O$2441,($B$4+O853*($B$5-1))/($B$3-1)),0)</f>
        <v/>
      </c>
      <c r="Q853" s="16">
        <f>IF(Occurrence!J853&gt;0,_xlfn.PERCENTILE.INC(Occurrence!$I$2:$I$2441,($B$6+O853*($B$7-1))/($B$3-1)),0)</f>
        <v/>
      </c>
      <c r="R853" s="16">
        <f>IF(Occurrence!J853&gt;0,Occurrence!J853/Q853,0)</f>
        <v/>
      </c>
      <c r="S853" s="9">
        <f>IF(Occurrence!J853&gt;0,P853*R853,0)</f>
        <v/>
      </c>
      <c r="T853" s="24">
        <f>IF(Occurrence!K853&gt;0,COUNTIFS(Occurrence!$K$2:$K$2441,"&gt;0",Occurrence!$K$2:$K$2441,"&lt;="&amp;Occurrence!K853)/($B$9+1),0)</f>
        <v/>
      </c>
      <c r="U853" s="16">
        <f>IF(Occurrence!K853&gt;0,_xlfn.PERCENTILE.INC(Data!$O$2:$O$2441,($B$4+T853*($B$5-1))/($B$3-1)),0)</f>
        <v/>
      </c>
      <c r="V853" s="16">
        <f>IF(Occurrence!K853&gt;0,_xlfn.PERCENTILE.INC(Occurrence!$I$2:$I$2441,($B$6+T853*($B$7-1))/($B$3-1)),0)</f>
        <v/>
      </c>
      <c r="W853" s="16">
        <f>IF(Occurrence!K853&gt;0,Occurrence!K853/V853,0)</f>
        <v/>
      </c>
      <c r="X853" s="9">
        <f>IF(Occurrence!K853&gt;0,U853*W853,0)</f>
        <v/>
      </c>
      <c r="Y853" s="24">
        <f>COUNTIF(Data!$X$2:$X$2441,"&lt;="&amp;Data!X853)/($B$3+1)</f>
        <v/>
      </c>
      <c r="Z853" s="16">
        <f>_xlfn.PERCENTILE.INC(Data!$U$2:$U$2441,Y853)</f>
        <v/>
      </c>
      <c r="AA853" s="16">
        <f>_xlfn.PERCENTILE.INC(Data!$V$2:$V$2441,Y853)</f>
        <v/>
      </c>
      <c r="AB853" s="16">
        <f>Data!X853-AA853</f>
        <v/>
      </c>
      <c r="AC853" s="9">
        <f>Z853+AB853</f>
        <v/>
      </c>
      <c r="AD853" s="24">
        <f>COUNTIF(Data!$Y$2:$Y$2441,"&lt;="&amp;Data!Y853)/($B$3+1)</f>
        <v/>
      </c>
      <c r="AE853" s="16">
        <f>_xlfn.PERCENTILE.INC(Data!$U$2:$U$2441,AD853)</f>
        <v/>
      </c>
      <c r="AF853" s="16">
        <f>_xlfn.PERCENTILE.INC(Data!$V$2:$V$2441,AD853)</f>
        <v/>
      </c>
      <c r="AG853" s="16">
        <f>Data!Y853-AF853</f>
        <v/>
      </c>
      <c r="AH853" s="9">
        <f>AE853+AG853</f>
        <v/>
      </c>
    </row>
    <row r="854">
      <c r="N854" s="14">
        <f>Data!A854</f>
        <v/>
      </c>
      <c r="O854" s="24">
        <f>IF(Occurrence!J854&gt;0,COUNTIFS(Occurrence!$J$2:$J$2441,"&gt;0",Occurrence!$J$2:$J$2441,"&lt;="&amp;Occurrence!J854)/($B$8+1),0)</f>
        <v/>
      </c>
      <c r="P854" s="16">
        <f>IF(Occurrence!J854&gt;0,_xlfn.PERCENTILE.INC(Data!$O$2:$O$2441,($B$4+O854*($B$5-1))/($B$3-1)),0)</f>
        <v/>
      </c>
      <c r="Q854" s="16">
        <f>IF(Occurrence!J854&gt;0,_xlfn.PERCENTILE.INC(Occurrence!$I$2:$I$2441,($B$6+O854*($B$7-1))/($B$3-1)),0)</f>
        <v/>
      </c>
      <c r="R854" s="16">
        <f>IF(Occurrence!J854&gt;0,Occurrence!J854/Q854,0)</f>
        <v/>
      </c>
      <c r="S854" s="9">
        <f>IF(Occurrence!J854&gt;0,P854*R854,0)</f>
        <v/>
      </c>
      <c r="T854" s="24">
        <f>IF(Occurrence!K854&gt;0,COUNTIFS(Occurrence!$K$2:$K$2441,"&gt;0",Occurrence!$K$2:$K$2441,"&lt;="&amp;Occurrence!K854)/($B$9+1),0)</f>
        <v/>
      </c>
      <c r="U854" s="16">
        <f>IF(Occurrence!K854&gt;0,_xlfn.PERCENTILE.INC(Data!$O$2:$O$2441,($B$4+T854*($B$5-1))/($B$3-1)),0)</f>
        <v/>
      </c>
      <c r="V854" s="16">
        <f>IF(Occurrence!K854&gt;0,_xlfn.PERCENTILE.INC(Occurrence!$I$2:$I$2441,($B$6+T854*($B$7-1))/($B$3-1)),0)</f>
        <v/>
      </c>
      <c r="W854" s="16">
        <f>IF(Occurrence!K854&gt;0,Occurrence!K854/V854,0)</f>
        <v/>
      </c>
      <c r="X854" s="9">
        <f>IF(Occurrence!K854&gt;0,U854*W854,0)</f>
        <v/>
      </c>
      <c r="Y854" s="24">
        <f>COUNTIF(Data!$X$2:$X$2441,"&lt;="&amp;Data!X854)/($B$3+1)</f>
        <v/>
      </c>
      <c r="Z854" s="16">
        <f>_xlfn.PERCENTILE.INC(Data!$U$2:$U$2441,Y854)</f>
        <v/>
      </c>
      <c r="AA854" s="16">
        <f>_xlfn.PERCENTILE.INC(Data!$V$2:$V$2441,Y854)</f>
        <v/>
      </c>
      <c r="AB854" s="16">
        <f>Data!X854-AA854</f>
        <v/>
      </c>
      <c r="AC854" s="9">
        <f>Z854+AB854</f>
        <v/>
      </c>
      <c r="AD854" s="24">
        <f>COUNTIF(Data!$Y$2:$Y$2441,"&lt;="&amp;Data!Y854)/($B$3+1)</f>
        <v/>
      </c>
      <c r="AE854" s="16">
        <f>_xlfn.PERCENTILE.INC(Data!$U$2:$U$2441,AD854)</f>
        <v/>
      </c>
      <c r="AF854" s="16">
        <f>_xlfn.PERCENTILE.INC(Data!$V$2:$V$2441,AD854)</f>
        <v/>
      </c>
      <c r="AG854" s="16">
        <f>Data!Y854-AF854</f>
        <v/>
      </c>
      <c r="AH854" s="9">
        <f>AE854+AG854</f>
        <v/>
      </c>
    </row>
    <row r="855">
      <c r="N855" s="14">
        <f>Data!A855</f>
        <v/>
      </c>
      <c r="O855" s="24">
        <f>IF(Occurrence!J855&gt;0,COUNTIFS(Occurrence!$J$2:$J$2441,"&gt;0",Occurrence!$J$2:$J$2441,"&lt;="&amp;Occurrence!J855)/($B$8+1),0)</f>
        <v/>
      </c>
      <c r="P855" s="16">
        <f>IF(Occurrence!J855&gt;0,_xlfn.PERCENTILE.INC(Data!$O$2:$O$2441,($B$4+O855*($B$5-1))/($B$3-1)),0)</f>
        <v/>
      </c>
      <c r="Q855" s="16">
        <f>IF(Occurrence!J855&gt;0,_xlfn.PERCENTILE.INC(Occurrence!$I$2:$I$2441,($B$6+O855*($B$7-1))/($B$3-1)),0)</f>
        <v/>
      </c>
      <c r="R855" s="16">
        <f>IF(Occurrence!J855&gt;0,Occurrence!J855/Q855,0)</f>
        <v/>
      </c>
      <c r="S855" s="9">
        <f>IF(Occurrence!J855&gt;0,P855*R855,0)</f>
        <v/>
      </c>
      <c r="T855" s="24">
        <f>IF(Occurrence!K855&gt;0,COUNTIFS(Occurrence!$K$2:$K$2441,"&gt;0",Occurrence!$K$2:$K$2441,"&lt;="&amp;Occurrence!K855)/($B$9+1),0)</f>
        <v/>
      </c>
      <c r="U855" s="16">
        <f>IF(Occurrence!K855&gt;0,_xlfn.PERCENTILE.INC(Data!$O$2:$O$2441,($B$4+T855*($B$5-1))/($B$3-1)),0)</f>
        <v/>
      </c>
      <c r="V855" s="16">
        <f>IF(Occurrence!K855&gt;0,_xlfn.PERCENTILE.INC(Occurrence!$I$2:$I$2441,($B$6+T855*($B$7-1))/($B$3-1)),0)</f>
        <v/>
      </c>
      <c r="W855" s="16">
        <f>IF(Occurrence!K855&gt;0,Occurrence!K855/V855,0)</f>
        <v/>
      </c>
      <c r="X855" s="9">
        <f>IF(Occurrence!K855&gt;0,U855*W855,0)</f>
        <v/>
      </c>
      <c r="Y855" s="24">
        <f>COUNTIF(Data!$X$2:$X$2441,"&lt;="&amp;Data!X855)/($B$3+1)</f>
        <v/>
      </c>
      <c r="Z855" s="16">
        <f>_xlfn.PERCENTILE.INC(Data!$U$2:$U$2441,Y855)</f>
        <v/>
      </c>
      <c r="AA855" s="16">
        <f>_xlfn.PERCENTILE.INC(Data!$V$2:$V$2441,Y855)</f>
        <v/>
      </c>
      <c r="AB855" s="16">
        <f>Data!X855-AA855</f>
        <v/>
      </c>
      <c r="AC855" s="9">
        <f>Z855+AB855</f>
        <v/>
      </c>
      <c r="AD855" s="24">
        <f>COUNTIF(Data!$Y$2:$Y$2441,"&lt;="&amp;Data!Y855)/($B$3+1)</f>
        <v/>
      </c>
      <c r="AE855" s="16">
        <f>_xlfn.PERCENTILE.INC(Data!$U$2:$U$2441,AD855)</f>
        <v/>
      </c>
      <c r="AF855" s="16">
        <f>_xlfn.PERCENTILE.INC(Data!$V$2:$V$2441,AD855)</f>
        <v/>
      </c>
      <c r="AG855" s="16">
        <f>Data!Y855-AF855</f>
        <v/>
      </c>
      <c r="AH855" s="9">
        <f>AE855+AG855</f>
        <v/>
      </c>
    </row>
    <row r="856">
      <c r="N856" s="14">
        <f>Data!A856</f>
        <v/>
      </c>
      <c r="O856" s="24">
        <f>IF(Occurrence!J856&gt;0,COUNTIFS(Occurrence!$J$2:$J$2441,"&gt;0",Occurrence!$J$2:$J$2441,"&lt;="&amp;Occurrence!J856)/($B$8+1),0)</f>
        <v/>
      </c>
      <c r="P856" s="16">
        <f>IF(Occurrence!J856&gt;0,_xlfn.PERCENTILE.INC(Data!$O$2:$O$2441,($B$4+O856*($B$5-1))/($B$3-1)),0)</f>
        <v/>
      </c>
      <c r="Q856" s="16">
        <f>IF(Occurrence!J856&gt;0,_xlfn.PERCENTILE.INC(Occurrence!$I$2:$I$2441,($B$6+O856*($B$7-1))/($B$3-1)),0)</f>
        <v/>
      </c>
      <c r="R856" s="16">
        <f>IF(Occurrence!J856&gt;0,Occurrence!J856/Q856,0)</f>
        <v/>
      </c>
      <c r="S856" s="9">
        <f>IF(Occurrence!J856&gt;0,P856*R856,0)</f>
        <v/>
      </c>
      <c r="T856" s="24">
        <f>IF(Occurrence!K856&gt;0,COUNTIFS(Occurrence!$K$2:$K$2441,"&gt;0",Occurrence!$K$2:$K$2441,"&lt;="&amp;Occurrence!K856)/($B$9+1),0)</f>
        <v/>
      </c>
      <c r="U856" s="16">
        <f>IF(Occurrence!K856&gt;0,_xlfn.PERCENTILE.INC(Data!$O$2:$O$2441,($B$4+T856*($B$5-1))/($B$3-1)),0)</f>
        <v/>
      </c>
      <c r="V856" s="16">
        <f>IF(Occurrence!K856&gt;0,_xlfn.PERCENTILE.INC(Occurrence!$I$2:$I$2441,($B$6+T856*($B$7-1))/($B$3-1)),0)</f>
        <v/>
      </c>
      <c r="W856" s="16">
        <f>IF(Occurrence!K856&gt;0,Occurrence!K856/V856,0)</f>
        <v/>
      </c>
      <c r="X856" s="9">
        <f>IF(Occurrence!K856&gt;0,U856*W856,0)</f>
        <v/>
      </c>
      <c r="Y856" s="24">
        <f>COUNTIF(Data!$X$2:$X$2441,"&lt;="&amp;Data!X856)/($B$3+1)</f>
        <v/>
      </c>
      <c r="Z856" s="16">
        <f>_xlfn.PERCENTILE.INC(Data!$U$2:$U$2441,Y856)</f>
        <v/>
      </c>
      <c r="AA856" s="16">
        <f>_xlfn.PERCENTILE.INC(Data!$V$2:$V$2441,Y856)</f>
        <v/>
      </c>
      <c r="AB856" s="16">
        <f>Data!X856-AA856</f>
        <v/>
      </c>
      <c r="AC856" s="9">
        <f>Z856+AB856</f>
        <v/>
      </c>
      <c r="AD856" s="24">
        <f>COUNTIF(Data!$Y$2:$Y$2441,"&lt;="&amp;Data!Y856)/($B$3+1)</f>
        <v/>
      </c>
      <c r="AE856" s="16">
        <f>_xlfn.PERCENTILE.INC(Data!$U$2:$U$2441,AD856)</f>
        <v/>
      </c>
      <c r="AF856" s="16">
        <f>_xlfn.PERCENTILE.INC(Data!$V$2:$V$2441,AD856)</f>
        <v/>
      </c>
      <c r="AG856" s="16">
        <f>Data!Y856-AF856</f>
        <v/>
      </c>
      <c r="AH856" s="9">
        <f>AE856+AG856</f>
        <v/>
      </c>
    </row>
    <row r="857">
      <c r="N857" s="14">
        <f>Data!A857</f>
        <v/>
      </c>
      <c r="O857" s="24">
        <f>IF(Occurrence!J857&gt;0,COUNTIFS(Occurrence!$J$2:$J$2441,"&gt;0",Occurrence!$J$2:$J$2441,"&lt;="&amp;Occurrence!J857)/($B$8+1),0)</f>
        <v/>
      </c>
      <c r="P857" s="16">
        <f>IF(Occurrence!J857&gt;0,_xlfn.PERCENTILE.INC(Data!$O$2:$O$2441,($B$4+O857*($B$5-1))/($B$3-1)),0)</f>
        <v/>
      </c>
      <c r="Q857" s="16">
        <f>IF(Occurrence!J857&gt;0,_xlfn.PERCENTILE.INC(Occurrence!$I$2:$I$2441,($B$6+O857*($B$7-1))/($B$3-1)),0)</f>
        <v/>
      </c>
      <c r="R857" s="16">
        <f>IF(Occurrence!J857&gt;0,Occurrence!J857/Q857,0)</f>
        <v/>
      </c>
      <c r="S857" s="9">
        <f>IF(Occurrence!J857&gt;0,P857*R857,0)</f>
        <v/>
      </c>
      <c r="T857" s="24">
        <f>IF(Occurrence!K857&gt;0,COUNTIFS(Occurrence!$K$2:$K$2441,"&gt;0",Occurrence!$K$2:$K$2441,"&lt;="&amp;Occurrence!K857)/($B$9+1),0)</f>
        <v/>
      </c>
      <c r="U857" s="16">
        <f>IF(Occurrence!K857&gt;0,_xlfn.PERCENTILE.INC(Data!$O$2:$O$2441,($B$4+T857*($B$5-1))/($B$3-1)),0)</f>
        <v/>
      </c>
      <c r="V857" s="16">
        <f>IF(Occurrence!K857&gt;0,_xlfn.PERCENTILE.INC(Occurrence!$I$2:$I$2441,($B$6+T857*($B$7-1))/($B$3-1)),0)</f>
        <v/>
      </c>
      <c r="W857" s="16">
        <f>IF(Occurrence!K857&gt;0,Occurrence!K857/V857,0)</f>
        <v/>
      </c>
      <c r="X857" s="9">
        <f>IF(Occurrence!K857&gt;0,U857*W857,0)</f>
        <v/>
      </c>
      <c r="Y857" s="24">
        <f>COUNTIF(Data!$X$2:$X$2441,"&lt;="&amp;Data!X857)/($B$3+1)</f>
        <v/>
      </c>
      <c r="Z857" s="16">
        <f>_xlfn.PERCENTILE.INC(Data!$U$2:$U$2441,Y857)</f>
        <v/>
      </c>
      <c r="AA857" s="16">
        <f>_xlfn.PERCENTILE.INC(Data!$V$2:$V$2441,Y857)</f>
        <v/>
      </c>
      <c r="AB857" s="16">
        <f>Data!X857-AA857</f>
        <v/>
      </c>
      <c r="AC857" s="9">
        <f>Z857+AB857</f>
        <v/>
      </c>
      <c r="AD857" s="24">
        <f>COUNTIF(Data!$Y$2:$Y$2441,"&lt;="&amp;Data!Y857)/($B$3+1)</f>
        <v/>
      </c>
      <c r="AE857" s="16">
        <f>_xlfn.PERCENTILE.INC(Data!$U$2:$U$2441,AD857)</f>
        <v/>
      </c>
      <c r="AF857" s="16">
        <f>_xlfn.PERCENTILE.INC(Data!$V$2:$V$2441,AD857)</f>
        <v/>
      </c>
      <c r="AG857" s="16">
        <f>Data!Y857-AF857</f>
        <v/>
      </c>
      <c r="AH857" s="9">
        <f>AE857+AG857</f>
        <v/>
      </c>
    </row>
    <row r="858">
      <c r="N858" s="14">
        <f>Data!A858</f>
        <v/>
      </c>
      <c r="O858" s="24">
        <f>IF(Occurrence!J858&gt;0,COUNTIFS(Occurrence!$J$2:$J$2441,"&gt;0",Occurrence!$J$2:$J$2441,"&lt;="&amp;Occurrence!J858)/($B$8+1),0)</f>
        <v/>
      </c>
      <c r="P858" s="16">
        <f>IF(Occurrence!J858&gt;0,_xlfn.PERCENTILE.INC(Data!$O$2:$O$2441,($B$4+O858*($B$5-1))/($B$3-1)),0)</f>
        <v/>
      </c>
      <c r="Q858" s="16">
        <f>IF(Occurrence!J858&gt;0,_xlfn.PERCENTILE.INC(Occurrence!$I$2:$I$2441,($B$6+O858*($B$7-1))/($B$3-1)),0)</f>
        <v/>
      </c>
      <c r="R858" s="16">
        <f>IF(Occurrence!J858&gt;0,Occurrence!J858/Q858,0)</f>
        <v/>
      </c>
      <c r="S858" s="9">
        <f>IF(Occurrence!J858&gt;0,P858*R858,0)</f>
        <v/>
      </c>
      <c r="T858" s="24">
        <f>IF(Occurrence!K858&gt;0,COUNTIFS(Occurrence!$K$2:$K$2441,"&gt;0",Occurrence!$K$2:$K$2441,"&lt;="&amp;Occurrence!K858)/($B$9+1),0)</f>
        <v/>
      </c>
      <c r="U858" s="16">
        <f>IF(Occurrence!K858&gt;0,_xlfn.PERCENTILE.INC(Data!$O$2:$O$2441,($B$4+T858*($B$5-1))/($B$3-1)),0)</f>
        <v/>
      </c>
      <c r="V858" s="16">
        <f>IF(Occurrence!K858&gt;0,_xlfn.PERCENTILE.INC(Occurrence!$I$2:$I$2441,($B$6+T858*($B$7-1))/($B$3-1)),0)</f>
        <v/>
      </c>
      <c r="W858" s="16">
        <f>IF(Occurrence!K858&gt;0,Occurrence!K858/V858,0)</f>
        <v/>
      </c>
      <c r="X858" s="9">
        <f>IF(Occurrence!K858&gt;0,U858*W858,0)</f>
        <v/>
      </c>
      <c r="Y858" s="24">
        <f>COUNTIF(Data!$X$2:$X$2441,"&lt;="&amp;Data!X858)/($B$3+1)</f>
        <v/>
      </c>
      <c r="Z858" s="16">
        <f>_xlfn.PERCENTILE.INC(Data!$U$2:$U$2441,Y858)</f>
        <v/>
      </c>
      <c r="AA858" s="16">
        <f>_xlfn.PERCENTILE.INC(Data!$V$2:$V$2441,Y858)</f>
        <v/>
      </c>
      <c r="AB858" s="16">
        <f>Data!X858-AA858</f>
        <v/>
      </c>
      <c r="AC858" s="9">
        <f>Z858+AB858</f>
        <v/>
      </c>
      <c r="AD858" s="24">
        <f>COUNTIF(Data!$Y$2:$Y$2441,"&lt;="&amp;Data!Y858)/($B$3+1)</f>
        <v/>
      </c>
      <c r="AE858" s="16">
        <f>_xlfn.PERCENTILE.INC(Data!$U$2:$U$2441,AD858)</f>
        <v/>
      </c>
      <c r="AF858" s="16">
        <f>_xlfn.PERCENTILE.INC(Data!$V$2:$V$2441,AD858)</f>
        <v/>
      </c>
      <c r="AG858" s="16">
        <f>Data!Y858-AF858</f>
        <v/>
      </c>
      <c r="AH858" s="9">
        <f>AE858+AG858</f>
        <v/>
      </c>
    </row>
    <row r="859">
      <c r="N859" s="14">
        <f>Data!A859</f>
        <v/>
      </c>
      <c r="O859" s="24">
        <f>IF(Occurrence!J859&gt;0,COUNTIFS(Occurrence!$J$2:$J$2441,"&gt;0",Occurrence!$J$2:$J$2441,"&lt;="&amp;Occurrence!J859)/($B$8+1),0)</f>
        <v/>
      </c>
      <c r="P859" s="16">
        <f>IF(Occurrence!J859&gt;0,_xlfn.PERCENTILE.INC(Data!$O$2:$O$2441,($B$4+O859*($B$5-1))/($B$3-1)),0)</f>
        <v/>
      </c>
      <c r="Q859" s="16">
        <f>IF(Occurrence!J859&gt;0,_xlfn.PERCENTILE.INC(Occurrence!$I$2:$I$2441,($B$6+O859*($B$7-1))/($B$3-1)),0)</f>
        <v/>
      </c>
      <c r="R859" s="16">
        <f>IF(Occurrence!J859&gt;0,Occurrence!J859/Q859,0)</f>
        <v/>
      </c>
      <c r="S859" s="9">
        <f>IF(Occurrence!J859&gt;0,P859*R859,0)</f>
        <v/>
      </c>
      <c r="T859" s="24">
        <f>IF(Occurrence!K859&gt;0,COUNTIFS(Occurrence!$K$2:$K$2441,"&gt;0",Occurrence!$K$2:$K$2441,"&lt;="&amp;Occurrence!K859)/($B$9+1),0)</f>
        <v/>
      </c>
      <c r="U859" s="16">
        <f>IF(Occurrence!K859&gt;0,_xlfn.PERCENTILE.INC(Data!$O$2:$O$2441,($B$4+T859*($B$5-1))/($B$3-1)),0)</f>
        <v/>
      </c>
      <c r="V859" s="16">
        <f>IF(Occurrence!K859&gt;0,_xlfn.PERCENTILE.INC(Occurrence!$I$2:$I$2441,($B$6+T859*($B$7-1))/($B$3-1)),0)</f>
        <v/>
      </c>
      <c r="W859" s="16">
        <f>IF(Occurrence!K859&gt;0,Occurrence!K859/V859,0)</f>
        <v/>
      </c>
      <c r="X859" s="9">
        <f>IF(Occurrence!K859&gt;0,U859*W859,0)</f>
        <v/>
      </c>
      <c r="Y859" s="24">
        <f>COUNTIF(Data!$X$2:$X$2441,"&lt;="&amp;Data!X859)/($B$3+1)</f>
        <v/>
      </c>
      <c r="Z859" s="16">
        <f>_xlfn.PERCENTILE.INC(Data!$U$2:$U$2441,Y859)</f>
        <v/>
      </c>
      <c r="AA859" s="16">
        <f>_xlfn.PERCENTILE.INC(Data!$V$2:$V$2441,Y859)</f>
        <v/>
      </c>
      <c r="AB859" s="16">
        <f>Data!X859-AA859</f>
        <v/>
      </c>
      <c r="AC859" s="9">
        <f>Z859+AB859</f>
        <v/>
      </c>
      <c r="AD859" s="24">
        <f>COUNTIF(Data!$Y$2:$Y$2441,"&lt;="&amp;Data!Y859)/($B$3+1)</f>
        <v/>
      </c>
      <c r="AE859" s="16">
        <f>_xlfn.PERCENTILE.INC(Data!$U$2:$U$2441,AD859)</f>
        <v/>
      </c>
      <c r="AF859" s="16">
        <f>_xlfn.PERCENTILE.INC(Data!$V$2:$V$2441,AD859)</f>
        <v/>
      </c>
      <c r="AG859" s="16">
        <f>Data!Y859-AF859</f>
        <v/>
      </c>
      <c r="AH859" s="9">
        <f>AE859+AG859</f>
        <v/>
      </c>
    </row>
    <row r="860">
      <c r="N860" s="14">
        <f>Data!A860</f>
        <v/>
      </c>
      <c r="O860" s="24">
        <f>IF(Occurrence!J860&gt;0,COUNTIFS(Occurrence!$J$2:$J$2441,"&gt;0",Occurrence!$J$2:$J$2441,"&lt;="&amp;Occurrence!J860)/($B$8+1),0)</f>
        <v/>
      </c>
      <c r="P860" s="16">
        <f>IF(Occurrence!J860&gt;0,_xlfn.PERCENTILE.INC(Data!$O$2:$O$2441,($B$4+O860*($B$5-1))/($B$3-1)),0)</f>
        <v/>
      </c>
      <c r="Q860" s="16">
        <f>IF(Occurrence!J860&gt;0,_xlfn.PERCENTILE.INC(Occurrence!$I$2:$I$2441,($B$6+O860*($B$7-1))/($B$3-1)),0)</f>
        <v/>
      </c>
      <c r="R860" s="16">
        <f>IF(Occurrence!J860&gt;0,Occurrence!J860/Q860,0)</f>
        <v/>
      </c>
      <c r="S860" s="9">
        <f>IF(Occurrence!J860&gt;0,P860*R860,0)</f>
        <v/>
      </c>
      <c r="T860" s="24">
        <f>IF(Occurrence!K860&gt;0,COUNTIFS(Occurrence!$K$2:$K$2441,"&gt;0",Occurrence!$K$2:$K$2441,"&lt;="&amp;Occurrence!K860)/($B$9+1),0)</f>
        <v/>
      </c>
      <c r="U860" s="16">
        <f>IF(Occurrence!K860&gt;0,_xlfn.PERCENTILE.INC(Data!$O$2:$O$2441,($B$4+T860*($B$5-1))/($B$3-1)),0)</f>
        <v/>
      </c>
      <c r="V860" s="16">
        <f>IF(Occurrence!K860&gt;0,_xlfn.PERCENTILE.INC(Occurrence!$I$2:$I$2441,($B$6+T860*($B$7-1))/($B$3-1)),0)</f>
        <v/>
      </c>
      <c r="W860" s="16">
        <f>IF(Occurrence!K860&gt;0,Occurrence!K860/V860,0)</f>
        <v/>
      </c>
      <c r="X860" s="9">
        <f>IF(Occurrence!K860&gt;0,U860*W860,0)</f>
        <v/>
      </c>
      <c r="Y860" s="24">
        <f>COUNTIF(Data!$X$2:$X$2441,"&lt;="&amp;Data!X860)/($B$3+1)</f>
        <v/>
      </c>
      <c r="Z860" s="16">
        <f>_xlfn.PERCENTILE.INC(Data!$U$2:$U$2441,Y860)</f>
        <v/>
      </c>
      <c r="AA860" s="16">
        <f>_xlfn.PERCENTILE.INC(Data!$V$2:$V$2441,Y860)</f>
        <v/>
      </c>
      <c r="AB860" s="16">
        <f>Data!X860-AA860</f>
        <v/>
      </c>
      <c r="AC860" s="9">
        <f>Z860+AB860</f>
        <v/>
      </c>
      <c r="AD860" s="24">
        <f>COUNTIF(Data!$Y$2:$Y$2441,"&lt;="&amp;Data!Y860)/($B$3+1)</f>
        <v/>
      </c>
      <c r="AE860" s="16">
        <f>_xlfn.PERCENTILE.INC(Data!$U$2:$U$2441,AD860)</f>
        <v/>
      </c>
      <c r="AF860" s="16">
        <f>_xlfn.PERCENTILE.INC(Data!$V$2:$V$2441,AD860)</f>
        <v/>
      </c>
      <c r="AG860" s="16">
        <f>Data!Y860-AF860</f>
        <v/>
      </c>
      <c r="AH860" s="9">
        <f>AE860+AG860</f>
        <v/>
      </c>
    </row>
    <row r="861">
      <c r="N861" s="14">
        <f>Data!A861</f>
        <v/>
      </c>
      <c r="O861" s="24">
        <f>IF(Occurrence!J861&gt;0,COUNTIFS(Occurrence!$J$2:$J$2441,"&gt;0",Occurrence!$J$2:$J$2441,"&lt;="&amp;Occurrence!J861)/($B$8+1),0)</f>
        <v/>
      </c>
      <c r="P861" s="16">
        <f>IF(Occurrence!J861&gt;0,_xlfn.PERCENTILE.INC(Data!$O$2:$O$2441,($B$4+O861*($B$5-1))/($B$3-1)),0)</f>
        <v/>
      </c>
      <c r="Q861" s="16">
        <f>IF(Occurrence!J861&gt;0,_xlfn.PERCENTILE.INC(Occurrence!$I$2:$I$2441,($B$6+O861*($B$7-1))/($B$3-1)),0)</f>
        <v/>
      </c>
      <c r="R861" s="16">
        <f>IF(Occurrence!J861&gt;0,Occurrence!J861/Q861,0)</f>
        <v/>
      </c>
      <c r="S861" s="9">
        <f>IF(Occurrence!J861&gt;0,P861*R861,0)</f>
        <v/>
      </c>
      <c r="T861" s="24">
        <f>IF(Occurrence!K861&gt;0,COUNTIFS(Occurrence!$K$2:$K$2441,"&gt;0",Occurrence!$K$2:$K$2441,"&lt;="&amp;Occurrence!K861)/($B$9+1),0)</f>
        <v/>
      </c>
      <c r="U861" s="16">
        <f>IF(Occurrence!K861&gt;0,_xlfn.PERCENTILE.INC(Data!$O$2:$O$2441,($B$4+T861*($B$5-1))/($B$3-1)),0)</f>
        <v/>
      </c>
      <c r="V861" s="16">
        <f>IF(Occurrence!K861&gt;0,_xlfn.PERCENTILE.INC(Occurrence!$I$2:$I$2441,($B$6+T861*($B$7-1))/($B$3-1)),0)</f>
        <v/>
      </c>
      <c r="W861" s="16">
        <f>IF(Occurrence!K861&gt;0,Occurrence!K861/V861,0)</f>
        <v/>
      </c>
      <c r="X861" s="9">
        <f>IF(Occurrence!K861&gt;0,U861*W861,0)</f>
        <v/>
      </c>
      <c r="Y861" s="24">
        <f>COUNTIF(Data!$X$2:$X$2441,"&lt;="&amp;Data!X861)/($B$3+1)</f>
        <v/>
      </c>
      <c r="Z861" s="16">
        <f>_xlfn.PERCENTILE.INC(Data!$U$2:$U$2441,Y861)</f>
        <v/>
      </c>
      <c r="AA861" s="16">
        <f>_xlfn.PERCENTILE.INC(Data!$V$2:$V$2441,Y861)</f>
        <v/>
      </c>
      <c r="AB861" s="16">
        <f>Data!X861-AA861</f>
        <v/>
      </c>
      <c r="AC861" s="9">
        <f>Z861+AB861</f>
        <v/>
      </c>
      <c r="AD861" s="24">
        <f>COUNTIF(Data!$Y$2:$Y$2441,"&lt;="&amp;Data!Y861)/($B$3+1)</f>
        <v/>
      </c>
      <c r="AE861" s="16">
        <f>_xlfn.PERCENTILE.INC(Data!$U$2:$U$2441,AD861)</f>
        <v/>
      </c>
      <c r="AF861" s="16">
        <f>_xlfn.PERCENTILE.INC(Data!$V$2:$V$2441,AD861)</f>
        <v/>
      </c>
      <c r="AG861" s="16">
        <f>Data!Y861-AF861</f>
        <v/>
      </c>
      <c r="AH861" s="9">
        <f>AE861+AG861</f>
        <v/>
      </c>
    </row>
    <row r="862">
      <c r="N862" s="14">
        <f>Data!A862</f>
        <v/>
      </c>
      <c r="O862" s="24">
        <f>IF(Occurrence!J862&gt;0,COUNTIFS(Occurrence!$J$2:$J$2441,"&gt;0",Occurrence!$J$2:$J$2441,"&lt;="&amp;Occurrence!J862)/($B$8+1),0)</f>
        <v/>
      </c>
      <c r="P862" s="16">
        <f>IF(Occurrence!J862&gt;0,_xlfn.PERCENTILE.INC(Data!$O$2:$O$2441,($B$4+O862*($B$5-1))/($B$3-1)),0)</f>
        <v/>
      </c>
      <c r="Q862" s="16">
        <f>IF(Occurrence!J862&gt;0,_xlfn.PERCENTILE.INC(Occurrence!$I$2:$I$2441,($B$6+O862*($B$7-1))/($B$3-1)),0)</f>
        <v/>
      </c>
      <c r="R862" s="16">
        <f>IF(Occurrence!J862&gt;0,Occurrence!J862/Q862,0)</f>
        <v/>
      </c>
      <c r="S862" s="9">
        <f>IF(Occurrence!J862&gt;0,P862*R862,0)</f>
        <v/>
      </c>
      <c r="T862" s="24">
        <f>IF(Occurrence!K862&gt;0,COUNTIFS(Occurrence!$K$2:$K$2441,"&gt;0",Occurrence!$K$2:$K$2441,"&lt;="&amp;Occurrence!K862)/($B$9+1),0)</f>
        <v/>
      </c>
      <c r="U862" s="16">
        <f>IF(Occurrence!K862&gt;0,_xlfn.PERCENTILE.INC(Data!$O$2:$O$2441,($B$4+T862*($B$5-1))/($B$3-1)),0)</f>
        <v/>
      </c>
      <c r="V862" s="16">
        <f>IF(Occurrence!K862&gt;0,_xlfn.PERCENTILE.INC(Occurrence!$I$2:$I$2441,($B$6+T862*($B$7-1))/($B$3-1)),0)</f>
        <v/>
      </c>
      <c r="W862" s="16">
        <f>IF(Occurrence!K862&gt;0,Occurrence!K862/V862,0)</f>
        <v/>
      </c>
      <c r="X862" s="9">
        <f>IF(Occurrence!K862&gt;0,U862*W862,0)</f>
        <v/>
      </c>
      <c r="Y862" s="24">
        <f>COUNTIF(Data!$X$2:$X$2441,"&lt;="&amp;Data!X862)/($B$3+1)</f>
        <v/>
      </c>
      <c r="Z862" s="16">
        <f>_xlfn.PERCENTILE.INC(Data!$U$2:$U$2441,Y862)</f>
        <v/>
      </c>
      <c r="AA862" s="16">
        <f>_xlfn.PERCENTILE.INC(Data!$V$2:$V$2441,Y862)</f>
        <v/>
      </c>
      <c r="AB862" s="16">
        <f>Data!X862-AA862</f>
        <v/>
      </c>
      <c r="AC862" s="9">
        <f>Z862+AB862</f>
        <v/>
      </c>
      <c r="AD862" s="24">
        <f>COUNTIF(Data!$Y$2:$Y$2441,"&lt;="&amp;Data!Y862)/($B$3+1)</f>
        <v/>
      </c>
      <c r="AE862" s="16">
        <f>_xlfn.PERCENTILE.INC(Data!$U$2:$U$2441,AD862)</f>
        <v/>
      </c>
      <c r="AF862" s="16">
        <f>_xlfn.PERCENTILE.INC(Data!$V$2:$V$2441,AD862)</f>
        <v/>
      </c>
      <c r="AG862" s="16">
        <f>Data!Y862-AF862</f>
        <v/>
      </c>
      <c r="AH862" s="9">
        <f>AE862+AG862</f>
        <v/>
      </c>
    </row>
    <row r="863">
      <c r="N863" s="14">
        <f>Data!A863</f>
        <v/>
      </c>
      <c r="O863" s="24">
        <f>IF(Occurrence!J863&gt;0,COUNTIFS(Occurrence!$J$2:$J$2441,"&gt;0",Occurrence!$J$2:$J$2441,"&lt;="&amp;Occurrence!J863)/($B$8+1),0)</f>
        <v/>
      </c>
      <c r="P863" s="16">
        <f>IF(Occurrence!J863&gt;0,_xlfn.PERCENTILE.INC(Data!$O$2:$O$2441,($B$4+O863*($B$5-1))/($B$3-1)),0)</f>
        <v/>
      </c>
      <c r="Q863" s="16">
        <f>IF(Occurrence!J863&gt;0,_xlfn.PERCENTILE.INC(Occurrence!$I$2:$I$2441,($B$6+O863*($B$7-1))/($B$3-1)),0)</f>
        <v/>
      </c>
      <c r="R863" s="16">
        <f>IF(Occurrence!J863&gt;0,Occurrence!J863/Q863,0)</f>
        <v/>
      </c>
      <c r="S863" s="9">
        <f>IF(Occurrence!J863&gt;0,P863*R863,0)</f>
        <v/>
      </c>
      <c r="T863" s="24">
        <f>IF(Occurrence!K863&gt;0,COUNTIFS(Occurrence!$K$2:$K$2441,"&gt;0",Occurrence!$K$2:$K$2441,"&lt;="&amp;Occurrence!K863)/($B$9+1),0)</f>
        <v/>
      </c>
      <c r="U863" s="16">
        <f>IF(Occurrence!K863&gt;0,_xlfn.PERCENTILE.INC(Data!$O$2:$O$2441,($B$4+T863*($B$5-1))/($B$3-1)),0)</f>
        <v/>
      </c>
      <c r="V863" s="16">
        <f>IF(Occurrence!K863&gt;0,_xlfn.PERCENTILE.INC(Occurrence!$I$2:$I$2441,($B$6+T863*($B$7-1))/($B$3-1)),0)</f>
        <v/>
      </c>
      <c r="W863" s="16">
        <f>IF(Occurrence!K863&gt;0,Occurrence!K863/V863,0)</f>
        <v/>
      </c>
      <c r="X863" s="9">
        <f>IF(Occurrence!K863&gt;0,U863*W863,0)</f>
        <v/>
      </c>
      <c r="Y863" s="24">
        <f>COUNTIF(Data!$X$2:$X$2441,"&lt;="&amp;Data!X863)/($B$3+1)</f>
        <v/>
      </c>
      <c r="Z863" s="16">
        <f>_xlfn.PERCENTILE.INC(Data!$U$2:$U$2441,Y863)</f>
        <v/>
      </c>
      <c r="AA863" s="16">
        <f>_xlfn.PERCENTILE.INC(Data!$V$2:$V$2441,Y863)</f>
        <v/>
      </c>
      <c r="AB863" s="16">
        <f>Data!X863-AA863</f>
        <v/>
      </c>
      <c r="AC863" s="9">
        <f>Z863+AB863</f>
        <v/>
      </c>
      <c r="AD863" s="24">
        <f>COUNTIF(Data!$Y$2:$Y$2441,"&lt;="&amp;Data!Y863)/($B$3+1)</f>
        <v/>
      </c>
      <c r="AE863" s="16">
        <f>_xlfn.PERCENTILE.INC(Data!$U$2:$U$2441,AD863)</f>
        <v/>
      </c>
      <c r="AF863" s="16">
        <f>_xlfn.PERCENTILE.INC(Data!$V$2:$V$2441,AD863)</f>
        <v/>
      </c>
      <c r="AG863" s="16">
        <f>Data!Y863-AF863</f>
        <v/>
      </c>
      <c r="AH863" s="9">
        <f>AE863+AG863</f>
        <v/>
      </c>
    </row>
    <row r="864">
      <c r="N864" s="14">
        <f>Data!A864</f>
        <v/>
      </c>
      <c r="O864" s="24">
        <f>IF(Occurrence!J864&gt;0,COUNTIFS(Occurrence!$J$2:$J$2441,"&gt;0",Occurrence!$J$2:$J$2441,"&lt;="&amp;Occurrence!J864)/($B$8+1),0)</f>
        <v/>
      </c>
      <c r="P864" s="16">
        <f>IF(Occurrence!J864&gt;0,_xlfn.PERCENTILE.INC(Data!$O$2:$O$2441,($B$4+O864*($B$5-1))/($B$3-1)),0)</f>
        <v/>
      </c>
      <c r="Q864" s="16">
        <f>IF(Occurrence!J864&gt;0,_xlfn.PERCENTILE.INC(Occurrence!$I$2:$I$2441,($B$6+O864*($B$7-1))/($B$3-1)),0)</f>
        <v/>
      </c>
      <c r="R864" s="16">
        <f>IF(Occurrence!J864&gt;0,Occurrence!J864/Q864,0)</f>
        <v/>
      </c>
      <c r="S864" s="9">
        <f>IF(Occurrence!J864&gt;0,P864*R864,0)</f>
        <v/>
      </c>
      <c r="T864" s="24">
        <f>IF(Occurrence!K864&gt;0,COUNTIFS(Occurrence!$K$2:$K$2441,"&gt;0",Occurrence!$K$2:$K$2441,"&lt;="&amp;Occurrence!K864)/($B$9+1),0)</f>
        <v/>
      </c>
      <c r="U864" s="16">
        <f>IF(Occurrence!K864&gt;0,_xlfn.PERCENTILE.INC(Data!$O$2:$O$2441,($B$4+T864*($B$5-1))/($B$3-1)),0)</f>
        <v/>
      </c>
      <c r="V864" s="16">
        <f>IF(Occurrence!K864&gt;0,_xlfn.PERCENTILE.INC(Occurrence!$I$2:$I$2441,($B$6+T864*($B$7-1))/($B$3-1)),0)</f>
        <v/>
      </c>
      <c r="W864" s="16">
        <f>IF(Occurrence!K864&gt;0,Occurrence!K864/V864,0)</f>
        <v/>
      </c>
      <c r="X864" s="9">
        <f>IF(Occurrence!K864&gt;0,U864*W864,0)</f>
        <v/>
      </c>
      <c r="Y864" s="24">
        <f>COUNTIF(Data!$X$2:$X$2441,"&lt;="&amp;Data!X864)/($B$3+1)</f>
        <v/>
      </c>
      <c r="Z864" s="16">
        <f>_xlfn.PERCENTILE.INC(Data!$U$2:$U$2441,Y864)</f>
        <v/>
      </c>
      <c r="AA864" s="16">
        <f>_xlfn.PERCENTILE.INC(Data!$V$2:$V$2441,Y864)</f>
        <v/>
      </c>
      <c r="AB864" s="16">
        <f>Data!X864-AA864</f>
        <v/>
      </c>
      <c r="AC864" s="9">
        <f>Z864+AB864</f>
        <v/>
      </c>
      <c r="AD864" s="24">
        <f>COUNTIF(Data!$Y$2:$Y$2441,"&lt;="&amp;Data!Y864)/($B$3+1)</f>
        <v/>
      </c>
      <c r="AE864" s="16">
        <f>_xlfn.PERCENTILE.INC(Data!$U$2:$U$2441,AD864)</f>
        <v/>
      </c>
      <c r="AF864" s="16">
        <f>_xlfn.PERCENTILE.INC(Data!$V$2:$V$2441,AD864)</f>
        <v/>
      </c>
      <c r="AG864" s="16">
        <f>Data!Y864-AF864</f>
        <v/>
      </c>
      <c r="AH864" s="9">
        <f>AE864+AG864</f>
        <v/>
      </c>
    </row>
    <row r="865">
      <c r="N865" s="14">
        <f>Data!A865</f>
        <v/>
      </c>
      <c r="O865" s="24">
        <f>IF(Occurrence!J865&gt;0,COUNTIFS(Occurrence!$J$2:$J$2441,"&gt;0",Occurrence!$J$2:$J$2441,"&lt;="&amp;Occurrence!J865)/($B$8+1),0)</f>
        <v/>
      </c>
      <c r="P865" s="16">
        <f>IF(Occurrence!J865&gt;0,_xlfn.PERCENTILE.INC(Data!$O$2:$O$2441,($B$4+O865*($B$5-1))/($B$3-1)),0)</f>
        <v/>
      </c>
      <c r="Q865" s="16">
        <f>IF(Occurrence!J865&gt;0,_xlfn.PERCENTILE.INC(Occurrence!$I$2:$I$2441,($B$6+O865*($B$7-1))/($B$3-1)),0)</f>
        <v/>
      </c>
      <c r="R865" s="16">
        <f>IF(Occurrence!J865&gt;0,Occurrence!J865/Q865,0)</f>
        <v/>
      </c>
      <c r="S865" s="9">
        <f>IF(Occurrence!J865&gt;0,P865*R865,0)</f>
        <v/>
      </c>
      <c r="T865" s="24">
        <f>IF(Occurrence!K865&gt;0,COUNTIFS(Occurrence!$K$2:$K$2441,"&gt;0",Occurrence!$K$2:$K$2441,"&lt;="&amp;Occurrence!K865)/($B$9+1),0)</f>
        <v/>
      </c>
      <c r="U865" s="16">
        <f>IF(Occurrence!K865&gt;0,_xlfn.PERCENTILE.INC(Data!$O$2:$O$2441,($B$4+T865*($B$5-1))/($B$3-1)),0)</f>
        <v/>
      </c>
      <c r="V865" s="16">
        <f>IF(Occurrence!K865&gt;0,_xlfn.PERCENTILE.INC(Occurrence!$I$2:$I$2441,($B$6+T865*($B$7-1))/($B$3-1)),0)</f>
        <v/>
      </c>
      <c r="W865" s="16">
        <f>IF(Occurrence!K865&gt;0,Occurrence!K865/V865,0)</f>
        <v/>
      </c>
      <c r="X865" s="9">
        <f>IF(Occurrence!K865&gt;0,U865*W865,0)</f>
        <v/>
      </c>
      <c r="Y865" s="24">
        <f>COUNTIF(Data!$X$2:$X$2441,"&lt;="&amp;Data!X865)/($B$3+1)</f>
        <v/>
      </c>
      <c r="Z865" s="16">
        <f>_xlfn.PERCENTILE.INC(Data!$U$2:$U$2441,Y865)</f>
        <v/>
      </c>
      <c r="AA865" s="16">
        <f>_xlfn.PERCENTILE.INC(Data!$V$2:$V$2441,Y865)</f>
        <v/>
      </c>
      <c r="AB865" s="16">
        <f>Data!X865-AA865</f>
        <v/>
      </c>
      <c r="AC865" s="9">
        <f>Z865+AB865</f>
        <v/>
      </c>
      <c r="AD865" s="24">
        <f>COUNTIF(Data!$Y$2:$Y$2441,"&lt;="&amp;Data!Y865)/($B$3+1)</f>
        <v/>
      </c>
      <c r="AE865" s="16">
        <f>_xlfn.PERCENTILE.INC(Data!$U$2:$U$2441,AD865)</f>
        <v/>
      </c>
      <c r="AF865" s="16">
        <f>_xlfn.PERCENTILE.INC(Data!$V$2:$V$2441,AD865)</f>
        <v/>
      </c>
      <c r="AG865" s="16">
        <f>Data!Y865-AF865</f>
        <v/>
      </c>
      <c r="AH865" s="9">
        <f>AE865+AG865</f>
        <v/>
      </c>
    </row>
    <row r="866">
      <c r="N866" s="14">
        <f>Data!A866</f>
        <v/>
      </c>
      <c r="O866" s="24">
        <f>IF(Occurrence!J866&gt;0,COUNTIFS(Occurrence!$J$2:$J$2441,"&gt;0",Occurrence!$J$2:$J$2441,"&lt;="&amp;Occurrence!J866)/($B$8+1),0)</f>
        <v/>
      </c>
      <c r="P866" s="16">
        <f>IF(Occurrence!J866&gt;0,_xlfn.PERCENTILE.INC(Data!$O$2:$O$2441,($B$4+O866*($B$5-1))/($B$3-1)),0)</f>
        <v/>
      </c>
      <c r="Q866" s="16">
        <f>IF(Occurrence!J866&gt;0,_xlfn.PERCENTILE.INC(Occurrence!$I$2:$I$2441,($B$6+O866*($B$7-1))/($B$3-1)),0)</f>
        <v/>
      </c>
      <c r="R866" s="16">
        <f>IF(Occurrence!J866&gt;0,Occurrence!J866/Q866,0)</f>
        <v/>
      </c>
      <c r="S866" s="9">
        <f>IF(Occurrence!J866&gt;0,P866*R866,0)</f>
        <v/>
      </c>
      <c r="T866" s="24">
        <f>IF(Occurrence!K866&gt;0,COUNTIFS(Occurrence!$K$2:$K$2441,"&gt;0",Occurrence!$K$2:$K$2441,"&lt;="&amp;Occurrence!K866)/($B$9+1),0)</f>
        <v/>
      </c>
      <c r="U866" s="16">
        <f>IF(Occurrence!K866&gt;0,_xlfn.PERCENTILE.INC(Data!$O$2:$O$2441,($B$4+T866*($B$5-1))/($B$3-1)),0)</f>
        <v/>
      </c>
      <c r="V866" s="16">
        <f>IF(Occurrence!K866&gt;0,_xlfn.PERCENTILE.INC(Occurrence!$I$2:$I$2441,($B$6+T866*($B$7-1))/($B$3-1)),0)</f>
        <v/>
      </c>
      <c r="W866" s="16">
        <f>IF(Occurrence!K866&gt;0,Occurrence!K866/V866,0)</f>
        <v/>
      </c>
      <c r="X866" s="9">
        <f>IF(Occurrence!K866&gt;0,U866*W866,0)</f>
        <v/>
      </c>
      <c r="Y866" s="24">
        <f>COUNTIF(Data!$X$2:$X$2441,"&lt;="&amp;Data!X866)/($B$3+1)</f>
        <v/>
      </c>
      <c r="Z866" s="16">
        <f>_xlfn.PERCENTILE.INC(Data!$U$2:$U$2441,Y866)</f>
        <v/>
      </c>
      <c r="AA866" s="16">
        <f>_xlfn.PERCENTILE.INC(Data!$V$2:$V$2441,Y866)</f>
        <v/>
      </c>
      <c r="AB866" s="16">
        <f>Data!X866-AA866</f>
        <v/>
      </c>
      <c r="AC866" s="9">
        <f>Z866+AB866</f>
        <v/>
      </c>
      <c r="AD866" s="24">
        <f>COUNTIF(Data!$Y$2:$Y$2441,"&lt;="&amp;Data!Y866)/($B$3+1)</f>
        <v/>
      </c>
      <c r="AE866" s="16">
        <f>_xlfn.PERCENTILE.INC(Data!$U$2:$U$2441,AD866)</f>
        <v/>
      </c>
      <c r="AF866" s="16">
        <f>_xlfn.PERCENTILE.INC(Data!$V$2:$V$2441,AD866)</f>
        <v/>
      </c>
      <c r="AG866" s="16">
        <f>Data!Y866-AF866</f>
        <v/>
      </c>
      <c r="AH866" s="9">
        <f>AE866+AG866</f>
        <v/>
      </c>
    </row>
    <row r="867">
      <c r="N867" s="14">
        <f>Data!A867</f>
        <v/>
      </c>
      <c r="O867" s="24">
        <f>IF(Occurrence!J867&gt;0,COUNTIFS(Occurrence!$J$2:$J$2441,"&gt;0",Occurrence!$J$2:$J$2441,"&lt;="&amp;Occurrence!J867)/($B$8+1),0)</f>
        <v/>
      </c>
      <c r="P867" s="16">
        <f>IF(Occurrence!J867&gt;0,_xlfn.PERCENTILE.INC(Data!$O$2:$O$2441,($B$4+O867*($B$5-1))/($B$3-1)),0)</f>
        <v/>
      </c>
      <c r="Q867" s="16">
        <f>IF(Occurrence!J867&gt;0,_xlfn.PERCENTILE.INC(Occurrence!$I$2:$I$2441,($B$6+O867*($B$7-1))/($B$3-1)),0)</f>
        <v/>
      </c>
      <c r="R867" s="16">
        <f>IF(Occurrence!J867&gt;0,Occurrence!J867/Q867,0)</f>
        <v/>
      </c>
      <c r="S867" s="9">
        <f>IF(Occurrence!J867&gt;0,P867*R867,0)</f>
        <v/>
      </c>
      <c r="T867" s="24">
        <f>IF(Occurrence!K867&gt;0,COUNTIFS(Occurrence!$K$2:$K$2441,"&gt;0",Occurrence!$K$2:$K$2441,"&lt;="&amp;Occurrence!K867)/($B$9+1),0)</f>
        <v/>
      </c>
      <c r="U867" s="16">
        <f>IF(Occurrence!K867&gt;0,_xlfn.PERCENTILE.INC(Data!$O$2:$O$2441,($B$4+T867*($B$5-1))/($B$3-1)),0)</f>
        <v/>
      </c>
      <c r="V867" s="16">
        <f>IF(Occurrence!K867&gt;0,_xlfn.PERCENTILE.INC(Occurrence!$I$2:$I$2441,($B$6+T867*($B$7-1))/($B$3-1)),0)</f>
        <v/>
      </c>
      <c r="W867" s="16">
        <f>IF(Occurrence!K867&gt;0,Occurrence!K867/V867,0)</f>
        <v/>
      </c>
      <c r="X867" s="9">
        <f>IF(Occurrence!K867&gt;0,U867*W867,0)</f>
        <v/>
      </c>
      <c r="Y867" s="24">
        <f>COUNTIF(Data!$X$2:$X$2441,"&lt;="&amp;Data!X867)/($B$3+1)</f>
        <v/>
      </c>
      <c r="Z867" s="16">
        <f>_xlfn.PERCENTILE.INC(Data!$U$2:$U$2441,Y867)</f>
        <v/>
      </c>
      <c r="AA867" s="16">
        <f>_xlfn.PERCENTILE.INC(Data!$V$2:$V$2441,Y867)</f>
        <v/>
      </c>
      <c r="AB867" s="16">
        <f>Data!X867-AA867</f>
        <v/>
      </c>
      <c r="AC867" s="9">
        <f>Z867+AB867</f>
        <v/>
      </c>
      <c r="AD867" s="24">
        <f>COUNTIF(Data!$Y$2:$Y$2441,"&lt;="&amp;Data!Y867)/($B$3+1)</f>
        <v/>
      </c>
      <c r="AE867" s="16">
        <f>_xlfn.PERCENTILE.INC(Data!$U$2:$U$2441,AD867)</f>
        <v/>
      </c>
      <c r="AF867" s="16">
        <f>_xlfn.PERCENTILE.INC(Data!$V$2:$V$2441,AD867)</f>
        <v/>
      </c>
      <c r="AG867" s="16">
        <f>Data!Y867-AF867</f>
        <v/>
      </c>
      <c r="AH867" s="9">
        <f>AE867+AG867</f>
        <v/>
      </c>
    </row>
    <row r="868">
      <c r="N868" s="14">
        <f>Data!A868</f>
        <v/>
      </c>
      <c r="O868" s="24">
        <f>IF(Occurrence!J868&gt;0,COUNTIFS(Occurrence!$J$2:$J$2441,"&gt;0",Occurrence!$J$2:$J$2441,"&lt;="&amp;Occurrence!J868)/($B$8+1),0)</f>
        <v/>
      </c>
      <c r="P868" s="16">
        <f>IF(Occurrence!J868&gt;0,_xlfn.PERCENTILE.INC(Data!$O$2:$O$2441,($B$4+O868*($B$5-1))/($B$3-1)),0)</f>
        <v/>
      </c>
      <c r="Q868" s="16">
        <f>IF(Occurrence!J868&gt;0,_xlfn.PERCENTILE.INC(Occurrence!$I$2:$I$2441,($B$6+O868*($B$7-1))/($B$3-1)),0)</f>
        <v/>
      </c>
      <c r="R868" s="16">
        <f>IF(Occurrence!J868&gt;0,Occurrence!J868/Q868,0)</f>
        <v/>
      </c>
      <c r="S868" s="9">
        <f>IF(Occurrence!J868&gt;0,P868*R868,0)</f>
        <v/>
      </c>
      <c r="T868" s="24">
        <f>IF(Occurrence!K868&gt;0,COUNTIFS(Occurrence!$K$2:$K$2441,"&gt;0",Occurrence!$K$2:$K$2441,"&lt;="&amp;Occurrence!K868)/($B$9+1),0)</f>
        <v/>
      </c>
      <c r="U868" s="16">
        <f>IF(Occurrence!K868&gt;0,_xlfn.PERCENTILE.INC(Data!$O$2:$O$2441,($B$4+T868*($B$5-1))/($B$3-1)),0)</f>
        <v/>
      </c>
      <c r="V868" s="16">
        <f>IF(Occurrence!K868&gt;0,_xlfn.PERCENTILE.INC(Occurrence!$I$2:$I$2441,($B$6+T868*($B$7-1))/($B$3-1)),0)</f>
        <v/>
      </c>
      <c r="W868" s="16">
        <f>IF(Occurrence!K868&gt;0,Occurrence!K868/V868,0)</f>
        <v/>
      </c>
      <c r="X868" s="9">
        <f>IF(Occurrence!K868&gt;0,U868*W868,0)</f>
        <v/>
      </c>
      <c r="Y868" s="24">
        <f>COUNTIF(Data!$X$2:$X$2441,"&lt;="&amp;Data!X868)/($B$3+1)</f>
        <v/>
      </c>
      <c r="Z868" s="16">
        <f>_xlfn.PERCENTILE.INC(Data!$U$2:$U$2441,Y868)</f>
        <v/>
      </c>
      <c r="AA868" s="16">
        <f>_xlfn.PERCENTILE.INC(Data!$V$2:$V$2441,Y868)</f>
        <v/>
      </c>
      <c r="AB868" s="16">
        <f>Data!X868-AA868</f>
        <v/>
      </c>
      <c r="AC868" s="9">
        <f>Z868+AB868</f>
        <v/>
      </c>
      <c r="AD868" s="24">
        <f>COUNTIF(Data!$Y$2:$Y$2441,"&lt;="&amp;Data!Y868)/($B$3+1)</f>
        <v/>
      </c>
      <c r="AE868" s="16">
        <f>_xlfn.PERCENTILE.INC(Data!$U$2:$U$2441,AD868)</f>
        <v/>
      </c>
      <c r="AF868" s="16">
        <f>_xlfn.PERCENTILE.INC(Data!$V$2:$V$2441,AD868)</f>
        <v/>
      </c>
      <c r="AG868" s="16">
        <f>Data!Y868-AF868</f>
        <v/>
      </c>
      <c r="AH868" s="9">
        <f>AE868+AG868</f>
        <v/>
      </c>
    </row>
    <row r="869">
      <c r="N869" s="14">
        <f>Data!A869</f>
        <v/>
      </c>
      <c r="O869" s="24">
        <f>IF(Occurrence!J869&gt;0,COUNTIFS(Occurrence!$J$2:$J$2441,"&gt;0",Occurrence!$J$2:$J$2441,"&lt;="&amp;Occurrence!J869)/($B$8+1),0)</f>
        <v/>
      </c>
      <c r="P869" s="16">
        <f>IF(Occurrence!J869&gt;0,_xlfn.PERCENTILE.INC(Data!$O$2:$O$2441,($B$4+O869*($B$5-1))/($B$3-1)),0)</f>
        <v/>
      </c>
      <c r="Q869" s="16">
        <f>IF(Occurrence!J869&gt;0,_xlfn.PERCENTILE.INC(Occurrence!$I$2:$I$2441,($B$6+O869*($B$7-1))/($B$3-1)),0)</f>
        <v/>
      </c>
      <c r="R869" s="16">
        <f>IF(Occurrence!J869&gt;0,Occurrence!J869/Q869,0)</f>
        <v/>
      </c>
      <c r="S869" s="9">
        <f>IF(Occurrence!J869&gt;0,P869*R869,0)</f>
        <v/>
      </c>
      <c r="T869" s="24">
        <f>IF(Occurrence!K869&gt;0,COUNTIFS(Occurrence!$K$2:$K$2441,"&gt;0",Occurrence!$K$2:$K$2441,"&lt;="&amp;Occurrence!K869)/($B$9+1),0)</f>
        <v/>
      </c>
      <c r="U869" s="16">
        <f>IF(Occurrence!K869&gt;0,_xlfn.PERCENTILE.INC(Data!$O$2:$O$2441,($B$4+T869*($B$5-1))/($B$3-1)),0)</f>
        <v/>
      </c>
      <c r="V869" s="16">
        <f>IF(Occurrence!K869&gt;0,_xlfn.PERCENTILE.INC(Occurrence!$I$2:$I$2441,($B$6+T869*($B$7-1))/($B$3-1)),0)</f>
        <v/>
      </c>
      <c r="W869" s="16">
        <f>IF(Occurrence!K869&gt;0,Occurrence!K869/V869,0)</f>
        <v/>
      </c>
      <c r="X869" s="9">
        <f>IF(Occurrence!K869&gt;0,U869*W869,0)</f>
        <v/>
      </c>
      <c r="Y869" s="24">
        <f>COUNTIF(Data!$X$2:$X$2441,"&lt;="&amp;Data!X869)/($B$3+1)</f>
        <v/>
      </c>
      <c r="Z869" s="16">
        <f>_xlfn.PERCENTILE.INC(Data!$U$2:$U$2441,Y869)</f>
        <v/>
      </c>
      <c r="AA869" s="16">
        <f>_xlfn.PERCENTILE.INC(Data!$V$2:$V$2441,Y869)</f>
        <v/>
      </c>
      <c r="AB869" s="16">
        <f>Data!X869-AA869</f>
        <v/>
      </c>
      <c r="AC869" s="9">
        <f>Z869+AB869</f>
        <v/>
      </c>
      <c r="AD869" s="24">
        <f>COUNTIF(Data!$Y$2:$Y$2441,"&lt;="&amp;Data!Y869)/($B$3+1)</f>
        <v/>
      </c>
      <c r="AE869" s="16">
        <f>_xlfn.PERCENTILE.INC(Data!$U$2:$U$2441,AD869)</f>
        <v/>
      </c>
      <c r="AF869" s="16">
        <f>_xlfn.PERCENTILE.INC(Data!$V$2:$V$2441,AD869)</f>
        <v/>
      </c>
      <c r="AG869" s="16">
        <f>Data!Y869-AF869</f>
        <v/>
      </c>
      <c r="AH869" s="9">
        <f>AE869+AG869</f>
        <v/>
      </c>
    </row>
    <row r="870">
      <c r="N870" s="14">
        <f>Data!A870</f>
        <v/>
      </c>
      <c r="O870" s="24">
        <f>IF(Occurrence!J870&gt;0,COUNTIFS(Occurrence!$J$2:$J$2441,"&gt;0",Occurrence!$J$2:$J$2441,"&lt;="&amp;Occurrence!J870)/($B$8+1),0)</f>
        <v/>
      </c>
      <c r="P870" s="16">
        <f>IF(Occurrence!J870&gt;0,_xlfn.PERCENTILE.INC(Data!$O$2:$O$2441,($B$4+O870*($B$5-1))/($B$3-1)),0)</f>
        <v/>
      </c>
      <c r="Q870" s="16">
        <f>IF(Occurrence!J870&gt;0,_xlfn.PERCENTILE.INC(Occurrence!$I$2:$I$2441,($B$6+O870*($B$7-1))/($B$3-1)),0)</f>
        <v/>
      </c>
      <c r="R870" s="16">
        <f>IF(Occurrence!J870&gt;0,Occurrence!J870/Q870,0)</f>
        <v/>
      </c>
      <c r="S870" s="9">
        <f>IF(Occurrence!J870&gt;0,P870*R870,0)</f>
        <v/>
      </c>
      <c r="T870" s="24">
        <f>IF(Occurrence!K870&gt;0,COUNTIFS(Occurrence!$K$2:$K$2441,"&gt;0",Occurrence!$K$2:$K$2441,"&lt;="&amp;Occurrence!K870)/($B$9+1),0)</f>
        <v/>
      </c>
      <c r="U870" s="16">
        <f>IF(Occurrence!K870&gt;0,_xlfn.PERCENTILE.INC(Data!$O$2:$O$2441,($B$4+T870*($B$5-1))/($B$3-1)),0)</f>
        <v/>
      </c>
      <c r="V870" s="16">
        <f>IF(Occurrence!K870&gt;0,_xlfn.PERCENTILE.INC(Occurrence!$I$2:$I$2441,($B$6+T870*($B$7-1))/($B$3-1)),0)</f>
        <v/>
      </c>
      <c r="W870" s="16">
        <f>IF(Occurrence!K870&gt;0,Occurrence!K870/V870,0)</f>
        <v/>
      </c>
      <c r="X870" s="9">
        <f>IF(Occurrence!K870&gt;0,U870*W870,0)</f>
        <v/>
      </c>
      <c r="Y870" s="24">
        <f>COUNTIF(Data!$X$2:$X$2441,"&lt;="&amp;Data!X870)/($B$3+1)</f>
        <v/>
      </c>
      <c r="Z870" s="16">
        <f>_xlfn.PERCENTILE.INC(Data!$U$2:$U$2441,Y870)</f>
        <v/>
      </c>
      <c r="AA870" s="16">
        <f>_xlfn.PERCENTILE.INC(Data!$V$2:$V$2441,Y870)</f>
        <v/>
      </c>
      <c r="AB870" s="16">
        <f>Data!X870-AA870</f>
        <v/>
      </c>
      <c r="AC870" s="9">
        <f>Z870+AB870</f>
        <v/>
      </c>
      <c r="AD870" s="24">
        <f>COUNTIF(Data!$Y$2:$Y$2441,"&lt;="&amp;Data!Y870)/($B$3+1)</f>
        <v/>
      </c>
      <c r="AE870" s="16">
        <f>_xlfn.PERCENTILE.INC(Data!$U$2:$U$2441,AD870)</f>
        <v/>
      </c>
      <c r="AF870" s="16">
        <f>_xlfn.PERCENTILE.INC(Data!$V$2:$V$2441,AD870)</f>
        <v/>
      </c>
      <c r="AG870" s="16">
        <f>Data!Y870-AF870</f>
        <v/>
      </c>
      <c r="AH870" s="9">
        <f>AE870+AG870</f>
        <v/>
      </c>
    </row>
    <row r="871">
      <c r="N871" s="14">
        <f>Data!A871</f>
        <v/>
      </c>
      <c r="O871" s="24">
        <f>IF(Occurrence!J871&gt;0,COUNTIFS(Occurrence!$J$2:$J$2441,"&gt;0",Occurrence!$J$2:$J$2441,"&lt;="&amp;Occurrence!J871)/($B$8+1),0)</f>
        <v/>
      </c>
      <c r="P871" s="16">
        <f>IF(Occurrence!J871&gt;0,_xlfn.PERCENTILE.INC(Data!$O$2:$O$2441,($B$4+O871*($B$5-1))/($B$3-1)),0)</f>
        <v/>
      </c>
      <c r="Q871" s="16">
        <f>IF(Occurrence!J871&gt;0,_xlfn.PERCENTILE.INC(Occurrence!$I$2:$I$2441,($B$6+O871*($B$7-1))/($B$3-1)),0)</f>
        <v/>
      </c>
      <c r="R871" s="16">
        <f>IF(Occurrence!J871&gt;0,Occurrence!J871/Q871,0)</f>
        <v/>
      </c>
      <c r="S871" s="9">
        <f>IF(Occurrence!J871&gt;0,P871*R871,0)</f>
        <v/>
      </c>
      <c r="T871" s="24">
        <f>IF(Occurrence!K871&gt;0,COUNTIFS(Occurrence!$K$2:$K$2441,"&gt;0",Occurrence!$K$2:$K$2441,"&lt;="&amp;Occurrence!K871)/($B$9+1),0)</f>
        <v/>
      </c>
      <c r="U871" s="16">
        <f>IF(Occurrence!K871&gt;0,_xlfn.PERCENTILE.INC(Data!$O$2:$O$2441,($B$4+T871*($B$5-1))/($B$3-1)),0)</f>
        <v/>
      </c>
      <c r="V871" s="16">
        <f>IF(Occurrence!K871&gt;0,_xlfn.PERCENTILE.INC(Occurrence!$I$2:$I$2441,($B$6+T871*($B$7-1))/($B$3-1)),0)</f>
        <v/>
      </c>
      <c r="W871" s="16">
        <f>IF(Occurrence!K871&gt;0,Occurrence!K871/V871,0)</f>
        <v/>
      </c>
      <c r="X871" s="9">
        <f>IF(Occurrence!K871&gt;0,U871*W871,0)</f>
        <v/>
      </c>
      <c r="Y871" s="24">
        <f>COUNTIF(Data!$X$2:$X$2441,"&lt;="&amp;Data!X871)/($B$3+1)</f>
        <v/>
      </c>
      <c r="Z871" s="16">
        <f>_xlfn.PERCENTILE.INC(Data!$U$2:$U$2441,Y871)</f>
        <v/>
      </c>
      <c r="AA871" s="16">
        <f>_xlfn.PERCENTILE.INC(Data!$V$2:$V$2441,Y871)</f>
        <v/>
      </c>
      <c r="AB871" s="16">
        <f>Data!X871-AA871</f>
        <v/>
      </c>
      <c r="AC871" s="9">
        <f>Z871+AB871</f>
        <v/>
      </c>
      <c r="AD871" s="24">
        <f>COUNTIF(Data!$Y$2:$Y$2441,"&lt;="&amp;Data!Y871)/($B$3+1)</f>
        <v/>
      </c>
      <c r="AE871" s="16">
        <f>_xlfn.PERCENTILE.INC(Data!$U$2:$U$2441,AD871)</f>
        <v/>
      </c>
      <c r="AF871" s="16">
        <f>_xlfn.PERCENTILE.INC(Data!$V$2:$V$2441,AD871)</f>
        <v/>
      </c>
      <c r="AG871" s="16">
        <f>Data!Y871-AF871</f>
        <v/>
      </c>
      <c r="AH871" s="9">
        <f>AE871+AG871</f>
        <v/>
      </c>
    </row>
    <row r="872">
      <c r="N872" s="14">
        <f>Data!A872</f>
        <v/>
      </c>
      <c r="O872" s="24">
        <f>IF(Occurrence!J872&gt;0,COUNTIFS(Occurrence!$J$2:$J$2441,"&gt;0",Occurrence!$J$2:$J$2441,"&lt;="&amp;Occurrence!J872)/($B$8+1),0)</f>
        <v/>
      </c>
      <c r="P872" s="16">
        <f>IF(Occurrence!J872&gt;0,_xlfn.PERCENTILE.INC(Data!$O$2:$O$2441,($B$4+O872*($B$5-1))/($B$3-1)),0)</f>
        <v/>
      </c>
      <c r="Q872" s="16">
        <f>IF(Occurrence!J872&gt;0,_xlfn.PERCENTILE.INC(Occurrence!$I$2:$I$2441,($B$6+O872*($B$7-1))/($B$3-1)),0)</f>
        <v/>
      </c>
      <c r="R872" s="16">
        <f>IF(Occurrence!J872&gt;0,Occurrence!J872/Q872,0)</f>
        <v/>
      </c>
      <c r="S872" s="9">
        <f>IF(Occurrence!J872&gt;0,P872*R872,0)</f>
        <v/>
      </c>
      <c r="T872" s="24">
        <f>IF(Occurrence!K872&gt;0,COUNTIFS(Occurrence!$K$2:$K$2441,"&gt;0",Occurrence!$K$2:$K$2441,"&lt;="&amp;Occurrence!K872)/($B$9+1),0)</f>
        <v/>
      </c>
      <c r="U872" s="16">
        <f>IF(Occurrence!K872&gt;0,_xlfn.PERCENTILE.INC(Data!$O$2:$O$2441,($B$4+T872*($B$5-1))/($B$3-1)),0)</f>
        <v/>
      </c>
      <c r="V872" s="16">
        <f>IF(Occurrence!K872&gt;0,_xlfn.PERCENTILE.INC(Occurrence!$I$2:$I$2441,($B$6+T872*($B$7-1))/($B$3-1)),0)</f>
        <v/>
      </c>
      <c r="W872" s="16">
        <f>IF(Occurrence!K872&gt;0,Occurrence!K872/V872,0)</f>
        <v/>
      </c>
      <c r="X872" s="9">
        <f>IF(Occurrence!K872&gt;0,U872*W872,0)</f>
        <v/>
      </c>
      <c r="Y872" s="24">
        <f>COUNTIF(Data!$X$2:$X$2441,"&lt;="&amp;Data!X872)/($B$3+1)</f>
        <v/>
      </c>
      <c r="Z872" s="16">
        <f>_xlfn.PERCENTILE.INC(Data!$U$2:$U$2441,Y872)</f>
        <v/>
      </c>
      <c r="AA872" s="16">
        <f>_xlfn.PERCENTILE.INC(Data!$V$2:$V$2441,Y872)</f>
        <v/>
      </c>
      <c r="AB872" s="16">
        <f>Data!X872-AA872</f>
        <v/>
      </c>
      <c r="AC872" s="9">
        <f>Z872+AB872</f>
        <v/>
      </c>
      <c r="AD872" s="24">
        <f>COUNTIF(Data!$Y$2:$Y$2441,"&lt;="&amp;Data!Y872)/($B$3+1)</f>
        <v/>
      </c>
      <c r="AE872" s="16">
        <f>_xlfn.PERCENTILE.INC(Data!$U$2:$U$2441,AD872)</f>
        <v/>
      </c>
      <c r="AF872" s="16">
        <f>_xlfn.PERCENTILE.INC(Data!$V$2:$V$2441,AD872)</f>
        <v/>
      </c>
      <c r="AG872" s="16">
        <f>Data!Y872-AF872</f>
        <v/>
      </c>
      <c r="AH872" s="9">
        <f>AE872+AG872</f>
        <v/>
      </c>
    </row>
    <row r="873">
      <c r="N873" s="14">
        <f>Data!A873</f>
        <v/>
      </c>
      <c r="O873" s="24">
        <f>IF(Occurrence!J873&gt;0,COUNTIFS(Occurrence!$J$2:$J$2441,"&gt;0",Occurrence!$J$2:$J$2441,"&lt;="&amp;Occurrence!J873)/($B$8+1),0)</f>
        <v/>
      </c>
      <c r="P873" s="16">
        <f>IF(Occurrence!J873&gt;0,_xlfn.PERCENTILE.INC(Data!$O$2:$O$2441,($B$4+O873*($B$5-1))/($B$3-1)),0)</f>
        <v/>
      </c>
      <c r="Q873" s="16">
        <f>IF(Occurrence!J873&gt;0,_xlfn.PERCENTILE.INC(Occurrence!$I$2:$I$2441,($B$6+O873*($B$7-1))/($B$3-1)),0)</f>
        <v/>
      </c>
      <c r="R873" s="16">
        <f>IF(Occurrence!J873&gt;0,Occurrence!J873/Q873,0)</f>
        <v/>
      </c>
      <c r="S873" s="9">
        <f>IF(Occurrence!J873&gt;0,P873*R873,0)</f>
        <v/>
      </c>
      <c r="T873" s="24">
        <f>IF(Occurrence!K873&gt;0,COUNTIFS(Occurrence!$K$2:$K$2441,"&gt;0",Occurrence!$K$2:$K$2441,"&lt;="&amp;Occurrence!K873)/($B$9+1),0)</f>
        <v/>
      </c>
      <c r="U873" s="16">
        <f>IF(Occurrence!K873&gt;0,_xlfn.PERCENTILE.INC(Data!$O$2:$O$2441,($B$4+T873*($B$5-1))/($B$3-1)),0)</f>
        <v/>
      </c>
      <c r="V873" s="16">
        <f>IF(Occurrence!K873&gt;0,_xlfn.PERCENTILE.INC(Occurrence!$I$2:$I$2441,($B$6+T873*($B$7-1))/($B$3-1)),0)</f>
        <v/>
      </c>
      <c r="W873" s="16">
        <f>IF(Occurrence!K873&gt;0,Occurrence!K873/V873,0)</f>
        <v/>
      </c>
      <c r="X873" s="9">
        <f>IF(Occurrence!K873&gt;0,U873*W873,0)</f>
        <v/>
      </c>
      <c r="Y873" s="24">
        <f>COUNTIF(Data!$X$2:$X$2441,"&lt;="&amp;Data!X873)/($B$3+1)</f>
        <v/>
      </c>
      <c r="Z873" s="16">
        <f>_xlfn.PERCENTILE.INC(Data!$U$2:$U$2441,Y873)</f>
        <v/>
      </c>
      <c r="AA873" s="16">
        <f>_xlfn.PERCENTILE.INC(Data!$V$2:$V$2441,Y873)</f>
        <v/>
      </c>
      <c r="AB873" s="16">
        <f>Data!X873-AA873</f>
        <v/>
      </c>
      <c r="AC873" s="9">
        <f>Z873+AB873</f>
        <v/>
      </c>
      <c r="AD873" s="24">
        <f>COUNTIF(Data!$Y$2:$Y$2441,"&lt;="&amp;Data!Y873)/($B$3+1)</f>
        <v/>
      </c>
      <c r="AE873" s="16">
        <f>_xlfn.PERCENTILE.INC(Data!$U$2:$U$2441,AD873)</f>
        <v/>
      </c>
      <c r="AF873" s="16">
        <f>_xlfn.PERCENTILE.INC(Data!$V$2:$V$2441,AD873)</f>
        <v/>
      </c>
      <c r="AG873" s="16">
        <f>Data!Y873-AF873</f>
        <v/>
      </c>
      <c r="AH873" s="9">
        <f>AE873+AG873</f>
        <v/>
      </c>
    </row>
    <row r="874">
      <c r="N874" s="14">
        <f>Data!A874</f>
        <v/>
      </c>
      <c r="O874" s="24">
        <f>IF(Occurrence!J874&gt;0,COUNTIFS(Occurrence!$J$2:$J$2441,"&gt;0",Occurrence!$J$2:$J$2441,"&lt;="&amp;Occurrence!J874)/($B$8+1),0)</f>
        <v/>
      </c>
      <c r="P874" s="16">
        <f>IF(Occurrence!J874&gt;0,_xlfn.PERCENTILE.INC(Data!$O$2:$O$2441,($B$4+O874*($B$5-1))/($B$3-1)),0)</f>
        <v/>
      </c>
      <c r="Q874" s="16">
        <f>IF(Occurrence!J874&gt;0,_xlfn.PERCENTILE.INC(Occurrence!$I$2:$I$2441,($B$6+O874*($B$7-1))/($B$3-1)),0)</f>
        <v/>
      </c>
      <c r="R874" s="16">
        <f>IF(Occurrence!J874&gt;0,Occurrence!J874/Q874,0)</f>
        <v/>
      </c>
      <c r="S874" s="9">
        <f>IF(Occurrence!J874&gt;0,P874*R874,0)</f>
        <v/>
      </c>
      <c r="T874" s="24">
        <f>IF(Occurrence!K874&gt;0,COUNTIFS(Occurrence!$K$2:$K$2441,"&gt;0",Occurrence!$K$2:$K$2441,"&lt;="&amp;Occurrence!K874)/($B$9+1),0)</f>
        <v/>
      </c>
      <c r="U874" s="16">
        <f>IF(Occurrence!K874&gt;0,_xlfn.PERCENTILE.INC(Data!$O$2:$O$2441,($B$4+T874*($B$5-1))/($B$3-1)),0)</f>
        <v/>
      </c>
      <c r="V874" s="16">
        <f>IF(Occurrence!K874&gt;0,_xlfn.PERCENTILE.INC(Occurrence!$I$2:$I$2441,($B$6+T874*($B$7-1))/($B$3-1)),0)</f>
        <v/>
      </c>
      <c r="W874" s="16">
        <f>IF(Occurrence!K874&gt;0,Occurrence!K874/V874,0)</f>
        <v/>
      </c>
      <c r="X874" s="9">
        <f>IF(Occurrence!K874&gt;0,U874*W874,0)</f>
        <v/>
      </c>
      <c r="Y874" s="24">
        <f>COUNTIF(Data!$X$2:$X$2441,"&lt;="&amp;Data!X874)/($B$3+1)</f>
        <v/>
      </c>
      <c r="Z874" s="16">
        <f>_xlfn.PERCENTILE.INC(Data!$U$2:$U$2441,Y874)</f>
        <v/>
      </c>
      <c r="AA874" s="16">
        <f>_xlfn.PERCENTILE.INC(Data!$V$2:$V$2441,Y874)</f>
        <v/>
      </c>
      <c r="AB874" s="16">
        <f>Data!X874-AA874</f>
        <v/>
      </c>
      <c r="AC874" s="9">
        <f>Z874+AB874</f>
        <v/>
      </c>
      <c r="AD874" s="24">
        <f>COUNTIF(Data!$Y$2:$Y$2441,"&lt;="&amp;Data!Y874)/($B$3+1)</f>
        <v/>
      </c>
      <c r="AE874" s="16">
        <f>_xlfn.PERCENTILE.INC(Data!$U$2:$U$2441,AD874)</f>
        <v/>
      </c>
      <c r="AF874" s="16">
        <f>_xlfn.PERCENTILE.INC(Data!$V$2:$V$2441,AD874)</f>
        <v/>
      </c>
      <c r="AG874" s="16">
        <f>Data!Y874-AF874</f>
        <v/>
      </c>
      <c r="AH874" s="9">
        <f>AE874+AG874</f>
        <v/>
      </c>
    </row>
    <row r="875">
      <c r="N875" s="14">
        <f>Data!A875</f>
        <v/>
      </c>
      <c r="O875" s="24">
        <f>IF(Occurrence!J875&gt;0,COUNTIFS(Occurrence!$J$2:$J$2441,"&gt;0",Occurrence!$J$2:$J$2441,"&lt;="&amp;Occurrence!J875)/($B$8+1),0)</f>
        <v/>
      </c>
      <c r="P875" s="16">
        <f>IF(Occurrence!J875&gt;0,_xlfn.PERCENTILE.INC(Data!$O$2:$O$2441,($B$4+O875*($B$5-1))/($B$3-1)),0)</f>
        <v/>
      </c>
      <c r="Q875" s="16">
        <f>IF(Occurrence!J875&gt;0,_xlfn.PERCENTILE.INC(Occurrence!$I$2:$I$2441,($B$6+O875*($B$7-1))/($B$3-1)),0)</f>
        <v/>
      </c>
      <c r="R875" s="16">
        <f>IF(Occurrence!J875&gt;0,Occurrence!J875/Q875,0)</f>
        <v/>
      </c>
      <c r="S875" s="9">
        <f>IF(Occurrence!J875&gt;0,P875*R875,0)</f>
        <v/>
      </c>
      <c r="T875" s="24">
        <f>IF(Occurrence!K875&gt;0,COUNTIFS(Occurrence!$K$2:$K$2441,"&gt;0",Occurrence!$K$2:$K$2441,"&lt;="&amp;Occurrence!K875)/($B$9+1),0)</f>
        <v/>
      </c>
      <c r="U875" s="16">
        <f>IF(Occurrence!K875&gt;0,_xlfn.PERCENTILE.INC(Data!$O$2:$O$2441,($B$4+T875*($B$5-1))/($B$3-1)),0)</f>
        <v/>
      </c>
      <c r="V875" s="16">
        <f>IF(Occurrence!K875&gt;0,_xlfn.PERCENTILE.INC(Occurrence!$I$2:$I$2441,($B$6+T875*($B$7-1))/($B$3-1)),0)</f>
        <v/>
      </c>
      <c r="W875" s="16">
        <f>IF(Occurrence!K875&gt;0,Occurrence!K875/V875,0)</f>
        <v/>
      </c>
      <c r="X875" s="9">
        <f>IF(Occurrence!K875&gt;0,U875*W875,0)</f>
        <v/>
      </c>
      <c r="Y875" s="24">
        <f>COUNTIF(Data!$X$2:$X$2441,"&lt;="&amp;Data!X875)/($B$3+1)</f>
        <v/>
      </c>
      <c r="Z875" s="16">
        <f>_xlfn.PERCENTILE.INC(Data!$U$2:$U$2441,Y875)</f>
        <v/>
      </c>
      <c r="AA875" s="16">
        <f>_xlfn.PERCENTILE.INC(Data!$V$2:$V$2441,Y875)</f>
        <v/>
      </c>
      <c r="AB875" s="16">
        <f>Data!X875-AA875</f>
        <v/>
      </c>
      <c r="AC875" s="9">
        <f>Z875+AB875</f>
        <v/>
      </c>
      <c r="AD875" s="24">
        <f>COUNTIF(Data!$Y$2:$Y$2441,"&lt;="&amp;Data!Y875)/($B$3+1)</f>
        <v/>
      </c>
      <c r="AE875" s="16">
        <f>_xlfn.PERCENTILE.INC(Data!$U$2:$U$2441,AD875)</f>
        <v/>
      </c>
      <c r="AF875" s="16">
        <f>_xlfn.PERCENTILE.INC(Data!$V$2:$V$2441,AD875)</f>
        <v/>
      </c>
      <c r="AG875" s="16">
        <f>Data!Y875-AF875</f>
        <v/>
      </c>
      <c r="AH875" s="9">
        <f>AE875+AG875</f>
        <v/>
      </c>
    </row>
    <row r="876">
      <c r="N876" s="14">
        <f>Data!A876</f>
        <v/>
      </c>
      <c r="O876" s="24">
        <f>IF(Occurrence!J876&gt;0,COUNTIFS(Occurrence!$J$2:$J$2441,"&gt;0",Occurrence!$J$2:$J$2441,"&lt;="&amp;Occurrence!J876)/($B$8+1),0)</f>
        <v/>
      </c>
      <c r="P876" s="16">
        <f>IF(Occurrence!J876&gt;0,_xlfn.PERCENTILE.INC(Data!$O$2:$O$2441,($B$4+O876*($B$5-1))/($B$3-1)),0)</f>
        <v/>
      </c>
      <c r="Q876" s="16">
        <f>IF(Occurrence!J876&gt;0,_xlfn.PERCENTILE.INC(Occurrence!$I$2:$I$2441,($B$6+O876*($B$7-1))/($B$3-1)),0)</f>
        <v/>
      </c>
      <c r="R876" s="16">
        <f>IF(Occurrence!J876&gt;0,Occurrence!J876/Q876,0)</f>
        <v/>
      </c>
      <c r="S876" s="9">
        <f>IF(Occurrence!J876&gt;0,P876*R876,0)</f>
        <v/>
      </c>
      <c r="T876" s="24">
        <f>IF(Occurrence!K876&gt;0,COUNTIFS(Occurrence!$K$2:$K$2441,"&gt;0",Occurrence!$K$2:$K$2441,"&lt;="&amp;Occurrence!K876)/($B$9+1),0)</f>
        <v/>
      </c>
      <c r="U876" s="16">
        <f>IF(Occurrence!K876&gt;0,_xlfn.PERCENTILE.INC(Data!$O$2:$O$2441,($B$4+T876*($B$5-1))/($B$3-1)),0)</f>
        <v/>
      </c>
      <c r="V876" s="16">
        <f>IF(Occurrence!K876&gt;0,_xlfn.PERCENTILE.INC(Occurrence!$I$2:$I$2441,($B$6+T876*($B$7-1))/($B$3-1)),0)</f>
        <v/>
      </c>
      <c r="W876" s="16">
        <f>IF(Occurrence!K876&gt;0,Occurrence!K876/V876,0)</f>
        <v/>
      </c>
      <c r="X876" s="9">
        <f>IF(Occurrence!K876&gt;0,U876*W876,0)</f>
        <v/>
      </c>
      <c r="Y876" s="24">
        <f>COUNTIF(Data!$X$2:$X$2441,"&lt;="&amp;Data!X876)/($B$3+1)</f>
        <v/>
      </c>
      <c r="Z876" s="16">
        <f>_xlfn.PERCENTILE.INC(Data!$U$2:$U$2441,Y876)</f>
        <v/>
      </c>
      <c r="AA876" s="16">
        <f>_xlfn.PERCENTILE.INC(Data!$V$2:$V$2441,Y876)</f>
        <v/>
      </c>
      <c r="AB876" s="16">
        <f>Data!X876-AA876</f>
        <v/>
      </c>
      <c r="AC876" s="9">
        <f>Z876+AB876</f>
        <v/>
      </c>
      <c r="AD876" s="24">
        <f>COUNTIF(Data!$Y$2:$Y$2441,"&lt;="&amp;Data!Y876)/($B$3+1)</f>
        <v/>
      </c>
      <c r="AE876" s="16">
        <f>_xlfn.PERCENTILE.INC(Data!$U$2:$U$2441,AD876)</f>
        <v/>
      </c>
      <c r="AF876" s="16">
        <f>_xlfn.PERCENTILE.INC(Data!$V$2:$V$2441,AD876)</f>
        <v/>
      </c>
      <c r="AG876" s="16">
        <f>Data!Y876-AF876</f>
        <v/>
      </c>
      <c r="AH876" s="9">
        <f>AE876+AG876</f>
        <v/>
      </c>
    </row>
    <row r="877">
      <c r="N877" s="14">
        <f>Data!A877</f>
        <v/>
      </c>
      <c r="O877" s="24">
        <f>IF(Occurrence!J877&gt;0,COUNTIFS(Occurrence!$J$2:$J$2441,"&gt;0",Occurrence!$J$2:$J$2441,"&lt;="&amp;Occurrence!J877)/($B$8+1),0)</f>
        <v/>
      </c>
      <c r="P877" s="16">
        <f>IF(Occurrence!J877&gt;0,_xlfn.PERCENTILE.INC(Data!$O$2:$O$2441,($B$4+O877*($B$5-1))/($B$3-1)),0)</f>
        <v/>
      </c>
      <c r="Q877" s="16">
        <f>IF(Occurrence!J877&gt;0,_xlfn.PERCENTILE.INC(Occurrence!$I$2:$I$2441,($B$6+O877*($B$7-1))/($B$3-1)),0)</f>
        <v/>
      </c>
      <c r="R877" s="16">
        <f>IF(Occurrence!J877&gt;0,Occurrence!J877/Q877,0)</f>
        <v/>
      </c>
      <c r="S877" s="9">
        <f>IF(Occurrence!J877&gt;0,P877*R877,0)</f>
        <v/>
      </c>
      <c r="T877" s="24">
        <f>IF(Occurrence!K877&gt;0,COUNTIFS(Occurrence!$K$2:$K$2441,"&gt;0",Occurrence!$K$2:$K$2441,"&lt;="&amp;Occurrence!K877)/($B$9+1),0)</f>
        <v/>
      </c>
      <c r="U877" s="16">
        <f>IF(Occurrence!K877&gt;0,_xlfn.PERCENTILE.INC(Data!$O$2:$O$2441,($B$4+T877*($B$5-1))/($B$3-1)),0)</f>
        <v/>
      </c>
      <c r="V877" s="16">
        <f>IF(Occurrence!K877&gt;0,_xlfn.PERCENTILE.INC(Occurrence!$I$2:$I$2441,($B$6+T877*($B$7-1))/($B$3-1)),0)</f>
        <v/>
      </c>
      <c r="W877" s="16">
        <f>IF(Occurrence!K877&gt;0,Occurrence!K877/V877,0)</f>
        <v/>
      </c>
      <c r="X877" s="9">
        <f>IF(Occurrence!K877&gt;0,U877*W877,0)</f>
        <v/>
      </c>
      <c r="Y877" s="24">
        <f>COUNTIF(Data!$X$2:$X$2441,"&lt;="&amp;Data!X877)/($B$3+1)</f>
        <v/>
      </c>
      <c r="Z877" s="16">
        <f>_xlfn.PERCENTILE.INC(Data!$U$2:$U$2441,Y877)</f>
        <v/>
      </c>
      <c r="AA877" s="16">
        <f>_xlfn.PERCENTILE.INC(Data!$V$2:$V$2441,Y877)</f>
        <v/>
      </c>
      <c r="AB877" s="16">
        <f>Data!X877-AA877</f>
        <v/>
      </c>
      <c r="AC877" s="9">
        <f>Z877+AB877</f>
        <v/>
      </c>
      <c r="AD877" s="24">
        <f>COUNTIF(Data!$Y$2:$Y$2441,"&lt;="&amp;Data!Y877)/($B$3+1)</f>
        <v/>
      </c>
      <c r="AE877" s="16">
        <f>_xlfn.PERCENTILE.INC(Data!$U$2:$U$2441,AD877)</f>
        <v/>
      </c>
      <c r="AF877" s="16">
        <f>_xlfn.PERCENTILE.INC(Data!$V$2:$V$2441,AD877)</f>
        <v/>
      </c>
      <c r="AG877" s="16">
        <f>Data!Y877-AF877</f>
        <v/>
      </c>
      <c r="AH877" s="9">
        <f>AE877+AG877</f>
        <v/>
      </c>
    </row>
    <row r="878">
      <c r="N878" s="14">
        <f>Data!A878</f>
        <v/>
      </c>
      <c r="O878" s="24">
        <f>IF(Occurrence!J878&gt;0,COUNTIFS(Occurrence!$J$2:$J$2441,"&gt;0",Occurrence!$J$2:$J$2441,"&lt;="&amp;Occurrence!J878)/($B$8+1),0)</f>
        <v/>
      </c>
      <c r="P878" s="16">
        <f>IF(Occurrence!J878&gt;0,_xlfn.PERCENTILE.INC(Data!$O$2:$O$2441,($B$4+O878*($B$5-1))/($B$3-1)),0)</f>
        <v/>
      </c>
      <c r="Q878" s="16">
        <f>IF(Occurrence!J878&gt;0,_xlfn.PERCENTILE.INC(Occurrence!$I$2:$I$2441,($B$6+O878*($B$7-1))/($B$3-1)),0)</f>
        <v/>
      </c>
      <c r="R878" s="16">
        <f>IF(Occurrence!J878&gt;0,Occurrence!J878/Q878,0)</f>
        <v/>
      </c>
      <c r="S878" s="9">
        <f>IF(Occurrence!J878&gt;0,P878*R878,0)</f>
        <v/>
      </c>
      <c r="T878" s="24">
        <f>IF(Occurrence!K878&gt;0,COUNTIFS(Occurrence!$K$2:$K$2441,"&gt;0",Occurrence!$K$2:$K$2441,"&lt;="&amp;Occurrence!K878)/($B$9+1),0)</f>
        <v/>
      </c>
      <c r="U878" s="16">
        <f>IF(Occurrence!K878&gt;0,_xlfn.PERCENTILE.INC(Data!$O$2:$O$2441,($B$4+T878*($B$5-1))/($B$3-1)),0)</f>
        <v/>
      </c>
      <c r="V878" s="16">
        <f>IF(Occurrence!K878&gt;0,_xlfn.PERCENTILE.INC(Occurrence!$I$2:$I$2441,($B$6+T878*($B$7-1))/($B$3-1)),0)</f>
        <v/>
      </c>
      <c r="W878" s="16">
        <f>IF(Occurrence!K878&gt;0,Occurrence!K878/V878,0)</f>
        <v/>
      </c>
      <c r="X878" s="9">
        <f>IF(Occurrence!K878&gt;0,U878*W878,0)</f>
        <v/>
      </c>
      <c r="Y878" s="24">
        <f>COUNTIF(Data!$X$2:$X$2441,"&lt;="&amp;Data!X878)/($B$3+1)</f>
        <v/>
      </c>
      <c r="Z878" s="16">
        <f>_xlfn.PERCENTILE.INC(Data!$U$2:$U$2441,Y878)</f>
        <v/>
      </c>
      <c r="AA878" s="16">
        <f>_xlfn.PERCENTILE.INC(Data!$V$2:$V$2441,Y878)</f>
        <v/>
      </c>
      <c r="AB878" s="16">
        <f>Data!X878-AA878</f>
        <v/>
      </c>
      <c r="AC878" s="9">
        <f>Z878+AB878</f>
        <v/>
      </c>
      <c r="AD878" s="24">
        <f>COUNTIF(Data!$Y$2:$Y$2441,"&lt;="&amp;Data!Y878)/($B$3+1)</f>
        <v/>
      </c>
      <c r="AE878" s="16">
        <f>_xlfn.PERCENTILE.INC(Data!$U$2:$U$2441,AD878)</f>
        <v/>
      </c>
      <c r="AF878" s="16">
        <f>_xlfn.PERCENTILE.INC(Data!$V$2:$V$2441,AD878)</f>
        <v/>
      </c>
      <c r="AG878" s="16">
        <f>Data!Y878-AF878</f>
        <v/>
      </c>
      <c r="AH878" s="9">
        <f>AE878+AG878</f>
        <v/>
      </c>
    </row>
    <row r="879">
      <c r="N879" s="14">
        <f>Data!A879</f>
        <v/>
      </c>
      <c r="O879" s="24">
        <f>IF(Occurrence!J879&gt;0,COUNTIFS(Occurrence!$J$2:$J$2441,"&gt;0",Occurrence!$J$2:$J$2441,"&lt;="&amp;Occurrence!J879)/($B$8+1),0)</f>
        <v/>
      </c>
      <c r="P879" s="16">
        <f>IF(Occurrence!J879&gt;0,_xlfn.PERCENTILE.INC(Data!$O$2:$O$2441,($B$4+O879*($B$5-1))/($B$3-1)),0)</f>
        <v/>
      </c>
      <c r="Q879" s="16">
        <f>IF(Occurrence!J879&gt;0,_xlfn.PERCENTILE.INC(Occurrence!$I$2:$I$2441,($B$6+O879*($B$7-1))/($B$3-1)),0)</f>
        <v/>
      </c>
      <c r="R879" s="16">
        <f>IF(Occurrence!J879&gt;0,Occurrence!J879/Q879,0)</f>
        <v/>
      </c>
      <c r="S879" s="9">
        <f>IF(Occurrence!J879&gt;0,P879*R879,0)</f>
        <v/>
      </c>
      <c r="T879" s="24">
        <f>IF(Occurrence!K879&gt;0,COUNTIFS(Occurrence!$K$2:$K$2441,"&gt;0",Occurrence!$K$2:$K$2441,"&lt;="&amp;Occurrence!K879)/($B$9+1),0)</f>
        <v/>
      </c>
      <c r="U879" s="16">
        <f>IF(Occurrence!K879&gt;0,_xlfn.PERCENTILE.INC(Data!$O$2:$O$2441,($B$4+T879*($B$5-1))/($B$3-1)),0)</f>
        <v/>
      </c>
      <c r="V879" s="16">
        <f>IF(Occurrence!K879&gt;0,_xlfn.PERCENTILE.INC(Occurrence!$I$2:$I$2441,($B$6+T879*($B$7-1))/($B$3-1)),0)</f>
        <v/>
      </c>
      <c r="W879" s="16">
        <f>IF(Occurrence!K879&gt;0,Occurrence!K879/V879,0)</f>
        <v/>
      </c>
      <c r="X879" s="9">
        <f>IF(Occurrence!K879&gt;0,U879*W879,0)</f>
        <v/>
      </c>
      <c r="Y879" s="24">
        <f>COUNTIF(Data!$X$2:$X$2441,"&lt;="&amp;Data!X879)/($B$3+1)</f>
        <v/>
      </c>
      <c r="Z879" s="16">
        <f>_xlfn.PERCENTILE.INC(Data!$U$2:$U$2441,Y879)</f>
        <v/>
      </c>
      <c r="AA879" s="16">
        <f>_xlfn.PERCENTILE.INC(Data!$V$2:$V$2441,Y879)</f>
        <v/>
      </c>
      <c r="AB879" s="16">
        <f>Data!X879-AA879</f>
        <v/>
      </c>
      <c r="AC879" s="9">
        <f>Z879+AB879</f>
        <v/>
      </c>
      <c r="AD879" s="24">
        <f>COUNTIF(Data!$Y$2:$Y$2441,"&lt;="&amp;Data!Y879)/($B$3+1)</f>
        <v/>
      </c>
      <c r="AE879" s="16">
        <f>_xlfn.PERCENTILE.INC(Data!$U$2:$U$2441,AD879)</f>
        <v/>
      </c>
      <c r="AF879" s="16">
        <f>_xlfn.PERCENTILE.INC(Data!$V$2:$V$2441,AD879)</f>
        <v/>
      </c>
      <c r="AG879" s="16">
        <f>Data!Y879-AF879</f>
        <v/>
      </c>
      <c r="AH879" s="9">
        <f>AE879+AG879</f>
        <v/>
      </c>
    </row>
    <row r="880">
      <c r="N880" s="14">
        <f>Data!A880</f>
        <v/>
      </c>
      <c r="O880" s="24">
        <f>IF(Occurrence!J880&gt;0,COUNTIFS(Occurrence!$J$2:$J$2441,"&gt;0",Occurrence!$J$2:$J$2441,"&lt;="&amp;Occurrence!J880)/($B$8+1),0)</f>
        <v/>
      </c>
      <c r="P880" s="16">
        <f>IF(Occurrence!J880&gt;0,_xlfn.PERCENTILE.INC(Data!$O$2:$O$2441,($B$4+O880*($B$5-1))/($B$3-1)),0)</f>
        <v/>
      </c>
      <c r="Q880" s="16">
        <f>IF(Occurrence!J880&gt;0,_xlfn.PERCENTILE.INC(Occurrence!$I$2:$I$2441,($B$6+O880*($B$7-1))/($B$3-1)),0)</f>
        <v/>
      </c>
      <c r="R880" s="16">
        <f>IF(Occurrence!J880&gt;0,Occurrence!J880/Q880,0)</f>
        <v/>
      </c>
      <c r="S880" s="9">
        <f>IF(Occurrence!J880&gt;0,P880*R880,0)</f>
        <v/>
      </c>
      <c r="T880" s="24">
        <f>IF(Occurrence!K880&gt;0,COUNTIFS(Occurrence!$K$2:$K$2441,"&gt;0",Occurrence!$K$2:$K$2441,"&lt;="&amp;Occurrence!K880)/($B$9+1),0)</f>
        <v/>
      </c>
      <c r="U880" s="16">
        <f>IF(Occurrence!K880&gt;0,_xlfn.PERCENTILE.INC(Data!$O$2:$O$2441,($B$4+T880*($B$5-1))/($B$3-1)),0)</f>
        <v/>
      </c>
      <c r="V880" s="16">
        <f>IF(Occurrence!K880&gt;0,_xlfn.PERCENTILE.INC(Occurrence!$I$2:$I$2441,($B$6+T880*($B$7-1))/($B$3-1)),0)</f>
        <v/>
      </c>
      <c r="W880" s="16">
        <f>IF(Occurrence!K880&gt;0,Occurrence!K880/V880,0)</f>
        <v/>
      </c>
      <c r="X880" s="9">
        <f>IF(Occurrence!K880&gt;0,U880*W880,0)</f>
        <v/>
      </c>
      <c r="Y880" s="24">
        <f>COUNTIF(Data!$X$2:$X$2441,"&lt;="&amp;Data!X880)/($B$3+1)</f>
        <v/>
      </c>
      <c r="Z880" s="16">
        <f>_xlfn.PERCENTILE.INC(Data!$U$2:$U$2441,Y880)</f>
        <v/>
      </c>
      <c r="AA880" s="16">
        <f>_xlfn.PERCENTILE.INC(Data!$V$2:$V$2441,Y880)</f>
        <v/>
      </c>
      <c r="AB880" s="16">
        <f>Data!X880-AA880</f>
        <v/>
      </c>
      <c r="AC880" s="9">
        <f>Z880+AB880</f>
        <v/>
      </c>
      <c r="AD880" s="24">
        <f>COUNTIF(Data!$Y$2:$Y$2441,"&lt;="&amp;Data!Y880)/($B$3+1)</f>
        <v/>
      </c>
      <c r="AE880" s="16">
        <f>_xlfn.PERCENTILE.INC(Data!$U$2:$U$2441,AD880)</f>
        <v/>
      </c>
      <c r="AF880" s="16">
        <f>_xlfn.PERCENTILE.INC(Data!$V$2:$V$2441,AD880)</f>
        <v/>
      </c>
      <c r="AG880" s="16">
        <f>Data!Y880-AF880</f>
        <v/>
      </c>
      <c r="AH880" s="9">
        <f>AE880+AG880</f>
        <v/>
      </c>
    </row>
    <row r="881">
      <c r="N881" s="14">
        <f>Data!A881</f>
        <v/>
      </c>
      <c r="O881" s="24">
        <f>IF(Occurrence!J881&gt;0,COUNTIFS(Occurrence!$J$2:$J$2441,"&gt;0",Occurrence!$J$2:$J$2441,"&lt;="&amp;Occurrence!J881)/($B$8+1),0)</f>
        <v/>
      </c>
      <c r="P881" s="16">
        <f>IF(Occurrence!J881&gt;0,_xlfn.PERCENTILE.INC(Data!$O$2:$O$2441,($B$4+O881*($B$5-1))/($B$3-1)),0)</f>
        <v/>
      </c>
      <c r="Q881" s="16">
        <f>IF(Occurrence!J881&gt;0,_xlfn.PERCENTILE.INC(Occurrence!$I$2:$I$2441,($B$6+O881*($B$7-1))/($B$3-1)),0)</f>
        <v/>
      </c>
      <c r="R881" s="16">
        <f>IF(Occurrence!J881&gt;0,Occurrence!J881/Q881,0)</f>
        <v/>
      </c>
      <c r="S881" s="9">
        <f>IF(Occurrence!J881&gt;0,P881*R881,0)</f>
        <v/>
      </c>
      <c r="T881" s="24">
        <f>IF(Occurrence!K881&gt;0,COUNTIFS(Occurrence!$K$2:$K$2441,"&gt;0",Occurrence!$K$2:$K$2441,"&lt;="&amp;Occurrence!K881)/($B$9+1),0)</f>
        <v/>
      </c>
      <c r="U881" s="16">
        <f>IF(Occurrence!K881&gt;0,_xlfn.PERCENTILE.INC(Data!$O$2:$O$2441,($B$4+T881*($B$5-1))/($B$3-1)),0)</f>
        <v/>
      </c>
      <c r="V881" s="16">
        <f>IF(Occurrence!K881&gt;0,_xlfn.PERCENTILE.INC(Occurrence!$I$2:$I$2441,($B$6+T881*($B$7-1))/($B$3-1)),0)</f>
        <v/>
      </c>
      <c r="W881" s="16">
        <f>IF(Occurrence!K881&gt;0,Occurrence!K881/V881,0)</f>
        <v/>
      </c>
      <c r="X881" s="9">
        <f>IF(Occurrence!K881&gt;0,U881*W881,0)</f>
        <v/>
      </c>
      <c r="Y881" s="24">
        <f>COUNTIF(Data!$X$2:$X$2441,"&lt;="&amp;Data!X881)/($B$3+1)</f>
        <v/>
      </c>
      <c r="Z881" s="16">
        <f>_xlfn.PERCENTILE.INC(Data!$U$2:$U$2441,Y881)</f>
        <v/>
      </c>
      <c r="AA881" s="16">
        <f>_xlfn.PERCENTILE.INC(Data!$V$2:$V$2441,Y881)</f>
        <v/>
      </c>
      <c r="AB881" s="16">
        <f>Data!X881-AA881</f>
        <v/>
      </c>
      <c r="AC881" s="9">
        <f>Z881+AB881</f>
        <v/>
      </c>
      <c r="AD881" s="24">
        <f>COUNTIF(Data!$Y$2:$Y$2441,"&lt;="&amp;Data!Y881)/($B$3+1)</f>
        <v/>
      </c>
      <c r="AE881" s="16">
        <f>_xlfn.PERCENTILE.INC(Data!$U$2:$U$2441,AD881)</f>
        <v/>
      </c>
      <c r="AF881" s="16">
        <f>_xlfn.PERCENTILE.INC(Data!$V$2:$V$2441,AD881)</f>
        <v/>
      </c>
      <c r="AG881" s="16">
        <f>Data!Y881-AF881</f>
        <v/>
      </c>
      <c r="AH881" s="9">
        <f>AE881+AG881</f>
        <v/>
      </c>
    </row>
    <row r="882">
      <c r="N882" s="14">
        <f>Data!A882</f>
        <v/>
      </c>
      <c r="O882" s="24">
        <f>IF(Occurrence!J882&gt;0,COUNTIFS(Occurrence!$J$2:$J$2441,"&gt;0",Occurrence!$J$2:$J$2441,"&lt;="&amp;Occurrence!J882)/($B$8+1),0)</f>
        <v/>
      </c>
      <c r="P882" s="16">
        <f>IF(Occurrence!J882&gt;0,_xlfn.PERCENTILE.INC(Data!$O$2:$O$2441,($B$4+O882*($B$5-1))/($B$3-1)),0)</f>
        <v/>
      </c>
      <c r="Q882" s="16">
        <f>IF(Occurrence!J882&gt;0,_xlfn.PERCENTILE.INC(Occurrence!$I$2:$I$2441,($B$6+O882*($B$7-1))/($B$3-1)),0)</f>
        <v/>
      </c>
      <c r="R882" s="16">
        <f>IF(Occurrence!J882&gt;0,Occurrence!J882/Q882,0)</f>
        <v/>
      </c>
      <c r="S882" s="9">
        <f>IF(Occurrence!J882&gt;0,P882*R882,0)</f>
        <v/>
      </c>
      <c r="T882" s="24">
        <f>IF(Occurrence!K882&gt;0,COUNTIFS(Occurrence!$K$2:$K$2441,"&gt;0",Occurrence!$K$2:$K$2441,"&lt;="&amp;Occurrence!K882)/($B$9+1),0)</f>
        <v/>
      </c>
      <c r="U882" s="16">
        <f>IF(Occurrence!K882&gt;0,_xlfn.PERCENTILE.INC(Data!$O$2:$O$2441,($B$4+T882*($B$5-1))/($B$3-1)),0)</f>
        <v/>
      </c>
      <c r="V882" s="16">
        <f>IF(Occurrence!K882&gt;0,_xlfn.PERCENTILE.INC(Occurrence!$I$2:$I$2441,($B$6+T882*($B$7-1))/($B$3-1)),0)</f>
        <v/>
      </c>
      <c r="W882" s="16">
        <f>IF(Occurrence!K882&gt;0,Occurrence!K882/V882,0)</f>
        <v/>
      </c>
      <c r="X882" s="9">
        <f>IF(Occurrence!K882&gt;0,U882*W882,0)</f>
        <v/>
      </c>
      <c r="Y882" s="24">
        <f>COUNTIF(Data!$X$2:$X$2441,"&lt;="&amp;Data!X882)/($B$3+1)</f>
        <v/>
      </c>
      <c r="Z882" s="16">
        <f>_xlfn.PERCENTILE.INC(Data!$U$2:$U$2441,Y882)</f>
        <v/>
      </c>
      <c r="AA882" s="16">
        <f>_xlfn.PERCENTILE.INC(Data!$V$2:$V$2441,Y882)</f>
        <v/>
      </c>
      <c r="AB882" s="16">
        <f>Data!X882-AA882</f>
        <v/>
      </c>
      <c r="AC882" s="9">
        <f>Z882+AB882</f>
        <v/>
      </c>
      <c r="AD882" s="24">
        <f>COUNTIF(Data!$Y$2:$Y$2441,"&lt;="&amp;Data!Y882)/($B$3+1)</f>
        <v/>
      </c>
      <c r="AE882" s="16">
        <f>_xlfn.PERCENTILE.INC(Data!$U$2:$U$2441,AD882)</f>
        <v/>
      </c>
      <c r="AF882" s="16">
        <f>_xlfn.PERCENTILE.INC(Data!$V$2:$V$2441,AD882)</f>
        <v/>
      </c>
      <c r="AG882" s="16">
        <f>Data!Y882-AF882</f>
        <v/>
      </c>
      <c r="AH882" s="9">
        <f>AE882+AG882</f>
        <v/>
      </c>
    </row>
    <row r="883">
      <c r="N883" s="14">
        <f>Data!A883</f>
        <v/>
      </c>
      <c r="O883" s="24">
        <f>IF(Occurrence!J883&gt;0,COUNTIFS(Occurrence!$J$2:$J$2441,"&gt;0",Occurrence!$J$2:$J$2441,"&lt;="&amp;Occurrence!J883)/($B$8+1),0)</f>
        <v/>
      </c>
      <c r="P883" s="16">
        <f>IF(Occurrence!J883&gt;0,_xlfn.PERCENTILE.INC(Data!$O$2:$O$2441,($B$4+O883*($B$5-1))/($B$3-1)),0)</f>
        <v/>
      </c>
      <c r="Q883" s="16">
        <f>IF(Occurrence!J883&gt;0,_xlfn.PERCENTILE.INC(Occurrence!$I$2:$I$2441,($B$6+O883*($B$7-1))/($B$3-1)),0)</f>
        <v/>
      </c>
      <c r="R883" s="16">
        <f>IF(Occurrence!J883&gt;0,Occurrence!J883/Q883,0)</f>
        <v/>
      </c>
      <c r="S883" s="9">
        <f>IF(Occurrence!J883&gt;0,P883*R883,0)</f>
        <v/>
      </c>
      <c r="T883" s="24">
        <f>IF(Occurrence!K883&gt;0,COUNTIFS(Occurrence!$K$2:$K$2441,"&gt;0",Occurrence!$K$2:$K$2441,"&lt;="&amp;Occurrence!K883)/($B$9+1),0)</f>
        <v/>
      </c>
      <c r="U883" s="16">
        <f>IF(Occurrence!K883&gt;0,_xlfn.PERCENTILE.INC(Data!$O$2:$O$2441,($B$4+T883*($B$5-1))/($B$3-1)),0)</f>
        <v/>
      </c>
      <c r="V883" s="16">
        <f>IF(Occurrence!K883&gt;0,_xlfn.PERCENTILE.INC(Occurrence!$I$2:$I$2441,($B$6+T883*($B$7-1))/($B$3-1)),0)</f>
        <v/>
      </c>
      <c r="W883" s="16">
        <f>IF(Occurrence!K883&gt;0,Occurrence!K883/V883,0)</f>
        <v/>
      </c>
      <c r="X883" s="9">
        <f>IF(Occurrence!K883&gt;0,U883*W883,0)</f>
        <v/>
      </c>
      <c r="Y883" s="24">
        <f>COUNTIF(Data!$X$2:$X$2441,"&lt;="&amp;Data!X883)/($B$3+1)</f>
        <v/>
      </c>
      <c r="Z883" s="16">
        <f>_xlfn.PERCENTILE.INC(Data!$U$2:$U$2441,Y883)</f>
        <v/>
      </c>
      <c r="AA883" s="16">
        <f>_xlfn.PERCENTILE.INC(Data!$V$2:$V$2441,Y883)</f>
        <v/>
      </c>
      <c r="AB883" s="16">
        <f>Data!X883-AA883</f>
        <v/>
      </c>
      <c r="AC883" s="9">
        <f>Z883+AB883</f>
        <v/>
      </c>
      <c r="AD883" s="24">
        <f>COUNTIF(Data!$Y$2:$Y$2441,"&lt;="&amp;Data!Y883)/($B$3+1)</f>
        <v/>
      </c>
      <c r="AE883" s="16">
        <f>_xlfn.PERCENTILE.INC(Data!$U$2:$U$2441,AD883)</f>
        <v/>
      </c>
      <c r="AF883" s="16">
        <f>_xlfn.PERCENTILE.INC(Data!$V$2:$V$2441,AD883)</f>
        <v/>
      </c>
      <c r="AG883" s="16">
        <f>Data!Y883-AF883</f>
        <v/>
      </c>
      <c r="AH883" s="9">
        <f>AE883+AG883</f>
        <v/>
      </c>
    </row>
    <row r="884">
      <c r="N884" s="14">
        <f>Data!A884</f>
        <v/>
      </c>
      <c r="O884" s="24">
        <f>IF(Occurrence!J884&gt;0,COUNTIFS(Occurrence!$J$2:$J$2441,"&gt;0",Occurrence!$J$2:$J$2441,"&lt;="&amp;Occurrence!J884)/($B$8+1),0)</f>
        <v/>
      </c>
      <c r="P884" s="16">
        <f>IF(Occurrence!J884&gt;0,_xlfn.PERCENTILE.INC(Data!$O$2:$O$2441,($B$4+O884*($B$5-1))/($B$3-1)),0)</f>
        <v/>
      </c>
      <c r="Q884" s="16">
        <f>IF(Occurrence!J884&gt;0,_xlfn.PERCENTILE.INC(Occurrence!$I$2:$I$2441,($B$6+O884*($B$7-1))/($B$3-1)),0)</f>
        <v/>
      </c>
      <c r="R884" s="16">
        <f>IF(Occurrence!J884&gt;0,Occurrence!J884/Q884,0)</f>
        <v/>
      </c>
      <c r="S884" s="9">
        <f>IF(Occurrence!J884&gt;0,P884*R884,0)</f>
        <v/>
      </c>
      <c r="T884" s="24">
        <f>IF(Occurrence!K884&gt;0,COUNTIFS(Occurrence!$K$2:$K$2441,"&gt;0",Occurrence!$K$2:$K$2441,"&lt;="&amp;Occurrence!K884)/($B$9+1),0)</f>
        <v/>
      </c>
      <c r="U884" s="16">
        <f>IF(Occurrence!K884&gt;0,_xlfn.PERCENTILE.INC(Data!$O$2:$O$2441,($B$4+T884*($B$5-1))/($B$3-1)),0)</f>
        <v/>
      </c>
      <c r="V884" s="16">
        <f>IF(Occurrence!K884&gt;0,_xlfn.PERCENTILE.INC(Occurrence!$I$2:$I$2441,($B$6+T884*($B$7-1))/($B$3-1)),0)</f>
        <v/>
      </c>
      <c r="W884" s="16">
        <f>IF(Occurrence!K884&gt;0,Occurrence!K884/V884,0)</f>
        <v/>
      </c>
      <c r="X884" s="9">
        <f>IF(Occurrence!K884&gt;0,U884*W884,0)</f>
        <v/>
      </c>
      <c r="Y884" s="24">
        <f>COUNTIF(Data!$X$2:$X$2441,"&lt;="&amp;Data!X884)/($B$3+1)</f>
        <v/>
      </c>
      <c r="Z884" s="16">
        <f>_xlfn.PERCENTILE.INC(Data!$U$2:$U$2441,Y884)</f>
        <v/>
      </c>
      <c r="AA884" s="16">
        <f>_xlfn.PERCENTILE.INC(Data!$V$2:$V$2441,Y884)</f>
        <v/>
      </c>
      <c r="AB884" s="16">
        <f>Data!X884-AA884</f>
        <v/>
      </c>
      <c r="AC884" s="9">
        <f>Z884+AB884</f>
        <v/>
      </c>
      <c r="AD884" s="24">
        <f>COUNTIF(Data!$Y$2:$Y$2441,"&lt;="&amp;Data!Y884)/($B$3+1)</f>
        <v/>
      </c>
      <c r="AE884" s="16">
        <f>_xlfn.PERCENTILE.INC(Data!$U$2:$U$2441,AD884)</f>
        <v/>
      </c>
      <c r="AF884" s="16">
        <f>_xlfn.PERCENTILE.INC(Data!$V$2:$V$2441,AD884)</f>
        <v/>
      </c>
      <c r="AG884" s="16">
        <f>Data!Y884-AF884</f>
        <v/>
      </c>
      <c r="AH884" s="9">
        <f>AE884+AG884</f>
        <v/>
      </c>
    </row>
    <row r="885">
      <c r="N885" s="14">
        <f>Data!A885</f>
        <v/>
      </c>
      <c r="O885" s="24">
        <f>IF(Occurrence!J885&gt;0,COUNTIFS(Occurrence!$J$2:$J$2441,"&gt;0",Occurrence!$J$2:$J$2441,"&lt;="&amp;Occurrence!J885)/($B$8+1),0)</f>
        <v/>
      </c>
      <c r="P885" s="16">
        <f>IF(Occurrence!J885&gt;0,_xlfn.PERCENTILE.INC(Data!$O$2:$O$2441,($B$4+O885*($B$5-1))/($B$3-1)),0)</f>
        <v/>
      </c>
      <c r="Q885" s="16">
        <f>IF(Occurrence!J885&gt;0,_xlfn.PERCENTILE.INC(Occurrence!$I$2:$I$2441,($B$6+O885*($B$7-1))/($B$3-1)),0)</f>
        <v/>
      </c>
      <c r="R885" s="16">
        <f>IF(Occurrence!J885&gt;0,Occurrence!J885/Q885,0)</f>
        <v/>
      </c>
      <c r="S885" s="9">
        <f>IF(Occurrence!J885&gt;0,P885*R885,0)</f>
        <v/>
      </c>
      <c r="T885" s="24">
        <f>IF(Occurrence!K885&gt;0,COUNTIFS(Occurrence!$K$2:$K$2441,"&gt;0",Occurrence!$K$2:$K$2441,"&lt;="&amp;Occurrence!K885)/($B$9+1),0)</f>
        <v/>
      </c>
      <c r="U885" s="16">
        <f>IF(Occurrence!K885&gt;0,_xlfn.PERCENTILE.INC(Data!$O$2:$O$2441,($B$4+T885*($B$5-1))/($B$3-1)),0)</f>
        <v/>
      </c>
      <c r="V885" s="16">
        <f>IF(Occurrence!K885&gt;0,_xlfn.PERCENTILE.INC(Occurrence!$I$2:$I$2441,($B$6+T885*($B$7-1))/($B$3-1)),0)</f>
        <v/>
      </c>
      <c r="W885" s="16">
        <f>IF(Occurrence!K885&gt;0,Occurrence!K885/V885,0)</f>
        <v/>
      </c>
      <c r="X885" s="9">
        <f>IF(Occurrence!K885&gt;0,U885*W885,0)</f>
        <v/>
      </c>
      <c r="Y885" s="24">
        <f>COUNTIF(Data!$X$2:$X$2441,"&lt;="&amp;Data!X885)/($B$3+1)</f>
        <v/>
      </c>
      <c r="Z885" s="16">
        <f>_xlfn.PERCENTILE.INC(Data!$U$2:$U$2441,Y885)</f>
        <v/>
      </c>
      <c r="AA885" s="16">
        <f>_xlfn.PERCENTILE.INC(Data!$V$2:$V$2441,Y885)</f>
        <v/>
      </c>
      <c r="AB885" s="16">
        <f>Data!X885-AA885</f>
        <v/>
      </c>
      <c r="AC885" s="9">
        <f>Z885+AB885</f>
        <v/>
      </c>
      <c r="AD885" s="24">
        <f>COUNTIF(Data!$Y$2:$Y$2441,"&lt;="&amp;Data!Y885)/($B$3+1)</f>
        <v/>
      </c>
      <c r="AE885" s="16">
        <f>_xlfn.PERCENTILE.INC(Data!$U$2:$U$2441,AD885)</f>
        <v/>
      </c>
      <c r="AF885" s="16">
        <f>_xlfn.PERCENTILE.INC(Data!$V$2:$V$2441,AD885)</f>
        <v/>
      </c>
      <c r="AG885" s="16">
        <f>Data!Y885-AF885</f>
        <v/>
      </c>
      <c r="AH885" s="9">
        <f>AE885+AG885</f>
        <v/>
      </c>
    </row>
    <row r="886">
      <c r="N886" s="14">
        <f>Data!A886</f>
        <v/>
      </c>
      <c r="O886" s="24">
        <f>IF(Occurrence!J886&gt;0,COUNTIFS(Occurrence!$J$2:$J$2441,"&gt;0",Occurrence!$J$2:$J$2441,"&lt;="&amp;Occurrence!J886)/($B$8+1),0)</f>
        <v/>
      </c>
      <c r="P886" s="16">
        <f>IF(Occurrence!J886&gt;0,_xlfn.PERCENTILE.INC(Data!$O$2:$O$2441,($B$4+O886*($B$5-1))/($B$3-1)),0)</f>
        <v/>
      </c>
      <c r="Q886" s="16">
        <f>IF(Occurrence!J886&gt;0,_xlfn.PERCENTILE.INC(Occurrence!$I$2:$I$2441,($B$6+O886*($B$7-1))/($B$3-1)),0)</f>
        <v/>
      </c>
      <c r="R886" s="16">
        <f>IF(Occurrence!J886&gt;0,Occurrence!J886/Q886,0)</f>
        <v/>
      </c>
      <c r="S886" s="9">
        <f>IF(Occurrence!J886&gt;0,P886*R886,0)</f>
        <v/>
      </c>
      <c r="T886" s="24">
        <f>IF(Occurrence!K886&gt;0,COUNTIFS(Occurrence!$K$2:$K$2441,"&gt;0",Occurrence!$K$2:$K$2441,"&lt;="&amp;Occurrence!K886)/($B$9+1),0)</f>
        <v/>
      </c>
      <c r="U886" s="16">
        <f>IF(Occurrence!K886&gt;0,_xlfn.PERCENTILE.INC(Data!$O$2:$O$2441,($B$4+T886*($B$5-1))/($B$3-1)),0)</f>
        <v/>
      </c>
      <c r="V886" s="16">
        <f>IF(Occurrence!K886&gt;0,_xlfn.PERCENTILE.INC(Occurrence!$I$2:$I$2441,($B$6+T886*($B$7-1))/($B$3-1)),0)</f>
        <v/>
      </c>
      <c r="W886" s="16">
        <f>IF(Occurrence!K886&gt;0,Occurrence!K886/V886,0)</f>
        <v/>
      </c>
      <c r="X886" s="9">
        <f>IF(Occurrence!K886&gt;0,U886*W886,0)</f>
        <v/>
      </c>
      <c r="Y886" s="24">
        <f>COUNTIF(Data!$X$2:$X$2441,"&lt;="&amp;Data!X886)/($B$3+1)</f>
        <v/>
      </c>
      <c r="Z886" s="16">
        <f>_xlfn.PERCENTILE.INC(Data!$U$2:$U$2441,Y886)</f>
        <v/>
      </c>
      <c r="AA886" s="16">
        <f>_xlfn.PERCENTILE.INC(Data!$V$2:$V$2441,Y886)</f>
        <v/>
      </c>
      <c r="AB886" s="16">
        <f>Data!X886-AA886</f>
        <v/>
      </c>
      <c r="AC886" s="9">
        <f>Z886+AB886</f>
        <v/>
      </c>
      <c r="AD886" s="24">
        <f>COUNTIF(Data!$Y$2:$Y$2441,"&lt;="&amp;Data!Y886)/($B$3+1)</f>
        <v/>
      </c>
      <c r="AE886" s="16">
        <f>_xlfn.PERCENTILE.INC(Data!$U$2:$U$2441,AD886)</f>
        <v/>
      </c>
      <c r="AF886" s="16">
        <f>_xlfn.PERCENTILE.INC(Data!$V$2:$V$2441,AD886)</f>
        <v/>
      </c>
      <c r="AG886" s="16">
        <f>Data!Y886-AF886</f>
        <v/>
      </c>
      <c r="AH886" s="9">
        <f>AE886+AG886</f>
        <v/>
      </c>
    </row>
    <row r="887">
      <c r="N887" s="14">
        <f>Data!A887</f>
        <v/>
      </c>
      <c r="O887" s="24">
        <f>IF(Occurrence!J887&gt;0,COUNTIFS(Occurrence!$J$2:$J$2441,"&gt;0",Occurrence!$J$2:$J$2441,"&lt;="&amp;Occurrence!J887)/($B$8+1),0)</f>
        <v/>
      </c>
      <c r="P887" s="16">
        <f>IF(Occurrence!J887&gt;0,_xlfn.PERCENTILE.INC(Data!$O$2:$O$2441,($B$4+O887*($B$5-1))/($B$3-1)),0)</f>
        <v/>
      </c>
      <c r="Q887" s="16">
        <f>IF(Occurrence!J887&gt;0,_xlfn.PERCENTILE.INC(Occurrence!$I$2:$I$2441,($B$6+O887*($B$7-1))/($B$3-1)),0)</f>
        <v/>
      </c>
      <c r="R887" s="16">
        <f>IF(Occurrence!J887&gt;0,Occurrence!J887/Q887,0)</f>
        <v/>
      </c>
      <c r="S887" s="9">
        <f>IF(Occurrence!J887&gt;0,P887*R887,0)</f>
        <v/>
      </c>
      <c r="T887" s="24">
        <f>IF(Occurrence!K887&gt;0,COUNTIFS(Occurrence!$K$2:$K$2441,"&gt;0",Occurrence!$K$2:$K$2441,"&lt;="&amp;Occurrence!K887)/($B$9+1),0)</f>
        <v/>
      </c>
      <c r="U887" s="16">
        <f>IF(Occurrence!K887&gt;0,_xlfn.PERCENTILE.INC(Data!$O$2:$O$2441,($B$4+T887*($B$5-1))/($B$3-1)),0)</f>
        <v/>
      </c>
      <c r="V887" s="16">
        <f>IF(Occurrence!K887&gt;0,_xlfn.PERCENTILE.INC(Occurrence!$I$2:$I$2441,($B$6+T887*($B$7-1))/($B$3-1)),0)</f>
        <v/>
      </c>
      <c r="W887" s="16">
        <f>IF(Occurrence!K887&gt;0,Occurrence!K887/V887,0)</f>
        <v/>
      </c>
      <c r="X887" s="9">
        <f>IF(Occurrence!K887&gt;0,U887*W887,0)</f>
        <v/>
      </c>
      <c r="Y887" s="24">
        <f>COUNTIF(Data!$X$2:$X$2441,"&lt;="&amp;Data!X887)/($B$3+1)</f>
        <v/>
      </c>
      <c r="Z887" s="16">
        <f>_xlfn.PERCENTILE.INC(Data!$U$2:$U$2441,Y887)</f>
        <v/>
      </c>
      <c r="AA887" s="16">
        <f>_xlfn.PERCENTILE.INC(Data!$V$2:$V$2441,Y887)</f>
        <v/>
      </c>
      <c r="AB887" s="16">
        <f>Data!X887-AA887</f>
        <v/>
      </c>
      <c r="AC887" s="9">
        <f>Z887+AB887</f>
        <v/>
      </c>
      <c r="AD887" s="24">
        <f>COUNTIF(Data!$Y$2:$Y$2441,"&lt;="&amp;Data!Y887)/($B$3+1)</f>
        <v/>
      </c>
      <c r="AE887" s="16">
        <f>_xlfn.PERCENTILE.INC(Data!$U$2:$U$2441,AD887)</f>
        <v/>
      </c>
      <c r="AF887" s="16">
        <f>_xlfn.PERCENTILE.INC(Data!$V$2:$V$2441,AD887)</f>
        <v/>
      </c>
      <c r="AG887" s="16">
        <f>Data!Y887-AF887</f>
        <v/>
      </c>
      <c r="AH887" s="9">
        <f>AE887+AG887</f>
        <v/>
      </c>
    </row>
    <row r="888">
      <c r="N888" s="14">
        <f>Data!A888</f>
        <v/>
      </c>
      <c r="O888" s="24">
        <f>IF(Occurrence!J888&gt;0,COUNTIFS(Occurrence!$J$2:$J$2441,"&gt;0",Occurrence!$J$2:$J$2441,"&lt;="&amp;Occurrence!J888)/($B$8+1),0)</f>
        <v/>
      </c>
      <c r="P888" s="16">
        <f>IF(Occurrence!J888&gt;0,_xlfn.PERCENTILE.INC(Data!$O$2:$O$2441,($B$4+O888*($B$5-1))/($B$3-1)),0)</f>
        <v/>
      </c>
      <c r="Q888" s="16">
        <f>IF(Occurrence!J888&gt;0,_xlfn.PERCENTILE.INC(Occurrence!$I$2:$I$2441,($B$6+O888*($B$7-1))/($B$3-1)),0)</f>
        <v/>
      </c>
      <c r="R888" s="16">
        <f>IF(Occurrence!J888&gt;0,Occurrence!J888/Q888,0)</f>
        <v/>
      </c>
      <c r="S888" s="9">
        <f>IF(Occurrence!J888&gt;0,P888*R888,0)</f>
        <v/>
      </c>
      <c r="T888" s="24">
        <f>IF(Occurrence!K888&gt;0,COUNTIFS(Occurrence!$K$2:$K$2441,"&gt;0",Occurrence!$K$2:$K$2441,"&lt;="&amp;Occurrence!K888)/($B$9+1),0)</f>
        <v/>
      </c>
      <c r="U888" s="16">
        <f>IF(Occurrence!K888&gt;0,_xlfn.PERCENTILE.INC(Data!$O$2:$O$2441,($B$4+T888*($B$5-1))/($B$3-1)),0)</f>
        <v/>
      </c>
      <c r="V888" s="16">
        <f>IF(Occurrence!K888&gt;0,_xlfn.PERCENTILE.INC(Occurrence!$I$2:$I$2441,($B$6+T888*($B$7-1))/($B$3-1)),0)</f>
        <v/>
      </c>
      <c r="W888" s="16">
        <f>IF(Occurrence!K888&gt;0,Occurrence!K888/V888,0)</f>
        <v/>
      </c>
      <c r="X888" s="9">
        <f>IF(Occurrence!K888&gt;0,U888*W888,0)</f>
        <v/>
      </c>
      <c r="Y888" s="24">
        <f>COUNTIF(Data!$X$2:$X$2441,"&lt;="&amp;Data!X888)/($B$3+1)</f>
        <v/>
      </c>
      <c r="Z888" s="16">
        <f>_xlfn.PERCENTILE.INC(Data!$U$2:$U$2441,Y888)</f>
        <v/>
      </c>
      <c r="AA888" s="16">
        <f>_xlfn.PERCENTILE.INC(Data!$V$2:$V$2441,Y888)</f>
        <v/>
      </c>
      <c r="AB888" s="16">
        <f>Data!X888-AA888</f>
        <v/>
      </c>
      <c r="AC888" s="9">
        <f>Z888+AB888</f>
        <v/>
      </c>
      <c r="AD888" s="24">
        <f>COUNTIF(Data!$Y$2:$Y$2441,"&lt;="&amp;Data!Y888)/($B$3+1)</f>
        <v/>
      </c>
      <c r="AE888" s="16">
        <f>_xlfn.PERCENTILE.INC(Data!$U$2:$U$2441,AD888)</f>
        <v/>
      </c>
      <c r="AF888" s="16">
        <f>_xlfn.PERCENTILE.INC(Data!$V$2:$V$2441,AD888)</f>
        <v/>
      </c>
      <c r="AG888" s="16">
        <f>Data!Y888-AF888</f>
        <v/>
      </c>
      <c r="AH888" s="9">
        <f>AE888+AG888</f>
        <v/>
      </c>
    </row>
    <row r="889">
      <c r="N889" s="14">
        <f>Data!A889</f>
        <v/>
      </c>
      <c r="O889" s="24">
        <f>IF(Occurrence!J889&gt;0,COUNTIFS(Occurrence!$J$2:$J$2441,"&gt;0",Occurrence!$J$2:$J$2441,"&lt;="&amp;Occurrence!J889)/($B$8+1),0)</f>
        <v/>
      </c>
      <c r="P889" s="16">
        <f>IF(Occurrence!J889&gt;0,_xlfn.PERCENTILE.INC(Data!$O$2:$O$2441,($B$4+O889*($B$5-1))/($B$3-1)),0)</f>
        <v/>
      </c>
      <c r="Q889" s="16">
        <f>IF(Occurrence!J889&gt;0,_xlfn.PERCENTILE.INC(Occurrence!$I$2:$I$2441,($B$6+O889*($B$7-1))/($B$3-1)),0)</f>
        <v/>
      </c>
      <c r="R889" s="16">
        <f>IF(Occurrence!J889&gt;0,Occurrence!J889/Q889,0)</f>
        <v/>
      </c>
      <c r="S889" s="9">
        <f>IF(Occurrence!J889&gt;0,P889*R889,0)</f>
        <v/>
      </c>
      <c r="T889" s="24">
        <f>IF(Occurrence!K889&gt;0,COUNTIFS(Occurrence!$K$2:$K$2441,"&gt;0",Occurrence!$K$2:$K$2441,"&lt;="&amp;Occurrence!K889)/($B$9+1),0)</f>
        <v/>
      </c>
      <c r="U889" s="16">
        <f>IF(Occurrence!K889&gt;0,_xlfn.PERCENTILE.INC(Data!$O$2:$O$2441,($B$4+T889*($B$5-1))/($B$3-1)),0)</f>
        <v/>
      </c>
      <c r="V889" s="16">
        <f>IF(Occurrence!K889&gt;0,_xlfn.PERCENTILE.INC(Occurrence!$I$2:$I$2441,($B$6+T889*($B$7-1))/($B$3-1)),0)</f>
        <v/>
      </c>
      <c r="W889" s="16">
        <f>IF(Occurrence!K889&gt;0,Occurrence!K889/V889,0)</f>
        <v/>
      </c>
      <c r="X889" s="9">
        <f>IF(Occurrence!K889&gt;0,U889*W889,0)</f>
        <v/>
      </c>
      <c r="Y889" s="24">
        <f>COUNTIF(Data!$X$2:$X$2441,"&lt;="&amp;Data!X889)/($B$3+1)</f>
        <v/>
      </c>
      <c r="Z889" s="16">
        <f>_xlfn.PERCENTILE.INC(Data!$U$2:$U$2441,Y889)</f>
        <v/>
      </c>
      <c r="AA889" s="16">
        <f>_xlfn.PERCENTILE.INC(Data!$V$2:$V$2441,Y889)</f>
        <v/>
      </c>
      <c r="AB889" s="16">
        <f>Data!X889-AA889</f>
        <v/>
      </c>
      <c r="AC889" s="9">
        <f>Z889+AB889</f>
        <v/>
      </c>
      <c r="AD889" s="24">
        <f>COUNTIF(Data!$Y$2:$Y$2441,"&lt;="&amp;Data!Y889)/($B$3+1)</f>
        <v/>
      </c>
      <c r="AE889" s="16">
        <f>_xlfn.PERCENTILE.INC(Data!$U$2:$U$2441,AD889)</f>
        <v/>
      </c>
      <c r="AF889" s="16">
        <f>_xlfn.PERCENTILE.INC(Data!$V$2:$V$2441,AD889)</f>
        <v/>
      </c>
      <c r="AG889" s="16">
        <f>Data!Y889-AF889</f>
        <v/>
      </c>
      <c r="AH889" s="9">
        <f>AE889+AG889</f>
        <v/>
      </c>
    </row>
    <row r="890">
      <c r="N890" s="14">
        <f>Data!A890</f>
        <v/>
      </c>
      <c r="O890" s="24">
        <f>IF(Occurrence!J890&gt;0,COUNTIFS(Occurrence!$J$2:$J$2441,"&gt;0",Occurrence!$J$2:$J$2441,"&lt;="&amp;Occurrence!J890)/($B$8+1),0)</f>
        <v/>
      </c>
      <c r="P890" s="16">
        <f>IF(Occurrence!J890&gt;0,_xlfn.PERCENTILE.INC(Data!$O$2:$O$2441,($B$4+O890*($B$5-1))/($B$3-1)),0)</f>
        <v/>
      </c>
      <c r="Q890" s="16">
        <f>IF(Occurrence!J890&gt;0,_xlfn.PERCENTILE.INC(Occurrence!$I$2:$I$2441,($B$6+O890*($B$7-1))/($B$3-1)),0)</f>
        <v/>
      </c>
      <c r="R890" s="16">
        <f>IF(Occurrence!J890&gt;0,Occurrence!J890/Q890,0)</f>
        <v/>
      </c>
      <c r="S890" s="9">
        <f>IF(Occurrence!J890&gt;0,P890*R890,0)</f>
        <v/>
      </c>
      <c r="T890" s="24">
        <f>IF(Occurrence!K890&gt;0,COUNTIFS(Occurrence!$K$2:$K$2441,"&gt;0",Occurrence!$K$2:$K$2441,"&lt;="&amp;Occurrence!K890)/($B$9+1),0)</f>
        <v/>
      </c>
      <c r="U890" s="16">
        <f>IF(Occurrence!K890&gt;0,_xlfn.PERCENTILE.INC(Data!$O$2:$O$2441,($B$4+T890*($B$5-1))/($B$3-1)),0)</f>
        <v/>
      </c>
      <c r="V890" s="16">
        <f>IF(Occurrence!K890&gt;0,_xlfn.PERCENTILE.INC(Occurrence!$I$2:$I$2441,($B$6+T890*($B$7-1))/($B$3-1)),0)</f>
        <v/>
      </c>
      <c r="W890" s="16">
        <f>IF(Occurrence!K890&gt;0,Occurrence!K890/V890,0)</f>
        <v/>
      </c>
      <c r="X890" s="9">
        <f>IF(Occurrence!K890&gt;0,U890*W890,0)</f>
        <v/>
      </c>
      <c r="Y890" s="24">
        <f>COUNTIF(Data!$X$2:$X$2441,"&lt;="&amp;Data!X890)/($B$3+1)</f>
        <v/>
      </c>
      <c r="Z890" s="16">
        <f>_xlfn.PERCENTILE.INC(Data!$U$2:$U$2441,Y890)</f>
        <v/>
      </c>
      <c r="AA890" s="16">
        <f>_xlfn.PERCENTILE.INC(Data!$V$2:$V$2441,Y890)</f>
        <v/>
      </c>
      <c r="AB890" s="16">
        <f>Data!X890-AA890</f>
        <v/>
      </c>
      <c r="AC890" s="9">
        <f>Z890+AB890</f>
        <v/>
      </c>
      <c r="AD890" s="24">
        <f>COUNTIF(Data!$Y$2:$Y$2441,"&lt;="&amp;Data!Y890)/($B$3+1)</f>
        <v/>
      </c>
      <c r="AE890" s="16">
        <f>_xlfn.PERCENTILE.INC(Data!$U$2:$U$2441,AD890)</f>
        <v/>
      </c>
      <c r="AF890" s="16">
        <f>_xlfn.PERCENTILE.INC(Data!$V$2:$V$2441,AD890)</f>
        <v/>
      </c>
      <c r="AG890" s="16">
        <f>Data!Y890-AF890</f>
        <v/>
      </c>
      <c r="AH890" s="9">
        <f>AE890+AG890</f>
        <v/>
      </c>
    </row>
    <row r="891">
      <c r="N891" s="14">
        <f>Data!A891</f>
        <v/>
      </c>
      <c r="O891" s="24">
        <f>IF(Occurrence!J891&gt;0,COUNTIFS(Occurrence!$J$2:$J$2441,"&gt;0",Occurrence!$J$2:$J$2441,"&lt;="&amp;Occurrence!J891)/($B$8+1),0)</f>
        <v/>
      </c>
      <c r="P891" s="16">
        <f>IF(Occurrence!J891&gt;0,_xlfn.PERCENTILE.INC(Data!$O$2:$O$2441,($B$4+O891*($B$5-1))/($B$3-1)),0)</f>
        <v/>
      </c>
      <c r="Q891" s="16">
        <f>IF(Occurrence!J891&gt;0,_xlfn.PERCENTILE.INC(Occurrence!$I$2:$I$2441,($B$6+O891*($B$7-1))/($B$3-1)),0)</f>
        <v/>
      </c>
      <c r="R891" s="16">
        <f>IF(Occurrence!J891&gt;0,Occurrence!J891/Q891,0)</f>
        <v/>
      </c>
      <c r="S891" s="9">
        <f>IF(Occurrence!J891&gt;0,P891*R891,0)</f>
        <v/>
      </c>
      <c r="T891" s="24">
        <f>IF(Occurrence!K891&gt;0,COUNTIFS(Occurrence!$K$2:$K$2441,"&gt;0",Occurrence!$K$2:$K$2441,"&lt;="&amp;Occurrence!K891)/($B$9+1),0)</f>
        <v/>
      </c>
      <c r="U891" s="16">
        <f>IF(Occurrence!K891&gt;0,_xlfn.PERCENTILE.INC(Data!$O$2:$O$2441,($B$4+T891*($B$5-1))/($B$3-1)),0)</f>
        <v/>
      </c>
      <c r="V891" s="16">
        <f>IF(Occurrence!K891&gt;0,_xlfn.PERCENTILE.INC(Occurrence!$I$2:$I$2441,($B$6+T891*($B$7-1))/($B$3-1)),0)</f>
        <v/>
      </c>
      <c r="W891" s="16">
        <f>IF(Occurrence!K891&gt;0,Occurrence!K891/V891,0)</f>
        <v/>
      </c>
      <c r="X891" s="9">
        <f>IF(Occurrence!K891&gt;0,U891*W891,0)</f>
        <v/>
      </c>
      <c r="Y891" s="24">
        <f>COUNTIF(Data!$X$2:$X$2441,"&lt;="&amp;Data!X891)/($B$3+1)</f>
        <v/>
      </c>
      <c r="Z891" s="16">
        <f>_xlfn.PERCENTILE.INC(Data!$U$2:$U$2441,Y891)</f>
        <v/>
      </c>
      <c r="AA891" s="16">
        <f>_xlfn.PERCENTILE.INC(Data!$V$2:$V$2441,Y891)</f>
        <v/>
      </c>
      <c r="AB891" s="16">
        <f>Data!X891-AA891</f>
        <v/>
      </c>
      <c r="AC891" s="9">
        <f>Z891+AB891</f>
        <v/>
      </c>
      <c r="AD891" s="24">
        <f>COUNTIF(Data!$Y$2:$Y$2441,"&lt;="&amp;Data!Y891)/($B$3+1)</f>
        <v/>
      </c>
      <c r="AE891" s="16">
        <f>_xlfn.PERCENTILE.INC(Data!$U$2:$U$2441,AD891)</f>
        <v/>
      </c>
      <c r="AF891" s="16">
        <f>_xlfn.PERCENTILE.INC(Data!$V$2:$V$2441,AD891)</f>
        <v/>
      </c>
      <c r="AG891" s="16">
        <f>Data!Y891-AF891</f>
        <v/>
      </c>
      <c r="AH891" s="9">
        <f>AE891+AG891</f>
        <v/>
      </c>
    </row>
    <row r="892">
      <c r="N892" s="14">
        <f>Data!A892</f>
        <v/>
      </c>
      <c r="O892" s="24">
        <f>IF(Occurrence!J892&gt;0,COUNTIFS(Occurrence!$J$2:$J$2441,"&gt;0",Occurrence!$J$2:$J$2441,"&lt;="&amp;Occurrence!J892)/($B$8+1),0)</f>
        <v/>
      </c>
      <c r="P892" s="16">
        <f>IF(Occurrence!J892&gt;0,_xlfn.PERCENTILE.INC(Data!$O$2:$O$2441,($B$4+O892*($B$5-1))/($B$3-1)),0)</f>
        <v/>
      </c>
      <c r="Q892" s="16">
        <f>IF(Occurrence!J892&gt;0,_xlfn.PERCENTILE.INC(Occurrence!$I$2:$I$2441,($B$6+O892*($B$7-1))/($B$3-1)),0)</f>
        <v/>
      </c>
      <c r="R892" s="16">
        <f>IF(Occurrence!J892&gt;0,Occurrence!J892/Q892,0)</f>
        <v/>
      </c>
      <c r="S892" s="9">
        <f>IF(Occurrence!J892&gt;0,P892*R892,0)</f>
        <v/>
      </c>
      <c r="T892" s="24">
        <f>IF(Occurrence!K892&gt;0,COUNTIFS(Occurrence!$K$2:$K$2441,"&gt;0",Occurrence!$K$2:$K$2441,"&lt;="&amp;Occurrence!K892)/($B$9+1),0)</f>
        <v/>
      </c>
      <c r="U892" s="16">
        <f>IF(Occurrence!K892&gt;0,_xlfn.PERCENTILE.INC(Data!$O$2:$O$2441,($B$4+T892*($B$5-1))/($B$3-1)),0)</f>
        <v/>
      </c>
      <c r="V892" s="16">
        <f>IF(Occurrence!K892&gt;0,_xlfn.PERCENTILE.INC(Occurrence!$I$2:$I$2441,($B$6+T892*($B$7-1))/($B$3-1)),0)</f>
        <v/>
      </c>
      <c r="W892" s="16">
        <f>IF(Occurrence!K892&gt;0,Occurrence!K892/V892,0)</f>
        <v/>
      </c>
      <c r="X892" s="9">
        <f>IF(Occurrence!K892&gt;0,U892*W892,0)</f>
        <v/>
      </c>
      <c r="Y892" s="24">
        <f>COUNTIF(Data!$X$2:$X$2441,"&lt;="&amp;Data!X892)/($B$3+1)</f>
        <v/>
      </c>
      <c r="Z892" s="16">
        <f>_xlfn.PERCENTILE.INC(Data!$U$2:$U$2441,Y892)</f>
        <v/>
      </c>
      <c r="AA892" s="16">
        <f>_xlfn.PERCENTILE.INC(Data!$V$2:$V$2441,Y892)</f>
        <v/>
      </c>
      <c r="AB892" s="16">
        <f>Data!X892-AA892</f>
        <v/>
      </c>
      <c r="AC892" s="9">
        <f>Z892+AB892</f>
        <v/>
      </c>
      <c r="AD892" s="24">
        <f>COUNTIF(Data!$Y$2:$Y$2441,"&lt;="&amp;Data!Y892)/($B$3+1)</f>
        <v/>
      </c>
      <c r="AE892" s="16">
        <f>_xlfn.PERCENTILE.INC(Data!$U$2:$U$2441,AD892)</f>
        <v/>
      </c>
      <c r="AF892" s="16">
        <f>_xlfn.PERCENTILE.INC(Data!$V$2:$V$2441,AD892)</f>
        <v/>
      </c>
      <c r="AG892" s="16">
        <f>Data!Y892-AF892</f>
        <v/>
      </c>
      <c r="AH892" s="9">
        <f>AE892+AG892</f>
        <v/>
      </c>
    </row>
    <row r="893">
      <c r="N893" s="14">
        <f>Data!A893</f>
        <v/>
      </c>
      <c r="O893" s="24">
        <f>IF(Occurrence!J893&gt;0,COUNTIFS(Occurrence!$J$2:$J$2441,"&gt;0",Occurrence!$J$2:$J$2441,"&lt;="&amp;Occurrence!J893)/($B$8+1),0)</f>
        <v/>
      </c>
      <c r="P893" s="16">
        <f>IF(Occurrence!J893&gt;0,_xlfn.PERCENTILE.INC(Data!$O$2:$O$2441,($B$4+O893*($B$5-1))/($B$3-1)),0)</f>
        <v/>
      </c>
      <c r="Q893" s="16">
        <f>IF(Occurrence!J893&gt;0,_xlfn.PERCENTILE.INC(Occurrence!$I$2:$I$2441,($B$6+O893*($B$7-1))/($B$3-1)),0)</f>
        <v/>
      </c>
      <c r="R893" s="16">
        <f>IF(Occurrence!J893&gt;0,Occurrence!J893/Q893,0)</f>
        <v/>
      </c>
      <c r="S893" s="9">
        <f>IF(Occurrence!J893&gt;0,P893*R893,0)</f>
        <v/>
      </c>
      <c r="T893" s="24">
        <f>IF(Occurrence!K893&gt;0,COUNTIFS(Occurrence!$K$2:$K$2441,"&gt;0",Occurrence!$K$2:$K$2441,"&lt;="&amp;Occurrence!K893)/($B$9+1),0)</f>
        <v/>
      </c>
      <c r="U893" s="16">
        <f>IF(Occurrence!K893&gt;0,_xlfn.PERCENTILE.INC(Data!$O$2:$O$2441,($B$4+T893*($B$5-1))/($B$3-1)),0)</f>
        <v/>
      </c>
      <c r="V893" s="16">
        <f>IF(Occurrence!K893&gt;0,_xlfn.PERCENTILE.INC(Occurrence!$I$2:$I$2441,($B$6+T893*($B$7-1))/($B$3-1)),0)</f>
        <v/>
      </c>
      <c r="W893" s="16">
        <f>IF(Occurrence!K893&gt;0,Occurrence!K893/V893,0)</f>
        <v/>
      </c>
      <c r="X893" s="9">
        <f>IF(Occurrence!K893&gt;0,U893*W893,0)</f>
        <v/>
      </c>
      <c r="Y893" s="24">
        <f>COUNTIF(Data!$X$2:$X$2441,"&lt;="&amp;Data!X893)/($B$3+1)</f>
        <v/>
      </c>
      <c r="Z893" s="16">
        <f>_xlfn.PERCENTILE.INC(Data!$U$2:$U$2441,Y893)</f>
        <v/>
      </c>
      <c r="AA893" s="16">
        <f>_xlfn.PERCENTILE.INC(Data!$V$2:$V$2441,Y893)</f>
        <v/>
      </c>
      <c r="AB893" s="16">
        <f>Data!X893-AA893</f>
        <v/>
      </c>
      <c r="AC893" s="9">
        <f>Z893+AB893</f>
        <v/>
      </c>
      <c r="AD893" s="24">
        <f>COUNTIF(Data!$Y$2:$Y$2441,"&lt;="&amp;Data!Y893)/($B$3+1)</f>
        <v/>
      </c>
      <c r="AE893" s="16">
        <f>_xlfn.PERCENTILE.INC(Data!$U$2:$U$2441,AD893)</f>
        <v/>
      </c>
      <c r="AF893" s="16">
        <f>_xlfn.PERCENTILE.INC(Data!$V$2:$V$2441,AD893)</f>
        <v/>
      </c>
      <c r="AG893" s="16">
        <f>Data!Y893-AF893</f>
        <v/>
      </c>
      <c r="AH893" s="9">
        <f>AE893+AG893</f>
        <v/>
      </c>
    </row>
    <row r="894">
      <c r="N894" s="14">
        <f>Data!A894</f>
        <v/>
      </c>
      <c r="O894" s="24">
        <f>IF(Occurrence!J894&gt;0,COUNTIFS(Occurrence!$J$2:$J$2441,"&gt;0",Occurrence!$J$2:$J$2441,"&lt;="&amp;Occurrence!J894)/($B$8+1),0)</f>
        <v/>
      </c>
      <c r="P894" s="16">
        <f>IF(Occurrence!J894&gt;0,_xlfn.PERCENTILE.INC(Data!$O$2:$O$2441,($B$4+O894*($B$5-1))/($B$3-1)),0)</f>
        <v/>
      </c>
      <c r="Q894" s="16">
        <f>IF(Occurrence!J894&gt;0,_xlfn.PERCENTILE.INC(Occurrence!$I$2:$I$2441,($B$6+O894*($B$7-1))/($B$3-1)),0)</f>
        <v/>
      </c>
      <c r="R894" s="16">
        <f>IF(Occurrence!J894&gt;0,Occurrence!J894/Q894,0)</f>
        <v/>
      </c>
      <c r="S894" s="9">
        <f>IF(Occurrence!J894&gt;0,P894*R894,0)</f>
        <v/>
      </c>
      <c r="T894" s="24">
        <f>IF(Occurrence!K894&gt;0,COUNTIFS(Occurrence!$K$2:$K$2441,"&gt;0",Occurrence!$K$2:$K$2441,"&lt;="&amp;Occurrence!K894)/($B$9+1),0)</f>
        <v/>
      </c>
      <c r="U894" s="16">
        <f>IF(Occurrence!K894&gt;0,_xlfn.PERCENTILE.INC(Data!$O$2:$O$2441,($B$4+T894*($B$5-1))/($B$3-1)),0)</f>
        <v/>
      </c>
      <c r="V894" s="16">
        <f>IF(Occurrence!K894&gt;0,_xlfn.PERCENTILE.INC(Occurrence!$I$2:$I$2441,($B$6+T894*($B$7-1))/($B$3-1)),0)</f>
        <v/>
      </c>
      <c r="W894" s="16">
        <f>IF(Occurrence!K894&gt;0,Occurrence!K894/V894,0)</f>
        <v/>
      </c>
      <c r="X894" s="9">
        <f>IF(Occurrence!K894&gt;0,U894*W894,0)</f>
        <v/>
      </c>
      <c r="Y894" s="24">
        <f>COUNTIF(Data!$X$2:$X$2441,"&lt;="&amp;Data!X894)/($B$3+1)</f>
        <v/>
      </c>
      <c r="Z894" s="16">
        <f>_xlfn.PERCENTILE.INC(Data!$U$2:$U$2441,Y894)</f>
        <v/>
      </c>
      <c r="AA894" s="16">
        <f>_xlfn.PERCENTILE.INC(Data!$V$2:$V$2441,Y894)</f>
        <v/>
      </c>
      <c r="AB894" s="16">
        <f>Data!X894-AA894</f>
        <v/>
      </c>
      <c r="AC894" s="9">
        <f>Z894+AB894</f>
        <v/>
      </c>
      <c r="AD894" s="24">
        <f>COUNTIF(Data!$Y$2:$Y$2441,"&lt;="&amp;Data!Y894)/($B$3+1)</f>
        <v/>
      </c>
      <c r="AE894" s="16">
        <f>_xlfn.PERCENTILE.INC(Data!$U$2:$U$2441,AD894)</f>
        <v/>
      </c>
      <c r="AF894" s="16">
        <f>_xlfn.PERCENTILE.INC(Data!$V$2:$V$2441,AD894)</f>
        <v/>
      </c>
      <c r="AG894" s="16">
        <f>Data!Y894-AF894</f>
        <v/>
      </c>
      <c r="AH894" s="9">
        <f>AE894+AG894</f>
        <v/>
      </c>
    </row>
    <row r="895">
      <c r="N895" s="14">
        <f>Data!A895</f>
        <v/>
      </c>
      <c r="O895" s="24">
        <f>IF(Occurrence!J895&gt;0,COUNTIFS(Occurrence!$J$2:$J$2441,"&gt;0",Occurrence!$J$2:$J$2441,"&lt;="&amp;Occurrence!J895)/($B$8+1),0)</f>
        <v/>
      </c>
      <c r="P895" s="16">
        <f>IF(Occurrence!J895&gt;0,_xlfn.PERCENTILE.INC(Data!$O$2:$O$2441,($B$4+O895*($B$5-1))/($B$3-1)),0)</f>
        <v/>
      </c>
      <c r="Q895" s="16">
        <f>IF(Occurrence!J895&gt;0,_xlfn.PERCENTILE.INC(Occurrence!$I$2:$I$2441,($B$6+O895*($B$7-1))/($B$3-1)),0)</f>
        <v/>
      </c>
      <c r="R895" s="16">
        <f>IF(Occurrence!J895&gt;0,Occurrence!J895/Q895,0)</f>
        <v/>
      </c>
      <c r="S895" s="9">
        <f>IF(Occurrence!J895&gt;0,P895*R895,0)</f>
        <v/>
      </c>
      <c r="T895" s="24">
        <f>IF(Occurrence!K895&gt;0,COUNTIFS(Occurrence!$K$2:$K$2441,"&gt;0",Occurrence!$K$2:$K$2441,"&lt;="&amp;Occurrence!K895)/($B$9+1),0)</f>
        <v/>
      </c>
      <c r="U895" s="16">
        <f>IF(Occurrence!K895&gt;0,_xlfn.PERCENTILE.INC(Data!$O$2:$O$2441,($B$4+T895*($B$5-1))/($B$3-1)),0)</f>
        <v/>
      </c>
      <c r="V895" s="16">
        <f>IF(Occurrence!K895&gt;0,_xlfn.PERCENTILE.INC(Occurrence!$I$2:$I$2441,($B$6+T895*($B$7-1))/($B$3-1)),0)</f>
        <v/>
      </c>
      <c r="W895" s="16">
        <f>IF(Occurrence!K895&gt;0,Occurrence!K895/V895,0)</f>
        <v/>
      </c>
      <c r="X895" s="9">
        <f>IF(Occurrence!K895&gt;0,U895*W895,0)</f>
        <v/>
      </c>
      <c r="Y895" s="24">
        <f>COUNTIF(Data!$X$2:$X$2441,"&lt;="&amp;Data!X895)/($B$3+1)</f>
        <v/>
      </c>
      <c r="Z895" s="16">
        <f>_xlfn.PERCENTILE.INC(Data!$U$2:$U$2441,Y895)</f>
        <v/>
      </c>
      <c r="AA895" s="16">
        <f>_xlfn.PERCENTILE.INC(Data!$V$2:$V$2441,Y895)</f>
        <v/>
      </c>
      <c r="AB895" s="16">
        <f>Data!X895-AA895</f>
        <v/>
      </c>
      <c r="AC895" s="9">
        <f>Z895+AB895</f>
        <v/>
      </c>
      <c r="AD895" s="24">
        <f>COUNTIF(Data!$Y$2:$Y$2441,"&lt;="&amp;Data!Y895)/($B$3+1)</f>
        <v/>
      </c>
      <c r="AE895" s="16">
        <f>_xlfn.PERCENTILE.INC(Data!$U$2:$U$2441,AD895)</f>
        <v/>
      </c>
      <c r="AF895" s="16">
        <f>_xlfn.PERCENTILE.INC(Data!$V$2:$V$2441,AD895)</f>
        <v/>
      </c>
      <c r="AG895" s="16">
        <f>Data!Y895-AF895</f>
        <v/>
      </c>
      <c r="AH895" s="9">
        <f>AE895+AG895</f>
        <v/>
      </c>
    </row>
    <row r="896">
      <c r="N896" s="14">
        <f>Data!A896</f>
        <v/>
      </c>
      <c r="O896" s="24">
        <f>IF(Occurrence!J896&gt;0,COUNTIFS(Occurrence!$J$2:$J$2441,"&gt;0",Occurrence!$J$2:$J$2441,"&lt;="&amp;Occurrence!J896)/($B$8+1),0)</f>
        <v/>
      </c>
      <c r="P896" s="16">
        <f>IF(Occurrence!J896&gt;0,_xlfn.PERCENTILE.INC(Data!$O$2:$O$2441,($B$4+O896*($B$5-1))/($B$3-1)),0)</f>
        <v/>
      </c>
      <c r="Q896" s="16">
        <f>IF(Occurrence!J896&gt;0,_xlfn.PERCENTILE.INC(Occurrence!$I$2:$I$2441,($B$6+O896*($B$7-1))/($B$3-1)),0)</f>
        <v/>
      </c>
      <c r="R896" s="16">
        <f>IF(Occurrence!J896&gt;0,Occurrence!J896/Q896,0)</f>
        <v/>
      </c>
      <c r="S896" s="9">
        <f>IF(Occurrence!J896&gt;0,P896*R896,0)</f>
        <v/>
      </c>
      <c r="T896" s="24">
        <f>IF(Occurrence!K896&gt;0,COUNTIFS(Occurrence!$K$2:$K$2441,"&gt;0",Occurrence!$K$2:$K$2441,"&lt;="&amp;Occurrence!K896)/($B$9+1),0)</f>
        <v/>
      </c>
      <c r="U896" s="16">
        <f>IF(Occurrence!K896&gt;0,_xlfn.PERCENTILE.INC(Data!$O$2:$O$2441,($B$4+T896*($B$5-1))/($B$3-1)),0)</f>
        <v/>
      </c>
      <c r="V896" s="16">
        <f>IF(Occurrence!K896&gt;0,_xlfn.PERCENTILE.INC(Occurrence!$I$2:$I$2441,($B$6+T896*($B$7-1))/($B$3-1)),0)</f>
        <v/>
      </c>
      <c r="W896" s="16">
        <f>IF(Occurrence!K896&gt;0,Occurrence!K896/V896,0)</f>
        <v/>
      </c>
      <c r="X896" s="9">
        <f>IF(Occurrence!K896&gt;0,U896*W896,0)</f>
        <v/>
      </c>
      <c r="Y896" s="24">
        <f>COUNTIF(Data!$X$2:$X$2441,"&lt;="&amp;Data!X896)/($B$3+1)</f>
        <v/>
      </c>
      <c r="Z896" s="16">
        <f>_xlfn.PERCENTILE.INC(Data!$U$2:$U$2441,Y896)</f>
        <v/>
      </c>
      <c r="AA896" s="16">
        <f>_xlfn.PERCENTILE.INC(Data!$V$2:$V$2441,Y896)</f>
        <v/>
      </c>
      <c r="AB896" s="16">
        <f>Data!X896-AA896</f>
        <v/>
      </c>
      <c r="AC896" s="9">
        <f>Z896+AB896</f>
        <v/>
      </c>
      <c r="AD896" s="24">
        <f>COUNTIF(Data!$Y$2:$Y$2441,"&lt;="&amp;Data!Y896)/($B$3+1)</f>
        <v/>
      </c>
      <c r="AE896" s="16">
        <f>_xlfn.PERCENTILE.INC(Data!$U$2:$U$2441,AD896)</f>
        <v/>
      </c>
      <c r="AF896" s="16">
        <f>_xlfn.PERCENTILE.INC(Data!$V$2:$V$2441,AD896)</f>
        <v/>
      </c>
      <c r="AG896" s="16">
        <f>Data!Y896-AF896</f>
        <v/>
      </c>
      <c r="AH896" s="9">
        <f>AE896+AG896</f>
        <v/>
      </c>
    </row>
    <row r="897">
      <c r="N897" s="14">
        <f>Data!A897</f>
        <v/>
      </c>
      <c r="O897" s="24">
        <f>IF(Occurrence!J897&gt;0,COUNTIFS(Occurrence!$J$2:$J$2441,"&gt;0",Occurrence!$J$2:$J$2441,"&lt;="&amp;Occurrence!J897)/($B$8+1),0)</f>
        <v/>
      </c>
      <c r="P897" s="16">
        <f>IF(Occurrence!J897&gt;0,_xlfn.PERCENTILE.INC(Data!$O$2:$O$2441,($B$4+O897*($B$5-1))/($B$3-1)),0)</f>
        <v/>
      </c>
      <c r="Q897" s="16">
        <f>IF(Occurrence!J897&gt;0,_xlfn.PERCENTILE.INC(Occurrence!$I$2:$I$2441,($B$6+O897*($B$7-1))/($B$3-1)),0)</f>
        <v/>
      </c>
      <c r="R897" s="16">
        <f>IF(Occurrence!J897&gt;0,Occurrence!J897/Q897,0)</f>
        <v/>
      </c>
      <c r="S897" s="9">
        <f>IF(Occurrence!J897&gt;0,P897*R897,0)</f>
        <v/>
      </c>
      <c r="T897" s="24">
        <f>IF(Occurrence!K897&gt;0,COUNTIFS(Occurrence!$K$2:$K$2441,"&gt;0",Occurrence!$K$2:$K$2441,"&lt;="&amp;Occurrence!K897)/($B$9+1),0)</f>
        <v/>
      </c>
      <c r="U897" s="16">
        <f>IF(Occurrence!K897&gt;0,_xlfn.PERCENTILE.INC(Data!$O$2:$O$2441,($B$4+T897*($B$5-1))/($B$3-1)),0)</f>
        <v/>
      </c>
      <c r="V897" s="16">
        <f>IF(Occurrence!K897&gt;0,_xlfn.PERCENTILE.INC(Occurrence!$I$2:$I$2441,($B$6+T897*($B$7-1))/($B$3-1)),0)</f>
        <v/>
      </c>
      <c r="W897" s="16">
        <f>IF(Occurrence!K897&gt;0,Occurrence!K897/V897,0)</f>
        <v/>
      </c>
      <c r="X897" s="9">
        <f>IF(Occurrence!K897&gt;0,U897*W897,0)</f>
        <v/>
      </c>
      <c r="Y897" s="24">
        <f>COUNTIF(Data!$X$2:$X$2441,"&lt;="&amp;Data!X897)/($B$3+1)</f>
        <v/>
      </c>
      <c r="Z897" s="16">
        <f>_xlfn.PERCENTILE.INC(Data!$U$2:$U$2441,Y897)</f>
        <v/>
      </c>
      <c r="AA897" s="16">
        <f>_xlfn.PERCENTILE.INC(Data!$V$2:$V$2441,Y897)</f>
        <v/>
      </c>
      <c r="AB897" s="16">
        <f>Data!X897-AA897</f>
        <v/>
      </c>
      <c r="AC897" s="9">
        <f>Z897+AB897</f>
        <v/>
      </c>
      <c r="AD897" s="24">
        <f>COUNTIF(Data!$Y$2:$Y$2441,"&lt;="&amp;Data!Y897)/($B$3+1)</f>
        <v/>
      </c>
      <c r="AE897" s="16">
        <f>_xlfn.PERCENTILE.INC(Data!$U$2:$U$2441,AD897)</f>
        <v/>
      </c>
      <c r="AF897" s="16">
        <f>_xlfn.PERCENTILE.INC(Data!$V$2:$V$2441,AD897)</f>
        <v/>
      </c>
      <c r="AG897" s="16">
        <f>Data!Y897-AF897</f>
        <v/>
      </c>
      <c r="AH897" s="9">
        <f>AE897+AG897</f>
        <v/>
      </c>
    </row>
    <row r="898">
      <c r="N898" s="14">
        <f>Data!A898</f>
        <v/>
      </c>
      <c r="O898" s="24">
        <f>IF(Occurrence!J898&gt;0,COUNTIFS(Occurrence!$J$2:$J$2441,"&gt;0",Occurrence!$J$2:$J$2441,"&lt;="&amp;Occurrence!J898)/($B$8+1),0)</f>
        <v/>
      </c>
      <c r="P898" s="16">
        <f>IF(Occurrence!J898&gt;0,_xlfn.PERCENTILE.INC(Data!$O$2:$O$2441,($B$4+O898*($B$5-1))/($B$3-1)),0)</f>
        <v/>
      </c>
      <c r="Q898" s="16">
        <f>IF(Occurrence!J898&gt;0,_xlfn.PERCENTILE.INC(Occurrence!$I$2:$I$2441,($B$6+O898*($B$7-1))/($B$3-1)),0)</f>
        <v/>
      </c>
      <c r="R898" s="16">
        <f>IF(Occurrence!J898&gt;0,Occurrence!J898/Q898,0)</f>
        <v/>
      </c>
      <c r="S898" s="9">
        <f>IF(Occurrence!J898&gt;0,P898*R898,0)</f>
        <v/>
      </c>
      <c r="T898" s="24">
        <f>IF(Occurrence!K898&gt;0,COUNTIFS(Occurrence!$K$2:$K$2441,"&gt;0",Occurrence!$K$2:$K$2441,"&lt;="&amp;Occurrence!K898)/($B$9+1),0)</f>
        <v/>
      </c>
      <c r="U898" s="16">
        <f>IF(Occurrence!K898&gt;0,_xlfn.PERCENTILE.INC(Data!$O$2:$O$2441,($B$4+T898*($B$5-1))/($B$3-1)),0)</f>
        <v/>
      </c>
      <c r="V898" s="16">
        <f>IF(Occurrence!K898&gt;0,_xlfn.PERCENTILE.INC(Occurrence!$I$2:$I$2441,($B$6+T898*($B$7-1))/($B$3-1)),0)</f>
        <v/>
      </c>
      <c r="W898" s="16">
        <f>IF(Occurrence!K898&gt;0,Occurrence!K898/V898,0)</f>
        <v/>
      </c>
      <c r="X898" s="9">
        <f>IF(Occurrence!K898&gt;0,U898*W898,0)</f>
        <v/>
      </c>
      <c r="Y898" s="24">
        <f>COUNTIF(Data!$X$2:$X$2441,"&lt;="&amp;Data!X898)/($B$3+1)</f>
        <v/>
      </c>
      <c r="Z898" s="16">
        <f>_xlfn.PERCENTILE.INC(Data!$U$2:$U$2441,Y898)</f>
        <v/>
      </c>
      <c r="AA898" s="16">
        <f>_xlfn.PERCENTILE.INC(Data!$V$2:$V$2441,Y898)</f>
        <v/>
      </c>
      <c r="AB898" s="16">
        <f>Data!X898-AA898</f>
        <v/>
      </c>
      <c r="AC898" s="9">
        <f>Z898+AB898</f>
        <v/>
      </c>
      <c r="AD898" s="24">
        <f>COUNTIF(Data!$Y$2:$Y$2441,"&lt;="&amp;Data!Y898)/($B$3+1)</f>
        <v/>
      </c>
      <c r="AE898" s="16">
        <f>_xlfn.PERCENTILE.INC(Data!$U$2:$U$2441,AD898)</f>
        <v/>
      </c>
      <c r="AF898" s="16">
        <f>_xlfn.PERCENTILE.INC(Data!$V$2:$V$2441,AD898)</f>
        <v/>
      </c>
      <c r="AG898" s="16">
        <f>Data!Y898-AF898</f>
        <v/>
      </c>
      <c r="AH898" s="9">
        <f>AE898+AG898</f>
        <v/>
      </c>
    </row>
    <row r="899">
      <c r="N899" s="14">
        <f>Data!A899</f>
        <v/>
      </c>
      <c r="O899" s="24">
        <f>IF(Occurrence!J899&gt;0,COUNTIFS(Occurrence!$J$2:$J$2441,"&gt;0",Occurrence!$J$2:$J$2441,"&lt;="&amp;Occurrence!J899)/($B$8+1),0)</f>
        <v/>
      </c>
      <c r="P899" s="16">
        <f>IF(Occurrence!J899&gt;0,_xlfn.PERCENTILE.INC(Data!$O$2:$O$2441,($B$4+O899*($B$5-1))/($B$3-1)),0)</f>
        <v/>
      </c>
      <c r="Q899" s="16">
        <f>IF(Occurrence!J899&gt;0,_xlfn.PERCENTILE.INC(Occurrence!$I$2:$I$2441,($B$6+O899*($B$7-1))/($B$3-1)),0)</f>
        <v/>
      </c>
      <c r="R899" s="16">
        <f>IF(Occurrence!J899&gt;0,Occurrence!J899/Q899,0)</f>
        <v/>
      </c>
      <c r="S899" s="9">
        <f>IF(Occurrence!J899&gt;0,P899*R899,0)</f>
        <v/>
      </c>
      <c r="T899" s="24">
        <f>IF(Occurrence!K899&gt;0,COUNTIFS(Occurrence!$K$2:$K$2441,"&gt;0",Occurrence!$K$2:$K$2441,"&lt;="&amp;Occurrence!K899)/($B$9+1),0)</f>
        <v/>
      </c>
      <c r="U899" s="16">
        <f>IF(Occurrence!K899&gt;0,_xlfn.PERCENTILE.INC(Data!$O$2:$O$2441,($B$4+T899*($B$5-1))/($B$3-1)),0)</f>
        <v/>
      </c>
      <c r="V899" s="16">
        <f>IF(Occurrence!K899&gt;0,_xlfn.PERCENTILE.INC(Occurrence!$I$2:$I$2441,($B$6+T899*($B$7-1))/($B$3-1)),0)</f>
        <v/>
      </c>
      <c r="W899" s="16">
        <f>IF(Occurrence!K899&gt;0,Occurrence!K899/V899,0)</f>
        <v/>
      </c>
      <c r="X899" s="9">
        <f>IF(Occurrence!K899&gt;0,U899*W899,0)</f>
        <v/>
      </c>
      <c r="Y899" s="24">
        <f>COUNTIF(Data!$X$2:$X$2441,"&lt;="&amp;Data!X899)/($B$3+1)</f>
        <v/>
      </c>
      <c r="Z899" s="16">
        <f>_xlfn.PERCENTILE.INC(Data!$U$2:$U$2441,Y899)</f>
        <v/>
      </c>
      <c r="AA899" s="16">
        <f>_xlfn.PERCENTILE.INC(Data!$V$2:$V$2441,Y899)</f>
        <v/>
      </c>
      <c r="AB899" s="16">
        <f>Data!X899-AA899</f>
        <v/>
      </c>
      <c r="AC899" s="9">
        <f>Z899+AB899</f>
        <v/>
      </c>
      <c r="AD899" s="24">
        <f>COUNTIF(Data!$Y$2:$Y$2441,"&lt;="&amp;Data!Y899)/($B$3+1)</f>
        <v/>
      </c>
      <c r="AE899" s="16">
        <f>_xlfn.PERCENTILE.INC(Data!$U$2:$U$2441,AD899)</f>
        <v/>
      </c>
      <c r="AF899" s="16">
        <f>_xlfn.PERCENTILE.INC(Data!$V$2:$V$2441,AD899)</f>
        <v/>
      </c>
      <c r="AG899" s="16">
        <f>Data!Y899-AF899</f>
        <v/>
      </c>
      <c r="AH899" s="9">
        <f>AE899+AG899</f>
        <v/>
      </c>
    </row>
    <row r="900">
      <c r="N900" s="14">
        <f>Data!A900</f>
        <v/>
      </c>
      <c r="O900" s="24">
        <f>IF(Occurrence!J900&gt;0,COUNTIFS(Occurrence!$J$2:$J$2441,"&gt;0",Occurrence!$J$2:$J$2441,"&lt;="&amp;Occurrence!J900)/($B$8+1),0)</f>
        <v/>
      </c>
      <c r="P900" s="16">
        <f>IF(Occurrence!J900&gt;0,_xlfn.PERCENTILE.INC(Data!$O$2:$O$2441,($B$4+O900*($B$5-1))/($B$3-1)),0)</f>
        <v/>
      </c>
      <c r="Q900" s="16">
        <f>IF(Occurrence!J900&gt;0,_xlfn.PERCENTILE.INC(Occurrence!$I$2:$I$2441,($B$6+O900*($B$7-1))/($B$3-1)),0)</f>
        <v/>
      </c>
      <c r="R900" s="16">
        <f>IF(Occurrence!J900&gt;0,Occurrence!J900/Q900,0)</f>
        <v/>
      </c>
      <c r="S900" s="9">
        <f>IF(Occurrence!J900&gt;0,P900*R900,0)</f>
        <v/>
      </c>
      <c r="T900" s="24">
        <f>IF(Occurrence!K900&gt;0,COUNTIFS(Occurrence!$K$2:$K$2441,"&gt;0",Occurrence!$K$2:$K$2441,"&lt;="&amp;Occurrence!K900)/($B$9+1),0)</f>
        <v/>
      </c>
      <c r="U900" s="16">
        <f>IF(Occurrence!K900&gt;0,_xlfn.PERCENTILE.INC(Data!$O$2:$O$2441,($B$4+T900*($B$5-1))/($B$3-1)),0)</f>
        <v/>
      </c>
      <c r="V900" s="16">
        <f>IF(Occurrence!K900&gt;0,_xlfn.PERCENTILE.INC(Occurrence!$I$2:$I$2441,($B$6+T900*($B$7-1))/($B$3-1)),0)</f>
        <v/>
      </c>
      <c r="W900" s="16">
        <f>IF(Occurrence!K900&gt;0,Occurrence!K900/V900,0)</f>
        <v/>
      </c>
      <c r="X900" s="9">
        <f>IF(Occurrence!K900&gt;0,U900*W900,0)</f>
        <v/>
      </c>
      <c r="Y900" s="24">
        <f>COUNTIF(Data!$X$2:$X$2441,"&lt;="&amp;Data!X900)/($B$3+1)</f>
        <v/>
      </c>
      <c r="Z900" s="16">
        <f>_xlfn.PERCENTILE.INC(Data!$U$2:$U$2441,Y900)</f>
        <v/>
      </c>
      <c r="AA900" s="16">
        <f>_xlfn.PERCENTILE.INC(Data!$V$2:$V$2441,Y900)</f>
        <v/>
      </c>
      <c r="AB900" s="16">
        <f>Data!X900-AA900</f>
        <v/>
      </c>
      <c r="AC900" s="9">
        <f>Z900+AB900</f>
        <v/>
      </c>
      <c r="AD900" s="24">
        <f>COUNTIF(Data!$Y$2:$Y$2441,"&lt;="&amp;Data!Y900)/($B$3+1)</f>
        <v/>
      </c>
      <c r="AE900" s="16">
        <f>_xlfn.PERCENTILE.INC(Data!$U$2:$U$2441,AD900)</f>
        <v/>
      </c>
      <c r="AF900" s="16">
        <f>_xlfn.PERCENTILE.INC(Data!$V$2:$V$2441,AD900)</f>
        <v/>
      </c>
      <c r="AG900" s="16">
        <f>Data!Y900-AF900</f>
        <v/>
      </c>
      <c r="AH900" s="9">
        <f>AE900+AG900</f>
        <v/>
      </c>
    </row>
    <row r="901">
      <c r="N901" s="14">
        <f>Data!A901</f>
        <v/>
      </c>
      <c r="O901" s="24">
        <f>IF(Occurrence!J901&gt;0,COUNTIFS(Occurrence!$J$2:$J$2441,"&gt;0",Occurrence!$J$2:$J$2441,"&lt;="&amp;Occurrence!J901)/($B$8+1),0)</f>
        <v/>
      </c>
      <c r="P901" s="16">
        <f>IF(Occurrence!J901&gt;0,_xlfn.PERCENTILE.INC(Data!$O$2:$O$2441,($B$4+O901*($B$5-1))/($B$3-1)),0)</f>
        <v/>
      </c>
      <c r="Q901" s="16">
        <f>IF(Occurrence!J901&gt;0,_xlfn.PERCENTILE.INC(Occurrence!$I$2:$I$2441,($B$6+O901*($B$7-1))/($B$3-1)),0)</f>
        <v/>
      </c>
      <c r="R901" s="16">
        <f>IF(Occurrence!J901&gt;0,Occurrence!J901/Q901,0)</f>
        <v/>
      </c>
      <c r="S901" s="9">
        <f>IF(Occurrence!J901&gt;0,P901*R901,0)</f>
        <v/>
      </c>
      <c r="T901" s="24">
        <f>IF(Occurrence!K901&gt;0,COUNTIFS(Occurrence!$K$2:$K$2441,"&gt;0",Occurrence!$K$2:$K$2441,"&lt;="&amp;Occurrence!K901)/($B$9+1),0)</f>
        <v/>
      </c>
      <c r="U901" s="16">
        <f>IF(Occurrence!K901&gt;0,_xlfn.PERCENTILE.INC(Data!$O$2:$O$2441,($B$4+T901*($B$5-1))/($B$3-1)),0)</f>
        <v/>
      </c>
      <c r="V901" s="16">
        <f>IF(Occurrence!K901&gt;0,_xlfn.PERCENTILE.INC(Occurrence!$I$2:$I$2441,($B$6+T901*($B$7-1))/($B$3-1)),0)</f>
        <v/>
      </c>
      <c r="W901" s="16">
        <f>IF(Occurrence!K901&gt;0,Occurrence!K901/V901,0)</f>
        <v/>
      </c>
      <c r="X901" s="9">
        <f>IF(Occurrence!K901&gt;0,U901*W901,0)</f>
        <v/>
      </c>
      <c r="Y901" s="24">
        <f>COUNTIF(Data!$X$2:$X$2441,"&lt;="&amp;Data!X901)/($B$3+1)</f>
        <v/>
      </c>
      <c r="Z901" s="16">
        <f>_xlfn.PERCENTILE.INC(Data!$U$2:$U$2441,Y901)</f>
        <v/>
      </c>
      <c r="AA901" s="16">
        <f>_xlfn.PERCENTILE.INC(Data!$V$2:$V$2441,Y901)</f>
        <v/>
      </c>
      <c r="AB901" s="16">
        <f>Data!X901-AA901</f>
        <v/>
      </c>
      <c r="AC901" s="9">
        <f>Z901+AB901</f>
        <v/>
      </c>
      <c r="AD901" s="24">
        <f>COUNTIF(Data!$Y$2:$Y$2441,"&lt;="&amp;Data!Y901)/($B$3+1)</f>
        <v/>
      </c>
      <c r="AE901" s="16">
        <f>_xlfn.PERCENTILE.INC(Data!$U$2:$U$2441,AD901)</f>
        <v/>
      </c>
      <c r="AF901" s="16">
        <f>_xlfn.PERCENTILE.INC(Data!$V$2:$V$2441,AD901)</f>
        <v/>
      </c>
      <c r="AG901" s="16">
        <f>Data!Y901-AF901</f>
        <v/>
      </c>
      <c r="AH901" s="9">
        <f>AE901+AG901</f>
        <v/>
      </c>
    </row>
    <row r="902">
      <c r="N902" s="14">
        <f>Data!A902</f>
        <v/>
      </c>
      <c r="O902" s="24">
        <f>IF(Occurrence!J902&gt;0,COUNTIFS(Occurrence!$J$2:$J$2441,"&gt;0",Occurrence!$J$2:$J$2441,"&lt;="&amp;Occurrence!J902)/($B$8+1),0)</f>
        <v/>
      </c>
      <c r="P902" s="16">
        <f>IF(Occurrence!J902&gt;0,_xlfn.PERCENTILE.INC(Data!$O$2:$O$2441,($B$4+O902*($B$5-1))/($B$3-1)),0)</f>
        <v/>
      </c>
      <c r="Q902" s="16">
        <f>IF(Occurrence!J902&gt;0,_xlfn.PERCENTILE.INC(Occurrence!$I$2:$I$2441,($B$6+O902*($B$7-1))/($B$3-1)),0)</f>
        <v/>
      </c>
      <c r="R902" s="16">
        <f>IF(Occurrence!J902&gt;0,Occurrence!J902/Q902,0)</f>
        <v/>
      </c>
      <c r="S902" s="9">
        <f>IF(Occurrence!J902&gt;0,P902*R902,0)</f>
        <v/>
      </c>
      <c r="T902" s="24">
        <f>IF(Occurrence!K902&gt;0,COUNTIFS(Occurrence!$K$2:$K$2441,"&gt;0",Occurrence!$K$2:$K$2441,"&lt;="&amp;Occurrence!K902)/($B$9+1),0)</f>
        <v/>
      </c>
      <c r="U902" s="16">
        <f>IF(Occurrence!K902&gt;0,_xlfn.PERCENTILE.INC(Data!$O$2:$O$2441,($B$4+T902*($B$5-1))/($B$3-1)),0)</f>
        <v/>
      </c>
      <c r="V902" s="16">
        <f>IF(Occurrence!K902&gt;0,_xlfn.PERCENTILE.INC(Occurrence!$I$2:$I$2441,($B$6+T902*($B$7-1))/($B$3-1)),0)</f>
        <v/>
      </c>
      <c r="W902" s="16">
        <f>IF(Occurrence!K902&gt;0,Occurrence!K902/V902,0)</f>
        <v/>
      </c>
      <c r="X902" s="9">
        <f>IF(Occurrence!K902&gt;0,U902*W902,0)</f>
        <v/>
      </c>
      <c r="Y902" s="24">
        <f>COUNTIF(Data!$X$2:$X$2441,"&lt;="&amp;Data!X902)/($B$3+1)</f>
        <v/>
      </c>
      <c r="Z902" s="16">
        <f>_xlfn.PERCENTILE.INC(Data!$U$2:$U$2441,Y902)</f>
        <v/>
      </c>
      <c r="AA902" s="16">
        <f>_xlfn.PERCENTILE.INC(Data!$V$2:$V$2441,Y902)</f>
        <v/>
      </c>
      <c r="AB902" s="16">
        <f>Data!X902-AA902</f>
        <v/>
      </c>
      <c r="AC902" s="9">
        <f>Z902+AB902</f>
        <v/>
      </c>
      <c r="AD902" s="24">
        <f>COUNTIF(Data!$Y$2:$Y$2441,"&lt;="&amp;Data!Y902)/($B$3+1)</f>
        <v/>
      </c>
      <c r="AE902" s="16">
        <f>_xlfn.PERCENTILE.INC(Data!$U$2:$U$2441,AD902)</f>
        <v/>
      </c>
      <c r="AF902" s="16">
        <f>_xlfn.PERCENTILE.INC(Data!$V$2:$V$2441,AD902)</f>
        <v/>
      </c>
      <c r="AG902" s="16">
        <f>Data!Y902-AF902</f>
        <v/>
      </c>
      <c r="AH902" s="9">
        <f>AE902+AG902</f>
        <v/>
      </c>
    </row>
    <row r="903">
      <c r="N903" s="14">
        <f>Data!A903</f>
        <v/>
      </c>
      <c r="O903" s="24">
        <f>IF(Occurrence!J903&gt;0,COUNTIFS(Occurrence!$J$2:$J$2441,"&gt;0",Occurrence!$J$2:$J$2441,"&lt;="&amp;Occurrence!J903)/($B$8+1),0)</f>
        <v/>
      </c>
      <c r="P903" s="16">
        <f>IF(Occurrence!J903&gt;0,_xlfn.PERCENTILE.INC(Data!$O$2:$O$2441,($B$4+O903*($B$5-1))/($B$3-1)),0)</f>
        <v/>
      </c>
      <c r="Q903" s="16">
        <f>IF(Occurrence!J903&gt;0,_xlfn.PERCENTILE.INC(Occurrence!$I$2:$I$2441,($B$6+O903*($B$7-1))/($B$3-1)),0)</f>
        <v/>
      </c>
      <c r="R903" s="16">
        <f>IF(Occurrence!J903&gt;0,Occurrence!J903/Q903,0)</f>
        <v/>
      </c>
      <c r="S903" s="9">
        <f>IF(Occurrence!J903&gt;0,P903*R903,0)</f>
        <v/>
      </c>
      <c r="T903" s="24">
        <f>IF(Occurrence!K903&gt;0,COUNTIFS(Occurrence!$K$2:$K$2441,"&gt;0",Occurrence!$K$2:$K$2441,"&lt;="&amp;Occurrence!K903)/($B$9+1),0)</f>
        <v/>
      </c>
      <c r="U903" s="16">
        <f>IF(Occurrence!K903&gt;0,_xlfn.PERCENTILE.INC(Data!$O$2:$O$2441,($B$4+T903*($B$5-1))/($B$3-1)),0)</f>
        <v/>
      </c>
      <c r="V903" s="16">
        <f>IF(Occurrence!K903&gt;0,_xlfn.PERCENTILE.INC(Occurrence!$I$2:$I$2441,($B$6+T903*($B$7-1))/($B$3-1)),0)</f>
        <v/>
      </c>
      <c r="W903" s="16">
        <f>IF(Occurrence!K903&gt;0,Occurrence!K903/V903,0)</f>
        <v/>
      </c>
      <c r="X903" s="9">
        <f>IF(Occurrence!K903&gt;0,U903*W903,0)</f>
        <v/>
      </c>
      <c r="Y903" s="24">
        <f>COUNTIF(Data!$X$2:$X$2441,"&lt;="&amp;Data!X903)/($B$3+1)</f>
        <v/>
      </c>
      <c r="Z903" s="16">
        <f>_xlfn.PERCENTILE.INC(Data!$U$2:$U$2441,Y903)</f>
        <v/>
      </c>
      <c r="AA903" s="16">
        <f>_xlfn.PERCENTILE.INC(Data!$V$2:$V$2441,Y903)</f>
        <v/>
      </c>
      <c r="AB903" s="16">
        <f>Data!X903-AA903</f>
        <v/>
      </c>
      <c r="AC903" s="9">
        <f>Z903+AB903</f>
        <v/>
      </c>
      <c r="AD903" s="24">
        <f>COUNTIF(Data!$Y$2:$Y$2441,"&lt;="&amp;Data!Y903)/($B$3+1)</f>
        <v/>
      </c>
      <c r="AE903" s="16">
        <f>_xlfn.PERCENTILE.INC(Data!$U$2:$U$2441,AD903)</f>
        <v/>
      </c>
      <c r="AF903" s="16">
        <f>_xlfn.PERCENTILE.INC(Data!$V$2:$V$2441,AD903)</f>
        <v/>
      </c>
      <c r="AG903" s="16">
        <f>Data!Y903-AF903</f>
        <v/>
      </c>
      <c r="AH903" s="9">
        <f>AE903+AG903</f>
        <v/>
      </c>
    </row>
    <row r="904">
      <c r="N904" s="14">
        <f>Data!A904</f>
        <v/>
      </c>
      <c r="O904" s="24">
        <f>IF(Occurrence!J904&gt;0,COUNTIFS(Occurrence!$J$2:$J$2441,"&gt;0",Occurrence!$J$2:$J$2441,"&lt;="&amp;Occurrence!J904)/($B$8+1),0)</f>
        <v/>
      </c>
      <c r="P904" s="16">
        <f>IF(Occurrence!J904&gt;0,_xlfn.PERCENTILE.INC(Data!$O$2:$O$2441,($B$4+O904*($B$5-1))/($B$3-1)),0)</f>
        <v/>
      </c>
      <c r="Q904" s="16">
        <f>IF(Occurrence!J904&gt;0,_xlfn.PERCENTILE.INC(Occurrence!$I$2:$I$2441,($B$6+O904*($B$7-1))/($B$3-1)),0)</f>
        <v/>
      </c>
      <c r="R904" s="16">
        <f>IF(Occurrence!J904&gt;0,Occurrence!J904/Q904,0)</f>
        <v/>
      </c>
      <c r="S904" s="9">
        <f>IF(Occurrence!J904&gt;0,P904*R904,0)</f>
        <v/>
      </c>
      <c r="T904" s="24">
        <f>IF(Occurrence!K904&gt;0,COUNTIFS(Occurrence!$K$2:$K$2441,"&gt;0",Occurrence!$K$2:$K$2441,"&lt;="&amp;Occurrence!K904)/($B$9+1),0)</f>
        <v/>
      </c>
      <c r="U904" s="16">
        <f>IF(Occurrence!K904&gt;0,_xlfn.PERCENTILE.INC(Data!$O$2:$O$2441,($B$4+T904*($B$5-1))/($B$3-1)),0)</f>
        <v/>
      </c>
      <c r="V904" s="16">
        <f>IF(Occurrence!K904&gt;0,_xlfn.PERCENTILE.INC(Occurrence!$I$2:$I$2441,($B$6+T904*($B$7-1))/($B$3-1)),0)</f>
        <v/>
      </c>
      <c r="W904" s="16">
        <f>IF(Occurrence!K904&gt;0,Occurrence!K904/V904,0)</f>
        <v/>
      </c>
      <c r="X904" s="9">
        <f>IF(Occurrence!K904&gt;0,U904*W904,0)</f>
        <v/>
      </c>
      <c r="Y904" s="24">
        <f>COUNTIF(Data!$X$2:$X$2441,"&lt;="&amp;Data!X904)/($B$3+1)</f>
        <v/>
      </c>
      <c r="Z904" s="16">
        <f>_xlfn.PERCENTILE.INC(Data!$U$2:$U$2441,Y904)</f>
        <v/>
      </c>
      <c r="AA904" s="16">
        <f>_xlfn.PERCENTILE.INC(Data!$V$2:$V$2441,Y904)</f>
        <v/>
      </c>
      <c r="AB904" s="16">
        <f>Data!X904-AA904</f>
        <v/>
      </c>
      <c r="AC904" s="9">
        <f>Z904+AB904</f>
        <v/>
      </c>
      <c r="AD904" s="24">
        <f>COUNTIF(Data!$Y$2:$Y$2441,"&lt;="&amp;Data!Y904)/($B$3+1)</f>
        <v/>
      </c>
      <c r="AE904" s="16">
        <f>_xlfn.PERCENTILE.INC(Data!$U$2:$U$2441,AD904)</f>
        <v/>
      </c>
      <c r="AF904" s="16">
        <f>_xlfn.PERCENTILE.INC(Data!$V$2:$V$2441,AD904)</f>
        <v/>
      </c>
      <c r="AG904" s="16">
        <f>Data!Y904-AF904</f>
        <v/>
      </c>
      <c r="AH904" s="9">
        <f>AE904+AG904</f>
        <v/>
      </c>
    </row>
    <row r="905">
      <c r="N905" s="14">
        <f>Data!A905</f>
        <v/>
      </c>
      <c r="O905" s="24">
        <f>IF(Occurrence!J905&gt;0,COUNTIFS(Occurrence!$J$2:$J$2441,"&gt;0",Occurrence!$J$2:$J$2441,"&lt;="&amp;Occurrence!J905)/($B$8+1),0)</f>
        <v/>
      </c>
      <c r="P905" s="16">
        <f>IF(Occurrence!J905&gt;0,_xlfn.PERCENTILE.INC(Data!$O$2:$O$2441,($B$4+O905*($B$5-1))/($B$3-1)),0)</f>
        <v/>
      </c>
      <c r="Q905" s="16">
        <f>IF(Occurrence!J905&gt;0,_xlfn.PERCENTILE.INC(Occurrence!$I$2:$I$2441,($B$6+O905*($B$7-1))/($B$3-1)),0)</f>
        <v/>
      </c>
      <c r="R905" s="16">
        <f>IF(Occurrence!J905&gt;0,Occurrence!J905/Q905,0)</f>
        <v/>
      </c>
      <c r="S905" s="9">
        <f>IF(Occurrence!J905&gt;0,P905*R905,0)</f>
        <v/>
      </c>
      <c r="T905" s="24">
        <f>IF(Occurrence!K905&gt;0,COUNTIFS(Occurrence!$K$2:$K$2441,"&gt;0",Occurrence!$K$2:$K$2441,"&lt;="&amp;Occurrence!K905)/($B$9+1),0)</f>
        <v/>
      </c>
      <c r="U905" s="16">
        <f>IF(Occurrence!K905&gt;0,_xlfn.PERCENTILE.INC(Data!$O$2:$O$2441,($B$4+T905*($B$5-1))/($B$3-1)),0)</f>
        <v/>
      </c>
      <c r="V905" s="16">
        <f>IF(Occurrence!K905&gt;0,_xlfn.PERCENTILE.INC(Occurrence!$I$2:$I$2441,($B$6+T905*($B$7-1))/($B$3-1)),0)</f>
        <v/>
      </c>
      <c r="W905" s="16">
        <f>IF(Occurrence!K905&gt;0,Occurrence!K905/V905,0)</f>
        <v/>
      </c>
      <c r="X905" s="9">
        <f>IF(Occurrence!K905&gt;0,U905*W905,0)</f>
        <v/>
      </c>
      <c r="Y905" s="24">
        <f>COUNTIF(Data!$X$2:$X$2441,"&lt;="&amp;Data!X905)/($B$3+1)</f>
        <v/>
      </c>
      <c r="Z905" s="16">
        <f>_xlfn.PERCENTILE.INC(Data!$U$2:$U$2441,Y905)</f>
        <v/>
      </c>
      <c r="AA905" s="16">
        <f>_xlfn.PERCENTILE.INC(Data!$V$2:$V$2441,Y905)</f>
        <v/>
      </c>
      <c r="AB905" s="16">
        <f>Data!X905-AA905</f>
        <v/>
      </c>
      <c r="AC905" s="9">
        <f>Z905+AB905</f>
        <v/>
      </c>
      <c r="AD905" s="24">
        <f>COUNTIF(Data!$Y$2:$Y$2441,"&lt;="&amp;Data!Y905)/($B$3+1)</f>
        <v/>
      </c>
      <c r="AE905" s="16">
        <f>_xlfn.PERCENTILE.INC(Data!$U$2:$U$2441,AD905)</f>
        <v/>
      </c>
      <c r="AF905" s="16">
        <f>_xlfn.PERCENTILE.INC(Data!$V$2:$V$2441,AD905)</f>
        <v/>
      </c>
      <c r="AG905" s="16">
        <f>Data!Y905-AF905</f>
        <v/>
      </c>
      <c r="AH905" s="9">
        <f>AE905+AG905</f>
        <v/>
      </c>
    </row>
    <row r="906">
      <c r="N906" s="14">
        <f>Data!A906</f>
        <v/>
      </c>
      <c r="O906" s="24">
        <f>IF(Occurrence!J906&gt;0,COUNTIFS(Occurrence!$J$2:$J$2441,"&gt;0",Occurrence!$J$2:$J$2441,"&lt;="&amp;Occurrence!J906)/($B$8+1),0)</f>
        <v/>
      </c>
      <c r="P906" s="16">
        <f>IF(Occurrence!J906&gt;0,_xlfn.PERCENTILE.INC(Data!$O$2:$O$2441,($B$4+O906*($B$5-1))/($B$3-1)),0)</f>
        <v/>
      </c>
      <c r="Q906" s="16">
        <f>IF(Occurrence!J906&gt;0,_xlfn.PERCENTILE.INC(Occurrence!$I$2:$I$2441,($B$6+O906*($B$7-1))/($B$3-1)),0)</f>
        <v/>
      </c>
      <c r="R906" s="16">
        <f>IF(Occurrence!J906&gt;0,Occurrence!J906/Q906,0)</f>
        <v/>
      </c>
      <c r="S906" s="9">
        <f>IF(Occurrence!J906&gt;0,P906*R906,0)</f>
        <v/>
      </c>
      <c r="T906" s="24">
        <f>IF(Occurrence!K906&gt;0,COUNTIFS(Occurrence!$K$2:$K$2441,"&gt;0",Occurrence!$K$2:$K$2441,"&lt;="&amp;Occurrence!K906)/($B$9+1),0)</f>
        <v/>
      </c>
      <c r="U906" s="16">
        <f>IF(Occurrence!K906&gt;0,_xlfn.PERCENTILE.INC(Data!$O$2:$O$2441,($B$4+T906*($B$5-1))/($B$3-1)),0)</f>
        <v/>
      </c>
      <c r="V906" s="16">
        <f>IF(Occurrence!K906&gt;0,_xlfn.PERCENTILE.INC(Occurrence!$I$2:$I$2441,($B$6+T906*($B$7-1))/($B$3-1)),0)</f>
        <v/>
      </c>
      <c r="W906" s="16">
        <f>IF(Occurrence!K906&gt;0,Occurrence!K906/V906,0)</f>
        <v/>
      </c>
      <c r="X906" s="9">
        <f>IF(Occurrence!K906&gt;0,U906*W906,0)</f>
        <v/>
      </c>
      <c r="Y906" s="24">
        <f>COUNTIF(Data!$X$2:$X$2441,"&lt;="&amp;Data!X906)/($B$3+1)</f>
        <v/>
      </c>
      <c r="Z906" s="16">
        <f>_xlfn.PERCENTILE.INC(Data!$U$2:$U$2441,Y906)</f>
        <v/>
      </c>
      <c r="AA906" s="16">
        <f>_xlfn.PERCENTILE.INC(Data!$V$2:$V$2441,Y906)</f>
        <v/>
      </c>
      <c r="AB906" s="16">
        <f>Data!X906-AA906</f>
        <v/>
      </c>
      <c r="AC906" s="9">
        <f>Z906+AB906</f>
        <v/>
      </c>
      <c r="AD906" s="24">
        <f>COUNTIF(Data!$Y$2:$Y$2441,"&lt;="&amp;Data!Y906)/($B$3+1)</f>
        <v/>
      </c>
      <c r="AE906" s="16">
        <f>_xlfn.PERCENTILE.INC(Data!$U$2:$U$2441,AD906)</f>
        <v/>
      </c>
      <c r="AF906" s="16">
        <f>_xlfn.PERCENTILE.INC(Data!$V$2:$V$2441,AD906)</f>
        <v/>
      </c>
      <c r="AG906" s="16">
        <f>Data!Y906-AF906</f>
        <v/>
      </c>
      <c r="AH906" s="9">
        <f>AE906+AG906</f>
        <v/>
      </c>
    </row>
    <row r="907">
      <c r="N907" s="14">
        <f>Data!A907</f>
        <v/>
      </c>
      <c r="O907" s="24">
        <f>IF(Occurrence!J907&gt;0,COUNTIFS(Occurrence!$J$2:$J$2441,"&gt;0",Occurrence!$J$2:$J$2441,"&lt;="&amp;Occurrence!J907)/($B$8+1),0)</f>
        <v/>
      </c>
      <c r="P907" s="16">
        <f>IF(Occurrence!J907&gt;0,_xlfn.PERCENTILE.INC(Data!$O$2:$O$2441,($B$4+O907*($B$5-1))/($B$3-1)),0)</f>
        <v/>
      </c>
      <c r="Q907" s="16">
        <f>IF(Occurrence!J907&gt;0,_xlfn.PERCENTILE.INC(Occurrence!$I$2:$I$2441,($B$6+O907*($B$7-1))/($B$3-1)),0)</f>
        <v/>
      </c>
      <c r="R907" s="16">
        <f>IF(Occurrence!J907&gt;0,Occurrence!J907/Q907,0)</f>
        <v/>
      </c>
      <c r="S907" s="9">
        <f>IF(Occurrence!J907&gt;0,P907*R907,0)</f>
        <v/>
      </c>
      <c r="T907" s="24">
        <f>IF(Occurrence!K907&gt;0,COUNTIFS(Occurrence!$K$2:$K$2441,"&gt;0",Occurrence!$K$2:$K$2441,"&lt;="&amp;Occurrence!K907)/($B$9+1),0)</f>
        <v/>
      </c>
      <c r="U907" s="16">
        <f>IF(Occurrence!K907&gt;0,_xlfn.PERCENTILE.INC(Data!$O$2:$O$2441,($B$4+T907*($B$5-1))/($B$3-1)),0)</f>
        <v/>
      </c>
      <c r="V907" s="16">
        <f>IF(Occurrence!K907&gt;0,_xlfn.PERCENTILE.INC(Occurrence!$I$2:$I$2441,($B$6+T907*($B$7-1))/($B$3-1)),0)</f>
        <v/>
      </c>
      <c r="W907" s="16">
        <f>IF(Occurrence!K907&gt;0,Occurrence!K907/V907,0)</f>
        <v/>
      </c>
      <c r="X907" s="9">
        <f>IF(Occurrence!K907&gt;0,U907*W907,0)</f>
        <v/>
      </c>
      <c r="Y907" s="24">
        <f>COUNTIF(Data!$X$2:$X$2441,"&lt;="&amp;Data!X907)/($B$3+1)</f>
        <v/>
      </c>
      <c r="Z907" s="16">
        <f>_xlfn.PERCENTILE.INC(Data!$U$2:$U$2441,Y907)</f>
        <v/>
      </c>
      <c r="AA907" s="16">
        <f>_xlfn.PERCENTILE.INC(Data!$V$2:$V$2441,Y907)</f>
        <v/>
      </c>
      <c r="AB907" s="16">
        <f>Data!X907-AA907</f>
        <v/>
      </c>
      <c r="AC907" s="9">
        <f>Z907+AB907</f>
        <v/>
      </c>
      <c r="AD907" s="24">
        <f>COUNTIF(Data!$Y$2:$Y$2441,"&lt;="&amp;Data!Y907)/($B$3+1)</f>
        <v/>
      </c>
      <c r="AE907" s="16">
        <f>_xlfn.PERCENTILE.INC(Data!$U$2:$U$2441,AD907)</f>
        <v/>
      </c>
      <c r="AF907" s="16">
        <f>_xlfn.PERCENTILE.INC(Data!$V$2:$V$2441,AD907)</f>
        <v/>
      </c>
      <c r="AG907" s="16">
        <f>Data!Y907-AF907</f>
        <v/>
      </c>
      <c r="AH907" s="9">
        <f>AE907+AG907</f>
        <v/>
      </c>
    </row>
    <row r="908">
      <c r="N908" s="14">
        <f>Data!A908</f>
        <v/>
      </c>
      <c r="O908" s="24">
        <f>IF(Occurrence!J908&gt;0,COUNTIFS(Occurrence!$J$2:$J$2441,"&gt;0",Occurrence!$J$2:$J$2441,"&lt;="&amp;Occurrence!J908)/($B$8+1),0)</f>
        <v/>
      </c>
      <c r="P908" s="16">
        <f>IF(Occurrence!J908&gt;0,_xlfn.PERCENTILE.INC(Data!$O$2:$O$2441,($B$4+O908*($B$5-1))/($B$3-1)),0)</f>
        <v/>
      </c>
      <c r="Q908" s="16">
        <f>IF(Occurrence!J908&gt;0,_xlfn.PERCENTILE.INC(Occurrence!$I$2:$I$2441,($B$6+O908*($B$7-1))/($B$3-1)),0)</f>
        <v/>
      </c>
      <c r="R908" s="16">
        <f>IF(Occurrence!J908&gt;0,Occurrence!J908/Q908,0)</f>
        <v/>
      </c>
      <c r="S908" s="9">
        <f>IF(Occurrence!J908&gt;0,P908*R908,0)</f>
        <v/>
      </c>
      <c r="T908" s="24">
        <f>IF(Occurrence!K908&gt;0,COUNTIFS(Occurrence!$K$2:$K$2441,"&gt;0",Occurrence!$K$2:$K$2441,"&lt;="&amp;Occurrence!K908)/($B$9+1),0)</f>
        <v/>
      </c>
      <c r="U908" s="16">
        <f>IF(Occurrence!K908&gt;0,_xlfn.PERCENTILE.INC(Data!$O$2:$O$2441,($B$4+T908*($B$5-1))/($B$3-1)),0)</f>
        <v/>
      </c>
      <c r="V908" s="16">
        <f>IF(Occurrence!K908&gt;0,_xlfn.PERCENTILE.INC(Occurrence!$I$2:$I$2441,($B$6+T908*($B$7-1))/($B$3-1)),0)</f>
        <v/>
      </c>
      <c r="W908" s="16">
        <f>IF(Occurrence!K908&gt;0,Occurrence!K908/V908,0)</f>
        <v/>
      </c>
      <c r="X908" s="9">
        <f>IF(Occurrence!K908&gt;0,U908*W908,0)</f>
        <v/>
      </c>
      <c r="Y908" s="24">
        <f>COUNTIF(Data!$X$2:$X$2441,"&lt;="&amp;Data!X908)/($B$3+1)</f>
        <v/>
      </c>
      <c r="Z908" s="16">
        <f>_xlfn.PERCENTILE.INC(Data!$U$2:$U$2441,Y908)</f>
        <v/>
      </c>
      <c r="AA908" s="16">
        <f>_xlfn.PERCENTILE.INC(Data!$V$2:$V$2441,Y908)</f>
        <v/>
      </c>
      <c r="AB908" s="16">
        <f>Data!X908-AA908</f>
        <v/>
      </c>
      <c r="AC908" s="9">
        <f>Z908+AB908</f>
        <v/>
      </c>
      <c r="AD908" s="24">
        <f>COUNTIF(Data!$Y$2:$Y$2441,"&lt;="&amp;Data!Y908)/($B$3+1)</f>
        <v/>
      </c>
      <c r="AE908" s="16">
        <f>_xlfn.PERCENTILE.INC(Data!$U$2:$U$2441,AD908)</f>
        <v/>
      </c>
      <c r="AF908" s="16">
        <f>_xlfn.PERCENTILE.INC(Data!$V$2:$V$2441,AD908)</f>
        <v/>
      </c>
      <c r="AG908" s="16">
        <f>Data!Y908-AF908</f>
        <v/>
      </c>
      <c r="AH908" s="9">
        <f>AE908+AG908</f>
        <v/>
      </c>
    </row>
    <row r="909">
      <c r="N909" s="14">
        <f>Data!A909</f>
        <v/>
      </c>
      <c r="O909" s="24">
        <f>IF(Occurrence!J909&gt;0,COUNTIFS(Occurrence!$J$2:$J$2441,"&gt;0",Occurrence!$J$2:$J$2441,"&lt;="&amp;Occurrence!J909)/($B$8+1),0)</f>
        <v/>
      </c>
      <c r="P909" s="16">
        <f>IF(Occurrence!J909&gt;0,_xlfn.PERCENTILE.INC(Data!$O$2:$O$2441,($B$4+O909*($B$5-1))/($B$3-1)),0)</f>
        <v/>
      </c>
      <c r="Q909" s="16">
        <f>IF(Occurrence!J909&gt;0,_xlfn.PERCENTILE.INC(Occurrence!$I$2:$I$2441,($B$6+O909*($B$7-1))/($B$3-1)),0)</f>
        <v/>
      </c>
      <c r="R909" s="16">
        <f>IF(Occurrence!J909&gt;0,Occurrence!J909/Q909,0)</f>
        <v/>
      </c>
      <c r="S909" s="9">
        <f>IF(Occurrence!J909&gt;0,P909*R909,0)</f>
        <v/>
      </c>
      <c r="T909" s="24">
        <f>IF(Occurrence!K909&gt;0,COUNTIFS(Occurrence!$K$2:$K$2441,"&gt;0",Occurrence!$K$2:$K$2441,"&lt;="&amp;Occurrence!K909)/($B$9+1),0)</f>
        <v/>
      </c>
      <c r="U909" s="16">
        <f>IF(Occurrence!K909&gt;0,_xlfn.PERCENTILE.INC(Data!$O$2:$O$2441,($B$4+T909*($B$5-1))/($B$3-1)),0)</f>
        <v/>
      </c>
      <c r="V909" s="16">
        <f>IF(Occurrence!K909&gt;0,_xlfn.PERCENTILE.INC(Occurrence!$I$2:$I$2441,($B$6+T909*($B$7-1))/($B$3-1)),0)</f>
        <v/>
      </c>
      <c r="W909" s="16">
        <f>IF(Occurrence!K909&gt;0,Occurrence!K909/V909,0)</f>
        <v/>
      </c>
      <c r="X909" s="9">
        <f>IF(Occurrence!K909&gt;0,U909*W909,0)</f>
        <v/>
      </c>
      <c r="Y909" s="24">
        <f>COUNTIF(Data!$X$2:$X$2441,"&lt;="&amp;Data!X909)/($B$3+1)</f>
        <v/>
      </c>
      <c r="Z909" s="16">
        <f>_xlfn.PERCENTILE.INC(Data!$U$2:$U$2441,Y909)</f>
        <v/>
      </c>
      <c r="AA909" s="16">
        <f>_xlfn.PERCENTILE.INC(Data!$V$2:$V$2441,Y909)</f>
        <v/>
      </c>
      <c r="AB909" s="16">
        <f>Data!X909-AA909</f>
        <v/>
      </c>
      <c r="AC909" s="9">
        <f>Z909+AB909</f>
        <v/>
      </c>
      <c r="AD909" s="24">
        <f>COUNTIF(Data!$Y$2:$Y$2441,"&lt;="&amp;Data!Y909)/($B$3+1)</f>
        <v/>
      </c>
      <c r="AE909" s="16">
        <f>_xlfn.PERCENTILE.INC(Data!$U$2:$U$2441,AD909)</f>
        <v/>
      </c>
      <c r="AF909" s="16">
        <f>_xlfn.PERCENTILE.INC(Data!$V$2:$V$2441,AD909)</f>
        <v/>
      </c>
      <c r="AG909" s="16">
        <f>Data!Y909-AF909</f>
        <v/>
      </c>
      <c r="AH909" s="9">
        <f>AE909+AG909</f>
        <v/>
      </c>
    </row>
    <row r="910">
      <c r="N910" s="14">
        <f>Data!A910</f>
        <v/>
      </c>
      <c r="O910" s="24">
        <f>IF(Occurrence!J910&gt;0,COUNTIFS(Occurrence!$J$2:$J$2441,"&gt;0",Occurrence!$J$2:$J$2441,"&lt;="&amp;Occurrence!J910)/($B$8+1),0)</f>
        <v/>
      </c>
      <c r="P910" s="16">
        <f>IF(Occurrence!J910&gt;0,_xlfn.PERCENTILE.INC(Data!$O$2:$O$2441,($B$4+O910*($B$5-1))/($B$3-1)),0)</f>
        <v/>
      </c>
      <c r="Q910" s="16">
        <f>IF(Occurrence!J910&gt;0,_xlfn.PERCENTILE.INC(Occurrence!$I$2:$I$2441,($B$6+O910*($B$7-1))/($B$3-1)),0)</f>
        <v/>
      </c>
      <c r="R910" s="16">
        <f>IF(Occurrence!J910&gt;0,Occurrence!J910/Q910,0)</f>
        <v/>
      </c>
      <c r="S910" s="9">
        <f>IF(Occurrence!J910&gt;0,P910*R910,0)</f>
        <v/>
      </c>
      <c r="T910" s="24">
        <f>IF(Occurrence!K910&gt;0,COUNTIFS(Occurrence!$K$2:$K$2441,"&gt;0",Occurrence!$K$2:$K$2441,"&lt;="&amp;Occurrence!K910)/($B$9+1),0)</f>
        <v/>
      </c>
      <c r="U910" s="16">
        <f>IF(Occurrence!K910&gt;0,_xlfn.PERCENTILE.INC(Data!$O$2:$O$2441,($B$4+T910*($B$5-1))/($B$3-1)),0)</f>
        <v/>
      </c>
      <c r="V910" s="16">
        <f>IF(Occurrence!K910&gt;0,_xlfn.PERCENTILE.INC(Occurrence!$I$2:$I$2441,($B$6+T910*($B$7-1))/($B$3-1)),0)</f>
        <v/>
      </c>
      <c r="W910" s="16">
        <f>IF(Occurrence!K910&gt;0,Occurrence!K910/V910,0)</f>
        <v/>
      </c>
      <c r="X910" s="9">
        <f>IF(Occurrence!K910&gt;0,U910*W910,0)</f>
        <v/>
      </c>
      <c r="Y910" s="24">
        <f>COUNTIF(Data!$X$2:$X$2441,"&lt;="&amp;Data!X910)/($B$3+1)</f>
        <v/>
      </c>
      <c r="Z910" s="16">
        <f>_xlfn.PERCENTILE.INC(Data!$U$2:$U$2441,Y910)</f>
        <v/>
      </c>
      <c r="AA910" s="16">
        <f>_xlfn.PERCENTILE.INC(Data!$V$2:$V$2441,Y910)</f>
        <v/>
      </c>
      <c r="AB910" s="16">
        <f>Data!X910-AA910</f>
        <v/>
      </c>
      <c r="AC910" s="9">
        <f>Z910+AB910</f>
        <v/>
      </c>
      <c r="AD910" s="24">
        <f>COUNTIF(Data!$Y$2:$Y$2441,"&lt;="&amp;Data!Y910)/($B$3+1)</f>
        <v/>
      </c>
      <c r="AE910" s="16">
        <f>_xlfn.PERCENTILE.INC(Data!$U$2:$U$2441,AD910)</f>
        <v/>
      </c>
      <c r="AF910" s="16">
        <f>_xlfn.PERCENTILE.INC(Data!$V$2:$V$2441,AD910)</f>
        <v/>
      </c>
      <c r="AG910" s="16">
        <f>Data!Y910-AF910</f>
        <v/>
      </c>
      <c r="AH910" s="9">
        <f>AE910+AG910</f>
        <v/>
      </c>
    </row>
    <row r="911">
      <c r="N911" s="14">
        <f>Data!A911</f>
        <v/>
      </c>
      <c r="O911" s="24">
        <f>IF(Occurrence!J911&gt;0,COUNTIFS(Occurrence!$J$2:$J$2441,"&gt;0",Occurrence!$J$2:$J$2441,"&lt;="&amp;Occurrence!J911)/($B$8+1),0)</f>
        <v/>
      </c>
      <c r="P911" s="16">
        <f>IF(Occurrence!J911&gt;0,_xlfn.PERCENTILE.INC(Data!$O$2:$O$2441,($B$4+O911*($B$5-1))/($B$3-1)),0)</f>
        <v/>
      </c>
      <c r="Q911" s="16">
        <f>IF(Occurrence!J911&gt;0,_xlfn.PERCENTILE.INC(Occurrence!$I$2:$I$2441,($B$6+O911*($B$7-1))/($B$3-1)),0)</f>
        <v/>
      </c>
      <c r="R911" s="16">
        <f>IF(Occurrence!J911&gt;0,Occurrence!J911/Q911,0)</f>
        <v/>
      </c>
      <c r="S911" s="9">
        <f>IF(Occurrence!J911&gt;0,P911*R911,0)</f>
        <v/>
      </c>
      <c r="T911" s="24">
        <f>IF(Occurrence!K911&gt;0,COUNTIFS(Occurrence!$K$2:$K$2441,"&gt;0",Occurrence!$K$2:$K$2441,"&lt;="&amp;Occurrence!K911)/($B$9+1),0)</f>
        <v/>
      </c>
      <c r="U911" s="16">
        <f>IF(Occurrence!K911&gt;0,_xlfn.PERCENTILE.INC(Data!$O$2:$O$2441,($B$4+T911*($B$5-1))/($B$3-1)),0)</f>
        <v/>
      </c>
      <c r="V911" s="16">
        <f>IF(Occurrence!K911&gt;0,_xlfn.PERCENTILE.INC(Occurrence!$I$2:$I$2441,($B$6+T911*($B$7-1))/($B$3-1)),0)</f>
        <v/>
      </c>
      <c r="W911" s="16">
        <f>IF(Occurrence!K911&gt;0,Occurrence!K911/V911,0)</f>
        <v/>
      </c>
      <c r="X911" s="9">
        <f>IF(Occurrence!K911&gt;0,U911*W911,0)</f>
        <v/>
      </c>
      <c r="Y911" s="24">
        <f>COUNTIF(Data!$X$2:$X$2441,"&lt;="&amp;Data!X911)/($B$3+1)</f>
        <v/>
      </c>
      <c r="Z911" s="16">
        <f>_xlfn.PERCENTILE.INC(Data!$U$2:$U$2441,Y911)</f>
        <v/>
      </c>
      <c r="AA911" s="16">
        <f>_xlfn.PERCENTILE.INC(Data!$V$2:$V$2441,Y911)</f>
        <v/>
      </c>
      <c r="AB911" s="16">
        <f>Data!X911-AA911</f>
        <v/>
      </c>
      <c r="AC911" s="9">
        <f>Z911+AB911</f>
        <v/>
      </c>
      <c r="AD911" s="24">
        <f>COUNTIF(Data!$Y$2:$Y$2441,"&lt;="&amp;Data!Y911)/($B$3+1)</f>
        <v/>
      </c>
      <c r="AE911" s="16">
        <f>_xlfn.PERCENTILE.INC(Data!$U$2:$U$2441,AD911)</f>
        <v/>
      </c>
      <c r="AF911" s="16">
        <f>_xlfn.PERCENTILE.INC(Data!$V$2:$V$2441,AD911)</f>
        <v/>
      </c>
      <c r="AG911" s="16">
        <f>Data!Y911-AF911</f>
        <v/>
      </c>
      <c r="AH911" s="9">
        <f>AE911+AG911</f>
        <v/>
      </c>
    </row>
    <row r="912">
      <c r="N912" s="14">
        <f>Data!A912</f>
        <v/>
      </c>
      <c r="O912" s="24">
        <f>IF(Occurrence!J912&gt;0,COUNTIFS(Occurrence!$J$2:$J$2441,"&gt;0",Occurrence!$J$2:$J$2441,"&lt;="&amp;Occurrence!J912)/($B$8+1),0)</f>
        <v/>
      </c>
      <c r="P912" s="16">
        <f>IF(Occurrence!J912&gt;0,_xlfn.PERCENTILE.INC(Data!$O$2:$O$2441,($B$4+O912*($B$5-1))/($B$3-1)),0)</f>
        <v/>
      </c>
      <c r="Q912" s="16">
        <f>IF(Occurrence!J912&gt;0,_xlfn.PERCENTILE.INC(Occurrence!$I$2:$I$2441,($B$6+O912*($B$7-1))/($B$3-1)),0)</f>
        <v/>
      </c>
      <c r="R912" s="16">
        <f>IF(Occurrence!J912&gt;0,Occurrence!J912/Q912,0)</f>
        <v/>
      </c>
      <c r="S912" s="9">
        <f>IF(Occurrence!J912&gt;0,P912*R912,0)</f>
        <v/>
      </c>
      <c r="T912" s="24">
        <f>IF(Occurrence!K912&gt;0,COUNTIFS(Occurrence!$K$2:$K$2441,"&gt;0",Occurrence!$K$2:$K$2441,"&lt;="&amp;Occurrence!K912)/($B$9+1),0)</f>
        <v/>
      </c>
      <c r="U912" s="16">
        <f>IF(Occurrence!K912&gt;0,_xlfn.PERCENTILE.INC(Data!$O$2:$O$2441,($B$4+T912*($B$5-1))/($B$3-1)),0)</f>
        <v/>
      </c>
      <c r="V912" s="16">
        <f>IF(Occurrence!K912&gt;0,_xlfn.PERCENTILE.INC(Occurrence!$I$2:$I$2441,($B$6+T912*($B$7-1))/($B$3-1)),0)</f>
        <v/>
      </c>
      <c r="W912" s="16">
        <f>IF(Occurrence!K912&gt;0,Occurrence!K912/V912,0)</f>
        <v/>
      </c>
      <c r="X912" s="9">
        <f>IF(Occurrence!K912&gt;0,U912*W912,0)</f>
        <v/>
      </c>
      <c r="Y912" s="24">
        <f>COUNTIF(Data!$X$2:$X$2441,"&lt;="&amp;Data!X912)/($B$3+1)</f>
        <v/>
      </c>
      <c r="Z912" s="16">
        <f>_xlfn.PERCENTILE.INC(Data!$U$2:$U$2441,Y912)</f>
        <v/>
      </c>
      <c r="AA912" s="16">
        <f>_xlfn.PERCENTILE.INC(Data!$V$2:$V$2441,Y912)</f>
        <v/>
      </c>
      <c r="AB912" s="16">
        <f>Data!X912-AA912</f>
        <v/>
      </c>
      <c r="AC912" s="9">
        <f>Z912+AB912</f>
        <v/>
      </c>
      <c r="AD912" s="24">
        <f>COUNTIF(Data!$Y$2:$Y$2441,"&lt;="&amp;Data!Y912)/($B$3+1)</f>
        <v/>
      </c>
      <c r="AE912" s="16">
        <f>_xlfn.PERCENTILE.INC(Data!$U$2:$U$2441,AD912)</f>
        <v/>
      </c>
      <c r="AF912" s="16">
        <f>_xlfn.PERCENTILE.INC(Data!$V$2:$V$2441,AD912)</f>
        <v/>
      </c>
      <c r="AG912" s="16">
        <f>Data!Y912-AF912</f>
        <v/>
      </c>
      <c r="AH912" s="9">
        <f>AE912+AG912</f>
        <v/>
      </c>
    </row>
    <row r="913">
      <c r="N913" s="14">
        <f>Data!A913</f>
        <v/>
      </c>
      <c r="O913" s="24">
        <f>IF(Occurrence!J913&gt;0,COUNTIFS(Occurrence!$J$2:$J$2441,"&gt;0",Occurrence!$J$2:$J$2441,"&lt;="&amp;Occurrence!J913)/($B$8+1),0)</f>
        <v/>
      </c>
      <c r="P913" s="16">
        <f>IF(Occurrence!J913&gt;0,_xlfn.PERCENTILE.INC(Data!$O$2:$O$2441,($B$4+O913*($B$5-1))/($B$3-1)),0)</f>
        <v/>
      </c>
      <c r="Q913" s="16">
        <f>IF(Occurrence!J913&gt;0,_xlfn.PERCENTILE.INC(Occurrence!$I$2:$I$2441,($B$6+O913*($B$7-1))/($B$3-1)),0)</f>
        <v/>
      </c>
      <c r="R913" s="16">
        <f>IF(Occurrence!J913&gt;0,Occurrence!J913/Q913,0)</f>
        <v/>
      </c>
      <c r="S913" s="9">
        <f>IF(Occurrence!J913&gt;0,P913*R913,0)</f>
        <v/>
      </c>
      <c r="T913" s="24">
        <f>IF(Occurrence!K913&gt;0,COUNTIFS(Occurrence!$K$2:$K$2441,"&gt;0",Occurrence!$K$2:$K$2441,"&lt;="&amp;Occurrence!K913)/($B$9+1),0)</f>
        <v/>
      </c>
      <c r="U913" s="16">
        <f>IF(Occurrence!K913&gt;0,_xlfn.PERCENTILE.INC(Data!$O$2:$O$2441,($B$4+T913*($B$5-1))/($B$3-1)),0)</f>
        <v/>
      </c>
      <c r="V913" s="16">
        <f>IF(Occurrence!K913&gt;0,_xlfn.PERCENTILE.INC(Occurrence!$I$2:$I$2441,($B$6+T913*($B$7-1))/($B$3-1)),0)</f>
        <v/>
      </c>
      <c r="W913" s="16">
        <f>IF(Occurrence!K913&gt;0,Occurrence!K913/V913,0)</f>
        <v/>
      </c>
      <c r="X913" s="9">
        <f>IF(Occurrence!K913&gt;0,U913*W913,0)</f>
        <v/>
      </c>
      <c r="Y913" s="24">
        <f>COUNTIF(Data!$X$2:$X$2441,"&lt;="&amp;Data!X913)/($B$3+1)</f>
        <v/>
      </c>
      <c r="Z913" s="16">
        <f>_xlfn.PERCENTILE.INC(Data!$U$2:$U$2441,Y913)</f>
        <v/>
      </c>
      <c r="AA913" s="16">
        <f>_xlfn.PERCENTILE.INC(Data!$V$2:$V$2441,Y913)</f>
        <v/>
      </c>
      <c r="AB913" s="16">
        <f>Data!X913-AA913</f>
        <v/>
      </c>
      <c r="AC913" s="9">
        <f>Z913+AB913</f>
        <v/>
      </c>
      <c r="AD913" s="24">
        <f>COUNTIF(Data!$Y$2:$Y$2441,"&lt;="&amp;Data!Y913)/($B$3+1)</f>
        <v/>
      </c>
      <c r="AE913" s="16">
        <f>_xlfn.PERCENTILE.INC(Data!$U$2:$U$2441,AD913)</f>
        <v/>
      </c>
      <c r="AF913" s="16">
        <f>_xlfn.PERCENTILE.INC(Data!$V$2:$V$2441,AD913)</f>
        <v/>
      </c>
      <c r="AG913" s="16">
        <f>Data!Y913-AF913</f>
        <v/>
      </c>
      <c r="AH913" s="9">
        <f>AE913+AG913</f>
        <v/>
      </c>
    </row>
    <row r="914">
      <c r="N914" s="14">
        <f>Data!A914</f>
        <v/>
      </c>
      <c r="O914" s="24">
        <f>IF(Occurrence!J914&gt;0,COUNTIFS(Occurrence!$J$2:$J$2441,"&gt;0",Occurrence!$J$2:$J$2441,"&lt;="&amp;Occurrence!J914)/($B$8+1),0)</f>
        <v/>
      </c>
      <c r="P914" s="16">
        <f>IF(Occurrence!J914&gt;0,_xlfn.PERCENTILE.INC(Data!$O$2:$O$2441,($B$4+O914*($B$5-1))/($B$3-1)),0)</f>
        <v/>
      </c>
      <c r="Q914" s="16">
        <f>IF(Occurrence!J914&gt;0,_xlfn.PERCENTILE.INC(Occurrence!$I$2:$I$2441,($B$6+O914*($B$7-1))/($B$3-1)),0)</f>
        <v/>
      </c>
      <c r="R914" s="16">
        <f>IF(Occurrence!J914&gt;0,Occurrence!J914/Q914,0)</f>
        <v/>
      </c>
      <c r="S914" s="9">
        <f>IF(Occurrence!J914&gt;0,P914*R914,0)</f>
        <v/>
      </c>
      <c r="T914" s="24">
        <f>IF(Occurrence!K914&gt;0,COUNTIFS(Occurrence!$K$2:$K$2441,"&gt;0",Occurrence!$K$2:$K$2441,"&lt;="&amp;Occurrence!K914)/($B$9+1),0)</f>
        <v/>
      </c>
      <c r="U914" s="16">
        <f>IF(Occurrence!K914&gt;0,_xlfn.PERCENTILE.INC(Data!$O$2:$O$2441,($B$4+T914*($B$5-1))/($B$3-1)),0)</f>
        <v/>
      </c>
      <c r="V914" s="16">
        <f>IF(Occurrence!K914&gt;0,_xlfn.PERCENTILE.INC(Occurrence!$I$2:$I$2441,($B$6+T914*($B$7-1))/($B$3-1)),0)</f>
        <v/>
      </c>
      <c r="W914" s="16">
        <f>IF(Occurrence!K914&gt;0,Occurrence!K914/V914,0)</f>
        <v/>
      </c>
      <c r="X914" s="9">
        <f>IF(Occurrence!K914&gt;0,U914*W914,0)</f>
        <v/>
      </c>
      <c r="Y914" s="24">
        <f>COUNTIF(Data!$X$2:$X$2441,"&lt;="&amp;Data!X914)/($B$3+1)</f>
        <v/>
      </c>
      <c r="Z914" s="16">
        <f>_xlfn.PERCENTILE.INC(Data!$U$2:$U$2441,Y914)</f>
        <v/>
      </c>
      <c r="AA914" s="16">
        <f>_xlfn.PERCENTILE.INC(Data!$V$2:$V$2441,Y914)</f>
        <v/>
      </c>
      <c r="AB914" s="16">
        <f>Data!X914-AA914</f>
        <v/>
      </c>
      <c r="AC914" s="9">
        <f>Z914+AB914</f>
        <v/>
      </c>
      <c r="AD914" s="24">
        <f>COUNTIF(Data!$Y$2:$Y$2441,"&lt;="&amp;Data!Y914)/($B$3+1)</f>
        <v/>
      </c>
      <c r="AE914" s="16">
        <f>_xlfn.PERCENTILE.INC(Data!$U$2:$U$2441,AD914)</f>
        <v/>
      </c>
      <c r="AF914" s="16">
        <f>_xlfn.PERCENTILE.INC(Data!$V$2:$V$2441,AD914)</f>
        <v/>
      </c>
      <c r="AG914" s="16">
        <f>Data!Y914-AF914</f>
        <v/>
      </c>
      <c r="AH914" s="9">
        <f>AE914+AG914</f>
        <v/>
      </c>
    </row>
    <row r="915">
      <c r="N915" s="14">
        <f>Data!A915</f>
        <v/>
      </c>
      <c r="O915" s="24">
        <f>IF(Occurrence!J915&gt;0,COUNTIFS(Occurrence!$J$2:$J$2441,"&gt;0",Occurrence!$J$2:$J$2441,"&lt;="&amp;Occurrence!J915)/($B$8+1),0)</f>
        <v/>
      </c>
      <c r="P915" s="16">
        <f>IF(Occurrence!J915&gt;0,_xlfn.PERCENTILE.INC(Data!$O$2:$O$2441,($B$4+O915*($B$5-1))/($B$3-1)),0)</f>
        <v/>
      </c>
      <c r="Q915" s="16">
        <f>IF(Occurrence!J915&gt;0,_xlfn.PERCENTILE.INC(Occurrence!$I$2:$I$2441,($B$6+O915*($B$7-1))/($B$3-1)),0)</f>
        <v/>
      </c>
      <c r="R915" s="16">
        <f>IF(Occurrence!J915&gt;0,Occurrence!J915/Q915,0)</f>
        <v/>
      </c>
      <c r="S915" s="9">
        <f>IF(Occurrence!J915&gt;0,P915*R915,0)</f>
        <v/>
      </c>
      <c r="T915" s="24">
        <f>IF(Occurrence!K915&gt;0,COUNTIFS(Occurrence!$K$2:$K$2441,"&gt;0",Occurrence!$K$2:$K$2441,"&lt;="&amp;Occurrence!K915)/($B$9+1),0)</f>
        <v/>
      </c>
      <c r="U915" s="16">
        <f>IF(Occurrence!K915&gt;0,_xlfn.PERCENTILE.INC(Data!$O$2:$O$2441,($B$4+T915*($B$5-1))/($B$3-1)),0)</f>
        <v/>
      </c>
      <c r="V915" s="16">
        <f>IF(Occurrence!K915&gt;0,_xlfn.PERCENTILE.INC(Occurrence!$I$2:$I$2441,($B$6+T915*($B$7-1))/($B$3-1)),0)</f>
        <v/>
      </c>
      <c r="W915" s="16">
        <f>IF(Occurrence!K915&gt;0,Occurrence!K915/V915,0)</f>
        <v/>
      </c>
      <c r="X915" s="9">
        <f>IF(Occurrence!K915&gt;0,U915*W915,0)</f>
        <v/>
      </c>
      <c r="Y915" s="24">
        <f>COUNTIF(Data!$X$2:$X$2441,"&lt;="&amp;Data!X915)/($B$3+1)</f>
        <v/>
      </c>
      <c r="Z915" s="16">
        <f>_xlfn.PERCENTILE.INC(Data!$U$2:$U$2441,Y915)</f>
        <v/>
      </c>
      <c r="AA915" s="16">
        <f>_xlfn.PERCENTILE.INC(Data!$V$2:$V$2441,Y915)</f>
        <v/>
      </c>
      <c r="AB915" s="16">
        <f>Data!X915-AA915</f>
        <v/>
      </c>
      <c r="AC915" s="9">
        <f>Z915+AB915</f>
        <v/>
      </c>
      <c r="AD915" s="24">
        <f>COUNTIF(Data!$Y$2:$Y$2441,"&lt;="&amp;Data!Y915)/($B$3+1)</f>
        <v/>
      </c>
      <c r="AE915" s="16">
        <f>_xlfn.PERCENTILE.INC(Data!$U$2:$U$2441,AD915)</f>
        <v/>
      </c>
      <c r="AF915" s="16">
        <f>_xlfn.PERCENTILE.INC(Data!$V$2:$V$2441,AD915)</f>
        <v/>
      </c>
      <c r="AG915" s="16">
        <f>Data!Y915-AF915</f>
        <v/>
      </c>
      <c r="AH915" s="9">
        <f>AE915+AG915</f>
        <v/>
      </c>
    </row>
    <row r="916">
      <c r="N916" s="14">
        <f>Data!A916</f>
        <v/>
      </c>
      <c r="O916" s="24">
        <f>IF(Occurrence!J916&gt;0,COUNTIFS(Occurrence!$J$2:$J$2441,"&gt;0",Occurrence!$J$2:$J$2441,"&lt;="&amp;Occurrence!J916)/($B$8+1),0)</f>
        <v/>
      </c>
      <c r="P916" s="16">
        <f>IF(Occurrence!J916&gt;0,_xlfn.PERCENTILE.INC(Data!$O$2:$O$2441,($B$4+O916*($B$5-1))/($B$3-1)),0)</f>
        <v/>
      </c>
      <c r="Q916" s="16">
        <f>IF(Occurrence!J916&gt;0,_xlfn.PERCENTILE.INC(Occurrence!$I$2:$I$2441,($B$6+O916*($B$7-1))/($B$3-1)),0)</f>
        <v/>
      </c>
      <c r="R916" s="16">
        <f>IF(Occurrence!J916&gt;0,Occurrence!J916/Q916,0)</f>
        <v/>
      </c>
      <c r="S916" s="9">
        <f>IF(Occurrence!J916&gt;0,P916*R916,0)</f>
        <v/>
      </c>
      <c r="T916" s="24">
        <f>IF(Occurrence!K916&gt;0,COUNTIFS(Occurrence!$K$2:$K$2441,"&gt;0",Occurrence!$K$2:$K$2441,"&lt;="&amp;Occurrence!K916)/($B$9+1),0)</f>
        <v/>
      </c>
      <c r="U916" s="16">
        <f>IF(Occurrence!K916&gt;0,_xlfn.PERCENTILE.INC(Data!$O$2:$O$2441,($B$4+T916*($B$5-1))/($B$3-1)),0)</f>
        <v/>
      </c>
      <c r="V916" s="16">
        <f>IF(Occurrence!K916&gt;0,_xlfn.PERCENTILE.INC(Occurrence!$I$2:$I$2441,($B$6+T916*($B$7-1))/($B$3-1)),0)</f>
        <v/>
      </c>
      <c r="W916" s="16">
        <f>IF(Occurrence!K916&gt;0,Occurrence!K916/V916,0)</f>
        <v/>
      </c>
      <c r="X916" s="9">
        <f>IF(Occurrence!K916&gt;0,U916*W916,0)</f>
        <v/>
      </c>
      <c r="Y916" s="24">
        <f>COUNTIF(Data!$X$2:$X$2441,"&lt;="&amp;Data!X916)/($B$3+1)</f>
        <v/>
      </c>
      <c r="Z916" s="16">
        <f>_xlfn.PERCENTILE.INC(Data!$U$2:$U$2441,Y916)</f>
        <v/>
      </c>
      <c r="AA916" s="16">
        <f>_xlfn.PERCENTILE.INC(Data!$V$2:$V$2441,Y916)</f>
        <v/>
      </c>
      <c r="AB916" s="16">
        <f>Data!X916-AA916</f>
        <v/>
      </c>
      <c r="AC916" s="9">
        <f>Z916+AB916</f>
        <v/>
      </c>
      <c r="AD916" s="24">
        <f>COUNTIF(Data!$Y$2:$Y$2441,"&lt;="&amp;Data!Y916)/($B$3+1)</f>
        <v/>
      </c>
      <c r="AE916" s="16">
        <f>_xlfn.PERCENTILE.INC(Data!$U$2:$U$2441,AD916)</f>
        <v/>
      </c>
      <c r="AF916" s="16">
        <f>_xlfn.PERCENTILE.INC(Data!$V$2:$V$2441,AD916)</f>
        <v/>
      </c>
      <c r="AG916" s="16">
        <f>Data!Y916-AF916</f>
        <v/>
      </c>
      <c r="AH916" s="9">
        <f>AE916+AG916</f>
        <v/>
      </c>
    </row>
    <row r="917">
      <c r="N917" s="14">
        <f>Data!A917</f>
        <v/>
      </c>
      <c r="O917" s="24">
        <f>IF(Occurrence!J917&gt;0,COUNTIFS(Occurrence!$J$2:$J$2441,"&gt;0",Occurrence!$J$2:$J$2441,"&lt;="&amp;Occurrence!J917)/($B$8+1),0)</f>
        <v/>
      </c>
      <c r="P917" s="16">
        <f>IF(Occurrence!J917&gt;0,_xlfn.PERCENTILE.INC(Data!$O$2:$O$2441,($B$4+O917*($B$5-1))/($B$3-1)),0)</f>
        <v/>
      </c>
      <c r="Q917" s="16">
        <f>IF(Occurrence!J917&gt;0,_xlfn.PERCENTILE.INC(Occurrence!$I$2:$I$2441,($B$6+O917*($B$7-1))/($B$3-1)),0)</f>
        <v/>
      </c>
      <c r="R917" s="16">
        <f>IF(Occurrence!J917&gt;0,Occurrence!J917/Q917,0)</f>
        <v/>
      </c>
      <c r="S917" s="9">
        <f>IF(Occurrence!J917&gt;0,P917*R917,0)</f>
        <v/>
      </c>
      <c r="T917" s="24">
        <f>IF(Occurrence!K917&gt;0,COUNTIFS(Occurrence!$K$2:$K$2441,"&gt;0",Occurrence!$K$2:$K$2441,"&lt;="&amp;Occurrence!K917)/($B$9+1),0)</f>
        <v/>
      </c>
      <c r="U917" s="16">
        <f>IF(Occurrence!K917&gt;0,_xlfn.PERCENTILE.INC(Data!$O$2:$O$2441,($B$4+T917*($B$5-1))/($B$3-1)),0)</f>
        <v/>
      </c>
      <c r="V917" s="16">
        <f>IF(Occurrence!K917&gt;0,_xlfn.PERCENTILE.INC(Occurrence!$I$2:$I$2441,($B$6+T917*($B$7-1))/($B$3-1)),0)</f>
        <v/>
      </c>
      <c r="W917" s="16">
        <f>IF(Occurrence!K917&gt;0,Occurrence!K917/V917,0)</f>
        <v/>
      </c>
      <c r="X917" s="9">
        <f>IF(Occurrence!K917&gt;0,U917*W917,0)</f>
        <v/>
      </c>
      <c r="Y917" s="24">
        <f>COUNTIF(Data!$X$2:$X$2441,"&lt;="&amp;Data!X917)/($B$3+1)</f>
        <v/>
      </c>
      <c r="Z917" s="16">
        <f>_xlfn.PERCENTILE.INC(Data!$U$2:$U$2441,Y917)</f>
        <v/>
      </c>
      <c r="AA917" s="16">
        <f>_xlfn.PERCENTILE.INC(Data!$V$2:$V$2441,Y917)</f>
        <v/>
      </c>
      <c r="AB917" s="16">
        <f>Data!X917-AA917</f>
        <v/>
      </c>
      <c r="AC917" s="9">
        <f>Z917+AB917</f>
        <v/>
      </c>
      <c r="AD917" s="24">
        <f>COUNTIF(Data!$Y$2:$Y$2441,"&lt;="&amp;Data!Y917)/($B$3+1)</f>
        <v/>
      </c>
      <c r="AE917" s="16">
        <f>_xlfn.PERCENTILE.INC(Data!$U$2:$U$2441,AD917)</f>
        <v/>
      </c>
      <c r="AF917" s="16">
        <f>_xlfn.PERCENTILE.INC(Data!$V$2:$V$2441,AD917)</f>
        <v/>
      </c>
      <c r="AG917" s="16">
        <f>Data!Y917-AF917</f>
        <v/>
      </c>
      <c r="AH917" s="9">
        <f>AE917+AG917</f>
        <v/>
      </c>
    </row>
    <row r="918">
      <c r="N918" s="14">
        <f>Data!A918</f>
        <v/>
      </c>
      <c r="O918" s="24">
        <f>IF(Occurrence!J918&gt;0,COUNTIFS(Occurrence!$J$2:$J$2441,"&gt;0",Occurrence!$J$2:$J$2441,"&lt;="&amp;Occurrence!J918)/($B$8+1),0)</f>
        <v/>
      </c>
      <c r="P918" s="16">
        <f>IF(Occurrence!J918&gt;0,_xlfn.PERCENTILE.INC(Data!$O$2:$O$2441,($B$4+O918*($B$5-1))/($B$3-1)),0)</f>
        <v/>
      </c>
      <c r="Q918" s="16">
        <f>IF(Occurrence!J918&gt;0,_xlfn.PERCENTILE.INC(Occurrence!$I$2:$I$2441,($B$6+O918*($B$7-1))/($B$3-1)),0)</f>
        <v/>
      </c>
      <c r="R918" s="16">
        <f>IF(Occurrence!J918&gt;0,Occurrence!J918/Q918,0)</f>
        <v/>
      </c>
      <c r="S918" s="9">
        <f>IF(Occurrence!J918&gt;0,P918*R918,0)</f>
        <v/>
      </c>
      <c r="T918" s="24">
        <f>IF(Occurrence!K918&gt;0,COUNTIFS(Occurrence!$K$2:$K$2441,"&gt;0",Occurrence!$K$2:$K$2441,"&lt;="&amp;Occurrence!K918)/($B$9+1),0)</f>
        <v/>
      </c>
      <c r="U918" s="16">
        <f>IF(Occurrence!K918&gt;0,_xlfn.PERCENTILE.INC(Data!$O$2:$O$2441,($B$4+T918*($B$5-1))/($B$3-1)),0)</f>
        <v/>
      </c>
      <c r="V918" s="16">
        <f>IF(Occurrence!K918&gt;0,_xlfn.PERCENTILE.INC(Occurrence!$I$2:$I$2441,($B$6+T918*($B$7-1))/($B$3-1)),0)</f>
        <v/>
      </c>
      <c r="W918" s="16">
        <f>IF(Occurrence!K918&gt;0,Occurrence!K918/V918,0)</f>
        <v/>
      </c>
      <c r="X918" s="9">
        <f>IF(Occurrence!K918&gt;0,U918*W918,0)</f>
        <v/>
      </c>
      <c r="Y918" s="24">
        <f>COUNTIF(Data!$X$2:$X$2441,"&lt;="&amp;Data!X918)/($B$3+1)</f>
        <v/>
      </c>
      <c r="Z918" s="16">
        <f>_xlfn.PERCENTILE.INC(Data!$U$2:$U$2441,Y918)</f>
        <v/>
      </c>
      <c r="AA918" s="16">
        <f>_xlfn.PERCENTILE.INC(Data!$V$2:$V$2441,Y918)</f>
        <v/>
      </c>
      <c r="AB918" s="16">
        <f>Data!X918-AA918</f>
        <v/>
      </c>
      <c r="AC918" s="9">
        <f>Z918+AB918</f>
        <v/>
      </c>
      <c r="AD918" s="24">
        <f>COUNTIF(Data!$Y$2:$Y$2441,"&lt;="&amp;Data!Y918)/($B$3+1)</f>
        <v/>
      </c>
      <c r="AE918" s="16">
        <f>_xlfn.PERCENTILE.INC(Data!$U$2:$U$2441,AD918)</f>
        <v/>
      </c>
      <c r="AF918" s="16">
        <f>_xlfn.PERCENTILE.INC(Data!$V$2:$V$2441,AD918)</f>
        <v/>
      </c>
      <c r="AG918" s="16">
        <f>Data!Y918-AF918</f>
        <v/>
      </c>
      <c r="AH918" s="9">
        <f>AE918+AG918</f>
        <v/>
      </c>
    </row>
    <row r="919">
      <c r="N919" s="14">
        <f>Data!A919</f>
        <v/>
      </c>
      <c r="O919" s="24">
        <f>IF(Occurrence!J919&gt;0,COUNTIFS(Occurrence!$J$2:$J$2441,"&gt;0",Occurrence!$J$2:$J$2441,"&lt;="&amp;Occurrence!J919)/($B$8+1),0)</f>
        <v/>
      </c>
      <c r="P919" s="16">
        <f>IF(Occurrence!J919&gt;0,_xlfn.PERCENTILE.INC(Data!$O$2:$O$2441,($B$4+O919*($B$5-1))/($B$3-1)),0)</f>
        <v/>
      </c>
      <c r="Q919" s="16">
        <f>IF(Occurrence!J919&gt;0,_xlfn.PERCENTILE.INC(Occurrence!$I$2:$I$2441,($B$6+O919*($B$7-1))/($B$3-1)),0)</f>
        <v/>
      </c>
      <c r="R919" s="16">
        <f>IF(Occurrence!J919&gt;0,Occurrence!J919/Q919,0)</f>
        <v/>
      </c>
      <c r="S919" s="9">
        <f>IF(Occurrence!J919&gt;0,P919*R919,0)</f>
        <v/>
      </c>
      <c r="T919" s="24">
        <f>IF(Occurrence!K919&gt;0,COUNTIFS(Occurrence!$K$2:$K$2441,"&gt;0",Occurrence!$K$2:$K$2441,"&lt;="&amp;Occurrence!K919)/($B$9+1),0)</f>
        <v/>
      </c>
      <c r="U919" s="16">
        <f>IF(Occurrence!K919&gt;0,_xlfn.PERCENTILE.INC(Data!$O$2:$O$2441,($B$4+T919*($B$5-1))/($B$3-1)),0)</f>
        <v/>
      </c>
      <c r="V919" s="16">
        <f>IF(Occurrence!K919&gt;0,_xlfn.PERCENTILE.INC(Occurrence!$I$2:$I$2441,($B$6+T919*($B$7-1))/($B$3-1)),0)</f>
        <v/>
      </c>
      <c r="W919" s="16">
        <f>IF(Occurrence!K919&gt;0,Occurrence!K919/V919,0)</f>
        <v/>
      </c>
      <c r="X919" s="9">
        <f>IF(Occurrence!K919&gt;0,U919*W919,0)</f>
        <v/>
      </c>
      <c r="Y919" s="24">
        <f>COUNTIF(Data!$X$2:$X$2441,"&lt;="&amp;Data!X919)/($B$3+1)</f>
        <v/>
      </c>
      <c r="Z919" s="16">
        <f>_xlfn.PERCENTILE.INC(Data!$U$2:$U$2441,Y919)</f>
        <v/>
      </c>
      <c r="AA919" s="16">
        <f>_xlfn.PERCENTILE.INC(Data!$V$2:$V$2441,Y919)</f>
        <v/>
      </c>
      <c r="AB919" s="16">
        <f>Data!X919-AA919</f>
        <v/>
      </c>
      <c r="AC919" s="9">
        <f>Z919+AB919</f>
        <v/>
      </c>
      <c r="AD919" s="24">
        <f>COUNTIF(Data!$Y$2:$Y$2441,"&lt;="&amp;Data!Y919)/($B$3+1)</f>
        <v/>
      </c>
      <c r="AE919" s="16">
        <f>_xlfn.PERCENTILE.INC(Data!$U$2:$U$2441,AD919)</f>
        <v/>
      </c>
      <c r="AF919" s="16">
        <f>_xlfn.PERCENTILE.INC(Data!$V$2:$V$2441,AD919)</f>
        <v/>
      </c>
      <c r="AG919" s="16">
        <f>Data!Y919-AF919</f>
        <v/>
      </c>
      <c r="AH919" s="9">
        <f>AE919+AG919</f>
        <v/>
      </c>
    </row>
    <row r="920">
      <c r="N920" s="14">
        <f>Data!A920</f>
        <v/>
      </c>
      <c r="O920" s="24">
        <f>IF(Occurrence!J920&gt;0,COUNTIFS(Occurrence!$J$2:$J$2441,"&gt;0",Occurrence!$J$2:$J$2441,"&lt;="&amp;Occurrence!J920)/($B$8+1),0)</f>
        <v/>
      </c>
      <c r="P920" s="16">
        <f>IF(Occurrence!J920&gt;0,_xlfn.PERCENTILE.INC(Data!$O$2:$O$2441,($B$4+O920*($B$5-1))/($B$3-1)),0)</f>
        <v/>
      </c>
      <c r="Q920" s="16">
        <f>IF(Occurrence!J920&gt;0,_xlfn.PERCENTILE.INC(Occurrence!$I$2:$I$2441,($B$6+O920*($B$7-1))/($B$3-1)),0)</f>
        <v/>
      </c>
      <c r="R920" s="16">
        <f>IF(Occurrence!J920&gt;0,Occurrence!J920/Q920,0)</f>
        <v/>
      </c>
      <c r="S920" s="9">
        <f>IF(Occurrence!J920&gt;0,P920*R920,0)</f>
        <v/>
      </c>
      <c r="T920" s="24">
        <f>IF(Occurrence!K920&gt;0,COUNTIFS(Occurrence!$K$2:$K$2441,"&gt;0",Occurrence!$K$2:$K$2441,"&lt;="&amp;Occurrence!K920)/($B$9+1),0)</f>
        <v/>
      </c>
      <c r="U920" s="16">
        <f>IF(Occurrence!K920&gt;0,_xlfn.PERCENTILE.INC(Data!$O$2:$O$2441,($B$4+T920*($B$5-1))/($B$3-1)),0)</f>
        <v/>
      </c>
      <c r="V920" s="16">
        <f>IF(Occurrence!K920&gt;0,_xlfn.PERCENTILE.INC(Occurrence!$I$2:$I$2441,($B$6+T920*($B$7-1))/($B$3-1)),0)</f>
        <v/>
      </c>
      <c r="W920" s="16">
        <f>IF(Occurrence!K920&gt;0,Occurrence!K920/V920,0)</f>
        <v/>
      </c>
      <c r="X920" s="9">
        <f>IF(Occurrence!K920&gt;0,U920*W920,0)</f>
        <v/>
      </c>
      <c r="Y920" s="24">
        <f>COUNTIF(Data!$X$2:$X$2441,"&lt;="&amp;Data!X920)/($B$3+1)</f>
        <v/>
      </c>
      <c r="Z920" s="16">
        <f>_xlfn.PERCENTILE.INC(Data!$U$2:$U$2441,Y920)</f>
        <v/>
      </c>
      <c r="AA920" s="16">
        <f>_xlfn.PERCENTILE.INC(Data!$V$2:$V$2441,Y920)</f>
        <v/>
      </c>
      <c r="AB920" s="16">
        <f>Data!X920-AA920</f>
        <v/>
      </c>
      <c r="AC920" s="9">
        <f>Z920+AB920</f>
        <v/>
      </c>
      <c r="AD920" s="24">
        <f>COUNTIF(Data!$Y$2:$Y$2441,"&lt;="&amp;Data!Y920)/($B$3+1)</f>
        <v/>
      </c>
      <c r="AE920" s="16">
        <f>_xlfn.PERCENTILE.INC(Data!$U$2:$U$2441,AD920)</f>
        <v/>
      </c>
      <c r="AF920" s="16">
        <f>_xlfn.PERCENTILE.INC(Data!$V$2:$V$2441,AD920)</f>
        <v/>
      </c>
      <c r="AG920" s="16">
        <f>Data!Y920-AF920</f>
        <v/>
      </c>
      <c r="AH920" s="9">
        <f>AE920+AG920</f>
        <v/>
      </c>
    </row>
    <row r="921">
      <c r="N921" s="14">
        <f>Data!A921</f>
        <v/>
      </c>
      <c r="O921" s="24">
        <f>IF(Occurrence!J921&gt;0,COUNTIFS(Occurrence!$J$2:$J$2441,"&gt;0",Occurrence!$J$2:$J$2441,"&lt;="&amp;Occurrence!J921)/($B$8+1),0)</f>
        <v/>
      </c>
      <c r="P921" s="16">
        <f>IF(Occurrence!J921&gt;0,_xlfn.PERCENTILE.INC(Data!$O$2:$O$2441,($B$4+O921*($B$5-1))/($B$3-1)),0)</f>
        <v/>
      </c>
      <c r="Q921" s="16">
        <f>IF(Occurrence!J921&gt;0,_xlfn.PERCENTILE.INC(Occurrence!$I$2:$I$2441,($B$6+O921*($B$7-1))/($B$3-1)),0)</f>
        <v/>
      </c>
      <c r="R921" s="16">
        <f>IF(Occurrence!J921&gt;0,Occurrence!J921/Q921,0)</f>
        <v/>
      </c>
      <c r="S921" s="9">
        <f>IF(Occurrence!J921&gt;0,P921*R921,0)</f>
        <v/>
      </c>
      <c r="T921" s="24">
        <f>IF(Occurrence!K921&gt;0,COUNTIFS(Occurrence!$K$2:$K$2441,"&gt;0",Occurrence!$K$2:$K$2441,"&lt;="&amp;Occurrence!K921)/($B$9+1),0)</f>
        <v/>
      </c>
      <c r="U921" s="16">
        <f>IF(Occurrence!K921&gt;0,_xlfn.PERCENTILE.INC(Data!$O$2:$O$2441,($B$4+T921*($B$5-1))/($B$3-1)),0)</f>
        <v/>
      </c>
      <c r="V921" s="16">
        <f>IF(Occurrence!K921&gt;0,_xlfn.PERCENTILE.INC(Occurrence!$I$2:$I$2441,($B$6+T921*($B$7-1))/($B$3-1)),0)</f>
        <v/>
      </c>
      <c r="W921" s="16">
        <f>IF(Occurrence!K921&gt;0,Occurrence!K921/V921,0)</f>
        <v/>
      </c>
      <c r="X921" s="9">
        <f>IF(Occurrence!K921&gt;0,U921*W921,0)</f>
        <v/>
      </c>
      <c r="Y921" s="24">
        <f>COUNTIF(Data!$X$2:$X$2441,"&lt;="&amp;Data!X921)/($B$3+1)</f>
        <v/>
      </c>
      <c r="Z921" s="16">
        <f>_xlfn.PERCENTILE.INC(Data!$U$2:$U$2441,Y921)</f>
        <v/>
      </c>
      <c r="AA921" s="16">
        <f>_xlfn.PERCENTILE.INC(Data!$V$2:$V$2441,Y921)</f>
        <v/>
      </c>
      <c r="AB921" s="16">
        <f>Data!X921-AA921</f>
        <v/>
      </c>
      <c r="AC921" s="9">
        <f>Z921+AB921</f>
        <v/>
      </c>
      <c r="AD921" s="24">
        <f>COUNTIF(Data!$Y$2:$Y$2441,"&lt;="&amp;Data!Y921)/($B$3+1)</f>
        <v/>
      </c>
      <c r="AE921" s="16">
        <f>_xlfn.PERCENTILE.INC(Data!$U$2:$U$2441,AD921)</f>
        <v/>
      </c>
      <c r="AF921" s="16">
        <f>_xlfn.PERCENTILE.INC(Data!$V$2:$V$2441,AD921)</f>
        <v/>
      </c>
      <c r="AG921" s="16">
        <f>Data!Y921-AF921</f>
        <v/>
      </c>
      <c r="AH921" s="9">
        <f>AE921+AG921</f>
        <v/>
      </c>
    </row>
    <row r="922">
      <c r="N922" s="14">
        <f>Data!A922</f>
        <v/>
      </c>
      <c r="O922" s="24">
        <f>IF(Occurrence!J922&gt;0,COUNTIFS(Occurrence!$J$2:$J$2441,"&gt;0",Occurrence!$J$2:$J$2441,"&lt;="&amp;Occurrence!J922)/($B$8+1),0)</f>
        <v/>
      </c>
      <c r="P922" s="16">
        <f>IF(Occurrence!J922&gt;0,_xlfn.PERCENTILE.INC(Data!$O$2:$O$2441,($B$4+O922*($B$5-1))/($B$3-1)),0)</f>
        <v/>
      </c>
      <c r="Q922" s="16">
        <f>IF(Occurrence!J922&gt;0,_xlfn.PERCENTILE.INC(Occurrence!$I$2:$I$2441,($B$6+O922*($B$7-1))/($B$3-1)),0)</f>
        <v/>
      </c>
      <c r="R922" s="16">
        <f>IF(Occurrence!J922&gt;0,Occurrence!J922/Q922,0)</f>
        <v/>
      </c>
      <c r="S922" s="9">
        <f>IF(Occurrence!J922&gt;0,P922*R922,0)</f>
        <v/>
      </c>
      <c r="T922" s="24">
        <f>IF(Occurrence!K922&gt;0,COUNTIFS(Occurrence!$K$2:$K$2441,"&gt;0",Occurrence!$K$2:$K$2441,"&lt;="&amp;Occurrence!K922)/($B$9+1),0)</f>
        <v/>
      </c>
      <c r="U922" s="16">
        <f>IF(Occurrence!K922&gt;0,_xlfn.PERCENTILE.INC(Data!$O$2:$O$2441,($B$4+T922*($B$5-1))/($B$3-1)),0)</f>
        <v/>
      </c>
      <c r="V922" s="16">
        <f>IF(Occurrence!K922&gt;0,_xlfn.PERCENTILE.INC(Occurrence!$I$2:$I$2441,($B$6+T922*($B$7-1))/($B$3-1)),0)</f>
        <v/>
      </c>
      <c r="W922" s="16">
        <f>IF(Occurrence!K922&gt;0,Occurrence!K922/V922,0)</f>
        <v/>
      </c>
      <c r="X922" s="9">
        <f>IF(Occurrence!K922&gt;0,U922*W922,0)</f>
        <v/>
      </c>
      <c r="Y922" s="24">
        <f>COUNTIF(Data!$X$2:$X$2441,"&lt;="&amp;Data!X922)/($B$3+1)</f>
        <v/>
      </c>
      <c r="Z922" s="16">
        <f>_xlfn.PERCENTILE.INC(Data!$U$2:$U$2441,Y922)</f>
        <v/>
      </c>
      <c r="AA922" s="16">
        <f>_xlfn.PERCENTILE.INC(Data!$V$2:$V$2441,Y922)</f>
        <v/>
      </c>
      <c r="AB922" s="16">
        <f>Data!X922-AA922</f>
        <v/>
      </c>
      <c r="AC922" s="9">
        <f>Z922+AB922</f>
        <v/>
      </c>
      <c r="AD922" s="24">
        <f>COUNTIF(Data!$Y$2:$Y$2441,"&lt;="&amp;Data!Y922)/($B$3+1)</f>
        <v/>
      </c>
      <c r="AE922" s="16">
        <f>_xlfn.PERCENTILE.INC(Data!$U$2:$U$2441,AD922)</f>
        <v/>
      </c>
      <c r="AF922" s="16">
        <f>_xlfn.PERCENTILE.INC(Data!$V$2:$V$2441,AD922)</f>
        <v/>
      </c>
      <c r="AG922" s="16">
        <f>Data!Y922-AF922</f>
        <v/>
      </c>
      <c r="AH922" s="9">
        <f>AE922+AG922</f>
        <v/>
      </c>
    </row>
    <row r="923">
      <c r="N923" s="14">
        <f>Data!A923</f>
        <v/>
      </c>
      <c r="O923" s="24">
        <f>IF(Occurrence!J923&gt;0,COUNTIFS(Occurrence!$J$2:$J$2441,"&gt;0",Occurrence!$J$2:$J$2441,"&lt;="&amp;Occurrence!J923)/($B$8+1),0)</f>
        <v/>
      </c>
      <c r="P923" s="16">
        <f>IF(Occurrence!J923&gt;0,_xlfn.PERCENTILE.INC(Data!$O$2:$O$2441,($B$4+O923*($B$5-1))/($B$3-1)),0)</f>
        <v/>
      </c>
      <c r="Q923" s="16">
        <f>IF(Occurrence!J923&gt;0,_xlfn.PERCENTILE.INC(Occurrence!$I$2:$I$2441,($B$6+O923*($B$7-1))/($B$3-1)),0)</f>
        <v/>
      </c>
      <c r="R923" s="16">
        <f>IF(Occurrence!J923&gt;0,Occurrence!J923/Q923,0)</f>
        <v/>
      </c>
      <c r="S923" s="9">
        <f>IF(Occurrence!J923&gt;0,P923*R923,0)</f>
        <v/>
      </c>
      <c r="T923" s="24">
        <f>IF(Occurrence!K923&gt;0,COUNTIFS(Occurrence!$K$2:$K$2441,"&gt;0",Occurrence!$K$2:$K$2441,"&lt;="&amp;Occurrence!K923)/($B$9+1),0)</f>
        <v/>
      </c>
      <c r="U923" s="16">
        <f>IF(Occurrence!K923&gt;0,_xlfn.PERCENTILE.INC(Data!$O$2:$O$2441,($B$4+T923*($B$5-1))/($B$3-1)),0)</f>
        <v/>
      </c>
      <c r="V923" s="16">
        <f>IF(Occurrence!K923&gt;0,_xlfn.PERCENTILE.INC(Occurrence!$I$2:$I$2441,($B$6+T923*($B$7-1))/($B$3-1)),0)</f>
        <v/>
      </c>
      <c r="W923" s="16">
        <f>IF(Occurrence!K923&gt;0,Occurrence!K923/V923,0)</f>
        <v/>
      </c>
      <c r="X923" s="9">
        <f>IF(Occurrence!K923&gt;0,U923*W923,0)</f>
        <v/>
      </c>
      <c r="Y923" s="24">
        <f>COUNTIF(Data!$X$2:$X$2441,"&lt;="&amp;Data!X923)/($B$3+1)</f>
        <v/>
      </c>
      <c r="Z923" s="16">
        <f>_xlfn.PERCENTILE.INC(Data!$U$2:$U$2441,Y923)</f>
        <v/>
      </c>
      <c r="AA923" s="16">
        <f>_xlfn.PERCENTILE.INC(Data!$V$2:$V$2441,Y923)</f>
        <v/>
      </c>
      <c r="AB923" s="16">
        <f>Data!X923-AA923</f>
        <v/>
      </c>
      <c r="AC923" s="9">
        <f>Z923+AB923</f>
        <v/>
      </c>
      <c r="AD923" s="24">
        <f>COUNTIF(Data!$Y$2:$Y$2441,"&lt;="&amp;Data!Y923)/($B$3+1)</f>
        <v/>
      </c>
      <c r="AE923" s="16">
        <f>_xlfn.PERCENTILE.INC(Data!$U$2:$U$2441,AD923)</f>
        <v/>
      </c>
      <c r="AF923" s="16">
        <f>_xlfn.PERCENTILE.INC(Data!$V$2:$V$2441,AD923)</f>
        <v/>
      </c>
      <c r="AG923" s="16">
        <f>Data!Y923-AF923</f>
        <v/>
      </c>
      <c r="AH923" s="9">
        <f>AE923+AG923</f>
        <v/>
      </c>
    </row>
    <row r="924">
      <c r="N924" s="14">
        <f>Data!A924</f>
        <v/>
      </c>
      <c r="O924" s="24">
        <f>IF(Occurrence!J924&gt;0,COUNTIFS(Occurrence!$J$2:$J$2441,"&gt;0",Occurrence!$J$2:$J$2441,"&lt;="&amp;Occurrence!J924)/($B$8+1),0)</f>
        <v/>
      </c>
      <c r="P924" s="16">
        <f>IF(Occurrence!J924&gt;0,_xlfn.PERCENTILE.INC(Data!$O$2:$O$2441,($B$4+O924*($B$5-1))/($B$3-1)),0)</f>
        <v/>
      </c>
      <c r="Q924" s="16">
        <f>IF(Occurrence!J924&gt;0,_xlfn.PERCENTILE.INC(Occurrence!$I$2:$I$2441,($B$6+O924*($B$7-1))/($B$3-1)),0)</f>
        <v/>
      </c>
      <c r="R924" s="16">
        <f>IF(Occurrence!J924&gt;0,Occurrence!J924/Q924,0)</f>
        <v/>
      </c>
      <c r="S924" s="9">
        <f>IF(Occurrence!J924&gt;0,P924*R924,0)</f>
        <v/>
      </c>
      <c r="T924" s="24">
        <f>IF(Occurrence!K924&gt;0,COUNTIFS(Occurrence!$K$2:$K$2441,"&gt;0",Occurrence!$K$2:$K$2441,"&lt;="&amp;Occurrence!K924)/($B$9+1),0)</f>
        <v/>
      </c>
      <c r="U924" s="16">
        <f>IF(Occurrence!K924&gt;0,_xlfn.PERCENTILE.INC(Data!$O$2:$O$2441,($B$4+T924*($B$5-1))/($B$3-1)),0)</f>
        <v/>
      </c>
      <c r="V924" s="16">
        <f>IF(Occurrence!K924&gt;0,_xlfn.PERCENTILE.INC(Occurrence!$I$2:$I$2441,($B$6+T924*($B$7-1))/($B$3-1)),0)</f>
        <v/>
      </c>
      <c r="W924" s="16">
        <f>IF(Occurrence!K924&gt;0,Occurrence!K924/V924,0)</f>
        <v/>
      </c>
      <c r="X924" s="9">
        <f>IF(Occurrence!K924&gt;0,U924*W924,0)</f>
        <v/>
      </c>
      <c r="Y924" s="24">
        <f>COUNTIF(Data!$X$2:$X$2441,"&lt;="&amp;Data!X924)/($B$3+1)</f>
        <v/>
      </c>
      <c r="Z924" s="16">
        <f>_xlfn.PERCENTILE.INC(Data!$U$2:$U$2441,Y924)</f>
        <v/>
      </c>
      <c r="AA924" s="16">
        <f>_xlfn.PERCENTILE.INC(Data!$V$2:$V$2441,Y924)</f>
        <v/>
      </c>
      <c r="AB924" s="16">
        <f>Data!X924-AA924</f>
        <v/>
      </c>
      <c r="AC924" s="9">
        <f>Z924+AB924</f>
        <v/>
      </c>
      <c r="AD924" s="24">
        <f>COUNTIF(Data!$Y$2:$Y$2441,"&lt;="&amp;Data!Y924)/($B$3+1)</f>
        <v/>
      </c>
      <c r="AE924" s="16">
        <f>_xlfn.PERCENTILE.INC(Data!$U$2:$U$2441,AD924)</f>
        <v/>
      </c>
      <c r="AF924" s="16">
        <f>_xlfn.PERCENTILE.INC(Data!$V$2:$V$2441,AD924)</f>
        <v/>
      </c>
      <c r="AG924" s="16">
        <f>Data!Y924-AF924</f>
        <v/>
      </c>
      <c r="AH924" s="9">
        <f>AE924+AG924</f>
        <v/>
      </c>
    </row>
    <row r="925">
      <c r="N925" s="14">
        <f>Data!A925</f>
        <v/>
      </c>
      <c r="O925" s="24">
        <f>IF(Occurrence!J925&gt;0,COUNTIFS(Occurrence!$J$2:$J$2441,"&gt;0",Occurrence!$J$2:$J$2441,"&lt;="&amp;Occurrence!J925)/($B$8+1),0)</f>
        <v/>
      </c>
      <c r="P925" s="16">
        <f>IF(Occurrence!J925&gt;0,_xlfn.PERCENTILE.INC(Data!$O$2:$O$2441,($B$4+O925*($B$5-1))/($B$3-1)),0)</f>
        <v/>
      </c>
      <c r="Q925" s="16">
        <f>IF(Occurrence!J925&gt;0,_xlfn.PERCENTILE.INC(Occurrence!$I$2:$I$2441,($B$6+O925*($B$7-1))/($B$3-1)),0)</f>
        <v/>
      </c>
      <c r="R925" s="16">
        <f>IF(Occurrence!J925&gt;0,Occurrence!J925/Q925,0)</f>
        <v/>
      </c>
      <c r="S925" s="9">
        <f>IF(Occurrence!J925&gt;0,P925*R925,0)</f>
        <v/>
      </c>
      <c r="T925" s="24">
        <f>IF(Occurrence!K925&gt;0,COUNTIFS(Occurrence!$K$2:$K$2441,"&gt;0",Occurrence!$K$2:$K$2441,"&lt;="&amp;Occurrence!K925)/($B$9+1),0)</f>
        <v/>
      </c>
      <c r="U925" s="16">
        <f>IF(Occurrence!K925&gt;0,_xlfn.PERCENTILE.INC(Data!$O$2:$O$2441,($B$4+T925*($B$5-1))/($B$3-1)),0)</f>
        <v/>
      </c>
      <c r="V925" s="16">
        <f>IF(Occurrence!K925&gt;0,_xlfn.PERCENTILE.INC(Occurrence!$I$2:$I$2441,($B$6+T925*($B$7-1))/($B$3-1)),0)</f>
        <v/>
      </c>
      <c r="W925" s="16">
        <f>IF(Occurrence!K925&gt;0,Occurrence!K925/V925,0)</f>
        <v/>
      </c>
      <c r="X925" s="9">
        <f>IF(Occurrence!K925&gt;0,U925*W925,0)</f>
        <v/>
      </c>
      <c r="Y925" s="24">
        <f>COUNTIF(Data!$X$2:$X$2441,"&lt;="&amp;Data!X925)/($B$3+1)</f>
        <v/>
      </c>
      <c r="Z925" s="16">
        <f>_xlfn.PERCENTILE.INC(Data!$U$2:$U$2441,Y925)</f>
        <v/>
      </c>
      <c r="AA925" s="16">
        <f>_xlfn.PERCENTILE.INC(Data!$V$2:$V$2441,Y925)</f>
        <v/>
      </c>
      <c r="AB925" s="16">
        <f>Data!X925-AA925</f>
        <v/>
      </c>
      <c r="AC925" s="9">
        <f>Z925+AB925</f>
        <v/>
      </c>
      <c r="AD925" s="24">
        <f>COUNTIF(Data!$Y$2:$Y$2441,"&lt;="&amp;Data!Y925)/($B$3+1)</f>
        <v/>
      </c>
      <c r="AE925" s="16">
        <f>_xlfn.PERCENTILE.INC(Data!$U$2:$U$2441,AD925)</f>
        <v/>
      </c>
      <c r="AF925" s="16">
        <f>_xlfn.PERCENTILE.INC(Data!$V$2:$V$2441,AD925)</f>
        <v/>
      </c>
      <c r="AG925" s="16">
        <f>Data!Y925-AF925</f>
        <v/>
      </c>
      <c r="AH925" s="9">
        <f>AE925+AG925</f>
        <v/>
      </c>
    </row>
    <row r="926">
      <c r="N926" s="14">
        <f>Data!A926</f>
        <v/>
      </c>
      <c r="O926" s="24">
        <f>IF(Occurrence!J926&gt;0,COUNTIFS(Occurrence!$J$2:$J$2441,"&gt;0",Occurrence!$J$2:$J$2441,"&lt;="&amp;Occurrence!J926)/($B$8+1),0)</f>
        <v/>
      </c>
      <c r="P926" s="16">
        <f>IF(Occurrence!J926&gt;0,_xlfn.PERCENTILE.INC(Data!$O$2:$O$2441,($B$4+O926*($B$5-1))/($B$3-1)),0)</f>
        <v/>
      </c>
      <c r="Q926" s="16">
        <f>IF(Occurrence!J926&gt;0,_xlfn.PERCENTILE.INC(Occurrence!$I$2:$I$2441,($B$6+O926*($B$7-1))/($B$3-1)),0)</f>
        <v/>
      </c>
      <c r="R926" s="16">
        <f>IF(Occurrence!J926&gt;0,Occurrence!J926/Q926,0)</f>
        <v/>
      </c>
      <c r="S926" s="9">
        <f>IF(Occurrence!J926&gt;0,P926*R926,0)</f>
        <v/>
      </c>
      <c r="T926" s="24">
        <f>IF(Occurrence!K926&gt;0,COUNTIFS(Occurrence!$K$2:$K$2441,"&gt;0",Occurrence!$K$2:$K$2441,"&lt;="&amp;Occurrence!K926)/($B$9+1),0)</f>
        <v/>
      </c>
      <c r="U926" s="16">
        <f>IF(Occurrence!K926&gt;0,_xlfn.PERCENTILE.INC(Data!$O$2:$O$2441,($B$4+T926*($B$5-1))/($B$3-1)),0)</f>
        <v/>
      </c>
      <c r="V926" s="16">
        <f>IF(Occurrence!K926&gt;0,_xlfn.PERCENTILE.INC(Occurrence!$I$2:$I$2441,($B$6+T926*($B$7-1))/($B$3-1)),0)</f>
        <v/>
      </c>
      <c r="W926" s="16">
        <f>IF(Occurrence!K926&gt;0,Occurrence!K926/V926,0)</f>
        <v/>
      </c>
      <c r="X926" s="9">
        <f>IF(Occurrence!K926&gt;0,U926*W926,0)</f>
        <v/>
      </c>
      <c r="Y926" s="24">
        <f>COUNTIF(Data!$X$2:$X$2441,"&lt;="&amp;Data!X926)/($B$3+1)</f>
        <v/>
      </c>
      <c r="Z926" s="16">
        <f>_xlfn.PERCENTILE.INC(Data!$U$2:$U$2441,Y926)</f>
        <v/>
      </c>
      <c r="AA926" s="16">
        <f>_xlfn.PERCENTILE.INC(Data!$V$2:$V$2441,Y926)</f>
        <v/>
      </c>
      <c r="AB926" s="16">
        <f>Data!X926-AA926</f>
        <v/>
      </c>
      <c r="AC926" s="9">
        <f>Z926+AB926</f>
        <v/>
      </c>
      <c r="AD926" s="24">
        <f>COUNTIF(Data!$Y$2:$Y$2441,"&lt;="&amp;Data!Y926)/($B$3+1)</f>
        <v/>
      </c>
      <c r="AE926" s="16">
        <f>_xlfn.PERCENTILE.INC(Data!$U$2:$U$2441,AD926)</f>
        <v/>
      </c>
      <c r="AF926" s="16">
        <f>_xlfn.PERCENTILE.INC(Data!$V$2:$V$2441,AD926)</f>
        <v/>
      </c>
      <c r="AG926" s="16">
        <f>Data!Y926-AF926</f>
        <v/>
      </c>
      <c r="AH926" s="9">
        <f>AE926+AG926</f>
        <v/>
      </c>
    </row>
    <row r="927">
      <c r="N927" s="14">
        <f>Data!A927</f>
        <v/>
      </c>
      <c r="O927" s="24">
        <f>IF(Occurrence!J927&gt;0,COUNTIFS(Occurrence!$J$2:$J$2441,"&gt;0",Occurrence!$J$2:$J$2441,"&lt;="&amp;Occurrence!J927)/($B$8+1),0)</f>
        <v/>
      </c>
      <c r="P927" s="16">
        <f>IF(Occurrence!J927&gt;0,_xlfn.PERCENTILE.INC(Data!$O$2:$O$2441,($B$4+O927*($B$5-1))/($B$3-1)),0)</f>
        <v/>
      </c>
      <c r="Q927" s="16">
        <f>IF(Occurrence!J927&gt;0,_xlfn.PERCENTILE.INC(Occurrence!$I$2:$I$2441,($B$6+O927*($B$7-1))/($B$3-1)),0)</f>
        <v/>
      </c>
      <c r="R927" s="16">
        <f>IF(Occurrence!J927&gt;0,Occurrence!J927/Q927,0)</f>
        <v/>
      </c>
      <c r="S927" s="9">
        <f>IF(Occurrence!J927&gt;0,P927*R927,0)</f>
        <v/>
      </c>
      <c r="T927" s="24">
        <f>IF(Occurrence!K927&gt;0,COUNTIFS(Occurrence!$K$2:$K$2441,"&gt;0",Occurrence!$K$2:$K$2441,"&lt;="&amp;Occurrence!K927)/($B$9+1),0)</f>
        <v/>
      </c>
      <c r="U927" s="16">
        <f>IF(Occurrence!K927&gt;0,_xlfn.PERCENTILE.INC(Data!$O$2:$O$2441,($B$4+T927*($B$5-1))/($B$3-1)),0)</f>
        <v/>
      </c>
      <c r="V927" s="16">
        <f>IF(Occurrence!K927&gt;0,_xlfn.PERCENTILE.INC(Occurrence!$I$2:$I$2441,($B$6+T927*($B$7-1))/($B$3-1)),0)</f>
        <v/>
      </c>
      <c r="W927" s="16">
        <f>IF(Occurrence!K927&gt;0,Occurrence!K927/V927,0)</f>
        <v/>
      </c>
      <c r="X927" s="9">
        <f>IF(Occurrence!K927&gt;0,U927*W927,0)</f>
        <v/>
      </c>
      <c r="Y927" s="24">
        <f>COUNTIF(Data!$X$2:$X$2441,"&lt;="&amp;Data!X927)/($B$3+1)</f>
        <v/>
      </c>
      <c r="Z927" s="16">
        <f>_xlfn.PERCENTILE.INC(Data!$U$2:$U$2441,Y927)</f>
        <v/>
      </c>
      <c r="AA927" s="16">
        <f>_xlfn.PERCENTILE.INC(Data!$V$2:$V$2441,Y927)</f>
        <v/>
      </c>
      <c r="AB927" s="16">
        <f>Data!X927-AA927</f>
        <v/>
      </c>
      <c r="AC927" s="9">
        <f>Z927+AB927</f>
        <v/>
      </c>
      <c r="AD927" s="24">
        <f>COUNTIF(Data!$Y$2:$Y$2441,"&lt;="&amp;Data!Y927)/($B$3+1)</f>
        <v/>
      </c>
      <c r="AE927" s="16">
        <f>_xlfn.PERCENTILE.INC(Data!$U$2:$U$2441,AD927)</f>
        <v/>
      </c>
      <c r="AF927" s="16">
        <f>_xlfn.PERCENTILE.INC(Data!$V$2:$V$2441,AD927)</f>
        <v/>
      </c>
      <c r="AG927" s="16">
        <f>Data!Y927-AF927</f>
        <v/>
      </c>
      <c r="AH927" s="9">
        <f>AE927+AG927</f>
        <v/>
      </c>
    </row>
    <row r="928">
      <c r="N928" s="14">
        <f>Data!A928</f>
        <v/>
      </c>
      <c r="O928" s="24">
        <f>IF(Occurrence!J928&gt;0,COUNTIFS(Occurrence!$J$2:$J$2441,"&gt;0",Occurrence!$J$2:$J$2441,"&lt;="&amp;Occurrence!J928)/($B$8+1),0)</f>
        <v/>
      </c>
      <c r="P928" s="16">
        <f>IF(Occurrence!J928&gt;0,_xlfn.PERCENTILE.INC(Data!$O$2:$O$2441,($B$4+O928*($B$5-1))/($B$3-1)),0)</f>
        <v/>
      </c>
      <c r="Q928" s="16">
        <f>IF(Occurrence!J928&gt;0,_xlfn.PERCENTILE.INC(Occurrence!$I$2:$I$2441,($B$6+O928*($B$7-1))/($B$3-1)),0)</f>
        <v/>
      </c>
      <c r="R928" s="16">
        <f>IF(Occurrence!J928&gt;0,Occurrence!J928/Q928,0)</f>
        <v/>
      </c>
      <c r="S928" s="9">
        <f>IF(Occurrence!J928&gt;0,P928*R928,0)</f>
        <v/>
      </c>
      <c r="T928" s="24">
        <f>IF(Occurrence!K928&gt;0,COUNTIFS(Occurrence!$K$2:$K$2441,"&gt;0",Occurrence!$K$2:$K$2441,"&lt;="&amp;Occurrence!K928)/($B$9+1),0)</f>
        <v/>
      </c>
      <c r="U928" s="16">
        <f>IF(Occurrence!K928&gt;0,_xlfn.PERCENTILE.INC(Data!$O$2:$O$2441,($B$4+T928*($B$5-1))/($B$3-1)),0)</f>
        <v/>
      </c>
      <c r="V928" s="16">
        <f>IF(Occurrence!K928&gt;0,_xlfn.PERCENTILE.INC(Occurrence!$I$2:$I$2441,($B$6+T928*($B$7-1))/($B$3-1)),0)</f>
        <v/>
      </c>
      <c r="W928" s="16">
        <f>IF(Occurrence!K928&gt;0,Occurrence!K928/V928,0)</f>
        <v/>
      </c>
      <c r="X928" s="9">
        <f>IF(Occurrence!K928&gt;0,U928*W928,0)</f>
        <v/>
      </c>
      <c r="Y928" s="24">
        <f>COUNTIF(Data!$X$2:$X$2441,"&lt;="&amp;Data!X928)/($B$3+1)</f>
        <v/>
      </c>
      <c r="Z928" s="16">
        <f>_xlfn.PERCENTILE.INC(Data!$U$2:$U$2441,Y928)</f>
        <v/>
      </c>
      <c r="AA928" s="16">
        <f>_xlfn.PERCENTILE.INC(Data!$V$2:$V$2441,Y928)</f>
        <v/>
      </c>
      <c r="AB928" s="16">
        <f>Data!X928-AA928</f>
        <v/>
      </c>
      <c r="AC928" s="9">
        <f>Z928+AB928</f>
        <v/>
      </c>
      <c r="AD928" s="24">
        <f>COUNTIF(Data!$Y$2:$Y$2441,"&lt;="&amp;Data!Y928)/($B$3+1)</f>
        <v/>
      </c>
      <c r="AE928" s="16">
        <f>_xlfn.PERCENTILE.INC(Data!$U$2:$U$2441,AD928)</f>
        <v/>
      </c>
      <c r="AF928" s="16">
        <f>_xlfn.PERCENTILE.INC(Data!$V$2:$V$2441,AD928)</f>
        <v/>
      </c>
      <c r="AG928" s="16">
        <f>Data!Y928-AF928</f>
        <v/>
      </c>
      <c r="AH928" s="9">
        <f>AE928+AG928</f>
        <v/>
      </c>
    </row>
    <row r="929">
      <c r="N929" s="14">
        <f>Data!A929</f>
        <v/>
      </c>
      <c r="O929" s="24">
        <f>IF(Occurrence!J929&gt;0,COUNTIFS(Occurrence!$J$2:$J$2441,"&gt;0",Occurrence!$J$2:$J$2441,"&lt;="&amp;Occurrence!J929)/($B$8+1),0)</f>
        <v/>
      </c>
      <c r="P929" s="16">
        <f>IF(Occurrence!J929&gt;0,_xlfn.PERCENTILE.INC(Data!$O$2:$O$2441,($B$4+O929*($B$5-1))/($B$3-1)),0)</f>
        <v/>
      </c>
      <c r="Q929" s="16">
        <f>IF(Occurrence!J929&gt;0,_xlfn.PERCENTILE.INC(Occurrence!$I$2:$I$2441,($B$6+O929*($B$7-1))/($B$3-1)),0)</f>
        <v/>
      </c>
      <c r="R929" s="16">
        <f>IF(Occurrence!J929&gt;0,Occurrence!J929/Q929,0)</f>
        <v/>
      </c>
      <c r="S929" s="9">
        <f>IF(Occurrence!J929&gt;0,P929*R929,0)</f>
        <v/>
      </c>
      <c r="T929" s="24">
        <f>IF(Occurrence!K929&gt;0,COUNTIFS(Occurrence!$K$2:$K$2441,"&gt;0",Occurrence!$K$2:$K$2441,"&lt;="&amp;Occurrence!K929)/($B$9+1),0)</f>
        <v/>
      </c>
      <c r="U929" s="16">
        <f>IF(Occurrence!K929&gt;0,_xlfn.PERCENTILE.INC(Data!$O$2:$O$2441,($B$4+T929*($B$5-1))/($B$3-1)),0)</f>
        <v/>
      </c>
      <c r="V929" s="16">
        <f>IF(Occurrence!K929&gt;0,_xlfn.PERCENTILE.INC(Occurrence!$I$2:$I$2441,($B$6+T929*($B$7-1))/($B$3-1)),0)</f>
        <v/>
      </c>
      <c r="W929" s="16">
        <f>IF(Occurrence!K929&gt;0,Occurrence!K929/V929,0)</f>
        <v/>
      </c>
      <c r="X929" s="9">
        <f>IF(Occurrence!K929&gt;0,U929*W929,0)</f>
        <v/>
      </c>
      <c r="Y929" s="24">
        <f>COUNTIF(Data!$X$2:$X$2441,"&lt;="&amp;Data!X929)/($B$3+1)</f>
        <v/>
      </c>
      <c r="Z929" s="16">
        <f>_xlfn.PERCENTILE.INC(Data!$U$2:$U$2441,Y929)</f>
        <v/>
      </c>
      <c r="AA929" s="16">
        <f>_xlfn.PERCENTILE.INC(Data!$V$2:$V$2441,Y929)</f>
        <v/>
      </c>
      <c r="AB929" s="16">
        <f>Data!X929-AA929</f>
        <v/>
      </c>
      <c r="AC929" s="9">
        <f>Z929+AB929</f>
        <v/>
      </c>
      <c r="AD929" s="24">
        <f>COUNTIF(Data!$Y$2:$Y$2441,"&lt;="&amp;Data!Y929)/($B$3+1)</f>
        <v/>
      </c>
      <c r="AE929" s="16">
        <f>_xlfn.PERCENTILE.INC(Data!$U$2:$U$2441,AD929)</f>
        <v/>
      </c>
      <c r="AF929" s="16">
        <f>_xlfn.PERCENTILE.INC(Data!$V$2:$V$2441,AD929)</f>
        <v/>
      </c>
      <c r="AG929" s="16">
        <f>Data!Y929-AF929</f>
        <v/>
      </c>
      <c r="AH929" s="9">
        <f>AE929+AG929</f>
        <v/>
      </c>
    </row>
    <row r="930">
      <c r="N930" s="14">
        <f>Data!A930</f>
        <v/>
      </c>
      <c r="O930" s="24">
        <f>IF(Occurrence!J930&gt;0,COUNTIFS(Occurrence!$J$2:$J$2441,"&gt;0",Occurrence!$J$2:$J$2441,"&lt;="&amp;Occurrence!J930)/($B$8+1),0)</f>
        <v/>
      </c>
      <c r="P930" s="16">
        <f>IF(Occurrence!J930&gt;0,_xlfn.PERCENTILE.INC(Data!$O$2:$O$2441,($B$4+O930*($B$5-1))/($B$3-1)),0)</f>
        <v/>
      </c>
      <c r="Q930" s="16">
        <f>IF(Occurrence!J930&gt;0,_xlfn.PERCENTILE.INC(Occurrence!$I$2:$I$2441,($B$6+O930*($B$7-1))/($B$3-1)),0)</f>
        <v/>
      </c>
      <c r="R930" s="16">
        <f>IF(Occurrence!J930&gt;0,Occurrence!J930/Q930,0)</f>
        <v/>
      </c>
      <c r="S930" s="9">
        <f>IF(Occurrence!J930&gt;0,P930*R930,0)</f>
        <v/>
      </c>
      <c r="T930" s="24">
        <f>IF(Occurrence!K930&gt;0,COUNTIFS(Occurrence!$K$2:$K$2441,"&gt;0",Occurrence!$K$2:$K$2441,"&lt;="&amp;Occurrence!K930)/($B$9+1),0)</f>
        <v/>
      </c>
      <c r="U930" s="16">
        <f>IF(Occurrence!K930&gt;0,_xlfn.PERCENTILE.INC(Data!$O$2:$O$2441,($B$4+T930*($B$5-1))/($B$3-1)),0)</f>
        <v/>
      </c>
      <c r="V930" s="16">
        <f>IF(Occurrence!K930&gt;0,_xlfn.PERCENTILE.INC(Occurrence!$I$2:$I$2441,($B$6+T930*($B$7-1))/($B$3-1)),0)</f>
        <v/>
      </c>
      <c r="W930" s="16">
        <f>IF(Occurrence!K930&gt;0,Occurrence!K930/V930,0)</f>
        <v/>
      </c>
      <c r="X930" s="9">
        <f>IF(Occurrence!K930&gt;0,U930*W930,0)</f>
        <v/>
      </c>
      <c r="Y930" s="24">
        <f>COUNTIF(Data!$X$2:$X$2441,"&lt;="&amp;Data!X930)/($B$3+1)</f>
        <v/>
      </c>
      <c r="Z930" s="16">
        <f>_xlfn.PERCENTILE.INC(Data!$U$2:$U$2441,Y930)</f>
        <v/>
      </c>
      <c r="AA930" s="16">
        <f>_xlfn.PERCENTILE.INC(Data!$V$2:$V$2441,Y930)</f>
        <v/>
      </c>
      <c r="AB930" s="16">
        <f>Data!X930-AA930</f>
        <v/>
      </c>
      <c r="AC930" s="9">
        <f>Z930+AB930</f>
        <v/>
      </c>
      <c r="AD930" s="24">
        <f>COUNTIF(Data!$Y$2:$Y$2441,"&lt;="&amp;Data!Y930)/($B$3+1)</f>
        <v/>
      </c>
      <c r="AE930" s="16">
        <f>_xlfn.PERCENTILE.INC(Data!$U$2:$U$2441,AD930)</f>
        <v/>
      </c>
      <c r="AF930" s="16">
        <f>_xlfn.PERCENTILE.INC(Data!$V$2:$V$2441,AD930)</f>
        <v/>
      </c>
      <c r="AG930" s="16">
        <f>Data!Y930-AF930</f>
        <v/>
      </c>
      <c r="AH930" s="9">
        <f>AE930+AG930</f>
        <v/>
      </c>
    </row>
    <row r="931">
      <c r="N931" s="14">
        <f>Data!A931</f>
        <v/>
      </c>
      <c r="O931" s="24">
        <f>IF(Occurrence!J931&gt;0,COUNTIFS(Occurrence!$J$2:$J$2441,"&gt;0",Occurrence!$J$2:$J$2441,"&lt;="&amp;Occurrence!J931)/($B$8+1),0)</f>
        <v/>
      </c>
      <c r="P931" s="16">
        <f>IF(Occurrence!J931&gt;0,_xlfn.PERCENTILE.INC(Data!$O$2:$O$2441,($B$4+O931*($B$5-1))/($B$3-1)),0)</f>
        <v/>
      </c>
      <c r="Q931" s="16">
        <f>IF(Occurrence!J931&gt;0,_xlfn.PERCENTILE.INC(Occurrence!$I$2:$I$2441,($B$6+O931*($B$7-1))/($B$3-1)),0)</f>
        <v/>
      </c>
      <c r="R931" s="16">
        <f>IF(Occurrence!J931&gt;0,Occurrence!J931/Q931,0)</f>
        <v/>
      </c>
      <c r="S931" s="9">
        <f>IF(Occurrence!J931&gt;0,P931*R931,0)</f>
        <v/>
      </c>
      <c r="T931" s="24">
        <f>IF(Occurrence!K931&gt;0,COUNTIFS(Occurrence!$K$2:$K$2441,"&gt;0",Occurrence!$K$2:$K$2441,"&lt;="&amp;Occurrence!K931)/($B$9+1),0)</f>
        <v/>
      </c>
      <c r="U931" s="16">
        <f>IF(Occurrence!K931&gt;0,_xlfn.PERCENTILE.INC(Data!$O$2:$O$2441,($B$4+T931*($B$5-1))/($B$3-1)),0)</f>
        <v/>
      </c>
      <c r="V931" s="16">
        <f>IF(Occurrence!K931&gt;0,_xlfn.PERCENTILE.INC(Occurrence!$I$2:$I$2441,($B$6+T931*($B$7-1))/($B$3-1)),0)</f>
        <v/>
      </c>
      <c r="W931" s="16">
        <f>IF(Occurrence!K931&gt;0,Occurrence!K931/V931,0)</f>
        <v/>
      </c>
      <c r="X931" s="9">
        <f>IF(Occurrence!K931&gt;0,U931*W931,0)</f>
        <v/>
      </c>
      <c r="Y931" s="24">
        <f>COUNTIF(Data!$X$2:$X$2441,"&lt;="&amp;Data!X931)/($B$3+1)</f>
        <v/>
      </c>
      <c r="Z931" s="16">
        <f>_xlfn.PERCENTILE.INC(Data!$U$2:$U$2441,Y931)</f>
        <v/>
      </c>
      <c r="AA931" s="16">
        <f>_xlfn.PERCENTILE.INC(Data!$V$2:$V$2441,Y931)</f>
        <v/>
      </c>
      <c r="AB931" s="16">
        <f>Data!X931-AA931</f>
        <v/>
      </c>
      <c r="AC931" s="9">
        <f>Z931+AB931</f>
        <v/>
      </c>
      <c r="AD931" s="24">
        <f>COUNTIF(Data!$Y$2:$Y$2441,"&lt;="&amp;Data!Y931)/($B$3+1)</f>
        <v/>
      </c>
      <c r="AE931" s="16">
        <f>_xlfn.PERCENTILE.INC(Data!$U$2:$U$2441,AD931)</f>
        <v/>
      </c>
      <c r="AF931" s="16">
        <f>_xlfn.PERCENTILE.INC(Data!$V$2:$V$2441,AD931)</f>
        <v/>
      </c>
      <c r="AG931" s="16">
        <f>Data!Y931-AF931</f>
        <v/>
      </c>
      <c r="AH931" s="9">
        <f>AE931+AG931</f>
        <v/>
      </c>
    </row>
    <row r="932">
      <c r="N932" s="14">
        <f>Data!A932</f>
        <v/>
      </c>
      <c r="O932" s="24">
        <f>IF(Occurrence!J932&gt;0,COUNTIFS(Occurrence!$J$2:$J$2441,"&gt;0",Occurrence!$J$2:$J$2441,"&lt;="&amp;Occurrence!J932)/($B$8+1),0)</f>
        <v/>
      </c>
      <c r="P932" s="16">
        <f>IF(Occurrence!J932&gt;0,_xlfn.PERCENTILE.INC(Data!$O$2:$O$2441,($B$4+O932*($B$5-1))/($B$3-1)),0)</f>
        <v/>
      </c>
      <c r="Q932" s="16">
        <f>IF(Occurrence!J932&gt;0,_xlfn.PERCENTILE.INC(Occurrence!$I$2:$I$2441,($B$6+O932*($B$7-1))/($B$3-1)),0)</f>
        <v/>
      </c>
      <c r="R932" s="16">
        <f>IF(Occurrence!J932&gt;0,Occurrence!J932/Q932,0)</f>
        <v/>
      </c>
      <c r="S932" s="9">
        <f>IF(Occurrence!J932&gt;0,P932*R932,0)</f>
        <v/>
      </c>
      <c r="T932" s="24">
        <f>IF(Occurrence!K932&gt;0,COUNTIFS(Occurrence!$K$2:$K$2441,"&gt;0",Occurrence!$K$2:$K$2441,"&lt;="&amp;Occurrence!K932)/($B$9+1),0)</f>
        <v/>
      </c>
      <c r="U932" s="16">
        <f>IF(Occurrence!K932&gt;0,_xlfn.PERCENTILE.INC(Data!$O$2:$O$2441,($B$4+T932*($B$5-1))/($B$3-1)),0)</f>
        <v/>
      </c>
      <c r="V932" s="16">
        <f>IF(Occurrence!K932&gt;0,_xlfn.PERCENTILE.INC(Occurrence!$I$2:$I$2441,($B$6+T932*($B$7-1))/($B$3-1)),0)</f>
        <v/>
      </c>
      <c r="W932" s="16">
        <f>IF(Occurrence!K932&gt;0,Occurrence!K932/V932,0)</f>
        <v/>
      </c>
      <c r="X932" s="9">
        <f>IF(Occurrence!K932&gt;0,U932*W932,0)</f>
        <v/>
      </c>
      <c r="Y932" s="24">
        <f>COUNTIF(Data!$X$2:$X$2441,"&lt;="&amp;Data!X932)/($B$3+1)</f>
        <v/>
      </c>
      <c r="Z932" s="16">
        <f>_xlfn.PERCENTILE.INC(Data!$U$2:$U$2441,Y932)</f>
        <v/>
      </c>
      <c r="AA932" s="16">
        <f>_xlfn.PERCENTILE.INC(Data!$V$2:$V$2441,Y932)</f>
        <v/>
      </c>
      <c r="AB932" s="16">
        <f>Data!X932-AA932</f>
        <v/>
      </c>
      <c r="AC932" s="9">
        <f>Z932+AB932</f>
        <v/>
      </c>
      <c r="AD932" s="24">
        <f>COUNTIF(Data!$Y$2:$Y$2441,"&lt;="&amp;Data!Y932)/($B$3+1)</f>
        <v/>
      </c>
      <c r="AE932" s="16">
        <f>_xlfn.PERCENTILE.INC(Data!$U$2:$U$2441,AD932)</f>
        <v/>
      </c>
      <c r="AF932" s="16">
        <f>_xlfn.PERCENTILE.INC(Data!$V$2:$V$2441,AD932)</f>
        <v/>
      </c>
      <c r="AG932" s="16">
        <f>Data!Y932-AF932</f>
        <v/>
      </c>
      <c r="AH932" s="9">
        <f>AE932+AG932</f>
        <v/>
      </c>
    </row>
    <row r="933">
      <c r="N933" s="14">
        <f>Data!A933</f>
        <v/>
      </c>
      <c r="O933" s="24">
        <f>IF(Occurrence!J933&gt;0,COUNTIFS(Occurrence!$J$2:$J$2441,"&gt;0",Occurrence!$J$2:$J$2441,"&lt;="&amp;Occurrence!J933)/($B$8+1),0)</f>
        <v/>
      </c>
      <c r="P933" s="16">
        <f>IF(Occurrence!J933&gt;0,_xlfn.PERCENTILE.INC(Data!$O$2:$O$2441,($B$4+O933*($B$5-1))/($B$3-1)),0)</f>
        <v/>
      </c>
      <c r="Q933" s="16">
        <f>IF(Occurrence!J933&gt;0,_xlfn.PERCENTILE.INC(Occurrence!$I$2:$I$2441,($B$6+O933*($B$7-1))/($B$3-1)),0)</f>
        <v/>
      </c>
      <c r="R933" s="16">
        <f>IF(Occurrence!J933&gt;0,Occurrence!J933/Q933,0)</f>
        <v/>
      </c>
      <c r="S933" s="9">
        <f>IF(Occurrence!J933&gt;0,P933*R933,0)</f>
        <v/>
      </c>
      <c r="T933" s="24">
        <f>IF(Occurrence!K933&gt;0,COUNTIFS(Occurrence!$K$2:$K$2441,"&gt;0",Occurrence!$K$2:$K$2441,"&lt;="&amp;Occurrence!K933)/($B$9+1),0)</f>
        <v/>
      </c>
      <c r="U933" s="16">
        <f>IF(Occurrence!K933&gt;0,_xlfn.PERCENTILE.INC(Data!$O$2:$O$2441,($B$4+T933*($B$5-1))/($B$3-1)),0)</f>
        <v/>
      </c>
      <c r="V933" s="16">
        <f>IF(Occurrence!K933&gt;0,_xlfn.PERCENTILE.INC(Occurrence!$I$2:$I$2441,($B$6+T933*($B$7-1))/($B$3-1)),0)</f>
        <v/>
      </c>
      <c r="W933" s="16">
        <f>IF(Occurrence!K933&gt;0,Occurrence!K933/V933,0)</f>
        <v/>
      </c>
      <c r="X933" s="9">
        <f>IF(Occurrence!K933&gt;0,U933*W933,0)</f>
        <v/>
      </c>
      <c r="Y933" s="24">
        <f>COUNTIF(Data!$X$2:$X$2441,"&lt;="&amp;Data!X933)/($B$3+1)</f>
        <v/>
      </c>
      <c r="Z933" s="16">
        <f>_xlfn.PERCENTILE.INC(Data!$U$2:$U$2441,Y933)</f>
        <v/>
      </c>
      <c r="AA933" s="16">
        <f>_xlfn.PERCENTILE.INC(Data!$V$2:$V$2441,Y933)</f>
        <v/>
      </c>
      <c r="AB933" s="16">
        <f>Data!X933-AA933</f>
        <v/>
      </c>
      <c r="AC933" s="9">
        <f>Z933+AB933</f>
        <v/>
      </c>
      <c r="AD933" s="24">
        <f>COUNTIF(Data!$Y$2:$Y$2441,"&lt;="&amp;Data!Y933)/($B$3+1)</f>
        <v/>
      </c>
      <c r="AE933" s="16">
        <f>_xlfn.PERCENTILE.INC(Data!$U$2:$U$2441,AD933)</f>
        <v/>
      </c>
      <c r="AF933" s="16">
        <f>_xlfn.PERCENTILE.INC(Data!$V$2:$V$2441,AD933)</f>
        <v/>
      </c>
      <c r="AG933" s="16">
        <f>Data!Y933-AF933</f>
        <v/>
      </c>
      <c r="AH933" s="9">
        <f>AE933+AG933</f>
        <v/>
      </c>
    </row>
    <row r="934">
      <c r="N934" s="14">
        <f>Data!A934</f>
        <v/>
      </c>
      <c r="O934" s="24">
        <f>IF(Occurrence!J934&gt;0,COUNTIFS(Occurrence!$J$2:$J$2441,"&gt;0",Occurrence!$J$2:$J$2441,"&lt;="&amp;Occurrence!J934)/($B$8+1),0)</f>
        <v/>
      </c>
      <c r="P934" s="16">
        <f>IF(Occurrence!J934&gt;0,_xlfn.PERCENTILE.INC(Data!$O$2:$O$2441,($B$4+O934*($B$5-1))/($B$3-1)),0)</f>
        <v/>
      </c>
      <c r="Q934" s="16">
        <f>IF(Occurrence!J934&gt;0,_xlfn.PERCENTILE.INC(Occurrence!$I$2:$I$2441,($B$6+O934*($B$7-1))/($B$3-1)),0)</f>
        <v/>
      </c>
      <c r="R934" s="16">
        <f>IF(Occurrence!J934&gt;0,Occurrence!J934/Q934,0)</f>
        <v/>
      </c>
      <c r="S934" s="9">
        <f>IF(Occurrence!J934&gt;0,P934*R934,0)</f>
        <v/>
      </c>
      <c r="T934" s="24">
        <f>IF(Occurrence!K934&gt;0,COUNTIFS(Occurrence!$K$2:$K$2441,"&gt;0",Occurrence!$K$2:$K$2441,"&lt;="&amp;Occurrence!K934)/($B$9+1),0)</f>
        <v/>
      </c>
      <c r="U934" s="16">
        <f>IF(Occurrence!K934&gt;0,_xlfn.PERCENTILE.INC(Data!$O$2:$O$2441,($B$4+T934*($B$5-1))/($B$3-1)),0)</f>
        <v/>
      </c>
      <c r="V934" s="16">
        <f>IF(Occurrence!K934&gt;0,_xlfn.PERCENTILE.INC(Occurrence!$I$2:$I$2441,($B$6+T934*($B$7-1))/($B$3-1)),0)</f>
        <v/>
      </c>
      <c r="W934" s="16">
        <f>IF(Occurrence!K934&gt;0,Occurrence!K934/V934,0)</f>
        <v/>
      </c>
      <c r="X934" s="9">
        <f>IF(Occurrence!K934&gt;0,U934*W934,0)</f>
        <v/>
      </c>
      <c r="Y934" s="24">
        <f>COUNTIF(Data!$X$2:$X$2441,"&lt;="&amp;Data!X934)/($B$3+1)</f>
        <v/>
      </c>
      <c r="Z934" s="16">
        <f>_xlfn.PERCENTILE.INC(Data!$U$2:$U$2441,Y934)</f>
        <v/>
      </c>
      <c r="AA934" s="16">
        <f>_xlfn.PERCENTILE.INC(Data!$V$2:$V$2441,Y934)</f>
        <v/>
      </c>
      <c r="AB934" s="16">
        <f>Data!X934-AA934</f>
        <v/>
      </c>
      <c r="AC934" s="9">
        <f>Z934+AB934</f>
        <v/>
      </c>
      <c r="AD934" s="24">
        <f>COUNTIF(Data!$Y$2:$Y$2441,"&lt;="&amp;Data!Y934)/($B$3+1)</f>
        <v/>
      </c>
      <c r="AE934" s="16">
        <f>_xlfn.PERCENTILE.INC(Data!$U$2:$U$2441,AD934)</f>
        <v/>
      </c>
      <c r="AF934" s="16">
        <f>_xlfn.PERCENTILE.INC(Data!$V$2:$V$2441,AD934)</f>
        <v/>
      </c>
      <c r="AG934" s="16">
        <f>Data!Y934-AF934</f>
        <v/>
      </c>
      <c r="AH934" s="9">
        <f>AE934+AG934</f>
        <v/>
      </c>
    </row>
    <row r="935">
      <c r="N935" s="14">
        <f>Data!A935</f>
        <v/>
      </c>
      <c r="O935" s="24">
        <f>IF(Occurrence!J935&gt;0,COUNTIFS(Occurrence!$J$2:$J$2441,"&gt;0",Occurrence!$J$2:$J$2441,"&lt;="&amp;Occurrence!J935)/($B$8+1),0)</f>
        <v/>
      </c>
      <c r="P935" s="16">
        <f>IF(Occurrence!J935&gt;0,_xlfn.PERCENTILE.INC(Data!$O$2:$O$2441,($B$4+O935*($B$5-1))/($B$3-1)),0)</f>
        <v/>
      </c>
      <c r="Q935" s="16">
        <f>IF(Occurrence!J935&gt;0,_xlfn.PERCENTILE.INC(Occurrence!$I$2:$I$2441,($B$6+O935*($B$7-1))/($B$3-1)),0)</f>
        <v/>
      </c>
      <c r="R935" s="16">
        <f>IF(Occurrence!J935&gt;0,Occurrence!J935/Q935,0)</f>
        <v/>
      </c>
      <c r="S935" s="9">
        <f>IF(Occurrence!J935&gt;0,P935*R935,0)</f>
        <v/>
      </c>
      <c r="T935" s="24">
        <f>IF(Occurrence!K935&gt;0,COUNTIFS(Occurrence!$K$2:$K$2441,"&gt;0",Occurrence!$K$2:$K$2441,"&lt;="&amp;Occurrence!K935)/($B$9+1),0)</f>
        <v/>
      </c>
      <c r="U935" s="16">
        <f>IF(Occurrence!K935&gt;0,_xlfn.PERCENTILE.INC(Data!$O$2:$O$2441,($B$4+T935*($B$5-1))/($B$3-1)),0)</f>
        <v/>
      </c>
      <c r="V935" s="16">
        <f>IF(Occurrence!K935&gt;0,_xlfn.PERCENTILE.INC(Occurrence!$I$2:$I$2441,($B$6+T935*($B$7-1))/($B$3-1)),0)</f>
        <v/>
      </c>
      <c r="W935" s="16">
        <f>IF(Occurrence!K935&gt;0,Occurrence!K935/V935,0)</f>
        <v/>
      </c>
      <c r="X935" s="9">
        <f>IF(Occurrence!K935&gt;0,U935*W935,0)</f>
        <v/>
      </c>
      <c r="Y935" s="24">
        <f>COUNTIF(Data!$X$2:$X$2441,"&lt;="&amp;Data!X935)/($B$3+1)</f>
        <v/>
      </c>
      <c r="Z935" s="16">
        <f>_xlfn.PERCENTILE.INC(Data!$U$2:$U$2441,Y935)</f>
        <v/>
      </c>
      <c r="AA935" s="16">
        <f>_xlfn.PERCENTILE.INC(Data!$V$2:$V$2441,Y935)</f>
        <v/>
      </c>
      <c r="AB935" s="16">
        <f>Data!X935-AA935</f>
        <v/>
      </c>
      <c r="AC935" s="9">
        <f>Z935+AB935</f>
        <v/>
      </c>
      <c r="AD935" s="24">
        <f>COUNTIF(Data!$Y$2:$Y$2441,"&lt;="&amp;Data!Y935)/($B$3+1)</f>
        <v/>
      </c>
      <c r="AE935" s="16">
        <f>_xlfn.PERCENTILE.INC(Data!$U$2:$U$2441,AD935)</f>
        <v/>
      </c>
      <c r="AF935" s="16">
        <f>_xlfn.PERCENTILE.INC(Data!$V$2:$V$2441,AD935)</f>
        <v/>
      </c>
      <c r="AG935" s="16">
        <f>Data!Y935-AF935</f>
        <v/>
      </c>
      <c r="AH935" s="9">
        <f>AE935+AG935</f>
        <v/>
      </c>
    </row>
    <row r="936">
      <c r="N936" s="14">
        <f>Data!A936</f>
        <v/>
      </c>
      <c r="O936" s="24">
        <f>IF(Occurrence!J936&gt;0,COUNTIFS(Occurrence!$J$2:$J$2441,"&gt;0",Occurrence!$J$2:$J$2441,"&lt;="&amp;Occurrence!J936)/($B$8+1),0)</f>
        <v/>
      </c>
      <c r="P936" s="16">
        <f>IF(Occurrence!J936&gt;0,_xlfn.PERCENTILE.INC(Data!$O$2:$O$2441,($B$4+O936*($B$5-1))/($B$3-1)),0)</f>
        <v/>
      </c>
      <c r="Q936" s="16">
        <f>IF(Occurrence!J936&gt;0,_xlfn.PERCENTILE.INC(Occurrence!$I$2:$I$2441,($B$6+O936*($B$7-1))/($B$3-1)),0)</f>
        <v/>
      </c>
      <c r="R936" s="16">
        <f>IF(Occurrence!J936&gt;0,Occurrence!J936/Q936,0)</f>
        <v/>
      </c>
      <c r="S936" s="9">
        <f>IF(Occurrence!J936&gt;0,P936*R936,0)</f>
        <v/>
      </c>
      <c r="T936" s="24">
        <f>IF(Occurrence!K936&gt;0,COUNTIFS(Occurrence!$K$2:$K$2441,"&gt;0",Occurrence!$K$2:$K$2441,"&lt;="&amp;Occurrence!K936)/($B$9+1),0)</f>
        <v/>
      </c>
      <c r="U936" s="16">
        <f>IF(Occurrence!K936&gt;0,_xlfn.PERCENTILE.INC(Data!$O$2:$O$2441,($B$4+T936*($B$5-1))/($B$3-1)),0)</f>
        <v/>
      </c>
      <c r="V936" s="16">
        <f>IF(Occurrence!K936&gt;0,_xlfn.PERCENTILE.INC(Occurrence!$I$2:$I$2441,($B$6+T936*($B$7-1))/($B$3-1)),0)</f>
        <v/>
      </c>
      <c r="W936" s="16">
        <f>IF(Occurrence!K936&gt;0,Occurrence!K936/V936,0)</f>
        <v/>
      </c>
      <c r="X936" s="9">
        <f>IF(Occurrence!K936&gt;0,U936*W936,0)</f>
        <v/>
      </c>
      <c r="Y936" s="24">
        <f>COUNTIF(Data!$X$2:$X$2441,"&lt;="&amp;Data!X936)/($B$3+1)</f>
        <v/>
      </c>
      <c r="Z936" s="16">
        <f>_xlfn.PERCENTILE.INC(Data!$U$2:$U$2441,Y936)</f>
        <v/>
      </c>
      <c r="AA936" s="16">
        <f>_xlfn.PERCENTILE.INC(Data!$V$2:$V$2441,Y936)</f>
        <v/>
      </c>
      <c r="AB936" s="16">
        <f>Data!X936-AA936</f>
        <v/>
      </c>
      <c r="AC936" s="9">
        <f>Z936+AB936</f>
        <v/>
      </c>
      <c r="AD936" s="24">
        <f>COUNTIF(Data!$Y$2:$Y$2441,"&lt;="&amp;Data!Y936)/($B$3+1)</f>
        <v/>
      </c>
      <c r="AE936" s="16">
        <f>_xlfn.PERCENTILE.INC(Data!$U$2:$U$2441,AD936)</f>
        <v/>
      </c>
      <c r="AF936" s="16">
        <f>_xlfn.PERCENTILE.INC(Data!$V$2:$V$2441,AD936)</f>
        <v/>
      </c>
      <c r="AG936" s="16">
        <f>Data!Y936-AF936</f>
        <v/>
      </c>
      <c r="AH936" s="9">
        <f>AE936+AG936</f>
        <v/>
      </c>
    </row>
    <row r="937">
      <c r="N937" s="14">
        <f>Data!A937</f>
        <v/>
      </c>
      <c r="O937" s="24">
        <f>IF(Occurrence!J937&gt;0,COUNTIFS(Occurrence!$J$2:$J$2441,"&gt;0",Occurrence!$J$2:$J$2441,"&lt;="&amp;Occurrence!J937)/($B$8+1),0)</f>
        <v/>
      </c>
      <c r="P937" s="16">
        <f>IF(Occurrence!J937&gt;0,_xlfn.PERCENTILE.INC(Data!$O$2:$O$2441,($B$4+O937*($B$5-1))/($B$3-1)),0)</f>
        <v/>
      </c>
      <c r="Q937" s="16">
        <f>IF(Occurrence!J937&gt;0,_xlfn.PERCENTILE.INC(Occurrence!$I$2:$I$2441,($B$6+O937*($B$7-1))/($B$3-1)),0)</f>
        <v/>
      </c>
      <c r="R937" s="16">
        <f>IF(Occurrence!J937&gt;0,Occurrence!J937/Q937,0)</f>
        <v/>
      </c>
      <c r="S937" s="9">
        <f>IF(Occurrence!J937&gt;0,P937*R937,0)</f>
        <v/>
      </c>
      <c r="T937" s="24">
        <f>IF(Occurrence!K937&gt;0,COUNTIFS(Occurrence!$K$2:$K$2441,"&gt;0",Occurrence!$K$2:$K$2441,"&lt;="&amp;Occurrence!K937)/($B$9+1),0)</f>
        <v/>
      </c>
      <c r="U937" s="16">
        <f>IF(Occurrence!K937&gt;0,_xlfn.PERCENTILE.INC(Data!$O$2:$O$2441,($B$4+T937*($B$5-1))/($B$3-1)),0)</f>
        <v/>
      </c>
      <c r="V937" s="16">
        <f>IF(Occurrence!K937&gt;0,_xlfn.PERCENTILE.INC(Occurrence!$I$2:$I$2441,($B$6+T937*($B$7-1))/($B$3-1)),0)</f>
        <v/>
      </c>
      <c r="W937" s="16">
        <f>IF(Occurrence!K937&gt;0,Occurrence!K937/V937,0)</f>
        <v/>
      </c>
      <c r="X937" s="9">
        <f>IF(Occurrence!K937&gt;0,U937*W937,0)</f>
        <v/>
      </c>
      <c r="Y937" s="24">
        <f>COUNTIF(Data!$X$2:$X$2441,"&lt;="&amp;Data!X937)/($B$3+1)</f>
        <v/>
      </c>
      <c r="Z937" s="16">
        <f>_xlfn.PERCENTILE.INC(Data!$U$2:$U$2441,Y937)</f>
        <v/>
      </c>
      <c r="AA937" s="16">
        <f>_xlfn.PERCENTILE.INC(Data!$V$2:$V$2441,Y937)</f>
        <v/>
      </c>
      <c r="AB937" s="16">
        <f>Data!X937-AA937</f>
        <v/>
      </c>
      <c r="AC937" s="9">
        <f>Z937+AB937</f>
        <v/>
      </c>
      <c r="AD937" s="24">
        <f>COUNTIF(Data!$Y$2:$Y$2441,"&lt;="&amp;Data!Y937)/($B$3+1)</f>
        <v/>
      </c>
      <c r="AE937" s="16">
        <f>_xlfn.PERCENTILE.INC(Data!$U$2:$U$2441,AD937)</f>
        <v/>
      </c>
      <c r="AF937" s="16">
        <f>_xlfn.PERCENTILE.INC(Data!$V$2:$V$2441,AD937)</f>
        <v/>
      </c>
      <c r="AG937" s="16">
        <f>Data!Y937-AF937</f>
        <v/>
      </c>
      <c r="AH937" s="9">
        <f>AE937+AG937</f>
        <v/>
      </c>
    </row>
    <row r="938">
      <c r="N938" s="14">
        <f>Data!A938</f>
        <v/>
      </c>
      <c r="O938" s="24">
        <f>IF(Occurrence!J938&gt;0,COUNTIFS(Occurrence!$J$2:$J$2441,"&gt;0",Occurrence!$J$2:$J$2441,"&lt;="&amp;Occurrence!J938)/($B$8+1),0)</f>
        <v/>
      </c>
      <c r="P938" s="16">
        <f>IF(Occurrence!J938&gt;0,_xlfn.PERCENTILE.INC(Data!$O$2:$O$2441,($B$4+O938*($B$5-1))/($B$3-1)),0)</f>
        <v/>
      </c>
      <c r="Q938" s="16">
        <f>IF(Occurrence!J938&gt;0,_xlfn.PERCENTILE.INC(Occurrence!$I$2:$I$2441,($B$6+O938*($B$7-1))/($B$3-1)),0)</f>
        <v/>
      </c>
      <c r="R938" s="16">
        <f>IF(Occurrence!J938&gt;0,Occurrence!J938/Q938,0)</f>
        <v/>
      </c>
      <c r="S938" s="9">
        <f>IF(Occurrence!J938&gt;0,P938*R938,0)</f>
        <v/>
      </c>
      <c r="T938" s="24">
        <f>IF(Occurrence!K938&gt;0,COUNTIFS(Occurrence!$K$2:$K$2441,"&gt;0",Occurrence!$K$2:$K$2441,"&lt;="&amp;Occurrence!K938)/($B$9+1),0)</f>
        <v/>
      </c>
      <c r="U938" s="16">
        <f>IF(Occurrence!K938&gt;0,_xlfn.PERCENTILE.INC(Data!$O$2:$O$2441,($B$4+T938*($B$5-1))/($B$3-1)),0)</f>
        <v/>
      </c>
      <c r="V938" s="16">
        <f>IF(Occurrence!K938&gt;0,_xlfn.PERCENTILE.INC(Occurrence!$I$2:$I$2441,($B$6+T938*($B$7-1))/($B$3-1)),0)</f>
        <v/>
      </c>
      <c r="W938" s="16">
        <f>IF(Occurrence!K938&gt;0,Occurrence!K938/V938,0)</f>
        <v/>
      </c>
      <c r="X938" s="9">
        <f>IF(Occurrence!K938&gt;0,U938*W938,0)</f>
        <v/>
      </c>
      <c r="Y938" s="24">
        <f>COUNTIF(Data!$X$2:$X$2441,"&lt;="&amp;Data!X938)/($B$3+1)</f>
        <v/>
      </c>
      <c r="Z938" s="16">
        <f>_xlfn.PERCENTILE.INC(Data!$U$2:$U$2441,Y938)</f>
        <v/>
      </c>
      <c r="AA938" s="16">
        <f>_xlfn.PERCENTILE.INC(Data!$V$2:$V$2441,Y938)</f>
        <v/>
      </c>
      <c r="AB938" s="16">
        <f>Data!X938-AA938</f>
        <v/>
      </c>
      <c r="AC938" s="9">
        <f>Z938+AB938</f>
        <v/>
      </c>
      <c r="AD938" s="24">
        <f>COUNTIF(Data!$Y$2:$Y$2441,"&lt;="&amp;Data!Y938)/($B$3+1)</f>
        <v/>
      </c>
      <c r="AE938" s="16">
        <f>_xlfn.PERCENTILE.INC(Data!$U$2:$U$2441,AD938)</f>
        <v/>
      </c>
      <c r="AF938" s="16">
        <f>_xlfn.PERCENTILE.INC(Data!$V$2:$V$2441,AD938)</f>
        <v/>
      </c>
      <c r="AG938" s="16">
        <f>Data!Y938-AF938</f>
        <v/>
      </c>
      <c r="AH938" s="9">
        <f>AE938+AG938</f>
        <v/>
      </c>
    </row>
    <row r="939">
      <c r="N939" s="14">
        <f>Data!A939</f>
        <v/>
      </c>
      <c r="O939" s="24">
        <f>IF(Occurrence!J939&gt;0,COUNTIFS(Occurrence!$J$2:$J$2441,"&gt;0",Occurrence!$J$2:$J$2441,"&lt;="&amp;Occurrence!J939)/($B$8+1),0)</f>
        <v/>
      </c>
      <c r="P939" s="16">
        <f>IF(Occurrence!J939&gt;0,_xlfn.PERCENTILE.INC(Data!$O$2:$O$2441,($B$4+O939*($B$5-1))/($B$3-1)),0)</f>
        <v/>
      </c>
      <c r="Q939" s="16">
        <f>IF(Occurrence!J939&gt;0,_xlfn.PERCENTILE.INC(Occurrence!$I$2:$I$2441,($B$6+O939*($B$7-1))/($B$3-1)),0)</f>
        <v/>
      </c>
      <c r="R939" s="16">
        <f>IF(Occurrence!J939&gt;0,Occurrence!J939/Q939,0)</f>
        <v/>
      </c>
      <c r="S939" s="9">
        <f>IF(Occurrence!J939&gt;0,P939*R939,0)</f>
        <v/>
      </c>
      <c r="T939" s="24">
        <f>IF(Occurrence!K939&gt;0,COUNTIFS(Occurrence!$K$2:$K$2441,"&gt;0",Occurrence!$K$2:$K$2441,"&lt;="&amp;Occurrence!K939)/($B$9+1),0)</f>
        <v/>
      </c>
      <c r="U939" s="16">
        <f>IF(Occurrence!K939&gt;0,_xlfn.PERCENTILE.INC(Data!$O$2:$O$2441,($B$4+T939*($B$5-1))/($B$3-1)),0)</f>
        <v/>
      </c>
      <c r="V939" s="16">
        <f>IF(Occurrence!K939&gt;0,_xlfn.PERCENTILE.INC(Occurrence!$I$2:$I$2441,($B$6+T939*($B$7-1))/($B$3-1)),0)</f>
        <v/>
      </c>
      <c r="W939" s="16">
        <f>IF(Occurrence!K939&gt;0,Occurrence!K939/V939,0)</f>
        <v/>
      </c>
      <c r="X939" s="9">
        <f>IF(Occurrence!K939&gt;0,U939*W939,0)</f>
        <v/>
      </c>
      <c r="Y939" s="24">
        <f>COUNTIF(Data!$X$2:$X$2441,"&lt;="&amp;Data!X939)/($B$3+1)</f>
        <v/>
      </c>
      <c r="Z939" s="16">
        <f>_xlfn.PERCENTILE.INC(Data!$U$2:$U$2441,Y939)</f>
        <v/>
      </c>
      <c r="AA939" s="16">
        <f>_xlfn.PERCENTILE.INC(Data!$V$2:$V$2441,Y939)</f>
        <v/>
      </c>
      <c r="AB939" s="16">
        <f>Data!X939-AA939</f>
        <v/>
      </c>
      <c r="AC939" s="9">
        <f>Z939+AB939</f>
        <v/>
      </c>
      <c r="AD939" s="24">
        <f>COUNTIF(Data!$Y$2:$Y$2441,"&lt;="&amp;Data!Y939)/($B$3+1)</f>
        <v/>
      </c>
      <c r="AE939" s="16">
        <f>_xlfn.PERCENTILE.INC(Data!$U$2:$U$2441,AD939)</f>
        <v/>
      </c>
      <c r="AF939" s="16">
        <f>_xlfn.PERCENTILE.INC(Data!$V$2:$V$2441,AD939)</f>
        <v/>
      </c>
      <c r="AG939" s="16">
        <f>Data!Y939-AF939</f>
        <v/>
      </c>
      <c r="AH939" s="9">
        <f>AE939+AG939</f>
        <v/>
      </c>
    </row>
    <row r="940">
      <c r="N940" s="14">
        <f>Data!A940</f>
        <v/>
      </c>
      <c r="O940" s="24">
        <f>IF(Occurrence!J940&gt;0,COUNTIFS(Occurrence!$J$2:$J$2441,"&gt;0",Occurrence!$J$2:$J$2441,"&lt;="&amp;Occurrence!J940)/($B$8+1),0)</f>
        <v/>
      </c>
      <c r="P940" s="16">
        <f>IF(Occurrence!J940&gt;0,_xlfn.PERCENTILE.INC(Data!$O$2:$O$2441,($B$4+O940*($B$5-1))/($B$3-1)),0)</f>
        <v/>
      </c>
      <c r="Q940" s="16">
        <f>IF(Occurrence!J940&gt;0,_xlfn.PERCENTILE.INC(Occurrence!$I$2:$I$2441,($B$6+O940*($B$7-1))/($B$3-1)),0)</f>
        <v/>
      </c>
      <c r="R940" s="16">
        <f>IF(Occurrence!J940&gt;0,Occurrence!J940/Q940,0)</f>
        <v/>
      </c>
      <c r="S940" s="9">
        <f>IF(Occurrence!J940&gt;0,P940*R940,0)</f>
        <v/>
      </c>
      <c r="T940" s="24">
        <f>IF(Occurrence!K940&gt;0,COUNTIFS(Occurrence!$K$2:$K$2441,"&gt;0",Occurrence!$K$2:$K$2441,"&lt;="&amp;Occurrence!K940)/($B$9+1),0)</f>
        <v/>
      </c>
      <c r="U940" s="16">
        <f>IF(Occurrence!K940&gt;0,_xlfn.PERCENTILE.INC(Data!$O$2:$O$2441,($B$4+T940*($B$5-1))/($B$3-1)),0)</f>
        <v/>
      </c>
      <c r="V940" s="16">
        <f>IF(Occurrence!K940&gt;0,_xlfn.PERCENTILE.INC(Occurrence!$I$2:$I$2441,($B$6+T940*($B$7-1))/($B$3-1)),0)</f>
        <v/>
      </c>
      <c r="W940" s="16">
        <f>IF(Occurrence!K940&gt;0,Occurrence!K940/V940,0)</f>
        <v/>
      </c>
      <c r="X940" s="9">
        <f>IF(Occurrence!K940&gt;0,U940*W940,0)</f>
        <v/>
      </c>
      <c r="Y940" s="24">
        <f>COUNTIF(Data!$X$2:$X$2441,"&lt;="&amp;Data!X940)/($B$3+1)</f>
        <v/>
      </c>
      <c r="Z940" s="16">
        <f>_xlfn.PERCENTILE.INC(Data!$U$2:$U$2441,Y940)</f>
        <v/>
      </c>
      <c r="AA940" s="16">
        <f>_xlfn.PERCENTILE.INC(Data!$V$2:$V$2441,Y940)</f>
        <v/>
      </c>
      <c r="AB940" s="16">
        <f>Data!X940-AA940</f>
        <v/>
      </c>
      <c r="AC940" s="9">
        <f>Z940+AB940</f>
        <v/>
      </c>
      <c r="AD940" s="24">
        <f>COUNTIF(Data!$Y$2:$Y$2441,"&lt;="&amp;Data!Y940)/($B$3+1)</f>
        <v/>
      </c>
      <c r="AE940" s="16">
        <f>_xlfn.PERCENTILE.INC(Data!$U$2:$U$2441,AD940)</f>
        <v/>
      </c>
      <c r="AF940" s="16">
        <f>_xlfn.PERCENTILE.INC(Data!$V$2:$V$2441,AD940)</f>
        <v/>
      </c>
      <c r="AG940" s="16">
        <f>Data!Y940-AF940</f>
        <v/>
      </c>
      <c r="AH940" s="9">
        <f>AE940+AG940</f>
        <v/>
      </c>
    </row>
    <row r="941">
      <c r="N941" s="14">
        <f>Data!A941</f>
        <v/>
      </c>
      <c r="O941" s="24">
        <f>IF(Occurrence!J941&gt;0,COUNTIFS(Occurrence!$J$2:$J$2441,"&gt;0",Occurrence!$J$2:$J$2441,"&lt;="&amp;Occurrence!J941)/($B$8+1),0)</f>
        <v/>
      </c>
      <c r="P941" s="16">
        <f>IF(Occurrence!J941&gt;0,_xlfn.PERCENTILE.INC(Data!$O$2:$O$2441,($B$4+O941*($B$5-1))/($B$3-1)),0)</f>
        <v/>
      </c>
      <c r="Q941" s="16">
        <f>IF(Occurrence!J941&gt;0,_xlfn.PERCENTILE.INC(Occurrence!$I$2:$I$2441,($B$6+O941*($B$7-1))/($B$3-1)),0)</f>
        <v/>
      </c>
      <c r="R941" s="16">
        <f>IF(Occurrence!J941&gt;0,Occurrence!J941/Q941,0)</f>
        <v/>
      </c>
      <c r="S941" s="9">
        <f>IF(Occurrence!J941&gt;0,P941*R941,0)</f>
        <v/>
      </c>
      <c r="T941" s="24">
        <f>IF(Occurrence!K941&gt;0,COUNTIFS(Occurrence!$K$2:$K$2441,"&gt;0",Occurrence!$K$2:$K$2441,"&lt;="&amp;Occurrence!K941)/($B$9+1),0)</f>
        <v/>
      </c>
      <c r="U941" s="16">
        <f>IF(Occurrence!K941&gt;0,_xlfn.PERCENTILE.INC(Data!$O$2:$O$2441,($B$4+T941*($B$5-1))/($B$3-1)),0)</f>
        <v/>
      </c>
      <c r="V941" s="16">
        <f>IF(Occurrence!K941&gt;0,_xlfn.PERCENTILE.INC(Occurrence!$I$2:$I$2441,($B$6+T941*($B$7-1))/($B$3-1)),0)</f>
        <v/>
      </c>
      <c r="W941" s="16">
        <f>IF(Occurrence!K941&gt;0,Occurrence!K941/V941,0)</f>
        <v/>
      </c>
      <c r="X941" s="9">
        <f>IF(Occurrence!K941&gt;0,U941*W941,0)</f>
        <v/>
      </c>
      <c r="Y941" s="24">
        <f>COUNTIF(Data!$X$2:$X$2441,"&lt;="&amp;Data!X941)/($B$3+1)</f>
        <v/>
      </c>
      <c r="Z941" s="16">
        <f>_xlfn.PERCENTILE.INC(Data!$U$2:$U$2441,Y941)</f>
        <v/>
      </c>
      <c r="AA941" s="16">
        <f>_xlfn.PERCENTILE.INC(Data!$V$2:$V$2441,Y941)</f>
        <v/>
      </c>
      <c r="AB941" s="16">
        <f>Data!X941-AA941</f>
        <v/>
      </c>
      <c r="AC941" s="9">
        <f>Z941+AB941</f>
        <v/>
      </c>
      <c r="AD941" s="24">
        <f>COUNTIF(Data!$Y$2:$Y$2441,"&lt;="&amp;Data!Y941)/($B$3+1)</f>
        <v/>
      </c>
      <c r="AE941" s="16">
        <f>_xlfn.PERCENTILE.INC(Data!$U$2:$U$2441,AD941)</f>
        <v/>
      </c>
      <c r="AF941" s="16">
        <f>_xlfn.PERCENTILE.INC(Data!$V$2:$V$2441,AD941)</f>
        <v/>
      </c>
      <c r="AG941" s="16">
        <f>Data!Y941-AF941</f>
        <v/>
      </c>
      <c r="AH941" s="9">
        <f>AE941+AG941</f>
        <v/>
      </c>
    </row>
    <row r="942">
      <c r="N942" s="14">
        <f>Data!A942</f>
        <v/>
      </c>
      <c r="O942" s="24">
        <f>IF(Occurrence!J942&gt;0,COUNTIFS(Occurrence!$J$2:$J$2441,"&gt;0",Occurrence!$J$2:$J$2441,"&lt;="&amp;Occurrence!J942)/($B$8+1),0)</f>
        <v/>
      </c>
      <c r="P942" s="16">
        <f>IF(Occurrence!J942&gt;0,_xlfn.PERCENTILE.INC(Data!$O$2:$O$2441,($B$4+O942*($B$5-1))/($B$3-1)),0)</f>
        <v/>
      </c>
      <c r="Q942" s="16">
        <f>IF(Occurrence!J942&gt;0,_xlfn.PERCENTILE.INC(Occurrence!$I$2:$I$2441,($B$6+O942*($B$7-1))/($B$3-1)),0)</f>
        <v/>
      </c>
      <c r="R942" s="16">
        <f>IF(Occurrence!J942&gt;0,Occurrence!J942/Q942,0)</f>
        <v/>
      </c>
      <c r="S942" s="9">
        <f>IF(Occurrence!J942&gt;0,P942*R942,0)</f>
        <v/>
      </c>
      <c r="T942" s="24">
        <f>IF(Occurrence!K942&gt;0,COUNTIFS(Occurrence!$K$2:$K$2441,"&gt;0",Occurrence!$K$2:$K$2441,"&lt;="&amp;Occurrence!K942)/($B$9+1),0)</f>
        <v/>
      </c>
      <c r="U942" s="16">
        <f>IF(Occurrence!K942&gt;0,_xlfn.PERCENTILE.INC(Data!$O$2:$O$2441,($B$4+T942*($B$5-1))/($B$3-1)),0)</f>
        <v/>
      </c>
      <c r="V942" s="16">
        <f>IF(Occurrence!K942&gt;0,_xlfn.PERCENTILE.INC(Occurrence!$I$2:$I$2441,($B$6+T942*($B$7-1))/($B$3-1)),0)</f>
        <v/>
      </c>
      <c r="W942" s="16">
        <f>IF(Occurrence!K942&gt;0,Occurrence!K942/V942,0)</f>
        <v/>
      </c>
      <c r="X942" s="9">
        <f>IF(Occurrence!K942&gt;0,U942*W942,0)</f>
        <v/>
      </c>
      <c r="Y942" s="24">
        <f>COUNTIF(Data!$X$2:$X$2441,"&lt;="&amp;Data!X942)/($B$3+1)</f>
        <v/>
      </c>
      <c r="Z942" s="16">
        <f>_xlfn.PERCENTILE.INC(Data!$U$2:$U$2441,Y942)</f>
        <v/>
      </c>
      <c r="AA942" s="16">
        <f>_xlfn.PERCENTILE.INC(Data!$V$2:$V$2441,Y942)</f>
        <v/>
      </c>
      <c r="AB942" s="16">
        <f>Data!X942-AA942</f>
        <v/>
      </c>
      <c r="AC942" s="9">
        <f>Z942+AB942</f>
        <v/>
      </c>
      <c r="AD942" s="24">
        <f>COUNTIF(Data!$Y$2:$Y$2441,"&lt;="&amp;Data!Y942)/($B$3+1)</f>
        <v/>
      </c>
      <c r="AE942" s="16">
        <f>_xlfn.PERCENTILE.INC(Data!$U$2:$U$2441,AD942)</f>
        <v/>
      </c>
      <c r="AF942" s="16">
        <f>_xlfn.PERCENTILE.INC(Data!$V$2:$V$2441,AD942)</f>
        <v/>
      </c>
      <c r="AG942" s="16">
        <f>Data!Y942-AF942</f>
        <v/>
      </c>
      <c r="AH942" s="9">
        <f>AE942+AG942</f>
        <v/>
      </c>
    </row>
    <row r="943">
      <c r="N943" s="14">
        <f>Data!A943</f>
        <v/>
      </c>
      <c r="O943" s="24">
        <f>IF(Occurrence!J943&gt;0,COUNTIFS(Occurrence!$J$2:$J$2441,"&gt;0",Occurrence!$J$2:$J$2441,"&lt;="&amp;Occurrence!J943)/($B$8+1),0)</f>
        <v/>
      </c>
      <c r="P943" s="16">
        <f>IF(Occurrence!J943&gt;0,_xlfn.PERCENTILE.INC(Data!$O$2:$O$2441,($B$4+O943*($B$5-1))/($B$3-1)),0)</f>
        <v/>
      </c>
      <c r="Q943" s="16">
        <f>IF(Occurrence!J943&gt;0,_xlfn.PERCENTILE.INC(Occurrence!$I$2:$I$2441,($B$6+O943*($B$7-1))/($B$3-1)),0)</f>
        <v/>
      </c>
      <c r="R943" s="16">
        <f>IF(Occurrence!J943&gt;0,Occurrence!J943/Q943,0)</f>
        <v/>
      </c>
      <c r="S943" s="9">
        <f>IF(Occurrence!J943&gt;0,P943*R943,0)</f>
        <v/>
      </c>
      <c r="T943" s="24">
        <f>IF(Occurrence!K943&gt;0,COUNTIFS(Occurrence!$K$2:$K$2441,"&gt;0",Occurrence!$K$2:$K$2441,"&lt;="&amp;Occurrence!K943)/($B$9+1),0)</f>
        <v/>
      </c>
      <c r="U943" s="16">
        <f>IF(Occurrence!K943&gt;0,_xlfn.PERCENTILE.INC(Data!$O$2:$O$2441,($B$4+T943*($B$5-1))/($B$3-1)),0)</f>
        <v/>
      </c>
      <c r="V943" s="16">
        <f>IF(Occurrence!K943&gt;0,_xlfn.PERCENTILE.INC(Occurrence!$I$2:$I$2441,($B$6+T943*($B$7-1))/($B$3-1)),0)</f>
        <v/>
      </c>
      <c r="W943" s="16">
        <f>IF(Occurrence!K943&gt;0,Occurrence!K943/V943,0)</f>
        <v/>
      </c>
      <c r="X943" s="9">
        <f>IF(Occurrence!K943&gt;0,U943*W943,0)</f>
        <v/>
      </c>
      <c r="Y943" s="24">
        <f>COUNTIF(Data!$X$2:$X$2441,"&lt;="&amp;Data!X943)/($B$3+1)</f>
        <v/>
      </c>
      <c r="Z943" s="16">
        <f>_xlfn.PERCENTILE.INC(Data!$U$2:$U$2441,Y943)</f>
        <v/>
      </c>
      <c r="AA943" s="16">
        <f>_xlfn.PERCENTILE.INC(Data!$V$2:$V$2441,Y943)</f>
        <v/>
      </c>
      <c r="AB943" s="16">
        <f>Data!X943-AA943</f>
        <v/>
      </c>
      <c r="AC943" s="9">
        <f>Z943+AB943</f>
        <v/>
      </c>
      <c r="AD943" s="24">
        <f>COUNTIF(Data!$Y$2:$Y$2441,"&lt;="&amp;Data!Y943)/($B$3+1)</f>
        <v/>
      </c>
      <c r="AE943" s="16">
        <f>_xlfn.PERCENTILE.INC(Data!$U$2:$U$2441,AD943)</f>
        <v/>
      </c>
      <c r="AF943" s="16">
        <f>_xlfn.PERCENTILE.INC(Data!$V$2:$V$2441,AD943)</f>
        <v/>
      </c>
      <c r="AG943" s="16">
        <f>Data!Y943-AF943</f>
        <v/>
      </c>
      <c r="AH943" s="9">
        <f>AE943+AG943</f>
        <v/>
      </c>
    </row>
    <row r="944">
      <c r="N944" s="14">
        <f>Data!A944</f>
        <v/>
      </c>
      <c r="O944" s="24">
        <f>IF(Occurrence!J944&gt;0,COUNTIFS(Occurrence!$J$2:$J$2441,"&gt;0",Occurrence!$J$2:$J$2441,"&lt;="&amp;Occurrence!J944)/($B$8+1),0)</f>
        <v/>
      </c>
      <c r="P944" s="16">
        <f>IF(Occurrence!J944&gt;0,_xlfn.PERCENTILE.INC(Data!$O$2:$O$2441,($B$4+O944*($B$5-1))/($B$3-1)),0)</f>
        <v/>
      </c>
      <c r="Q944" s="16">
        <f>IF(Occurrence!J944&gt;0,_xlfn.PERCENTILE.INC(Occurrence!$I$2:$I$2441,($B$6+O944*($B$7-1))/($B$3-1)),0)</f>
        <v/>
      </c>
      <c r="R944" s="16">
        <f>IF(Occurrence!J944&gt;0,Occurrence!J944/Q944,0)</f>
        <v/>
      </c>
      <c r="S944" s="9">
        <f>IF(Occurrence!J944&gt;0,P944*R944,0)</f>
        <v/>
      </c>
      <c r="T944" s="24">
        <f>IF(Occurrence!K944&gt;0,COUNTIFS(Occurrence!$K$2:$K$2441,"&gt;0",Occurrence!$K$2:$K$2441,"&lt;="&amp;Occurrence!K944)/($B$9+1),0)</f>
        <v/>
      </c>
      <c r="U944" s="16">
        <f>IF(Occurrence!K944&gt;0,_xlfn.PERCENTILE.INC(Data!$O$2:$O$2441,($B$4+T944*($B$5-1))/($B$3-1)),0)</f>
        <v/>
      </c>
      <c r="V944" s="16">
        <f>IF(Occurrence!K944&gt;0,_xlfn.PERCENTILE.INC(Occurrence!$I$2:$I$2441,($B$6+T944*($B$7-1))/($B$3-1)),0)</f>
        <v/>
      </c>
      <c r="W944" s="16">
        <f>IF(Occurrence!K944&gt;0,Occurrence!K944/V944,0)</f>
        <v/>
      </c>
      <c r="X944" s="9">
        <f>IF(Occurrence!K944&gt;0,U944*W944,0)</f>
        <v/>
      </c>
      <c r="Y944" s="24">
        <f>COUNTIF(Data!$X$2:$X$2441,"&lt;="&amp;Data!X944)/($B$3+1)</f>
        <v/>
      </c>
      <c r="Z944" s="16">
        <f>_xlfn.PERCENTILE.INC(Data!$U$2:$U$2441,Y944)</f>
        <v/>
      </c>
      <c r="AA944" s="16">
        <f>_xlfn.PERCENTILE.INC(Data!$V$2:$V$2441,Y944)</f>
        <v/>
      </c>
      <c r="AB944" s="16">
        <f>Data!X944-AA944</f>
        <v/>
      </c>
      <c r="AC944" s="9">
        <f>Z944+AB944</f>
        <v/>
      </c>
      <c r="AD944" s="24">
        <f>COUNTIF(Data!$Y$2:$Y$2441,"&lt;="&amp;Data!Y944)/($B$3+1)</f>
        <v/>
      </c>
      <c r="AE944" s="16">
        <f>_xlfn.PERCENTILE.INC(Data!$U$2:$U$2441,AD944)</f>
        <v/>
      </c>
      <c r="AF944" s="16">
        <f>_xlfn.PERCENTILE.INC(Data!$V$2:$V$2441,AD944)</f>
        <v/>
      </c>
      <c r="AG944" s="16">
        <f>Data!Y944-AF944</f>
        <v/>
      </c>
      <c r="AH944" s="9">
        <f>AE944+AG944</f>
        <v/>
      </c>
    </row>
    <row r="945">
      <c r="N945" s="14">
        <f>Data!A945</f>
        <v/>
      </c>
      <c r="O945" s="24">
        <f>IF(Occurrence!J945&gt;0,COUNTIFS(Occurrence!$J$2:$J$2441,"&gt;0",Occurrence!$J$2:$J$2441,"&lt;="&amp;Occurrence!J945)/($B$8+1),0)</f>
        <v/>
      </c>
      <c r="P945" s="16">
        <f>IF(Occurrence!J945&gt;0,_xlfn.PERCENTILE.INC(Data!$O$2:$O$2441,($B$4+O945*($B$5-1))/($B$3-1)),0)</f>
        <v/>
      </c>
      <c r="Q945" s="16">
        <f>IF(Occurrence!J945&gt;0,_xlfn.PERCENTILE.INC(Occurrence!$I$2:$I$2441,($B$6+O945*($B$7-1))/($B$3-1)),0)</f>
        <v/>
      </c>
      <c r="R945" s="16">
        <f>IF(Occurrence!J945&gt;0,Occurrence!J945/Q945,0)</f>
        <v/>
      </c>
      <c r="S945" s="9">
        <f>IF(Occurrence!J945&gt;0,P945*R945,0)</f>
        <v/>
      </c>
      <c r="T945" s="24">
        <f>IF(Occurrence!K945&gt;0,COUNTIFS(Occurrence!$K$2:$K$2441,"&gt;0",Occurrence!$K$2:$K$2441,"&lt;="&amp;Occurrence!K945)/($B$9+1),0)</f>
        <v/>
      </c>
      <c r="U945" s="16">
        <f>IF(Occurrence!K945&gt;0,_xlfn.PERCENTILE.INC(Data!$O$2:$O$2441,($B$4+T945*($B$5-1))/($B$3-1)),0)</f>
        <v/>
      </c>
      <c r="V945" s="16">
        <f>IF(Occurrence!K945&gt;0,_xlfn.PERCENTILE.INC(Occurrence!$I$2:$I$2441,($B$6+T945*($B$7-1))/($B$3-1)),0)</f>
        <v/>
      </c>
      <c r="W945" s="16">
        <f>IF(Occurrence!K945&gt;0,Occurrence!K945/V945,0)</f>
        <v/>
      </c>
      <c r="X945" s="9">
        <f>IF(Occurrence!K945&gt;0,U945*W945,0)</f>
        <v/>
      </c>
      <c r="Y945" s="24">
        <f>COUNTIF(Data!$X$2:$X$2441,"&lt;="&amp;Data!X945)/($B$3+1)</f>
        <v/>
      </c>
      <c r="Z945" s="16">
        <f>_xlfn.PERCENTILE.INC(Data!$U$2:$U$2441,Y945)</f>
        <v/>
      </c>
      <c r="AA945" s="16">
        <f>_xlfn.PERCENTILE.INC(Data!$V$2:$V$2441,Y945)</f>
        <v/>
      </c>
      <c r="AB945" s="16">
        <f>Data!X945-AA945</f>
        <v/>
      </c>
      <c r="AC945" s="9">
        <f>Z945+AB945</f>
        <v/>
      </c>
      <c r="AD945" s="24">
        <f>COUNTIF(Data!$Y$2:$Y$2441,"&lt;="&amp;Data!Y945)/($B$3+1)</f>
        <v/>
      </c>
      <c r="AE945" s="16">
        <f>_xlfn.PERCENTILE.INC(Data!$U$2:$U$2441,AD945)</f>
        <v/>
      </c>
      <c r="AF945" s="16">
        <f>_xlfn.PERCENTILE.INC(Data!$V$2:$V$2441,AD945)</f>
        <v/>
      </c>
      <c r="AG945" s="16">
        <f>Data!Y945-AF945</f>
        <v/>
      </c>
      <c r="AH945" s="9">
        <f>AE945+AG945</f>
        <v/>
      </c>
    </row>
    <row r="946">
      <c r="N946" s="14">
        <f>Data!A946</f>
        <v/>
      </c>
      <c r="O946" s="24">
        <f>IF(Occurrence!J946&gt;0,COUNTIFS(Occurrence!$J$2:$J$2441,"&gt;0",Occurrence!$J$2:$J$2441,"&lt;="&amp;Occurrence!J946)/($B$8+1),0)</f>
        <v/>
      </c>
      <c r="P946" s="16">
        <f>IF(Occurrence!J946&gt;0,_xlfn.PERCENTILE.INC(Data!$O$2:$O$2441,($B$4+O946*($B$5-1))/($B$3-1)),0)</f>
        <v/>
      </c>
      <c r="Q946" s="16">
        <f>IF(Occurrence!J946&gt;0,_xlfn.PERCENTILE.INC(Occurrence!$I$2:$I$2441,($B$6+O946*($B$7-1))/($B$3-1)),0)</f>
        <v/>
      </c>
      <c r="R946" s="16">
        <f>IF(Occurrence!J946&gt;0,Occurrence!J946/Q946,0)</f>
        <v/>
      </c>
      <c r="S946" s="9">
        <f>IF(Occurrence!J946&gt;0,P946*R946,0)</f>
        <v/>
      </c>
      <c r="T946" s="24">
        <f>IF(Occurrence!K946&gt;0,COUNTIFS(Occurrence!$K$2:$K$2441,"&gt;0",Occurrence!$K$2:$K$2441,"&lt;="&amp;Occurrence!K946)/($B$9+1),0)</f>
        <v/>
      </c>
      <c r="U946" s="16">
        <f>IF(Occurrence!K946&gt;0,_xlfn.PERCENTILE.INC(Data!$O$2:$O$2441,($B$4+T946*($B$5-1))/($B$3-1)),0)</f>
        <v/>
      </c>
      <c r="V946" s="16">
        <f>IF(Occurrence!K946&gt;0,_xlfn.PERCENTILE.INC(Occurrence!$I$2:$I$2441,($B$6+T946*($B$7-1))/($B$3-1)),0)</f>
        <v/>
      </c>
      <c r="W946" s="16">
        <f>IF(Occurrence!K946&gt;0,Occurrence!K946/V946,0)</f>
        <v/>
      </c>
      <c r="X946" s="9">
        <f>IF(Occurrence!K946&gt;0,U946*W946,0)</f>
        <v/>
      </c>
      <c r="Y946" s="24">
        <f>COUNTIF(Data!$X$2:$X$2441,"&lt;="&amp;Data!X946)/($B$3+1)</f>
        <v/>
      </c>
      <c r="Z946" s="16">
        <f>_xlfn.PERCENTILE.INC(Data!$U$2:$U$2441,Y946)</f>
        <v/>
      </c>
      <c r="AA946" s="16">
        <f>_xlfn.PERCENTILE.INC(Data!$V$2:$V$2441,Y946)</f>
        <v/>
      </c>
      <c r="AB946" s="16">
        <f>Data!X946-AA946</f>
        <v/>
      </c>
      <c r="AC946" s="9">
        <f>Z946+AB946</f>
        <v/>
      </c>
      <c r="AD946" s="24">
        <f>COUNTIF(Data!$Y$2:$Y$2441,"&lt;="&amp;Data!Y946)/($B$3+1)</f>
        <v/>
      </c>
      <c r="AE946" s="16">
        <f>_xlfn.PERCENTILE.INC(Data!$U$2:$U$2441,AD946)</f>
        <v/>
      </c>
      <c r="AF946" s="16">
        <f>_xlfn.PERCENTILE.INC(Data!$V$2:$V$2441,AD946)</f>
        <v/>
      </c>
      <c r="AG946" s="16">
        <f>Data!Y946-AF946</f>
        <v/>
      </c>
      <c r="AH946" s="9">
        <f>AE946+AG946</f>
        <v/>
      </c>
    </row>
    <row r="947">
      <c r="N947" s="14">
        <f>Data!A947</f>
        <v/>
      </c>
      <c r="O947" s="24">
        <f>IF(Occurrence!J947&gt;0,COUNTIFS(Occurrence!$J$2:$J$2441,"&gt;0",Occurrence!$J$2:$J$2441,"&lt;="&amp;Occurrence!J947)/($B$8+1),0)</f>
        <v/>
      </c>
      <c r="P947" s="16">
        <f>IF(Occurrence!J947&gt;0,_xlfn.PERCENTILE.INC(Data!$O$2:$O$2441,($B$4+O947*($B$5-1))/($B$3-1)),0)</f>
        <v/>
      </c>
      <c r="Q947" s="16">
        <f>IF(Occurrence!J947&gt;0,_xlfn.PERCENTILE.INC(Occurrence!$I$2:$I$2441,($B$6+O947*($B$7-1))/($B$3-1)),0)</f>
        <v/>
      </c>
      <c r="R947" s="16">
        <f>IF(Occurrence!J947&gt;0,Occurrence!J947/Q947,0)</f>
        <v/>
      </c>
      <c r="S947" s="9">
        <f>IF(Occurrence!J947&gt;0,P947*R947,0)</f>
        <v/>
      </c>
      <c r="T947" s="24">
        <f>IF(Occurrence!K947&gt;0,COUNTIFS(Occurrence!$K$2:$K$2441,"&gt;0",Occurrence!$K$2:$K$2441,"&lt;="&amp;Occurrence!K947)/($B$9+1),0)</f>
        <v/>
      </c>
      <c r="U947" s="16">
        <f>IF(Occurrence!K947&gt;0,_xlfn.PERCENTILE.INC(Data!$O$2:$O$2441,($B$4+T947*($B$5-1))/($B$3-1)),0)</f>
        <v/>
      </c>
      <c r="V947" s="16">
        <f>IF(Occurrence!K947&gt;0,_xlfn.PERCENTILE.INC(Occurrence!$I$2:$I$2441,($B$6+T947*($B$7-1))/($B$3-1)),0)</f>
        <v/>
      </c>
      <c r="W947" s="16">
        <f>IF(Occurrence!K947&gt;0,Occurrence!K947/V947,0)</f>
        <v/>
      </c>
      <c r="X947" s="9">
        <f>IF(Occurrence!K947&gt;0,U947*W947,0)</f>
        <v/>
      </c>
      <c r="Y947" s="24">
        <f>COUNTIF(Data!$X$2:$X$2441,"&lt;="&amp;Data!X947)/($B$3+1)</f>
        <v/>
      </c>
      <c r="Z947" s="16">
        <f>_xlfn.PERCENTILE.INC(Data!$U$2:$U$2441,Y947)</f>
        <v/>
      </c>
      <c r="AA947" s="16">
        <f>_xlfn.PERCENTILE.INC(Data!$V$2:$V$2441,Y947)</f>
        <v/>
      </c>
      <c r="AB947" s="16">
        <f>Data!X947-AA947</f>
        <v/>
      </c>
      <c r="AC947" s="9">
        <f>Z947+AB947</f>
        <v/>
      </c>
      <c r="AD947" s="24">
        <f>COUNTIF(Data!$Y$2:$Y$2441,"&lt;="&amp;Data!Y947)/($B$3+1)</f>
        <v/>
      </c>
      <c r="AE947" s="16">
        <f>_xlfn.PERCENTILE.INC(Data!$U$2:$U$2441,AD947)</f>
        <v/>
      </c>
      <c r="AF947" s="16">
        <f>_xlfn.PERCENTILE.INC(Data!$V$2:$V$2441,AD947)</f>
        <v/>
      </c>
      <c r="AG947" s="16">
        <f>Data!Y947-AF947</f>
        <v/>
      </c>
      <c r="AH947" s="9">
        <f>AE947+AG947</f>
        <v/>
      </c>
    </row>
    <row r="948">
      <c r="N948" s="14">
        <f>Data!A948</f>
        <v/>
      </c>
      <c r="O948" s="24">
        <f>IF(Occurrence!J948&gt;0,COUNTIFS(Occurrence!$J$2:$J$2441,"&gt;0",Occurrence!$J$2:$J$2441,"&lt;="&amp;Occurrence!J948)/($B$8+1),0)</f>
        <v/>
      </c>
      <c r="P948" s="16">
        <f>IF(Occurrence!J948&gt;0,_xlfn.PERCENTILE.INC(Data!$O$2:$O$2441,($B$4+O948*($B$5-1))/($B$3-1)),0)</f>
        <v/>
      </c>
      <c r="Q948" s="16">
        <f>IF(Occurrence!J948&gt;0,_xlfn.PERCENTILE.INC(Occurrence!$I$2:$I$2441,($B$6+O948*($B$7-1))/($B$3-1)),0)</f>
        <v/>
      </c>
      <c r="R948" s="16">
        <f>IF(Occurrence!J948&gt;0,Occurrence!J948/Q948,0)</f>
        <v/>
      </c>
      <c r="S948" s="9">
        <f>IF(Occurrence!J948&gt;0,P948*R948,0)</f>
        <v/>
      </c>
      <c r="T948" s="24">
        <f>IF(Occurrence!K948&gt;0,COUNTIFS(Occurrence!$K$2:$K$2441,"&gt;0",Occurrence!$K$2:$K$2441,"&lt;="&amp;Occurrence!K948)/($B$9+1),0)</f>
        <v/>
      </c>
      <c r="U948" s="16">
        <f>IF(Occurrence!K948&gt;0,_xlfn.PERCENTILE.INC(Data!$O$2:$O$2441,($B$4+T948*($B$5-1))/($B$3-1)),0)</f>
        <v/>
      </c>
      <c r="V948" s="16">
        <f>IF(Occurrence!K948&gt;0,_xlfn.PERCENTILE.INC(Occurrence!$I$2:$I$2441,($B$6+T948*($B$7-1))/($B$3-1)),0)</f>
        <v/>
      </c>
      <c r="W948" s="16">
        <f>IF(Occurrence!K948&gt;0,Occurrence!K948/V948,0)</f>
        <v/>
      </c>
      <c r="X948" s="9">
        <f>IF(Occurrence!K948&gt;0,U948*W948,0)</f>
        <v/>
      </c>
      <c r="Y948" s="24">
        <f>COUNTIF(Data!$X$2:$X$2441,"&lt;="&amp;Data!X948)/($B$3+1)</f>
        <v/>
      </c>
      <c r="Z948" s="16">
        <f>_xlfn.PERCENTILE.INC(Data!$U$2:$U$2441,Y948)</f>
        <v/>
      </c>
      <c r="AA948" s="16">
        <f>_xlfn.PERCENTILE.INC(Data!$V$2:$V$2441,Y948)</f>
        <v/>
      </c>
      <c r="AB948" s="16">
        <f>Data!X948-AA948</f>
        <v/>
      </c>
      <c r="AC948" s="9">
        <f>Z948+AB948</f>
        <v/>
      </c>
      <c r="AD948" s="24">
        <f>COUNTIF(Data!$Y$2:$Y$2441,"&lt;="&amp;Data!Y948)/($B$3+1)</f>
        <v/>
      </c>
      <c r="AE948" s="16">
        <f>_xlfn.PERCENTILE.INC(Data!$U$2:$U$2441,AD948)</f>
        <v/>
      </c>
      <c r="AF948" s="16">
        <f>_xlfn.PERCENTILE.INC(Data!$V$2:$V$2441,AD948)</f>
        <v/>
      </c>
      <c r="AG948" s="16">
        <f>Data!Y948-AF948</f>
        <v/>
      </c>
      <c r="AH948" s="9">
        <f>AE948+AG948</f>
        <v/>
      </c>
    </row>
    <row r="949">
      <c r="N949" s="14">
        <f>Data!A949</f>
        <v/>
      </c>
      <c r="O949" s="24">
        <f>IF(Occurrence!J949&gt;0,COUNTIFS(Occurrence!$J$2:$J$2441,"&gt;0",Occurrence!$J$2:$J$2441,"&lt;="&amp;Occurrence!J949)/($B$8+1),0)</f>
        <v/>
      </c>
      <c r="P949" s="16">
        <f>IF(Occurrence!J949&gt;0,_xlfn.PERCENTILE.INC(Data!$O$2:$O$2441,($B$4+O949*($B$5-1))/($B$3-1)),0)</f>
        <v/>
      </c>
      <c r="Q949" s="16">
        <f>IF(Occurrence!J949&gt;0,_xlfn.PERCENTILE.INC(Occurrence!$I$2:$I$2441,($B$6+O949*($B$7-1))/($B$3-1)),0)</f>
        <v/>
      </c>
      <c r="R949" s="16">
        <f>IF(Occurrence!J949&gt;0,Occurrence!J949/Q949,0)</f>
        <v/>
      </c>
      <c r="S949" s="9">
        <f>IF(Occurrence!J949&gt;0,P949*R949,0)</f>
        <v/>
      </c>
      <c r="T949" s="24">
        <f>IF(Occurrence!K949&gt;0,COUNTIFS(Occurrence!$K$2:$K$2441,"&gt;0",Occurrence!$K$2:$K$2441,"&lt;="&amp;Occurrence!K949)/($B$9+1),0)</f>
        <v/>
      </c>
      <c r="U949" s="16">
        <f>IF(Occurrence!K949&gt;0,_xlfn.PERCENTILE.INC(Data!$O$2:$O$2441,($B$4+T949*($B$5-1))/($B$3-1)),0)</f>
        <v/>
      </c>
      <c r="V949" s="16">
        <f>IF(Occurrence!K949&gt;0,_xlfn.PERCENTILE.INC(Occurrence!$I$2:$I$2441,($B$6+T949*($B$7-1))/($B$3-1)),0)</f>
        <v/>
      </c>
      <c r="W949" s="16">
        <f>IF(Occurrence!K949&gt;0,Occurrence!K949/V949,0)</f>
        <v/>
      </c>
      <c r="X949" s="9">
        <f>IF(Occurrence!K949&gt;0,U949*W949,0)</f>
        <v/>
      </c>
      <c r="Y949" s="24">
        <f>COUNTIF(Data!$X$2:$X$2441,"&lt;="&amp;Data!X949)/($B$3+1)</f>
        <v/>
      </c>
      <c r="Z949" s="16">
        <f>_xlfn.PERCENTILE.INC(Data!$U$2:$U$2441,Y949)</f>
        <v/>
      </c>
      <c r="AA949" s="16">
        <f>_xlfn.PERCENTILE.INC(Data!$V$2:$V$2441,Y949)</f>
        <v/>
      </c>
      <c r="AB949" s="16">
        <f>Data!X949-AA949</f>
        <v/>
      </c>
      <c r="AC949" s="9">
        <f>Z949+AB949</f>
        <v/>
      </c>
      <c r="AD949" s="24">
        <f>COUNTIF(Data!$Y$2:$Y$2441,"&lt;="&amp;Data!Y949)/($B$3+1)</f>
        <v/>
      </c>
      <c r="AE949" s="16">
        <f>_xlfn.PERCENTILE.INC(Data!$U$2:$U$2441,AD949)</f>
        <v/>
      </c>
      <c r="AF949" s="16">
        <f>_xlfn.PERCENTILE.INC(Data!$V$2:$V$2441,AD949)</f>
        <v/>
      </c>
      <c r="AG949" s="16">
        <f>Data!Y949-AF949</f>
        <v/>
      </c>
      <c r="AH949" s="9">
        <f>AE949+AG949</f>
        <v/>
      </c>
    </row>
    <row r="950">
      <c r="N950" s="14">
        <f>Data!A950</f>
        <v/>
      </c>
      <c r="O950" s="24">
        <f>IF(Occurrence!J950&gt;0,COUNTIFS(Occurrence!$J$2:$J$2441,"&gt;0",Occurrence!$J$2:$J$2441,"&lt;="&amp;Occurrence!J950)/($B$8+1),0)</f>
        <v/>
      </c>
      <c r="P950" s="16">
        <f>IF(Occurrence!J950&gt;0,_xlfn.PERCENTILE.INC(Data!$O$2:$O$2441,($B$4+O950*($B$5-1))/($B$3-1)),0)</f>
        <v/>
      </c>
      <c r="Q950" s="16">
        <f>IF(Occurrence!J950&gt;0,_xlfn.PERCENTILE.INC(Occurrence!$I$2:$I$2441,($B$6+O950*($B$7-1))/($B$3-1)),0)</f>
        <v/>
      </c>
      <c r="R950" s="16">
        <f>IF(Occurrence!J950&gt;0,Occurrence!J950/Q950,0)</f>
        <v/>
      </c>
      <c r="S950" s="9">
        <f>IF(Occurrence!J950&gt;0,P950*R950,0)</f>
        <v/>
      </c>
      <c r="T950" s="24">
        <f>IF(Occurrence!K950&gt;0,COUNTIFS(Occurrence!$K$2:$K$2441,"&gt;0",Occurrence!$K$2:$K$2441,"&lt;="&amp;Occurrence!K950)/($B$9+1),0)</f>
        <v/>
      </c>
      <c r="U950" s="16">
        <f>IF(Occurrence!K950&gt;0,_xlfn.PERCENTILE.INC(Data!$O$2:$O$2441,($B$4+T950*($B$5-1))/($B$3-1)),0)</f>
        <v/>
      </c>
      <c r="V950" s="16">
        <f>IF(Occurrence!K950&gt;0,_xlfn.PERCENTILE.INC(Occurrence!$I$2:$I$2441,($B$6+T950*($B$7-1))/($B$3-1)),0)</f>
        <v/>
      </c>
      <c r="W950" s="16">
        <f>IF(Occurrence!K950&gt;0,Occurrence!K950/V950,0)</f>
        <v/>
      </c>
      <c r="X950" s="9">
        <f>IF(Occurrence!K950&gt;0,U950*W950,0)</f>
        <v/>
      </c>
      <c r="Y950" s="24">
        <f>COUNTIF(Data!$X$2:$X$2441,"&lt;="&amp;Data!X950)/($B$3+1)</f>
        <v/>
      </c>
      <c r="Z950" s="16">
        <f>_xlfn.PERCENTILE.INC(Data!$U$2:$U$2441,Y950)</f>
        <v/>
      </c>
      <c r="AA950" s="16">
        <f>_xlfn.PERCENTILE.INC(Data!$V$2:$V$2441,Y950)</f>
        <v/>
      </c>
      <c r="AB950" s="16">
        <f>Data!X950-AA950</f>
        <v/>
      </c>
      <c r="AC950" s="9">
        <f>Z950+AB950</f>
        <v/>
      </c>
      <c r="AD950" s="24">
        <f>COUNTIF(Data!$Y$2:$Y$2441,"&lt;="&amp;Data!Y950)/($B$3+1)</f>
        <v/>
      </c>
      <c r="AE950" s="16">
        <f>_xlfn.PERCENTILE.INC(Data!$U$2:$U$2441,AD950)</f>
        <v/>
      </c>
      <c r="AF950" s="16">
        <f>_xlfn.PERCENTILE.INC(Data!$V$2:$V$2441,AD950)</f>
        <v/>
      </c>
      <c r="AG950" s="16">
        <f>Data!Y950-AF950</f>
        <v/>
      </c>
      <c r="AH950" s="9">
        <f>AE950+AG950</f>
        <v/>
      </c>
    </row>
    <row r="951">
      <c r="N951" s="14">
        <f>Data!A951</f>
        <v/>
      </c>
      <c r="O951" s="24">
        <f>IF(Occurrence!J951&gt;0,COUNTIFS(Occurrence!$J$2:$J$2441,"&gt;0",Occurrence!$J$2:$J$2441,"&lt;="&amp;Occurrence!J951)/($B$8+1),0)</f>
        <v/>
      </c>
      <c r="P951" s="16">
        <f>IF(Occurrence!J951&gt;0,_xlfn.PERCENTILE.INC(Data!$O$2:$O$2441,($B$4+O951*($B$5-1))/($B$3-1)),0)</f>
        <v/>
      </c>
      <c r="Q951" s="16">
        <f>IF(Occurrence!J951&gt;0,_xlfn.PERCENTILE.INC(Occurrence!$I$2:$I$2441,($B$6+O951*($B$7-1))/($B$3-1)),0)</f>
        <v/>
      </c>
      <c r="R951" s="16">
        <f>IF(Occurrence!J951&gt;0,Occurrence!J951/Q951,0)</f>
        <v/>
      </c>
      <c r="S951" s="9">
        <f>IF(Occurrence!J951&gt;0,P951*R951,0)</f>
        <v/>
      </c>
      <c r="T951" s="24">
        <f>IF(Occurrence!K951&gt;0,COUNTIFS(Occurrence!$K$2:$K$2441,"&gt;0",Occurrence!$K$2:$K$2441,"&lt;="&amp;Occurrence!K951)/($B$9+1),0)</f>
        <v/>
      </c>
      <c r="U951" s="16">
        <f>IF(Occurrence!K951&gt;0,_xlfn.PERCENTILE.INC(Data!$O$2:$O$2441,($B$4+T951*($B$5-1))/($B$3-1)),0)</f>
        <v/>
      </c>
      <c r="V951" s="16">
        <f>IF(Occurrence!K951&gt;0,_xlfn.PERCENTILE.INC(Occurrence!$I$2:$I$2441,($B$6+T951*($B$7-1))/($B$3-1)),0)</f>
        <v/>
      </c>
      <c r="W951" s="16">
        <f>IF(Occurrence!K951&gt;0,Occurrence!K951/V951,0)</f>
        <v/>
      </c>
      <c r="X951" s="9">
        <f>IF(Occurrence!K951&gt;0,U951*W951,0)</f>
        <v/>
      </c>
      <c r="Y951" s="24">
        <f>COUNTIF(Data!$X$2:$X$2441,"&lt;="&amp;Data!X951)/($B$3+1)</f>
        <v/>
      </c>
      <c r="Z951" s="16">
        <f>_xlfn.PERCENTILE.INC(Data!$U$2:$U$2441,Y951)</f>
        <v/>
      </c>
      <c r="AA951" s="16">
        <f>_xlfn.PERCENTILE.INC(Data!$V$2:$V$2441,Y951)</f>
        <v/>
      </c>
      <c r="AB951" s="16">
        <f>Data!X951-AA951</f>
        <v/>
      </c>
      <c r="AC951" s="9">
        <f>Z951+AB951</f>
        <v/>
      </c>
      <c r="AD951" s="24">
        <f>COUNTIF(Data!$Y$2:$Y$2441,"&lt;="&amp;Data!Y951)/($B$3+1)</f>
        <v/>
      </c>
      <c r="AE951" s="16">
        <f>_xlfn.PERCENTILE.INC(Data!$U$2:$U$2441,AD951)</f>
        <v/>
      </c>
      <c r="AF951" s="16">
        <f>_xlfn.PERCENTILE.INC(Data!$V$2:$V$2441,AD951)</f>
        <v/>
      </c>
      <c r="AG951" s="16">
        <f>Data!Y951-AF951</f>
        <v/>
      </c>
      <c r="AH951" s="9">
        <f>AE951+AG951</f>
        <v/>
      </c>
    </row>
    <row r="952">
      <c r="N952" s="14">
        <f>Data!A952</f>
        <v/>
      </c>
      <c r="O952" s="24">
        <f>IF(Occurrence!J952&gt;0,COUNTIFS(Occurrence!$J$2:$J$2441,"&gt;0",Occurrence!$J$2:$J$2441,"&lt;="&amp;Occurrence!J952)/($B$8+1),0)</f>
        <v/>
      </c>
      <c r="P952" s="16">
        <f>IF(Occurrence!J952&gt;0,_xlfn.PERCENTILE.INC(Data!$O$2:$O$2441,($B$4+O952*($B$5-1))/($B$3-1)),0)</f>
        <v/>
      </c>
      <c r="Q952" s="16">
        <f>IF(Occurrence!J952&gt;0,_xlfn.PERCENTILE.INC(Occurrence!$I$2:$I$2441,($B$6+O952*($B$7-1))/($B$3-1)),0)</f>
        <v/>
      </c>
      <c r="R952" s="16">
        <f>IF(Occurrence!J952&gt;0,Occurrence!J952/Q952,0)</f>
        <v/>
      </c>
      <c r="S952" s="9">
        <f>IF(Occurrence!J952&gt;0,P952*R952,0)</f>
        <v/>
      </c>
      <c r="T952" s="24">
        <f>IF(Occurrence!K952&gt;0,COUNTIFS(Occurrence!$K$2:$K$2441,"&gt;0",Occurrence!$K$2:$K$2441,"&lt;="&amp;Occurrence!K952)/($B$9+1),0)</f>
        <v/>
      </c>
      <c r="U952" s="16">
        <f>IF(Occurrence!K952&gt;0,_xlfn.PERCENTILE.INC(Data!$O$2:$O$2441,($B$4+T952*($B$5-1))/($B$3-1)),0)</f>
        <v/>
      </c>
      <c r="V952" s="16">
        <f>IF(Occurrence!K952&gt;0,_xlfn.PERCENTILE.INC(Occurrence!$I$2:$I$2441,($B$6+T952*($B$7-1))/($B$3-1)),0)</f>
        <v/>
      </c>
      <c r="W952" s="16">
        <f>IF(Occurrence!K952&gt;0,Occurrence!K952/V952,0)</f>
        <v/>
      </c>
      <c r="X952" s="9">
        <f>IF(Occurrence!K952&gt;0,U952*W952,0)</f>
        <v/>
      </c>
      <c r="Y952" s="24">
        <f>COUNTIF(Data!$X$2:$X$2441,"&lt;="&amp;Data!X952)/($B$3+1)</f>
        <v/>
      </c>
      <c r="Z952" s="16">
        <f>_xlfn.PERCENTILE.INC(Data!$U$2:$U$2441,Y952)</f>
        <v/>
      </c>
      <c r="AA952" s="16">
        <f>_xlfn.PERCENTILE.INC(Data!$V$2:$V$2441,Y952)</f>
        <v/>
      </c>
      <c r="AB952" s="16">
        <f>Data!X952-AA952</f>
        <v/>
      </c>
      <c r="AC952" s="9">
        <f>Z952+AB952</f>
        <v/>
      </c>
      <c r="AD952" s="24">
        <f>COUNTIF(Data!$Y$2:$Y$2441,"&lt;="&amp;Data!Y952)/($B$3+1)</f>
        <v/>
      </c>
      <c r="AE952" s="16">
        <f>_xlfn.PERCENTILE.INC(Data!$U$2:$U$2441,AD952)</f>
        <v/>
      </c>
      <c r="AF952" s="16">
        <f>_xlfn.PERCENTILE.INC(Data!$V$2:$V$2441,AD952)</f>
        <v/>
      </c>
      <c r="AG952" s="16">
        <f>Data!Y952-AF952</f>
        <v/>
      </c>
      <c r="AH952" s="9">
        <f>AE952+AG952</f>
        <v/>
      </c>
    </row>
    <row r="953">
      <c r="N953" s="14">
        <f>Data!A953</f>
        <v/>
      </c>
      <c r="O953" s="24">
        <f>IF(Occurrence!J953&gt;0,COUNTIFS(Occurrence!$J$2:$J$2441,"&gt;0",Occurrence!$J$2:$J$2441,"&lt;="&amp;Occurrence!J953)/($B$8+1),0)</f>
        <v/>
      </c>
      <c r="P953" s="16">
        <f>IF(Occurrence!J953&gt;0,_xlfn.PERCENTILE.INC(Data!$O$2:$O$2441,($B$4+O953*($B$5-1))/($B$3-1)),0)</f>
        <v/>
      </c>
      <c r="Q953" s="16">
        <f>IF(Occurrence!J953&gt;0,_xlfn.PERCENTILE.INC(Occurrence!$I$2:$I$2441,($B$6+O953*($B$7-1))/($B$3-1)),0)</f>
        <v/>
      </c>
      <c r="R953" s="16">
        <f>IF(Occurrence!J953&gt;0,Occurrence!J953/Q953,0)</f>
        <v/>
      </c>
      <c r="S953" s="9">
        <f>IF(Occurrence!J953&gt;0,P953*R953,0)</f>
        <v/>
      </c>
      <c r="T953" s="24">
        <f>IF(Occurrence!K953&gt;0,COUNTIFS(Occurrence!$K$2:$K$2441,"&gt;0",Occurrence!$K$2:$K$2441,"&lt;="&amp;Occurrence!K953)/($B$9+1),0)</f>
        <v/>
      </c>
      <c r="U953" s="16">
        <f>IF(Occurrence!K953&gt;0,_xlfn.PERCENTILE.INC(Data!$O$2:$O$2441,($B$4+T953*($B$5-1))/($B$3-1)),0)</f>
        <v/>
      </c>
      <c r="V953" s="16">
        <f>IF(Occurrence!K953&gt;0,_xlfn.PERCENTILE.INC(Occurrence!$I$2:$I$2441,($B$6+T953*($B$7-1))/($B$3-1)),0)</f>
        <v/>
      </c>
      <c r="W953" s="16">
        <f>IF(Occurrence!K953&gt;0,Occurrence!K953/V953,0)</f>
        <v/>
      </c>
      <c r="X953" s="9">
        <f>IF(Occurrence!K953&gt;0,U953*W953,0)</f>
        <v/>
      </c>
      <c r="Y953" s="24">
        <f>COUNTIF(Data!$X$2:$X$2441,"&lt;="&amp;Data!X953)/($B$3+1)</f>
        <v/>
      </c>
      <c r="Z953" s="16">
        <f>_xlfn.PERCENTILE.INC(Data!$U$2:$U$2441,Y953)</f>
        <v/>
      </c>
      <c r="AA953" s="16">
        <f>_xlfn.PERCENTILE.INC(Data!$V$2:$V$2441,Y953)</f>
        <v/>
      </c>
      <c r="AB953" s="16">
        <f>Data!X953-AA953</f>
        <v/>
      </c>
      <c r="AC953" s="9">
        <f>Z953+AB953</f>
        <v/>
      </c>
      <c r="AD953" s="24">
        <f>COUNTIF(Data!$Y$2:$Y$2441,"&lt;="&amp;Data!Y953)/($B$3+1)</f>
        <v/>
      </c>
      <c r="AE953" s="16">
        <f>_xlfn.PERCENTILE.INC(Data!$U$2:$U$2441,AD953)</f>
        <v/>
      </c>
      <c r="AF953" s="16">
        <f>_xlfn.PERCENTILE.INC(Data!$V$2:$V$2441,AD953)</f>
        <v/>
      </c>
      <c r="AG953" s="16">
        <f>Data!Y953-AF953</f>
        <v/>
      </c>
      <c r="AH953" s="9">
        <f>AE953+AG953</f>
        <v/>
      </c>
    </row>
    <row r="954">
      <c r="N954" s="14">
        <f>Data!A954</f>
        <v/>
      </c>
      <c r="O954" s="24">
        <f>IF(Occurrence!J954&gt;0,COUNTIFS(Occurrence!$J$2:$J$2441,"&gt;0",Occurrence!$J$2:$J$2441,"&lt;="&amp;Occurrence!J954)/($B$8+1),0)</f>
        <v/>
      </c>
      <c r="P954" s="16">
        <f>IF(Occurrence!J954&gt;0,_xlfn.PERCENTILE.INC(Data!$O$2:$O$2441,($B$4+O954*($B$5-1))/($B$3-1)),0)</f>
        <v/>
      </c>
      <c r="Q954" s="16">
        <f>IF(Occurrence!J954&gt;0,_xlfn.PERCENTILE.INC(Occurrence!$I$2:$I$2441,($B$6+O954*($B$7-1))/($B$3-1)),0)</f>
        <v/>
      </c>
      <c r="R954" s="16">
        <f>IF(Occurrence!J954&gt;0,Occurrence!J954/Q954,0)</f>
        <v/>
      </c>
      <c r="S954" s="9">
        <f>IF(Occurrence!J954&gt;0,P954*R954,0)</f>
        <v/>
      </c>
      <c r="T954" s="24">
        <f>IF(Occurrence!K954&gt;0,COUNTIFS(Occurrence!$K$2:$K$2441,"&gt;0",Occurrence!$K$2:$K$2441,"&lt;="&amp;Occurrence!K954)/($B$9+1),0)</f>
        <v/>
      </c>
      <c r="U954" s="16">
        <f>IF(Occurrence!K954&gt;0,_xlfn.PERCENTILE.INC(Data!$O$2:$O$2441,($B$4+T954*($B$5-1))/($B$3-1)),0)</f>
        <v/>
      </c>
      <c r="V954" s="16">
        <f>IF(Occurrence!K954&gt;0,_xlfn.PERCENTILE.INC(Occurrence!$I$2:$I$2441,($B$6+T954*($B$7-1))/($B$3-1)),0)</f>
        <v/>
      </c>
      <c r="W954" s="16">
        <f>IF(Occurrence!K954&gt;0,Occurrence!K954/V954,0)</f>
        <v/>
      </c>
      <c r="X954" s="9">
        <f>IF(Occurrence!K954&gt;0,U954*W954,0)</f>
        <v/>
      </c>
      <c r="Y954" s="24">
        <f>COUNTIF(Data!$X$2:$X$2441,"&lt;="&amp;Data!X954)/($B$3+1)</f>
        <v/>
      </c>
      <c r="Z954" s="16">
        <f>_xlfn.PERCENTILE.INC(Data!$U$2:$U$2441,Y954)</f>
        <v/>
      </c>
      <c r="AA954" s="16">
        <f>_xlfn.PERCENTILE.INC(Data!$V$2:$V$2441,Y954)</f>
        <v/>
      </c>
      <c r="AB954" s="16">
        <f>Data!X954-AA954</f>
        <v/>
      </c>
      <c r="AC954" s="9">
        <f>Z954+AB954</f>
        <v/>
      </c>
      <c r="AD954" s="24">
        <f>COUNTIF(Data!$Y$2:$Y$2441,"&lt;="&amp;Data!Y954)/($B$3+1)</f>
        <v/>
      </c>
      <c r="AE954" s="16">
        <f>_xlfn.PERCENTILE.INC(Data!$U$2:$U$2441,AD954)</f>
        <v/>
      </c>
      <c r="AF954" s="16">
        <f>_xlfn.PERCENTILE.INC(Data!$V$2:$V$2441,AD954)</f>
        <v/>
      </c>
      <c r="AG954" s="16">
        <f>Data!Y954-AF954</f>
        <v/>
      </c>
      <c r="AH954" s="9">
        <f>AE954+AG954</f>
        <v/>
      </c>
    </row>
    <row r="955">
      <c r="N955" s="14">
        <f>Data!A955</f>
        <v/>
      </c>
      <c r="O955" s="24">
        <f>IF(Occurrence!J955&gt;0,COUNTIFS(Occurrence!$J$2:$J$2441,"&gt;0",Occurrence!$J$2:$J$2441,"&lt;="&amp;Occurrence!J955)/($B$8+1),0)</f>
        <v/>
      </c>
      <c r="P955" s="16">
        <f>IF(Occurrence!J955&gt;0,_xlfn.PERCENTILE.INC(Data!$O$2:$O$2441,($B$4+O955*($B$5-1))/($B$3-1)),0)</f>
        <v/>
      </c>
      <c r="Q955" s="16">
        <f>IF(Occurrence!J955&gt;0,_xlfn.PERCENTILE.INC(Occurrence!$I$2:$I$2441,($B$6+O955*($B$7-1))/($B$3-1)),0)</f>
        <v/>
      </c>
      <c r="R955" s="16">
        <f>IF(Occurrence!J955&gt;0,Occurrence!J955/Q955,0)</f>
        <v/>
      </c>
      <c r="S955" s="9">
        <f>IF(Occurrence!J955&gt;0,P955*R955,0)</f>
        <v/>
      </c>
      <c r="T955" s="24">
        <f>IF(Occurrence!K955&gt;0,COUNTIFS(Occurrence!$K$2:$K$2441,"&gt;0",Occurrence!$K$2:$K$2441,"&lt;="&amp;Occurrence!K955)/($B$9+1),0)</f>
        <v/>
      </c>
      <c r="U955" s="16">
        <f>IF(Occurrence!K955&gt;0,_xlfn.PERCENTILE.INC(Data!$O$2:$O$2441,($B$4+T955*($B$5-1))/($B$3-1)),0)</f>
        <v/>
      </c>
      <c r="V955" s="16">
        <f>IF(Occurrence!K955&gt;0,_xlfn.PERCENTILE.INC(Occurrence!$I$2:$I$2441,($B$6+T955*($B$7-1))/($B$3-1)),0)</f>
        <v/>
      </c>
      <c r="W955" s="16">
        <f>IF(Occurrence!K955&gt;0,Occurrence!K955/V955,0)</f>
        <v/>
      </c>
      <c r="X955" s="9">
        <f>IF(Occurrence!K955&gt;0,U955*W955,0)</f>
        <v/>
      </c>
      <c r="Y955" s="24">
        <f>COUNTIF(Data!$X$2:$X$2441,"&lt;="&amp;Data!X955)/($B$3+1)</f>
        <v/>
      </c>
      <c r="Z955" s="16">
        <f>_xlfn.PERCENTILE.INC(Data!$U$2:$U$2441,Y955)</f>
        <v/>
      </c>
      <c r="AA955" s="16">
        <f>_xlfn.PERCENTILE.INC(Data!$V$2:$V$2441,Y955)</f>
        <v/>
      </c>
      <c r="AB955" s="16">
        <f>Data!X955-AA955</f>
        <v/>
      </c>
      <c r="AC955" s="9">
        <f>Z955+AB955</f>
        <v/>
      </c>
      <c r="AD955" s="24">
        <f>COUNTIF(Data!$Y$2:$Y$2441,"&lt;="&amp;Data!Y955)/($B$3+1)</f>
        <v/>
      </c>
      <c r="AE955" s="16">
        <f>_xlfn.PERCENTILE.INC(Data!$U$2:$U$2441,AD955)</f>
        <v/>
      </c>
      <c r="AF955" s="16">
        <f>_xlfn.PERCENTILE.INC(Data!$V$2:$V$2441,AD955)</f>
        <v/>
      </c>
      <c r="AG955" s="16">
        <f>Data!Y955-AF955</f>
        <v/>
      </c>
      <c r="AH955" s="9">
        <f>AE955+AG955</f>
        <v/>
      </c>
    </row>
    <row r="956">
      <c r="N956" s="14">
        <f>Data!A956</f>
        <v/>
      </c>
      <c r="O956" s="24">
        <f>IF(Occurrence!J956&gt;0,COUNTIFS(Occurrence!$J$2:$J$2441,"&gt;0",Occurrence!$J$2:$J$2441,"&lt;="&amp;Occurrence!J956)/($B$8+1),0)</f>
        <v/>
      </c>
      <c r="P956" s="16">
        <f>IF(Occurrence!J956&gt;0,_xlfn.PERCENTILE.INC(Data!$O$2:$O$2441,($B$4+O956*($B$5-1))/($B$3-1)),0)</f>
        <v/>
      </c>
      <c r="Q956" s="16">
        <f>IF(Occurrence!J956&gt;0,_xlfn.PERCENTILE.INC(Occurrence!$I$2:$I$2441,($B$6+O956*($B$7-1))/($B$3-1)),0)</f>
        <v/>
      </c>
      <c r="R956" s="16">
        <f>IF(Occurrence!J956&gt;0,Occurrence!J956/Q956,0)</f>
        <v/>
      </c>
      <c r="S956" s="9">
        <f>IF(Occurrence!J956&gt;0,P956*R956,0)</f>
        <v/>
      </c>
      <c r="T956" s="24">
        <f>IF(Occurrence!K956&gt;0,COUNTIFS(Occurrence!$K$2:$K$2441,"&gt;0",Occurrence!$K$2:$K$2441,"&lt;="&amp;Occurrence!K956)/($B$9+1),0)</f>
        <v/>
      </c>
      <c r="U956" s="16">
        <f>IF(Occurrence!K956&gt;0,_xlfn.PERCENTILE.INC(Data!$O$2:$O$2441,($B$4+T956*($B$5-1))/($B$3-1)),0)</f>
        <v/>
      </c>
      <c r="V956" s="16">
        <f>IF(Occurrence!K956&gt;0,_xlfn.PERCENTILE.INC(Occurrence!$I$2:$I$2441,($B$6+T956*($B$7-1))/($B$3-1)),0)</f>
        <v/>
      </c>
      <c r="W956" s="16">
        <f>IF(Occurrence!K956&gt;0,Occurrence!K956/V956,0)</f>
        <v/>
      </c>
      <c r="X956" s="9">
        <f>IF(Occurrence!K956&gt;0,U956*W956,0)</f>
        <v/>
      </c>
      <c r="Y956" s="24">
        <f>COUNTIF(Data!$X$2:$X$2441,"&lt;="&amp;Data!X956)/($B$3+1)</f>
        <v/>
      </c>
      <c r="Z956" s="16">
        <f>_xlfn.PERCENTILE.INC(Data!$U$2:$U$2441,Y956)</f>
        <v/>
      </c>
      <c r="AA956" s="16">
        <f>_xlfn.PERCENTILE.INC(Data!$V$2:$V$2441,Y956)</f>
        <v/>
      </c>
      <c r="AB956" s="16">
        <f>Data!X956-AA956</f>
        <v/>
      </c>
      <c r="AC956" s="9">
        <f>Z956+AB956</f>
        <v/>
      </c>
      <c r="AD956" s="24">
        <f>COUNTIF(Data!$Y$2:$Y$2441,"&lt;="&amp;Data!Y956)/($B$3+1)</f>
        <v/>
      </c>
      <c r="AE956" s="16">
        <f>_xlfn.PERCENTILE.INC(Data!$U$2:$U$2441,AD956)</f>
        <v/>
      </c>
      <c r="AF956" s="16">
        <f>_xlfn.PERCENTILE.INC(Data!$V$2:$V$2441,AD956)</f>
        <v/>
      </c>
      <c r="AG956" s="16">
        <f>Data!Y956-AF956</f>
        <v/>
      </c>
      <c r="AH956" s="9">
        <f>AE956+AG956</f>
        <v/>
      </c>
    </row>
    <row r="957">
      <c r="N957" s="14">
        <f>Data!A957</f>
        <v/>
      </c>
      <c r="O957" s="24">
        <f>IF(Occurrence!J957&gt;0,COUNTIFS(Occurrence!$J$2:$J$2441,"&gt;0",Occurrence!$J$2:$J$2441,"&lt;="&amp;Occurrence!J957)/($B$8+1),0)</f>
        <v/>
      </c>
      <c r="P957" s="16">
        <f>IF(Occurrence!J957&gt;0,_xlfn.PERCENTILE.INC(Data!$O$2:$O$2441,($B$4+O957*($B$5-1))/($B$3-1)),0)</f>
        <v/>
      </c>
      <c r="Q957" s="16">
        <f>IF(Occurrence!J957&gt;0,_xlfn.PERCENTILE.INC(Occurrence!$I$2:$I$2441,($B$6+O957*($B$7-1))/($B$3-1)),0)</f>
        <v/>
      </c>
      <c r="R957" s="16">
        <f>IF(Occurrence!J957&gt;0,Occurrence!J957/Q957,0)</f>
        <v/>
      </c>
      <c r="S957" s="9">
        <f>IF(Occurrence!J957&gt;0,P957*R957,0)</f>
        <v/>
      </c>
      <c r="T957" s="24">
        <f>IF(Occurrence!K957&gt;0,COUNTIFS(Occurrence!$K$2:$K$2441,"&gt;0",Occurrence!$K$2:$K$2441,"&lt;="&amp;Occurrence!K957)/($B$9+1),0)</f>
        <v/>
      </c>
      <c r="U957" s="16">
        <f>IF(Occurrence!K957&gt;0,_xlfn.PERCENTILE.INC(Data!$O$2:$O$2441,($B$4+T957*($B$5-1))/($B$3-1)),0)</f>
        <v/>
      </c>
      <c r="V957" s="16">
        <f>IF(Occurrence!K957&gt;0,_xlfn.PERCENTILE.INC(Occurrence!$I$2:$I$2441,($B$6+T957*($B$7-1))/($B$3-1)),0)</f>
        <v/>
      </c>
      <c r="W957" s="16">
        <f>IF(Occurrence!K957&gt;0,Occurrence!K957/V957,0)</f>
        <v/>
      </c>
      <c r="X957" s="9">
        <f>IF(Occurrence!K957&gt;0,U957*W957,0)</f>
        <v/>
      </c>
      <c r="Y957" s="24">
        <f>COUNTIF(Data!$X$2:$X$2441,"&lt;="&amp;Data!X957)/($B$3+1)</f>
        <v/>
      </c>
      <c r="Z957" s="16">
        <f>_xlfn.PERCENTILE.INC(Data!$U$2:$U$2441,Y957)</f>
        <v/>
      </c>
      <c r="AA957" s="16">
        <f>_xlfn.PERCENTILE.INC(Data!$V$2:$V$2441,Y957)</f>
        <v/>
      </c>
      <c r="AB957" s="16">
        <f>Data!X957-AA957</f>
        <v/>
      </c>
      <c r="AC957" s="9">
        <f>Z957+AB957</f>
        <v/>
      </c>
      <c r="AD957" s="24">
        <f>COUNTIF(Data!$Y$2:$Y$2441,"&lt;="&amp;Data!Y957)/($B$3+1)</f>
        <v/>
      </c>
      <c r="AE957" s="16">
        <f>_xlfn.PERCENTILE.INC(Data!$U$2:$U$2441,AD957)</f>
        <v/>
      </c>
      <c r="AF957" s="16">
        <f>_xlfn.PERCENTILE.INC(Data!$V$2:$V$2441,AD957)</f>
        <v/>
      </c>
      <c r="AG957" s="16">
        <f>Data!Y957-AF957</f>
        <v/>
      </c>
      <c r="AH957" s="9">
        <f>AE957+AG957</f>
        <v/>
      </c>
    </row>
    <row r="958">
      <c r="N958" s="14">
        <f>Data!A958</f>
        <v/>
      </c>
      <c r="O958" s="24">
        <f>IF(Occurrence!J958&gt;0,COUNTIFS(Occurrence!$J$2:$J$2441,"&gt;0",Occurrence!$J$2:$J$2441,"&lt;="&amp;Occurrence!J958)/($B$8+1),0)</f>
        <v/>
      </c>
      <c r="P958" s="16">
        <f>IF(Occurrence!J958&gt;0,_xlfn.PERCENTILE.INC(Data!$O$2:$O$2441,($B$4+O958*($B$5-1))/($B$3-1)),0)</f>
        <v/>
      </c>
      <c r="Q958" s="16">
        <f>IF(Occurrence!J958&gt;0,_xlfn.PERCENTILE.INC(Occurrence!$I$2:$I$2441,($B$6+O958*($B$7-1))/($B$3-1)),0)</f>
        <v/>
      </c>
      <c r="R958" s="16">
        <f>IF(Occurrence!J958&gt;0,Occurrence!J958/Q958,0)</f>
        <v/>
      </c>
      <c r="S958" s="9">
        <f>IF(Occurrence!J958&gt;0,P958*R958,0)</f>
        <v/>
      </c>
      <c r="T958" s="24">
        <f>IF(Occurrence!K958&gt;0,COUNTIFS(Occurrence!$K$2:$K$2441,"&gt;0",Occurrence!$K$2:$K$2441,"&lt;="&amp;Occurrence!K958)/($B$9+1),0)</f>
        <v/>
      </c>
      <c r="U958" s="16">
        <f>IF(Occurrence!K958&gt;0,_xlfn.PERCENTILE.INC(Data!$O$2:$O$2441,($B$4+T958*($B$5-1))/($B$3-1)),0)</f>
        <v/>
      </c>
      <c r="V958" s="16">
        <f>IF(Occurrence!K958&gt;0,_xlfn.PERCENTILE.INC(Occurrence!$I$2:$I$2441,($B$6+T958*($B$7-1))/($B$3-1)),0)</f>
        <v/>
      </c>
      <c r="W958" s="16">
        <f>IF(Occurrence!K958&gt;0,Occurrence!K958/V958,0)</f>
        <v/>
      </c>
      <c r="X958" s="9">
        <f>IF(Occurrence!K958&gt;0,U958*W958,0)</f>
        <v/>
      </c>
      <c r="Y958" s="24">
        <f>COUNTIF(Data!$X$2:$X$2441,"&lt;="&amp;Data!X958)/($B$3+1)</f>
        <v/>
      </c>
      <c r="Z958" s="16">
        <f>_xlfn.PERCENTILE.INC(Data!$U$2:$U$2441,Y958)</f>
        <v/>
      </c>
      <c r="AA958" s="16">
        <f>_xlfn.PERCENTILE.INC(Data!$V$2:$V$2441,Y958)</f>
        <v/>
      </c>
      <c r="AB958" s="16">
        <f>Data!X958-AA958</f>
        <v/>
      </c>
      <c r="AC958" s="9">
        <f>Z958+AB958</f>
        <v/>
      </c>
      <c r="AD958" s="24">
        <f>COUNTIF(Data!$Y$2:$Y$2441,"&lt;="&amp;Data!Y958)/($B$3+1)</f>
        <v/>
      </c>
      <c r="AE958" s="16">
        <f>_xlfn.PERCENTILE.INC(Data!$U$2:$U$2441,AD958)</f>
        <v/>
      </c>
      <c r="AF958" s="16">
        <f>_xlfn.PERCENTILE.INC(Data!$V$2:$V$2441,AD958)</f>
        <v/>
      </c>
      <c r="AG958" s="16">
        <f>Data!Y958-AF958</f>
        <v/>
      </c>
      <c r="AH958" s="9">
        <f>AE958+AG958</f>
        <v/>
      </c>
    </row>
    <row r="959">
      <c r="N959" s="14">
        <f>Data!A959</f>
        <v/>
      </c>
      <c r="O959" s="24">
        <f>IF(Occurrence!J959&gt;0,COUNTIFS(Occurrence!$J$2:$J$2441,"&gt;0",Occurrence!$J$2:$J$2441,"&lt;="&amp;Occurrence!J959)/($B$8+1),0)</f>
        <v/>
      </c>
      <c r="P959" s="16">
        <f>IF(Occurrence!J959&gt;0,_xlfn.PERCENTILE.INC(Data!$O$2:$O$2441,($B$4+O959*($B$5-1))/($B$3-1)),0)</f>
        <v/>
      </c>
      <c r="Q959" s="16">
        <f>IF(Occurrence!J959&gt;0,_xlfn.PERCENTILE.INC(Occurrence!$I$2:$I$2441,($B$6+O959*($B$7-1))/($B$3-1)),0)</f>
        <v/>
      </c>
      <c r="R959" s="16">
        <f>IF(Occurrence!J959&gt;0,Occurrence!J959/Q959,0)</f>
        <v/>
      </c>
      <c r="S959" s="9">
        <f>IF(Occurrence!J959&gt;0,P959*R959,0)</f>
        <v/>
      </c>
      <c r="T959" s="24">
        <f>IF(Occurrence!K959&gt;0,COUNTIFS(Occurrence!$K$2:$K$2441,"&gt;0",Occurrence!$K$2:$K$2441,"&lt;="&amp;Occurrence!K959)/($B$9+1),0)</f>
        <v/>
      </c>
      <c r="U959" s="16">
        <f>IF(Occurrence!K959&gt;0,_xlfn.PERCENTILE.INC(Data!$O$2:$O$2441,($B$4+T959*($B$5-1))/($B$3-1)),0)</f>
        <v/>
      </c>
      <c r="V959" s="16">
        <f>IF(Occurrence!K959&gt;0,_xlfn.PERCENTILE.INC(Occurrence!$I$2:$I$2441,($B$6+T959*($B$7-1))/($B$3-1)),0)</f>
        <v/>
      </c>
      <c r="W959" s="16">
        <f>IF(Occurrence!K959&gt;0,Occurrence!K959/V959,0)</f>
        <v/>
      </c>
      <c r="X959" s="9">
        <f>IF(Occurrence!K959&gt;0,U959*W959,0)</f>
        <v/>
      </c>
      <c r="Y959" s="24">
        <f>COUNTIF(Data!$X$2:$X$2441,"&lt;="&amp;Data!X959)/($B$3+1)</f>
        <v/>
      </c>
      <c r="Z959" s="16">
        <f>_xlfn.PERCENTILE.INC(Data!$U$2:$U$2441,Y959)</f>
        <v/>
      </c>
      <c r="AA959" s="16">
        <f>_xlfn.PERCENTILE.INC(Data!$V$2:$V$2441,Y959)</f>
        <v/>
      </c>
      <c r="AB959" s="16">
        <f>Data!X959-AA959</f>
        <v/>
      </c>
      <c r="AC959" s="9">
        <f>Z959+AB959</f>
        <v/>
      </c>
      <c r="AD959" s="24">
        <f>COUNTIF(Data!$Y$2:$Y$2441,"&lt;="&amp;Data!Y959)/($B$3+1)</f>
        <v/>
      </c>
      <c r="AE959" s="16">
        <f>_xlfn.PERCENTILE.INC(Data!$U$2:$U$2441,AD959)</f>
        <v/>
      </c>
      <c r="AF959" s="16">
        <f>_xlfn.PERCENTILE.INC(Data!$V$2:$V$2441,AD959)</f>
        <v/>
      </c>
      <c r="AG959" s="16">
        <f>Data!Y959-AF959</f>
        <v/>
      </c>
      <c r="AH959" s="9">
        <f>AE959+AG959</f>
        <v/>
      </c>
    </row>
    <row r="960">
      <c r="N960" s="14">
        <f>Data!A960</f>
        <v/>
      </c>
      <c r="O960" s="24">
        <f>IF(Occurrence!J960&gt;0,COUNTIFS(Occurrence!$J$2:$J$2441,"&gt;0",Occurrence!$J$2:$J$2441,"&lt;="&amp;Occurrence!J960)/($B$8+1),0)</f>
        <v/>
      </c>
      <c r="P960" s="16">
        <f>IF(Occurrence!J960&gt;0,_xlfn.PERCENTILE.INC(Data!$O$2:$O$2441,($B$4+O960*($B$5-1))/($B$3-1)),0)</f>
        <v/>
      </c>
      <c r="Q960" s="16">
        <f>IF(Occurrence!J960&gt;0,_xlfn.PERCENTILE.INC(Occurrence!$I$2:$I$2441,($B$6+O960*($B$7-1))/($B$3-1)),0)</f>
        <v/>
      </c>
      <c r="R960" s="16">
        <f>IF(Occurrence!J960&gt;0,Occurrence!J960/Q960,0)</f>
        <v/>
      </c>
      <c r="S960" s="9">
        <f>IF(Occurrence!J960&gt;0,P960*R960,0)</f>
        <v/>
      </c>
      <c r="T960" s="24">
        <f>IF(Occurrence!K960&gt;0,COUNTIFS(Occurrence!$K$2:$K$2441,"&gt;0",Occurrence!$K$2:$K$2441,"&lt;="&amp;Occurrence!K960)/($B$9+1),0)</f>
        <v/>
      </c>
      <c r="U960" s="16">
        <f>IF(Occurrence!K960&gt;0,_xlfn.PERCENTILE.INC(Data!$O$2:$O$2441,($B$4+T960*($B$5-1))/($B$3-1)),0)</f>
        <v/>
      </c>
      <c r="V960" s="16">
        <f>IF(Occurrence!K960&gt;0,_xlfn.PERCENTILE.INC(Occurrence!$I$2:$I$2441,($B$6+T960*($B$7-1))/($B$3-1)),0)</f>
        <v/>
      </c>
      <c r="W960" s="16">
        <f>IF(Occurrence!K960&gt;0,Occurrence!K960/V960,0)</f>
        <v/>
      </c>
      <c r="X960" s="9">
        <f>IF(Occurrence!K960&gt;0,U960*W960,0)</f>
        <v/>
      </c>
      <c r="Y960" s="24">
        <f>COUNTIF(Data!$X$2:$X$2441,"&lt;="&amp;Data!X960)/($B$3+1)</f>
        <v/>
      </c>
      <c r="Z960" s="16">
        <f>_xlfn.PERCENTILE.INC(Data!$U$2:$U$2441,Y960)</f>
        <v/>
      </c>
      <c r="AA960" s="16">
        <f>_xlfn.PERCENTILE.INC(Data!$V$2:$V$2441,Y960)</f>
        <v/>
      </c>
      <c r="AB960" s="16">
        <f>Data!X960-AA960</f>
        <v/>
      </c>
      <c r="AC960" s="9">
        <f>Z960+AB960</f>
        <v/>
      </c>
      <c r="AD960" s="24">
        <f>COUNTIF(Data!$Y$2:$Y$2441,"&lt;="&amp;Data!Y960)/($B$3+1)</f>
        <v/>
      </c>
      <c r="AE960" s="16">
        <f>_xlfn.PERCENTILE.INC(Data!$U$2:$U$2441,AD960)</f>
        <v/>
      </c>
      <c r="AF960" s="16">
        <f>_xlfn.PERCENTILE.INC(Data!$V$2:$V$2441,AD960)</f>
        <v/>
      </c>
      <c r="AG960" s="16">
        <f>Data!Y960-AF960</f>
        <v/>
      </c>
      <c r="AH960" s="9">
        <f>AE960+AG960</f>
        <v/>
      </c>
    </row>
    <row r="961">
      <c r="N961" s="14">
        <f>Data!A961</f>
        <v/>
      </c>
      <c r="O961" s="24">
        <f>IF(Occurrence!J961&gt;0,COUNTIFS(Occurrence!$J$2:$J$2441,"&gt;0",Occurrence!$J$2:$J$2441,"&lt;="&amp;Occurrence!J961)/($B$8+1),0)</f>
        <v/>
      </c>
      <c r="P961" s="16">
        <f>IF(Occurrence!J961&gt;0,_xlfn.PERCENTILE.INC(Data!$O$2:$O$2441,($B$4+O961*($B$5-1))/($B$3-1)),0)</f>
        <v/>
      </c>
      <c r="Q961" s="16">
        <f>IF(Occurrence!J961&gt;0,_xlfn.PERCENTILE.INC(Occurrence!$I$2:$I$2441,($B$6+O961*($B$7-1))/($B$3-1)),0)</f>
        <v/>
      </c>
      <c r="R961" s="16">
        <f>IF(Occurrence!J961&gt;0,Occurrence!J961/Q961,0)</f>
        <v/>
      </c>
      <c r="S961" s="9">
        <f>IF(Occurrence!J961&gt;0,P961*R961,0)</f>
        <v/>
      </c>
      <c r="T961" s="24">
        <f>IF(Occurrence!K961&gt;0,COUNTIFS(Occurrence!$K$2:$K$2441,"&gt;0",Occurrence!$K$2:$K$2441,"&lt;="&amp;Occurrence!K961)/($B$9+1),0)</f>
        <v/>
      </c>
      <c r="U961" s="16">
        <f>IF(Occurrence!K961&gt;0,_xlfn.PERCENTILE.INC(Data!$O$2:$O$2441,($B$4+T961*($B$5-1))/($B$3-1)),0)</f>
        <v/>
      </c>
      <c r="V961" s="16">
        <f>IF(Occurrence!K961&gt;0,_xlfn.PERCENTILE.INC(Occurrence!$I$2:$I$2441,($B$6+T961*($B$7-1))/($B$3-1)),0)</f>
        <v/>
      </c>
      <c r="W961" s="16">
        <f>IF(Occurrence!K961&gt;0,Occurrence!K961/V961,0)</f>
        <v/>
      </c>
      <c r="X961" s="9">
        <f>IF(Occurrence!K961&gt;0,U961*W961,0)</f>
        <v/>
      </c>
      <c r="Y961" s="24">
        <f>COUNTIF(Data!$X$2:$X$2441,"&lt;="&amp;Data!X961)/($B$3+1)</f>
        <v/>
      </c>
      <c r="Z961" s="16">
        <f>_xlfn.PERCENTILE.INC(Data!$U$2:$U$2441,Y961)</f>
        <v/>
      </c>
      <c r="AA961" s="16">
        <f>_xlfn.PERCENTILE.INC(Data!$V$2:$V$2441,Y961)</f>
        <v/>
      </c>
      <c r="AB961" s="16">
        <f>Data!X961-AA961</f>
        <v/>
      </c>
      <c r="AC961" s="9">
        <f>Z961+AB961</f>
        <v/>
      </c>
      <c r="AD961" s="24">
        <f>COUNTIF(Data!$Y$2:$Y$2441,"&lt;="&amp;Data!Y961)/($B$3+1)</f>
        <v/>
      </c>
      <c r="AE961" s="16">
        <f>_xlfn.PERCENTILE.INC(Data!$U$2:$U$2441,AD961)</f>
        <v/>
      </c>
      <c r="AF961" s="16">
        <f>_xlfn.PERCENTILE.INC(Data!$V$2:$V$2441,AD961)</f>
        <v/>
      </c>
      <c r="AG961" s="16">
        <f>Data!Y961-AF961</f>
        <v/>
      </c>
      <c r="AH961" s="9">
        <f>AE961+AG961</f>
        <v/>
      </c>
    </row>
    <row r="962">
      <c r="N962" s="14">
        <f>Data!A962</f>
        <v/>
      </c>
      <c r="O962" s="24">
        <f>IF(Occurrence!J962&gt;0,COUNTIFS(Occurrence!$J$2:$J$2441,"&gt;0",Occurrence!$J$2:$J$2441,"&lt;="&amp;Occurrence!J962)/($B$8+1),0)</f>
        <v/>
      </c>
      <c r="P962" s="16">
        <f>IF(Occurrence!J962&gt;0,_xlfn.PERCENTILE.INC(Data!$O$2:$O$2441,($B$4+O962*($B$5-1))/($B$3-1)),0)</f>
        <v/>
      </c>
      <c r="Q962" s="16">
        <f>IF(Occurrence!J962&gt;0,_xlfn.PERCENTILE.INC(Occurrence!$I$2:$I$2441,($B$6+O962*($B$7-1))/($B$3-1)),0)</f>
        <v/>
      </c>
      <c r="R962" s="16">
        <f>IF(Occurrence!J962&gt;0,Occurrence!J962/Q962,0)</f>
        <v/>
      </c>
      <c r="S962" s="9">
        <f>IF(Occurrence!J962&gt;0,P962*R962,0)</f>
        <v/>
      </c>
      <c r="T962" s="24">
        <f>IF(Occurrence!K962&gt;0,COUNTIFS(Occurrence!$K$2:$K$2441,"&gt;0",Occurrence!$K$2:$K$2441,"&lt;="&amp;Occurrence!K962)/($B$9+1),0)</f>
        <v/>
      </c>
      <c r="U962" s="16">
        <f>IF(Occurrence!K962&gt;0,_xlfn.PERCENTILE.INC(Data!$O$2:$O$2441,($B$4+T962*($B$5-1))/($B$3-1)),0)</f>
        <v/>
      </c>
      <c r="V962" s="16">
        <f>IF(Occurrence!K962&gt;0,_xlfn.PERCENTILE.INC(Occurrence!$I$2:$I$2441,($B$6+T962*($B$7-1))/($B$3-1)),0)</f>
        <v/>
      </c>
      <c r="W962" s="16">
        <f>IF(Occurrence!K962&gt;0,Occurrence!K962/V962,0)</f>
        <v/>
      </c>
      <c r="X962" s="9">
        <f>IF(Occurrence!K962&gt;0,U962*W962,0)</f>
        <v/>
      </c>
      <c r="Y962" s="24">
        <f>COUNTIF(Data!$X$2:$X$2441,"&lt;="&amp;Data!X962)/($B$3+1)</f>
        <v/>
      </c>
      <c r="Z962" s="16">
        <f>_xlfn.PERCENTILE.INC(Data!$U$2:$U$2441,Y962)</f>
        <v/>
      </c>
      <c r="AA962" s="16">
        <f>_xlfn.PERCENTILE.INC(Data!$V$2:$V$2441,Y962)</f>
        <v/>
      </c>
      <c r="AB962" s="16">
        <f>Data!X962-AA962</f>
        <v/>
      </c>
      <c r="AC962" s="9">
        <f>Z962+AB962</f>
        <v/>
      </c>
      <c r="AD962" s="24">
        <f>COUNTIF(Data!$Y$2:$Y$2441,"&lt;="&amp;Data!Y962)/($B$3+1)</f>
        <v/>
      </c>
      <c r="AE962" s="16">
        <f>_xlfn.PERCENTILE.INC(Data!$U$2:$U$2441,AD962)</f>
        <v/>
      </c>
      <c r="AF962" s="16">
        <f>_xlfn.PERCENTILE.INC(Data!$V$2:$V$2441,AD962)</f>
        <v/>
      </c>
      <c r="AG962" s="16">
        <f>Data!Y962-AF962</f>
        <v/>
      </c>
      <c r="AH962" s="9">
        <f>AE962+AG962</f>
        <v/>
      </c>
    </row>
    <row r="963">
      <c r="N963" s="14">
        <f>Data!A963</f>
        <v/>
      </c>
      <c r="O963" s="24">
        <f>IF(Occurrence!J963&gt;0,COUNTIFS(Occurrence!$J$2:$J$2441,"&gt;0",Occurrence!$J$2:$J$2441,"&lt;="&amp;Occurrence!J963)/($B$8+1),0)</f>
        <v/>
      </c>
      <c r="P963" s="16">
        <f>IF(Occurrence!J963&gt;0,_xlfn.PERCENTILE.INC(Data!$O$2:$O$2441,($B$4+O963*($B$5-1))/($B$3-1)),0)</f>
        <v/>
      </c>
      <c r="Q963" s="16">
        <f>IF(Occurrence!J963&gt;0,_xlfn.PERCENTILE.INC(Occurrence!$I$2:$I$2441,($B$6+O963*($B$7-1))/($B$3-1)),0)</f>
        <v/>
      </c>
      <c r="R963" s="16">
        <f>IF(Occurrence!J963&gt;0,Occurrence!J963/Q963,0)</f>
        <v/>
      </c>
      <c r="S963" s="9">
        <f>IF(Occurrence!J963&gt;0,P963*R963,0)</f>
        <v/>
      </c>
      <c r="T963" s="24">
        <f>IF(Occurrence!K963&gt;0,COUNTIFS(Occurrence!$K$2:$K$2441,"&gt;0",Occurrence!$K$2:$K$2441,"&lt;="&amp;Occurrence!K963)/($B$9+1),0)</f>
        <v/>
      </c>
      <c r="U963" s="16">
        <f>IF(Occurrence!K963&gt;0,_xlfn.PERCENTILE.INC(Data!$O$2:$O$2441,($B$4+T963*($B$5-1))/($B$3-1)),0)</f>
        <v/>
      </c>
      <c r="V963" s="16">
        <f>IF(Occurrence!K963&gt;0,_xlfn.PERCENTILE.INC(Occurrence!$I$2:$I$2441,($B$6+T963*($B$7-1))/($B$3-1)),0)</f>
        <v/>
      </c>
      <c r="W963" s="16">
        <f>IF(Occurrence!K963&gt;0,Occurrence!K963/V963,0)</f>
        <v/>
      </c>
      <c r="X963" s="9">
        <f>IF(Occurrence!K963&gt;0,U963*W963,0)</f>
        <v/>
      </c>
      <c r="Y963" s="24">
        <f>COUNTIF(Data!$X$2:$X$2441,"&lt;="&amp;Data!X963)/($B$3+1)</f>
        <v/>
      </c>
      <c r="Z963" s="16">
        <f>_xlfn.PERCENTILE.INC(Data!$U$2:$U$2441,Y963)</f>
        <v/>
      </c>
      <c r="AA963" s="16">
        <f>_xlfn.PERCENTILE.INC(Data!$V$2:$V$2441,Y963)</f>
        <v/>
      </c>
      <c r="AB963" s="16">
        <f>Data!X963-AA963</f>
        <v/>
      </c>
      <c r="AC963" s="9">
        <f>Z963+AB963</f>
        <v/>
      </c>
      <c r="AD963" s="24">
        <f>COUNTIF(Data!$Y$2:$Y$2441,"&lt;="&amp;Data!Y963)/($B$3+1)</f>
        <v/>
      </c>
      <c r="AE963" s="16">
        <f>_xlfn.PERCENTILE.INC(Data!$U$2:$U$2441,AD963)</f>
        <v/>
      </c>
      <c r="AF963" s="16">
        <f>_xlfn.PERCENTILE.INC(Data!$V$2:$V$2441,AD963)</f>
        <v/>
      </c>
      <c r="AG963" s="16">
        <f>Data!Y963-AF963</f>
        <v/>
      </c>
      <c r="AH963" s="9">
        <f>AE963+AG963</f>
        <v/>
      </c>
    </row>
    <row r="964">
      <c r="N964" s="14">
        <f>Data!A964</f>
        <v/>
      </c>
      <c r="O964" s="24">
        <f>IF(Occurrence!J964&gt;0,COUNTIFS(Occurrence!$J$2:$J$2441,"&gt;0",Occurrence!$J$2:$J$2441,"&lt;="&amp;Occurrence!J964)/($B$8+1),0)</f>
        <v/>
      </c>
      <c r="P964" s="16">
        <f>IF(Occurrence!J964&gt;0,_xlfn.PERCENTILE.INC(Data!$O$2:$O$2441,($B$4+O964*($B$5-1))/($B$3-1)),0)</f>
        <v/>
      </c>
      <c r="Q964" s="16">
        <f>IF(Occurrence!J964&gt;0,_xlfn.PERCENTILE.INC(Occurrence!$I$2:$I$2441,($B$6+O964*($B$7-1))/($B$3-1)),0)</f>
        <v/>
      </c>
      <c r="R964" s="16">
        <f>IF(Occurrence!J964&gt;0,Occurrence!J964/Q964,0)</f>
        <v/>
      </c>
      <c r="S964" s="9">
        <f>IF(Occurrence!J964&gt;0,P964*R964,0)</f>
        <v/>
      </c>
      <c r="T964" s="24">
        <f>IF(Occurrence!K964&gt;0,COUNTIFS(Occurrence!$K$2:$K$2441,"&gt;0",Occurrence!$K$2:$K$2441,"&lt;="&amp;Occurrence!K964)/($B$9+1),0)</f>
        <v/>
      </c>
      <c r="U964" s="16">
        <f>IF(Occurrence!K964&gt;0,_xlfn.PERCENTILE.INC(Data!$O$2:$O$2441,($B$4+T964*($B$5-1))/($B$3-1)),0)</f>
        <v/>
      </c>
      <c r="V964" s="16">
        <f>IF(Occurrence!K964&gt;0,_xlfn.PERCENTILE.INC(Occurrence!$I$2:$I$2441,($B$6+T964*($B$7-1))/($B$3-1)),0)</f>
        <v/>
      </c>
      <c r="W964" s="16">
        <f>IF(Occurrence!K964&gt;0,Occurrence!K964/V964,0)</f>
        <v/>
      </c>
      <c r="X964" s="9">
        <f>IF(Occurrence!K964&gt;0,U964*W964,0)</f>
        <v/>
      </c>
      <c r="Y964" s="24">
        <f>COUNTIF(Data!$X$2:$X$2441,"&lt;="&amp;Data!X964)/($B$3+1)</f>
        <v/>
      </c>
      <c r="Z964" s="16">
        <f>_xlfn.PERCENTILE.INC(Data!$U$2:$U$2441,Y964)</f>
        <v/>
      </c>
      <c r="AA964" s="16">
        <f>_xlfn.PERCENTILE.INC(Data!$V$2:$V$2441,Y964)</f>
        <v/>
      </c>
      <c r="AB964" s="16">
        <f>Data!X964-AA964</f>
        <v/>
      </c>
      <c r="AC964" s="9">
        <f>Z964+AB964</f>
        <v/>
      </c>
      <c r="AD964" s="24">
        <f>COUNTIF(Data!$Y$2:$Y$2441,"&lt;="&amp;Data!Y964)/($B$3+1)</f>
        <v/>
      </c>
      <c r="AE964" s="16">
        <f>_xlfn.PERCENTILE.INC(Data!$U$2:$U$2441,AD964)</f>
        <v/>
      </c>
      <c r="AF964" s="16">
        <f>_xlfn.PERCENTILE.INC(Data!$V$2:$V$2441,AD964)</f>
        <v/>
      </c>
      <c r="AG964" s="16">
        <f>Data!Y964-AF964</f>
        <v/>
      </c>
      <c r="AH964" s="9">
        <f>AE964+AG964</f>
        <v/>
      </c>
    </row>
    <row r="965">
      <c r="N965" s="14">
        <f>Data!A965</f>
        <v/>
      </c>
      <c r="O965" s="24">
        <f>IF(Occurrence!J965&gt;0,COUNTIFS(Occurrence!$J$2:$J$2441,"&gt;0",Occurrence!$J$2:$J$2441,"&lt;="&amp;Occurrence!J965)/($B$8+1),0)</f>
        <v/>
      </c>
      <c r="P965" s="16">
        <f>IF(Occurrence!J965&gt;0,_xlfn.PERCENTILE.INC(Data!$O$2:$O$2441,($B$4+O965*($B$5-1))/($B$3-1)),0)</f>
        <v/>
      </c>
      <c r="Q965" s="16">
        <f>IF(Occurrence!J965&gt;0,_xlfn.PERCENTILE.INC(Occurrence!$I$2:$I$2441,($B$6+O965*($B$7-1))/($B$3-1)),0)</f>
        <v/>
      </c>
      <c r="R965" s="16">
        <f>IF(Occurrence!J965&gt;0,Occurrence!J965/Q965,0)</f>
        <v/>
      </c>
      <c r="S965" s="9">
        <f>IF(Occurrence!J965&gt;0,P965*R965,0)</f>
        <v/>
      </c>
      <c r="T965" s="24">
        <f>IF(Occurrence!K965&gt;0,COUNTIFS(Occurrence!$K$2:$K$2441,"&gt;0",Occurrence!$K$2:$K$2441,"&lt;="&amp;Occurrence!K965)/($B$9+1),0)</f>
        <v/>
      </c>
      <c r="U965" s="16">
        <f>IF(Occurrence!K965&gt;0,_xlfn.PERCENTILE.INC(Data!$O$2:$O$2441,($B$4+T965*($B$5-1))/($B$3-1)),0)</f>
        <v/>
      </c>
      <c r="V965" s="16">
        <f>IF(Occurrence!K965&gt;0,_xlfn.PERCENTILE.INC(Occurrence!$I$2:$I$2441,($B$6+T965*($B$7-1))/($B$3-1)),0)</f>
        <v/>
      </c>
      <c r="W965" s="16">
        <f>IF(Occurrence!K965&gt;0,Occurrence!K965/V965,0)</f>
        <v/>
      </c>
      <c r="X965" s="9">
        <f>IF(Occurrence!K965&gt;0,U965*W965,0)</f>
        <v/>
      </c>
      <c r="Y965" s="24">
        <f>COUNTIF(Data!$X$2:$X$2441,"&lt;="&amp;Data!X965)/($B$3+1)</f>
        <v/>
      </c>
      <c r="Z965" s="16">
        <f>_xlfn.PERCENTILE.INC(Data!$U$2:$U$2441,Y965)</f>
        <v/>
      </c>
      <c r="AA965" s="16">
        <f>_xlfn.PERCENTILE.INC(Data!$V$2:$V$2441,Y965)</f>
        <v/>
      </c>
      <c r="AB965" s="16">
        <f>Data!X965-AA965</f>
        <v/>
      </c>
      <c r="AC965" s="9">
        <f>Z965+AB965</f>
        <v/>
      </c>
      <c r="AD965" s="24">
        <f>COUNTIF(Data!$Y$2:$Y$2441,"&lt;="&amp;Data!Y965)/($B$3+1)</f>
        <v/>
      </c>
      <c r="AE965" s="16">
        <f>_xlfn.PERCENTILE.INC(Data!$U$2:$U$2441,AD965)</f>
        <v/>
      </c>
      <c r="AF965" s="16">
        <f>_xlfn.PERCENTILE.INC(Data!$V$2:$V$2441,AD965)</f>
        <v/>
      </c>
      <c r="AG965" s="16">
        <f>Data!Y965-AF965</f>
        <v/>
      </c>
      <c r="AH965" s="9">
        <f>AE965+AG965</f>
        <v/>
      </c>
    </row>
    <row r="966">
      <c r="N966" s="14">
        <f>Data!A966</f>
        <v/>
      </c>
      <c r="O966" s="24">
        <f>IF(Occurrence!J966&gt;0,COUNTIFS(Occurrence!$J$2:$J$2441,"&gt;0",Occurrence!$J$2:$J$2441,"&lt;="&amp;Occurrence!J966)/($B$8+1),0)</f>
        <v/>
      </c>
      <c r="P966" s="16">
        <f>IF(Occurrence!J966&gt;0,_xlfn.PERCENTILE.INC(Data!$O$2:$O$2441,($B$4+O966*($B$5-1))/($B$3-1)),0)</f>
        <v/>
      </c>
      <c r="Q966" s="16">
        <f>IF(Occurrence!J966&gt;0,_xlfn.PERCENTILE.INC(Occurrence!$I$2:$I$2441,($B$6+O966*($B$7-1))/($B$3-1)),0)</f>
        <v/>
      </c>
      <c r="R966" s="16">
        <f>IF(Occurrence!J966&gt;0,Occurrence!J966/Q966,0)</f>
        <v/>
      </c>
      <c r="S966" s="9">
        <f>IF(Occurrence!J966&gt;0,P966*R966,0)</f>
        <v/>
      </c>
      <c r="T966" s="24">
        <f>IF(Occurrence!K966&gt;0,COUNTIFS(Occurrence!$K$2:$K$2441,"&gt;0",Occurrence!$K$2:$K$2441,"&lt;="&amp;Occurrence!K966)/($B$9+1),0)</f>
        <v/>
      </c>
      <c r="U966" s="16">
        <f>IF(Occurrence!K966&gt;0,_xlfn.PERCENTILE.INC(Data!$O$2:$O$2441,($B$4+T966*($B$5-1))/($B$3-1)),0)</f>
        <v/>
      </c>
      <c r="V966" s="16">
        <f>IF(Occurrence!K966&gt;0,_xlfn.PERCENTILE.INC(Occurrence!$I$2:$I$2441,($B$6+T966*($B$7-1))/($B$3-1)),0)</f>
        <v/>
      </c>
      <c r="W966" s="16">
        <f>IF(Occurrence!K966&gt;0,Occurrence!K966/V966,0)</f>
        <v/>
      </c>
      <c r="X966" s="9">
        <f>IF(Occurrence!K966&gt;0,U966*W966,0)</f>
        <v/>
      </c>
      <c r="Y966" s="24">
        <f>COUNTIF(Data!$X$2:$X$2441,"&lt;="&amp;Data!X966)/($B$3+1)</f>
        <v/>
      </c>
      <c r="Z966" s="16">
        <f>_xlfn.PERCENTILE.INC(Data!$U$2:$U$2441,Y966)</f>
        <v/>
      </c>
      <c r="AA966" s="16">
        <f>_xlfn.PERCENTILE.INC(Data!$V$2:$V$2441,Y966)</f>
        <v/>
      </c>
      <c r="AB966" s="16">
        <f>Data!X966-AA966</f>
        <v/>
      </c>
      <c r="AC966" s="9">
        <f>Z966+AB966</f>
        <v/>
      </c>
      <c r="AD966" s="24">
        <f>COUNTIF(Data!$Y$2:$Y$2441,"&lt;="&amp;Data!Y966)/($B$3+1)</f>
        <v/>
      </c>
      <c r="AE966" s="16">
        <f>_xlfn.PERCENTILE.INC(Data!$U$2:$U$2441,AD966)</f>
        <v/>
      </c>
      <c r="AF966" s="16">
        <f>_xlfn.PERCENTILE.INC(Data!$V$2:$V$2441,AD966)</f>
        <v/>
      </c>
      <c r="AG966" s="16">
        <f>Data!Y966-AF966</f>
        <v/>
      </c>
      <c r="AH966" s="9">
        <f>AE966+AG966</f>
        <v/>
      </c>
    </row>
    <row r="967">
      <c r="N967" s="14">
        <f>Data!A967</f>
        <v/>
      </c>
      <c r="O967" s="24">
        <f>IF(Occurrence!J967&gt;0,COUNTIFS(Occurrence!$J$2:$J$2441,"&gt;0",Occurrence!$J$2:$J$2441,"&lt;="&amp;Occurrence!J967)/($B$8+1),0)</f>
        <v/>
      </c>
      <c r="P967" s="16">
        <f>IF(Occurrence!J967&gt;0,_xlfn.PERCENTILE.INC(Data!$O$2:$O$2441,($B$4+O967*($B$5-1))/($B$3-1)),0)</f>
        <v/>
      </c>
      <c r="Q967" s="16">
        <f>IF(Occurrence!J967&gt;0,_xlfn.PERCENTILE.INC(Occurrence!$I$2:$I$2441,($B$6+O967*($B$7-1))/($B$3-1)),0)</f>
        <v/>
      </c>
      <c r="R967" s="16">
        <f>IF(Occurrence!J967&gt;0,Occurrence!J967/Q967,0)</f>
        <v/>
      </c>
      <c r="S967" s="9">
        <f>IF(Occurrence!J967&gt;0,P967*R967,0)</f>
        <v/>
      </c>
      <c r="T967" s="24">
        <f>IF(Occurrence!K967&gt;0,COUNTIFS(Occurrence!$K$2:$K$2441,"&gt;0",Occurrence!$K$2:$K$2441,"&lt;="&amp;Occurrence!K967)/($B$9+1),0)</f>
        <v/>
      </c>
      <c r="U967" s="16">
        <f>IF(Occurrence!K967&gt;0,_xlfn.PERCENTILE.INC(Data!$O$2:$O$2441,($B$4+T967*($B$5-1))/($B$3-1)),0)</f>
        <v/>
      </c>
      <c r="V967" s="16">
        <f>IF(Occurrence!K967&gt;0,_xlfn.PERCENTILE.INC(Occurrence!$I$2:$I$2441,($B$6+T967*($B$7-1))/($B$3-1)),0)</f>
        <v/>
      </c>
      <c r="W967" s="16">
        <f>IF(Occurrence!K967&gt;0,Occurrence!K967/V967,0)</f>
        <v/>
      </c>
      <c r="X967" s="9">
        <f>IF(Occurrence!K967&gt;0,U967*W967,0)</f>
        <v/>
      </c>
      <c r="Y967" s="24">
        <f>COUNTIF(Data!$X$2:$X$2441,"&lt;="&amp;Data!X967)/($B$3+1)</f>
        <v/>
      </c>
      <c r="Z967" s="16">
        <f>_xlfn.PERCENTILE.INC(Data!$U$2:$U$2441,Y967)</f>
        <v/>
      </c>
      <c r="AA967" s="16">
        <f>_xlfn.PERCENTILE.INC(Data!$V$2:$V$2441,Y967)</f>
        <v/>
      </c>
      <c r="AB967" s="16">
        <f>Data!X967-AA967</f>
        <v/>
      </c>
      <c r="AC967" s="9">
        <f>Z967+AB967</f>
        <v/>
      </c>
      <c r="AD967" s="24">
        <f>COUNTIF(Data!$Y$2:$Y$2441,"&lt;="&amp;Data!Y967)/($B$3+1)</f>
        <v/>
      </c>
      <c r="AE967" s="16">
        <f>_xlfn.PERCENTILE.INC(Data!$U$2:$U$2441,AD967)</f>
        <v/>
      </c>
      <c r="AF967" s="16">
        <f>_xlfn.PERCENTILE.INC(Data!$V$2:$V$2441,AD967)</f>
        <v/>
      </c>
      <c r="AG967" s="16">
        <f>Data!Y967-AF967</f>
        <v/>
      </c>
      <c r="AH967" s="9">
        <f>AE967+AG967</f>
        <v/>
      </c>
    </row>
    <row r="968">
      <c r="N968" s="14">
        <f>Data!A968</f>
        <v/>
      </c>
      <c r="O968" s="24">
        <f>IF(Occurrence!J968&gt;0,COUNTIFS(Occurrence!$J$2:$J$2441,"&gt;0",Occurrence!$J$2:$J$2441,"&lt;="&amp;Occurrence!J968)/($B$8+1),0)</f>
        <v/>
      </c>
      <c r="P968" s="16">
        <f>IF(Occurrence!J968&gt;0,_xlfn.PERCENTILE.INC(Data!$O$2:$O$2441,($B$4+O968*($B$5-1))/($B$3-1)),0)</f>
        <v/>
      </c>
      <c r="Q968" s="16">
        <f>IF(Occurrence!J968&gt;0,_xlfn.PERCENTILE.INC(Occurrence!$I$2:$I$2441,($B$6+O968*($B$7-1))/($B$3-1)),0)</f>
        <v/>
      </c>
      <c r="R968" s="16">
        <f>IF(Occurrence!J968&gt;0,Occurrence!J968/Q968,0)</f>
        <v/>
      </c>
      <c r="S968" s="9">
        <f>IF(Occurrence!J968&gt;0,P968*R968,0)</f>
        <v/>
      </c>
      <c r="T968" s="24">
        <f>IF(Occurrence!K968&gt;0,COUNTIFS(Occurrence!$K$2:$K$2441,"&gt;0",Occurrence!$K$2:$K$2441,"&lt;="&amp;Occurrence!K968)/($B$9+1),0)</f>
        <v/>
      </c>
      <c r="U968" s="16">
        <f>IF(Occurrence!K968&gt;0,_xlfn.PERCENTILE.INC(Data!$O$2:$O$2441,($B$4+T968*($B$5-1))/($B$3-1)),0)</f>
        <v/>
      </c>
      <c r="V968" s="16">
        <f>IF(Occurrence!K968&gt;0,_xlfn.PERCENTILE.INC(Occurrence!$I$2:$I$2441,($B$6+T968*($B$7-1))/($B$3-1)),0)</f>
        <v/>
      </c>
      <c r="W968" s="16">
        <f>IF(Occurrence!K968&gt;0,Occurrence!K968/V968,0)</f>
        <v/>
      </c>
      <c r="X968" s="9">
        <f>IF(Occurrence!K968&gt;0,U968*W968,0)</f>
        <v/>
      </c>
      <c r="Y968" s="24">
        <f>COUNTIF(Data!$X$2:$X$2441,"&lt;="&amp;Data!X968)/($B$3+1)</f>
        <v/>
      </c>
      <c r="Z968" s="16">
        <f>_xlfn.PERCENTILE.INC(Data!$U$2:$U$2441,Y968)</f>
        <v/>
      </c>
      <c r="AA968" s="16">
        <f>_xlfn.PERCENTILE.INC(Data!$V$2:$V$2441,Y968)</f>
        <v/>
      </c>
      <c r="AB968" s="16">
        <f>Data!X968-AA968</f>
        <v/>
      </c>
      <c r="AC968" s="9">
        <f>Z968+AB968</f>
        <v/>
      </c>
      <c r="AD968" s="24">
        <f>COUNTIF(Data!$Y$2:$Y$2441,"&lt;="&amp;Data!Y968)/($B$3+1)</f>
        <v/>
      </c>
      <c r="AE968" s="16">
        <f>_xlfn.PERCENTILE.INC(Data!$U$2:$U$2441,AD968)</f>
        <v/>
      </c>
      <c r="AF968" s="16">
        <f>_xlfn.PERCENTILE.INC(Data!$V$2:$V$2441,AD968)</f>
        <v/>
      </c>
      <c r="AG968" s="16">
        <f>Data!Y968-AF968</f>
        <v/>
      </c>
      <c r="AH968" s="9">
        <f>AE968+AG968</f>
        <v/>
      </c>
    </row>
    <row r="969">
      <c r="N969" s="14">
        <f>Data!A969</f>
        <v/>
      </c>
      <c r="O969" s="24">
        <f>IF(Occurrence!J969&gt;0,COUNTIFS(Occurrence!$J$2:$J$2441,"&gt;0",Occurrence!$J$2:$J$2441,"&lt;="&amp;Occurrence!J969)/($B$8+1),0)</f>
        <v/>
      </c>
      <c r="P969" s="16">
        <f>IF(Occurrence!J969&gt;0,_xlfn.PERCENTILE.INC(Data!$O$2:$O$2441,($B$4+O969*($B$5-1))/($B$3-1)),0)</f>
        <v/>
      </c>
      <c r="Q969" s="16">
        <f>IF(Occurrence!J969&gt;0,_xlfn.PERCENTILE.INC(Occurrence!$I$2:$I$2441,($B$6+O969*($B$7-1))/($B$3-1)),0)</f>
        <v/>
      </c>
      <c r="R969" s="16">
        <f>IF(Occurrence!J969&gt;0,Occurrence!J969/Q969,0)</f>
        <v/>
      </c>
      <c r="S969" s="9">
        <f>IF(Occurrence!J969&gt;0,P969*R969,0)</f>
        <v/>
      </c>
      <c r="T969" s="24">
        <f>IF(Occurrence!K969&gt;0,COUNTIFS(Occurrence!$K$2:$K$2441,"&gt;0",Occurrence!$K$2:$K$2441,"&lt;="&amp;Occurrence!K969)/($B$9+1),0)</f>
        <v/>
      </c>
      <c r="U969" s="16">
        <f>IF(Occurrence!K969&gt;0,_xlfn.PERCENTILE.INC(Data!$O$2:$O$2441,($B$4+T969*($B$5-1))/($B$3-1)),0)</f>
        <v/>
      </c>
      <c r="V969" s="16">
        <f>IF(Occurrence!K969&gt;0,_xlfn.PERCENTILE.INC(Occurrence!$I$2:$I$2441,($B$6+T969*($B$7-1))/($B$3-1)),0)</f>
        <v/>
      </c>
      <c r="W969" s="16">
        <f>IF(Occurrence!K969&gt;0,Occurrence!K969/V969,0)</f>
        <v/>
      </c>
      <c r="X969" s="9">
        <f>IF(Occurrence!K969&gt;0,U969*W969,0)</f>
        <v/>
      </c>
      <c r="Y969" s="24">
        <f>COUNTIF(Data!$X$2:$X$2441,"&lt;="&amp;Data!X969)/($B$3+1)</f>
        <v/>
      </c>
      <c r="Z969" s="16">
        <f>_xlfn.PERCENTILE.INC(Data!$U$2:$U$2441,Y969)</f>
        <v/>
      </c>
      <c r="AA969" s="16">
        <f>_xlfn.PERCENTILE.INC(Data!$V$2:$V$2441,Y969)</f>
        <v/>
      </c>
      <c r="AB969" s="16">
        <f>Data!X969-AA969</f>
        <v/>
      </c>
      <c r="AC969" s="9">
        <f>Z969+AB969</f>
        <v/>
      </c>
      <c r="AD969" s="24">
        <f>COUNTIF(Data!$Y$2:$Y$2441,"&lt;="&amp;Data!Y969)/($B$3+1)</f>
        <v/>
      </c>
      <c r="AE969" s="16">
        <f>_xlfn.PERCENTILE.INC(Data!$U$2:$U$2441,AD969)</f>
        <v/>
      </c>
      <c r="AF969" s="16">
        <f>_xlfn.PERCENTILE.INC(Data!$V$2:$V$2441,AD969)</f>
        <v/>
      </c>
      <c r="AG969" s="16">
        <f>Data!Y969-AF969</f>
        <v/>
      </c>
      <c r="AH969" s="9">
        <f>AE969+AG969</f>
        <v/>
      </c>
    </row>
    <row r="970">
      <c r="N970" s="14">
        <f>Data!A970</f>
        <v/>
      </c>
      <c r="O970" s="24">
        <f>IF(Occurrence!J970&gt;0,COUNTIFS(Occurrence!$J$2:$J$2441,"&gt;0",Occurrence!$J$2:$J$2441,"&lt;="&amp;Occurrence!J970)/($B$8+1),0)</f>
        <v/>
      </c>
      <c r="P970" s="16">
        <f>IF(Occurrence!J970&gt;0,_xlfn.PERCENTILE.INC(Data!$O$2:$O$2441,($B$4+O970*($B$5-1))/($B$3-1)),0)</f>
        <v/>
      </c>
      <c r="Q970" s="16">
        <f>IF(Occurrence!J970&gt;0,_xlfn.PERCENTILE.INC(Occurrence!$I$2:$I$2441,($B$6+O970*($B$7-1))/($B$3-1)),0)</f>
        <v/>
      </c>
      <c r="R970" s="16">
        <f>IF(Occurrence!J970&gt;0,Occurrence!J970/Q970,0)</f>
        <v/>
      </c>
      <c r="S970" s="9">
        <f>IF(Occurrence!J970&gt;0,P970*R970,0)</f>
        <v/>
      </c>
      <c r="T970" s="24">
        <f>IF(Occurrence!K970&gt;0,COUNTIFS(Occurrence!$K$2:$K$2441,"&gt;0",Occurrence!$K$2:$K$2441,"&lt;="&amp;Occurrence!K970)/($B$9+1),0)</f>
        <v/>
      </c>
      <c r="U970" s="16">
        <f>IF(Occurrence!K970&gt;0,_xlfn.PERCENTILE.INC(Data!$O$2:$O$2441,($B$4+T970*($B$5-1))/($B$3-1)),0)</f>
        <v/>
      </c>
      <c r="V970" s="16">
        <f>IF(Occurrence!K970&gt;0,_xlfn.PERCENTILE.INC(Occurrence!$I$2:$I$2441,($B$6+T970*($B$7-1))/($B$3-1)),0)</f>
        <v/>
      </c>
      <c r="W970" s="16">
        <f>IF(Occurrence!K970&gt;0,Occurrence!K970/V970,0)</f>
        <v/>
      </c>
      <c r="X970" s="9">
        <f>IF(Occurrence!K970&gt;0,U970*W970,0)</f>
        <v/>
      </c>
      <c r="Y970" s="24">
        <f>COUNTIF(Data!$X$2:$X$2441,"&lt;="&amp;Data!X970)/($B$3+1)</f>
        <v/>
      </c>
      <c r="Z970" s="16">
        <f>_xlfn.PERCENTILE.INC(Data!$U$2:$U$2441,Y970)</f>
        <v/>
      </c>
      <c r="AA970" s="16">
        <f>_xlfn.PERCENTILE.INC(Data!$V$2:$V$2441,Y970)</f>
        <v/>
      </c>
      <c r="AB970" s="16">
        <f>Data!X970-AA970</f>
        <v/>
      </c>
      <c r="AC970" s="9">
        <f>Z970+AB970</f>
        <v/>
      </c>
      <c r="AD970" s="24">
        <f>COUNTIF(Data!$Y$2:$Y$2441,"&lt;="&amp;Data!Y970)/($B$3+1)</f>
        <v/>
      </c>
      <c r="AE970" s="16">
        <f>_xlfn.PERCENTILE.INC(Data!$U$2:$U$2441,AD970)</f>
        <v/>
      </c>
      <c r="AF970" s="16">
        <f>_xlfn.PERCENTILE.INC(Data!$V$2:$V$2441,AD970)</f>
        <v/>
      </c>
      <c r="AG970" s="16">
        <f>Data!Y970-AF970</f>
        <v/>
      </c>
      <c r="AH970" s="9">
        <f>AE970+AG970</f>
        <v/>
      </c>
    </row>
    <row r="971">
      <c r="N971" s="14">
        <f>Data!A971</f>
        <v/>
      </c>
      <c r="O971" s="24">
        <f>IF(Occurrence!J971&gt;0,COUNTIFS(Occurrence!$J$2:$J$2441,"&gt;0",Occurrence!$J$2:$J$2441,"&lt;="&amp;Occurrence!J971)/($B$8+1),0)</f>
        <v/>
      </c>
      <c r="P971" s="16">
        <f>IF(Occurrence!J971&gt;0,_xlfn.PERCENTILE.INC(Data!$O$2:$O$2441,($B$4+O971*($B$5-1))/($B$3-1)),0)</f>
        <v/>
      </c>
      <c r="Q971" s="16">
        <f>IF(Occurrence!J971&gt;0,_xlfn.PERCENTILE.INC(Occurrence!$I$2:$I$2441,($B$6+O971*($B$7-1))/($B$3-1)),0)</f>
        <v/>
      </c>
      <c r="R971" s="16">
        <f>IF(Occurrence!J971&gt;0,Occurrence!J971/Q971,0)</f>
        <v/>
      </c>
      <c r="S971" s="9">
        <f>IF(Occurrence!J971&gt;0,P971*R971,0)</f>
        <v/>
      </c>
      <c r="T971" s="24">
        <f>IF(Occurrence!K971&gt;0,COUNTIFS(Occurrence!$K$2:$K$2441,"&gt;0",Occurrence!$K$2:$K$2441,"&lt;="&amp;Occurrence!K971)/($B$9+1),0)</f>
        <v/>
      </c>
      <c r="U971" s="16">
        <f>IF(Occurrence!K971&gt;0,_xlfn.PERCENTILE.INC(Data!$O$2:$O$2441,($B$4+T971*($B$5-1))/($B$3-1)),0)</f>
        <v/>
      </c>
      <c r="V971" s="16">
        <f>IF(Occurrence!K971&gt;0,_xlfn.PERCENTILE.INC(Occurrence!$I$2:$I$2441,($B$6+T971*($B$7-1))/($B$3-1)),0)</f>
        <v/>
      </c>
      <c r="W971" s="16">
        <f>IF(Occurrence!K971&gt;0,Occurrence!K971/V971,0)</f>
        <v/>
      </c>
      <c r="X971" s="9">
        <f>IF(Occurrence!K971&gt;0,U971*W971,0)</f>
        <v/>
      </c>
      <c r="Y971" s="24">
        <f>COUNTIF(Data!$X$2:$X$2441,"&lt;="&amp;Data!X971)/($B$3+1)</f>
        <v/>
      </c>
      <c r="Z971" s="16">
        <f>_xlfn.PERCENTILE.INC(Data!$U$2:$U$2441,Y971)</f>
        <v/>
      </c>
      <c r="AA971" s="16">
        <f>_xlfn.PERCENTILE.INC(Data!$V$2:$V$2441,Y971)</f>
        <v/>
      </c>
      <c r="AB971" s="16">
        <f>Data!X971-AA971</f>
        <v/>
      </c>
      <c r="AC971" s="9">
        <f>Z971+AB971</f>
        <v/>
      </c>
      <c r="AD971" s="24">
        <f>COUNTIF(Data!$Y$2:$Y$2441,"&lt;="&amp;Data!Y971)/($B$3+1)</f>
        <v/>
      </c>
      <c r="AE971" s="16">
        <f>_xlfn.PERCENTILE.INC(Data!$U$2:$U$2441,AD971)</f>
        <v/>
      </c>
      <c r="AF971" s="16">
        <f>_xlfn.PERCENTILE.INC(Data!$V$2:$V$2441,AD971)</f>
        <v/>
      </c>
      <c r="AG971" s="16">
        <f>Data!Y971-AF971</f>
        <v/>
      </c>
      <c r="AH971" s="9">
        <f>AE971+AG971</f>
        <v/>
      </c>
    </row>
    <row r="972">
      <c r="N972" s="14">
        <f>Data!A972</f>
        <v/>
      </c>
      <c r="O972" s="24">
        <f>IF(Occurrence!J972&gt;0,COUNTIFS(Occurrence!$J$2:$J$2441,"&gt;0",Occurrence!$J$2:$J$2441,"&lt;="&amp;Occurrence!J972)/($B$8+1),0)</f>
        <v/>
      </c>
      <c r="P972" s="16">
        <f>IF(Occurrence!J972&gt;0,_xlfn.PERCENTILE.INC(Data!$O$2:$O$2441,($B$4+O972*($B$5-1))/($B$3-1)),0)</f>
        <v/>
      </c>
      <c r="Q972" s="16">
        <f>IF(Occurrence!J972&gt;0,_xlfn.PERCENTILE.INC(Occurrence!$I$2:$I$2441,($B$6+O972*($B$7-1))/($B$3-1)),0)</f>
        <v/>
      </c>
      <c r="R972" s="16">
        <f>IF(Occurrence!J972&gt;0,Occurrence!J972/Q972,0)</f>
        <v/>
      </c>
      <c r="S972" s="9">
        <f>IF(Occurrence!J972&gt;0,P972*R972,0)</f>
        <v/>
      </c>
      <c r="T972" s="24">
        <f>IF(Occurrence!K972&gt;0,COUNTIFS(Occurrence!$K$2:$K$2441,"&gt;0",Occurrence!$K$2:$K$2441,"&lt;="&amp;Occurrence!K972)/($B$9+1),0)</f>
        <v/>
      </c>
      <c r="U972" s="16">
        <f>IF(Occurrence!K972&gt;0,_xlfn.PERCENTILE.INC(Data!$O$2:$O$2441,($B$4+T972*($B$5-1))/($B$3-1)),0)</f>
        <v/>
      </c>
      <c r="V972" s="16">
        <f>IF(Occurrence!K972&gt;0,_xlfn.PERCENTILE.INC(Occurrence!$I$2:$I$2441,($B$6+T972*($B$7-1))/($B$3-1)),0)</f>
        <v/>
      </c>
      <c r="W972" s="16">
        <f>IF(Occurrence!K972&gt;0,Occurrence!K972/V972,0)</f>
        <v/>
      </c>
      <c r="X972" s="9">
        <f>IF(Occurrence!K972&gt;0,U972*W972,0)</f>
        <v/>
      </c>
      <c r="Y972" s="24">
        <f>COUNTIF(Data!$X$2:$X$2441,"&lt;="&amp;Data!X972)/($B$3+1)</f>
        <v/>
      </c>
      <c r="Z972" s="16">
        <f>_xlfn.PERCENTILE.INC(Data!$U$2:$U$2441,Y972)</f>
        <v/>
      </c>
      <c r="AA972" s="16">
        <f>_xlfn.PERCENTILE.INC(Data!$V$2:$V$2441,Y972)</f>
        <v/>
      </c>
      <c r="AB972" s="16">
        <f>Data!X972-AA972</f>
        <v/>
      </c>
      <c r="AC972" s="9">
        <f>Z972+AB972</f>
        <v/>
      </c>
      <c r="AD972" s="24">
        <f>COUNTIF(Data!$Y$2:$Y$2441,"&lt;="&amp;Data!Y972)/($B$3+1)</f>
        <v/>
      </c>
      <c r="AE972" s="16">
        <f>_xlfn.PERCENTILE.INC(Data!$U$2:$U$2441,AD972)</f>
        <v/>
      </c>
      <c r="AF972" s="16">
        <f>_xlfn.PERCENTILE.INC(Data!$V$2:$V$2441,AD972)</f>
        <v/>
      </c>
      <c r="AG972" s="16">
        <f>Data!Y972-AF972</f>
        <v/>
      </c>
      <c r="AH972" s="9">
        <f>AE972+AG972</f>
        <v/>
      </c>
    </row>
    <row r="973">
      <c r="N973" s="14">
        <f>Data!A973</f>
        <v/>
      </c>
      <c r="O973" s="24">
        <f>IF(Occurrence!J973&gt;0,COUNTIFS(Occurrence!$J$2:$J$2441,"&gt;0",Occurrence!$J$2:$J$2441,"&lt;="&amp;Occurrence!J973)/($B$8+1),0)</f>
        <v/>
      </c>
      <c r="P973" s="16">
        <f>IF(Occurrence!J973&gt;0,_xlfn.PERCENTILE.INC(Data!$O$2:$O$2441,($B$4+O973*($B$5-1))/($B$3-1)),0)</f>
        <v/>
      </c>
      <c r="Q973" s="16">
        <f>IF(Occurrence!J973&gt;0,_xlfn.PERCENTILE.INC(Occurrence!$I$2:$I$2441,($B$6+O973*($B$7-1))/($B$3-1)),0)</f>
        <v/>
      </c>
      <c r="R973" s="16">
        <f>IF(Occurrence!J973&gt;0,Occurrence!J973/Q973,0)</f>
        <v/>
      </c>
      <c r="S973" s="9">
        <f>IF(Occurrence!J973&gt;0,P973*R973,0)</f>
        <v/>
      </c>
      <c r="T973" s="24">
        <f>IF(Occurrence!K973&gt;0,COUNTIFS(Occurrence!$K$2:$K$2441,"&gt;0",Occurrence!$K$2:$K$2441,"&lt;="&amp;Occurrence!K973)/($B$9+1),0)</f>
        <v/>
      </c>
      <c r="U973" s="16">
        <f>IF(Occurrence!K973&gt;0,_xlfn.PERCENTILE.INC(Data!$O$2:$O$2441,($B$4+T973*($B$5-1))/($B$3-1)),0)</f>
        <v/>
      </c>
      <c r="V973" s="16">
        <f>IF(Occurrence!K973&gt;0,_xlfn.PERCENTILE.INC(Occurrence!$I$2:$I$2441,($B$6+T973*($B$7-1))/($B$3-1)),0)</f>
        <v/>
      </c>
      <c r="W973" s="16">
        <f>IF(Occurrence!K973&gt;0,Occurrence!K973/V973,0)</f>
        <v/>
      </c>
      <c r="X973" s="9">
        <f>IF(Occurrence!K973&gt;0,U973*W973,0)</f>
        <v/>
      </c>
      <c r="Y973" s="24">
        <f>COUNTIF(Data!$X$2:$X$2441,"&lt;="&amp;Data!X973)/($B$3+1)</f>
        <v/>
      </c>
      <c r="Z973" s="16">
        <f>_xlfn.PERCENTILE.INC(Data!$U$2:$U$2441,Y973)</f>
        <v/>
      </c>
      <c r="AA973" s="16">
        <f>_xlfn.PERCENTILE.INC(Data!$V$2:$V$2441,Y973)</f>
        <v/>
      </c>
      <c r="AB973" s="16">
        <f>Data!X973-AA973</f>
        <v/>
      </c>
      <c r="AC973" s="9">
        <f>Z973+AB973</f>
        <v/>
      </c>
      <c r="AD973" s="24">
        <f>COUNTIF(Data!$Y$2:$Y$2441,"&lt;="&amp;Data!Y973)/($B$3+1)</f>
        <v/>
      </c>
      <c r="AE973" s="16">
        <f>_xlfn.PERCENTILE.INC(Data!$U$2:$U$2441,AD973)</f>
        <v/>
      </c>
      <c r="AF973" s="16">
        <f>_xlfn.PERCENTILE.INC(Data!$V$2:$V$2441,AD973)</f>
        <v/>
      </c>
      <c r="AG973" s="16">
        <f>Data!Y973-AF973</f>
        <v/>
      </c>
      <c r="AH973" s="9">
        <f>AE973+AG973</f>
        <v/>
      </c>
    </row>
    <row r="974">
      <c r="N974" s="14">
        <f>Data!A974</f>
        <v/>
      </c>
      <c r="O974" s="24">
        <f>IF(Occurrence!J974&gt;0,COUNTIFS(Occurrence!$J$2:$J$2441,"&gt;0",Occurrence!$J$2:$J$2441,"&lt;="&amp;Occurrence!J974)/($B$8+1),0)</f>
        <v/>
      </c>
      <c r="P974" s="16">
        <f>IF(Occurrence!J974&gt;0,_xlfn.PERCENTILE.INC(Data!$O$2:$O$2441,($B$4+O974*($B$5-1))/($B$3-1)),0)</f>
        <v/>
      </c>
      <c r="Q974" s="16">
        <f>IF(Occurrence!J974&gt;0,_xlfn.PERCENTILE.INC(Occurrence!$I$2:$I$2441,($B$6+O974*($B$7-1))/($B$3-1)),0)</f>
        <v/>
      </c>
      <c r="R974" s="16">
        <f>IF(Occurrence!J974&gt;0,Occurrence!J974/Q974,0)</f>
        <v/>
      </c>
      <c r="S974" s="9">
        <f>IF(Occurrence!J974&gt;0,P974*R974,0)</f>
        <v/>
      </c>
      <c r="T974" s="24">
        <f>IF(Occurrence!K974&gt;0,COUNTIFS(Occurrence!$K$2:$K$2441,"&gt;0",Occurrence!$K$2:$K$2441,"&lt;="&amp;Occurrence!K974)/($B$9+1),0)</f>
        <v/>
      </c>
      <c r="U974" s="16">
        <f>IF(Occurrence!K974&gt;0,_xlfn.PERCENTILE.INC(Data!$O$2:$O$2441,($B$4+T974*($B$5-1))/($B$3-1)),0)</f>
        <v/>
      </c>
      <c r="V974" s="16">
        <f>IF(Occurrence!K974&gt;0,_xlfn.PERCENTILE.INC(Occurrence!$I$2:$I$2441,($B$6+T974*($B$7-1))/($B$3-1)),0)</f>
        <v/>
      </c>
      <c r="W974" s="16">
        <f>IF(Occurrence!K974&gt;0,Occurrence!K974/V974,0)</f>
        <v/>
      </c>
      <c r="X974" s="9">
        <f>IF(Occurrence!K974&gt;0,U974*W974,0)</f>
        <v/>
      </c>
      <c r="Y974" s="24">
        <f>COUNTIF(Data!$X$2:$X$2441,"&lt;="&amp;Data!X974)/($B$3+1)</f>
        <v/>
      </c>
      <c r="Z974" s="16">
        <f>_xlfn.PERCENTILE.INC(Data!$U$2:$U$2441,Y974)</f>
        <v/>
      </c>
      <c r="AA974" s="16">
        <f>_xlfn.PERCENTILE.INC(Data!$V$2:$V$2441,Y974)</f>
        <v/>
      </c>
      <c r="AB974" s="16">
        <f>Data!X974-AA974</f>
        <v/>
      </c>
      <c r="AC974" s="9">
        <f>Z974+AB974</f>
        <v/>
      </c>
      <c r="AD974" s="24">
        <f>COUNTIF(Data!$Y$2:$Y$2441,"&lt;="&amp;Data!Y974)/($B$3+1)</f>
        <v/>
      </c>
      <c r="AE974" s="16">
        <f>_xlfn.PERCENTILE.INC(Data!$U$2:$U$2441,AD974)</f>
        <v/>
      </c>
      <c r="AF974" s="16">
        <f>_xlfn.PERCENTILE.INC(Data!$V$2:$V$2441,AD974)</f>
        <v/>
      </c>
      <c r="AG974" s="16">
        <f>Data!Y974-AF974</f>
        <v/>
      </c>
      <c r="AH974" s="9">
        <f>AE974+AG974</f>
        <v/>
      </c>
    </row>
    <row r="975">
      <c r="N975" s="14">
        <f>Data!A975</f>
        <v/>
      </c>
      <c r="O975" s="24">
        <f>IF(Occurrence!J975&gt;0,COUNTIFS(Occurrence!$J$2:$J$2441,"&gt;0",Occurrence!$J$2:$J$2441,"&lt;="&amp;Occurrence!J975)/($B$8+1),0)</f>
        <v/>
      </c>
      <c r="P975" s="16">
        <f>IF(Occurrence!J975&gt;0,_xlfn.PERCENTILE.INC(Data!$O$2:$O$2441,($B$4+O975*($B$5-1))/($B$3-1)),0)</f>
        <v/>
      </c>
      <c r="Q975" s="16">
        <f>IF(Occurrence!J975&gt;0,_xlfn.PERCENTILE.INC(Occurrence!$I$2:$I$2441,($B$6+O975*($B$7-1))/($B$3-1)),0)</f>
        <v/>
      </c>
      <c r="R975" s="16">
        <f>IF(Occurrence!J975&gt;0,Occurrence!J975/Q975,0)</f>
        <v/>
      </c>
      <c r="S975" s="9">
        <f>IF(Occurrence!J975&gt;0,P975*R975,0)</f>
        <v/>
      </c>
      <c r="T975" s="24">
        <f>IF(Occurrence!K975&gt;0,COUNTIFS(Occurrence!$K$2:$K$2441,"&gt;0",Occurrence!$K$2:$K$2441,"&lt;="&amp;Occurrence!K975)/($B$9+1),0)</f>
        <v/>
      </c>
      <c r="U975" s="16">
        <f>IF(Occurrence!K975&gt;0,_xlfn.PERCENTILE.INC(Data!$O$2:$O$2441,($B$4+T975*($B$5-1))/($B$3-1)),0)</f>
        <v/>
      </c>
      <c r="V975" s="16">
        <f>IF(Occurrence!K975&gt;0,_xlfn.PERCENTILE.INC(Occurrence!$I$2:$I$2441,($B$6+T975*($B$7-1))/($B$3-1)),0)</f>
        <v/>
      </c>
      <c r="W975" s="16">
        <f>IF(Occurrence!K975&gt;0,Occurrence!K975/V975,0)</f>
        <v/>
      </c>
      <c r="X975" s="9">
        <f>IF(Occurrence!K975&gt;0,U975*W975,0)</f>
        <v/>
      </c>
      <c r="Y975" s="24">
        <f>COUNTIF(Data!$X$2:$X$2441,"&lt;="&amp;Data!X975)/($B$3+1)</f>
        <v/>
      </c>
      <c r="Z975" s="16">
        <f>_xlfn.PERCENTILE.INC(Data!$U$2:$U$2441,Y975)</f>
        <v/>
      </c>
      <c r="AA975" s="16">
        <f>_xlfn.PERCENTILE.INC(Data!$V$2:$V$2441,Y975)</f>
        <v/>
      </c>
      <c r="AB975" s="16">
        <f>Data!X975-AA975</f>
        <v/>
      </c>
      <c r="AC975" s="9">
        <f>Z975+AB975</f>
        <v/>
      </c>
      <c r="AD975" s="24">
        <f>COUNTIF(Data!$Y$2:$Y$2441,"&lt;="&amp;Data!Y975)/($B$3+1)</f>
        <v/>
      </c>
      <c r="AE975" s="16">
        <f>_xlfn.PERCENTILE.INC(Data!$U$2:$U$2441,AD975)</f>
        <v/>
      </c>
      <c r="AF975" s="16">
        <f>_xlfn.PERCENTILE.INC(Data!$V$2:$V$2441,AD975)</f>
        <v/>
      </c>
      <c r="AG975" s="16">
        <f>Data!Y975-AF975</f>
        <v/>
      </c>
      <c r="AH975" s="9">
        <f>AE975+AG975</f>
        <v/>
      </c>
    </row>
    <row r="976">
      <c r="N976" s="14">
        <f>Data!A976</f>
        <v/>
      </c>
      <c r="O976" s="24">
        <f>IF(Occurrence!J976&gt;0,COUNTIFS(Occurrence!$J$2:$J$2441,"&gt;0",Occurrence!$J$2:$J$2441,"&lt;="&amp;Occurrence!J976)/($B$8+1),0)</f>
        <v/>
      </c>
      <c r="P976" s="16">
        <f>IF(Occurrence!J976&gt;0,_xlfn.PERCENTILE.INC(Data!$O$2:$O$2441,($B$4+O976*($B$5-1))/($B$3-1)),0)</f>
        <v/>
      </c>
      <c r="Q976" s="16">
        <f>IF(Occurrence!J976&gt;0,_xlfn.PERCENTILE.INC(Occurrence!$I$2:$I$2441,($B$6+O976*($B$7-1))/($B$3-1)),0)</f>
        <v/>
      </c>
      <c r="R976" s="16">
        <f>IF(Occurrence!J976&gt;0,Occurrence!J976/Q976,0)</f>
        <v/>
      </c>
      <c r="S976" s="9">
        <f>IF(Occurrence!J976&gt;0,P976*R976,0)</f>
        <v/>
      </c>
      <c r="T976" s="24">
        <f>IF(Occurrence!K976&gt;0,COUNTIFS(Occurrence!$K$2:$K$2441,"&gt;0",Occurrence!$K$2:$K$2441,"&lt;="&amp;Occurrence!K976)/($B$9+1),0)</f>
        <v/>
      </c>
      <c r="U976" s="16">
        <f>IF(Occurrence!K976&gt;0,_xlfn.PERCENTILE.INC(Data!$O$2:$O$2441,($B$4+T976*($B$5-1))/($B$3-1)),0)</f>
        <v/>
      </c>
      <c r="V976" s="16">
        <f>IF(Occurrence!K976&gt;0,_xlfn.PERCENTILE.INC(Occurrence!$I$2:$I$2441,($B$6+T976*($B$7-1))/($B$3-1)),0)</f>
        <v/>
      </c>
      <c r="W976" s="16">
        <f>IF(Occurrence!K976&gt;0,Occurrence!K976/V976,0)</f>
        <v/>
      </c>
      <c r="X976" s="9">
        <f>IF(Occurrence!K976&gt;0,U976*W976,0)</f>
        <v/>
      </c>
      <c r="Y976" s="24">
        <f>COUNTIF(Data!$X$2:$X$2441,"&lt;="&amp;Data!X976)/($B$3+1)</f>
        <v/>
      </c>
      <c r="Z976" s="16">
        <f>_xlfn.PERCENTILE.INC(Data!$U$2:$U$2441,Y976)</f>
        <v/>
      </c>
      <c r="AA976" s="16">
        <f>_xlfn.PERCENTILE.INC(Data!$V$2:$V$2441,Y976)</f>
        <v/>
      </c>
      <c r="AB976" s="16">
        <f>Data!X976-AA976</f>
        <v/>
      </c>
      <c r="AC976" s="9">
        <f>Z976+AB976</f>
        <v/>
      </c>
      <c r="AD976" s="24">
        <f>COUNTIF(Data!$Y$2:$Y$2441,"&lt;="&amp;Data!Y976)/($B$3+1)</f>
        <v/>
      </c>
      <c r="AE976" s="16">
        <f>_xlfn.PERCENTILE.INC(Data!$U$2:$U$2441,AD976)</f>
        <v/>
      </c>
      <c r="AF976" s="16">
        <f>_xlfn.PERCENTILE.INC(Data!$V$2:$V$2441,AD976)</f>
        <v/>
      </c>
      <c r="AG976" s="16">
        <f>Data!Y976-AF976</f>
        <v/>
      </c>
      <c r="AH976" s="9">
        <f>AE976+AG976</f>
        <v/>
      </c>
    </row>
    <row r="977">
      <c r="N977" s="14">
        <f>Data!A977</f>
        <v/>
      </c>
      <c r="O977" s="24">
        <f>IF(Occurrence!J977&gt;0,COUNTIFS(Occurrence!$J$2:$J$2441,"&gt;0",Occurrence!$J$2:$J$2441,"&lt;="&amp;Occurrence!J977)/($B$8+1),0)</f>
        <v/>
      </c>
      <c r="P977" s="16">
        <f>IF(Occurrence!J977&gt;0,_xlfn.PERCENTILE.INC(Data!$O$2:$O$2441,($B$4+O977*($B$5-1))/($B$3-1)),0)</f>
        <v/>
      </c>
      <c r="Q977" s="16">
        <f>IF(Occurrence!J977&gt;0,_xlfn.PERCENTILE.INC(Occurrence!$I$2:$I$2441,($B$6+O977*($B$7-1))/($B$3-1)),0)</f>
        <v/>
      </c>
      <c r="R977" s="16">
        <f>IF(Occurrence!J977&gt;0,Occurrence!J977/Q977,0)</f>
        <v/>
      </c>
      <c r="S977" s="9">
        <f>IF(Occurrence!J977&gt;0,P977*R977,0)</f>
        <v/>
      </c>
      <c r="T977" s="24">
        <f>IF(Occurrence!K977&gt;0,COUNTIFS(Occurrence!$K$2:$K$2441,"&gt;0",Occurrence!$K$2:$K$2441,"&lt;="&amp;Occurrence!K977)/($B$9+1),0)</f>
        <v/>
      </c>
      <c r="U977" s="16">
        <f>IF(Occurrence!K977&gt;0,_xlfn.PERCENTILE.INC(Data!$O$2:$O$2441,($B$4+T977*($B$5-1))/($B$3-1)),0)</f>
        <v/>
      </c>
      <c r="V977" s="16">
        <f>IF(Occurrence!K977&gt;0,_xlfn.PERCENTILE.INC(Occurrence!$I$2:$I$2441,($B$6+T977*($B$7-1))/($B$3-1)),0)</f>
        <v/>
      </c>
      <c r="W977" s="16">
        <f>IF(Occurrence!K977&gt;0,Occurrence!K977/V977,0)</f>
        <v/>
      </c>
      <c r="X977" s="9">
        <f>IF(Occurrence!K977&gt;0,U977*W977,0)</f>
        <v/>
      </c>
      <c r="Y977" s="24">
        <f>COUNTIF(Data!$X$2:$X$2441,"&lt;="&amp;Data!X977)/($B$3+1)</f>
        <v/>
      </c>
      <c r="Z977" s="16">
        <f>_xlfn.PERCENTILE.INC(Data!$U$2:$U$2441,Y977)</f>
        <v/>
      </c>
      <c r="AA977" s="16">
        <f>_xlfn.PERCENTILE.INC(Data!$V$2:$V$2441,Y977)</f>
        <v/>
      </c>
      <c r="AB977" s="16">
        <f>Data!X977-AA977</f>
        <v/>
      </c>
      <c r="AC977" s="9">
        <f>Z977+AB977</f>
        <v/>
      </c>
      <c r="AD977" s="24">
        <f>COUNTIF(Data!$Y$2:$Y$2441,"&lt;="&amp;Data!Y977)/($B$3+1)</f>
        <v/>
      </c>
      <c r="AE977" s="16">
        <f>_xlfn.PERCENTILE.INC(Data!$U$2:$U$2441,AD977)</f>
        <v/>
      </c>
      <c r="AF977" s="16">
        <f>_xlfn.PERCENTILE.INC(Data!$V$2:$V$2441,AD977)</f>
        <v/>
      </c>
      <c r="AG977" s="16">
        <f>Data!Y977-AF977</f>
        <v/>
      </c>
      <c r="AH977" s="9">
        <f>AE977+AG977</f>
        <v/>
      </c>
    </row>
    <row r="978">
      <c r="N978" s="14">
        <f>Data!A978</f>
        <v/>
      </c>
      <c r="O978" s="24">
        <f>IF(Occurrence!J978&gt;0,COUNTIFS(Occurrence!$J$2:$J$2441,"&gt;0",Occurrence!$J$2:$J$2441,"&lt;="&amp;Occurrence!J978)/($B$8+1),0)</f>
        <v/>
      </c>
      <c r="P978" s="16">
        <f>IF(Occurrence!J978&gt;0,_xlfn.PERCENTILE.INC(Data!$O$2:$O$2441,($B$4+O978*($B$5-1))/($B$3-1)),0)</f>
        <v/>
      </c>
      <c r="Q978" s="16">
        <f>IF(Occurrence!J978&gt;0,_xlfn.PERCENTILE.INC(Occurrence!$I$2:$I$2441,($B$6+O978*($B$7-1))/($B$3-1)),0)</f>
        <v/>
      </c>
      <c r="R978" s="16">
        <f>IF(Occurrence!J978&gt;0,Occurrence!J978/Q978,0)</f>
        <v/>
      </c>
      <c r="S978" s="9">
        <f>IF(Occurrence!J978&gt;0,P978*R978,0)</f>
        <v/>
      </c>
      <c r="T978" s="24">
        <f>IF(Occurrence!K978&gt;0,COUNTIFS(Occurrence!$K$2:$K$2441,"&gt;0",Occurrence!$K$2:$K$2441,"&lt;="&amp;Occurrence!K978)/($B$9+1),0)</f>
        <v/>
      </c>
      <c r="U978" s="16">
        <f>IF(Occurrence!K978&gt;0,_xlfn.PERCENTILE.INC(Data!$O$2:$O$2441,($B$4+T978*($B$5-1))/($B$3-1)),0)</f>
        <v/>
      </c>
      <c r="V978" s="16">
        <f>IF(Occurrence!K978&gt;0,_xlfn.PERCENTILE.INC(Occurrence!$I$2:$I$2441,($B$6+T978*($B$7-1))/($B$3-1)),0)</f>
        <v/>
      </c>
      <c r="W978" s="16">
        <f>IF(Occurrence!K978&gt;0,Occurrence!K978/V978,0)</f>
        <v/>
      </c>
      <c r="X978" s="9">
        <f>IF(Occurrence!K978&gt;0,U978*W978,0)</f>
        <v/>
      </c>
      <c r="Y978" s="24">
        <f>COUNTIF(Data!$X$2:$X$2441,"&lt;="&amp;Data!X978)/($B$3+1)</f>
        <v/>
      </c>
      <c r="Z978" s="16">
        <f>_xlfn.PERCENTILE.INC(Data!$U$2:$U$2441,Y978)</f>
        <v/>
      </c>
      <c r="AA978" s="16">
        <f>_xlfn.PERCENTILE.INC(Data!$V$2:$V$2441,Y978)</f>
        <v/>
      </c>
      <c r="AB978" s="16">
        <f>Data!X978-AA978</f>
        <v/>
      </c>
      <c r="AC978" s="9">
        <f>Z978+AB978</f>
        <v/>
      </c>
      <c r="AD978" s="24">
        <f>COUNTIF(Data!$Y$2:$Y$2441,"&lt;="&amp;Data!Y978)/($B$3+1)</f>
        <v/>
      </c>
      <c r="AE978" s="16">
        <f>_xlfn.PERCENTILE.INC(Data!$U$2:$U$2441,AD978)</f>
        <v/>
      </c>
      <c r="AF978" s="16">
        <f>_xlfn.PERCENTILE.INC(Data!$V$2:$V$2441,AD978)</f>
        <v/>
      </c>
      <c r="AG978" s="16">
        <f>Data!Y978-AF978</f>
        <v/>
      </c>
      <c r="AH978" s="9">
        <f>AE978+AG978</f>
        <v/>
      </c>
    </row>
    <row r="979">
      <c r="N979" s="14">
        <f>Data!A979</f>
        <v/>
      </c>
      <c r="O979" s="24">
        <f>IF(Occurrence!J979&gt;0,COUNTIFS(Occurrence!$J$2:$J$2441,"&gt;0",Occurrence!$J$2:$J$2441,"&lt;="&amp;Occurrence!J979)/($B$8+1),0)</f>
        <v/>
      </c>
      <c r="P979" s="16">
        <f>IF(Occurrence!J979&gt;0,_xlfn.PERCENTILE.INC(Data!$O$2:$O$2441,($B$4+O979*($B$5-1))/($B$3-1)),0)</f>
        <v/>
      </c>
      <c r="Q979" s="16">
        <f>IF(Occurrence!J979&gt;0,_xlfn.PERCENTILE.INC(Occurrence!$I$2:$I$2441,($B$6+O979*($B$7-1))/($B$3-1)),0)</f>
        <v/>
      </c>
      <c r="R979" s="16">
        <f>IF(Occurrence!J979&gt;0,Occurrence!J979/Q979,0)</f>
        <v/>
      </c>
      <c r="S979" s="9">
        <f>IF(Occurrence!J979&gt;0,P979*R979,0)</f>
        <v/>
      </c>
      <c r="T979" s="24">
        <f>IF(Occurrence!K979&gt;0,COUNTIFS(Occurrence!$K$2:$K$2441,"&gt;0",Occurrence!$K$2:$K$2441,"&lt;="&amp;Occurrence!K979)/($B$9+1),0)</f>
        <v/>
      </c>
      <c r="U979" s="16">
        <f>IF(Occurrence!K979&gt;0,_xlfn.PERCENTILE.INC(Data!$O$2:$O$2441,($B$4+T979*($B$5-1))/($B$3-1)),0)</f>
        <v/>
      </c>
      <c r="V979" s="16">
        <f>IF(Occurrence!K979&gt;0,_xlfn.PERCENTILE.INC(Occurrence!$I$2:$I$2441,($B$6+T979*($B$7-1))/($B$3-1)),0)</f>
        <v/>
      </c>
      <c r="W979" s="16">
        <f>IF(Occurrence!K979&gt;0,Occurrence!K979/V979,0)</f>
        <v/>
      </c>
      <c r="X979" s="9">
        <f>IF(Occurrence!K979&gt;0,U979*W979,0)</f>
        <v/>
      </c>
      <c r="Y979" s="24">
        <f>COUNTIF(Data!$X$2:$X$2441,"&lt;="&amp;Data!X979)/($B$3+1)</f>
        <v/>
      </c>
      <c r="Z979" s="16">
        <f>_xlfn.PERCENTILE.INC(Data!$U$2:$U$2441,Y979)</f>
        <v/>
      </c>
      <c r="AA979" s="16">
        <f>_xlfn.PERCENTILE.INC(Data!$V$2:$V$2441,Y979)</f>
        <v/>
      </c>
      <c r="AB979" s="16">
        <f>Data!X979-AA979</f>
        <v/>
      </c>
      <c r="AC979" s="9">
        <f>Z979+AB979</f>
        <v/>
      </c>
      <c r="AD979" s="24">
        <f>COUNTIF(Data!$Y$2:$Y$2441,"&lt;="&amp;Data!Y979)/($B$3+1)</f>
        <v/>
      </c>
      <c r="AE979" s="16">
        <f>_xlfn.PERCENTILE.INC(Data!$U$2:$U$2441,AD979)</f>
        <v/>
      </c>
      <c r="AF979" s="16">
        <f>_xlfn.PERCENTILE.INC(Data!$V$2:$V$2441,AD979)</f>
        <v/>
      </c>
      <c r="AG979" s="16">
        <f>Data!Y979-AF979</f>
        <v/>
      </c>
      <c r="AH979" s="9">
        <f>AE979+AG979</f>
        <v/>
      </c>
    </row>
    <row r="980">
      <c r="N980" s="14">
        <f>Data!A980</f>
        <v/>
      </c>
      <c r="O980" s="24">
        <f>IF(Occurrence!J980&gt;0,COUNTIFS(Occurrence!$J$2:$J$2441,"&gt;0",Occurrence!$J$2:$J$2441,"&lt;="&amp;Occurrence!J980)/($B$8+1),0)</f>
        <v/>
      </c>
      <c r="P980" s="16">
        <f>IF(Occurrence!J980&gt;0,_xlfn.PERCENTILE.INC(Data!$O$2:$O$2441,($B$4+O980*($B$5-1))/($B$3-1)),0)</f>
        <v/>
      </c>
      <c r="Q980" s="16">
        <f>IF(Occurrence!J980&gt;0,_xlfn.PERCENTILE.INC(Occurrence!$I$2:$I$2441,($B$6+O980*($B$7-1))/($B$3-1)),0)</f>
        <v/>
      </c>
      <c r="R980" s="16">
        <f>IF(Occurrence!J980&gt;0,Occurrence!J980/Q980,0)</f>
        <v/>
      </c>
      <c r="S980" s="9">
        <f>IF(Occurrence!J980&gt;0,P980*R980,0)</f>
        <v/>
      </c>
      <c r="T980" s="24">
        <f>IF(Occurrence!K980&gt;0,COUNTIFS(Occurrence!$K$2:$K$2441,"&gt;0",Occurrence!$K$2:$K$2441,"&lt;="&amp;Occurrence!K980)/($B$9+1),0)</f>
        <v/>
      </c>
      <c r="U980" s="16">
        <f>IF(Occurrence!K980&gt;0,_xlfn.PERCENTILE.INC(Data!$O$2:$O$2441,($B$4+T980*($B$5-1))/($B$3-1)),0)</f>
        <v/>
      </c>
      <c r="V980" s="16">
        <f>IF(Occurrence!K980&gt;0,_xlfn.PERCENTILE.INC(Occurrence!$I$2:$I$2441,($B$6+T980*($B$7-1))/($B$3-1)),0)</f>
        <v/>
      </c>
      <c r="W980" s="16">
        <f>IF(Occurrence!K980&gt;0,Occurrence!K980/V980,0)</f>
        <v/>
      </c>
      <c r="X980" s="9">
        <f>IF(Occurrence!K980&gt;0,U980*W980,0)</f>
        <v/>
      </c>
      <c r="Y980" s="24">
        <f>COUNTIF(Data!$X$2:$X$2441,"&lt;="&amp;Data!X980)/($B$3+1)</f>
        <v/>
      </c>
      <c r="Z980" s="16">
        <f>_xlfn.PERCENTILE.INC(Data!$U$2:$U$2441,Y980)</f>
        <v/>
      </c>
      <c r="AA980" s="16">
        <f>_xlfn.PERCENTILE.INC(Data!$V$2:$V$2441,Y980)</f>
        <v/>
      </c>
      <c r="AB980" s="16">
        <f>Data!X980-AA980</f>
        <v/>
      </c>
      <c r="AC980" s="9">
        <f>Z980+AB980</f>
        <v/>
      </c>
      <c r="AD980" s="24">
        <f>COUNTIF(Data!$Y$2:$Y$2441,"&lt;="&amp;Data!Y980)/($B$3+1)</f>
        <v/>
      </c>
      <c r="AE980" s="16">
        <f>_xlfn.PERCENTILE.INC(Data!$U$2:$U$2441,AD980)</f>
        <v/>
      </c>
      <c r="AF980" s="16">
        <f>_xlfn.PERCENTILE.INC(Data!$V$2:$V$2441,AD980)</f>
        <v/>
      </c>
      <c r="AG980" s="16">
        <f>Data!Y980-AF980</f>
        <v/>
      </c>
      <c r="AH980" s="9">
        <f>AE980+AG980</f>
        <v/>
      </c>
    </row>
    <row r="981">
      <c r="N981" s="14">
        <f>Data!A981</f>
        <v/>
      </c>
      <c r="O981" s="24">
        <f>IF(Occurrence!J981&gt;0,COUNTIFS(Occurrence!$J$2:$J$2441,"&gt;0",Occurrence!$J$2:$J$2441,"&lt;="&amp;Occurrence!J981)/($B$8+1),0)</f>
        <v/>
      </c>
      <c r="P981" s="16">
        <f>IF(Occurrence!J981&gt;0,_xlfn.PERCENTILE.INC(Data!$O$2:$O$2441,($B$4+O981*($B$5-1))/($B$3-1)),0)</f>
        <v/>
      </c>
      <c r="Q981" s="16">
        <f>IF(Occurrence!J981&gt;0,_xlfn.PERCENTILE.INC(Occurrence!$I$2:$I$2441,($B$6+O981*($B$7-1))/($B$3-1)),0)</f>
        <v/>
      </c>
      <c r="R981" s="16">
        <f>IF(Occurrence!J981&gt;0,Occurrence!J981/Q981,0)</f>
        <v/>
      </c>
      <c r="S981" s="9">
        <f>IF(Occurrence!J981&gt;0,P981*R981,0)</f>
        <v/>
      </c>
      <c r="T981" s="24">
        <f>IF(Occurrence!K981&gt;0,COUNTIFS(Occurrence!$K$2:$K$2441,"&gt;0",Occurrence!$K$2:$K$2441,"&lt;="&amp;Occurrence!K981)/($B$9+1),0)</f>
        <v/>
      </c>
      <c r="U981" s="16">
        <f>IF(Occurrence!K981&gt;0,_xlfn.PERCENTILE.INC(Data!$O$2:$O$2441,($B$4+T981*($B$5-1))/($B$3-1)),0)</f>
        <v/>
      </c>
      <c r="V981" s="16">
        <f>IF(Occurrence!K981&gt;0,_xlfn.PERCENTILE.INC(Occurrence!$I$2:$I$2441,($B$6+T981*($B$7-1))/($B$3-1)),0)</f>
        <v/>
      </c>
      <c r="W981" s="16">
        <f>IF(Occurrence!K981&gt;0,Occurrence!K981/V981,0)</f>
        <v/>
      </c>
      <c r="X981" s="9">
        <f>IF(Occurrence!K981&gt;0,U981*W981,0)</f>
        <v/>
      </c>
      <c r="Y981" s="24">
        <f>COUNTIF(Data!$X$2:$X$2441,"&lt;="&amp;Data!X981)/($B$3+1)</f>
        <v/>
      </c>
      <c r="Z981" s="16">
        <f>_xlfn.PERCENTILE.INC(Data!$U$2:$U$2441,Y981)</f>
        <v/>
      </c>
      <c r="AA981" s="16">
        <f>_xlfn.PERCENTILE.INC(Data!$V$2:$V$2441,Y981)</f>
        <v/>
      </c>
      <c r="AB981" s="16">
        <f>Data!X981-AA981</f>
        <v/>
      </c>
      <c r="AC981" s="9">
        <f>Z981+AB981</f>
        <v/>
      </c>
      <c r="AD981" s="24">
        <f>COUNTIF(Data!$Y$2:$Y$2441,"&lt;="&amp;Data!Y981)/($B$3+1)</f>
        <v/>
      </c>
      <c r="AE981" s="16">
        <f>_xlfn.PERCENTILE.INC(Data!$U$2:$U$2441,AD981)</f>
        <v/>
      </c>
      <c r="AF981" s="16">
        <f>_xlfn.PERCENTILE.INC(Data!$V$2:$V$2441,AD981)</f>
        <v/>
      </c>
      <c r="AG981" s="16">
        <f>Data!Y981-AF981</f>
        <v/>
      </c>
      <c r="AH981" s="9">
        <f>AE981+AG981</f>
        <v/>
      </c>
    </row>
    <row r="982">
      <c r="N982" s="14">
        <f>Data!A982</f>
        <v/>
      </c>
      <c r="O982" s="24">
        <f>IF(Occurrence!J982&gt;0,COUNTIFS(Occurrence!$J$2:$J$2441,"&gt;0",Occurrence!$J$2:$J$2441,"&lt;="&amp;Occurrence!J982)/($B$8+1),0)</f>
        <v/>
      </c>
      <c r="P982" s="16">
        <f>IF(Occurrence!J982&gt;0,_xlfn.PERCENTILE.INC(Data!$O$2:$O$2441,($B$4+O982*($B$5-1))/($B$3-1)),0)</f>
        <v/>
      </c>
      <c r="Q982" s="16">
        <f>IF(Occurrence!J982&gt;0,_xlfn.PERCENTILE.INC(Occurrence!$I$2:$I$2441,($B$6+O982*($B$7-1))/($B$3-1)),0)</f>
        <v/>
      </c>
      <c r="R982" s="16">
        <f>IF(Occurrence!J982&gt;0,Occurrence!J982/Q982,0)</f>
        <v/>
      </c>
      <c r="S982" s="9">
        <f>IF(Occurrence!J982&gt;0,P982*R982,0)</f>
        <v/>
      </c>
      <c r="T982" s="24">
        <f>IF(Occurrence!K982&gt;0,COUNTIFS(Occurrence!$K$2:$K$2441,"&gt;0",Occurrence!$K$2:$K$2441,"&lt;="&amp;Occurrence!K982)/($B$9+1),0)</f>
        <v/>
      </c>
      <c r="U982" s="16">
        <f>IF(Occurrence!K982&gt;0,_xlfn.PERCENTILE.INC(Data!$O$2:$O$2441,($B$4+T982*($B$5-1))/($B$3-1)),0)</f>
        <v/>
      </c>
      <c r="V982" s="16">
        <f>IF(Occurrence!K982&gt;0,_xlfn.PERCENTILE.INC(Occurrence!$I$2:$I$2441,($B$6+T982*($B$7-1))/($B$3-1)),0)</f>
        <v/>
      </c>
      <c r="W982" s="16">
        <f>IF(Occurrence!K982&gt;0,Occurrence!K982/V982,0)</f>
        <v/>
      </c>
      <c r="X982" s="9">
        <f>IF(Occurrence!K982&gt;0,U982*W982,0)</f>
        <v/>
      </c>
      <c r="Y982" s="24">
        <f>COUNTIF(Data!$X$2:$X$2441,"&lt;="&amp;Data!X982)/($B$3+1)</f>
        <v/>
      </c>
      <c r="Z982" s="16">
        <f>_xlfn.PERCENTILE.INC(Data!$U$2:$U$2441,Y982)</f>
        <v/>
      </c>
      <c r="AA982" s="16">
        <f>_xlfn.PERCENTILE.INC(Data!$V$2:$V$2441,Y982)</f>
        <v/>
      </c>
      <c r="AB982" s="16">
        <f>Data!X982-AA982</f>
        <v/>
      </c>
      <c r="AC982" s="9">
        <f>Z982+AB982</f>
        <v/>
      </c>
      <c r="AD982" s="24">
        <f>COUNTIF(Data!$Y$2:$Y$2441,"&lt;="&amp;Data!Y982)/($B$3+1)</f>
        <v/>
      </c>
      <c r="AE982" s="16">
        <f>_xlfn.PERCENTILE.INC(Data!$U$2:$U$2441,AD982)</f>
        <v/>
      </c>
      <c r="AF982" s="16">
        <f>_xlfn.PERCENTILE.INC(Data!$V$2:$V$2441,AD982)</f>
        <v/>
      </c>
      <c r="AG982" s="16">
        <f>Data!Y982-AF982</f>
        <v/>
      </c>
      <c r="AH982" s="9">
        <f>AE982+AG982</f>
        <v/>
      </c>
    </row>
    <row r="983">
      <c r="N983" s="14">
        <f>Data!A983</f>
        <v/>
      </c>
      <c r="O983" s="24">
        <f>IF(Occurrence!J983&gt;0,COUNTIFS(Occurrence!$J$2:$J$2441,"&gt;0",Occurrence!$J$2:$J$2441,"&lt;="&amp;Occurrence!J983)/($B$8+1),0)</f>
        <v/>
      </c>
      <c r="P983" s="16">
        <f>IF(Occurrence!J983&gt;0,_xlfn.PERCENTILE.INC(Data!$O$2:$O$2441,($B$4+O983*($B$5-1))/($B$3-1)),0)</f>
        <v/>
      </c>
      <c r="Q983" s="16">
        <f>IF(Occurrence!J983&gt;0,_xlfn.PERCENTILE.INC(Occurrence!$I$2:$I$2441,($B$6+O983*($B$7-1))/($B$3-1)),0)</f>
        <v/>
      </c>
      <c r="R983" s="16">
        <f>IF(Occurrence!J983&gt;0,Occurrence!J983/Q983,0)</f>
        <v/>
      </c>
      <c r="S983" s="9">
        <f>IF(Occurrence!J983&gt;0,P983*R983,0)</f>
        <v/>
      </c>
      <c r="T983" s="24">
        <f>IF(Occurrence!K983&gt;0,COUNTIFS(Occurrence!$K$2:$K$2441,"&gt;0",Occurrence!$K$2:$K$2441,"&lt;="&amp;Occurrence!K983)/($B$9+1),0)</f>
        <v/>
      </c>
      <c r="U983" s="16">
        <f>IF(Occurrence!K983&gt;0,_xlfn.PERCENTILE.INC(Data!$O$2:$O$2441,($B$4+T983*($B$5-1))/($B$3-1)),0)</f>
        <v/>
      </c>
      <c r="V983" s="16">
        <f>IF(Occurrence!K983&gt;0,_xlfn.PERCENTILE.INC(Occurrence!$I$2:$I$2441,($B$6+T983*($B$7-1))/($B$3-1)),0)</f>
        <v/>
      </c>
      <c r="W983" s="16">
        <f>IF(Occurrence!K983&gt;0,Occurrence!K983/V983,0)</f>
        <v/>
      </c>
      <c r="X983" s="9">
        <f>IF(Occurrence!K983&gt;0,U983*W983,0)</f>
        <v/>
      </c>
      <c r="Y983" s="24">
        <f>COUNTIF(Data!$X$2:$X$2441,"&lt;="&amp;Data!X983)/($B$3+1)</f>
        <v/>
      </c>
      <c r="Z983" s="16">
        <f>_xlfn.PERCENTILE.INC(Data!$U$2:$U$2441,Y983)</f>
        <v/>
      </c>
      <c r="AA983" s="16">
        <f>_xlfn.PERCENTILE.INC(Data!$V$2:$V$2441,Y983)</f>
        <v/>
      </c>
      <c r="AB983" s="16">
        <f>Data!X983-AA983</f>
        <v/>
      </c>
      <c r="AC983" s="9">
        <f>Z983+AB983</f>
        <v/>
      </c>
      <c r="AD983" s="24">
        <f>COUNTIF(Data!$Y$2:$Y$2441,"&lt;="&amp;Data!Y983)/($B$3+1)</f>
        <v/>
      </c>
      <c r="AE983" s="16">
        <f>_xlfn.PERCENTILE.INC(Data!$U$2:$U$2441,AD983)</f>
        <v/>
      </c>
      <c r="AF983" s="16">
        <f>_xlfn.PERCENTILE.INC(Data!$V$2:$V$2441,AD983)</f>
        <v/>
      </c>
      <c r="AG983" s="16">
        <f>Data!Y983-AF983</f>
        <v/>
      </c>
      <c r="AH983" s="9">
        <f>AE983+AG983</f>
        <v/>
      </c>
    </row>
    <row r="984">
      <c r="N984" s="14">
        <f>Data!A984</f>
        <v/>
      </c>
      <c r="O984" s="24">
        <f>IF(Occurrence!J984&gt;0,COUNTIFS(Occurrence!$J$2:$J$2441,"&gt;0",Occurrence!$J$2:$J$2441,"&lt;="&amp;Occurrence!J984)/($B$8+1),0)</f>
        <v/>
      </c>
      <c r="P984" s="16">
        <f>IF(Occurrence!J984&gt;0,_xlfn.PERCENTILE.INC(Data!$O$2:$O$2441,($B$4+O984*($B$5-1))/($B$3-1)),0)</f>
        <v/>
      </c>
      <c r="Q984" s="16">
        <f>IF(Occurrence!J984&gt;0,_xlfn.PERCENTILE.INC(Occurrence!$I$2:$I$2441,($B$6+O984*($B$7-1))/($B$3-1)),0)</f>
        <v/>
      </c>
      <c r="R984" s="16">
        <f>IF(Occurrence!J984&gt;0,Occurrence!J984/Q984,0)</f>
        <v/>
      </c>
      <c r="S984" s="9">
        <f>IF(Occurrence!J984&gt;0,P984*R984,0)</f>
        <v/>
      </c>
      <c r="T984" s="24">
        <f>IF(Occurrence!K984&gt;0,COUNTIFS(Occurrence!$K$2:$K$2441,"&gt;0",Occurrence!$K$2:$K$2441,"&lt;="&amp;Occurrence!K984)/($B$9+1),0)</f>
        <v/>
      </c>
      <c r="U984" s="16">
        <f>IF(Occurrence!K984&gt;0,_xlfn.PERCENTILE.INC(Data!$O$2:$O$2441,($B$4+T984*($B$5-1))/($B$3-1)),0)</f>
        <v/>
      </c>
      <c r="V984" s="16">
        <f>IF(Occurrence!K984&gt;0,_xlfn.PERCENTILE.INC(Occurrence!$I$2:$I$2441,($B$6+T984*($B$7-1))/($B$3-1)),0)</f>
        <v/>
      </c>
      <c r="W984" s="16">
        <f>IF(Occurrence!K984&gt;0,Occurrence!K984/V984,0)</f>
        <v/>
      </c>
      <c r="X984" s="9">
        <f>IF(Occurrence!K984&gt;0,U984*W984,0)</f>
        <v/>
      </c>
      <c r="Y984" s="24">
        <f>COUNTIF(Data!$X$2:$X$2441,"&lt;="&amp;Data!X984)/($B$3+1)</f>
        <v/>
      </c>
      <c r="Z984" s="16">
        <f>_xlfn.PERCENTILE.INC(Data!$U$2:$U$2441,Y984)</f>
        <v/>
      </c>
      <c r="AA984" s="16">
        <f>_xlfn.PERCENTILE.INC(Data!$V$2:$V$2441,Y984)</f>
        <v/>
      </c>
      <c r="AB984" s="16">
        <f>Data!X984-AA984</f>
        <v/>
      </c>
      <c r="AC984" s="9">
        <f>Z984+AB984</f>
        <v/>
      </c>
      <c r="AD984" s="24">
        <f>COUNTIF(Data!$Y$2:$Y$2441,"&lt;="&amp;Data!Y984)/($B$3+1)</f>
        <v/>
      </c>
      <c r="AE984" s="16">
        <f>_xlfn.PERCENTILE.INC(Data!$U$2:$U$2441,AD984)</f>
        <v/>
      </c>
      <c r="AF984" s="16">
        <f>_xlfn.PERCENTILE.INC(Data!$V$2:$V$2441,AD984)</f>
        <v/>
      </c>
      <c r="AG984" s="16">
        <f>Data!Y984-AF984</f>
        <v/>
      </c>
      <c r="AH984" s="9">
        <f>AE984+AG984</f>
        <v/>
      </c>
    </row>
    <row r="985">
      <c r="N985" s="14">
        <f>Data!A985</f>
        <v/>
      </c>
      <c r="O985" s="24">
        <f>IF(Occurrence!J985&gt;0,COUNTIFS(Occurrence!$J$2:$J$2441,"&gt;0",Occurrence!$J$2:$J$2441,"&lt;="&amp;Occurrence!J985)/($B$8+1),0)</f>
        <v/>
      </c>
      <c r="P985" s="16">
        <f>IF(Occurrence!J985&gt;0,_xlfn.PERCENTILE.INC(Data!$O$2:$O$2441,($B$4+O985*($B$5-1))/($B$3-1)),0)</f>
        <v/>
      </c>
      <c r="Q985" s="16">
        <f>IF(Occurrence!J985&gt;0,_xlfn.PERCENTILE.INC(Occurrence!$I$2:$I$2441,($B$6+O985*($B$7-1))/($B$3-1)),0)</f>
        <v/>
      </c>
      <c r="R985" s="16">
        <f>IF(Occurrence!J985&gt;0,Occurrence!J985/Q985,0)</f>
        <v/>
      </c>
      <c r="S985" s="9">
        <f>IF(Occurrence!J985&gt;0,P985*R985,0)</f>
        <v/>
      </c>
      <c r="T985" s="24">
        <f>IF(Occurrence!K985&gt;0,COUNTIFS(Occurrence!$K$2:$K$2441,"&gt;0",Occurrence!$K$2:$K$2441,"&lt;="&amp;Occurrence!K985)/($B$9+1),0)</f>
        <v/>
      </c>
      <c r="U985" s="16">
        <f>IF(Occurrence!K985&gt;0,_xlfn.PERCENTILE.INC(Data!$O$2:$O$2441,($B$4+T985*($B$5-1))/($B$3-1)),0)</f>
        <v/>
      </c>
      <c r="V985" s="16">
        <f>IF(Occurrence!K985&gt;0,_xlfn.PERCENTILE.INC(Occurrence!$I$2:$I$2441,($B$6+T985*($B$7-1))/($B$3-1)),0)</f>
        <v/>
      </c>
      <c r="W985" s="16">
        <f>IF(Occurrence!K985&gt;0,Occurrence!K985/V985,0)</f>
        <v/>
      </c>
      <c r="X985" s="9">
        <f>IF(Occurrence!K985&gt;0,U985*W985,0)</f>
        <v/>
      </c>
      <c r="Y985" s="24">
        <f>COUNTIF(Data!$X$2:$X$2441,"&lt;="&amp;Data!X985)/($B$3+1)</f>
        <v/>
      </c>
      <c r="Z985" s="16">
        <f>_xlfn.PERCENTILE.INC(Data!$U$2:$U$2441,Y985)</f>
        <v/>
      </c>
      <c r="AA985" s="16">
        <f>_xlfn.PERCENTILE.INC(Data!$V$2:$V$2441,Y985)</f>
        <v/>
      </c>
      <c r="AB985" s="16">
        <f>Data!X985-AA985</f>
        <v/>
      </c>
      <c r="AC985" s="9">
        <f>Z985+AB985</f>
        <v/>
      </c>
      <c r="AD985" s="24">
        <f>COUNTIF(Data!$Y$2:$Y$2441,"&lt;="&amp;Data!Y985)/($B$3+1)</f>
        <v/>
      </c>
      <c r="AE985" s="16">
        <f>_xlfn.PERCENTILE.INC(Data!$U$2:$U$2441,AD985)</f>
        <v/>
      </c>
      <c r="AF985" s="16">
        <f>_xlfn.PERCENTILE.INC(Data!$V$2:$V$2441,AD985)</f>
        <v/>
      </c>
      <c r="AG985" s="16">
        <f>Data!Y985-AF985</f>
        <v/>
      </c>
      <c r="AH985" s="9">
        <f>AE985+AG985</f>
        <v/>
      </c>
    </row>
    <row r="986">
      <c r="N986" s="14">
        <f>Data!A986</f>
        <v/>
      </c>
      <c r="O986" s="24">
        <f>IF(Occurrence!J986&gt;0,COUNTIFS(Occurrence!$J$2:$J$2441,"&gt;0",Occurrence!$J$2:$J$2441,"&lt;="&amp;Occurrence!J986)/($B$8+1),0)</f>
        <v/>
      </c>
      <c r="P986" s="16">
        <f>IF(Occurrence!J986&gt;0,_xlfn.PERCENTILE.INC(Data!$O$2:$O$2441,($B$4+O986*($B$5-1))/($B$3-1)),0)</f>
        <v/>
      </c>
      <c r="Q986" s="16">
        <f>IF(Occurrence!J986&gt;0,_xlfn.PERCENTILE.INC(Occurrence!$I$2:$I$2441,($B$6+O986*($B$7-1))/($B$3-1)),0)</f>
        <v/>
      </c>
      <c r="R986" s="16">
        <f>IF(Occurrence!J986&gt;0,Occurrence!J986/Q986,0)</f>
        <v/>
      </c>
      <c r="S986" s="9">
        <f>IF(Occurrence!J986&gt;0,P986*R986,0)</f>
        <v/>
      </c>
      <c r="T986" s="24">
        <f>IF(Occurrence!K986&gt;0,COUNTIFS(Occurrence!$K$2:$K$2441,"&gt;0",Occurrence!$K$2:$K$2441,"&lt;="&amp;Occurrence!K986)/($B$9+1),0)</f>
        <v/>
      </c>
      <c r="U986" s="16">
        <f>IF(Occurrence!K986&gt;0,_xlfn.PERCENTILE.INC(Data!$O$2:$O$2441,($B$4+T986*($B$5-1))/($B$3-1)),0)</f>
        <v/>
      </c>
      <c r="V986" s="16">
        <f>IF(Occurrence!K986&gt;0,_xlfn.PERCENTILE.INC(Occurrence!$I$2:$I$2441,($B$6+T986*($B$7-1))/($B$3-1)),0)</f>
        <v/>
      </c>
      <c r="W986" s="16">
        <f>IF(Occurrence!K986&gt;0,Occurrence!K986/V986,0)</f>
        <v/>
      </c>
      <c r="X986" s="9">
        <f>IF(Occurrence!K986&gt;0,U986*W986,0)</f>
        <v/>
      </c>
      <c r="Y986" s="24">
        <f>COUNTIF(Data!$X$2:$X$2441,"&lt;="&amp;Data!X986)/($B$3+1)</f>
        <v/>
      </c>
      <c r="Z986" s="16">
        <f>_xlfn.PERCENTILE.INC(Data!$U$2:$U$2441,Y986)</f>
        <v/>
      </c>
      <c r="AA986" s="16">
        <f>_xlfn.PERCENTILE.INC(Data!$V$2:$V$2441,Y986)</f>
        <v/>
      </c>
      <c r="AB986" s="16">
        <f>Data!X986-AA986</f>
        <v/>
      </c>
      <c r="AC986" s="9">
        <f>Z986+AB986</f>
        <v/>
      </c>
      <c r="AD986" s="24">
        <f>COUNTIF(Data!$Y$2:$Y$2441,"&lt;="&amp;Data!Y986)/($B$3+1)</f>
        <v/>
      </c>
      <c r="AE986" s="16">
        <f>_xlfn.PERCENTILE.INC(Data!$U$2:$U$2441,AD986)</f>
        <v/>
      </c>
      <c r="AF986" s="16">
        <f>_xlfn.PERCENTILE.INC(Data!$V$2:$V$2441,AD986)</f>
        <v/>
      </c>
      <c r="AG986" s="16">
        <f>Data!Y986-AF986</f>
        <v/>
      </c>
      <c r="AH986" s="9">
        <f>AE986+AG986</f>
        <v/>
      </c>
    </row>
    <row r="987">
      <c r="N987" s="14">
        <f>Data!A987</f>
        <v/>
      </c>
      <c r="O987" s="24">
        <f>IF(Occurrence!J987&gt;0,COUNTIFS(Occurrence!$J$2:$J$2441,"&gt;0",Occurrence!$J$2:$J$2441,"&lt;="&amp;Occurrence!J987)/($B$8+1),0)</f>
        <v/>
      </c>
      <c r="P987" s="16">
        <f>IF(Occurrence!J987&gt;0,_xlfn.PERCENTILE.INC(Data!$O$2:$O$2441,($B$4+O987*($B$5-1))/($B$3-1)),0)</f>
        <v/>
      </c>
      <c r="Q987" s="16">
        <f>IF(Occurrence!J987&gt;0,_xlfn.PERCENTILE.INC(Occurrence!$I$2:$I$2441,($B$6+O987*($B$7-1))/($B$3-1)),0)</f>
        <v/>
      </c>
      <c r="R987" s="16">
        <f>IF(Occurrence!J987&gt;0,Occurrence!J987/Q987,0)</f>
        <v/>
      </c>
      <c r="S987" s="9">
        <f>IF(Occurrence!J987&gt;0,P987*R987,0)</f>
        <v/>
      </c>
      <c r="T987" s="24">
        <f>IF(Occurrence!K987&gt;0,COUNTIFS(Occurrence!$K$2:$K$2441,"&gt;0",Occurrence!$K$2:$K$2441,"&lt;="&amp;Occurrence!K987)/($B$9+1),0)</f>
        <v/>
      </c>
      <c r="U987" s="16">
        <f>IF(Occurrence!K987&gt;0,_xlfn.PERCENTILE.INC(Data!$O$2:$O$2441,($B$4+T987*($B$5-1))/($B$3-1)),0)</f>
        <v/>
      </c>
      <c r="V987" s="16">
        <f>IF(Occurrence!K987&gt;0,_xlfn.PERCENTILE.INC(Occurrence!$I$2:$I$2441,($B$6+T987*($B$7-1))/($B$3-1)),0)</f>
        <v/>
      </c>
      <c r="W987" s="16">
        <f>IF(Occurrence!K987&gt;0,Occurrence!K987/V987,0)</f>
        <v/>
      </c>
      <c r="X987" s="9">
        <f>IF(Occurrence!K987&gt;0,U987*W987,0)</f>
        <v/>
      </c>
      <c r="Y987" s="24">
        <f>COUNTIF(Data!$X$2:$X$2441,"&lt;="&amp;Data!X987)/($B$3+1)</f>
        <v/>
      </c>
      <c r="Z987" s="16">
        <f>_xlfn.PERCENTILE.INC(Data!$U$2:$U$2441,Y987)</f>
        <v/>
      </c>
      <c r="AA987" s="16">
        <f>_xlfn.PERCENTILE.INC(Data!$V$2:$V$2441,Y987)</f>
        <v/>
      </c>
      <c r="AB987" s="16">
        <f>Data!X987-AA987</f>
        <v/>
      </c>
      <c r="AC987" s="9">
        <f>Z987+AB987</f>
        <v/>
      </c>
      <c r="AD987" s="24">
        <f>COUNTIF(Data!$Y$2:$Y$2441,"&lt;="&amp;Data!Y987)/($B$3+1)</f>
        <v/>
      </c>
      <c r="AE987" s="16">
        <f>_xlfn.PERCENTILE.INC(Data!$U$2:$U$2441,AD987)</f>
        <v/>
      </c>
      <c r="AF987" s="16">
        <f>_xlfn.PERCENTILE.INC(Data!$V$2:$V$2441,AD987)</f>
        <v/>
      </c>
      <c r="AG987" s="16">
        <f>Data!Y987-AF987</f>
        <v/>
      </c>
      <c r="AH987" s="9">
        <f>AE987+AG987</f>
        <v/>
      </c>
    </row>
    <row r="988">
      <c r="N988" s="14">
        <f>Data!A988</f>
        <v/>
      </c>
      <c r="O988" s="24">
        <f>IF(Occurrence!J988&gt;0,COUNTIFS(Occurrence!$J$2:$J$2441,"&gt;0",Occurrence!$J$2:$J$2441,"&lt;="&amp;Occurrence!J988)/($B$8+1),0)</f>
        <v/>
      </c>
      <c r="P988" s="16">
        <f>IF(Occurrence!J988&gt;0,_xlfn.PERCENTILE.INC(Data!$O$2:$O$2441,($B$4+O988*($B$5-1))/($B$3-1)),0)</f>
        <v/>
      </c>
      <c r="Q988" s="16">
        <f>IF(Occurrence!J988&gt;0,_xlfn.PERCENTILE.INC(Occurrence!$I$2:$I$2441,($B$6+O988*($B$7-1))/($B$3-1)),0)</f>
        <v/>
      </c>
      <c r="R988" s="16">
        <f>IF(Occurrence!J988&gt;0,Occurrence!J988/Q988,0)</f>
        <v/>
      </c>
      <c r="S988" s="9">
        <f>IF(Occurrence!J988&gt;0,P988*R988,0)</f>
        <v/>
      </c>
      <c r="T988" s="24">
        <f>IF(Occurrence!K988&gt;0,COUNTIFS(Occurrence!$K$2:$K$2441,"&gt;0",Occurrence!$K$2:$K$2441,"&lt;="&amp;Occurrence!K988)/($B$9+1),0)</f>
        <v/>
      </c>
      <c r="U988" s="16">
        <f>IF(Occurrence!K988&gt;0,_xlfn.PERCENTILE.INC(Data!$O$2:$O$2441,($B$4+T988*($B$5-1))/($B$3-1)),0)</f>
        <v/>
      </c>
      <c r="V988" s="16">
        <f>IF(Occurrence!K988&gt;0,_xlfn.PERCENTILE.INC(Occurrence!$I$2:$I$2441,($B$6+T988*($B$7-1))/($B$3-1)),0)</f>
        <v/>
      </c>
      <c r="W988" s="16">
        <f>IF(Occurrence!K988&gt;0,Occurrence!K988/V988,0)</f>
        <v/>
      </c>
      <c r="X988" s="9">
        <f>IF(Occurrence!K988&gt;0,U988*W988,0)</f>
        <v/>
      </c>
      <c r="Y988" s="24">
        <f>COUNTIF(Data!$X$2:$X$2441,"&lt;="&amp;Data!X988)/($B$3+1)</f>
        <v/>
      </c>
      <c r="Z988" s="16">
        <f>_xlfn.PERCENTILE.INC(Data!$U$2:$U$2441,Y988)</f>
        <v/>
      </c>
      <c r="AA988" s="16">
        <f>_xlfn.PERCENTILE.INC(Data!$V$2:$V$2441,Y988)</f>
        <v/>
      </c>
      <c r="AB988" s="16">
        <f>Data!X988-AA988</f>
        <v/>
      </c>
      <c r="AC988" s="9">
        <f>Z988+AB988</f>
        <v/>
      </c>
      <c r="AD988" s="24">
        <f>COUNTIF(Data!$Y$2:$Y$2441,"&lt;="&amp;Data!Y988)/($B$3+1)</f>
        <v/>
      </c>
      <c r="AE988" s="16">
        <f>_xlfn.PERCENTILE.INC(Data!$U$2:$U$2441,AD988)</f>
        <v/>
      </c>
      <c r="AF988" s="16">
        <f>_xlfn.PERCENTILE.INC(Data!$V$2:$V$2441,AD988)</f>
        <v/>
      </c>
      <c r="AG988" s="16">
        <f>Data!Y988-AF988</f>
        <v/>
      </c>
      <c r="AH988" s="9">
        <f>AE988+AG988</f>
        <v/>
      </c>
    </row>
    <row r="989">
      <c r="N989" s="14">
        <f>Data!A989</f>
        <v/>
      </c>
      <c r="O989" s="24">
        <f>IF(Occurrence!J989&gt;0,COUNTIFS(Occurrence!$J$2:$J$2441,"&gt;0",Occurrence!$J$2:$J$2441,"&lt;="&amp;Occurrence!J989)/($B$8+1),0)</f>
        <v/>
      </c>
      <c r="P989" s="16">
        <f>IF(Occurrence!J989&gt;0,_xlfn.PERCENTILE.INC(Data!$O$2:$O$2441,($B$4+O989*($B$5-1))/($B$3-1)),0)</f>
        <v/>
      </c>
      <c r="Q989" s="16">
        <f>IF(Occurrence!J989&gt;0,_xlfn.PERCENTILE.INC(Occurrence!$I$2:$I$2441,($B$6+O989*($B$7-1))/($B$3-1)),0)</f>
        <v/>
      </c>
      <c r="R989" s="16">
        <f>IF(Occurrence!J989&gt;0,Occurrence!J989/Q989,0)</f>
        <v/>
      </c>
      <c r="S989" s="9">
        <f>IF(Occurrence!J989&gt;0,P989*R989,0)</f>
        <v/>
      </c>
      <c r="T989" s="24">
        <f>IF(Occurrence!K989&gt;0,COUNTIFS(Occurrence!$K$2:$K$2441,"&gt;0",Occurrence!$K$2:$K$2441,"&lt;="&amp;Occurrence!K989)/($B$9+1),0)</f>
        <v/>
      </c>
      <c r="U989" s="16">
        <f>IF(Occurrence!K989&gt;0,_xlfn.PERCENTILE.INC(Data!$O$2:$O$2441,($B$4+T989*($B$5-1))/($B$3-1)),0)</f>
        <v/>
      </c>
      <c r="V989" s="16">
        <f>IF(Occurrence!K989&gt;0,_xlfn.PERCENTILE.INC(Occurrence!$I$2:$I$2441,($B$6+T989*($B$7-1))/($B$3-1)),0)</f>
        <v/>
      </c>
      <c r="W989" s="16">
        <f>IF(Occurrence!K989&gt;0,Occurrence!K989/V989,0)</f>
        <v/>
      </c>
      <c r="X989" s="9">
        <f>IF(Occurrence!K989&gt;0,U989*W989,0)</f>
        <v/>
      </c>
      <c r="Y989" s="24">
        <f>COUNTIF(Data!$X$2:$X$2441,"&lt;="&amp;Data!X989)/($B$3+1)</f>
        <v/>
      </c>
      <c r="Z989" s="16">
        <f>_xlfn.PERCENTILE.INC(Data!$U$2:$U$2441,Y989)</f>
        <v/>
      </c>
      <c r="AA989" s="16">
        <f>_xlfn.PERCENTILE.INC(Data!$V$2:$V$2441,Y989)</f>
        <v/>
      </c>
      <c r="AB989" s="16">
        <f>Data!X989-AA989</f>
        <v/>
      </c>
      <c r="AC989" s="9">
        <f>Z989+AB989</f>
        <v/>
      </c>
      <c r="AD989" s="24">
        <f>COUNTIF(Data!$Y$2:$Y$2441,"&lt;="&amp;Data!Y989)/($B$3+1)</f>
        <v/>
      </c>
      <c r="AE989" s="16">
        <f>_xlfn.PERCENTILE.INC(Data!$U$2:$U$2441,AD989)</f>
        <v/>
      </c>
      <c r="AF989" s="16">
        <f>_xlfn.PERCENTILE.INC(Data!$V$2:$V$2441,AD989)</f>
        <v/>
      </c>
      <c r="AG989" s="16">
        <f>Data!Y989-AF989</f>
        <v/>
      </c>
      <c r="AH989" s="9">
        <f>AE989+AG989</f>
        <v/>
      </c>
    </row>
    <row r="990">
      <c r="N990" s="14">
        <f>Data!A990</f>
        <v/>
      </c>
      <c r="O990" s="24">
        <f>IF(Occurrence!J990&gt;0,COUNTIFS(Occurrence!$J$2:$J$2441,"&gt;0",Occurrence!$J$2:$J$2441,"&lt;="&amp;Occurrence!J990)/($B$8+1),0)</f>
        <v/>
      </c>
      <c r="P990" s="16">
        <f>IF(Occurrence!J990&gt;0,_xlfn.PERCENTILE.INC(Data!$O$2:$O$2441,($B$4+O990*($B$5-1))/($B$3-1)),0)</f>
        <v/>
      </c>
      <c r="Q990" s="16">
        <f>IF(Occurrence!J990&gt;0,_xlfn.PERCENTILE.INC(Occurrence!$I$2:$I$2441,($B$6+O990*($B$7-1))/($B$3-1)),0)</f>
        <v/>
      </c>
      <c r="R990" s="16">
        <f>IF(Occurrence!J990&gt;0,Occurrence!J990/Q990,0)</f>
        <v/>
      </c>
      <c r="S990" s="9">
        <f>IF(Occurrence!J990&gt;0,P990*R990,0)</f>
        <v/>
      </c>
      <c r="T990" s="24">
        <f>IF(Occurrence!K990&gt;0,COUNTIFS(Occurrence!$K$2:$K$2441,"&gt;0",Occurrence!$K$2:$K$2441,"&lt;="&amp;Occurrence!K990)/($B$9+1),0)</f>
        <v/>
      </c>
      <c r="U990" s="16">
        <f>IF(Occurrence!K990&gt;0,_xlfn.PERCENTILE.INC(Data!$O$2:$O$2441,($B$4+T990*($B$5-1))/($B$3-1)),0)</f>
        <v/>
      </c>
      <c r="V990" s="16">
        <f>IF(Occurrence!K990&gt;0,_xlfn.PERCENTILE.INC(Occurrence!$I$2:$I$2441,($B$6+T990*($B$7-1))/($B$3-1)),0)</f>
        <v/>
      </c>
      <c r="W990" s="16">
        <f>IF(Occurrence!K990&gt;0,Occurrence!K990/V990,0)</f>
        <v/>
      </c>
      <c r="X990" s="9">
        <f>IF(Occurrence!K990&gt;0,U990*W990,0)</f>
        <v/>
      </c>
      <c r="Y990" s="24">
        <f>COUNTIF(Data!$X$2:$X$2441,"&lt;="&amp;Data!X990)/($B$3+1)</f>
        <v/>
      </c>
      <c r="Z990" s="16">
        <f>_xlfn.PERCENTILE.INC(Data!$U$2:$U$2441,Y990)</f>
        <v/>
      </c>
      <c r="AA990" s="16">
        <f>_xlfn.PERCENTILE.INC(Data!$V$2:$V$2441,Y990)</f>
        <v/>
      </c>
      <c r="AB990" s="16">
        <f>Data!X990-AA990</f>
        <v/>
      </c>
      <c r="AC990" s="9">
        <f>Z990+AB990</f>
        <v/>
      </c>
      <c r="AD990" s="24">
        <f>COUNTIF(Data!$Y$2:$Y$2441,"&lt;="&amp;Data!Y990)/($B$3+1)</f>
        <v/>
      </c>
      <c r="AE990" s="16">
        <f>_xlfn.PERCENTILE.INC(Data!$U$2:$U$2441,AD990)</f>
        <v/>
      </c>
      <c r="AF990" s="16">
        <f>_xlfn.PERCENTILE.INC(Data!$V$2:$V$2441,AD990)</f>
        <v/>
      </c>
      <c r="AG990" s="16">
        <f>Data!Y990-AF990</f>
        <v/>
      </c>
      <c r="AH990" s="9">
        <f>AE990+AG990</f>
        <v/>
      </c>
    </row>
    <row r="991">
      <c r="N991" s="14">
        <f>Data!A991</f>
        <v/>
      </c>
      <c r="O991" s="24">
        <f>IF(Occurrence!J991&gt;0,COUNTIFS(Occurrence!$J$2:$J$2441,"&gt;0",Occurrence!$J$2:$J$2441,"&lt;="&amp;Occurrence!J991)/($B$8+1),0)</f>
        <v/>
      </c>
      <c r="P991" s="16">
        <f>IF(Occurrence!J991&gt;0,_xlfn.PERCENTILE.INC(Data!$O$2:$O$2441,($B$4+O991*($B$5-1))/($B$3-1)),0)</f>
        <v/>
      </c>
      <c r="Q991" s="16">
        <f>IF(Occurrence!J991&gt;0,_xlfn.PERCENTILE.INC(Occurrence!$I$2:$I$2441,($B$6+O991*($B$7-1))/($B$3-1)),0)</f>
        <v/>
      </c>
      <c r="R991" s="16">
        <f>IF(Occurrence!J991&gt;0,Occurrence!J991/Q991,0)</f>
        <v/>
      </c>
      <c r="S991" s="9">
        <f>IF(Occurrence!J991&gt;0,P991*R991,0)</f>
        <v/>
      </c>
      <c r="T991" s="24">
        <f>IF(Occurrence!K991&gt;0,COUNTIFS(Occurrence!$K$2:$K$2441,"&gt;0",Occurrence!$K$2:$K$2441,"&lt;="&amp;Occurrence!K991)/($B$9+1),0)</f>
        <v/>
      </c>
      <c r="U991" s="16">
        <f>IF(Occurrence!K991&gt;0,_xlfn.PERCENTILE.INC(Data!$O$2:$O$2441,($B$4+T991*($B$5-1))/($B$3-1)),0)</f>
        <v/>
      </c>
      <c r="V991" s="16">
        <f>IF(Occurrence!K991&gt;0,_xlfn.PERCENTILE.INC(Occurrence!$I$2:$I$2441,($B$6+T991*($B$7-1))/($B$3-1)),0)</f>
        <v/>
      </c>
      <c r="W991" s="16">
        <f>IF(Occurrence!K991&gt;0,Occurrence!K991/V991,0)</f>
        <v/>
      </c>
      <c r="X991" s="9">
        <f>IF(Occurrence!K991&gt;0,U991*W991,0)</f>
        <v/>
      </c>
      <c r="Y991" s="24">
        <f>COUNTIF(Data!$X$2:$X$2441,"&lt;="&amp;Data!X991)/($B$3+1)</f>
        <v/>
      </c>
      <c r="Z991" s="16">
        <f>_xlfn.PERCENTILE.INC(Data!$U$2:$U$2441,Y991)</f>
        <v/>
      </c>
      <c r="AA991" s="16">
        <f>_xlfn.PERCENTILE.INC(Data!$V$2:$V$2441,Y991)</f>
        <v/>
      </c>
      <c r="AB991" s="16">
        <f>Data!X991-AA991</f>
        <v/>
      </c>
      <c r="AC991" s="9">
        <f>Z991+AB991</f>
        <v/>
      </c>
      <c r="AD991" s="24">
        <f>COUNTIF(Data!$Y$2:$Y$2441,"&lt;="&amp;Data!Y991)/($B$3+1)</f>
        <v/>
      </c>
      <c r="AE991" s="16">
        <f>_xlfn.PERCENTILE.INC(Data!$U$2:$U$2441,AD991)</f>
        <v/>
      </c>
      <c r="AF991" s="16">
        <f>_xlfn.PERCENTILE.INC(Data!$V$2:$V$2441,AD991)</f>
        <v/>
      </c>
      <c r="AG991" s="16">
        <f>Data!Y991-AF991</f>
        <v/>
      </c>
      <c r="AH991" s="9">
        <f>AE991+AG991</f>
        <v/>
      </c>
    </row>
    <row r="992">
      <c r="N992" s="14">
        <f>Data!A992</f>
        <v/>
      </c>
      <c r="O992" s="24">
        <f>IF(Occurrence!J992&gt;0,COUNTIFS(Occurrence!$J$2:$J$2441,"&gt;0",Occurrence!$J$2:$J$2441,"&lt;="&amp;Occurrence!J992)/($B$8+1),0)</f>
        <v/>
      </c>
      <c r="P992" s="16">
        <f>IF(Occurrence!J992&gt;0,_xlfn.PERCENTILE.INC(Data!$O$2:$O$2441,($B$4+O992*($B$5-1))/($B$3-1)),0)</f>
        <v/>
      </c>
      <c r="Q992" s="16">
        <f>IF(Occurrence!J992&gt;0,_xlfn.PERCENTILE.INC(Occurrence!$I$2:$I$2441,($B$6+O992*($B$7-1))/($B$3-1)),0)</f>
        <v/>
      </c>
      <c r="R992" s="16">
        <f>IF(Occurrence!J992&gt;0,Occurrence!J992/Q992,0)</f>
        <v/>
      </c>
      <c r="S992" s="9">
        <f>IF(Occurrence!J992&gt;0,P992*R992,0)</f>
        <v/>
      </c>
      <c r="T992" s="24">
        <f>IF(Occurrence!K992&gt;0,COUNTIFS(Occurrence!$K$2:$K$2441,"&gt;0",Occurrence!$K$2:$K$2441,"&lt;="&amp;Occurrence!K992)/($B$9+1),0)</f>
        <v/>
      </c>
      <c r="U992" s="16">
        <f>IF(Occurrence!K992&gt;0,_xlfn.PERCENTILE.INC(Data!$O$2:$O$2441,($B$4+T992*($B$5-1))/($B$3-1)),0)</f>
        <v/>
      </c>
      <c r="V992" s="16">
        <f>IF(Occurrence!K992&gt;0,_xlfn.PERCENTILE.INC(Occurrence!$I$2:$I$2441,($B$6+T992*($B$7-1))/($B$3-1)),0)</f>
        <v/>
      </c>
      <c r="W992" s="16">
        <f>IF(Occurrence!K992&gt;0,Occurrence!K992/V992,0)</f>
        <v/>
      </c>
      <c r="X992" s="9">
        <f>IF(Occurrence!K992&gt;0,U992*W992,0)</f>
        <v/>
      </c>
      <c r="Y992" s="24">
        <f>COUNTIF(Data!$X$2:$X$2441,"&lt;="&amp;Data!X992)/($B$3+1)</f>
        <v/>
      </c>
      <c r="Z992" s="16">
        <f>_xlfn.PERCENTILE.INC(Data!$U$2:$U$2441,Y992)</f>
        <v/>
      </c>
      <c r="AA992" s="16">
        <f>_xlfn.PERCENTILE.INC(Data!$V$2:$V$2441,Y992)</f>
        <v/>
      </c>
      <c r="AB992" s="16">
        <f>Data!X992-AA992</f>
        <v/>
      </c>
      <c r="AC992" s="9">
        <f>Z992+AB992</f>
        <v/>
      </c>
      <c r="AD992" s="24">
        <f>COUNTIF(Data!$Y$2:$Y$2441,"&lt;="&amp;Data!Y992)/($B$3+1)</f>
        <v/>
      </c>
      <c r="AE992" s="16">
        <f>_xlfn.PERCENTILE.INC(Data!$U$2:$U$2441,AD992)</f>
        <v/>
      </c>
      <c r="AF992" s="16">
        <f>_xlfn.PERCENTILE.INC(Data!$V$2:$V$2441,AD992)</f>
        <v/>
      </c>
      <c r="AG992" s="16">
        <f>Data!Y992-AF992</f>
        <v/>
      </c>
      <c r="AH992" s="9">
        <f>AE992+AG992</f>
        <v/>
      </c>
    </row>
    <row r="993">
      <c r="N993" s="14">
        <f>Data!A993</f>
        <v/>
      </c>
      <c r="O993" s="24">
        <f>IF(Occurrence!J993&gt;0,COUNTIFS(Occurrence!$J$2:$J$2441,"&gt;0",Occurrence!$J$2:$J$2441,"&lt;="&amp;Occurrence!J993)/($B$8+1),0)</f>
        <v/>
      </c>
      <c r="P993" s="16">
        <f>IF(Occurrence!J993&gt;0,_xlfn.PERCENTILE.INC(Data!$O$2:$O$2441,($B$4+O993*($B$5-1))/($B$3-1)),0)</f>
        <v/>
      </c>
      <c r="Q993" s="16">
        <f>IF(Occurrence!J993&gt;0,_xlfn.PERCENTILE.INC(Occurrence!$I$2:$I$2441,($B$6+O993*($B$7-1))/($B$3-1)),0)</f>
        <v/>
      </c>
      <c r="R993" s="16">
        <f>IF(Occurrence!J993&gt;0,Occurrence!J993/Q993,0)</f>
        <v/>
      </c>
      <c r="S993" s="9">
        <f>IF(Occurrence!J993&gt;0,P993*R993,0)</f>
        <v/>
      </c>
      <c r="T993" s="24">
        <f>IF(Occurrence!K993&gt;0,COUNTIFS(Occurrence!$K$2:$K$2441,"&gt;0",Occurrence!$K$2:$K$2441,"&lt;="&amp;Occurrence!K993)/($B$9+1),0)</f>
        <v/>
      </c>
      <c r="U993" s="16">
        <f>IF(Occurrence!K993&gt;0,_xlfn.PERCENTILE.INC(Data!$O$2:$O$2441,($B$4+T993*($B$5-1))/($B$3-1)),0)</f>
        <v/>
      </c>
      <c r="V993" s="16">
        <f>IF(Occurrence!K993&gt;0,_xlfn.PERCENTILE.INC(Occurrence!$I$2:$I$2441,($B$6+T993*($B$7-1))/($B$3-1)),0)</f>
        <v/>
      </c>
      <c r="W993" s="16">
        <f>IF(Occurrence!K993&gt;0,Occurrence!K993/V993,0)</f>
        <v/>
      </c>
      <c r="X993" s="9">
        <f>IF(Occurrence!K993&gt;0,U993*W993,0)</f>
        <v/>
      </c>
      <c r="Y993" s="24">
        <f>COUNTIF(Data!$X$2:$X$2441,"&lt;="&amp;Data!X993)/($B$3+1)</f>
        <v/>
      </c>
      <c r="Z993" s="16">
        <f>_xlfn.PERCENTILE.INC(Data!$U$2:$U$2441,Y993)</f>
        <v/>
      </c>
      <c r="AA993" s="16">
        <f>_xlfn.PERCENTILE.INC(Data!$V$2:$V$2441,Y993)</f>
        <v/>
      </c>
      <c r="AB993" s="16">
        <f>Data!X993-AA993</f>
        <v/>
      </c>
      <c r="AC993" s="9">
        <f>Z993+AB993</f>
        <v/>
      </c>
      <c r="AD993" s="24">
        <f>COUNTIF(Data!$Y$2:$Y$2441,"&lt;="&amp;Data!Y993)/($B$3+1)</f>
        <v/>
      </c>
      <c r="AE993" s="16">
        <f>_xlfn.PERCENTILE.INC(Data!$U$2:$U$2441,AD993)</f>
        <v/>
      </c>
      <c r="AF993" s="16">
        <f>_xlfn.PERCENTILE.INC(Data!$V$2:$V$2441,AD993)</f>
        <v/>
      </c>
      <c r="AG993" s="16">
        <f>Data!Y993-AF993</f>
        <v/>
      </c>
      <c r="AH993" s="9">
        <f>AE993+AG993</f>
        <v/>
      </c>
    </row>
    <row r="994">
      <c r="N994" s="14">
        <f>Data!A994</f>
        <v/>
      </c>
      <c r="O994" s="24">
        <f>IF(Occurrence!J994&gt;0,COUNTIFS(Occurrence!$J$2:$J$2441,"&gt;0",Occurrence!$J$2:$J$2441,"&lt;="&amp;Occurrence!J994)/($B$8+1),0)</f>
        <v/>
      </c>
      <c r="P994" s="16">
        <f>IF(Occurrence!J994&gt;0,_xlfn.PERCENTILE.INC(Data!$O$2:$O$2441,($B$4+O994*($B$5-1))/($B$3-1)),0)</f>
        <v/>
      </c>
      <c r="Q994" s="16">
        <f>IF(Occurrence!J994&gt;0,_xlfn.PERCENTILE.INC(Occurrence!$I$2:$I$2441,($B$6+O994*($B$7-1))/($B$3-1)),0)</f>
        <v/>
      </c>
      <c r="R994" s="16">
        <f>IF(Occurrence!J994&gt;0,Occurrence!J994/Q994,0)</f>
        <v/>
      </c>
      <c r="S994" s="9">
        <f>IF(Occurrence!J994&gt;0,P994*R994,0)</f>
        <v/>
      </c>
      <c r="T994" s="24">
        <f>IF(Occurrence!K994&gt;0,COUNTIFS(Occurrence!$K$2:$K$2441,"&gt;0",Occurrence!$K$2:$K$2441,"&lt;="&amp;Occurrence!K994)/($B$9+1),0)</f>
        <v/>
      </c>
      <c r="U994" s="16">
        <f>IF(Occurrence!K994&gt;0,_xlfn.PERCENTILE.INC(Data!$O$2:$O$2441,($B$4+T994*($B$5-1))/($B$3-1)),0)</f>
        <v/>
      </c>
      <c r="V994" s="16">
        <f>IF(Occurrence!K994&gt;0,_xlfn.PERCENTILE.INC(Occurrence!$I$2:$I$2441,($B$6+T994*($B$7-1))/($B$3-1)),0)</f>
        <v/>
      </c>
      <c r="W994" s="16">
        <f>IF(Occurrence!K994&gt;0,Occurrence!K994/V994,0)</f>
        <v/>
      </c>
      <c r="X994" s="9">
        <f>IF(Occurrence!K994&gt;0,U994*W994,0)</f>
        <v/>
      </c>
      <c r="Y994" s="24">
        <f>COUNTIF(Data!$X$2:$X$2441,"&lt;="&amp;Data!X994)/($B$3+1)</f>
        <v/>
      </c>
      <c r="Z994" s="16">
        <f>_xlfn.PERCENTILE.INC(Data!$U$2:$U$2441,Y994)</f>
        <v/>
      </c>
      <c r="AA994" s="16">
        <f>_xlfn.PERCENTILE.INC(Data!$V$2:$V$2441,Y994)</f>
        <v/>
      </c>
      <c r="AB994" s="16">
        <f>Data!X994-AA994</f>
        <v/>
      </c>
      <c r="AC994" s="9">
        <f>Z994+AB994</f>
        <v/>
      </c>
      <c r="AD994" s="24">
        <f>COUNTIF(Data!$Y$2:$Y$2441,"&lt;="&amp;Data!Y994)/($B$3+1)</f>
        <v/>
      </c>
      <c r="AE994" s="16">
        <f>_xlfn.PERCENTILE.INC(Data!$U$2:$U$2441,AD994)</f>
        <v/>
      </c>
      <c r="AF994" s="16">
        <f>_xlfn.PERCENTILE.INC(Data!$V$2:$V$2441,AD994)</f>
        <v/>
      </c>
      <c r="AG994" s="16">
        <f>Data!Y994-AF994</f>
        <v/>
      </c>
      <c r="AH994" s="9">
        <f>AE994+AG994</f>
        <v/>
      </c>
    </row>
    <row r="995">
      <c r="N995" s="14">
        <f>Data!A995</f>
        <v/>
      </c>
      <c r="O995" s="24">
        <f>IF(Occurrence!J995&gt;0,COUNTIFS(Occurrence!$J$2:$J$2441,"&gt;0",Occurrence!$J$2:$J$2441,"&lt;="&amp;Occurrence!J995)/($B$8+1),0)</f>
        <v/>
      </c>
      <c r="P995" s="16">
        <f>IF(Occurrence!J995&gt;0,_xlfn.PERCENTILE.INC(Data!$O$2:$O$2441,($B$4+O995*($B$5-1))/($B$3-1)),0)</f>
        <v/>
      </c>
      <c r="Q995" s="16">
        <f>IF(Occurrence!J995&gt;0,_xlfn.PERCENTILE.INC(Occurrence!$I$2:$I$2441,($B$6+O995*($B$7-1))/($B$3-1)),0)</f>
        <v/>
      </c>
      <c r="R995" s="16">
        <f>IF(Occurrence!J995&gt;0,Occurrence!J995/Q995,0)</f>
        <v/>
      </c>
      <c r="S995" s="9">
        <f>IF(Occurrence!J995&gt;0,P995*R995,0)</f>
        <v/>
      </c>
      <c r="T995" s="24">
        <f>IF(Occurrence!K995&gt;0,COUNTIFS(Occurrence!$K$2:$K$2441,"&gt;0",Occurrence!$K$2:$K$2441,"&lt;="&amp;Occurrence!K995)/($B$9+1),0)</f>
        <v/>
      </c>
      <c r="U995" s="16">
        <f>IF(Occurrence!K995&gt;0,_xlfn.PERCENTILE.INC(Data!$O$2:$O$2441,($B$4+T995*($B$5-1))/($B$3-1)),0)</f>
        <v/>
      </c>
      <c r="V995" s="16">
        <f>IF(Occurrence!K995&gt;0,_xlfn.PERCENTILE.INC(Occurrence!$I$2:$I$2441,($B$6+T995*($B$7-1))/($B$3-1)),0)</f>
        <v/>
      </c>
      <c r="W995" s="16">
        <f>IF(Occurrence!K995&gt;0,Occurrence!K995/V995,0)</f>
        <v/>
      </c>
      <c r="X995" s="9">
        <f>IF(Occurrence!K995&gt;0,U995*W995,0)</f>
        <v/>
      </c>
      <c r="Y995" s="24">
        <f>COUNTIF(Data!$X$2:$X$2441,"&lt;="&amp;Data!X995)/($B$3+1)</f>
        <v/>
      </c>
      <c r="Z995" s="16">
        <f>_xlfn.PERCENTILE.INC(Data!$U$2:$U$2441,Y995)</f>
        <v/>
      </c>
      <c r="AA995" s="16">
        <f>_xlfn.PERCENTILE.INC(Data!$V$2:$V$2441,Y995)</f>
        <v/>
      </c>
      <c r="AB995" s="16">
        <f>Data!X995-AA995</f>
        <v/>
      </c>
      <c r="AC995" s="9">
        <f>Z995+AB995</f>
        <v/>
      </c>
      <c r="AD995" s="24">
        <f>COUNTIF(Data!$Y$2:$Y$2441,"&lt;="&amp;Data!Y995)/($B$3+1)</f>
        <v/>
      </c>
      <c r="AE995" s="16">
        <f>_xlfn.PERCENTILE.INC(Data!$U$2:$U$2441,AD995)</f>
        <v/>
      </c>
      <c r="AF995" s="16">
        <f>_xlfn.PERCENTILE.INC(Data!$V$2:$V$2441,AD995)</f>
        <v/>
      </c>
      <c r="AG995" s="16">
        <f>Data!Y995-AF995</f>
        <v/>
      </c>
      <c r="AH995" s="9">
        <f>AE995+AG995</f>
        <v/>
      </c>
    </row>
    <row r="996">
      <c r="N996" s="14">
        <f>Data!A996</f>
        <v/>
      </c>
      <c r="O996" s="24">
        <f>IF(Occurrence!J996&gt;0,COUNTIFS(Occurrence!$J$2:$J$2441,"&gt;0",Occurrence!$J$2:$J$2441,"&lt;="&amp;Occurrence!J996)/($B$8+1),0)</f>
        <v/>
      </c>
      <c r="P996" s="16">
        <f>IF(Occurrence!J996&gt;0,_xlfn.PERCENTILE.INC(Data!$O$2:$O$2441,($B$4+O996*($B$5-1))/($B$3-1)),0)</f>
        <v/>
      </c>
      <c r="Q996" s="16">
        <f>IF(Occurrence!J996&gt;0,_xlfn.PERCENTILE.INC(Occurrence!$I$2:$I$2441,($B$6+O996*($B$7-1))/($B$3-1)),0)</f>
        <v/>
      </c>
      <c r="R996" s="16">
        <f>IF(Occurrence!J996&gt;0,Occurrence!J996/Q996,0)</f>
        <v/>
      </c>
      <c r="S996" s="9">
        <f>IF(Occurrence!J996&gt;0,P996*R996,0)</f>
        <v/>
      </c>
      <c r="T996" s="24">
        <f>IF(Occurrence!K996&gt;0,COUNTIFS(Occurrence!$K$2:$K$2441,"&gt;0",Occurrence!$K$2:$K$2441,"&lt;="&amp;Occurrence!K996)/($B$9+1),0)</f>
        <v/>
      </c>
      <c r="U996" s="16">
        <f>IF(Occurrence!K996&gt;0,_xlfn.PERCENTILE.INC(Data!$O$2:$O$2441,($B$4+T996*($B$5-1))/($B$3-1)),0)</f>
        <v/>
      </c>
      <c r="V996" s="16">
        <f>IF(Occurrence!K996&gt;0,_xlfn.PERCENTILE.INC(Occurrence!$I$2:$I$2441,($B$6+T996*($B$7-1))/($B$3-1)),0)</f>
        <v/>
      </c>
      <c r="W996" s="16">
        <f>IF(Occurrence!K996&gt;0,Occurrence!K996/V996,0)</f>
        <v/>
      </c>
      <c r="X996" s="9">
        <f>IF(Occurrence!K996&gt;0,U996*W996,0)</f>
        <v/>
      </c>
      <c r="Y996" s="24">
        <f>COUNTIF(Data!$X$2:$X$2441,"&lt;="&amp;Data!X996)/($B$3+1)</f>
        <v/>
      </c>
      <c r="Z996" s="16">
        <f>_xlfn.PERCENTILE.INC(Data!$U$2:$U$2441,Y996)</f>
        <v/>
      </c>
      <c r="AA996" s="16">
        <f>_xlfn.PERCENTILE.INC(Data!$V$2:$V$2441,Y996)</f>
        <v/>
      </c>
      <c r="AB996" s="16">
        <f>Data!X996-AA996</f>
        <v/>
      </c>
      <c r="AC996" s="9">
        <f>Z996+AB996</f>
        <v/>
      </c>
      <c r="AD996" s="24">
        <f>COUNTIF(Data!$Y$2:$Y$2441,"&lt;="&amp;Data!Y996)/($B$3+1)</f>
        <v/>
      </c>
      <c r="AE996" s="16">
        <f>_xlfn.PERCENTILE.INC(Data!$U$2:$U$2441,AD996)</f>
        <v/>
      </c>
      <c r="AF996" s="16">
        <f>_xlfn.PERCENTILE.INC(Data!$V$2:$V$2441,AD996)</f>
        <v/>
      </c>
      <c r="AG996" s="16">
        <f>Data!Y996-AF996</f>
        <v/>
      </c>
      <c r="AH996" s="9">
        <f>AE996+AG996</f>
        <v/>
      </c>
    </row>
    <row r="997">
      <c r="N997" s="14">
        <f>Data!A997</f>
        <v/>
      </c>
      <c r="O997" s="24">
        <f>IF(Occurrence!J997&gt;0,COUNTIFS(Occurrence!$J$2:$J$2441,"&gt;0",Occurrence!$J$2:$J$2441,"&lt;="&amp;Occurrence!J997)/($B$8+1),0)</f>
        <v/>
      </c>
      <c r="P997" s="16">
        <f>IF(Occurrence!J997&gt;0,_xlfn.PERCENTILE.INC(Data!$O$2:$O$2441,($B$4+O997*($B$5-1))/($B$3-1)),0)</f>
        <v/>
      </c>
      <c r="Q997" s="16">
        <f>IF(Occurrence!J997&gt;0,_xlfn.PERCENTILE.INC(Occurrence!$I$2:$I$2441,($B$6+O997*($B$7-1))/($B$3-1)),0)</f>
        <v/>
      </c>
      <c r="R997" s="16">
        <f>IF(Occurrence!J997&gt;0,Occurrence!J997/Q997,0)</f>
        <v/>
      </c>
      <c r="S997" s="9">
        <f>IF(Occurrence!J997&gt;0,P997*R997,0)</f>
        <v/>
      </c>
      <c r="T997" s="24">
        <f>IF(Occurrence!K997&gt;0,COUNTIFS(Occurrence!$K$2:$K$2441,"&gt;0",Occurrence!$K$2:$K$2441,"&lt;="&amp;Occurrence!K997)/($B$9+1),0)</f>
        <v/>
      </c>
      <c r="U997" s="16">
        <f>IF(Occurrence!K997&gt;0,_xlfn.PERCENTILE.INC(Data!$O$2:$O$2441,($B$4+T997*($B$5-1))/($B$3-1)),0)</f>
        <v/>
      </c>
      <c r="V997" s="16">
        <f>IF(Occurrence!K997&gt;0,_xlfn.PERCENTILE.INC(Occurrence!$I$2:$I$2441,($B$6+T997*($B$7-1))/($B$3-1)),0)</f>
        <v/>
      </c>
      <c r="W997" s="16">
        <f>IF(Occurrence!K997&gt;0,Occurrence!K997/V997,0)</f>
        <v/>
      </c>
      <c r="X997" s="9">
        <f>IF(Occurrence!K997&gt;0,U997*W997,0)</f>
        <v/>
      </c>
      <c r="Y997" s="24">
        <f>COUNTIF(Data!$X$2:$X$2441,"&lt;="&amp;Data!X997)/($B$3+1)</f>
        <v/>
      </c>
      <c r="Z997" s="16">
        <f>_xlfn.PERCENTILE.INC(Data!$U$2:$U$2441,Y997)</f>
        <v/>
      </c>
      <c r="AA997" s="16">
        <f>_xlfn.PERCENTILE.INC(Data!$V$2:$V$2441,Y997)</f>
        <v/>
      </c>
      <c r="AB997" s="16">
        <f>Data!X997-AA997</f>
        <v/>
      </c>
      <c r="AC997" s="9">
        <f>Z997+AB997</f>
        <v/>
      </c>
      <c r="AD997" s="24">
        <f>COUNTIF(Data!$Y$2:$Y$2441,"&lt;="&amp;Data!Y997)/($B$3+1)</f>
        <v/>
      </c>
      <c r="AE997" s="16">
        <f>_xlfn.PERCENTILE.INC(Data!$U$2:$U$2441,AD997)</f>
        <v/>
      </c>
      <c r="AF997" s="16">
        <f>_xlfn.PERCENTILE.INC(Data!$V$2:$V$2441,AD997)</f>
        <v/>
      </c>
      <c r="AG997" s="16">
        <f>Data!Y997-AF997</f>
        <v/>
      </c>
      <c r="AH997" s="9">
        <f>AE997+AG997</f>
        <v/>
      </c>
    </row>
    <row r="998">
      <c r="N998" s="14">
        <f>Data!A998</f>
        <v/>
      </c>
      <c r="O998" s="24">
        <f>IF(Occurrence!J998&gt;0,COUNTIFS(Occurrence!$J$2:$J$2441,"&gt;0",Occurrence!$J$2:$J$2441,"&lt;="&amp;Occurrence!J998)/($B$8+1),0)</f>
        <v/>
      </c>
      <c r="P998" s="16">
        <f>IF(Occurrence!J998&gt;0,_xlfn.PERCENTILE.INC(Data!$O$2:$O$2441,($B$4+O998*($B$5-1))/($B$3-1)),0)</f>
        <v/>
      </c>
      <c r="Q998" s="16">
        <f>IF(Occurrence!J998&gt;0,_xlfn.PERCENTILE.INC(Occurrence!$I$2:$I$2441,($B$6+O998*($B$7-1))/($B$3-1)),0)</f>
        <v/>
      </c>
      <c r="R998" s="16">
        <f>IF(Occurrence!J998&gt;0,Occurrence!J998/Q998,0)</f>
        <v/>
      </c>
      <c r="S998" s="9">
        <f>IF(Occurrence!J998&gt;0,P998*R998,0)</f>
        <v/>
      </c>
      <c r="T998" s="24">
        <f>IF(Occurrence!K998&gt;0,COUNTIFS(Occurrence!$K$2:$K$2441,"&gt;0",Occurrence!$K$2:$K$2441,"&lt;="&amp;Occurrence!K998)/($B$9+1),0)</f>
        <v/>
      </c>
      <c r="U998" s="16">
        <f>IF(Occurrence!K998&gt;0,_xlfn.PERCENTILE.INC(Data!$O$2:$O$2441,($B$4+T998*($B$5-1))/($B$3-1)),0)</f>
        <v/>
      </c>
      <c r="V998" s="16">
        <f>IF(Occurrence!K998&gt;0,_xlfn.PERCENTILE.INC(Occurrence!$I$2:$I$2441,($B$6+T998*($B$7-1))/($B$3-1)),0)</f>
        <v/>
      </c>
      <c r="W998" s="16">
        <f>IF(Occurrence!K998&gt;0,Occurrence!K998/V998,0)</f>
        <v/>
      </c>
      <c r="X998" s="9">
        <f>IF(Occurrence!K998&gt;0,U998*W998,0)</f>
        <v/>
      </c>
      <c r="Y998" s="24">
        <f>COUNTIF(Data!$X$2:$X$2441,"&lt;="&amp;Data!X998)/($B$3+1)</f>
        <v/>
      </c>
      <c r="Z998" s="16">
        <f>_xlfn.PERCENTILE.INC(Data!$U$2:$U$2441,Y998)</f>
        <v/>
      </c>
      <c r="AA998" s="16">
        <f>_xlfn.PERCENTILE.INC(Data!$V$2:$V$2441,Y998)</f>
        <v/>
      </c>
      <c r="AB998" s="16">
        <f>Data!X998-AA998</f>
        <v/>
      </c>
      <c r="AC998" s="9">
        <f>Z998+AB998</f>
        <v/>
      </c>
      <c r="AD998" s="24">
        <f>COUNTIF(Data!$Y$2:$Y$2441,"&lt;="&amp;Data!Y998)/($B$3+1)</f>
        <v/>
      </c>
      <c r="AE998" s="16">
        <f>_xlfn.PERCENTILE.INC(Data!$U$2:$U$2441,AD998)</f>
        <v/>
      </c>
      <c r="AF998" s="16">
        <f>_xlfn.PERCENTILE.INC(Data!$V$2:$V$2441,AD998)</f>
        <v/>
      </c>
      <c r="AG998" s="16">
        <f>Data!Y998-AF998</f>
        <v/>
      </c>
      <c r="AH998" s="9">
        <f>AE998+AG998</f>
        <v/>
      </c>
    </row>
    <row r="999">
      <c r="N999" s="14">
        <f>Data!A999</f>
        <v/>
      </c>
      <c r="O999" s="24">
        <f>IF(Occurrence!J999&gt;0,COUNTIFS(Occurrence!$J$2:$J$2441,"&gt;0",Occurrence!$J$2:$J$2441,"&lt;="&amp;Occurrence!J999)/($B$8+1),0)</f>
        <v/>
      </c>
      <c r="P999" s="16">
        <f>IF(Occurrence!J999&gt;0,_xlfn.PERCENTILE.INC(Data!$O$2:$O$2441,($B$4+O999*($B$5-1))/($B$3-1)),0)</f>
        <v/>
      </c>
      <c r="Q999" s="16">
        <f>IF(Occurrence!J999&gt;0,_xlfn.PERCENTILE.INC(Occurrence!$I$2:$I$2441,($B$6+O999*($B$7-1))/($B$3-1)),0)</f>
        <v/>
      </c>
      <c r="R999" s="16">
        <f>IF(Occurrence!J999&gt;0,Occurrence!J999/Q999,0)</f>
        <v/>
      </c>
      <c r="S999" s="9">
        <f>IF(Occurrence!J999&gt;0,P999*R999,0)</f>
        <v/>
      </c>
      <c r="T999" s="24">
        <f>IF(Occurrence!K999&gt;0,COUNTIFS(Occurrence!$K$2:$K$2441,"&gt;0",Occurrence!$K$2:$K$2441,"&lt;="&amp;Occurrence!K999)/($B$9+1),0)</f>
        <v/>
      </c>
      <c r="U999" s="16">
        <f>IF(Occurrence!K999&gt;0,_xlfn.PERCENTILE.INC(Data!$O$2:$O$2441,($B$4+T999*($B$5-1))/($B$3-1)),0)</f>
        <v/>
      </c>
      <c r="V999" s="16">
        <f>IF(Occurrence!K999&gt;0,_xlfn.PERCENTILE.INC(Occurrence!$I$2:$I$2441,($B$6+T999*($B$7-1))/($B$3-1)),0)</f>
        <v/>
      </c>
      <c r="W999" s="16">
        <f>IF(Occurrence!K999&gt;0,Occurrence!K999/V999,0)</f>
        <v/>
      </c>
      <c r="X999" s="9">
        <f>IF(Occurrence!K999&gt;0,U999*W999,0)</f>
        <v/>
      </c>
      <c r="Y999" s="24">
        <f>COUNTIF(Data!$X$2:$X$2441,"&lt;="&amp;Data!X999)/($B$3+1)</f>
        <v/>
      </c>
      <c r="Z999" s="16">
        <f>_xlfn.PERCENTILE.INC(Data!$U$2:$U$2441,Y999)</f>
        <v/>
      </c>
      <c r="AA999" s="16">
        <f>_xlfn.PERCENTILE.INC(Data!$V$2:$V$2441,Y999)</f>
        <v/>
      </c>
      <c r="AB999" s="16">
        <f>Data!X999-AA999</f>
        <v/>
      </c>
      <c r="AC999" s="9">
        <f>Z999+AB999</f>
        <v/>
      </c>
      <c r="AD999" s="24">
        <f>COUNTIF(Data!$Y$2:$Y$2441,"&lt;="&amp;Data!Y999)/($B$3+1)</f>
        <v/>
      </c>
      <c r="AE999" s="16">
        <f>_xlfn.PERCENTILE.INC(Data!$U$2:$U$2441,AD999)</f>
        <v/>
      </c>
      <c r="AF999" s="16">
        <f>_xlfn.PERCENTILE.INC(Data!$V$2:$V$2441,AD999)</f>
        <v/>
      </c>
      <c r="AG999" s="16">
        <f>Data!Y999-AF999</f>
        <v/>
      </c>
      <c r="AH999" s="9">
        <f>AE999+AG999</f>
        <v/>
      </c>
    </row>
    <row r="1000">
      <c r="N1000" s="14">
        <f>Data!A1000</f>
        <v/>
      </c>
      <c r="O1000" s="24">
        <f>IF(Occurrence!J1000&gt;0,COUNTIFS(Occurrence!$J$2:$J$2441,"&gt;0",Occurrence!$J$2:$J$2441,"&lt;="&amp;Occurrence!J1000)/($B$8+1),0)</f>
        <v/>
      </c>
      <c r="P1000" s="16">
        <f>IF(Occurrence!J1000&gt;0,_xlfn.PERCENTILE.INC(Data!$O$2:$O$2441,($B$4+O1000*($B$5-1))/($B$3-1)),0)</f>
        <v/>
      </c>
      <c r="Q1000" s="16">
        <f>IF(Occurrence!J1000&gt;0,_xlfn.PERCENTILE.INC(Occurrence!$I$2:$I$2441,($B$6+O1000*($B$7-1))/($B$3-1)),0)</f>
        <v/>
      </c>
      <c r="R1000" s="16">
        <f>IF(Occurrence!J1000&gt;0,Occurrence!J1000/Q1000,0)</f>
        <v/>
      </c>
      <c r="S1000" s="9">
        <f>IF(Occurrence!J1000&gt;0,P1000*R1000,0)</f>
        <v/>
      </c>
      <c r="T1000" s="24">
        <f>IF(Occurrence!K1000&gt;0,COUNTIFS(Occurrence!$K$2:$K$2441,"&gt;0",Occurrence!$K$2:$K$2441,"&lt;="&amp;Occurrence!K1000)/($B$9+1),0)</f>
        <v/>
      </c>
      <c r="U1000" s="16">
        <f>IF(Occurrence!K1000&gt;0,_xlfn.PERCENTILE.INC(Data!$O$2:$O$2441,($B$4+T1000*($B$5-1))/($B$3-1)),0)</f>
        <v/>
      </c>
      <c r="V1000" s="16">
        <f>IF(Occurrence!K1000&gt;0,_xlfn.PERCENTILE.INC(Occurrence!$I$2:$I$2441,($B$6+T1000*($B$7-1))/($B$3-1)),0)</f>
        <v/>
      </c>
      <c r="W1000" s="16">
        <f>IF(Occurrence!K1000&gt;0,Occurrence!K1000/V1000,0)</f>
        <v/>
      </c>
      <c r="X1000" s="9">
        <f>IF(Occurrence!K1000&gt;0,U1000*W1000,0)</f>
        <v/>
      </c>
      <c r="Y1000" s="24">
        <f>COUNTIF(Data!$X$2:$X$2441,"&lt;="&amp;Data!X1000)/($B$3+1)</f>
        <v/>
      </c>
      <c r="Z1000" s="16">
        <f>_xlfn.PERCENTILE.INC(Data!$U$2:$U$2441,Y1000)</f>
        <v/>
      </c>
      <c r="AA1000" s="16">
        <f>_xlfn.PERCENTILE.INC(Data!$V$2:$V$2441,Y1000)</f>
        <v/>
      </c>
      <c r="AB1000" s="16">
        <f>Data!X1000-AA1000</f>
        <v/>
      </c>
      <c r="AC1000" s="9">
        <f>Z1000+AB1000</f>
        <v/>
      </c>
      <c r="AD1000" s="24">
        <f>COUNTIF(Data!$Y$2:$Y$2441,"&lt;="&amp;Data!Y1000)/($B$3+1)</f>
        <v/>
      </c>
      <c r="AE1000" s="16">
        <f>_xlfn.PERCENTILE.INC(Data!$U$2:$U$2441,AD1000)</f>
        <v/>
      </c>
      <c r="AF1000" s="16">
        <f>_xlfn.PERCENTILE.INC(Data!$V$2:$V$2441,AD1000)</f>
        <v/>
      </c>
      <c r="AG1000" s="16">
        <f>Data!Y1000-AF1000</f>
        <v/>
      </c>
      <c r="AH1000" s="9">
        <f>AE1000+AG1000</f>
        <v/>
      </c>
    </row>
    <row r="1001">
      <c r="N1001" s="14">
        <f>Data!A1001</f>
        <v/>
      </c>
      <c r="O1001" s="24">
        <f>IF(Occurrence!J1001&gt;0,COUNTIFS(Occurrence!$J$2:$J$2441,"&gt;0",Occurrence!$J$2:$J$2441,"&lt;="&amp;Occurrence!J1001)/($B$8+1),0)</f>
        <v/>
      </c>
      <c r="P1001" s="16">
        <f>IF(Occurrence!J1001&gt;0,_xlfn.PERCENTILE.INC(Data!$O$2:$O$2441,($B$4+O1001*($B$5-1))/($B$3-1)),0)</f>
        <v/>
      </c>
      <c r="Q1001" s="16">
        <f>IF(Occurrence!J1001&gt;0,_xlfn.PERCENTILE.INC(Occurrence!$I$2:$I$2441,($B$6+O1001*($B$7-1))/($B$3-1)),0)</f>
        <v/>
      </c>
      <c r="R1001" s="16">
        <f>IF(Occurrence!J1001&gt;0,Occurrence!J1001/Q1001,0)</f>
        <v/>
      </c>
      <c r="S1001" s="9">
        <f>IF(Occurrence!J1001&gt;0,P1001*R1001,0)</f>
        <v/>
      </c>
      <c r="T1001" s="24">
        <f>IF(Occurrence!K1001&gt;0,COUNTIFS(Occurrence!$K$2:$K$2441,"&gt;0",Occurrence!$K$2:$K$2441,"&lt;="&amp;Occurrence!K1001)/($B$9+1),0)</f>
        <v/>
      </c>
      <c r="U1001" s="16">
        <f>IF(Occurrence!K1001&gt;0,_xlfn.PERCENTILE.INC(Data!$O$2:$O$2441,($B$4+T1001*($B$5-1))/($B$3-1)),0)</f>
        <v/>
      </c>
      <c r="V1001" s="16">
        <f>IF(Occurrence!K1001&gt;0,_xlfn.PERCENTILE.INC(Occurrence!$I$2:$I$2441,($B$6+T1001*($B$7-1))/($B$3-1)),0)</f>
        <v/>
      </c>
      <c r="W1001" s="16">
        <f>IF(Occurrence!K1001&gt;0,Occurrence!K1001/V1001,0)</f>
        <v/>
      </c>
      <c r="X1001" s="9">
        <f>IF(Occurrence!K1001&gt;0,U1001*W1001,0)</f>
        <v/>
      </c>
      <c r="Y1001" s="24">
        <f>COUNTIF(Data!$X$2:$X$2441,"&lt;="&amp;Data!X1001)/($B$3+1)</f>
        <v/>
      </c>
      <c r="Z1001" s="16">
        <f>_xlfn.PERCENTILE.INC(Data!$U$2:$U$2441,Y1001)</f>
        <v/>
      </c>
      <c r="AA1001" s="16">
        <f>_xlfn.PERCENTILE.INC(Data!$V$2:$V$2441,Y1001)</f>
        <v/>
      </c>
      <c r="AB1001" s="16">
        <f>Data!X1001-AA1001</f>
        <v/>
      </c>
      <c r="AC1001" s="9">
        <f>Z1001+AB1001</f>
        <v/>
      </c>
      <c r="AD1001" s="24">
        <f>COUNTIF(Data!$Y$2:$Y$2441,"&lt;="&amp;Data!Y1001)/($B$3+1)</f>
        <v/>
      </c>
      <c r="AE1001" s="16">
        <f>_xlfn.PERCENTILE.INC(Data!$U$2:$U$2441,AD1001)</f>
        <v/>
      </c>
      <c r="AF1001" s="16">
        <f>_xlfn.PERCENTILE.INC(Data!$V$2:$V$2441,AD1001)</f>
        <v/>
      </c>
      <c r="AG1001" s="16">
        <f>Data!Y1001-AF1001</f>
        <v/>
      </c>
      <c r="AH1001" s="9">
        <f>AE1001+AG1001</f>
        <v/>
      </c>
    </row>
    <row r="1002">
      <c r="N1002" s="14">
        <f>Data!A1002</f>
        <v/>
      </c>
      <c r="O1002" s="24">
        <f>IF(Occurrence!J1002&gt;0,COUNTIFS(Occurrence!$J$2:$J$2441,"&gt;0",Occurrence!$J$2:$J$2441,"&lt;="&amp;Occurrence!J1002)/($B$8+1),0)</f>
        <v/>
      </c>
      <c r="P1002" s="16">
        <f>IF(Occurrence!J1002&gt;0,_xlfn.PERCENTILE.INC(Data!$O$2:$O$2441,($B$4+O1002*($B$5-1))/($B$3-1)),0)</f>
        <v/>
      </c>
      <c r="Q1002" s="16">
        <f>IF(Occurrence!J1002&gt;0,_xlfn.PERCENTILE.INC(Occurrence!$I$2:$I$2441,($B$6+O1002*($B$7-1))/($B$3-1)),0)</f>
        <v/>
      </c>
      <c r="R1002" s="16">
        <f>IF(Occurrence!J1002&gt;0,Occurrence!J1002/Q1002,0)</f>
        <v/>
      </c>
      <c r="S1002" s="9">
        <f>IF(Occurrence!J1002&gt;0,P1002*R1002,0)</f>
        <v/>
      </c>
      <c r="T1002" s="24">
        <f>IF(Occurrence!K1002&gt;0,COUNTIFS(Occurrence!$K$2:$K$2441,"&gt;0",Occurrence!$K$2:$K$2441,"&lt;="&amp;Occurrence!K1002)/($B$9+1),0)</f>
        <v/>
      </c>
      <c r="U1002" s="16">
        <f>IF(Occurrence!K1002&gt;0,_xlfn.PERCENTILE.INC(Data!$O$2:$O$2441,($B$4+T1002*($B$5-1))/($B$3-1)),0)</f>
        <v/>
      </c>
      <c r="V1002" s="16">
        <f>IF(Occurrence!K1002&gt;0,_xlfn.PERCENTILE.INC(Occurrence!$I$2:$I$2441,($B$6+T1002*($B$7-1))/($B$3-1)),0)</f>
        <v/>
      </c>
      <c r="W1002" s="16">
        <f>IF(Occurrence!K1002&gt;0,Occurrence!K1002/V1002,0)</f>
        <v/>
      </c>
      <c r="X1002" s="9">
        <f>IF(Occurrence!K1002&gt;0,U1002*W1002,0)</f>
        <v/>
      </c>
      <c r="Y1002" s="24">
        <f>COUNTIF(Data!$X$2:$X$2441,"&lt;="&amp;Data!X1002)/($B$3+1)</f>
        <v/>
      </c>
      <c r="Z1002" s="16">
        <f>_xlfn.PERCENTILE.INC(Data!$U$2:$U$2441,Y1002)</f>
        <v/>
      </c>
      <c r="AA1002" s="16">
        <f>_xlfn.PERCENTILE.INC(Data!$V$2:$V$2441,Y1002)</f>
        <v/>
      </c>
      <c r="AB1002" s="16">
        <f>Data!X1002-AA1002</f>
        <v/>
      </c>
      <c r="AC1002" s="9">
        <f>Z1002+AB1002</f>
        <v/>
      </c>
      <c r="AD1002" s="24">
        <f>COUNTIF(Data!$Y$2:$Y$2441,"&lt;="&amp;Data!Y1002)/($B$3+1)</f>
        <v/>
      </c>
      <c r="AE1002" s="16">
        <f>_xlfn.PERCENTILE.INC(Data!$U$2:$U$2441,AD1002)</f>
        <v/>
      </c>
      <c r="AF1002" s="16">
        <f>_xlfn.PERCENTILE.INC(Data!$V$2:$V$2441,AD1002)</f>
        <v/>
      </c>
      <c r="AG1002" s="16">
        <f>Data!Y1002-AF1002</f>
        <v/>
      </c>
      <c r="AH1002" s="9">
        <f>AE1002+AG1002</f>
        <v/>
      </c>
    </row>
    <row r="1003">
      <c r="N1003" s="14">
        <f>Data!A1003</f>
        <v/>
      </c>
      <c r="O1003" s="24">
        <f>IF(Occurrence!J1003&gt;0,COUNTIFS(Occurrence!$J$2:$J$2441,"&gt;0",Occurrence!$J$2:$J$2441,"&lt;="&amp;Occurrence!J1003)/($B$8+1),0)</f>
        <v/>
      </c>
      <c r="P1003" s="16">
        <f>IF(Occurrence!J1003&gt;0,_xlfn.PERCENTILE.INC(Data!$O$2:$O$2441,($B$4+O1003*($B$5-1))/($B$3-1)),0)</f>
        <v/>
      </c>
      <c r="Q1003" s="16">
        <f>IF(Occurrence!J1003&gt;0,_xlfn.PERCENTILE.INC(Occurrence!$I$2:$I$2441,($B$6+O1003*($B$7-1))/($B$3-1)),0)</f>
        <v/>
      </c>
      <c r="R1003" s="16">
        <f>IF(Occurrence!J1003&gt;0,Occurrence!J1003/Q1003,0)</f>
        <v/>
      </c>
      <c r="S1003" s="9">
        <f>IF(Occurrence!J1003&gt;0,P1003*R1003,0)</f>
        <v/>
      </c>
      <c r="T1003" s="24">
        <f>IF(Occurrence!K1003&gt;0,COUNTIFS(Occurrence!$K$2:$K$2441,"&gt;0",Occurrence!$K$2:$K$2441,"&lt;="&amp;Occurrence!K1003)/($B$9+1),0)</f>
        <v/>
      </c>
      <c r="U1003" s="16">
        <f>IF(Occurrence!K1003&gt;0,_xlfn.PERCENTILE.INC(Data!$O$2:$O$2441,($B$4+T1003*($B$5-1))/($B$3-1)),0)</f>
        <v/>
      </c>
      <c r="V1003" s="16">
        <f>IF(Occurrence!K1003&gt;0,_xlfn.PERCENTILE.INC(Occurrence!$I$2:$I$2441,($B$6+T1003*($B$7-1))/($B$3-1)),0)</f>
        <v/>
      </c>
      <c r="W1003" s="16">
        <f>IF(Occurrence!K1003&gt;0,Occurrence!K1003/V1003,0)</f>
        <v/>
      </c>
      <c r="X1003" s="9">
        <f>IF(Occurrence!K1003&gt;0,U1003*W1003,0)</f>
        <v/>
      </c>
      <c r="Y1003" s="24">
        <f>COUNTIF(Data!$X$2:$X$2441,"&lt;="&amp;Data!X1003)/($B$3+1)</f>
        <v/>
      </c>
      <c r="Z1003" s="16">
        <f>_xlfn.PERCENTILE.INC(Data!$U$2:$U$2441,Y1003)</f>
        <v/>
      </c>
      <c r="AA1003" s="16">
        <f>_xlfn.PERCENTILE.INC(Data!$V$2:$V$2441,Y1003)</f>
        <v/>
      </c>
      <c r="AB1003" s="16">
        <f>Data!X1003-AA1003</f>
        <v/>
      </c>
      <c r="AC1003" s="9">
        <f>Z1003+AB1003</f>
        <v/>
      </c>
      <c r="AD1003" s="24">
        <f>COUNTIF(Data!$Y$2:$Y$2441,"&lt;="&amp;Data!Y1003)/($B$3+1)</f>
        <v/>
      </c>
      <c r="AE1003" s="16">
        <f>_xlfn.PERCENTILE.INC(Data!$U$2:$U$2441,AD1003)</f>
        <v/>
      </c>
      <c r="AF1003" s="16">
        <f>_xlfn.PERCENTILE.INC(Data!$V$2:$V$2441,AD1003)</f>
        <v/>
      </c>
      <c r="AG1003" s="16">
        <f>Data!Y1003-AF1003</f>
        <v/>
      </c>
      <c r="AH1003" s="9">
        <f>AE1003+AG1003</f>
        <v/>
      </c>
    </row>
    <row r="1004">
      <c r="N1004" s="14">
        <f>Data!A1004</f>
        <v/>
      </c>
      <c r="O1004" s="24">
        <f>IF(Occurrence!J1004&gt;0,COUNTIFS(Occurrence!$J$2:$J$2441,"&gt;0",Occurrence!$J$2:$J$2441,"&lt;="&amp;Occurrence!J1004)/($B$8+1),0)</f>
        <v/>
      </c>
      <c r="P1004" s="16">
        <f>IF(Occurrence!J1004&gt;0,_xlfn.PERCENTILE.INC(Data!$O$2:$O$2441,($B$4+O1004*($B$5-1))/($B$3-1)),0)</f>
        <v/>
      </c>
      <c r="Q1004" s="16">
        <f>IF(Occurrence!J1004&gt;0,_xlfn.PERCENTILE.INC(Occurrence!$I$2:$I$2441,($B$6+O1004*($B$7-1))/($B$3-1)),0)</f>
        <v/>
      </c>
      <c r="R1004" s="16">
        <f>IF(Occurrence!J1004&gt;0,Occurrence!J1004/Q1004,0)</f>
        <v/>
      </c>
      <c r="S1004" s="9">
        <f>IF(Occurrence!J1004&gt;0,P1004*R1004,0)</f>
        <v/>
      </c>
      <c r="T1004" s="24">
        <f>IF(Occurrence!K1004&gt;0,COUNTIFS(Occurrence!$K$2:$K$2441,"&gt;0",Occurrence!$K$2:$K$2441,"&lt;="&amp;Occurrence!K1004)/($B$9+1),0)</f>
        <v/>
      </c>
      <c r="U1004" s="16">
        <f>IF(Occurrence!K1004&gt;0,_xlfn.PERCENTILE.INC(Data!$O$2:$O$2441,($B$4+T1004*($B$5-1))/($B$3-1)),0)</f>
        <v/>
      </c>
      <c r="V1004" s="16">
        <f>IF(Occurrence!K1004&gt;0,_xlfn.PERCENTILE.INC(Occurrence!$I$2:$I$2441,($B$6+T1004*($B$7-1))/($B$3-1)),0)</f>
        <v/>
      </c>
      <c r="W1004" s="16">
        <f>IF(Occurrence!K1004&gt;0,Occurrence!K1004/V1004,0)</f>
        <v/>
      </c>
      <c r="X1004" s="9">
        <f>IF(Occurrence!K1004&gt;0,U1004*W1004,0)</f>
        <v/>
      </c>
      <c r="Y1004" s="24">
        <f>COUNTIF(Data!$X$2:$X$2441,"&lt;="&amp;Data!X1004)/($B$3+1)</f>
        <v/>
      </c>
      <c r="Z1004" s="16">
        <f>_xlfn.PERCENTILE.INC(Data!$U$2:$U$2441,Y1004)</f>
        <v/>
      </c>
      <c r="AA1004" s="16">
        <f>_xlfn.PERCENTILE.INC(Data!$V$2:$V$2441,Y1004)</f>
        <v/>
      </c>
      <c r="AB1004" s="16">
        <f>Data!X1004-AA1004</f>
        <v/>
      </c>
      <c r="AC1004" s="9">
        <f>Z1004+AB1004</f>
        <v/>
      </c>
      <c r="AD1004" s="24">
        <f>COUNTIF(Data!$Y$2:$Y$2441,"&lt;="&amp;Data!Y1004)/($B$3+1)</f>
        <v/>
      </c>
      <c r="AE1004" s="16">
        <f>_xlfn.PERCENTILE.INC(Data!$U$2:$U$2441,AD1004)</f>
        <v/>
      </c>
      <c r="AF1004" s="16">
        <f>_xlfn.PERCENTILE.INC(Data!$V$2:$V$2441,AD1004)</f>
        <v/>
      </c>
      <c r="AG1004" s="16">
        <f>Data!Y1004-AF1004</f>
        <v/>
      </c>
      <c r="AH1004" s="9">
        <f>AE1004+AG1004</f>
        <v/>
      </c>
    </row>
    <row r="1005">
      <c r="N1005" s="14">
        <f>Data!A1005</f>
        <v/>
      </c>
      <c r="O1005" s="24">
        <f>IF(Occurrence!J1005&gt;0,COUNTIFS(Occurrence!$J$2:$J$2441,"&gt;0",Occurrence!$J$2:$J$2441,"&lt;="&amp;Occurrence!J1005)/($B$8+1),0)</f>
        <v/>
      </c>
      <c r="P1005" s="16">
        <f>IF(Occurrence!J1005&gt;0,_xlfn.PERCENTILE.INC(Data!$O$2:$O$2441,($B$4+O1005*($B$5-1))/($B$3-1)),0)</f>
        <v/>
      </c>
      <c r="Q1005" s="16">
        <f>IF(Occurrence!J1005&gt;0,_xlfn.PERCENTILE.INC(Occurrence!$I$2:$I$2441,($B$6+O1005*($B$7-1))/($B$3-1)),0)</f>
        <v/>
      </c>
      <c r="R1005" s="16">
        <f>IF(Occurrence!J1005&gt;0,Occurrence!J1005/Q1005,0)</f>
        <v/>
      </c>
      <c r="S1005" s="9">
        <f>IF(Occurrence!J1005&gt;0,P1005*R1005,0)</f>
        <v/>
      </c>
      <c r="T1005" s="24">
        <f>IF(Occurrence!K1005&gt;0,COUNTIFS(Occurrence!$K$2:$K$2441,"&gt;0",Occurrence!$K$2:$K$2441,"&lt;="&amp;Occurrence!K1005)/($B$9+1),0)</f>
        <v/>
      </c>
      <c r="U1005" s="16">
        <f>IF(Occurrence!K1005&gt;0,_xlfn.PERCENTILE.INC(Data!$O$2:$O$2441,($B$4+T1005*($B$5-1))/($B$3-1)),0)</f>
        <v/>
      </c>
      <c r="V1005" s="16">
        <f>IF(Occurrence!K1005&gt;0,_xlfn.PERCENTILE.INC(Occurrence!$I$2:$I$2441,($B$6+T1005*($B$7-1))/($B$3-1)),0)</f>
        <v/>
      </c>
      <c r="W1005" s="16">
        <f>IF(Occurrence!K1005&gt;0,Occurrence!K1005/V1005,0)</f>
        <v/>
      </c>
      <c r="X1005" s="9">
        <f>IF(Occurrence!K1005&gt;0,U1005*W1005,0)</f>
        <v/>
      </c>
      <c r="Y1005" s="24">
        <f>COUNTIF(Data!$X$2:$X$2441,"&lt;="&amp;Data!X1005)/($B$3+1)</f>
        <v/>
      </c>
      <c r="Z1005" s="16">
        <f>_xlfn.PERCENTILE.INC(Data!$U$2:$U$2441,Y1005)</f>
        <v/>
      </c>
      <c r="AA1005" s="16">
        <f>_xlfn.PERCENTILE.INC(Data!$V$2:$V$2441,Y1005)</f>
        <v/>
      </c>
      <c r="AB1005" s="16">
        <f>Data!X1005-AA1005</f>
        <v/>
      </c>
      <c r="AC1005" s="9">
        <f>Z1005+AB1005</f>
        <v/>
      </c>
      <c r="AD1005" s="24">
        <f>COUNTIF(Data!$Y$2:$Y$2441,"&lt;="&amp;Data!Y1005)/($B$3+1)</f>
        <v/>
      </c>
      <c r="AE1005" s="16">
        <f>_xlfn.PERCENTILE.INC(Data!$U$2:$U$2441,AD1005)</f>
        <v/>
      </c>
      <c r="AF1005" s="16">
        <f>_xlfn.PERCENTILE.INC(Data!$V$2:$V$2441,AD1005)</f>
        <v/>
      </c>
      <c r="AG1005" s="16">
        <f>Data!Y1005-AF1005</f>
        <v/>
      </c>
      <c r="AH1005" s="9">
        <f>AE1005+AG1005</f>
        <v/>
      </c>
    </row>
    <row r="1006">
      <c r="N1006" s="14">
        <f>Data!A1006</f>
        <v/>
      </c>
      <c r="O1006" s="24">
        <f>IF(Occurrence!J1006&gt;0,COUNTIFS(Occurrence!$J$2:$J$2441,"&gt;0",Occurrence!$J$2:$J$2441,"&lt;="&amp;Occurrence!J1006)/($B$8+1),0)</f>
        <v/>
      </c>
      <c r="P1006" s="16">
        <f>IF(Occurrence!J1006&gt;0,_xlfn.PERCENTILE.INC(Data!$O$2:$O$2441,($B$4+O1006*($B$5-1))/($B$3-1)),0)</f>
        <v/>
      </c>
      <c r="Q1006" s="16">
        <f>IF(Occurrence!J1006&gt;0,_xlfn.PERCENTILE.INC(Occurrence!$I$2:$I$2441,($B$6+O1006*($B$7-1))/($B$3-1)),0)</f>
        <v/>
      </c>
      <c r="R1006" s="16">
        <f>IF(Occurrence!J1006&gt;0,Occurrence!J1006/Q1006,0)</f>
        <v/>
      </c>
      <c r="S1006" s="9">
        <f>IF(Occurrence!J1006&gt;0,P1006*R1006,0)</f>
        <v/>
      </c>
      <c r="T1006" s="24">
        <f>IF(Occurrence!K1006&gt;0,COUNTIFS(Occurrence!$K$2:$K$2441,"&gt;0",Occurrence!$K$2:$K$2441,"&lt;="&amp;Occurrence!K1006)/($B$9+1),0)</f>
        <v/>
      </c>
      <c r="U1006" s="16">
        <f>IF(Occurrence!K1006&gt;0,_xlfn.PERCENTILE.INC(Data!$O$2:$O$2441,($B$4+T1006*($B$5-1))/($B$3-1)),0)</f>
        <v/>
      </c>
      <c r="V1006" s="16">
        <f>IF(Occurrence!K1006&gt;0,_xlfn.PERCENTILE.INC(Occurrence!$I$2:$I$2441,($B$6+T1006*($B$7-1))/($B$3-1)),0)</f>
        <v/>
      </c>
      <c r="W1006" s="16">
        <f>IF(Occurrence!K1006&gt;0,Occurrence!K1006/V1006,0)</f>
        <v/>
      </c>
      <c r="X1006" s="9">
        <f>IF(Occurrence!K1006&gt;0,U1006*W1006,0)</f>
        <v/>
      </c>
      <c r="Y1006" s="24">
        <f>COUNTIF(Data!$X$2:$X$2441,"&lt;="&amp;Data!X1006)/($B$3+1)</f>
        <v/>
      </c>
      <c r="Z1006" s="16">
        <f>_xlfn.PERCENTILE.INC(Data!$U$2:$U$2441,Y1006)</f>
        <v/>
      </c>
      <c r="AA1006" s="16">
        <f>_xlfn.PERCENTILE.INC(Data!$V$2:$V$2441,Y1006)</f>
        <v/>
      </c>
      <c r="AB1006" s="16">
        <f>Data!X1006-AA1006</f>
        <v/>
      </c>
      <c r="AC1006" s="9">
        <f>Z1006+AB1006</f>
        <v/>
      </c>
      <c r="AD1006" s="24">
        <f>COUNTIF(Data!$Y$2:$Y$2441,"&lt;="&amp;Data!Y1006)/($B$3+1)</f>
        <v/>
      </c>
      <c r="AE1006" s="16">
        <f>_xlfn.PERCENTILE.INC(Data!$U$2:$U$2441,AD1006)</f>
        <v/>
      </c>
      <c r="AF1006" s="16">
        <f>_xlfn.PERCENTILE.INC(Data!$V$2:$V$2441,AD1006)</f>
        <v/>
      </c>
      <c r="AG1006" s="16">
        <f>Data!Y1006-AF1006</f>
        <v/>
      </c>
      <c r="AH1006" s="9">
        <f>AE1006+AG1006</f>
        <v/>
      </c>
    </row>
    <row r="1007">
      <c r="N1007" s="14">
        <f>Data!A1007</f>
        <v/>
      </c>
      <c r="O1007" s="24">
        <f>IF(Occurrence!J1007&gt;0,COUNTIFS(Occurrence!$J$2:$J$2441,"&gt;0",Occurrence!$J$2:$J$2441,"&lt;="&amp;Occurrence!J1007)/($B$8+1),0)</f>
        <v/>
      </c>
      <c r="P1007" s="16">
        <f>IF(Occurrence!J1007&gt;0,_xlfn.PERCENTILE.INC(Data!$O$2:$O$2441,($B$4+O1007*($B$5-1))/($B$3-1)),0)</f>
        <v/>
      </c>
      <c r="Q1007" s="16">
        <f>IF(Occurrence!J1007&gt;0,_xlfn.PERCENTILE.INC(Occurrence!$I$2:$I$2441,($B$6+O1007*($B$7-1))/($B$3-1)),0)</f>
        <v/>
      </c>
      <c r="R1007" s="16">
        <f>IF(Occurrence!J1007&gt;0,Occurrence!J1007/Q1007,0)</f>
        <v/>
      </c>
      <c r="S1007" s="9">
        <f>IF(Occurrence!J1007&gt;0,P1007*R1007,0)</f>
        <v/>
      </c>
      <c r="T1007" s="24">
        <f>IF(Occurrence!K1007&gt;0,COUNTIFS(Occurrence!$K$2:$K$2441,"&gt;0",Occurrence!$K$2:$K$2441,"&lt;="&amp;Occurrence!K1007)/($B$9+1),0)</f>
        <v/>
      </c>
      <c r="U1007" s="16">
        <f>IF(Occurrence!K1007&gt;0,_xlfn.PERCENTILE.INC(Data!$O$2:$O$2441,($B$4+T1007*($B$5-1))/($B$3-1)),0)</f>
        <v/>
      </c>
      <c r="V1007" s="16">
        <f>IF(Occurrence!K1007&gt;0,_xlfn.PERCENTILE.INC(Occurrence!$I$2:$I$2441,($B$6+T1007*($B$7-1))/($B$3-1)),0)</f>
        <v/>
      </c>
      <c r="W1007" s="16">
        <f>IF(Occurrence!K1007&gt;0,Occurrence!K1007/V1007,0)</f>
        <v/>
      </c>
      <c r="X1007" s="9">
        <f>IF(Occurrence!K1007&gt;0,U1007*W1007,0)</f>
        <v/>
      </c>
      <c r="Y1007" s="24">
        <f>COUNTIF(Data!$X$2:$X$2441,"&lt;="&amp;Data!X1007)/($B$3+1)</f>
        <v/>
      </c>
      <c r="Z1007" s="16">
        <f>_xlfn.PERCENTILE.INC(Data!$U$2:$U$2441,Y1007)</f>
        <v/>
      </c>
      <c r="AA1007" s="16">
        <f>_xlfn.PERCENTILE.INC(Data!$V$2:$V$2441,Y1007)</f>
        <v/>
      </c>
      <c r="AB1007" s="16">
        <f>Data!X1007-AA1007</f>
        <v/>
      </c>
      <c r="AC1007" s="9">
        <f>Z1007+AB1007</f>
        <v/>
      </c>
      <c r="AD1007" s="24">
        <f>COUNTIF(Data!$Y$2:$Y$2441,"&lt;="&amp;Data!Y1007)/($B$3+1)</f>
        <v/>
      </c>
      <c r="AE1007" s="16">
        <f>_xlfn.PERCENTILE.INC(Data!$U$2:$U$2441,AD1007)</f>
        <v/>
      </c>
      <c r="AF1007" s="16">
        <f>_xlfn.PERCENTILE.INC(Data!$V$2:$V$2441,AD1007)</f>
        <v/>
      </c>
      <c r="AG1007" s="16">
        <f>Data!Y1007-AF1007</f>
        <v/>
      </c>
      <c r="AH1007" s="9">
        <f>AE1007+AG1007</f>
        <v/>
      </c>
    </row>
    <row r="1008">
      <c r="N1008" s="14">
        <f>Data!A1008</f>
        <v/>
      </c>
      <c r="O1008" s="24">
        <f>IF(Occurrence!J1008&gt;0,COUNTIFS(Occurrence!$J$2:$J$2441,"&gt;0",Occurrence!$J$2:$J$2441,"&lt;="&amp;Occurrence!J1008)/($B$8+1),0)</f>
        <v/>
      </c>
      <c r="P1008" s="16">
        <f>IF(Occurrence!J1008&gt;0,_xlfn.PERCENTILE.INC(Data!$O$2:$O$2441,($B$4+O1008*($B$5-1))/($B$3-1)),0)</f>
        <v/>
      </c>
      <c r="Q1008" s="16">
        <f>IF(Occurrence!J1008&gt;0,_xlfn.PERCENTILE.INC(Occurrence!$I$2:$I$2441,($B$6+O1008*($B$7-1))/($B$3-1)),0)</f>
        <v/>
      </c>
      <c r="R1008" s="16">
        <f>IF(Occurrence!J1008&gt;0,Occurrence!J1008/Q1008,0)</f>
        <v/>
      </c>
      <c r="S1008" s="9">
        <f>IF(Occurrence!J1008&gt;0,P1008*R1008,0)</f>
        <v/>
      </c>
      <c r="T1008" s="24">
        <f>IF(Occurrence!K1008&gt;0,COUNTIFS(Occurrence!$K$2:$K$2441,"&gt;0",Occurrence!$K$2:$K$2441,"&lt;="&amp;Occurrence!K1008)/($B$9+1),0)</f>
        <v/>
      </c>
      <c r="U1008" s="16">
        <f>IF(Occurrence!K1008&gt;0,_xlfn.PERCENTILE.INC(Data!$O$2:$O$2441,($B$4+T1008*($B$5-1))/($B$3-1)),0)</f>
        <v/>
      </c>
      <c r="V1008" s="16">
        <f>IF(Occurrence!K1008&gt;0,_xlfn.PERCENTILE.INC(Occurrence!$I$2:$I$2441,($B$6+T1008*($B$7-1))/($B$3-1)),0)</f>
        <v/>
      </c>
      <c r="W1008" s="16">
        <f>IF(Occurrence!K1008&gt;0,Occurrence!K1008/V1008,0)</f>
        <v/>
      </c>
      <c r="X1008" s="9">
        <f>IF(Occurrence!K1008&gt;0,U1008*W1008,0)</f>
        <v/>
      </c>
      <c r="Y1008" s="24">
        <f>COUNTIF(Data!$X$2:$X$2441,"&lt;="&amp;Data!X1008)/($B$3+1)</f>
        <v/>
      </c>
      <c r="Z1008" s="16">
        <f>_xlfn.PERCENTILE.INC(Data!$U$2:$U$2441,Y1008)</f>
        <v/>
      </c>
      <c r="AA1008" s="16">
        <f>_xlfn.PERCENTILE.INC(Data!$V$2:$V$2441,Y1008)</f>
        <v/>
      </c>
      <c r="AB1008" s="16">
        <f>Data!X1008-AA1008</f>
        <v/>
      </c>
      <c r="AC1008" s="9">
        <f>Z1008+AB1008</f>
        <v/>
      </c>
      <c r="AD1008" s="24">
        <f>COUNTIF(Data!$Y$2:$Y$2441,"&lt;="&amp;Data!Y1008)/($B$3+1)</f>
        <v/>
      </c>
      <c r="AE1008" s="16">
        <f>_xlfn.PERCENTILE.INC(Data!$U$2:$U$2441,AD1008)</f>
        <v/>
      </c>
      <c r="AF1008" s="16">
        <f>_xlfn.PERCENTILE.INC(Data!$V$2:$V$2441,AD1008)</f>
        <v/>
      </c>
      <c r="AG1008" s="16">
        <f>Data!Y1008-AF1008</f>
        <v/>
      </c>
      <c r="AH1008" s="9">
        <f>AE1008+AG1008</f>
        <v/>
      </c>
    </row>
    <row r="1009">
      <c r="N1009" s="14">
        <f>Data!A1009</f>
        <v/>
      </c>
      <c r="O1009" s="24">
        <f>IF(Occurrence!J1009&gt;0,COUNTIFS(Occurrence!$J$2:$J$2441,"&gt;0",Occurrence!$J$2:$J$2441,"&lt;="&amp;Occurrence!J1009)/($B$8+1),0)</f>
        <v/>
      </c>
      <c r="P1009" s="16">
        <f>IF(Occurrence!J1009&gt;0,_xlfn.PERCENTILE.INC(Data!$O$2:$O$2441,($B$4+O1009*($B$5-1))/($B$3-1)),0)</f>
        <v/>
      </c>
      <c r="Q1009" s="16">
        <f>IF(Occurrence!J1009&gt;0,_xlfn.PERCENTILE.INC(Occurrence!$I$2:$I$2441,($B$6+O1009*($B$7-1))/($B$3-1)),0)</f>
        <v/>
      </c>
      <c r="R1009" s="16">
        <f>IF(Occurrence!J1009&gt;0,Occurrence!J1009/Q1009,0)</f>
        <v/>
      </c>
      <c r="S1009" s="9">
        <f>IF(Occurrence!J1009&gt;0,P1009*R1009,0)</f>
        <v/>
      </c>
      <c r="T1009" s="24">
        <f>IF(Occurrence!K1009&gt;0,COUNTIFS(Occurrence!$K$2:$K$2441,"&gt;0",Occurrence!$K$2:$K$2441,"&lt;="&amp;Occurrence!K1009)/($B$9+1),0)</f>
        <v/>
      </c>
      <c r="U1009" s="16">
        <f>IF(Occurrence!K1009&gt;0,_xlfn.PERCENTILE.INC(Data!$O$2:$O$2441,($B$4+T1009*($B$5-1))/($B$3-1)),0)</f>
        <v/>
      </c>
      <c r="V1009" s="16">
        <f>IF(Occurrence!K1009&gt;0,_xlfn.PERCENTILE.INC(Occurrence!$I$2:$I$2441,($B$6+T1009*($B$7-1))/($B$3-1)),0)</f>
        <v/>
      </c>
      <c r="W1009" s="16">
        <f>IF(Occurrence!K1009&gt;0,Occurrence!K1009/V1009,0)</f>
        <v/>
      </c>
      <c r="X1009" s="9">
        <f>IF(Occurrence!K1009&gt;0,U1009*W1009,0)</f>
        <v/>
      </c>
      <c r="Y1009" s="24">
        <f>COUNTIF(Data!$X$2:$X$2441,"&lt;="&amp;Data!X1009)/($B$3+1)</f>
        <v/>
      </c>
      <c r="Z1009" s="16">
        <f>_xlfn.PERCENTILE.INC(Data!$U$2:$U$2441,Y1009)</f>
        <v/>
      </c>
      <c r="AA1009" s="16">
        <f>_xlfn.PERCENTILE.INC(Data!$V$2:$V$2441,Y1009)</f>
        <v/>
      </c>
      <c r="AB1009" s="16">
        <f>Data!X1009-AA1009</f>
        <v/>
      </c>
      <c r="AC1009" s="9">
        <f>Z1009+AB1009</f>
        <v/>
      </c>
      <c r="AD1009" s="24">
        <f>COUNTIF(Data!$Y$2:$Y$2441,"&lt;="&amp;Data!Y1009)/($B$3+1)</f>
        <v/>
      </c>
      <c r="AE1009" s="16">
        <f>_xlfn.PERCENTILE.INC(Data!$U$2:$U$2441,AD1009)</f>
        <v/>
      </c>
      <c r="AF1009" s="16">
        <f>_xlfn.PERCENTILE.INC(Data!$V$2:$V$2441,AD1009)</f>
        <v/>
      </c>
      <c r="AG1009" s="16">
        <f>Data!Y1009-AF1009</f>
        <v/>
      </c>
      <c r="AH1009" s="9">
        <f>AE1009+AG1009</f>
        <v/>
      </c>
    </row>
    <row r="1010">
      <c r="N1010" s="14">
        <f>Data!A1010</f>
        <v/>
      </c>
      <c r="O1010" s="24">
        <f>IF(Occurrence!J1010&gt;0,COUNTIFS(Occurrence!$J$2:$J$2441,"&gt;0",Occurrence!$J$2:$J$2441,"&lt;="&amp;Occurrence!J1010)/($B$8+1),0)</f>
        <v/>
      </c>
      <c r="P1010" s="16">
        <f>IF(Occurrence!J1010&gt;0,_xlfn.PERCENTILE.INC(Data!$O$2:$O$2441,($B$4+O1010*($B$5-1))/($B$3-1)),0)</f>
        <v/>
      </c>
      <c r="Q1010" s="16">
        <f>IF(Occurrence!J1010&gt;0,_xlfn.PERCENTILE.INC(Occurrence!$I$2:$I$2441,($B$6+O1010*($B$7-1))/($B$3-1)),0)</f>
        <v/>
      </c>
      <c r="R1010" s="16">
        <f>IF(Occurrence!J1010&gt;0,Occurrence!J1010/Q1010,0)</f>
        <v/>
      </c>
      <c r="S1010" s="9">
        <f>IF(Occurrence!J1010&gt;0,P1010*R1010,0)</f>
        <v/>
      </c>
      <c r="T1010" s="24">
        <f>IF(Occurrence!K1010&gt;0,COUNTIFS(Occurrence!$K$2:$K$2441,"&gt;0",Occurrence!$K$2:$K$2441,"&lt;="&amp;Occurrence!K1010)/($B$9+1),0)</f>
        <v/>
      </c>
      <c r="U1010" s="16">
        <f>IF(Occurrence!K1010&gt;0,_xlfn.PERCENTILE.INC(Data!$O$2:$O$2441,($B$4+T1010*($B$5-1))/($B$3-1)),0)</f>
        <v/>
      </c>
      <c r="V1010" s="16">
        <f>IF(Occurrence!K1010&gt;0,_xlfn.PERCENTILE.INC(Occurrence!$I$2:$I$2441,($B$6+T1010*($B$7-1))/($B$3-1)),0)</f>
        <v/>
      </c>
      <c r="W1010" s="16">
        <f>IF(Occurrence!K1010&gt;0,Occurrence!K1010/V1010,0)</f>
        <v/>
      </c>
      <c r="X1010" s="9">
        <f>IF(Occurrence!K1010&gt;0,U1010*W1010,0)</f>
        <v/>
      </c>
      <c r="Y1010" s="24">
        <f>COUNTIF(Data!$X$2:$X$2441,"&lt;="&amp;Data!X1010)/($B$3+1)</f>
        <v/>
      </c>
      <c r="Z1010" s="16">
        <f>_xlfn.PERCENTILE.INC(Data!$U$2:$U$2441,Y1010)</f>
        <v/>
      </c>
      <c r="AA1010" s="16">
        <f>_xlfn.PERCENTILE.INC(Data!$V$2:$V$2441,Y1010)</f>
        <v/>
      </c>
      <c r="AB1010" s="16">
        <f>Data!X1010-AA1010</f>
        <v/>
      </c>
      <c r="AC1010" s="9">
        <f>Z1010+AB1010</f>
        <v/>
      </c>
      <c r="AD1010" s="24">
        <f>COUNTIF(Data!$Y$2:$Y$2441,"&lt;="&amp;Data!Y1010)/($B$3+1)</f>
        <v/>
      </c>
      <c r="AE1010" s="16">
        <f>_xlfn.PERCENTILE.INC(Data!$U$2:$U$2441,AD1010)</f>
        <v/>
      </c>
      <c r="AF1010" s="16">
        <f>_xlfn.PERCENTILE.INC(Data!$V$2:$V$2441,AD1010)</f>
        <v/>
      </c>
      <c r="AG1010" s="16">
        <f>Data!Y1010-AF1010</f>
        <v/>
      </c>
      <c r="AH1010" s="9">
        <f>AE1010+AG1010</f>
        <v/>
      </c>
    </row>
    <row r="1011">
      <c r="N1011" s="14">
        <f>Data!A1011</f>
        <v/>
      </c>
      <c r="O1011" s="24">
        <f>IF(Occurrence!J1011&gt;0,COUNTIFS(Occurrence!$J$2:$J$2441,"&gt;0",Occurrence!$J$2:$J$2441,"&lt;="&amp;Occurrence!J1011)/($B$8+1),0)</f>
        <v/>
      </c>
      <c r="P1011" s="16">
        <f>IF(Occurrence!J1011&gt;0,_xlfn.PERCENTILE.INC(Data!$O$2:$O$2441,($B$4+O1011*($B$5-1))/($B$3-1)),0)</f>
        <v/>
      </c>
      <c r="Q1011" s="16">
        <f>IF(Occurrence!J1011&gt;0,_xlfn.PERCENTILE.INC(Occurrence!$I$2:$I$2441,($B$6+O1011*($B$7-1))/($B$3-1)),0)</f>
        <v/>
      </c>
      <c r="R1011" s="16">
        <f>IF(Occurrence!J1011&gt;0,Occurrence!J1011/Q1011,0)</f>
        <v/>
      </c>
      <c r="S1011" s="9">
        <f>IF(Occurrence!J1011&gt;0,P1011*R1011,0)</f>
        <v/>
      </c>
      <c r="T1011" s="24">
        <f>IF(Occurrence!K1011&gt;0,COUNTIFS(Occurrence!$K$2:$K$2441,"&gt;0",Occurrence!$K$2:$K$2441,"&lt;="&amp;Occurrence!K1011)/($B$9+1),0)</f>
        <v/>
      </c>
      <c r="U1011" s="16">
        <f>IF(Occurrence!K1011&gt;0,_xlfn.PERCENTILE.INC(Data!$O$2:$O$2441,($B$4+T1011*($B$5-1))/($B$3-1)),0)</f>
        <v/>
      </c>
      <c r="V1011" s="16">
        <f>IF(Occurrence!K1011&gt;0,_xlfn.PERCENTILE.INC(Occurrence!$I$2:$I$2441,($B$6+T1011*($B$7-1))/($B$3-1)),0)</f>
        <v/>
      </c>
      <c r="W1011" s="16">
        <f>IF(Occurrence!K1011&gt;0,Occurrence!K1011/V1011,0)</f>
        <v/>
      </c>
      <c r="X1011" s="9">
        <f>IF(Occurrence!K1011&gt;0,U1011*W1011,0)</f>
        <v/>
      </c>
      <c r="Y1011" s="24">
        <f>COUNTIF(Data!$X$2:$X$2441,"&lt;="&amp;Data!X1011)/($B$3+1)</f>
        <v/>
      </c>
      <c r="Z1011" s="16">
        <f>_xlfn.PERCENTILE.INC(Data!$U$2:$U$2441,Y1011)</f>
        <v/>
      </c>
      <c r="AA1011" s="16">
        <f>_xlfn.PERCENTILE.INC(Data!$V$2:$V$2441,Y1011)</f>
        <v/>
      </c>
      <c r="AB1011" s="16">
        <f>Data!X1011-AA1011</f>
        <v/>
      </c>
      <c r="AC1011" s="9">
        <f>Z1011+AB1011</f>
        <v/>
      </c>
      <c r="AD1011" s="24">
        <f>COUNTIF(Data!$Y$2:$Y$2441,"&lt;="&amp;Data!Y1011)/($B$3+1)</f>
        <v/>
      </c>
      <c r="AE1011" s="16">
        <f>_xlfn.PERCENTILE.INC(Data!$U$2:$U$2441,AD1011)</f>
        <v/>
      </c>
      <c r="AF1011" s="16">
        <f>_xlfn.PERCENTILE.INC(Data!$V$2:$V$2441,AD1011)</f>
        <v/>
      </c>
      <c r="AG1011" s="16">
        <f>Data!Y1011-AF1011</f>
        <v/>
      </c>
      <c r="AH1011" s="9">
        <f>AE1011+AG1011</f>
        <v/>
      </c>
    </row>
    <row r="1012">
      <c r="N1012" s="14">
        <f>Data!A1012</f>
        <v/>
      </c>
      <c r="O1012" s="24">
        <f>IF(Occurrence!J1012&gt;0,COUNTIFS(Occurrence!$J$2:$J$2441,"&gt;0",Occurrence!$J$2:$J$2441,"&lt;="&amp;Occurrence!J1012)/($B$8+1),0)</f>
        <v/>
      </c>
      <c r="P1012" s="16">
        <f>IF(Occurrence!J1012&gt;0,_xlfn.PERCENTILE.INC(Data!$O$2:$O$2441,($B$4+O1012*($B$5-1))/($B$3-1)),0)</f>
        <v/>
      </c>
      <c r="Q1012" s="16">
        <f>IF(Occurrence!J1012&gt;0,_xlfn.PERCENTILE.INC(Occurrence!$I$2:$I$2441,($B$6+O1012*($B$7-1))/($B$3-1)),0)</f>
        <v/>
      </c>
      <c r="R1012" s="16">
        <f>IF(Occurrence!J1012&gt;0,Occurrence!J1012/Q1012,0)</f>
        <v/>
      </c>
      <c r="S1012" s="9">
        <f>IF(Occurrence!J1012&gt;0,P1012*R1012,0)</f>
        <v/>
      </c>
      <c r="T1012" s="24">
        <f>IF(Occurrence!K1012&gt;0,COUNTIFS(Occurrence!$K$2:$K$2441,"&gt;0",Occurrence!$K$2:$K$2441,"&lt;="&amp;Occurrence!K1012)/($B$9+1),0)</f>
        <v/>
      </c>
      <c r="U1012" s="16">
        <f>IF(Occurrence!K1012&gt;0,_xlfn.PERCENTILE.INC(Data!$O$2:$O$2441,($B$4+T1012*($B$5-1))/($B$3-1)),0)</f>
        <v/>
      </c>
      <c r="V1012" s="16">
        <f>IF(Occurrence!K1012&gt;0,_xlfn.PERCENTILE.INC(Occurrence!$I$2:$I$2441,($B$6+T1012*($B$7-1))/($B$3-1)),0)</f>
        <v/>
      </c>
      <c r="W1012" s="16">
        <f>IF(Occurrence!K1012&gt;0,Occurrence!K1012/V1012,0)</f>
        <v/>
      </c>
      <c r="X1012" s="9">
        <f>IF(Occurrence!K1012&gt;0,U1012*W1012,0)</f>
        <v/>
      </c>
      <c r="Y1012" s="24">
        <f>COUNTIF(Data!$X$2:$X$2441,"&lt;="&amp;Data!X1012)/($B$3+1)</f>
        <v/>
      </c>
      <c r="Z1012" s="16">
        <f>_xlfn.PERCENTILE.INC(Data!$U$2:$U$2441,Y1012)</f>
        <v/>
      </c>
      <c r="AA1012" s="16">
        <f>_xlfn.PERCENTILE.INC(Data!$V$2:$V$2441,Y1012)</f>
        <v/>
      </c>
      <c r="AB1012" s="16">
        <f>Data!X1012-AA1012</f>
        <v/>
      </c>
      <c r="AC1012" s="9">
        <f>Z1012+AB1012</f>
        <v/>
      </c>
      <c r="AD1012" s="24">
        <f>COUNTIF(Data!$Y$2:$Y$2441,"&lt;="&amp;Data!Y1012)/($B$3+1)</f>
        <v/>
      </c>
      <c r="AE1012" s="16">
        <f>_xlfn.PERCENTILE.INC(Data!$U$2:$U$2441,AD1012)</f>
        <v/>
      </c>
      <c r="AF1012" s="16">
        <f>_xlfn.PERCENTILE.INC(Data!$V$2:$V$2441,AD1012)</f>
        <v/>
      </c>
      <c r="AG1012" s="16">
        <f>Data!Y1012-AF1012</f>
        <v/>
      </c>
      <c r="AH1012" s="9">
        <f>AE1012+AG1012</f>
        <v/>
      </c>
    </row>
    <row r="1013">
      <c r="N1013" s="14">
        <f>Data!A1013</f>
        <v/>
      </c>
      <c r="O1013" s="24">
        <f>IF(Occurrence!J1013&gt;0,COUNTIFS(Occurrence!$J$2:$J$2441,"&gt;0",Occurrence!$J$2:$J$2441,"&lt;="&amp;Occurrence!J1013)/($B$8+1),0)</f>
        <v/>
      </c>
      <c r="P1013" s="16">
        <f>IF(Occurrence!J1013&gt;0,_xlfn.PERCENTILE.INC(Data!$O$2:$O$2441,($B$4+O1013*($B$5-1))/($B$3-1)),0)</f>
        <v/>
      </c>
      <c r="Q1013" s="16">
        <f>IF(Occurrence!J1013&gt;0,_xlfn.PERCENTILE.INC(Occurrence!$I$2:$I$2441,($B$6+O1013*($B$7-1))/($B$3-1)),0)</f>
        <v/>
      </c>
      <c r="R1013" s="16">
        <f>IF(Occurrence!J1013&gt;0,Occurrence!J1013/Q1013,0)</f>
        <v/>
      </c>
      <c r="S1013" s="9">
        <f>IF(Occurrence!J1013&gt;0,P1013*R1013,0)</f>
        <v/>
      </c>
      <c r="T1013" s="24">
        <f>IF(Occurrence!K1013&gt;0,COUNTIFS(Occurrence!$K$2:$K$2441,"&gt;0",Occurrence!$K$2:$K$2441,"&lt;="&amp;Occurrence!K1013)/($B$9+1),0)</f>
        <v/>
      </c>
      <c r="U1013" s="16">
        <f>IF(Occurrence!K1013&gt;0,_xlfn.PERCENTILE.INC(Data!$O$2:$O$2441,($B$4+T1013*($B$5-1))/($B$3-1)),0)</f>
        <v/>
      </c>
      <c r="V1013" s="16">
        <f>IF(Occurrence!K1013&gt;0,_xlfn.PERCENTILE.INC(Occurrence!$I$2:$I$2441,($B$6+T1013*($B$7-1))/($B$3-1)),0)</f>
        <v/>
      </c>
      <c r="W1013" s="16">
        <f>IF(Occurrence!K1013&gt;0,Occurrence!K1013/V1013,0)</f>
        <v/>
      </c>
      <c r="X1013" s="9">
        <f>IF(Occurrence!K1013&gt;0,U1013*W1013,0)</f>
        <v/>
      </c>
      <c r="Y1013" s="24">
        <f>COUNTIF(Data!$X$2:$X$2441,"&lt;="&amp;Data!X1013)/($B$3+1)</f>
        <v/>
      </c>
      <c r="Z1013" s="16">
        <f>_xlfn.PERCENTILE.INC(Data!$U$2:$U$2441,Y1013)</f>
        <v/>
      </c>
      <c r="AA1013" s="16">
        <f>_xlfn.PERCENTILE.INC(Data!$V$2:$V$2441,Y1013)</f>
        <v/>
      </c>
      <c r="AB1013" s="16">
        <f>Data!X1013-AA1013</f>
        <v/>
      </c>
      <c r="AC1013" s="9">
        <f>Z1013+AB1013</f>
        <v/>
      </c>
      <c r="AD1013" s="24">
        <f>COUNTIF(Data!$Y$2:$Y$2441,"&lt;="&amp;Data!Y1013)/($B$3+1)</f>
        <v/>
      </c>
      <c r="AE1013" s="16">
        <f>_xlfn.PERCENTILE.INC(Data!$U$2:$U$2441,AD1013)</f>
        <v/>
      </c>
      <c r="AF1013" s="16">
        <f>_xlfn.PERCENTILE.INC(Data!$V$2:$V$2441,AD1013)</f>
        <v/>
      </c>
      <c r="AG1013" s="16">
        <f>Data!Y1013-AF1013</f>
        <v/>
      </c>
      <c r="AH1013" s="9">
        <f>AE1013+AG1013</f>
        <v/>
      </c>
    </row>
    <row r="1014">
      <c r="N1014" s="14">
        <f>Data!A1014</f>
        <v/>
      </c>
      <c r="O1014" s="24">
        <f>IF(Occurrence!J1014&gt;0,COUNTIFS(Occurrence!$J$2:$J$2441,"&gt;0",Occurrence!$J$2:$J$2441,"&lt;="&amp;Occurrence!J1014)/($B$8+1),0)</f>
        <v/>
      </c>
      <c r="P1014" s="16">
        <f>IF(Occurrence!J1014&gt;0,_xlfn.PERCENTILE.INC(Data!$O$2:$O$2441,($B$4+O1014*($B$5-1))/($B$3-1)),0)</f>
        <v/>
      </c>
      <c r="Q1014" s="16">
        <f>IF(Occurrence!J1014&gt;0,_xlfn.PERCENTILE.INC(Occurrence!$I$2:$I$2441,($B$6+O1014*($B$7-1))/($B$3-1)),0)</f>
        <v/>
      </c>
      <c r="R1014" s="16">
        <f>IF(Occurrence!J1014&gt;0,Occurrence!J1014/Q1014,0)</f>
        <v/>
      </c>
      <c r="S1014" s="9">
        <f>IF(Occurrence!J1014&gt;0,P1014*R1014,0)</f>
        <v/>
      </c>
      <c r="T1014" s="24">
        <f>IF(Occurrence!K1014&gt;0,COUNTIFS(Occurrence!$K$2:$K$2441,"&gt;0",Occurrence!$K$2:$K$2441,"&lt;="&amp;Occurrence!K1014)/($B$9+1),0)</f>
        <v/>
      </c>
      <c r="U1014" s="16">
        <f>IF(Occurrence!K1014&gt;0,_xlfn.PERCENTILE.INC(Data!$O$2:$O$2441,($B$4+T1014*($B$5-1))/($B$3-1)),0)</f>
        <v/>
      </c>
      <c r="V1014" s="16">
        <f>IF(Occurrence!K1014&gt;0,_xlfn.PERCENTILE.INC(Occurrence!$I$2:$I$2441,($B$6+T1014*($B$7-1))/($B$3-1)),0)</f>
        <v/>
      </c>
      <c r="W1014" s="16">
        <f>IF(Occurrence!K1014&gt;0,Occurrence!K1014/V1014,0)</f>
        <v/>
      </c>
      <c r="X1014" s="9">
        <f>IF(Occurrence!K1014&gt;0,U1014*W1014,0)</f>
        <v/>
      </c>
      <c r="Y1014" s="24">
        <f>COUNTIF(Data!$X$2:$X$2441,"&lt;="&amp;Data!X1014)/($B$3+1)</f>
        <v/>
      </c>
      <c r="Z1014" s="16">
        <f>_xlfn.PERCENTILE.INC(Data!$U$2:$U$2441,Y1014)</f>
        <v/>
      </c>
      <c r="AA1014" s="16">
        <f>_xlfn.PERCENTILE.INC(Data!$V$2:$V$2441,Y1014)</f>
        <v/>
      </c>
      <c r="AB1014" s="16">
        <f>Data!X1014-AA1014</f>
        <v/>
      </c>
      <c r="AC1014" s="9">
        <f>Z1014+AB1014</f>
        <v/>
      </c>
      <c r="AD1014" s="24">
        <f>COUNTIF(Data!$Y$2:$Y$2441,"&lt;="&amp;Data!Y1014)/($B$3+1)</f>
        <v/>
      </c>
      <c r="AE1014" s="16">
        <f>_xlfn.PERCENTILE.INC(Data!$U$2:$U$2441,AD1014)</f>
        <v/>
      </c>
      <c r="AF1014" s="16">
        <f>_xlfn.PERCENTILE.INC(Data!$V$2:$V$2441,AD1014)</f>
        <v/>
      </c>
      <c r="AG1014" s="16">
        <f>Data!Y1014-AF1014</f>
        <v/>
      </c>
      <c r="AH1014" s="9">
        <f>AE1014+AG1014</f>
        <v/>
      </c>
    </row>
    <row r="1015">
      <c r="N1015" s="14">
        <f>Data!A1015</f>
        <v/>
      </c>
      <c r="O1015" s="24">
        <f>IF(Occurrence!J1015&gt;0,COUNTIFS(Occurrence!$J$2:$J$2441,"&gt;0",Occurrence!$J$2:$J$2441,"&lt;="&amp;Occurrence!J1015)/($B$8+1),0)</f>
        <v/>
      </c>
      <c r="P1015" s="16">
        <f>IF(Occurrence!J1015&gt;0,_xlfn.PERCENTILE.INC(Data!$O$2:$O$2441,($B$4+O1015*($B$5-1))/($B$3-1)),0)</f>
        <v/>
      </c>
      <c r="Q1015" s="16">
        <f>IF(Occurrence!J1015&gt;0,_xlfn.PERCENTILE.INC(Occurrence!$I$2:$I$2441,($B$6+O1015*($B$7-1))/($B$3-1)),0)</f>
        <v/>
      </c>
      <c r="R1015" s="16">
        <f>IF(Occurrence!J1015&gt;0,Occurrence!J1015/Q1015,0)</f>
        <v/>
      </c>
      <c r="S1015" s="9">
        <f>IF(Occurrence!J1015&gt;0,P1015*R1015,0)</f>
        <v/>
      </c>
      <c r="T1015" s="24">
        <f>IF(Occurrence!K1015&gt;0,COUNTIFS(Occurrence!$K$2:$K$2441,"&gt;0",Occurrence!$K$2:$K$2441,"&lt;="&amp;Occurrence!K1015)/($B$9+1),0)</f>
        <v/>
      </c>
      <c r="U1015" s="16">
        <f>IF(Occurrence!K1015&gt;0,_xlfn.PERCENTILE.INC(Data!$O$2:$O$2441,($B$4+T1015*($B$5-1))/($B$3-1)),0)</f>
        <v/>
      </c>
      <c r="V1015" s="16">
        <f>IF(Occurrence!K1015&gt;0,_xlfn.PERCENTILE.INC(Occurrence!$I$2:$I$2441,($B$6+T1015*($B$7-1))/($B$3-1)),0)</f>
        <v/>
      </c>
      <c r="W1015" s="16">
        <f>IF(Occurrence!K1015&gt;0,Occurrence!K1015/V1015,0)</f>
        <v/>
      </c>
      <c r="X1015" s="9">
        <f>IF(Occurrence!K1015&gt;0,U1015*W1015,0)</f>
        <v/>
      </c>
      <c r="Y1015" s="24">
        <f>COUNTIF(Data!$X$2:$X$2441,"&lt;="&amp;Data!X1015)/($B$3+1)</f>
        <v/>
      </c>
      <c r="Z1015" s="16">
        <f>_xlfn.PERCENTILE.INC(Data!$U$2:$U$2441,Y1015)</f>
        <v/>
      </c>
      <c r="AA1015" s="16">
        <f>_xlfn.PERCENTILE.INC(Data!$V$2:$V$2441,Y1015)</f>
        <v/>
      </c>
      <c r="AB1015" s="16">
        <f>Data!X1015-AA1015</f>
        <v/>
      </c>
      <c r="AC1015" s="9">
        <f>Z1015+AB1015</f>
        <v/>
      </c>
      <c r="AD1015" s="24">
        <f>COUNTIF(Data!$Y$2:$Y$2441,"&lt;="&amp;Data!Y1015)/($B$3+1)</f>
        <v/>
      </c>
      <c r="AE1015" s="16">
        <f>_xlfn.PERCENTILE.INC(Data!$U$2:$U$2441,AD1015)</f>
        <v/>
      </c>
      <c r="AF1015" s="16">
        <f>_xlfn.PERCENTILE.INC(Data!$V$2:$V$2441,AD1015)</f>
        <v/>
      </c>
      <c r="AG1015" s="16">
        <f>Data!Y1015-AF1015</f>
        <v/>
      </c>
      <c r="AH1015" s="9">
        <f>AE1015+AG1015</f>
        <v/>
      </c>
    </row>
    <row r="1016">
      <c r="N1016" s="14">
        <f>Data!A1016</f>
        <v/>
      </c>
      <c r="O1016" s="24">
        <f>IF(Occurrence!J1016&gt;0,COUNTIFS(Occurrence!$J$2:$J$2441,"&gt;0",Occurrence!$J$2:$J$2441,"&lt;="&amp;Occurrence!J1016)/($B$8+1),0)</f>
        <v/>
      </c>
      <c r="P1016" s="16">
        <f>IF(Occurrence!J1016&gt;0,_xlfn.PERCENTILE.INC(Data!$O$2:$O$2441,($B$4+O1016*($B$5-1))/($B$3-1)),0)</f>
        <v/>
      </c>
      <c r="Q1016" s="16">
        <f>IF(Occurrence!J1016&gt;0,_xlfn.PERCENTILE.INC(Occurrence!$I$2:$I$2441,($B$6+O1016*($B$7-1))/($B$3-1)),0)</f>
        <v/>
      </c>
      <c r="R1016" s="16">
        <f>IF(Occurrence!J1016&gt;0,Occurrence!J1016/Q1016,0)</f>
        <v/>
      </c>
      <c r="S1016" s="9">
        <f>IF(Occurrence!J1016&gt;0,P1016*R1016,0)</f>
        <v/>
      </c>
      <c r="T1016" s="24">
        <f>IF(Occurrence!K1016&gt;0,COUNTIFS(Occurrence!$K$2:$K$2441,"&gt;0",Occurrence!$K$2:$K$2441,"&lt;="&amp;Occurrence!K1016)/($B$9+1),0)</f>
        <v/>
      </c>
      <c r="U1016" s="16">
        <f>IF(Occurrence!K1016&gt;0,_xlfn.PERCENTILE.INC(Data!$O$2:$O$2441,($B$4+T1016*($B$5-1))/($B$3-1)),0)</f>
        <v/>
      </c>
      <c r="V1016" s="16">
        <f>IF(Occurrence!K1016&gt;0,_xlfn.PERCENTILE.INC(Occurrence!$I$2:$I$2441,($B$6+T1016*($B$7-1))/($B$3-1)),0)</f>
        <v/>
      </c>
      <c r="W1016" s="16">
        <f>IF(Occurrence!K1016&gt;0,Occurrence!K1016/V1016,0)</f>
        <v/>
      </c>
      <c r="X1016" s="9">
        <f>IF(Occurrence!K1016&gt;0,U1016*W1016,0)</f>
        <v/>
      </c>
      <c r="Y1016" s="24">
        <f>COUNTIF(Data!$X$2:$X$2441,"&lt;="&amp;Data!X1016)/($B$3+1)</f>
        <v/>
      </c>
      <c r="Z1016" s="16">
        <f>_xlfn.PERCENTILE.INC(Data!$U$2:$U$2441,Y1016)</f>
        <v/>
      </c>
      <c r="AA1016" s="16">
        <f>_xlfn.PERCENTILE.INC(Data!$V$2:$V$2441,Y1016)</f>
        <v/>
      </c>
      <c r="AB1016" s="16">
        <f>Data!X1016-AA1016</f>
        <v/>
      </c>
      <c r="AC1016" s="9">
        <f>Z1016+AB1016</f>
        <v/>
      </c>
      <c r="AD1016" s="24">
        <f>COUNTIF(Data!$Y$2:$Y$2441,"&lt;="&amp;Data!Y1016)/($B$3+1)</f>
        <v/>
      </c>
      <c r="AE1016" s="16">
        <f>_xlfn.PERCENTILE.INC(Data!$U$2:$U$2441,AD1016)</f>
        <v/>
      </c>
      <c r="AF1016" s="16">
        <f>_xlfn.PERCENTILE.INC(Data!$V$2:$V$2441,AD1016)</f>
        <v/>
      </c>
      <c r="AG1016" s="16">
        <f>Data!Y1016-AF1016</f>
        <v/>
      </c>
      <c r="AH1016" s="9">
        <f>AE1016+AG1016</f>
        <v/>
      </c>
    </row>
    <row r="1017">
      <c r="N1017" s="14">
        <f>Data!A1017</f>
        <v/>
      </c>
      <c r="O1017" s="24">
        <f>IF(Occurrence!J1017&gt;0,COUNTIFS(Occurrence!$J$2:$J$2441,"&gt;0",Occurrence!$J$2:$J$2441,"&lt;="&amp;Occurrence!J1017)/($B$8+1),0)</f>
        <v/>
      </c>
      <c r="P1017" s="16">
        <f>IF(Occurrence!J1017&gt;0,_xlfn.PERCENTILE.INC(Data!$O$2:$O$2441,($B$4+O1017*($B$5-1))/($B$3-1)),0)</f>
        <v/>
      </c>
      <c r="Q1017" s="16">
        <f>IF(Occurrence!J1017&gt;0,_xlfn.PERCENTILE.INC(Occurrence!$I$2:$I$2441,($B$6+O1017*($B$7-1))/($B$3-1)),0)</f>
        <v/>
      </c>
      <c r="R1017" s="16">
        <f>IF(Occurrence!J1017&gt;0,Occurrence!J1017/Q1017,0)</f>
        <v/>
      </c>
      <c r="S1017" s="9">
        <f>IF(Occurrence!J1017&gt;0,P1017*R1017,0)</f>
        <v/>
      </c>
      <c r="T1017" s="24">
        <f>IF(Occurrence!K1017&gt;0,COUNTIFS(Occurrence!$K$2:$K$2441,"&gt;0",Occurrence!$K$2:$K$2441,"&lt;="&amp;Occurrence!K1017)/($B$9+1),0)</f>
        <v/>
      </c>
      <c r="U1017" s="16">
        <f>IF(Occurrence!K1017&gt;0,_xlfn.PERCENTILE.INC(Data!$O$2:$O$2441,($B$4+T1017*($B$5-1))/($B$3-1)),0)</f>
        <v/>
      </c>
      <c r="V1017" s="16">
        <f>IF(Occurrence!K1017&gt;0,_xlfn.PERCENTILE.INC(Occurrence!$I$2:$I$2441,($B$6+T1017*($B$7-1))/($B$3-1)),0)</f>
        <v/>
      </c>
      <c r="W1017" s="16">
        <f>IF(Occurrence!K1017&gt;0,Occurrence!K1017/V1017,0)</f>
        <v/>
      </c>
      <c r="X1017" s="9">
        <f>IF(Occurrence!K1017&gt;0,U1017*W1017,0)</f>
        <v/>
      </c>
      <c r="Y1017" s="24">
        <f>COUNTIF(Data!$X$2:$X$2441,"&lt;="&amp;Data!X1017)/($B$3+1)</f>
        <v/>
      </c>
      <c r="Z1017" s="16">
        <f>_xlfn.PERCENTILE.INC(Data!$U$2:$U$2441,Y1017)</f>
        <v/>
      </c>
      <c r="AA1017" s="16">
        <f>_xlfn.PERCENTILE.INC(Data!$V$2:$V$2441,Y1017)</f>
        <v/>
      </c>
      <c r="AB1017" s="16">
        <f>Data!X1017-AA1017</f>
        <v/>
      </c>
      <c r="AC1017" s="9">
        <f>Z1017+AB1017</f>
        <v/>
      </c>
      <c r="AD1017" s="24">
        <f>COUNTIF(Data!$Y$2:$Y$2441,"&lt;="&amp;Data!Y1017)/($B$3+1)</f>
        <v/>
      </c>
      <c r="AE1017" s="16">
        <f>_xlfn.PERCENTILE.INC(Data!$U$2:$U$2441,AD1017)</f>
        <v/>
      </c>
      <c r="AF1017" s="16">
        <f>_xlfn.PERCENTILE.INC(Data!$V$2:$V$2441,AD1017)</f>
        <v/>
      </c>
      <c r="AG1017" s="16">
        <f>Data!Y1017-AF1017</f>
        <v/>
      </c>
      <c r="AH1017" s="9">
        <f>AE1017+AG1017</f>
        <v/>
      </c>
    </row>
    <row r="1018">
      <c r="N1018" s="14">
        <f>Data!A1018</f>
        <v/>
      </c>
      <c r="O1018" s="24">
        <f>IF(Occurrence!J1018&gt;0,COUNTIFS(Occurrence!$J$2:$J$2441,"&gt;0",Occurrence!$J$2:$J$2441,"&lt;="&amp;Occurrence!J1018)/($B$8+1),0)</f>
        <v/>
      </c>
      <c r="P1018" s="16">
        <f>IF(Occurrence!J1018&gt;0,_xlfn.PERCENTILE.INC(Data!$O$2:$O$2441,($B$4+O1018*($B$5-1))/($B$3-1)),0)</f>
        <v/>
      </c>
      <c r="Q1018" s="16">
        <f>IF(Occurrence!J1018&gt;0,_xlfn.PERCENTILE.INC(Occurrence!$I$2:$I$2441,($B$6+O1018*($B$7-1))/($B$3-1)),0)</f>
        <v/>
      </c>
      <c r="R1018" s="16">
        <f>IF(Occurrence!J1018&gt;0,Occurrence!J1018/Q1018,0)</f>
        <v/>
      </c>
      <c r="S1018" s="9">
        <f>IF(Occurrence!J1018&gt;0,P1018*R1018,0)</f>
        <v/>
      </c>
      <c r="T1018" s="24">
        <f>IF(Occurrence!K1018&gt;0,COUNTIFS(Occurrence!$K$2:$K$2441,"&gt;0",Occurrence!$K$2:$K$2441,"&lt;="&amp;Occurrence!K1018)/($B$9+1),0)</f>
        <v/>
      </c>
      <c r="U1018" s="16">
        <f>IF(Occurrence!K1018&gt;0,_xlfn.PERCENTILE.INC(Data!$O$2:$O$2441,($B$4+T1018*($B$5-1))/($B$3-1)),0)</f>
        <v/>
      </c>
      <c r="V1018" s="16">
        <f>IF(Occurrence!K1018&gt;0,_xlfn.PERCENTILE.INC(Occurrence!$I$2:$I$2441,($B$6+T1018*($B$7-1))/($B$3-1)),0)</f>
        <v/>
      </c>
      <c r="W1018" s="16">
        <f>IF(Occurrence!K1018&gt;0,Occurrence!K1018/V1018,0)</f>
        <v/>
      </c>
      <c r="X1018" s="9">
        <f>IF(Occurrence!K1018&gt;0,U1018*W1018,0)</f>
        <v/>
      </c>
      <c r="Y1018" s="24">
        <f>COUNTIF(Data!$X$2:$X$2441,"&lt;="&amp;Data!X1018)/($B$3+1)</f>
        <v/>
      </c>
      <c r="Z1018" s="16">
        <f>_xlfn.PERCENTILE.INC(Data!$U$2:$U$2441,Y1018)</f>
        <v/>
      </c>
      <c r="AA1018" s="16">
        <f>_xlfn.PERCENTILE.INC(Data!$V$2:$V$2441,Y1018)</f>
        <v/>
      </c>
      <c r="AB1018" s="16">
        <f>Data!X1018-AA1018</f>
        <v/>
      </c>
      <c r="AC1018" s="9">
        <f>Z1018+AB1018</f>
        <v/>
      </c>
      <c r="AD1018" s="24">
        <f>COUNTIF(Data!$Y$2:$Y$2441,"&lt;="&amp;Data!Y1018)/($B$3+1)</f>
        <v/>
      </c>
      <c r="AE1018" s="16">
        <f>_xlfn.PERCENTILE.INC(Data!$U$2:$U$2441,AD1018)</f>
        <v/>
      </c>
      <c r="AF1018" s="16">
        <f>_xlfn.PERCENTILE.INC(Data!$V$2:$V$2441,AD1018)</f>
        <v/>
      </c>
      <c r="AG1018" s="16">
        <f>Data!Y1018-AF1018</f>
        <v/>
      </c>
      <c r="AH1018" s="9">
        <f>AE1018+AG1018</f>
        <v/>
      </c>
    </row>
    <row r="1019">
      <c r="N1019" s="14">
        <f>Data!A1019</f>
        <v/>
      </c>
      <c r="O1019" s="24">
        <f>IF(Occurrence!J1019&gt;0,COUNTIFS(Occurrence!$J$2:$J$2441,"&gt;0",Occurrence!$J$2:$J$2441,"&lt;="&amp;Occurrence!J1019)/($B$8+1),0)</f>
        <v/>
      </c>
      <c r="P1019" s="16">
        <f>IF(Occurrence!J1019&gt;0,_xlfn.PERCENTILE.INC(Data!$O$2:$O$2441,($B$4+O1019*($B$5-1))/($B$3-1)),0)</f>
        <v/>
      </c>
      <c r="Q1019" s="16">
        <f>IF(Occurrence!J1019&gt;0,_xlfn.PERCENTILE.INC(Occurrence!$I$2:$I$2441,($B$6+O1019*($B$7-1))/($B$3-1)),0)</f>
        <v/>
      </c>
      <c r="R1019" s="16">
        <f>IF(Occurrence!J1019&gt;0,Occurrence!J1019/Q1019,0)</f>
        <v/>
      </c>
      <c r="S1019" s="9">
        <f>IF(Occurrence!J1019&gt;0,P1019*R1019,0)</f>
        <v/>
      </c>
      <c r="T1019" s="24">
        <f>IF(Occurrence!K1019&gt;0,COUNTIFS(Occurrence!$K$2:$K$2441,"&gt;0",Occurrence!$K$2:$K$2441,"&lt;="&amp;Occurrence!K1019)/($B$9+1),0)</f>
        <v/>
      </c>
      <c r="U1019" s="16">
        <f>IF(Occurrence!K1019&gt;0,_xlfn.PERCENTILE.INC(Data!$O$2:$O$2441,($B$4+T1019*($B$5-1))/($B$3-1)),0)</f>
        <v/>
      </c>
      <c r="V1019" s="16">
        <f>IF(Occurrence!K1019&gt;0,_xlfn.PERCENTILE.INC(Occurrence!$I$2:$I$2441,($B$6+T1019*($B$7-1))/($B$3-1)),0)</f>
        <v/>
      </c>
      <c r="W1019" s="16">
        <f>IF(Occurrence!K1019&gt;0,Occurrence!K1019/V1019,0)</f>
        <v/>
      </c>
      <c r="X1019" s="9">
        <f>IF(Occurrence!K1019&gt;0,U1019*W1019,0)</f>
        <v/>
      </c>
      <c r="Y1019" s="24">
        <f>COUNTIF(Data!$X$2:$X$2441,"&lt;="&amp;Data!X1019)/($B$3+1)</f>
        <v/>
      </c>
      <c r="Z1019" s="16">
        <f>_xlfn.PERCENTILE.INC(Data!$U$2:$U$2441,Y1019)</f>
        <v/>
      </c>
      <c r="AA1019" s="16">
        <f>_xlfn.PERCENTILE.INC(Data!$V$2:$V$2441,Y1019)</f>
        <v/>
      </c>
      <c r="AB1019" s="16">
        <f>Data!X1019-AA1019</f>
        <v/>
      </c>
      <c r="AC1019" s="9">
        <f>Z1019+AB1019</f>
        <v/>
      </c>
      <c r="AD1019" s="24">
        <f>COUNTIF(Data!$Y$2:$Y$2441,"&lt;="&amp;Data!Y1019)/($B$3+1)</f>
        <v/>
      </c>
      <c r="AE1019" s="16">
        <f>_xlfn.PERCENTILE.INC(Data!$U$2:$U$2441,AD1019)</f>
        <v/>
      </c>
      <c r="AF1019" s="16">
        <f>_xlfn.PERCENTILE.INC(Data!$V$2:$V$2441,AD1019)</f>
        <v/>
      </c>
      <c r="AG1019" s="16">
        <f>Data!Y1019-AF1019</f>
        <v/>
      </c>
      <c r="AH1019" s="9">
        <f>AE1019+AG1019</f>
        <v/>
      </c>
    </row>
    <row r="1020">
      <c r="N1020" s="14">
        <f>Data!A1020</f>
        <v/>
      </c>
      <c r="O1020" s="24">
        <f>IF(Occurrence!J1020&gt;0,COUNTIFS(Occurrence!$J$2:$J$2441,"&gt;0",Occurrence!$J$2:$J$2441,"&lt;="&amp;Occurrence!J1020)/($B$8+1),0)</f>
        <v/>
      </c>
      <c r="P1020" s="16">
        <f>IF(Occurrence!J1020&gt;0,_xlfn.PERCENTILE.INC(Data!$O$2:$O$2441,($B$4+O1020*($B$5-1))/($B$3-1)),0)</f>
        <v/>
      </c>
      <c r="Q1020" s="16">
        <f>IF(Occurrence!J1020&gt;0,_xlfn.PERCENTILE.INC(Occurrence!$I$2:$I$2441,($B$6+O1020*($B$7-1))/($B$3-1)),0)</f>
        <v/>
      </c>
      <c r="R1020" s="16">
        <f>IF(Occurrence!J1020&gt;0,Occurrence!J1020/Q1020,0)</f>
        <v/>
      </c>
      <c r="S1020" s="9">
        <f>IF(Occurrence!J1020&gt;0,P1020*R1020,0)</f>
        <v/>
      </c>
      <c r="T1020" s="24">
        <f>IF(Occurrence!K1020&gt;0,COUNTIFS(Occurrence!$K$2:$K$2441,"&gt;0",Occurrence!$K$2:$K$2441,"&lt;="&amp;Occurrence!K1020)/($B$9+1),0)</f>
        <v/>
      </c>
      <c r="U1020" s="16">
        <f>IF(Occurrence!K1020&gt;0,_xlfn.PERCENTILE.INC(Data!$O$2:$O$2441,($B$4+T1020*($B$5-1))/($B$3-1)),0)</f>
        <v/>
      </c>
      <c r="V1020" s="16">
        <f>IF(Occurrence!K1020&gt;0,_xlfn.PERCENTILE.INC(Occurrence!$I$2:$I$2441,($B$6+T1020*($B$7-1))/($B$3-1)),0)</f>
        <v/>
      </c>
      <c r="W1020" s="16">
        <f>IF(Occurrence!K1020&gt;0,Occurrence!K1020/V1020,0)</f>
        <v/>
      </c>
      <c r="X1020" s="9">
        <f>IF(Occurrence!K1020&gt;0,U1020*W1020,0)</f>
        <v/>
      </c>
      <c r="Y1020" s="24">
        <f>COUNTIF(Data!$X$2:$X$2441,"&lt;="&amp;Data!X1020)/($B$3+1)</f>
        <v/>
      </c>
      <c r="Z1020" s="16">
        <f>_xlfn.PERCENTILE.INC(Data!$U$2:$U$2441,Y1020)</f>
        <v/>
      </c>
      <c r="AA1020" s="16">
        <f>_xlfn.PERCENTILE.INC(Data!$V$2:$V$2441,Y1020)</f>
        <v/>
      </c>
      <c r="AB1020" s="16">
        <f>Data!X1020-AA1020</f>
        <v/>
      </c>
      <c r="AC1020" s="9">
        <f>Z1020+AB1020</f>
        <v/>
      </c>
      <c r="AD1020" s="24">
        <f>COUNTIF(Data!$Y$2:$Y$2441,"&lt;="&amp;Data!Y1020)/($B$3+1)</f>
        <v/>
      </c>
      <c r="AE1020" s="16">
        <f>_xlfn.PERCENTILE.INC(Data!$U$2:$U$2441,AD1020)</f>
        <v/>
      </c>
      <c r="AF1020" s="16">
        <f>_xlfn.PERCENTILE.INC(Data!$V$2:$V$2441,AD1020)</f>
        <v/>
      </c>
      <c r="AG1020" s="16">
        <f>Data!Y1020-AF1020</f>
        <v/>
      </c>
      <c r="AH1020" s="9">
        <f>AE1020+AG1020</f>
        <v/>
      </c>
    </row>
    <row r="1021">
      <c r="N1021" s="14">
        <f>Data!A1021</f>
        <v/>
      </c>
      <c r="O1021" s="24">
        <f>IF(Occurrence!J1021&gt;0,COUNTIFS(Occurrence!$J$2:$J$2441,"&gt;0",Occurrence!$J$2:$J$2441,"&lt;="&amp;Occurrence!J1021)/($B$8+1),0)</f>
        <v/>
      </c>
      <c r="P1021" s="16">
        <f>IF(Occurrence!J1021&gt;0,_xlfn.PERCENTILE.INC(Data!$O$2:$O$2441,($B$4+O1021*($B$5-1))/($B$3-1)),0)</f>
        <v/>
      </c>
      <c r="Q1021" s="16">
        <f>IF(Occurrence!J1021&gt;0,_xlfn.PERCENTILE.INC(Occurrence!$I$2:$I$2441,($B$6+O1021*($B$7-1))/($B$3-1)),0)</f>
        <v/>
      </c>
      <c r="R1021" s="16">
        <f>IF(Occurrence!J1021&gt;0,Occurrence!J1021/Q1021,0)</f>
        <v/>
      </c>
      <c r="S1021" s="9">
        <f>IF(Occurrence!J1021&gt;0,P1021*R1021,0)</f>
        <v/>
      </c>
      <c r="T1021" s="24">
        <f>IF(Occurrence!K1021&gt;0,COUNTIFS(Occurrence!$K$2:$K$2441,"&gt;0",Occurrence!$K$2:$K$2441,"&lt;="&amp;Occurrence!K1021)/($B$9+1),0)</f>
        <v/>
      </c>
      <c r="U1021" s="16">
        <f>IF(Occurrence!K1021&gt;0,_xlfn.PERCENTILE.INC(Data!$O$2:$O$2441,($B$4+T1021*($B$5-1))/($B$3-1)),0)</f>
        <v/>
      </c>
      <c r="V1021" s="16">
        <f>IF(Occurrence!K1021&gt;0,_xlfn.PERCENTILE.INC(Occurrence!$I$2:$I$2441,($B$6+T1021*($B$7-1))/($B$3-1)),0)</f>
        <v/>
      </c>
      <c r="W1021" s="16">
        <f>IF(Occurrence!K1021&gt;0,Occurrence!K1021/V1021,0)</f>
        <v/>
      </c>
      <c r="X1021" s="9">
        <f>IF(Occurrence!K1021&gt;0,U1021*W1021,0)</f>
        <v/>
      </c>
      <c r="Y1021" s="24">
        <f>COUNTIF(Data!$X$2:$X$2441,"&lt;="&amp;Data!X1021)/($B$3+1)</f>
        <v/>
      </c>
      <c r="Z1021" s="16">
        <f>_xlfn.PERCENTILE.INC(Data!$U$2:$U$2441,Y1021)</f>
        <v/>
      </c>
      <c r="AA1021" s="16">
        <f>_xlfn.PERCENTILE.INC(Data!$V$2:$V$2441,Y1021)</f>
        <v/>
      </c>
      <c r="AB1021" s="16">
        <f>Data!X1021-AA1021</f>
        <v/>
      </c>
      <c r="AC1021" s="9">
        <f>Z1021+AB1021</f>
        <v/>
      </c>
      <c r="AD1021" s="24">
        <f>COUNTIF(Data!$Y$2:$Y$2441,"&lt;="&amp;Data!Y1021)/($B$3+1)</f>
        <v/>
      </c>
      <c r="AE1021" s="16">
        <f>_xlfn.PERCENTILE.INC(Data!$U$2:$U$2441,AD1021)</f>
        <v/>
      </c>
      <c r="AF1021" s="16">
        <f>_xlfn.PERCENTILE.INC(Data!$V$2:$V$2441,AD1021)</f>
        <v/>
      </c>
      <c r="AG1021" s="16">
        <f>Data!Y1021-AF1021</f>
        <v/>
      </c>
      <c r="AH1021" s="9">
        <f>AE1021+AG1021</f>
        <v/>
      </c>
    </row>
    <row r="1022">
      <c r="N1022" s="14">
        <f>Data!A1022</f>
        <v/>
      </c>
      <c r="O1022" s="24">
        <f>IF(Occurrence!J1022&gt;0,COUNTIFS(Occurrence!$J$2:$J$2441,"&gt;0",Occurrence!$J$2:$J$2441,"&lt;="&amp;Occurrence!J1022)/($B$8+1),0)</f>
        <v/>
      </c>
      <c r="P1022" s="16">
        <f>IF(Occurrence!J1022&gt;0,_xlfn.PERCENTILE.INC(Data!$O$2:$O$2441,($B$4+O1022*($B$5-1))/($B$3-1)),0)</f>
        <v/>
      </c>
      <c r="Q1022" s="16">
        <f>IF(Occurrence!J1022&gt;0,_xlfn.PERCENTILE.INC(Occurrence!$I$2:$I$2441,($B$6+O1022*($B$7-1))/($B$3-1)),0)</f>
        <v/>
      </c>
      <c r="R1022" s="16">
        <f>IF(Occurrence!J1022&gt;0,Occurrence!J1022/Q1022,0)</f>
        <v/>
      </c>
      <c r="S1022" s="9">
        <f>IF(Occurrence!J1022&gt;0,P1022*R1022,0)</f>
        <v/>
      </c>
      <c r="T1022" s="24">
        <f>IF(Occurrence!K1022&gt;0,COUNTIFS(Occurrence!$K$2:$K$2441,"&gt;0",Occurrence!$K$2:$K$2441,"&lt;="&amp;Occurrence!K1022)/($B$9+1),0)</f>
        <v/>
      </c>
      <c r="U1022" s="16">
        <f>IF(Occurrence!K1022&gt;0,_xlfn.PERCENTILE.INC(Data!$O$2:$O$2441,($B$4+T1022*($B$5-1))/($B$3-1)),0)</f>
        <v/>
      </c>
      <c r="V1022" s="16">
        <f>IF(Occurrence!K1022&gt;0,_xlfn.PERCENTILE.INC(Occurrence!$I$2:$I$2441,($B$6+T1022*($B$7-1))/($B$3-1)),0)</f>
        <v/>
      </c>
      <c r="W1022" s="16">
        <f>IF(Occurrence!K1022&gt;0,Occurrence!K1022/V1022,0)</f>
        <v/>
      </c>
      <c r="X1022" s="9">
        <f>IF(Occurrence!K1022&gt;0,U1022*W1022,0)</f>
        <v/>
      </c>
      <c r="Y1022" s="24">
        <f>COUNTIF(Data!$X$2:$X$2441,"&lt;="&amp;Data!X1022)/($B$3+1)</f>
        <v/>
      </c>
      <c r="Z1022" s="16">
        <f>_xlfn.PERCENTILE.INC(Data!$U$2:$U$2441,Y1022)</f>
        <v/>
      </c>
      <c r="AA1022" s="16">
        <f>_xlfn.PERCENTILE.INC(Data!$V$2:$V$2441,Y1022)</f>
        <v/>
      </c>
      <c r="AB1022" s="16">
        <f>Data!X1022-AA1022</f>
        <v/>
      </c>
      <c r="AC1022" s="9">
        <f>Z1022+AB1022</f>
        <v/>
      </c>
      <c r="AD1022" s="24">
        <f>COUNTIF(Data!$Y$2:$Y$2441,"&lt;="&amp;Data!Y1022)/($B$3+1)</f>
        <v/>
      </c>
      <c r="AE1022" s="16">
        <f>_xlfn.PERCENTILE.INC(Data!$U$2:$U$2441,AD1022)</f>
        <v/>
      </c>
      <c r="AF1022" s="16">
        <f>_xlfn.PERCENTILE.INC(Data!$V$2:$V$2441,AD1022)</f>
        <v/>
      </c>
      <c r="AG1022" s="16">
        <f>Data!Y1022-AF1022</f>
        <v/>
      </c>
      <c r="AH1022" s="9">
        <f>AE1022+AG1022</f>
        <v/>
      </c>
    </row>
    <row r="1023">
      <c r="N1023" s="14">
        <f>Data!A1023</f>
        <v/>
      </c>
      <c r="O1023" s="24">
        <f>IF(Occurrence!J1023&gt;0,COUNTIFS(Occurrence!$J$2:$J$2441,"&gt;0",Occurrence!$J$2:$J$2441,"&lt;="&amp;Occurrence!J1023)/($B$8+1),0)</f>
        <v/>
      </c>
      <c r="P1023" s="16">
        <f>IF(Occurrence!J1023&gt;0,_xlfn.PERCENTILE.INC(Data!$O$2:$O$2441,($B$4+O1023*($B$5-1))/($B$3-1)),0)</f>
        <v/>
      </c>
      <c r="Q1023" s="16">
        <f>IF(Occurrence!J1023&gt;0,_xlfn.PERCENTILE.INC(Occurrence!$I$2:$I$2441,($B$6+O1023*($B$7-1))/($B$3-1)),0)</f>
        <v/>
      </c>
      <c r="R1023" s="16">
        <f>IF(Occurrence!J1023&gt;0,Occurrence!J1023/Q1023,0)</f>
        <v/>
      </c>
      <c r="S1023" s="9">
        <f>IF(Occurrence!J1023&gt;0,P1023*R1023,0)</f>
        <v/>
      </c>
      <c r="T1023" s="24">
        <f>IF(Occurrence!K1023&gt;0,COUNTIFS(Occurrence!$K$2:$K$2441,"&gt;0",Occurrence!$K$2:$K$2441,"&lt;="&amp;Occurrence!K1023)/($B$9+1),0)</f>
        <v/>
      </c>
      <c r="U1023" s="16">
        <f>IF(Occurrence!K1023&gt;0,_xlfn.PERCENTILE.INC(Data!$O$2:$O$2441,($B$4+T1023*($B$5-1))/($B$3-1)),0)</f>
        <v/>
      </c>
      <c r="V1023" s="16">
        <f>IF(Occurrence!K1023&gt;0,_xlfn.PERCENTILE.INC(Occurrence!$I$2:$I$2441,($B$6+T1023*($B$7-1))/($B$3-1)),0)</f>
        <v/>
      </c>
      <c r="W1023" s="16">
        <f>IF(Occurrence!K1023&gt;0,Occurrence!K1023/V1023,0)</f>
        <v/>
      </c>
      <c r="X1023" s="9">
        <f>IF(Occurrence!K1023&gt;0,U1023*W1023,0)</f>
        <v/>
      </c>
      <c r="Y1023" s="24">
        <f>COUNTIF(Data!$X$2:$X$2441,"&lt;="&amp;Data!X1023)/($B$3+1)</f>
        <v/>
      </c>
      <c r="Z1023" s="16">
        <f>_xlfn.PERCENTILE.INC(Data!$U$2:$U$2441,Y1023)</f>
        <v/>
      </c>
      <c r="AA1023" s="16">
        <f>_xlfn.PERCENTILE.INC(Data!$V$2:$V$2441,Y1023)</f>
        <v/>
      </c>
      <c r="AB1023" s="16">
        <f>Data!X1023-AA1023</f>
        <v/>
      </c>
      <c r="AC1023" s="9">
        <f>Z1023+AB1023</f>
        <v/>
      </c>
      <c r="AD1023" s="24">
        <f>COUNTIF(Data!$Y$2:$Y$2441,"&lt;="&amp;Data!Y1023)/($B$3+1)</f>
        <v/>
      </c>
      <c r="AE1023" s="16">
        <f>_xlfn.PERCENTILE.INC(Data!$U$2:$U$2441,AD1023)</f>
        <v/>
      </c>
      <c r="AF1023" s="16">
        <f>_xlfn.PERCENTILE.INC(Data!$V$2:$V$2441,AD1023)</f>
        <v/>
      </c>
      <c r="AG1023" s="16">
        <f>Data!Y1023-AF1023</f>
        <v/>
      </c>
      <c r="AH1023" s="9">
        <f>AE1023+AG1023</f>
        <v/>
      </c>
    </row>
    <row r="1024">
      <c r="N1024" s="14">
        <f>Data!A1024</f>
        <v/>
      </c>
      <c r="O1024" s="24">
        <f>IF(Occurrence!J1024&gt;0,COUNTIFS(Occurrence!$J$2:$J$2441,"&gt;0",Occurrence!$J$2:$J$2441,"&lt;="&amp;Occurrence!J1024)/($B$8+1),0)</f>
        <v/>
      </c>
      <c r="P1024" s="16">
        <f>IF(Occurrence!J1024&gt;0,_xlfn.PERCENTILE.INC(Data!$O$2:$O$2441,($B$4+O1024*($B$5-1))/($B$3-1)),0)</f>
        <v/>
      </c>
      <c r="Q1024" s="16">
        <f>IF(Occurrence!J1024&gt;0,_xlfn.PERCENTILE.INC(Occurrence!$I$2:$I$2441,($B$6+O1024*($B$7-1))/($B$3-1)),0)</f>
        <v/>
      </c>
      <c r="R1024" s="16">
        <f>IF(Occurrence!J1024&gt;0,Occurrence!J1024/Q1024,0)</f>
        <v/>
      </c>
      <c r="S1024" s="9">
        <f>IF(Occurrence!J1024&gt;0,P1024*R1024,0)</f>
        <v/>
      </c>
      <c r="T1024" s="24">
        <f>IF(Occurrence!K1024&gt;0,COUNTIFS(Occurrence!$K$2:$K$2441,"&gt;0",Occurrence!$K$2:$K$2441,"&lt;="&amp;Occurrence!K1024)/($B$9+1),0)</f>
        <v/>
      </c>
      <c r="U1024" s="16">
        <f>IF(Occurrence!K1024&gt;0,_xlfn.PERCENTILE.INC(Data!$O$2:$O$2441,($B$4+T1024*($B$5-1))/($B$3-1)),0)</f>
        <v/>
      </c>
      <c r="V1024" s="16">
        <f>IF(Occurrence!K1024&gt;0,_xlfn.PERCENTILE.INC(Occurrence!$I$2:$I$2441,($B$6+T1024*($B$7-1))/($B$3-1)),0)</f>
        <v/>
      </c>
      <c r="W1024" s="16">
        <f>IF(Occurrence!K1024&gt;0,Occurrence!K1024/V1024,0)</f>
        <v/>
      </c>
      <c r="X1024" s="9">
        <f>IF(Occurrence!K1024&gt;0,U1024*W1024,0)</f>
        <v/>
      </c>
      <c r="Y1024" s="24">
        <f>COUNTIF(Data!$X$2:$X$2441,"&lt;="&amp;Data!X1024)/($B$3+1)</f>
        <v/>
      </c>
      <c r="Z1024" s="16">
        <f>_xlfn.PERCENTILE.INC(Data!$U$2:$U$2441,Y1024)</f>
        <v/>
      </c>
      <c r="AA1024" s="16">
        <f>_xlfn.PERCENTILE.INC(Data!$V$2:$V$2441,Y1024)</f>
        <v/>
      </c>
      <c r="AB1024" s="16">
        <f>Data!X1024-AA1024</f>
        <v/>
      </c>
      <c r="AC1024" s="9">
        <f>Z1024+AB1024</f>
        <v/>
      </c>
      <c r="AD1024" s="24">
        <f>COUNTIF(Data!$Y$2:$Y$2441,"&lt;="&amp;Data!Y1024)/($B$3+1)</f>
        <v/>
      </c>
      <c r="AE1024" s="16">
        <f>_xlfn.PERCENTILE.INC(Data!$U$2:$U$2441,AD1024)</f>
        <v/>
      </c>
      <c r="AF1024" s="16">
        <f>_xlfn.PERCENTILE.INC(Data!$V$2:$V$2441,AD1024)</f>
        <v/>
      </c>
      <c r="AG1024" s="16">
        <f>Data!Y1024-AF1024</f>
        <v/>
      </c>
      <c r="AH1024" s="9">
        <f>AE1024+AG1024</f>
        <v/>
      </c>
    </row>
    <row r="1025">
      <c r="N1025" s="14">
        <f>Data!A1025</f>
        <v/>
      </c>
      <c r="O1025" s="24">
        <f>IF(Occurrence!J1025&gt;0,COUNTIFS(Occurrence!$J$2:$J$2441,"&gt;0",Occurrence!$J$2:$J$2441,"&lt;="&amp;Occurrence!J1025)/($B$8+1),0)</f>
        <v/>
      </c>
      <c r="P1025" s="16">
        <f>IF(Occurrence!J1025&gt;0,_xlfn.PERCENTILE.INC(Data!$O$2:$O$2441,($B$4+O1025*($B$5-1))/($B$3-1)),0)</f>
        <v/>
      </c>
      <c r="Q1025" s="16">
        <f>IF(Occurrence!J1025&gt;0,_xlfn.PERCENTILE.INC(Occurrence!$I$2:$I$2441,($B$6+O1025*($B$7-1))/($B$3-1)),0)</f>
        <v/>
      </c>
      <c r="R1025" s="16">
        <f>IF(Occurrence!J1025&gt;0,Occurrence!J1025/Q1025,0)</f>
        <v/>
      </c>
      <c r="S1025" s="9">
        <f>IF(Occurrence!J1025&gt;0,P1025*R1025,0)</f>
        <v/>
      </c>
      <c r="T1025" s="24">
        <f>IF(Occurrence!K1025&gt;0,COUNTIFS(Occurrence!$K$2:$K$2441,"&gt;0",Occurrence!$K$2:$K$2441,"&lt;="&amp;Occurrence!K1025)/($B$9+1),0)</f>
        <v/>
      </c>
      <c r="U1025" s="16">
        <f>IF(Occurrence!K1025&gt;0,_xlfn.PERCENTILE.INC(Data!$O$2:$O$2441,($B$4+T1025*($B$5-1))/($B$3-1)),0)</f>
        <v/>
      </c>
      <c r="V1025" s="16">
        <f>IF(Occurrence!K1025&gt;0,_xlfn.PERCENTILE.INC(Occurrence!$I$2:$I$2441,($B$6+T1025*($B$7-1))/($B$3-1)),0)</f>
        <v/>
      </c>
      <c r="W1025" s="16">
        <f>IF(Occurrence!K1025&gt;0,Occurrence!K1025/V1025,0)</f>
        <v/>
      </c>
      <c r="X1025" s="9">
        <f>IF(Occurrence!K1025&gt;0,U1025*W1025,0)</f>
        <v/>
      </c>
      <c r="Y1025" s="24">
        <f>COUNTIF(Data!$X$2:$X$2441,"&lt;="&amp;Data!X1025)/($B$3+1)</f>
        <v/>
      </c>
      <c r="Z1025" s="16">
        <f>_xlfn.PERCENTILE.INC(Data!$U$2:$U$2441,Y1025)</f>
        <v/>
      </c>
      <c r="AA1025" s="16">
        <f>_xlfn.PERCENTILE.INC(Data!$V$2:$V$2441,Y1025)</f>
        <v/>
      </c>
      <c r="AB1025" s="16">
        <f>Data!X1025-AA1025</f>
        <v/>
      </c>
      <c r="AC1025" s="9">
        <f>Z1025+AB1025</f>
        <v/>
      </c>
      <c r="AD1025" s="24">
        <f>COUNTIF(Data!$Y$2:$Y$2441,"&lt;="&amp;Data!Y1025)/($B$3+1)</f>
        <v/>
      </c>
      <c r="AE1025" s="16">
        <f>_xlfn.PERCENTILE.INC(Data!$U$2:$U$2441,AD1025)</f>
        <v/>
      </c>
      <c r="AF1025" s="16">
        <f>_xlfn.PERCENTILE.INC(Data!$V$2:$V$2441,AD1025)</f>
        <v/>
      </c>
      <c r="AG1025" s="16">
        <f>Data!Y1025-AF1025</f>
        <v/>
      </c>
      <c r="AH1025" s="9">
        <f>AE1025+AG1025</f>
        <v/>
      </c>
    </row>
    <row r="1026">
      <c r="N1026" s="14">
        <f>Data!A1026</f>
        <v/>
      </c>
      <c r="O1026" s="24">
        <f>IF(Occurrence!J1026&gt;0,COUNTIFS(Occurrence!$J$2:$J$2441,"&gt;0",Occurrence!$J$2:$J$2441,"&lt;="&amp;Occurrence!J1026)/($B$8+1),0)</f>
        <v/>
      </c>
      <c r="P1026" s="16">
        <f>IF(Occurrence!J1026&gt;0,_xlfn.PERCENTILE.INC(Data!$O$2:$O$2441,($B$4+O1026*($B$5-1))/($B$3-1)),0)</f>
        <v/>
      </c>
      <c r="Q1026" s="16">
        <f>IF(Occurrence!J1026&gt;0,_xlfn.PERCENTILE.INC(Occurrence!$I$2:$I$2441,($B$6+O1026*($B$7-1))/($B$3-1)),0)</f>
        <v/>
      </c>
      <c r="R1026" s="16">
        <f>IF(Occurrence!J1026&gt;0,Occurrence!J1026/Q1026,0)</f>
        <v/>
      </c>
      <c r="S1026" s="9">
        <f>IF(Occurrence!J1026&gt;0,P1026*R1026,0)</f>
        <v/>
      </c>
      <c r="T1026" s="24">
        <f>IF(Occurrence!K1026&gt;0,COUNTIFS(Occurrence!$K$2:$K$2441,"&gt;0",Occurrence!$K$2:$K$2441,"&lt;="&amp;Occurrence!K1026)/($B$9+1),0)</f>
        <v/>
      </c>
      <c r="U1026" s="16">
        <f>IF(Occurrence!K1026&gt;0,_xlfn.PERCENTILE.INC(Data!$O$2:$O$2441,($B$4+T1026*($B$5-1))/($B$3-1)),0)</f>
        <v/>
      </c>
      <c r="V1026" s="16">
        <f>IF(Occurrence!K1026&gt;0,_xlfn.PERCENTILE.INC(Occurrence!$I$2:$I$2441,($B$6+T1026*($B$7-1))/($B$3-1)),0)</f>
        <v/>
      </c>
      <c r="W1026" s="16">
        <f>IF(Occurrence!K1026&gt;0,Occurrence!K1026/V1026,0)</f>
        <v/>
      </c>
      <c r="X1026" s="9">
        <f>IF(Occurrence!K1026&gt;0,U1026*W1026,0)</f>
        <v/>
      </c>
      <c r="Y1026" s="24">
        <f>COUNTIF(Data!$X$2:$X$2441,"&lt;="&amp;Data!X1026)/($B$3+1)</f>
        <v/>
      </c>
      <c r="Z1026" s="16">
        <f>_xlfn.PERCENTILE.INC(Data!$U$2:$U$2441,Y1026)</f>
        <v/>
      </c>
      <c r="AA1026" s="16">
        <f>_xlfn.PERCENTILE.INC(Data!$V$2:$V$2441,Y1026)</f>
        <v/>
      </c>
      <c r="AB1026" s="16">
        <f>Data!X1026-AA1026</f>
        <v/>
      </c>
      <c r="AC1026" s="9">
        <f>Z1026+AB1026</f>
        <v/>
      </c>
      <c r="AD1026" s="24">
        <f>COUNTIF(Data!$Y$2:$Y$2441,"&lt;="&amp;Data!Y1026)/($B$3+1)</f>
        <v/>
      </c>
      <c r="AE1026" s="16">
        <f>_xlfn.PERCENTILE.INC(Data!$U$2:$U$2441,AD1026)</f>
        <v/>
      </c>
      <c r="AF1026" s="16">
        <f>_xlfn.PERCENTILE.INC(Data!$V$2:$V$2441,AD1026)</f>
        <v/>
      </c>
      <c r="AG1026" s="16">
        <f>Data!Y1026-AF1026</f>
        <v/>
      </c>
      <c r="AH1026" s="9">
        <f>AE1026+AG1026</f>
        <v/>
      </c>
    </row>
    <row r="1027">
      <c r="N1027" s="14">
        <f>Data!A1027</f>
        <v/>
      </c>
      <c r="O1027" s="24">
        <f>IF(Occurrence!J1027&gt;0,COUNTIFS(Occurrence!$J$2:$J$2441,"&gt;0",Occurrence!$J$2:$J$2441,"&lt;="&amp;Occurrence!J1027)/($B$8+1),0)</f>
        <v/>
      </c>
      <c r="P1027" s="16">
        <f>IF(Occurrence!J1027&gt;0,_xlfn.PERCENTILE.INC(Data!$O$2:$O$2441,($B$4+O1027*($B$5-1))/($B$3-1)),0)</f>
        <v/>
      </c>
      <c r="Q1027" s="16">
        <f>IF(Occurrence!J1027&gt;0,_xlfn.PERCENTILE.INC(Occurrence!$I$2:$I$2441,($B$6+O1027*($B$7-1))/($B$3-1)),0)</f>
        <v/>
      </c>
      <c r="R1027" s="16">
        <f>IF(Occurrence!J1027&gt;0,Occurrence!J1027/Q1027,0)</f>
        <v/>
      </c>
      <c r="S1027" s="9">
        <f>IF(Occurrence!J1027&gt;0,P1027*R1027,0)</f>
        <v/>
      </c>
      <c r="T1027" s="24">
        <f>IF(Occurrence!K1027&gt;0,COUNTIFS(Occurrence!$K$2:$K$2441,"&gt;0",Occurrence!$K$2:$K$2441,"&lt;="&amp;Occurrence!K1027)/($B$9+1),0)</f>
        <v/>
      </c>
      <c r="U1027" s="16">
        <f>IF(Occurrence!K1027&gt;0,_xlfn.PERCENTILE.INC(Data!$O$2:$O$2441,($B$4+T1027*($B$5-1))/($B$3-1)),0)</f>
        <v/>
      </c>
      <c r="V1027" s="16">
        <f>IF(Occurrence!K1027&gt;0,_xlfn.PERCENTILE.INC(Occurrence!$I$2:$I$2441,($B$6+T1027*($B$7-1))/($B$3-1)),0)</f>
        <v/>
      </c>
      <c r="W1027" s="16">
        <f>IF(Occurrence!K1027&gt;0,Occurrence!K1027/V1027,0)</f>
        <v/>
      </c>
      <c r="X1027" s="9">
        <f>IF(Occurrence!K1027&gt;0,U1027*W1027,0)</f>
        <v/>
      </c>
      <c r="Y1027" s="24">
        <f>COUNTIF(Data!$X$2:$X$2441,"&lt;="&amp;Data!X1027)/($B$3+1)</f>
        <v/>
      </c>
      <c r="Z1027" s="16">
        <f>_xlfn.PERCENTILE.INC(Data!$U$2:$U$2441,Y1027)</f>
        <v/>
      </c>
      <c r="AA1027" s="16">
        <f>_xlfn.PERCENTILE.INC(Data!$V$2:$V$2441,Y1027)</f>
        <v/>
      </c>
      <c r="AB1027" s="16">
        <f>Data!X1027-AA1027</f>
        <v/>
      </c>
      <c r="AC1027" s="9">
        <f>Z1027+AB1027</f>
        <v/>
      </c>
      <c r="AD1027" s="24">
        <f>COUNTIF(Data!$Y$2:$Y$2441,"&lt;="&amp;Data!Y1027)/($B$3+1)</f>
        <v/>
      </c>
      <c r="AE1027" s="16">
        <f>_xlfn.PERCENTILE.INC(Data!$U$2:$U$2441,AD1027)</f>
        <v/>
      </c>
      <c r="AF1027" s="16">
        <f>_xlfn.PERCENTILE.INC(Data!$V$2:$V$2441,AD1027)</f>
        <v/>
      </c>
      <c r="AG1027" s="16">
        <f>Data!Y1027-AF1027</f>
        <v/>
      </c>
      <c r="AH1027" s="9">
        <f>AE1027+AG1027</f>
        <v/>
      </c>
    </row>
    <row r="1028">
      <c r="N1028" s="14">
        <f>Data!A1028</f>
        <v/>
      </c>
      <c r="O1028" s="24">
        <f>IF(Occurrence!J1028&gt;0,COUNTIFS(Occurrence!$J$2:$J$2441,"&gt;0",Occurrence!$J$2:$J$2441,"&lt;="&amp;Occurrence!J1028)/($B$8+1),0)</f>
        <v/>
      </c>
      <c r="P1028" s="16">
        <f>IF(Occurrence!J1028&gt;0,_xlfn.PERCENTILE.INC(Data!$O$2:$O$2441,($B$4+O1028*($B$5-1))/($B$3-1)),0)</f>
        <v/>
      </c>
      <c r="Q1028" s="16">
        <f>IF(Occurrence!J1028&gt;0,_xlfn.PERCENTILE.INC(Occurrence!$I$2:$I$2441,($B$6+O1028*($B$7-1))/($B$3-1)),0)</f>
        <v/>
      </c>
      <c r="R1028" s="16">
        <f>IF(Occurrence!J1028&gt;0,Occurrence!J1028/Q1028,0)</f>
        <v/>
      </c>
      <c r="S1028" s="9">
        <f>IF(Occurrence!J1028&gt;0,P1028*R1028,0)</f>
        <v/>
      </c>
      <c r="T1028" s="24">
        <f>IF(Occurrence!K1028&gt;0,COUNTIFS(Occurrence!$K$2:$K$2441,"&gt;0",Occurrence!$K$2:$K$2441,"&lt;="&amp;Occurrence!K1028)/($B$9+1),0)</f>
        <v/>
      </c>
      <c r="U1028" s="16">
        <f>IF(Occurrence!K1028&gt;0,_xlfn.PERCENTILE.INC(Data!$O$2:$O$2441,($B$4+T1028*($B$5-1))/($B$3-1)),0)</f>
        <v/>
      </c>
      <c r="V1028" s="16">
        <f>IF(Occurrence!K1028&gt;0,_xlfn.PERCENTILE.INC(Occurrence!$I$2:$I$2441,($B$6+T1028*($B$7-1))/($B$3-1)),0)</f>
        <v/>
      </c>
      <c r="W1028" s="16">
        <f>IF(Occurrence!K1028&gt;0,Occurrence!K1028/V1028,0)</f>
        <v/>
      </c>
      <c r="X1028" s="9">
        <f>IF(Occurrence!K1028&gt;0,U1028*W1028,0)</f>
        <v/>
      </c>
      <c r="Y1028" s="24">
        <f>COUNTIF(Data!$X$2:$X$2441,"&lt;="&amp;Data!X1028)/($B$3+1)</f>
        <v/>
      </c>
      <c r="Z1028" s="16">
        <f>_xlfn.PERCENTILE.INC(Data!$U$2:$U$2441,Y1028)</f>
        <v/>
      </c>
      <c r="AA1028" s="16">
        <f>_xlfn.PERCENTILE.INC(Data!$V$2:$V$2441,Y1028)</f>
        <v/>
      </c>
      <c r="AB1028" s="16">
        <f>Data!X1028-AA1028</f>
        <v/>
      </c>
      <c r="AC1028" s="9">
        <f>Z1028+AB1028</f>
        <v/>
      </c>
      <c r="AD1028" s="24">
        <f>COUNTIF(Data!$Y$2:$Y$2441,"&lt;="&amp;Data!Y1028)/($B$3+1)</f>
        <v/>
      </c>
      <c r="AE1028" s="16">
        <f>_xlfn.PERCENTILE.INC(Data!$U$2:$U$2441,AD1028)</f>
        <v/>
      </c>
      <c r="AF1028" s="16">
        <f>_xlfn.PERCENTILE.INC(Data!$V$2:$V$2441,AD1028)</f>
        <v/>
      </c>
      <c r="AG1028" s="16">
        <f>Data!Y1028-AF1028</f>
        <v/>
      </c>
      <c r="AH1028" s="9">
        <f>AE1028+AG1028</f>
        <v/>
      </c>
    </row>
    <row r="1029">
      <c r="N1029" s="14">
        <f>Data!A1029</f>
        <v/>
      </c>
      <c r="O1029" s="24">
        <f>IF(Occurrence!J1029&gt;0,COUNTIFS(Occurrence!$J$2:$J$2441,"&gt;0",Occurrence!$J$2:$J$2441,"&lt;="&amp;Occurrence!J1029)/($B$8+1),0)</f>
        <v/>
      </c>
      <c r="P1029" s="16">
        <f>IF(Occurrence!J1029&gt;0,_xlfn.PERCENTILE.INC(Data!$O$2:$O$2441,($B$4+O1029*($B$5-1))/($B$3-1)),0)</f>
        <v/>
      </c>
      <c r="Q1029" s="16">
        <f>IF(Occurrence!J1029&gt;0,_xlfn.PERCENTILE.INC(Occurrence!$I$2:$I$2441,($B$6+O1029*($B$7-1))/($B$3-1)),0)</f>
        <v/>
      </c>
      <c r="R1029" s="16">
        <f>IF(Occurrence!J1029&gt;0,Occurrence!J1029/Q1029,0)</f>
        <v/>
      </c>
      <c r="S1029" s="9">
        <f>IF(Occurrence!J1029&gt;0,P1029*R1029,0)</f>
        <v/>
      </c>
      <c r="T1029" s="24">
        <f>IF(Occurrence!K1029&gt;0,COUNTIFS(Occurrence!$K$2:$K$2441,"&gt;0",Occurrence!$K$2:$K$2441,"&lt;="&amp;Occurrence!K1029)/($B$9+1),0)</f>
        <v/>
      </c>
      <c r="U1029" s="16">
        <f>IF(Occurrence!K1029&gt;0,_xlfn.PERCENTILE.INC(Data!$O$2:$O$2441,($B$4+T1029*($B$5-1))/($B$3-1)),0)</f>
        <v/>
      </c>
      <c r="V1029" s="16">
        <f>IF(Occurrence!K1029&gt;0,_xlfn.PERCENTILE.INC(Occurrence!$I$2:$I$2441,($B$6+T1029*($B$7-1))/($B$3-1)),0)</f>
        <v/>
      </c>
      <c r="W1029" s="16">
        <f>IF(Occurrence!K1029&gt;0,Occurrence!K1029/V1029,0)</f>
        <v/>
      </c>
      <c r="X1029" s="9">
        <f>IF(Occurrence!K1029&gt;0,U1029*W1029,0)</f>
        <v/>
      </c>
      <c r="Y1029" s="24">
        <f>COUNTIF(Data!$X$2:$X$2441,"&lt;="&amp;Data!X1029)/($B$3+1)</f>
        <v/>
      </c>
      <c r="Z1029" s="16">
        <f>_xlfn.PERCENTILE.INC(Data!$U$2:$U$2441,Y1029)</f>
        <v/>
      </c>
      <c r="AA1029" s="16">
        <f>_xlfn.PERCENTILE.INC(Data!$V$2:$V$2441,Y1029)</f>
        <v/>
      </c>
      <c r="AB1029" s="16">
        <f>Data!X1029-AA1029</f>
        <v/>
      </c>
      <c r="AC1029" s="9">
        <f>Z1029+AB1029</f>
        <v/>
      </c>
      <c r="AD1029" s="24">
        <f>COUNTIF(Data!$Y$2:$Y$2441,"&lt;="&amp;Data!Y1029)/($B$3+1)</f>
        <v/>
      </c>
      <c r="AE1029" s="16">
        <f>_xlfn.PERCENTILE.INC(Data!$U$2:$U$2441,AD1029)</f>
        <v/>
      </c>
      <c r="AF1029" s="16">
        <f>_xlfn.PERCENTILE.INC(Data!$V$2:$V$2441,AD1029)</f>
        <v/>
      </c>
      <c r="AG1029" s="16">
        <f>Data!Y1029-AF1029</f>
        <v/>
      </c>
      <c r="AH1029" s="9">
        <f>AE1029+AG1029</f>
        <v/>
      </c>
    </row>
    <row r="1030">
      <c r="N1030" s="14">
        <f>Data!A1030</f>
        <v/>
      </c>
      <c r="O1030" s="24">
        <f>IF(Occurrence!J1030&gt;0,COUNTIFS(Occurrence!$J$2:$J$2441,"&gt;0",Occurrence!$J$2:$J$2441,"&lt;="&amp;Occurrence!J1030)/($B$8+1),0)</f>
        <v/>
      </c>
      <c r="P1030" s="16">
        <f>IF(Occurrence!J1030&gt;0,_xlfn.PERCENTILE.INC(Data!$O$2:$O$2441,($B$4+O1030*($B$5-1))/($B$3-1)),0)</f>
        <v/>
      </c>
      <c r="Q1030" s="16">
        <f>IF(Occurrence!J1030&gt;0,_xlfn.PERCENTILE.INC(Occurrence!$I$2:$I$2441,($B$6+O1030*($B$7-1))/($B$3-1)),0)</f>
        <v/>
      </c>
      <c r="R1030" s="16">
        <f>IF(Occurrence!J1030&gt;0,Occurrence!J1030/Q1030,0)</f>
        <v/>
      </c>
      <c r="S1030" s="9">
        <f>IF(Occurrence!J1030&gt;0,P1030*R1030,0)</f>
        <v/>
      </c>
      <c r="T1030" s="24">
        <f>IF(Occurrence!K1030&gt;0,COUNTIFS(Occurrence!$K$2:$K$2441,"&gt;0",Occurrence!$K$2:$K$2441,"&lt;="&amp;Occurrence!K1030)/($B$9+1),0)</f>
        <v/>
      </c>
      <c r="U1030" s="16">
        <f>IF(Occurrence!K1030&gt;0,_xlfn.PERCENTILE.INC(Data!$O$2:$O$2441,($B$4+T1030*($B$5-1))/($B$3-1)),0)</f>
        <v/>
      </c>
      <c r="V1030" s="16">
        <f>IF(Occurrence!K1030&gt;0,_xlfn.PERCENTILE.INC(Occurrence!$I$2:$I$2441,($B$6+T1030*($B$7-1))/($B$3-1)),0)</f>
        <v/>
      </c>
      <c r="W1030" s="16">
        <f>IF(Occurrence!K1030&gt;0,Occurrence!K1030/V1030,0)</f>
        <v/>
      </c>
      <c r="X1030" s="9">
        <f>IF(Occurrence!K1030&gt;0,U1030*W1030,0)</f>
        <v/>
      </c>
      <c r="Y1030" s="24">
        <f>COUNTIF(Data!$X$2:$X$2441,"&lt;="&amp;Data!X1030)/($B$3+1)</f>
        <v/>
      </c>
      <c r="Z1030" s="16">
        <f>_xlfn.PERCENTILE.INC(Data!$U$2:$U$2441,Y1030)</f>
        <v/>
      </c>
      <c r="AA1030" s="16">
        <f>_xlfn.PERCENTILE.INC(Data!$V$2:$V$2441,Y1030)</f>
        <v/>
      </c>
      <c r="AB1030" s="16">
        <f>Data!X1030-AA1030</f>
        <v/>
      </c>
      <c r="AC1030" s="9">
        <f>Z1030+AB1030</f>
        <v/>
      </c>
      <c r="AD1030" s="24">
        <f>COUNTIF(Data!$Y$2:$Y$2441,"&lt;="&amp;Data!Y1030)/($B$3+1)</f>
        <v/>
      </c>
      <c r="AE1030" s="16">
        <f>_xlfn.PERCENTILE.INC(Data!$U$2:$U$2441,AD1030)</f>
        <v/>
      </c>
      <c r="AF1030" s="16">
        <f>_xlfn.PERCENTILE.INC(Data!$V$2:$V$2441,AD1030)</f>
        <v/>
      </c>
      <c r="AG1030" s="16">
        <f>Data!Y1030-AF1030</f>
        <v/>
      </c>
      <c r="AH1030" s="9">
        <f>AE1030+AG1030</f>
        <v/>
      </c>
    </row>
    <row r="1031">
      <c r="N1031" s="14">
        <f>Data!A1031</f>
        <v/>
      </c>
      <c r="O1031" s="24">
        <f>IF(Occurrence!J1031&gt;0,COUNTIFS(Occurrence!$J$2:$J$2441,"&gt;0",Occurrence!$J$2:$J$2441,"&lt;="&amp;Occurrence!J1031)/($B$8+1),0)</f>
        <v/>
      </c>
      <c r="P1031" s="16">
        <f>IF(Occurrence!J1031&gt;0,_xlfn.PERCENTILE.INC(Data!$O$2:$O$2441,($B$4+O1031*($B$5-1))/($B$3-1)),0)</f>
        <v/>
      </c>
      <c r="Q1031" s="16">
        <f>IF(Occurrence!J1031&gt;0,_xlfn.PERCENTILE.INC(Occurrence!$I$2:$I$2441,($B$6+O1031*($B$7-1))/($B$3-1)),0)</f>
        <v/>
      </c>
      <c r="R1031" s="16">
        <f>IF(Occurrence!J1031&gt;0,Occurrence!J1031/Q1031,0)</f>
        <v/>
      </c>
      <c r="S1031" s="9">
        <f>IF(Occurrence!J1031&gt;0,P1031*R1031,0)</f>
        <v/>
      </c>
      <c r="T1031" s="24">
        <f>IF(Occurrence!K1031&gt;0,COUNTIFS(Occurrence!$K$2:$K$2441,"&gt;0",Occurrence!$K$2:$K$2441,"&lt;="&amp;Occurrence!K1031)/($B$9+1),0)</f>
        <v/>
      </c>
      <c r="U1031" s="16">
        <f>IF(Occurrence!K1031&gt;0,_xlfn.PERCENTILE.INC(Data!$O$2:$O$2441,($B$4+T1031*($B$5-1))/($B$3-1)),0)</f>
        <v/>
      </c>
      <c r="V1031" s="16">
        <f>IF(Occurrence!K1031&gt;0,_xlfn.PERCENTILE.INC(Occurrence!$I$2:$I$2441,($B$6+T1031*($B$7-1))/($B$3-1)),0)</f>
        <v/>
      </c>
      <c r="W1031" s="16">
        <f>IF(Occurrence!K1031&gt;0,Occurrence!K1031/V1031,0)</f>
        <v/>
      </c>
      <c r="X1031" s="9">
        <f>IF(Occurrence!K1031&gt;0,U1031*W1031,0)</f>
        <v/>
      </c>
      <c r="Y1031" s="24">
        <f>COUNTIF(Data!$X$2:$X$2441,"&lt;="&amp;Data!X1031)/($B$3+1)</f>
        <v/>
      </c>
      <c r="Z1031" s="16">
        <f>_xlfn.PERCENTILE.INC(Data!$U$2:$U$2441,Y1031)</f>
        <v/>
      </c>
      <c r="AA1031" s="16">
        <f>_xlfn.PERCENTILE.INC(Data!$V$2:$V$2441,Y1031)</f>
        <v/>
      </c>
      <c r="AB1031" s="16">
        <f>Data!X1031-AA1031</f>
        <v/>
      </c>
      <c r="AC1031" s="9">
        <f>Z1031+AB1031</f>
        <v/>
      </c>
      <c r="AD1031" s="24">
        <f>COUNTIF(Data!$Y$2:$Y$2441,"&lt;="&amp;Data!Y1031)/($B$3+1)</f>
        <v/>
      </c>
      <c r="AE1031" s="16">
        <f>_xlfn.PERCENTILE.INC(Data!$U$2:$U$2441,AD1031)</f>
        <v/>
      </c>
      <c r="AF1031" s="16">
        <f>_xlfn.PERCENTILE.INC(Data!$V$2:$V$2441,AD1031)</f>
        <v/>
      </c>
      <c r="AG1031" s="16">
        <f>Data!Y1031-AF1031</f>
        <v/>
      </c>
      <c r="AH1031" s="9">
        <f>AE1031+AG1031</f>
        <v/>
      </c>
    </row>
    <row r="1032">
      <c r="N1032" s="14">
        <f>Data!A1032</f>
        <v/>
      </c>
      <c r="O1032" s="24">
        <f>IF(Occurrence!J1032&gt;0,COUNTIFS(Occurrence!$J$2:$J$2441,"&gt;0",Occurrence!$J$2:$J$2441,"&lt;="&amp;Occurrence!J1032)/($B$8+1),0)</f>
        <v/>
      </c>
      <c r="P1032" s="16">
        <f>IF(Occurrence!J1032&gt;0,_xlfn.PERCENTILE.INC(Data!$O$2:$O$2441,($B$4+O1032*($B$5-1))/($B$3-1)),0)</f>
        <v/>
      </c>
      <c r="Q1032" s="16">
        <f>IF(Occurrence!J1032&gt;0,_xlfn.PERCENTILE.INC(Occurrence!$I$2:$I$2441,($B$6+O1032*($B$7-1))/($B$3-1)),0)</f>
        <v/>
      </c>
      <c r="R1032" s="16">
        <f>IF(Occurrence!J1032&gt;0,Occurrence!J1032/Q1032,0)</f>
        <v/>
      </c>
      <c r="S1032" s="9">
        <f>IF(Occurrence!J1032&gt;0,P1032*R1032,0)</f>
        <v/>
      </c>
      <c r="T1032" s="24">
        <f>IF(Occurrence!K1032&gt;0,COUNTIFS(Occurrence!$K$2:$K$2441,"&gt;0",Occurrence!$K$2:$K$2441,"&lt;="&amp;Occurrence!K1032)/($B$9+1),0)</f>
        <v/>
      </c>
      <c r="U1032" s="16">
        <f>IF(Occurrence!K1032&gt;0,_xlfn.PERCENTILE.INC(Data!$O$2:$O$2441,($B$4+T1032*($B$5-1))/($B$3-1)),0)</f>
        <v/>
      </c>
      <c r="V1032" s="16">
        <f>IF(Occurrence!K1032&gt;0,_xlfn.PERCENTILE.INC(Occurrence!$I$2:$I$2441,($B$6+T1032*($B$7-1))/($B$3-1)),0)</f>
        <v/>
      </c>
      <c r="W1032" s="16">
        <f>IF(Occurrence!K1032&gt;0,Occurrence!K1032/V1032,0)</f>
        <v/>
      </c>
      <c r="X1032" s="9">
        <f>IF(Occurrence!K1032&gt;0,U1032*W1032,0)</f>
        <v/>
      </c>
      <c r="Y1032" s="24">
        <f>COUNTIF(Data!$X$2:$X$2441,"&lt;="&amp;Data!X1032)/($B$3+1)</f>
        <v/>
      </c>
      <c r="Z1032" s="16">
        <f>_xlfn.PERCENTILE.INC(Data!$U$2:$U$2441,Y1032)</f>
        <v/>
      </c>
      <c r="AA1032" s="16">
        <f>_xlfn.PERCENTILE.INC(Data!$V$2:$V$2441,Y1032)</f>
        <v/>
      </c>
      <c r="AB1032" s="16">
        <f>Data!X1032-AA1032</f>
        <v/>
      </c>
      <c r="AC1032" s="9">
        <f>Z1032+AB1032</f>
        <v/>
      </c>
      <c r="AD1032" s="24">
        <f>COUNTIF(Data!$Y$2:$Y$2441,"&lt;="&amp;Data!Y1032)/($B$3+1)</f>
        <v/>
      </c>
      <c r="AE1032" s="16">
        <f>_xlfn.PERCENTILE.INC(Data!$U$2:$U$2441,AD1032)</f>
        <v/>
      </c>
      <c r="AF1032" s="16">
        <f>_xlfn.PERCENTILE.INC(Data!$V$2:$V$2441,AD1032)</f>
        <v/>
      </c>
      <c r="AG1032" s="16">
        <f>Data!Y1032-AF1032</f>
        <v/>
      </c>
      <c r="AH1032" s="9">
        <f>AE1032+AG1032</f>
        <v/>
      </c>
    </row>
    <row r="1033">
      <c r="N1033" s="14">
        <f>Data!A1033</f>
        <v/>
      </c>
      <c r="O1033" s="24">
        <f>IF(Occurrence!J1033&gt;0,COUNTIFS(Occurrence!$J$2:$J$2441,"&gt;0",Occurrence!$J$2:$J$2441,"&lt;="&amp;Occurrence!J1033)/($B$8+1),0)</f>
        <v/>
      </c>
      <c r="P1033" s="16">
        <f>IF(Occurrence!J1033&gt;0,_xlfn.PERCENTILE.INC(Data!$O$2:$O$2441,($B$4+O1033*($B$5-1))/($B$3-1)),0)</f>
        <v/>
      </c>
      <c r="Q1033" s="16">
        <f>IF(Occurrence!J1033&gt;0,_xlfn.PERCENTILE.INC(Occurrence!$I$2:$I$2441,($B$6+O1033*($B$7-1))/($B$3-1)),0)</f>
        <v/>
      </c>
      <c r="R1033" s="16">
        <f>IF(Occurrence!J1033&gt;0,Occurrence!J1033/Q1033,0)</f>
        <v/>
      </c>
      <c r="S1033" s="9">
        <f>IF(Occurrence!J1033&gt;0,P1033*R1033,0)</f>
        <v/>
      </c>
      <c r="T1033" s="24">
        <f>IF(Occurrence!K1033&gt;0,COUNTIFS(Occurrence!$K$2:$K$2441,"&gt;0",Occurrence!$K$2:$K$2441,"&lt;="&amp;Occurrence!K1033)/($B$9+1),0)</f>
        <v/>
      </c>
      <c r="U1033" s="16">
        <f>IF(Occurrence!K1033&gt;0,_xlfn.PERCENTILE.INC(Data!$O$2:$O$2441,($B$4+T1033*($B$5-1))/($B$3-1)),0)</f>
        <v/>
      </c>
      <c r="V1033" s="16">
        <f>IF(Occurrence!K1033&gt;0,_xlfn.PERCENTILE.INC(Occurrence!$I$2:$I$2441,($B$6+T1033*($B$7-1))/($B$3-1)),0)</f>
        <v/>
      </c>
      <c r="W1033" s="16">
        <f>IF(Occurrence!K1033&gt;0,Occurrence!K1033/V1033,0)</f>
        <v/>
      </c>
      <c r="X1033" s="9">
        <f>IF(Occurrence!K1033&gt;0,U1033*W1033,0)</f>
        <v/>
      </c>
      <c r="Y1033" s="24">
        <f>COUNTIF(Data!$X$2:$X$2441,"&lt;="&amp;Data!X1033)/($B$3+1)</f>
        <v/>
      </c>
      <c r="Z1033" s="16">
        <f>_xlfn.PERCENTILE.INC(Data!$U$2:$U$2441,Y1033)</f>
        <v/>
      </c>
      <c r="AA1033" s="16">
        <f>_xlfn.PERCENTILE.INC(Data!$V$2:$V$2441,Y1033)</f>
        <v/>
      </c>
      <c r="AB1033" s="16">
        <f>Data!X1033-AA1033</f>
        <v/>
      </c>
      <c r="AC1033" s="9">
        <f>Z1033+AB1033</f>
        <v/>
      </c>
      <c r="AD1033" s="24">
        <f>COUNTIF(Data!$Y$2:$Y$2441,"&lt;="&amp;Data!Y1033)/($B$3+1)</f>
        <v/>
      </c>
      <c r="AE1033" s="16">
        <f>_xlfn.PERCENTILE.INC(Data!$U$2:$U$2441,AD1033)</f>
        <v/>
      </c>
      <c r="AF1033" s="16">
        <f>_xlfn.PERCENTILE.INC(Data!$V$2:$V$2441,AD1033)</f>
        <v/>
      </c>
      <c r="AG1033" s="16">
        <f>Data!Y1033-AF1033</f>
        <v/>
      </c>
      <c r="AH1033" s="9">
        <f>AE1033+AG1033</f>
        <v/>
      </c>
    </row>
    <row r="1034">
      <c r="N1034" s="14">
        <f>Data!A1034</f>
        <v/>
      </c>
      <c r="O1034" s="24">
        <f>IF(Occurrence!J1034&gt;0,COUNTIFS(Occurrence!$J$2:$J$2441,"&gt;0",Occurrence!$J$2:$J$2441,"&lt;="&amp;Occurrence!J1034)/($B$8+1),0)</f>
        <v/>
      </c>
      <c r="P1034" s="16">
        <f>IF(Occurrence!J1034&gt;0,_xlfn.PERCENTILE.INC(Data!$O$2:$O$2441,($B$4+O1034*($B$5-1))/($B$3-1)),0)</f>
        <v/>
      </c>
      <c r="Q1034" s="16">
        <f>IF(Occurrence!J1034&gt;0,_xlfn.PERCENTILE.INC(Occurrence!$I$2:$I$2441,($B$6+O1034*($B$7-1))/($B$3-1)),0)</f>
        <v/>
      </c>
      <c r="R1034" s="16">
        <f>IF(Occurrence!J1034&gt;0,Occurrence!J1034/Q1034,0)</f>
        <v/>
      </c>
      <c r="S1034" s="9">
        <f>IF(Occurrence!J1034&gt;0,P1034*R1034,0)</f>
        <v/>
      </c>
      <c r="T1034" s="24">
        <f>IF(Occurrence!K1034&gt;0,COUNTIFS(Occurrence!$K$2:$K$2441,"&gt;0",Occurrence!$K$2:$K$2441,"&lt;="&amp;Occurrence!K1034)/($B$9+1),0)</f>
        <v/>
      </c>
      <c r="U1034" s="16">
        <f>IF(Occurrence!K1034&gt;0,_xlfn.PERCENTILE.INC(Data!$O$2:$O$2441,($B$4+T1034*($B$5-1))/($B$3-1)),0)</f>
        <v/>
      </c>
      <c r="V1034" s="16">
        <f>IF(Occurrence!K1034&gt;0,_xlfn.PERCENTILE.INC(Occurrence!$I$2:$I$2441,($B$6+T1034*($B$7-1))/($B$3-1)),0)</f>
        <v/>
      </c>
      <c r="W1034" s="16">
        <f>IF(Occurrence!K1034&gt;0,Occurrence!K1034/V1034,0)</f>
        <v/>
      </c>
      <c r="X1034" s="9">
        <f>IF(Occurrence!K1034&gt;0,U1034*W1034,0)</f>
        <v/>
      </c>
      <c r="Y1034" s="24">
        <f>COUNTIF(Data!$X$2:$X$2441,"&lt;="&amp;Data!X1034)/($B$3+1)</f>
        <v/>
      </c>
      <c r="Z1034" s="16">
        <f>_xlfn.PERCENTILE.INC(Data!$U$2:$U$2441,Y1034)</f>
        <v/>
      </c>
      <c r="AA1034" s="16">
        <f>_xlfn.PERCENTILE.INC(Data!$V$2:$V$2441,Y1034)</f>
        <v/>
      </c>
      <c r="AB1034" s="16">
        <f>Data!X1034-AA1034</f>
        <v/>
      </c>
      <c r="AC1034" s="9">
        <f>Z1034+AB1034</f>
        <v/>
      </c>
      <c r="AD1034" s="24">
        <f>COUNTIF(Data!$Y$2:$Y$2441,"&lt;="&amp;Data!Y1034)/($B$3+1)</f>
        <v/>
      </c>
      <c r="AE1034" s="16">
        <f>_xlfn.PERCENTILE.INC(Data!$U$2:$U$2441,AD1034)</f>
        <v/>
      </c>
      <c r="AF1034" s="16">
        <f>_xlfn.PERCENTILE.INC(Data!$V$2:$V$2441,AD1034)</f>
        <v/>
      </c>
      <c r="AG1034" s="16">
        <f>Data!Y1034-AF1034</f>
        <v/>
      </c>
      <c r="AH1034" s="9">
        <f>AE1034+AG1034</f>
        <v/>
      </c>
    </row>
    <row r="1035">
      <c r="N1035" s="14">
        <f>Data!A1035</f>
        <v/>
      </c>
      <c r="O1035" s="24">
        <f>IF(Occurrence!J1035&gt;0,COUNTIFS(Occurrence!$J$2:$J$2441,"&gt;0",Occurrence!$J$2:$J$2441,"&lt;="&amp;Occurrence!J1035)/($B$8+1),0)</f>
        <v/>
      </c>
      <c r="P1035" s="16">
        <f>IF(Occurrence!J1035&gt;0,_xlfn.PERCENTILE.INC(Data!$O$2:$O$2441,($B$4+O1035*($B$5-1))/($B$3-1)),0)</f>
        <v/>
      </c>
      <c r="Q1035" s="16">
        <f>IF(Occurrence!J1035&gt;0,_xlfn.PERCENTILE.INC(Occurrence!$I$2:$I$2441,($B$6+O1035*($B$7-1))/($B$3-1)),0)</f>
        <v/>
      </c>
      <c r="R1035" s="16">
        <f>IF(Occurrence!J1035&gt;0,Occurrence!J1035/Q1035,0)</f>
        <v/>
      </c>
      <c r="S1035" s="9">
        <f>IF(Occurrence!J1035&gt;0,P1035*R1035,0)</f>
        <v/>
      </c>
      <c r="T1035" s="24">
        <f>IF(Occurrence!K1035&gt;0,COUNTIFS(Occurrence!$K$2:$K$2441,"&gt;0",Occurrence!$K$2:$K$2441,"&lt;="&amp;Occurrence!K1035)/($B$9+1),0)</f>
        <v/>
      </c>
      <c r="U1035" s="16">
        <f>IF(Occurrence!K1035&gt;0,_xlfn.PERCENTILE.INC(Data!$O$2:$O$2441,($B$4+T1035*($B$5-1))/($B$3-1)),0)</f>
        <v/>
      </c>
      <c r="V1035" s="16">
        <f>IF(Occurrence!K1035&gt;0,_xlfn.PERCENTILE.INC(Occurrence!$I$2:$I$2441,($B$6+T1035*($B$7-1))/($B$3-1)),0)</f>
        <v/>
      </c>
      <c r="W1035" s="16">
        <f>IF(Occurrence!K1035&gt;0,Occurrence!K1035/V1035,0)</f>
        <v/>
      </c>
      <c r="X1035" s="9">
        <f>IF(Occurrence!K1035&gt;0,U1035*W1035,0)</f>
        <v/>
      </c>
      <c r="Y1035" s="24">
        <f>COUNTIF(Data!$X$2:$X$2441,"&lt;="&amp;Data!X1035)/($B$3+1)</f>
        <v/>
      </c>
      <c r="Z1035" s="16">
        <f>_xlfn.PERCENTILE.INC(Data!$U$2:$U$2441,Y1035)</f>
        <v/>
      </c>
      <c r="AA1035" s="16">
        <f>_xlfn.PERCENTILE.INC(Data!$V$2:$V$2441,Y1035)</f>
        <v/>
      </c>
      <c r="AB1035" s="16">
        <f>Data!X1035-AA1035</f>
        <v/>
      </c>
      <c r="AC1035" s="9">
        <f>Z1035+AB1035</f>
        <v/>
      </c>
      <c r="AD1035" s="24">
        <f>COUNTIF(Data!$Y$2:$Y$2441,"&lt;="&amp;Data!Y1035)/($B$3+1)</f>
        <v/>
      </c>
      <c r="AE1035" s="16">
        <f>_xlfn.PERCENTILE.INC(Data!$U$2:$U$2441,AD1035)</f>
        <v/>
      </c>
      <c r="AF1035" s="16">
        <f>_xlfn.PERCENTILE.INC(Data!$V$2:$V$2441,AD1035)</f>
        <v/>
      </c>
      <c r="AG1035" s="16">
        <f>Data!Y1035-AF1035</f>
        <v/>
      </c>
      <c r="AH1035" s="9">
        <f>AE1035+AG1035</f>
        <v/>
      </c>
    </row>
    <row r="1036">
      <c r="N1036" s="14">
        <f>Data!A1036</f>
        <v/>
      </c>
      <c r="O1036" s="24">
        <f>IF(Occurrence!J1036&gt;0,COUNTIFS(Occurrence!$J$2:$J$2441,"&gt;0",Occurrence!$J$2:$J$2441,"&lt;="&amp;Occurrence!J1036)/($B$8+1),0)</f>
        <v/>
      </c>
      <c r="P1036" s="16">
        <f>IF(Occurrence!J1036&gt;0,_xlfn.PERCENTILE.INC(Data!$O$2:$O$2441,($B$4+O1036*($B$5-1))/($B$3-1)),0)</f>
        <v/>
      </c>
      <c r="Q1036" s="16">
        <f>IF(Occurrence!J1036&gt;0,_xlfn.PERCENTILE.INC(Occurrence!$I$2:$I$2441,($B$6+O1036*($B$7-1))/($B$3-1)),0)</f>
        <v/>
      </c>
      <c r="R1036" s="16">
        <f>IF(Occurrence!J1036&gt;0,Occurrence!J1036/Q1036,0)</f>
        <v/>
      </c>
      <c r="S1036" s="9">
        <f>IF(Occurrence!J1036&gt;0,P1036*R1036,0)</f>
        <v/>
      </c>
      <c r="T1036" s="24">
        <f>IF(Occurrence!K1036&gt;0,COUNTIFS(Occurrence!$K$2:$K$2441,"&gt;0",Occurrence!$K$2:$K$2441,"&lt;="&amp;Occurrence!K1036)/($B$9+1),0)</f>
        <v/>
      </c>
      <c r="U1036" s="16">
        <f>IF(Occurrence!K1036&gt;0,_xlfn.PERCENTILE.INC(Data!$O$2:$O$2441,($B$4+T1036*($B$5-1))/($B$3-1)),0)</f>
        <v/>
      </c>
      <c r="V1036" s="16">
        <f>IF(Occurrence!K1036&gt;0,_xlfn.PERCENTILE.INC(Occurrence!$I$2:$I$2441,($B$6+T1036*($B$7-1))/($B$3-1)),0)</f>
        <v/>
      </c>
      <c r="W1036" s="16">
        <f>IF(Occurrence!K1036&gt;0,Occurrence!K1036/V1036,0)</f>
        <v/>
      </c>
      <c r="X1036" s="9">
        <f>IF(Occurrence!K1036&gt;0,U1036*W1036,0)</f>
        <v/>
      </c>
      <c r="Y1036" s="24">
        <f>COUNTIF(Data!$X$2:$X$2441,"&lt;="&amp;Data!X1036)/($B$3+1)</f>
        <v/>
      </c>
      <c r="Z1036" s="16">
        <f>_xlfn.PERCENTILE.INC(Data!$U$2:$U$2441,Y1036)</f>
        <v/>
      </c>
      <c r="AA1036" s="16">
        <f>_xlfn.PERCENTILE.INC(Data!$V$2:$V$2441,Y1036)</f>
        <v/>
      </c>
      <c r="AB1036" s="16">
        <f>Data!X1036-AA1036</f>
        <v/>
      </c>
      <c r="AC1036" s="9">
        <f>Z1036+AB1036</f>
        <v/>
      </c>
      <c r="AD1036" s="24">
        <f>COUNTIF(Data!$Y$2:$Y$2441,"&lt;="&amp;Data!Y1036)/($B$3+1)</f>
        <v/>
      </c>
      <c r="AE1036" s="16">
        <f>_xlfn.PERCENTILE.INC(Data!$U$2:$U$2441,AD1036)</f>
        <v/>
      </c>
      <c r="AF1036" s="16">
        <f>_xlfn.PERCENTILE.INC(Data!$V$2:$V$2441,AD1036)</f>
        <v/>
      </c>
      <c r="AG1036" s="16">
        <f>Data!Y1036-AF1036</f>
        <v/>
      </c>
      <c r="AH1036" s="9">
        <f>AE1036+AG1036</f>
        <v/>
      </c>
    </row>
    <row r="1037">
      <c r="N1037" s="14">
        <f>Data!A1037</f>
        <v/>
      </c>
      <c r="O1037" s="24">
        <f>IF(Occurrence!J1037&gt;0,COUNTIFS(Occurrence!$J$2:$J$2441,"&gt;0",Occurrence!$J$2:$J$2441,"&lt;="&amp;Occurrence!J1037)/($B$8+1),0)</f>
        <v/>
      </c>
      <c r="P1037" s="16">
        <f>IF(Occurrence!J1037&gt;0,_xlfn.PERCENTILE.INC(Data!$O$2:$O$2441,($B$4+O1037*($B$5-1))/($B$3-1)),0)</f>
        <v/>
      </c>
      <c r="Q1037" s="16">
        <f>IF(Occurrence!J1037&gt;0,_xlfn.PERCENTILE.INC(Occurrence!$I$2:$I$2441,($B$6+O1037*($B$7-1))/($B$3-1)),0)</f>
        <v/>
      </c>
      <c r="R1037" s="16">
        <f>IF(Occurrence!J1037&gt;0,Occurrence!J1037/Q1037,0)</f>
        <v/>
      </c>
      <c r="S1037" s="9">
        <f>IF(Occurrence!J1037&gt;0,P1037*R1037,0)</f>
        <v/>
      </c>
      <c r="T1037" s="24">
        <f>IF(Occurrence!K1037&gt;0,COUNTIFS(Occurrence!$K$2:$K$2441,"&gt;0",Occurrence!$K$2:$K$2441,"&lt;="&amp;Occurrence!K1037)/($B$9+1),0)</f>
        <v/>
      </c>
      <c r="U1037" s="16">
        <f>IF(Occurrence!K1037&gt;0,_xlfn.PERCENTILE.INC(Data!$O$2:$O$2441,($B$4+T1037*($B$5-1))/($B$3-1)),0)</f>
        <v/>
      </c>
      <c r="V1037" s="16">
        <f>IF(Occurrence!K1037&gt;0,_xlfn.PERCENTILE.INC(Occurrence!$I$2:$I$2441,($B$6+T1037*($B$7-1))/($B$3-1)),0)</f>
        <v/>
      </c>
      <c r="W1037" s="16">
        <f>IF(Occurrence!K1037&gt;0,Occurrence!K1037/V1037,0)</f>
        <v/>
      </c>
      <c r="X1037" s="9">
        <f>IF(Occurrence!K1037&gt;0,U1037*W1037,0)</f>
        <v/>
      </c>
      <c r="Y1037" s="24">
        <f>COUNTIF(Data!$X$2:$X$2441,"&lt;="&amp;Data!X1037)/($B$3+1)</f>
        <v/>
      </c>
      <c r="Z1037" s="16">
        <f>_xlfn.PERCENTILE.INC(Data!$U$2:$U$2441,Y1037)</f>
        <v/>
      </c>
      <c r="AA1037" s="16">
        <f>_xlfn.PERCENTILE.INC(Data!$V$2:$V$2441,Y1037)</f>
        <v/>
      </c>
      <c r="AB1037" s="16">
        <f>Data!X1037-AA1037</f>
        <v/>
      </c>
      <c r="AC1037" s="9">
        <f>Z1037+AB1037</f>
        <v/>
      </c>
      <c r="AD1037" s="24">
        <f>COUNTIF(Data!$Y$2:$Y$2441,"&lt;="&amp;Data!Y1037)/($B$3+1)</f>
        <v/>
      </c>
      <c r="AE1037" s="16">
        <f>_xlfn.PERCENTILE.INC(Data!$U$2:$U$2441,AD1037)</f>
        <v/>
      </c>
      <c r="AF1037" s="16">
        <f>_xlfn.PERCENTILE.INC(Data!$V$2:$V$2441,AD1037)</f>
        <v/>
      </c>
      <c r="AG1037" s="16">
        <f>Data!Y1037-AF1037</f>
        <v/>
      </c>
      <c r="AH1037" s="9">
        <f>AE1037+AG1037</f>
        <v/>
      </c>
    </row>
    <row r="1038">
      <c r="N1038" s="14">
        <f>Data!A1038</f>
        <v/>
      </c>
      <c r="O1038" s="24">
        <f>IF(Occurrence!J1038&gt;0,COUNTIFS(Occurrence!$J$2:$J$2441,"&gt;0",Occurrence!$J$2:$J$2441,"&lt;="&amp;Occurrence!J1038)/($B$8+1),0)</f>
        <v/>
      </c>
      <c r="P1038" s="16">
        <f>IF(Occurrence!J1038&gt;0,_xlfn.PERCENTILE.INC(Data!$O$2:$O$2441,($B$4+O1038*($B$5-1))/($B$3-1)),0)</f>
        <v/>
      </c>
      <c r="Q1038" s="16">
        <f>IF(Occurrence!J1038&gt;0,_xlfn.PERCENTILE.INC(Occurrence!$I$2:$I$2441,($B$6+O1038*($B$7-1))/($B$3-1)),0)</f>
        <v/>
      </c>
      <c r="R1038" s="16">
        <f>IF(Occurrence!J1038&gt;0,Occurrence!J1038/Q1038,0)</f>
        <v/>
      </c>
      <c r="S1038" s="9">
        <f>IF(Occurrence!J1038&gt;0,P1038*R1038,0)</f>
        <v/>
      </c>
      <c r="T1038" s="24">
        <f>IF(Occurrence!K1038&gt;0,COUNTIFS(Occurrence!$K$2:$K$2441,"&gt;0",Occurrence!$K$2:$K$2441,"&lt;="&amp;Occurrence!K1038)/($B$9+1),0)</f>
        <v/>
      </c>
      <c r="U1038" s="16">
        <f>IF(Occurrence!K1038&gt;0,_xlfn.PERCENTILE.INC(Data!$O$2:$O$2441,($B$4+T1038*($B$5-1))/($B$3-1)),0)</f>
        <v/>
      </c>
      <c r="V1038" s="16">
        <f>IF(Occurrence!K1038&gt;0,_xlfn.PERCENTILE.INC(Occurrence!$I$2:$I$2441,($B$6+T1038*($B$7-1))/($B$3-1)),0)</f>
        <v/>
      </c>
      <c r="W1038" s="16">
        <f>IF(Occurrence!K1038&gt;0,Occurrence!K1038/V1038,0)</f>
        <v/>
      </c>
      <c r="X1038" s="9">
        <f>IF(Occurrence!K1038&gt;0,U1038*W1038,0)</f>
        <v/>
      </c>
      <c r="Y1038" s="24">
        <f>COUNTIF(Data!$X$2:$X$2441,"&lt;="&amp;Data!X1038)/($B$3+1)</f>
        <v/>
      </c>
      <c r="Z1038" s="16">
        <f>_xlfn.PERCENTILE.INC(Data!$U$2:$U$2441,Y1038)</f>
        <v/>
      </c>
      <c r="AA1038" s="16">
        <f>_xlfn.PERCENTILE.INC(Data!$V$2:$V$2441,Y1038)</f>
        <v/>
      </c>
      <c r="AB1038" s="16">
        <f>Data!X1038-AA1038</f>
        <v/>
      </c>
      <c r="AC1038" s="9">
        <f>Z1038+AB1038</f>
        <v/>
      </c>
      <c r="AD1038" s="24">
        <f>COUNTIF(Data!$Y$2:$Y$2441,"&lt;="&amp;Data!Y1038)/($B$3+1)</f>
        <v/>
      </c>
      <c r="AE1038" s="16">
        <f>_xlfn.PERCENTILE.INC(Data!$U$2:$U$2441,AD1038)</f>
        <v/>
      </c>
      <c r="AF1038" s="16">
        <f>_xlfn.PERCENTILE.INC(Data!$V$2:$V$2441,AD1038)</f>
        <v/>
      </c>
      <c r="AG1038" s="16">
        <f>Data!Y1038-AF1038</f>
        <v/>
      </c>
      <c r="AH1038" s="9">
        <f>AE1038+AG1038</f>
        <v/>
      </c>
    </row>
    <row r="1039">
      <c r="N1039" s="14">
        <f>Data!A1039</f>
        <v/>
      </c>
      <c r="O1039" s="24">
        <f>IF(Occurrence!J1039&gt;0,COUNTIFS(Occurrence!$J$2:$J$2441,"&gt;0",Occurrence!$J$2:$J$2441,"&lt;="&amp;Occurrence!J1039)/($B$8+1),0)</f>
        <v/>
      </c>
      <c r="P1039" s="16">
        <f>IF(Occurrence!J1039&gt;0,_xlfn.PERCENTILE.INC(Data!$O$2:$O$2441,($B$4+O1039*($B$5-1))/($B$3-1)),0)</f>
        <v/>
      </c>
      <c r="Q1039" s="16">
        <f>IF(Occurrence!J1039&gt;0,_xlfn.PERCENTILE.INC(Occurrence!$I$2:$I$2441,($B$6+O1039*($B$7-1))/($B$3-1)),0)</f>
        <v/>
      </c>
      <c r="R1039" s="16">
        <f>IF(Occurrence!J1039&gt;0,Occurrence!J1039/Q1039,0)</f>
        <v/>
      </c>
      <c r="S1039" s="9">
        <f>IF(Occurrence!J1039&gt;0,P1039*R1039,0)</f>
        <v/>
      </c>
      <c r="T1039" s="24">
        <f>IF(Occurrence!K1039&gt;0,COUNTIFS(Occurrence!$K$2:$K$2441,"&gt;0",Occurrence!$K$2:$K$2441,"&lt;="&amp;Occurrence!K1039)/($B$9+1),0)</f>
        <v/>
      </c>
      <c r="U1039" s="16">
        <f>IF(Occurrence!K1039&gt;0,_xlfn.PERCENTILE.INC(Data!$O$2:$O$2441,($B$4+T1039*($B$5-1))/($B$3-1)),0)</f>
        <v/>
      </c>
      <c r="V1039" s="16">
        <f>IF(Occurrence!K1039&gt;0,_xlfn.PERCENTILE.INC(Occurrence!$I$2:$I$2441,($B$6+T1039*($B$7-1))/($B$3-1)),0)</f>
        <v/>
      </c>
      <c r="W1039" s="16">
        <f>IF(Occurrence!K1039&gt;0,Occurrence!K1039/V1039,0)</f>
        <v/>
      </c>
      <c r="X1039" s="9">
        <f>IF(Occurrence!K1039&gt;0,U1039*W1039,0)</f>
        <v/>
      </c>
      <c r="Y1039" s="24">
        <f>COUNTIF(Data!$X$2:$X$2441,"&lt;="&amp;Data!X1039)/($B$3+1)</f>
        <v/>
      </c>
      <c r="Z1039" s="16">
        <f>_xlfn.PERCENTILE.INC(Data!$U$2:$U$2441,Y1039)</f>
        <v/>
      </c>
      <c r="AA1039" s="16">
        <f>_xlfn.PERCENTILE.INC(Data!$V$2:$V$2441,Y1039)</f>
        <v/>
      </c>
      <c r="AB1039" s="16">
        <f>Data!X1039-AA1039</f>
        <v/>
      </c>
      <c r="AC1039" s="9">
        <f>Z1039+AB1039</f>
        <v/>
      </c>
      <c r="AD1039" s="24">
        <f>COUNTIF(Data!$Y$2:$Y$2441,"&lt;="&amp;Data!Y1039)/($B$3+1)</f>
        <v/>
      </c>
      <c r="AE1039" s="16">
        <f>_xlfn.PERCENTILE.INC(Data!$U$2:$U$2441,AD1039)</f>
        <v/>
      </c>
      <c r="AF1039" s="16">
        <f>_xlfn.PERCENTILE.INC(Data!$V$2:$V$2441,AD1039)</f>
        <v/>
      </c>
      <c r="AG1039" s="16">
        <f>Data!Y1039-AF1039</f>
        <v/>
      </c>
      <c r="AH1039" s="9">
        <f>AE1039+AG1039</f>
        <v/>
      </c>
    </row>
    <row r="1040">
      <c r="N1040" s="14">
        <f>Data!A1040</f>
        <v/>
      </c>
      <c r="O1040" s="24">
        <f>IF(Occurrence!J1040&gt;0,COUNTIFS(Occurrence!$J$2:$J$2441,"&gt;0",Occurrence!$J$2:$J$2441,"&lt;="&amp;Occurrence!J1040)/($B$8+1),0)</f>
        <v/>
      </c>
      <c r="P1040" s="16">
        <f>IF(Occurrence!J1040&gt;0,_xlfn.PERCENTILE.INC(Data!$O$2:$O$2441,($B$4+O1040*($B$5-1))/($B$3-1)),0)</f>
        <v/>
      </c>
      <c r="Q1040" s="16">
        <f>IF(Occurrence!J1040&gt;0,_xlfn.PERCENTILE.INC(Occurrence!$I$2:$I$2441,($B$6+O1040*($B$7-1))/($B$3-1)),0)</f>
        <v/>
      </c>
      <c r="R1040" s="16">
        <f>IF(Occurrence!J1040&gt;0,Occurrence!J1040/Q1040,0)</f>
        <v/>
      </c>
      <c r="S1040" s="9">
        <f>IF(Occurrence!J1040&gt;0,P1040*R1040,0)</f>
        <v/>
      </c>
      <c r="T1040" s="24">
        <f>IF(Occurrence!K1040&gt;0,COUNTIFS(Occurrence!$K$2:$K$2441,"&gt;0",Occurrence!$K$2:$K$2441,"&lt;="&amp;Occurrence!K1040)/($B$9+1),0)</f>
        <v/>
      </c>
      <c r="U1040" s="16">
        <f>IF(Occurrence!K1040&gt;0,_xlfn.PERCENTILE.INC(Data!$O$2:$O$2441,($B$4+T1040*($B$5-1))/($B$3-1)),0)</f>
        <v/>
      </c>
      <c r="V1040" s="16">
        <f>IF(Occurrence!K1040&gt;0,_xlfn.PERCENTILE.INC(Occurrence!$I$2:$I$2441,($B$6+T1040*($B$7-1))/($B$3-1)),0)</f>
        <v/>
      </c>
      <c r="W1040" s="16">
        <f>IF(Occurrence!K1040&gt;0,Occurrence!K1040/V1040,0)</f>
        <v/>
      </c>
      <c r="X1040" s="9">
        <f>IF(Occurrence!K1040&gt;0,U1040*W1040,0)</f>
        <v/>
      </c>
      <c r="Y1040" s="24">
        <f>COUNTIF(Data!$X$2:$X$2441,"&lt;="&amp;Data!X1040)/($B$3+1)</f>
        <v/>
      </c>
      <c r="Z1040" s="16">
        <f>_xlfn.PERCENTILE.INC(Data!$U$2:$U$2441,Y1040)</f>
        <v/>
      </c>
      <c r="AA1040" s="16">
        <f>_xlfn.PERCENTILE.INC(Data!$V$2:$V$2441,Y1040)</f>
        <v/>
      </c>
      <c r="AB1040" s="16">
        <f>Data!X1040-AA1040</f>
        <v/>
      </c>
      <c r="AC1040" s="9">
        <f>Z1040+AB1040</f>
        <v/>
      </c>
      <c r="AD1040" s="24">
        <f>COUNTIF(Data!$Y$2:$Y$2441,"&lt;="&amp;Data!Y1040)/($B$3+1)</f>
        <v/>
      </c>
      <c r="AE1040" s="16">
        <f>_xlfn.PERCENTILE.INC(Data!$U$2:$U$2441,AD1040)</f>
        <v/>
      </c>
      <c r="AF1040" s="16">
        <f>_xlfn.PERCENTILE.INC(Data!$V$2:$V$2441,AD1040)</f>
        <v/>
      </c>
      <c r="AG1040" s="16">
        <f>Data!Y1040-AF1040</f>
        <v/>
      </c>
      <c r="AH1040" s="9">
        <f>AE1040+AG1040</f>
        <v/>
      </c>
    </row>
    <row r="1041">
      <c r="N1041" s="14">
        <f>Data!A1041</f>
        <v/>
      </c>
      <c r="O1041" s="24">
        <f>IF(Occurrence!J1041&gt;0,COUNTIFS(Occurrence!$J$2:$J$2441,"&gt;0",Occurrence!$J$2:$J$2441,"&lt;="&amp;Occurrence!J1041)/($B$8+1),0)</f>
        <v/>
      </c>
      <c r="P1041" s="16">
        <f>IF(Occurrence!J1041&gt;0,_xlfn.PERCENTILE.INC(Data!$O$2:$O$2441,($B$4+O1041*($B$5-1))/($B$3-1)),0)</f>
        <v/>
      </c>
      <c r="Q1041" s="16">
        <f>IF(Occurrence!J1041&gt;0,_xlfn.PERCENTILE.INC(Occurrence!$I$2:$I$2441,($B$6+O1041*($B$7-1))/($B$3-1)),0)</f>
        <v/>
      </c>
      <c r="R1041" s="16">
        <f>IF(Occurrence!J1041&gt;0,Occurrence!J1041/Q1041,0)</f>
        <v/>
      </c>
      <c r="S1041" s="9">
        <f>IF(Occurrence!J1041&gt;0,P1041*R1041,0)</f>
        <v/>
      </c>
      <c r="T1041" s="24">
        <f>IF(Occurrence!K1041&gt;0,COUNTIFS(Occurrence!$K$2:$K$2441,"&gt;0",Occurrence!$K$2:$K$2441,"&lt;="&amp;Occurrence!K1041)/($B$9+1),0)</f>
        <v/>
      </c>
      <c r="U1041" s="16">
        <f>IF(Occurrence!K1041&gt;0,_xlfn.PERCENTILE.INC(Data!$O$2:$O$2441,($B$4+T1041*($B$5-1))/($B$3-1)),0)</f>
        <v/>
      </c>
      <c r="V1041" s="16">
        <f>IF(Occurrence!K1041&gt;0,_xlfn.PERCENTILE.INC(Occurrence!$I$2:$I$2441,($B$6+T1041*($B$7-1))/($B$3-1)),0)</f>
        <v/>
      </c>
      <c r="W1041" s="16">
        <f>IF(Occurrence!K1041&gt;0,Occurrence!K1041/V1041,0)</f>
        <v/>
      </c>
      <c r="X1041" s="9">
        <f>IF(Occurrence!K1041&gt;0,U1041*W1041,0)</f>
        <v/>
      </c>
      <c r="Y1041" s="24">
        <f>COUNTIF(Data!$X$2:$X$2441,"&lt;="&amp;Data!X1041)/($B$3+1)</f>
        <v/>
      </c>
      <c r="Z1041" s="16">
        <f>_xlfn.PERCENTILE.INC(Data!$U$2:$U$2441,Y1041)</f>
        <v/>
      </c>
      <c r="AA1041" s="16">
        <f>_xlfn.PERCENTILE.INC(Data!$V$2:$V$2441,Y1041)</f>
        <v/>
      </c>
      <c r="AB1041" s="16">
        <f>Data!X1041-AA1041</f>
        <v/>
      </c>
      <c r="AC1041" s="9">
        <f>Z1041+AB1041</f>
        <v/>
      </c>
      <c r="AD1041" s="24">
        <f>COUNTIF(Data!$Y$2:$Y$2441,"&lt;="&amp;Data!Y1041)/($B$3+1)</f>
        <v/>
      </c>
      <c r="AE1041" s="16">
        <f>_xlfn.PERCENTILE.INC(Data!$U$2:$U$2441,AD1041)</f>
        <v/>
      </c>
      <c r="AF1041" s="16">
        <f>_xlfn.PERCENTILE.INC(Data!$V$2:$V$2441,AD1041)</f>
        <v/>
      </c>
      <c r="AG1041" s="16">
        <f>Data!Y1041-AF1041</f>
        <v/>
      </c>
      <c r="AH1041" s="9">
        <f>AE1041+AG1041</f>
        <v/>
      </c>
    </row>
    <row r="1042">
      <c r="N1042" s="14">
        <f>Data!A1042</f>
        <v/>
      </c>
      <c r="O1042" s="24">
        <f>IF(Occurrence!J1042&gt;0,COUNTIFS(Occurrence!$J$2:$J$2441,"&gt;0",Occurrence!$J$2:$J$2441,"&lt;="&amp;Occurrence!J1042)/($B$8+1),0)</f>
        <v/>
      </c>
      <c r="P1042" s="16">
        <f>IF(Occurrence!J1042&gt;0,_xlfn.PERCENTILE.INC(Data!$O$2:$O$2441,($B$4+O1042*($B$5-1))/($B$3-1)),0)</f>
        <v/>
      </c>
      <c r="Q1042" s="16">
        <f>IF(Occurrence!J1042&gt;0,_xlfn.PERCENTILE.INC(Occurrence!$I$2:$I$2441,($B$6+O1042*($B$7-1))/($B$3-1)),0)</f>
        <v/>
      </c>
      <c r="R1042" s="16">
        <f>IF(Occurrence!J1042&gt;0,Occurrence!J1042/Q1042,0)</f>
        <v/>
      </c>
      <c r="S1042" s="9">
        <f>IF(Occurrence!J1042&gt;0,P1042*R1042,0)</f>
        <v/>
      </c>
      <c r="T1042" s="24">
        <f>IF(Occurrence!K1042&gt;0,COUNTIFS(Occurrence!$K$2:$K$2441,"&gt;0",Occurrence!$K$2:$K$2441,"&lt;="&amp;Occurrence!K1042)/($B$9+1),0)</f>
        <v/>
      </c>
      <c r="U1042" s="16">
        <f>IF(Occurrence!K1042&gt;0,_xlfn.PERCENTILE.INC(Data!$O$2:$O$2441,($B$4+T1042*($B$5-1))/($B$3-1)),0)</f>
        <v/>
      </c>
      <c r="V1042" s="16">
        <f>IF(Occurrence!K1042&gt;0,_xlfn.PERCENTILE.INC(Occurrence!$I$2:$I$2441,($B$6+T1042*($B$7-1))/($B$3-1)),0)</f>
        <v/>
      </c>
      <c r="W1042" s="16">
        <f>IF(Occurrence!K1042&gt;0,Occurrence!K1042/V1042,0)</f>
        <v/>
      </c>
      <c r="X1042" s="9">
        <f>IF(Occurrence!K1042&gt;0,U1042*W1042,0)</f>
        <v/>
      </c>
      <c r="Y1042" s="24">
        <f>COUNTIF(Data!$X$2:$X$2441,"&lt;="&amp;Data!X1042)/($B$3+1)</f>
        <v/>
      </c>
      <c r="Z1042" s="16">
        <f>_xlfn.PERCENTILE.INC(Data!$U$2:$U$2441,Y1042)</f>
        <v/>
      </c>
      <c r="AA1042" s="16">
        <f>_xlfn.PERCENTILE.INC(Data!$V$2:$V$2441,Y1042)</f>
        <v/>
      </c>
      <c r="AB1042" s="16">
        <f>Data!X1042-AA1042</f>
        <v/>
      </c>
      <c r="AC1042" s="9">
        <f>Z1042+AB1042</f>
        <v/>
      </c>
      <c r="AD1042" s="24">
        <f>COUNTIF(Data!$Y$2:$Y$2441,"&lt;="&amp;Data!Y1042)/($B$3+1)</f>
        <v/>
      </c>
      <c r="AE1042" s="16">
        <f>_xlfn.PERCENTILE.INC(Data!$U$2:$U$2441,AD1042)</f>
        <v/>
      </c>
      <c r="AF1042" s="16">
        <f>_xlfn.PERCENTILE.INC(Data!$V$2:$V$2441,AD1042)</f>
        <v/>
      </c>
      <c r="AG1042" s="16">
        <f>Data!Y1042-AF1042</f>
        <v/>
      </c>
      <c r="AH1042" s="9">
        <f>AE1042+AG1042</f>
        <v/>
      </c>
    </row>
    <row r="1043">
      <c r="N1043" s="14">
        <f>Data!A1043</f>
        <v/>
      </c>
      <c r="O1043" s="24">
        <f>IF(Occurrence!J1043&gt;0,COUNTIFS(Occurrence!$J$2:$J$2441,"&gt;0",Occurrence!$J$2:$J$2441,"&lt;="&amp;Occurrence!J1043)/($B$8+1),0)</f>
        <v/>
      </c>
      <c r="P1043" s="16">
        <f>IF(Occurrence!J1043&gt;0,_xlfn.PERCENTILE.INC(Data!$O$2:$O$2441,($B$4+O1043*($B$5-1))/($B$3-1)),0)</f>
        <v/>
      </c>
      <c r="Q1043" s="16">
        <f>IF(Occurrence!J1043&gt;0,_xlfn.PERCENTILE.INC(Occurrence!$I$2:$I$2441,($B$6+O1043*($B$7-1))/($B$3-1)),0)</f>
        <v/>
      </c>
      <c r="R1043" s="16">
        <f>IF(Occurrence!J1043&gt;0,Occurrence!J1043/Q1043,0)</f>
        <v/>
      </c>
      <c r="S1043" s="9">
        <f>IF(Occurrence!J1043&gt;0,P1043*R1043,0)</f>
        <v/>
      </c>
      <c r="T1043" s="24">
        <f>IF(Occurrence!K1043&gt;0,COUNTIFS(Occurrence!$K$2:$K$2441,"&gt;0",Occurrence!$K$2:$K$2441,"&lt;="&amp;Occurrence!K1043)/($B$9+1),0)</f>
        <v/>
      </c>
      <c r="U1043" s="16">
        <f>IF(Occurrence!K1043&gt;0,_xlfn.PERCENTILE.INC(Data!$O$2:$O$2441,($B$4+T1043*($B$5-1))/($B$3-1)),0)</f>
        <v/>
      </c>
      <c r="V1043" s="16">
        <f>IF(Occurrence!K1043&gt;0,_xlfn.PERCENTILE.INC(Occurrence!$I$2:$I$2441,($B$6+T1043*($B$7-1))/($B$3-1)),0)</f>
        <v/>
      </c>
      <c r="W1043" s="16">
        <f>IF(Occurrence!K1043&gt;0,Occurrence!K1043/V1043,0)</f>
        <v/>
      </c>
      <c r="X1043" s="9">
        <f>IF(Occurrence!K1043&gt;0,U1043*W1043,0)</f>
        <v/>
      </c>
      <c r="Y1043" s="24">
        <f>COUNTIF(Data!$X$2:$X$2441,"&lt;="&amp;Data!X1043)/($B$3+1)</f>
        <v/>
      </c>
      <c r="Z1043" s="16">
        <f>_xlfn.PERCENTILE.INC(Data!$U$2:$U$2441,Y1043)</f>
        <v/>
      </c>
      <c r="AA1043" s="16">
        <f>_xlfn.PERCENTILE.INC(Data!$V$2:$V$2441,Y1043)</f>
        <v/>
      </c>
      <c r="AB1043" s="16">
        <f>Data!X1043-AA1043</f>
        <v/>
      </c>
      <c r="AC1043" s="9">
        <f>Z1043+AB1043</f>
        <v/>
      </c>
      <c r="AD1043" s="24">
        <f>COUNTIF(Data!$Y$2:$Y$2441,"&lt;="&amp;Data!Y1043)/($B$3+1)</f>
        <v/>
      </c>
      <c r="AE1043" s="16">
        <f>_xlfn.PERCENTILE.INC(Data!$U$2:$U$2441,AD1043)</f>
        <v/>
      </c>
      <c r="AF1043" s="16">
        <f>_xlfn.PERCENTILE.INC(Data!$V$2:$V$2441,AD1043)</f>
        <v/>
      </c>
      <c r="AG1043" s="16">
        <f>Data!Y1043-AF1043</f>
        <v/>
      </c>
      <c r="AH1043" s="9">
        <f>AE1043+AG1043</f>
        <v/>
      </c>
    </row>
    <row r="1044">
      <c r="N1044" s="14">
        <f>Data!A1044</f>
        <v/>
      </c>
      <c r="O1044" s="24">
        <f>IF(Occurrence!J1044&gt;0,COUNTIFS(Occurrence!$J$2:$J$2441,"&gt;0",Occurrence!$J$2:$J$2441,"&lt;="&amp;Occurrence!J1044)/($B$8+1),0)</f>
        <v/>
      </c>
      <c r="P1044" s="16">
        <f>IF(Occurrence!J1044&gt;0,_xlfn.PERCENTILE.INC(Data!$O$2:$O$2441,($B$4+O1044*($B$5-1))/($B$3-1)),0)</f>
        <v/>
      </c>
      <c r="Q1044" s="16">
        <f>IF(Occurrence!J1044&gt;0,_xlfn.PERCENTILE.INC(Occurrence!$I$2:$I$2441,($B$6+O1044*($B$7-1))/($B$3-1)),0)</f>
        <v/>
      </c>
      <c r="R1044" s="16">
        <f>IF(Occurrence!J1044&gt;0,Occurrence!J1044/Q1044,0)</f>
        <v/>
      </c>
      <c r="S1044" s="9">
        <f>IF(Occurrence!J1044&gt;0,P1044*R1044,0)</f>
        <v/>
      </c>
      <c r="T1044" s="24">
        <f>IF(Occurrence!K1044&gt;0,COUNTIFS(Occurrence!$K$2:$K$2441,"&gt;0",Occurrence!$K$2:$K$2441,"&lt;="&amp;Occurrence!K1044)/($B$9+1),0)</f>
        <v/>
      </c>
      <c r="U1044" s="16">
        <f>IF(Occurrence!K1044&gt;0,_xlfn.PERCENTILE.INC(Data!$O$2:$O$2441,($B$4+T1044*($B$5-1))/($B$3-1)),0)</f>
        <v/>
      </c>
      <c r="V1044" s="16">
        <f>IF(Occurrence!K1044&gt;0,_xlfn.PERCENTILE.INC(Occurrence!$I$2:$I$2441,($B$6+T1044*($B$7-1))/($B$3-1)),0)</f>
        <v/>
      </c>
      <c r="W1044" s="16">
        <f>IF(Occurrence!K1044&gt;0,Occurrence!K1044/V1044,0)</f>
        <v/>
      </c>
      <c r="X1044" s="9">
        <f>IF(Occurrence!K1044&gt;0,U1044*W1044,0)</f>
        <v/>
      </c>
      <c r="Y1044" s="24">
        <f>COUNTIF(Data!$X$2:$X$2441,"&lt;="&amp;Data!X1044)/($B$3+1)</f>
        <v/>
      </c>
      <c r="Z1044" s="16">
        <f>_xlfn.PERCENTILE.INC(Data!$U$2:$U$2441,Y1044)</f>
        <v/>
      </c>
      <c r="AA1044" s="16">
        <f>_xlfn.PERCENTILE.INC(Data!$V$2:$V$2441,Y1044)</f>
        <v/>
      </c>
      <c r="AB1044" s="16">
        <f>Data!X1044-AA1044</f>
        <v/>
      </c>
      <c r="AC1044" s="9">
        <f>Z1044+AB1044</f>
        <v/>
      </c>
      <c r="AD1044" s="24">
        <f>COUNTIF(Data!$Y$2:$Y$2441,"&lt;="&amp;Data!Y1044)/($B$3+1)</f>
        <v/>
      </c>
      <c r="AE1044" s="16">
        <f>_xlfn.PERCENTILE.INC(Data!$U$2:$U$2441,AD1044)</f>
        <v/>
      </c>
      <c r="AF1044" s="16">
        <f>_xlfn.PERCENTILE.INC(Data!$V$2:$V$2441,AD1044)</f>
        <v/>
      </c>
      <c r="AG1044" s="16">
        <f>Data!Y1044-AF1044</f>
        <v/>
      </c>
      <c r="AH1044" s="9">
        <f>AE1044+AG1044</f>
        <v/>
      </c>
    </row>
    <row r="1045">
      <c r="N1045" s="14">
        <f>Data!A1045</f>
        <v/>
      </c>
      <c r="O1045" s="24">
        <f>IF(Occurrence!J1045&gt;0,COUNTIFS(Occurrence!$J$2:$J$2441,"&gt;0",Occurrence!$J$2:$J$2441,"&lt;="&amp;Occurrence!J1045)/($B$8+1),0)</f>
        <v/>
      </c>
      <c r="P1045" s="16">
        <f>IF(Occurrence!J1045&gt;0,_xlfn.PERCENTILE.INC(Data!$O$2:$O$2441,($B$4+O1045*($B$5-1))/($B$3-1)),0)</f>
        <v/>
      </c>
      <c r="Q1045" s="16">
        <f>IF(Occurrence!J1045&gt;0,_xlfn.PERCENTILE.INC(Occurrence!$I$2:$I$2441,($B$6+O1045*($B$7-1))/($B$3-1)),0)</f>
        <v/>
      </c>
      <c r="R1045" s="16">
        <f>IF(Occurrence!J1045&gt;0,Occurrence!J1045/Q1045,0)</f>
        <v/>
      </c>
      <c r="S1045" s="9">
        <f>IF(Occurrence!J1045&gt;0,P1045*R1045,0)</f>
        <v/>
      </c>
      <c r="T1045" s="24">
        <f>IF(Occurrence!K1045&gt;0,COUNTIFS(Occurrence!$K$2:$K$2441,"&gt;0",Occurrence!$K$2:$K$2441,"&lt;="&amp;Occurrence!K1045)/($B$9+1),0)</f>
        <v/>
      </c>
      <c r="U1045" s="16">
        <f>IF(Occurrence!K1045&gt;0,_xlfn.PERCENTILE.INC(Data!$O$2:$O$2441,($B$4+T1045*($B$5-1))/($B$3-1)),0)</f>
        <v/>
      </c>
      <c r="V1045" s="16">
        <f>IF(Occurrence!K1045&gt;0,_xlfn.PERCENTILE.INC(Occurrence!$I$2:$I$2441,($B$6+T1045*($B$7-1))/($B$3-1)),0)</f>
        <v/>
      </c>
      <c r="W1045" s="16">
        <f>IF(Occurrence!K1045&gt;0,Occurrence!K1045/V1045,0)</f>
        <v/>
      </c>
      <c r="X1045" s="9">
        <f>IF(Occurrence!K1045&gt;0,U1045*W1045,0)</f>
        <v/>
      </c>
      <c r="Y1045" s="24">
        <f>COUNTIF(Data!$X$2:$X$2441,"&lt;="&amp;Data!X1045)/($B$3+1)</f>
        <v/>
      </c>
      <c r="Z1045" s="16">
        <f>_xlfn.PERCENTILE.INC(Data!$U$2:$U$2441,Y1045)</f>
        <v/>
      </c>
      <c r="AA1045" s="16">
        <f>_xlfn.PERCENTILE.INC(Data!$V$2:$V$2441,Y1045)</f>
        <v/>
      </c>
      <c r="AB1045" s="16">
        <f>Data!X1045-AA1045</f>
        <v/>
      </c>
      <c r="AC1045" s="9">
        <f>Z1045+AB1045</f>
        <v/>
      </c>
      <c r="AD1045" s="24">
        <f>COUNTIF(Data!$Y$2:$Y$2441,"&lt;="&amp;Data!Y1045)/($B$3+1)</f>
        <v/>
      </c>
      <c r="AE1045" s="16">
        <f>_xlfn.PERCENTILE.INC(Data!$U$2:$U$2441,AD1045)</f>
        <v/>
      </c>
      <c r="AF1045" s="16">
        <f>_xlfn.PERCENTILE.INC(Data!$V$2:$V$2441,AD1045)</f>
        <v/>
      </c>
      <c r="AG1045" s="16">
        <f>Data!Y1045-AF1045</f>
        <v/>
      </c>
      <c r="AH1045" s="9">
        <f>AE1045+AG1045</f>
        <v/>
      </c>
    </row>
    <row r="1046">
      <c r="N1046" s="14">
        <f>Data!A1046</f>
        <v/>
      </c>
      <c r="O1046" s="24">
        <f>IF(Occurrence!J1046&gt;0,COUNTIFS(Occurrence!$J$2:$J$2441,"&gt;0",Occurrence!$J$2:$J$2441,"&lt;="&amp;Occurrence!J1046)/($B$8+1),0)</f>
        <v/>
      </c>
      <c r="P1046" s="16">
        <f>IF(Occurrence!J1046&gt;0,_xlfn.PERCENTILE.INC(Data!$O$2:$O$2441,($B$4+O1046*($B$5-1))/($B$3-1)),0)</f>
        <v/>
      </c>
      <c r="Q1046" s="16">
        <f>IF(Occurrence!J1046&gt;0,_xlfn.PERCENTILE.INC(Occurrence!$I$2:$I$2441,($B$6+O1046*($B$7-1))/($B$3-1)),0)</f>
        <v/>
      </c>
      <c r="R1046" s="16">
        <f>IF(Occurrence!J1046&gt;0,Occurrence!J1046/Q1046,0)</f>
        <v/>
      </c>
      <c r="S1046" s="9">
        <f>IF(Occurrence!J1046&gt;0,P1046*R1046,0)</f>
        <v/>
      </c>
      <c r="T1046" s="24">
        <f>IF(Occurrence!K1046&gt;0,COUNTIFS(Occurrence!$K$2:$K$2441,"&gt;0",Occurrence!$K$2:$K$2441,"&lt;="&amp;Occurrence!K1046)/($B$9+1),0)</f>
        <v/>
      </c>
      <c r="U1046" s="16">
        <f>IF(Occurrence!K1046&gt;0,_xlfn.PERCENTILE.INC(Data!$O$2:$O$2441,($B$4+T1046*($B$5-1))/($B$3-1)),0)</f>
        <v/>
      </c>
      <c r="V1046" s="16">
        <f>IF(Occurrence!K1046&gt;0,_xlfn.PERCENTILE.INC(Occurrence!$I$2:$I$2441,($B$6+T1046*($B$7-1))/($B$3-1)),0)</f>
        <v/>
      </c>
      <c r="W1046" s="16">
        <f>IF(Occurrence!K1046&gt;0,Occurrence!K1046/V1046,0)</f>
        <v/>
      </c>
      <c r="X1046" s="9">
        <f>IF(Occurrence!K1046&gt;0,U1046*W1046,0)</f>
        <v/>
      </c>
      <c r="Y1046" s="24">
        <f>COUNTIF(Data!$X$2:$X$2441,"&lt;="&amp;Data!X1046)/($B$3+1)</f>
        <v/>
      </c>
      <c r="Z1046" s="16">
        <f>_xlfn.PERCENTILE.INC(Data!$U$2:$U$2441,Y1046)</f>
        <v/>
      </c>
      <c r="AA1046" s="16">
        <f>_xlfn.PERCENTILE.INC(Data!$V$2:$V$2441,Y1046)</f>
        <v/>
      </c>
      <c r="AB1046" s="16">
        <f>Data!X1046-AA1046</f>
        <v/>
      </c>
      <c r="AC1046" s="9">
        <f>Z1046+AB1046</f>
        <v/>
      </c>
      <c r="AD1046" s="24">
        <f>COUNTIF(Data!$Y$2:$Y$2441,"&lt;="&amp;Data!Y1046)/($B$3+1)</f>
        <v/>
      </c>
      <c r="AE1046" s="16">
        <f>_xlfn.PERCENTILE.INC(Data!$U$2:$U$2441,AD1046)</f>
        <v/>
      </c>
      <c r="AF1046" s="16">
        <f>_xlfn.PERCENTILE.INC(Data!$V$2:$V$2441,AD1046)</f>
        <v/>
      </c>
      <c r="AG1046" s="16">
        <f>Data!Y1046-AF1046</f>
        <v/>
      </c>
      <c r="AH1046" s="9">
        <f>AE1046+AG1046</f>
        <v/>
      </c>
    </row>
    <row r="1047">
      <c r="N1047" s="14">
        <f>Data!A1047</f>
        <v/>
      </c>
      <c r="O1047" s="24">
        <f>IF(Occurrence!J1047&gt;0,COUNTIFS(Occurrence!$J$2:$J$2441,"&gt;0",Occurrence!$J$2:$J$2441,"&lt;="&amp;Occurrence!J1047)/($B$8+1),0)</f>
        <v/>
      </c>
      <c r="P1047" s="16">
        <f>IF(Occurrence!J1047&gt;0,_xlfn.PERCENTILE.INC(Data!$O$2:$O$2441,($B$4+O1047*($B$5-1))/($B$3-1)),0)</f>
        <v/>
      </c>
      <c r="Q1047" s="16">
        <f>IF(Occurrence!J1047&gt;0,_xlfn.PERCENTILE.INC(Occurrence!$I$2:$I$2441,($B$6+O1047*($B$7-1))/($B$3-1)),0)</f>
        <v/>
      </c>
      <c r="R1047" s="16">
        <f>IF(Occurrence!J1047&gt;0,Occurrence!J1047/Q1047,0)</f>
        <v/>
      </c>
      <c r="S1047" s="9">
        <f>IF(Occurrence!J1047&gt;0,P1047*R1047,0)</f>
        <v/>
      </c>
      <c r="T1047" s="24">
        <f>IF(Occurrence!K1047&gt;0,COUNTIFS(Occurrence!$K$2:$K$2441,"&gt;0",Occurrence!$K$2:$K$2441,"&lt;="&amp;Occurrence!K1047)/($B$9+1),0)</f>
        <v/>
      </c>
      <c r="U1047" s="16">
        <f>IF(Occurrence!K1047&gt;0,_xlfn.PERCENTILE.INC(Data!$O$2:$O$2441,($B$4+T1047*($B$5-1))/($B$3-1)),0)</f>
        <v/>
      </c>
      <c r="V1047" s="16">
        <f>IF(Occurrence!K1047&gt;0,_xlfn.PERCENTILE.INC(Occurrence!$I$2:$I$2441,($B$6+T1047*($B$7-1))/($B$3-1)),0)</f>
        <v/>
      </c>
      <c r="W1047" s="16">
        <f>IF(Occurrence!K1047&gt;0,Occurrence!K1047/V1047,0)</f>
        <v/>
      </c>
      <c r="X1047" s="9">
        <f>IF(Occurrence!K1047&gt;0,U1047*W1047,0)</f>
        <v/>
      </c>
      <c r="Y1047" s="24">
        <f>COUNTIF(Data!$X$2:$X$2441,"&lt;="&amp;Data!X1047)/($B$3+1)</f>
        <v/>
      </c>
      <c r="Z1047" s="16">
        <f>_xlfn.PERCENTILE.INC(Data!$U$2:$U$2441,Y1047)</f>
        <v/>
      </c>
      <c r="AA1047" s="16">
        <f>_xlfn.PERCENTILE.INC(Data!$V$2:$V$2441,Y1047)</f>
        <v/>
      </c>
      <c r="AB1047" s="16">
        <f>Data!X1047-AA1047</f>
        <v/>
      </c>
      <c r="AC1047" s="9">
        <f>Z1047+AB1047</f>
        <v/>
      </c>
      <c r="AD1047" s="24">
        <f>COUNTIF(Data!$Y$2:$Y$2441,"&lt;="&amp;Data!Y1047)/($B$3+1)</f>
        <v/>
      </c>
      <c r="AE1047" s="16">
        <f>_xlfn.PERCENTILE.INC(Data!$U$2:$U$2441,AD1047)</f>
        <v/>
      </c>
      <c r="AF1047" s="16">
        <f>_xlfn.PERCENTILE.INC(Data!$V$2:$V$2441,AD1047)</f>
        <v/>
      </c>
      <c r="AG1047" s="16">
        <f>Data!Y1047-AF1047</f>
        <v/>
      </c>
      <c r="AH1047" s="9">
        <f>AE1047+AG1047</f>
        <v/>
      </c>
    </row>
    <row r="1048">
      <c r="N1048" s="14">
        <f>Data!A1048</f>
        <v/>
      </c>
      <c r="O1048" s="24">
        <f>IF(Occurrence!J1048&gt;0,COUNTIFS(Occurrence!$J$2:$J$2441,"&gt;0",Occurrence!$J$2:$J$2441,"&lt;="&amp;Occurrence!J1048)/($B$8+1),0)</f>
        <v/>
      </c>
      <c r="P1048" s="16">
        <f>IF(Occurrence!J1048&gt;0,_xlfn.PERCENTILE.INC(Data!$O$2:$O$2441,($B$4+O1048*($B$5-1))/($B$3-1)),0)</f>
        <v/>
      </c>
      <c r="Q1048" s="16">
        <f>IF(Occurrence!J1048&gt;0,_xlfn.PERCENTILE.INC(Occurrence!$I$2:$I$2441,($B$6+O1048*($B$7-1))/($B$3-1)),0)</f>
        <v/>
      </c>
      <c r="R1048" s="16">
        <f>IF(Occurrence!J1048&gt;0,Occurrence!J1048/Q1048,0)</f>
        <v/>
      </c>
      <c r="S1048" s="9">
        <f>IF(Occurrence!J1048&gt;0,P1048*R1048,0)</f>
        <v/>
      </c>
      <c r="T1048" s="24">
        <f>IF(Occurrence!K1048&gt;0,COUNTIFS(Occurrence!$K$2:$K$2441,"&gt;0",Occurrence!$K$2:$K$2441,"&lt;="&amp;Occurrence!K1048)/($B$9+1),0)</f>
        <v/>
      </c>
      <c r="U1048" s="16">
        <f>IF(Occurrence!K1048&gt;0,_xlfn.PERCENTILE.INC(Data!$O$2:$O$2441,($B$4+T1048*($B$5-1))/($B$3-1)),0)</f>
        <v/>
      </c>
      <c r="V1048" s="16">
        <f>IF(Occurrence!K1048&gt;0,_xlfn.PERCENTILE.INC(Occurrence!$I$2:$I$2441,($B$6+T1048*($B$7-1))/($B$3-1)),0)</f>
        <v/>
      </c>
      <c r="W1048" s="16">
        <f>IF(Occurrence!K1048&gt;0,Occurrence!K1048/V1048,0)</f>
        <v/>
      </c>
      <c r="X1048" s="9">
        <f>IF(Occurrence!K1048&gt;0,U1048*W1048,0)</f>
        <v/>
      </c>
      <c r="Y1048" s="24">
        <f>COUNTIF(Data!$X$2:$X$2441,"&lt;="&amp;Data!X1048)/($B$3+1)</f>
        <v/>
      </c>
      <c r="Z1048" s="16">
        <f>_xlfn.PERCENTILE.INC(Data!$U$2:$U$2441,Y1048)</f>
        <v/>
      </c>
      <c r="AA1048" s="16">
        <f>_xlfn.PERCENTILE.INC(Data!$V$2:$V$2441,Y1048)</f>
        <v/>
      </c>
      <c r="AB1048" s="16">
        <f>Data!X1048-AA1048</f>
        <v/>
      </c>
      <c r="AC1048" s="9">
        <f>Z1048+AB1048</f>
        <v/>
      </c>
      <c r="AD1048" s="24">
        <f>COUNTIF(Data!$Y$2:$Y$2441,"&lt;="&amp;Data!Y1048)/($B$3+1)</f>
        <v/>
      </c>
      <c r="AE1048" s="16">
        <f>_xlfn.PERCENTILE.INC(Data!$U$2:$U$2441,AD1048)</f>
        <v/>
      </c>
      <c r="AF1048" s="16">
        <f>_xlfn.PERCENTILE.INC(Data!$V$2:$V$2441,AD1048)</f>
        <v/>
      </c>
      <c r="AG1048" s="16">
        <f>Data!Y1048-AF1048</f>
        <v/>
      </c>
      <c r="AH1048" s="9">
        <f>AE1048+AG1048</f>
        <v/>
      </c>
    </row>
    <row r="1049">
      <c r="N1049" s="14">
        <f>Data!A1049</f>
        <v/>
      </c>
      <c r="O1049" s="24">
        <f>IF(Occurrence!J1049&gt;0,COUNTIFS(Occurrence!$J$2:$J$2441,"&gt;0",Occurrence!$J$2:$J$2441,"&lt;="&amp;Occurrence!J1049)/($B$8+1),0)</f>
        <v/>
      </c>
      <c r="P1049" s="16">
        <f>IF(Occurrence!J1049&gt;0,_xlfn.PERCENTILE.INC(Data!$O$2:$O$2441,($B$4+O1049*($B$5-1))/($B$3-1)),0)</f>
        <v/>
      </c>
      <c r="Q1049" s="16">
        <f>IF(Occurrence!J1049&gt;0,_xlfn.PERCENTILE.INC(Occurrence!$I$2:$I$2441,($B$6+O1049*($B$7-1))/($B$3-1)),0)</f>
        <v/>
      </c>
      <c r="R1049" s="16">
        <f>IF(Occurrence!J1049&gt;0,Occurrence!J1049/Q1049,0)</f>
        <v/>
      </c>
      <c r="S1049" s="9">
        <f>IF(Occurrence!J1049&gt;0,P1049*R1049,0)</f>
        <v/>
      </c>
      <c r="T1049" s="24">
        <f>IF(Occurrence!K1049&gt;0,COUNTIFS(Occurrence!$K$2:$K$2441,"&gt;0",Occurrence!$K$2:$K$2441,"&lt;="&amp;Occurrence!K1049)/($B$9+1),0)</f>
        <v/>
      </c>
      <c r="U1049" s="16">
        <f>IF(Occurrence!K1049&gt;0,_xlfn.PERCENTILE.INC(Data!$O$2:$O$2441,($B$4+T1049*($B$5-1))/($B$3-1)),0)</f>
        <v/>
      </c>
      <c r="V1049" s="16">
        <f>IF(Occurrence!K1049&gt;0,_xlfn.PERCENTILE.INC(Occurrence!$I$2:$I$2441,($B$6+T1049*($B$7-1))/($B$3-1)),0)</f>
        <v/>
      </c>
      <c r="W1049" s="16">
        <f>IF(Occurrence!K1049&gt;0,Occurrence!K1049/V1049,0)</f>
        <v/>
      </c>
      <c r="X1049" s="9">
        <f>IF(Occurrence!K1049&gt;0,U1049*W1049,0)</f>
        <v/>
      </c>
      <c r="Y1049" s="24">
        <f>COUNTIF(Data!$X$2:$X$2441,"&lt;="&amp;Data!X1049)/($B$3+1)</f>
        <v/>
      </c>
      <c r="Z1049" s="16">
        <f>_xlfn.PERCENTILE.INC(Data!$U$2:$U$2441,Y1049)</f>
        <v/>
      </c>
      <c r="AA1049" s="16">
        <f>_xlfn.PERCENTILE.INC(Data!$V$2:$V$2441,Y1049)</f>
        <v/>
      </c>
      <c r="AB1049" s="16">
        <f>Data!X1049-AA1049</f>
        <v/>
      </c>
      <c r="AC1049" s="9">
        <f>Z1049+AB1049</f>
        <v/>
      </c>
      <c r="AD1049" s="24">
        <f>COUNTIF(Data!$Y$2:$Y$2441,"&lt;="&amp;Data!Y1049)/($B$3+1)</f>
        <v/>
      </c>
      <c r="AE1049" s="16">
        <f>_xlfn.PERCENTILE.INC(Data!$U$2:$U$2441,AD1049)</f>
        <v/>
      </c>
      <c r="AF1049" s="16">
        <f>_xlfn.PERCENTILE.INC(Data!$V$2:$V$2441,AD1049)</f>
        <v/>
      </c>
      <c r="AG1049" s="16">
        <f>Data!Y1049-AF1049</f>
        <v/>
      </c>
      <c r="AH1049" s="9">
        <f>AE1049+AG1049</f>
        <v/>
      </c>
    </row>
    <row r="1050">
      <c r="N1050" s="14">
        <f>Data!A1050</f>
        <v/>
      </c>
      <c r="O1050" s="24">
        <f>IF(Occurrence!J1050&gt;0,COUNTIFS(Occurrence!$J$2:$J$2441,"&gt;0",Occurrence!$J$2:$J$2441,"&lt;="&amp;Occurrence!J1050)/($B$8+1),0)</f>
        <v/>
      </c>
      <c r="P1050" s="16">
        <f>IF(Occurrence!J1050&gt;0,_xlfn.PERCENTILE.INC(Data!$O$2:$O$2441,($B$4+O1050*($B$5-1))/($B$3-1)),0)</f>
        <v/>
      </c>
      <c r="Q1050" s="16">
        <f>IF(Occurrence!J1050&gt;0,_xlfn.PERCENTILE.INC(Occurrence!$I$2:$I$2441,($B$6+O1050*($B$7-1))/($B$3-1)),0)</f>
        <v/>
      </c>
      <c r="R1050" s="16">
        <f>IF(Occurrence!J1050&gt;0,Occurrence!J1050/Q1050,0)</f>
        <v/>
      </c>
      <c r="S1050" s="9">
        <f>IF(Occurrence!J1050&gt;0,P1050*R1050,0)</f>
        <v/>
      </c>
      <c r="T1050" s="24">
        <f>IF(Occurrence!K1050&gt;0,COUNTIFS(Occurrence!$K$2:$K$2441,"&gt;0",Occurrence!$K$2:$K$2441,"&lt;="&amp;Occurrence!K1050)/($B$9+1),0)</f>
        <v/>
      </c>
      <c r="U1050" s="16">
        <f>IF(Occurrence!K1050&gt;0,_xlfn.PERCENTILE.INC(Data!$O$2:$O$2441,($B$4+T1050*($B$5-1))/($B$3-1)),0)</f>
        <v/>
      </c>
      <c r="V1050" s="16">
        <f>IF(Occurrence!K1050&gt;0,_xlfn.PERCENTILE.INC(Occurrence!$I$2:$I$2441,($B$6+T1050*($B$7-1))/($B$3-1)),0)</f>
        <v/>
      </c>
      <c r="W1050" s="16">
        <f>IF(Occurrence!K1050&gt;0,Occurrence!K1050/V1050,0)</f>
        <v/>
      </c>
      <c r="X1050" s="9">
        <f>IF(Occurrence!K1050&gt;0,U1050*W1050,0)</f>
        <v/>
      </c>
      <c r="Y1050" s="24">
        <f>COUNTIF(Data!$X$2:$X$2441,"&lt;="&amp;Data!X1050)/($B$3+1)</f>
        <v/>
      </c>
      <c r="Z1050" s="16">
        <f>_xlfn.PERCENTILE.INC(Data!$U$2:$U$2441,Y1050)</f>
        <v/>
      </c>
      <c r="AA1050" s="16">
        <f>_xlfn.PERCENTILE.INC(Data!$V$2:$V$2441,Y1050)</f>
        <v/>
      </c>
      <c r="AB1050" s="16">
        <f>Data!X1050-AA1050</f>
        <v/>
      </c>
      <c r="AC1050" s="9">
        <f>Z1050+AB1050</f>
        <v/>
      </c>
      <c r="AD1050" s="24">
        <f>COUNTIF(Data!$Y$2:$Y$2441,"&lt;="&amp;Data!Y1050)/($B$3+1)</f>
        <v/>
      </c>
      <c r="AE1050" s="16">
        <f>_xlfn.PERCENTILE.INC(Data!$U$2:$U$2441,AD1050)</f>
        <v/>
      </c>
      <c r="AF1050" s="16">
        <f>_xlfn.PERCENTILE.INC(Data!$V$2:$V$2441,AD1050)</f>
        <v/>
      </c>
      <c r="AG1050" s="16">
        <f>Data!Y1050-AF1050</f>
        <v/>
      </c>
      <c r="AH1050" s="9">
        <f>AE1050+AG1050</f>
        <v/>
      </c>
    </row>
    <row r="1051">
      <c r="N1051" s="14">
        <f>Data!A1051</f>
        <v/>
      </c>
      <c r="O1051" s="24">
        <f>IF(Occurrence!J1051&gt;0,COUNTIFS(Occurrence!$J$2:$J$2441,"&gt;0",Occurrence!$J$2:$J$2441,"&lt;="&amp;Occurrence!J1051)/($B$8+1),0)</f>
        <v/>
      </c>
      <c r="P1051" s="16">
        <f>IF(Occurrence!J1051&gt;0,_xlfn.PERCENTILE.INC(Data!$O$2:$O$2441,($B$4+O1051*($B$5-1))/($B$3-1)),0)</f>
        <v/>
      </c>
      <c r="Q1051" s="16">
        <f>IF(Occurrence!J1051&gt;0,_xlfn.PERCENTILE.INC(Occurrence!$I$2:$I$2441,($B$6+O1051*($B$7-1))/($B$3-1)),0)</f>
        <v/>
      </c>
      <c r="R1051" s="16">
        <f>IF(Occurrence!J1051&gt;0,Occurrence!J1051/Q1051,0)</f>
        <v/>
      </c>
      <c r="S1051" s="9">
        <f>IF(Occurrence!J1051&gt;0,P1051*R1051,0)</f>
        <v/>
      </c>
      <c r="T1051" s="24">
        <f>IF(Occurrence!K1051&gt;0,COUNTIFS(Occurrence!$K$2:$K$2441,"&gt;0",Occurrence!$K$2:$K$2441,"&lt;="&amp;Occurrence!K1051)/($B$9+1),0)</f>
        <v/>
      </c>
      <c r="U1051" s="16">
        <f>IF(Occurrence!K1051&gt;0,_xlfn.PERCENTILE.INC(Data!$O$2:$O$2441,($B$4+T1051*($B$5-1))/($B$3-1)),0)</f>
        <v/>
      </c>
      <c r="V1051" s="16">
        <f>IF(Occurrence!K1051&gt;0,_xlfn.PERCENTILE.INC(Occurrence!$I$2:$I$2441,($B$6+T1051*($B$7-1))/($B$3-1)),0)</f>
        <v/>
      </c>
      <c r="W1051" s="16">
        <f>IF(Occurrence!K1051&gt;0,Occurrence!K1051/V1051,0)</f>
        <v/>
      </c>
      <c r="X1051" s="9">
        <f>IF(Occurrence!K1051&gt;0,U1051*W1051,0)</f>
        <v/>
      </c>
      <c r="Y1051" s="24">
        <f>COUNTIF(Data!$X$2:$X$2441,"&lt;="&amp;Data!X1051)/($B$3+1)</f>
        <v/>
      </c>
      <c r="Z1051" s="16">
        <f>_xlfn.PERCENTILE.INC(Data!$U$2:$U$2441,Y1051)</f>
        <v/>
      </c>
      <c r="AA1051" s="16">
        <f>_xlfn.PERCENTILE.INC(Data!$V$2:$V$2441,Y1051)</f>
        <v/>
      </c>
      <c r="AB1051" s="16">
        <f>Data!X1051-AA1051</f>
        <v/>
      </c>
      <c r="AC1051" s="9">
        <f>Z1051+AB1051</f>
        <v/>
      </c>
      <c r="AD1051" s="24">
        <f>COUNTIF(Data!$Y$2:$Y$2441,"&lt;="&amp;Data!Y1051)/($B$3+1)</f>
        <v/>
      </c>
      <c r="AE1051" s="16">
        <f>_xlfn.PERCENTILE.INC(Data!$U$2:$U$2441,AD1051)</f>
        <v/>
      </c>
      <c r="AF1051" s="16">
        <f>_xlfn.PERCENTILE.INC(Data!$V$2:$V$2441,AD1051)</f>
        <v/>
      </c>
      <c r="AG1051" s="16">
        <f>Data!Y1051-AF1051</f>
        <v/>
      </c>
      <c r="AH1051" s="9">
        <f>AE1051+AG1051</f>
        <v/>
      </c>
    </row>
    <row r="1052">
      <c r="N1052" s="14">
        <f>Data!A1052</f>
        <v/>
      </c>
      <c r="O1052" s="24">
        <f>IF(Occurrence!J1052&gt;0,COUNTIFS(Occurrence!$J$2:$J$2441,"&gt;0",Occurrence!$J$2:$J$2441,"&lt;="&amp;Occurrence!J1052)/($B$8+1),0)</f>
        <v/>
      </c>
      <c r="P1052" s="16">
        <f>IF(Occurrence!J1052&gt;0,_xlfn.PERCENTILE.INC(Data!$O$2:$O$2441,($B$4+O1052*($B$5-1))/($B$3-1)),0)</f>
        <v/>
      </c>
      <c r="Q1052" s="16">
        <f>IF(Occurrence!J1052&gt;0,_xlfn.PERCENTILE.INC(Occurrence!$I$2:$I$2441,($B$6+O1052*($B$7-1))/($B$3-1)),0)</f>
        <v/>
      </c>
      <c r="R1052" s="16">
        <f>IF(Occurrence!J1052&gt;0,Occurrence!J1052/Q1052,0)</f>
        <v/>
      </c>
      <c r="S1052" s="9">
        <f>IF(Occurrence!J1052&gt;0,P1052*R1052,0)</f>
        <v/>
      </c>
      <c r="T1052" s="24">
        <f>IF(Occurrence!K1052&gt;0,COUNTIFS(Occurrence!$K$2:$K$2441,"&gt;0",Occurrence!$K$2:$K$2441,"&lt;="&amp;Occurrence!K1052)/($B$9+1),0)</f>
        <v/>
      </c>
      <c r="U1052" s="16">
        <f>IF(Occurrence!K1052&gt;0,_xlfn.PERCENTILE.INC(Data!$O$2:$O$2441,($B$4+T1052*($B$5-1))/($B$3-1)),0)</f>
        <v/>
      </c>
      <c r="V1052" s="16">
        <f>IF(Occurrence!K1052&gt;0,_xlfn.PERCENTILE.INC(Occurrence!$I$2:$I$2441,($B$6+T1052*($B$7-1))/($B$3-1)),0)</f>
        <v/>
      </c>
      <c r="W1052" s="16">
        <f>IF(Occurrence!K1052&gt;0,Occurrence!K1052/V1052,0)</f>
        <v/>
      </c>
      <c r="X1052" s="9">
        <f>IF(Occurrence!K1052&gt;0,U1052*W1052,0)</f>
        <v/>
      </c>
      <c r="Y1052" s="24">
        <f>COUNTIF(Data!$X$2:$X$2441,"&lt;="&amp;Data!X1052)/($B$3+1)</f>
        <v/>
      </c>
      <c r="Z1052" s="16">
        <f>_xlfn.PERCENTILE.INC(Data!$U$2:$U$2441,Y1052)</f>
        <v/>
      </c>
      <c r="AA1052" s="16">
        <f>_xlfn.PERCENTILE.INC(Data!$V$2:$V$2441,Y1052)</f>
        <v/>
      </c>
      <c r="AB1052" s="16">
        <f>Data!X1052-AA1052</f>
        <v/>
      </c>
      <c r="AC1052" s="9">
        <f>Z1052+AB1052</f>
        <v/>
      </c>
      <c r="AD1052" s="24">
        <f>COUNTIF(Data!$Y$2:$Y$2441,"&lt;="&amp;Data!Y1052)/($B$3+1)</f>
        <v/>
      </c>
      <c r="AE1052" s="16">
        <f>_xlfn.PERCENTILE.INC(Data!$U$2:$U$2441,AD1052)</f>
        <v/>
      </c>
      <c r="AF1052" s="16">
        <f>_xlfn.PERCENTILE.INC(Data!$V$2:$V$2441,AD1052)</f>
        <v/>
      </c>
      <c r="AG1052" s="16">
        <f>Data!Y1052-AF1052</f>
        <v/>
      </c>
      <c r="AH1052" s="9">
        <f>AE1052+AG1052</f>
        <v/>
      </c>
    </row>
    <row r="1053">
      <c r="N1053" s="14">
        <f>Data!A1053</f>
        <v/>
      </c>
      <c r="O1053" s="24">
        <f>IF(Occurrence!J1053&gt;0,COUNTIFS(Occurrence!$J$2:$J$2441,"&gt;0",Occurrence!$J$2:$J$2441,"&lt;="&amp;Occurrence!J1053)/($B$8+1),0)</f>
        <v/>
      </c>
      <c r="P1053" s="16">
        <f>IF(Occurrence!J1053&gt;0,_xlfn.PERCENTILE.INC(Data!$O$2:$O$2441,($B$4+O1053*($B$5-1))/($B$3-1)),0)</f>
        <v/>
      </c>
      <c r="Q1053" s="16">
        <f>IF(Occurrence!J1053&gt;0,_xlfn.PERCENTILE.INC(Occurrence!$I$2:$I$2441,($B$6+O1053*($B$7-1))/($B$3-1)),0)</f>
        <v/>
      </c>
      <c r="R1053" s="16">
        <f>IF(Occurrence!J1053&gt;0,Occurrence!J1053/Q1053,0)</f>
        <v/>
      </c>
      <c r="S1053" s="9">
        <f>IF(Occurrence!J1053&gt;0,P1053*R1053,0)</f>
        <v/>
      </c>
      <c r="T1053" s="24">
        <f>IF(Occurrence!K1053&gt;0,COUNTIFS(Occurrence!$K$2:$K$2441,"&gt;0",Occurrence!$K$2:$K$2441,"&lt;="&amp;Occurrence!K1053)/($B$9+1),0)</f>
        <v/>
      </c>
      <c r="U1053" s="16">
        <f>IF(Occurrence!K1053&gt;0,_xlfn.PERCENTILE.INC(Data!$O$2:$O$2441,($B$4+T1053*($B$5-1))/($B$3-1)),0)</f>
        <v/>
      </c>
      <c r="V1053" s="16">
        <f>IF(Occurrence!K1053&gt;0,_xlfn.PERCENTILE.INC(Occurrence!$I$2:$I$2441,($B$6+T1053*($B$7-1))/($B$3-1)),0)</f>
        <v/>
      </c>
      <c r="W1053" s="16">
        <f>IF(Occurrence!K1053&gt;0,Occurrence!K1053/V1053,0)</f>
        <v/>
      </c>
      <c r="X1053" s="9">
        <f>IF(Occurrence!K1053&gt;0,U1053*W1053,0)</f>
        <v/>
      </c>
      <c r="Y1053" s="24">
        <f>COUNTIF(Data!$X$2:$X$2441,"&lt;="&amp;Data!X1053)/($B$3+1)</f>
        <v/>
      </c>
      <c r="Z1053" s="16">
        <f>_xlfn.PERCENTILE.INC(Data!$U$2:$U$2441,Y1053)</f>
        <v/>
      </c>
      <c r="AA1053" s="16">
        <f>_xlfn.PERCENTILE.INC(Data!$V$2:$V$2441,Y1053)</f>
        <v/>
      </c>
      <c r="AB1053" s="16">
        <f>Data!X1053-AA1053</f>
        <v/>
      </c>
      <c r="AC1053" s="9">
        <f>Z1053+AB1053</f>
        <v/>
      </c>
      <c r="AD1053" s="24">
        <f>COUNTIF(Data!$Y$2:$Y$2441,"&lt;="&amp;Data!Y1053)/($B$3+1)</f>
        <v/>
      </c>
      <c r="AE1053" s="16">
        <f>_xlfn.PERCENTILE.INC(Data!$U$2:$U$2441,AD1053)</f>
        <v/>
      </c>
      <c r="AF1053" s="16">
        <f>_xlfn.PERCENTILE.INC(Data!$V$2:$V$2441,AD1053)</f>
        <v/>
      </c>
      <c r="AG1053" s="16">
        <f>Data!Y1053-AF1053</f>
        <v/>
      </c>
      <c r="AH1053" s="9">
        <f>AE1053+AG1053</f>
        <v/>
      </c>
    </row>
    <row r="1054">
      <c r="N1054" s="14">
        <f>Data!A1054</f>
        <v/>
      </c>
      <c r="O1054" s="24">
        <f>IF(Occurrence!J1054&gt;0,COUNTIFS(Occurrence!$J$2:$J$2441,"&gt;0",Occurrence!$J$2:$J$2441,"&lt;="&amp;Occurrence!J1054)/($B$8+1),0)</f>
        <v/>
      </c>
      <c r="P1054" s="16">
        <f>IF(Occurrence!J1054&gt;0,_xlfn.PERCENTILE.INC(Data!$O$2:$O$2441,($B$4+O1054*($B$5-1))/($B$3-1)),0)</f>
        <v/>
      </c>
      <c r="Q1054" s="16">
        <f>IF(Occurrence!J1054&gt;0,_xlfn.PERCENTILE.INC(Occurrence!$I$2:$I$2441,($B$6+O1054*($B$7-1))/($B$3-1)),0)</f>
        <v/>
      </c>
      <c r="R1054" s="16">
        <f>IF(Occurrence!J1054&gt;0,Occurrence!J1054/Q1054,0)</f>
        <v/>
      </c>
      <c r="S1054" s="9">
        <f>IF(Occurrence!J1054&gt;0,P1054*R1054,0)</f>
        <v/>
      </c>
      <c r="T1054" s="24">
        <f>IF(Occurrence!K1054&gt;0,COUNTIFS(Occurrence!$K$2:$K$2441,"&gt;0",Occurrence!$K$2:$K$2441,"&lt;="&amp;Occurrence!K1054)/($B$9+1),0)</f>
        <v/>
      </c>
      <c r="U1054" s="16">
        <f>IF(Occurrence!K1054&gt;0,_xlfn.PERCENTILE.INC(Data!$O$2:$O$2441,($B$4+T1054*($B$5-1))/($B$3-1)),0)</f>
        <v/>
      </c>
      <c r="V1054" s="16">
        <f>IF(Occurrence!K1054&gt;0,_xlfn.PERCENTILE.INC(Occurrence!$I$2:$I$2441,($B$6+T1054*($B$7-1))/($B$3-1)),0)</f>
        <v/>
      </c>
      <c r="W1054" s="16">
        <f>IF(Occurrence!K1054&gt;0,Occurrence!K1054/V1054,0)</f>
        <v/>
      </c>
      <c r="X1054" s="9">
        <f>IF(Occurrence!K1054&gt;0,U1054*W1054,0)</f>
        <v/>
      </c>
      <c r="Y1054" s="24">
        <f>COUNTIF(Data!$X$2:$X$2441,"&lt;="&amp;Data!X1054)/($B$3+1)</f>
        <v/>
      </c>
      <c r="Z1054" s="16">
        <f>_xlfn.PERCENTILE.INC(Data!$U$2:$U$2441,Y1054)</f>
        <v/>
      </c>
      <c r="AA1054" s="16">
        <f>_xlfn.PERCENTILE.INC(Data!$V$2:$V$2441,Y1054)</f>
        <v/>
      </c>
      <c r="AB1054" s="16">
        <f>Data!X1054-AA1054</f>
        <v/>
      </c>
      <c r="AC1054" s="9">
        <f>Z1054+AB1054</f>
        <v/>
      </c>
      <c r="AD1054" s="24">
        <f>COUNTIF(Data!$Y$2:$Y$2441,"&lt;="&amp;Data!Y1054)/($B$3+1)</f>
        <v/>
      </c>
      <c r="AE1054" s="16">
        <f>_xlfn.PERCENTILE.INC(Data!$U$2:$U$2441,AD1054)</f>
        <v/>
      </c>
      <c r="AF1054" s="16">
        <f>_xlfn.PERCENTILE.INC(Data!$V$2:$V$2441,AD1054)</f>
        <v/>
      </c>
      <c r="AG1054" s="16">
        <f>Data!Y1054-AF1054</f>
        <v/>
      </c>
      <c r="AH1054" s="9">
        <f>AE1054+AG1054</f>
        <v/>
      </c>
    </row>
    <row r="1055">
      <c r="N1055" s="14">
        <f>Data!A1055</f>
        <v/>
      </c>
      <c r="O1055" s="24">
        <f>IF(Occurrence!J1055&gt;0,COUNTIFS(Occurrence!$J$2:$J$2441,"&gt;0",Occurrence!$J$2:$J$2441,"&lt;="&amp;Occurrence!J1055)/($B$8+1),0)</f>
        <v/>
      </c>
      <c r="P1055" s="16">
        <f>IF(Occurrence!J1055&gt;0,_xlfn.PERCENTILE.INC(Data!$O$2:$O$2441,($B$4+O1055*($B$5-1))/($B$3-1)),0)</f>
        <v/>
      </c>
      <c r="Q1055" s="16">
        <f>IF(Occurrence!J1055&gt;0,_xlfn.PERCENTILE.INC(Occurrence!$I$2:$I$2441,($B$6+O1055*($B$7-1))/($B$3-1)),0)</f>
        <v/>
      </c>
      <c r="R1055" s="16">
        <f>IF(Occurrence!J1055&gt;0,Occurrence!J1055/Q1055,0)</f>
        <v/>
      </c>
      <c r="S1055" s="9">
        <f>IF(Occurrence!J1055&gt;0,P1055*R1055,0)</f>
        <v/>
      </c>
      <c r="T1055" s="24">
        <f>IF(Occurrence!K1055&gt;0,COUNTIFS(Occurrence!$K$2:$K$2441,"&gt;0",Occurrence!$K$2:$K$2441,"&lt;="&amp;Occurrence!K1055)/($B$9+1),0)</f>
        <v/>
      </c>
      <c r="U1055" s="16">
        <f>IF(Occurrence!K1055&gt;0,_xlfn.PERCENTILE.INC(Data!$O$2:$O$2441,($B$4+T1055*($B$5-1))/($B$3-1)),0)</f>
        <v/>
      </c>
      <c r="V1055" s="16">
        <f>IF(Occurrence!K1055&gt;0,_xlfn.PERCENTILE.INC(Occurrence!$I$2:$I$2441,($B$6+T1055*($B$7-1))/($B$3-1)),0)</f>
        <v/>
      </c>
      <c r="W1055" s="16">
        <f>IF(Occurrence!K1055&gt;0,Occurrence!K1055/V1055,0)</f>
        <v/>
      </c>
      <c r="X1055" s="9">
        <f>IF(Occurrence!K1055&gt;0,U1055*W1055,0)</f>
        <v/>
      </c>
      <c r="Y1055" s="24">
        <f>COUNTIF(Data!$X$2:$X$2441,"&lt;="&amp;Data!X1055)/($B$3+1)</f>
        <v/>
      </c>
      <c r="Z1055" s="16">
        <f>_xlfn.PERCENTILE.INC(Data!$U$2:$U$2441,Y1055)</f>
        <v/>
      </c>
      <c r="AA1055" s="16">
        <f>_xlfn.PERCENTILE.INC(Data!$V$2:$V$2441,Y1055)</f>
        <v/>
      </c>
      <c r="AB1055" s="16">
        <f>Data!X1055-AA1055</f>
        <v/>
      </c>
      <c r="AC1055" s="9">
        <f>Z1055+AB1055</f>
        <v/>
      </c>
      <c r="AD1055" s="24">
        <f>COUNTIF(Data!$Y$2:$Y$2441,"&lt;="&amp;Data!Y1055)/($B$3+1)</f>
        <v/>
      </c>
      <c r="AE1055" s="16">
        <f>_xlfn.PERCENTILE.INC(Data!$U$2:$U$2441,AD1055)</f>
        <v/>
      </c>
      <c r="AF1055" s="16">
        <f>_xlfn.PERCENTILE.INC(Data!$V$2:$V$2441,AD1055)</f>
        <v/>
      </c>
      <c r="AG1055" s="16">
        <f>Data!Y1055-AF1055</f>
        <v/>
      </c>
      <c r="AH1055" s="9">
        <f>AE1055+AG1055</f>
        <v/>
      </c>
    </row>
    <row r="1056">
      <c r="N1056" s="14">
        <f>Data!A1056</f>
        <v/>
      </c>
      <c r="O1056" s="24">
        <f>IF(Occurrence!J1056&gt;0,COUNTIFS(Occurrence!$J$2:$J$2441,"&gt;0",Occurrence!$J$2:$J$2441,"&lt;="&amp;Occurrence!J1056)/($B$8+1),0)</f>
        <v/>
      </c>
      <c r="P1056" s="16">
        <f>IF(Occurrence!J1056&gt;0,_xlfn.PERCENTILE.INC(Data!$O$2:$O$2441,($B$4+O1056*($B$5-1))/($B$3-1)),0)</f>
        <v/>
      </c>
      <c r="Q1056" s="16">
        <f>IF(Occurrence!J1056&gt;0,_xlfn.PERCENTILE.INC(Occurrence!$I$2:$I$2441,($B$6+O1056*($B$7-1))/($B$3-1)),0)</f>
        <v/>
      </c>
      <c r="R1056" s="16">
        <f>IF(Occurrence!J1056&gt;0,Occurrence!J1056/Q1056,0)</f>
        <v/>
      </c>
      <c r="S1056" s="9">
        <f>IF(Occurrence!J1056&gt;0,P1056*R1056,0)</f>
        <v/>
      </c>
      <c r="T1056" s="24">
        <f>IF(Occurrence!K1056&gt;0,COUNTIFS(Occurrence!$K$2:$K$2441,"&gt;0",Occurrence!$K$2:$K$2441,"&lt;="&amp;Occurrence!K1056)/($B$9+1),0)</f>
        <v/>
      </c>
      <c r="U1056" s="16">
        <f>IF(Occurrence!K1056&gt;0,_xlfn.PERCENTILE.INC(Data!$O$2:$O$2441,($B$4+T1056*($B$5-1))/($B$3-1)),0)</f>
        <v/>
      </c>
      <c r="V1056" s="16">
        <f>IF(Occurrence!K1056&gt;0,_xlfn.PERCENTILE.INC(Occurrence!$I$2:$I$2441,($B$6+T1056*($B$7-1))/($B$3-1)),0)</f>
        <v/>
      </c>
      <c r="W1056" s="16">
        <f>IF(Occurrence!K1056&gt;0,Occurrence!K1056/V1056,0)</f>
        <v/>
      </c>
      <c r="X1056" s="9">
        <f>IF(Occurrence!K1056&gt;0,U1056*W1056,0)</f>
        <v/>
      </c>
      <c r="Y1056" s="24">
        <f>COUNTIF(Data!$X$2:$X$2441,"&lt;="&amp;Data!X1056)/($B$3+1)</f>
        <v/>
      </c>
      <c r="Z1056" s="16">
        <f>_xlfn.PERCENTILE.INC(Data!$U$2:$U$2441,Y1056)</f>
        <v/>
      </c>
      <c r="AA1056" s="16">
        <f>_xlfn.PERCENTILE.INC(Data!$V$2:$V$2441,Y1056)</f>
        <v/>
      </c>
      <c r="AB1056" s="16">
        <f>Data!X1056-AA1056</f>
        <v/>
      </c>
      <c r="AC1056" s="9">
        <f>Z1056+AB1056</f>
        <v/>
      </c>
      <c r="AD1056" s="24">
        <f>COUNTIF(Data!$Y$2:$Y$2441,"&lt;="&amp;Data!Y1056)/($B$3+1)</f>
        <v/>
      </c>
      <c r="AE1056" s="16">
        <f>_xlfn.PERCENTILE.INC(Data!$U$2:$U$2441,AD1056)</f>
        <v/>
      </c>
      <c r="AF1056" s="16">
        <f>_xlfn.PERCENTILE.INC(Data!$V$2:$V$2441,AD1056)</f>
        <v/>
      </c>
      <c r="AG1056" s="16">
        <f>Data!Y1056-AF1056</f>
        <v/>
      </c>
      <c r="AH1056" s="9">
        <f>AE1056+AG1056</f>
        <v/>
      </c>
    </row>
    <row r="1057">
      <c r="N1057" s="14">
        <f>Data!A1057</f>
        <v/>
      </c>
      <c r="O1057" s="24">
        <f>IF(Occurrence!J1057&gt;0,COUNTIFS(Occurrence!$J$2:$J$2441,"&gt;0",Occurrence!$J$2:$J$2441,"&lt;="&amp;Occurrence!J1057)/($B$8+1),0)</f>
        <v/>
      </c>
      <c r="P1057" s="16">
        <f>IF(Occurrence!J1057&gt;0,_xlfn.PERCENTILE.INC(Data!$O$2:$O$2441,($B$4+O1057*($B$5-1))/($B$3-1)),0)</f>
        <v/>
      </c>
      <c r="Q1057" s="16">
        <f>IF(Occurrence!J1057&gt;0,_xlfn.PERCENTILE.INC(Occurrence!$I$2:$I$2441,($B$6+O1057*($B$7-1))/($B$3-1)),0)</f>
        <v/>
      </c>
      <c r="R1057" s="16">
        <f>IF(Occurrence!J1057&gt;0,Occurrence!J1057/Q1057,0)</f>
        <v/>
      </c>
      <c r="S1057" s="9">
        <f>IF(Occurrence!J1057&gt;0,P1057*R1057,0)</f>
        <v/>
      </c>
      <c r="T1057" s="24">
        <f>IF(Occurrence!K1057&gt;0,COUNTIFS(Occurrence!$K$2:$K$2441,"&gt;0",Occurrence!$K$2:$K$2441,"&lt;="&amp;Occurrence!K1057)/($B$9+1),0)</f>
        <v/>
      </c>
      <c r="U1057" s="16">
        <f>IF(Occurrence!K1057&gt;0,_xlfn.PERCENTILE.INC(Data!$O$2:$O$2441,($B$4+T1057*($B$5-1))/($B$3-1)),0)</f>
        <v/>
      </c>
      <c r="V1057" s="16">
        <f>IF(Occurrence!K1057&gt;0,_xlfn.PERCENTILE.INC(Occurrence!$I$2:$I$2441,($B$6+T1057*($B$7-1))/($B$3-1)),0)</f>
        <v/>
      </c>
      <c r="W1057" s="16">
        <f>IF(Occurrence!K1057&gt;0,Occurrence!K1057/V1057,0)</f>
        <v/>
      </c>
      <c r="X1057" s="9">
        <f>IF(Occurrence!K1057&gt;0,U1057*W1057,0)</f>
        <v/>
      </c>
      <c r="Y1057" s="24">
        <f>COUNTIF(Data!$X$2:$X$2441,"&lt;="&amp;Data!X1057)/($B$3+1)</f>
        <v/>
      </c>
      <c r="Z1057" s="16">
        <f>_xlfn.PERCENTILE.INC(Data!$U$2:$U$2441,Y1057)</f>
        <v/>
      </c>
      <c r="AA1057" s="16">
        <f>_xlfn.PERCENTILE.INC(Data!$V$2:$V$2441,Y1057)</f>
        <v/>
      </c>
      <c r="AB1057" s="16">
        <f>Data!X1057-AA1057</f>
        <v/>
      </c>
      <c r="AC1057" s="9">
        <f>Z1057+AB1057</f>
        <v/>
      </c>
      <c r="AD1057" s="24">
        <f>COUNTIF(Data!$Y$2:$Y$2441,"&lt;="&amp;Data!Y1057)/($B$3+1)</f>
        <v/>
      </c>
      <c r="AE1057" s="16">
        <f>_xlfn.PERCENTILE.INC(Data!$U$2:$U$2441,AD1057)</f>
        <v/>
      </c>
      <c r="AF1057" s="16">
        <f>_xlfn.PERCENTILE.INC(Data!$V$2:$V$2441,AD1057)</f>
        <v/>
      </c>
      <c r="AG1057" s="16">
        <f>Data!Y1057-AF1057</f>
        <v/>
      </c>
      <c r="AH1057" s="9">
        <f>AE1057+AG1057</f>
        <v/>
      </c>
    </row>
    <row r="1058">
      <c r="N1058" s="14">
        <f>Data!A1058</f>
        <v/>
      </c>
      <c r="O1058" s="24">
        <f>IF(Occurrence!J1058&gt;0,COUNTIFS(Occurrence!$J$2:$J$2441,"&gt;0",Occurrence!$J$2:$J$2441,"&lt;="&amp;Occurrence!J1058)/($B$8+1),0)</f>
        <v/>
      </c>
      <c r="P1058" s="16">
        <f>IF(Occurrence!J1058&gt;0,_xlfn.PERCENTILE.INC(Data!$O$2:$O$2441,($B$4+O1058*($B$5-1))/($B$3-1)),0)</f>
        <v/>
      </c>
      <c r="Q1058" s="16">
        <f>IF(Occurrence!J1058&gt;0,_xlfn.PERCENTILE.INC(Occurrence!$I$2:$I$2441,($B$6+O1058*($B$7-1))/($B$3-1)),0)</f>
        <v/>
      </c>
      <c r="R1058" s="16">
        <f>IF(Occurrence!J1058&gt;0,Occurrence!J1058/Q1058,0)</f>
        <v/>
      </c>
      <c r="S1058" s="9">
        <f>IF(Occurrence!J1058&gt;0,P1058*R1058,0)</f>
        <v/>
      </c>
      <c r="T1058" s="24">
        <f>IF(Occurrence!K1058&gt;0,COUNTIFS(Occurrence!$K$2:$K$2441,"&gt;0",Occurrence!$K$2:$K$2441,"&lt;="&amp;Occurrence!K1058)/($B$9+1),0)</f>
        <v/>
      </c>
      <c r="U1058" s="16">
        <f>IF(Occurrence!K1058&gt;0,_xlfn.PERCENTILE.INC(Data!$O$2:$O$2441,($B$4+T1058*($B$5-1))/($B$3-1)),0)</f>
        <v/>
      </c>
      <c r="V1058" s="16">
        <f>IF(Occurrence!K1058&gt;0,_xlfn.PERCENTILE.INC(Occurrence!$I$2:$I$2441,($B$6+T1058*($B$7-1))/($B$3-1)),0)</f>
        <v/>
      </c>
      <c r="W1058" s="16">
        <f>IF(Occurrence!K1058&gt;0,Occurrence!K1058/V1058,0)</f>
        <v/>
      </c>
      <c r="X1058" s="9">
        <f>IF(Occurrence!K1058&gt;0,U1058*W1058,0)</f>
        <v/>
      </c>
      <c r="Y1058" s="24">
        <f>COUNTIF(Data!$X$2:$X$2441,"&lt;="&amp;Data!X1058)/($B$3+1)</f>
        <v/>
      </c>
      <c r="Z1058" s="16">
        <f>_xlfn.PERCENTILE.INC(Data!$U$2:$U$2441,Y1058)</f>
        <v/>
      </c>
      <c r="AA1058" s="16">
        <f>_xlfn.PERCENTILE.INC(Data!$V$2:$V$2441,Y1058)</f>
        <v/>
      </c>
      <c r="AB1058" s="16">
        <f>Data!X1058-AA1058</f>
        <v/>
      </c>
      <c r="AC1058" s="9">
        <f>Z1058+AB1058</f>
        <v/>
      </c>
      <c r="AD1058" s="24">
        <f>COUNTIF(Data!$Y$2:$Y$2441,"&lt;="&amp;Data!Y1058)/($B$3+1)</f>
        <v/>
      </c>
      <c r="AE1058" s="16">
        <f>_xlfn.PERCENTILE.INC(Data!$U$2:$U$2441,AD1058)</f>
        <v/>
      </c>
      <c r="AF1058" s="16">
        <f>_xlfn.PERCENTILE.INC(Data!$V$2:$V$2441,AD1058)</f>
        <v/>
      </c>
      <c r="AG1058" s="16">
        <f>Data!Y1058-AF1058</f>
        <v/>
      </c>
      <c r="AH1058" s="9">
        <f>AE1058+AG1058</f>
        <v/>
      </c>
    </row>
    <row r="1059">
      <c r="N1059" s="14">
        <f>Data!A1059</f>
        <v/>
      </c>
      <c r="O1059" s="24">
        <f>IF(Occurrence!J1059&gt;0,COUNTIFS(Occurrence!$J$2:$J$2441,"&gt;0",Occurrence!$J$2:$J$2441,"&lt;="&amp;Occurrence!J1059)/($B$8+1),0)</f>
        <v/>
      </c>
      <c r="P1059" s="16">
        <f>IF(Occurrence!J1059&gt;0,_xlfn.PERCENTILE.INC(Data!$O$2:$O$2441,($B$4+O1059*($B$5-1))/($B$3-1)),0)</f>
        <v/>
      </c>
      <c r="Q1059" s="16">
        <f>IF(Occurrence!J1059&gt;0,_xlfn.PERCENTILE.INC(Occurrence!$I$2:$I$2441,($B$6+O1059*($B$7-1))/($B$3-1)),0)</f>
        <v/>
      </c>
      <c r="R1059" s="16">
        <f>IF(Occurrence!J1059&gt;0,Occurrence!J1059/Q1059,0)</f>
        <v/>
      </c>
      <c r="S1059" s="9">
        <f>IF(Occurrence!J1059&gt;0,P1059*R1059,0)</f>
        <v/>
      </c>
      <c r="T1059" s="24">
        <f>IF(Occurrence!K1059&gt;0,COUNTIFS(Occurrence!$K$2:$K$2441,"&gt;0",Occurrence!$K$2:$K$2441,"&lt;="&amp;Occurrence!K1059)/($B$9+1),0)</f>
        <v/>
      </c>
      <c r="U1059" s="16">
        <f>IF(Occurrence!K1059&gt;0,_xlfn.PERCENTILE.INC(Data!$O$2:$O$2441,($B$4+T1059*($B$5-1))/($B$3-1)),0)</f>
        <v/>
      </c>
      <c r="V1059" s="16">
        <f>IF(Occurrence!K1059&gt;0,_xlfn.PERCENTILE.INC(Occurrence!$I$2:$I$2441,($B$6+T1059*($B$7-1))/($B$3-1)),0)</f>
        <v/>
      </c>
      <c r="W1059" s="16">
        <f>IF(Occurrence!K1059&gt;0,Occurrence!K1059/V1059,0)</f>
        <v/>
      </c>
      <c r="X1059" s="9">
        <f>IF(Occurrence!K1059&gt;0,U1059*W1059,0)</f>
        <v/>
      </c>
      <c r="Y1059" s="24">
        <f>COUNTIF(Data!$X$2:$X$2441,"&lt;="&amp;Data!X1059)/($B$3+1)</f>
        <v/>
      </c>
      <c r="Z1059" s="16">
        <f>_xlfn.PERCENTILE.INC(Data!$U$2:$U$2441,Y1059)</f>
        <v/>
      </c>
      <c r="AA1059" s="16">
        <f>_xlfn.PERCENTILE.INC(Data!$V$2:$V$2441,Y1059)</f>
        <v/>
      </c>
      <c r="AB1059" s="16">
        <f>Data!X1059-AA1059</f>
        <v/>
      </c>
      <c r="AC1059" s="9">
        <f>Z1059+AB1059</f>
        <v/>
      </c>
      <c r="AD1059" s="24">
        <f>COUNTIF(Data!$Y$2:$Y$2441,"&lt;="&amp;Data!Y1059)/($B$3+1)</f>
        <v/>
      </c>
      <c r="AE1059" s="16">
        <f>_xlfn.PERCENTILE.INC(Data!$U$2:$U$2441,AD1059)</f>
        <v/>
      </c>
      <c r="AF1059" s="16">
        <f>_xlfn.PERCENTILE.INC(Data!$V$2:$V$2441,AD1059)</f>
        <v/>
      </c>
      <c r="AG1059" s="16">
        <f>Data!Y1059-AF1059</f>
        <v/>
      </c>
      <c r="AH1059" s="9">
        <f>AE1059+AG1059</f>
        <v/>
      </c>
    </row>
    <row r="1060">
      <c r="N1060" s="14">
        <f>Data!A1060</f>
        <v/>
      </c>
      <c r="O1060" s="24">
        <f>IF(Occurrence!J1060&gt;0,COUNTIFS(Occurrence!$J$2:$J$2441,"&gt;0",Occurrence!$J$2:$J$2441,"&lt;="&amp;Occurrence!J1060)/($B$8+1),0)</f>
        <v/>
      </c>
      <c r="P1060" s="16">
        <f>IF(Occurrence!J1060&gt;0,_xlfn.PERCENTILE.INC(Data!$O$2:$O$2441,($B$4+O1060*($B$5-1))/($B$3-1)),0)</f>
        <v/>
      </c>
      <c r="Q1060" s="16">
        <f>IF(Occurrence!J1060&gt;0,_xlfn.PERCENTILE.INC(Occurrence!$I$2:$I$2441,($B$6+O1060*($B$7-1))/($B$3-1)),0)</f>
        <v/>
      </c>
      <c r="R1060" s="16">
        <f>IF(Occurrence!J1060&gt;0,Occurrence!J1060/Q1060,0)</f>
        <v/>
      </c>
      <c r="S1060" s="9">
        <f>IF(Occurrence!J1060&gt;0,P1060*R1060,0)</f>
        <v/>
      </c>
      <c r="T1060" s="24">
        <f>IF(Occurrence!K1060&gt;0,COUNTIFS(Occurrence!$K$2:$K$2441,"&gt;0",Occurrence!$K$2:$K$2441,"&lt;="&amp;Occurrence!K1060)/($B$9+1),0)</f>
        <v/>
      </c>
      <c r="U1060" s="16">
        <f>IF(Occurrence!K1060&gt;0,_xlfn.PERCENTILE.INC(Data!$O$2:$O$2441,($B$4+T1060*($B$5-1))/($B$3-1)),0)</f>
        <v/>
      </c>
      <c r="V1060" s="16">
        <f>IF(Occurrence!K1060&gt;0,_xlfn.PERCENTILE.INC(Occurrence!$I$2:$I$2441,($B$6+T1060*($B$7-1))/($B$3-1)),0)</f>
        <v/>
      </c>
      <c r="W1060" s="16">
        <f>IF(Occurrence!K1060&gt;0,Occurrence!K1060/V1060,0)</f>
        <v/>
      </c>
      <c r="X1060" s="9">
        <f>IF(Occurrence!K1060&gt;0,U1060*W1060,0)</f>
        <v/>
      </c>
      <c r="Y1060" s="24">
        <f>COUNTIF(Data!$X$2:$X$2441,"&lt;="&amp;Data!X1060)/($B$3+1)</f>
        <v/>
      </c>
      <c r="Z1060" s="16">
        <f>_xlfn.PERCENTILE.INC(Data!$U$2:$U$2441,Y1060)</f>
        <v/>
      </c>
      <c r="AA1060" s="16">
        <f>_xlfn.PERCENTILE.INC(Data!$V$2:$V$2441,Y1060)</f>
        <v/>
      </c>
      <c r="AB1060" s="16">
        <f>Data!X1060-AA1060</f>
        <v/>
      </c>
      <c r="AC1060" s="9">
        <f>Z1060+AB1060</f>
        <v/>
      </c>
      <c r="AD1060" s="24">
        <f>COUNTIF(Data!$Y$2:$Y$2441,"&lt;="&amp;Data!Y1060)/($B$3+1)</f>
        <v/>
      </c>
      <c r="AE1060" s="16">
        <f>_xlfn.PERCENTILE.INC(Data!$U$2:$U$2441,AD1060)</f>
        <v/>
      </c>
      <c r="AF1060" s="16">
        <f>_xlfn.PERCENTILE.INC(Data!$V$2:$V$2441,AD1060)</f>
        <v/>
      </c>
      <c r="AG1060" s="16">
        <f>Data!Y1060-AF1060</f>
        <v/>
      </c>
      <c r="AH1060" s="9">
        <f>AE1060+AG1060</f>
        <v/>
      </c>
    </row>
    <row r="1061">
      <c r="N1061" s="14">
        <f>Data!A1061</f>
        <v/>
      </c>
      <c r="O1061" s="24">
        <f>IF(Occurrence!J1061&gt;0,COUNTIFS(Occurrence!$J$2:$J$2441,"&gt;0",Occurrence!$J$2:$J$2441,"&lt;="&amp;Occurrence!J1061)/($B$8+1),0)</f>
        <v/>
      </c>
      <c r="P1061" s="16">
        <f>IF(Occurrence!J1061&gt;0,_xlfn.PERCENTILE.INC(Data!$O$2:$O$2441,($B$4+O1061*($B$5-1))/($B$3-1)),0)</f>
        <v/>
      </c>
      <c r="Q1061" s="16">
        <f>IF(Occurrence!J1061&gt;0,_xlfn.PERCENTILE.INC(Occurrence!$I$2:$I$2441,($B$6+O1061*($B$7-1))/($B$3-1)),0)</f>
        <v/>
      </c>
      <c r="R1061" s="16">
        <f>IF(Occurrence!J1061&gt;0,Occurrence!J1061/Q1061,0)</f>
        <v/>
      </c>
      <c r="S1061" s="9">
        <f>IF(Occurrence!J1061&gt;0,P1061*R1061,0)</f>
        <v/>
      </c>
      <c r="T1061" s="24">
        <f>IF(Occurrence!K1061&gt;0,COUNTIFS(Occurrence!$K$2:$K$2441,"&gt;0",Occurrence!$K$2:$K$2441,"&lt;="&amp;Occurrence!K1061)/($B$9+1),0)</f>
        <v/>
      </c>
      <c r="U1061" s="16">
        <f>IF(Occurrence!K1061&gt;0,_xlfn.PERCENTILE.INC(Data!$O$2:$O$2441,($B$4+T1061*($B$5-1))/($B$3-1)),0)</f>
        <v/>
      </c>
      <c r="V1061" s="16">
        <f>IF(Occurrence!K1061&gt;0,_xlfn.PERCENTILE.INC(Occurrence!$I$2:$I$2441,($B$6+T1061*($B$7-1))/($B$3-1)),0)</f>
        <v/>
      </c>
      <c r="W1061" s="16">
        <f>IF(Occurrence!K1061&gt;0,Occurrence!K1061/V1061,0)</f>
        <v/>
      </c>
      <c r="X1061" s="9">
        <f>IF(Occurrence!K1061&gt;0,U1061*W1061,0)</f>
        <v/>
      </c>
      <c r="Y1061" s="24">
        <f>COUNTIF(Data!$X$2:$X$2441,"&lt;="&amp;Data!X1061)/($B$3+1)</f>
        <v/>
      </c>
      <c r="Z1061" s="16">
        <f>_xlfn.PERCENTILE.INC(Data!$U$2:$U$2441,Y1061)</f>
        <v/>
      </c>
      <c r="AA1061" s="16">
        <f>_xlfn.PERCENTILE.INC(Data!$V$2:$V$2441,Y1061)</f>
        <v/>
      </c>
      <c r="AB1061" s="16">
        <f>Data!X1061-AA1061</f>
        <v/>
      </c>
      <c r="AC1061" s="9">
        <f>Z1061+AB1061</f>
        <v/>
      </c>
      <c r="AD1061" s="24">
        <f>COUNTIF(Data!$Y$2:$Y$2441,"&lt;="&amp;Data!Y1061)/($B$3+1)</f>
        <v/>
      </c>
      <c r="AE1061" s="16">
        <f>_xlfn.PERCENTILE.INC(Data!$U$2:$U$2441,AD1061)</f>
        <v/>
      </c>
      <c r="AF1061" s="16">
        <f>_xlfn.PERCENTILE.INC(Data!$V$2:$V$2441,AD1061)</f>
        <v/>
      </c>
      <c r="AG1061" s="16">
        <f>Data!Y1061-AF1061</f>
        <v/>
      </c>
      <c r="AH1061" s="9">
        <f>AE1061+AG1061</f>
        <v/>
      </c>
    </row>
    <row r="1062">
      <c r="N1062" s="14">
        <f>Data!A1062</f>
        <v/>
      </c>
      <c r="O1062" s="24">
        <f>IF(Occurrence!J1062&gt;0,COUNTIFS(Occurrence!$J$2:$J$2441,"&gt;0",Occurrence!$J$2:$J$2441,"&lt;="&amp;Occurrence!J1062)/($B$8+1),0)</f>
        <v/>
      </c>
      <c r="P1062" s="16">
        <f>IF(Occurrence!J1062&gt;0,_xlfn.PERCENTILE.INC(Data!$O$2:$O$2441,($B$4+O1062*($B$5-1))/($B$3-1)),0)</f>
        <v/>
      </c>
      <c r="Q1062" s="16">
        <f>IF(Occurrence!J1062&gt;0,_xlfn.PERCENTILE.INC(Occurrence!$I$2:$I$2441,($B$6+O1062*($B$7-1))/($B$3-1)),0)</f>
        <v/>
      </c>
      <c r="R1062" s="16">
        <f>IF(Occurrence!J1062&gt;0,Occurrence!J1062/Q1062,0)</f>
        <v/>
      </c>
      <c r="S1062" s="9">
        <f>IF(Occurrence!J1062&gt;0,P1062*R1062,0)</f>
        <v/>
      </c>
      <c r="T1062" s="24">
        <f>IF(Occurrence!K1062&gt;0,COUNTIFS(Occurrence!$K$2:$K$2441,"&gt;0",Occurrence!$K$2:$K$2441,"&lt;="&amp;Occurrence!K1062)/($B$9+1),0)</f>
        <v/>
      </c>
      <c r="U1062" s="16">
        <f>IF(Occurrence!K1062&gt;0,_xlfn.PERCENTILE.INC(Data!$O$2:$O$2441,($B$4+T1062*($B$5-1))/($B$3-1)),0)</f>
        <v/>
      </c>
      <c r="V1062" s="16">
        <f>IF(Occurrence!K1062&gt;0,_xlfn.PERCENTILE.INC(Occurrence!$I$2:$I$2441,($B$6+T1062*($B$7-1))/($B$3-1)),0)</f>
        <v/>
      </c>
      <c r="W1062" s="16">
        <f>IF(Occurrence!K1062&gt;0,Occurrence!K1062/V1062,0)</f>
        <v/>
      </c>
      <c r="X1062" s="9">
        <f>IF(Occurrence!K1062&gt;0,U1062*W1062,0)</f>
        <v/>
      </c>
      <c r="Y1062" s="24">
        <f>COUNTIF(Data!$X$2:$X$2441,"&lt;="&amp;Data!X1062)/($B$3+1)</f>
        <v/>
      </c>
      <c r="Z1062" s="16">
        <f>_xlfn.PERCENTILE.INC(Data!$U$2:$U$2441,Y1062)</f>
        <v/>
      </c>
      <c r="AA1062" s="16">
        <f>_xlfn.PERCENTILE.INC(Data!$V$2:$V$2441,Y1062)</f>
        <v/>
      </c>
      <c r="AB1062" s="16">
        <f>Data!X1062-AA1062</f>
        <v/>
      </c>
      <c r="AC1062" s="9">
        <f>Z1062+AB1062</f>
        <v/>
      </c>
      <c r="AD1062" s="24">
        <f>COUNTIF(Data!$Y$2:$Y$2441,"&lt;="&amp;Data!Y1062)/($B$3+1)</f>
        <v/>
      </c>
      <c r="AE1062" s="16">
        <f>_xlfn.PERCENTILE.INC(Data!$U$2:$U$2441,AD1062)</f>
        <v/>
      </c>
      <c r="AF1062" s="16">
        <f>_xlfn.PERCENTILE.INC(Data!$V$2:$V$2441,AD1062)</f>
        <v/>
      </c>
      <c r="AG1062" s="16">
        <f>Data!Y1062-AF1062</f>
        <v/>
      </c>
      <c r="AH1062" s="9">
        <f>AE1062+AG1062</f>
        <v/>
      </c>
    </row>
    <row r="1063">
      <c r="N1063" s="14">
        <f>Data!A1063</f>
        <v/>
      </c>
      <c r="O1063" s="24">
        <f>IF(Occurrence!J1063&gt;0,COUNTIFS(Occurrence!$J$2:$J$2441,"&gt;0",Occurrence!$J$2:$J$2441,"&lt;="&amp;Occurrence!J1063)/($B$8+1),0)</f>
        <v/>
      </c>
      <c r="P1063" s="16">
        <f>IF(Occurrence!J1063&gt;0,_xlfn.PERCENTILE.INC(Data!$O$2:$O$2441,($B$4+O1063*($B$5-1))/($B$3-1)),0)</f>
        <v/>
      </c>
      <c r="Q1063" s="16">
        <f>IF(Occurrence!J1063&gt;0,_xlfn.PERCENTILE.INC(Occurrence!$I$2:$I$2441,($B$6+O1063*($B$7-1))/($B$3-1)),0)</f>
        <v/>
      </c>
      <c r="R1063" s="16">
        <f>IF(Occurrence!J1063&gt;0,Occurrence!J1063/Q1063,0)</f>
        <v/>
      </c>
      <c r="S1063" s="9">
        <f>IF(Occurrence!J1063&gt;0,P1063*R1063,0)</f>
        <v/>
      </c>
      <c r="T1063" s="24">
        <f>IF(Occurrence!K1063&gt;0,COUNTIFS(Occurrence!$K$2:$K$2441,"&gt;0",Occurrence!$K$2:$K$2441,"&lt;="&amp;Occurrence!K1063)/($B$9+1),0)</f>
        <v/>
      </c>
      <c r="U1063" s="16">
        <f>IF(Occurrence!K1063&gt;0,_xlfn.PERCENTILE.INC(Data!$O$2:$O$2441,($B$4+T1063*($B$5-1))/($B$3-1)),0)</f>
        <v/>
      </c>
      <c r="V1063" s="16">
        <f>IF(Occurrence!K1063&gt;0,_xlfn.PERCENTILE.INC(Occurrence!$I$2:$I$2441,($B$6+T1063*($B$7-1))/($B$3-1)),0)</f>
        <v/>
      </c>
      <c r="W1063" s="16">
        <f>IF(Occurrence!K1063&gt;0,Occurrence!K1063/V1063,0)</f>
        <v/>
      </c>
      <c r="X1063" s="9">
        <f>IF(Occurrence!K1063&gt;0,U1063*W1063,0)</f>
        <v/>
      </c>
      <c r="Y1063" s="24">
        <f>COUNTIF(Data!$X$2:$X$2441,"&lt;="&amp;Data!X1063)/($B$3+1)</f>
        <v/>
      </c>
      <c r="Z1063" s="16">
        <f>_xlfn.PERCENTILE.INC(Data!$U$2:$U$2441,Y1063)</f>
        <v/>
      </c>
      <c r="AA1063" s="16">
        <f>_xlfn.PERCENTILE.INC(Data!$V$2:$V$2441,Y1063)</f>
        <v/>
      </c>
      <c r="AB1063" s="16">
        <f>Data!X1063-AA1063</f>
        <v/>
      </c>
      <c r="AC1063" s="9">
        <f>Z1063+AB1063</f>
        <v/>
      </c>
      <c r="AD1063" s="24">
        <f>COUNTIF(Data!$Y$2:$Y$2441,"&lt;="&amp;Data!Y1063)/($B$3+1)</f>
        <v/>
      </c>
      <c r="AE1063" s="16">
        <f>_xlfn.PERCENTILE.INC(Data!$U$2:$U$2441,AD1063)</f>
        <v/>
      </c>
      <c r="AF1063" s="16">
        <f>_xlfn.PERCENTILE.INC(Data!$V$2:$V$2441,AD1063)</f>
        <v/>
      </c>
      <c r="AG1063" s="16">
        <f>Data!Y1063-AF1063</f>
        <v/>
      </c>
      <c r="AH1063" s="9">
        <f>AE1063+AG1063</f>
        <v/>
      </c>
    </row>
    <row r="1064">
      <c r="N1064" s="14">
        <f>Data!A1064</f>
        <v/>
      </c>
      <c r="O1064" s="24">
        <f>IF(Occurrence!J1064&gt;0,COUNTIFS(Occurrence!$J$2:$J$2441,"&gt;0",Occurrence!$J$2:$J$2441,"&lt;="&amp;Occurrence!J1064)/($B$8+1),0)</f>
        <v/>
      </c>
      <c r="P1064" s="16">
        <f>IF(Occurrence!J1064&gt;0,_xlfn.PERCENTILE.INC(Data!$O$2:$O$2441,($B$4+O1064*($B$5-1))/($B$3-1)),0)</f>
        <v/>
      </c>
      <c r="Q1064" s="16">
        <f>IF(Occurrence!J1064&gt;0,_xlfn.PERCENTILE.INC(Occurrence!$I$2:$I$2441,($B$6+O1064*($B$7-1))/($B$3-1)),0)</f>
        <v/>
      </c>
      <c r="R1064" s="16">
        <f>IF(Occurrence!J1064&gt;0,Occurrence!J1064/Q1064,0)</f>
        <v/>
      </c>
      <c r="S1064" s="9">
        <f>IF(Occurrence!J1064&gt;0,P1064*R1064,0)</f>
        <v/>
      </c>
      <c r="T1064" s="24">
        <f>IF(Occurrence!K1064&gt;0,COUNTIFS(Occurrence!$K$2:$K$2441,"&gt;0",Occurrence!$K$2:$K$2441,"&lt;="&amp;Occurrence!K1064)/($B$9+1),0)</f>
        <v/>
      </c>
      <c r="U1064" s="16">
        <f>IF(Occurrence!K1064&gt;0,_xlfn.PERCENTILE.INC(Data!$O$2:$O$2441,($B$4+T1064*($B$5-1))/($B$3-1)),0)</f>
        <v/>
      </c>
      <c r="V1064" s="16">
        <f>IF(Occurrence!K1064&gt;0,_xlfn.PERCENTILE.INC(Occurrence!$I$2:$I$2441,($B$6+T1064*($B$7-1))/($B$3-1)),0)</f>
        <v/>
      </c>
      <c r="W1064" s="16">
        <f>IF(Occurrence!K1064&gt;0,Occurrence!K1064/V1064,0)</f>
        <v/>
      </c>
      <c r="X1064" s="9">
        <f>IF(Occurrence!K1064&gt;0,U1064*W1064,0)</f>
        <v/>
      </c>
      <c r="Y1064" s="24">
        <f>COUNTIF(Data!$X$2:$X$2441,"&lt;="&amp;Data!X1064)/($B$3+1)</f>
        <v/>
      </c>
      <c r="Z1064" s="16">
        <f>_xlfn.PERCENTILE.INC(Data!$U$2:$U$2441,Y1064)</f>
        <v/>
      </c>
      <c r="AA1064" s="16">
        <f>_xlfn.PERCENTILE.INC(Data!$V$2:$V$2441,Y1064)</f>
        <v/>
      </c>
      <c r="AB1064" s="16">
        <f>Data!X1064-AA1064</f>
        <v/>
      </c>
      <c r="AC1064" s="9">
        <f>Z1064+AB1064</f>
        <v/>
      </c>
      <c r="AD1064" s="24">
        <f>COUNTIF(Data!$Y$2:$Y$2441,"&lt;="&amp;Data!Y1064)/($B$3+1)</f>
        <v/>
      </c>
      <c r="AE1064" s="16">
        <f>_xlfn.PERCENTILE.INC(Data!$U$2:$U$2441,AD1064)</f>
        <v/>
      </c>
      <c r="AF1064" s="16">
        <f>_xlfn.PERCENTILE.INC(Data!$V$2:$V$2441,AD1064)</f>
        <v/>
      </c>
      <c r="AG1064" s="16">
        <f>Data!Y1064-AF1064</f>
        <v/>
      </c>
      <c r="AH1064" s="9">
        <f>AE1064+AG1064</f>
        <v/>
      </c>
    </row>
    <row r="1065">
      <c r="N1065" s="14">
        <f>Data!A1065</f>
        <v/>
      </c>
      <c r="O1065" s="24">
        <f>IF(Occurrence!J1065&gt;0,COUNTIFS(Occurrence!$J$2:$J$2441,"&gt;0",Occurrence!$J$2:$J$2441,"&lt;="&amp;Occurrence!J1065)/($B$8+1),0)</f>
        <v/>
      </c>
      <c r="P1065" s="16">
        <f>IF(Occurrence!J1065&gt;0,_xlfn.PERCENTILE.INC(Data!$O$2:$O$2441,($B$4+O1065*($B$5-1))/($B$3-1)),0)</f>
        <v/>
      </c>
      <c r="Q1065" s="16">
        <f>IF(Occurrence!J1065&gt;0,_xlfn.PERCENTILE.INC(Occurrence!$I$2:$I$2441,($B$6+O1065*($B$7-1))/($B$3-1)),0)</f>
        <v/>
      </c>
      <c r="R1065" s="16">
        <f>IF(Occurrence!J1065&gt;0,Occurrence!J1065/Q1065,0)</f>
        <v/>
      </c>
      <c r="S1065" s="9">
        <f>IF(Occurrence!J1065&gt;0,P1065*R1065,0)</f>
        <v/>
      </c>
      <c r="T1065" s="24">
        <f>IF(Occurrence!K1065&gt;0,COUNTIFS(Occurrence!$K$2:$K$2441,"&gt;0",Occurrence!$K$2:$K$2441,"&lt;="&amp;Occurrence!K1065)/($B$9+1),0)</f>
        <v/>
      </c>
      <c r="U1065" s="16">
        <f>IF(Occurrence!K1065&gt;0,_xlfn.PERCENTILE.INC(Data!$O$2:$O$2441,($B$4+T1065*($B$5-1))/($B$3-1)),0)</f>
        <v/>
      </c>
      <c r="V1065" s="16">
        <f>IF(Occurrence!K1065&gt;0,_xlfn.PERCENTILE.INC(Occurrence!$I$2:$I$2441,($B$6+T1065*($B$7-1))/($B$3-1)),0)</f>
        <v/>
      </c>
      <c r="W1065" s="16">
        <f>IF(Occurrence!K1065&gt;0,Occurrence!K1065/V1065,0)</f>
        <v/>
      </c>
      <c r="X1065" s="9">
        <f>IF(Occurrence!K1065&gt;0,U1065*W1065,0)</f>
        <v/>
      </c>
      <c r="Y1065" s="24">
        <f>COUNTIF(Data!$X$2:$X$2441,"&lt;="&amp;Data!X1065)/($B$3+1)</f>
        <v/>
      </c>
      <c r="Z1065" s="16">
        <f>_xlfn.PERCENTILE.INC(Data!$U$2:$U$2441,Y1065)</f>
        <v/>
      </c>
      <c r="AA1065" s="16">
        <f>_xlfn.PERCENTILE.INC(Data!$V$2:$V$2441,Y1065)</f>
        <v/>
      </c>
      <c r="AB1065" s="16">
        <f>Data!X1065-AA1065</f>
        <v/>
      </c>
      <c r="AC1065" s="9">
        <f>Z1065+AB1065</f>
        <v/>
      </c>
      <c r="AD1065" s="24">
        <f>COUNTIF(Data!$Y$2:$Y$2441,"&lt;="&amp;Data!Y1065)/($B$3+1)</f>
        <v/>
      </c>
      <c r="AE1065" s="16">
        <f>_xlfn.PERCENTILE.INC(Data!$U$2:$U$2441,AD1065)</f>
        <v/>
      </c>
      <c r="AF1065" s="16">
        <f>_xlfn.PERCENTILE.INC(Data!$V$2:$V$2441,AD1065)</f>
        <v/>
      </c>
      <c r="AG1065" s="16">
        <f>Data!Y1065-AF1065</f>
        <v/>
      </c>
      <c r="AH1065" s="9">
        <f>AE1065+AG1065</f>
        <v/>
      </c>
    </row>
    <row r="1066">
      <c r="N1066" s="14">
        <f>Data!A1066</f>
        <v/>
      </c>
      <c r="O1066" s="24">
        <f>IF(Occurrence!J1066&gt;0,COUNTIFS(Occurrence!$J$2:$J$2441,"&gt;0",Occurrence!$J$2:$J$2441,"&lt;="&amp;Occurrence!J1066)/($B$8+1),0)</f>
        <v/>
      </c>
      <c r="P1066" s="16">
        <f>IF(Occurrence!J1066&gt;0,_xlfn.PERCENTILE.INC(Data!$O$2:$O$2441,($B$4+O1066*($B$5-1))/($B$3-1)),0)</f>
        <v/>
      </c>
      <c r="Q1066" s="16">
        <f>IF(Occurrence!J1066&gt;0,_xlfn.PERCENTILE.INC(Occurrence!$I$2:$I$2441,($B$6+O1066*($B$7-1))/($B$3-1)),0)</f>
        <v/>
      </c>
      <c r="R1066" s="16">
        <f>IF(Occurrence!J1066&gt;0,Occurrence!J1066/Q1066,0)</f>
        <v/>
      </c>
      <c r="S1066" s="9">
        <f>IF(Occurrence!J1066&gt;0,P1066*R1066,0)</f>
        <v/>
      </c>
      <c r="T1066" s="24">
        <f>IF(Occurrence!K1066&gt;0,COUNTIFS(Occurrence!$K$2:$K$2441,"&gt;0",Occurrence!$K$2:$K$2441,"&lt;="&amp;Occurrence!K1066)/($B$9+1),0)</f>
        <v/>
      </c>
      <c r="U1066" s="16">
        <f>IF(Occurrence!K1066&gt;0,_xlfn.PERCENTILE.INC(Data!$O$2:$O$2441,($B$4+T1066*($B$5-1))/($B$3-1)),0)</f>
        <v/>
      </c>
      <c r="V1066" s="16">
        <f>IF(Occurrence!K1066&gt;0,_xlfn.PERCENTILE.INC(Occurrence!$I$2:$I$2441,($B$6+T1066*($B$7-1))/($B$3-1)),0)</f>
        <v/>
      </c>
      <c r="W1066" s="16">
        <f>IF(Occurrence!K1066&gt;0,Occurrence!K1066/V1066,0)</f>
        <v/>
      </c>
      <c r="X1066" s="9">
        <f>IF(Occurrence!K1066&gt;0,U1066*W1066,0)</f>
        <v/>
      </c>
      <c r="Y1066" s="24">
        <f>COUNTIF(Data!$X$2:$X$2441,"&lt;="&amp;Data!X1066)/($B$3+1)</f>
        <v/>
      </c>
      <c r="Z1066" s="16">
        <f>_xlfn.PERCENTILE.INC(Data!$U$2:$U$2441,Y1066)</f>
        <v/>
      </c>
      <c r="AA1066" s="16">
        <f>_xlfn.PERCENTILE.INC(Data!$V$2:$V$2441,Y1066)</f>
        <v/>
      </c>
      <c r="AB1066" s="16">
        <f>Data!X1066-AA1066</f>
        <v/>
      </c>
      <c r="AC1066" s="9">
        <f>Z1066+AB1066</f>
        <v/>
      </c>
      <c r="AD1066" s="24">
        <f>COUNTIF(Data!$Y$2:$Y$2441,"&lt;="&amp;Data!Y1066)/($B$3+1)</f>
        <v/>
      </c>
      <c r="AE1066" s="16">
        <f>_xlfn.PERCENTILE.INC(Data!$U$2:$U$2441,AD1066)</f>
        <v/>
      </c>
      <c r="AF1066" s="16">
        <f>_xlfn.PERCENTILE.INC(Data!$V$2:$V$2441,AD1066)</f>
        <v/>
      </c>
      <c r="AG1066" s="16">
        <f>Data!Y1066-AF1066</f>
        <v/>
      </c>
      <c r="AH1066" s="9">
        <f>AE1066+AG1066</f>
        <v/>
      </c>
    </row>
    <row r="1067">
      <c r="N1067" s="14">
        <f>Data!A1067</f>
        <v/>
      </c>
      <c r="O1067" s="24">
        <f>IF(Occurrence!J1067&gt;0,COUNTIFS(Occurrence!$J$2:$J$2441,"&gt;0",Occurrence!$J$2:$J$2441,"&lt;="&amp;Occurrence!J1067)/($B$8+1),0)</f>
        <v/>
      </c>
      <c r="P1067" s="16">
        <f>IF(Occurrence!J1067&gt;0,_xlfn.PERCENTILE.INC(Data!$O$2:$O$2441,($B$4+O1067*($B$5-1))/($B$3-1)),0)</f>
        <v/>
      </c>
      <c r="Q1067" s="16">
        <f>IF(Occurrence!J1067&gt;0,_xlfn.PERCENTILE.INC(Occurrence!$I$2:$I$2441,($B$6+O1067*($B$7-1))/($B$3-1)),0)</f>
        <v/>
      </c>
      <c r="R1067" s="16">
        <f>IF(Occurrence!J1067&gt;0,Occurrence!J1067/Q1067,0)</f>
        <v/>
      </c>
      <c r="S1067" s="9">
        <f>IF(Occurrence!J1067&gt;0,P1067*R1067,0)</f>
        <v/>
      </c>
      <c r="T1067" s="24">
        <f>IF(Occurrence!K1067&gt;0,COUNTIFS(Occurrence!$K$2:$K$2441,"&gt;0",Occurrence!$K$2:$K$2441,"&lt;="&amp;Occurrence!K1067)/($B$9+1),0)</f>
        <v/>
      </c>
      <c r="U1067" s="16">
        <f>IF(Occurrence!K1067&gt;0,_xlfn.PERCENTILE.INC(Data!$O$2:$O$2441,($B$4+T1067*($B$5-1))/($B$3-1)),0)</f>
        <v/>
      </c>
      <c r="V1067" s="16">
        <f>IF(Occurrence!K1067&gt;0,_xlfn.PERCENTILE.INC(Occurrence!$I$2:$I$2441,($B$6+T1067*($B$7-1))/($B$3-1)),0)</f>
        <v/>
      </c>
      <c r="W1067" s="16">
        <f>IF(Occurrence!K1067&gt;0,Occurrence!K1067/V1067,0)</f>
        <v/>
      </c>
      <c r="X1067" s="9">
        <f>IF(Occurrence!K1067&gt;0,U1067*W1067,0)</f>
        <v/>
      </c>
      <c r="Y1067" s="24">
        <f>COUNTIF(Data!$X$2:$X$2441,"&lt;="&amp;Data!X1067)/($B$3+1)</f>
        <v/>
      </c>
      <c r="Z1067" s="16">
        <f>_xlfn.PERCENTILE.INC(Data!$U$2:$U$2441,Y1067)</f>
        <v/>
      </c>
      <c r="AA1067" s="16">
        <f>_xlfn.PERCENTILE.INC(Data!$V$2:$V$2441,Y1067)</f>
        <v/>
      </c>
      <c r="AB1067" s="16">
        <f>Data!X1067-AA1067</f>
        <v/>
      </c>
      <c r="AC1067" s="9">
        <f>Z1067+AB1067</f>
        <v/>
      </c>
      <c r="AD1067" s="24">
        <f>COUNTIF(Data!$Y$2:$Y$2441,"&lt;="&amp;Data!Y1067)/($B$3+1)</f>
        <v/>
      </c>
      <c r="AE1067" s="16">
        <f>_xlfn.PERCENTILE.INC(Data!$U$2:$U$2441,AD1067)</f>
        <v/>
      </c>
      <c r="AF1067" s="16">
        <f>_xlfn.PERCENTILE.INC(Data!$V$2:$V$2441,AD1067)</f>
        <v/>
      </c>
      <c r="AG1067" s="16">
        <f>Data!Y1067-AF1067</f>
        <v/>
      </c>
      <c r="AH1067" s="9">
        <f>AE1067+AG1067</f>
        <v/>
      </c>
    </row>
    <row r="1068">
      <c r="N1068" s="14">
        <f>Data!A1068</f>
        <v/>
      </c>
      <c r="O1068" s="24">
        <f>IF(Occurrence!J1068&gt;0,COUNTIFS(Occurrence!$J$2:$J$2441,"&gt;0",Occurrence!$J$2:$J$2441,"&lt;="&amp;Occurrence!J1068)/($B$8+1),0)</f>
        <v/>
      </c>
      <c r="P1068" s="16">
        <f>IF(Occurrence!J1068&gt;0,_xlfn.PERCENTILE.INC(Data!$O$2:$O$2441,($B$4+O1068*($B$5-1))/($B$3-1)),0)</f>
        <v/>
      </c>
      <c r="Q1068" s="16">
        <f>IF(Occurrence!J1068&gt;0,_xlfn.PERCENTILE.INC(Occurrence!$I$2:$I$2441,($B$6+O1068*($B$7-1))/($B$3-1)),0)</f>
        <v/>
      </c>
      <c r="R1068" s="16">
        <f>IF(Occurrence!J1068&gt;0,Occurrence!J1068/Q1068,0)</f>
        <v/>
      </c>
      <c r="S1068" s="9">
        <f>IF(Occurrence!J1068&gt;0,P1068*R1068,0)</f>
        <v/>
      </c>
      <c r="T1068" s="24">
        <f>IF(Occurrence!K1068&gt;0,COUNTIFS(Occurrence!$K$2:$K$2441,"&gt;0",Occurrence!$K$2:$K$2441,"&lt;="&amp;Occurrence!K1068)/($B$9+1),0)</f>
        <v/>
      </c>
      <c r="U1068" s="16">
        <f>IF(Occurrence!K1068&gt;0,_xlfn.PERCENTILE.INC(Data!$O$2:$O$2441,($B$4+T1068*($B$5-1))/($B$3-1)),0)</f>
        <v/>
      </c>
      <c r="V1068" s="16">
        <f>IF(Occurrence!K1068&gt;0,_xlfn.PERCENTILE.INC(Occurrence!$I$2:$I$2441,($B$6+T1068*($B$7-1))/($B$3-1)),0)</f>
        <v/>
      </c>
      <c r="W1068" s="16">
        <f>IF(Occurrence!K1068&gt;0,Occurrence!K1068/V1068,0)</f>
        <v/>
      </c>
      <c r="X1068" s="9">
        <f>IF(Occurrence!K1068&gt;0,U1068*W1068,0)</f>
        <v/>
      </c>
      <c r="Y1068" s="24">
        <f>COUNTIF(Data!$X$2:$X$2441,"&lt;="&amp;Data!X1068)/($B$3+1)</f>
        <v/>
      </c>
      <c r="Z1068" s="16">
        <f>_xlfn.PERCENTILE.INC(Data!$U$2:$U$2441,Y1068)</f>
        <v/>
      </c>
      <c r="AA1068" s="16">
        <f>_xlfn.PERCENTILE.INC(Data!$V$2:$V$2441,Y1068)</f>
        <v/>
      </c>
      <c r="AB1068" s="16">
        <f>Data!X1068-AA1068</f>
        <v/>
      </c>
      <c r="AC1068" s="9">
        <f>Z1068+AB1068</f>
        <v/>
      </c>
      <c r="AD1068" s="24">
        <f>COUNTIF(Data!$Y$2:$Y$2441,"&lt;="&amp;Data!Y1068)/($B$3+1)</f>
        <v/>
      </c>
      <c r="AE1068" s="16">
        <f>_xlfn.PERCENTILE.INC(Data!$U$2:$U$2441,AD1068)</f>
        <v/>
      </c>
      <c r="AF1068" s="16">
        <f>_xlfn.PERCENTILE.INC(Data!$V$2:$V$2441,AD1068)</f>
        <v/>
      </c>
      <c r="AG1068" s="16">
        <f>Data!Y1068-AF1068</f>
        <v/>
      </c>
      <c r="AH1068" s="9">
        <f>AE1068+AG1068</f>
        <v/>
      </c>
    </row>
    <row r="1069">
      <c r="N1069" s="14">
        <f>Data!A1069</f>
        <v/>
      </c>
      <c r="O1069" s="24">
        <f>IF(Occurrence!J1069&gt;0,COUNTIFS(Occurrence!$J$2:$J$2441,"&gt;0",Occurrence!$J$2:$J$2441,"&lt;="&amp;Occurrence!J1069)/($B$8+1),0)</f>
        <v/>
      </c>
      <c r="P1069" s="16">
        <f>IF(Occurrence!J1069&gt;0,_xlfn.PERCENTILE.INC(Data!$O$2:$O$2441,($B$4+O1069*($B$5-1))/($B$3-1)),0)</f>
        <v/>
      </c>
      <c r="Q1069" s="16">
        <f>IF(Occurrence!J1069&gt;0,_xlfn.PERCENTILE.INC(Occurrence!$I$2:$I$2441,($B$6+O1069*($B$7-1))/($B$3-1)),0)</f>
        <v/>
      </c>
      <c r="R1069" s="16">
        <f>IF(Occurrence!J1069&gt;0,Occurrence!J1069/Q1069,0)</f>
        <v/>
      </c>
      <c r="S1069" s="9">
        <f>IF(Occurrence!J1069&gt;0,P1069*R1069,0)</f>
        <v/>
      </c>
      <c r="T1069" s="24">
        <f>IF(Occurrence!K1069&gt;0,COUNTIFS(Occurrence!$K$2:$K$2441,"&gt;0",Occurrence!$K$2:$K$2441,"&lt;="&amp;Occurrence!K1069)/($B$9+1),0)</f>
        <v/>
      </c>
      <c r="U1069" s="16">
        <f>IF(Occurrence!K1069&gt;0,_xlfn.PERCENTILE.INC(Data!$O$2:$O$2441,($B$4+T1069*($B$5-1))/($B$3-1)),0)</f>
        <v/>
      </c>
      <c r="V1069" s="16">
        <f>IF(Occurrence!K1069&gt;0,_xlfn.PERCENTILE.INC(Occurrence!$I$2:$I$2441,($B$6+T1069*($B$7-1))/($B$3-1)),0)</f>
        <v/>
      </c>
      <c r="W1069" s="16">
        <f>IF(Occurrence!K1069&gt;0,Occurrence!K1069/V1069,0)</f>
        <v/>
      </c>
      <c r="X1069" s="9">
        <f>IF(Occurrence!K1069&gt;0,U1069*W1069,0)</f>
        <v/>
      </c>
      <c r="Y1069" s="24">
        <f>COUNTIF(Data!$X$2:$X$2441,"&lt;="&amp;Data!X1069)/($B$3+1)</f>
        <v/>
      </c>
      <c r="Z1069" s="16">
        <f>_xlfn.PERCENTILE.INC(Data!$U$2:$U$2441,Y1069)</f>
        <v/>
      </c>
      <c r="AA1069" s="16">
        <f>_xlfn.PERCENTILE.INC(Data!$V$2:$V$2441,Y1069)</f>
        <v/>
      </c>
      <c r="AB1069" s="16">
        <f>Data!X1069-AA1069</f>
        <v/>
      </c>
      <c r="AC1069" s="9">
        <f>Z1069+AB1069</f>
        <v/>
      </c>
      <c r="AD1069" s="24">
        <f>COUNTIF(Data!$Y$2:$Y$2441,"&lt;="&amp;Data!Y1069)/($B$3+1)</f>
        <v/>
      </c>
      <c r="AE1069" s="16">
        <f>_xlfn.PERCENTILE.INC(Data!$U$2:$U$2441,AD1069)</f>
        <v/>
      </c>
      <c r="AF1069" s="16">
        <f>_xlfn.PERCENTILE.INC(Data!$V$2:$V$2441,AD1069)</f>
        <v/>
      </c>
      <c r="AG1069" s="16">
        <f>Data!Y1069-AF1069</f>
        <v/>
      </c>
      <c r="AH1069" s="9">
        <f>AE1069+AG1069</f>
        <v/>
      </c>
    </row>
    <row r="1070">
      <c r="N1070" s="14">
        <f>Data!A1070</f>
        <v/>
      </c>
      <c r="O1070" s="24">
        <f>IF(Occurrence!J1070&gt;0,COUNTIFS(Occurrence!$J$2:$J$2441,"&gt;0",Occurrence!$J$2:$J$2441,"&lt;="&amp;Occurrence!J1070)/($B$8+1),0)</f>
        <v/>
      </c>
      <c r="P1070" s="16">
        <f>IF(Occurrence!J1070&gt;0,_xlfn.PERCENTILE.INC(Data!$O$2:$O$2441,($B$4+O1070*($B$5-1))/($B$3-1)),0)</f>
        <v/>
      </c>
      <c r="Q1070" s="16">
        <f>IF(Occurrence!J1070&gt;0,_xlfn.PERCENTILE.INC(Occurrence!$I$2:$I$2441,($B$6+O1070*($B$7-1))/($B$3-1)),0)</f>
        <v/>
      </c>
      <c r="R1070" s="16">
        <f>IF(Occurrence!J1070&gt;0,Occurrence!J1070/Q1070,0)</f>
        <v/>
      </c>
      <c r="S1070" s="9">
        <f>IF(Occurrence!J1070&gt;0,P1070*R1070,0)</f>
        <v/>
      </c>
      <c r="T1070" s="24">
        <f>IF(Occurrence!K1070&gt;0,COUNTIFS(Occurrence!$K$2:$K$2441,"&gt;0",Occurrence!$K$2:$K$2441,"&lt;="&amp;Occurrence!K1070)/($B$9+1),0)</f>
        <v/>
      </c>
      <c r="U1070" s="16">
        <f>IF(Occurrence!K1070&gt;0,_xlfn.PERCENTILE.INC(Data!$O$2:$O$2441,($B$4+T1070*($B$5-1))/($B$3-1)),0)</f>
        <v/>
      </c>
      <c r="V1070" s="16">
        <f>IF(Occurrence!K1070&gt;0,_xlfn.PERCENTILE.INC(Occurrence!$I$2:$I$2441,($B$6+T1070*($B$7-1))/($B$3-1)),0)</f>
        <v/>
      </c>
      <c r="W1070" s="16">
        <f>IF(Occurrence!K1070&gt;0,Occurrence!K1070/V1070,0)</f>
        <v/>
      </c>
      <c r="X1070" s="9">
        <f>IF(Occurrence!K1070&gt;0,U1070*W1070,0)</f>
        <v/>
      </c>
      <c r="Y1070" s="24">
        <f>COUNTIF(Data!$X$2:$X$2441,"&lt;="&amp;Data!X1070)/($B$3+1)</f>
        <v/>
      </c>
      <c r="Z1070" s="16">
        <f>_xlfn.PERCENTILE.INC(Data!$U$2:$U$2441,Y1070)</f>
        <v/>
      </c>
      <c r="AA1070" s="16">
        <f>_xlfn.PERCENTILE.INC(Data!$V$2:$V$2441,Y1070)</f>
        <v/>
      </c>
      <c r="AB1070" s="16">
        <f>Data!X1070-AA1070</f>
        <v/>
      </c>
      <c r="AC1070" s="9">
        <f>Z1070+AB1070</f>
        <v/>
      </c>
      <c r="AD1070" s="24">
        <f>COUNTIF(Data!$Y$2:$Y$2441,"&lt;="&amp;Data!Y1070)/($B$3+1)</f>
        <v/>
      </c>
      <c r="AE1070" s="16">
        <f>_xlfn.PERCENTILE.INC(Data!$U$2:$U$2441,AD1070)</f>
        <v/>
      </c>
      <c r="AF1070" s="16">
        <f>_xlfn.PERCENTILE.INC(Data!$V$2:$V$2441,AD1070)</f>
        <v/>
      </c>
      <c r="AG1070" s="16">
        <f>Data!Y1070-AF1070</f>
        <v/>
      </c>
      <c r="AH1070" s="9">
        <f>AE1070+AG1070</f>
        <v/>
      </c>
    </row>
    <row r="1071">
      <c r="N1071" s="14">
        <f>Data!A1071</f>
        <v/>
      </c>
      <c r="O1071" s="24">
        <f>IF(Occurrence!J1071&gt;0,COUNTIFS(Occurrence!$J$2:$J$2441,"&gt;0",Occurrence!$J$2:$J$2441,"&lt;="&amp;Occurrence!J1071)/($B$8+1),0)</f>
        <v/>
      </c>
      <c r="P1071" s="16">
        <f>IF(Occurrence!J1071&gt;0,_xlfn.PERCENTILE.INC(Data!$O$2:$O$2441,($B$4+O1071*($B$5-1))/($B$3-1)),0)</f>
        <v/>
      </c>
      <c r="Q1071" s="16">
        <f>IF(Occurrence!J1071&gt;0,_xlfn.PERCENTILE.INC(Occurrence!$I$2:$I$2441,($B$6+O1071*($B$7-1))/($B$3-1)),0)</f>
        <v/>
      </c>
      <c r="R1071" s="16">
        <f>IF(Occurrence!J1071&gt;0,Occurrence!J1071/Q1071,0)</f>
        <v/>
      </c>
      <c r="S1071" s="9">
        <f>IF(Occurrence!J1071&gt;0,P1071*R1071,0)</f>
        <v/>
      </c>
      <c r="T1071" s="24">
        <f>IF(Occurrence!K1071&gt;0,COUNTIFS(Occurrence!$K$2:$K$2441,"&gt;0",Occurrence!$K$2:$K$2441,"&lt;="&amp;Occurrence!K1071)/($B$9+1),0)</f>
        <v/>
      </c>
      <c r="U1071" s="16">
        <f>IF(Occurrence!K1071&gt;0,_xlfn.PERCENTILE.INC(Data!$O$2:$O$2441,($B$4+T1071*($B$5-1))/($B$3-1)),0)</f>
        <v/>
      </c>
      <c r="V1071" s="16">
        <f>IF(Occurrence!K1071&gt;0,_xlfn.PERCENTILE.INC(Occurrence!$I$2:$I$2441,($B$6+T1071*($B$7-1))/($B$3-1)),0)</f>
        <v/>
      </c>
      <c r="W1071" s="16">
        <f>IF(Occurrence!K1071&gt;0,Occurrence!K1071/V1071,0)</f>
        <v/>
      </c>
      <c r="X1071" s="9">
        <f>IF(Occurrence!K1071&gt;0,U1071*W1071,0)</f>
        <v/>
      </c>
      <c r="Y1071" s="24">
        <f>COUNTIF(Data!$X$2:$X$2441,"&lt;="&amp;Data!X1071)/($B$3+1)</f>
        <v/>
      </c>
      <c r="Z1071" s="16">
        <f>_xlfn.PERCENTILE.INC(Data!$U$2:$U$2441,Y1071)</f>
        <v/>
      </c>
      <c r="AA1071" s="16">
        <f>_xlfn.PERCENTILE.INC(Data!$V$2:$V$2441,Y1071)</f>
        <v/>
      </c>
      <c r="AB1071" s="16">
        <f>Data!X1071-AA1071</f>
        <v/>
      </c>
      <c r="AC1071" s="9">
        <f>Z1071+AB1071</f>
        <v/>
      </c>
      <c r="AD1071" s="24">
        <f>COUNTIF(Data!$Y$2:$Y$2441,"&lt;="&amp;Data!Y1071)/($B$3+1)</f>
        <v/>
      </c>
      <c r="AE1071" s="16">
        <f>_xlfn.PERCENTILE.INC(Data!$U$2:$U$2441,AD1071)</f>
        <v/>
      </c>
      <c r="AF1071" s="16">
        <f>_xlfn.PERCENTILE.INC(Data!$V$2:$V$2441,AD1071)</f>
        <v/>
      </c>
      <c r="AG1071" s="16">
        <f>Data!Y1071-AF1071</f>
        <v/>
      </c>
      <c r="AH1071" s="9">
        <f>AE1071+AG1071</f>
        <v/>
      </c>
    </row>
    <row r="1072">
      <c r="N1072" s="14">
        <f>Data!A1072</f>
        <v/>
      </c>
      <c r="O1072" s="24">
        <f>IF(Occurrence!J1072&gt;0,COUNTIFS(Occurrence!$J$2:$J$2441,"&gt;0",Occurrence!$J$2:$J$2441,"&lt;="&amp;Occurrence!J1072)/($B$8+1),0)</f>
        <v/>
      </c>
      <c r="P1072" s="16">
        <f>IF(Occurrence!J1072&gt;0,_xlfn.PERCENTILE.INC(Data!$O$2:$O$2441,($B$4+O1072*($B$5-1))/($B$3-1)),0)</f>
        <v/>
      </c>
      <c r="Q1072" s="16">
        <f>IF(Occurrence!J1072&gt;0,_xlfn.PERCENTILE.INC(Occurrence!$I$2:$I$2441,($B$6+O1072*($B$7-1))/($B$3-1)),0)</f>
        <v/>
      </c>
      <c r="R1072" s="16">
        <f>IF(Occurrence!J1072&gt;0,Occurrence!J1072/Q1072,0)</f>
        <v/>
      </c>
      <c r="S1072" s="9">
        <f>IF(Occurrence!J1072&gt;0,P1072*R1072,0)</f>
        <v/>
      </c>
      <c r="T1072" s="24">
        <f>IF(Occurrence!K1072&gt;0,COUNTIFS(Occurrence!$K$2:$K$2441,"&gt;0",Occurrence!$K$2:$K$2441,"&lt;="&amp;Occurrence!K1072)/($B$9+1),0)</f>
        <v/>
      </c>
      <c r="U1072" s="16">
        <f>IF(Occurrence!K1072&gt;0,_xlfn.PERCENTILE.INC(Data!$O$2:$O$2441,($B$4+T1072*($B$5-1))/($B$3-1)),0)</f>
        <v/>
      </c>
      <c r="V1072" s="16">
        <f>IF(Occurrence!K1072&gt;0,_xlfn.PERCENTILE.INC(Occurrence!$I$2:$I$2441,($B$6+T1072*($B$7-1))/($B$3-1)),0)</f>
        <v/>
      </c>
      <c r="W1072" s="16">
        <f>IF(Occurrence!K1072&gt;0,Occurrence!K1072/V1072,0)</f>
        <v/>
      </c>
      <c r="X1072" s="9">
        <f>IF(Occurrence!K1072&gt;0,U1072*W1072,0)</f>
        <v/>
      </c>
      <c r="Y1072" s="24">
        <f>COUNTIF(Data!$X$2:$X$2441,"&lt;="&amp;Data!X1072)/($B$3+1)</f>
        <v/>
      </c>
      <c r="Z1072" s="16">
        <f>_xlfn.PERCENTILE.INC(Data!$U$2:$U$2441,Y1072)</f>
        <v/>
      </c>
      <c r="AA1072" s="16">
        <f>_xlfn.PERCENTILE.INC(Data!$V$2:$V$2441,Y1072)</f>
        <v/>
      </c>
      <c r="AB1072" s="16">
        <f>Data!X1072-AA1072</f>
        <v/>
      </c>
      <c r="AC1072" s="9">
        <f>Z1072+AB1072</f>
        <v/>
      </c>
      <c r="AD1072" s="24">
        <f>COUNTIF(Data!$Y$2:$Y$2441,"&lt;="&amp;Data!Y1072)/($B$3+1)</f>
        <v/>
      </c>
      <c r="AE1072" s="16">
        <f>_xlfn.PERCENTILE.INC(Data!$U$2:$U$2441,AD1072)</f>
        <v/>
      </c>
      <c r="AF1072" s="16">
        <f>_xlfn.PERCENTILE.INC(Data!$V$2:$V$2441,AD1072)</f>
        <v/>
      </c>
      <c r="AG1072" s="16">
        <f>Data!Y1072-AF1072</f>
        <v/>
      </c>
      <c r="AH1072" s="9">
        <f>AE1072+AG1072</f>
        <v/>
      </c>
    </row>
    <row r="1073">
      <c r="N1073" s="14">
        <f>Data!A1073</f>
        <v/>
      </c>
      <c r="O1073" s="24">
        <f>IF(Occurrence!J1073&gt;0,COUNTIFS(Occurrence!$J$2:$J$2441,"&gt;0",Occurrence!$J$2:$J$2441,"&lt;="&amp;Occurrence!J1073)/($B$8+1),0)</f>
        <v/>
      </c>
      <c r="P1073" s="16">
        <f>IF(Occurrence!J1073&gt;0,_xlfn.PERCENTILE.INC(Data!$O$2:$O$2441,($B$4+O1073*($B$5-1))/($B$3-1)),0)</f>
        <v/>
      </c>
      <c r="Q1073" s="16">
        <f>IF(Occurrence!J1073&gt;0,_xlfn.PERCENTILE.INC(Occurrence!$I$2:$I$2441,($B$6+O1073*($B$7-1))/($B$3-1)),0)</f>
        <v/>
      </c>
      <c r="R1073" s="16">
        <f>IF(Occurrence!J1073&gt;0,Occurrence!J1073/Q1073,0)</f>
        <v/>
      </c>
      <c r="S1073" s="9">
        <f>IF(Occurrence!J1073&gt;0,P1073*R1073,0)</f>
        <v/>
      </c>
      <c r="T1073" s="24">
        <f>IF(Occurrence!K1073&gt;0,COUNTIFS(Occurrence!$K$2:$K$2441,"&gt;0",Occurrence!$K$2:$K$2441,"&lt;="&amp;Occurrence!K1073)/($B$9+1),0)</f>
        <v/>
      </c>
      <c r="U1073" s="16">
        <f>IF(Occurrence!K1073&gt;0,_xlfn.PERCENTILE.INC(Data!$O$2:$O$2441,($B$4+T1073*($B$5-1))/($B$3-1)),0)</f>
        <v/>
      </c>
      <c r="V1073" s="16">
        <f>IF(Occurrence!K1073&gt;0,_xlfn.PERCENTILE.INC(Occurrence!$I$2:$I$2441,($B$6+T1073*($B$7-1))/($B$3-1)),0)</f>
        <v/>
      </c>
      <c r="W1073" s="16">
        <f>IF(Occurrence!K1073&gt;0,Occurrence!K1073/V1073,0)</f>
        <v/>
      </c>
      <c r="X1073" s="9">
        <f>IF(Occurrence!K1073&gt;0,U1073*W1073,0)</f>
        <v/>
      </c>
      <c r="Y1073" s="24">
        <f>COUNTIF(Data!$X$2:$X$2441,"&lt;="&amp;Data!X1073)/($B$3+1)</f>
        <v/>
      </c>
      <c r="Z1073" s="16">
        <f>_xlfn.PERCENTILE.INC(Data!$U$2:$U$2441,Y1073)</f>
        <v/>
      </c>
      <c r="AA1073" s="16">
        <f>_xlfn.PERCENTILE.INC(Data!$V$2:$V$2441,Y1073)</f>
        <v/>
      </c>
      <c r="AB1073" s="16">
        <f>Data!X1073-AA1073</f>
        <v/>
      </c>
      <c r="AC1073" s="9">
        <f>Z1073+AB1073</f>
        <v/>
      </c>
      <c r="AD1073" s="24">
        <f>COUNTIF(Data!$Y$2:$Y$2441,"&lt;="&amp;Data!Y1073)/($B$3+1)</f>
        <v/>
      </c>
      <c r="AE1073" s="16">
        <f>_xlfn.PERCENTILE.INC(Data!$U$2:$U$2441,AD1073)</f>
        <v/>
      </c>
      <c r="AF1073" s="16">
        <f>_xlfn.PERCENTILE.INC(Data!$V$2:$V$2441,AD1073)</f>
        <v/>
      </c>
      <c r="AG1073" s="16">
        <f>Data!Y1073-AF1073</f>
        <v/>
      </c>
      <c r="AH1073" s="9">
        <f>AE1073+AG1073</f>
        <v/>
      </c>
    </row>
    <row r="1074">
      <c r="N1074" s="14">
        <f>Data!A1074</f>
        <v/>
      </c>
      <c r="O1074" s="24">
        <f>IF(Occurrence!J1074&gt;0,COUNTIFS(Occurrence!$J$2:$J$2441,"&gt;0",Occurrence!$J$2:$J$2441,"&lt;="&amp;Occurrence!J1074)/($B$8+1),0)</f>
        <v/>
      </c>
      <c r="P1074" s="16">
        <f>IF(Occurrence!J1074&gt;0,_xlfn.PERCENTILE.INC(Data!$O$2:$O$2441,($B$4+O1074*($B$5-1))/($B$3-1)),0)</f>
        <v/>
      </c>
      <c r="Q1074" s="16">
        <f>IF(Occurrence!J1074&gt;0,_xlfn.PERCENTILE.INC(Occurrence!$I$2:$I$2441,($B$6+O1074*($B$7-1))/($B$3-1)),0)</f>
        <v/>
      </c>
      <c r="R1074" s="16">
        <f>IF(Occurrence!J1074&gt;0,Occurrence!J1074/Q1074,0)</f>
        <v/>
      </c>
      <c r="S1074" s="9">
        <f>IF(Occurrence!J1074&gt;0,P1074*R1074,0)</f>
        <v/>
      </c>
      <c r="T1074" s="24">
        <f>IF(Occurrence!K1074&gt;0,COUNTIFS(Occurrence!$K$2:$K$2441,"&gt;0",Occurrence!$K$2:$K$2441,"&lt;="&amp;Occurrence!K1074)/($B$9+1),0)</f>
        <v/>
      </c>
      <c r="U1074" s="16">
        <f>IF(Occurrence!K1074&gt;0,_xlfn.PERCENTILE.INC(Data!$O$2:$O$2441,($B$4+T1074*($B$5-1))/($B$3-1)),0)</f>
        <v/>
      </c>
      <c r="V1074" s="16">
        <f>IF(Occurrence!K1074&gt;0,_xlfn.PERCENTILE.INC(Occurrence!$I$2:$I$2441,($B$6+T1074*($B$7-1))/($B$3-1)),0)</f>
        <v/>
      </c>
      <c r="W1074" s="16">
        <f>IF(Occurrence!K1074&gt;0,Occurrence!K1074/V1074,0)</f>
        <v/>
      </c>
      <c r="X1074" s="9">
        <f>IF(Occurrence!K1074&gt;0,U1074*W1074,0)</f>
        <v/>
      </c>
      <c r="Y1074" s="24">
        <f>COUNTIF(Data!$X$2:$X$2441,"&lt;="&amp;Data!X1074)/($B$3+1)</f>
        <v/>
      </c>
      <c r="Z1074" s="16">
        <f>_xlfn.PERCENTILE.INC(Data!$U$2:$U$2441,Y1074)</f>
        <v/>
      </c>
      <c r="AA1074" s="16">
        <f>_xlfn.PERCENTILE.INC(Data!$V$2:$V$2441,Y1074)</f>
        <v/>
      </c>
      <c r="AB1074" s="16">
        <f>Data!X1074-AA1074</f>
        <v/>
      </c>
      <c r="AC1074" s="9">
        <f>Z1074+AB1074</f>
        <v/>
      </c>
      <c r="AD1074" s="24">
        <f>COUNTIF(Data!$Y$2:$Y$2441,"&lt;="&amp;Data!Y1074)/($B$3+1)</f>
        <v/>
      </c>
      <c r="AE1074" s="16">
        <f>_xlfn.PERCENTILE.INC(Data!$U$2:$U$2441,AD1074)</f>
        <v/>
      </c>
      <c r="AF1074" s="16">
        <f>_xlfn.PERCENTILE.INC(Data!$V$2:$V$2441,AD1074)</f>
        <v/>
      </c>
      <c r="AG1074" s="16">
        <f>Data!Y1074-AF1074</f>
        <v/>
      </c>
      <c r="AH1074" s="9">
        <f>AE1074+AG1074</f>
        <v/>
      </c>
    </row>
    <row r="1075">
      <c r="N1075" s="14">
        <f>Data!A1075</f>
        <v/>
      </c>
      <c r="O1075" s="24">
        <f>IF(Occurrence!J1075&gt;0,COUNTIFS(Occurrence!$J$2:$J$2441,"&gt;0",Occurrence!$J$2:$J$2441,"&lt;="&amp;Occurrence!J1075)/($B$8+1),0)</f>
        <v/>
      </c>
      <c r="P1075" s="16">
        <f>IF(Occurrence!J1075&gt;0,_xlfn.PERCENTILE.INC(Data!$O$2:$O$2441,($B$4+O1075*($B$5-1))/($B$3-1)),0)</f>
        <v/>
      </c>
      <c r="Q1075" s="16">
        <f>IF(Occurrence!J1075&gt;0,_xlfn.PERCENTILE.INC(Occurrence!$I$2:$I$2441,($B$6+O1075*($B$7-1))/($B$3-1)),0)</f>
        <v/>
      </c>
      <c r="R1075" s="16">
        <f>IF(Occurrence!J1075&gt;0,Occurrence!J1075/Q1075,0)</f>
        <v/>
      </c>
      <c r="S1075" s="9">
        <f>IF(Occurrence!J1075&gt;0,P1075*R1075,0)</f>
        <v/>
      </c>
      <c r="T1075" s="24">
        <f>IF(Occurrence!K1075&gt;0,COUNTIFS(Occurrence!$K$2:$K$2441,"&gt;0",Occurrence!$K$2:$K$2441,"&lt;="&amp;Occurrence!K1075)/($B$9+1),0)</f>
        <v/>
      </c>
      <c r="U1075" s="16">
        <f>IF(Occurrence!K1075&gt;0,_xlfn.PERCENTILE.INC(Data!$O$2:$O$2441,($B$4+T1075*($B$5-1))/($B$3-1)),0)</f>
        <v/>
      </c>
      <c r="V1075" s="16">
        <f>IF(Occurrence!K1075&gt;0,_xlfn.PERCENTILE.INC(Occurrence!$I$2:$I$2441,($B$6+T1075*($B$7-1))/($B$3-1)),0)</f>
        <v/>
      </c>
      <c r="W1075" s="16">
        <f>IF(Occurrence!K1075&gt;0,Occurrence!K1075/V1075,0)</f>
        <v/>
      </c>
      <c r="X1075" s="9">
        <f>IF(Occurrence!K1075&gt;0,U1075*W1075,0)</f>
        <v/>
      </c>
      <c r="Y1075" s="24">
        <f>COUNTIF(Data!$X$2:$X$2441,"&lt;="&amp;Data!X1075)/($B$3+1)</f>
        <v/>
      </c>
      <c r="Z1075" s="16">
        <f>_xlfn.PERCENTILE.INC(Data!$U$2:$U$2441,Y1075)</f>
        <v/>
      </c>
      <c r="AA1075" s="16">
        <f>_xlfn.PERCENTILE.INC(Data!$V$2:$V$2441,Y1075)</f>
        <v/>
      </c>
      <c r="AB1075" s="16">
        <f>Data!X1075-AA1075</f>
        <v/>
      </c>
      <c r="AC1075" s="9">
        <f>Z1075+AB1075</f>
        <v/>
      </c>
      <c r="AD1075" s="24">
        <f>COUNTIF(Data!$Y$2:$Y$2441,"&lt;="&amp;Data!Y1075)/($B$3+1)</f>
        <v/>
      </c>
      <c r="AE1075" s="16">
        <f>_xlfn.PERCENTILE.INC(Data!$U$2:$U$2441,AD1075)</f>
        <v/>
      </c>
      <c r="AF1075" s="16">
        <f>_xlfn.PERCENTILE.INC(Data!$V$2:$V$2441,AD1075)</f>
        <v/>
      </c>
      <c r="AG1075" s="16">
        <f>Data!Y1075-AF1075</f>
        <v/>
      </c>
      <c r="AH1075" s="9">
        <f>AE1075+AG1075</f>
        <v/>
      </c>
    </row>
    <row r="1076">
      <c r="N1076" s="14">
        <f>Data!A1076</f>
        <v/>
      </c>
      <c r="O1076" s="24">
        <f>IF(Occurrence!J1076&gt;0,COUNTIFS(Occurrence!$J$2:$J$2441,"&gt;0",Occurrence!$J$2:$J$2441,"&lt;="&amp;Occurrence!J1076)/($B$8+1),0)</f>
        <v/>
      </c>
      <c r="P1076" s="16">
        <f>IF(Occurrence!J1076&gt;0,_xlfn.PERCENTILE.INC(Data!$O$2:$O$2441,($B$4+O1076*($B$5-1))/($B$3-1)),0)</f>
        <v/>
      </c>
      <c r="Q1076" s="16">
        <f>IF(Occurrence!J1076&gt;0,_xlfn.PERCENTILE.INC(Occurrence!$I$2:$I$2441,($B$6+O1076*($B$7-1))/($B$3-1)),0)</f>
        <v/>
      </c>
      <c r="R1076" s="16">
        <f>IF(Occurrence!J1076&gt;0,Occurrence!J1076/Q1076,0)</f>
        <v/>
      </c>
      <c r="S1076" s="9">
        <f>IF(Occurrence!J1076&gt;0,P1076*R1076,0)</f>
        <v/>
      </c>
      <c r="T1076" s="24">
        <f>IF(Occurrence!K1076&gt;0,COUNTIFS(Occurrence!$K$2:$K$2441,"&gt;0",Occurrence!$K$2:$K$2441,"&lt;="&amp;Occurrence!K1076)/($B$9+1),0)</f>
        <v/>
      </c>
      <c r="U1076" s="16">
        <f>IF(Occurrence!K1076&gt;0,_xlfn.PERCENTILE.INC(Data!$O$2:$O$2441,($B$4+T1076*($B$5-1))/($B$3-1)),0)</f>
        <v/>
      </c>
      <c r="V1076" s="16">
        <f>IF(Occurrence!K1076&gt;0,_xlfn.PERCENTILE.INC(Occurrence!$I$2:$I$2441,($B$6+T1076*($B$7-1))/($B$3-1)),0)</f>
        <v/>
      </c>
      <c r="W1076" s="16">
        <f>IF(Occurrence!K1076&gt;0,Occurrence!K1076/V1076,0)</f>
        <v/>
      </c>
      <c r="X1076" s="9">
        <f>IF(Occurrence!K1076&gt;0,U1076*W1076,0)</f>
        <v/>
      </c>
      <c r="Y1076" s="24">
        <f>COUNTIF(Data!$X$2:$X$2441,"&lt;="&amp;Data!X1076)/($B$3+1)</f>
        <v/>
      </c>
      <c r="Z1076" s="16">
        <f>_xlfn.PERCENTILE.INC(Data!$U$2:$U$2441,Y1076)</f>
        <v/>
      </c>
      <c r="AA1076" s="16">
        <f>_xlfn.PERCENTILE.INC(Data!$V$2:$V$2441,Y1076)</f>
        <v/>
      </c>
      <c r="AB1076" s="16">
        <f>Data!X1076-AA1076</f>
        <v/>
      </c>
      <c r="AC1076" s="9">
        <f>Z1076+AB1076</f>
        <v/>
      </c>
      <c r="AD1076" s="24">
        <f>COUNTIF(Data!$Y$2:$Y$2441,"&lt;="&amp;Data!Y1076)/($B$3+1)</f>
        <v/>
      </c>
      <c r="AE1076" s="16">
        <f>_xlfn.PERCENTILE.INC(Data!$U$2:$U$2441,AD1076)</f>
        <v/>
      </c>
      <c r="AF1076" s="16">
        <f>_xlfn.PERCENTILE.INC(Data!$V$2:$V$2441,AD1076)</f>
        <v/>
      </c>
      <c r="AG1076" s="16">
        <f>Data!Y1076-AF1076</f>
        <v/>
      </c>
      <c r="AH1076" s="9">
        <f>AE1076+AG1076</f>
        <v/>
      </c>
    </row>
    <row r="1077">
      <c r="N1077" s="14">
        <f>Data!A1077</f>
        <v/>
      </c>
      <c r="O1077" s="24">
        <f>IF(Occurrence!J1077&gt;0,COUNTIFS(Occurrence!$J$2:$J$2441,"&gt;0",Occurrence!$J$2:$J$2441,"&lt;="&amp;Occurrence!J1077)/($B$8+1),0)</f>
        <v/>
      </c>
      <c r="P1077" s="16">
        <f>IF(Occurrence!J1077&gt;0,_xlfn.PERCENTILE.INC(Data!$O$2:$O$2441,($B$4+O1077*($B$5-1))/($B$3-1)),0)</f>
        <v/>
      </c>
      <c r="Q1077" s="16">
        <f>IF(Occurrence!J1077&gt;0,_xlfn.PERCENTILE.INC(Occurrence!$I$2:$I$2441,($B$6+O1077*($B$7-1))/($B$3-1)),0)</f>
        <v/>
      </c>
      <c r="R1077" s="16">
        <f>IF(Occurrence!J1077&gt;0,Occurrence!J1077/Q1077,0)</f>
        <v/>
      </c>
      <c r="S1077" s="9">
        <f>IF(Occurrence!J1077&gt;0,P1077*R1077,0)</f>
        <v/>
      </c>
      <c r="T1077" s="24">
        <f>IF(Occurrence!K1077&gt;0,COUNTIFS(Occurrence!$K$2:$K$2441,"&gt;0",Occurrence!$K$2:$K$2441,"&lt;="&amp;Occurrence!K1077)/($B$9+1),0)</f>
        <v/>
      </c>
      <c r="U1077" s="16">
        <f>IF(Occurrence!K1077&gt;0,_xlfn.PERCENTILE.INC(Data!$O$2:$O$2441,($B$4+T1077*($B$5-1))/($B$3-1)),0)</f>
        <v/>
      </c>
      <c r="V1077" s="16">
        <f>IF(Occurrence!K1077&gt;0,_xlfn.PERCENTILE.INC(Occurrence!$I$2:$I$2441,($B$6+T1077*($B$7-1))/($B$3-1)),0)</f>
        <v/>
      </c>
      <c r="W1077" s="16">
        <f>IF(Occurrence!K1077&gt;0,Occurrence!K1077/V1077,0)</f>
        <v/>
      </c>
      <c r="X1077" s="9">
        <f>IF(Occurrence!K1077&gt;0,U1077*W1077,0)</f>
        <v/>
      </c>
      <c r="Y1077" s="24">
        <f>COUNTIF(Data!$X$2:$X$2441,"&lt;="&amp;Data!X1077)/($B$3+1)</f>
        <v/>
      </c>
      <c r="Z1077" s="16">
        <f>_xlfn.PERCENTILE.INC(Data!$U$2:$U$2441,Y1077)</f>
        <v/>
      </c>
      <c r="AA1077" s="16">
        <f>_xlfn.PERCENTILE.INC(Data!$V$2:$V$2441,Y1077)</f>
        <v/>
      </c>
      <c r="AB1077" s="16">
        <f>Data!X1077-AA1077</f>
        <v/>
      </c>
      <c r="AC1077" s="9">
        <f>Z1077+AB1077</f>
        <v/>
      </c>
      <c r="AD1077" s="24">
        <f>COUNTIF(Data!$Y$2:$Y$2441,"&lt;="&amp;Data!Y1077)/($B$3+1)</f>
        <v/>
      </c>
      <c r="AE1077" s="16">
        <f>_xlfn.PERCENTILE.INC(Data!$U$2:$U$2441,AD1077)</f>
        <v/>
      </c>
      <c r="AF1077" s="16">
        <f>_xlfn.PERCENTILE.INC(Data!$V$2:$V$2441,AD1077)</f>
        <v/>
      </c>
      <c r="AG1077" s="16">
        <f>Data!Y1077-AF1077</f>
        <v/>
      </c>
      <c r="AH1077" s="9">
        <f>AE1077+AG1077</f>
        <v/>
      </c>
    </row>
    <row r="1078">
      <c r="N1078" s="14">
        <f>Data!A1078</f>
        <v/>
      </c>
      <c r="O1078" s="24">
        <f>IF(Occurrence!J1078&gt;0,COUNTIFS(Occurrence!$J$2:$J$2441,"&gt;0",Occurrence!$J$2:$J$2441,"&lt;="&amp;Occurrence!J1078)/($B$8+1),0)</f>
        <v/>
      </c>
      <c r="P1078" s="16">
        <f>IF(Occurrence!J1078&gt;0,_xlfn.PERCENTILE.INC(Data!$O$2:$O$2441,($B$4+O1078*($B$5-1))/($B$3-1)),0)</f>
        <v/>
      </c>
      <c r="Q1078" s="16">
        <f>IF(Occurrence!J1078&gt;0,_xlfn.PERCENTILE.INC(Occurrence!$I$2:$I$2441,($B$6+O1078*($B$7-1))/($B$3-1)),0)</f>
        <v/>
      </c>
      <c r="R1078" s="16">
        <f>IF(Occurrence!J1078&gt;0,Occurrence!J1078/Q1078,0)</f>
        <v/>
      </c>
      <c r="S1078" s="9">
        <f>IF(Occurrence!J1078&gt;0,P1078*R1078,0)</f>
        <v/>
      </c>
      <c r="T1078" s="24">
        <f>IF(Occurrence!K1078&gt;0,COUNTIFS(Occurrence!$K$2:$K$2441,"&gt;0",Occurrence!$K$2:$K$2441,"&lt;="&amp;Occurrence!K1078)/($B$9+1),0)</f>
        <v/>
      </c>
      <c r="U1078" s="16">
        <f>IF(Occurrence!K1078&gt;0,_xlfn.PERCENTILE.INC(Data!$O$2:$O$2441,($B$4+T1078*($B$5-1))/($B$3-1)),0)</f>
        <v/>
      </c>
      <c r="V1078" s="16">
        <f>IF(Occurrence!K1078&gt;0,_xlfn.PERCENTILE.INC(Occurrence!$I$2:$I$2441,($B$6+T1078*($B$7-1))/($B$3-1)),0)</f>
        <v/>
      </c>
      <c r="W1078" s="16">
        <f>IF(Occurrence!K1078&gt;0,Occurrence!K1078/V1078,0)</f>
        <v/>
      </c>
      <c r="X1078" s="9">
        <f>IF(Occurrence!K1078&gt;0,U1078*W1078,0)</f>
        <v/>
      </c>
      <c r="Y1078" s="24">
        <f>COUNTIF(Data!$X$2:$X$2441,"&lt;="&amp;Data!X1078)/($B$3+1)</f>
        <v/>
      </c>
      <c r="Z1078" s="16">
        <f>_xlfn.PERCENTILE.INC(Data!$U$2:$U$2441,Y1078)</f>
        <v/>
      </c>
      <c r="AA1078" s="16">
        <f>_xlfn.PERCENTILE.INC(Data!$V$2:$V$2441,Y1078)</f>
        <v/>
      </c>
      <c r="AB1078" s="16">
        <f>Data!X1078-AA1078</f>
        <v/>
      </c>
      <c r="AC1078" s="9">
        <f>Z1078+AB1078</f>
        <v/>
      </c>
      <c r="AD1078" s="24">
        <f>COUNTIF(Data!$Y$2:$Y$2441,"&lt;="&amp;Data!Y1078)/($B$3+1)</f>
        <v/>
      </c>
      <c r="AE1078" s="16">
        <f>_xlfn.PERCENTILE.INC(Data!$U$2:$U$2441,AD1078)</f>
        <v/>
      </c>
      <c r="AF1078" s="16">
        <f>_xlfn.PERCENTILE.INC(Data!$V$2:$V$2441,AD1078)</f>
        <v/>
      </c>
      <c r="AG1078" s="16">
        <f>Data!Y1078-AF1078</f>
        <v/>
      </c>
      <c r="AH1078" s="9">
        <f>AE1078+AG1078</f>
        <v/>
      </c>
    </row>
    <row r="1079">
      <c r="N1079" s="14">
        <f>Data!A1079</f>
        <v/>
      </c>
      <c r="O1079" s="24">
        <f>IF(Occurrence!J1079&gt;0,COUNTIFS(Occurrence!$J$2:$J$2441,"&gt;0",Occurrence!$J$2:$J$2441,"&lt;="&amp;Occurrence!J1079)/($B$8+1),0)</f>
        <v/>
      </c>
      <c r="P1079" s="16">
        <f>IF(Occurrence!J1079&gt;0,_xlfn.PERCENTILE.INC(Data!$O$2:$O$2441,($B$4+O1079*($B$5-1))/($B$3-1)),0)</f>
        <v/>
      </c>
      <c r="Q1079" s="16">
        <f>IF(Occurrence!J1079&gt;0,_xlfn.PERCENTILE.INC(Occurrence!$I$2:$I$2441,($B$6+O1079*($B$7-1))/($B$3-1)),0)</f>
        <v/>
      </c>
      <c r="R1079" s="16">
        <f>IF(Occurrence!J1079&gt;0,Occurrence!J1079/Q1079,0)</f>
        <v/>
      </c>
      <c r="S1079" s="9">
        <f>IF(Occurrence!J1079&gt;0,P1079*R1079,0)</f>
        <v/>
      </c>
      <c r="T1079" s="24">
        <f>IF(Occurrence!K1079&gt;0,COUNTIFS(Occurrence!$K$2:$K$2441,"&gt;0",Occurrence!$K$2:$K$2441,"&lt;="&amp;Occurrence!K1079)/($B$9+1),0)</f>
        <v/>
      </c>
      <c r="U1079" s="16">
        <f>IF(Occurrence!K1079&gt;0,_xlfn.PERCENTILE.INC(Data!$O$2:$O$2441,($B$4+T1079*($B$5-1))/($B$3-1)),0)</f>
        <v/>
      </c>
      <c r="V1079" s="16">
        <f>IF(Occurrence!K1079&gt;0,_xlfn.PERCENTILE.INC(Occurrence!$I$2:$I$2441,($B$6+T1079*($B$7-1))/($B$3-1)),0)</f>
        <v/>
      </c>
      <c r="W1079" s="16">
        <f>IF(Occurrence!K1079&gt;0,Occurrence!K1079/V1079,0)</f>
        <v/>
      </c>
      <c r="X1079" s="9">
        <f>IF(Occurrence!K1079&gt;0,U1079*W1079,0)</f>
        <v/>
      </c>
      <c r="Y1079" s="24">
        <f>COUNTIF(Data!$X$2:$X$2441,"&lt;="&amp;Data!X1079)/($B$3+1)</f>
        <v/>
      </c>
      <c r="Z1079" s="16">
        <f>_xlfn.PERCENTILE.INC(Data!$U$2:$U$2441,Y1079)</f>
        <v/>
      </c>
      <c r="AA1079" s="16">
        <f>_xlfn.PERCENTILE.INC(Data!$V$2:$V$2441,Y1079)</f>
        <v/>
      </c>
      <c r="AB1079" s="16">
        <f>Data!X1079-AA1079</f>
        <v/>
      </c>
      <c r="AC1079" s="9">
        <f>Z1079+AB1079</f>
        <v/>
      </c>
      <c r="AD1079" s="24">
        <f>COUNTIF(Data!$Y$2:$Y$2441,"&lt;="&amp;Data!Y1079)/($B$3+1)</f>
        <v/>
      </c>
      <c r="AE1079" s="16">
        <f>_xlfn.PERCENTILE.INC(Data!$U$2:$U$2441,AD1079)</f>
        <v/>
      </c>
      <c r="AF1079" s="16">
        <f>_xlfn.PERCENTILE.INC(Data!$V$2:$V$2441,AD1079)</f>
        <v/>
      </c>
      <c r="AG1079" s="16">
        <f>Data!Y1079-AF1079</f>
        <v/>
      </c>
      <c r="AH1079" s="9">
        <f>AE1079+AG1079</f>
        <v/>
      </c>
    </row>
    <row r="1080">
      <c r="N1080" s="14">
        <f>Data!A1080</f>
        <v/>
      </c>
      <c r="O1080" s="24">
        <f>IF(Occurrence!J1080&gt;0,COUNTIFS(Occurrence!$J$2:$J$2441,"&gt;0",Occurrence!$J$2:$J$2441,"&lt;="&amp;Occurrence!J1080)/($B$8+1),0)</f>
        <v/>
      </c>
      <c r="P1080" s="16">
        <f>IF(Occurrence!J1080&gt;0,_xlfn.PERCENTILE.INC(Data!$O$2:$O$2441,($B$4+O1080*($B$5-1))/($B$3-1)),0)</f>
        <v/>
      </c>
      <c r="Q1080" s="16">
        <f>IF(Occurrence!J1080&gt;0,_xlfn.PERCENTILE.INC(Occurrence!$I$2:$I$2441,($B$6+O1080*($B$7-1))/($B$3-1)),0)</f>
        <v/>
      </c>
      <c r="R1080" s="16">
        <f>IF(Occurrence!J1080&gt;0,Occurrence!J1080/Q1080,0)</f>
        <v/>
      </c>
      <c r="S1080" s="9">
        <f>IF(Occurrence!J1080&gt;0,P1080*R1080,0)</f>
        <v/>
      </c>
      <c r="T1080" s="24">
        <f>IF(Occurrence!K1080&gt;0,COUNTIFS(Occurrence!$K$2:$K$2441,"&gt;0",Occurrence!$K$2:$K$2441,"&lt;="&amp;Occurrence!K1080)/($B$9+1),0)</f>
        <v/>
      </c>
      <c r="U1080" s="16">
        <f>IF(Occurrence!K1080&gt;0,_xlfn.PERCENTILE.INC(Data!$O$2:$O$2441,($B$4+T1080*($B$5-1))/($B$3-1)),0)</f>
        <v/>
      </c>
      <c r="V1080" s="16">
        <f>IF(Occurrence!K1080&gt;0,_xlfn.PERCENTILE.INC(Occurrence!$I$2:$I$2441,($B$6+T1080*($B$7-1))/($B$3-1)),0)</f>
        <v/>
      </c>
      <c r="W1080" s="16">
        <f>IF(Occurrence!K1080&gt;0,Occurrence!K1080/V1080,0)</f>
        <v/>
      </c>
      <c r="X1080" s="9">
        <f>IF(Occurrence!K1080&gt;0,U1080*W1080,0)</f>
        <v/>
      </c>
      <c r="Y1080" s="24">
        <f>COUNTIF(Data!$X$2:$X$2441,"&lt;="&amp;Data!X1080)/($B$3+1)</f>
        <v/>
      </c>
      <c r="Z1080" s="16">
        <f>_xlfn.PERCENTILE.INC(Data!$U$2:$U$2441,Y1080)</f>
        <v/>
      </c>
      <c r="AA1080" s="16">
        <f>_xlfn.PERCENTILE.INC(Data!$V$2:$V$2441,Y1080)</f>
        <v/>
      </c>
      <c r="AB1080" s="16">
        <f>Data!X1080-AA1080</f>
        <v/>
      </c>
      <c r="AC1080" s="9">
        <f>Z1080+AB1080</f>
        <v/>
      </c>
      <c r="AD1080" s="24">
        <f>COUNTIF(Data!$Y$2:$Y$2441,"&lt;="&amp;Data!Y1080)/($B$3+1)</f>
        <v/>
      </c>
      <c r="AE1080" s="16">
        <f>_xlfn.PERCENTILE.INC(Data!$U$2:$U$2441,AD1080)</f>
        <v/>
      </c>
      <c r="AF1080" s="16">
        <f>_xlfn.PERCENTILE.INC(Data!$V$2:$V$2441,AD1080)</f>
        <v/>
      </c>
      <c r="AG1080" s="16">
        <f>Data!Y1080-AF1080</f>
        <v/>
      </c>
      <c r="AH1080" s="9">
        <f>AE1080+AG1080</f>
        <v/>
      </c>
    </row>
    <row r="1081">
      <c r="N1081" s="14">
        <f>Data!A1081</f>
        <v/>
      </c>
      <c r="O1081" s="24">
        <f>IF(Occurrence!J1081&gt;0,COUNTIFS(Occurrence!$J$2:$J$2441,"&gt;0",Occurrence!$J$2:$J$2441,"&lt;="&amp;Occurrence!J1081)/($B$8+1),0)</f>
        <v/>
      </c>
      <c r="P1081" s="16">
        <f>IF(Occurrence!J1081&gt;0,_xlfn.PERCENTILE.INC(Data!$O$2:$O$2441,($B$4+O1081*($B$5-1))/($B$3-1)),0)</f>
        <v/>
      </c>
      <c r="Q1081" s="16">
        <f>IF(Occurrence!J1081&gt;0,_xlfn.PERCENTILE.INC(Occurrence!$I$2:$I$2441,($B$6+O1081*($B$7-1))/($B$3-1)),0)</f>
        <v/>
      </c>
      <c r="R1081" s="16">
        <f>IF(Occurrence!J1081&gt;0,Occurrence!J1081/Q1081,0)</f>
        <v/>
      </c>
      <c r="S1081" s="9">
        <f>IF(Occurrence!J1081&gt;0,P1081*R1081,0)</f>
        <v/>
      </c>
      <c r="T1081" s="24">
        <f>IF(Occurrence!K1081&gt;0,COUNTIFS(Occurrence!$K$2:$K$2441,"&gt;0",Occurrence!$K$2:$K$2441,"&lt;="&amp;Occurrence!K1081)/($B$9+1),0)</f>
        <v/>
      </c>
      <c r="U1081" s="16">
        <f>IF(Occurrence!K1081&gt;0,_xlfn.PERCENTILE.INC(Data!$O$2:$O$2441,($B$4+T1081*($B$5-1))/($B$3-1)),0)</f>
        <v/>
      </c>
      <c r="V1081" s="16">
        <f>IF(Occurrence!K1081&gt;0,_xlfn.PERCENTILE.INC(Occurrence!$I$2:$I$2441,($B$6+T1081*($B$7-1))/($B$3-1)),0)</f>
        <v/>
      </c>
      <c r="W1081" s="16">
        <f>IF(Occurrence!K1081&gt;0,Occurrence!K1081/V1081,0)</f>
        <v/>
      </c>
      <c r="X1081" s="9">
        <f>IF(Occurrence!K1081&gt;0,U1081*W1081,0)</f>
        <v/>
      </c>
      <c r="Y1081" s="24">
        <f>COUNTIF(Data!$X$2:$X$2441,"&lt;="&amp;Data!X1081)/($B$3+1)</f>
        <v/>
      </c>
      <c r="Z1081" s="16">
        <f>_xlfn.PERCENTILE.INC(Data!$U$2:$U$2441,Y1081)</f>
        <v/>
      </c>
      <c r="AA1081" s="16">
        <f>_xlfn.PERCENTILE.INC(Data!$V$2:$V$2441,Y1081)</f>
        <v/>
      </c>
      <c r="AB1081" s="16">
        <f>Data!X1081-AA1081</f>
        <v/>
      </c>
      <c r="AC1081" s="9">
        <f>Z1081+AB1081</f>
        <v/>
      </c>
      <c r="AD1081" s="24">
        <f>COUNTIF(Data!$Y$2:$Y$2441,"&lt;="&amp;Data!Y1081)/($B$3+1)</f>
        <v/>
      </c>
      <c r="AE1081" s="16">
        <f>_xlfn.PERCENTILE.INC(Data!$U$2:$U$2441,AD1081)</f>
        <v/>
      </c>
      <c r="AF1081" s="16">
        <f>_xlfn.PERCENTILE.INC(Data!$V$2:$V$2441,AD1081)</f>
        <v/>
      </c>
      <c r="AG1081" s="16">
        <f>Data!Y1081-AF1081</f>
        <v/>
      </c>
      <c r="AH1081" s="9">
        <f>AE1081+AG1081</f>
        <v/>
      </c>
    </row>
    <row r="1082">
      <c r="N1082" s="14">
        <f>Data!A1082</f>
        <v/>
      </c>
      <c r="O1082" s="24">
        <f>IF(Occurrence!J1082&gt;0,COUNTIFS(Occurrence!$J$2:$J$2441,"&gt;0",Occurrence!$J$2:$J$2441,"&lt;="&amp;Occurrence!J1082)/($B$8+1),0)</f>
        <v/>
      </c>
      <c r="P1082" s="16">
        <f>IF(Occurrence!J1082&gt;0,_xlfn.PERCENTILE.INC(Data!$O$2:$O$2441,($B$4+O1082*($B$5-1))/($B$3-1)),0)</f>
        <v/>
      </c>
      <c r="Q1082" s="16">
        <f>IF(Occurrence!J1082&gt;0,_xlfn.PERCENTILE.INC(Occurrence!$I$2:$I$2441,($B$6+O1082*($B$7-1))/($B$3-1)),0)</f>
        <v/>
      </c>
      <c r="R1082" s="16">
        <f>IF(Occurrence!J1082&gt;0,Occurrence!J1082/Q1082,0)</f>
        <v/>
      </c>
      <c r="S1082" s="9">
        <f>IF(Occurrence!J1082&gt;0,P1082*R1082,0)</f>
        <v/>
      </c>
      <c r="T1082" s="24">
        <f>IF(Occurrence!K1082&gt;0,COUNTIFS(Occurrence!$K$2:$K$2441,"&gt;0",Occurrence!$K$2:$K$2441,"&lt;="&amp;Occurrence!K1082)/($B$9+1),0)</f>
        <v/>
      </c>
      <c r="U1082" s="16">
        <f>IF(Occurrence!K1082&gt;0,_xlfn.PERCENTILE.INC(Data!$O$2:$O$2441,($B$4+T1082*($B$5-1))/($B$3-1)),0)</f>
        <v/>
      </c>
      <c r="V1082" s="16">
        <f>IF(Occurrence!K1082&gt;0,_xlfn.PERCENTILE.INC(Occurrence!$I$2:$I$2441,($B$6+T1082*($B$7-1))/($B$3-1)),0)</f>
        <v/>
      </c>
      <c r="W1082" s="16">
        <f>IF(Occurrence!K1082&gt;0,Occurrence!K1082/V1082,0)</f>
        <v/>
      </c>
      <c r="X1082" s="9">
        <f>IF(Occurrence!K1082&gt;0,U1082*W1082,0)</f>
        <v/>
      </c>
      <c r="Y1082" s="24">
        <f>COUNTIF(Data!$X$2:$X$2441,"&lt;="&amp;Data!X1082)/($B$3+1)</f>
        <v/>
      </c>
      <c r="Z1082" s="16">
        <f>_xlfn.PERCENTILE.INC(Data!$U$2:$U$2441,Y1082)</f>
        <v/>
      </c>
      <c r="AA1082" s="16">
        <f>_xlfn.PERCENTILE.INC(Data!$V$2:$V$2441,Y1082)</f>
        <v/>
      </c>
      <c r="AB1082" s="16">
        <f>Data!X1082-AA1082</f>
        <v/>
      </c>
      <c r="AC1082" s="9">
        <f>Z1082+AB1082</f>
        <v/>
      </c>
      <c r="AD1082" s="24">
        <f>COUNTIF(Data!$Y$2:$Y$2441,"&lt;="&amp;Data!Y1082)/($B$3+1)</f>
        <v/>
      </c>
      <c r="AE1082" s="16">
        <f>_xlfn.PERCENTILE.INC(Data!$U$2:$U$2441,AD1082)</f>
        <v/>
      </c>
      <c r="AF1082" s="16">
        <f>_xlfn.PERCENTILE.INC(Data!$V$2:$V$2441,AD1082)</f>
        <v/>
      </c>
      <c r="AG1082" s="16">
        <f>Data!Y1082-AF1082</f>
        <v/>
      </c>
      <c r="AH1082" s="9">
        <f>AE1082+AG1082</f>
        <v/>
      </c>
    </row>
    <row r="1083">
      <c r="N1083" s="14">
        <f>Data!A1083</f>
        <v/>
      </c>
      <c r="O1083" s="24">
        <f>IF(Occurrence!J1083&gt;0,COUNTIFS(Occurrence!$J$2:$J$2441,"&gt;0",Occurrence!$J$2:$J$2441,"&lt;="&amp;Occurrence!J1083)/($B$8+1),0)</f>
        <v/>
      </c>
      <c r="P1083" s="16">
        <f>IF(Occurrence!J1083&gt;0,_xlfn.PERCENTILE.INC(Data!$O$2:$O$2441,($B$4+O1083*($B$5-1))/($B$3-1)),0)</f>
        <v/>
      </c>
      <c r="Q1083" s="16">
        <f>IF(Occurrence!J1083&gt;0,_xlfn.PERCENTILE.INC(Occurrence!$I$2:$I$2441,($B$6+O1083*($B$7-1))/($B$3-1)),0)</f>
        <v/>
      </c>
      <c r="R1083" s="16">
        <f>IF(Occurrence!J1083&gt;0,Occurrence!J1083/Q1083,0)</f>
        <v/>
      </c>
      <c r="S1083" s="9">
        <f>IF(Occurrence!J1083&gt;0,P1083*R1083,0)</f>
        <v/>
      </c>
      <c r="T1083" s="24">
        <f>IF(Occurrence!K1083&gt;0,COUNTIFS(Occurrence!$K$2:$K$2441,"&gt;0",Occurrence!$K$2:$K$2441,"&lt;="&amp;Occurrence!K1083)/($B$9+1),0)</f>
        <v/>
      </c>
      <c r="U1083" s="16">
        <f>IF(Occurrence!K1083&gt;0,_xlfn.PERCENTILE.INC(Data!$O$2:$O$2441,($B$4+T1083*($B$5-1))/($B$3-1)),0)</f>
        <v/>
      </c>
      <c r="V1083" s="16">
        <f>IF(Occurrence!K1083&gt;0,_xlfn.PERCENTILE.INC(Occurrence!$I$2:$I$2441,($B$6+T1083*($B$7-1))/($B$3-1)),0)</f>
        <v/>
      </c>
      <c r="W1083" s="16">
        <f>IF(Occurrence!K1083&gt;0,Occurrence!K1083/V1083,0)</f>
        <v/>
      </c>
      <c r="X1083" s="9">
        <f>IF(Occurrence!K1083&gt;0,U1083*W1083,0)</f>
        <v/>
      </c>
      <c r="Y1083" s="24">
        <f>COUNTIF(Data!$X$2:$X$2441,"&lt;="&amp;Data!X1083)/($B$3+1)</f>
        <v/>
      </c>
      <c r="Z1083" s="16">
        <f>_xlfn.PERCENTILE.INC(Data!$U$2:$U$2441,Y1083)</f>
        <v/>
      </c>
      <c r="AA1083" s="16">
        <f>_xlfn.PERCENTILE.INC(Data!$V$2:$V$2441,Y1083)</f>
        <v/>
      </c>
      <c r="AB1083" s="16">
        <f>Data!X1083-AA1083</f>
        <v/>
      </c>
      <c r="AC1083" s="9">
        <f>Z1083+AB1083</f>
        <v/>
      </c>
      <c r="AD1083" s="24">
        <f>COUNTIF(Data!$Y$2:$Y$2441,"&lt;="&amp;Data!Y1083)/($B$3+1)</f>
        <v/>
      </c>
      <c r="AE1083" s="16">
        <f>_xlfn.PERCENTILE.INC(Data!$U$2:$U$2441,AD1083)</f>
        <v/>
      </c>
      <c r="AF1083" s="16">
        <f>_xlfn.PERCENTILE.INC(Data!$V$2:$V$2441,AD1083)</f>
        <v/>
      </c>
      <c r="AG1083" s="16">
        <f>Data!Y1083-AF1083</f>
        <v/>
      </c>
      <c r="AH1083" s="9">
        <f>AE1083+AG1083</f>
        <v/>
      </c>
    </row>
    <row r="1084">
      <c r="N1084" s="14">
        <f>Data!A1084</f>
        <v/>
      </c>
      <c r="O1084" s="24">
        <f>IF(Occurrence!J1084&gt;0,COUNTIFS(Occurrence!$J$2:$J$2441,"&gt;0",Occurrence!$J$2:$J$2441,"&lt;="&amp;Occurrence!J1084)/($B$8+1),0)</f>
        <v/>
      </c>
      <c r="P1084" s="16">
        <f>IF(Occurrence!J1084&gt;0,_xlfn.PERCENTILE.INC(Data!$O$2:$O$2441,($B$4+O1084*($B$5-1))/($B$3-1)),0)</f>
        <v/>
      </c>
      <c r="Q1084" s="16">
        <f>IF(Occurrence!J1084&gt;0,_xlfn.PERCENTILE.INC(Occurrence!$I$2:$I$2441,($B$6+O1084*($B$7-1))/($B$3-1)),0)</f>
        <v/>
      </c>
      <c r="R1084" s="16">
        <f>IF(Occurrence!J1084&gt;0,Occurrence!J1084/Q1084,0)</f>
        <v/>
      </c>
      <c r="S1084" s="9">
        <f>IF(Occurrence!J1084&gt;0,P1084*R1084,0)</f>
        <v/>
      </c>
      <c r="T1084" s="24">
        <f>IF(Occurrence!K1084&gt;0,COUNTIFS(Occurrence!$K$2:$K$2441,"&gt;0",Occurrence!$K$2:$K$2441,"&lt;="&amp;Occurrence!K1084)/($B$9+1),0)</f>
        <v/>
      </c>
      <c r="U1084" s="16">
        <f>IF(Occurrence!K1084&gt;0,_xlfn.PERCENTILE.INC(Data!$O$2:$O$2441,($B$4+T1084*($B$5-1))/($B$3-1)),0)</f>
        <v/>
      </c>
      <c r="V1084" s="16">
        <f>IF(Occurrence!K1084&gt;0,_xlfn.PERCENTILE.INC(Occurrence!$I$2:$I$2441,($B$6+T1084*($B$7-1))/($B$3-1)),0)</f>
        <v/>
      </c>
      <c r="W1084" s="16">
        <f>IF(Occurrence!K1084&gt;0,Occurrence!K1084/V1084,0)</f>
        <v/>
      </c>
      <c r="X1084" s="9">
        <f>IF(Occurrence!K1084&gt;0,U1084*W1084,0)</f>
        <v/>
      </c>
      <c r="Y1084" s="24">
        <f>COUNTIF(Data!$X$2:$X$2441,"&lt;="&amp;Data!X1084)/($B$3+1)</f>
        <v/>
      </c>
      <c r="Z1084" s="16">
        <f>_xlfn.PERCENTILE.INC(Data!$U$2:$U$2441,Y1084)</f>
        <v/>
      </c>
      <c r="AA1084" s="16">
        <f>_xlfn.PERCENTILE.INC(Data!$V$2:$V$2441,Y1084)</f>
        <v/>
      </c>
      <c r="AB1084" s="16">
        <f>Data!X1084-AA1084</f>
        <v/>
      </c>
      <c r="AC1084" s="9">
        <f>Z1084+AB1084</f>
        <v/>
      </c>
      <c r="AD1084" s="24">
        <f>COUNTIF(Data!$Y$2:$Y$2441,"&lt;="&amp;Data!Y1084)/($B$3+1)</f>
        <v/>
      </c>
      <c r="AE1084" s="16">
        <f>_xlfn.PERCENTILE.INC(Data!$U$2:$U$2441,AD1084)</f>
        <v/>
      </c>
      <c r="AF1084" s="16">
        <f>_xlfn.PERCENTILE.INC(Data!$V$2:$V$2441,AD1084)</f>
        <v/>
      </c>
      <c r="AG1084" s="16">
        <f>Data!Y1084-AF1084</f>
        <v/>
      </c>
      <c r="AH1084" s="9">
        <f>AE1084+AG1084</f>
        <v/>
      </c>
    </row>
    <row r="1085">
      <c r="N1085" s="14">
        <f>Data!A1085</f>
        <v/>
      </c>
      <c r="O1085" s="24">
        <f>IF(Occurrence!J1085&gt;0,COUNTIFS(Occurrence!$J$2:$J$2441,"&gt;0",Occurrence!$J$2:$J$2441,"&lt;="&amp;Occurrence!J1085)/($B$8+1),0)</f>
        <v/>
      </c>
      <c r="P1085" s="16">
        <f>IF(Occurrence!J1085&gt;0,_xlfn.PERCENTILE.INC(Data!$O$2:$O$2441,($B$4+O1085*($B$5-1))/($B$3-1)),0)</f>
        <v/>
      </c>
      <c r="Q1085" s="16">
        <f>IF(Occurrence!J1085&gt;0,_xlfn.PERCENTILE.INC(Occurrence!$I$2:$I$2441,($B$6+O1085*($B$7-1))/($B$3-1)),0)</f>
        <v/>
      </c>
      <c r="R1085" s="16">
        <f>IF(Occurrence!J1085&gt;0,Occurrence!J1085/Q1085,0)</f>
        <v/>
      </c>
      <c r="S1085" s="9">
        <f>IF(Occurrence!J1085&gt;0,P1085*R1085,0)</f>
        <v/>
      </c>
      <c r="T1085" s="24">
        <f>IF(Occurrence!K1085&gt;0,COUNTIFS(Occurrence!$K$2:$K$2441,"&gt;0",Occurrence!$K$2:$K$2441,"&lt;="&amp;Occurrence!K1085)/($B$9+1),0)</f>
        <v/>
      </c>
      <c r="U1085" s="16">
        <f>IF(Occurrence!K1085&gt;0,_xlfn.PERCENTILE.INC(Data!$O$2:$O$2441,($B$4+T1085*($B$5-1))/($B$3-1)),0)</f>
        <v/>
      </c>
      <c r="V1085" s="16">
        <f>IF(Occurrence!K1085&gt;0,_xlfn.PERCENTILE.INC(Occurrence!$I$2:$I$2441,($B$6+T1085*($B$7-1))/($B$3-1)),0)</f>
        <v/>
      </c>
      <c r="W1085" s="16">
        <f>IF(Occurrence!K1085&gt;0,Occurrence!K1085/V1085,0)</f>
        <v/>
      </c>
      <c r="X1085" s="9">
        <f>IF(Occurrence!K1085&gt;0,U1085*W1085,0)</f>
        <v/>
      </c>
      <c r="Y1085" s="24">
        <f>COUNTIF(Data!$X$2:$X$2441,"&lt;="&amp;Data!X1085)/($B$3+1)</f>
        <v/>
      </c>
      <c r="Z1085" s="16">
        <f>_xlfn.PERCENTILE.INC(Data!$U$2:$U$2441,Y1085)</f>
        <v/>
      </c>
      <c r="AA1085" s="16">
        <f>_xlfn.PERCENTILE.INC(Data!$V$2:$V$2441,Y1085)</f>
        <v/>
      </c>
      <c r="AB1085" s="16">
        <f>Data!X1085-AA1085</f>
        <v/>
      </c>
      <c r="AC1085" s="9">
        <f>Z1085+AB1085</f>
        <v/>
      </c>
      <c r="AD1085" s="24">
        <f>COUNTIF(Data!$Y$2:$Y$2441,"&lt;="&amp;Data!Y1085)/($B$3+1)</f>
        <v/>
      </c>
      <c r="AE1085" s="16">
        <f>_xlfn.PERCENTILE.INC(Data!$U$2:$U$2441,AD1085)</f>
        <v/>
      </c>
      <c r="AF1085" s="16">
        <f>_xlfn.PERCENTILE.INC(Data!$V$2:$V$2441,AD1085)</f>
        <v/>
      </c>
      <c r="AG1085" s="16">
        <f>Data!Y1085-AF1085</f>
        <v/>
      </c>
      <c r="AH1085" s="9">
        <f>AE1085+AG1085</f>
        <v/>
      </c>
    </row>
    <row r="1086">
      <c r="N1086" s="14">
        <f>Data!A1086</f>
        <v/>
      </c>
      <c r="O1086" s="24">
        <f>IF(Occurrence!J1086&gt;0,COUNTIFS(Occurrence!$J$2:$J$2441,"&gt;0",Occurrence!$J$2:$J$2441,"&lt;="&amp;Occurrence!J1086)/($B$8+1),0)</f>
        <v/>
      </c>
      <c r="P1086" s="16">
        <f>IF(Occurrence!J1086&gt;0,_xlfn.PERCENTILE.INC(Data!$O$2:$O$2441,($B$4+O1086*($B$5-1))/($B$3-1)),0)</f>
        <v/>
      </c>
      <c r="Q1086" s="16">
        <f>IF(Occurrence!J1086&gt;0,_xlfn.PERCENTILE.INC(Occurrence!$I$2:$I$2441,($B$6+O1086*($B$7-1))/($B$3-1)),0)</f>
        <v/>
      </c>
      <c r="R1086" s="16">
        <f>IF(Occurrence!J1086&gt;0,Occurrence!J1086/Q1086,0)</f>
        <v/>
      </c>
      <c r="S1086" s="9">
        <f>IF(Occurrence!J1086&gt;0,P1086*R1086,0)</f>
        <v/>
      </c>
      <c r="T1086" s="24">
        <f>IF(Occurrence!K1086&gt;0,COUNTIFS(Occurrence!$K$2:$K$2441,"&gt;0",Occurrence!$K$2:$K$2441,"&lt;="&amp;Occurrence!K1086)/($B$9+1),0)</f>
        <v/>
      </c>
      <c r="U1086" s="16">
        <f>IF(Occurrence!K1086&gt;0,_xlfn.PERCENTILE.INC(Data!$O$2:$O$2441,($B$4+T1086*($B$5-1))/($B$3-1)),0)</f>
        <v/>
      </c>
      <c r="V1086" s="16">
        <f>IF(Occurrence!K1086&gt;0,_xlfn.PERCENTILE.INC(Occurrence!$I$2:$I$2441,($B$6+T1086*($B$7-1))/($B$3-1)),0)</f>
        <v/>
      </c>
      <c r="W1086" s="16">
        <f>IF(Occurrence!K1086&gt;0,Occurrence!K1086/V1086,0)</f>
        <v/>
      </c>
      <c r="X1086" s="9">
        <f>IF(Occurrence!K1086&gt;0,U1086*W1086,0)</f>
        <v/>
      </c>
      <c r="Y1086" s="24">
        <f>COUNTIF(Data!$X$2:$X$2441,"&lt;="&amp;Data!X1086)/($B$3+1)</f>
        <v/>
      </c>
      <c r="Z1086" s="16">
        <f>_xlfn.PERCENTILE.INC(Data!$U$2:$U$2441,Y1086)</f>
        <v/>
      </c>
      <c r="AA1086" s="16">
        <f>_xlfn.PERCENTILE.INC(Data!$V$2:$V$2441,Y1086)</f>
        <v/>
      </c>
      <c r="AB1086" s="16">
        <f>Data!X1086-AA1086</f>
        <v/>
      </c>
      <c r="AC1086" s="9">
        <f>Z1086+AB1086</f>
        <v/>
      </c>
      <c r="AD1086" s="24">
        <f>COUNTIF(Data!$Y$2:$Y$2441,"&lt;="&amp;Data!Y1086)/($B$3+1)</f>
        <v/>
      </c>
      <c r="AE1086" s="16">
        <f>_xlfn.PERCENTILE.INC(Data!$U$2:$U$2441,AD1086)</f>
        <v/>
      </c>
      <c r="AF1086" s="16">
        <f>_xlfn.PERCENTILE.INC(Data!$V$2:$V$2441,AD1086)</f>
        <v/>
      </c>
      <c r="AG1086" s="16">
        <f>Data!Y1086-AF1086</f>
        <v/>
      </c>
      <c r="AH1086" s="9">
        <f>AE1086+AG1086</f>
        <v/>
      </c>
    </row>
    <row r="1087">
      <c r="N1087" s="14">
        <f>Data!A1087</f>
        <v/>
      </c>
      <c r="O1087" s="24">
        <f>IF(Occurrence!J1087&gt;0,COUNTIFS(Occurrence!$J$2:$J$2441,"&gt;0",Occurrence!$J$2:$J$2441,"&lt;="&amp;Occurrence!J1087)/($B$8+1),0)</f>
        <v/>
      </c>
      <c r="P1087" s="16">
        <f>IF(Occurrence!J1087&gt;0,_xlfn.PERCENTILE.INC(Data!$O$2:$O$2441,($B$4+O1087*($B$5-1))/($B$3-1)),0)</f>
        <v/>
      </c>
      <c r="Q1087" s="16">
        <f>IF(Occurrence!J1087&gt;0,_xlfn.PERCENTILE.INC(Occurrence!$I$2:$I$2441,($B$6+O1087*($B$7-1))/($B$3-1)),0)</f>
        <v/>
      </c>
      <c r="R1087" s="16">
        <f>IF(Occurrence!J1087&gt;0,Occurrence!J1087/Q1087,0)</f>
        <v/>
      </c>
      <c r="S1087" s="9">
        <f>IF(Occurrence!J1087&gt;0,P1087*R1087,0)</f>
        <v/>
      </c>
      <c r="T1087" s="24">
        <f>IF(Occurrence!K1087&gt;0,COUNTIFS(Occurrence!$K$2:$K$2441,"&gt;0",Occurrence!$K$2:$K$2441,"&lt;="&amp;Occurrence!K1087)/($B$9+1),0)</f>
        <v/>
      </c>
      <c r="U1087" s="16">
        <f>IF(Occurrence!K1087&gt;0,_xlfn.PERCENTILE.INC(Data!$O$2:$O$2441,($B$4+T1087*($B$5-1))/($B$3-1)),0)</f>
        <v/>
      </c>
      <c r="V1087" s="16">
        <f>IF(Occurrence!K1087&gt;0,_xlfn.PERCENTILE.INC(Occurrence!$I$2:$I$2441,($B$6+T1087*($B$7-1))/($B$3-1)),0)</f>
        <v/>
      </c>
      <c r="W1087" s="16">
        <f>IF(Occurrence!K1087&gt;0,Occurrence!K1087/V1087,0)</f>
        <v/>
      </c>
      <c r="X1087" s="9">
        <f>IF(Occurrence!K1087&gt;0,U1087*W1087,0)</f>
        <v/>
      </c>
      <c r="Y1087" s="24">
        <f>COUNTIF(Data!$X$2:$X$2441,"&lt;="&amp;Data!X1087)/($B$3+1)</f>
        <v/>
      </c>
      <c r="Z1087" s="16">
        <f>_xlfn.PERCENTILE.INC(Data!$U$2:$U$2441,Y1087)</f>
        <v/>
      </c>
      <c r="AA1087" s="16">
        <f>_xlfn.PERCENTILE.INC(Data!$V$2:$V$2441,Y1087)</f>
        <v/>
      </c>
      <c r="AB1087" s="16">
        <f>Data!X1087-AA1087</f>
        <v/>
      </c>
      <c r="AC1087" s="9">
        <f>Z1087+AB1087</f>
        <v/>
      </c>
      <c r="AD1087" s="24">
        <f>COUNTIF(Data!$Y$2:$Y$2441,"&lt;="&amp;Data!Y1087)/($B$3+1)</f>
        <v/>
      </c>
      <c r="AE1087" s="16">
        <f>_xlfn.PERCENTILE.INC(Data!$U$2:$U$2441,AD1087)</f>
        <v/>
      </c>
      <c r="AF1087" s="16">
        <f>_xlfn.PERCENTILE.INC(Data!$V$2:$V$2441,AD1087)</f>
        <v/>
      </c>
      <c r="AG1087" s="16">
        <f>Data!Y1087-AF1087</f>
        <v/>
      </c>
      <c r="AH1087" s="9">
        <f>AE1087+AG1087</f>
        <v/>
      </c>
    </row>
    <row r="1088">
      <c r="N1088" s="14">
        <f>Data!A1088</f>
        <v/>
      </c>
      <c r="O1088" s="24">
        <f>IF(Occurrence!J1088&gt;0,COUNTIFS(Occurrence!$J$2:$J$2441,"&gt;0",Occurrence!$J$2:$J$2441,"&lt;="&amp;Occurrence!J1088)/($B$8+1),0)</f>
        <v/>
      </c>
      <c r="P1088" s="16">
        <f>IF(Occurrence!J1088&gt;0,_xlfn.PERCENTILE.INC(Data!$O$2:$O$2441,($B$4+O1088*($B$5-1))/($B$3-1)),0)</f>
        <v/>
      </c>
      <c r="Q1088" s="16">
        <f>IF(Occurrence!J1088&gt;0,_xlfn.PERCENTILE.INC(Occurrence!$I$2:$I$2441,($B$6+O1088*($B$7-1))/($B$3-1)),0)</f>
        <v/>
      </c>
      <c r="R1088" s="16">
        <f>IF(Occurrence!J1088&gt;0,Occurrence!J1088/Q1088,0)</f>
        <v/>
      </c>
      <c r="S1088" s="9">
        <f>IF(Occurrence!J1088&gt;0,P1088*R1088,0)</f>
        <v/>
      </c>
      <c r="T1088" s="24">
        <f>IF(Occurrence!K1088&gt;0,COUNTIFS(Occurrence!$K$2:$K$2441,"&gt;0",Occurrence!$K$2:$K$2441,"&lt;="&amp;Occurrence!K1088)/($B$9+1),0)</f>
        <v/>
      </c>
      <c r="U1088" s="16">
        <f>IF(Occurrence!K1088&gt;0,_xlfn.PERCENTILE.INC(Data!$O$2:$O$2441,($B$4+T1088*($B$5-1))/($B$3-1)),0)</f>
        <v/>
      </c>
      <c r="V1088" s="16">
        <f>IF(Occurrence!K1088&gt;0,_xlfn.PERCENTILE.INC(Occurrence!$I$2:$I$2441,($B$6+T1088*($B$7-1))/($B$3-1)),0)</f>
        <v/>
      </c>
      <c r="W1088" s="16">
        <f>IF(Occurrence!K1088&gt;0,Occurrence!K1088/V1088,0)</f>
        <v/>
      </c>
      <c r="X1088" s="9">
        <f>IF(Occurrence!K1088&gt;0,U1088*W1088,0)</f>
        <v/>
      </c>
      <c r="Y1088" s="24">
        <f>COUNTIF(Data!$X$2:$X$2441,"&lt;="&amp;Data!X1088)/($B$3+1)</f>
        <v/>
      </c>
      <c r="Z1088" s="16">
        <f>_xlfn.PERCENTILE.INC(Data!$U$2:$U$2441,Y1088)</f>
        <v/>
      </c>
      <c r="AA1088" s="16">
        <f>_xlfn.PERCENTILE.INC(Data!$V$2:$V$2441,Y1088)</f>
        <v/>
      </c>
      <c r="AB1088" s="16">
        <f>Data!X1088-AA1088</f>
        <v/>
      </c>
      <c r="AC1088" s="9">
        <f>Z1088+AB1088</f>
        <v/>
      </c>
      <c r="AD1088" s="24">
        <f>COUNTIF(Data!$Y$2:$Y$2441,"&lt;="&amp;Data!Y1088)/($B$3+1)</f>
        <v/>
      </c>
      <c r="AE1088" s="16">
        <f>_xlfn.PERCENTILE.INC(Data!$U$2:$U$2441,AD1088)</f>
        <v/>
      </c>
      <c r="AF1088" s="16">
        <f>_xlfn.PERCENTILE.INC(Data!$V$2:$V$2441,AD1088)</f>
        <v/>
      </c>
      <c r="AG1088" s="16">
        <f>Data!Y1088-AF1088</f>
        <v/>
      </c>
      <c r="AH1088" s="9">
        <f>AE1088+AG1088</f>
        <v/>
      </c>
    </row>
    <row r="1089">
      <c r="N1089" s="14">
        <f>Data!A1089</f>
        <v/>
      </c>
      <c r="O1089" s="24">
        <f>IF(Occurrence!J1089&gt;0,COUNTIFS(Occurrence!$J$2:$J$2441,"&gt;0",Occurrence!$J$2:$J$2441,"&lt;="&amp;Occurrence!J1089)/($B$8+1),0)</f>
        <v/>
      </c>
      <c r="P1089" s="16">
        <f>IF(Occurrence!J1089&gt;0,_xlfn.PERCENTILE.INC(Data!$O$2:$O$2441,($B$4+O1089*($B$5-1))/($B$3-1)),0)</f>
        <v/>
      </c>
      <c r="Q1089" s="16">
        <f>IF(Occurrence!J1089&gt;0,_xlfn.PERCENTILE.INC(Occurrence!$I$2:$I$2441,($B$6+O1089*($B$7-1))/($B$3-1)),0)</f>
        <v/>
      </c>
      <c r="R1089" s="16">
        <f>IF(Occurrence!J1089&gt;0,Occurrence!J1089/Q1089,0)</f>
        <v/>
      </c>
      <c r="S1089" s="9">
        <f>IF(Occurrence!J1089&gt;0,P1089*R1089,0)</f>
        <v/>
      </c>
      <c r="T1089" s="24">
        <f>IF(Occurrence!K1089&gt;0,COUNTIFS(Occurrence!$K$2:$K$2441,"&gt;0",Occurrence!$K$2:$K$2441,"&lt;="&amp;Occurrence!K1089)/($B$9+1),0)</f>
        <v/>
      </c>
      <c r="U1089" s="16">
        <f>IF(Occurrence!K1089&gt;0,_xlfn.PERCENTILE.INC(Data!$O$2:$O$2441,($B$4+T1089*($B$5-1))/($B$3-1)),0)</f>
        <v/>
      </c>
      <c r="V1089" s="16">
        <f>IF(Occurrence!K1089&gt;0,_xlfn.PERCENTILE.INC(Occurrence!$I$2:$I$2441,($B$6+T1089*($B$7-1))/($B$3-1)),0)</f>
        <v/>
      </c>
      <c r="W1089" s="16">
        <f>IF(Occurrence!K1089&gt;0,Occurrence!K1089/V1089,0)</f>
        <v/>
      </c>
      <c r="X1089" s="9">
        <f>IF(Occurrence!K1089&gt;0,U1089*W1089,0)</f>
        <v/>
      </c>
      <c r="Y1089" s="24">
        <f>COUNTIF(Data!$X$2:$X$2441,"&lt;="&amp;Data!X1089)/($B$3+1)</f>
        <v/>
      </c>
      <c r="Z1089" s="16">
        <f>_xlfn.PERCENTILE.INC(Data!$U$2:$U$2441,Y1089)</f>
        <v/>
      </c>
      <c r="AA1089" s="16">
        <f>_xlfn.PERCENTILE.INC(Data!$V$2:$V$2441,Y1089)</f>
        <v/>
      </c>
      <c r="AB1089" s="16">
        <f>Data!X1089-AA1089</f>
        <v/>
      </c>
      <c r="AC1089" s="9">
        <f>Z1089+AB1089</f>
        <v/>
      </c>
      <c r="AD1089" s="24">
        <f>COUNTIF(Data!$Y$2:$Y$2441,"&lt;="&amp;Data!Y1089)/($B$3+1)</f>
        <v/>
      </c>
      <c r="AE1089" s="16">
        <f>_xlfn.PERCENTILE.INC(Data!$U$2:$U$2441,AD1089)</f>
        <v/>
      </c>
      <c r="AF1089" s="16">
        <f>_xlfn.PERCENTILE.INC(Data!$V$2:$V$2441,AD1089)</f>
        <v/>
      </c>
      <c r="AG1089" s="16">
        <f>Data!Y1089-AF1089</f>
        <v/>
      </c>
      <c r="AH1089" s="9">
        <f>AE1089+AG1089</f>
        <v/>
      </c>
    </row>
    <row r="1090">
      <c r="N1090" s="14">
        <f>Data!A1090</f>
        <v/>
      </c>
      <c r="O1090" s="24">
        <f>IF(Occurrence!J1090&gt;0,COUNTIFS(Occurrence!$J$2:$J$2441,"&gt;0",Occurrence!$J$2:$J$2441,"&lt;="&amp;Occurrence!J1090)/($B$8+1),0)</f>
        <v/>
      </c>
      <c r="P1090" s="16">
        <f>IF(Occurrence!J1090&gt;0,_xlfn.PERCENTILE.INC(Data!$O$2:$O$2441,($B$4+O1090*($B$5-1))/($B$3-1)),0)</f>
        <v/>
      </c>
      <c r="Q1090" s="16">
        <f>IF(Occurrence!J1090&gt;0,_xlfn.PERCENTILE.INC(Occurrence!$I$2:$I$2441,($B$6+O1090*($B$7-1))/($B$3-1)),0)</f>
        <v/>
      </c>
      <c r="R1090" s="16">
        <f>IF(Occurrence!J1090&gt;0,Occurrence!J1090/Q1090,0)</f>
        <v/>
      </c>
      <c r="S1090" s="9">
        <f>IF(Occurrence!J1090&gt;0,P1090*R1090,0)</f>
        <v/>
      </c>
      <c r="T1090" s="24">
        <f>IF(Occurrence!K1090&gt;0,COUNTIFS(Occurrence!$K$2:$K$2441,"&gt;0",Occurrence!$K$2:$K$2441,"&lt;="&amp;Occurrence!K1090)/($B$9+1),0)</f>
        <v/>
      </c>
      <c r="U1090" s="16">
        <f>IF(Occurrence!K1090&gt;0,_xlfn.PERCENTILE.INC(Data!$O$2:$O$2441,($B$4+T1090*($B$5-1))/($B$3-1)),0)</f>
        <v/>
      </c>
      <c r="V1090" s="16">
        <f>IF(Occurrence!K1090&gt;0,_xlfn.PERCENTILE.INC(Occurrence!$I$2:$I$2441,($B$6+T1090*($B$7-1))/($B$3-1)),0)</f>
        <v/>
      </c>
      <c r="W1090" s="16">
        <f>IF(Occurrence!K1090&gt;0,Occurrence!K1090/V1090,0)</f>
        <v/>
      </c>
      <c r="X1090" s="9">
        <f>IF(Occurrence!K1090&gt;0,U1090*W1090,0)</f>
        <v/>
      </c>
      <c r="Y1090" s="24">
        <f>COUNTIF(Data!$X$2:$X$2441,"&lt;="&amp;Data!X1090)/($B$3+1)</f>
        <v/>
      </c>
      <c r="Z1090" s="16">
        <f>_xlfn.PERCENTILE.INC(Data!$U$2:$U$2441,Y1090)</f>
        <v/>
      </c>
      <c r="AA1090" s="16">
        <f>_xlfn.PERCENTILE.INC(Data!$V$2:$V$2441,Y1090)</f>
        <v/>
      </c>
      <c r="AB1090" s="16">
        <f>Data!X1090-AA1090</f>
        <v/>
      </c>
      <c r="AC1090" s="9">
        <f>Z1090+AB1090</f>
        <v/>
      </c>
      <c r="AD1090" s="24">
        <f>COUNTIF(Data!$Y$2:$Y$2441,"&lt;="&amp;Data!Y1090)/($B$3+1)</f>
        <v/>
      </c>
      <c r="AE1090" s="16">
        <f>_xlfn.PERCENTILE.INC(Data!$U$2:$U$2441,AD1090)</f>
        <v/>
      </c>
      <c r="AF1090" s="16">
        <f>_xlfn.PERCENTILE.INC(Data!$V$2:$V$2441,AD1090)</f>
        <v/>
      </c>
      <c r="AG1090" s="16">
        <f>Data!Y1090-AF1090</f>
        <v/>
      </c>
      <c r="AH1090" s="9">
        <f>AE1090+AG1090</f>
        <v/>
      </c>
    </row>
    <row r="1091">
      <c r="N1091" s="14">
        <f>Data!A1091</f>
        <v/>
      </c>
      <c r="O1091" s="24">
        <f>IF(Occurrence!J1091&gt;0,COUNTIFS(Occurrence!$J$2:$J$2441,"&gt;0",Occurrence!$J$2:$J$2441,"&lt;="&amp;Occurrence!J1091)/($B$8+1),0)</f>
        <v/>
      </c>
      <c r="P1091" s="16">
        <f>IF(Occurrence!J1091&gt;0,_xlfn.PERCENTILE.INC(Data!$O$2:$O$2441,($B$4+O1091*($B$5-1))/($B$3-1)),0)</f>
        <v/>
      </c>
      <c r="Q1091" s="16">
        <f>IF(Occurrence!J1091&gt;0,_xlfn.PERCENTILE.INC(Occurrence!$I$2:$I$2441,($B$6+O1091*($B$7-1))/($B$3-1)),0)</f>
        <v/>
      </c>
      <c r="R1091" s="16">
        <f>IF(Occurrence!J1091&gt;0,Occurrence!J1091/Q1091,0)</f>
        <v/>
      </c>
      <c r="S1091" s="9">
        <f>IF(Occurrence!J1091&gt;0,P1091*R1091,0)</f>
        <v/>
      </c>
      <c r="T1091" s="24">
        <f>IF(Occurrence!K1091&gt;0,COUNTIFS(Occurrence!$K$2:$K$2441,"&gt;0",Occurrence!$K$2:$K$2441,"&lt;="&amp;Occurrence!K1091)/($B$9+1),0)</f>
        <v/>
      </c>
      <c r="U1091" s="16">
        <f>IF(Occurrence!K1091&gt;0,_xlfn.PERCENTILE.INC(Data!$O$2:$O$2441,($B$4+T1091*($B$5-1))/($B$3-1)),0)</f>
        <v/>
      </c>
      <c r="V1091" s="16">
        <f>IF(Occurrence!K1091&gt;0,_xlfn.PERCENTILE.INC(Occurrence!$I$2:$I$2441,($B$6+T1091*($B$7-1))/($B$3-1)),0)</f>
        <v/>
      </c>
      <c r="W1091" s="16">
        <f>IF(Occurrence!K1091&gt;0,Occurrence!K1091/V1091,0)</f>
        <v/>
      </c>
      <c r="X1091" s="9">
        <f>IF(Occurrence!K1091&gt;0,U1091*W1091,0)</f>
        <v/>
      </c>
      <c r="Y1091" s="24">
        <f>COUNTIF(Data!$X$2:$X$2441,"&lt;="&amp;Data!X1091)/($B$3+1)</f>
        <v/>
      </c>
      <c r="Z1091" s="16">
        <f>_xlfn.PERCENTILE.INC(Data!$U$2:$U$2441,Y1091)</f>
        <v/>
      </c>
      <c r="AA1091" s="16">
        <f>_xlfn.PERCENTILE.INC(Data!$V$2:$V$2441,Y1091)</f>
        <v/>
      </c>
      <c r="AB1091" s="16">
        <f>Data!X1091-AA1091</f>
        <v/>
      </c>
      <c r="AC1091" s="9">
        <f>Z1091+AB1091</f>
        <v/>
      </c>
      <c r="AD1091" s="24">
        <f>COUNTIF(Data!$Y$2:$Y$2441,"&lt;="&amp;Data!Y1091)/($B$3+1)</f>
        <v/>
      </c>
      <c r="AE1091" s="16">
        <f>_xlfn.PERCENTILE.INC(Data!$U$2:$U$2441,AD1091)</f>
        <v/>
      </c>
      <c r="AF1091" s="16">
        <f>_xlfn.PERCENTILE.INC(Data!$V$2:$V$2441,AD1091)</f>
        <v/>
      </c>
      <c r="AG1091" s="16">
        <f>Data!Y1091-AF1091</f>
        <v/>
      </c>
      <c r="AH1091" s="9">
        <f>AE1091+AG1091</f>
        <v/>
      </c>
    </row>
    <row r="1092">
      <c r="N1092" s="14">
        <f>Data!A1092</f>
        <v/>
      </c>
      <c r="O1092" s="24">
        <f>IF(Occurrence!J1092&gt;0,COUNTIFS(Occurrence!$J$2:$J$2441,"&gt;0",Occurrence!$J$2:$J$2441,"&lt;="&amp;Occurrence!J1092)/($B$8+1),0)</f>
        <v/>
      </c>
      <c r="P1092" s="16">
        <f>IF(Occurrence!J1092&gt;0,_xlfn.PERCENTILE.INC(Data!$O$2:$O$2441,($B$4+O1092*($B$5-1))/($B$3-1)),0)</f>
        <v/>
      </c>
      <c r="Q1092" s="16">
        <f>IF(Occurrence!J1092&gt;0,_xlfn.PERCENTILE.INC(Occurrence!$I$2:$I$2441,($B$6+O1092*($B$7-1))/($B$3-1)),0)</f>
        <v/>
      </c>
      <c r="R1092" s="16">
        <f>IF(Occurrence!J1092&gt;0,Occurrence!J1092/Q1092,0)</f>
        <v/>
      </c>
      <c r="S1092" s="9">
        <f>IF(Occurrence!J1092&gt;0,P1092*R1092,0)</f>
        <v/>
      </c>
      <c r="T1092" s="24">
        <f>IF(Occurrence!K1092&gt;0,COUNTIFS(Occurrence!$K$2:$K$2441,"&gt;0",Occurrence!$K$2:$K$2441,"&lt;="&amp;Occurrence!K1092)/($B$9+1),0)</f>
        <v/>
      </c>
      <c r="U1092" s="16">
        <f>IF(Occurrence!K1092&gt;0,_xlfn.PERCENTILE.INC(Data!$O$2:$O$2441,($B$4+T1092*($B$5-1))/($B$3-1)),0)</f>
        <v/>
      </c>
      <c r="V1092" s="16">
        <f>IF(Occurrence!K1092&gt;0,_xlfn.PERCENTILE.INC(Occurrence!$I$2:$I$2441,($B$6+T1092*($B$7-1))/($B$3-1)),0)</f>
        <v/>
      </c>
      <c r="W1092" s="16">
        <f>IF(Occurrence!K1092&gt;0,Occurrence!K1092/V1092,0)</f>
        <v/>
      </c>
      <c r="X1092" s="9">
        <f>IF(Occurrence!K1092&gt;0,U1092*W1092,0)</f>
        <v/>
      </c>
      <c r="Y1092" s="24">
        <f>COUNTIF(Data!$X$2:$X$2441,"&lt;="&amp;Data!X1092)/($B$3+1)</f>
        <v/>
      </c>
      <c r="Z1092" s="16">
        <f>_xlfn.PERCENTILE.INC(Data!$U$2:$U$2441,Y1092)</f>
        <v/>
      </c>
      <c r="AA1092" s="16">
        <f>_xlfn.PERCENTILE.INC(Data!$V$2:$V$2441,Y1092)</f>
        <v/>
      </c>
      <c r="AB1092" s="16">
        <f>Data!X1092-AA1092</f>
        <v/>
      </c>
      <c r="AC1092" s="9">
        <f>Z1092+AB1092</f>
        <v/>
      </c>
      <c r="AD1092" s="24">
        <f>COUNTIF(Data!$Y$2:$Y$2441,"&lt;="&amp;Data!Y1092)/($B$3+1)</f>
        <v/>
      </c>
      <c r="AE1092" s="16">
        <f>_xlfn.PERCENTILE.INC(Data!$U$2:$U$2441,AD1092)</f>
        <v/>
      </c>
      <c r="AF1092" s="16">
        <f>_xlfn.PERCENTILE.INC(Data!$V$2:$V$2441,AD1092)</f>
        <v/>
      </c>
      <c r="AG1092" s="16">
        <f>Data!Y1092-AF1092</f>
        <v/>
      </c>
      <c r="AH1092" s="9">
        <f>AE1092+AG1092</f>
        <v/>
      </c>
    </row>
    <row r="1093">
      <c r="N1093" s="14">
        <f>Data!A1093</f>
        <v/>
      </c>
      <c r="O1093" s="24">
        <f>IF(Occurrence!J1093&gt;0,COUNTIFS(Occurrence!$J$2:$J$2441,"&gt;0",Occurrence!$J$2:$J$2441,"&lt;="&amp;Occurrence!J1093)/($B$8+1),0)</f>
        <v/>
      </c>
      <c r="P1093" s="16">
        <f>IF(Occurrence!J1093&gt;0,_xlfn.PERCENTILE.INC(Data!$O$2:$O$2441,($B$4+O1093*($B$5-1))/($B$3-1)),0)</f>
        <v/>
      </c>
      <c r="Q1093" s="16">
        <f>IF(Occurrence!J1093&gt;0,_xlfn.PERCENTILE.INC(Occurrence!$I$2:$I$2441,($B$6+O1093*($B$7-1))/($B$3-1)),0)</f>
        <v/>
      </c>
      <c r="R1093" s="16">
        <f>IF(Occurrence!J1093&gt;0,Occurrence!J1093/Q1093,0)</f>
        <v/>
      </c>
      <c r="S1093" s="9">
        <f>IF(Occurrence!J1093&gt;0,P1093*R1093,0)</f>
        <v/>
      </c>
      <c r="T1093" s="24">
        <f>IF(Occurrence!K1093&gt;0,COUNTIFS(Occurrence!$K$2:$K$2441,"&gt;0",Occurrence!$K$2:$K$2441,"&lt;="&amp;Occurrence!K1093)/($B$9+1),0)</f>
        <v/>
      </c>
      <c r="U1093" s="16">
        <f>IF(Occurrence!K1093&gt;0,_xlfn.PERCENTILE.INC(Data!$O$2:$O$2441,($B$4+T1093*($B$5-1))/($B$3-1)),0)</f>
        <v/>
      </c>
      <c r="V1093" s="16">
        <f>IF(Occurrence!K1093&gt;0,_xlfn.PERCENTILE.INC(Occurrence!$I$2:$I$2441,($B$6+T1093*($B$7-1))/($B$3-1)),0)</f>
        <v/>
      </c>
      <c r="W1093" s="16">
        <f>IF(Occurrence!K1093&gt;0,Occurrence!K1093/V1093,0)</f>
        <v/>
      </c>
      <c r="X1093" s="9">
        <f>IF(Occurrence!K1093&gt;0,U1093*W1093,0)</f>
        <v/>
      </c>
      <c r="Y1093" s="24">
        <f>COUNTIF(Data!$X$2:$X$2441,"&lt;="&amp;Data!X1093)/($B$3+1)</f>
        <v/>
      </c>
      <c r="Z1093" s="16">
        <f>_xlfn.PERCENTILE.INC(Data!$U$2:$U$2441,Y1093)</f>
        <v/>
      </c>
      <c r="AA1093" s="16">
        <f>_xlfn.PERCENTILE.INC(Data!$V$2:$V$2441,Y1093)</f>
        <v/>
      </c>
      <c r="AB1093" s="16">
        <f>Data!X1093-AA1093</f>
        <v/>
      </c>
      <c r="AC1093" s="9">
        <f>Z1093+AB1093</f>
        <v/>
      </c>
      <c r="AD1093" s="24">
        <f>COUNTIF(Data!$Y$2:$Y$2441,"&lt;="&amp;Data!Y1093)/($B$3+1)</f>
        <v/>
      </c>
      <c r="AE1093" s="16">
        <f>_xlfn.PERCENTILE.INC(Data!$U$2:$U$2441,AD1093)</f>
        <v/>
      </c>
      <c r="AF1093" s="16">
        <f>_xlfn.PERCENTILE.INC(Data!$V$2:$V$2441,AD1093)</f>
        <v/>
      </c>
      <c r="AG1093" s="16">
        <f>Data!Y1093-AF1093</f>
        <v/>
      </c>
      <c r="AH1093" s="9">
        <f>AE1093+AG1093</f>
        <v/>
      </c>
    </row>
    <row r="1094">
      <c r="N1094" s="14">
        <f>Data!A1094</f>
        <v/>
      </c>
      <c r="O1094" s="24">
        <f>IF(Occurrence!J1094&gt;0,COUNTIFS(Occurrence!$J$2:$J$2441,"&gt;0",Occurrence!$J$2:$J$2441,"&lt;="&amp;Occurrence!J1094)/($B$8+1),0)</f>
        <v/>
      </c>
      <c r="P1094" s="16">
        <f>IF(Occurrence!J1094&gt;0,_xlfn.PERCENTILE.INC(Data!$O$2:$O$2441,($B$4+O1094*($B$5-1))/($B$3-1)),0)</f>
        <v/>
      </c>
      <c r="Q1094" s="16">
        <f>IF(Occurrence!J1094&gt;0,_xlfn.PERCENTILE.INC(Occurrence!$I$2:$I$2441,($B$6+O1094*($B$7-1))/($B$3-1)),0)</f>
        <v/>
      </c>
      <c r="R1094" s="16">
        <f>IF(Occurrence!J1094&gt;0,Occurrence!J1094/Q1094,0)</f>
        <v/>
      </c>
      <c r="S1094" s="9">
        <f>IF(Occurrence!J1094&gt;0,P1094*R1094,0)</f>
        <v/>
      </c>
      <c r="T1094" s="24">
        <f>IF(Occurrence!K1094&gt;0,COUNTIFS(Occurrence!$K$2:$K$2441,"&gt;0",Occurrence!$K$2:$K$2441,"&lt;="&amp;Occurrence!K1094)/($B$9+1),0)</f>
        <v/>
      </c>
      <c r="U1094" s="16">
        <f>IF(Occurrence!K1094&gt;0,_xlfn.PERCENTILE.INC(Data!$O$2:$O$2441,($B$4+T1094*($B$5-1))/($B$3-1)),0)</f>
        <v/>
      </c>
      <c r="V1094" s="16">
        <f>IF(Occurrence!K1094&gt;0,_xlfn.PERCENTILE.INC(Occurrence!$I$2:$I$2441,($B$6+T1094*($B$7-1))/($B$3-1)),0)</f>
        <v/>
      </c>
      <c r="W1094" s="16">
        <f>IF(Occurrence!K1094&gt;0,Occurrence!K1094/V1094,0)</f>
        <v/>
      </c>
      <c r="X1094" s="9">
        <f>IF(Occurrence!K1094&gt;0,U1094*W1094,0)</f>
        <v/>
      </c>
      <c r="Y1094" s="24">
        <f>COUNTIF(Data!$X$2:$X$2441,"&lt;="&amp;Data!X1094)/($B$3+1)</f>
        <v/>
      </c>
      <c r="Z1094" s="16">
        <f>_xlfn.PERCENTILE.INC(Data!$U$2:$U$2441,Y1094)</f>
        <v/>
      </c>
      <c r="AA1094" s="16">
        <f>_xlfn.PERCENTILE.INC(Data!$V$2:$V$2441,Y1094)</f>
        <v/>
      </c>
      <c r="AB1094" s="16">
        <f>Data!X1094-AA1094</f>
        <v/>
      </c>
      <c r="AC1094" s="9">
        <f>Z1094+AB1094</f>
        <v/>
      </c>
      <c r="AD1094" s="24">
        <f>COUNTIF(Data!$Y$2:$Y$2441,"&lt;="&amp;Data!Y1094)/($B$3+1)</f>
        <v/>
      </c>
      <c r="AE1094" s="16">
        <f>_xlfn.PERCENTILE.INC(Data!$U$2:$U$2441,AD1094)</f>
        <v/>
      </c>
      <c r="AF1094" s="16">
        <f>_xlfn.PERCENTILE.INC(Data!$V$2:$V$2441,AD1094)</f>
        <v/>
      </c>
      <c r="AG1094" s="16">
        <f>Data!Y1094-AF1094</f>
        <v/>
      </c>
      <c r="AH1094" s="9">
        <f>AE1094+AG1094</f>
        <v/>
      </c>
    </row>
    <row r="1095">
      <c r="N1095" s="14">
        <f>Data!A1095</f>
        <v/>
      </c>
      <c r="O1095" s="24">
        <f>IF(Occurrence!J1095&gt;0,COUNTIFS(Occurrence!$J$2:$J$2441,"&gt;0",Occurrence!$J$2:$J$2441,"&lt;="&amp;Occurrence!J1095)/($B$8+1),0)</f>
        <v/>
      </c>
      <c r="P1095" s="16">
        <f>IF(Occurrence!J1095&gt;0,_xlfn.PERCENTILE.INC(Data!$O$2:$O$2441,($B$4+O1095*($B$5-1))/($B$3-1)),0)</f>
        <v/>
      </c>
      <c r="Q1095" s="16">
        <f>IF(Occurrence!J1095&gt;0,_xlfn.PERCENTILE.INC(Occurrence!$I$2:$I$2441,($B$6+O1095*($B$7-1))/($B$3-1)),0)</f>
        <v/>
      </c>
      <c r="R1095" s="16">
        <f>IF(Occurrence!J1095&gt;0,Occurrence!J1095/Q1095,0)</f>
        <v/>
      </c>
      <c r="S1095" s="9">
        <f>IF(Occurrence!J1095&gt;0,P1095*R1095,0)</f>
        <v/>
      </c>
      <c r="T1095" s="24">
        <f>IF(Occurrence!K1095&gt;0,COUNTIFS(Occurrence!$K$2:$K$2441,"&gt;0",Occurrence!$K$2:$K$2441,"&lt;="&amp;Occurrence!K1095)/($B$9+1),0)</f>
        <v/>
      </c>
      <c r="U1095" s="16">
        <f>IF(Occurrence!K1095&gt;0,_xlfn.PERCENTILE.INC(Data!$O$2:$O$2441,($B$4+T1095*($B$5-1))/($B$3-1)),0)</f>
        <v/>
      </c>
      <c r="V1095" s="16">
        <f>IF(Occurrence!K1095&gt;0,_xlfn.PERCENTILE.INC(Occurrence!$I$2:$I$2441,($B$6+T1095*($B$7-1))/($B$3-1)),0)</f>
        <v/>
      </c>
      <c r="W1095" s="16">
        <f>IF(Occurrence!K1095&gt;0,Occurrence!K1095/V1095,0)</f>
        <v/>
      </c>
      <c r="X1095" s="9">
        <f>IF(Occurrence!K1095&gt;0,U1095*W1095,0)</f>
        <v/>
      </c>
      <c r="Y1095" s="24">
        <f>COUNTIF(Data!$X$2:$X$2441,"&lt;="&amp;Data!X1095)/($B$3+1)</f>
        <v/>
      </c>
      <c r="Z1095" s="16">
        <f>_xlfn.PERCENTILE.INC(Data!$U$2:$U$2441,Y1095)</f>
        <v/>
      </c>
      <c r="AA1095" s="16">
        <f>_xlfn.PERCENTILE.INC(Data!$V$2:$V$2441,Y1095)</f>
        <v/>
      </c>
      <c r="AB1095" s="16">
        <f>Data!X1095-AA1095</f>
        <v/>
      </c>
      <c r="AC1095" s="9">
        <f>Z1095+AB1095</f>
        <v/>
      </c>
      <c r="AD1095" s="24">
        <f>COUNTIF(Data!$Y$2:$Y$2441,"&lt;="&amp;Data!Y1095)/($B$3+1)</f>
        <v/>
      </c>
      <c r="AE1095" s="16">
        <f>_xlfn.PERCENTILE.INC(Data!$U$2:$U$2441,AD1095)</f>
        <v/>
      </c>
      <c r="AF1095" s="16">
        <f>_xlfn.PERCENTILE.INC(Data!$V$2:$V$2441,AD1095)</f>
        <v/>
      </c>
      <c r="AG1095" s="16">
        <f>Data!Y1095-AF1095</f>
        <v/>
      </c>
      <c r="AH1095" s="9">
        <f>AE1095+AG1095</f>
        <v/>
      </c>
    </row>
    <row r="1096">
      <c r="N1096" s="14">
        <f>Data!A1096</f>
        <v/>
      </c>
      <c r="O1096" s="24">
        <f>IF(Occurrence!J1096&gt;0,COUNTIFS(Occurrence!$J$2:$J$2441,"&gt;0",Occurrence!$J$2:$J$2441,"&lt;="&amp;Occurrence!J1096)/($B$8+1),0)</f>
        <v/>
      </c>
      <c r="P1096" s="16">
        <f>IF(Occurrence!J1096&gt;0,_xlfn.PERCENTILE.INC(Data!$O$2:$O$2441,($B$4+O1096*($B$5-1))/($B$3-1)),0)</f>
        <v/>
      </c>
      <c r="Q1096" s="16">
        <f>IF(Occurrence!J1096&gt;0,_xlfn.PERCENTILE.INC(Occurrence!$I$2:$I$2441,($B$6+O1096*($B$7-1))/($B$3-1)),0)</f>
        <v/>
      </c>
      <c r="R1096" s="16">
        <f>IF(Occurrence!J1096&gt;0,Occurrence!J1096/Q1096,0)</f>
        <v/>
      </c>
      <c r="S1096" s="9">
        <f>IF(Occurrence!J1096&gt;0,P1096*R1096,0)</f>
        <v/>
      </c>
      <c r="T1096" s="24">
        <f>IF(Occurrence!K1096&gt;0,COUNTIFS(Occurrence!$K$2:$K$2441,"&gt;0",Occurrence!$K$2:$K$2441,"&lt;="&amp;Occurrence!K1096)/($B$9+1),0)</f>
        <v/>
      </c>
      <c r="U1096" s="16">
        <f>IF(Occurrence!K1096&gt;0,_xlfn.PERCENTILE.INC(Data!$O$2:$O$2441,($B$4+T1096*($B$5-1))/($B$3-1)),0)</f>
        <v/>
      </c>
      <c r="V1096" s="16">
        <f>IF(Occurrence!K1096&gt;0,_xlfn.PERCENTILE.INC(Occurrence!$I$2:$I$2441,($B$6+T1096*($B$7-1))/($B$3-1)),0)</f>
        <v/>
      </c>
      <c r="W1096" s="16">
        <f>IF(Occurrence!K1096&gt;0,Occurrence!K1096/V1096,0)</f>
        <v/>
      </c>
      <c r="X1096" s="9">
        <f>IF(Occurrence!K1096&gt;0,U1096*W1096,0)</f>
        <v/>
      </c>
      <c r="Y1096" s="24">
        <f>COUNTIF(Data!$X$2:$X$2441,"&lt;="&amp;Data!X1096)/($B$3+1)</f>
        <v/>
      </c>
      <c r="Z1096" s="16">
        <f>_xlfn.PERCENTILE.INC(Data!$U$2:$U$2441,Y1096)</f>
        <v/>
      </c>
      <c r="AA1096" s="16">
        <f>_xlfn.PERCENTILE.INC(Data!$V$2:$V$2441,Y1096)</f>
        <v/>
      </c>
      <c r="AB1096" s="16">
        <f>Data!X1096-AA1096</f>
        <v/>
      </c>
      <c r="AC1096" s="9">
        <f>Z1096+AB1096</f>
        <v/>
      </c>
      <c r="AD1096" s="24">
        <f>COUNTIF(Data!$Y$2:$Y$2441,"&lt;="&amp;Data!Y1096)/($B$3+1)</f>
        <v/>
      </c>
      <c r="AE1096" s="16">
        <f>_xlfn.PERCENTILE.INC(Data!$U$2:$U$2441,AD1096)</f>
        <v/>
      </c>
      <c r="AF1096" s="16">
        <f>_xlfn.PERCENTILE.INC(Data!$V$2:$V$2441,AD1096)</f>
        <v/>
      </c>
      <c r="AG1096" s="16">
        <f>Data!Y1096-AF1096</f>
        <v/>
      </c>
      <c r="AH1096" s="9">
        <f>AE1096+AG1096</f>
        <v/>
      </c>
    </row>
    <row r="1097">
      <c r="N1097" s="14">
        <f>Data!A1097</f>
        <v/>
      </c>
      <c r="O1097" s="24">
        <f>IF(Occurrence!J1097&gt;0,COUNTIFS(Occurrence!$J$2:$J$2441,"&gt;0",Occurrence!$J$2:$J$2441,"&lt;="&amp;Occurrence!J1097)/($B$8+1),0)</f>
        <v/>
      </c>
      <c r="P1097" s="16">
        <f>IF(Occurrence!J1097&gt;0,_xlfn.PERCENTILE.INC(Data!$O$2:$O$2441,($B$4+O1097*($B$5-1))/($B$3-1)),0)</f>
        <v/>
      </c>
      <c r="Q1097" s="16">
        <f>IF(Occurrence!J1097&gt;0,_xlfn.PERCENTILE.INC(Occurrence!$I$2:$I$2441,($B$6+O1097*($B$7-1))/($B$3-1)),0)</f>
        <v/>
      </c>
      <c r="R1097" s="16">
        <f>IF(Occurrence!J1097&gt;0,Occurrence!J1097/Q1097,0)</f>
        <v/>
      </c>
      <c r="S1097" s="9">
        <f>IF(Occurrence!J1097&gt;0,P1097*R1097,0)</f>
        <v/>
      </c>
      <c r="T1097" s="24">
        <f>IF(Occurrence!K1097&gt;0,COUNTIFS(Occurrence!$K$2:$K$2441,"&gt;0",Occurrence!$K$2:$K$2441,"&lt;="&amp;Occurrence!K1097)/($B$9+1),0)</f>
        <v/>
      </c>
      <c r="U1097" s="16">
        <f>IF(Occurrence!K1097&gt;0,_xlfn.PERCENTILE.INC(Data!$O$2:$O$2441,($B$4+T1097*($B$5-1))/($B$3-1)),0)</f>
        <v/>
      </c>
      <c r="V1097" s="16">
        <f>IF(Occurrence!K1097&gt;0,_xlfn.PERCENTILE.INC(Occurrence!$I$2:$I$2441,($B$6+T1097*($B$7-1))/($B$3-1)),0)</f>
        <v/>
      </c>
      <c r="W1097" s="16">
        <f>IF(Occurrence!K1097&gt;0,Occurrence!K1097/V1097,0)</f>
        <v/>
      </c>
      <c r="X1097" s="9">
        <f>IF(Occurrence!K1097&gt;0,U1097*W1097,0)</f>
        <v/>
      </c>
      <c r="Y1097" s="24">
        <f>COUNTIF(Data!$X$2:$X$2441,"&lt;="&amp;Data!X1097)/($B$3+1)</f>
        <v/>
      </c>
      <c r="Z1097" s="16">
        <f>_xlfn.PERCENTILE.INC(Data!$U$2:$U$2441,Y1097)</f>
        <v/>
      </c>
      <c r="AA1097" s="16">
        <f>_xlfn.PERCENTILE.INC(Data!$V$2:$V$2441,Y1097)</f>
        <v/>
      </c>
      <c r="AB1097" s="16">
        <f>Data!X1097-AA1097</f>
        <v/>
      </c>
      <c r="AC1097" s="9">
        <f>Z1097+AB1097</f>
        <v/>
      </c>
      <c r="AD1097" s="24">
        <f>COUNTIF(Data!$Y$2:$Y$2441,"&lt;="&amp;Data!Y1097)/($B$3+1)</f>
        <v/>
      </c>
      <c r="AE1097" s="16">
        <f>_xlfn.PERCENTILE.INC(Data!$U$2:$U$2441,AD1097)</f>
        <v/>
      </c>
      <c r="AF1097" s="16">
        <f>_xlfn.PERCENTILE.INC(Data!$V$2:$V$2441,AD1097)</f>
        <v/>
      </c>
      <c r="AG1097" s="16">
        <f>Data!Y1097-AF1097</f>
        <v/>
      </c>
      <c r="AH1097" s="9">
        <f>AE1097+AG1097</f>
        <v/>
      </c>
    </row>
    <row r="1098">
      <c r="N1098" s="14">
        <f>Data!A1098</f>
        <v/>
      </c>
      <c r="O1098" s="24">
        <f>IF(Occurrence!J1098&gt;0,COUNTIFS(Occurrence!$J$2:$J$2441,"&gt;0",Occurrence!$J$2:$J$2441,"&lt;="&amp;Occurrence!J1098)/($B$8+1),0)</f>
        <v/>
      </c>
      <c r="P1098" s="16">
        <f>IF(Occurrence!J1098&gt;0,_xlfn.PERCENTILE.INC(Data!$O$2:$O$2441,($B$4+O1098*($B$5-1))/($B$3-1)),0)</f>
        <v/>
      </c>
      <c r="Q1098" s="16">
        <f>IF(Occurrence!J1098&gt;0,_xlfn.PERCENTILE.INC(Occurrence!$I$2:$I$2441,($B$6+O1098*($B$7-1))/($B$3-1)),0)</f>
        <v/>
      </c>
      <c r="R1098" s="16">
        <f>IF(Occurrence!J1098&gt;0,Occurrence!J1098/Q1098,0)</f>
        <v/>
      </c>
      <c r="S1098" s="9">
        <f>IF(Occurrence!J1098&gt;0,P1098*R1098,0)</f>
        <v/>
      </c>
      <c r="T1098" s="24">
        <f>IF(Occurrence!K1098&gt;0,COUNTIFS(Occurrence!$K$2:$K$2441,"&gt;0",Occurrence!$K$2:$K$2441,"&lt;="&amp;Occurrence!K1098)/($B$9+1),0)</f>
        <v/>
      </c>
      <c r="U1098" s="16">
        <f>IF(Occurrence!K1098&gt;0,_xlfn.PERCENTILE.INC(Data!$O$2:$O$2441,($B$4+T1098*($B$5-1))/($B$3-1)),0)</f>
        <v/>
      </c>
      <c r="V1098" s="16">
        <f>IF(Occurrence!K1098&gt;0,_xlfn.PERCENTILE.INC(Occurrence!$I$2:$I$2441,($B$6+T1098*($B$7-1))/($B$3-1)),0)</f>
        <v/>
      </c>
      <c r="W1098" s="16">
        <f>IF(Occurrence!K1098&gt;0,Occurrence!K1098/V1098,0)</f>
        <v/>
      </c>
      <c r="X1098" s="9">
        <f>IF(Occurrence!K1098&gt;0,U1098*W1098,0)</f>
        <v/>
      </c>
      <c r="Y1098" s="24">
        <f>COUNTIF(Data!$X$2:$X$2441,"&lt;="&amp;Data!X1098)/($B$3+1)</f>
        <v/>
      </c>
      <c r="Z1098" s="16">
        <f>_xlfn.PERCENTILE.INC(Data!$U$2:$U$2441,Y1098)</f>
        <v/>
      </c>
      <c r="AA1098" s="16">
        <f>_xlfn.PERCENTILE.INC(Data!$V$2:$V$2441,Y1098)</f>
        <v/>
      </c>
      <c r="AB1098" s="16">
        <f>Data!X1098-AA1098</f>
        <v/>
      </c>
      <c r="AC1098" s="9">
        <f>Z1098+AB1098</f>
        <v/>
      </c>
      <c r="AD1098" s="24">
        <f>COUNTIF(Data!$Y$2:$Y$2441,"&lt;="&amp;Data!Y1098)/($B$3+1)</f>
        <v/>
      </c>
      <c r="AE1098" s="16">
        <f>_xlfn.PERCENTILE.INC(Data!$U$2:$U$2441,AD1098)</f>
        <v/>
      </c>
      <c r="AF1098" s="16">
        <f>_xlfn.PERCENTILE.INC(Data!$V$2:$V$2441,AD1098)</f>
        <v/>
      </c>
      <c r="AG1098" s="16">
        <f>Data!Y1098-AF1098</f>
        <v/>
      </c>
      <c r="AH1098" s="9">
        <f>AE1098+AG1098</f>
        <v/>
      </c>
    </row>
    <row r="1099">
      <c r="N1099" s="14">
        <f>Data!A1099</f>
        <v/>
      </c>
      <c r="O1099" s="24">
        <f>IF(Occurrence!J1099&gt;0,COUNTIFS(Occurrence!$J$2:$J$2441,"&gt;0",Occurrence!$J$2:$J$2441,"&lt;="&amp;Occurrence!J1099)/($B$8+1),0)</f>
        <v/>
      </c>
      <c r="P1099" s="16">
        <f>IF(Occurrence!J1099&gt;0,_xlfn.PERCENTILE.INC(Data!$O$2:$O$2441,($B$4+O1099*($B$5-1))/($B$3-1)),0)</f>
        <v/>
      </c>
      <c r="Q1099" s="16">
        <f>IF(Occurrence!J1099&gt;0,_xlfn.PERCENTILE.INC(Occurrence!$I$2:$I$2441,($B$6+O1099*($B$7-1))/($B$3-1)),0)</f>
        <v/>
      </c>
      <c r="R1099" s="16">
        <f>IF(Occurrence!J1099&gt;0,Occurrence!J1099/Q1099,0)</f>
        <v/>
      </c>
      <c r="S1099" s="9">
        <f>IF(Occurrence!J1099&gt;0,P1099*R1099,0)</f>
        <v/>
      </c>
      <c r="T1099" s="24">
        <f>IF(Occurrence!K1099&gt;0,COUNTIFS(Occurrence!$K$2:$K$2441,"&gt;0",Occurrence!$K$2:$K$2441,"&lt;="&amp;Occurrence!K1099)/($B$9+1),0)</f>
        <v/>
      </c>
      <c r="U1099" s="16">
        <f>IF(Occurrence!K1099&gt;0,_xlfn.PERCENTILE.INC(Data!$O$2:$O$2441,($B$4+T1099*($B$5-1))/($B$3-1)),0)</f>
        <v/>
      </c>
      <c r="V1099" s="16">
        <f>IF(Occurrence!K1099&gt;0,_xlfn.PERCENTILE.INC(Occurrence!$I$2:$I$2441,($B$6+T1099*($B$7-1))/($B$3-1)),0)</f>
        <v/>
      </c>
      <c r="W1099" s="16">
        <f>IF(Occurrence!K1099&gt;0,Occurrence!K1099/V1099,0)</f>
        <v/>
      </c>
      <c r="X1099" s="9">
        <f>IF(Occurrence!K1099&gt;0,U1099*W1099,0)</f>
        <v/>
      </c>
      <c r="Y1099" s="24">
        <f>COUNTIF(Data!$X$2:$X$2441,"&lt;="&amp;Data!X1099)/($B$3+1)</f>
        <v/>
      </c>
      <c r="Z1099" s="16">
        <f>_xlfn.PERCENTILE.INC(Data!$U$2:$U$2441,Y1099)</f>
        <v/>
      </c>
      <c r="AA1099" s="16">
        <f>_xlfn.PERCENTILE.INC(Data!$V$2:$V$2441,Y1099)</f>
        <v/>
      </c>
      <c r="AB1099" s="16">
        <f>Data!X1099-AA1099</f>
        <v/>
      </c>
      <c r="AC1099" s="9">
        <f>Z1099+AB1099</f>
        <v/>
      </c>
      <c r="AD1099" s="24">
        <f>COUNTIF(Data!$Y$2:$Y$2441,"&lt;="&amp;Data!Y1099)/($B$3+1)</f>
        <v/>
      </c>
      <c r="AE1099" s="16">
        <f>_xlfn.PERCENTILE.INC(Data!$U$2:$U$2441,AD1099)</f>
        <v/>
      </c>
      <c r="AF1099" s="16">
        <f>_xlfn.PERCENTILE.INC(Data!$V$2:$V$2441,AD1099)</f>
        <v/>
      </c>
      <c r="AG1099" s="16">
        <f>Data!Y1099-AF1099</f>
        <v/>
      </c>
      <c r="AH1099" s="9">
        <f>AE1099+AG1099</f>
        <v/>
      </c>
    </row>
    <row r="1100">
      <c r="N1100" s="14">
        <f>Data!A1100</f>
        <v/>
      </c>
      <c r="O1100" s="24">
        <f>IF(Occurrence!J1100&gt;0,COUNTIFS(Occurrence!$J$2:$J$2441,"&gt;0",Occurrence!$J$2:$J$2441,"&lt;="&amp;Occurrence!J1100)/($B$8+1),0)</f>
        <v/>
      </c>
      <c r="P1100" s="16">
        <f>IF(Occurrence!J1100&gt;0,_xlfn.PERCENTILE.INC(Data!$O$2:$O$2441,($B$4+O1100*($B$5-1))/($B$3-1)),0)</f>
        <v/>
      </c>
      <c r="Q1100" s="16">
        <f>IF(Occurrence!J1100&gt;0,_xlfn.PERCENTILE.INC(Occurrence!$I$2:$I$2441,($B$6+O1100*($B$7-1))/($B$3-1)),0)</f>
        <v/>
      </c>
      <c r="R1100" s="16">
        <f>IF(Occurrence!J1100&gt;0,Occurrence!J1100/Q1100,0)</f>
        <v/>
      </c>
      <c r="S1100" s="9">
        <f>IF(Occurrence!J1100&gt;0,P1100*R1100,0)</f>
        <v/>
      </c>
      <c r="T1100" s="24">
        <f>IF(Occurrence!K1100&gt;0,COUNTIFS(Occurrence!$K$2:$K$2441,"&gt;0",Occurrence!$K$2:$K$2441,"&lt;="&amp;Occurrence!K1100)/($B$9+1),0)</f>
        <v/>
      </c>
      <c r="U1100" s="16">
        <f>IF(Occurrence!K1100&gt;0,_xlfn.PERCENTILE.INC(Data!$O$2:$O$2441,($B$4+T1100*($B$5-1))/($B$3-1)),0)</f>
        <v/>
      </c>
      <c r="V1100" s="16">
        <f>IF(Occurrence!K1100&gt;0,_xlfn.PERCENTILE.INC(Occurrence!$I$2:$I$2441,($B$6+T1100*($B$7-1))/($B$3-1)),0)</f>
        <v/>
      </c>
      <c r="W1100" s="16">
        <f>IF(Occurrence!K1100&gt;0,Occurrence!K1100/V1100,0)</f>
        <v/>
      </c>
      <c r="X1100" s="9">
        <f>IF(Occurrence!K1100&gt;0,U1100*W1100,0)</f>
        <v/>
      </c>
      <c r="Y1100" s="24">
        <f>COUNTIF(Data!$X$2:$X$2441,"&lt;="&amp;Data!X1100)/($B$3+1)</f>
        <v/>
      </c>
      <c r="Z1100" s="16">
        <f>_xlfn.PERCENTILE.INC(Data!$U$2:$U$2441,Y1100)</f>
        <v/>
      </c>
      <c r="AA1100" s="16">
        <f>_xlfn.PERCENTILE.INC(Data!$V$2:$V$2441,Y1100)</f>
        <v/>
      </c>
      <c r="AB1100" s="16">
        <f>Data!X1100-AA1100</f>
        <v/>
      </c>
      <c r="AC1100" s="9">
        <f>Z1100+AB1100</f>
        <v/>
      </c>
      <c r="AD1100" s="24">
        <f>COUNTIF(Data!$Y$2:$Y$2441,"&lt;="&amp;Data!Y1100)/($B$3+1)</f>
        <v/>
      </c>
      <c r="AE1100" s="16">
        <f>_xlfn.PERCENTILE.INC(Data!$U$2:$U$2441,AD1100)</f>
        <v/>
      </c>
      <c r="AF1100" s="16">
        <f>_xlfn.PERCENTILE.INC(Data!$V$2:$V$2441,AD1100)</f>
        <v/>
      </c>
      <c r="AG1100" s="16">
        <f>Data!Y1100-AF1100</f>
        <v/>
      </c>
      <c r="AH1100" s="9">
        <f>AE1100+AG1100</f>
        <v/>
      </c>
    </row>
    <row r="1101">
      <c r="N1101" s="14">
        <f>Data!A1101</f>
        <v/>
      </c>
      <c r="O1101" s="24">
        <f>IF(Occurrence!J1101&gt;0,COUNTIFS(Occurrence!$J$2:$J$2441,"&gt;0",Occurrence!$J$2:$J$2441,"&lt;="&amp;Occurrence!J1101)/($B$8+1),0)</f>
        <v/>
      </c>
      <c r="P1101" s="16">
        <f>IF(Occurrence!J1101&gt;0,_xlfn.PERCENTILE.INC(Data!$O$2:$O$2441,($B$4+O1101*($B$5-1))/($B$3-1)),0)</f>
        <v/>
      </c>
      <c r="Q1101" s="16">
        <f>IF(Occurrence!J1101&gt;0,_xlfn.PERCENTILE.INC(Occurrence!$I$2:$I$2441,($B$6+O1101*($B$7-1))/($B$3-1)),0)</f>
        <v/>
      </c>
      <c r="R1101" s="16">
        <f>IF(Occurrence!J1101&gt;0,Occurrence!J1101/Q1101,0)</f>
        <v/>
      </c>
      <c r="S1101" s="9">
        <f>IF(Occurrence!J1101&gt;0,P1101*R1101,0)</f>
        <v/>
      </c>
      <c r="T1101" s="24">
        <f>IF(Occurrence!K1101&gt;0,COUNTIFS(Occurrence!$K$2:$K$2441,"&gt;0",Occurrence!$K$2:$K$2441,"&lt;="&amp;Occurrence!K1101)/($B$9+1),0)</f>
        <v/>
      </c>
      <c r="U1101" s="16">
        <f>IF(Occurrence!K1101&gt;0,_xlfn.PERCENTILE.INC(Data!$O$2:$O$2441,($B$4+T1101*($B$5-1))/($B$3-1)),0)</f>
        <v/>
      </c>
      <c r="V1101" s="16">
        <f>IF(Occurrence!K1101&gt;0,_xlfn.PERCENTILE.INC(Occurrence!$I$2:$I$2441,($B$6+T1101*($B$7-1))/($B$3-1)),0)</f>
        <v/>
      </c>
      <c r="W1101" s="16">
        <f>IF(Occurrence!K1101&gt;0,Occurrence!K1101/V1101,0)</f>
        <v/>
      </c>
      <c r="X1101" s="9">
        <f>IF(Occurrence!K1101&gt;0,U1101*W1101,0)</f>
        <v/>
      </c>
      <c r="Y1101" s="24">
        <f>COUNTIF(Data!$X$2:$X$2441,"&lt;="&amp;Data!X1101)/($B$3+1)</f>
        <v/>
      </c>
      <c r="Z1101" s="16">
        <f>_xlfn.PERCENTILE.INC(Data!$U$2:$U$2441,Y1101)</f>
        <v/>
      </c>
      <c r="AA1101" s="16">
        <f>_xlfn.PERCENTILE.INC(Data!$V$2:$V$2441,Y1101)</f>
        <v/>
      </c>
      <c r="AB1101" s="16">
        <f>Data!X1101-AA1101</f>
        <v/>
      </c>
      <c r="AC1101" s="9">
        <f>Z1101+AB1101</f>
        <v/>
      </c>
      <c r="AD1101" s="24">
        <f>COUNTIF(Data!$Y$2:$Y$2441,"&lt;="&amp;Data!Y1101)/($B$3+1)</f>
        <v/>
      </c>
      <c r="AE1101" s="16">
        <f>_xlfn.PERCENTILE.INC(Data!$U$2:$U$2441,AD1101)</f>
        <v/>
      </c>
      <c r="AF1101" s="16">
        <f>_xlfn.PERCENTILE.INC(Data!$V$2:$V$2441,AD1101)</f>
        <v/>
      </c>
      <c r="AG1101" s="16">
        <f>Data!Y1101-AF1101</f>
        <v/>
      </c>
      <c r="AH1101" s="9">
        <f>AE1101+AG1101</f>
        <v/>
      </c>
    </row>
    <row r="1102">
      <c r="N1102" s="14">
        <f>Data!A1102</f>
        <v/>
      </c>
      <c r="O1102" s="24">
        <f>IF(Occurrence!J1102&gt;0,COUNTIFS(Occurrence!$J$2:$J$2441,"&gt;0",Occurrence!$J$2:$J$2441,"&lt;="&amp;Occurrence!J1102)/($B$8+1),0)</f>
        <v/>
      </c>
      <c r="P1102" s="16">
        <f>IF(Occurrence!J1102&gt;0,_xlfn.PERCENTILE.INC(Data!$O$2:$O$2441,($B$4+O1102*($B$5-1))/($B$3-1)),0)</f>
        <v/>
      </c>
      <c r="Q1102" s="16">
        <f>IF(Occurrence!J1102&gt;0,_xlfn.PERCENTILE.INC(Occurrence!$I$2:$I$2441,($B$6+O1102*($B$7-1))/($B$3-1)),0)</f>
        <v/>
      </c>
      <c r="R1102" s="16">
        <f>IF(Occurrence!J1102&gt;0,Occurrence!J1102/Q1102,0)</f>
        <v/>
      </c>
      <c r="S1102" s="9">
        <f>IF(Occurrence!J1102&gt;0,P1102*R1102,0)</f>
        <v/>
      </c>
      <c r="T1102" s="24">
        <f>IF(Occurrence!K1102&gt;0,COUNTIFS(Occurrence!$K$2:$K$2441,"&gt;0",Occurrence!$K$2:$K$2441,"&lt;="&amp;Occurrence!K1102)/($B$9+1),0)</f>
        <v/>
      </c>
      <c r="U1102" s="16">
        <f>IF(Occurrence!K1102&gt;0,_xlfn.PERCENTILE.INC(Data!$O$2:$O$2441,($B$4+T1102*($B$5-1))/($B$3-1)),0)</f>
        <v/>
      </c>
      <c r="V1102" s="16">
        <f>IF(Occurrence!K1102&gt;0,_xlfn.PERCENTILE.INC(Occurrence!$I$2:$I$2441,($B$6+T1102*($B$7-1))/($B$3-1)),0)</f>
        <v/>
      </c>
      <c r="W1102" s="16">
        <f>IF(Occurrence!K1102&gt;0,Occurrence!K1102/V1102,0)</f>
        <v/>
      </c>
      <c r="X1102" s="9">
        <f>IF(Occurrence!K1102&gt;0,U1102*W1102,0)</f>
        <v/>
      </c>
      <c r="Y1102" s="24">
        <f>COUNTIF(Data!$X$2:$X$2441,"&lt;="&amp;Data!X1102)/($B$3+1)</f>
        <v/>
      </c>
      <c r="Z1102" s="16">
        <f>_xlfn.PERCENTILE.INC(Data!$U$2:$U$2441,Y1102)</f>
        <v/>
      </c>
      <c r="AA1102" s="16">
        <f>_xlfn.PERCENTILE.INC(Data!$V$2:$V$2441,Y1102)</f>
        <v/>
      </c>
      <c r="AB1102" s="16">
        <f>Data!X1102-AA1102</f>
        <v/>
      </c>
      <c r="AC1102" s="9">
        <f>Z1102+AB1102</f>
        <v/>
      </c>
      <c r="AD1102" s="24">
        <f>COUNTIF(Data!$Y$2:$Y$2441,"&lt;="&amp;Data!Y1102)/($B$3+1)</f>
        <v/>
      </c>
      <c r="AE1102" s="16">
        <f>_xlfn.PERCENTILE.INC(Data!$U$2:$U$2441,AD1102)</f>
        <v/>
      </c>
      <c r="AF1102" s="16">
        <f>_xlfn.PERCENTILE.INC(Data!$V$2:$V$2441,AD1102)</f>
        <v/>
      </c>
      <c r="AG1102" s="16">
        <f>Data!Y1102-AF1102</f>
        <v/>
      </c>
      <c r="AH1102" s="9">
        <f>AE1102+AG1102</f>
        <v/>
      </c>
    </row>
    <row r="1103">
      <c r="N1103" s="14">
        <f>Data!A1103</f>
        <v/>
      </c>
      <c r="O1103" s="24">
        <f>IF(Occurrence!J1103&gt;0,COUNTIFS(Occurrence!$J$2:$J$2441,"&gt;0",Occurrence!$J$2:$J$2441,"&lt;="&amp;Occurrence!J1103)/($B$8+1),0)</f>
        <v/>
      </c>
      <c r="P1103" s="16">
        <f>IF(Occurrence!J1103&gt;0,_xlfn.PERCENTILE.INC(Data!$O$2:$O$2441,($B$4+O1103*($B$5-1))/($B$3-1)),0)</f>
        <v/>
      </c>
      <c r="Q1103" s="16">
        <f>IF(Occurrence!J1103&gt;0,_xlfn.PERCENTILE.INC(Occurrence!$I$2:$I$2441,($B$6+O1103*($B$7-1))/($B$3-1)),0)</f>
        <v/>
      </c>
      <c r="R1103" s="16">
        <f>IF(Occurrence!J1103&gt;0,Occurrence!J1103/Q1103,0)</f>
        <v/>
      </c>
      <c r="S1103" s="9">
        <f>IF(Occurrence!J1103&gt;0,P1103*R1103,0)</f>
        <v/>
      </c>
      <c r="T1103" s="24">
        <f>IF(Occurrence!K1103&gt;0,COUNTIFS(Occurrence!$K$2:$K$2441,"&gt;0",Occurrence!$K$2:$K$2441,"&lt;="&amp;Occurrence!K1103)/($B$9+1),0)</f>
        <v/>
      </c>
      <c r="U1103" s="16">
        <f>IF(Occurrence!K1103&gt;0,_xlfn.PERCENTILE.INC(Data!$O$2:$O$2441,($B$4+T1103*($B$5-1))/($B$3-1)),0)</f>
        <v/>
      </c>
      <c r="V1103" s="16">
        <f>IF(Occurrence!K1103&gt;0,_xlfn.PERCENTILE.INC(Occurrence!$I$2:$I$2441,($B$6+T1103*($B$7-1))/($B$3-1)),0)</f>
        <v/>
      </c>
      <c r="W1103" s="16">
        <f>IF(Occurrence!K1103&gt;0,Occurrence!K1103/V1103,0)</f>
        <v/>
      </c>
      <c r="X1103" s="9">
        <f>IF(Occurrence!K1103&gt;0,U1103*W1103,0)</f>
        <v/>
      </c>
      <c r="Y1103" s="24">
        <f>COUNTIF(Data!$X$2:$X$2441,"&lt;="&amp;Data!X1103)/($B$3+1)</f>
        <v/>
      </c>
      <c r="Z1103" s="16">
        <f>_xlfn.PERCENTILE.INC(Data!$U$2:$U$2441,Y1103)</f>
        <v/>
      </c>
      <c r="AA1103" s="16">
        <f>_xlfn.PERCENTILE.INC(Data!$V$2:$V$2441,Y1103)</f>
        <v/>
      </c>
      <c r="AB1103" s="16">
        <f>Data!X1103-AA1103</f>
        <v/>
      </c>
      <c r="AC1103" s="9">
        <f>Z1103+AB1103</f>
        <v/>
      </c>
      <c r="AD1103" s="24">
        <f>COUNTIF(Data!$Y$2:$Y$2441,"&lt;="&amp;Data!Y1103)/($B$3+1)</f>
        <v/>
      </c>
      <c r="AE1103" s="16">
        <f>_xlfn.PERCENTILE.INC(Data!$U$2:$U$2441,AD1103)</f>
        <v/>
      </c>
      <c r="AF1103" s="16">
        <f>_xlfn.PERCENTILE.INC(Data!$V$2:$V$2441,AD1103)</f>
        <v/>
      </c>
      <c r="AG1103" s="16">
        <f>Data!Y1103-AF1103</f>
        <v/>
      </c>
      <c r="AH1103" s="9">
        <f>AE1103+AG1103</f>
        <v/>
      </c>
    </row>
    <row r="1104">
      <c r="N1104" s="14">
        <f>Data!A1104</f>
        <v/>
      </c>
      <c r="O1104" s="24">
        <f>IF(Occurrence!J1104&gt;0,COUNTIFS(Occurrence!$J$2:$J$2441,"&gt;0",Occurrence!$J$2:$J$2441,"&lt;="&amp;Occurrence!J1104)/($B$8+1),0)</f>
        <v/>
      </c>
      <c r="P1104" s="16">
        <f>IF(Occurrence!J1104&gt;0,_xlfn.PERCENTILE.INC(Data!$O$2:$O$2441,($B$4+O1104*($B$5-1))/($B$3-1)),0)</f>
        <v/>
      </c>
      <c r="Q1104" s="16">
        <f>IF(Occurrence!J1104&gt;0,_xlfn.PERCENTILE.INC(Occurrence!$I$2:$I$2441,($B$6+O1104*($B$7-1))/($B$3-1)),0)</f>
        <v/>
      </c>
      <c r="R1104" s="16">
        <f>IF(Occurrence!J1104&gt;0,Occurrence!J1104/Q1104,0)</f>
        <v/>
      </c>
      <c r="S1104" s="9">
        <f>IF(Occurrence!J1104&gt;0,P1104*R1104,0)</f>
        <v/>
      </c>
      <c r="T1104" s="24">
        <f>IF(Occurrence!K1104&gt;0,COUNTIFS(Occurrence!$K$2:$K$2441,"&gt;0",Occurrence!$K$2:$K$2441,"&lt;="&amp;Occurrence!K1104)/($B$9+1),0)</f>
        <v/>
      </c>
      <c r="U1104" s="16">
        <f>IF(Occurrence!K1104&gt;0,_xlfn.PERCENTILE.INC(Data!$O$2:$O$2441,($B$4+T1104*($B$5-1))/($B$3-1)),0)</f>
        <v/>
      </c>
      <c r="V1104" s="16">
        <f>IF(Occurrence!K1104&gt;0,_xlfn.PERCENTILE.INC(Occurrence!$I$2:$I$2441,($B$6+T1104*($B$7-1))/($B$3-1)),0)</f>
        <v/>
      </c>
      <c r="W1104" s="16">
        <f>IF(Occurrence!K1104&gt;0,Occurrence!K1104/V1104,0)</f>
        <v/>
      </c>
      <c r="X1104" s="9">
        <f>IF(Occurrence!K1104&gt;0,U1104*W1104,0)</f>
        <v/>
      </c>
      <c r="Y1104" s="24">
        <f>COUNTIF(Data!$X$2:$X$2441,"&lt;="&amp;Data!X1104)/($B$3+1)</f>
        <v/>
      </c>
      <c r="Z1104" s="16">
        <f>_xlfn.PERCENTILE.INC(Data!$U$2:$U$2441,Y1104)</f>
        <v/>
      </c>
      <c r="AA1104" s="16">
        <f>_xlfn.PERCENTILE.INC(Data!$V$2:$V$2441,Y1104)</f>
        <v/>
      </c>
      <c r="AB1104" s="16">
        <f>Data!X1104-AA1104</f>
        <v/>
      </c>
      <c r="AC1104" s="9">
        <f>Z1104+AB1104</f>
        <v/>
      </c>
      <c r="AD1104" s="24">
        <f>COUNTIF(Data!$Y$2:$Y$2441,"&lt;="&amp;Data!Y1104)/($B$3+1)</f>
        <v/>
      </c>
      <c r="AE1104" s="16">
        <f>_xlfn.PERCENTILE.INC(Data!$U$2:$U$2441,AD1104)</f>
        <v/>
      </c>
      <c r="AF1104" s="16">
        <f>_xlfn.PERCENTILE.INC(Data!$V$2:$V$2441,AD1104)</f>
        <v/>
      </c>
      <c r="AG1104" s="16">
        <f>Data!Y1104-AF1104</f>
        <v/>
      </c>
      <c r="AH1104" s="9">
        <f>AE1104+AG1104</f>
        <v/>
      </c>
    </row>
    <row r="1105">
      <c r="N1105" s="14">
        <f>Data!A1105</f>
        <v/>
      </c>
      <c r="O1105" s="24">
        <f>IF(Occurrence!J1105&gt;0,COUNTIFS(Occurrence!$J$2:$J$2441,"&gt;0",Occurrence!$J$2:$J$2441,"&lt;="&amp;Occurrence!J1105)/($B$8+1),0)</f>
        <v/>
      </c>
      <c r="P1105" s="16">
        <f>IF(Occurrence!J1105&gt;0,_xlfn.PERCENTILE.INC(Data!$O$2:$O$2441,($B$4+O1105*($B$5-1))/($B$3-1)),0)</f>
        <v/>
      </c>
      <c r="Q1105" s="16">
        <f>IF(Occurrence!J1105&gt;0,_xlfn.PERCENTILE.INC(Occurrence!$I$2:$I$2441,($B$6+O1105*($B$7-1))/($B$3-1)),0)</f>
        <v/>
      </c>
      <c r="R1105" s="16">
        <f>IF(Occurrence!J1105&gt;0,Occurrence!J1105/Q1105,0)</f>
        <v/>
      </c>
      <c r="S1105" s="9">
        <f>IF(Occurrence!J1105&gt;0,P1105*R1105,0)</f>
        <v/>
      </c>
      <c r="T1105" s="24">
        <f>IF(Occurrence!K1105&gt;0,COUNTIFS(Occurrence!$K$2:$K$2441,"&gt;0",Occurrence!$K$2:$K$2441,"&lt;="&amp;Occurrence!K1105)/($B$9+1),0)</f>
        <v/>
      </c>
      <c r="U1105" s="16">
        <f>IF(Occurrence!K1105&gt;0,_xlfn.PERCENTILE.INC(Data!$O$2:$O$2441,($B$4+T1105*($B$5-1))/($B$3-1)),0)</f>
        <v/>
      </c>
      <c r="V1105" s="16">
        <f>IF(Occurrence!K1105&gt;0,_xlfn.PERCENTILE.INC(Occurrence!$I$2:$I$2441,($B$6+T1105*($B$7-1))/($B$3-1)),0)</f>
        <v/>
      </c>
      <c r="W1105" s="16">
        <f>IF(Occurrence!K1105&gt;0,Occurrence!K1105/V1105,0)</f>
        <v/>
      </c>
      <c r="X1105" s="9">
        <f>IF(Occurrence!K1105&gt;0,U1105*W1105,0)</f>
        <v/>
      </c>
      <c r="Y1105" s="24">
        <f>COUNTIF(Data!$X$2:$X$2441,"&lt;="&amp;Data!X1105)/($B$3+1)</f>
        <v/>
      </c>
      <c r="Z1105" s="16">
        <f>_xlfn.PERCENTILE.INC(Data!$U$2:$U$2441,Y1105)</f>
        <v/>
      </c>
      <c r="AA1105" s="16">
        <f>_xlfn.PERCENTILE.INC(Data!$V$2:$V$2441,Y1105)</f>
        <v/>
      </c>
      <c r="AB1105" s="16">
        <f>Data!X1105-AA1105</f>
        <v/>
      </c>
      <c r="AC1105" s="9">
        <f>Z1105+AB1105</f>
        <v/>
      </c>
      <c r="AD1105" s="24">
        <f>COUNTIF(Data!$Y$2:$Y$2441,"&lt;="&amp;Data!Y1105)/($B$3+1)</f>
        <v/>
      </c>
      <c r="AE1105" s="16">
        <f>_xlfn.PERCENTILE.INC(Data!$U$2:$U$2441,AD1105)</f>
        <v/>
      </c>
      <c r="AF1105" s="16">
        <f>_xlfn.PERCENTILE.INC(Data!$V$2:$V$2441,AD1105)</f>
        <v/>
      </c>
      <c r="AG1105" s="16">
        <f>Data!Y1105-AF1105</f>
        <v/>
      </c>
      <c r="AH1105" s="9">
        <f>AE1105+AG1105</f>
        <v/>
      </c>
    </row>
    <row r="1106">
      <c r="N1106" s="14">
        <f>Data!A1106</f>
        <v/>
      </c>
      <c r="O1106" s="24">
        <f>IF(Occurrence!J1106&gt;0,COUNTIFS(Occurrence!$J$2:$J$2441,"&gt;0",Occurrence!$J$2:$J$2441,"&lt;="&amp;Occurrence!J1106)/($B$8+1),0)</f>
        <v/>
      </c>
      <c r="P1106" s="16">
        <f>IF(Occurrence!J1106&gt;0,_xlfn.PERCENTILE.INC(Data!$O$2:$O$2441,($B$4+O1106*($B$5-1))/($B$3-1)),0)</f>
        <v/>
      </c>
      <c r="Q1106" s="16">
        <f>IF(Occurrence!J1106&gt;0,_xlfn.PERCENTILE.INC(Occurrence!$I$2:$I$2441,($B$6+O1106*($B$7-1))/($B$3-1)),0)</f>
        <v/>
      </c>
      <c r="R1106" s="16">
        <f>IF(Occurrence!J1106&gt;0,Occurrence!J1106/Q1106,0)</f>
        <v/>
      </c>
      <c r="S1106" s="9">
        <f>IF(Occurrence!J1106&gt;0,P1106*R1106,0)</f>
        <v/>
      </c>
      <c r="T1106" s="24">
        <f>IF(Occurrence!K1106&gt;0,COUNTIFS(Occurrence!$K$2:$K$2441,"&gt;0",Occurrence!$K$2:$K$2441,"&lt;="&amp;Occurrence!K1106)/($B$9+1),0)</f>
        <v/>
      </c>
      <c r="U1106" s="16">
        <f>IF(Occurrence!K1106&gt;0,_xlfn.PERCENTILE.INC(Data!$O$2:$O$2441,($B$4+T1106*($B$5-1))/($B$3-1)),0)</f>
        <v/>
      </c>
      <c r="V1106" s="16">
        <f>IF(Occurrence!K1106&gt;0,_xlfn.PERCENTILE.INC(Occurrence!$I$2:$I$2441,($B$6+T1106*($B$7-1))/($B$3-1)),0)</f>
        <v/>
      </c>
      <c r="W1106" s="16">
        <f>IF(Occurrence!K1106&gt;0,Occurrence!K1106/V1106,0)</f>
        <v/>
      </c>
      <c r="X1106" s="9">
        <f>IF(Occurrence!K1106&gt;0,U1106*W1106,0)</f>
        <v/>
      </c>
      <c r="Y1106" s="24">
        <f>COUNTIF(Data!$X$2:$X$2441,"&lt;="&amp;Data!X1106)/($B$3+1)</f>
        <v/>
      </c>
      <c r="Z1106" s="16">
        <f>_xlfn.PERCENTILE.INC(Data!$U$2:$U$2441,Y1106)</f>
        <v/>
      </c>
      <c r="AA1106" s="16">
        <f>_xlfn.PERCENTILE.INC(Data!$V$2:$V$2441,Y1106)</f>
        <v/>
      </c>
      <c r="AB1106" s="16">
        <f>Data!X1106-AA1106</f>
        <v/>
      </c>
      <c r="AC1106" s="9">
        <f>Z1106+AB1106</f>
        <v/>
      </c>
      <c r="AD1106" s="24">
        <f>COUNTIF(Data!$Y$2:$Y$2441,"&lt;="&amp;Data!Y1106)/($B$3+1)</f>
        <v/>
      </c>
      <c r="AE1106" s="16">
        <f>_xlfn.PERCENTILE.INC(Data!$U$2:$U$2441,AD1106)</f>
        <v/>
      </c>
      <c r="AF1106" s="16">
        <f>_xlfn.PERCENTILE.INC(Data!$V$2:$V$2441,AD1106)</f>
        <v/>
      </c>
      <c r="AG1106" s="16">
        <f>Data!Y1106-AF1106</f>
        <v/>
      </c>
      <c r="AH1106" s="9">
        <f>AE1106+AG1106</f>
        <v/>
      </c>
    </row>
    <row r="1107">
      <c r="N1107" s="14">
        <f>Data!A1107</f>
        <v/>
      </c>
      <c r="O1107" s="24">
        <f>IF(Occurrence!J1107&gt;0,COUNTIFS(Occurrence!$J$2:$J$2441,"&gt;0",Occurrence!$J$2:$J$2441,"&lt;="&amp;Occurrence!J1107)/($B$8+1),0)</f>
        <v/>
      </c>
      <c r="P1107" s="16">
        <f>IF(Occurrence!J1107&gt;0,_xlfn.PERCENTILE.INC(Data!$O$2:$O$2441,($B$4+O1107*($B$5-1))/($B$3-1)),0)</f>
        <v/>
      </c>
      <c r="Q1107" s="16">
        <f>IF(Occurrence!J1107&gt;0,_xlfn.PERCENTILE.INC(Occurrence!$I$2:$I$2441,($B$6+O1107*($B$7-1))/($B$3-1)),0)</f>
        <v/>
      </c>
      <c r="R1107" s="16">
        <f>IF(Occurrence!J1107&gt;0,Occurrence!J1107/Q1107,0)</f>
        <v/>
      </c>
      <c r="S1107" s="9">
        <f>IF(Occurrence!J1107&gt;0,P1107*R1107,0)</f>
        <v/>
      </c>
      <c r="T1107" s="24">
        <f>IF(Occurrence!K1107&gt;0,COUNTIFS(Occurrence!$K$2:$K$2441,"&gt;0",Occurrence!$K$2:$K$2441,"&lt;="&amp;Occurrence!K1107)/($B$9+1),0)</f>
        <v/>
      </c>
      <c r="U1107" s="16">
        <f>IF(Occurrence!K1107&gt;0,_xlfn.PERCENTILE.INC(Data!$O$2:$O$2441,($B$4+T1107*($B$5-1))/($B$3-1)),0)</f>
        <v/>
      </c>
      <c r="V1107" s="16">
        <f>IF(Occurrence!K1107&gt;0,_xlfn.PERCENTILE.INC(Occurrence!$I$2:$I$2441,($B$6+T1107*($B$7-1))/($B$3-1)),0)</f>
        <v/>
      </c>
      <c r="W1107" s="16">
        <f>IF(Occurrence!K1107&gt;0,Occurrence!K1107/V1107,0)</f>
        <v/>
      </c>
      <c r="X1107" s="9">
        <f>IF(Occurrence!K1107&gt;0,U1107*W1107,0)</f>
        <v/>
      </c>
      <c r="Y1107" s="24">
        <f>COUNTIF(Data!$X$2:$X$2441,"&lt;="&amp;Data!X1107)/($B$3+1)</f>
        <v/>
      </c>
      <c r="Z1107" s="16">
        <f>_xlfn.PERCENTILE.INC(Data!$U$2:$U$2441,Y1107)</f>
        <v/>
      </c>
      <c r="AA1107" s="16">
        <f>_xlfn.PERCENTILE.INC(Data!$V$2:$V$2441,Y1107)</f>
        <v/>
      </c>
      <c r="AB1107" s="16">
        <f>Data!X1107-AA1107</f>
        <v/>
      </c>
      <c r="AC1107" s="9">
        <f>Z1107+AB1107</f>
        <v/>
      </c>
      <c r="AD1107" s="24">
        <f>COUNTIF(Data!$Y$2:$Y$2441,"&lt;="&amp;Data!Y1107)/($B$3+1)</f>
        <v/>
      </c>
      <c r="AE1107" s="16">
        <f>_xlfn.PERCENTILE.INC(Data!$U$2:$U$2441,AD1107)</f>
        <v/>
      </c>
      <c r="AF1107" s="16">
        <f>_xlfn.PERCENTILE.INC(Data!$V$2:$V$2441,AD1107)</f>
        <v/>
      </c>
      <c r="AG1107" s="16">
        <f>Data!Y1107-AF1107</f>
        <v/>
      </c>
      <c r="AH1107" s="9">
        <f>AE1107+AG1107</f>
        <v/>
      </c>
    </row>
    <row r="1108">
      <c r="N1108" s="14">
        <f>Data!A1108</f>
        <v/>
      </c>
      <c r="O1108" s="24">
        <f>IF(Occurrence!J1108&gt;0,COUNTIFS(Occurrence!$J$2:$J$2441,"&gt;0",Occurrence!$J$2:$J$2441,"&lt;="&amp;Occurrence!J1108)/($B$8+1),0)</f>
        <v/>
      </c>
      <c r="P1108" s="16">
        <f>IF(Occurrence!J1108&gt;0,_xlfn.PERCENTILE.INC(Data!$O$2:$O$2441,($B$4+O1108*($B$5-1))/($B$3-1)),0)</f>
        <v/>
      </c>
      <c r="Q1108" s="16">
        <f>IF(Occurrence!J1108&gt;0,_xlfn.PERCENTILE.INC(Occurrence!$I$2:$I$2441,($B$6+O1108*($B$7-1))/($B$3-1)),0)</f>
        <v/>
      </c>
      <c r="R1108" s="16">
        <f>IF(Occurrence!J1108&gt;0,Occurrence!J1108/Q1108,0)</f>
        <v/>
      </c>
      <c r="S1108" s="9">
        <f>IF(Occurrence!J1108&gt;0,P1108*R1108,0)</f>
        <v/>
      </c>
      <c r="T1108" s="24">
        <f>IF(Occurrence!K1108&gt;0,COUNTIFS(Occurrence!$K$2:$K$2441,"&gt;0",Occurrence!$K$2:$K$2441,"&lt;="&amp;Occurrence!K1108)/($B$9+1),0)</f>
        <v/>
      </c>
      <c r="U1108" s="16">
        <f>IF(Occurrence!K1108&gt;0,_xlfn.PERCENTILE.INC(Data!$O$2:$O$2441,($B$4+T1108*($B$5-1))/($B$3-1)),0)</f>
        <v/>
      </c>
      <c r="V1108" s="16">
        <f>IF(Occurrence!K1108&gt;0,_xlfn.PERCENTILE.INC(Occurrence!$I$2:$I$2441,($B$6+T1108*($B$7-1))/($B$3-1)),0)</f>
        <v/>
      </c>
      <c r="W1108" s="16">
        <f>IF(Occurrence!K1108&gt;0,Occurrence!K1108/V1108,0)</f>
        <v/>
      </c>
      <c r="X1108" s="9">
        <f>IF(Occurrence!K1108&gt;0,U1108*W1108,0)</f>
        <v/>
      </c>
      <c r="Y1108" s="24">
        <f>COUNTIF(Data!$X$2:$X$2441,"&lt;="&amp;Data!X1108)/($B$3+1)</f>
        <v/>
      </c>
      <c r="Z1108" s="16">
        <f>_xlfn.PERCENTILE.INC(Data!$U$2:$U$2441,Y1108)</f>
        <v/>
      </c>
      <c r="AA1108" s="16">
        <f>_xlfn.PERCENTILE.INC(Data!$V$2:$V$2441,Y1108)</f>
        <v/>
      </c>
      <c r="AB1108" s="16">
        <f>Data!X1108-AA1108</f>
        <v/>
      </c>
      <c r="AC1108" s="9">
        <f>Z1108+AB1108</f>
        <v/>
      </c>
      <c r="AD1108" s="24">
        <f>COUNTIF(Data!$Y$2:$Y$2441,"&lt;="&amp;Data!Y1108)/($B$3+1)</f>
        <v/>
      </c>
      <c r="AE1108" s="16">
        <f>_xlfn.PERCENTILE.INC(Data!$U$2:$U$2441,AD1108)</f>
        <v/>
      </c>
      <c r="AF1108" s="16">
        <f>_xlfn.PERCENTILE.INC(Data!$V$2:$V$2441,AD1108)</f>
        <v/>
      </c>
      <c r="AG1108" s="16">
        <f>Data!Y1108-AF1108</f>
        <v/>
      </c>
      <c r="AH1108" s="9">
        <f>AE1108+AG1108</f>
        <v/>
      </c>
    </row>
    <row r="1109">
      <c r="N1109" s="14">
        <f>Data!A1109</f>
        <v/>
      </c>
      <c r="O1109" s="24">
        <f>IF(Occurrence!J1109&gt;0,COUNTIFS(Occurrence!$J$2:$J$2441,"&gt;0",Occurrence!$J$2:$J$2441,"&lt;="&amp;Occurrence!J1109)/($B$8+1),0)</f>
        <v/>
      </c>
      <c r="P1109" s="16">
        <f>IF(Occurrence!J1109&gt;0,_xlfn.PERCENTILE.INC(Data!$O$2:$O$2441,($B$4+O1109*($B$5-1))/($B$3-1)),0)</f>
        <v/>
      </c>
      <c r="Q1109" s="16">
        <f>IF(Occurrence!J1109&gt;0,_xlfn.PERCENTILE.INC(Occurrence!$I$2:$I$2441,($B$6+O1109*($B$7-1))/($B$3-1)),0)</f>
        <v/>
      </c>
      <c r="R1109" s="16">
        <f>IF(Occurrence!J1109&gt;0,Occurrence!J1109/Q1109,0)</f>
        <v/>
      </c>
      <c r="S1109" s="9">
        <f>IF(Occurrence!J1109&gt;0,P1109*R1109,0)</f>
        <v/>
      </c>
      <c r="T1109" s="24">
        <f>IF(Occurrence!K1109&gt;0,COUNTIFS(Occurrence!$K$2:$K$2441,"&gt;0",Occurrence!$K$2:$K$2441,"&lt;="&amp;Occurrence!K1109)/($B$9+1),0)</f>
        <v/>
      </c>
      <c r="U1109" s="16">
        <f>IF(Occurrence!K1109&gt;0,_xlfn.PERCENTILE.INC(Data!$O$2:$O$2441,($B$4+T1109*($B$5-1))/($B$3-1)),0)</f>
        <v/>
      </c>
      <c r="V1109" s="16">
        <f>IF(Occurrence!K1109&gt;0,_xlfn.PERCENTILE.INC(Occurrence!$I$2:$I$2441,($B$6+T1109*($B$7-1))/($B$3-1)),0)</f>
        <v/>
      </c>
      <c r="W1109" s="16">
        <f>IF(Occurrence!K1109&gt;0,Occurrence!K1109/V1109,0)</f>
        <v/>
      </c>
      <c r="X1109" s="9">
        <f>IF(Occurrence!K1109&gt;0,U1109*W1109,0)</f>
        <v/>
      </c>
      <c r="Y1109" s="24">
        <f>COUNTIF(Data!$X$2:$X$2441,"&lt;="&amp;Data!X1109)/($B$3+1)</f>
        <v/>
      </c>
      <c r="Z1109" s="16">
        <f>_xlfn.PERCENTILE.INC(Data!$U$2:$U$2441,Y1109)</f>
        <v/>
      </c>
      <c r="AA1109" s="16">
        <f>_xlfn.PERCENTILE.INC(Data!$V$2:$V$2441,Y1109)</f>
        <v/>
      </c>
      <c r="AB1109" s="16">
        <f>Data!X1109-AA1109</f>
        <v/>
      </c>
      <c r="AC1109" s="9">
        <f>Z1109+AB1109</f>
        <v/>
      </c>
      <c r="AD1109" s="24">
        <f>COUNTIF(Data!$Y$2:$Y$2441,"&lt;="&amp;Data!Y1109)/($B$3+1)</f>
        <v/>
      </c>
      <c r="AE1109" s="16">
        <f>_xlfn.PERCENTILE.INC(Data!$U$2:$U$2441,AD1109)</f>
        <v/>
      </c>
      <c r="AF1109" s="16">
        <f>_xlfn.PERCENTILE.INC(Data!$V$2:$V$2441,AD1109)</f>
        <v/>
      </c>
      <c r="AG1109" s="16">
        <f>Data!Y1109-AF1109</f>
        <v/>
      </c>
      <c r="AH1109" s="9">
        <f>AE1109+AG1109</f>
        <v/>
      </c>
    </row>
    <row r="1110">
      <c r="N1110" s="14">
        <f>Data!A1110</f>
        <v/>
      </c>
      <c r="O1110" s="24">
        <f>IF(Occurrence!J1110&gt;0,COUNTIFS(Occurrence!$J$2:$J$2441,"&gt;0",Occurrence!$J$2:$J$2441,"&lt;="&amp;Occurrence!J1110)/($B$8+1),0)</f>
        <v/>
      </c>
      <c r="P1110" s="16">
        <f>IF(Occurrence!J1110&gt;0,_xlfn.PERCENTILE.INC(Data!$O$2:$O$2441,($B$4+O1110*($B$5-1))/($B$3-1)),0)</f>
        <v/>
      </c>
      <c r="Q1110" s="16">
        <f>IF(Occurrence!J1110&gt;0,_xlfn.PERCENTILE.INC(Occurrence!$I$2:$I$2441,($B$6+O1110*($B$7-1))/($B$3-1)),0)</f>
        <v/>
      </c>
      <c r="R1110" s="16">
        <f>IF(Occurrence!J1110&gt;0,Occurrence!J1110/Q1110,0)</f>
        <v/>
      </c>
      <c r="S1110" s="9">
        <f>IF(Occurrence!J1110&gt;0,P1110*R1110,0)</f>
        <v/>
      </c>
      <c r="T1110" s="24">
        <f>IF(Occurrence!K1110&gt;0,COUNTIFS(Occurrence!$K$2:$K$2441,"&gt;0",Occurrence!$K$2:$K$2441,"&lt;="&amp;Occurrence!K1110)/($B$9+1),0)</f>
        <v/>
      </c>
      <c r="U1110" s="16">
        <f>IF(Occurrence!K1110&gt;0,_xlfn.PERCENTILE.INC(Data!$O$2:$O$2441,($B$4+T1110*($B$5-1))/($B$3-1)),0)</f>
        <v/>
      </c>
      <c r="V1110" s="16">
        <f>IF(Occurrence!K1110&gt;0,_xlfn.PERCENTILE.INC(Occurrence!$I$2:$I$2441,($B$6+T1110*($B$7-1))/($B$3-1)),0)</f>
        <v/>
      </c>
      <c r="W1110" s="16">
        <f>IF(Occurrence!K1110&gt;0,Occurrence!K1110/V1110,0)</f>
        <v/>
      </c>
      <c r="X1110" s="9">
        <f>IF(Occurrence!K1110&gt;0,U1110*W1110,0)</f>
        <v/>
      </c>
      <c r="Y1110" s="24">
        <f>COUNTIF(Data!$X$2:$X$2441,"&lt;="&amp;Data!X1110)/($B$3+1)</f>
        <v/>
      </c>
      <c r="Z1110" s="16">
        <f>_xlfn.PERCENTILE.INC(Data!$U$2:$U$2441,Y1110)</f>
        <v/>
      </c>
      <c r="AA1110" s="16">
        <f>_xlfn.PERCENTILE.INC(Data!$V$2:$V$2441,Y1110)</f>
        <v/>
      </c>
      <c r="AB1110" s="16">
        <f>Data!X1110-AA1110</f>
        <v/>
      </c>
      <c r="AC1110" s="9">
        <f>Z1110+AB1110</f>
        <v/>
      </c>
      <c r="AD1110" s="24">
        <f>COUNTIF(Data!$Y$2:$Y$2441,"&lt;="&amp;Data!Y1110)/($B$3+1)</f>
        <v/>
      </c>
      <c r="AE1110" s="16">
        <f>_xlfn.PERCENTILE.INC(Data!$U$2:$U$2441,AD1110)</f>
        <v/>
      </c>
      <c r="AF1110" s="16">
        <f>_xlfn.PERCENTILE.INC(Data!$V$2:$V$2441,AD1110)</f>
        <v/>
      </c>
      <c r="AG1110" s="16">
        <f>Data!Y1110-AF1110</f>
        <v/>
      </c>
      <c r="AH1110" s="9">
        <f>AE1110+AG1110</f>
        <v/>
      </c>
    </row>
    <row r="1111">
      <c r="N1111" s="14">
        <f>Data!A1111</f>
        <v/>
      </c>
      <c r="O1111" s="24">
        <f>IF(Occurrence!J1111&gt;0,COUNTIFS(Occurrence!$J$2:$J$2441,"&gt;0",Occurrence!$J$2:$J$2441,"&lt;="&amp;Occurrence!J1111)/($B$8+1),0)</f>
        <v/>
      </c>
      <c r="P1111" s="16">
        <f>IF(Occurrence!J1111&gt;0,_xlfn.PERCENTILE.INC(Data!$O$2:$O$2441,($B$4+O1111*($B$5-1))/($B$3-1)),0)</f>
        <v/>
      </c>
      <c r="Q1111" s="16">
        <f>IF(Occurrence!J1111&gt;0,_xlfn.PERCENTILE.INC(Occurrence!$I$2:$I$2441,($B$6+O1111*($B$7-1))/($B$3-1)),0)</f>
        <v/>
      </c>
      <c r="R1111" s="16">
        <f>IF(Occurrence!J1111&gt;0,Occurrence!J1111/Q1111,0)</f>
        <v/>
      </c>
      <c r="S1111" s="9">
        <f>IF(Occurrence!J1111&gt;0,P1111*R1111,0)</f>
        <v/>
      </c>
      <c r="T1111" s="24">
        <f>IF(Occurrence!K1111&gt;0,COUNTIFS(Occurrence!$K$2:$K$2441,"&gt;0",Occurrence!$K$2:$K$2441,"&lt;="&amp;Occurrence!K1111)/($B$9+1),0)</f>
        <v/>
      </c>
      <c r="U1111" s="16">
        <f>IF(Occurrence!K1111&gt;0,_xlfn.PERCENTILE.INC(Data!$O$2:$O$2441,($B$4+T1111*($B$5-1))/($B$3-1)),0)</f>
        <v/>
      </c>
      <c r="V1111" s="16">
        <f>IF(Occurrence!K1111&gt;0,_xlfn.PERCENTILE.INC(Occurrence!$I$2:$I$2441,($B$6+T1111*($B$7-1))/($B$3-1)),0)</f>
        <v/>
      </c>
      <c r="W1111" s="16">
        <f>IF(Occurrence!K1111&gt;0,Occurrence!K1111/V1111,0)</f>
        <v/>
      </c>
      <c r="X1111" s="9">
        <f>IF(Occurrence!K1111&gt;0,U1111*W1111,0)</f>
        <v/>
      </c>
      <c r="Y1111" s="24">
        <f>COUNTIF(Data!$X$2:$X$2441,"&lt;="&amp;Data!X1111)/($B$3+1)</f>
        <v/>
      </c>
      <c r="Z1111" s="16">
        <f>_xlfn.PERCENTILE.INC(Data!$U$2:$U$2441,Y1111)</f>
        <v/>
      </c>
      <c r="AA1111" s="16">
        <f>_xlfn.PERCENTILE.INC(Data!$V$2:$V$2441,Y1111)</f>
        <v/>
      </c>
      <c r="AB1111" s="16">
        <f>Data!X1111-AA1111</f>
        <v/>
      </c>
      <c r="AC1111" s="9">
        <f>Z1111+AB1111</f>
        <v/>
      </c>
      <c r="AD1111" s="24">
        <f>COUNTIF(Data!$Y$2:$Y$2441,"&lt;="&amp;Data!Y1111)/($B$3+1)</f>
        <v/>
      </c>
      <c r="AE1111" s="16">
        <f>_xlfn.PERCENTILE.INC(Data!$U$2:$U$2441,AD1111)</f>
        <v/>
      </c>
      <c r="AF1111" s="16">
        <f>_xlfn.PERCENTILE.INC(Data!$V$2:$V$2441,AD1111)</f>
        <v/>
      </c>
      <c r="AG1111" s="16">
        <f>Data!Y1111-AF1111</f>
        <v/>
      </c>
      <c r="AH1111" s="9">
        <f>AE1111+AG1111</f>
        <v/>
      </c>
    </row>
    <row r="1112">
      <c r="N1112" s="14">
        <f>Data!A1112</f>
        <v/>
      </c>
      <c r="O1112" s="24">
        <f>IF(Occurrence!J1112&gt;0,COUNTIFS(Occurrence!$J$2:$J$2441,"&gt;0",Occurrence!$J$2:$J$2441,"&lt;="&amp;Occurrence!J1112)/($B$8+1),0)</f>
        <v/>
      </c>
      <c r="P1112" s="16">
        <f>IF(Occurrence!J1112&gt;0,_xlfn.PERCENTILE.INC(Data!$O$2:$O$2441,($B$4+O1112*($B$5-1))/($B$3-1)),0)</f>
        <v/>
      </c>
      <c r="Q1112" s="16">
        <f>IF(Occurrence!J1112&gt;0,_xlfn.PERCENTILE.INC(Occurrence!$I$2:$I$2441,($B$6+O1112*($B$7-1))/($B$3-1)),0)</f>
        <v/>
      </c>
      <c r="R1112" s="16">
        <f>IF(Occurrence!J1112&gt;0,Occurrence!J1112/Q1112,0)</f>
        <v/>
      </c>
      <c r="S1112" s="9">
        <f>IF(Occurrence!J1112&gt;0,P1112*R1112,0)</f>
        <v/>
      </c>
      <c r="T1112" s="24">
        <f>IF(Occurrence!K1112&gt;0,COUNTIFS(Occurrence!$K$2:$K$2441,"&gt;0",Occurrence!$K$2:$K$2441,"&lt;="&amp;Occurrence!K1112)/($B$9+1),0)</f>
        <v/>
      </c>
      <c r="U1112" s="16">
        <f>IF(Occurrence!K1112&gt;0,_xlfn.PERCENTILE.INC(Data!$O$2:$O$2441,($B$4+T1112*($B$5-1))/($B$3-1)),0)</f>
        <v/>
      </c>
      <c r="V1112" s="16">
        <f>IF(Occurrence!K1112&gt;0,_xlfn.PERCENTILE.INC(Occurrence!$I$2:$I$2441,($B$6+T1112*($B$7-1))/($B$3-1)),0)</f>
        <v/>
      </c>
      <c r="W1112" s="16">
        <f>IF(Occurrence!K1112&gt;0,Occurrence!K1112/V1112,0)</f>
        <v/>
      </c>
      <c r="X1112" s="9">
        <f>IF(Occurrence!K1112&gt;0,U1112*W1112,0)</f>
        <v/>
      </c>
      <c r="Y1112" s="24">
        <f>COUNTIF(Data!$X$2:$X$2441,"&lt;="&amp;Data!X1112)/($B$3+1)</f>
        <v/>
      </c>
      <c r="Z1112" s="16">
        <f>_xlfn.PERCENTILE.INC(Data!$U$2:$U$2441,Y1112)</f>
        <v/>
      </c>
      <c r="AA1112" s="16">
        <f>_xlfn.PERCENTILE.INC(Data!$V$2:$V$2441,Y1112)</f>
        <v/>
      </c>
      <c r="AB1112" s="16">
        <f>Data!X1112-AA1112</f>
        <v/>
      </c>
      <c r="AC1112" s="9">
        <f>Z1112+AB1112</f>
        <v/>
      </c>
      <c r="AD1112" s="24">
        <f>COUNTIF(Data!$Y$2:$Y$2441,"&lt;="&amp;Data!Y1112)/($B$3+1)</f>
        <v/>
      </c>
      <c r="AE1112" s="16">
        <f>_xlfn.PERCENTILE.INC(Data!$U$2:$U$2441,AD1112)</f>
        <v/>
      </c>
      <c r="AF1112" s="16">
        <f>_xlfn.PERCENTILE.INC(Data!$V$2:$V$2441,AD1112)</f>
        <v/>
      </c>
      <c r="AG1112" s="16">
        <f>Data!Y1112-AF1112</f>
        <v/>
      </c>
      <c r="AH1112" s="9">
        <f>AE1112+AG1112</f>
        <v/>
      </c>
    </row>
    <row r="1113">
      <c r="N1113" s="14">
        <f>Data!A1113</f>
        <v/>
      </c>
      <c r="O1113" s="24">
        <f>IF(Occurrence!J1113&gt;0,COUNTIFS(Occurrence!$J$2:$J$2441,"&gt;0",Occurrence!$J$2:$J$2441,"&lt;="&amp;Occurrence!J1113)/($B$8+1),0)</f>
        <v/>
      </c>
      <c r="P1113" s="16">
        <f>IF(Occurrence!J1113&gt;0,_xlfn.PERCENTILE.INC(Data!$O$2:$O$2441,($B$4+O1113*($B$5-1))/($B$3-1)),0)</f>
        <v/>
      </c>
      <c r="Q1113" s="16">
        <f>IF(Occurrence!J1113&gt;0,_xlfn.PERCENTILE.INC(Occurrence!$I$2:$I$2441,($B$6+O1113*($B$7-1))/($B$3-1)),0)</f>
        <v/>
      </c>
      <c r="R1113" s="16">
        <f>IF(Occurrence!J1113&gt;0,Occurrence!J1113/Q1113,0)</f>
        <v/>
      </c>
      <c r="S1113" s="9">
        <f>IF(Occurrence!J1113&gt;0,P1113*R1113,0)</f>
        <v/>
      </c>
      <c r="T1113" s="24">
        <f>IF(Occurrence!K1113&gt;0,COUNTIFS(Occurrence!$K$2:$K$2441,"&gt;0",Occurrence!$K$2:$K$2441,"&lt;="&amp;Occurrence!K1113)/($B$9+1),0)</f>
        <v/>
      </c>
      <c r="U1113" s="16">
        <f>IF(Occurrence!K1113&gt;0,_xlfn.PERCENTILE.INC(Data!$O$2:$O$2441,($B$4+T1113*($B$5-1))/($B$3-1)),0)</f>
        <v/>
      </c>
      <c r="V1113" s="16">
        <f>IF(Occurrence!K1113&gt;0,_xlfn.PERCENTILE.INC(Occurrence!$I$2:$I$2441,($B$6+T1113*($B$7-1))/($B$3-1)),0)</f>
        <v/>
      </c>
      <c r="W1113" s="16">
        <f>IF(Occurrence!K1113&gt;0,Occurrence!K1113/V1113,0)</f>
        <v/>
      </c>
      <c r="X1113" s="9">
        <f>IF(Occurrence!K1113&gt;0,U1113*W1113,0)</f>
        <v/>
      </c>
      <c r="Y1113" s="24">
        <f>COUNTIF(Data!$X$2:$X$2441,"&lt;="&amp;Data!X1113)/($B$3+1)</f>
        <v/>
      </c>
      <c r="Z1113" s="16">
        <f>_xlfn.PERCENTILE.INC(Data!$U$2:$U$2441,Y1113)</f>
        <v/>
      </c>
      <c r="AA1113" s="16">
        <f>_xlfn.PERCENTILE.INC(Data!$V$2:$V$2441,Y1113)</f>
        <v/>
      </c>
      <c r="AB1113" s="16">
        <f>Data!X1113-AA1113</f>
        <v/>
      </c>
      <c r="AC1113" s="9">
        <f>Z1113+AB1113</f>
        <v/>
      </c>
      <c r="AD1113" s="24">
        <f>COUNTIF(Data!$Y$2:$Y$2441,"&lt;="&amp;Data!Y1113)/($B$3+1)</f>
        <v/>
      </c>
      <c r="AE1113" s="16">
        <f>_xlfn.PERCENTILE.INC(Data!$U$2:$U$2441,AD1113)</f>
        <v/>
      </c>
      <c r="AF1113" s="16">
        <f>_xlfn.PERCENTILE.INC(Data!$V$2:$V$2441,AD1113)</f>
        <v/>
      </c>
      <c r="AG1113" s="16">
        <f>Data!Y1113-AF1113</f>
        <v/>
      </c>
      <c r="AH1113" s="9">
        <f>AE1113+AG1113</f>
        <v/>
      </c>
    </row>
    <row r="1114">
      <c r="N1114" s="14">
        <f>Data!A1114</f>
        <v/>
      </c>
      <c r="O1114" s="24">
        <f>IF(Occurrence!J1114&gt;0,COUNTIFS(Occurrence!$J$2:$J$2441,"&gt;0",Occurrence!$J$2:$J$2441,"&lt;="&amp;Occurrence!J1114)/($B$8+1),0)</f>
        <v/>
      </c>
      <c r="P1114" s="16">
        <f>IF(Occurrence!J1114&gt;0,_xlfn.PERCENTILE.INC(Data!$O$2:$O$2441,($B$4+O1114*($B$5-1))/($B$3-1)),0)</f>
        <v/>
      </c>
      <c r="Q1114" s="16">
        <f>IF(Occurrence!J1114&gt;0,_xlfn.PERCENTILE.INC(Occurrence!$I$2:$I$2441,($B$6+O1114*($B$7-1))/($B$3-1)),0)</f>
        <v/>
      </c>
      <c r="R1114" s="16">
        <f>IF(Occurrence!J1114&gt;0,Occurrence!J1114/Q1114,0)</f>
        <v/>
      </c>
      <c r="S1114" s="9">
        <f>IF(Occurrence!J1114&gt;0,P1114*R1114,0)</f>
        <v/>
      </c>
      <c r="T1114" s="24">
        <f>IF(Occurrence!K1114&gt;0,COUNTIFS(Occurrence!$K$2:$K$2441,"&gt;0",Occurrence!$K$2:$K$2441,"&lt;="&amp;Occurrence!K1114)/($B$9+1),0)</f>
        <v/>
      </c>
      <c r="U1114" s="16">
        <f>IF(Occurrence!K1114&gt;0,_xlfn.PERCENTILE.INC(Data!$O$2:$O$2441,($B$4+T1114*($B$5-1))/($B$3-1)),0)</f>
        <v/>
      </c>
      <c r="V1114" s="16">
        <f>IF(Occurrence!K1114&gt;0,_xlfn.PERCENTILE.INC(Occurrence!$I$2:$I$2441,($B$6+T1114*($B$7-1))/($B$3-1)),0)</f>
        <v/>
      </c>
      <c r="W1114" s="16">
        <f>IF(Occurrence!K1114&gt;0,Occurrence!K1114/V1114,0)</f>
        <v/>
      </c>
      <c r="X1114" s="9">
        <f>IF(Occurrence!K1114&gt;0,U1114*W1114,0)</f>
        <v/>
      </c>
      <c r="Y1114" s="24">
        <f>COUNTIF(Data!$X$2:$X$2441,"&lt;="&amp;Data!X1114)/($B$3+1)</f>
        <v/>
      </c>
      <c r="Z1114" s="16">
        <f>_xlfn.PERCENTILE.INC(Data!$U$2:$U$2441,Y1114)</f>
        <v/>
      </c>
      <c r="AA1114" s="16">
        <f>_xlfn.PERCENTILE.INC(Data!$V$2:$V$2441,Y1114)</f>
        <v/>
      </c>
      <c r="AB1114" s="16">
        <f>Data!X1114-AA1114</f>
        <v/>
      </c>
      <c r="AC1114" s="9">
        <f>Z1114+AB1114</f>
        <v/>
      </c>
      <c r="AD1114" s="24">
        <f>COUNTIF(Data!$Y$2:$Y$2441,"&lt;="&amp;Data!Y1114)/($B$3+1)</f>
        <v/>
      </c>
      <c r="AE1114" s="16">
        <f>_xlfn.PERCENTILE.INC(Data!$U$2:$U$2441,AD1114)</f>
        <v/>
      </c>
      <c r="AF1114" s="16">
        <f>_xlfn.PERCENTILE.INC(Data!$V$2:$V$2441,AD1114)</f>
        <v/>
      </c>
      <c r="AG1114" s="16">
        <f>Data!Y1114-AF1114</f>
        <v/>
      </c>
      <c r="AH1114" s="9">
        <f>AE1114+AG1114</f>
        <v/>
      </c>
    </row>
    <row r="1115">
      <c r="N1115" s="14">
        <f>Data!A1115</f>
        <v/>
      </c>
      <c r="O1115" s="24">
        <f>IF(Occurrence!J1115&gt;0,COUNTIFS(Occurrence!$J$2:$J$2441,"&gt;0",Occurrence!$J$2:$J$2441,"&lt;="&amp;Occurrence!J1115)/($B$8+1),0)</f>
        <v/>
      </c>
      <c r="P1115" s="16">
        <f>IF(Occurrence!J1115&gt;0,_xlfn.PERCENTILE.INC(Data!$O$2:$O$2441,($B$4+O1115*($B$5-1))/($B$3-1)),0)</f>
        <v/>
      </c>
      <c r="Q1115" s="16">
        <f>IF(Occurrence!J1115&gt;0,_xlfn.PERCENTILE.INC(Occurrence!$I$2:$I$2441,($B$6+O1115*($B$7-1))/($B$3-1)),0)</f>
        <v/>
      </c>
      <c r="R1115" s="16">
        <f>IF(Occurrence!J1115&gt;0,Occurrence!J1115/Q1115,0)</f>
        <v/>
      </c>
      <c r="S1115" s="9">
        <f>IF(Occurrence!J1115&gt;0,P1115*R1115,0)</f>
        <v/>
      </c>
      <c r="T1115" s="24">
        <f>IF(Occurrence!K1115&gt;0,COUNTIFS(Occurrence!$K$2:$K$2441,"&gt;0",Occurrence!$K$2:$K$2441,"&lt;="&amp;Occurrence!K1115)/($B$9+1),0)</f>
        <v/>
      </c>
      <c r="U1115" s="16">
        <f>IF(Occurrence!K1115&gt;0,_xlfn.PERCENTILE.INC(Data!$O$2:$O$2441,($B$4+T1115*($B$5-1))/($B$3-1)),0)</f>
        <v/>
      </c>
      <c r="V1115" s="16">
        <f>IF(Occurrence!K1115&gt;0,_xlfn.PERCENTILE.INC(Occurrence!$I$2:$I$2441,($B$6+T1115*($B$7-1))/($B$3-1)),0)</f>
        <v/>
      </c>
      <c r="W1115" s="16">
        <f>IF(Occurrence!K1115&gt;0,Occurrence!K1115/V1115,0)</f>
        <v/>
      </c>
      <c r="X1115" s="9">
        <f>IF(Occurrence!K1115&gt;0,U1115*W1115,0)</f>
        <v/>
      </c>
      <c r="Y1115" s="24">
        <f>COUNTIF(Data!$X$2:$X$2441,"&lt;="&amp;Data!X1115)/($B$3+1)</f>
        <v/>
      </c>
      <c r="Z1115" s="16">
        <f>_xlfn.PERCENTILE.INC(Data!$U$2:$U$2441,Y1115)</f>
        <v/>
      </c>
      <c r="AA1115" s="16">
        <f>_xlfn.PERCENTILE.INC(Data!$V$2:$V$2441,Y1115)</f>
        <v/>
      </c>
      <c r="AB1115" s="16">
        <f>Data!X1115-AA1115</f>
        <v/>
      </c>
      <c r="AC1115" s="9">
        <f>Z1115+AB1115</f>
        <v/>
      </c>
      <c r="AD1115" s="24">
        <f>COUNTIF(Data!$Y$2:$Y$2441,"&lt;="&amp;Data!Y1115)/($B$3+1)</f>
        <v/>
      </c>
      <c r="AE1115" s="16">
        <f>_xlfn.PERCENTILE.INC(Data!$U$2:$U$2441,AD1115)</f>
        <v/>
      </c>
      <c r="AF1115" s="16">
        <f>_xlfn.PERCENTILE.INC(Data!$V$2:$V$2441,AD1115)</f>
        <v/>
      </c>
      <c r="AG1115" s="16">
        <f>Data!Y1115-AF1115</f>
        <v/>
      </c>
      <c r="AH1115" s="9">
        <f>AE1115+AG1115</f>
        <v/>
      </c>
    </row>
    <row r="1116">
      <c r="N1116" s="14">
        <f>Data!A1116</f>
        <v/>
      </c>
      <c r="O1116" s="24">
        <f>IF(Occurrence!J1116&gt;0,COUNTIFS(Occurrence!$J$2:$J$2441,"&gt;0",Occurrence!$J$2:$J$2441,"&lt;="&amp;Occurrence!J1116)/($B$8+1),0)</f>
        <v/>
      </c>
      <c r="P1116" s="16">
        <f>IF(Occurrence!J1116&gt;0,_xlfn.PERCENTILE.INC(Data!$O$2:$O$2441,($B$4+O1116*($B$5-1))/($B$3-1)),0)</f>
        <v/>
      </c>
      <c r="Q1116" s="16">
        <f>IF(Occurrence!J1116&gt;0,_xlfn.PERCENTILE.INC(Occurrence!$I$2:$I$2441,($B$6+O1116*($B$7-1))/($B$3-1)),0)</f>
        <v/>
      </c>
      <c r="R1116" s="16">
        <f>IF(Occurrence!J1116&gt;0,Occurrence!J1116/Q1116,0)</f>
        <v/>
      </c>
      <c r="S1116" s="9">
        <f>IF(Occurrence!J1116&gt;0,P1116*R1116,0)</f>
        <v/>
      </c>
      <c r="T1116" s="24">
        <f>IF(Occurrence!K1116&gt;0,COUNTIFS(Occurrence!$K$2:$K$2441,"&gt;0",Occurrence!$K$2:$K$2441,"&lt;="&amp;Occurrence!K1116)/($B$9+1),0)</f>
        <v/>
      </c>
      <c r="U1116" s="16">
        <f>IF(Occurrence!K1116&gt;0,_xlfn.PERCENTILE.INC(Data!$O$2:$O$2441,($B$4+T1116*($B$5-1))/($B$3-1)),0)</f>
        <v/>
      </c>
      <c r="V1116" s="16">
        <f>IF(Occurrence!K1116&gt;0,_xlfn.PERCENTILE.INC(Occurrence!$I$2:$I$2441,($B$6+T1116*($B$7-1))/($B$3-1)),0)</f>
        <v/>
      </c>
      <c r="W1116" s="16">
        <f>IF(Occurrence!K1116&gt;0,Occurrence!K1116/V1116,0)</f>
        <v/>
      </c>
      <c r="X1116" s="9">
        <f>IF(Occurrence!K1116&gt;0,U1116*W1116,0)</f>
        <v/>
      </c>
      <c r="Y1116" s="24">
        <f>COUNTIF(Data!$X$2:$X$2441,"&lt;="&amp;Data!X1116)/($B$3+1)</f>
        <v/>
      </c>
      <c r="Z1116" s="16">
        <f>_xlfn.PERCENTILE.INC(Data!$U$2:$U$2441,Y1116)</f>
        <v/>
      </c>
      <c r="AA1116" s="16">
        <f>_xlfn.PERCENTILE.INC(Data!$V$2:$V$2441,Y1116)</f>
        <v/>
      </c>
      <c r="AB1116" s="16">
        <f>Data!X1116-AA1116</f>
        <v/>
      </c>
      <c r="AC1116" s="9">
        <f>Z1116+AB1116</f>
        <v/>
      </c>
      <c r="AD1116" s="24">
        <f>COUNTIF(Data!$Y$2:$Y$2441,"&lt;="&amp;Data!Y1116)/($B$3+1)</f>
        <v/>
      </c>
      <c r="AE1116" s="16">
        <f>_xlfn.PERCENTILE.INC(Data!$U$2:$U$2441,AD1116)</f>
        <v/>
      </c>
      <c r="AF1116" s="16">
        <f>_xlfn.PERCENTILE.INC(Data!$V$2:$V$2441,AD1116)</f>
        <v/>
      </c>
      <c r="AG1116" s="16">
        <f>Data!Y1116-AF1116</f>
        <v/>
      </c>
      <c r="AH1116" s="9">
        <f>AE1116+AG1116</f>
        <v/>
      </c>
    </row>
    <row r="1117">
      <c r="N1117" s="14">
        <f>Data!A1117</f>
        <v/>
      </c>
      <c r="O1117" s="24">
        <f>IF(Occurrence!J1117&gt;0,COUNTIFS(Occurrence!$J$2:$J$2441,"&gt;0",Occurrence!$J$2:$J$2441,"&lt;="&amp;Occurrence!J1117)/($B$8+1),0)</f>
        <v/>
      </c>
      <c r="P1117" s="16">
        <f>IF(Occurrence!J1117&gt;0,_xlfn.PERCENTILE.INC(Data!$O$2:$O$2441,($B$4+O1117*($B$5-1))/($B$3-1)),0)</f>
        <v/>
      </c>
      <c r="Q1117" s="16">
        <f>IF(Occurrence!J1117&gt;0,_xlfn.PERCENTILE.INC(Occurrence!$I$2:$I$2441,($B$6+O1117*($B$7-1))/($B$3-1)),0)</f>
        <v/>
      </c>
      <c r="R1117" s="16">
        <f>IF(Occurrence!J1117&gt;0,Occurrence!J1117/Q1117,0)</f>
        <v/>
      </c>
      <c r="S1117" s="9">
        <f>IF(Occurrence!J1117&gt;0,P1117*R1117,0)</f>
        <v/>
      </c>
      <c r="T1117" s="24">
        <f>IF(Occurrence!K1117&gt;0,COUNTIFS(Occurrence!$K$2:$K$2441,"&gt;0",Occurrence!$K$2:$K$2441,"&lt;="&amp;Occurrence!K1117)/($B$9+1),0)</f>
        <v/>
      </c>
      <c r="U1117" s="16">
        <f>IF(Occurrence!K1117&gt;0,_xlfn.PERCENTILE.INC(Data!$O$2:$O$2441,($B$4+T1117*($B$5-1))/($B$3-1)),0)</f>
        <v/>
      </c>
      <c r="V1117" s="16">
        <f>IF(Occurrence!K1117&gt;0,_xlfn.PERCENTILE.INC(Occurrence!$I$2:$I$2441,($B$6+T1117*($B$7-1))/($B$3-1)),0)</f>
        <v/>
      </c>
      <c r="W1117" s="16">
        <f>IF(Occurrence!K1117&gt;0,Occurrence!K1117/V1117,0)</f>
        <v/>
      </c>
      <c r="X1117" s="9">
        <f>IF(Occurrence!K1117&gt;0,U1117*W1117,0)</f>
        <v/>
      </c>
      <c r="Y1117" s="24">
        <f>COUNTIF(Data!$X$2:$X$2441,"&lt;="&amp;Data!X1117)/($B$3+1)</f>
        <v/>
      </c>
      <c r="Z1117" s="16">
        <f>_xlfn.PERCENTILE.INC(Data!$U$2:$U$2441,Y1117)</f>
        <v/>
      </c>
      <c r="AA1117" s="16">
        <f>_xlfn.PERCENTILE.INC(Data!$V$2:$V$2441,Y1117)</f>
        <v/>
      </c>
      <c r="AB1117" s="16">
        <f>Data!X1117-AA1117</f>
        <v/>
      </c>
      <c r="AC1117" s="9">
        <f>Z1117+AB1117</f>
        <v/>
      </c>
      <c r="AD1117" s="24">
        <f>COUNTIF(Data!$Y$2:$Y$2441,"&lt;="&amp;Data!Y1117)/($B$3+1)</f>
        <v/>
      </c>
      <c r="AE1117" s="16">
        <f>_xlfn.PERCENTILE.INC(Data!$U$2:$U$2441,AD1117)</f>
        <v/>
      </c>
      <c r="AF1117" s="16">
        <f>_xlfn.PERCENTILE.INC(Data!$V$2:$V$2441,AD1117)</f>
        <v/>
      </c>
      <c r="AG1117" s="16">
        <f>Data!Y1117-AF1117</f>
        <v/>
      </c>
      <c r="AH1117" s="9">
        <f>AE1117+AG1117</f>
        <v/>
      </c>
    </row>
    <row r="1118">
      <c r="N1118" s="14">
        <f>Data!A1118</f>
        <v/>
      </c>
      <c r="O1118" s="24">
        <f>IF(Occurrence!J1118&gt;0,COUNTIFS(Occurrence!$J$2:$J$2441,"&gt;0",Occurrence!$J$2:$J$2441,"&lt;="&amp;Occurrence!J1118)/($B$8+1),0)</f>
        <v/>
      </c>
      <c r="P1118" s="16">
        <f>IF(Occurrence!J1118&gt;0,_xlfn.PERCENTILE.INC(Data!$O$2:$O$2441,($B$4+O1118*($B$5-1))/($B$3-1)),0)</f>
        <v/>
      </c>
      <c r="Q1118" s="16">
        <f>IF(Occurrence!J1118&gt;0,_xlfn.PERCENTILE.INC(Occurrence!$I$2:$I$2441,($B$6+O1118*($B$7-1))/($B$3-1)),0)</f>
        <v/>
      </c>
      <c r="R1118" s="16">
        <f>IF(Occurrence!J1118&gt;0,Occurrence!J1118/Q1118,0)</f>
        <v/>
      </c>
      <c r="S1118" s="9">
        <f>IF(Occurrence!J1118&gt;0,P1118*R1118,0)</f>
        <v/>
      </c>
      <c r="T1118" s="24">
        <f>IF(Occurrence!K1118&gt;0,COUNTIFS(Occurrence!$K$2:$K$2441,"&gt;0",Occurrence!$K$2:$K$2441,"&lt;="&amp;Occurrence!K1118)/($B$9+1),0)</f>
        <v/>
      </c>
      <c r="U1118" s="16">
        <f>IF(Occurrence!K1118&gt;0,_xlfn.PERCENTILE.INC(Data!$O$2:$O$2441,($B$4+T1118*($B$5-1))/($B$3-1)),0)</f>
        <v/>
      </c>
      <c r="V1118" s="16">
        <f>IF(Occurrence!K1118&gt;0,_xlfn.PERCENTILE.INC(Occurrence!$I$2:$I$2441,($B$6+T1118*($B$7-1))/($B$3-1)),0)</f>
        <v/>
      </c>
      <c r="W1118" s="16">
        <f>IF(Occurrence!K1118&gt;0,Occurrence!K1118/V1118,0)</f>
        <v/>
      </c>
      <c r="X1118" s="9">
        <f>IF(Occurrence!K1118&gt;0,U1118*W1118,0)</f>
        <v/>
      </c>
      <c r="Y1118" s="24">
        <f>COUNTIF(Data!$X$2:$X$2441,"&lt;="&amp;Data!X1118)/($B$3+1)</f>
        <v/>
      </c>
      <c r="Z1118" s="16">
        <f>_xlfn.PERCENTILE.INC(Data!$U$2:$U$2441,Y1118)</f>
        <v/>
      </c>
      <c r="AA1118" s="16">
        <f>_xlfn.PERCENTILE.INC(Data!$V$2:$V$2441,Y1118)</f>
        <v/>
      </c>
      <c r="AB1118" s="16">
        <f>Data!X1118-AA1118</f>
        <v/>
      </c>
      <c r="AC1118" s="9">
        <f>Z1118+AB1118</f>
        <v/>
      </c>
      <c r="AD1118" s="24">
        <f>COUNTIF(Data!$Y$2:$Y$2441,"&lt;="&amp;Data!Y1118)/($B$3+1)</f>
        <v/>
      </c>
      <c r="AE1118" s="16">
        <f>_xlfn.PERCENTILE.INC(Data!$U$2:$U$2441,AD1118)</f>
        <v/>
      </c>
      <c r="AF1118" s="16">
        <f>_xlfn.PERCENTILE.INC(Data!$V$2:$V$2441,AD1118)</f>
        <v/>
      </c>
      <c r="AG1118" s="16">
        <f>Data!Y1118-AF1118</f>
        <v/>
      </c>
      <c r="AH1118" s="9">
        <f>AE1118+AG1118</f>
        <v/>
      </c>
    </row>
    <row r="1119">
      <c r="N1119" s="14">
        <f>Data!A1119</f>
        <v/>
      </c>
      <c r="O1119" s="24">
        <f>IF(Occurrence!J1119&gt;0,COUNTIFS(Occurrence!$J$2:$J$2441,"&gt;0",Occurrence!$J$2:$J$2441,"&lt;="&amp;Occurrence!J1119)/($B$8+1),0)</f>
        <v/>
      </c>
      <c r="P1119" s="16">
        <f>IF(Occurrence!J1119&gt;0,_xlfn.PERCENTILE.INC(Data!$O$2:$O$2441,($B$4+O1119*($B$5-1))/($B$3-1)),0)</f>
        <v/>
      </c>
      <c r="Q1119" s="16">
        <f>IF(Occurrence!J1119&gt;0,_xlfn.PERCENTILE.INC(Occurrence!$I$2:$I$2441,($B$6+O1119*($B$7-1))/($B$3-1)),0)</f>
        <v/>
      </c>
      <c r="R1119" s="16">
        <f>IF(Occurrence!J1119&gt;0,Occurrence!J1119/Q1119,0)</f>
        <v/>
      </c>
      <c r="S1119" s="9">
        <f>IF(Occurrence!J1119&gt;0,P1119*R1119,0)</f>
        <v/>
      </c>
      <c r="T1119" s="24">
        <f>IF(Occurrence!K1119&gt;0,COUNTIFS(Occurrence!$K$2:$K$2441,"&gt;0",Occurrence!$K$2:$K$2441,"&lt;="&amp;Occurrence!K1119)/($B$9+1),0)</f>
        <v/>
      </c>
      <c r="U1119" s="16">
        <f>IF(Occurrence!K1119&gt;0,_xlfn.PERCENTILE.INC(Data!$O$2:$O$2441,($B$4+T1119*($B$5-1))/($B$3-1)),0)</f>
        <v/>
      </c>
      <c r="V1119" s="16">
        <f>IF(Occurrence!K1119&gt;0,_xlfn.PERCENTILE.INC(Occurrence!$I$2:$I$2441,($B$6+T1119*($B$7-1))/($B$3-1)),0)</f>
        <v/>
      </c>
      <c r="W1119" s="16">
        <f>IF(Occurrence!K1119&gt;0,Occurrence!K1119/V1119,0)</f>
        <v/>
      </c>
      <c r="X1119" s="9">
        <f>IF(Occurrence!K1119&gt;0,U1119*W1119,0)</f>
        <v/>
      </c>
      <c r="Y1119" s="24">
        <f>COUNTIF(Data!$X$2:$X$2441,"&lt;="&amp;Data!X1119)/($B$3+1)</f>
        <v/>
      </c>
      <c r="Z1119" s="16">
        <f>_xlfn.PERCENTILE.INC(Data!$U$2:$U$2441,Y1119)</f>
        <v/>
      </c>
      <c r="AA1119" s="16">
        <f>_xlfn.PERCENTILE.INC(Data!$V$2:$V$2441,Y1119)</f>
        <v/>
      </c>
      <c r="AB1119" s="16">
        <f>Data!X1119-AA1119</f>
        <v/>
      </c>
      <c r="AC1119" s="9">
        <f>Z1119+AB1119</f>
        <v/>
      </c>
      <c r="AD1119" s="24">
        <f>COUNTIF(Data!$Y$2:$Y$2441,"&lt;="&amp;Data!Y1119)/($B$3+1)</f>
        <v/>
      </c>
      <c r="AE1119" s="16">
        <f>_xlfn.PERCENTILE.INC(Data!$U$2:$U$2441,AD1119)</f>
        <v/>
      </c>
      <c r="AF1119" s="16">
        <f>_xlfn.PERCENTILE.INC(Data!$V$2:$V$2441,AD1119)</f>
        <v/>
      </c>
      <c r="AG1119" s="16">
        <f>Data!Y1119-AF1119</f>
        <v/>
      </c>
      <c r="AH1119" s="9">
        <f>AE1119+AG1119</f>
        <v/>
      </c>
    </row>
    <row r="1120">
      <c r="N1120" s="14">
        <f>Data!A1120</f>
        <v/>
      </c>
      <c r="O1120" s="24">
        <f>IF(Occurrence!J1120&gt;0,COUNTIFS(Occurrence!$J$2:$J$2441,"&gt;0",Occurrence!$J$2:$J$2441,"&lt;="&amp;Occurrence!J1120)/($B$8+1),0)</f>
        <v/>
      </c>
      <c r="P1120" s="16">
        <f>IF(Occurrence!J1120&gt;0,_xlfn.PERCENTILE.INC(Data!$O$2:$O$2441,($B$4+O1120*($B$5-1))/($B$3-1)),0)</f>
        <v/>
      </c>
      <c r="Q1120" s="16">
        <f>IF(Occurrence!J1120&gt;0,_xlfn.PERCENTILE.INC(Occurrence!$I$2:$I$2441,($B$6+O1120*($B$7-1))/($B$3-1)),0)</f>
        <v/>
      </c>
      <c r="R1120" s="16">
        <f>IF(Occurrence!J1120&gt;0,Occurrence!J1120/Q1120,0)</f>
        <v/>
      </c>
      <c r="S1120" s="9">
        <f>IF(Occurrence!J1120&gt;0,P1120*R1120,0)</f>
        <v/>
      </c>
      <c r="T1120" s="24">
        <f>IF(Occurrence!K1120&gt;0,COUNTIFS(Occurrence!$K$2:$K$2441,"&gt;0",Occurrence!$K$2:$K$2441,"&lt;="&amp;Occurrence!K1120)/($B$9+1),0)</f>
        <v/>
      </c>
      <c r="U1120" s="16">
        <f>IF(Occurrence!K1120&gt;0,_xlfn.PERCENTILE.INC(Data!$O$2:$O$2441,($B$4+T1120*($B$5-1))/($B$3-1)),0)</f>
        <v/>
      </c>
      <c r="V1120" s="16">
        <f>IF(Occurrence!K1120&gt;0,_xlfn.PERCENTILE.INC(Occurrence!$I$2:$I$2441,($B$6+T1120*($B$7-1))/($B$3-1)),0)</f>
        <v/>
      </c>
      <c r="W1120" s="16">
        <f>IF(Occurrence!K1120&gt;0,Occurrence!K1120/V1120,0)</f>
        <v/>
      </c>
      <c r="X1120" s="9">
        <f>IF(Occurrence!K1120&gt;0,U1120*W1120,0)</f>
        <v/>
      </c>
      <c r="Y1120" s="24">
        <f>COUNTIF(Data!$X$2:$X$2441,"&lt;="&amp;Data!X1120)/($B$3+1)</f>
        <v/>
      </c>
      <c r="Z1120" s="16">
        <f>_xlfn.PERCENTILE.INC(Data!$U$2:$U$2441,Y1120)</f>
        <v/>
      </c>
      <c r="AA1120" s="16">
        <f>_xlfn.PERCENTILE.INC(Data!$V$2:$V$2441,Y1120)</f>
        <v/>
      </c>
      <c r="AB1120" s="16">
        <f>Data!X1120-AA1120</f>
        <v/>
      </c>
      <c r="AC1120" s="9">
        <f>Z1120+AB1120</f>
        <v/>
      </c>
      <c r="AD1120" s="24">
        <f>COUNTIF(Data!$Y$2:$Y$2441,"&lt;="&amp;Data!Y1120)/($B$3+1)</f>
        <v/>
      </c>
      <c r="AE1120" s="16">
        <f>_xlfn.PERCENTILE.INC(Data!$U$2:$U$2441,AD1120)</f>
        <v/>
      </c>
      <c r="AF1120" s="16">
        <f>_xlfn.PERCENTILE.INC(Data!$V$2:$V$2441,AD1120)</f>
        <v/>
      </c>
      <c r="AG1120" s="16">
        <f>Data!Y1120-AF1120</f>
        <v/>
      </c>
      <c r="AH1120" s="9">
        <f>AE1120+AG1120</f>
        <v/>
      </c>
    </row>
    <row r="1121">
      <c r="N1121" s="14">
        <f>Data!A1121</f>
        <v/>
      </c>
      <c r="O1121" s="24">
        <f>IF(Occurrence!J1121&gt;0,COUNTIFS(Occurrence!$J$2:$J$2441,"&gt;0",Occurrence!$J$2:$J$2441,"&lt;="&amp;Occurrence!J1121)/($B$8+1),0)</f>
        <v/>
      </c>
      <c r="P1121" s="16">
        <f>IF(Occurrence!J1121&gt;0,_xlfn.PERCENTILE.INC(Data!$O$2:$O$2441,($B$4+O1121*($B$5-1))/($B$3-1)),0)</f>
        <v/>
      </c>
      <c r="Q1121" s="16">
        <f>IF(Occurrence!J1121&gt;0,_xlfn.PERCENTILE.INC(Occurrence!$I$2:$I$2441,($B$6+O1121*($B$7-1))/($B$3-1)),0)</f>
        <v/>
      </c>
      <c r="R1121" s="16">
        <f>IF(Occurrence!J1121&gt;0,Occurrence!J1121/Q1121,0)</f>
        <v/>
      </c>
      <c r="S1121" s="9">
        <f>IF(Occurrence!J1121&gt;0,P1121*R1121,0)</f>
        <v/>
      </c>
      <c r="T1121" s="24">
        <f>IF(Occurrence!K1121&gt;0,COUNTIFS(Occurrence!$K$2:$K$2441,"&gt;0",Occurrence!$K$2:$K$2441,"&lt;="&amp;Occurrence!K1121)/($B$9+1),0)</f>
        <v/>
      </c>
      <c r="U1121" s="16">
        <f>IF(Occurrence!K1121&gt;0,_xlfn.PERCENTILE.INC(Data!$O$2:$O$2441,($B$4+T1121*($B$5-1))/($B$3-1)),0)</f>
        <v/>
      </c>
      <c r="V1121" s="16">
        <f>IF(Occurrence!K1121&gt;0,_xlfn.PERCENTILE.INC(Occurrence!$I$2:$I$2441,($B$6+T1121*($B$7-1))/($B$3-1)),0)</f>
        <v/>
      </c>
      <c r="W1121" s="16">
        <f>IF(Occurrence!K1121&gt;0,Occurrence!K1121/V1121,0)</f>
        <v/>
      </c>
      <c r="X1121" s="9">
        <f>IF(Occurrence!K1121&gt;0,U1121*W1121,0)</f>
        <v/>
      </c>
      <c r="Y1121" s="24">
        <f>COUNTIF(Data!$X$2:$X$2441,"&lt;="&amp;Data!X1121)/($B$3+1)</f>
        <v/>
      </c>
      <c r="Z1121" s="16">
        <f>_xlfn.PERCENTILE.INC(Data!$U$2:$U$2441,Y1121)</f>
        <v/>
      </c>
      <c r="AA1121" s="16">
        <f>_xlfn.PERCENTILE.INC(Data!$V$2:$V$2441,Y1121)</f>
        <v/>
      </c>
      <c r="AB1121" s="16">
        <f>Data!X1121-AA1121</f>
        <v/>
      </c>
      <c r="AC1121" s="9">
        <f>Z1121+AB1121</f>
        <v/>
      </c>
      <c r="AD1121" s="24">
        <f>COUNTIF(Data!$Y$2:$Y$2441,"&lt;="&amp;Data!Y1121)/($B$3+1)</f>
        <v/>
      </c>
      <c r="AE1121" s="16">
        <f>_xlfn.PERCENTILE.INC(Data!$U$2:$U$2441,AD1121)</f>
        <v/>
      </c>
      <c r="AF1121" s="16">
        <f>_xlfn.PERCENTILE.INC(Data!$V$2:$V$2441,AD1121)</f>
        <v/>
      </c>
      <c r="AG1121" s="16">
        <f>Data!Y1121-AF1121</f>
        <v/>
      </c>
      <c r="AH1121" s="9">
        <f>AE1121+AG1121</f>
        <v/>
      </c>
    </row>
    <row r="1122">
      <c r="N1122" s="14">
        <f>Data!A1122</f>
        <v/>
      </c>
      <c r="O1122" s="24">
        <f>IF(Occurrence!J1122&gt;0,COUNTIFS(Occurrence!$J$2:$J$2441,"&gt;0",Occurrence!$J$2:$J$2441,"&lt;="&amp;Occurrence!J1122)/($B$8+1),0)</f>
        <v/>
      </c>
      <c r="P1122" s="16">
        <f>IF(Occurrence!J1122&gt;0,_xlfn.PERCENTILE.INC(Data!$O$2:$O$2441,($B$4+O1122*($B$5-1))/($B$3-1)),0)</f>
        <v/>
      </c>
      <c r="Q1122" s="16">
        <f>IF(Occurrence!J1122&gt;0,_xlfn.PERCENTILE.INC(Occurrence!$I$2:$I$2441,($B$6+O1122*($B$7-1))/($B$3-1)),0)</f>
        <v/>
      </c>
      <c r="R1122" s="16">
        <f>IF(Occurrence!J1122&gt;0,Occurrence!J1122/Q1122,0)</f>
        <v/>
      </c>
      <c r="S1122" s="9">
        <f>IF(Occurrence!J1122&gt;0,P1122*R1122,0)</f>
        <v/>
      </c>
      <c r="T1122" s="24">
        <f>IF(Occurrence!K1122&gt;0,COUNTIFS(Occurrence!$K$2:$K$2441,"&gt;0",Occurrence!$K$2:$K$2441,"&lt;="&amp;Occurrence!K1122)/($B$9+1),0)</f>
        <v/>
      </c>
      <c r="U1122" s="16">
        <f>IF(Occurrence!K1122&gt;0,_xlfn.PERCENTILE.INC(Data!$O$2:$O$2441,($B$4+T1122*($B$5-1))/($B$3-1)),0)</f>
        <v/>
      </c>
      <c r="V1122" s="16">
        <f>IF(Occurrence!K1122&gt;0,_xlfn.PERCENTILE.INC(Occurrence!$I$2:$I$2441,($B$6+T1122*($B$7-1))/($B$3-1)),0)</f>
        <v/>
      </c>
      <c r="W1122" s="16">
        <f>IF(Occurrence!K1122&gt;0,Occurrence!K1122/V1122,0)</f>
        <v/>
      </c>
      <c r="X1122" s="9">
        <f>IF(Occurrence!K1122&gt;0,U1122*W1122,0)</f>
        <v/>
      </c>
      <c r="Y1122" s="24">
        <f>COUNTIF(Data!$X$2:$X$2441,"&lt;="&amp;Data!X1122)/($B$3+1)</f>
        <v/>
      </c>
      <c r="Z1122" s="16">
        <f>_xlfn.PERCENTILE.INC(Data!$U$2:$U$2441,Y1122)</f>
        <v/>
      </c>
      <c r="AA1122" s="16">
        <f>_xlfn.PERCENTILE.INC(Data!$V$2:$V$2441,Y1122)</f>
        <v/>
      </c>
      <c r="AB1122" s="16">
        <f>Data!X1122-AA1122</f>
        <v/>
      </c>
      <c r="AC1122" s="9">
        <f>Z1122+AB1122</f>
        <v/>
      </c>
      <c r="AD1122" s="24">
        <f>COUNTIF(Data!$Y$2:$Y$2441,"&lt;="&amp;Data!Y1122)/($B$3+1)</f>
        <v/>
      </c>
      <c r="AE1122" s="16">
        <f>_xlfn.PERCENTILE.INC(Data!$U$2:$U$2441,AD1122)</f>
        <v/>
      </c>
      <c r="AF1122" s="16">
        <f>_xlfn.PERCENTILE.INC(Data!$V$2:$V$2441,AD1122)</f>
        <v/>
      </c>
      <c r="AG1122" s="16">
        <f>Data!Y1122-AF1122</f>
        <v/>
      </c>
      <c r="AH1122" s="9">
        <f>AE1122+AG1122</f>
        <v/>
      </c>
    </row>
    <row r="1123">
      <c r="N1123" s="14">
        <f>Data!A1123</f>
        <v/>
      </c>
      <c r="O1123" s="24">
        <f>IF(Occurrence!J1123&gt;0,COUNTIFS(Occurrence!$J$2:$J$2441,"&gt;0",Occurrence!$J$2:$J$2441,"&lt;="&amp;Occurrence!J1123)/($B$8+1),0)</f>
        <v/>
      </c>
      <c r="P1123" s="16">
        <f>IF(Occurrence!J1123&gt;0,_xlfn.PERCENTILE.INC(Data!$O$2:$O$2441,($B$4+O1123*($B$5-1))/($B$3-1)),0)</f>
        <v/>
      </c>
      <c r="Q1123" s="16">
        <f>IF(Occurrence!J1123&gt;0,_xlfn.PERCENTILE.INC(Occurrence!$I$2:$I$2441,($B$6+O1123*($B$7-1))/($B$3-1)),0)</f>
        <v/>
      </c>
      <c r="R1123" s="16">
        <f>IF(Occurrence!J1123&gt;0,Occurrence!J1123/Q1123,0)</f>
        <v/>
      </c>
      <c r="S1123" s="9">
        <f>IF(Occurrence!J1123&gt;0,P1123*R1123,0)</f>
        <v/>
      </c>
      <c r="T1123" s="24">
        <f>IF(Occurrence!K1123&gt;0,COUNTIFS(Occurrence!$K$2:$K$2441,"&gt;0",Occurrence!$K$2:$K$2441,"&lt;="&amp;Occurrence!K1123)/($B$9+1),0)</f>
        <v/>
      </c>
      <c r="U1123" s="16">
        <f>IF(Occurrence!K1123&gt;0,_xlfn.PERCENTILE.INC(Data!$O$2:$O$2441,($B$4+T1123*($B$5-1))/($B$3-1)),0)</f>
        <v/>
      </c>
      <c r="V1123" s="16">
        <f>IF(Occurrence!K1123&gt;0,_xlfn.PERCENTILE.INC(Occurrence!$I$2:$I$2441,($B$6+T1123*($B$7-1))/($B$3-1)),0)</f>
        <v/>
      </c>
      <c r="W1123" s="16">
        <f>IF(Occurrence!K1123&gt;0,Occurrence!K1123/V1123,0)</f>
        <v/>
      </c>
      <c r="X1123" s="9">
        <f>IF(Occurrence!K1123&gt;0,U1123*W1123,0)</f>
        <v/>
      </c>
      <c r="Y1123" s="24">
        <f>COUNTIF(Data!$X$2:$X$2441,"&lt;="&amp;Data!X1123)/($B$3+1)</f>
        <v/>
      </c>
      <c r="Z1123" s="16">
        <f>_xlfn.PERCENTILE.INC(Data!$U$2:$U$2441,Y1123)</f>
        <v/>
      </c>
      <c r="AA1123" s="16">
        <f>_xlfn.PERCENTILE.INC(Data!$V$2:$V$2441,Y1123)</f>
        <v/>
      </c>
      <c r="AB1123" s="16">
        <f>Data!X1123-AA1123</f>
        <v/>
      </c>
      <c r="AC1123" s="9">
        <f>Z1123+AB1123</f>
        <v/>
      </c>
      <c r="AD1123" s="24">
        <f>COUNTIF(Data!$Y$2:$Y$2441,"&lt;="&amp;Data!Y1123)/($B$3+1)</f>
        <v/>
      </c>
      <c r="AE1123" s="16">
        <f>_xlfn.PERCENTILE.INC(Data!$U$2:$U$2441,AD1123)</f>
        <v/>
      </c>
      <c r="AF1123" s="16">
        <f>_xlfn.PERCENTILE.INC(Data!$V$2:$V$2441,AD1123)</f>
        <v/>
      </c>
      <c r="AG1123" s="16">
        <f>Data!Y1123-AF1123</f>
        <v/>
      </c>
      <c r="AH1123" s="9">
        <f>AE1123+AG1123</f>
        <v/>
      </c>
    </row>
    <row r="1124">
      <c r="N1124" s="14">
        <f>Data!A1124</f>
        <v/>
      </c>
      <c r="O1124" s="24">
        <f>IF(Occurrence!J1124&gt;0,COUNTIFS(Occurrence!$J$2:$J$2441,"&gt;0",Occurrence!$J$2:$J$2441,"&lt;="&amp;Occurrence!J1124)/($B$8+1),0)</f>
        <v/>
      </c>
      <c r="P1124" s="16">
        <f>IF(Occurrence!J1124&gt;0,_xlfn.PERCENTILE.INC(Data!$O$2:$O$2441,($B$4+O1124*($B$5-1))/($B$3-1)),0)</f>
        <v/>
      </c>
      <c r="Q1124" s="16">
        <f>IF(Occurrence!J1124&gt;0,_xlfn.PERCENTILE.INC(Occurrence!$I$2:$I$2441,($B$6+O1124*($B$7-1))/($B$3-1)),0)</f>
        <v/>
      </c>
      <c r="R1124" s="16">
        <f>IF(Occurrence!J1124&gt;0,Occurrence!J1124/Q1124,0)</f>
        <v/>
      </c>
      <c r="S1124" s="9">
        <f>IF(Occurrence!J1124&gt;0,P1124*R1124,0)</f>
        <v/>
      </c>
      <c r="T1124" s="24">
        <f>IF(Occurrence!K1124&gt;0,COUNTIFS(Occurrence!$K$2:$K$2441,"&gt;0",Occurrence!$K$2:$K$2441,"&lt;="&amp;Occurrence!K1124)/($B$9+1),0)</f>
        <v/>
      </c>
      <c r="U1124" s="16">
        <f>IF(Occurrence!K1124&gt;0,_xlfn.PERCENTILE.INC(Data!$O$2:$O$2441,($B$4+T1124*($B$5-1))/($B$3-1)),0)</f>
        <v/>
      </c>
      <c r="V1124" s="16">
        <f>IF(Occurrence!K1124&gt;0,_xlfn.PERCENTILE.INC(Occurrence!$I$2:$I$2441,($B$6+T1124*($B$7-1))/($B$3-1)),0)</f>
        <v/>
      </c>
      <c r="W1124" s="16">
        <f>IF(Occurrence!K1124&gt;0,Occurrence!K1124/V1124,0)</f>
        <v/>
      </c>
      <c r="X1124" s="9">
        <f>IF(Occurrence!K1124&gt;0,U1124*W1124,0)</f>
        <v/>
      </c>
      <c r="Y1124" s="24">
        <f>COUNTIF(Data!$X$2:$X$2441,"&lt;="&amp;Data!X1124)/($B$3+1)</f>
        <v/>
      </c>
      <c r="Z1124" s="16">
        <f>_xlfn.PERCENTILE.INC(Data!$U$2:$U$2441,Y1124)</f>
        <v/>
      </c>
      <c r="AA1124" s="16">
        <f>_xlfn.PERCENTILE.INC(Data!$V$2:$V$2441,Y1124)</f>
        <v/>
      </c>
      <c r="AB1124" s="16">
        <f>Data!X1124-AA1124</f>
        <v/>
      </c>
      <c r="AC1124" s="9">
        <f>Z1124+AB1124</f>
        <v/>
      </c>
      <c r="AD1124" s="24">
        <f>COUNTIF(Data!$Y$2:$Y$2441,"&lt;="&amp;Data!Y1124)/($B$3+1)</f>
        <v/>
      </c>
      <c r="AE1124" s="16">
        <f>_xlfn.PERCENTILE.INC(Data!$U$2:$U$2441,AD1124)</f>
        <v/>
      </c>
      <c r="AF1124" s="16">
        <f>_xlfn.PERCENTILE.INC(Data!$V$2:$V$2441,AD1124)</f>
        <v/>
      </c>
      <c r="AG1124" s="16">
        <f>Data!Y1124-AF1124</f>
        <v/>
      </c>
      <c r="AH1124" s="9">
        <f>AE1124+AG1124</f>
        <v/>
      </c>
    </row>
    <row r="1125">
      <c r="N1125" s="14">
        <f>Data!A1125</f>
        <v/>
      </c>
      <c r="O1125" s="24">
        <f>IF(Occurrence!J1125&gt;0,COUNTIFS(Occurrence!$J$2:$J$2441,"&gt;0",Occurrence!$J$2:$J$2441,"&lt;="&amp;Occurrence!J1125)/($B$8+1),0)</f>
        <v/>
      </c>
      <c r="P1125" s="16">
        <f>IF(Occurrence!J1125&gt;0,_xlfn.PERCENTILE.INC(Data!$O$2:$O$2441,($B$4+O1125*($B$5-1))/($B$3-1)),0)</f>
        <v/>
      </c>
      <c r="Q1125" s="16">
        <f>IF(Occurrence!J1125&gt;0,_xlfn.PERCENTILE.INC(Occurrence!$I$2:$I$2441,($B$6+O1125*($B$7-1))/($B$3-1)),0)</f>
        <v/>
      </c>
      <c r="R1125" s="16">
        <f>IF(Occurrence!J1125&gt;0,Occurrence!J1125/Q1125,0)</f>
        <v/>
      </c>
      <c r="S1125" s="9">
        <f>IF(Occurrence!J1125&gt;0,P1125*R1125,0)</f>
        <v/>
      </c>
      <c r="T1125" s="24">
        <f>IF(Occurrence!K1125&gt;0,COUNTIFS(Occurrence!$K$2:$K$2441,"&gt;0",Occurrence!$K$2:$K$2441,"&lt;="&amp;Occurrence!K1125)/($B$9+1),0)</f>
        <v/>
      </c>
      <c r="U1125" s="16">
        <f>IF(Occurrence!K1125&gt;0,_xlfn.PERCENTILE.INC(Data!$O$2:$O$2441,($B$4+T1125*($B$5-1))/($B$3-1)),0)</f>
        <v/>
      </c>
      <c r="V1125" s="16">
        <f>IF(Occurrence!K1125&gt;0,_xlfn.PERCENTILE.INC(Occurrence!$I$2:$I$2441,($B$6+T1125*($B$7-1))/($B$3-1)),0)</f>
        <v/>
      </c>
      <c r="W1125" s="16">
        <f>IF(Occurrence!K1125&gt;0,Occurrence!K1125/V1125,0)</f>
        <v/>
      </c>
      <c r="X1125" s="9">
        <f>IF(Occurrence!K1125&gt;0,U1125*W1125,0)</f>
        <v/>
      </c>
      <c r="Y1125" s="24">
        <f>COUNTIF(Data!$X$2:$X$2441,"&lt;="&amp;Data!X1125)/($B$3+1)</f>
        <v/>
      </c>
      <c r="Z1125" s="16">
        <f>_xlfn.PERCENTILE.INC(Data!$U$2:$U$2441,Y1125)</f>
        <v/>
      </c>
      <c r="AA1125" s="16">
        <f>_xlfn.PERCENTILE.INC(Data!$V$2:$V$2441,Y1125)</f>
        <v/>
      </c>
      <c r="AB1125" s="16">
        <f>Data!X1125-AA1125</f>
        <v/>
      </c>
      <c r="AC1125" s="9">
        <f>Z1125+AB1125</f>
        <v/>
      </c>
      <c r="AD1125" s="24">
        <f>COUNTIF(Data!$Y$2:$Y$2441,"&lt;="&amp;Data!Y1125)/($B$3+1)</f>
        <v/>
      </c>
      <c r="AE1125" s="16">
        <f>_xlfn.PERCENTILE.INC(Data!$U$2:$U$2441,AD1125)</f>
        <v/>
      </c>
      <c r="AF1125" s="16">
        <f>_xlfn.PERCENTILE.INC(Data!$V$2:$V$2441,AD1125)</f>
        <v/>
      </c>
      <c r="AG1125" s="16">
        <f>Data!Y1125-AF1125</f>
        <v/>
      </c>
      <c r="AH1125" s="9">
        <f>AE1125+AG1125</f>
        <v/>
      </c>
    </row>
    <row r="1126">
      <c r="N1126" s="14">
        <f>Data!A1126</f>
        <v/>
      </c>
      <c r="O1126" s="24">
        <f>IF(Occurrence!J1126&gt;0,COUNTIFS(Occurrence!$J$2:$J$2441,"&gt;0",Occurrence!$J$2:$J$2441,"&lt;="&amp;Occurrence!J1126)/($B$8+1),0)</f>
        <v/>
      </c>
      <c r="P1126" s="16">
        <f>IF(Occurrence!J1126&gt;0,_xlfn.PERCENTILE.INC(Data!$O$2:$O$2441,($B$4+O1126*($B$5-1))/($B$3-1)),0)</f>
        <v/>
      </c>
      <c r="Q1126" s="16">
        <f>IF(Occurrence!J1126&gt;0,_xlfn.PERCENTILE.INC(Occurrence!$I$2:$I$2441,($B$6+O1126*($B$7-1))/($B$3-1)),0)</f>
        <v/>
      </c>
      <c r="R1126" s="16">
        <f>IF(Occurrence!J1126&gt;0,Occurrence!J1126/Q1126,0)</f>
        <v/>
      </c>
      <c r="S1126" s="9">
        <f>IF(Occurrence!J1126&gt;0,P1126*R1126,0)</f>
        <v/>
      </c>
      <c r="T1126" s="24">
        <f>IF(Occurrence!K1126&gt;0,COUNTIFS(Occurrence!$K$2:$K$2441,"&gt;0",Occurrence!$K$2:$K$2441,"&lt;="&amp;Occurrence!K1126)/($B$9+1),0)</f>
        <v/>
      </c>
      <c r="U1126" s="16">
        <f>IF(Occurrence!K1126&gt;0,_xlfn.PERCENTILE.INC(Data!$O$2:$O$2441,($B$4+T1126*($B$5-1))/($B$3-1)),0)</f>
        <v/>
      </c>
      <c r="V1126" s="16">
        <f>IF(Occurrence!K1126&gt;0,_xlfn.PERCENTILE.INC(Occurrence!$I$2:$I$2441,($B$6+T1126*($B$7-1))/($B$3-1)),0)</f>
        <v/>
      </c>
      <c r="W1126" s="16">
        <f>IF(Occurrence!K1126&gt;0,Occurrence!K1126/V1126,0)</f>
        <v/>
      </c>
      <c r="X1126" s="9">
        <f>IF(Occurrence!K1126&gt;0,U1126*W1126,0)</f>
        <v/>
      </c>
      <c r="Y1126" s="24">
        <f>COUNTIF(Data!$X$2:$X$2441,"&lt;="&amp;Data!X1126)/($B$3+1)</f>
        <v/>
      </c>
      <c r="Z1126" s="16">
        <f>_xlfn.PERCENTILE.INC(Data!$U$2:$U$2441,Y1126)</f>
        <v/>
      </c>
      <c r="AA1126" s="16">
        <f>_xlfn.PERCENTILE.INC(Data!$V$2:$V$2441,Y1126)</f>
        <v/>
      </c>
      <c r="AB1126" s="16">
        <f>Data!X1126-AA1126</f>
        <v/>
      </c>
      <c r="AC1126" s="9">
        <f>Z1126+AB1126</f>
        <v/>
      </c>
      <c r="AD1126" s="24">
        <f>COUNTIF(Data!$Y$2:$Y$2441,"&lt;="&amp;Data!Y1126)/($B$3+1)</f>
        <v/>
      </c>
      <c r="AE1126" s="16">
        <f>_xlfn.PERCENTILE.INC(Data!$U$2:$U$2441,AD1126)</f>
        <v/>
      </c>
      <c r="AF1126" s="16">
        <f>_xlfn.PERCENTILE.INC(Data!$V$2:$V$2441,AD1126)</f>
        <v/>
      </c>
      <c r="AG1126" s="16">
        <f>Data!Y1126-AF1126</f>
        <v/>
      </c>
      <c r="AH1126" s="9">
        <f>AE1126+AG1126</f>
        <v/>
      </c>
    </row>
    <row r="1127">
      <c r="N1127" s="14">
        <f>Data!A1127</f>
        <v/>
      </c>
      <c r="O1127" s="24">
        <f>IF(Occurrence!J1127&gt;0,COUNTIFS(Occurrence!$J$2:$J$2441,"&gt;0",Occurrence!$J$2:$J$2441,"&lt;="&amp;Occurrence!J1127)/($B$8+1),0)</f>
        <v/>
      </c>
      <c r="P1127" s="16">
        <f>IF(Occurrence!J1127&gt;0,_xlfn.PERCENTILE.INC(Data!$O$2:$O$2441,($B$4+O1127*($B$5-1))/($B$3-1)),0)</f>
        <v/>
      </c>
      <c r="Q1127" s="16">
        <f>IF(Occurrence!J1127&gt;0,_xlfn.PERCENTILE.INC(Occurrence!$I$2:$I$2441,($B$6+O1127*($B$7-1))/($B$3-1)),0)</f>
        <v/>
      </c>
      <c r="R1127" s="16">
        <f>IF(Occurrence!J1127&gt;0,Occurrence!J1127/Q1127,0)</f>
        <v/>
      </c>
      <c r="S1127" s="9">
        <f>IF(Occurrence!J1127&gt;0,P1127*R1127,0)</f>
        <v/>
      </c>
      <c r="T1127" s="24">
        <f>IF(Occurrence!K1127&gt;0,COUNTIFS(Occurrence!$K$2:$K$2441,"&gt;0",Occurrence!$K$2:$K$2441,"&lt;="&amp;Occurrence!K1127)/($B$9+1),0)</f>
        <v/>
      </c>
      <c r="U1127" s="16">
        <f>IF(Occurrence!K1127&gt;0,_xlfn.PERCENTILE.INC(Data!$O$2:$O$2441,($B$4+T1127*($B$5-1))/($B$3-1)),0)</f>
        <v/>
      </c>
      <c r="V1127" s="16">
        <f>IF(Occurrence!K1127&gt;0,_xlfn.PERCENTILE.INC(Occurrence!$I$2:$I$2441,($B$6+T1127*($B$7-1))/($B$3-1)),0)</f>
        <v/>
      </c>
      <c r="W1127" s="16">
        <f>IF(Occurrence!K1127&gt;0,Occurrence!K1127/V1127,0)</f>
        <v/>
      </c>
      <c r="X1127" s="9">
        <f>IF(Occurrence!K1127&gt;0,U1127*W1127,0)</f>
        <v/>
      </c>
      <c r="Y1127" s="24">
        <f>COUNTIF(Data!$X$2:$X$2441,"&lt;="&amp;Data!X1127)/($B$3+1)</f>
        <v/>
      </c>
      <c r="Z1127" s="16">
        <f>_xlfn.PERCENTILE.INC(Data!$U$2:$U$2441,Y1127)</f>
        <v/>
      </c>
      <c r="AA1127" s="16">
        <f>_xlfn.PERCENTILE.INC(Data!$V$2:$V$2441,Y1127)</f>
        <v/>
      </c>
      <c r="AB1127" s="16">
        <f>Data!X1127-AA1127</f>
        <v/>
      </c>
      <c r="AC1127" s="9">
        <f>Z1127+AB1127</f>
        <v/>
      </c>
      <c r="AD1127" s="24">
        <f>COUNTIF(Data!$Y$2:$Y$2441,"&lt;="&amp;Data!Y1127)/($B$3+1)</f>
        <v/>
      </c>
      <c r="AE1127" s="16">
        <f>_xlfn.PERCENTILE.INC(Data!$U$2:$U$2441,AD1127)</f>
        <v/>
      </c>
      <c r="AF1127" s="16">
        <f>_xlfn.PERCENTILE.INC(Data!$V$2:$V$2441,AD1127)</f>
        <v/>
      </c>
      <c r="AG1127" s="16">
        <f>Data!Y1127-AF1127</f>
        <v/>
      </c>
      <c r="AH1127" s="9">
        <f>AE1127+AG1127</f>
        <v/>
      </c>
    </row>
    <row r="1128">
      <c r="N1128" s="14">
        <f>Data!A1128</f>
        <v/>
      </c>
      <c r="O1128" s="24">
        <f>IF(Occurrence!J1128&gt;0,COUNTIFS(Occurrence!$J$2:$J$2441,"&gt;0",Occurrence!$J$2:$J$2441,"&lt;="&amp;Occurrence!J1128)/($B$8+1),0)</f>
        <v/>
      </c>
      <c r="P1128" s="16">
        <f>IF(Occurrence!J1128&gt;0,_xlfn.PERCENTILE.INC(Data!$O$2:$O$2441,($B$4+O1128*($B$5-1))/($B$3-1)),0)</f>
        <v/>
      </c>
      <c r="Q1128" s="16">
        <f>IF(Occurrence!J1128&gt;0,_xlfn.PERCENTILE.INC(Occurrence!$I$2:$I$2441,($B$6+O1128*($B$7-1))/($B$3-1)),0)</f>
        <v/>
      </c>
      <c r="R1128" s="16">
        <f>IF(Occurrence!J1128&gt;0,Occurrence!J1128/Q1128,0)</f>
        <v/>
      </c>
      <c r="S1128" s="9">
        <f>IF(Occurrence!J1128&gt;0,P1128*R1128,0)</f>
        <v/>
      </c>
      <c r="T1128" s="24">
        <f>IF(Occurrence!K1128&gt;0,COUNTIFS(Occurrence!$K$2:$K$2441,"&gt;0",Occurrence!$K$2:$K$2441,"&lt;="&amp;Occurrence!K1128)/($B$9+1),0)</f>
        <v/>
      </c>
      <c r="U1128" s="16">
        <f>IF(Occurrence!K1128&gt;0,_xlfn.PERCENTILE.INC(Data!$O$2:$O$2441,($B$4+T1128*($B$5-1))/($B$3-1)),0)</f>
        <v/>
      </c>
      <c r="V1128" s="16">
        <f>IF(Occurrence!K1128&gt;0,_xlfn.PERCENTILE.INC(Occurrence!$I$2:$I$2441,($B$6+T1128*($B$7-1))/($B$3-1)),0)</f>
        <v/>
      </c>
      <c r="W1128" s="16">
        <f>IF(Occurrence!K1128&gt;0,Occurrence!K1128/V1128,0)</f>
        <v/>
      </c>
      <c r="X1128" s="9">
        <f>IF(Occurrence!K1128&gt;0,U1128*W1128,0)</f>
        <v/>
      </c>
      <c r="Y1128" s="24">
        <f>COUNTIF(Data!$X$2:$X$2441,"&lt;="&amp;Data!X1128)/($B$3+1)</f>
        <v/>
      </c>
      <c r="Z1128" s="16">
        <f>_xlfn.PERCENTILE.INC(Data!$U$2:$U$2441,Y1128)</f>
        <v/>
      </c>
      <c r="AA1128" s="16">
        <f>_xlfn.PERCENTILE.INC(Data!$V$2:$V$2441,Y1128)</f>
        <v/>
      </c>
      <c r="AB1128" s="16">
        <f>Data!X1128-AA1128</f>
        <v/>
      </c>
      <c r="AC1128" s="9">
        <f>Z1128+AB1128</f>
        <v/>
      </c>
      <c r="AD1128" s="24">
        <f>COUNTIF(Data!$Y$2:$Y$2441,"&lt;="&amp;Data!Y1128)/($B$3+1)</f>
        <v/>
      </c>
      <c r="AE1128" s="16">
        <f>_xlfn.PERCENTILE.INC(Data!$U$2:$U$2441,AD1128)</f>
        <v/>
      </c>
      <c r="AF1128" s="16">
        <f>_xlfn.PERCENTILE.INC(Data!$V$2:$V$2441,AD1128)</f>
        <v/>
      </c>
      <c r="AG1128" s="16">
        <f>Data!Y1128-AF1128</f>
        <v/>
      </c>
      <c r="AH1128" s="9">
        <f>AE1128+AG1128</f>
        <v/>
      </c>
    </row>
    <row r="1129">
      <c r="N1129" s="14">
        <f>Data!A1129</f>
        <v/>
      </c>
      <c r="O1129" s="24">
        <f>IF(Occurrence!J1129&gt;0,COUNTIFS(Occurrence!$J$2:$J$2441,"&gt;0",Occurrence!$J$2:$J$2441,"&lt;="&amp;Occurrence!J1129)/($B$8+1),0)</f>
        <v/>
      </c>
      <c r="P1129" s="16">
        <f>IF(Occurrence!J1129&gt;0,_xlfn.PERCENTILE.INC(Data!$O$2:$O$2441,($B$4+O1129*($B$5-1))/($B$3-1)),0)</f>
        <v/>
      </c>
      <c r="Q1129" s="16">
        <f>IF(Occurrence!J1129&gt;0,_xlfn.PERCENTILE.INC(Occurrence!$I$2:$I$2441,($B$6+O1129*($B$7-1))/($B$3-1)),0)</f>
        <v/>
      </c>
      <c r="R1129" s="16">
        <f>IF(Occurrence!J1129&gt;0,Occurrence!J1129/Q1129,0)</f>
        <v/>
      </c>
      <c r="S1129" s="9">
        <f>IF(Occurrence!J1129&gt;0,P1129*R1129,0)</f>
        <v/>
      </c>
      <c r="T1129" s="24">
        <f>IF(Occurrence!K1129&gt;0,COUNTIFS(Occurrence!$K$2:$K$2441,"&gt;0",Occurrence!$K$2:$K$2441,"&lt;="&amp;Occurrence!K1129)/($B$9+1),0)</f>
        <v/>
      </c>
      <c r="U1129" s="16">
        <f>IF(Occurrence!K1129&gt;0,_xlfn.PERCENTILE.INC(Data!$O$2:$O$2441,($B$4+T1129*($B$5-1))/($B$3-1)),0)</f>
        <v/>
      </c>
      <c r="V1129" s="16">
        <f>IF(Occurrence!K1129&gt;0,_xlfn.PERCENTILE.INC(Occurrence!$I$2:$I$2441,($B$6+T1129*($B$7-1))/($B$3-1)),0)</f>
        <v/>
      </c>
      <c r="W1129" s="16">
        <f>IF(Occurrence!K1129&gt;0,Occurrence!K1129/V1129,0)</f>
        <v/>
      </c>
      <c r="X1129" s="9">
        <f>IF(Occurrence!K1129&gt;0,U1129*W1129,0)</f>
        <v/>
      </c>
      <c r="Y1129" s="24">
        <f>COUNTIF(Data!$X$2:$X$2441,"&lt;="&amp;Data!X1129)/($B$3+1)</f>
        <v/>
      </c>
      <c r="Z1129" s="16">
        <f>_xlfn.PERCENTILE.INC(Data!$U$2:$U$2441,Y1129)</f>
        <v/>
      </c>
      <c r="AA1129" s="16">
        <f>_xlfn.PERCENTILE.INC(Data!$V$2:$V$2441,Y1129)</f>
        <v/>
      </c>
      <c r="AB1129" s="16">
        <f>Data!X1129-AA1129</f>
        <v/>
      </c>
      <c r="AC1129" s="9">
        <f>Z1129+AB1129</f>
        <v/>
      </c>
      <c r="AD1129" s="24">
        <f>COUNTIF(Data!$Y$2:$Y$2441,"&lt;="&amp;Data!Y1129)/($B$3+1)</f>
        <v/>
      </c>
      <c r="AE1129" s="16">
        <f>_xlfn.PERCENTILE.INC(Data!$U$2:$U$2441,AD1129)</f>
        <v/>
      </c>
      <c r="AF1129" s="16">
        <f>_xlfn.PERCENTILE.INC(Data!$V$2:$V$2441,AD1129)</f>
        <v/>
      </c>
      <c r="AG1129" s="16">
        <f>Data!Y1129-AF1129</f>
        <v/>
      </c>
      <c r="AH1129" s="9">
        <f>AE1129+AG1129</f>
        <v/>
      </c>
    </row>
    <row r="1130">
      <c r="N1130" s="14">
        <f>Data!A1130</f>
        <v/>
      </c>
      <c r="O1130" s="24">
        <f>IF(Occurrence!J1130&gt;0,COUNTIFS(Occurrence!$J$2:$J$2441,"&gt;0",Occurrence!$J$2:$J$2441,"&lt;="&amp;Occurrence!J1130)/($B$8+1),0)</f>
        <v/>
      </c>
      <c r="P1130" s="16">
        <f>IF(Occurrence!J1130&gt;0,_xlfn.PERCENTILE.INC(Data!$O$2:$O$2441,($B$4+O1130*($B$5-1))/($B$3-1)),0)</f>
        <v/>
      </c>
      <c r="Q1130" s="16">
        <f>IF(Occurrence!J1130&gt;0,_xlfn.PERCENTILE.INC(Occurrence!$I$2:$I$2441,($B$6+O1130*($B$7-1))/($B$3-1)),0)</f>
        <v/>
      </c>
      <c r="R1130" s="16">
        <f>IF(Occurrence!J1130&gt;0,Occurrence!J1130/Q1130,0)</f>
        <v/>
      </c>
      <c r="S1130" s="9">
        <f>IF(Occurrence!J1130&gt;0,P1130*R1130,0)</f>
        <v/>
      </c>
      <c r="T1130" s="24">
        <f>IF(Occurrence!K1130&gt;0,COUNTIFS(Occurrence!$K$2:$K$2441,"&gt;0",Occurrence!$K$2:$K$2441,"&lt;="&amp;Occurrence!K1130)/($B$9+1),0)</f>
        <v/>
      </c>
      <c r="U1130" s="16">
        <f>IF(Occurrence!K1130&gt;0,_xlfn.PERCENTILE.INC(Data!$O$2:$O$2441,($B$4+T1130*($B$5-1))/($B$3-1)),0)</f>
        <v/>
      </c>
      <c r="V1130" s="16">
        <f>IF(Occurrence!K1130&gt;0,_xlfn.PERCENTILE.INC(Occurrence!$I$2:$I$2441,($B$6+T1130*($B$7-1))/($B$3-1)),0)</f>
        <v/>
      </c>
      <c r="W1130" s="16">
        <f>IF(Occurrence!K1130&gt;0,Occurrence!K1130/V1130,0)</f>
        <v/>
      </c>
      <c r="X1130" s="9">
        <f>IF(Occurrence!K1130&gt;0,U1130*W1130,0)</f>
        <v/>
      </c>
      <c r="Y1130" s="24">
        <f>COUNTIF(Data!$X$2:$X$2441,"&lt;="&amp;Data!X1130)/($B$3+1)</f>
        <v/>
      </c>
      <c r="Z1130" s="16">
        <f>_xlfn.PERCENTILE.INC(Data!$U$2:$U$2441,Y1130)</f>
        <v/>
      </c>
      <c r="AA1130" s="16">
        <f>_xlfn.PERCENTILE.INC(Data!$V$2:$V$2441,Y1130)</f>
        <v/>
      </c>
      <c r="AB1130" s="16">
        <f>Data!X1130-AA1130</f>
        <v/>
      </c>
      <c r="AC1130" s="9">
        <f>Z1130+AB1130</f>
        <v/>
      </c>
      <c r="AD1130" s="24">
        <f>COUNTIF(Data!$Y$2:$Y$2441,"&lt;="&amp;Data!Y1130)/($B$3+1)</f>
        <v/>
      </c>
      <c r="AE1130" s="16">
        <f>_xlfn.PERCENTILE.INC(Data!$U$2:$U$2441,AD1130)</f>
        <v/>
      </c>
      <c r="AF1130" s="16">
        <f>_xlfn.PERCENTILE.INC(Data!$V$2:$V$2441,AD1130)</f>
        <v/>
      </c>
      <c r="AG1130" s="16">
        <f>Data!Y1130-AF1130</f>
        <v/>
      </c>
      <c r="AH1130" s="9">
        <f>AE1130+AG1130</f>
        <v/>
      </c>
    </row>
    <row r="1131">
      <c r="N1131" s="14">
        <f>Data!A1131</f>
        <v/>
      </c>
      <c r="O1131" s="24">
        <f>IF(Occurrence!J1131&gt;0,COUNTIFS(Occurrence!$J$2:$J$2441,"&gt;0",Occurrence!$J$2:$J$2441,"&lt;="&amp;Occurrence!J1131)/($B$8+1),0)</f>
        <v/>
      </c>
      <c r="P1131" s="16">
        <f>IF(Occurrence!J1131&gt;0,_xlfn.PERCENTILE.INC(Data!$O$2:$O$2441,($B$4+O1131*($B$5-1))/($B$3-1)),0)</f>
        <v/>
      </c>
      <c r="Q1131" s="16">
        <f>IF(Occurrence!J1131&gt;0,_xlfn.PERCENTILE.INC(Occurrence!$I$2:$I$2441,($B$6+O1131*($B$7-1))/($B$3-1)),0)</f>
        <v/>
      </c>
      <c r="R1131" s="16">
        <f>IF(Occurrence!J1131&gt;0,Occurrence!J1131/Q1131,0)</f>
        <v/>
      </c>
      <c r="S1131" s="9">
        <f>IF(Occurrence!J1131&gt;0,P1131*R1131,0)</f>
        <v/>
      </c>
      <c r="T1131" s="24">
        <f>IF(Occurrence!K1131&gt;0,COUNTIFS(Occurrence!$K$2:$K$2441,"&gt;0",Occurrence!$K$2:$K$2441,"&lt;="&amp;Occurrence!K1131)/($B$9+1),0)</f>
        <v/>
      </c>
      <c r="U1131" s="16">
        <f>IF(Occurrence!K1131&gt;0,_xlfn.PERCENTILE.INC(Data!$O$2:$O$2441,($B$4+T1131*($B$5-1))/($B$3-1)),0)</f>
        <v/>
      </c>
      <c r="V1131" s="16">
        <f>IF(Occurrence!K1131&gt;0,_xlfn.PERCENTILE.INC(Occurrence!$I$2:$I$2441,($B$6+T1131*($B$7-1))/($B$3-1)),0)</f>
        <v/>
      </c>
      <c r="W1131" s="16">
        <f>IF(Occurrence!K1131&gt;0,Occurrence!K1131/V1131,0)</f>
        <v/>
      </c>
      <c r="X1131" s="9">
        <f>IF(Occurrence!K1131&gt;0,U1131*W1131,0)</f>
        <v/>
      </c>
      <c r="Y1131" s="24">
        <f>COUNTIF(Data!$X$2:$X$2441,"&lt;="&amp;Data!X1131)/($B$3+1)</f>
        <v/>
      </c>
      <c r="Z1131" s="16">
        <f>_xlfn.PERCENTILE.INC(Data!$U$2:$U$2441,Y1131)</f>
        <v/>
      </c>
      <c r="AA1131" s="16">
        <f>_xlfn.PERCENTILE.INC(Data!$V$2:$V$2441,Y1131)</f>
        <v/>
      </c>
      <c r="AB1131" s="16">
        <f>Data!X1131-AA1131</f>
        <v/>
      </c>
      <c r="AC1131" s="9">
        <f>Z1131+AB1131</f>
        <v/>
      </c>
      <c r="AD1131" s="24">
        <f>COUNTIF(Data!$Y$2:$Y$2441,"&lt;="&amp;Data!Y1131)/($B$3+1)</f>
        <v/>
      </c>
      <c r="AE1131" s="16">
        <f>_xlfn.PERCENTILE.INC(Data!$U$2:$U$2441,AD1131)</f>
        <v/>
      </c>
      <c r="AF1131" s="16">
        <f>_xlfn.PERCENTILE.INC(Data!$V$2:$V$2441,AD1131)</f>
        <v/>
      </c>
      <c r="AG1131" s="16">
        <f>Data!Y1131-AF1131</f>
        <v/>
      </c>
      <c r="AH1131" s="9">
        <f>AE1131+AG1131</f>
        <v/>
      </c>
    </row>
    <row r="1132">
      <c r="N1132" s="14">
        <f>Data!A1132</f>
        <v/>
      </c>
      <c r="O1132" s="24">
        <f>IF(Occurrence!J1132&gt;0,COUNTIFS(Occurrence!$J$2:$J$2441,"&gt;0",Occurrence!$J$2:$J$2441,"&lt;="&amp;Occurrence!J1132)/($B$8+1),0)</f>
        <v/>
      </c>
      <c r="P1132" s="16">
        <f>IF(Occurrence!J1132&gt;0,_xlfn.PERCENTILE.INC(Data!$O$2:$O$2441,($B$4+O1132*($B$5-1))/($B$3-1)),0)</f>
        <v/>
      </c>
      <c r="Q1132" s="16">
        <f>IF(Occurrence!J1132&gt;0,_xlfn.PERCENTILE.INC(Occurrence!$I$2:$I$2441,($B$6+O1132*($B$7-1))/($B$3-1)),0)</f>
        <v/>
      </c>
      <c r="R1132" s="16">
        <f>IF(Occurrence!J1132&gt;0,Occurrence!J1132/Q1132,0)</f>
        <v/>
      </c>
      <c r="S1132" s="9">
        <f>IF(Occurrence!J1132&gt;0,P1132*R1132,0)</f>
        <v/>
      </c>
      <c r="T1132" s="24">
        <f>IF(Occurrence!K1132&gt;0,COUNTIFS(Occurrence!$K$2:$K$2441,"&gt;0",Occurrence!$K$2:$K$2441,"&lt;="&amp;Occurrence!K1132)/($B$9+1),0)</f>
        <v/>
      </c>
      <c r="U1132" s="16">
        <f>IF(Occurrence!K1132&gt;0,_xlfn.PERCENTILE.INC(Data!$O$2:$O$2441,($B$4+T1132*($B$5-1))/($B$3-1)),0)</f>
        <v/>
      </c>
      <c r="V1132" s="16">
        <f>IF(Occurrence!K1132&gt;0,_xlfn.PERCENTILE.INC(Occurrence!$I$2:$I$2441,($B$6+T1132*($B$7-1))/($B$3-1)),0)</f>
        <v/>
      </c>
      <c r="W1132" s="16">
        <f>IF(Occurrence!K1132&gt;0,Occurrence!K1132/V1132,0)</f>
        <v/>
      </c>
      <c r="X1132" s="9">
        <f>IF(Occurrence!K1132&gt;0,U1132*W1132,0)</f>
        <v/>
      </c>
      <c r="Y1132" s="24">
        <f>COUNTIF(Data!$X$2:$X$2441,"&lt;="&amp;Data!X1132)/($B$3+1)</f>
        <v/>
      </c>
      <c r="Z1132" s="16">
        <f>_xlfn.PERCENTILE.INC(Data!$U$2:$U$2441,Y1132)</f>
        <v/>
      </c>
      <c r="AA1132" s="16">
        <f>_xlfn.PERCENTILE.INC(Data!$V$2:$V$2441,Y1132)</f>
        <v/>
      </c>
      <c r="AB1132" s="16">
        <f>Data!X1132-AA1132</f>
        <v/>
      </c>
      <c r="AC1132" s="9">
        <f>Z1132+AB1132</f>
        <v/>
      </c>
      <c r="AD1132" s="24">
        <f>COUNTIF(Data!$Y$2:$Y$2441,"&lt;="&amp;Data!Y1132)/($B$3+1)</f>
        <v/>
      </c>
      <c r="AE1132" s="16">
        <f>_xlfn.PERCENTILE.INC(Data!$U$2:$U$2441,AD1132)</f>
        <v/>
      </c>
      <c r="AF1132" s="16">
        <f>_xlfn.PERCENTILE.INC(Data!$V$2:$V$2441,AD1132)</f>
        <v/>
      </c>
      <c r="AG1132" s="16">
        <f>Data!Y1132-AF1132</f>
        <v/>
      </c>
      <c r="AH1132" s="9">
        <f>AE1132+AG1132</f>
        <v/>
      </c>
    </row>
    <row r="1133">
      <c r="N1133" s="14">
        <f>Data!A1133</f>
        <v/>
      </c>
      <c r="O1133" s="24">
        <f>IF(Occurrence!J1133&gt;0,COUNTIFS(Occurrence!$J$2:$J$2441,"&gt;0",Occurrence!$J$2:$J$2441,"&lt;="&amp;Occurrence!J1133)/($B$8+1),0)</f>
        <v/>
      </c>
      <c r="P1133" s="16">
        <f>IF(Occurrence!J1133&gt;0,_xlfn.PERCENTILE.INC(Data!$O$2:$O$2441,($B$4+O1133*($B$5-1))/($B$3-1)),0)</f>
        <v/>
      </c>
      <c r="Q1133" s="16">
        <f>IF(Occurrence!J1133&gt;0,_xlfn.PERCENTILE.INC(Occurrence!$I$2:$I$2441,($B$6+O1133*($B$7-1))/($B$3-1)),0)</f>
        <v/>
      </c>
      <c r="R1133" s="16">
        <f>IF(Occurrence!J1133&gt;0,Occurrence!J1133/Q1133,0)</f>
        <v/>
      </c>
      <c r="S1133" s="9">
        <f>IF(Occurrence!J1133&gt;0,P1133*R1133,0)</f>
        <v/>
      </c>
      <c r="T1133" s="24">
        <f>IF(Occurrence!K1133&gt;0,COUNTIFS(Occurrence!$K$2:$K$2441,"&gt;0",Occurrence!$K$2:$K$2441,"&lt;="&amp;Occurrence!K1133)/($B$9+1),0)</f>
        <v/>
      </c>
      <c r="U1133" s="16">
        <f>IF(Occurrence!K1133&gt;0,_xlfn.PERCENTILE.INC(Data!$O$2:$O$2441,($B$4+T1133*($B$5-1))/($B$3-1)),0)</f>
        <v/>
      </c>
      <c r="V1133" s="16">
        <f>IF(Occurrence!K1133&gt;0,_xlfn.PERCENTILE.INC(Occurrence!$I$2:$I$2441,($B$6+T1133*($B$7-1))/($B$3-1)),0)</f>
        <v/>
      </c>
      <c r="W1133" s="16">
        <f>IF(Occurrence!K1133&gt;0,Occurrence!K1133/V1133,0)</f>
        <v/>
      </c>
      <c r="X1133" s="9">
        <f>IF(Occurrence!K1133&gt;0,U1133*W1133,0)</f>
        <v/>
      </c>
      <c r="Y1133" s="24">
        <f>COUNTIF(Data!$X$2:$X$2441,"&lt;="&amp;Data!X1133)/($B$3+1)</f>
        <v/>
      </c>
      <c r="Z1133" s="16">
        <f>_xlfn.PERCENTILE.INC(Data!$U$2:$U$2441,Y1133)</f>
        <v/>
      </c>
      <c r="AA1133" s="16">
        <f>_xlfn.PERCENTILE.INC(Data!$V$2:$V$2441,Y1133)</f>
        <v/>
      </c>
      <c r="AB1133" s="16">
        <f>Data!X1133-AA1133</f>
        <v/>
      </c>
      <c r="AC1133" s="9">
        <f>Z1133+AB1133</f>
        <v/>
      </c>
      <c r="AD1133" s="24">
        <f>COUNTIF(Data!$Y$2:$Y$2441,"&lt;="&amp;Data!Y1133)/($B$3+1)</f>
        <v/>
      </c>
      <c r="AE1133" s="16">
        <f>_xlfn.PERCENTILE.INC(Data!$U$2:$U$2441,AD1133)</f>
        <v/>
      </c>
      <c r="AF1133" s="16">
        <f>_xlfn.PERCENTILE.INC(Data!$V$2:$V$2441,AD1133)</f>
        <v/>
      </c>
      <c r="AG1133" s="16">
        <f>Data!Y1133-AF1133</f>
        <v/>
      </c>
      <c r="AH1133" s="9">
        <f>AE1133+AG1133</f>
        <v/>
      </c>
    </row>
    <row r="1134">
      <c r="N1134" s="14">
        <f>Data!A1134</f>
        <v/>
      </c>
      <c r="O1134" s="24">
        <f>IF(Occurrence!J1134&gt;0,COUNTIFS(Occurrence!$J$2:$J$2441,"&gt;0",Occurrence!$J$2:$J$2441,"&lt;="&amp;Occurrence!J1134)/($B$8+1),0)</f>
        <v/>
      </c>
      <c r="P1134" s="16">
        <f>IF(Occurrence!J1134&gt;0,_xlfn.PERCENTILE.INC(Data!$O$2:$O$2441,($B$4+O1134*($B$5-1))/($B$3-1)),0)</f>
        <v/>
      </c>
      <c r="Q1134" s="16">
        <f>IF(Occurrence!J1134&gt;0,_xlfn.PERCENTILE.INC(Occurrence!$I$2:$I$2441,($B$6+O1134*($B$7-1))/($B$3-1)),0)</f>
        <v/>
      </c>
      <c r="R1134" s="16">
        <f>IF(Occurrence!J1134&gt;0,Occurrence!J1134/Q1134,0)</f>
        <v/>
      </c>
      <c r="S1134" s="9">
        <f>IF(Occurrence!J1134&gt;0,P1134*R1134,0)</f>
        <v/>
      </c>
      <c r="T1134" s="24">
        <f>IF(Occurrence!K1134&gt;0,COUNTIFS(Occurrence!$K$2:$K$2441,"&gt;0",Occurrence!$K$2:$K$2441,"&lt;="&amp;Occurrence!K1134)/($B$9+1),0)</f>
        <v/>
      </c>
      <c r="U1134" s="16">
        <f>IF(Occurrence!K1134&gt;0,_xlfn.PERCENTILE.INC(Data!$O$2:$O$2441,($B$4+T1134*($B$5-1))/($B$3-1)),0)</f>
        <v/>
      </c>
      <c r="V1134" s="16">
        <f>IF(Occurrence!K1134&gt;0,_xlfn.PERCENTILE.INC(Occurrence!$I$2:$I$2441,($B$6+T1134*($B$7-1))/($B$3-1)),0)</f>
        <v/>
      </c>
      <c r="W1134" s="16">
        <f>IF(Occurrence!K1134&gt;0,Occurrence!K1134/V1134,0)</f>
        <v/>
      </c>
      <c r="X1134" s="9">
        <f>IF(Occurrence!K1134&gt;0,U1134*W1134,0)</f>
        <v/>
      </c>
      <c r="Y1134" s="24">
        <f>COUNTIF(Data!$X$2:$X$2441,"&lt;="&amp;Data!X1134)/($B$3+1)</f>
        <v/>
      </c>
      <c r="Z1134" s="16">
        <f>_xlfn.PERCENTILE.INC(Data!$U$2:$U$2441,Y1134)</f>
        <v/>
      </c>
      <c r="AA1134" s="16">
        <f>_xlfn.PERCENTILE.INC(Data!$V$2:$V$2441,Y1134)</f>
        <v/>
      </c>
      <c r="AB1134" s="16">
        <f>Data!X1134-AA1134</f>
        <v/>
      </c>
      <c r="AC1134" s="9">
        <f>Z1134+AB1134</f>
        <v/>
      </c>
      <c r="AD1134" s="24">
        <f>COUNTIF(Data!$Y$2:$Y$2441,"&lt;="&amp;Data!Y1134)/($B$3+1)</f>
        <v/>
      </c>
      <c r="AE1134" s="16">
        <f>_xlfn.PERCENTILE.INC(Data!$U$2:$U$2441,AD1134)</f>
        <v/>
      </c>
      <c r="AF1134" s="16">
        <f>_xlfn.PERCENTILE.INC(Data!$V$2:$V$2441,AD1134)</f>
        <v/>
      </c>
      <c r="AG1134" s="16">
        <f>Data!Y1134-AF1134</f>
        <v/>
      </c>
      <c r="AH1134" s="9">
        <f>AE1134+AG1134</f>
        <v/>
      </c>
    </row>
    <row r="1135">
      <c r="N1135" s="14">
        <f>Data!A1135</f>
        <v/>
      </c>
      <c r="O1135" s="24">
        <f>IF(Occurrence!J1135&gt;0,COUNTIFS(Occurrence!$J$2:$J$2441,"&gt;0",Occurrence!$J$2:$J$2441,"&lt;="&amp;Occurrence!J1135)/($B$8+1),0)</f>
        <v/>
      </c>
      <c r="P1135" s="16">
        <f>IF(Occurrence!J1135&gt;0,_xlfn.PERCENTILE.INC(Data!$O$2:$O$2441,($B$4+O1135*($B$5-1))/($B$3-1)),0)</f>
        <v/>
      </c>
      <c r="Q1135" s="16">
        <f>IF(Occurrence!J1135&gt;0,_xlfn.PERCENTILE.INC(Occurrence!$I$2:$I$2441,($B$6+O1135*($B$7-1))/($B$3-1)),0)</f>
        <v/>
      </c>
      <c r="R1135" s="16">
        <f>IF(Occurrence!J1135&gt;0,Occurrence!J1135/Q1135,0)</f>
        <v/>
      </c>
      <c r="S1135" s="9">
        <f>IF(Occurrence!J1135&gt;0,P1135*R1135,0)</f>
        <v/>
      </c>
      <c r="T1135" s="24">
        <f>IF(Occurrence!K1135&gt;0,COUNTIFS(Occurrence!$K$2:$K$2441,"&gt;0",Occurrence!$K$2:$K$2441,"&lt;="&amp;Occurrence!K1135)/($B$9+1),0)</f>
        <v/>
      </c>
      <c r="U1135" s="16">
        <f>IF(Occurrence!K1135&gt;0,_xlfn.PERCENTILE.INC(Data!$O$2:$O$2441,($B$4+T1135*($B$5-1))/($B$3-1)),0)</f>
        <v/>
      </c>
      <c r="V1135" s="16">
        <f>IF(Occurrence!K1135&gt;0,_xlfn.PERCENTILE.INC(Occurrence!$I$2:$I$2441,($B$6+T1135*($B$7-1))/($B$3-1)),0)</f>
        <v/>
      </c>
      <c r="W1135" s="16">
        <f>IF(Occurrence!K1135&gt;0,Occurrence!K1135/V1135,0)</f>
        <v/>
      </c>
      <c r="X1135" s="9">
        <f>IF(Occurrence!K1135&gt;0,U1135*W1135,0)</f>
        <v/>
      </c>
      <c r="Y1135" s="24">
        <f>COUNTIF(Data!$X$2:$X$2441,"&lt;="&amp;Data!X1135)/($B$3+1)</f>
        <v/>
      </c>
      <c r="Z1135" s="16">
        <f>_xlfn.PERCENTILE.INC(Data!$U$2:$U$2441,Y1135)</f>
        <v/>
      </c>
      <c r="AA1135" s="16">
        <f>_xlfn.PERCENTILE.INC(Data!$V$2:$V$2441,Y1135)</f>
        <v/>
      </c>
      <c r="AB1135" s="16">
        <f>Data!X1135-AA1135</f>
        <v/>
      </c>
      <c r="AC1135" s="9">
        <f>Z1135+AB1135</f>
        <v/>
      </c>
      <c r="AD1135" s="24">
        <f>COUNTIF(Data!$Y$2:$Y$2441,"&lt;="&amp;Data!Y1135)/($B$3+1)</f>
        <v/>
      </c>
      <c r="AE1135" s="16">
        <f>_xlfn.PERCENTILE.INC(Data!$U$2:$U$2441,AD1135)</f>
        <v/>
      </c>
      <c r="AF1135" s="16">
        <f>_xlfn.PERCENTILE.INC(Data!$V$2:$V$2441,AD1135)</f>
        <v/>
      </c>
      <c r="AG1135" s="16">
        <f>Data!Y1135-AF1135</f>
        <v/>
      </c>
      <c r="AH1135" s="9">
        <f>AE1135+AG1135</f>
        <v/>
      </c>
    </row>
    <row r="1136">
      <c r="N1136" s="14">
        <f>Data!A1136</f>
        <v/>
      </c>
      <c r="O1136" s="24">
        <f>IF(Occurrence!J1136&gt;0,COUNTIFS(Occurrence!$J$2:$J$2441,"&gt;0",Occurrence!$J$2:$J$2441,"&lt;="&amp;Occurrence!J1136)/($B$8+1),0)</f>
        <v/>
      </c>
      <c r="P1136" s="16">
        <f>IF(Occurrence!J1136&gt;0,_xlfn.PERCENTILE.INC(Data!$O$2:$O$2441,($B$4+O1136*($B$5-1))/($B$3-1)),0)</f>
        <v/>
      </c>
      <c r="Q1136" s="16">
        <f>IF(Occurrence!J1136&gt;0,_xlfn.PERCENTILE.INC(Occurrence!$I$2:$I$2441,($B$6+O1136*($B$7-1))/($B$3-1)),0)</f>
        <v/>
      </c>
      <c r="R1136" s="16">
        <f>IF(Occurrence!J1136&gt;0,Occurrence!J1136/Q1136,0)</f>
        <v/>
      </c>
      <c r="S1136" s="9">
        <f>IF(Occurrence!J1136&gt;0,P1136*R1136,0)</f>
        <v/>
      </c>
      <c r="T1136" s="24">
        <f>IF(Occurrence!K1136&gt;0,COUNTIFS(Occurrence!$K$2:$K$2441,"&gt;0",Occurrence!$K$2:$K$2441,"&lt;="&amp;Occurrence!K1136)/($B$9+1),0)</f>
        <v/>
      </c>
      <c r="U1136" s="16">
        <f>IF(Occurrence!K1136&gt;0,_xlfn.PERCENTILE.INC(Data!$O$2:$O$2441,($B$4+T1136*($B$5-1))/($B$3-1)),0)</f>
        <v/>
      </c>
      <c r="V1136" s="16">
        <f>IF(Occurrence!K1136&gt;0,_xlfn.PERCENTILE.INC(Occurrence!$I$2:$I$2441,($B$6+T1136*($B$7-1))/($B$3-1)),0)</f>
        <v/>
      </c>
      <c r="W1136" s="16">
        <f>IF(Occurrence!K1136&gt;0,Occurrence!K1136/V1136,0)</f>
        <v/>
      </c>
      <c r="X1136" s="9">
        <f>IF(Occurrence!K1136&gt;0,U1136*W1136,0)</f>
        <v/>
      </c>
      <c r="Y1136" s="24">
        <f>COUNTIF(Data!$X$2:$X$2441,"&lt;="&amp;Data!X1136)/($B$3+1)</f>
        <v/>
      </c>
      <c r="Z1136" s="16">
        <f>_xlfn.PERCENTILE.INC(Data!$U$2:$U$2441,Y1136)</f>
        <v/>
      </c>
      <c r="AA1136" s="16">
        <f>_xlfn.PERCENTILE.INC(Data!$V$2:$V$2441,Y1136)</f>
        <v/>
      </c>
      <c r="AB1136" s="16">
        <f>Data!X1136-AA1136</f>
        <v/>
      </c>
      <c r="AC1136" s="9">
        <f>Z1136+AB1136</f>
        <v/>
      </c>
      <c r="AD1136" s="24">
        <f>COUNTIF(Data!$Y$2:$Y$2441,"&lt;="&amp;Data!Y1136)/($B$3+1)</f>
        <v/>
      </c>
      <c r="AE1136" s="16">
        <f>_xlfn.PERCENTILE.INC(Data!$U$2:$U$2441,AD1136)</f>
        <v/>
      </c>
      <c r="AF1136" s="16">
        <f>_xlfn.PERCENTILE.INC(Data!$V$2:$V$2441,AD1136)</f>
        <v/>
      </c>
      <c r="AG1136" s="16">
        <f>Data!Y1136-AF1136</f>
        <v/>
      </c>
      <c r="AH1136" s="9">
        <f>AE1136+AG1136</f>
        <v/>
      </c>
    </row>
    <row r="1137">
      <c r="N1137" s="14">
        <f>Data!A1137</f>
        <v/>
      </c>
      <c r="O1137" s="24">
        <f>IF(Occurrence!J1137&gt;0,COUNTIFS(Occurrence!$J$2:$J$2441,"&gt;0",Occurrence!$J$2:$J$2441,"&lt;="&amp;Occurrence!J1137)/($B$8+1),0)</f>
        <v/>
      </c>
      <c r="P1137" s="16">
        <f>IF(Occurrence!J1137&gt;0,_xlfn.PERCENTILE.INC(Data!$O$2:$O$2441,($B$4+O1137*($B$5-1))/($B$3-1)),0)</f>
        <v/>
      </c>
      <c r="Q1137" s="16">
        <f>IF(Occurrence!J1137&gt;0,_xlfn.PERCENTILE.INC(Occurrence!$I$2:$I$2441,($B$6+O1137*($B$7-1))/($B$3-1)),0)</f>
        <v/>
      </c>
      <c r="R1137" s="16">
        <f>IF(Occurrence!J1137&gt;0,Occurrence!J1137/Q1137,0)</f>
        <v/>
      </c>
      <c r="S1137" s="9">
        <f>IF(Occurrence!J1137&gt;0,P1137*R1137,0)</f>
        <v/>
      </c>
      <c r="T1137" s="24">
        <f>IF(Occurrence!K1137&gt;0,COUNTIFS(Occurrence!$K$2:$K$2441,"&gt;0",Occurrence!$K$2:$K$2441,"&lt;="&amp;Occurrence!K1137)/($B$9+1),0)</f>
        <v/>
      </c>
      <c r="U1137" s="16">
        <f>IF(Occurrence!K1137&gt;0,_xlfn.PERCENTILE.INC(Data!$O$2:$O$2441,($B$4+T1137*($B$5-1))/($B$3-1)),0)</f>
        <v/>
      </c>
      <c r="V1137" s="16">
        <f>IF(Occurrence!K1137&gt;0,_xlfn.PERCENTILE.INC(Occurrence!$I$2:$I$2441,($B$6+T1137*($B$7-1))/($B$3-1)),0)</f>
        <v/>
      </c>
      <c r="W1137" s="16">
        <f>IF(Occurrence!K1137&gt;0,Occurrence!K1137/V1137,0)</f>
        <v/>
      </c>
      <c r="X1137" s="9">
        <f>IF(Occurrence!K1137&gt;0,U1137*W1137,0)</f>
        <v/>
      </c>
      <c r="Y1137" s="24">
        <f>COUNTIF(Data!$X$2:$X$2441,"&lt;="&amp;Data!X1137)/($B$3+1)</f>
        <v/>
      </c>
      <c r="Z1137" s="16">
        <f>_xlfn.PERCENTILE.INC(Data!$U$2:$U$2441,Y1137)</f>
        <v/>
      </c>
      <c r="AA1137" s="16">
        <f>_xlfn.PERCENTILE.INC(Data!$V$2:$V$2441,Y1137)</f>
        <v/>
      </c>
      <c r="AB1137" s="16">
        <f>Data!X1137-AA1137</f>
        <v/>
      </c>
      <c r="AC1137" s="9">
        <f>Z1137+AB1137</f>
        <v/>
      </c>
      <c r="AD1137" s="24">
        <f>COUNTIF(Data!$Y$2:$Y$2441,"&lt;="&amp;Data!Y1137)/($B$3+1)</f>
        <v/>
      </c>
      <c r="AE1137" s="16">
        <f>_xlfn.PERCENTILE.INC(Data!$U$2:$U$2441,AD1137)</f>
        <v/>
      </c>
      <c r="AF1137" s="16">
        <f>_xlfn.PERCENTILE.INC(Data!$V$2:$V$2441,AD1137)</f>
        <v/>
      </c>
      <c r="AG1137" s="16">
        <f>Data!Y1137-AF1137</f>
        <v/>
      </c>
      <c r="AH1137" s="9">
        <f>AE1137+AG1137</f>
        <v/>
      </c>
    </row>
    <row r="1138">
      <c r="N1138" s="14">
        <f>Data!A1138</f>
        <v/>
      </c>
      <c r="O1138" s="24">
        <f>IF(Occurrence!J1138&gt;0,COUNTIFS(Occurrence!$J$2:$J$2441,"&gt;0",Occurrence!$J$2:$J$2441,"&lt;="&amp;Occurrence!J1138)/($B$8+1),0)</f>
        <v/>
      </c>
      <c r="P1138" s="16">
        <f>IF(Occurrence!J1138&gt;0,_xlfn.PERCENTILE.INC(Data!$O$2:$O$2441,($B$4+O1138*($B$5-1))/($B$3-1)),0)</f>
        <v/>
      </c>
      <c r="Q1138" s="16">
        <f>IF(Occurrence!J1138&gt;0,_xlfn.PERCENTILE.INC(Occurrence!$I$2:$I$2441,($B$6+O1138*($B$7-1))/($B$3-1)),0)</f>
        <v/>
      </c>
      <c r="R1138" s="16">
        <f>IF(Occurrence!J1138&gt;0,Occurrence!J1138/Q1138,0)</f>
        <v/>
      </c>
      <c r="S1138" s="9">
        <f>IF(Occurrence!J1138&gt;0,P1138*R1138,0)</f>
        <v/>
      </c>
      <c r="T1138" s="24">
        <f>IF(Occurrence!K1138&gt;0,COUNTIFS(Occurrence!$K$2:$K$2441,"&gt;0",Occurrence!$K$2:$K$2441,"&lt;="&amp;Occurrence!K1138)/($B$9+1),0)</f>
        <v/>
      </c>
      <c r="U1138" s="16">
        <f>IF(Occurrence!K1138&gt;0,_xlfn.PERCENTILE.INC(Data!$O$2:$O$2441,($B$4+T1138*($B$5-1))/($B$3-1)),0)</f>
        <v/>
      </c>
      <c r="V1138" s="16">
        <f>IF(Occurrence!K1138&gt;0,_xlfn.PERCENTILE.INC(Occurrence!$I$2:$I$2441,($B$6+T1138*($B$7-1))/($B$3-1)),0)</f>
        <v/>
      </c>
      <c r="W1138" s="16">
        <f>IF(Occurrence!K1138&gt;0,Occurrence!K1138/V1138,0)</f>
        <v/>
      </c>
      <c r="X1138" s="9">
        <f>IF(Occurrence!K1138&gt;0,U1138*W1138,0)</f>
        <v/>
      </c>
      <c r="Y1138" s="24">
        <f>COUNTIF(Data!$X$2:$X$2441,"&lt;="&amp;Data!X1138)/($B$3+1)</f>
        <v/>
      </c>
      <c r="Z1138" s="16">
        <f>_xlfn.PERCENTILE.INC(Data!$U$2:$U$2441,Y1138)</f>
        <v/>
      </c>
      <c r="AA1138" s="16">
        <f>_xlfn.PERCENTILE.INC(Data!$V$2:$V$2441,Y1138)</f>
        <v/>
      </c>
      <c r="AB1138" s="16">
        <f>Data!X1138-AA1138</f>
        <v/>
      </c>
      <c r="AC1138" s="9">
        <f>Z1138+AB1138</f>
        <v/>
      </c>
      <c r="AD1138" s="24">
        <f>COUNTIF(Data!$Y$2:$Y$2441,"&lt;="&amp;Data!Y1138)/($B$3+1)</f>
        <v/>
      </c>
      <c r="AE1138" s="16">
        <f>_xlfn.PERCENTILE.INC(Data!$U$2:$U$2441,AD1138)</f>
        <v/>
      </c>
      <c r="AF1138" s="16">
        <f>_xlfn.PERCENTILE.INC(Data!$V$2:$V$2441,AD1138)</f>
        <v/>
      </c>
      <c r="AG1138" s="16">
        <f>Data!Y1138-AF1138</f>
        <v/>
      </c>
      <c r="AH1138" s="9">
        <f>AE1138+AG1138</f>
        <v/>
      </c>
    </row>
    <row r="1139">
      <c r="N1139" s="14">
        <f>Data!A1139</f>
        <v/>
      </c>
      <c r="O1139" s="24">
        <f>IF(Occurrence!J1139&gt;0,COUNTIFS(Occurrence!$J$2:$J$2441,"&gt;0",Occurrence!$J$2:$J$2441,"&lt;="&amp;Occurrence!J1139)/($B$8+1),0)</f>
        <v/>
      </c>
      <c r="P1139" s="16">
        <f>IF(Occurrence!J1139&gt;0,_xlfn.PERCENTILE.INC(Data!$O$2:$O$2441,($B$4+O1139*($B$5-1))/($B$3-1)),0)</f>
        <v/>
      </c>
      <c r="Q1139" s="16">
        <f>IF(Occurrence!J1139&gt;0,_xlfn.PERCENTILE.INC(Occurrence!$I$2:$I$2441,($B$6+O1139*($B$7-1))/($B$3-1)),0)</f>
        <v/>
      </c>
      <c r="R1139" s="16">
        <f>IF(Occurrence!J1139&gt;0,Occurrence!J1139/Q1139,0)</f>
        <v/>
      </c>
      <c r="S1139" s="9">
        <f>IF(Occurrence!J1139&gt;0,P1139*R1139,0)</f>
        <v/>
      </c>
      <c r="T1139" s="24">
        <f>IF(Occurrence!K1139&gt;0,COUNTIFS(Occurrence!$K$2:$K$2441,"&gt;0",Occurrence!$K$2:$K$2441,"&lt;="&amp;Occurrence!K1139)/($B$9+1),0)</f>
        <v/>
      </c>
      <c r="U1139" s="16">
        <f>IF(Occurrence!K1139&gt;0,_xlfn.PERCENTILE.INC(Data!$O$2:$O$2441,($B$4+T1139*($B$5-1))/($B$3-1)),0)</f>
        <v/>
      </c>
      <c r="V1139" s="16">
        <f>IF(Occurrence!K1139&gt;0,_xlfn.PERCENTILE.INC(Occurrence!$I$2:$I$2441,($B$6+T1139*($B$7-1))/($B$3-1)),0)</f>
        <v/>
      </c>
      <c r="W1139" s="16">
        <f>IF(Occurrence!K1139&gt;0,Occurrence!K1139/V1139,0)</f>
        <v/>
      </c>
      <c r="X1139" s="9">
        <f>IF(Occurrence!K1139&gt;0,U1139*W1139,0)</f>
        <v/>
      </c>
      <c r="Y1139" s="24">
        <f>COUNTIF(Data!$X$2:$X$2441,"&lt;="&amp;Data!X1139)/($B$3+1)</f>
        <v/>
      </c>
      <c r="Z1139" s="16">
        <f>_xlfn.PERCENTILE.INC(Data!$U$2:$U$2441,Y1139)</f>
        <v/>
      </c>
      <c r="AA1139" s="16">
        <f>_xlfn.PERCENTILE.INC(Data!$V$2:$V$2441,Y1139)</f>
        <v/>
      </c>
      <c r="AB1139" s="16">
        <f>Data!X1139-AA1139</f>
        <v/>
      </c>
      <c r="AC1139" s="9">
        <f>Z1139+AB1139</f>
        <v/>
      </c>
      <c r="AD1139" s="24">
        <f>COUNTIF(Data!$Y$2:$Y$2441,"&lt;="&amp;Data!Y1139)/($B$3+1)</f>
        <v/>
      </c>
      <c r="AE1139" s="16">
        <f>_xlfn.PERCENTILE.INC(Data!$U$2:$U$2441,AD1139)</f>
        <v/>
      </c>
      <c r="AF1139" s="16">
        <f>_xlfn.PERCENTILE.INC(Data!$V$2:$V$2441,AD1139)</f>
        <v/>
      </c>
      <c r="AG1139" s="16">
        <f>Data!Y1139-AF1139</f>
        <v/>
      </c>
      <c r="AH1139" s="9">
        <f>AE1139+AG1139</f>
        <v/>
      </c>
    </row>
    <row r="1140">
      <c r="N1140" s="14">
        <f>Data!A1140</f>
        <v/>
      </c>
      <c r="O1140" s="24">
        <f>IF(Occurrence!J1140&gt;0,COUNTIFS(Occurrence!$J$2:$J$2441,"&gt;0",Occurrence!$J$2:$J$2441,"&lt;="&amp;Occurrence!J1140)/($B$8+1),0)</f>
        <v/>
      </c>
      <c r="P1140" s="16">
        <f>IF(Occurrence!J1140&gt;0,_xlfn.PERCENTILE.INC(Data!$O$2:$O$2441,($B$4+O1140*($B$5-1))/($B$3-1)),0)</f>
        <v/>
      </c>
      <c r="Q1140" s="16">
        <f>IF(Occurrence!J1140&gt;0,_xlfn.PERCENTILE.INC(Occurrence!$I$2:$I$2441,($B$6+O1140*($B$7-1))/($B$3-1)),0)</f>
        <v/>
      </c>
      <c r="R1140" s="16">
        <f>IF(Occurrence!J1140&gt;0,Occurrence!J1140/Q1140,0)</f>
        <v/>
      </c>
      <c r="S1140" s="9">
        <f>IF(Occurrence!J1140&gt;0,P1140*R1140,0)</f>
        <v/>
      </c>
      <c r="T1140" s="24">
        <f>IF(Occurrence!K1140&gt;0,COUNTIFS(Occurrence!$K$2:$K$2441,"&gt;0",Occurrence!$K$2:$K$2441,"&lt;="&amp;Occurrence!K1140)/($B$9+1),0)</f>
        <v/>
      </c>
      <c r="U1140" s="16">
        <f>IF(Occurrence!K1140&gt;0,_xlfn.PERCENTILE.INC(Data!$O$2:$O$2441,($B$4+T1140*($B$5-1))/($B$3-1)),0)</f>
        <v/>
      </c>
      <c r="V1140" s="16">
        <f>IF(Occurrence!K1140&gt;0,_xlfn.PERCENTILE.INC(Occurrence!$I$2:$I$2441,($B$6+T1140*($B$7-1))/($B$3-1)),0)</f>
        <v/>
      </c>
      <c r="W1140" s="16">
        <f>IF(Occurrence!K1140&gt;0,Occurrence!K1140/V1140,0)</f>
        <v/>
      </c>
      <c r="X1140" s="9">
        <f>IF(Occurrence!K1140&gt;0,U1140*W1140,0)</f>
        <v/>
      </c>
      <c r="Y1140" s="24">
        <f>COUNTIF(Data!$X$2:$X$2441,"&lt;="&amp;Data!X1140)/($B$3+1)</f>
        <v/>
      </c>
      <c r="Z1140" s="16">
        <f>_xlfn.PERCENTILE.INC(Data!$U$2:$U$2441,Y1140)</f>
        <v/>
      </c>
      <c r="AA1140" s="16">
        <f>_xlfn.PERCENTILE.INC(Data!$V$2:$V$2441,Y1140)</f>
        <v/>
      </c>
      <c r="AB1140" s="16">
        <f>Data!X1140-AA1140</f>
        <v/>
      </c>
      <c r="AC1140" s="9">
        <f>Z1140+AB1140</f>
        <v/>
      </c>
      <c r="AD1140" s="24">
        <f>COUNTIF(Data!$Y$2:$Y$2441,"&lt;="&amp;Data!Y1140)/($B$3+1)</f>
        <v/>
      </c>
      <c r="AE1140" s="16">
        <f>_xlfn.PERCENTILE.INC(Data!$U$2:$U$2441,AD1140)</f>
        <v/>
      </c>
      <c r="AF1140" s="16">
        <f>_xlfn.PERCENTILE.INC(Data!$V$2:$V$2441,AD1140)</f>
        <v/>
      </c>
      <c r="AG1140" s="16">
        <f>Data!Y1140-AF1140</f>
        <v/>
      </c>
      <c r="AH1140" s="9">
        <f>AE1140+AG1140</f>
        <v/>
      </c>
    </row>
    <row r="1141">
      <c r="N1141" s="14">
        <f>Data!A1141</f>
        <v/>
      </c>
      <c r="O1141" s="24">
        <f>IF(Occurrence!J1141&gt;0,COUNTIFS(Occurrence!$J$2:$J$2441,"&gt;0",Occurrence!$J$2:$J$2441,"&lt;="&amp;Occurrence!J1141)/($B$8+1),0)</f>
        <v/>
      </c>
      <c r="P1141" s="16">
        <f>IF(Occurrence!J1141&gt;0,_xlfn.PERCENTILE.INC(Data!$O$2:$O$2441,($B$4+O1141*($B$5-1))/($B$3-1)),0)</f>
        <v/>
      </c>
      <c r="Q1141" s="16">
        <f>IF(Occurrence!J1141&gt;0,_xlfn.PERCENTILE.INC(Occurrence!$I$2:$I$2441,($B$6+O1141*($B$7-1))/($B$3-1)),0)</f>
        <v/>
      </c>
      <c r="R1141" s="16">
        <f>IF(Occurrence!J1141&gt;0,Occurrence!J1141/Q1141,0)</f>
        <v/>
      </c>
      <c r="S1141" s="9">
        <f>IF(Occurrence!J1141&gt;0,P1141*R1141,0)</f>
        <v/>
      </c>
      <c r="T1141" s="24">
        <f>IF(Occurrence!K1141&gt;0,COUNTIFS(Occurrence!$K$2:$K$2441,"&gt;0",Occurrence!$K$2:$K$2441,"&lt;="&amp;Occurrence!K1141)/($B$9+1),0)</f>
        <v/>
      </c>
      <c r="U1141" s="16">
        <f>IF(Occurrence!K1141&gt;0,_xlfn.PERCENTILE.INC(Data!$O$2:$O$2441,($B$4+T1141*($B$5-1))/($B$3-1)),0)</f>
        <v/>
      </c>
      <c r="V1141" s="16">
        <f>IF(Occurrence!K1141&gt;0,_xlfn.PERCENTILE.INC(Occurrence!$I$2:$I$2441,($B$6+T1141*($B$7-1))/($B$3-1)),0)</f>
        <v/>
      </c>
      <c r="W1141" s="16">
        <f>IF(Occurrence!K1141&gt;0,Occurrence!K1141/V1141,0)</f>
        <v/>
      </c>
      <c r="X1141" s="9">
        <f>IF(Occurrence!K1141&gt;0,U1141*W1141,0)</f>
        <v/>
      </c>
      <c r="Y1141" s="24">
        <f>COUNTIF(Data!$X$2:$X$2441,"&lt;="&amp;Data!X1141)/($B$3+1)</f>
        <v/>
      </c>
      <c r="Z1141" s="16">
        <f>_xlfn.PERCENTILE.INC(Data!$U$2:$U$2441,Y1141)</f>
        <v/>
      </c>
      <c r="AA1141" s="16">
        <f>_xlfn.PERCENTILE.INC(Data!$V$2:$V$2441,Y1141)</f>
        <v/>
      </c>
      <c r="AB1141" s="16">
        <f>Data!X1141-AA1141</f>
        <v/>
      </c>
      <c r="AC1141" s="9">
        <f>Z1141+AB1141</f>
        <v/>
      </c>
      <c r="AD1141" s="24">
        <f>COUNTIF(Data!$Y$2:$Y$2441,"&lt;="&amp;Data!Y1141)/($B$3+1)</f>
        <v/>
      </c>
      <c r="AE1141" s="16">
        <f>_xlfn.PERCENTILE.INC(Data!$U$2:$U$2441,AD1141)</f>
        <v/>
      </c>
      <c r="AF1141" s="16">
        <f>_xlfn.PERCENTILE.INC(Data!$V$2:$V$2441,AD1141)</f>
        <v/>
      </c>
      <c r="AG1141" s="16">
        <f>Data!Y1141-AF1141</f>
        <v/>
      </c>
      <c r="AH1141" s="9">
        <f>AE1141+AG1141</f>
        <v/>
      </c>
    </row>
    <row r="1142">
      <c r="N1142" s="14">
        <f>Data!A1142</f>
        <v/>
      </c>
      <c r="O1142" s="24">
        <f>IF(Occurrence!J1142&gt;0,COUNTIFS(Occurrence!$J$2:$J$2441,"&gt;0",Occurrence!$J$2:$J$2441,"&lt;="&amp;Occurrence!J1142)/($B$8+1),0)</f>
        <v/>
      </c>
      <c r="P1142" s="16">
        <f>IF(Occurrence!J1142&gt;0,_xlfn.PERCENTILE.INC(Data!$O$2:$O$2441,($B$4+O1142*($B$5-1))/($B$3-1)),0)</f>
        <v/>
      </c>
      <c r="Q1142" s="16">
        <f>IF(Occurrence!J1142&gt;0,_xlfn.PERCENTILE.INC(Occurrence!$I$2:$I$2441,($B$6+O1142*($B$7-1))/($B$3-1)),0)</f>
        <v/>
      </c>
      <c r="R1142" s="16">
        <f>IF(Occurrence!J1142&gt;0,Occurrence!J1142/Q1142,0)</f>
        <v/>
      </c>
      <c r="S1142" s="9">
        <f>IF(Occurrence!J1142&gt;0,P1142*R1142,0)</f>
        <v/>
      </c>
      <c r="T1142" s="24">
        <f>IF(Occurrence!K1142&gt;0,COUNTIFS(Occurrence!$K$2:$K$2441,"&gt;0",Occurrence!$K$2:$K$2441,"&lt;="&amp;Occurrence!K1142)/($B$9+1),0)</f>
        <v/>
      </c>
      <c r="U1142" s="16">
        <f>IF(Occurrence!K1142&gt;0,_xlfn.PERCENTILE.INC(Data!$O$2:$O$2441,($B$4+T1142*($B$5-1))/($B$3-1)),0)</f>
        <v/>
      </c>
      <c r="V1142" s="16">
        <f>IF(Occurrence!K1142&gt;0,_xlfn.PERCENTILE.INC(Occurrence!$I$2:$I$2441,($B$6+T1142*($B$7-1))/($B$3-1)),0)</f>
        <v/>
      </c>
      <c r="W1142" s="16">
        <f>IF(Occurrence!K1142&gt;0,Occurrence!K1142/V1142,0)</f>
        <v/>
      </c>
      <c r="X1142" s="9">
        <f>IF(Occurrence!K1142&gt;0,U1142*W1142,0)</f>
        <v/>
      </c>
      <c r="Y1142" s="24">
        <f>COUNTIF(Data!$X$2:$X$2441,"&lt;="&amp;Data!X1142)/($B$3+1)</f>
        <v/>
      </c>
      <c r="Z1142" s="16">
        <f>_xlfn.PERCENTILE.INC(Data!$U$2:$U$2441,Y1142)</f>
        <v/>
      </c>
      <c r="AA1142" s="16">
        <f>_xlfn.PERCENTILE.INC(Data!$V$2:$V$2441,Y1142)</f>
        <v/>
      </c>
      <c r="AB1142" s="16">
        <f>Data!X1142-AA1142</f>
        <v/>
      </c>
      <c r="AC1142" s="9">
        <f>Z1142+AB1142</f>
        <v/>
      </c>
      <c r="AD1142" s="24">
        <f>COUNTIF(Data!$Y$2:$Y$2441,"&lt;="&amp;Data!Y1142)/($B$3+1)</f>
        <v/>
      </c>
      <c r="AE1142" s="16">
        <f>_xlfn.PERCENTILE.INC(Data!$U$2:$U$2441,AD1142)</f>
        <v/>
      </c>
      <c r="AF1142" s="16">
        <f>_xlfn.PERCENTILE.INC(Data!$V$2:$V$2441,AD1142)</f>
        <v/>
      </c>
      <c r="AG1142" s="16">
        <f>Data!Y1142-AF1142</f>
        <v/>
      </c>
      <c r="AH1142" s="9">
        <f>AE1142+AG1142</f>
        <v/>
      </c>
    </row>
    <row r="1143">
      <c r="N1143" s="14">
        <f>Data!A1143</f>
        <v/>
      </c>
      <c r="O1143" s="24">
        <f>IF(Occurrence!J1143&gt;0,COUNTIFS(Occurrence!$J$2:$J$2441,"&gt;0",Occurrence!$J$2:$J$2441,"&lt;="&amp;Occurrence!J1143)/($B$8+1),0)</f>
        <v/>
      </c>
      <c r="P1143" s="16">
        <f>IF(Occurrence!J1143&gt;0,_xlfn.PERCENTILE.INC(Data!$O$2:$O$2441,($B$4+O1143*($B$5-1))/($B$3-1)),0)</f>
        <v/>
      </c>
      <c r="Q1143" s="16">
        <f>IF(Occurrence!J1143&gt;0,_xlfn.PERCENTILE.INC(Occurrence!$I$2:$I$2441,($B$6+O1143*($B$7-1))/($B$3-1)),0)</f>
        <v/>
      </c>
      <c r="R1143" s="16">
        <f>IF(Occurrence!J1143&gt;0,Occurrence!J1143/Q1143,0)</f>
        <v/>
      </c>
      <c r="S1143" s="9">
        <f>IF(Occurrence!J1143&gt;0,P1143*R1143,0)</f>
        <v/>
      </c>
      <c r="T1143" s="24">
        <f>IF(Occurrence!K1143&gt;0,COUNTIFS(Occurrence!$K$2:$K$2441,"&gt;0",Occurrence!$K$2:$K$2441,"&lt;="&amp;Occurrence!K1143)/($B$9+1),0)</f>
        <v/>
      </c>
      <c r="U1143" s="16">
        <f>IF(Occurrence!K1143&gt;0,_xlfn.PERCENTILE.INC(Data!$O$2:$O$2441,($B$4+T1143*($B$5-1))/($B$3-1)),0)</f>
        <v/>
      </c>
      <c r="V1143" s="16">
        <f>IF(Occurrence!K1143&gt;0,_xlfn.PERCENTILE.INC(Occurrence!$I$2:$I$2441,($B$6+T1143*($B$7-1))/($B$3-1)),0)</f>
        <v/>
      </c>
      <c r="W1143" s="16">
        <f>IF(Occurrence!K1143&gt;0,Occurrence!K1143/V1143,0)</f>
        <v/>
      </c>
      <c r="X1143" s="9">
        <f>IF(Occurrence!K1143&gt;0,U1143*W1143,0)</f>
        <v/>
      </c>
      <c r="Y1143" s="24">
        <f>COUNTIF(Data!$X$2:$X$2441,"&lt;="&amp;Data!X1143)/($B$3+1)</f>
        <v/>
      </c>
      <c r="Z1143" s="16">
        <f>_xlfn.PERCENTILE.INC(Data!$U$2:$U$2441,Y1143)</f>
        <v/>
      </c>
      <c r="AA1143" s="16">
        <f>_xlfn.PERCENTILE.INC(Data!$V$2:$V$2441,Y1143)</f>
        <v/>
      </c>
      <c r="AB1143" s="16">
        <f>Data!X1143-AA1143</f>
        <v/>
      </c>
      <c r="AC1143" s="9">
        <f>Z1143+AB1143</f>
        <v/>
      </c>
      <c r="AD1143" s="24">
        <f>COUNTIF(Data!$Y$2:$Y$2441,"&lt;="&amp;Data!Y1143)/($B$3+1)</f>
        <v/>
      </c>
      <c r="AE1143" s="16">
        <f>_xlfn.PERCENTILE.INC(Data!$U$2:$U$2441,AD1143)</f>
        <v/>
      </c>
      <c r="AF1143" s="16">
        <f>_xlfn.PERCENTILE.INC(Data!$V$2:$V$2441,AD1143)</f>
        <v/>
      </c>
      <c r="AG1143" s="16">
        <f>Data!Y1143-AF1143</f>
        <v/>
      </c>
      <c r="AH1143" s="9">
        <f>AE1143+AG1143</f>
        <v/>
      </c>
    </row>
    <row r="1144">
      <c r="N1144" s="14">
        <f>Data!A1144</f>
        <v/>
      </c>
      <c r="O1144" s="24">
        <f>IF(Occurrence!J1144&gt;0,COUNTIFS(Occurrence!$J$2:$J$2441,"&gt;0",Occurrence!$J$2:$J$2441,"&lt;="&amp;Occurrence!J1144)/($B$8+1),0)</f>
        <v/>
      </c>
      <c r="P1144" s="16">
        <f>IF(Occurrence!J1144&gt;0,_xlfn.PERCENTILE.INC(Data!$O$2:$O$2441,($B$4+O1144*($B$5-1))/($B$3-1)),0)</f>
        <v/>
      </c>
      <c r="Q1144" s="16">
        <f>IF(Occurrence!J1144&gt;0,_xlfn.PERCENTILE.INC(Occurrence!$I$2:$I$2441,($B$6+O1144*($B$7-1))/($B$3-1)),0)</f>
        <v/>
      </c>
      <c r="R1144" s="16">
        <f>IF(Occurrence!J1144&gt;0,Occurrence!J1144/Q1144,0)</f>
        <v/>
      </c>
      <c r="S1144" s="9">
        <f>IF(Occurrence!J1144&gt;0,P1144*R1144,0)</f>
        <v/>
      </c>
      <c r="T1144" s="24">
        <f>IF(Occurrence!K1144&gt;0,COUNTIFS(Occurrence!$K$2:$K$2441,"&gt;0",Occurrence!$K$2:$K$2441,"&lt;="&amp;Occurrence!K1144)/($B$9+1),0)</f>
        <v/>
      </c>
      <c r="U1144" s="16">
        <f>IF(Occurrence!K1144&gt;0,_xlfn.PERCENTILE.INC(Data!$O$2:$O$2441,($B$4+T1144*($B$5-1))/($B$3-1)),0)</f>
        <v/>
      </c>
      <c r="V1144" s="16">
        <f>IF(Occurrence!K1144&gt;0,_xlfn.PERCENTILE.INC(Occurrence!$I$2:$I$2441,($B$6+T1144*($B$7-1))/($B$3-1)),0)</f>
        <v/>
      </c>
      <c r="W1144" s="16">
        <f>IF(Occurrence!K1144&gt;0,Occurrence!K1144/V1144,0)</f>
        <v/>
      </c>
      <c r="X1144" s="9">
        <f>IF(Occurrence!K1144&gt;0,U1144*W1144,0)</f>
        <v/>
      </c>
      <c r="Y1144" s="24">
        <f>COUNTIF(Data!$X$2:$X$2441,"&lt;="&amp;Data!X1144)/($B$3+1)</f>
        <v/>
      </c>
      <c r="Z1144" s="16">
        <f>_xlfn.PERCENTILE.INC(Data!$U$2:$U$2441,Y1144)</f>
        <v/>
      </c>
      <c r="AA1144" s="16">
        <f>_xlfn.PERCENTILE.INC(Data!$V$2:$V$2441,Y1144)</f>
        <v/>
      </c>
      <c r="AB1144" s="16">
        <f>Data!X1144-AA1144</f>
        <v/>
      </c>
      <c r="AC1144" s="9">
        <f>Z1144+AB1144</f>
        <v/>
      </c>
      <c r="AD1144" s="24">
        <f>COUNTIF(Data!$Y$2:$Y$2441,"&lt;="&amp;Data!Y1144)/($B$3+1)</f>
        <v/>
      </c>
      <c r="AE1144" s="16">
        <f>_xlfn.PERCENTILE.INC(Data!$U$2:$U$2441,AD1144)</f>
        <v/>
      </c>
      <c r="AF1144" s="16">
        <f>_xlfn.PERCENTILE.INC(Data!$V$2:$V$2441,AD1144)</f>
        <v/>
      </c>
      <c r="AG1144" s="16">
        <f>Data!Y1144-AF1144</f>
        <v/>
      </c>
      <c r="AH1144" s="9">
        <f>AE1144+AG1144</f>
        <v/>
      </c>
    </row>
    <row r="1145">
      <c r="N1145" s="14">
        <f>Data!A1145</f>
        <v/>
      </c>
      <c r="O1145" s="24">
        <f>IF(Occurrence!J1145&gt;0,COUNTIFS(Occurrence!$J$2:$J$2441,"&gt;0",Occurrence!$J$2:$J$2441,"&lt;="&amp;Occurrence!J1145)/($B$8+1),0)</f>
        <v/>
      </c>
      <c r="P1145" s="16">
        <f>IF(Occurrence!J1145&gt;0,_xlfn.PERCENTILE.INC(Data!$O$2:$O$2441,($B$4+O1145*($B$5-1))/($B$3-1)),0)</f>
        <v/>
      </c>
      <c r="Q1145" s="16">
        <f>IF(Occurrence!J1145&gt;0,_xlfn.PERCENTILE.INC(Occurrence!$I$2:$I$2441,($B$6+O1145*($B$7-1))/($B$3-1)),0)</f>
        <v/>
      </c>
      <c r="R1145" s="16">
        <f>IF(Occurrence!J1145&gt;0,Occurrence!J1145/Q1145,0)</f>
        <v/>
      </c>
      <c r="S1145" s="9">
        <f>IF(Occurrence!J1145&gt;0,P1145*R1145,0)</f>
        <v/>
      </c>
      <c r="T1145" s="24">
        <f>IF(Occurrence!K1145&gt;0,COUNTIFS(Occurrence!$K$2:$K$2441,"&gt;0",Occurrence!$K$2:$K$2441,"&lt;="&amp;Occurrence!K1145)/($B$9+1),0)</f>
        <v/>
      </c>
      <c r="U1145" s="16">
        <f>IF(Occurrence!K1145&gt;0,_xlfn.PERCENTILE.INC(Data!$O$2:$O$2441,($B$4+T1145*($B$5-1))/($B$3-1)),0)</f>
        <v/>
      </c>
      <c r="V1145" s="16">
        <f>IF(Occurrence!K1145&gt;0,_xlfn.PERCENTILE.INC(Occurrence!$I$2:$I$2441,($B$6+T1145*($B$7-1))/($B$3-1)),0)</f>
        <v/>
      </c>
      <c r="W1145" s="16">
        <f>IF(Occurrence!K1145&gt;0,Occurrence!K1145/V1145,0)</f>
        <v/>
      </c>
      <c r="X1145" s="9">
        <f>IF(Occurrence!K1145&gt;0,U1145*W1145,0)</f>
        <v/>
      </c>
      <c r="Y1145" s="24">
        <f>COUNTIF(Data!$X$2:$X$2441,"&lt;="&amp;Data!X1145)/($B$3+1)</f>
        <v/>
      </c>
      <c r="Z1145" s="16">
        <f>_xlfn.PERCENTILE.INC(Data!$U$2:$U$2441,Y1145)</f>
        <v/>
      </c>
      <c r="AA1145" s="16">
        <f>_xlfn.PERCENTILE.INC(Data!$V$2:$V$2441,Y1145)</f>
        <v/>
      </c>
      <c r="AB1145" s="16">
        <f>Data!X1145-AA1145</f>
        <v/>
      </c>
      <c r="AC1145" s="9">
        <f>Z1145+AB1145</f>
        <v/>
      </c>
      <c r="AD1145" s="24">
        <f>COUNTIF(Data!$Y$2:$Y$2441,"&lt;="&amp;Data!Y1145)/($B$3+1)</f>
        <v/>
      </c>
      <c r="AE1145" s="16">
        <f>_xlfn.PERCENTILE.INC(Data!$U$2:$U$2441,AD1145)</f>
        <v/>
      </c>
      <c r="AF1145" s="16">
        <f>_xlfn.PERCENTILE.INC(Data!$V$2:$V$2441,AD1145)</f>
        <v/>
      </c>
      <c r="AG1145" s="16">
        <f>Data!Y1145-AF1145</f>
        <v/>
      </c>
      <c r="AH1145" s="9">
        <f>AE1145+AG1145</f>
        <v/>
      </c>
    </row>
    <row r="1146">
      <c r="N1146" s="14">
        <f>Data!A1146</f>
        <v/>
      </c>
      <c r="O1146" s="24">
        <f>IF(Occurrence!J1146&gt;0,COUNTIFS(Occurrence!$J$2:$J$2441,"&gt;0",Occurrence!$J$2:$J$2441,"&lt;="&amp;Occurrence!J1146)/($B$8+1),0)</f>
        <v/>
      </c>
      <c r="P1146" s="16">
        <f>IF(Occurrence!J1146&gt;0,_xlfn.PERCENTILE.INC(Data!$O$2:$O$2441,($B$4+O1146*($B$5-1))/($B$3-1)),0)</f>
        <v/>
      </c>
      <c r="Q1146" s="16">
        <f>IF(Occurrence!J1146&gt;0,_xlfn.PERCENTILE.INC(Occurrence!$I$2:$I$2441,($B$6+O1146*($B$7-1))/($B$3-1)),0)</f>
        <v/>
      </c>
      <c r="R1146" s="16">
        <f>IF(Occurrence!J1146&gt;0,Occurrence!J1146/Q1146,0)</f>
        <v/>
      </c>
      <c r="S1146" s="9">
        <f>IF(Occurrence!J1146&gt;0,P1146*R1146,0)</f>
        <v/>
      </c>
      <c r="T1146" s="24">
        <f>IF(Occurrence!K1146&gt;0,COUNTIFS(Occurrence!$K$2:$K$2441,"&gt;0",Occurrence!$K$2:$K$2441,"&lt;="&amp;Occurrence!K1146)/($B$9+1),0)</f>
        <v/>
      </c>
      <c r="U1146" s="16">
        <f>IF(Occurrence!K1146&gt;0,_xlfn.PERCENTILE.INC(Data!$O$2:$O$2441,($B$4+T1146*($B$5-1))/($B$3-1)),0)</f>
        <v/>
      </c>
      <c r="V1146" s="16">
        <f>IF(Occurrence!K1146&gt;0,_xlfn.PERCENTILE.INC(Occurrence!$I$2:$I$2441,($B$6+T1146*($B$7-1))/($B$3-1)),0)</f>
        <v/>
      </c>
      <c r="W1146" s="16">
        <f>IF(Occurrence!K1146&gt;0,Occurrence!K1146/V1146,0)</f>
        <v/>
      </c>
      <c r="X1146" s="9">
        <f>IF(Occurrence!K1146&gt;0,U1146*W1146,0)</f>
        <v/>
      </c>
      <c r="Y1146" s="24">
        <f>COUNTIF(Data!$X$2:$X$2441,"&lt;="&amp;Data!X1146)/($B$3+1)</f>
        <v/>
      </c>
      <c r="Z1146" s="16">
        <f>_xlfn.PERCENTILE.INC(Data!$U$2:$U$2441,Y1146)</f>
        <v/>
      </c>
      <c r="AA1146" s="16">
        <f>_xlfn.PERCENTILE.INC(Data!$V$2:$V$2441,Y1146)</f>
        <v/>
      </c>
      <c r="AB1146" s="16">
        <f>Data!X1146-AA1146</f>
        <v/>
      </c>
      <c r="AC1146" s="9">
        <f>Z1146+AB1146</f>
        <v/>
      </c>
      <c r="AD1146" s="24">
        <f>COUNTIF(Data!$Y$2:$Y$2441,"&lt;="&amp;Data!Y1146)/($B$3+1)</f>
        <v/>
      </c>
      <c r="AE1146" s="16">
        <f>_xlfn.PERCENTILE.INC(Data!$U$2:$U$2441,AD1146)</f>
        <v/>
      </c>
      <c r="AF1146" s="16">
        <f>_xlfn.PERCENTILE.INC(Data!$V$2:$V$2441,AD1146)</f>
        <v/>
      </c>
      <c r="AG1146" s="16">
        <f>Data!Y1146-AF1146</f>
        <v/>
      </c>
      <c r="AH1146" s="9">
        <f>AE1146+AG1146</f>
        <v/>
      </c>
    </row>
    <row r="1147">
      <c r="N1147" s="14">
        <f>Data!A1147</f>
        <v/>
      </c>
      <c r="O1147" s="24">
        <f>IF(Occurrence!J1147&gt;0,COUNTIFS(Occurrence!$J$2:$J$2441,"&gt;0",Occurrence!$J$2:$J$2441,"&lt;="&amp;Occurrence!J1147)/($B$8+1),0)</f>
        <v/>
      </c>
      <c r="P1147" s="16">
        <f>IF(Occurrence!J1147&gt;0,_xlfn.PERCENTILE.INC(Data!$O$2:$O$2441,($B$4+O1147*($B$5-1))/($B$3-1)),0)</f>
        <v/>
      </c>
      <c r="Q1147" s="16">
        <f>IF(Occurrence!J1147&gt;0,_xlfn.PERCENTILE.INC(Occurrence!$I$2:$I$2441,($B$6+O1147*($B$7-1))/($B$3-1)),0)</f>
        <v/>
      </c>
      <c r="R1147" s="16">
        <f>IF(Occurrence!J1147&gt;0,Occurrence!J1147/Q1147,0)</f>
        <v/>
      </c>
      <c r="S1147" s="9">
        <f>IF(Occurrence!J1147&gt;0,P1147*R1147,0)</f>
        <v/>
      </c>
      <c r="T1147" s="24">
        <f>IF(Occurrence!K1147&gt;0,COUNTIFS(Occurrence!$K$2:$K$2441,"&gt;0",Occurrence!$K$2:$K$2441,"&lt;="&amp;Occurrence!K1147)/($B$9+1),0)</f>
        <v/>
      </c>
      <c r="U1147" s="16">
        <f>IF(Occurrence!K1147&gt;0,_xlfn.PERCENTILE.INC(Data!$O$2:$O$2441,($B$4+T1147*($B$5-1))/($B$3-1)),0)</f>
        <v/>
      </c>
      <c r="V1147" s="16">
        <f>IF(Occurrence!K1147&gt;0,_xlfn.PERCENTILE.INC(Occurrence!$I$2:$I$2441,($B$6+T1147*($B$7-1))/($B$3-1)),0)</f>
        <v/>
      </c>
      <c r="W1147" s="16">
        <f>IF(Occurrence!K1147&gt;0,Occurrence!K1147/V1147,0)</f>
        <v/>
      </c>
      <c r="X1147" s="9">
        <f>IF(Occurrence!K1147&gt;0,U1147*W1147,0)</f>
        <v/>
      </c>
      <c r="Y1147" s="24">
        <f>COUNTIF(Data!$X$2:$X$2441,"&lt;="&amp;Data!X1147)/($B$3+1)</f>
        <v/>
      </c>
      <c r="Z1147" s="16">
        <f>_xlfn.PERCENTILE.INC(Data!$U$2:$U$2441,Y1147)</f>
        <v/>
      </c>
      <c r="AA1147" s="16">
        <f>_xlfn.PERCENTILE.INC(Data!$V$2:$V$2441,Y1147)</f>
        <v/>
      </c>
      <c r="AB1147" s="16">
        <f>Data!X1147-AA1147</f>
        <v/>
      </c>
      <c r="AC1147" s="9">
        <f>Z1147+AB1147</f>
        <v/>
      </c>
      <c r="AD1147" s="24">
        <f>COUNTIF(Data!$Y$2:$Y$2441,"&lt;="&amp;Data!Y1147)/($B$3+1)</f>
        <v/>
      </c>
      <c r="AE1147" s="16">
        <f>_xlfn.PERCENTILE.INC(Data!$U$2:$U$2441,AD1147)</f>
        <v/>
      </c>
      <c r="AF1147" s="16">
        <f>_xlfn.PERCENTILE.INC(Data!$V$2:$V$2441,AD1147)</f>
        <v/>
      </c>
      <c r="AG1147" s="16">
        <f>Data!Y1147-AF1147</f>
        <v/>
      </c>
      <c r="AH1147" s="9">
        <f>AE1147+AG1147</f>
        <v/>
      </c>
    </row>
    <row r="1148">
      <c r="N1148" s="14">
        <f>Data!A1148</f>
        <v/>
      </c>
      <c r="O1148" s="24">
        <f>IF(Occurrence!J1148&gt;0,COUNTIFS(Occurrence!$J$2:$J$2441,"&gt;0",Occurrence!$J$2:$J$2441,"&lt;="&amp;Occurrence!J1148)/($B$8+1),0)</f>
        <v/>
      </c>
      <c r="P1148" s="16">
        <f>IF(Occurrence!J1148&gt;0,_xlfn.PERCENTILE.INC(Data!$O$2:$O$2441,($B$4+O1148*($B$5-1))/($B$3-1)),0)</f>
        <v/>
      </c>
      <c r="Q1148" s="16">
        <f>IF(Occurrence!J1148&gt;0,_xlfn.PERCENTILE.INC(Occurrence!$I$2:$I$2441,($B$6+O1148*($B$7-1))/($B$3-1)),0)</f>
        <v/>
      </c>
      <c r="R1148" s="16">
        <f>IF(Occurrence!J1148&gt;0,Occurrence!J1148/Q1148,0)</f>
        <v/>
      </c>
      <c r="S1148" s="9">
        <f>IF(Occurrence!J1148&gt;0,P1148*R1148,0)</f>
        <v/>
      </c>
      <c r="T1148" s="24">
        <f>IF(Occurrence!K1148&gt;0,COUNTIFS(Occurrence!$K$2:$K$2441,"&gt;0",Occurrence!$K$2:$K$2441,"&lt;="&amp;Occurrence!K1148)/($B$9+1),0)</f>
        <v/>
      </c>
      <c r="U1148" s="16">
        <f>IF(Occurrence!K1148&gt;0,_xlfn.PERCENTILE.INC(Data!$O$2:$O$2441,($B$4+T1148*($B$5-1))/($B$3-1)),0)</f>
        <v/>
      </c>
      <c r="V1148" s="16">
        <f>IF(Occurrence!K1148&gt;0,_xlfn.PERCENTILE.INC(Occurrence!$I$2:$I$2441,($B$6+T1148*($B$7-1))/($B$3-1)),0)</f>
        <v/>
      </c>
      <c r="W1148" s="16">
        <f>IF(Occurrence!K1148&gt;0,Occurrence!K1148/V1148,0)</f>
        <v/>
      </c>
      <c r="X1148" s="9">
        <f>IF(Occurrence!K1148&gt;0,U1148*W1148,0)</f>
        <v/>
      </c>
      <c r="Y1148" s="24">
        <f>COUNTIF(Data!$X$2:$X$2441,"&lt;="&amp;Data!X1148)/($B$3+1)</f>
        <v/>
      </c>
      <c r="Z1148" s="16">
        <f>_xlfn.PERCENTILE.INC(Data!$U$2:$U$2441,Y1148)</f>
        <v/>
      </c>
      <c r="AA1148" s="16">
        <f>_xlfn.PERCENTILE.INC(Data!$V$2:$V$2441,Y1148)</f>
        <v/>
      </c>
      <c r="AB1148" s="16">
        <f>Data!X1148-AA1148</f>
        <v/>
      </c>
      <c r="AC1148" s="9">
        <f>Z1148+AB1148</f>
        <v/>
      </c>
      <c r="AD1148" s="24">
        <f>COUNTIF(Data!$Y$2:$Y$2441,"&lt;="&amp;Data!Y1148)/($B$3+1)</f>
        <v/>
      </c>
      <c r="AE1148" s="16">
        <f>_xlfn.PERCENTILE.INC(Data!$U$2:$U$2441,AD1148)</f>
        <v/>
      </c>
      <c r="AF1148" s="16">
        <f>_xlfn.PERCENTILE.INC(Data!$V$2:$V$2441,AD1148)</f>
        <v/>
      </c>
      <c r="AG1148" s="16">
        <f>Data!Y1148-AF1148</f>
        <v/>
      </c>
      <c r="AH1148" s="9">
        <f>AE1148+AG1148</f>
        <v/>
      </c>
    </row>
    <row r="1149">
      <c r="N1149" s="14">
        <f>Data!A1149</f>
        <v/>
      </c>
      <c r="O1149" s="24">
        <f>IF(Occurrence!J1149&gt;0,COUNTIFS(Occurrence!$J$2:$J$2441,"&gt;0",Occurrence!$J$2:$J$2441,"&lt;="&amp;Occurrence!J1149)/($B$8+1),0)</f>
        <v/>
      </c>
      <c r="P1149" s="16">
        <f>IF(Occurrence!J1149&gt;0,_xlfn.PERCENTILE.INC(Data!$O$2:$O$2441,($B$4+O1149*($B$5-1))/($B$3-1)),0)</f>
        <v/>
      </c>
      <c r="Q1149" s="16">
        <f>IF(Occurrence!J1149&gt;0,_xlfn.PERCENTILE.INC(Occurrence!$I$2:$I$2441,($B$6+O1149*($B$7-1))/($B$3-1)),0)</f>
        <v/>
      </c>
      <c r="R1149" s="16">
        <f>IF(Occurrence!J1149&gt;0,Occurrence!J1149/Q1149,0)</f>
        <v/>
      </c>
      <c r="S1149" s="9">
        <f>IF(Occurrence!J1149&gt;0,P1149*R1149,0)</f>
        <v/>
      </c>
      <c r="T1149" s="24">
        <f>IF(Occurrence!K1149&gt;0,COUNTIFS(Occurrence!$K$2:$K$2441,"&gt;0",Occurrence!$K$2:$K$2441,"&lt;="&amp;Occurrence!K1149)/($B$9+1),0)</f>
        <v/>
      </c>
      <c r="U1149" s="16">
        <f>IF(Occurrence!K1149&gt;0,_xlfn.PERCENTILE.INC(Data!$O$2:$O$2441,($B$4+T1149*($B$5-1))/($B$3-1)),0)</f>
        <v/>
      </c>
      <c r="V1149" s="16">
        <f>IF(Occurrence!K1149&gt;0,_xlfn.PERCENTILE.INC(Occurrence!$I$2:$I$2441,($B$6+T1149*($B$7-1))/($B$3-1)),0)</f>
        <v/>
      </c>
      <c r="W1149" s="16">
        <f>IF(Occurrence!K1149&gt;0,Occurrence!K1149/V1149,0)</f>
        <v/>
      </c>
      <c r="X1149" s="9">
        <f>IF(Occurrence!K1149&gt;0,U1149*W1149,0)</f>
        <v/>
      </c>
      <c r="Y1149" s="24">
        <f>COUNTIF(Data!$X$2:$X$2441,"&lt;="&amp;Data!X1149)/($B$3+1)</f>
        <v/>
      </c>
      <c r="Z1149" s="16">
        <f>_xlfn.PERCENTILE.INC(Data!$U$2:$U$2441,Y1149)</f>
        <v/>
      </c>
      <c r="AA1149" s="16">
        <f>_xlfn.PERCENTILE.INC(Data!$V$2:$V$2441,Y1149)</f>
        <v/>
      </c>
      <c r="AB1149" s="16">
        <f>Data!X1149-AA1149</f>
        <v/>
      </c>
      <c r="AC1149" s="9">
        <f>Z1149+AB1149</f>
        <v/>
      </c>
      <c r="AD1149" s="24">
        <f>COUNTIF(Data!$Y$2:$Y$2441,"&lt;="&amp;Data!Y1149)/($B$3+1)</f>
        <v/>
      </c>
      <c r="AE1149" s="16">
        <f>_xlfn.PERCENTILE.INC(Data!$U$2:$U$2441,AD1149)</f>
        <v/>
      </c>
      <c r="AF1149" s="16">
        <f>_xlfn.PERCENTILE.INC(Data!$V$2:$V$2441,AD1149)</f>
        <v/>
      </c>
      <c r="AG1149" s="16">
        <f>Data!Y1149-AF1149</f>
        <v/>
      </c>
      <c r="AH1149" s="9">
        <f>AE1149+AG1149</f>
        <v/>
      </c>
    </row>
    <row r="1150">
      <c r="N1150" s="14">
        <f>Data!A1150</f>
        <v/>
      </c>
      <c r="O1150" s="24">
        <f>IF(Occurrence!J1150&gt;0,COUNTIFS(Occurrence!$J$2:$J$2441,"&gt;0",Occurrence!$J$2:$J$2441,"&lt;="&amp;Occurrence!J1150)/($B$8+1),0)</f>
        <v/>
      </c>
      <c r="P1150" s="16">
        <f>IF(Occurrence!J1150&gt;0,_xlfn.PERCENTILE.INC(Data!$O$2:$O$2441,($B$4+O1150*($B$5-1))/($B$3-1)),0)</f>
        <v/>
      </c>
      <c r="Q1150" s="16">
        <f>IF(Occurrence!J1150&gt;0,_xlfn.PERCENTILE.INC(Occurrence!$I$2:$I$2441,($B$6+O1150*($B$7-1))/($B$3-1)),0)</f>
        <v/>
      </c>
      <c r="R1150" s="16">
        <f>IF(Occurrence!J1150&gt;0,Occurrence!J1150/Q1150,0)</f>
        <v/>
      </c>
      <c r="S1150" s="9">
        <f>IF(Occurrence!J1150&gt;0,P1150*R1150,0)</f>
        <v/>
      </c>
      <c r="T1150" s="24">
        <f>IF(Occurrence!K1150&gt;0,COUNTIFS(Occurrence!$K$2:$K$2441,"&gt;0",Occurrence!$K$2:$K$2441,"&lt;="&amp;Occurrence!K1150)/($B$9+1),0)</f>
        <v/>
      </c>
      <c r="U1150" s="16">
        <f>IF(Occurrence!K1150&gt;0,_xlfn.PERCENTILE.INC(Data!$O$2:$O$2441,($B$4+T1150*($B$5-1))/($B$3-1)),0)</f>
        <v/>
      </c>
      <c r="V1150" s="16">
        <f>IF(Occurrence!K1150&gt;0,_xlfn.PERCENTILE.INC(Occurrence!$I$2:$I$2441,($B$6+T1150*($B$7-1))/($B$3-1)),0)</f>
        <v/>
      </c>
      <c r="W1150" s="16">
        <f>IF(Occurrence!K1150&gt;0,Occurrence!K1150/V1150,0)</f>
        <v/>
      </c>
      <c r="X1150" s="9">
        <f>IF(Occurrence!K1150&gt;0,U1150*W1150,0)</f>
        <v/>
      </c>
      <c r="Y1150" s="24">
        <f>COUNTIF(Data!$X$2:$X$2441,"&lt;="&amp;Data!X1150)/($B$3+1)</f>
        <v/>
      </c>
      <c r="Z1150" s="16">
        <f>_xlfn.PERCENTILE.INC(Data!$U$2:$U$2441,Y1150)</f>
        <v/>
      </c>
      <c r="AA1150" s="16">
        <f>_xlfn.PERCENTILE.INC(Data!$V$2:$V$2441,Y1150)</f>
        <v/>
      </c>
      <c r="AB1150" s="16">
        <f>Data!X1150-AA1150</f>
        <v/>
      </c>
      <c r="AC1150" s="9">
        <f>Z1150+AB1150</f>
        <v/>
      </c>
      <c r="AD1150" s="24">
        <f>COUNTIF(Data!$Y$2:$Y$2441,"&lt;="&amp;Data!Y1150)/($B$3+1)</f>
        <v/>
      </c>
      <c r="AE1150" s="16">
        <f>_xlfn.PERCENTILE.INC(Data!$U$2:$U$2441,AD1150)</f>
        <v/>
      </c>
      <c r="AF1150" s="16">
        <f>_xlfn.PERCENTILE.INC(Data!$V$2:$V$2441,AD1150)</f>
        <v/>
      </c>
      <c r="AG1150" s="16">
        <f>Data!Y1150-AF1150</f>
        <v/>
      </c>
      <c r="AH1150" s="9">
        <f>AE1150+AG1150</f>
        <v/>
      </c>
    </row>
    <row r="1151">
      <c r="N1151" s="14">
        <f>Data!A1151</f>
        <v/>
      </c>
      <c r="O1151" s="24">
        <f>IF(Occurrence!J1151&gt;0,COUNTIFS(Occurrence!$J$2:$J$2441,"&gt;0",Occurrence!$J$2:$J$2441,"&lt;="&amp;Occurrence!J1151)/($B$8+1),0)</f>
        <v/>
      </c>
      <c r="P1151" s="16">
        <f>IF(Occurrence!J1151&gt;0,_xlfn.PERCENTILE.INC(Data!$O$2:$O$2441,($B$4+O1151*($B$5-1))/($B$3-1)),0)</f>
        <v/>
      </c>
      <c r="Q1151" s="16">
        <f>IF(Occurrence!J1151&gt;0,_xlfn.PERCENTILE.INC(Occurrence!$I$2:$I$2441,($B$6+O1151*($B$7-1))/($B$3-1)),0)</f>
        <v/>
      </c>
      <c r="R1151" s="16">
        <f>IF(Occurrence!J1151&gt;0,Occurrence!J1151/Q1151,0)</f>
        <v/>
      </c>
      <c r="S1151" s="9">
        <f>IF(Occurrence!J1151&gt;0,P1151*R1151,0)</f>
        <v/>
      </c>
      <c r="T1151" s="24">
        <f>IF(Occurrence!K1151&gt;0,COUNTIFS(Occurrence!$K$2:$K$2441,"&gt;0",Occurrence!$K$2:$K$2441,"&lt;="&amp;Occurrence!K1151)/($B$9+1),0)</f>
        <v/>
      </c>
      <c r="U1151" s="16">
        <f>IF(Occurrence!K1151&gt;0,_xlfn.PERCENTILE.INC(Data!$O$2:$O$2441,($B$4+T1151*($B$5-1))/($B$3-1)),0)</f>
        <v/>
      </c>
      <c r="V1151" s="16">
        <f>IF(Occurrence!K1151&gt;0,_xlfn.PERCENTILE.INC(Occurrence!$I$2:$I$2441,($B$6+T1151*($B$7-1))/($B$3-1)),0)</f>
        <v/>
      </c>
      <c r="W1151" s="16">
        <f>IF(Occurrence!K1151&gt;0,Occurrence!K1151/V1151,0)</f>
        <v/>
      </c>
      <c r="X1151" s="9">
        <f>IF(Occurrence!K1151&gt;0,U1151*W1151,0)</f>
        <v/>
      </c>
      <c r="Y1151" s="24">
        <f>COUNTIF(Data!$X$2:$X$2441,"&lt;="&amp;Data!X1151)/($B$3+1)</f>
        <v/>
      </c>
      <c r="Z1151" s="16">
        <f>_xlfn.PERCENTILE.INC(Data!$U$2:$U$2441,Y1151)</f>
        <v/>
      </c>
      <c r="AA1151" s="16">
        <f>_xlfn.PERCENTILE.INC(Data!$V$2:$V$2441,Y1151)</f>
        <v/>
      </c>
      <c r="AB1151" s="16">
        <f>Data!X1151-AA1151</f>
        <v/>
      </c>
      <c r="AC1151" s="9">
        <f>Z1151+AB1151</f>
        <v/>
      </c>
      <c r="AD1151" s="24">
        <f>COUNTIF(Data!$Y$2:$Y$2441,"&lt;="&amp;Data!Y1151)/($B$3+1)</f>
        <v/>
      </c>
      <c r="AE1151" s="16">
        <f>_xlfn.PERCENTILE.INC(Data!$U$2:$U$2441,AD1151)</f>
        <v/>
      </c>
      <c r="AF1151" s="16">
        <f>_xlfn.PERCENTILE.INC(Data!$V$2:$V$2441,AD1151)</f>
        <v/>
      </c>
      <c r="AG1151" s="16">
        <f>Data!Y1151-AF1151</f>
        <v/>
      </c>
      <c r="AH1151" s="9">
        <f>AE1151+AG1151</f>
        <v/>
      </c>
    </row>
    <row r="1152">
      <c r="N1152" s="14">
        <f>Data!A1152</f>
        <v/>
      </c>
      <c r="O1152" s="24">
        <f>IF(Occurrence!J1152&gt;0,COUNTIFS(Occurrence!$J$2:$J$2441,"&gt;0",Occurrence!$J$2:$J$2441,"&lt;="&amp;Occurrence!J1152)/($B$8+1),0)</f>
        <v/>
      </c>
      <c r="P1152" s="16">
        <f>IF(Occurrence!J1152&gt;0,_xlfn.PERCENTILE.INC(Data!$O$2:$O$2441,($B$4+O1152*($B$5-1))/($B$3-1)),0)</f>
        <v/>
      </c>
      <c r="Q1152" s="16">
        <f>IF(Occurrence!J1152&gt;0,_xlfn.PERCENTILE.INC(Occurrence!$I$2:$I$2441,($B$6+O1152*($B$7-1))/($B$3-1)),0)</f>
        <v/>
      </c>
      <c r="R1152" s="16">
        <f>IF(Occurrence!J1152&gt;0,Occurrence!J1152/Q1152,0)</f>
        <v/>
      </c>
      <c r="S1152" s="9">
        <f>IF(Occurrence!J1152&gt;0,P1152*R1152,0)</f>
        <v/>
      </c>
      <c r="T1152" s="24">
        <f>IF(Occurrence!K1152&gt;0,COUNTIFS(Occurrence!$K$2:$K$2441,"&gt;0",Occurrence!$K$2:$K$2441,"&lt;="&amp;Occurrence!K1152)/($B$9+1),0)</f>
        <v/>
      </c>
      <c r="U1152" s="16">
        <f>IF(Occurrence!K1152&gt;0,_xlfn.PERCENTILE.INC(Data!$O$2:$O$2441,($B$4+T1152*($B$5-1))/($B$3-1)),0)</f>
        <v/>
      </c>
      <c r="V1152" s="16">
        <f>IF(Occurrence!K1152&gt;0,_xlfn.PERCENTILE.INC(Occurrence!$I$2:$I$2441,($B$6+T1152*($B$7-1))/($B$3-1)),0)</f>
        <v/>
      </c>
      <c r="W1152" s="16">
        <f>IF(Occurrence!K1152&gt;0,Occurrence!K1152/V1152,0)</f>
        <v/>
      </c>
      <c r="X1152" s="9">
        <f>IF(Occurrence!K1152&gt;0,U1152*W1152,0)</f>
        <v/>
      </c>
      <c r="Y1152" s="24">
        <f>COUNTIF(Data!$X$2:$X$2441,"&lt;="&amp;Data!X1152)/($B$3+1)</f>
        <v/>
      </c>
      <c r="Z1152" s="16">
        <f>_xlfn.PERCENTILE.INC(Data!$U$2:$U$2441,Y1152)</f>
        <v/>
      </c>
      <c r="AA1152" s="16">
        <f>_xlfn.PERCENTILE.INC(Data!$V$2:$V$2441,Y1152)</f>
        <v/>
      </c>
      <c r="AB1152" s="16">
        <f>Data!X1152-AA1152</f>
        <v/>
      </c>
      <c r="AC1152" s="9">
        <f>Z1152+AB1152</f>
        <v/>
      </c>
      <c r="AD1152" s="24">
        <f>COUNTIF(Data!$Y$2:$Y$2441,"&lt;="&amp;Data!Y1152)/($B$3+1)</f>
        <v/>
      </c>
      <c r="AE1152" s="16">
        <f>_xlfn.PERCENTILE.INC(Data!$U$2:$U$2441,AD1152)</f>
        <v/>
      </c>
      <c r="AF1152" s="16">
        <f>_xlfn.PERCENTILE.INC(Data!$V$2:$V$2441,AD1152)</f>
        <v/>
      </c>
      <c r="AG1152" s="16">
        <f>Data!Y1152-AF1152</f>
        <v/>
      </c>
      <c r="AH1152" s="9">
        <f>AE1152+AG1152</f>
        <v/>
      </c>
    </row>
    <row r="1153">
      <c r="N1153" s="14">
        <f>Data!A1153</f>
        <v/>
      </c>
      <c r="O1153" s="24">
        <f>IF(Occurrence!J1153&gt;0,COUNTIFS(Occurrence!$J$2:$J$2441,"&gt;0",Occurrence!$J$2:$J$2441,"&lt;="&amp;Occurrence!J1153)/($B$8+1),0)</f>
        <v/>
      </c>
      <c r="P1153" s="16">
        <f>IF(Occurrence!J1153&gt;0,_xlfn.PERCENTILE.INC(Data!$O$2:$O$2441,($B$4+O1153*($B$5-1))/($B$3-1)),0)</f>
        <v/>
      </c>
      <c r="Q1153" s="16">
        <f>IF(Occurrence!J1153&gt;0,_xlfn.PERCENTILE.INC(Occurrence!$I$2:$I$2441,($B$6+O1153*($B$7-1))/($B$3-1)),0)</f>
        <v/>
      </c>
      <c r="R1153" s="16">
        <f>IF(Occurrence!J1153&gt;0,Occurrence!J1153/Q1153,0)</f>
        <v/>
      </c>
      <c r="S1153" s="9">
        <f>IF(Occurrence!J1153&gt;0,P1153*R1153,0)</f>
        <v/>
      </c>
      <c r="T1153" s="24">
        <f>IF(Occurrence!K1153&gt;0,COUNTIFS(Occurrence!$K$2:$K$2441,"&gt;0",Occurrence!$K$2:$K$2441,"&lt;="&amp;Occurrence!K1153)/($B$9+1),0)</f>
        <v/>
      </c>
      <c r="U1153" s="16">
        <f>IF(Occurrence!K1153&gt;0,_xlfn.PERCENTILE.INC(Data!$O$2:$O$2441,($B$4+T1153*($B$5-1))/($B$3-1)),0)</f>
        <v/>
      </c>
      <c r="V1153" s="16">
        <f>IF(Occurrence!K1153&gt;0,_xlfn.PERCENTILE.INC(Occurrence!$I$2:$I$2441,($B$6+T1153*($B$7-1))/($B$3-1)),0)</f>
        <v/>
      </c>
      <c r="W1153" s="16">
        <f>IF(Occurrence!K1153&gt;0,Occurrence!K1153/V1153,0)</f>
        <v/>
      </c>
      <c r="X1153" s="9">
        <f>IF(Occurrence!K1153&gt;0,U1153*W1153,0)</f>
        <v/>
      </c>
      <c r="Y1153" s="24">
        <f>COUNTIF(Data!$X$2:$X$2441,"&lt;="&amp;Data!X1153)/($B$3+1)</f>
        <v/>
      </c>
      <c r="Z1153" s="16">
        <f>_xlfn.PERCENTILE.INC(Data!$U$2:$U$2441,Y1153)</f>
        <v/>
      </c>
      <c r="AA1153" s="16">
        <f>_xlfn.PERCENTILE.INC(Data!$V$2:$V$2441,Y1153)</f>
        <v/>
      </c>
      <c r="AB1153" s="16">
        <f>Data!X1153-AA1153</f>
        <v/>
      </c>
      <c r="AC1153" s="9">
        <f>Z1153+AB1153</f>
        <v/>
      </c>
      <c r="AD1153" s="24">
        <f>COUNTIF(Data!$Y$2:$Y$2441,"&lt;="&amp;Data!Y1153)/($B$3+1)</f>
        <v/>
      </c>
      <c r="AE1153" s="16">
        <f>_xlfn.PERCENTILE.INC(Data!$U$2:$U$2441,AD1153)</f>
        <v/>
      </c>
      <c r="AF1153" s="16">
        <f>_xlfn.PERCENTILE.INC(Data!$V$2:$V$2441,AD1153)</f>
        <v/>
      </c>
      <c r="AG1153" s="16">
        <f>Data!Y1153-AF1153</f>
        <v/>
      </c>
      <c r="AH1153" s="9">
        <f>AE1153+AG1153</f>
        <v/>
      </c>
    </row>
    <row r="1154">
      <c r="N1154" s="14">
        <f>Data!A1154</f>
        <v/>
      </c>
      <c r="O1154" s="24">
        <f>IF(Occurrence!J1154&gt;0,COUNTIFS(Occurrence!$J$2:$J$2441,"&gt;0",Occurrence!$J$2:$J$2441,"&lt;="&amp;Occurrence!J1154)/($B$8+1),0)</f>
        <v/>
      </c>
      <c r="P1154" s="16">
        <f>IF(Occurrence!J1154&gt;0,_xlfn.PERCENTILE.INC(Data!$O$2:$O$2441,($B$4+O1154*($B$5-1))/($B$3-1)),0)</f>
        <v/>
      </c>
      <c r="Q1154" s="16">
        <f>IF(Occurrence!J1154&gt;0,_xlfn.PERCENTILE.INC(Occurrence!$I$2:$I$2441,($B$6+O1154*($B$7-1))/($B$3-1)),0)</f>
        <v/>
      </c>
      <c r="R1154" s="16">
        <f>IF(Occurrence!J1154&gt;0,Occurrence!J1154/Q1154,0)</f>
        <v/>
      </c>
      <c r="S1154" s="9">
        <f>IF(Occurrence!J1154&gt;0,P1154*R1154,0)</f>
        <v/>
      </c>
      <c r="T1154" s="24">
        <f>IF(Occurrence!K1154&gt;0,COUNTIFS(Occurrence!$K$2:$K$2441,"&gt;0",Occurrence!$K$2:$K$2441,"&lt;="&amp;Occurrence!K1154)/($B$9+1),0)</f>
        <v/>
      </c>
      <c r="U1154" s="16">
        <f>IF(Occurrence!K1154&gt;0,_xlfn.PERCENTILE.INC(Data!$O$2:$O$2441,($B$4+T1154*($B$5-1))/($B$3-1)),0)</f>
        <v/>
      </c>
      <c r="V1154" s="16">
        <f>IF(Occurrence!K1154&gt;0,_xlfn.PERCENTILE.INC(Occurrence!$I$2:$I$2441,($B$6+T1154*($B$7-1))/($B$3-1)),0)</f>
        <v/>
      </c>
      <c r="W1154" s="16">
        <f>IF(Occurrence!K1154&gt;0,Occurrence!K1154/V1154,0)</f>
        <v/>
      </c>
      <c r="X1154" s="9">
        <f>IF(Occurrence!K1154&gt;0,U1154*W1154,0)</f>
        <v/>
      </c>
      <c r="Y1154" s="24">
        <f>COUNTIF(Data!$X$2:$X$2441,"&lt;="&amp;Data!X1154)/($B$3+1)</f>
        <v/>
      </c>
      <c r="Z1154" s="16">
        <f>_xlfn.PERCENTILE.INC(Data!$U$2:$U$2441,Y1154)</f>
        <v/>
      </c>
      <c r="AA1154" s="16">
        <f>_xlfn.PERCENTILE.INC(Data!$V$2:$V$2441,Y1154)</f>
        <v/>
      </c>
      <c r="AB1154" s="16">
        <f>Data!X1154-AA1154</f>
        <v/>
      </c>
      <c r="AC1154" s="9">
        <f>Z1154+AB1154</f>
        <v/>
      </c>
      <c r="AD1154" s="24">
        <f>COUNTIF(Data!$Y$2:$Y$2441,"&lt;="&amp;Data!Y1154)/($B$3+1)</f>
        <v/>
      </c>
      <c r="AE1154" s="16">
        <f>_xlfn.PERCENTILE.INC(Data!$U$2:$U$2441,AD1154)</f>
        <v/>
      </c>
      <c r="AF1154" s="16">
        <f>_xlfn.PERCENTILE.INC(Data!$V$2:$V$2441,AD1154)</f>
        <v/>
      </c>
      <c r="AG1154" s="16">
        <f>Data!Y1154-AF1154</f>
        <v/>
      </c>
      <c r="AH1154" s="9">
        <f>AE1154+AG1154</f>
        <v/>
      </c>
    </row>
    <row r="1155">
      <c r="N1155" s="14">
        <f>Data!A1155</f>
        <v/>
      </c>
      <c r="O1155" s="24">
        <f>IF(Occurrence!J1155&gt;0,COUNTIFS(Occurrence!$J$2:$J$2441,"&gt;0",Occurrence!$J$2:$J$2441,"&lt;="&amp;Occurrence!J1155)/($B$8+1),0)</f>
        <v/>
      </c>
      <c r="P1155" s="16">
        <f>IF(Occurrence!J1155&gt;0,_xlfn.PERCENTILE.INC(Data!$O$2:$O$2441,($B$4+O1155*($B$5-1))/($B$3-1)),0)</f>
        <v/>
      </c>
      <c r="Q1155" s="16">
        <f>IF(Occurrence!J1155&gt;0,_xlfn.PERCENTILE.INC(Occurrence!$I$2:$I$2441,($B$6+O1155*($B$7-1))/($B$3-1)),0)</f>
        <v/>
      </c>
      <c r="R1155" s="16">
        <f>IF(Occurrence!J1155&gt;0,Occurrence!J1155/Q1155,0)</f>
        <v/>
      </c>
      <c r="S1155" s="9">
        <f>IF(Occurrence!J1155&gt;0,P1155*R1155,0)</f>
        <v/>
      </c>
      <c r="T1155" s="24">
        <f>IF(Occurrence!K1155&gt;0,COUNTIFS(Occurrence!$K$2:$K$2441,"&gt;0",Occurrence!$K$2:$K$2441,"&lt;="&amp;Occurrence!K1155)/($B$9+1),0)</f>
        <v/>
      </c>
      <c r="U1155" s="16">
        <f>IF(Occurrence!K1155&gt;0,_xlfn.PERCENTILE.INC(Data!$O$2:$O$2441,($B$4+T1155*($B$5-1))/($B$3-1)),0)</f>
        <v/>
      </c>
      <c r="V1155" s="16">
        <f>IF(Occurrence!K1155&gt;0,_xlfn.PERCENTILE.INC(Occurrence!$I$2:$I$2441,($B$6+T1155*($B$7-1))/($B$3-1)),0)</f>
        <v/>
      </c>
      <c r="W1155" s="16">
        <f>IF(Occurrence!K1155&gt;0,Occurrence!K1155/V1155,0)</f>
        <v/>
      </c>
      <c r="X1155" s="9">
        <f>IF(Occurrence!K1155&gt;0,U1155*W1155,0)</f>
        <v/>
      </c>
      <c r="Y1155" s="24">
        <f>COUNTIF(Data!$X$2:$X$2441,"&lt;="&amp;Data!X1155)/($B$3+1)</f>
        <v/>
      </c>
      <c r="Z1155" s="16">
        <f>_xlfn.PERCENTILE.INC(Data!$U$2:$U$2441,Y1155)</f>
        <v/>
      </c>
      <c r="AA1155" s="16">
        <f>_xlfn.PERCENTILE.INC(Data!$V$2:$V$2441,Y1155)</f>
        <v/>
      </c>
      <c r="AB1155" s="16">
        <f>Data!X1155-AA1155</f>
        <v/>
      </c>
      <c r="AC1155" s="9">
        <f>Z1155+AB1155</f>
        <v/>
      </c>
      <c r="AD1155" s="24">
        <f>COUNTIF(Data!$Y$2:$Y$2441,"&lt;="&amp;Data!Y1155)/($B$3+1)</f>
        <v/>
      </c>
      <c r="AE1155" s="16">
        <f>_xlfn.PERCENTILE.INC(Data!$U$2:$U$2441,AD1155)</f>
        <v/>
      </c>
      <c r="AF1155" s="16">
        <f>_xlfn.PERCENTILE.INC(Data!$V$2:$V$2441,AD1155)</f>
        <v/>
      </c>
      <c r="AG1155" s="16">
        <f>Data!Y1155-AF1155</f>
        <v/>
      </c>
      <c r="AH1155" s="9">
        <f>AE1155+AG1155</f>
        <v/>
      </c>
    </row>
    <row r="1156">
      <c r="N1156" s="14">
        <f>Data!A1156</f>
        <v/>
      </c>
      <c r="O1156" s="24">
        <f>IF(Occurrence!J1156&gt;0,COUNTIFS(Occurrence!$J$2:$J$2441,"&gt;0",Occurrence!$J$2:$J$2441,"&lt;="&amp;Occurrence!J1156)/($B$8+1),0)</f>
        <v/>
      </c>
      <c r="P1156" s="16">
        <f>IF(Occurrence!J1156&gt;0,_xlfn.PERCENTILE.INC(Data!$O$2:$O$2441,($B$4+O1156*($B$5-1))/($B$3-1)),0)</f>
        <v/>
      </c>
      <c r="Q1156" s="16">
        <f>IF(Occurrence!J1156&gt;0,_xlfn.PERCENTILE.INC(Occurrence!$I$2:$I$2441,($B$6+O1156*($B$7-1))/($B$3-1)),0)</f>
        <v/>
      </c>
      <c r="R1156" s="16">
        <f>IF(Occurrence!J1156&gt;0,Occurrence!J1156/Q1156,0)</f>
        <v/>
      </c>
      <c r="S1156" s="9">
        <f>IF(Occurrence!J1156&gt;0,P1156*R1156,0)</f>
        <v/>
      </c>
      <c r="T1156" s="24">
        <f>IF(Occurrence!K1156&gt;0,COUNTIFS(Occurrence!$K$2:$K$2441,"&gt;0",Occurrence!$K$2:$K$2441,"&lt;="&amp;Occurrence!K1156)/($B$9+1),0)</f>
        <v/>
      </c>
      <c r="U1156" s="16">
        <f>IF(Occurrence!K1156&gt;0,_xlfn.PERCENTILE.INC(Data!$O$2:$O$2441,($B$4+T1156*($B$5-1))/($B$3-1)),0)</f>
        <v/>
      </c>
      <c r="V1156" s="16">
        <f>IF(Occurrence!K1156&gt;0,_xlfn.PERCENTILE.INC(Occurrence!$I$2:$I$2441,($B$6+T1156*($B$7-1))/($B$3-1)),0)</f>
        <v/>
      </c>
      <c r="W1156" s="16">
        <f>IF(Occurrence!K1156&gt;0,Occurrence!K1156/V1156,0)</f>
        <v/>
      </c>
      <c r="X1156" s="9">
        <f>IF(Occurrence!K1156&gt;0,U1156*W1156,0)</f>
        <v/>
      </c>
      <c r="Y1156" s="24">
        <f>COUNTIF(Data!$X$2:$X$2441,"&lt;="&amp;Data!X1156)/($B$3+1)</f>
        <v/>
      </c>
      <c r="Z1156" s="16">
        <f>_xlfn.PERCENTILE.INC(Data!$U$2:$U$2441,Y1156)</f>
        <v/>
      </c>
      <c r="AA1156" s="16">
        <f>_xlfn.PERCENTILE.INC(Data!$V$2:$V$2441,Y1156)</f>
        <v/>
      </c>
      <c r="AB1156" s="16">
        <f>Data!X1156-AA1156</f>
        <v/>
      </c>
      <c r="AC1156" s="9">
        <f>Z1156+AB1156</f>
        <v/>
      </c>
      <c r="AD1156" s="24">
        <f>COUNTIF(Data!$Y$2:$Y$2441,"&lt;="&amp;Data!Y1156)/($B$3+1)</f>
        <v/>
      </c>
      <c r="AE1156" s="16">
        <f>_xlfn.PERCENTILE.INC(Data!$U$2:$U$2441,AD1156)</f>
        <v/>
      </c>
      <c r="AF1156" s="16">
        <f>_xlfn.PERCENTILE.INC(Data!$V$2:$V$2441,AD1156)</f>
        <v/>
      </c>
      <c r="AG1156" s="16">
        <f>Data!Y1156-AF1156</f>
        <v/>
      </c>
      <c r="AH1156" s="9">
        <f>AE1156+AG1156</f>
        <v/>
      </c>
    </row>
    <row r="1157">
      <c r="N1157" s="14">
        <f>Data!A1157</f>
        <v/>
      </c>
      <c r="O1157" s="24">
        <f>IF(Occurrence!J1157&gt;0,COUNTIFS(Occurrence!$J$2:$J$2441,"&gt;0",Occurrence!$J$2:$J$2441,"&lt;="&amp;Occurrence!J1157)/($B$8+1),0)</f>
        <v/>
      </c>
      <c r="P1157" s="16">
        <f>IF(Occurrence!J1157&gt;0,_xlfn.PERCENTILE.INC(Data!$O$2:$O$2441,($B$4+O1157*($B$5-1))/($B$3-1)),0)</f>
        <v/>
      </c>
      <c r="Q1157" s="16">
        <f>IF(Occurrence!J1157&gt;0,_xlfn.PERCENTILE.INC(Occurrence!$I$2:$I$2441,($B$6+O1157*($B$7-1))/($B$3-1)),0)</f>
        <v/>
      </c>
      <c r="R1157" s="16">
        <f>IF(Occurrence!J1157&gt;0,Occurrence!J1157/Q1157,0)</f>
        <v/>
      </c>
      <c r="S1157" s="9">
        <f>IF(Occurrence!J1157&gt;0,P1157*R1157,0)</f>
        <v/>
      </c>
      <c r="T1157" s="24">
        <f>IF(Occurrence!K1157&gt;0,COUNTIFS(Occurrence!$K$2:$K$2441,"&gt;0",Occurrence!$K$2:$K$2441,"&lt;="&amp;Occurrence!K1157)/($B$9+1),0)</f>
        <v/>
      </c>
      <c r="U1157" s="16">
        <f>IF(Occurrence!K1157&gt;0,_xlfn.PERCENTILE.INC(Data!$O$2:$O$2441,($B$4+T1157*($B$5-1))/($B$3-1)),0)</f>
        <v/>
      </c>
      <c r="V1157" s="16">
        <f>IF(Occurrence!K1157&gt;0,_xlfn.PERCENTILE.INC(Occurrence!$I$2:$I$2441,($B$6+T1157*($B$7-1))/($B$3-1)),0)</f>
        <v/>
      </c>
      <c r="W1157" s="16">
        <f>IF(Occurrence!K1157&gt;0,Occurrence!K1157/V1157,0)</f>
        <v/>
      </c>
      <c r="X1157" s="9">
        <f>IF(Occurrence!K1157&gt;0,U1157*W1157,0)</f>
        <v/>
      </c>
      <c r="Y1157" s="24">
        <f>COUNTIF(Data!$X$2:$X$2441,"&lt;="&amp;Data!X1157)/($B$3+1)</f>
        <v/>
      </c>
      <c r="Z1157" s="16">
        <f>_xlfn.PERCENTILE.INC(Data!$U$2:$U$2441,Y1157)</f>
        <v/>
      </c>
      <c r="AA1157" s="16">
        <f>_xlfn.PERCENTILE.INC(Data!$V$2:$V$2441,Y1157)</f>
        <v/>
      </c>
      <c r="AB1157" s="16">
        <f>Data!X1157-AA1157</f>
        <v/>
      </c>
      <c r="AC1157" s="9">
        <f>Z1157+AB1157</f>
        <v/>
      </c>
      <c r="AD1157" s="24">
        <f>COUNTIF(Data!$Y$2:$Y$2441,"&lt;="&amp;Data!Y1157)/($B$3+1)</f>
        <v/>
      </c>
      <c r="AE1157" s="16">
        <f>_xlfn.PERCENTILE.INC(Data!$U$2:$U$2441,AD1157)</f>
        <v/>
      </c>
      <c r="AF1157" s="16">
        <f>_xlfn.PERCENTILE.INC(Data!$V$2:$V$2441,AD1157)</f>
        <v/>
      </c>
      <c r="AG1157" s="16">
        <f>Data!Y1157-AF1157</f>
        <v/>
      </c>
      <c r="AH1157" s="9">
        <f>AE1157+AG1157</f>
        <v/>
      </c>
    </row>
    <row r="1158">
      <c r="N1158" s="14">
        <f>Data!A1158</f>
        <v/>
      </c>
      <c r="O1158" s="24">
        <f>IF(Occurrence!J1158&gt;0,COUNTIFS(Occurrence!$J$2:$J$2441,"&gt;0",Occurrence!$J$2:$J$2441,"&lt;="&amp;Occurrence!J1158)/($B$8+1),0)</f>
        <v/>
      </c>
      <c r="P1158" s="16">
        <f>IF(Occurrence!J1158&gt;0,_xlfn.PERCENTILE.INC(Data!$O$2:$O$2441,($B$4+O1158*($B$5-1))/($B$3-1)),0)</f>
        <v/>
      </c>
      <c r="Q1158" s="16">
        <f>IF(Occurrence!J1158&gt;0,_xlfn.PERCENTILE.INC(Occurrence!$I$2:$I$2441,($B$6+O1158*($B$7-1))/($B$3-1)),0)</f>
        <v/>
      </c>
      <c r="R1158" s="16">
        <f>IF(Occurrence!J1158&gt;0,Occurrence!J1158/Q1158,0)</f>
        <v/>
      </c>
      <c r="S1158" s="9">
        <f>IF(Occurrence!J1158&gt;0,P1158*R1158,0)</f>
        <v/>
      </c>
      <c r="T1158" s="24">
        <f>IF(Occurrence!K1158&gt;0,COUNTIFS(Occurrence!$K$2:$K$2441,"&gt;0",Occurrence!$K$2:$K$2441,"&lt;="&amp;Occurrence!K1158)/($B$9+1),0)</f>
        <v/>
      </c>
      <c r="U1158" s="16">
        <f>IF(Occurrence!K1158&gt;0,_xlfn.PERCENTILE.INC(Data!$O$2:$O$2441,($B$4+T1158*($B$5-1))/($B$3-1)),0)</f>
        <v/>
      </c>
      <c r="V1158" s="16">
        <f>IF(Occurrence!K1158&gt;0,_xlfn.PERCENTILE.INC(Occurrence!$I$2:$I$2441,($B$6+T1158*($B$7-1))/($B$3-1)),0)</f>
        <v/>
      </c>
      <c r="W1158" s="16">
        <f>IF(Occurrence!K1158&gt;0,Occurrence!K1158/V1158,0)</f>
        <v/>
      </c>
      <c r="X1158" s="9">
        <f>IF(Occurrence!K1158&gt;0,U1158*W1158,0)</f>
        <v/>
      </c>
      <c r="Y1158" s="24">
        <f>COUNTIF(Data!$X$2:$X$2441,"&lt;="&amp;Data!X1158)/($B$3+1)</f>
        <v/>
      </c>
      <c r="Z1158" s="16">
        <f>_xlfn.PERCENTILE.INC(Data!$U$2:$U$2441,Y1158)</f>
        <v/>
      </c>
      <c r="AA1158" s="16">
        <f>_xlfn.PERCENTILE.INC(Data!$V$2:$V$2441,Y1158)</f>
        <v/>
      </c>
      <c r="AB1158" s="16">
        <f>Data!X1158-AA1158</f>
        <v/>
      </c>
      <c r="AC1158" s="9">
        <f>Z1158+AB1158</f>
        <v/>
      </c>
      <c r="AD1158" s="24">
        <f>COUNTIF(Data!$Y$2:$Y$2441,"&lt;="&amp;Data!Y1158)/($B$3+1)</f>
        <v/>
      </c>
      <c r="AE1158" s="16">
        <f>_xlfn.PERCENTILE.INC(Data!$U$2:$U$2441,AD1158)</f>
        <v/>
      </c>
      <c r="AF1158" s="16">
        <f>_xlfn.PERCENTILE.INC(Data!$V$2:$V$2441,AD1158)</f>
        <v/>
      </c>
      <c r="AG1158" s="16">
        <f>Data!Y1158-AF1158</f>
        <v/>
      </c>
      <c r="AH1158" s="9">
        <f>AE1158+AG1158</f>
        <v/>
      </c>
    </row>
    <row r="1159">
      <c r="N1159" s="14">
        <f>Data!A1159</f>
        <v/>
      </c>
      <c r="O1159" s="24">
        <f>IF(Occurrence!J1159&gt;0,COUNTIFS(Occurrence!$J$2:$J$2441,"&gt;0",Occurrence!$J$2:$J$2441,"&lt;="&amp;Occurrence!J1159)/($B$8+1),0)</f>
        <v/>
      </c>
      <c r="P1159" s="16">
        <f>IF(Occurrence!J1159&gt;0,_xlfn.PERCENTILE.INC(Data!$O$2:$O$2441,($B$4+O1159*($B$5-1))/($B$3-1)),0)</f>
        <v/>
      </c>
      <c r="Q1159" s="16">
        <f>IF(Occurrence!J1159&gt;0,_xlfn.PERCENTILE.INC(Occurrence!$I$2:$I$2441,($B$6+O1159*($B$7-1))/($B$3-1)),0)</f>
        <v/>
      </c>
      <c r="R1159" s="16">
        <f>IF(Occurrence!J1159&gt;0,Occurrence!J1159/Q1159,0)</f>
        <v/>
      </c>
      <c r="S1159" s="9">
        <f>IF(Occurrence!J1159&gt;0,P1159*R1159,0)</f>
        <v/>
      </c>
      <c r="T1159" s="24">
        <f>IF(Occurrence!K1159&gt;0,COUNTIFS(Occurrence!$K$2:$K$2441,"&gt;0",Occurrence!$K$2:$K$2441,"&lt;="&amp;Occurrence!K1159)/($B$9+1),0)</f>
        <v/>
      </c>
      <c r="U1159" s="16">
        <f>IF(Occurrence!K1159&gt;0,_xlfn.PERCENTILE.INC(Data!$O$2:$O$2441,($B$4+T1159*($B$5-1))/($B$3-1)),0)</f>
        <v/>
      </c>
      <c r="V1159" s="16">
        <f>IF(Occurrence!K1159&gt;0,_xlfn.PERCENTILE.INC(Occurrence!$I$2:$I$2441,($B$6+T1159*($B$7-1))/($B$3-1)),0)</f>
        <v/>
      </c>
      <c r="W1159" s="16">
        <f>IF(Occurrence!K1159&gt;0,Occurrence!K1159/V1159,0)</f>
        <v/>
      </c>
      <c r="X1159" s="9">
        <f>IF(Occurrence!K1159&gt;0,U1159*W1159,0)</f>
        <v/>
      </c>
      <c r="Y1159" s="24">
        <f>COUNTIF(Data!$X$2:$X$2441,"&lt;="&amp;Data!X1159)/($B$3+1)</f>
        <v/>
      </c>
      <c r="Z1159" s="16">
        <f>_xlfn.PERCENTILE.INC(Data!$U$2:$U$2441,Y1159)</f>
        <v/>
      </c>
      <c r="AA1159" s="16">
        <f>_xlfn.PERCENTILE.INC(Data!$V$2:$V$2441,Y1159)</f>
        <v/>
      </c>
      <c r="AB1159" s="16">
        <f>Data!X1159-AA1159</f>
        <v/>
      </c>
      <c r="AC1159" s="9">
        <f>Z1159+AB1159</f>
        <v/>
      </c>
      <c r="AD1159" s="24">
        <f>COUNTIF(Data!$Y$2:$Y$2441,"&lt;="&amp;Data!Y1159)/($B$3+1)</f>
        <v/>
      </c>
      <c r="AE1159" s="16">
        <f>_xlfn.PERCENTILE.INC(Data!$U$2:$U$2441,AD1159)</f>
        <v/>
      </c>
      <c r="AF1159" s="16">
        <f>_xlfn.PERCENTILE.INC(Data!$V$2:$V$2441,AD1159)</f>
        <v/>
      </c>
      <c r="AG1159" s="16">
        <f>Data!Y1159-AF1159</f>
        <v/>
      </c>
      <c r="AH1159" s="9">
        <f>AE1159+AG1159</f>
        <v/>
      </c>
    </row>
    <row r="1160">
      <c r="N1160" s="14">
        <f>Data!A1160</f>
        <v/>
      </c>
      <c r="O1160" s="24">
        <f>IF(Occurrence!J1160&gt;0,COUNTIFS(Occurrence!$J$2:$J$2441,"&gt;0",Occurrence!$J$2:$J$2441,"&lt;="&amp;Occurrence!J1160)/($B$8+1),0)</f>
        <v/>
      </c>
      <c r="P1160" s="16">
        <f>IF(Occurrence!J1160&gt;0,_xlfn.PERCENTILE.INC(Data!$O$2:$O$2441,($B$4+O1160*($B$5-1))/($B$3-1)),0)</f>
        <v/>
      </c>
      <c r="Q1160" s="16">
        <f>IF(Occurrence!J1160&gt;0,_xlfn.PERCENTILE.INC(Occurrence!$I$2:$I$2441,($B$6+O1160*($B$7-1))/($B$3-1)),0)</f>
        <v/>
      </c>
      <c r="R1160" s="16">
        <f>IF(Occurrence!J1160&gt;0,Occurrence!J1160/Q1160,0)</f>
        <v/>
      </c>
      <c r="S1160" s="9">
        <f>IF(Occurrence!J1160&gt;0,P1160*R1160,0)</f>
        <v/>
      </c>
      <c r="T1160" s="24">
        <f>IF(Occurrence!K1160&gt;0,COUNTIFS(Occurrence!$K$2:$K$2441,"&gt;0",Occurrence!$K$2:$K$2441,"&lt;="&amp;Occurrence!K1160)/($B$9+1),0)</f>
        <v/>
      </c>
      <c r="U1160" s="16">
        <f>IF(Occurrence!K1160&gt;0,_xlfn.PERCENTILE.INC(Data!$O$2:$O$2441,($B$4+T1160*($B$5-1))/($B$3-1)),0)</f>
        <v/>
      </c>
      <c r="V1160" s="16">
        <f>IF(Occurrence!K1160&gt;0,_xlfn.PERCENTILE.INC(Occurrence!$I$2:$I$2441,($B$6+T1160*($B$7-1))/($B$3-1)),0)</f>
        <v/>
      </c>
      <c r="W1160" s="16">
        <f>IF(Occurrence!K1160&gt;0,Occurrence!K1160/V1160,0)</f>
        <v/>
      </c>
      <c r="X1160" s="9">
        <f>IF(Occurrence!K1160&gt;0,U1160*W1160,0)</f>
        <v/>
      </c>
      <c r="Y1160" s="24">
        <f>COUNTIF(Data!$X$2:$X$2441,"&lt;="&amp;Data!X1160)/($B$3+1)</f>
        <v/>
      </c>
      <c r="Z1160" s="16">
        <f>_xlfn.PERCENTILE.INC(Data!$U$2:$U$2441,Y1160)</f>
        <v/>
      </c>
      <c r="AA1160" s="16">
        <f>_xlfn.PERCENTILE.INC(Data!$V$2:$V$2441,Y1160)</f>
        <v/>
      </c>
      <c r="AB1160" s="16">
        <f>Data!X1160-AA1160</f>
        <v/>
      </c>
      <c r="AC1160" s="9">
        <f>Z1160+AB1160</f>
        <v/>
      </c>
      <c r="AD1160" s="24">
        <f>COUNTIF(Data!$Y$2:$Y$2441,"&lt;="&amp;Data!Y1160)/($B$3+1)</f>
        <v/>
      </c>
      <c r="AE1160" s="16">
        <f>_xlfn.PERCENTILE.INC(Data!$U$2:$U$2441,AD1160)</f>
        <v/>
      </c>
      <c r="AF1160" s="16">
        <f>_xlfn.PERCENTILE.INC(Data!$V$2:$V$2441,AD1160)</f>
        <v/>
      </c>
      <c r="AG1160" s="16">
        <f>Data!Y1160-AF1160</f>
        <v/>
      </c>
      <c r="AH1160" s="9">
        <f>AE1160+AG1160</f>
        <v/>
      </c>
    </row>
    <row r="1161">
      <c r="N1161" s="14">
        <f>Data!A1161</f>
        <v/>
      </c>
      <c r="O1161" s="24">
        <f>IF(Occurrence!J1161&gt;0,COUNTIFS(Occurrence!$J$2:$J$2441,"&gt;0",Occurrence!$J$2:$J$2441,"&lt;="&amp;Occurrence!J1161)/($B$8+1),0)</f>
        <v/>
      </c>
      <c r="P1161" s="16">
        <f>IF(Occurrence!J1161&gt;0,_xlfn.PERCENTILE.INC(Data!$O$2:$O$2441,($B$4+O1161*($B$5-1))/($B$3-1)),0)</f>
        <v/>
      </c>
      <c r="Q1161" s="16">
        <f>IF(Occurrence!J1161&gt;0,_xlfn.PERCENTILE.INC(Occurrence!$I$2:$I$2441,($B$6+O1161*($B$7-1))/($B$3-1)),0)</f>
        <v/>
      </c>
      <c r="R1161" s="16">
        <f>IF(Occurrence!J1161&gt;0,Occurrence!J1161/Q1161,0)</f>
        <v/>
      </c>
      <c r="S1161" s="9">
        <f>IF(Occurrence!J1161&gt;0,P1161*R1161,0)</f>
        <v/>
      </c>
      <c r="T1161" s="24">
        <f>IF(Occurrence!K1161&gt;0,COUNTIFS(Occurrence!$K$2:$K$2441,"&gt;0",Occurrence!$K$2:$K$2441,"&lt;="&amp;Occurrence!K1161)/($B$9+1),0)</f>
        <v/>
      </c>
      <c r="U1161" s="16">
        <f>IF(Occurrence!K1161&gt;0,_xlfn.PERCENTILE.INC(Data!$O$2:$O$2441,($B$4+T1161*($B$5-1))/($B$3-1)),0)</f>
        <v/>
      </c>
      <c r="V1161" s="16">
        <f>IF(Occurrence!K1161&gt;0,_xlfn.PERCENTILE.INC(Occurrence!$I$2:$I$2441,($B$6+T1161*($B$7-1))/($B$3-1)),0)</f>
        <v/>
      </c>
      <c r="W1161" s="16">
        <f>IF(Occurrence!K1161&gt;0,Occurrence!K1161/V1161,0)</f>
        <v/>
      </c>
      <c r="X1161" s="9">
        <f>IF(Occurrence!K1161&gt;0,U1161*W1161,0)</f>
        <v/>
      </c>
      <c r="Y1161" s="24">
        <f>COUNTIF(Data!$X$2:$X$2441,"&lt;="&amp;Data!X1161)/($B$3+1)</f>
        <v/>
      </c>
      <c r="Z1161" s="16">
        <f>_xlfn.PERCENTILE.INC(Data!$U$2:$U$2441,Y1161)</f>
        <v/>
      </c>
      <c r="AA1161" s="16">
        <f>_xlfn.PERCENTILE.INC(Data!$V$2:$V$2441,Y1161)</f>
        <v/>
      </c>
      <c r="AB1161" s="16">
        <f>Data!X1161-AA1161</f>
        <v/>
      </c>
      <c r="AC1161" s="9">
        <f>Z1161+AB1161</f>
        <v/>
      </c>
      <c r="AD1161" s="24">
        <f>COUNTIF(Data!$Y$2:$Y$2441,"&lt;="&amp;Data!Y1161)/($B$3+1)</f>
        <v/>
      </c>
      <c r="AE1161" s="16">
        <f>_xlfn.PERCENTILE.INC(Data!$U$2:$U$2441,AD1161)</f>
        <v/>
      </c>
      <c r="AF1161" s="16">
        <f>_xlfn.PERCENTILE.INC(Data!$V$2:$V$2441,AD1161)</f>
        <v/>
      </c>
      <c r="AG1161" s="16">
        <f>Data!Y1161-AF1161</f>
        <v/>
      </c>
      <c r="AH1161" s="9">
        <f>AE1161+AG1161</f>
        <v/>
      </c>
    </row>
    <row r="1162">
      <c r="N1162" s="14">
        <f>Data!A1162</f>
        <v/>
      </c>
      <c r="O1162" s="24">
        <f>IF(Occurrence!J1162&gt;0,COUNTIFS(Occurrence!$J$2:$J$2441,"&gt;0",Occurrence!$J$2:$J$2441,"&lt;="&amp;Occurrence!J1162)/($B$8+1),0)</f>
        <v/>
      </c>
      <c r="P1162" s="16">
        <f>IF(Occurrence!J1162&gt;0,_xlfn.PERCENTILE.INC(Data!$O$2:$O$2441,($B$4+O1162*($B$5-1))/($B$3-1)),0)</f>
        <v/>
      </c>
      <c r="Q1162" s="16">
        <f>IF(Occurrence!J1162&gt;0,_xlfn.PERCENTILE.INC(Occurrence!$I$2:$I$2441,($B$6+O1162*($B$7-1))/($B$3-1)),0)</f>
        <v/>
      </c>
      <c r="R1162" s="16">
        <f>IF(Occurrence!J1162&gt;0,Occurrence!J1162/Q1162,0)</f>
        <v/>
      </c>
      <c r="S1162" s="9">
        <f>IF(Occurrence!J1162&gt;0,P1162*R1162,0)</f>
        <v/>
      </c>
      <c r="T1162" s="24">
        <f>IF(Occurrence!K1162&gt;0,COUNTIFS(Occurrence!$K$2:$K$2441,"&gt;0",Occurrence!$K$2:$K$2441,"&lt;="&amp;Occurrence!K1162)/($B$9+1),0)</f>
        <v/>
      </c>
      <c r="U1162" s="16">
        <f>IF(Occurrence!K1162&gt;0,_xlfn.PERCENTILE.INC(Data!$O$2:$O$2441,($B$4+T1162*($B$5-1))/($B$3-1)),0)</f>
        <v/>
      </c>
      <c r="V1162" s="16">
        <f>IF(Occurrence!K1162&gt;0,_xlfn.PERCENTILE.INC(Occurrence!$I$2:$I$2441,($B$6+T1162*($B$7-1))/($B$3-1)),0)</f>
        <v/>
      </c>
      <c r="W1162" s="16">
        <f>IF(Occurrence!K1162&gt;0,Occurrence!K1162/V1162,0)</f>
        <v/>
      </c>
      <c r="X1162" s="9">
        <f>IF(Occurrence!K1162&gt;0,U1162*W1162,0)</f>
        <v/>
      </c>
      <c r="Y1162" s="24">
        <f>COUNTIF(Data!$X$2:$X$2441,"&lt;="&amp;Data!X1162)/($B$3+1)</f>
        <v/>
      </c>
      <c r="Z1162" s="16">
        <f>_xlfn.PERCENTILE.INC(Data!$U$2:$U$2441,Y1162)</f>
        <v/>
      </c>
      <c r="AA1162" s="16">
        <f>_xlfn.PERCENTILE.INC(Data!$V$2:$V$2441,Y1162)</f>
        <v/>
      </c>
      <c r="AB1162" s="16">
        <f>Data!X1162-AA1162</f>
        <v/>
      </c>
      <c r="AC1162" s="9">
        <f>Z1162+AB1162</f>
        <v/>
      </c>
      <c r="AD1162" s="24">
        <f>COUNTIF(Data!$Y$2:$Y$2441,"&lt;="&amp;Data!Y1162)/($B$3+1)</f>
        <v/>
      </c>
      <c r="AE1162" s="16">
        <f>_xlfn.PERCENTILE.INC(Data!$U$2:$U$2441,AD1162)</f>
        <v/>
      </c>
      <c r="AF1162" s="16">
        <f>_xlfn.PERCENTILE.INC(Data!$V$2:$V$2441,AD1162)</f>
        <v/>
      </c>
      <c r="AG1162" s="16">
        <f>Data!Y1162-AF1162</f>
        <v/>
      </c>
      <c r="AH1162" s="9">
        <f>AE1162+AG1162</f>
        <v/>
      </c>
    </row>
    <row r="1163">
      <c r="N1163" s="14">
        <f>Data!A1163</f>
        <v/>
      </c>
      <c r="O1163" s="24">
        <f>IF(Occurrence!J1163&gt;0,COUNTIFS(Occurrence!$J$2:$J$2441,"&gt;0",Occurrence!$J$2:$J$2441,"&lt;="&amp;Occurrence!J1163)/($B$8+1),0)</f>
        <v/>
      </c>
      <c r="P1163" s="16">
        <f>IF(Occurrence!J1163&gt;0,_xlfn.PERCENTILE.INC(Data!$O$2:$O$2441,($B$4+O1163*($B$5-1))/($B$3-1)),0)</f>
        <v/>
      </c>
      <c r="Q1163" s="16">
        <f>IF(Occurrence!J1163&gt;0,_xlfn.PERCENTILE.INC(Occurrence!$I$2:$I$2441,($B$6+O1163*($B$7-1))/($B$3-1)),0)</f>
        <v/>
      </c>
      <c r="R1163" s="16">
        <f>IF(Occurrence!J1163&gt;0,Occurrence!J1163/Q1163,0)</f>
        <v/>
      </c>
      <c r="S1163" s="9">
        <f>IF(Occurrence!J1163&gt;0,P1163*R1163,0)</f>
        <v/>
      </c>
      <c r="T1163" s="24">
        <f>IF(Occurrence!K1163&gt;0,COUNTIFS(Occurrence!$K$2:$K$2441,"&gt;0",Occurrence!$K$2:$K$2441,"&lt;="&amp;Occurrence!K1163)/($B$9+1),0)</f>
        <v/>
      </c>
      <c r="U1163" s="16">
        <f>IF(Occurrence!K1163&gt;0,_xlfn.PERCENTILE.INC(Data!$O$2:$O$2441,($B$4+T1163*($B$5-1))/($B$3-1)),0)</f>
        <v/>
      </c>
      <c r="V1163" s="16">
        <f>IF(Occurrence!K1163&gt;0,_xlfn.PERCENTILE.INC(Occurrence!$I$2:$I$2441,($B$6+T1163*($B$7-1))/($B$3-1)),0)</f>
        <v/>
      </c>
      <c r="W1163" s="16">
        <f>IF(Occurrence!K1163&gt;0,Occurrence!K1163/V1163,0)</f>
        <v/>
      </c>
      <c r="X1163" s="9">
        <f>IF(Occurrence!K1163&gt;0,U1163*W1163,0)</f>
        <v/>
      </c>
      <c r="Y1163" s="24">
        <f>COUNTIF(Data!$X$2:$X$2441,"&lt;="&amp;Data!X1163)/($B$3+1)</f>
        <v/>
      </c>
      <c r="Z1163" s="16">
        <f>_xlfn.PERCENTILE.INC(Data!$U$2:$U$2441,Y1163)</f>
        <v/>
      </c>
      <c r="AA1163" s="16">
        <f>_xlfn.PERCENTILE.INC(Data!$V$2:$V$2441,Y1163)</f>
        <v/>
      </c>
      <c r="AB1163" s="16">
        <f>Data!X1163-AA1163</f>
        <v/>
      </c>
      <c r="AC1163" s="9">
        <f>Z1163+AB1163</f>
        <v/>
      </c>
      <c r="AD1163" s="24">
        <f>COUNTIF(Data!$Y$2:$Y$2441,"&lt;="&amp;Data!Y1163)/($B$3+1)</f>
        <v/>
      </c>
      <c r="AE1163" s="16">
        <f>_xlfn.PERCENTILE.INC(Data!$U$2:$U$2441,AD1163)</f>
        <v/>
      </c>
      <c r="AF1163" s="16">
        <f>_xlfn.PERCENTILE.INC(Data!$V$2:$V$2441,AD1163)</f>
        <v/>
      </c>
      <c r="AG1163" s="16">
        <f>Data!Y1163-AF1163</f>
        <v/>
      </c>
      <c r="AH1163" s="9">
        <f>AE1163+AG1163</f>
        <v/>
      </c>
    </row>
    <row r="1164">
      <c r="N1164" s="14">
        <f>Data!A1164</f>
        <v/>
      </c>
      <c r="O1164" s="24">
        <f>IF(Occurrence!J1164&gt;0,COUNTIFS(Occurrence!$J$2:$J$2441,"&gt;0",Occurrence!$J$2:$J$2441,"&lt;="&amp;Occurrence!J1164)/($B$8+1),0)</f>
        <v/>
      </c>
      <c r="P1164" s="16">
        <f>IF(Occurrence!J1164&gt;0,_xlfn.PERCENTILE.INC(Data!$O$2:$O$2441,($B$4+O1164*($B$5-1))/($B$3-1)),0)</f>
        <v/>
      </c>
      <c r="Q1164" s="16">
        <f>IF(Occurrence!J1164&gt;0,_xlfn.PERCENTILE.INC(Occurrence!$I$2:$I$2441,($B$6+O1164*($B$7-1))/($B$3-1)),0)</f>
        <v/>
      </c>
      <c r="R1164" s="16">
        <f>IF(Occurrence!J1164&gt;0,Occurrence!J1164/Q1164,0)</f>
        <v/>
      </c>
      <c r="S1164" s="9">
        <f>IF(Occurrence!J1164&gt;0,P1164*R1164,0)</f>
        <v/>
      </c>
      <c r="T1164" s="24">
        <f>IF(Occurrence!K1164&gt;0,COUNTIFS(Occurrence!$K$2:$K$2441,"&gt;0",Occurrence!$K$2:$K$2441,"&lt;="&amp;Occurrence!K1164)/($B$9+1),0)</f>
        <v/>
      </c>
      <c r="U1164" s="16">
        <f>IF(Occurrence!K1164&gt;0,_xlfn.PERCENTILE.INC(Data!$O$2:$O$2441,($B$4+T1164*($B$5-1))/($B$3-1)),0)</f>
        <v/>
      </c>
      <c r="V1164" s="16">
        <f>IF(Occurrence!K1164&gt;0,_xlfn.PERCENTILE.INC(Occurrence!$I$2:$I$2441,($B$6+T1164*($B$7-1))/($B$3-1)),0)</f>
        <v/>
      </c>
      <c r="W1164" s="16">
        <f>IF(Occurrence!K1164&gt;0,Occurrence!K1164/V1164,0)</f>
        <v/>
      </c>
      <c r="X1164" s="9">
        <f>IF(Occurrence!K1164&gt;0,U1164*W1164,0)</f>
        <v/>
      </c>
      <c r="Y1164" s="24">
        <f>COUNTIF(Data!$X$2:$X$2441,"&lt;="&amp;Data!X1164)/($B$3+1)</f>
        <v/>
      </c>
      <c r="Z1164" s="16">
        <f>_xlfn.PERCENTILE.INC(Data!$U$2:$U$2441,Y1164)</f>
        <v/>
      </c>
      <c r="AA1164" s="16">
        <f>_xlfn.PERCENTILE.INC(Data!$V$2:$V$2441,Y1164)</f>
        <v/>
      </c>
      <c r="AB1164" s="16">
        <f>Data!X1164-AA1164</f>
        <v/>
      </c>
      <c r="AC1164" s="9">
        <f>Z1164+AB1164</f>
        <v/>
      </c>
      <c r="AD1164" s="24">
        <f>COUNTIF(Data!$Y$2:$Y$2441,"&lt;="&amp;Data!Y1164)/($B$3+1)</f>
        <v/>
      </c>
      <c r="AE1164" s="16">
        <f>_xlfn.PERCENTILE.INC(Data!$U$2:$U$2441,AD1164)</f>
        <v/>
      </c>
      <c r="AF1164" s="16">
        <f>_xlfn.PERCENTILE.INC(Data!$V$2:$V$2441,AD1164)</f>
        <v/>
      </c>
      <c r="AG1164" s="16">
        <f>Data!Y1164-AF1164</f>
        <v/>
      </c>
      <c r="AH1164" s="9">
        <f>AE1164+AG1164</f>
        <v/>
      </c>
    </row>
    <row r="1165">
      <c r="N1165" s="14">
        <f>Data!A1165</f>
        <v/>
      </c>
      <c r="O1165" s="24">
        <f>IF(Occurrence!J1165&gt;0,COUNTIFS(Occurrence!$J$2:$J$2441,"&gt;0",Occurrence!$J$2:$J$2441,"&lt;="&amp;Occurrence!J1165)/($B$8+1),0)</f>
        <v/>
      </c>
      <c r="P1165" s="16">
        <f>IF(Occurrence!J1165&gt;0,_xlfn.PERCENTILE.INC(Data!$O$2:$O$2441,($B$4+O1165*($B$5-1))/($B$3-1)),0)</f>
        <v/>
      </c>
      <c r="Q1165" s="16">
        <f>IF(Occurrence!J1165&gt;0,_xlfn.PERCENTILE.INC(Occurrence!$I$2:$I$2441,($B$6+O1165*($B$7-1))/($B$3-1)),0)</f>
        <v/>
      </c>
      <c r="R1165" s="16">
        <f>IF(Occurrence!J1165&gt;0,Occurrence!J1165/Q1165,0)</f>
        <v/>
      </c>
      <c r="S1165" s="9">
        <f>IF(Occurrence!J1165&gt;0,P1165*R1165,0)</f>
        <v/>
      </c>
      <c r="T1165" s="24">
        <f>IF(Occurrence!K1165&gt;0,COUNTIFS(Occurrence!$K$2:$K$2441,"&gt;0",Occurrence!$K$2:$K$2441,"&lt;="&amp;Occurrence!K1165)/($B$9+1),0)</f>
        <v/>
      </c>
      <c r="U1165" s="16">
        <f>IF(Occurrence!K1165&gt;0,_xlfn.PERCENTILE.INC(Data!$O$2:$O$2441,($B$4+T1165*($B$5-1))/($B$3-1)),0)</f>
        <v/>
      </c>
      <c r="V1165" s="16">
        <f>IF(Occurrence!K1165&gt;0,_xlfn.PERCENTILE.INC(Occurrence!$I$2:$I$2441,($B$6+T1165*($B$7-1))/($B$3-1)),0)</f>
        <v/>
      </c>
      <c r="W1165" s="16">
        <f>IF(Occurrence!K1165&gt;0,Occurrence!K1165/V1165,0)</f>
        <v/>
      </c>
      <c r="X1165" s="9">
        <f>IF(Occurrence!K1165&gt;0,U1165*W1165,0)</f>
        <v/>
      </c>
      <c r="Y1165" s="24">
        <f>COUNTIF(Data!$X$2:$X$2441,"&lt;="&amp;Data!X1165)/($B$3+1)</f>
        <v/>
      </c>
      <c r="Z1165" s="16">
        <f>_xlfn.PERCENTILE.INC(Data!$U$2:$U$2441,Y1165)</f>
        <v/>
      </c>
      <c r="AA1165" s="16">
        <f>_xlfn.PERCENTILE.INC(Data!$V$2:$V$2441,Y1165)</f>
        <v/>
      </c>
      <c r="AB1165" s="16">
        <f>Data!X1165-AA1165</f>
        <v/>
      </c>
      <c r="AC1165" s="9">
        <f>Z1165+AB1165</f>
        <v/>
      </c>
      <c r="AD1165" s="24">
        <f>COUNTIF(Data!$Y$2:$Y$2441,"&lt;="&amp;Data!Y1165)/($B$3+1)</f>
        <v/>
      </c>
      <c r="AE1165" s="16">
        <f>_xlfn.PERCENTILE.INC(Data!$U$2:$U$2441,AD1165)</f>
        <v/>
      </c>
      <c r="AF1165" s="16">
        <f>_xlfn.PERCENTILE.INC(Data!$V$2:$V$2441,AD1165)</f>
        <v/>
      </c>
      <c r="AG1165" s="16">
        <f>Data!Y1165-AF1165</f>
        <v/>
      </c>
      <c r="AH1165" s="9">
        <f>AE1165+AG1165</f>
        <v/>
      </c>
    </row>
    <row r="1166">
      <c r="N1166" s="14">
        <f>Data!A1166</f>
        <v/>
      </c>
      <c r="O1166" s="24">
        <f>IF(Occurrence!J1166&gt;0,COUNTIFS(Occurrence!$J$2:$J$2441,"&gt;0",Occurrence!$J$2:$J$2441,"&lt;="&amp;Occurrence!J1166)/($B$8+1),0)</f>
        <v/>
      </c>
      <c r="P1166" s="16">
        <f>IF(Occurrence!J1166&gt;0,_xlfn.PERCENTILE.INC(Data!$O$2:$O$2441,($B$4+O1166*($B$5-1))/($B$3-1)),0)</f>
        <v/>
      </c>
      <c r="Q1166" s="16">
        <f>IF(Occurrence!J1166&gt;0,_xlfn.PERCENTILE.INC(Occurrence!$I$2:$I$2441,($B$6+O1166*($B$7-1))/($B$3-1)),0)</f>
        <v/>
      </c>
      <c r="R1166" s="16">
        <f>IF(Occurrence!J1166&gt;0,Occurrence!J1166/Q1166,0)</f>
        <v/>
      </c>
      <c r="S1166" s="9">
        <f>IF(Occurrence!J1166&gt;0,P1166*R1166,0)</f>
        <v/>
      </c>
      <c r="T1166" s="24">
        <f>IF(Occurrence!K1166&gt;0,COUNTIFS(Occurrence!$K$2:$K$2441,"&gt;0",Occurrence!$K$2:$K$2441,"&lt;="&amp;Occurrence!K1166)/($B$9+1),0)</f>
        <v/>
      </c>
      <c r="U1166" s="16">
        <f>IF(Occurrence!K1166&gt;0,_xlfn.PERCENTILE.INC(Data!$O$2:$O$2441,($B$4+T1166*($B$5-1))/($B$3-1)),0)</f>
        <v/>
      </c>
      <c r="V1166" s="16">
        <f>IF(Occurrence!K1166&gt;0,_xlfn.PERCENTILE.INC(Occurrence!$I$2:$I$2441,($B$6+T1166*($B$7-1))/($B$3-1)),0)</f>
        <v/>
      </c>
      <c r="W1166" s="16">
        <f>IF(Occurrence!K1166&gt;0,Occurrence!K1166/V1166,0)</f>
        <v/>
      </c>
      <c r="X1166" s="9">
        <f>IF(Occurrence!K1166&gt;0,U1166*W1166,0)</f>
        <v/>
      </c>
      <c r="Y1166" s="24">
        <f>COUNTIF(Data!$X$2:$X$2441,"&lt;="&amp;Data!X1166)/($B$3+1)</f>
        <v/>
      </c>
      <c r="Z1166" s="16">
        <f>_xlfn.PERCENTILE.INC(Data!$U$2:$U$2441,Y1166)</f>
        <v/>
      </c>
      <c r="AA1166" s="16">
        <f>_xlfn.PERCENTILE.INC(Data!$V$2:$V$2441,Y1166)</f>
        <v/>
      </c>
      <c r="AB1166" s="16">
        <f>Data!X1166-AA1166</f>
        <v/>
      </c>
      <c r="AC1166" s="9">
        <f>Z1166+AB1166</f>
        <v/>
      </c>
      <c r="AD1166" s="24">
        <f>COUNTIF(Data!$Y$2:$Y$2441,"&lt;="&amp;Data!Y1166)/($B$3+1)</f>
        <v/>
      </c>
      <c r="AE1166" s="16">
        <f>_xlfn.PERCENTILE.INC(Data!$U$2:$U$2441,AD1166)</f>
        <v/>
      </c>
      <c r="AF1166" s="16">
        <f>_xlfn.PERCENTILE.INC(Data!$V$2:$V$2441,AD1166)</f>
        <v/>
      </c>
      <c r="AG1166" s="16">
        <f>Data!Y1166-AF1166</f>
        <v/>
      </c>
      <c r="AH1166" s="9">
        <f>AE1166+AG1166</f>
        <v/>
      </c>
    </row>
    <row r="1167">
      <c r="N1167" s="14">
        <f>Data!A1167</f>
        <v/>
      </c>
      <c r="O1167" s="24">
        <f>IF(Occurrence!J1167&gt;0,COUNTIFS(Occurrence!$J$2:$J$2441,"&gt;0",Occurrence!$J$2:$J$2441,"&lt;="&amp;Occurrence!J1167)/($B$8+1),0)</f>
        <v/>
      </c>
      <c r="P1167" s="16">
        <f>IF(Occurrence!J1167&gt;0,_xlfn.PERCENTILE.INC(Data!$O$2:$O$2441,($B$4+O1167*($B$5-1))/($B$3-1)),0)</f>
        <v/>
      </c>
      <c r="Q1167" s="16">
        <f>IF(Occurrence!J1167&gt;0,_xlfn.PERCENTILE.INC(Occurrence!$I$2:$I$2441,($B$6+O1167*($B$7-1))/($B$3-1)),0)</f>
        <v/>
      </c>
      <c r="R1167" s="16">
        <f>IF(Occurrence!J1167&gt;0,Occurrence!J1167/Q1167,0)</f>
        <v/>
      </c>
      <c r="S1167" s="9">
        <f>IF(Occurrence!J1167&gt;0,P1167*R1167,0)</f>
        <v/>
      </c>
      <c r="T1167" s="24">
        <f>IF(Occurrence!K1167&gt;0,COUNTIFS(Occurrence!$K$2:$K$2441,"&gt;0",Occurrence!$K$2:$K$2441,"&lt;="&amp;Occurrence!K1167)/($B$9+1),0)</f>
        <v/>
      </c>
      <c r="U1167" s="16">
        <f>IF(Occurrence!K1167&gt;0,_xlfn.PERCENTILE.INC(Data!$O$2:$O$2441,($B$4+T1167*($B$5-1))/($B$3-1)),0)</f>
        <v/>
      </c>
      <c r="V1167" s="16">
        <f>IF(Occurrence!K1167&gt;0,_xlfn.PERCENTILE.INC(Occurrence!$I$2:$I$2441,($B$6+T1167*($B$7-1))/($B$3-1)),0)</f>
        <v/>
      </c>
      <c r="W1167" s="16">
        <f>IF(Occurrence!K1167&gt;0,Occurrence!K1167/V1167,0)</f>
        <v/>
      </c>
      <c r="X1167" s="9">
        <f>IF(Occurrence!K1167&gt;0,U1167*W1167,0)</f>
        <v/>
      </c>
      <c r="Y1167" s="24">
        <f>COUNTIF(Data!$X$2:$X$2441,"&lt;="&amp;Data!X1167)/($B$3+1)</f>
        <v/>
      </c>
      <c r="Z1167" s="16">
        <f>_xlfn.PERCENTILE.INC(Data!$U$2:$U$2441,Y1167)</f>
        <v/>
      </c>
      <c r="AA1167" s="16">
        <f>_xlfn.PERCENTILE.INC(Data!$V$2:$V$2441,Y1167)</f>
        <v/>
      </c>
      <c r="AB1167" s="16">
        <f>Data!X1167-AA1167</f>
        <v/>
      </c>
      <c r="AC1167" s="9">
        <f>Z1167+AB1167</f>
        <v/>
      </c>
      <c r="AD1167" s="24">
        <f>COUNTIF(Data!$Y$2:$Y$2441,"&lt;="&amp;Data!Y1167)/($B$3+1)</f>
        <v/>
      </c>
      <c r="AE1167" s="16">
        <f>_xlfn.PERCENTILE.INC(Data!$U$2:$U$2441,AD1167)</f>
        <v/>
      </c>
      <c r="AF1167" s="16">
        <f>_xlfn.PERCENTILE.INC(Data!$V$2:$V$2441,AD1167)</f>
        <v/>
      </c>
      <c r="AG1167" s="16">
        <f>Data!Y1167-AF1167</f>
        <v/>
      </c>
      <c r="AH1167" s="9">
        <f>AE1167+AG1167</f>
        <v/>
      </c>
    </row>
    <row r="1168">
      <c r="N1168" s="14">
        <f>Data!A1168</f>
        <v/>
      </c>
      <c r="O1168" s="24">
        <f>IF(Occurrence!J1168&gt;0,COUNTIFS(Occurrence!$J$2:$J$2441,"&gt;0",Occurrence!$J$2:$J$2441,"&lt;="&amp;Occurrence!J1168)/($B$8+1),0)</f>
        <v/>
      </c>
      <c r="P1168" s="16">
        <f>IF(Occurrence!J1168&gt;0,_xlfn.PERCENTILE.INC(Data!$O$2:$O$2441,($B$4+O1168*($B$5-1))/($B$3-1)),0)</f>
        <v/>
      </c>
      <c r="Q1168" s="16">
        <f>IF(Occurrence!J1168&gt;0,_xlfn.PERCENTILE.INC(Occurrence!$I$2:$I$2441,($B$6+O1168*($B$7-1))/($B$3-1)),0)</f>
        <v/>
      </c>
      <c r="R1168" s="16">
        <f>IF(Occurrence!J1168&gt;0,Occurrence!J1168/Q1168,0)</f>
        <v/>
      </c>
      <c r="S1168" s="9">
        <f>IF(Occurrence!J1168&gt;0,P1168*R1168,0)</f>
        <v/>
      </c>
      <c r="T1168" s="24">
        <f>IF(Occurrence!K1168&gt;0,COUNTIFS(Occurrence!$K$2:$K$2441,"&gt;0",Occurrence!$K$2:$K$2441,"&lt;="&amp;Occurrence!K1168)/($B$9+1),0)</f>
        <v/>
      </c>
      <c r="U1168" s="16">
        <f>IF(Occurrence!K1168&gt;0,_xlfn.PERCENTILE.INC(Data!$O$2:$O$2441,($B$4+T1168*($B$5-1))/($B$3-1)),0)</f>
        <v/>
      </c>
      <c r="V1168" s="16">
        <f>IF(Occurrence!K1168&gt;0,_xlfn.PERCENTILE.INC(Occurrence!$I$2:$I$2441,($B$6+T1168*($B$7-1))/($B$3-1)),0)</f>
        <v/>
      </c>
      <c r="W1168" s="16">
        <f>IF(Occurrence!K1168&gt;0,Occurrence!K1168/V1168,0)</f>
        <v/>
      </c>
      <c r="X1168" s="9">
        <f>IF(Occurrence!K1168&gt;0,U1168*W1168,0)</f>
        <v/>
      </c>
      <c r="Y1168" s="24">
        <f>COUNTIF(Data!$X$2:$X$2441,"&lt;="&amp;Data!X1168)/($B$3+1)</f>
        <v/>
      </c>
      <c r="Z1168" s="16">
        <f>_xlfn.PERCENTILE.INC(Data!$U$2:$U$2441,Y1168)</f>
        <v/>
      </c>
      <c r="AA1168" s="16">
        <f>_xlfn.PERCENTILE.INC(Data!$V$2:$V$2441,Y1168)</f>
        <v/>
      </c>
      <c r="AB1168" s="16">
        <f>Data!X1168-AA1168</f>
        <v/>
      </c>
      <c r="AC1168" s="9">
        <f>Z1168+AB1168</f>
        <v/>
      </c>
      <c r="AD1168" s="24">
        <f>COUNTIF(Data!$Y$2:$Y$2441,"&lt;="&amp;Data!Y1168)/($B$3+1)</f>
        <v/>
      </c>
      <c r="AE1168" s="16">
        <f>_xlfn.PERCENTILE.INC(Data!$U$2:$U$2441,AD1168)</f>
        <v/>
      </c>
      <c r="AF1168" s="16">
        <f>_xlfn.PERCENTILE.INC(Data!$V$2:$V$2441,AD1168)</f>
        <v/>
      </c>
      <c r="AG1168" s="16">
        <f>Data!Y1168-AF1168</f>
        <v/>
      </c>
      <c r="AH1168" s="9">
        <f>AE1168+AG1168</f>
        <v/>
      </c>
    </row>
    <row r="1169">
      <c r="N1169" s="14">
        <f>Data!A1169</f>
        <v/>
      </c>
      <c r="O1169" s="24">
        <f>IF(Occurrence!J1169&gt;0,COUNTIFS(Occurrence!$J$2:$J$2441,"&gt;0",Occurrence!$J$2:$J$2441,"&lt;="&amp;Occurrence!J1169)/($B$8+1),0)</f>
        <v/>
      </c>
      <c r="P1169" s="16">
        <f>IF(Occurrence!J1169&gt;0,_xlfn.PERCENTILE.INC(Data!$O$2:$O$2441,($B$4+O1169*($B$5-1))/($B$3-1)),0)</f>
        <v/>
      </c>
      <c r="Q1169" s="16">
        <f>IF(Occurrence!J1169&gt;0,_xlfn.PERCENTILE.INC(Occurrence!$I$2:$I$2441,($B$6+O1169*($B$7-1))/($B$3-1)),0)</f>
        <v/>
      </c>
      <c r="R1169" s="16">
        <f>IF(Occurrence!J1169&gt;0,Occurrence!J1169/Q1169,0)</f>
        <v/>
      </c>
      <c r="S1169" s="9">
        <f>IF(Occurrence!J1169&gt;0,P1169*R1169,0)</f>
        <v/>
      </c>
      <c r="T1169" s="24">
        <f>IF(Occurrence!K1169&gt;0,COUNTIFS(Occurrence!$K$2:$K$2441,"&gt;0",Occurrence!$K$2:$K$2441,"&lt;="&amp;Occurrence!K1169)/($B$9+1),0)</f>
        <v/>
      </c>
      <c r="U1169" s="16">
        <f>IF(Occurrence!K1169&gt;0,_xlfn.PERCENTILE.INC(Data!$O$2:$O$2441,($B$4+T1169*($B$5-1))/($B$3-1)),0)</f>
        <v/>
      </c>
      <c r="V1169" s="16">
        <f>IF(Occurrence!K1169&gt;0,_xlfn.PERCENTILE.INC(Occurrence!$I$2:$I$2441,($B$6+T1169*($B$7-1))/($B$3-1)),0)</f>
        <v/>
      </c>
      <c r="W1169" s="16">
        <f>IF(Occurrence!K1169&gt;0,Occurrence!K1169/V1169,0)</f>
        <v/>
      </c>
      <c r="X1169" s="9">
        <f>IF(Occurrence!K1169&gt;0,U1169*W1169,0)</f>
        <v/>
      </c>
      <c r="Y1169" s="24">
        <f>COUNTIF(Data!$X$2:$X$2441,"&lt;="&amp;Data!X1169)/($B$3+1)</f>
        <v/>
      </c>
      <c r="Z1169" s="16">
        <f>_xlfn.PERCENTILE.INC(Data!$U$2:$U$2441,Y1169)</f>
        <v/>
      </c>
      <c r="AA1169" s="16">
        <f>_xlfn.PERCENTILE.INC(Data!$V$2:$V$2441,Y1169)</f>
        <v/>
      </c>
      <c r="AB1169" s="16">
        <f>Data!X1169-AA1169</f>
        <v/>
      </c>
      <c r="AC1169" s="9">
        <f>Z1169+AB1169</f>
        <v/>
      </c>
      <c r="AD1169" s="24">
        <f>COUNTIF(Data!$Y$2:$Y$2441,"&lt;="&amp;Data!Y1169)/($B$3+1)</f>
        <v/>
      </c>
      <c r="AE1169" s="16">
        <f>_xlfn.PERCENTILE.INC(Data!$U$2:$U$2441,AD1169)</f>
        <v/>
      </c>
      <c r="AF1169" s="16">
        <f>_xlfn.PERCENTILE.INC(Data!$V$2:$V$2441,AD1169)</f>
        <v/>
      </c>
      <c r="AG1169" s="16">
        <f>Data!Y1169-AF1169</f>
        <v/>
      </c>
      <c r="AH1169" s="9">
        <f>AE1169+AG1169</f>
        <v/>
      </c>
    </row>
    <row r="1170">
      <c r="N1170" s="14">
        <f>Data!A1170</f>
        <v/>
      </c>
      <c r="O1170" s="24">
        <f>IF(Occurrence!J1170&gt;0,COUNTIFS(Occurrence!$J$2:$J$2441,"&gt;0",Occurrence!$J$2:$J$2441,"&lt;="&amp;Occurrence!J1170)/($B$8+1),0)</f>
        <v/>
      </c>
      <c r="P1170" s="16">
        <f>IF(Occurrence!J1170&gt;0,_xlfn.PERCENTILE.INC(Data!$O$2:$O$2441,($B$4+O1170*($B$5-1))/($B$3-1)),0)</f>
        <v/>
      </c>
      <c r="Q1170" s="16">
        <f>IF(Occurrence!J1170&gt;0,_xlfn.PERCENTILE.INC(Occurrence!$I$2:$I$2441,($B$6+O1170*($B$7-1))/($B$3-1)),0)</f>
        <v/>
      </c>
      <c r="R1170" s="16">
        <f>IF(Occurrence!J1170&gt;0,Occurrence!J1170/Q1170,0)</f>
        <v/>
      </c>
      <c r="S1170" s="9">
        <f>IF(Occurrence!J1170&gt;0,P1170*R1170,0)</f>
        <v/>
      </c>
      <c r="T1170" s="24">
        <f>IF(Occurrence!K1170&gt;0,COUNTIFS(Occurrence!$K$2:$K$2441,"&gt;0",Occurrence!$K$2:$K$2441,"&lt;="&amp;Occurrence!K1170)/($B$9+1),0)</f>
        <v/>
      </c>
      <c r="U1170" s="16">
        <f>IF(Occurrence!K1170&gt;0,_xlfn.PERCENTILE.INC(Data!$O$2:$O$2441,($B$4+T1170*($B$5-1))/($B$3-1)),0)</f>
        <v/>
      </c>
      <c r="V1170" s="16">
        <f>IF(Occurrence!K1170&gt;0,_xlfn.PERCENTILE.INC(Occurrence!$I$2:$I$2441,($B$6+T1170*($B$7-1))/($B$3-1)),0)</f>
        <v/>
      </c>
      <c r="W1170" s="16">
        <f>IF(Occurrence!K1170&gt;0,Occurrence!K1170/V1170,0)</f>
        <v/>
      </c>
      <c r="X1170" s="9">
        <f>IF(Occurrence!K1170&gt;0,U1170*W1170,0)</f>
        <v/>
      </c>
      <c r="Y1170" s="24">
        <f>COUNTIF(Data!$X$2:$X$2441,"&lt;="&amp;Data!X1170)/($B$3+1)</f>
        <v/>
      </c>
      <c r="Z1170" s="16">
        <f>_xlfn.PERCENTILE.INC(Data!$U$2:$U$2441,Y1170)</f>
        <v/>
      </c>
      <c r="AA1170" s="16">
        <f>_xlfn.PERCENTILE.INC(Data!$V$2:$V$2441,Y1170)</f>
        <v/>
      </c>
      <c r="AB1170" s="16">
        <f>Data!X1170-AA1170</f>
        <v/>
      </c>
      <c r="AC1170" s="9">
        <f>Z1170+AB1170</f>
        <v/>
      </c>
      <c r="AD1170" s="24">
        <f>COUNTIF(Data!$Y$2:$Y$2441,"&lt;="&amp;Data!Y1170)/($B$3+1)</f>
        <v/>
      </c>
      <c r="AE1170" s="16">
        <f>_xlfn.PERCENTILE.INC(Data!$U$2:$U$2441,AD1170)</f>
        <v/>
      </c>
      <c r="AF1170" s="16">
        <f>_xlfn.PERCENTILE.INC(Data!$V$2:$V$2441,AD1170)</f>
        <v/>
      </c>
      <c r="AG1170" s="16">
        <f>Data!Y1170-AF1170</f>
        <v/>
      </c>
      <c r="AH1170" s="9">
        <f>AE1170+AG1170</f>
        <v/>
      </c>
    </row>
    <row r="1171">
      <c r="N1171" s="14">
        <f>Data!A1171</f>
        <v/>
      </c>
      <c r="O1171" s="24">
        <f>IF(Occurrence!J1171&gt;0,COUNTIFS(Occurrence!$J$2:$J$2441,"&gt;0",Occurrence!$J$2:$J$2441,"&lt;="&amp;Occurrence!J1171)/($B$8+1),0)</f>
        <v/>
      </c>
      <c r="P1171" s="16">
        <f>IF(Occurrence!J1171&gt;0,_xlfn.PERCENTILE.INC(Data!$O$2:$O$2441,($B$4+O1171*($B$5-1))/($B$3-1)),0)</f>
        <v/>
      </c>
      <c r="Q1171" s="16">
        <f>IF(Occurrence!J1171&gt;0,_xlfn.PERCENTILE.INC(Occurrence!$I$2:$I$2441,($B$6+O1171*($B$7-1))/($B$3-1)),0)</f>
        <v/>
      </c>
      <c r="R1171" s="16">
        <f>IF(Occurrence!J1171&gt;0,Occurrence!J1171/Q1171,0)</f>
        <v/>
      </c>
      <c r="S1171" s="9">
        <f>IF(Occurrence!J1171&gt;0,P1171*R1171,0)</f>
        <v/>
      </c>
      <c r="T1171" s="24">
        <f>IF(Occurrence!K1171&gt;0,COUNTIFS(Occurrence!$K$2:$K$2441,"&gt;0",Occurrence!$K$2:$K$2441,"&lt;="&amp;Occurrence!K1171)/($B$9+1),0)</f>
        <v/>
      </c>
      <c r="U1171" s="16">
        <f>IF(Occurrence!K1171&gt;0,_xlfn.PERCENTILE.INC(Data!$O$2:$O$2441,($B$4+T1171*($B$5-1))/($B$3-1)),0)</f>
        <v/>
      </c>
      <c r="V1171" s="16">
        <f>IF(Occurrence!K1171&gt;0,_xlfn.PERCENTILE.INC(Occurrence!$I$2:$I$2441,($B$6+T1171*($B$7-1))/($B$3-1)),0)</f>
        <v/>
      </c>
      <c r="W1171" s="16">
        <f>IF(Occurrence!K1171&gt;0,Occurrence!K1171/V1171,0)</f>
        <v/>
      </c>
      <c r="X1171" s="9">
        <f>IF(Occurrence!K1171&gt;0,U1171*W1171,0)</f>
        <v/>
      </c>
      <c r="Y1171" s="24">
        <f>COUNTIF(Data!$X$2:$X$2441,"&lt;="&amp;Data!X1171)/($B$3+1)</f>
        <v/>
      </c>
      <c r="Z1171" s="16">
        <f>_xlfn.PERCENTILE.INC(Data!$U$2:$U$2441,Y1171)</f>
        <v/>
      </c>
      <c r="AA1171" s="16">
        <f>_xlfn.PERCENTILE.INC(Data!$V$2:$V$2441,Y1171)</f>
        <v/>
      </c>
      <c r="AB1171" s="16">
        <f>Data!X1171-AA1171</f>
        <v/>
      </c>
      <c r="AC1171" s="9">
        <f>Z1171+AB1171</f>
        <v/>
      </c>
      <c r="AD1171" s="24">
        <f>COUNTIF(Data!$Y$2:$Y$2441,"&lt;="&amp;Data!Y1171)/($B$3+1)</f>
        <v/>
      </c>
      <c r="AE1171" s="16">
        <f>_xlfn.PERCENTILE.INC(Data!$U$2:$U$2441,AD1171)</f>
        <v/>
      </c>
      <c r="AF1171" s="16">
        <f>_xlfn.PERCENTILE.INC(Data!$V$2:$V$2441,AD1171)</f>
        <v/>
      </c>
      <c r="AG1171" s="16">
        <f>Data!Y1171-AF1171</f>
        <v/>
      </c>
      <c r="AH1171" s="9">
        <f>AE1171+AG1171</f>
        <v/>
      </c>
    </row>
    <row r="1172">
      <c r="N1172" s="14">
        <f>Data!A1172</f>
        <v/>
      </c>
      <c r="O1172" s="24">
        <f>IF(Occurrence!J1172&gt;0,COUNTIFS(Occurrence!$J$2:$J$2441,"&gt;0",Occurrence!$J$2:$J$2441,"&lt;="&amp;Occurrence!J1172)/($B$8+1),0)</f>
        <v/>
      </c>
      <c r="P1172" s="16">
        <f>IF(Occurrence!J1172&gt;0,_xlfn.PERCENTILE.INC(Data!$O$2:$O$2441,($B$4+O1172*($B$5-1))/($B$3-1)),0)</f>
        <v/>
      </c>
      <c r="Q1172" s="16">
        <f>IF(Occurrence!J1172&gt;0,_xlfn.PERCENTILE.INC(Occurrence!$I$2:$I$2441,($B$6+O1172*($B$7-1))/($B$3-1)),0)</f>
        <v/>
      </c>
      <c r="R1172" s="16">
        <f>IF(Occurrence!J1172&gt;0,Occurrence!J1172/Q1172,0)</f>
        <v/>
      </c>
      <c r="S1172" s="9">
        <f>IF(Occurrence!J1172&gt;0,P1172*R1172,0)</f>
        <v/>
      </c>
      <c r="T1172" s="24">
        <f>IF(Occurrence!K1172&gt;0,COUNTIFS(Occurrence!$K$2:$K$2441,"&gt;0",Occurrence!$K$2:$K$2441,"&lt;="&amp;Occurrence!K1172)/($B$9+1),0)</f>
        <v/>
      </c>
      <c r="U1172" s="16">
        <f>IF(Occurrence!K1172&gt;0,_xlfn.PERCENTILE.INC(Data!$O$2:$O$2441,($B$4+T1172*($B$5-1))/($B$3-1)),0)</f>
        <v/>
      </c>
      <c r="V1172" s="16">
        <f>IF(Occurrence!K1172&gt;0,_xlfn.PERCENTILE.INC(Occurrence!$I$2:$I$2441,($B$6+T1172*($B$7-1))/($B$3-1)),0)</f>
        <v/>
      </c>
      <c r="W1172" s="16">
        <f>IF(Occurrence!K1172&gt;0,Occurrence!K1172/V1172,0)</f>
        <v/>
      </c>
      <c r="X1172" s="9">
        <f>IF(Occurrence!K1172&gt;0,U1172*W1172,0)</f>
        <v/>
      </c>
      <c r="Y1172" s="24">
        <f>COUNTIF(Data!$X$2:$X$2441,"&lt;="&amp;Data!X1172)/($B$3+1)</f>
        <v/>
      </c>
      <c r="Z1172" s="16">
        <f>_xlfn.PERCENTILE.INC(Data!$U$2:$U$2441,Y1172)</f>
        <v/>
      </c>
      <c r="AA1172" s="16">
        <f>_xlfn.PERCENTILE.INC(Data!$V$2:$V$2441,Y1172)</f>
        <v/>
      </c>
      <c r="AB1172" s="16">
        <f>Data!X1172-AA1172</f>
        <v/>
      </c>
      <c r="AC1172" s="9">
        <f>Z1172+AB1172</f>
        <v/>
      </c>
      <c r="AD1172" s="24">
        <f>COUNTIF(Data!$Y$2:$Y$2441,"&lt;="&amp;Data!Y1172)/($B$3+1)</f>
        <v/>
      </c>
      <c r="AE1172" s="16">
        <f>_xlfn.PERCENTILE.INC(Data!$U$2:$U$2441,AD1172)</f>
        <v/>
      </c>
      <c r="AF1172" s="16">
        <f>_xlfn.PERCENTILE.INC(Data!$V$2:$V$2441,AD1172)</f>
        <v/>
      </c>
      <c r="AG1172" s="16">
        <f>Data!Y1172-AF1172</f>
        <v/>
      </c>
      <c r="AH1172" s="9">
        <f>AE1172+AG1172</f>
        <v/>
      </c>
    </row>
    <row r="1173">
      <c r="N1173" s="14">
        <f>Data!A1173</f>
        <v/>
      </c>
      <c r="O1173" s="24">
        <f>IF(Occurrence!J1173&gt;0,COUNTIFS(Occurrence!$J$2:$J$2441,"&gt;0",Occurrence!$J$2:$J$2441,"&lt;="&amp;Occurrence!J1173)/($B$8+1),0)</f>
        <v/>
      </c>
      <c r="P1173" s="16">
        <f>IF(Occurrence!J1173&gt;0,_xlfn.PERCENTILE.INC(Data!$O$2:$O$2441,($B$4+O1173*($B$5-1))/($B$3-1)),0)</f>
        <v/>
      </c>
      <c r="Q1173" s="16">
        <f>IF(Occurrence!J1173&gt;0,_xlfn.PERCENTILE.INC(Occurrence!$I$2:$I$2441,($B$6+O1173*($B$7-1))/($B$3-1)),0)</f>
        <v/>
      </c>
      <c r="R1173" s="16">
        <f>IF(Occurrence!J1173&gt;0,Occurrence!J1173/Q1173,0)</f>
        <v/>
      </c>
      <c r="S1173" s="9">
        <f>IF(Occurrence!J1173&gt;0,P1173*R1173,0)</f>
        <v/>
      </c>
      <c r="T1173" s="24">
        <f>IF(Occurrence!K1173&gt;0,COUNTIFS(Occurrence!$K$2:$K$2441,"&gt;0",Occurrence!$K$2:$K$2441,"&lt;="&amp;Occurrence!K1173)/($B$9+1),0)</f>
        <v/>
      </c>
      <c r="U1173" s="16">
        <f>IF(Occurrence!K1173&gt;0,_xlfn.PERCENTILE.INC(Data!$O$2:$O$2441,($B$4+T1173*($B$5-1))/($B$3-1)),0)</f>
        <v/>
      </c>
      <c r="V1173" s="16">
        <f>IF(Occurrence!K1173&gt;0,_xlfn.PERCENTILE.INC(Occurrence!$I$2:$I$2441,($B$6+T1173*($B$7-1))/($B$3-1)),0)</f>
        <v/>
      </c>
      <c r="W1173" s="16">
        <f>IF(Occurrence!K1173&gt;0,Occurrence!K1173/V1173,0)</f>
        <v/>
      </c>
      <c r="X1173" s="9">
        <f>IF(Occurrence!K1173&gt;0,U1173*W1173,0)</f>
        <v/>
      </c>
      <c r="Y1173" s="24">
        <f>COUNTIF(Data!$X$2:$X$2441,"&lt;="&amp;Data!X1173)/($B$3+1)</f>
        <v/>
      </c>
      <c r="Z1173" s="16">
        <f>_xlfn.PERCENTILE.INC(Data!$U$2:$U$2441,Y1173)</f>
        <v/>
      </c>
      <c r="AA1173" s="16">
        <f>_xlfn.PERCENTILE.INC(Data!$V$2:$V$2441,Y1173)</f>
        <v/>
      </c>
      <c r="AB1173" s="16">
        <f>Data!X1173-AA1173</f>
        <v/>
      </c>
      <c r="AC1173" s="9">
        <f>Z1173+AB1173</f>
        <v/>
      </c>
      <c r="AD1173" s="24">
        <f>COUNTIF(Data!$Y$2:$Y$2441,"&lt;="&amp;Data!Y1173)/($B$3+1)</f>
        <v/>
      </c>
      <c r="AE1173" s="16">
        <f>_xlfn.PERCENTILE.INC(Data!$U$2:$U$2441,AD1173)</f>
        <v/>
      </c>
      <c r="AF1173" s="16">
        <f>_xlfn.PERCENTILE.INC(Data!$V$2:$V$2441,AD1173)</f>
        <v/>
      </c>
      <c r="AG1173" s="16">
        <f>Data!Y1173-AF1173</f>
        <v/>
      </c>
      <c r="AH1173" s="9">
        <f>AE1173+AG1173</f>
        <v/>
      </c>
    </row>
    <row r="1174">
      <c r="N1174" s="14">
        <f>Data!A1174</f>
        <v/>
      </c>
      <c r="O1174" s="24">
        <f>IF(Occurrence!J1174&gt;0,COUNTIFS(Occurrence!$J$2:$J$2441,"&gt;0",Occurrence!$J$2:$J$2441,"&lt;="&amp;Occurrence!J1174)/($B$8+1),0)</f>
        <v/>
      </c>
      <c r="P1174" s="16">
        <f>IF(Occurrence!J1174&gt;0,_xlfn.PERCENTILE.INC(Data!$O$2:$O$2441,($B$4+O1174*($B$5-1))/($B$3-1)),0)</f>
        <v/>
      </c>
      <c r="Q1174" s="16">
        <f>IF(Occurrence!J1174&gt;0,_xlfn.PERCENTILE.INC(Occurrence!$I$2:$I$2441,($B$6+O1174*($B$7-1))/($B$3-1)),0)</f>
        <v/>
      </c>
      <c r="R1174" s="16">
        <f>IF(Occurrence!J1174&gt;0,Occurrence!J1174/Q1174,0)</f>
        <v/>
      </c>
      <c r="S1174" s="9">
        <f>IF(Occurrence!J1174&gt;0,P1174*R1174,0)</f>
        <v/>
      </c>
      <c r="T1174" s="24">
        <f>IF(Occurrence!K1174&gt;0,COUNTIFS(Occurrence!$K$2:$K$2441,"&gt;0",Occurrence!$K$2:$K$2441,"&lt;="&amp;Occurrence!K1174)/($B$9+1),0)</f>
        <v/>
      </c>
      <c r="U1174" s="16">
        <f>IF(Occurrence!K1174&gt;0,_xlfn.PERCENTILE.INC(Data!$O$2:$O$2441,($B$4+T1174*($B$5-1))/($B$3-1)),0)</f>
        <v/>
      </c>
      <c r="V1174" s="16">
        <f>IF(Occurrence!K1174&gt;0,_xlfn.PERCENTILE.INC(Occurrence!$I$2:$I$2441,($B$6+T1174*($B$7-1))/($B$3-1)),0)</f>
        <v/>
      </c>
      <c r="W1174" s="16">
        <f>IF(Occurrence!K1174&gt;0,Occurrence!K1174/V1174,0)</f>
        <v/>
      </c>
      <c r="X1174" s="9">
        <f>IF(Occurrence!K1174&gt;0,U1174*W1174,0)</f>
        <v/>
      </c>
      <c r="Y1174" s="24">
        <f>COUNTIF(Data!$X$2:$X$2441,"&lt;="&amp;Data!X1174)/($B$3+1)</f>
        <v/>
      </c>
      <c r="Z1174" s="16">
        <f>_xlfn.PERCENTILE.INC(Data!$U$2:$U$2441,Y1174)</f>
        <v/>
      </c>
      <c r="AA1174" s="16">
        <f>_xlfn.PERCENTILE.INC(Data!$V$2:$V$2441,Y1174)</f>
        <v/>
      </c>
      <c r="AB1174" s="16">
        <f>Data!X1174-AA1174</f>
        <v/>
      </c>
      <c r="AC1174" s="9">
        <f>Z1174+AB1174</f>
        <v/>
      </c>
      <c r="AD1174" s="24">
        <f>COUNTIF(Data!$Y$2:$Y$2441,"&lt;="&amp;Data!Y1174)/($B$3+1)</f>
        <v/>
      </c>
      <c r="AE1174" s="16">
        <f>_xlfn.PERCENTILE.INC(Data!$U$2:$U$2441,AD1174)</f>
        <v/>
      </c>
      <c r="AF1174" s="16">
        <f>_xlfn.PERCENTILE.INC(Data!$V$2:$V$2441,AD1174)</f>
        <v/>
      </c>
      <c r="AG1174" s="16">
        <f>Data!Y1174-AF1174</f>
        <v/>
      </c>
      <c r="AH1174" s="9">
        <f>AE1174+AG1174</f>
        <v/>
      </c>
    </row>
    <row r="1175">
      <c r="N1175" s="14">
        <f>Data!A1175</f>
        <v/>
      </c>
      <c r="O1175" s="24">
        <f>IF(Occurrence!J1175&gt;0,COUNTIFS(Occurrence!$J$2:$J$2441,"&gt;0",Occurrence!$J$2:$J$2441,"&lt;="&amp;Occurrence!J1175)/($B$8+1),0)</f>
        <v/>
      </c>
      <c r="P1175" s="16">
        <f>IF(Occurrence!J1175&gt;0,_xlfn.PERCENTILE.INC(Data!$O$2:$O$2441,($B$4+O1175*($B$5-1))/($B$3-1)),0)</f>
        <v/>
      </c>
      <c r="Q1175" s="16">
        <f>IF(Occurrence!J1175&gt;0,_xlfn.PERCENTILE.INC(Occurrence!$I$2:$I$2441,($B$6+O1175*($B$7-1))/($B$3-1)),0)</f>
        <v/>
      </c>
      <c r="R1175" s="16">
        <f>IF(Occurrence!J1175&gt;0,Occurrence!J1175/Q1175,0)</f>
        <v/>
      </c>
      <c r="S1175" s="9">
        <f>IF(Occurrence!J1175&gt;0,P1175*R1175,0)</f>
        <v/>
      </c>
      <c r="T1175" s="24">
        <f>IF(Occurrence!K1175&gt;0,COUNTIFS(Occurrence!$K$2:$K$2441,"&gt;0",Occurrence!$K$2:$K$2441,"&lt;="&amp;Occurrence!K1175)/($B$9+1),0)</f>
        <v/>
      </c>
      <c r="U1175" s="16">
        <f>IF(Occurrence!K1175&gt;0,_xlfn.PERCENTILE.INC(Data!$O$2:$O$2441,($B$4+T1175*($B$5-1))/($B$3-1)),0)</f>
        <v/>
      </c>
      <c r="V1175" s="16">
        <f>IF(Occurrence!K1175&gt;0,_xlfn.PERCENTILE.INC(Occurrence!$I$2:$I$2441,($B$6+T1175*($B$7-1))/($B$3-1)),0)</f>
        <v/>
      </c>
      <c r="W1175" s="16">
        <f>IF(Occurrence!K1175&gt;0,Occurrence!K1175/V1175,0)</f>
        <v/>
      </c>
      <c r="X1175" s="9">
        <f>IF(Occurrence!K1175&gt;0,U1175*W1175,0)</f>
        <v/>
      </c>
      <c r="Y1175" s="24">
        <f>COUNTIF(Data!$X$2:$X$2441,"&lt;="&amp;Data!X1175)/($B$3+1)</f>
        <v/>
      </c>
      <c r="Z1175" s="16">
        <f>_xlfn.PERCENTILE.INC(Data!$U$2:$U$2441,Y1175)</f>
        <v/>
      </c>
      <c r="AA1175" s="16">
        <f>_xlfn.PERCENTILE.INC(Data!$V$2:$V$2441,Y1175)</f>
        <v/>
      </c>
      <c r="AB1175" s="16">
        <f>Data!X1175-AA1175</f>
        <v/>
      </c>
      <c r="AC1175" s="9">
        <f>Z1175+AB1175</f>
        <v/>
      </c>
      <c r="AD1175" s="24">
        <f>COUNTIF(Data!$Y$2:$Y$2441,"&lt;="&amp;Data!Y1175)/($B$3+1)</f>
        <v/>
      </c>
      <c r="AE1175" s="16">
        <f>_xlfn.PERCENTILE.INC(Data!$U$2:$U$2441,AD1175)</f>
        <v/>
      </c>
      <c r="AF1175" s="16">
        <f>_xlfn.PERCENTILE.INC(Data!$V$2:$V$2441,AD1175)</f>
        <v/>
      </c>
      <c r="AG1175" s="16">
        <f>Data!Y1175-AF1175</f>
        <v/>
      </c>
      <c r="AH1175" s="9">
        <f>AE1175+AG1175</f>
        <v/>
      </c>
    </row>
    <row r="1176">
      <c r="N1176" s="14">
        <f>Data!A1176</f>
        <v/>
      </c>
      <c r="O1176" s="24">
        <f>IF(Occurrence!J1176&gt;0,COUNTIFS(Occurrence!$J$2:$J$2441,"&gt;0",Occurrence!$J$2:$J$2441,"&lt;="&amp;Occurrence!J1176)/($B$8+1),0)</f>
        <v/>
      </c>
      <c r="P1176" s="16">
        <f>IF(Occurrence!J1176&gt;0,_xlfn.PERCENTILE.INC(Data!$O$2:$O$2441,($B$4+O1176*($B$5-1))/($B$3-1)),0)</f>
        <v/>
      </c>
      <c r="Q1176" s="16">
        <f>IF(Occurrence!J1176&gt;0,_xlfn.PERCENTILE.INC(Occurrence!$I$2:$I$2441,($B$6+O1176*($B$7-1))/($B$3-1)),0)</f>
        <v/>
      </c>
      <c r="R1176" s="16">
        <f>IF(Occurrence!J1176&gt;0,Occurrence!J1176/Q1176,0)</f>
        <v/>
      </c>
      <c r="S1176" s="9">
        <f>IF(Occurrence!J1176&gt;0,P1176*R1176,0)</f>
        <v/>
      </c>
      <c r="T1176" s="24">
        <f>IF(Occurrence!K1176&gt;0,COUNTIFS(Occurrence!$K$2:$K$2441,"&gt;0",Occurrence!$K$2:$K$2441,"&lt;="&amp;Occurrence!K1176)/($B$9+1),0)</f>
        <v/>
      </c>
      <c r="U1176" s="16">
        <f>IF(Occurrence!K1176&gt;0,_xlfn.PERCENTILE.INC(Data!$O$2:$O$2441,($B$4+T1176*($B$5-1))/($B$3-1)),0)</f>
        <v/>
      </c>
      <c r="V1176" s="16">
        <f>IF(Occurrence!K1176&gt;0,_xlfn.PERCENTILE.INC(Occurrence!$I$2:$I$2441,($B$6+T1176*($B$7-1))/($B$3-1)),0)</f>
        <v/>
      </c>
      <c r="W1176" s="16">
        <f>IF(Occurrence!K1176&gt;0,Occurrence!K1176/V1176,0)</f>
        <v/>
      </c>
      <c r="X1176" s="9">
        <f>IF(Occurrence!K1176&gt;0,U1176*W1176,0)</f>
        <v/>
      </c>
      <c r="Y1176" s="24">
        <f>COUNTIF(Data!$X$2:$X$2441,"&lt;="&amp;Data!X1176)/($B$3+1)</f>
        <v/>
      </c>
      <c r="Z1176" s="16">
        <f>_xlfn.PERCENTILE.INC(Data!$U$2:$U$2441,Y1176)</f>
        <v/>
      </c>
      <c r="AA1176" s="16">
        <f>_xlfn.PERCENTILE.INC(Data!$V$2:$V$2441,Y1176)</f>
        <v/>
      </c>
      <c r="AB1176" s="16">
        <f>Data!X1176-AA1176</f>
        <v/>
      </c>
      <c r="AC1176" s="9">
        <f>Z1176+AB1176</f>
        <v/>
      </c>
      <c r="AD1176" s="24">
        <f>COUNTIF(Data!$Y$2:$Y$2441,"&lt;="&amp;Data!Y1176)/($B$3+1)</f>
        <v/>
      </c>
      <c r="AE1176" s="16">
        <f>_xlfn.PERCENTILE.INC(Data!$U$2:$U$2441,AD1176)</f>
        <v/>
      </c>
      <c r="AF1176" s="16">
        <f>_xlfn.PERCENTILE.INC(Data!$V$2:$V$2441,AD1176)</f>
        <v/>
      </c>
      <c r="AG1176" s="16">
        <f>Data!Y1176-AF1176</f>
        <v/>
      </c>
      <c r="AH1176" s="9">
        <f>AE1176+AG1176</f>
        <v/>
      </c>
    </row>
    <row r="1177">
      <c r="N1177" s="14">
        <f>Data!A1177</f>
        <v/>
      </c>
      <c r="O1177" s="24">
        <f>IF(Occurrence!J1177&gt;0,COUNTIFS(Occurrence!$J$2:$J$2441,"&gt;0",Occurrence!$J$2:$J$2441,"&lt;="&amp;Occurrence!J1177)/($B$8+1),0)</f>
        <v/>
      </c>
      <c r="P1177" s="16">
        <f>IF(Occurrence!J1177&gt;0,_xlfn.PERCENTILE.INC(Data!$O$2:$O$2441,($B$4+O1177*($B$5-1))/($B$3-1)),0)</f>
        <v/>
      </c>
      <c r="Q1177" s="16">
        <f>IF(Occurrence!J1177&gt;0,_xlfn.PERCENTILE.INC(Occurrence!$I$2:$I$2441,($B$6+O1177*($B$7-1))/($B$3-1)),0)</f>
        <v/>
      </c>
      <c r="R1177" s="16">
        <f>IF(Occurrence!J1177&gt;0,Occurrence!J1177/Q1177,0)</f>
        <v/>
      </c>
      <c r="S1177" s="9">
        <f>IF(Occurrence!J1177&gt;0,P1177*R1177,0)</f>
        <v/>
      </c>
      <c r="T1177" s="24">
        <f>IF(Occurrence!K1177&gt;0,COUNTIFS(Occurrence!$K$2:$K$2441,"&gt;0",Occurrence!$K$2:$K$2441,"&lt;="&amp;Occurrence!K1177)/($B$9+1),0)</f>
        <v/>
      </c>
      <c r="U1177" s="16">
        <f>IF(Occurrence!K1177&gt;0,_xlfn.PERCENTILE.INC(Data!$O$2:$O$2441,($B$4+T1177*($B$5-1))/($B$3-1)),0)</f>
        <v/>
      </c>
      <c r="V1177" s="16">
        <f>IF(Occurrence!K1177&gt;0,_xlfn.PERCENTILE.INC(Occurrence!$I$2:$I$2441,($B$6+T1177*($B$7-1))/($B$3-1)),0)</f>
        <v/>
      </c>
      <c r="W1177" s="16">
        <f>IF(Occurrence!K1177&gt;0,Occurrence!K1177/V1177,0)</f>
        <v/>
      </c>
      <c r="X1177" s="9">
        <f>IF(Occurrence!K1177&gt;0,U1177*W1177,0)</f>
        <v/>
      </c>
      <c r="Y1177" s="24">
        <f>COUNTIF(Data!$X$2:$X$2441,"&lt;="&amp;Data!X1177)/($B$3+1)</f>
        <v/>
      </c>
      <c r="Z1177" s="16">
        <f>_xlfn.PERCENTILE.INC(Data!$U$2:$U$2441,Y1177)</f>
        <v/>
      </c>
      <c r="AA1177" s="16">
        <f>_xlfn.PERCENTILE.INC(Data!$V$2:$V$2441,Y1177)</f>
        <v/>
      </c>
      <c r="AB1177" s="16">
        <f>Data!X1177-AA1177</f>
        <v/>
      </c>
      <c r="AC1177" s="9">
        <f>Z1177+AB1177</f>
        <v/>
      </c>
      <c r="AD1177" s="24">
        <f>COUNTIF(Data!$Y$2:$Y$2441,"&lt;="&amp;Data!Y1177)/($B$3+1)</f>
        <v/>
      </c>
      <c r="AE1177" s="16">
        <f>_xlfn.PERCENTILE.INC(Data!$U$2:$U$2441,AD1177)</f>
        <v/>
      </c>
      <c r="AF1177" s="16">
        <f>_xlfn.PERCENTILE.INC(Data!$V$2:$V$2441,AD1177)</f>
        <v/>
      </c>
      <c r="AG1177" s="16">
        <f>Data!Y1177-AF1177</f>
        <v/>
      </c>
      <c r="AH1177" s="9">
        <f>AE1177+AG1177</f>
        <v/>
      </c>
    </row>
    <row r="1178">
      <c r="N1178" s="14">
        <f>Data!A1178</f>
        <v/>
      </c>
      <c r="O1178" s="24">
        <f>IF(Occurrence!J1178&gt;0,COUNTIFS(Occurrence!$J$2:$J$2441,"&gt;0",Occurrence!$J$2:$J$2441,"&lt;="&amp;Occurrence!J1178)/($B$8+1),0)</f>
        <v/>
      </c>
      <c r="P1178" s="16">
        <f>IF(Occurrence!J1178&gt;0,_xlfn.PERCENTILE.INC(Data!$O$2:$O$2441,($B$4+O1178*($B$5-1))/($B$3-1)),0)</f>
        <v/>
      </c>
      <c r="Q1178" s="16">
        <f>IF(Occurrence!J1178&gt;0,_xlfn.PERCENTILE.INC(Occurrence!$I$2:$I$2441,($B$6+O1178*($B$7-1))/($B$3-1)),0)</f>
        <v/>
      </c>
      <c r="R1178" s="16">
        <f>IF(Occurrence!J1178&gt;0,Occurrence!J1178/Q1178,0)</f>
        <v/>
      </c>
      <c r="S1178" s="9">
        <f>IF(Occurrence!J1178&gt;0,P1178*R1178,0)</f>
        <v/>
      </c>
      <c r="T1178" s="24">
        <f>IF(Occurrence!K1178&gt;0,COUNTIFS(Occurrence!$K$2:$K$2441,"&gt;0",Occurrence!$K$2:$K$2441,"&lt;="&amp;Occurrence!K1178)/($B$9+1),0)</f>
        <v/>
      </c>
      <c r="U1178" s="16">
        <f>IF(Occurrence!K1178&gt;0,_xlfn.PERCENTILE.INC(Data!$O$2:$O$2441,($B$4+T1178*($B$5-1))/($B$3-1)),0)</f>
        <v/>
      </c>
      <c r="V1178" s="16">
        <f>IF(Occurrence!K1178&gt;0,_xlfn.PERCENTILE.INC(Occurrence!$I$2:$I$2441,($B$6+T1178*($B$7-1))/($B$3-1)),0)</f>
        <v/>
      </c>
      <c r="W1178" s="16">
        <f>IF(Occurrence!K1178&gt;0,Occurrence!K1178/V1178,0)</f>
        <v/>
      </c>
      <c r="X1178" s="9">
        <f>IF(Occurrence!K1178&gt;0,U1178*W1178,0)</f>
        <v/>
      </c>
      <c r="Y1178" s="24">
        <f>COUNTIF(Data!$X$2:$X$2441,"&lt;="&amp;Data!X1178)/($B$3+1)</f>
        <v/>
      </c>
      <c r="Z1178" s="16">
        <f>_xlfn.PERCENTILE.INC(Data!$U$2:$U$2441,Y1178)</f>
        <v/>
      </c>
      <c r="AA1178" s="16">
        <f>_xlfn.PERCENTILE.INC(Data!$V$2:$V$2441,Y1178)</f>
        <v/>
      </c>
      <c r="AB1178" s="16">
        <f>Data!X1178-AA1178</f>
        <v/>
      </c>
      <c r="AC1178" s="9">
        <f>Z1178+AB1178</f>
        <v/>
      </c>
      <c r="AD1178" s="24">
        <f>COUNTIF(Data!$Y$2:$Y$2441,"&lt;="&amp;Data!Y1178)/($B$3+1)</f>
        <v/>
      </c>
      <c r="AE1178" s="16">
        <f>_xlfn.PERCENTILE.INC(Data!$U$2:$U$2441,AD1178)</f>
        <v/>
      </c>
      <c r="AF1178" s="16">
        <f>_xlfn.PERCENTILE.INC(Data!$V$2:$V$2441,AD1178)</f>
        <v/>
      </c>
      <c r="AG1178" s="16">
        <f>Data!Y1178-AF1178</f>
        <v/>
      </c>
      <c r="AH1178" s="9">
        <f>AE1178+AG1178</f>
        <v/>
      </c>
    </row>
    <row r="1179">
      <c r="N1179" s="14">
        <f>Data!A1179</f>
        <v/>
      </c>
      <c r="O1179" s="24">
        <f>IF(Occurrence!J1179&gt;0,COUNTIFS(Occurrence!$J$2:$J$2441,"&gt;0",Occurrence!$J$2:$J$2441,"&lt;="&amp;Occurrence!J1179)/($B$8+1),0)</f>
        <v/>
      </c>
      <c r="P1179" s="16">
        <f>IF(Occurrence!J1179&gt;0,_xlfn.PERCENTILE.INC(Data!$O$2:$O$2441,($B$4+O1179*($B$5-1))/($B$3-1)),0)</f>
        <v/>
      </c>
      <c r="Q1179" s="16">
        <f>IF(Occurrence!J1179&gt;0,_xlfn.PERCENTILE.INC(Occurrence!$I$2:$I$2441,($B$6+O1179*($B$7-1))/($B$3-1)),0)</f>
        <v/>
      </c>
      <c r="R1179" s="16">
        <f>IF(Occurrence!J1179&gt;0,Occurrence!J1179/Q1179,0)</f>
        <v/>
      </c>
      <c r="S1179" s="9">
        <f>IF(Occurrence!J1179&gt;0,P1179*R1179,0)</f>
        <v/>
      </c>
      <c r="T1179" s="24">
        <f>IF(Occurrence!K1179&gt;0,COUNTIFS(Occurrence!$K$2:$K$2441,"&gt;0",Occurrence!$K$2:$K$2441,"&lt;="&amp;Occurrence!K1179)/($B$9+1),0)</f>
        <v/>
      </c>
      <c r="U1179" s="16">
        <f>IF(Occurrence!K1179&gt;0,_xlfn.PERCENTILE.INC(Data!$O$2:$O$2441,($B$4+T1179*($B$5-1))/($B$3-1)),0)</f>
        <v/>
      </c>
      <c r="V1179" s="16">
        <f>IF(Occurrence!K1179&gt;0,_xlfn.PERCENTILE.INC(Occurrence!$I$2:$I$2441,($B$6+T1179*($B$7-1))/($B$3-1)),0)</f>
        <v/>
      </c>
      <c r="W1179" s="16">
        <f>IF(Occurrence!K1179&gt;0,Occurrence!K1179/V1179,0)</f>
        <v/>
      </c>
      <c r="X1179" s="9">
        <f>IF(Occurrence!K1179&gt;0,U1179*W1179,0)</f>
        <v/>
      </c>
      <c r="Y1179" s="24">
        <f>COUNTIF(Data!$X$2:$X$2441,"&lt;="&amp;Data!X1179)/($B$3+1)</f>
        <v/>
      </c>
      <c r="Z1179" s="16">
        <f>_xlfn.PERCENTILE.INC(Data!$U$2:$U$2441,Y1179)</f>
        <v/>
      </c>
      <c r="AA1179" s="16">
        <f>_xlfn.PERCENTILE.INC(Data!$V$2:$V$2441,Y1179)</f>
        <v/>
      </c>
      <c r="AB1179" s="16">
        <f>Data!X1179-AA1179</f>
        <v/>
      </c>
      <c r="AC1179" s="9">
        <f>Z1179+AB1179</f>
        <v/>
      </c>
      <c r="AD1179" s="24">
        <f>COUNTIF(Data!$Y$2:$Y$2441,"&lt;="&amp;Data!Y1179)/($B$3+1)</f>
        <v/>
      </c>
      <c r="AE1179" s="16">
        <f>_xlfn.PERCENTILE.INC(Data!$U$2:$U$2441,AD1179)</f>
        <v/>
      </c>
      <c r="AF1179" s="16">
        <f>_xlfn.PERCENTILE.INC(Data!$V$2:$V$2441,AD1179)</f>
        <v/>
      </c>
      <c r="AG1179" s="16">
        <f>Data!Y1179-AF1179</f>
        <v/>
      </c>
      <c r="AH1179" s="9">
        <f>AE1179+AG1179</f>
        <v/>
      </c>
    </row>
    <row r="1180">
      <c r="N1180" s="14">
        <f>Data!A1180</f>
        <v/>
      </c>
      <c r="O1180" s="24">
        <f>IF(Occurrence!J1180&gt;0,COUNTIFS(Occurrence!$J$2:$J$2441,"&gt;0",Occurrence!$J$2:$J$2441,"&lt;="&amp;Occurrence!J1180)/($B$8+1),0)</f>
        <v/>
      </c>
      <c r="P1180" s="16">
        <f>IF(Occurrence!J1180&gt;0,_xlfn.PERCENTILE.INC(Data!$O$2:$O$2441,($B$4+O1180*($B$5-1))/($B$3-1)),0)</f>
        <v/>
      </c>
      <c r="Q1180" s="16">
        <f>IF(Occurrence!J1180&gt;0,_xlfn.PERCENTILE.INC(Occurrence!$I$2:$I$2441,($B$6+O1180*($B$7-1))/($B$3-1)),0)</f>
        <v/>
      </c>
      <c r="R1180" s="16">
        <f>IF(Occurrence!J1180&gt;0,Occurrence!J1180/Q1180,0)</f>
        <v/>
      </c>
      <c r="S1180" s="9">
        <f>IF(Occurrence!J1180&gt;0,P1180*R1180,0)</f>
        <v/>
      </c>
      <c r="T1180" s="24">
        <f>IF(Occurrence!K1180&gt;0,COUNTIFS(Occurrence!$K$2:$K$2441,"&gt;0",Occurrence!$K$2:$K$2441,"&lt;="&amp;Occurrence!K1180)/($B$9+1),0)</f>
        <v/>
      </c>
      <c r="U1180" s="16">
        <f>IF(Occurrence!K1180&gt;0,_xlfn.PERCENTILE.INC(Data!$O$2:$O$2441,($B$4+T1180*($B$5-1))/($B$3-1)),0)</f>
        <v/>
      </c>
      <c r="V1180" s="16">
        <f>IF(Occurrence!K1180&gt;0,_xlfn.PERCENTILE.INC(Occurrence!$I$2:$I$2441,($B$6+T1180*($B$7-1))/($B$3-1)),0)</f>
        <v/>
      </c>
      <c r="W1180" s="16">
        <f>IF(Occurrence!K1180&gt;0,Occurrence!K1180/V1180,0)</f>
        <v/>
      </c>
      <c r="X1180" s="9">
        <f>IF(Occurrence!K1180&gt;0,U1180*W1180,0)</f>
        <v/>
      </c>
      <c r="Y1180" s="24">
        <f>COUNTIF(Data!$X$2:$X$2441,"&lt;="&amp;Data!X1180)/($B$3+1)</f>
        <v/>
      </c>
      <c r="Z1180" s="16">
        <f>_xlfn.PERCENTILE.INC(Data!$U$2:$U$2441,Y1180)</f>
        <v/>
      </c>
      <c r="AA1180" s="16">
        <f>_xlfn.PERCENTILE.INC(Data!$V$2:$V$2441,Y1180)</f>
        <v/>
      </c>
      <c r="AB1180" s="16">
        <f>Data!X1180-AA1180</f>
        <v/>
      </c>
      <c r="AC1180" s="9">
        <f>Z1180+AB1180</f>
        <v/>
      </c>
      <c r="AD1180" s="24">
        <f>COUNTIF(Data!$Y$2:$Y$2441,"&lt;="&amp;Data!Y1180)/($B$3+1)</f>
        <v/>
      </c>
      <c r="AE1180" s="16">
        <f>_xlfn.PERCENTILE.INC(Data!$U$2:$U$2441,AD1180)</f>
        <v/>
      </c>
      <c r="AF1180" s="16">
        <f>_xlfn.PERCENTILE.INC(Data!$V$2:$V$2441,AD1180)</f>
        <v/>
      </c>
      <c r="AG1180" s="16">
        <f>Data!Y1180-AF1180</f>
        <v/>
      </c>
      <c r="AH1180" s="9">
        <f>AE1180+AG1180</f>
        <v/>
      </c>
    </row>
    <row r="1181">
      <c r="N1181" s="14">
        <f>Data!A1181</f>
        <v/>
      </c>
      <c r="O1181" s="24">
        <f>IF(Occurrence!J1181&gt;0,COUNTIFS(Occurrence!$J$2:$J$2441,"&gt;0",Occurrence!$J$2:$J$2441,"&lt;="&amp;Occurrence!J1181)/($B$8+1),0)</f>
        <v/>
      </c>
      <c r="P1181" s="16">
        <f>IF(Occurrence!J1181&gt;0,_xlfn.PERCENTILE.INC(Data!$O$2:$O$2441,($B$4+O1181*($B$5-1))/($B$3-1)),0)</f>
        <v/>
      </c>
      <c r="Q1181" s="16">
        <f>IF(Occurrence!J1181&gt;0,_xlfn.PERCENTILE.INC(Occurrence!$I$2:$I$2441,($B$6+O1181*($B$7-1))/($B$3-1)),0)</f>
        <v/>
      </c>
      <c r="R1181" s="16">
        <f>IF(Occurrence!J1181&gt;0,Occurrence!J1181/Q1181,0)</f>
        <v/>
      </c>
      <c r="S1181" s="9">
        <f>IF(Occurrence!J1181&gt;0,P1181*R1181,0)</f>
        <v/>
      </c>
      <c r="T1181" s="24">
        <f>IF(Occurrence!K1181&gt;0,COUNTIFS(Occurrence!$K$2:$K$2441,"&gt;0",Occurrence!$K$2:$K$2441,"&lt;="&amp;Occurrence!K1181)/($B$9+1),0)</f>
        <v/>
      </c>
      <c r="U1181" s="16">
        <f>IF(Occurrence!K1181&gt;0,_xlfn.PERCENTILE.INC(Data!$O$2:$O$2441,($B$4+T1181*($B$5-1))/($B$3-1)),0)</f>
        <v/>
      </c>
      <c r="V1181" s="16">
        <f>IF(Occurrence!K1181&gt;0,_xlfn.PERCENTILE.INC(Occurrence!$I$2:$I$2441,($B$6+T1181*($B$7-1))/($B$3-1)),0)</f>
        <v/>
      </c>
      <c r="W1181" s="16">
        <f>IF(Occurrence!K1181&gt;0,Occurrence!K1181/V1181,0)</f>
        <v/>
      </c>
      <c r="X1181" s="9">
        <f>IF(Occurrence!K1181&gt;0,U1181*W1181,0)</f>
        <v/>
      </c>
      <c r="Y1181" s="24">
        <f>COUNTIF(Data!$X$2:$X$2441,"&lt;="&amp;Data!X1181)/($B$3+1)</f>
        <v/>
      </c>
      <c r="Z1181" s="16">
        <f>_xlfn.PERCENTILE.INC(Data!$U$2:$U$2441,Y1181)</f>
        <v/>
      </c>
      <c r="AA1181" s="16">
        <f>_xlfn.PERCENTILE.INC(Data!$V$2:$V$2441,Y1181)</f>
        <v/>
      </c>
      <c r="AB1181" s="16">
        <f>Data!X1181-AA1181</f>
        <v/>
      </c>
      <c r="AC1181" s="9">
        <f>Z1181+AB1181</f>
        <v/>
      </c>
      <c r="AD1181" s="24">
        <f>COUNTIF(Data!$Y$2:$Y$2441,"&lt;="&amp;Data!Y1181)/($B$3+1)</f>
        <v/>
      </c>
      <c r="AE1181" s="16">
        <f>_xlfn.PERCENTILE.INC(Data!$U$2:$U$2441,AD1181)</f>
        <v/>
      </c>
      <c r="AF1181" s="16">
        <f>_xlfn.PERCENTILE.INC(Data!$V$2:$V$2441,AD1181)</f>
        <v/>
      </c>
      <c r="AG1181" s="16">
        <f>Data!Y1181-AF1181</f>
        <v/>
      </c>
      <c r="AH1181" s="9">
        <f>AE1181+AG1181</f>
        <v/>
      </c>
    </row>
    <row r="1182">
      <c r="N1182" s="14">
        <f>Data!A1182</f>
        <v/>
      </c>
      <c r="O1182" s="24">
        <f>IF(Occurrence!J1182&gt;0,COUNTIFS(Occurrence!$J$2:$J$2441,"&gt;0",Occurrence!$J$2:$J$2441,"&lt;="&amp;Occurrence!J1182)/($B$8+1),0)</f>
        <v/>
      </c>
      <c r="P1182" s="16">
        <f>IF(Occurrence!J1182&gt;0,_xlfn.PERCENTILE.INC(Data!$O$2:$O$2441,($B$4+O1182*($B$5-1))/($B$3-1)),0)</f>
        <v/>
      </c>
      <c r="Q1182" s="16">
        <f>IF(Occurrence!J1182&gt;0,_xlfn.PERCENTILE.INC(Occurrence!$I$2:$I$2441,($B$6+O1182*($B$7-1))/($B$3-1)),0)</f>
        <v/>
      </c>
      <c r="R1182" s="16">
        <f>IF(Occurrence!J1182&gt;0,Occurrence!J1182/Q1182,0)</f>
        <v/>
      </c>
      <c r="S1182" s="9">
        <f>IF(Occurrence!J1182&gt;0,P1182*R1182,0)</f>
        <v/>
      </c>
      <c r="T1182" s="24">
        <f>IF(Occurrence!K1182&gt;0,COUNTIFS(Occurrence!$K$2:$K$2441,"&gt;0",Occurrence!$K$2:$K$2441,"&lt;="&amp;Occurrence!K1182)/($B$9+1),0)</f>
        <v/>
      </c>
      <c r="U1182" s="16">
        <f>IF(Occurrence!K1182&gt;0,_xlfn.PERCENTILE.INC(Data!$O$2:$O$2441,($B$4+T1182*($B$5-1))/($B$3-1)),0)</f>
        <v/>
      </c>
      <c r="V1182" s="16">
        <f>IF(Occurrence!K1182&gt;0,_xlfn.PERCENTILE.INC(Occurrence!$I$2:$I$2441,($B$6+T1182*($B$7-1))/($B$3-1)),0)</f>
        <v/>
      </c>
      <c r="W1182" s="16">
        <f>IF(Occurrence!K1182&gt;0,Occurrence!K1182/V1182,0)</f>
        <v/>
      </c>
      <c r="X1182" s="9">
        <f>IF(Occurrence!K1182&gt;0,U1182*W1182,0)</f>
        <v/>
      </c>
      <c r="Y1182" s="24">
        <f>COUNTIF(Data!$X$2:$X$2441,"&lt;="&amp;Data!X1182)/($B$3+1)</f>
        <v/>
      </c>
      <c r="Z1182" s="16">
        <f>_xlfn.PERCENTILE.INC(Data!$U$2:$U$2441,Y1182)</f>
        <v/>
      </c>
      <c r="AA1182" s="16">
        <f>_xlfn.PERCENTILE.INC(Data!$V$2:$V$2441,Y1182)</f>
        <v/>
      </c>
      <c r="AB1182" s="16">
        <f>Data!X1182-AA1182</f>
        <v/>
      </c>
      <c r="AC1182" s="9">
        <f>Z1182+AB1182</f>
        <v/>
      </c>
      <c r="AD1182" s="24">
        <f>COUNTIF(Data!$Y$2:$Y$2441,"&lt;="&amp;Data!Y1182)/($B$3+1)</f>
        <v/>
      </c>
      <c r="AE1182" s="16">
        <f>_xlfn.PERCENTILE.INC(Data!$U$2:$U$2441,AD1182)</f>
        <v/>
      </c>
      <c r="AF1182" s="16">
        <f>_xlfn.PERCENTILE.INC(Data!$V$2:$V$2441,AD1182)</f>
        <v/>
      </c>
      <c r="AG1182" s="16">
        <f>Data!Y1182-AF1182</f>
        <v/>
      </c>
      <c r="AH1182" s="9">
        <f>AE1182+AG1182</f>
        <v/>
      </c>
    </row>
    <row r="1183">
      <c r="N1183" s="14">
        <f>Data!A1183</f>
        <v/>
      </c>
      <c r="O1183" s="24">
        <f>IF(Occurrence!J1183&gt;0,COUNTIFS(Occurrence!$J$2:$J$2441,"&gt;0",Occurrence!$J$2:$J$2441,"&lt;="&amp;Occurrence!J1183)/($B$8+1),0)</f>
        <v/>
      </c>
      <c r="P1183" s="16">
        <f>IF(Occurrence!J1183&gt;0,_xlfn.PERCENTILE.INC(Data!$O$2:$O$2441,($B$4+O1183*($B$5-1))/($B$3-1)),0)</f>
        <v/>
      </c>
      <c r="Q1183" s="16">
        <f>IF(Occurrence!J1183&gt;0,_xlfn.PERCENTILE.INC(Occurrence!$I$2:$I$2441,($B$6+O1183*($B$7-1))/($B$3-1)),0)</f>
        <v/>
      </c>
      <c r="R1183" s="16">
        <f>IF(Occurrence!J1183&gt;0,Occurrence!J1183/Q1183,0)</f>
        <v/>
      </c>
      <c r="S1183" s="9">
        <f>IF(Occurrence!J1183&gt;0,P1183*R1183,0)</f>
        <v/>
      </c>
      <c r="T1183" s="24">
        <f>IF(Occurrence!K1183&gt;0,COUNTIFS(Occurrence!$K$2:$K$2441,"&gt;0",Occurrence!$K$2:$K$2441,"&lt;="&amp;Occurrence!K1183)/($B$9+1),0)</f>
        <v/>
      </c>
      <c r="U1183" s="16">
        <f>IF(Occurrence!K1183&gt;0,_xlfn.PERCENTILE.INC(Data!$O$2:$O$2441,($B$4+T1183*($B$5-1))/($B$3-1)),0)</f>
        <v/>
      </c>
      <c r="V1183" s="16">
        <f>IF(Occurrence!K1183&gt;0,_xlfn.PERCENTILE.INC(Occurrence!$I$2:$I$2441,($B$6+T1183*($B$7-1))/($B$3-1)),0)</f>
        <v/>
      </c>
      <c r="W1183" s="16">
        <f>IF(Occurrence!K1183&gt;0,Occurrence!K1183/V1183,0)</f>
        <v/>
      </c>
      <c r="X1183" s="9">
        <f>IF(Occurrence!K1183&gt;0,U1183*W1183,0)</f>
        <v/>
      </c>
      <c r="Y1183" s="24">
        <f>COUNTIF(Data!$X$2:$X$2441,"&lt;="&amp;Data!X1183)/($B$3+1)</f>
        <v/>
      </c>
      <c r="Z1183" s="16">
        <f>_xlfn.PERCENTILE.INC(Data!$U$2:$U$2441,Y1183)</f>
        <v/>
      </c>
      <c r="AA1183" s="16">
        <f>_xlfn.PERCENTILE.INC(Data!$V$2:$V$2441,Y1183)</f>
        <v/>
      </c>
      <c r="AB1183" s="16">
        <f>Data!X1183-AA1183</f>
        <v/>
      </c>
      <c r="AC1183" s="9">
        <f>Z1183+AB1183</f>
        <v/>
      </c>
      <c r="AD1183" s="24">
        <f>COUNTIF(Data!$Y$2:$Y$2441,"&lt;="&amp;Data!Y1183)/($B$3+1)</f>
        <v/>
      </c>
      <c r="AE1183" s="16">
        <f>_xlfn.PERCENTILE.INC(Data!$U$2:$U$2441,AD1183)</f>
        <v/>
      </c>
      <c r="AF1183" s="16">
        <f>_xlfn.PERCENTILE.INC(Data!$V$2:$V$2441,AD1183)</f>
        <v/>
      </c>
      <c r="AG1183" s="16">
        <f>Data!Y1183-AF1183</f>
        <v/>
      </c>
      <c r="AH1183" s="9">
        <f>AE1183+AG1183</f>
        <v/>
      </c>
    </row>
    <row r="1184">
      <c r="N1184" s="14">
        <f>Data!A1184</f>
        <v/>
      </c>
      <c r="O1184" s="24">
        <f>IF(Occurrence!J1184&gt;0,COUNTIFS(Occurrence!$J$2:$J$2441,"&gt;0",Occurrence!$J$2:$J$2441,"&lt;="&amp;Occurrence!J1184)/($B$8+1),0)</f>
        <v/>
      </c>
      <c r="P1184" s="16">
        <f>IF(Occurrence!J1184&gt;0,_xlfn.PERCENTILE.INC(Data!$O$2:$O$2441,($B$4+O1184*($B$5-1))/($B$3-1)),0)</f>
        <v/>
      </c>
      <c r="Q1184" s="16">
        <f>IF(Occurrence!J1184&gt;0,_xlfn.PERCENTILE.INC(Occurrence!$I$2:$I$2441,($B$6+O1184*($B$7-1))/($B$3-1)),0)</f>
        <v/>
      </c>
      <c r="R1184" s="16">
        <f>IF(Occurrence!J1184&gt;0,Occurrence!J1184/Q1184,0)</f>
        <v/>
      </c>
      <c r="S1184" s="9">
        <f>IF(Occurrence!J1184&gt;0,P1184*R1184,0)</f>
        <v/>
      </c>
      <c r="T1184" s="24">
        <f>IF(Occurrence!K1184&gt;0,COUNTIFS(Occurrence!$K$2:$K$2441,"&gt;0",Occurrence!$K$2:$K$2441,"&lt;="&amp;Occurrence!K1184)/($B$9+1),0)</f>
        <v/>
      </c>
      <c r="U1184" s="16">
        <f>IF(Occurrence!K1184&gt;0,_xlfn.PERCENTILE.INC(Data!$O$2:$O$2441,($B$4+T1184*($B$5-1))/($B$3-1)),0)</f>
        <v/>
      </c>
      <c r="V1184" s="16">
        <f>IF(Occurrence!K1184&gt;0,_xlfn.PERCENTILE.INC(Occurrence!$I$2:$I$2441,($B$6+T1184*($B$7-1))/($B$3-1)),0)</f>
        <v/>
      </c>
      <c r="W1184" s="16">
        <f>IF(Occurrence!K1184&gt;0,Occurrence!K1184/V1184,0)</f>
        <v/>
      </c>
      <c r="X1184" s="9">
        <f>IF(Occurrence!K1184&gt;0,U1184*W1184,0)</f>
        <v/>
      </c>
      <c r="Y1184" s="24">
        <f>COUNTIF(Data!$X$2:$X$2441,"&lt;="&amp;Data!X1184)/($B$3+1)</f>
        <v/>
      </c>
      <c r="Z1184" s="16">
        <f>_xlfn.PERCENTILE.INC(Data!$U$2:$U$2441,Y1184)</f>
        <v/>
      </c>
      <c r="AA1184" s="16">
        <f>_xlfn.PERCENTILE.INC(Data!$V$2:$V$2441,Y1184)</f>
        <v/>
      </c>
      <c r="AB1184" s="16">
        <f>Data!X1184-AA1184</f>
        <v/>
      </c>
      <c r="AC1184" s="9">
        <f>Z1184+AB1184</f>
        <v/>
      </c>
      <c r="AD1184" s="24">
        <f>COUNTIF(Data!$Y$2:$Y$2441,"&lt;="&amp;Data!Y1184)/($B$3+1)</f>
        <v/>
      </c>
      <c r="AE1184" s="16">
        <f>_xlfn.PERCENTILE.INC(Data!$U$2:$U$2441,AD1184)</f>
        <v/>
      </c>
      <c r="AF1184" s="16">
        <f>_xlfn.PERCENTILE.INC(Data!$V$2:$V$2441,AD1184)</f>
        <v/>
      </c>
      <c r="AG1184" s="16">
        <f>Data!Y1184-AF1184</f>
        <v/>
      </c>
      <c r="AH1184" s="9">
        <f>AE1184+AG1184</f>
        <v/>
      </c>
    </row>
    <row r="1185">
      <c r="N1185" s="14">
        <f>Data!A1185</f>
        <v/>
      </c>
      <c r="O1185" s="24">
        <f>IF(Occurrence!J1185&gt;0,COUNTIFS(Occurrence!$J$2:$J$2441,"&gt;0",Occurrence!$J$2:$J$2441,"&lt;="&amp;Occurrence!J1185)/($B$8+1),0)</f>
        <v/>
      </c>
      <c r="P1185" s="16">
        <f>IF(Occurrence!J1185&gt;0,_xlfn.PERCENTILE.INC(Data!$O$2:$O$2441,($B$4+O1185*($B$5-1))/($B$3-1)),0)</f>
        <v/>
      </c>
      <c r="Q1185" s="16">
        <f>IF(Occurrence!J1185&gt;0,_xlfn.PERCENTILE.INC(Occurrence!$I$2:$I$2441,($B$6+O1185*($B$7-1))/($B$3-1)),0)</f>
        <v/>
      </c>
      <c r="R1185" s="16">
        <f>IF(Occurrence!J1185&gt;0,Occurrence!J1185/Q1185,0)</f>
        <v/>
      </c>
      <c r="S1185" s="9">
        <f>IF(Occurrence!J1185&gt;0,P1185*R1185,0)</f>
        <v/>
      </c>
      <c r="T1185" s="24">
        <f>IF(Occurrence!K1185&gt;0,COUNTIFS(Occurrence!$K$2:$K$2441,"&gt;0",Occurrence!$K$2:$K$2441,"&lt;="&amp;Occurrence!K1185)/($B$9+1),0)</f>
        <v/>
      </c>
      <c r="U1185" s="16">
        <f>IF(Occurrence!K1185&gt;0,_xlfn.PERCENTILE.INC(Data!$O$2:$O$2441,($B$4+T1185*($B$5-1))/($B$3-1)),0)</f>
        <v/>
      </c>
      <c r="V1185" s="16">
        <f>IF(Occurrence!K1185&gt;0,_xlfn.PERCENTILE.INC(Occurrence!$I$2:$I$2441,($B$6+T1185*($B$7-1))/($B$3-1)),0)</f>
        <v/>
      </c>
      <c r="W1185" s="16">
        <f>IF(Occurrence!K1185&gt;0,Occurrence!K1185/V1185,0)</f>
        <v/>
      </c>
      <c r="X1185" s="9">
        <f>IF(Occurrence!K1185&gt;0,U1185*W1185,0)</f>
        <v/>
      </c>
      <c r="Y1185" s="24">
        <f>COUNTIF(Data!$X$2:$X$2441,"&lt;="&amp;Data!X1185)/($B$3+1)</f>
        <v/>
      </c>
      <c r="Z1185" s="16">
        <f>_xlfn.PERCENTILE.INC(Data!$U$2:$U$2441,Y1185)</f>
        <v/>
      </c>
      <c r="AA1185" s="16">
        <f>_xlfn.PERCENTILE.INC(Data!$V$2:$V$2441,Y1185)</f>
        <v/>
      </c>
      <c r="AB1185" s="16">
        <f>Data!X1185-AA1185</f>
        <v/>
      </c>
      <c r="AC1185" s="9">
        <f>Z1185+AB1185</f>
        <v/>
      </c>
      <c r="AD1185" s="24">
        <f>COUNTIF(Data!$Y$2:$Y$2441,"&lt;="&amp;Data!Y1185)/($B$3+1)</f>
        <v/>
      </c>
      <c r="AE1185" s="16">
        <f>_xlfn.PERCENTILE.INC(Data!$U$2:$U$2441,AD1185)</f>
        <v/>
      </c>
      <c r="AF1185" s="16">
        <f>_xlfn.PERCENTILE.INC(Data!$V$2:$V$2441,AD1185)</f>
        <v/>
      </c>
      <c r="AG1185" s="16">
        <f>Data!Y1185-AF1185</f>
        <v/>
      </c>
      <c r="AH1185" s="9">
        <f>AE1185+AG1185</f>
        <v/>
      </c>
    </row>
    <row r="1186">
      <c r="N1186" s="14">
        <f>Data!A1186</f>
        <v/>
      </c>
      <c r="O1186" s="24">
        <f>IF(Occurrence!J1186&gt;0,COUNTIFS(Occurrence!$J$2:$J$2441,"&gt;0",Occurrence!$J$2:$J$2441,"&lt;="&amp;Occurrence!J1186)/($B$8+1),0)</f>
        <v/>
      </c>
      <c r="P1186" s="16">
        <f>IF(Occurrence!J1186&gt;0,_xlfn.PERCENTILE.INC(Data!$O$2:$O$2441,($B$4+O1186*($B$5-1))/($B$3-1)),0)</f>
        <v/>
      </c>
      <c r="Q1186" s="16">
        <f>IF(Occurrence!J1186&gt;0,_xlfn.PERCENTILE.INC(Occurrence!$I$2:$I$2441,($B$6+O1186*($B$7-1))/($B$3-1)),0)</f>
        <v/>
      </c>
      <c r="R1186" s="16">
        <f>IF(Occurrence!J1186&gt;0,Occurrence!J1186/Q1186,0)</f>
        <v/>
      </c>
      <c r="S1186" s="9">
        <f>IF(Occurrence!J1186&gt;0,P1186*R1186,0)</f>
        <v/>
      </c>
      <c r="T1186" s="24">
        <f>IF(Occurrence!K1186&gt;0,COUNTIFS(Occurrence!$K$2:$K$2441,"&gt;0",Occurrence!$K$2:$K$2441,"&lt;="&amp;Occurrence!K1186)/($B$9+1),0)</f>
        <v/>
      </c>
      <c r="U1186" s="16">
        <f>IF(Occurrence!K1186&gt;0,_xlfn.PERCENTILE.INC(Data!$O$2:$O$2441,($B$4+T1186*($B$5-1))/($B$3-1)),0)</f>
        <v/>
      </c>
      <c r="V1186" s="16">
        <f>IF(Occurrence!K1186&gt;0,_xlfn.PERCENTILE.INC(Occurrence!$I$2:$I$2441,($B$6+T1186*($B$7-1))/($B$3-1)),0)</f>
        <v/>
      </c>
      <c r="W1186" s="16">
        <f>IF(Occurrence!K1186&gt;0,Occurrence!K1186/V1186,0)</f>
        <v/>
      </c>
      <c r="X1186" s="9">
        <f>IF(Occurrence!K1186&gt;0,U1186*W1186,0)</f>
        <v/>
      </c>
      <c r="Y1186" s="24">
        <f>COUNTIF(Data!$X$2:$X$2441,"&lt;="&amp;Data!X1186)/($B$3+1)</f>
        <v/>
      </c>
      <c r="Z1186" s="16">
        <f>_xlfn.PERCENTILE.INC(Data!$U$2:$U$2441,Y1186)</f>
        <v/>
      </c>
      <c r="AA1186" s="16">
        <f>_xlfn.PERCENTILE.INC(Data!$V$2:$V$2441,Y1186)</f>
        <v/>
      </c>
      <c r="AB1186" s="16">
        <f>Data!X1186-AA1186</f>
        <v/>
      </c>
      <c r="AC1186" s="9">
        <f>Z1186+AB1186</f>
        <v/>
      </c>
      <c r="AD1186" s="24">
        <f>COUNTIF(Data!$Y$2:$Y$2441,"&lt;="&amp;Data!Y1186)/($B$3+1)</f>
        <v/>
      </c>
      <c r="AE1186" s="16">
        <f>_xlfn.PERCENTILE.INC(Data!$U$2:$U$2441,AD1186)</f>
        <v/>
      </c>
      <c r="AF1186" s="16">
        <f>_xlfn.PERCENTILE.INC(Data!$V$2:$V$2441,AD1186)</f>
        <v/>
      </c>
      <c r="AG1186" s="16">
        <f>Data!Y1186-AF1186</f>
        <v/>
      </c>
      <c r="AH1186" s="9">
        <f>AE1186+AG1186</f>
        <v/>
      </c>
    </row>
    <row r="1187">
      <c r="N1187" s="14">
        <f>Data!A1187</f>
        <v/>
      </c>
      <c r="O1187" s="24">
        <f>IF(Occurrence!J1187&gt;0,COUNTIFS(Occurrence!$J$2:$J$2441,"&gt;0",Occurrence!$J$2:$J$2441,"&lt;="&amp;Occurrence!J1187)/($B$8+1),0)</f>
        <v/>
      </c>
      <c r="P1187" s="16">
        <f>IF(Occurrence!J1187&gt;0,_xlfn.PERCENTILE.INC(Data!$O$2:$O$2441,($B$4+O1187*($B$5-1))/($B$3-1)),0)</f>
        <v/>
      </c>
      <c r="Q1187" s="16">
        <f>IF(Occurrence!J1187&gt;0,_xlfn.PERCENTILE.INC(Occurrence!$I$2:$I$2441,($B$6+O1187*($B$7-1))/($B$3-1)),0)</f>
        <v/>
      </c>
      <c r="R1187" s="16">
        <f>IF(Occurrence!J1187&gt;0,Occurrence!J1187/Q1187,0)</f>
        <v/>
      </c>
      <c r="S1187" s="9">
        <f>IF(Occurrence!J1187&gt;0,P1187*R1187,0)</f>
        <v/>
      </c>
      <c r="T1187" s="24">
        <f>IF(Occurrence!K1187&gt;0,COUNTIFS(Occurrence!$K$2:$K$2441,"&gt;0",Occurrence!$K$2:$K$2441,"&lt;="&amp;Occurrence!K1187)/($B$9+1),0)</f>
        <v/>
      </c>
      <c r="U1187" s="16">
        <f>IF(Occurrence!K1187&gt;0,_xlfn.PERCENTILE.INC(Data!$O$2:$O$2441,($B$4+T1187*($B$5-1))/($B$3-1)),0)</f>
        <v/>
      </c>
      <c r="V1187" s="16">
        <f>IF(Occurrence!K1187&gt;0,_xlfn.PERCENTILE.INC(Occurrence!$I$2:$I$2441,($B$6+T1187*($B$7-1))/($B$3-1)),0)</f>
        <v/>
      </c>
      <c r="W1187" s="16">
        <f>IF(Occurrence!K1187&gt;0,Occurrence!K1187/V1187,0)</f>
        <v/>
      </c>
      <c r="X1187" s="9">
        <f>IF(Occurrence!K1187&gt;0,U1187*W1187,0)</f>
        <v/>
      </c>
      <c r="Y1187" s="24">
        <f>COUNTIF(Data!$X$2:$X$2441,"&lt;="&amp;Data!X1187)/($B$3+1)</f>
        <v/>
      </c>
      <c r="Z1187" s="16">
        <f>_xlfn.PERCENTILE.INC(Data!$U$2:$U$2441,Y1187)</f>
        <v/>
      </c>
      <c r="AA1187" s="16">
        <f>_xlfn.PERCENTILE.INC(Data!$V$2:$V$2441,Y1187)</f>
        <v/>
      </c>
      <c r="AB1187" s="16">
        <f>Data!X1187-AA1187</f>
        <v/>
      </c>
      <c r="AC1187" s="9">
        <f>Z1187+AB1187</f>
        <v/>
      </c>
      <c r="AD1187" s="24">
        <f>COUNTIF(Data!$Y$2:$Y$2441,"&lt;="&amp;Data!Y1187)/($B$3+1)</f>
        <v/>
      </c>
      <c r="AE1187" s="16">
        <f>_xlfn.PERCENTILE.INC(Data!$U$2:$U$2441,AD1187)</f>
        <v/>
      </c>
      <c r="AF1187" s="16">
        <f>_xlfn.PERCENTILE.INC(Data!$V$2:$V$2441,AD1187)</f>
        <v/>
      </c>
      <c r="AG1187" s="16">
        <f>Data!Y1187-AF1187</f>
        <v/>
      </c>
      <c r="AH1187" s="9">
        <f>AE1187+AG1187</f>
        <v/>
      </c>
    </row>
    <row r="1188">
      <c r="N1188" s="14">
        <f>Data!A1188</f>
        <v/>
      </c>
      <c r="O1188" s="24">
        <f>IF(Occurrence!J1188&gt;0,COUNTIFS(Occurrence!$J$2:$J$2441,"&gt;0",Occurrence!$J$2:$J$2441,"&lt;="&amp;Occurrence!J1188)/($B$8+1),0)</f>
        <v/>
      </c>
      <c r="P1188" s="16">
        <f>IF(Occurrence!J1188&gt;0,_xlfn.PERCENTILE.INC(Data!$O$2:$O$2441,($B$4+O1188*($B$5-1))/($B$3-1)),0)</f>
        <v/>
      </c>
      <c r="Q1188" s="16">
        <f>IF(Occurrence!J1188&gt;0,_xlfn.PERCENTILE.INC(Occurrence!$I$2:$I$2441,($B$6+O1188*($B$7-1))/($B$3-1)),0)</f>
        <v/>
      </c>
      <c r="R1188" s="16">
        <f>IF(Occurrence!J1188&gt;0,Occurrence!J1188/Q1188,0)</f>
        <v/>
      </c>
      <c r="S1188" s="9">
        <f>IF(Occurrence!J1188&gt;0,P1188*R1188,0)</f>
        <v/>
      </c>
      <c r="T1188" s="24">
        <f>IF(Occurrence!K1188&gt;0,COUNTIFS(Occurrence!$K$2:$K$2441,"&gt;0",Occurrence!$K$2:$K$2441,"&lt;="&amp;Occurrence!K1188)/($B$9+1),0)</f>
        <v/>
      </c>
      <c r="U1188" s="16">
        <f>IF(Occurrence!K1188&gt;0,_xlfn.PERCENTILE.INC(Data!$O$2:$O$2441,($B$4+T1188*($B$5-1))/($B$3-1)),0)</f>
        <v/>
      </c>
      <c r="V1188" s="16">
        <f>IF(Occurrence!K1188&gt;0,_xlfn.PERCENTILE.INC(Occurrence!$I$2:$I$2441,($B$6+T1188*($B$7-1))/($B$3-1)),0)</f>
        <v/>
      </c>
      <c r="W1188" s="16">
        <f>IF(Occurrence!K1188&gt;0,Occurrence!K1188/V1188,0)</f>
        <v/>
      </c>
      <c r="X1188" s="9">
        <f>IF(Occurrence!K1188&gt;0,U1188*W1188,0)</f>
        <v/>
      </c>
      <c r="Y1188" s="24">
        <f>COUNTIF(Data!$X$2:$X$2441,"&lt;="&amp;Data!X1188)/($B$3+1)</f>
        <v/>
      </c>
      <c r="Z1188" s="16">
        <f>_xlfn.PERCENTILE.INC(Data!$U$2:$U$2441,Y1188)</f>
        <v/>
      </c>
      <c r="AA1188" s="16">
        <f>_xlfn.PERCENTILE.INC(Data!$V$2:$V$2441,Y1188)</f>
        <v/>
      </c>
      <c r="AB1188" s="16">
        <f>Data!X1188-AA1188</f>
        <v/>
      </c>
      <c r="AC1188" s="9">
        <f>Z1188+AB1188</f>
        <v/>
      </c>
      <c r="AD1188" s="24">
        <f>COUNTIF(Data!$Y$2:$Y$2441,"&lt;="&amp;Data!Y1188)/($B$3+1)</f>
        <v/>
      </c>
      <c r="AE1188" s="16">
        <f>_xlfn.PERCENTILE.INC(Data!$U$2:$U$2441,AD1188)</f>
        <v/>
      </c>
      <c r="AF1188" s="16">
        <f>_xlfn.PERCENTILE.INC(Data!$V$2:$V$2441,AD1188)</f>
        <v/>
      </c>
      <c r="AG1188" s="16">
        <f>Data!Y1188-AF1188</f>
        <v/>
      </c>
      <c r="AH1188" s="9">
        <f>AE1188+AG1188</f>
        <v/>
      </c>
    </row>
    <row r="1189">
      <c r="N1189" s="14">
        <f>Data!A1189</f>
        <v/>
      </c>
      <c r="O1189" s="24">
        <f>IF(Occurrence!J1189&gt;0,COUNTIFS(Occurrence!$J$2:$J$2441,"&gt;0",Occurrence!$J$2:$J$2441,"&lt;="&amp;Occurrence!J1189)/($B$8+1),0)</f>
        <v/>
      </c>
      <c r="P1189" s="16">
        <f>IF(Occurrence!J1189&gt;0,_xlfn.PERCENTILE.INC(Data!$O$2:$O$2441,($B$4+O1189*($B$5-1))/($B$3-1)),0)</f>
        <v/>
      </c>
      <c r="Q1189" s="16">
        <f>IF(Occurrence!J1189&gt;0,_xlfn.PERCENTILE.INC(Occurrence!$I$2:$I$2441,($B$6+O1189*($B$7-1))/($B$3-1)),0)</f>
        <v/>
      </c>
      <c r="R1189" s="16">
        <f>IF(Occurrence!J1189&gt;0,Occurrence!J1189/Q1189,0)</f>
        <v/>
      </c>
      <c r="S1189" s="9">
        <f>IF(Occurrence!J1189&gt;0,P1189*R1189,0)</f>
        <v/>
      </c>
      <c r="T1189" s="24">
        <f>IF(Occurrence!K1189&gt;0,COUNTIFS(Occurrence!$K$2:$K$2441,"&gt;0",Occurrence!$K$2:$K$2441,"&lt;="&amp;Occurrence!K1189)/($B$9+1),0)</f>
        <v/>
      </c>
      <c r="U1189" s="16">
        <f>IF(Occurrence!K1189&gt;0,_xlfn.PERCENTILE.INC(Data!$O$2:$O$2441,($B$4+T1189*($B$5-1))/($B$3-1)),0)</f>
        <v/>
      </c>
      <c r="V1189" s="16">
        <f>IF(Occurrence!K1189&gt;0,_xlfn.PERCENTILE.INC(Occurrence!$I$2:$I$2441,($B$6+T1189*($B$7-1))/($B$3-1)),0)</f>
        <v/>
      </c>
      <c r="W1189" s="16">
        <f>IF(Occurrence!K1189&gt;0,Occurrence!K1189/V1189,0)</f>
        <v/>
      </c>
      <c r="X1189" s="9">
        <f>IF(Occurrence!K1189&gt;0,U1189*W1189,0)</f>
        <v/>
      </c>
      <c r="Y1189" s="24">
        <f>COUNTIF(Data!$X$2:$X$2441,"&lt;="&amp;Data!X1189)/($B$3+1)</f>
        <v/>
      </c>
      <c r="Z1189" s="16">
        <f>_xlfn.PERCENTILE.INC(Data!$U$2:$U$2441,Y1189)</f>
        <v/>
      </c>
      <c r="AA1189" s="16">
        <f>_xlfn.PERCENTILE.INC(Data!$V$2:$V$2441,Y1189)</f>
        <v/>
      </c>
      <c r="AB1189" s="16">
        <f>Data!X1189-AA1189</f>
        <v/>
      </c>
      <c r="AC1189" s="9">
        <f>Z1189+AB1189</f>
        <v/>
      </c>
      <c r="AD1189" s="24">
        <f>COUNTIF(Data!$Y$2:$Y$2441,"&lt;="&amp;Data!Y1189)/($B$3+1)</f>
        <v/>
      </c>
      <c r="AE1189" s="16">
        <f>_xlfn.PERCENTILE.INC(Data!$U$2:$U$2441,AD1189)</f>
        <v/>
      </c>
      <c r="AF1189" s="16">
        <f>_xlfn.PERCENTILE.INC(Data!$V$2:$V$2441,AD1189)</f>
        <v/>
      </c>
      <c r="AG1189" s="16">
        <f>Data!Y1189-AF1189</f>
        <v/>
      </c>
      <c r="AH1189" s="9">
        <f>AE1189+AG1189</f>
        <v/>
      </c>
    </row>
    <row r="1190">
      <c r="N1190" s="14">
        <f>Data!A1190</f>
        <v/>
      </c>
      <c r="O1190" s="24">
        <f>IF(Occurrence!J1190&gt;0,COUNTIFS(Occurrence!$J$2:$J$2441,"&gt;0",Occurrence!$J$2:$J$2441,"&lt;="&amp;Occurrence!J1190)/($B$8+1),0)</f>
        <v/>
      </c>
      <c r="P1190" s="16">
        <f>IF(Occurrence!J1190&gt;0,_xlfn.PERCENTILE.INC(Data!$O$2:$O$2441,($B$4+O1190*($B$5-1))/($B$3-1)),0)</f>
        <v/>
      </c>
      <c r="Q1190" s="16">
        <f>IF(Occurrence!J1190&gt;0,_xlfn.PERCENTILE.INC(Occurrence!$I$2:$I$2441,($B$6+O1190*($B$7-1))/($B$3-1)),0)</f>
        <v/>
      </c>
      <c r="R1190" s="16">
        <f>IF(Occurrence!J1190&gt;0,Occurrence!J1190/Q1190,0)</f>
        <v/>
      </c>
      <c r="S1190" s="9">
        <f>IF(Occurrence!J1190&gt;0,P1190*R1190,0)</f>
        <v/>
      </c>
      <c r="T1190" s="24">
        <f>IF(Occurrence!K1190&gt;0,COUNTIFS(Occurrence!$K$2:$K$2441,"&gt;0",Occurrence!$K$2:$K$2441,"&lt;="&amp;Occurrence!K1190)/($B$9+1),0)</f>
        <v/>
      </c>
      <c r="U1190" s="16">
        <f>IF(Occurrence!K1190&gt;0,_xlfn.PERCENTILE.INC(Data!$O$2:$O$2441,($B$4+T1190*($B$5-1))/($B$3-1)),0)</f>
        <v/>
      </c>
      <c r="V1190" s="16">
        <f>IF(Occurrence!K1190&gt;0,_xlfn.PERCENTILE.INC(Occurrence!$I$2:$I$2441,($B$6+T1190*($B$7-1))/($B$3-1)),0)</f>
        <v/>
      </c>
      <c r="W1190" s="16">
        <f>IF(Occurrence!K1190&gt;0,Occurrence!K1190/V1190,0)</f>
        <v/>
      </c>
      <c r="X1190" s="9">
        <f>IF(Occurrence!K1190&gt;0,U1190*W1190,0)</f>
        <v/>
      </c>
      <c r="Y1190" s="24">
        <f>COUNTIF(Data!$X$2:$X$2441,"&lt;="&amp;Data!X1190)/($B$3+1)</f>
        <v/>
      </c>
      <c r="Z1190" s="16">
        <f>_xlfn.PERCENTILE.INC(Data!$U$2:$U$2441,Y1190)</f>
        <v/>
      </c>
      <c r="AA1190" s="16">
        <f>_xlfn.PERCENTILE.INC(Data!$V$2:$V$2441,Y1190)</f>
        <v/>
      </c>
      <c r="AB1190" s="16">
        <f>Data!X1190-AA1190</f>
        <v/>
      </c>
      <c r="AC1190" s="9">
        <f>Z1190+AB1190</f>
        <v/>
      </c>
      <c r="AD1190" s="24">
        <f>COUNTIF(Data!$Y$2:$Y$2441,"&lt;="&amp;Data!Y1190)/($B$3+1)</f>
        <v/>
      </c>
      <c r="AE1190" s="16">
        <f>_xlfn.PERCENTILE.INC(Data!$U$2:$U$2441,AD1190)</f>
        <v/>
      </c>
      <c r="AF1190" s="16">
        <f>_xlfn.PERCENTILE.INC(Data!$V$2:$V$2441,AD1190)</f>
        <v/>
      </c>
      <c r="AG1190" s="16">
        <f>Data!Y1190-AF1190</f>
        <v/>
      </c>
      <c r="AH1190" s="9">
        <f>AE1190+AG1190</f>
        <v/>
      </c>
    </row>
    <row r="1191">
      <c r="N1191" s="14">
        <f>Data!A1191</f>
        <v/>
      </c>
      <c r="O1191" s="24">
        <f>IF(Occurrence!J1191&gt;0,COUNTIFS(Occurrence!$J$2:$J$2441,"&gt;0",Occurrence!$J$2:$J$2441,"&lt;="&amp;Occurrence!J1191)/($B$8+1),0)</f>
        <v/>
      </c>
      <c r="P1191" s="16">
        <f>IF(Occurrence!J1191&gt;0,_xlfn.PERCENTILE.INC(Data!$O$2:$O$2441,($B$4+O1191*($B$5-1))/($B$3-1)),0)</f>
        <v/>
      </c>
      <c r="Q1191" s="16">
        <f>IF(Occurrence!J1191&gt;0,_xlfn.PERCENTILE.INC(Occurrence!$I$2:$I$2441,($B$6+O1191*($B$7-1))/($B$3-1)),0)</f>
        <v/>
      </c>
      <c r="R1191" s="16">
        <f>IF(Occurrence!J1191&gt;0,Occurrence!J1191/Q1191,0)</f>
        <v/>
      </c>
      <c r="S1191" s="9">
        <f>IF(Occurrence!J1191&gt;0,P1191*R1191,0)</f>
        <v/>
      </c>
      <c r="T1191" s="24">
        <f>IF(Occurrence!K1191&gt;0,COUNTIFS(Occurrence!$K$2:$K$2441,"&gt;0",Occurrence!$K$2:$K$2441,"&lt;="&amp;Occurrence!K1191)/($B$9+1),0)</f>
        <v/>
      </c>
      <c r="U1191" s="16">
        <f>IF(Occurrence!K1191&gt;0,_xlfn.PERCENTILE.INC(Data!$O$2:$O$2441,($B$4+T1191*($B$5-1))/($B$3-1)),0)</f>
        <v/>
      </c>
      <c r="V1191" s="16">
        <f>IF(Occurrence!K1191&gt;0,_xlfn.PERCENTILE.INC(Occurrence!$I$2:$I$2441,($B$6+T1191*($B$7-1))/($B$3-1)),0)</f>
        <v/>
      </c>
      <c r="W1191" s="16">
        <f>IF(Occurrence!K1191&gt;0,Occurrence!K1191/V1191,0)</f>
        <v/>
      </c>
      <c r="X1191" s="9">
        <f>IF(Occurrence!K1191&gt;0,U1191*W1191,0)</f>
        <v/>
      </c>
      <c r="Y1191" s="24">
        <f>COUNTIF(Data!$X$2:$X$2441,"&lt;="&amp;Data!X1191)/($B$3+1)</f>
        <v/>
      </c>
      <c r="Z1191" s="16">
        <f>_xlfn.PERCENTILE.INC(Data!$U$2:$U$2441,Y1191)</f>
        <v/>
      </c>
      <c r="AA1191" s="16">
        <f>_xlfn.PERCENTILE.INC(Data!$V$2:$V$2441,Y1191)</f>
        <v/>
      </c>
      <c r="AB1191" s="16">
        <f>Data!X1191-AA1191</f>
        <v/>
      </c>
      <c r="AC1191" s="9">
        <f>Z1191+AB1191</f>
        <v/>
      </c>
      <c r="AD1191" s="24">
        <f>COUNTIF(Data!$Y$2:$Y$2441,"&lt;="&amp;Data!Y1191)/($B$3+1)</f>
        <v/>
      </c>
      <c r="AE1191" s="16">
        <f>_xlfn.PERCENTILE.INC(Data!$U$2:$U$2441,AD1191)</f>
        <v/>
      </c>
      <c r="AF1191" s="16">
        <f>_xlfn.PERCENTILE.INC(Data!$V$2:$V$2441,AD1191)</f>
        <v/>
      </c>
      <c r="AG1191" s="16">
        <f>Data!Y1191-AF1191</f>
        <v/>
      </c>
      <c r="AH1191" s="9">
        <f>AE1191+AG1191</f>
        <v/>
      </c>
    </row>
    <row r="1192">
      <c r="N1192" s="14">
        <f>Data!A1192</f>
        <v/>
      </c>
      <c r="O1192" s="24">
        <f>IF(Occurrence!J1192&gt;0,COUNTIFS(Occurrence!$J$2:$J$2441,"&gt;0",Occurrence!$J$2:$J$2441,"&lt;="&amp;Occurrence!J1192)/($B$8+1),0)</f>
        <v/>
      </c>
      <c r="P1192" s="16">
        <f>IF(Occurrence!J1192&gt;0,_xlfn.PERCENTILE.INC(Data!$O$2:$O$2441,($B$4+O1192*($B$5-1))/($B$3-1)),0)</f>
        <v/>
      </c>
      <c r="Q1192" s="16">
        <f>IF(Occurrence!J1192&gt;0,_xlfn.PERCENTILE.INC(Occurrence!$I$2:$I$2441,($B$6+O1192*($B$7-1))/($B$3-1)),0)</f>
        <v/>
      </c>
      <c r="R1192" s="16">
        <f>IF(Occurrence!J1192&gt;0,Occurrence!J1192/Q1192,0)</f>
        <v/>
      </c>
      <c r="S1192" s="9">
        <f>IF(Occurrence!J1192&gt;0,P1192*R1192,0)</f>
        <v/>
      </c>
      <c r="T1192" s="24">
        <f>IF(Occurrence!K1192&gt;0,COUNTIFS(Occurrence!$K$2:$K$2441,"&gt;0",Occurrence!$K$2:$K$2441,"&lt;="&amp;Occurrence!K1192)/($B$9+1),0)</f>
        <v/>
      </c>
      <c r="U1192" s="16">
        <f>IF(Occurrence!K1192&gt;0,_xlfn.PERCENTILE.INC(Data!$O$2:$O$2441,($B$4+T1192*($B$5-1))/($B$3-1)),0)</f>
        <v/>
      </c>
      <c r="V1192" s="16">
        <f>IF(Occurrence!K1192&gt;0,_xlfn.PERCENTILE.INC(Occurrence!$I$2:$I$2441,($B$6+T1192*($B$7-1))/($B$3-1)),0)</f>
        <v/>
      </c>
      <c r="W1192" s="16">
        <f>IF(Occurrence!K1192&gt;0,Occurrence!K1192/V1192,0)</f>
        <v/>
      </c>
      <c r="X1192" s="9">
        <f>IF(Occurrence!K1192&gt;0,U1192*W1192,0)</f>
        <v/>
      </c>
      <c r="Y1192" s="24">
        <f>COUNTIF(Data!$X$2:$X$2441,"&lt;="&amp;Data!X1192)/($B$3+1)</f>
        <v/>
      </c>
      <c r="Z1192" s="16">
        <f>_xlfn.PERCENTILE.INC(Data!$U$2:$U$2441,Y1192)</f>
        <v/>
      </c>
      <c r="AA1192" s="16">
        <f>_xlfn.PERCENTILE.INC(Data!$V$2:$V$2441,Y1192)</f>
        <v/>
      </c>
      <c r="AB1192" s="16">
        <f>Data!X1192-AA1192</f>
        <v/>
      </c>
      <c r="AC1192" s="9">
        <f>Z1192+AB1192</f>
        <v/>
      </c>
      <c r="AD1192" s="24">
        <f>COUNTIF(Data!$Y$2:$Y$2441,"&lt;="&amp;Data!Y1192)/($B$3+1)</f>
        <v/>
      </c>
      <c r="AE1192" s="16">
        <f>_xlfn.PERCENTILE.INC(Data!$U$2:$U$2441,AD1192)</f>
        <v/>
      </c>
      <c r="AF1192" s="16">
        <f>_xlfn.PERCENTILE.INC(Data!$V$2:$V$2441,AD1192)</f>
        <v/>
      </c>
      <c r="AG1192" s="16">
        <f>Data!Y1192-AF1192</f>
        <v/>
      </c>
      <c r="AH1192" s="9">
        <f>AE1192+AG1192</f>
        <v/>
      </c>
    </row>
    <row r="1193">
      <c r="N1193" s="14">
        <f>Data!A1193</f>
        <v/>
      </c>
      <c r="O1193" s="24">
        <f>IF(Occurrence!J1193&gt;0,COUNTIFS(Occurrence!$J$2:$J$2441,"&gt;0",Occurrence!$J$2:$J$2441,"&lt;="&amp;Occurrence!J1193)/($B$8+1),0)</f>
        <v/>
      </c>
      <c r="P1193" s="16">
        <f>IF(Occurrence!J1193&gt;0,_xlfn.PERCENTILE.INC(Data!$O$2:$O$2441,($B$4+O1193*($B$5-1))/($B$3-1)),0)</f>
        <v/>
      </c>
      <c r="Q1193" s="16">
        <f>IF(Occurrence!J1193&gt;0,_xlfn.PERCENTILE.INC(Occurrence!$I$2:$I$2441,($B$6+O1193*($B$7-1))/($B$3-1)),0)</f>
        <v/>
      </c>
      <c r="R1193" s="16">
        <f>IF(Occurrence!J1193&gt;0,Occurrence!J1193/Q1193,0)</f>
        <v/>
      </c>
      <c r="S1193" s="9">
        <f>IF(Occurrence!J1193&gt;0,P1193*R1193,0)</f>
        <v/>
      </c>
      <c r="T1193" s="24">
        <f>IF(Occurrence!K1193&gt;0,COUNTIFS(Occurrence!$K$2:$K$2441,"&gt;0",Occurrence!$K$2:$K$2441,"&lt;="&amp;Occurrence!K1193)/($B$9+1),0)</f>
        <v/>
      </c>
      <c r="U1193" s="16">
        <f>IF(Occurrence!K1193&gt;0,_xlfn.PERCENTILE.INC(Data!$O$2:$O$2441,($B$4+T1193*($B$5-1))/($B$3-1)),0)</f>
        <v/>
      </c>
      <c r="V1193" s="16">
        <f>IF(Occurrence!K1193&gt;0,_xlfn.PERCENTILE.INC(Occurrence!$I$2:$I$2441,($B$6+T1193*($B$7-1))/($B$3-1)),0)</f>
        <v/>
      </c>
      <c r="W1193" s="16">
        <f>IF(Occurrence!K1193&gt;0,Occurrence!K1193/V1193,0)</f>
        <v/>
      </c>
      <c r="X1193" s="9">
        <f>IF(Occurrence!K1193&gt;0,U1193*W1193,0)</f>
        <v/>
      </c>
      <c r="Y1193" s="24">
        <f>COUNTIF(Data!$X$2:$X$2441,"&lt;="&amp;Data!X1193)/($B$3+1)</f>
        <v/>
      </c>
      <c r="Z1193" s="16">
        <f>_xlfn.PERCENTILE.INC(Data!$U$2:$U$2441,Y1193)</f>
        <v/>
      </c>
      <c r="AA1193" s="16">
        <f>_xlfn.PERCENTILE.INC(Data!$V$2:$V$2441,Y1193)</f>
        <v/>
      </c>
      <c r="AB1193" s="16">
        <f>Data!X1193-AA1193</f>
        <v/>
      </c>
      <c r="AC1193" s="9">
        <f>Z1193+AB1193</f>
        <v/>
      </c>
      <c r="AD1193" s="24">
        <f>COUNTIF(Data!$Y$2:$Y$2441,"&lt;="&amp;Data!Y1193)/($B$3+1)</f>
        <v/>
      </c>
      <c r="AE1193" s="16">
        <f>_xlfn.PERCENTILE.INC(Data!$U$2:$U$2441,AD1193)</f>
        <v/>
      </c>
      <c r="AF1193" s="16">
        <f>_xlfn.PERCENTILE.INC(Data!$V$2:$V$2441,AD1193)</f>
        <v/>
      </c>
      <c r="AG1193" s="16">
        <f>Data!Y1193-AF1193</f>
        <v/>
      </c>
      <c r="AH1193" s="9">
        <f>AE1193+AG1193</f>
        <v/>
      </c>
    </row>
    <row r="1194">
      <c r="N1194" s="14">
        <f>Data!A1194</f>
        <v/>
      </c>
      <c r="O1194" s="24">
        <f>IF(Occurrence!J1194&gt;0,COUNTIFS(Occurrence!$J$2:$J$2441,"&gt;0",Occurrence!$J$2:$J$2441,"&lt;="&amp;Occurrence!J1194)/($B$8+1),0)</f>
        <v/>
      </c>
      <c r="P1194" s="16">
        <f>IF(Occurrence!J1194&gt;0,_xlfn.PERCENTILE.INC(Data!$O$2:$O$2441,($B$4+O1194*($B$5-1))/($B$3-1)),0)</f>
        <v/>
      </c>
      <c r="Q1194" s="16">
        <f>IF(Occurrence!J1194&gt;0,_xlfn.PERCENTILE.INC(Occurrence!$I$2:$I$2441,($B$6+O1194*($B$7-1))/($B$3-1)),0)</f>
        <v/>
      </c>
      <c r="R1194" s="16">
        <f>IF(Occurrence!J1194&gt;0,Occurrence!J1194/Q1194,0)</f>
        <v/>
      </c>
      <c r="S1194" s="9">
        <f>IF(Occurrence!J1194&gt;0,P1194*R1194,0)</f>
        <v/>
      </c>
      <c r="T1194" s="24">
        <f>IF(Occurrence!K1194&gt;0,COUNTIFS(Occurrence!$K$2:$K$2441,"&gt;0",Occurrence!$K$2:$K$2441,"&lt;="&amp;Occurrence!K1194)/($B$9+1),0)</f>
        <v/>
      </c>
      <c r="U1194" s="16">
        <f>IF(Occurrence!K1194&gt;0,_xlfn.PERCENTILE.INC(Data!$O$2:$O$2441,($B$4+T1194*($B$5-1))/($B$3-1)),0)</f>
        <v/>
      </c>
      <c r="V1194" s="16">
        <f>IF(Occurrence!K1194&gt;0,_xlfn.PERCENTILE.INC(Occurrence!$I$2:$I$2441,($B$6+T1194*($B$7-1))/($B$3-1)),0)</f>
        <v/>
      </c>
      <c r="W1194" s="16">
        <f>IF(Occurrence!K1194&gt;0,Occurrence!K1194/V1194,0)</f>
        <v/>
      </c>
      <c r="X1194" s="9">
        <f>IF(Occurrence!K1194&gt;0,U1194*W1194,0)</f>
        <v/>
      </c>
      <c r="Y1194" s="24">
        <f>COUNTIF(Data!$X$2:$X$2441,"&lt;="&amp;Data!X1194)/($B$3+1)</f>
        <v/>
      </c>
      <c r="Z1194" s="16">
        <f>_xlfn.PERCENTILE.INC(Data!$U$2:$U$2441,Y1194)</f>
        <v/>
      </c>
      <c r="AA1194" s="16">
        <f>_xlfn.PERCENTILE.INC(Data!$V$2:$V$2441,Y1194)</f>
        <v/>
      </c>
      <c r="AB1194" s="16">
        <f>Data!X1194-AA1194</f>
        <v/>
      </c>
      <c r="AC1194" s="9">
        <f>Z1194+AB1194</f>
        <v/>
      </c>
      <c r="AD1194" s="24">
        <f>COUNTIF(Data!$Y$2:$Y$2441,"&lt;="&amp;Data!Y1194)/($B$3+1)</f>
        <v/>
      </c>
      <c r="AE1194" s="16">
        <f>_xlfn.PERCENTILE.INC(Data!$U$2:$U$2441,AD1194)</f>
        <v/>
      </c>
      <c r="AF1194" s="16">
        <f>_xlfn.PERCENTILE.INC(Data!$V$2:$V$2441,AD1194)</f>
        <v/>
      </c>
      <c r="AG1194" s="16">
        <f>Data!Y1194-AF1194</f>
        <v/>
      </c>
      <c r="AH1194" s="9">
        <f>AE1194+AG1194</f>
        <v/>
      </c>
    </row>
    <row r="1195">
      <c r="N1195" s="14">
        <f>Data!A1195</f>
        <v/>
      </c>
      <c r="O1195" s="24">
        <f>IF(Occurrence!J1195&gt;0,COUNTIFS(Occurrence!$J$2:$J$2441,"&gt;0",Occurrence!$J$2:$J$2441,"&lt;="&amp;Occurrence!J1195)/($B$8+1),0)</f>
        <v/>
      </c>
      <c r="P1195" s="16">
        <f>IF(Occurrence!J1195&gt;0,_xlfn.PERCENTILE.INC(Data!$O$2:$O$2441,($B$4+O1195*($B$5-1))/($B$3-1)),0)</f>
        <v/>
      </c>
      <c r="Q1195" s="16">
        <f>IF(Occurrence!J1195&gt;0,_xlfn.PERCENTILE.INC(Occurrence!$I$2:$I$2441,($B$6+O1195*($B$7-1))/($B$3-1)),0)</f>
        <v/>
      </c>
      <c r="R1195" s="16">
        <f>IF(Occurrence!J1195&gt;0,Occurrence!J1195/Q1195,0)</f>
        <v/>
      </c>
      <c r="S1195" s="9">
        <f>IF(Occurrence!J1195&gt;0,P1195*R1195,0)</f>
        <v/>
      </c>
      <c r="T1195" s="24">
        <f>IF(Occurrence!K1195&gt;0,COUNTIFS(Occurrence!$K$2:$K$2441,"&gt;0",Occurrence!$K$2:$K$2441,"&lt;="&amp;Occurrence!K1195)/($B$9+1),0)</f>
        <v/>
      </c>
      <c r="U1195" s="16">
        <f>IF(Occurrence!K1195&gt;0,_xlfn.PERCENTILE.INC(Data!$O$2:$O$2441,($B$4+T1195*($B$5-1))/($B$3-1)),0)</f>
        <v/>
      </c>
      <c r="V1195" s="16">
        <f>IF(Occurrence!K1195&gt;0,_xlfn.PERCENTILE.INC(Occurrence!$I$2:$I$2441,($B$6+T1195*($B$7-1))/($B$3-1)),0)</f>
        <v/>
      </c>
      <c r="W1195" s="16">
        <f>IF(Occurrence!K1195&gt;0,Occurrence!K1195/V1195,0)</f>
        <v/>
      </c>
      <c r="X1195" s="9">
        <f>IF(Occurrence!K1195&gt;0,U1195*W1195,0)</f>
        <v/>
      </c>
      <c r="Y1195" s="24">
        <f>COUNTIF(Data!$X$2:$X$2441,"&lt;="&amp;Data!X1195)/($B$3+1)</f>
        <v/>
      </c>
      <c r="Z1195" s="16">
        <f>_xlfn.PERCENTILE.INC(Data!$U$2:$U$2441,Y1195)</f>
        <v/>
      </c>
      <c r="AA1195" s="16">
        <f>_xlfn.PERCENTILE.INC(Data!$V$2:$V$2441,Y1195)</f>
        <v/>
      </c>
      <c r="AB1195" s="16">
        <f>Data!X1195-AA1195</f>
        <v/>
      </c>
      <c r="AC1195" s="9">
        <f>Z1195+AB1195</f>
        <v/>
      </c>
      <c r="AD1195" s="24">
        <f>COUNTIF(Data!$Y$2:$Y$2441,"&lt;="&amp;Data!Y1195)/($B$3+1)</f>
        <v/>
      </c>
      <c r="AE1195" s="16">
        <f>_xlfn.PERCENTILE.INC(Data!$U$2:$U$2441,AD1195)</f>
        <v/>
      </c>
      <c r="AF1195" s="16">
        <f>_xlfn.PERCENTILE.INC(Data!$V$2:$V$2441,AD1195)</f>
        <v/>
      </c>
      <c r="AG1195" s="16">
        <f>Data!Y1195-AF1195</f>
        <v/>
      </c>
      <c r="AH1195" s="9">
        <f>AE1195+AG1195</f>
        <v/>
      </c>
    </row>
    <row r="1196">
      <c r="N1196" s="14">
        <f>Data!A1196</f>
        <v/>
      </c>
      <c r="O1196" s="24">
        <f>IF(Occurrence!J1196&gt;0,COUNTIFS(Occurrence!$J$2:$J$2441,"&gt;0",Occurrence!$J$2:$J$2441,"&lt;="&amp;Occurrence!J1196)/($B$8+1),0)</f>
        <v/>
      </c>
      <c r="P1196" s="16">
        <f>IF(Occurrence!J1196&gt;0,_xlfn.PERCENTILE.INC(Data!$O$2:$O$2441,($B$4+O1196*($B$5-1))/($B$3-1)),0)</f>
        <v/>
      </c>
      <c r="Q1196" s="16">
        <f>IF(Occurrence!J1196&gt;0,_xlfn.PERCENTILE.INC(Occurrence!$I$2:$I$2441,($B$6+O1196*($B$7-1))/($B$3-1)),0)</f>
        <v/>
      </c>
      <c r="R1196" s="16">
        <f>IF(Occurrence!J1196&gt;0,Occurrence!J1196/Q1196,0)</f>
        <v/>
      </c>
      <c r="S1196" s="9">
        <f>IF(Occurrence!J1196&gt;0,P1196*R1196,0)</f>
        <v/>
      </c>
      <c r="T1196" s="24">
        <f>IF(Occurrence!K1196&gt;0,COUNTIFS(Occurrence!$K$2:$K$2441,"&gt;0",Occurrence!$K$2:$K$2441,"&lt;="&amp;Occurrence!K1196)/($B$9+1),0)</f>
        <v/>
      </c>
      <c r="U1196" s="16">
        <f>IF(Occurrence!K1196&gt;0,_xlfn.PERCENTILE.INC(Data!$O$2:$O$2441,($B$4+T1196*($B$5-1))/($B$3-1)),0)</f>
        <v/>
      </c>
      <c r="V1196" s="16">
        <f>IF(Occurrence!K1196&gt;0,_xlfn.PERCENTILE.INC(Occurrence!$I$2:$I$2441,($B$6+T1196*($B$7-1))/($B$3-1)),0)</f>
        <v/>
      </c>
      <c r="W1196" s="16">
        <f>IF(Occurrence!K1196&gt;0,Occurrence!K1196/V1196,0)</f>
        <v/>
      </c>
      <c r="X1196" s="9">
        <f>IF(Occurrence!K1196&gt;0,U1196*W1196,0)</f>
        <v/>
      </c>
      <c r="Y1196" s="24">
        <f>COUNTIF(Data!$X$2:$X$2441,"&lt;="&amp;Data!X1196)/($B$3+1)</f>
        <v/>
      </c>
      <c r="Z1196" s="16">
        <f>_xlfn.PERCENTILE.INC(Data!$U$2:$U$2441,Y1196)</f>
        <v/>
      </c>
      <c r="AA1196" s="16">
        <f>_xlfn.PERCENTILE.INC(Data!$V$2:$V$2441,Y1196)</f>
        <v/>
      </c>
      <c r="AB1196" s="16">
        <f>Data!X1196-AA1196</f>
        <v/>
      </c>
      <c r="AC1196" s="9">
        <f>Z1196+AB1196</f>
        <v/>
      </c>
      <c r="AD1196" s="24">
        <f>COUNTIF(Data!$Y$2:$Y$2441,"&lt;="&amp;Data!Y1196)/($B$3+1)</f>
        <v/>
      </c>
      <c r="AE1196" s="16">
        <f>_xlfn.PERCENTILE.INC(Data!$U$2:$U$2441,AD1196)</f>
        <v/>
      </c>
      <c r="AF1196" s="16">
        <f>_xlfn.PERCENTILE.INC(Data!$V$2:$V$2441,AD1196)</f>
        <v/>
      </c>
      <c r="AG1196" s="16">
        <f>Data!Y1196-AF1196</f>
        <v/>
      </c>
      <c r="AH1196" s="9">
        <f>AE1196+AG1196</f>
        <v/>
      </c>
    </row>
    <row r="1197">
      <c r="N1197" s="14">
        <f>Data!A1197</f>
        <v/>
      </c>
      <c r="O1197" s="24">
        <f>IF(Occurrence!J1197&gt;0,COUNTIFS(Occurrence!$J$2:$J$2441,"&gt;0",Occurrence!$J$2:$J$2441,"&lt;="&amp;Occurrence!J1197)/($B$8+1),0)</f>
        <v/>
      </c>
      <c r="P1197" s="16">
        <f>IF(Occurrence!J1197&gt;0,_xlfn.PERCENTILE.INC(Data!$O$2:$O$2441,($B$4+O1197*($B$5-1))/($B$3-1)),0)</f>
        <v/>
      </c>
      <c r="Q1197" s="16">
        <f>IF(Occurrence!J1197&gt;0,_xlfn.PERCENTILE.INC(Occurrence!$I$2:$I$2441,($B$6+O1197*($B$7-1))/($B$3-1)),0)</f>
        <v/>
      </c>
      <c r="R1197" s="16">
        <f>IF(Occurrence!J1197&gt;0,Occurrence!J1197/Q1197,0)</f>
        <v/>
      </c>
      <c r="S1197" s="9">
        <f>IF(Occurrence!J1197&gt;0,P1197*R1197,0)</f>
        <v/>
      </c>
      <c r="T1197" s="24">
        <f>IF(Occurrence!K1197&gt;0,COUNTIFS(Occurrence!$K$2:$K$2441,"&gt;0",Occurrence!$K$2:$K$2441,"&lt;="&amp;Occurrence!K1197)/($B$9+1),0)</f>
        <v/>
      </c>
      <c r="U1197" s="16">
        <f>IF(Occurrence!K1197&gt;0,_xlfn.PERCENTILE.INC(Data!$O$2:$O$2441,($B$4+T1197*($B$5-1))/($B$3-1)),0)</f>
        <v/>
      </c>
      <c r="V1197" s="16">
        <f>IF(Occurrence!K1197&gt;0,_xlfn.PERCENTILE.INC(Occurrence!$I$2:$I$2441,($B$6+T1197*($B$7-1))/($B$3-1)),0)</f>
        <v/>
      </c>
      <c r="W1197" s="16">
        <f>IF(Occurrence!K1197&gt;0,Occurrence!K1197/V1197,0)</f>
        <v/>
      </c>
      <c r="X1197" s="9">
        <f>IF(Occurrence!K1197&gt;0,U1197*W1197,0)</f>
        <v/>
      </c>
      <c r="Y1197" s="24">
        <f>COUNTIF(Data!$X$2:$X$2441,"&lt;="&amp;Data!X1197)/($B$3+1)</f>
        <v/>
      </c>
      <c r="Z1197" s="16">
        <f>_xlfn.PERCENTILE.INC(Data!$U$2:$U$2441,Y1197)</f>
        <v/>
      </c>
      <c r="AA1197" s="16">
        <f>_xlfn.PERCENTILE.INC(Data!$V$2:$V$2441,Y1197)</f>
        <v/>
      </c>
      <c r="AB1197" s="16">
        <f>Data!X1197-AA1197</f>
        <v/>
      </c>
      <c r="AC1197" s="9">
        <f>Z1197+AB1197</f>
        <v/>
      </c>
      <c r="AD1197" s="24">
        <f>COUNTIF(Data!$Y$2:$Y$2441,"&lt;="&amp;Data!Y1197)/($B$3+1)</f>
        <v/>
      </c>
      <c r="AE1197" s="16">
        <f>_xlfn.PERCENTILE.INC(Data!$U$2:$U$2441,AD1197)</f>
        <v/>
      </c>
      <c r="AF1197" s="16">
        <f>_xlfn.PERCENTILE.INC(Data!$V$2:$V$2441,AD1197)</f>
        <v/>
      </c>
      <c r="AG1197" s="16">
        <f>Data!Y1197-AF1197</f>
        <v/>
      </c>
      <c r="AH1197" s="9">
        <f>AE1197+AG1197</f>
        <v/>
      </c>
    </row>
    <row r="1198">
      <c r="N1198" s="14">
        <f>Data!A1198</f>
        <v/>
      </c>
      <c r="O1198" s="24">
        <f>IF(Occurrence!J1198&gt;0,COUNTIFS(Occurrence!$J$2:$J$2441,"&gt;0",Occurrence!$J$2:$J$2441,"&lt;="&amp;Occurrence!J1198)/($B$8+1),0)</f>
        <v/>
      </c>
      <c r="P1198" s="16">
        <f>IF(Occurrence!J1198&gt;0,_xlfn.PERCENTILE.INC(Data!$O$2:$O$2441,($B$4+O1198*($B$5-1))/($B$3-1)),0)</f>
        <v/>
      </c>
      <c r="Q1198" s="16">
        <f>IF(Occurrence!J1198&gt;0,_xlfn.PERCENTILE.INC(Occurrence!$I$2:$I$2441,($B$6+O1198*($B$7-1))/($B$3-1)),0)</f>
        <v/>
      </c>
      <c r="R1198" s="16">
        <f>IF(Occurrence!J1198&gt;0,Occurrence!J1198/Q1198,0)</f>
        <v/>
      </c>
      <c r="S1198" s="9">
        <f>IF(Occurrence!J1198&gt;0,P1198*R1198,0)</f>
        <v/>
      </c>
      <c r="T1198" s="24">
        <f>IF(Occurrence!K1198&gt;0,COUNTIFS(Occurrence!$K$2:$K$2441,"&gt;0",Occurrence!$K$2:$K$2441,"&lt;="&amp;Occurrence!K1198)/($B$9+1),0)</f>
        <v/>
      </c>
      <c r="U1198" s="16">
        <f>IF(Occurrence!K1198&gt;0,_xlfn.PERCENTILE.INC(Data!$O$2:$O$2441,($B$4+T1198*($B$5-1))/($B$3-1)),0)</f>
        <v/>
      </c>
      <c r="V1198" s="16">
        <f>IF(Occurrence!K1198&gt;0,_xlfn.PERCENTILE.INC(Occurrence!$I$2:$I$2441,($B$6+T1198*($B$7-1))/($B$3-1)),0)</f>
        <v/>
      </c>
      <c r="W1198" s="16">
        <f>IF(Occurrence!K1198&gt;0,Occurrence!K1198/V1198,0)</f>
        <v/>
      </c>
      <c r="X1198" s="9">
        <f>IF(Occurrence!K1198&gt;0,U1198*W1198,0)</f>
        <v/>
      </c>
      <c r="Y1198" s="24">
        <f>COUNTIF(Data!$X$2:$X$2441,"&lt;="&amp;Data!X1198)/($B$3+1)</f>
        <v/>
      </c>
      <c r="Z1198" s="16">
        <f>_xlfn.PERCENTILE.INC(Data!$U$2:$U$2441,Y1198)</f>
        <v/>
      </c>
      <c r="AA1198" s="16">
        <f>_xlfn.PERCENTILE.INC(Data!$V$2:$V$2441,Y1198)</f>
        <v/>
      </c>
      <c r="AB1198" s="16">
        <f>Data!X1198-AA1198</f>
        <v/>
      </c>
      <c r="AC1198" s="9">
        <f>Z1198+AB1198</f>
        <v/>
      </c>
      <c r="AD1198" s="24">
        <f>COUNTIF(Data!$Y$2:$Y$2441,"&lt;="&amp;Data!Y1198)/($B$3+1)</f>
        <v/>
      </c>
      <c r="AE1198" s="16">
        <f>_xlfn.PERCENTILE.INC(Data!$U$2:$U$2441,AD1198)</f>
        <v/>
      </c>
      <c r="AF1198" s="16">
        <f>_xlfn.PERCENTILE.INC(Data!$V$2:$V$2441,AD1198)</f>
        <v/>
      </c>
      <c r="AG1198" s="16">
        <f>Data!Y1198-AF1198</f>
        <v/>
      </c>
      <c r="AH1198" s="9">
        <f>AE1198+AG1198</f>
        <v/>
      </c>
    </row>
    <row r="1199">
      <c r="N1199" s="14">
        <f>Data!A1199</f>
        <v/>
      </c>
      <c r="O1199" s="24">
        <f>IF(Occurrence!J1199&gt;0,COUNTIFS(Occurrence!$J$2:$J$2441,"&gt;0",Occurrence!$J$2:$J$2441,"&lt;="&amp;Occurrence!J1199)/($B$8+1),0)</f>
        <v/>
      </c>
      <c r="P1199" s="16">
        <f>IF(Occurrence!J1199&gt;0,_xlfn.PERCENTILE.INC(Data!$O$2:$O$2441,($B$4+O1199*($B$5-1))/($B$3-1)),0)</f>
        <v/>
      </c>
      <c r="Q1199" s="16">
        <f>IF(Occurrence!J1199&gt;0,_xlfn.PERCENTILE.INC(Occurrence!$I$2:$I$2441,($B$6+O1199*($B$7-1))/($B$3-1)),0)</f>
        <v/>
      </c>
      <c r="R1199" s="16">
        <f>IF(Occurrence!J1199&gt;0,Occurrence!J1199/Q1199,0)</f>
        <v/>
      </c>
      <c r="S1199" s="9">
        <f>IF(Occurrence!J1199&gt;0,P1199*R1199,0)</f>
        <v/>
      </c>
      <c r="T1199" s="24">
        <f>IF(Occurrence!K1199&gt;0,COUNTIFS(Occurrence!$K$2:$K$2441,"&gt;0",Occurrence!$K$2:$K$2441,"&lt;="&amp;Occurrence!K1199)/($B$9+1),0)</f>
        <v/>
      </c>
      <c r="U1199" s="16">
        <f>IF(Occurrence!K1199&gt;0,_xlfn.PERCENTILE.INC(Data!$O$2:$O$2441,($B$4+T1199*($B$5-1))/($B$3-1)),0)</f>
        <v/>
      </c>
      <c r="V1199" s="16">
        <f>IF(Occurrence!K1199&gt;0,_xlfn.PERCENTILE.INC(Occurrence!$I$2:$I$2441,($B$6+T1199*($B$7-1))/($B$3-1)),0)</f>
        <v/>
      </c>
      <c r="W1199" s="16">
        <f>IF(Occurrence!K1199&gt;0,Occurrence!K1199/V1199,0)</f>
        <v/>
      </c>
      <c r="X1199" s="9">
        <f>IF(Occurrence!K1199&gt;0,U1199*W1199,0)</f>
        <v/>
      </c>
      <c r="Y1199" s="24">
        <f>COUNTIF(Data!$X$2:$X$2441,"&lt;="&amp;Data!X1199)/($B$3+1)</f>
        <v/>
      </c>
      <c r="Z1199" s="16">
        <f>_xlfn.PERCENTILE.INC(Data!$U$2:$U$2441,Y1199)</f>
        <v/>
      </c>
      <c r="AA1199" s="16">
        <f>_xlfn.PERCENTILE.INC(Data!$V$2:$V$2441,Y1199)</f>
        <v/>
      </c>
      <c r="AB1199" s="16">
        <f>Data!X1199-AA1199</f>
        <v/>
      </c>
      <c r="AC1199" s="9">
        <f>Z1199+AB1199</f>
        <v/>
      </c>
      <c r="AD1199" s="24">
        <f>COUNTIF(Data!$Y$2:$Y$2441,"&lt;="&amp;Data!Y1199)/($B$3+1)</f>
        <v/>
      </c>
      <c r="AE1199" s="16">
        <f>_xlfn.PERCENTILE.INC(Data!$U$2:$U$2441,AD1199)</f>
        <v/>
      </c>
      <c r="AF1199" s="16">
        <f>_xlfn.PERCENTILE.INC(Data!$V$2:$V$2441,AD1199)</f>
        <v/>
      </c>
      <c r="AG1199" s="16">
        <f>Data!Y1199-AF1199</f>
        <v/>
      </c>
      <c r="AH1199" s="9">
        <f>AE1199+AG1199</f>
        <v/>
      </c>
    </row>
    <row r="1200">
      <c r="N1200" s="14">
        <f>Data!A1200</f>
        <v/>
      </c>
      <c r="O1200" s="24">
        <f>IF(Occurrence!J1200&gt;0,COUNTIFS(Occurrence!$J$2:$J$2441,"&gt;0",Occurrence!$J$2:$J$2441,"&lt;="&amp;Occurrence!J1200)/($B$8+1),0)</f>
        <v/>
      </c>
      <c r="P1200" s="16">
        <f>IF(Occurrence!J1200&gt;0,_xlfn.PERCENTILE.INC(Data!$O$2:$O$2441,($B$4+O1200*($B$5-1))/($B$3-1)),0)</f>
        <v/>
      </c>
      <c r="Q1200" s="16">
        <f>IF(Occurrence!J1200&gt;0,_xlfn.PERCENTILE.INC(Occurrence!$I$2:$I$2441,($B$6+O1200*($B$7-1))/($B$3-1)),0)</f>
        <v/>
      </c>
      <c r="R1200" s="16">
        <f>IF(Occurrence!J1200&gt;0,Occurrence!J1200/Q1200,0)</f>
        <v/>
      </c>
      <c r="S1200" s="9">
        <f>IF(Occurrence!J1200&gt;0,P1200*R1200,0)</f>
        <v/>
      </c>
      <c r="T1200" s="24">
        <f>IF(Occurrence!K1200&gt;0,COUNTIFS(Occurrence!$K$2:$K$2441,"&gt;0",Occurrence!$K$2:$K$2441,"&lt;="&amp;Occurrence!K1200)/($B$9+1),0)</f>
        <v/>
      </c>
      <c r="U1200" s="16">
        <f>IF(Occurrence!K1200&gt;0,_xlfn.PERCENTILE.INC(Data!$O$2:$O$2441,($B$4+T1200*($B$5-1))/($B$3-1)),0)</f>
        <v/>
      </c>
      <c r="V1200" s="16">
        <f>IF(Occurrence!K1200&gt;0,_xlfn.PERCENTILE.INC(Occurrence!$I$2:$I$2441,($B$6+T1200*($B$7-1))/($B$3-1)),0)</f>
        <v/>
      </c>
      <c r="W1200" s="16">
        <f>IF(Occurrence!K1200&gt;0,Occurrence!K1200/V1200,0)</f>
        <v/>
      </c>
      <c r="X1200" s="9">
        <f>IF(Occurrence!K1200&gt;0,U1200*W1200,0)</f>
        <v/>
      </c>
      <c r="Y1200" s="24">
        <f>COUNTIF(Data!$X$2:$X$2441,"&lt;="&amp;Data!X1200)/($B$3+1)</f>
        <v/>
      </c>
      <c r="Z1200" s="16">
        <f>_xlfn.PERCENTILE.INC(Data!$U$2:$U$2441,Y1200)</f>
        <v/>
      </c>
      <c r="AA1200" s="16">
        <f>_xlfn.PERCENTILE.INC(Data!$V$2:$V$2441,Y1200)</f>
        <v/>
      </c>
      <c r="AB1200" s="16">
        <f>Data!X1200-AA1200</f>
        <v/>
      </c>
      <c r="AC1200" s="9">
        <f>Z1200+AB1200</f>
        <v/>
      </c>
      <c r="AD1200" s="24">
        <f>COUNTIF(Data!$Y$2:$Y$2441,"&lt;="&amp;Data!Y1200)/($B$3+1)</f>
        <v/>
      </c>
      <c r="AE1200" s="16">
        <f>_xlfn.PERCENTILE.INC(Data!$U$2:$U$2441,AD1200)</f>
        <v/>
      </c>
      <c r="AF1200" s="16">
        <f>_xlfn.PERCENTILE.INC(Data!$V$2:$V$2441,AD1200)</f>
        <v/>
      </c>
      <c r="AG1200" s="16">
        <f>Data!Y1200-AF1200</f>
        <v/>
      </c>
      <c r="AH1200" s="9">
        <f>AE1200+AG1200</f>
        <v/>
      </c>
    </row>
    <row r="1201">
      <c r="N1201" s="14">
        <f>Data!A1201</f>
        <v/>
      </c>
      <c r="O1201" s="24">
        <f>IF(Occurrence!J1201&gt;0,COUNTIFS(Occurrence!$J$2:$J$2441,"&gt;0",Occurrence!$J$2:$J$2441,"&lt;="&amp;Occurrence!J1201)/($B$8+1),0)</f>
        <v/>
      </c>
      <c r="P1201" s="16">
        <f>IF(Occurrence!J1201&gt;0,_xlfn.PERCENTILE.INC(Data!$O$2:$O$2441,($B$4+O1201*($B$5-1))/($B$3-1)),0)</f>
        <v/>
      </c>
      <c r="Q1201" s="16">
        <f>IF(Occurrence!J1201&gt;0,_xlfn.PERCENTILE.INC(Occurrence!$I$2:$I$2441,($B$6+O1201*($B$7-1))/($B$3-1)),0)</f>
        <v/>
      </c>
      <c r="R1201" s="16">
        <f>IF(Occurrence!J1201&gt;0,Occurrence!J1201/Q1201,0)</f>
        <v/>
      </c>
      <c r="S1201" s="9">
        <f>IF(Occurrence!J1201&gt;0,P1201*R1201,0)</f>
        <v/>
      </c>
      <c r="T1201" s="24">
        <f>IF(Occurrence!K1201&gt;0,COUNTIFS(Occurrence!$K$2:$K$2441,"&gt;0",Occurrence!$K$2:$K$2441,"&lt;="&amp;Occurrence!K1201)/($B$9+1),0)</f>
        <v/>
      </c>
      <c r="U1201" s="16">
        <f>IF(Occurrence!K1201&gt;0,_xlfn.PERCENTILE.INC(Data!$O$2:$O$2441,($B$4+T1201*($B$5-1))/($B$3-1)),0)</f>
        <v/>
      </c>
      <c r="V1201" s="16">
        <f>IF(Occurrence!K1201&gt;0,_xlfn.PERCENTILE.INC(Occurrence!$I$2:$I$2441,($B$6+T1201*($B$7-1))/($B$3-1)),0)</f>
        <v/>
      </c>
      <c r="W1201" s="16">
        <f>IF(Occurrence!K1201&gt;0,Occurrence!K1201/V1201,0)</f>
        <v/>
      </c>
      <c r="X1201" s="9">
        <f>IF(Occurrence!K1201&gt;0,U1201*W1201,0)</f>
        <v/>
      </c>
      <c r="Y1201" s="24">
        <f>COUNTIF(Data!$X$2:$X$2441,"&lt;="&amp;Data!X1201)/($B$3+1)</f>
        <v/>
      </c>
      <c r="Z1201" s="16">
        <f>_xlfn.PERCENTILE.INC(Data!$U$2:$U$2441,Y1201)</f>
        <v/>
      </c>
      <c r="AA1201" s="16">
        <f>_xlfn.PERCENTILE.INC(Data!$V$2:$V$2441,Y1201)</f>
        <v/>
      </c>
      <c r="AB1201" s="16">
        <f>Data!X1201-AA1201</f>
        <v/>
      </c>
      <c r="AC1201" s="9">
        <f>Z1201+AB1201</f>
        <v/>
      </c>
      <c r="AD1201" s="24">
        <f>COUNTIF(Data!$Y$2:$Y$2441,"&lt;="&amp;Data!Y1201)/($B$3+1)</f>
        <v/>
      </c>
      <c r="AE1201" s="16">
        <f>_xlfn.PERCENTILE.INC(Data!$U$2:$U$2441,AD1201)</f>
        <v/>
      </c>
      <c r="AF1201" s="16">
        <f>_xlfn.PERCENTILE.INC(Data!$V$2:$V$2441,AD1201)</f>
        <v/>
      </c>
      <c r="AG1201" s="16">
        <f>Data!Y1201-AF1201</f>
        <v/>
      </c>
      <c r="AH1201" s="9">
        <f>AE1201+AG1201</f>
        <v/>
      </c>
    </row>
    <row r="1202">
      <c r="N1202" s="14">
        <f>Data!A1202</f>
        <v/>
      </c>
      <c r="O1202" s="24">
        <f>IF(Occurrence!J1202&gt;0,COUNTIFS(Occurrence!$J$2:$J$2441,"&gt;0",Occurrence!$J$2:$J$2441,"&lt;="&amp;Occurrence!J1202)/($B$8+1),0)</f>
        <v/>
      </c>
      <c r="P1202" s="16">
        <f>IF(Occurrence!J1202&gt;0,_xlfn.PERCENTILE.INC(Data!$O$2:$O$2441,($B$4+O1202*($B$5-1))/($B$3-1)),0)</f>
        <v/>
      </c>
      <c r="Q1202" s="16">
        <f>IF(Occurrence!J1202&gt;0,_xlfn.PERCENTILE.INC(Occurrence!$I$2:$I$2441,($B$6+O1202*($B$7-1))/($B$3-1)),0)</f>
        <v/>
      </c>
      <c r="R1202" s="16">
        <f>IF(Occurrence!J1202&gt;0,Occurrence!J1202/Q1202,0)</f>
        <v/>
      </c>
      <c r="S1202" s="9">
        <f>IF(Occurrence!J1202&gt;0,P1202*R1202,0)</f>
        <v/>
      </c>
      <c r="T1202" s="24">
        <f>IF(Occurrence!K1202&gt;0,COUNTIFS(Occurrence!$K$2:$K$2441,"&gt;0",Occurrence!$K$2:$K$2441,"&lt;="&amp;Occurrence!K1202)/($B$9+1),0)</f>
        <v/>
      </c>
      <c r="U1202" s="16">
        <f>IF(Occurrence!K1202&gt;0,_xlfn.PERCENTILE.INC(Data!$O$2:$O$2441,($B$4+T1202*($B$5-1))/($B$3-1)),0)</f>
        <v/>
      </c>
      <c r="V1202" s="16">
        <f>IF(Occurrence!K1202&gt;0,_xlfn.PERCENTILE.INC(Occurrence!$I$2:$I$2441,($B$6+T1202*($B$7-1))/($B$3-1)),0)</f>
        <v/>
      </c>
      <c r="W1202" s="16">
        <f>IF(Occurrence!K1202&gt;0,Occurrence!K1202/V1202,0)</f>
        <v/>
      </c>
      <c r="X1202" s="9">
        <f>IF(Occurrence!K1202&gt;0,U1202*W1202,0)</f>
        <v/>
      </c>
      <c r="Y1202" s="24">
        <f>COUNTIF(Data!$X$2:$X$2441,"&lt;="&amp;Data!X1202)/($B$3+1)</f>
        <v/>
      </c>
      <c r="Z1202" s="16">
        <f>_xlfn.PERCENTILE.INC(Data!$U$2:$U$2441,Y1202)</f>
        <v/>
      </c>
      <c r="AA1202" s="16">
        <f>_xlfn.PERCENTILE.INC(Data!$V$2:$V$2441,Y1202)</f>
        <v/>
      </c>
      <c r="AB1202" s="16">
        <f>Data!X1202-AA1202</f>
        <v/>
      </c>
      <c r="AC1202" s="9">
        <f>Z1202+AB1202</f>
        <v/>
      </c>
      <c r="AD1202" s="24">
        <f>COUNTIF(Data!$Y$2:$Y$2441,"&lt;="&amp;Data!Y1202)/($B$3+1)</f>
        <v/>
      </c>
      <c r="AE1202" s="16">
        <f>_xlfn.PERCENTILE.INC(Data!$U$2:$U$2441,AD1202)</f>
        <v/>
      </c>
      <c r="AF1202" s="16">
        <f>_xlfn.PERCENTILE.INC(Data!$V$2:$V$2441,AD1202)</f>
        <v/>
      </c>
      <c r="AG1202" s="16">
        <f>Data!Y1202-AF1202</f>
        <v/>
      </c>
      <c r="AH1202" s="9">
        <f>AE1202+AG1202</f>
        <v/>
      </c>
    </row>
    <row r="1203">
      <c r="N1203" s="14">
        <f>Data!A1203</f>
        <v/>
      </c>
      <c r="O1203" s="24">
        <f>IF(Occurrence!J1203&gt;0,COUNTIFS(Occurrence!$J$2:$J$2441,"&gt;0",Occurrence!$J$2:$J$2441,"&lt;="&amp;Occurrence!J1203)/($B$8+1),0)</f>
        <v/>
      </c>
      <c r="P1203" s="16">
        <f>IF(Occurrence!J1203&gt;0,_xlfn.PERCENTILE.INC(Data!$O$2:$O$2441,($B$4+O1203*($B$5-1))/($B$3-1)),0)</f>
        <v/>
      </c>
      <c r="Q1203" s="16">
        <f>IF(Occurrence!J1203&gt;0,_xlfn.PERCENTILE.INC(Occurrence!$I$2:$I$2441,($B$6+O1203*($B$7-1))/($B$3-1)),0)</f>
        <v/>
      </c>
      <c r="R1203" s="16">
        <f>IF(Occurrence!J1203&gt;0,Occurrence!J1203/Q1203,0)</f>
        <v/>
      </c>
      <c r="S1203" s="9">
        <f>IF(Occurrence!J1203&gt;0,P1203*R1203,0)</f>
        <v/>
      </c>
      <c r="T1203" s="24">
        <f>IF(Occurrence!K1203&gt;0,COUNTIFS(Occurrence!$K$2:$K$2441,"&gt;0",Occurrence!$K$2:$K$2441,"&lt;="&amp;Occurrence!K1203)/($B$9+1),0)</f>
        <v/>
      </c>
      <c r="U1203" s="16">
        <f>IF(Occurrence!K1203&gt;0,_xlfn.PERCENTILE.INC(Data!$O$2:$O$2441,($B$4+T1203*($B$5-1))/($B$3-1)),0)</f>
        <v/>
      </c>
      <c r="V1203" s="16">
        <f>IF(Occurrence!K1203&gt;0,_xlfn.PERCENTILE.INC(Occurrence!$I$2:$I$2441,($B$6+T1203*($B$7-1))/($B$3-1)),0)</f>
        <v/>
      </c>
      <c r="W1203" s="16">
        <f>IF(Occurrence!K1203&gt;0,Occurrence!K1203/V1203,0)</f>
        <v/>
      </c>
      <c r="X1203" s="9">
        <f>IF(Occurrence!K1203&gt;0,U1203*W1203,0)</f>
        <v/>
      </c>
      <c r="Y1203" s="24">
        <f>COUNTIF(Data!$X$2:$X$2441,"&lt;="&amp;Data!X1203)/($B$3+1)</f>
        <v/>
      </c>
      <c r="Z1203" s="16">
        <f>_xlfn.PERCENTILE.INC(Data!$U$2:$U$2441,Y1203)</f>
        <v/>
      </c>
      <c r="AA1203" s="16">
        <f>_xlfn.PERCENTILE.INC(Data!$V$2:$V$2441,Y1203)</f>
        <v/>
      </c>
      <c r="AB1203" s="16">
        <f>Data!X1203-AA1203</f>
        <v/>
      </c>
      <c r="AC1203" s="9">
        <f>Z1203+AB1203</f>
        <v/>
      </c>
      <c r="AD1203" s="24">
        <f>COUNTIF(Data!$Y$2:$Y$2441,"&lt;="&amp;Data!Y1203)/($B$3+1)</f>
        <v/>
      </c>
      <c r="AE1203" s="16">
        <f>_xlfn.PERCENTILE.INC(Data!$U$2:$U$2441,AD1203)</f>
        <v/>
      </c>
      <c r="AF1203" s="16">
        <f>_xlfn.PERCENTILE.INC(Data!$V$2:$V$2441,AD1203)</f>
        <v/>
      </c>
      <c r="AG1203" s="16">
        <f>Data!Y1203-AF1203</f>
        <v/>
      </c>
      <c r="AH1203" s="9">
        <f>AE1203+AG1203</f>
        <v/>
      </c>
    </row>
    <row r="1204">
      <c r="N1204" s="14">
        <f>Data!A1204</f>
        <v/>
      </c>
      <c r="O1204" s="24">
        <f>IF(Occurrence!J1204&gt;0,COUNTIFS(Occurrence!$J$2:$J$2441,"&gt;0",Occurrence!$J$2:$J$2441,"&lt;="&amp;Occurrence!J1204)/($B$8+1),0)</f>
        <v/>
      </c>
      <c r="P1204" s="16">
        <f>IF(Occurrence!J1204&gt;0,_xlfn.PERCENTILE.INC(Data!$O$2:$O$2441,($B$4+O1204*($B$5-1))/($B$3-1)),0)</f>
        <v/>
      </c>
      <c r="Q1204" s="16">
        <f>IF(Occurrence!J1204&gt;0,_xlfn.PERCENTILE.INC(Occurrence!$I$2:$I$2441,($B$6+O1204*($B$7-1))/($B$3-1)),0)</f>
        <v/>
      </c>
      <c r="R1204" s="16">
        <f>IF(Occurrence!J1204&gt;0,Occurrence!J1204/Q1204,0)</f>
        <v/>
      </c>
      <c r="S1204" s="9">
        <f>IF(Occurrence!J1204&gt;0,P1204*R1204,0)</f>
        <v/>
      </c>
      <c r="T1204" s="24">
        <f>IF(Occurrence!K1204&gt;0,COUNTIFS(Occurrence!$K$2:$K$2441,"&gt;0",Occurrence!$K$2:$K$2441,"&lt;="&amp;Occurrence!K1204)/($B$9+1),0)</f>
        <v/>
      </c>
      <c r="U1204" s="16">
        <f>IF(Occurrence!K1204&gt;0,_xlfn.PERCENTILE.INC(Data!$O$2:$O$2441,($B$4+T1204*($B$5-1))/($B$3-1)),0)</f>
        <v/>
      </c>
      <c r="V1204" s="16">
        <f>IF(Occurrence!K1204&gt;0,_xlfn.PERCENTILE.INC(Occurrence!$I$2:$I$2441,($B$6+T1204*($B$7-1))/($B$3-1)),0)</f>
        <v/>
      </c>
      <c r="W1204" s="16">
        <f>IF(Occurrence!K1204&gt;0,Occurrence!K1204/V1204,0)</f>
        <v/>
      </c>
      <c r="X1204" s="9">
        <f>IF(Occurrence!K1204&gt;0,U1204*W1204,0)</f>
        <v/>
      </c>
      <c r="Y1204" s="24">
        <f>COUNTIF(Data!$X$2:$X$2441,"&lt;="&amp;Data!X1204)/($B$3+1)</f>
        <v/>
      </c>
      <c r="Z1204" s="16">
        <f>_xlfn.PERCENTILE.INC(Data!$U$2:$U$2441,Y1204)</f>
        <v/>
      </c>
      <c r="AA1204" s="16">
        <f>_xlfn.PERCENTILE.INC(Data!$V$2:$V$2441,Y1204)</f>
        <v/>
      </c>
      <c r="AB1204" s="16">
        <f>Data!X1204-AA1204</f>
        <v/>
      </c>
      <c r="AC1204" s="9">
        <f>Z1204+AB1204</f>
        <v/>
      </c>
      <c r="AD1204" s="24">
        <f>COUNTIF(Data!$Y$2:$Y$2441,"&lt;="&amp;Data!Y1204)/($B$3+1)</f>
        <v/>
      </c>
      <c r="AE1204" s="16">
        <f>_xlfn.PERCENTILE.INC(Data!$U$2:$U$2441,AD1204)</f>
        <v/>
      </c>
      <c r="AF1204" s="16">
        <f>_xlfn.PERCENTILE.INC(Data!$V$2:$V$2441,AD1204)</f>
        <v/>
      </c>
      <c r="AG1204" s="16">
        <f>Data!Y1204-AF1204</f>
        <v/>
      </c>
      <c r="AH1204" s="9">
        <f>AE1204+AG1204</f>
        <v/>
      </c>
    </row>
    <row r="1205">
      <c r="N1205" s="14">
        <f>Data!A1205</f>
        <v/>
      </c>
      <c r="O1205" s="24">
        <f>IF(Occurrence!J1205&gt;0,COUNTIFS(Occurrence!$J$2:$J$2441,"&gt;0",Occurrence!$J$2:$J$2441,"&lt;="&amp;Occurrence!J1205)/($B$8+1),0)</f>
        <v/>
      </c>
      <c r="P1205" s="16">
        <f>IF(Occurrence!J1205&gt;0,_xlfn.PERCENTILE.INC(Data!$O$2:$O$2441,($B$4+O1205*($B$5-1))/($B$3-1)),0)</f>
        <v/>
      </c>
      <c r="Q1205" s="16">
        <f>IF(Occurrence!J1205&gt;0,_xlfn.PERCENTILE.INC(Occurrence!$I$2:$I$2441,($B$6+O1205*($B$7-1))/($B$3-1)),0)</f>
        <v/>
      </c>
      <c r="R1205" s="16">
        <f>IF(Occurrence!J1205&gt;0,Occurrence!J1205/Q1205,0)</f>
        <v/>
      </c>
      <c r="S1205" s="9">
        <f>IF(Occurrence!J1205&gt;0,P1205*R1205,0)</f>
        <v/>
      </c>
      <c r="T1205" s="24">
        <f>IF(Occurrence!K1205&gt;0,COUNTIFS(Occurrence!$K$2:$K$2441,"&gt;0",Occurrence!$K$2:$K$2441,"&lt;="&amp;Occurrence!K1205)/($B$9+1),0)</f>
        <v/>
      </c>
      <c r="U1205" s="16">
        <f>IF(Occurrence!K1205&gt;0,_xlfn.PERCENTILE.INC(Data!$O$2:$O$2441,($B$4+T1205*($B$5-1))/($B$3-1)),0)</f>
        <v/>
      </c>
      <c r="V1205" s="16">
        <f>IF(Occurrence!K1205&gt;0,_xlfn.PERCENTILE.INC(Occurrence!$I$2:$I$2441,($B$6+T1205*($B$7-1))/($B$3-1)),0)</f>
        <v/>
      </c>
      <c r="W1205" s="16">
        <f>IF(Occurrence!K1205&gt;0,Occurrence!K1205/V1205,0)</f>
        <v/>
      </c>
      <c r="X1205" s="9">
        <f>IF(Occurrence!K1205&gt;0,U1205*W1205,0)</f>
        <v/>
      </c>
      <c r="Y1205" s="24">
        <f>COUNTIF(Data!$X$2:$X$2441,"&lt;="&amp;Data!X1205)/($B$3+1)</f>
        <v/>
      </c>
      <c r="Z1205" s="16">
        <f>_xlfn.PERCENTILE.INC(Data!$U$2:$U$2441,Y1205)</f>
        <v/>
      </c>
      <c r="AA1205" s="16">
        <f>_xlfn.PERCENTILE.INC(Data!$V$2:$V$2441,Y1205)</f>
        <v/>
      </c>
      <c r="AB1205" s="16">
        <f>Data!X1205-AA1205</f>
        <v/>
      </c>
      <c r="AC1205" s="9">
        <f>Z1205+AB1205</f>
        <v/>
      </c>
      <c r="AD1205" s="24">
        <f>COUNTIF(Data!$Y$2:$Y$2441,"&lt;="&amp;Data!Y1205)/($B$3+1)</f>
        <v/>
      </c>
      <c r="AE1205" s="16">
        <f>_xlfn.PERCENTILE.INC(Data!$U$2:$U$2441,AD1205)</f>
        <v/>
      </c>
      <c r="AF1205" s="16">
        <f>_xlfn.PERCENTILE.INC(Data!$V$2:$V$2441,AD1205)</f>
        <v/>
      </c>
      <c r="AG1205" s="16">
        <f>Data!Y1205-AF1205</f>
        <v/>
      </c>
      <c r="AH1205" s="9">
        <f>AE1205+AG1205</f>
        <v/>
      </c>
    </row>
    <row r="1206">
      <c r="N1206" s="14">
        <f>Data!A1206</f>
        <v/>
      </c>
      <c r="O1206" s="24">
        <f>IF(Occurrence!J1206&gt;0,COUNTIFS(Occurrence!$J$2:$J$2441,"&gt;0",Occurrence!$J$2:$J$2441,"&lt;="&amp;Occurrence!J1206)/($B$8+1),0)</f>
        <v/>
      </c>
      <c r="P1206" s="16">
        <f>IF(Occurrence!J1206&gt;0,_xlfn.PERCENTILE.INC(Data!$O$2:$O$2441,($B$4+O1206*($B$5-1))/($B$3-1)),0)</f>
        <v/>
      </c>
      <c r="Q1206" s="16">
        <f>IF(Occurrence!J1206&gt;0,_xlfn.PERCENTILE.INC(Occurrence!$I$2:$I$2441,($B$6+O1206*($B$7-1))/($B$3-1)),0)</f>
        <v/>
      </c>
      <c r="R1206" s="16">
        <f>IF(Occurrence!J1206&gt;0,Occurrence!J1206/Q1206,0)</f>
        <v/>
      </c>
      <c r="S1206" s="9">
        <f>IF(Occurrence!J1206&gt;0,P1206*R1206,0)</f>
        <v/>
      </c>
      <c r="T1206" s="24">
        <f>IF(Occurrence!K1206&gt;0,COUNTIFS(Occurrence!$K$2:$K$2441,"&gt;0",Occurrence!$K$2:$K$2441,"&lt;="&amp;Occurrence!K1206)/($B$9+1),0)</f>
        <v/>
      </c>
      <c r="U1206" s="16">
        <f>IF(Occurrence!K1206&gt;0,_xlfn.PERCENTILE.INC(Data!$O$2:$O$2441,($B$4+T1206*($B$5-1))/($B$3-1)),0)</f>
        <v/>
      </c>
      <c r="V1206" s="16">
        <f>IF(Occurrence!K1206&gt;0,_xlfn.PERCENTILE.INC(Occurrence!$I$2:$I$2441,($B$6+T1206*($B$7-1))/($B$3-1)),0)</f>
        <v/>
      </c>
      <c r="W1206" s="16">
        <f>IF(Occurrence!K1206&gt;0,Occurrence!K1206/V1206,0)</f>
        <v/>
      </c>
      <c r="X1206" s="9">
        <f>IF(Occurrence!K1206&gt;0,U1206*W1206,0)</f>
        <v/>
      </c>
      <c r="Y1206" s="24">
        <f>COUNTIF(Data!$X$2:$X$2441,"&lt;="&amp;Data!X1206)/($B$3+1)</f>
        <v/>
      </c>
      <c r="Z1206" s="16">
        <f>_xlfn.PERCENTILE.INC(Data!$U$2:$U$2441,Y1206)</f>
        <v/>
      </c>
      <c r="AA1206" s="16">
        <f>_xlfn.PERCENTILE.INC(Data!$V$2:$V$2441,Y1206)</f>
        <v/>
      </c>
      <c r="AB1206" s="16">
        <f>Data!X1206-AA1206</f>
        <v/>
      </c>
      <c r="AC1206" s="9">
        <f>Z1206+AB1206</f>
        <v/>
      </c>
      <c r="AD1206" s="24">
        <f>COUNTIF(Data!$Y$2:$Y$2441,"&lt;="&amp;Data!Y1206)/($B$3+1)</f>
        <v/>
      </c>
      <c r="AE1206" s="16">
        <f>_xlfn.PERCENTILE.INC(Data!$U$2:$U$2441,AD1206)</f>
        <v/>
      </c>
      <c r="AF1206" s="16">
        <f>_xlfn.PERCENTILE.INC(Data!$V$2:$V$2441,AD1206)</f>
        <v/>
      </c>
      <c r="AG1206" s="16">
        <f>Data!Y1206-AF1206</f>
        <v/>
      </c>
      <c r="AH1206" s="9">
        <f>AE1206+AG1206</f>
        <v/>
      </c>
    </row>
    <row r="1207">
      <c r="N1207" s="14">
        <f>Data!A1207</f>
        <v/>
      </c>
      <c r="O1207" s="24">
        <f>IF(Occurrence!J1207&gt;0,COUNTIFS(Occurrence!$J$2:$J$2441,"&gt;0",Occurrence!$J$2:$J$2441,"&lt;="&amp;Occurrence!J1207)/($B$8+1),0)</f>
        <v/>
      </c>
      <c r="P1207" s="16">
        <f>IF(Occurrence!J1207&gt;0,_xlfn.PERCENTILE.INC(Data!$O$2:$O$2441,($B$4+O1207*($B$5-1))/($B$3-1)),0)</f>
        <v/>
      </c>
      <c r="Q1207" s="16">
        <f>IF(Occurrence!J1207&gt;0,_xlfn.PERCENTILE.INC(Occurrence!$I$2:$I$2441,($B$6+O1207*($B$7-1))/($B$3-1)),0)</f>
        <v/>
      </c>
      <c r="R1207" s="16">
        <f>IF(Occurrence!J1207&gt;0,Occurrence!J1207/Q1207,0)</f>
        <v/>
      </c>
      <c r="S1207" s="9">
        <f>IF(Occurrence!J1207&gt;0,P1207*R1207,0)</f>
        <v/>
      </c>
      <c r="T1207" s="24">
        <f>IF(Occurrence!K1207&gt;0,COUNTIFS(Occurrence!$K$2:$K$2441,"&gt;0",Occurrence!$K$2:$K$2441,"&lt;="&amp;Occurrence!K1207)/($B$9+1),0)</f>
        <v/>
      </c>
      <c r="U1207" s="16">
        <f>IF(Occurrence!K1207&gt;0,_xlfn.PERCENTILE.INC(Data!$O$2:$O$2441,($B$4+T1207*($B$5-1))/($B$3-1)),0)</f>
        <v/>
      </c>
      <c r="V1207" s="16">
        <f>IF(Occurrence!K1207&gt;0,_xlfn.PERCENTILE.INC(Occurrence!$I$2:$I$2441,($B$6+T1207*($B$7-1))/($B$3-1)),0)</f>
        <v/>
      </c>
      <c r="W1207" s="16">
        <f>IF(Occurrence!K1207&gt;0,Occurrence!K1207/V1207,0)</f>
        <v/>
      </c>
      <c r="X1207" s="9">
        <f>IF(Occurrence!K1207&gt;0,U1207*W1207,0)</f>
        <v/>
      </c>
      <c r="Y1207" s="24">
        <f>COUNTIF(Data!$X$2:$X$2441,"&lt;="&amp;Data!X1207)/($B$3+1)</f>
        <v/>
      </c>
      <c r="Z1207" s="16">
        <f>_xlfn.PERCENTILE.INC(Data!$U$2:$U$2441,Y1207)</f>
        <v/>
      </c>
      <c r="AA1207" s="16">
        <f>_xlfn.PERCENTILE.INC(Data!$V$2:$V$2441,Y1207)</f>
        <v/>
      </c>
      <c r="AB1207" s="16">
        <f>Data!X1207-AA1207</f>
        <v/>
      </c>
      <c r="AC1207" s="9">
        <f>Z1207+AB1207</f>
        <v/>
      </c>
      <c r="AD1207" s="24">
        <f>COUNTIF(Data!$Y$2:$Y$2441,"&lt;="&amp;Data!Y1207)/($B$3+1)</f>
        <v/>
      </c>
      <c r="AE1207" s="16">
        <f>_xlfn.PERCENTILE.INC(Data!$U$2:$U$2441,AD1207)</f>
        <v/>
      </c>
      <c r="AF1207" s="16">
        <f>_xlfn.PERCENTILE.INC(Data!$V$2:$V$2441,AD1207)</f>
        <v/>
      </c>
      <c r="AG1207" s="16">
        <f>Data!Y1207-AF1207</f>
        <v/>
      </c>
      <c r="AH1207" s="9">
        <f>AE1207+AG1207</f>
        <v/>
      </c>
    </row>
    <row r="1208">
      <c r="N1208" s="14">
        <f>Data!A1208</f>
        <v/>
      </c>
      <c r="O1208" s="24">
        <f>IF(Occurrence!J1208&gt;0,COUNTIFS(Occurrence!$J$2:$J$2441,"&gt;0",Occurrence!$J$2:$J$2441,"&lt;="&amp;Occurrence!J1208)/($B$8+1),0)</f>
        <v/>
      </c>
      <c r="P1208" s="16">
        <f>IF(Occurrence!J1208&gt;0,_xlfn.PERCENTILE.INC(Data!$O$2:$O$2441,($B$4+O1208*($B$5-1))/($B$3-1)),0)</f>
        <v/>
      </c>
      <c r="Q1208" s="16">
        <f>IF(Occurrence!J1208&gt;0,_xlfn.PERCENTILE.INC(Occurrence!$I$2:$I$2441,($B$6+O1208*($B$7-1))/($B$3-1)),0)</f>
        <v/>
      </c>
      <c r="R1208" s="16">
        <f>IF(Occurrence!J1208&gt;0,Occurrence!J1208/Q1208,0)</f>
        <v/>
      </c>
      <c r="S1208" s="9">
        <f>IF(Occurrence!J1208&gt;0,P1208*R1208,0)</f>
        <v/>
      </c>
      <c r="T1208" s="24">
        <f>IF(Occurrence!K1208&gt;0,COUNTIFS(Occurrence!$K$2:$K$2441,"&gt;0",Occurrence!$K$2:$K$2441,"&lt;="&amp;Occurrence!K1208)/($B$9+1),0)</f>
        <v/>
      </c>
      <c r="U1208" s="16">
        <f>IF(Occurrence!K1208&gt;0,_xlfn.PERCENTILE.INC(Data!$O$2:$O$2441,($B$4+T1208*($B$5-1))/($B$3-1)),0)</f>
        <v/>
      </c>
      <c r="V1208" s="16">
        <f>IF(Occurrence!K1208&gt;0,_xlfn.PERCENTILE.INC(Occurrence!$I$2:$I$2441,($B$6+T1208*($B$7-1))/($B$3-1)),0)</f>
        <v/>
      </c>
      <c r="W1208" s="16">
        <f>IF(Occurrence!K1208&gt;0,Occurrence!K1208/V1208,0)</f>
        <v/>
      </c>
      <c r="X1208" s="9">
        <f>IF(Occurrence!K1208&gt;0,U1208*W1208,0)</f>
        <v/>
      </c>
      <c r="Y1208" s="24">
        <f>COUNTIF(Data!$X$2:$X$2441,"&lt;="&amp;Data!X1208)/($B$3+1)</f>
        <v/>
      </c>
      <c r="Z1208" s="16">
        <f>_xlfn.PERCENTILE.INC(Data!$U$2:$U$2441,Y1208)</f>
        <v/>
      </c>
      <c r="AA1208" s="16">
        <f>_xlfn.PERCENTILE.INC(Data!$V$2:$V$2441,Y1208)</f>
        <v/>
      </c>
      <c r="AB1208" s="16">
        <f>Data!X1208-AA1208</f>
        <v/>
      </c>
      <c r="AC1208" s="9">
        <f>Z1208+AB1208</f>
        <v/>
      </c>
      <c r="AD1208" s="24">
        <f>COUNTIF(Data!$Y$2:$Y$2441,"&lt;="&amp;Data!Y1208)/($B$3+1)</f>
        <v/>
      </c>
      <c r="AE1208" s="16">
        <f>_xlfn.PERCENTILE.INC(Data!$U$2:$U$2441,AD1208)</f>
        <v/>
      </c>
      <c r="AF1208" s="16">
        <f>_xlfn.PERCENTILE.INC(Data!$V$2:$V$2441,AD1208)</f>
        <v/>
      </c>
      <c r="AG1208" s="16">
        <f>Data!Y1208-AF1208</f>
        <v/>
      </c>
      <c r="AH1208" s="9">
        <f>AE1208+AG1208</f>
        <v/>
      </c>
    </row>
    <row r="1209">
      <c r="N1209" s="14">
        <f>Data!A1209</f>
        <v/>
      </c>
      <c r="O1209" s="24">
        <f>IF(Occurrence!J1209&gt;0,COUNTIFS(Occurrence!$J$2:$J$2441,"&gt;0",Occurrence!$J$2:$J$2441,"&lt;="&amp;Occurrence!J1209)/($B$8+1),0)</f>
        <v/>
      </c>
      <c r="P1209" s="16">
        <f>IF(Occurrence!J1209&gt;0,_xlfn.PERCENTILE.INC(Data!$O$2:$O$2441,($B$4+O1209*($B$5-1))/($B$3-1)),0)</f>
        <v/>
      </c>
      <c r="Q1209" s="16">
        <f>IF(Occurrence!J1209&gt;0,_xlfn.PERCENTILE.INC(Occurrence!$I$2:$I$2441,($B$6+O1209*($B$7-1))/($B$3-1)),0)</f>
        <v/>
      </c>
      <c r="R1209" s="16">
        <f>IF(Occurrence!J1209&gt;0,Occurrence!J1209/Q1209,0)</f>
        <v/>
      </c>
      <c r="S1209" s="9">
        <f>IF(Occurrence!J1209&gt;0,P1209*R1209,0)</f>
        <v/>
      </c>
      <c r="T1209" s="24">
        <f>IF(Occurrence!K1209&gt;0,COUNTIFS(Occurrence!$K$2:$K$2441,"&gt;0",Occurrence!$K$2:$K$2441,"&lt;="&amp;Occurrence!K1209)/($B$9+1),0)</f>
        <v/>
      </c>
      <c r="U1209" s="16">
        <f>IF(Occurrence!K1209&gt;0,_xlfn.PERCENTILE.INC(Data!$O$2:$O$2441,($B$4+T1209*($B$5-1))/($B$3-1)),0)</f>
        <v/>
      </c>
      <c r="V1209" s="16">
        <f>IF(Occurrence!K1209&gt;0,_xlfn.PERCENTILE.INC(Occurrence!$I$2:$I$2441,($B$6+T1209*($B$7-1))/($B$3-1)),0)</f>
        <v/>
      </c>
      <c r="W1209" s="16">
        <f>IF(Occurrence!K1209&gt;0,Occurrence!K1209/V1209,0)</f>
        <v/>
      </c>
      <c r="X1209" s="9">
        <f>IF(Occurrence!K1209&gt;0,U1209*W1209,0)</f>
        <v/>
      </c>
      <c r="Y1209" s="24">
        <f>COUNTIF(Data!$X$2:$X$2441,"&lt;="&amp;Data!X1209)/($B$3+1)</f>
        <v/>
      </c>
      <c r="Z1209" s="16">
        <f>_xlfn.PERCENTILE.INC(Data!$U$2:$U$2441,Y1209)</f>
        <v/>
      </c>
      <c r="AA1209" s="16">
        <f>_xlfn.PERCENTILE.INC(Data!$V$2:$V$2441,Y1209)</f>
        <v/>
      </c>
      <c r="AB1209" s="16">
        <f>Data!X1209-AA1209</f>
        <v/>
      </c>
      <c r="AC1209" s="9">
        <f>Z1209+AB1209</f>
        <v/>
      </c>
      <c r="AD1209" s="24">
        <f>COUNTIF(Data!$Y$2:$Y$2441,"&lt;="&amp;Data!Y1209)/($B$3+1)</f>
        <v/>
      </c>
      <c r="AE1209" s="16">
        <f>_xlfn.PERCENTILE.INC(Data!$U$2:$U$2441,AD1209)</f>
        <v/>
      </c>
      <c r="AF1209" s="16">
        <f>_xlfn.PERCENTILE.INC(Data!$V$2:$V$2441,AD1209)</f>
        <v/>
      </c>
      <c r="AG1209" s="16">
        <f>Data!Y1209-AF1209</f>
        <v/>
      </c>
      <c r="AH1209" s="9">
        <f>AE1209+AG1209</f>
        <v/>
      </c>
    </row>
    <row r="1210">
      <c r="N1210" s="14">
        <f>Data!A1210</f>
        <v/>
      </c>
      <c r="O1210" s="24">
        <f>IF(Occurrence!J1210&gt;0,COUNTIFS(Occurrence!$J$2:$J$2441,"&gt;0",Occurrence!$J$2:$J$2441,"&lt;="&amp;Occurrence!J1210)/($B$8+1),0)</f>
        <v/>
      </c>
      <c r="P1210" s="16">
        <f>IF(Occurrence!J1210&gt;0,_xlfn.PERCENTILE.INC(Data!$O$2:$O$2441,($B$4+O1210*($B$5-1))/($B$3-1)),0)</f>
        <v/>
      </c>
      <c r="Q1210" s="16">
        <f>IF(Occurrence!J1210&gt;0,_xlfn.PERCENTILE.INC(Occurrence!$I$2:$I$2441,($B$6+O1210*($B$7-1))/($B$3-1)),0)</f>
        <v/>
      </c>
      <c r="R1210" s="16">
        <f>IF(Occurrence!J1210&gt;0,Occurrence!J1210/Q1210,0)</f>
        <v/>
      </c>
      <c r="S1210" s="9">
        <f>IF(Occurrence!J1210&gt;0,P1210*R1210,0)</f>
        <v/>
      </c>
      <c r="T1210" s="24">
        <f>IF(Occurrence!K1210&gt;0,COUNTIFS(Occurrence!$K$2:$K$2441,"&gt;0",Occurrence!$K$2:$K$2441,"&lt;="&amp;Occurrence!K1210)/($B$9+1),0)</f>
        <v/>
      </c>
      <c r="U1210" s="16">
        <f>IF(Occurrence!K1210&gt;0,_xlfn.PERCENTILE.INC(Data!$O$2:$O$2441,($B$4+T1210*($B$5-1))/($B$3-1)),0)</f>
        <v/>
      </c>
      <c r="V1210" s="16">
        <f>IF(Occurrence!K1210&gt;0,_xlfn.PERCENTILE.INC(Occurrence!$I$2:$I$2441,($B$6+T1210*($B$7-1))/($B$3-1)),0)</f>
        <v/>
      </c>
      <c r="W1210" s="16">
        <f>IF(Occurrence!K1210&gt;0,Occurrence!K1210/V1210,0)</f>
        <v/>
      </c>
      <c r="X1210" s="9">
        <f>IF(Occurrence!K1210&gt;0,U1210*W1210,0)</f>
        <v/>
      </c>
      <c r="Y1210" s="24">
        <f>COUNTIF(Data!$X$2:$X$2441,"&lt;="&amp;Data!X1210)/($B$3+1)</f>
        <v/>
      </c>
      <c r="Z1210" s="16">
        <f>_xlfn.PERCENTILE.INC(Data!$U$2:$U$2441,Y1210)</f>
        <v/>
      </c>
      <c r="AA1210" s="16">
        <f>_xlfn.PERCENTILE.INC(Data!$V$2:$V$2441,Y1210)</f>
        <v/>
      </c>
      <c r="AB1210" s="16">
        <f>Data!X1210-AA1210</f>
        <v/>
      </c>
      <c r="AC1210" s="9">
        <f>Z1210+AB1210</f>
        <v/>
      </c>
      <c r="AD1210" s="24">
        <f>COUNTIF(Data!$Y$2:$Y$2441,"&lt;="&amp;Data!Y1210)/($B$3+1)</f>
        <v/>
      </c>
      <c r="AE1210" s="16">
        <f>_xlfn.PERCENTILE.INC(Data!$U$2:$U$2441,AD1210)</f>
        <v/>
      </c>
      <c r="AF1210" s="16">
        <f>_xlfn.PERCENTILE.INC(Data!$V$2:$V$2441,AD1210)</f>
        <v/>
      </c>
      <c r="AG1210" s="16">
        <f>Data!Y1210-AF1210</f>
        <v/>
      </c>
      <c r="AH1210" s="9">
        <f>AE1210+AG1210</f>
        <v/>
      </c>
    </row>
    <row r="1211">
      <c r="N1211" s="14">
        <f>Data!A1211</f>
        <v/>
      </c>
      <c r="O1211" s="24">
        <f>IF(Occurrence!J1211&gt;0,COUNTIFS(Occurrence!$J$2:$J$2441,"&gt;0",Occurrence!$J$2:$J$2441,"&lt;="&amp;Occurrence!J1211)/($B$8+1),0)</f>
        <v/>
      </c>
      <c r="P1211" s="16">
        <f>IF(Occurrence!J1211&gt;0,_xlfn.PERCENTILE.INC(Data!$O$2:$O$2441,($B$4+O1211*($B$5-1))/($B$3-1)),0)</f>
        <v/>
      </c>
      <c r="Q1211" s="16">
        <f>IF(Occurrence!J1211&gt;0,_xlfn.PERCENTILE.INC(Occurrence!$I$2:$I$2441,($B$6+O1211*($B$7-1))/($B$3-1)),0)</f>
        <v/>
      </c>
      <c r="R1211" s="16">
        <f>IF(Occurrence!J1211&gt;0,Occurrence!J1211/Q1211,0)</f>
        <v/>
      </c>
      <c r="S1211" s="9">
        <f>IF(Occurrence!J1211&gt;0,P1211*R1211,0)</f>
        <v/>
      </c>
      <c r="T1211" s="24">
        <f>IF(Occurrence!K1211&gt;0,COUNTIFS(Occurrence!$K$2:$K$2441,"&gt;0",Occurrence!$K$2:$K$2441,"&lt;="&amp;Occurrence!K1211)/($B$9+1),0)</f>
        <v/>
      </c>
      <c r="U1211" s="16">
        <f>IF(Occurrence!K1211&gt;0,_xlfn.PERCENTILE.INC(Data!$O$2:$O$2441,($B$4+T1211*($B$5-1))/($B$3-1)),0)</f>
        <v/>
      </c>
      <c r="V1211" s="16">
        <f>IF(Occurrence!K1211&gt;0,_xlfn.PERCENTILE.INC(Occurrence!$I$2:$I$2441,($B$6+T1211*($B$7-1))/($B$3-1)),0)</f>
        <v/>
      </c>
      <c r="W1211" s="16">
        <f>IF(Occurrence!K1211&gt;0,Occurrence!K1211/V1211,0)</f>
        <v/>
      </c>
      <c r="X1211" s="9">
        <f>IF(Occurrence!K1211&gt;0,U1211*W1211,0)</f>
        <v/>
      </c>
      <c r="Y1211" s="24">
        <f>COUNTIF(Data!$X$2:$X$2441,"&lt;="&amp;Data!X1211)/($B$3+1)</f>
        <v/>
      </c>
      <c r="Z1211" s="16">
        <f>_xlfn.PERCENTILE.INC(Data!$U$2:$U$2441,Y1211)</f>
        <v/>
      </c>
      <c r="AA1211" s="16">
        <f>_xlfn.PERCENTILE.INC(Data!$V$2:$V$2441,Y1211)</f>
        <v/>
      </c>
      <c r="AB1211" s="16">
        <f>Data!X1211-AA1211</f>
        <v/>
      </c>
      <c r="AC1211" s="9">
        <f>Z1211+AB1211</f>
        <v/>
      </c>
      <c r="AD1211" s="24">
        <f>COUNTIF(Data!$Y$2:$Y$2441,"&lt;="&amp;Data!Y1211)/($B$3+1)</f>
        <v/>
      </c>
      <c r="AE1211" s="16">
        <f>_xlfn.PERCENTILE.INC(Data!$U$2:$U$2441,AD1211)</f>
        <v/>
      </c>
      <c r="AF1211" s="16">
        <f>_xlfn.PERCENTILE.INC(Data!$V$2:$V$2441,AD1211)</f>
        <v/>
      </c>
      <c r="AG1211" s="16">
        <f>Data!Y1211-AF1211</f>
        <v/>
      </c>
      <c r="AH1211" s="9">
        <f>AE1211+AG1211</f>
        <v/>
      </c>
    </row>
    <row r="1212">
      <c r="N1212" s="14">
        <f>Data!A1212</f>
        <v/>
      </c>
      <c r="O1212" s="24">
        <f>IF(Occurrence!J1212&gt;0,COUNTIFS(Occurrence!$J$2:$J$2441,"&gt;0",Occurrence!$J$2:$J$2441,"&lt;="&amp;Occurrence!J1212)/($B$8+1),0)</f>
        <v/>
      </c>
      <c r="P1212" s="16">
        <f>IF(Occurrence!J1212&gt;0,_xlfn.PERCENTILE.INC(Data!$O$2:$O$2441,($B$4+O1212*($B$5-1))/($B$3-1)),0)</f>
        <v/>
      </c>
      <c r="Q1212" s="16">
        <f>IF(Occurrence!J1212&gt;0,_xlfn.PERCENTILE.INC(Occurrence!$I$2:$I$2441,($B$6+O1212*($B$7-1))/($B$3-1)),0)</f>
        <v/>
      </c>
      <c r="R1212" s="16">
        <f>IF(Occurrence!J1212&gt;0,Occurrence!J1212/Q1212,0)</f>
        <v/>
      </c>
      <c r="S1212" s="9">
        <f>IF(Occurrence!J1212&gt;0,P1212*R1212,0)</f>
        <v/>
      </c>
      <c r="T1212" s="24">
        <f>IF(Occurrence!K1212&gt;0,COUNTIFS(Occurrence!$K$2:$K$2441,"&gt;0",Occurrence!$K$2:$K$2441,"&lt;="&amp;Occurrence!K1212)/($B$9+1),0)</f>
        <v/>
      </c>
      <c r="U1212" s="16">
        <f>IF(Occurrence!K1212&gt;0,_xlfn.PERCENTILE.INC(Data!$O$2:$O$2441,($B$4+T1212*($B$5-1))/($B$3-1)),0)</f>
        <v/>
      </c>
      <c r="V1212" s="16">
        <f>IF(Occurrence!K1212&gt;0,_xlfn.PERCENTILE.INC(Occurrence!$I$2:$I$2441,($B$6+T1212*($B$7-1))/($B$3-1)),0)</f>
        <v/>
      </c>
      <c r="W1212" s="16">
        <f>IF(Occurrence!K1212&gt;0,Occurrence!K1212/V1212,0)</f>
        <v/>
      </c>
      <c r="X1212" s="9">
        <f>IF(Occurrence!K1212&gt;0,U1212*W1212,0)</f>
        <v/>
      </c>
      <c r="Y1212" s="24">
        <f>COUNTIF(Data!$X$2:$X$2441,"&lt;="&amp;Data!X1212)/($B$3+1)</f>
        <v/>
      </c>
      <c r="Z1212" s="16">
        <f>_xlfn.PERCENTILE.INC(Data!$U$2:$U$2441,Y1212)</f>
        <v/>
      </c>
      <c r="AA1212" s="16">
        <f>_xlfn.PERCENTILE.INC(Data!$V$2:$V$2441,Y1212)</f>
        <v/>
      </c>
      <c r="AB1212" s="16">
        <f>Data!X1212-AA1212</f>
        <v/>
      </c>
      <c r="AC1212" s="9">
        <f>Z1212+AB1212</f>
        <v/>
      </c>
      <c r="AD1212" s="24">
        <f>COUNTIF(Data!$Y$2:$Y$2441,"&lt;="&amp;Data!Y1212)/($B$3+1)</f>
        <v/>
      </c>
      <c r="AE1212" s="16">
        <f>_xlfn.PERCENTILE.INC(Data!$U$2:$U$2441,AD1212)</f>
        <v/>
      </c>
      <c r="AF1212" s="16">
        <f>_xlfn.PERCENTILE.INC(Data!$V$2:$V$2441,AD1212)</f>
        <v/>
      </c>
      <c r="AG1212" s="16">
        <f>Data!Y1212-AF1212</f>
        <v/>
      </c>
      <c r="AH1212" s="9">
        <f>AE1212+AG1212</f>
        <v/>
      </c>
    </row>
    <row r="1213">
      <c r="N1213" s="14">
        <f>Data!A1213</f>
        <v/>
      </c>
      <c r="O1213" s="24">
        <f>IF(Occurrence!J1213&gt;0,COUNTIFS(Occurrence!$J$2:$J$2441,"&gt;0",Occurrence!$J$2:$J$2441,"&lt;="&amp;Occurrence!J1213)/($B$8+1),0)</f>
        <v/>
      </c>
      <c r="P1213" s="16">
        <f>IF(Occurrence!J1213&gt;0,_xlfn.PERCENTILE.INC(Data!$O$2:$O$2441,($B$4+O1213*($B$5-1))/($B$3-1)),0)</f>
        <v/>
      </c>
      <c r="Q1213" s="16">
        <f>IF(Occurrence!J1213&gt;0,_xlfn.PERCENTILE.INC(Occurrence!$I$2:$I$2441,($B$6+O1213*($B$7-1))/($B$3-1)),0)</f>
        <v/>
      </c>
      <c r="R1213" s="16">
        <f>IF(Occurrence!J1213&gt;0,Occurrence!J1213/Q1213,0)</f>
        <v/>
      </c>
      <c r="S1213" s="9">
        <f>IF(Occurrence!J1213&gt;0,P1213*R1213,0)</f>
        <v/>
      </c>
      <c r="T1213" s="24">
        <f>IF(Occurrence!K1213&gt;0,COUNTIFS(Occurrence!$K$2:$K$2441,"&gt;0",Occurrence!$K$2:$K$2441,"&lt;="&amp;Occurrence!K1213)/($B$9+1),0)</f>
        <v/>
      </c>
      <c r="U1213" s="16">
        <f>IF(Occurrence!K1213&gt;0,_xlfn.PERCENTILE.INC(Data!$O$2:$O$2441,($B$4+T1213*($B$5-1))/($B$3-1)),0)</f>
        <v/>
      </c>
      <c r="V1213" s="16">
        <f>IF(Occurrence!K1213&gt;0,_xlfn.PERCENTILE.INC(Occurrence!$I$2:$I$2441,($B$6+T1213*($B$7-1))/($B$3-1)),0)</f>
        <v/>
      </c>
      <c r="W1213" s="16">
        <f>IF(Occurrence!K1213&gt;0,Occurrence!K1213/V1213,0)</f>
        <v/>
      </c>
      <c r="X1213" s="9">
        <f>IF(Occurrence!K1213&gt;0,U1213*W1213,0)</f>
        <v/>
      </c>
      <c r="Y1213" s="24">
        <f>COUNTIF(Data!$X$2:$X$2441,"&lt;="&amp;Data!X1213)/($B$3+1)</f>
        <v/>
      </c>
      <c r="Z1213" s="16">
        <f>_xlfn.PERCENTILE.INC(Data!$U$2:$U$2441,Y1213)</f>
        <v/>
      </c>
      <c r="AA1213" s="16">
        <f>_xlfn.PERCENTILE.INC(Data!$V$2:$V$2441,Y1213)</f>
        <v/>
      </c>
      <c r="AB1213" s="16">
        <f>Data!X1213-AA1213</f>
        <v/>
      </c>
      <c r="AC1213" s="9">
        <f>Z1213+AB1213</f>
        <v/>
      </c>
      <c r="AD1213" s="24">
        <f>COUNTIF(Data!$Y$2:$Y$2441,"&lt;="&amp;Data!Y1213)/($B$3+1)</f>
        <v/>
      </c>
      <c r="AE1213" s="16">
        <f>_xlfn.PERCENTILE.INC(Data!$U$2:$U$2441,AD1213)</f>
        <v/>
      </c>
      <c r="AF1213" s="16">
        <f>_xlfn.PERCENTILE.INC(Data!$V$2:$V$2441,AD1213)</f>
        <v/>
      </c>
      <c r="AG1213" s="16">
        <f>Data!Y1213-AF1213</f>
        <v/>
      </c>
      <c r="AH1213" s="9">
        <f>AE1213+AG1213</f>
        <v/>
      </c>
    </row>
    <row r="1214">
      <c r="N1214" s="14">
        <f>Data!A1214</f>
        <v/>
      </c>
      <c r="O1214" s="24">
        <f>IF(Occurrence!J1214&gt;0,COUNTIFS(Occurrence!$J$2:$J$2441,"&gt;0",Occurrence!$J$2:$J$2441,"&lt;="&amp;Occurrence!J1214)/($B$8+1),0)</f>
        <v/>
      </c>
      <c r="P1214" s="16">
        <f>IF(Occurrence!J1214&gt;0,_xlfn.PERCENTILE.INC(Data!$O$2:$O$2441,($B$4+O1214*($B$5-1))/($B$3-1)),0)</f>
        <v/>
      </c>
      <c r="Q1214" s="16">
        <f>IF(Occurrence!J1214&gt;0,_xlfn.PERCENTILE.INC(Occurrence!$I$2:$I$2441,($B$6+O1214*($B$7-1))/($B$3-1)),0)</f>
        <v/>
      </c>
      <c r="R1214" s="16">
        <f>IF(Occurrence!J1214&gt;0,Occurrence!J1214/Q1214,0)</f>
        <v/>
      </c>
      <c r="S1214" s="9">
        <f>IF(Occurrence!J1214&gt;0,P1214*R1214,0)</f>
        <v/>
      </c>
      <c r="T1214" s="24">
        <f>IF(Occurrence!K1214&gt;0,COUNTIFS(Occurrence!$K$2:$K$2441,"&gt;0",Occurrence!$K$2:$K$2441,"&lt;="&amp;Occurrence!K1214)/($B$9+1),0)</f>
        <v/>
      </c>
      <c r="U1214" s="16">
        <f>IF(Occurrence!K1214&gt;0,_xlfn.PERCENTILE.INC(Data!$O$2:$O$2441,($B$4+T1214*($B$5-1))/($B$3-1)),0)</f>
        <v/>
      </c>
      <c r="V1214" s="16">
        <f>IF(Occurrence!K1214&gt;0,_xlfn.PERCENTILE.INC(Occurrence!$I$2:$I$2441,($B$6+T1214*($B$7-1))/($B$3-1)),0)</f>
        <v/>
      </c>
      <c r="W1214" s="16">
        <f>IF(Occurrence!K1214&gt;0,Occurrence!K1214/V1214,0)</f>
        <v/>
      </c>
      <c r="X1214" s="9">
        <f>IF(Occurrence!K1214&gt;0,U1214*W1214,0)</f>
        <v/>
      </c>
      <c r="Y1214" s="24">
        <f>COUNTIF(Data!$X$2:$X$2441,"&lt;="&amp;Data!X1214)/($B$3+1)</f>
        <v/>
      </c>
      <c r="Z1214" s="16">
        <f>_xlfn.PERCENTILE.INC(Data!$U$2:$U$2441,Y1214)</f>
        <v/>
      </c>
      <c r="AA1214" s="16">
        <f>_xlfn.PERCENTILE.INC(Data!$V$2:$V$2441,Y1214)</f>
        <v/>
      </c>
      <c r="AB1214" s="16">
        <f>Data!X1214-AA1214</f>
        <v/>
      </c>
      <c r="AC1214" s="9">
        <f>Z1214+AB1214</f>
        <v/>
      </c>
      <c r="AD1214" s="24">
        <f>COUNTIF(Data!$Y$2:$Y$2441,"&lt;="&amp;Data!Y1214)/($B$3+1)</f>
        <v/>
      </c>
      <c r="AE1214" s="16">
        <f>_xlfn.PERCENTILE.INC(Data!$U$2:$U$2441,AD1214)</f>
        <v/>
      </c>
      <c r="AF1214" s="16">
        <f>_xlfn.PERCENTILE.INC(Data!$V$2:$V$2441,AD1214)</f>
        <v/>
      </c>
      <c r="AG1214" s="16">
        <f>Data!Y1214-AF1214</f>
        <v/>
      </c>
      <c r="AH1214" s="9">
        <f>AE1214+AG1214</f>
        <v/>
      </c>
    </row>
    <row r="1215">
      <c r="N1215" s="14">
        <f>Data!A1215</f>
        <v/>
      </c>
      <c r="O1215" s="24">
        <f>IF(Occurrence!J1215&gt;0,COUNTIFS(Occurrence!$J$2:$J$2441,"&gt;0",Occurrence!$J$2:$J$2441,"&lt;="&amp;Occurrence!J1215)/($B$8+1),0)</f>
        <v/>
      </c>
      <c r="P1215" s="16">
        <f>IF(Occurrence!J1215&gt;0,_xlfn.PERCENTILE.INC(Data!$O$2:$O$2441,($B$4+O1215*($B$5-1))/($B$3-1)),0)</f>
        <v/>
      </c>
      <c r="Q1215" s="16">
        <f>IF(Occurrence!J1215&gt;0,_xlfn.PERCENTILE.INC(Occurrence!$I$2:$I$2441,($B$6+O1215*($B$7-1))/($B$3-1)),0)</f>
        <v/>
      </c>
      <c r="R1215" s="16">
        <f>IF(Occurrence!J1215&gt;0,Occurrence!J1215/Q1215,0)</f>
        <v/>
      </c>
      <c r="S1215" s="9">
        <f>IF(Occurrence!J1215&gt;0,P1215*R1215,0)</f>
        <v/>
      </c>
      <c r="T1215" s="24">
        <f>IF(Occurrence!K1215&gt;0,COUNTIFS(Occurrence!$K$2:$K$2441,"&gt;0",Occurrence!$K$2:$K$2441,"&lt;="&amp;Occurrence!K1215)/($B$9+1),0)</f>
        <v/>
      </c>
      <c r="U1215" s="16">
        <f>IF(Occurrence!K1215&gt;0,_xlfn.PERCENTILE.INC(Data!$O$2:$O$2441,($B$4+T1215*($B$5-1))/($B$3-1)),0)</f>
        <v/>
      </c>
      <c r="V1215" s="16">
        <f>IF(Occurrence!K1215&gt;0,_xlfn.PERCENTILE.INC(Occurrence!$I$2:$I$2441,($B$6+T1215*($B$7-1))/($B$3-1)),0)</f>
        <v/>
      </c>
      <c r="W1215" s="16">
        <f>IF(Occurrence!K1215&gt;0,Occurrence!K1215/V1215,0)</f>
        <v/>
      </c>
      <c r="X1215" s="9">
        <f>IF(Occurrence!K1215&gt;0,U1215*W1215,0)</f>
        <v/>
      </c>
      <c r="Y1215" s="24">
        <f>COUNTIF(Data!$X$2:$X$2441,"&lt;="&amp;Data!X1215)/($B$3+1)</f>
        <v/>
      </c>
      <c r="Z1215" s="16">
        <f>_xlfn.PERCENTILE.INC(Data!$U$2:$U$2441,Y1215)</f>
        <v/>
      </c>
      <c r="AA1215" s="16">
        <f>_xlfn.PERCENTILE.INC(Data!$V$2:$V$2441,Y1215)</f>
        <v/>
      </c>
      <c r="AB1215" s="16">
        <f>Data!X1215-AA1215</f>
        <v/>
      </c>
      <c r="AC1215" s="9">
        <f>Z1215+AB1215</f>
        <v/>
      </c>
      <c r="AD1215" s="24">
        <f>COUNTIF(Data!$Y$2:$Y$2441,"&lt;="&amp;Data!Y1215)/($B$3+1)</f>
        <v/>
      </c>
      <c r="AE1215" s="16">
        <f>_xlfn.PERCENTILE.INC(Data!$U$2:$U$2441,AD1215)</f>
        <v/>
      </c>
      <c r="AF1215" s="16">
        <f>_xlfn.PERCENTILE.INC(Data!$V$2:$V$2441,AD1215)</f>
        <v/>
      </c>
      <c r="AG1215" s="16">
        <f>Data!Y1215-AF1215</f>
        <v/>
      </c>
      <c r="AH1215" s="9">
        <f>AE1215+AG1215</f>
        <v/>
      </c>
    </row>
    <row r="1216">
      <c r="N1216" s="14">
        <f>Data!A1216</f>
        <v/>
      </c>
      <c r="O1216" s="24">
        <f>IF(Occurrence!J1216&gt;0,COUNTIFS(Occurrence!$J$2:$J$2441,"&gt;0",Occurrence!$J$2:$J$2441,"&lt;="&amp;Occurrence!J1216)/($B$8+1),0)</f>
        <v/>
      </c>
      <c r="P1216" s="16">
        <f>IF(Occurrence!J1216&gt;0,_xlfn.PERCENTILE.INC(Data!$O$2:$O$2441,($B$4+O1216*($B$5-1))/($B$3-1)),0)</f>
        <v/>
      </c>
      <c r="Q1216" s="16">
        <f>IF(Occurrence!J1216&gt;0,_xlfn.PERCENTILE.INC(Occurrence!$I$2:$I$2441,($B$6+O1216*($B$7-1))/($B$3-1)),0)</f>
        <v/>
      </c>
      <c r="R1216" s="16">
        <f>IF(Occurrence!J1216&gt;0,Occurrence!J1216/Q1216,0)</f>
        <v/>
      </c>
      <c r="S1216" s="9">
        <f>IF(Occurrence!J1216&gt;0,P1216*R1216,0)</f>
        <v/>
      </c>
      <c r="T1216" s="24">
        <f>IF(Occurrence!K1216&gt;0,COUNTIFS(Occurrence!$K$2:$K$2441,"&gt;0",Occurrence!$K$2:$K$2441,"&lt;="&amp;Occurrence!K1216)/($B$9+1),0)</f>
        <v/>
      </c>
      <c r="U1216" s="16">
        <f>IF(Occurrence!K1216&gt;0,_xlfn.PERCENTILE.INC(Data!$O$2:$O$2441,($B$4+T1216*($B$5-1))/($B$3-1)),0)</f>
        <v/>
      </c>
      <c r="V1216" s="16">
        <f>IF(Occurrence!K1216&gt;0,_xlfn.PERCENTILE.INC(Occurrence!$I$2:$I$2441,($B$6+T1216*($B$7-1))/($B$3-1)),0)</f>
        <v/>
      </c>
      <c r="W1216" s="16">
        <f>IF(Occurrence!K1216&gt;0,Occurrence!K1216/V1216,0)</f>
        <v/>
      </c>
      <c r="X1216" s="9">
        <f>IF(Occurrence!K1216&gt;0,U1216*W1216,0)</f>
        <v/>
      </c>
      <c r="Y1216" s="24">
        <f>COUNTIF(Data!$X$2:$X$2441,"&lt;="&amp;Data!X1216)/($B$3+1)</f>
        <v/>
      </c>
      <c r="Z1216" s="16">
        <f>_xlfn.PERCENTILE.INC(Data!$U$2:$U$2441,Y1216)</f>
        <v/>
      </c>
      <c r="AA1216" s="16">
        <f>_xlfn.PERCENTILE.INC(Data!$V$2:$V$2441,Y1216)</f>
        <v/>
      </c>
      <c r="AB1216" s="16">
        <f>Data!X1216-AA1216</f>
        <v/>
      </c>
      <c r="AC1216" s="9">
        <f>Z1216+AB1216</f>
        <v/>
      </c>
      <c r="AD1216" s="24">
        <f>COUNTIF(Data!$Y$2:$Y$2441,"&lt;="&amp;Data!Y1216)/($B$3+1)</f>
        <v/>
      </c>
      <c r="AE1216" s="16">
        <f>_xlfn.PERCENTILE.INC(Data!$U$2:$U$2441,AD1216)</f>
        <v/>
      </c>
      <c r="AF1216" s="16">
        <f>_xlfn.PERCENTILE.INC(Data!$V$2:$V$2441,AD1216)</f>
        <v/>
      </c>
      <c r="AG1216" s="16">
        <f>Data!Y1216-AF1216</f>
        <v/>
      </c>
      <c r="AH1216" s="9">
        <f>AE1216+AG1216</f>
        <v/>
      </c>
    </row>
    <row r="1217">
      <c r="N1217" s="14">
        <f>Data!A1217</f>
        <v/>
      </c>
      <c r="O1217" s="24">
        <f>IF(Occurrence!J1217&gt;0,COUNTIFS(Occurrence!$J$2:$J$2441,"&gt;0",Occurrence!$J$2:$J$2441,"&lt;="&amp;Occurrence!J1217)/($B$8+1),0)</f>
        <v/>
      </c>
      <c r="P1217" s="16">
        <f>IF(Occurrence!J1217&gt;0,_xlfn.PERCENTILE.INC(Data!$O$2:$O$2441,($B$4+O1217*($B$5-1))/($B$3-1)),0)</f>
        <v/>
      </c>
      <c r="Q1217" s="16">
        <f>IF(Occurrence!J1217&gt;0,_xlfn.PERCENTILE.INC(Occurrence!$I$2:$I$2441,($B$6+O1217*($B$7-1))/($B$3-1)),0)</f>
        <v/>
      </c>
      <c r="R1217" s="16">
        <f>IF(Occurrence!J1217&gt;0,Occurrence!J1217/Q1217,0)</f>
        <v/>
      </c>
      <c r="S1217" s="9">
        <f>IF(Occurrence!J1217&gt;0,P1217*R1217,0)</f>
        <v/>
      </c>
      <c r="T1217" s="24">
        <f>IF(Occurrence!K1217&gt;0,COUNTIFS(Occurrence!$K$2:$K$2441,"&gt;0",Occurrence!$K$2:$K$2441,"&lt;="&amp;Occurrence!K1217)/($B$9+1),0)</f>
        <v/>
      </c>
      <c r="U1217" s="16">
        <f>IF(Occurrence!K1217&gt;0,_xlfn.PERCENTILE.INC(Data!$O$2:$O$2441,($B$4+T1217*($B$5-1))/($B$3-1)),0)</f>
        <v/>
      </c>
      <c r="V1217" s="16">
        <f>IF(Occurrence!K1217&gt;0,_xlfn.PERCENTILE.INC(Occurrence!$I$2:$I$2441,($B$6+T1217*($B$7-1))/($B$3-1)),0)</f>
        <v/>
      </c>
      <c r="W1217" s="16">
        <f>IF(Occurrence!K1217&gt;0,Occurrence!K1217/V1217,0)</f>
        <v/>
      </c>
      <c r="X1217" s="9">
        <f>IF(Occurrence!K1217&gt;0,U1217*W1217,0)</f>
        <v/>
      </c>
      <c r="Y1217" s="24">
        <f>COUNTIF(Data!$X$2:$X$2441,"&lt;="&amp;Data!X1217)/($B$3+1)</f>
        <v/>
      </c>
      <c r="Z1217" s="16">
        <f>_xlfn.PERCENTILE.INC(Data!$U$2:$U$2441,Y1217)</f>
        <v/>
      </c>
      <c r="AA1217" s="16">
        <f>_xlfn.PERCENTILE.INC(Data!$V$2:$V$2441,Y1217)</f>
        <v/>
      </c>
      <c r="AB1217" s="16">
        <f>Data!X1217-AA1217</f>
        <v/>
      </c>
      <c r="AC1217" s="9">
        <f>Z1217+AB1217</f>
        <v/>
      </c>
      <c r="AD1217" s="24">
        <f>COUNTIF(Data!$Y$2:$Y$2441,"&lt;="&amp;Data!Y1217)/($B$3+1)</f>
        <v/>
      </c>
      <c r="AE1217" s="16">
        <f>_xlfn.PERCENTILE.INC(Data!$U$2:$U$2441,AD1217)</f>
        <v/>
      </c>
      <c r="AF1217" s="16">
        <f>_xlfn.PERCENTILE.INC(Data!$V$2:$V$2441,AD1217)</f>
        <v/>
      </c>
      <c r="AG1217" s="16">
        <f>Data!Y1217-AF1217</f>
        <v/>
      </c>
      <c r="AH1217" s="9">
        <f>AE1217+AG1217</f>
        <v/>
      </c>
    </row>
    <row r="1218">
      <c r="N1218" s="14">
        <f>Data!A1218</f>
        <v/>
      </c>
      <c r="O1218" s="24">
        <f>IF(Occurrence!J1218&gt;0,COUNTIFS(Occurrence!$J$2:$J$2441,"&gt;0",Occurrence!$J$2:$J$2441,"&lt;="&amp;Occurrence!J1218)/($B$8+1),0)</f>
        <v/>
      </c>
      <c r="P1218" s="16">
        <f>IF(Occurrence!J1218&gt;0,_xlfn.PERCENTILE.INC(Data!$O$2:$O$2441,($B$4+O1218*($B$5-1))/($B$3-1)),0)</f>
        <v/>
      </c>
      <c r="Q1218" s="16">
        <f>IF(Occurrence!J1218&gt;0,_xlfn.PERCENTILE.INC(Occurrence!$I$2:$I$2441,($B$6+O1218*($B$7-1))/($B$3-1)),0)</f>
        <v/>
      </c>
      <c r="R1218" s="16">
        <f>IF(Occurrence!J1218&gt;0,Occurrence!J1218/Q1218,0)</f>
        <v/>
      </c>
      <c r="S1218" s="9">
        <f>IF(Occurrence!J1218&gt;0,P1218*R1218,0)</f>
        <v/>
      </c>
      <c r="T1218" s="24">
        <f>IF(Occurrence!K1218&gt;0,COUNTIFS(Occurrence!$K$2:$K$2441,"&gt;0",Occurrence!$K$2:$K$2441,"&lt;="&amp;Occurrence!K1218)/($B$9+1),0)</f>
        <v/>
      </c>
      <c r="U1218" s="16">
        <f>IF(Occurrence!K1218&gt;0,_xlfn.PERCENTILE.INC(Data!$O$2:$O$2441,($B$4+T1218*($B$5-1))/($B$3-1)),0)</f>
        <v/>
      </c>
      <c r="V1218" s="16">
        <f>IF(Occurrence!K1218&gt;0,_xlfn.PERCENTILE.INC(Occurrence!$I$2:$I$2441,($B$6+T1218*($B$7-1))/($B$3-1)),0)</f>
        <v/>
      </c>
      <c r="W1218" s="16">
        <f>IF(Occurrence!K1218&gt;0,Occurrence!K1218/V1218,0)</f>
        <v/>
      </c>
      <c r="X1218" s="9">
        <f>IF(Occurrence!K1218&gt;0,U1218*W1218,0)</f>
        <v/>
      </c>
      <c r="Y1218" s="24">
        <f>COUNTIF(Data!$X$2:$X$2441,"&lt;="&amp;Data!X1218)/($B$3+1)</f>
        <v/>
      </c>
      <c r="Z1218" s="16">
        <f>_xlfn.PERCENTILE.INC(Data!$U$2:$U$2441,Y1218)</f>
        <v/>
      </c>
      <c r="AA1218" s="16">
        <f>_xlfn.PERCENTILE.INC(Data!$V$2:$V$2441,Y1218)</f>
        <v/>
      </c>
      <c r="AB1218" s="16">
        <f>Data!X1218-AA1218</f>
        <v/>
      </c>
      <c r="AC1218" s="9">
        <f>Z1218+AB1218</f>
        <v/>
      </c>
      <c r="AD1218" s="24">
        <f>COUNTIF(Data!$Y$2:$Y$2441,"&lt;="&amp;Data!Y1218)/($B$3+1)</f>
        <v/>
      </c>
      <c r="AE1218" s="16">
        <f>_xlfn.PERCENTILE.INC(Data!$U$2:$U$2441,AD1218)</f>
        <v/>
      </c>
      <c r="AF1218" s="16">
        <f>_xlfn.PERCENTILE.INC(Data!$V$2:$V$2441,AD1218)</f>
        <v/>
      </c>
      <c r="AG1218" s="16">
        <f>Data!Y1218-AF1218</f>
        <v/>
      </c>
      <c r="AH1218" s="9">
        <f>AE1218+AG1218</f>
        <v/>
      </c>
    </row>
    <row r="1219">
      <c r="N1219" s="14">
        <f>Data!A1219</f>
        <v/>
      </c>
      <c r="O1219" s="24">
        <f>IF(Occurrence!J1219&gt;0,COUNTIFS(Occurrence!$J$2:$J$2441,"&gt;0",Occurrence!$J$2:$J$2441,"&lt;="&amp;Occurrence!J1219)/($B$8+1),0)</f>
        <v/>
      </c>
      <c r="P1219" s="16">
        <f>IF(Occurrence!J1219&gt;0,_xlfn.PERCENTILE.INC(Data!$O$2:$O$2441,($B$4+O1219*($B$5-1))/($B$3-1)),0)</f>
        <v/>
      </c>
      <c r="Q1219" s="16">
        <f>IF(Occurrence!J1219&gt;0,_xlfn.PERCENTILE.INC(Occurrence!$I$2:$I$2441,($B$6+O1219*($B$7-1))/($B$3-1)),0)</f>
        <v/>
      </c>
      <c r="R1219" s="16">
        <f>IF(Occurrence!J1219&gt;0,Occurrence!J1219/Q1219,0)</f>
        <v/>
      </c>
      <c r="S1219" s="9">
        <f>IF(Occurrence!J1219&gt;0,P1219*R1219,0)</f>
        <v/>
      </c>
      <c r="T1219" s="24">
        <f>IF(Occurrence!K1219&gt;0,COUNTIFS(Occurrence!$K$2:$K$2441,"&gt;0",Occurrence!$K$2:$K$2441,"&lt;="&amp;Occurrence!K1219)/($B$9+1),0)</f>
        <v/>
      </c>
      <c r="U1219" s="16">
        <f>IF(Occurrence!K1219&gt;0,_xlfn.PERCENTILE.INC(Data!$O$2:$O$2441,($B$4+T1219*($B$5-1))/($B$3-1)),0)</f>
        <v/>
      </c>
      <c r="V1219" s="16">
        <f>IF(Occurrence!K1219&gt;0,_xlfn.PERCENTILE.INC(Occurrence!$I$2:$I$2441,($B$6+T1219*($B$7-1))/($B$3-1)),0)</f>
        <v/>
      </c>
      <c r="W1219" s="16">
        <f>IF(Occurrence!K1219&gt;0,Occurrence!K1219/V1219,0)</f>
        <v/>
      </c>
      <c r="X1219" s="9">
        <f>IF(Occurrence!K1219&gt;0,U1219*W1219,0)</f>
        <v/>
      </c>
      <c r="Y1219" s="24">
        <f>COUNTIF(Data!$X$2:$X$2441,"&lt;="&amp;Data!X1219)/($B$3+1)</f>
        <v/>
      </c>
      <c r="Z1219" s="16">
        <f>_xlfn.PERCENTILE.INC(Data!$U$2:$U$2441,Y1219)</f>
        <v/>
      </c>
      <c r="AA1219" s="16">
        <f>_xlfn.PERCENTILE.INC(Data!$V$2:$V$2441,Y1219)</f>
        <v/>
      </c>
      <c r="AB1219" s="16">
        <f>Data!X1219-AA1219</f>
        <v/>
      </c>
      <c r="AC1219" s="9">
        <f>Z1219+AB1219</f>
        <v/>
      </c>
      <c r="AD1219" s="24">
        <f>COUNTIF(Data!$Y$2:$Y$2441,"&lt;="&amp;Data!Y1219)/($B$3+1)</f>
        <v/>
      </c>
      <c r="AE1219" s="16">
        <f>_xlfn.PERCENTILE.INC(Data!$U$2:$U$2441,AD1219)</f>
        <v/>
      </c>
      <c r="AF1219" s="16">
        <f>_xlfn.PERCENTILE.INC(Data!$V$2:$V$2441,AD1219)</f>
        <v/>
      </c>
      <c r="AG1219" s="16">
        <f>Data!Y1219-AF1219</f>
        <v/>
      </c>
      <c r="AH1219" s="9">
        <f>AE1219+AG1219</f>
        <v/>
      </c>
    </row>
    <row r="1220">
      <c r="N1220" s="14">
        <f>Data!A1220</f>
        <v/>
      </c>
      <c r="O1220" s="24">
        <f>IF(Occurrence!J1220&gt;0,COUNTIFS(Occurrence!$J$2:$J$2441,"&gt;0",Occurrence!$J$2:$J$2441,"&lt;="&amp;Occurrence!J1220)/($B$8+1),0)</f>
        <v/>
      </c>
      <c r="P1220" s="16">
        <f>IF(Occurrence!J1220&gt;0,_xlfn.PERCENTILE.INC(Data!$O$2:$O$2441,($B$4+O1220*($B$5-1))/($B$3-1)),0)</f>
        <v/>
      </c>
      <c r="Q1220" s="16">
        <f>IF(Occurrence!J1220&gt;0,_xlfn.PERCENTILE.INC(Occurrence!$I$2:$I$2441,($B$6+O1220*($B$7-1))/($B$3-1)),0)</f>
        <v/>
      </c>
      <c r="R1220" s="16">
        <f>IF(Occurrence!J1220&gt;0,Occurrence!J1220/Q1220,0)</f>
        <v/>
      </c>
      <c r="S1220" s="9">
        <f>IF(Occurrence!J1220&gt;0,P1220*R1220,0)</f>
        <v/>
      </c>
      <c r="T1220" s="24">
        <f>IF(Occurrence!K1220&gt;0,COUNTIFS(Occurrence!$K$2:$K$2441,"&gt;0",Occurrence!$K$2:$K$2441,"&lt;="&amp;Occurrence!K1220)/($B$9+1),0)</f>
        <v/>
      </c>
      <c r="U1220" s="16">
        <f>IF(Occurrence!K1220&gt;0,_xlfn.PERCENTILE.INC(Data!$O$2:$O$2441,($B$4+T1220*($B$5-1))/($B$3-1)),0)</f>
        <v/>
      </c>
      <c r="V1220" s="16">
        <f>IF(Occurrence!K1220&gt;0,_xlfn.PERCENTILE.INC(Occurrence!$I$2:$I$2441,($B$6+T1220*($B$7-1))/($B$3-1)),0)</f>
        <v/>
      </c>
      <c r="W1220" s="16">
        <f>IF(Occurrence!K1220&gt;0,Occurrence!K1220/V1220,0)</f>
        <v/>
      </c>
      <c r="X1220" s="9">
        <f>IF(Occurrence!K1220&gt;0,U1220*W1220,0)</f>
        <v/>
      </c>
      <c r="Y1220" s="24">
        <f>COUNTIF(Data!$X$2:$X$2441,"&lt;="&amp;Data!X1220)/($B$3+1)</f>
        <v/>
      </c>
      <c r="Z1220" s="16">
        <f>_xlfn.PERCENTILE.INC(Data!$U$2:$U$2441,Y1220)</f>
        <v/>
      </c>
      <c r="AA1220" s="16">
        <f>_xlfn.PERCENTILE.INC(Data!$V$2:$V$2441,Y1220)</f>
        <v/>
      </c>
      <c r="AB1220" s="16">
        <f>Data!X1220-AA1220</f>
        <v/>
      </c>
      <c r="AC1220" s="9">
        <f>Z1220+AB1220</f>
        <v/>
      </c>
      <c r="AD1220" s="24">
        <f>COUNTIF(Data!$Y$2:$Y$2441,"&lt;="&amp;Data!Y1220)/($B$3+1)</f>
        <v/>
      </c>
      <c r="AE1220" s="16">
        <f>_xlfn.PERCENTILE.INC(Data!$U$2:$U$2441,AD1220)</f>
        <v/>
      </c>
      <c r="AF1220" s="16">
        <f>_xlfn.PERCENTILE.INC(Data!$V$2:$V$2441,AD1220)</f>
        <v/>
      </c>
      <c r="AG1220" s="16">
        <f>Data!Y1220-AF1220</f>
        <v/>
      </c>
      <c r="AH1220" s="9">
        <f>AE1220+AG1220</f>
        <v/>
      </c>
    </row>
    <row r="1221">
      <c r="N1221" s="14">
        <f>Data!A1221</f>
        <v/>
      </c>
      <c r="O1221" s="24">
        <f>IF(Occurrence!J1221&gt;0,COUNTIFS(Occurrence!$J$2:$J$2441,"&gt;0",Occurrence!$J$2:$J$2441,"&lt;="&amp;Occurrence!J1221)/($B$8+1),0)</f>
        <v/>
      </c>
      <c r="P1221" s="16">
        <f>IF(Occurrence!J1221&gt;0,_xlfn.PERCENTILE.INC(Data!$O$2:$O$2441,($B$4+O1221*($B$5-1))/($B$3-1)),0)</f>
        <v/>
      </c>
      <c r="Q1221" s="16">
        <f>IF(Occurrence!J1221&gt;0,_xlfn.PERCENTILE.INC(Occurrence!$I$2:$I$2441,($B$6+O1221*($B$7-1))/($B$3-1)),0)</f>
        <v/>
      </c>
      <c r="R1221" s="16">
        <f>IF(Occurrence!J1221&gt;0,Occurrence!J1221/Q1221,0)</f>
        <v/>
      </c>
      <c r="S1221" s="9">
        <f>IF(Occurrence!J1221&gt;0,P1221*R1221,0)</f>
        <v/>
      </c>
      <c r="T1221" s="24">
        <f>IF(Occurrence!K1221&gt;0,COUNTIFS(Occurrence!$K$2:$K$2441,"&gt;0",Occurrence!$K$2:$K$2441,"&lt;="&amp;Occurrence!K1221)/($B$9+1),0)</f>
        <v/>
      </c>
      <c r="U1221" s="16">
        <f>IF(Occurrence!K1221&gt;0,_xlfn.PERCENTILE.INC(Data!$O$2:$O$2441,($B$4+T1221*($B$5-1))/($B$3-1)),0)</f>
        <v/>
      </c>
      <c r="V1221" s="16">
        <f>IF(Occurrence!K1221&gt;0,_xlfn.PERCENTILE.INC(Occurrence!$I$2:$I$2441,($B$6+T1221*($B$7-1))/($B$3-1)),0)</f>
        <v/>
      </c>
      <c r="W1221" s="16">
        <f>IF(Occurrence!K1221&gt;0,Occurrence!K1221/V1221,0)</f>
        <v/>
      </c>
      <c r="X1221" s="9">
        <f>IF(Occurrence!K1221&gt;0,U1221*W1221,0)</f>
        <v/>
      </c>
      <c r="Y1221" s="24">
        <f>COUNTIF(Data!$X$2:$X$2441,"&lt;="&amp;Data!X1221)/($B$3+1)</f>
        <v/>
      </c>
      <c r="Z1221" s="16">
        <f>_xlfn.PERCENTILE.INC(Data!$U$2:$U$2441,Y1221)</f>
        <v/>
      </c>
      <c r="AA1221" s="16">
        <f>_xlfn.PERCENTILE.INC(Data!$V$2:$V$2441,Y1221)</f>
        <v/>
      </c>
      <c r="AB1221" s="16">
        <f>Data!X1221-AA1221</f>
        <v/>
      </c>
      <c r="AC1221" s="9">
        <f>Z1221+AB1221</f>
        <v/>
      </c>
      <c r="AD1221" s="24">
        <f>COUNTIF(Data!$Y$2:$Y$2441,"&lt;="&amp;Data!Y1221)/($B$3+1)</f>
        <v/>
      </c>
      <c r="AE1221" s="16">
        <f>_xlfn.PERCENTILE.INC(Data!$U$2:$U$2441,AD1221)</f>
        <v/>
      </c>
      <c r="AF1221" s="16">
        <f>_xlfn.PERCENTILE.INC(Data!$V$2:$V$2441,AD1221)</f>
        <v/>
      </c>
      <c r="AG1221" s="16">
        <f>Data!Y1221-AF1221</f>
        <v/>
      </c>
      <c r="AH1221" s="9">
        <f>AE1221+AG1221</f>
        <v/>
      </c>
    </row>
    <row r="1222">
      <c r="N1222" s="14">
        <f>Data!A1222</f>
        <v/>
      </c>
      <c r="O1222" s="24">
        <f>IF(Occurrence!J1222&gt;0,COUNTIFS(Occurrence!$J$2:$J$2441,"&gt;0",Occurrence!$J$2:$J$2441,"&lt;="&amp;Occurrence!J1222)/($B$8+1),0)</f>
        <v/>
      </c>
      <c r="P1222" s="16">
        <f>IF(Occurrence!J1222&gt;0,_xlfn.PERCENTILE.INC(Data!$O$2:$O$2441,($B$4+O1222*($B$5-1))/($B$3-1)),0)</f>
        <v/>
      </c>
      <c r="Q1222" s="16">
        <f>IF(Occurrence!J1222&gt;0,_xlfn.PERCENTILE.INC(Occurrence!$I$2:$I$2441,($B$6+O1222*($B$7-1))/($B$3-1)),0)</f>
        <v/>
      </c>
      <c r="R1222" s="16">
        <f>IF(Occurrence!J1222&gt;0,Occurrence!J1222/Q1222,0)</f>
        <v/>
      </c>
      <c r="S1222" s="9">
        <f>IF(Occurrence!J1222&gt;0,P1222*R1222,0)</f>
        <v/>
      </c>
      <c r="T1222" s="24">
        <f>IF(Occurrence!K1222&gt;0,COUNTIFS(Occurrence!$K$2:$K$2441,"&gt;0",Occurrence!$K$2:$K$2441,"&lt;="&amp;Occurrence!K1222)/($B$9+1),0)</f>
        <v/>
      </c>
      <c r="U1222" s="16">
        <f>IF(Occurrence!K1222&gt;0,_xlfn.PERCENTILE.INC(Data!$O$2:$O$2441,($B$4+T1222*($B$5-1))/($B$3-1)),0)</f>
        <v/>
      </c>
      <c r="V1222" s="16">
        <f>IF(Occurrence!K1222&gt;0,_xlfn.PERCENTILE.INC(Occurrence!$I$2:$I$2441,($B$6+T1222*($B$7-1))/($B$3-1)),0)</f>
        <v/>
      </c>
      <c r="W1222" s="16">
        <f>IF(Occurrence!K1222&gt;0,Occurrence!K1222/V1222,0)</f>
        <v/>
      </c>
      <c r="X1222" s="9">
        <f>IF(Occurrence!K1222&gt;0,U1222*W1222,0)</f>
        <v/>
      </c>
      <c r="Y1222" s="24">
        <f>COUNTIF(Data!$X$2:$X$2441,"&lt;="&amp;Data!X1222)/($B$3+1)</f>
        <v/>
      </c>
      <c r="Z1222" s="16">
        <f>_xlfn.PERCENTILE.INC(Data!$U$2:$U$2441,Y1222)</f>
        <v/>
      </c>
      <c r="AA1222" s="16">
        <f>_xlfn.PERCENTILE.INC(Data!$V$2:$V$2441,Y1222)</f>
        <v/>
      </c>
      <c r="AB1222" s="16">
        <f>Data!X1222-AA1222</f>
        <v/>
      </c>
      <c r="AC1222" s="9">
        <f>Z1222+AB1222</f>
        <v/>
      </c>
      <c r="AD1222" s="24">
        <f>COUNTIF(Data!$Y$2:$Y$2441,"&lt;="&amp;Data!Y1222)/($B$3+1)</f>
        <v/>
      </c>
      <c r="AE1222" s="16">
        <f>_xlfn.PERCENTILE.INC(Data!$U$2:$U$2441,AD1222)</f>
        <v/>
      </c>
      <c r="AF1222" s="16">
        <f>_xlfn.PERCENTILE.INC(Data!$V$2:$V$2441,AD1222)</f>
        <v/>
      </c>
      <c r="AG1222" s="16">
        <f>Data!Y1222-AF1222</f>
        <v/>
      </c>
      <c r="AH1222" s="9">
        <f>AE1222+AG1222</f>
        <v/>
      </c>
    </row>
    <row r="1223">
      <c r="N1223" s="14">
        <f>Data!A1223</f>
        <v/>
      </c>
      <c r="O1223" s="24">
        <f>IF(Occurrence!J1223&gt;0,COUNTIFS(Occurrence!$J$2:$J$2441,"&gt;0",Occurrence!$J$2:$J$2441,"&lt;="&amp;Occurrence!J1223)/($B$8+1),0)</f>
        <v/>
      </c>
      <c r="P1223" s="16">
        <f>IF(Occurrence!J1223&gt;0,_xlfn.PERCENTILE.INC(Data!$O$2:$O$2441,($B$4+O1223*($B$5-1))/($B$3-1)),0)</f>
        <v/>
      </c>
      <c r="Q1223" s="16">
        <f>IF(Occurrence!J1223&gt;0,_xlfn.PERCENTILE.INC(Occurrence!$I$2:$I$2441,($B$6+O1223*($B$7-1))/($B$3-1)),0)</f>
        <v/>
      </c>
      <c r="R1223" s="16">
        <f>IF(Occurrence!J1223&gt;0,Occurrence!J1223/Q1223,0)</f>
        <v/>
      </c>
      <c r="S1223" s="9">
        <f>IF(Occurrence!J1223&gt;0,P1223*R1223,0)</f>
        <v/>
      </c>
      <c r="T1223" s="24">
        <f>IF(Occurrence!K1223&gt;0,COUNTIFS(Occurrence!$K$2:$K$2441,"&gt;0",Occurrence!$K$2:$K$2441,"&lt;="&amp;Occurrence!K1223)/($B$9+1),0)</f>
        <v/>
      </c>
      <c r="U1223" s="16">
        <f>IF(Occurrence!K1223&gt;0,_xlfn.PERCENTILE.INC(Data!$O$2:$O$2441,($B$4+T1223*($B$5-1))/($B$3-1)),0)</f>
        <v/>
      </c>
      <c r="V1223" s="16">
        <f>IF(Occurrence!K1223&gt;0,_xlfn.PERCENTILE.INC(Occurrence!$I$2:$I$2441,($B$6+T1223*($B$7-1))/($B$3-1)),0)</f>
        <v/>
      </c>
      <c r="W1223" s="16">
        <f>IF(Occurrence!K1223&gt;0,Occurrence!K1223/V1223,0)</f>
        <v/>
      </c>
      <c r="X1223" s="9">
        <f>IF(Occurrence!K1223&gt;0,U1223*W1223,0)</f>
        <v/>
      </c>
      <c r="Y1223" s="24">
        <f>COUNTIF(Data!$X$2:$X$2441,"&lt;="&amp;Data!X1223)/($B$3+1)</f>
        <v/>
      </c>
      <c r="Z1223" s="16">
        <f>_xlfn.PERCENTILE.INC(Data!$U$2:$U$2441,Y1223)</f>
        <v/>
      </c>
      <c r="AA1223" s="16">
        <f>_xlfn.PERCENTILE.INC(Data!$V$2:$V$2441,Y1223)</f>
        <v/>
      </c>
      <c r="AB1223" s="16">
        <f>Data!X1223-AA1223</f>
        <v/>
      </c>
      <c r="AC1223" s="9">
        <f>Z1223+AB1223</f>
        <v/>
      </c>
      <c r="AD1223" s="24">
        <f>COUNTIF(Data!$Y$2:$Y$2441,"&lt;="&amp;Data!Y1223)/($B$3+1)</f>
        <v/>
      </c>
      <c r="AE1223" s="16">
        <f>_xlfn.PERCENTILE.INC(Data!$U$2:$U$2441,AD1223)</f>
        <v/>
      </c>
      <c r="AF1223" s="16">
        <f>_xlfn.PERCENTILE.INC(Data!$V$2:$V$2441,AD1223)</f>
        <v/>
      </c>
      <c r="AG1223" s="16">
        <f>Data!Y1223-AF1223</f>
        <v/>
      </c>
      <c r="AH1223" s="9">
        <f>AE1223+AG1223</f>
        <v/>
      </c>
    </row>
    <row r="1224">
      <c r="N1224" s="14">
        <f>Data!A1224</f>
        <v/>
      </c>
      <c r="O1224" s="24">
        <f>IF(Occurrence!J1224&gt;0,COUNTIFS(Occurrence!$J$2:$J$2441,"&gt;0",Occurrence!$J$2:$J$2441,"&lt;="&amp;Occurrence!J1224)/($B$8+1),0)</f>
        <v/>
      </c>
      <c r="P1224" s="16">
        <f>IF(Occurrence!J1224&gt;0,_xlfn.PERCENTILE.INC(Data!$O$2:$O$2441,($B$4+O1224*($B$5-1))/($B$3-1)),0)</f>
        <v/>
      </c>
      <c r="Q1224" s="16">
        <f>IF(Occurrence!J1224&gt;0,_xlfn.PERCENTILE.INC(Occurrence!$I$2:$I$2441,($B$6+O1224*($B$7-1))/($B$3-1)),0)</f>
        <v/>
      </c>
      <c r="R1224" s="16">
        <f>IF(Occurrence!J1224&gt;0,Occurrence!J1224/Q1224,0)</f>
        <v/>
      </c>
      <c r="S1224" s="9">
        <f>IF(Occurrence!J1224&gt;0,P1224*R1224,0)</f>
        <v/>
      </c>
      <c r="T1224" s="24">
        <f>IF(Occurrence!K1224&gt;0,COUNTIFS(Occurrence!$K$2:$K$2441,"&gt;0",Occurrence!$K$2:$K$2441,"&lt;="&amp;Occurrence!K1224)/($B$9+1),0)</f>
        <v/>
      </c>
      <c r="U1224" s="16">
        <f>IF(Occurrence!K1224&gt;0,_xlfn.PERCENTILE.INC(Data!$O$2:$O$2441,($B$4+T1224*($B$5-1))/($B$3-1)),0)</f>
        <v/>
      </c>
      <c r="V1224" s="16">
        <f>IF(Occurrence!K1224&gt;0,_xlfn.PERCENTILE.INC(Occurrence!$I$2:$I$2441,($B$6+T1224*($B$7-1))/($B$3-1)),0)</f>
        <v/>
      </c>
      <c r="W1224" s="16">
        <f>IF(Occurrence!K1224&gt;0,Occurrence!K1224/V1224,0)</f>
        <v/>
      </c>
      <c r="X1224" s="9">
        <f>IF(Occurrence!K1224&gt;0,U1224*W1224,0)</f>
        <v/>
      </c>
      <c r="Y1224" s="24">
        <f>COUNTIF(Data!$X$2:$X$2441,"&lt;="&amp;Data!X1224)/($B$3+1)</f>
        <v/>
      </c>
      <c r="Z1224" s="16">
        <f>_xlfn.PERCENTILE.INC(Data!$U$2:$U$2441,Y1224)</f>
        <v/>
      </c>
      <c r="AA1224" s="16">
        <f>_xlfn.PERCENTILE.INC(Data!$V$2:$V$2441,Y1224)</f>
        <v/>
      </c>
      <c r="AB1224" s="16">
        <f>Data!X1224-AA1224</f>
        <v/>
      </c>
      <c r="AC1224" s="9">
        <f>Z1224+AB1224</f>
        <v/>
      </c>
      <c r="AD1224" s="24">
        <f>COUNTIF(Data!$Y$2:$Y$2441,"&lt;="&amp;Data!Y1224)/($B$3+1)</f>
        <v/>
      </c>
      <c r="AE1224" s="16">
        <f>_xlfn.PERCENTILE.INC(Data!$U$2:$U$2441,AD1224)</f>
        <v/>
      </c>
      <c r="AF1224" s="16">
        <f>_xlfn.PERCENTILE.INC(Data!$V$2:$V$2441,AD1224)</f>
        <v/>
      </c>
      <c r="AG1224" s="16">
        <f>Data!Y1224-AF1224</f>
        <v/>
      </c>
      <c r="AH1224" s="9">
        <f>AE1224+AG1224</f>
        <v/>
      </c>
    </row>
    <row r="1225">
      <c r="N1225" s="14">
        <f>Data!A1225</f>
        <v/>
      </c>
      <c r="O1225" s="24">
        <f>IF(Occurrence!J1225&gt;0,COUNTIFS(Occurrence!$J$2:$J$2441,"&gt;0",Occurrence!$J$2:$J$2441,"&lt;="&amp;Occurrence!J1225)/($B$8+1),0)</f>
        <v/>
      </c>
      <c r="P1225" s="16">
        <f>IF(Occurrence!J1225&gt;0,_xlfn.PERCENTILE.INC(Data!$O$2:$O$2441,($B$4+O1225*($B$5-1))/($B$3-1)),0)</f>
        <v/>
      </c>
      <c r="Q1225" s="16">
        <f>IF(Occurrence!J1225&gt;0,_xlfn.PERCENTILE.INC(Occurrence!$I$2:$I$2441,($B$6+O1225*($B$7-1))/($B$3-1)),0)</f>
        <v/>
      </c>
      <c r="R1225" s="16">
        <f>IF(Occurrence!J1225&gt;0,Occurrence!J1225/Q1225,0)</f>
        <v/>
      </c>
      <c r="S1225" s="9">
        <f>IF(Occurrence!J1225&gt;0,P1225*R1225,0)</f>
        <v/>
      </c>
      <c r="T1225" s="24">
        <f>IF(Occurrence!K1225&gt;0,COUNTIFS(Occurrence!$K$2:$K$2441,"&gt;0",Occurrence!$K$2:$K$2441,"&lt;="&amp;Occurrence!K1225)/($B$9+1),0)</f>
        <v/>
      </c>
      <c r="U1225" s="16">
        <f>IF(Occurrence!K1225&gt;0,_xlfn.PERCENTILE.INC(Data!$O$2:$O$2441,($B$4+T1225*($B$5-1))/($B$3-1)),0)</f>
        <v/>
      </c>
      <c r="V1225" s="16">
        <f>IF(Occurrence!K1225&gt;0,_xlfn.PERCENTILE.INC(Occurrence!$I$2:$I$2441,($B$6+T1225*($B$7-1))/($B$3-1)),0)</f>
        <v/>
      </c>
      <c r="W1225" s="16">
        <f>IF(Occurrence!K1225&gt;0,Occurrence!K1225/V1225,0)</f>
        <v/>
      </c>
      <c r="X1225" s="9">
        <f>IF(Occurrence!K1225&gt;0,U1225*W1225,0)</f>
        <v/>
      </c>
      <c r="Y1225" s="24">
        <f>COUNTIF(Data!$X$2:$X$2441,"&lt;="&amp;Data!X1225)/($B$3+1)</f>
        <v/>
      </c>
      <c r="Z1225" s="16">
        <f>_xlfn.PERCENTILE.INC(Data!$U$2:$U$2441,Y1225)</f>
        <v/>
      </c>
      <c r="AA1225" s="16">
        <f>_xlfn.PERCENTILE.INC(Data!$V$2:$V$2441,Y1225)</f>
        <v/>
      </c>
      <c r="AB1225" s="16">
        <f>Data!X1225-AA1225</f>
        <v/>
      </c>
      <c r="AC1225" s="9">
        <f>Z1225+AB1225</f>
        <v/>
      </c>
      <c r="AD1225" s="24">
        <f>COUNTIF(Data!$Y$2:$Y$2441,"&lt;="&amp;Data!Y1225)/($B$3+1)</f>
        <v/>
      </c>
      <c r="AE1225" s="16">
        <f>_xlfn.PERCENTILE.INC(Data!$U$2:$U$2441,AD1225)</f>
        <v/>
      </c>
      <c r="AF1225" s="16">
        <f>_xlfn.PERCENTILE.INC(Data!$V$2:$V$2441,AD1225)</f>
        <v/>
      </c>
      <c r="AG1225" s="16">
        <f>Data!Y1225-AF1225</f>
        <v/>
      </c>
      <c r="AH1225" s="9">
        <f>AE1225+AG1225</f>
        <v/>
      </c>
    </row>
    <row r="1226">
      <c r="N1226" s="14">
        <f>Data!A1226</f>
        <v/>
      </c>
      <c r="O1226" s="24">
        <f>IF(Occurrence!J1226&gt;0,COUNTIFS(Occurrence!$J$2:$J$2441,"&gt;0",Occurrence!$J$2:$J$2441,"&lt;="&amp;Occurrence!J1226)/($B$8+1),0)</f>
        <v/>
      </c>
      <c r="P1226" s="16">
        <f>IF(Occurrence!J1226&gt;0,_xlfn.PERCENTILE.INC(Data!$O$2:$O$2441,($B$4+O1226*($B$5-1))/($B$3-1)),0)</f>
        <v/>
      </c>
      <c r="Q1226" s="16">
        <f>IF(Occurrence!J1226&gt;0,_xlfn.PERCENTILE.INC(Occurrence!$I$2:$I$2441,($B$6+O1226*($B$7-1))/($B$3-1)),0)</f>
        <v/>
      </c>
      <c r="R1226" s="16">
        <f>IF(Occurrence!J1226&gt;0,Occurrence!J1226/Q1226,0)</f>
        <v/>
      </c>
      <c r="S1226" s="9">
        <f>IF(Occurrence!J1226&gt;0,P1226*R1226,0)</f>
        <v/>
      </c>
      <c r="T1226" s="24">
        <f>IF(Occurrence!K1226&gt;0,COUNTIFS(Occurrence!$K$2:$K$2441,"&gt;0",Occurrence!$K$2:$K$2441,"&lt;="&amp;Occurrence!K1226)/($B$9+1),0)</f>
        <v/>
      </c>
      <c r="U1226" s="16">
        <f>IF(Occurrence!K1226&gt;0,_xlfn.PERCENTILE.INC(Data!$O$2:$O$2441,($B$4+T1226*($B$5-1))/($B$3-1)),0)</f>
        <v/>
      </c>
      <c r="V1226" s="16">
        <f>IF(Occurrence!K1226&gt;0,_xlfn.PERCENTILE.INC(Occurrence!$I$2:$I$2441,($B$6+T1226*($B$7-1))/($B$3-1)),0)</f>
        <v/>
      </c>
      <c r="W1226" s="16">
        <f>IF(Occurrence!K1226&gt;0,Occurrence!K1226/V1226,0)</f>
        <v/>
      </c>
      <c r="X1226" s="9">
        <f>IF(Occurrence!K1226&gt;0,U1226*W1226,0)</f>
        <v/>
      </c>
      <c r="Y1226" s="24">
        <f>COUNTIF(Data!$X$2:$X$2441,"&lt;="&amp;Data!X1226)/($B$3+1)</f>
        <v/>
      </c>
      <c r="Z1226" s="16">
        <f>_xlfn.PERCENTILE.INC(Data!$U$2:$U$2441,Y1226)</f>
        <v/>
      </c>
      <c r="AA1226" s="16">
        <f>_xlfn.PERCENTILE.INC(Data!$V$2:$V$2441,Y1226)</f>
        <v/>
      </c>
      <c r="AB1226" s="16">
        <f>Data!X1226-AA1226</f>
        <v/>
      </c>
      <c r="AC1226" s="9">
        <f>Z1226+AB1226</f>
        <v/>
      </c>
      <c r="AD1226" s="24">
        <f>COUNTIF(Data!$Y$2:$Y$2441,"&lt;="&amp;Data!Y1226)/($B$3+1)</f>
        <v/>
      </c>
      <c r="AE1226" s="16">
        <f>_xlfn.PERCENTILE.INC(Data!$U$2:$U$2441,AD1226)</f>
        <v/>
      </c>
      <c r="AF1226" s="16">
        <f>_xlfn.PERCENTILE.INC(Data!$V$2:$V$2441,AD1226)</f>
        <v/>
      </c>
      <c r="AG1226" s="16">
        <f>Data!Y1226-AF1226</f>
        <v/>
      </c>
      <c r="AH1226" s="9">
        <f>AE1226+AG1226</f>
        <v/>
      </c>
    </row>
    <row r="1227">
      <c r="N1227" s="14">
        <f>Data!A1227</f>
        <v/>
      </c>
      <c r="O1227" s="24">
        <f>IF(Occurrence!J1227&gt;0,COUNTIFS(Occurrence!$J$2:$J$2441,"&gt;0",Occurrence!$J$2:$J$2441,"&lt;="&amp;Occurrence!J1227)/($B$8+1),0)</f>
        <v/>
      </c>
      <c r="P1227" s="16">
        <f>IF(Occurrence!J1227&gt;0,_xlfn.PERCENTILE.INC(Data!$O$2:$O$2441,($B$4+O1227*($B$5-1))/($B$3-1)),0)</f>
        <v/>
      </c>
      <c r="Q1227" s="16">
        <f>IF(Occurrence!J1227&gt;0,_xlfn.PERCENTILE.INC(Occurrence!$I$2:$I$2441,($B$6+O1227*($B$7-1))/($B$3-1)),0)</f>
        <v/>
      </c>
      <c r="R1227" s="16">
        <f>IF(Occurrence!J1227&gt;0,Occurrence!J1227/Q1227,0)</f>
        <v/>
      </c>
      <c r="S1227" s="9">
        <f>IF(Occurrence!J1227&gt;0,P1227*R1227,0)</f>
        <v/>
      </c>
      <c r="T1227" s="24">
        <f>IF(Occurrence!K1227&gt;0,COUNTIFS(Occurrence!$K$2:$K$2441,"&gt;0",Occurrence!$K$2:$K$2441,"&lt;="&amp;Occurrence!K1227)/($B$9+1),0)</f>
        <v/>
      </c>
      <c r="U1227" s="16">
        <f>IF(Occurrence!K1227&gt;0,_xlfn.PERCENTILE.INC(Data!$O$2:$O$2441,($B$4+T1227*($B$5-1))/($B$3-1)),0)</f>
        <v/>
      </c>
      <c r="V1227" s="16">
        <f>IF(Occurrence!K1227&gt;0,_xlfn.PERCENTILE.INC(Occurrence!$I$2:$I$2441,($B$6+T1227*($B$7-1))/($B$3-1)),0)</f>
        <v/>
      </c>
      <c r="W1227" s="16">
        <f>IF(Occurrence!K1227&gt;0,Occurrence!K1227/V1227,0)</f>
        <v/>
      </c>
      <c r="X1227" s="9">
        <f>IF(Occurrence!K1227&gt;0,U1227*W1227,0)</f>
        <v/>
      </c>
      <c r="Y1227" s="24">
        <f>COUNTIF(Data!$X$2:$X$2441,"&lt;="&amp;Data!X1227)/($B$3+1)</f>
        <v/>
      </c>
      <c r="Z1227" s="16">
        <f>_xlfn.PERCENTILE.INC(Data!$U$2:$U$2441,Y1227)</f>
        <v/>
      </c>
      <c r="AA1227" s="16">
        <f>_xlfn.PERCENTILE.INC(Data!$V$2:$V$2441,Y1227)</f>
        <v/>
      </c>
      <c r="AB1227" s="16">
        <f>Data!X1227-AA1227</f>
        <v/>
      </c>
      <c r="AC1227" s="9">
        <f>Z1227+AB1227</f>
        <v/>
      </c>
      <c r="AD1227" s="24">
        <f>COUNTIF(Data!$Y$2:$Y$2441,"&lt;="&amp;Data!Y1227)/($B$3+1)</f>
        <v/>
      </c>
      <c r="AE1227" s="16">
        <f>_xlfn.PERCENTILE.INC(Data!$U$2:$U$2441,AD1227)</f>
        <v/>
      </c>
      <c r="AF1227" s="16">
        <f>_xlfn.PERCENTILE.INC(Data!$V$2:$V$2441,AD1227)</f>
        <v/>
      </c>
      <c r="AG1227" s="16">
        <f>Data!Y1227-AF1227</f>
        <v/>
      </c>
      <c r="AH1227" s="9">
        <f>AE1227+AG1227</f>
        <v/>
      </c>
    </row>
    <row r="1228">
      <c r="N1228" s="14">
        <f>Data!A1228</f>
        <v/>
      </c>
      <c r="O1228" s="24">
        <f>IF(Occurrence!J1228&gt;0,COUNTIFS(Occurrence!$J$2:$J$2441,"&gt;0",Occurrence!$J$2:$J$2441,"&lt;="&amp;Occurrence!J1228)/($B$8+1),0)</f>
        <v/>
      </c>
      <c r="P1228" s="16">
        <f>IF(Occurrence!J1228&gt;0,_xlfn.PERCENTILE.INC(Data!$O$2:$O$2441,($B$4+O1228*($B$5-1))/($B$3-1)),0)</f>
        <v/>
      </c>
      <c r="Q1228" s="16">
        <f>IF(Occurrence!J1228&gt;0,_xlfn.PERCENTILE.INC(Occurrence!$I$2:$I$2441,($B$6+O1228*($B$7-1))/($B$3-1)),0)</f>
        <v/>
      </c>
      <c r="R1228" s="16">
        <f>IF(Occurrence!J1228&gt;0,Occurrence!J1228/Q1228,0)</f>
        <v/>
      </c>
      <c r="S1228" s="9">
        <f>IF(Occurrence!J1228&gt;0,P1228*R1228,0)</f>
        <v/>
      </c>
      <c r="T1228" s="24">
        <f>IF(Occurrence!K1228&gt;0,COUNTIFS(Occurrence!$K$2:$K$2441,"&gt;0",Occurrence!$K$2:$K$2441,"&lt;="&amp;Occurrence!K1228)/($B$9+1),0)</f>
        <v/>
      </c>
      <c r="U1228" s="16">
        <f>IF(Occurrence!K1228&gt;0,_xlfn.PERCENTILE.INC(Data!$O$2:$O$2441,($B$4+T1228*($B$5-1))/($B$3-1)),0)</f>
        <v/>
      </c>
      <c r="V1228" s="16">
        <f>IF(Occurrence!K1228&gt;0,_xlfn.PERCENTILE.INC(Occurrence!$I$2:$I$2441,($B$6+T1228*($B$7-1))/($B$3-1)),0)</f>
        <v/>
      </c>
      <c r="W1228" s="16">
        <f>IF(Occurrence!K1228&gt;0,Occurrence!K1228/V1228,0)</f>
        <v/>
      </c>
      <c r="X1228" s="9">
        <f>IF(Occurrence!K1228&gt;0,U1228*W1228,0)</f>
        <v/>
      </c>
      <c r="Y1228" s="24">
        <f>COUNTIF(Data!$X$2:$X$2441,"&lt;="&amp;Data!X1228)/($B$3+1)</f>
        <v/>
      </c>
      <c r="Z1228" s="16">
        <f>_xlfn.PERCENTILE.INC(Data!$U$2:$U$2441,Y1228)</f>
        <v/>
      </c>
      <c r="AA1228" s="16">
        <f>_xlfn.PERCENTILE.INC(Data!$V$2:$V$2441,Y1228)</f>
        <v/>
      </c>
      <c r="AB1228" s="16">
        <f>Data!X1228-AA1228</f>
        <v/>
      </c>
      <c r="AC1228" s="9">
        <f>Z1228+AB1228</f>
        <v/>
      </c>
      <c r="AD1228" s="24">
        <f>COUNTIF(Data!$Y$2:$Y$2441,"&lt;="&amp;Data!Y1228)/($B$3+1)</f>
        <v/>
      </c>
      <c r="AE1228" s="16">
        <f>_xlfn.PERCENTILE.INC(Data!$U$2:$U$2441,AD1228)</f>
        <v/>
      </c>
      <c r="AF1228" s="16">
        <f>_xlfn.PERCENTILE.INC(Data!$V$2:$V$2441,AD1228)</f>
        <v/>
      </c>
      <c r="AG1228" s="16">
        <f>Data!Y1228-AF1228</f>
        <v/>
      </c>
      <c r="AH1228" s="9">
        <f>AE1228+AG1228</f>
        <v/>
      </c>
    </row>
    <row r="1229">
      <c r="N1229" s="14">
        <f>Data!A1229</f>
        <v/>
      </c>
      <c r="O1229" s="24">
        <f>IF(Occurrence!J1229&gt;0,COUNTIFS(Occurrence!$J$2:$J$2441,"&gt;0",Occurrence!$J$2:$J$2441,"&lt;="&amp;Occurrence!J1229)/($B$8+1),0)</f>
        <v/>
      </c>
      <c r="P1229" s="16">
        <f>IF(Occurrence!J1229&gt;0,_xlfn.PERCENTILE.INC(Data!$O$2:$O$2441,($B$4+O1229*($B$5-1))/($B$3-1)),0)</f>
        <v/>
      </c>
      <c r="Q1229" s="16">
        <f>IF(Occurrence!J1229&gt;0,_xlfn.PERCENTILE.INC(Occurrence!$I$2:$I$2441,($B$6+O1229*($B$7-1))/($B$3-1)),0)</f>
        <v/>
      </c>
      <c r="R1229" s="16">
        <f>IF(Occurrence!J1229&gt;0,Occurrence!J1229/Q1229,0)</f>
        <v/>
      </c>
      <c r="S1229" s="9">
        <f>IF(Occurrence!J1229&gt;0,P1229*R1229,0)</f>
        <v/>
      </c>
      <c r="T1229" s="24">
        <f>IF(Occurrence!K1229&gt;0,COUNTIFS(Occurrence!$K$2:$K$2441,"&gt;0",Occurrence!$K$2:$K$2441,"&lt;="&amp;Occurrence!K1229)/($B$9+1),0)</f>
        <v/>
      </c>
      <c r="U1229" s="16">
        <f>IF(Occurrence!K1229&gt;0,_xlfn.PERCENTILE.INC(Data!$O$2:$O$2441,($B$4+T1229*($B$5-1))/($B$3-1)),0)</f>
        <v/>
      </c>
      <c r="V1229" s="16">
        <f>IF(Occurrence!K1229&gt;0,_xlfn.PERCENTILE.INC(Occurrence!$I$2:$I$2441,($B$6+T1229*($B$7-1))/($B$3-1)),0)</f>
        <v/>
      </c>
      <c r="W1229" s="16">
        <f>IF(Occurrence!K1229&gt;0,Occurrence!K1229/V1229,0)</f>
        <v/>
      </c>
      <c r="X1229" s="9">
        <f>IF(Occurrence!K1229&gt;0,U1229*W1229,0)</f>
        <v/>
      </c>
      <c r="Y1229" s="24">
        <f>COUNTIF(Data!$X$2:$X$2441,"&lt;="&amp;Data!X1229)/($B$3+1)</f>
        <v/>
      </c>
      <c r="Z1229" s="16">
        <f>_xlfn.PERCENTILE.INC(Data!$U$2:$U$2441,Y1229)</f>
        <v/>
      </c>
      <c r="AA1229" s="16">
        <f>_xlfn.PERCENTILE.INC(Data!$V$2:$V$2441,Y1229)</f>
        <v/>
      </c>
      <c r="AB1229" s="16">
        <f>Data!X1229-AA1229</f>
        <v/>
      </c>
      <c r="AC1229" s="9">
        <f>Z1229+AB1229</f>
        <v/>
      </c>
      <c r="AD1229" s="24">
        <f>COUNTIF(Data!$Y$2:$Y$2441,"&lt;="&amp;Data!Y1229)/($B$3+1)</f>
        <v/>
      </c>
      <c r="AE1229" s="16">
        <f>_xlfn.PERCENTILE.INC(Data!$U$2:$U$2441,AD1229)</f>
        <v/>
      </c>
      <c r="AF1229" s="16">
        <f>_xlfn.PERCENTILE.INC(Data!$V$2:$V$2441,AD1229)</f>
        <v/>
      </c>
      <c r="AG1229" s="16">
        <f>Data!Y1229-AF1229</f>
        <v/>
      </c>
      <c r="AH1229" s="9">
        <f>AE1229+AG1229</f>
        <v/>
      </c>
    </row>
    <row r="1230">
      <c r="N1230" s="14">
        <f>Data!A1230</f>
        <v/>
      </c>
      <c r="O1230" s="24">
        <f>IF(Occurrence!J1230&gt;0,COUNTIFS(Occurrence!$J$2:$J$2441,"&gt;0",Occurrence!$J$2:$J$2441,"&lt;="&amp;Occurrence!J1230)/($B$8+1),0)</f>
        <v/>
      </c>
      <c r="P1230" s="16">
        <f>IF(Occurrence!J1230&gt;0,_xlfn.PERCENTILE.INC(Data!$O$2:$O$2441,($B$4+O1230*($B$5-1))/($B$3-1)),0)</f>
        <v/>
      </c>
      <c r="Q1230" s="16">
        <f>IF(Occurrence!J1230&gt;0,_xlfn.PERCENTILE.INC(Occurrence!$I$2:$I$2441,($B$6+O1230*($B$7-1))/($B$3-1)),0)</f>
        <v/>
      </c>
      <c r="R1230" s="16">
        <f>IF(Occurrence!J1230&gt;0,Occurrence!J1230/Q1230,0)</f>
        <v/>
      </c>
      <c r="S1230" s="9">
        <f>IF(Occurrence!J1230&gt;0,P1230*R1230,0)</f>
        <v/>
      </c>
      <c r="T1230" s="24">
        <f>IF(Occurrence!K1230&gt;0,COUNTIFS(Occurrence!$K$2:$K$2441,"&gt;0",Occurrence!$K$2:$K$2441,"&lt;="&amp;Occurrence!K1230)/($B$9+1),0)</f>
        <v/>
      </c>
      <c r="U1230" s="16">
        <f>IF(Occurrence!K1230&gt;0,_xlfn.PERCENTILE.INC(Data!$O$2:$O$2441,($B$4+T1230*($B$5-1))/($B$3-1)),0)</f>
        <v/>
      </c>
      <c r="V1230" s="16">
        <f>IF(Occurrence!K1230&gt;0,_xlfn.PERCENTILE.INC(Occurrence!$I$2:$I$2441,($B$6+T1230*($B$7-1))/($B$3-1)),0)</f>
        <v/>
      </c>
      <c r="W1230" s="16">
        <f>IF(Occurrence!K1230&gt;0,Occurrence!K1230/V1230,0)</f>
        <v/>
      </c>
      <c r="X1230" s="9">
        <f>IF(Occurrence!K1230&gt;0,U1230*W1230,0)</f>
        <v/>
      </c>
      <c r="Y1230" s="24">
        <f>COUNTIF(Data!$X$2:$X$2441,"&lt;="&amp;Data!X1230)/($B$3+1)</f>
        <v/>
      </c>
      <c r="Z1230" s="16">
        <f>_xlfn.PERCENTILE.INC(Data!$U$2:$U$2441,Y1230)</f>
        <v/>
      </c>
      <c r="AA1230" s="16">
        <f>_xlfn.PERCENTILE.INC(Data!$V$2:$V$2441,Y1230)</f>
        <v/>
      </c>
      <c r="AB1230" s="16">
        <f>Data!X1230-AA1230</f>
        <v/>
      </c>
      <c r="AC1230" s="9">
        <f>Z1230+AB1230</f>
        <v/>
      </c>
      <c r="AD1230" s="24">
        <f>COUNTIF(Data!$Y$2:$Y$2441,"&lt;="&amp;Data!Y1230)/($B$3+1)</f>
        <v/>
      </c>
      <c r="AE1230" s="16">
        <f>_xlfn.PERCENTILE.INC(Data!$U$2:$U$2441,AD1230)</f>
        <v/>
      </c>
      <c r="AF1230" s="16">
        <f>_xlfn.PERCENTILE.INC(Data!$V$2:$V$2441,AD1230)</f>
        <v/>
      </c>
      <c r="AG1230" s="16">
        <f>Data!Y1230-AF1230</f>
        <v/>
      </c>
      <c r="AH1230" s="9">
        <f>AE1230+AG1230</f>
        <v/>
      </c>
    </row>
    <row r="1231">
      <c r="N1231" s="14">
        <f>Data!A1231</f>
        <v/>
      </c>
      <c r="O1231" s="24">
        <f>IF(Occurrence!J1231&gt;0,COUNTIFS(Occurrence!$J$2:$J$2441,"&gt;0",Occurrence!$J$2:$J$2441,"&lt;="&amp;Occurrence!J1231)/($B$8+1),0)</f>
        <v/>
      </c>
      <c r="P1231" s="16">
        <f>IF(Occurrence!J1231&gt;0,_xlfn.PERCENTILE.INC(Data!$O$2:$O$2441,($B$4+O1231*($B$5-1))/($B$3-1)),0)</f>
        <v/>
      </c>
      <c r="Q1231" s="16">
        <f>IF(Occurrence!J1231&gt;0,_xlfn.PERCENTILE.INC(Occurrence!$I$2:$I$2441,($B$6+O1231*($B$7-1))/($B$3-1)),0)</f>
        <v/>
      </c>
      <c r="R1231" s="16">
        <f>IF(Occurrence!J1231&gt;0,Occurrence!J1231/Q1231,0)</f>
        <v/>
      </c>
      <c r="S1231" s="9">
        <f>IF(Occurrence!J1231&gt;0,P1231*R1231,0)</f>
        <v/>
      </c>
      <c r="T1231" s="24">
        <f>IF(Occurrence!K1231&gt;0,COUNTIFS(Occurrence!$K$2:$K$2441,"&gt;0",Occurrence!$K$2:$K$2441,"&lt;="&amp;Occurrence!K1231)/($B$9+1),0)</f>
        <v/>
      </c>
      <c r="U1231" s="16">
        <f>IF(Occurrence!K1231&gt;0,_xlfn.PERCENTILE.INC(Data!$O$2:$O$2441,($B$4+T1231*($B$5-1))/($B$3-1)),0)</f>
        <v/>
      </c>
      <c r="V1231" s="16">
        <f>IF(Occurrence!K1231&gt;0,_xlfn.PERCENTILE.INC(Occurrence!$I$2:$I$2441,($B$6+T1231*($B$7-1))/($B$3-1)),0)</f>
        <v/>
      </c>
      <c r="W1231" s="16">
        <f>IF(Occurrence!K1231&gt;0,Occurrence!K1231/V1231,0)</f>
        <v/>
      </c>
      <c r="X1231" s="9">
        <f>IF(Occurrence!K1231&gt;0,U1231*W1231,0)</f>
        <v/>
      </c>
      <c r="Y1231" s="24">
        <f>COUNTIF(Data!$X$2:$X$2441,"&lt;="&amp;Data!X1231)/($B$3+1)</f>
        <v/>
      </c>
      <c r="Z1231" s="16">
        <f>_xlfn.PERCENTILE.INC(Data!$U$2:$U$2441,Y1231)</f>
        <v/>
      </c>
      <c r="AA1231" s="16">
        <f>_xlfn.PERCENTILE.INC(Data!$V$2:$V$2441,Y1231)</f>
        <v/>
      </c>
      <c r="AB1231" s="16">
        <f>Data!X1231-AA1231</f>
        <v/>
      </c>
      <c r="AC1231" s="9">
        <f>Z1231+AB1231</f>
        <v/>
      </c>
      <c r="AD1231" s="24">
        <f>COUNTIF(Data!$Y$2:$Y$2441,"&lt;="&amp;Data!Y1231)/($B$3+1)</f>
        <v/>
      </c>
      <c r="AE1231" s="16">
        <f>_xlfn.PERCENTILE.INC(Data!$U$2:$U$2441,AD1231)</f>
        <v/>
      </c>
      <c r="AF1231" s="16">
        <f>_xlfn.PERCENTILE.INC(Data!$V$2:$V$2441,AD1231)</f>
        <v/>
      </c>
      <c r="AG1231" s="16">
        <f>Data!Y1231-AF1231</f>
        <v/>
      </c>
      <c r="AH1231" s="9">
        <f>AE1231+AG1231</f>
        <v/>
      </c>
    </row>
    <row r="1232">
      <c r="N1232" s="14">
        <f>Data!A1232</f>
        <v/>
      </c>
      <c r="O1232" s="24">
        <f>IF(Occurrence!J1232&gt;0,COUNTIFS(Occurrence!$J$2:$J$2441,"&gt;0",Occurrence!$J$2:$J$2441,"&lt;="&amp;Occurrence!J1232)/($B$8+1),0)</f>
        <v/>
      </c>
      <c r="P1232" s="16">
        <f>IF(Occurrence!J1232&gt;0,_xlfn.PERCENTILE.INC(Data!$O$2:$O$2441,($B$4+O1232*($B$5-1))/($B$3-1)),0)</f>
        <v/>
      </c>
      <c r="Q1232" s="16">
        <f>IF(Occurrence!J1232&gt;0,_xlfn.PERCENTILE.INC(Occurrence!$I$2:$I$2441,($B$6+O1232*($B$7-1))/($B$3-1)),0)</f>
        <v/>
      </c>
      <c r="R1232" s="16">
        <f>IF(Occurrence!J1232&gt;0,Occurrence!J1232/Q1232,0)</f>
        <v/>
      </c>
      <c r="S1232" s="9">
        <f>IF(Occurrence!J1232&gt;0,P1232*R1232,0)</f>
        <v/>
      </c>
      <c r="T1232" s="24">
        <f>IF(Occurrence!K1232&gt;0,COUNTIFS(Occurrence!$K$2:$K$2441,"&gt;0",Occurrence!$K$2:$K$2441,"&lt;="&amp;Occurrence!K1232)/($B$9+1),0)</f>
        <v/>
      </c>
      <c r="U1232" s="16">
        <f>IF(Occurrence!K1232&gt;0,_xlfn.PERCENTILE.INC(Data!$O$2:$O$2441,($B$4+T1232*($B$5-1))/($B$3-1)),0)</f>
        <v/>
      </c>
      <c r="V1232" s="16">
        <f>IF(Occurrence!K1232&gt;0,_xlfn.PERCENTILE.INC(Occurrence!$I$2:$I$2441,($B$6+T1232*($B$7-1))/($B$3-1)),0)</f>
        <v/>
      </c>
      <c r="W1232" s="16">
        <f>IF(Occurrence!K1232&gt;0,Occurrence!K1232/V1232,0)</f>
        <v/>
      </c>
      <c r="X1232" s="9">
        <f>IF(Occurrence!K1232&gt;0,U1232*W1232,0)</f>
        <v/>
      </c>
      <c r="Y1232" s="24">
        <f>COUNTIF(Data!$X$2:$X$2441,"&lt;="&amp;Data!X1232)/($B$3+1)</f>
        <v/>
      </c>
      <c r="Z1232" s="16">
        <f>_xlfn.PERCENTILE.INC(Data!$U$2:$U$2441,Y1232)</f>
        <v/>
      </c>
      <c r="AA1232" s="16">
        <f>_xlfn.PERCENTILE.INC(Data!$V$2:$V$2441,Y1232)</f>
        <v/>
      </c>
      <c r="AB1232" s="16">
        <f>Data!X1232-AA1232</f>
        <v/>
      </c>
      <c r="AC1232" s="9">
        <f>Z1232+AB1232</f>
        <v/>
      </c>
      <c r="AD1232" s="24">
        <f>COUNTIF(Data!$Y$2:$Y$2441,"&lt;="&amp;Data!Y1232)/($B$3+1)</f>
        <v/>
      </c>
      <c r="AE1232" s="16">
        <f>_xlfn.PERCENTILE.INC(Data!$U$2:$U$2441,AD1232)</f>
        <v/>
      </c>
      <c r="AF1232" s="16">
        <f>_xlfn.PERCENTILE.INC(Data!$V$2:$V$2441,AD1232)</f>
        <v/>
      </c>
      <c r="AG1232" s="16">
        <f>Data!Y1232-AF1232</f>
        <v/>
      </c>
      <c r="AH1232" s="9">
        <f>AE1232+AG1232</f>
        <v/>
      </c>
    </row>
    <row r="1233">
      <c r="N1233" s="14">
        <f>Data!A1233</f>
        <v/>
      </c>
      <c r="O1233" s="24">
        <f>IF(Occurrence!J1233&gt;0,COUNTIFS(Occurrence!$J$2:$J$2441,"&gt;0",Occurrence!$J$2:$J$2441,"&lt;="&amp;Occurrence!J1233)/($B$8+1),0)</f>
        <v/>
      </c>
      <c r="P1233" s="16">
        <f>IF(Occurrence!J1233&gt;0,_xlfn.PERCENTILE.INC(Data!$O$2:$O$2441,($B$4+O1233*($B$5-1))/($B$3-1)),0)</f>
        <v/>
      </c>
      <c r="Q1233" s="16">
        <f>IF(Occurrence!J1233&gt;0,_xlfn.PERCENTILE.INC(Occurrence!$I$2:$I$2441,($B$6+O1233*($B$7-1))/($B$3-1)),0)</f>
        <v/>
      </c>
      <c r="R1233" s="16">
        <f>IF(Occurrence!J1233&gt;0,Occurrence!J1233/Q1233,0)</f>
        <v/>
      </c>
      <c r="S1233" s="9">
        <f>IF(Occurrence!J1233&gt;0,P1233*R1233,0)</f>
        <v/>
      </c>
      <c r="T1233" s="24">
        <f>IF(Occurrence!K1233&gt;0,COUNTIFS(Occurrence!$K$2:$K$2441,"&gt;0",Occurrence!$K$2:$K$2441,"&lt;="&amp;Occurrence!K1233)/($B$9+1),0)</f>
        <v/>
      </c>
      <c r="U1233" s="16">
        <f>IF(Occurrence!K1233&gt;0,_xlfn.PERCENTILE.INC(Data!$O$2:$O$2441,($B$4+T1233*($B$5-1))/($B$3-1)),0)</f>
        <v/>
      </c>
      <c r="V1233" s="16">
        <f>IF(Occurrence!K1233&gt;0,_xlfn.PERCENTILE.INC(Occurrence!$I$2:$I$2441,($B$6+T1233*($B$7-1))/($B$3-1)),0)</f>
        <v/>
      </c>
      <c r="W1233" s="16">
        <f>IF(Occurrence!K1233&gt;0,Occurrence!K1233/V1233,0)</f>
        <v/>
      </c>
      <c r="X1233" s="9">
        <f>IF(Occurrence!K1233&gt;0,U1233*W1233,0)</f>
        <v/>
      </c>
      <c r="Y1233" s="24">
        <f>COUNTIF(Data!$X$2:$X$2441,"&lt;="&amp;Data!X1233)/($B$3+1)</f>
        <v/>
      </c>
      <c r="Z1233" s="16">
        <f>_xlfn.PERCENTILE.INC(Data!$U$2:$U$2441,Y1233)</f>
        <v/>
      </c>
      <c r="AA1233" s="16">
        <f>_xlfn.PERCENTILE.INC(Data!$V$2:$V$2441,Y1233)</f>
        <v/>
      </c>
      <c r="AB1233" s="16">
        <f>Data!X1233-AA1233</f>
        <v/>
      </c>
      <c r="AC1233" s="9">
        <f>Z1233+AB1233</f>
        <v/>
      </c>
      <c r="AD1233" s="24">
        <f>COUNTIF(Data!$Y$2:$Y$2441,"&lt;="&amp;Data!Y1233)/($B$3+1)</f>
        <v/>
      </c>
      <c r="AE1233" s="16">
        <f>_xlfn.PERCENTILE.INC(Data!$U$2:$U$2441,AD1233)</f>
        <v/>
      </c>
      <c r="AF1233" s="16">
        <f>_xlfn.PERCENTILE.INC(Data!$V$2:$V$2441,AD1233)</f>
        <v/>
      </c>
      <c r="AG1233" s="16">
        <f>Data!Y1233-AF1233</f>
        <v/>
      </c>
      <c r="AH1233" s="9">
        <f>AE1233+AG1233</f>
        <v/>
      </c>
    </row>
    <row r="1234">
      <c r="N1234" s="14">
        <f>Data!A1234</f>
        <v/>
      </c>
      <c r="O1234" s="24">
        <f>IF(Occurrence!J1234&gt;0,COUNTIFS(Occurrence!$J$2:$J$2441,"&gt;0",Occurrence!$J$2:$J$2441,"&lt;="&amp;Occurrence!J1234)/($B$8+1),0)</f>
        <v/>
      </c>
      <c r="P1234" s="16">
        <f>IF(Occurrence!J1234&gt;0,_xlfn.PERCENTILE.INC(Data!$O$2:$O$2441,($B$4+O1234*($B$5-1))/($B$3-1)),0)</f>
        <v/>
      </c>
      <c r="Q1234" s="16">
        <f>IF(Occurrence!J1234&gt;0,_xlfn.PERCENTILE.INC(Occurrence!$I$2:$I$2441,($B$6+O1234*($B$7-1))/($B$3-1)),0)</f>
        <v/>
      </c>
      <c r="R1234" s="16">
        <f>IF(Occurrence!J1234&gt;0,Occurrence!J1234/Q1234,0)</f>
        <v/>
      </c>
      <c r="S1234" s="9">
        <f>IF(Occurrence!J1234&gt;0,P1234*R1234,0)</f>
        <v/>
      </c>
      <c r="T1234" s="24">
        <f>IF(Occurrence!K1234&gt;0,COUNTIFS(Occurrence!$K$2:$K$2441,"&gt;0",Occurrence!$K$2:$K$2441,"&lt;="&amp;Occurrence!K1234)/($B$9+1),0)</f>
        <v/>
      </c>
      <c r="U1234" s="16">
        <f>IF(Occurrence!K1234&gt;0,_xlfn.PERCENTILE.INC(Data!$O$2:$O$2441,($B$4+T1234*($B$5-1))/($B$3-1)),0)</f>
        <v/>
      </c>
      <c r="V1234" s="16">
        <f>IF(Occurrence!K1234&gt;0,_xlfn.PERCENTILE.INC(Occurrence!$I$2:$I$2441,($B$6+T1234*($B$7-1))/($B$3-1)),0)</f>
        <v/>
      </c>
      <c r="W1234" s="16">
        <f>IF(Occurrence!K1234&gt;0,Occurrence!K1234/V1234,0)</f>
        <v/>
      </c>
      <c r="X1234" s="9">
        <f>IF(Occurrence!K1234&gt;0,U1234*W1234,0)</f>
        <v/>
      </c>
      <c r="Y1234" s="24">
        <f>COUNTIF(Data!$X$2:$X$2441,"&lt;="&amp;Data!X1234)/($B$3+1)</f>
        <v/>
      </c>
      <c r="Z1234" s="16">
        <f>_xlfn.PERCENTILE.INC(Data!$U$2:$U$2441,Y1234)</f>
        <v/>
      </c>
      <c r="AA1234" s="16">
        <f>_xlfn.PERCENTILE.INC(Data!$V$2:$V$2441,Y1234)</f>
        <v/>
      </c>
      <c r="AB1234" s="16">
        <f>Data!X1234-AA1234</f>
        <v/>
      </c>
      <c r="AC1234" s="9">
        <f>Z1234+AB1234</f>
        <v/>
      </c>
      <c r="AD1234" s="24">
        <f>COUNTIF(Data!$Y$2:$Y$2441,"&lt;="&amp;Data!Y1234)/($B$3+1)</f>
        <v/>
      </c>
      <c r="AE1234" s="16">
        <f>_xlfn.PERCENTILE.INC(Data!$U$2:$U$2441,AD1234)</f>
        <v/>
      </c>
      <c r="AF1234" s="16">
        <f>_xlfn.PERCENTILE.INC(Data!$V$2:$V$2441,AD1234)</f>
        <v/>
      </c>
      <c r="AG1234" s="16">
        <f>Data!Y1234-AF1234</f>
        <v/>
      </c>
      <c r="AH1234" s="9">
        <f>AE1234+AG1234</f>
        <v/>
      </c>
    </row>
    <row r="1235">
      <c r="N1235" s="14">
        <f>Data!A1235</f>
        <v/>
      </c>
      <c r="O1235" s="24">
        <f>IF(Occurrence!J1235&gt;0,COUNTIFS(Occurrence!$J$2:$J$2441,"&gt;0",Occurrence!$J$2:$J$2441,"&lt;="&amp;Occurrence!J1235)/($B$8+1),0)</f>
        <v/>
      </c>
      <c r="P1235" s="16">
        <f>IF(Occurrence!J1235&gt;0,_xlfn.PERCENTILE.INC(Data!$O$2:$O$2441,($B$4+O1235*($B$5-1))/($B$3-1)),0)</f>
        <v/>
      </c>
      <c r="Q1235" s="16">
        <f>IF(Occurrence!J1235&gt;0,_xlfn.PERCENTILE.INC(Occurrence!$I$2:$I$2441,($B$6+O1235*($B$7-1))/($B$3-1)),0)</f>
        <v/>
      </c>
      <c r="R1235" s="16">
        <f>IF(Occurrence!J1235&gt;0,Occurrence!J1235/Q1235,0)</f>
        <v/>
      </c>
      <c r="S1235" s="9">
        <f>IF(Occurrence!J1235&gt;0,P1235*R1235,0)</f>
        <v/>
      </c>
      <c r="T1235" s="24">
        <f>IF(Occurrence!K1235&gt;0,COUNTIFS(Occurrence!$K$2:$K$2441,"&gt;0",Occurrence!$K$2:$K$2441,"&lt;="&amp;Occurrence!K1235)/($B$9+1),0)</f>
        <v/>
      </c>
      <c r="U1235" s="16">
        <f>IF(Occurrence!K1235&gt;0,_xlfn.PERCENTILE.INC(Data!$O$2:$O$2441,($B$4+T1235*($B$5-1))/($B$3-1)),0)</f>
        <v/>
      </c>
      <c r="V1235" s="16">
        <f>IF(Occurrence!K1235&gt;0,_xlfn.PERCENTILE.INC(Occurrence!$I$2:$I$2441,($B$6+T1235*($B$7-1))/($B$3-1)),0)</f>
        <v/>
      </c>
      <c r="W1235" s="16">
        <f>IF(Occurrence!K1235&gt;0,Occurrence!K1235/V1235,0)</f>
        <v/>
      </c>
      <c r="X1235" s="9">
        <f>IF(Occurrence!K1235&gt;0,U1235*W1235,0)</f>
        <v/>
      </c>
      <c r="Y1235" s="24">
        <f>COUNTIF(Data!$X$2:$X$2441,"&lt;="&amp;Data!X1235)/($B$3+1)</f>
        <v/>
      </c>
      <c r="Z1235" s="16">
        <f>_xlfn.PERCENTILE.INC(Data!$U$2:$U$2441,Y1235)</f>
        <v/>
      </c>
      <c r="AA1235" s="16">
        <f>_xlfn.PERCENTILE.INC(Data!$V$2:$V$2441,Y1235)</f>
        <v/>
      </c>
      <c r="AB1235" s="16">
        <f>Data!X1235-AA1235</f>
        <v/>
      </c>
      <c r="AC1235" s="9">
        <f>Z1235+AB1235</f>
        <v/>
      </c>
      <c r="AD1235" s="24">
        <f>COUNTIF(Data!$Y$2:$Y$2441,"&lt;="&amp;Data!Y1235)/($B$3+1)</f>
        <v/>
      </c>
      <c r="AE1235" s="16">
        <f>_xlfn.PERCENTILE.INC(Data!$U$2:$U$2441,AD1235)</f>
        <v/>
      </c>
      <c r="AF1235" s="16">
        <f>_xlfn.PERCENTILE.INC(Data!$V$2:$V$2441,AD1235)</f>
        <v/>
      </c>
      <c r="AG1235" s="16">
        <f>Data!Y1235-AF1235</f>
        <v/>
      </c>
      <c r="AH1235" s="9">
        <f>AE1235+AG1235</f>
        <v/>
      </c>
    </row>
    <row r="1236">
      <c r="N1236" s="14">
        <f>Data!A1236</f>
        <v/>
      </c>
      <c r="O1236" s="24">
        <f>IF(Occurrence!J1236&gt;0,COUNTIFS(Occurrence!$J$2:$J$2441,"&gt;0",Occurrence!$J$2:$J$2441,"&lt;="&amp;Occurrence!J1236)/($B$8+1),0)</f>
        <v/>
      </c>
      <c r="P1236" s="16">
        <f>IF(Occurrence!J1236&gt;0,_xlfn.PERCENTILE.INC(Data!$O$2:$O$2441,($B$4+O1236*($B$5-1))/($B$3-1)),0)</f>
        <v/>
      </c>
      <c r="Q1236" s="16">
        <f>IF(Occurrence!J1236&gt;0,_xlfn.PERCENTILE.INC(Occurrence!$I$2:$I$2441,($B$6+O1236*($B$7-1))/($B$3-1)),0)</f>
        <v/>
      </c>
      <c r="R1236" s="16">
        <f>IF(Occurrence!J1236&gt;0,Occurrence!J1236/Q1236,0)</f>
        <v/>
      </c>
      <c r="S1236" s="9">
        <f>IF(Occurrence!J1236&gt;0,P1236*R1236,0)</f>
        <v/>
      </c>
      <c r="T1236" s="24">
        <f>IF(Occurrence!K1236&gt;0,COUNTIFS(Occurrence!$K$2:$K$2441,"&gt;0",Occurrence!$K$2:$K$2441,"&lt;="&amp;Occurrence!K1236)/($B$9+1),0)</f>
        <v/>
      </c>
      <c r="U1236" s="16">
        <f>IF(Occurrence!K1236&gt;0,_xlfn.PERCENTILE.INC(Data!$O$2:$O$2441,($B$4+T1236*($B$5-1))/($B$3-1)),0)</f>
        <v/>
      </c>
      <c r="V1236" s="16">
        <f>IF(Occurrence!K1236&gt;0,_xlfn.PERCENTILE.INC(Occurrence!$I$2:$I$2441,($B$6+T1236*($B$7-1))/($B$3-1)),0)</f>
        <v/>
      </c>
      <c r="W1236" s="16">
        <f>IF(Occurrence!K1236&gt;0,Occurrence!K1236/V1236,0)</f>
        <v/>
      </c>
      <c r="X1236" s="9">
        <f>IF(Occurrence!K1236&gt;0,U1236*W1236,0)</f>
        <v/>
      </c>
      <c r="Y1236" s="24">
        <f>COUNTIF(Data!$X$2:$X$2441,"&lt;="&amp;Data!X1236)/($B$3+1)</f>
        <v/>
      </c>
      <c r="Z1236" s="16">
        <f>_xlfn.PERCENTILE.INC(Data!$U$2:$U$2441,Y1236)</f>
        <v/>
      </c>
      <c r="AA1236" s="16">
        <f>_xlfn.PERCENTILE.INC(Data!$V$2:$V$2441,Y1236)</f>
        <v/>
      </c>
      <c r="AB1236" s="16">
        <f>Data!X1236-AA1236</f>
        <v/>
      </c>
      <c r="AC1236" s="9">
        <f>Z1236+AB1236</f>
        <v/>
      </c>
      <c r="AD1236" s="24">
        <f>COUNTIF(Data!$Y$2:$Y$2441,"&lt;="&amp;Data!Y1236)/($B$3+1)</f>
        <v/>
      </c>
      <c r="AE1236" s="16">
        <f>_xlfn.PERCENTILE.INC(Data!$U$2:$U$2441,AD1236)</f>
        <v/>
      </c>
      <c r="AF1236" s="16">
        <f>_xlfn.PERCENTILE.INC(Data!$V$2:$V$2441,AD1236)</f>
        <v/>
      </c>
      <c r="AG1236" s="16">
        <f>Data!Y1236-AF1236</f>
        <v/>
      </c>
      <c r="AH1236" s="9">
        <f>AE1236+AG1236</f>
        <v/>
      </c>
    </row>
    <row r="1237">
      <c r="N1237" s="14">
        <f>Data!A1237</f>
        <v/>
      </c>
      <c r="O1237" s="24">
        <f>IF(Occurrence!J1237&gt;0,COUNTIFS(Occurrence!$J$2:$J$2441,"&gt;0",Occurrence!$J$2:$J$2441,"&lt;="&amp;Occurrence!J1237)/($B$8+1),0)</f>
        <v/>
      </c>
      <c r="P1237" s="16">
        <f>IF(Occurrence!J1237&gt;0,_xlfn.PERCENTILE.INC(Data!$O$2:$O$2441,($B$4+O1237*($B$5-1))/($B$3-1)),0)</f>
        <v/>
      </c>
      <c r="Q1237" s="16">
        <f>IF(Occurrence!J1237&gt;0,_xlfn.PERCENTILE.INC(Occurrence!$I$2:$I$2441,($B$6+O1237*($B$7-1))/($B$3-1)),0)</f>
        <v/>
      </c>
      <c r="R1237" s="16">
        <f>IF(Occurrence!J1237&gt;0,Occurrence!J1237/Q1237,0)</f>
        <v/>
      </c>
      <c r="S1237" s="9">
        <f>IF(Occurrence!J1237&gt;0,P1237*R1237,0)</f>
        <v/>
      </c>
      <c r="T1237" s="24">
        <f>IF(Occurrence!K1237&gt;0,COUNTIFS(Occurrence!$K$2:$K$2441,"&gt;0",Occurrence!$K$2:$K$2441,"&lt;="&amp;Occurrence!K1237)/($B$9+1),0)</f>
        <v/>
      </c>
      <c r="U1237" s="16">
        <f>IF(Occurrence!K1237&gt;0,_xlfn.PERCENTILE.INC(Data!$O$2:$O$2441,($B$4+T1237*($B$5-1))/($B$3-1)),0)</f>
        <v/>
      </c>
      <c r="V1237" s="16">
        <f>IF(Occurrence!K1237&gt;0,_xlfn.PERCENTILE.INC(Occurrence!$I$2:$I$2441,($B$6+T1237*($B$7-1))/($B$3-1)),0)</f>
        <v/>
      </c>
      <c r="W1237" s="16">
        <f>IF(Occurrence!K1237&gt;0,Occurrence!K1237/V1237,0)</f>
        <v/>
      </c>
      <c r="X1237" s="9">
        <f>IF(Occurrence!K1237&gt;0,U1237*W1237,0)</f>
        <v/>
      </c>
      <c r="Y1237" s="24">
        <f>COUNTIF(Data!$X$2:$X$2441,"&lt;="&amp;Data!X1237)/($B$3+1)</f>
        <v/>
      </c>
      <c r="Z1237" s="16">
        <f>_xlfn.PERCENTILE.INC(Data!$U$2:$U$2441,Y1237)</f>
        <v/>
      </c>
      <c r="AA1237" s="16">
        <f>_xlfn.PERCENTILE.INC(Data!$V$2:$V$2441,Y1237)</f>
        <v/>
      </c>
      <c r="AB1237" s="16">
        <f>Data!X1237-AA1237</f>
        <v/>
      </c>
      <c r="AC1237" s="9">
        <f>Z1237+AB1237</f>
        <v/>
      </c>
      <c r="AD1237" s="24">
        <f>COUNTIF(Data!$Y$2:$Y$2441,"&lt;="&amp;Data!Y1237)/($B$3+1)</f>
        <v/>
      </c>
      <c r="AE1237" s="16">
        <f>_xlfn.PERCENTILE.INC(Data!$U$2:$U$2441,AD1237)</f>
        <v/>
      </c>
      <c r="AF1237" s="16">
        <f>_xlfn.PERCENTILE.INC(Data!$V$2:$V$2441,AD1237)</f>
        <v/>
      </c>
      <c r="AG1237" s="16">
        <f>Data!Y1237-AF1237</f>
        <v/>
      </c>
      <c r="AH1237" s="9">
        <f>AE1237+AG1237</f>
        <v/>
      </c>
    </row>
    <row r="1238">
      <c r="N1238" s="14">
        <f>Data!A1238</f>
        <v/>
      </c>
      <c r="O1238" s="24">
        <f>IF(Occurrence!J1238&gt;0,COUNTIFS(Occurrence!$J$2:$J$2441,"&gt;0",Occurrence!$J$2:$J$2441,"&lt;="&amp;Occurrence!J1238)/($B$8+1),0)</f>
        <v/>
      </c>
      <c r="P1238" s="16">
        <f>IF(Occurrence!J1238&gt;0,_xlfn.PERCENTILE.INC(Data!$O$2:$O$2441,($B$4+O1238*($B$5-1))/($B$3-1)),0)</f>
        <v/>
      </c>
      <c r="Q1238" s="16">
        <f>IF(Occurrence!J1238&gt;0,_xlfn.PERCENTILE.INC(Occurrence!$I$2:$I$2441,($B$6+O1238*($B$7-1))/($B$3-1)),0)</f>
        <v/>
      </c>
      <c r="R1238" s="16">
        <f>IF(Occurrence!J1238&gt;0,Occurrence!J1238/Q1238,0)</f>
        <v/>
      </c>
      <c r="S1238" s="9">
        <f>IF(Occurrence!J1238&gt;0,P1238*R1238,0)</f>
        <v/>
      </c>
      <c r="T1238" s="24">
        <f>IF(Occurrence!K1238&gt;0,COUNTIFS(Occurrence!$K$2:$K$2441,"&gt;0",Occurrence!$K$2:$K$2441,"&lt;="&amp;Occurrence!K1238)/($B$9+1),0)</f>
        <v/>
      </c>
      <c r="U1238" s="16">
        <f>IF(Occurrence!K1238&gt;0,_xlfn.PERCENTILE.INC(Data!$O$2:$O$2441,($B$4+T1238*($B$5-1))/($B$3-1)),0)</f>
        <v/>
      </c>
      <c r="V1238" s="16">
        <f>IF(Occurrence!K1238&gt;0,_xlfn.PERCENTILE.INC(Occurrence!$I$2:$I$2441,($B$6+T1238*($B$7-1))/($B$3-1)),0)</f>
        <v/>
      </c>
      <c r="W1238" s="16">
        <f>IF(Occurrence!K1238&gt;0,Occurrence!K1238/V1238,0)</f>
        <v/>
      </c>
      <c r="X1238" s="9">
        <f>IF(Occurrence!K1238&gt;0,U1238*W1238,0)</f>
        <v/>
      </c>
      <c r="Y1238" s="24">
        <f>COUNTIF(Data!$X$2:$X$2441,"&lt;="&amp;Data!X1238)/($B$3+1)</f>
        <v/>
      </c>
      <c r="Z1238" s="16">
        <f>_xlfn.PERCENTILE.INC(Data!$U$2:$U$2441,Y1238)</f>
        <v/>
      </c>
      <c r="AA1238" s="16">
        <f>_xlfn.PERCENTILE.INC(Data!$V$2:$V$2441,Y1238)</f>
        <v/>
      </c>
      <c r="AB1238" s="16">
        <f>Data!X1238-AA1238</f>
        <v/>
      </c>
      <c r="AC1238" s="9">
        <f>Z1238+AB1238</f>
        <v/>
      </c>
      <c r="AD1238" s="24">
        <f>COUNTIF(Data!$Y$2:$Y$2441,"&lt;="&amp;Data!Y1238)/($B$3+1)</f>
        <v/>
      </c>
      <c r="AE1238" s="16">
        <f>_xlfn.PERCENTILE.INC(Data!$U$2:$U$2441,AD1238)</f>
        <v/>
      </c>
      <c r="AF1238" s="16">
        <f>_xlfn.PERCENTILE.INC(Data!$V$2:$V$2441,AD1238)</f>
        <v/>
      </c>
      <c r="AG1238" s="16">
        <f>Data!Y1238-AF1238</f>
        <v/>
      </c>
      <c r="AH1238" s="9">
        <f>AE1238+AG1238</f>
        <v/>
      </c>
    </row>
    <row r="1239">
      <c r="N1239" s="14">
        <f>Data!A1239</f>
        <v/>
      </c>
      <c r="O1239" s="24">
        <f>IF(Occurrence!J1239&gt;0,COUNTIFS(Occurrence!$J$2:$J$2441,"&gt;0",Occurrence!$J$2:$J$2441,"&lt;="&amp;Occurrence!J1239)/($B$8+1),0)</f>
        <v/>
      </c>
      <c r="P1239" s="16">
        <f>IF(Occurrence!J1239&gt;0,_xlfn.PERCENTILE.INC(Data!$O$2:$O$2441,($B$4+O1239*($B$5-1))/($B$3-1)),0)</f>
        <v/>
      </c>
      <c r="Q1239" s="16">
        <f>IF(Occurrence!J1239&gt;0,_xlfn.PERCENTILE.INC(Occurrence!$I$2:$I$2441,($B$6+O1239*($B$7-1))/($B$3-1)),0)</f>
        <v/>
      </c>
      <c r="R1239" s="16">
        <f>IF(Occurrence!J1239&gt;0,Occurrence!J1239/Q1239,0)</f>
        <v/>
      </c>
      <c r="S1239" s="9">
        <f>IF(Occurrence!J1239&gt;0,P1239*R1239,0)</f>
        <v/>
      </c>
      <c r="T1239" s="24">
        <f>IF(Occurrence!K1239&gt;0,COUNTIFS(Occurrence!$K$2:$K$2441,"&gt;0",Occurrence!$K$2:$K$2441,"&lt;="&amp;Occurrence!K1239)/($B$9+1),0)</f>
        <v/>
      </c>
      <c r="U1239" s="16">
        <f>IF(Occurrence!K1239&gt;0,_xlfn.PERCENTILE.INC(Data!$O$2:$O$2441,($B$4+T1239*($B$5-1))/($B$3-1)),0)</f>
        <v/>
      </c>
      <c r="V1239" s="16">
        <f>IF(Occurrence!K1239&gt;0,_xlfn.PERCENTILE.INC(Occurrence!$I$2:$I$2441,($B$6+T1239*($B$7-1))/($B$3-1)),0)</f>
        <v/>
      </c>
      <c r="W1239" s="16">
        <f>IF(Occurrence!K1239&gt;0,Occurrence!K1239/V1239,0)</f>
        <v/>
      </c>
      <c r="X1239" s="9">
        <f>IF(Occurrence!K1239&gt;0,U1239*W1239,0)</f>
        <v/>
      </c>
      <c r="Y1239" s="24">
        <f>COUNTIF(Data!$X$2:$X$2441,"&lt;="&amp;Data!X1239)/($B$3+1)</f>
        <v/>
      </c>
      <c r="Z1239" s="16">
        <f>_xlfn.PERCENTILE.INC(Data!$U$2:$U$2441,Y1239)</f>
        <v/>
      </c>
      <c r="AA1239" s="16">
        <f>_xlfn.PERCENTILE.INC(Data!$V$2:$V$2441,Y1239)</f>
        <v/>
      </c>
      <c r="AB1239" s="16">
        <f>Data!X1239-AA1239</f>
        <v/>
      </c>
      <c r="AC1239" s="9">
        <f>Z1239+AB1239</f>
        <v/>
      </c>
      <c r="AD1239" s="24">
        <f>COUNTIF(Data!$Y$2:$Y$2441,"&lt;="&amp;Data!Y1239)/($B$3+1)</f>
        <v/>
      </c>
      <c r="AE1239" s="16">
        <f>_xlfn.PERCENTILE.INC(Data!$U$2:$U$2441,AD1239)</f>
        <v/>
      </c>
      <c r="AF1239" s="16">
        <f>_xlfn.PERCENTILE.INC(Data!$V$2:$V$2441,AD1239)</f>
        <v/>
      </c>
      <c r="AG1239" s="16">
        <f>Data!Y1239-AF1239</f>
        <v/>
      </c>
      <c r="AH1239" s="9">
        <f>AE1239+AG1239</f>
        <v/>
      </c>
    </row>
    <row r="1240">
      <c r="N1240" s="14">
        <f>Data!A1240</f>
        <v/>
      </c>
      <c r="O1240" s="24">
        <f>IF(Occurrence!J1240&gt;0,COUNTIFS(Occurrence!$J$2:$J$2441,"&gt;0",Occurrence!$J$2:$J$2441,"&lt;="&amp;Occurrence!J1240)/($B$8+1),0)</f>
        <v/>
      </c>
      <c r="P1240" s="16">
        <f>IF(Occurrence!J1240&gt;0,_xlfn.PERCENTILE.INC(Data!$O$2:$O$2441,($B$4+O1240*($B$5-1))/($B$3-1)),0)</f>
        <v/>
      </c>
      <c r="Q1240" s="16">
        <f>IF(Occurrence!J1240&gt;0,_xlfn.PERCENTILE.INC(Occurrence!$I$2:$I$2441,($B$6+O1240*($B$7-1))/($B$3-1)),0)</f>
        <v/>
      </c>
      <c r="R1240" s="16">
        <f>IF(Occurrence!J1240&gt;0,Occurrence!J1240/Q1240,0)</f>
        <v/>
      </c>
      <c r="S1240" s="9">
        <f>IF(Occurrence!J1240&gt;0,P1240*R1240,0)</f>
        <v/>
      </c>
      <c r="T1240" s="24">
        <f>IF(Occurrence!K1240&gt;0,COUNTIFS(Occurrence!$K$2:$K$2441,"&gt;0",Occurrence!$K$2:$K$2441,"&lt;="&amp;Occurrence!K1240)/($B$9+1),0)</f>
        <v/>
      </c>
      <c r="U1240" s="16">
        <f>IF(Occurrence!K1240&gt;0,_xlfn.PERCENTILE.INC(Data!$O$2:$O$2441,($B$4+T1240*($B$5-1))/($B$3-1)),0)</f>
        <v/>
      </c>
      <c r="V1240" s="16">
        <f>IF(Occurrence!K1240&gt;0,_xlfn.PERCENTILE.INC(Occurrence!$I$2:$I$2441,($B$6+T1240*($B$7-1))/($B$3-1)),0)</f>
        <v/>
      </c>
      <c r="W1240" s="16">
        <f>IF(Occurrence!K1240&gt;0,Occurrence!K1240/V1240,0)</f>
        <v/>
      </c>
      <c r="X1240" s="9">
        <f>IF(Occurrence!K1240&gt;0,U1240*W1240,0)</f>
        <v/>
      </c>
      <c r="Y1240" s="24">
        <f>COUNTIF(Data!$X$2:$X$2441,"&lt;="&amp;Data!X1240)/($B$3+1)</f>
        <v/>
      </c>
      <c r="Z1240" s="16">
        <f>_xlfn.PERCENTILE.INC(Data!$U$2:$U$2441,Y1240)</f>
        <v/>
      </c>
      <c r="AA1240" s="16">
        <f>_xlfn.PERCENTILE.INC(Data!$V$2:$V$2441,Y1240)</f>
        <v/>
      </c>
      <c r="AB1240" s="16">
        <f>Data!X1240-AA1240</f>
        <v/>
      </c>
      <c r="AC1240" s="9">
        <f>Z1240+AB1240</f>
        <v/>
      </c>
      <c r="AD1240" s="24">
        <f>COUNTIF(Data!$Y$2:$Y$2441,"&lt;="&amp;Data!Y1240)/($B$3+1)</f>
        <v/>
      </c>
      <c r="AE1240" s="16">
        <f>_xlfn.PERCENTILE.INC(Data!$U$2:$U$2441,AD1240)</f>
        <v/>
      </c>
      <c r="AF1240" s="16">
        <f>_xlfn.PERCENTILE.INC(Data!$V$2:$V$2441,AD1240)</f>
        <v/>
      </c>
      <c r="AG1240" s="16">
        <f>Data!Y1240-AF1240</f>
        <v/>
      </c>
      <c r="AH1240" s="9">
        <f>AE1240+AG1240</f>
        <v/>
      </c>
    </row>
    <row r="1241">
      <c r="N1241" s="14">
        <f>Data!A1241</f>
        <v/>
      </c>
      <c r="O1241" s="24">
        <f>IF(Occurrence!J1241&gt;0,COUNTIFS(Occurrence!$J$2:$J$2441,"&gt;0",Occurrence!$J$2:$J$2441,"&lt;="&amp;Occurrence!J1241)/($B$8+1),0)</f>
        <v/>
      </c>
      <c r="P1241" s="16">
        <f>IF(Occurrence!J1241&gt;0,_xlfn.PERCENTILE.INC(Data!$O$2:$O$2441,($B$4+O1241*($B$5-1))/($B$3-1)),0)</f>
        <v/>
      </c>
      <c r="Q1241" s="16">
        <f>IF(Occurrence!J1241&gt;0,_xlfn.PERCENTILE.INC(Occurrence!$I$2:$I$2441,($B$6+O1241*($B$7-1))/($B$3-1)),0)</f>
        <v/>
      </c>
      <c r="R1241" s="16">
        <f>IF(Occurrence!J1241&gt;0,Occurrence!J1241/Q1241,0)</f>
        <v/>
      </c>
      <c r="S1241" s="9">
        <f>IF(Occurrence!J1241&gt;0,P1241*R1241,0)</f>
        <v/>
      </c>
      <c r="T1241" s="24">
        <f>IF(Occurrence!K1241&gt;0,COUNTIFS(Occurrence!$K$2:$K$2441,"&gt;0",Occurrence!$K$2:$K$2441,"&lt;="&amp;Occurrence!K1241)/($B$9+1),0)</f>
        <v/>
      </c>
      <c r="U1241" s="16">
        <f>IF(Occurrence!K1241&gt;0,_xlfn.PERCENTILE.INC(Data!$O$2:$O$2441,($B$4+T1241*($B$5-1))/($B$3-1)),0)</f>
        <v/>
      </c>
      <c r="V1241" s="16">
        <f>IF(Occurrence!K1241&gt;0,_xlfn.PERCENTILE.INC(Occurrence!$I$2:$I$2441,($B$6+T1241*($B$7-1))/($B$3-1)),0)</f>
        <v/>
      </c>
      <c r="W1241" s="16">
        <f>IF(Occurrence!K1241&gt;0,Occurrence!K1241/V1241,0)</f>
        <v/>
      </c>
      <c r="X1241" s="9">
        <f>IF(Occurrence!K1241&gt;0,U1241*W1241,0)</f>
        <v/>
      </c>
      <c r="Y1241" s="24">
        <f>COUNTIF(Data!$X$2:$X$2441,"&lt;="&amp;Data!X1241)/($B$3+1)</f>
        <v/>
      </c>
      <c r="Z1241" s="16">
        <f>_xlfn.PERCENTILE.INC(Data!$U$2:$U$2441,Y1241)</f>
        <v/>
      </c>
      <c r="AA1241" s="16">
        <f>_xlfn.PERCENTILE.INC(Data!$V$2:$V$2441,Y1241)</f>
        <v/>
      </c>
      <c r="AB1241" s="16">
        <f>Data!X1241-AA1241</f>
        <v/>
      </c>
      <c r="AC1241" s="9">
        <f>Z1241+AB1241</f>
        <v/>
      </c>
      <c r="AD1241" s="24">
        <f>COUNTIF(Data!$Y$2:$Y$2441,"&lt;="&amp;Data!Y1241)/($B$3+1)</f>
        <v/>
      </c>
      <c r="AE1241" s="16">
        <f>_xlfn.PERCENTILE.INC(Data!$U$2:$U$2441,AD1241)</f>
        <v/>
      </c>
      <c r="AF1241" s="16">
        <f>_xlfn.PERCENTILE.INC(Data!$V$2:$V$2441,AD1241)</f>
        <v/>
      </c>
      <c r="AG1241" s="16">
        <f>Data!Y1241-AF1241</f>
        <v/>
      </c>
      <c r="AH1241" s="9">
        <f>AE1241+AG1241</f>
        <v/>
      </c>
    </row>
    <row r="1242">
      <c r="N1242" s="14">
        <f>Data!A1242</f>
        <v/>
      </c>
      <c r="O1242" s="24">
        <f>IF(Occurrence!J1242&gt;0,COUNTIFS(Occurrence!$J$2:$J$2441,"&gt;0",Occurrence!$J$2:$J$2441,"&lt;="&amp;Occurrence!J1242)/($B$8+1),0)</f>
        <v/>
      </c>
      <c r="P1242" s="16">
        <f>IF(Occurrence!J1242&gt;0,_xlfn.PERCENTILE.INC(Data!$O$2:$O$2441,($B$4+O1242*($B$5-1))/($B$3-1)),0)</f>
        <v/>
      </c>
      <c r="Q1242" s="16">
        <f>IF(Occurrence!J1242&gt;0,_xlfn.PERCENTILE.INC(Occurrence!$I$2:$I$2441,($B$6+O1242*($B$7-1))/($B$3-1)),0)</f>
        <v/>
      </c>
      <c r="R1242" s="16">
        <f>IF(Occurrence!J1242&gt;0,Occurrence!J1242/Q1242,0)</f>
        <v/>
      </c>
      <c r="S1242" s="9">
        <f>IF(Occurrence!J1242&gt;0,P1242*R1242,0)</f>
        <v/>
      </c>
      <c r="T1242" s="24">
        <f>IF(Occurrence!K1242&gt;0,COUNTIFS(Occurrence!$K$2:$K$2441,"&gt;0",Occurrence!$K$2:$K$2441,"&lt;="&amp;Occurrence!K1242)/($B$9+1),0)</f>
        <v/>
      </c>
      <c r="U1242" s="16">
        <f>IF(Occurrence!K1242&gt;0,_xlfn.PERCENTILE.INC(Data!$O$2:$O$2441,($B$4+T1242*($B$5-1))/($B$3-1)),0)</f>
        <v/>
      </c>
      <c r="V1242" s="16">
        <f>IF(Occurrence!K1242&gt;0,_xlfn.PERCENTILE.INC(Occurrence!$I$2:$I$2441,($B$6+T1242*($B$7-1))/($B$3-1)),0)</f>
        <v/>
      </c>
      <c r="W1242" s="16">
        <f>IF(Occurrence!K1242&gt;0,Occurrence!K1242/V1242,0)</f>
        <v/>
      </c>
      <c r="X1242" s="9">
        <f>IF(Occurrence!K1242&gt;0,U1242*W1242,0)</f>
        <v/>
      </c>
      <c r="Y1242" s="24">
        <f>COUNTIF(Data!$X$2:$X$2441,"&lt;="&amp;Data!X1242)/($B$3+1)</f>
        <v/>
      </c>
      <c r="Z1242" s="16">
        <f>_xlfn.PERCENTILE.INC(Data!$U$2:$U$2441,Y1242)</f>
        <v/>
      </c>
      <c r="AA1242" s="16">
        <f>_xlfn.PERCENTILE.INC(Data!$V$2:$V$2441,Y1242)</f>
        <v/>
      </c>
      <c r="AB1242" s="16">
        <f>Data!X1242-AA1242</f>
        <v/>
      </c>
      <c r="AC1242" s="9">
        <f>Z1242+AB1242</f>
        <v/>
      </c>
      <c r="AD1242" s="24">
        <f>COUNTIF(Data!$Y$2:$Y$2441,"&lt;="&amp;Data!Y1242)/($B$3+1)</f>
        <v/>
      </c>
      <c r="AE1242" s="16">
        <f>_xlfn.PERCENTILE.INC(Data!$U$2:$U$2441,AD1242)</f>
        <v/>
      </c>
      <c r="AF1242" s="16">
        <f>_xlfn.PERCENTILE.INC(Data!$V$2:$V$2441,AD1242)</f>
        <v/>
      </c>
      <c r="AG1242" s="16">
        <f>Data!Y1242-AF1242</f>
        <v/>
      </c>
      <c r="AH1242" s="9">
        <f>AE1242+AG1242</f>
        <v/>
      </c>
    </row>
    <row r="1243">
      <c r="N1243" s="14">
        <f>Data!A1243</f>
        <v/>
      </c>
      <c r="O1243" s="24">
        <f>IF(Occurrence!J1243&gt;0,COUNTIFS(Occurrence!$J$2:$J$2441,"&gt;0",Occurrence!$J$2:$J$2441,"&lt;="&amp;Occurrence!J1243)/($B$8+1),0)</f>
        <v/>
      </c>
      <c r="P1243" s="16">
        <f>IF(Occurrence!J1243&gt;0,_xlfn.PERCENTILE.INC(Data!$O$2:$O$2441,($B$4+O1243*($B$5-1))/($B$3-1)),0)</f>
        <v/>
      </c>
      <c r="Q1243" s="16">
        <f>IF(Occurrence!J1243&gt;0,_xlfn.PERCENTILE.INC(Occurrence!$I$2:$I$2441,($B$6+O1243*($B$7-1))/($B$3-1)),0)</f>
        <v/>
      </c>
      <c r="R1243" s="16">
        <f>IF(Occurrence!J1243&gt;0,Occurrence!J1243/Q1243,0)</f>
        <v/>
      </c>
      <c r="S1243" s="9">
        <f>IF(Occurrence!J1243&gt;0,P1243*R1243,0)</f>
        <v/>
      </c>
      <c r="T1243" s="24">
        <f>IF(Occurrence!K1243&gt;0,COUNTIFS(Occurrence!$K$2:$K$2441,"&gt;0",Occurrence!$K$2:$K$2441,"&lt;="&amp;Occurrence!K1243)/($B$9+1),0)</f>
        <v/>
      </c>
      <c r="U1243" s="16">
        <f>IF(Occurrence!K1243&gt;0,_xlfn.PERCENTILE.INC(Data!$O$2:$O$2441,($B$4+T1243*($B$5-1))/($B$3-1)),0)</f>
        <v/>
      </c>
      <c r="V1243" s="16">
        <f>IF(Occurrence!K1243&gt;0,_xlfn.PERCENTILE.INC(Occurrence!$I$2:$I$2441,($B$6+T1243*($B$7-1))/($B$3-1)),0)</f>
        <v/>
      </c>
      <c r="W1243" s="16">
        <f>IF(Occurrence!K1243&gt;0,Occurrence!K1243/V1243,0)</f>
        <v/>
      </c>
      <c r="X1243" s="9">
        <f>IF(Occurrence!K1243&gt;0,U1243*W1243,0)</f>
        <v/>
      </c>
      <c r="Y1243" s="24">
        <f>COUNTIF(Data!$X$2:$X$2441,"&lt;="&amp;Data!X1243)/($B$3+1)</f>
        <v/>
      </c>
      <c r="Z1243" s="16">
        <f>_xlfn.PERCENTILE.INC(Data!$U$2:$U$2441,Y1243)</f>
        <v/>
      </c>
      <c r="AA1243" s="16">
        <f>_xlfn.PERCENTILE.INC(Data!$V$2:$V$2441,Y1243)</f>
        <v/>
      </c>
      <c r="AB1243" s="16">
        <f>Data!X1243-AA1243</f>
        <v/>
      </c>
      <c r="AC1243" s="9">
        <f>Z1243+AB1243</f>
        <v/>
      </c>
      <c r="AD1243" s="24">
        <f>COUNTIF(Data!$Y$2:$Y$2441,"&lt;="&amp;Data!Y1243)/($B$3+1)</f>
        <v/>
      </c>
      <c r="AE1243" s="16">
        <f>_xlfn.PERCENTILE.INC(Data!$U$2:$U$2441,AD1243)</f>
        <v/>
      </c>
      <c r="AF1243" s="16">
        <f>_xlfn.PERCENTILE.INC(Data!$V$2:$V$2441,AD1243)</f>
        <v/>
      </c>
      <c r="AG1243" s="16">
        <f>Data!Y1243-AF1243</f>
        <v/>
      </c>
      <c r="AH1243" s="9">
        <f>AE1243+AG1243</f>
        <v/>
      </c>
    </row>
    <row r="1244">
      <c r="N1244" s="14">
        <f>Data!A1244</f>
        <v/>
      </c>
      <c r="O1244" s="24">
        <f>IF(Occurrence!J1244&gt;0,COUNTIFS(Occurrence!$J$2:$J$2441,"&gt;0",Occurrence!$J$2:$J$2441,"&lt;="&amp;Occurrence!J1244)/($B$8+1),0)</f>
        <v/>
      </c>
      <c r="P1244" s="16">
        <f>IF(Occurrence!J1244&gt;0,_xlfn.PERCENTILE.INC(Data!$O$2:$O$2441,($B$4+O1244*($B$5-1))/($B$3-1)),0)</f>
        <v/>
      </c>
      <c r="Q1244" s="16">
        <f>IF(Occurrence!J1244&gt;0,_xlfn.PERCENTILE.INC(Occurrence!$I$2:$I$2441,($B$6+O1244*($B$7-1))/($B$3-1)),0)</f>
        <v/>
      </c>
      <c r="R1244" s="16">
        <f>IF(Occurrence!J1244&gt;0,Occurrence!J1244/Q1244,0)</f>
        <v/>
      </c>
      <c r="S1244" s="9">
        <f>IF(Occurrence!J1244&gt;0,P1244*R1244,0)</f>
        <v/>
      </c>
      <c r="T1244" s="24">
        <f>IF(Occurrence!K1244&gt;0,COUNTIFS(Occurrence!$K$2:$K$2441,"&gt;0",Occurrence!$K$2:$K$2441,"&lt;="&amp;Occurrence!K1244)/($B$9+1),0)</f>
        <v/>
      </c>
      <c r="U1244" s="16">
        <f>IF(Occurrence!K1244&gt;0,_xlfn.PERCENTILE.INC(Data!$O$2:$O$2441,($B$4+T1244*($B$5-1))/($B$3-1)),0)</f>
        <v/>
      </c>
      <c r="V1244" s="16">
        <f>IF(Occurrence!K1244&gt;0,_xlfn.PERCENTILE.INC(Occurrence!$I$2:$I$2441,($B$6+T1244*($B$7-1))/($B$3-1)),0)</f>
        <v/>
      </c>
      <c r="W1244" s="16">
        <f>IF(Occurrence!K1244&gt;0,Occurrence!K1244/V1244,0)</f>
        <v/>
      </c>
      <c r="X1244" s="9">
        <f>IF(Occurrence!K1244&gt;0,U1244*W1244,0)</f>
        <v/>
      </c>
      <c r="Y1244" s="24">
        <f>COUNTIF(Data!$X$2:$X$2441,"&lt;="&amp;Data!X1244)/($B$3+1)</f>
        <v/>
      </c>
      <c r="Z1244" s="16">
        <f>_xlfn.PERCENTILE.INC(Data!$U$2:$U$2441,Y1244)</f>
        <v/>
      </c>
      <c r="AA1244" s="16">
        <f>_xlfn.PERCENTILE.INC(Data!$V$2:$V$2441,Y1244)</f>
        <v/>
      </c>
      <c r="AB1244" s="16">
        <f>Data!X1244-AA1244</f>
        <v/>
      </c>
      <c r="AC1244" s="9">
        <f>Z1244+AB1244</f>
        <v/>
      </c>
      <c r="AD1244" s="24">
        <f>COUNTIF(Data!$Y$2:$Y$2441,"&lt;="&amp;Data!Y1244)/($B$3+1)</f>
        <v/>
      </c>
      <c r="AE1244" s="16">
        <f>_xlfn.PERCENTILE.INC(Data!$U$2:$U$2441,AD1244)</f>
        <v/>
      </c>
      <c r="AF1244" s="16">
        <f>_xlfn.PERCENTILE.INC(Data!$V$2:$V$2441,AD1244)</f>
        <v/>
      </c>
      <c r="AG1244" s="16">
        <f>Data!Y1244-AF1244</f>
        <v/>
      </c>
      <c r="AH1244" s="9">
        <f>AE1244+AG1244</f>
        <v/>
      </c>
    </row>
    <row r="1245">
      <c r="N1245" s="14">
        <f>Data!A1245</f>
        <v/>
      </c>
      <c r="O1245" s="24">
        <f>IF(Occurrence!J1245&gt;0,COUNTIFS(Occurrence!$J$2:$J$2441,"&gt;0",Occurrence!$J$2:$J$2441,"&lt;="&amp;Occurrence!J1245)/($B$8+1),0)</f>
        <v/>
      </c>
      <c r="P1245" s="16">
        <f>IF(Occurrence!J1245&gt;0,_xlfn.PERCENTILE.INC(Data!$O$2:$O$2441,($B$4+O1245*($B$5-1))/($B$3-1)),0)</f>
        <v/>
      </c>
      <c r="Q1245" s="16">
        <f>IF(Occurrence!J1245&gt;0,_xlfn.PERCENTILE.INC(Occurrence!$I$2:$I$2441,($B$6+O1245*($B$7-1))/($B$3-1)),0)</f>
        <v/>
      </c>
      <c r="R1245" s="16">
        <f>IF(Occurrence!J1245&gt;0,Occurrence!J1245/Q1245,0)</f>
        <v/>
      </c>
      <c r="S1245" s="9">
        <f>IF(Occurrence!J1245&gt;0,P1245*R1245,0)</f>
        <v/>
      </c>
      <c r="T1245" s="24">
        <f>IF(Occurrence!K1245&gt;0,COUNTIFS(Occurrence!$K$2:$K$2441,"&gt;0",Occurrence!$K$2:$K$2441,"&lt;="&amp;Occurrence!K1245)/($B$9+1),0)</f>
        <v/>
      </c>
      <c r="U1245" s="16">
        <f>IF(Occurrence!K1245&gt;0,_xlfn.PERCENTILE.INC(Data!$O$2:$O$2441,($B$4+T1245*($B$5-1))/($B$3-1)),0)</f>
        <v/>
      </c>
      <c r="V1245" s="16">
        <f>IF(Occurrence!K1245&gt;0,_xlfn.PERCENTILE.INC(Occurrence!$I$2:$I$2441,($B$6+T1245*($B$7-1))/($B$3-1)),0)</f>
        <v/>
      </c>
      <c r="W1245" s="16">
        <f>IF(Occurrence!K1245&gt;0,Occurrence!K1245/V1245,0)</f>
        <v/>
      </c>
      <c r="X1245" s="9">
        <f>IF(Occurrence!K1245&gt;0,U1245*W1245,0)</f>
        <v/>
      </c>
      <c r="Y1245" s="24">
        <f>COUNTIF(Data!$X$2:$X$2441,"&lt;="&amp;Data!X1245)/($B$3+1)</f>
        <v/>
      </c>
      <c r="Z1245" s="16">
        <f>_xlfn.PERCENTILE.INC(Data!$U$2:$U$2441,Y1245)</f>
        <v/>
      </c>
      <c r="AA1245" s="16">
        <f>_xlfn.PERCENTILE.INC(Data!$V$2:$V$2441,Y1245)</f>
        <v/>
      </c>
      <c r="AB1245" s="16">
        <f>Data!X1245-AA1245</f>
        <v/>
      </c>
      <c r="AC1245" s="9">
        <f>Z1245+AB1245</f>
        <v/>
      </c>
      <c r="AD1245" s="24">
        <f>COUNTIF(Data!$Y$2:$Y$2441,"&lt;="&amp;Data!Y1245)/($B$3+1)</f>
        <v/>
      </c>
      <c r="AE1245" s="16">
        <f>_xlfn.PERCENTILE.INC(Data!$U$2:$U$2441,AD1245)</f>
        <v/>
      </c>
      <c r="AF1245" s="16">
        <f>_xlfn.PERCENTILE.INC(Data!$V$2:$V$2441,AD1245)</f>
        <v/>
      </c>
      <c r="AG1245" s="16">
        <f>Data!Y1245-AF1245</f>
        <v/>
      </c>
      <c r="AH1245" s="9">
        <f>AE1245+AG1245</f>
        <v/>
      </c>
    </row>
    <row r="1246">
      <c r="N1246" s="14">
        <f>Data!A1246</f>
        <v/>
      </c>
      <c r="O1246" s="24">
        <f>IF(Occurrence!J1246&gt;0,COUNTIFS(Occurrence!$J$2:$J$2441,"&gt;0",Occurrence!$J$2:$J$2441,"&lt;="&amp;Occurrence!J1246)/($B$8+1),0)</f>
        <v/>
      </c>
      <c r="P1246" s="16">
        <f>IF(Occurrence!J1246&gt;0,_xlfn.PERCENTILE.INC(Data!$O$2:$O$2441,($B$4+O1246*($B$5-1))/($B$3-1)),0)</f>
        <v/>
      </c>
      <c r="Q1246" s="16">
        <f>IF(Occurrence!J1246&gt;0,_xlfn.PERCENTILE.INC(Occurrence!$I$2:$I$2441,($B$6+O1246*($B$7-1))/($B$3-1)),0)</f>
        <v/>
      </c>
      <c r="R1246" s="16">
        <f>IF(Occurrence!J1246&gt;0,Occurrence!J1246/Q1246,0)</f>
        <v/>
      </c>
      <c r="S1246" s="9">
        <f>IF(Occurrence!J1246&gt;0,P1246*R1246,0)</f>
        <v/>
      </c>
      <c r="T1246" s="24">
        <f>IF(Occurrence!K1246&gt;0,COUNTIFS(Occurrence!$K$2:$K$2441,"&gt;0",Occurrence!$K$2:$K$2441,"&lt;="&amp;Occurrence!K1246)/($B$9+1),0)</f>
        <v/>
      </c>
      <c r="U1246" s="16">
        <f>IF(Occurrence!K1246&gt;0,_xlfn.PERCENTILE.INC(Data!$O$2:$O$2441,($B$4+T1246*($B$5-1))/($B$3-1)),0)</f>
        <v/>
      </c>
      <c r="V1246" s="16">
        <f>IF(Occurrence!K1246&gt;0,_xlfn.PERCENTILE.INC(Occurrence!$I$2:$I$2441,($B$6+T1246*($B$7-1))/($B$3-1)),0)</f>
        <v/>
      </c>
      <c r="W1246" s="16">
        <f>IF(Occurrence!K1246&gt;0,Occurrence!K1246/V1246,0)</f>
        <v/>
      </c>
      <c r="X1246" s="9">
        <f>IF(Occurrence!K1246&gt;0,U1246*W1246,0)</f>
        <v/>
      </c>
      <c r="Y1246" s="24">
        <f>COUNTIF(Data!$X$2:$X$2441,"&lt;="&amp;Data!X1246)/($B$3+1)</f>
        <v/>
      </c>
      <c r="Z1246" s="16">
        <f>_xlfn.PERCENTILE.INC(Data!$U$2:$U$2441,Y1246)</f>
        <v/>
      </c>
      <c r="AA1246" s="16">
        <f>_xlfn.PERCENTILE.INC(Data!$V$2:$V$2441,Y1246)</f>
        <v/>
      </c>
      <c r="AB1246" s="16">
        <f>Data!X1246-AA1246</f>
        <v/>
      </c>
      <c r="AC1246" s="9">
        <f>Z1246+AB1246</f>
        <v/>
      </c>
      <c r="AD1246" s="24">
        <f>COUNTIF(Data!$Y$2:$Y$2441,"&lt;="&amp;Data!Y1246)/($B$3+1)</f>
        <v/>
      </c>
      <c r="AE1246" s="16">
        <f>_xlfn.PERCENTILE.INC(Data!$U$2:$U$2441,AD1246)</f>
        <v/>
      </c>
      <c r="AF1246" s="16">
        <f>_xlfn.PERCENTILE.INC(Data!$V$2:$V$2441,AD1246)</f>
        <v/>
      </c>
      <c r="AG1246" s="16">
        <f>Data!Y1246-AF1246</f>
        <v/>
      </c>
      <c r="AH1246" s="9">
        <f>AE1246+AG1246</f>
        <v/>
      </c>
    </row>
    <row r="1247">
      <c r="N1247" s="14">
        <f>Data!A1247</f>
        <v/>
      </c>
      <c r="O1247" s="24">
        <f>IF(Occurrence!J1247&gt;0,COUNTIFS(Occurrence!$J$2:$J$2441,"&gt;0",Occurrence!$J$2:$J$2441,"&lt;="&amp;Occurrence!J1247)/($B$8+1),0)</f>
        <v/>
      </c>
      <c r="P1247" s="16">
        <f>IF(Occurrence!J1247&gt;0,_xlfn.PERCENTILE.INC(Data!$O$2:$O$2441,($B$4+O1247*($B$5-1))/($B$3-1)),0)</f>
        <v/>
      </c>
      <c r="Q1247" s="16">
        <f>IF(Occurrence!J1247&gt;0,_xlfn.PERCENTILE.INC(Occurrence!$I$2:$I$2441,($B$6+O1247*($B$7-1))/($B$3-1)),0)</f>
        <v/>
      </c>
      <c r="R1247" s="16">
        <f>IF(Occurrence!J1247&gt;0,Occurrence!J1247/Q1247,0)</f>
        <v/>
      </c>
      <c r="S1247" s="9">
        <f>IF(Occurrence!J1247&gt;0,P1247*R1247,0)</f>
        <v/>
      </c>
      <c r="T1247" s="24">
        <f>IF(Occurrence!K1247&gt;0,COUNTIFS(Occurrence!$K$2:$K$2441,"&gt;0",Occurrence!$K$2:$K$2441,"&lt;="&amp;Occurrence!K1247)/($B$9+1),0)</f>
        <v/>
      </c>
      <c r="U1247" s="16">
        <f>IF(Occurrence!K1247&gt;0,_xlfn.PERCENTILE.INC(Data!$O$2:$O$2441,($B$4+T1247*($B$5-1))/($B$3-1)),0)</f>
        <v/>
      </c>
      <c r="V1247" s="16">
        <f>IF(Occurrence!K1247&gt;0,_xlfn.PERCENTILE.INC(Occurrence!$I$2:$I$2441,($B$6+T1247*($B$7-1))/($B$3-1)),0)</f>
        <v/>
      </c>
      <c r="W1247" s="16">
        <f>IF(Occurrence!K1247&gt;0,Occurrence!K1247/V1247,0)</f>
        <v/>
      </c>
      <c r="X1247" s="9">
        <f>IF(Occurrence!K1247&gt;0,U1247*W1247,0)</f>
        <v/>
      </c>
      <c r="Y1247" s="24">
        <f>COUNTIF(Data!$X$2:$X$2441,"&lt;="&amp;Data!X1247)/($B$3+1)</f>
        <v/>
      </c>
      <c r="Z1247" s="16">
        <f>_xlfn.PERCENTILE.INC(Data!$U$2:$U$2441,Y1247)</f>
        <v/>
      </c>
      <c r="AA1247" s="16">
        <f>_xlfn.PERCENTILE.INC(Data!$V$2:$V$2441,Y1247)</f>
        <v/>
      </c>
      <c r="AB1247" s="16">
        <f>Data!X1247-AA1247</f>
        <v/>
      </c>
      <c r="AC1247" s="9">
        <f>Z1247+AB1247</f>
        <v/>
      </c>
      <c r="AD1247" s="24">
        <f>COUNTIF(Data!$Y$2:$Y$2441,"&lt;="&amp;Data!Y1247)/($B$3+1)</f>
        <v/>
      </c>
      <c r="AE1247" s="16">
        <f>_xlfn.PERCENTILE.INC(Data!$U$2:$U$2441,AD1247)</f>
        <v/>
      </c>
      <c r="AF1247" s="16">
        <f>_xlfn.PERCENTILE.INC(Data!$V$2:$V$2441,AD1247)</f>
        <v/>
      </c>
      <c r="AG1247" s="16">
        <f>Data!Y1247-AF1247</f>
        <v/>
      </c>
      <c r="AH1247" s="9">
        <f>AE1247+AG1247</f>
        <v/>
      </c>
    </row>
    <row r="1248">
      <c r="N1248" s="14">
        <f>Data!A1248</f>
        <v/>
      </c>
      <c r="O1248" s="24">
        <f>IF(Occurrence!J1248&gt;0,COUNTIFS(Occurrence!$J$2:$J$2441,"&gt;0",Occurrence!$J$2:$J$2441,"&lt;="&amp;Occurrence!J1248)/($B$8+1),0)</f>
        <v/>
      </c>
      <c r="P1248" s="16">
        <f>IF(Occurrence!J1248&gt;0,_xlfn.PERCENTILE.INC(Data!$O$2:$O$2441,($B$4+O1248*($B$5-1))/($B$3-1)),0)</f>
        <v/>
      </c>
      <c r="Q1248" s="16">
        <f>IF(Occurrence!J1248&gt;0,_xlfn.PERCENTILE.INC(Occurrence!$I$2:$I$2441,($B$6+O1248*($B$7-1))/($B$3-1)),0)</f>
        <v/>
      </c>
      <c r="R1248" s="16">
        <f>IF(Occurrence!J1248&gt;0,Occurrence!J1248/Q1248,0)</f>
        <v/>
      </c>
      <c r="S1248" s="9">
        <f>IF(Occurrence!J1248&gt;0,P1248*R1248,0)</f>
        <v/>
      </c>
      <c r="T1248" s="24">
        <f>IF(Occurrence!K1248&gt;0,COUNTIFS(Occurrence!$K$2:$K$2441,"&gt;0",Occurrence!$K$2:$K$2441,"&lt;="&amp;Occurrence!K1248)/($B$9+1),0)</f>
        <v/>
      </c>
      <c r="U1248" s="16">
        <f>IF(Occurrence!K1248&gt;0,_xlfn.PERCENTILE.INC(Data!$O$2:$O$2441,($B$4+T1248*($B$5-1))/($B$3-1)),0)</f>
        <v/>
      </c>
      <c r="V1248" s="16">
        <f>IF(Occurrence!K1248&gt;0,_xlfn.PERCENTILE.INC(Occurrence!$I$2:$I$2441,($B$6+T1248*($B$7-1))/($B$3-1)),0)</f>
        <v/>
      </c>
      <c r="W1248" s="16">
        <f>IF(Occurrence!K1248&gt;0,Occurrence!K1248/V1248,0)</f>
        <v/>
      </c>
      <c r="X1248" s="9">
        <f>IF(Occurrence!K1248&gt;0,U1248*W1248,0)</f>
        <v/>
      </c>
      <c r="Y1248" s="24">
        <f>COUNTIF(Data!$X$2:$X$2441,"&lt;="&amp;Data!X1248)/($B$3+1)</f>
        <v/>
      </c>
      <c r="Z1248" s="16">
        <f>_xlfn.PERCENTILE.INC(Data!$U$2:$U$2441,Y1248)</f>
        <v/>
      </c>
      <c r="AA1248" s="16">
        <f>_xlfn.PERCENTILE.INC(Data!$V$2:$V$2441,Y1248)</f>
        <v/>
      </c>
      <c r="AB1248" s="16">
        <f>Data!X1248-AA1248</f>
        <v/>
      </c>
      <c r="AC1248" s="9">
        <f>Z1248+AB1248</f>
        <v/>
      </c>
      <c r="AD1248" s="24">
        <f>COUNTIF(Data!$Y$2:$Y$2441,"&lt;="&amp;Data!Y1248)/($B$3+1)</f>
        <v/>
      </c>
      <c r="AE1248" s="16">
        <f>_xlfn.PERCENTILE.INC(Data!$U$2:$U$2441,AD1248)</f>
        <v/>
      </c>
      <c r="AF1248" s="16">
        <f>_xlfn.PERCENTILE.INC(Data!$V$2:$V$2441,AD1248)</f>
        <v/>
      </c>
      <c r="AG1248" s="16">
        <f>Data!Y1248-AF1248</f>
        <v/>
      </c>
      <c r="AH1248" s="9">
        <f>AE1248+AG1248</f>
        <v/>
      </c>
    </row>
    <row r="1249">
      <c r="N1249" s="14">
        <f>Data!A1249</f>
        <v/>
      </c>
      <c r="O1249" s="24">
        <f>IF(Occurrence!J1249&gt;0,COUNTIFS(Occurrence!$J$2:$J$2441,"&gt;0",Occurrence!$J$2:$J$2441,"&lt;="&amp;Occurrence!J1249)/($B$8+1),0)</f>
        <v/>
      </c>
      <c r="P1249" s="16">
        <f>IF(Occurrence!J1249&gt;0,_xlfn.PERCENTILE.INC(Data!$O$2:$O$2441,($B$4+O1249*($B$5-1))/($B$3-1)),0)</f>
        <v/>
      </c>
      <c r="Q1249" s="16">
        <f>IF(Occurrence!J1249&gt;0,_xlfn.PERCENTILE.INC(Occurrence!$I$2:$I$2441,($B$6+O1249*($B$7-1))/($B$3-1)),0)</f>
        <v/>
      </c>
      <c r="R1249" s="16">
        <f>IF(Occurrence!J1249&gt;0,Occurrence!J1249/Q1249,0)</f>
        <v/>
      </c>
      <c r="S1249" s="9">
        <f>IF(Occurrence!J1249&gt;0,P1249*R1249,0)</f>
        <v/>
      </c>
      <c r="T1249" s="24">
        <f>IF(Occurrence!K1249&gt;0,COUNTIFS(Occurrence!$K$2:$K$2441,"&gt;0",Occurrence!$K$2:$K$2441,"&lt;="&amp;Occurrence!K1249)/($B$9+1),0)</f>
        <v/>
      </c>
      <c r="U1249" s="16">
        <f>IF(Occurrence!K1249&gt;0,_xlfn.PERCENTILE.INC(Data!$O$2:$O$2441,($B$4+T1249*($B$5-1))/($B$3-1)),0)</f>
        <v/>
      </c>
      <c r="V1249" s="16">
        <f>IF(Occurrence!K1249&gt;0,_xlfn.PERCENTILE.INC(Occurrence!$I$2:$I$2441,($B$6+T1249*($B$7-1))/($B$3-1)),0)</f>
        <v/>
      </c>
      <c r="W1249" s="16">
        <f>IF(Occurrence!K1249&gt;0,Occurrence!K1249/V1249,0)</f>
        <v/>
      </c>
      <c r="X1249" s="9">
        <f>IF(Occurrence!K1249&gt;0,U1249*W1249,0)</f>
        <v/>
      </c>
      <c r="Y1249" s="24">
        <f>COUNTIF(Data!$X$2:$X$2441,"&lt;="&amp;Data!X1249)/($B$3+1)</f>
        <v/>
      </c>
      <c r="Z1249" s="16">
        <f>_xlfn.PERCENTILE.INC(Data!$U$2:$U$2441,Y1249)</f>
        <v/>
      </c>
      <c r="AA1249" s="16">
        <f>_xlfn.PERCENTILE.INC(Data!$V$2:$V$2441,Y1249)</f>
        <v/>
      </c>
      <c r="AB1249" s="16">
        <f>Data!X1249-AA1249</f>
        <v/>
      </c>
      <c r="AC1249" s="9">
        <f>Z1249+AB1249</f>
        <v/>
      </c>
      <c r="AD1249" s="24">
        <f>COUNTIF(Data!$Y$2:$Y$2441,"&lt;="&amp;Data!Y1249)/($B$3+1)</f>
        <v/>
      </c>
      <c r="AE1249" s="16">
        <f>_xlfn.PERCENTILE.INC(Data!$U$2:$U$2441,AD1249)</f>
        <v/>
      </c>
      <c r="AF1249" s="16">
        <f>_xlfn.PERCENTILE.INC(Data!$V$2:$V$2441,AD1249)</f>
        <v/>
      </c>
      <c r="AG1249" s="16">
        <f>Data!Y1249-AF1249</f>
        <v/>
      </c>
      <c r="AH1249" s="9">
        <f>AE1249+AG1249</f>
        <v/>
      </c>
    </row>
    <row r="1250">
      <c r="N1250" s="14">
        <f>Data!A1250</f>
        <v/>
      </c>
      <c r="O1250" s="24">
        <f>IF(Occurrence!J1250&gt;0,COUNTIFS(Occurrence!$J$2:$J$2441,"&gt;0",Occurrence!$J$2:$J$2441,"&lt;="&amp;Occurrence!J1250)/($B$8+1),0)</f>
        <v/>
      </c>
      <c r="P1250" s="16">
        <f>IF(Occurrence!J1250&gt;0,_xlfn.PERCENTILE.INC(Data!$O$2:$O$2441,($B$4+O1250*($B$5-1))/($B$3-1)),0)</f>
        <v/>
      </c>
      <c r="Q1250" s="16">
        <f>IF(Occurrence!J1250&gt;0,_xlfn.PERCENTILE.INC(Occurrence!$I$2:$I$2441,($B$6+O1250*($B$7-1))/($B$3-1)),0)</f>
        <v/>
      </c>
      <c r="R1250" s="16">
        <f>IF(Occurrence!J1250&gt;0,Occurrence!J1250/Q1250,0)</f>
        <v/>
      </c>
      <c r="S1250" s="9">
        <f>IF(Occurrence!J1250&gt;0,P1250*R1250,0)</f>
        <v/>
      </c>
      <c r="T1250" s="24">
        <f>IF(Occurrence!K1250&gt;0,COUNTIFS(Occurrence!$K$2:$K$2441,"&gt;0",Occurrence!$K$2:$K$2441,"&lt;="&amp;Occurrence!K1250)/($B$9+1),0)</f>
        <v/>
      </c>
      <c r="U1250" s="16">
        <f>IF(Occurrence!K1250&gt;0,_xlfn.PERCENTILE.INC(Data!$O$2:$O$2441,($B$4+T1250*($B$5-1))/($B$3-1)),0)</f>
        <v/>
      </c>
      <c r="V1250" s="16">
        <f>IF(Occurrence!K1250&gt;0,_xlfn.PERCENTILE.INC(Occurrence!$I$2:$I$2441,($B$6+T1250*($B$7-1))/($B$3-1)),0)</f>
        <v/>
      </c>
      <c r="W1250" s="16">
        <f>IF(Occurrence!K1250&gt;0,Occurrence!K1250/V1250,0)</f>
        <v/>
      </c>
      <c r="X1250" s="9">
        <f>IF(Occurrence!K1250&gt;0,U1250*W1250,0)</f>
        <v/>
      </c>
      <c r="Y1250" s="24">
        <f>COUNTIF(Data!$X$2:$X$2441,"&lt;="&amp;Data!X1250)/($B$3+1)</f>
        <v/>
      </c>
      <c r="Z1250" s="16">
        <f>_xlfn.PERCENTILE.INC(Data!$U$2:$U$2441,Y1250)</f>
        <v/>
      </c>
      <c r="AA1250" s="16">
        <f>_xlfn.PERCENTILE.INC(Data!$V$2:$V$2441,Y1250)</f>
        <v/>
      </c>
      <c r="AB1250" s="16">
        <f>Data!X1250-AA1250</f>
        <v/>
      </c>
      <c r="AC1250" s="9">
        <f>Z1250+AB1250</f>
        <v/>
      </c>
      <c r="AD1250" s="24">
        <f>COUNTIF(Data!$Y$2:$Y$2441,"&lt;="&amp;Data!Y1250)/($B$3+1)</f>
        <v/>
      </c>
      <c r="AE1250" s="16">
        <f>_xlfn.PERCENTILE.INC(Data!$U$2:$U$2441,AD1250)</f>
        <v/>
      </c>
      <c r="AF1250" s="16">
        <f>_xlfn.PERCENTILE.INC(Data!$V$2:$V$2441,AD1250)</f>
        <v/>
      </c>
      <c r="AG1250" s="16">
        <f>Data!Y1250-AF1250</f>
        <v/>
      </c>
      <c r="AH1250" s="9">
        <f>AE1250+AG1250</f>
        <v/>
      </c>
    </row>
    <row r="1251">
      <c r="N1251" s="14">
        <f>Data!A1251</f>
        <v/>
      </c>
      <c r="O1251" s="24">
        <f>IF(Occurrence!J1251&gt;0,COUNTIFS(Occurrence!$J$2:$J$2441,"&gt;0",Occurrence!$J$2:$J$2441,"&lt;="&amp;Occurrence!J1251)/($B$8+1),0)</f>
        <v/>
      </c>
      <c r="P1251" s="16">
        <f>IF(Occurrence!J1251&gt;0,_xlfn.PERCENTILE.INC(Data!$O$2:$O$2441,($B$4+O1251*($B$5-1))/($B$3-1)),0)</f>
        <v/>
      </c>
      <c r="Q1251" s="16">
        <f>IF(Occurrence!J1251&gt;0,_xlfn.PERCENTILE.INC(Occurrence!$I$2:$I$2441,($B$6+O1251*($B$7-1))/($B$3-1)),0)</f>
        <v/>
      </c>
      <c r="R1251" s="16">
        <f>IF(Occurrence!J1251&gt;0,Occurrence!J1251/Q1251,0)</f>
        <v/>
      </c>
      <c r="S1251" s="9">
        <f>IF(Occurrence!J1251&gt;0,P1251*R1251,0)</f>
        <v/>
      </c>
      <c r="T1251" s="24">
        <f>IF(Occurrence!K1251&gt;0,COUNTIFS(Occurrence!$K$2:$K$2441,"&gt;0",Occurrence!$K$2:$K$2441,"&lt;="&amp;Occurrence!K1251)/($B$9+1),0)</f>
        <v/>
      </c>
      <c r="U1251" s="16">
        <f>IF(Occurrence!K1251&gt;0,_xlfn.PERCENTILE.INC(Data!$O$2:$O$2441,($B$4+T1251*($B$5-1))/($B$3-1)),0)</f>
        <v/>
      </c>
      <c r="V1251" s="16">
        <f>IF(Occurrence!K1251&gt;0,_xlfn.PERCENTILE.INC(Occurrence!$I$2:$I$2441,($B$6+T1251*($B$7-1))/($B$3-1)),0)</f>
        <v/>
      </c>
      <c r="W1251" s="16">
        <f>IF(Occurrence!K1251&gt;0,Occurrence!K1251/V1251,0)</f>
        <v/>
      </c>
      <c r="X1251" s="9">
        <f>IF(Occurrence!K1251&gt;0,U1251*W1251,0)</f>
        <v/>
      </c>
      <c r="Y1251" s="24">
        <f>COUNTIF(Data!$X$2:$X$2441,"&lt;="&amp;Data!X1251)/($B$3+1)</f>
        <v/>
      </c>
      <c r="Z1251" s="16">
        <f>_xlfn.PERCENTILE.INC(Data!$U$2:$U$2441,Y1251)</f>
        <v/>
      </c>
      <c r="AA1251" s="16">
        <f>_xlfn.PERCENTILE.INC(Data!$V$2:$V$2441,Y1251)</f>
        <v/>
      </c>
      <c r="AB1251" s="16">
        <f>Data!X1251-AA1251</f>
        <v/>
      </c>
      <c r="AC1251" s="9">
        <f>Z1251+AB1251</f>
        <v/>
      </c>
      <c r="AD1251" s="24">
        <f>COUNTIF(Data!$Y$2:$Y$2441,"&lt;="&amp;Data!Y1251)/($B$3+1)</f>
        <v/>
      </c>
      <c r="AE1251" s="16">
        <f>_xlfn.PERCENTILE.INC(Data!$U$2:$U$2441,AD1251)</f>
        <v/>
      </c>
      <c r="AF1251" s="16">
        <f>_xlfn.PERCENTILE.INC(Data!$V$2:$V$2441,AD1251)</f>
        <v/>
      </c>
      <c r="AG1251" s="16">
        <f>Data!Y1251-AF1251</f>
        <v/>
      </c>
      <c r="AH1251" s="9">
        <f>AE1251+AG1251</f>
        <v/>
      </c>
    </row>
    <row r="1252">
      <c r="N1252" s="14">
        <f>Data!A1252</f>
        <v/>
      </c>
      <c r="O1252" s="24">
        <f>IF(Occurrence!J1252&gt;0,COUNTIFS(Occurrence!$J$2:$J$2441,"&gt;0",Occurrence!$J$2:$J$2441,"&lt;="&amp;Occurrence!J1252)/($B$8+1),0)</f>
        <v/>
      </c>
      <c r="P1252" s="16">
        <f>IF(Occurrence!J1252&gt;0,_xlfn.PERCENTILE.INC(Data!$O$2:$O$2441,($B$4+O1252*($B$5-1))/($B$3-1)),0)</f>
        <v/>
      </c>
      <c r="Q1252" s="16">
        <f>IF(Occurrence!J1252&gt;0,_xlfn.PERCENTILE.INC(Occurrence!$I$2:$I$2441,($B$6+O1252*($B$7-1))/($B$3-1)),0)</f>
        <v/>
      </c>
      <c r="R1252" s="16">
        <f>IF(Occurrence!J1252&gt;0,Occurrence!J1252/Q1252,0)</f>
        <v/>
      </c>
      <c r="S1252" s="9">
        <f>IF(Occurrence!J1252&gt;0,P1252*R1252,0)</f>
        <v/>
      </c>
      <c r="T1252" s="24">
        <f>IF(Occurrence!K1252&gt;0,COUNTIFS(Occurrence!$K$2:$K$2441,"&gt;0",Occurrence!$K$2:$K$2441,"&lt;="&amp;Occurrence!K1252)/($B$9+1),0)</f>
        <v/>
      </c>
      <c r="U1252" s="16">
        <f>IF(Occurrence!K1252&gt;0,_xlfn.PERCENTILE.INC(Data!$O$2:$O$2441,($B$4+T1252*($B$5-1))/($B$3-1)),0)</f>
        <v/>
      </c>
      <c r="V1252" s="16">
        <f>IF(Occurrence!K1252&gt;0,_xlfn.PERCENTILE.INC(Occurrence!$I$2:$I$2441,($B$6+T1252*($B$7-1))/($B$3-1)),0)</f>
        <v/>
      </c>
      <c r="W1252" s="16">
        <f>IF(Occurrence!K1252&gt;0,Occurrence!K1252/V1252,0)</f>
        <v/>
      </c>
      <c r="X1252" s="9">
        <f>IF(Occurrence!K1252&gt;0,U1252*W1252,0)</f>
        <v/>
      </c>
      <c r="Y1252" s="24">
        <f>COUNTIF(Data!$X$2:$X$2441,"&lt;="&amp;Data!X1252)/($B$3+1)</f>
        <v/>
      </c>
      <c r="Z1252" s="16">
        <f>_xlfn.PERCENTILE.INC(Data!$U$2:$U$2441,Y1252)</f>
        <v/>
      </c>
      <c r="AA1252" s="16">
        <f>_xlfn.PERCENTILE.INC(Data!$V$2:$V$2441,Y1252)</f>
        <v/>
      </c>
      <c r="AB1252" s="16">
        <f>Data!X1252-AA1252</f>
        <v/>
      </c>
      <c r="AC1252" s="9">
        <f>Z1252+AB1252</f>
        <v/>
      </c>
      <c r="AD1252" s="24">
        <f>COUNTIF(Data!$Y$2:$Y$2441,"&lt;="&amp;Data!Y1252)/($B$3+1)</f>
        <v/>
      </c>
      <c r="AE1252" s="16">
        <f>_xlfn.PERCENTILE.INC(Data!$U$2:$U$2441,AD1252)</f>
        <v/>
      </c>
      <c r="AF1252" s="16">
        <f>_xlfn.PERCENTILE.INC(Data!$V$2:$V$2441,AD1252)</f>
        <v/>
      </c>
      <c r="AG1252" s="16">
        <f>Data!Y1252-AF1252</f>
        <v/>
      </c>
      <c r="AH1252" s="9">
        <f>AE1252+AG1252</f>
        <v/>
      </c>
    </row>
    <row r="1253">
      <c r="N1253" s="14">
        <f>Data!A1253</f>
        <v/>
      </c>
      <c r="O1253" s="24">
        <f>IF(Occurrence!J1253&gt;0,COUNTIFS(Occurrence!$J$2:$J$2441,"&gt;0",Occurrence!$J$2:$J$2441,"&lt;="&amp;Occurrence!J1253)/($B$8+1),0)</f>
        <v/>
      </c>
      <c r="P1253" s="16">
        <f>IF(Occurrence!J1253&gt;0,_xlfn.PERCENTILE.INC(Data!$O$2:$O$2441,($B$4+O1253*($B$5-1))/($B$3-1)),0)</f>
        <v/>
      </c>
      <c r="Q1253" s="16">
        <f>IF(Occurrence!J1253&gt;0,_xlfn.PERCENTILE.INC(Occurrence!$I$2:$I$2441,($B$6+O1253*($B$7-1))/($B$3-1)),0)</f>
        <v/>
      </c>
      <c r="R1253" s="16">
        <f>IF(Occurrence!J1253&gt;0,Occurrence!J1253/Q1253,0)</f>
        <v/>
      </c>
      <c r="S1253" s="9">
        <f>IF(Occurrence!J1253&gt;0,P1253*R1253,0)</f>
        <v/>
      </c>
      <c r="T1253" s="24">
        <f>IF(Occurrence!K1253&gt;0,COUNTIFS(Occurrence!$K$2:$K$2441,"&gt;0",Occurrence!$K$2:$K$2441,"&lt;="&amp;Occurrence!K1253)/($B$9+1),0)</f>
        <v/>
      </c>
      <c r="U1253" s="16">
        <f>IF(Occurrence!K1253&gt;0,_xlfn.PERCENTILE.INC(Data!$O$2:$O$2441,($B$4+T1253*($B$5-1))/($B$3-1)),0)</f>
        <v/>
      </c>
      <c r="V1253" s="16">
        <f>IF(Occurrence!K1253&gt;0,_xlfn.PERCENTILE.INC(Occurrence!$I$2:$I$2441,($B$6+T1253*($B$7-1))/($B$3-1)),0)</f>
        <v/>
      </c>
      <c r="W1253" s="16">
        <f>IF(Occurrence!K1253&gt;0,Occurrence!K1253/V1253,0)</f>
        <v/>
      </c>
      <c r="X1253" s="9">
        <f>IF(Occurrence!K1253&gt;0,U1253*W1253,0)</f>
        <v/>
      </c>
      <c r="Y1253" s="24">
        <f>COUNTIF(Data!$X$2:$X$2441,"&lt;="&amp;Data!X1253)/($B$3+1)</f>
        <v/>
      </c>
      <c r="Z1253" s="16">
        <f>_xlfn.PERCENTILE.INC(Data!$U$2:$U$2441,Y1253)</f>
        <v/>
      </c>
      <c r="AA1253" s="16">
        <f>_xlfn.PERCENTILE.INC(Data!$V$2:$V$2441,Y1253)</f>
        <v/>
      </c>
      <c r="AB1253" s="16">
        <f>Data!X1253-AA1253</f>
        <v/>
      </c>
      <c r="AC1253" s="9">
        <f>Z1253+AB1253</f>
        <v/>
      </c>
      <c r="AD1253" s="24">
        <f>COUNTIF(Data!$Y$2:$Y$2441,"&lt;="&amp;Data!Y1253)/($B$3+1)</f>
        <v/>
      </c>
      <c r="AE1253" s="16">
        <f>_xlfn.PERCENTILE.INC(Data!$U$2:$U$2441,AD1253)</f>
        <v/>
      </c>
      <c r="AF1253" s="16">
        <f>_xlfn.PERCENTILE.INC(Data!$V$2:$V$2441,AD1253)</f>
        <v/>
      </c>
      <c r="AG1253" s="16">
        <f>Data!Y1253-AF1253</f>
        <v/>
      </c>
      <c r="AH1253" s="9">
        <f>AE1253+AG1253</f>
        <v/>
      </c>
    </row>
    <row r="1254">
      <c r="N1254" s="14">
        <f>Data!A1254</f>
        <v/>
      </c>
      <c r="O1254" s="24">
        <f>IF(Occurrence!J1254&gt;0,COUNTIFS(Occurrence!$J$2:$J$2441,"&gt;0",Occurrence!$J$2:$J$2441,"&lt;="&amp;Occurrence!J1254)/($B$8+1),0)</f>
        <v/>
      </c>
      <c r="P1254" s="16">
        <f>IF(Occurrence!J1254&gt;0,_xlfn.PERCENTILE.INC(Data!$O$2:$O$2441,($B$4+O1254*($B$5-1))/($B$3-1)),0)</f>
        <v/>
      </c>
      <c r="Q1254" s="16">
        <f>IF(Occurrence!J1254&gt;0,_xlfn.PERCENTILE.INC(Occurrence!$I$2:$I$2441,($B$6+O1254*($B$7-1))/($B$3-1)),0)</f>
        <v/>
      </c>
      <c r="R1254" s="16">
        <f>IF(Occurrence!J1254&gt;0,Occurrence!J1254/Q1254,0)</f>
        <v/>
      </c>
      <c r="S1254" s="9">
        <f>IF(Occurrence!J1254&gt;0,P1254*R1254,0)</f>
        <v/>
      </c>
      <c r="T1254" s="24">
        <f>IF(Occurrence!K1254&gt;0,COUNTIFS(Occurrence!$K$2:$K$2441,"&gt;0",Occurrence!$K$2:$K$2441,"&lt;="&amp;Occurrence!K1254)/($B$9+1),0)</f>
        <v/>
      </c>
      <c r="U1254" s="16">
        <f>IF(Occurrence!K1254&gt;0,_xlfn.PERCENTILE.INC(Data!$O$2:$O$2441,($B$4+T1254*($B$5-1))/($B$3-1)),0)</f>
        <v/>
      </c>
      <c r="V1254" s="16">
        <f>IF(Occurrence!K1254&gt;0,_xlfn.PERCENTILE.INC(Occurrence!$I$2:$I$2441,($B$6+T1254*($B$7-1))/($B$3-1)),0)</f>
        <v/>
      </c>
      <c r="W1254" s="16">
        <f>IF(Occurrence!K1254&gt;0,Occurrence!K1254/V1254,0)</f>
        <v/>
      </c>
      <c r="X1254" s="9">
        <f>IF(Occurrence!K1254&gt;0,U1254*W1254,0)</f>
        <v/>
      </c>
      <c r="Y1254" s="24">
        <f>COUNTIF(Data!$X$2:$X$2441,"&lt;="&amp;Data!X1254)/($B$3+1)</f>
        <v/>
      </c>
      <c r="Z1254" s="16">
        <f>_xlfn.PERCENTILE.INC(Data!$U$2:$U$2441,Y1254)</f>
        <v/>
      </c>
      <c r="AA1254" s="16">
        <f>_xlfn.PERCENTILE.INC(Data!$V$2:$V$2441,Y1254)</f>
        <v/>
      </c>
      <c r="AB1254" s="16">
        <f>Data!X1254-AA1254</f>
        <v/>
      </c>
      <c r="AC1254" s="9">
        <f>Z1254+AB1254</f>
        <v/>
      </c>
      <c r="AD1254" s="24">
        <f>COUNTIF(Data!$Y$2:$Y$2441,"&lt;="&amp;Data!Y1254)/($B$3+1)</f>
        <v/>
      </c>
      <c r="AE1254" s="16">
        <f>_xlfn.PERCENTILE.INC(Data!$U$2:$U$2441,AD1254)</f>
        <v/>
      </c>
      <c r="AF1254" s="16">
        <f>_xlfn.PERCENTILE.INC(Data!$V$2:$V$2441,AD1254)</f>
        <v/>
      </c>
      <c r="AG1254" s="16">
        <f>Data!Y1254-AF1254</f>
        <v/>
      </c>
      <c r="AH1254" s="9">
        <f>AE1254+AG1254</f>
        <v/>
      </c>
    </row>
    <row r="1255">
      <c r="N1255" s="14">
        <f>Data!A1255</f>
        <v/>
      </c>
      <c r="O1255" s="24">
        <f>IF(Occurrence!J1255&gt;0,COUNTIFS(Occurrence!$J$2:$J$2441,"&gt;0",Occurrence!$J$2:$J$2441,"&lt;="&amp;Occurrence!J1255)/($B$8+1),0)</f>
        <v/>
      </c>
      <c r="P1255" s="16">
        <f>IF(Occurrence!J1255&gt;0,_xlfn.PERCENTILE.INC(Data!$O$2:$O$2441,($B$4+O1255*($B$5-1))/($B$3-1)),0)</f>
        <v/>
      </c>
      <c r="Q1255" s="16">
        <f>IF(Occurrence!J1255&gt;0,_xlfn.PERCENTILE.INC(Occurrence!$I$2:$I$2441,($B$6+O1255*($B$7-1))/($B$3-1)),0)</f>
        <v/>
      </c>
      <c r="R1255" s="16">
        <f>IF(Occurrence!J1255&gt;0,Occurrence!J1255/Q1255,0)</f>
        <v/>
      </c>
      <c r="S1255" s="9">
        <f>IF(Occurrence!J1255&gt;0,P1255*R1255,0)</f>
        <v/>
      </c>
      <c r="T1255" s="24">
        <f>IF(Occurrence!K1255&gt;0,COUNTIFS(Occurrence!$K$2:$K$2441,"&gt;0",Occurrence!$K$2:$K$2441,"&lt;="&amp;Occurrence!K1255)/($B$9+1),0)</f>
        <v/>
      </c>
      <c r="U1255" s="16">
        <f>IF(Occurrence!K1255&gt;0,_xlfn.PERCENTILE.INC(Data!$O$2:$O$2441,($B$4+T1255*($B$5-1))/($B$3-1)),0)</f>
        <v/>
      </c>
      <c r="V1255" s="16">
        <f>IF(Occurrence!K1255&gt;0,_xlfn.PERCENTILE.INC(Occurrence!$I$2:$I$2441,($B$6+T1255*($B$7-1))/($B$3-1)),0)</f>
        <v/>
      </c>
      <c r="W1255" s="16">
        <f>IF(Occurrence!K1255&gt;0,Occurrence!K1255/V1255,0)</f>
        <v/>
      </c>
      <c r="X1255" s="9">
        <f>IF(Occurrence!K1255&gt;0,U1255*W1255,0)</f>
        <v/>
      </c>
      <c r="Y1255" s="24">
        <f>COUNTIF(Data!$X$2:$X$2441,"&lt;="&amp;Data!X1255)/($B$3+1)</f>
        <v/>
      </c>
      <c r="Z1255" s="16">
        <f>_xlfn.PERCENTILE.INC(Data!$U$2:$U$2441,Y1255)</f>
        <v/>
      </c>
      <c r="AA1255" s="16">
        <f>_xlfn.PERCENTILE.INC(Data!$V$2:$V$2441,Y1255)</f>
        <v/>
      </c>
      <c r="AB1255" s="16">
        <f>Data!X1255-AA1255</f>
        <v/>
      </c>
      <c r="AC1255" s="9">
        <f>Z1255+AB1255</f>
        <v/>
      </c>
      <c r="AD1255" s="24">
        <f>COUNTIF(Data!$Y$2:$Y$2441,"&lt;="&amp;Data!Y1255)/($B$3+1)</f>
        <v/>
      </c>
      <c r="AE1255" s="16">
        <f>_xlfn.PERCENTILE.INC(Data!$U$2:$U$2441,AD1255)</f>
        <v/>
      </c>
      <c r="AF1255" s="16">
        <f>_xlfn.PERCENTILE.INC(Data!$V$2:$V$2441,AD1255)</f>
        <v/>
      </c>
      <c r="AG1255" s="16">
        <f>Data!Y1255-AF1255</f>
        <v/>
      </c>
      <c r="AH1255" s="9">
        <f>AE1255+AG1255</f>
        <v/>
      </c>
    </row>
    <row r="1256">
      <c r="N1256" s="14">
        <f>Data!A1256</f>
        <v/>
      </c>
      <c r="O1256" s="24">
        <f>IF(Occurrence!J1256&gt;0,COUNTIFS(Occurrence!$J$2:$J$2441,"&gt;0",Occurrence!$J$2:$J$2441,"&lt;="&amp;Occurrence!J1256)/($B$8+1),0)</f>
        <v/>
      </c>
      <c r="P1256" s="16">
        <f>IF(Occurrence!J1256&gt;0,_xlfn.PERCENTILE.INC(Data!$O$2:$O$2441,($B$4+O1256*($B$5-1))/($B$3-1)),0)</f>
        <v/>
      </c>
      <c r="Q1256" s="16">
        <f>IF(Occurrence!J1256&gt;0,_xlfn.PERCENTILE.INC(Occurrence!$I$2:$I$2441,($B$6+O1256*($B$7-1))/($B$3-1)),0)</f>
        <v/>
      </c>
      <c r="R1256" s="16">
        <f>IF(Occurrence!J1256&gt;0,Occurrence!J1256/Q1256,0)</f>
        <v/>
      </c>
      <c r="S1256" s="9">
        <f>IF(Occurrence!J1256&gt;0,P1256*R1256,0)</f>
        <v/>
      </c>
      <c r="T1256" s="24">
        <f>IF(Occurrence!K1256&gt;0,COUNTIFS(Occurrence!$K$2:$K$2441,"&gt;0",Occurrence!$K$2:$K$2441,"&lt;="&amp;Occurrence!K1256)/($B$9+1),0)</f>
        <v/>
      </c>
      <c r="U1256" s="16">
        <f>IF(Occurrence!K1256&gt;0,_xlfn.PERCENTILE.INC(Data!$O$2:$O$2441,($B$4+T1256*($B$5-1))/($B$3-1)),0)</f>
        <v/>
      </c>
      <c r="V1256" s="16">
        <f>IF(Occurrence!K1256&gt;0,_xlfn.PERCENTILE.INC(Occurrence!$I$2:$I$2441,($B$6+T1256*($B$7-1))/($B$3-1)),0)</f>
        <v/>
      </c>
      <c r="W1256" s="16">
        <f>IF(Occurrence!K1256&gt;0,Occurrence!K1256/V1256,0)</f>
        <v/>
      </c>
      <c r="X1256" s="9">
        <f>IF(Occurrence!K1256&gt;0,U1256*W1256,0)</f>
        <v/>
      </c>
      <c r="Y1256" s="24">
        <f>COUNTIF(Data!$X$2:$X$2441,"&lt;="&amp;Data!X1256)/($B$3+1)</f>
        <v/>
      </c>
      <c r="Z1256" s="16">
        <f>_xlfn.PERCENTILE.INC(Data!$U$2:$U$2441,Y1256)</f>
        <v/>
      </c>
      <c r="AA1256" s="16">
        <f>_xlfn.PERCENTILE.INC(Data!$V$2:$V$2441,Y1256)</f>
        <v/>
      </c>
      <c r="AB1256" s="16">
        <f>Data!X1256-AA1256</f>
        <v/>
      </c>
      <c r="AC1256" s="9">
        <f>Z1256+AB1256</f>
        <v/>
      </c>
      <c r="AD1256" s="24">
        <f>COUNTIF(Data!$Y$2:$Y$2441,"&lt;="&amp;Data!Y1256)/($B$3+1)</f>
        <v/>
      </c>
      <c r="AE1256" s="16">
        <f>_xlfn.PERCENTILE.INC(Data!$U$2:$U$2441,AD1256)</f>
        <v/>
      </c>
      <c r="AF1256" s="16">
        <f>_xlfn.PERCENTILE.INC(Data!$V$2:$V$2441,AD1256)</f>
        <v/>
      </c>
      <c r="AG1256" s="16">
        <f>Data!Y1256-AF1256</f>
        <v/>
      </c>
      <c r="AH1256" s="9">
        <f>AE1256+AG1256</f>
        <v/>
      </c>
    </row>
    <row r="1257">
      <c r="N1257" s="14">
        <f>Data!A1257</f>
        <v/>
      </c>
      <c r="O1257" s="24">
        <f>IF(Occurrence!J1257&gt;0,COUNTIFS(Occurrence!$J$2:$J$2441,"&gt;0",Occurrence!$J$2:$J$2441,"&lt;="&amp;Occurrence!J1257)/($B$8+1),0)</f>
        <v/>
      </c>
      <c r="P1257" s="16">
        <f>IF(Occurrence!J1257&gt;0,_xlfn.PERCENTILE.INC(Data!$O$2:$O$2441,($B$4+O1257*($B$5-1))/($B$3-1)),0)</f>
        <v/>
      </c>
      <c r="Q1257" s="16">
        <f>IF(Occurrence!J1257&gt;0,_xlfn.PERCENTILE.INC(Occurrence!$I$2:$I$2441,($B$6+O1257*($B$7-1))/($B$3-1)),0)</f>
        <v/>
      </c>
      <c r="R1257" s="16">
        <f>IF(Occurrence!J1257&gt;0,Occurrence!J1257/Q1257,0)</f>
        <v/>
      </c>
      <c r="S1257" s="9">
        <f>IF(Occurrence!J1257&gt;0,P1257*R1257,0)</f>
        <v/>
      </c>
      <c r="T1257" s="24">
        <f>IF(Occurrence!K1257&gt;0,COUNTIFS(Occurrence!$K$2:$K$2441,"&gt;0",Occurrence!$K$2:$K$2441,"&lt;="&amp;Occurrence!K1257)/($B$9+1),0)</f>
        <v/>
      </c>
      <c r="U1257" s="16">
        <f>IF(Occurrence!K1257&gt;0,_xlfn.PERCENTILE.INC(Data!$O$2:$O$2441,($B$4+T1257*($B$5-1))/($B$3-1)),0)</f>
        <v/>
      </c>
      <c r="V1257" s="16">
        <f>IF(Occurrence!K1257&gt;0,_xlfn.PERCENTILE.INC(Occurrence!$I$2:$I$2441,($B$6+T1257*($B$7-1))/($B$3-1)),0)</f>
        <v/>
      </c>
      <c r="W1257" s="16">
        <f>IF(Occurrence!K1257&gt;0,Occurrence!K1257/V1257,0)</f>
        <v/>
      </c>
      <c r="X1257" s="9">
        <f>IF(Occurrence!K1257&gt;0,U1257*W1257,0)</f>
        <v/>
      </c>
      <c r="Y1257" s="24">
        <f>COUNTIF(Data!$X$2:$X$2441,"&lt;="&amp;Data!X1257)/($B$3+1)</f>
        <v/>
      </c>
      <c r="Z1257" s="16">
        <f>_xlfn.PERCENTILE.INC(Data!$U$2:$U$2441,Y1257)</f>
        <v/>
      </c>
      <c r="AA1257" s="16">
        <f>_xlfn.PERCENTILE.INC(Data!$V$2:$V$2441,Y1257)</f>
        <v/>
      </c>
      <c r="AB1257" s="16">
        <f>Data!X1257-AA1257</f>
        <v/>
      </c>
      <c r="AC1257" s="9">
        <f>Z1257+AB1257</f>
        <v/>
      </c>
      <c r="AD1257" s="24">
        <f>COUNTIF(Data!$Y$2:$Y$2441,"&lt;="&amp;Data!Y1257)/($B$3+1)</f>
        <v/>
      </c>
      <c r="AE1257" s="16">
        <f>_xlfn.PERCENTILE.INC(Data!$U$2:$U$2441,AD1257)</f>
        <v/>
      </c>
      <c r="AF1257" s="16">
        <f>_xlfn.PERCENTILE.INC(Data!$V$2:$V$2441,AD1257)</f>
        <v/>
      </c>
      <c r="AG1257" s="16">
        <f>Data!Y1257-AF1257</f>
        <v/>
      </c>
      <c r="AH1257" s="9">
        <f>AE1257+AG1257</f>
        <v/>
      </c>
    </row>
    <row r="1258">
      <c r="N1258" s="14">
        <f>Data!A1258</f>
        <v/>
      </c>
      <c r="O1258" s="24">
        <f>IF(Occurrence!J1258&gt;0,COUNTIFS(Occurrence!$J$2:$J$2441,"&gt;0",Occurrence!$J$2:$J$2441,"&lt;="&amp;Occurrence!J1258)/($B$8+1),0)</f>
        <v/>
      </c>
      <c r="P1258" s="16">
        <f>IF(Occurrence!J1258&gt;0,_xlfn.PERCENTILE.INC(Data!$O$2:$O$2441,($B$4+O1258*($B$5-1))/($B$3-1)),0)</f>
        <v/>
      </c>
      <c r="Q1258" s="16">
        <f>IF(Occurrence!J1258&gt;0,_xlfn.PERCENTILE.INC(Occurrence!$I$2:$I$2441,($B$6+O1258*($B$7-1))/($B$3-1)),0)</f>
        <v/>
      </c>
      <c r="R1258" s="16">
        <f>IF(Occurrence!J1258&gt;0,Occurrence!J1258/Q1258,0)</f>
        <v/>
      </c>
      <c r="S1258" s="9">
        <f>IF(Occurrence!J1258&gt;0,P1258*R1258,0)</f>
        <v/>
      </c>
      <c r="T1258" s="24">
        <f>IF(Occurrence!K1258&gt;0,COUNTIFS(Occurrence!$K$2:$K$2441,"&gt;0",Occurrence!$K$2:$K$2441,"&lt;="&amp;Occurrence!K1258)/($B$9+1),0)</f>
        <v/>
      </c>
      <c r="U1258" s="16">
        <f>IF(Occurrence!K1258&gt;0,_xlfn.PERCENTILE.INC(Data!$O$2:$O$2441,($B$4+T1258*($B$5-1))/($B$3-1)),0)</f>
        <v/>
      </c>
      <c r="V1258" s="16">
        <f>IF(Occurrence!K1258&gt;0,_xlfn.PERCENTILE.INC(Occurrence!$I$2:$I$2441,($B$6+T1258*($B$7-1))/($B$3-1)),0)</f>
        <v/>
      </c>
      <c r="W1258" s="16">
        <f>IF(Occurrence!K1258&gt;0,Occurrence!K1258/V1258,0)</f>
        <v/>
      </c>
      <c r="X1258" s="9">
        <f>IF(Occurrence!K1258&gt;0,U1258*W1258,0)</f>
        <v/>
      </c>
      <c r="Y1258" s="24">
        <f>COUNTIF(Data!$X$2:$X$2441,"&lt;="&amp;Data!X1258)/($B$3+1)</f>
        <v/>
      </c>
      <c r="Z1258" s="16">
        <f>_xlfn.PERCENTILE.INC(Data!$U$2:$U$2441,Y1258)</f>
        <v/>
      </c>
      <c r="AA1258" s="16">
        <f>_xlfn.PERCENTILE.INC(Data!$V$2:$V$2441,Y1258)</f>
        <v/>
      </c>
      <c r="AB1258" s="16">
        <f>Data!X1258-AA1258</f>
        <v/>
      </c>
      <c r="AC1258" s="9">
        <f>Z1258+AB1258</f>
        <v/>
      </c>
      <c r="AD1258" s="24">
        <f>COUNTIF(Data!$Y$2:$Y$2441,"&lt;="&amp;Data!Y1258)/($B$3+1)</f>
        <v/>
      </c>
      <c r="AE1258" s="16">
        <f>_xlfn.PERCENTILE.INC(Data!$U$2:$U$2441,AD1258)</f>
        <v/>
      </c>
      <c r="AF1258" s="16">
        <f>_xlfn.PERCENTILE.INC(Data!$V$2:$V$2441,AD1258)</f>
        <v/>
      </c>
      <c r="AG1258" s="16">
        <f>Data!Y1258-AF1258</f>
        <v/>
      </c>
      <c r="AH1258" s="9">
        <f>AE1258+AG1258</f>
        <v/>
      </c>
    </row>
    <row r="1259">
      <c r="N1259" s="14">
        <f>Data!A1259</f>
        <v/>
      </c>
      <c r="O1259" s="24">
        <f>IF(Occurrence!J1259&gt;0,COUNTIFS(Occurrence!$J$2:$J$2441,"&gt;0",Occurrence!$J$2:$J$2441,"&lt;="&amp;Occurrence!J1259)/($B$8+1),0)</f>
        <v/>
      </c>
      <c r="P1259" s="16">
        <f>IF(Occurrence!J1259&gt;0,_xlfn.PERCENTILE.INC(Data!$O$2:$O$2441,($B$4+O1259*($B$5-1))/($B$3-1)),0)</f>
        <v/>
      </c>
      <c r="Q1259" s="16">
        <f>IF(Occurrence!J1259&gt;0,_xlfn.PERCENTILE.INC(Occurrence!$I$2:$I$2441,($B$6+O1259*($B$7-1))/($B$3-1)),0)</f>
        <v/>
      </c>
      <c r="R1259" s="16">
        <f>IF(Occurrence!J1259&gt;0,Occurrence!J1259/Q1259,0)</f>
        <v/>
      </c>
      <c r="S1259" s="9">
        <f>IF(Occurrence!J1259&gt;0,P1259*R1259,0)</f>
        <v/>
      </c>
      <c r="T1259" s="24">
        <f>IF(Occurrence!K1259&gt;0,COUNTIFS(Occurrence!$K$2:$K$2441,"&gt;0",Occurrence!$K$2:$K$2441,"&lt;="&amp;Occurrence!K1259)/($B$9+1),0)</f>
        <v/>
      </c>
      <c r="U1259" s="16">
        <f>IF(Occurrence!K1259&gt;0,_xlfn.PERCENTILE.INC(Data!$O$2:$O$2441,($B$4+T1259*($B$5-1))/($B$3-1)),0)</f>
        <v/>
      </c>
      <c r="V1259" s="16">
        <f>IF(Occurrence!K1259&gt;0,_xlfn.PERCENTILE.INC(Occurrence!$I$2:$I$2441,($B$6+T1259*($B$7-1))/($B$3-1)),0)</f>
        <v/>
      </c>
      <c r="W1259" s="16">
        <f>IF(Occurrence!K1259&gt;0,Occurrence!K1259/V1259,0)</f>
        <v/>
      </c>
      <c r="X1259" s="9">
        <f>IF(Occurrence!K1259&gt;0,U1259*W1259,0)</f>
        <v/>
      </c>
      <c r="Y1259" s="24">
        <f>COUNTIF(Data!$X$2:$X$2441,"&lt;="&amp;Data!X1259)/($B$3+1)</f>
        <v/>
      </c>
      <c r="Z1259" s="16">
        <f>_xlfn.PERCENTILE.INC(Data!$U$2:$U$2441,Y1259)</f>
        <v/>
      </c>
      <c r="AA1259" s="16">
        <f>_xlfn.PERCENTILE.INC(Data!$V$2:$V$2441,Y1259)</f>
        <v/>
      </c>
      <c r="AB1259" s="16">
        <f>Data!X1259-AA1259</f>
        <v/>
      </c>
      <c r="AC1259" s="9">
        <f>Z1259+AB1259</f>
        <v/>
      </c>
      <c r="AD1259" s="24">
        <f>COUNTIF(Data!$Y$2:$Y$2441,"&lt;="&amp;Data!Y1259)/($B$3+1)</f>
        <v/>
      </c>
      <c r="AE1259" s="16">
        <f>_xlfn.PERCENTILE.INC(Data!$U$2:$U$2441,AD1259)</f>
        <v/>
      </c>
      <c r="AF1259" s="16">
        <f>_xlfn.PERCENTILE.INC(Data!$V$2:$V$2441,AD1259)</f>
        <v/>
      </c>
      <c r="AG1259" s="16">
        <f>Data!Y1259-AF1259</f>
        <v/>
      </c>
      <c r="AH1259" s="9">
        <f>AE1259+AG1259</f>
        <v/>
      </c>
    </row>
    <row r="1260">
      <c r="N1260" s="14">
        <f>Data!A1260</f>
        <v/>
      </c>
      <c r="O1260" s="24">
        <f>IF(Occurrence!J1260&gt;0,COUNTIFS(Occurrence!$J$2:$J$2441,"&gt;0",Occurrence!$J$2:$J$2441,"&lt;="&amp;Occurrence!J1260)/($B$8+1),0)</f>
        <v/>
      </c>
      <c r="P1260" s="16">
        <f>IF(Occurrence!J1260&gt;0,_xlfn.PERCENTILE.INC(Data!$O$2:$O$2441,($B$4+O1260*($B$5-1))/($B$3-1)),0)</f>
        <v/>
      </c>
      <c r="Q1260" s="16">
        <f>IF(Occurrence!J1260&gt;0,_xlfn.PERCENTILE.INC(Occurrence!$I$2:$I$2441,($B$6+O1260*($B$7-1))/($B$3-1)),0)</f>
        <v/>
      </c>
      <c r="R1260" s="16">
        <f>IF(Occurrence!J1260&gt;0,Occurrence!J1260/Q1260,0)</f>
        <v/>
      </c>
      <c r="S1260" s="9">
        <f>IF(Occurrence!J1260&gt;0,P1260*R1260,0)</f>
        <v/>
      </c>
      <c r="T1260" s="24">
        <f>IF(Occurrence!K1260&gt;0,COUNTIFS(Occurrence!$K$2:$K$2441,"&gt;0",Occurrence!$K$2:$K$2441,"&lt;="&amp;Occurrence!K1260)/($B$9+1),0)</f>
        <v/>
      </c>
      <c r="U1260" s="16">
        <f>IF(Occurrence!K1260&gt;0,_xlfn.PERCENTILE.INC(Data!$O$2:$O$2441,($B$4+T1260*($B$5-1))/($B$3-1)),0)</f>
        <v/>
      </c>
      <c r="V1260" s="16">
        <f>IF(Occurrence!K1260&gt;0,_xlfn.PERCENTILE.INC(Occurrence!$I$2:$I$2441,($B$6+T1260*($B$7-1))/($B$3-1)),0)</f>
        <v/>
      </c>
      <c r="W1260" s="16">
        <f>IF(Occurrence!K1260&gt;0,Occurrence!K1260/V1260,0)</f>
        <v/>
      </c>
      <c r="X1260" s="9">
        <f>IF(Occurrence!K1260&gt;0,U1260*W1260,0)</f>
        <v/>
      </c>
      <c r="Y1260" s="24">
        <f>COUNTIF(Data!$X$2:$X$2441,"&lt;="&amp;Data!X1260)/($B$3+1)</f>
        <v/>
      </c>
      <c r="Z1260" s="16">
        <f>_xlfn.PERCENTILE.INC(Data!$U$2:$U$2441,Y1260)</f>
        <v/>
      </c>
      <c r="AA1260" s="16">
        <f>_xlfn.PERCENTILE.INC(Data!$V$2:$V$2441,Y1260)</f>
        <v/>
      </c>
      <c r="AB1260" s="16">
        <f>Data!X1260-AA1260</f>
        <v/>
      </c>
      <c r="AC1260" s="9">
        <f>Z1260+AB1260</f>
        <v/>
      </c>
      <c r="AD1260" s="24">
        <f>COUNTIF(Data!$Y$2:$Y$2441,"&lt;="&amp;Data!Y1260)/($B$3+1)</f>
        <v/>
      </c>
      <c r="AE1260" s="16">
        <f>_xlfn.PERCENTILE.INC(Data!$U$2:$U$2441,AD1260)</f>
        <v/>
      </c>
      <c r="AF1260" s="16">
        <f>_xlfn.PERCENTILE.INC(Data!$V$2:$V$2441,AD1260)</f>
        <v/>
      </c>
      <c r="AG1260" s="16">
        <f>Data!Y1260-AF1260</f>
        <v/>
      </c>
      <c r="AH1260" s="9">
        <f>AE1260+AG1260</f>
        <v/>
      </c>
    </row>
    <row r="1261">
      <c r="N1261" s="14">
        <f>Data!A1261</f>
        <v/>
      </c>
      <c r="O1261" s="24">
        <f>IF(Occurrence!J1261&gt;0,COUNTIFS(Occurrence!$J$2:$J$2441,"&gt;0",Occurrence!$J$2:$J$2441,"&lt;="&amp;Occurrence!J1261)/($B$8+1),0)</f>
        <v/>
      </c>
      <c r="P1261" s="16">
        <f>IF(Occurrence!J1261&gt;0,_xlfn.PERCENTILE.INC(Data!$O$2:$O$2441,($B$4+O1261*($B$5-1))/($B$3-1)),0)</f>
        <v/>
      </c>
      <c r="Q1261" s="16">
        <f>IF(Occurrence!J1261&gt;0,_xlfn.PERCENTILE.INC(Occurrence!$I$2:$I$2441,($B$6+O1261*($B$7-1))/($B$3-1)),0)</f>
        <v/>
      </c>
      <c r="R1261" s="16">
        <f>IF(Occurrence!J1261&gt;0,Occurrence!J1261/Q1261,0)</f>
        <v/>
      </c>
      <c r="S1261" s="9">
        <f>IF(Occurrence!J1261&gt;0,P1261*R1261,0)</f>
        <v/>
      </c>
      <c r="T1261" s="24">
        <f>IF(Occurrence!K1261&gt;0,COUNTIFS(Occurrence!$K$2:$K$2441,"&gt;0",Occurrence!$K$2:$K$2441,"&lt;="&amp;Occurrence!K1261)/($B$9+1),0)</f>
        <v/>
      </c>
      <c r="U1261" s="16">
        <f>IF(Occurrence!K1261&gt;0,_xlfn.PERCENTILE.INC(Data!$O$2:$O$2441,($B$4+T1261*($B$5-1))/($B$3-1)),0)</f>
        <v/>
      </c>
      <c r="V1261" s="16">
        <f>IF(Occurrence!K1261&gt;0,_xlfn.PERCENTILE.INC(Occurrence!$I$2:$I$2441,($B$6+T1261*($B$7-1))/($B$3-1)),0)</f>
        <v/>
      </c>
      <c r="W1261" s="16">
        <f>IF(Occurrence!K1261&gt;0,Occurrence!K1261/V1261,0)</f>
        <v/>
      </c>
      <c r="X1261" s="9">
        <f>IF(Occurrence!K1261&gt;0,U1261*W1261,0)</f>
        <v/>
      </c>
      <c r="Y1261" s="24">
        <f>COUNTIF(Data!$X$2:$X$2441,"&lt;="&amp;Data!X1261)/($B$3+1)</f>
        <v/>
      </c>
      <c r="Z1261" s="16">
        <f>_xlfn.PERCENTILE.INC(Data!$U$2:$U$2441,Y1261)</f>
        <v/>
      </c>
      <c r="AA1261" s="16">
        <f>_xlfn.PERCENTILE.INC(Data!$V$2:$V$2441,Y1261)</f>
        <v/>
      </c>
      <c r="AB1261" s="16">
        <f>Data!X1261-AA1261</f>
        <v/>
      </c>
      <c r="AC1261" s="9">
        <f>Z1261+AB1261</f>
        <v/>
      </c>
      <c r="AD1261" s="24">
        <f>COUNTIF(Data!$Y$2:$Y$2441,"&lt;="&amp;Data!Y1261)/($B$3+1)</f>
        <v/>
      </c>
      <c r="AE1261" s="16">
        <f>_xlfn.PERCENTILE.INC(Data!$U$2:$U$2441,AD1261)</f>
        <v/>
      </c>
      <c r="AF1261" s="16">
        <f>_xlfn.PERCENTILE.INC(Data!$V$2:$V$2441,AD1261)</f>
        <v/>
      </c>
      <c r="AG1261" s="16">
        <f>Data!Y1261-AF1261</f>
        <v/>
      </c>
      <c r="AH1261" s="9">
        <f>AE1261+AG1261</f>
        <v/>
      </c>
    </row>
    <row r="1262">
      <c r="N1262" s="14">
        <f>Data!A1262</f>
        <v/>
      </c>
      <c r="O1262" s="24">
        <f>IF(Occurrence!J1262&gt;0,COUNTIFS(Occurrence!$J$2:$J$2441,"&gt;0",Occurrence!$J$2:$J$2441,"&lt;="&amp;Occurrence!J1262)/($B$8+1),0)</f>
        <v/>
      </c>
      <c r="P1262" s="16">
        <f>IF(Occurrence!J1262&gt;0,_xlfn.PERCENTILE.INC(Data!$O$2:$O$2441,($B$4+O1262*($B$5-1))/($B$3-1)),0)</f>
        <v/>
      </c>
      <c r="Q1262" s="16">
        <f>IF(Occurrence!J1262&gt;0,_xlfn.PERCENTILE.INC(Occurrence!$I$2:$I$2441,($B$6+O1262*($B$7-1))/($B$3-1)),0)</f>
        <v/>
      </c>
      <c r="R1262" s="16">
        <f>IF(Occurrence!J1262&gt;0,Occurrence!J1262/Q1262,0)</f>
        <v/>
      </c>
      <c r="S1262" s="9">
        <f>IF(Occurrence!J1262&gt;0,P1262*R1262,0)</f>
        <v/>
      </c>
      <c r="T1262" s="24">
        <f>IF(Occurrence!K1262&gt;0,COUNTIFS(Occurrence!$K$2:$K$2441,"&gt;0",Occurrence!$K$2:$K$2441,"&lt;="&amp;Occurrence!K1262)/($B$9+1),0)</f>
        <v/>
      </c>
      <c r="U1262" s="16">
        <f>IF(Occurrence!K1262&gt;0,_xlfn.PERCENTILE.INC(Data!$O$2:$O$2441,($B$4+T1262*($B$5-1))/($B$3-1)),0)</f>
        <v/>
      </c>
      <c r="V1262" s="16">
        <f>IF(Occurrence!K1262&gt;0,_xlfn.PERCENTILE.INC(Occurrence!$I$2:$I$2441,($B$6+T1262*($B$7-1))/($B$3-1)),0)</f>
        <v/>
      </c>
      <c r="W1262" s="16">
        <f>IF(Occurrence!K1262&gt;0,Occurrence!K1262/V1262,0)</f>
        <v/>
      </c>
      <c r="X1262" s="9">
        <f>IF(Occurrence!K1262&gt;0,U1262*W1262,0)</f>
        <v/>
      </c>
      <c r="Y1262" s="24">
        <f>COUNTIF(Data!$X$2:$X$2441,"&lt;="&amp;Data!X1262)/($B$3+1)</f>
        <v/>
      </c>
      <c r="Z1262" s="16">
        <f>_xlfn.PERCENTILE.INC(Data!$U$2:$U$2441,Y1262)</f>
        <v/>
      </c>
      <c r="AA1262" s="16">
        <f>_xlfn.PERCENTILE.INC(Data!$V$2:$V$2441,Y1262)</f>
        <v/>
      </c>
      <c r="AB1262" s="16">
        <f>Data!X1262-AA1262</f>
        <v/>
      </c>
      <c r="AC1262" s="9">
        <f>Z1262+AB1262</f>
        <v/>
      </c>
      <c r="AD1262" s="24">
        <f>COUNTIF(Data!$Y$2:$Y$2441,"&lt;="&amp;Data!Y1262)/($B$3+1)</f>
        <v/>
      </c>
      <c r="AE1262" s="16">
        <f>_xlfn.PERCENTILE.INC(Data!$U$2:$U$2441,AD1262)</f>
        <v/>
      </c>
      <c r="AF1262" s="16">
        <f>_xlfn.PERCENTILE.INC(Data!$V$2:$V$2441,AD1262)</f>
        <v/>
      </c>
      <c r="AG1262" s="16">
        <f>Data!Y1262-AF1262</f>
        <v/>
      </c>
      <c r="AH1262" s="9">
        <f>AE1262+AG1262</f>
        <v/>
      </c>
    </row>
    <row r="1263">
      <c r="N1263" s="14">
        <f>Data!A1263</f>
        <v/>
      </c>
      <c r="O1263" s="24">
        <f>IF(Occurrence!J1263&gt;0,COUNTIFS(Occurrence!$J$2:$J$2441,"&gt;0",Occurrence!$J$2:$J$2441,"&lt;="&amp;Occurrence!J1263)/($B$8+1),0)</f>
        <v/>
      </c>
      <c r="P1263" s="16">
        <f>IF(Occurrence!J1263&gt;0,_xlfn.PERCENTILE.INC(Data!$O$2:$O$2441,($B$4+O1263*($B$5-1))/($B$3-1)),0)</f>
        <v/>
      </c>
      <c r="Q1263" s="16">
        <f>IF(Occurrence!J1263&gt;0,_xlfn.PERCENTILE.INC(Occurrence!$I$2:$I$2441,($B$6+O1263*($B$7-1))/($B$3-1)),0)</f>
        <v/>
      </c>
      <c r="R1263" s="16">
        <f>IF(Occurrence!J1263&gt;0,Occurrence!J1263/Q1263,0)</f>
        <v/>
      </c>
      <c r="S1263" s="9">
        <f>IF(Occurrence!J1263&gt;0,P1263*R1263,0)</f>
        <v/>
      </c>
      <c r="T1263" s="24">
        <f>IF(Occurrence!K1263&gt;0,COUNTIFS(Occurrence!$K$2:$K$2441,"&gt;0",Occurrence!$K$2:$K$2441,"&lt;="&amp;Occurrence!K1263)/($B$9+1),0)</f>
        <v/>
      </c>
      <c r="U1263" s="16">
        <f>IF(Occurrence!K1263&gt;0,_xlfn.PERCENTILE.INC(Data!$O$2:$O$2441,($B$4+T1263*($B$5-1))/($B$3-1)),0)</f>
        <v/>
      </c>
      <c r="V1263" s="16">
        <f>IF(Occurrence!K1263&gt;0,_xlfn.PERCENTILE.INC(Occurrence!$I$2:$I$2441,($B$6+T1263*($B$7-1))/($B$3-1)),0)</f>
        <v/>
      </c>
      <c r="W1263" s="16">
        <f>IF(Occurrence!K1263&gt;0,Occurrence!K1263/V1263,0)</f>
        <v/>
      </c>
      <c r="X1263" s="9">
        <f>IF(Occurrence!K1263&gt;0,U1263*W1263,0)</f>
        <v/>
      </c>
      <c r="Y1263" s="24">
        <f>COUNTIF(Data!$X$2:$X$2441,"&lt;="&amp;Data!X1263)/($B$3+1)</f>
        <v/>
      </c>
      <c r="Z1263" s="16">
        <f>_xlfn.PERCENTILE.INC(Data!$U$2:$U$2441,Y1263)</f>
        <v/>
      </c>
      <c r="AA1263" s="16">
        <f>_xlfn.PERCENTILE.INC(Data!$V$2:$V$2441,Y1263)</f>
        <v/>
      </c>
      <c r="AB1263" s="16">
        <f>Data!X1263-AA1263</f>
        <v/>
      </c>
      <c r="AC1263" s="9">
        <f>Z1263+AB1263</f>
        <v/>
      </c>
      <c r="AD1263" s="24">
        <f>COUNTIF(Data!$Y$2:$Y$2441,"&lt;="&amp;Data!Y1263)/($B$3+1)</f>
        <v/>
      </c>
      <c r="AE1263" s="16">
        <f>_xlfn.PERCENTILE.INC(Data!$U$2:$U$2441,AD1263)</f>
        <v/>
      </c>
      <c r="AF1263" s="16">
        <f>_xlfn.PERCENTILE.INC(Data!$V$2:$V$2441,AD1263)</f>
        <v/>
      </c>
      <c r="AG1263" s="16">
        <f>Data!Y1263-AF1263</f>
        <v/>
      </c>
      <c r="AH1263" s="9">
        <f>AE1263+AG1263</f>
        <v/>
      </c>
    </row>
    <row r="1264">
      <c r="N1264" s="14">
        <f>Data!A1264</f>
        <v/>
      </c>
      <c r="O1264" s="24">
        <f>IF(Occurrence!J1264&gt;0,COUNTIFS(Occurrence!$J$2:$J$2441,"&gt;0",Occurrence!$J$2:$J$2441,"&lt;="&amp;Occurrence!J1264)/($B$8+1),0)</f>
        <v/>
      </c>
      <c r="P1264" s="16">
        <f>IF(Occurrence!J1264&gt;0,_xlfn.PERCENTILE.INC(Data!$O$2:$O$2441,($B$4+O1264*($B$5-1))/($B$3-1)),0)</f>
        <v/>
      </c>
      <c r="Q1264" s="16">
        <f>IF(Occurrence!J1264&gt;0,_xlfn.PERCENTILE.INC(Occurrence!$I$2:$I$2441,($B$6+O1264*($B$7-1))/($B$3-1)),0)</f>
        <v/>
      </c>
      <c r="R1264" s="16">
        <f>IF(Occurrence!J1264&gt;0,Occurrence!J1264/Q1264,0)</f>
        <v/>
      </c>
      <c r="S1264" s="9">
        <f>IF(Occurrence!J1264&gt;0,P1264*R1264,0)</f>
        <v/>
      </c>
      <c r="T1264" s="24">
        <f>IF(Occurrence!K1264&gt;0,COUNTIFS(Occurrence!$K$2:$K$2441,"&gt;0",Occurrence!$K$2:$K$2441,"&lt;="&amp;Occurrence!K1264)/($B$9+1),0)</f>
        <v/>
      </c>
      <c r="U1264" s="16">
        <f>IF(Occurrence!K1264&gt;0,_xlfn.PERCENTILE.INC(Data!$O$2:$O$2441,($B$4+T1264*($B$5-1))/($B$3-1)),0)</f>
        <v/>
      </c>
      <c r="V1264" s="16">
        <f>IF(Occurrence!K1264&gt;0,_xlfn.PERCENTILE.INC(Occurrence!$I$2:$I$2441,($B$6+T1264*($B$7-1))/($B$3-1)),0)</f>
        <v/>
      </c>
      <c r="W1264" s="16">
        <f>IF(Occurrence!K1264&gt;0,Occurrence!K1264/V1264,0)</f>
        <v/>
      </c>
      <c r="X1264" s="9">
        <f>IF(Occurrence!K1264&gt;0,U1264*W1264,0)</f>
        <v/>
      </c>
      <c r="Y1264" s="24">
        <f>COUNTIF(Data!$X$2:$X$2441,"&lt;="&amp;Data!X1264)/($B$3+1)</f>
        <v/>
      </c>
      <c r="Z1264" s="16">
        <f>_xlfn.PERCENTILE.INC(Data!$U$2:$U$2441,Y1264)</f>
        <v/>
      </c>
      <c r="AA1264" s="16">
        <f>_xlfn.PERCENTILE.INC(Data!$V$2:$V$2441,Y1264)</f>
        <v/>
      </c>
      <c r="AB1264" s="16">
        <f>Data!X1264-AA1264</f>
        <v/>
      </c>
      <c r="AC1264" s="9">
        <f>Z1264+AB1264</f>
        <v/>
      </c>
      <c r="AD1264" s="24">
        <f>COUNTIF(Data!$Y$2:$Y$2441,"&lt;="&amp;Data!Y1264)/($B$3+1)</f>
        <v/>
      </c>
      <c r="AE1264" s="16">
        <f>_xlfn.PERCENTILE.INC(Data!$U$2:$U$2441,AD1264)</f>
        <v/>
      </c>
      <c r="AF1264" s="16">
        <f>_xlfn.PERCENTILE.INC(Data!$V$2:$V$2441,AD1264)</f>
        <v/>
      </c>
      <c r="AG1264" s="16">
        <f>Data!Y1264-AF1264</f>
        <v/>
      </c>
      <c r="AH1264" s="9">
        <f>AE1264+AG1264</f>
        <v/>
      </c>
    </row>
    <row r="1265">
      <c r="N1265" s="14">
        <f>Data!A1265</f>
        <v/>
      </c>
      <c r="O1265" s="24">
        <f>IF(Occurrence!J1265&gt;0,COUNTIFS(Occurrence!$J$2:$J$2441,"&gt;0",Occurrence!$J$2:$J$2441,"&lt;="&amp;Occurrence!J1265)/($B$8+1),0)</f>
        <v/>
      </c>
      <c r="P1265" s="16">
        <f>IF(Occurrence!J1265&gt;0,_xlfn.PERCENTILE.INC(Data!$O$2:$O$2441,($B$4+O1265*($B$5-1))/($B$3-1)),0)</f>
        <v/>
      </c>
      <c r="Q1265" s="16">
        <f>IF(Occurrence!J1265&gt;0,_xlfn.PERCENTILE.INC(Occurrence!$I$2:$I$2441,($B$6+O1265*($B$7-1))/($B$3-1)),0)</f>
        <v/>
      </c>
      <c r="R1265" s="16">
        <f>IF(Occurrence!J1265&gt;0,Occurrence!J1265/Q1265,0)</f>
        <v/>
      </c>
      <c r="S1265" s="9">
        <f>IF(Occurrence!J1265&gt;0,P1265*R1265,0)</f>
        <v/>
      </c>
      <c r="T1265" s="24">
        <f>IF(Occurrence!K1265&gt;0,COUNTIFS(Occurrence!$K$2:$K$2441,"&gt;0",Occurrence!$K$2:$K$2441,"&lt;="&amp;Occurrence!K1265)/($B$9+1),0)</f>
        <v/>
      </c>
      <c r="U1265" s="16">
        <f>IF(Occurrence!K1265&gt;0,_xlfn.PERCENTILE.INC(Data!$O$2:$O$2441,($B$4+T1265*($B$5-1))/($B$3-1)),0)</f>
        <v/>
      </c>
      <c r="V1265" s="16">
        <f>IF(Occurrence!K1265&gt;0,_xlfn.PERCENTILE.INC(Occurrence!$I$2:$I$2441,($B$6+T1265*($B$7-1))/($B$3-1)),0)</f>
        <v/>
      </c>
      <c r="W1265" s="16">
        <f>IF(Occurrence!K1265&gt;0,Occurrence!K1265/V1265,0)</f>
        <v/>
      </c>
      <c r="X1265" s="9">
        <f>IF(Occurrence!K1265&gt;0,U1265*W1265,0)</f>
        <v/>
      </c>
      <c r="Y1265" s="24">
        <f>COUNTIF(Data!$X$2:$X$2441,"&lt;="&amp;Data!X1265)/($B$3+1)</f>
        <v/>
      </c>
      <c r="Z1265" s="16">
        <f>_xlfn.PERCENTILE.INC(Data!$U$2:$U$2441,Y1265)</f>
        <v/>
      </c>
      <c r="AA1265" s="16">
        <f>_xlfn.PERCENTILE.INC(Data!$V$2:$V$2441,Y1265)</f>
        <v/>
      </c>
      <c r="AB1265" s="16">
        <f>Data!X1265-AA1265</f>
        <v/>
      </c>
      <c r="AC1265" s="9">
        <f>Z1265+AB1265</f>
        <v/>
      </c>
      <c r="AD1265" s="24">
        <f>COUNTIF(Data!$Y$2:$Y$2441,"&lt;="&amp;Data!Y1265)/($B$3+1)</f>
        <v/>
      </c>
      <c r="AE1265" s="16">
        <f>_xlfn.PERCENTILE.INC(Data!$U$2:$U$2441,AD1265)</f>
        <v/>
      </c>
      <c r="AF1265" s="16">
        <f>_xlfn.PERCENTILE.INC(Data!$V$2:$V$2441,AD1265)</f>
        <v/>
      </c>
      <c r="AG1265" s="16">
        <f>Data!Y1265-AF1265</f>
        <v/>
      </c>
      <c r="AH1265" s="9">
        <f>AE1265+AG1265</f>
        <v/>
      </c>
    </row>
    <row r="1266">
      <c r="N1266" s="14">
        <f>Data!A1266</f>
        <v/>
      </c>
      <c r="O1266" s="24">
        <f>IF(Occurrence!J1266&gt;0,COUNTIFS(Occurrence!$J$2:$J$2441,"&gt;0",Occurrence!$J$2:$J$2441,"&lt;="&amp;Occurrence!J1266)/($B$8+1),0)</f>
        <v/>
      </c>
      <c r="P1266" s="16">
        <f>IF(Occurrence!J1266&gt;0,_xlfn.PERCENTILE.INC(Data!$O$2:$O$2441,($B$4+O1266*($B$5-1))/($B$3-1)),0)</f>
        <v/>
      </c>
      <c r="Q1266" s="16">
        <f>IF(Occurrence!J1266&gt;0,_xlfn.PERCENTILE.INC(Occurrence!$I$2:$I$2441,($B$6+O1266*($B$7-1))/($B$3-1)),0)</f>
        <v/>
      </c>
      <c r="R1266" s="16">
        <f>IF(Occurrence!J1266&gt;0,Occurrence!J1266/Q1266,0)</f>
        <v/>
      </c>
      <c r="S1266" s="9">
        <f>IF(Occurrence!J1266&gt;0,P1266*R1266,0)</f>
        <v/>
      </c>
      <c r="T1266" s="24">
        <f>IF(Occurrence!K1266&gt;0,COUNTIFS(Occurrence!$K$2:$K$2441,"&gt;0",Occurrence!$K$2:$K$2441,"&lt;="&amp;Occurrence!K1266)/($B$9+1),0)</f>
        <v/>
      </c>
      <c r="U1266" s="16">
        <f>IF(Occurrence!K1266&gt;0,_xlfn.PERCENTILE.INC(Data!$O$2:$O$2441,($B$4+T1266*($B$5-1))/($B$3-1)),0)</f>
        <v/>
      </c>
      <c r="V1266" s="16">
        <f>IF(Occurrence!K1266&gt;0,_xlfn.PERCENTILE.INC(Occurrence!$I$2:$I$2441,($B$6+T1266*($B$7-1))/($B$3-1)),0)</f>
        <v/>
      </c>
      <c r="W1266" s="16">
        <f>IF(Occurrence!K1266&gt;0,Occurrence!K1266/V1266,0)</f>
        <v/>
      </c>
      <c r="X1266" s="9">
        <f>IF(Occurrence!K1266&gt;0,U1266*W1266,0)</f>
        <v/>
      </c>
      <c r="Y1266" s="24">
        <f>COUNTIF(Data!$X$2:$X$2441,"&lt;="&amp;Data!X1266)/($B$3+1)</f>
        <v/>
      </c>
      <c r="Z1266" s="16">
        <f>_xlfn.PERCENTILE.INC(Data!$U$2:$U$2441,Y1266)</f>
        <v/>
      </c>
      <c r="AA1266" s="16">
        <f>_xlfn.PERCENTILE.INC(Data!$V$2:$V$2441,Y1266)</f>
        <v/>
      </c>
      <c r="AB1266" s="16">
        <f>Data!X1266-AA1266</f>
        <v/>
      </c>
      <c r="AC1266" s="9">
        <f>Z1266+AB1266</f>
        <v/>
      </c>
      <c r="AD1266" s="24">
        <f>COUNTIF(Data!$Y$2:$Y$2441,"&lt;="&amp;Data!Y1266)/($B$3+1)</f>
        <v/>
      </c>
      <c r="AE1266" s="16">
        <f>_xlfn.PERCENTILE.INC(Data!$U$2:$U$2441,AD1266)</f>
        <v/>
      </c>
      <c r="AF1266" s="16">
        <f>_xlfn.PERCENTILE.INC(Data!$V$2:$V$2441,AD1266)</f>
        <v/>
      </c>
      <c r="AG1266" s="16">
        <f>Data!Y1266-AF1266</f>
        <v/>
      </c>
      <c r="AH1266" s="9">
        <f>AE1266+AG1266</f>
        <v/>
      </c>
    </row>
    <row r="1267">
      <c r="N1267" s="14">
        <f>Data!A1267</f>
        <v/>
      </c>
      <c r="O1267" s="24">
        <f>IF(Occurrence!J1267&gt;0,COUNTIFS(Occurrence!$J$2:$J$2441,"&gt;0",Occurrence!$J$2:$J$2441,"&lt;="&amp;Occurrence!J1267)/($B$8+1),0)</f>
        <v/>
      </c>
      <c r="P1267" s="16">
        <f>IF(Occurrence!J1267&gt;0,_xlfn.PERCENTILE.INC(Data!$O$2:$O$2441,($B$4+O1267*($B$5-1))/($B$3-1)),0)</f>
        <v/>
      </c>
      <c r="Q1267" s="16">
        <f>IF(Occurrence!J1267&gt;0,_xlfn.PERCENTILE.INC(Occurrence!$I$2:$I$2441,($B$6+O1267*($B$7-1))/($B$3-1)),0)</f>
        <v/>
      </c>
      <c r="R1267" s="16">
        <f>IF(Occurrence!J1267&gt;0,Occurrence!J1267/Q1267,0)</f>
        <v/>
      </c>
      <c r="S1267" s="9">
        <f>IF(Occurrence!J1267&gt;0,P1267*R1267,0)</f>
        <v/>
      </c>
      <c r="T1267" s="24">
        <f>IF(Occurrence!K1267&gt;0,COUNTIFS(Occurrence!$K$2:$K$2441,"&gt;0",Occurrence!$K$2:$K$2441,"&lt;="&amp;Occurrence!K1267)/($B$9+1),0)</f>
        <v/>
      </c>
      <c r="U1267" s="16">
        <f>IF(Occurrence!K1267&gt;0,_xlfn.PERCENTILE.INC(Data!$O$2:$O$2441,($B$4+T1267*($B$5-1))/($B$3-1)),0)</f>
        <v/>
      </c>
      <c r="V1267" s="16">
        <f>IF(Occurrence!K1267&gt;0,_xlfn.PERCENTILE.INC(Occurrence!$I$2:$I$2441,($B$6+T1267*($B$7-1))/($B$3-1)),0)</f>
        <v/>
      </c>
      <c r="W1267" s="16">
        <f>IF(Occurrence!K1267&gt;0,Occurrence!K1267/V1267,0)</f>
        <v/>
      </c>
      <c r="X1267" s="9">
        <f>IF(Occurrence!K1267&gt;0,U1267*W1267,0)</f>
        <v/>
      </c>
      <c r="Y1267" s="24">
        <f>COUNTIF(Data!$X$2:$X$2441,"&lt;="&amp;Data!X1267)/($B$3+1)</f>
        <v/>
      </c>
      <c r="Z1267" s="16">
        <f>_xlfn.PERCENTILE.INC(Data!$U$2:$U$2441,Y1267)</f>
        <v/>
      </c>
      <c r="AA1267" s="16">
        <f>_xlfn.PERCENTILE.INC(Data!$V$2:$V$2441,Y1267)</f>
        <v/>
      </c>
      <c r="AB1267" s="16">
        <f>Data!X1267-AA1267</f>
        <v/>
      </c>
      <c r="AC1267" s="9">
        <f>Z1267+AB1267</f>
        <v/>
      </c>
      <c r="AD1267" s="24">
        <f>COUNTIF(Data!$Y$2:$Y$2441,"&lt;="&amp;Data!Y1267)/($B$3+1)</f>
        <v/>
      </c>
      <c r="AE1267" s="16">
        <f>_xlfn.PERCENTILE.INC(Data!$U$2:$U$2441,AD1267)</f>
        <v/>
      </c>
      <c r="AF1267" s="16">
        <f>_xlfn.PERCENTILE.INC(Data!$V$2:$V$2441,AD1267)</f>
        <v/>
      </c>
      <c r="AG1267" s="16">
        <f>Data!Y1267-AF1267</f>
        <v/>
      </c>
      <c r="AH1267" s="9">
        <f>AE1267+AG1267</f>
        <v/>
      </c>
    </row>
    <row r="1268">
      <c r="N1268" s="14">
        <f>Data!A1268</f>
        <v/>
      </c>
      <c r="O1268" s="24">
        <f>IF(Occurrence!J1268&gt;0,COUNTIFS(Occurrence!$J$2:$J$2441,"&gt;0",Occurrence!$J$2:$J$2441,"&lt;="&amp;Occurrence!J1268)/($B$8+1),0)</f>
        <v/>
      </c>
      <c r="P1268" s="16">
        <f>IF(Occurrence!J1268&gt;0,_xlfn.PERCENTILE.INC(Data!$O$2:$O$2441,($B$4+O1268*($B$5-1))/($B$3-1)),0)</f>
        <v/>
      </c>
      <c r="Q1268" s="16">
        <f>IF(Occurrence!J1268&gt;0,_xlfn.PERCENTILE.INC(Occurrence!$I$2:$I$2441,($B$6+O1268*($B$7-1))/($B$3-1)),0)</f>
        <v/>
      </c>
      <c r="R1268" s="16">
        <f>IF(Occurrence!J1268&gt;0,Occurrence!J1268/Q1268,0)</f>
        <v/>
      </c>
      <c r="S1268" s="9">
        <f>IF(Occurrence!J1268&gt;0,P1268*R1268,0)</f>
        <v/>
      </c>
      <c r="T1268" s="24">
        <f>IF(Occurrence!K1268&gt;0,COUNTIFS(Occurrence!$K$2:$K$2441,"&gt;0",Occurrence!$K$2:$K$2441,"&lt;="&amp;Occurrence!K1268)/($B$9+1),0)</f>
        <v/>
      </c>
      <c r="U1268" s="16">
        <f>IF(Occurrence!K1268&gt;0,_xlfn.PERCENTILE.INC(Data!$O$2:$O$2441,($B$4+T1268*($B$5-1))/($B$3-1)),0)</f>
        <v/>
      </c>
      <c r="V1268" s="16">
        <f>IF(Occurrence!K1268&gt;0,_xlfn.PERCENTILE.INC(Occurrence!$I$2:$I$2441,($B$6+T1268*($B$7-1))/($B$3-1)),0)</f>
        <v/>
      </c>
      <c r="W1268" s="16">
        <f>IF(Occurrence!K1268&gt;0,Occurrence!K1268/V1268,0)</f>
        <v/>
      </c>
      <c r="X1268" s="9">
        <f>IF(Occurrence!K1268&gt;0,U1268*W1268,0)</f>
        <v/>
      </c>
      <c r="Y1268" s="24">
        <f>COUNTIF(Data!$X$2:$X$2441,"&lt;="&amp;Data!X1268)/($B$3+1)</f>
        <v/>
      </c>
      <c r="Z1268" s="16">
        <f>_xlfn.PERCENTILE.INC(Data!$U$2:$U$2441,Y1268)</f>
        <v/>
      </c>
      <c r="AA1268" s="16">
        <f>_xlfn.PERCENTILE.INC(Data!$V$2:$V$2441,Y1268)</f>
        <v/>
      </c>
      <c r="AB1268" s="16">
        <f>Data!X1268-AA1268</f>
        <v/>
      </c>
      <c r="AC1268" s="9">
        <f>Z1268+AB1268</f>
        <v/>
      </c>
      <c r="AD1268" s="24">
        <f>COUNTIF(Data!$Y$2:$Y$2441,"&lt;="&amp;Data!Y1268)/($B$3+1)</f>
        <v/>
      </c>
      <c r="AE1268" s="16">
        <f>_xlfn.PERCENTILE.INC(Data!$U$2:$U$2441,AD1268)</f>
        <v/>
      </c>
      <c r="AF1268" s="16">
        <f>_xlfn.PERCENTILE.INC(Data!$V$2:$V$2441,AD1268)</f>
        <v/>
      </c>
      <c r="AG1268" s="16">
        <f>Data!Y1268-AF1268</f>
        <v/>
      </c>
      <c r="AH1268" s="9">
        <f>AE1268+AG1268</f>
        <v/>
      </c>
    </row>
    <row r="1269">
      <c r="N1269" s="14">
        <f>Data!A1269</f>
        <v/>
      </c>
      <c r="O1269" s="24">
        <f>IF(Occurrence!J1269&gt;0,COUNTIFS(Occurrence!$J$2:$J$2441,"&gt;0",Occurrence!$J$2:$J$2441,"&lt;="&amp;Occurrence!J1269)/($B$8+1),0)</f>
        <v/>
      </c>
      <c r="P1269" s="16">
        <f>IF(Occurrence!J1269&gt;0,_xlfn.PERCENTILE.INC(Data!$O$2:$O$2441,($B$4+O1269*($B$5-1))/($B$3-1)),0)</f>
        <v/>
      </c>
      <c r="Q1269" s="16">
        <f>IF(Occurrence!J1269&gt;0,_xlfn.PERCENTILE.INC(Occurrence!$I$2:$I$2441,($B$6+O1269*($B$7-1))/($B$3-1)),0)</f>
        <v/>
      </c>
      <c r="R1269" s="16">
        <f>IF(Occurrence!J1269&gt;0,Occurrence!J1269/Q1269,0)</f>
        <v/>
      </c>
      <c r="S1269" s="9">
        <f>IF(Occurrence!J1269&gt;0,P1269*R1269,0)</f>
        <v/>
      </c>
      <c r="T1269" s="24">
        <f>IF(Occurrence!K1269&gt;0,COUNTIFS(Occurrence!$K$2:$K$2441,"&gt;0",Occurrence!$K$2:$K$2441,"&lt;="&amp;Occurrence!K1269)/($B$9+1),0)</f>
        <v/>
      </c>
      <c r="U1269" s="16">
        <f>IF(Occurrence!K1269&gt;0,_xlfn.PERCENTILE.INC(Data!$O$2:$O$2441,($B$4+T1269*($B$5-1))/($B$3-1)),0)</f>
        <v/>
      </c>
      <c r="V1269" s="16">
        <f>IF(Occurrence!K1269&gt;0,_xlfn.PERCENTILE.INC(Occurrence!$I$2:$I$2441,($B$6+T1269*($B$7-1))/($B$3-1)),0)</f>
        <v/>
      </c>
      <c r="W1269" s="16">
        <f>IF(Occurrence!K1269&gt;0,Occurrence!K1269/V1269,0)</f>
        <v/>
      </c>
      <c r="X1269" s="9">
        <f>IF(Occurrence!K1269&gt;0,U1269*W1269,0)</f>
        <v/>
      </c>
      <c r="Y1269" s="24">
        <f>COUNTIF(Data!$X$2:$X$2441,"&lt;="&amp;Data!X1269)/($B$3+1)</f>
        <v/>
      </c>
      <c r="Z1269" s="16">
        <f>_xlfn.PERCENTILE.INC(Data!$U$2:$U$2441,Y1269)</f>
        <v/>
      </c>
      <c r="AA1269" s="16">
        <f>_xlfn.PERCENTILE.INC(Data!$V$2:$V$2441,Y1269)</f>
        <v/>
      </c>
      <c r="AB1269" s="16">
        <f>Data!X1269-AA1269</f>
        <v/>
      </c>
      <c r="AC1269" s="9">
        <f>Z1269+AB1269</f>
        <v/>
      </c>
      <c r="AD1269" s="24">
        <f>COUNTIF(Data!$Y$2:$Y$2441,"&lt;="&amp;Data!Y1269)/($B$3+1)</f>
        <v/>
      </c>
      <c r="AE1269" s="16">
        <f>_xlfn.PERCENTILE.INC(Data!$U$2:$U$2441,AD1269)</f>
        <v/>
      </c>
      <c r="AF1269" s="16">
        <f>_xlfn.PERCENTILE.INC(Data!$V$2:$V$2441,AD1269)</f>
        <v/>
      </c>
      <c r="AG1269" s="16">
        <f>Data!Y1269-AF1269</f>
        <v/>
      </c>
      <c r="AH1269" s="9">
        <f>AE1269+AG1269</f>
        <v/>
      </c>
    </row>
    <row r="1270">
      <c r="N1270" s="14">
        <f>Data!A1270</f>
        <v/>
      </c>
      <c r="O1270" s="24">
        <f>IF(Occurrence!J1270&gt;0,COUNTIFS(Occurrence!$J$2:$J$2441,"&gt;0",Occurrence!$J$2:$J$2441,"&lt;="&amp;Occurrence!J1270)/($B$8+1),0)</f>
        <v/>
      </c>
      <c r="P1270" s="16">
        <f>IF(Occurrence!J1270&gt;0,_xlfn.PERCENTILE.INC(Data!$O$2:$O$2441,($B$4+O1270*($B$5-1))/($B$3-1)),0)</f>
        <v/>
      </c>
      <c r="Q1270" s="16">
        <f>IF(Occurrence!J1270&gt;0,_xlfn.PERCENTILE.INC(Occurrence!$I$2:$I$2441,($B$6+O1270*($B$7-1))/($B$3-1)),0)</f>
        <v/>
      </c>
      <c r="R1270" s="16">
        <f>IF(Occurrence!J1270&gt;0,Occurrence!J1270/Q1270,0)</f>
        <v/>
      </c>
      <c r="S1270" s="9">
        <f>IF(Occurrence!J1270&gt;0,P1270*R1270,0)</f>
        <v/>
      </c>
      <c r="T1270" s="24">
        <f>IF(Occurrence!K1270&gt;0,COUNTIFS(Occurrence!$K$2:$K$2441,"&gt;0",Occurrence!$K$2:$K$2441,"&lt;="&amp;Occurrence!K1270)/($B$9+1),0)</f>
        <v/>
      </c>
      <c r="U1270" s="16">
        <f>IF(Occurrence!K1270&gt;0,_xlfn.PERCENTILE.INC(Data!$O$2:$O$2441,($B$4+T1270*($B$5-1))/($B$3-1)),0)</f>
        <v/>
      </c>
      <c r="V1270" s="16">
        <f>IF(Occurrence!K1270&gt;0,_xlfn.PERCENTILE.INC(Occurrence!$I$2:$I$2441,($B$6+T1270*($B$7-1))/($B$3-1)),0)</f>
        <v/>
      </c>
      <c r="W1270" s="16">
        <f>IF(Occurrence!K1270&gt;0,Occurrence!K1270/V1270,0)</f>
        <v/>
      </c>
      <c r="X1270" s="9">
        <f>IF(Occurrence!K1270&gt;0,U1270*W1270,0)</f>
        <v/>
      </c>
      <c r="Y1270" s="24">
        <f>COUNTIF(Data!$X$2:$X$2441,"&lt;="&amp;Data!X1270)/($B$3+1)</f>
        <v/>
      </c>
      <c r="Z1270" s="16">
        <f>_xlfn.PERCENTILE.INC(Data!$U$2:$U$2441,Y1270)</f>
        <v/>
      </c>
      <c r="AA1270" s="16">
        <f>_xlfn.PERCENTILE.INC(Data!$V$2:$V$2441,Y1270)</f>
        <v/>
      </c>
      <c r="AB1270" s="16">
        <f>Data!X1270-AA1270</f>
        <v/>
      </c>
      <c r="AC1270" s="9">
        <f>Z1270+AB1270</f>
        <v/>
      </c>
      <c r="AD1270" s="24">
        <f>COUNTIF(Data!$Y$2:$Y$2441,"&lt;="&amp;Data!Y1270)/($B$3+1)</f>
        <v/>
      </c>
      <c r="AE1270" s="16">
        <f>_xlfn.PERCENTILE.INC(Data!$U$2:$U$2441,AD1270)</f>
        <v/>
      </c>
      <c r="AF1270" s="16">
        <f>_xlfn.PERCENTILE.INC(Data!$V$2:$V$2441,AD1270)</f>
        <v/>
      </c>
      <c r="AG1270" s="16">
        <f>Data!Y1270-AF1270</f>
        <v/>
      </c>
      <c r="AH1270" s="9">
        <f>AE1270+AG1270</f>
        <v/>
      </c>
    </row>
    <row r="1271">
      <c r="N1271" s="14">
        <f>Data!A1271</f>
        <v/>
      </c>
      <c r="O1271" s="24">
        <f>IF(Occurrence!J1271&gt;0,COUNTIFS(Occurrence!$J$2:$J$2441,"&gt;0",Occurrence!$J$2:$J$2441,"&lt;="&amp;Occurrence!J1271)/($B$8+1),0)</f>
        <v/>
      </c>
      <c r="P1271" s="16">
        <f>IF(Occurrence!J1271&gt;0,_xlfn.PERCENTILE.INC(Data!$O$2:$O$2441,($B$4+O1271*($B$5-1))/($B$3-1)),0)</f>
        <v/>
      </c>
      <c r="Q1271" s="16">
        <f>IF(Occurrence!J1271&gt;0,_xlfn.PERCENTILE.INC(Occurrence!$I$2:$I$2441,($B$6+O1271*($B$7-1))/($B$3-1)),0)</f>
        <v/>
      </c>
      <c r="R1271" s="16">
        <f>IF(Occurrence!J1271&gt;0,Occurrence!J1271/Q1271,0)</f>
        <v/>
      </c>
      <c r="S1271" s="9">
        <f>IF(Occurrence!J1271&gt;0,P1271*R1271,0)</f>
        <v/>
      </c>
      <c r="T1271" s="24">
        <f>IF(Occurrence!K1271&gt;0,COUNTIFS(Occurrence!$K$2:$K$2441,"&gt;0",Occurrence!$K$2:$K$2441,"&lt;="&amp;Occurrence!K1271)/($B$9+1),0)</f>
        <v/>
      </c>
      <c r="U1271" s="16">
        <f>IF(Occurrence!K1271&gt;0,_xlfn.PERCENTILE.INC(Data!$O$2:$O$2441,($B$4+T1271*($B$5-1))/($B$3-1)),0)</f>
        <v/>
      </c>
      <c r="V1271" s="16">
        <f>IF(Occurrence!K1271&gt;0,_xlfn.PERCENTILE.INC(Occurrence!$I$2:$I$2441,($B$6+T1271*($B$7-1))/($B$3-1)),0)</f>
        <v/>
      </c>
      <c r="W1271" s="16">
        <f>IF(Occurrence!K1271&gt;0,Occurrence!K1271/V1271,0)</f>
        <v/>
      </c>
      <c r="X1271" s="9">
        <f>IF(Occurrence!K1271&gt;0,U1271*W1271,0)</f>
        <v/>
      </c>
      <c r="Y1271" s="24">
        <f>COUNTIF(Data!$X$2:$X$2441,"&lt;="&amp;Data!X1271)/($B$3+1)</f>
        <v/>
      </c>
      <c r="Z1271" s="16">
        <f>_xlfn.PERCENTILE.INC(Data!$U$2:$U$2441,Y1271)</f>
        <v/>
      </c>
      <c r="AA1271" s="16">
        <f>_xlfn.PERCENTILE.INC(Data!$V$2:$V$2441,Y1271)</f>
        <v/>
      </c>
      <c r="AB1271" s="16">
        <f>Data!X1271-AA1271</f>
        <v/>
      </c>
      <c r="AC1271" s="9">
        <f>Z1271+AB1271</f>
        <v/>
      </c>
      <c r="AD1271" s="24">
        <f>COUNTIF(Data!$Y$2:$Y$2441,"&lt;="&amp;Data!Y1271)/($B$3+1)</f>
        <v/>
      </c>
      <c r="AE1271" s="16">
        <f>_xlfn.PERCENTILE.INC(Data!$U$2:$U$2441,AD1271)</f>
        <v/>
      </c>
      <c r="AF1271" s="16">
        <f>_xlfn.PERCENTILE.INC(Data!$V$2:$V$2441,AD1271)</f>
        <v/>
      </c>
      <c r="AG1271" s="16">
        <f>Data!Y1271-AF1271</f>
        <v/>
      </c>
      <c r="AH1271" s="9">
        <f>AE1271+AG1271</f>
        <v/>
      </c>
    </row>
    <row r="1272">
      <c r="N1272" s="14">
        <f>Data!A1272</f>
        <v/>
      </c>
      <c r="O1272" s="24">
        <f>IF(Occurrence!J1272&gt;0,COUNTIFS(Occurrence!$J$2:$J$2441,"&gt;0",Occurrence!$J$2:$J$2441,"&lt;="&amp;Occurrence!J1272)/($B$8+1),0)</f>
        <v/>
      </c>
      <c r="P1272" s="16">
        <f>IF(Occurrence!J1272&gt;0,_xlfn.PERCENTILE.INC(Data!$O$2:$O$2441,($B$4+O1272*($B$5-1))/($B$3-1)),0)</f>
        <v/>
      </c>
      <c r="Q1272" s="16">
        <f>IF(Occurrence!J1272&gt;0,_xlfn.PERCENTILE.INC(Occurrence!$I$2:$I$2441,($B$6+O1272*($B$7-1))/($B$3-1)),0)</f>
        <v/>
      </c>
      <c r="R1272" s="16">
        <f>IF(Occurrence!J1272&gt;0,Occurrence!J1272/Q1272,0)</f>
        <v/>
      </c>
      <c r="S1272" s="9">
        <f>IF(Occurrence!J1272&gt;0,P1272*R1272,0)</f>
        <v/>
      </c>
      <c r="T1272" s="24">
        <f>IF(Occurrence!K1272&gt;0,COUNTIFS(Occurrence!$K$2:$K$2441,"&gt;0",Occurrence!$K$2:$K$2441,"&lt;="&amp;Occurrence!K1272)/($B$9+1),0)</f>
        <v/>
      </c>
      <c r="U1272" s="16">
        <f>IF(Occurrence!K1272&gt;0,_xlfn.PERCENTILE.INC(Data!$O$2:$O$2441,($B$4+T1272*($B$5-1))/($B$3-1)),0)</f>
        <v/>
      </c>
      <c r="V1272" s="16">
        <f>IF(Occurrence!K1272&gt;0,_xlfn.PERCENTILE.INC(Occurrence!$I$2:$I$2441,($B$6+T1272*($B$7-1))/($B$3-1)),0)</f>
        <v/>
      </c>
      <c r="W1272" s="16">
        <f>IF(Occurrence!K1272&gt;0,Occurrence!K1272/V1272,0)</f>
        <v/>
      </c>
      <c r="X1272" s="9">
        <f>IF(Occurrence!K1272&gt;0,U1272*W1272,0)</f>
        <v/>
      </c>
      <c r="Y1272" s="24">
        <f>COUNTIF(Data!$X$2:$X$2441,"&lt;="&amp;Data!X1272)/($B$3+1)</f>
        <v/>
      </c>
      <c r="Z1272" s="16">
        <f>_xlfn.PERCENTILE.INC(Data!$U$2:$U$2441,Y1272)</f>
        <v/>
      </c>
      <c r="AA1272" s="16">
        <f>_xlfn.PERCENTILE.INC(Data!$V$2:$V$2441,Y1272)</f>
        <v/>
      </c>
      <c r="AB1272" s="16">
        <f>Data!X1272-AA1272</f>
        <v/>
      </c>
      <c r="AC1272" s="9">
        <f>Z1272+AB1272</f>
        <v/>
      </c>
      <c r="AD1272" s="24">
        <f>COUNTIF(Data!$Y$2:$Y$2441,"&lt;="&amp;Data!Y1272)/($B$3+1)</f>
        <v/>
      </c>
      <c r="AE1272" s="16">
        <f>_xlfn.PERCENTILE.INC(Data!$U$2:$U$2441,AD1272)</f>
        <v/>
      </c>
      <c r="AF1272" s="16">
        <f>_xlfn.PERCENTILE.INC(Data!$V$2:$V$2441,AD1272)</f>
        <v/>
      </c>
      <c r="AG1272" s="16">
        <f>Data!Y1272-AF1272</f>
        <v/>
      </c>
      <c r="AH1272" s="9">
        <f>AE1272+AG1272</f>
        <v/>
      </c>
    </row>
    <row r="1273">
      <c r="N1273" s="14">
        <f>Data!A1273</f>
        <v/>
      </c>
      <c r="O1273" s="24">
        <f>IF(Occurrence!J1273&gt;0,COUNTIFS(Occurrence!$J$2:$J$2441,"&gt;0",Occurrence!$J$2:$J$2441,"&lt;="&amp;Occurrence!J1273)/($B$8+1),0)</f>
        <v/>
      </c>
      <c r="P1273" s="16">
        <f>IF(Occurrence!J1273&gt;0,_xlfn.PERCENTILE.INC(Data!$O$2:$O$2441,($B$4+O1273*($B$5-1))/($B$3-1)),0)</f>
        <v/>
      </c>
      <c r="Q1273" s="16">
        <f>IF(Occurrence!J1273&gt;0,_xlfn.PERCENTILE.INC(Occurrence!$I$2:$I$2441,($B$6+O1273*($B$7-1))/($B$3-1)),0)</f>
        <v/>
      </c>
      <c r="R1273" s="16">
        <f>IF(Occurrence!J1273&gt;0,Occurrence!J1273/Q1273,0)</f>
        <v/>
      </c>
      <c r="S1273" s="9">
        <f>IF(Occurrence!J1273&gt;0,P1273*R1273,0)</f>
        <v/>
      </c>
      <c r="T1273" s="24">
        <f>IF(Occurrence!K1273&gt;0,COUNTIFS(Occurrence!$K$2:$K$2441,"&gt;0",Occurrence!$K$2:$K$2441,"&lt;="&amp;Occurrence!K1273)/($B$9+1),0)</f>
        <v/>
      </c>
      <c r="U1273" s="16">
        <f>IF(Occurrence!K1273&gt;0,_xlfn.PERCENTILE.INC(Data!$O$2:$O$2441,($B$4+T1273*($B$5-1))/($B$3-1)),0)</f>
        <v/>
      </c>
      <c r="V1273" s="16">
        <f>IF(Occurrence!K1273&gt;0,_xlfn.PERCENTILE.INC(Occurrence!$I$2:$I$2441,($B$6+T1273*($B$7-1))/($B$3-1)),0)</f>
        <v/>
      </c>
      <c r="W1273" s="16">
        <f>IF(Occurrence!K1273&gt;0,Occurrence!K1273/V1273,0)</f>
        <v/>
      </c>
      <c r="X1273" s="9">
        <f>IF(Occurrence!K1273&gt;0,U1273*W1273,0)</f>
        <v/>
      </c>
      <c r="Y1273" s="24">
        <f>COUNTIF(Data!$X$2:$X$2441,"&lt;="&amp;Data!X1273)/($B$3+1)</f>
        <v/>
      </c>
      <c r="Z1273" s="16">
        <f>_xlfn.PERCENTILE.INC(Data!$U$2:$U$2441,Y1273)</f>
        <v/>
      </c>
      <c r="AA1273" s="16">
        <f>_xlfn.PERCENTILE.INC(Data!$V$2:$V$2441,Y1273)</f>
        <v/>
      </c>
      <c r="AB1273" s="16">
        <f>Data!X1273-AA1273</f>
        <v/>
      </c>
      <c r="AC1273" s="9">
        <f>Z1273+AB1273</f>
        <v/>
      </c>
      <c r="AD1273" s="24">
        <f>COUNTIF(Data!$Y$2:$Y$2441,"&lt;="&amp;Data!Y1273)/($B$3+1)</f>
        <v/>
      </c>
      <c r="AE1273" s="16">
        <f>_xlfn.PERCENTILE.INC(Data!$U$2:$U$2441,AD1273)</f>
        <v/>
      </c>
      <c r="AF1273" s="16">
        <f>_xlfn.PERCENTILE.INC(Data!$V$2:$V$2441,AD1273)</f>
        <v/>
      </c>
      <c r="AG1273" s="16">
        <f>Data!Y1273-AF1273</f>
        <v/>
      </c>
      <c r="AH1273" s="9">
        <f>AE1273+AG1273</f>
        <v/>
      </c>
    </row>
    <row r="1274">
      <c r="N1274" s="14">
        <f>Data!A1274</f>
        <v/>
      </c>
      <c r="O1274" s="24">
        <f>IF(Occurrence!J1274&gt;0,COUNTIFS(Occurrence!$J$2:$J$2441,"&gt;0",Occurrence!$J$2:$J$2441,"&lt;="&amp;Occurrence!J1274)/($B$8+1),0)</f>
        <v/>
      </c>
      <c r="P1274" s="16">
        <f>IF(Occurrence!J1274&gt;0,_xlfn.PERCENTILE.INC(Data!$O$2:$O$2441,($B$4+O1274*($B$5-1))/($B$3-1)),0)</f>
        <v/>
      </c>
      <c r="Q1274" s="16">
        <f>IF(Occurrence!J1274&gt;0,_xlfn.PERCENTILE.INC(Occurrence!$I$2:$I$2441,($B$6+O1274*($B$7-1))/($B$3-1)),0)</f>
        <v/>
      </c>
      <c r="R1274" s="16">
        <f>IF(Occurrence!J1274&gt;0,Occurrence!J1274/Q1274,0)</f>
        <v/>
      </c>
      <c r="S1274" s="9">
        <f>IF(Occurrence!J1274&gt;0,P1274*R1274,0)</f>
        <v/>
      </c>
      <c r="T1274" s="24">
        <f>IF(Occurrence!K1274&gt;0,COUNTIFS(Occurrence!$K$2:$K$2441,"&gt;0",Occurrence!$K$2:$K$2441,"&lt;="&amp;Occurrence!K1274)/($B$9+1),0)</f>
        <v/>
      </c>
      <c r="U1274" s="16">
        <f>IF(Occurrence!K1274&gt;0,_xlfn.PERCENTILE.INC(Data!$O$2:$O$2441,($B$4+T1274*($B$5-1))/($B$3-1)),0)</f>
        <v/>
      </c>
      <c r="V1274" s="16">
        <f>IF(Occurrence!K1274&gt;0,_xlfn.PERCENTILE.INC(Occurrence!$I$2:$I$2441,($B$6+T1274*($B$7-1))/($B$3-1)),0)</f>
        <v/>
      </c>
      <c r="W1274" s="16">
        <f>IF(Occurrence!K1274&gt;0,Occurrence!K1274/V1274,0)</f>
        <v/>
      </c>
      <c r="X1274" s="9">
        <f>IF(Occurrence!K1274&gt;0,U1274*W1274,0)</f>
        <v/>
      </c>
      <c r="Y1274" s="24">
        <f>COUNTIF(Data!$X$2:$X$2441,"&lt;="&amp;Data!X1274)/($B$3+1)</f>
        <v/>
      </c>
      <c r="Z1274" s="16">
        <f>_xlfn.PERCENTILE.INC(Data!$U$2:$U$2441,Y1274)</f>
        <v/>
      </c>
      <c r="AA1274" s="16">
        <f>_xlfn.PERCENTILE.INC(Data!$V$2:$V$2441,Y1274)</f>
        <v/>
      </c>
      <c r="AB1274" s="16">
        <f>Data!X1274-AA1274</f>
        <v/>
      </c>
      <c r="AC1274" s="9">
        <f>Z1274+AB1274</f>
        <v/>
      </c>
      <c r="AD1274" s="24">
        <f>COUNTIF(Data!$Y$2:$Y$2441,"&lt;="&amp;Data!Y1274)/($B$3+1)</f>
        <v/>
      </c>
      <c r="AE1274" s="16">
        <f>_xlfn.PERCENTILE.INC(Data!$U$2:$U$2441,AD1274)</f>
        <v/>
      </c>
      <c r="AF1274" s="16">
        <f>_xlfn.PERCENTILE.INC(Data!$V$2:$V$2441,AD1274)</f>
        <v/>
      </c>
      <c r="AG1274" s="16">
        <f>Data!Y1274-AF1274</f>
        <v/>
      </c>
      <c r="AH1274" s="9">
        <f>AE1274+AG1274</f>
        <v/>
      </c>
    </row>
    <row r="1275">
      <c r="N1275" s="14">
        <f>Data!A1275</f>
        <v/>
      </c>
      <c r="O1275" s="24">
        <f>IF(Occurrence!J1275&gt;0,COUNTIFS(Occurrence!$J$2:$J$2441,"&gt;0",Occurrence!$J$2:$J$2441,"&lt;="&amp;Occurrence!J1275)/($B$8+1),0)</f>
        <v/>
      </c>
      <c r="P1275" s="16">
        <f>IF(Occurrence!J1275&gt;0,_xlfn.PERCENTILE.INC(Data!$O$2:$O$2441,($B$4+O1275*($B$5-1))/($B$3-1)),0)</f>
        <v/>
      </c>
      <c r="Q1275" s="16">
        <f>IF(Occurrence!J1275&gt;0,_xlfn.PERCENTILE.INC(Occurrence!$I$2:$I$2441,($B$6+O1275*($B$7-1))/($B$3-1)),0)</f>
        <v/>
      </c>
      <c r="R1275" s="16">
        <f>IF(Occurrence!J1275&gt;0,Occurrence!J1275/Q1275,0)</f>
        <v/>
      </c>
      <c r="S1275" s="9">
        <f>IF(Occurrence!J1275&gt;0,P1275*R1275,0)</f>
        <v/>
      </c>
      <c r="T1275" s="24">
        <f>IF(Occurrence!K1275&gt;0,COUNTIFS(Occurrence!$K$2:$K$2441,"&gt;0",Occurrence!$K$2:$K$2441,"&lt;="&amp;Occurrence!K1275)/($B$9+1),0)</f>
        <v/>
      </c>
      <c r="U1275" s="16">
        <f>IF(Occurrence!K1275&gt;0,_xlfn.PERCENTILE.INC(Data!$O$2:$O$2441,($B$4+T1275*($B$5-1))/($B$3-1)),0)</f>
        <v/>
      </c>
      <c r="V1275" s="16">
        <f>IF(Occurrence!K1275&gt;0,_xlfn.PERCENTILE.INC(Occurrence!$I$2:$I$2441,($B$6+T1275*($B$7-1))/($B$3-1)),0)</f>
        <v/>
      </c>
      <c r="W1275" s="16">
        <f>IF(Occurrence!K1275&gt;0,Occurrence!K1275/V1275,0)</f>
        <v/>
      </c>
      <c r="X1275" s="9">
        <f>IF(Occurrence!K1275&gt;0,U1275*W1275,0)</f>
        <v/>
      </c>
      <c r="Y1275" s="24">
        <f>COUNTIF(Data!$X$2:$X$2441,"&lt;="&amp;Data!X1275)/($B$3+1)</f>
        <v/>
      </c>
      <c r="Z1275" s="16">
        <f>_xlfn.PERCENTILE.INC(Data!$U$2:$U$2441,Y1275)</f>
        <v/>
      </c>
      <c r="AA1275" s="16">
        <f>_xlfn.PERCENTILE.INC(Data!$V$2:$V$2441,Y1275)</f>
        <v/>
      </c>
      <c r="AB1275" s="16">
        <f>Data!X1275-AA1275</f>
        <v/>
      </c>
      <c r="AC1275" s="9">
        <f>Z1275+AB1275</f>
        <v/>
      </c>
      <c r="AD1275" s="24">
        <f>COUNTIF(Data!$Y$2:$Y$2441,"&lt;="&amp;Data!Y1275)/($B$3+1)</f>
        <v/>
      </c>
      <c r="AE1275" s="16">
        <f>_xlfn.PERCENTILE.INC(Data!$U$2:$U$2441,AD1275)</f>
        <v/>
      </c>
      <c r="AF1275" s="16">
        <f>_xlfn.PERCENTILE.INC(Data!$V$2:$V$2441,AD1275)</f>
        <v/>
      </c>
      <c r="AG1275" s="16">
        <f>Data!Y1275-AF1275</f>
        <v/>
      </c>
      <c r="AH1275" s="9">
        <f>AE1275+AG1275</f>
        <v/>
      </c>
    </row>
    <row r="1276">
      <c r="N1276" s="14">
        <f>Data!A1276</f>
        <v/>
      </c>
      <c r="O1276" s="24">
        <f>IF(Occurrence!J1276&gt;0,COUNTIFS(Occurrence!$J$2:$J$2441,"&gt;0",Occurrence!$J$2:$J$2441,"&lt;="&amp;Occurrence!J1276)/($B$8+1),0)</f>
        <v/>
      </c>
      <c r="P1276" s="16">
        <f>IF(Occurrence!J1276&gt;0,_xlfn.PERCENTILE.INC(Data!$O$2:$O$2441,($B$4+O1276*($B$5-1))/($B$3-1)),0)</f>
        <v/>
      </c>
      <c r="Q1276" s="16">
        <f>IF(Occurrence!J1276&gt;0,_xlfn.PERCENTILE.INC(Occurrence!$I$2:$I$2441,($B$6+O1276*($B$7-1))/($B$3-1)),0)</f>
        <v/>
      </c>
      <c r="R1276" s="16">
        <f>IF(Occurrence!J1276&gt;0,Occurrence!J1276/Q1276,0)</f>
        <v/>
      </c>
      <c r="S1276" s="9">
        <f>IF(Occurrence!J1276&gt;0,P1276*R1276,0)</f>
        <v/>
      </c>
      <c r="T1276" s="24">
        <f>IF(Occurrence!K1276&gt;0,COUNTIFS(Occurrence!$K$2:$K$2441,"&gt;0",Occurrence!$K$2:$K$2441,"&lt;="&amp;Occurrence!K1276)/($B$9+1),0)</f>
        <v/>
      </c>
      <c r="U1276" s="16">
        <f>IF(Occurrence!K1276&gt;0,_xlfn.PERCENTILE.INC(Data!$O$2:$O$2441,($B$4+T1276*($B$5-1))/($B$3-1)),0)</f>
        <v/>
      </c>
      <c r="V1276" s="16">
        <f>IF(Occurrence!K1276&gt;0,_xlfn.PERCENTILE.INC(Occurrence!$I$2:$I$2441,($B$6+T1276*($B$7-1))/($B$3-1)),0)</f>
        <v/>
      </c>
      <c r="W1276" s="16">
        <f>IF(Occurrence!K1276&gt;0,Occurrence!K1276/V1276,0)</f>
        <v/>
      </c>
      <c r="X1276" s="9">
        <f>IF(Occurrence!K1276&gt;0,U1276*W1276,0)</f>
        <v/>
      </c>
      <c r="Y1276" s="24">
        <f>COUNTIF(Data!$X$2:$X$2441,"&lt;="&amp;Data!X1276)/($B$3+1)</f>
        <v/>
      </c>
      <c r="Z1276" s="16">
        <f>_xlfn.PERCENTILE.INC(Data!$U$2:$U$2441,Y1276)</f>
        <v/>
      </c>
      <c r="AA1276" s="16">
        <f>_xlfn.PERCENTILE.INC(Data!$V$2:$V$2441,Y1276)</f>
        <v/>
      </c>
      <c r="AB1276" s="16">
        <f>Data!X1276-AA1276</f>
        <v/>
      </c>
      <c r="AC1276" s="9">
        <f>Z1276+AB1276</f>
        <v/>
      </c>
      <c r="AD1276" s="24">
        <f>COUNTIF(Data!$Y$2:$Y$2441,"&lt;="&amp;Data!Y1276)/($B$3+1)</f>
        <v/>
      </c>
      <c r="AE1276" s="16">
        <f>_xlfn.PERCENTILE.INC(Data!$U$2:$U$2441,AD1276)</f>
        <v/>
      </c>
      <c r="AF1276" s="16">
        <f>_xlfn.PERCENTILE.INC(Data!$V$2:$V$2441,AD1276)</f>
        <v/>
      </c>
      <c r="AG1276" s="16">
        <f>Data!Y1276-AF1276</f>
        <v/>
      </c>
      <c r="AH1276" s="9">
        <f>AE1276+AG1276</f>
        <v/>
      </c>
    </row>
    <row r="1277">
      <c r="N1277" s="14">
        <f>Data!A1277</f>
        <v/>
      </c>
      <c r="O1277" s="24">
        <f>IF(Occurrence!J1277&gt;0,COUNTIFS(Occurrence!$J$2:$J$2441,"&gt;0",Occurrence!$J$2:$J$2441,"&lt;="&amp;Occurrence!J1277)/($B$8+1),0)</f>
        <v/>
      </c>
      <c r="P1277" s="16">
        <f>IF(Occurrence!J1277&gt;0,_xlfn.PERCENTILE.INC(Data!$O$2:$O$2441,($B$4+O1277*($B$5-1))/($B$3-1)),0)</f>
        <v/>
      </c>
      <c r="Q1277" s="16">
        <f>IF(Occurrence!J1277&gt;0,_xlfn.PERCENTILE.INC(Occurrence!$I$2:$I$2441,($B$6+O1277*($B$7-1))/($B$3-1)),0)</f>
        <v/>
      </c>
      <c r="R1277" s="16">
        <f>IF(Occurrence!J1277&gt;0,Occurrence!J1277/Q1277,0)</f>
        <v/>
      </c>
      <c r="S1277" s="9">
        <f>IF(Occurrence!J1277&gt;0,P1277*R1277,0)</f>
        <v/>
      </c>
      <c r="T1277" s="24">
        <f>IF(Occurrence!K1277&gt;0,COUNTIFS(Occurrence!$K$2:$K$2441,"&gt;0",Occurrence!$K$2:$K$2441,"&lt;="&amp;Occurrence!K1277)/($B$9+1),0)</f>
        <v/>
      </c>
      <c r="U1277" s="16">
        <f>IF(Occurrence!K1277&gt;0,_xlfn.PERCENTILE.INC(Data!$O$2:$O$2441,($B$4+T1277*($B$5-1))/($B$3-1)),0)</f>
        <v/>
      </c>
      <c r="V1277" s="16">
        <f>IF(Occurrence!K1277&gt;0,_xlfn.PERCENTILE.INC(Occurrence!$I$2:$I$2441,($B$6+T1277*($B$7-1))/($B$3-1)),0)</f>
        <v/>
      </c>
      <c r="W1277" s="16">
        <f>IF(Occurrence!K1277&gt;0,Occurrence!K1277/V1277,0)</f>
        <v/>
      </c>
      <c r="X1277" s="9">
        <f>IF(Occurrence!K1277&gt;0,U1277*W1277,0)</f>
        <v/>
      </c>
      <c r="Y1277" s="24">
        <f>COUNTIF(Data!$X$2:$X$2441,"&lt;="&amp;Data!X1277)/($B$3+1)</f>
        <v/>
      </c>
      <c r="Z1277" s="16">
        <f>_xlfn.PERCENTILE.INC(Data!$U$2:$U$2441,Y1277)</f>
        <v/>
      </c>
      <c r="AA1277" s="16">
        <f>_xlfn.PERCENTILE.INC(Data!$V$2:$V$2441,Y1277)</f>
        <v/>
      </c>
      <c r="AB1277" s="16">
        <f>Data!X1277-AA1277</f>
        <v/>
      </c>
      <c r="AC1277" s="9">
        <f>Z1277+AB1277</f>
        <v/>
      </c>
      <c r="AD1277" s="24">
        <f>COUNTIF(Data!$Y$2:$Y$2441,"&lt;="&amp;Data!Y1277)/($B$3+1)</f>
        <v/>
      </c>
      <c r="AE1277" s="16">
        <f>_xlfn.PERCENTILE.INC(Data!$U$2:$U$2441,AD1277)</f>
        <v/>
      </c>
      <c r="AF1277" s="16">
        <f>_xlfn.PERCENTILE.INC(Data!$V$2:$V$2441,AD1277)</f>
        <v/>
      </c>
      <c r="AG1277" s="16">
        <f>Data!Y1277-AF1277</f>
        <v/>
      </c>
      <c r="AH1277" s="9">
        <f>AE1277+AG1277</f>
        <v/>
      </c>
    </row>
    <row r="1278">
      <c r="N1278" s="14">
        <f>Data!A1278</f>
        <v/>
      </c>
      <c r="O1278" s="24">
        <f>IF(Occurrence!J1278&gt;0,COUNTIFS(Occurrence!$J$2:$J$2441,"&gt;0",Occurrence!$J$2:$J$2441,"&lt;="&amp;Occurrence!J1278)/($B$8+1),0)</f>
        <v/>
      </c>
      <c r="P1278" s="16">
        <f>IF(Occurrence!J1278&gt;0,_xlfn.PERCENTILE.INC(Data!$O$2:$O$2441,($B$4+O1278*($B$5-1))/($B$3-1)),0)</f>
        <v/>
      </c>
      <c r="Q1278" s="16">
        <f>IF(Occurrence!J1278&gt;0,_xlfn.PERCENTILE.INC(Occurrence!$I$2:$I$2441,($B$6+O1278*($B$7-1))/($B$3-1)),0)</f>
        <v/>
      </c>
      <c r="R1278" s="16">
        <f>IF(Occurrence!J1278&gt;0,Occurrence!J1278/Q1278,0)</f>
        <v/>
      </c>
      <c r="S1278" s="9">
        <f>IF(Occurrence!J1278&gt;0,P1278*R1278,0)</f>
        <v/>
      </c>
      <c r="T1278" s="24">
        <f>IF(Occurrence!K1278&gt;0,COUNTIFS(Occurrence!$K$2:$K$2441,"&gt;0",Occurrence!$K$2:$K$2441,"&lt;="&amp;Occurrence!K1278)/($B$9+1),0)</f>
        <v/>
      </c>
      <c r="U1278" s="16">
        <f>IF(Occurrence!K1278&gt;0,_xlfn.PERCENTILE.INC(Data!$O$2:$O$2441,($B$4+T1278*($B$5-1))/($B$3-1)),0)</f>
        <v/>
      </c>
      <c r="V1278" s="16">
        <f>IF(Occurrence!K1278&gt;0,_xlfn.PERCENTILE.INC(Occurrence!$I$2:$I$2441,($B$6+T1278*($B$7-1))/($B$3-1)),0)</f>
        <v/>
      </c>
      <c r="W1278" s="16">
        <f>IF(Occurrence!K1278&gt;0,Occurrence!K1278/V1278,0)</f>
        <v/>
      </c>
      <c r="X1278" s="9">
        <f>IF(Occurrence!K1278&gt;0,U1278*W1278,0)</f>
        <v/>
      </c>
      <c r="Y1278" s="24">
        <f>COUNTIF(Data!$X$2:$X$2441,"&lt;="&amp;Data!X1278)/($B$3+1)</f>
        <v/>
      </c>
      <c r="Z1278" s="16">
        <f>_xlfn.PERCENTILE.INC(Data!$U$2:$U$2441,Y1278)</f>
        <v/>
      </c>
      <c r="AA1278" s="16">
        <f>_xlfn.PERCENTILE.INC(Data!$V$2:$V$2441,Y1278)</f>
        <v/>
      </c>
      <c r="AB1278" s="16">
        <f>Data!X1278-AA1278</f>
        <v/>
      </c>
      <c r="AC1278" s="9">
        <f>Z1278+AB1278</f>
        <v/>
      </c>
      <c r="AD1278" s="24">
        <f>COUNTIF(Data!$Y$2:$Y$2441,"&lt;="&amp;Data!Y1278)/($B$3+1)</f>
        <v/>
      </c>
      <c r="AE1278" s="16">
        <f>_xlfn.PERCENTILE.INC(Data!$U$2:$U$2441,AD1278)</f>
        <v/>
      </c>
      <c r="AF1278" s="16">
        <f>_xlfn.PERCENTILE.INC(Data!$V$2:$V$2441,AD1278)</f>
        <v/>
      </c>
      <c r="AG1278" s="16">
        <f>Data!Y1278-AF1278</f>
        <v/>
      </c>
      <c r="AH1278" s="9">
        <f>AE1278+AG1278</f>
        <v/>
      </c>
    </row>
    <row r="1279">
      <c r="N1279" s="14">
        <f>Data!A1279</f>
        <v/>
      </c>
      <c r="O1279" s="24">
        <f>IF(Occurrence!J1279&gt;0,COUNTIFS(Occurrence!$J$2:$J$2441,"&gt;0",Occurrence!$J$2:$J$2441,"&lt;="&amp;Occurrence!J1279)/($B$8+1),0)</f>
        <v/>
      </c>
      <c r="P1279" s="16">
        <f>IF(Occurrence!J1279&gt;0,_xlfn.PERCENTILE.INC(Data!$O$2:$O$2441,($B$4+O1279*($B$5-1))/($B$3-1)),0)</f>
        <v/>
      </c>
      <c r="Q1279" s="16">
        <f>IF(Occurrence!J1279&gt;0,_xlfn.PERCENTILE.INC(Occurrence!$I$2:$I$2441,($B$6+O1279*($B$7-1))/($B$3-1)),0)</f>
        <v/>
      </c>
      <c r="R1279" s="16">
        <f>IF(Occurrence!J1279&gt;0,Occurrence!J1279/Q1279,0)</f>
        <v/>
      </c>
      <c r="S1279" s="9">
        <f>IF(Occurrence!J1279&gt;0,P1279*R1279,0)</f>
        <v/>
      </c>
      <c r="T1279" s="24">
        <f>IF(Occurrence!K1279&gt;0,COUNTIFS(Occurrence!$K$2:$K$2441,"&gt;0",Occurrence!$K$2:$K$2441,"&lt;="&amp;Occurrence!K1279)/($B$9+1),0)</f>
        <v/>
      </c>
      <c r="U1279" s="16">
        <f>IF(Occurrence!K1279&gt;0,_xlfn.PERCENTILE.INC(Data!$O$2:$O$2441,($B$4+T1279*($B$5-1))/($B$3-1)),0)</f>
        <v/>
      </c>
      <c r="V1279" s="16">
        <f>IF(Occurrence!K1279&gt;0,_xlfn.PERCENTILE.INC(Occurrence!$I$2:$I$2441,($B$6+T1279*($B$7-1))/($B$3-1)),0)</f>
        <v/>
      </c>
      <c r="W1279" s="16">
        <f>IF(Occurrence!K1279&gt;0,Occurrence!K1279/V1279,0)</f>
        <v/>
      </c>
      <c r="X1279" s="9">
        <f>IF(Occurrence!K1279&gt;0,U1279*W1279,0)</f>
        <v/>
      </c>
      <c r="Y1279" s="24">
        <f>COUNTIF(Data!$X$2:$X$2441,"&lt;="&amp;Data!X1279)/($B$3+1)</f>
        <v/>
      </c>
      <c r="Z1279" s="16">
        <f>_xlfn.PERCENTILE.INC(Data!$U$2:$U$2441,Y1279)</f>
        <v/>
      </c>
      <c r="AA1279" s="16">
        <f>_xlfn.PERCENTILE.INC(Data!$V$2:$V$2441,Y1279)</f>
        <v/>
      </c>
      <c r="AB1279" s="16">
        <f>Data!X1279-AA1279</f>
        <v/>
      </c>
      <c r="AC1279" s="9">
        <f>Z1279+AB1279</f>
        <v/>
      </c>
      <c r="AD1279" s="24">
        <f>COUNTIF(Data!$Y$2:$Y$2441,"&lt;="&amp;Data!Y1279)/($B$3+1)</f>
        <v/>
      </c>
      <c r="AE1279" s="16">
        <f>_xlfn.PERCENTILE.INC(Data!$U$2:$U$2441,AD1279)</f>
        <v/>
      </c>
      <c r="AF1279" s="16">
        <f>_xlfn.PERCENTILE.INC(Data!$V$2:$V$2441,AD1279)</f>
        <v/>
      </c>
      <c r="AG1279" s="16">
        <f>Data!Y1279-AF1279</f>
        <v/>
      </c>
      <c r="AH1279" s="9">
        <f>AE1279+AG1279</f>
        <v/>
      </c>
    </row>
    <row r="1280">
      <c r="N1280" s="14">
        <f>Data!A1280</f>
        <v/>
      </c>
      <c r="O1280" s="24">
        <f>IF(Occurrence!J1280&gt;0,COUNTIFS(Occurrence!$J$2:$J$2441,"&gt;0",Occurrence!$J$2:$J$2441,"&lt;="&amp;Occurrence!J1280)/($B$8+1),0)</f>
        <v/>
      </c>
      <c r="P1280" s="16">
        <f>IF(Occurrence!J1280&gt;0,_xlfn.PERCENTILE.INC(Data!$O$2:$O$2441,($B$4+O1280*($B$5-1))/($B$3-1)),0)</f>
        <v/>
      </c>
      <c r="Q1280" s="16">
        <f>IF(Occurrence!J1280&gt;0,_xlfn.PERCENTILE.INC(Occurrence!$I$2:$I$2441,($B$6+O1280*($B$7-1))/($B$3-1)),0)</f>
        <v/>
      </c>
      <c r="R1280" s="16">
        <f>IF(Occurrence!J1280&gt;0,Occurrence!J1280/Q1280,0)</f>
        <v/>
      </c>
      <c r="S1280" s="9">
        <f>IF(Occurrence!J1280&gt;0,P1280*R1280,0)</f>
        <v/>
      </c>
      <c r="T1280" s="24">
        <f>IF(Occurrence!K1280&gt;0,COUNTIFS(Occurrence!$K$2:$K$2441,"&gt;0",Occurrence!$K$2:$K$2441,"&lt;="&amp;Occurrence!K1280)/($B$9+1),0)</f>
        <v/>
      </c>
      <c r="U1280" s="16">
        <f>IF(Occurrence!K1280&gt;0,_xlfn.PERCENTILE.INC(Data!$O$2:$O$2441,($B$4+T1280*($B$5-1))/($B$3-1)),0)</f>
        <v/>
      </c>
      <c r="V1280" s="16">
        <f>IF(Occurrence!K1280&gt;0,_xlfn.PERCENTILE.INC(Occurrence!$I$2:$I$2441,($B$6+T1280*($B$7-1))/($B$3-1)),0)</f>
        <v/>
      </c>
      <c r="W1280" s="16">
        <f>IF(Occurrence!K1280&gt;0,Occurrence!K1280/V1280,0)</f>
        <v/>
      </c>
      <c r="X1280" s="9">
        <f>IF(Occurrence!K1280&gt;0,U1280*W1280,0)</f>
        <v/>
      </c>
      <c r="Y1280" s="24">
        <f>COUNTIF(Data!$X$2:$X$2441,"&lt;="&amp;Data!X1280)/($B$3+1)</f>
        <v/>
      </c>
      <c r="Z1280" s="16">
        <f>_xlfn.PERCENTILE.INC(Data!$U$2:$U$2441,Y1280)</f>
        <v/>
      </c>
      <c r="AA1280" s="16">
        <f>_xlfn.PERCENTILE.INC(Data!$V$2:$V$2441,Y1280)</f>
        <v/>
      </c>
      <c r="AB1280" s="16">
        <f>Data!X1280-AA1280</f>
        <v/>
      </c>
      <c r="AC1280" s="9">
        <f>Z1280+AB1280</f>
        <v/>
      </c>
      <c r="AD1280" s="24">
        <f>COUNTIF(Data!$Y$2:$Y$2441,"&lt;="&amp;Data!Y1280)/($B$3+1)</f>
        <v/>
      </c>
      <c r="AE1280" s="16">
        <f>_xlfn.PERCENTILE.INC(Data!$U$2:$U$2441,AD1280)</f>
        <v/>
      </c>
      <c r="AF1280" s="16">
        <f>_xlfn.PERCENTILE.INC(Data!$V$2:$V$2441,AD1280)</f>
        <v/>
      </c>
      <c r="AG1280" s="16">
        <f>Data!Y1280-AF1280</f>
        <v/>
      </c>
      <c r="AH1280" s="9">
        <f>AE1280+AG1280</f>
        <v/>
      </c>
    </row>
    <row r="1281">
      <c r="N1281" s="14">
        <f>Data!A1281</f>
        <v/>
      </c>
      <c r="O1281" s="24">
        <f>IF(Occurrence!J1281&gt;0,COUNTIFS(Occurrence!$J$2:$J$2441,"&gt;0",Occurrence!$J$2:$J$2441,"&lt;="&amp;Occurrence!J1281)/($B$8+1),0)</f>
        <v/>
      </c>
      <c r="P1281" s="16">
        <f>IF(Occurrence!J1281&gt;0,_xlfn.PERCENTILE.INC(Data!$O$2:$O$2441,($B$4+O1281*($B$5-1))/($B$3-1)),0)</f>
        <v/>
      </c>
      <c r="Q1281" s="16">
        <f>IF(Occurrence!J1281&gt;0,_xlfn.PERCENTILE.INC(Occurrence!$I$2:$I$2441,($B$6+O1281*($B$7-1))/($B$3-1)),0)</f>
        <v/>
      </c>
      <c r="R1281" s="16">
        <f>IF(Occurrence!J1281&gt;0,Occurrence!J1281/Q1281,0)</f>
        <v/>
      </c>
      <c r="S1281" s="9">
        <f>IF(Occurrence!J1281&gt;0,P1281*R1281,0)</f>
        <v/>
      </c>
      <c r="T1281" s="24">
        <f>IF(Occurrence!K1281&gt;0,COUNTIFS(Occurrence!$K$2:$K$2441,"&gt;0",Occurrence!$K$2:$K$2441,"&lt;="&amp;Occurrence!K1281)/($B$9+1),0)</f>
        <v/>
      </c>
      <c r="U1281" s="16">
        <f>IF(Occurrence!K1281&gt;0,_xlfn.PERCENTILE.INC(Data!$O$2:$O$2441,($B$4+T1281*($B$5-1))/($B$3-1)),0)</f>
        <v/>
      </c>
      <c r="V1281" s="16">
        <f>IF(Occurrence!K1281&gt;0,_xlfn.PERCENTILE.INC(Occurrence!$I$2:$I$2441,($B$6+T1281*($B$7-1))/($B$3-1)),0)</f>
        <v/>
      </c>
      <c r="W1281" s="16">
        <f>IF(Occurrence!K1281&gt;0,Occurrence!K1281/V1281,0)</f>
        <v/>
      </c>
      <c r="X1281" s="9">
        <f>IF(Occurrence!K1281&gt;0,U1281*W1281,0)</f>
        <v/>
      </c>
      <c r="Y1281" s="24">
        <f>COUNTIF(Data!$X$2:$X$2441,"&lt;="&amp;Data!X1281)/($B$3+1)</f>
        <v/>
      </c>
      <c r="Z1281" s="16">
        <f>_xlfn.PERCENTILE.INC(Data!$U$2:$U$2441,Y1281)</f>
        <v/>
      </c>
      <c r="AA1281" s="16">
        <f>_xlfn.PERCENTILE.INC(Data!$V$2:$V$2441,Y1281)</f>
        <v/>
      </c>
      <c r="AB1281" s="16">
        <f>Data!X1281-AA1281</f>
        <v/>
      </c>
      <c r="AC1281" s="9">
        <f>Z1281+AB1281</f>
        <v/>
      </c>
      <c r="AD1281" s="24">
        <f>COUNTIF(Data!$Y$2:$Y$2441,"&lt;="&amp;Data!Y1281)/($B$3+1)</f>
        <v/>
      </c>
      <c r="AE1281" s="16">
        <f>_xlfn.PERCENTILE.INC(Data!$U$2:$U$2441,AD1281)</f>
        <v/>
      </c>
      <c r="AF1281" s="16">
        <f>_xlfn.PERCENTILE.INC(Data!$V$2:$V$2441,AD1281)</f>
        <v/>
      </c>
      <c r="AG1281" s="16">
        <f>Data!Y1281-AF1281</f>
        <v/>
      </c>
      <c r="AH1281" s="9">
        <f>AE1281+AG1281</f>
        <v/>
      </c>
    </row>
    <row r="1282">
      <c r="N1282" s="14">
        <f>Data!A1282</f>
        <v/>
      </c>
      <c r="O1282" s="24">
        <f>IF(Occurrence!J1282&gt;0,COUNTIFS(Occurrence!$J$2:$J$2441,"&gt;0",Occurrence!$J$2:$J$2441,"&lt;="&amp;Occurrence!J1282)/($B$8+1),0)</f>
        <v/>
      </c>
      <c r="P1282" s="16">
        <f>IF(Occurrence!J1282&gt;0,_xlfn.PERCENTILE.INC(Data!$O$2:$O$2441,($B$4+O1282*($B$5-1))/($B$3-1)),0)</f>
        <v/>
      </c>
      <c r="Q1282" s="16">
        <f>IF(Occurrence!J1282&gt;0,_xlfn.PERCENTILE.INC(Occurrence!$I$2:$I$2441,($B$6+O1282*($B$7-1))/($B$3-1)),0)</f>
        <v/>
      </c>
      <c r="R1282" s="16">
        <f>IF(Occurrence!J1282&gt;0,Occurrence!J1282/Q1282,0)</f>
        <v/>
      </c>
      <c r="S1282" s="9">
        <f>IF(Occurrence!J1282&gt;0,P1282*R1282,0)</f>
        <v/>
      </c>
      <c r="T1282" s="24">
        <f>IF(Occurrence!K1282&gt;0,COUNTIFS(Occurrence!$K$2:$K$2441,"&gt;0",Occurrence!$K$2:$K$2441,"&lt;="&amp;Occurrence!K1282)/($B$9+1),0)</f>
        <v/>
      </c>
      <c r="U1282" s="16">
        <f>IF(Occurrence!K1282&gt;0,_xlfn.PERCENTILE.INC(Data!$O$2:$O$2441,($B$4+T1282*($B$5-1))/($B$3-1)),0)</f>
        <v/>
      </c>
      <c r="V1282" s="16">
        <f>IF(Occurrence!K1282&gt;0,_xlfn.PERCENTILE.INC(Occurrence!$I$2:$I$2441,($B$6+T1282*($B$7-1))/($B$3-1)),0)</f>
        <v/>
      </c>
      <c r="W1282" s="16">
        <f>IF(Occurrence!K1282&gt;0,Occurrence!K1282/V1282,0)</f>
        <v/>
      </c>
      <c r="X1282" s="9">
        <f>IF(Occurrence!K1282&gt;0,U1282*W1282,0)</f>
        <v/>
      </c>
      <c r="Y1282" s="24">
        <f>COUNTIF(Data!$X$2:$X$2441,"&lt;="&amp;Data!X1282)/($B$3+1)</f>
        <v/>
      </c>
      <c r="Z1282" s="16">
        <f>_xlfn.PERCENTILE.INC(Data!$U$2:$U$2441,Y1282)</f>
        <v/>
      </c>
      <c r="AA1282" s="16">
        <f>_xlfn.PERCENTILE.INC(Data!$V$2:$V$2441,Y1282)</f>
        <v/>
      </c>
      <c r="AB1282" s="16">
        <f>Data!X1282-AA1282</f>
        <v/>
      </c>
      <c r="AC1282" s="9">
        <f>Z1282+AB1282</f>
        <v/>
      </c>
      <c r="AD1282" s="24">
        <f>COUNTIF(Data!$Y$2:$Y$2441,"&lt;="&amp;Data!Y1282)/($B$3+1)</f>
        <v/>
      </c>
      <c r="AE1282" s="16">
        <f>_xlfn.PERCENTILE.INC(Data!$U$2:$U$2441,AD1282)</f>
        <v/>
      </c>
      <c r="AF1282" s="16">
        <f>_xlfn.PERCENTILE.INC(Data!$V$2:$V$2441,AD1282)</f>
        <v/>
      </c>
      <c r="AG1282" s="16">
        <f>Data!Y1282-AF1282</f>
        <v/>
      </c>
      <c r="AH1282" s="9">
        <f>AE1282+AG1282</f>
        <v/>
      </c>
    </row>
    <row r="1283">
      <c r="N1283" s="14">
        <f>Data!A1283</f>
        <v/>
      </c>
      <c r="O1283" s="24">
        <f>IF(Occurrence!J1283&gt;0,COUNTIFS(Occurrence!$J$2:$J$2441,"&gt;0",Occurrence!$J$2:$J$2441,"&lt;="&amp;Occurrence!J1283)/($B$8+1),0)</f>
        <v/>
      </c>
      <c r="P1283" s="16">
        <f>IF(Occurrence!J1283&gt;0,_xlfn.PERCENTILE.INC(Data!$O$2:$O$2441,($B$4+O1283*($B$5-1))/($B$3-1)),0)</f>
        <v/>
      </c>
      <c r="Q1283" s="16">
        <f>IF(Occurrence!J1283&gt;0,_xlfn.PERCENTILE.INC(Occurrence!$I$2:$I$2441,($B$6+O1283*($B$7-1))/($B$3-1)),0)</f>
        <v/>
      </c>
      <c r="R1283" s="16">
        <f>IF(Occurrence!J1283&gt;0,Occurrence!J1283/Q1283,0)</f>
        <v/>
      </c>
      <c r="S1283" s="9">
        <f>IF(Occurrence!J1283&gt;0,P1283*R1283,0)</f>
        <v/>
      </c>
      <c r="T1283" s="24">
        <f>IF(Occurrence!K1283&gt;0,COUNTIFS(Occurrence!$K$2:$K$2441,"&gt;0",Occurrence!$K$2:$K$2441,"&lt;="&amp;Occurrence!K1283)/($B$9+1),0)</f>
        <v/>
      </c>
      <c r="U1283" s="16">
        <f>IF(Occurrence!K1283&gt;0,_xlfn.PERCENTILE.INC(Data!$O$2:$O$2441,($B$4+T1283*($B$5-1))/($B$3-1)),0)</f>
        <v/>
      </c>
      <c r="V1283" s="16">
        <f>IF(Occurrence!K1283&gt;0,_xlfn.PERCENTILE.INC(Occurrence!$I$2:$I$2441,($B$6+T1283*($B$7-1))/($B$3-1)),0)</f>
        <v/>
      </c>
      <c r="W1283" s="16">
        <f>IF(Occurrence!K1283&gt;0,Occurrence!K1283/V1283,0)</f>
        <v/>
      </c>
      <c r="X1283" s="9">
        <f>IF(Occurrence!K1283&gt;0,U1283*W1283,0)</f>
        <v/>
      </c>
      <c r="Y1283" s="24">
        <f>COUNTIF(Data!$X$2:$X$2441,"&lt;="&amp;Data!X1283)/($B$3+1)</f>
        <v/>
      </c>
      <c r="Z1283" s="16">
        <f>_xlfn.PERCENTILE.INC(Data!$U$2:$U$2441,Y1283)</f>
        <v/>
      </c>
      <c r="AA1283" s="16">
        <f>_xlfn.PERCENTILE.INC(Data!$V$2:$V$2441,Y1283)</f>
        <v/>
      </c>
      <c r="AB1283" s="16">
        <f>Data!X1283-AA1283</f>
        <v/>
      </c>
      <c r="AC1283" s="9">
        <f>Z1283+AB1283</f>
        <v/>
      </c>
      <c r="AD1283" s="24">
        <f>COUNTIF(Data!$Y$2:$Y$2441,"&lt;="&amp;Data!Y1283)/($B$3+1)</f>
        <v/>
      </c>
      <c r="AE1283" s="16">
        <f>_xlfn.PERCENTILE.INC(Data!$U$2:$U$2441,AD1283)</f>
        <v/>
      </c>
      <c r="AF1283" s="16">
        <f>_xlfn.PERCENTILE.INC(Data!$V$2:$V$2441,AD1283)</f>
        <v/>
      </c>
      <c r="AG1283" s="16">
        <f>Data!Y1283-AF1283</f>
        <v/>
      </c>
      <c r="AH1283" s="9">
        <f>AE1283+AG1283</f>
        <v/>
      </c>
    </row>
    <row r="1284">
      <c r="N1284" s="14">
        <f>Data!A1284</f>
        <v/>
      </c>
      <c r="O1284" s="24">
        <f>IF(Occurrence!J1284&gt;0,COUNTIFS(Occurrence!$J$2:$J$2441,"&gt;0",Occurrence!$J$2:$J$2441,"&lt;="&amp;Occurrence!J1284)/($B$8+1),0)</f>
        <v/>
      </c>
      <c r="P1284" s="16">
        <f>IF(Occurrence!J1284&gt;0,_xlfn.PERCENTILE.INC(Data!$O$2:$O$2441,($B$4+O1284*($B$5-1))/($B$3-1)),0)</f>
        <v/>
      </c>
      <c r="Q1284" s="16">
        <f>IF(Occurrence!J1284&gt;0,_xlfn.PERCENTILE.INC(Occurrence!$I$2:$I$2441,($B$6+O1284*($B$7-1))/($B$3-1)),0)</f>
        <v/>
      </c>
      <c r="R1284" s="16">
        <f>IF(Occurrence!J1284&gt;0,Occurrence!J1284/Q1284,0)</f>
        <v/>
      </c>
      <c r="S1284" s="9">
        <f>IF(Occurrence!J1284&gt;0,P1284*R1284,0)</f>
        <v/>
      </c>
      <c r="T1284" s="24">
        <f>IF(Occurrence!K1284&gt;0,COUNTIFS(Occurrence!$K$2:$K$2441,"&gt;0",Occurrence!$K$2:$K$2441,"&lt;="&amp;Occurrence!K1284)/($B$9+1),0)</f>
        <v/>
      </c>
      <c r="U1284" s="16">
        <f>IF(Occurrence!K1284&gt;0,_xlfn.PERCENTILE.INC(Data!$O$2:$O$2441,($B$4+T1284*($B$5-1))/($B$3-1)),0)</f>
        <v/>
      </c>
      <c r="V1284" s="16">
        <f>IF(Occurrence!K1284&gt;0,_xlfn.PERCENTILE.INC(Occurrence!$I$2:$I$2441,($B$6+T1284*($B$7-1))/($B$3-1)),0)</f>
        <v/>
      </c>
      <c r="W1284" s="16">
        <f>IF(Occurrence!K1284&gt;0,Occurrence!K1284/V1284,0)</f>
        <v/>
      </c>
      <c r="X1284" s="9">
        <f>IF(Occurrence!K1284&gt;0,U1284*W1284,0)</f>
        <v/>
      </c>
      <c r="Y1284" s="24">
        <f>COUNTIF(Data!$X$2:$X$2441,"&lt;="&amp;Data!X1284)/($B$3+1)</f>
        <v/>
      </c>
      <c r="Z1284" s="16">
        <f>_xlfn.PERCENTILE.INC(Data!$U$2:$U$2441,Y1284)</f>
        <v/>
      </c>
      <c r="AA1284" s="16">
        <f>_xlfn.PERCENTILE.INC(Data!$V$2:$V$2441,Y1284)</f>
        <v/>
      </c>
      <c r="AB1284" s="16">
        <f>Data!X1284-AA1284</f>
        <v/>
      </c>
      <c r="AC1284" s="9">
        <f>Z1284+AB1284</f>
        <v/>
      </c>
      <c r="AD1284" s="24">
        <f>COUNTIF(Data!$Y$2:$Y$2441,"&lt;="&amp;Data!Y1284)/($B$3+1)</f>
        <v/>
      </c>
      <c r="AE1284" s="16">
        <f>_xlfn.PERCENTILE.INC(Data!$U$2:$U$2441,AD1284)</f>
        <v/>
      </c>
      <c r="AF1284" s="16">
        <f>_xlfn.PERCENTILE.INC(Data!$V$2:$V$2441,AD1284)</f>
        <v/>
      </c>
      <c r="AG1284" s="16">
        <f>Data!Y1284-AF1284</f>
        <v/>
      </c>
      <c r="AH1284" s="9">
        <f>AE1284+AG1284</f>
        <v/>
      </c>
    </row>
    <row r="1285">
      <c r="N1285" s="14">
        <f>Data!A1285</f>
        <v/>
      </c>
      <c r="O1285" s="24">
        <f>IF(Occurrence!J1285&gt;0,COUNTIFS(Occurrence!$J$2:$J$2441,"&gt;0",Occurrence!$J$2:$J$2441,"&lt;="&amp;Occurrence!J1285)/($B$8+1),0)</f>
        <v/>
      </c>
      <c r="P1285" s="16">
        <f>IF(Occurrence!J1285&gt;0,_xlfn.PERCENTILE.INC(Data!$O$2:$O$2441,($B$4+O1285*($B$5-1))/($B$3-1)),0)</f>
        <v/>
      </c>
      <c r="Q1285" s="16">
        <f>IF(Occurrence!J1285&gt;0,_xlfn.PERCENTILE.INC(Occurrence!$I$2:$I$2441,($B$6+O1285*($B$7-1))/($B$3-1)),0)</f>
        <v/>
      </c>
      <c r="R1285" s="16">
        <f>IF(Occurrence!J1285&gt;0,Occurrence!J1285/Q1285,0)</f>
        <v/>
      </c>
      <c r="S1285" s="9">
        <f>IF(Occurrence!J1285&gt;0,P1285*R1285,0)</f>
        <v/>
      </c>
      <c r="T1285" s="24">
        <f>IF(Occurrence!K1285&gt;0,COUNTIFS(Occurrence!$K$2:$K$2441,"&gt;0",Occurrence!$K$2:$K$2441,"&lt;="&amp;Occurrence!K1285)/($B$9+1),0)</f>
        <v/>
      </c>
      <c r="U1285" s="16">
        <f>IF(Occurrence!K1285&gt;0,_xlfn.PERCENTILE.INC(Data!$O$2:$O$2441,($B$4+T1285*($B$5-1))/($B$3-1)),0)</f>
        <v/>
      </c>
      <c r="V1285" s="16">
        <f>IF(Occurrence!K1285&gt;0,_xlfn.PERCENTILE.INC(Occurrence!$I$2:$I$2441,($B$6+T1285*($B$7-1))/($B$3-1)),0)</f>
        <v/>
      </c>
      <c r="W1285" s="16">
        <f>IF(Occurrence!K1285&gt;0,Occurrence!K1285/V1285,0)</f>
        <v/>
      </c>
      <c r="X1285" s="9">
        <f>IF(Occurrence!K1285&gt;0,U1285*W1285,0)</f>
        <v/>
      </c>
      <c r="Y1285" s="24">
        <f>COUNTIF(Data!$X$2:$X$2441,"&lt;="&amp;Data!X1285)/($B$3+1)</f>
        <v/>
      </c>
      <c r="Z1285" s="16">
        <f>_xlfn.PERCENTILE.INC(Data!$U$2:$U$2441,Y1285)</f>
        <v/>
      </c>
      <c r="AA1285" s="16">
        <f>_xlfn.PERCENTILE.INC(Data!$V$2:$V$2441,Y1285)</f>
        <v/>
      </c>
      <c r="AB1285" s="16">
        <f>Data!X1285-AA1285</f>
        <v/>
      </c>
      <c r="AC1285" s="9">
        <f>Z1285+AB1285</f>
        <v/>
      </c>
      <c r="AD1285" s="24">
        <f>COUNTIF(Data!$Y$2:$Y$2441,"&lt;="&amp;Data!Y1285)/($B$3+1)</f>
        <v/>
      </c>
      <c r="AE1285" s="16">
        <f>_xlfn.PERCENTILE.INC(Data!$U$2:$U$2441,AD1285)</f>
        <v/>
      </c>
      <c r="AF1285" s="16">
        <f>_xlfn.PERCENTILE.INC(Data!$V$2:$V$2441,AD1285)</f>
        <v/>
      </c>
      <c r="AG1285" s="16">
        <f>Data!Y1285-AF1285</f>
        <v/>
      </c>
      <c r="AH1285" s="9">
        <f>AE1285+AG1285</f>
        <v/>
      </c>
    </row>
    <row r="1286">
      <c r="N1286" s="14">
        <f>Data!A1286</f>
        <v/>
      </c>
      <c r="O1286" s="24">
        <f>IF(Occurrence!J1286&gt;0,COUNTIFS(Occurrence!$J$2:$J$2441,"&gt;0",Occurrence!$J$2:$J$2441,"&lt;="&amp;Occurrence!J1286)/($B$8+1),0)</f>
        <v/>
      </c>
      <c r="P1286" s="16">
        <f>IF(Occurrence!J1286&gt;0,_xlfn.PERCENTILE.INC(Data!$O$2:$O$2441,($B$4+O1286*($B$5-1))/($B$3-1)),0)</f>
        <v/>
      </c>
      <c r="Q1286" s="16">
        <f>IF(Occurrence!J1286&gt;0,_xlfn.PERCENTILE.INC(Occurrence!$I$2:$I$2441,($B$6+O1286*($B$7-1))/($B$3-1)),0)</f>
        <v/>
      </c>
      <c r="R1286" s="16">
        <f>IF(Occurrence!J1286&gt;0,Occurrence!J1286/Q1286,0)</f>
        <v/>
      </c>
      <c r="S1286" s="9">
        <f>IF(Occurrence!J1286&gt;0,P1286*R1286,0)</f>
        <v/>
      </c>
      <c r="T1286" s="24">
        <f>IF(Occurrence!K1286&gt;0,COUNTIFS(Occurrence!$K$2:$K$2441,"&gt;0",Occurrence!$K$2:$K$2441,"&lt;="&amp;Occurrence!K1286)/($B$9+1),0)</f>
        <v/>
      </c>
      <c r="U1286" s="16">
        <f>IF(Occurrence!K1286&gt;0,_xlfn.PERCENTILE.INC(Data!$O$2:$O$2441,($B$4+T1286*($B$5-1))/($B$3-1)),0)</f>
        <v/>
      </c>
      <c r="V1286" s="16">
        <f>IF(Occurrence!K1286&gt;0,_xlfn.PERCENTILE.INC(Occurrence!$I$2:$I$2441,($B$6+T1286*($B$7-1))/($B$3-1)),0)</f>
        <v/>
      </c>
      <c r="W1286" s="16">
        <f>IF(Occurrence!K1286&gt;0,Occurrence!K1286/V1286,0)</f>
        <v/>
      </c>
      <c r="X1286" s="9">
        <f>IF(Occurrence!K1286&gt;0,U1286*W1286,0)</f>
        <v/>
      </c>
      <c r="Y1286" s="24">
        <f>COUNTIF(Data!$X$2:$X$2441,"&lt;="&amp;Data!X1286)/($B$3+1)</f>
        <v/>
      </c>
      <c r="Z1286" s="16">
        <f>_xlfn.PERCENTILE.INC(Data!$U$2:$U$2441,Y1286)</f>
        <v/>
      </c>
      <c r="AA1286" s="16">
        <f>_xlfn.PERCENTILE.INC(Data!$V$2:$V$2441,Y1286)</f>
        <v/>
      </c>
      <c r="AB1286" s="16">
        <f>Data!X1286-AA1286</f>
        <v/>
      </c>
      <c r="AC1286" s="9">
        <f>Z1286+AB1286</f>
        <v/>
      </c>
      <c r="AD1286" s="24">
        <f>COUNTIF(Data!$Y$2:$Y$2441,"&lt;="&amp;Data!Y1286)/($B$3+1)</f>
        <v/>
      </c>
      <c r="AE1286" s="16">
        <f>_xlfn.PERCENTILE.INC(Data!$U$2:$U$2441,AD1286)</f>
        <v/>
      </c>
      <c r="AF1286" s="16">
        <f>_xlfn.PERCENTILE.INC(Data!$V$2:$V$2441,AD1286)</f>
        <v/>
      </c>
      <c r="AG1286" s="16">
        <f>Data!Y1286-AF1286</f>
        <v/>
      </c>
      <c r="AH1286" s="9">
        <f>AE1286+AG1286</f>
        <v/>
      </c>
    </row>
    <row r="1287">
      <c r="N1287" s="14">
        <f>Data!A1287</f>
        <v/>
      </c>
      <c r="O1287" s="24">
        <f>IF(Occurrence!J1287&gt;0,COUNTIFS(Occurrence!$J$2:$J$2441,"&gt;0",Occurrence!$J$2:$J$2441,"&lt;="&amp;Occurrence!J1287)/($B$8+1),0)</f>
        <v/>
      </c>
      <c r="P1287" s="16">
        <f>IF(Occurrence!J1287&gt;0,_xlfn.PERCENTILE.INC(Data!$O$2:$O$2441,($B$4+O1287*($B$5-1))/($B$3-1)),0)</f>
        <v/>
      </c>
      <c r="Q1287" s="16">
        <f>IF(Occurrence!J1287&gt;0,_xlfn.PERCENTILE.INC(Occurrence!$I$2:$I$2441,($B$6+O1287*($B$7-1))/($B$3-1)),0)</f>
        <v/>
      </c>
      <c r="R1287" s="16">
        <f>IF(Occurrence!J1287&gt;0,Occurrence!J1287/Q1287,0)</f>
        <v/>
      </c>
      <c r="S1287" s="9">
        <f>IF(Occurrence!J1287&gt;0,P1287*R1287,0)</f>
        <v/>
      </c>
      <c r="T1287" s="24">
        <f>IF(Occurrence!K1287&gt;0,COUNTIFS(Occurrence!$K$2:$K$2441,"&gt;0",Occurrence!$K$2:$K$2441,"&lt;="&amp;Occurrence!K1287)/($B$9+1),0)</f>
        <v/>
      </c>
      <c r="U1287" s="16">
        <f>IF(Occurrence!K1287&gt;0,_xlfn.PERCENTILE.INC(Data!$O$2:$O$2441,($B$4+T1287*($B$5-1))/($B$3-1)),0)</f>
        <v/>
      </c>
      <c r="V1287" s="16">
        <f>IF(Occurrence!K1287&gt;0,_xlfn.PERCENTILE.INC(Occurrence!$I$2:$I$2441,($B$6+T1287*($B$7-1))/($B$3-1)),0)</f>
        <v/>
      </c>
      <c r="W1287" s="16">
        <f>IF(Occurrence!K1287&gt;0,Occurrence!K1287/V1287,0)</f>
        <v/>
      </c>
      <c r="X1287" s="9">
        <f>IF(Occurrence!K1287&gt;0,U1287*W1287,0)</f>
        <v/>
      </c>
      <c r="Y1287" s="24">
        <f>COUNTIF(Data!$X$2:$X$2441,"&lt;="&amp;Data!X1287)/($B$3+1)</f>
        <v/>
      </c>
      <c r="Z1287" s="16">
        <f>_xlfn.PERCENTILE.INC(Data!$U$2:$U$2441,Y1287)</f>
        <v/>
      </c>
      <c r="AA1287" s="16">
        <f>_xlfn.PERCENTILE.INC(Data!$V$2:$V$2441,Y1287)</f>
        <v/>
      </c>
      <c r="AB1287" s="16">
        <f>Data!X1287-AA1287</f>
        <v/>
      </c>
      <c r="AC1287" s="9">
        <f>Z1287+AB1287</f>
        <v/>
      </c>
      <c r="AD1287" s="24">
        <f>COUNTIF(Data!$Y$2:$Y$2441,"&lt;="&amp;Data!Y1287)/($B$3+1)</f>
        <v/>
      </c>
      <c r="AE1287" s="16">
        <f>_xlfn.PERCENTILE.INC(Data!$U$2:$U$2441,AD1287)</f>
        <v/>
      </c>
      <c r="AF1287" s="16">
        <f>_xlfn.PERCENTILE.INC(Data!$V$2:$V$2441,AD1287)</f>
        <v/>
      </c>
      <c r="AG1287" s="16">
        <f>Data!Y1287-AF1287</f>
        <v/>
      </c>
      <c r="AH1287" s="9">
        <f>AE1287+AG1287</f>
        <v/>
      </c>
    </row>
    <row r="1288">
      <c r="N1288" s="14">
        <f>Data!A1288</f>
        <v/>
      </c>
      <c r="O1288" s="24">
        <f>IF(Occurrence!J1288&gt;0,COUNTIFS(Occurrence!$J$2:$J$2441,"&gt;0",Occurrence!$J$2:$J$2441,"&lt;="&amp;Occurrence!J1288)/($B$8+1),0)</f>
        <v/>
      </c>
      <c r="P1288" s="16">
        <f>IF(Occurrence!J1288&gt;0,_xlfn.PERCENTILE.INC(Data!$O$2:$O$2441,($B$4+O1288*($B$5-1))/($B$3-1)),0)</f>
        <v/>
      </c>
      <c r="Q1288" s="16">
        <f>IF(Occurrence!J1288&gt;0,_xlfn.PERCENTILE.INC(Occurrence!$I$2:$I$2441,($B$6+O1288*($B$7-1))/($B$3-1)),0)</f>
        <v/>
      </c>
      <c r="R1288" s="16">
        <f>IF(Occurrence!J1288&gt;0,Occurrence!J1288/Q1288,0)</f>
        <v/>
      </c>
      <c r="S1288" s="9">
        <f>IF(Occurrence!J1288&gt;0,P1288*R1288,0)</f>
        <v/>
      </c>
      <c r="T1288" s="24">
        <f>IF(Occurrence!K1288&gt;0,COUNTIFS(Occurrence!$K$2:$K$2441,"&gt;0",Occurrence!$K$2:$K$2441,"&lt;="&amp;Occurrence!K1288)/($B$9+1),0)</f>
        <v/>
      </c>
      <c r="U1288" s="16">
        <f>IF(Occurrence!K1288&gt;0,_xlfn.PERCENTILE.INC(Data!$O$2:$O$2441,($B$4+T1288*($B$5-1))/($B$3-1)),0)</f>
        <v/>
      </c>
      <c r="V1288" s="16">
        <f>IF(Occurrence!K1288&gt;0,_xlfn.PERCENTILE.INC(Occurrence!$I$2:$I$2441,($B$6+T1288*($B$7-1))/($B$3-1)),0)</f>
        <v/>
      </c>
      <c r="W1288" s="16">
        <f>IF(Occurrence!K1288&gt;0,Occurrence!K1288/V1288,0)</f>
        <v/>
      </c>
      <c r="X1288" s="9">
        <f>IF(Occurrence!K1288&gt;0,U1288*W1288,0)</f>
        <v/>
      </c>
      <c r="Y1288" s="24">
        <f>COUNTIF(Data!$X$2:$X$2441,"&lt;="&amp;Data!X1288)/($B$3+1)</f>
        <v/>
      </c>
      <c r="Z1288" s="16">
        <f>_xlfn.PERCENTILE.INC(Data!$U$2:$U$2441,Y1288)</f>
        <v/>
      </c>
      <c r="AA1288" s="16">
        <f>_xlfn.PERCENTILE.INC(Data!$V$2:$V$2441,Y1288)</f>
        <v/>
      </c>
      <c r="AB1288" s="16">
        <f>Data!X1288-AA1288</f>
        <v/>
      </c>
      <c r="AC1288" s="9">
        <f>Z1288+AB1288</f>
        <v/>
      </c>
      <c r="AD1288" s="24">
        <f>COUNTIF(Data!$Y$2:$Y$2441,"&lt;="&amp;Data!Y1288)/($B$3+1)</f>
        <v/>
      </c>
      <c r="AE1288" s="16">
        <f>_xlfn.PERCENTILE.INC(Data!$U$2:$U$2441,AD1288)</f>
        <v/>
      </c>
      <c r="AF1288" s="16">
        <f>_xlfn.PERCENTILE.INC(Data!$V$2:$V$2441,AD1288)</f>
        <v/>
      </c>
      <c r="AG1288" s="16">
        <f>Data!Y1288-AF1288</f>
        <v/>
      </c>
      <c r="AH1288" s="9">
        <f>AE1288+AG1288</f>
        <v/>
      </c>
    </row>
    <row r="1289">
      <c r="N1289" s="14">
        <f>Data!A1289</f>
        <v/>
      </c>
      <c r="O1289" s="24">
        <f>IF(Occurrence!J1289&gt;0,COUNTIFS(Occurrence!$J$2:$J$2441,"&gt;0",Occurrence!$J$2:$J$2441,"&lt;="&amp;Occurrence!J1289)/($B$8+1),0)</f>
        <v/>
      </c>
      <c r="P1289" s="16">
        <f>IF(Occurrence!J1289&gt;0,_xlfn.PERCENTILE.INC(Data!$O$2:$O$2441,($B$4+O1289*($B$5-1))/($B$3-1)),0)</f>
        <v/>
      </c>
      <c r="Q1289" s="16">
        <f>IF(Occurrence!J1289&gt;0,_xlfn.PERCENTILE.INC(Occurrence!$I$2:$I$2441,($B$6+O1289*($B$7-1))/($B$3-1)),0)</f>
        <v/>
      </c>
      <c r="R1289" s="16">
        <f>IF(Occurrence!J1289&gt;0,Occurrence!J1289/Q1289,0)</f>
        <v/>
      </c>
      <c r="S1289" s="9">
        <f>IF(Occurrence!J1289&gt;0,P1289*R1289,0)</f>
        <v/>
      </c>
      <c r="T1289" s="24">
        <f>IF(Occurrence!K1289&gt;0,COUNTIFS(Occurrence!$K$2:$K$2441,"&gt;0",Occurrence!$K$2:$K$2441,"&lt;="&amp;Occurrence!K1289)/($B$9+1),0)</f>
        <v/>
      </c>
      <c r="U1289" s="16">
        <f>IF(Occurrence!K1289&gt;0,_xlfn.PERCENTILE.INC(Data!$O$2:$O$2441,($B$4+T1289*($B$5-1))/($B$3-1)),0)</f>
        <v/>
      </c>
      <c r="V1289" s="16">
        <f>IF(Occurrence!K1289&gt;0,_xlfn.PERCENTILE.INC(Occurrence!$I$2:$I$2441,($B$6+T1289*($B$7-1))/($B$3-1)),0)</f>
        <v/>
      </c>
      <c r="W1289" s="16">
        <f>IF(Occurrence!K1289&gt;0,Occurrence!K1289/V1289,0)</f>
        <v/>
      </c>
      <c r="X1289" s="9">
        <f>IF(Occurrence!K1289&gt;0,U1289*W1289,0)</f>
        <v/>
      </c>
      <c r="Y1289" s="24">
        <f>COUNTIF(Data!$X$2:$X$2441,"&lt;="&amp;Data!X1289)/($B$3+1)</f>
        <v/>
      </c>
      <c r="Z1289" s="16">
        <f>_xlfn.PERCENTILE.INC(Data!$U$2:$U$2441,Y1289)</f>
        <v/>
      </c>
      <c r="AA1289" s="16">
        <f>_xlfn.PERCENTILE.INC(Data!$V$2:$V$2441,Y1289)</f>
        <v/>
      </c>
      <c r="AB1289" s="16">
        <f>Data!X1289-AA1289</f>
        <v/>
      </c>
      <c r="AC1289" s="9">
        <f>Z1289+AB1289</f>
        <v/>
      </c>
      <c r="AD1289" s="24">
        <f>COUNTIF(Data!$Y$2:$Y$2441,"&lt;="&amp;Data!Y1289)/($B$3+1)</f>
        <v/>
      </c>
      <c r="AE1289" s="16">
        <f>_xlfn.PERCENTILE.INC(Data!$U$2:$U$2441,AD1289)</f>
        <v/>
      </c>
      <c r="AF1289" s="16">
        <f>_xlfn.PERCENTILE.INC(Data!$V$2:$V$2441,AD1289)</f>
        <v/>
      </c>
      <c r="AG1289" s="16">
        <f>Data!Y1289-AF1289</f>
        <v/>
      </c>
      <c r="AH1289" s="9">
        <f>AE1289+AG1289</f>
        <v/>
      </c>
    </row>
    <row r="1290">
      <c r="N1290" s="14">
        <f>Data!A1290</f>
        <v/>
      </c>
      <c r="O1290" s="24">
        <f>IF(Occurrence!J1290&gt;0,COUNTIFS(Occurrence!$J$2:$J$2441,"&gt;0",Occurrence!$J$2:$J$2441,"&lt;="&amp;Occurrence!J1290)/($B$8+1),0)</f>
        <v/>
      </c>
      <c r="P1290" s="16">
        <f>IF(Occurrence!J1290&gt;0,_xlfn.PERCENTILE.INC(Data!$O$2:$O$2441,($B$4+O1290*($B$5-1))/($B$3-1)),0)</f>
        <v/>
      </c>
      <c r="Q1290" s="16">
        <f>IF(Occurrence!J1290&gt;0,_xlfn.PERCENTILE.INC(Occurrence!$I$2:$I$2441,($B$6+O1290*($B$7-1))/($B$3-1)),0)</f>
        <v/>
      </c>
      <c r="R1290" s="16">
        <f>IF(Occurrence!J1290&gt;0,Occurrence!J1290/Q1290,0)</f>
        <v/>
      </c>
      <c r="S1290" s="9">
        <f>IF(Occurrence!J1290&gt;0,P1290*R1290,0)</f>
        <v/>
      </c>
      <c r="T1290" s="24">
        <f>IF(Occurrence!K1290&gt;0,COUNTIFS(Occurrence!$K$2:$K$2441,"&gt;0",Occurrence!$K$2:$K$2441,"&lt;="&amp;Occurrence!K1290)/($B$9+1),0)</f>
        <v/>
      </c>
      <c r="U1290" s="16">
        <f>IF(Occurrence!K1290&gt;0,_xlfn.PERCENTILE.INC(Data!$O$2:$O$2441,($B$4+T1290*($B$5-1))/($B$3-1)),0)</f>
        <v/>
      </c>
      <c r="V1290" s="16">
        <f>IF(Occurrence!K1290&gt;0,_xlfn.PERCENTILE.INC(Occurrence!$I$2:$I$2441,($B$6+T1290*($B$7-1))/($B$3-1)),0)</f>
        <v/>
      </c>
      <c r="W1290" s="16">
        <f>IF(Occurrence!K1290&gt;0,Occurrence!K1290/V1290,0)</f>
        <v/>
      </c>
      <c r="X1290" s="9">
        <f>IF(Occurrence!K1290&gt;0,U1290*W1290,0)</f>
        <v/>
      </c>
      <c r="Y1290" s="24">
        <f>COUNTIF(Data!$X$2:$X$2441,"&lt;="&amp;Data!X1290)/($B$3+1)</f>
        <v/>
      </c>
      <c r="Z1290" s="16">
        <f>_xlfn.PERCENTILE.INC(Data!$U$2:$U$2441,Y1290)</f>
        <v/>
      </c>
      <c r="AA1290" s="16">
        <f>_xlfn.PERCENTILE.INC(Data!$V$2:$V$2441,Y1290)</f>
        <v/>
      </c>
      <c r="AB1290" s="16">
        <f>Data!X1290-AA1290</f>
        <v/>
      </c>
      <c r="AC1290" s="9">
        <f>Z1290+AB1290</f>
        <v/>
      </c>
      <c r="AD1290" s="24">
        <f>COUNTIF(Data!$Y$2:$Y$2441,"&lt;="&amp;Data!Y1290)/($B$3+1)</f>
        <v/>
      </c>
      <c r="AE1290" s="16">
        <f>_xlfn.PERCENTILE.INC(Data!$U$2:$U$2441,AD1290)</f>
        <v/>
      </c>
      <c r="AF1290" s="16">
        <f>_xlfn.PERCENTILE.INC(Data!$V$2:$V$2441,AD1290)</f>
        <v/>
      </c>
      <c r="AG1290" s="16">
        <f>Data!Y1290-AF1290</f>
        <v/>
      </c>
      <c r="AH1290" s="9">
        <f>AE1290+AG1290</f>
        <v/>
      </c>
    </row>
    <row r="1291">
      <c r="N1291" s="14">
        <f>Data!A1291</f>
        <v/>
      </c>
      <c r="O1291" s="24">
        <f>IF(Occurrence!J1291&gt;0,COUNTIFS(Occurrence!$J$2:$J$2441,"&gt;0",Occurrence!$J$2:$J$2441,"&lt;="&amp;Occurrence!J1291)/($B$8+1),0)</f>
        <v/>
      </c>
      <c r="P1291" s="16">
        <f>IF(Occurrence!J1291&gt;0,_xlfn.PERCENTILE.INC(Data!$O$2:$O$2441,($B$4+O1291*($B$5-1))/($B$3-1)),0)</f>
        <v/>
      </c>
      <c r="Q1291" s="16">
        <f>IF(Occurrence!J1291&gt;0,_xlfn.PERCENTILE.INC(Occurrence!$I$2:$I$2441,($B$6+O1291*($B$7-1))/($B$3-1)),0)</f>
        <v/>
      </c>
      <c r="R1291" s="16">
        <f>IF(Occurrence!J1291&gt;0,Occurrence!J1291/Q1291,0)</f>
        <v/>
      </c>
      <c r="S1291" s="9">
        <f>IF(Occurrence!J1291&gt;0,P1291*R1291,0)</f>
        <v/>
      </c>
      <c r="T1291" s="24">
        <f>IF(Occurrence!K1291&gt;0,COUNTIFS(Occurrence!$K$2:$K$2441,"&gt;0",Occurrence!$K$2:$K$2441,"&lt;="&amp;Occurrence!K1291)/($B$9+1),0)</f>
        <v/>
      </c>
      <c r="U1291" s="16">
        <f>IF(Occurrence!K1291&gt;0,_xlfn.PERCENTILE.INC(Data!$O$2:$O$2441,($B$4+T1291*($B$5-1))/($B$3-1)),0)</f>
        <v/>
      </c>
      <c r="V1291" s="16">
        <f>IF(Occurrence!K1291&gt;0,_xlfn.PERCENTILE.INC(Occurrence!$I$2:$I$2441,($B$6+T1291*($B$7-1))/($B$3-1)),0)</f>
        <v/>
      </c>
      <c r="W1291" s="16">
        <f>IF(Occurrence!K1291&gt;0,Occurrence!K1291/V1291,0)</f>
        <v/>
      </c>
      <c r="X1291" s="9">
        <f>IF(Occurrence!K1291&gt;0,U1291*W1291,0)</f>
        <v/>
      </c>
      <c r="Y1291" s="24">
        <f>COUNTIF(Data!$X$2:$X$2441,"&lt;="&amp;Data!X1291)/($B$3+1)</f>
        <v/>
      </c>
      <c r="Z1291" s="16">
        <f>_xlfn.PERCENTILE.INC(Data!$U$2:$U$2441,Y1291)</f>
        <v/>
      </c>
      <c r="AA1291" s="16">
        <f>_xlfn.PERCENTILE.INC(Data!$V$2:$V$2441,Y1291)</f>
        <v/>
      </c>
      <c r="AB1291" s="16">
        <f>Data!X1291-AA1291</f>
        <v/>
      </c>
      <c r="AC1291" s="9">
        <f>Z1291+AB1291</f>
        <v/>
      </c>
      <c r="AD1291" s="24">
        <f>COUNTIF(Data!$Y$2:$Y$2441,"&lt;="&amp;Data!Y1291)/($B$3+1)</f>
        <v/>
      </c>
      <c r="AE1291" s="16">
        <f>_xlfn.PERCENTILE.INC(Data!$U$2:$U$2441,AD1291)</f>
        <v/>
      </c>
      <c r="AF1291" s="16">
        <f>_xlfn.PERCENTILE.INC(Data!$V$2:$V$2441,AD1291)</f>
        <v/>
      </c>
      <c r="AG1291" s="16">
        <f>Data!Y1291-AF1291</f>
        <v/>
      </c>
      <c r="AH1291" s="9">
        <f>AE1291+AG1291</f>
        <v/>
      </c>
    </row>
    <row r="1292">
      <c r="N1292" s="14">
        <f>Data!A1292</f>
        <v/>
      </c>
      <c r="O1292" s="24">
        <f>IF(Occurrence!J1292&gt;0,COUNTIFS(Occurrence!$J$2:$J$2441,"&gt;0",Occurrence!$J$2:$J$2441,"&lt;="&amp;Occurrence!J1292)/($B$8+1),0)</f>
        <v/>
      </c>
      <c r="P1292" s="16">
        <f>IF(Occurrence!J1292&gt;0,_xlfn.PERCENTILE.INC(Data!$O$2:$O$2441,($B$4+O1292*($B$5-1))/($B$3-1)),0)</f>
        <v/>
      </c>
      <c r="Q1292" s="16">
        <f>IF(Occurrence!J1292&gt;0,_xlfn.PERCENTILE.INC(Occurrence!$I$2:$I$2441,($B$6+O1292*($B$7-1))/($B$3-1)),0)</f>
        <v/>
      </c>
      <c r="R1292" s="16">
        <f>IF(Occurrence!J1292&gt;0,Occurrence!J1292/Q1292,0)</f>
        <v/>
      </c>
      <c r="S1292" s="9">
        <f>IF(Occurrence!J1292&gt;0,P1292*R1292,0)</f>
        <v/>
      </c>
      <c r="T1292" s="24">
        <f>IF(Occurrence!K1292&gt;0,COUNTIFS(Occurrence!$K$2:$K$2441,"&gt;0",Occurrence!$K$2:$K$2441,"&lt;="&amp;Occurrence!K1292)/($B$9+1),0)</f>
        <v/>
      </c>
      <c r="U1292" s="16">
        <f>IF(Occurrence!K1292&gt;0,_xlfn.PERCENTILE.INC(Data!$O$2:$O$2441,($B$4+T1292*($B$5-1))/($B$3-1)),0)</f>
        <v/>
      </c>
      <c r="V1292" s="16">
        <f>IF(Occurrence!K1292&gt;0,_xlfn.PERCENTILE.INC(Occurrence!$I$2:$I$2441,($B$6+T1292*($B$7-1))/($B$3-1)),0)</f>
        <v/>
      </c>
      <c r="W1292" s="16">
        <f>IF(Occurrence!K1292&gt;0,Occurrence!K1292/V1292,0)</f>
        <v/>
      </c>
      <c r="X1292" s="9">
        <f>IF(Occurrence!K1292&gt;0,U1292*W1292,0)</f>
        <v/>
      </c>
      <c r="Y1292" s="24">
        <f>COUNTIF(Data!$X$2:$X$2441,"&lt;="&amp;Data!X1292)/($B$3+1)</f>
        <v/>
      </c>
      <c r="Z1292" s="16">
        <f>_xlfn.PERCENTILE.INC(Data!$U$2:$U$2441,Y1292)</f>
        <v/>
      </c>
      <c r="AA1292" s="16">
        <f>_xlfn.PERCENTILE.INC(Data!$V$2:$V$2441,Y1292)</f>
        <v/>
      </c>
      <c r="AB1292" s="16">
        <f>Data!X1292-AA1292</f>
        <v/>
      </c>
      <c r="AC1292" s="9">
        <f>Z1292+AB1292</f>
        <v/>
      </c>
      <c r="AD1292" s="24">
        <f>COUNTIF(Data!$Y$2:$Y$2441,"&lt;="&amp;Data!Y1292)/($B$3+1)</f>
        <v/>
      </c>
      <c r="AE1292" s="16">
        <f>_xlfn.PERCENTILE.INC(Data!$U$2:$U$2441,AD1292)</f>
        <v/>
      </c>
      <c r="AF1292" s="16">
        <f>_xlfn.PERCENTILE.INC(Data!$V$2:$V$2441,AD1292)</f>
        <v/>
      </c>
      <c r="AG1292" s="16">
        <f>Data!Y1292-AF1292</f>
        <v/>
      </c>
      <c r="AH1292" s="9">
        <f>AE1292+AG1292</f>
        <v/>
      </c>
    </row>
    <row r="1293">
      <c r="N1293" s="14">
        <f>Data!A1293</f>
        <v/>
      </c>
      <c r="O1293" s="24">
        <f>IF(Occurrence!J1293&gt;0,COUNTIFS(Occurrence!$J$2:$J$2441,"&gt;0",Occurrence!$J$2:$J$2441,"&lt;="&amp;Occurrence!J1293)/($B$8+1),0)</f>
        <v/>
      </c>
      <c r="P1293" s="16">
        <f>IF(Occurrence!J1293&gt;0,_xlfn.PERCENTILE.INC(Data!$O$2:$O$2441,($B$4+O1293*($B$5-1))/($B$3-1)),0)</f>
        <v/>
      </c>
      <c r="Q1293" s="16">
        <f>IF(Occurrence!J1293&gt;0,_xlfn.PERCENTILE.INC(Occurrence!$I$2:$I$2441,($B$6+O1293*($B$7-1))/($B$3-1)),0)</f>
        <v/>
      </c>
      <c r="R1293" s="16">
        <f>IF(Occurrence!J1293&gt;0,Occurrence!J1293/Q1293,0)</f>
        <v/>
      </c>
      <c r="S1293" s="9">
        <f>IF(Occurrence!J1293&gt;0,P1293*R1293,0)</f>
        <v/>
      </c>
      <c r="T1293" s="24">
        <f>IF(Occurrence!K1293&gt;0,COUNTIFS(Occurrence!$K$2:$K$2441,"&gt;0",Occurrence!$K$2:$K$2441,"&lt;="&amp;Occurrence!K1293)/($B$9+1),0)</f>
        <v/>
      </c>
      <c r="U1293" s="16">
        <f>IF(Occurrence!K1293&gt;0,_xlfn.PERCENTILE.INC(Data!$O$2:$O$2441,($B$4+T1293*($B$5-1))/($B$3-1)),0)</f>
        <v/>
      </c>
      <c r="V1293" s="16">
        <f>IF(Occurrence!K1293&gt;0,_xlfn.PERCENTILE.INC(Occurrence!$I$2:$I$2441,($B$6+T1293*($B$7-1))/($B$3-1)),0)</f>
        <v/>
      </c>
      <c r="W1293" s="16">
        <f>IF(Occurrence!K1293&gt;0,Occurrence!K1293/V1293,0)</f>
        <v/>
      </c>
      <c r="X1293" s="9">
        <f>IF(Occurrence!K1293&gt;0,U1293*W1293,0)</f>
        <v/>
      </c>
      <c r="Y1293" s="24">
        <f>COUNTIF(Data!$X$2:$X$2441,"&lt;="&amp;Data!X1293)/($B$3+1)</f>
        <v/>
      </c>
      <c r="Z1293" s="16">
        <f>_xlfn.PERCENTILE.INC(Data!$U$2:$U$2441,Y1293)</f>
        <v/>
      </c>
      <c r="AA1293" s="16">
        <f>_xlfn.PERCENTILE.INC(Data!$V$2:$V$2441,Y1293)</f>
        <v/>
      </c>
      <c r="AB1293" s="16">
        <f>Data!X1293-AA1293</f>
        <v/>
      </c>
      <c r="AC1293" s="9">
        <f>Z1293+AB1293</f>
        <v/>
      </c>
      <c r="AD1293" s="24">
        <f>COUNTIF(Data!$Y$2:$Y$2441,"&lt;="&amp;Data!Y1293)/($B$3+1)</f>
        <v/>
      </c>
      <c r="AE1293" s="16">
        <f>_xlfn.PERCENTILE.INC(Data!$U$2:$U$2441,AD1293)</f>
        <v/>
      </c>
      <c r="AF1293" s="16">
        <f>_xlfn.PERCENTILE.INC(Data!$V$2:$V$2441,AD1293)</f>
        <v/>
      </c>
      <c r="AG1293" s="16">
        <f>Data!Y1293-AF1293</f>
        <v/>
      </c>
      <c r="AH1293" s="9">
        <f>AE1293+AG1293</f>
        <v/>
      </c>
    </row>
    <row r="1294">
      <c r="N1294" s="14">
        <f>Data!A1294</f>
        <v/>
      </c>
      <c r="O1294" s="24">
        <f>IF(Occurrence!J1294&gt;0,COUNTIFS(Occurrence!$J$2:$J$2441,"&gt;0",Occurrence!$J$2:$J$2441,"&lt;="&amp;Occurrence!J1294)/($B$8+1),0)</f>
        <v/>
      </c>
      <c r="P1294" s="16">
        <f>IF(Occurrence!J1294&gt;0,_xlfn.PERCENTILE.INC(Data!$O$2:$O$2441,($B$4+O1294*($B$5-1))/($B$3-1)),0)</f>
        <v/>
      </c>
      <c r="Q1294" s="16">
        <f>IF(Occurrence!J1294&gt;0,_xlfn.PERCENTILE.INC(Occurrence!$I$2:$I$2441,($B$6+O1294*($B$7-1))/($B$3-1)),0)</f>
        <v/>
      </c>
      <c r="R1294" s="16">
        <f>IF(Occurrence!J1294&gt;0,Occurrence!J1294/Q1294,0)</f>
        <v/>
      </c>
      <c r="S1294" s="9">
        <f>IF(Occurrence!J1294&gt;0,P1294*R1294,0)</f>
        <v/>
      </c>
      <c r="T1294" s="24">
        <f>IF(Occurrence!K1294&gt;0,COUNTIFS(Occurrence!$K$2:$K$2441,"&gt;0",Occurrence!$K$2:$K$2441,"&lt;="&amp;Occurrence!K1294)/($B$9+1),0)</f>
        <v/>
      </c>
      <c r="U1294" s="16">
        <f>IF(Occurrence!K1294&gt;0,_xlfn.PERCENTILE.INC(Data!$O$2:$O$2441,($B$4+T1294*($B$5-1))/($B$3-1)),0)</f>
        <v/>
      </c>
      <c r="V1294" s="16">
        <f>IF(Occurrence!K1294&gt;0,_xlfn.PERCENTILE.INC(Occurrence!$I$2:$I$2441,($B$6+T1294*($B$7-1))/($B$3-1)),0)</f>
        <v/>
      </c>
      <c r="W1294" s="16">
        <f>IF(Occurrence!K1294&gt;0,Occurrence!K1294/V1294,0)</f>
        <v/>
      </c>
      <c r="X1294" s="9">
        <f>IF(Occurrence!K1294&gt;0,U1294*W1294,0)</f>
        <v/>
      </c>
      <c r="Y1294" s="24">
        <f>COUNTIF(Data!$X$2:$X$2441,"&lt;="&amp;Data!X1294)/($B$3+1)</f>
        <v/>
      </c>
      <c r="Z1294" s="16">
        <f>_xlfn.PERCENTILE.INC(Data!$U$2:$U$2441,Y1294)</f>
        <v/>
      </c>
      <c r="AA1294" s="16">
        <f>_xlfn.PERCENTILE.INC(Data!$V$2:$V$2441,Y1294)</f>
        <v/>
      </c>
      <c r="AB1294" s="16">
        <f>Data!X1294-AA1294</f>
        <v/>
      </c>
      <c r="AC1294" s="9">
        <f>Z1294+AB1294</f>
        <v/>
      </c>
      <c r="AD1294" s="24">
        <f>COUNTIF(Data!$Y$2:$Y$2441,"&lt;="&amp;Data!Y1294)/($B$3+1)</f>
        <v/>
      </c>
      <c r="AE1294" s="16">
        <f>_xlfn.PERCENTILE.INC(Data!$U$2:$U$2441,AD1294)</f>
        <v/>
      </c>
      <c r="AF1294" s="16">
        <f>_xlfn.PERCENTILE.INC(Data!$V$2:$V$2441,AD1294)</f>
        <v/>
      </c>
      <c r="AG1294" s="16">
        <f>Data!Y1294-AF1294</f>
        <v/>
      </c>
      <c r="AH1294" s="9">
        <f>AE1294+AG1294</f>
        <v/>
      </c>
    </row>
    <row r="1295">
      <c r="N1295" s="14">
        <f>Data!A1295</f>
        <v/>
      </c>
      <c r="O1295" s="24">
        <f>IF(Occurrence!J1295&gt;0,COUNTIFS(Occurrence!$J$2:$J$2441,"&gt;0",Occurrence!$J$2:$J$2441,"&lt;="&amp;Occurrence!J1295)/($B$8+1),0)</f>
        <v/>
      </c>
      <c r="P1295" s="16">
        <f>IF(Occurrence!J1295&gt;0,_xlfn.PERCENTILE.INC(Data!$O$2:$O$2441,($B$4+O1295*($B$5-1))/($B$3-1)),0)</f>
        <v/>
      </c>
      <c r="Q1295" s="16">
        <f>IF(Occurrence!J1295&gt;0,_xlfn.PERCENTILE.INC(Occurrence!$I$2:$I$2441,($B$6+O1295*($B$7-1))/($B$3-1)),0)</f>
        <v/>
      </c>
      <c r="R1295" s="16">
        <f>IF(Occurrence!J1295&gt;0,Occurrence!J1295/Q1295,0)</f>
        <v/>
      </c>
      <c r="S1295" s="9">
        <f>IF(Occurrence!J1295&gt;0,P1295*R1295,0)</f>
        <v/>
      </c>
      <c r="T1295" s="24">
        <f>IF(Occurrence!K1295&gt;0,COUNTIFS(Occurrence!$K$2:$K$2441,"&gt;0",Occurrence!$K$2:$K$2441,"&lt;="&amp;Occurrence!K1295)/($B$9+1),0)</f>
        <v/>
      </c>
      <c r="U1295" s="16">
        <f>IF(Occurrence!K1295&gt;0,_xlfn.PERCENTILE.INC(Data!$O$2:$O$2441,($B$4+T1295*($B$5-1))/($B$3-1)),0)</f>
        <v/>
      </c>
      <c r="V1295" s="16">
        <f>IF(Occurrence!K1295&gt;0,_xlfn.PERCENTILE.INC(Occurrence!$I$2:$I$2441,($B$6+T1295*($B$7-1))/($B$3-1)),0)</f>
        <v/>
      </c>
      <c r="W1295" s="16">
        <f>IF(Occurrence!K1295&gt;0,Occurrence!K1295/V1295,0)</f>
        <v/>
      </c>
      <c r="X1295" s="9">
        <f>IF(Occurrence!K1295&gt;0,U1295*W1295,0)</f>
        <v/>
      </c>
      <c r="Y1295" s="24">
        <f>COUNTIF(Data!$X$2:$X$2441,"&lt;="&amp;Data!X1295)/($B$3+1)</f>
        <v/>
      </c>
      <c r="Z1295" s="16">
        <f>_xlfn.PERCENTILE.INC(Data!$U$2:$U$2441,Y1295)</f>
        <v/>
      </c>
      <c r="AA1295" s="16">
        <f>_xlfn.PERCENTILE.INC(Data!$V$2:$V$2441,Y1295)</f>
        <v/>
      </c>
      <c r="AB1295" s="16">
        <f>Data!X1295-AA1295</f>
        <v/>
      </c>
      <c r="AC1295" s="9">
        <f>Z1295+AB1295</f>
        <v/>
      </c>
      <c r="AD1295" s="24">
        <f>COUNTIF(Data!$Y$2:$Y$2441,"&lt;="&amp;Data!Y1295)/($B$3+1)</f>
        <v/>
      </c>
      <c r="AE1295" s="16">
        <f>_xlfn.PERCENTILE.INC(Data!$U$2:$U$2441,AD1295)</f>
        <v/>
      </c>
      <c r="AF1295" s="16">
        <f>_xlfn.PERCENTILE.INC(Data!$V$2:$V$2441,AD1295)</f>
        <v/>
      </c>
      <c r="AG1295" s="16">
        <f>Data!Y1295-AF1295</f>
        <v/>
      </c>
      <c r="AH1295" s="9">
        <f>AE1295+AG1295</f>
        <v/>
      </c>
    </row>
    <row r="1296">
      <c r="N1296" s="14">
        <f>Data!A1296</f>
        <v/>
      </c>
      <c r="O1296" s="24">
        <f>IF(Occurrence!J1296&gt;0,COUNTIFS(Occurrence!$J$2:$J$2441,"&gt;0",Occurrence!$J$2:$J$2441,"&lt;="&amp;Occurrence!J1296)/($B$8+1),0)</f>
        <v/>
      </c>
      <c r="P1296" s="16">
        <f>IF(Occurrence!J1296&gt;0,_xlfn.PERCENTILE.INC(Data!$O$2:$O$2441,($B$4+O1296*($B$5-1))/($B$3-1)),0)</f>
        <v/>
      </c>
      <c r="Q1296" s="16">
        <f>IF(Occurrence!J1296&gt;0,_xlfn.PERCENTILE.INC(Occurrence!$I$2:$I$2441,($B$6+O1296*($B$7-1))/($B$3-1)),0)</f>
        <v/>
      </c>
      <c r="R1296" s="16">
        <f>IF(Occurrence!J1296&gt;0,Occurrence!J1296/Q1296,0)</f>
        <v/>
      </c>
      <c r="S1296" s="9">
        <f>IF(Occurrence!J1296&gt;0,P1296*R1296,0)</f>
        <v/>
      </c>
      <c r="T1296" s="24">
        <f>IF(Occurrence!K1296&gt;0,COUNTIFS(Occurrence!$K$2:$K$2441,"&gt;0",Occurrence!$K$2:$K$2441,"&lt;="&amp;Occurrence!K1296)/($B$9+1),0)</f>
        <v/>
      </c>
      <c r="U1296" s="16">
        <f>IF(Occurrence!K1296&gt;0,_xlfn.PERCENTILE.INC(Data!$O$2:$O$2441,($B$4+T1296*($B$5-1))/($B$3-1)),0)</f>
        <v/>
      </c>
      <c r="V1296" s="16">
        <f>IF(Occurrence!K1296&gt;0,_xlfn.PERCENTILE.INC(Occurrence!$I$2:$I$2441,($B$6+T1296*($B$7-1))/($B$3-1)),0)</f>
        <v/>
      </c>
      <c r="W1296" s="16">
        <f>IF(Occurrence!K1296&gt;0,Occurrence!K1296/V1296,0)</f>
        <v/>
      </c>
      <c r="X1296" s="9">
        <f>IF(Occurrence!K1296&gt;0,U1296*W1296,0)</f>
        <v/>
      </c>
      <c r="Y1296" s="24">
        <f>COUNTIF(Data!$X$2:$X$2441,"&lt;="&amp;Data!X1296)/($B$3+1)</f>
        <v/>
      </c>
      <c r="Z1296" s="16">
        <f>_xlfn.PERCENTILE.INC(Data!$U$2:$U$2441,Y1296)</f>
        <v/>
      </c>
      <c r="AA1296" s="16">
        <f>_xlfn.PERCENTILE.INC(Data!$V$2:$V$2441,Y1296)</f>
        <v/>
      </c>
      <c r="AB1296" s="16">
        <f>Data!X1296-AA1296</f>
        <v/>
      </c>
      <c r="AC1296" s="9">
        <f>Z1296+AB1296</f>
        <v/>
      </c>
      <c r="AD1296" s="24">
        <f>COUNTIF(Data!$Y$2:$Y$2441,"&lt;="&amp;Data!Y1296)/($B$3+1)</f>
        <v/>
      </c>
      <c r="AE1296" s="16">
        <f>_xlfn.PERCENTILE.INC(Data!$U$2:$U$2441,AD1296)</f>
        <v/>
      </c>
      <c r="AF1296" s="16">
        <f>_xlfn.PERCENTILE.INC(Data!$V$2:$V$2441,AD1296)</f>
        <v/>
      </c>
      <c r="AG1296" s="16">
        <f>Data!Y1296-AF1296</f>
        <v/>
      </c>
      <c r="AH1296" s="9">
        <f>AE1296+AG1296</f>
        <v/>
      </c>
    </row>
    <row r="1297">
      <c r="N1297" s="14">
        <f>Data!A1297</f>
        <v/>
      </c>
      <c r="O1297" s="24">
        <f>IF(Occurrence!J1297&gt;0,COUNTIFS(Occurrence!$J$2:$J$2441,"&gt;0",Occurrence!$J$2:$J$2441,"&lt;="&amp;Occurrence!J1297)/($B$8+1),0)</f>
        <v/>
      </c>
      <c r="P1297" s="16">
        <f>IF(Occurrence!J1297&gt;0,_xlfn.PERCENTILE.INC(Data!$O$2:$O$2441,($B$4+O1297*($B$5-1))/($B$3-1)),0)</f>
        <v/>
      </c>
      <c r="Q1297" s="16">
        <f>IF(Occurrence!J1297&gt;0,_xlfn.PERCENTILE.INC(Occurrence!$I$2:$I$2441,($B$6+O1297*($B$7-1))/($B$3-1)),0)</f>
        <v/>
      </c>
      <c r="R1297" s="16">
        <f>IF(Occurrence!J1297&gt;0,Occurrence!J1297/Q1297,0)</f>
        <v/>
      </c>
      <c r="S1297" s="9">
        <f>IF(Occurrence!J1297&gt;0,P1297*R1297,0)</f>
        <v/>
      </c>
      <c r="T1297" s="24">
        <f>IF(Occurrence!K1297&gt;0,COUNTIFS(Occurrence!$K$2:$K$2441,"&gt;0",Occurrence!$K$2:$K$2441,"&lt;="&amp;Occurrence!K1297)/($B$9+1),0)</f>
        <v/>
      </c>
      <c r="U1297" s="16">
        <f>IF(Occurrence!K1297&gt;0,_xlfn.PERCENTILE.INC(Data!$O$2:$O$2441,($B$4+T1297*($B$5-1))/($B$3-1)),0)</f>
        <v/>
      </c>
      <c r="V1297" s="16">
        <f>IF(Occurrence!K1297&gt;0,_xlfn.PERCENTILE.INC(Occurrence!$I$2:$I$2441,($B$6+T1297*($B$7-1))/($B$3-1)),0)</f>
        <v/>
      </c>
      <c r="W1297" s="16">
        <f>IF(Occurrence!K1297&gt;0,Occurrence!K1297/V1297,0)</f>
        <v/>
      </c>
      <c r="X1297" s="9">
        <f>IF(Occurrence!K1297&gt;0,U1297*W1297,0)</f>
        <v/>
      </c>
      <c r="Y1297" s="24">
        <f>COUNTIF(Data!$X$2:$X$2441,"&lt;="&amp;Data!X1297)/($B$3+1)</f>
        <v/>
      </c>
      <c r="Z1297" s="16">
        <f>_xlfn.PERCENTILE.INC(Data!$U$2:$U$2441,Y1297)</f>
        <v/>
      </c>
      <c r="AA1297" s="16">
        <f>_xlfn.PERCENTILE.INC(Data!$V$2:$V$2441,Y1297)</f>
        <v/>
      </c>
      <c r="AB1297" s="16">
        <f>Data!X1297-AA1297</f>
        <v/>
      </c>
      <c r="AC1297" s="9">
        <f>Z1297+AB1297</f>
        <v/>
      </c>
      <c r="AD1297" s="24">
        <f>COUNTIF(Data!$Y$2:$Y$2441,"&lt;="&amp;Data!Y1297)/($B$3+1)</f>
        <v/>
      </c>
      <c r="AE1297" s="16">
        <f>_xlfn.PERCENTILE.INC(Data!$U$2:$U$2441,AD1297)</f>
        <v/>
      </c>
      <c r="AF1297" s="16">
        <f>_xlfn.PERCENTILE.INC(Data!$V$2:$V$2441,AD1297)</f>
        <v/>
      </c>
      <c r="AG1297" s="16">
        <f>Data!Y1297-AF1297</f>
        <v/>
      </c>
      <c r="AH1297" s="9">
        <f>AE1297+AG1297</f>
        <v/>
      </c>
    </row>
    <row r="1298">
      <c r="N1298" s="14">
        <f>Data!A1298</f>
        <v/>
      </c>
      <c r="O1298" s="24">
        <f>IF(Occurrence!J1298&gt;0,COUNTIFS(Occurrence!$J$2:$J$2441,"&gt;0",Occurrence!$J$2:$J$2441,"&lt;="&amp;Occurrence!J1298)/($B$8+1),0)</f>
        <v/>
      </c>
      <c r="P1298" s="16">
        <f>IF(Occurrence!J1298&gt;0,_xlfn.PERCENTILE.INC(Data!$O$2:$O$2441,($B$4+O1298*($B$5-1))/($B$3-1)),0)</f>
        <v/>
      </c>
      <c r="Q1298" s="16">
        <f>IF(Occurrence!J1298&gt;0,_xlfn.PERCENTILE.INC(Occurrence!$I$2:$I$2441,($B$6+O1298*($B$7-1))/($B$3-1)),0)</f>
        <v/>
      </c>
      <c r="R1298" s="16">
        <f>IF(Occurrence!J1298&gt;0,Occurrence!J1298/Q1298,0)</f>
        <v/>
      </c>
      <c r="S1298" s="9">
        <f>IF(Occurrence!J1298&gt;0,P1298*R1298,0)</f>
        <v/>
      </c>
      <c r="T1298" s="24">
        <f>IF(Occurrence!K1298&gt;0,COUNTIFS(Occurrence!$K$2:$K$2441,"&gt;0",Occurrence!$K$2:$K$2441,"&lt;="&amp;Occurrence!K1298)/($B$9+1),0)</f>
        <v/>
      </c>
      <c r="U1298" s="16">
        <f>IF(Occurrence!K1298&gt;0,_xlfn.PERCENTILE.INC(Data!$O$2:$O$2441,($B$4+T1298*($B$5-1))/($B$3-1)),0)</f>
        <v/>
      </c>
      <c r="V1298" s="16">
        <f>IF(Occurrence!K1298&gt;0,_xlfn.PERCENTILE.INC(Occurrence!$I$2:$I$2441,($B$6+T1298*($B$7-1))/($B$3-1)),0)</f>
        <v/>
      </c>
      <c r="W1298" s="16">
        <f>IF(Occurrence!K1298&gt;0,Occurrence!K1298/V1298,0)</f>
        <v/>
      </c>
      <c r="X1298" s="9">
        <f>IF(Occurrence!K1298&gt;0,U1298*W1298,0)</f>
        <v/>
      </c>
      <c r="Y1298" s="24">
        <f>COUNTIF(Data!$X$2:$X$2441,"&lt;="&amp;Data!X1298)/($B$3+1)</f>
        <v/>
      </c>
      <c r="Z1298" s="16">
        <f>_xlfn.PERCENTILE.INC(Data!$U$2:$U$2441,Y1298)</f>
        <v/>
      </c>
      <c r="AA1298" s="16">
        <f>_xlfn.PERCENTILE.INC(Data!$V$2:$V$2441,Y1298)</f>
        <v/>
      </c>
      <c r="AB1298" s="16">
        <f>Data!X1298-AA1298</f>
        <v/>
      </c>
      <c r="AC1298" s="9">
        <f>Z1298+AB1298</f>
        <v/>
      </c>
      <c r="AD1298" s="24">
        <f>COUNTIF(Data!$Y$2:$Y$2441,"&lt;="&amp;Data!Y1298)/($B$3+1)</f>
        <v/>
      </c>
      <c r="AE1298" s="16">
        <f>_xlfn.PERCENTILE.INC(Data!$U$2:$U$2441,AD1298)</f>
        <v/>
      </c>
      <c r="AF1298" s="16">
        <f>_xlfn.PERCENTILE.INC(Data!$V$2:$V$2441,AD1298)</f>
        <v/>
      </c>
      <c r="AG1298" s="16">
        <f>Data!Y1298-AF1298</f>
        <v/>
      </c>
      <c r="AH1298" s="9">
        <f>AE1298+AG1298</f>
        <v/>
      </c>
    </row>
    <row r="1299">
      <c r="N1299" s="14">
        <f>Data!A1299</f>
        <v/>
      </c>
      <c r="O1299" s="24">
        <f>IF(Occurrence!J1299&gt;0,COUNTIFS(Occurrence!$J$2:$J$2441,"&gt;0",Occurrence!$J$2:$J$2441,"&lt;="&amp;Occurrence!J1299)/($B$8+1),0)</f>
        <v/>
      </c>
      <c r="P1299" s="16">
        <f>IF(Occurrence!J1299&gt;0,_xlfn.PERCENTILE.INC(Data!$O$2:$O$2441,($B$4+O1299*($B$5-1))/($B$3-1)),0)</f>
        <v/>
      </c>
      <c r="Q1299" s="16">
        <f>IF(Occurrence!J1299&gt;0,_xlfn.PERCENTILE.INC(Occurrence!$I$2:$I$2441,($B$6+O1299*($B$7-1))/($B$3-1)),0)</f>
        <v/>
      </c>
      <c r="R1299" s="16">
        <f>IF(Occurrence!J1299&gt;0,Occurrence!J1299/Q1299,0)</f>
        <v/>
      </c>
      <c r="S1299" s="9">
        <f>IF(Occurrence!J1299&gt;0,P1299*R1299,0)</f>
        <v/>
      </c>
      <c r="T1299" s="24">
        <f>IF(Occurrence!K1299&gt;0,COUNTIFS(Occurrence!$K$2:$K$2441,"&gt;0",Occurrence!$K$2:$K$2441,"&lt;="&amp;Occurrence!K1299)/($B$9+1),0)</f>
        <v/>
      </c>
      <c r="U1299" s="16">
        <f>IF(Occurrence!K1299&gt;0,_xlfn.PERCENTILE.INC(Data!$O$2:$O$2441,($B$4+T1299*($B$5-1))/($B$3-1)),0)</f>
        <v/>
      </c>
      <c r="V1299" s="16">
        <f>IF(Occurrence!K1299&gt;0,_xlfn.PERCENTILE.INC(Occurrence!$I$2:$I$2441,($B$6+T1299*($B$7-1))/($B$3-1)),0)</f>
        <v/>
      </c>
      <c r="W1299" s="16">
        <f>IF(Occurrence!K1299&gt;0,Occurrence!K1299/V1299,0)</f>
        <v/>
      </c>
      <c r="X1299" s="9">
        <f>IF(Occurrence!K1299&gt;0,U1299*W1299,0)</f>
        <v/>
      </c>
      <c r="Y1299" s="24">
        <f>COUNTIF(Data!$X$2:$X$2441,"&lt;="&amp;Data!X1299)/($B$3+1)</f>
        <v/>
      </c>
      <c r="Z1299" s="16">
        <f>_xlfn.PERCENTILE.INC(Data!$U$2:$U$2441,Y1299)</f>
        <v/>
      </c>
      <c r="AA1299" s="16">
        <f>_xlfn.PERCENTILE.INC(Data!$V$2:$V$2441,Y1299)</f>
        <v/>
      </c>
      <c r="AB1299" s="16">
        <f>Data!X1299-AA1299</f>
        <v/>
      </c>
      <c r="AC1299" s="9">
        <f>Z1299+AB1299</f>
        <v/>
      </c>
      <c r="AD1299" s="24">
        <f>COUNTIF(Data!$Y$2:$Y$2441,"&lt;="&amp;Data!Y1299)/($B$3+1)</f>
        <v/>
      </c>
      <c r="AE1299" s="16">
        <f>_xlfn.PERCENTILE.INC(Data!$U$2:$U$2441,AD1299)</f>
        <v/>
      </c>
      <c r="AF1299" s="16">
        <f>_xlfn.PERCENTILE.INC(Data!$V$2:$V$2441,AD1299)</f>
        <v/>
      </c>
      <c r="AG1299" s="16">
        <f>Data!Y1299-AF1299</f>
        <v/>
      </c>
      <c r="AH1299" s="9">
        <f>AE1299+AG1299</f>
        <v/>
      </c>
    </row>
    <row r="1300">
      <c r="N1300" s="14">
        <f>Data!A1300</f>
        <v/>
      </c>
      <c r="O1300" s="24">
        <f>IF(Occurrence!J1300&gt;0,COUNTIFS(Occurrence!$J$2:$J$2441,"&gt;0",Occurrence!$J$2:$J$2441,"&lt;="&amp;Occurrence!J1300)/($B$8+1),0)</f>
        <v/>
      </c>
      <c r="P1300" s="16">
        <f>IF(Occurrence!J1300&gt;0,_xlfn.PERCENTILE.INC(Data!$O$2:$O$2441,($B$4+O1300*($B$5-1))/($B$3-1)),0)</f>
        <v/>
      </c>
      <c r="Q1300" s="16">
        <f>IF(Occurrence!J1300&gt;0,_xlfn.PERCENTILE.INC(Occurrence!$I$2:$I$2441,($B$6+O1300*($B$7-1))/($B$3-1)),0)</f>
        <v/>
      </c>
      <c r="R1300" s="16">
        <f>IF(Occurrence!J1300&gt;0,Occurrence!J1300/Q1300,0)</f>
        <v/>
      </c>
      <c r="S1300" s="9">
        <f>IF(Occurrence!J1300&gt;0,P1300*R1300,0)</f>
        <v/>
      </c>
      <c r="T1300" s="24">
        <f>IF(Occurrence!K1300&gt;0,COUNTIFS(Occurrence!$K$2:$K$2441,"&gt;0",Occurrence!$K$2:$K$2441,"&lt;="&amp;Occurrence!K1300)/($B$9+1),0)</f>
        <v/>
      </c>
      <c r="U1300" s="16">
        <f>IF(Occurrence!K1300&gt;0,_xlfn.PERCENTILE.INC(Data!$O$2:$O$2441,($B$4+T1300*($B$5-1))/($B$3-1)),0)</f>
        <v/>
      </c>
      <c r="V1300" s="16">
        <f>IF(Occurrence!K1300&gt;0,_xlfn.PERCENTILE.INC(Occurrence!$I$2:$I$2441,($B$6+T1300*($B$7-1))/($B$3-1)),0)</f>
        <v/>
      </c>
      <c r="W1300" s="16">
        <f>IF(Occurrence!K1300&gt;0,Occurrence!K1300/V1300,0)</f>
        <v/>
      </c>
      <c r="X1300" s="9">
        <f>IF(Occurrence!K1300&gt;0,U1300*W1300,0)</f>
        <v/>
      </c>
      <c r="Y1300" s="24">
        <f>COUNTIF(Data!$X$2:$X$2441,"&lt;="&amp;Data!X1300)/($B$3+1)</f>
        <v/>
      </c>
      <c r="Z1300" s="16">
        <f>_xlfn.PERCENTILE.INC(Data!$U$2:$U$2441,Y1300)</f>
        <v/>
      </c>
      <c r="AA1300" s="16">
        <f>_xlfn.PERCENTILE.INC(Data!$V$2:$V$2441,Y1300)</f>
        <v/>
      </c>
      <c r="AB1300" s="16">
        <f>Data!X1300-AA1300</f>
        <v/>
      </c>
      <c r="AC1300" s="9">
        <f>Z1300+AB1300</f>
        <v/>
      </c>
      <c r="AD1300" s="24">
        <f>COUNTIF(Data!$Y$2:$Y$2441,"&lt;="&amp;Data!Y1300)/($B$3+1)</f>
        <v/>
      </c>
      <c r="AE1300" s="16">
        <f>_xlfn.PERCENTILE.INC(Data!$U$2:$U$2441,AD1300)</f>
        <v/>
      </c>
      <c r="AF1300" s="16">
        <f>_xlfn.PERCENTILE.INC(Data!$V$2:$V$2441,AD1300)</f>
        <v/>
      </c>
      <c r="AG1300" s="16">
        <f>Data!Y1300-AF1300</f>
        <v/>
      </c>
      <c r="AH1300" s="9">
        <f>AE1300+AG1300</f>
        <v/>
      </c>
    </row>
    <row r="1301">
      <c r="N1301" s="14">
        <f>Data!A1301</f>
        <v/>
      </c>
      <c r="O1301" s="24">
        <f>IF(Occurrence!J1301&gt;0,COUNTIFS(Occurrence!$J$2:$J$2441,"&gt;0",Occurrence!$J$2:$J$2441,"&lt;="&amp;Occurrence!J1301)/($B$8+1),0)</f>
        <v/>
      </c>
      <c r="P1301" s="16">
        <f>IF(Occurrence!J1301&gt;0,_xlfn.PERCENTILE.INC(Data!$O$2:$O$2441,($B$4+O1301*($B$5-1))/($B$3-1)),0)</f>
        <v/>
      </c>
      <c r="Q1301" s="16">
        <f>IF(Occurrence!J1301&gt;0,_xlfn.PERCENTILE.INC(Occurrence!$I$2:$I$2441,($B$6+O1301*($B$7-1))/($B$3-1)),0)</f>
        <v/>
      </c>
      <c r="R1301" s="16">
        <f>IF(Occurrence!J1301&gt;0,Occurrence!J1301/Q1301,0)</f>
        <v/>
      </c>
      <c r="S1301" s="9">
        <f>IF(Occurrence!J1301&gt;0,P1301*R1301,0)</f>
        <v/>
      </c>
      <c r="T1301" s="24">
        <f>IF(Occurrence!K1301&gt;0,COUNTIFS(Occurrence!$K$2:$K$2441,"&gt;0",Occurrence!$K$2:$K$2441,"&lt;="&amp;Occurrence!K1301)/($B$9+1),0)</f>
        <v/>
      </c>
      <c r="U1301" s="16">
        <f>IF(Occurrence!K1301&gt;0,_xlfn.PERCENTILE.INC(Data!$O$2:$O$2441,($B$4+T1301*($B$5-1))/($B$3-1)),0)</f>
        <v/>
      </c>
      <c r="V1301" s="16">
        <f>IF(Occurrence!K1301&gt;0,_xlfn.PERCENTILE.INC(Occurrence!$I$2:$I$2441,($B$6+T1301*($B$7-1))/($B$3-1)),0)</f>
        <v/>
      </c>
      <c r="W1301" s="16">
        <f>IF(Occurrence!K1301&gt;0,Occurrence!K1301/V1301,0)</f>
        <v/>
      </c>
      <c r="X1301" s="9">
        <f>IF(Occurrence!K1301&gt;0,U1301*W1301,0)</f>
        <v/>
      </c>
      <c r="Y1301" s="24">
        <f>COUNTIF(Data!$X$2:$X$2441,"&lt;="&amp;Data!X1301)/($B$3+1)</f>
        <v/>
      </c>
      <c r="Z1301" s="16">
        <f>_xlfn.PERCENTILE.INC(Data!$U$2:$U$2441,Y1301)</f>
        <v/>
      </c>
      <c r="AA1301" s="16">
        <f>_xlfn.PERCENTILE.INC(Data!$V$2:$V$2441,Y1301)</f>
        <v/>
      </c>
      <c r="AB1301" s="16">
        <f>Data!X1301-AA1301</f>
        <v/>
      </c>
      <c r="AC1301" s="9">
        <f>Z1301+AB1301</f>
        <v/>
      </c>
      <c r="AD1301" s="24">
        <f>COUNTIF(Data!$Y$2:$Y$2441,"&lt;="&amp;Data!Y1301)/($B$3+1)</f>
        <v/>
      </c>
      <c r="AE1301" s="16">
        <f>_xlfn.PERCENTILE.INC(Data!$U$2:$U$2441,AD1301)</f>
        <v/>
      </c>
      <c r="AF1301" s="16">
        <f>_xlfn.PERCENTILE.INC(Data!$V$2:$V$2441,AD1301)</f>
        <v/>
      </c>
      <c r="AG1301" s="16">
        <f>Data!Y1301-AF1301</f>
        <v/>
      </c>
      <c r="AH1301" s="9">
        <f>AE1301+AG1301</f>
        <v/>
      </c>
    </row>
    <row r="1302">
      <c r="N1302" s="14">
        <f>Data!A1302</f>
        <v/>
      </c>
      <c r="O1302" s="24">
        <f>IF(Occurrence!J1302&gt;0,COUNTIFS(Occurrence!$J$2:$J$2441,"&gt;0",Occurrence!$J$2:$J$2441,"&lt;="&amp;Occurrence!J1302)/($B$8+1),0)</f>
        <v/>
      </c>
      <c r="P1302" s="16">
        <f>IF(Occurrence!J1302&gt;0,_xlfn.PERCENTILE.INC(Data!$O$2:$O$2441,($B$4+O1302*($B$5-1))/($B$3-1)),0)</f>
        <v/>
      </c>
      <c r="Q1302" s="16">
        <f>IF(Occurrence!J1302&gt;0,_xlfn.PERCENTILE.INC(Occurrence!$I$2:$I$2441,($B$6+O1302*($B$7-1))/($B$3-1)),0)</f>
        <v/>
      </c>
      <c r="R1302" s="16">
        <f>IF(Occurrence!J1302&gt;0,Occurrence!J1302/Q1302,0)</f>
        <v/>
      </c>
      <c r="S1302" s="9">
        <f>IF(Occurrence!J1302&gt;0,P1302*R1302,0)</f>
        <v/>
      </c>
      <c r="T1302" s="24">
        <f>IF(Occurrence!K1302&gt;0,COUNTIFS(Occurrence!$K$2:$K$2441,"&gt;0",Occurrence!$K$2:$K$2441,"&lt;="&amp;Occurrence!K1302)/($B$9+1),0)</f>
        <v/>
      </c>
      <c r="U1302" s="16">
        <f>IF(Occurrence!K1302&gt;0,_xlfn.PERCENTILE.INC(Data!$O$2:$O$2441,($B$4+T1302*($B$5-1))/($B$3-1)),0)</f>
        <v/>
      </c>
      <c r="V1302" s="16">
        <f>IF(Occurrence!K1302&gt;0,_xlfn.PERCENTILE.INC(Occurrence!$I$2:$I$2441,($B$6+T1302*($B$7-1))/($B$3-1)),0)</f>
        <v/>
      </c>
      <c r="W1302" s="16">
        <f>IF(Occurrence!K1302&gt;0,Occurrence!K1302/V1302,0)</f>
        <v/>
      </c>
      <c r="X1302" s="9">
        <f>IF(Occurrence!K1302&gt;0,U1302*W1302,0)</f>
        <v/>
      </c>
      <c r="Y1302" s="24">
        <f>COUNTIF(Data!$X$2:$X$2441,"&lt;="&amp;Data!X1302)/($B$3+1)</f>
        <v/>
      </c>
      <c r="Z1302" s="16">
        <f>_xlfn.PERCENTILE.INC(Data!$U$2:$U$2441,Y1302)</f>
        <v/>
      </c>
      <c r="AA1302" s="16">
        <f>_xlfn.PERCENTILE.INC(Data!$V$2:$V$2441,Y1302)</f>
        <v/>
      </c>
      <c r="AB1302" s="16">
        <f>Data!X1302-AA1302</f>
        <v/>
      </c>
      <c r="AC1302" s="9">
        <f>Z1302+AB1302</f>
        <v/>
      </c>
      <c r="AD1302" s="24">
        <f>COUNTIF(Data!$Y$2:$Y$2441,"&lt;="&amp;Data!Y1302)/($B$3+1)</f>
        <v/>
      </c>
      <c r="AE1302" s="16">
        <f>_xlfn.PERCENTILE.INC(Data!$U$2:$U$2441,AD1302)</f>
        <v/>
      </c>
      <c r="AF1302" s="16">
        <f>_xlfn.PERCENTILE.INC(Data!$V$2:$V$2441,AD1302)</f>
        <v/>
      </c>
      <c r="AG1302" s="16">
        <f>Data!Y1302-AF1302</f>
        <v/>
      </c>
      <c r="AH1302" s="9">
        <f>AE1302+AG1302</f>
        <v/>
      </c>
    </row>
    <row r="1303">
      <c r="N1303" s="14">
        <f>Data!A1303</f>
        <v/>
      </c>
      <c r="O1303" s="24">
        <f>IF(Occurrence!J1303&gt;0,COUNTIFS(Occurrence!$J$2:$J$2441,"&gt;0",Occurrence!$J$2:$J$2441,"&lt;="&amp;Occurrence!J1303)/($B$8+1),0)</f>
        <v/>
      </c>
      <c r="P1303" s="16">
        <f>IF(Occurrence!J1303&gt;0,_xlfn.PERCENTILE.INC(Data!$O$2:$O$2441,($B$4+O1303*($B$5-1))/($B$3-1)),0)</f>
        <v/>
      </c>
      <c r="Q1303" s="16">
        <f>IF(Occurrence!J1303&gt;0,_xlfn.PERCENTILE.INC(Occurrence!$I$2:$I$2441,($B$6+O1303*($B$7-1))/($B$3-1)),0)</f>
        <v/>
      </c>
      <c r="R1303" s="16">
        <f>IF(Occurrence!J1303&gt;0,Occurrence!J1303/Q1303,0)</f>
        <v/>
      </c>
      <c r="S1303" s="9">
        <f>IF(Occurrence!J1303&gt;0,P1303*R1303,0)</f>
        <v/>
      </c>
      <c r="T1303" s="24">
        <f>IF(Occurrence!K1303&gt;0,COUNTIFS(Occurrence!$K$2:$K$2441,"&gt;0",Occurrence!$K$2:$K$2441,"&lt;="&amp;Occurrence!K1303)/($B$9+1),0)</f>
        <v/>
      </c>
      <c r="U1303" s="16">
        <f>IF(Occurrence!K1303&gt;0,_xlfn.PERCENTILE.INC(Data!$O$2:$O$2441,($B$4+T1303*($B$5-1))/($B$3-1)),0)</f>
        <v/>
      </c>
      <c r="V1303" s="16">
        <f>IF(Occurrence!K1303&gt;0,_xlfn.PERCENTILE.INC(Occurrence!$I$2:$I$2441,($B$6+T1303*($B$7-1))/($B$3-1)),0)</f>
        <v/>
      </c>
      <c r="W1303" s="16">
        <f>IF(Occurrence!K1303&gt;0,Occurrence!K1303/V1303,0)</f>
        <v/>
      </c>
      <c r="X1303" s="9">
        <f>IF(Occurrence!K1303&gt;0,U1303*W1303,0)</f>
        <v/>
      </c>
      <c r="Y1303" s="24">
        <f>COUNTIF(Data!$X$2:$X$2441,"&lt;="&amp;Data!X1303)/($B$3+1)</f>
        <v/>
      </c>
      <c r="Z1303" s="16">
        <f>_xlfn.PERCENTILE.INC(Data!$U$2:$U$2441,Y1303)</f>
        <v/>
      </c>
      <c r="AA1303" s="16">
        <f>_xlfn.PERCENTILE.INC(Data!$V$2:$V$2441,Y1303)</f>
        <v/>
      </c>
      <c r="AB1303" s="16">
        <f>Data!X1303-AA1303</f>
        <v/>
      </c>
      <c r="AC1303" s="9">
        <f>Z1303+AB1303</f>
        <v/>
      </c>
      <c r="AD1303" s="24">
        <f>COUNTIF(Data!$Y$2:$Y$2441,"&lt;="&amp;Data!Y1303)/($B$3+1)</f>
        <v/>
      </c>
      <c r="AE1303" s="16">
        <f>_xlfn.PERCENTILE.INC(Data!$U$2:$U$2441,AD1303)</f>
        <v/>
      </c>
      <c r="AF1303" s="16">
        <f>_xlfn.PERCENTILE.INC(Data!$V$2:$V$2441,AD1303)</f>
        <v/>
      </c>
      <c r="AG1303" s="16">
        <f>Data!Y1303-AF1303</f>
        <v/>
      </c>
      <c r="AH1303" s="9">
        <f>AE1303+AG1303</f>
        <v/>
      </c>
    </row>
    <row r="1304">
      <c r="N1304" s="14">
        <f>Data!A1304</f>
        <v/>
      </c>
      <c r="O1304" s="24">
        <f>IF(Occurrence!J1304&gt;0,COUNTIFS(Occurrence!$J$2:$J$2441,"&gt;0",Occurrence!$J$2:$J$2441,"&lt;="&amp;Occurrence!J1304)/($B$8+1),0)</f>
        <v/>
      </c>
      <c r="P1304" s="16">
        <f>IF(Occurrence!J1304&gt;0,_xlfn.PERCENTILE.INC(Data!$O$2:$O$2441,($B$4+O1304*($B$5-1))/($B$3-1)),0)</f>
        <v/>
      </c>
      <c r="Q1304" s="16">
        <f>IF(Occurrence!J1304&gt;0,_xlfn.PERCENTILE.INC(Occurrence!$I$2:$I$2441,($B$6+O1304*($B$7-1))/($B$3-1)),0)</f>
        <v/>
      </c>
      <c r="R1304" s="16">
        <f>IF(Occurrence!J1304&gt;0,Occurrence!J1304/Q1304,0)</f>
        <v/>
      </c>
      <c r="S1304" s="9">
        <f>IF(Occurrence!J1304&gt;0,P1304*R1304,0)</f>
        <v/>
      </c>
      <c r="T1304" s="24">
        <f>IF(Occurrence!K1304&gt;0,COUNTIFS(Occurrence!$K$2:$K$2441,"&gt;0",Occurrence!$K$2:$K$2441,"&lt;="&amp;Occurrence!K1304)/($B$9+1),0)</f>
        <v/>
      </c>
      <c r="U1304" s="16">
        <f>IF(Occurrence!K1304&gt;0,_xlfn.PERCENTILE.INC(Data!$O$2:$O$2441,($B$4+T1304*($B$5-1))/($B$3-1)),0)</f>
        <v/>
      </c>
      <c r="V1304" s="16">
        <f>IF(Occurrence!K1304&gt;0,_xlfn.PERCENTILE.INC(Occurrence!$I$2:$I$2441,($B$6+T1304*($B$7-1))/($B$3-1)),0)</f>
        <v/>
      </c>
      <c r="W1304" s="16">
        <f>IF(Occurrence!K1304&gt;0,Occurrence!K1304/V1304,0)</f>
        <v/>
      </c>
      <c r="X1304" s="9">
        <f>IF(Occurrence!K1304&gt;0,U1304*W1304,0)</f>
        <v/>
      </c>
      <c r="Y1304" s="24">
        <f>COUNTIF(Data!$X$2:$X$2441,"&lt;="&amp;Data!X1304)/($B$3+1)</f>
        <v/>
      </c>
      <c r="Z1304" s="16">
        <f>_xlfn.PERCENTILE.INC(Data!$U$2:$U$2441,Y1304)</f>
        <v/>
      </c>
      <c r="AA1304" s="16">
        <f>_xlfn.PERCENTILE.INC(Data!$V$2:$V$2441,Y1304)</f>
        <v/>
      </c>
      <c r="AB1304" s="16">
        <f>Data!X1304-AA1304</f>
        <v/>
      </c>
      <c r="AC1304" s="9">
        <f>Z1304+AB1304</f>
        <v/>
      </c>
      <c r="AD1304" s="24">
        <f>COUNTIF(Data!$Y$2:$Y$2441,"&lt;="&amp;Data!Y1304)/($B$3+1)</f>
        <v/>
      </c>
      <c r="AE1304" s="16">
        <f>_xlfn.PERCENTILE.INC(Data!$U$2:$U$2441,AD1304)</f>
        <v/>
      </c>
      <c r="AF1304" s="16">
        <f>_xlfn.PERCENTILE.INC(Data!$V$2:$V$2441,AD1304)</f>
        <v/>
      </c>
      <c r="AG1304" s="16">
        <f>Data!Y1304-AF1304</f>
        <v/>
      </c>
      <c r="AH1304" s="9">
        <f>AE1304+AG1304</f>
        <v/>
      </c>
    </row>
    <row r="1305">
      <c r="N1305" s="14">
        <f>Data!A1305</f>
        <v/>
      </c>
      <c r="O1305" s="24">
        <f>IF(Occurrence!J1305&gt;0,COUNTIFS(Occurrence!$J$2:$J$2441,"&gt;0",Occurrence!$J$2:$J$2441,"&lt;="&amp;Occurrence!J1305)/($B$8+1),0)</f>
        <v/>
      </c>
      <c r="P1305" s="16">
        <f>IF(Occurrence!J1305&gt;0,_xlfn.PERCENTILE.INC(Data!$O$2:$O$2441,($B$4+O1305*($B$5-1))/($B$3-1)),0)</f>
        <v/>
      </c>
      <c r="Q1305" s="16">
        <f>IF(Occurrence!J1305&gt;0,_xlfn.PERCENTILE.INC(Occurrence!$I$2:$I$2441,($B$6+O1305*($B$7-1))/($B$3-1)),0)</f>
        <v/>
      </c>
      <c r="R1305" s="16">
        <f>IF(Occurrence!J1305&gt;0,Occurrence!J1305/Q1305,0)</f>
        <v/>
      </c>
      <c r="S1305" s="9">
        <f>IF(Occurrence!J1305&gt;0,P1305*R1305,0)</f>
        <v/>
      </c>
      <c r="T1305" s="24">
        <f>IF(Occurrence!K1305&gt;0,COUNTIFS(Occurrence!$K$2:$K$2441,"&gt;0",Occurrence!$K$2:$K$2441,"&lt;="&amp;Occurrence!K1305)/($B$9+1),0)</f>
        <v/>
      </c>
      <c r="U1305" s="16">
        <f>IF(Occurrence!K1305&gt;0,_xlfn.PERCENTILE.INC(Data!$O$2:$O$2441,($B$4+T1305*($B$5-1))/($B$3-1)),0)</f>
        <v/>
      </c>
      <c r="V1305" s="16">
        <f>IF(Occurrence!K1305&gt;0,_xlfn.PERCENTILE.INC(Occurrence!$I$2:$I$2441,($B$6+T1305*($B$7-1))/($B$3-1)),0)</f>
        <v/>
      </c>
      <c r="W1305" s="16">
        <f>IF(Occurrence!K1305&gt;0,Occurrence!K1305/V1305,0)</f>
        <v/>
      </c>
      <c r="X1305" s="9">
        <f>IF(Occurrence!K1305&gt;0,U1305*W1305,0)</f>
        <v/>
      </c>
      <c r="Y1305" s="24">
        <f>COUNTIF(Data!$X$2:$X$2441,"&lt;="&amp;Data!X1305)/($B$3+1)</f>
        <v/>
      </c>
      <c r="Z1305" s="16">
        <f>_xlfn.PERCENTILE.INC(Data!$U$2:$U$2441,Y1305)</f>
        <v/>
      </c>
      <c r="AA1305" s="16">
        <f>_xlfn.PERCENTILE.INC(Data!$V$2:$V$2441,Y1305)</f>
        <v/>
      </c>
      <c r="AB1305" s="16">
        <f>Data!X1305-AA1305</f>
        <v/>
      </c>
      <c r="AC1305" s="9">
        <f>Z1305+AB1305</f>
        <v/>
      </c>
      <c r="AD1305" s="24">
        <f>COUNTIF(Data!$Y$2:$Y$2441,"&lt;="&amp;Data!Y1305)/($B$3+1)</f>
        <v/>
      </c>
      <c r="AE1305" s="16">
        <f>_xlfn.PERCENTILE.INC(Data!$U$2:$U$2441,AD1305)</f>
        <v/>
      </c>
      <c r="AF1305" s="16">
        <f>_xlfn.PERCENTILE.INC(Data!$V$2:$V$2441,AD1305)</f>
        <v/>
      </c>
      <c r="AG1305" s="16">
        <f>Data!Y1305-AF1305</f>
        <v/>
      </c>
      <c r="AH1305" s="9">
        <f>AE1305+AG1305</f>
        <v/>
      </c>
    </row>
    <row r="1306">
      <c r="N1306" s="14">
        <f>Data!A1306</f>
        <v/>
      </c>
      <c r="O1306" s="24">
        <f>IF(Occurrence!J1306&gt;0,COUNTIFS(Occurrence!$J$2:$J$2441,"&gt;0",Occurrence!$J$2:$J$2441,"&lt;="&amp;Occurrence!J1306)/($B$8+1),0)</f>
        <v/>
      </c>
      <c r="P1306" s="16">
        <f>IF(Occurrence!J1306&gt;0,_xlfn.PERCENTILE.INC(Data!$O$2:$O$2441,($B$4+O1306*($B$5-1))/($B$3-1)),0)</f>
        <v/>
      </c>
      <c r="Q1306" s="16">
        <f>IF(Occurrence!J1306&gt;0,_xlfn.PERCENTILE.INC(Occurrence!$I$2:$I$2441,($B$6+O1306*($B$7-1))/($B$3-1)),0)</f>
        <v/>
      </c>
      <c r="R1306" s="16">
        <f>IF(Occurrence!J1306&gt;0,Occurrence!J1306/Q1306,0)</f>
        <v/>
      </c>
      <c r="S1306" s="9">
        <f>IF(Occurrence!J1306&gt;0,P1306*R1306,0)</f>
        <v/>
      </c>
      <c r="T1306" s="24">
        <f>IF(Occurrence!K1306&gt;0,COUNTIFS(Occurrence!$K$2:$K$2441,"&gt;0",Occurrence!$K$2:$K$2441,"&lt;="&amp;Occurrence!K1306)/($B$9+1),0)</f>
        <v/>
      </c>
      <c r="U1306" s="16">
        <f>IF(Occurrence!K1306&gt;0,_xlfn.PERCENTILE.INC(Data!$O$2:$O$2441,($B$4+T1306*($B$5-1))/($B$3-1)),0)</f>
        <v/>
      </c>
      <c r="V1306" s="16">
        <f>IF(Occurrence!K1306&gt;0,_xlfn.PERCENTILE.INC(Occurrence!$I$2:$I$2441,($B$6+T1306*($B$7-1))/($B$3-1)),0)</f>
        <v/>
      </c>
      <c r="W1306" s="16">
        <f>IF(Occurrence!K1306&gt;0,Occurrence!K1306/V1306,0)</f>
        <v/>
      </c>
      <c r="X1306" s="9">
        <f>IF(Occurrence!K1306&gt;0,U1306*W1306,0)</f>
        <v/>
      </c>
      <c r="Y1306" s="24">
        <f>COUNTIF(Data!$X$2:$X$2441,"&lt;="&amp;Data!X1306)/($B$3+1)</f>
        <v/>
      </c>
      <c r="Z1306" s="16">
        <f>_xlfn.PERCENTILE.INC(Data!$U$2:$U$2441,Y1306)</f>
        <v/>
      </c>
      <c r="AA1306" s="16">
        <f>_xlfn.PERCENTILE.INC(Data!$V$2:$V$2441,Y1306)</f>
        <v/>
      </c>
      <c r="AB1306" s="16">
        <f>Data!X1306-AA1306</f>
        <v/>
      </c>
      <c r="AC1306" s="9">
        <f>Z1306+AB1306</f>
        <v/>
      </c>
      <c r="AD1306" s="24">
        <f>COUNTIF(Data!$Y$2:$Y$2441,"&lt;="&amp;Data!Y1306)/($B$3+1)</f>
        <v/>
      </c>
      <c r="AE1306" s="16">
        <f>_xlfn.PERCENTILE.INC(Data!$U$2:$U$2441,AD1306)</f>
        <v/>
      </c>
      <c r="AF1306" s="16">
        <f>_xlfn.PERCENTILE.INC(Data!$V$2:$V$2441,AD1306)</f>
        <v/>
      </c>
      <c r="AG1306" s="16">
        <f>Data!Y1306-AF1306</f>
        <v/>
      </c>
      <c r="AH1306" s="9">
        <f>AE1306+AG1306</f>
        <v/>
      </c>
    </row>
    <row r="1307">
      <c r="N1307" s="14">
        <f>Data!A1307</f>
        <v/>
      </c>
      <c r="O1307" s="24">
        <f>IF(Occurrence!J1307&gt;0,COUNTIFS(Occurrence!$J$2:$J$2441,"&gt;0",Occurrence!$J$2:$J$2441,"&lt;="&amp;Occurrence!J1307)/($B$8+1),0)</f>
        <v/>
      </c>
      <c r="P1307" s="16">
        <f>IF(Occurrence!J1307&gt;0,_xlfn.PERCENTILE.INC(Data!$O$2:$O$2441,($B$4+O1307*($B$5-1))/($B$3-1)),0)</f>
        <v/>
      </c>
      <c r="Q1307" s="16">
        <f>IF(Occurrence!J1307&gt;0,_xlfn.PERCENTILE.INC(Occurrence!$I$2:$I$2441,($B$6+O1307*($B$7-1))/($B$3-1)),0)</f>
        <v/>
      </c>
      <c r="R1307" s="16">
        <f>IF(Occurrence!J1307&gt;0,Occurrence!J1307/Q1307,0)</f>
        <v/>
      </c>
      <c r="S1307" s="9">
        <f>IF(Occurrence!J1307&gt;0,P1307*R1307,0)</f>
        <v/>
      </c>
      <c r="T1307" s="24">
        <f>IF(Occurrence!K1307&gt;0,COUNTIFS(Occurrence!$K$2:$K$2441,"&gt;0",Occurrence!$K$2:$K$2441,"&lt;="&amp;Occurrence!K1307)/($B$9+1),0)</f>
        <v/>
      </c>
      <c r="U1307" s="16">
        <f>IF(Occurrence!K1307&gt;0,_xlfn.PERCENTILE.INC(Data!$O$2:$O$2441,($B$4+T1307*($B$5-1))/($B$3-1)),0)</f>
        <v/>
      </c>
      <c r="V1307" s="16">
        <f>IF(Occurrence!K1307&gt;0,_xlfn.PERCENTILE.INC(Occurrence!$I$2:$I$2441,($B$6+T1307*($B$7-1))/($B$3-1)),0)</f>
        <v/>
      </c>
      <c r="W1307" s="16">
        <f>IF(Occurrence!K1307&gt;0,Occurrence!K1307/V1307,0)</f>
        <v/>
      </c>
      <c r="X1307" s="9">
        <f>IF(Occurrence!K1307&gt;0,U1307*W1307,0)</f>
        <v/>
      </c>
      <c r="Y1307" s="24">
        <f>COUNTIF(Data!$X$2:$X$2441,"&lt;="&amp;Data!X1307)/($B$3+1)</f>
        <v/>
      </c>
      <c r="Z1307" s="16">
        <f>_xlfn.PERCENTILE.INC(Data!$U$2:$U$2441,Y1307)</f>
        <v/>
      </c>
      <c r="AA1307" s="16">
        <f>_xlfn.PERCENTILE.INC(Data!$V$2:$V$2441,Y1307)</f>
        <v/>
      </c>
      <c r="AB1307" s="16">
        <f>Data!X1307-AA1307</f>
        <v/>
      </c>
      <c r="AC1307" s="9">
        <f>Z1307+AB1307</f>
        <v/>
      </c>
      <c r="AD1307" s="24">
        <f>COUNTIF(Data!$Y$2:$Y$2441,"&lt;="&amp;Data!Y1307)/($B$3+1)</f>
        <v/>
      </c>
      <c r="AE1307" s="16">
        <f>_xlfn.PERCENTILE.INC(Data!$U$2:$U$2441,AD1307)</f>
        <v/>
      </c>
      <c r="AF1307" s="16">
        <f>_xlfn.PERCENTILE.INC(Data!$V$2:$V$2441,AD1307)</f>
        <v/>
      </c>
      <c r="AG1307" s="16">
        <f>Data!Y1307-AF1307</f>
        <v/>
      </c>
      <c r="AH1307" s="9">
        <f>AE1307+AG1307</f>
        <v/>
      </c>
    </row>
    <row r="1308">
      <c r="N1308" s="14">
        <f>Data!A1308</f>
        <v/>
      </c>
      <c r="O1308" s="24">
        <f>IF(Occurrence!J1308&gt;0,COUNTIFS(Occurrence!$J$2:$J$2441,"&gt;0",Occurrence!$J$2:$J$2441,"&lt;="&amp;Occurrence!J1308)/($B$8+1),0)</f>
        <v/>
      </c>
      <c r="P1308" s="16">
        <f>IF(Occurrence!J1308&gt;0,_xlfn.PERCENTILE.INC(Data!$O$2:$O$2441,($B$4+O1308*($B$5-1))/($B$3-1)),0)</f>
        <v/>
      </c>
      <c r="Q1308" s="16">
        <f>IF(Occurrence!J1308&gt;0,_xlfn.PERCENTILE.INC(Occurrence!$I$2:$I$2441,($B$6+O1308*($B$7-1))/($B$3-1)),0)</f>
        <v/>
      </c>
      <c r="R1308" s="16">
        <f>IF(Occurrence!J1308&gt;0,Occurrence!J1308/Q1308,0)</f>
        <v/>
      </c>
      <c r="S1308" s="9">
        <f>IF(Occurrence!J1308&gt;0,P1308*R1308,0)</f>
        <v/>
      </c>
      <c r="T1308" s="24">
        <f>IF(Occurrence!K1308&gt;0,COUNTIFS(Occurrence!$K$2:$K$2441,"&gt;0",Occurrence!$K$2:$K$2441,"&lt;="&amp;Occurrence!K1308)/($B$9+1),0)</f>
        <v/>
      </c>
      <c r="U1308" s="16">
        <f>IF(Occurrence!K1308&gt;0,_xlfn.PERCENTILE.INC(Data!$O$2:$O$2441,($B$4+T1308*($B$5-1))/($B$3-1)),0)</f>
        <v/>
      </c>
      <c r="V1308" s="16">
        <f>IF(Occurrence!K1308&gt;0,_xlfn.PERCENTILE.INC(Occurrence!$I$2:$I$2441,($B$6+T1308*($B$7-1))/($B$3-1)),0)</f>
        <v/>
      </c>
      <c r="W1308" s="16">
        <f>IF(Occurrence!K1308&gt;0,Occurrence!K1308/V1308,0)</f>
        <v/>
      </c>
      <c r="X1308" s="9">
        <f>IF(Occurrence!K1308&gt;0,U1308*W1308,0)</f>
        <v/>
      </c>
      <c r="Y1308" s="24">
        <f>COUNTIF(Data!$X$2:$X$2441,"&lt;="&amp;Data!X1308)/($B$3+1)</f>
        <v/>
      </c>
      <c r="Z1308" s="16">
        <f>_xlfn.PERCENTILE.INC(Data!$U$2:$U$2441,Y1308)</f>
        <v/>
      </c>
      <c r="AA1308" s="16">
        <f>_xlfn.PERCENTILE.INC(Data!$V$2:$V$2441,Y1308)</f>
        <v/>
      </c>
      <c r="AB1308" s="16">
        <f>Data!X1308-AA1308</f>
        <v/>
      </c>
      <c r="AC1308" s="9">
        <f>Z1308+AB1308</f>
        <v/>
      </c>
      <c r="AD1308" s="24">
        <f>COUNTIF(Data!$Y$2:$Y$2441,"&lt;="&amp;Data!Y1308)/($B$3+1)</f>
        <v/>
      </c>
      <c r="AE1308" s="16">
        <f>_xlfn.PERCENTILE.INC(Data!$U$2:$U$2441,AD1308)</f>
        <v/>
      </c>
      <c r="AF1308" s="16">
        <f>_xlfn.PERCENTILE.INC(Data!$V$2:$V$2441,AD1308)</f>
        <v/>
      </c>
      <c r="AG1308" s="16">
        <f>Data!Y1308-AF1308</f>
        <v/>
      </c>
      <c r="AH1308" s="9">
        <f>AE1308+AG1308</f>
        <v/>
      </c>
    </row>
    <row r="1309">
      <c r="N1309" s="14">
        <f>Data!A1309</f>
        <v/>
      </c>
      <c r="O1309" s="24">
        <f>IF(Occurrence!J1309&gt;0,COUNTIFS(Occurrence!$J$2:$J$2441,"&gt;0",Occurrence!$J$2:$J$2441,"&lt;="&amp;Occurrence!J1309)/($B$8+1),0)</f>
        <v/>
      </c>
      <c r="P1309" s="16">
        <f>IF(Occurrence!J1309&gt;0,_xlfn.PERCENTILE.INC(Data!$O$2:$O$2441,($B$4+O1309*($B$5-1))/($B$3-1)),0)</f>
        <v/>
      </c>
      <c r="Q1309" s="16">
        <f>IF(Occurrence!J1309&gt;0,_xlfn.PERCENTILE.INC(Occurrence!$I$2:$I$2441,($B$6+O1309*($B$7-1))/($B$3-1)),0)</f>
        <v/>
      </c>
      <c r="R1309" s="16">
        <f>IF(Occurrence!J1309&gt;0,Occurrence!J1309/Q1309,0)</f>
        <v/>
      </c>
      <c r="S1309" s="9">
        <f>IF(Occurrence!J1309&gt;0,P1309*R1309,0)</f>
        <v/>
      </c>
      <c r="T1309" s="24">
        <f>IF(Occurrence!K1309&gt;0,COUNTIFS(Occurrence!$K$2:$K$2441,"&gt;0",Occurrence!$K$2:$K$2441,"&lt;="&amp;Occurrence!K1309)/($B$9+1),0)</f>
        <v/>
      </c>
      <c r="U1309" s="16">
        <f>IF(Occurrence!K1309&gt;0,_xlfn.PERCENTILE.INC(Data!$O$2:$O$2441,($B$4+T1309*($B$5-1))/($B$3-1)),0)</f>
        <v/>
      </c>
      <c r="V1309" s="16">
        <f>IF(Occurrence!K1309&gt;0,_xlfn.PERCENTILE.INC(Occurrence!$I$2:$I$2441,($B$6+T1309*($B$7-1))/($B$3-1)),0)</f>
        <v/>
      </c>
      <c r="W1309" s="16">
        <f>IF(Occurrence!K1309&gt;0,Occurrence!K1309/V1309,0)</f>
        <v/>
      </c>
      <c r="X1309" s="9">
        <f>IF(Occurrence!K1309&gt;0,U1309*W1309,0)</f>
        <v/>
      </c>
      <c r="Y1309" s="24">
        <f>COUNTIF(Data!$X$2:$X$2441,"&lt;="&amp;Data!X1309)/($B$3+1)</f>
        <v/>
      </c>
      <c r="Z1309" s="16">
        <f>_xlfn.PERCENTILE.INC(Data!$U$2:$U$2441,Y1309)</f>
        <v/>
      </c>
      <c r="AA1309" s="16">
        <f>_xlfn.PERCENTILE.INC(Data!$V$2:$V$2441,Y1309)</f>
        <v/>
      </c>
      <c r="AB1309" s="16">
        <f>Data!X1309-AA1309</f>
        <v/>
      </c>
      <c r="AC1309" s="9">
        <f>Z1309+AB1309</f>
        <v/>
      </c>
      <c r="AD1309" s="24">
        <f>COUNTIF(Data!$Y$2:$Y$2441,"&lt;="&amp;Data!Y1309)/($B$3+1)</f>
        <v/>
      </c>
      <c r="AE1309" s="16">
        <f>_xlfn.PERCENTILE.INC(Data!$U$2:$U$2441,AD1309)</f>
        <v/>
      </c>
      <c r="AF1309" s="16">
        <f>_xlfn.PERCENTILE.INC(Data!$V$2:$V$2441,AD1309)</f>
        <v/>
      </c>
      <c r="AG1309" s="16">
        <f>Data!Y1309-AF1309</f>
        <v/>
      </c>
      <c r="AH1309" s="9">
        <f>AE1309+AG1309</f>
        <v/>
      </c>
    </row>
    <row r="1310">
      <c r="N1310" s="14">
        <f>Data!A1310</f>
        <v/>
      </c>
      <c r="O1310" s="24">
        <f>IF(Occurrence!J1310&gt;0,COUNTIFS(Occurrence!$J$2:$J$2441,"&gt;0",Occurrence!$J$2:$J$2441,"&lt;="&amp;Occurrence!J1310)/($B$8+1),0)</f>
        <v/>
      </c>
      <c r="P1310" s="16">
        <f>IF(Occurrence!J1310&gt;0,_xlfn.PERCENTILE.INC(Data!$O$2:$O$2441,($B$4+O1310*($B$5-1))/($B$3-1)),0)</f>
        <v/>
      </c>
      <c r="Q1310" s="16">
        <f>IF(Occurrence!J1310&gt;0,_xlfn.PERCENTILE.INC(Occurrence!$I$2:$I$2441,($B$6+O1310*($B$7-1))/($B$3-1)),0)</f>
        <v/>
      </c>
      <c r="R1310" s="16">
        <f>IF(Occurrence!J1310&gt;0,Occurrence!J1310/Q1310,0)</f>
        <v/>
      </c>
      <c r="S1310" s="9">
        <f>IF(Occurrence!J1310&gt;0,P1310*R1310,0)</f>
        <v/>
      </c>
      <c r="T1310" s="24">
        <f>IF(Occurrence!K1310&gt;0,COUNTIFS(Occurrence!$K$2:$K$2441,"&gt;0",Occurrence!$K$2:$K$2441,"&lt;="&amp;Occurrence!K1310)/($B$9+1),0)</f>
        <v/>
      </c>
      <c r="U1310" s="16">
        <f>IF(Occurrence!K1310&gt;0,_xlfn.PERCENTILE.INC(Data!$O$2:$O$2441,($B$4+T1310*($B$5-1))/($B$3-1)),0)</f>
        <v/>
      </c>
      <c r="V1310" s="16">
        <f>IF(Occurrence!K1310&gt;0,_xlfn.PERCENTILE.INC(Occurrence!$I$2:$I$2441,($B$6+T1310*($B$7-1))/($B$3-1)),0)</f>
        <v/>
      </c>
      <c r="W1310" s="16">
        <f>IF(Occurrence!K1310&gt;0,Occurrence!K1310/V1310,0)</f>
        <v/>
      </c>
      <c r="X1310" s="9">
        <f>IF(Occurrence!K1310&gt;0,U1310*W1310,0)</f>
        <v/>
      </c>
      <c r="Y1310" s="24">
        <f>COUNTIF(Data!$X$2:$X$2441,"&lt;="&amp;Data!X1310)/($B$3+1)</f>
        <v/>
      </c>
      <c r="Z1310" s="16">
        <f>_xlfn.PERCENTILE.INC(Data!$U$2:$U$2441,Y1310)</f>
        <v/>
      </c>
      <c r="AA1310" s="16">
        <f>_xlfn.PERCENTILE.INC(Data!$V$2:$V$2441,Y1310)</f>
        <v/>
      </c>
      <c r="AB1310" s="16">
        <f>Data!X1310-AA1310</f>
        <v/>
      </c>
      <c r="AC1310" s="9">
        <f>Z1310+AB1310</f>
        <v/>
      </c>
      <c r="AD1310" s="24">
        <f>COUNTIF(Data!$Y$2:$Y$2441,"&lt;="&amp;Data!Y1310)/($B$3+1)</f>
        <v/>
      </c>
      <c r="AE1310" s="16">
        <f>_xlfn.PERCENTILE.INC(Data!$U$2:$U$2441,AD1310)</f>
        <v/>
      </c>
      <c r="AF1310" s="16">
        <f>_xlfn.PERCENTILE.INC(Data!$V$2:$V$2441,AD1310)</f>
        <v/>
      </c>
      <c r="AG1310" s="16">
        <f>Data!Y1310-AF1310</f>
        <v/>
      </c>
      <c r="AH1310" s="9">
        <f>AE1310+AG1310</f>
        <v/>
      </c>
    </row>
    <row r="1311">
      <c r="N1311" s="14">
        <f>Data!A1311</f>
        <v/>
      </c>
      <c r="O1311" s="24">
        <f>IF(Occurrence!J1311&gt;0,COUNTIFS(Occurrence!$J$2:$J$2441,"&gt;0",Occurrence!$J$2:$J$2441,"&lt;="&amp;Occurrence!J1311)/($B$8+1),0)</f>
        <v/>
      </c>
      <c r="P1311" s="16">
        <f>IF(Occurrence!J1311&gt;0,_xlfn.PERCENTILE.INC(Data!$O$2:$O$2441,($B$4+O1311*($B$5-1))/($B$3-1)),0)</f>
        <v/>
      </c>
      <c r="Q1311" s="16">
        <f>IF(Occurrence!J1311&gt;0,_xlfn.PERCENTILE.INC(Occurrence!$I$2:$I$2441,($B$6+O1311*($B$7-1))/($B$3-1)),0)</f>
        <v/>
      </c>
      <c r="R1311" s="16">
        <f>IF(Occurrence!J1311&gt;0,Occurrence!J1311/Q1311,0)</f>
        <v/>
      </c>
      <c r="S1311" s="9">
        <f>IF(Occurrence!J1311&gt;0,P1311*R1311,0)</f>
        <v/>
      </c>
      <c r="T1311" s="24">
        <f>IF(Occurrence!K1311&gt;0,COUNTIFS(Occurrence!$K$2:$K$2441,"&gt;0",Occurrence!$K$2:$K$2441,"&lt;="&amp;Occurrence!K1311)/($B$9+1),0)</f>
        <v/>
      </c>
      <c r="U1311" s="16">
        <f>IF(Occurrence!K1311&gt;0,_xlfn.PERCENTILE.INC(Data!$O$2:$O$2441,($B$4+T1311*($B$5-1))/($B$3-1)),0)</f>
        <v/>
      </c>
      <c r="V1311" s="16">
        <f>IF(Occurrence!K1311&gt;0,_xlfn.PERCENTILE.INC(Occurrence!$I$2:$I$2441,($B$6+T1311*($B$7-1))/($B$3-1)),0)</f>
        <v/>
      </c>
      <c r="W1311" s="16">
        <f>IF(Occurrence!K1311&gt;0,Occurrence!K1311/V1311,0)</f>
        <v/>
      </c>
      <c r="X1311" s="9">
        <f>IF(Occurrence!K1311&gt;0,U1311*W1311,0)</f>
        <v/>
      </c>
      <c r="Y1311" s="24">
        <f>COUNTIF(Data!$X$2:$X$2441,"&lt;="&amp;Data!X1311)/($B$3+1)</f>
        <v/>
      </c>
      <c r="Z1311" s="16">
        <f>_xlfn.PERCENTILE.INC(Data!$U$2:$U$2441,Y1311)</f>
        <v/>
      </c>
      <c r="AA1311" s="16">
        <f>_xlfn.PERCENTILE.INC(Data!$V$2:$V$2441,Y1311)</f>
        <v/>
      </c>
      <c r="AB1311" s="16">
        <f>Data!X1311-AA1311</f>
        <v/>
      </c>
      <c r="AC1311" s="9">
        <f>Z1311+AB1311</f>
        <v/>
      </c>
      <c r="AD1311" s="24">
        <f>COUNTIF(Data!$Y$2:$Y$2441,"&lt;="&amp;Data!Y1311)/($B$3+1)</f>
        <v/>
      </c>
      <c r="AE1311" s="16">
        <f>_xlfn.PERCENTILE.INC(Data!$U$2:$U$2441,AD1311)</f>
        <v/>
      </c>
      <c r="AF1311" s="16">
        <f>_xlfn.PERCENTILE.INC(Data!$V$2:$V$2441,AD1311)</f>
        <v/>
      </c>
      <c r="AG1311" s="16">
        <f>Data!Y1311-AF1311</f>
        <v/>
      </c>
      <c r="AH1311" s="9">
        <f>AE1311+AG1311</f>
        <v/>
      </c>
    </row>
    <row r="1312">
      <c r="N1312" s="14">
        <f>Data!A1312</f>
        <v/>
      </c>
      <c r="O1312" s="24">
        <f>IF(Occurrence!J1312&gt;0,COUNTIFS(Occurrence!$J$2:$J$2441,"&gt;0",Occurrence!$J$2:$J$2441,"&lt;="&amp;Occurrence!J1312)/($B$8+1),0)</f>
        <v/>
      </c>
      <c r="P1312" s="16">
        <f>IF(Occurrence!J1312&gt;0,_xlfn.PERCENTILE.INC(Data!$O$2:$O$2441,($B$4+O1312*($B$5-1))/($B$3-1)),0)</f>
        <v/>
      </c>
      <c r="Q1312" s="16">
        <f>IF(Occurrence!J1312&gt;0,_xlfn.PERCENTILE.INC(Occurrence!$I$2:$I$2441,($B$6+O1312*($B$7-1))/($B$3-1)),0)</f>
        <v/>
      </c>
      <c r="R1312" s="16">
        <f>IF(Occurrence!J1312&gt;0,Occurrence!J1312/Q1312,0)</f>
        <v/>
      </c>
      <c r="S1312" s="9">
        <f>IF(Occurrence!J1312&gt;0,P1312*R1312,0)</f>
        <v/>
      </c>
      <c r="T1312" s="24">
        <f>IF(Occurrence!K1312&gt;0,COUNTIFS(Occurrence!$K$2:$K$2441,"&gt;0",Occurrence!$K$2:$K$2441,"&lt;="&amp;Occurrence!K1312)/($B$9+1),0)</f>
        <v/>
      </c>
      <c r="U1312" s="16">
        <f>IF(Occurrence!K1312&gt;0,_xlfn.PERCENTILE.INC(Data!$O$2:$O$2441,($B$4+T1312*($B$5-1))/($B$3-1)),0)</f>
        <v/>
      </c>
      <c r="V1312" s="16">
        <f>IF(Occurrence!K1312&gt;0,_xlfn.PERCENTILE.INC(Occurrence!$I$2:$I$2441,($B$6+T1312*($B$7-1))/($B$3-1)),0)</f>
        <v/>
      </c>
      <c r="W1312" s="16">
        <f>IF(Occurrence!K1312&gt;0,Occurrence!K1312/V1312,0)</f>
        <v/>
      </c>
      <c r="X1312" s="9">
        <f>IF(Occurrence!K1312&gt;0,U1312*W1312,0)</f>
        <v/>
      </c>
      <c r="Y1312" s="24">
        <f>COUNTIF(Data!$X$2:$X$2441,"&lt;="&amp;Data!X1312)/($B$3+1)</f>
        <v/>
      </c>
      <c r="Z1312" s="16">
        <f>_xlfn.PERCENTILE.INC(Data!$U$2:$U$2441,Y1312)</f>
        <v/>
      </c>
      <c r="AA1312" s="16">
        <f>_xlfn.PERCENTILE.INC(Data!$V$2:$V$2441,Y1312)</f>
        <v/>
      </c>
      <c r="AB1312" s="16">
        <f>Data!X1312-AA1312</f>
        <v/>
      </c>
      <c r="AC1312" s="9">
        <f>Z1312+AB1312</f>
        <v/>
      </c>
      <c r="AD1312" s="24">
        <f>COUNTIF(Data!$Y$2:$Y$2441,"&lt;="&amp;Data!Y1312)/($B$3+1)</f>
        <v/>
      </c>
      <c r="AE1312" s="16">
        <f>_xlfn.PERCENTILE.INC(Data!$U$2:$U$2441,AD1312)</f>
        <v/>
      </c>
      <c r="AF1312" s="16">
        <f>_xlfn.PERCENTILE.INC(Data!$V$2:$V$2441,AD1312)</f>
        <v/>
      </c>
      <c r="AG1312" s="16">
        <f>Data!Y1312-AF1312</f>
        <v/>
      </c>
      <c r="AH1312" s="9">
        <f>AE1312+AG1312</f>
        <v/>
      </c>
    </row>
    <row r="1313">
      <c r="N1313" s="14">
        <f>Data!A1313</f>
        <v/>
      </c>
      <c r="O1313" s="24">
        <f>IF(Occurrence!J1313&gt;0,COUNTIFS(Occurrence!$J$2:$J$2441,"&gt;0",Occurrence!$J$2:$J$2441,"&lt;="&amp;Occurrence!J1313)/($B$8+1),0)</f>
        <v/>
      </c>
      <c r="P1313" s="16">
        <f>IF(Occurrence!J1313&gt;0,_xlfn.PERCENTILE.INC(Data!$O$2:$O$2441,($B$4+O1313*($B$5-1))/($B$3-1)),0)</f>
        <v/>
      </c>
      <c r="Q1313" s="16">
        <f>IF(Occurrence!J1313&gt;0,_xlfn.PERCENTILE.INC(Occurrence!$I$2:$I$2441,($B$6+O1313*($B$7-1))/($B$3-1)),0)</f>
        <v/>
      </c>
      <c r="R1313" s="16">
        <f>IF(Occurrence!J1313&gt;0,Occurrence!J1313/Q1313,0)</f>
        <v/>
      </c>
      <c r="S1313" s="9">
        <f>IF(Occurrence!J1313&gt;0,P1313*R1313,0)</f>
        <v/>
      </c>
      <c r="T1313" s="24">
        <f>IF(Occurrence!K1313&gt;0,COUNTIFS(Occurrence!$K$2:$K$2441,"&gt;0",Occurrence!$K$2:$K$2441,"&lt;="&amp;Occurrence!K1313)/($B$9+1),0)</f>
        <v/>
      </c>
      <c r="U1313" s="16">
        <f>IF(Occurrence!K1313&gt;0,_xlfn.PERCENTILE.INC(Data!$O$2:$O$2441,($B$4+T1313*($B$5-1))/($B$3-1)),0)</f>
        <v/>
      </c>
      <c r="V1313" s="16">
        <f>IF(Occurrence!K1313&gt;0,_xlfn.PERCENTILE.INC(Occurrence!$I$2:$I$2441,($B$6+T1313*($B$7-1))/($B$3-1)),0)</f>
        <v/>
      </c>
      <c r="W1313" s="16">
        <f>IF(Occurrence!K1313&gt;0,Occurrence!K1313/V1313,0)</f>
        <v/>
      </c>
      <c r="X1313" s="9">
        <f>IF(Occurrence!K1313&gt;0,U1313*W1313,0)</f>
        <v/>
      </c>
      <c r="Y1313" s="24">
        <f>COUNTIF(Data!$X$2:$X$2441,"&lt;="&amp;Data!X1313)/($B$3+1)</f>
        <v/>
      </c>
      <c r="Z1313" s="16">
        <f>_xlfn.PERCENTILE.INC(Data!$U$2:$U$2441,Y1313)</f>
        <v/>
      </c>
      <c r="AA1313" s="16">
        <f>_xlfn.PERCENTILE.INC(Data!$V$2:$V$2441,Y1313)</f>
        <v/>
      </c>
      <c r="AB1313" s="16">
        <f>Data!X1313-AA1313</f>
        <v/>
      </c>
      <c r="AC1313" s="9">
        <f>Z1313+AB1313</f>
        <v/>
      </c>
      <c r="AD1313" s="24">
        <f>COUNTIF(Data!$Y$2:$Y$2441,"&lt;="&amp;Data!Y1313)/($B$3+1)</f>
        <v/>
      </c>
      <c r="AE1313" s="16">
        <f>_xlfn.PERCENTILE.INC(Data!$U$2:$U$2441,AD1313)</f>
        <v/>
      </c>
      <c r="AF1313" s="16">
        <f>_xlfn.PERCENTILE.INC(Data!$V$2:$V$2441,AD1313)</f>
        <v/>
      </c>
      <c r="AG1313" s="16">
        <f>Data!Y1313-AF1313</f>
        <v/>
      </c>
      <c r="AH1313" s="9">
        <f>AE1313+AG1313</f>
        <v/>
      </c>
    </row>
    <row r="1314">
      <c r="N1314" s="14">
        <f>Data!A1314</f>
        <v/>
      </c>
      <c r="O1314" s="24">
        <f>IF(Occurrence!J1314&gt;0,COUNTIFS(Occurrence!$J$2:$J$2441,"&gt;0",Occurrence!$J$2:$J$2441,"&lt;="&amp;Occurrence!J1314)/($B$8+1),0)</f>
        <v/>
      </c>
      <c r="P1314" s="16">
        <f>IF(Occurrence!J1314&gt;0,_xlfn.PERCENTILE.INC(Data!$O$2:$O$2441,($B$4+O1314*($B$5-1))/($B$3-1)),0)</f>
        <v/>
      </c>
      <c r="Q1314" s="16">
        <f>IF(Occurrence!J1314&gt;0,_xlfn.PERCENTILE.INC(Occurrence!$I$2:$I$2441,($B$6+O1314*($B$7-1))/($B$3-1)),0)</f>
        <v/>
      </c>
      <c r="R1314" s="16">
        <f>IF(Occurrence!J1314&gt;0,Occurrence!J1314/Q1314,0)</f>
        <v/>
      </c>
      <c r="S1314" s="9">
        <f>IF(Occurrence!J1314&gt;0,P1314*R1314,0)</f>
        <v/>
      </c>
      <c r="T1314" s="24">
        <f>IF(Occurrence!K1314&gt;0,COUNTIFS(Occurrence!$K$2:$K$2441,"&gt;0",Occurrence!$K$2:$K$2441,"&lt;="&amp;Occurrence!K1314)/($B$9+1),0)</f>
        <v/>
      </c>
      <c r="U1314" s="16">
        <f>IF(Occurrence!K1314&gt;0,_xlfn.PERCENTILE.INC(Data!$O$2:$O$2441,($B$4+T1314*($B$5-1))/($B$3-1)),0)</f>
        <v/>
      </c>
      <c r="V1314" s="16">
        <f>IF(Occurrence!K1314&gt;0,_xlfn.PERCENTILE.INC(Occurrence!$I$2:$I$2441,($B$6+T1314*($B$7-1))/($B$3-1)),0)</f>
        <v/>
      </c>
      <c r="W1314" s="16">
        <f>IF(Occurrence!K1314&gt;0,Occurrence!K1314/V1314,0)</f>
        <v/>
      </c>
      <c r="X1314" s="9">
        <f>IF(Occurrence!K1314&gt;0,U1314*W1314,0)</f>
        <v/>
      </c>
      <c r="Y1314" s="24">
        <f>COUNTIF(Data!$X$2:$X$2441,"&lt;="&amp;Data!X1314)/($B$3+1)</f>
        <v/>
      </c>
      <c r="Z1314" s="16">
        <f>_xlfn.PERCENTILE.INC(Data!$U$2:$U$2441,Y1314)</f>
        <v/>
      </c>
      <c r="AA1314" s="16">
        <f>_xlfn.PERCENTILE.INC(Data!$V$2:$V$2441,Y1314)</f>
        <v/>
      </c>
      <c r="AB1314" s="16">
        <f>Data!X1314-AA1314</f>
        <v/>
      </c>
      <c r="AC1314" s="9">
        <f>Z1314+AB1314</f>
        <v/>
      </c>
      <c r="AD1314" s="24">
        <f>COUNTIF(Data!$Y$2:$Y$2441,"&lt;="&amp;Data!Y1314)/($B$3+1)</f>
        <v/>
      </c>
      <c r="AE1314" s="16">
        <f>_xlfn.PERCENTILE.INC(Data!$U$2:$U$2441,AD1314)</f>
        <v/>
      </c>
      <c r="AF1314" s="16">
        <f>_xlfn.PERCENTILE.INC(Data!$V$2:$V$2441,AD1314)</f>
        <v/>
      </c>
      <c r="AG1314" s="16">
        <f>Data!Y1314-AF1314</f>
        <v/>
      </c>
      <c r="AH1314" s="9">
        <f>AE1314+AG1314</f>
        <v/>
      </c>
    </row>
    <row r="1315">
      <c r="N1315" s="14">
        <f>Data!A1315</f>
        <v/>
      </c>
      <c r="O1315" s="24">
        <f>IF(Occurrence!J1315&gt;0,COUNTIFS(Occurrence!$J$2:$J$2441,"&gt;0",Occurrence!$J$2:$J$2441,"&lt;="&amp;Occurrence!J1315)/($B$8+1),0)</f>
        <v/>
      </c>
      <c r="P1315" s="16">
        <f>IF(Occurrence!J1315&gt;0,_xlfn.PERCENTILE.INC(Data!$O$2:$O$2441,($B$4+O1315*($B$5-1))/($B$3-1)),0)</f>
        <v/>
      </c>
      <c r="Q1315" s="16">
        <f>IF(Occurrence!J1315&gt;0,_xlfn.PERCENTILE.INC(Occurrence!$I$2:$I$2441,($B$6+O1315*($B$7-1))/($B$3-1)),0)</f>
        <v/>
      </c>
      <c r="R1315" s="16">
        <f>IF(Occurrence!J1315&gt;0,Occurrence!J1315/Q1315,0)</f>
        <v/>
      </c>
      <c r="S1315" s="9">
        <f>IF(Occurrence!J1315&gt;0,P1315*R1315,0)</f>
        <v/>
      </c>
      <c r="T1315" s="24">
        <f>IF(Occurrence!K1315&gt;0,COUNTIFS(Occurrence!$K$2:$K$2441,"&gt;0",Occurrence!$K$2:$K$2441,"&lt;="&amp;Occurrence!K1315)/($B$9+1),0)</f>
        <v/>
      </c>
      <c r="U1315" s="16">
        <f>IF(Occurrence!K1315&gt;0,_xlfn.PERCENTILE.INC(Data!$O$2:$O$2441,($B$4+T1315*($B$5-1))/($B$3-1)),0)</f>
        <v/>
      </c>
      <c r="V1315" s="16">
        <f>IF(Occurrence!K1315&gt;0,_xlfn.PERCENTILE.INC(Occurrence!$I$2:$I$2441,($B$6+T1315*($B$7-1))/($B$3-1)),0)</f>
        <v/>
      </c>
      <c r="W1315" s="16">
        <f>IF(Occurrence!K1315&gt;0,Occurrence!K1315/V1315,0)</f>
        <v/>
      </c>
      <c r="X1315" s="9">
        <f>IF(Occurrence!K1315&gt;0,U1315*W1315,0)</f>
        <v/>
      </c>
      <c r="Y1315" s="24">
        <f>COUNTIF(Data!$X$2:$X$2441,"&lt;="&amp;Data!X1315)/($B$3+1)</f>
        <v/>
      </c>
      <c r="Z1315" s="16">
        <f>_xlfn.PERCENTILE.INC(Data!$U$2:$U$2441,Y1315)</f>
        <v/>
      </c>
      <c r="AA1315" s="16">
        <f>_xlfn.PERCENTILE.INC(Data!$V$2:$V$2441,Y1315)</f>
        <v/>
      </c>
      <c r="AB1315" s="16">
        <f>Data!X1315-AA1315</f>
        <v/>
      </c>
      <c r="AC1315" s="9">
        <f>Z1315+AB1315</f>
        <v/>
      </c>
      <c r="AD1315" s="24">
        <f>COUNTIF(Data!$Y$2:$Y$2441,"&lt;="&amp;Data!Y1315)/($B$3+1)</f>
        <v/>
      </c>
      <c r="AE1315" s="16">
        <f>_xlfn.PERCENTILE.INC(Data!$U$2:$U$2441,AD1315)</f>
        <v/>
      </c>
      <c r="AF1315" s="16">
        <f>_xlfn.PERCENTILE.INC(Data!$V$2:$V$2441,AD1315)</f>
        <v/>
      </c>
      <c r="AG1315" s="16">
        <f>Data!Y1315-AF1315</f>
        <v/>
      </c>
      <c r="AH1315" s="9">
        <f>AE1315+AG1315</f>
        <v/>
      </c>
    </row>
    <row r="1316">
      <c r="N1316" s="14">
        <f>Data!A1316</f>
        <v/>
      </c>
      <c r="O1316" s="24">
        <f>IF(Occurrence!J1316&gt;0,COUNTIFS(Occurrence!$J$2:$J$2441,"&gt;0",Occurrence!$J$2:$J$2441,"&lt;="&amp;Occurrence!J1316)/($B$8+1),0)</f>
        <v/>
      </c>
      <c r="P1316" s="16">
        <f>IF(Occurrence!J1316&gt;0,_xlfn.PERCENTILE.INC(Data!$O$2:$O$2441,($B$4+O1316*($B$5-1))/($B$3-1)),0)</f>
        <v/>
      </c>
      <c r="Q1316" s="16">
        <f>IF(Occurrence!J1316&gt;0,_xlfn.PERCENTILE.INC(Occurrence!$I$2:$I$2441,($B$6+O1316*($B$7-1))/($B$3-1)),0)</f>
        <v/>
      </c>
      <c r="R1316" s="16">
        <f>IF(Occurrence!J1316&gt;0,Occurrence!J1316/Q1316,0)</f>
        <v/>
      </c>
      <c r="S1316" s="9">
        <f>IF(Occurrence!J1316&gt;0,P1316*R1316,0)</f>
        <v/>
      </c>
      <c r="T1316" s="24">
        <f>IF(Occurrence!K1316&gt;0,COUNTIFS(Occurrence!$K$2:$K$2441,"&gt;0",Occurrence!$K$2:$K$2441,"&lt;="&amp;Occurrence!K1316)/($B$9+1),0)</f>
        <v/>
      </c>
      <c r="U1316" s="16">
        <f>IF(Occurrence!K1316&gt;0,_xlfn.PERCENTILE.INC(Data!$O$2:$O$2441,($B$4+T1316*($B$5-1))/($B$3-1)),0)</f>
        <v/>
      </c>
      <c r="V1316" s="16">
        <f>IF(Occurrence!K1316&gt;0,_xlfn.PERCENTILE.INC(Occurrence!$I$2:$I$2441,($B$6+T1316*($B$7-1))/($B$3-1)),0)</f>
        <v/>
      </c>
      <c r="W1316" s="16">
        <f>IF(Occurrence!K1316&gt;0,Occurrence!K1316/V1316,0)</f>
        <v/>
      </c>
      <c r="X1316" s="9">
        <f>IF(Occurrence!K1316&gt;0,U1316*W1316,0)</f>
        <v/>
      </c>
      <c r="Y1316" s="24">
        <f>COUNTIF(Data!$X$2:$X$2441,"&lt;="&amp;Data!X1316)/($B$3+1)</f>
        <v/>
      </c>
      <c r="Z1316" s="16">
        <f>_xlfn.PERCENTILE.INC(Data!$U$2:$U$2441,Y1316)</f>
        <v/>
      </c>
      <c r="AA1316" s="16">
        <f>_xlfn.PERCENTILE.INC(Data!$V$2:$V$2441,Y1316)</f>
        <v/>
      </c>
      <c r="AB1316" s="16">
        <f>Data!X1316-AA1316</f>
        <v/>
      </c>
      <c r="AC1316" s="9">
        <f>Z1316+AB1316</f>
        <v/>
      </c>
      <c r="AD1316" s="24">
        <f>COUNTIF(Data!$Y$2:$Y$2441,"&lt;="&amp;Data!Y1316)/($B$3+1)</f>
        <v/>
      </c>
      <c r="AE1316" s="16">
        <f>_xlfn.PERCENTILE.INC(Data!$U$2:$U$2441,AD1316)</f>
        <v/>
      </c>
      <c r="AF1316" s="16">
        <f>_xlfn.PERCENTILE.INC(Data!$V$2:$V$2441,AD1316)</f>
        <v/>
      </c>
      <c r="AG1316" s="16">
        <f>Data!Y1316-AF1316</f>
        <v/>
      </c>
      <c r="AH1316" s="9">
        <f>AE1316+AG1316</f>
        <v/>
      </c>
    </row>
    <row r="1317">
      <c r="N1317" s="14">
        <f>Data!A1317</f>
        <v/>
      </c>
      <c r="O1317" s="24">
        <f>IF(Occurrence!J1317&gt;0,COUNTIFS(Occurrence!$J$2:$J$2441,"&gt;0",Occurrence!$J$2:$J$2441,"&lt;="&amp;Occurrence!J1317)/($B$8+1),0)</f>
        <v/>
      </c>
      <c r="P1317" s="16">
        <f>IF(Occurrence!J1317&gt;0,_xlfn.PERCENTILE.INC(Data!$O$2:$O$2441,($B$4+O1317*($B$5-1))/($B$3-1)),0)</f>
        <v/>
      </c>
      <c r="Q1317" s="16">
        <f>IF(Occurrence!J1317&gt;0,_xlfn.PERCENTILE.INC(Occurrence!$I$2:$I$2441,($B$6+O1317*($B$7-1))/($B$3-1)),0)</f>
        <v/>
      </c>
      <c r="R1317" s="16">
        <f>IF(Occurrence!J1317&gt;0,Occurrence!J1317/Q1317,0)</f>
        <v/>
      </c>
      <c r="S1317" s="9">
        <f>IF(Occurrence!J1317&gt;0,P1317*R1317,0)</f>
        <v/>
      </c>
      <c r="T1317" s="24">
        <f>IF(Occurrence!K1317&gt;0,COUNTIFS(Occurrence!$K$2:$K$2441,"&gt;0",Occurrence!$K$2:$K$2441,"&lt;="&amp;Occurrence!K1317)/($B$9+1),0)</f>
        <v/>
      </c>
      <c r="U1317" s="16">
        <f>IF(Occurrence!K1317&gt;0,_xlfn.PERCENTILE.INC(Data!$O$2:$O$2441,($B$4+T1317*($B$5-1))/($B$3-1)),0)</f>
        <v/>
      </c>
      <c r="V1317" s="16">
        <f>IF(Occurrence!K1317&gt;0,_xlfn.PERCENTILE.INC(Occurrence!$I$2:$I$2441,($B$6+T1317*($B$7-1))/($B$3-1)),0)</f>
        <v/>
      </c>
      <c r="W1317" s="16">
        <f>IF(Occurrence!K1317&gt;0,Occurrence!K1317/V1317,0)</f>
        <v/>
      </c>
      <c r="X1317" s="9">
        <f>IF(Occurrence!K1317&gt;0,U1317*W1317,0)</f>
        <v/>
      </c>
      <c r="Y1317" s="24">
        <f>COUNTIF(Data!$X$2:$X$2441,"&lt;="&amp;Data!X1317)/($B$3+1)</f>
        <v/>
      </c>
      <c r="Z1317" s="16">
        <f>_xlfn.PERCENTILE.INC(Data!$U$2:$U$2441,Y1317)</f>
        <v/>
      </c>
      <c r="AA1317" s="16">
        <f>_xlfn.PERCENTILE.INC(Data!$V$2:$V$2441,Y1317)</f>
        <v/>
      </c>
      <c r="AB1317" s="16">
        <f>Data!X1317-AA1317</f>
        <v/>
      </c>
      <c r="AC1317" s="9">
        <f>Z1317+AB1317</f>
        <v/>
      </c>
      <c r="AD1317" s="24">
        <f>COUNTIF(Data!$Y$2:$Y$2441,"&lt;="&amp;Data!Y1317)/($B$3+1)</f>
        <v/>
      </c>
      <c r="AE1317" s="16">
        <f>_xlfn.PERCENTILE.INC(Data!$U$2:$U$2441,AD1317)</f>
        <v/>
      </c>
      <c r="AF1317" s="16">
        <f>_xlfn.PERCENTILE.INC(Data!$V$2:$V$2441,AD1317)</f>
        <v/>
      </c>
      <c r="AG1317" s="16">
        <f>Data!Y1317-AF1317</f>
        <v/>
      </c>
      <c r="AH1317" s="9">
        <f>AE1317+AG1317</f>
        <v/>
      </c>
    </row>
    <row r="1318">
      <c r="N1318" s="14">
        <f>Data!A1318</f>
        <v/>
      </c>
      <c r="O1318" s="24">
        <f>IF(Occurrence!J1318&gt;0,COUNTIFS(Occurrence!$J$2:$J$2441,"&gt;0",Occurrence!$J$2:$J$2441,"&lt;="&amp;Occurrence!J1318)/($B$8+1),0)</f>
        <v/>
      </c>
      <c r="P1318" s="16">
        <f>IF(Occurrence!J1318&gt;0,_xlfn.PERCENTILE.INC(Data!$O$2:$O$2441,($B$4+O1318*($B$5-1))/($B$3-1)),0)</f>
        <v/>
      </c>
      <c r="Q1318" s="16">
        <f>IF(Occurrence!J1318&gt;0,_xlfn.PERCENTILE.INC(Occurrence!$I$2:$I$2441,($B$6+O1318*($B$7-1))/($B$3-1)),0)</f>
        <v/>
      </c>
      <c r="R1318" s="16">
        <f>IF(Occurrence!J1318&gt;0,Occurrence!J1318/Q1318,0)</f>
        <v/>
      </c>
      <c r="S1318" s="9">
        <f>IF(Occurrence!J1318&gt;0,P1318*R1318,0)</f>
        <v/>
      </c>
      <c r="T1318" s="24">
        <f>IF(Occurrence!K1318&gt;0,COUNTIFS(Occurrence!$K$2:$K$2441,"&gt;0",Occurrence!$K$2:$K$2441,"&lt;="&amp;Occurrence!K1318)/($B$9+1),0)</f>
        <v/>
      </c>
      <c r="U1318" s="16">
        <f>IF(Occurrence!K1318&gt;0,_xlfn.PERCENTILE.INC(Data!$O$2:$O$2441,($B$4+T1318*($B$5-1))/($B$3-1)),0)</f>
        <v/>
      </c>
      <c r="V1318" s="16">
        <f>IF(Occurrence!K1318&gt;0,_xlfn.PERCENTILE.INC(Occurrence!$I$2:$I$2441,($B$6+T1318*($B$7-1))/($B$3-1)),0)</f>
        <v/>
      </c>
      <c r="W1318" s="16">
        <f>IF(Occurrence!K1318&gt;0,Occurrence!K1318/V1318,0)</f>
        <v/>
      </c>
      <c r="X1318" s="9">
        <f>IF(Occurrence!K1318&gt;0,U1318*W1318,0)</f>
        <v/>
      </c>
      <c r="Y1318" s="24">
        <f>COUNTIF(Data!$X$2:$X$2441,"&lt;="&amp;Data!X1318)/($B$3+1)</f>
        <v/>
      </c>
      <c r="Z1318" s="16">
        <f>_xlfn.PERCENTILE.INC(Data!$U$2:$U$2441,Y1318)</f>
        <v/>
      </c>
      <c r="AA1318" s="16">
        <f>_xlfn.PERCENTILE.INC(Data!$V$2:$V$2441,Y1318)</f>
        <v/>
      </c>
      <c r="AB1318" s="16">
        <f>Data!X1318-AA1318</f>
        <v/>
      </c>
      <c r="AC1318" s="9">
        <f>Z1318+AB1318</f>
        <v/>
      </c>
      <c r="AD1318" s="24">
        <f>COUNTIF(Data!$Y$2:$Y$2441,"&lt;="&amp;Data!Y1318)/($B$3+1)</f>
        <v/>
      </c>
      <c r="AE1318" s="16">
        <f>_xlfn.PERCENTILE.INC(Data!$U$2:$U$2441,AD1318)</f>
        <v/>
      </c>
      <c r="AF1318" s="16">
        <f>_xlfn.PERCENTILE.INC(Data!$V$2:$V$2441,AD1318)</f>
        <v/>
      </c>
      <c r="AG1318" s="16">
        <f>Data!Y1318-AF1318</f>
        <v/>
      </c>
      <c r="AH1318" s="9">
        <f>AE1318+AG1318</f>
        <v/>
      </c>
    </row>
    <row r="1319">
      <c r="N1319" s="14">
        <f>Data!A1319</f>
        <v/>
      </c>
      <c r="O1319" s="24">
        <f>IF(Occurrence!J1319&gt;0,COUNTIFS(Occurrence!$J$2:$J$2441,"&gt;0",Occurrence!$J$2:$J$2441,"&lt;="&amp;Occurrence!J1319)/($B$8+1),0)</f>
        <v/>
      </c>
      <c r="P1319" s="16">
        <f>IF(Occurrence!J1319&gt;0,_xlfn.PERCENTILE.INC(Data!$O$2:$O$2441,($B$4+O1319*($B$5-1))/($B$3-1)),0)</f>
        <v/>
      </c>
      <c r="Q1319" s="16">
        <f>IF(Occurrence!J1319&gt;0,_xlfn.PERCENTILE.INC(Occurrence!$I$2:$I$2441,($B$6+O1319*($B$7-1))/($B$3-1)),0)</f>
        <v/>
      </c>
      <c r="R1319" s="16">
        <f>IF(Occurrence!J1319&gt;0,Occurrence!J1319/Q1319,0)</f>
        <v/>
      </c>
      <c r="S1319" s="9">
        <f>IF(Occurrence!J1319&gt;0,P1319*R1319,0)</f>
        <v/>
      </c>
      <c r="T1319" s="24">
        <f>IF(Occurrence!K1319&gt;0,COUNTIFS(Occurrence!$K$2:$K$2441,"&gt;0",Occurrence!$K$2:$K$2441,"&lt;="&amp;Occurrence!K1319)/($B$9+1),0)</f>
        <v/>
      </c>
      <c r="U1319" s="16">
        <f>IF(Occurrence!K1319&gt;0,_xlfn.PERCENTILE.INC(Data!$O$2:$O$2441,($B$4+T1319*($B$5-1))/($B$3-1)),0)</f>
        <v/>
      </c>
      <c r="V1319" s="16">
        <f>IF(Occurrence!K1319&gt;0,_xlfn.PERCENTILE.INC(Occurrence!$I$2:$I$2441,($B$6+T1319*($B$7-1))/($B$3-1)),0)</f>
        <v/>
      </c>
      <c r="W1319" s="16">
        <f>IF(Occurrence!K1319&gt;0,Occurrence!K1319/V1319,0)</f>
        <v/>
      </c>
      <c r="X1319" s="9">
        <f>IF(Occurrence!K1319&gt;0,U1319*W1319,0)</f>
        <v/>
      </c>
      <c r="Y1319" s="24">
        <f>COUNTIF(Data!$X$2:$X$2441,"&lt;="&amp;Data!X1319)/($B$3+1)</f>
        <v/>
      </c>
      <c r="Z1319" s="16">
        <f>_xlfn.PERCENTILE.INC(Data!$U$2:$U$2441,Y1319)</f>
        <v/>
      </c>
      <c r="AA1319" s="16">
        <f>_xlfn.PERCENTILE.INC(Data!$V$2:$V$2441,Y1319)</f>
        <v/>
      </c>
      <c r="AB1319" s="16">
        <f>Data!X1319-AA1319</f>
        <v/>
      </c>
      <c r="AC1319" s="9">
        <f>Z1319+AB1319</f>
        <v/>
      </c>
      <c r="AD1319" s="24">
        <f>COUNTIF(Data!$Y$2:$Y$2441,"&lt;="&amp;Data!Y1319)/($B$3+1)</f>
        <v/>
      </c>
      <c r="AE1319" s="16">
        <f>_xlfn.PERCENTILE.INC(Data!$U$2:$U$2441,AD1319)</f>
        <v/>
      </c>
      <c r="AF1319" s="16">
        <f>_xlfn.PERCENTILE.INC(Data!$V$2:$V$2441,AD1319)</f>
        <v/>
      </c>
      <c r="AG1319" s="16">
        <f>Data!Y1319-AF1319</f>
        <v/>
      </c>
      <c r="AH1319" s="9">
        <f>AE1319+AG1319</f>
        <v/>
      </c>
    </row>
    <row r="1320">
      <c r="N1320" s="14">
        <f>Data!A1320</f>
        <v/>
      </c>
      <c r="O1320" s="24">
        <f>IF(Occurrence!J1320&gt;0,COUNTIFS(Occurrence!$J$2:$J$2441,"&gt;0",Occurrence!$J$2:$J$2441,"&lt;="&amp;Occurrence!J1320)/($B$8+1),0)</f>
        <v/>
      </c>
      <c r="P1320" s="16">
        <f>IF(Occurrence!J1320&gt;0,_xlfn.PERCENTILE.INC(Data!$O$2:$O$2441,($B$4+O1320*($B$5-1))/($B$3-1)),0)</f>
        <v/>
      </c>
      <c r="Q1320" s="16">
        <f>IF(Occurrence!J1320&gt;0,_xlfn.PERCENTILE.INC(Occurrence!$I$2:$I$2441,($B$6+O1320*($B$7-1))/($B$3-1)),0)</f>
        <v/>
      </c>
      <c r="R1320" s="16">
        <f>IF(Occurrence!J1320&gt;0,Occurrence!J1320/Q1320,0)</f>
        <v/>
      </c>
      <c r="S1320" s="9">
        <f>IF(Occurrence!J1320&gt;0,P1320*R1320,0)</f>
        <v/>
      </c>
      <c r="T1320" s="24">
        <f>IF(Occurrence!K1320&gt;0,COUNTIFS(Occurrence!$K$2:$K$2441,"&gt;0",Occurrence!$K$2:$K$2441,"&lt;="&amp;Occurrence!K1320)/($B$9+1),0)</f>
        <v/>
      </c>
      <c r="U1320" s="16">
        <f>IF(Occurrence!K1320&gt;0,_xlfn.PERCENTILE.INC(Data!$O$2:$O$2441,($B$4+T1320*($B$5-1))/($B$3-1)),0)</f>
        <v/>
      </c>
      <c r="V1320" s="16">
        <f>IF(Occurrence!K1320&gt;0,_xlfn.PERCENTILE.INC(Occurrence!$I$2:$I$2441,($B$6+T1320*($B$7-1))/($B$3-1)),0)</f>
        <v/>
      </c>
      <c r="W1320" s="16">
        <f>IF(Occurrence!K1320&gt;0,Occurrence!K1320/V1320,0)</f>
        <v/>
      </c>
      <c r="X1320" s="9">
        <f>IF(Occurrence!K1320&gt;0,U1320*W1320,0)</f>
        <v/>
      </c>
      <c r="Y1320" s="24">
        <f>COUNTIF(Data!$X$2:$X$2441,"&lt;="&amp;Data!X1320)/($B$3+1)</f>
        <v/>
      </c>
      <c r="Z1320" s="16">
        <f>_xlfn.PERCENTILE.INC(Data!$U$2:$U$2441,Y1320)</f>
        <v/>
      </c>
      <c r="AA1320" s="16">
        <f>_xlfn.PERCENTILE.INC(Data!$V$2:$V$2441,Y1320)</f>
        <v/>
      </c>
      <c r="AB1320" s="16">
        <f>Data!X1320-AA1320</f>
        <v/>
      </c>
      <c r="AC1320" s="9">
        <f>Z1320+AB1320</f>
        <v/>
      </c>
      <c r="AD1320" s="24">
        <f>COUNTIF(Data!$Y$2:$Y$2441,"&lt;="&amp;Data!Y1320)/($B$3+1)</f>
        <v/>
      </c>
      <c r="AE1320" s="16">
        <f>_xlfn.PERCENTILE.INC(Data!$U$2:$U$2441,AD1320)</f>
        <v/>
      </c>
      <c r="AF1320" s="16">
        <f>_xlfn.PERCENTILE.INC(Data!$V$2:$V$2441,AD1320)</f>
        <v/>
      </c>
      <c r="AG1320" s="16">
        <f>Data!Y1320-AF1320</f>
        <v/>
      </c>
      <c r="AH1320" s="9">
        <f>AE1320+AG1320</f>
        <v/>
      </c>
    </row>
    <row r="1321">
      <c r="N1321" s="14">
        <f>Data!A1321</f>
        <v/>
      </c>
      <c r="O1321" s="24">
        <f>IF(Occurrence!J1321&gt;0,COUNTIFS(Occurrence!$J$2:$J$2441,"&gt;0",Occurrence!$J$2:$J$2441,"&lt;="&amp;Occurrence!J1321)/($B$8+1),0)</f>
        <v/>
      </c>
      <c r="P1321" s="16">
        <f>IF(Occurrence!J1321&gt;0,_xlfn.PERCENTILE.INC(Data!$O$2:$O$2441,($B$4+O1321*($B$5-1))/($B$3-1)),0)</f>
        <v/>
      </c>
      <c r="Q1321" s="16">
        <f>IF(Occurrence!J1321&gt;0,_xlfn.PERCENTILE.INC(Occurrence!$I$2:$I$2441,($B$6+O1321*($B$7-1))/($B$3-1)),0)</f>
        <v/>
      </c>
      <c r="R1321" s="16">
        <f>IF(Occurrence!J1321&gt;0,Occurrence!J1321/Q1321,0)</f>
        <v/>
      </c>
      <c r="S1321" s="9">
        <f>IF(Occurrence!J1321&gt;0,P1321*R1321,0)</f>
        <v/>
      </c>
      <c r="T1321" s="24">
        <f>IF(Occurrence!K1321&gt;0,COUNTIFS(Occurrence!$K$2:$K$2441,"&gt;0",Occurrence!$K$2:$K$2441,"&lt;="&amp;Occurrence!K1321)/($B$9+1),0)</f>
        <v/>
      </c>
      <c r="U1321" s="16">
        <f>IF(Occurrence!K1321&gt;0,_xlfn.PERCENTILE.INC(Data!$O$2:$O$2441,($B$4+T1321*($B$5-1))/($B$3-1)),0)</f>
        <v/>
      </c>
      <c r="V1321" s="16">
        <f>IF(Occurrence!K1321&gt;0,_xlfn.PERCENTILE.INC(Occurrence!$I$2:$I$2441,($B$6+T1321*($B$7-1))/($B$3-1)),0)</f>
        <v/>
      </c>
      <c r="W1321" s="16">
        <f>IF(Occurrence!K1321&gt;0,Occurrence!K1321/V1321,0)</f>
        <v/>
      </c>
      <c r="X1321" s="9">
        <f>IF(Occurrence!K1321&gt;0,U1321*W1321,0)</f>
        <v/>
      </c>
      <c r="Y1321" s="24">
        <f>COUNTIF(Data!$X$2:$X$2441,"&lt;="&amp;Data!X1321)/($B$3+1)</f>
        <v/>
      </c>
      <c r="Z1321" s="16">
        <f>_xlfn.PERCENTILE.INC(Data!$U$2:$U$2441,Y1321)</f>
        <v/>
      </c>
      <c r="AA1321" s="16">
        <f>_xlfn.PERCENTILE.INC(Data!$V$2:$V$2441,Y1321)</f>
        <v/>
      </c>
      <c r="AB1321" s="16">
        <f>Data!X1321-AA1321</f>
        <v/>
      </c>
      <c r="AC1321" s="9">
        <f>Z1321+AB1321</f>
        <v/>
      </c>
      <c r="AD1321" s="24">
        <f>COUNTIF(Data!$Y$2:$Y$2441,"&lt;="&amp;Data!Y1321)/($B$3+1)</f>
        <v/>
      </c>
      <c r="AE1321" s="16">
        <f>_xlfn.PERCENTILE.INC(Data!$U$2:$U$2441,AD1321)</f>
        <v/>
      </c>
      <c r="AF1321" s="16">
        <f>_xlfn.PERCENTILE.INC(Data!$V$2:$V$2441,AD1321)</f>
        <v/>
      </c>
      <c r="AG1321" s="16">
        <f>Data!Y1321-AF1321</f>
        <v/>
      </c>
      <c r="AH1321" s="9">
        <f>AE1321+AG1321</f>
        <v/>
      </c>
    </row>
    <row r="1322">
      <c r="N1322" s="14">
        <f>Data!A1322</f>
        <v/>
      </c>
      <c r="O1322" s="24">
        <f>IF(Occurrence!J1322&gt;0,COUNTIFS(Occurrence!$J$2:$J$2441,"&gt;0",Occurrence!$J$2:$J$2441,"&lt;="&amp;Occurrence!J1322)/($B$8+1),0)</f>
        <v/>
      </c>
      <c r="P1322" s="16">
        <f>IF(Occurrence!J1322&gt;0,_xlfn.PERCENTILE.INC(Data!$O$2:$O$2441,($B$4+O1322*($B$5-1))/($B$3-1)),0)</f>
        <v/>
      </c>
      <c r="Q1322" s="16">
        <f>IF(Occurrence!J1322&gt;0,_xlfn.PERCENTILE.INC(Occurrence!$I$2:$I$2441,($B$6+O1322*($B$7-1))/($B$3-1)),0)</f>
        <v/>
      </c>
      <c r="R1322" s="16">
        <f>IF(Occurrence!J1322&gt;0,Occurrence!J1322/Q1322,0)</f>
        <v/>
      </c>
      <c r="S1322" s="9">
        <f>IF(Occurrence!J1322&gt;0,P1322*R1322,0)</f>
        <v/>
      </c>
      <c r="T1322" s="24">
        <f>IF(Occurrence!K1322&gt;0,COUNTIFS(Occurrence!$K$2:$K$2441,"&gt;0",Occurrence!$K$2:$K$2441,"&lt;="&amp;Occurrence!K1322)/($B$9+1),0)</f>
        <v/>
      </c>
      <c r="U1322" s="16">
        <f>IF(Occurrence!K1322&gt;0,_xlfn.PERCENTILE.INC(Data!$O$2:$O$2441,($B$4+T1322*($B$5-1))/($B$3-1)),0)</f>
        <v/>
      </c>
      <c r="V1322" s="16">
        <f>IF(Occurrence!K1322&gt;0,_xlfn.PERCENTILE.INC(Occurrence!$I$2:$I$2441,($B$6+T1322*($B$7-1))/($B$3-1)),0)</f>
        <v/>
      </c>
      <c r="W1322" s="16">
        <f>IF(Occurrence!K1322&gt;0,Occurrence!K1322/V1322,0)</f>
        <v/>
      </c>
      <c r="X1322" s="9">
        <f>IF(Occurrence!K1322&gt;0,U1322*W1322,0)</f>
        <v/>
      </c>
      <c r="Y1322" s="24">
        <f>COUNTIF(Data!$X$2:$X$2441,"&lt;="&amp;Data!X1322)/($B$3+1)</f>
        <v/>
      </c>
      <c r="Z1322" s="16">
        <f>_xlfn.PERCENTILE.INC(Data!$U$2:$U$2441,Y1322)</f>
        <v/>
      </c>
      <c r="AA1322" s="16">
        <f>_xlfn.PERCENTILE.INC(Data!$V$2:$V$2441,Y1322)</f>
        <v/>
      </c>
      <c r="AB1322" s="16">
        <f>Data!X1322-AA1322</f>
        <v/>
      </c>
      <c r="AC1322" s="9">
        <f>Z1322+AB1322</f>
        <v/>
      </c>
      <c r="AD1322" s="24">
        <f>COUNTIF(Data!$Y$2:$Y$2441,"&lt;="&amp;Data!Y1322)/($B$3+1)</f>
        <v/>
      </c>
      <c r="AE1322" s="16">
        <f>_xlfn.PERCENTILE.INC(Data!$U$2:$U$2441,AD1322)</f>
        <v/>
      </c>
      <c r="AF1322" s="16">
        <f>_xlfn.PERCENTILE.INC(Data!$V$2:$V$2441,AD1322)</f>
        <v/>
      </c>
      <c r="AG1322" s="16">
        <f>Data!Y1322-AF1322</f>
        <v/>
      </c>
      <c r="AH1322" s="9">
        <f>AE1322+AG1322</f>
        <v/>
      </c>
    </row>
    <row r="1323">
      <c r="N1323" s="14">
        <f>Data!A1323</f>
        <v/>
      </c>
      <c r="O1323" s="24">
        <f>IF(Occurrence!J1323&gt;0,COUNTIFS(Occurrence!$J$2:$J$2441,"&gt;0",Occurrence!$J$2:$J$2441,"&lt;="&amp;Occurrence!J1323)/($B$8+1),0)</f>
        <v/>
      </c>
      <c r="P1323" s="16">
        <f>IF(Occurrence!J1323&gt;0,_xlfn.PERCENTILE.INC(Data!$O$2:$O$2441,($B$4+O1323*($B$5-1))/($B$3-1)),0)</f>
        <v/>
      </c>
      <c r="Q1323" s="16">
        <f>IF(Occurrence!J1323&gt;0,_xlfn.PERCENTILE.INC(Occurrence!$I$2:$I$2441,($B$6+O1323*($B$7-1))/($B$3-1)),0)</f>
        <v/>
      </c>
      <c r="R1323" s="16">
        <f>IF(Occurrence!J1323&gt;0,Occurrence!J1323/Q1323,0)</f>
        <v/>
      </c>
      <c r="S1323" s="9">
        <f>IF(Occurrence!J1323&gt;0,P1323*R1323,0)</f>
        <v/>
      </c>
      <c r="T1323" s="24">
        <f>IF(Occurrence!K1323&gt;0,COUNTIFS(Occurrence!$K$2:$K$2441,"&gt;0",Occurrence!$K$2:$K$2441,"&lt;="&amp;Occurrence!K1323)/($B$9+1),0)</f>
        <v/>
      </c>
      <c r="U1323" s="16">
        <f>IF(Occurrence!K1323&gt;0,_xlfn.PERCENTILE.INC(Data!$O$2:$O$2441,($B$4+T1323*($B$5-1))/($B$3-1)),0)</f>
        <v/>
      </c>
      <c r="V1323" s="16">
        <f>IF(Occurrence!K1323&gt;0,_xlfn.PERCENTILE.INC(Occurrence!$I$2:$I$2441,($B$6+T1323*($B$7-1))/($B$3-1)),0)</f>
        <v/>
      </c>
      <c r="W1323" s="16">
        <f>IF(Occurrence!K1323&gt;0,Occurrence!K1323/V1323,0)</f>
        <v/>
      </c>
      <c r="X1323" s="9">
        <f>IF(Occurrence!K1323&gt;0,U1323*W1323,0)</f>
        <v/>
      </c>
      <c r="Y1323" s="24">
        <f>COUNTIF(Data!$X$2:$X$2441,"&lt;="&amp;Data!X1323)/($B$3+1)</f>
        <v/>
      </c>
      <c r="Z1323" s="16">
        <f>_xlfn.PERCENTILE.INC(Data!$U$2:$U$2441,Y1323)</f>
        <v/>
      </c>
      <c r="AA1323" s="16">
        <f>_xlfn.PERCENTILE.INC(Data!$V$2:$V$2441,Y1323)</f>
        <v/>
      </c>
      <c r="AB1323" s="16">
        <f>Data!X1323-AA1323</f>
        <v/>
      </c>
      <c r="AC1323" s="9">
        <f>Z1323+AB1323</f>
        <v/>
      </c>
      <c r="AD1323" s="24">
        <f>COUNTIF(Data!$Y$2:$Y$2441,"&lt;="&amp;Data!Y1323)/($B$3+1)</f>
        <v/>
      </c>
      <c r="AE1323" s="16">
        <f>_xlfn.PERCENTILE.INC(Data!$U$2:$U$2441,AD1323)</f>
        <v/>
      </c>
      <c r="AF1323" s="16">
        <f>_xlfn.PERCENTILE.INC(Data!$V$2:$V$2441,AD1323)</f>
        <v/>
      </c>
      <c r="AG1323" s="16">
        <f>Data!Y1323-AF1323</f>
        <v/>
      </c>
      <c r="AH1323" s="9">
        <f>AE1323+AG1323</f>
        <v/>
      </c>
    </row>
    <row r="1324">
      <c r="N1324" s="14">
        <f>Data!A1324</f>
        <v/>
      </c>
      <c r="O1324" s="24">
        <f>IF(Occurrence!J1324&gt;0,COUNTIFS(Occurrence!$J$2:$J$2441,"&gt;0",Occurrence!$J$2:$J$2441,"&lt;="&amp;Occurrence!J1324)/($B$8+1),0)</f>
        <v/>
      </c>
      <c r="P1324" s="16">
        <f>IF(Occurrence!J1324&gt;0,_xlfn.PERCENTILE.INC(Data!$O$2:$O$2441,($B$4+O1324*($B$5-1))/($B$3-1)),0)</f>
        <v/>
      </c>
      <c r="Q1324" s="16">
        <f>IF(Occurrence!J1324&gt;0,_xlfn.PERCENTILE.INC(Occurrence!$I$2:$I$2441,($B$6+O1324*($B$7-1))/($B$3-1)),0)</f>
        <v/>
      </c>
      <c r="R1324" s="16">
        <f>IF(Occurrence!J1324&gt;0,Occurrence!J1324/Q1324,0)</f>
        <v/>
      </c>
      <c r="S1324" s="9">
        <f>IF(Occurrence!J1324&gt;0,P1324*R1324,0)</f>
        <v/>
      </c>
      <c r="T1324" s="24">
        <f>IF(Occurrence!K1324&gt;0,COUNTIFS(Occurrence!$K$2:$K$2441,"&gt;0",Occurrence!$K$2:$K$2441,"&lt;="&amp;Occurrence!K1324)/($B$9+1),0)</f>
        <v/>
      </c>
      <c r="U1324" s="16">
        <f>IF(Occurrence!K1324&gt;0,_xlfn.PERCENTILE.INC(Data!$O$2:$O$2441,($B$4+T1324*($B$5-1))/($B$3-1)),0)</f>
        <v/>
      </c>
      <c r="V1324" s="16">
        <f>IF(Occurrence!K1324&gt;0,_xlfn.PERCENTILE.INC(Occurrence!$I$2:$I$2441,($B$6+T1324*($B$7-1))/($B$3-1)),0)</f>
        <v/>
      </c>
      <c r="W1324" s="16">
        <f>IF(Occurrence!K1324&gt;0,Occurrence!K1324/V1324,0)</f>
        <v/>
      </c>
      <c r="X1324" s="9">
        <f>IF(Occurrence!K1324&gt;0,U1324*W1324,0)</f>
        <v/>
      </c>
      <c r="Y1324" s="24">
        <f>COUNTIF(Data!$X$2:$X$2441,"&lt;="&amp;Data!X1324)/($B$3+1)</f>
        <v/>
      </c>
      <c r="Z1324" s="16">
        <f>_xlfn.PERCENTILE.INC(Data!$U$2:$U$2441,Y1324)</f>
        <v/>
      </c>
      <c r="AA1324" s="16">
        <f>_xlfn.PERCENTILE.INC(Data!$V$2:$V$2441,Y1324)</f>
        <v/>
      </c>
      <c r="AB1324" s="16">
        <f>Data!X1324-AA1324</f>
        <v/>
      </c>
      <c r="AC1324" s="9">
        <f>Z1324+AB1324</f>
        <v/>
      </c>
      <c r="AD1324" s="24">
        <f>COUNTIF(Data!$Y$2:$Y$2441,"&lt;="&amp;Data!Y1324)/($B$3+1)</f>
        <v/>
      </c>
      <c r="AE1324" s="16">
        <f>_xlfn.PERCENTILE.INC(Data!$U$2:$U$2441,AD1324)</f>
        <v/>
      </c>
      <c r="AF1324" s="16">
        <f>_xlfn.PERCENTILE.INC(Data!$V$2:$V$2441,AD1324)</f>
        <v/>
      </c>
      <c r="AG1324" s="16">
        <f>Data!Y1324-AF1324</f>
        <v/>
      </c>
      <c r="AH1324" s="9">
        <f>AE1324+AG1324</f>
        <v/>
      </c>
    </row>
    <row r="1325">
      <c r="N1325" s="14">
        <f>Data!A1325</f>
        <v/>
      </c>
      <c r="O1325" s="24">
        <f>IF(Occurrence!J1325&gt;0,COUNTIFS(Occurrence!$J$2:$J$2441,"&gt;0",Occurrence!$J$2:$J$2441,"&lt;="&amp;Occurrence!J1325)/($B$8+1),0)</f>
        <v/>
      </c>
      <c r="P1325" s="16">
        <f>IF(Occurrence!J1325&gt;0,_xlfn.PERCENTILE.INC(Data!$O$2:$O$2441,($B$4+O1325*($B$5-1))/($B$3-1)),0)</f>
        <v/>
      </c>
      <c r="Q1325" s="16">
        <f>IF(Occurrence!J1325&gt;0,_xlfn.PERCENTILE.INC(Occurrence!$I$2:$I$2441,($B$6+O1325*($B$7-1))/($B$3-1)),0)</f>
        <v/>
      </c>
      <c r="R1325" s="16">
        <f>IF(Occurrence!J1325&gt;0,Occurrence!J1325/Q1325,0)</f>
        <v/>
      </c>
      <c r="S1325" s="9">
        <f>IF(Occurrence!J1325&gt;0,P1325*R1325,0)</f>
        <v/>
      </c>
      <c r="T1325" s="24">
        <f>IF(Occurrence!K1325&gt;0,COUNTIFS(Occurrence!$K$2:$K$2441,"&gt;0",Occurrence!$K$2:$K$2441,"&lt;="&amp;Occurrence!K1325)/($B$9+1),0)</f>
        <v/>
      </c>
      <c r="U1325" s="16">
        <f>IF(Occurrence!K1325&gt;0,_xlfn.PERCENTILE.INC(Data!$O$2:$O$2441,($B$4+T1325*($B$5-1))/($B$3-1)),0)</f>
        <v/>
      </c>
      <c r="V1325" s="16">
        <f>IF(Occurrence!K1325&gt;0,_xlfn.PERCENTILE.INC(Occurrence!$I$2:$I$2441,($B$6+T1325*($B$7-1))/($B$3-1)),0)</f>
        <v/>
      </c>
      <c r="W1325" s="16">
        <f>IF(Occurrence!K1325&gt;0,Occurrence!K1325/V1325,0)</f>
        <v/>
      </c>
      <c r="X1325" s="9">
        <f>IF(Occurrence!K1325&gt;0,U1325*W1325,0)</f>
        <v/>
      </c>
      <c r="Y1325" s="24">
        <f>COUNTIF(Data!$X$2:$X$2441,"&lt;="&amp;Data!X1325)/($B$3+1)</f>
        <v/>
      </c>
      <c r="Z1325" s="16">
        <f>_xlfn.PERCENTILE.INC(Data!$U$2:$U$2441,Y1325)</f>
        <v/>
      </c>
      <c r="AA1325" s="16">
        <f>_xlfn.PERCENTILE.INC(Data!$V$2:$V$2441,Y1325)</f>
        <v/>
      </c>
      <c r="AB1325" s="16">
        <f>Data!X1325-AA1325</f>
        <v/>
      </c>
      <c r="AC1325" s="9">
        <f>Z1325+AB1325</f>
        <v/>
      </c>
      <c r="AD1325" s="24">
        <f>COUNTIF(Data!$Y$2:$Y$2441,"&lt;="&amp;Data!Y1325)/($B$3+1)</f>
        <v/>
      </c>
      <c r="AE1325" s="16">
        <f>_xlfn.PERCENTILE.INC(Data!$U$2:$U$2441,AD1325)</f>
        <v/>
      </c>
      <c r="AF1325" s="16">
        <f>_xlfn.PERCENTILE.INC(Data!$V$2:$V$2441,AD1325)</f>
        <v/>
      </c>
      <c r="AG1325" s="16">
        <f>Data!Y1325-AF1325</f>
        <v/>
      </c>
      <c r="AH1325" s="9">
        <f>AE1325+AG1325</f>
        <v/>
      </c>
    </row>
    <row r="1326">
      <c r="N1326" s="14">
        <f>Data!A1326</f>
        <v/>
      </c>
      <c r="O1326" s="24">
        <f>IF(Occurrence!J1326&gt;0,COUNTIFS(Occurrence!$J$2:$J$2441,"&gt;0",Occurrence!$J$2:$J$2441,"&lt;="&amp;Occurrence!J1326)/($B$8+1),0)</f>
        <v/>
      </c>
      <c r="P1326" s="16">
        <f>IF(Occurrence!J1326&gt;0,_xlfn.PERCENTILE.INC(Data!$O$2:$O$2441,($B$4+O1326*($B$5-1))/($B$3-1)),0)</f>
        <v/>
      </c>
      <c r="Q1326" s="16">
        <f>IF(Occurrence!J1326&gt;0,_xlfn.PERCENTILE.INC(Occurrence!$I$2:$I$2441,($B$6+O1326*($B$7-1))/($B$3-1)),0)</f>
        <v/>
      </c>
      <c r="R1326" s="16">
        <f>IF(Occurrence!J1326&gt;0,Occurrence!J1326/Q1326,0)</f>
        <v/>
      </c>
      <c r="S1326" s="9">
        <f>IF(Occurrence!J1326&gt;0,P1326*R1326,0)</f>
        <v/>
      </c>
      <c r="T1326" s="24">
        <f>IF(Occurrence!K1326&gt;0,COUNTIFS(Occurrence!$K$2:$K$2441,"&gt;0",Occurrence!$K$2:$K$2441,"&lt;="&amp;Occurrence!K1326)/($B$9+1),0)</f>
        <v/>
      </c>
      <c r="U1326" s="16">
        <f>IF(Occurrence!K1326&gt;0,_xlfn.PERCENTILE.INC(Data!$O$2:$O$2441,($B$4+T1326*($B$5-1))/($B$3-1)),0)</f>
        <v/>
      </c>
      <c r="V1326" s="16">
        <f>IF(Occurrence!K1326&gt;0,_xlfn.PERCENTILE.INC(Occurrence!$I$2:$I$2441,($B$6+T1326*($B$7-1))/($B$3-1)),0)</f>
        <v/>
      </c>
      <c r="W1326" s="16">
        <f>IF(Occurrence!K1326&gt;0,Occurrence!K1326/V1326,0)</f>
        <v/>
      </c>
      <c r="X1326" s="9">
        <f>IF(Occurrence!K1326&gt;0,U1326*W1326,0)</f>
        <v/>
      </c>
      <c r="Y1326" s="24">
        <f>COUNTIF(Data!$X$2:$X$2441,"&lt;="&amp;Data!X1326)/($B$3+1)</f>
        <v/>
      </c>
      <c r="Z1326" s="16">
        <f>_xlfn.PERCENTILE.INC(Data!$U$2:$U$2441,Y1326)</f>
        <v/>
      </c>
      <c r="AA1326" s="16">
        <f>_xlfn.PERCENTILE.INC(Data!$V$2:$V$2441,Y1326)</f>
        <v/>
      </c>
      <c r="AB1326" s="16">
        <f>Data!X1326-AA1326</f>
        <v/>
      </c>
      <c r="AC1326" s="9">
        <f>Z1326+AB1326</f>
        <v/>
      </c>
      <c r="AD1326" s="24">
        <f>COUNTIF(Data!$Y$2:$Y$2441,"&lt;="&amp;Data!Y1326)/($B$3+1)</f>
        <v/>
      </c>
      <c r="AE1326" s="16">
        <f>_xlfn.PERCENTILE.INC(Data!$U$2:$U$2441,AD1326)</f>
        <v/>
      </c>
      <c r="AF1326" s="16">
        <f>_xlfn.PERCENTILE.INC(Data!$V$2:$V$2441,AD1326)</f>
        <v/>
      </c>
      <c r="AG1326" s="16">
        <f>Data!Y1326-AF1326</f>
        <v/>
      </c>
      <c r="AH1326" s="9">
        <f>AE1326+AG1326</f>
        <v/>
      </c>
    </row>
    <row r="1327">
      <c r="N1327" s="14">
        <f>Data!A1327</f>
        <v/>
      </c>
      <c r="O1327" s="24">
        <f>IF(Occurrence!J1327&gt;0,COUNTIFS(Occurrence!$J$2:$J$2441,"&gt;0",Occurrence!$J$2:$J$2441,"&lt;="&amp;Occurrence!J1327)/($B$8+1),0)</f>
        <v/>
      </c>
      <c r="P1327" s="16">
        <f>IF(Occurrence!J1327&gt;0,_xlfn.PERCENTILE.INC(Data!$O$2:$O$2441,($B$4+O1327*($B$5-1))/($B$3-1)),0)</f>
        <v/>
      </c>
      <c r="Q1327" s="16">
        <f>IF(Occurrence!J1327&gt;0,_xlfn.PERCENTILE.INC(Occurrence!$I$2:$I$2441,($B$6+O1327*($B$7-1))/($B$3-1)),0)</f>
        <v/>
      </c>
      <c r="R1327" s="16">
        <f>IF(Occurrence!J1327&gt;0,Occurrence!J1327/Q1327,0)</f>
        <v/>
      </c>
      <c r="S1327" s="9">
        <f>IF(Occurrence!J1327&gt;0,P1327*R1327,0)</f>
        <v/>
      </c>
      <c r="T1327" s="24">
        <f>IF(Occurrence!K1327&gt;0,COUNTIFS(Occurrence!$K$2:$K$2441,"&gt;0",Occurrence!$K$2:$K$2441,"&lt;="&amp;Occurrence!K1327)/($B$9+1),0)</f>
        <v/>
      </c>
      <c r="U1327" s="16">
        <f>IF(Occurrence!K1327&gt;0,_xlfn.PERCENTILE.INC(Data!$O$2:$O$2441,($B$4+T1327*($B$5-1))/($B$3-1)),0)</f>
        <v/>
      </c>
      <c r="V1327" s="16">
        <f>IF(Occurrence!K1327&gt;0,_xlfn.PERCENTILE.INC(Occurrence!$I$2:$I$2441,($B$6+T1327*($B$7-1))/($B$3-1)),0)</f>
        <v/>
      </c>
      <c r="W1327" s="16">
        <f>IF(Occurrence!K1327&gt;0,Occurrence!K1327/V1327,0)</f>
        <v/>
      </c>
      <c r="X1327" s="9">
        <f>IF(Occurrence!K1327&gt;0,U1327*W1327,0)</f>
        <v/>
      </c>
      <c r="Y1327" s="24">
        <f>COUNTIF(Data!$X$2:$X$2441,"&lt;="&amp;Data!X1327)/($B$3+1)</f>
        <v/>
      </c>
      <c r="Z1327" s="16">
        <f>_xlfn.PERCENTILE.INC(Data!$U$2:$U$2441,Y1327)</f>
        <v/>
      </c>
      <c r="AA1327" s="16">
        <f>_xlfn.PERCENTILE.INC(Data!$V$2:$V$2441,Y1327)</f>
        <v/>
      </c>
      <c r="AB1327" s="16">
        <f>Data!X1327-AA1327</f>
        <v/>
      </c>
      <c r="AC1327" s="9">
        <f>Z1327+AB1327</f>
        <v/>
      </c>
      <c r="AD1327" s="24">
        <f>COUNTIF(Data!$Y$2:$Y$2441,"&lt;="&amp;Data!Y1327)/($B$3+1)</f>
        <v/>
      </c>
      <c r="AE1327" s="16">
        <f>_xlfn.PERCENTILE.INC(Data!$U$2:$U$2441,AD1327)</f>
        <v/>
      </c>
      <c r="AF1327" s="16">
        <f>_xlfn.PERCENTILE.INC(Data!$V$2:$V$2441,AD1327)</f>
        <v/>
      </c>
      <c r="AG1327" s="16">
        <f>Data!Y1327-AF1327</f>
        <v/>
      </c>
      <c r="AH1327" s="9">
        <f>AE1327+AG1327</f>
        <v/>
      </c>
    </row>
    <row r="1328">
      <c r="N1328" s="14">
        <f>Data!A1328</f>
        <v/>
      </c>
      <c r="O1328" s="24">
        <f>IF(Occurrence!J1328&gt;0,COUNTIFS(Occurrence!$J$2:$J$2441,"&gt;0",Occurrence!$J$2:$J$2441,"&lt;="&amp;Occurrence!J1328)/($B$8+1),0)</f>
        <v/>
      </c>
      <c r="P1328" s="16">
        <f>IF(Occurrence!J1328&gt;0,_xlfn.PERCENTILE.INC(Data!$O$2:$O$2441,($B$4+O1328*($B$5-1))/($B$3-1)),0)</f>
        <v/>
      </c>
      <c r="Q1328" s="16">
        <f>IF(Occurrence!J1328&gt;0,_xlfn.PERCENTILE.INC(Occurrence!$I$2:$I$2441,($B$6+O1328*($B$7-1))/($B$3-1)),0)</f>
        <v/>
      </c>
      <c r="R1328" s="16">
        <f>IF(Occurrence!J1328&gt;0,Occurrence!J1328/Q1328,0)</f>
        <v/>
      </c>
      <c r="S1328" s="9">
        <f>IF(Occurrence!J1328&gt;0,P1328*R1328,0)</f>
        <v/>
      </c>
      <c r="T1328" s="24">
        <f>IF(Occurrence!K1328&gt;0,COUNTIFS(Occurrence!$K$2:$K$2441,"&gt;0",Occurrence!$K$2:$K$2441,"&lt;="&amp;Occurrence!K1328)/($B$9+1),0)</f>
        <v/>
      </c>
      <c r="U1328" s="16">
        <f>IF(Occurrence!K1328&gt;0,_xlfn.PERCENTILE.INC(Data!$O$2:$O$2441,($B$4+T1328*($B$5-1))/($B$3-1)),0)</f>
        <v/>
      </c>
      <c r="V1328" s="16">
        <f>IF(Occurrence!K1328&gt;0,_xlfn.PERCENTILE.INC(Occurrence!$I$2:$I$2441,($B$6+T1328*($B$7-1))/($B$3-1)),0)</f>
        <v/>
      </c>
      <c r="W1328" s="16">
        <f>IF(Occurrence!K1328&gt;0,Occurrence!K1328/V1328,0)</f>
        <v/>
      </c>
      <c r="X1328" s="9">
        <f>IF(Occurrence!K1328&gt;0,U1328*W1328,0)</f>
        <v/>
      </c>
      <c r="Y1328" s="24">
        <f>COUNTIF(Data!$X$2:$X$2441,"&lt;="&amp;Data!X1328)/($B$3+1)</f>
        <v/>
      </c>
      <c r="Z1328" s="16">
        <f>_xlfn.PERCENTILE.INC(Data!$U$2:$U$2441,Y1328)</f>
        <v/>
      </c>
      <c r="AA1328" s="16">
        <f>_xlfn.PERCENTILE.INC(Data!$V$2:$V$2441,Y1328)</f>
        <v/>
      </c>
      <c r="AB1328" s="16">
        <f>Data!X1328-AA1328</f>
        <v/>
      </c>
      <c r="AC1328" s="9">
        <f>Z1328+AB1328</f>
        <v/>
      </c>
      <c r="AD1328" s="24">
        <f>COUNTIF(Data!$Y$2:$Y$2441,"&lt;="&amp;Data!Y1328)/($B$3+1)</f>
        <v/>
      </c>
      <c r="AE1328" s="16">
        <f>_xlfn.PERCENTILE.INC(Data!$U$2:$U$2441,AD1328)</f>
        <v/>
      </c>
      <c r="AF1328" s="16">
        <f>_xlfn.PERCENTILE.INC(Data!$V$2:$V$2441,AD1328)</f>
        <v/>
      </c>
      <c r="AG1328" s="16">
        <f>Data!Y1328-AF1328</f>
        <v/>
      </c>
      <c r="AH1328" s="9">
        <f>AE1328+AG1328</f>
        <v/>
      </c>
    </row>
    <row r="1329">
      <c r="N1329" s="14">
        <f>Data!A1329</f>
        <v/>
      </c>
      <c r="O1329" s="24">
        <f>IF(Occurrence!J1329&gt;0,COUNTIFS(Occurrence!$J$2:$J$2441,"&gt;0",Occurrence!$J$2:$J$2441,"&lt;="&amp;Occurrence!J1329)/($B$8+1),0)</f>
        <v/>
      </c>
      <c r="P1329" s="16">
        <f>IF(Occurrence!J1329&gt;0,_xlfn.PERCENTILE.INC(Data!$O$2:$O$2441,($B$4+O1329*($B$5-1))/($B$3-1)),0)</f>
        <v/>
      </c>
      <c r="Q1329" s="16">
        <f>IF(Occurrence!J1329&gt;0,_xlfn.PERCENTILE.INC(Occurrence!$I$2:$I$2441,($B$6+O1329*($B$7-1))/($B$3-1)),0)</f>
        <v/>
      </c>
      <c r="R1329" s="16">
        <f>IF(Occurrence!J1329&gt;0,Occurrence!J1329/Q1329,0)</f>
        <v/>
      </c>
      <c r="S1329" s="9">
        <f>IF(Occurrence!J1329&gt;0,P1329*R1329,0)</f>
        <v/>
      </c>
      <c r="T1329" s="24">
        <f>IF(Occurrence!K1329&gt;0,COUNTIFS(Occurrence!$K$2:$K$2441,"&gt;0",Occurrence!$K$2:$K$2441,"&lt;="&amp;Occurrence!K1329)/($B$9+1),0)</f>
        <v/>
      </c>
      <c r="U1329" s="16">
        <f>IF(Occurrence!K1329&gt;0,_xlfn.PERCENTILE.INC(Data!$O$2:$O$2441,($B$4+T1329*($B$5-1))/($B$3-1)),0)</f>
        <v/>
      </c>
      <c r="V1329" s="16">
        <f>IF(Occurrence!K1329&gt;0,_xlfn.PERCENTILE.INC(Occurrence!$I$2:$I$2441,($B$6+T1329*($B$7-1))/($B$3-1)),0)</f>
        <v/>
      </c>
      <c r="W1329" s="16">
        <f>IF(Occurrence!K1329&gt;0,Occurrence!K1329/V1329,0)</f>
        <v/>
      </c>
      <c r="X1329" s="9">
        <f>IF(Occurrence!K1329&gt;0,U1329*W1329,0)</f>
        <v/>
      </c>
      <c r="Y1329" s="24">
        <f>COUNTIF(Data!$X$2:$X$2441,"&lt;="&amp;Data!X1329)/($B$3+1)</f>
        <v/>
      </c>
      <c r="Z1329" s="16">
        <f>_xlfn.PERCENTILE.INC(Data!$U$2:$U$2441,Y1329)</f>
        <v/>
      </c>
      <c r="AA1329" s="16">
        <f>_xlfn.PERCENTILE.INC(Data!$V$2:$V$2441,Y1329)</f>
        <v/>
      </c>
      <c r="AB1329" s="16">
        <f>Data!X1329-AA1329</f>
        <v/>
      </c>
      <c r="AC1329" s="9">
        <f>Z1329+AB1329</f>
        <v/>
      </c>
      <c r="AD1329" s="24">
        <f>COUNTIF(Data!$Y$2:$Y$2441,"&lt;="&amp;Data!Y1329)/($B$3+1)</f>
        <v/>
      </c>
      <c r="AE1329" s="16">
        <f>_xlfn.PERCENTILE.INC(Data!$U$2:$U$2441,AD1329)</f>
        <v/>
      </c>
      <c r="AF1329" s="16">
        <f>_xlfn.PERCENTILE.INC(Data!$V$2:$V$2441,AD1329)</f>
        <v/>
      </c>
      <c r="AG1329" s="16">
        <f>Data!Y1329-AF1329</f>
        <v/>
      </c>
      <c r="AH1329" s="9">
        <f>AE1329+AG1329</f>
        <v/>
      </c>
    </row>
    <row r="1330">
      <c r="N1330" s="14">
        <f>Data!A1330</f>
        <v/>
      </c>
      <c r="O1330" s="24">
        <f>IF(Occurrence!J1330&gt;0,COUNTIFS(Occurrence!$J$2:$J$2441,"&gt;0",Occurrence!$J$2:$J$2441,"&lt;="&amp;Occurrence!J1330)/($B$8+1),0)</f>
        <v/>
      </c>
      <c r="P1330" s="16">
        <f>IF(Occurrence!J1330&gt;0,_xlfn.PERCENTILE.INC(Data!$O$2:$O$2441,($B$4+O1330*($B$5-1))/($B$3-1)),0)</f>
        <v/>
      </c>
      <c r="Q1330" s="16">
        <f>IF(Occurrence!J1330&gt;0,_xlfn.PERCENTILE.INC(Occurrence!$I$2:$I$2441,($B$6+O1330*($B$7-1))/($B$3-1)),0)</f>
        <v/>
      </c>
      <c r="R1330" s="16">
        <f>IF(Occurrence!J1330&gt;0,Occurrence!J1330/Q1330,0)</f>
        <v/>
      </c>
      <c r="S1330" s="9">
        <f>IF(Occurrence!J1330&gt;0,P1330*R1330,0)</f>
        <v/>
      </c>
      <c r="T1330" s="24">
        <f>IF(Occurrence!K1330&gt;0,COUNTIFS(Occurrence!$K$2:$K$2441,"&gt;0",Occurrence!$K$2:$K$2441,"&lt;="&amp;Occurrence!K1330)/($B$9+1),0)</f>
        <v/>
      </c>
      <c r="U1330" s="16">
        <f>IF(Occurrence!K1330&gt;0,_xlfn.PERCENTILE.INC(Data!$O$2:$O$2441,($B$4+T1330*($B$5-1))/($B$3-1)),0)</f>
        <v/>
      </c>
      <c r="V1330" s="16">
        <f>IF(Occurrence!K1330&gt;0,_xlfn.PERCENTILE.INC(Occurrence!$I$2:$I$2441,($B$6+T1330*($B$7-1))/($B$3-1)),0)</f>
        <v/>
      </c>
      <c r="W1330" s="16">
        <f>IF(Occurrence!K1330&gt;0,Occurrence!K1330/V1330,0)</f>
        <v/>
      </c>
      <c r="X1330" s="9">
        <f>IF(Occurrence!K1330&gt;0,U1330*W1330,0)</f>
        <v/>
      </c>
      <c r="Y1330" s="24">
        <f>COUNTIF(Data!$X$2:$X$2441,"&lt;="&amp;Data!X1330)/($B$3+1)</f>
        <v/>
      </c>
      <c r="Z1330" s="16">
        <f>_xlfn.PERCENTILE.INC(Data!$U$2:$U$2441,Y1330)</f>
        <v/>
      </c>
      <c r="AA1330" s="16">
        <f>_xlfn.PERCENTILE.INC(Data!$V$2:$V$2441,Y1330)</f>
        <v/>
      </c>
      <c r="AB1330" s="16">
        <f>Data!X1330-AA1330</f>
        <v/>
      </c>
      <c r="AC1330" s="9">
        <f>Z1330+AB1330</f>
        <v/>
      </c>
      <c r="AD1330" s="24">
        <f>COUNTIF(Data!$Y$2:$Y$2441,"&lt;="&amp;Data!Y1330)/($B$3+1)</f>
        <v/>
      </c>
      <c r="AE1330" s="16">
        <f>_xlfn.PERCENTILE.INC(Data!$U$2:$U$2441,AD1330)</f>
        <v/>
      </c>
      <c r="AF1330" s="16">
        <f>_xlfn.PERCENTILE.INC(Data!$V$2:$V$2441,AD1330)</f>
        <v/>
      </c>
      <c r="AG1330" s="16">
        <f>Data!Y1330-AF1330</f>
        <v/>
      </c>
      <c r="AH1330" s="9">
        <f>AE1330+AG1330</f>
        <v/>
      </c>
    </row>
    <row r="1331">
      <c r="N1331" s="14">
        <f>Data!A1331</f>
        <v/>
      </c>
      <c r="O1331" s="24">
        <f>IF(Occurrence!J1331&gt;0,COUNTIFS(Occurrence!$J$2:$J$2441,"&gt;0",Occurrence!$J$2:$J$2441,"&lt;="&amp;Occurrence!J1331)/($B$8+1),0)</f>
        <v/>
      </c>
      <c r="P1331" s="16">
        <f>IF(Occurrence!J1331&gt;0,_xlfn.PERCENTILE.INC(Data!$O$2:$O$2441,($B$4+O1331*($B$5-1))/($B$3-1)),0)</f>
        <v/>
      </c>
      <c r="Q1331" s="16">
        <f>IF(Occurrence!J1331&gt;0,_xlfn.PERCENTILE.INC(Occurrence!$I$2:$I$2441,($B$6+O1331*($B$7-1))/($B$3-1)),0)</f>
        <v/>
      </c>
      <c r="R1331" s="16">
        <f>IF(Occurrence!J1331&gt;0,Occurrence!J1331/Q1331,0)</f>
        <v/>
      </c>
      <c r="S1331" s="9">
        <f>IF(Occurrence!J1331&gt;0,P1331*R1331,0)</f>
        <v/>
      </c>
      <c r="T1331" s="24">
        <f>IF(Occurrence!K1331&gt;0,COUNTIFS(Occurrence!$K$2:$K$2441,"&gt;0",Occurrence!$K$2:$K$2441,"&lt;="&amp;Occurrence!K1331)/($B$9+1),0)</f>
        <v/>
      </c>
      <c r="U1331" s="16">
        <f>IF(Occurrence!K1331&gt;0,_xlfn.PERCENTILE.INC(Data!$O$2:$O$2441,($B$4+T1331*($B$5-1))/($B$3-1)),0)</f>
        <v/>
      </c>
      <c r="V1331" s="16">
        <f>IF(Occurrence!K1331&gt;0,_xlfn.PERCENTILE.INC(Occurrence!$I$2:$I$2441,($B$6+T1331*($B$7-1))/($B$3-1)),0)</f>
        <v/>
      </c>
      <c r="W1331" s="16">
        <f>IF(Occurrence!K1331&gt;0,Occurrence!K1331/V1331,0)</f>
        <v/>
      </c>
      <c r="X1331" s="9">
        <f>IF(Occurrence!K1331&gt;0,U1331*W1331,0)</f>
        <v/>
      </c>
      <c r="Y1331" s="24">
        <f>COUNTIF(Data!$X$2:$X$2441,"&lt;="&amp;Data!X1331)/($B$3+1)</f>
        <v/>
      </c>
      <c r="Z1331" s="16">
        <f>_xlfn.PERCENTILE.INC(Data!$U$2:$U$2441,Y1331)</f>
        <v/>
      </c>
      <c r="AA1331" s="16">
        <f>_xlfn.PERCENTILE.INC(Data!$V$2:$V$2441,Y1331)</f>
        <v/>
      </c>
      <c r="AB1331" s="16">
        <f>Data!X1331-AA1331</f>
        <v/>
      </c>
      <c r="AC1331" s="9">
        <f>Z1331+AB1331</f>
        <v/>
      </c>
      <c r="AD1331" s="24">
        <f>COUNTIF(Data!$Y$2:$Y$2441,"&lt;="&amp;Data!Y1331)/($B$3+1)</f>
        <v/>
      </c>
      <c r="AE1331" s="16">
        <f>_xlfn.PERCENTILE.INC(Data!$U$2:$U$2441,AD1331)</f>
        <v/>
      </c>
      <c r="AF1331" s="16">
        <f>_xlfn.PERCENTILE.INC(Data!$V$2:$V$2441,AD1331)</f>
        <v/>
      </c>
      <c r="AG1331" s="16">
        <f>Data!Y1331-AF1331</f>
        <v/>
      </c>
      <c r="AH1331" s="9">
        <f>AE1331+AG1331</f>
        <v/>
      </c>
    </row>
    <row r="1332">
      <c r="N1332" s="14">
        <f>Data!A1332</f>
        <v/>
      </c>
      <c r="O1332" s="24">
        <f>IF(Occurrence!J1332&gt;0,COUNTIFS(Occurrence!$J$2:$J$2441,"&gt;0",Occurrence!$J$2:$J$2441,"&lt;="&amp;Occurrence!J1332)/($B$8+1),0)</f>
        <v/>
      </c>
      <c r="P1332" s="16">
        <f>IF(Occurrence!J1332&gt;0,_xlfn.PERCENTILE.INC(Data!$O$2:$O$2441,($B$4+O1332*($B$5-1))/($B$3-1)),0)</f>
        <v/>
      </c>
      <c r="Q1332" s="16">
        <f>IF(Occurrence!J1332&gt;0,_xlfn.PERCENTILE.INC(Occurrence!$I$2:$I$2441,($B$6+O1332*($B$7-1))/($B$3-1)),0)</f>
        <v/>
      </c>
      <c r="R1332" s="16">
        <f>IF(Occurrence!J1332&gt;0,Occurrence!J1332/Q1332,0)</f>
        <v/>
      </c>
      <c r="S1332" s="9">
        <f>IF(Occurrence!J1332&gt;0,P1332*R1332,0)</f>
        <v/>
      </c>
      <c r="T1332" s="24">
        <f>IF(Occurrence!K1332&gt;0,COUNTIFS(Occurrence!$K$2:$K$2441,"&gt;0",Occurrence!$K$2:$K$2441,"&lt;="&amp;Occurrence!K1332)/($B$9+1),0)</f>
        <v/>
      </c>
      <c r="U1332" s="16">
        <f>IF(Occurrence!K1332&gt;0,_xlfn.PERCENTILE.INC(Data!$O$2:$O$2441,($B$4+T1332*($B$5-1))/($B$3-1)),0)</f>
        <v/>
      </c>
      <c r="V1332" s="16">
        <f>IF(Occurrence!K1332&gt;0,_xlfn.PERCENTILE.INC(Occurrence!$I$2:$I$2441,($B$6+T1332*($B$7-1))/($B$3-1)),0)</f>
        <v/>
      </c>
      <c r="W1332" s="16">
        <f>IF(Occurrence!K1332&gt;0,Occurrence!K1332/V1332,0)</f>
        <v/>
      </c>
      <c r="X1332" s="9">
        <f>IF(Occurrence!K1332&gt;0,U1332*W1332,0)</f>
        <v/>
      </c>
      <c r="Y1332" s="24">
        <f>COUNTIF(Data!$X$2:$X$2441,"&lt;="&amp;Data!X1332)/($B$3+1)</f>
        <v/>
      </c>
      <c r="Z1332" s="16">
        <f>_xlfn.PERCENTILE.INC(Data!$U$2:$U$2441,Y1332)</f>
        <v/>
      </c>
      <c r="AA1332" s="16">
        <f>_xlfn.PERCENTILE.INC(Data!$V$2:$V$2441,Y1332)</f>
        <v/>
      </c>
      <c r="AB1332" s="16">
        <f>Data!X1332-AA1332</f>
        <v/>
      </c>
      <c r="AC1332" s="9">
        <f>Z1332+AB1332</f>
        <v/>
      </c>
      <c r="AD1332" s="24">
        <f>COUNTIF(Data!$Y$2:$Y$2441,"&lt;="&amp;Data!Y1332)/($B$3+1)</f>
        <v/>
      </c>
      <c r="AE1332" s="16">
        <f>_xlfn.PERCENTILE.INC(Data!$U$2:$U$2441,AD1332)</f>
        <v/>
      </c>
      <c r="AF1332" s="16">
        <f>_xlfn.PERCENTILE.INC(Data!$V$2:$V$2441,AD1332)</f>
        <v/>
      </c>
      <c r="AG1332" s="16">
        <f>Data!Y1332-AF1332</f>
        <v/>
      </c>
      <c r="AH1332" s="9">
        <f>AE1332+AG1332</f>
        <v/>
      </c>
    </row>
    <row r="1333">
      <c r="N1333" s="14">
        <f>Data!A1333</f>
        <v/>
      </c>
      <c r="O1333" s="24">
        <f>IF(Occurrence!J1333&gt;0,COUNTIFS(Occurrence!$J$2:$J$2441,"&gt;0",Occurrence!$J$2:$J$2441,"&lt;="&amp;Occurrence!J1333)/($B$8+1),0)</f>
        <v/>
      </c>
      <c r="P1333" s="16">
        <f>IF(Occurrence!J1333&gt;0,_xlfn.PERCENTILE.INC(Data!$O$2:$O$2441,($B$4+O1333*($B$5-1))/($B$3-1)),0)</f>
        <v/>
      </c>
      <c r="Q1333" s="16">
        <f>IF(Occurrence!J1333&gt;0,_xlfn.PERCENTILE.INC(Occurrence!$I$2:$I$2441,($B$6+O1333*($B$7-1))/($B$3-1)),0)</f>
        <v/>
      </c>
      <c r="R1333" s="16">
        <f>IF(Occurrence!J1333&gt;0,Occurrence!J1333/Q1333,0)</f>
        <v/>
      </c>
      <c r="S1333" s="9">
        <f>IF(Occurrence!J1333&gt;0,P1333*R1333,0)</f>
        <v/>
      </c>
      <c r="T1333" s="24">
        <f>IF(Occurrence!K1333&gt;0,COUNTIFS(Occurrence!$K$2:$K$2441,"&gt;0",Occurrence!$K$2:$K$2441,"&lt;="&amp;Occurrence!K1333)/($B$9+1),0)</f>
        <v/>
      </c>
      <c r="U1333" s="16">
        <f>IF(Occurrence!K1333&gt;0,_xlfn.PERCENTILE.INC(Data!$O$2:$O$2441,($B$4+T1333*($B$5-1))/($B$3-1)),0)</f>
        <v/>
      </c>
      <c r="V1333" s="16">
        <f>IF(Occurrence!K1333&gt;0,_xlfn.PERCENTILE.INC(Occurrence!$I$2:$I$2441,($B$6+T1333*($B$7-1))/($B$3-1)),0)</f>
        <v/>
      </c>
      <c r="W1333" s="16">
        <f>IF(Occurrence!K1333&gt;0,Occurrence!K1333/V1333,0)</f>
        <v/>
      </c>
      <c r="X1333" s="9">
        <f>IF(Occurrence!K1333&gt;0,U1333*W1333,0)</f>
        <v/>
      </c>
      <c r="Y1333" s="24">
        <f>COUNTIF(Data!$X$2:$X$2441,"&lt;="&amp;Data!X1333)/($B$3+1)</f>
        <v/>
      </c>
      <c r="Z1333" s="16">
        <f>_xlfn.PERCENTILE.INC(Data!$U$2:$U$2441,Y1333)</f>
        <v/>
      </c>
      <c r="AA1333" s="16">
        <f>_xlfn.PERCENTILE.INC(Data!$V$2:$V$2441,Y1333)</f>
        <v/>
      </c>
      <c r="AB1333" s="16">
        <f>Data!X1333-AA1333</f>
        <v/>
      </c>
      <c r="AC1333" s="9">
        <f>Z1333+AB1333</f>
        <v/>
      </c>
      <c r="AD1333" s="24">
        <f>COUNTIF(Data!$Y$2:$Y$2441,"&lt;="&amp;Data!Y1333)/($B$3+1)</f>
        <v/>
      </c>
      <c r="AE1333" s="16">
        <f>_xlfn.PERCENTILE.INC(Data!$U$2:$U$2441,AD1333)</f>
        <v/>
      </c>
      <c r="AF1333" s="16">
        <f>_xlfn.PERCENTILE.INC(Data!$V$2:$V$2441,AD1333)</f>
        <v/>
      </c>
      <c r="AG1333" s="16">
        <f>Data!Y1333-AF1333</f>
        <v/>
      </c>
      <c r="AH1333" s="9">
        <f>AE1333+AG1333</f>
        <v/>
      </c>
    </row>
    <row r="1334">
      <c r="N1334" s="14">
        <f>Data!A1334</f>
        <v/>
      </c>
      <c r="O1334" s="24">
        <f>IF(Occurrence!J1334&gt;0,COUNTIFS(Occurrence!$J$2:$J$2441,"&gt;0",Occurrence!$J$2:$J$2441,"&lt;="&amp;Occurrence!J1334)/($B$8+1),0)</f>
        <v/>
      </c>
      <c r="P1334" s="16">
        <f>IF(Occurrence!J1334&gt;0,_xlfn.PERCENTILE.INC(Data!$O$2:$O$2441,($B$4+O1334*($B$5-1))/($B$3-1)),0)</f>
        <v/>
      </c>
      <c r="Q1334" s="16">
        <f>IF(Occurrence!J1334&gt;0,_xlfn.PERCENTILE.INC(Occurrence!$I$2:$I$2441,($B$6+O1334*($B$7-1))/($B$3-1)),0)</f>
        <v/>
      </c>
      <c r="R1334" s="16">
        <f>IF(Occurrence!J1334&gt;0,Occurrence!J1334/Q1334,0)</f>
        <v/>
      </c>
      <c r="S1334" s="9">
        <f>IF(Occurrence!J1334&gt;0,P1334*R1334,0)</f>
        <v/>
      </c>
      <c r="T1334" s="24">
        <f>IF(Occurrence!K1334&gt;0,COUNTIFS(Occurrence!$K$2:$K$2441,"&gt;0",Occurrence!$K$2:$K$2441,"&lt;="&amp;Occurrence!K1334)/($B$9+1),0)</f>
        <v/>
      </c>
      <c r="U1334" s="16">
        <f>IF(Occurrence!K1334&gt;0,_xlfn.PERCENTILE.INC(Data!$O$2:$O$2441,($B$4+T1334*($B$5-1))/($B$3-1)),0)</f>
        <v/>
      </c>
      <c r="V1334" s="16">
        <f>IF(Occurrence!K1334&gt;0,_xlfn.PERCENTILE.INC(Occurrence!$I$2:$I$2441,($B$6+T1334*($B$7-1))/($B$3-1)),0)</f>
        <v/>
      </c>
      <c r="W1334" s="16">
        <f>IF(Occurrence!K1334&gt;0,Occurrence!K1334/V1334,0)</f>
        <v/>
      </c>
      <c r="X1334" s="9">
        <f>IF(Occurrence!K1334&gt;0,U1334*W1334,0)</f>
        <v/>
      </c>
      <c r="Y1334" s="24">
        <f>COUNTIF(Data!$X$2:$X$2441,"&lt;="&amp;Data!X1334)/($B$3+1)</f>
        <v/>
      </c>
      <c r="Z1334" s="16">
        <f>_xlfn.PERCENTILE.INC(Data!$U$2:$U$2441,Y1334)</f>
        <v/>
      </c>
      <c r="AA1334" s="16">
        <f>_xlfn.PERCENTILE.INC(Data!$V$2:$V$2441,Y1334)</f>
        <v/>
      </c>
      <c r="AB1334" s="16">
        <f>Data!X1334-AA1334</f>
        <v/>
      </c>
      <c r="AC1334" s="9">
        <f>Z1334+AB1334</f>
        <v/>
      </c>
      <c r="AD1334" s="24">
        <f>COUNTIF(Data!$Y$2:$Y$2441,"&lt;="&amp;Data!Y1334)/($B$3+1)</f>
        <v/>
      </c>
      <c r="AE1334" s="16">
        <f>_xlfn.PERCENTILE.INC(Data!$U$2:$U$2441,AD1334)</f>
        <v/>
      </c>
      <c r="AF1334" s="16">
        <f>_xlfn.PERCENTILE.INC(Data!$V$2:$V$2441,AD1334)</f>
        <v/>
      </c>
      <c r="AG1334" s="16">
        <f>Data!Y1334-AF1334</f>
        <v/>
      </c>
      <c r="AH1334" s="9">
        <f>AE1334+AG1334</f>
        <v/>
      </c>
    </row>
    <row r="1335">
      <c r="N1335" s="14">
        <f>Data!A1335</f>
        <v/>
      </c>
      <c r="O1335" s="24">
        <f>IF(Occurrence!J1335&gt;0,COUNTIFS(Occurrence!$J$2:$J$2441,"&gt;0",Occurrence!$J$2:$J$2441,"&lt;="&amp;Occurrence!J1335)/($B$8+1),0)</f>
        <v/>
      </c>
      <c r="P1335" s="16">
        <f>IF(Occurrence!J1335&gt;0,_xlfn.PERCENTILE.INC(Data!$O$2:$O$2441,($B$4+O1335*($B$5-1))/($B$3-1)),0)</f>
        <v/>
      </c>
      <c r="Q1335" s="16">
        <f>IF(Occurrence!J1335&gt;0,_xlfn.PERCENTILE.INC(Occurrence!$I$2:$I$2441,($B$6+O1335*($B$7-1))/($B$3-1)),0)</f>
        <v/>
      </c>
      <c r="R1335" s="16">
        <f>IF(Occurrence!J1335&gt;0,Occurrence!J1335/Q1335,0)</f>
        <v/>
      </c>
      <c r="S1335" s="9">
        <f>IF(Occurrence!J1335&gt;0,P1335*R1335,0)</f>
        <v/>
      </c>
      <c r="T1335" s="24">
        <f>IF(Occurrence!K1335&gt;0,COUNTIFS(Occurrence!$K$2:$K$2441,"&gt;0",Occurrence!$K$2:$K$2441,"&lt;="&amp;Occurrence!K1335)/($B$9+1),0)</f>
        <v/>
      </c>
      <c r="U1335" s="16">
        <f>IF(Occurrence!K1335&gt;0,_xlfn.PERCENTILE.INC(Data!$O$2:$O$2441,($B$4+T1335*($B$5-1))/($B$3-1)),0)</f>
        <v/>
      </c>
      <c r="V1335" s="16">
        <f>IF(Occurrence!K1335&gt;0,_xlfn.PERCENTILE.INC(Occurrence!$I$2:$I$2441,($B$6+T1335*($B$7-1))/($B$3-1)),0)</f>
        <v/>
      </c>
      <c r="W1335" s="16">
        <f>IF(Occurrence!K1335&gt;0,Occurrence!K1335/V1335,0)</f>
        <v/>
      </c>
      <c r="X1335" s="9">
        <f>IF(Occurrence!K1335&gt;0,U1335*W1335,0)</f>
        <v/>
      </c>
      <c r="Y1335" s="24">
        <f>COUNTIF(Data!$X$2:$X$2441,"&lt;="&amp;Data!X1335)/($B$3+1)</f>
        <v/>
      </c>
      <c r="Z1335" s="16">
        <f>_xlfn.PERCENTILE.INC(Data!$U$2:$U$2441,Y1335)</f>
        <v/>
      </c>
      <c r="AA1335" s="16">
        <f>_xlfn.PERCENTILE.INC(Data!$V$2:$V$2441,Y1335)</f>
        <v/>
      </c>
      <c r="AB1335" s="16">
        <f>Data!X1335-AA1335</f>
        <v/>
      </c>
      <c r="AC1335" s="9">
        <f>Z1335+AB1335</f>
        <v/>
      </c>
      <c r="AD1335" s="24">
        <f>COUNTIF(Data!$Y$2:$Y$2441,"&lt;="&amp;Data!Y1335)/($B$3+1)</f>
        <v/>
      </c>
      <c r="AE1335" s="16">
        <f>_xlfn.PERCENTILE.INC(Data!$U$2:$U$2441,AD1335)</f>
        <v/>
      </c>
      <c r="AF1335" s="16">
        <f>_xlfn.PERCENTILE.INC(Data!$V$2:$V$2441,AD1335)</f>
        <v/>
      </c>
      <c r="AG1335" s="16">
        <f>Data!Y1335-AF1335</f>
        <v/>
      </c>
      <c r="AH1335" s="9">
        <f>AE1335+AG1335</f>
        <v/>
      </c>
    </row>
    <row r="1336">
      <c r="N1336" s="14">
        <f>Data!A1336</f>
        <v/>
      </c>
      <c r="O1336" s="24">
        <f>IF(Occurrence!J1336&gt;0,COUNTIFS(Occurrence!$J$2:$J$2441,"&gt;0",Occurrence!$J$2:$J$2441,"&lt;="&amp;Occurrence!J1336)/($B$8+1),0)</f>
        <v/>
      </c>
      <c r="P1336" s="16">
        <f>IF(Occurrence!J1336&gt;0,_xlfn.PERCENTILE.INC(Data!$O$2:$O$2441,($B$4+O1336*($B$5-1))/($B$3-1)),0)</f>
        <v/>
      </c>
      <c r="Q1336" s="16">
        <f>IF(Occurrence!J1336&gt;0,_xlfn.PERCENTILE.INC(Occurrence!$I$2:$I$2441,($B$6+O1336*($B$7-1))/($B$3-1)),0)</f>
        <v/>
      </c>
      <c r="R1336" s="16">
        <f>IF(Occurrence!J1336&gt;0,Occurrence!J1336/Q1336,0)</f>
        <v/>
      </c>
      <c r="S1336" s="9">
        <f>IF(Occurrence!J1336&gt;0,P1336*R1336,0)</f>
        <v/>
      </c>
      <c r="T1336" s="24">
        <f>IF(Occurrence!K1336&gt;0,COUNTIFS(Occurrence!$K$2:$K$2441,"&gt;0",Occurrence!$K$2:$K$2441,"&lt;="&amp;Occurrence!K1336)/($B$9+1),0)</f>
        <v/>
      </c>
      <c r="U1336" s="16">
        <f>IF(Occurrence!K1336&gt;0,_xlfn.PERCENTILE.INC(Data!$O$2:$O$2441,($B$4+T1336*($B$5-1))/($B$3-1)),0)</f>
        <v/>
      </c>
      <c r="V1336" s="16">
        <f>IF(Occurrence!K1336&gt;0,_xlfn.PERCENTILE.INC(Occurrence!$I$2:$I$2441,($B$6+T1336*($B$7-1))/($B$3-1)),0)</f>
        <v/>
      </c>
      <c r="W1336" s="16">
        <f>IF(Occurrence!K1336&gt;0,Occurrence!K1336/V1336,0)</f>
        <v/>
      </c>
      <c r="X1336" s="9">
        <f>IF(Occurrence!K1336&gt;0,U1336*W1336,0)</f>
        <v/>
      </c>
      <c r="Y1336" s="24">
        <f>COUNTIF(Data!$X$2:$X$2441,"&lt;="&amp;Data!X1336)/($B$3+1)</f>
        <v/>
      </c>
      <c r="Z1336" s="16">
        <f>_xlfn.PERCENTILE.INC(Data!$U$2:$U$2441,Y1336)</f>
        <v/>
      </c>
      <c r="AA1336" s="16">
        <f>_xlfn.PERCENTILE.INC(Data!$V$2:$V$2441,Y1336)</f>
        <v/>
      </c>
      <c r="AB1336" s="16">
        <f>Data!X1336-AA1336</f>
        <v/>
      </c>
      <c r="AC1336" s="9">
        <f>Z1336+AB1336</f>
        <v/>
      </c>
      <c r="AD1336" s="24">
        <f>COUNTIF(Data!$Y$2:$Y$2441,"&lt;="&amp;Data!Y1336)/($B$3+1)</f>
        <v/>
      </c>
      <c r="AE1336" s="16">
        <f>_xlfn.PERCENTILE.INC(Data!$U$2:$U$2441,AD1336)</f>
        <v/>
      </c>
      <c r="AF1336" s="16">
        <f>_xlfn.PERCENTILE.INC(Data!$V$2:$V$2441,AD1336)</f>
        <v/>
      </c>
      <c r="AG1336" s="16">
        <f>Data!Y1336-AF1336</f>
        <v/>
      </c>
      <c r="AH1336" s="9">
        <f>AE1336+AG1336</f>
        <v/>
      </c>
    </row>
    <row r="1337">
      <c r="N1337" s="14">
        <f>Data!A1337</f>
        <v/>
      </c>
      <c r="O1337" s="24">
        <f>IF(Occurrence!J1337&gt;0,COUNTIFS(Occurrence!$J$2:$J$2441,"&gt;0",Occurrence!$J$2:$J$2441,"&lt;="&amp;Occurrence!J1337)/($B$8+1),0)</f>
        <v/>
      </c>
      <c r="P1337" s="16">
        <f>IF(Occurrence!J1337&gt;0,_xlfn.PERCENTILE.INC(Data!$O$2:$O$2441,($B$4+O1337*($B$5-1))/($B$3-1)),0)</f>
        <v/>
      </c>
      <c r="Q1337" s="16">
        <f>IF(Occurrence!J1337&gt;0,_xlfn.PERCENTILE.INC(Occurrence!$I$2:$I$2441,($B$6+O1337*($B$7-1))/($B$3-1)),0)</f>
        <v/>
      </c>
      <c r="R1337" s="16">
        <f>IF(Occurrence!J1337&gt;0,Occurrence!J1337/Q1337,0)</f>
        <v/>
      </c>
      <c r="S1337" s="9">
        <f>IF(Occurrence!J1337&gt;0,P1337*R1337,0)</f>
        <v/>
      </c>
      <c r="T1337" s="24">
        <f>IF(Occurrence!K1337&gt;0,COUNTIFS(Occurrence!$K$2:$K$2441,"&gt;0",Occurrence!$K$2:$K$2441,"&lt;="&amp;Occurrence!K1337)/($B$9+1),0)</f>
        <v/>
      </c>
      <c r="U1337" s="16">
        <f>IF(Occurrence!K1337&gt;0,_xlfn.PERCENTILE.INC(Data!$O$2:$O$2441,($B$4+T1337*($B$5-1))/($B$3-1)),0)</f>
        <v/>
      </c>
      <c r="V1337" s="16">
        <f>IF(Occurrence!K1337&gt;0,_xlfn.PERCENTILE.INC(Occurrence!$I$2:$I$2441,($B$6+T1337*($B$7-1))/($B$3-1)),0)</f>
        <v/>
      </c>
      <c r="W1337" s="16">
        <f>IF(Occurrence!K1337&gt;0,Occurrence!K1337/V1337,0)</f>
        <v/>
      </c>
      <c r="X1337" s="9">
        <f>IF(Occurrence!K1337&gt;0,U1337*W1337,0)</f>
        <v/>
      </c>
      <c r="Y1337" s="24">
        <f>COUNTIF(Data!$X$2:$X$2441,"&lt;="&amp;Data!X1337)/($B$3+1)</f>
        <v/>
      </c>
      <c r="Z1337" s="16">
        <f>_xlfn.PERCENTILE.INC(Data!$U$2:$U$2441,Y1337)</f>
        <v/>
      </c>
      <c r="AA1337" s="16">
        <f>_xlfn.PERCENTILE.INC(Data!$V$2:$V$2441,Y1337)</f>
        <v/>
      </c>
      <c r="AB1337" s="16">
        <f>Data!X1337-AA1337</f>
        <v/>
      </c>
      <c r="AC1337" s="9">
        <f>Z1337+AB1337</f>
        <v/>
      </c>
      <c r="AD1337" s="24">
        <f>COUNTIF(Data!$Y$2:$Y$2441,"&lt;="&amp;Data!Y1337)/($B$3+1)</f>
        <v/>
      </c>
      <c r="AE1337" s="16">
        <f>_xlfn.PERCENTILE.INC(Data!$U$2:$U$2441,AD1337)</f>
        <v/>
      </c>
      <c r="AF1337" s="16">
        <f>_xlfn.PERCENTILE.INC(Data!$V$2:$V$2441,AD1337)</f>
        <v/>
      </c>
      <c r="AG1337" s="16">
        <f>Data!Y1337-AF1337</f>
        <v/>
      </c>
      <c r="AH1337" s="9">
        <f>AE1337+AG1337</f>
        <v/>
      </c>
    </row>
    <row r="1338">
      <c r="N1338" s="14">
        <f>Data!A1338</f>
        <v/>
      </c>
      <c r="O1338" s="24">
        <f>IF(Occurrence!J1338&gt;0,COUNTIFS(Occurrence!$J$2:$J$2441,"&gt;0",Occurrence!$J$2:$J$2441,"&lt;="&amp;Occurrence!J1338)/($B$8+1),0)</f>
        <v/>
      </c>
      <c r="P1338" s="16">
        <f>IF(Occurrence!J1338&gt;0,_xlfn.PERCENTILE.INC(Data!$O$2:$O$2441,($B$4+O1338*($B$5-1))/($B$3-1)),0)</f>
        <v/>
      </c>
      <c r="Q1338" s="16">
        <f>IF(Occurrence!J1338&gt;0,_xlfn.PERCENTILE.INC(Occurrence!$I$2:$I$2441,($B$6+O1338*($B$7-1))/($B$3-1)),0)</f>
        <v/>
      </c>
      <c r="R1338" s="16">
        <f>IF(Occurrence!J1338&gt;0,Occurrence!J1338/Q1338,0)</f>
        <v/>
      </c>
      <c r="S1338" s="9">
        <f>IF(Occurrence!J1338&gt;0,P1338*R1338,0)</f>
        <v/>
      </c>
      <c r="T1338" s="24">
        <f>IF(Occurrence!K1338&gt;0,COUNTIFS(Occurrence!$K$2:$K$2441,"&gt;0",Occurrence!$K$2:$K$2441,"&lt;="&amp;Occurrence!K1338)/($B$9+1),0)</f>
        <v/>
      </c>
      <c r="U1338" s="16">
        <f>IF(Occurrence!K1338&gt;0,_xlfn.PERCENTILE.INC(Data!$O$2:$O$2441,($B$4+T1338*($B$5-1))/($B$3-1)),0)</f>
        <v/>
      </c>
      <c r="V1338" s="16">
        <f>IF(Occurrence!K1338&gt;0,_xlfn.PERCENTILE.INC(Occurrence!$I$2:$I$2441,($B$6+T1338*($B$7-1))/($B$3-1)),0)</f>
        <v/>
      </c>
      <c r="W1338" s="16">
        <f>IF(Occurrence!K1338&gt;0,Occurrence!K1338/V1338,0)</f>
        <v/>
      </c>
      <c r="X1338" s="9">
        <f>IF(Occurrence!K1338&gt;0,U1338*W1338,0)</f>
        <v/>
      </c>
      <c r="Y1338" s="24">
        <f>COUNTIF(Data!$X$2:$X$2441,"&lt;="&amp;Data!X1338)/($B$3+1)</f>
        <v/>
      </c>
      <c r="Z1338" s="16">
        <f>_xlfn.PERCENTILE.INC(Data!$U$2:$U$2441,Y1338)</f>
        <v/>
      </c>
      <c r="AA1338" s="16">
        <f>_xlfn.PERCENTILE.INC(Data!$V$2:$V$2441,Y1338)</f>
        <v/>
      </c>
      <c r="AB1338" s="16">
        <f>Data!X1338-AA1338</f>
        <v/>
      </c>
      <c r="AC1338" s="9">
        <f>Z1338+AB1338</f>
        <v/>
      </c>
      <c r="AD1338" s="24">
        <f>COUNTIF(Data!$Y$2:$Y$2441,"&lt;="&amp;Data!Y1338)/($B$3+1)</f>
        <v/>
      </c>
      <c r="AE1338" s="16">
        <f>_xlfn.PERCENTILE.INC(Data!$U$2:$U$2441,AD1338)</f>
        <v/>
      </c>
      <c r="AF1338" s="16">
        <f>_xlfn.PERCENTILE.INC(Data!$V$2:$V$2441,AD1338)</f>
        <v/>
      </c>
      <c r="AG1338" s="16">
        <f>Data!Y1338-AF1338</f>
        <v/>
      </c>
      <c r="AH1338" s="9">
        <f>AE1338+AG1338</f>
        <v/>
      </c>
    </row>
    <row r="1339">
      <c r="N1339" s="14">
        <f>Data!A1339</f>
        <v/>
      </c>
      <c r="O1339" s="24">
        <f>IF(Occurrence!J1339&gt;0,COUNTIFS(Occurrence!$J$2:$J$2441,"&gt;0",Occurrence!$J$2:$J$2441,"&lt;="&amp;Occurrence!J1339)/($B$8+1),0)</f>
        <v/>
      </c>
      <c r="P1339" s="16">
        <f>IF(Occurrence!J1339&gt;0,_xlfn.PERCENTILE.INC(Data!$O$2:$O$2441,($B$4+O1339*($B$5-1))/($B$3-1)),0)</f>
        <v/>
      </c>
      <c r="Q1339" s="16">
        <f>IF(Occurrence!J1339&gt;0,_xlfn.PERCENTILE.INC(Occurrence!$I$2:$I$2441,($B$6+O1339*($B$7-1))/($B$3-1)),0)</f>
        <v/>
      </c>
      <c r="R1339" s="16">
        <f>IF(Occurrence!J1339&gt;0,Occurrence!J1339/Q1339,0)</f>
        <v/>
      </c>
      <c r="S1339" s="9">
        <f>IF(Occurrence!J1339&gt;0,P1339*R1339,0)</f>
        <v/>
      </c>
      <c r="T1339" s="24">
        <f>IF(Occurrence!K1339&gt;0,COUNTIFS(Occurrence!$K$2:$K$2441,"&gt;0",Occurrence!$K$2:$K$2441,"&lt;="&amp;Occurrence!K1339)/($B$9+1),0)</f>
        <v/>
      </c>
      <c r="U1339" s="16">
        <f>IF(Occurrence!K1339&gt;0,_xlfn.PERCENTILE.INC(Data!$O$2:$O$2441,($B$4+T1339*($B$5-1))/($B$3-1)),0)</f>
        <v/>
      </c>
      <c r="V1339" s="16">
        <f>IF(Occurrence!K1339&gt;0,_xlfn.PERCENTILE.INC(Occurrence!$I$2:$I$2441,($B$6+T1339*($B$7-1))/($B$3-1)),0)</f>
        <v/>
      </c>
      <c r="W1339" s="16">
        <f>IF(Occurrence!K1339&gt;0,Occurrence!K1339/V1339,0)</f>
        <v/>
      </c>
      <c r="X1339" s="9">
        <f>IF(Occurrence!K1339&gt;0,U1339*W1339,0)</f>
        <v/>
      </c>
      <c r="Y1339" s="24">
        <f>COUNTIF(Data!$X$2:$X$2441,"&lt;="&amp;Data!X1339)/($B$3+1)</f>
        <v/>
      </c>
      <c r="Z1339" s="16">
        <f>_xlfn.PERCENTILE.INC(Data!$U$2:$U$2441,Y1339)</f>
        <v/>
      </c>
      <c r="AA1339" s="16">
        <f>_xlfn.PERCENTILE.INC(Data!$V$2:$V$2441,Y1339)</f>
        <v/>
      </c>
      <c r="AB1339" s="16">
        <f>Data!X1339-AA1339</f>
        <v/>
      </c>
      <c r="AC1339" s="9">
        <f>Z1339+AB1339</f>
        <v/>
      </c>
      <c r="AD1339" s="24">
        <f>COUNTIF(Data!$Y$2:$Y$2441,"&lt;="&amp;Data!Y1339)/($B$3+1)</f>
        <v/>
      </c>
      <c r="AE1339" s="16">
        <f>_xlfn.PERCENTILE.INC(Data!$U$2:$U$2441,AD1339)</f>
        <v/>
      </c>
      <c r="AF1339" s="16">
        <f>_xlfn.PERCENTILE.INC(Data!$V$2:$V$2441,AD1339)</f>
        <v/>
      </c>
      <c r="AG1339" s="16">
        <f>Data!Y1339-AF1339</f>
        <v/>
      </c>
      <c r="AH1339" s="9">
        <f>AE1339+AG1339</f>
        <v/>
      </c>
    </row>
    <row r="1340">
      <c r="N1340" s="14">
        <f>Data!A1340</f>
        <v/>
      </c>
      <c r="O1340" s="24">
        <f>IF(Occurrence!J1340&gt;0,COUNTIFS(Occurrence!$J$2:$J$2441,"&gt;0",Occurrence!$J$2:$J$2441,"&lt;="&amp;Occurrence!J1340)/($B$8+1),0)</f>
        <v/>
      </c>
      <c r="P1340" s="16">
        <f>IF(Occurrence!J1340&gt;0,_xlfn.PERCENTILE.INC(Data!$O$2:$O$2441,($B$4+O1340*($B$5-1))/($B$3-1)),0)</f>
        <v/>
      </c>
      <c r="Q1340" s="16">
        <f>IF(Occurrence!J1340&gt;0,_xlfn.PERCENTILE.INC(Occurrence!$I$2:$I$2441,($B$6+O1340*($B$7-1))/($B$3-1)),0)</f>
        <v/>
      </c>
      <c r="R1340" s="16">
        <f>IF(Occurrence!J1340&gt;0,Occurrence!J1340/Q1340,0)</f>
        <v/>
      </c>
      <c r="S1340" s="9">
        <f>IF(Occurrence!J1340&gt;0,P1340*R1340,0)</f>
        <v/>
      </c>
      <c r="T1340" s="24">
        <f>IF(Occurrence!K1340&gt;0,COUNTIFS(Occurrence!$K$2:$K$2441,"&gt;0",Occurrence!$K$2:$K$2441,"&lt;="&amp;Occurrence!K1340)/($B$9+1),0)</f>
        <v/>
      </c>
      <c r="U1340" s="16">
        <f>IF(Occurrence!K1340&gt;0,_xlfn.PERCENTILE.INC(Data!$O$2:$O$2441,($B$4+T1340*($B$5-1))/($B$3-1)),0)</f>
        <v/>
      </c>
      <c r="V1340" s="16">
        <f>IF(Occurrence!K1340&gt;0,_xlfn.PERCENTILE.INC(Occurrence!$I$2:$I$2441,($B$6+T1340*($B$7-1))/($B$3-1)),0)</f>
        <v/>
      </c>
      <c r="W1340" s="16">
        <f>IF(Occurrence!K1340&gt;0,Occurrence!K1340/V1340,0)</f>
        <v/>
      </c>
      <c r="X1340" s="9">
        <f>IF(Occurrence!K1340&gt;0,U1340*W1340,0)</f>
        <v/>
      </c>
      <c r="Y1340" s="24">
        <f>COUNTIF(Data!$X$2:$X$2441,"&lt;="&amp;Data!X1340)/($B$3+1)</f>
        <v/>
      </c>
      <c r="Z1340" s="16">
        <f>_xlfn.PERCENTILE.INC(Data!$U$2:$U$2441,Y1340)</f>
        <v/>
      </c>
      <c r="AA1340" s="16">
        <f>_xlfn.PERCENTILE.INC(Data!$V$2:$V$2441,Y1340)</f>
        <v/>
      </c>
      <c r="AB1340" s="16">
        <f>Data!X1340-AA1340</f>
        <v/>
      </c>
      <c r="AC1340" s="9">
        <f>Z1340+AB1340</f>
        <v/>
      </c>
      <c r="AD1340" s="24">
        <f>COUNTIF(Data!$Y$2:$Y$2441,"&lt;="&amp;Data!Y1340)/($B$3+1)</f>
        <v/>
      </c>
      <c r="AE1340" s="16">
        <f>_xlfn.PERCENTILE.INC(Data!$U$2:$U$2441,AD1340)</f>
        <v/>
      </c>
      <c r="AF1340" s="16">
        <f>_xlfn.PERCENTILE.INC(Data!$V$2:$V$2441,AD1340)</f>
        <v/>
      </c>
      <c r="AG1340" s="16">
        <f>Data!Y1340-AF1340</f>
        <v/>
      </c>
      <c r="AH1340" s="9">
        <f>AE1340+AG1340</f>
        <v/>
      </c>
    </row>
    <row r="1341">
      <c r="N1341" s="14">
        <f>Data!A1341</f>
        <v/>
      </c>
      <c r="O1341" s="24">
        <f>IF(Occurrence!J1341&gt;0,COUNTIFS(Occurrence!$J$2:$J$2441,"&gt;0",Occurrence!$J$2:$J$2441,"&lt;="&amp;Occurrence!J1341)/($B$8+1),0)</f>
        <v/>
      </c>
      <c r="P1341" s="16">
        <f>IF(Occurrence!J1341&gt;0,_xlfn.PERCENTILE.INC(Data!$O$2:$O$2441,($B$4+O1341*($B$5-1))/($B$3-1)),0)</f>
        <v/>
      </c>
      <c r="Q1341" s="16">
        <f>IF(Occurrence!J1341&gt;0,_xlfn.PERCENTILE.INC(Occurrence!$I$2:$I$2441,($B$6+O1341*($B$7-1))/($B$3-1)),0)</f>
        <v/>
      </c>
      <c r="R1341" s="16">
        <f>IF(Occurrence!J1341&gt;0,Occurrence!J1341/Q1341,0)</f>
        <v/>
      </c>
      <c r="S1341" s="9">
        <f>IF(Occurrence!J1341&gt;0,P1341*R1341,0)</f>
        <v/>
      </c>
      <c r="T1341" s="24">
        <f>IF(Occurrence!K1341&gt;0,COUNTIFS(Occurrence!$K$2:$K$2441,"&gt;0",Occurrence!$K$2:$K$2441,"&lt;="&amp;Occurrence!K1341)/($B$9+1),0)</f>
        <v/>
      </c>
      <c r="U1341" s="16">
        <f>IF(Occurrence!K1341&gt;0,_xlfn.PERCENTILE.INC(Data!$O$2:$O$2441,($B$4+T1341*($B$5-1))/($B$3-1)),0)</f>
        <v/>
      </c>
      <c r="V1341" s="16">
        <f>IF(Occurrence!K1341&gt;0,_xlfn.PERCENTILE.INC(Occurrence!$I$2:$I$2441,($B$6+T1341*($B$7-1))/($B$3-1)),0)</f>
        <v/>
      </c>
      <c r="W1341" s="16">
        <f>IF(Occurrence!K1341&gt;0,Occurrence!K1341/V1341,0)</f>
        <v/>
      </c>
      <c r="X1341" s="9">
        <f>IF(Occurrence!K1341&gt;0,U1341*W1341,0)</f>
        <v/>
      </c>
      <c r="Y1341" s="24">
        <f>COUNTIF(Data!$X$2:$X$2441,"&lt;="&amp;Data!X1341)/($B$3+1)</f>
        <v/>
      </c>
      <c r="Z1341" s="16">
        <f>_xlfn.PERCENTILE.INC(Data!$U$2:$U$2441,Y1341)</f>
        <v/>
      </c>
      <c r="AA1341" s="16">
        <f>_xlfn.PERCENTILE.INC(Data!$V$2:$V$2441,Y1341)</f>
        <v/>
      </c>
      <c r="AB1341" s="16">
        <f>Data!X1341-AA1341</f>
        <v/>
      </c>
      <c r="AC1341" s="9">
        <f>Z1341+AB1341</f>
        <v/>
      </c>
      <c r="AD1341" s="24">
        <f>COUNTIF(Data!$Y$2:$Y$2441,"&lt;="&amp;Data!Y1341)/($B$3+1)</f>
        <v/>
      </c>
      <c r="AE1341" s="16">
        <f>_xlfn.PERCENTILE.INC(Data!$U$2:$U$2441,AD1341)</f>
        <v/>
      </c>
      <c r="AF1341" s="16">
        <f>_xlfn.PERCENTILE.INC(Data!$V$2:$V$2441,AD1341)</f>
        <v/>
      </c>
      <c r="AG1341" s="16">
        <f>Data!Y1341-AF1341</f>
        <v/>
      </c>
      <c r="AH1341" s="9">
        <f>AE1341+AG1341</f>
        <v/>
      </c>
    </row>
    <row r="1342">
      <c r="N1342" s="14">
        <f>Data!A1342</f>
        <v/>
      </c>
      <c r="O1342" s="24">
        <f>IF(Occurrence!J1342&gt;0,COUNTIFS(Occurrence!$J$2:$J$2441,"&gt;0",Occurrence!$J$2:$J$2441,"&lt;="&amp;Occurrence!J1342)/($B$8+1),0)</f>
        <v/>
      </c>
      <c r="P1342" s="16">
        <f>IF(Occurrence!J1342&gt;0,_xlfn.PERCENTILE.INC(Data!$O$2:$O$2441,($B$4+O1342*($B$5-1))/($B$3-1)),0)</f>
        <v/>
      </c>
      <c r="Q1342" s="16">
        <f>IF(Occurrence!J1342&gt;0,_xlfn.PERCENTILE.INC(Occurrence!$I$2:$I$2441,($B$6+O1342*($B$7-1))/($B$3-1)),0)</f>
        <v/>
      </c>
      <c r="R1342" s="16">
        <f>IF(Occurrence!J1342&gt;0,Occurrence!J1342/Q1342,0)</f>
        <v/>
      </c>
      <c r="S1342" s="9">
        <f>IF(Occurrence!J1342&gt;0,P1342*R1342,0)</f>
        <v/>
      </c>
      <c r="T1342" s="24">
        <f>IF(Occurrence!K1342&gt;0,COUNTIFS(Occurrence!$K$2:$K$2441,"&gt;0",Occurrence!$K$2:$K$2441,"&lt;="&amp;Occurrence!K1342)/($B$9+1),0)</f>
        <v/>
      </c>
      <c r="U1342" s="16">
        <f>IF(Occurrence!K1342&gt;0,_xlfn.PERCENTILE.INC(Data!$O$2:$O$2441,($B$4+T1342*($B$5-1))/($B$3-1)),0)</f>
        <v/>
      </c>
      <c r="V1342" s="16">
        <f>IF(Occurrence!K1342&gt;0,_xlfn.PERCENTILE.INC(Occurrence!$I$2:$I$2441,($B$6+T1342*($B$7-1))/($B$3-1)),0)</f>
        <v/>
      </c>
      <c r="W1342" s="16">
        <f>IF(Occurrence!K1342&gt;0,Occurrence!K1342/V1342,0)</f>
        <v/>
      </c>
      <c r="X1342" s="9">
        <f>IF(Occurrence!K1342&gt;0,U1342*W1342,0)</f>
        <v/>
      </c>
      <c r="Y1342" s="24">
        <f>COUNTIF(Data!$X$2:$X$2441,"&lt;="&amp;Data!X1342)/($B$3+1)</f>
        <v/>
      </c>
      <c r="Z1342" s="16">
        <f>_xlfn.PERCENTILE.INC(Data!$U$2:$U$2441,Y1342)</f>
        <v/>
      </c>
      <c r="AA1342" s="16">
        <f>_xlfn.PERCENTILE.INC(Data!$V$2:$V$2441,Y1342)</f>
        <v/>
      </c>
      <c r="AB1342" s="16">
        <f>Data!X1342-AA1342</f>
        <v/>
      </c>
      <c r="AC1342" s="9">
        <f>Z1342+AB1342</f>
        <v/>
      </c>
      <c r="AD1342" s="24">
        <f>COUNTIF(Data!$Y$2:$Y$2441,"&lt;="&amp;Data!Y1342)/($B$3+1)</f>
        <v/>
      </c>
      <c r="AE1342" s="16">
        <f>_xlfn.PERCENTILE.INC(Data!$U$2:$U$2441,AD1342)</f>
        <v/>
      </c>
      <c r="AF1342" s="16">
        <f>_xlfn.PERCENTILE.INC(Data!$V$2:$V$2441,AD1342)</f>
        <v/>
      </c>
      <c r="AG1342" s="16">
        <f>Data!Y1342-AF1342</f>
        <v/>
      </c>
      <c r="AH1342" s="9">
        <f>AE1342+AG1342</f>
        <v/>
      </c>
    </row>
    <row r="1343">
      <c r="N1343" s="14">
        <f>Data!A1343</f>
        <v/>
      </c>
      <c r="O1343" s="24">
        <f>IF(Occurrence!J1343&gt;0,COUNTIFS(Occurrence!$J$2:$J$2441,"&gt;0",Occurrence!$J$2:$J$2441,"&lt;="&amp;Occurrence!J1343)/($B$8+1),0)</f>
        <v/>
      </c>
      <c r="P1343" s="16">
        <f>IF(Occurrence!J1343&gt;0,_xlfn.PERCENTILE.INC(Data!$O$2:$O$2441,($B$4+O1343*($B$5-1))/($B$3-1)),0)</f>
        <v/>
      </c>
      <c r="Q1343" s="16">
        <f>IF(Occurrence!J1343&gt;0,_xlfn.PERCENTILE.INC(Occurrence!$I$2:$I$2441,($B$6+O1343*($B$7-1))/($B$3-1)),0)</f>
        <v/>
      </c>
      <c r="R1343" s="16">
        <f>IF(Occurrence!J1343&gt;0,Occurrence!J1343/Q1343,0)</f>
        <v/>
      </c>
      <c r="S1343" s="9">
        <f>IF(Occurrence!J1343&gt;0,P1343*R1343,0)</f>
        <v/>
      </c>
      <c r="T1343" s="24">
        <f>IF(Occurrence!K1343&gt;0,COUNTIFS(Occurrence!$K$2:$K$2441,"&gt;0",Occurrence!$K$2:$K$2441,"&lt;="&amp;Occurrence!K1343)/($B$9+1),0)</f>
        <v/>
      </c>
      <c r="U1343" s="16">
        <f>IF(Occurrence!K1343&gt;0,_xlfn.PERCENTILE.INC(Data!$O$2:$O$2441,($B$4+T1343*($B$5-1))/($B$3-1)),0)</f>
        <v/>
      </c>
      <c r="V1343" s="16">
        <f>IF(Occurrence!K1343&gt;0,_xlfn.PERCENTILE.INC(Occurrence!$I$2:$I$2441,($B$6+T1343*($B$7-1))/($B$3-1)),0)</f>
        <v/>
      </c>
      <c r="W1343" s="16">
        <f>IF(Occurrence!K1343&gt;0,Occurrence!K1343/V1343,0)</f>
        <v/>
      </c>
      <c r="X1343" s="9">
        <f>IF(Occurrence!K1343&gt;0,U1343*W1343,0)</f>
        <v/>
      </c>
      <c r="Y1343" s="24">
        <f>COUNTIF(Data!$X$2:$X$2441,"&lt;="&amp;Data!X1343)/($B$3+1)</f>
        <v/>
      </c>
      <c r="Z1343" s="16">
        <f>_xlfn.PERCENTILE.INC(Data!$U$2:$U$2441,Y1343)</f>
        <v/>
      </c>
      <c r="AA1343" s="16">
        <f>_xlfn.PERCENTILE.INC(Data!$V$2:$V$2441,Y1343)</f>
        <v/>
      </c>
      <c r="AB1343" s="16">
        <f>Data!X1343-AA1343</f>
        <v/>
      </c>
      <c r="AC1343" s="9">
        <f>Z1343+AB1343</f>
        <v/>
      </c>
      <c r="AD1343" s="24">
        <f>COUNTIF(Data!$Y$2:$Y$2441,"&lt;="&amp;Data!Y1343)/($B$3+1)</f>
        <v/>
      </c>
      <c r="AE1343" s="16">
        <f>_xlfn.PERCENTILE.INC(Data!$U$2:$U$2441,AD1343)</f>
        <v/>
      </c>
      <c r="AF1343" s="16">
        <f>_xlfn.PERCENTILE.INC(Data!$V$2:$V$2441,AD1343)</f>
        <v/>
      </c>
      <c r="AG1343" s="16">
        <f>Data!Y1343-AF1343</f>
        <v/>
      </c>
      <c r="AH1343" s="9">
        <f>AE1343+AG1343</f>
        <v/>
      </c>
    </row>
    <row r="1344">
      <c r="N1344" s="14">
        <f>Data!A1344</f>
        <v/>
      </c>
      <c r="O1344" s="24">
        <f>IF(Occurrence!J1344&gt;0,COUNTIFS(Occurrence!$J$2:$J$2441,"&gt;0",Occurrence!$J$2:$J$2441,"&lt;="&amp;Occurrence!J1344)/($B$8+1),0)</f>
        <v/>
      </c>
      <c r="P1344" s="16">
        <f>IF(Occurrence!J1344&gt;0,_xlfn.PERCENTILE.INC(Data!$O$2:$O$2441,($B$4+O1344*($B$5-1))/($B$3-1)),0)</f>
        <v/>
      </c>
      <c r="Q1344" s="16">
        <f>IF(Occurrence!J1344&gt;0,_xlfn.PERCENTILE.INC(Occurrence!$I$2:$I$2441,($B$6+O1344*($B$7-1))/($B$3-1)),0)</f>
        <v/>
      </c>
      <c r="R1344" s="16">
        <f>IF(Occurrence!J1344&gt;0,Occurrence!J1344/Q1344,0)</f>
        <v/>
      </c>
      <c r="S1344" s="9">
        <f>IF(Occurrence!J1344&gt;0,P1344*R1344,0)</f>
        <v/>
      </c>
      <c r="T1344" s="24">
        <f>IF(Occurrence!K1344&gt;0,COUNTIFS(Occurrence!$K$2:$K$2441,"&gt;0",Occurrence!$K$2:$K$2441,"&lt;="&amp;Occurrence!K1344)/($B$9+1),0)</f>
        <v/>
      </c>
      <c r="U1344" s="16">
        <f>IF(Occurrence!K1344&gt;0,_xlfn.PERCENTILE.INC(Data!$O$2:$O$2441,($B$4+T1344*($B$5-1))/($B$3-1)),0)</f>
        <v/>
      </c>
      <c r="V1344" s="16">
        <f>IF(Occurrence!K1344&gt;0,_xlfn.PERCENTILE.INC(Occurrence!$I$2:$I$2441,($B$6+T1344*($B$7-1))/($B$3-1)),0)</f>
        <v/>
      </c>
      <c r="W1344" s="16">
        <f>IF(Occurrence!K1344&gt;0,Occurrence!K1344/V1344,0)</f>
        <v/>
      </c>
      <c r="X1344" s="9">
        <f>IF(Occurrence!K1344&gt;0,U1344*W1344,0)</f>
        <v/>
      </c>
      <c r="Y1344" s="24">
        <f>COUNTIF(Data!$X$2:$X$2441,"&lt;="&amp;Data!X1344)/($B$3+1)</f>
        <v/>
      </c>
      <c r="Z1344" s="16">
        <f>_xlfn.PERCENTILE.INC(Data!$U$2:$U$2441,Y1344)</f>
        <v/>
      </c>
      <c r="AA1344" s="16">
        <f>_xlfn.PERCENTILE.INC(Data!$V$2:$V$2441,Y1344)</f>
        <v/>
      </c>
      <c r="AB1344" s="16">
        <f>Data!X1344-AA1344</f>
        <v/>
      </c>
      <c r="AC1344" s="9">
        <f>Z1344+AB1344</f>
        <v/>
      </c>
      <c r="AD1344" s="24">
        <f>COUNTIF(Data!$Y$2:$Y$2441,"&lt;="&amp;Data!Y1344)/($B$3+1)</f>
        <v/>
      </c>
      <c r="AE1344" s="16">
        <f>_xlfn.PERCENTILE.INC(Data!$U$2:$U$2441,AD1344)</f>
        <v/>
      </c>
      <c r="AF1344" s="16">
        <f>_xlfn.PERCENTILE.INC(Data!$V$2:$V$2441,AD1344)</f>
        <v/>
      </c>
      <c r="AG1344" s="16">
        <f>Data!Y1344-AF1344</f>
        <v/>
      </c>
      <c r="AH1344" s="9">
        <f>AE1344+AG1344</f>
        <v/>
      </c>
    </row>
    <row r="1345">
      <c r="N1345" s="14">
        <f>Data!A1345</f>
        <v/>
      </c>
      <c r="O1345" s="24">
        <f>IF(Occurrence!J1345&gt;0,COUNTIFS(Occurrence!$J$2:$J$2441,"&gt;0",Occurrence!$J$2:$J$2441,"&lt;="&amp;Occurrence!J1345)/($B$8+1),0)</f>
        <v/>
      </c>
      <c r="P1345" s="16">
        <f>IF(Occurrence!J1345&gt;0,_xlfn.PERCENTILE.INC(Data!$O$2:$O$2441,($B$4+O1345*($B$5-1))/($B$3-1)),0)</f>
        <v/>
      </c>
      <c r="Q1345" s="16">
        <f>IF(Occurrence!J1345&gt;0,_xlfn.PERCENTILE.INC(Occurrence!$I$2:$I$2441,($B$6+O1345*($B$7-1))/($B$3-1)),0)</f>
        <v/>
      </c>
      <c r="R1345" s="16">
        <f>IF(Occurrence!J1345&gt;0,Occurrence!J1345/Q1345,0)</f>
        <v/>
      </c>
      <c r="S1345" s="9">
        <f>IF(Occurrence!J1345&gt;0,P1345*R1345,0)</f>
        <v/>
      </c>
      <c r="T1345" s="24">
        <f>IF(Occurrence!K1345&gt;0,COUNTIFS(Occurrence!$K$2:$K$2441,"&gt;0",Occurrence!$K$2:$K$2441,"&lt;="&amp;Occurrence!K1345)/($B$9+1),0)</f>
        <v/>
      </c>
      <c r="U1345" s="16">
        <f>IF(Occurrence!K1345&gt;0,_xlfn.PERCENTILE.INC(Data!$O$2:$O$2441,($B$4+T1345*($B$5-1))/($B$3-1)),0)</f>
        <v/>
      </c>
      <c r="V1345" s="16">
        <f>IF(Occurrence!K1345&gt;0,_xlfn.PERCENTILE.INC(Occurrence!$I$2:$I$2441,($B$6+T1345*($B$7-1))/($B$3-1)),0)</f>
        <v/>
      </c>
      <c r="W1345" s="16">
        <f>IF(Occurrence!K1345&gt;0,Occurrence!K1345/V1345,0)</f>
        <v/>
      </c>
      <c r="X1345" s="9">
        <f>IF(Occurrence!K1345&gt;0,U1345*W1345,0)</f>
        <v/>
      </c>
      <c r="Y1345" s="24">
        <f>COUNTIF(Data!$X$2:$X$2441,"&lt;="&amp;Data!X1345)/($B$3+1)</f>
        <v/>
      </c>
      <c r="Z1345" s="16">
        <f>_xlfn.PERCENTILE.INC(Data!$U$2:$U$2441,Y1345)</f>
        <v/>
      </c>
      <c r="AA1345" s="16">
        <f>_xlfn.PERCENTILE.INC(Data!$V$2:$V$2441,Y1345)</f>
        <v/>
      </c>
      <c r="AB1345" s="16">
        <f>Data!X1345-AA1345</f>
        <v/>
      </c>
      <c r="AC1345" s="9">
        <f>Z1345+AB1345</f>
        <v/>
      </c>
      <c r="AD1345" s="24">
        <f>COUNTIF(Data!$Y$2:$Y$2441,"&lt;="&amp;Data!Y1345)/($B$3+1)</f>
        <v/>
      </c>
      <c r="AE1345" s="16">
        <f>_xlfn.PERCENTILE.INC(Data!$U$2:$U$2441,AD1345)</f>
        <v/>
      </c>
      <c r="AF1345" s="16">
        <f>_xlfn.PERCENTILE.INC(Data!$V$2:$V$2441,AD1345)</f>
        <v/>
      </c>
      <c r="AG1345" s="16">
        <f>Data!Y1345-AF1345</f>
        <v/>
      </c>
      <c r="AH1345" s="9">
        <f>AE1345+AG1345</f>
        <v/>
      </c>
    </row>
    <row r="1346">
      <c r="N1346" s="14">
        <f>Data!A1346</f>
        <v/>
      </c>
      <c r="O1346" s="24">
        <f>IF(Occurrence!J1346&gt;0,COUNTIFS(Occurrence!$J$2:$J$2441,"&gt;0",Occurrence!$J$2:$J$2441,"&lt;="&amp;Occurrence!J1346)/($B$8+1),0)</f>
        <v/>
      </c>
      <c r="P1346" s="16">
        <f>IF(Occurrence!J1346&gt;0,_xlfn.PERCENTILE.INC(Data!$O$2:$O$2441,($B$4+O1346*($B$5-1))/($B$3-1)),0)</f>
        <v/>
      </c>
      <c r="Q1346" s="16">
        <f>IF(Occurrence!J1346&gt;0,_xlfn.PERCENTILE.INC(Occurrence!$I$2:$I$2441,($B$6+O1346*($B$7-1))/($B$3-1)),0)</f>
        <v/>
      </c>
      <c r="R1346" s="16">
        <f>IF(Occurrence!J1346&gt;0,Occurrence!J1346/Q1346,0)</f>
        <v/>
      </c>
      <c r="S1346" s="9">
        <f>IF(Occurrence!J1346&gt;0,P1346*R1346,0)</f>
        <v/>
      </c>
      <c r="T1346" s="24">
        <f>IF(Occurrence!K1346&gt;0,COUNTIFS(Occurrence!$K$2:$K$2441,"&gt;0",Occurrence!$K$2:$K$2441,"&lt;="&amp;Occurrence!K1346)/($B$9+1),0)</f>
        <v/>
      </c>
      <c r="U1346" s="16">
        <f>IF(Occurrence!K1346&gt;0,_xlfn.PERCENTILE.INC(Data!$O$2:$O$2441,($B$4+T1346*($B$5-1))/($B$3-1)),0)</f>
        <v/>
      </c>
      <c r="V1346" s="16">
        <f>IF(Occurrence!K1346&gt;0,_xlfn.PERCENTILE.INC(Occurrence!$I$2:$I$2441,($B$6+T1346*($B$7-1))/($B$3-1)),0)</f>
        <v/>
      </c>
      <c r="W1346" s="16">
        <f>IF(Occurrence!K1346&gt;0,Occurrence!K1346/V1346,0)</f>
        <v/>
      </c>
      <c r="X1346" s="9">
        <f>IF(Occurrence!K1346&gt;0,U1346*W1346,0)</f>
        <v/>
      </c>
      <c r="Y1346" s="24">
        <f>COUNTIF(Data!$X$2:$X$2441,"&lt;="&amp;Data!X1346)/($B$3+1)</f>
        <v/>
      </c>
      <c r="Z1346" s="16">
        <f>_xlfn.PERCENTILE.INC(Data!$U$2:$U$2441,Y1346)</f>
        <v/>
      </c>
      <c r="AA1346" s="16">
        <f>_xlfn.PERCENTILE.INC(Data!$V$2:$V$2441,Y1346)</f>
        <v/>
      </c>
      <c r="AB1346" s="16">
        <f>Data!X1346-AA1346</f>
        <v/>
      </c>
      <c r="AC1346" s="9">
        <f>Z1346+AB1346</f>
        <v/>
      </c>
      <c r="AD1346" s="24">
        <f>COUNTIF(Data!$Y$2:$Y$2441,"&lt;="&amp;Data!Y1346)/($B$3+1)</f>
        <v/>
      </c>
      <c r="AE1346" s="16">
        <f>_xlfn.PERCENTILE.INC(Data!$U$2:$U$2441,AD1346)</f>
        <v/>
      </c>
      <c r="AF1346" s="16">
        <f>_xlfn.PERCENTILE.INC(Data!$V$2:$V$2441,AD1346)</f>
        <v/>
      </c>
      <c r="AG1346" s="16">
        <f>Data!Y1346-AF1346</f>
        <v/>
      </c>
      <c r="AH1346" s="9">
        <f>AE1346+AG1346</f>
        <v/>
      </c>
    </row>
    <row r="1347">
      <c r="N1347" s="14">
        <f>Data!A1347</f>
        <v/>
      </c>
      <c r="O1347" s="24">
        <f>IF(Occurrence!J1347&gt;0,COUNTIFS(Occurrence!$J$2:$J$2441,"&gt;0",Occurrence!$J$2:$J$2441,"&lt;="&amp;Occurrence!J1347)/($B$8+1),0)</f>
        <v/>
      </c>
      <c r="P1347" s="16">
        <f>IF(Occurrence!J1347&gt;0,_xlfn.PERCENTILE.INC(Data!$O$2:$O$2441,($B$4+O1347*($B$5-1))/($B$3-1)),0)</f>
        <v/>
      </c>
      <c r="Q1347" s="16">
        <f>IF(Occurrence!J1347&gt;0,_xlfn.PERCENTILE.INC(Occurrence!$I$2:$I$2441,($B$6+O1347*($B$7-1))/($B$3-1)),0)</f>
        <v/>
      </c>
      <c r="R1347" s="16">
        <f>IF(Occurrence!J1347&gt;0,Occurrence!J1347/Q1347,0)</f>
        <v/>
      </c>
      <c r="S1347" s="9">
        <f>IF(Occurrence!J1347&gt;0,P1347*R1347,0)</f>
        <v/>
      </c>
      <c r="T1347" s="24">
        <f>IF(Occurrence!K1347&gt;0,COUNTIFS(Occurrence!$K$2:$K$2441,"&gt;0",Occurrence!$K$2:$K$2441,"&lt;="&amp;Occurrence!K1347)/($B$9+1),0)</f>
        <v/>
      </c>
      <c r="U1347" s="16">
        <f>IF(Occurrence!K1347&gt;0,_xlfn.PERCENTILE.INC(Data!$O$2:$O$2441,($B$4+T1347*($B$5-1))/($B$3-1)),0)</f>
        <v/>
      </c>
      <c r="V1347" s="16">
        <f>IF(Occurrence!K1347&gt;0,_xlfn.PERCENTILE.INC(Occurrence!$I$2:$I$2441,($B$6+T1347*($B$7-1))/($B$3-1)),0)</f>
        <v/>
      </c>
      <c r="W1347" s="16">
        <f>IF(Occurrence!K1347&gt;0,Occurrence!K1347/V1347,0)</f>
        <v/>
      </c>
      <c r="X1347" s="9">
        <f>IF(Occurrence!K1347&gt;0,U1347*W1347,0)</f>
        <v/>
      </c>
      <c r="Y1347" s="24">
        <f>COUNTIF(Data!$X$2:$X$2441,"&lt;="&amp;Data!X1347)/($B$3+1)</f>
        <v/>
      </c>
      <c r="Z1347" s="16">
        <f>_xlfn.PERCENTILE.INC(Data!$U$2:$U$2441,Y1347)</f>
        <v/>
      </c>
      <c r="AA1347" s="16">
        <f>_xlfn.PERCENTILE.INC(Data!$V$2:$V$2441,Y1347)</f>
        <v/>
      </c>
      <c r="AB1347" s="16">
        <f>Data!X1347-AA1347</f>
        <v/>
      </c>
      <c r="AC1347" s="9">
        <f>Z1347+AB1347</f>
        <v/>
      </c>
      <c r="AD1347" s="24">
        <f>COUNTIF(Data!$Y$2:$Y$2441,"&lt;="&amp;Data!Y1347)/($B$3+1)</f>
        <v/>
      </c>
      <c r="AE1347" s="16">
        <f>_xlfn.PERCENTILE.INC(Data!$U$2:$U$2441,AD1347)</f>
        <v/>
      </c>
      <c r="AF1347" s="16">
        <f>_xlfn.PERCENTILE.INC(Data!$V$2:$V$2441,AD1347)</f>
        <v/>
      </c>
      <c r="AG1347" s="16">
        <f>Data!Y1347-AF1347</f>
        <v/>
      </c>
      <c r="AH1347" s="9">
        <f>AE1347+AG1347</f>
        <v/>
      </c>
    </row>
    <row r="1348">
      <c r="N1348" s="14">
        <f>Data!A1348</f>
        <v/>
      </c>
      <c r="O1348" s="24">
        <f>IF(Occurrence!J1348&gt;0,COUNTIFS(Occurrence!$J$2:$J$2441,"&gt;0",Occurrence!$J$2:$J$2441,"&lt;="&amp;Occurrence!J1348)/($B$8+1),0)</f>
        <v/>
      </c>
      <c r="P1348" s="16">
        <f>IF(Occurrence!J1348&gt;0,_xlfn.PERCENTILE.INC(Data!$O$2:$O$2441,($B$4+O1348*($B$5-1))/($B$3-1)),0)</f>
        <v/>
      </c>
      <c r="Q1348" s="16">
        <f>IF(Occurrence!J1348&gt;0,_xlfn.PERCENTILE.INC(Occurrence!$I$2:$I$2441,($B$6+O1348*($B$7-1))/($B$3-1)),0)</f>
        <v/>
      </c>
      <c r="R1348" s="16">
        <f>IF(Occurrence!J1348&gt;0,Occurrence!J1348/Q1348,0)</f>
        <v/>
      </c>
      <c r="S1348" s="9">
        <f>IF(Occurrence!J1348&gt;0,P1348*R1348,0)</f>
        <v/>
      </c>
      <c r="T1348" s="24">
        <f>IF(Occurrence!K1348&gt;0,COUNTIFS(Occurrence!$K$2:$K$2441,"&gt;0",Occurrence!$K$2:$K$2441,"&lt;="&amp;Occurrence!K1348)/($B$9+1),0)</f>
        <v/>
      </c>
      <c r="U1348" s="16">
        <f>IF(Occurrence!K1348&gt;0,_xlfn.PERCENTILE.INC(Data!$O$2:$O$2441,($B$4+T1348*($B$5-1))/($B$3-1)),0)</f>
        <v/>
      </c>
      <c r="V1348" s="16">
        <f>IF(Occurrence!K1348&gt;0,_xlfn.PERCENTILE.INC(Occurrence!$I$2:$I$2441,($B$6+T1348*($B$7-1))/($B$3-1)),0)</f>
        <v/>
      </c>
      <c r="W1348" s="16">
        <f>IF(Occurrence!K1348&gt;0,Occurrence!K1348/V1348,0)</f>
        <v/>
      </c>
      <c r="X1348" s="9">
        <f>IF(Occurrence!K1348&gt;0,U1348*W1348,0)</f>
        <v/>
      </c>
      <c r="Y1348" s="24">
        <f>COUNTIF(Data!$X$2:$X$2441,"&lt;="&amp;Data!X1348)/($B$3+1)</f>
        <v/>
      </c>
      <c r="Z1348" s="16">
        <f>_xlfn.PERCENTILE.INC(Data!$U$2:$U$2441,Y1348)</f>
        <v/>
      </c>
      <c r="AA1348" s="16">
        <f>_xlfn.PERCENTILE.INC(Data!$V$2:$V$2441,Y1348)</f>
        <v/>
      </c>
      <c r="AB1348" s="16">
        <f>Data!X1348-AA1348</f>
        <v/>
      </c>
      <c r="AC1348" s="9">
        <f>Z1348+AB1348</f>
        <v/>
      </c>
      <c r="AD1348" s="24">
        <f>COUNTIF(Data!$Y$2:$Y$2441,"&lt;="&amp;Data!Y1348)/($B$3+1)</f>
        <v/>
      </c>
      <c r="AE1348" s="16">
        <f>_xlfn.PERCENTILE.INC(Data!$U$2:$U$2441,AD1348)</f>
        <v/>
      </c>
      <c r="AF1348" s="16">
        <f>_xlfn.PERCENTILE.INC(Data!$V$2:$V$2441,AD1348)</f>
        <v/>
      </c>
      <c r="AG1348" s="16">
        <f>Data!Y1348-AF1348</f>
        <v/>
      </c>
      <c r="AH1348" s="9">
        <f>AE1348+AG1348</f>
        <v/>
      </c>
    </row>
    <row r="1349">
      <c r="N1349" s="14">
        <f>Data!A1349</f>
        <v/>
      </c>
      <c r="O1349" s="24">
        <f>IF(Occurrence!J1349&gt;0,COUNTIFS(Occurrence!$J$2:$J$2441,"&gt;0",Occurrence!$J$2:$J$2441,"&lt;="&amp;Occurrence!J1349)/($B$8+1),0)</f>
        <v/>
      </c>
      <c r="P1349" s="16">
        <f>IF(Occurrence!J1349&gt;0,_xlfn.PERCENTILE.INC(Data!$O$2:$O$2441,($B$4+O1349*($B$5-1))/($B$3-1)),0)</f>
        <v/>
      </c>
      <c r="Q1349" s="16">
        <f>IF(Occurrence!J1349&gt;0,_xlfn.PERCENTILE.INC(Occurrence!$I$2:$I$2441,($B$6+O1349*($B$7-1))/($B$3-1)),0)</f>
        <v/>
      </c>
      <c r="R1349" s="16">
        <f>IF(Occurrence!J1349&gt;0,Occurrence!J1349/Q1349,0)</f>
        <v/>
      </c>
      <c r="S1349" s="9">
        <f>IF(Occurrence!J1349&gt;0,P1349*R1349,0)</f>
        <v/>
      </c>
      <c r="T1349" s="24">
        <f>IF(Occurrence!K1349&gt;0,COUNTIFS(Occurrence!$K$2:$K$2441,"&gt;0",Occurrence!$K$2:$K$2441,"&lt;="&amp;Occurrence!K1349)/($B$9+1),0)</f>
        <v/>
      </c>
      <c r="U1349" s="16">
        <f>IF(Occurrence!K1349&gt;0,_xlfn.PERCENTILE.INC(Data!$O$2:$O$2441,($B$4+T1349*($B$5-1))/($B$3-1)),0)</f>
        <v/>
      </c>
      <c r="V1349" s="16">
        <f>IF(Occurrence!K1349&gt;0,_xlfn.PERCENTILE.INC(Occurrence!$I$2:$I$2441,($B$6+T1349*($B$7-1))/($B$3-1)),0)</f>
        <v/>
      </c>
      <c r="W1349" s="16">
        <f>IF(Occurrence!K1349&gt;0,Occurrence!K1349/V1349,0)</f>
        <v/>
      </c>
      <c r="X1349" s="9">
        <f>IF(Occurrence!K1349&gt;0,U1349*W1349,0)</f>
        <v/>
      </c>
      <c r="Y1349" s="24">
        <f>COUNTIF(Data!$X$2:$X$2441,"&lt;="&amp;Data!X1349)/($B$3+1)</f>
        <v/>
      </c>
      <c r="Z1349" s="16">
        <f>_xlfn.PERCENTILE.INC(Data!$U$2:$U$2441,Y1349)</f>
        <v/>
      </c>
      <c r="AA1349" s="16">
        <f>_xlfn.PERCENTILE.INC(Data!$V$2:$V$2441,Y1349)</f>
        <v/>
      </c>
      <c r="AB1349" s="16">
        <f>Data!X1349-AA1349</f>
        <v/>
      </c>
      <c r="AC1349" s="9">
        <f>Z1349+AB1349</f>
        <v/>
      </c>
      <c r="AD1349" s="24">
        <f>COUNTIF(Data!$Y$2:$Y$2441,"&lt;="&amp;Data!Y1349)/($B$3+1)</f>
        <v/>
      </c>
      <c r="AE1349" s="16">
        <f>_xlfn.PERCENTILE.INC(Data!$U$2:$U$2441,AD1349)</f>
        <v/>
      </c>
      <c r="AF1349" s="16">
        <f>_xlfn.PERCENTILE.INC(Data!$V$2:$V$2441,AD1349)</f>
        <v/>
      </c>
      <c r="AG1349" s="16">
        <f>Data!Y1349-AF1349</f>
        <v/>
      </c>
      <c r="AH1349" s="9">
        <f>AE1349+AG1349</f>
        <v/>
      </c>
    </row>
    <row r="1350">
      <c r="N1350" s="14">
        <f>Data!A1350</f>
        <v/>
      </c>
      <c r="O1350" s="24">
        <f>IF(Occurrence!J1350&gt;0,COUNTIFS(Occurrence!$J$2:$J$2441,"&gt;0",Occurrence!$J$2:$J$2441,"&lt;="&amp;Occurrence!J1350)/($B$8+1),0)</f>
        <v/>
      </c>
      <c r="P1350" s="16">
        <f>IF(Occurrence!J1350&gt;0,_xlfn.PERCENTILE.INC(Data!$O$2:$O$2441,($B$4+O1350*($B$5-1))/($B$3-1)),0)</f>
        <v/>
      </c>
      <c r="Q1350" s="16">
        <f>IF(Occurrence!J1350&gt;0,_xlfn.PERCENTILE.INC(Occurrence!$I$2:$I$2441,($B$6+O1350*($B$7-1))/($B$3-1)),0)</f>
        <v/>
      </c>
      <c r="R1350" s="16">
        <f>IF(Occurrence!J1350&gt;0,Occurrence!J1350/Q1350,0)</f>
        <v/>
      </c>
      <c r="S1350" s="9">
        <f>IF(Occurrence!J1350&gt;0,P1350*R1350,0)</f>
        <v/>
      </c>
      <c r="T1350" s="24">
        <f>IF(Occurrence!K1350&gt;0,COUNTIFS(Occurrence!$K$2:$K$2441,"&gt;0",Occurrence!$K$2:$K$2441,"&lt;="&amp;Occurrence!K1350)/($B$9+1),0)</f>
        <v/>
      </c>
      <c r="U1350" s="16">
        <f>IF(Occurrence!K1350&gt;0,_xlfn.PERCENTILE.INC(Data!$O$2:$O$2441,($B$4+T1350*($B$5-1))/($B$3-1)),0)</f>
        <v/>
      </c>
      <c r="V1350" s="16">
        <f>IF(Occurrence!K1350&gt;0,_xlfn.PERCENTILE.INC(Occurrence!$I$2:$I$2441,($B$6+T1350*($B$7-1))/($B$3-1)),0)</f>
        <v/>
      </c>
      <c r="W1350" s="16">
        <f>IF(Occurrence!K1350&gt;0,Occurrence!K1350/V1350,0)</f>
        <v/>
      </c>
      <c r="X1350" s="9">
        <f>IF(Occurrence!K1350&gt;0,U1350*W1350,0)</f>
        <v/>
      </c>
      <c r="Y1350" s="24">
        <f>COUNTIF(Data!$X$2:$X$2441,"&lt;="&amp;Data!X1350)/($B$3+1)</f>
        <v/>
      </c>
      <c r="Z1350" s="16">
        <f>_xlfn.PERCENTILE.INC(Data!$U$2:$U$2441,Y1350)</f>
        <v/>
      </c>
      <c r="AA1350" s="16">
        <f>_xlfn.PERCENTILE.INC(Data!$V$2:$V$2441,Y1350)</f>
        <v/>
      </c>
      <c r="AB1350" s="16">
        <f>Data!X1350-AA1350</f>
        <v/>
      </c>
      <c r="AC1350" s="9">
        <f>Z1350+AB1350</f>
        <v/>
      </c>
      <c r="AD1350" s="24">
        <f>COUNTIF(Data!$Y$2:$Y$2441,"&lt;="&amp;Data!Y1350)/($B$3+1)</f>
        <v/>
      </c>
      <c r="AE1350" s="16">
        <f>_xlfn.PERCENTILE.INC(Data!$U$2:$U$2441,AD1350)</f>
        <v/>
      </c>
      <c r="AF1350" s="16">
        <f>_xlfn.PERCENTILE.INC(Data!$V$2:$V$2441,AD1350)</f>
        <v/>
      </c>
      <c r="AG1350" s="16">
        <f>Data!Y1350-AF1350</f>
        <v/>
      </c>
      <c r="AH1350" s="9">
        <f>AE1350+AG1350</f>
        <v/>
      </c>
    </row>
    <row r="1351">
      <c r="N1351" s="14">
        <f>Data!A1351</f>
        <v/>
      </c>
      <c r="O1351" s="24">
        <f>IF(Occurrence!J1351&gt;0,COUNTIFS(Occurrence!$J$2:$J$2441,"&gt;0",Occurrence!$J$2:$J$2441,"&lt;="&amp;Occurrence!J1351)/($B$8+1),0)</f>
        <v/>
      </c>
      <c r="P1351" s="16">
        <f>IF(Occurrence!J1351&gt;0,_xlfn.PERCENTILE.INC(Data!$O$2:$O$2441,($B$4+O1351*($B$5-1))/($B$3-1)),0)</f>
        <v/>
      </c>
      <c r="Q1351" s="16">
        <f>IF(Occurrence!J1351&gt;0,_xlfn.PERCENTILE.INC(Occurrence!$I$2:$I$2441,($B$6+O1351*($B$7-1))/($B$3-1)),0)</f>
        <v/>
      </c>
      <c r="R1351" s="16">
        <f>IF(Occurrence!J1351&gt;0,Occurrence!J1351/Q1351,0)</f>
        <v/>
      </c>
      <c r="S1351" s="9">
        <f>IF(Occurrence!J1351&gt;0,P1351*R1351,0)</f>
        <v/>
      </c>
      <c r="T1351" s="24">
        <f>IF(Occurrence!K1351&gt;0,COUNTIFS(Occurrence!$K$2:$K$2441,"&gt;0",Occurrence!$K$2:$K$2441,"&lt;="&amp;Occurrence!K1351)/($B$9+1),0)</f>
        <v/>
      </c>
      <c r="U1351" s="16">
        <f>IF(Occurrence!K1351&gt;0,_xlfn.PERCENTILE.INC(Data!$O$2:$O$2441,($B$4+T1351*($B$5-1))/($B$3-1)),0)</f>
        <v/>
      </c>
      <c r="V1351" s="16">
        <f>IF(Occurrence!K1351&gt;0,_xlfn.PERCENTILE.INC(Occurrence!$I$2:$I$2441,($B$6+T1351*($B$7-1))/($B$3-1)),0)</f>
        <v/>
      </c>
      <c r="W1351" s="16">
        <f>IF(Occurrence!K1351&gt;0,Occurrence!K1351/V1351,0)</f>
        <v/>
      </c>
      <c r="X1351" s="9">
        <f>IF(Occurrence!K1351&gt;0,U1351*W1351,0)</f>
        <v/>
      </c>
      <c r="Y1351" s="24">
        <f>COUNTIF(Data!$X$2:$X$2441,"&lt;="&amp;Data!X1351)/($B$3+1)</f>
        <v/>
      </c>
      <c r="Z1351" s="16">
        <f>_xlfn.PERCENTILE.INC(Data!$U$2:$U$2441,Y1351)</f>
        <v/>
      </c>
      <c r="AA1351" s="16">
        <f>_xlfn.PERCENTILE.INC(Data!$V$2:$V$2441,Y1351)</f>
        <v/>
      </c>
      <c r="AB1351" s="16">
        <f>Data!X1351-AA1351</f>
        <v/>
      </c>
      <c r="AC1351" s="9">
        <f>Z1351+AB1351</f>
        <v/>
      </c>
      <c r="AD1351" s="24">
        <f>COUNTIF(Data!$Y$2:$Y$2441,"&lt;="&amp;Data!Y1351)/($B$3+1)</f>
        <v/>
      </c>
      <c r="AE1351" s="16">
        <f>_xlfn.PERCENTILE.INC(Data!$U$2:$U$2441,AD1351)</f>
        <v/>
      </c>
      <c r="AF1351" s="16">
        <f>_xlfn.PERCENTILE.INC(Data!$V$2:$V$2441,AD1351)</f>
        <v/>
      </c>
      <c r="AG1351" s="16">
        <f>Data!Y1351-AF1351</f>
        <v/>
      </c>
      <c r="AH1351" s="9">
        <f>AE1351+AG1351</f>
        <v/>
      </c>
    </row>
    <row r="1352">
      <c r="N1352" s="14">
        <f>Data!A1352</f>
        <v/>
      </c>
      <c r="O1352" s="24">
        <f>IF(Occurrence!J1352&gt;0,COUNTIFS(Occurrence!$J$2:$J$2441,"&gt;0",Occurrence!$J$2:$J$2441,"&lt;="&amp;Occurrence!J1352)/($B$8+1),0)</f>
        <v/>
      </c>
      <c r="P1352" s="16">
        <f>IF(Occurrence!J1352&gt;0,_xlfn.PERCENTILE.INC(Data!$O$2:$O$2441,($B$4+O1352*($B$5-1))/($B$3-1)),0)</f>
        <v/>
      </c>
      <c r="Q1352" s="16">
        <f>IF(Occurrence!J1352&gt;0,_xlfn.PERCENTILE.INC(Occurrence!$I$2:$I$2441,($B$6+O1352*($B$7-1))/($B$3-1)),0)</f>
        <v/>
      </c>
      <c r="R1352" s="16">
        <f>IF(Occurrence!J1352&gt;0,Occurrence!J1352/Q1352,0)</f>
        <v/>
      </c>
      <c r="S1352" s="9">
        <f>IF(Occurrence!J1352&gt;0,P1352*R1352,0)</f>
        <v/>
      </c>
      <c r="T1352" s="24">
        <f>IF(Occurrence!K1352&gt;0,COUNTIFS(Occurrence!$K$2:$K$2441,"&gt;0",Occurrence!$K$2:$K$2441,"&lt;="&amp;Occurrence!K1352)/($B$9+1),0)</f>
        <v/>
      </c>
      <c r="U1352" s="16">
        <f>IF(Occurrence!K1352&gt;0,_xlfn.PERCENTILE.INC(Data!$O$2:$O$2441,($B$4+T1352*($B$5-1))/($B$3-1)),0)</f>
        <v/>
      </c>
      <c r="V1352" s="16">
        <f>IF(Occurrence!K1352&gt;0,_xlfn.PERCENTILE.INC(Occurrence!$I$2:$I$2441,($B$6+T1352*($B$7-1))/($B$3-1)),0)</f>
        <v/>
      </c>
      <c r="W1352" s="16">
        <f>IF(Occurrence!K1352&gt;0,Occurrence!K1352/V1352,0)</f>
        <v/>
      </c>
      <c r="X1352" s="9">
        <f>IF(Occurrence!K1352&gt;0,U1352*W1352,0)</f>
        <v/>
      </c>
      <c r="Y1352" s="24">
        <f>COUNTIF(Data!$X$2:$X$2441,"&lt;="&amp;Data!X1352)/($B$3+1)</f>
        <v/>
      </c>
      <c r="Z1352" s="16">
        <f>_xlfn.PERCENTILE.INC(Data!$U$2:$U$2441,Y1352)</f>
        <v/>
      </c>
      <c r="AA1352" s="16">
        <f>_xlfn.PERCENTILE.INC(Data!$V$2:$V$2441,Y1352)</f>
        <v/>
      </c>
      <c r="AB1352" s="16">
        <f>Data!X1352-AA1352</f>
        <v/>
      </c>
      <c r="AC1352" s="9">
        <f>Z1352+AB1352</f>
        <v/>
      </c>
      <c r="AD1352" s="24">
        <f>COUNTIF(Data!$Y$2:$Y$2441,"&lt;="&amp;Data!Y1352)/($B$3+1)</f>
        <v/>
      </c>
      <c r="AE1352" s="16">
        <f>_xlfn.PERCENTILE.INC(Data!$U$2:$U$2441,AD1352)</f>
        <v/>
      </c>
      <c r="AF1352" s="16">
        <f>_xlfn.PERCENTILE.INC(Data!$V$2:$V$2441,AD1352)</f>
        <v/>
      </c>
      <c r="AG1352" s="16">
        <f>Data!Y1352-AF1352</f>
        <v/>
      </c>
      <c r="AH1352" s="9">
        <f>AE1352+AG1352</f>
        <v/>
      </c>
    </row>
    <row r="1353">
      <c r="N1353" s="14">
        <f>Data!A1353</f>
        <v/>
      </c>
      <c r="O1353" s="24">
        <f>IF(Occurrence!J1353&gt;0,COUNTIFS(Occurrence!$J$2:$J$2441,"&gt;0",Occurrence!$J$2:$J$2441,"&lt;="&amp;Occurrence!J1353)/($B$8+1),0)</f>
        <v/>
      </c>
      <c r="P1353" s="16">
        <f>IF(Occurrence!J1353&gt;0,_xlfn.PERCENTILE.INC(Data!$O$2:$O$2441,($B$4+O1353*($B$5-1))/($B$3-1)),0)</f>
        <v/>
      </c>
      <c r="Q1353" s="16">
        <f>IF(Occurrence!J1353&gt;0,_xlfn.PERCENTILE.INC(Occurrence!$I$2:$I$2441,($B$6+O1353*($B$7-1))/($B$3-1)),0)</f>
        <v/>
      </c>
      <c r="R1353" s="16">
        <f>IF(Occurrence!J1353&gt;0,Occurrence!J1353/Q1353,0)</f>
        <v/>
      </c>
      <c r="S1353" s="9">
        <f>IF(Occurrence!J1353&gt;0,P1353*R1353,0)</f>
        <v/>
      </c>
      <c r="T1353" s="24">
        <f>IF(Occurrence!K1353&gt;0,COUNTIFS(Occurrence!$K$2:$K$2441,"&gt;0",Occurrence!$K$2:$K$2441,"&lt;="&amp;Occurrence!K1353)/($B$9+1),0)</f>
        <v/>
      </c>
      <c r="U1353" s="16">
        <f>IF(Occurrence!K1353&gt;0,_xlfn.PERCENTILE.INC(Data!$O$2:$O$2441,($B$4+T1353*($B$5-1))/($B$3-1)),0)</f>
        <v/>
      </c>
      <c r="V1353" s="16">
        <f>IF(Occurrence!K1353&gt;0,_xlfn.PERCENTILE.INC(Occurrence!$I$2:$I$2441,($B$6+T1353*($B$7-1))/($B$3-1)),0)</f>
        <v/>
      </c>
      <c r="W1353" s="16">
        <f>IF(Occurrence!K1353&gt;0,Occurrence!K1353/V1353,0)</f>
        <v/>
      </c>
      <c r="X1353" s="9">
        <f>IF(Occurrence!K1353&gt;0,U1353*W1353,0)</f>
        <v/>
      </c>
      <c r="Y1353" s="24">
        <f>COUNTIF(Data!$X$2:$X$2441,"&lt;="&amp;Data!X1353)/($B$3+1)</f>
        <v/>
      </c>
      <c r="Z1353" s="16">
        <f>_xlfn.PERCENTILE.INC(Data!$U$2:$U$2441,Y1353)</f>
        <v/>
      </c>
      <c r="AA1353" s="16">
        <f>_xlfn.PERCENTILE.INC(Data!$V$2:$V$2441,Y1353)</f>
        <v/>
      </c>
      <c r="AB1353" s="16">
        <f>Data!X1353-AA1353</f>
        <v/>
      </c>
      <c r="AC1353" s="9">
        <f>Z1353+AB1353</f>
        <v/>
      </c>
      <c r="AD1353" s="24">
        <f>COUNTIF(Data!$Y$2:$Y$2441,"&lt;="&amp;Data!Y1353)/($B$3+1)</f>
        <v/>
      </c>
      <c r="AE1353" s="16">
        <f>_xlfn.PERCENTILE.INC(Data!$U$2:$U$2441,AD1353)</f>
        <v/>
      </c>
      <c r="AF1353" s="16">
        <f>_xlfn.PERCENTILE.INC(Data!$V$2:$V$2441,AD1353)</f>
        <v/>
      </c>
      <c r="AG1353" s="16">
        <f>Data!Y1353-AF1353</f>
        <v/>
      </c>
      <c r="AH1353" s="9">
        <f>AE1353+AG1353</f>
        <v/>
      </c>
    </row>
    <row r="1354">
      <c r="N1354" s="14">
        <f>Data!A1354</f>
        <v/>
      </c>
      <c r="O1354" s="24">
        <f>IF(Occurrence!J1354&gt;0,COUNTIFS(Occurrence!$J$2:$J$2441,"&gt;0",Occurrence!$J$2:$J$2441,"&lt;="&amp;Occurrence!J1354)/($B$8+1),0)</f>
        <v/>
      </c>
      <c r="P1354" s="16">
        <f>IF(Occurrence!J1354&gt;0,_xlfn.PERCENTILE.INC(Data!$O$2:$O$2441,($B$4+O1354*($B$5-1))/($B$3-1)),0)</f>
        <v/>
      </c>
      <c r="Q1354" s="16">
        <f>IF(Occurrence!J1354&gt;0,_xlfn.PERCENTILE.INC(Occurrence!$I$2:$I$2441,($B$6+O1354*($B$7-1))/($B$3-1)),0)</f>
        <v/>
      </c>
      <c r="R1354" s="16">
        <f>IF(Occurrence!J1354&gt;0,Occurrence!J1354/Q1354,0)</f>
        <v/>
      </c>
      <c r="S1354" s="9">
        <f>IF(Occurrence!J1354&gt;0,P1354*R1354,0)</f>
        <v/>
      </c>
      <c r="T1354" s="24">
        <f>IF(Occurrence!K1354&gt;0,COUNTIFS(Occurrence!$K$2:$K$2441,"&gt;0",Occurrence!$K$2:$K$2441,"&lt;="&amp;Occurrence!K1354)/($B$9+1),0)</f>
        <v/>
      </c>
      <c r="U1354" s="16">
        <f>IF(Occurrence!K1354&gt;0,_xlfn.PERCENTILE.INC(Data!$O$2:$O$2441,($B$4+T1354*($B$5-1))/($B$3-1)),0)</f>
        <v/>
      </c>
      <c r="V1354" s="16">
        <f>IF(Occurrence!K1354&gt;0,_xlfn.PERCENTILE.INC(Occurrence!$I$2:$I$2441,($B$6+T1354*($B$7-1))/($B$3-1)),0)</f>
        <v/>
      </c>
      <c r="W1354" s="16">
        <f>IF(Occurrence!K1354&gt;0,Occurrence!K1354/V1354,0)</f>
        <v/>
      </c>
      <c r="X1354" s="9">
        <f>IF(Occurrence!K1354&gt;0,U1354*W1354,0)</f>
        <v/>
      </c>
      <c r="Y1354" s="24">
        <f>COUNTIF(Data!$X$2:$X$2441,"&lt;="&amp;Data!X1354)/($B$3+1)</f>
        <v/>
      </c>
      <c r="Z1354" s="16">
        <f>_xlfn.PERCENTILE.INC(Data!$U$2:$U$2441,Y1354)</f>
        <v/>
      </c>
      <c r="AA1354" s="16">
        <f>_xlfn.PERCENTILE.INC(Data!$V$2:$V$2441,Y1354)</f>
        <v/>
      </c>
      <c r="AB1354" s="16">
        <f>Data!X1354-AA1354</f>
        <v/>
      </c>
      <c r="AC1354" s="9">
        <f>Z1354+AB1354</f>
        <v/>
      </c>
      <c r="AD1354" s="24">
        <f>COUNTIF(Data!$Y$2:$Y$2441,"&lt;="&amp;Data!Y1354)/($B$3+1)</f>
        <v/>
      </c>
      <c r="AE1354" s="16">
        <f>_xlfn.PERCENTILE.INC(Data!$U$2:$U$2441,AD1354)</f>
        <v/>
      </c>
      <c r="AF1354" s="16">
        <f>_xlfn.PERCENTILE.INC(Data!$V$2:$V$2441,AD1354)</f>
        <v/>
      </c>
      <c r="AG1354" s="16">
        <f>Data!Y1354-AF1354</f>
        <v/>
      </c>
      <c r="AH1354" s="9">
        <f>AE1354+AG1354</f>
        <v/>
      </c>
    </row>
    <row r="1355">
      <c r="N1355" s="14">
        <f>Data!A1355</f>
        <v/>
      </c>
      <c r="O1355" s="24">
        <f>IF(Occurrence!J1355&gt;0,COUNTIFS(Occurrence!$J$2:$J$2441,"&gt;0",Occurrence!$J$2:$J$2441,"&lt;="&amp;Occurrence!J1355)/($B$8+1),0)</f>
        <v/>
      </c>
      <c r="P1355" s="16">
        <f>IF(Occurrence!J1355&gt;0,_xlfn.PERCENTILE.INC(Data!$O$2:$O$2441,($B$4+O1355*($B$5-1))/($B$3-1)),0)</f>
        <v/>
      </c>
      <c r="Q1355" s="16">
        <f>IF(Occurrence!J1355&gt;0,_xlfn.PERCENTILE.INC(Occurrence!$I$2:$I$2441,($B$6+O1355*($B$7-1))/($B$3-1)),0)</f>
        <v/>
      </c>
      <c r="R1355" s="16">
        <f>IF(Occurrence!J1355&gt;0,Occurrence!J1355/Q1355,0)</f>
        <v/>
      </c>
      <c r="S1355" s="9">
        <f>IF(Occurrence!J1355&gt;0,P1355*R1355,0)</f>
        <v/>
      </c>
      <c r="T1355" s="24">
        <f>IF(Occurrence!K1355&gt;0,COUNTIFS(Occurrence!$K$2:$K$2441,"&gt;0",Occurrence!$K$2:$K$2441,"&lt;="&amp;Occurrence!K1355)/($B$9+1),0)</f>
        <v/>
      </c>
      <c r="U1355" s="16">
        <f>IF(Occurrence!K1355&gt;0,_xlfn.PERCENTILE.INC(Data!$O$2:$O$2441,($B$4+T1355*($B$5-1))/($B$3-1)),0)</f>
        <v/>
      </c>
      <c r="V1355" s="16">
        <f>IF(Occurrence!K1355&gt;0,_xlfn.PERCENTILE.INC(Occurrence!$I$2:$I$2441,($B$6+T1355*($B$7-1))/($B$3-1)),0)</f>
        <v/>
      </c>
      <c r="W1355" s="16">
        <f>IF(Occurrence!K1355&gt;0,Occurrence!K1355/V1355,0)</f>
        <v/>
      </c>
      <c r="X1355" s="9">
        <f>IF(Occurrence!K1355&gt;0,U1355*W1355,0)</f>
        <v/>
      </c>
      <c r="Y1355" s="24">
        <f>COUNTIF(Data!$X$2:$X$2441,"&lt;="&amp;Data!X1355)/($B$3+1)</f>
        <v/>
      </c>
      <c r="Z1355" s="16">
        <f>_xlfn.PERCENTILE.INC(Data!$U$2:$U$2441,Y1355)</f>
        <v/>
      </c>
      <c r="AA1355" s="16">
        <f>_xlfn.PERCENTILE.INC(Data!$V$2:$V$2441,Y1355)</f>
        <v/>
      </c>
      <c r="AB1355" s="16">
        <f>Data!X1355-AA1355</f>
        <v/>
      </c>
      <c r="AC1355" s="9">
        <f>Z1355+AB1355</f>
        <v/>
      </c>
      <c r="AD1355" s="24">
        <f>COUNTIF(Data!$Y$2:$Y$2441,"&lt;="&amp;Data!Y1355)/($B$3+1)</f>
        <v/>
      </c>
      <c r="AE1355" s="16">
        <f>_xlfn.PERCENTILE.INC(Data!$U$2:$U$2441,AD1355)</f>
        <v/>
      </c>
      <c r="AF1355" s="16">
        <f>_xlfn.PERCENTILE.INC(Data!$V$2:$V$2441,AD1355)</f>
        <v/>
      </c>
      <c r="AG1355" s="16">
        <f>Data!Y1355-AF1355</f>
        <v/>
      </c>
      <c r="AH1355" s="9">
        <f>AE1355+AG1355</f>
        <v/>
      </c>
    </row>
    <row r="1356">
      <c r="N1356" s="14">
        <f>Data!A1356</f>
        <v/>
      </c>
      <c r="O1356" s="24">
        <f>IF(Occurrence!J1356&gt;0,COUNTIFS(Occurrence!$J$2:$J$2441,"&gt;0",Occurrence!$J$2:$J$2441,"&lt;="&amp;Occurrence!J1356)/($B$8+1),0)</f>
        <v/>
      </c>
      <c r="P1356" s="16">
        <f>IF(Occurrence!J1356&gt;0,_xlfn.PERCENTILE.INC(Data!$O$2:$O$2441,($B$4+O1356*($B$5-1))/($B$3-1)),0)</f>
        <v/>
      </c>
      <c r="Q1356" s="16">
        <f>IF(Occurrence!J1356&gt;0,_xlfn.PERCENTILE.INC(Occurrence!$I$2:$I$2441,($B$6+O1356*($B$7-1))/($B$3-1)),0)</f>
        <v/>
      </c>
      <c r="R1356" s="16">
        <f>IF(Occurrence!J1356&gt;0,Occurrence!J1356/Q1356,0)</f>
        <v/>
      </c>
      <c r="S1356" s="9">
        <f>IF(Occurrence!J1356&gt;0,P1356*R1356,0)</f>
        <v/>
      </c>
      <c r="T1356" s="24">
        <f>IF(Occurrence!K1356&gt;0,COUNTIFS(Occurrence!$K$2:$K$2441,"&gt;0",Occurrence!$K$2:$K$2441,"&lt;="&amp;Occurrence!K1356)/($B$9+1),0)</f>
        <v/>
      </c>
      <c r="U1356" s="16">
        <f>IF(Occurrence!K1356&gt;0,_xlfn.PERCENTILE.INC(Data!$O$2:$O$2441,($B$4+T1356*($B$5-1))/($B$3-1)),0)</f>
        <v/>
      </c>
      <c r="V1356" s="16">
        <f>IF(Occurrence!K1356&gt;0,_xlfn.PERCENTILE.INC(Occurrence!$I$2:$I$2441,($B$6+T1356*($B$7-1))/($B$3-1)),0)</f>
        <v/>
      </c>
      <c r="W1356" s="16">
        <f>IF(Occurrence!K1356&gt;0,Occurrence!K1356/V1356,0)</f>
        <v/>
      </c>
      <c r="X1356" s="9">
        <f>IF(Occurrence!K1356&gt;0,U1356*W1356,0)</f>
        <v/>
      </c>
      <c r="Y1356" s="24">
        <f>COUNTIF(Data!$X$2:$X$2441,"&lt;="&amp;Data!X1356)/($B$3+1)</f>
        <v/>
      </c>
      <c r="Z1356" s="16">
        <f>_xlfn.PERCENTILE.INC(Data!$U$2:$U$2441,Y1356)</f>
        <v/>
      </c>
      <c r="AA1356" s="16">
        <f>_xlfn.PERCENTILE.INC(Data!$V$2:$V$2441,Y1356)</f>
        <v/>
      </c>
      <c r="AB1356" s="16">
        <f>Data!X1356-AA1356</f>
        <v/>
      </c>
      <c r="AC1356" s="9">
        <f>Z1356+AB1356</f>
        <v/>
      </c>
      <c r="AD1356" s="24">
        <f>COUNTIF(Data!$Y$2:$Y$2441,"&lt;="&amp;Data!Y1356)/($B$3+1)</f>
        <v/>
      </c>
      <c r="AE1356" s="16">
        <f>_xlfn.PERCENTILE.INC(Data!$U$2:$U$2441,AD1356)</f>
        <v/>
      </c>
      <c r="AF1356" s="16">
        <f>_xlfn.PERCENTILE.INC(Data!$V$2:$V$2441,AD1356)</f>
        <v/>
      </c>
      <c r="AG1356" s="16">
        <f>Data!Y1356-AF1356</f>
        <v/>
      </c>
      <c r="AH1356" s="9">
        <f>AE1356+AG1356</f>
        <v/>
      </c>
    </row>
    <row r="1357">
      <c r="N1357" s="14">
        <f>Data!A1357</f>
        <v/>
      </c>
      <c r="O1357" s="24">
        <f>IF(Occurrence!J1357&gt;0,COUNTIFS(Occurrence!$J$2:$J$2441,"&gt;0",Occurrence!$J$2:$J$2441,"&lt;="&amp;Occurrence!J1357)/($B$8+1),0)</f>
        <v/>
      </c>
      <c r="P1357" s="16">
        <f>IF(Occurrence!J1357&gt;0,_xlfn.PERCENTILE.INC(Data!$O$2:$O$2441,($B$4+O1357*($B$5-1))/($B$3-1)),0)</f>
        <v/>
      </c>
      <c r="Q1357" s="16">
        <f>IF(Occurrence!J1357&gt;0,_xlfn.PERCENTILE.INC(Occurrence!$I$2:$I$2441,($B$6+O1357*($B$7-1))/($B$3-1)),0)</f>
        <v/>
      </c>
      <c r="R1357" s="16">
        <f>IF(Occurrence!J1357&gt;0,Occurrence!J1357/Q1357,0)</f>
        <v/>
      </c>
      <c r="S1357" s="9">
        <f>IF(Occurrence!J1357&gt;0,P1357*R1357,0)</f>
        <v/>
      </c>
      <c r="T1357" s="24">
        <f>IF(Occurrence!K1357&gt;0,COUNTIFS(Occurrence!$K$2:$K$2441,"&gt;0",Occurrence!$K$2:$K$2441,"&lt;="&amp;Occurrence!K1357)/($B$9+1),0)</f>
        <v/>
      </c>
      <c r="U1357" s="16">
        <f>IF(Occurrence!K1357&gt;0,_xlfn.PERCENTILE.INC(Data!$O$2:$O$2441,($B$4+T1357*($B$5-1))/($B$3-1)),0)</f>
        <v/>
      </c>
      <c r="V1357" s="16">
        <f>IF(Occurrence!K1357&gt;0,_xlfn.PERCENTILE.INC(Occurrence!$I$2:$I$2441,($B$6+T1357*($B$7-1))/($B$3-1)),0)</f>
        <v/>
      </c>
      <c r="W1357" s="16">
        <f>IF(Occurrence!K1357&gt;0,Occurrence!K1357/V1357,0)</f>
        <v/>
      </c>
      <c r="X1357" s="9">
        <f>IF(Occurrence!K1357&gt;0,U1357*W1357,0)</f>
        <v/>
      </c>
      <c r="Y1357" s="24">
        <f>COUNTIF(Data!$X$2:$X$2441,"&lt;="&amp;Data!X1357)/($B$3+1)</f>
        <v/>
      </c>
      <c r="Z1357" s="16">
        <f>_xlfn.PERCENTILE.INC(Data!$U$2:$U$2441,Y1357)</f>
        <v/>
      </c>
      <c r="AA1357" s="16">
        <f>_xlfn.PERCENTILE.INC(Data!$V$2:$V$2441,Y1357)</f>
        <v/>
      </c>
      <c r="AB1357" s="16">
        <f>Data!X1357-AA1357</f>
        <v/>
      </c>
      <c r="AC1357" s="9">
        <f>Z1357+AB1357</f>
        <v/>
      </c>
      <c r="AD1357" s="24">
        <f>COUNTIF(Data!$Y$2:$Y$2441,"&lt;="&amp;Data!Y1357)/($B$3+1)</f>
        <v/>
      </c>
      <c r="AE1357" s="16">
        <f>_xlfn.PERCENTILE.INC(Data!$U$2:$U$2441,AD1357)</f>
        <v/>
      </c>
      <c r="AF1357" s="16">
        <f>_xlfn.PERCENTILE.INC(Data!$V$2:$V$2441,AD1357)</f>
        <v/>
      </c>
      <c r="AG1357" s="16">
        <f>Data!Y1357-AF1357</f>
        <v/>
      </c>
      <c r="AH1357" s="9">
        <f>AE1357+AG1357</f>
        <v/>
      </c>
    </row>
    <row r="1358">
      <c r="N1358" s="14">
        <f>Data!A1358</f>
        <v/>
      </c>
      <c r="O1358" s="24">
        <f>IF(Occurrence!J1358&gt;0,COUNTIFS(Occurrence!$J$2:$J$2441,"&gt;0",Occurrence!$J$2:$J$2441,"&lt;="&amp;Occurrence!J1358)/($B$8+1),0)</f>
        <v/>
      </c>
      <c r="P1358" s="16">
        <f>IF(Occurrence!J1358&gt;0,_xlfn.PERCENTILE.INC(Data!$O$2:$O$2441,($B$4+O1358*($B$5-1))/($B$3-1)),0)</f>
        <v/>
      </c>
      <c r="Q1358" s="16">
        <f>IF(Occurrence!J1358&gt;0,_xlfn.PERCENTILE.INC(Occurrence!$I$2:$I$2441,($B$6+O1358*($B$7-1))/($B$3-1)),0)</f>
        <v/>
      </c>
      <c r="R1358" s="16">
        <f>IF(Occurrence!J1358&gt;0,Occurrence!J1358/Q1358,0)</f>
        <v/>
      </c>
      <c r="S1358" s="9">
        <f>IF(Occurrence!J1358&gt;0,P1358*R1358,0)</f>
        <v/>
      </c>
      <c r="T1358" s="24">
        <f>IF(Occurrence!K1358&gt;0,COUNTIFS(Occurrence!$K$2:$K$2441,"&gt;0",Occurrence!$K$2:$K$2441,"&lt;="&amp;Occurrence!K1358)/($B$9+1),0)</f>
        <v/>
      </c>
      <c r="U1358" s="16">
        <f>IF(Occurrence!K1358&gt;0,_xlfn.PERCENTILE.INC(Data!$O$2:$O$2441,($B$4+T1358*($B$5-1))/($B$3-1)),0)</f>
        <v/>
      </c>
      <c r="V1358" s="16">
        <f>IF(Occurrence!K1358&gt;0,_xlfn.PERCENTILE.INC(Occurrence!$I$2:$I$2441,($B$6+T1358*($B$7-1))/($B$3-1)),0)</f>
        <v/>
      </c>
      <c r="W1358" s="16">
        <f>IF(Occurrence!K1358&gt;0,Occurrence!K1358/V1358,0)</f>
        <v/>
      </c>
      <c r="X1358" s="9">
        <f>IF(Occurrence!K1358&gt;0,U1358*W1358,0)</f>
        <v/>
      </c>
      <c r="Y1358" s="24">
        <f>COUNTIF(Data!$X$2:$X$2441,"&lt;="&amp;Data!X1358)/($B$3+1)</f>
        <v/>
      </c>
      <c r="Z1358" s="16">
        <f>_xlfn.PERCENTILE.INC(Data!$U$2:$U$2441,Y1358)</f>
        <v/>
      </c>
      <c r="AA1358" s="16">
        <f>_xlfn.PERCENTILE.INC(Data!$V$2:$V$2441,Y1358)</f>
        <v/>
      </c>
      <c r="AB1358" s="16">
        <f>Data!X1358-AA1358</f>
        <v/>
      </c>
      <c r="AC1358" s="9">
        <f>Z1358+AB1358</f>
        <v/>
      </c>
      <c r="AD1358" s="24">
        <f>COUNTIF(Data!$Y$2:$Y$2441,"&lt;="&amp;Data!Y1358)/($B$3+1)</f>
        <v/>
      </c>
      <c r="AE1358" s="16">
        <f>_xlfn.PERCENTILE.INC(Data!$U$2:$U$2441,AD1358)</f>
        <v/>
      </c>
      <c r="AF1358" s="16">
        <f>_xlfn.PERCENTILE.INC(Data!$V$2:$V$2441,AD1358)</f>
        <v/>
      </c>
      <c r="AG1358" s="16">
        <f>Data!Y1358-AF1358</f>
        <v/>
      </c>
      <c r="AH1358" s="9">
        <f>AE1358+AG1358</f>
        <v/>
      </c>
    </row>
    <row r="1359">
      <c r="N1359" s="14">
        <f>Data!A1359</f>
        <v/>
      </c>
      <c r="O1359" s="24">
        <f>IF(Occurrence!J1359&gt;0,COUNTIFS(Occurrence!$J$2:$J$2441,"&gt;0",Occurrence!$J$2:$J$2441,"&lt;="&amp;Occurrence!J1359)/($B$8+1),0)</f>
        <v/>
      </c>
      <c r="P1359" s="16">
        <f>IF(Occurrence!J1359&gt;0,_xlfn.PERCENTILE.INC(Data!$O$2:$O$2441,($B$4+O1359*($B$5-1))/($B$3-1)),0)</f>
        <v/>
      </c>
      <c r="Q1359" s="16">
        <f>IF(Occurrence!J1359&gt;0,_xlfn.PERCENTILE.INC(Occurrence!$I$2:$I$2441,($B$6+O1359*($B$7-1))/($B$3-1)),0)</f>
        <v/>
      </c>
      <c r="R1359" s="16">
        <f>IF(Occurrence!J1359&gt;0,Occurrence!J1359/Q1359,0)</f>
        <v/>
      </c>
      <c r="S1359" s="9">
        <f>IF(Occurrence!J1359&gt;0,P1359*R1359,0)</f>
        <v/>
      </c>
      <c r="T1359" s="24">
        <f>IF(Occurrence!K1359&gt;0,COUNTIFS(Occurrence!$K$2:$K$2441,"&gt;0",Occurrence!$K$2:$K$2441,"&lt;="&amp;Occurrence!K1359)/($B$9+1),0)</f>
        <v/>
      </c>
      <c r="U1359" s="16">
        <f>IF(Occurrence!K1359&gt;0,_xlfn.PERCENTILE.INC(Data!$O$2:$O$2441,($B$4+T1359*($B$5-1))/($B$3-1)),0)</f>
        <v/>
      </c>
      <c r="V1359" s="16">
        <f>IF(Occurrence!K1359&gt;0,_xlfn.PERCENTILE.INC(Occurrence!$I$2:$I$2441,($B$6+T1359*($B$7-1))/($B$3-1)),0)</f>
        <v/>
      </c>
      <c r="W1359" s="16">
        <f>IF(Occurrence!K1359&gt;0,Occurrence!K1359/V1359,0)</f>
        <v/>
      </c>
      <c r="X1359" s="9">
        <f>IF(Occurrence!K1359&gt;0,U1359*W1359,0)</f>
        <v/>
      </c>
      <c r="Y1359" s="24">
        <f>COUNTIF(Data!$X$2:$X$2441,"&lt;="&amp;Data!X1359)/($B$3+1)</f>
        <v/>
      </c>
      <c r="Z1359" s="16">
        <f>_xlfn.PERCENTILE.INC(Data!$U$2:$U$2441,Y1359)</f>
        <v/>
      </c>
      <c r="AA1359" s="16">
        <f>_xlfn.PERCENTILE.INC(Data!$V$2:$V$2441,Y1359)</f>
        <v/>
      </c>
      <c r="AB1359" s="16">
        <f>Data!X1359-AA1359</f>
        <v/>
      </c>
      <c r="AC1359" s="9">
        <f>Z1359+AB1359</f>
        <v/>
      </c>
      <c r="AD1359" s="24">
        <f>COUNTIF(Data!$Y$2:$Y$2441,"&lt;="&amp;Data!Y1359)/($B$3+1)</f>
        <v/>
      </c>
      <c r="AE1359" s="16">
        <f>_xlfn.PERCENTILE.INC(Data!$U$2:$U$2441,AD1359)</f>
        <v/>
      </c>
      <c r="AF1359" s="16">
        <f>_xlfn.PERCENTILE.INC(Data!$V$2:$V$2441,AD1359)</f>
        <v/>
      </c>
      <c r="AG1359" s="16">
        <f>Data!Y1359-AF1359</f>
        <v/>
      </c>
      <c r="AH1359" s="9">
        <f>AE1359+AG1359</f>
        <v/>
      </c>
    </row>
    <row r="1360">
      <c r="N1360" s="14">
        <f>Data!A1360</f>
        <v/>
      </c>
      <c r="O1360" s="24">
        <f>IF(Occurrence!J1360&gt;0,COUNTIFS(Occurrence!$J$2:$J$2441,"&gt;0",Occurrence!$J$2:$J$2441,"&lt;="&amp;Occurrence!J1360)/($B$8+1),0)</f>
        <v/>
      </c>
      <c r="P1360" s="16">
        <f>IF(Occurrence!J1360&gt;0,_xlfn.PERCENTILE.INC(Data!$O$2:$O$2441,($B$4+O1360*($B$5-1))/($B$3-1)),0)</f>
        <v/>
      </c>
      <c r="Q1360" s="16">
        <f>IF(Occurrence!J1360&gt;0,_xlfn.PERCENTILE.INC(Occurrence!$I$2:$I$2441,($B$6+O1360*($B$7-1))/($B$3-1)),0)</f>
        <v/>
      </c>
      <c r="R1360" s="16">
        <f>IF(Occurrence!J1360&gt;0,Occurrence!J1360/Q1360,0)</f>
        <v/>
      </c>
      <c r="S1360" s="9">
        <f>IF(Occurrence!J1360&gt;0,P1360*R1360,0)</f>
        <v/>
      </c>
      <c r="T1360" s="24">
        <f>IF(Occurrence!K1360&gt;0,COUNTIFS(Occurrence!$K$2:$K$2441,"&gt;0",Occurrence!$K$2:$K$2441,"&lt;="&amp;Occurrence!K1360)/($B$9+1),0)</f>
        <v/>
      </c>
      <c r="U1360" s="16">
        <f>IF(Occurrence!K1360&gt;0,_xlfn.PERCENTILE.INC(Data!$O$2:$O$2441,($B$4+T1360*($B$5-1))/($B$3-1)),0)</f>
        <v/>
      </c>
      <c r="V1360" s="16">
        <f>IF(Occurrence!K1360&gt;0,_xlfn.PERCENTILE.INC(Occurrence!$I$2:$I$2441,($B$6+T1360*($B$7-1))/($B$3-1)),0)</f>
        <v/>
      </c>
      <c r="W1360" s="16">
        <f>IF(Occurrence!K1360&gt;0,Occurrence!K1360/V1360,0)</f>
        <v/>
      </c>
      <c r="X1360" s="9">
        <f>IF(Occurrence!K1360&gt;0,U1360*W1360,0)</f>
        <v/>
      </c>
      <c r="Y1360" s="24">
        <f>COUNTIF(Data!$X$2:$X$2441,"&lt;="&amp;Data!X1360)/($B$3+1)</f>
        <v/>
      </c>
      <c r="Z1360" s="16">
        <f>_xlfn.PERCENTILE.INC(Data!$U$2:$U$2441,Y1360)</f>
        <v/>
      </c>
      <c r="AA1360" s="16">
        <f>_xlfn.PERCENTILE.INC(Data!$V$2:$V$2441,Y1360)</f>
        <v/>
      </c>
      <c r="AB1360" s="16">
        <f>Data!X1360-AA1360</f>
        <v/>
      </c>
      <c r="AC1360" s="9">
        <f>Z1360+AB1360</f>
        <v/>
      </c>
      <c r="AD1360" s="24">
        <f>COUNTIF(Data!$Y$2:$Y$2441,"&lt;="&amp;Data!Y1360)/($B$3+1)</f>
        <v/>
      </c>
      <c r="AE1360" s="16">
        <f>_xlfn.PERCENTILE.INC(Data!$U$2:$U$2441,AD1360)</f>
        <v/>
      </c>
      <c r="AF1360" s="16">
        <f>_xlfn.PERCENTILE.INC(Data!$V$2:$V$2441,AD1360)</f>
        <v/>
      </c>
      <c r="AG1360" s="16">
        <f>Data!Y1360-AF1360</f>
        <v/>
      </c>
      <c r="AH1360" s="9">
        <f>AE1360+AG1360</f>
        <v/>
      </c>
    </row>
    <row r="1361">
      <c r="N1361" s="14">
        <f>Data!A1361</f>
        <v/>
      </c>
      <c r="O1361" s="24">
        <f>IF(Occurrence!J1361&gt;0,COUNTIFS(Occurrence!$J$2:$J$2441,"&gt;0",Occurrence!$J$2:$J$2441,"&lt;="&amp;Occurrence!J1361)/($B$8+1),0)</f>
        <v/>
      </c>
      <c r="P1361" s="16">
        <f>IF(Occurrence!J1361&gt;0,_xlfn.PERCENTILE.INC(Data!$O$2:$O$2441,($B$4+O1361*($B$5-1))/($B$3-1)),0)</f>
        <v/>
      </c>
      <c r="Q1361" s="16">
        <f>IF(Occurrence!J1361&gt;0,_xlfn.PERCENTILE.INC(Occurrence!$I$2:$I$2441,($B$6+O1361*($B$7-1))/($B$3-1)),0)</f>
        <v/>
      </c>
      <c r="R1361" s="16">
        <f>IF(Occurrence!J1361&gt;0,Occurrence!J1361/Q1361,0)</f>
        <v/>
      </c>
      <c r="S1361" s="9">
        <f>IF(Occurrence!J1361&gt;0,P1361*R1361,0)</f>
        <v/>
      </c>
      <c r="T1361" s="24">
        <f>IF(Occurrence!K1361&gt;0,COUNTIFS(Occurrence!$K$2:$K$2441,"&gt;0",Occurrence!$K$2:$K$2441,"&lt;="&amp;Occurrence!K1361)/($B$9+1),0)</f>
        <v/>
      </c>
      <c r="U1361" s="16">
        <f>IF(Occurrence!K1361&gt;0,_xlfn.PERCENTILE.INC(Data!$O$2:$O$2441,($B$4+T1361*($B$5-1))/($B$3-1)),0)</f>
        <v/>
      </c>
      <c r="V1361" s="16">
        <f>IF(Occurrence!K1361&gt;0,_xlfn.PERCENTILE.INC(Occurrence!$I$2:$I$2441,($B$6+T1361*($B$7-1))/($B$3-1)),0)</f>
        <v/>
      </c>
      <c r="W1361" s="16">
        <f>IF(Occurrence!K1361&gt;0,Occurrence!K1361/V1361,0)</f>
        <v/>
      </c>
      <c r="X1361" s="9">
        <f>IF(Occurrence!K1361&gt;0,U1361*W1361,0)</f>
        <v/>
      </c>
      <c r="Y1361" s="24">
        <f>COUNTIF(Data!$X$2:$X$2441,"&lt;="&amp;Data!X1361)/($B$3+1)</f>
        <v/>
      </c>
      <c r="Z1361" s="16">
        <f>_xlfn.PERCENTILE.INC(Data!$U$2:$U$2441,Y1361)</f>
        <v/>
      </c>
      <c r="AA1361" s="16">
        <f>_xlfn.PERCENTILE.INC(Data!$V$2:$V$2441,Y1361)</f>
        <v/>
      </c>
      <c r="AB1361" s="16">
        <f>Data!X1361-AA1361</f>
        <v/>
      </c>
      <c r="AC1361" s="9">
        <f>Z1361+AB1361</f>
        <v/>
      </c>
      <c r="AD1361" s="24">
        <f>COUNTIF(Data!$Y$2:$Y$2441,"&lt;="&amp;Data!Y1361)/($B$3+1)</f>
        <v/>
      </c>
      <c r="AE1361" s="16">
        <f>_xlfn.PERCENTILE.INC(Data!$U$2:$U$2441,AD1361)</f>
        <v/>
      </c>
      <c r="AF1361" s="16">
        <f>_xlfn.PERCENTILE.INC(Data!$V$2:$V$2441,AD1361)</f>
        <v/>
      </c>
      <c r="AG1361" s="16">
        <f>Data!Y1361-AF1361</f>
        <v/>
      </c>
      <c r="AH1361" s="9">
        <f>AE1361+AG1361</f>
        <v/>
      </c>
    </row>
    <row r="1362">
      <c r="N1362" s="14">
        <f>Data!A1362</f>
        <v/>
      </c>
      <c r="O1362" s="24">
        <f>IF(Occurrence!J1362&gt;0,COUNTIFS(Occurrence!$J$2:$J$2441,"&gt;0",Occurrence!$J$2:$J$2441,"&lt;="&amp;Occurrence!J1362)/($B$8+1),0)</f>
        <v/>
      </c>
      <c r="P1362" s="16">
        <f>IF(Occurrence!J1362&gt;0,_xlfn.PERCENTILE.INC(Data!$O$2:$O$2441,($B$4+O1362*($B$5-1))/($B$3-1)),0)</f>
        <v/>
      </c>
      <c r="Q1362" s="16">
        <f>IF(Occurrence!J1362&gt;0,_xlfn.PERCENTILE.INC(Occurrence!$I$2:$I$2441,($B$6+O1362*($B$7-1))/($B$3-1)),0)</f>
        <v/>
      </c>
      <c r="R1362" s="16">
        <f>IF(Occurrence!J1362&gt;0,Occurrence!J1362/Q1362,0)</f>
        <v/>
      </c>
      <c r="S1362" s="9">
        <f>IF(Occurrence!J1362&gt;0,P1362*R1362,0)</f>
        <v/>
      </c>
      <c r="T1362" s="24">
        <f>IF(Occurrence!K1362&gt;0,COUNTIFS(Occurrence!$K$2:$K$2441,"&gt;0",Occurrence!$K$2:$K$2441,"&lt;="&amp;Occurrence!K1362)/($B$9+1),0)</f>
        <v/>
      </c>
      <c r="U1362" s="16">
        <f>IF(Occurrence!K1362&gt;0,_xlfn.PERCENTILE.INC(Data!$O$2:$O$2441,($B$4+T1362*($B$5-1))/($B$3-1)),0)</f>
        <v/>
      </c>
      <c r="V1362" s="16">
        <f>IF(Occurrence!K1362&gt;0,_xlfn.PERCENTILE.INC(Occurrence!$I$2:$I$2441,($B$6+T1362*($B$7-1))/($B$3-1)),0)</f>
        <v/>
      </c>
      <c r="W1362" s="16">
        <f>IF(Occurrence!K1362&gt;0,Occurrence!K1362/V1362,0)</f>
        <v/>
      </c>
      <c r="X1362" s="9">
        <f>IF(Occurrence!K1362&gt;0,U1362*W1362,0)</f>
        <v/>
      </c>
      <c r="Y1362" s="24">
        <f>COUNTIF(Data!$X$2:$X$2441,"&lt;="&amp;Data!X1362)/($B$3+1)</f>
        <v/>
      </c>
      <c r="Z1362" s="16">
        <f>_xlfn.PERCENTILE.INC(Data!$U$2:$U$2441,Y1362)</f>
        <v/>
      </c>
      <c r="AA1362" s="16">
        <f>_xlfn.PERCENTILE.INC(Data!$V$2:$V$2441,Y1362)</f>
        <v/>
      </c>
      <c r="AB1362" s="16">
        <f>Data!X1362-AA1362</f>
        <v/>
      </c>
      <c r="AC1362" s="9">
        <f>Z1362+AB1362</f>
        <v/>
      </c>
      <c r="AD1362" s="24">
        <f>COUNTIF(Data!$Y$2:$Y$2441,"&lt;="&amp;Data!Y1362)/($B$3+1)</f>
        <v/>
      </c>
      <c r="AE1362" s="16">
        <f>_xlfn.PERCENTILE.INC(Data!$U$2:$U$2441,AD1362)</f>
        <v/>
      </c>
      <c r="AF1362" s="16">
        <f>_xlfn.PERCENTILE.INC(Data!$V$2:$V$2441,AD1362)</f>
        <v/>
      </c>
      <c r="AG1362" s="16">
        <f>Data!Y1362-AF1362</f>
        <v/>
      </c>
      <c r="AH1362" s="9">
        <f>AE1362+AG1362</f>
        <v/>
      </c>
    </row>
    <row r="1363">
      <c r="N1363" s="14">
        <f>Data!A1363</f>
        <v/>
      </c>
      <c r="O1363" s="24">
        <f>IF(Occurrence!J1363&gt;0,COUNTIFS(Occurrence!$J$2:$J$2441,"&gt;0",Occurrence!$J$2:$J$2441,"&lt;="&amp;Occurrence!J1363)/($B$8+1),0)</f>
        <v/>
      </c>
      <c r="P1363" s="16">
        <f>IF(Occurrence!J1363&gt;0,_xlfn.PERCENTILE.INC(Data!$O$2:$O$2441,($B$4+O1363*($B$5-1))/($B$3-1)),0)</f>
        <v/>
      </c>
      <c r="Q1363" s="16">
        <f>IF(Occurrence!J1363&gt;0,_xlfn.PERCENTILE.INC(Occurrence!$I$2:$I$2441,($B$6+O1363*($B$7-1))/($B$3-1)),0)</f>
        <v/>
      </c>
      <c r="R1363" s="16">
        <f>IF(Occurrence!J1363&gt;0,Occurrence!J1363/Q1363,0)</f>
        <v/>
      </c>
      <c r="S1363" s="9">
        <f>IF(Occurrence!J1363&gt;0,P1363*R1363,0)</f>
        <v/>
      </c>
      <c r="T1363" s="24">
        <f>IF(Occurrence!K1363&gt;0,COUNTIFS(Occurrence!$K$2:$K$2441,"&gt;0",Occurrence!$K$2:$K$2441,"&lt;="&amp;Occurrence!K1363)/($B$9+1),0)</f>
        <v/>
      </c>
      <c r="U1363" s="16">
        <f>IF(Occurrence!K1363&gt;0,_xlfn.PERCENTILE.INC(Data!$O$2:$O$2441,($B$4+T1363*($B$5-1))/($B$3-1)),0)</f>
        <v/>
      </c>
      <c r="V1363" s="16">
        <f>IF(Occurrence!K1363&gt;0,_xlfn.PERCENTILE.INC(Occurrence!$I$2:$I$2441,($B$6+T1363*($B$7-1))/($B$3-1)),0)</f>
        <v/>
      </c>
      <c r="W1363" s="16">
        <f>IF(Occurrence!K1363&gt;0,Occurrence!K1363/V1363,0)</f>
        <v/>
      </c>
      <c r="X1363" s="9">
        <f>IF(Occurrence!K1363&gt;0,U1363*W1363,0)</f>
        <v/>
      </c>
      <c r="Y1363" s="24">
        <f>COUNTIF(Data!$X$2:$X$2441,"&lt;="&amp;Data!X1363)/($B$3+1)</f>
        <v/>
      </c>
      <c r="Z1363" s="16">
        <f>_xlfn.PERCENTILE.INC(Data!$U$2:$U$2441,Y1363)</f>
        <v/>
      </c>
      <c r="AA1363" s="16">
        <f>_xlfn.PERCENTILE.INC(Data!$V$2:$V$2441,Y1363)</f>
        <v/>
      </c>
      <c r="AB1363" s="16">
        <f>Data!X1363-AA1363</f>
        <v/>
      </c>
      <c r="AC1363" s="9">
        <f>Z1363+AB1363</f>
        <v/>
      </c>
      <c r="AD1363" s="24">
        <f>COUNTIF(Data!$Y$2:$Y$2441,"&lt;="&amp;Data!Y1363)/($B$3+1)</f>
        <v/>
      </c>
      <c r="AE1363" s="16">
        <f>_xlfn.PERCENTILE.INC(Data!$U$2:$U$2441,AD1363)</f>
        <v/>
      </c>
      <c r="AF1363" s="16">
        <f>_xlfn.PERCENTILE.INC(Data!$V$2:$V$2441,AD1363)</f>
        <v/>
      </c>
      <c r="AG1363" s="16">
        <f>Data!Y1363-AF1363</f>
        <v/>
      </c>
      <c r="AH1363" s="9">
        <f>AE1363+AG1363</f>
        <v/>
      </c>
    </row>
    <row r="1364">
      <c r="N1364" s="14">
        <f>Data!A1364</f>
        <v/>
      </c>
      <c r="O1364" s="24">
        <f>IF(Occurrence!J1364&gt;0,COUNTIFS(Occurrence!$J$2:$J$2441,"&gt;0",Occurrence!$J$2:$J$2441,"&lt;="&amp;Occurrence!J1364)/($B$8+1),0)</f>
        <v/>
      </c>
      <c r="P1364" s="16">
        <f>IF(Occurrence!J1364&gt;0,_xlfn.PERCENTILE.INC(Data!$O$2:$O$2441,($B$4+O1364*($B$5-1))/($B$3-1)),0)</f>
        <v/>
      </c>
      <c r="Q1364" s="16">
        <f>IF(Occurrence!J1364&gt;0,_xlfn.PERCENTILE.INC(Occurrence!$I$2:$I$2441,($B$6+O1364*($B$7-1))/($B$3-1)),0)</f>
        <v/>
      </c>
      <c r="R1364" s="16">
        <f>IF(Occurrence!J1364&gt;0,Occurrence!J1364/Q1364,0)</f>
        <v/>
      </c>
      <c r="S1364" s="9">
        <f>IF(Occurrence!J1364&gt;0,P1364*R1364,0)</f>
        <v/>
      </c>
      <c r="T1364" s="24">
        <f>IF(Occurrence!K1364&gt;0,COUNTIFS(Occurrence!$K$2:$K$2441,"&gt;0",Occurrence!$K$2:$K$2441,"&lt;="&amp;Occurrence!K1364)/($B$9+1),0)</f>
        <v/>
      </c>
      <c r="U1364" s="16">
        <f>IF(Occurrence!K1364&gt;0,_xlfn.PERCENTILE.INC(Data!$O$2:$O$2441,($B$4+T1364*($B$5-1))/($B$3-1)),0)</f>
        <v/>
      </c>
      <c r="V1364" s="16">
        <f>IF(Occurrence!K1364&gt;0,_xlfn.PERCENTILE.INC(Occurrence!$I$2:$I$2441,($B$6+T1364*($B$7-1))/($B$3-1)),0)</f>
        <v/>
      </c>
      <c r="W1364" s="16">
        <f>IF(Occurrence!K1364&gt;0,Occurrence!K1364/V1364,0)</f>
        <v/>
      </c>
      <c r="X1364" s="9">
        <f>IF(Occurrence!K1364&gt;0,U1364*W1364,0)</f>
        <v/>
      </c>
      <c r="Y1364" s="24">
        <f>COUNTIF(Data!$X$2:$X$2441,"&lt;="&amp;Data!X1364)/($B$3+1)</f>
        <v/>
      </c>
      <c r="Z1364" s="16">
        <f>_xlfn.PERCENTILE.INC(Data!$U$2:$U$2441,Y1364)</f>
        <v/>
      </c>
      <c r="AA1364" s="16">
        <f>_xlfn.PERCENTILE.INC(Data!$V$2:$V$2441,Y1364)</f>
        <v/>
      </c>
      <c r="AB1364" s="16">
        <f>Data!X1364-AA1364</f>
        <v/>
      </c>
      <c r="AC1364" s="9">
        <f>Z1364+AB1364</f>
        <v/>
      </c>
      <c r="AD1364" s="24">
        <f>COUNTIF(Data!$Y$2:$Y$2441,"&lt;="&amp;Data!Y1364)/($B$3+1)</f>
        <v/>
      </c>
      <c r="AE1364" s="16">
        <f>_xlfn.PERCENTILE.INC(Data!$U$2:$U$2441,AD1364)</f>
        <v/>
      </c>
      <c r="AF1364" s="16">
        <f>_xlfn.PERCENTILE.INC(Data!$V$2:$V$2441,AD1364)</f>
        <v/>
      </c>
      <c r="AG1364" s="16">
        <f>Data!Y1364-AF1364</f>
        <v/>
      </c>
      <c r="AH1364" s="9">
        <f>AE1364+AG1364</f>
        <v/>
      </c>
    </row>
    <row r="1365">
      <c r="N1365" s="14">
        <f>Data!A1365</f>
        <v/>
      </c>
      <c r="O1365" s="24">
        <f>IF(Occurrence!J1365&gt;0,COUNTIFS(Occurrence!$J$2:$J$2441,"&gt;0",Occurrence!$J$2:$J$2441,"&lt;="&amp;Occurrence!J1365)/($B$8+1),0)</f>
        <v/>
      </c>
      <c r="P1365" s="16">
        <f>IF(Occurrence!J1365&gt;0,_xlfn.PERCENTILE.INC(Data!$O$2:$O$2441,($B$4+O1365*($B$5-1))/($B$3-1)),0)</f>
        <v/>
      </c>
      <c r="Q1365" s="16">
        <f>IF(Occurrence!J1365&gt;0,_xlfn.PERCENTILE.INC(Occurrence!$I$2:$I$2441,($B$6+O1365*($B$7-1))/($B$3-1)),0)</f>
        <v/>
      </c>
      <c r="R1365" s="16">
        <f>IF(Occurrence!J1365&gt;0,Occurrence!J1365/Q1365,0)</f>
        <v/>
      </c>
      <c r="S1365" s="9">
        <f>IF(Occurrence!J1365&gt;0,P1365*R1365,0)</f>
        <v/>
      </c>
      <c r="T1365" s="24">
        <f>IF(Occurrence!K1365&gt;0,COUNTIFS(Occurrence!$K$2:$K$2441,"&gt;0",Occurrence!$K$2:$K$2441,"&lt;="&amp;Occurrence!K1365)/($B$9+1),0)</f>
        <v/>
      </c>
      <c r="U1365" s="16">
        <f>IF(Occurrence!K1365&gt;0,_xlfn.PERCENTILE.INC(Data!$O$2:$O$2441,($B$4+T1365*($B$5-1))/($B$3-1)),0)</f>
        <v/>
      </c>
      <c r="V1365" s="16">
        <f>IF(Occurrence!K1365&gt;0,_xlfn.PERCENTILE.INC(Occurrence!$I$2:$I$2441,($B$6+T1365*($B$7-1))/($B$3-1)),0)</f>
        <v/>
      </c>
      <c r="W1365" s="16">
        <f>IF(Occurrence!K1365&gt;0,Occurrence!K1365/V1365,0)</f>
        <v/>
      </c>
      <c r="X1365" s="9">
        <f>IF(Occurrence!K1365&gt;0,U1365*W1365,0)</f>
        <v/>
      </c>
      <c r="Y1365" s="24">
        <f>COUNTIF(Data!$X$2:$X$2441,"&lt;="&amp;Data!X1365)/($B$3+1)</f>
        <v/>
      </c>
      <c r="Z1365" s="16">
        <f>_xlfn.PERCENTILE.INC(Data!$U$2:$U$2441,Y1365)</f>
        <v/>
      </c>
      <c r="AA1365" s="16">
        <f>_xlfn.PERCENTILE.INC(Data!$V$2:$V$2441,Y1365)</f>
        <v/>
      </c>
      <c r="AB1365" s="16">
        <f>Data!X1365-AA1365</f>
        <v/>
      </c>
      <c r="AC1365" s="9">
        <f>Z1365+AB1365</f>
        <v/>
      </c>
      <c r="AD1365" s="24">
        <f>COUNTIF(Data!$Y$2:$Y$2441,"&lt;="&amp;Data!Y1365)/($B$3+1)</f>
        <v/>
      </c>
      <c r="AE1365" s="16">
        <f>_xlfn.PERCENTILE.INC(Data!$U$2:$U$2441,AD1365)</f>
        <v/>
      </c>
      <c r="AF1365" s="16">
        <f>_xlfn.PERCENTILE.INC(Data!$V$2:$V$2441,AD1365)</f>
        <v/>
      </c>
      <c r="AG1365" s="16">
        <f>Data!Y1365-AF1365</f>
        <v/>
      </c>
      <c r="AH1365" s="9">
        <f>AE1365+AG1365</f>
        <v/>
      </c>
    </row>
    <row r="1366">
      <c r="N1366" s="14">
        <f>Data!A1366</f>
        <v/>
      </c>
      <c r="O1366" s="24">
        <f>IF(Occurrence!J1366&gt;0,COUNTIFS(Occurrence!$J$2:$J$2441,"&gt;0",Occurrence!$J$2:$J$2441,"&lt;="&amp;Occurrence!J1366)/($B$8+1),0)</f>
        <v/>
      </c>
      <c r="P1366" s="16">
        <f>IF(Occurrence!J1366&gt;0,_xlfn.PERCENTILE.INC(Data!$O$2:$O$2441,($B$4+O1366*($B$5-1))/($B$3-1)),0)</f>
        <v/>
      </c>
      <c r="Q1366" s="16">
        <f>IF(Occurrence!J1366&gt;0,_xlfn.PERCENTILE.INC(Occurrence!$I$2:$I$2441,($B$6+O1366*($B$7-1))/($B$3-1)),0)</f>
        <v/>
      </c>
      <c r="R1366" s="16">
        <f>IF(Occurrence!J1366&gt;0,Occurrence!J1366/Q1366,0)</f>
        <v/>
      </c>
      <c r="S1366" s="9">
        <f>IF(Occurrence!J1366&gt;0,P1366*R1366,0)</f>
        <v/>
      </c>
      <c r="T1366" s="24">
        <f>IF(Occurrence!K1366&gt;0,COUNTIFS(Occurrence!$K$2:$K$2441,"&gt;0",Occurrence!$K$2:$K$2441,"&lt;="&amp;Occurrence!K1366)/($B$9+1),0)</f>
        <v/>
      </c>
      <c r="U1366" s="16">
        <f>IF(Occurrence!K1366&gt;0,_xlfn.PERCENTILE.INC(Data!$O$2:$O$2441,($B$4+T1366*($B$5-1))/($B$3-1)),0)</f>
        <v/>
      </c>
      <c r="V1366" s="16">
        <f>IF(Occurrence!K1366&gt;0,_xlfn.PERCENTILE.INC(Occurrence!$I$2:$I$2441,($B$6+T1366*($B$7-1))/($B$3-1)),0)</f>
        <v/>
      </c>
      <c r="W1366" s="16">
        <f>IF(Occurrence!K1366&gt;0,Occurrence!K1366/V1366,0)</f>
        <v/>
      </c>
      <c r="X1366" s="9">
        <f>IF(Occurrence!K1366&gt;0,U1366*W1366,0)</f>
        <v/>
      </c>
      <c r="Y1366" s="24">
        <f>COUNTIF(Data!$X$2:$X$2441,"&lt;="&amp;Data!X1366)/($B$3+1)</f>
        <v/>
      </c>
      <c r="Z1366" s="16">
        <f>_xlfn.PERCENTILE.INC(Data!$U$2:$U$2441,Y1366)</f>
        <v/>
      </c>
      <c r="AA1366" s="16">
        <f>_xlfn.PERCENTILE.INC(Data!$V$2:$V$2441,Y1366)</f>
        <v/>
      </c>
      <c r="AB1366" s="16">
        <f>Data!X1366-AA1366</f>
        <v/>
      </c>
      <c r="AC1366" s="9">
        <f>Z1366+AB1366</f>
        <v/>
      </c>
      <c r="AD1366" s="24">
        <f>COUNTIF(Data!$Y$2:$Y$2441,"&lt;="&amp;Data!Y1366)/($B$3+1)</f>
        <v/>
      </c>
      <c r="AE1366" s="16">
        <f>_xlfn.PERCENTILE.INC(Data!$U$2:$U$2441,AD1366)</f>
        <v/>
      </c>
      <c r="AF1366" s="16">
        <f>_xlfn.PERCENTILE.INC(Data!$V$2:$V$2441,AD1366)</f>
        <v/>
      </c>
      <c r="AG1366" s="16">
        <f>Data!Y1366-AF1366</f>
        <v/>
      </c>
      <c r="AH1366" s="9">
        <f>AE1366+AG1366</f>
        <v/>
      </c>
    </row>
    <row r="1367">
      <c r="N1367" s="14">
        <f>Data!A1367</f>
        <v/>
      </c>
      <c r="O1367" s="24">
        <f>IF(Occurrence!J1367&gt;0,COUNTIFS(Occurrence!$J$2:$J$2441,"&gt;0",Occurrence!$J$2:$J$2441,"&lt;="&amp;Occurrence!J1367)/($B$8+1),0)</f>
        <v/>
      </c>
      <c r="P1367" s="16">
        <f>IF(Occurrence!J1367&gt;0,_xlfn.PERCENTILE.INC(Data!$O$2:$O$2441,($B$4+O1367*($B$5-1))/($B$3-1)),0)</f>
        <v/>
      </c>
      <c r="Q1367" s="16">
        <f>IF(Occurrence!J1367&gt;0,_xlfn.PERCENTILE.INC(Occurrence!$I$2:$I$2441,($B$6+O1367*($B$7-1))/($B$3-1)),0)</f>
        <v/>
      </c>
      <c r="R1367" s="16">
        <f>IF(Occurrence!J1367&gt;0,Occurrence!J1367/Q1367,0)</f>
        <v/>
      </c>
      <c r="S1367" s="9">
        <f>IF(Occurrence!J1367&gt;0,P1367*R1367,0)</f>
        <v/>
      </c>
      <c r="T1367" s="24">
        <f>IF(Occurrence!K1367&gt;0,COUNTIFS(Occurrence!$K$2:$K$2441,"&gt;0",Occurrence!$K$2:$K$2441,"&lt;="&amp;Occurrence!K1367)/($B$9+1),0)</f>
        <v/>
      </c>
      <c r="U1367" s="16">
        <f>IF(Occurrence!K1367&gt;0,_xlfn.PERCENTILE.INC(Data!$O$2:$O$2441,($B$4+T1367*($B$5-1))/($B$3-1)),0)</f>
        <v/>
      </c>
      <c r="V1367" s="16">
        <f>IF(Occurrence!K1367&gt;0,_xlfn.PERCENTILE.INC(Occurrence!$I$2:$I$2441,($B$6+T1367*($B$7-1))/($B$3-1)),0)</f>
        <v/>
      </c>
      <c r="W1367" s="16">
        <f>IF(Occurrence!K1367&gt;0,Occurrence!K1367/V1367,0)</f>
        <v/>
      </c>
      <c r="X1367" s="9">
        <f>IF(Occurrence!K1367&gt;0,U1367*W1367,0)</f>
        <v/>
      </c>
      <c r="Y1367" s="24">
        <f>COUNTIF(Data!$X$2:$X$2441,"&lt;="&amp;Data!X1367)/($B$3+1)</f>
        <v/>
      </c>
      <c r="Z1367" s="16">
        <f>_xlfn.PERCENTILE.INC(Data!$U$2:$U$2441,Y1367)</f>
        <v/>
      </c>
      <c r="AA1367" s="16">
        <f>_xlfn.PERCENTILE.INC(Data!$V$2:$V$2441,Y1367)</f>
        <v/>
      </c>
      <c r="AB1367" s="16">
        <f>Data!X1367-AA1367</f>
        <v/>
      </c>
      <c r="AC1367" s="9">
        <f>Z1367+AB1367</f>
        <v/>
      </c>
      <c r="AD1367" s="24">
        <f>COUNTIF(Data!$Y$2:$Y$2441,"&lt;="&amp;Data!Y1367)/($B$3+1)</f>
        <v/>
      </c>
      <c r="AE1367" s="16">
        <f>_xlfn.PERCENTILE.INC(Data!$U$2:$U$2441,AD1367)</f>
        <v/>
      </c>
      <c r="AF1367" s="16">
        <f>_xlfn.PERCENTILE.INC(Data!$V$2:$V$2441,AD1367)</f>
        <v/>
      </c>
      <c r="AG1367" s="16">
        <f>Data!Y1367-AF1367</f>
        <v/>
      </c>
      <c r="AH1367" s="9">
        <f>AE1367+AG1367</f>
        <v/>
      </c>
    </row>
    <row r="1368">
      <c r="N1368" s="14">
        <f>Data!A1368</f>
        <v/>
      </c>
      <c r="O1368" s="24">
        <f>IF(Occurrence!J1368&gt;0,COUNTIFS(Occurrence!$J$2:$J$2441,"&gt;0",Occurrence!$J$2:$J$2441,"&lt;="&amp;Occurrence!J1368)/($B$8+1),0)</f>
        <v/>
      </c>
      <c r="P1368" s="16">
        <f>IF(Occurrence!J1368&gt;0,_xlfn.PERCENTILE.INC(Data!$O$2:$O$2441,($B$4+O1368*($B$5-1))/($B$3-1)),0)</f>
        <v/>
      </c>
      <c r="Q1368" s="16">
        <f>IF(Occurrence!J1368&gt;0,_xlfn.PERCENTILE.INC(Occurrence!$I$2:$I$2441,($B$6+O1368*($B$7-1))/($B$3-1)),0)</f>
        <v/>
      </c>
      <c r="R1368" s="16">
        <f>IF(Occurrence!J1368&gt;0,Occurrence!J1368/Q1368,0)</f>
        <v/>
      </c>
      <c r="S1368" s="9">
        <f>IF(Occurrence!J1368&gt;0,P1368*R1368,0)</f>
        <v/>
      </c>
      <c r="T1368" s="24">
        <f>IF(Occurrence!K1368&gt;0,COUNTIFS(Occurrence!$K$2:$K$2441,"&gt;0",Occurrence!$K$2:$K$2441,"&lt;="&amp;Occurrence!K1368)/($B$9+1),0)</f>
        <v/>
      </c>
      <c r="U1368" s="16">
        <f>IF(Occurrence!K1368&gt;0,_xlfn.PERCENTILE.INC(Data!$O$2:$O$2441,($B$4+T1368*($B$5-1))/($B$3-1)),0)</f>
        <v/>
      </c>
      <c r="V1368" s="16">
        <f>IF(Occurrence!K1368&gt;0,_xlfn.PERCENTILE.INC(Occurrence!$I$2:$I$2441,($B$6+T1368*($B$7-1))/($B$3-1)),0)</f>
        <v/>
      </c>
      <c r="W1368" s="16">
        <f>IF(Occurrence!K1368&gt;0,Occurrence!K1368/V1368,0)</f>
        <v/>
      </c>
      <c r="X1368" s="9">
        <f>IF(Occurrence!K1368&gt;0,U1368*W1368,0)</f>
        <v/>
      </c>
      <c r="Y1368" s="24">
        <f>COUNTIF(Data!$X$2:$X$2441,"&lt;="&amp;Data!X1368)/($B$3+1)</f>
        <v/>
      </c>
      <c r="Z1368" s="16">
        <f>_xlfn.PERCENTILE.INC(Data!$U$2:$U$2441,Y1368)</f>
        <v/>
      </c>
      <c r="AA1368" s="16">
        <f>_xlfn.PERCENTILE.INC(Data!$V$2:$V$2441,Y1368)</f>
        <v/>
      </c>
      <c r="AB1368" s="16">
        <f>Data!X1368-AA1368</f>
        <v/>
      </c>
      <c r="AC1368" s="9">
        <f>Z1368+AB1368</f>
        <v/>
      </c>
      <c r="AD1368" s="24">
        <f>COUNTIF(Data!$Y$2:$Y$2441,"&lt;="&amp;Data!Y1368)/($B$3+1)</f>
        <v/>
      </c>
      <c r="AE1368" s="16">
        <f>_xlfn.PERCENTILE.INC(Data!$U$2:$U$2441,AD1368)</f>
        <v/>
      </c>
      <c r="AF1368" s="16">
        <f>_xlfn.PERCENTILE.INC(Data!$V$2:$V$2441,AD1368)</f>
        <v/>
      </c>
      <c r="AG1368" s="16">
        <f>Data!Y1368-AF1368</f>
        <v/>
      </c>
      <c r="AH1368" s="9">
        <f>AE1368+AG1368</f>
        <v/>
      </c>
    </row>
    <row r="1369">
      <c r="N1369" s="14">
        <f>Data!A1369</f>
        <v/>
      </c>
      <c r="O1369" s="24">
        <f>IF(Occurrence!J1369&gt;0,COUNTIFS(Occurrence!$J$2:$J$2441,"&gt;0",Occurrence!$J$2:$J$2441,"&lt;="&amp;Occurrence!J1369)/($B$8+1),0)</f>
        <v/>
      </c>
      <c r="P1369" s="16">
        <f>IF(Occurrence!J1369&gt;0,_xlfn.PERCENTILE.INC(Data!$O$2:$O$2441,($B$4+O1369*($B$5-1))/($B$3-1)),0)</f>
        <v/>
      </c>
      <c r="Q1369" s="16">
        <f>IF(Occurrence!J1369&gt;0,_xlfn.PERCENTILE.INC(Occurrence!$I$2:$I$2441,($B$6+O1369*($B$7-1))/($B$3-1)),0)</f>
        <v/>
      </c>
      <c r="R1369" s="16">
        <f>IF(Occurrence!J1369&gt;0,Occurrence!J1369/Q1369,0)</f>
        <v/>
      </c>
      <c r="S1369" s="9">
        <f>IF(Occurrence!J1369&gt;0,P1369*R1369,0)</f>
        <v/>
      </c>
      <c r="T1369" s="24">
        <f>IF(Occurrence!K1369&gt;0,COUNTIFS(Occurrence!$K$2:$K$2441,"&gt;0",Occurrence!$K$2:$K$2441,"&lt;="&amp;Occurrence!K1369)/($B$9+1),0)</f>
        <v/>
      </c>
      <c r="U1369" s="16">
        <f>IF(Occurrence!K1369&gt;0,_xlfn.PERCENTILE.INC(Data!$O$2:$O$2441,($B$4+T1369*($B$5-1))/($B$3-1)),0)</f>
        <v/>
      </c>
      <c r="V1369" s="16">
        <f>IF(Occurrence!K1369&gt;0,_xlfn.PERCENTILE.INC(Occurrence!$I$2:$I$2441,($B$6+T1369*($B$7-1))/($B$3-1)),0)</f>
        <v/>
      </c>
      <c r="W1369" s="16">
        <f>IF(Occurrence!K1369&gt;0,Occurrence!K1369/V1369,0)</f>
        <v/>
      </c>
      <c r="X1369" s="9">
        <f>IF(Occurrence!K1369&gt;0,U1369*W1369,0)</f>
        <v/>
      </c>
      <c r="Y1369" s="24">
        <f>COUNTIF(Data!$X$2:$X$2441,"&lt;="&amp;Data!X1369)/($B$3+1)</f>
        <v/>
      </c>
      <c r="Z1369" s="16">
        <f>_xlfn.PERCENTILE.INC(Data!$U$2:$U$2441,Y1369)</f>
        <v/>
      </c>
      <c r="AA1369" s="16">
        <f>_xlfn.PERCENTILE.INC(Data!$V$2:$V$2441,Y1369)</f>
        <v/>
      </c>
      <c r="AB1369" s="16">
        <f>Data!X1369-AA1369</f>
        <v/>
      </c>
      <c r="AC1369" s="9">
        <f>Z1369+AB1369</f>
        <v/>
      </c>
      <c r="AD1369" s="24">
        <f>COUNTIF(Data!$Y$2:$Y$2441,"&lt;="&amp;Data!Y1369)/($B$3+1)</f>
        <v/>
      </c>
      <c r="AE1369" s="16">
        <f>_xlfn.PERCENTILE.INC(Data!$U$2:$U$2441,AD1369)</f>
        <v/>
      </c>
      <c r="AF1369" s="16">
        <f>_xlfn.PERCENTILE.INC(Data!$V$2:$V$2441,AD1369)</f>
        <v/>
      </c>
      <c r="AG1369" s="16">
        <f>Data!Y1369-AF1369</f>
        <v/>
      </c>
      <c r="AH1369" s="9">
        <f>AE1369+AG1369</f>
        <v/>
      </c>
    </row>
    <row r="1370">
      <c r="N1370" s="14">
        <f>Data!A1370</f>
        <v/>
      </c>
      <c r="O1370" s="24">
        <f>IF(Occurrence!J1370&gt;0,COUNTIFS(Occurrence!$J$2:$J$2441,"&gt;0",Occurrence!$J$2:$J$2441,"&lt;="&amp;Occurrence!J1370)/($B$8+1),0)</f>
        <v/>
      </c>
      <c r="P1370" s="16">
        <f>IF(Occurrence!J1370&gt;0,_xlfn.PERCENTILE.INC(Data!$O$2:$O$2441,($B$4+O1370*($B$5-1))/($B$3-1)),0)</f>
        <v/>
      </c>
      <c r="Q1370" s="16">
        <f>IF(Occurrence!J1370&gt;0,_xlfn.PERCENTILE.INC(Occurrence!$I$2:$I$2441,($B$6+O1370*($B$7-1))/($B$3-1)),0)</f>
        <v/>
      </c>
      <c r="R1370" s="16">
        <f>IF(Occurrence!J1370&gt;0,Occurrence!J1370/Q1370,0)</f>
        <v/>
      </c>
      <c r="S1370" s="9">
        <f>IF(Occurrence!J1370&gt;0,P1370*R1370,0)</f>
        <v/>
      </c>
      <c r="T1370" s="24">
        <f>IF(Occurrence!K1370&gt;0,COUNTIFS(Occurrence!$K$2:$K$2441,"&gt;0",Occurrence!$K$2:$K$2441,"&lt;="&amp;Occurrence!K1370)/($B$9+1),0)</f>
        <v/>
      </c>
      <c r="U1370" s="16">
        <f>IF(Occurrence!K1370&gt;0,_xlfn.PERCENTILE.INC(Data!$O$2:$O$2441,($B$4+T1370*($B$5-1))/($B$3-1)),0)</f>
        <v/>
      </c>
      <c r="V1370" s="16">
        <f>IF(Occurrence!K1370&gt;0,_xlfn.PERCENTILE.INC(Occurrence!$I$2:$I$2441,($B$6+T1370*($B$7-1))/($B$3-1)),0)</f>
        <v/>
      </c>
      <c r="W1370" s="16">
        <f>IF(Occurrence!K1370&gt;0,Occurrence!K1370/V1370,0)</f>
        <v/>
      </c>
      <c r="X1370" s="9">
        <f>IF(Occurrence!K1370&gt;0,U1370*W1370,0)</f>
        <v/>
      </c>
      <c r="Y1370" s="24">
        <f>COUNTIF(Data!$X$2:$X$2441,"&lt;="&amp;Data!X1370)/($B$3+1)</f>
        <v/>
      </c>
      <c r="Z1370" s="16">
        <f>_xlfn.PERCENTILE.INC(Data!$U$2:$U$2441,Y1370)</f>
        <v/>
      </c>
      <c r="AA1370" s="16">
        <f>_xlfn.PERCENTILE.INC(Data!$V$2:$V$2441,Y1370)</f>
        <v/>
      </c>
      <c r="AB1370" s="16">
        <f>Data!X1370-AA1370</f>
        <v/>
      </c>
      <c r="AC1370" s="9">
        <f>Z1370+AB1370</f>
        <v/>
      </c>
      <c r="AD1370" s="24">
        <f>COUNTIF(Data!$Y$2:$Y$2441,"&lt;="&amp;Data!Y1370)/($B$3+1)</f>
        <v/>
      </c>
      <c r="AE1370" s="16">
        <f>_xlfn.PERCENTILE.INC(Data!$U$2:$U$2441,AD1370)</f>
        <v/>
      </c>
      <c r="AF1370" s="16">
        <f>_xlfn.PERCENTILE.INC(Data!$V$2:$V$2441,AD1370)</f>
        <v/>
      </c>
      <c r="AG1370" s="16">
        <f>Data!Y1370-AF1370</f>
        <v/>
      </c>
      <c r="AH1370" s="9">
        <f>AE1370+AG1370</f>
        <v/>
      </c>
    </row>
    <row r="1371">
      <c r="N1371" s="14">
        <f>Data!A1371</f>
        <v/>
      </c>
      <c r="O1371" s="24">
        <f>IF(Occurrence!J1371&gt;0,COUNTIFS(Occurrence!$J$2:$J$2441,"&gt;0",Occurrence!$J$2:$J$2441,"&lt;="&amp;Occurrence!J1371)/($B$8+1),0)</f>
        <v/>
      </c>
      <c r="P1371" s="16">
        <f>IF(Occurrence!J1371&gt;0,_xlfn.PERCENTILE.INC(Data!$O$2:$O$2441,($B$4+O1371*($B$5-1))/($B$3-1)),0)</f>
        <v/>
      </c>
      <c r="Q1371" s="16">
        <f>IF(Occurrence!J1371&gt;0,_xlfn.PERCENTILE.INC(Occurrence!$I$2:$I$2441,($B$6+O1371*($B$7-1))/($B$3-1)),0)</f>
        <v/>
      </c>
      <c r="R1371" s="16">
        <f>IF(Occurrence!J1371&gt;0,Occurrence!J1371/Q1371,0)</f>
        <v/>
      </c>
      <c r="S1371" s="9">
        <f>IF(Occurrence!J1371&gt;0,P1371*R1371,0)</f>
        <v/>
      </c>
      <c r="T1371" s="24">
        <f>IF(Occurrence!K1371&gt;0,COUNTIFS(Occurrence!$K$2:$K$2441,"&gt;0",Occurrence!$K$2:$K$2441,"&lt;="&amp;Occurrence!K1371)/($B$9+1),0)</f>
        <v/>
      </c>
      <c r="U1371" s="16">
        <f>IF(Occurrence!K1371&gt;0,_xlfn.PERCENTILE.INC(Data!$O$2:$O$2441,($B$4+T1371*($B$5-1))/($B$3-1)),0)</f>
        <v/>
      </c>
      <c r="V1371" s="16">
        <f>IF(Occurrence!K1371&gt;0,_xlfn.PERCENTILE.INC(Occurrence!$I$2:$I$2441,($B$6+T1371*($B$7-1))/($B$3-1)),0)</f>
        <v/>
      </c>
      <c r="W1371" s="16">
        <f>IF(Occurrence!K1371&gt;0,Occurrence!K1371/V1371,0)</f>
        <v/>
      </c>
      <c r="X1371" s="9">
        <f>IF(Occurrence!K1371&gt;0,U1371*W1371,0)</f>
        <v/>
      </c>
      <c r="Y1371" s="24">
        <f>COUNTIF(Data!$X$2:$X$2441,"&lt;="&amp;Data!X1371)/($B$3+1)</f>
        <v/>
      </c>
      <c r="Z1371" s="16">
        <f>_xlfn.PERCENTILE.INC(Data!$U$2:$U$2441,Y1371)</f>
        <v/>
      </c>
      <c r="AA1371" s="16">
        <f>_xlfn.PERCENTILE.INC(Data!$V$2:$V$2441,Y1371)</f>
        <v/>
      </c>
      <c r="AB1371" s="16">
        <f>Data!X1371-AA1371</f>
        <v/>
      </c>
      <c r="AC1371" s="9">
        <f>Z1371+AB1371</f>
        <v/>
      </c>
      <c r="AD1371" s="24">
        <f>COUNTIF(Data!$Y$2:$Y$2441,"&lt;="&amp;Data!Y1371)/($B$3+1)</f>
        <v/>
      </c>
      <c r="AE1371" s="16">
        <f>_xlfn.PERCENTILE.INC(Data!$U$2:$U$2441,AD1371)</f>
        <v/>
      </c>
      <c r="AF1371" s="16">
        <f>_xlfn.PERCENTILE.INC(Data!$V$2:$V$2441,AD1371)</f>
        <v/>
      </c>
      <c r="AG1371" s="16">
        <f>Data!Y1371-AF1371</f>
        <v/>
      </c>
      <c r="AH1371" s="9">
        <f>AE1371+AG1371</f>
        <v/>
      </c>
    </row>
    <row r="1372">
      <c r="N1372" s="14">
        <f>Data!A1372</f>
        <v/>
      </c>
      <c r="O1372" s="24">
        <f>IF(Occurrence!J1372&gt;0,COUNTIFS(Occurrence!$J$2:$J$2441,"&gt;0",Occurrence!$J$2:$J$2441,"&lt;="&amp;Occurrence!J1372)/($B$8+1),0)</f>
        <v/>
      </c>
      <c r="P1372" s="16">
        <f>IF(Occurrence!J1372&gt;0,_xlfn.PERCENTILE.INC(Data!$O$2:$O$2441,($B$4+O1372*($B$5-1))/($B$3-1)),0)</f>
        <v/>
      </c>
      <c r="Q1372" s="16">
        <f>IF(Occurrence!J1372&gt;0,_xlfn.PERCENTILE.INC(Occurrence!$I$2:$I$2441,($B$6+O1372*($B$7-1))/($B$3-1)),0)</f>
        <v/>
      </c>
      <c r="R1372" s="16">
        <f>IF(Occurrence!J1372&gt;0,Occurrence!J1372/Q1372,0)</f>
        <v/>
      </c>
      <c r="S1372" s="9">
        <f>IF(Occurrence!J1372&gt;0,P1372*R1372,0)</f>
        <v/>
      </c>
      <c r="T1372" s="24">
        <f>IF(Occurrence!K1372&gt;0,COUNTIFS(Occurrence!$K$2:$K$2441,"&gt;0",Occurrence!$K$2:$K$2441,"&lt;="&amp;Occurrence!K1372)/($B$9+1),0)</f>
        <v/>
      </c>
      <c r="U1372" s="16">
        <f>IF(Occurrence!K1372&gt;0,_xlfn.PERCENTILE.INC(Data!$O$2:$O$2441,($B$4+T1372*($B$5-1))/($B$3-1)),0)</f>
        <v/>
      </c>
      <c r="V1372" s="16">
        <f>IF(Occurrence!K1372&gt;0,_xlfn.PERCENTILE.INC(Occurrence!$I$2:$I$2441,($B$6+T1372*($B$7-1))/($B$3-1)),0)</f>
        <v/>
      </c>
      <c r="W1372" s="16">
        <f>IF(Occurrence!K1372&gt;0,Occurrence!K1372/V1372,0)</f>
        <v/>
      </c>
      <c r="X1372" s="9">
        <f>IF(Occurrence!K1372&gt;0,U1372*W1372,0)</f>
        <v/>
      </c>
      <c r="Y1372" s="24">
        <f>COUNTIF(Data!$X$2:$X$2441,"&lt;="&amp;Data!X1372)/($B$3+1)</f>
        <v/>
      </c>
      <c r="Z1372" s="16">
        <f>_xlfn.PERCENTILE.INC(Data!$U$2:$U$2441,Y1372)</f>
        <v/>
      </c>
      <c r="AA1372" s="16">
        <f>_xlfn.PERCENTILE.INC(Data!$V$2:$V$2441,Y1372)</f>
        <v/>
      </c>
      <c r="AB1372" s="16">
        <f>Data!X1372-AA1372</f>
        <v/>
      </c>
      <c r="AC1372" s="9">
        <f>Z1372+AB1372</f>
        <v/>
      </c>
      <c r="AD1372" s="24">
        <f>COUNTIF(Data!$Y$2:$Y$2441,"&lt;="&amp;Data!Y1372)/($B$3+1)</f>
        <v/>
      </c>
      <c r="AE1372" s="16">
        <f>_xlfn.PERCENTILE.INC(Data!$U$2:$U$2441,AD1372)</f>
        <v/>
      </c>
      <c r="AF1372" s="16">
        <f>_xlfn.PERCENTILE.INC(Data!$V$2:$V$2441,AD1372)</f>
        <v/>
      </c>
      <c r="AG1372" s="16">
        <f>Data!Y1372-AF1372</f>
        <v/>
      </c>
      <c r="AH1372" s="9">
        <f>AE1372+AG1372</f>
        <v/>
      </c>
    </row>
    <row r="1373">
      <c r="N1373" s="14">
        <f>Data!A1373</f>
        <v/>
      </c>
      <c r="O1373" s="24">
        <f>IF(Occurrence!J1373&gt;0,COUNTIFS(Occurrence!$J$2:$J$2441,"&gt;0",Occurrence!$J$2:$J$2441,"&lt;="&amp;Occurrence!J1373)/($B$8+1),0)</f>
        <v/>
      </c>
      <c r="P1373" s="16">
        <f>IF(Occurrence!J1373&gt;0,_xlfn.PERCENTILE.INC(Data!$O$2:$O$2441,($B$4+O1373*($B$5-1))/($B$3-1)),0)</f>
        <v/>
      </c>
      <c r="Q1373" s="16">
        <f>IF(Occurrence!J1373&gt;0,_xlfn.PERCENTILE.INC(Occurrence!$I$2:$I$2441,($B$6+O1373*($B$7-1))/($B$3-1)),0)</f>
        <v/>
      </c>
      <c r="R1373" s="16">
        <f>IF(Occurrence!J1373&gt;0,Occurrence!J1373/Q1373,0)</f>
        <v/>
      </c>
      <c r="S1373" s="9">
        <f>IF(Occurrence!J1373&gt;0,P1373*R1373,0)</f>
        <v/>
      </c>
      <c r="T1373" s="24">
        <f>IF(Occurrence!K1373&gt;0,COUNTIFS(Occurrence!$K$2:$K$2441,"&gt;0",Occurrence!$K$2:$K$2441,"&lt;="&amp;Occurrence!K1373)/($B$9+1),0)</f>
        <v/>
      </c>
      <c r="U1373" s="16">
        <f>IF(Occurrence!K1373&gt;0,_xlfn.PERCENTILE.INC(Data!$O$2:$O$2441,($B$4+T1373*($B$5-1))/($B$3-1)),0)</f>
        <v/>
      </c>
      <c r="V1373" s="16">
        <f>IF(Occurrence!K1373&gt;0,_xlfn.PERCENTILE.INC(Occurrence!$I$2:$I$2441,($B$6+T1373*($B$7-1))/($B$3-1)),0)</f>
        <v/>
      </c>
      <c r="W1373" s="16">
        <f>IF(Occurrence!K1373&gt;0,Occurrence!K1373/V1373,0)</f>
        <v/>
      </c>
      <c r="X1373" s="9">
        <f>IF(Occurrence!K1373&gt;0,U1373*W1373,0)</f>
        <v/>
      </c>
      <c r="Y1373" s="24">
        <f>COUNTIF(Data!$X$2:$X$2441,"&lt;="&amp;Data!X1373)/($B$3+1)</f>
        <v/>
      </c>
      <c r="Z1373" s="16">
        <f>_xlfn.PERCENTILE.INC(Data!$U$2:$U$2441,Y1373)</f>
        <v/>
      </c>
      <c r="AA1373" s="16">
        <f>_xlfn.PERCENTILE.INC(Data!$V$2:$V$2441,Y1373)</f>
        <v/>
      </c>
      <c r="AB1373" s="16">
        <f>Data!X1373-AA1373</f>
        <v/>
      </c>
      <c r="AC1373" s="9">
        <f>Z1373+AB1373</f>
        <v/>
      </c>
      <c r="AD1373" s="24">
        <f>COUNTIF(Data!$Y$2:$Y$2441,"&lt;="&amp;Data!Y1373)/($B$3+1)</f>
        <v/>
      </c>
      <c r="AE1373" s="16">
        <f>_xlfn.PERCENTILE.INC(Data!$U$2:$U$2441,AD1373)</f>
        <v/>
      </c>
      <c r="AF1373" s="16">
        <f>_xlfn.PERCENTILE.INC(Data!$V$2:$V$2441,AD1373)</f>
        <v/>
      </c>
      <c r="AG1373" s="16">
        <f>Data!Y1373-AF1373</f>
        <v/>
      </c>
      <c r="AH1373" s="9">
        <f>AE1373+AG1373</f>
        <v/>
      </c>
    </row>
    <row r="1374">
      <c r="N1374" s="14">
        <f>Data!A1374</f>
        <v/>
      </c>
      <c r="O1374" s="24">
        <f>IF(Occurrence!J1374&gt;0,COUNTIFS(Occurrence!$J$2:$J$2441,"&gt;0",Occurrence!$J$2:$J$2441,"&lt;="&amp;Occurrence!J1374)/($B$8+1),0)</f>
        <v/>
      </c>
      <c r="P1374" s="16">
        <f>IF(Occurrence!J1374&gt;0,_xlfn.PERCENTILE.INC(Data!$O$2:$O$2441,($B$4+O1374*($B$5-1))/($B$3-1)),0)</f>
        <v/>
      </c>
      <c r="Q1374" s="16">
        <f>IF(Occurrence!J1374&gt;0,_xlfn.PERCENTILE.INC(Occurrence!$I$2:$I$2441,($B$6+O1374*($B$7-1))/($B$3-1)),0)</f>
        <v/>
      </c>
      <c r="R1374" s="16">
        <f>IF(Occurrence!J1374&gt;0,Occurrence!J1374/Q1374,0)</f>
        <v/>
      </c>
      <c r="S1374" s="9">
        <f>IF(Occurrence!J1374&gt;0,P1374*R1374,0)</f>
        <v/>
      </c>
      <c r="T1374" s="24">
        <f>IF(Occurrence!K1374&gt;0,COUNTIFS(Occurrence!$K$2:$K$2441,"&gt;0",Occurrence!$K$2:$K$2441,"&lt;="&amp;Occurrence!K1374)/($B$9+1),0)</f>
        <v/>
      </c>
      <c r="U1374" s="16">
        <f>IF(Occurrence!K1374&gt;0,_xlfn.PERCENTILE.INC(Data!$O$2:$O$2441,($B$4+T1374*($B$5-1))/($B$3-1)),0)</f>
        <v/>
      </c>
      <c r="V1374" s="16">
        <f>IF(Occurrence!K1374&gt;0,_xlfn.PERCENTILE.INC(Occurrence!$I$2:$I$2441,($B$6+T1374*($B$7-1))/($B$3-1)),0)</f>
        <v/>
      </c>
      <c r="W1374" s="16">
        <f>IF(Occurrence!K1374&gt;0,Occurrence!K1374/V1374,0)</f>
        <v/>
      </c>
      <c r="X1374" s="9">
        <f>IF(Occurrence!K1374&gt;0,U1374*W1374,0)</f>
        <v/>
      </c>
      <c r="Y1374" s="24">
        <f>COUNTIF(Data!$X$2:$X$2441,"&lt;="&amp;Data!X1374)/($B$3+1)</f>
        <v/>
      </c>
      <c r="Z1374" s="16">
        <f>_xlfn.PERCENTILE.INC(Data!$U$2:$U$2441,Y1374)</f>
        <v/>
      </c>
      <c r="AA1374" s="16">
        <f>_xlfn.PERCENTILE.INC(Data!$V$2:$V$2441,Y1374)</f>
        <v/>
      </c>
      <c r="AB1374" s="16">
        <f>Data!X1374-AA1374</f>
        <v/>
      </c>
      <c r="AC1374" s="9">
        <f>Z1374+AB1374</f>
        <v/>
      </c>
      <c r="AD1374" s="24">
        <f>COUNTIF(Data!$Y$2:$Y$2441,"&lt;="&amp;Data!Y1374)/($B$3+1)</f>
        <v/>
      </c>
      <c r="AE1374" s="16">
        <f>_xlfn.PERCENTILE.INC(Data!$U$2:$U$2441,AD1374)</f>
        <v/>
      </c>
      <c r="AF1374" s="16">
        <f>_xlfn.PERCENTILE.INC(Data!$V$2:$V$2441,AD1374)</f>
        <v/>
      </c>
      <c r="AG1374" s="16">
        <f>Data!Y1374-AF1374</f>
        <v/>
      </c>
      <c r="AH1374" s="9">
        <f>AE1374+AG1374</f>
        <v/>
      </c>
    </row>
    <row r="1375">
      <c r="N1375" s="14">
        <f>Data!A1375</f>
        <v/>
      </c>
      <c r="O1375" s="24">
        <f>IF(Occurrence!J1375&gt;0,COUNTIFS(Occurrence!$J$2:$J$2441,"&gt;0",Occurrence!$J$2:$J$2441,"&lt;="&amp;Occurrence!J1375)/($B$8+1),0)</f>
        <v/>
      </c>
      <c r="P1375" s="16">
        <f>IF(Occurrence!J1375&gt;0,_xlfn.PERCENTILE.INC(Data!$O$2:$O$2441,($B$4+O1375*($B$5-1))/($B$3-1)),0)</f>
        <v/>
      </c>
      <c r="Q1375" s="16">
        <f>IF(Occurrence!J1375&gt;0,_xlfn.PERCENTILE.INC(Occurrence!$I$2:$I$2441,($B$6+O1375*($B$7-1))/($B$3-1)),0)</f>
        <v/>
      </c>
      <c r="R1375" s="16">
        <f>IF(Occurrence!J1375&gt;0,Occurrence!J1375/Q1375,0)</f>
        <v/>
      </c>
      <c r="S1375" s="9">
        <f>IF(Occurrence!J1375&gt;0,P1375*R1375,0)</f>
        <v/>
      </c>
      <c r="T1375" s="24">
        <f>IF(Occurrence!K1375&gt;0,COUNTIFS(Occurrence!$K$2:$K$2441,"&gt;0",Occurrence!$K$2:$K$2441,"&lt;="&amp;Occurrence!K1375)/($B$9+1),0)</f>
        <v/>
      </c>
      <c r="U1375" s="16">
        <f>IF(Occurrence!K1375&gt;0,_xlfn.PERCENTILE.INC(Data!$O$2:$O$2441,($B$4+T1375*($B$5-1))/($B$3-1)),0)</f>
        <v/>
      </c>
      <c r="V1375" s="16">
        <f>IF(Occurrence!K1375&gt;0,_xlfn.PERCENTILE.INC(Occurrence!$I$2:$I$2441,($B$6+T1375*($B$7-1))/($B$3-1)),0)</f>
        <v/>
      </c>
      <c r="W1375" s="16">
        <f>IF(Occurrence!K1375&gt;0,Occurrence!K1375/V1375,0)</f>
        <v/>
      </c>
      <c r="X1375" s="9">
        <f>IF(Occurrence!K1375&gt;0,U1375*W1375,0)</f>
        <v/>
      </c>
      <c r="Y1375" s="24">
        <f>COUNTIF(Data!$X$2:$X$2441,"&lt;="&amp;Data!X1375)/($B$3+1)</f>
        <v/>
      </c>
      <c r="Z1375" s="16">
        <f>_xlfn.PERCENTILE.INC(Data!$U$2:$U$2441,Y1375)</f>
        <v/>
      </c>
      <c r="AA1375" s="16">
        <f>_xlfn.PERCENTILE.INC(Data!$V$2:$V$2441,Y1375)</f>
        <v/>
      </c>
      <c r="AB1375" s="16">
        <f>Data!X1375-AA1375</f>
        <v/>
      </c>
      <c r="AC1375" s="9">
        <f>Z1375+AB1375</f>
        <v/>
      </c>
      <c r="AD1375" s="24">
        <f>COUNTIF(Data!$Y$2:$Y$2441,"&lt;="&amp;Data!Y1375)/($B$3+1)</f>
        <v/>
      </c>
      <c r="AE1375" s="16">
        <f>_xlfn.PERCENTILE.INC(Data!$U$2:$U$2441,AD1375)</f>
        <v/>
      </c>
      <c r="AF1375" s="16">
        <f>_xlfn.PERCENTILE.INC(Data!$V$2:$V$2441,AD1375)</f>
        <v/>
      </c>
      <c r="AG1375" s="16">
        <f>Data!Y1375-AF1375</f>
        <v/>
      </c>
      <c r="AH1375" s="9">
        <f>AE1375+AG1375</f>
        <v/>
      </c>
    </row>
    <row r="1376">
      <c r="N1376" s="14">
        <f>Data!A1376</f>
        <v/>
      </c>
      <c r="O1376" s="24">
        <f>IF(Occurrence!J1376&gt;0,COUNTIFS(Occurrence!$J$2:$J$2441,"&gt;0",Occurrence!$J$2:$J$2441,"&lt;="&amp;Occurrence!J1376)/($B$8+1),0)</f>
        <v/>
      </c>
      <c r="P1376" s="16">
        <f>IF(Occurrence!J1376&gt;0,_xlfn.PERCENTILE.INC(Data!$O$2:$O$2441,($B$4+O1376*($B$5-1))/($B$3-1)),0)</f>
        <v/>
      </c>
      <c r="Q1376" s="16">
        <f>IF(Occurrence!J1376&gt;0,_xlfn.PERCENTILE.INC(Occurrence!$I$2:$I$2441,($B$6+O1376*($B$7-1))/($B$3-1)),0)</f>
        <v/>
      </c>
      <c r="R1376" s="16">
        <f>IF(Occurrence!J1376&gt;0,Occurrence!J1376/Q1376,0)</f>
        <v/>
      </c>
      <c r="S1376" s="9">
        <f>IF(Occurrence!J1376&gt;0,P1376*R1376,0)</f>
        <v/>
      </c>
      <c r="T1376" s="24">
        <f>IF(Occurrence!K1376&gt;0,COUNTIFS(Occurrence!$K$2:$K$2441,"&gt;0",Occurrence!$K$2:$K$2441,"&lt;="&amp;Occurrence!K1376)/($B$9+1),0)</f>
        <v/>
      </c>
      <c r="U1376" s="16">
        <f>IF(Occurrence!K1376&gt;0,_xlfn.PERCENTILE.INC(Data!$O$2:$O$2441,($B$4+T1376*($B$5-1))/($B$3-1)),0)</f>
        <v/>
      </c>
      <c r="V1376" s="16">
        <f>IF(Occurrence!K1376&gt;0,_xlfn.PERCENTILE.INC(Occurrence!$I$2:$I$2441,($B$6+T1376*($B$7-1))/($B$3-1)),0)</f>
        <v/>
      </c>
      <c r="W1376" s="16">
        <f>IF(Occurrence!K1376&gt;0,Occurrence!K1376/V1376,0)</f>
        <v/>
      </c>
      <c r="X1376" s="9">
        <f>IF(Occurrence!K1376&gt;0,U1376*W1376,0)</f>
        <v/>
      </c>
      <c r="Y1376" s="24">
        <f>COUNTIF(Data!$X$2:$X$2441,"&lt;="&amp;Data!X1376)/($B$3+1)</f>
        <v/>
      </c>
      <c r="Z1376" s="16">
        <f>_xlfn.PERCENTILE.INC(Data!$U$2:$U$2441,Y1376)</f>
        <v/>
      </c>
      <c r="AA1376" s="16">
        <f>_xlfn.PERCENTILE.INC(Data!$V$2:$V$2441,Y1376)</f>
        <v/>
      </c>
      <c r="AB1376" s="16">
        <f>Data!X1376-AA1376</f>
        <v/>
      </c>
      <c r="AC1376" s="9">
        <f>Z1376+AB1376</f>
        <v/>
      </c>
      <c r="AD1376" s="24">
        <f>COUNTIF(Data!$Y$2:$Y$2441,"&lt;="&amp;Data!Y1376)/($B$3+1)</f>
        <v/>
      </c>
      <c r="AE1376" s="16">
        <f>_xlfn.PERCENTILE.INC(Data!$U$2:$U$2441,AD1376)</f>
        <v/>
      </c>
      <c r="AF1376" s="16">
        <f>_xlfn.PERCENTILE.INC(Data!$V$2:$V$2441,AD1376)</f>
        <v/>
      </c>
      <c r="AG1376" s="16">
        <f>Data!Y1376-AF1376</f>
        <v/>
      </c>
      <c r="AH1376" s="9">
        <f>AE1376+AG1376</f>
        <v/>
      </c>
    </row>
    <row r="1377">
      <c r="N1377" s="14">
        <f>Data!A1377</f>
        <v/>
      </c>
      <c r="O1377" s="24">
        <f>IF(Occurrence!J1377&gt;0,COUNTIFS(Occurrence!$J$2:$J$2441,"&gt;0",Occurrence!$J$2:$J$2441,"&lt;="&amp;Occurrence!J1377)/($B$8+1),0)</f>
        <v/>
      </c>
      <c r="P1377" s="16">
        <f>IF(Occurrence!J1377&gt;0,_xlfn.PERCENTILE.INC(Data!$O$2:$O$2441,($B$4+O1377*($B$5-1))/($B$3-1)),0)</f>
        <v/>
      </c>
      <c r="Q1377" s="16">
        <f>IF(Occurrence!J1377&gt;0,_xlfn.PERCENTILE.INC(Occurrence!$I$2:$I$2441,($B$6+O1377*($B$7-1))/($B$3-1)),0)</f>
        <v/>
      </c>
      <c r="R1377" s="16">
        <f>IF(Occurrence!J1377&gt;0,Occurrence!J1377/Q1377,0)</f>
        <v/>
      </c>
      <c r="S1377" s="9">
        <f>IF(Occurrence!J1377&gt;0,P1377*R1377,0)</f>
        <v/>
      </c>
      <c r="T1377" s="24">
        <f>IF(Occurrence!K1377&gt;0,COUNTIFS(Occurrence!$K$2:$K$2441,"&gt;0",Occurrence!$K$2:$K$2441,"&lt;="&amp;Occurrence!K1377)/($B$9+1),0)</f>
        <v/>
      </c>
      <c r="U1377" s="16">
        <f>IF(Occurrence!K1377&gt;0,_xlfn.PERCENTILE.INC(Data!$O$2:$O$2441,($B$4+T1377*($B$5-1))/($B$3-1)),0)</f>
        <v/>
      </c>
      <c r="V1377" s="16">
        <f>IF(Occurrence!K1377&gt;0,_xlfn.PERCENTILE.INC(Occurrence!$I$2:$I$2441,($B$6+T1377*($B$7-1))/($B$3-1)),0)</f>
        <v/>
      </c>
      <c r="W1377" s="16">
        <f>IF(Occurrence!K1377&gt;0,Occurrence!K1377/V1377,0)</f>
        <v/>
      </c>
      <c r="X1377" s="9">
        <f>IF(Occurrence!K1377&gt;0,U1377*W1377,0)</f>
        <v/>
      </c>
      <c r="Y1377" s="24">
        <f>COUNTIF(Data!$X$2:$X$2441,"&lt;="&amp;Data!X1377)/($B$3+1)</f>
        <v/>
      </c>
      <c r="Z1377" s="16">
        <f>_xlfn.PERCENTILE.INC(Data!$U$2:$U$2441,Y1377)</f>
        <v/>
      </c>
      <c r="AA1377" s="16">
        <f>_xlfn.PERCENTILE.INC(Data!$V$2:$V$2441,Y1377)</f>
        <v/>
      </c>
      <c r="AB1377" s="16">
        <f>Data!X1377-AA1377</f>
        <v/>
      </c>
      <c r="AC1377" s="9">
        <f>Z1377+AB1377</f>
        <v/>
      </c>
      <c r="AD1377" s="24">
        <f>COUNTIF(Data!$Y$2:$Y$2441,"&lt;="&amp;Data!Y1377)/($B$3+1)</f>
        <v/>
      </c>
      <c r="AE1377" s="16">
        <f>_xlfn.PERCENTILE.INC(Data!$U$2:$U$2441,AD1377)</f>
        <v/>
      </c>
      <c r="AF1377" s="16">
        <f>_xlfn.PERCENTILE.INC(Data!$V$2:$V$2441,AD1377)</f>
        <v/>
      </c>
      <c r="AG1377" s="16">
        <f>Data!Y1377-AF1377</f>
        <v/>
      </c>
      <c r="AH1377" s="9">
        <f>AE1377+AG1377</f>
        <v/>
      </c>
    </row>
    <row r="1378">
      <c r="N1378" s="14">
        <f>Data!A1378</f>
        <v/>
      </c>
      <c r="O1378" s="24">
        <f>IF(Occurrence!J1378&gt;0,COUNTIFS(Occurrence!$J$2:$J$2441,"&gt;0",Occurrence!$J$2:$J$2441,"&lt;="&amp;Occurrence!J1378)/($B$8+1),0)</f>
        <v/>
      </c>
      <c r="P1378" s="16">
        <f>IF(Occurrence!J1378&gt;0,_xlfn.PERCENTILE.INC(Data!$O$2:$O$2441,($B$4+O1378*($B$5-1))/($B$3-1)),0)</f>
        <v/>
      </c>
      <c r="Q1378" s="16">
        <f>IF(Occurrence!J1378&gt;0,_xlfn.PERCENTILE.INC(Occurrence!$I$2:$I$2441,($B$6+O1378*($B$7-1))/($B$3-1)),0)</f>
        <v/>
      </c>
      <c r="R1378" s="16">
        <f>IF(Occurrence!J1378&gt;0,Occurrence!J1378/Q1378,0)</f>
        <v/>
      </c>
      <c r="S1378" s="9">
        <f>IF(Occurrence!J1378&gt;0,P1378*R1378,0)</f>
        <v/>
      </c>
      <c r="T1378" s="24">
        <f>IF(Occurrence!K1378&gt;0,COUNTIFS(Occurrence!$K$2:$K$2441,"&gt;0",Occurrence!$K$2:$K$2441,"&lt;="&amp;Occurrence!K1378)/($B$9+1),0)</f>
        <v/>
      </c>
      <c r="U1378" s="16">
        <f>IF(Occurrence!K1378&gt;0,_xlfn.PERCENTILE.INC(Data!$O$2:$O$2441,($B$4+T1378*($B$5-1))/($B$3-1)),0)</f>
        <v/>
      </c>
      <c r="V1378" s="16">
        <f>IF(Occurrence!K1378&gt;0,_xlfn.PERCENTILE.INC(Occurrence!$I$2:$I$2441,($B$6+T1378*($B$7-1))/($B$3-1)),0)</f>
        <v/>
      </c>
      <c r="W1378" s="16">
        <f>IF(Occurrence!K1378&gt;0,Occurrence!K1378/V1378,0)</f>
        <v/>
      </c>
      <c r="X1378" s="9">
        <f>IF(Occurrence!K1378&gt;0,U1378*W1378,0)</f>
        <v/>
      </c>
      <c r="Y1378" s="24">
        <f>COUNTIF(Data!$X$2:$X$2441,"&lt;="&amp;Data!X1378)/($B$3+1)</f>
        <v/>
      </c>
      <c r="Z1378" s="16">
        <f>_xlfn.PERCENTILE.INC(Data!$U$2:$U$2441,Y1378)</f>
        <v/>
      </c>
      <c r="AA1378" s="16">
        <f>_xlfn.PERCENTILE.INC(Data!$V$2:$V$2441,Y1378)</f>
        <v/>
      </c>
      <c r="AB1378" s="16">
        <f>Data!X1378-AA1378</f>
        <v/>
      </c>
      <c r="AC1378" s="9">
        <f>Z1378+AB1378</f>
        <v/>
      </c>
      <c r="AD1378" s="24">
        <f>COUNTIF(Data!$Y$2:$Y$2441,"&lt;="&amp;Data!Y1378)/($B$3+1)</f>
        <v/>
      </c>
      <c r="AE1378" s="16">
        <f>_xlfn.PERCENTILE.INC(Data!$U$2:$U$2441,AD1378)</f>
        <v/>
      </c>
      <c r="AF1378" s="16">
        <f>_xlfn.PERCENTILE.INC(Data!$V$2:$V$2441,AD1378)</f>
        <v/>
      </c>
      <c r="AG1378" s="16">
        <f>Data!Y1378-AF1378</f>
        <v/>
      </c>
      <c r="AH1378" s="9">
        <f>AE1378+AG1378</f>
        <v/>
      </c>
    </row>
    <row r="1379">
      <c r="N1379" s="14">
        <f>Data!A1379</f>
        <v/>
      </c>
      <c r="O1379" s="24">
        <f>IF(Occurrence!J1379&gt;0,COUNTIFS(Occurrence!$J$2:$J$2441,"&gt;0",Occurrence!$J$2:$J$2441,"&lt;="&amp;Occurrence!J1379)/($B$8+1),0)</f>
        <v/>
      </c>
      <c r="P1379" s="16">
        <f>IF(Occurrence!J1379&gt;0,_xlfn.PERCENTILE.INC(Data!$O$2:$O$2441,($B$4+O1379*($B$5-1))/($B$3-1)),0)</f>
        <v/>
      </c>
      <c r="Q1379" s="16">
        <f>IF(Occurrence!J1379&gt;0,_xlfn.PERCENTILE.INC(Occurrence!$I$2:$I$2441,($B$6+O1379*($B$7-1))/($B$3-1)),0)</f>
        <v/>
      </c>
      <c r="R1379" s="16">
        <f>IF(Occurrence!J1379&gt;0,Occurrence!J1379/Q1379,0)</f>
        <v/>
      </c>
      <c r="S1379" s="9">
        <f>IF(Occurrence!J1379&gt;0,P1379*R1379,0)</f>
        <v/>
      </c>
      <c r="T1379" s="24">
        <f>IF(Occurrence!K1379&gt;0,COUNTIFS(Occurrence!$K$2:$K$2441,"&gt;0",Occurrence!$K$2:$K$2441,"&lt;="&amp;Occurrence!K1379)/($B$9+1),0)</f>
        <v/>
      </c>
      <c r="U1379" s="16">
        <f>IF(Occurrence!K1379&gt;0,_xlfn.PERCENTILE.INC(Data!$O$2:$O$2441,($B$4+T1379*($B$5-1))/($B$3-1)),0)</f>
        <v/>
      </c>
      <c r="V1379" s="16">
        <f>IF(Occurrence!K1379&gt;0,_xlfn.PERCENTILE.INC(Occurrence!$I$2:$I$2441,($B$6+T1379*($B$7-1))/($B$3-1)),0)</f>
        <v/>
      </c>
      <c r="W1379" s="16">
        <f>IF(Occurrence!K1379&gt;0,Occurrence!K1379/V1379,0)</f>
        <v/>
      </c>
      <c r="X1379" s="9">
        <f>IF(Occurrence!K1379&gt;0,U1379*W1379,0)</f>
        <v/>
      </c>
      <c r="Y1379" s="24">
        <f>COUNTIF(Data!$X$2:$X$2441,"&lt;="&amp;Data!X1379)/($B$3+1)</f>
        <v/>
      </c>
      <c r="Z1379" s="16">
        <f>_xlfn.PERCENTILE.INC(Data!$U$2:$U$2441,Y1379)</f>
        <v/>
      </c>
      <c r="AA1379" s="16">
        <f>_xlfn.PERCENTILE.INC(Data!$V$2:$V$2441,Y1379)</f>
        <v/>
      </c>
      <c r="AB1379" s="16">
        <f>Data!X1379-AA1379</f>
        <v/>
      </c>
      <c r="AC1379" s="9">
        <f>Z1379+AB1379</f>
        <v/>
      </c>
      <c r="AD1379" s="24">
        <f>COUNTIF(Data!$Y$2:$Y$2441,"&lt;="&amp;Data!Y1379)/($B$3+1)</f>
        <v/>
      </c>
      <c r="AE1379" s="16">
        <f>_xlfn.PERCENTILE.INC(Data!$U$2:$U$2441,AD1379)</f>
        <v/>
      </c>
      <c r="AF1379" s="16">
        <f>_xlfn.PERCENTILE.INC(Data!$V$2:$V$2441,AD1379)</f>
        <v/>
      </c>
      <c r="AG1379" s="16">
        <f>Data!Y1379-AF1379</f>
        <v/>
      </c>
      <c r="AH1379" s="9">
        <f>AE1379+AG1379</f>
        <v/>
      </c>
    </row>
    <row r="1380">
      <c r="N1380" s="14">
        <f>Data!A1380</f>
        <v/>
      </c>
      <c r="O1380" s="24">
        <f>IF(Occurrence!J1380&gt;0,COUNTIFS(Occurrence!$J$2:$J$2441,"&gt;0",Occurrence!$J$2:$J$2441,"&lt;="&amp;Occurrence!J1380)/($B$8+1),0)</f>
        <v/>
      </c>
      <c r="P1380" s="16">
        <f>IF(Occurrence!J1380&gt;0,_xlfn.PERCENTILE.INC(Data!$O$2:$O$2441,($B$4+O1380*($B$5-1))/($B$3-1)),0)</f>
        <v/>
      </c>
      <c r="Q1380" s="16">
        <f>IF(Occurrence!J1380&gt;0,_xlfn.PERCENTILE.INC(Occurrence!$I$2:$I$2441,($B$6+O1380*($B$7-1))/($B$3-1)),0)</f>
        <v/>
      </c>
      <c r="R1380" s="16">
        <f>IF(Occurrence!J1380&gt;0,Occurrence!J1380/Q1380,0)</f>
        <v/>
      </c>
      <c r="S1380" s="9">
        <f>IF(Occurrence!J1380&gt;0,P1380*R1380,0)</f>
        <v/>
      </c>
      <c r="T1380" s="24">
        <f>IF(Occurrence!K1380&gt;0,COUNTIFS(Occurrence!$K$2:$K$2441,"&gt;0",Occurrence!$K$2:$K$2441,"&lt;="&amp;Occurrence!K1380)/($B$9+1),0)</f>
        <v/>
      </c>
      <c r="U1380" s="16">
        <f>IF(Occurrence!K1380&gt;0,_xlfn.PERCENTILE.INC(Data!$O$2:$O$2441,($B$4+T1380*($B$5-1))/($B$3-1)),0)</f>
        <v/>
      </c>
      <c r="V1380" s="16">
        <f>IF(Occurrence!K1380&gt;0,_xlfn.PERCENTILE.INC(Occurrence!$I$2:$I$2441,($B$6+T1380*($B$7-1))/($B$3-1)),0)</f>
        <v/>
      </c>
      <c r="W1380" s="16">
        <f>IF(Occurrence!K1380&gt;0,Occurrence!K1380/V1380,0)</f>
        <v/>
      </c>
      <c r="X1380" s="9">
        <f>IF(Occurrence!K1380&gt;0,U1380*W1380,0)</f>
        <v/>
      </c>
      <c r="Y1380" s="24">
        <f>COUNTIF(Data!$X$2:$X$2441,"&lt;="&amp;Data!X1380)/($B$3+1)</f>
        <v/>
      </c>
      <c r="Z1380" s="16">
        <f>_xlfn.PERCENTILE.INC(Data!$U$2:$U$2441,Y1380)</f>
        <v/>
      </c>
      <c r="AA1380" s="16">
        <f>_xlfn.PERCENTILE.INC(Data!$V$2:$V$2441,Y1380)</f>
        <v/>
      </c>
      <c r="AB1380" s="16">
        <f>Data!X1380-AA1380</f>
        <v/>
      </c>
      <c r="AC1380" s="9">
        <f>Z1380+AB1380</f>
        <v/>
      </c>
      <c r="AD1380" s="24">
        <f>COUNTIF(Data!$Y$2:$Y$2441,"&lt;="&amp;Data!Y1380)/($B$3+1)</f>
        <v/>
      </c>
      <c r="AE1380" s="16">
        <f>_xlfn.PERCENTILE.INC(Data!$U$2:$U$2441,AD1380)</f>
        <v/>
      </c>
      <c r="AF1380" s="16">
        <f>_xlfn.PERCENTILE.INC(Data!$V$2:$V$2441,AD1380)</f>
        <v/>
      </c>
      <c r="AG1380" s="16">
        <f>Data!Y1380-AF1380</f>
        <v/>
      </c>
      <c r="AH1380" s="9">
        <f>AE1380+AG1380</f>
        <v/>
      </c>
    </row>
    <row r="1381">
      <c r="N1381" s="14">
        <f>Data!A1381</f>
        <v/>
      </c>
      <c r="O1381" s="24">
        <f>IF(Occurrence!J1381&gt;0,COUNTIFS(Occurrence!$J$2:$J$2441,"&gt;0",Occurrence!$J$2:$J$2441,"&lt;="&amp;Occurrence!J1381)/($B$8+1),0)</f>
        <v/>
      </c>
      <c r="P1381" s="16">
        <f>IF(Occurrence!J1381&gt;0,_xlfn.PERCENTILE.INC(Data!$O$2:$O$2441,($B$4+O1381*($B$5-1))/($B$3-1)),0)</f>
        <v/>
      </c>
      <c r="Q1381" s="16">
        <f>IF(Occurrence!J1381&gt;0,_xlfn.PERCENTILE.INC(Occurrence!$I$2:$I$2441,($B$6+O1381*($B$7-1))/($B$3-1)),0)</f>
        <v/>
      </c>
      <c r="R1381" s="16">
        <f>IF(Occurrence!J1381&gt;0,Occurrence!J1381/Q1381,0)</f>
        <v/>
      </c>
      <c r="S1381" s="9">
        <f>IF(Occurrence!J1381&gt;0,P1381*R1381,0)</f>
        <v/>
      </c>
      <c r="T1381" s="24">
        <f>IF(Occurrence!K1381&gt;0,COUNTIFS(Occurrence!$K$2:$K$2441,"&gt;0",Occurrence!$K$2:$K$2441,"&lt;="&amp;Occurrence!K1381)/($B$9+1),0)</f>
        <v/>
      </c>
      <c r="U1381" s="16">
        <f>IF(Occurrence!K1381&gt;0,_xlfn.PERCENTILE.INC(Data!$O$2:$O$2441,($B$4+T1381*($B$5-1))/($B$3-1)),0)</f>
        <v/>
      </c>
      <c r="V1381" s="16">
        <f>IF(Occurrence!K1381&gt;0,_xlfn.PERCENTILE.INC(Occurrence!$I$2:$I$2441,($B$6+T1381*($B$7-1))/($B$3-1)),0)</f>
        <v/>
      </c>
      <c r="W1381" s="16">
        <f>IF(Occurrence!K1381&gt;0,Occurrence!K1381/V1381,0)</f>
        <v/>
      </c>
      <c r="X1381" s="9">
        <f>IF(Occurrence!K1381&gt;0,U1381*W1381,0)</f>
        <v/>
      </c>
      <c r="Y1381" s="24">
        <f>COUNTIF(Data!$X$2:$X$2441,"&lt;="&amp;Data!X1381)/($B$3+1)</f>
        <v/>
      </c>
      <c r="Z1381" s="16">
        <f>_xlfn.PERCENTILE.INC(Data!$U$2:$U$2441,Y1381)</f>
        <v/>
      </c>
      <c r="AA1381" s="16">
        <f>_xlfn.PERCENTILE.INC(Data!$V$2:$V$2441,Y1381)</f>
        <v/>
      </c>
      <c r="AB1381" s="16">
        <f>Data!X1381-AA1381</f>
        <v/>
      </c>
      <c r="AC1381" s="9">
        <f>Z1381+AB1381</f>
        <v/>
      </c>
      <c r="AD1381" s="24">
        <f>COUNTIF(Data!$Y$2:$Y$2441,"&lt;="&amp;Data!Y1381)/($B$3+1)</f>
        <v/>
      </c>
      <c r="AE1381" s="16">
        <f>_xlfn.PERCENTILE.INC(Data!$U$2:$U$2441,AD1381)</f>
        <v/>
      </c>
      <c r="AF1381" s="16">
        <f>_xlfn.PERCENTILE.INC(Data!$V$2:$V$2441,AD1381)</f>
        <v/>
      </c>
      <c r="AG1381" s="16">
        <f>Data!Y1381-AF1381</f>
        <v/>
      </c>
      <c r="AH1381" s="9">
        <f>AE1381+AG1381</f>
        <v/>
      </c>
    </row>
    <row r="1382">
      <c r="N1382" s="14">
        <f>Data!A1382</f>
        <v/>
      </c>
      <c r="O1382" s="24">
        <f>IF(Occurrence!J1382&gt;0,COUNTIFS(Occurrence!$J$2:$J$2441,"&gt;0",Occurrence!$J$2:$J$2441,"&lt;="&amp;Occurrence!J1382)/($B$8+1),0)</f>
        <v/>
      </c>
      <c r="P1382" s="16">
        <f>IF(Occurrence!J1382&gt;0,_xlfn.PERCENTILE.INC(Data!$O$2:$O$2441,($B$4+O1382*($B$5-1))/($B$3-1)),0)</f>
        <v/>
      </c>
      <c r="Q1382" s="16">
        <f>IF(Occurrence!J1382&gt;0,_xlfn.PERCENTILE.INC(Occurrence!$I$2:$I$2441,($B$6+O1382*($B$7-1))/($B$3-1)),0)</f>
        <v/>
      </c>
      <c r="R1382" s="16">
        <f>IF(Occurrence!J1382&gt;0,Occurrence!J1382/Q1382,0)</f>
        <v/>
      </c>
      <c r="S1382" s="9">
        <f>IF(Occurrence!J1382&gt;0,P1382*R1382,0)</f>
        <v/>
      </c>
      <c r="T1382" s="24">
        <f>IF(Occurrence!K1382&gt;0,COUNTIFS(Occurrence!$K$2:$K$2441,"&gt;0",Occurrence!$K$2:$K$2441,"&lt;="&amp;Occurrence!K1382)/($B$9+1),0)</f>
        <v/>
      </c>
      <c r="U1382" s="16">
        <f>IF(Occurrence!K1382&gt;0,_xlfn.PERCENTILE.INC(Data!$O$2:$O$2441,($B$4+T1382*($B$5-1))/($B$3-1)),0)</f>
        <v/>
      </c>
      <c r="V1382" s="16">
        <f>IF(Occurrence!K1382&gt;0,_xlfn.PERCENTILE.INC(Occurrence!$I$2:$I$2441,($B$6+T1382*($B$7-1))/($B$3-1)),0)</f>
        <v/>
      </c>
      <c r="W1382" s="16">
        <f>IF(Occurrence!K1382&gt;0,Occurrence!K1382/V1382,0)</f>
        <v/>
      </c>
      <c r="X1382" s="9">
        <f>IF(Occurrence!K1382&gt;0,U1382*W1382,0)</f>
        <v/>
      </c>
      <c r="Y1382" s="24">
        <f>COUNTIF(Data!$X$2:$X$2441,"&lt;="&amp;Data!X1382)/($B$3+1)</f>
        <v/>
      </c>
      <c r="Z1382" s="16">
        <f>_xlfn.PERCENTILE.INC(Data!$U$2:$U$2441,Y1382)</f>
        <v/>
      </c>
      <c r="AA1382" s="16">
        <f>_xlfn.PERCENTILE.INC(Data!$V$2:$V$2441,Y1382)</f>
        <v/>
      </c>
      <c r="AB1382" s="16">
        <f>Data!X1382-AA1382</f>
        <v/>
      </c>
      <c r="AC1382" s="9">
        <f>Z1382+AB1382</f>
        <v/>
      </c>
      <c r="AD1382" s="24">
        <f>COUNTIF(Data!$Y$2:$Y$2441,"&lt;="&amp;Data!Y1382)/($B$3+1)</f>
        <v/>
      </c>
      <c r="AE1382" s="16">
        <f>_xlfn.PERCENTILE.INC(Data!$U$2:$U$2441,AD1382)</f>
        <v/>
      </c>
      <c r="AF1382" s="16">
        <f>_xlfn.PERCENTILE.INC(Data!$V$2:$V$2441,AD1382)</f>
        <v/>
      </c>
      <c r="AG1382" s="16">
        <f>Data!Y1382-AF1382</f>
        <v/>
      </c>
      <c r="AH1382" s="9">
        <f>AE1382+AG1382</f>
        <v/>
      </c>
    </row>
    <row r="1383">
      <c r="N1383" s="14">
        <f>Data!A1383</f>
        <v/>
      </c>
      <c r="O1383" s="24">
        <f>IF(Occurrence!J1383&gt;0,COUNTIFS(Occurrence!$J$2:$J$2441,"&gt;0",Occurrence!$J$2:$J$2441,"&lt;="&amp;Occurrence!J1383)/($B$8+1),0)</f>
        <v/>
      </c>
      <c r="P1383" s="16">
        <f>IF(Occurrence!J1383&gt;0,_xlfn.PERCENTILE.INC(Data!$O$2:$O$2441,($B$4+O1383*($B$5-1))/($B$3-1)),0)</f>
        <v/>
      </c>
      <c r="Q1383" s="16">
        <f>IF(Occurrence!J1383&gt;0,_xlfn.PERCENTILE.INC(Occurrence!$I$2:$I$2441,($B$6+O1383*($B$7-1))/($B$3-1)),0)</f>
        <v/>
      </c>
      <c r="R1383" s="16">
        <f>IF(Occurrence!J1383&gt;0,Occurrence!J1383/Q1383,0)</f>
        <v/>
      </c>
      <c r="S1383" s="9">
        <f>IF(Occurrence!J1383&gt;0,P1383*R1383,0)</f>
        <v/>
      </c>
      <c r="T1383" s="24">
        <f>IF(Occurrence!K1383&gt;0,COUNTIFS(Occurrence!$K$2:$K$2441,"&gt;0",Occurrence!$K$2:$K$2441,"&lt;="&amp;Occurrence!K1383)/($B$9+1),0)</f>
        <v/>
      </c>
      <c r="U1383" s="16">
        <f>IF(Occurrence!K1383&gt;0,_xlfn.PERCENTILE.INC(Data!$O$2:$O$2441,($B$4+T1383*($B$5-1))/($B$3-1)),0)</f>
        <v/>
      </c>
      <c r="V1383" s="16">
        <f>IF(Occurrence!K1383&gt;0,_xlfn.PERCENTILE.INC(Occurrence!$I$2:$I$2441,($B$6+T1383*($B$7-1))/($B$3-1)),0)</f>
        <v/>
      </c>
      <c r="W1383" s="16">
        <f>IF(Occurrence!K1383&gt;0,Occurrence!K1383/V1383,0)</f>
        <v/>
      </c>
      <c r="X1383" s="9">
        <f>IF(Occurrence!K1383&gt;0,U1383*W1383,0)</f>
        <v/>
      </c>
      <c r="Y1383" s="24">
        <f>COUNTIF(Data!$X$2:$X$2441,"&lt;="&amp;Data!X1383)/($B$3+1)</f>
        <v/>
      </c>
      <c r="Z1383" s="16">
        <f>_xlfn.PERCENTILE.INC(Data!$U$2:$U$2441,Y1383)</f>
        <v/>
      </c>
      <c r="AA1383" s="16">
        <f>_xlfn.PERCENTILE.INC(Data!$V$2:$V$2441,Y1383)</f>
        <v/>
      </c>
      <c r="AB1383" s="16">
        <f>Data!X1383-AA1383</f>
        <v/>
      </c>
      <c r="AC1383" s="9">
        <f>Z1383+AB1383</f>
        <v/>
      </c>
      <c r="AD1383" s="24">
        <f>COUNTIF(Data!$Y$2:$Y$2441,"&lt;="&amp;Data!Y1383)/($B$3+1)</f>
        <v/>
      </c>
      <c r="AE1383" s="16">
        <f>_xlfn.PERCENTILE.INC(Data!$U$2:$U$2441,AD1383)</f>
        <v/>
      </c>
      <c r="AF1383" s="16">
        <f>_xlfn.PERCENTILE.INC(Data!$V$2:$V$2441,AD1383)</f>
        <v/>
      </c>
      <c r="AG1383" s="16">
        <f>Data!Y1383-AF1383</f>
        <v/>
      </c>
      <c r="AH1383" s="9">
        <f>AE1383+AG1383</f>
        <v/>
      </c>
    </row>
    <row r="1384">
      <c r="N1384" s="14">
        <f>Data!A1384</f>
        <v/>
      </c>
      <c r="O1384" s="24">
        <f>IF(Occurrence!J1384&gt;0,COUNTIFS(Occurrence!$J$2:$J$2441,"&gt;0",Occurrence!$J$2:$J$2441,"&lt;="&amp;Occurrence!J1384)/($B$8+1),0)</f>
        <v/>
      </c>
      <c r="P1384" s="16">
        <f>IF(Occurrence!J1384&gt;0,_xlfn.PERCENTILE.INC(Data!$O$2:$O$2441,($B$4+O1384*($B$5-1))/($B$3-1)),0)</f>
        <v/>
      </c>
      <c r="Q1384" s="16">
        <f>IF(Occurrence!J1384&gt;0,_xlfn.PERCENTILE.INC(Occurrence!$I$2:$I$2441,($B$6+O1384*($B$7-1))/($B$3-1)),0)</f>
        <v/>
      </c>
      <c r="R1384" s="16">
        <f>IF(Occurrence!J1384&gt;0,Occurrence!J1384/Q1384,0)</f>
        <v/>
      </c>
      <c r="S1384" s="9">
        <f>IF(Occurrence!J1384&gt;0,P1384*R1384,0)</f>
        <v/>
      </c>
      <c r="T1384" s="24">
        <f>IF(Occurrence!K1384&gt;0,COUNTIFS(Occurrence!$K$2:$K$2441,"&gt;0",Occurrence!$K$2:$K$2441,"&lt;="&amp;Occurrence!K1384)/($B$9+1),0)</f>
        <v/>
      </c>
      <c r="U1384" s="16">
        <f>IF(Occurrence!K1384&gt;0,_xlfn.PERCENTILE.INC(Data!$O$2:$O$2441,($B$4+T1384*($B$5-1))/($B$3-1)),0)</f>
        <v/>
      </c>
      <c r="V1384" s="16">
        <f>IF(Occurrence!K1384&gt;0,_xlfn.PERCENTILE.INC(Occurrence!$I$2:$I$2441,($B$6+T1384*($B$7-1))/($B$3-1)),0)</f>
        <v/>
      </c>
      <c r="W1384" s="16">
        <f>IF(Occurrence!K1384&gt;0,Occurrence!K1384/V1384,0)</f>
        <v/>
      </c>
      <c r="X1384" s="9">
        <f>IF(Occurrence!K1384&gt;0,U1384*W1384,0)</f>
        <v/>
      </c>
      <c r="Y1384" s="24">
        <f>COUNTIF(Data!$X$2:$X$2441,"&lt;="&amp;Data!X1384)/($B$3+1)</f>
        <v/>
      </c>
      <c r="Z1384" s="16">
        <f>_xlfn.PERCENTILE.INC(Data!$U$2:$U$2441,Y1384)</f>
        <v/>
      </c>
      <c r="AA1384" s="16">
        <f>_xlfn.PERCENTILE.INC(Data!$V$2:$V$2441,Y1384)</f>
        <v/>
      </c>
      <c r="AB1384" s="16">
        <f>Data!X1384-AA1384</f>
        <v/>
      </c>
      <c r="AC1384" s="9">
        <f>Z1384+AB1384</f>
        <v/>
      </c>
      <c r="AD1384" s="24">
        <f>COUNTIF(Data!$Y$2:$Y$2441,"&lt;="&amp;Data!Y1384)/($B$3+1)</f>
        <v/>
      </c>
      <c r="AE1384" s="16">
        <f>_xlfn.PERCENTILE.INC(Data!$U$2:$U$2441,AD1384)</f>
        <v/>
      </c>
      <c r="AF1384" s="16">
        <f>_xlfn.PERCENTILE.INC(Data!$V$2:$V$2441,AD1384)</f>
        <v/>
      </c>
      <c r="AG1384" s="16">
        <f>Data!Y1384-AF1384</f>
        <v/>
      </c>
      <c r="AH1384" s="9">
        <f>AE1384+AG1384</f>
        <v/>
      </c>
    </row>
    <row r="1385">
      <c r="N1385" s="14">
        <f>Data!A1385</f>
        <v/>
      </c>
      <c r="O1385" s="24">
        <f>IF(Occurrence!J1385&gt;0,COUNTIFS(Occurrence!$J$2:$J$2441,"&gt;0",Occurrence!$J$2:$J$2441,"&lt;="&amp;Occurrence!J1385)/($B$8+1),0)</f>
        <v/>
      </c>
      <c r="P1385" s="16">
        <f>IF(Occurrence!J1385&gt;0,_xlfn.PERCENTILE.INC(Data!$O$2:$O$2441,($B$4+O1385*($B$5-1))/($B$3-1)),0)</f>
        <v/>
      </c>
      <c r="Q1385" s="16">
        <f>IF(Occurrence!J1385&gt;0,_xlfn.PERCENTILE.INC(Occurrence!$I$2:$I$2441,($B$6+O1385*($B$7-1))/($B$3-1)),0)</f>
        <v/>
      </c>
      <c r="R1385" s="16">
        <f>IF(Occurrence!J1385&gt;0,Occurrence!J1385/Q1385,0)</f>
        <v/>
      </c>
      <c r="S1385" s="9">
        <f>IF(Occurrence!J1385&gt;0,P1385*R1385,0)</f>
        <v/>
      </c>
      <c r="T1385" s="24">
        <f>IF(Occurrence!K1385&gt;0,COUNTIFS(Occurrence!$K$2:$K$2441,"&gt;0",Occurrence!$K$2:$K$2441,"&lt;="&amp;Occurrence!K1385)/($B$9+1),0)</f>
        <v/>
      </c>
      <c r="U1385" s="16">
        <f>IF(Occurrence!K1385&gt;0,_xlfn.PERCENTILE.INC(Data!$O$2:$O$2441,($B$4+T1385*($B$5-1))/($B$3-1)),0)</f>
        <v/>
      </c>
      <c r="V1385" s="16">
        <f>IF(Occurrence!K1385&gt;0,_xlfn.PERCENTILE.INC(Occurrence!$I$2:$I$2441,($B$6+T1385*($B$7-1))/($B$3-1)),0)</f>
        <v/>
      </c>
      <c r="W1385" s="16">
        <f>IF(Occurrence!K1385&gt;0,Occurrence!K1385/V1385,0)</f>
        <v/>
      </c>
      <c r="X1385" s="9">
        <f>IF(Occurrence!K1385&gt;0,U1385*W1385,0)</f>
        <v/>
      </c>
      <c r="Y1385" s="24">
        <f>COUNTIF(Data!$X$2:$X$2441,"&lt;="&amp;Data!X1385)/($B$3+1)</f>
        <v/>
      </c>
      <c r="Z1385" s="16">
        <f>_xlfn.PERCENTILE.INC(Data!$U$2:$U$2441,Y1385)</f>
        <v/>
      </c>
      <c r="AA1385" s="16">
        <f>_xlfn.PERCENTILE.INC(Data!$V$2:$V$2441,Y1385)</f>
        <v/>
      </c>
      <c r="AB1385" s="16">
        <f>Data!X1385-AA1385</f>
        <v/>
      </c>
      <c r="AC1385" s="9">
        <f>Z1385+AB1385</f>
        <v/>
      </c>
      <c r="AD1385" s="24">
        <f>COUNTIF(Data!$Y$2:$Y$2441,"&lt;="&amp;Data!Y1385)/($B$3+1)</f>
        <v/>
      </c>
      <c r="AE1385" s="16">
        <f>_xlfn.PERCENTILE.INC(Data!$U$2:$U$2441,AD1385)</f>
        <v/>
      </c>
      <c r="AF1385" s="16">
        <f>_xlfn.PERCENTILE.INC(Data!$V$2:$V$2441,AD1385)</f>
        <v/>
      </c>
      <c r="AG1385" s="16">
        <f>Data!Y1385-AF1385</f>
        <v/>
      </c>
      <c r="AH1385" s="9">
        <f>AE1385+AG1385</f>
        <v/>
      </c>
    </row>
    <row r="1386">
      <c r="N1386" s="14">
        <f>Data!A1386</f>
        <v/>
      </c>
      <c r="O1386" s="24">
        <f>IF(Occurrence!J1386&gt;0,COUNTIFS(Occurrence!$J$2:$J$2441,"&gt;0",Occurrence!$J$2:$J$2441,"&lt;="&amp;Occurrence!J1386)/($B$8+1),0)</f>
        <v/>
      </c>
      <c r="P1386" s="16">
        <f>IF(Occurrence!J1386&gt;0,_xlfn.PERCENTILE.INC(Data!$O$2:$O$2441,($B$4+O1386*($B$5-1))/($B$3-1)),0)</f>
        <v/>
      </c>
      <c r="Q1386" s="16">
        <f>IF(Occurrence!J1386&gt;0,_xlfn.PERCENTILE.INC(Occurrence!$I$2:$I$2441,($B$6+O1386*($B$7-1))/($B$3-1)),0)</f>
        <v/>
      </c>
      <c r="R1386" s="16">
        <f>IF(Occurrence!J1386&gt;0,Occurrence!J1386/Q1386,0)</f>
        <v/>
      </c>
      <c r="S1386" s="9">
        <f>IF(Occurrence!J1386&gt;0,P1386*R1386,0)</f>
        <v/>
      </c>
      <c r="T1386" s="24">
        <f>IF(Occurrence!K1386&gt;0,COUNTIFS(Occurrence!$K$2:$K$2441,"&gt;0",Occurrence!$K$2:$K$2441,"&lt;="&amp;Occurrence!K1386)/($B$9+1),0)</f>
        <v/>
      </c>
      <c r="U1386" s="16">
        <f>IF(Occurrence!K1386&gt;0,_xlfn.PERCENTILE.INC(Data!$O$2:$O$2441,($B$4+T1386*($B$5-1))/($B$3-1)),0)</f>
        <v/>
      </c>
      <c r="V1386" s="16">
        <f>IF(Occurrence!K1386&gt;0,_xlfn.PERCENTILE.INC(Occurrence!$I$2:$I$2441,($B$6+T1386*($B$7-1))/($B$3-1)),0)</f>
        <v/>
      </c>
      <c r="W1386" s="16">
        <f>IF(Occurrence!K1386&gt;0,Occurrence!K1386/V1386,0)</f>
        <v/>
      </c>
      <c r="X1386" s="9">
        <f>IF(Occurrence!K1386&gt;0,U1386*W1386,0)</f>
        <v/>
      </c>
      <c r="Y1386" s="24">
        <f>COUNTIF(Data!$X$2:$X$2441,"&lt;="&amp;Data!X1386)/($B$3+1)</f>
        <v/>
      </c>
      <c r="Z1386" s="16">
        <f>_xlfn.PERCENTILE.INC(Data!$U$2:$U$2441,Y1386)</f>
        <v/>
      </c>
      <c r="AA1386" s="16">
        <f>_xlfn.PERCENTILE.INC(Data!$V$2:$V$2441,Y1386)</f>
        <v/>
      </c>
      <c r="AB1386" s="16">
        <f>Data!X1386-AA1386</f>
        <v/>
      </c>
      <c r="AC1386" s="9">
        <f>Z1386+AB1386</f>
        <v/>
      </c>
      <c r="AD1386" s="24">
        <f>COUNTIF(Data!$Y$2:$Y$2441,"&lt;="&amp;Data!Y1386)/($B$3+1)</f>
        <v/>
      </c>
      <c r="AE1386" s="16">
        <f>_xlfn.PERCENTILE.INC(Data!$U$2:$U$2441,AD1386)</f>
        <v/>
      </c>
      <c r="AF1386" s="16">
        <f>_xlfn.PERCENTILE.INC(Data!$V$2:$V$2441,AD1386)</f>
        <v/>
      </c>
      <c r="AG1386" s="16">
        <f>Data!Y1386-AF1386</f>
        <v/>
      </c>
      <c r="AH1386" s="9">
        <f>AE1386+AG1386</f>
        <v/>
      </c>
    </row>
    <row r="1387">
      <c r="N1387" s="14">
        <f>Data!A1387</f>
        <v/>
      </c>
      <c r="O1387" s="24">
        <f>IF(Occurrence!J1387&gt;0,COUNTIFS(Occurrence!$J$2:$J$2441,"&gt;0",Occurrence!$J$2:$J$2441,"&lt;="&amp;Occurrence!J1387)/($B$8+1),0)</f>
        <v/>
      </c>
      <c r="P1387" s="16">
        <f>IF(Occurrence!J1387&gt;0,_xlfn.PERCENTILE.INC(Data!$O$2:$O$2441,($B$4+O1387*($B$5-1))/($B$3-1)),0)</f>
        <v/>
      </c>
      <c r="Q1387" s="16">
        <f>IF(Occurrence!J1387&gt;0,_xlfn.PERCENTILE.INC(Occurrence!$I$2:$I$2441,($B$6+O1387*($B$7-1))/($B$3-1)),0)</f>
        <v/>
      </c>
      <c r="R1387" s="16">
        <f>IF(Occurrence!J1387&gt;0,Occurrence!J1387/Q1387,0)</f>
        <v/>
      </c>
      <c r="S1387" s="9">
        <f>IF(Occurrence!J1387&gt;0,P1387*R1387,0)</f>
        <v/>
      </c>
      <c r="T1387" s="24">
        <f>IF(Occurrence!K1387&gt;0,COUNTIFS(Occurrence!$K$2:$K$2441,"&gt;0",Occurrence!$K$2:$K$2441,"&lt;="&amp;Occurrence!K1387)/($B$9+1),0)</f>
        <v/>
      </c>
      <c r="U1387" s="16">
        <f>IF(Occurrence!K1387&gt;0,_xlfn.PERCENTILE.INC(Data!$O$2:$O$2441,($B$4+T1387*($B$5-1))/($B$3-1)),0)</f>
        <v/>
      </c>
      <c r="V1387" s="16">
        <f>IF(Occurrence!K1387&gt;0,_xlfn.PERCENTILE.INC(Occurrence!$I$2:$I$2441,($B$6+T1387*($B$7-1))/($B$3-1)),0)</f>
        <v/>
      </c>
      <c r="W1387" s="16">
        <f>IF(Occurrence!K1387&gt;0,Occurrence!K1387/V1387,0)</f>
        <v/>
      </c>
      <c r="X1387" s="9">
        <f>IF(Occurrence!K1387&gt;0,U1387*W1387,0)</f>
        <v/>
      </c>
      <c r="Y1387" s="24">
        <f>COUNTIF(Data!$X$2:$X$2441,"&lt;="&amp;Data!X1387)/($B$3+1)</f>
        <v/>
      </c>
      <c r="Z1387" s="16">
        <f>_xlfn.PERCENTILE.INC(Data!$U$2:$U$2441,Y1387)</f>
        <v/>
      </c>
      <c r="AA1387" s="16">
        <f>_xlfn.PERCENTILE.INC(Data!$V$2:$V$2441,Y1387)</f>
        <v/>
      </c>
      <c r="AB1387" s="16">
        <f>Data!X1387-AA1387</f>
        <v/>
      </c>
      <c r="AC1387" s="9">
        <f>Z1387+AB1387</f>
        <v/>
      </c>
      <c r="AD1387" s="24">
        <f>COUNTIF(Data!$Y$2:$Y$2441,"&lt;="&amp;Data!Y1387)/($B$3+1)</f>
        <v/>
      </c>
      <c r="AE1387" s="16">
        <f>_xlfn.PERCENTILE.INC(Data!$U$2:$U$2441,AD1387)</f>
        <v/>
      </c>
      <c r="AF1387" s="16">
        <f>_xlfn.PERCENTILE.INC(Data!$V$2:$V$2441,AD1387)</f>
        <v/>
      </c>
      <c r="AG1387" s="16">
        <f>Data!Y1387-AF1387</f>
        <v/>
      </c>
      <c r="AH1387" s="9">
        <f>AE1387+AG1387</f>
        <v/>
      </c>
    </row>
    <row r="1388">
      <c r="N1388" s="14">
        <f>Data!A1388</f>
        <v/>
      </c>
      <c r="O1388" s="24">
        <f>IF(Occurrence!J1388&gt;0,COUNTIFS(Occurrence!$J$2:$J$2441,"&gt;0",Occurrence!$J$2:$J$2441,"&lt;="&amp;Occurrence!J1388)/($B$8+1),0)</f>
        <v/>
      </c>
      <c r="P1388" s="16">
        <f>IF(Occurrence!J1388&gt;0,_xlfn.PERCENTILE.INC(Data!$O$2:$O$2441,($B$4+O1388*($B$5-1))/($B$3-1)),0)</f>
        <v/>
      </c>
      <c r="Q1388" s="16">
        <f>IF(Occurrence!J1388&gt;0,_xlfn.PERCENTILE.INC(Occurrence!$I$2:$I$2441,($B$6+O1388*($B$7-1))/($B$3-1)),0)</f>
        <v/>
      </c>
      <c r="R1388" s="16">
        <f>IF(Occurrence!J1388&gt;0,Occurrence!J1388/Q1388,0)</f>
        <v/>
      </c>
      <c r="S1388" s="9">
        <f>IF(Occurrence!J1388&gt;0,P1388*R1388,0)</f>
        <v/>
      </c>
      <c r="T1388" s="24">
        <f>IF(Occurrence!K1388&gt;0,COUNTIFS(Occurrence!$K$2:$K$2441,"&gt;0",Occurrence!$K$2:$K$2441,"&lt;="&amp;Occurrence!K1388)/($B$9+1),0)</f>
        <v/>
      </c>
      <c r="U1388" s="16">
        <f>IF(Occurrence!K1388&gt;0,_xlfn.PERCENTILE.INC(Data!$O$2:$O$2441,($B$4+T1388*($B$5-1))/($B$3-1)),0)</f>
        <v/>
      </c>
      <c r="V1388" s="16">
        <f>IF(Occurrence!K1388&gt;0,_xlfn.PERCENTILE.INC(Occurrence!$I$2:$I$2441,($B$6+T1388*($B$7-1))/($B$3-1)),0)</f>
        <v/>
      </c>
      <c r="W1388" s="16">
        <f>IF(Occurrence!K1388&gt;0,Occurrence!K1388/V1388,0)</f>
        <v/>
      </c>
      <c r="X1388" s="9">
        <f>IF(Occurrence!K1388&gt;0,U1388*W1388,0)</f>
        <v/>
      </c>
      <c r="Y1388" s="24">
        <f>COUNTIF(Data!$X$2:$X$2441,"&lt;="&amp;Data!X1388)/($B$3+1)</f>
        <v/>
      </c>
      <c r="Z1388" s="16">
        <f>_xlfn.PERCENTILE.INC(Data!$U$2:$U$2441,Y1388)</f>
        <v/>
      </c>
      <c r="AA1388" s="16">
        <f>_xlfn.PERCENTILE.INC(Data!$V$2:$V$2441,Y1388)</f>
        <v/>
      </c>
      <c r="AB1388" s="16">
        <f>Data!X1388-AA1388</f>
        <v/>
      </c>
      <c r="AC1388" s="9">
        <f>Z1388+AB1388</f>
        <v/>
      </c>
      <c r="AD1388" s="24">
        <f>COUNTIF(Data!$Y$2:$Y$2441,"&lt;="&amp;Data!Y1388)/($B$3+1)</f>
        <v/>
      </c>
      <c r="AE1388" s="16">
        <f>_xlfn.PERCENTILE.INC(Data!$U$2:$U$2441,AD1388)</f>
        <v/>
      </c>
      <c r="AF1388" s="16">
        <f>_xlfn.PERCENTILE.INC(Data!$V$2:$V$2441,AD1388)</f>
        <v/>
      </c>
      <c r="AG1388" s="16">
        <f>Data!Y1388-AF1388</f>
        <v/>
      </c>
      <c r="AH1388" s="9">
        <f>AE1388+AG1388</f>
        <v/>
      </c>
    </row>
    <row r="1389">
      <c r="N1389" s="14">
        <f>Data!A1389</f>
        <v/>
      </c>
      <c r="O1389" s="24">
        <f>IF(Occurrence!J1389&gt;0,COUNTIFS(Occurrence!$J$2:$J$2441,"&gt;0",Occurrence!$J$2:$J$2441,"&lt;="&amp;Occurrence!J1389)/($B$8+1),0)</f>
        <v/>
      </c>
      <c r="P1389" s="16">
        <f>IF(Occurrence!J1389&gt;0,_xlfn.PERCENTILE.INC(Data!$O$2:$O$2441,($B$4+O1389*($B$5-1))/($B$3-1)),0)</f>
        <v/>
      </c>
      <c r="Q1389" s="16">
        <f>IF(Occurrence!J1389&gt;0,_xlfn.PERCENTILE.INC(Occurrence!$I$2:$I$2441,($B$6+O1389*($B$7-1))/($B$3-1)),0)</f>
        <v/>
      </c>
      <c r="R1389" s="16">
        <f>IF(Occurrence!J1389&gt;0,Occurrence!J1389/Q1389,0)</f>
        <v/>
      </c>
      <c r="S1389" s="9">
        <f>IF(Occurrence!J1389&gt;0,P1389*R1389,0)</f>
        <v/>
      </c>
      <c r="T1389" s="24">
        <f>IF(Occurrence!K1389&gt;0,COUNTIFS(Occurrence!$K$2:$K$2441,"&gt;0",Occurrence!$K$2:$K$2441,"&lt;="&amp;Occurrence!K1389)/($B$9+1),0)</f>
        <v/>
      </c>
      <c r="U1389" s="16">
        <f>IF(Occurrence!K1389&gt;0,_xlfn.PERCENTILE.INC(Data!$O$2:$O$2441,($B$4+T1389*($B$5-1))/($B$3-1)),0)</f>
        <v/>
      </c>
      <c r="V1389" s="16">
        <f>IF(Occurrence!K1389&gt;0,_xlfn.PERCENTILE.INC(Occurrence!$I$2:$I$2441,($B$6+T1389*($B$7-1))/($B$3-1)),0)</f>
        <v/>
      </c>
      <c r="W1389" s="16">
        <f>IF(Occurrence!K1389&gt;0,Occurrence!K1389/V1389,0)</f>
        <v/>
      </c>
      <c r="X1389" s="9">
        <f>IF(Occurrence!K1389&gt;0,U1389*W1389,0)</f>
        <v/>
      </c>
      <c r="Y1389" s="24">
        <f>COUNTIF(Data!$X$2:$X$2441,"&lt;="&amp;Data!X1389)/($B$3+1)</f>
        <v/>
      </c>
      <c r="Z1389" s="16">
        <f>_xlfn.PERCENTILE.INC(Data!$U$2:$U$2441,Y1389)</f>
        <v/>
      </c>
      <c r="AA1389" s="16">
        <f>_xlfn.PERCENTILE.INC(Data!$V$2:$V$2441,Y1389)</f>
        <v/>
      </c>
      <c r="AB1389" s="16">
        <f>Data!X1389-AA1389</f>
        <v/>
      </c>
      <c r="AC1389" s="9">
        <f>Z1389+AB1389</f>
        <v/>
      </c>
      <c r="AD1389" s="24">
        <f>COUNTIF(Data!$Y$2:$Y$2441,"&lt;="&amp;Data!Y1389)/($B$3+1)</f>
        <v/>
      </c>
      <c r="AE1389" s="16">
        <f>_xlfn.PERCENTILE.INC(Data!$U$2:$U$2441,AD1389)</f>
        <v/>
      </c>
      <c r="AF1389" s="16">
        <f>_xlfn.PERCENTILE.INC(Data!$V$2:$V$2441,AD1389)</f>
        <v/>
      </c>
      <c r="AG1389" s="16">
        <f>Data!Y1389-AF1389</f>
        <v/>
      </c>
      <c r="AH1389" s="9">
        <f>AE1389+AG1389</f>
        <v/>
      </c>
    </row>
    <row r="1390">
      <c r="N1390" s="14">
        <f>Data!A1390</f>
        <v/>
      </c>
      <c r="O1390" s="24">
        <f>IF(Occurrence!J1390&gt;0,COUNTIFS(Occurrence!$J$2:$J$2441,"&gt;0",Occurrence!$J$2:$J$2441,"&lt;="&amp;Occurrence!J1390)/($B$8+1),0)</f>
        <v/>
      </c>
      <c r="P1390" s="16">
        <f>IF(Occurrence!J1390&gt;0,_xlfn.PERCENTILE.INC(Data!$O$2:$O$2441,($B$4+O1390*($B$5-1))/($B$3-1)),0)</f>
        <v/>
      </c>
      <c r="Q1390" s="16">
        <f>IF(Occurrence!J1390&gt;0,_xlfn.PERCENTILE.INC(Occurrence!$I$2:$I$2441,($B$6+O1390*($B$7-1))/($B$3-1)),0)</f>
        <v/>
      </c>
      <c r="R1390" s="16">
        <f>IF(Occurrence!J1390&gt;0,Occurrence!J1390/Q1390,0)</f>
        <v/>
      </c>
      <c r="S1390" s="9">
        <f>IF(Occurrence!J1390&gt;0,P1390*R1390,0)</f>
        <v/>
      </c>
      <c r="T1390" s="24">
        <f>IF(Occurrence!K1390&gt;0,COUNTIFS(Occurrence!$K$2:$K$2441,"&gt;0",Occurrence!$K$2:$K$2441,"&lt;="&amp;Occurrence!K1390)/($B$9+1),0)</f>
        <v/>
      </c>
      <c r="U1390" s="16">
        <f>IF(Occurrence!K1390&gt;0,_xlfn.PERCENTILE.INC(Data!$O$2:$O$2441,($B$4+T1390*($B$5-1))/($B$3-1)),0)</f>
        <v/>
      </c>
      <c r="V1390" s="16">
        <f>IF(Occurrence!K1390&gt;0,_xlfn.PERCENTILE.INC(Occurrence!$I$2:$I$2441,($B$6+T1390*($B$7-1))/($B$3-1)),0)</f>
        <v/>
      </c>
      <c r="W1390" s="16">
        <f>IF(Occurrence!K1390&gt;0,Occurrence!K1390/V1390,0)</f>
        <v/>
      </c>
      <c r="X1390" s="9">
        <f>IF(Occurrence!K1390&gt;0,U1390*W1390,0)</f>
        <v/>
      </c>
      <c r="Y1390" s="24">
        <f>COUNTIF(Data!$X$2:$X$2441,"&lt;="&amp;Data!X1390)/($B$3+1)</f>
        <v/>
      </c>
      <c r="Z1390" s="16">
        <f>_xlfn.PERCENTILE.INC(Data!$U$2:$U$2441,Y1390)</f>
        <v/>
      </c>
      <c r="AA1390" s="16">
        <f>_xlfn.PERCENTILE.INC(Data!$V$2:$V$2441,Y1390)</f>
        <v/>
      </c>
      <c r="AB1390" s="16">
        <f>Data!X1390-AA1390</f>
        <v/>
      </c>
      <c r="AC1390" s="9">
        <f>Z1390+AB1390</f>
        <v/>
      </c>
      <c r="AD1390" s="24">
        <f>COUNTIF(Data!$Y$2:$Y$2441,"&lt;="&amp;Data!Y1390)/($B$3+1)</f>
        <v/>
      </c>
      <c r="AE1390" s="16">
        <f>_xlfn.PERCENTILE.INC(Data!$U$2:$U$2441,AD1390)</f>
        <v/>
      </c>
      <c r="AF1390" s="16">
        <f>_xlfn.PERCENTILE.INC(Data!$V$2:$V$2441,AD1390)</f>
        <v/>
      </c>
      <c r="AG1390" s="16">
        <f>Data!Y1390-AF1390</f>
        <v/>
      </c>
      <c r="AH1390" s="9">
        <f>AE1390+AG1390</f>
        <v/>
      </c>
    </row>
    <row r="1391">
      <c r="N1391" s="14">
        <f>Data!A1391</f>
        <v/>
      </c>
      <c r="O1391" s="24">
        <f>IF(Occurrence!J1391&gt;0,COUNTIFS(Occurrence!$J$2:$J$2441,"&gt;0",Occurrence!$J$2:$J$2441,"&lt;="&amp;Occurrence!J1391)/($B$8+1),0)</f>
        <v/>
      </c>
      <c r="P1391" s="16">
        <f>IF(Occurrence!J1391&gt;0,_xlfn.PERCENTILE.INC(Data!$O$2:$O$2441,($B$4+O1391*($B$5-1))/($B$3-1)),0)</f>
        <v/>
      </c>
      <c r="Q1391" s="16">
        <f>IF(Occurrence!J1391&gt;0,_xlfn.PERCENTILE.INC(Occurrence!$I$2:$I$2441,($B$6+O1391*($B$7-1))/($B$3-1)),0)</f>
        <v/>
      </c>
      <c r="R1391" s="16">
        <f>IF(Occurrence!J1391&gt;0,Occurrence!J1391/Q1391,0)</f>
        <v/>
      </c>
      <c r="S1391" s="9">
        <f>IF(Occurrence!J1391&gt;0,P1391*R1391,0)</f>
        <v/>
      </c>
      <c r="T1391" s="24">
        <f>IF(Occurrence!K1391&gt;0,COUNTIFS(Occurrence!$K$2:$K$2441,"&gt;0",Occurrence!$K$2:$K$2441,"&lt;="&amp;Occurrence!K1391)/($B$9+1),0)</f>
        <v/>
      </c>
      <c r="U1391" s="16">
        <f>IF(Occurrence!K1391&gt;0,_xlfn.PERCENTILE.INC(Data!$O$2:$O$2441,($B$4+T1391*($B$5-1))/($B$3-1)),0)</f>
        <v/>
      </c>
      <c r="V1391" s="16">
        <f>IF(Occurrence!K1391&gt;0,_xlfn.PERCENTILE.INC(Occurrence!$I$2:$I$2441,($B$6+T1391*($B$7-1))/($B$3-1)),0)</f>
        <v/>
      </c>
      <c r="W1391" s="16">
        <f>IF(Occurrence!K1391&gt;0,Occurrence!K1391/V1391,0)</f>
        <v/>
      </c>
      <c r="X1391" s="9">
        <f>IF(Occurrence!K1391&gt;0,U1391*W1391,0)</f>
        <v/>
      </c>
      <c r="Y1391" s="24">
        <f>COUNTIF(Data!$X$2:$X$2441,"&lt;="&amp;Data!X1391)/($B$3+1)</f>
        <v/>
      </c>
      <c r="Z1391" s="16">
        <f>_xlfn.PERCENTILE.INC(Data!$U$2:$U$2441,Y1391)</f>
        <v/>
      </c>
      <c r="AA1391" s="16">
        <f>_xlfn.PERCENTILE.INC(Data!$V$2:$V$2441,Y1391)</f>
        <v/>
      </c>
      <c r="AB1391" s="16">
        <f>Data!X1391-AA1391</f>
        <v/>
      </c>
      <c r="AC1391" s="9">
        <f>Z1391+AB1391</f>
        <v/>
      </c>
      <c r="AD1391" s="24">
        <f>COUNTIF(Data!$Y$2:$Y$2441,"&lt;="&amp;Data!Y1391)/($B$3+1)</f>
        <v/>
      </c>
      <c r="AE1391" s="16">
        <f>_xlfn.PERCENTILE.INC(Data!$U$2:$U$2441,AD1391)</f>
        <v/>
      </c>
      <c r="AF1391" s="16">
        <f>_xlfn.PERCENTILE.INC(Data!$V$2:$V$2441,AD1391)</f>
        <v/>
      </c>
      <c r="AG1391" s="16">
        <f>Data!Y1391-AF1391</f>
        <v/>
      </c>
      <c r="AH1391" s="9">
        <f>AE1391+AG1391</f>
        <v/>
      </c>
    </row>
    <row r="1392">
      <c r="N1392" s="14">
        <f>Data!A1392</f>
        <v/>
      </c>
      <c r="O1392" s="24">
        <f>IF(Occurrence!J1392&gt;0,COUNTIFS(Occurrence!$J$2:$J$2441,"&gt;0",Occurrence!$J$2:$J$2441,"&lt;="&amp;Occurrence!J1392)/($B$8+1),0)</f>
        <v/>
      </c>
      <c r="P1392" s="16">
        <f>IF(Occurrence!J1392&gt;0,_xlfn.PERCENTILE.INC(Data!$O$2:$O$2441,($B$4+O1392*($B$5-1))/($B$3-1)),0)</f>
        <v/>
      </c>
      <c r="Q1392" s="16">
        <f>IF(Occurrence!J1392&gt;0,_xlfn.PERCENTILE.INC(Occurrence!$I$2:$I$2441,($B$6+O1392*($B$7-1))/($B$3-1)),0)</f>
        <v/>
      </c>
      <c r="R1392" s="16">
        <f>IF(Occurrence!J1392&gt;0,Occurrence!J1392/Q1392,0)</f>
        <v/>
      </c>
      <c r="S1392" s="9">
        <f>IF(Occurrence!J1392&gt;0,P1392*R1392,0)</f>
        <v/>
      </c>
      <c r="T1392" s="24">
        <f>IF(Occurrence!K1392&gt;0,COUNTIFS(Occurrence!$K$2:$K$2441,"&gt;0",Occurrence!$K$2:$K$2441,"&lt;="&amp;Occurrence!K1392)/($B$9+1),0)</f>
        <v/>
      </c>
      <c r="U1392" s="16">
        <f>IF(Occurrence!K1392&gt;0,_xlfn.PERCENTILE.INC(Data!$O$2:$O$2441,($B$4+T1392*($B$5-1))/($B$3-1)),0)</f>
        <v/>
      </c>
      <c r="V1392" s="16">
        <f>IF(Occurrence!K1392&gt;0,_xlfn.PERCENTILE.INC(Occurrence!$I$2:$I$2441,($B$6+T1392*($B$7-1))/($B$3-1)),0)</f>
        <v/>
      </c>
      <c r="W1392" s="16">
        <f>IF(Occurrence!K1392&gt;0,Occurrence!K1392/V1392,0)</f>
        <v/>
      </c>
      <c r="X1392" s="9">
        <f>IF(Occurrence!K1392&gt;0,U1392*W1392,0)</f>
        <v/>
      </c>
      <c r="Y1392" s="24">
        <f>COUNTIF(Data!$X$2:$X$2441,"&lt;="&amp;Data!X1392)/($B$3+1)</f>
        <v/>
      </c>
      <c r="Z1392" s="16">
        <f>_xlfn.PERCENTILE.INC(Data!$U$2:$U$2441,Y1392)</f>
        <v/>
      </c>
      <c r="AA1392" s="16">
        <f>_xlfn.PERCENTILE.INC(Data!$V$2:$V$2441,Y1392)</f>
        <v/>
      </c>
      <c r="AB1392" s="16">
        <f>Data!X1392-AA1392</f>
        <v/>
      </c>
      <c r="AC1392" s="9">
        <f>Z1392+AB1392</f>
        <v/>
      </c>
      <c r="AD1392" s="24">
        <f>COUNTIF(Data!$Y$2:$Y$2441,"&lt;="&amp;Data!Y1392)/($B$3+1)</f>
        <v/>
      </c>
      <c r="AE1392" s="16">
        <f>_xlfn.PERCENTILE.INC(Data!$U$2:$U$2441,AD1392)</f>
        <v/>
      </c>
      <c r="AF1392" s="16">
        <f>_xlfn.PERCENTILE.INC(Data!$V$2:$V$2441,AD1392)</f>
        <v/>
      </c>
      <c r="AG1392" s="16">
        <f>Data!Y1392-AF1392</f>
        <v/>
      </c>
      <c r="AH1392" s="9">
        <f>AE1392+AG1392</f>
        <v/>
      </c>
    </row>
    <row r="1393">
      <c r="N1393" s="14">
        <f>Data!A1393</f>
        <v/>
      </c>
      <c r="O1393" s="24">
        <f>IF(Occurrence!J1393&gt;0,COUNTIFS(Occurrence!$J$2:$J$2441,"&gt;0",Occurrence!$J$2:$J$2441,"&lt;="&amp;Occurrence!J1393)/($B$8+1),0)</f>
        <v/>
      </c>
      <c r="P1393" s="16">
        <f>IF(Occurrence!J1393&gt;0,_xlfn.PERCENTILE.INC(Data!$O$2:$O$2441,($B$4+O1393*($B$5-1))/($B$3-1)),0)</f>
        <v/>
      </c>
      <c r="Q1393" s="16">
        <f>IF(Occurrence!J1393&gt;0,_xlfn.PERCENTILE.INC(Occurrence!$I$2:$I$2441,($B$6+O1393*($B$7-1))/($B$3-1)),0)</f>
        <v/>
      </c>
      <c r="R1393" s="16">
        <f>IF(Occurrence!J1393&gt;0,Occurrence!J1393/Q1393,0)</f>
        <v/>
      </c>
      <c r="S1393" s="9">
        <f>IF(Occurrence!J1393&gt;0,P1393*R1393,0)</f>
        <v/>
      </c>
      <c r="T1393" s="24">
        <f>IF(Occurrence!K1393&gt;0,COUNTIFS(Occurrence!$K$2:$K$2441,"&gt;0",Occurrence!$K$2:$K$2441,"&lt;="&amp;Occurrence!K1393)/($B$9+1),0)</f>
        <v/>
      </c>
      <c r="U1393" s="16">
        <f>IF(Occurrence!K1393&gt;0,_xlfn.PERCENTILE.INC(Data!$O$2:$O$2441,($B$4+T1393*($B$5-1))/($B$3-1)),0)</f>
        <v/>
      </c>
      <c r="V1393" s="16">
        <f>IF(Occurrence!K1393&gt;0,_xlfn.PERCENTILE.INC(Occurrence!$I$2:$I$2441,($B$6+T1393*($B$7-1))/($B$3-1)),0)</f>
        <v/>
      </c>
      <c r="W1393" s="16">
        <f>IF(Occurrence!K1393&gt;0,Occurrence!K1393/V1393,0)</f>
        <v/>
      </c>
      <c r="X1393" s="9">
        <f>IF(Occurrence!K1393&gt;0,U1393*W1393,0)</f>
        <v/>
      </c>
      <c r="Y1393" s="24">
        <f>COUNTIF(Data!$X$2:$X$2441,"&lt;="&amp;Data!X1393)/($B$3+1)</f>
        <v/>
      </c>
      <c r="Z1393" s="16">
        <f>_xlfn.PERCENTILE.INC(Data!$U$2:$U$2441,Y1393)</f>
        <v/>
      </c>
      <c r="AA1393" s="16">
        <f>_xlfn.PERCENTILE.INC(Data!$V$2:$V$2441,Y1393)</f>
        <v/>
      </c>
      <c r="AB1393" s="16">
        <f>Data!X1393-AA1393</f>
        <v/>
      </c>
      <c r="AC1393" s="9">
        <f>Z1393+AB1393</f>
        <v/>
      </c>
      <c r="AD1393" s="24">
        <f>COUNTIF(Data!$Y$2:$Y$2441,"&lt;="&amp;Data!Y1393)/($B$3+1)</f>
        <v/>
      </c>
      <c r="AE1393" s="16">
        <f>_xlfn.PERCENTILE.INC(Data!$U$2:$U$2441,AD1393)</f>
        <v/>
      </c>
      <c r="AF1393" s="16">
        <f>_xlfn.PERCENTILE.INC(Data!$V$2:$V$2441,AD1393)</f>
        <v/>
      </c>
      <c r="AG1393" s="16">
        <f>Data!Y1393-AF1393</f>
        <v/>
      </c>
      <c r="AH1393" s="9">
        <f>AE1393+AG1393</f>
        <v/>
      </c>
    </row>
    <row r="1394">
      <c r="N1394" s="14">
        <f>Data!A1394</f>
        <v/>
      </c>
      <c r="O1394" s="24">
        <f>IF(Occurrence!J1394&gt;0,COUNTIFS(Occurrence!$J$2:$J$2441,"&gt;0",Occurrence!$J$2:$J$2441,"&lt;="&amp;Occurrence!J1394)/($B$8+1),0)</f>
        <v/>
      </c>
      <c r="P1394" s="16">
        <f>IF(Occurrence!J1394&gt;0,_xlfn.PERCENTILE.INC(Data!$O$2:$O$2441,($B$4+O1394*($B$5-1))/($B$3-1)),0)</f>
        <v/>
      </c>
      <c r="Q1394" s="16">
        <f>IF(Occurrence!J1394&gt;0,_xlfn.PERCENTILE.INC(Occurrence!$I$2:$I$2441,($B$6+O1394*($B$7-1))/($B$3-1)),0)</f>
        <v/>
      </c>
      <c r="R1394" s="16">
        <f>IF(Occurrence!J1394&gt;0,Occurrence!J1394/Q1394,0)</f>
        <v/>
      </c>
      <c r="S1394" s="9">
        <f>IF(Occurrence!J1394&gt;0,P1394*R1394,0)</f>
        <v/>
      </c>
      <c r="T1394" s="24">
        <f>IF(Occurrence!K1394&gt;0,COUNTIFS(Occurrence!$K$2:$K$2441,"&gt;0",Occurrence!$K$2:$K$2441,"&lt;="&amp;Occurrence!K1394)/($B$9+1),0)</f>
        <v/>
      </c>
      <c r="U1394" s="16">
        <f>IF(Occurrence!K1394&gt;0,_xlfn.PERCENTILE.INC(Data!$O$2:$O$2441,($B$4+T1394*($B$5-1))/($B$3-1)),0)</f>
        <v/>
      </c>
      <c r="V1394" s="16">
        <f>IF(Occurrence!K1394&gt;0,_xlfn.PERCENTILE.INC(Occurrence!$I$2:$I$2441,($B$6+T1394*($B$7-1))/($B$3-1)),0)</f>
        <v/>
      </c>
      <c r="W1394" s="16">
        <f>IF(Occurrence!K1394&gt;0,Occurrence!K1394/V1394,0)</f>
        <v/>
      </c>
      <c r="X1394" s="9">
        <f>IF(Occurrence!K1394&gt;0,U1394*W1394,0)</f>
        <v/>
      </c>
      <c r="Y1394" s="24">
        <f>COUNTIF(Data!$X$2:$X$2441,"&lt;="&amp;Data!X1394)/($B$3+1)</f>
        <v/>
      </c>
      <c r="Z1394" s="16">
        <f>_xlfn.PERCENTILE.INC(Data!$U$2:$U$2441,Y1394)</f>
        <v/>
      </c>
      <c r="AA1394" s="16">
        <f>_xlfn.PERCENTILE.INC(Data!$V$2:$V$2441,Y1394)</f>
        <v/>
      </c>
      <c r="AB1394" s="16">
        <f>Data!X1394-AA1394</f>
        <v/>
      </c>
      <c r="AC1394" s="9">
        <f>Z1394+AB1394</f>
        <v/>
      </c>
      <c r="AD1394" s="24">
        <f>COUNTIF(Data!$Y$2:$Y$2441,"&lt;="&amp;Data!Y1394)/($B$3+1)</f>
        <v/>
      </c>
      <c r="AE1394" s="16">
        <f>_xlfn.PERCENTILE.INC(Data!$U$2:$U$2441,AD1394)</f>
        <v/>
      </c>
      <c r="AF1394" s="16">
        <f>_xlfn.PERCENTILE.INC(Data!$V$2:$V$2441,AD1394)</f>
        <v/>
      </c>
      <c r="AG1394" s="16">
        <f>Data!Y1394-AF1394</f>
        <v/>
      </c>
      <c r="AH1394" s="9">
        <f>AE1394+AG1394</f>
        <v/>
      </c>
    </row>
    <row r="1395">
      <c r="N1395" s="14">
        <f>Data!A1395</f>
        <v/>
      </c>
      <c r="O1395" s="24">
        <f>IF(Occurrence!J1395&gt;0,COUNTIFS(Occurrence!$J$2:$J$2441,"&gt;0",Occurrence!$J$2:$J$2441,"&lt;="&amp;Occurrence!J1395)/($B$8+1),0)</f>
        <v/>
      </c>
      <c r="P1395" s="16">
        <f>IF(Occurrence!J1395&gt;0,_xlfn.PERCENTILE.INC(Data!$O$2:$O$2441,($B$4+O1395*($B$5-1))/($B$3-1)),0)</f>
        <v/>
      </c>
      <c r="Q1395" s="16">
        <f>IF(Occurrence!J1395&gt;0,_xlfn.PERCENTILE.INC(Occurrence!$I$2:$I$2441,($B$6+O1395*($B$7-1))/($B$3-1)),0)</f>
        <v/>
      </c>
      <c r="R1395" s="16">
        <f>IF(Occurrence!J1395&gt;0,Occurrence!J1395/Q1395,0)</f>
        <v/>
      </c>
      <c r="S1395" s="9">
        <f>IF(Occurrence!J1395&gt;0,P1395*R1395,0)</f>
        <v/>
      </c>
      <c r="T1395" s="24">
        <f>IF(Occurrence!K1395&gt;0,COUNTIFS(Occurrence!$K$2:$K$2441,"&gt;0",Occurrence!$K$2:$K$2441,"&lt;="&amp;Occurrence!K1395)/($B$9+1),0)</f>
        <v/>
      </c>
      <c r="U1395" s="16">
        <f>IF(Occurrence!K1395&gt;0,_xlfn.PERCENTILE.INC(Data!$O$2:$O$2441,($B$4+T1395*($B$5-1))/($B$3-1)),0)</f>
        <v/>
      </c>
      <c r="V1395" s="16">
        <f>IF(Occurrence!K1395&gt;0,_xlfn.PERCENTILE.INC(Occurrence!$I$2:$I$2441,($B$6+T1395*($B$7-1))/($B$3-1)),0)</f>
        <v/>
      </c>
      <c r="W1395" s="16">
        <f>IF(Occurrence!K1395&gt;0,Occurrence!K1395/V1395,0)</f>
        <v/>
      </c>
      <c r="X1395" s="9">
        <f>IF(Occurrence!K1395&gt;0,U1395*W1395,0)</f>
        <v/>
      </c>
      <c r="Y1395" s="24">
        <f>COUNTIF(Data!$X$2:$X$2441,"&lt;="&amp;Data!X1395)/($B$3+1)</f>
        <v/>
      </c>
      <c r="Z1395" s="16">
        <f>_xlfn.PERCENTILE.INC(Data!$U$2:$U$2441,Y1395)</f>
        <v/>
      </c>
      <c r="AA1395" s="16">
        <f>_xlfn.PERCENTILE.INC(Data!$V$2:$V$2441,Y1395)</f>
        <v/>
      </c>
      <c r="AB1395" s="16">
        <f>Data!X1395-AA1395</f>
        <v/>
      </c>
      <c r="AC1395" s="9">
        <f>Z1395+AB1395</f>
        <v/>
      </c>
      <c r="AD1395" s="24">
        <f>COUNTIF(Data!$Y$2:$Y$2441,"&lt;="&amp;Data!Y1395)/($B$3+1)</f>
        <v/>
      </c>
      <c r="AE1395" s="16">
        <f>_xlfn.PERCENTILE.INC(Data!$U$2:$U$2441,AD1395)</f>
        <v/>
      </c>
      <c r="AF1395" s="16">
        <f>_xlfn.PERCENTILE.INC(Data!$V$2:$V$2441,AD1395)</f>
        <v/>
      </c>
      <c r="AG1395" s="16">
        <f>Data!Y1395-AF1395</f>
        <v/>
      </c>
      <c r="AH1395" s="9">
        <f>AE1395+AG1395</f>
        <v/>
      </c>
    </row>
    <row r="1396">
      <c r="N1396" s="14">
        <f>Data!A1396</f>
        <v/>
      </c>
      <c r="O1396" s="24">
        <f>IF(Occurrence!J1396&gt;0,COUNTIFS(Occurrence!$J$2:$J$2441,"&gt;0",Occurrence!$J$2:$J$2441,"&lt;="&amp;Occurrence!J1396)/($B$8+1),0)</f>
        <v/>
      </c>
      <c r="P1396" s="16">
        <f>IF(Occurrence!J1396&gt;0,_xlfn.PERCENTILE.INC(Data!$O$2:$O$2441,($B$4+O1396*($B$5-1))/($B$3-1)),0)</f>
        <v/>
      </c>
      <c r="Q1396" s="16">
        <f>IF(Occurrence!J1396&gt;0,_xlfn.PERCENTILE.INC(Occurrence!$I$2:$I$2441,($B$6+O1396*($B$7-1))/($B$3-1)),0)</f>
        <v/>
      </c>
      <c r="R1396" s="16">
        <f>IF(Occurrence!J1396&gt;0,Occurrence!J1396/Q1396,0)</f>
        <v/>
      </c>
      <c r="S1396" s="9">
        <f>IF(Occurrence!J1396&gt;0,P1396*R1396,0)</f>
        <v/>
      </c>
      <c r="T1396" s="24">
        <f>IF(Occurrence!K1396&gt;0,COUNTIFS(Occurrence!$K$2:$K$2441,"&gt;0",Occurrence!$K$2:$K$2441,"&lt;="&amp;Occurrence!K1396)/($B$9+1),0)</f>
        <v/>
      </c>
      <c r="U1396" s="16">
        <f>IF(Occurrence!K1396&gt;0,_xlfn.PERCENTILE.INC(Data!$O$2:$O$2441,($B$4+T1396*($B$5-1))/($B$3-1)),0)</f>
        <v/>
      </c>
      <c r="V1396" s="16">
        <f>IF(Occurrence!K1396&gt;0,_xlfn.PERCENTILE.INC(Occurrence!$I$2:$I$2441,($B$6+T1396*($B$7-1))/($B$3-1)),0)</f>
        <v/>
      </c>
      <c r="W1396" s="16">
        <f>IF(Occurrence!K1396&gt;0,Occurrence!K1396/V1396,0)</f>
        <v/>
      </c>
      <c r="X1396" s="9">
        <f>IF(Occurrence!K1396&gt;0,U1396*W1396,0)</f>
        <v/>
      </c>
      <c r="Y1396" s="24">
        <f>COUNTIF(Data!$X$2:$X$2441,"&lt;="&amp;Data!X1396)/($B$3+1)</f>
        <v/>
      </c>
      <c r="Z1396" s="16">
        <f>_xlfn.PERCENTILE.INC(Data!$U$2:$U$2441,Y1396)</f>
        <v/>
      </c>
      <c r="AA1396" s="16">
        <f>_xlfn.PERCENTILE.INC(Data!$V$2:$V$2441,Y1396)</f>
        <v/>
      </c>
      <c r="AB1396" s="16">
        <f>Data!X1396-AA1396</f>
        <v/>
      </c>
      <c r="AC1396" s="9">
        <f>Z1396+AB1396</f>
        <v/>
      </c>
      <c r="AD1396" s="24">
        <f>COUNTIF(Data!$Y$2:$Y$2441,"&lt;="&amp;Data!Y1396)/($B$3+1)</f>
        <v/>
      </c>
      <c r="AE1396" s="16">
        <f>_xlfn.PERCENTILE.INC(Data!$U$2:$U$2441,AD1396)</f>
        <v/>
      </c>
      <c r="AF1396" s="16">
        <f>_xlfn.PERCENTILE.INC(Data!$V$2:$V$2441,AD1396)</f>
        <v/>
      </c>
      <c r="AG1396" s="16">
        <f>Data!Y1396-AF1396</f>
        <v/>
      </c>
      <c r="AH1396" s="9">
        <f>AE1396+AG1396</f>
        <v/>
      </c>
    </row>
    <row r="1397">
      <c r="N1397" s="14">
        <f>Data!A1397</f>
        <v/>
      </c>
      <c r="O1397" s="24">
        <f>IF(Occurrence!J1397&gt;0,COUNTIFS(Occurrence!$J$2:$J$2441,"&gt;0",Occurrence!$J$2:$J$2441,"&lt;="&amp;Occurrence!J1397)/($B$8+1),0)</f>
        <v/>
      </c>
      <c r="P1397" s="16">
        <f>IF(Occurrence!J1397&gt;0,_xlfn.PERCENTILE.INC(Data!$O$2:$O$2441,($B$4+O1397*($B$5-1))/($B$3-1)),0)</f>
        <v/>
      </c>
      <c r="Q1397" s="16">
        <f>IF(Occurrence!J1397&gt;0,_xlfn.PERCENTILE.INC(Occurrence!$I$2:$I$2441,($B$6+O1397*($B$7-1))/($B$3-1)),0)</f>
        <v/>
      </c>
      <c r="R1397" s="16">
        <f>IF(Occurrence!J1397&gt;0,Occurrence!J1397/Q1397,0)</f>
        <v/>
      </c>
      <c r="S1397" s="9">
        <f>IF(Occurrence!J1397&gt;0,P1397*R1397,0)</f>
        <v/>
      </c>
      <c r="T1397" s="24">
        <f>IF(Occurrence!K1397&gt;0,COUNTIFS(Occurrence!$K$2:$K$2441,"&gt;0",Occurrence!$K$2:$K$2441,"&lt;="&amp;Occurrence!K1397)/($B$9+1),0)</f>
        <v/>
      </c>
      <c r="U1397" s="16">
        <f>IF(Occurrence!K1397&gt;0,_xlfn.PERCENTILE.INC(Data!$O$2:$O$2441,($B$4+T1397*($B$5-1))/($B$3-1)),0)</f>
        <v/>
      </c>
      <c r="V1397" s="16">
        <f>IF(Occurrence!K1397&gt;0,_xlfn.PERCENTILE.INC(Occurrence!$I$2:$I$2441,($B$6+T1397*($B$7-1))/($B$3-1)),0)</f>
        <v/>
      </c>
      <c r="W1397" s="16">
        <f>IF(Occurrence!K1397&gt;0,Occurrence!K1397/V1397,0)</f>
        <v/>
      </c>
      <c r="X1397" s="9">
        <f>IF(Occurrence!K1397&gt;0,U1397*W1397,0)</f>
        <v/>
      </c>
      <c r="Y1397" s="24">
        <f>COUNTIF(Data!$X$2:$X$2441,"&lt;="&amp;Data!X1397)/($B$3+1)</f>
        <v/>
      </c>
      <c r="Z1397" s="16">
        <f>_xlfn.PERCENTILE.INC(Data!$U$2:$U$2441,Y1397)</f>
        <v/>
      </c>
      <c r="AA1397" s="16">
        <f>_xlfn.PERCENTILE.INC(Data!$V$2:$V$2441,Y1397)</f>
        <v/>
      </c>
      <c r="AB1397" s="16">
        <f>Data!X1397-AA1397</f>
        <v/>
      </c>
      <c r="AC1397" s="9">
        <f>Z1397+AB1397</f>
        <v/>
      </c>
      <c r="AD1397" s="24">
        <f>COUNTIF(Data!$Y$2:$Y$2441,"&lt;="&amp;Data!Y1397)/($B$3+1)</f>
        <v/>
      </c>
      <c r="AE1397" s="16">
        <f>_xlfn.PERCENTILE.INC(Data!$U$2:$U$2441,AD1397)</f>
        <v/>
      </c>
      <c r="AF1397" s="16">
        <f>_xlfn.PERCENTILE.INC(Data!$V$2:$V$2441,AD1397)</f>
        <v/>
      </c>
      <c r="AG1397" s="16">
        <f>Data!Y1397-AF1397</f>
        <v/>
      </c>
      <c r="AH1397" s="9">
        <f>AE1397+AG1397</f>
        <v/>
      </c>
    </row>
    <row r="1398">
      <c r="N1398" s="14">
        <f>Data!A1398</f>
        <v/>
      </c>
      <c r="O1398" s="24">
        <f>IF(Occurrence!J1398&gt;0,COUNTIFS(Occurrence!$J$2:$J$2441,"&gt;0",Occurrence!$J$2:$J$2441,"&lt;="&amp;Occurrence!J1398)/($B$8+1),0)</f>
        <v/>
      </c>
      <c r="P1398" s="16">
        <f>IF(Occurrence!J1398&gt;0,_xlfn.PERCENTILE.INC(Data!$O$2:$O$2441,($B$4+O1398*($B$5-1))/($B$3-1)),0)</f>
        <v/>
      </c>
      <c r="Q1398" s="16">
        <f>IF(Occurrence!J1398&gt;0,_xlfn.PERCENTILE.INC(Occurrence!$I$2:$I$2441,($B$6+O1398*($B$7-1))/($B$3-1)),0)</f>
        <v/>
      </c>
      <c r="R1398" s="16">
        <f>IF(Occurrence!J1398&gt;0,Occurrence!J1398/Q1398,0)</f>
        <v/>
      </c>
      <c r="S1398" s="9">
        <f>IF(Occurrence!J1398&gt;0,P1398*R1398,0)</f>
        <v/>
      </c>
      <c r="T1398" s="24">
        <f>IF(Occurrence!K1398&gt;0,COUNTIFS(Occurrence!$K$2:$K$2441,"&gt;0",Occurrence!$K$2:$K$2441,"&lt;="&amp;Occurrence!K1398)/($B$9+1),0)</f>
        <v/>
      </c>
      <c r="U1398" s="16">
        <f>IF(Occurrence!K1398&gt;0,_xlfn.PERCENTILE.INC(Data!$O$2:$O$2441,($B$4+T1398*($B$5-1))/($B$3-1)),0)</f>
        <v/>
      </c>
      <c r="V1398" s="16">
        <f>IF(Occurrence!K1398&gt;0,_xlfn.PERCENTILE.INC(Occurrence!$I$2:$I$2441,($B$6+T1398*($B$7-1))/($B$3-1)),0)</f>
        <v/>
      </c>
      <c r="W1398" s="16">
        <f>IF(Occurrence!K1398&gt;0,Occurrence!K1398/V1398,0)</f>
        <v/>
      </c>
      <c r="X1398" s="9">
        <f>IF(Occurrence!K1398&gt;0,U1398*W1398,0)</f>
        <v/>
      </c>
      <c r="Y1398" s="24">
        <f>COUNTIF(Data!$X$2:$X$2441,"&lt;="&amp;Data!X1398)/($B$3+1)</f>
        <v/>
      </c>
      <c r="Z1398" s="16">
        <f>_xlfn.PERCENTILE.INC(Data!$U$2:$U$2441,Y1398)</f>
        <v/>
      </c>
      <c r="AA1398" s="16">
        <f>_xlfn.PERCENTILE.INC(Data!$V$2:$V$2441,Y1398)</f>
        <v/>
      </c>
      <c r="AB1398" s="16">
        <f>Data!X1398-AA1398</f>
        <v/>
      </c>
      <c r="AC1398" s="9">
        <f>Z1398+AB1398</f>
        <v/>
      </c>
      <c r="AD1398" s="24">
        <f>COUNTIF(Data!$Y$2:$Y$2441,"&lt;="&amp;Data!Y1398)/($B$3+1)</f>
        <v/>
      </c>
      <c r="AE1398" s="16">
        <f>_xlfn.PERCENTILE.INC(Data!$U$2:$U$2441,AD1398)</f>
        <v/>
      </c>
      <c r="AF1398" s="16">
        <f>_xlfn.PERCENTILE.INC(Data!$V$2:$V$2441,AD1398)</f>
        <v/>
      </c>
      <c r="AG1398" s="16">
        <f>Data!Y1398-AF1398</f>
        <v/>
      </c>
      <c r="AH1398" s="9">
        <f>AE1398+AG1398</f>
        <v/>
      </c>
    </row>
    <row r="1399">
      <c r="N1399" s="14">
        <f>Data!A1399</f>
        <v/>
      </c>
      <c r="O1399" s="24">
        <f>IF(Occurrence!J1399&gt;0,COUNTIFS(Occurrence!$J$2:$J$2441,"&gt;0",Occurrence!$J$2:$J$2441,"&lt;="&amp;Occurrence!J1399)/($B$8+1),0)</f>
        <v/>
      </c>
      <c r="P1399" s="16">
        <f>IF(Occurrence!J1399&gt;0,_xlfn.PERCENTILE.INC(Data!$O$2:$O$2441,($B$4+O1399*($B$5-1))/($B$3-1)),0)</f>
        <v/>
      </c>
      <c r="Q1399" s="16">
        <f>IF(Occurrence!J1399&gt;0,_xlfn.PERCENTILE.INC(Occurrence!$I$2:$I$2441,($B$6+O1399*($B$7-1))/($B$3-1)),0)</f>
        <v/>
      </c>
      <c r="R1399" s="16">
        <f>IF(Occurrence!J1399&gt;0,Occurrence!J1399/Q1399,0)</f>
        <v/>
      </c>
      <c r="S1399" s="9">
        <f>IF(Occurrence!J1399&gt;0,P1399*R1399,0)</f>
        <v/>
      </c>
      <c r="T1399" s="24">
        <f>IF(Occurrence!K1399&gt;0,COUNTIFS(Occurrence!$K$2:$K$2441,"&gt;0",Occurrence!$K$2:$K$2441,"&lt;="&amp;Occurrence!K1399)/($B$9+1),0)</f>
        <v/>
      </c>
      <c r="U1399" s="16">
        <f>IF(Occurrence!K1399&gt;0,_xlfn.PERCENTILE.INC(Data!$O$2:$O$2441,($B$4+T1399*($B$5-1))/($B$3-1)),0)</f>
        <v/>
      </c>
      <c r="V1399" s="16">
        <f>IF(Occurrence!K1399&gt;0,_xlfn.PERCENTILE.INC(Occurrence!$I$2:$I$2441,($B$6+T1399*($B$7-1))/($B$3-1)),0)</f>
        <v/>
      </c>
      <c r="W1399" s="16">
        <f>IF(Occurrence!K1399&gt;0,Occurrence!K1399/V1399,0)</f>
        <v/>
      </c>
      <c r="X1399" s="9">
        <f>IF(Occurrence!K1399&gt;0,U1399*W1399,0)</f>
        <v/>
      </c>
      <c r="Y1399" s="24">
        <f>COUNTIF(Data!$X$2:$X$2441,"&lt;="&amp;Data!X1399)/($B$3+1)</f>
        <v/>
      </c>
      <c r="Z1399" s="16">
        <f>_xlfn.PERCENTILE.INC(Data!$U$2:$U$2441,Y1399)</f>
        <v/>
      </c>
      <c r="AA1399" s="16">
        <f>_xlfn.PERCENTILE.INC(Data!$V$2:$V$2441,Y1399)</f>
        <v/>
      </c>
      <c r="AB1399" s="16">
        <f>Data!X1399-AA1399</f>
        <v/>
      </c>
      <c r="AC1399" s="9">
        <f>Z1399+AB1399</f>
        <v/>
      </c>
      <c r="AD1399" s="24">
        <f>COUNTIF(Data!$Y$2:$Y$2441,"&lt;="&amp;Data!Y1399)/($B$3+1)</f>
        <v/>
      </c>
      <c r="AE1399" s="16">
        <f>_xlfn.PERCENTILE.INC(Data!$U$2:$U$2441,AD1399)</f>
        <v/>
      </c>
      <c r="AF1399" s="16">
        <f>_xlfn.PERCENTILE.INC(Data!$V$2:$V$2441,AD1399)</f>
        <v/>
      </c>
      <c r="AG1399" s="16">
        <f>Data!Y1399-AF1399</f>
        <v/>
      </c>
      <c r="AH1399" s="9">
        <f>AE1399+AG1399</f>
        <v/>
      </c>
    </row>
    <row r="1400">
      <c r="N1400" s="14">
        <f>Data!A1400</f>
        <v/>
      </c>
      <c r="O1400" s="24">
        <f>IF(Occurrence!J1400&gt;0,COUNTIFS(Occurrence!$J$2:$J$2441,"&gt;0",Occurrence!$J$2:$J$2441,"&lt;="&amp;Occurrence!J1400)/($B$8+1),0)</f>
        <v/>
      </c>
      <c r="P1400" s="16">
        <f>IF(Occurrence!J1400&gt;0,_xlfn.PERCENTILE.INC(Data!$O$2:$O$2441,($B$4+O1400*($B$5-1))/($B$3-1)),0)</f>
        <v/>
      </c>
      <c r="Q1400" s="16">
        <f>IF(Occurrence!J1400&gt;0,_xlfn.PERCENTILE.INC(Occurrence!$I$2:$I$2441,($B$6+O1400*($B$7-1))/($B$3-1)),0)</f>
        <v/>
      </c>
      <c r="R1400" s="16">
        <f>IF(Occurrence!J1400&gt;0,Occurrence!J1400/Q1400,0)</f>
        <v/>
      </c>
      <c r="S1400" s="9">
        <f>IF(Occurrence!J1400&gt;0,P1400*R1400,0)</f>
        <v/>
      </c>
      <c r="T1400" s="24">
        <f>IF(Occurrence!K1400&gt;0,COUNTIFS(Occurrence!$K$2:$K$2441,"&gt;0",Occurrence!$K$2:$K$2441,"&lt;="&amp;Occurrence!K1400)/($B$9+1),0)</f>
        <v/>
      </c>
      <c r="U1400" s="16">
        <f>IF(Occurrence!K1400&gt;0,_xlfn.PERCENTILE.INC(Data!$O$2:$O$2441,($B$4+T1400*($B$5-1))/($B$3-1)),0)</f>
        <v/>
      </c>
      <c r="V1400" s="16">
        <f>IF(Occurrence!K1400&gt;0,_xlfn.PERCENTILE.INC(Occurrence!$I$2:$I$2441,($B$6+T1400*($B$7-1))/($B$3-1)),0)</f>
        <v/>
      </c>
      <c r="W1400" s="16">
        <f>IF(Occurrence!K1400&gt;0,Occurrence!K1400/V1400,0)</f>
        <v/>
      </c>
      <c r="X1400" s="9">
        <f>IF(Occurrence!K1400&gt;0,U1400*W1400,0)</f>
        <v/>
      </c>
      <c r="Y1400" s="24">
        <f>COUNTIF(Data!$X$2:$X$2441,"&lt;="&amp;Data!X1400)/($B$3+1)</f>
        <v/>
      </c>
      <c r="Z1400" s="16">
        <f>_xlfn.PERCENTILE.INC(Data!$U$2:$U$2441,Y1400)</f>
        <v/>
      </c>
      <c r="AA1400" s="16">
        <f>_xlfn.PERCENTILE.INC(Data!$V$2:$V$2441,Y1400)</f>
        <v/>
      </c>
      <c r="AB1400" s="16">
        <f>Data!X1400-AA1400</f>
        <v/>
      </c>
      <c r="AC1400" s="9">
        <f>Z1400+AB1400</f>
        <v/>
      </c>
      <c r="AD1400" s="24">
        <f>COUNTIF(Data!$Y$2:$Y$2441,"&lt;="&amp;Data!Y1400)/($B$3+1)</f>
        <v/>
      </c>
      <c r="AE1400" s="16">
        <f>_xlfn.PERCENTILE.INC(Data!$U$2:$U$2441,AD1400)</f>
        <v/>
      </c>
      <c r="AF1400" s="16">
        <f>_xlfn.PERCENTILE.INC(Data!$V$2:$V$2441,AD1400)</f>
        <v/>
      </c>
      <c r="AG1400" s="16">
        <f>Data!Y1400-AF1400</f>
        <v/>
      </c>
      <c r="AH1400" s="9">
        <f>AE1400+AG1400</f>
        <v/>
      </c>
    </row>
    <row r="1401">
      <c r="N1401" s="14">
        <f>Data!A1401</f>
        <v/>
      </c>
      <c r="O1401" s="24">
        <f>IF(Occurrence!J1401&gt;0,COUNTIFS(Occurrence!$J$2:$J$2441,"&gt;0",Occurrence!$J$2:$J$2441,"&lt;="&amp;Occurrence!J1401)/($B$8+1),0)</f>
        <v/>
      </c>
      <c r="P1401" s="16">
        <f>IF(Occurrence!J1401&gt;0,_xlfn.PERCENTILE.INC(Data!$O$2:$O$2441,($B$4+O1401*($B$5-1))/($B$3-1)),0)</f>
        <v/>
      </c>
      <c r="Q1401" s="16">
        <f>IF(Occurrence!J1401&gt;0,_xlfn.PERCENTILE.INC(Occurrence!$I$2:$I$2441,($B$6+O1401*($B$7-1))/($B$3-1)),0)</f>
        <v/>
      </c>
      <c r="R1401" s="16">
        <f>IF(Occurrence!J1401&gt;0,Occurrence!J1401/Q1401,0)</f>
        <v/>
      </c>
      <c r="S1401" s="9">
        <f>IF(Occurrence!J1401&gt;0,P1401*R1401,0)</f>
        <v/>
      </c>
      <c r="T1401" s="24">
        <f>IF(Occurrence!K1401&gt;0,COUNTIFS(Occurrence!$K$2:$K$2441,"&gt;0",Occurrence!$K$2:$K$2441,"&lt;="&amp;Occurrence!K1401)/($B$9+1),0)</f>
        <v/>
      </c>
      <c r="U1401" s="16">
        <f>IF(Occurrence!K1401&gt;0,_xlfn.PERCENTILE.INC(Data!$O$2:$O$2441,($B$4+T1401*($B$5-1))/($B$3-1)),0)</f>
        <v/>
      </c>
      <c r="V1401" s="16">
        <f>IF(Occurrence!K1401&gt;0,_xlfn.PERCENTILE.INC(Occurrence!$I$2:$I$2441,($B$6+T1401*($B$7-1))/($B$3-1)),0)</f>
        <v/>
      </c>
      <c r="W1401" s="16">
        <f>IF(Occurrence!K1401&gt;0,Occurrence!K1401/V1401,0)</f>
        <v/>
      </c>
      <c r="X1401" s="9">
        <f>IF(Occurrence!K1401&gt;0,U1401*W1401,0)</f>
        <v/>
      </c>
      <c r="Y1401" s="24">
        <f>COUNTIF(Data!$X$2:$X$2441,"&lt;="&amp;Data!X1401)/($B$3+1)</f>
        <v/>
      </c>
      <c r="Z1401" s="16">
        <f>_xlfn.PERCENTILE.INC(Data!$U$2:$U$2441,Y1401)</f>
        <v/>
      </c>
      <c r="AA1401" s="16">
        <f>_xlfn.PERCENTILE.INC(Data!$V$2:$V$2441,Y1401)</f>
        <v/>
      </c>
      <c r="AB1401" s="16">
        <f>Data!X1401-AA1401</f>
        <v/>
      </c>
      <c r="AC1401" s="9">
        <f>Z1401+AB1401</f>
        <v/>
      </c>
      <c r="AD1401" s="24">
        <f>COUNTIF(Data!$Y$2:$Y$2441,"&lt;="&amp;Data!Y1401)/($B$3+1)</f>
        <v/>
      </c>
      <c r="AE1401" s="16">
        <f>_xlfn.PERCENTILE.INC(Data!$U$2:$U$2441,AD1401)</f>
        <v/>
      </c>
      <c r="AF1401" s="16">
        <f>_xlfn.PERCENTILE.INC(Data!$V$2:$V$2441,AD1401)</f>
        <v/>
      </c>
      <c r="AG1401" s="16">
        <f>Data!Y1401-AF1401</f>
        <v/>
      </c>
      <c r="AH1401" s="9">
        <f>AE1401+AG1401</f>
        <v/>
      </c>
    </row>
    <row r="1402">
      <c r="N1402" s="14">
        <f>Data!A1402</f>
        <v/>
      </c>
      <c r="O1402" s="24">
        <f>IF(Occurrence!J1402&gt;0,COUNTIFS(Occurrence!$J$2:$J$2441,"&gt;0",Occurrence!$J$2:$J$2441,"&lt;="&amp;Occurrence!J1402)/($B$8+1),0)</f>
        <v/>
      </c>
      <c r="P1402" s="16">
        <f>IF(Occurrence!J1402&gt;0,_xlfn.PERCENTILE.INC(Data!$O$2:$O$2441,($B$4+O1402*($B$5-1))/($B$3-1)),0)</f>
        <v/>
      </c>
      <c r="Q1402" s="16">
        <f>IF(Occurrence!J1402&gt;0,_xlfn.PERCENTILE.INC(Occurrence!$I$2:$I$2441,($B$6+O1402*($B$7-1))/($B$3-1)),0)</f>
        <v/>
      </c>
      <c r="R1402" s="16">
        <f>IF(Occurrence!J1402&gt;0,Occurrence!J1402/Q1402,0)</f>
        <v/>
      </c>
      <c r="S1402" s="9">
        <f>IF(Occurrence!J1402&gt;0,P1402*R1402,0)</f>
        <v/>
      </c>
      <c r="T1402" s="24">
        <f>IF(Occurrence!K1402&gt;0,COUNTIFS(Occurrence!$K$2:$K$2441,"&gt;0",Occurrence!$K$2:$K$2441,"&lt;="&amp;Occurrence!K1402)/($B$9+1),0)</f>
        <v/>
      </c>
      <c r="U1402" s="16">
        <f>IF(Occurrence!K1402&gt;0,_xlfn.PERCENTILE.INC(Data!$O$2:$O$2441,($B$4+T1402*($B$5-1))/($B$3-1)),0)</f>
        <v/>
      </c>
      <c r="V1402" s="16">
        <f>IF(Occurrence!K1402&gt;0,_xlfn.PERCENTILE.INC(Occurrence!$I$2:$I$2441,($B$6+T1402*($B$7-1))/($B$3-1)),0)</f>
        <v/>
      </c>
      <c r="W1402" s="16">
        <f>IF(Occurrence!K1402&gt;0,Occurrence!K1402/V1402,0)</f>
        <v/>
      </c>
      <c r="X1402" s="9">
        <f>IF(Occurrence!K1402&gt;0,U1402*W1402,0)</f>
        <v/>
      </c>
      <c r="Y1402" s="24">
        <f>COUNTIF(Data!$X$2:$X$2441,"&lt;="&amp;Data!X1402)/($B$3+1)</f>
        <v/>
      </c>
      <c r="Z1402" s="16">
        <f>_xlfn.PERCENTILE.INC(Data!$U$2:$U$2441,Y1402)</f>
        <v/>
      </c>
      <c r="AA1402" s="16">
        <f>_xlfn.PERCENTILE.INC(Data!$V$2:$V$2441,Y1402)</f>
        <v/>
      </c>
      <c r="AB1402" s="16">
        <f>Data!X1402-AA1402</f>
        <v/>
      </c>
      <c r="AC1402" s="9">
        <f>Z1402+AB1402</f>
        <v/>
      </c>
      <c r="AD1402" s="24">
        <f>COUNTIF(Data!$Y$2:$Y$2441,"&lt;="&amp;Data!Y1402)/($B$3+1)</f>
        <v/>
      </c>
      <c r="AE1402" s="16">
        <f>_xlfn.PERCENTILE.INC(Data!$U$2:$U$2441,AD1402)</f>
        <v/>
      </c>
      <c r="AF1402" s="16">
        <f>_xlfn.PERCENTILE.INC(Data!$V$2:$V$2441,AD1402)</f>
        <v/>
      </c>
      <c r="AG1402" s="16">
        <f>Data!Y1402-AF1402</f>
        <v/>
      </c>
      <c r="AH1402" s="9">
        <f>AE1402+AG1402</f>
        <v/>
      </c>
    </row>
    <row r="1403">
      <c r="N1403" s="14">
        <f>Data!A1403</f>
        <v/>
      </c>
      <c r="O1403" s="24">
        <f>IF(Occurrence!J1403&gt;0,COUNTIFS(Occurrence!$J$2:$J$2441,"&gt;0",Occurrence!$J$2:$J$2441,"&lt;="&amp;Occurrence!J1403)/($B$8+1),0)</f>
        <v/>
      </c>
      <c r="P1403" s="16">
        <f>IF(Occurrence!J1403&gt;0,_xlfn.PERCENTILE.INC(Data!$O$2:$O$2441,($B$4+O1403*($B$5-1))/($B$3-1)),0)</f>
        <v/>
      </c>
      <c r="Q1403" s="16">
        <f>IF(Occurrence!J1403&gt;0,_xlfn.PERCENTILE.INC(Occurrence!$I$2:$I$2441,($B$6+O1403*($B$7-1))/($B$3-1)),0)</f>
        <v/>
      </c>
      <c r="R1403" s="16">
        <f>IF(Occurrence!J1403&gt;0,Occurrence!J1403/Q1403,0)</f>
        <v/>
      </c>
      <c r="S1403" s="9">
        <f>IF(Occurrence!J1403&gt;0,P1403*R1403,0)</f>
        <v/>
      </c>
      <c r="T1403" s="24">
        <f>IF(Occurrence!K1403&gt;0,COUNTIFS(Occurrence!$K$2:$K$2441,"&gt;0",Occurrence!$K$2:$K$2441,"&lt;="&amp;Occurrence!K1403)/($B$9+1),0)</f>
        <v/>
      </c>
      <c r="U1403" s="16">
        <f>IF(Occurrence!K1403&gt;0,_xlfn.PERCENTILE.INC(Data!$O$2:$O$2441,($B$4+T1403*($B$5-1))/($B$3-1)),0)</f>
        <v/>
      </c>
      <c r="V1403" s="16">
        <f>IF(Occurrence!K1403&gt;0,_xlfn.PERCENTILE.INC(Occurrence!$I$2:$I$2441,($B$6+T1403*($B$7-1))/($B$3-1)),0)</f>
        <v/>
      </c>
      <c r="W1403" s="16">
        <f>IF(Occurrence!K1403&gt;0,Occurrence!K1403/V1403,0)</f>
        <v/>
      </c>
      <c r="X1403" s="9">
        <f>IF(Occurrence!K1403&gt;0,U1403*W1403,0)</f>
        <v/>
      </c>
      <c r="Y1403" s="24">
        <f>COUNTIF(Data!$X$2:$X$2441,"&lt;="&amp;Data!X1403)/($B$3+1)</f>
        <v/>
      </c>
      <c r="Z1403" s="16">
        <f>_xlfn.PERCENTILE.INC(Data!$U$2:$U$2441,Y1403)</f>
        <v/>
      </c>
      <c r="AA1403" s="16">
        <f>_xlfn.PERCENTILE.INC(Data!$V$2:$V$2441,Y1403)</f>
        <v/>
      </c>
      <c r="AB1403" s="16">
        <f>Data!X1403-AA1403</f>
        <v/>
      </c>
      <c r="AC1403" s="9">
        <f>Z1403+AB1403</f>
        <v/>
      </c>
      <c r="AD1403" s="24">
        <f>COUNTIF(Data!$Y$2:$Y$2441,"&lt;="&amp;Data!Y1403)/($B$3+1)</f>
        <v/>
      </c>
      <c r="AE1403" s="16">
        <f>_xlfn.PERCENTILE.INC(Data!$U$2:$U$2441,AD1403)</f>
        <v/>
      </c>
      <c r="AF1403" s="16">
        <f>_xlfn.PERCENTILE.INC(Data!$V$2:$V$2441,AD1403)</f>
        <v/>
      </c>
      <c r="AG1403" s="16">
        <f>Data!Y1403-AF1403</f>
        <v/>
      </c>
      <c r="AH1403" s="9">
        <f>AE1403+AG1403</f>
        <v/>
      </c>
    </row>
    <row r="1404">
      <c r="N1404" s="14">
        <f>Data!A1404</f>
        <v/>
      </c>
      <c r="O1404" s="24">
        <f>IF(Occurrence!J1404&gt;0,COUNTIFS(Occurrence!$J$2:$J$2441,"&gt;0",Occurrence!$J$2:$J$2441,"&lt;="&amp;Occurrence!J1404)/($B$8+1),0)</f>
        <v/>
      </c>
      <c r="P1404" s="16">
        <f>IF(Occurrence!J1404&gt;0,_xlfn.PERCENTILE.INC(Data!$O$2:$O$2441,($B$4+O1404*($B$5-1))/($B$3-1)),0)</f>
        <v/>
      </c>
      <c r="Q1404" s="16">
        <f>IF(Occurrence!J1404&gt;0,_xlfn.PERCENTILE.INC(Occurrence!$I$2:$I$2441,($B$6+O1404*($B$7-1))/($B$3-1)),0)</f>
        <v/>
      </c>
      <c r="R1404" s="16">
        <f>IF(Occurrence!J1404&gt;0,Occurrence!J1404/Q1404,0)</f>
        <v/>
      </c>
      <c r="S1404" s="9">
        <f>IF(Occurrence!J1404&gt;0,P1404*R1404,0)</f>
        <v/>
      </c>
      <c r="T1404" s="24">
        <f>IF(Occurrence!K1404&gt;0,COUNTIFS(Occurrence!$K$2:$K$2441,"&gt;0",Occurrence!$K$2:$K$2441,"&lt;="&amp;Occurrence!K1404)/($B$9+1),0)</f>
        <v/>
      </c>
      <c r="U1404" s="16">
        <f>IF(Occurrence!K1404&gt;0,_xlfn.PERCENTILE.INC(Data!$O$2:$O$2441,($B$4+T1404*($B$5-1))/($B$3-1)),0)</f>
        <v/>
      </c>
      <c r="V1404" s="16">
        <f>IF(Occurrence!K1404&gt;0,_xlfn.PERCENTILE.INC(Occurrence!$I$2:$I$2441,($B$6+T1404*($B$7-1))/($B$3-1)),0)</f>
        <v/>
      </c>
      <c r="W1404" s="16">
        <f>IF(Occurrence!K1404&gt;0,Occurrence!K1404/V1404,0)</f>
        <v/>
      </c>
      <c r="X1404" s="9">
        <f>IF(Occurrence!K1404&gt;0,U1404*W1404,0)</f>
        <v/>
      </c>
      <c r="Y1404" s="24">
        <f>COUNTIF(Data!$X$2:$X$2441,"&lt;="&amp;Data!X1404)/($B$3+1)</f>
        <v/>
      </c>
      <c r="Z1404" s="16">
        <f>_xlfn.PERCENTILE.INC(Data!$U$2:$U$2441,Y1404)</f>
        <v/>
      </c>
      <c r="AA1404" s="16">
        <f>_xlfn.PERCENTILE.INC(Data!$V$2:$V$2441,Y1404)</f>
        <v/>
      </c>
      <c r="AB1404" s="16">
        <f>Data!X1404-AA1404</f>
        <v/>
      </c>
      <c r="AC1404" s="9">
        <f>Z1404+AB1404</f>
        <v/>
      </c>
      <c r="AD1404" s="24">
        <f>COUNTIF(Data!$Y$2:$Y$2441,"&lt;="&amp;Data!Y1404)/($B$3+1)</f>
        <v/>
      </c>
      <c r="AE1404" s="16">
        <f>_xlfn.PERCENTILE.INC(Data!$U$2:$U$2441,AD1404)</f>
        <v/>
      </c>
      <c r="AF1404" s="16">
        <f>_xlfn.PERCENTILE.INC(Data!$V$2:$V$2441,AD1404)</f>
        <v/>
      </c>
      <c r="AG1404" s="16">
        <f>Data!Y1404-AF1404</f>
        <v/>
      </c>
      <c r="AH1404" s="9">
        <f>AE1404+AG1404</f>
        <v/>
      </c>
    </row>
    <row r="1405">
      <c r="N1405" s="14">
        <f>Data!A1405</f>
        <v/>
      </c>
      <c r="O1405" s="24">
        <f>IF(Occurrence!J1405&gt;0,COUNTIFS(Occurrence!$J$2:$J$2441,"&gt;0",Occurrence!$J$2:$J$2441,"&lt;="&amp;Occurrence!J1405)/($B$8+1),0)</f>
        <v/>
      </c>
      <c r="P1405" s="16">
        <f>IF(Occurrence!J1405&gt;0,_xlfn.PERCENTILE.INC(Data!$O$2:$O$2441,($B$4+O1405*($B$5-1))/($B$3-1)),0)</f>
        <v/>
      </c>
      <c r="Q1405" s="16">
        <f>IF(Occurrence!J1405&gt;0,_xlfn.PERCENTILE.INC(Occurrence!$I$2:$I$2441,($B$6+O1405*($B$7-1))/($B$3-1)),0)</f>
        <v/>
      </c>
      <c r="R1405" s="16">
        <f>IF(Occurrence!J1405&gt;0,Occurrence!J1405/Q1405,0)</f>
        <v/>
      </c>
      <c r="S1405" s="9">
        <f>IF(Occurrence!J1405&gt;0,P1405*R1405,0)</f>
        <v/>
      </c>
      <c r="T1405" s="24">
        <f>IF(Occurrence!K1405&gt;0,COUNTIFS(Occurrence!$K$2:$K$2441,"&gt;0",Occurrence!$K$2:$K$2441,"&lt;="&amp;Occurrence!K1405)/($B$9+1),0)</f>
        <v/>
      </c>
      <c r="U1405" s="16">
        <f>IF(Occurrence!K1405&gt;0,_xlfn.PERCENTILE.INC(Data!$O$2:$O$2441,($B$4+T1405*($B$5-1))/($B$3-1)),0)</f>
        <v/>
      </c>
      <c r="V1405" s="16">
        <f>IF(Occurrence!K1405&gt;0,_xlfn.PERCENTILE.INC(Occurrence!$I$2:$I$2441,($B$6+T1405*($B$7-1))/($B$3-1)),0)</f>
        <v/>
      </c>
      <c r="W1405" s="16">
        <f>IF(Occurrence!K1405&gt;0,Occurrence!K1405/V1405,0)</f>
        <v/>
      </c>
      <c r="X1405" s="9">
        <f>IF(Occurrence!K1405&gt;0,U1405*W1405,0)</f>
        <v/>
      </c>
      <c r="Y1405" s="24">
        <f>COUNTIF(Data!$X$2:$X$2441,"&lt;="&amp;Data!X1405)/($B$3+1)</f>
        <v/>
      </c>
      <c r="Z1405" s="16">
        <f>_xlfn.PERCENTILE.INC(Data!$U$2:$U$2441,Y1405)</f>
        <v/>
      </c>
      <c r="AA1405" s="16">
        <f>_xlfn.PERCENTILE.INC(Data!$V$2:$V$2441,Y1405)</f>
        <v/>
      </c>
      <c r="AB1405" s="16">
        <f>Data!X1405-AA1405</f>
        <v/>
      </c>
      <c r="AC1405" s="9">
        <f>Z1405+AB1405</f>
        <v/>
      </c>
      <c r="AD1405" s="24">
        <f>COUNTIF(Data!$Y$2:$Y$2441,"&lt;="&amp;Data!Y1405)/($B$3+1)</f>
        <v/>
      </c>
      <c r="AE1405" s="16">
        <f>_xlfn.PERCENTILE.INC(Data!$U$2:$U$2441,AD1405)</f>
        <v/>
      </c>
      <c r="AF1405" s="16">
        <f>_xlfn.PERCENTILE.INC(Data!$V$2:$V$2441,AD1405)</f>
        <v/>
      </c>
      <c r="AG1405" s="16">
        <f>Data!Y1405-AF1405</f>
        <v/>
      </c>
      <c r="AH1405" s="9">
        <f>AE1405+AG1405</f>
        <v/>
      </c>
    </row>
    <row r="1406">
      <c r="N1406" s="14">
        <f>Data!A1406</f>
        <v/>
      </c>
      <c r="O1406" s="24">
        <f>IF(Occurrence!J1406&gt;0,COUNTIFS(Occurrence!$J$2:$J$2441,"&gt;0",Occurrence!$J$2:$J$2441,"&lt;="&amp;Occurrence!J1406)/($B$8+1),0)</f>
        <v/>
      </c>
      <c r="P1406" s="16">
        <f>IF(Occurrence!J1406&gt;0,_xlfn.PERCENTILE.INC(Data!$O$2:$O$2441,($B$4+O1406*($B$5-1))/($B$3-1)),0)</f>
        <v/>
      </c>
      <c r="Q1406" s="16">
        <f>IF(Occurrence!J1406&gt;0,_xlfn.PERCENTILE.INC(Occurrence!$I$2:$I$2441,($B$6+O1406*($B$7-1))/($B$3-1)),0)</f>
        <v/>
      </c>
      <c r="R1406" s="16">
        <f>IF(Occurrence!J1406&gt;0,Occurrence!J1406/Q1406,0)</f>
        <v/>
      </c>
      <c r="S1406" s="9">
        <f>IF(Occurrence!J1406&gt;0,P1406*R1406,0)</f>
        <v/>
      </c>
      <c r="T1406" s="24">
        <f>IF(Occurrence!K1406&gt;0,COUNTIFS(Occurrence!$K$2:$K$2441,"&gt;0",Occurrence!$K$2:$K$2441,"&lt;="&amp;Occurrence!K1406)/($B$9+1),0)</f>
        <v/>
      </c>
      <c r="U1406" s="16">
        <f>IF(Occurrence!K1406&gt;0,_xlfn.PERCENTILE.INC(Data!$O$2:$O$2441,($B$4+T1406*($B$5-1))/($B$3-1)),0)</f>
        <v/>
      </c>
      <c r="V1406" s="16">
        <f>IF(Occurrence!K1406&gt;0,_xlfn.PERCENTILE.INC(Occurrence!$I$2:$I$2441,($B$6+T1406*($B$7-1))/($B$3-1)),0)</f>
        <v/>
      </c>
      <c r="W1406" s="16">
        <f>IF(Occurrence!K1406&gt;0,Occurrence!K1406/V1406,0)</f>
        <v/>
      </c>
      <c r="X1406" s="9">
        <f>IF(Occurrence!K1406&gt;0,U1406*W1406,0)</f>
        <v/>
      </c>
      <c r="Y1406" s="24">
        <f>COUNTIF(Data!$X$2:$X$2441,"&lt;="&amp;Data!X1406)/($B$3+1)</f>
        <v/>
      </c>
      <c r="Z1406" s="16">
        <f>_xlfn.PERCENTILE.INC(Data!$U$2:$U$2441,Y1406)</f>
        <v/>
      </c>
      <c r="AA1406" s="16">
        <f>_xlfn.PERCENTILE.INC(Data!$V$2:$V$2441,Y1406)</f>
        <v/>
      </c>
      <c r="AB1406" s="16">
        <f>Data!X1406-AA1406</f>
        <v/>
      </c>
      <c r="AC1406" s="9">
        <f>Z1406+AB1406</f>
        <v/>
      </c>
      <c r="AD1406" s="24">
        <f>COUNTIF(Data!$Y$2:$Y$2441,"&lt;="&amp;Data!Y1406)/($B$3+1)</f>
        <v/>
      </c>
      <c r="AE1406" s="16">
        <f>_xlfn.PERCENTILE.INC(Data!$U$2:$U$2441,AD1406)</f>
        <v/>
      </c>
      <c r="AF1406" s="16">
        <f>_xlfn.PERCENTILE.INC(Data!$V$2:$V$2441,AD1406)</f>
        <v/>
      </c>
      <c r="AG1406" s="16">
        <f>Data!Y1406-AF1406</f>
        <v/>
      </c>
      <c r="AH1406" s="9">
        <f>AE1406+AG1406</f>
        <v/>
      </c>
    </row>
    <row r="1407">
      <c r="N1407" s="14">
        <f>Data!A1407</f>
        <v/>
      </c>
      <c r="O1407" s="24">
        <f>IF(Occurrence!J1407&gt;0,COUNTIFS(Occurrence!$J$2:$J$2441,"&gt;0",Occurrence!$J$2:$J$2441,"&lt;="&amp;Occurrence!J1407)/($B$8+1),0)</f>
        <v/>
      </c>
      <c r="P1407" s="16">
        <f>IF(Occurrence!J1407&gt;0,_xlfn.PERCENTILE.INC(Data!$O$2:$O$2441,($B$4+O1407*($B$5-1))/($B$3-1)),0)</f>
        <v/>
      </c>
      <c r="Q1407" s="16">
        <f>IF(Occurrence!J1407&gt;0,_xlfn.PERCENTILE.INC(Occurrence!$I$2:$I$2441,($B$6+O1407*($B$7-1))/($B$3-1)),0)</f>
        <v/>
      </c>
      <c r="R1407" s="16">
        <f>IF(Occurrence!J1407&gt;0,Occurrence!J1407/Q1407,0)</f>
        <v/>
      </c>
      <c r="S1407" s="9">
        <f>IF(Occurrence!J1407&gt;0,P1407*R1407,0)</f>
        <v/>
      </c>
      <c r="T1407" s="24">
        <f>IF(Occurrence!K1407&gt;0,COUNTIFS(Occurrence!$K$2:$K$2441,"&gt;0",Occurrence!$K$2:$K$2441,"&lt;="&amp;Occurrence!K1407)/($B$9+1),0)</f>
        <v/>
      </c>
      <c r="U1407" s="16">
        <f>IF(Occurrence!K1407&gt;0,_xlfn.PERCENTILE.INC(Data!$O$2:$O$2441,($B$4+T1407*($B$5-1))/($B$3-1)),0)</f>
        <v/>
      </c>
      <c r="V1407" s="16">
        <f>IF(Occurrence!K1407&gt;0,_xlfn.PERCENTILE.INC(Occurrence!$I$2:$I$2441,($B$6+T1407*($B$7-1))/($B$3-1)),0)</f>
        <v/>
      </c>
      <c r="W1407" s="16">
        <f>IF(Occurrence!K1407&gt;0,Occurrence!K1407/V1407,0)</f>
        <v/>
      </c>
      <c r="X1407" s="9">
        <f>IF(Occurrence!K1407&gt;0,U1407*W1407,0)</f>
        <v/>
      </c>
      <c r="Y1407" s="24">
        <f>COUNTIF(Data!$X$2:$X$2441,"&lt;="&amp;Data!X1407)/($B$3+1)</f>
        <v/>
      </c>
      <c r="Z1407" s="16">
        <f>_xlfn.PERCENTILE.INC(Data!$U$2:$U$2441,Y1407)</f>
        <v/>
      </c>
      <c r="AA1407" s="16">
        <f>_xlfn.PERCENTILE.INC(Data!$V$2:$V$2441,Y1407)</f>
        <v/>
      </c>
      <c r="AB1407" s="16">
        <f>Data!X1407-AA1407</f>
        <v/>
      </c>
      <c r="AC1407" s="9">
        <f>Z1407+AB1407</f>
        <v/>
      </c>
      <c r="AD1407" s="24">
        <f>COUNTIF(Data!$Y$2:$Y$2441,"&lt;="&amp;Data!Y1407)/($B$3+1)</f>
        <v/>
      </c>
      <c r="AE1407" s="16">
        <f>_xlfn.PERCENTILE.INC(Data!$U$2:$U$2441,AD1407)</f>
        <v/>
      </c>
      <c r="AF1407" s="16">
        <f>_xlfn.PERCENTILE.INC(Data!$V$2:$V$2441,AD1407)</f>
        <v/>
      </c>
      <c r="AG1407" s="16">
        <f>Data!Y1407-AF1407</f>
        <v/>
      </c>
      <c r="AH1407" s="9">
        <f>AE1407+AG1407</f>
        <v/>
      </c>
    </row>
    <row r="1408">
      <c r="N1408" s="14">
        <f>Data!A1408</f>
        <v/>
      </c>
      <c r="O1408" s="24">
        <f>IF(Occurrence!J1408&gt;0,COUNTIFS(Occurrence!$J$2:$J$2441,"&gt;0",Occurrence!$J$2:$J$2441,"&lt;="&amp;Occurrence!J1408)/($B$8+1),0)</f>
        <v/>
      </c>
      <c r="P1408" s="16">
        <f>IF(Occurrence!J1408&gt;0,_xlfn.PERCENTILE.INC(Data!$O$2:$O$2441,($B$4+O1408*($B$5-1))/($B$3-1)),0)</f>
        <v/>
      </c>
      <c r="Q1408" s="16">
        <f>IF(Occurrence!J1408&gt;0,_xlfn.PERCENTILE.INC(Occurrence!$I$2:$I$2441,($B$6+O1408*($B$7-1))/($B$3-1)),0)</f>
        <v/>
      </c>
      <c r="R1408" s="16">
        <f>IF(Occurrence!J1408&gt;0,Occurrence!J1408/Q1408,0)</f>
        <v/>
      </c>
      <c r="S1408" s="9">
        <f>IF(Occurrence!J1408&gt;0,P1408*R1408,0)</f>
        <v/>
      </c>
      <c r="T1408" s="24">
        <f>IF(Occurrence!K1408&gt;0,COUNTIFS(Occurrence!$K$2:$K$2441,"&gt;0",Occurrence!$K$2:$K$2441,"&lt;="&amp;Occurrence!K1408)/($B$9+1),0)</f>
        <v/>
      </c>
      <c r="U1408" s="16">
        <f>IF(Occurrence!K1408&gt;0,_xlfn.PERCENTILE.INC(Data!$O$2:$O$2441,($B$4+T1408*($B$5-1))/($B$3-1)),0)</f>
        <v/>
      </c>
      <c r="V1408" s="16">
        <f>IF(Occurrence!K1408&gt;0,_xlfn.PERCENTILE.INC(Occurrence!$I$2:$I$2441,($B$6+T1408*($B$7-1))/($B$3-1)),0)</f>
        <v/>
      </c>
      <c r="W1408" s="16">
        <f>IF(Occurrence!K1408&gt;0,Occurrence!K1408/V1408,0)</f>
        <v/>
      </c>
      <c r="X1408" s="9">
        <f>IF(Occurrence!K1408&gt;0,U1408*W1408,0)</f>
        <v/>
      </c>
      <c r="Y1408" s="24">
        <f>COUNTIF(Data!$X$2:$X$2441,"&lt;="&amp;Data!X1408)/($B$3+1)</f>
        <v/>
      </c>
      <c r="Z1408" s="16">
        <f>_xlfn.PERCENTILE.INC(Data!$U$2:$U$2441,Y1408)</f>
        <v/>
      </c>
      <c r="AA1408" s="16">
        <f>_xlfn.PERCENTILE.INC(Data!$V$2:$V$2441,Y1408)</f>
        <v/>
      </c>
      <c r="AB1408" s="16">
        <f>Data!X1408-AA1408</f>
        <v/>
      </c>
      <c r="AC1408" s="9">
        <f>Z1408+AB1408</f>
        <v/>
      </c>
      <c r="AD1408" s="24">
        <f>COUNTIF(Data!$Y$2:$Y$2441,"&lt;="&amp;Data!Y1408)/($B$3+1)</f>
        <v/>
      </c>
      <c r="AE1408" s="16">
        <f>_xlfn.PERCENTILE.INC(Data!$U$2:$U$2441,AD1408)</f>
        <v/>
      </c>
      <c r="AF1408" s="16">
        <f>_xlfn.PERCENTILE.INC(Data!$V$2:$V$2441,AD1408)</f>
        <v/>
      </c>
      <c r="AG1408" s="16">
        <f>Data!Y1408-AF1408</f>
        <v/>
      </c>
      <c r="AH1408" s="9">
        <f>AE1408+AG1408</f>
        <v/>
      </c>
    </row>
    <row r="1409">
      <c r="N1409" s="14">
        <f>Data!A1409</f>
        <v/>
      </c>
      <c r="O1409" s="24">
        <f>IF(Occurrence!J1409&gt;0,COUNTIFS(Occurrence!$J$2:$J$2441,"&gt;0",Occurrence!$J$2:$J$2441,"&lt;="&amp;Occurrence!J1409)/($B$8+1),0)</f>
        <v/>
      </c>
      <c r="P1409" s="16">
        <f>IF(Occurrence!J1409&gt;0,_xlfn.PERCENTILE.INC(Data!$O$2:$O$2441,($B$4+O1409*($B$5-1))/($B$3-1)),0)</f>
        <v/>
      </c>
      <c r="Q1409" s="16">
        <f>IF(Occurrence!J1409&gt;0,_xlfn.PERCENTILE.INC(Occurrence!$I$2:$I$2441,($B$6+O1409*($B$7-1))/($B$3-1)),0)</f>
        <v/>
      </c>
      <c r="R1409" s="16">
        <f>IF(Occurrence!J1409&gt;0,Occurrence!J1409/Q1409,0)</f>
        <v/>
      </c>
      <c r="S1409" s="9">
        <f>IF(Occurrence!J1409&gt;0,P1409*R1409,0)</f>
        <v/>
      </c>
      <c r="T1409" s="24">
        <f>IF(Occurrence!K1409&gt;0,COUNTIFS(Occurrence!$K$2:$K$2441,"&gt;0",Occurrence!$K$2:$K$2441,"&lt;="&amp;Occurrence!K1409)/($B$9+1),0)</f>
        <v/>
      </c>
      <c r="U1409" s="16">
        <f>IF(Occurrence!K1409&gt;0,_xlfn.PERCENTILE.INC(Data!$O$2:$O$2441,($B$4+T1409*($B$5-1))/($B$3-1)),0)</f>
        <v/>
      </c>
      <c r="V1409" s="16">
        <f>IF(Occurrence!K1409&gt;0,_xlfn.PERCENTILE.INC(Occurrence!$I$2:$I$2441,($B$6+T1409*($B$7-1))/($B$3-1)),0)</f>
        <v/>
      </c>
      <c r="W1409" s="16">
        <f>IF(Occurrence!K1409&gt;0,Occurrence!K1409/V1409,0)</f>
        <v/>
      </c>
      <c r="X1409" s="9">
        <f>IF(Occurrence!K1409&gt;0,U1409*W1409,0)</f>
        <v/>
      </c>
      <c r="Y1409" s="24">
        <f>COUNTIF(Data!$X$2:$X$2441,"&lt;="&amp;Data!X1409)/($B$3+1)</f>
        <v/>
      </c>
      <c r="Z1409" s="16">
        <f>_xlfn.PERCENTILE.INC(Data!$U$2:$U$2441,Y1409)</f>
        <v/>
      </c>
      <c r="AA1409" s="16">
        <f>_xlfn.PERCENTILE.INC(Data!$V$2:$V$2441,Y1409)</f>
        <v/>
      </c>
      <c r="AB1409" s="16">
        <f>Data!X1409-AA1409</f>
        <v/>
      </c>
      <c r="AC1409" s="9">
        <f>Z1409+AB1409</f>
        <v/>
      </c>
      <c r="AD1409" s="24">
        <f>COUNTIF(Data!$Y$2:$Y$2441,"&lt;="&amp;Data!Y1409)/($B$3+1)</f>
        <v/>
      </c>
      <c r="AE1409" s="16">
        <f>_xlfn.PERCENTILE.INC(Data!$U$2:$U$2441,AD1409)</f>
        <v/>
      </c>
      <c r="AF1409" s="16">
        <f>_xlfn.PERCENTILE.INC(Data!$V$2:$V$2441,AD1409)</f>
        <v/>
      </c>
      <c r="AG1409" s="16">
        <f>Data!Y1409-AF1409</f>
        <v/>
      </c>
      <c r="AH1409" s="9">
        <f>AE1409+AG1409</f>
        <v/>
      </c>
    </row>
    <row r="1410">
      <c r="N1410" s="14">
        <f>Data!A1410</f>
        <v/>
      </c>
      <c r="O1410" s="24">
        <f>IF(Occurrence!J1410&gt;0,COUNTIFS(Occurrence!$J$2:$J$2441,"&gt;0",Occurrence!$J$2:$J$2441,"&lt;="&amp;Occurrence!J1410)/($B$8+1),0)</f>
        <v/>
      </c>
      <c r="P1410" s="16">
        <f>IF(Occurrence!J1410&gt;0,_xlfn.PERCENTILE.INC(Data!$O$2:$O$2441,($B$4+O1410*($B$5-1))/($B$3-1)),0)</f>
        <v/>
      </c>
      <c r="Q1410" s="16">
        <f>IF(Occurrence!J1410&gt;0,_xlfn.PERCENTILE.INC(Occurrence!$I$2:$I$2441,($B$6+O1410*($B$7-1))/($B$3-1)),0)</f>
        <v/>
      </c>
      <c r="R1410" s="16">
        <f>IF(Occurrence!J1410&gt;0,Occurrence!J1410/Q1410,0)</f>
        <v/>
      </c>
      <c r="S1410" s="9">
        <f>IF(Occurrence!J1410&gt;0,P1410*R1410,0)</f>
        <v/>
      </c>
      <c r="T1410" s="24">
        <f>IF(Occurrence!K1410&gt;0,COUNTIFS(Occurrence!$K$2:$K$2441,"&gt;0",Occurrence!$K$2:$K$2441,"&lt;="&amp;Occurrence!K1410)/($B$9+1),0)</f>
        <v/>
      </c>
      <c r="U1410" s="16">
        <f>IF(Occurrence!K1410&gt;0,_xlfn.PERCENTILE.INC(Data!$O$2:$O$2441,($B$4+T1410*($B$5-1))/($B$3-1)),0)</f>
        <v/>
      </c>
      <c r="V1410" s="16">
        <f>IF(Occurrence!K1410&gt;0,_xlfn.PERCENTILE.INC(Occurrence!$I$2:$I$2441,($B$6+T1410*($B$7-1))/($B$3-1)),0)</f>
        <v/>
      </c>
      <c r="W1410" s="16">
        <f>IF(Occurrence!K1410&gt;0,Occurrence!K1410/V1410,0)</f>
        <v/>
      </c>
      <c r="X1410" s="9">
        <f>IF(Occurrence!K1410&gt;0,U1410*W1410,0)</f>
        <v/>
      </c>
      <c r="Y1410" s="24">
        <f>COUNTIF(Data!$X$2:$X$2441,"&lt;="&amp;Data!X1410)/($B$3+1)</f>
        <v/>
      </c>
      <c r="Z1410" s="16">
        <f>_xlfn.PERCENTILE.INC(Data!$U$2:$U$2441,Y1410)</f>
        <v/>
      </c>
      <c r="AA1410" s="16">
        <f>_xlfn.PERCENTILE.INC(Data!$V$2:$V$2441,Y1410)</f>
        <v/>
      </c>
      <c r="AB1410" s="16">
        <f>Data!X1410-AA1410</f>
        <v/>
      </c>
      <c r="AC1410" s="9">
        <f>Z1410+AB1410</f>
        <v/>
      </c>
      <c r="AD1410" s="24">
        <f>COUNTIF(Data!$Y$2:$Y$2441,"&lt;="&amp;Data!Y1410)/($B$3+1)</f>
        <v/>
      </c>
      <c r="AE1410" s="16">
        <f>_xlfn.PERCENTILE.INC(Data!$U$2:$U$2441,AD1410)</f>
        <v/>
      </c>
      <c r="AF1410" s="16">
        <f>_xlfn.PERCENTILE.INC(Data!$V$2:$V$2441,AD1410)</f>
        <v/>
      </c>
      <c r="AG1410" s="16">
        <f>Data!Y1410-AF1410</f>
        <v/>
      </c>
      <c r="AH1410" s="9">
        <f>AE1410+AG1410</f>
        <v/>
      </c>
    </row>
    <row r="1411">
      <c r="N1411" s="14">
        <f>Data!A1411</f>
        <v/>
      </c>
      <c r="O1411" s="24">
        <f>IF(Occurrence!J1411&gt;0,COUNTIFS(Occurrence!$J$2:$J$2441,"&gt;0",Occurrence!$J$2:$J$2441,"&lt;="&amp;Occurrence!J1411)/($B$8+1),0)</f>
        <v/>
      </c>
      <c r="P1411" s="16">
        <f>IF(Occurrence!J1411&gt;0,_xlfn.PERCENTILE.INC(Data!$O$2:$O$2441,($B$4+O1411*($B$5-1))/($B$3-1)),0)</f>
        <v/>
      </c>
      <c r="Q1411" s="16">
        <f>IF(Occurrence!J1411&gt;0,_xlfn.PERCENTILE.INC(Occurrence!$I$2:$I$2441,($B$6+O1411*($B$7-1))/($B$3-1)),0)</f>
        <v/>
      </c>
      <c r="R1411" s="16">
        <f>IF(Occurrence!J1411&gt;0,Occurrence!J1411/Q1411,0)</f>
        <v/>
      </c>
      <c r="S1411" s="9">
        <f>IF(Occurrence!J1411&gt;0,P1411*R1411,0)</f>
        <v/>
      </c>
      <c r="T1411" s="24">
        <f>IF(Occurrence!K1411&gt;0,COUNTIFS(Occurrence!$K$2:$K$2441,"&gt;0",Occurrence!$K$2:$K$2441,"&lt;="&amp;Occurrence!K1411)/($B$9+1),0)</f>
        <v/>
      </c>
      <c r="U1411" s="16">
        <f>IF(Occurrence!K1411&gt;0,_xlfn.PERCENTILE.INC(Data!$O$2:$O$2441,($B$4+T1411*($B$5-1))/($B$3-1)),0)</f>
        <v/>
      </c>
      <c r="V1411" s="16">
        <f>IF(Occurrence!K1411&gt;0,_xlfn.PERCENTILE.INC(Occurrence!$I$2:$I$2441,($B$6+T1411*($B$7-1))/($B$3-1)),0)</f>
        <v/>
      </c>
      <c r="W1411" s="16">
        <f>IF(Occurrence!K1411&gt;0,Occurrence!K1411/V1411,0)</f>
        <v/>
      </c>
      <c r="X1411" s="9">
        <f>IF(Occurrence!K1411&gt;0,U1411*W1411,0)</f>
        <v/>
      </c>
      <c r="Y1411" s="24">
        <f>COUNTIF(Data!$X$2:$X$2441,"&lt;="&amp;Data!X1411)/($B$3+1)</f>
        <v/>
      </c>
      <c r="Z1411" s="16">
        <f>_xlfn.PERCENTILE.INC(Data!$U$2:$U$2441,Y1411)</f>
        <v/>
      </c>
      <c r="AA1411" s="16">
        <f>_xlfn.PERCENTILE.INC(Data!$V$2:$V$2441,Y1411)</f>
        <v/>
      </c>
      <c r="AB1411" s="16">
        <f>Data!X1411-AA1411</f>
        <v/>
      </c>
      <c r="AC1411" s="9">
        <f>Z1411+AB1411</f>
        <v/>
      </c>
      <c r="AD1411" s="24">
        <f>COUNTIF(Data!$Y$2:$Y$2441,"&lt;="&amp;Data!Y1411)/($B$3+1)</f>
        <v/>
      </c>
      <c r="AE1411" s="16">
        <f>_xlfn.PERCENTILE.INC(Data!$U$2:$U$2441,AD1411)</f>
        <v/>
      </c>
      <c r="AF1411" s="16">
        <f>_xlfn.PERCENTILE.INC(Data!$V$2:$V$2441,AD1411)</f>
        <v/>
      </c>
      <c r="AG1411" s="16">
        <f>Data!Y1411-AF1411</f>
        <v/>
      </c>
      <c r="AH1411" s="9">
        <f>AE1411+AG1411</f>
        <v/>
      </c>
    </row>
    <row r="1412">
      <c r="N1412" s="14">
        <f>Data!A1412</f>
        <v/>
      </c>
      <c r="O1412" s="24">
        <f>IF(Occurrence!J1412&gt;0,COUNTIFS(Occurrence!$J$2:$J$2441,"&gt;0",Occurrence!$J$2:$J$2441,"&lt;="&amp;Occurrence!J1412)/($B$8+1),0)</f>
        <v/>
      </c>
      <c r="P1412" s="16">
        <f>IF(Occurrence!J1412&gt;0,_xlfn.PERCENTILE.INC(Data!$O$2:$O$2441,($B$4+O1412*($B$5-1))/($B$3-1)),0)</f>
        <v/>
      </c>
      <c r="Q1412" s="16">
        <f>IF(Occurrence!J1412&gt;0,_xlfn.PERCENTILE.INC(Occurrence!$I$2:$I$2441,($B$6+O1412*($B$7-1))/($B$3-1)),0)</f>
        <v/>
      </c>
      <c r="R1412" s="16">
        <f>IF(Occurrence!J1412&gt;0,Occurrence!J1412/Q1412,0)</f>
        <v/>
      </c>
      <c r="S1412" s="9">
        <f>IF(Occurrence!J1412&gt;0,P1412*R1412,0)</f>
        <v/>
      </c>
      <c r="T1412" s="24">
        <f>IF(Occurrence!K1412&gt;0,COUNTIFS(Occurrence!$K$2:$K$2441,"&gt;0",Occurrence!$K$2:$K$2441,"&lt;="&amp;Occurrence!K1412)/($B$9+1),0)</f>
        <v/>
      </c>
      <c r="U1412" s="16">
        <f>IF(Occurrence!K1412&gt;0,_xlfn.PERCENTILE.INC(Data!$O$2:$O$2441,($B$4+T1412*($B$5-1))/($B$3-1)),0)</f>
        <v/>
      </c>
      <c r="V1412" s="16">
        <f>IF(Occurrence!K1412&gt;0,_xlfn.PERCENTILE.INC(Occurrence!$I$2:$I$2441,($B$6+T1412*($B$7-1))/($B$3-1)),0)</f>
        <v/>
      </c>
      <c r="W1412" s="16">
        <f>IF(Occurrence!K1412&gt;0,Occurrence!K1412/V1412,0)</f>
        <v/>
      </c>
      <c r="X1412" s="9">
        <f>IF(Occurrence!K1412&gt;0,U1412*W1412,0)</f>
        <v/>
      </c>
      <c r="Y1412" s="24">
        <f>COUNTIF(Data!$X$2:$X$2441,"&lt;="&amp;Data!X1412)/($B$3+1)</f>
        <v/>
      </c>
      <c r="Z1412" s="16">
        <f>_xlfn.PERCENTILE.INC(Data!$U$2:$U$2441,Y1412)</f>
        <v/>
      </c>
      <c r="AA1412" s="16">
        <f>_xlfn.PERCENTILE.INC(Data!$V$2:$V$2441,Y1412)</f>
        <v/>
      </c>
      <c r="AB1412" s="16">
        <f>Data!X1412-AA1412</f>
        <v/>
      </c>
      <c r="AC1412" s="9">
        <f>Z1412+AB1412</f>
        <v/>
      </c>
      <c r="AD1412" s="24">
        <f>COUNTIF(Data!$Y$2:$Y$2441,"&lt;="&amp;Data!Y1412)/($B$3+1)</f>
        <v/>
      </c>
      <c r="AE1412" s="16">
        <f>_xlfn.PERCENTILE.INC(Data!$U$2:$U$2441,AD1412)</f>
        <v/>
      </c>
      <c r="AF1412" s="16">
        <f>_xlfn.PERCENTILE.INC(Data!$V$2:$V$2441,AD1412)</f>
        <v/>
      </c>
      <c r="AG1412" s="16">
        <f>Data!Y1412-AF1412</f>
        <v/>
      </c>
      <c r="AH1412" s="9">
        <f>AE1412+AG1412</f>
        <v/>
      </c>
    </row>
    <row r="1413">
      <c r="N1413" s="14">
        <f>Data!A1413</f>
        <v/>
      </c>
      <c r="O1413" s="24">
        <f>IF(Occurrence!J1413&gt;0,COUNTIFS(Occurrence!$J$2:$J$2441,"&gt;0",Occurrence!$J$2:$J$2441,"&lt;="&amp;Occurrence!J1413)/($B$8+1),0)</f>
        <v/>
      </c>
      <c r="P1413" s="16">
        <f>IF(Occurrence!J1413&gt;0,_xlfn.PERCENTILE.INC(Data!$O$2:$O$2441,($B$4+O1413*($B$5-1))/($B$3-1)),0)</f>
        <v/>
      </c>
      <c r="Q1413" s="16">
        <f>IF(Occurrence!J1413&gt;0,_xlfn.PERCENTILE.INC(Occurrence!$I$2:$I$2441,($B$6+O1413*($B$7-1))/($B$3-1)),0)</f>
        <v/>
      </c>
      <c r="R1413" s="16">
        <f>IF(Occurrence!J1413&gt;0,Occurrence!J1413/Q1413,0)</f>
        <v/>
      </c>
      <c r="S1413" s="9">
        <f>IF(Occurrence!J1413&gt;0,P1413*R1413,0)</f>
        <v/>
      </c>
      <c r="T1413" s="24">
        <f>IF(Occurrence!K1413&gt;0,COUNTIFS(Occurrence!$K$2:$K$2441,"&gt;0",Occurrence!$K$2:$K$2441,"&lt;="&amp;Occurrence!K1413)/($B$9+1),0)</f>
        <v/>
      </c>
      <c r="U1413" s="16">
        <f>IF(Occurrence!K1413&gt;0,_xlfn.PERCENTILE.INC(Data!$O$2:$O$2441,($B$4+T1413*($B$5-1))/($B$3-1)),0)</f>
        <v/>
      </c>
      <c r="V1413" s="16">
        <f>IF(Occurrence!K1413&gt;0,_xlfn.PERCENTILE.INC(Occurrence!$I$2:$I$2441,($B$6+T1413*($B$7-1))/($B$3-1)),0)</f>
        <v/>
      </c>
      <c r="W1413" s="16">
        <f>IF(Occurrence!K1413&gt;0,Occurrence!K1413/V1413,0)</f>
        <v/>
      </c>
      <c r="X1413" s="9">
        <f>IF(Occurrence!K1413&gt;0,U1413*W1413,0)</f>
        <v/>
      </c>
      <c r="Y1413" s="24">
        <f>COUNTIF(Data!$X$2:$X$2441,"&lt;="&amp;Data!X1413)/($B$3+1)</f>
        <v/>
      </c>
      <c r="Z1413" s="16">
        <f>_xlfn.PERCENTILE.INC(Data!$U$2:$U$2441,Y1413)</f>
        <v/>
      </c>
      <c r="AA1413" s="16">
        <f>_xlfn.PERCENTILE.INC(Data!$V$2:$V$2441,Y1413)</f>
        <v/>
      </c>
      <c r="AB1413" s="16">
        <f>Data!X1413-AA1413</f>
        <v/>
      </c>
      <c r="AC1413" s="9">
        <f>Z1413+AB1413</f>
        <v/>
      </c>
      <c r="AD1413" s="24">
        <f>COUNTIF(Data!$Y$2:$Y$2441,"&lt;="&amp;Data!Y1413)/($B$3+1)</f>
        <v/>
      </c>
      <c r="AE1413" s="16">
        <f>_xlfn.PERCENTILE.INC(Data!$U$2:$U$2441,AD1413)</f>
        <v/>
      </c>
      <c r="AF1413" s="16">
        <f>_xlfn.PERCENTILE.INC(Data!$V$2:$V$2441,AD1413)</f>
        <v/>
      </c>
      <c r="AG1413" s="16">
        <f>Data!Y1413-AF1413</f>
        <v/>
      </c>
      <c r="AH1413" s="9">
        <f>AE1413+AG1413</f>
        <v/>
      </c>
    </row>
    <row r="1414">
      <c r="N1414" s="14">
        <f>Data!A1414</f>
        <v/>
      </c>
      <c r="O1414" s="24">
        <f>IF(Occurrence!J1414&gt;0,COUNTIFS(Occurrence!$J$2:$J$2441,"&gt;0",Occurrence!$J$2:$J$2441,"&lt;="&amp;Occurrence!J1414)/($B$8+1),0)</f>
        <v/>
      </c>
      <c r="P1414" s="16">
        <f>IF(Occurrence!J1414&gt;0,_xlfn.PERCENTILE.INC(Data!$O$2:$O$2441,($B$4+O1414*($B$5-1))/($B$3-1)),0)</f>
        <v/>
      </c>
      <c r="Q1414" s="16">
        <f>IF(Occurrence!J1414&gt;0,_xlfn.PERCENTILE.INC(Occurrence!$I$2:$I$2441,($B$6+O1414*($B$7-1))/($B$3-1)),0)</f>
        <v/>
      </c>
      <c r="R1414" s="16">
        <f>IF(Occurrence!J1414&gt;0,Occurrence!J1414/Q1414,0)</f>
        <v/>
      </c>
      <c r="S1414" s="9">
        <f>IF(Occurrence!J1414&gt;0,P1414*R1414,0)</f>
        <v/>
      </c>
      <c r="T1414" s="24">
        <f>IF(Occurrence!K1414&gt;0,COUNTIFS(Occurrence!$K$2:$K$2441,"&gt;0",Occurrence!$K$2:$K$2441,"&lt;="&amp;Occurrence!K1414)/($B$9+1),0)</f>
        <v/>
      </c>
      <c r="U1414" s="16">
        <f>IF(Occurrence!K1414&gt;0,_xlfn.PERCENTILE.INC(Data!$O$2:$O$2441,($B$4+T1414*($B$5-1))/($B$3-1)),0)</f>
        <v/>
      </c>
      <c r="V1414" s="16">
        <f>IF(Occurrence!K1414&gt;0,_xlfn.PERCENTILE.INC(Occurrence!$I$2:$I$2441,($B$6+T1414*($B$7-1))/($B$3-1)),0)</f>
        <v/>
      </c>
      <c r="W1414" s="16">
        <f>IF(Occurrence!K1414&gt;0,Occurrence!K1414/V1414,0)</f>
        <v/>
      </c>
      <c r="X1414" s="9">
        <f>IF(Occurrence!K1414&gt;0,U1414*W1414,0)</f>
        <v/>
      </c>
      <c r="Y1414" s="24">
        <f>COUNTIF(Data!$X$2:$X$2441,"&lt;="&amp;Data!X1414)/($B$3+1)</f>
        <v/>
      </c>
      <c r="Z1414" s="16">
        <f>_xlfn.PERCENTILE.INC(Data!$U$2:$U$2441,Y1414)</f>
        <v/>
      </c>
      <c r="AA1414" s="16">
        <f>_xlfn.PERCENTILE.INC(Data!$V$2:$V$2441,Y1414)</f>
        <v/>
      </c>
      <c r="AB1414" s="16">
        <f>Data!X1414-AA1414</f>
        <v/>
      </c>
      <c r="AC1414" s="9">
        <f>Z1414+AB1414</f>
        <v/>
      </c>
      <c r="AD1414" s="24">
        <f>COUNTIF(Data!$Y$2:$Y$2441,"&lt;="&amp;Data!Y1414)/($B$3+1)</f>
        <v/>
      </c>
      <c r="AE1414" s="16">
        <f>_xlfn.PERCENTILE.INC(Data!$U$2:$U$2441,AD1414)</f>
        <v/>
      </c>
      <c r="AF1414" s="16">
        <f>_xlfn.PERCENTILE.INC(Data!$V$2:$V$2441,AD1414)</f>
        <v/>
      </c>
      <c r="AG1414" s="16">
        <f>Data!Y1414-AF1414</f>
        <v/>
      </c>
      <c r="AH1414" s="9">
        <f>AE1414+AG1414</f>
        <v/>
      </c>
    </row>
    <row r="1415">
      <c r="N1415" s="14">
        <f>Data!A1415</f>
        <v/>
      </c>
      <c r="O1415" s="24">
        <f>IF(Occurrence!J1415&gt;0,COUNTIFS(Occurrence!$J$2:$J$2441,"&gt;0",Occurrence!$J$2:$J$2441,"&lt;="&amp;Occurrence!J1415)/($B$8+1),0)</f>
        <v/>
      </c>
      <c r="P1415" s="16">
        <f>IF(Occurrence!J1415&gt;0,_xlfn.PERCENTILE.INC(Data!$O$2:$O$2441,($B$4+O1415*($B$5-1))/($B$3-1)),0)</f>
        <v/>
      </c>
      <c r="Q1415" s="16">
        <f>IF(Occurrence!J1415&gt;0,_xlfn.PERCENTILE.INC(Occurrence!$I$2:$I$2441,($B$6+O1415*($B$7-1))/($B$3-1)),0)</f>
        <v/>
      </c>
      <c r="R1415" s="16">
        <f>IF(Occurrence!J1415&gt;0,Occurrence!J1415/Q1415,0)</f>
        <v/>
      </c>
      <c r="S1415" s="9">
        <f>IF(Occurrence!J1415&gt;0,P1415*R1415,0)</f>
        <v/>
      </c>
      <c r="T1415" s="24">
        <f>IF(Occurrence!K1415&gt;0,COUNTIFS(Occurrence!$K$2:$K$2441,"&gt;0",Occurrence!$K$2:$K$2441,"&lt;="&amp;Occurrence!K1415)/($B$9+1),0)</f>
        <v/>
      </c>
      <c r="U1415" s="16">
        <f>IF(Occurrence!K1415&gt;0,_xlfn.PERCENTILE.INC(Data!$O$2:$O$2441,($B$4+T1415*($B$5-1))/($B$3-1)),0)</f>
        <v/>
      </c>
      <c r="V1415" s="16">
        <f>IF(Occurrence!K1415&gt;0,_xlfn.PERCENTILE.INC(Occurrence!$I$2:$I$2441,($B$6+T1415*($B$7-1))/($B$3-1)),0)</f>
        <v/>
      </c>
      <c r="W1415" s="16">
        <f>IF(Occurrence!K1415&gt;0,Occurrence!K1415/V1415,0)</f>
        <v/>
      </c>
      <c r="X1415" s="9">
        <f>IF(Occurrence!K1415&gt;0,U1415*W1415,0)</f>
        <v/>
      </c>
      <c r="Y1415" s="24">
        <f>COUNTIF(Data!$X$2:$X$2441,"&lt;="&amp;Data!X1415)/($B$3+1)</f>
        <v/>
      </c>
      <c r="Z1415" s="16">
        <f>_xlfn.PERCENTILE.INC(Data!$U$2:$U$2441,Y1415)</f>
        <v/>
      </c>
      <c r="AA1415" s="16">
        <f>_xlfn.PERCENTILE.INC(Data!$V$2:$V$2441,Y1415)</f>
        <v/>
      </c>
      <c r="AB1415" s="16">
        <f>Data!X1415-AA1415</f>
        <v/>
      </c>
      <c r="AC1415" s="9">
        <f>Z1415+AB1415</f>
        <v/>
      </c>
      <c r="AD1415" s="24">
        <f>COUNTIF(Data!$Y$2:$Y$2441,"&lt;="&amp;Data!Y1415)/($B$3+1)</f>
        <v/>
      </c>
      <c r="AE1415" s="16">
        <f>_xlfn.PERCENTILE.INC(Data!$U$2:$U$2441,AD1415)</f>
        <v/>
      </c>
      <c r="AF1415" s="16">
        <f>_xlfn.PERCENTILE.INC(Data!$V$2:$V$2441,AD1415)</f>
        <v/>
      </c>
      <c r="AG1415" s="16">
        <f>Data!Y1415-AF1415</f>
        <v/>
      </c>
      <c r="AH1415" s="9">
        <f>AE1415+AG1415</f>
        <v/>
      </c>
    </row>
    <row r="1416">
      <c r="N1416" s="14">
        <f>Data!A1416</f>
        <v/>
      </c>
      <c r="O1416" s="24">
        <f>IF(Occurrence!J1416&gt;0,COUNTIFS(Occurrence!$J$2:$J$2441,"&gt;0",Occurrence!$J$2:$J$2441,"&lt;="&amp;Occurrence!J1416)/($B$8+1),0)</f>
        <v/>
      </c>
      <c r="P1416" s="16">
        <f>IF(Occurrence!J1416&gt;0,_xlfn.PERCENTILE.INC(Data!$O$2:$O$2441,($B$4+O1416*($B$5-1))/($B$3-1)),0)</f>
        <v/>
      </c>
      <c r="Q1416" s="16">
        <f>IF(Occurrence!J1416&gt;0,_xlfn.PERCENTILE.INC(Occurrence!$I$2:$I$2441,($B$6+O1416*($B$7-1))/($B$3-1)),0)</f>
        <v/>
      </c>
      <c r="R1416" s="16">
        <f>IF(Occurrence!J1416&gt;0,Occurrence!J1416/Q1416,0)</f>
        <v/>
      </c>
      <c r="S1416" s="9">
        <f>IF(Occurrence!J1416&gt;0,P1416*R1416,0)</f>
        <v/>
      </c>
      <c r="T1416" s="24">
        <f>IF(Occurrence!K1416&gt;0,COUNTIFS(Occurrence!$K$2:$K$2441,"&gt;0",Occurrence!$K$2:$K$2441,"&lt;="&amp;Occurrence!K1416)/($B$9+1),0)</f>
        <v/>
      </c>
      <c r="U1416" s="16">
        <f>IF(Occurrence!K1416&gt;0,_xlfn.PERCENTILE.INC(Data!$O$2:$O$2441,($B$4+T1416*($B$5-1))/($B$3-1)),0)</f>
        <v/>
      </c>
      <c r="V1416" s="16">
        <f>IF(Occurrence!K1416&gt;0,_xlfn.PERCENTILE.INC(Occurrence!$I$2:$I$2441,($B$6+T1416*($B$7-1))/($B$3-1)),0)</f>
        <v/>
      </c>
      <c r="W1416" s="16">
        <f>IF(Occurrence!K1416&gt;0,Occurrence!K1416/V1416,0)</f>
        <v/>
      </c>
      <c r="X1416" s="9">
        <f>IF(Occurrence!K1416&gt;0,U1416*W1416,0)</f>
        <v/>
      </c>
      <c r="Y1416" s="24">
        <f>COUNTIF(Data!$X$2:$X$2441,"&lt;="&amp;Data!X1416)/($B$3+1)</f>
        <v/>
      </c>
      <c r="Z1416" s="16">
        <f>_xlfn.PERCENTILE.INC(Data!$U$2:$U$2441,Y1416)</f>
        <v/>
      </c>
      <c r="AA1416" s="16">
        <f>_xlfn.PERCENTILE.INC(Data!$V$2:$V$2441,Y1416)</f>
        <v/>
      </c>
      <c r="AB1416" s="16">
        <f>Data!X1416-AA1416</f>
        <v/>
      </c>
      <c r="AC1416" s="9">
        <f>Z1416+AB1416</f>
        <v/>
      </c>
      <c r="AD1416" s="24">
        <f>COUNTIF(Data!$Y$2:$Y$2441,"&lt;="&amp;Data!Y1416)/($B$3+1)</f>
        <v/>
      </c>
      <c r="AE1416" s="16">
        <f>_xlfn.PERCENTILE.INC(Data!$U$2:$U$2441,AD1416)</f>
        <v/>
      </c>
      <c r="AF1416" s="16">
        <f>_xlfn.PERCENTILE.INC(Data!$V$2:$V$2441,AD1416)</f>
        <v/>
      </c>
      <c r="AG1416" s="16">
        <f>Data!Y1416-AF1416</f>
        <v/>
      </c>
      <c r="AH1416" s="9">
        <f>AE1416+AG1416</f>
        <v/>
      </c>
    </row>
    <row r="1417">
      <c r="N1417" s="14">
        <f>Data!A1417</f>
        <v/>
      </c>
      <c r="O1417" s="24">
        <f>IF(Occurrence!J1417&gt;0,COUNTIFS(Occurrence!$J$2:$J$2441,"&gt;0",Occurrence!$J$2:$J$2441,"&lt;="&amp;Occurrence!J1417)/($B$8+1),0)</f>
        <v/>
      </c>
      <c r="P1417" s="16">
        <f>IF(Occurrence!J1417&gt;0,_xlfn.PERCENTILE.INC(Data!$O$2:$O$2441,($B$4+O1417*($B$5-1))/($B$3-1)),0)</f>
        <v/>
      </c>
      <c r="Q1417" s="16">
        <f>IF(Occurrence!J1417&gt;0,_xlfn.PERCENTILE.INC(Occurrence!$I$2:$I$2441,($B$6+O1417*($B$7-1))/($B$3-1)),0)</f>
        <v/>
      </c>
      <c r="R1417" s="16">
        <f>IF(Occurrence!J1417&gt;0,Occurrence!J1417/Q1417,0)</f>
        <v/>
      </c>
      <c r="S1417" s="9">
        <f>IF(Occurrence!J1417&gt;0,P1417*R1417,0)</f>
        <v/>
      </c>
      <c r="T1417" s="24">
        <f>IF(Occurrence!K1417&gt;0,COUNTIFS(Occurrence!$K$2:$K$2441,"&gt;0",Occurrence!$K$2:$K$2441,"&lt;="&amp;Occurrence!K1417)/($B$9+1),0)</f>
        <v/>
      </c>
      <c r="U1417" s="16">
        <f>IF(Occurrence!K1417&gt;0,_xlfn.PERCENTILE.INC(Data!$O$2:$O$2441,($B$4+T1417*($B$5-1))/($B$3-1)),0)</f>
        <v/>
      </c>
      <c r="V1417" s="16">
        <f>IF(Occurrence!K1417&gt;0,_xlfn.PERCENTILE.INC(Occurrence!$I$2:$I$2441,($B$6+T1417*($B$7-1))/($B$3-1)),0)</f>
        <v/>
      </c>
      <c r="W1417" s="16">
        <f>IF(Occurrence!K1417&gt;0,Occurrence!K1417/V1417,0)</f>
        <v/>
      </c>
      <c r="X1417" s="9">
        <f>IF(Occurrence!K1417&gt;0,U1417*W1417,0)</f>
        <v/>
      </c>
      <c r="Y1417" s="24">
        <f>COUNTIF(Data!$X$2:$X$2441,"&lt;="&amp;Data!X1417)/($B$3+1)</f>
        <v/>
      </c>
      <c r="Z1417" s="16">
        <f>_xlfn.PERCENTILE.INC(Data!$U$2:$U$2441,Y1417)</f>
        <v/>
      </c>
      <c r="AA1417" s="16">
        <f>_xlfn.PERCENTILE.INC(Data!$V$2:$V$2441,Y1417)</f>
        <v/>
      </c>
      <c r="AB1417" s="16">
        <f>Data!X1417-AA1417</f>
        <v/>
      </c>
      <c r="AC1417" s="9">
        <f>Z1417+AB1417</f>
        <v/>
      </c>
      <c r="AD1417" s="24">
        <f>COUNTIF(Data!$Y$2:$Y$2441,"&lt;="&amp;Data!Y1417)/($B$3+1)</f>
        <v/>
      </c>
      <c r="AE1417" s="16">
        <f>_xlfn.PERCENTILE.INC(Data!$U$2:$U$2441,AD1417)</f>
        <v/>
      </c>
      <c r="AF1417" s="16">
        <f>_xlfn.PERCENTILE.INC(Data!$V$2:$V$2441,AD1417)</f>
        <v/>
      </c>
      <c r="AG1417" s="16">
        <f>Data!Y1417-AF1417</f>
        <v/>
      </c>
      <c r="AH1417" s="9">
        <f>AE1417+AG1417</f>
        <v/>
      </c>
    </row>
    <row r="1418">
      <c r="N1418" s="14">
        <f>Data!A1418</f>
        <v/>
      </c>
      <c r="O1418" s="24">
        <f>IF(Occurrence!J1418&gt;0,COUNTIFS(Occurrence!$J$2:$J$2441,"&gt;0",Occurrence!$J$2:$J$2441,"&lt;="&amp;Occurrence!J1418)/($B$8+1),0)</f>
        <v/>
      </c>
      <c r="P1418" s="16">
        <f>IF(Occurrence!J1418&gt;0,_xlfn.PERCENTILE.INC(Data!$O$2:$O$2441,($B$4+O1418*($B$5-1))/($B$3-1)),0)</f>
        <v/>
      </c>
      <c r="Q1418" s="16">
        <f>IF(Occurrence!J1418&gt;0,_xlfn.PERCENTILE.INC(Occurrence!$I$2:$I$2441,($B$6+O1418*($B$7-1))/($B$3-1)),0)</f>
        <v/>
      </c>
      <c r="R1418" s="16">
        <f>IF(Occurrence!J1418&gt;0,Occurrence!J1418/Q1418,0)</f>
        <v/>
      </c>
      <c r="S1418" s="9">
        <f>IF(Occurrence!J1418&gt;0,P1418*R1418,0)</f>
        <v/>
      </c>
      <c r="T1418" s="24">
        <f>IF(Occurrence!K1418&gt;0,COUNTIFS(Occurrence!$K$2:$K$2441,"&gt;0",Occurrence!$K$2:$K$2441,"&lt;="&amp;Occurrence!K1418)/($B$9+1),0)</f>
        <v/>
      </c>
      <c r="U1418" s="16">
        <f>IF(Occurrence!K1418&gt;0,_xlfn.PERCENTILE.INC(Data!$O$2:$O$2441,($B$4+T1418*($B$5-1))/($B$3-1)),0)</f>
        <v/>
      </c>
      <c r="V1418" s="16">
        <f>IF(Occurrence!K1418&gt;0,_xlfn.PERCENTILE.INC(Occurrence!$I$2:$I$2441,($B$6+T1418*($B$7-1))/($B$3-1)),0)</f>
        <v/>
      </c>
      <c r="W1418" s="16">
        <f>IF(Occurrence!K1418&gt;0,Occurrence!K1418/V1418,0)</f>
        <v/>
      </c>
      <c r="X1418" s="9">
        <f>IF(Occurrence!K1418&gt;0,U1418*W1418,0)</f>
        <v/>
      </c>
      <c r="Y1418" s="24">
        <f>COUNTIF(Data!$X$2:$X$2441,"&lt;="&amp;Data!X1418)/($B$3+1)</f>
        <v/>
      </c>
      <c r="Z1418" s="16">
        <f>_xlfn.PERCENTILE.INC(Data!$U$2:$U$2441,Y1418)</f>
        <v/>
      </c>
      <c r="AA1418" s="16">
        <f>_xlfn.PERCENTILE.INC(Data!$V$2:$V$2441,Y1418)</f>
        <v/>
      </c>
      <c r="AB1418" s="16">
        <f>Data!X1418-AA1418</f>
        <v/>
      </c>
      <c r="AC1418" s="9">
        <f>Z1418+AB1418</f>
        <v/>
      </c>
      <c r="AD1418" s="24">
        <f>COUNTIF(Data!$Y$2:$Y$2441,"&lt;="&amp;Data!Y1418)/($B$3+1)</f>
        <v/>
      </c>
      <c r="AE1418" s="16">
        <f>_xlfn.PERCENTILE.INC(Data!$U$2:$U$2441,AD1418)</f>
        <v/>
      </c>
      <c r="AF1418" s="16">
        <f>_xlfn.PERCENTILE.INC(Data!$V$2:$V$2441,AD1418)</f>
        <v/>
      </c>
      <c r="AG1418" s="16">
        <f>Data!Y1418-AF1418</f>
        <v/>
      </c>
      <c r="AH1418" s="9">
        <f>AE1418+AG1418</f>
        <v/>
      </c>
    </row>
    <row r="1419">
      <c r="N1419" s="14">
        <f>Data!A1419</f>
        <v/>
      </c>
      <c r="O1419" s="24">
        <f>IF(Occurrence!J1419&gt;0,COUNTIFS(Occurrence!$J$2:$J$2441,"&gt;0",Occurrence!$J$2:$J$2441,"&lt;="&amp;Occurrence!J1419)/($B$8+1),0)</f>
        <v/>
      </c>
      <c r="P1419" s="16">
        <f>IF(Occurrence!J1419&gt;0,_xlfn.PERCENTILE.INC(Data!$O$2:$O$2441,($B$4+O1419*($B$5-1))/($B$3-1)),0)</f>
        <v/>
      </c>
      <c r="Q1419" s="16">
        <f>IF(Occurrence!J1419&gt;0,_xlfn.PERCENTILE.INC(Occurrence!$I$2:$I$2441,($B$6+O1419*($B$7-1))/($B$3-1)),0)</f>
        <v/>
      </c>
      <c r="R1419" s="16">
        <f>IF(Occurrence!J1419&gt;0,Occurrence!J1419/Q1419,0)</f>
        <v/>
      </c>
      <c r="S1419" s="9">
        <f>IF(Occurrence!J1419&gt;0,P1419*R1419,0)</f>
        <v/>
      </c>
      <c r="T1419" s="24">
        <f>IF(Occurrence!K1419&gt;0,COUNTIFS(Occurrence!$K$2:$K$2441,"&gt;0",Occurrence!$K$2:$K$2441,"&lt;="&amp;Occurrence!K1419)/($B$9+1),0)</f>
        <v/>
      </c>
      <c r="U1419" s="16">
        <f>IF(Occurrence!K1419&gt;0,_xlfn.PERCENTILE.INC(Data!$O$2:$O$2441,($B$4+T1419*($B$5-1))/($B$3-1)),0)</f>
        <v/>
      </c>
      <c r="V1419" s="16">
        <f>IF(Occurrence!K1419&gt;0,_xlfn.PERCENTILE.INC(Occurrence!$I$2:$I$2441,($B$6+T1419*($B$7-1))/($B$3-1)),0)</f>
        <v/>
      </c>
      <c r="W1419" s="16">
        <f>IF(Occurrence!K1419&gt;0,Occurrence!K1419/V1419,0)</f>
        <v/>
      </c>
      <c r="X1419" s="9">
        <f>IF(Occurrence!K1419&gt;0,U1419*W1419,0)</f>
        <v/>
      </c>
      <c r="Y1419" s="24">
        <f>COUNTIF(Data!$X$2:$X$2441,"&lt;="&amp;Data!X1419)/($B$3+1)</f>
        <v/>
      </c>
      <c r="Z1419" s="16">
        <f>_xlfn.PERCENTILE.INC(Data!$U$2:$U$2441,Y1419)</f>
        <v/>
      </c>
      <c r="AA1419" s="16">
        <f>_xlfn.PERCENTILE.INC(Data!$V$2:$V$2441,Y1419)</f>
        <v/>
      </c>
      <c r="AB1419" s="16">
        <f>Data!X1419-AA1419</f>
        <v/>
      </c>
      <c r="AC1419" s="9">
        <f>Z1419+AB1419</f>
        <v/>
      </c>
      <c r="AD1419" s="24">
        <f>COUNTIF(Data!$Y$2:$Y$2441,"&lt;="&amp;Data!Y1419)/($B$3+1)</f>
        <v/>
      </c>
      <c r="AE1419" s="16">
        <f>_xlfn.PERCENTILE.INC(Data!$U$2:$U$2441,AD1419)</f>
        <v/>
      </c>
      <c r="AF1419" s="16">
        <f>_xlfn.PERCENTILE.INC(Data!$V$2:$V$2441,AD1419)</f>
        <v/>
      </c>
      <c r="AG1419" s="16">
        <f>Data!Y1419-AF1419</f>
        <v/>
      </c>
      <c r="AH1419" s="9">
        <f>AE1419+AG1419</f>
        <v/>
      </c>
    </row>
    <row r="1420">
      <c r="N1420" s="14">
        <f>Data!A1420</f>
        <v/>
      </c>
      <c r="O1420" s="24">
        <f>IF(Occurrence!J1420&gt;0,COUNTIFS(Occurrence!$J$2:$J$2441,"&gt;0",Occurrence!$J$2:$J$2441,"&lt;="&amp;Occurrence!J1420)/($B$8+1),0)</f>
        <v/>
      </c>
      <c r="P1420" s="16">
        <f>IF(Occurrence!J1420&gt;0,_xlfn.PERCENTILE.INC(Data!$O$2:$O$2441,($B$4+O1420*($B$5-1))/($B$3-1)),0)</f>
        <v/>
      </c>
      <c r="Q1420" s="16">
        <f>IF(Occurrence!J1420&gt;0,_xlfn.PERCENTILE.INC(Occurrence!$I$2:$I$2441,($B$6+O1420*($B$7-1))/($B$3-1)),0)</f>
        <v/>
      </c>
      <c r="R1420" s="16">
        <f>IF(Occurrence!J1420&gt;0,Occurrence!J1420/Q1420,0)</f>
        <v/>
      </c>
      <c r="S1420" s="9">
        <f>IF(Occurrence!J1420&gt;0,P1420*R1420,0)</f>
        <v/>
      </c>
      <c r="T1420" s="24">
        <f>IF(Occurrence!K1420&gt;0,COUNTIFS(Occurrence!$K$2:$K$2441,"&gt;0",Occurrence!$K$2:$K$2441,"&lt;="&amp;Occurrence!K1420)/($B$9+1),0)</f>
        <v/>
      </c>
      <c r="U1420" s="16">
        <f>IF(Occurrence!K1420&gt;0,_xlfn.PERCENTILE.INC(Data!$O$2:$O$2441,($B$4+T1420*($B$5-1))/($B$3-1)),0)</f>
        <v/>
      </c>
      <c r="V1420" s="16">
        <f>IF(Occurrence!K1420&gt;0,_xlfn.PERCENTILE.INC(Occurrence!$I$2:$I$2441,($B$6+T1420*($B$7-1))/($B$3-1)),0)</f>
        <v/>
      </c>
      <c r="W1420" s="16">
        <f>IF(Occurrence!K1420&gt;0,Occurrence!K1420/V1420,0)</f>
        <v/>
      </c>
      <c r="X1420" s="9">
        <f>IF(Occurrence!K1420&gt;0,U1420*W1420,0)</f>
        <v/>
      </c>
      <c r="Y1420" s="24">
        <f>COUNTIF(Data!$X$2:$X$2441,"&lt;="&amp;Data!X1420)/($B$3+1)</f>
        <v/>
      </c>
      <c r="Z1420" s="16">
        <f>_xlfn.PERCENTILE.INC(Data!$U$2:$U$2441,Y1420)</f>
        <v/>
      </c>
      <c r="AA1420" s="16">
        <f>_xlfn.PERCENTILE.INC(Data!$V$2:$V$2441,Y1420)</f>
        <v/>
      </c>
      <c r="AB1420" s="16">
        <f>Data!X1420-AA1420</f>
        <v/>
      </c>
      <c r="AC1420" s="9">
        <f>Z1420+AB1420</f>
        <v/>
      </c>
      <c r="AD1420" s="24">
        <f>COUNTIF(Data!$Y$2:$Y$2441,"&lt;="&amp;Data!Y1420)/($B$3+1)</f>
        <v/>
      </c>
      <c r="AE1420" s="16">
        <f>_xlfn.PERCENTILE.INC(Data!$U$2:$U$2441,AD1420)</f>
        <v/>
      </c>
      <c r="AF1420" s="16">
        <f>_xlfn.PERCENTILE.INC(Data!$V$2:$V$2441,AD1420)</f>
        <v/>
      </c>
      <c r="AG1420" s="16">
        <f>Data!Y1420-AF1420</f>
        <v/>
      </c>
      <c r="AH1420" s="9">
        <f>AE1420+AG1420</f>
        <v/>
      </c>
    </row>
    <row r="1421">
      <c r="N1421" s="14">
        <f>Data!A1421</f>
        <v/>
      </c>
      <c r="O1421" s="24">
        <f>IF(Occurrence!J1421&gt;0,COUNTIFS(Occurrence!$J$2:$J$2441,"&gt;0",Occurrence!$J$2:$J$2441,"&lt;="&amp;Occurrence!J1421)/($B$8+1),0)</f>
        <v/>
      </c>
      <c r="P1421" s="16">
        <f>IF(Occurrence!J1421&gt;0,_xlfn.PERCENTILE.INC(Data!$O$2:$O$2441,($B$4+O1421*($B$5-1))/($B$3-1)),0)</f>
        <v/>
      </c>
      <c r="Q1421" s="16">
        <f>IF(Occurrence!J1421&gt;0,_xlfn.PERCENTILE.INC(Occurrence!$I$2:$I$2441,($B$6+O1421*($B$7-1))/($B$3-1)),0)</f>
        <v/>
      </c>
      <c r="R1421" s="16">
        <f>IF(Occurrence!J1421&gt;0,Occurrence!J1421/Q1421,0)</f>
        <v/>
      </c>
      <c r="S1421" s="9">
        <f>IF(Occurrence!J1421&gt;0,P1421*R1421,0)</f>
        <v/>
      </c>
      <c r="T1421" s="24">
        <f>IF(Occurrence!K1421&gt;0,COUNTIFS(Occurrence!$K$2:$K$2441,"&gt;0",Occurrence!$K$2:$K$2441,"&lt;="&amp;Occurrence!K1421)/($B$9+1),0)</f>
        <v/>
      </c>
      <c r="U1421" s="16">
        <f>IF(Occurrence!K1421&gt;0,_xlfn.PERCENTILE.INC(Data!$O$2:$O$2441,($B$4+T1421*($B$5-1))/($B$3-1)),0)</f>
        <v/>
      </c>
      <c r="V1421" s="16">
        <f>IF(Occurrence!K1421&gt;0,_xlfn.PERCENTILE.INC(Occurrence!$I$2:$I$2441,($B$6+T1421*($B$7-1))/($B$3-1)),0)</f>
        <v/>
      </c>
      <c r="W1421" s="16">
        <f>IF(Occurrence!K1421&gt;0,Occurrence!K1421/V1421,0)</f>
        <v/>
      </c>
      <c r="X1421" s="9">
        <f>IF(Occurrence!K1421&gt;0,U1421*W1421,0)</f>
        <v/>
      </c>
      <c r="Y1421" s="24">
        <f>COUNTIF(Data!$X$2:$X$2441,"&lt;="&amp;Data!X1421)/($B$3+1)</f>
        <v/>
      </c>
      <c r="Z1421" s="16">
        <f>_xlfn.PERCENTILE.INC(Data!$U$2:$U$2441,Y1421)</f>
        <v/>
      </c>
      <c r="AA1421" s="16">
        <f>_xlfn.PERCENTILE.INC(Data!$V$2:$V$2441,Y1421)</f>
        <v/>
      </c>
      <c r="AB1421" s="16">
        <f>Data!X1421-AA1421</f>
        <v/>
      </c>
      <c r="AC1421" s="9">
        <f>Z1421+AB1421</f>
        <v/>
      </c>
      <c r="AD1421" s="24">
        <f>COUNTIF(Data!$Y$2:$Y$2441,"&lt;="&amp;Data!Y1421)/($B$3+1)</f>
        <v/>
      </c>
      <c r="AE1421" s="16">
        <f>_xlfn.PERCENTILE.INC(Data!$U$2:$U$2441,AD1421)</f>
        <v/>
      </c>
      <c r="AF1421" s="16">
        <f>_xlfn.PERCENTILE.INC(Data!$V$2:$V$2441,AD1421)</f>
        <v/>
      </c>
      <c r="AG1421" s="16">
        <f>Data!Y1421-AF1421</f>
        <v/>
      </c>
      <c r="AH1421" s="9">
        <f>AE1421+AG1421</f>
        <v/>
      </c>
    </row>
    <row r="1422">
      <c r="N1422" s="14">
        <f>Data!A1422</f>
        <v/>
      </c>
      <c r="O1422" s="24">
        <f>IF(Occurrence!J1422&gt;0,COUNTIFS(Occurrence!$J$2:$J$2441,"&gt;0",Occurrence!$J$2:$J$2441,"&lt;="&amp;Occurrence!J1422)/($B$8+1),0)</f>
        <v/>
      </c>
      <c r="P1422" s="16">
        <f>IF(Occurrence!J1422&gt;0,_xlfn.PERCENTILE.INC(Data!$O$2:$O$2441,($B$4+O1422*($B$5-1))/($B$3-1)),0)</f>
        <v/>
      </c>
      <c r="Q1422" s="16">
        <f>IF(Occurrence!J1422&gt;0,_xlfn.PERCENTILE.INC(Occurrence!$I$2:$I$2441,($B$6+O1422*($B$7-1))/($B$3-1)),0)</f>
        <v/>
      </c>
      <c r="R1422" s="16">
        <f>IF(Occurrence!J1422&gt;0,Occurrence!J1422/Q1422,0)</f>
        <v/>
      </c>
      <c r="S1422" s="9">
        <f>IF(Occurrence!J1422&gt;0,P1422*R1422,0)</f>
        <v/>
      </c>
      <c r="T1422" s="24">
        <f>IF(Occurrence!K1422&gt;0,COUNTIFS(Occurrence!$K$2:$K$2441,"&gt;0",Occurrence!$K$2:$K$2441,"&lt;="&amp;Occurrence!K1422)/($B$9+1),0)</f>
        <v/>
      </c>
      <c r="U1422" s="16">
        <f>IF(Occurrence!K1422&gt;0,_xlfn.PERCENTILE.INC(Data!$O$2:$O$2441,($B$4+T1422*($B$5-1))/($B$3-1)),0)</f>
        <v/>
      </c>
      <c r="V1422" s="16">
        <f>IF(Occurrence!K1422&gt;0,_xlfn.PERCENTILE.INC(Occurrence!$I$2:$I$2441,($B$6+T1422*($B$7-1))/($B$3-1)),0)</f>
        <v/>
      </c>
      <c r="W1422" s="16">
        <f>IF(Occurrence!K1422&gt;0,Occurrence!K1422/V1422,0)</f>
        <v/>
      </c>
      <c r="X1422" s="9">
        <f>IF(Occurrence!K1422&gt;0,U1422*W1422,0)</f>
        <v/>
      </c>
      <c r="Y1422" s="24">
        <f>COUNTIF(Data!$X$2:$X$2441,"&lt;="&amp;Data!X1422)/($B$3+1)</f>
        <v/>
      </c>
      <c r="Z1422" s="16">
        <f>_xlfn.PERCENTILE.INC(Data!$U$2:$U$2441,Y1422)</f>
        <v/>
      </c>
      <c r="AA1422" s="16">
        <f>_xlfn.PERCENTILE.INC(Data!$V$2:$V$2441,Y1422)</f>
        <v/>
      </c>
      <c r="AB1422" s="16">
        <f>Data!X1422-AA1422</f>
        <v/>
      </c>
      <c r="AC1422" s="9">
        <f>Z1422+AB1422</f>
        <v/>
      </c>
      <c r="AD1422" s="24">
        <f>COUNTIF(Data!$Y$2:$Y$2441,"&lt;="&amp;Data!Y1422)/($B$3+1)</f>
        <v/>
      </c>
      <c r="AE1422" s="16">
        <f>_xlfn.PERCENTILE.INC(Data!$U$2:$U$2441,AD1422)</f>
        <v/>
      </c>
      <c r="AF1422" s="16">
        <f>_xlfn.PERCENTILE.INC(Data!$V$2:$V$2441,AD1422)</f>
        <v/>
      </c>
      <c r="AG1422" s="16">
        <f>Data!Y1422-AF1422</f>
        <v/>
      </c>
      <c r="AH1422" s="9">
        <f>AE1422+AG1422</f>
        <v/>
      </c>
    </row>
    <row r="1423">
      <c r="N1423" s="14">
        <f>Data!A1423</f>
        <v/>
      </c>
      <c r="O1423" s="24">
        <f>IF(Occurrence!J1423&gt;0,COUNTIFS(Occurrence!$J$2:$J$2441,"&gt;0",Occurrence!$J$2:$J$2441,"&lt;="&amp;Occurrence!J1423)/($B$8+1),0)</f>
        <v/>
      </c>
      <c r="P1423" s="16">
        <f>IF(Occurrence!J1423&gt;0,_xlfn.PERCENTILE.INC(Data!$O$2:$O$2441,($B$4+O1423*($B$5-1))/($B$3-1)),0)</f>
        <v/>
      </c>
      <c r="Q1423" s="16">
        <f>IF(Occurrence!J1423&gt;0,_xlfn.PERCENTILE.INC(Occurrence!$I$2:$I$2441,($B$6+O1423*($B$7-1))/($B$3-1)),0)</f>
        <v/>
      </c>
      <c r="R1423" s="16">
        <f>IF(Occurrence!J1423&gt;0,Occurrence!J1423/Q1423,0)</f>
        <v/>
      </c>
      <c r="S1423" s="9">
        <f>IF(Occurrence!J1423&gt;0,P1423*R1423,0)</f>
        <v/>
      </c>
      <c r="T1423" s="24">
        <f>IF(Occurrence!K1423&gt;0,COUNTIFS(Occurrence!$K$2:$K$2441,"&gt;0",Occurrence!$K$2:$K$2441,"&lt;="&amp;Occurrence!K1423)/($B$9+1),0)</f>
        <v/>
      </c>
      <c r="U1423" s="16">
        <f>IF(Occurrence!K1423&gt;0,_xlfn.PERCENTILE.INC(Data!$O$2:$O$2441,($B$4+T1423*($B$5-1))/($B$3-1)),0)</f>
        <v/>
      </c>
      <c r="V1423" s="16">
        <f>IF(Occurrence!K1423&gt;0,_xlfn.PERCENTILE.INC(Occurrence!$I$2:$I$2441,($B$6+T1423*($B$7-1))/($B$3-1)),0)</f>
        <v/>
      </c>
      <c r="W1423" s="16">
        <f>IF(Occurrence!K1423&gt;0,Occurrence!K1423/V1423,0)</f>
        <v/>
      </c>
      <c r="X1423" s="9">
        <f>IF(Occurrence!K1423&gt;0,U1423*W1423,0)</f>
        <v/>
      </c>
      <c r="Y1423" s="24">
        <f>COUNTIF(Data!$X$2:$X$2441,"&lt;="&amp;Data!X1423)/($B$3+1)</f>
        <v/>
      </c>
      <c r="Z1423" s="16">
        <f>_xlfn.PERCENTILE.INC(Data!$U$2:$U$2441,Y1423)</f>
        <v/>
      </c>
      <c r="AA1423" s="16">
        <f>_xlfn.PERCENTILE.INC(Data!$V$2:$V$2441,Y1423)</f>
        <v/>
      </c>
      <c r="AB1423" s="16">
        <f>Data!X1423-AA1423</f>
        <v/>
      </c>
      <c r="AC1423" s="9">
        <f>Z1423+AB1423</f>
        <v/>
      </c>
      <c r="AD1423" s="24">
        <f>COUNTIF(Data!$Y$2:$Y$2441,"&lt;="&amp;Data!Y1423)/($B$3+1)</f>
        <v/>
      </c>
      <c r="AE1423" s="16">
        <f>_xlfn.PERCENTILE.INC(Data!$U$2:$U$2441,AD1423)</f>
        <v/>
      </c>
      <c r="AF1423" s="16">
        <f>_xlfn.PERCENTILE.INC(Data!$V$2:$V$2441,AD1423)</f>
        <v/>
      </c>
      <c r="AG1423" s="16">
        <f>Data!Y1423-AF1423</f>
        <v/>
      </c>
      <c r="AH1423" s="9">
        <f>AE1423+AG1423</f>
        <v/>
      </c>
    </row>
    <row r="1424">
      <c r="N1424" s="14">
        <f>Data!A1424</f>
        <v/>
      </c>
      <c r="O1424" s="24">
        <f>IF(Occurrence!J1424&gt;0,COUNTIFS(Occurrence!$J$2:$J$2441,"&gt;0",Occurrence!$J$2:$J$2441,"&lt;="&amp;Occurrence!J1424)/($B$8+1),0)</f>
        <v/>
      </c>
      <c r="P1424" s="16">
        <f>IF(Occurrence!J1424&gt;0,_xlfn.PERCENTILE.INC(Data!$O$2:$O$2441,($B$4+O1424*($B$5-1))/($B$3-1)),0)</f>
        <v/>
      </c>
      <c r="Q1424" s="16">
        <f>IF(Occurrence!J1424&gt;0,_xlfn.PERCENTILE.INC(Occurrence!$I$2:$I$2441,($B$6+O1424*($B$7-1))/($B$3-1)),0)</f>
        <v/>
      </c>
      <c r="R1424" s="16">
        <f>IF(Occurrence!J1424&gt;0,Occurrence!J1424/Q1424,0)</f>
        <v/>
      </c>
      <c r="S1424" s="9">
        <f>IF(Occurrence!J1424&gt;0,P1424*R1424,0)</f>
        <v/>
      </c>
      <c r="T1424" s="24">
        <f>IF(Occurrence!K1424&gt;0,COUNTIFS(Occurrence!$K$2:$K$2441,"&gt;0",Occurrence!$K$2:$K$2441,"&lt;="&amp;Occurrence!K1424)/($B$9+1),0)</f>
        <v/>
      </c>
      <c r="U1424" s="16">
        <f>IF(Occurrence!K1424&gt;0,_xlfn.PERCENTILE.INC(Data!$O$2:$O$2441,($B$4+T1424*($B$5-1))/($B$3-1)),0)</f>
        <v/>
      </c>
      <c r="V1424" s="16">
        <f>IF(Occurrence!K1424&gt;0,_xlfn.PERCENTILE.INC(Occurrence!$I$2:$I$2441,($B$6+T1424*($B$7-1))/($B$3-1)),0)</f>
        <v/>
      </c>
      <c r="W1424" s="16">
        <f>IF(Occurrence!K1424&gt;0,Occurrence!K1424/V1424,0)</f>
        <v/>
      </c>
      <c r="X1424" s="9">
        <f>IF(Occurrence!K1424&gt;0,U1424*W1424,0)</f>
        <v/>
      </c>
      <c r="Y1424" s="24">
        <f>COUNTIF(Data!$X$2:$X$2441,"&lt;="&amp;Data!X1424)/($B$3+1)</f>
        <v/>
      </c>
      <c r="Z1424" s="16">
        <f>_xlfn.PERCENTILE.INC(Data!$U$2:$U$2441,Y1424)</f>
        <v/>
      </c>
      <c r="AA1424" s="16">
        <f>_xlfn.PERCENTILE.INC(Data!$V$2:$V$2441,Y1424)</f>
        <v/>
      </c>
      <c r="AB1424" s="16">
        <f>Data!X1424-AA1424</f>
        <v/>
      </c>
      <c r="AC1424" s="9">
        <f>Z1424+AB1424</f>
        <v/>
      </c>
      <c r="AD1424" s="24">
        <f>COUNTIF(Data!$Y$2:$Y$2441,"&lt;="&amp;Data!Y1424)/($B$3+1)</f>
        <v/>
      </c>
      <c r="AE1424" s="16">
        <f>_xlfn.PERCENTILE.INC(Data!$U$2:$U$2441,AD1424)</f>
        <v/>
      </c>
      <c r="AF1424" s="16">
        <f>_xlfn.PERCENTILE.INC(Data!$V$2:$V$2441,AD1424)</f>
        <v/>
      </c>
      <c r="AG1424" s="16">
        <f>Data!Y1424-AF1424</f>
        <v/>
      </c>
      <c r="AH1424" s="9">
        <f>AE1424+AG1424</f>
        <v/>
      </c>
    </row>
    <row r="1425">
      <c r="N1425" s="14">
        <f>Data!A1425</f>
        <v/>
      </c>
      <c r="O1425" s="24">
        <f>IF(Occurrence!J1425&gt;0,COUNTIFS(Occurrence!$J$2:$J$2441,"&gt;0",Occurrence!$J$2:$J$2441,"&lt;="&amp;Occurrence!J1425)/($B$8+1),0)</f>
        <v/>
      </c>
      <c r="P1425" s="16">
        <f>IF(Occurrence!J1425&gt;0,_xlfn.PERCENTILE.INC(Data!$O$2:$O$2441,($B$4+O1425*($B$5-1))/($B$3-1)),0)</f>
        <v/>
      </c>
      <c r="Q1425" s="16">
        <f>IF(Occurrence!J1425&gt;0,_xlfn.PERCENTILE.INC(Occurrence!$I$2:$I$2441,($B$6+O1425*($B$7-1))/($B$3-1)),0)</f>
        <v/>
      </c>
      <c r="R1425" s="16">
        <f>IF(Occurrence!J1425&gt;0,Occurrence!J1425/Q1425,0)</f>
        <v/>
      </c>
      <c r="S1425" s="9">
        <f>IF(Occurrence!J1425&gt;0,P1425*R1425,0)</f>
        <v/>
      </c>
      <c r="T1425" s="24">
        <f>IF(Occurrence!K1425&gt;0,COUNTIFS(Occurrence!$K$2:$K$2441,"&gt;0",Occurrence!$K$2:$K$2441,"&lt;="&amp;Occurrence!K1425)/($B$9+1),0)</f>
        <v/>
      </c>
      <c r="U1425" s="16">
        <f>IF(Occurrence!K1425&gt;0,_xlfn.PERCENTILE.INC(Data!$O$2:$O$2441,($B$4+T1425*($B$5-1))/($B$3-1)),0)</f>
        <v/>
      </c>
      <c r="V1425" s="16">
        <f>IF(Occurrence!K1425&gt;0,_xlfn.PERCENTILE.INC(Occurrence!$I$2:$I$2441,($B$6+T1425*($B$7-1))/($B$3-1)),0)</f>
        <v/>
      </c>
      <c r="W1425" s="16">
        <f>IF(Occurrence!K1425&gt;0,Occurrence!K1425/V1425,0)</f>
        <v/>
      </c>
      <c r="X1425" s="9">
        <f>IF(Occurrence!K1425&gt;0,U1425*W1425,0)</f>
        <v/>
      </c>
      <c r="Y1425" s="24">
        <f>COUNTIF(Data!$X$2:$X$2441,"&lt;="&amp;Data!X1425)/($B$3+1)</f>
        <v/>
      </c>
      <c r="Z1425" s="16">
        <f>_xlfn.PERCENTILE.INC(Data!$U$2:$U$2441,Y1425)</f>
        <v/>
      </c>
      <c r="AA1425" s="16">
        <f>_xlfn.PERCENTILE.INC(Data!$V$2:$V$2441,Y1425)</f>
        <v/>
      </c>
      <c r="AB1425" s="16">
        <f>Data!X1425-AA1425</f>
        <v/>
      </c>
      <c r="AC1425" s="9">
        <f>Z1425+AB1425</f>
        <v/>
      </c>
      <c r="AD1425" s="24">
        <f>COUNTIF(Data!$Y$2:$Y$2441,"&lt;="&amp;Data!Y1425)/($B$3+1)</f>
        <v/>
      </c>
      <c r="AE1425" s="16">
        <f>_xlfn.PERCENTILE.INC(Data!$U$2:$U$2441,AD1425)</f>
        <v/>
      </c>
      <c r="AF1425" s="16">
        <f>_xlfn.PERCENTILE.INC(Data!$V$2:$V$2441,AD1425)</f>
        <v/>
      </c>
      <c r="AG1425" s="16">
        <f>Data!Y1425-AF1425</f>
        <v/>
      </c>
      <c r="AH1425" s="9">
        <f>AE1425+AG1425</f>
        <v/>
      </c>
    </row>
    <row r="1426">
      <c r="N1426" s="14">
        <f>Data!A1426</f>
        <v/>
      </c>
      <c r="O1426" s="24">
        <f>IF(Occurrence!J1426&gt;0,COUNTIFS(Occurrence!$J$2:$J$2441,"&gt;0",Occurrence!$J$2:$J$2441,"&lt;="&amp;Occurrence!J1426)/($B$8+1),0)</f>
        <v/>
      </c>
      <c r="P1426" s="16">
        <f>IF(Occurrence!J1426&gt;0,_xlfn.PERCENTILE.INC(Data!$O$2:$O$2441,($B$4+O1426*($B$5-1))/($B$3-1)),0)</f>
        <v/>
      </c>
      <c r="Q1426" s="16">
        <f>IF(Occurrence!J1426&gt;0,_xlfn.PERCENTILE.INC(Occurrence!$I$2:$I$2441,($B$6+O1426*($B$7-1))/($B$3-1)),0)</f>
        <v/>
      </c>
      <c r="R1426" s="16">
        <f>IF(Occurrence!J1426&gt;0,Occurrence!J1426/Q1426,0)</f>
        <v/>
      </c>
      <c r="S1426" s="9">
        <f>IF(Occurrence!J1426&gt;0,P1426*R1426,0)</f>
        <v/>
      </c>
      <c r="T1426" s="24">
        <f>IF(Occurrence!K1426&gt;0,COUNTIFS(Occurrence!$K$2:$K$2441,"&gt;0",Occurrence!$K$2:$K$2441,"&lt;="&amp;Occurrence!K1426)/($B$9+1),0)</f>
        <v/>
      </c>
      <c r="U1426" s="16">
        <f>IF(Occurrence!K1426&gt;0,_xlfn.PERCENTILE.INC(Data!$O$2:$O$2441,($B$4+T1426*($B$5-1))/($B$3-1)),0)</f>
        <v/>
      </c>
      <c r="V1426" s="16">
        <f>IF(Occurrence!K1426&gt;0,_xlfn.PERCENTILE.INC(Occurrence!$I$2:$I$2441,($B$6+T1426*($B$7-1))/($B$3-1)),0)</f>
        <v/>
      </c>
      <c r="W1426" s="16">
        <f>IF(Occurrence!K1426&gt;0,Occurrence!K1426/V1426,0)</f>
        <v/>
      </c>
      <c r="X1426" s="9">
        <f>IF(Occurrence!K1426&gt;0,U1426*W1426,0)</f>
        <v/>
      </c>
      <c r="Y1426" s="24">
        <f>COUNTIF(Data!$X$2:$X$2441,"&lt;="&amp;Data!X1426)/($B$3+1)</f>
        <v/>
      </c>
      <c r="Z1426" s="16">
        <f>_xlfn.PERCENTILE.INC(Data!$U$2:$U$2441,Y1426)</f>
        <v/>
      </c>
      <c r="AA1426" s="16">
        <f>_xlfn.PERCENTILE.INC(Data!$V$2:$V$2441,Y1426)</f>
        <v/>
      </c>
      <c r="AB1426" s="16">
        <f>Data!X1426-AA1426</f>
        <v/>
      </c>
      <c r="AC1426" s="9">
        <f>Z1426+AB1426</f>
        <v/>
      </c>
      <c r="AD1426" s="24">
        <f>COUNTIF(Data!$Y$2:$Y$2441,"&lt;="&amp;Data!Y1426)/($B$3+1)</f>
        <v/>
      </c>
      <c r="AE1426" s="16">
        <f>_xlfn.PERCENTILE.INC(Data!$U$2:$U$2441,AD1426)</f>
        <v/>
      </c>
      <c r="AF1426" s="16">
        <f>_xlfn.PERCENTILE.INC(Data!$V$2:$V$2441,AD1426)</f>
        <v/>
      </c>
      <c r="AG1426" s="16">
        <f>Data!Y1426-AF1426</f>
        <v/>
      </c>
      <c r="AH1426" s="9">
        <f>AE1426+AG1426</f>
        <v/>
      </c>
    </row>
    <row r="1427">
      <c r="N1427" s="14">
        <f>Data!A1427</f>
        <v/>
      </c>
      <c r="O1427" s="24">
        <f>IF(Occurrence!J1427&gt;0,COUNTIFS(Occurrence!$J$2:$J$2441,"&gt;0",Occurrence!$J$2:$J$2441,"&lt;="&amp;Occurrence!J1427)/($B$8+1),0)</f>
        <v/>
      </c>
      <c r="P1427" s="16">
        <f>IF(Occurrence!J1427&gt;0,_xlfn.PERCENTILE.INC(Data!$O$2:$O$2441,($B$4+O1427*($B$5-1))/($B$3-1)),0)</f>
        <v/>
      </c>
      <c r="Q1427" s="16">
        <f>IF(Occurrence!J1427&gt;0,_xlfn.PERCENTILE.INC(Occurrence!$I$2:$I$2441,($B$6+O1427*($B$7-1))/($B$3-1)),0)</f>
        <v/>
      </c>
      <c r="R1427" s="16">
        <f>IF(Occurrence!J1427&gt;0,Occurrence!J1427/Q1427,0)</f>
        <v/>
      </c>
      <c r="S1427" s="9">
        <f>IF(Occurrence!J1427&gt;0,P1427*R1427,0)</f>
        <v/>
      </c>
      <c r="T1427" s="24">
        <f>IF(Occurrence!K1427&gt;0,COUNTIFS(Occurrence!$K$2:$K$2441,"&gt;0",Occurrence!$K$2:$K$2441,"&lt;="&amp;Occurrence!K1427)/($B$9+1),0)</f>
        <v/>
      </c>
      <c r="U1427" s="16">
        <f>IF(Occurrence!K1427&gt;0,_xlfn.PERCENTILE.INC(Data!$O$2:$O$2441,($B$4+T1427*($B$5-1))/($B$3-1)),0)</f>
        <v/>
      </c>
      <c r="V1427" s="16">
        <f>IF(Occurrence!K1427&gt;0,_xlfn.PERCENTILE.INC(Occurrence!$I$2:$I$2441,($B$6+T1427*($B$7-1))/($B$3-1)),0)</f>
        <v/>
      </c>
      <c r="W1427" s="16">
        <f>IF(Occurrence!K1427&gt;0,Occurrence!K1427/V1427,0)</f>
        <v/>
      </c>
      <c r="X1427" s="9">
        <f>IF(Occurrence!K1427&gt;0,U1427*W1427,0)</f>
        <v/>
      </c>
      <c r="Y1427" s="24">
        <f>COUNTIF(Data!$X$2:$X$2441,"&lt;="&amp;Data!X1427)/($B$3+1)</f>
        <v/>
      </c>
      <c r="Z1427" s="16">
        <f>_xlfn.PERCENTILE.INC(Data!$U$2:$U$2441,Y1427)</f>
        <v/>
      </c>
      <c r="AA1427" s="16">
        <f>_xlfn.PERCENTILE.INC(Data!$V$2:$V$2441,Y1427)</f>
        <v/>
      </c>
      <c r="AB1427" s="16">
        <f>Data!X1427-AA1427</f>
        <v/>
      </c>
      <c r="AC1427" s="9">
        <f>Z1427+AB1427</f>
        <v/>
      </c>
      <c r="AD1427" s="24">
        <f>COUNTIF(Data!$Y$2:$Y$2441,"&lt;="&amp;Data!Y1427)/($B$3+1)</f>
        <v/>
      </c>
      <c r="AE1427" s="16">
        <f>_xlfn.PERCENTILE.INC(Data!$U$2:$U$2441,AD1427)</f>
        <v/>
      </c>
      <c r="AF1427" s="16">
        <f>_xlfn.PERCENTILE.INC(Data!$V$2:$V$2441,AD1427)</f>
        <v/>
      </c>
      <c r="AG1427" s="16">
        <f>Data!Y1427-AF1427</f>
        <v/>
      </c>
      <c r="AH1427" s="9">
        <f>AE1427+AG1427</f>
        <v/>
      </c>
    </row>
    <row r="1428">
      <c r="N1428" s="14">
        <f>Data!A1428</f>
        <v/>
      </c>
      <c r="O1428" s="24">
        <f>IF(Occurrence!J1428&gt;0,COUNTIFS(Occurrence!$J$2:$J$2441,"&gt;0",Occurrence!$J$2:$J$2441,"&lt;="&amp;Occurrence!J1428)/($B$8+1),0)</f>
        <v/>
      </c>
      <c r="P1428" s="16">
        <f>IF(Occurrence!J1428&gt;0,_xlfn.PERCENTILE.INC(Data!$O$2:$O$2441,($B$4+O1428*($B$5-1))/($B$3-1)),0)</f>
        <v/>
      </c>
      <c r="Q1428" s="16">
        <f>IF(Occurrence!J1428&gt;0,_xlfn.PERCENTILE.INC(Occurrence!$I$2:$I$2441,($B$6+O1428*($B$7-1))/($B$3-1)),0)</f>
        <v/>
      </c>
      <c r="R1428" s="16">
        <f>IF(Occurrence!J1428&gt;0,Occurrence!J1428/Q1428,0)</f>
        <v/>
      </c>
      <c r="S1428" s="9">
        <f>IF(Occurrence!J1428&gt;0,P1428*R1428,0)</f>
        <v/>
      </c>
      <c r="T1428" s="24">
        <f>IF(Occurrence!K1428&gt;0,COUNTIFS(Occurrence!$K$2:$K$2441,"&gt;0",Occurrence!$K$2:$K$2441,"&lt;="&amp;Occurrence!K1428)/($B$9+1),0)</f>
        <v/>
      </c>
      <c r="U1428" s="16">
        <f>IF(Occurrence!K1428&gt;0,_xlfn.PERCENTILE.INC(Data!$O$2:$O$2441,($B$4+T1428*($B$5-1))/($B$3-1)),0)</f>
        <v/>
      </c>
      <c r="V1428" s="16">
        <f>IF(Occurrence!K1428&gt;0,_xlfn.PERCENTILE.INC(Occurrence!$I$2:$I$2441,($B$6+T1428*($B$7-1))/($B$3-1)),0)</f>
        <v/>
      </c>
      <c r="W1428" s="16">
        <f>IF(Occurrence!K1428&gt;0,Occurrence!K1428/V1428,0)</f>
        <v/>
      </c>
      <c r="X1428" s="9">
        <f>IF(Occurrence!K1428&gt;0,U1428*W1428,0)</f>
        <v/>
      </c>
      <c r="Y1428" s="24">
        <f>COUNTIF(Data!$X$2:$X$2441,"&lt;="&amp;Data!X1428)/($B$3+1)</f>
        <v/>
      </c>
      <c r="Z1428" s="16">
        <f>_xlfn.PERCENTILE.INC(Data!$U$2:$U$2441,Y1428)</f>
        <v/>
      </c>
      <c r="AA1428" s="16">
        <f>_xlfn.PERCENTILE.INC(Data!$V$2:$V$2441,Y1428)</f>
        <v/>
      </c>
      <c r="AB1428" s="16">
        <f>Data!X1428-AA1428</f>
        <v/>
      </c>
      <c r="AC1428" s="9">
        <f>Z1428+AB1428</f>
        <v/>
      </c>
      <c r="AD1428" s="24">
        <f>COUNTIF(Data!$Y$2:$Y$2441,"&lt;="&amp;Data!Y1428)/($B$3+1)</f>
        <v/>
      </c>
      <c r="AE1428" s="16">
        <f>_xlfn.PERCENTILE.INC(Data!$U$2:$U$2441,AD1428)</f>
        <v/>
      </c>
      <c r="AF1428" s="16">
        <f>_xlfn.PERCENTILE.INC(Data!$V$2:$V$2441,AD1428)</f>
        <v/>
      </c>
      <c r="AG1428" s="16">
        <f>Data!Y1428-AF1428</f>
        <v/>
      </c>
      <c r="AH1428" s="9">
        <f>AE1428+AG1428</f>
        <v/>
      </c>
    </row>
    <row r="1429">
      <c r="N1429" s="14">
        <f>Data!A1429</f>
        <v/>
      </c>
      <c r="O1429" s="24">
        <f>IF(Occurrence!J1429&gt;0,COUNTIFS(Occurrence!$J$2:$J$2441,"&gt;0",Occurrence!$J$2:$J$2441,"&lt;="&amp;Occurrence!J1429)/($B$8+1),0)</f>
        <v/>
      </c>
      <c r="P1429" s="16">
        <f>IF(Occurrence!J1429&gt;0,_xlfn.PERCENTILE.INC(Data!$O$2:$O$2441,($B$4+O1429*($B$5-1))/($B$3-1)),0)</f>
        <v/>
      </c>
      <c r="Q1429" s="16">
        <f>IF(Occurrence!J1429&gt;0,_xlfn.PERCENTILE.INC(Occurrence!$I$2:$I$2441,($B$6+O1429*($B$7-1))/($B$3-1)),0)</f>
        <v/>
      </c>
      <c r="R1429" s="16">
        <f>IF(Occurrence!J1429&gt;0,Occurrence!J1429/Q1429,0)</f>
        <v/>
      </c>
      <c r="S1429" s="9">
        <f>IF(Occurrence!J1429&gt;0,P1429*R1429,0)</f>
        <v/>
      </c>
      <c r="T1429" s="24">
        <f>IF(Occurrence!K1429&gt;0,COUNTIFS(Occurrence!$K$2:$K$2441,"&gt;0",Occurrence!$K$2:$K$2441,"&lt;="&amp;Occurrence!K1429)/($B$9+1),0)</f>
        <v/>
      </c>
      <c r="U1429" s="16">
        <f>IF(Occurrence!K1429&gt;0,_xlfn.PERCENTILE.INC(Data!$O$2:$O$2441,($B$4+T1429*($B$5-1))/($B$3-1)),0)</f>
        <v/>
      </c>
      <c r="V1429" s="16">
        <f>IF(Occurrence!K1429&gt;0,_xlfn.PERCENTILE.INC(Occurrence!$I$2:$I$2441,($B$6+T1429*($B$7-1))/($B$3-1)),0)</f>
        <v/>
      </c>
      <c r="W1429" s="16">
        <f>IF(Occurrence!K1429&gt;0,Occurrence!K1429/V1429,0)</f>
        <v/>
      </c>
      <c r="X1429" s="9">
        <f>IF(Occurrence!K1429&gt;0,U1429*W1429,0)</f>
        <v/>
      </c>
      <c r="Y1429" s="24">
        <f>COUNTIF(Data!$X$2:$X$2441,"&lt;="&amp;Data!X1429)/($B$3+1)</f>
        <v/>
      </c>
      <c r="Z1429" s="16">
        <f>_xlfn.PERCENTILE.INC(Data!$U$2:$U$2441,Y1429)</f>
        <v/>
      </c>
      <c r="AA1429" s="16">
        <f>_xlfn.PERCENTILE.INC(Data!$V$2:$V$2441,Y1429)</f>
        <v/>
      </c>
      <c r="AB1429" s="16">
        <f>Data!X1429-AA1429</f>
        <v/>
      </c>
      <c r="AC1429" s="9">
        <f>Z1429+AB1429</f>
        <v/>
      </c>
      <c r="AD1429" s="24">
        <f>COUNTIF(Data!$Y$2:$Y$2441,"&lt;="&amp;Data!Y1429)/($B$3+1)</f>
        <v/>
      </c>
      <c r="AE1429" s="16">
        <f>_xlfn.PERCENTILE.INC(Data!$U$2:$U$2441,AD1429)</f>
        <v/>
      </c>
      <c r="AF1429" s="16">
        <f>_xlfn.PERCENTILE.INC(Data!$V$2:$V$2441,AD1429)</f>
        <v/>
      </c>
      <c r="AG1429" s="16">
        <f>Data!Y1429-AF1429</f>
        <v/>
      </c>
      <c r="AH1429" s="9">
        <f>AE1429+AG1429</f>
        <v/>
      </c>
    </row>
    <row r="1430">
      <c r="N1430" s="14">
        <f>Data!A1430</f>
        <v/>
      </c>
      <c r="O1430" s="24">
        <f>IF(Occurrence!J1430&gt;0,COUNTIFS(Occurrence!$J$2:$J$2441,"&gt;0",Occurrence!$J$2:$J$2441,"&lt;="&amp;Occurrence!J1430)/($B$8+1),0)</f>
        <v/>
      </c>
      <c r="P1430" s="16">
        <f>IF(Occurrence!J1430&gt;0,_xlfn.PERCENTILE.INC(Data!$O$2:$O$2441,($B$4+O1430*($B$5-1))/($B$3-1)),0)</f>
        <v/>
      </c>
      <c r="Q1430" s="16">
        <f>IF(Occurrence!J1430&gt;0,_xlfn.PERCENTILE.INC(Occurrence!$I$2:$I$2441,($B$6+O1430*($B$7-1))/($B$3-1)),0)</f>
        <v/>
      </c>
      <c r="R1430" s="16">
        <f>IF(Occurrence!J1430&gt;0,Occurrence!J1430/Q1430,0)</f>
        <v/>
      </c>
      <c r="S1430" s="9">
        <f>IF(Occurrence!J1430&gt;0,P1430*R1430,0)</f>
        <v/>
      </c>
      <c r="T1430" s="24">
        <f>IF(Occurrence!K1430&gt;0,COUNTIFS(Occurrence!$K$2:$K$2441,"&gt;0",Occurrence!$K$2:$K$2441,"&lt;="&amp;Occurrence!K1430)/($B$9+1),0)</f>
        <v/>
      </c>
      <c r="U1430" s="16">
        <f>IF(Occurrence!K1430&gt;0,_xlfn.PERCENTILE.INC(Data!$O$2:$O$2441,($B$4+T1430*($B$5-1))/($B$3-1)),0)</f>
        <v/>
      </c>
      <c r="V1430" s="16">
        <f>IF(Occurrence!K1430&gt;0,_xlfn.PERCENTILE.INC(Occurrence!$I$2:$I$2441,($B$6+T1430*($B$7-1))/($B$3-1)),0)</f>
        <v/>
      </c>
      <c r="W1430" s="16">
        <f>IF(Occurrence!K1430&gt;0,Occurrence!K1430/V1430,0)</f>
        <v/>
      </c>
      <c r="X1430" s="9">
        <f>IF(Occurrence!K1430&gt;0,U1430*W1430,0)</f>
        <v/>
      </c>
      <c r="Y1430" s="24">
        <f>COUNTIF(Data!$X$2:$X$2441,"&lt;="&amp;Data!X1430)/($B$3+1)</f>
        <v/>
      </c>
      <c r="Z1430" s="16">
        <f>_xlfn.PERCENTILE.INC(Data!$U$2:$U$2441,Y1430)</f>
        <v/>
      </c>
      <c r="AA1430" s="16">
        <f>_xlfn.PERCENTILE.INC(Data!$V$2:$V$2441,Y1430)</f>
        <v/>
      </c>
      <c r="AB1430" s="16">
        <f>Data!X1430-AA1430</f>
        <v/>
      </c>
      <c r="AC1430" s="9">
        <f>Z1430+AB1430</f>
        <v/>
      </c>
      <c r="AD1430" s="24">
        <f>COUNTIF(Data!$Y$2:$Y$2441,"&lt;="&amp;Data!Y1430)/($B$3+1)</f>
        <v/>
      </c>
      <c r="AE1430" s="16">
        <f>_xlfn.PERCENTILE.INC(Data!$U$2:$U$2441,AD1430)</f>
        <v/>
      </c>
      <c r="AF1430" s="16">
        <f>_xlfn.PERCENTILE.INC(Data!$V$2:$V$2441,AD1430)</f>
        <v/>
      </c>
      <c r="AG1430" s="16">
        <f>Data!Y1430-AF1430</f>
        <v/>
      </c>
      <c r="AH1430" s="9">
        <f>AE1430+AG1430</f>
        <v/>
      </c>
    </row>
    <row r="1431">
      <c r="N1431" s="14">
        <f>Data!A1431</f>
        <v/>
      </c>
      <c r="O1431" s="24">
        <f>IF(Occurrence!J1431&gt;0,COUNTIFS(Occurrence!$J$2:$J$2441,"&gt;0",Occurrence!$J$2:$J$2441,"&lt;="&amp;Occurrence!J1431)/($B$8+1),0)</f>
        <v/>
      </c>
      <c r="P1431" s="16">
        <f>IF(Occurrence!J1431&gt;0,_xlfn.PERCENTILE.INC(Data!$O$2:$O$2441,($B$4+O1431*($B$5-1))/($B$3-1)),0)</f>
        <v/>
      </c>
      <c r="Q1431" s="16">
        <f>IF(Occurrence!J1431&gt;0,_xlfn.PERCENTILE.INC(Occurrence!$I$2:$I$2441,($B$6+O1431*($B$7-1))/($B$3-1)),0)</f>
        <v/>
      </c>
      <c r="R1431" s="16">
        <f>IF(Occurrence!J1431&gt;0,Occurrence!J1431/Q1431,0)</f>
        <v/>
      </c>
      <c r="S1431" s="9">
        <f>IF(Occurrence!J1431&gt;0,P1431*R1431,0)</f>
        <v/>
      </c>
      <c r="T1431" s="24">
        <f>IF(Occurrence!K1431&gt;0,COUNTIFS(Occurrence!$K$2:$K$2441,"&gt;0",Occurrence!$K$2:$K$2441,"&lt;="&amp;Occurrence!K1431)/($B$9+1),0)</f>
        <v/>
      </c>
      <c r="U1431" s="16">
        <f>IF(Occurrence!K1431&gt;0,_xlfn.PERCENTILE.INC(Data!$O$2:$O$2441,($B$4+T1431*($B$5-1))/($B$3-1)),0)</f>
        <v/>
      </c>
      <c r="V1431" s="16">
        <f>IF(Occurrence!K1431&gt;0,_xlfn.PERCENTILE.INC(Occurrence!$I$2:$I$2441,($B$6+T1431*($B$7-1))/($B$3-1)),0)</f>
        <v/>
      </c>
      <c r="W1431" s="16">
        <f>IF(Occurrence!K1431&gt;0,Occurrence!K1431/V1431,0)</f>
        <v/>
      </c>
      <c r="X1431" s="9">
        <f>IF(Occurrence!K1431&gt;0,U1431*W1431,0)</f>
        <v/>
      </c>
      <c r="Y1431" s="24">
        <f>COUNTIF(Data!$X$2:$X$2441,"&lt;="&amp;Data!X1431)/($B$3+1)</f>
        <v/>
      </c>
      <c r="Z1431" s="16">
        <f>_xlfn.PERCENTILE.INC(Data!$U$2:$U$2441,Y1431)</f>
        <v/>
      </c>
      <c r="AA1431" s="16">
        <f>_xlfn.PERCENTILE.INC(Data!$V$2:$V$2441,Y1431)</f>
        <v/>
      </c>
      <c r="AB1431" s="16">
        <f>Data!X1431-AA1431</f>
        <v/>
      </c>
      <c r="AC1431" s="9">
        <f>Z1431+AB1431</f>
        <v/>
      </c>
      <c r="AD1431" s="24">
        <f>COUNTIF(Data!$Y$2:$Y$2441,"&lt;="&amp;Data!Y1431)/($B$3+1)</f>
        <v/>
      </c>
      <c r="AE1431" s="16">
        <f>_xlfn.PERCENTILE.INC(Data!$U$2:$U$2441,AD1431)</f>
        <v/>
      </c>
      <c r="AF1431" s="16">
        <f>_xlfn.PERCENTILE.INC(Data!$V$2:$V$2441,AD1431)</f>
        <v/>
      </c>
      <c r="AG1431" s="16">
        <f>Data!Y1431-AF1431</f>
        <v/>
      </c>
      <c r="AH1431" s="9">
        <f>AE1431+AG1431</f>
        <v/>
      </c>
    </row>
    <row r="1432">
      <c r="N1432" s="14">
        <f>Data!A1432</f>
        <v/>
      </c>
      <c r="O1432" s="24">
        <f>IF(Occurrence!J1432&gt;0,COUNTIFS(Occurrence!$J$2:$J$2441,"&gt;0",Occurrence!$J$2:$J$2441,"&lt;="&amp;Occurrence!J1432)/($B$8+1),0)</f>
        <v/>
      </c>
      <c r="P1432" s="16">
        <f>IF(Occurrence!J1432&gt;0,_xlfn.PERCENTILE.INC(Data!$O$2:$O$2441,($B$4+O1432*($B$5-1))/($B$3-1)),0)</f>
        <v/>
      </c>
      <c r="Q1432" s="16">
        <f>IF(Occurrence!J1432&gt;0,_xlfn.PERCENTILE.INC(Occurrence!$I$2:$I$2441,($B$6+O1432*($B$7-1))/($B$3-1)),0)</f>
        <v/>
      </c>
      <c r="R1432" s="16">
        <f>IF(Occurrence!J1432&gt;0,Occurrence!J1432/Q1432,0)</f>
        <v/>
      </c>
      <c r="S1432" s="9">
        <f>IF(Occurrence!J1432&gt;0,P1432*R1432,0)</f>
        <v/>
      </c>
      <c r="T1432" s="24">
        <f>IF(Occurrence!K1432&gt;0,COUNTIFS(Occurrence!$K$2:$K$2441,"&gt;0",Occurrence!$K$2:$K$2441,"&lt;="&amp;Occurrence!K1432)/($B$9+1),0)</f>
        <v/>
      </c>
      <c r="U1432" s="16">
        <f>IF(Occurrence!K1432&gt;0,_xlfn.PERCENTILE.INC(Data!$O$2:$O$2441,($B$4+T1432*($B$5-1))/($B$3-1)),0)</f>
        <v/>
      </c>
      <c r="V1432" s="16">
        <f>IF(Occurrence!K1432&gt;0,_xlfn.PERCENTILE.INC(Occurrence!$I$2:$I$2441,($B$6+T1432*($B$7-1))/($B$3-1)),0)</f>
        <v/>
      </c>
      <c r="W1432" s="16">
        <f>IF(Occurrence!K1432&gt;0,Occurrence!K1432/V1432,0)</f>
        <v/>
      </c>
      <c r="X1432" s="9">
        <f>IF(Occurrence!K1432&gt;0,U1432*W1432,0)</f>
        <v/>
      </c>
      <c r="Y1432" s="24">
        <f>COUNTIF(Data!$X$2:$X$2441,"&lt;="&amp;Data!X1432)/($B$3+1)</f>
        <v/>
      </c>
      <c r="Z1432" s="16">
        <f>_xlfn.PERCENTILE.INC(Data!$U$2:$U$2441,Y1432)</f>
        <v/>
      </c>
      <c r="AA1432" s="16">
        <f>_xlfn.PERCENTILE.INC(Data!$V$2:$V$2441,Y1432)</f>
        <v/>
      </c>
      <c r="AB1432" s="16">
        <f>Data!X1432-AA1432</f>
        <v/>
      </c>
      <c r="AC1432" s="9">
        <f>Z1432+AB1432</f>
        <v/>
      </c>
      <c r="AD1432" s="24">
        <f>COUNTIF(Data!$Y$2:$Y$2441,"&lt;="&amp;Data!Y1432)/($B$3+1)</f>
        <v/>
      </c>
      <c r="AE1432" s="16">
        <f>_xlfn.PERCENTILE.INC(Data!$U$2:$U$2441,AD1432)</f>
        <v/>
      </c>
      <c r="AF1432" s="16">
        <f>_xlfn.PERCENTILE.INC(Data!$V$2:$V$2441,AD1432)</f>
        <v/>
      </c>
      <c r="AG1432" s="16">
        <f>Data!Y1432-AF1432</f>
        <v/>
      </c>
      <c r="AH1432" s="9">
        <f>AE1432+AG1432</f>
        <v/>
      </c>
    </row>
    <row r="1433">
      <c r="N1433" s="14">
        <f>Data!A1433</f>
        <v/>
      </c>
      <c r="O1433" s="24">
        <f>IF(Occurrence!J1433&gt;0,COUNTIFS(Occurrence!$J$2:$J$2441,"&gt;0",Occurrence!$J$2:$J$2441,"&lt;="&amp;Occurrence!J1433)/($B$8+1),0)</f>
        <v/>
      </c>
      <c r="P1433" s="16">
        <f>IF(Occurrence!J1433&gt;0,_xlfn.PERCENTILE.INC(Data!$O$2:$O$2441,($B$4+O1433*($B$5-1))/($B$3-1)),0)</f>
        <v/>
      </c>
      <c r="Q1433" s="16">
        <f>IF(Occurrence!J1433&gt;0,_xlfn.PERCENTILE.INC(Occurrence!$I$2:$I$2441,($B$6+O1433*($B$7-1))/($B$3-1)),0)</f>
        <v/>
      </c>
      <c r="R1433" s="16">
        <f>IF(Occurrence!J1433&gt;0,Occurrence!J1433/Q1433,0)</f>
        <v/>
      </c>
      <c r="S1433" s="9">
        <f>IF(Occurrence!J1433&gt;0,P1433*R1433,0)</f>
        <v/>
      </c>
      <c r="T1433" s="24">
        <f>IF(Occurrence!K1433&gt;0,COUNTIFS(Occurrence!$K$2:$K$2441,"&gt;0",Occurrence!$K$2:$K$2441,"&lt;="&amp;Occurrence!K1433)/($B$9+1),0)</f>
        <v/>
      </c>
      <c r="U1433" s="16">
        <f>IF(Occurrence!K1433&gt;0,_xlfn.PERCENTILE.INC(Data!$O$2:$O$2441,($B$4+T1433*($B$5-1))/($B$3-1)),0)</f>
        <v/>
      </c>
      <c r="V1433" s="16">
        <f>IF(Occurrence!K1433&gt;0,_xlfn.PERCENTILE.INC(Occurrence!$I$2:$I$2441,($B$6+T1433*($B$7-1))/($B$3-1)),0)</f>
        <v/>
      </c>
      <c r="W1433" s="16">
        <f>IF(Occurrence!K1433&gt;0,Occurrence!K1433/V1433,0)</f>
        <v/>
      </c>
      <c r="X1433" s="9">
        <f>IF(Occurrence!K1433&gt;0,U1433*W1433,0)</f>
        <v/>
      </c>
      <c r="Y1433" s="24">
        <f>COUNTIF(Data!$X$2:$X$2441,"&lt;="&amp;Data!X1433)/($B$3+1)</f>
        <v/>
      </c>
      <c r="Z1433" s="16">
        <f>_xlfn.PERCENTILE.INC(Data!$U$2:$U$2441,Y1433)</f>
        <v/>
      </c>
      <c r="AA1433" s="16">
        <f>_xlfn.PERCENTILE.INC(Data!$V$2:$V$2441,Y1433)</f>
        <v/>
      </c>
      <c r="AB1433" s="16">
        <f>Data!X1433-AA1433</f>
        <v/>
      </c>
      <c r="AC1433" s="9">
        <f>Z1433+AB1433</f>
        <v/>
      </c>
      <c r="AD1433" s="24">
        <f>COUNTIF(Data!$Y$2:$Y$2441,"&lt;="&amp;Data!Y1433)/($B$3+1)</f>
        <v/>
      </c>
      <c r="AE1433" s="16">
        <f>_xlfn.PERCENTILE.INC(Data!$U$2:$U$2441,AD1433)</f>
        <v/>
      </c>
      <c r="AF1433" s="16">
        <f>_xlfn.PERCENTILE.INC(Data!$V$2:$V$2441,AD1433)</f>
        <v/>
      </c>
      <c r="AG1433" s="16">
        <f>Data!Y1433-AF1433</f>
        <v/>
      </c>
      <c r="AH1433" s="9">
        <f>AE1433+AG1433</f>
        <v/>
      </c>
    </row>
    <row r="1434">
      <c r="N1434" s="14">
        <f>Data!A1434</f>
        <v/>
      </c>
      <c r="O1434" s="24">
        <f>IF(Occurrence!J1434&gt;0,COUNTIFS(Occurrence!$J$2:$J$2441,"&gt;0",Occurrence!$J$2:$J$2441,"&lt;="&amp;Occurrence!J1434)/($B$8+1),0)</f>
        <v/>
      </c>
      <c r="P1434" s="16">
        <f>IF(Occurrence!J1434&gt;0,_xlfn.PERCENTILE.INC(Data!$O$2:$O$2441,($B$4+O1434*($B$5-1))/($B$3-1)),0)</f>
        <v/>
      </c>
      <c r="Q1434" s="16">
        <f>IF(Occurrence!J1434&gt;0,_xlfn.PERCENTILE.INC(Occurrence!$I$2:$I$2441,($B$6+O1434*($B$7-1))/($B$3-1)),0)</f>
        <v/>
      </c>
      <c r="R1434" s="16">
        <f>IF(Occurrence!J1434&gt;0,Occurrence!J1434/Q1434,0)</f>
        <v/>
      </c>
      <c r="S1434" s="9">
        <f>IF(Occurrence!J1434&gt;0,P1434*R1434,0)</f>
        <v/>
      </c>
      <c r="T1434" s="24">
        <f>IF(Occurrence!K1434&gt;0,COUNTIFS(Occurrence!$K$2:$K$2441,"&gt;0",Occurrence!$K$2:$K$2441,"&lt;="&amp;Occurrence!K1434)/($B$9+1),0)</f>
        <v/>
      </c>
      <c r="U1434" s="16">
        <f>IF(Occurrence!K1434&gt;0,_xlfn.PERCENTILE.INC(Data!$O$2:$O$2441,($B$4+T1434*($B$5-1))/($B$3-1)),0)</f>
        <v/>
      </c>
      <c r="V1434" s="16">
        <f>IF(Occurrence!K1434&gt;0,_xlfn.PERCENTILE.INC(Occurrence!$I$2:$I$2441,($B$6+T1434*($B$7-1))/($B$3-1)),0)</f>
        <v/>
      </c>
      <c r="W1434" s="16">
        <f>IF(Occurrence!K1434&gt;0,Occurrence!K1434/V1434,0)</f>
        <v/>
      </c>
      <c r="X1434" s="9">
        <f>IF(Occurrence!K1434&gt;0,U1434*W1434,0)</f>
        <v/>
      </c>
      <c r="Y1434" s="24">
        <f>COUNTIF(Data!$X$2:$X$2441,"&lt;="&amp;Data!X1434)/($B$3+1)</f>
        <v/>
      </c>
      <c r="Z1434" s="16">
        <f>_xlfn.PERCENTILE.INC(Data!$U$2:$U$2441,Y1434)</f>
        <v/>
      </c>
      <c r="AA1434" s="16">
        <f>_xlfn.PERCENTILE.INC(Data!$V$2:$V$2441,Y1434)</f>
        <v/>
      </c>
      <c r="AB1434" s="16">
        <f>Data!X1434-AA1434</f>
        <v/>
      </c>
      <c r="AC1434" s="9">
        <f>Z1434+AB1434</f>
        <v/>
      </c>
      <c r="AD1434" s="24">
        <f>COUNTIF(Data!$Y$2:$Y$2441,"&lt;="&amp;Data!Y1434)/($B$3+1)</f>
        <v/>
      </c>
      <c r="AE1434" s="16">
        <f>_xlfn.PERCENTILE.INC(Data!$U$2:$U$2441,AD1434)</f>
        <v/>
      </c>
      <c r="AF1434" s="16">
        <f>_xlfn.PERCENTILE.INC(Data!$V$2:$V$2441,AD1434)</f>
        <v/>
      </c>
      <c r="AG1434" s="16">
        <f>Data!Y1434-AF1434</f>
        <v/>
      </c>
      <c r="AH1434" s="9">
        <f>AE1434+AG1434</f>
        <v/>
      </c>
    </row>
    <row r="1435">
      <c r="N1435" s="14">
        <f>Data!A1435</f>
        <v/>
      </c>
      <c r="O1435" s="24">
        <f>IF(Occurrence!J1435&gt;0,COUNTIFS(Occurrence!$J$2:$J$2441,"&gt;0",Occurrence!$J$2:$J$2441,"&lt;="&amp;Occurrence!J1435)/($B$8+1),0)</f>
        <v/>
      </c>
      <c r="P1435" s="16">
        <f>IF(Occurrence!J1435&gt;0,_xlfn.PERCENTILE.INC(Data!$O$2:$O$2441,($B$4+O1435*($B$5-1))/($B$3-1)),0)</f>
        <v/>
      </c>
      <c r="Q1435" s="16">
        <f>IF(Occurrence!J1435&gt;0,_xlfn.PERCENTILE.INC(Occurrence!$I$2:$I$2441,($B$6+O1435*($B$7-1))/($B$3-1)),0)</f>
        <v/>
      </c>
      <c r="R1435" s="16">
        <f>IF(Occurrence!J1435&gt;0,Occurrence!J1435/Q1435,0)</f>
        <v/>
      </c>
      <c r="S1435" s="9">
        <f>IF(Occurrence!J1435&gt;0,P1435*R1435,0)</f>
        <v/>
      </c>
      <c r="T1435" s="24">
        <f>IF(Occurrence!K1435&gt;0,COUNTIFS(Occurrence!$K$2:$K$2441,"&gt;0",Occurrence!$K$2:$K$2441,"&lt;="&amp;Occurrence!K1435)/($B$9+1),0)</f>
        <v/>
      </c>
      <c r="U1435" s="16">
        <f>IF(Occurrence!K1435&gt;0,_xlfn.PERCENTILE.INC(Data!$O$2:$O$2441,($B$4+T1435*($B$5-1))/($B$3-1)),0)</f>
        <v/>
      </c>
      <c r="V1435" s="16">
        <f>IF(Occurrence!K1435&gt;0,_xlfn.PERCENTILE.INC(Occurrence!$I$2:$I$2441,($B$6+T1435*($B$7-1))/($B$3-1)),0)</f>
        <v/>
      </c>
      <c r="W1435" s="16">
        <f>IF(Occurrence!K1435&gt;0,Occurrence!K1435/V1435,0)</f>
        <v/>
      </c>
      <c r="X1435" s="9">
        <f>IF(Occurrence!K1435&gt;0,U1435*W1435,0)</f>
        <v/>
      </c>
      <c r="Y1435" s="24">
        <f>COUNTIF(Data!$X$2:$X$2441,"&lt;="&amp;Data!X1435)/($B$3+1)</f>
        <v/>
      </c>
      <c r="Z1435" s="16">
        <f>_xlfn.PERCENTILE.INC(Data!$U$2:$U$2441,Y1435)</f>
        <v/>
      </c>
      <c r="AA1435" s="16">
        <f>_xlfn.PERCENTILE.INC(Data!$V$2:$V$2441,Y1435)</f>
        <v/>
      </c>
      <c r="AB1435" s="16">
        <f>Data!X1435-AA1435</f>
        <v/>
      </c>
      <c r="AC1435" s="9">
        <f>Z1435+AB1435</f>
        <v/>
      </c>
      <c r="AD1435" s="24">
        <f>COUNTIF(Data!$Y$2:$Y$2441,"&lt;="&amp;Data!Y1435)/($B$3+1)</f>
        <v/>
      </c>
      <c r="AE1435" s="16">
        <f>_xlfn.PERCENTILE.INC(Data!$U$2:$U$2441,AD1435)</f>
        <v/>
      </c>
      <c r="AF1435" s="16">
        <f>_xlfn.PERCENTILE.INC(Data!$V$2:$V$2441,AD1435)</f>
        <v/>
      </c>
      <c r="AG1435" s="16">
        <f>Data!Y1435-AF1435</f>
        <v/>
      </c>
      <c r="AH1435" s="9">
        <f>AE1435+AG1435</f>
        <v/>
      </c>
    </row>
    <row r="1436">
      <c r="N1436" s="14">
        <f>Data!A1436</f>
        <v/>
      </c>
      <c r="O1436" s="24">
        <f>IF(Occurrence!J1436&gt;0,COUNTIFS(Occurrence!$J$2:$J$2441,"&gt;0",Occurrence!$J$2:$J$2441,"&lt;="&amp;Occurrence!J1436)/($B$8+1),0)</f>
        <v/>
      </c>
      <c r="P1436" s="16">
        <f>IF(Occurrence!J1436&gt;0,_xlfn.PERCENTILE.INC(Data!$O$2:$O$2441,($B$4+O1436*($B$5-1))/($B$3-1)),0)</f>
        <v/>
      </c>
      <c r="Q1436" s="16">
        <f>IF(Occurrence!J1436&gt;0,_xlfn.PERCENTILE.INC(Occurrence!$I$2:$I$2441,($B$6+O1436*($B$7-1))/($B$3-1)),0)</f>
        <v/>
      </c>
      <c r="R1436" s="16">
        <f>IF(Occurrence!J1436&gt;0,Occurrence!J1436/Q1436,0)</f>
        <v/>
      </c>
      <c r="S1436" s="9">
        <f>IF(Occurrence!J1436&gt;0,P1436*R1436,0)</f>
        <v/>
      </c>
      <c r="T1436" s="24">
        <f>IF(Occurrence!K1436&gt;0,COUNTIFS(Occurrence!$K$2:$K$2441,"&gt;0",Occurrence!$K$2:$K$2441,"&lt;="&amp;Occurrence!K1436)/($B$9+1),0)</f>
        <v/>
      </c>
      <c r="U1436" s="16">
        <f>IF(Occurrence!K1436&gt;0,_xlfn.PERCENTILE.INC(Data!$O$2:$O$2441,($B$4+T1436*($B$5-1))/($B$3-1)),0)</f>
        <v/>
      </c>
      <c r="V1436" s="16">
        <f>IF(Occurrence!K1436&gt;0,_xlfn.PERCENTILE.INC(Occurrence!$I$2:$I$2441,($B$6+T1436*($B$7-1))/($B$3-1)),0)</f>
        <v/>
      </c>
      <c r="W1436" s="16">
        <f>IF(Occurrence!K1436&gt;0,Occurrence!K1436/V1436,0)</f>
        <v/>
      </c>
      <c r="X1436" s="9">
        <f>IF(Occurrence!K1436&gt;0,U1436*W1436,0)</f>
        <v/>
      </c>
      <c r="Y1436" s="24">
        <f>COUNTIF(Data!$X$2:$X$2441,"&lt;="&amp;Data!X1436)/($B$3+1)</f>
        <v/>
      </c>
      <c r="Z1436" s="16">
        <f>_xlfn.PERCENTILE.INC(Data!$U$2:$U$2441,Y1436)</f>
        <v/>
      </c>
      <c r="AA1436" s="16">
        <f>_xlfn.PERCENTILE.INC(Data!$V$2:$V$2441,Y1436)</f>
        <v/>
      </c>
      <c r="AB1436" s="16">
        <f>Data!X1436-AA1436</f>
        <v/>
      </c>
      <c r="AC1436" s="9">
        <f>Z1436+AB1436</f>
        <v/>
      </c>
      <c r="AD1436" s="24">
        <f>COUNTIF(Data!$Y$2:$Y$2441,"&lt;="&amp;Data!Y1436)/($B$3+1)</f>
        <v/>
      </c>
      <c r="AE1436" s="16">
        <f>_xlfn.PERCENTILE.INC(Data!$U$2:$U$2441,AD1436)</f>
        <v/>
      </c>
      <c r="AF1436" s="16">
        <f>_xlfn.PERCENTILE.INC(Data!$V$2:$V$2441,AD1436)</f>
        <v/>
      </c>
      <c r="AG1436" s="16">
        <f>Data!Y1436-AF1436</f>
        <v/>
      </c>
      <c r="AH1436" s="9">
        <f>AE1436+AG1436</f>
        <v/>
      </c>
    </row>
    <row r="1437">
      <c r="N1437" s="14">
        <f>Data!A1437</f>
        <v/>
      </c>
      <c r="O1437" s="24">
        <f>IF(Occurrence!J1437&gt;0,COUNTIFS(Occurrence!$J$2:$J$2441,"&gt;0",Occurrence!$J$2:$J$2441,"&lt;="&amp;Occurrence!J1437)/($B$8+1),0)</f>
        <v/>
      </c>
      <c r="P1437" s="16">
        <f>IF(Occurrence!J1437&gt;0,_xlfn.PERCENTILE.INC(Data!$O$2:$O$2441,($B$4+O1437*($B$5-1))/($B$3-1)),0)</f>
        <v/>
      </c>
      <c r="Q1437" s="16">
        <f>IF(Occurrence!J1437&gt;0,_xlfn.PERCENTILE.INC(Occurrence!$I$2:$I$2441,($B$6+O1437*($B$7-1))/($B$3-1)),0)</f>
        <v/>
      </c>
      <c r="R1437" s="16">
        <f>IF(Occurrence!J1437&gt;0,Occurrence!J1437/Q1437,0)</f>
        <v/>
      </c>
      <c r="S1437" s="9">
        <f>IF(Occurrence!J1437&gt;0,P1437*R1437,0)</f>
        <v/>
      </c>
      <c r="T1437" s="24">
        <f>IF(Occurrence!K1437&gt;0,COUNTIFS(Occurrence!$K$2:$K$2441,"&gt;0",Occurrence!$K$2:$K$2441,"&lt;="&amp;Occurrence!K1437)/($B$9+1),0)</f>
        <v/>
      </c>
      <c r="U1437" s="16">
        <f>IF(Occurrence!K1437&gt;0,_xlfn.PERCENTILE.INC(Data!$O$2:$O$2441,($B$4+T1437*($B$5-1))/($B$3-1)),0)</f>
        <v/>
      </c>
      <c r="V1437" s="16">
        <f>IF(Occurrence!K1437&gt;0,_xlfn.PERCENTILE.INC(Occurrence!$I$2:$I$2441,($B$6+T1437*($B$7-1))/($B$3-1)),0)</f>
        <v/>
      </c>
      <c r="W1437" s="16">
        <f>IF(Occurrence!K1437&gt;0,Occurrence!K1437/V1437,0)</f>
        <v/>
      </c>
      <c r="X1437" s="9">
        <f>IF(Occurrence!K1437&gt;0,U1437*W1437,0)</f>
        <v/>
      </c>
      <c r="Y1437" s="24">
        <f>COUNTIF(Data!$X$2:$X$2441,"&lt;="&amp;Data!X1437)/($B$3+1)</f>
        <v/>
      </c>
      <c r="Z1437" s="16">
        <f>_xlfn.PERCENTILE.INC(Data!$U$2:$U$2441,Y1437)</f>
        <v/>
      </c>
      <c r="AA1437" s="16">
        <f>_xlfn.PERCENTILE.INC(Data!$V$2:$V$2441,Y1437)</f>
        <v/>
      </c>
      <c r="AB1437" s="16">
        <f>Data!X1437-AA1437</f>
        <v/>
      </c>
      <c r="AC1437" s="9">
        <f>Z1437+AB1437</f>
        <v/>
      </c>
      <c r="AD1437" s="24">
        <f>COUNTIF(Data!$Y$2:$Y$2441,"&lt;="&amp;Data!Y1437)/($B$3+1)</f>
        <v/>
      </c>
      <c r="AE1437" s="16">
        <f>_xlfn.PERCENTILE.INC(Data!$U$2:$U$2441,AD1437)</f>
        <v/>
      </c>
      <c r="AF1437" s="16">
        <f>_xlfn.PERCENTILE.INC(Data!$V$2:$V$2441,AD1437)</f>
        <v/>
      </c>
      <c r="AG1437" s="16">
        <f>Data!Y1437-AF1437</f>
        <v/>
      </c>
      <c r="AH1437" s="9">
        <f>AE1437+AG1437</f>
        <v/>
      </c>
    </row>
    <row r="1438">
      <c r="N1438" s="14">
        <f>Data!A1438</f>
        <v/>
      </c>
      <c r="O1438" s="24">
        <f>IF(Occurrence!J1438&gt;0,COUNTIFS(Occurrence!$J$2:$J$2441,"&gt;0",Occurrence!$J$2:$J$2441,"&lt;="&amp;Occurrence!J1438)/($B$8+1),0)</f>
        <v/>
      </c>
      <c r="P1438" s="16">
        <f>IF(Occurrence!J1438&gt;0,_xlfn.PERCENTILE.INC(Data!$O$2:$O$2441,($B$4+O1438*($B$5-1))/($B$3-1)),0)</f>
        <v/>
      </c>
      <c r="Q1438" s="16">
        <f>IF(Occurrence!J1438&gt;0,_xlfn.PERCENTILE.INC(Occurrence!$I$2:$I$2441,($B$6+O1438*($B$7-1))/($B$3-1)),0)</f>
        <v/>
      </c>
      <c r="R1438" s="16">
        <f>IF(Occurrence!J1438&gt;0,Occurrence!J1438/Q1438,0)</f>
        <v/>
      </c>
      <c r="S1438" s="9">
        <f>IF(Occurrence!J1438&gt;0,P1438*R1438,0)</f>
        <v/>
      </c>
      <c r="T1438" s="24">
        <f>IF(Occurrence!K1438&gt;0,COUNTIFS(Occurrence!$K$2:$K$2441,"&gt;0",Occurrence!$K$2:$K$2441,"&lt;="&amp;Occurrence!K1438)/($B$9+1),0)</f>
        <v/>
      </c>
      <c r="U1438" s="16">
        <f>IF(Occurrence!K1438&gt;0,_xlfn.PERCENTILE.INC(Data!$O$2:$O$2441,($B$4+T1438*($B$5-1))/($B$3-1)),0)</f>
        <v/>
      </c>
      <c r="V1438" s="16">
        <f>IF(Occurrence!K1438&gt;0,_xlfn.PERCENTILE.INC(Occurrence!$I$2:$I$2441,($B$6+T1438*($B$7-1))/($B$3-1)),0)</f>
        <v/>
      </c>
      <c r="W1438" s="16">
        <f>IF(Occurrence!K1438&gt;0,Occurrence!K1438/V1438,0)</f>
        <v/>
      </c>
      <c r="X1438" s="9">
        <f>IF(Occurrence!K1438&gt;0,U1438*W1438,0)</f>
        <v/>
      </c>
      <c r="Y1438" s="24">
        <f>COUNTIF(Data!$X$2:$X$2441,"&lt;="&amp;Data!X1438)/($B$3+1)</f>
        <v/>
      </c>
      <c r="Z1438" s="16">
        <f>_xlfn.PERCENTILE.INC(Data!$U$2:$U$2441,Y1438)</f>
        <v/>
      </c>
      <c r="AA1438" s="16">
        <f>_xlfn.PERCENTILE.INC(Data!$V$2:$V$2441,Y1438)</f>
        <v/>
      </c>
      <c r="AB1438" s="16">
        <f>Data!X1438-AA1438</f>
        <v/>
      </c>
      <c r="AC1438" s="9">
        <f>Z1438+AB1438</f>
        <v/>
      </c>
      <c r="AD1438" s="24">
        <f>COUNTIF(Data!$Y$2:$Y$2441,"&lt;="&amp;Data!Y1438)/($B$3+1)</f>
        <v/>
      </c>
      <c r="AE1438" s="16">
        <f>_xlfn.PERCENTILE.INC(Data!$U$2:$U$2441,AD1438)</f>
        <v/>
      </c>
      <c r="AF1438" s="16">
        <f>_xlfn.PERCENTILE.INC(Data!$V$2:$V$2441,AD1438)</f>
        <v/>
      </c>
      <c r="AG1438" s="16">
        <f>Data!Y1438-AF1438</f>
        <v/>
      </c>
      <c r="AH1438" s="9">
        <f>AE1438+AG1438</f>
        <v/>
      </c>
    </row>
    <row r="1439">
      <c r="N1439" s="14">
        <f>Data!A1439</f>
        <v/>
      </c>
      <c r="O1439" s="24">
        <f>IF(Occurrence!J1439&gt;0,COUNTIFS(Occurrence!$J$2:$J$2441,"&gt;0",Occurrence!$J$2:$J$2441,"&lt;="&amp;Occurrence!J1439)/($B$8+1),0)</f>
        <v/>
      </c>
      <c r="P1439" s="16">
        <f>IF(Occurrence!J1439&gt;0,_xlfn.PERCENTILE.INC(Data!$O$2:$O$2441,($B$4+O1439*($B$5-1))/($B$3-1)),0)</f>
        <v/>
      </c>
      <c r="Q1439" s="16">
        <f>IF(Occurrence!J1439&gt;0,_xlfn.PERCENTILE.INC(Occurrence!$I$2:$I$2441,($B$6+O1439*($B$7-1))/($B$3-1)),0)</f>
        <v/>
      </c>
      <c r="R1439" s="16">
        <f>IF(Occurrence!J1439&gt;0,Occurrence!J1439/Q1439,0)</f>
        <v/>
      </c>
      <c r="S1439" s="9">
        <f>IF(Occurrence!J1439&gt;0,P1439*R1439,0)</f>
        <v/>
      </c>
      <c r="T1439" s="24">
        <f>IF(Occurrence!K1439&gt;0,COUNTIFS(Occurrence!$K$2:$K$2441,"&gt;0",Occurrence!$K$2:$K$2441,"&lt;="&amp;Occurrence!K1439)/($B$9+1),0)</f>
        <v/>
      </c>
      <c r="U1439" s="16">
        <f>IF(Occurrence!K1439&gt;0,_xlfn.PERCENTILE.INC(Data!$O$2:$O$2441,($B$4+T1439*($B$5-1))/($B$3-1)),0)</f>
        <v/>
      </c>
      <c r="V1439" s="16">
        <f>IF(Occurrence!K1439&gt;0,_xlfn.PERCENTILE.INC(Occurrence!$I$2:$I$2441,($B$6+T1439*($B$7-1))/($B$3-1)),0)</f>
        <v/>
      </c>
      <c r="W1439" s="16">
        <f>IF(Occurrence!K1439&gt;0,Occurrence!K1439/V1439,0)</f>
        <v/>
      </c>
      <c r="X1439" s="9">
        <f>IF(Occurrence!K1439&gt;0,U1439*W1439,0)</f>
        <v/>
      </c>
      <c r="Y1439" s="24">
        <f>COUNTIF(Data!$X$2:$X$2441,"&lt;="&amp;Data!X1439)/($B$3+1)</f>
        <v/>
      </c>
      <c r="Z1439" s="16">
        <f>_xlfn.PERCENTILE.INC(Data!$U$2:$U$2441,Y1439)</f>
        <v/>
      </c>
      <c r="AA1439" s="16">
        <f>_xlfn.PERCENTILE.INC(Data!$V$2:$V$2441,Y1439)</f>
        <v/>
      </c>
      <c r="AB1439" s="16">
        <f>Data!X1439-AA1439</f>
        <v/>
      </c>
      <c r="AC1439" s="9">
        <f>Z1439+AB1439</f>
        <v/>
      </c>
      <c r="AD1439" s="24">
        <f>COUNTIF(Data!$Y$2:$Y$2441,"&lt;="&amp;Data!Y1439)/($B$3+1)</f>
        <v/>
      </c>
      <c r="AE1439" s="16">
        <f>_xlfn.PERCENTILE.INC(Data!$U$2:$U$2441,AD1439)</f>
        <v/>
      </c>
      <c r="AF1439" s="16">
        <f>_xlfn.PERCENTILE.INC(Data!$V$2:$V$2441,AD1439)</f>
        <v/>
      </c>
      <c r="AG1439" s="16">
        <f>Data!Y1439-AF1439</f>
        <v/>
      </c>
      <c r="AH1439" s="9">
        <f>AE1439+AG1439</f>
        <v/>
      </c>
    </row>
    <row r="1440">
      <c r="N1440" s="14">
        <f>Data!A1440</f>
        <v/>
      </c>
      <c r="O1440" s="24">
        <f>IF(Occurrence!J1440&gt;0,COUNTIFS(Occurrence!$J$2:$J$2441,"&gt;0",Occurrence!$J$2:$J$2441,"&lt;="&amp;Occurrence!J1440)/($B$8+1),0)</f>
        <v/>
      </c>
      <c r="P1440" s="16">
        <f>IF(Occurrence!J1440&gt;0,_xlfn.PERCENTILE.INC(Data!$O$2:$O$2441,($B$4+O1440*($B$5-1))/($B$3-1)),0)</f>
        <v/>
      </c>
      <c r="Q1440" s="16">
        <f>IF(Occurrence!J1440&gt;0,_xlfn.PERCENTILE.INC(Occurrence!$I$2:$I$2441,($B$6+O1440*($B$7-1))/($B$3-1)),0)</f>
        <v/>
      </c>
      <c r="R1440" s="16">
        <f>IF(Occurrence!J1440&gt;0,Occurrence!J1440/Q1440,0)</f>
        <v/>
      </c>
      <c r="S1440" s="9">
        <f>IF(Occurrence!J1440&gt;0,P1440*R1440,0)</f>
        <v/>
      </c>
      <c r="T1440" s="24">
        <f>IF(Occurrence!K1440&gt;0,COUNTIFS(Occurrence!$K$2:$K$2441,"&gt;0",Occurrence!$K$2:$K$2441,"&lt;="&amp;Occurrence!K1440)/($B$9+1),0)</f>
        <v/>
      </c>
      <c r="U1440" s="16">
        <f>IF(Occurrence!K1440&gt;0,_xlfn.PERCENTILE.INC(Data!$O$2:$O$2441,($B$4+T1440*($B$5-1))/($B$3-1)),0)</f>
        <v/>
      </c>
      <c r="V1440" s="16">
        <f>IF(Occurrence!K1440&gt;0,_xlfn.PERCENTILE.INC(Occurrence!$I$2:$I$2441,($B$6+T1440*($B$7-1))/($B$3-1)),0)</f>
        <v/>
      </c>
      <c r="W1440" s="16">
        <f>IF(Occurrence!K1440&gt;0,Occurrence!K1440/V1440,0)</f>
        <v/>
      </c>
      <c r="X1440" s="9">
        <f>IF(Occurrence!K1440&gt;0,U1440*W1440,0)</f>
        <v/>
      </c>
      <c r="Y1440" s="24">
        <f>COUNTIF(Data!$X$2:$X$2441,"&lt;="&amp;Data!X1440)/($B$3+1)</f>
        <v/>
      </c>
      <c r="Z1440" s="16">
        <f>_xlfn.PERCENTILE.INC(Data!$U$2:$U$2441,Y1440)</f>
        <v/>
      </c>
      <c r="AA1440" s="16">
        <f>_xlfn.PERCENTILE.INC(Data!$V$2:$V$2441,Y1440)</f>
        <v/>
      </c>
      <c r="AB1440" s="16">
        <f>Data!X1440-AA1440</f>
        <v/>
      </c>
      <c r="AC1440" s="9">
        <f>Z1440+AB1440</f>
        <v/>
      </c>
      <c r="AD1440" s="24">
        <f>COUNTIF(Data!$Y$2:$Y$2441,"&lt;="&amp;Data!Y1440)/($B$3+1)</f>
        <v/>
      </c>
      <c r="AE1440" s="16">
        <f>_xlfn.PERCENTILE.INC(Data!$U$2:$U$2441,AD1440)</f>
        <v/>
      </c>
      <c r="AF1440" s="16">
        <f>_xlfn.PERCENTILE.INC(Data!$V$2:$V$2441,AD1440)</f>
        <v/>
      </c>
      <c r="AG1440" s="16">
        <f>Data!Y1440-AF1440</f>
        <v/>
      </c>
      <c r="AH1440" s="9">
        <f>AE1440+AG1440</f>
        <v/>
      </c>
    </row>
    <row r="1441">
      <c r="N1441" s="14">
        <f>Data!A1441</f>
        <v/>
      </c>
      <c r="O1441" s="24">
        <f>IF(Occurrence!J1441&gt;0,COUNTIFS(Occurrence!$J$2:$J$2441,"&gt;0",Occurrence!$J$2:$J$2441,"&lt;="&amp;Occurrence!J1441)/($B$8+1),0)</f>
        <v/>
      </c>
      <c r="P1441" s="16">
        <f>IF(Occurrence!J1441&gt;0,_xlfn.PERCENTILE.INC(Data!$O$2:$O$2441,($B$4+O1441*($B$5-1))/($B$3-1)),0)</f>
        <v/>
      </c>
      <c r="Q1441" s="16">
        <f>IF(Occurrence!J1441&gt;0,_xlfn.PERCENTILE.INC(Occurrence!$I$2:$I$2441,($B$6+O1441*($B$7-1))/($B$3-1)),0)</f>
        <v/>
      </c>
      <c r="R1441" s="16">
        <f>IF(Occurrence!J1441&gt;0,Occurrence!J1441/Q1441,0)</f>
        <v/>
      </c>
      <c r="S1441" s="9">
        <f>IF(Occurrence!J1441&gt;0,P1441*R1441,0)</f>
        <v/>
      </c>
      <c r="T1441" s="24">
        <f>IF(Occurrence!K1441&gt;0,COUNTIFS(Occurrence!$K$2:$K$2441,"&gt;0",Occurrence!$K$2:$K$2441,"&lt;="&amp;Occurrence!K1441)/($B$9+1),0)</f>
        <v/>
      </c>
      <c r="U1441" s="16">
        <f>IF(Occurrence!K1441&gt;0,_xlfn.PERCENTILE.INC(Data!$O$2:$O$2441,($B$4+T1441*($B$5-1))/($B$3-1)),0)</f>
        <v/>
      </c>
      <c r="V1441" s="16">
        <f>IF(Occurrence!K1441&gt;0,_xlfn.PERCENTILE.INC(Occurrence!$I$2:$I$2441,($B$6+T1441*($B$7-1))/($B$3-1)),0)</f>
        <v/>
      </c>
      <c r="W1441" s="16">
        <f>IF(Occurrence!K1441&gt;0,Occurrence!K1441/V1441,0)</f>
        <v/>
      </c>
      <c r="X1441" s="9">
        <f>IF(Occurrence!K1441&gt;0,U1441*W1441,0)</f>
        <v/>
      </c>
      <c r="Y1441" s="24">
        <f>COUNTIF(Data!$X$2:$X$2441,"&lt;="&amp;Data!X1441)/($B$3+1)</f>
        <v/>
      </c>
      <c r="Z1441" s="16">
        <f>_xlfn.PERCENTILE.INC(Data!$U$2:$U$2441,Y1441)</f>
        <v/>
      </c>
      <c r="AA1441" s="16">
        <f>_xlfn.PERCENTILE.INC(Data!$V$2:$V$2441,Y1441)</f>
        <v/>
      </c>
      <c r="AB1441" s="16">
        <f>Data!X1441-AA1441</f>
        <v/>
      </c>
      <c r="AC1441" s="9">
        <f>Z1441+AB1441</f>
        <v/>
      </c>
      <c r="AD1441" s="24">
        <f>COUNTIF(Data!$Y$2:$Y$2441,"&lt;="&amp;Data!Y1441)/($B$3+1)</f>
        <v/>
      </c>
      <c r="AE1441" s="16">
        <f>_xlfn.PERCENTILE.INC(Data!$U$2:$U$2441,AD1441)</f>
        <v/>
      </c>
      <c r="AF1441" s="16">
        <f>_xlfn.PERCENTILE.INC(Data!$V$2:$V$2441,AD1441)</f>
        <v/>
      </c>
      <c r="AG1441" s="16">
        <f>Data!Y1441-AF1441</f>
        <v/>
      </c>
      <c r="AH1441" s="9">
        <f>AE1441+AG1441</f>
        <v/>
      </c>
    </row>
    <row r="1442">
      <c r="N1442" s="14">
        <f>Data!A1442</f>
        <v/>
      </c>
      <c r="O1442" s="24">
        <f>IF(Occurrence!J1442&gt;0,COUNTIFS(Occurrence!$J$2:$J$2441,"&gt;0",Occurrence!$J$2:$J$2441,"&lt;="&amp;Occurrence!J1442)/($B$8+1),0)</f>
        <v/>
      </c>
      <c r="P1442" s="16">
        <f>IF(Occurrence!J1442&gt;0,_xlfn.PERCENTILE.INC(Data!$O$2:$O$2441,($B$4+O1442*($B$5-1))/($B$3-1)),0)</f>
        <v/>
      </c>
      <c r="Q1442" s="16">
        <f>IF(Occurrence!J1442&gt;0,_xlfn.PERCENTILE.INC(Occurrence!$I$2:$I$2441,($B$6+O1442*($B$7-1))/($B$3-1)),0)</f>
        <v/>
      </c>
      <c r="R1442" s="16">
        <f>IF(Occurrence!J1442&gt;0,Occurrence!J1442/Q1442,0)</f>
        <v/>
      </c>
      <c r="S1442" s="9">
        <f>IF(Occurrence!J1442&gt;0,P1442*R1442,0)</f>
        <v/>
      </c>
      <c r="T1442" s="24">
        <f>IF(Occurrence!K1442&gt;0,COUNTIFS(Occurrence!$K$2:$K$2441,"&gt;0",Occurrence!$K$2:$K$2441,"&lt;="&amp;Occurrence!K1442)/($B$9+1),0)</f>
        <v/>
      </c>
      <c r="U1442" s="16">
        <f>IF(Occurrence!K1442&gt;0,_xlfn.PERCENTILE.INC(Data!$O$2:$O$2441,($B$4+T1442*($B$5-1))/($B$3-1)),0)</f>
        <v/>
      </c>
      <c r="V1442" s="16">
        <f>IF(Occurrence!K1442&gt;0,_xlfn.PERCENTILE.INC(Occurrence!$I$2:$I$2441,($B$6+T1442*($B$7-1))/($B$3-1)),0)</f>
        <v/>
      </c>
      <c r="W1442" s="16">
        <f>IF(Occurrence!K1442&gt;0,Occurrence!K1442/V1442,0)</f>
        <v/>
      </c>
      <c r="X1442" s="9">
        <f>IF(Occurrence!K1442&gt;0,U1442*W1442,0)</f>
        <v/>
      </c>
      <c r="Y1442" s="24">
        <f>COUNTIF(Data!$X$2:$X$2441,"&lt;="&amp;Data!X1442)/($B$3+1)</f>
        <v/>
      </c>
      <c r="Z1442" s="16">
        <f>_xlfn.PERCENTILE.INC(Data!$U$2:$U$2441,Y1442)</f>
        <v/>
      </c>
      <c r="AA1442" s="16">
        <f>_xlfn.PERCENTILE.INC(Data!$V$2:$V$2441,Y1442)</f>
        <v/>
      </c>
      <c r="AB1442" s="16">
        <f>Data!X1442-AA1442</f>
        <v/>
      </c>
      <c r="AC1442" s="9">
        <f>Z1442+AB1442</f>
        <v/>
      </c>
      <c r="AD1442" s="24">
        <f>COUNTIF(Data!$Y$2:$Y$2441,"&lt;="&amp;Data!Y1442)/($B$3+1)</f>
        <v/>
      </c>
      <c r="AE1442" s="16">
        <f>_xlfn.PERCENTILE.INC(Data!$U$2:$U$2441,AD1442)</f>
        <v/>
      </c>
      <c r="AF1442" s="16">
        <f>_xlfn.PERCENTILE.INC(Data!$V$2:$V$2441,AD1442)</f>
        <v/>
      </c>
      <c r="AG1442" s="16">
        <f>Data!Y1442-AF1442</f>
        <v/>
      </c>
      <c r="AH1442" s="9">
        <f>AE1442+AG1442</f>
        <v/>
      </c>
    </row>
    <row r="1443">
      <c r="N1443" s="14">
        <f>Data!A1443</f>
        <v/>
      </c>
      <c r="O1443" s="24">
        <f>IF(Occurrence!J1443&gt;0,COUNTIFS(Occurrence!$J$2:$J$2441,"&gt;0",Occurrence!$J$2:$J$2441,"&lt;="&amp;Occurrence!J1443)/($B$8+1),0)</f>
        <v/>
      </c>
      <c r="P1443" s="16">
        <f>IF(Occurrence!J1443&gt;0,_xlfn.PERCENTILE.INC(Data!$O$2:$O$2441,($B$4+O1443*($B$5-1))/($B$3-1)),0)</f>
        <v/>
      </c>
      <c r="Q1443" s="16">
        <f>IF(Occurrence!J1443&gt;0,_xlfn.PERCENTILE.INC(Occurrence!$I$2:$I$2441,($B$6+O1443*($B$7-1))/($B$3-1)),0)</f>
        <v/>
      </c>
      <c r="R1443" s="16">
        <f>IF(Occurrence!J1443&gt;0,Occurrence!J1443/Q1443,0)</f>
        <v/>
      </c>
      <c r="S1443" s="9">
        <f>IF(Occurrence!J1443&gt;0,P1443*R1443,0)</f>
        <v/>
      </c>
      <c r="T1443" s="24">
        <f>IF(Occurrence!K1443&gt;0,COUNTIFS(Occurrence!$K$2:$K$2441,"&gt;0",Occurrence!$K$2:$K$2441,"&lt;="&amp;Occurrence!K1443)/($B$9+1),0)</f>
        <v/>
      </c>
      <c r="U1443" s="16">
        <f>IF(Occurrence!K1443&gt;0,_xlfn.PERCENTILE.INC(Data!$O$2:$O$2441,($B$4+T1443*($B$5-1))/($B$3-1)),0)</f>
        <v/>
      </c>
      <c r="V1443" s="16">
        <f>IF(Occurrence!K1443&gt;0,_xlfn.PERCENTILE.INC(Occurrence!$I$2:$I$2441,($B$6+T1443*($B$7-1))/($B$3-1)),0)</f>
        <v/>
      </c>
      <c r="W1443" s="16">
        <f>IF(Occurrence!K1443&gt;0,Occurrence!K1443/V1443,0)</f>
        <v/>
      </c>
      <c r="X1443" s="9">
        <f>IF(Occurrence!K1443&gt;0,U1443*W1443,0)</f>
        <v/>
      </c>
      <c r="Y1443" s="24">
        <f>COUNTIF(Data!$X$2:$X$2441,"&lt;="&amp;Data!X1443)/($B$3+1)</f>
        <v/>
      </c>
      <c r="Z1443" s="16">
        <f>_xlfn.PERCENTILE.INC(Data!$U$2:$U$2441,Y1443)</f>
        <v/>
      </c>
      <c r="AA1443" s="16">
        <f>_xlfn.PERCENTILE.INC(Data!$V$2:$V$2441,Y1443)</f>
        <v/>
      </c>
      <c r="AB1443" s="16">
        <f>Data!X1443-AA1443</f>
        <v/>
      </c>
      <c r="AC1443" s="9">
        <f>Z1443+AB1443</f>
        <v/>
      </c>
      <c r="AD1443" s="24">
        <f>COUNTIF(Data!$Y$2:$Y$2441,"&lt;="&amp;Data!Y1443)/($B$3+1)</f>
        <v/>
      </c>
      <c r="AE1443" s="16">
        <f>_xlfn.PERCENTILE.INC(Data!$U$2:$U$2441,AD1443)</f>
        <v/>
      </c>
      <c r="AF1443" s="16">
        <f>_xlfn.PERCENTILE.INC(Data!$V$2:$V$2441,AD1443)</f>
        <v/>
      </c>
      <c r="AG1443" s="16">
        <f>Data!Y1443-AF1443</f>
        <v/>
      </c>
      <c r="AH1443" s="9">
        <f>AE1443+AG1443</f>
        <v/>
      </c>
    </row>
    <row r="1444">
      <c r="N1444" s="14">
        <f>Data!A1444</f>
        <v/>
      </c>
      <c r="O1444" s="24">
        <f>IF(Occurrence!J1444&gt;0,COUNTIFS(Occurrence!$J$2:$J$2441,"&gt;0",Occurrence!$J$2:$J$2441,"&lt;="&amp;Occurrence!J1444)/($B$8+1),0)</f>
        <v/>
      </c>
      <c r="P1444" s="16">
        <f>IF(Occurrence!J1444&gt;0,_xlfn.PERCENTILE.INC(Data!$O$2:$O$2441,($B$4+O1444*($B$5-1))/($B$3-1)),0)</f>
        <v/>
      </c>
      <c r="Q1444" s="16">
        <f>IF(Occurrence!J1444&gt;0,_xlfn.PERCENTILE.INC(Occurrence!$I$2:$I$2441,($B$6+O1444*($B$7-1))/($B$3-1)),0)</f>
        <v/>
      </c>
      <c r="R1444" s="16">
        <f>IF(Occurrence!J1444&gt;0,Occurrence!J1444/Q1444,0)</f>
        <v/>
      </c>
      <c r="S1444" s="9">
        <f>IF(Occurrence!J1444&gt;0,P1444*R1444,0)</f>
        <v/>
      </c>
      <c r="T1444" s="24">
        <f>IF(Occurrence!K1444&gt;0,COUNTIFS(Occurrence!$K$2:$K$2441,"&gt;0",Occurrence!$K$2:$K$2441,"&lt;="&amp;Occurrence!K1444)/($B$9+1),0)</f>
        <v/>
      </c>
      <c r="U1444" s="16">
        <f>IF(Occurrence!K1444&gt;0,_xlfn.PERCENTILE.INC(Data!$O$2:$O$2441,($B$4+T1444*($B$5-1))/($B$3-1)),0)</f>
        <v/>
      </c>
      <c r="V1444" s="16">
        <f>IF(Occurrence!K1444&gt;0,_xlfn.PERCENTILE.INC(Occurrence!$I$2:$I$2441,($B$6+T1444*($B$7-1))/($B$3-1)),0)</f>
        <v/>
      </c>
      <c r="W1444" s="16">
        <f>IF(Occurrence!K1444&gt;0,Occurrence!K1444/V1444,0)</f>
        <v/>
      </c>
      <c r="X1444" s="9">
        <f>IF(Occurrence!K1444&gt;0,U1444*W1444,0)</f>
        <v/>
      </c>
      <c r="Y1444" s="24">
        <f>COUNTIF(Data!$X$2:$X$2441,"&lt;="&amp;Data!X1444)/($B$3+1)</f>
        <v/>
      </c>
      <c r="Z1444" s="16">
        <f>_xlfn.PERCENTILE.INC(Data!$U$2:$U$2441,Y1444)</f>
        <v/>
      </c>
      <c r="AA1444" s="16">
        <f>_xlfn.PERCENTILE.INC(Data!$V$2:$V$2441,Y1444)</f>
        <v/>
      </c>
      <c r="AB1444" s="16">
        <f>Data!X1444-AA1444</f>
        <v/>
      </c>
      <c r="AC1444" s="9">
        <f>Z1444+AB1444</f>
        <v/>
      </c>
      <c r="AD1444" s="24">
        <f>COUNTIF(Data!$Y$2:$Y$2441,"&lt;="&amp;Data!Y1444)/($B$3+1)</f>
        <v/>
      </c>
      <c r="AE1444" s="16">
        <f>_xlfn.PERCENTILE.INC(Data!$U$2:$U$2441,AD1444)</f>
        <v/>
      </c>
      <c r="AF1444" s="16">
        <f>_xlfn.PERCENTILE.INC(Data!$V$2:$V$2441,AD1444)</f>
        <v/>
      </c>
      <c r="AG1444" s="16">
        <f>Data!Y1444-AF1444</f>
        <v/>
      </c>
      <c r="AH1444" s="9">
        <f>AE1444+AG1444</f>
        <v/>
      </c>
    </row>
    <row r="1445">
      <c r="N1445" s="14">
        <f>Data!A1445</f>
        <v/>
      </c>
      <c r="O1445" s="24">
        <f>IF(Occurrence!J1445&gt;0,COUNTIFS(Occurrence!$J$2:$J$2441,"&gt;0",Occurrence!$J$2:$J$2441,"&lt;="&amp;Occurrence!J1445)/($B$8+1),0)</f>
        <v/>
      </c>
      <c r="P1445" s="16">
        <f>IF(Occurrence!J1445&gt;0,_xlfn.PERCENTILE.INC(Data!$O$2:$O$2441,($B$4+O1445*($B$5-1))/($B$3-1)),0)</f>
        <v/>
      </c>
      <c r="Q1445" s="16">
        <f>IF(Occurrence!J1445&gt;0,_xlfn.PERCENTILE.INC(Occurrence!$I$2:$I$2441,($B$6+O1445*($B$7-1))/($B$3-1)),0)</f>
        <v/>
      </c>
      <c r="R1445" s="16">
        <f>IF(Occurrence!J1445&gt;0,Occurrence!J1445/Q1445,0)</f>
        <v/>
      </c>
      <c r="S1445" s="9">
        <f>IF(Occurrence!J1445&gt;0,P1445*R1445,0)</f>
        <v/>
      </c>
      <c r="T1445" s="24">
        <f>IF(Occurrence!K1445&gt;0,COUNTIFS(Occurrence!$K$2:$K$2441,"&gt;0",Occurrence!$K$2:$K$2441,"&lt;="&amp;Occurrence!K1445)/($B$9+1),0)</f>
        <v/>
      </c>
      <c r="U1445" s="16">
        <f>IF(Occurrence!K1445&gt;0,_xlfn.PERCENTILE.INC(Data!$O$2:$O$2441,($B$4+T1445*($B$5-1))/($B$3-1)),0)</f>
        <v/>
      </c>
      <c r="V1445" s="16">
        <f>IF(Occurrence!K1445&gt;0,_xlfn.PERCENTILE.INC(Occurrence!$I$2:$I$2441,($B$6+T1445*($B$7-1))/($B$3-1)),0)</f>
        <v/>
      </c>
      <c r="W1445" s="16">
        <f>IF(Occurrence!K1445&gt;0,Occurrence!K1445/V1445,0)</f>
        <v/>
      </c>
      <c r="X1445" s="9">
        <f>IF(Occurrence!K1445&gt;0,U1445*W1445,0)</f>
        <v/>
      </c>
      <c r="Y1445" s="24">
        <f>COUNTIF(Data!$X$2:$X$2441,"&lt;="&amp;Data!X1445)/($B$3+1)</f>
        <v/>
      </c>
      <c r="Z1445" s="16">
        <f>_xlfn.PERCENTILE.INC(Data!$U$2:$U$2441,Y1445)</f>
        <v/>
      </c>
      <c r="AA1445" s="16">
        <f>_xlfn.PERCENTILE.INC(Data!$V$2:$V$2441,Y1445)</f>
        <v/>
      </c>
      <c r="AB1445" s="16">
        <f>Data!X1445-AA1445</f>
        <v/>
      </c>
      <c r="AC1445" s="9">
        <f>Z1445+AB1445</f>
        <v/>
      </c>
      <c r="AD1445" s="24">
        <f>COUNTIF(Data!$Y$2:$Y$2441,"&lt;="&amp;Data!Y1445)/($B$3+1)</f>
        <v/>
      </c>
      <c r="AE1445" s="16">
        <f>_xlfn.PERCENTILE.INC(Data!$U$2:$U$2441,AD1445)</f>
        <v/>
      </c>
      <c r="AF1445" s="16">
        <f>_xlfn.PERCENTILE.INC(Data!$V$2:$V$2441,AD1445)</f>
        <v/>
      </c>
      <c r="AG1445" s="16">
        <f>Data!Y1445-AF1445</f>
        <v/>
      </c>
      <c r="AH1445" s="9">
        <f>AE1445+AG1445</f>
        <v/>
      </c>
    </row>
    <row r="1446">
      <c r="N1446" s="14">
        <f>Data!A1446</f>
        <v/>
      </c>
      <c r="O1446" s="24">
        <f>IF(Occurrence!J1446&gt;0,COUNTIFS(Occurrence!$J$2:$J$2441,"&gt;0",Occurrence!$J$2:$J$2441,"&lt;="&amp;Occurrence!J1446)/($B$8+1),0)</f>
        <v/>
      </c>
      <c r="P1446" s="16">
        <f>IF(Occurrence!J1446&gt;0,_xlfn.PERCENTILE.INC(Data!$O$2:$O$2441,($B$4+O1446*($B$5-1))/($B$3-1)),0)</f>
        <v/>
      </c>
      <c r="Q1446" s="16">
        <f>IF(Occurrence!J1446&gt;0,_xlfn.PERCENTILE.INC(Occurrence!$I$2:$I$2441,($B$6+O1446*($B$7-1))/($B$3-1)),0)</f>
        <v/>
      </c>
      <c r="R1446" s="16">
        <f>IF(Occurrence!J1446&gt;0,Occurrence!J1446/Q1446,0)</f>
        <v/>
      </c>
      <c r="S1446" s="9">
        <f>IF(Occurrence!J1446&gt;0,P1446*R1446,0)</f>
        <v/>
      </c>
      <c r="T1446" s="24">
        <f>IF(Occurrence!K1446&gt;0,COUNTIFS(Occurrence!$K$2:$K$2441,"&gt;0",Occurrence!$K$2:$K$2441,"&lt;="&amp;Occurrence!K1446)/($B$9+1),0)</f>
        <v/>
      </c>
      <c r="U1446" s="16">
        <f>IF(Occurrence!K1446&gt;0,_xlfn.PERCENTILE.INC(Data!$O$2:$O$2441,($B$4+T1446*($B$5-1))/($B$3-1)),0)</f>
        <v/>
      </c>
      <c r="V1446" s="16">
        <f>IF(Occurrence!K1446&gt;0,_xlfn.PERCENTILE.INC(Occurrence!$I$2:$I$2441,($B$6+T1446*($B$7-1))/($B$3-1)),0)</f>
        <v/>
      </c>
      <c r="W1446" s="16">
        <f>IF(Occurrence!K1446&gt;0,Occurrence!K1446/V1446,0)</f>
        <v/>
      </c>
      <c r="X1446" s="9">
        <f>IF(Occurrence!K1446&gt;0,U1446*W1446,0)</f>
        <v/>
      </c>
      <c r="Y1446" s="24">
        <f>COUNTIF(Data!$X$2:$X$2441,"&lt;="&amp;Data!X1446)/($B$3+1)</f>
        <v/>
      </c>
      <c r="Z1446" s="16">
        <f>_xlfn.PERCENTILE.INC(Data!$U$2:$U$2441,Y1446)</f>
        <v/>
      </c>
      <c r="AA1446" s="16">
        <f>_xlfn.PERCENTILE.INC(Data!$V$2:$V$2441,Y1446)</f>
        <v/>
      </c>
      <c r="AB1446" s="16">
        <f>Data!X1446-AA1446</f>
        <v/>
      </c>
      <c r="AC1446" s="9">
        <f>Z1446+AB1446</f>
        <v/>
      </c>
      <c r="AD1446" s="24">
        <f>COUNTIF(Data!$Y$2:$Y$2441,"&lt;="&amp;Data!Y1446)/($B$3+1)</f>
        <v/>
      </c>
      <c r="AE1446" s="16">
        <f>_xlfn.PERCENTILE.INC(Data!$U$2:$U$2441,AD1446)</f>
        <v/>
      </c>
      <c r="AF1446" s="16">
        <f>_xlfn.PERCENTILE.INC(Data!$V$2:$V$2441,AD1446)</f>
        <v/>
      </c>
      <c r="AG1446" s="16">
        <f>Data!Y1446-AF1446</f>
        <v/>
      </c>
      <c r="AH1446" s="9">
        <f>AE1446+AG1446</f>
        <v/>
      </c>
    </row>
    <row r="1447">
      <c r="N1447" s="14">
        <f>Data!A1447</f>
        <v/>
      </c>
      <c r="O1447" s="24">
        <f>IF(Occurrence!J1447&gt;0,COUNTIFS(Occurrence!$J$2:$J$2441,"&gt;0",Occurrence!$J$2:$J$2441,"&lt;="&amp;Occurrence!J1447)/($B$8+1),0)</f>
        <v/>
      </c>
      <c r="P1447" s="16">
        <f>IF(Occurrence!J1447&gt;0,_xlfn.PERCENTILE.INC(Data!$O$2:$O$2441,($B$4+O1447*($B$5-1))/($B$3-1)),0)</f>
        <v/>
      </c>
      <c r="Q1447" s="16">
        <f>IF(Occurrence!J1447&gt;0,_xlfn.PERCENTILE.INC(Occurrence!$I$2:$I$2441,($B$6+O1447*($B$7-1))/($B$3-1)),0)</f>
        <v/>
      </c>
      <c r="R1447" s="16">
        <f>IF(Occurrence!J1447&gt;0,Occurrence!J1447/Q1447,0)</f>
        <v/>
      </c>
      <c r="S1447" s="9">
        <f>IF(Occurrence!J1447&gt;0,P1447*R1447,0)</f>
        <v/>
      </c>
      <c r="T1447" s="24">
        <f>IF(Occurrence!K1447&gt;0,COUNTIFS(Occurrence!$K$2:$K$2441,"&gt;0",Occurrence!$K$2:$K$2441,"&lt;="&amp;Occurrence!K1447)/($B$9+1),0)</f>
        <v/>
      </c>
      <c r="U1447" s="16">
        <f>IF(Occurrence!K1447&gt;0,_xlfn.PERCENTILE.INC(Data!$O$2:$O$2441,($B$4+T1447*($B$5-1))/($B$3-1)),0)</f>
        <v/>
      </c>
      <c r="V1447" s="16">
        <f>IF(Occurrence!K1447&gt;0,_xlfn.PERCENTILE.INC(Occurrence!$I$2:$I$2441,($B$6+T1447*($B$7-1))/($B$3-1)),0)</f>
        <v/>
      </c>
      <c r="W1447" s="16">
        <f>IF(Occurrence!K1447&gt;0,Occurrence!K1447/V1447,0)</f>
        <v/>
      </c>
      <c r="X1447" s="9">
        <f>IF(Occurrence!K1447&gt;0,U1447*W1447,0)</f>
        <v/>
      </c>
      <c r="Y1447" s="24">
        <f>COUNTIF(Data!$X$2:$X$2441,"&lt;="&amp;Data!X1447)/($B$3+1)</f>
        <v/>
      </c>
      <c r="Z1447" s="16">
        <f>_xlfn.PERCENTILE.INC(Data!$U$2:$U$2441,Y1447)</f>
        <v/>
      </c>
      <c r="AA1447" s="16">
        <f>_xlfn.PERCENTILE.INC(Data!$V$2:$V$2441,Y1447)</f>
        <v/>
      </c>
      <c r="AB1447" s="16">
        <f>Data!X1447-AA1447</f>
        <v/>
      </c>
      <c r="AC1447" s="9">
        <f>Z1447+AB1447</f>
        <v/>
      </c>
      <c r="AD1447" s="24">
        <f>COUNTIF(Data!$Y$2:$Y$2441,"&lt;="&amp;Data!Y1447)/($B$3+1)</f>
        <v/>
      </c>
      <c r="AE1447" s="16">
        <f>_xlfn.PERCENTILE.INC(Data!$U$2:$U$2441,AD1447)</f>
        <v/>
      </c>
      <c r="AF1447" s="16">
        <f>_xlfn.PERCENTILE.INC(Data!$V$2:$V$2441,AD1447)</f>
        <v/>
      </c>
      <c r="AG1447" s="16">
        <f>Data!Y1447-AF1447</f>
        <v/>
      </c>
      <c r="AH1447" s="9">
        <f>AE1447+AG1447</f>
        <v/>
      </c>
    </row>
    <row r="1448">
      <c r="N1448" s="14">
        <f>Data!A1448</f>
        <v/>
      </c>
      <c r="O1448" s="24">
        <f>IF(Occurrence!J1448&gt;0,COUNTIFS(Occurrence!$J$2:$J$2441,"&gt;0",Occurrence!$J$2:$J$2441,"&lt;="&amp;Occurrence!J1448)/($B$8+1),0)</f>
        <v/>
      </c>
      <c r="P1448" s="16">
        <f>IF(Occurrence!J1448&gt;0,_xlfn.PERCENTILE.INC(Data!$O$2:$O$2441,($B$4+O1448*($B$5-1))/($B$3-1)),0)</f>
        <v/>
      </c>
      <c r="Q1448" s="16">
        <f>IF(Occurrence!J1448&gt;0,_xlfn.PERCENTILE.INC(Occurrence!$I$2:$I$2441,($B$6+O1448*($B$7-1))/($B$3-1)),0)</f>
        <v/>
      </c>
      <c r="R1448" s="16">
        <f>IF(Occurrence!J1448&gt;0,Occurrence!J1448/Q1448,0)</f>
        <v/>
      </c>
      <c r="S1448" s="9">
        <f>IF(Occurrence!J1448&gt;0,P1448*R1448,0)</f>
        <v/>
      </c>
      <c r="T1448" s="24">
        <f>IF(Occurrence!K1448&gt;0,COUNTIFS(Occurrence!$K$2:$K$2441,"&gt;0",Occurrence!$K$2:$K$2441,"&lt;="&amp;Occurrence!K1448)/($B$9+1),0)</f>
        <v/>
      </c>
      <c r="U1448" s="16">
        <f>IF(Occurrence!K1448&gt;0,_xlfn.PERCENTILE.INC(Data!$O$2:$O$2441,($B$4+T1448*($B$5-1))/($B$3-1)),0)</f>
        <v/>
      </c>
      <c r="V1448" s="16">
        <f>IF(Occurrence!K1448&gt;0,_xlfn.PERCENTILE.INC(Occurrence!$I$2:$I$2441,($B$6+T1448*($B$7-1))/($B$3-1)),0)</f>
        <v/>
      </c>
      <c r="W1448" s="16">
        <f>IF(Occurrence!K1448&gt;0,Occurrence!K1448/V1448,0)</f>
        <v/>
      </c>
      <c r="X1448" s="9">
        <f>IF(Occurrence!K1448&gt;0,U1448*W1448,0)</f>
        <v/>
      </c>
      <c r="Y1448" s="24">
        <f>COUNTIF(Data!$X$2:$X$2441,"&lt;="&amp;Data!X1448)/($B$3+1)</f>
        <v/>
      </c>
      <c r="Z1448" s="16">
        <f>_xlfn.PERCENTILE.INC(Data!$U$2:$U$2441,Y1448)</f>
        <v/>
      </c>
      <c r="AA1448" s="16">
        <f>_xlfn.PERCENTILE.INC(Data!$V$2:$V$2441,Y1448)</f>
        <v/>
      </c>
      <c r="AB1448" s="16">
        <f>Data!X1448-AA1448</f>
        <v/>
      </c>
      <c r="AC1448" s="9">
        <f>Z1448+AB1448</f>
        <v/>
      </c>
      <c r="AD1448" s="24">
        <f>COUNTIF(Data!$Y$2:$Y$2441,"&lt;="&amp;Data!Y1448)/($B$3+1)</f>
        <v/>
      </c>
      <c r="AE1448" s="16">
        <f>_xlfn.PERCENTILE.INC(Data!$U$2:$U$2441,AD1448)</f>
        <v/>
      </c>
      <c r="AF1448" s="16">
        <f>_xlfn.PERCENTILE.INC(Data!$V$2:$V$2441,AD1448)</f>
        <v/>
      </c>
      <c r="AG1448" s="16">
        <f>Data!Y1448-AF1448</f>
        <v/>
      </c>
      <c r="AH1448" s="9">
        <f>AE1448+AG1448</f>
        <v/>
      </c>
    </row>
    <row r="1449">
      <c r="N1449" s="14">
        <f>Data!A1449</f>
        <v/>
      </c>
      <c r="O1449" s="24">
        <f>IF(Occurrence!J1449&gt;0,COUNTIFS(Occurrence!$J$2:$J$2441,"&gt;0",Occurrence!$J$2:$J$2441,"&lt;="&amp;Occurrence!J1449)/($B$8+1),0)</f>
        <v/>
      </c>
      <c r="P1449" s="16">
        <f>IF(Occurrence!J1449&gt;0,_xlfn.PERCENTILE.INC(Data!$O$2:$O$2441,($B$4+O1449*($B$5-1))/($B$3-1)),0)</f>
        <v/>
      </c>
      <c r="Q1449" s="16">
        <f>IF(Occurrence!J1449&gt;0,_xlfn.PERCENTILE.INC(Occurrence!$I$2:$I$2441,($B$6+O1449*($B$7-1))/($B$3-1)),0)</f>
        <v/>
      </c>
      <c r="R1449" s="16">
        <f>IF(Occurrence!J1449&gt;0,Occurrence!J1449/Q1449,0)</f>
        <v/>
      </c>
      <c r="S1449" s="9">
        <f>IF(Occurrence!J1449&gt;0,P1449*R1449,0)</f>
        <v/>
      </c>
      <c r="T1449" s="24">
        <f>IF(Occurrence!K1449&gt;0,COUNTIFS(Occurrence!$K$2:$K$2441,"&gt;0",Occurrence!$K$2:$K$2441,"&lt;="&amp;Occurrence!K1449)/($B$9+1),0)</f>
        <v/>
      </c>
      <c r="U1449" s="16">
        <f>IF(Occurrence!K1449&gt;0,_xlfn.PERCENTILE.INC(Data!$O$2:$O$2441,($B$4+T1449*($B$5-1))/($B$3-1)),0)</f>
        <v/>
      </c>
      <c r="V1449" s="16">
        <f>IF(Occurrence!K1449&gt;0,_xlfn.PERCENTILE.INC(Occurrence!$I$2:$I$2441,($B$6+T1449*($B$7-1))/($B$3-1)),0)</f>
        <v/>
      </c>
      <c r="W1449" s="16">
        <f>IF(Occurrence!K1449&gt;0,Occurrence!K1449/V1449,0)</f>
        <v/>
      </c>
      <c r="X1449" s="9">
        <f>IF(Occurrence!K1449&gt;0,U1449*W1449,0)</f>
        <v/>
      </c>
      <c r="Y1449" s="24">
        <f>COUNTIF(Data!$X$2:$X$2441,"&lt;="&amp;Data!X1449)/($B$3+1)</f>
        <v/>
      </c>
      <c r="Z1449" s="16">
        <f>_xlfn.PERCENTILE.INC(Data!$U$2:$U$2441,Y1449)</f>
        <v/>
      </c>
      <c r="AA1449" s="16">
        <f>_xlfn.PERCENTILE.INC(Data!$V$2:$V$2441,Y1449)</f>
        <v/>
      </c>
      <c r="AB1449" s="16">
        <f>Data!X1449-AA1449</f>
        <v/>
      </c>
      <c r="AC1449" s="9">
        <f>Z1449+AB1449</f>
        <v/>
      </c>
      <c r="AD1449" s="24">
        <f>COUNTIF(Data!$Y$2:$Y$2441,"&lt;="&amp;Data!Y1449)/($B$3+1)</f>
        <v/>
      </c>
      <c r="AE1449" s="16">
        <f>_xlfn.PERCENTILE.INC(Data!$U$2:$U$2441,AD1449)</f>
        <v/>
      </c>
      <c r="AF1449" s="16">
        <f>_xlfn.PERCENTILE.INC(Data!$V$2:$V$2441,AD1449)</f>
        <v/>
      </c>
      <c r="AG1449" s="16">
        <f>Data!Y1449-AF1449</f>
        <v/>
      </c>
      <c r="AH1449" s="9">
        <f>AE1449+AG1449</f>
        <v/>
      </c>
    </row>
    <row r="1450">
      <c r="N1450" s="14">
        <f>Data!A1450</f>
        <v/>
      </c>
      <c r="O1450" s="24">
        <f>IF(Occurrence!J1450&gt;0,COUNTIFS(Occurrence!$J$2:$J$2441,"&gt;0",Occurrence!$J$2:$J$2441,"&lt;="&amp;Occurrence!J1450)/($B$8+1),0)</f>
        <v/>
      </c>
      <c r="P1450" s="16">
        <f>IF(Occurrence!J1450&gt;0,_xlfn.PERCENTILE.INC(Data!$O$2:$O$2441,($B$4+O1450*($B$5-1))/($B$3-1)),0)</f>
        <v/>
      </c>
      <c r="Q1450" s="16">
        <f>IF(Occurrence!J1450&gt;0,_xlfn.PERCENTILE.INC(Occurrence!$I$2:$I$2441,($B$6+O1450*($B$7-1))/($B$3-1)),0)</f>
        <v/>
      </c>
      <c r="R1450" s="16">
        <f>IF(Occurrence!J1450&gt;0,Occurrence!J1450/Q1450,0)</f>
        <v/>
      </c>
      <c r="S1450" s="9">
        <f>IF(Occurrence!J1450&gt;0,P1450*R1450,0)</f>
        <v/>
      </c>
      <c r="T1450" s="24">
        <f>IF(Occurrence!K1450&gt;0,COUNTIFS(Occurrence!$K$2:$K$2441,"&gt;0",Occurrence!$K$2:$K$2441,"&lt;="&amp;Occurrence!K1450)/($B$9+1),0)</f>
        <v/>
      </c>
      <c r="U1450" s="16">
        <f>IF(Occurrence!K1450&gt;0,_xlfn.PERCENTILE.INC(Data!$O$2:$O$2441,($B$4+T1450*($B$5-1))/($B$3-1)),0)</f>
        <v/>
      </c>
      <c r="V1450" s="16">
        <f>IF(Occurrence!K1450&gt;0,_xlfn.PERCENTILE.INC(Occurrence!$I$2:$I$2441,($B$6+T1450*($B$7-1))/($B$3-1)),0)</f>
        <v/>
      </c>
      <c r="W1450" s="16">
        <f>IF(Occurrence!K1450&gt;0,Occurrence!K1450/V1450,0)</f>
        <v/>
      </c>
      <c r="X1450" s="9">
        <f>IF(Occurrence!K1450&gt;0,U1450*W1450,0)</f>
        <v/>
      </c>
      <c r="Y1450" s="24">
        <f>COUNTIF(Data!$X$2:$X$2441,"&lt;="&amp;Data!X1450)/($B$3+1)</f>
        <v/>
      </c>
      <c r="Z1450" s="16">
        <f>_xlfn.PERCENTILE.INC(Data!$U$2:$U$2441,Y1450)</f>
        <v/>
      </c>
      <c r="AA1450" s="16">
        <f>_xlfn.PERCENTILE.INC(Data!$V$2:$V$2441,Y1450)</f>
        <v/>
      </c>
      <c r="AB1450" s="16">
        <f>Data!X1450-AA1450</f>
        <v/>
      </c>
      <c r="AC1450" s="9">
        <f>Z1450+AB1450</f>
        <v/>
      </c>
      <c r="AD1450" s="24">
        <f>COUNTIF(Data!$Y$2:$Y$2441,"&lt;="&amp;Data!Y1450)/($B$3+1)</f>
        <v/>
      </c>
      <c r="AE1450" s="16">
        <f>_xlfn.PERCENTILE.INC(Data!$U$2:$U$2441,AD1450)</f>
        <v/>
      </c>
      <c r="AF1450" s="16">
        <f>_xlfn.PERCENTILE.INC(Data!$V$2:$V$2441,AD1450)</f>
        <v/>
      </c>
      <c r="AG1450" s="16">
        <f>Data!Y1450-AF1450</f>
        <v/>
      </c>
      <c r="AH1450" s="9">
        <f>AE1450+AG1450</f>
        <v/>
      </c>
    </row>
    <row r="1451">
      <c r="N1451" s="14">
        <f>Data!A1451</f>
        <v/>
      </c>
      <c r="O1451" s="24">
        <f>IF(Occurrence!J1451&gt;0,COUNTIFS(Occurrence!$J$2:$J$2441,"&gt;0",Occurrence!$J$2:$J$2441,"&lt;="&amp;Occurrence!J1451)/($B$8+1),0)</f>
        <v/>
      </c>
      <c r="P1451" s="16">
        <f>IF(Occurrence!J1451&gt;0,_xlfn.PERCENTILE.INC(Data!$O$2:$O$2441,($B$4+O1451*($B$5-1))/($B$3-1)),0)</f>
        <v/>
      </c>
      <c r="Q1451" s="16">
        <f>IF(Occurrence!J1451&gt;0,_xlfn.PERCENTILE.INC(Occurrence!$I$2:$I$2441,($B$6+O1451*($B$7-1))/($B$3-1)),0)</f>
        <v/>
      </c>
      <c r="R1451" s="16">
        <f>IF(Occurrence!J1451&gt;0,Occurrence!J1451/Q1451,0)</f>
        <v/>
      </c>
      <c r="S1451" s="9">
        <f>IF(Occurrence!J1451&gt;0,P1451*R1451,0)</f>
        <v/>
      </c>
      <c r="T1451" s="24">
        <f>IF(Occurrence!K1451&gt;0,COUNTIFS(Occurrence!$K$2:$K$2441,"&gt;0",Occurrence!$K$2:$K$2441,"&lt;="&amp;Occurrence!K1451)/($B$9+1),0)</f>
        <v/>
      </c>
      <c r="U1451" s="16">
        <f>IF(Occurrence!K1451&gt;0,_xlfn.PERCENTILE.INC(Data!$O$2:$O$2441,($B$4+T1451*($B$5-1))/($B$3-1)),0)</f>
        <v/>
      </c>
      <c r="V1451" s="16">
        <f>IF(Occurrence!K1451&gt;0,_xlfn.PERCENTILE.INC(Occurrence!$I$2:$I$2441,($B$6+T1451*($B$7-1))/($B$3-1)),0)</f>
        <v/>
      </c>
      <c r="W1451" s="16">
        <f>IF(Occurrence!K1451&gt;0,Occurrence!K1451/V1451,0)</f>
        <v/>
      </c>
      <c r="X1451" s="9">
        <f>IF(Occurrence!K1451&gt;0,U1451*W1451,0)</f>
        <v/>
      </c>
      <c r="Y1451" s="24">
        <f>COUNTIF(Data!$X$2:$X$2441,"&lt;="&amp;Data!X1451)/($B$3+1)</f>
        <v/>
      </c>
      <c r="Z1451" s="16">
        <f>_xlfn.PERCENTILE.INC(Data!$U$2:$U$2441,Y1451)</f>
        <v/>
      </c>
      <c r="AA1451" s="16">
        <f>_xlfn.PERCENTILE.INC(Data!$V$2:$V$2441,Y1451)</f>
        <v/>
      </c>
      <c r="AB1451" s="16">
        <f>Data!X1451-AA1451</f>
        <v/>
      </c>
      <c r="AC1451" s="9">
        <f>Z1451+AB1451</f>
        <v/>
      </c>
      <c r="AD1451" s="24">
        <f>COUNTIF(Data!$Y$2:$Y$2441,"&lt;="&amp;Data!Y1451)/($B$3+1)</f>
        <v/>
      </c>
      <c r="AE1451" s="16">
        <f>_xlfn.PERCENTILE.INC(Data!$U$2:$U$2441,AD1451)</f>
        <v/>
      </c>
      <c r="AF1451" s="16">
        <f>_xlfn.PERCENTILE.INC(Data!$V$2:$V$2441,AD1451)</f>
        <v/>
      </c>
      <c r="AG1451" s="16">
        <f>Data!Y1451-AF1451</f>
        <v/>
      </c>
      <c r="AH1451" s="9">
        <f>AE1451+AG1451</f>
        <v/>
      </c>
    </row>
    <row r="1452">
      <c r="N1452" s="14">
        <f>Data!A1452</f>
        <v/>
      </c>
      <c r="O1452" s="24">
        <f>IF(Occurrence!J1452&gt;0,COUNTIFS(Occurrence!$J$2:$J$2441,"&gt;0",Occurrence!$J$2:$J$2441,"&lt;="&amp;Occurrence!J1452)/($B$8+1),0)</f>
        <v/>
      </c>
      <c r="P1452" s="16">
        <f>IF(Occurrence!J1452&gt;0,_xlfn.PERCENTILE.INC(Data!$O$2:$O$2441,($B$4+O1452*($B$5-1))/($B$3-1)),0)</f>
        <v/>
      </c>
      <c r="Q1452" s="16">
        <f>IF(Occurrence!J1452&gt;0,_xlfn.PERCENTILE.INC(Occurrence!$I$2:$I$2441,($B$6+O1452*($B$7-1))/($B$3-1)),0)</f>
        <v/>
      </c>
      <c r="R1452" s="16">
        <f>IF(Occurrence!J1452&gt;0,Occurrence!J1452/Q1452,0)</f>
        <v/>
      </c>
      <c r="S1452" s="9">
        <f>IF(Occurrence!J1452&gt;0,P1452*R1452,0)</f>
        <v/>
      </c>
      <c r="T1452" s="24">
        <f>IF(Occurrence!K1452&gt;0,COUNTIFS(Occurrence!$K$2:$K$2441,"&gt;0",Occurrence!$K$2:$K$2441,"&lt;="&amp;Occurrence!K1452)/($B$9+1),0)</f>
        <v/>
      </c>
      <c r="U1452" s="16">
        <f>IF(Occurrence!K1452&gt;0,_xlfn.PERCENTILE.INC(Data!$O$2:$O$2441,($B$4+T1452*($B$5-1))/($B$3-1)),0)</f>
        <v/>
      </c>
      <c r="V1452" s="16">
        <f>IF(Occurrence!K1452&gt;0,_xlfn.PERCENTILE.INC(Occurrence!$I$2:$I$2441,($B$6+T1452*($B$7-1))/($B$3-1)),0)</f>
        <v/>
      </c>
      <c r="W1452" s="16">
        <f>IF(Occurrence!K1452&gt;0,Occurrence!K1452/V1452,0)</f>
        <v/>
      </c>
      <c r="X1452" s="9">
        <f>IF(Occurrence!K1452&gt;0,U1452*W1452,0)</f>
        <v/>
      </c>
      <c r="Y1452" s="24">
        <f>COUNTIF(Data!$X$2:$X$2441,"&lt;="&amp;Data!X1452)/($B$3+1)</f>
        <v/>
      </c>
      <c r="Z1452" s="16">
        <f>_xlfn.PERCENTILE.INC(Data!$U$2:$U$2441,Y1452)</f>
        <v/>
      </c>
      <c r="AA1452" s="16">
        <f>_xlfn.PERCENTILE.INC(Data!$V$2:$V$2441,Y1452)</f>
        <v/>
      </c>
      <c r="AB1452" s="16">
        <f>Data!X1452-AA1452</f>
        <v/>
      </c>
      <c r="AC1452" s="9">
        <f>Z1452+AB1452</f>
        <v/>
      </c>
      <c r="AD1452" s="24">
        <f>COUNTIF(Data!$Y$2:$Y$2441,"&lt;="&amp;Data!Y1452)/($B$3+1)</f>
        <v/>
      </c>
      <c r="AE1452" s="16">
        <f>_xlfn.PERCENTILE.INC(Data!$U$2:$U$2441,AD1452)</f>
        <v/>
      </c>
      <c r="AF1452" s="16">
        <f>_xlfn.PERCENTILE.INC(Data!$V$2:$V$2441,AD1452)</f>
        <v/>
      </c>
      <c r="AG1452" s="16">
        <f>Data!Y1452-AF1452</f>
        <v/>
      </c>
      <c r="AH1452" s="9">
        <f>AE1452+AG1452</f>
        <v/>
      </c>
    </row>
    <row r="1453">
      <c r="N1453" s="14">
        <f>Data!A1453</f>
        <v/>
      </c>
      <c r="O1453" s="24">
        <f>IF(Occurrence!J1453&gt;0,COUNTIFS(Occurrence!$J$2:$J$2441,"&gt;0",Occurrence!$J$2:$J$2441,"&lt;="&amp;Occurrence!J1453)/($B$8+1),0)</f>
        <v/>
      </c>
      <c r="P1453" s="16">
        <f>IF(Occurrence!J1453&gt;0,_xlfn.PERCENTILE.INC(Data!$O$2:$O$2441,($B$4+O1453*($B$5-1))/($B$3-1)),0)</f>
        <v/>
      </c>
      <c r="Q1453" s="16">
        <f>IF(Occurrence!J1453&gt;0,_xlfn.PERCENTILE.INC(Occurrence!$I$2:$I$2441,($B$6+O1453*($B$7-1))/($B$3-1)),0)</f>
        <v/>
      </c>
      <c r="R1453" s="16">
        <f>IF(Occurrence!J1453&gt;0,Occurrence!J1453/Q1453,0)</f>
        <v/>
      </c>
      <c r="S1453" s="9">
        <f>IF(Occurrence!J1453&gt;0,P1453*R1453,0)</f>
        <v/>
      </c>
      <c r="T1453" s="24">
        <f>IF(Occurrence!K1453&gt;0,COUNTIFS(Occurrence!$K$2:$K$2441,"&gt;0",Occurrence!$K$2:$K$2441,"&lt;="&amp;Occurrence!K1453)/($B$9+1),0)</f>
        <v/>
      </c>
      <c r="U1453" s="16">
        <f>IF(Occurrence!K1453&gt;0,_xlfn.PERCENTILE.INC(Data!$O$2:$O$2441,($B$4+T1453*($B$5-1))/($B$3-1)),0)</f>
        <v/>
      </c>
      <c r="V1453" s="16">
        <f>IF(Occurrence!K1453&gt;0,_xlfn.PERCENTILE.INC(Occurrence!$I$2:$I$2441,($B$6+T1453*($B$7-1))/($B$3-1)),0)</f>
        <v/>
      </c>
      <c r="W1453" s="16">
        <f>IF(Occurrence!K1453&gt;0,Occurrence!K1453/V1453,0)</f>
        <v/>
      </c>
      <c r="X1453" s="9">
        <f>IF(Occurrence!K1453&gt;0,U1453*W1453,0)</f>
        <v/>
      </c>
      <c r="Y1453" s="24">
        <f>COUNTIF(Data!$X$2:$X$2441,"&lt;="&amp;Data!X1453)/($B$3+1)</f>
        <v/>
      </c>
      <c r="Z1453" s="16">
        <f>_xlfn.PERCENTILE.INC(Data!$U$2:$U$2441,Y1453)</f>
        <v/>
      </c>
      <c r="AA1453" s="16">
        <f>_xlfn.PERCENTILE.INC(Data!$V$2:$V$2441,Y1453)</f>
        <v/>
      </c>
      <c r="AB1453" s="16">
        <f>Data!X1453-AA1453</f>
        <v/>
      </c>
      <c r="AC1453" s="9">
        <f>Z1453+AB1453</f>
        <v/>
      </c>
      <c r="AD1453" s="24">
        <f>COUNTIF(Data!$Y$2:$Y$2441,"&lt;="&amp;Data!Y1453)/($B$3+1)</f>
        <v/>
      </c>
      <c r="AE1453" s="16">
        <f>_xlfn.PERCENTILE.INC(Data!$U$2:$U$2441,AD1453)</f>
        <v/>
      </c>
      <c r="AF1453" s="16">
        <f>_xlfn.PERCENTILE.INC(Data!$V$2:$V$2441,AD1453)</f>
        <v/>
      </c>
      <c r="AG1453" s="16">
        <f>Data!Y1453-AF1453</f>
        <v/>
      </c>
      <c r="AH1453" s="9">
        <f>AE1453+AG1453</f>
        <v/>
      </c>
    </row>
    <row r="1454">
      <c r="N1454" s="14">
        <f>Data!A1454</f>
        <v/>
      </c>
      <c r="O1454" s="24">
        <f>IF(Occurrence!J1454&gt;0,COUNTIFS(Occurrence!$J$2:$J$2441,"&gt;0",Occurrence!$J$2:$J$2441,"&lt;="&amp;Occurrence!J1454)/($B$8+1),0)</f>
        <v/>
      </c>
      <c r="P1454" s="16">
        <f>IF(Occurrence!J1454&gt;0,_xlfn.PERCENTILE.INC(Data!$O$2:$O$2441,($B$4+O1454*($B$5-1))/($B$3-1)),0)</f>
        <v/>
      </c>
      <c r="Q1454" s="16">
        <f>IF(Occurrence!J1454&gt;0,_xlfn.PERCENTILE.INC(Occurrence!$I$2:$I$2441,($B$6+O1454*($B$7-1))/($B$3-1)),0)</f>
        <v/>
      </c>
      <c r="R1454" s="16">
        <f>IF(Occurrence!J1454&gt;0,Occurrence!J1454/Q1454,0)</f>
        <v/>
      </c>
      <c r="S1454" s="9">
        <f>IF(Occurrence!J1454&gt;0,P1454*R1454,0)</f>
        <v/>
      </c>
      <c r="T1454" s="24">
        <f>IF(Occurrence!K1454&gt;0,COUNTIFS(Occurrence!$K$2:$K$2441,"&gt;0",Occurrence!$K$2:$K$2441,"&lt;="&amp;Occurrence!K1454)/($B$9+1),0)</f>
        <v/>
      </c>
      <c r="U1454" s="16">
        <f>IF(Occurrence!K1454&gt;0,_xlfn.PERCENTILE.INC(Data!$O$2:$O$2441,($B$4+T1454*($B$5-1))/($B$3-1)),0)</f>
        <v/>
      </c>
      <c r="V1454" s="16">
        <f>IF(Occurrence!K1454&gt;0,_xlfn.PERCENTILE.INC(Occurrence!$I$2:$I$2441,($B$6+T1454*($B$7-1))/($B$3-1)),0)</f>
        <v/>
      </c>
      <c r="W1454" s="16">
        <f>IF(Occurrence!K1454&gt;0,Occurrence!K1454/V1454,0)</f>
        <v/>
      </c>
      <c r="X1454" s="9">
        <f>IF(Occurrence!K1454&gt;0,U1454*W1454,0)</f>
        <v/>
      </c>
      <c r="Y1454" s="24">
        <f>COUNTIF(Data!$X$2:$X$2441,"&lt;="&amp;Data!X1454)/($B$3+1)</f>
        <v/>
      </c>
      <c r="Z1454" s="16">
        <f>_xlfn.PERCENTILE.INC(Data!$U$2:$U$2441,Y1454)</f>
        <v/>
      </c>
      <c r="AA1454" s="16">
        <f>_xlfn.PERCENTILE.INC(Data!$V$2:$V$2441,Y1454)</f>
        <v/>
      </c>
      <c r="AB1454" s="16">
        <f>Data!X1454-AA1454</f>
        <v/>
      </c>
      <c r="AC1454" s="9">
        <f>Z1454+AB1454</f>
        <v/>
      </c>
      <c r="AD1454" s="24">
        <f>COUNTIF(Data!$Y$2:$Y$2441,"&lt;="&amp;Data!Y1454)/($B$3+1)</f>
        <v/>
      </c>
      <c r="AE1454" s="16">
        <f>_xlfn.PERCENTILE.INC(Data!$U$2:$U$2441,AD1454)</f>
        <v/>
      </c>
      <c r="AF1454" s="16">
        <f>_xlfn.PERCENTILE.INC(Data!$V$2:$V$2441,AD1454)</f>
        <v/>
      </c>
      <c r="AG1454" s="16">
        <f>Data!Y1454-AF1454</f>
        <v/>
      </c>
      <c r="AH1454" s="9">
        <f>AE1454+AG1454</f>
        <v/>
      </c>
    </row>
    <row r="1455">
      <c r="N1455" s="14">
        <f>Data!A1455</f>
        <v/>
      </c>
      <c r="O1455" s="24">
        <f>IF(Occurrence!J1455&gt;0,COUNTIFS(Occurrence!$J$2:$J$2441,"&gt;0",Occurrence!$J$2:$J$2441,"&lt;="&amp;Occurrence!J1455)/($B$8+1),0)</f>
        <v/>
      </c>
      <c r="P1455" s="16">
        <f>IF(Occurrence!J1455&gt;0,_xlfn.PERCENTILE.INC(Data!$O$2:$O$2441,($B$4+O1455*($B$5-1))/($B$3-1)),0)</f>
        <v/>
      </c>
      <c r="Q1455" s="16">
        <f>IF(Occurrence!J1455&gt;0,_xlfn.PERCENTILE.INC(Occurrence!$I$2:$I$2441,($B$6+O1455*($B$7-1))/($B$3-1)),0)</f>
        <v/>
      </c>
      <c r="R1455" s="16">
        <f>IF(Occurrence!J1455&gt;0,Occurrence!J1455/Q1455,0)</f>
        <v/>
      </c>
      <c r="S1455" s="9">
        <f>IF(Occurrence!J1455&gt;0,P1455*R1455,0)</f>
        <v/>
      </c>
      <c r="T1455" s="24">
        <f>IF(Occurrence!K1455&gt;0,COUNTIFS(Occurrence!$K$2:$K$2441,"&gt;0",Occurrence!$K$2:$K$2441,"&lt;="&amp;Occurrence!K1455)/($B$9+1),0)</f>
        <v/>
      </c>
      <c r="U1455" s="16">
        <f>IF(Occurrence!K1455&gt;0,_xlfn.PERCENTILE.INC(Data!$O$2:$O$2441,($B$4+T1455*($B$5-1))/($B$3-1)),0)</f>
        <v/>
      </c>
      <c r="V1455" s="16">
        <f>IF(Occurrence!K1455&gt;0,_xlfn.PERCENTILE.INC(Occurrence!$I$2:$I$2441,($B$6+T1455*($B$7-1))/($B$3-1)),0)</f>
        <v/>
      </c>
      <c r="W1455" s="16">
        <f>IF(Occurrence!K1455&gt;0,Occurrence!K1455/V1455,0)</f>
        <v/>
      </c>
      <c r="X1455" s="9">
        <f>IF(Occurrence!K1455&gt;0,U1455*W1455,0)</f>
        <v/>
      </c>
      <c r="Y1455" s="24">
        <f>COUNTIF(Data!$X$2:$X$2441,"&lt;="&amp;Data!X1455)/($B$3+1)</f>
        <v/>
      </c>
      <c r="Z1455" s="16">
        <f>_xlfn.PERCENTILE.INC(Data!$U$2:$U$2441,Y1455)</f>
        <v/>
      </c>
      <c r="AA1455" s="16">
        <f>_xlfn.PERCENTILE.INC(Data!$V$2:$V$2441,Y1455)</f>
        <v/>
      </c>
      <c r="AB1455" s="16">
        <f>Data!X1455-AA1455</f>
        <v/>
      </c>
      <c r="AC1455" s="9">
        <f>Z1455+AB1455</f>
        <v/>
      </c>
      <c r="AD1455" s="24">
        <f>COUNTIF(Data!$Y$2:$Y$2441,"&lt;="&amp;Data!Y1455)/($B$3+1)</f>
        <v/>
      </c>
      <c r="AE1455" s="16">
        <f>_xlfn.PERCENTILE.INC(Data!$U$2:$U$2441,AD1455)</f>
        <v/>
      </c>
      <c r="AF1455" s="16">
        <f>_xlfn.PERCENTILE.INC(Data!$V$2:$V$2441,AD1455)</f>
        <v/>
      </c>
      <c r="AG1455" s="16">
        <f>Data!Y1455-AF1455</f>
        <v/>
      </c>
      <c r="AH1455" s="9">
        <f>AE1455+AG1455</f>
        <v/>
      </c>
    </row>
    <row r="1456">
      <c r="N1456" s="14">
        <f>Data!A1456</f>
        <v/>
      </c>
      <c r="O1456" s="24">
        <f>IF(Occurrence!J1456&gt;0,COUNTIFS(Occurrence!$J$2:$J$2441,"&gt;0",Occurrence!$J$2:$J$2441,"&lt;="&amp;Occurrence!J1456)/($B$8+1),0)</f>
        <v/>
      </c>
      <c r="P1456" s="16">
        <f>IF(Occurrence!J1456&gt;0,_xlfn.PERCENTILE.INC(Data!$O$2:$O$2441,($B$4+O1456*($B$5-1))/($B$3-1)),0)</f>
        <v/>
      </c>
      <c r="Q1456" s="16">
        <f>IF(Occurrence!J1456&gt;0,_xlfn.PERCENTILE.INC(Occurrence!$I$2:$I$2441,($B$6+O1456*($B$7-1))/($B$3-1)),0)</f>
        <v/>
      </c>
      <c r="R1456" s="16">
        <f>IF(Occurrence!J1456&gt;0,Occurrence!J1456/Q1456,0)</f>
        <v/>
      </c>
      <c r="S1456" s="9">
        <f>IF(Occurrence!J1456&gt;0,P1456*R1456,0)</f>
        <v/>
      </c>
      <c r="T1456" s="24">
        <f>IF(Occurrence!K1456&gt;0,COUNTIFS(Occurrence!$K$2:$K$2441,"&gt;0",Occurrence!$K$2:$K$2441,"&lt;="&amp;Occurrence!K1456)/($B$9+1),0)</f>
        <v/>
      </c>
      <c r="U1456" s="16">
        <f>IF(Occurrence!K1456&gt;0,_xlfn.PERCENTILE.INC(Data!$O$2:$O$2441,($B$4+T1456*($B$5-1))/($B$3-1)),0)</f>
        <v/>
      </c>
      <c r="V1456" s="16">
        <f>IF(Occurrence!K1456&gt;0,_xlfn.PERCENTILE.INC(Occurrence!$I$2:$I$2441,($B$6+T1456*($B$7-1))/($B$3-1)),0)</f>
        <v/>
      </c>
      <c r="W1456" s="16">
        <f>IF(Occurrence!K1456&gt;0,Occurrence!K1456/V1456,0)</f>
        <v/>
      </c>
      <c r="X1456" s="9">
        <f>IF(Occurrence!K1456&gt;0,U1456*W1456,0)</f>
        <v/>
      </c>
      <c r="Y1456" s="24">
        <f>COUNTIF(Data!$X$2:$X$2441,"&lt;="&amp;Data!X1456)/($B$3+1)</f>
        <v/>
      </c>
      <c r="Z1456" s="16">
        <f>_xlfn.PERCENTILE.INC(Data!$U$2:$U$2441,Y1456)</f>
        <v/>
      </c>
      <c r="AA1456" s="16">
        <f>_xlfn.PERCENTILE.INC(Data!$V$2:$V$2441,Y1456)</f>
        <v/>
      </c>
      <c r="AB1456" s="16">
        <f>Data!X1456-AA1456</f>
        <v/>
      </c>
      <c r="AC1456" s="9">
        <f>Z1456+AB1456</f>
        <v/>
      </c>
      <c r="AD1456" s="24">
        <f>COUNTIF(Data!$Y$2:$Y$2441,"&lt;="&amp;Data!Y1456)/($B$3+1)</f>
        <v/>
      </c>
      <c r="AE1456" s="16">
        <f>_xlfn.PERCENTILE.INC(Data!$U$2:$U$2441,AD1456)</f>
        <v/>
      </c>
      <c r="AF1456" s="16">
        <f>_xlfn.PERCENTILE.INC(Data!$V$2:$V$2441,AD1456)</f>
        <v/>
      </c>
      <c r="AG1456" s="16">
        <f>Data!Y1456-AF1456</f>
        <v/>
      </c>
      <c r="AH1456" s="9">
        <f>AE1456+AG1456</f>
        <v/>
      </c>
    </row>
    <row r="1457">
      <c r="N1457" s="14">
        <f>Data!A1457</f>
        <v/>
      </c>
      <c r="O1457" s="24">
        <f>IF(Occurrence!J1457&gt;0,COUNTIFS(Occurrence!$J$2:$J$2441,"&gt;0",Occurrence!$J$2:$J$2441,"&lt;="&amp;Occurrence!J1457)/($B$8+1),0)</f>
        <v/>
      </c>
      <c r="P1457" s="16">
        <f>IF(Occurrence!J1457&gt;0,_xlfn.PERCENTILE.INC(Data!$O$2:$O$2441,($B$4+O1457*($B$5-1))/($B$3-1)),0)</f>
        <v/>
      </c>
      <c r="Q1457" s="16">
        <f>IF(Occurrence!J1457&gt;0,_xlfn.PERCENTILE.INC(Occurrence!$I$2:$I$2441,($B$6+O1457*($B$7-1))/($B$3-1)),0)</f>
        <v/>
      </c>
      <c r="R1457" s="16">
        <f>IF(Occurrence!J1457&gt;0,Occurrence!J1457/Q1457,0)</f>
        <v/>
      </c>
      <c r="S1457" s="9">
        <f>IF(Occurrence!J1457&gt;0,P1457*R1457,0)</f>
        <v/>
      </c>
      <c r="T1457" s="24">
        <f>IF(Occurrence!K1457&gt;0,COUNTIFS(Occurrence!$K$2:$K$2441,"&gt;0",Occurrence!$K$2:$K$2441,"&lt;="&amp;Occurrence!K1457)/($B$9+1),0)</f>
        <v/>
      </c>
      <c r="U1457" s="16">
        <f>IF(Occurrence!K1457&gt;0,_xlfn.PERCENTILE.INC(Data!$O$2:$O$2441,($B$4+T1457*($B$5-1))/($B$3-1)),0)</f>
        <v/>
      </c>
      <c r="V1457" s="16">
        <f>IF(Occurrence!K1457&gt;0,_xlfn.PERCENTILE.INC(Occurrence!$I$2:$I$2441,($B$6+T1457*($B$7-1))/($B$3-1)),0)</f>
        <v/>
      </c>
      <c r="W1457" s="16">
        <f>IF(Occurrence!K1457&gt;0,Occurrence!K1457/V1457,0)</f>
        <v/>
      </c>
      <c r="X1457" s="9">
        <f>IF(Occurrence!K1457&gt;0,U1457*W1457,0)</f>
        <v/>
      </c>
      <c r="Y1457" s="24">
        <f>COUNTIF(Data!$X$2:$X$2441,"&lt;="&amp;Data!X1457)/($B$3+1)</f>
        <v/>
      </c>
      <c r="Z1457" s="16">
        <f>_xlfn.PERCENTILE.INC(Data!$U$2:$U$2441,Y1457)</f>
        <v/>
      </c>
      <c r="AA1457" s="16">
        <f>_xlfn.PERCENTILE.INC(Data!$V$2:$V$2441,Y1457)</f>
        <v/>
      </c>
      <c r="AB1457" s="16">
        <f>Data!X1457-AA1457</f>
        <v/>
      </c>
      <c r="AC1457" s="9">
        <f>Z1457+AB1457</f>
        <v/>
      </c>
      <c r="AD1457" s="24">
        <f>COUNTIF(Data!$Y$2:$Y$2441,"&lt;="&amp;Data!Y1457)/($B$3+1)</f>
        <v/>
      </c>
      <c r="AE1457" s="16">
        <f>_xlfn.PERCENTILE.INC(Data!$U$2:$U$2441,AD1457)</f>
        <v/>
      </c>
      <c r="AF1457" s="16">
        <f>_xlfn.PERCENTILE.INC(Data!$V$2:$V$2441,AD1457)</f>
        <v/>
      </c>
      <c r="AG1457" s="16">
        <f>Data!Y1457-AF1457</f>
        <v/>
      </c>
      <c r="AH1457" s="9">
        <f>AE1457+AG1457</f>
        <v/>
      </c>
    </row>
    <row r="1458">
      <c r="N1458" s="14">
        <f>Data!A1458</f>
        <v/>
      </c>
      <c r="O1458" s="24">
        <f>IF(Occurrence!J1458&gt;0,COUNTIFS(Occurrence!$J$2:$J$2441,"&gt;0",Occurrence!$J$2:$J$2441,"&lt;="&amp;Occurrence!J1458)/($B$8+1),0)</f>
        <v/>
      </c>
      <c r="P1458" s="16">
        <f>IF(Occurrence!J1458&gt;0,_xlfn.PERCENTILE.INC(Data!$O$2:$O$2441,($B$4+O1458*($B$5-1))/($B$3-1)),0)</f>
        <v/>
      </c>
      <c r="Q1458" s="16">
        <f>IF(Occurrence!J1458&gt;0,_xlfn.PERCENTILE.INC(Occurrence!$I$2:$I$2441,($B$6+O1458*($B$7-1))/($B$3-1)),0)</f>
        <v/>
      </c>
      <c r="R1458" s="16">
        <f>IF(Occurrence!J1458&gt;0,Occurrence!J1458/Q1458,0)</f>
        <v/>
      </c>
      <c r="S1458" s="9">
        <f>IF(Occurrence!J1458&gt;0,P1458*R1458,0)</f>
        <v/>
      </c>
      <c r="T1458" s="24">
        <f>IF(Occurrence!K1458&gt;0,COUNTIFS(Occurrence!$K$2:$K$2441,"&gt;0",Occurrence!$K$2:$K$2441,"&lt;="&amp;Occurrence!K1458)/($B$9+1),0)</f>
        <v/>
      </c>
      <c r="U1458" s="16">
        <f>IF(Occurrence!K1458&gt;0,_xlfn.PERCENTILE.INC(Data!$O$2:$O$2441,($B$4+T1458*($B$5-1))/($B$3-1)),0)</f>
        <v/>
      </c>
      <c r="V1458" s="16">
        <f>IF(Occurrence!K1458&gt;0,_xlfn.PERCENTILE.INC(Occurrence!$I$2:$I$2441,($B$6+T1458*($B$7-1))/($B$3-1)),0)</f>
        <v/>
      </c>
      <c r="W1458" s="16">
        <f>IF(Occurrence!K1458&gt;0,Occurrence!K1458/V1458,0)</f>
        <v/>
      </c>
      <c r="X1458" s="9">
        <f>IF(Occurrence!K1458&gt;0,U1458*W1458,0)</f>
        <v/>
      </c>
      <c r="Y1458" s="24">
        <f>COUNTIF(Data!$X$2:$X$2441,"&lt;="&amp;Data!X1458)/($B$3+1)</f>
        <v/>
      </c>
      <c r="Z1458" s="16">
        <f>_xlfn.PERCENTILE.INC(Data!$U$2:$U$2441,Y1458)</f>
        <v/>
      </c>
      <c r="AA1458" s="16">
        <f>_xlfn.PERCENTILE.INC(Data!$V$2:$V$2441,Y1458)</f>
        <v/>
      </c>
      <c r="AB1458" s="16">
        <f>Data!X1458-AA1458</f>
        <v/>
      </c>
      <c r="AC1458" s="9">
        <f>Z1458+AB1458</f>
        <v/>
      </c>
      <c r="AD1458" s="24">
        <f>COUNTIF(Data!$Y$2:$Y$2441,"&lt;="&amp;Data!Y1458)/($B$3+1)</f>
        <v/>
      </c>
      <c r="AE1458" s="16">
        <f>_xlfn.PERCENTILE.INC(Data!$U$2:$U$2441,AD1458)</f>
        <v/>
      </c>
      <c r="AF1458" s="16">
        <f>_xlfn.PERCENTILE.INC(Data!$V$2:$V$2441,AD1458)</f>
        <v/>
      </c>
      <c r="AG1458" s="16">
        <f>Data!Y1458-AF1458</f>
        <v/>
      </c>
      <c r="AH1458" s="9">
        <f>AE1458+AG1458</f>
        <v/>
      </c>
    </row>
    <row r="1459">
      <c r="N1459" s="14">
        <f>Data!A1459</f>
        <v/>
      </c>
      <c r="O1459" s="24">
        <f>IF(Occurrence!J1459&gt;0,COUNTIFS(Occurrence!$J$2:$J$2441,"&gt;0",Occurrence!$J$2:$J$2441,"&lt;="&amp;Occurrence!J1459)/($B$8+1),0)</f>
        <v/>
      </c>
      <c r="P1459" s="16">
        <f>IF(Occurrence!J1459&gt;0,_xlfn.PERCENTILE.INC(Data!$O$2:$O$2441,($B$4+O1459*($B$5-1))/($B$3-1)),0)</f>
        <v/>
      </c>
      <c r="Q1459" s="16">
        <f>IF(Occurrence!J1459&gt;0,_xlfn.PERCENTILE.INC(Occurrence!$I$2:$I$2441,($B$6+O1459*($B$7-1))/($B$3-1)),0)</f>
        <v/>
      </c>
      <c r="R1459" s="16">
        <f>IF(Occurrence!J1459&gt;0,Occurrence!J1459/Q1459,0)</f>
        <v/>
      </c>
      <c r="S1459" s="9">
        <f>IF(Occurrence!J1459&gt;0,P1459*R1459,0)</f>
        <v/>
      </c>
      <c r="T1459" s="24">
        <f>IF(Occurrence!K1459&gt;0,COUNTIFS(Occurrence!$K$2:$K$2441,"&gt;0",Occurrence!$K$2:$K$2441,"&lt;="&amp;Occurrence!K1459)/($B$9+1),0)</f>
        <v/>
      </c>
      <c r="U1459" s="16">
        <f>IF(Occurrence!K1459&gt;0,_xlfn.PERCENTILE.INC(Data!$O$2:$O$2441,($B$4+T1459*($B$5-1))/($B$3-1)),0)</f>
        <v/>
      </c>
      <c r="V1459" s="16">
        <f>IF(Occurrence!K1459&gt;0,_xlfn.PERCENTILE.INC(Occurrence!$I$2:$I$2441,($B$6+T1459*($B$7-1))/($B$3-1)),0)</f>
        <v/>
      </c>
      <c r="W1459" s="16">
        <f>IF(Occurrence!K1459&gt;0,Occurrence!K1459/V1459,0)</f>
        <v/>
      </c>
      <c r="X1459" s="9">
        <f>IF(Occurrence!K1459&gt;0,U1459*W1459,0)</f>
        <v/>
      </c>
      <c r="Y1459" s="24">
        <f>COUNTIF(Data!$X$2:$X$2441,"&lt;="&amp;Data!X1459)/($B$3+1)</f>
        <v/>
      </c>
      <c r="Z1459" s="16">
        <f>_xlfn.PERCENTILE.INC(Data!$U$2:$U$2441,Y1459)</f>
        <v/>
      </c>
      <c r="AA1459" s="16">
        <f>_xlfn.PERCENTILE.INC(Data!$V$2:$V$2441,Y1459)</f>
        <v/>
      </c>
      <c r="AB1459" s="16">
        <f>Data!X1459-AA1459</f>
        <v/>
      </c>
      <c r="AC1459" s="9">
        <f>Z1459+AB1459</f>
        <v/>
      </c>
      <c r="AD1459" s="24">
        <f>COUNTIF(Data!$Y$2:$Y$2441,"&lt;="&amp;Data!Y1459)/($B$3+1)</f>
        <v/>
      </c>
      <c r="AE1459" s="16">
        <f>_xlfn.PERCENTILE.INC(Data!$U$2:$U$2441,AD1459)</f>
        <v/>
      </c>
      <c r="AF1459" s="16">
        <f>_xlfn.PERCENTILE.INC(Data!$V$2:$V$2441,AD1459)</f>
        <v/>
      </c>
      <c r="AG1459" s="16">
        <f>Data!Y1459-AF1459</f>
        <v/>
      </c>
      <c r="AH1459" s="9">
        <f>AE1459+AG1459</f>
        <v/>
      </c>
    </row>
    <row r="1460">
      <c r="N1460" s="14">
        <f>Data!A1460</f>
        <v/>
      </c>
      <c r="O1460" s="24">
        <f>IF(Occurrence!J1460&gt;0,COUNTIFS(Occurrence!$J$2:$J$2441,"&gt;0",Occurrence!$J$2:$J$2441,"&lt;="&amp;Occurrence!J1460)/($B$8+1),0)</f>
        <v/>
      </c>
      <c r="P1460" s="16">
        <f>IF(Occurrence!J1460&gt;0,_xlfn.PERCENTILE.INC(Data!$O$2:$O$2441,($B$4+O1460*($B$5-1))/($B$3-1)),0)</f>
        <v/>
      </c>
      <c r="Q1460" s="16">
        <f>IF(Occurrence!J1460&gt;0,_xlfn.PERCENTILE.INC(Occurrence!$I$2:$I$2441,($B$6+O1460*($B$7-1))/($B$3-1)),0)</f>
        <v/>
      </c>
      <c r="R1460" s="16">
        <f>IF(Occurrence!J1460&gt;0,Occurrence!J1460/Q1460,0)</f>
        <v/>
      </c>
      <c r="S1460" s="9">
        <f>IF(Occurrence!J1460&gt;0,P1460*R1460,0)</f>
        <v/>
      </c>
      <c r="T1460" s="24">
        <f>IF(Occurrence!K1460&gt;0,COUNTIFS(Occurrence!$K$2:$K$2441,"&gt;0",Occurrence!$K$2:$K$2441,"&lt;="&amp;Occurrence!K1460)/($B$9+1),0)</f>
        <v/>
      </c>
      <c r="U1460" s="16">
        <f>IF(Occurrence!K1460&gt;0,_xlfn.PERCENTILE.INC(Data!$O$2:$O$2441,($B$4+T1460*($B$5-1))/($B$3-1)),0)</f>
        <v/>
      </c>
      <c r="V1460" s="16">
        <f>IF(Occurrence!K1460&gt;0,_xlfn.PERCENTILE.INC(Occurrence!$I$2:$I$2441,($B$6+T1460*($B$7-1))/($B$3-1)),0)</f>
        <v/>
      </c>
      <c r="W1460" s="16">
        <f>IF(Occurrence!K1460&gt;0,Occurrence!K1460/V1460,0)</f>
        <v/>
      </c>
      <c r="X1460" s="9">
        <f>IF(Occurrence!K1460&gt;0,U1460*W1460,0)</f>
        <v/>
      </c>
      <c r="Y1460" s="24">
        <f>COUNTIF(Data!$X$2:$X$2441,"&lt;="&amp;Data!X1460)/($B$3+1)</f>
        <v/>
      </c>
      <c r="Z1460" s="16">
        <f>_xlfn.PERCENTILE.INC(Data!$U$2:$U$2441,Y1460)</f>
        <v/>
      </c>
      <c r="AA1460" s="16">
        <f>_xlfn.PERCENTILE.INC(Data!$V$2:$V$2441,Y1460)</f>
        <v/>
      </c>
      <c r="AB1460" s="16">
        <f>Data!X1460-AA1460</f>
        <v/>
      </c>
      <c r="AC1460" s="9">
        <f>Z1460+AB1460</f>
        <v/>
      </c>
      <c r="AD1460" s="24">
        <f>COUNTIF(Data!$Y$2:$Y$2441,"&lt;="&amp;Data!Y1460)/($B$3+1)</f>
        <v/>
      </c>
      <c r="AE1460" s="16">
        <f>_xlfn.PERCENTILE.INC(Data!$U$2:$U$2441,AD1460)</f>
        <v/>
      </c>
      <c r="AF1460" s="16">
        <f>_xlfn.PERCENTILE.INC(Data!$V$2:$V$2441,AD1460)</f>
        <v/>
      </c>
      <c r="AG1460" s="16">
        <f>Data!Y1460-AF1460</f>
        <v/>
      </c>
      <c r="AH1460" s="9">
        <f>AE1460+AG1460</f>
        <v/>
      </c>
    </row>
    <row r="1461">
      <c r="N1461" s="14">
        <f>Data!A1461</f>
        <v/>
      </c>
      <c r="O1461" s="24">
        <f>IF(Occurrence!J1461&gt;0,COUNTIFS(Occurrence!$J$2:$J$2441,"&gt;0",Occurrence!$J$2:$J$2441,"&lt;="&amp;Occurrence!J1461)/($B$8+1),0)</f>
        <v/>
      </c>
      <c r="P1461" s="16">
        <f>IF(Occurrence!J1461&gt;0,_xlfn.PERCENTILE.INC(Data!$O$2:$O$2441,($B$4+O1461*($B$5-1))/($B$3-1)),0)</f>
        <v/>
      </c>
      <c r="Q1461" s="16">
        <f>IF(Occurrence!J1461&gt;0,_xlfn.PERCENTILE.INC(Occurrence!$I$2:$I$2441,($B$6+O1461*($B$7-1))/($B$3-1)),0)</f>
        <v/>
      </c>
      <c r="R1461" s="16">
        <f>IF(Occurrence!J1461&gt;0,Occurrence!J1461/Q1461,0)</f>
        <v/>
      </c>
      <c r="S1461" s="9">
        <f>IF(Occurrence!J1461&gt;0,P1461*R1461,0)</f>
        <v/>
      </c>
      <c r="T1461" s="24">
        <f>IF(Occurrence!K1461&gt;0,COUNTIFS(Occurrence!$K$2:$K$2441,"&gt;0",Occurrence!$K$2:$K$2441,"&lt;="&amp;Occurrence!K1461)/($B$9+1),0)</f>
        <v/>
      </c>
      <c r="U1461" s="16">
        <f>IF(Occurrence!K1461&gt;0,_xlfn.PERCENTILE.INC(Data!$O$2:$O$2441,($B$4+T1461*($B$5-1))/($B$3-1)),0)</f>
        <v/>
      </c>
      <c r="V1461" s="16">
        <f>IF(Occurrence!K1461&gt;0,_xlfn.PERCENTILE.INC(Occurrence!$I$2:$I$2441,($B$6+T1461*($B$7-1))/($B$3-1)),0)</f>
        <v/>
      </c>
      <c r="W1461" s="16">
        <f>IF(Occurrence!K1461&gt;0,Occurrence!K1461/V1461,0)</f>
        <v/>
      </c>
      <c r="X1461" s="9">
        <f>IF(Occurrence!K1461&gt;0,U1461*W1461,0)</f>
        <v/>
      </c>
      <c r="Y1461" s="24">
        <f>COUNTIF(Data!$X$2:$X$2441,"&lt;="&amp;Data!X1461)/($B$3+1)</f>
        <v/>
      </c>
      <c r="Z1461" s="16">
        <f>_xlfn.PERCENTILE.INC(Data!$U$2:$U$2441,Y1461)</f>
        <v/>
      </c>
      <c r="AA1461" s="16">
        <f>_xlfn.PERCENTILE.INC(Data!$V$2:$V$2441,Y1461)</f>
        <v/>
      </c>
      <c r="AB1461" s="16">
        <f>Data!X1461-AA1461</f>
        <v/>
      </c>
      <c r="AC1461" s="9">
        <f>Z1461+AB1461</f>
        <v/>
      </c>
      <c r="AD1461" s="24">
        <f>COUNTIF(Data!$Y$2:$Y$2441,"&lt;="&amp;Data!Y1461)/($B$3+1)</f>
        <v/>
      </c>
      <c r="AE1461" s="16">
        <f>_xlfn.PERCENTILE.INC(Data!$U$2:$U$2441,AD1461)</f>
        <v/>
      </c>
      <c r="AF1461" s="16">
        <f>_xlfn.PERCENTILE.INC(Data!$V$2:$V$2441,AD1461)</f>
        <v/>
      </c>
      <c r="AG1461" s="16">
        <f>Data!Y1461-AF1461</f>
        <v/>
      </c>
      <c r="AH1461" s="9">
        <f>AE1461+AG1461</f>
        <v/>
      </c>
    </row>
    <row r="1462">
      <c r="N1462" s="14">
        <f>Data!A1462</f>
        <v/>
      </c>
      <c r="O1462" s="24">
        <f>IF(Occurrence!J1462&gt;0,COUNTIFS(Occurrence!$J$2:$J$2441,"&gt;0",Occurrence!$J$2:$J$2441,"&lt;="&amp;Occurrence!J1462)/($B$8+1),0)</f>
        <v/>
      </c>
      <c r="P1462" s="16">
        <f>IF(Occurrence!J1462&gt;0,_xlfn.PERCENTILE.INC(Data!$O$2:$O$2441,($B$4+O1462*($B$5-1))/($B$3-1)),0)</f>
        <v/>
      </c>
      <c r="Q1462" s="16">
        <f>IF(Occurrence!J1462&gt;0,_xlfn.PERCENTILE.INC(Occurrence!$I$2:$I$2441,($B$6+O1462*($B$7-1))/($B$3-1)),0)</f>
        <v/>
      </c>
      <c r="R1462" s="16">
        <f>IF(Occurrence!J1462&gt;0,Occurrence!J1462/Q1462,0)</f>
        <v/>
      </c>
      <c r="S1462" s="9">
        <f>IF(Occurrence!J1462&gt;0,P1462*R1462,0)</f>
        <v/>
      </c>
      <c r="T1462" s="24">
        <f>IF(Occurrence!K1462&gt;0,COUNTIFS(Occurrence!$K$2:$K$2441,"&gt;0",Occurrence!$K$2:$K$2441,"&lt;="&amp;Occurrence!K1462)/($B$9+1),0)</f>
        <v/>
      </c>
      <c r="U1462" s="16">
        <f>IF(Occurrence!K1462&gt;0,_xlfn.PERCENTILE.INC(Data!$O$2:$O$2441,($B$4+T1462*($B$5-1))/($B$3-1)),0)</f>
        <v/>
      </c>
      <c r="V1462" s="16">
        <f>IF(Occurrence!K1462&gt;0,_xlfn.PERCENTILE.INC(Occurrence!$I$2:$I$2441,($B$6+T1462*($B$7-1))/($B$3-1)),0)</f>
        <v/>
      </c>
      <c r="W1462" s="16">
        <f>IF(Occurrence!K1462&gt;0,Occurrence!K1462/V1462,0)</f>
        <v/>
      </c>
      <c r="X1462" s="9">
        <f>IF(Occurrence!K1462&gt;0,U1462*W1462,0)</f>
        <v/>
      </c>
      <c r="Y1462" s="24">
        <f>COUNTIF(Data!$X$2:$X$2441,"&lt;="&amp;Data!X1462)/($B$3+1)</f>
        <v/>
      </c>
      <c r="Z1462" s="16">
        <f>_xlfn.PERCENTILE.INC(Data!$U$2:$U$2441,Y1462)</f>
        <v/>
      </c>
      <c r="AA1462" s="16">
        <f>_xlfn.PERCENTILE.INC(Data!$V$2:$V$2441,Y1462)</f>
        <v/>
      </c>
      <c r="AB1462" s="16">
        <f>Data!X1462-AA1462</f>
        <v/>
      </c>
      <c r="AC1462" s="9">
        <f>Z1462+AB1462</f>
        <v/>
      </c>
      <c r="AD1462" s="24">
        <f>COUNTIF(Data!$Y$2:$Y$2441,"&lt;="&amp;Data!Y1462)/($B$3+1)</f>
        <v/>
      </c>
      <c r="AE1462" s="16">
        <f>_xlfn.PERCENTILE.INC(Data!$U$2:$U$2441,AD1462)</f>
        <v/>
      </c>
      <c r="AF1462" s="16">
        <f>_xlfn.PERCENTILE.INC(Data!$V$2:$V$2441,AD1462)</f>
        <v/>
      </c>
      <c r="AG1462" s="16">
        <f>Data!Y1462-AF1462</f>
        <v/>
      </c>
      <c r="AH1462" s="9">
        <f>AE1462+AG1462</f>
        <v/>
      </c>
    </row>
    <row r="1463">
      <c r="N1463" s="14">
        <f>Data!A1463</f>
        <v/>
      </c>
      <c r="O1463" s="24">
        <f>IF(Occurrence!J1463&gt;0,COUNTIFS(Occurrence!$J$2:$J$2441,"&gt;0",Occurrence!$J$2:$J$2441,"&lt;="&amp;Occurrence!J1463)/($B$8+1),0)</f>
        <v/>
      </c>
      <c r="P1463" s="16">
        <f>IF(Occurrence!J1463&gt;0,_xlfn.PERCENTILE.INC(Data!$O$2:$O$2441,($B$4+O1463*($B$5-1))/($B$3-1)),0)</f>
        <v/>
      </c>
      <c r="Q1463" s="16">
        <f>IF(Occurrence!J1463&gt;0,_xlfn.PERCENTILE.INC(Occurrence!$I$2:$I$2441,($B$6+O1463*($B$7-1))/($B$3-1)),0)</f>
        <v/>
      </c>
      <c r="R1463" s="16">
        <f>IF(Occurrence!J1463&gt;0,Occurrence!J1463/Q1463,0)</f>
        <v/>
      </c>
      <c r="S1463" s="9">
        <f>IF(Occurrence!J1463&gt;0,P1463*R1463,0)</f>
        <v/>
      </c>
      <c r="T1463" s="24">
        <f>IF(Occurrence!K1463&gt;0,COUNTIFS(Occurrence!$K$2:$K$2441,"&gt;0",Occurrence!$K$2:$K$2441,"&lt;="&amp;Occurrence!K1463)/($B$9+1),0)</f>
        <v/>
      </c>
      <c r="U1463" s="16">
        <f>IF(Occurrence!K1463&gt;0,_xlfn.PERCENTILE.INC(Data!$O$2:$O$2441,($B$4+T1463*($B$5-1))/($B$3-1)),0)</f>
        <v/>
      </c>
      <c r="V1463" s="16">
        <f>IF(Occurrence!K1463&gt;0,_xlfn.PERCENTILE.INC(Occurrence!$I$2:$I$2441,($B$6+T1463*($B$7-1))/($B$3-1)),0)</f>
        <v/>
      </c>
      <c r="W1463" s="16">
        <f>IF(Occurrence!K1463&gt;0,Occurrence!K1463/V1463,0)</f>
        <v/>
      </c>
      <c r="X1463" s="9">
        <f>IF(Occurrence!K1463&gt;0,U1463*W1463,0)</f>
        <v/>
      </c>
      <c r="Y1463" s="24">
        <f>COUNTIF(Data!$X$2:$X$2441,"&lt;="&amp;Data!X1463)/($B$3+1)</f>
        <v/>
      </c>
      <c r="Z1463" s="16">
        <f>_xlfn.PERCENTILE.INC(Data!$U$2:$U$2441,Y1463)</f>
        <v/>
      </c>
      <c r="AA1463" s="16">
        <f>_xlfn.PERCENTILE.INC(Data!$V$2:$V$2441,Y1463)</f>
        <v/>
      </c>
      <c r="AB1463" s="16">
        <f>Data!X1463-AA1463</f>
        <v/>
      </c>
      <c r="AC1463" s="9">
        <f>Z1463+AB1463</f>
        <v/>
      </c>
      <c r="AD1463" s="24">
        <f>COUNTIF(Data!$Y$2:$Y$2441,"&lt;="&amp;Data!Y1463)/($B$3+1)</f>
        <v/>
      </c>
      <c r="AE1463" s="16">
        <f>_xlfn.PERCENTILE.INC(Data!$U$2:$U$2441,AD1463)</f>
        <v/>
      </c>
      <c r="AF1463" s="16">
        <f>_xlfn.PERCENTILE.INC(Data!$V$2:$V$2441,AD1463)</f>
        <v/>
      </c>
      <c r="AG1463" s="16">
        <f>Data!Y1463-AF1463</f>
        <v/>
      </c>
      <c r="AH1463" s="9">
        <f>AE1463+AG1463</f>
        <v/>
      </c>
    </row>
    <row r="1464">
      <c r="N1464" s="14">
        <f>Data!A1464</f>
        <v/>
      </c>
      <c r="O1464" s="24">
        <f>IF(Occurrence!J1464&gt;0,COUNTIFS(Occurrence!$J$2:$J$2441,"&gt;0",Occurrence!$J$2:$J$2441,"&lt;="&amp;Occurrence!J1464)/($B$8+1),0)</f>
        <v/>
      </c>
      <c r="P1464" s="16">
        <f>IF(Occurrence!J1464&gt;0,_xlfn.PERCENTILE.INC(Data!$O$2:$O$2441,($B$4+O1464*($B$5-1))/($B$3-1)),0)</f>
        <v/>
      </c>
      <c r="Q1464" s="16">
        <f>IF(Occurrence!J1464&gt;0,_xlfn.PERCENTILE.INC(Occurrence!$I$2:$I$2441,($B$6+O1464*($B$7-1))/($B$3-1)),0)</f>
        <v/>
      </c>
      <c r="R1464" s="16">
        <f>IF(Occurrence!J1464&gt;0,Occurrence!J1464/Q1464,0)</f>
        <v/>
      </c>
      <c r="S1464" s="9">
        <f>IF(Occurrence!J1464&gt;0,P1464*R1464,0)</f>
        <v/>
      </c>
      <c r="T1464" s="24">
        <f>IF(Occurrence!K1464&gt;0,COUNTIFS(Occurrence!$K$2:$K$2441,"&gt;0",Occurrence!$K$2:$K$2441,"&lt;="&amp;Occurrence!K1464)/($B$9+1),0)</f>
        <v/>
      </c>
      <c r="U1464" s="16">
        <f>IF(Occurrence!K1464&gt;0,_xlfn.PERCENTILE.INC(Data!$O$2:$O$2441,($B$4+T1464*($B$5-1))/($B$3-1)),0)</f>
        <v/>
      </c>
      <c r="V1464" s="16">
        <f>IF(Occurrence!K1464&gt;0,_xlfn.PERCENTILE.INC(Occurrence!$I$2:$I$2441,($B$6+T1464*($B$7-1))/($B$3-1)),0)</f>
        <v/>
      </c>
      <c r="W1464" s="16">
        <f>IF(Occurrence!K1464&gt;0,Occurrence!K1464/V1464,0)</f>
        <v/>
      </c>
      <c r="X1464" s="9">
        <f>IF(Occurrence!K1464&gt;0,U1464*W1464,0)</f>
        <v/>
      </c>
      <c r="Y1464" s="24">
        <f>COUNTIF(Data!$X$2:$X$2441,"&lt;="&amp;Data!X1464)/($B$3+1)</f>
        <v/>
      </c>
      <c r="Z1464" s="16">
        <f>_xlfn.PERCENTILE.INC(Data!$U$2:$U$2441,Y1464)</f>
        <v/>
      </c>
      <c r="AA1464" s="16">
        <f>_xlfn.PERCENTILE.INC(Data!$V$2:$V$2441,Y1464)</f>
        <v/>
      </c>
      <c r="AB1464" s="16">
        <f>Data!X1464-AA1464</f>
        <v/>
      </c>
      <c r="AC1464" s="9">
        <f>Z1464+AB1464</f>
        <v/>
      </c>
      <c r="AD1464" s="24">
        <f>COUNTIF(Data!$Y$2:$Y$2441,"&lt;="&amp;Data!Y1464)/($B$3+1)</f>
        <v/>
      </c>
      <c r="AE1464" s="16">
        <f>_xlfn.PERCENTILE.INC(Data!$U$2:$U$2441,AD1464)</f>
        <v/>
      </c>
      <c r="AF1464" s="16">
        <f>_xlfn.PERCENTILE.INC(Data!$V$2:$V$2441,AD1464)</f>
        <v/>
      </c>
      <c r="AG1464" s="16">
        <f>Data!Y1464-AF1464</f>
        <v/>
      </c>
      <c r="AH1464" s="9">
        <f>AE1464+AG1464</f>
        <v/>
      </c>
    </row>
    <row r="1465">
      <c r="N1465" s="14">
        <f>Data!A1465</f>
        <v/>
      </c>
      <c r="O1465" s="24">
        <f>IF(Occurrence!J1465&gt;0,COUNTIFS(Occurrence!$J$2:$J$2441,"&gt;0",Occurrence!$J$2:$J$2441,"&lt;="&amp;Occurrence!J1465)/($B$8+1),0)</f>
        <v/>
      </c>
      <c r="P1465" s="16">
        <f>IF(Occurrence!J1465&gt;0,_xlfn.PERCENTILE.INC(Data!$O$2:$O$2441,($B$4+O1465*($B$5-1))/($B$3-1)),0)</f>
        <v/>
      </c>
      <c r="Q1465" s="16">
        <f>IF(Occurrence!J1465&gt;0,_xlfn.PERCENTILE.INC(Occurrence!$I$2:$I$2441,($B$6+O1465*($B$7-1))/($B$3-1)),0)</f>
        <v/>
      </c>
      <c r="R1465" s="16">
        <f>IF(Occurrence!J1465&gt;0,Occurrence!J1465/Q1465,0)</f>
        <v/>
      </c>
      <c r="S1465" s="9">
        <f>IF(Occurrence!J1465&gt;0,P1465*R1465,0)</f>
        <v/>
      </c>
      <c r="T1465" s="24">
        <f>IF(Occurrence!K1465&gt;0,COUNTIFS(Occurrence!$K$2:$K$2441,"&gt;0",Occurrence!$K$2:$K$2441,"&lt;="&amp;Occurrence!K1465)/($B$9+1),0)</f>
        <v/>
      </c>
      <c r="U1465" s="16">
        <f>IF(Occurrence!K1465&gt;0,_xlfn.PERCENTILE.INC(Data!$O$2:$O$2441,($B$4+T1465*($B$5-1))/($B$3-1)),0)</f>
        <v/>
      </c>
      <c r="V1465" s="16">
        <f>IF(Occurrence!K1465&gt;0,_xlfn.PERCENTILE.INC(Occurrence!$I$2:$I$2441,($B$6+T1465*($B$7-1))/($B$3-1)),0)</f>
        <v/>
      </c>
      <c r="W1465" s="16">
        <f>IF(Occurrence!K1465&gt;0,Occurrence!K1465/V1465,0)</f>
        <v/>
      </c>
      <c r="X1465" s="9">
        <f>IF(Occurrence!K1465&gt;0,U1465*W1465,0)</f>
        <v/>
      </c>
      <c r="Y1465" s="24">
        <f>COUNTIF(Data!$X$2:$X$2441,"&lt;="&amp;Data!X1465)/($B$3+1)</f>
        <v/>
      </c>
      <c r="Z1465" s="16">
        <f>_xlfn.PERCENTILE.INC(Data!$U$2:$U$2441,Y1465)</f>
        <v/>
      </c>
      <c r="AA1465" s="16">
        <f>_xlfn.PERCENTILE.INC(Data!$V$2:$V$2441,Y1465)</f>
        <v/>
      </c>
      <c r="AB1465" s="16">
        <f>Data!X1465-AA1465</f>
        <v/>
      </c>
      <c r="AC1465" s="9">
        <f>Z1465+AB1465</f>
        <v/>
      </c>
      <c r="AD1465" s="24">
        <f>COUNTIF(Data!$Y$2:$Y$2441,"&lt;="&amp;Data!Y1465)/($B$3+1)</f>
        <v/>
      </c>
      <c r="AE1465" s="16">
        <f>_xlfn.PERCENTILE.INC(Data!$U$2:$U$2441,AD1465)</f>
        <v/>
      </c>
      <c r="AF1465" s="16">
        <f>_xlfn.PERCENTILE.INC(Data!$V$2:$V$2441,AD1465)</f>
        <v/>
      </c>
      <c r="AG1465" s="16">
        <f>Data!Y1465-AF1465</f>
        <v/>
      </c>
      <c r="AH1465" s="9">
        <f>AE1465+AG1465</f>
        <v/>
      </c>
    </row>
    <row r="1466">
      <c r="N1466" s="14">
        <f>Data!A1466</f>
        <v/>
      </c>
      <c r="O1466" s="24">
        <f>IF(Occurrence!J1466&gt;0,COUNTIFS(Occurrence!$J$2:$J$2441,"&gt;0",Occurrence!$J$2:$J$2441,"&lt;="&amp;Occurrence!J1466)/($B$8+1),0)</f>
        <v/>
      </c>
      <c r="P1466" s="16">
        <f>IF(Occurrence!J1466&gt;0,_xlfn.PERCENTILE.INC(Data!$O$2:$O$2441,($B$4+O1466*($B$5-1))/($B$3-1)),0)</f>
        <v/>
      </c>
      <c r="Q1466" s="16">
        <f>IF(Occurrence!J1466&gt;0,_xlfn.PERCENTILE.INC(Occurrence!$I$2:$I$2441,($B$6+O1466*($B$7-1))/($B$3-1)),0)</f>
        <v/>
      </c>
      <c r="R1466" s="16">
        <f>IF(Occurrence!J1466&gt;0,Occurrence!J1466/Q1466,0)</f>
        <v/>
      </c>
      <c r="S1466" s="9">
        <f>IF(Occurrence!J1466&gt;0,P1466*R1466,0)</f>
        <v/>
      </c>
      <c r="T1466" s="24">
        <f>IF(Occurrence!K1466&gt;0,COUNTIFS(Occurrence!$K$2:$K$2441,"&gt;0",Occurrence!$K$2:$K$2441,"&lt;="&amp;Occurrence!K1466)/($B$9+1),0)</f>
        <v/>
      </c>
      <c r="U1466" s="16">
        <f>IF(Occurrence!K1466&gt;0,_xlfn.PERCENTILE.INC(Data!$O$2:$O$2441,($B$4+T1466*($B$5-1))/($B$3-1)),0)</f>
        <v/>
      </c>
      <c r="V1466" s="16">
        <f>IF(Occurrence!K1466&gt;0,_xlfn.PERCENTILE.INC(Occurrence!$I$2:$I$2441,($B$6+T1466*($B$7-1))/($B$3-1)),0)</f>
        <v/>
      </c>
      <c r="W1466" s="16">
        <f>IF(Occurrence!K1466&gt;0,Occurrence!K1466/V1466,0)</f>
        <v/>
      </c>
      <c r="X1466" s="9">
        <f>IF(Occurrence!K1466&gt;0,U1466*W1466,0)</f>
        <v/>
      </c>
      <c r="Y1466" s="24">
        <f>COUNTIF(Data!$X$2:$X$2441,"&lt;="&amp;Data!X1466)/($B$3+1)</f>
        <v/>
      </c>
      <c r="Z1466" s="16">
        <f>_xlfn.PERCENTILE.INC(Data!$U$2:$U$2441,Y1466)</f>
        <v/>
      </c>
      <c r="AA1466" s="16">
        <f>_xlfn.PERCENTILE.INC(Data!$V$2:$V$2441,Y1466)</f>
        <v/>
      </c>
      <c r="AB1466" s="16">
        <f>Data!X1466-AA1466</f>
        <v/>
      </c>
      <c r="AC1466" s="9">
        <f>Z1466+AB1466</f>
        <v/>
      </c>
      <c r="AD1466" s="24">
        <f>COUNTIF(Data!$Y$2:$Y$2441,"&lt;="&amp;Data!Y1466)/($B$3+1)</f>
        <v/>
      </c>
      <c r="AE1466" s="16">
        <f>_xlfn.PERCENTILE.INC(Data!$U$2:$U$2441,AD1466)</f>
        <v/>
      </c>
      <c r="AF1466" s="16">
        <f>_xlfn.PERCENTILE.INC(Data!$V$2:$V$2441,AD1466)</f>
        <v/>
      </c>
      <c r="AG1466" s="16">
        <f>Data!Y1466-AF1466</f>
        <v/>
      </c>
      <c r="AH1466" s="9">
        <f>AE1466+AG1466</f>
        <v/>
      </c>
    </row>
    <row r="1467">
      <c r="N1467" s="14">
        <f>Data!A1467</f>
        <v/>
      </c>
      <c r="O1467" s="24">
        <f>IF(Occurrence!J1467&gt;0,COUNTIFS(Occurrence!$J$2:$J$2441,"&gt;0",Occurrence!$J$2:$J$2441,"&lt;="&amp;Occurrence!J1467)/($B$8+1),0)</f>
        <v/>
      </c>
      <c r="P1467" s="16">
        <f>IF(Occurrence!J1467&gt;0,_xlfn.PERCENTILE.INC(Data!$O$2:$O$2441,($B$4+O1467*($B$5-1))/($B$3-1)),0)</f>
        <v/>
      </c>
      <c r="Q1467" s="16">
        <f>IF(Occurrence!J1467&gt;0,_xlfn.PERCENTILE.INC(Occurrence!$I$2:$I$2441,($B$6+O1467*($B$7-1))/($B$3-1)),0)</f>
        <v/>
      </c>
      <c r="R1467" s="16">
        <f>IF(Occurrence!J1467&gt;0,Occurrence!J1467/Q1467,0)</f>
        <v/>
      </c>
      <c r="S1467" s="9">
        <f>IF(Occurrence!J1467&gt;0,P1467*R1467,0)</f>
        <v/>
      </c>
      <c r="T1467" s="24">
        <f>IF(Occurrence!K1467&gt;0,COUNTIFS(Occurrence!$K$2:$K$2441,"&gt;0",Occurrence!$K$2:$K$2441,"&lt;="&amp;Occurrence!K1467)/($B$9+1),0)</f>
        <v/>
      </c>
      <c r="U1467" s="16">
        <f>IF(Occurrence!K1467&gt;0,_xlfn.PERCENTILE.INC(Data!$O$2:$O$2441,($B$4+T1467*($B$5-1))/($B$3-1)),0)</f>
        <v/>
      </c>
      <c r="V1467" s="16">
        <f>IF(Occurrence!K1467&gt;0,_xlfn.PERCENTILE.INC(Occurrence!$I$2:$I$2441,($B$6+T1467*($B$7-1))/($B$3-1)),0)</f>
        <v/>
      </c>
      <c r="W1467" s="16">
        <f>IF(Occurrence!K1467&gt;0,Occurrence!K1467/V1467,0)</f>
        <v/>
      </c>
      <c r="X1467" s="9">
        <f>IF(Occurrence!K1467&gt;0,U1467*W1467,0)</f>
        <v/>
      </c>
      <c r="Y1467" s="24">
        <f>COUNTIF(Data!$X$2:$X$2441,"&lt;="&amp;Data!X1467)/($B$3+1)</f>
        <v/>
      </c>
      <c r="Z1467" s="16">
        <f>_xlfn.PERCENTILE.INC(Data!$U$2:$U$2441,Y1467)</f>
        <v/>
      </c>
      <c r="AA1467" s="16">
        <f>_xlfn.PERCENTILE.INC(Data!$V$2:$V$2441,Y1467)</f>
        <v/>
      </c>
      <c r="AB1467" s="16">
        <f>Data!X1467-AA1467</f>
        <v/>
      </c>
      <c r="AC1467" s="9">
        <f>Z1467+AB1467</f>
        <v/>
      </c>
      <c r="AD1467" s="24">
        <f>COUNTIF(Data!$Y$2:$Y$2441,"&lt;="&amp;Data!Y1467)/($B$3+1)</f>
        <v/>
      </c>
      <c r="AE1467" s="16">
        <f>_xlfn.PERCENTILE.INC(Data!$U$2:$U$2441,AD1467)</f>
        <v/>
      </c>
      <c r="AF1467" s="16">
        <f>_xlfn.PERCENTILE.INC(Data!$V$2:$V$2441,AD1467)</f>
        <v/>
      </c>
      <c r="AG1467" s="16">
        <f>Data!Y1467-AF1467</f>
        <v/>
      </c>
      <c r="AH1467" s="9">
        <f>AE1467+AG1467</f>
        <v/>
      </c>
    </row>
    <row r="1468">
      <c r="N1468" s="14">
        <f>Data!A1468</f>
        <v/>
      </c>
      <c r="O1468" s="24">
        <f>IF(Occurrence!J1468&gt;0,COUNTIFS(Occurrence!$J$2:$J$2441,"&gt;0",Occurrence!$J$2:$J$2441,"&lt;="&amp;Occurrence!J1468)/($B$8+1),0)</f>
        <v/>
      </c>
      <c r="P1468" s="16">
        <f>IF(Occurrence!J1468&gt;0,_xlfn.PERCENTILE.INC(Data!$O$2:$O$2441,($B$4+O1468*($B$5-1))/($B$3-1)),0)</f>
        <v/>
      </c>
      <c r="Q1468" s="16">
        <f>IF(Occurrence!J1468&gt;0,_xlfn.PERCENTILE.INC(Occurrence!$I$2:$I$2441,($B$6+O1468*($B$7-1))/($B$3-1)),0)</f>
        <v/>
      </c>
      <c r="R1468" s="16">
        <f>IF(Occurrence!J1468&gt;0,Occurrence!J1468/Q1468,0)</f>
        <v/>
      </c>
      <c r="S1468" s="9">
        <f>IF(Occurrence!J1468&gt;0,P1468*R1468,0)</f>
        <v/>
      </c>
      <c r="T1468" s="24">
        <f>IF(Occurrence!K1468&gt;0,COUNTIFS(Occurrence!$K$2:$K$2441,"&gt;0",Occurrence!$K$2:$K$2441,"&lt;="&amp;Occurrence!K1468)/($B$9+1),0)</f>
        <v/>
      </c>
      <c r="U1468" s="16">
        <f>IF(Occurrence!K1468&gt;0,_xlfn.PERCENTILE.INC(Data!$O$2:$O$2441,($B$4+T1468*($B$5-1))/($B$3-1)),0)</f>
        <v/>
      </c>
      <c r="V1468" s="16">
        <f>IF(Occurrence!K1468&gt;0,_xlfn.PERCENTILE.INC(Occurrence!$I$2:$I$2441,($B$6+T1468*($B$7-1))/($B$3-1)),0)</f>
        <v/>
      </c>
      <c r="W1468" s="16">
        <f>IF(Occurrence!K1468&gt;0,Occurrence!K1468/V1468,0)</f>
        <v/>
      </c>
      <c r="X1468" s="9">
        <f>IF(Occurrence!K1468&gt;0,U1468*W1468,0)</f>
        <v/>
      </c>
      <c r="Y1468" s="24">
        <f>COUNTIF(Data!$X$2:$X$2441,"&lt;="&amp;Data!X1468)/($B$3+1)</f>
        <v/>
      </c>
      <c r="Z1468" s="16">
        <f>_xlfn.PERCENTILE.INC(Data!$U$2:$U$2441,Y1468)</f>
        <v/>
      </c>
      <c r="AA1468" s="16">
        <f>_xlfn.PERCENTILE.INC(Data!$V$2:$V$2441,Y1468)</f>
        <v/>
      </c>
      <c r="AB1468" s="16">
        <f>Data!X1468-AA1468</f>
        <v/>
      </c>
      <c r="AC1468" s="9">
        <f>Z1468+AB1468</f>
        <v/>
      </c>
      <c r="AD1468" s="24">
        <f>COUNTIF(Data!$Y$2:$Y$2441,"&lt;="&amp;Data!Y1468)/($B$3+1)</f>
        <v/>
      </c>
      <c r="AE1468" s="16">
        <f>_xlfn.PERCENTILE.INC(Data!$U$2:$U$2441,AD1468)</f>
        <v/>
      </c>
      <c r="AF1468" s="16">
        <f>_xlfn.PERCENTILE.INC(Data!$V$2:$V$2441,AD1468)</f>
        <v/>
      </c>
      <c r="AG1468" s="16">
        <f>Data!Y1468-AF1468</f>
        <v/>
      </c>
      <c r="AH1468" s="9">
        <f>AE1468+AG1468</f>
        <v/>
      </c>
    </row>
    <row r="1469">
      <c r="N1469" s="14">
        <f>Data!A1469</f>
        <v/>
      </c>
      <c r="O1469" s="24">
        <f>IF(Occurrence!J1469&gt;0,COUNTIFS(Occurrence!$J$2:$J$2441,"&gt;0",Occurrence!$J$2:$J$2441,"&lt;="&amp;Occurrence!J1469)/($B$8+1),0)</f>
        <v/>
      </c>
      <c r="P1469" s="16">
        <f>IF(Occurrence!J1469&gt;0,_xlfn.PERCENTILE.INC(Data!$O$2:$O$2441,($B$4+O1469*($B$5-1))/($B$3-1)),0)</f>
        <v/>
      </c>
      <c r="Q1469" s="16">
        <f>IF(Occurrence!J1469&gt;0,_xlfn.PERCENTILE.INC(Occurrence!$I$2:$I$2441,($B$6+O1469*($B$7-1))/($B$3-1)),0)</f>
        <v/>
      </c>
      <c r="R1469" s="16">
        <f>IF(Occurrence!J1469&gt;0,Occurrence!J1469/Q1469,0)</f>
        <v/>
      </c>
      <c r="S1469" s="9">
        <f>IF(Occurrence!J1469&gt;0,P1469*R1469,0)</f>
        <v/>
      </c>
      <c r="T1469" s="24">
        <f>IF(Occurrence!K1469&gt;0,COUNTIFS(Occurrence!$K$2:$K$2441,"&gt;0",Occurrence!$K$2:$K$2441,"&lt;="&amp;Occurrence!K1469)/($B$9+1),0)</f>
        <v/>
      </c>
      <c r="U1469" s="16">
        <f>IF(Occurrence!K1469&gt;0,_xlfn.PERCENTILE.INC(Data!$O$2:$O$2441,($B$4+T1469*($B$5-1))/($B$3-1)),0)</f>
        <v/>
      </c>
      <c r="V1469" s="16">
        <f>IF(Occurrence!K1469&gt;0,_xlfn.PERCENTILE.INC(Occurrence!$I$2:$I$2441,($B$6+T1469*($B$7-1))/($B$3-1)),0)</f>
        <v/>
      </c>
      <c r="W1469" s="16">
        <f>IF(Occurrence!K1469&gt;0,Occurrence!K1469/V1469,0)</f>
        <v/>
      </c>
      <c r="X1469" s="9">
        <f>IF(Occurrence!K1469&gt;0,U1469*W1469,0)</f>
        <v/>
      </c>
      <c r="Y1469" s="24">
        <f>COUNTIF(Data!$X$2:$X$2441,"&lt;="&amp;Data!X1469)/($B$3+1)</f>
        <v/>
      </c>
      <c r="Z1469" s="16">
        <f>_xlfn.PERCENTILE.INC(Data!$U$2:$U$2441,Y1469)</f>
        <v/>
      </c>
      <c r="AA1469" s="16">
        <f>_xlfn.PERCENTILE.INC(Data!$V$2:$V$2441,Y1469)</f>
        <v/>
      </c>
      <c r="AB1469" s="16">
        <f>Data!X1469-AA1469</f>
        <v/>
      </c>
      <c r="AC1469" s="9">
        <f>Z1469+AB1469</f>
        <v/>
      </c>
      <c r="AD1469" s="24">
        <f>COUNTIF(Data!$Y$2:$Y$2441,"&lt;="&amp;Data!Y1469)/($B$3+1)</f>
        <v/>
      </c>
      <c r="AE1469" s="16">
        <f>_xlfn.PERCENTILE.INC(Data!$U$2:$U$2441,AD1469)</f>
        <v/>
      </c>
      <c r="AF1469" s="16">
        <f>_xlfn.PERCENTILE.INC(Data!$V$2:$V$2441,AD1469)</f>
        <v/>
      </c>
      <c r="AG1469" s="16">
        <f>Data!Y1469-AF1469</f>
        <v/>
      </c>
      <c r="AH1469" s="9">
        <f>AE1469+AG1469</f>
        <v/>
      </c>
    </row>
    <row r="1470">
      <c r="N1470" s="14">
        <f>Data!A1470</f>
        <v/>
      </c>
      <c r="O1470" s="24">
        <f>IF(Occurrence!J1470&gt;0,COUNTIFS(Occurrence!$J$2:$J$2441,"&gt;0",Occurrence!$J$2:$J$2441,"&lt;="&amp;Occurrence!J1470)/($B$8+1),0)</f>
        <v/>
      </c>
      <c r="P1470" s="16">
        <f>IF(Occurrence!J1470&gt;0,_xlfn.PERCENTILE.INC(Data!$O$2:$O$2441,($B$4+O1470*($B$5-1))/($B$3-1)),0)</f>
        <v/>
      </c>
      <c r="Q1470" s="16">
        <f>IF(Occurrence!J1470&gt;0,_xlfn.PERCENTILE.INC(Occurrence!$I$2:$I$2441,($B$6+O1470*($B$7-1))/($B$3-1)),0)</f>
        <v/>
      </c>
      <c r="R1470" s="16">
        <f>IF(Occurrence!J1470&gt;0,Occurrence!J1470/Q1470,0)</f>
        <v/>
      </c>
      <c r="S1470" s="9">
        <f>IF(Occurrence!J1470&gt;0,P1470*R1470,0)</f>
        <v/>
      </c>
      <c r="T1470" s="24">
        <f>IF(Occurrence!K1470&gt;0,COUNTIFS(Occurrence!$K$2:$K$2441,"&gt;0",Occurrence!$K$2:$K$2441,"&lt;="&amp;Occurrence!K1470)/($B$9+1),0)</f>
        <v/>
      </c>
      <c r="U1470" s="16">
        <f>IF(Occurrence!K1470&gt;0,_xlfn.PERCENTILE.INC(Data!$O$2:$O$2441,($B$4+T1470*($B$5-1))/($B$3-1)),0)</f>
        <v/>
      </c>
      <c r="V1470" s="16">
        <f>IF(Occurrence!K1470&gt;0,_xlfn.PERCENTILE.INC(Occurrence!$I$2:$I$2441,($B$6+T1470*($B$7-1))/($B$3-1)),0)</f>
        <v/>
      </c>
      <c r="W1470" s="16">
        <f>IF(Occurrence!K1470&gt;0,Occurrence!K1470/V1470,0)</f>
        <v/>
      </c>
      <c r="X1470" s="9">
        <f>IF(Occurrence!K1470&gt;0,U1470*W1470,0)</f>
        <v/>
      </c>
      <c r="Y1470" s="24">
        <f>COUNTIF(Data!$X$2:$X$2441,"&lt;="&amp;Data!X1470)/($B$3+1)</f>
        <v/>
      </c>
      <c r="Z1470" s="16">
        <f>_xlfn.PERCENTILE.INC(Data!$U$2:$U$2441,Y1470)</f>
        <v/>
      </c>
      <c r="AA1470" s="16">
        <f>_xlfn.PERCENTILE.INC(Data!$V$2:$V$2441,Y1470)</f>
        <v/>
      </c>
      <c r="AB1470" s="16">
        <f>Data!X1470-AA1470</f>
        <v/>
      </c>
      <c r="AC1470" s="9">
        <f>Z1470+AB1470</f>
        <v/>
      </c>
      <c r="AD1470" s="24">
        <f>COUNTIF(Data!$Y$2:$Y$2441,"&lt;="&amp;Data!Y1470)/($B$3+1)</f>
        <v/>
      </c>
      <c r="AE1470" s="16">
        <f>_xlfn.PERCENTILE.INC(Data!$U$2:$U$2441,AD1470)</f>
        <v/>
      </c>
      <c r="AF1470" s="16">
        <f>_xlfn.PERCENTILE.INC(Data!$V$2:$V$2441,AD1470)</f>
        <v/>
      </c>
      <c r="AG1470" s="16">
        <f>Data!Y1470-AF1470</f>
        <v/>
      </c>
      <c r="AH1470" s="9">
        <f>AE1470+AG1470</f>
        <v/>
      </c>
    </row>
    <row r="1471">
      <c r="N1471" s="14">
        <f>Data!A1471</f>
        <v/>
      </c>
      <c r="O1471" s="24">
        <f>IF(Occurrence!J1471&gt;0,COUNTIFS(Occurrence!$J$2:$J$2441,"&gt;0",Occurrence!$J$2:$J$2441,"&lt;="&amp;Occurrence!J1471)/($B$8+1),0)</f>
        <v/>
      </c>
      <c r="P1471" s="16">
        <f>IF(Occurrence!J1471&gt;0,_xlfn.PERCENTILE.INC(Data!$O$2:$O$2441,($B$4+O1471*($B$5-1))/($B$3-1)),0)</f>
        <v/>
      </c>
      <c r="Q1471" s="16">
        <f>IF(Occurrence!J1471&gt;0,_xlfn.PERCENTILE.INC(Occurrence!$I$2:$I$2441,($B$6+O1471*($B$7-1))/($B$3-1)),0)</f>
        <v/>
      </c>
      <c r="R1471" s="16">
        <f>IF(Occurrence!J1471&gt;0,Occurrence!J1471/Q1471,0)</f>
        <v/>
      </c>
      <c r="S1471" s="9">
        <f>IF(Occurrence!J1471&gt;0,P1471*R1471,0)</f>
        <v/>
      </c>
      <c r="T1471" s="24">
        <f>IF(Occurrence!K1471&gt;0,COUNTIFS(Occurrence!$K$2:$K$2441,"&gt;0",Occurrence!$K$2:$K$2441,"&lt;="&amp;Occurrence!K1471)/($B$9+1),0)</f>
        <v/>
      </c>
      <c r="U1471" s="16">
        <f>IF(Occurrence!K1471&gt;0,_xlfn.PERCENTILE.INC(Data!$O$2:$O$2441,($B$4+T1471*($B$5-1))/($B$3-1)),0)</f>
        <v/>
      </c>
      <c r="V1471" s="16">
        <f>IF(Occurrence!K1471&gt;0,_xlfn.PERCENTILE.INC(Occurrence!$I$2:$I$2441,($B$6+T1471*($B$7-1))/($B$3-1)),0)</f>
        <v/>
      </c>
      <c r="W1471" s="16">
        <f>IF(Occurrence!K1471&gt;0,Occurrence!K1471/V1471,0)</f>
        <v/>
      </c>
      <c r="X1471" s="9">
        <f>IF(Occurrence!K1471&gt;0,U1471*W1471,0)</f>
        <v/>
      </c>
      <c r="Y1471" s="24">
        <f>COUNTIF(Data!$X$2:$X$2441,"&lt;="&amp;Data!X1471)/($B$3+1)</f>
        <v/>
      </c>
      <c r="Z1471" s="16">
        <f>_xlfn.PERCENTILE.INC(Data!$U$2:$U$2441,Y1471)</f>
        <v/>
      </c>
      <c r="AA1471" s="16">
        <f>_xlfn.PERCENTILE.INC(Data!$V$2:$V$2441,Y1471)</f>
        <v/>
      </c>
      <c r="AB1471" s="16">
        <f>Data!X1471-AA1471</f>
        <v/>
      </c>
      <c r="AC1471" s="9">
        <f>Z1471+AB1471</f>
        <v/>
      </c>
      <c r="AD1471" s="24">
        <f>COUNTIF(Data!$Y$2:$Y$2441,"&lt;="&amp;Data!Y1471)/($B$3+1)</f>
        <v/>
      </c>
      <c r="AE1471" s="16">
        <f>_xlfn.PERCENTILE.INC(Data!$U$2:$U$2441,AD1471)</f>
        <v/>
      </c>
      <c r="AF1471" s="16">
        <f>_xlfn.PERCENTILE.INC(Data!$V$2:$V$2441,AD1471)</f>
        <v/>
      </c>
      <c r="AG1471" s="16">
        <f>Data!Y1471-AF1471</f>
        <v/>
      </c>
      <c r="AH1471" s="9">
        <f>AE1471+AG1471</f>
        <v/>
      </c>
    </row>
    <row r="1472">
      <c r="N1472" s="14">
        <f>Data!A1472</f>
        <v/>
      </c>
      <c r="O1472" s="24">
        <f>IF(Occurrence!J1472&gt;0,COUNTIFS(Occurrence!$J$2:$J$2441,"&gt;0",Occurrence!$J$2:$J$2441,"&lt;="&amp;Occurrence!J1472)/($B$8+1),0)</f>
        <v/>
      </c>
      <c r="P1472" s="16">
        <f>IF(Occurrence!J1472&gt;0,_xlfn.PERCENTILE.INC(Data!$O$2:$O$2441,($B$4+O1472*($B$5-1))/($B$3-1)),0)</f>
        <v/>
      </c>
      <c r="Q1472" s="16">
        <f>IF(Occurrence!J1472&gt;0,_xlfn.PERCENTILE.INC(Occurrence!$I$2:$I$2441,($B$6+O1472*($B$7-1))/($B$3-1)),0)</f>
        <v/>
      </c>
      <c r="R1472" s="16">
        <f>IF(Occurrence!J1472&gt;0,Occurrence!J1472/Q1472,0)</f>
        <v/>
      </c>
      <c r="S1472" s="9">
        <f>IF(Occurrence!J1472&gt;0,P1472*R1472,0)</f>
        <v/>
      </c>
      <c r="T1472" s="24">
        <f>IF(Occurrence!K1472&gt;0,COUNTIFS(Occurrence!$K$2:$K$2441,"&gt;0",Occurrence!$K$2:$K$2441,"&lt;="&amp;Occurrence!K1472)/($B$9+1),0)</f>
        <v/>
      </c>
      <c r="U1472" s="16">
        <f>IF(Occurrence!K1472&gt;0,_xlfn.PERCENTILE.INC(Data!$O$2:$O$2441,($B$4+T1472*($B$5-1))/($B$3-1)),0)</f>
        <v/>
      </c>
      <c r="V1472" s="16">
        <f>IF(Occurrence!K1472&gt;0,_xlfn.PERCENTILE.INC(Occurrence!$I$2:$I$2441,($B$6+T1472*($B$7-1))/($B$3-1)),0)</f>
        <v/>
      </c>
      <c r="W1472" s="16">
        <f>IF(Occurrence!K1472&gt;0,Occurrence!K1472/V1472,0)</f>
        <v/>
      </c>
      <c r="X1472" s="9">
        <f>IF(Occurrence!K1472&gt;0,U1472*W1472,0)</f>
        <v/>
      </c>
      <c r="Y1472" s="24">
        <f>COUNTIF(Data!$X$2:$X$2441,"&lt;="&amp;Data!X1472)/($B$3+1)</f>
        <v/>
      </c>
      <c r="Z1472" s="16">
        <f>_xlfn.PERCENTILE.INC(Data!$U$2:$U$2441,Y1472)</f>
        <v/>
      </c>
      <c r="AA1472" s="16">
        <f>_xlfn.PERCENTILE.INC(Data!$V$2:$V$2441,Y1472)</f>
        <v/>
      </c>
      <c r="AB1472" s="16">
        <f>Data!X1472-AA1472</f>
        <v/>
      </c>
      <c r="AC1472" s="9">
        <f>Z1472+AB1472</f>
        <v/>
      </c>
      <c r="AD1472" s="24">
        <f>COUNTIF(Data!$Y$2:$Y$2441,"&lt;="&amp;Data!Y1472)/($B$3+1)</f>
        <v/>
      </c>
      <c r="AE1472" s="16">
        <f>_xlfn.PERCENTILE.INC(Data!$U$2:$U$2441,AD1472)</f>
        <v/>
      </c>
      <c r="AF1472" s="16">
        <f>_xlfn.PERCENTILE.INC(Data!$V$2:$V$2441,AD1472)</f>
        <v/>
      </c>
      <c r="AG1472" s="16">
        <f>Data!Y1472-AF1472</f>
        <v/>
      </c>
      <c r="AH1472" s="9">
        <f>AE1472+AG1472</f>
        <v/>
      </c>
    </row>
    <row r="1473">
      <c r="N1473" s="14">
        <f>Data!A1473</f>
        <v/>
      </c>
      <c r="O1473" s="24">
        <f>IF(Occurrence!J1473&gt;0,COUNTIFS(Occurrence!$J$2:$J$2441,"&gt;0",Occurrence!$J$2:$J$2441,"&lt;="&amp;Occurrence!J1473)/($B$8+1),0)</f>
        <v/>
      </c>
      <c r="P1473" s="16">
        <f>IF(Occurrence!J1473&gt;0,_xlfn.PERCENTILE.INC(Data!$O$2:$O$2441,($B$4+O1473*($B$5-1))/($B$3-1)),0)</f>
        <v/>
      </c>
      <c r="Q1473" s="16">
        <f>IF(Occurrence!J1473&gt;0,_xlfn.PERCENTILE.INC(Occurrence!$I$2:$I$2441,($B$6+O1473*($B$7-1))/($B$3-1)),0)</f>
        <v/>
      </c>
      <c r="R1473" s="16">
        <f>IF(Occurrence!J1473&gt;0,Occurrence!J1473/Q1473,0)</f>
        <v/>
      </c>
      <c r="S1473" s="9">
        <f>IF(Occurrence!J1473&gt;0,P1473*R1473,0)</f>
        <v/>
      </c>
      <c r="T1473" s="24">
        <f>IF(Occurrence!K1473&gt;0,COUNTIFS(Occurrence!$K$2:$K$2441,"&gt;0",Occurrence!$K$2:$K$2441,"&lt;="&amp;Occurrence!K1473)/($B$9+1),0)</f>
        <v/>
      </c>
      <c r="U1473" s="16">
        <f>IF(Occurrence!K1473&gt;0,_xlfn.PERCENTILE.INC(Data!$O$2:$O$2441,($B$4+T1473*($B$5-1))/($B$3-1)),0)</f>
        <v/>
      </c>
      <c r="V1473" s="16">
        <f>IF(Occurrence!K1473&gt;0,_xlfn.PERCENTILE.INC(Occurrence!$I$2:$I$2441,($B$6+T1473*($B$7-1))/($B$3-1)),0)</f>
        <v/>
      </c>
      <c r="W1473" s="16">
        <f>IF(Occurrence!K1473&gt;0,Occurrence!K1473/V1473,0)</f>
        <v/>
      </c>
      <c r="X1473" s="9">
        <f>IF(Occurrence!K1473&gt;0,U1473*W1473,0)</f>
        <v/>
      </c>
      <c r="Y1473" s="24">
        <f>COUNTIF(Data!$X$2:$X$2441,"&lt;="&amp;Data!X1473)/($B$3+1)</f>
        <v/>
      </c>
      <c r="Z1473" s="16">
        <f>_xlfn.PERCENTILE.INC(Data!$U$2:$U$2441,Y1473)</f>
        <v/>
      </c>
      <c r="AA1473" s="16">
        <f>_xlfn.PERCENTILE.INC(Data!$V$2:$V$2441,Y1473)</f>
        <v/>
      </c>
      <c r="AB1473" s="16">
        <f>Data!X1473-AA1473</f>
        <v/>
      </c>
      <c r="AC1473" s="9">
        <f>Z1473+AB1473</f>
        <v/>
      </c>
      <c r="AD1473" s="24">
        <f>COUNTIF(Data!$Y$2:$Y$2441,"&lt;="&amp;Data!Y1473)/($B$3+1)</f>
        <v/>
      </c>
      <c r="AE1473" s="16">
        <f>_xlfn.PERCENTILE.INC(Data!$U$2:$U$2441,AD1473)</f>
        <v/>
      </c>
      <c r="AF1473" s="16">
        <f>_xlfn.PERCENTILE.INC(Data!$V$2:$V$2441,AD1473)</f>
        <v/>
      </c>
      <c r="AG1473" s="16">
        <f>Data!Y1473-AF1473</f>
        <v/>
      </c>
      <c r="AH1473" s="9">
        <f>AE1473+AG1473</f>
        <v/>
      </c>
    </row>
    <row r="1474">
      <c r="N1474" s="14">
        <f>Data!A1474</f>
        <v/>
      </c>
      <c r="O1474" s="24">
        <f>IF(Occurrence!J1474&gt;0,COUNTIFS(Occurrence!$J$2:$J$2441,"&gt;0",Occurrence!$J$2:$J$2441,"&lt;="&amp;Occurrence!J1474)/($B$8+1),0)</f>
        <v/>
      </c>
      <c r="P1474" s="16">
        <f>IF(Occurrence!J1474&gt;0,_xlfn.PERCENTILE.INC(Data!$O$2:$O$2441,($B$4+O1474*($B$5-1))/($B$3-1)),0)</f>
        <v/>
      </c>
      <c r="Q1474" s="16">
        <f>IF(Occurrence!J1474&gt;0,_xlfn.PERCENTILE.INC(Occurrence!$I$2:$I$2441,($B$6+O1474*($B$7-1))/($B$3-1)),0)</f>
        <v/>
      </c>
      <c r="R1474" s="16">
        <f>IF(Occurrence!J1474&gt;0,Occurrence!J1474/Q1474,0)</f>
        <v/>
      </c>
      <c r="S1474" s="9">
        <f>IF(Occurrence!J1474&gt;0,P1474*R1474,0)</f>
        <v/>
      </c>
      <c r="T1474" s="24">
        <f>IF(Occurrence!K1474&gt;0,COUNTIFS(Occurrence!$K$2:$K$2441,"&gt;0",Occurrence!$K$2:$K$2441,"&lt;="&amp;Occurrence!K1474)/($B$9+1),0)</f>
        <v/>
      </c>
      <c r="U1474" s="16">
        <f>IF(Occurrence!K1474&gt;0,_xlfn.PERCENTILE.INC(Data!$O$2:$O$2441,($B$4+T1474*($B$5-1))/($B$3-1)),0)</f>
        <v/>
      </c>
      <c r="V1474" s="16">
        <f>IF(Occurrence!K1474&gt;0,_xlfn.PERCENTILE.INC(Occurrence!$I$2:$I$2441,($B$6+T1474*($B$7-1))/($B$3-1)),0)</f>
        <v/>
      </c>
      <c r="W1474" s="16">
        <f>IF(Occurrence!K1474&gt;0,Occurrence!K1474/V1474,0)</f>
        <v/>
      </c>
      <c r="X1474" s="9">
        <f>IF(Occurrence!K1474&gt;0,U1474*W1474,0)</f>
        <v/>
      </c>
      <c r="Y1474" s="24">
        <f>COUNTIF(Data!$X$2:$X$2441,"&lt;="&amp;Data!X1474)/($B$3+1)</f>
        <v/>
      </c>
      <c r="Z1474" s="16">
        <f>_xlfn.PERCENTILE.INC(Data!$U$2:$U$2441,Y1474)</f>
        <v/>
      </c>
      <c r="AA1474" s="16">
        <f>_xlfn.PERCENTILE.INC(Data!$V$2:$V$2441,Y1474)</f>
        <v/>
      </c>
      <c r="AB1474" s="16">
        <f>Data!X1474-AA1474</f>
        <v/>
      </c>
      <c r="AC1474" s="9">
        <f>Z1474+AB1474</f>
        <v/>
      </c>
      <c r="AD1474" s="24">
        <f>COUNTIF(Data!$Y$2:$Y$2441,"&lt;="&amp;Data!Y1474)/($B$3+1)</f>
        <v/>
      </c>
      <c r="AE1474" s="16">
        <f>_xlfn.PERCENTILE.INC(Data!$U$2:$U$2441,AD1474)</f>
        <v/>
      </c>
      <c r="AF1474" s="16">
        <f>_xlfn.PERCENTILE.INC(Data!$V$2:$V$2441,AD1474)</f>
        <v/>
      </c>
      <c r="AG1474" s="16">
        <f>Data!Y1474-AF1474</f>
        <v/>
      </c>
      <c r="AH1474" s="9">
        <f>AE1474+AG1474</f>
        <v/>
      </c>
    </row>
    <row r="1475">
      <c r="N1475" s="14">
        <f>Data!A1475</f>
        <v/>
      </c>
      <c r="O1475" s="24">
        <f>IF(Occurrence!J1475&gt;0,COUNTIFS(Occurrence!$J$2:$J$2441,"&gt;0",Occurrence!$J$2:$J$2441,"&lt;="&amp;Occurrence!J1475)/($B$8+1),0)</f>
        <v/>
      </c>
      <c r="P1475" s="16">
        <f>IF(Occurrence!J1475&gt;0,_xlfn.PERCENTILE.INC(Data!$O$2:$O$2441,($B$4+O1475*($B$5-1))/($B$3-1)),0)</f>
        <v/>
      </c>
      <c r="Q1475" s="16">
        <f>IF(Occurrence!J1475&gt;0,_xlfn.PERCENTILE.INC(Occurrence!$I$2:$I$2441,($B$6+O1475*($B$7-1))/($B$3-1)),0)</f>
        <v/>
      </c>
      <c r="R1475" s="16">
        <f>IF(Occurrence!J1475&gt;0,Occurrence!J1475/Q1475,0)</f>
        <v/>
      </c>
      <c r="S1475" s="9">
        <f>IF(Occurrence!J1475&gt;0,P1475*R1475,0)</f>
        <v/>
      </c>
      <c r="T1475" s="24">
        <f>IF(Occurrence!K1475&gt;0,COUNTIFS(Occurrence!$K$2:$K$2441,"&gt;0",Occurrence!$K$2:$K$2441,"&lt;="&amp;Occurrence!K1475)/($B$9+1),0)</f>
        <v/>
      </c>
      <c r="U1475" s="16">
        <f>IF(Occurrence!K1475&gt;0,_xlfn.PERCENTILE.INC(Data!$O$2:$O$2441,($B$4+T1475*($B$5-1))/($B$3-1)),0)</f>
        <v/>
      </c>
      <c r="V1475" s="16">
        <f>IF(Occurrence!K1475&gt;0,_xlfn.PERCENTILE.INC(Occurrence!$I$2:$I$2441,($B$6+T1475*($B$7-1))/($B$3-1)),0)</f>
        <v/>
      </c>
      <c r="W1475" s="16">
        <f>IF(Occurrence!K1475&gt;0,Occurrence!K1475/V1475,0)</f>
        <v/>
      </c>
      <c r="X1475" s="9">
        <f>IF(Occurrence!K1475&gt;0,U1475*W1475,0)</f>
        <v/>
      </c>
      <c r="Y1475" s="24">
        <f>COUNTIF(Data!$X$2:$X$2441,"&lt;="&amp;Data!X1475)/($B$3+1)</f>
        <v/>
      </c>
      <c r="Z1475" s="16">
        <f>_xlfn.PERCENTILE.INC(Data!$U$2:$U$2441,Y1475)</f>
        <v/>
      </c>
      <c r="AA1475" s="16">
        <f>_xlfn.PERCENTILE.INC(Data!$V$2:$V$2441,Y1475)</f>
        <v/>
      </c>
      <c r="AB1475" s="16">
        <f>Data!X1475-AA1475</f>
        <v/>
      </c>
      <c r="AC1475" s="9">
        <f>Z1475+AB1475</f>
        <v/>
      </c>
      <c r="AD1475" s="24">
        <f>COUNTIF(Data!$Y$2:$Y$2441,"&lt;="&amp;Data!Y1475)/($B$3+1)</f>
        <v/>
      </c>
      <c r="AE1475" s="16">
        <f>_xlfn.PERCENTILE.INC(Data!$U$2:$U$2441,AD1475)</f>
        <v/>
      </c>
      <c r="AF1475" s="16">
        <f>_xlfn.PERCENTILE.INC(Data!$V$2:$V$2441,AD1475)</f>
        <v/>
      </c>
      <c r="AG1475" s="16">
        <f>Data!Y1475-AF1475</f>
        <v/>
      </c>
      <c r="AH1475" s="9">
        <f>AE1475+AG1475</f>
        <v/>
      </c>
    </row>
    <row r="1476">
      <c r="N1476" s="14">
        <f>Data!A1476</f>
        <v/>
      </c>
      <c r="O1476" s="24">
        <f>IF(Occurrence!J1476&gt;0,COUNTIFS(Occurrence!$J$2:$J$2441,"&gt;0",Occurrence!$J$2:$J$2441,"&lt;="&amp;Occurrence!J1476)/($B$8+1),0)</f>
        <v/>
      </c>
      <c r="P1476" s="16">
        <f>IF(Occurrence!J1476&gt;0,_xlfn.PERCENTILE.INC(Data!$O$2:$O$2441,($B$4+O1476*($B$5-1))/($B$3-1)),0)</f>
        <v/>
      </c>
      <c r="Q1476" s="16">
        <f>IF(Occurrence!J1476&gt;0,_xlfn.PERCENTILE.INC(Occurrence!$I$2:$I$2441,($B$6+O1476*($B$7-1))/($B$3-1)),0)</f>
        <v/>
      </c>
      <c r="R1476" s="16">
        <f>IF(Occurrence!J1476&gt;0,Occurrence!J1476/Q1476,0)</f>
        <v/>
      </c>
      <c r="S1476" s="9">
        <f>IF(Occurrence!J1476&gt;0,P1476*R1476,0)</f>
        <v/>
      </c>
      <c r="T1476" s="24">
        <f>IF(Occurrence!K1476&gt;0,COUNTIFS(Occurrence!$K$2:$K$2441,"&gt;0",Occurrence!$K$2:$K$2441,"&lt;="&amp;Occurrence!K1476)/($B$9+1),0)</f>
        <v/>
      </c>
      <c r="U1476" s="16">
        <f>IF(Occurrence!K1476&gt;0,_xlfn.PERCENTILE.INC(Data!$O$2:$O$2441,($B$4+T1476*($B$5-1))/($B$3-1)),0)</f>
        <v/>
      </c>
      <c r="V1476" s="16">
        <f>IF(Occurrence!K1476&gt;0,_xlfn.PERCENTILE.INC(Occurrence!$I$2:$I$2441,($B$6+T1476*($B$7-1))/($B$3-1)),0)</f>
        <v/>
      </c>
      <c r="W1476" s="16">
        <f>IF(Occurrence!K1476&gt;0,Occurrence!K1476/V1476,0)</f>
        <v/>
      </c>
      <c r="X1476" s="9">
        <f>IF(Occurrence!K1476&gt;0,U1476*W1476,0)</f>
        <v/>
      </c>
      <c r="Y1476" s="24">
        <f>COUNTIF(Data!$X$2:$X$2441,"&lt;="&amp;Data!X1476)/($B$3+1)</f>
        <v/>
      </c>
      <c r="Z1476" s="16">
        <f>_xlfn.PERCENTILE.INC(Data!$U$2:$U$2441,Y1476)</f>
        <v/>
      </c>
      <c r="AA1476" s="16">
        <f>_xlfn.PERCENTILE.INC(Data!$V$2:$V$2441,Y1476)</f>
        <v/>
      </c>
      <c r="AB1476" s="16">
        <f>Data!X1476-AA1476</f>
        <v/>
      </c>
      <c r="AC1476" s="9">
        <f>Z1476+AB1476</f>
        <v/>
      </c>
      <c r="AD1476" s="24">
        <f>COUNTIF(Data!$Y$2:$Y$2441,"&lt;="&amp;Data!Y1476)/($B$3+1)</f>
        <v/>
      </c>
      <c r="AE1476" s="16">
        <f>_xlfn.PERCENTILE.INC(Data!$U$2:$U$2441,AD1476)</f>
        <v/>
      </c>
      <c r="AF1476" s="16">
        <f>_xlfn.PERCENTILE.INC(Data!$V$2:$V$2441,AD1476)</f>
        <v/>
      </c>
      <c r="AG1476" s="16">
        <f>Data!Y1476-AF1476</f>
        <v/>
      </c>
      <c r="AH1476" s="9">
        <f>AE1476+AG1476</f>
        <v/>
      </c>
    </row>
    <row r="1477">
      <c r="N1477" s="14">
        <f>Data!A1477</f>
        <v/>
      </c>
      <c r="O1477" s="24">
        <f>IF(Occurrence!J1477&gt;0,COUNTIFS(Occurrence!$J$2:$J$2441,"&gt;0",Occurrence!$J$2:$J$2441,"&lt;="&amp;Occurrence!J1477)/($B$8+1),0)</f>
        <v/>
      </c>
      <c r="P1477" s="16">
        <f>IF(Occurrence!J1477&gt;0,_xlfn.PERCENTILE.INC(Data!$O$2:$O$2441,($B$4+O1477*($B$5-1))/($B$3-1)),0)</f>
        <v/>
      </c>
      <c r="Q1477" s="16">
        <f>IF(Occurrence!J1477&gt;0,_xlfn.PERCENTILE.INC(Occurrence!$I$2:$I$2441,($B$6+O1477*($B$7-1))/($B$3-1)),0)</f>
        <v/>
      </c>
      <c r="R1477" s="16">
        <f>IF(Occurrence!J1477&gt;0,Occurrence!J1477/Q1477,0)</f>
        <v/>
      </c>
      <c r="S1477" s="9">
        <f>IF(Occurrence!J1477&gt;0,P1477*R1477,0)</f>
        <v/>
      </c>
      <c r="T1477" s="24">
        <f>IF(Occurrence!K1477&gt;0,COUNTIFS(Occurrence!$K$2:$K$2441,"&gt;0",Occurrence!$K$2:$K$2441,"&lt;="&amp;Occurrence!K1477)/($B$9+1),0)</f>
        <v/>
      </c>
      <c r="U1477" s="16">
        <f>IF(Occurrence!K1477&gt;0,_xlfn.PERCENTILE.INC(Data!$O$2:$O$2441,($B$4+T1477*($B$5-1))/($B$3-1)),0)</f>
        <v/>
      </c>
      <c r="V1477" s="16">
        <f>IF(Occurrence!K1477&gt;0,_xlfn.PERCENTILE.INC(Occurrence!$I$2:$I$2441,($B$6+T1477*($B$7-1))/($B$3-1)),0)</f>
        <v/>
      </c>
      <c r="W1477" s="16">
        <f>IF(Occurrence!K1477&gt;0,Occurrence!K1477/V1477,0)</f>
        <v/>
      </c>
      <c r="X1477" s="9">
        <f>IF(Occurrence!K1477&gt;0,U1477*W1477,0)</f>
        <v/>
      </c>
      <c r="Y1477" s="24">
        <f>COUNTIF(Data!$X$2:$X$2441,"&lt;="&amp;Data!X1477)/($B$3+1)</f>
        <v/>
      </c>
      <c r="Z1477" s="16">
        <f>_xlfn.PERCENTILE.INC(Data!$U$2:$U$2441,Y1477)</f>
        <v/>
      </c>
      <c r="AA1477" s="16">
        <f>_xlfn.PERCENTILE.INC(Data!$V$2:$V$2441,Y1477)</f>
        <v/>
      </c>
      <c r="AB1477" s="16">
        <f>Data!X1477-AA1477</f>
        <v/>
      </c>
      <c r="AC1477" s="9">
        <f>Z1477+AB1477</f>
        <v/>
      </c>
      <c r="AD1477" s="24">
        <f>COUNTIF(Data!$Y$2:$Y$2441,"&lt;="&amp;Data!Y1477)/($B$3+1)</f>
        <v/>
      </c>
      <c r="AE1477" s="16">
        <f>_xlfn.PERCENTILE.INC(Data!$U$2:$U$2441,AD1477)</f>
        <v/>
      </c>
      <c r="AF1477" s="16">
        <f>_xlfn.PERCENTILE.INC(Data!$V$2:$V$2441,AD1477)</f>
        <v/>
      </c>
      <c r="AG1477" s="16">
        <f>Data!Y1477-AF1477</f>
        <v/>
      </c>
      <c r="AH1477" s="9">
        <f>AE1477+AG1477</f>
        <v/>
      </c>
    </row>
    <row r="1478">
      <c r="N1478" s="14">
        <f>Data!A1478</f>
        <v/>
      </c>
      <c r="O1478" s="24">
        <f>IF(Occurrence!J1478&gt;0,COUNTIFS(Occurrence!$J$2:$J$2441,"&gt;0",Occurrence!$J$2:$J$2441,"&lt;="&amp;Occurrence!J1478)/($B$8+1),0)</f>
        <v/>
      </c>
      <c r="P1478" s="16">
        <f>IF(Occurrence!J1478&gt;0,_xlfn.PERCENTILE.INC(Data!$O$2:$O$2441,($B$4+O1478*($B$5-1))/($B$3-1)),0)</f>
        <v/>
      </c>
      <c r="Q1478" s="16">
        <f>IF(Occurrence!J1478&gt;0,_xlfn.PERCENTILE.INC(Occurrence!$I$2:$I$2441,($B$6+O1478*($B$7-1))/($B$3-1)),0)</f>
        <v/>
      </c>
      <c r="R1478" s="16">
        <f>IF(Occurrence!J1478&gt;0,Occurrence!J1478/Q1478,0)</f>
        <v/>
      </c>
      <c r="S1478" s="9">
        <f>IF(Occurrence!J1478&gt;0,P1478*R1478,0)</f>
        <v/>
      </c>
      <c r="T1478" s="24">
        <f>IF(Occurrence!K1478&gt;0,COUNTIFS(Occurrence!$K$2:$K$2441,"&gt;0",Occurrence!$K$2:$K$2441,"&lt;="&amp;Occurrence!K1478)/($B$9+1),0)</f>
        <v/>
      </c>
      <c r="U1478" s="16">
        <f>IF(Occurrence!K1478&gt;0,_xlfn.PERCENTILE.INC(Data!$O$2:$O$2441,($B$4+T1478*($B$5-1))/($B$3-1)),0)</f>
        <v/>
      </c>
      <c r="V1478" s="16">
        <f>IF(Occurrence!K1478&gt;0,_xlfn.PERCENTILE.INC(Occurrence!$I$2:$I$2441,($B$6+T1478*($B$7-1))/($B$3-1)),0)</f>
        <v/>
      </c>
      <c r="W1478" s="16">
        <f>IF(Occurrence!K1478&gt;0,Occurrence!K1478/V1478,0)</f>
        <v/>
      </c>
      <c r="X1478" s="9">
        <f>IF(Occurrence!K1478&gt;0,U1478*W1478,0)</f>
        <v/>
      </c>
      <c r="Y1478" s="24">
        <f>COUNTIF(Data!$X$2:$X$2441,"&lt;="&amp;Data!X1478)/($B$3+1)</f>
        <v/>
      </c>
      <c r="Z1478" s="16">
        <f>_xlfn.PERCENTILE.INC(Data!$U$2:$U$2441,Y1478)</f>
        <v/>
      </c>
      <c r="AA1478" s="16">
        <f>_xlfn.PERCENTILE.INC(Data!$V$2:$V$2441,Y1478)</f>
        <v/>
      </c>
      <c r="AB1478" s="16">
        <f>Data!X1478-AA1478</f>
        <v/>
      </c>
      <c r="AC1478" s="9">
        <f>Z1478+AB1478</f>
        <v/>
      </c>
      <c r="AD1478" s="24">
        <f>COUNTIF(Data!$Y$2:$Y$2441,"&lt;="&amp;Data!Y1478)/($B$3+1)</f>
        <v/>
      </c>
      <c r="AE1478" s="16">
        <f>_xlfn.PERCENTILE.INC(Data!$U$2:$U$2441,AD1478)</f>
        <v/>
      </c>
      <c r="AF1478" s="16">
        <f>_xlfn.PERCENTILE.INC(Data!$V$2:$V$2441,AD1478)</f>
        <v/>
      </c>
      <c r="AG1478" s="16">
        <f>Data!Y1478-AF1478</f>
        <v/>
      </c>
      <c r="AH1478" s="9">
        <f>AE1478+AG1478</f>
        <v/>
      </c>
    </row>
    <row r="1479">
      <c r="N1479" s="14">
        <f>Data!A1479</f>
        <v/>
      </c>
      <c r="O1479" s="24">
        <f>IF(Occurrence!J1479&gt;0,COUNTIFS(Occurrence!$J$2:$J$2441,"&gt;0",Occurrence!$J$2:$J$2441,"&lt;="&amp;Occurrence!J1479)/($B$8+1),0)</f>
        <v/>
      </c>
      <c r="P1479" s="16">
        <f>IF(Occurrence!J1479&gt;0,_xlfn.PERCENTILE.INC(Data!$O$2:$O$2441,($B$4+O1479*($B$5-1))/($B$3-1)),0)</f>
        <v/>
      </c>
      <c r="Q1479" s="16">
        <f>IF(Occurrence!J1479&gt;0,_xlfn.PERCENTILE.INC(Occurrence!$I$2:$I$2441,($B$6+O1479*($B$7-1))/($B$3-1)),0)</f>
        <v/>
      </c>
      <c r="R1479" s="16">
        <f>IF(Occurrence!J1479&gt;0,Occurrence!J1479/Q1479,0)</f>
        <v/>
      </c>
      <c r="S1479" s="9">
        <f>IF(Occurrence!J1479&gt;0,P1479*R1479,0)</f>
        <v/>
      </c>
      <c r="T1479" s="24">
        <f>IF(Occurrence!K1479&gt;0,COUNTIFS(Occurrence!$K$2:$K$2441,"&gt;0",Occurrence!$K$2:$K$2441,"&lt;="&amp;Occurrence!K1479)/($B$9+1),0)</f>
        <v/>
      </c>
      <c r="U1479" s="16">
        <f>IF(Occurrence!K1479&gt;0,_xlfn.PERCENTILE.INC(Data!$O$2:$O$2441,($B$4+T1479*($B$5-1))/($B$3-1)),0)</f>
        <v/>
      </c>
      <c r="V1479" s="16">
        <f>IF(Occurrence!K1479&gt;0,_xlfn.PERCENTILE.INC(Occurrence!$I$2:$I$2441,($B$6+T1479*($B$7-1))/($B$3-1)),0)</f>
        <v/>
      </c>
      <c r="W1479" s="16">
        <f>IF(Occurrence!K1479&gt;0,Occurrence!K1479/V1479,0)</f>
        <v/>
      </c>
      <c r="X1479" s="9">
        <f>IF(Occurrence!K1479&gt;0,U1479*W1479,0)</f>
        <v/>
      </c>
      <c r="Y1479" s="24">
        <f>COUNTIF(Data!$X$2:$X$2441,"&lt;="&amp;Data!X1479)/($B$3+1)</f>
        <v/>
      </c>
      <c r="Z1479" s="16">
        <f>_xlfn.PERCENTILE.INC(Data!$U$2:$U$2441,Y1479)</f>
        <v/>
      </c>
      <c r="AA1479" s="16">
        <f>_xlfn.PERCENTILE.INC(Data!$V$2:$V$2441,Y1479)</f>
        <v/>
      </c>
      <c r="AB1479" s="16">
        <f>Data!X1479-AA1479</f>
        <v/>
      </c>
      <c r="AC1479" s="9">
        <f>Z1479+AB1479</f>
        <v/>
      </c>
      <c r="AD1479" s="24">
        <f>COUNTIF(Data!$Y$2:$Y$2441,"&lt;="&amp;Data!Y1479)/($B$3+1)</f>
        <v/>
      </c>
      <c r="AE1479" s="16">
        <f>_xlfn.PERCENTILE.INC(Data!$U$2:$U$2441,AD1479)</f>
        <v/>
      </c>
      <c r="AF1479" s="16">
        <f>_xlfn.PERCENTILE.INC(Data!$V$2:$V$2441,AD1479)</f>
        <v/>
      </c>
      <c r="AG1479" s="16">
        <f>Data!Y1479-AF1479</f>
        <v/>
      </c>
      <c r="AH1479" s="9">
        <f>AE1479+AG1479</f>
        <v/>
      </c>
    </row>
    <row r="1480">
      <c r="N1480" s="14">
        <f>Data!A1480</f>
        <v/>
      </c>
      <c r="O1480" s="24">
        <f>IF(Occurrence!J1480&gt;0,COUNTIFS(Occurrence!$J$2:$J$2441,"&gt;0",Occurrence!$J$2:$J$2441,"&lt;="&amp;Occurrence!J1480)/($B$8+1),0)</f>
        <v/>
      </c>
      <c r="P1480" s="16">
        <f>IF(Occurrence!J1480&gt;0,_xlfn.PERCENTILE.INC(Data!$O$2:$O$2441,($B$4+O1480*($B$5-1))/($B$3-1)),0)</f>
        <v/>
      </c>
      <c r="Q1480" s="16">
        <f>IF(Occurrence!J1480&gt;0,_xlfn.PERCENTILE.INC(Occurrence!$I$2:$I$2441,($B$6+O1480*($B$7-1))/($B$3-1)),0)</f>
        <v/>
      </c>
      <c r="R1480" s="16">
        <f>IF(Occurrence!J1480&gt;0,Occurrence!J1480/Q1480,0)</f>
        <v/>
      </c>
      <c r="S1480" s="9">
        <f>IF(Occurrence!J1480&gt;0,P1480*R1480,0)</f>
        <v/>
      </c>
      <c r="T1480" s="24">
        <f>IF(Occurrence!K1480&gt;0,COUNTIFS(Occurrence!$K$2:$K$2441,"&gt;0",Occurrence!$K$2:$K$2441,"&lt;="&amp;Occurrence!K1480)/($B$9+1),0)</f>
        <v/>
      </c>
      <c r="U1480" s="16">
        <f>IF(Occurrence!K1480&gt;0,_xlfn.PERCENTILE.INC(Data!$O$2:$O$2441,($B$4+T1480*($B$5-1))/($B$3-1)),0)</f>
        <v/>
      </c>
      <c r="V1480" s="16">
        <f>IF(Occurrence!K1480&gt;0,_xlfn.PERCENTILE.INC(Occurrence!$I$2:$I$2441,($B$6+T1480*($B$7-1))/($B$3-1)),0)</f>
        <v/>
      </c>
      <c r="W1480" s="16">
        <f>IF(Occurrence!K1480&gt;0,Occurrence!K1480/V1480,0)</f>
        <v/>
      </c>
      <c r="X1480" s="9">
        <f>IF(Occurrence!K1480&gt;0,U1480*W1480,0)</f>
        <v/>
      </c>
      <c r="Y1480" s="24">
        <f>COUNTIF(Data!$X$2:$X$2441,"&lt;="&amp;Data!X1480)/($B$3+1)</f>
        <v/>
      </c>
      <c r="Z1480" s="16">
        <f>_xlfn.PERCENTILE.INC(Data!$U$2:$U$2441,Y1480)</f>
        <v/>
      </c>
      <c r="AA1480" s="16">
        <f>_xlfn.PERCENTILE.INC(Data!$V$2:$V$2441,Y1480)</f>
        <v/>
      </c>
      <c r="AB1480" s="16">
        <f>Data!X1480-AA1480</f>
        <v/>
      </c>
      <c r="AC1480" s="9">
        <f>Z1480+AB1480</f>
        <v/>
      </c>
      <c r="AD1480" s="24">
        <f>COUNTIF(Data!$Y$2:$Y$2441,"&lt;="&amp;Data!Y1480)/($B$3+1)</f>
        <v/>
      </c>
      <c r="AE1480" s="16">
        <f>_xlfn.PERCENTILE.INC(Data!$U$2:$U$2441,AD1480)</f>
        <v/>
      </c>
      <c r="AF1480" s="16">
        <f>_xlfn.PERCENTILE.INC(Data!$V$2:$V$2441,AD1480)</f>
        <v/>
      </c>
      <c r="AG1480" s="16">
        <f>Data!Y1480-AF1480</f>
        <v/>
      </c>
      <c r="AH1480" s="9">
        <f>AE1480+AG1480</f>
        <v/>
      </c>
    </row>
    <row r="1481">
      <c r="N1481" s="14">
        <f>Data!A1481</f>
        <v/>
      </c>
      <c r="O1481" s="24">
        <f>IF(Occurrence!J1481&gt;0,COUNTIFS(Occurrence!$J$2:$J$2441,"&gt;0",Occurrence!$J$2:$J$2441,"&lt;="&amp;Occurrence!J1481)/($B$8+1),0)</f>
        <v/>
      </c>
      <c r="P1481" s="16">
        <f>IF(Occurrence!J1481&gt;0,_xlfn.PERCENTILE.INC(Data!$O$2:$O$2441,($B$4+O1481*($B$5-1))/($B$3-1)),0)</f>
        <v/>
      </c>
      <c r="Q1481" s="16">
        <f>IF(Occurrence!J1481&gt;0,_xlfn.PERCENTILE.INC(Occurrence!$I$2:$I$2441,($B$6+O1481*($B$7-1))/($B$3-1)),0)</f>
        <v/>
      </c>
      <c r="R1481" s="16">
        <f>IF(Occurrence!J1481&gt;0,Occurrence!J1481/Q1481,0)</f>
        <v/>
      </c>
      <c r="S1481" s="9">
        <f>IF(Occurrence!J1481&gt;0,P1481*R1481,0)</f>
        <v/>
      </c>
      <c r="T1481" s="24">
        <f>IF(Occurrence!K1481&gt;0,COUNTIFS(Occurrence!$K$2:$K$2441,"&gt;0",Occurrence!$K$2:$K$2441,"&lt;="&amp;Occurrence!K1481)/($B$9+1),0)</f>
        <v/>
      </c>
      <c r="U1481" s="16">
        <f>IF(Occurrence!K1481&gt;0,_xlfn.PERCENTILE.INC(Data!$O$2:$O$2441,($B$4+T1481*($B$5-1))/($B$3-1)),0)</f>
        <v/>
      </c>
      <c r="V1481" s="16">
        <f>IF(Occurrence!K1481&gt;0,_xlfn.PERCENTILE.INC(Occurrence!$I$2:$I$2441,($B$6+T1481*($B$7-1))/($B$3-1)),0)</f>
        <v/>
      </c>
      <c r="W1481" s="16">
        <f>IF(Occurrence!K1481&gt;0,Occurrence!K1481/V1481,0)</f>
        <v/>
      </c>
      <c r="X1481" s="9">
        <f>IF(Occurrence!K1481&gt;0,U1481*W1481,0)</f>
        <v/>
      </c>
      <c r="Y1481" s="24">
        <f>COUNTIF(Data!$X$2:$X$2441,"&lt;="&amp;Data!X1481)/($B$3+1)</f>
        <v/>
      </c>
      <c r="Z1481" s="16">
        <f>_xlfn.PERCENTILE.INC(Data!$U$2:$U$2441,Y1481)</f>
        <v/>
      </c>
      <c r="AA1481" s="16">
        <f>_xlfn.PERCENTILE.INC(Data!$V$2:$V$2441,Y1481)</f>
        <v/>
      </c>
      <c r="AB1481" s="16">
        <f>Data!X1481-AA1481</f>
        <v/>
      </c>
      <c r="AC1481" s="9">
        <f>Z1481+AB1481</f>
        <v/>
      </c>
      <c r="AD1481" s="24">
        <f>COUNTIF(Data!$Y$2:$Y$2441,"&lt;="&amp;Data!Y1481)/($B$3+1)</f>
        <v/>
      </c>
      <c r="AE1481" s="16">
        <f>_xlfn.PERCENTILE.INC(Data!$U$2:$U$2441,AD1481)</f>
        <v/>
      </c>
      <c r="AF1481" s="16">
        <f>_xlfn.PERCENTILE.INC(Data!$V$2:$V$2441,AD1481)</f>
        <v/>
      </c>
      <c r="AG1481" s="16">
        <f>Data!Y1481-AF1481</f>
        <v/>
      </c>
      <c r="AH1481" s="9">
        <f>AE1481+AG1481</f>
        <v/>
      </c>
    </row>
    <row r="1482">
      <c r="N1482" s="14">
        <f>Data!A1482</f>
        <v/>
      </c>
      <c r="O1482" s="24">
        <f>IF(Occurrence!J1482&gt;0,COUNTIFS(Occurrence!$J$2:$J$2441,"&gt;0",Occurrence!$J$2:$J$2441,"&lt;="&amp;Occurrence!J1482)/($B$8+1),0)</f>
        <v/>
      </c>
      <c r="P1482" s="16">
        <f>IF(Occurrence!J1482&gt;0,_xlfn.PERCENTILE.INC(Data!$O$2:$O$2441,($B$4+O1482*($B$5-1))/($B$3-1)),0)</f>
        <v/>
      </c>
      <c r="Q1482" s="16">
        <f>IF(Occurrence!J1482&gt;0,_xlfn.PERCENTILE.INC(Occurrence!$I$2:$I$2441,($B$6+O1482*($B$7-1))/($B$3-1)),0)</f>
        <v/>
      </c>
      <c r="R1482" s="16">
        <f>IF(Occurrence!J1482&gt;0,Occurrence!J1482/Q1482,0)</f>
        <v/>
      </c>
      <c r="S1482" s="9">
        <f>IF(Occurrence!J1482&gt;0,P1482*R1482,0)</f>
        <v/>
      </c>
      <c r="T1482" s="24">
        <f>IF(Occurrence!K1482&gt;0,COUNTIFS(Occurrence!$K$2:$K$2441,"&gt;0",Occurrence!$K$2:$K$2441,"&lt;="&amp;Occurrence!K1482)/($B$9+1),0)</f>
        <v/>
      </c>
      <c r="U1482" s="16">
        <f>IF(Occurrence!K1482&gt;0,_xlfn.PERCENTILE.INC(Data!$O$2:$O$2441,($B$4+T1482*($B$5-1))/($B$3-1)),0)</f>
        <v/>
      </c>
      <c r="V1482" s="16">
        <f>IF(Occurrence!K1482&gt;0,_xlfn.PERCENTILE.INC(Occurrence!$I$2:$I$2441,($B$6+T1482*($B$7-1))/($B$3-1)),0)</f>
        <v/>
      </c>
      <c r="W1482" s="16">
        <f>IF(Occurrence!K1482&gt;0,Occurrence!K1482/V1482,0)</f>
        <v/>
      </c>
      <c r="X1482" s="9">
        <f>IF(Occurrence!K1482&gt;0,U1482*W1482,0)</f>
        <v/>
      </c>
      <c r="Y1482" s="24">
        <f>COUNTIF(Data!$X$2:$X$2441,"&lt;="&amp;Data!X1482)/($B$3+1)</f>
        <v/>
      </c>
      <c r="Z1482" s="16">
        <f>_xlfn.PERCENTILE.INC(Data!$U$2:$U$2441,Y1482)</f>
        <v/>
      </c>
      <c r="AA1482" s="16">
        <f>_xlfn.PERCENTILE.INC(Data!$V$2:$V$2441,Y1482)</f>
        <v/>
      </c>
      <c r="AB1482" s="16">
        <f>Data!X1482-AA1482</f>
        <v/>
      </c>
      <c r="AC1482" s="9">
        <f>Z1482+AB1482</f>
        <v/>
      </c>
      <c r="AD1482" s="24">
        <f>COUNTIF(Data!$Y$2:$Y$2441,"&lt;="&amp;Data!Y1482)/($B$3+1)</f>
        <v/>
      </c>
      <c r="AE1482" s="16">
        <f>_xlfn.PERCENTILE.INC(Data!$U$2:$U$2441,AD1482)</f>
        <v/>
      </c>
      <c r="AF1482" s="16">
        <f>_xlfn.PERCENTILE.INC(Data!$V$2:$V$2441,AD1482)</f>
        <v/>
      </c>
      <c r="AG1482" s="16">
        <f>Data!Y1482-AF1482</f>
        <v/>
      </c>
      <c r="AH1482" s="9">
        <f>AE1482+AG1482</f>
        <v/>
      </c>
    </row>
    <row r="1483">
      <c r="N1483" s="14">
        <f>Data!A1483</f>
        <v/>
      </c>
      <c r="O1483" s="24">
        <f>IF(Occurrence!J1483&gt;0,COUNTIFS(Occurrence!$J$2:$J$2441,"&gt;0",Occurrence!$J$2:$J$2441,"&lt;="&amp;Occurrence!J1483)/($B$8+1),0)</f>
        <v/>
      </c>
      <c r="P1483" s="16">
        <f>IF(Occurrence!J1483&gt;0,_xlfn.PERCENTILE.INC(Data!$O$2:$O$2441,($B$4+O1483*($B$5-1))/($B$3-1)),0)</f>
        <v/>
      </c>
      <c r="Q1483" s="16">
        <f>IF(Occurrence!J1483&gt;0,_xlfn.PERCENTILE.INC(Occurrence!$I$2:$I$2441,($B$6+O1483*($B$7-1))/($B$3-1)),0)</f>
        <v/>
      </c>
      <c r="R1483" s="16">
        <f>IF(Occurrence!J1483&gt;0,Occurrence!J1483/Q1483,0)</f>
        <v/>
      </c>
      <c r="S1483" s="9">
        <f>IF(Occurrence!J1483&gt;0,P1483*R1483,0)</f>
        <v/>
      </c>
      <c r="T1483" s="24">
        <f>IF(Occurrence!K1483&gt;0,COUNTIFS(Occurrence!$K$2:$K$2441,"&gt;0",Occurrence!$K$2:$K$2441,"&lt;="&amp;Occurrence!K1483)/($B$9+1),0)</f>
        <v/>
      </c>
      <c r="U1483" s="16">
        <f>IF(Occurrence!K1483&gt;0,_xlfn.PERCENTILE.INC(Data!$O$2:$O$2441,($B$4+T1483*($B$5-1))/($B$3-1)),0)</f>
        <v/>
      </c>
      <c r="V1483" s="16">
        <f>IF(Occurrence!K1483&gt;0,_xlfn.PERCENTILE.INC(Occurrence!$I$2:$I$2441,($B$6+T1483*($B$7-1))/($B$3-1)),0)</f>
        <v/>
      </c>
      <c r="W1483" s="16">
        <f>IF(Occurrence!K1483&gt;0,Occurrence!K1483/V1483,0)</f>
        <v/>
      </c>
      <c r="X1483" s="9">
        <f>IF(Occurrence!K1483&gt;0,U1483*W1483,0)</f>
        <v/>
      </c>
      <c r="Y1483" s="24">
        <f>COUNTIF(Data!$X$2:$X$2441,"&lt;="&amp;Data!X1483)/($B$3+1)</f>
        <v/>
      </c>
      <c r="Z1483" s="16">
        <f>_xlfn.PERCENTILE.INC(Data!$U$2:$U$2441,Y1483)</f>
        <v/>
      </c>
      <c r="AA1483" s="16">
        <f>_xlfn.PERCENTILE.INC(Data!$V$2:$V$2441,Y1483)</f>
        <v/>
      </c>
      <c r="AB1483" s="16">
        <f>Data!X1483-AA1483</f>
        <v/>
      </c>
      <c r="AC1483" s="9">
        <f>Z1483+AB1483</f>
        <v/>
      </c>
      <c r="AD1483" s="24">
        <f>COUNTIF(Data!$Y$2:$Y$2441,"&lt;="&amp;Data!Y1483)/($B$3+1)</f>
        <v/>
      </c>
      <c r="AE1483" s="16">
        <f>_xlfn.PERCENTILE.INC(Data!$U$2:$U$2441,AD1483)</f>
        <v/>
      </c>
      <c r="AF1483" s="16">
        <f>_xlfn.PERCENTILE.INC(Data!$V$2:$V$2441,AD1483)</f>
        <v/>
      </c>
      <c r="AG1483" s="16">
        <f>Data!Y1483-AF1483</f>
        <v/>
      </c>
      <c r="AH1483" s="9">
        <f>AE1483+AG1483</f>
        <v/>
      </c>
    </row>
    <row r="1484">
      <c r="N1484" s="14">
        <f>Data!A1484</f>
        <v/>
      </c>
      <c r="O1484" s="24">
        <f>IF(Occurrence!J1484&gt;0,COUNTIFS(Occurrence!$J$2:$J$2441,"&gt;0",Occurrence!$J$2:$J$2441,"&lt;="&amp;Occurrence!J1484)/($B$8+1),0)</f>
        <v/>
      </c>
      <c r="P1484" s="16">
        <f>IF(Occurrence!J1484&gt;0,_xlfn.PERCENTILE.INC(Data!$O$2:$O$2441,($B$4+O1484*($B$5-1))/($B$3-1)),0)</f>
        <v/>
      </c>
      <c r="Q1484" s="16">
        <f>IF(Occurrence!J1484&gt;0,_xlfn.PERCENTILE.INC(Occurrence!$I$2:$I$2441,($B$6+O1484*($B$7-1))/($B$3-1)),0)</f>
        <v/>
      </c>
      <c r="R1484" s="16">
        <f>IF(Occurrence!J1484&gt;0,Occurrence!J1484/Q1484,0)</f>
        <v/>
      </c>
      <c r="S1484" s="9">
        <f>IF(Occurrence!J1484&gt;0,P1484*R1484,0)</f>
        <v/>
      </c>
      <c r="T1484" s="24">
        <f>IF(Occurrence!K1484&gt;0,COUNTIFS(Occurrence!$K$2:$K$2441,"&gt;0",Occurrence!$K$2:$K$2441,"&lt;="&amp;Occurrence!K1484)/($B$9+1),0)</f>
        <v/>
      </c>
      <c r="U1484" s="16">
        <f>IF(Occurrence!K1484&gt;0,_xlfn.PERCENTILE.INC(Data!$O$2:$O$2441,($B$4+T1484*($B$5-1))/($B$3-1)),0)</f>
        <v/>
      </c>
      <c r="V1484" s="16">
        <f>IF(Occurrence!K1484&gt;0,_xlfn.PERCENTILE.INC(Occurrence!$I$2:$I$2441,($B$6+T1484*($B$7-1))/($B$3-1)),0)</f>
        <v/>
      </c>
      <c r="W1484" s="16">
        <f>IF(Occurrence!K1484&gt;0,Occurrence!K1484/V1484,0)</f>
        <v/>
      </c>
      <c r="X1484" s="9">
        <f>IF(Occurrence!K1484&gt;0,U1484*W1484,0)</f>
        <v/>
      </c>
      <c r="Y1484" s="24">
        <f>COUNTIF(Data!$X$2:$X$2441,"&lt;="&amp;Data!X1484)/($B$3+1)</f>
        <v/>
      </c>
      <c r="Z1484" s="16">
        <f>_xlfn.PERCENTILE.INC(Data!$U$2:$U$2441,Y1484)</f>
        <v/>
      </c>
      <c r="AA1484" s="16">
        <f>_xlfn.PERCENTILE.INC(Data!$V$2:$V$2441,Y1484)</f>
        <v/>
      </c>
      <c r="AB1484" s="16">
        <f>Data!X1484-AA1484</f>
        <v/>
      </c>
      <c r="AC1484" s="9">
        <f>Z1484+AB1484</f>
        <v/>
      </c>
      <c r="AD1484" s="24">
        <f>COUNTIF(Data!$Y$2:$Y$2441,"&lt;="&amp;Data!Y1484)/($B$3+1)</f>
        <v/>
      </c>
      <c r="AE1484" s="16">
        <f>_xlfn.PERCENTILE.INC(Data!$U$2:$U$2441,AD1484)</f>
        <v/>
      </c>
      <c r="AF1484" s="16">
        <f>_xlfn.PERCENTILE.INC(Data!$V$2:$V$2441,AD1484)</f>
        <v/>
      </c>
      <c r="AG1484" s="16">
        <f>Data!Y1484-AF1484</f>
        <v/>
      </c>
      <c r="AH1484" s="9">
        <f>AE1484+AG1484</f>
        <v/>
      </c>
    </row>
    <row r="1485">
      <c r="N1485" s="14">
        <f>Data!A1485</f>
        <v/>
      </c>
      <c r="O1485" s="24">
        <f>IF(Occurrence!J1485&gt;0,COUNTIFS(Occurrence!$J$2:$J$2441,"&gt;0",Occurrence!$J$2:$J$2441,"&lt;="&amp;Occurrence!J1485)/($B$8+1),0)</f>
        <v/>
      </c>
      <c r="P1485" s="16">
        <f>IF(Occurrence!J1485&gt;0,_xlfn.PERCENTILE.INC(Data!$O$2:$O$2441,($B$4+O1485*($B$5-1))/($B$3-1)),0)</f>
        <v/>
      </c>
      <c r="Q1485" s="16">
        <f>IF(Occurrence!J1485&gt;0,_xlfn.PERCENTILE.INC(Occurrence!$I$2:$I$2441,($B$6+O1485*($B$7-1))/($B$3-1)),0)</f>
        <v/>
      </c>
      <c r="R1485" s="16">
        <f>IF(Occurrence!J1485&gt;0,Occurrence!J1485/Q1485,0)</f>
        <v/>
      </c>
      <c r="S1485" s="9">
        <f>IF(Occurrence!J1485&gt;0,P1485*R1485,0)</f>
        <v/>
      </c>
      <c r="T1485" s="24">
        <f>IF(Occurrence!K1485&gt;0,COUNTIFS(Occurrence!$K$2:$K$2441,"&gt;0",Occurrence!$K$2:$K$2441,"&lt;="&amp;Occurrence!K1485)/($B$9+1),0)</f>
        <v/>
      </c>
      <c r="U1485" s="16">
        <f>IF(Occurrence!K1485&gt;0,_xlfn.PERCENTILE.INC(Data!$O$2:$O$2441,($B$4+T1485*($B$5-1))/($B$3-1)),0)</f>
        <v/>
      </c>
      <c r="V1485" s="16">
        <f>IF(Occurrence!K1485&gt;0,_xlfn.PERCENTILE.INC(Occurrence!$I$2:$I$2441,($B$6+T1485*($B$7-1))/($B$3-1)),0)</f>
        <v/>
      </c>
      <c r="W1485" s="16">
        <f>IF(Occurrence!K1485&gt;0,Occurrence!K1485/V1485,0)</f>
        <v/>
      </c>
      <c r="X1485" s="9">
        <f>IF(Occurrence!K1485&gt;0,U1485*W1485,0)</f>
        <v/>
      </c>
      <c r="Y1485" s="24">
        <f>COUNTIF(Data!$X$2:$X$2441,"&lt;="&amp;Data!X1485)/($B$3+1)</f>
        <v/>
      </c>
      <c r="Z1485" s="16">
        <f>_xlfn.PERCENTILE.INC(Data!$U$2:$U$2441,Y1485)</f>
        <v/>
      </c>
      <c r="AA1485" s="16">
        <f>_xlfn.PERCENTILE.INC(Data!$V$2:$V$2441,Y1485)</f>
        <v/>
      </c>
      <c r="AB1485" s="16">
        <f>Data!X1485-AA1485</f>
        <v/>
      </c>
      <c r="AC1485" s="9">
        <f>Z1485+AB1485</f>
        <v/>
      </c>
      <c r="AD1485" s="24">
        <f>COUNTIF(Data!$Y$2:$Y$2441,"&lt;="&amp;Data!Y1485)/($B$3+1)</f>
        <v/>
      </c>
      <c r="AE1485" s="16">
        <f>_xlfn.PERCENTILE.INC(Data!$U$2:$U$2441,AD1485)</f>
        <v/>
      </c>
      <c r="AF1485" s="16">
        <f>_xlfn.PERCENTILE.INC(Data!$V$2:$V$2441,AD1485)</f>
        <v/>
      </c>
      <c r="AG1485" s="16">
        <f>Data!Y1485-AF1485</f>
        <v/>
      </c>
      <c r="AH1485" s="9">
        <f>AE1485+AG1485</f>
        <v/>
      </c>
    </row>
    <row r="1486">
      <c r="N1486" s="14">
        <f>Data!A1486</f>
        <v/>
      </c>
      <c r="O1486" s="24">
        <f>IF(Occurrence!J1486&gt;0,COUNTIFS(Occurrence!$J$2:$J$2441,"&gt;0",Occurrence!$J$2:$J$2441,"&lt;="&amp;Occurrence!J1486)/($B$8+1),0)</f>
        <v/>
      </c>
      <c r="P1486" s="16">
        <f>IF(Occurrence!J1486&gt;0,_xlfn.PERCENTILE.INC(Data!$O$2:$O$2441,($B$4+O1486*($B$5-1))/($B$3-1)),0)</f>
        <v/>
      </c>
      <c r="Q1486" s="16">
        <f>IF(Occurrence!J1486&gt;0,_xlfn.PERCENTILE.INC(Occurrence!$I$2:$I$2441,($B$6+O1486*($B$7-1))/($B$3-1)),0)</f>
        <v/>
      </c>
      <c r="R1486" s="16">
        <f>IF(Occurrence!J1486&gt;0,Occurrence!J1486/Q1486,0)</f>
        <v/>
      </c>
      <c r="S1486" s="9">
        <f>IF(Occurrence!J1486&gt;0,P1486*R1486,0)</f>
        <v/>
      </c>
      <c r="T1486" s="24">
        <f>IF(Occurrence!K1486&gt;0,COUNTIFS(Occurrence!$K$2:$K$2441,"&gt;0",Occurrence!$K$2:$K$2441,"&lt;="&amp;Occurrence!K1486)/($B$9+1),0)</f>
        <v/>
      </c>
      <c r="U1486" s="16">
        <f>IF(Occurrence!K1486&gt;0,_xlfn.PERCENTILE.INC(Data!$O$2:$O$2441,($B$4+T1486*($B$5-1))/($B$3-1)),0)</f>
        <v/>
      </c>
      <c r="V1486" s="16">
        <f>IF(Occurrence!K1486&gt;0,_xlfn.PERCENTILE.INC(Occurrence!$I$2:$I$2441,($B$6+T1486*($B$7-1))/($B$3-1)),0)</f>
        <v/>
      </c>
      <c r="W1486" s="16">
        <f>IF(Occurrence!K1486&gt;0,Occurrence!K1486/V1486,0)</f>
        <v/>
      </c>
      <c r="X1486" s="9">
        <f>IF(Occurrence!K1486&gt;0,U1486*W1486,0)</f>
        <v/>
      </c>
      <c r="Y1486" s="24">
        <f>COUNTIF(Data!$X$2:$X$2441,"&lt;="&amp;Data!X1486)/($B$3+1)</f>
        <v/>
      </c>
      <c r="Z1486" s="16">
        <f>_xlfn.PERCENTILE.INC(Data!$U$2:$U$2441,Y1486)</f>
        <v/>
      </c>
      <c r="AA1486" s="16">
        <f>_xlfn.PERCENTILE.INC(Data!$V$2:$V$2441,Y1486)</f>
        <v/>
      </c>
      <c r="AB1486" s="16">
        <f>Data!X1486-AA1486</f>
        <v/>
      </c>
      <c r="AC1486" s="9">
        <f>Z1486+AB1486</f>
        <v/>
      </c>
      <c r="AD1486" s="24">
        <f>COUNTIF(Data!$Y$2:$Y$2441,"&lt;="&amp;Data!Y1486)/($B$3+1)</f>
        <v/>
      </c>
      <c r="AE1486" s="16">
        <f>_xlfn.PERCENTILE.INC(Data!$U$2:$U$2441,AD1486)</f>
        <v/>
      </c>
      <c r="AF1486" s="16">
        <f>_xlfn.PERCENTILE.INC(Data!$V$2:$V$2441,AD1486)</f>
        <v/>
      </c>
      <c r="AG1486" s="16">
        <f>Data!Y1486-AF1486</f>
        <v/>
      </c>
      <c r="AH1486" s="9">
        <f>AE1486+AG1486</f>
        <v/>
      </c>
    </row>
    <row r="1487">
      <c r="N1487" s="14">
        <f>Data!A1487</f>
        <v/>
      </c>
      <c r="O1487" s="24">
        <f>IF(Occurrence!J1487&gt;0,COUNTIFS(Occurrence!$J$2:$J$2441,"&gt;0",Occurrence!$J$2:$J$2441,"&lt;="&amp;Occurrence!J1487)/($B$8+1),0)</f>
        <v/>
      </c>
      <c r="P1487" s="16">
        <f>IF(Occurrence!J1487&gt;0,_xlfn.PERCENTILE.INC(Data!$O$2:$O$2441,($B$4+O1487*($B$5-1))/($B$3-1)),0)</f>
        <v/>
      </c>
      <c r="Q1487" s="16">
        <f>IF(Occurrence!J1487&gt;0,_xlfn.PERCENTILE.INC(Occurrence!$I$2:$I$2441,($B$6+O1487*($B$7-1))/($B$3-1)),0)</f>
        <v/>
      </c>
      <c r="R1487" s="16">
        <f>IF(Occurrence!J1487&gt;0,Occurrence!J1487/Q1487,0)</f>
        <v/>
      </c>
      <c r="S1487" s="9">
        <f>IF(Occurrence!J1487&gt;0,P1487*R1487,0)</f>
        <v/>
      </c>
      <c r="T1487" s="24">
        <f>IF(Occurrence!K1487&gt;0,COUNTIFS(Occurrence!$K$2:$K$2441,"&gt;0",Occurrence!$K$2:$K$2441,"&lt;="&amp;Occurrence!K1487)/($B$9+1),0)</f>
        <v/>
      </c>
      <c r="U1487" s="16">
        <f>IF(Occurrence!K1487&gt;0,_xlfn.PERCENTILE.INC(Data!$O$2:$O$2441,($B$4+T1487*($B$5-1))/($B$3-1)),0)</f>
        <v/>
      </c>
      <c r="V1487" s="16">
        <f>IF(Occurrence!K1487&gt;0,_xlfn.PERCENTILE.INC(Occurrence!$I$2:$I$2441,($B$6+T1487*($B$7-1))/($B$3-1)),0)</f>
        <v/>
      </c>
      <c r="W1487" s="16">
        <f>IF(Occurrence!K1487&gt;0,Occurrence!K1487/V1487,0)</f>
        <v/>
      </c>
      <c r="X1487" s="9">
        <f>IF(Occurrence!K1487&gt;0,U1487*W1487,0)</f>
        <v/>
      </c>
      <c r="Y1487" s="24">
        <f>COUNTIF(Data!$X$2:$X$2441,"&lt;="&amp;Data!X1487)/($B$3+1)</f>
        <v/>
      </c>
      <c r="Z1487" s="16">
        <f>_xlfn.PERCENTILE.INC(Data!$U$2:$U$2441,Y1487)</f>
        <v/>
      </c>
      <c r="AA1487" s="16">
        <f>_xlfn.PERCENTILE.INC(Data!$V$2:$V$2441,Y1487)</f>
        <v/>
      </c>
      <c r="AB1487" s="16">
        <f>Data!X1487-AA1487</f>
        <v/>
      </c>
      <c r="AC1487" s="9">
        <f>Z1487+AB1487</f>
        <v/>
      </c>
      <c r="AD1487" s="24">
        <f>COUNTIF(Data!$Y$2:$Y$2441,"&lt;="&amp;Data!Y1487)/($B$3+1)</f>
        <v/>
      </c>
      <c r="AE1487" s="16">
        <f>_xlfn.PERCENTILE.INC(Data!$U$2:$U$2441,AD1487)</f>
        <v/>
      </c>
      <c r="AF1487" s="16">
        <f>_xlfn.PERCENTILE.INC(Data!$V$2:$V$2441,AD1487)</f>
        <v/>
      </c>
      <c r="AG1487" s="16">
        <f>Data!Y1487-AF1487</f>
        <v/>
      </c>
      <c r="AH1487" s="9">
        <f>AE1487+AG1487</f>
        <v/>
      </c>
    </row>
    <row r="1488">
      <c r="N1488" s="14">
        <f>Data!A1488</f>
        <v/>
      </c>
      <c r="O1488" s="24">
        <f>IF(Occurrence!J1488&gt;0,COUNTIFS(Occurrence!$J$2:$J$2441,"&gt;0",Occurrence!$J$2:$J$2441,"&lt;="&amp;Occurrence!J1488)/($B$8+1),0)</f>
        <v/>
      </c>
      <c r="P1488" s="16">
        <f>IF(Occurrence!J1488&gt;0,_xlfn.PERCENTILE.INC(Data!$O$2:$O$2441,($B$4+O1488*($B$5-1))/($B$3-1)),0)</f>
        <v/>
      </c>
      <c r="Q1488" s="16">
        <f>IF(Occurrence!J1488&gt;0,_xlfn.PERCENTILE.INC(Occurrence!$I$2:$I$2441,($B$6+O1488*($B$7-1))/($B$3-1)),0)</f>
        <v/>
      </c>
      <c r="R1488" s="16">
        <f>IF(Occurrence!J1488&gt;0,Occurrence!J1488/Q1488,0)</f>
        <v/>
      </c>
      <c r="S1488" s="9">
        <f>IF(Occurrence!J1488&gt;0,P1488*R1488,0)</f>
        <v/>
      </c>
      <c r="T1488" s="24">
        <f>IF(Occurrence!K1488&gt;0,COUNTIFS(Occurrence!$K$2:$K$2441,"&gt;0",Occurrence!$K$2:$K$2441,"&lt;="&amp;Occurrence!K1488)/($B$9+1),0)</f>
        <v/>
      </c>
      <c r="U1488" s="16">
        <f>IF(Occurrence!K1488&gt;0,_xlfn.PERCENTILE.INC(Data!$O$2:$O$2441,($B$4+T1488*($B$5-1))/($B$3-1)),0)</f>
        <v/>
      </c>
      <c r="V1488" s="16">
        <f>IF(Occurrence!K1488&gt;0,_xlfn.PERCENTILE.INC(Occurrence!$I$2:$I$2441,($B$6+T1488*($B$7-1))/($B$3-1)),0)</f>
        <v/>
      </c>
      <c r="W1488" s="16">
        <f>IF(Occurrence!K1488&gt;0,Occurrence!K1488/V1488,0)</f>
        <v/>
      </c>
      <c r="X1488" s="9">
        <f>IF(Occurrence!K1488&gt;0,U1488*W1488,0)</f>
        <v/>
      </c>
      <c r="Y1488" s="24">
        <f>COUNTIF(Data!$X$2:$X$2441,"&lt;="&amp;Data!X1488)/($B$3+1)</f>
        <v/>
      </c>
      <c r="Z1488" s="16">
        <f>_xlfn.PERCENTILE.INC(Data!$U$2:$U$2441,Y1488)</f>
        <v/>
      </c>
      <c r="AA1488" s="16">
        <f>_xlfn.PERCENTILE.INC(Data!$V$2:$V$2441,Y1488)</f>
        <v/>
      </c>
      <c r="AB1488" s="16">
        <f>Data!X1488-AA1488</f>
        <v/>
      </c>
      <c r="AC1488" s="9">
        <f>Z1488+AB1488</f>
        <v/>
      </c>
      <c r="AD1488" s="24">
        <f>COUNTIF(Data!$Y$2:$Y$2441,"&lt;="&amp;Data!Y1488)/($B$3+1)</f>
        <v/>
      </c>
      <c r="AE1488" s="16">
        <f>_xlfn.PERCENTILE.INC(Data!$U$2:$U$2441,AD1488)</f>
        <v/>
      </c>
      <c r="AF1488" s="16">
        <f>_xlfn.PERCENTILE.INC(Data!$V$2:$V$2441,AD1488)</f>
        <v/>
      </c>
      <c r="AG1488" s="16">
        <f>Data!Y1488-AF1488</f>
        <v/>
      </c>
      <c r="AH1488" s="9">
        <f>AE1488+AG1488</f>
        <v/>
      </c>
    </row>
    <row r="1489">
      <c r="N1489" s="14">
        <f>Data!A1489</f>
        <v/>
      </c>
      <c r="O1489" s="24">
        <f>IF(Occurrence!J1489&gt;0,COUNTIFS(Occurrence!$J$2:$J$2441,"&gt;0",Occurrence!$J$2:$J$2441,"&lt;="&amp;Occurrence!J1489)/($B$8+1),0)</f>
        <v/>
      </c>
      <c r="P1489" s="16">
        <f>IF(Occurrence!J1489&gt;0,_xlfn.PERCENTILE.INC(Data!$O$2:$O$2441,($B$4+O1489*($B$5-1))/($B$3-1)),0)</f>
        <v/>
      </c>
      <c r="Q1489" s="16">
        <f>IF(Occurrence!J1489&gt;0,_xlfn.PERCENTILE.INC(Occurrence!$I$2:$I$2441,($B$6+O1489*($B$7-1))/($B$3-1)),0)</f>
        <v/>
      </c>
      <c r="R1489" s="16">
        <f>IF(Occurrence!J1489&gt;0,Occurrence!J1489/Q1489,0)</f>
        <v/>
      </c>
      <c r="S1489" s="9">
        <f>IF(Occurrence!J1489&gt;0,P1489*R1489,0)</f>
        <v/>
      </c>
      <c r="T1489" s="24">
        <f>IF(Occurrence!K1489&gt;0,COUNTIFS(Occurrence!$K$2:$K$2441,"&gt;0",Occurrence!$K$2:$K$2441,"&lt;="&amp;Occurrence!K1489)/($B$9+1),0)</f>
        <v/>
      </c>
      <c r="U1489" s="16">
        <f>IF(Occurrence!K1489&gt;0,_xlfn.PERCENTILE.INC(Data!$O$2:$O$2441,($B$4+T1489*($B$5-1))/($B$3-1)),0)</f>
        <v/>
      </c>
      <c r="V1489" s="16">
        <f>IF(Occurrence!K1489&gt;0,_xlfn.PERCENTILE.INC(Occurrence!$I$2:$I$2441,($B$6+T1489*($B$7-1))/($B$3-1)),0)</f>
        <v/>
      </c>
      <c r="W1489" s="16">
        <f>IF(Occurrence!K1489&gt;0,Occurrence!K1489/V1489,0)</f>
        <v/>
      </c>
      <c r="X1489" s="9">
        <f>IF(Occurrence!K1489&gt;0,U1489*W1489,0)</f>
        <v/>
      </c>
      <c r="Y1489" s="24">
        <f>COUNTIF(Data!$X$2:$X$2441,"&lt;="&amp;Data!X1489)/($B$3+1)</f>
        <v/>
      </c>
      <c r="Z1489" s="16">
        <f>_xlfn.PERCENTILE.INC(Data!$U$2:$U$2441,Y1489)</f>
        <v/>
      </c>
      <c r="AA1489" s="16">
        <f>_xlfn.PERCENTILE.INC(Data!$V$2:$V$2441,Y1489)</f>
        <v/>
      </c>
      <c r="AB1489" s="16">
        <f>Data!X1489-AA1489</f>
        <v/>
      </c>
      <c r="AC1489" s="9">
        <f>Z1489+AB1489</f>
        <v/>
      </c>
      <c r="AD1489" s="24">
        <f>COUNTIF(Data!$Y$2:$Y$2441,"&lt;="&amp;Data!Y1489)/($B$3+1)</f>
        <v/>
      </c>
      <c r="AE1489" s="16">
        <f>_xlfn.PERCENTILE.INC(Data!$U$2:$U$2441,AD1489)</f>
        <v/>
      </c>
      <c r="AF1489" s="16">
        <f>_xlfn.PERCENTILE.INC(Data!$V$2:$V$2441,AD1489)</f>
        <v/>
      </c>
      <c r="AG1489" s="16">
        <f>Data!Y1489-AF1489</f>
        <v/>
      </c>
      <c r="AH1489" s="9">
        <f>AE1489+AG1489</f>
        <v/>
      </c>
    </row>
    <row r="1490">
      <c r="N1490" s="14">
        <f>Data!A1490</f>
        <v/>
      </c>
      <c r="O1490" s="24">
        <f>IF(Occurrence!J1490&gt;0,COUNTIFS(Occurrence!$J$2:$J$2441,"&gt;0",Occurrence!$J$2:$J$2441,"&lt;="&amp;Occurrence!J1490)/($B$8+1),0)</f>
        <v/>
      </c>
      <c r="P1490" s="16">
        <f>IF(Occurrence!J1490&gt;0,_xlfn.PERCENTILE.INC(Data!$O$2:$O$2441,($B$4+O1490*($B$5-1))/($B$3-1)),0)</f>
        <v/>
      </c>
      <c r="Q1490" s="16">
        <f>IF(Occurrence!J1490&gt;0,_xlfn.PERCENTILE.INC(Occurrence!$I$2:$I$2441,($B$6+O1490*($B$7-1))/($B$3-1)),0)</f>
        <v/>
      </c>
      <c r="R1490" s="16">
        <f>IF(Occurrence!J1490&gt;0,Occurrence!J1490/Q1490,0)</f>
        <v/>
      </c>
      <c r="S1490" s="9">
        <f>IF(Occurrence!J1490&gt;0,P1490*R1490,0)</f>
        <v/>
      </c>
      <c r="T1490" s="24">
        <f>IF(Occurrence!K1490&gt;0,COUNTIFS(Occurrence!$K$2:$K$2441,"&gt;0",Occurrence!$K$2:$K$2441,"&lt;="&amp;Occurrence!K1490)/($B$9+1),0)</f>
        <v/>
      </c>
      <c r="U1490" s="16">
        <f>IF(Occurrence!K1490&gt;0,_xlfn.PERCENTILE.INC(Data!$O$2:$O$2441,($B$4+T1490*($B$5-1))/($B$3-1)),0)</f>
        <v/>
      </c>
      <c r="V1490" s="16">
        <f>IF(Occurrence!K1490&gt;0,_xlfn.PERCENTILE.INC(Occurrence!$I$2:$I$2441,($B$6+T1490*($B$7-1))/($B$3-1)),0)</f>
        <v/>
      </c>
      <c r="W1490" s="16">
        <f>IF(Occurrence!K1490&gt;0,Occurrence!K1490/V1490,0)</f>
        <v/>
      </c>
      <c r="X1490" s="9">
        <f>IF(Occurrence!K1490&gt;0,U1490*W1490,0)</f>
        <v/>
      </c>
      <c r="Y1490" s="24">
        <f>COUNTIF(Data!$X$2:$X$2441,"&lt;="&amp;Data!X1490)/($B$3+1)</f>
        <v/>
      </c>
      <c r="Z1490" s="16">
        <f>_xlfn.PERCENTILE.INC(Data!$U$2:$U$2441,Y1490)</f>
        <v/>
      </c>
      <c r="AA1490" s="16">
        <f>_xlfn.PERCENTILE.INC(Data!$V$2:$V$2441,Y1490)</f>
        <v/>
      </c>
      <c r="AB1490" s="16">
        <f>Data!X1490-AA1490</f>
        <v/>
      </c>
      <c r="AC1490" s="9">
        <f>Z1490+AB1490</f>
        <v/>
      </c>
      <c r="AD1490" s="24">
        <f>COUNTIF(Data!$Y$2:$Y$2441,"&lt;="&amp;Data!Y1490)/($B$3+1)</f>
        <v/>
      </c>
      <c r="AE1490" s="16">
        <f>_xlfn.PERCENTILE.INC(Data!$U$2:$U$2441,AD1490)</f>
        <v/>
      </c>
      <c r="AF1490" s="16">
        <f>_xlfn.PERCENTILE.INC(Data!$V$2:$V$2441,AD1490)</f>
        <v/>
      </c>
      <c r="AG1490" s="16">
        <f>Data!Y1490-AF1490</f>
        <v/>
      </c>
      <c r="AH1490" s="9">
        <f>AE1490+AG1490</f>
        <v/>
      </c>
    </row>
    <row r="1491">
      <c r="N1491" s="14">
        <f>Data!A1491</f>
        <v/>
      </c>
      <c r="O1491" s="24">
        <f>IF(Occurrence!J1491&gt;0,COUNTIFS(Occurrence!$J$2:$J$2441,"&gt;0",Occurrence!$J$2:$J$2441,"&lt;="&amp;Occurrence!J1491)/($B$8+1),0)</f>
        <v/>
      </c>
      <c r="P1491" s="16">
        <f>IF(Occurrence!J1491&gt;0,_xlfn.PERCENTILE.INC(Data!$O$2:$O$2441,($B$4+O1491*($B$5-1))/($B$3-1)),0)</f>
        <v/>
      </c>
      <c r="Q1491" s="16">
        <f>IF(Occurrence!J1491&gt;0,_xlfn.PERCENTILE.INC(Occurrence!$I$2:$I$2441,($B$6+O1491*($B$7-1))/($B$3-1)),0)</f>
        <v/>
      </c>
      <c r="R1491" s="16">
        <f>IF(Occurrence!J1491&gt;0,Occurrence!J1491/Q1491,0)</f>
        <v/>
      </c>
      <c r="S1491" s="9">
        <f>IF(Occurrence!J1491&gt;0,P1491*R1491,0)</f>
        <v/>
      </c>
      <c r="T1491" s="24">
        <f>IF(Occurrence!K1491&gt;0,COUNTIFS(Occurrence!$K$2:$K$2441,"&gt;0",Occurrence!$K$2:$K$2441,"&lt;="&amp;Occurrence!K1491)/($B$9+1),0)</f>
        <v/>
      </c>
      <c r="U1491" s="16">
        <f>IF(Occurrence!K1491&gt;0,_xlfn.PERCENTILE.INC(Data!$O$2:$O$2441,($B$4+T1491*($B$5-1))/($B$3-1)),0)</f>
        <v/>
      </c>
      <c r="V1491" s="16">
        <f>IF(Occurrence!K1491&gt;0,_xlfn.PERCENTILE.INC(Occurrence!$I$2:$I$2441,($B$6+T1491*($B$7-1))/($B$3-1)),0)</f>
        <v/>
      </c>
      <c r="W1491" s="16">
        <f>IF(Occurrence!K1491&gt;0,Occurrence!K1491/V1491,0)</f>
        <v/>
      </c>
      <c r="X1491" s="9">
        <f>IF(Occurrence!K1491&gt;0,U1491*W1491,0)</f>
        <v/>
      </c>
      <c r="Y1491" s="24">
        <f>COUNTIF(Data!$X$2:$X$2441,"&lt;="&amp;Data!X1491)/($B$3+1)</f>
        <v/>
      </c>
      <c r="Z1491" s="16">
        <f>_xlfn.PERCENTILE.INC(Data!$U$2:$U$2441,Y1491)</f>
        <v/>
      </c>
      <c r="AA1491" s="16">
        <f>_xlfn.PERCENTILE.INC(Data!$V$2:$V$2441,Y1491)</f>
        <v/>
      </c>
      <c r="AB1491" s="16">
        <f>Data!X1491-AA1491</f>
        <v/>
      </c>
      <c r="AC1491" s="9">
        <f>Z1491+AB1491</f>
        <v/>
      </c>
      <c r="AD1491" s="24">
        <f>COUNTIF(Data!$Y$2:$Y$2441,"&lt;="&amp;Data!Y1491)/($B$3+1)</f>
        <v/>
      </c>
      <c r="AE1491" s="16">
        <f>_xlfn.PERCENTILE.INC(Data!$U$2:$U$2441,AD1491)</f>
        <v/>
      </c>
      <c r="AF1491" s="16">
        <f>_xlfn.PERCENTILE.INC(Data!$V$2:$V$2441,AD1491)</f>
        <v/>
      </c>
      <c r="AG1491" s="16">
        <f>Data!Y1491-AF1491</f>
        <v/>
      </c>
      <c r="AH1491" s="9">
        <f>AE1491+AG1491</f>
        <v/>
      </c>
    </row>
    <row r="1492">
      <c r="N1492" s="14">
        <f>Data!A1492</f>
        <v/>
      </c>
      <c r="O1492" s="24">
        <f>IF(Occurrence!J1492&gt;0,COUNTIFS(Occurrence!$J$2:$J$2441,"&gt;0",Occurrence!$J$2:$J$2441,"&lt;="&amp;Occurrence!J1492)/($B$8+1),0)</f>
        <v/>
      </c>
      <c r="P1492" s="16">
        <f>IF(Occurrence!J1492&gt;0,_xlfn.PERCENTILE.INC(Data!$O$2:$O$2441,($B$4+O1492*($B$5-1))/($B$3-1)),0)</f>
        <v/>
      </c>
      <c r="Q1492" s="16">
        <f>IF(Occurrence!J1492&gt;0,_xlfn.PERCENTILE.INC(Occurrence!$I$2:$I$2441,($B$6+O1492*($B$7-1))/($B$3-1)),0)</f>
        <v/>
      </c>
      <c r="R1492" s="16">
        <f>IF(Occurrence!J1492&gt;0,Occurrence!J1492/Q1492,0)</f>
        <v/>
      </c>
      <c r="S1492" s="9">
        <f>IF(Occurrence!J1492&gt;0,P1492*R1492,0)</f>
        <v/>
      </c>
      <c r="T1492" s="24">
        <f>IF(Occurrence!K1492&gt;0,COUNTIFS(Occurrence!$K$2:$K$2441,"&gt;0",Occurrence!$K$2:$K$2441,"&lt;="&amp;Occurrence!K1492)/($B$9+1),0)</f>
        <v/>
      </c>
      <c r="U1492" s="16">
        <f>IF(Occurrence!K1492&gt;0,_xlfn.PERCENTILE.INC(Data!$O$2:$O$2441,($B$4+T1492*($B$5-1))/($B$3-1)),0)</f>
        <v/>
      </c>
      <c r="V1492" s="16">
        <f>IF(Occurrence!K1492&gt;0,_xlfn.PERCENTILE.INC(Occurrence!$I$2:$I$2441,($B$6+T1492*($B$7-1))/($B$3-1)),0)</f>
        <v/>
      </c>
      <c r="W1492" s="16">
        <f>IF(Occurrence!K1492&gt;0,Occurrence!K1492/V1492,0)</f>
        <v/>
      </c>
      <c r="X1492" s="9">
        <f>IF(Occurrence!K1492&gt;0,U1492*W1492,0)</f>
        <v/>
      </c>
      <c r="Y1492" s="24">
        <f>COUNTIF(Data!$X$2:$X$2441,"&lt;="&amp;Data!X1492)/($B$3+1)</f>
        <v/>
      </c>
      <c r="Z1492" s="16">
        <f>_xlfn.PERCENTILE.INC(Data!$U$2:$U$2441,Y1492)</f>
        <v/>
      </c>
      <c r="AA1492" s="16">
        <f>_xlfn.PERCENTILE.INC(Data!$V$2:$V$2441,Y1492)</f>
        <v/>
      </c>
      <c r="AB1492" s="16">
        <f>Data!X1492-AA1492</f>
        <v/>
      </c>
      <c r="AC1492" s="9">
        <f>Z1492+AB1492</f>
        <v/>
      </c>
      <c r="AD1492" s="24">
        <f>COUNTIF(Data!$Y$2:$Y$2441,"&lt;="&amp;Data!Y1492)/($B$3+1)</f>
        <v/>
      </c>
      <c r="AE1492" s="16">
        <f>_xlfn.PERCENTILE.INC(Data!$U$2:$U$2441,AD1492)</f>
        <v/>
      </c>
      <c r="AF1492" s="16">
        <f>_xlfn.PERCENTILE.INC(Data!$V$2:$V$2441,AD1492)</f>
        <v/>
      </c>
      <c r="AG1492" s="16">
        <f>Data!Y1492-AF1492</f>
        <v/>
      </c>
      <c r="AH1492" s="9">
        <f>AE1492+AG1492</f>
        <v/>
      </c>
    </row>
    <row r="1493">
      <c r="N1493" s="14">
        <f>Data!A1493</f>
        <v/>
      </c>
      <c r="O1493" s="24">
        <f>IF(Occurrence!J1493&gt;0,COUNTIFS(Occurrence!$J$2:$J$2441,"&gt;0",Occurrence!$J$2:$J$2441,"&lt;="&amp;Occurrence!J1493)/($B$8+1),0)</f>
        <v/>
      </c>
      <c r="P1493" s="16">
        <f>IF(Occurrence!J1493&gt;0,_xlfn.PERCENTILE.INC(Data!$O$2:$O$2441,($B$4+O1493*($B$5-1))/($B$3-1)),0)</f>
        <v/>
      </c>
      <c r="Q1493" s="16">
        <f>IF(Occurrence!J1493&gt;0,_xlfn.PERCENTILE.INC(Occurrence!$I$2:$I$2441,($B$6+O1493*($B$7-1))/($B$3-1)),0)</f>
        <v/>
      </c>
      <c r="R1493" s="16">
        <f>IF(Occurrence!J1493&gt;0,Occurrence!J1493/Q1493,0)</f>
        <v/>
      </c>
      <c r="S1493" s="9">
        <f>IF(Occurrence!J1493&gt;0,P1493*R1493,0)</f>
        <v/>
      </c>
      <c r="T1493" s="24">
        <f>IF(Occurrence!K1493&gt;0,COUNTIFS(Occurrence!$K$2:$K$2441,"&gt;0",Occurrence!$K$2:$K$2441,"&lt;="&amp;Occurrence!K1493)/($B$9+1),0)</f>
        <v/>
      </c>
      <c r="U1493" s="16">
        <f>IF(Occurrence!K1493&gt;0,_xlfn.PERCENTILE.INC(Data!$O$2:$O$2441,($B$4+T1493*($B$5-1))/($B$3-1)),0)</f>
        <v/>
      </c>
      <c r="V1493" s="16">
        <f>IF(Occurrence!K1493&gt;0,_xlfn.PERCENTILE.INC(Occurrence!$I$2:$I$2441,($B$6+T1493*($B$7-1))/($B$3-1)),0)</f>
        <v/>
      </c>
      <c r="W1493" s="16">
        <f>IF(Occurrence!K1493&gt;0,Occurrence!K1493/V1493,0)</f>
        <v/>
      </c>
      <c r="X1493" s="9">
        <f>IF(Occurrence!K1493&gt;0,U1493*W1493,0)</f>
        <v/>
      </c>
      <c r="Y1493" s="24">
        <f>COUNTIF(Data!$X$2:$X$2441,"&lt;="&amp;Data!X1493)/($B$3+1)</f>
        <v/>
      </c>
      <c r="Z1493" s="16">
        <f>_xlfn.PERCENTILE.INC(Data!$U$2:$U$2441,Y1493)</f>
        <v/>
      </c>
      <c r="AA1493" s="16">
        <f>_xlfn.PERCENTILE.INC(Data!$V$2:$V$2441,Y1493)</f>
        <v/>
      </c>
      <c r="AB1493" s="16">
        <f>Data!X1493-AA1493</f>
        <v/>
      </c>
      <c r="AC1493" s="9">
        <f>Z1493+AB1493</f>
        <v/>
      </c>
      <c r="AD1493" s="24">
        <f>COUNTIF(Data!$Y$2:$Y$2441,"&lt;="&amp;Data!Y1493)/($B$3+1)</f>
        <v/>
      </c>
      <c r="AE1493" s="16">
        <f>_xlfn.PERCENTILE.INC(Data!$U$2:$U$2441,AD1493)</f>
        <v/>
      </c>
      <c r="AF1493" s="16">
        <f>_xlfn.PERCENTILE.INC(Data!$V$2:$V$2441,AD1493)</f>
        <v/>
      </c>
      <c r="AG1493" s="16">
        <f>Data!Y1493-AF1493</f>
        <v/>
      </c>
      <c r="AH1493" s="9">
        <f>AE1493+AG1493</f>
        <v/>
      </c>
    </row>
    <row r="1494">
      <c r="N1494" s="14">
        <f>Data!A1494</f>
        <v/>
      </c>
      <c r="O1494" s="24">
        <f>IF(Occurrence!J1494&gt;0,COUNTIFS(Occurrence!$J$2:$J$2441,"&gt;0",Occurrence!$J$2:$J$2441,"&lt;="&amp;Occurrence!J1494)/($B$8+1),0)</f>
        <v/>
      </c>
      <c r="P1494" s="16">
        <f>IF(Occurrence!J1494&gt;0,_xlfn.PERCENTILE.INC(Data!$O$2:$O$2441,($B$4+O1494*($B$5-1))/($B$3-1)),0)</f>
        <v/>
      </c>
      <c r="Q1494" s="16">
        <f>IF(Occurrence!J1494&gt;0,_xlfn.PERCENTILE.INC(Occurrence!$I$2:$I$2441,($B$6+O1494*($B$7-1))/($B$3-1)),0)</f>
        <v/>
      </c>
      <c r="R1494" s="16">
        <f>IF(Occurrence!J1494&gt;0,Occurrence!J1494/Q1494,0)</f>
        <v/>
      </c>
      <c r="S1494" s="9">
        <f>IF(Occurrence!J1494&gt;0,P1494*R1494,0)</f>
        <v/>
      </c>
      <c r="T1494" s="24">
        <f>IF(Occurrence!K1494&gt;0,COUNTIFS(Occurrence!$K$2:$K$2441,"&gt;0",Occurrence!$K$2:$K$2441,"&lt;="&amp;Occurrence!K1494)/($B$9+1),0)</f>
        <v/>
      </c>
      <c r="U1494" s="16">
        <f>IF(Occurrence!K1494&gt;0,_xlfn.PERCENTILE.INC(Data!$O$2:$O$2441,($B$4+T1494*($B$5-1))/($B$3-1)),0)</f>
        <v/>
      </c>
      <c r="V1494" s="16">
        <f>IF(Occurrence!K1494&gt;0,_xlfn.PERCENTILE.INC(Occurrence!$I$2:$I$2441,($B$6+T1494*($B$7-1))/($B$3-1)),0)</f>
        <v/>
      </c>
      <c r="W1494" s="16">
        <f>IF(Occurrence!K1494&gt;0,Occurrence!K1494/V1494,0)</f>
        <v/>
      </c>
      <c r="X1494" s="9">
        <f>IF(Occurrence!K1494&gt;0,U1494*W1494,0)</f>
        <v/>
      </c>
      <c r="Y1494" s="24">
        <f>COUNTIF(Data!$X$2:$X$2441,"&lt;="&amp;Data!X1494)/($B$3+1)</f>
        <v/>
      </c>
      <c r="Z1494" s="16">
        <f>_xlfn.PERCENTILE.INC(Data!$U$2:$U$2441,Y1494)</f>
        <v/>
      </c>
      <c r="AA1494" s="16">
        <f>_xlfn.PERCENTILE.INC(Data!$V$2:$V$2441,Y1494)</f>
        <v/>
      </c>
      <c r="AB1494" s="16">
        <f>Data!X1494-AA1494</f>
        <v/>
      </c>
      <c r="AC1494" s="9">
        <f>Z1494+AB1494</f>
        <v/>
      </c>
      <c r="AD1494" s="24">
        <f>COUNTIF(Data!$Y$2:$Y$2441,"&lt;="&amp;Data!Y1494)/($B$3+1)</f>
        <v/>
      </c>
      <c r="AE1494" s="16">
        <f>_xlfn.PERCENTILE.INC(Data!$U$2:$U$2441,AD1494)</f>
        <v/>
      </c>
      <c r="AF1494" s="16">
        <f>_xlfn.PERCENTILE.INC(Data!$V$2:$V$2441,AD1494)</f>
        <v/>
      </c>
      <c r="AG1494" s="16">
        <f>Data!Y1494-AF1494</f>
        <v/>
      </c>
      <c r="AH1494" s="9">
        <f>AE1494+AG1494</f>
        <v/>
      </c>
    </row>
    <row r="1495">
      <c r="N1495" s="14">
        <f>Data!A1495</f>
        <v/>
      </c>
      <c r="O1495" s="24">
        <f>IF(Occurrence!J1495&gt;0,COUNTIFS(Occurrence!$J$2:$J$2441,"&gt;0",Occurrence!$J$2:$J$2441,"&lt;="&amp;Occurrence!J1495)/($B$8+1),0)</f>
        <v/>
      </c>
      <c r="P1495" s="16">
        <f>IF(Occurrence!J1495&gt;0,_xlfn.PERCENTILE.INC(Data!$O$2:$O$2441,($B$4+O1495*($B$5-1))/($B$3-1)),0)</f>
        <v/>
      </c>
      <c r="Q1495" s="16">
        <f>IF(Occurrence!J1495&gt;0,_xlfn.PERCENTILE.INC(Occurrence!$I$2:$I$2441,($B$6+O1495*($B$7-1))/($B$3-1)),0)</f>
        <v/>
      </c>
      <c r="R1495" s="16">
        <f>IF(Occurrence!J1495&gt;0,Occurrence!J1495/Q1495,0)</f>
        <v/>
      </c>
      <c r="S1495" s="9">
        <f>IF(Occurrence!J1495&gt;0,P1495*R1495,0)</f>
        <v/>
      </c>
      <c r="T1495" s="24">
        <f>IF(Occurrence!K1495&gt;0,COUNTIFS(Occurrence!$K$2:$K$2441,"&gt;0",Occurrence!$K$2:$K$2441,"&lt;="&amp;Occurrence!K1495)/($B$9+1),0)</f>
        <v/>
      </c>
      <c r="U1495" s="16">
        <f>IF(Occurrence!K1495&gt;0,_xlfn.PERCENTILE.INC(Data!$O$2:$O$2441,($B$4+T1495*($B$5-1))/($B$3-1)),0)</f>
        <v/>
      </c>
      <c r="V1495" s="16">
        <f>IF(Occurrence!K1495&gt;0,_xlfn.PERCENTILE.INC(Occurrence!$I$2:$I$2441,($B$6+T1495*($B$7-1))/($B$3-1)),0)</f>
        <v/>
      </c>
      <c r="W1495" s="16">
        <f>IF(Occurrence!K1495&gt;0,Occurrence!K1495/V1495,0)</f>
        <v/>
      </c>
      <c r="X1495" s="9">
        <f>IF(Occurrence!K1495&gt;0,U1495*W1495,0)</f>
        <v/>
      </c>
      <c r="Y1495" s="24">
        <f>COUNTIF(Data!$X$2:$X$2441,"&lt;="&amp;Data!X1495)/($B$3+1)</f>
        <v/>
      </c>
      <c r="Z1495" s="16">
        <f>_xlfn.PERCENTILE.INC(Data!$U$2:$U$2441,Y1495)</f>
        <v/>
      </c>
      <c r="AA1495" s="16">
        <f>_xlfn.PERCENTILE.INC(Data!$V$2:$V$2441,Y1495)</f>
        <v/>
      </c>
      <c r="AB1495" s="16">
        <f>Data!X1495-AA1495</f>
        <v/>
      </c>
      <c r="AC1495" s="9">
        <f>Z1495+AB1495</f>
        <v/>
      </c>
      <c r="AD1495" s="24">
        <f>COUNTIF(Data!$Y$2:$Y$2441,"&lt;="&amp;Data!Y1495)/($B$3+1)</f>
        <v/>
      </c>
      <c r="AE1495" s="16">
        <f>_xlfn.PERCENTILE.INC(Data!$U$2:$U$2441,AD1495)</f>
        <v/>
      </c>
      <c r="AF1495" s="16">
        <f>_xlfn.PERCENTILE.INC(Data!$V$2:$V$2441,AD1495)</f>
        <v/>
      </c>
      <c r="AG1495" s="16">
        <f>Data!Y1495-AF1495</f>
        <v/>
      </c>
      <c r="AH1495" s="9">
        <f>AE1495+AG1495</f>
        <v/>
      </c>
    </row>
    <row r="1496">
      <c r="N1496" s="14">
        <f>Data!A1496</f>
        <v/>
      </c>
      <c r="O1496" s="24">
        <f>IF(Occurrence!J1496&gt;0,COUNTIFS(Occurrence!$J$2:$J$2441,"&gt;0",Occurrence!$J$2:$J$2441,"&lt;="&amp;Occurrence!J1496)/($B$8+1),0)</f>
        <v/>
      </c>
      <c r="P1496" s="16">
        <f>IF(Occurrence!J1496&gt;0,_xlfn.PERCENTILE.INC(Data!$O$2:$O$2441,($B$4+O1496*($B$5-1))/($B$3-1)),0)</f>
        <v/>
      </c>
      <c r="Q1496" s="16">
        <f>IF(Occurrence!J1496&gt;0,_xlfn.PERCENTILE.INC(Occurrence!$I$2:$I$2441,($B$6+O1496*($B$7-1))/($B$3-1)),0)</f>
        <v/>
      </c>
      <c r="R1496" s="16">
        <f>IF(Occurrence!J1496&gt;0,Occurrence!J1496/Q1496,0)</f>
        <v/>
      </c>
      <c r="S1496" s="9">
        <f>IF(Occurrence!J1496&gt;0,P1496*R1496,0)</f>
        <v/>
      </c>
      <c r="T1496" s="24">
        <f>IF(Occurrence!K1496&gt;0,COUNTIFS(Occurrence!$K$2:$K$2441,"&gt;0",Occurrence!$K$2:$K$2441,"&lt;="&amp;Occurrence!K1496)/($B$9+1),0)</f>
        <v/>
      </c>
      <c r="U1496" s="16">
        <f>IF(Occurrence!K1496&gt;0,_xlfn.PERCENTILE.INC(Data!$O$2:$O$2441,($B$4+T1496*($B$5-1))/($B$3-1)),0)</f>
        <v/>
      </c>
      <c r="V1496" s="16">
        <f>IF(Occurrence!K1496&gt;0,_xlfn.PERCENTILE.INC(Occurrence!$I$2:$I$2441,($B$6+T1496*($B$7-1))/($B$3-1)),0)</f>
        <v/>
      </c>
      <c r="W1496" s="16">
        <f>IF(Occurrence!K1496&gt;0,Occurrence!K1496/V1496,0)</f>
        <v/>
      </c>
      <c r="X1496" s="9">
        <f>IF(Occurrence!K1496&gt;0,U1496*W1496,0)</f>
        <v/>
      </c>
      <c r="Y1496" s="24">
        <f>COUNTIF(Data!$X$2:$X$2441,"&lt;="&amp;Data!X1496)/($B$3+1)</f>
        <v/>
      </c>
      <c r="Z1496" s="16">
        <f>_xlfn.PERCENTILE.INC(Data!$U$2:$U$2441,Y1496)</f>
        <v/>
      </c>
      <c r="AA1496" s="16">
        <f>_xlfn.PERCENTILE.INC(Data!$V$2:$V$2441,Y1496)</f>
        <v/>
      </c>
      <c r="AB1496" s="16">
        <f>Data!X1496-AA1496</f>
        <v/>
      </c>
      <c r="AC1496" s="9">
        <f>Z1496+AB1496</f>
        <v/>
      </c>
      <c r="AD1496" s="24">
        <f>COUNTIF(Data!$Y$2:$Y$2441,"&lt;="&amp;Data!Y1496)/($B$3+1)</f>
        <v/>
      </c>
      <c r="AE1496" s="16">
        <f>_xlfn.PERCENTILE.INC(Data!$U$2:$U$2441,AD1496)</f>
        <v/>
      </c>
      <c r="AF1496" s="16">
        <f>_xlfn.PERCENTILE.INC(Data!$V$2:$V$2441,AD1496)</f>
        <v/>
      </c>
      <c r="AG1496" s="16">
        <f>Data!Y1496-AF1496</f>
        <v/>
      </c>
      <c r="AH1496" s="9">
        <f>AE1496+AG1496</f>
        <v/>
      </c>
    </row>
    <row r="1497">
      <c r="N1497" s="14">
        <f>Data!A1497</f>
        <v/>
      </c>
      <c r="O1497" s="24">
        <f>IF(Occurrence!J1497&gt;0,COUNTIFS(Occurrence!$J$2:$J$2441,"&gt;0",Occurrence!$J$2:$J$2441,"&lt;="&amp;Occurrence!J1497)/($B$8+1),0)</f>
        <v/>
      </c>
      <c r="P1497" s="16">
        <f>IF(Occurrence!J1497&gt;0,_xlfn.PERCENTILE.INC(Data!$O$2:$O$2441,($B$4+O1497*($B$5-1))/($B$3-1)),0)</f>
        <v/>
      </c>
      <c r="Q1497" s="16">
        <f>IF(Occurrence!J1497&gt;0,_xlfn.PERCENTILE.INC(Occurrence!$I$2:$I$2441,($B$6+O1497*($B$7-1))/($B$3-1)),0)</f>
        <v/>
      </c>
      <c r="R1497" s="16">
        <f>IF(Occurrence!J1497&gt;0,Occurrence!J1497/Q1497,0)</f>
        <v/>
      </c>
      <c r="S1497" s="9">
        <f>IF(Occurrence!J1497&gt;0,P1497*R1497,0)</f>
        <v/>
      </c>
      <c r="T1497" s="24">
        <f>IF(Occurrence!K1497&gt;0,COUNTIFS(Occurrence!$K$2:$K$2441,"&gt;0",Occurrence!$K$2:$K$2441,"&lt;="&amp;Occurrence!K1497)/($B$9+1),0)</f>
        <v/>
      </c>
      <c r="U1497" s="16">
        <f>IF(Occurrence!K1497&gt;0,_xlfn.PERCENTILE.INC(Data!$O$2:$O$2441,($B$4+T1497*($B$5-1))/($B$3-1)),0)</f>
        <v/>
      </c>
      <c r="V1497" s="16">
        <f>IF(Occurrence!K1497&gt;0,_xlfn.PERCENTILE.INC(Occurrence!$I$2:$I$2441,($B$6+T1497*($B$7-1))/($B$3-1)),0)</f>
        <v/>
      </c>
      <c r="W1497" s="16">
        <f>IF(Occurrence!K1497&gt;0,Occurrence!K1497/V1497,0)</f>
        <v/>
      </c>
      <c r="X1497" s="9">
        <f>IF(Occurrence!K1497&gt;0,U1497*W1497,0)</f>
        <v/>
      </c>
      <c r="Y1497" s="24">
        <f>COUNTIF(Data!$X$2:$X$2441,"&lt;="&amp;Data!X1497)/($B$3+1)</f>
        <v/>
      </c>
      <c r="Z1497" s="16">
        <f>_xlfn.PERCENTILE.INC(Data!$U$2:$U$2441,Y1497)</f>
        <v/>
      </c>
      <c r="AA1497" s="16">
        <f>_xlfn.PERCENTILE.INC(Data!$V$2:$V$2441,Y1497)</f>
        <v/>
      </c>
      <c r="AB1497" s="16">
        <f>Data!X1497-AA1497</f>
        <v/>
      </c>
      <c r="AC1497" s="9">
        <f>Z1497+AB1497</f>
        <v/>
      </c>
      <c r="AD1497" s="24">
        <f>COUNTIF(Data!$Y$2:$Y$2441,"&lt;="&amp;Data!Y1497)/($B$3+1)</f>
        <v/>
      </c>
      <c r="AE1497" s="16">
        <f>_xlfn.PERCENTILE.INC(Data!$U$2:$U$2441,AD1497)</f>
        <v/>
      </c>
      <c r="AF1497" s="16">
        <f>_xlfn.PERCENTILE.INC(Data!$V$2:$V$2441,AD1497)</f>
        <v/>
      </c>
      <c r="AG1497" s="16">
        <f>Data!Y1497-AF1497</f>
        <v/>
      </c>
      <c r="AH1497" s="9">
        <f>AE1497+AG1497</f>
        <v/>
      </c>
    </row>
    <row r="1498">
      <c r="N1498" s="14">
        <f>Data!A1498</f>
        <v/>
      </c>
      <c r="O1498" s="24">
        <f>IF(Occurrence!J1498&gt;0,COUNTIFS(Occurrence!$J$2:$J$2441,"&gt;0",Occurrence!$J$2:$J$2441,"&lt;="&amp;Occurrence!J1498)/($B$8+1),0)</f>
        <v/>
      </c>
      <c r="P1498" s="16">
        <f>IF(Occurrence!J1498&gt;0,_xlfn.PERCENTILE.INC(Data!$O$2:$O$2441,($B$4+O1498*($B$5-1))/($B$3-1)),0)</f>
        <v/>
      </c>
      <c r="Q1498" s="16">
        <f>IF(Occurrence!J1498&gt;0,_xlfn.PERCENTILE.INC(Occurrence!$I$2:$I$2441,($B$6+O1498*($B$7-1))/($B$3-1)),0)</f>
        <v/>
      </c>
      <c r="R1498" s="16">
        <f>IF(Occurrence!J1498&gt;0,Occurrence!J1498/Q1498,0)</f>
        <v/>
      </c>
      <c r="S1498" s="9">
        <f>IF(Occurrence!J1498&gt;0,P1498*R1498,0)</f>
        <v/>
      </c>
      <c r="T1498" s="24">
        <f>IF(Occurrence!K1498&gt;0,COUNTIFS(Occurrence!$K$2:$K$2441,"&gt;0",Occurrence!$K$2:$K$2441,"&lt;="&amp;Occurrence!K1498)/($B$9+1),0)</f>
        <v/>
      </c>
      <c r="U1498" s="16">
        <f>IF(Occurrence!K1498&gt;0,_xlfn.PERCENTILE.INC(Data!$O$2:$O$2441,($B$4+T1498*($B$5-1))/($B$3-1)),0)</f>
        <v/>
      </c>
      <c r="V1498" s="16">
        <f>IF(Occurrence!K1498&gt;0,_xlfn.PERCENTILE.INC(Occurrence!$I$2:$I$2441,($B$6+T1498*($B$7-1))/($B$3-1)),0)</f>
        <v/>
      </c>
      <c r="W1498" s="16">
        <f>IF(Occurrence!K1498&gt;0,Occurrence!K1498/V1498,0)</f>
        <v/>
      </c>
      <c r="X1498" s="9">
        <f>IF(Occurrence!K1498&gt;0,U1498*W1498,0)</f>
        <v/>
      </c>
      <c r="Y1498" s="24">
        <f>COUNTIF(Data!$X$2:$X$2441,"&lt;="&amp;Data!X1498)/($B$3+1)</f>
        <v/>
      </c>
      <c r="Z1498" s="16">
        <f>_xlfn.PERCENTILE.INC(Data!$U$2:$U$2441,Y1498)</f>
        <v/>
      </c>
      <c r="AA1498" s="16">
        <f>_xlfn.PERCENTILE.INC(Data!$V$2:$V$2441,Y1498)</f>
        <v/>
      </c>
      <c r="AB1498" s="16">
        <f>Data!X1498-AA1498</f>
        <v/>
      </c>
      <c r="AC1498" s="9">
        <f>Z1498+AB1498</f>
        <v/>
      </c>
      <c r="AD1498" s="24">
        <f>COUNTIF(Data!$Y$2:$Y$2441,"&lt;="&amp;Data!Y1498)/($B$3+1)</f>
        <v/>
      </c>
      <c r="AE1498" s="16">
        <f>_xlfn.PERCENTILE.INC(Data!$U$2:$U$2441,AD1498)</f>
        <v/>
      </c>
      <c r="AF1498" s="16">
        <f>_xlfn.PERCENTILE.INC(Data!$V$2:$V$2441,AD1498)</f>
        <v/>
      </c>
      <c r="AG1498" s="16">
        <f>Data!Y1498-AF1498</f>
        <v/>
      </c>
      <c r="AH1498" s="9">
        <f>AE1498+AG1498</f>
        <v/>
      </c>
    </row>
    <row r="1499">
      <c r="N1499" s="14">
        <f>Data!A1499</f>
        <v/>
      </c>
      <c r="O1499" s="24">
        <f>IF(Occurrence!J1499&gt;0,COUNTIFS(Occurrence!$J$2:$J$2441,"&gt;0",Occurrence!$J$2:$J$2441,"&lt;="&amp;Occurrence!J1499)/($B$8+1),0)</f>
        <v/>
      </c>
      <c r="P1499" s="16">
        <f>IF(Occurrence!J1499&gt;0,_xlfn.PERCENTILE.INC(Data!$O$2:$O$2441,($B$4+O1499*($B$5-1))/($B$3-1)),0)</f>
        <v/>
      </c>
      <c r="Q1499" s="16">
        <f>IF(Occurrence!J1499&gt;0,_xlfn.PERCENTILE.INC(Occurrence!$I$2:$I$2441,($B$6+O1499*($B$7-1))/($B$3-1)),0)</f>
        <v/>
      </c>
      <c r="R1499" s="16">
        <f>IF(Occurrence!J1499&gt;0,Occurrence!J1499/Q1499,0)</f>
        <v/>
      </c>
      <c r="S1499" s="9">
        <f>IF(Occurrence!J1499&gt;0,P1499*R1499,0)</f>
        <v/>
      </c>
      <c r="T1499" s="24">
        <f>IF(Occurrence!K1499&gt;0,COUNTIFS(Occurrence!$K$2:$K$2441,"&gt;0",Occurrence!$K$2:$K$2441,"&lt;="&amp;Occurrence!K1499)/($B$9+1),0)</f>
        <v/>
      </c>
      <c r="U1499" s="16">
        <f>IF(Occurrence!K1499&gt;0,_xlfn.PERCENTILE.INC(Data!$O$2:$O$2441,($B$4+T1499*($B$5-1))/($B$3-1)),0)</f>
        <v/>
      </c>
      <c r="V1499" s="16">
        <f>IF(Occurrence!K1499&gt;0,_xlfn.PERCENTILE.INC(Occurrence!$I$2:$I$2441,($B$6+T1499*($B$7-1))/($B$3-1)),0)</f>
        <v/>
      </c>
      <c r="W1499" s="16">
        <f>IF(Occurrence!K1499&gt;0,Occurrence!K1499/V1499,0)</f>
        <v/>
      </c>
      <c r="X1499" s="9">
        <f>IF(Occurrence!K1499&gt;0,U1499*W1499,0)</f>
        <v/>
      </c>
      <c r="Y1499" s="24">
        <f>COUNTIF(Data!$X$2:$X$2441,"&lt;="&amp;Data!X1499)/($B$3+1)</f>
        <v/>
      </c>
      <c r="Z1499" s="16">
        <f>_xlfn.PERCENTILE.INC(Data!$U$2:$U$2441,Y1499)</f>
        <v/>
      </c>
      <c r="AA1499" s="16">
        <f>_xlfn.PERCENTILE.INC(Data!$V$2:$V$2441,Y1499)</f>
        <v/>
      </c>
      <c r="AB1499" s="16">
        <f>Data!X1499-AA1499</f>
        <v/>
      </c>
      <c r="AC1499" s="9">
        <f>Z1499+AB1499</f>
        <v/>
      </c>
      <c r="AD1499" s="24">
        <f>COUNTIF(Data!$Y$2:$Y$2441,"&lt;="&amp;Data!Y1499)/($B$3+1)</f>
        <v/>
      </c>
      <c r="AE1499" s="16">
        <f>_xlfn.PERCENTILE.INC(Data!$U$2:$U$2441,AD1499)</f>
        <v/>
      </c>
      <c r="AF1499" s="16">
        <f>_xlfn.PERCENTILE.INC(Data!$V$2:$V$2441,AD1499)</f>
        <v/>
      </c>
      <c r="AG1499" s="16">
        <f>Data!Y1499-AF1499</f>
        <v/>
      </c>
      <c r="AH1499" s="9">
        <f>AE1499+AG1499</f>
        <v/>
      </c>
    </row>
    <row r="1500">
      <c r="N1500" s="14">
        <f>Data!A1500</f>
        <v/>
      </c>
      <c r="O1500" s="24">
        <f>IF(Occurrence!J1500&gt;0,COUNTIFS(Occurrence!$J$2:$J$2441,"&gt;0",Occurrence!$J$2:$J$2441,"&lt;="&amp;Occurrence!J1500)/($B$8+1),0)</f>
        <v/>
      </c>
      <c r="P1500" s="16">
        <f>IF(Occurrence!J1500&gt;0,_xlfn.PERCENTILE.INC(Data!$O$2:$O$2441,($B$4+O1500*($B$5-1))/($B$3-1)),0)</f>
        <v/>
      </c>
      <c r="Q1500" s="16">
        <f>IF(Occurrence!J1500&gt;0,_xlfn.PERCENTILE.INC(Occurrence!$I$2:$I$2441,($B$6+O1500*($B$7-1))/($B$3-1)),0)</f>
        <v/>
      </c>
      <c r="R1500" s="16">
        <f>IF(Occurrence!J1500&gt;0,Occurrence!J1500/Q1500,0)</f>
        <v/>
      </c>
      <c r="S1500" s="9">
        <f>IF(Occurrence!J1500&gt;0,P1500*R1500,0)</f>
        <v/>
      </c>
      <c r="T1500" s="24">
        <f>IF(Occurrence!K1500&gt;0,COUNTIFS(Occurrence!$K$2:$K$2441,"&gt;0",Occurrence!$K$2:$K$2441,"&lt;="&amp;Occurrence!K1500)/($B$9+1),0)</f>
        <v/>
      </c>
      <c r="U1500" s="16">
        <f>IF(Occurrence!K1500&gt;0,_xlfn.PERCENTILE.INC(Data!$O$2:$O$2441,($B$4+T1500*($B$5-1))/($B$3-1)),0)</f>
        <v/>
      </c>
      <c r="V1500" s="16">
        <f>IF(Occurrence!K1500&gt;0,_xlfn.PERCENTILE.INC(Occurrence!$I$2:$I$2441,($B$6+T1500*($B$7-1))/($B$3-1)),0)</f>
        <v/>
      </c>
      <c r="W1500" s="16">
        <f>IF(Occurrence!K1500&gt;0,Occurrence!K1500/V1500,0)</f>
        <v/>
      </c>
      <c r="X1500" s="9">
        <f>IF(Occurrence!K1500&gt;0,U1500*W1500,0)</f>
        <v/>
      </c>
      <c r="Y1500" s="24">
        <f>COUNTIF(Data!$X$2:$X$2441,"&lt;="&amp;Data!X1500)/($B$3+1)</f>
        <v/>
      </c>
      <c r="Z1500" s="16">
        <f>_xlfn.PERCENTILE.INC(Data!$U$2:$U$2441,Y1500)</f>
        <v/>
      </c>
      <c r="AA1500" s="16">
        <f>_xlfn.PERCENTILE.INC(Data!$V$2:$V$2441,Y1500)</f>
        <v/>
      </c>
      <c r="AB1500" s="16">
        <f>Data!X1500-AA1500</f>
        <v/>
      </c>
      <c r="AC1500" s="9">
        <f>Z1500+AB1500</f>
        <v/>
      </c>
      <c r="AD1500" s="24">
        <f>COUNTIF(Data!$Y$2:$Y$2441,"&lt;="&amp;Data!Y1500)/($B$3+1)</f>
        <v/>
      </c>
      <c r="AE1500" s="16">
        <f>_xlfn.PERCENTILE.INC(Data!$U$2:$U$2441,AD1500)</f>
        <v/>
      </c>
      <c r="AF1500" s="16">
        <f>_xlfn.PERCENTILE.INC(Data!$V$2:$V$2441,AD1500)</f>
        <v/>
      </c>
      <c r="AG1500" s="16">
        <f>Data!Y1500-AF1500</f>
        <v/>
      </c>
      <c r="AH1500" s="9">
        <f>AE1500+AG1500</f>
        <v/>
      </c>
    </row>
    <row r="1501">
      <c r="N1501" s="14">
        <f>Data!A1501</f>
        <v/>
      </c>
      <c r="O1501" s="24">
        <f>IF(Occurrence!J1501&gt;0,COUNTIFS(Occurrence!$J$2:$J$2441,"&gt;0",Occurrence!$J$2:$J$2441,"&lt;="&amp;Occurrence!J1501)/($B$8+1),0)</f>
        <v/>
      </c>
      <c r="P1501" s="16">
        <f>IF(Occurrence!J1501&gt;0,_xlfn.PERCENTILE.INC(Data!$O$2:$O$2441,($B$4+O1501*($B$5-1))/($B$3-1)),0)</f>
        <v/>
      </c>
      <c r="Q1501" s="16">
        <f>IF(Occurrence!J1501&gt;0,_xlfn.PERCENTILE.INC(Occurrence!$I$2:$I$2441,($B$6+O1501*($B$7-1))/($B$3-1)),0)</f>
        <v/>
      </c>
      <c r="R1501" s="16">
        <f>IF(Occurrence!J1501&gt;0,Occurrence!J1501/Q1501,0)</f>
        <v/>
      </c>
      <c r="S1501" s="9">
        <f>IF(Occurrence!J1501&gt;0,P1501*R1501,0)</f>
        <v/>
      </c>
      <c r="T1501" s="24">
        <f>IF(Occurrence!K1501&gt;0,COUNTIFS(Occurrence!$K$2:$K$2441,"&gt;0",Occurrence!$K$2:$K$2441,"&lt;="&amp;Occurrence!K1501)/($B$9+1),0)</f>
        <v/>
      </c>
      <c r="U1501" s="16">
        <f>IF(Occurrence!K1501&gt;0,_xlfn.PERCENTILE.INC(Data!$O$2:$O$2441,($B$4+T1501*($B$5-1))/($B$3-1)),0)</f>
        <v/>
      </c>
      <c r="V1501" s="16">
        <f>IF(Occurrence!K1501&gt;0,_xlfn.PERCENTILE.INC(Occurrence!$I$2:$I$2441,($B$6+T1501*($B$7-1))/($B$3-1)),0)</f>
        <v/>
      </c>
      <c r="W1501" s="16">
        <f>IF(Occurrence!K1501&gt;0,Occurrence!K1501/V1501,0)</f>
        <v/>
      </c>
      <c r="X1501" s="9">
        <f>IF(Occurrence!K1501&gt;0,U1501*W1501,0)</f>
        <v/>
      </c>
      <c r="Y1501" s="24">
        <f>COUNTIF(Data!$X$2:$X$2441,"&lt;="&amp;Data!X1501)/($B$3+1)</f>
        <v/>
      </c>
      <c r="Z1501" s="16">
        <f>_xlfn.PERCENTILE.INC(Data!$U$2:$U$2441,Y1501)</f>
        <v/>
      </c>
      <c r="AA1501" s="16">
        <f>_xlfn.PERCENTILE.INC(Data!$V$2:$V$2441,Y1501)</f>
        <v/>
      </c>
      <c r="AB1501" s="16">
        <f>Data!X1501-AA1501</f>
        <v/>
      </c>
      <c r="AC1501" s="9">
        <f>Z1501+AB1501</f>
        <v/>
      </c>
      <c r="AD1501" s="24">
        <f>COUNTIF(Data!$Y$2:$Y$2441,"&lt;="&amp;Data!Y1501)/($B$3+1)</f>
        <v/>
      </c>
      <c r="AE1501" s="16">
        <f>_xlfn.PERCENTILE.INC(Data!$U$2:$U$2441,AD1501)</f>
        <v/>
      </c>
      <c r="AF1501" s="16">
        <f>_xlfn.PERCENTILE.INC(Data!$V$2:$V$2441,AD1501)</f>
        <v/>
      </c>
      <c r="AG1501" s="16">
        <f>Data!Y1501-AF1501</f>
        <v/>
      </c>
      <c r="AH1501" s="9">
        <f>AE1501+AG1501</f>
        <v/>
      </c>
    </row>
    <row r="1502">
      <c r="N1502" s="14">
        <f>Data!A1502</f>
        <v/>
      </c>
      <c r="O1502" s="24">
        <f>IF(Occurrence!J1502&gt;0,COUNTIFS(Occurrence!$J$2:$J$2441,"&gt;0",Occurrence!$J$2:$J$2441,"&lt;="&amp;Occurrence!J1502)/($B$8+1),0)</f>
        <v/>
      </c>
      <c r="P1502" s="16">
        <f>IF(Occurrence!J1502&gt;0,_xlfn.PERCENTILE.INC(Data!$O$2:$O$2441,($B$4+O1502*($B$5-1))/($B$3-1)),0)</f>
        <v/>
      </c>
      <c r="Q1502" s="16">
        <f>IF(Occurrence!J1502&gt;0,_xlfn.PERCENTILE.INC(Occurrence!$I$2:$I$2441,($B$6+O1502*($B$7-1))/($B$3-1)),0)</f>
        <v/>
      </c>
      <c r="R1502" s="16">
        <f>IF(Occurrence!J1502&gt;0,Occurrence!J1502/Q1502,0)</f>
        <v/>
      </c>
      <c r="S1502" s="9">
        <f>IF(Occurrence!J1502&gt;0,P1502*R1502,0)</f>
        <v/>
      </c>
      <c r="T1502" s="24">
        <f>IF(Occurrence!K1502&gt;0,COUNTIFS(Occurrence!$K$2:$K$2441,"&gt;0",Occurrence!$K$2:$K$2441,"&lt;="&amp;Occurrence!K1502)/($B$9+1),0)</f>
        <v/>
      </c>
      <c r="U1502" s="16">
        <f>IF(Occurrence!K1502&gt;0,_xlfn.PERCENTILE.INC(Data!$O$2:$O$2441,($B$4+T1502*($B$5-1))/($B$3-1)),0)</f>
        <v/>
      </c>
      <c r="V1502" s="16">
        <f>IF(Occurrence!K1502&gt;0,_xlfn.PERCENTILE.INC(Occurrence!$I$2:$I$2441,($B$6+T1502*($B$7-1))/($B$3-1)),0)</f>
        <v/>
      </c>
      <c r="W1502" s="16">
        <f>IF(Occurrence!K1502&gt;0,Occurrence!K1502/V1502,0)</f>
        <v/>
      </c>
      <c r="X1502" s="9">
        <f>IF(Occurrence!K1502&gt;0,U1502*W1502,0)</f>
        <v/>
      </c>
      <c r="Y1502" s="24">
        <f>COUNTIF(Data!$X$2:$X$2441,"&lt;="&amp;Data!X1502)/($B$3+1)</f>
        <v/>
      </c>
      <c r="Z1502" s="16">
        <f>_xlfn.PERCENTILE.INC(Data!$U$2:$U$2441,Y1502)</f>
        <v/>
      </c>
      <c r="AA1502" s="16">
        <f>_xlfn.PERCENTILE.INC(Data!$V$2:$V$2441,Y1502)</f>
        <v/>
      </c>
      <c r="AB1502" s="16">
        <f>Data!X1502-AA1502</f>
        <v/>
      </c>
      <c r="AC1502" s="9">
        <f>Z1502+AB1502</f>
        <v/>
      </c>
      <c r="AD1502" s="24">
        <f>COUNTIF(Data!$Y$2:$Y$2441,"&lt;="&amp;Data!Y1502)/($B$3+1)</f>
        <v/>
      </c>
      <c r="AE1502" s="16">
        <f>_xlfn.PERCENTILE.INC(Data!$U$2:$U$2441,AD1502)</f>
        <v/>
      </c>
      <c r="AF1502" s="16">
        <f>_xlfn.PERCENTILE.INC(Data!$V$2:$V$2441,AD1502)</f>
        <v/>
      </c>
      <c r="AG1502" s="16">
        <f>Data!Y1502-AF1502</f>
        <v/>
      </c>
      <c r="AH1502" s="9">
        <f>AE1502+AG1502</f>
        <v/>
      </c>
    </row>
    <row r="1503">
      <c r="N1503" s="14">
        <f>Data!A1503</f>
        <v/>
      </c>
      <c r="O1503" s="24">
        <f>IF(Occurrence!J1503&gt;0,COUNTIFS(Occurrence!$J$2:$J$2441,"&gt;0",Occurrence!$J$2:$J$2441,"&lt;="&amp;Occurrence!J1503)/($B$8+1),0)</f>
        <v/>
      </c>
      <c r="P1503" s="16">
        <f>IF(Occurrence!J1503&gt;0,_xlfn.PERCENTILE.INC(Data!$O$2:$O$2441,($B$4+O1503*($B$5-1))/($B$3-1)),0)</f>
        <v/>
      </c>
      <c r="Q1503" s="16">
        <f>IF(Occurrence!J1503&gt;0,_xlfn.PERCENTILE.INC(Occurrence!$I$2:$I$2441,($B$6+O1503*($B$7-1))/($B$3-1)),0)</f>
        <v/>
      </c>
      <c r="R1503" s="16">
        <f>IF(Occurrence!J1503&gt;0,Occurrence!J1503/Q1503,0)</f>
        <v/>
      </c>
      <c r="S1503" s="9">
        <f>IF(Occurrence!J1503&gt;0,P1503*R1503,0)</f>
        <v/>
      </c>
      <c r="T1503" s="24">
        <f>IF(Occurrence!K1503&gt;0,COUNTIFS(Occurrence!$K$2:$K$2441,"&gt;0",Occurrence!$K$2:$K$2441,"&lt;="&amp;Occurrence!K1503)/($B$9+1),0)</f>
        <v/>
      </c>
      <c r="U1503" s="16">
        <f>IF(Occurrence!K1503&gt;0,_xlfn.PERCENTILE.INC(Data!$O$2:$O$2441,($B$4+T1503*($B$5-1))/($B$3-1)),0)</f>
        <v/>
      </c>
      <c r="V1503" s="16">
        <f>IF(Occurrence!K1503&gt;0,_xlfn.PERCENTILE.INC(Occurrence!$I$2:$I$2441,($B$6+T1503*($B$7-1))/($B$3-1)),0)</f>
        <v/>
      </c>
      <c r="W1503" s="16">
        <f>IF(Occurrence!K1503&gt;0,Occurrence!K1503/V1503,0)</f>
        <v/>
      </c>
      <c r="X1503" s="9">
        <f>IF(Occurrence!K1503&gt;0,U1503*W1503,0)</f>
        <v/>
      </c>
      <c r="Y1503" s="24">
        <f>COUNTIF(Data!$X$2:$X$2441,"&lt;="&amp;Data!X1503)/($B$3+1)</f>
        <v/>
      </c>
      <c r="Z1503" s="16">
        <f>_xlfn.PERCENTILE.INC(Data!$U$2:$U$2441,Y1503)</f>
        <v/>
      </c>
      <c r="AA1503" s="16">
        <f>_xlfn.PERCENTILE.INC(Data!$V$2:$V$2441,Y1503)</f>
        <v/>
      </c>
      <c r="AB1503" s="16">
        <f>Data!X1503-AA1503</f>
        <v/>
      </c>
      <c r="AC1503" s="9">
        <f>Z1503+AB1503</f>
        <v/>
      </c>
      <c r="AD1503" s="24">
        <f>COUNTIF(Data!$Y$2:$Y$2441,"&lt;="&amp;Data!Y1503)/($B$3+1)</f>
        <v/>
      </c>
      <c r="AE1503" s="16">
        <f>_xlfn.PERCENTILE.INC(Data!$U$2:$U$2441,AD1503)</f>
        <v/>
      </c>
      <c r="AF1503" s="16">
        <f>_xlfn.PERCENTILE.INC(Data!$V$2:$V$2441,AD1503)</f>
        <v/>
      </c>
      <c r="AG1503" s="16">
        <f>Data!Y1503-AF1503</f>
        <v/>
      </c>
      <c r="AH1503" s="9">
        <f>AE1503+AG1503</f>
        <v/>
      </c>
    </row>
    <row r="1504">
      <c r="N1504" s="14">
        <f>Data!A1504</f>
        <v/>
      </c>
      <c r="O1504" s="24">
        <f>IF(Occurrence!J1504&gt;0,COUNTIFS(Occurrence!$J$2:$J$2441,"&gt;0",Occurrence!$J$2:$J$2441,"&lt;="&amp;Occurrence!J1504)/($B$8+1),0)</f>
        <v/>
      </c>
      <c r="P1504" s="16">
        <f>IF(Occurrence!J1504&gt;0,_xlfn.PERCENTILE.INC(Data!$O$2:$O$2441,($B$4+O1504*($B$5-1))/($B$3-1)),0)</f>
        <v/>
      </c>
      <c r="Q1504" s="16">
        <f>IF(Occurrence!J1504&gt;0,_xlfn.PERCENTILE.INC(Occurrence!$I$2:$I$2441,($B$6+O1504*($B$7-1))/($B$3-1)),0)</f>
        <v/>
      </c>
      <c r="R1504" s="16">
        <f>IF(Occurrence!J1504&gt;0,Occurrence!J1504/Q1504,0)</f>
        <v/>
      </c>
      <c r="S1504" s="9">
        <f>IF(Occurrence!J1504&gt;0,P1504*R1504,0)</f>
        <v/>
      </c>
      <c r="T1504" s="24">
        <f>IF(Occurrence!K1504&gt;0,COUNTIFS(Occurrence!$K$2:$K$2441,"&gt;0",Occurrence!$K$2:$K$2441,"&lt;="&amp;Occurrence!K1504)/($B$9+1),0)</f>
        <v/>
      </c>
      <c r="U1504" s="16">
        <f>IF(Occurrence!K1504&gt;0,_xlfn.PERCENTILE.INC(Data!$O$2:$O$2441,($B$4+T1504*($B$5-1))/($B$3-1)),0)</f>
        <v/>
      </c>
      <c r="V1504" s="16">
        <f>IF(Occurrence!K1504&gt;0,_xlfn.PERCENTILE.INC(Occurrence!$I$2:$I$2441,($B$6+T1504*($B$7-1))/($B$3-1)),0)</f>
        <v/>
      </c>
      <c r="W1504" s="16">
        <f>IF(Occurrence!K1504&gt;0,Occurrence!K1504/V1504,0)</f>
        <v/>
      </c>
      <c r="X1504" s="9">
        <f>IF(Occurrence!K1504&gt;0,U1504*W1504,0)</f>
        <v/>
      </c>
      <c r="Y1504" s="24">
        <f>COUNTIF(Data!$X$2:$X$2441,"&lt;="&amp;Data!X1504)/($B$3+1)</f>
        <v/>
      </c>
      <c r="Z1504" s="16">
        <f>_xlfn.PERCENTILE.INC(Data!$U$2:$U$2441,Y1504)</f>
        <v/>
      </c>
      <c r="AA1504" s="16">
        <f>_xlfn.PERCENTILE.INC(Data!$V$2:$V$2441,Y1504)</f>
        <v/>
      </c>
      <c r="AB1504" s="16">
        <f>Data!X1504-AA1504</f>
        <v/>
      </c>
      <c r="AC1504" s="9">
        <f>Z1504+AB1504</f>
        <v/>
      </c>
      <c r="AD1504" s="24">
        <f>COUNTIF(Data!$Y$2:$Y$2441,"&lt;="&amp;Data!Y1504)/($B$3+1)</f>
        <v/>
      </c>
      <c r="AE1504" s="16">
        <f>_xlfn.PERCENTILE.INC(Data!$U$2:$U$2441,AD1504)</f>
        <v/>
      </c>
      <c r="AF1504" s="16">
        <f>_xlfn.PERCENTILE.INC(Data!$V$2:$V$2441,AD1504)</f>
        <v/>
      </c>
      <c r="AG1504" s="16">
        <f>Data!Y1504-AF1504</f>
        <v/>
      </c>
      <c r="AH1504" s="9">
        <f>AE1504+AG1504</f>
        <v/>
      </c>
    </row>
    <row r="1505">
      <c r="N1505" s="14">
        <f>Data!A1505</f>
        <v/>
      </c>
      <c r="O1505" s="24">
        <f>IF(Occurrence!J1505&gt;0,COUNTIFS(Occurrence!$J$2:$J$2441,"&gt;0",Occurrence!$J$2:$J$2441,"&lt;="&amp;Occurrence!J1505)/($B$8+1),0)</f>
        <v/>
      </c>
      <c r="P1505" s="16">
        <f>IF(Occurrence!J1505&gt;0,_xlfn.PERCENTILE.INC(Data!$O$2:$O$2441,($B$4+O1505*($B$5-1))/($B$3-1)),0)</f>
        <v/>
      </c>
      <c r="Q1505" s="16">
        <f>IF(Occurrence!J1505&gt;0,_xlfn.PERCENTILE.INC(Occurrence!$I$2:$I$2441,($B$6+O1505*($B$7-1))/($B$3-1)),0)</f>
        <v/>
      </c>
      <c r="R1505" s="16">
        <f>IF(Occurrence!J1505&gt;0,Occurrence!J1505/Q1505,0)</f>
        <v/>
      </c>
      <c r="S1505" s="9">
        <f>IF(Occurrence!J1505&gt;0,P1505*R1505,0)</f>
        <v/>
      </c>
      <c r="T1505" s="24">
        <f>IF(Occurrence!K1505&gt;0,COUNTIFS(Occurrence!$K$2:$K$2441,"&gt;0",Occurrence!$K$2:$K$2441,"&lt;="&amp;Occurrence!K1505)/($B$9+1),0)</f>
        <v/>
      </c>
      <c r="U1505" s="16">
        <f>IF(Occurrence!K1505&gt;0,_xlfn.PERCENTILE.INC(Data!$O$2:$O$2441,($B$4+T1505*($B$5-1))/($B$3-1)),0)</f>
        <v/>
      </c>
      <c r="V1505" s="16">
        <f>IF(Occurrence!K1505&gt;0,_xlfn.PERCENTILE.INC(Occurrence!$I$2:$I$2441,($B$6+T1505*($B$7-1))/($B$3-1)),0)</f>
        <v/>
      </c>
      <c r="W1505" s="16">
        <f>IF(Occurrence!K1505&gt;0,Occurrence!K1505/V1505,0)</f>
        <v/>
      </c>
      <c r="X1505" s="9">
        <f>IF(Occurrence!K1505&gt;0,U1505*W1505,0)</f>
        <v/>
      </c>
      <c r="Y1505" s="24">
        <f>COUNTIF(Data!$X$2:$X$2441,"&lt;="&amp;Data!X1505)/($B$3+1)</f>
        <v/>
      </c>
      <c r="Z1505" s="16">
        <f>_xlfn.PERCENTILE.INC(Data!$U$2:$U$2441,Y1505)</f>
        <v/>
      </c>
      <c r="AA1505" s="16">
        <f>_xlfn.PERCENTILE.INC(Data!$V$2:$V$2441,Y1505)</f>
        <v/>
      </c>
      <c r="AB1505" s="16">
        <f>Data!X1505-AA1505</f>
        <v/>
      </c>
      <c r="AC1505" s="9">
        <f>Z1505+AB1505</f>
        <v/>
      </c>
      <c r="AD1505" s="24">
        <f>COUNTIF(Data!$Y$2:$Y$2441,"&lt;="&amp;Data!Y1505)/($B$3+1)</f>
        <v/>
      </c>
      <c r="AE1505" s="16">
        <f>_xlfn.PERCENTILE.INC(Data!$U$2:$U$2441,AD1505)</f>
        <v/>
      </c>
      <c r="AF1505" s="16">
        <f>_xlfn.PERCENTILE.INC(Data!$V$2:$V$2441,AD1505)</f>
        <v/>
      </c>
      <c r="AG1505" s="16">
        <f>Data!Y1505-AF1505</f>
        <v/>
      </c>
      <c r="AH1505" s="9">
        <f>AE1505+AG1505</f>
        <v/>
      </c>
    </row>
    <row r="1506">
      <c r="N1506" s="14">
        <f>Data!A1506</f>
        <v/>
      </c>
      <c r="O1506" s="24">
        <f>IF(Occurrence!J1506&gt;0,COUNTIFS(Occurrence!$J$2:$J$2441,"&gt;0",Occurrence!$J$2:$J$2441,"&lt;="&amp;Occurrence!J1506)/($B$8+1),0)</f>
        <v/>
      </c>
      <c r="P1506" s="16">
        <f>IF(Occurrence!J1506&gt;0,_xlfn.PERCENTILE.INC(Data!$O$2:$O$2441,($B$4+O1506*($B$5-1))/($B$3-1)),0)</f>
        <v/>
      </c>
      <c r="Q1506" s="16">
        <f>IF(Occurrence!J1506&gt;0,_xlfn.PERCENTILE.INC(Occurrence!$I$2:$I$2441,($B$6+O1506*($B$7-1))/($B$3-1)),0)</f>
        <v/>
      </c>
      <c r="R1506" s="16">
        <f>IF(Occurrence!J1506&gt;0,Occurrence!J1506/Q1506,0)</f>
        <v/>
      </c>
      <c r="S1506" s="9">
        <f>IF(Occurrence!J1506&gt;0,P1506*R1506,0)</f>
        <v/>
      </c>
      <c r="T1506" s="24">
        <f>IF(Occurrence!K1506&gt;0,COUNTIFS(Occurrence!$K$2:$K$2441,"&gt;0",Occurrence!$K$2:$K$2441,"&lt;="&amp;Occurrence!K1506)/($B$9+1),0)</f>
        <v/>
      </c>
      <c r="U1506" s="16">
        <f>IF(Occurrence!K1506&gt;0,_xlfn.PERCENTILE.INC(Data!$O$2:$O$2441,($B$4+T1506*($B$5-1))/($B$3-1)),0)</f>
        <v/>
      </c>
      <c r="V1506" s="16">
        <f>IF(Occurrence!K1506&gt;0,_xlfn.PERCENTILE.INC(Occurrence!$I$2:$I$2441,($B$6+T1506*($B$7-1))/($B$3-1)),0)</f>
        <v/>
      </c>
      <c r="W1506" s="16">
        <f>IF(Occurrence!K1506&gt;0,Occurrence!K1506/V1506,0)</f>
        <v/>
      </c>
      <c r="X1506" s="9">
        <f>IF(Occurrence!K1506&gt;0,U1506*W1506,0)</f>
        <v/>
      </c>
      <c r="Y1506" s="24">
        <f>COUNTIF(Data!$X$2:$X$2441,"&lt;="&amp;Data!X1506)/($B$3+1)</f>
        <v/>
      </c>
      <c r="Z1506" s="16">
        <f>_xlfn.PERCENTILE.INC(Data!$U$2:$U$2441,Y1506)</f>
        <v/>
      </c>
      <c r="AA1506" s="16">
        <f>_xlfn.PERCENTILE.INC(Data!$V$2:$V$2441,Y1506)</f>
        <v/>
      </c>
      <c r="AB1506" s="16">
        <f>Data!X1506-AA1506</f>
        <v/>
      </c>
      <c r="AC1506" s="9">
        <f>Z1506+AB1506</f>
        <v/>
      </c>
      <c r="AD1506" s="24">
        <f>COUNTIF(Data!$Y$2:$Y$2441,"&lt;="&amp;Data!Y1506)/($B$3+1)</f>
        <v/>
      </c>
      <c r="AE1506" s="16">
        <f>_xlfn.PERCENTILE.INC(Data!$U$2:$U$2441,AD1506)</f>
        <v/>
      </c>
      <c r="AF1506" s="16">
        <f>_xlfn.PERCENTILE.INC(Data!$V$2:$V$2441,AD1506)</f>
        <v/>
      </c>
      <c r="AG1506" s="16">
        <f>Data!Y1506-AF1506</f>
        <v/>
      </c>
      <c r="AH1506" s="9">
        <f>AE1506+AG1506</f>
        <v/>
      </c>
    </row>
    <row r="1507">
      <c r="N1507" s="14">
        <f>Data!A1507</f>
        <v/>
      </c>
      <c r="O1507" s="24">
        <f>IF(Occurrence!J1507&gt;0,COUNTIFS(Occurrence!$J$2:$J$2441,"&gt;0",Occurrence!$J$2:$J$2441,"&lt;="&amp;Occurrence!J1507)/($B$8+1),0)</f>
        <v/>
      </c>
      <c r="P1507" s="16">
        <f>IF(Occurrence!J1507&gt;0,_xlfn.PERCENTILE.INC(Data!$O$2:$O$2441,($B$4+O1507*($B$5-1))/($B$3-1)),0)</f>
        <v/>
      </c>
      <c r="Q1507" s="16">
        <f>IF(Occurrence!J1507&gt;0,_xlfn.PERCENTILE.INC(Occurrence!$I$2:$I$2441,($B$6+O1507*($B$7-1))/($B$3-1)),0)</f>
        <v/>
      </c>
      <c r="R1507" s="16">
        <f>IF(Occurrence!J1507&gt;0,Occurrence!J1507/Q1507,0)</f>
        <v/>
      </c>
      <c r="S1507" s="9">
        <f>IF(Occurrence!J1507&gt;0,P1507*R1507,0)</f>
        <v/>
      </c>
      <c r="T1507" s="24">
        <f>IF(Occurrence!K1507&gt;0,COUNTIFS(Occurrence!$K$2:$K$2441,"&gt;0",Occurrence!$K$2:$K$2441,"&lt;="&amp;Occurrence!K1507)/($B$9+1),0)</f>
        <v/>
      </c>
      <c r="U1507" s="16">
        <f>IF(Occurrence!K1507&gt;0,_xlfn.PERCENTILE.INC(Data!$O$2:$O$2441,($B$4+T1507*($B$5-1))/($B$3-1)),0)</f>
        <v/>
      </c>
      <c r="V1507" s="16">
        <f>IF(Occurrence!K1507&gt;0,_xlfn.PERCENTILE.INC(Occurrence!$I$2:$I$2441,($B$6+T1507*($B$7-1))/($B$3-1)),0)</f>
        <v/>
      </c>
      <c r="W1507" s="16">
        <f>IF(Occurrence!K1507&gt;0,Occurrence!K1507/V1507,0)</f>
        <v/>
      </c>
      <c r="X1507" s="9">
        <f>IF(Occurrence!K1507&gt;0,U1507*W1507,0)</f>
        <v/>
      </c>
      <c r="Y1507" s="24">
        <f>COUNTIF(Data!$X$2:$X$2441,"&lt;="&amp;Data!X1507)/($B$3+1)</f>
        <v/>
      </c>
      <c r="Z1507" s="16">
        <f>_xlfn.PERCENTILE.INC(Data!$U$2:$U$2441,Y1507)</f>
        <v/>
      </c>
      <c r="AA1507" s="16">
        <f>_xlfn.PERCENTILE.INC(Data!$V$2:$V$2441,Y1507)</f>
        <v/>
      </c>
      <c r="AB1507" s="16">
        <f>Data!X1507-AA1507</f>
        <v/>
      </c>
      <c r="AC1507" s="9">
        <f>Z1507+AB1507</f>
        <v/>
      </c>
      <c r="AD1507" s="24">
        <f>COUNTIF(Data!$Y$2:$Y$2441,"&lt;="&amp;Data!Y1507)/($B$3+1)</f>
        <v/>
      </c>
      <c r="AE1507" s="16">
        <f>_xlfn.PERCENTILE.INC(Data!$U$2:$U$2441,AD1507)</f>
        <v/>
      </c>
      <c r="AF1507" s="16">
        <f>_xlfn.PERCENTILE.INC(Data!$V$2:$V$2441,AD1507)</f>
        <v/>
      </c>
      <c r="AG1507" s="16">
        <f>Data!Y1507-AF1507</f>
        <v/>
      </c>
      <c r="AH1507" s="9">
        <f>AE1507+AG1507</f>
        <v/>
      </c>
    </row>
    <row r="1508">
      <c r="N1508" s="14">
        <f>Data!A1508</f>
        <v/>
      </c>
      <c r="O1508" s="24">
        <f>IF(Occurrence!J1508&gt;0,COUNTIFS(Occurrence!$J$2:$J$2441,"&gt;0",Occurrence!$J$2:$J$2441,"&lt;="&amp;Occurrence!J1508)/($B$8+1),0)</f>
        <v/>
      </c>
      <c r="P1508" s="16">
        <f>IF(Occurrence!J1508&gt;0,_xlfn.PERCENTILE.INC(Data!$O$2:$O$2441,($B$4+O1508*($B$5-1))/($B$3-1)),0)</f>
        <v/>
      </c>
      <c r="Q1508" s="16">
        <f>IF(Occurrence!J1508&gt;0,_xlfn.PERCENTILE.INC(Occurrence!$I$2:$I$2441,($B$6+O1508*($B$7-1))/($B$3-1)),0)</f>
        <v/>
      </c>
      <c r="R1508" s="16">
        <f>IF(Occurrence!J1508&gt;0,Occurrence!J1508/Q1508,0)</f>
        <v/>
      </c>
      <c r="S1508" s="9">
        <f>IF(Occurrence!J1508&gt;0,P1508*R1508,0)</f>
        <v/>
      </c>
      <c r="T1508" s="24">
        <f>IF(Occurrence!K1508&gt;0,COUNTIFS(Occurrence!$K$2:$K$2441,"&gt;0",Occurrence!$K$2:$K$2441,"&lt;="&amp;Occurrence!K1508)/($B$9+1),0)</f>
        <v/>
      </c>
      <c r="U1508" s="16">
        <f>IF(Occurrence!K1508&gt;0,_xlfn.PERCENTILE.INC(Data!$O$2:$O$2441,($B$4+T1508*($B$5-1))/($B$3-1)),0)</f>
        <v/>
      </c>
      <c r="V1508" s="16">
        <f>IF(Occurrence!K1508&gt;0,_xlfn.PERCENTILE.INC(Occurrence!$I$2:$I$2441,($B$6+T1508*($B$7-1))/($B$3-1)),0)</f>
        <v/>
      </c>
      <c r="W1508" s="16">
        <f>IF(Occurrence!K1508&gt;0,Occurrence!K1508/V1508,0)</f>
        <v/>
      </c>
      <c r="X1508" s="9">
        <f>IF(Occurrence!K1508&gt;0,U1508*W1508,0)</f>
        <v/>
      </c>
      <c r="Y1508" s="24">
        <f>COUNTIF(Data!$X$2:$X$2441,"&lt;="&amp;Data!X1508)/($B$3+1)</f>
        <v/>
      </c>
      <c r="Z1508" s="16">
        <f>_xlfn.PERCENTILE.INC(Data!$U$2:$U$2441,Y1508)</f>
        <v/>
      </c>
      <c r="AA1508" s="16">
        <f>_xlfn.PERCENTILE.INC(Data!$V$2:$V$2441,Y1508)</f>
        <v/>
      </c>
      <c r="AB1508" s="16">
        <f>Data!X1508-AA1508</f>
        <v/>
      </c>
      <c r="AC1508" s="9">
        <f>Z1508+AB1508</f>
        <v/>
      </c>
      <c r="AD1508" s="24">
        <f>COUNTIF(Data!$Y$2:$Y$2441,"&lt;="&amp;Data!Y1508)/($B$3+1)</f>
        <v/>
      </c>
      <c r="AE1508" s="16">
        <f>_xlfn.PERCENTILE.INC(Data!$U$2:$U$2441,AD1508)</f>
        <v/>
      </c>
      <c r="AF1508" s="16">
        <f>_xlfn.PERCENTILE.INC(Data!$V$2:$V$2441,AD1508)</f>
        <v/>
      </c>
      <c r="AG1508" s="16">
        <f>Data!Y1508-AF1508</f>
        <v/>
      </c>
      <c r="AH1508" s="9">
        <f>AE1508+AG1508</f>
        <v/>
      </c>
    </row>
    <row r="1509">
      <c r="N1509" s="14">
        <f>Data!A1509</f>
        <v/>
      </c>
      <c r="O1509" s="24">
        <f>IF(Occurrence!J1509&gt;0,COUNTIFS(Occurrence!$J$2:$J$2441,"&gt;0",Occurrence!$J$2:$J$2441,"&lt;="&amp;Occurrence!J1509)/($B$8+1),0)</f>
        <v/>
      </c>
      <c r="P1509" s="16">
        <f>IF(Occurrence!J1509&gt;0,_xlfn.PERCENTILE.INC(Data!$O$2:$O$2441,($B$4+O1509*($B$5-1))/($B$3-1)),0)</f>
        <v/>
      </c>
      <c r="Q1509" s="16">
        <f>IF(Occurrence!J1509&gt;0,_xlfn.PERCENTILE.INC(Occurrence!$I$2:$I$2441,($B$6+O1509*($B$7-1))/($B$3-1)),0)</f>
        <v/>
      </c>
      <c r="R1509" s="16">
        <f>IF(Occurrence!J1509&gt;0,Occurrence!J1509/Q1509,0)</f>
        <v/>
      </c>
      <c r="S1509" s="9">
        <f>IF(Occurrence!J1509&gt;0,P1509*R1509,0)</f>
        <v/>
      </c>
      <c r="T1509" s="24">
        <f>IF(Occurrence!K1509&gt;0,COUNTIFS(Occurrence!$K$2:$K$2441,"&gt;0",Occurrence!$K$2:$K$2441,"&lt;="&amp;Occurrence!K1509)/($B$9+1),0)</f>
        <v/>
      </c>
      <c r="U1509" s="16">
        <f>IF(Occurrence!K1509&gt;0,_xlfn.PERCENTILE.INC(Data!$O$2:$O$2441,($B$4+T1509*($B$5-1))/($B$3-1)),0)</f>
        <v/>
      </c>
      <c r="V1509" s="16">
        <f>IF(Occurrence!K1509&gt;0,_xlfn.PERCENTILE.INC(Occurrence!$I$2:$I$2441,($B$6+T1509*($B$7-1))/($B$3-1)),0)</f>
        <v/>
      </c>
      <c r="W1509" s="16">
        <f>IF(Occurrence!K1509&gt;0,Occurrence!K1509/V1509,0)</f>
        <v/>
      </c>
      <c r="X1509" s="9">
        <f>IF(Occurrence!K1509&gt;0,U1509*W1509,0)</f>
        <v/>
      </c>
      <c r="Y1509" s="24">
        <f>COUNTIF(Data!$X$2:$X$2441,"&lt;="&amp;Data!X1509)/($B$3+1)</f>
        <v/>
      </c>
      <c r="Z1509" s="16">
        <f>_xlfn.PERCENTILE.INC(Data!$U$2:$U$2441,Y1509)</f>
        <v/>
      </c>
      <c r="AA1509" s="16">
        <f>_xlfn.PERCENTILE.INC(Data!$V$2:$V$2441,Y1509)</f>
        <v/>
      </c>
      <c r="AB1509" s="16">
        <f>Data!X1509-AA1509</f>
        <v/>
      </c>
      <c r="AC1509" s="9">
        <f>Z1509+AB1509</f>
        <v/>
      </c>
      <c r="AD1509" s="24">
        <f>COUNTIF(Data!$Y$2:$Y$2441,"&lt;="&amp;Data!Y1509)/($B$3+1)</f>
        <v/>
      </c>
      <c r="AE1509" s="16">
        <f>_xlfn.PERCENTILE.INC(Data!$U$2:$U$2441,AD1509)</f>
        <v/>
      </c>
      <c r="AF1509" s="16">
        <f>_xlfn.PERCENTILE.INC(Data!$V$2:$V$2441,AD1509)</f>
        <v/>
      </c>
      <c r="AG1509" s="16">
        <f>Data!Y1509-AF1509</f>
        <v/>
      </c>
      <c r="AH1509" s="9">
        <f>AE1509+AG1509</f>
        <v/>
      </c>
    </row>
    <row r="1510">
      <c r="N1510" s="14">
        <f>Data!A1510</f>
        <v/>
      </c>
      <c r="O1510" s="24">
        <f>IF(Occurrence!J1510&gt;0,COUNTIFS(Occurrence!$J$2:$J$2441,"&gt;0",Occurrence!$J$2:$J$2441,"&lt;="&amp;Occurrence!J1510)/($B$8+1),0)</f>
        <v/>
      </c>
      <c r="P1510" s="16">
        <f>IF(Occurrence!J1510&gt;0,_xlfn.PERCENTILE.INC(Data!$O$2:$O$2441,($B$4+O1510*($B$5-1))/($B$3-1)),0)</f>
        <v/>
      </c>
      <c r="Q1510" s="16">
        <f>IF(Occurrence!J1510&gt;0,_xlfn.PERCENTILE.INC(Occurrence!$I$2:$I$2441,($B$6+O1510*($B$7-1))/($B$3-1)),0)</f>
        <v/>
      </c>
      <c r="R1510" s="16">
        <f>IF(Occurrence!J1510&gt;0,Occurrence!J1510/Q1510,0)</f>
        <v/>
      </c>
      <c r="S1510" s="9">
        <f>IF(Occurrence!J1510&gt;0,P1510*R1510,0)</f>
        <v/>
      </c>
      <c r="T1510" s="24">
        <f>IF(Occurrence!K1510&gt;0,COUNTIFS(Occurrence!$K$2:$K$2441,"&gt;0",Occurrence!$K$2:$K$2441,"&lt;="&amp;Occurrence!K1510)/($B$9+1),0)</f>
        <v/>
      </c>
      <c r="U1510" s="16">
        <f>IF(Occurrence!K1510&gt;0,_xlfn.PERCENTILE.INC(Data!$O$2:$O$2441,($B$4+T1510*($B$5-1))/($B$3-1)),0)</f>
        <v/>
      </c>
      <c r="V1510" s="16">
        <f>IF(Occurrence!K1510&gt;0,_xlfn.PERCENTILE.INC(Occurrence!$I$2:$I$2441,($B$6+T1510*($B$7-1))/($B$3-1)),0)</f>
        <v/>
      </c>
      <c r="W1510" s="16">
        <f>IF(Occurrence!K1510&gt;0,Occurrence!K1510/V1510,0)</f>
        <v/>
      </c>
      <c r="X1510" s="9">
        <f>IF(Occurrence!K1510&gt;0,U1510*W1510,0)</f>
        <v/>
      </c>
      <c r="Y1510" s="24">
        <f>COUNTIF(Data!$X$2:$X$2441,"&lt;="&amp;Data!X1510)/($B$3+1)</f>
        <v/>
      </c>
      <c r="Z1510" s="16">
        <f>_xlfn.PERCENTILE.INC(Data!$U$2:$U$2441,Y1510)</f>
        <v/>
      </c>
      <c r="AA1510" s="16">
        <f>_xlfn.PERCENTILE.INC(Data!$V$2:$V$2441,Y1510)</f>
        <v/>
      </c>
      <c r="AB1510" s="16">
        <f>Data!X1510-AA1510</f>
        <v/>
      </c>
      <c r="AC1510" s="9">
        <f>Z1510+AB1510</f>
        <v/>
      </c>
      <c r="AD1510" s="24">
        <f>COUNTIF(Data!$Y$2:$Y$2441,"&lt;="&amp;Data!Y1510)/($B$3+1)</f>
        <v/>
      </c>
      <c r="AE1510" s="16">
        <f>_xlfn.PERCENTILE.INC(Data!$U$2:$U$2441,AD1510)</f>
        <v/>
      </c>
      <c r="AF1510" s="16">
        <f>_xlfn.PERCENTILE.INC(Data!$V$2:$V$2441,AD1510)</f>
        <v/>
      </c>
      <c r="AG1510" s="16">
        <f>Data!Y1510-AF1510</f>
        <v/>
      </c>
      <c r="AH1510" s="9">
        <f>AE1510+AG1510</f>
        <v/>
      </c>
    </row>
    <row r="1511">
      <c r="N1511" s="14">
        <f>Data!A1511</f>
        <v/>
      </c>
      <c r="O1511" s="24">
        <f>IF(Occurrence!J1511&gt;0,COUNTIFS(Occurrence!$J$2:$J$2441,"&gt;0",Occurrence!$J$2:$J$2441,"&lt;="&amp;Occurrence!J1511)/($B$8+1),0)</f>
        <v/>
      </c>
      <c r="P1511" s="16">
        <f>IF(Occurrence!J1511&gt;0,_xlfn.PERCENTILE.INC(Data!$O$2:$O$2441,($B$4+O1511*($B$5-1))/($B$3-1)),0)</f>
        <v/>
      </c>
      <c r="Q1511" s="16">
        <f>IF(Occurrence!J1511&gt;0,_xlfn.PERCENTILE.INC(Occurrence!$I$2:$I$2441,($B$6+O1511*($B$7-1))/($B$3-1)),0)</f>
        <v/>
      </c>
      <c r="R1511" s="16">
        <f>IF(Occurrence!J1511&gt;0,Occurrence!J1511/Q1511,0)</f>
        <v/>
      </c>
      <c r="S1511" s="9">
        <f>IF(Occurrence!J1511&gt;0,P1511*R1511,0)</f>
        <v/>
      </c>
      <c r="T1511" s="24">
        <f>IF(Occurrence!K1511&gt;0,COUNTIFS(Occurrence!$K$2:$K$2441,"&gt;0",Occurrence!$K$2:$K$2441,"&lt;="&amp;Occurrence!K1511)/($B$9+1),0)</f>
        <v/>
      </c>
      <c r="U1511" s="16">
        <f>IF(Occurrence!K1511&gt;0,_xlfn.PERCENTILE.INC(Data!$O$2:$O$2441,($B$4+T1511*($B$5-1))/($B$3-1)),0)</f>
        <v/>
      </c>
      <c r="V1511" s="16">
        <f>IF(Occurrence!K1511&gt;0,_xlfn.PERCENTILE.INC(Occurrence!$I$2:$I$2441,($B$6+T1511*($B$7-1))/($B$3-1)),0)</f>
        <v/>
      </c>
      <c r="W1511" s="16">
        <f>IF(Occurrence!K1511&gt;0,Occurrence!K1511/V1511,0)</f>
        <v/>
      </c>
      <c r="X1511" s="9">
        <f>IF(Occurrence!K1511&gt;0,U1511*W1511,0)</f>
        <v/>
      </c>
      <c r="Y1511" s="24">
        <f>COUNTIF(Data!$X$2:$X$2441,"&lt;="&amp;Data!X1511)/($B$3+1)</f>
        <v/>
      </c>
      <c r="Z1511" s="16">
        <f>_xlfn.PERCENTILE.INC(Data!$U$2:$U$2441,Y1511)</f>
        <v/>
      </c>
      <c r="AA1511" s="16">
        <f>_xlfn.PERCENTILE.INC(Data!$V$2:$V$2441,Y1511)</f>
        <v/>
      </c>
      <c r="AB1511" s="16">
        <f>Data!X1511-AA1511</f>
        <v/>
      </c>
      <c r="AC1511" s="9">
        <f>Z1511+AB1511</f>
        <v/>
      </c>
      <c r="AD1511" s="24">
        <f>COUNTIF(Data!$Y$2:$Y$2441,"&lt;="&amp;Data!Y1511)/($B$3+1)</f>
        <v/>
      </c>
      <c r="AE1511" s="16">
        <f>_xlfn.PERCENTILE.INC(Data!$U$2:$U$2441,AD1511)</f>
        <v/>
      </c>
      <c r="AF1511" s="16">
        <f>_xlfn.PERCENTILE.INC(Data!$V$2:$V$2441,AD1511)</f>
        <v/>
      </c>
      <c r="AG1511" s="16">
        <f>Data!Y1511-AF1511</f>
        <v/>
      </c>
      <c r="AH1511" s="9">
        <f>AE1511+AG1511</f>
        <v/>
      </c>
    </row>
    <row r="1512">
      <c r="N1512" s="14">
        <f>Data!A1512</f>
        <v/>
      </c>
      <c r="O1512" s="24">
        <f>IF(Occurrence!J1512&gt;0,COUNTIFS(Occurrence!$J$2:$J$2441,"&gt;0",Occurrence!$J$2:$J$2441,"&lt;="&amp;Occurrence!J1512)/($B$8+1),0)</f>
        <v/>
      </c>
      <c r="P1512" s="16">
        <f>IF(Occurrence!J1512&gt;0,_xlfn.PERCENTILE.INC(Data!$O$2:$O$2441,($B$4+O1512*($B$5-1))/($B$3-1)),0)</f>
        <v/>
      </c>
      <c r="Q1512" s="16">
        <f>IF(Occurrence!J1512&gt;0,_xlfn.PERCENTILE.INC(Occurrence!$I$2:$I$2441,($B$6+O1512*($B$7-1))/($B$3-1)),0)</f>
        <v/>
      </c>
      <c r="R1512" s="16">
        <f>IF(Occurrence!J1512&gt;0,Occurrence!J1512/Q1512,0)</f>
        <v/>
      </c>
      <c r="S1512" s="9">
        <f>IF(Occurrence!J1512&gt;0,P1512*R1512,0)</f>
        <v/>
      </c>
      <c r="T1512" s="24">
        <f>IF(Occurrence!K1512&gt;0,COUNTIFS(Occurrence!$K$2:$K$2441,"&gt;0",Occurrence!$K$2:$K$2441,"&lt;="&amp;Occurrence!K1512)/($B$9+1),0)</f>
        <v/>
      </c>
      <c r="U1512" s="16">
        <f>IF(Occurrence!K1512&gt;0,_xlfn.PERCENTILE.INC(Data!$O$2:$O$2441,($B$4+T1512*($B$5-1))/($B$3-1)),0)</f>
        <v/>
      </c>
      <c r="V1512" s="16">
        <f>IF(Occurrence!K1512&gt;0,_xlfn.PERCENTILE.INC(Occurrence!$I$2:$I$2441,($B$6+T1512*($B$7-1))/($B$3-1)),0)</f>
        <v/>
      </c>
      <c r="W1512" s="16">
        <f>IF(Occurrence!K1512&gt;0,Occurrence!K1512/V1512,0)</f>
        <v/>
      </c>
      <c r="X1512" s="9">
        <f>IF(Occurrence!K1512&gt;0,U1512*W1512,0)</f>
        <v/>
      </c>
      <c r="Y1512" s="24">
        <f>COUNTIF(Data!$X$2:$X$2441,"&lt;="&amp;Data!X1512)/($B$3+1)</f>
        <v/>
      </c>
      <c r="Z1512" s="16">
        <f>_xlfn.PERCENTILE.INC(Data!$U$2:$U$2441,Y1512)</f>
        <v/>
      </c>
      <c r="AA1512" s="16">
        <f>_xlfn.PERCENTILE.INC(Data!$V$2:$V$2441,Y1512)</f>
        <v/>
      </c>
      <c r="AB1512" s="16">
        <f>Data!X1512-AA1512</f>
        <v/>
      </c>
      <c r="AC1512" s="9">
        <f>Z1512+AB1512</f>
        <v/>
      </c>
      <c r="AD1512" s="24">
        <f>COUNTIF(Data!$Y$2:$Y$2441,"&lt;="&amp;Data!Y1512)/($B$3+1)</f>
        <v/>
      </c>
      <c r="AE1512" s="16">
        <f>_xlfn.PERCENTILE.INC(Data!$U$2:$U$2441,AD1512)</f>
        <v/>
      </c>
      <c r="AF1512" s="16">
        <f>_xlfn.PERCENTILE.INC(Data!$V$2:$V$2441,AD1512)</f>
        <v/>
      </c>
      <c r="AG1512" s="16">
        <f>Data!Y1512-AF1512</f>
        <v/>
      </c>
      <c r="AH1512" s="9">
        <f>AE1512+AG1512</f>
        <v/>
      </c>
    </row>
    <row r="1513">
      <c r="N1513" s="14">
        <f>Data!A1513</f>
        <v/>
      </c>
      <c r="O1513" s="24">
        <f>IF(Occurrence!J1513&gt;0,COUNTIFS(Occurrence!$J$2:$J$2441,"&gt;0",Occurrence!$J$2:$J$2441,"&lt;="&amp;Occurrence!J1513)/($B$8+1),0)</f>
        <v/>
      </c>
      <c r="P1513" s="16">
        <f>IF(Occurrence!J1513&gt;0,_xlfn.PERCENTILE.INC(Data!$O$2:$O$2441,($B$4+O1513*($B$5-1))/($B$3-1)),0)</f>
        <v/>
      </c>
      <c r="Q1513" s="16">
        <f>IF(Occurrence!J1513&gt;0,_xlfn.PERCENTILE.INC(Occurrence!$I$2:$I$2441,($B$6+O1513*($B$7-1))/($B$3-1)),0)</f>
        <v/>
      </c>
      <c r="R1513" s="16">
        <f>IF(Occurrence!J1513&gt;0,Occurrence!J1513/Q1513,0)</f>
        <v/>
      </c>
      <c r="S1513" s="9">
        <f>IF(Occurrence!J1513&gt;0,P1513*R1513,0)</f>
        <v/>
      </c>
      <c r="T1513" s="24">
        <f>IF(Occurrence!K1513&gt;0,COUNTIFS(Occurrence!$K$2:$K$2441,"&gt;0",Occurrence!$K$2:$K$2441,"&lt;="&amp;Occurrence!K1513)/($B$9+1),0)</f>
        <v/>
      </c>
      <c r="U1513" s="16">
        <f>IF(Occurrence!K1513&gt;0,_xlfn.PERCENTILE.INC(Data!$O$2:$O$2441,($B$4+T1513*($B$5-1))/($B$3-1)),0)</f>
        <v/>
      </c>
      <c r="V1513" s="16">
        <f>IF(Occurrence!K1513&gt;0,_xlfn.PERCENTILE.INC(Occurrence!$I$2:$I$2441,($B$6+T1513*($B$7-1))/($B$3-1)),0)</f>
        <v/>
      </c>
      <c r="W1513" s="16">
        <f>IF(Occurrence!K1513&gt;0,Occurrence!K1513/V1513,0)</f>
        <v/>
      </c>
      <c r="X1513" s="9">
        <f>IF(Occurrence!K1513&gt;0,U1513*W1513,0)</f>
        <v/>
      </c>
      <c r="Y1513" s="24">
        <f>COUNTIF(Data!$X$2:$X$2441,"&lt;="&amp;Data!X1513)/($B$3+1)</f>
        <v/>
      </c>
      <c r="Z1513" s="16">
        <f>_xlfn.PERCENTILE.INC(Data!$U$2:$U$2441,Y1513)</f>
        <v/>
      </c>
      <c r="AA1513" s="16">
        <f>_xlfn.PERCENTILE.INC(Data!$V$2:$V$2441,Y1513)</f>
        <v/>
      </c>
      <c r="AB1513" s="16">
        <f>Data!X1513-AA1513</f>
        <v/>
      </c>
      <c r="AC1513" s="9">
        <f>Z1513+AB1513</f>
        <v/>
      </c>
      <c r="AD1513" s="24">
        <f>COUNTIF(Data!$Y$2:$Y$2441,"&lt;="&amp;Data!Y1513)/($B$3+1)</f>
        <v/>
      </c>
      <c r="AE1513" s="16">
        <f>_xlfn.PERCENTILE.INC(Data!$U$2:$U$2441,AD1513)</f>
        <v/>
      </c>
      <c r="AF1513" s="16">
        <f>_xlfn.PERCENTILE.INC(Data!$V$2:$V$2441,AD1513)</f>
        <v/>
      </c>
      <c r="AG1513" s="16">
        <f>Data!Y1513-AF1513</f>
        <v/>
      </c>
      <c r="AH1513" s="9">
        <f>AE1513+AG1513</f>
        <v/>
      </c>
    </row>
    <row r="1514">
      <c r="N1514" s="14">
        <f>Data!A1514</f>
        <v/>
      </c>
      <c r="O1514" s="24">
        <f>IF(Occurrence!J1514&gt;0,COUNTIFS(Occurrence!$J$2:$J$2441,"&gt;0",Occurrence!$J$2:$J$2441,"&lt;="&amp;Occurrence!J1514)/($B$8+1),0)</f>
        <v/>
      </c>
      <c r="P1514" s="16">
        <f>IF(Occurrence!J1514&gt;0,_xlfn.PERCENTILE.INC(Data!$O$2:$O$2441,($B$4+O1514*($B$5-1))/($B$3-1)),0)</f>
        <v/>
      </c>
      <c r="Q1514" s="16">
        <f>IF(Occurrence!J1514&gt;0,_xlfn.PERCENTILE.INC(Occurrence!$I$2:$I$2441,($B$6+O1514*($B$7-1))/($B$3-1)),0)</f>
        <v/>
      </c>
      <c r="R1514" s="16">
        <f>IF(Occurrence!J1514&gt;0,Occurrence!J1514/Q1514,0)</f>
        <v/>
      </c>
      <c r="S1514" s="9">
        <f>IF(Occurrence!J1514&gt;0,P1514*R1514,0)</f>
        <v/>
      </c>
      <c r="T1514" s="24">
        <f>IF(Occurrence!K1514&gt;0,COUNTIFS(Occurrence!$K$2:$K$2441,"&gt;0",Occurrence!$K$2:$K$2441,"&lt;="&amp;Occurrence!K1514)/($B$9+1),0)</f>
        <v/>
      </c>
      <c r="U1514" s="16">
        <f>IF(Occurrence!K1514&gt;0,_xlfn.PERCENTILE.INC(Data!$O$2:$O$2441,($B$4+T1514*($B$5-1))/($B$3-1)),0)</f>
        <v/>
      </c>
      <c r="V1514" s="16">
        <f>IF(Occurrence!K1514&gt;0,_xlfn.PERCENTILE.INC(Occurrence!$I$2:$I$2441,($B$6+T1514*($B$7-1))/($B$3-1)),0)</f>
        <v/>
      </c>
      <c r="W1514" s="16">
        <f>IF(Occurrence!K1514&gt;0,Occurrence!K1514/V1514,0)</f>
        <v/>
      </c>
      <c r="X1514" s="9">
        <f>IF(Occurrence!K1514&gt;0,U1514*W1514,0)</f>
        <v/>
      </c>
      <c r="Y1514" s="24">
        <f>COUNTIF(Data!$X$2:$X$2441,"&lt;="&amp;Data!X1514)/($B$3+1)</f>
        <v/>
      </c>
      <c r="Z1514" s="16">
        <f>_xlfn.PERCENTILE.INC(Data!$U$2:$U$2441,Y1514)</f>
        <v/>
      </c>
      <c r="AA1514" s="16">
        <f>_xlfn.PERCENTILE.INC(Data!$V$2:$V$2441,Y1514)</f>
        <v/>
      </c>
      <c r="AB1514" s="16">
        <f>Data!X1514-AA1514</f>
        <v/>
      </c>
      <c r="AC1514" s="9">
        <f>Z1514+AB1514</f>
        <v/>
      </c>
      <c r="AD1514" s="24">
        <f>COUNTIF(Data!$Y$2:$Y$2441,"&lt;="&amp;Data!Y1514)/($B$3+1)</f>
        <v/>
      </c>
      <c r="AE1514" s="16">
        <f>_xlfn.PERCENTILE.INC(Data!$U$2:$U$2441,AD1514)</f>
        <v/>
      </c>
      <c r="AF1514" s="16">
        <f>_xlfn.PERCENTILE.INC(Data!$V$2:$V$2441,AD1514)</f>
        <v/>
      </c>
      <c r="AG1514" s="16">
        <f>Data!Y1514-AF1514</f>
        <v/>
      </c>
      <c r="AH1514" s="9">
        <f>AE1514+AG1514</f>
        <v/>
      </c>
    </row>
    <row r="1515">
      <c r="N1515" s="14">
        <f>Data!A1515</f>
        <v/>
      </c>
      <c r="O1515" s="24">
        <f>IF(Occurrence!J1515&gt;0,COUNTIFS(Occurrence!$J$2:$J$2441,"&gt;0",Occurrence!$J$2:$J$2441,"&lt;="&amp;Occurrence!J1515)/($B$8+1),0)</f>
        <v/>
      </c>
      <c r="P1515" s="16">
        <f>IF(Occurrence!J1515&gt;0,_xlfn.PERCENTILE.INC(Data!$O$2:$O$2441,($B$4+O1515*($B$5-1))/($B$3-1)),0)</f>
        <v/>
      </c>
      <c r="Q1515" s="16">
        <f>IF(Occurrence!J1515&gt;0,_xlfn.PERCENTILE.INC(Occurrence!$I$2:$I$2441,($B$6+O1515*($B$7-1))/($B$3-1)),0)</f>
        <v/>
      </c>
      <c r="R1515" s="16">
        <f>IF(Occurrence!J1515&gt;0,Occurrence!J1515/Q1515,0)</f>
        <v/>
      </c>
      <c r="S1515" s="9">
        <f>IF(Occurrence!J1515&gt;0,P1515*R1515,0)</f>
        <v/>
      </c>
      <c r="T1515" s="24">
        <f>IF(Occurrence!K1515&gt;0,COUNTIFS(Occurrence!$K$2:$K$2441,"&gt;0",Occurrence!$K$2:$K$2441,"&lt;="&amp;Occurrence!K1515)/($B$9+1),0)</f>
        <v/>
      </c>
      <c r="U1515" s="16">
        <f>IF(Occurrence!K1515&gt;0,_xlfn.PERCENTILE.INC(Data!$O$2:$O$2441,($B$4+T1515*($B$5-1))/($B$3-1)),0)</f>
        <v/>
      </c>
      <c r="V1515" s="16">
        <f>IF(Occurrence!K1515&gt;0,_xlfn.PERCENTILE.INC(Occurrence!$I$2:$I$2441,($B$6+T1515*($B$7-1))/($B$3-1)),0)</f>
        <v/>
      </c>
      <c r="W1515" s="16">
        <f>IF(Occurrence!K1515&gt;0,Occurrence!K1515/V1515,0)</f>
        <v/>
      </c>
      <c r="X1515" s="9">
        <f>IF(Occurrence!K1515&gt;0,U1515*W1515,0)</f>
        <v/>
      </c>
      <c r="Y1515" s="24">
        <f>COUNTIF(Data!$X$2:$X$2441,"&lt;="&amp;Data!X1515)/($B$3+1)</f>
        <v/>
      </c>
      <c r="Z1515" s="16">
        <f>_xlfn.PERCENTILE.INC(Data!$U$2:$U$2441,Y1515)</f>
        <v/>
      </c>
      <c r="AA1515" s="16">
        <f>_xlfn.PERCENTILE.INC(Data!$V$2:$V$2441,Y1515)</f>
        <v/>
      </c>
      <c r="AB1515" s="16">
        <f>Data!X1515-AA1515</f>
        <v/>
      </c>
      <c r="AC1515" s="9">
        <f>Z1515+AB1515</f>
        <v/>
      </c>
      <c r="AD1515" s="24">
        <f>COUNTIF(Data!$Y$2:$Y$2441,"&lt;="&amp;Data!Y1515)/($B$3+1)</f>
        <v/>
      </c>
      <c r="AE1515" s="16">
        <f>_xlfn.PERCENTILE.INC(Data!$U$2:$U$2441,AD1515)</f>
        <v/>
      </c>
      <c r="AF1515" s="16">
        <f>_xlfn.PERCENTILE.INC(Data!$V$2:$V$2441,AD1515)</f>
        <v/>
      </c>
      <c r="AG1515" s="16">
        <f>Data!Y1515-AF1515</f>
        <v/>
      </c>
      <c r="AH1515" s="9">
        <f>AE1515+AG1515</f>
        <v/>
      </c>
    </row>
    <row r="1516">
      <c r="N1516" s="14">
        <f>Data!A1516</f>
        <v/>
      </c>
      <c r="O1516" s="24">
        <f>IF(Occurrence!J1516&gt;0,COUNTIFS(Occurrence!$J$2:$J$2441,"&gt;0",Occurrence!$J$2:$J$2441,"&lt;="&amp;Occurrence!J1516)/($B$8+1),0)</f>
        <v/>
      </c>
      <c r="P1516" s="16">
        <f>IF(Occurrence!J1516&gt;0,_xlfn.PERCENTILE.INC(Data!$O$2:$O$2441,($B$4+O1516*($B$5-1))/($B$3-1)),0)</f>
        <v/>
      </c>
      <c r="Q1516" s="16">
        <f>IF(Occurrence!J1516&gt;0,_xlfn.PERCENTILE.INC(Occurrence!$I$2:$I$2441,($B$6+O1516*($B$7-1))/($B$3-1)),0)</f>
        <v/>
      </c>
      <c r="R1516" s="16">
        <f>IF(Occurrence!J1516&gt;0,Occurrence!J1516/Q1516,0)</f>
        <v/>
      </c>
      <c r="S1516" s="9">
        <f>IF(Occurrence!J1516&gt;0,P1516*R1516,0)</f>
        <v/>
      </c>
      <c r="T1516" s="24">
        <f>IF(Occurrence!K1516&gt;0,COUNTIFS(Occurrence!$K$2:$K$2441,"&gt;0",Occurrence!$K$2:$K$2441,"&lt;="&amp;Occurrence!K1516)/($B$9+1),0)</f>
        <v/>
      </c>
      <c r="U1516" s="16">
        <f>IF(Occurrence!K1516&gt;0,_xlfn.PERCENTILE.INC(Data!$O$2:$O$2441,($B$4+T1516*($B$5-1))/($B$3-1)),0)</f>
        <v/>
      </c>
      <c r="V1516" s="16">
        <f>IF(Occurrence!K1516&gt;0,_xlfn.PERCENTILE.INC(Occurrence!$I$2:$I$2441,($B$6+T1516*($B$7-1))/($B$3-1)),0)</f>
        <v/>
      </c>
      <c r="W1516" s="16">
        <f>IF(Occurrence!K1516&gt;0,Occurrence!K1516/V1516,0)</f>
        <v/>
      </c>
      <c r="X1516" s="9">
        <f>IF(Occurrence!K1516&gt;0,U1516*W1516,0)</f>
        <v/>
      </c>
      <c r="Y1516" s="24">
        <f>COUNTIF(Data!$X$2:$X$2441,"&lt;="&amp;Data!X1516)/($B$3+1)</f>
        <v/>
      </c>
      <c r="Z1516" s="16">
        <f>_xlfn.PERCENTILE.INC(Data!$U$2:$U$2441,Y1516)</f>
        <v/>
      </c>
      <c r="AA1516" s="16">
        <f>_xlfn.PERCENTILE.INC(Data!$V$2:$V$2441,Y1516)</f>
        <v/>
      </c>
      <c r="AB1516" s="16">
        <f>Data!X1516-AA1516</f>
        <v/>
      </c>
      <c r="AC1516" s="9">
        <f>Z1516+AB1516</f>
        <v/>
      </c>
      <c r="AD1516" s="24">
        <f>COUNTIF(Data!$Y$2:$Y$2441,"&lt;="&amp;Data!Y1516)/($B$3+1)</f>
        <v/>
      </c>
      <c r="AE1516" s="16">
        <f>_xlfn.PERCENTILE.INC(Data!$U$2:$U$2441,AD1516)</f>
        <v/>
      </c>
      <c r="AF1516" s="16">
        <f>_xlfn.PERCENTILE.INC(Data!$V$2:$V$2441,AD1516)</f>
        <v/>
      </c>
      <c r="AG1516" s="16">
        <f>Data!Y1516-AF1516</f>
        <v/>
      </c>
      <c r="AH1516" s="9">
        <f>AE1516+AG1516</f>
        <v/>
      </c>
    </row>
    <row r="1517">
      <c r="N1517" s="14">
        <f>Data!A1517</f>
        <v/>
      </c>
      <c r="O1517" s="24">
        <f>IF(Occurrence!J1517&gt;0,COUNTIFS(Occurrence!$J$2:$J$2441,"&gt;0",Occurrence!$J$2:$J$2441,"&lt;="&amp;Occurrence!J1517)/($B$8+1),0)</f>
        <v/>
      </c>
      <c r="P1517" s="16">
        <f>IF(Occurrence!J1517&gt;0,_xlfn.PERCENTILE.INC(Data!$O$2:$O$2441,($B$4+O1517*($B$5-1))/($B$3-1)),0)</f>
        <v/>
      </c>
      <c r="Q1517" s="16">
        <f>IF(Occurrence!J1517&gt;0,_xlfn.PERCENTILE.INC(Occurrence!$I$2:$I$2441,($B$6+O1517*($B$7-1))/($B$3-1)),0)</f>
        <v/>
      </c>
      <c r="R1517" s="16">
        <f>IF(Occurrence!J1517&gt;0,Occurrence!J1517/Q1517,0)</f>
        <v/>
      </c>
      <c r="S1517" s="9">
        <f>IF(Occurrence!J1517&gt;0,P1517*R1517,0)</f>
        <v/>
      </c>
      <c r="T1517" s="24">
        <f>IF(Occurrence!K1517&gt;0,COUNTIFS(Occurrence!$K$2:$K$2441,"&gt;0",Occurrence!$K$2:$K$2441,"&lt;="&amp;Occurrence!K1517)/($B$9+1),0)</f>
        <v/>
      </c>
      <c r="U1517" s="16">
        <f>IF(Occurrence!K1517&gt;0,_xlfn.PERCENTILE.INC(Data!$O$2:$O$2441,($B$4+T1517*($B$5-1))/($B$3-1)),0)</f>
        <v/>
      </c>
      <c r="V1517" s="16">
        <f>IF(Occurrence!K1517&gt;0,_xlfn.PERCENTILE.INC(Occurrence!$I$2:$I$2441,($B$6+T1517*($B$7-1))/($B$3-1)),0)</f>
        <v/>
      </c>
      <c r="W1517" s="16">
        <f>IF(Occurrence!K1517&gt;0,Occurrence!K1517/V1517,0)</f>
        <v/>
      </c>
      <c r="X1517" s="9">
        <f>IF(Occurrence!K1517&gt;0,U1517*W1517,0)</f>
        <v/>
      </c>
      <c r="Y1517" s="24">
        <f>COUNTIF(Data!$X$2:$X$2441,"&lt;="&amp;Data!X1517)/($B$3+1)</f>
        <v/>
      </c>
      <c r="Z1517" s="16">
        <f>_xlfn.PERCENTILE.INC(Data!$U$2:$U$2441,Y1517)</f>
        <v/>
      </c>
      <c r="AA1517" s="16">
        <f>_xlfn.PERCENTILE.INC(Data!$V$2:$V$2441,Y1517)</f>
        <v/>
      </c>
      <c r="AB1517" s="16">
        <f>Data!X1517-AA1517</f>
        <v/>
      </c>
      <c r="AC1517" s="9">
        <f>Z1517+AB1517</f>
        <v/>
      </c>
      <c r="AD1517" s="24">
        <f>COUNTIF(Data!$Y$2:$Y$2441,"&lt;="&amp;Data!Y1517)/($B$3+1)</f>
        <v/>
      </c>
      <c r="AE1517" s="16">
        <f>_xlfn.PERCENTILE.INC(Data!$U$2:$U$2441,AD1517)</f>
        <v/>
      </c>
      <c r="AF1517" s="16">
        <f>_xlfn.PERCENTILE.INC(Data!$V$2:$V$2441,AD1517)</f>
        <v/>
      </c>
      <c r="AG1517" s="16">
        <f>Data!Y1517-AF1517</f>
        <v/>
      </c>
      <c r="AH1517" s="9">
        <f>AE1517+AG1517</f>
        <v/>
      </c>
    </row>
    <row r="1518">
      <c r="N1518" s="14">
        <f>Data!A1518</f>
        <v/>
      </c>
      <c r="O1518" s="24">
        <f>IF(Occurrence!J1518&gt;0,COUNTIFS(Occurrence!$J$2:$J$2441,"&gt;0",Occurrence!$J$2:$J$2441,"&lt;="&amp;Occurrence!J1518)/($B$8+1),0)</f>
        <v/>
      </c>
      <c r="P1518" s="16">
        <f>IF(Occurrence!J1518&gt;0,_xlfn.PERCENTILE.INC(Data!$O$2:$O$2441,($B$4+O1518*($B$5-1))/($B$3-1)),0)</f>
        <v/>
      </c>
      <c r="Q1518" s="16">
        <f>IF(Occurrence!J1518&gt;0,_xlfn.PERCENTILE.INC(Occurrence!$I$2:$I$2441,($B$6+O1518*($B$7-1))/($B$3-1)),0)</f>
        <v/>
      </c>
      <c r="R1518" s="16">
        <f>IF(Occurrence!J1518&gt;0,Occurrence!J1518/Q1518,0)</f>
        <v/>
      </c>
      <c r="S1518" s="9">
        <f>IF(Occurrence!J1518&gt;0,P1518*R1518,0)</f>
        <v/>
      </c>
      <c r="T1518" s="24">
        <f>IF(Occurrence!K1518&gt;0,COUNTIFS(Occurrence!$K$2:$K$2441,"&gt;0",Occurrence!$K$2:$K$2441,"&lt;="&amp;Occurrence!K1518)/($B$9+1),0)</f>
        <v/>
      </c>
      <c r="U1518" s="16">
        <f>IF(Occurrence!K1518&gt;0,_xlfn.PERCENTILE.INC(Data!$O$2:$O$2441,($B$4+T1518*($B$5-1))/($B$3-1)),0)</f>
        <v/>
      </c>
      <c r="V1518" s="16">
        <f>IF(Occurrence!K1518&gt;0,_xlfn.PERCENTILE.INC(Occurrence!$I$2:$I$2441,($B$6+T1518*($B$7-1))/($B$3-1)),0)</f>
        <v/>
      </c>
      <c r="W1518" s="16">
        <f>IF(Occurrence!K1518&gt;0,Occurrence!K1518/V1518,0)</f>
        <v/>
      </c>
      <c r="X1518" s="9">
        <f>IF(Occurrence!K1518&gt;0,U1518*W1518,0)</f>
        <v/>
      </c>
      <c r="Y1518" s="24">
        <f>COUNTIF(Data!$X$2:$X$2441,"&lt;="&amp;Data!X1518)/($B$3+1)</f>
        <v/>
      </c>
      <c r="Z1518" s="16">
        <f>_xlfn.PERCENTILE.INC(Data!$U$2:$U$2441,Y1518)</f>
        <v/>
      </c>
      <c r="AA1518" s="16">
        <f>_xlfn.PERCENTILE.INC(Data!$V$2:$V$2441,Y1518)</f>
        <v/>
      </c>
      <c r="AB1518" s="16">
        <f>Data!X1518-AA1518</f>
        <v/>
      </c>
      <c r="AC1518" s="9">
        <f>Z1518+AB1518</f>
        <v/>
      </c>
      <c r="AD1518" s="24">
        <f>COUNTIF(Data!$Y$2:$Y$2441,"&lt;="&amp;Data!Y1518)/($B$3+1)</f>
        <v/>
      </c>
      <c r="AE1518" s="16">
        <f>_xlfn.PERCENTILE.INC(Data!$U$2:$U$2441,AD1518)</f>
        <v/>
      </c>
      <c r="AF1518" s="16">
        <f>_xlfn.PERCENTILE.INC(Data!$V$2:$V$2441,AD1518)</f>
        <v/>
      </c>
      <c r="AG1518" s="16">
        <f>Data!Y1518-AF1518</f>
        <v/>
      </c>
      <c r="AH1518" s="9">
        <f>AE1518+AG1518</f>
        <v/>
      </c>
    </row>
    <row r="1519">
      <c r="N1519" s="14">
        <f>Data!A1519</f>
        <v/>
      </c>
      <c r="O1519" s="24">
        <f>IF(Occurrence!J1519&gt;0,COUNTIFS(Occurrence!$J$2:$J$2441,"&gt;0",Occurrence!$J$2:$J$2441,"&lt;="&amp;Occurrence!J1519)/($B$8+1),0)</f>
        <v/>
      </c>
      <c r="P1519" s="16">
        <f>IF(Occurrence!J1519&gt;0,_xlfn.PERCENTILE.INC(Data!$O$2:$O$2441,($B$4+O1519*($B$5-1))/($B$3-1)),0)</f>
        <v/>
      </c>
      <c r="Q1519" s="16">
        <f>IF(Occurrence!J1519&gt;0,_xlfn.PERCENTILE.INC(Occurrence!$I$2:$I$2441,($B$6+O1519*($B$7-1))/($B$3-1)),0)</f>
        <v/>
      </c>
      <c r="R1519" s="16">
        <f>IF(Occurrence!J1519&gt;0,Occurrence!J1519/Q1519,0)</f>
        <v/>
      </c>
      <c r="S1519" s="9">
        <f>IF(Occurrence!J1519&gt;0,P1519*R1519,0)</f>
        <v/>
      </c>
      <c r="T1519" s="24">
        <f>IF(Occurrence!K1519&gt;0,COUNTIFS(Occurrence!$K$2:$K$2441,"&gt;0",Occurrence!$K$2:$K$2441,"&lt;="&amp;Occurrence!K1519)/($B$9+1),0)</f>
        <v/>
      </c>
      <c r="U1519" s="16">
        <f>IF(Occurrence!K1519&gt;0,_xlfn.PERCENTILE.INC(Data!$O$2:$O$2441,($B$4+T1519*($B$5-1))/($B$3-1)),0)</f>
        <v/>
      </c>
      <c r="V1519" s="16">
        <f>IF(Occurrence!K1519&gt;0,_xlfn.PERCENTILE.INC(Occurrence!$I$2:$I$2441,($B$6+T1519*($B$7-1))/($B$3-1)),0)</f>
        <v/>
      </c>
      <c r="W1519" s="16">
        <f>IF(Occurrence!K1519&gt;0,Occurrence!K1519/V1519,0)</f>
        <v/>
      </c>
      <c r="X1519" s="9">
        <f>IF(Occurrence!K1519&gt;0,U1519*W1519,0)</f>
        <v/>
      </c>
      <c r="Y1519" s="24">
        <f>COUNTIF(Data!$X$2:$X$2441,"&lt;="&amp;Data!X1519)/($B$3+1)</f>
        <v/>
      </c>
      <c r="Z1519" s="16">
        <f>_xlfn.PERCENTILE.INC(Data!$U$2:$U$2441,Y1519)</f>
        <v/>
      </c>
      <c r="AA1519" s="16">
        <f>_xlfn.PERCENTILE.INC(Data!$V$2:$V$2441,Y1519)</f>
        <v/>
      </c>
      <c r="AB1519" s="16">
        <f>Data!X1519-AA1519</f>
        <v/>
      </c>
      <c r="AC1519" s="9">
        <f>Z1519+AB1519</f>
        <v/>
      </c>
      <c r="AD1519" s="24">
        <f>COUNTIF(Data!$Y$2:$Y$2441,"&lt;="&amp;Data!Y1519)/($B$3+1)</f>
        <v/>
      </c>
      <c r="AE1519" s="16">
        <f>_xlfn.PERCENTILE.INC(Data!$U$2:$U$2441,AD1519)</f>
        <v/>
      </c>
      <c r="AF1519" s="16">
        <f>_xlfn.PERCENTILE.INC(Data!$V$2:$V$2441,AD1519)</f>
        <v/>
      </c>
      <c r="AG1519" s="16">
        <f>Data!Y1519-AF1519</f>
        <v/>
      </c>
      <c r="AH1519" s="9">
        <f>AE1519+AG1519</f>
        <v/>
      </c>
    </row>
    <row r="1520">
      <c r="N1520" s="14">
        <f>Data!A1520</f>
        <v/>
      </c>
      <c r="O1520" s="24">
        <f>IF(Occurrence!J1520&gt;0,COUNTIFS(Occurrence!$J$2:$J$2441,"&gt;0",Occurrence!$J$2:$J$2441,"&lt;="&amp;Occurrence!J1520)/($B$8+1),0)</f>
        <v/>
      </c>
      <c r="P1520" s="16">
        <f>IF(Occurrence!J1520&gt;0,_xlfn.PERCENTILE.INC(Data!$O$2:$O$2441,($B$4+O1520*($B$5-1))/($B$3-1)),0)</f>
        <v/>
      </c>
      <c r="Q1520" s="16">
        <f>IF(Occurrence!J1520&gt;0,_xlfn.PERCENTILE.INC(Occurrence!$I$2:$I$2441,($B$6+O1520*($B$7-1))/($B$3-1)),0)</f>
        <v/>
      </c>
      <c r="R1520" s="16">
        <f>IF(Occurrence!J1520&gt;0,Occurrence!J1520/Q1520,0)</f>
        <v/>
      </c>
      <c r="S1520" s="9">
        <f>IF(Occurrence!J1520&gt;0,P1520*R1520,0)</f>
        <v/>
      </c>
      <c r="T1520" s="24">
        <f>IF(Occurrence!K1520&gt;0,COUNTIFS(Occurrence!$K$2:$K$2441,"&gt;0",Occurrence!$K$2:$K$2441,"&lt;="&amp;Occurrence!K1520)/($B$9+1),0)</f>
        <v/>
      </c>
      <c r="U1520" s="16">
        <f>IF(Occurrence!K1520&gt;0,_xlfn.PERCENTILE.INC(Data!$O$2:$O$2441,($B$4+T1520*($B$5-1))/($B$3-1)),0)</f>
        <v/>
      </c>
      <c r="V1520" s="16">
        <f>IF(Occurrence!K1520&gt;0,_xlfn.PERCENTILE.INC(Occurrence!$I$2:$I$2441,($B$6+T1520*($B$7-1))/($B$3-1)),0)</f>
        <v/>
      </c>
      <c r="W1520" s="16">
        <f>IF(Occurrence!K1520&gt;0,Occurrence!K1520/V1520,0)</f>
        <v/>
      </c>
      <c r="X1520" s="9">
        <f>IF(Occurrence!K1520&gt;0,U1520*W1520,0)</f>
        <v/>
      </c>
      <c r="Y1520" s="24">
        <f>COUNTIF(Data!$X$2:$X$2441,"&lt;="&amp;Data!X1520)/($B$3+1)</f>
        <v/>
      </c>
      <c r="Z1520" s="16">
        <f>_xlfn.PERCENTILE.INC(Data!$U$2:$U$2441,Y1520)</f>
        <v/>
      </c>
      <c r="AA1520" s="16">
        <f>_xlfn.PERCENTILE.INC(Data!$V$2:$V$2441,Y1520)</f>
        <v/>
      </c>
      <c r="AB1520" s="16">
        <f>Data!X1520-AA1520</f>
        <v/>
      </c>
      <c r="AC1520" s="9">
        <f>Z1520+AB1520</f>
        <v/>
      </c>
      <c r="AD1520" s="24">
        <f>COUNTIF(Data!$Y$2:$Y$2441,"&lt;="&amp;Data!Y1520)/($B$3+1)</f>
        <v/>
      </c>
      <c r="AE1520" s="16">
        <f>_xlfn.PERCENTILE.INC(Data!$U$2:$U$2441,AD1520)</f>
        <v/>
      </c>
      <c r="AF1520" s="16">
        <f>_xlfn.PERCENTILE.INC(Data!$V$2:$V$2441,AD1520)</f>
        <v/>
      </c>
      <c r="AG1520" s="16">
        <f>Data!Y1520-AF1520</f>
        <v/>
      </c>
      <c r="AH1520" s="9">
        <f>AE1520+AG1520</f>
        <v/>
      </c>
    </row>
    <row r="1521">
      <c r="N1521" s="14">
        <f>Data!A1521</f>
        <v/>
      </c>
      <c r="O1521" s="24">
        <f>IF(Occurrence!J1521&gt;0,COUNTIFS(Occurrence!$J$2:$J$2441,"&gt;0",Occurrence!$J$2:$J$2441,"&lt;="&amp;Occurrence!J1521)/($B$8+1),0)</f>
        <v/>
      </c>
      <c r="P1521" s="16">
        <f>IF(Occurrence!J1521&gt;0,_xlfn.PERCENTILE.INC(Data!$O$2:$O$2441,($B$4+O1521*($B$5-1))/($B$3-1)),0)</f>
        <v/>
      </c>
      <c r="Q1521" s="16">
        <f>IF(Occurrence!J1521&gt;0,_xlfn.PERCENTILE.INC(Occurrence!$I$2:$I$2441,($B$6+O1521*($B$7-1))/($B$3-1)),0)</f>
        <v/>
      </c>
      <c r="R1521" s="16">
        <f>IF(Occurrence!J1521&gt;0,Occurrence!J1521/Q1521,0)</f>
        <v/>
      </c>
      <c r="S1521" s="9">
        <f>IF(Occurrence!J1521&gt;0,P1521*R1521,0)</f>
        <v/>
      </c>
      <c r="T1521" s="24">
        <f>IF(Occurrence!K1521&gt;0,COUNTIFS(Occurrence!$K$2:$K$2441,"&gt;0",Occurrence!$K$2:$K$2441,"&lt;="&amp;Occurrence!K1521)/($B$9+1),0)</f>
        <v/>
      </c>
      <c r="U1521" s="16">
        <f>IF(Occurrence!K1521&gt;0,_xlfn.PERCENTILE.INC(Data!$O$2:$O$2441,($B$4+T1521*($B$5-1))/($B$3-1)),0)</f>
        <v/>
      </c>
      <c r="V1521" s="16">
        <f>IF(Occurrence!K1521&gt;0,_xlfn.PERCENTILE.INC(Occurrence!$I$2:$I$2441,($B$6+T1521*($B$7-1))/($B$3-1)),0)</f>
        <v/>
      </c>
      <c r="W1521" s="16">
        <f>IF(Occurrence!K1521&gt;0,Occurrence!K1521/V1521,0)</f>
        <v/>
      </c>
      <c r="X1521" s="9">
        <f>IF(Occurrence!K1521&gt;0,U1521*W1521,0)</f>
        <v/>
      </c>
      <c r="Y1521" s="24">
        <f>COUNTIF(Data!$X$2:$X$2441,"&lt;="&amp;Data!X1521)/($B$3+1)</f>
        <v/>
      </c>
      <c r="Z1521" s="16">
        <f>_xlfn.PERCENTILE.INC(Data!$U$2:$U$2441,Y1521)</f>
        <v/>
      </c>
      <c r="AA1521" s="16">
        <f>_xlfn.PERCENTILE.INC(Data!$V$2:$V$2441,Y1521)</f>
        <v/>
      </c>
      <c r="AB1521" s="16">
        <f>Data!X1521-AA1521</f>
        <v/>
      </c>
      <c r="AC1521" s="9">
        <f>Z1521+AB1521</f>
        <v/>
      </c>
      <c r="AD1521" s="24">
        <f>COUNTIF(Data!$Y$2:$Y$2441,"&lt;="&amp;Data!Y1521)/($B$3+1)</f>
        <v/>
      </c>
      <c r="AE1521" s="16">
        <f>_xlfn.PERCENTILE.INC(Data!$U$2:$U$2441,AD1521)</f>
        <v/>
      </c>
      <c r="AF1521" s="16">
        <f>_xlfn.PERCENTILE.INC(Data!$V$2:$V$2441,AD1521)</f>
        <v/>
      </c>
      <c r="AG1521" s="16">
        <f>Data!Y1521-AF1521</f>
        <v/>
      </c>
      <c r="AH1521" s="9">
        <f>AE1521+AG1521</f>
        <v/>
      </c>
    </row>
    <row r="1522">
      <c r="N1522" s="14">
        <f>Data!A1522</f>
        <v/>
      </c>
      <c r="O1522" s="24">
        <f>IF(Occurrence!J1522&gt;0,COUNTIFS(Occurrence!$J$2:$J$2441,"&gt;0",Occurrence!$J$2:$J$2441,"&lt;="&amp;Occurrence!J1522)/($B$8+1),0)</f>
        <v/>
      </c>
      <c r="P1522" s="16">
        <f>IF(Occurrence!J1522&gt;0,_xlfn.PERCENTILE.INC(Data!$O$2:$O$2441,($B$4+O1522*($B$5-1))/($B$3-1)),0)</f>
        <v/>
      </c>
      <c r="Q1522" s="16">
        <f>IF(Occurrence!J1522&gt;0,_xlfn.PERCENTILE.INC(Occurrence!$I$2:$I$2441,($B$6+O1522*($B$7-1))/($B$3-1)),0)</f>
        <v/>
      </c>
      <c r="R1522" s="16">
        <f>IF(Occurrence!J1522&gt;0,Occurrence!J1522/Q1522,0)</f>
        <v/>
      </c>
      <c r="S1522" s="9">
        <f>IF(Occurrence!J1522&gt;0,P1522*R1522,0)</f>
        <v/>
      </c>
      <c r="T1522" s="24">
        <f>IF(Occurrence!K1522&gt;0,COUNTIFS(Occurrence!$K$2:$K$2441,"&gt;0",Occurrence!$K$2:$K$2441,"&lt;="&amp;Occurrence!K1522)/($B$9+1),0)</f>
        <v/>
      </c>
      <c r="U1522" s="16">
        <f>IF(Occurrence!K1522&gt;0,_xlfn.PERCENTILE.INC(Data!$O$2:$O$2441,($B$4+T1522*($B$5-1))/($B$3-1)),0)</f>
        <v/>
      </c>
      <c r="V1522" s="16">
        <f>IF(Occurrence!K1522&gt;0,_xlfn.PERCENTILE.INC(Occurrence!$I$2:$I$2441,($B$6+T1522*($B$7-1))/($B$3-1)),0)</f>
        <v/>
      </c>
      <c r="W1522" s="16">
        <f>IF(Occurrence!K1522&gt;0,Occurrence!K1522/V1522,0)</f>
        <v/>
      </c>
      <c r="X1522" s="9">
        <f>IF(Occurrence!K1522&gt;0,U1522*W1522,0)</f>
        <v/>
      </c>
      <c r="Y1522" s="24">
        <f>COUNTIF(Data!$X$2:$X$2441,"&lt;="&amp;Data!X1522)/($B$3+1)</f>
        <v/>
      </c>
      <c r="Z1522" s="16">
        <f>_xlfn.PERCENTILE.INC(Data!$U$2:$U$2441,Y1522)</f>
        <v/>
      </c>
      <c r="AA1522" s="16">
        <f>_xlfn.PERCENTILE.INC(Data!$V$2:$V$2441,Y1522)</f>
        <v/>
      </c>
      <c r="AB1522" s="16">
        <f>Data!X1522-AA1522</f>
        <v/>
      </c>
      <c r="AC1522" s="9">
        <f>Z1522+AB1522</f>
        <v/>
      </c>
      <c r="AD1522" s="24">
        <f>COUNTIF(Data!$Y$2:$Y$2441,"&lt;="&amp;Data!Y1522)/($B$3+1)</f>
        <v/>
      </c>
      <c r="AE1522" s="16">
        <f>_xlfn.PERCENTILE.INC(Data!$U$2:$U$2441,AD1522)</f>
        <v/>
      </c>
      <c r="AF1522" s="16">
        <f>_xlfn.PERCENTILE.INC(Data!$V$2:$V$2441,AD1522)</f>
        <v/>
      </c>
      <c r="AG1522" s="16">
        <f>Data!Y1522-AF1522</f>
        <v/>
      </c>
      <c r="AH1522" s="9">
        <f>AE1522+AG1522</f>
        <v/>
      </c>
    </row>
    <row r="1523">
      <c r="N1523" s="14">
        <f>Data!A1523</f>
        <v/>
      </c>
      <c r="O1523" s="24">
        <f>IF(Occurrence!J1523&gt;0,COUNTIFS(Occurrence!$J$2:$J$2441,"&gt;0",Occurrence!$J$2:$J$2441,"&lt;="&amp;Occurrence!J1523)/($B$8+1),0)</f>
        <v/>
      </c>
      <c r="P1523" s="16">
        <f>IF(Occurrence!J1523&gt;0,_xlfn.PERCENTILE.INC(Data!$O$2:$O$2441,($B$4+O1523*($B$5-1))/($B$3-1)),0)</f>
        <v/>
      </c>
      <c r="Q1523" s="16">
        <f>IF(Occurrence!J1523&gt;0,_xlfn.PERCENTILE.INC(Occurrence!$I$2:$I$2441,($B$6+O1523*($B$7-1))/($B$3-1)),0)</f>
        <v/>
      </c>
      <c r="R1523" s="16">
        <f>IF(Occurrence!J1523&gt;0,Occurrence!J1523/Q1523,0)</f>
        <v/>
      </c>
      <c r="S1523" s="9">
        <f>IF(Occurrence!J1523&gt;0,P1523*R1523,0)</f>
        <v/>
      </c>
      <c r="T1523" s="24">
        <f>IF(Occurrence!K1523&gt;0,COUNTIFS(Occurrence!$K$2:$K$2441,"&gt;0",Occurrence!$K$2:$K$2441,"&lt;="&amp;Occurrence!K1523)/($B$9+1),0)</f>
        <v/>
      </c>
      <c r="U1523" s="16">
        <f>IF(Occurrence!K1523&gt;0,_xlfn.PERCENTILE.INC(Data!$O$2:$O$2441,($B$4+T1523*($B$5-1))/($B$3-1)),0)</f>
        <v/>
      </c>
      <c r="V1523" s="16">
        <f>IF(Occurrence!K1523&gt;0,_xlfn.PERCENTILE.INC(Occurrence!$I$2:$I$2441,($B$6+T1523*($B$7-1))/($B$3-1)),0)</f>
        <v/>
      </c>
      <c r="W1523" s="16">
        <f>IF(Occurrence!K1523&gt;0,Occurrence!K1523/V1523,0)</f>
        <v/>
      </c>
      <c r="X1523" s="9">
        <f>IF(Occurrence!K1523&gt;0,U1523*W1523,0)</f>
        <v/>
      </c>
      <c r="Y1523" s="24">
        <f>COUNTIF(Data!$X$2:$X$2441,"&lt;="&amp;Data!X1523)/($B$3+1)</f>
        <v/>
      </c>
      <c r="Z1523" s="16">
        <f>_xlfn.PERCENTILE.INC(Data!$U$2:$U$2441,Y1523)</f>
        <v/>
      </c>
      <c r="AA1523" s="16">
        <f>_xlfn.PERCENTILE.INC(Data!$V$2:$V$2441,Y1523)</f>
        <v/>
      </c>
      <c r="AB1523" s="16">
        <f>Data!X1523-AA1523</f>
        <v/>
      </c>
      <c r="AC1523" s="9">
        <f>Z1523+AB1523</f>
        <v/>
      </c>
      <c r="AD1523" s="24">
        <f>COUNTIF(Data!$Y$2:$Y$2441,"&lt;="&amp;Data!Y1523)/($B$3+1)</f>
        <v/>
      </c>
      <c r="AE1523" s="16">
        <f>_xlfn.PERCENTILE.INC(Data!$U$2:$U$2441,AD1523)</f>
        <v/>
      </c>
      <c r="AF1523" s="16">
        <f>_xlfn.PERCENTILE.INC(Data!$V$2:$V$2441,AD1523)</f>
        <v/>
      </c>
      <c r="AG1523" s="16">
        <f>Data!Y1523-AF1523</f>
        <v/>
      </c>
      <c r="AH1523" s="9">
        <f>AE1523+AG1523</f>
        <v/>
      </c>
    </row>
    <row r="1524">
      <c r="N1524" s="14">
        <f>Data!A1524</f>
        <v/>
      </c>
      <c r="O1524" s="24">
        <f>IF(Occurrence!J1524&gt;0,COUNTIFS(Occurrence!$J$2:$J$2441,"&gt;0",Occurrence!$J$2:$J$2441,"&lt;="&amp;Occurrence!J1524)/($B$8+1),0)</f>
        <v/>
      </c>
      <c r="P1524" s="16">
        <f>IF(Occurrence!J1524&gt;0,_xlfn.PERCENTILE.INC(Data!$O$2:$O$2441,($B$4+O1524*($B$5-1))/($B$3-1)),0)</f>
        <v/>
      </c>
      <c r="Q1524" s="16">
        <f>IF(Occurrence!J1524&gt;0,_xlfn.PERCENTILE.INC(Occurrence!$I$2:$I$2441,($B$6+O1524*($B$7-1))/($B$3-1)),0)</f>
        <v/>
      </c>
      <c r="R1524" s="16">
        <f>IF(Occurrence!J1524&gt;0,Occurrence!J1524/Q1524,0)</f>
        <v/>
      </c>
      <c r="S1524" s="9">
        <f>IF(Occurrence!J1524&gt;0,P1524*R1524,0)</f>
        <v/>
      </c>
      <c r="T1524" s="24">
        <f>IF(Occurrence!K1524&gt;0,COUNTIFS(Occurrence!$K$2:$K$2441,"&gt;0",Occurrence!$K$2:$K$2441,"&lt;="&amp;Occurrence!K1524)/($B$9+1),0)</f>
        <v/>
      </c>
      <c r="U1524" s="16">
        <f>IF(Occurrence!K1524&gt;0,_xlfn.PERCENTILE.INC(Data!$O$2:$O$2441,($B$4+T1524*($B$5-1))/($B$3-1)),0)</f>
        <v/>
      </c>
      <c r="V1524" s="16">
        <f>IF(Occurrence!K1524&gt;0,_xlfn.PERCENTILE.INC(Occurrence!$I$2:$I$2441,($B$6+T1524*($B$7-1))/($B$3-1)),0)</f>
        <v/>
      </c>
      <c r="W1524" s="16">
        <f>IF(Occurrence!K1524&gt;0,Occurrence!K1524/V1524,0)</f>
        <v/>
      </c>
      <c r="X1524" s="9">
        <f>IF(Occurrence!K1524&gt;0,U1524*W1524,0)</f>
        <v/>
      </c>
      <c r="Y1524" s="24">
        <f>COUNTIF(Data!$X$2:$X$2441,"&lt;="&amp;Data!X1524)/($B$3+1)</f>
        <v/>
      </c>
      <c r="Z1524" s="16">
        <f>_xlfn.PERCENTILE.INC(Data!$U$2:$U$2441,Y1524)</f>
        <v/>
      </c>
      <c r="AA1524" s="16">
        <f>_xlfn.PERCENTILE.INC(Data!$V$2:$V$2441,Y1524)</f>
        <v/>
      </c>
      <c r="AB1524" s="16">
        <f>Data!X1524-AA1524</f>
        <v/>
      </c>
      <c r="AC1524" s="9">
        <f>Z1524+AB1524</f>
        <v/>
      </c>
      <c r="AD1524" s="24">
        <f>COUNTIF(Data!$Y$2:$Y$2441,"&lt;="&amp;Data!Y1524)/($B$3+1)</f>
        <v/>
      </c>
      <c r="AE1524" s="16">
        <f>_xlfn.PERCENTILE.INC(Data!$U$2:$U$2441,AD1524)</f>
        <v/>
      </c>
      <c r="AF1524" s="16">
        <f>_xlfn.PERCENTILE.INC(Data!$V$2:$V$2441,AD1524)</f>
        <v/>
      </c>
      <c r="AG1524" s="16">
        <f>Data!Y1524-AF1524</f>
        <v/>
      </c>
      <c r="AH1524" s="9">
        <f>AE1524+AG1524</f>
        <v/>
      </c>
    </row>
    <row r="1525">
      <c r="N1525" s="14">
        <f>Data!A1525</f>
        <v/>
      </c>
      <c r="O1525" s="24">
        <f>IF(Occurrence!J1525&gt;0,COUNTIFS(Occurrence!$J$2:$J$2441,"&gt;0",Occurrence!$J$2:$J$2441,"&lt;="&amp;Occurrence!J1525)/($B$8+1),0)</f>
        <v/>
      </c>
      <c r="P1525" s="16">
        <f>IF(Occurrence!J1525&gt;0,_xlfn.PERCENTILE.INC(Data!$O$2:$O$2441,($B$4+O1525*($B$5-1))/($B$3-1)),0)</f>
        <v/>
      </c>
      <c r="Q1525" s="16">
        <f>IF(Occurrence!J1525&gt;0,_xlfn.PERCENTILE.INC(Occurrence!$I$2:$I$2441,($B$6+O1525*($B$7-1))/($B$3-1)),0)</f>
        <v/>
      </c>
      <c r="R1525" s="16">
        <f>IF(Occurrence!J1525&gt;0,Occurrence!J1525/Q1525,0)</f>
        <v/>
      </c>
      <c r="S1525" s="9">
        <f>IF(Occurrence!J1525&gt;0,P1525*R1525,0)</f>
        <v/>
      </c>
      <c r="T1525" s="24">
        <f>IF(Occurrence!K1525&gt;0,COUNTIFS(Occurrence!$K$2:$K$2441,"&gt;0",Occurrence!$K$2:$K$2441,"&lt;="&amp;Occurrence!K1525)/($B$9+1),0)</f>
        <v/>
      </c>
      <c r="U1525" s="16">
        <f>IF(Occurrence!K1525&gt;0,_xlfn.PERCENTILE.INC(Data!$O$2:$O$2441,($B$4+T1525*($B$5-1))/($B$3-1)),0)</f>
        <v/>
      </c>
      <c r="V1525" s="16">
        <f>IF(Occurrence!K1525&gt;0,_xlfn.PERCENTILE.INC(Occurrence!$I$2:$I$2441,($B$6+T1525*($B$7-1))/($B$3-1)),0)</f>
        <v/>
      </c>
      <c r="W1525" s="16">
        <f>IF(Occurrence!K1525&gt;0,Occurrence!K1525/V1525,0)</f>
        <v/>
      </c>
      <c r="X1525" s="9">
        <f>IF(Occurrence!K1525&gt;0,U1525*W1525,0)</f>
        <v/>
      </c>
      <c r="Y1525" s="24">
        <f>COUNTIF(Data!$X$2:$X$2441,"&lt;="&amp;Data!X1525)/($B$3+1)</f>
        <v/>
      </c>
      <c r="Z1525" s="16">
        <f>_xlfn.PERCENTILE.INC(Data!$U$2:$U$2441,Y1525)</f>
        <v/>
      </c>
      <c r="AA1525" s="16">
        <f>_xlfn.PERCENTILE.INC(Data!$V$2:$V$2441,Y1525)</f>
        <v/>
      </c>
      <c r="AB1525" s="16">
        <f>Data!X1525-AA1525</f>
        <v/>
      </c>
      <c r="AC1525" s="9">
        <f>Z1525+AB1525</f>
        <v/>
      </c>
      <c r="AD1525" s="24">
        <f>COUNTIF(Data!$Y$2:$Y$2441,"&lt;="&amp;Data!Y1525)/($B$3+1)</f>
        <v/>
      </c>
      <c r="AE1525" s="16">
        <f>_xlfn.PERCENTILE.INC(Data!$U$2:$U$2441,AD1525)</f>
        <v/>
      </c>
      <c r="AF1525" s="16">
        <f>_xlfn.PERCENTILE.INC(Data!$V$2:$V$2441,AD1525)</f>
        <v/>
      </c>
      <c r="AG1525" s="16">
        <f>Data!Y1525-AF1525</f>
        <v/>
      </c>
      <c r="AH1525" s="9">
        <f>AE1525+AG1525</f>
        <v/>
      </c>
    </row>
    <row r="1526">
      <c r="N1526" s="14">
        <f>Data!A1526</f>
        <v/>
      </c>
      <c r="O1526" s="24">
        <f>IF(Occurrence!J1526&gt;0,COUNTIFS(Occurrence!$J$2:$J$2441,"&gt;0",Occurrence!$J$2:$J$2441,"&lt;="&amp;Occurrence!J1526)/($B$8+1),0)</f>
        <v/>
      </c>
      <c r="P1526" s="16">
        <f>IF(Occurrence!J1526&gt;0,_xlfn.PERCENTILE.INC(Data!$O$2:$O$2441,($B$4+O1526*($B$5-1))/($B$3-1)),0)</f>
        <v/>
      </c>
      <c r="Q1526" s="16">
        <f>IF(Occurrence!J1526&gt;0,_xlfn.PERCENTILE.INC(Occurrence!$I$2:$I$2441,($B$6+O1526*($B$7-1))/($B$3-1)),0)</f>
        <v/>
      </c>
      <c r="R1526" s="16">
        <f>IF(Occurrence!J1526&gt;0,Occurrence!J1526/Q1526,0)</f>
        <v/>
      </c>
      <c r="S1526" s="9">
        <f>IF(Occurrence!J1526&gt;0,P1526*R1526,0)</f>
        <v/>
      </c>
      <c r="T1526" s="24">
        <f>IF(Occurrence!K1526&gt;0,COUNTIFS(Occurrence!$K$2:$K$2441,"&gt;0",Occurrence!$K$2:$K$2441,"&lt;="&amp;Occurrence!K1526)/($B$9+1),0)</f>
        <v/>
      </c>
      <c r="U1526" s="16">
        <f>IF(Occurrence!K1526&gt;0,_xlfn.PERCENTILE.INC(Data!$O$2:$O$2441,($B$4+T1526*($B$5-1))/($B$3-1)),0)</f>
        <v/>
      </c>
      <c r="V1526" s="16">
        <f>IF(Occurrence!K1526&gt;0,_xlfn.PERCENTILE.INC(Occurrence!$I$2:$I$2441,($B$6+T1526*($B$7-1))/($B$3-1)),0)</f>
        <v/>
      </c>
      <c r="W1526" s="16">
        <f>IF(Occurrence!K1526&gt;0,Occurrence!K1526/V1526,0)</f>
        <v/>
      </c>
      <c r="X1526" s="9">
        <f>IF(Occurrence!K1526&gt;0,U1526*W1526,0)</f>
        <v/>
      </c>
      <c r="Y1526" s="24">
        <f>COUNTIF(Data!$X$2:$X$2441,"&lt;="&amp;Data!X1526)/($B$3+1)</f>
        <v/>
      </c>
      <c r="Z1526" s="16">
        <f>_xlfn.PERCENTILE.INC(Data!$U$2:$U$2441,Y1526)</f>
        <v/>
      </c>
      <c r="AA1526" s="16">
        <f>_xlfn.PERCENTILE.INC(Data!$V$2:$V$2441,Y1526)</f>
        <v/>
      </c>
      <c r="AB1526" s="16">
        <f>Data!X1526-AA1526</f>
        <v/>
      </c>
      <c r="AC1526" s="9">
        <f>Z1526+AB1526</f>
        <v/>
      </c>
      <c r="AD1526" s="24">
        <f>COUNTIF(Data!$Y$2:$Y$2441,"&lt;="&amp;Data!Y1526)/($B$3+1)</f>
        <v/>
      </c>
      <c r="AE1526" s="16">
        <f>_xlfn.PERCENTILE.INC(Data!$U$2:$U$2441,AD1526)</f>
        <v/>
      </c>
      <c r="AF1526" s="16">
        <f>_xlfn.PERCENTILE.INC(Data!$V$2:$V$2441,AD1526)</f>
        <v/>
      </c>
      <c r="AG1526" s="16">
        <f>Data!Y1526-AF1526</f>
        <v/>
      </c>
      <c r="AH1526" s="9">
        <f>AE1526+AG1526</f>
        <v/>
      </c>
    </row>
    <row r="1527">
      <c r="N1527" s="14">
        <f>Data!A1527</f>
        <v/>
      </c>
      <c r="O1527" s="24">
        <f>IF(Occurrence!J1527&gt;0,COUNTIFS(Occurrence!$J$2:$J$2441,"&gt;0",Occurrence!$J$2:$J$2441,"&lt;="&amp;Occurrence!J1527)/($B$8+1),0)</f>
        <v/>
      </c>
      <c r="P1527" s="16">
        <f>IF(Occurrence!J1527&gt;0,_xlfn.PERCENTILE.INC(Data!$O$2:$O$2441,($B$4+O1527*($B$5-1))/($B$3-1)),0)</f>
        <v/>
      </c>
      <c r="Q1527" s="16">
        <f>IF(Occurrence!J1527&gt;0,_xlfn.PERCENTILE.INC(Occurrence!$I$2:$I$2441,($B$6+O1527*($B$7-1))/($B$3-1)),0)</f>
        <v/>
      </c>
      <c r="R1527" s="16">
        <f>IF(Occurrence!J1527&gt;0,Occurrence!J1527/Q1527,0)</f>
        <v/>
      </c>
      <c r="S1527" s="9">
        <f>IF(Occurrence!J1527&gt;0,P1527*R1527,0)</f>
        <v/>
      </c>
      <c r="T1527" s="24">
        <f>IF(Occurrence!K1527&gt;0,COUNTIFS(Occurrence!$K$2:$K$2441,"&gt;0",Occurrence!$K$2:$K$2441,"&lt;="&amp;Occurrence!K1527)/($B$9+1),0)</f>
        <v/>
      </c>
      <c r="U1527" s="16">
        <f>IF(Occurrence!K1527&gt;0,_xlfn.PERCENTILE.INC(Data!$O$2:$O$2441,($B$4+T1527*($B$5-1))/($B$3-1)),0)</f>
        <v/>
      </c>
      <c r="V1527" s="16">
        <f>IF(Occurrence!K1527&gt;0,_xlfn.PERCENTILE.INC(Occurrence!$I$2:$I$2441,($B$6+T1527*($B$7-1))/($B$3-1)),0)</f>
        <v/>
      </c>
      <c r="W1527" s="16">
        <f>IF(Occurrence!K1527&gt;0,Occurrence!K1527/V1527,0)</f>
        <v/>
      </c>
      <c r="X1527" s="9">
        <f>IF(Occurrence!K1527&gt;0,U1527*W1527,0)</f>
        <v/>
      </c>
      <c r="Y1527" s="24">
        <f>COUNTIF(Data!$X$2:$X$2441,"&lt;="&amp;Data!X1527)/($B$3+1)</f>
        <v/>
      </c>
      <c r="Z1527" s="16">
        <f>_xlfn.PERCENTILE.INC(Data!$U$2:$U$2441,Y1527)</f>
        <v/>
      </c>
      <c r="AA1527" s="16">
        <f>_xlfn.PERCENTILE.INC(Data!$V$2:$V$2441,Y1527)</f>
        <v/>
      </c>
      <c r="AB1527" s="16">
        <f>Data!X1527-AA1527</f>
        <v/>
      </c>
      <c r="AC1527" s="9">
        <f>Z1527+AB1527</f>
        <v/>
      </c>
      <c r="AD1527" s="24">
        <f>COUNTIF(Data!$Y$2:$Y$2441,"&lt;="&amp;Data!Y1527)/($B$3+1)</f>
        <v/>
      </c>
      <c r="AE1527" s="16">
        <f>_xlfn.PERCENTILE.INC(Data!$U$2:$U$2441,AD1527)</f>
        <v/>
      </c>
      <c r="AF1527" s="16">
        <f>_xlfn.PERCENTILE.INC(Data!$V$2:$V$2441,AD1527)</f>
        <v/>
      </c>
      <c r="AG1527" s="16">
        <f>Data!Y1527-AF1527</f>
        <v/>
      </c>
      <c r="AH1527" s="9">
        <f>AE1527+AG1527</f>
        <v/>
      </c>
    </row>
    <row r="1528">
      <c r="N1528" s="14">
        <f>Data!A1528</f>
        <v/>
      </c>
      <c r="O1528" s="24">
        <f>IF(Occurrence!J1528&gt;0,COUNTIFS(Occurrence!$J$2:$J$2441,"&gt;0",Occurrence!$J$2:$J$2441,"&lt;="&amp;Occurrence!J1528)/($B$8+1),0)</f>
        <v/>
      </c>
      <c r="P1528" s="16">
        <f>IF(Occurrence!J1528&gt;0,_xlfn.PERCENTILE.INC(Data!$O$2:$O$2441,($B$4+O1528*($B$5-1))/($B$3-1)),0)</f>
        <v/>
      </c>
      <c r="Q1528" s="16">
        <f>IF(Occurrence!J1528&gt;0,_xlfn.PERCENTILE.INC(Occurrence!$I$2:$I$2441,($B$6+O1528*($B$7-1))/($B$3-1)),0)</f>
        <v/>
      </c>
      <c r="R1528" s="16">
        <f>IF(Occurrence!J1528&gt;0,Occurrence!J1528/Q1528,0)</f>
        <v/>
      </c>
      <c r="S1528" s="9">
        <f>IF(Occurrence!J1528&gt;0,P1528*R1528,0)</f>
        <v/>
      </c>
      <c r="T1528" s="24">
        <f>IF(Occurrence!K1528&gt;0,COUNTIFS(Occurrence!$K$2:$K$2441,"&gt;0",Occurrence!$K$2:$K$2441,"&lt;="&amp;Occurrence!K1528)/($B$9+1),0)</f>
        <v/>
      </c>
      <c r="U1528" s="16">
        <f>IF(Occurrence!K1528&gt;0,_xlfn.PERCENTILE.INC(Data!$O$2:$O$2441,($B$4+T1528*($B$5-1))/($B$3-1)),0)</f>
        <v/>
      </c>
      <c r="V1528" s="16">
        <f>IF(Occurrence!K1528&gt;0,_xlfn.PERCENTILE.INC(Occurrence!$I$2:$I$2441,($B$6+T1528*($B$7-1))/($B$3-1)),0)</f>
        <v/>
      </c>
      <c r="W1528" s="16">
        <f>IF(Occurrence!K1528&gt;0,Occurrence!K1528/V1528,0)</f>
        <v/>
      </c>
      <c r="X1528" s="9">
        <f>IF(Occurrence!K1528&gt;0,U1528*W1528,0)</f>
        <v/>
      </c>
      <c r="Y1528" s="24">
        <f>COUNTIF(Data!$X$2:$X$2441,"&lt;="&amp;Data!X1528)/($B$3+1)</f>
        <v/>
      </c>
      <c r="Z1528" s="16">
        <f>_xlfn.PERCENTILE.INC(Data!$U$2:$U$2441,Y1528)</f>
        <v/>
      </c>
      <c r="AA1528" s="16">
        <f>_xlfn.PERCENTILE.INC(Data!$V$2:$V$2441,Y1528)</f>
        <v/>
      </c>
      <c r="AB1528" s="16">
        <f>Data!X1528-AA1528</f>
        <v/>
      </c>
      <c r="AC1528" s="9">
        <f>Z1528+AB1528</f>
        <v/>
      </c>
      <c r="AD1528" s="24">
        <f>COUNTIF(Data!$Y$2:$Y$2441,"&lt;="&amp;Data!Y1528)/($B$3+1)</f>
        <v/>
      </c>
      <c r="AE1528" s="16">
        <f>_xlfn.PERCENTILE.INC(Data!$U$2:$U$2441,AD1528)</f>
        <v/>
      </c>
      <c r="AF1528" s="16">
        <f>_xlfn.PERCENTILE.INC(Data!$V$2:$V$2441,AD1528)</f>
        <v/>
      </c>
      <c r="AG1528" s="16">
        <f>Data!Y1528-AF1528</f>
        <v/>
      </c>
      <c r="AH1528" s="9">
        <f>AE1528+AG1528</f>
        <v/>
      </c>
    </row>
    <row r="1529">
      <c r="N1529" s="14">
        <f>Data!A1529</f>
        <v/>
      </c>
      <c r="O1529" s="24">
        <f>IF(Occurrence!J1529&gt;0,COUNTIFS(Occurrence!$J$2:$J$2441,"&gt;0",Occurrence!$J$2:$J$2441,"&lt;="&amp;Occurrence!J1529)/($B$8+1),0)</f>
        <v/>
      </c>
      <c r="P1529" s="16">
        <f>IF(Occurrence!J1529&gt;0,_xlfn.PERCENTILE.INC(Data!$O$2:$O$2441,($B$4+O1529*($B$5-1))/($B$3-1)),0)</f>
        <v/>
      </c>
      <c r="Q1529" s="16">
        <f>IF(Occurrence!J1529&gt;0,_xlfn.PERCENTILE.INC(Occurrence!$I$2:$I$2441,($B$6+O1529*($B$7-1))/($B$3-1)),0)</f>
        <v/>
      </c>
      <c r="R1529" s="16">
        <f>IF(Occurrence!J1529&gt;0,Occurrence!J1529/Q1529,0)</f>
        <v/>
      </c>
      <c r="S1529" s="9">
        <f>IF(Occurrence!J1529&gt;0,P1529*R1529,0)</f>
        <v/>
      </c>
      <c r="T1529" s="24">
        <f>IF(Occurrence!K1529&gt;0,COUNTIFS(Occurrence!$K$2:$K$2441,"&gt;0",Occurrence!$K$2:$K$2441,"&lt;="&amp;Occurrence!K1529)/($B$9+1),0)</f>
        <v/>
      </c>
      <c r="U1529" s="16">
        <f>IF(Occurrence!K1529&gt;0,_xlfn.PERCENTILE.INC(Data!$O$2:$O$2441,($B$4+T1529*($B$5-1))/($B$3-1)),0)</f>
        <v/>
      </c>
      <c r="V1529" s="16">
        <f>IF(Occurrence!K1529&gt;0,_xlfn.PERCENTILE.INC(Occurrence!$I$2:$I$2441,($B$6+T1529*($B$7-1))/($B$3-1)),0)</f>
        <v/>
      </c>
      <c r="W1529" s="16">
        <f>IF(Occurrence!K1529&gt;0,Occurrence!K1529/V1529,0)</f>
        <v/>
      </c>
      <c r="X1529" s="9">
        <f>IF(Occurrence!K1529&gt;0,U1529*W1529,0)</f>
        <v/>
      </c>
      <c r="Y1529" s="24">
        <f>COUNTIF(Data!$X$2:$X$2441,"&lt;="&amp;Data!X1529)/($B$3+1)</f>
        <v/>
      </c>
      <c r="Z1529" s="16">
        <f>_xlfn.PERCENTILE.INC(Data!$U$2:$U$2441,Y1529)</f>
        <v/>
      </c>
      <c r="AA1529" s="16">
        <f>_xlfn.PERCENTILE.INC(Data!$V$2:$V$2441,Y1529)</f>
        <v/>
      </c>
      <c r="AB1529" s="16">
        <f>Data!X1529-AA1529</f>
        <v/>
      </c>
      <c r="AC1529" s="9">
        <f>Z1529+AB1529</f>
        <v/>
      </c>
      <c r="AD1529" s="24">
        <f>COUNTIF(Data!$Y$2:$Y$2441,"&lt;="&amp;Data!Y1529)/($B$3+1)</f>
        <v/>
      </c>
      <c r="AE1529" s="16">
        <f>_xlfn.PERCENTILE.INC(Data!$U$2:$U$2441,AD1529)</f>
        <v/>
      </c>
      <c r="AF1529" s="16">
        <f>_xlfn.PERCENTILE.INC(Data!$V$2:$V$2441,AD1529)</f>
        <v/>
      </c>
      <c r="AG1529" s="16">
        <f>Data!Y1529-AF1529</f>
        <v/>
      </c>
      <c r="AH1529" s="9">
        <f>AE1529+AG1529</f>
        <v/>
      </c>
    </row>
    <row r="1530">
      <c r="N1530" s="14">
        <f>Data!A1530</f>
        <v/>
      </c>
      <c r="O1530" s="24">
        <f>IF(Occurrence!J1530&gt;0,COUNTIFS(Occurrence!$J$2:$J$2441,"&gt;0",Occurrence!$J$2:$J$2441,"&lt;="&amp;Occurrence!J1530)/($B$8+1),0)</f>
        <v/>
      </c>
      <c r="P1530" s="16">
        <f>IF(Occurrence!J1530&gt;0,_xlfn.PERCENTILE.INC(Data!$O$2:$O$2441,($B$4+O1530*($B$5-1))/($B$3-1)),0)</f>
        <v/>
      </c>
      <c r="Q1530" s="16">
        <f>IF(Occurrence!J1530&gt;0,_xlfn.PERCENTILE.INC(Occurrence!$I$2:$I$2441,($B$6+O1530*($B$7-1))/($B$3-1)),0)</f>
        <v/>
      </c>
      <c r="R1530" s="16">
        <f>IF(Occurrence!J1530&gt;0,Occurrence!J1530/Q1530,0)</f>
        <v/>
      </c>
      <c r="S1530" s="9">
        <f>IF(Occurrence!J1530&gt;0,P1530*R1530,0)</f>
        <v/>
      </c>
      <c r="T1530" s="24">
        <f>IF(Occurrence!K1530&gt;0,COUNTIFS(Occurrence!$K$2:$K$2441,"&gt;0",Occurrence!$K$2:$K$2441,"&lt;="&amp;Occurrence!K1530)/($B$9+1),0)</f>
        <v/>
      </c>
      <c r="U1530" s="16">
        <f>IF(Occurrence!K1530&gt;0,_xlfn.PERCENTILE.INC(Data!$O$2:$O$2441,($B$4+T1530*($B$5-1))/($B$3-1)),0)</f>
        <v/>
      </c>
      <c r="V1530" s="16">
        <f>IF(Occurrence!K1530&gt;0,_xlfn.PERCENTILE.INC(Occurrence!$I$2:$I$2441,($B$6+T1530*($B$7-1))/($B$3-1)),0)</f>
        <v/>
      </c>
      <c r="W1530" s="16">
        <f>IF(Occurrence!K1530&gt;0,Occurrence!K1530/V1530,0)</f>
        <v/>
      </c>
      <c r="X1530" s="9">
        <f>IF(Occurrence!K1530&gt;0,U1530*W1530,0)</f>
        <v/>
      </c>
      <c r="Y1530" s="24">
        <f>COUNTIF(Data!$X$2:$X$2441,"&lt;="&amp;Data!X1530)/($B$3+1)</f>
        <v/>
      </c>
      <c r="Z1530" s="16">
        <f>_xlfn.PERCENTILE.INC(Data!$U$2:$U$2441,Y1530)</f>
        <v/>
      </c>
      <c r="AA1530" s="16">
        <f>_xlfn.PERCENTILE.INC(Data!$V$2:$V$2441,Y1530)</f>
        <v/>
      </c>
      <c r="AB1530" s="16">
        <f>Data!X1530-AA1530</f>
        <v/>
      </c>
      <c r="AC1530" s="9">
        <f>Z1530+AB1530</f>
        <v/>
      </c>
      <c r="AD1530" s="24">
        <f>COUNTIF(Data!$Y$2:$Y$2441,"&lt;="&amp;Data!Y1530)/($B$3+1)</f>
        <v/>
      </c>
      <c r="AE1530" s="16">
        <f>_xlfn.PERCENTILE.INC(Data!$U$2:$U$2441,AD1530)</f>
        <v/>
      </c>
      <c r="AF1530" s="16">
        <f>_xlfn.PERCENTILE.INC(Data!$V$2:$V$2441,AD1530)</f>
        <v/>
      </c>
      <c r="AG1530" s="16">
        <f>Data!Y1530-AF1530</f>
        <v/>
      </c>
      <c r="AH1530" s="9">
        <f>AE1530+AG1530</f>
        <v/>
      </c>
    </row>
    <row r="1531">
      <c r="N1531" s="14">
        <f>Data!A1531</f>
        <v/>
      </c>
      <c r="O1531" s="24">
        <f>IF(Occurrence!J1531&gt;0,COUNTIFS(Occurrence!$J$2:$J$2441,"&gt;0",Occurrence!$J$2:$J$2441,"&lt;="&amp;Occurrence!J1531)/($B$8+1),0)</f>
        <v/>
      </c>
      <c r="P1531" s="16">
        <f>IF(Occurrence!J1531&gt;0,_xlfn.PERCENTILE.INC(Data!$O$2:$O$2441,($B$4+O1531*($B$5-1))/($B$3-1)),0)</f>
        <v/>
      </c>
      <c r="Q1531" s="16">
        <f>IF(Occurrence!J1531&gt;0,_xlfn.PERCENTILE.INC(Occurrence!$I$2:$I$2441,($B$6+O1531*($B$7-1))/($B$3-1)),0)</f>
        <v/>
      </c>
      <c r="R1531" s="16">
        <f>IF(Occurrence!J1531&gt;0,Occurrence!J1531/Q1531,0)</f>
        <v/>
      </c>
      <c r="S1531" s="9">
        <f>IF(Occurrence!J1531&gt;0,P1531*R1531,0)</f>
        <v/>
      </c>
      <c r="T1531" s="24">
        <f>IF(Occurrence!K1531&gt;0,COUNTIFS(Occurrence!$K$2:$K$2441,"&gt;0",Occurrence!$K$2:$K$2441,"&lt;="&amp;Occurrence!K1531)/($B$9+1),0)</f>
        <v/>
      </c>
      <c r="U1531" s="16">
        <f>IF(Occurrence!K1531&gt;0,_xlfn.PERCENTILE.INC(Data!$O$2:$O$2441,($B$4+T1531*($B$5-1))/($B$3-1)),0)</f>
        <v/>
      </c>
      <c r="V1531" s="16">
        <f>IF(Occurrence!K1531&gt;0,_xlfn.PERCENTILE.INC(Occurrence!$I$2:$I$2441,($B$6+T1531*($B$7-1))/($B$3-1)),0)</f>
        <v/>
      </c>
      <c r="W1531" s="16">
        <f>IF(Occurrence!K1531&gt;0,Occurrence!K1531/V1531,0)</f>
        <v/>
      </c>
      <c r="X1531" s="9">
        <f>IF(Occurrence!K1531&gt;0,U1531*W1531,0)</f>
        <v/>
      </c>
      <c r="Y1531" s="24">
        <f>COUNTIF(Data!$X$2:$X$2441,"&lt;="&amp;Data!X1531)/($B$3+1)</f>
        <v/>
      </c>
      <c r="Z1531" s="16">
        <f>_xlfn.PERCENTILE.INC(Data!$U$2:$U$2441,Y1531)</f>
        <v/>
      </c>
      <c r="AA1531" s="16">
        <f>_xlfn.PERCENTILE.INC(Data!$V$2:$V$2441,Y1531)</f>
        <v/>
      </c>
      <c r="AB1531" s="16">
        <f>Data!X1531-AA1531</f>
        <v/>
      </c>
      <c r="AC1531" s="9">
        <f>Z1531+AB1531</f>
        <v/>
      </c>
      <c r="AD1531" s="24">
        <f>COUNTIF(Data!$Y$2:$Y$2441,"&lt;="&amp;Data!Y1531)/($B$3+1)</f>
        <v/>
      </c>
      <c r="AE1531" s="16">
        <f>_xlfn.PERCENTILE.INC(Data!$U$2:$U$2441,AD1531)</f>
        <v/>
      </c>
      <c r="AF1531" s="16">
        <f>_xlfn.PERCENTILE.INC(Data!$V$2:$V$2441,AD1531)</f>
        <v/>
      </c>
      <c r="AG1531" s="16">
        <f>Data!Y1531-AF1531</f>
        <v/>
      </c>
      <c r="AH1531" s="9">
        <f>AE1531+AG1531</f>
        <v/>
      </c>
    </row>
    <row r="1532">
      <c r="N1532" s="14">
        <f>Data!A1532</f>
        <v/>
      </c>
      <c r="O1532" s="24">
        <f>IF(Occurrence!J1532&gt;0,COUNTIFS(Occurrence!$J$2:$J$2441,"&gt;0",Occurrence!$J$2:$J$2441,"&lt;="&amp;Occurrence!J1532)/($B$8+1),0)</f>
        <v/>
      </c>
      <c r="P1532" s="16">
        <f>IF(Occurrence!J1532&gt;0,_xlfn.PERCENTILE.INC(Data!$O$2:$O$2441,($B$4+O1532*($B$5-1))/($B$3-1)),0)</f>
        <v/>
      </c>
      <c r="Q1532" s="16">
        <f>IF(Occurrence!J1532&gt;0,_xlfn.PERCENTILE.INC(Occurrence!$I$2:$I$2441,($B$6+O1532*($B$7-1))/($B$3-1)),0)</f>
        <v/>
      </c>
      <c r="R1532" s="16">
        <f>IF(Occurrence!J1532&gt;0,Occurrence!J1532/Q1532,0)</f>
        <v/>
      </c>
      <c r="S1532" s="9">
        <f>IF(Occurrence!J1532&gt;0,P1532*R1532,0)</f>
        <v/>
      </c>
      <c r="T1532" s="24">
        <f>IF(Occurrence!K1532&gt;0,COUNTIFS(Occurrence!$K$2:$K$2441,"&gt;0",Occurrence!$K$2:$K$2441,"&lt;="&amp;Occurrence!K1532)/($B$9+1),0)</f>
        <v/>
      </c>
      <c r="U1532" s="16">
        <f>IF(Occurrence!K1532&gt;0,_xlfn.PERCENTILE.INC(Data!$O$2:$O$2441,($B$4+T1532*($B$5-1))/($B$3-1)),0)</f>
        <v/>
      </c>
      <c r="V1532" s="16">
        <f>IF(Occurrence!K1532&gt;0,_xlfn.PERCENTILE.INC(Occurrence!$I$2:$I$2441,($B$6+T1532*($B$7-1))/($B$3-1)),0)</f>
        <v/>
      </c>
      <c r="W1532" s="16">
        <f>IF(Occurrence!K1532&gt;0,Occurrence!K1532/V1532,0)</f>
        <v/>
      </c>
      <c r="X1532" s="9">
        <f>IF(Occurrence!K1532&gt;0,U1532*W1532,0)</f>
        <v/>
      </c>
      <c r="Y1532" s="24">
        <f>COUNTIF(Data!$X$2:$X$2441,"&lt;="&amp;Data!X1532)/($B$3+1)</f>
        <v/>
      </c>
      <c r="Z1532" s="16">
        <f>_xlfn.PERCENTILE.INC(Data!$U$2:$U$2441,Y1532)</f>
        <v/>
      </c>
      <c r="AA1532" s="16">
        <f>_xlfn.PERCENTILE.INC(Data!$V$2:$V$2441,Y1532)</f>
        <v/>
      </c>
      <c r="AB1532" s="16">
        <f>Data!X1532-AA1532</f>
        <v/>
      </c>
      <c r="AC1532" s="9">
        <f>Z1532+AB1532</f>
        <v/>
      </c>
      <c r="AD1532" s="24">
        <f>COUNTIF(Data!$Y$2:$Y$2441,"&lt;="&amp;Data!Y1532)/($B$3+1)</f>
        <v/>
      </c>
      <c r="AE1532" s="16">
        <f>_xlfn.PERCENTILE.INC(Data!$U$2:$U$2441,AD1532)</f>
        <v/>
      </c>
      <c r="AF1532" s="16">
        <f>_xlfn.PERCENTILE.INC(Data!$V$2:$V$2441,AD1532)</f>
        <v/>
      </c>
      <c r="AG1532" s="16">
        <f>Data!Y1532-AF1532</f>
        <v/>
      </c>
      <c r="AH1532" s="9">
        <f>AE1532+AG1532</f>
        <v/>
      </c>
    </row>
    <row r="1533">
      <c r="N1533" s="14">
        <f>Data!A1533</f>
        <v/>
      </c>
      <c r="O1533" s="24">
        <f>IF(Occurrence!J1533&gt;0,COUNTIFS(Occurrence!$J$2:$J$2441,"&gt;0",Occurrence!$J$2:$J$2441,"&lt;="&amp;Occurrence!J1533)/($B$8+1),0)</f>
        <v/>
      </c>
      <c r="P1533" s="16">
        <f>IF(Occurrence!J1533&gt;0,_xlfn.PERCENTILE.INC(Data!$O$2:$O$2441,($B$4+O1533*($B$5-1))/($B$3-1)),0)</f>
        <v/>
      </c>
      <c r="Q1533" s="16">
        <f>IF(Occurrence!J1533&gt;0,_xlfn.PERCENTILE.INC(Occurrence!$I$2:$I$2441,($B$6+O1533*($B$7-1))/($B$3-1)),0)</f>
        <v/>
      </c>
      <c r="R1533" s="16">
        <f>IF(Occurrence!J1533&gt;0,Occurrence!J1533/Q1533,0)</f>
        <v/>
      </c>
      <c r="S1533" s="9">
        <f>IF(Occurrence!J1533&gt;0,P1533*R1533,0)</f>
        <v/>
      </c>
      <c r="T1533" s="24">
        <f>IF(Occurrence!K1533&gt;0,COUNTIFS(Occurrence!$K$2:$K$2441,"&gt;0",Occurrence!$K$2:$K$2441,"&lt;="&amp;Occurrence!K1533)/($B$9+1),0)</f>
        <v/>
      </c>
      <c r="U1533" s="16">
        <f>IF(Occurrence!K1533&gt;0,_xlfn.PERCENTILE.INC(Data!$O$2:$O$2441,($B$4+T1533*($B$5-1))/($B$3-1)),0)</f>
        <v/>
      </c>
      <c r="V1533" s="16">
        <f>IF(Occurrence!K1533&gt;0,_xlfn.PERCENTILE.INC(Occurrence!$I$2:$I$2441,($B$6+T1533*($B$7-1))/($B$3-1)),0)</f>
        <v/>
      </c>
      <c r="W1533" s="16">
        <f>IF(Occurrence!K1533&gt;0,Occurrence!K1533/V1533,0)</f>
        <v/>
      </c>
      <c r="X1533" s="9">
        <f>IF(Occurrence!K1533&gt;0,U1533*W1533,0)</f>
        <v/>
      </c>
      <c r="Y1533" s="24">
        <f>COUNTIF(Data!$X$2:$X$2441,"&lt;="&amp;Data!X1533)/($B$3+1)</f>
        <v/>
      </c>
      <c r="Z1533" s="16">
        <f>_xlfn.PERCENTILE.INC(Data!$U$2:$U$2441,Y1533)</f>
        <v/>
      </c>
      <c r="AA1533" s="16">
        <f>_xlfn.PERCENTILE.INC(Data!$V$2:$V$2441,Y1533)</f>
        <v/>
      </c>
      <c r="AB1533" s="16">
        <f>Data!X1533-AA1533</f>
        <v/>
      </c>
      <c r="AC1533" s="9">
        <f>Z1533+AB1533</f>
        <v/>
      </c>
      <c r="AD1533" s="24">
        <f>COUNTIF(Data!$Y$2:$Y$2441,"&lt;="&amp;Data!Y1533)/($B$3+1)</f>
        <v/>
      </c>
      <c r="AE1533" s="16">
        <f>_xlfn.PERCENTILE.INC(Data!$U$2:$U$2441,AD1533)</f>
        <v/>
      </c>
      <c r="AF1533" s="16">
        <f>_xlfn.PERCENTILE.INC(Data!$V$2:$V$2441,AD1533)</f>
        <v/>
      </c>
      <c r="AG1533" s="16">
        <f>Data!Y1533-AF1533</f>
        <v/>
      </c>
      <c r="AH1533" s="9">
        <f>AE1533+AG1533</f>
        <v/>
      </c>
    </row>
    <row r="1534">
      <c r="N1534" s="14">
        <f>Data!A1534</f>
        <v/>
      </c>
      <c r="O1534" s="24">
        <f>IF(Occurrence!J1534&gt;0,COUNTIFS(Occurrence!$J$2:$J$2441,"&gt;0",Occurrence!$J$2:$J$2441,"&lt;="&amp;Occurrence!J1534)/($B$8+1),0)</f>
        <v/>
      </c>
      <c r="P1534" s="16">
        <f>IF(Occurrence!J1534&gt;0,_xlfn.PERCENTILE.INC(Data!$O$2:$O$2441,($B$4+O1534*($B$5-1))/($B$3-1)),0)</f>
        <v/>
      </c>
      <c r="Q1534" s="16">
        <f>IF(Occurrence!J1534&gt;0,_xlfn.PERCENTILE.INC(Occurrence!$I$2:$I$2441,($B$6+O1534*($B$7-1))/($B$3-1)),0)</f>
        <v/>
      </c>
      <c r="R1534" s="16">
        <f>IF(Occurrence!J1534&gt;0,Occurrence!J1534/Q1534,0)</f>
        <v/>
      </c>
      <c r="S1534" s="9">
        <f>IF(Occurrence!J1534&gt;0,P1534*R1534,0)</f>
        <v/>
      </c>
      <c r="T1534" s="24">
        <f>IF(Occurrence!K1534&gt;0,COUNTIFS(Occurrence!$K$2:$K$2441,"&gt;0",Occurrence!$K$2:$K$2441,"&lt;="&amp;Occurrence!K1534)/($B$9+1),0)</f>
        <v/>
      </c>
      <c r="U1534" s="16">
        <f>IF(Occurrence!K1534&gt;0,_xlfn.PERCENTILE.INC(Data!$O$2:$O$2441,($B$4+T1534*($B$5-1))/($B$3-1)),0)</f>
        <v/>
      </c>
      <c r="V1534" s="16">
        <f>IF(Occurrence!K1534&gt;0,_xlfn.PERCENTILE.INC(Occurrence!$I$2:$I$2441,($B$6+T1534*($B$7-1))/($B$3-1)),0)</f>
        <v/>
      </c>
      <c r="W1534" s="16">
        <f>IF(Occurrence!K1534&gt;0,Occurrence!K1534/V1534,0)</f>
        <v/>
      </c>
      <c r="X1534" s="9">
        <f>IF(Occurrence!K1534&gt;0,U1534*W1534,0)</f>
        <v/>
      </c>
      <c r="Y1534" s="24">
        <f>COUNTIF(Data!$X$2:$X$2441,"&lt;="&amp;Data!X1534)/($B$3+1)</f>
        <v/>
      </c>
      <c r="Z1534" s="16">
        <f>_xlfn.PERCENTILE.INC(Data!$U$2:$U$2441,Y1534)</f>
        <v/>
      </c>
      <c r="AA1534" s="16">
        <f>_xlfn.PERCENTILE.INC(Data!$V$2:$V$2441,Y1534)</f>
        <v/>
      </c>
      <c r="AB1534" s="16">
        <f>Data!X1534-AA1534</f>
        <v/>
      </c>
      <c r="AC1534" s="9">
        <f>Z1534+AB1534</f>
        <v/>
      </c>
      <c r="AD1534" s="24">
        <f>COUNTIF(Data!$Y$2:$Y$2441,"&lt;="&amp;Data!Y1534)/($B$3+1)</f>
        <v/>
      </c>
      <c r="AE1534" s="16">
        <f>_xlfn.PERCENTILE.INC(Data!$U$2:$U$2441,AD1534)</f>
        <v/>
      </c>
      <c r="AF1534" s="16">
        <f>_xlfn.PERCENTILE.INC(Data!$V$2:$V$2441,AD1534)</f>
        <v/>
      </c>
      <c r="AG1534" s="16">
        <f>Data!Y1534-AF1534</f>
        <v/>
      </c>
      <c r="AH1534" s="9">
        <f>AE1534+AG1534</f>
        <v/>
      </c>
    </row>
    <row r="1535">
      <c r="N1535" s="14">
        <f>Data!A1535</f>
        <v/>
      </c>
      <c r="O1535" s="24">
        <f>IF(Occurrence!J1535&gt;0,COUNTIFS(Occurrence!$J$2:$J$2441,"&gt;0",Occurrence!$J$2:$J$2441,"&lt;="&amp;Occurrence!J1535)/($B$8+1),0)</f>
        <v/>
      </c>
      <c r="P1535" s="16">
        <f>IF(Occurrence!J1535&gt;0,_xlfn.PERCENTILE.INC(Data!$O$2:$O$2441,($B$4+O1535*($B$5-1))/($B$3-1)),0)</f>
        <v/>
      </c>
      <c r="Q1535" s="16">
        <f>IF(Occurrence!J1535&gt;0,_xlfn.PERCENTILE.INC(Occurrence!$I$2:$I$2441,($B$6+O1535*($B$7-1))/($B$3-1)),0)</f>
        <v/>
      </c>
      <c r="R1535" s="16">
        <f>IF(Occurrence!J1535&gt;0,Occurrence!J1535/Q1535,0)</f>
        <v/>
      </c>
      <c r="S1535" s="9">
        <f>IF(Occurrence!J1535&gt;0,P1535*R1535,0)</f>
        <v/>
      </c>
      <c r="T1535" s="24">
        <f>IF(Occurrence!K1535&gt;0,COUNTIFS(Occurrence!$K$2:$K$2441,"&gt;0",Occurrence!$K$2:$K$2441,"&lt;="&amp;Occurrence!K1535)/($B$9+1),0)</f>
        <v/>
      </c>
      <c r="U1535" s="16">
        <f>IF(Occurrence!K1535&gt;0,_xlfn.PERCENTILE.INC(Data!$O$2:$O$2441,($B$4+T1535*($B$5-1))/($B$3-1)),0)</f>
        <v/>
      </c>
      <c r="V1535" s="16">
        <f>IF(Occurrence!K1535&gt;0,_xlfn.PERCENTILE.INC(Occurrence!$I$2:$I$2441,($B$6+T1535*($B$7-1))/($B$3-1)),0)</f>
        <v/>
      </c>
      <c r="W1535" s="16">
        <f>IF(Occurrence!K1535&gt;0,Occurrence!K1535/V1535,0)</f>
        <v/>
      </c>
      <c r="X1535" s="9">
        <f>IF(Occurrence!K1535&gt;0,U1535*W1535,0)</f>
        <v/>
      </c>
      <c r="Y1535" s="24">
        <f>COUNTIF(Data!$X$2:$X$2441,"&lt;="&amp;Data!X1535)/($B$3+1)</f>
        <v/>
      </c>
      <c r="Z1535" s="16">
        <f>_xlfn.PERCENTILE.INC(Data!$U$2:$U$2441,Y1535)</f>
        <v/>
      </c>
      <c r="AA1535" s="16">
        <f>_xlfn.PERCENTILE.INC(Data!$V$2:$V$2441,Y1535)</f>
        <v/>
      </c>
      <c r="AB1535" s="16">
        <f>Data!X1535-AA1535</f>
        <v/>
      </c>
      <c r="AC1535" s="9">
        <f>Z1535+AB1535</f>
        <v/>
      </c>
      <c r="AD1535" s="24">
        <f>COUNTIF(Data!$Y$2:$Y$2441,"&lt;="&amp;Data!Y1535)/($B$3+1)</f>
        <v/>
      </c>
      <c r="AE1535" s="16">
        <f>_xlfn.PERCENTILE.INC(Data!$U$2:$U$2441,AD1535)</f>
        <v/>
      </c>
      <c r="AF1535" s="16">
        <f>_xlfn.PERCENTILE.INC(Data!$V$2:$V$2441,AD1535)</f>
        <v/>
      </c>
      <c r="AG1535" s="16">
        <f>Data!Y1535-AF1535</f>
        <v/>
      </c>
      <c r="AH1535" s="9">
        <f>AE1535+AG1535</f>
        <v/>
      </c>
    </row>
    <row r="1536">
      <c r="N1536" s="14">
        <f>Data!A1536</f>
        <v/>
      </c>
      <c r="O1536" s="24">
        <f>IF(Occurrence!J1536&gt;0,COUNTIFS(Occurrence!$J$2:$J$2441,"&gt;0",Occurrence!$J$2:$J$2441,"&lt;="&amp;Occurrence!J1536)/($B$8+1),0)</f>
        <v/>
      </c>
      <c r="P1536" s="16">
        <f>IF(Occurrence!J1536&gt;0,_xlfn.PERCENTILE.INC(Data!$O$2:$O$2441,($B$4+O1536*($B$5-1))/($B$3-1)),0)</f>
        <v/>
      </c>
      <c r="Q1536" s="16">
        <f>IF(Occurrence!J1536&gt;0,_xlfn.PERCENTILE.INC(Occurrence!$I$2:$I$2441,($B$6+O1536*($B$7-1))/($B$3-1)),0)</f>
        <v/>
      </c>
      <c r="R1536" s="16">
        <f>IF(Occurrence!J1536&gt;0,Occurrence!J1536/Q1536,0)</f>
        <v/>
      </c>
      <c r="S1536" s="9">
        <f>IF(Occurrence!J1536&gt;0,P1536*R1536,0)</f>
        <v/>
      </c>
      <c r="T1536" s="24">
        <f>IF(Occurrence!K1536&gt;0,COUNTIFS(Occurrence!$K$2:$K$2441,"&gt;0",Occurrence!$K$2:$K$2441,"&lt;="&amp;Occurrence!K1536)/($B$9+1),0)</f>
        <v/>
      </c>
      <c r="U1536" s="16">
        <f>IF(Occurrence!K1536&gt;0,_xlfn.PERCENTILE.INC(Data!$O$2:$O$2441,($B$4+T1536*($B$5-1))/($B$3-1)),0)</f>
        <v/>
      </c>
      <c r="V1536" s="16">
        <f>IF(Occurrence!K1536&gt;0,_xlfn.PERCENTILE.INC(Occurrence!$I$2:$I$2441,($B$6+T1536*($B$7-1))/($B$3-1)),0)</f>
        <v/>
      </c>
      <c r="W1536" s="16">
        <f>IF(Occurrence!K1536&gt;0,Occurrence!K1536/V1536,0)</f>
        <v/>
      </c>
      <c r="X1536" s="9">
        <f>IF(Occurrence!K1536&gt;0,U1536*W1536,0)</f>
        <v/>
      </c>
      <c r="Y1536" s="24">
        <f>COUNTIF(Data!$X$2:$X$2441,"&lt;="&amp;Data!X1536)/($B$3+1)</f>
        <v/>
      </c>
      <c r="Z1536" s="16">
        <f>_xlfn.PERCENTILE.INC(Data!$U$2:$U$2441,Y1536)</f>
        <v/>
      </c>
      <c r="AA1536" s="16">
        <f>_xlfn.PERCENTILE.INC(Data!$V$2:$V$2441,Y1536)</f>
        <v/>
      </c>
      <c r="AB1536" s="16">
        <f>Data!X1536-AA1536</f>
        <v/>
      </c>
      <c r="AC1536" s="9">
        <f>Z1536+AB1536</f>
        <v/>
      </c>
      <c r="AD1536" s="24">
        <f>COUNTIF(Data!$Y$2:$Y$2441,"&lt;="&amp;Data!Y1536)/($B$3+1)</f>
        <v/>
      </c>
      <c r="AE1536" s="16">
        <f>_xlfn.PERCENTILE.INC(Data!$U$2:$U$2441,AD1536)</f>
        <v/>
      </c>
      <c r="AF1536" s="16">
        <f>_xlfn.PERCENTILE.INC(Data!$V$2:$V$2441,AD1536)</f>
        <v/>
      </c>
      <c r="AG1536" s="16">
        <f>Data!Y1536-AF1536</f>
        <v/>
      </c>
      <c r="AH1536" s="9">
        <f>AE1536+AG1536</f>
        <v/>
      </c>
    </row>
    <row r="1537">
      <c r="N1537" s="14">
        <f>Data!A1537</f>
        <v/>
      </c>
      <c r="O1537" s="24">
        <f>IF(Occurrence!J1537&gt;0,COUNTIFS(Occurrence!$J$2:$J$2441,"&gt;0",Occurrence!$J$2:$J$2441,"&lt;="&amp;Occurrence!J1537)/($B$8+1),0)</f>
        <v/>
      </c>
      <c r="P1537" s="16">
        <f>IF(Occurrence!J1537&gt;0,_xlfn.PERCENTILE.INC(Data!$O$2:$O$2441,($B$4+O1537*($B$5-1))/($B$3-1)),0)</f>
        <v/>
      </c>
      <c r="Q1537" s="16">
        <f>IF(Occurrence!J1537&gt;0,_xlfn.PERCENTILE.INC(Occurrence!$I$2:$I$2441,($B$6+O1537*($B$7-1))/($B$3-1)),0)</f>
        <v/>
      </c>
      <c r="R1537" s="16">
        <f>IF(Occurrence!J1537&gt;0,Occurrence!J1537/Q1537,0)</f>
        <v/>
      </c>
      <c r="S1537" s="9">
        <f>IF(Occurrence!J1537&gt;0,P1537*R1537,0)</f>
        <v/>
      </c>
      <c r="T1537" s="24">
        <f>IF(Occurrence!K1537&gt;0,COUNTIFS(Occurrence!$K$2:$K$2441,"&gt;0",Occurrence!$K$2:$K$2441,"&lt;="&amp;Occurrence!K1537)/($B$9+1),0)</f>
        <v/>
      </c>
      <c r="U1537" s="16">
        <f>IF(Occurrence!K1537&gt;0,_xlfn.PERCENTILE.INC(Data!$O$2:$O$2441,($B$4+T1537*($B$5-1))/($B$3-1)),0)</f>
        <v/>
      </c>
      <c r="V1537" s="16">
        <f>IF(Occurrence!K1537&gt;0,_xlfn.PERCENTILE.INC(Occurrence!$I$2:$I$2441,($B$6+T1537*($B$7-1))/($B$3-1)),0)</f>
        <v/>
      </c>
      <c r="W1537" s="16">
        <f>IF(Occurrence!K1537&gt;0,Occurrence!K1537/V1537,0)</f>
        <v/>
      </c>
      <c r="X1537" s="9">
        <f>IF(Occurrence!K1537&gt;0,U1537*W1537,0)</f>
        <v/>
      </c>
      <c r="Y1537" s="24">
        <f>COUNTIF(Data!$X$2:$X$2441,"&lt;="&amp;Data!X1537)/($B$3+1)</f>
        <v/>
      </c>
      <c r="Z1537" s="16">
        <f>_xlfn.PERCENTILE.INC(Data!$U$2:$U$2441,Y1537)</f>
        <v/>
      </c>
      <c r="AA1537" s="16">
        <f>_xlfn.PERCENTILE.INC(Data!$V$2:$V$2441,Y1537)</f>
        <v/>
      </c>
      <c r="AB1537" s="16">
        <f>Data!X1537-AA1537</f>
        <v/>
      </c>
      <c r="AC1537" s="9">
        <f>Z1537+AB1537</f>
        <v/>
      </c>
      <c r="AD1537" s="24">
        <f>COUNTIF(Data!$Y$2:$Y$2441,"&lt;="&amp;Data!Y1537)/($B$3+1)</f>
        <v/>
      </c>
      <c r="AE1537" s="16">
        <f>_xlfn.PERCENTILE.INC(Data!$U$2:$U$2441,AD1537)</f>
        <v/>
      </c>
      <c r="AF1537" s="16">
        <f>_xlfn.PERCENTILE.INC(Data!$V$2:$V$2441,AD1537)</f>
        <v/>
      </c>
      <c r="AG1537" s="16">
        <f>Data!Y1537-AF1537</f>
        <v/>
      </c>
      <c r="AH1537" s="9">
        <f>AE1537+AG1537</f>
        <v/>
      </c>
    </row>
    <row r="1538">
      <c r="N1538" s="14">
        <f>Data!A1538</f>
        <v/>
      </c>
      <c r="O1538" s="24">
        <f>IF(Occurrence!J1538&gt;0,COUNTIFS(Occurrence!$J$2:$J$2441,"&gt;0",Occurrence!$J$2:$J$2441,"&lt;="&amp;Occurrence!J1538)/($B$8+1),0)</f>
        <v/>
      </c>
      <c r="P1538" s="16">
        <f>IF(Occurrence!J1538&gt;0,_xlfn.PERCENTILE.INC(Data!$O$2:$O$2441,($B$4+O1538*($B$5-1))/($B$3-1)),0)</f>
        <v/>
      </c>
      <c r="Q1538" s="16">
        <f>IF(Occurrence!J1538&gt;0,_xlfn.PERCENTILE.INC(Occurrence!$I$2:$I$2441,($B$6+O1538*($B$7-1))/($B$3-1)),0)</f>
        <v/>
      </c>
      <c r="R1538" s="16">
        <f>IF(Occurrence!J1538&gt;0,Occurrence!J1538/Q1538,0)</f>
        <v/>
      </c>
      <c r="S1538" s="9">
        <f>IF(Occurrence!J1538&gt;0,P1538*R1538,0)</f>
        <v/>
      </c>
      <c r="T1538" s="24">
        <f>IF(Occurrence!K1538&gt;0,COUNTIFS(Occurrence!$K$2:$K$2441,"&gt;0",Occurrence!$K$2:$K$2441,"&lt;="&amp;Occurrence!K1538)/($B$9+1),0)</f>
        <v/>
      </c>
      <c r="U1538" s="16">
        <f>IF(Occurrence!K1538&gt;0,_xlfn.PERCENTILE.INC(Data!$O$2:$O$2441,($B$4+T1538*($B$5-1))/($B$3-1)),0)</f>
        <v/>
      </c>
      <c r="V1538" s="16">
        <f>IF(Occurrence!K1538&gt;0,_xlfn.PERCENTILE.INC(Occurrence!$I$2:$I$2441,($B$6+T1538*($B$7-1))/($B$3-1)),0)</f>
        <v/>
      </c>
      <c r="W1538" s="16">
        <f>IF(Occurrence!K1538&gt;0,Occurrence!K1538/V1538,0)</f>
        <v/>
      </c>
      <c r="X1538" s="9">
        <f>IF(Occurrence!K1538&gt;0,U1538*W1538,0)</f>
        <v/>
      </c>
      <c r="Y1538" s="24">
        <f>COUNTIF(Data!$X$2:$X$2441,"&lt;="&amp;Data!X1538)/($B$3+1)</f>
        <v/>
      </c>
      <c r="Z1538" s="16">
        <f>_xlfn.PERCENTILE.INC(Data!$U$2:$U$2441,Y1538)</f>
        <v/>
      </c>
      <c r="AA1538" s="16">
        <f>_xlfn.PERCENTILE.INC(Data!$V$2:$V$2441,Y1538)</f>
        <v/>
      </c>
      <c r="AB1538" s="16">
        <f>Data!X1538-AA1538</f>
        <v/>
      </c>
      <c r="AC1538" s="9">
        <f>Z1538+AB1538</f>
        <v/>
      </c>
      <c r="AD1538" s="24">
        <f>COUNTIF(Data!$Y$2:$Y$2441,"&lt;="&amp;Data!Y1538)/($B$3+1)</f>
        <v/>
      </c>
      <c r="AE1538" s="16">
        <f>_xlfn.PERCENTILE.INC(Data!$U$2:$U$2441,AD1538)</f>
        <v/>
      </c>
      <c r="AF1538" s="16">
        <f>_xlfn.PERCENTILE.INC(Data!$V$2:$V$2441,AD1538)</f>
        <v/>
      </c>
      <c r="AG1538" s="16">
        <f>Data!Y1538-AF1538</f>
        <v/>
      </c>
      <c r="AH1538" s="9">
        <f>AE1538+AG1538</f>
        <v/>
      </c>
    </row>
    <row r="1539">
      <c r="N1539" s="14">
        <f>Data!A1539</f>
        <v/>
      </c>
      <c r="O1539" s="24">
        <f>IF(Occurrence!J1539&gt;0,COUNTIFS(Occurrence!$J$2:$J$2441,"&gt;0",Occurrence!$J$2:$J$2441,"&lt;="&amp;Occurrence!J1539)/($B$8+1),0)</f>
        <v/>
      </c>
      <c r="P1539" s="16">
        <f>IF(Occurrence!J1539&gt;0,_xlfn.PERCENTILE.INC(Data!$O$2:$O$2441,($B$4+O1539*($B$5-1))/($B$3-1)),0)</f>
        <v/>
      </c>
      <c r="Q1539" s="16">
        <f>IF(Occurrence!J1539&gt;0,_xlfn.PERCENTILE.INC(Occurrence!$I$2:$I$2441,($B$6+O1539*($B$7-1))/($B$3-1)),0)</f>
        <v/>
      </c>
      <c r="R1539" s="16">
        <f>IF(Occurrence!J1539&gt;0,Occurrence!J1539/Q1539,0)</f>
        <v/>
      </c>
      <c r="S1539" s="9">
        <f>IF(Occurrence!J1539&gt;0,P1539*R1539,0)</f>
        <v/>
      </c>
      <c r="T1539" s="24">
        <f>IF(Occurrence!K1539&gt;0,COUNTIFS(Occurrence!$K$2:$K$2441,"&gt;0",Occurrence!$K$2:$K$2441,"&lt;="&amp;Occurrence!K1539)/($B$9+1),0)</f>
        <v/>
      </c>
      <c r="U1539" s="16">
        <f>IF(Occurrence!K1539&gt;0,_xlfn.PERCENTILE.INC(Data!$O$2:$O$2441,($B$4+T1539*($B$5-1))/($B$3-1)),0)</f>
        <v/>
      </c>
      <c r="V1539" s="16">
        <f>IF(Occurrence!K1539&gt;0,_xlfn.PERCENTILE.INC(Occurrence!$I$2:$I$2441,($B$6+T1539*($B$7-1))/($B$3-1)),0)</f>
        <v/>
      </c>
      <c r="W1539" s="16">
        <f>IF(Occurrence!K1539&gt;0,Occurrence!K1539/V1539,0)</f>
        <v/>
      </c>
      <c r="X1539" s="9">
        <f>IF(Occurrence!K1539&gt;0,U1539*W1539,0)</f>
        <v/>
      </c>
      <c r="Y1539" s="24">
        <f>COUNTIF(Data!$X$2:$X$2441,"&lt;="&amp;Data!X1539)/($B$3+1)</f>
        <v/>
      </c>
      <c r="Z1539" s="16">
        <f>_xlfn.PERCENTILE.INC(Data!$U$2:$U$2441,Y1539)</f>
        <v/>
      </c>
      <c r="AA1539" s="16">
        <f>_xlfn.PERCENTILE.INC(Data!$V$2:$V$2441,Y1539)</f>
        <v/>
      </c>
      <c r="AB1539" s="16">
        <f>Data!X1539-AA1539</f>
        <v/>
      </c>
      <c r="AC1539" s="9">
        <f>Z1539+AB1539</f>
        <v/>
      </c>
      <c r="AD1539" s="24">
        <f>COUNTIF(Data!$Y$2:$Y$2441,"&lt;="&amp;Data!Y1539)/($B$3+1)</f>
        <v/>
      </c>
      <c r="AE1539" s="16">
        <f>_xlfn.PERCENTILE.INC(Data!$U$2:$U$2441,AD1539)</f>
        <v/>
      </c>
      <c r="AF1539" s="16">
        <f>_xlfn.PERCENTILE.INC(Data!$V$2:$V$2441,AD1539)</f>
        <v/>
      </c>
      <c r="AG1539" s="16">
        <f>Data!Y1539-AF1539</f>
        <v/>
      </c>
      <c r="AH1539" s="9">
        <f>AE1539+AG1539</f>
        <v/>
      </c>
    </row>
    <row r="1540">
      <c r="N1540" s="14">
        <f>Data!A1540</f>
        <v/>
      </c>
      <c r="O1540" s="24">
        <f>IF(Occurrence!J1540&gt;0,COUNTIFS(Occurrence!$J$2:$J$2441,"&gt;0",Occurrence!$J$2:$J$2441,"&lt;="&amp;Occurrence!J1540)/($B$8+1),0)</f>
        <v/>
      </c>
      <c r="P1540" s="16">
        <f>IF(Occurrence!J1540&gt;0,_xlfn.PERCENTILE.INC(Data!$O$2:$O$2441,($B$4+O1540*($B$5-1))/($B$3-1)),0)</f>
        <v/>
      </c>
      <c r="Q1540" s="16">
        <f>IF(Occurrence!J1540&gt;0,_xlfn.PERCENTILE.INC(Occurrence!$I$2:$I$2441,($B$6+O1540*($B$7-1))/($B$3-1)),0)</f>
        <v/>
      </c>
      <c r="R1540" s="16">
        <f>IF(Occurrence!J1540&gt;0,Occurrence!J1540/Q1540,0)</f>
        <v/>
      </c>
      <c r="S1540" s="9">
        <f>IF(Occurrence!J1540&gt;0,P1540*R1540,0)</f>
        <v/>
      </c>
      <c r="T1540" s="24">
        <f>IF(Occurrence!K1540&gt;0,COUNTIFS(Occurrence!$K$2:$K$2441,"&gt;0",Occurrence!$K$2:$K$2441,"&lt;="&amp;Occurrence!K1540)/($B$9+1),0)</f>
        <v/>
      </c>
      <c r="U1540" s="16">
        <f>IF(Occurrence!K1540&gt;0,_xlfn.PERCENTILE.INC(Data!$O$2:$O$2441,($B$4+T1540*($B$5-1))/($B$3-1)),0)</f>
        <v/>
      </c>
      <c r="V1540" s="16">
        <f>IF(Occurrence!K1540&gt;0,_xlfn.PERCENTILE.INC(Occurrence!$I$2:$I$2441,($B$6+T1540*($B$7-1))/($B$3-1)),0)</f>
        <v/>
      </c>
      <c r="W1540" s="16">
        <f>IF(Occurrence!K1540&gt;0,Occurrence!K1540/V1540,0)</f>
        <v/>
      </c>
      <c r="X1540" s="9">
        <f>IF(Occurrence!K1540&gt;0,U1540*W1540,0)</f>
        <v/>
      </c>
      <c r="Y1540" s="24">
        <f>COUNTIF(Data!$X$2:$X$2441,"&lt;="&amp;Data!X1540)/($B$3+1)</f>
        <v/>
      </c>
      <c r="Z1540" s="16">
        <f>_xlfn.PERCENTILE.INC(Data!$U$2:$U$2441,Y1540)</f>
        <v/>
      </c>
      <c r="AA1540" s="16">
        <f>_xlfn.PERCENTILE.INC(Data!$V$2:$V$2441,Y1540)</f>
        <v/>
      </c>
      <c r="AB1540" s="16">
        <f>Data!X1540-AA1540</f>
        <v/>
      </c>
      <c r="AC1540" s="9">
        <f>Z1540+AB1540</f>
        <v/>
      </c>
      <c r="AD1540" s="24">
        <f>COUNTIF(Data!$Y$2:$Y$2441,"&lt;="&amp;Data!Y1540)/($B$3+1)</f>
        <v/>
      </c>
      <c r="AE1540" s="16">
        <f>_xlfn.PERCENTILE.INC(Data!$U$2:$U$2441,AD1540)</f>
        <v/>
      </c>
      <c r="AF1540" s="16">
        <f>_xlfn.PERCENTILE.INC(Data!$V$2:$V$2441,AD1540)</f>
        <v/>
      </c>
      <c r="AG1540" s="16">
        <f>Data!Y1540-AF1540</f>
        <v/>
      </c>
      <c r="AH1540" s="9">
        <f>AE1540+AG1540</f>
        <v/>
      </c>
    </row>
    <row r="1541">
      <c r="N1541" s="14">
        <f>Data!A1541</f>
        <v/>
      </c>
      <c r="O1541" s="24">
        <f>IF(Occurrence!J1541&gt;0,COUNTIFS(Occurrence!$J$2:$J$2441,"&gt;0",Occurrence!$J$2:$J$2441,"&lt;="&amp;Occurrence!J1541)/($B$8+1),0)</f>
        <v/>
      </c>
      <c r="P1541" s="16">
        <f>IF(Occurrence!J1541&gt;0,_xlfn.PERCENTILE.INC(Data!$O$2:$O$2441,($B$4+O1541*($B$5-1))/($B$3-1)),0)</f>
        <v/>
      </c>
      <c r="Q1541" s="16">
        <f>IF(Occurrence!J1541&gt;0,_xlfn.PERCENTILE.INC(Occurrence!$I$2:$I$2441,($B$6+O1541*($B$7-1))/($B$3-1)),0)</f>
        <v/>
      </c>
      <c r="R1541" s="16">
        <f>IF(Occurrence!J1541&gt;0,Occurrence!J1541/Q1541,0)</f>
        <v/>
      </c>
      <c r="S1541" s="9">
        <f>IF(Occurrence!J1541&gt;0,P1541*R1541,0)</f>
        <v/>
      </c>
      <c r="T1541" s="24">
        <f>IF(Occurrence!K1541&gt;0,COUNTIFS(Occurrence!$K$2:$K$2441,"&gt;0",Occurrence!$K$2:$K$2441,"&lt;="&amp;Occurrence!K1541)/($B$9+1),0)</f>
        <v/>
      </c>
      <c r="U1541" s="16">
        <f>IF(Occurrence!K1541&gt;0,_xlfn.PERCENTILE.INC(Data!$O$2:$O$2441,($B$4+T1541*($B$5-1))/($B$3-1)),0)</f>
        <v/>
      </c>
      <c r="V1541" s="16">
        <f>IF(Occurrence!K1541&gt;0,_xlfn.PERCENTILE.INC(Occurrence!$I$2:$I$2441,($B$6+T1541*($B$7-1))/($B$3-1)),0)</f>
        <v/>
      </c>
      <c r="W1541" s="16">
        <f>IF(Occurrence!K1541&gt;0,Occurrence!K1541/V1541,0)</f>
        <v/>
      </c>
      <c r="X1541" s="9">
        <f>IF(Occurrence!K1541&gt;0,U1541*W1541,0)</f>
        <v/>
      </c>
      <c r="Y1541" s="24">
        <f>COUNTIF(Data!$X$2:$X$2441,"&lt;="&amp;Data!X1541)/($B$3+1)</f>
        <v/>
      </c>
      <c r="Z1541" s="16">
        <f>_xlfn.PERCENTILE.INC(Data!$U$2:$U$2441,Y1541)</f>
        <v/>
      </c>
      <c r="AA1541" s="16">
        <f>_xlfn.PERCENTILE.INC(Data!$V$2:$V$2441,Y1541)</f>
        <v/>
      </c>
      <c r="AB1541" s="16">
        <f>Data!X1541-AA1541</f>
        <v/>
      </c>
      <c r="AC1541" s="9">
        <f>Z1541+AB1541</f>
        <v/>
      </c>
      <c r="AD1541" s="24">
        <f>COUNTIF(Data!$Y$2:$Y$2441,"&lt;="&amp;Data!Y1541)/($B$3+1)</f>
        <v/>
      </c>
      <c r="AE1541" s="16">
        <f>_xlfn.PERCENTILE.INC(Data!$U$2:$U$2441,AD1541)</f>
        <v/>
      </c>
      <c r="AF1541" s="16">
        <f>_xlfn.PERCENTILE.INC(Data!$V$2:$V$2441,AD1541)</f>
        <v/>
      </c>
      <c r="AG1541" s="16">
        <f>Data!Y1541-AF1541</f>
        <v/>
      </c>
      <c r="AH1541" s="9">
        <f>AE1541+AG1541</f>
        <v/>
      </c>
    </row>
    <row r="1542">
      <c r="N1542" s="14">
        <f>Data!A1542</f>
        <v/>
      </c>
      <c r="O1542" s="24">
        <f>IF(Occurrence!J1542&gt;0,COUNTIFS(Occurrence!$J$2:$J$2441,"&gt;0",Occurrence!$J$2:$J$2441,"&lt;="&amp;Occurrence!J1542)/($B$8+1),0)</f>
        <v/>
      </c>
      <c r="P1542" s="16">
        <f>IF(Occurrence!J1542&gt;0,_xlfn.PERCENTILE.INC(Data!$O$2:$O$2441,($B$4+O1542*($B$5-1))/($B$3-1)),0)</f>
        <v/>
      </c>
      <c r="Q1542" s="16">
        <f>IF(Occurrence!J1542&gt;0,_xlfn.PERCENTILE.INC(Occurrence!$I$2:$I$2441,($B$6+O1542*($B$7-1))/($B$3-1)),0)</f>
        <v/>
      </c>
      <c r="R1542" s="16">
        <f>IF(Occurrence!J1542&gt;0,Occurrence!J1542/Q1542,0)</f>
        <v/>
      </c>
      <c r="S1542" s="9">
        <f>IF(Occurrence!J1542&gt;0,P1542*R1542,0)</f>
        <v/>
      </c>
      <c r="T1542" s="24">
        <f>IF(Occurrence!K1542&gt;0,COUNTIFS(Occurrence!$K$2:$K$2441,"&gt;0",Occurrence!$K$2:$K$2441,"&lt;="&amp;Occurrence!K1542)/($B$9+1),0)</f>
        <v/>
      </c>
      <c r="U1542" s="16">
        <f>IF(Occurrence!K1542&gt;0,_xlfn.PERCENTILE.INC(Data!$O$2:$O$2441,($B$4+T1542*($B$5-1))/($B$3-1)),0)</f>
        <v/>
      </c>
      <c r="V1542" s="16">
        <f>IF(Occurrence!K1542&gt;0,_xlfn.PERCENTILE.INC(Occurrence!$I$2:$I$2441,($B$6+T1542*($B$7-1))/($B$3-1)),0)</f>
        <v/>
      </c>
      <c r="W1542" s="16">
        <f>IF(Occurrence!K1542&gt;0,Occurrence!K1542/V1542,0)</f>
        <v/>
      </c>
      <c r="X1542" s="9">
        <f>IF(Occurrence!K1542&gt;0,U1542*W1542,0)</f>
        <v/>
      </c>
      <c r="Y1542" s="24">
        <f>COUNTIF(Data!$X$2:$X$2441,"&lt;="&amp;Data!X1542)/($B$3+1)</f>
        <v/>
      </c>
      <c r="Z1542" s="16">
        <f>_xlfn.PERCENTILE.INC(Data!$U$2:$U$2441,Y1542)</f>
        <v/>
      </c>
      <c r="AA1542" s="16">
        <f>_xlfn.PERCENTILE.INC(Data!$V$2:$V$2441,Y1542)</f>
        <v/>
      </c>
      <c r="AB1542" s="16">
        <f>Data!X1542-AA1542</f>
        <v/>
      </c>
      <c r="AC1542" s="9">
        <f>Z1542+AB1542</f>
        <v/>
      </c>
      <c r="AD1542" s="24">
        <f>COUNTIF(Data!$Y$2:$Y$2441,"&lt;="&amp;Data!Y1542)/($B$3+1)</f>
        <v/>
      </c>
      <c r="AE1542" s="16">
        <f>_xlfn.PERCENTILE.INC(Data!$U$2:$U$2441,AD1542)</f>
        <v/>
      </c>
      <c r="AF1542" s="16">
        <f>_xlfn.PERCENTILE.INC(Data!$V$2:$V$2441,AD1542)</f>
        <v/>
      </c>
      <c r="AG1542" s="16">
        <f>Data!Y1542-AF1542</f>
        <v/>
      </c>
      <c r="AH1542" s="9">
        <f>AE1542+AG1542</f>
        <v/>
      </c>
    </row>
    <row r="1543">
      <c r="N1543" s="14">
        <f>Data!A1543</f>
        <v/>
      </c>
      <c r="O1543" s="24">
        <f>IF(Occurrence!J1543&gt;0,COUNTIFS(Occurrence!$J$2:$J$2441,"&gt;0",Occurrence!$J$2:$J$2441,"&lt;="&amp;Occurrence!J1543)/($B$8+1),0)</f>
        <v/>
      </c>
      <c r="P1543" s="16">
        <f>IF(Occurrence!J1543&gt;0,_xlfn.PERCENTILE.INC(Data!$O$2:$O$2441,($B$4+O1543*($B$5-1))/($B$3-1)),0)</f>
        <v/>
      </c>
      <c r="Q1543" s="16">
        <f>IF(Occurrence!J1543&gt;0,_xlfn.PERCENTILE.INC(Occurrence!$I$2:$I$2441,($B$6+O1543*($B$7-1))/($B$3-1)),0)</f>
        <v/>
      </c>
      <c r="R1543" s="16">
        <f>IF(Occurrence!J1543&gt;0,Occurrence!J1543/Q1543,0)</f>
        <v/>
      </c>
      <c r="S1543" s="9">
        <f>IF(Occurrence!J1543&gt;0,P1543*R1543,0)</f>
        <v/>
      </c>
      <c r="T1543" s="24">
        <f>IF(Occurrence!K1543&gt;0,COUNTIFS(Occurrence!$K$2:$K$2441,"&gt;0",Occurrence!$K$2:$K$2441,"&lt;="&amp;Occurrence!K1543)/($B$9+1),0)</f>
        <v/>
      </c>
      <c r="U1543" s="16">
        <f>IF(Occurrence!K1543&gt;0,_xlfn.PERCENTILE.INC(Data!$O$2:$O$2441,($B$4+T1543*($B$5-1))/($B$3-1)),0)</f>
        <v/>
      </c>
      <c r="V1543" s="16">
        <f>IF(Occurrence!K1543&gt;0,_xlfn.PERCENTILE.INC(Occurrence!$I$2:$I$2441,($B$6+T1543*($B$7-1))/($B$3-1)),0)</f>
        <v/>
      </c>
      <c r="W1543" s="16">
        <f>IF(Occurrence!K1543&gt;0,Occurrence!K1543/V1543,0)</f>
        <v/>
      </c>
      <c r="X1543" s="9">
        <f>IF(Occurrence!K1543&gt;0,U1543*W1543,0)</f>
        <v/>
      </c>
      <c r="Y1543" s="24">
        <f>COUNTIF(Data!$X$2:$X$2441,"&lt;="&amp;Data!X1543)/($B$3+1)</f>
        <v/>
      </c>
      <c r="Z1543" s="16">
        <f>_xlfn.PERCENTILE.INC(Data!$U$2:$U$2441,Y1543)</f>
        <v/>
      </c>
      <c r="AA1543" s="16">
        <f>_xlfn.PERCENTILE.INC(Data!$V$2:$V$2441,Y1543)</f>
        <v/>
      </c>
      <c r="AB1543" s="16">
        <f>Data!X1543-AA1543</f>
        <v/>
      </c>
      <c r="AC1543" s="9">
        <f>Z1543+AB1543</f>
        <v/>
      </c>
      <c r="AD1543" s="24">
        <f>COUNTIF(Data!$Y$2:$Y$2441,"&lt;="&amp;Data!Y1543)/($B$3+1)</f>
        <v/>
      </c>
      <c r="AE1543" s="16">
        <f>_xlfn.PERCENTILE.INC(Data!$U$2:$U$2441,AD1543)</f>
        <v/>
      </c>
      <c r="AF1543" s="16">
        <f>_xlfn.PERCENTILE.INC(Data!$V$2:$V$2441,AD1543)</f>
        <v/>
      </c>
      <c r="AG1543" s="16">
        <f>Data!Y1543-AF1543</f>
        <v/>
      </c>
      <c r="AH1543" s="9">
        <f>AE1543+AG1543</f>
        <v/>
      </c>
    </row>
    <row r="1544">
      <c r="N1544" s="14">
        <f>Data!A1544</f>
        <v/>
      </c>
      <c r="O1544" s="24">
        <f>IF(Occurrence!J1544&gt;0,COUNTIFS(Occurrence!$J$2:$J$2441,"&gt;0",Occurrence!$J$2:$J$2441,"&lt;="&amp;Occurrence!J1544)/($B$8+1),0)</f>
        <v/>
      </c>
      <c r="P1544" s="16">
        <f>IF(Occurrence!J1544&gt;0,_xlfn.PERCENTILE.INC(Data!$O$2:$O$2441,($B$4+O1544*($B$5-1))/($B$3-1)),0)</f>
        <v/>
      </c>
      <c r="Q1544" s="16">
        <f>IF(Occurrence!J1544&gt;0,_xlfn.PERCENTILE.INC(Occurrence!$I$2:$I$2441,($B$6+O1544*($B$7-1))/($B$3-1)),0)</f>
        <v/>
      </c>
      <c r="R1544" s="16">
        <f>IF(Occurrence!J1544&gt;0,Occurrence!J1544/Q1544,0)</f>
        <v/>
      </c>
      <c r="S1544" s="9">
        <f>IF(Occurrence!J1544&gt;0,P1544*R1544,0)</f>
        <v/>
      </c>
      <c r="T1544" s="24">
        <f>IF(Occurrence!K1544&gt;0,COUNTIFS(Occurrence!$K$2:$K$2441,"&gt;0",Occurrence!$K$2:$K$2441,"&lt;="&amp;Occurrence!K1544)/($B$9+1),0)</f>
        <v/>
      </c>
      <c r="U1544" s="16">
        <f>IF(Occurrence!K1544&gt;0,_xlfn.PERCENTILE.INC(Data!$O$2:$O$2441,($B$4+T1544*($B$5-1))/($B$3-1)),0)</f>
        <v/>
      </c>
      <c r="V1544" s="16">
        <f>IF(Occurrence!K1544&gt;0,_xlfn.PERCENTILE.INC(Occurrence!$I$2:$I$2441,($B$6+T1544*($B$7-1))/($B$3-1)),0)</f>
        <v/>
      </c>
      <c r="W1544" s="16">
        <f>IF(Occurrence!K1544&gt;0,Occurrence!K1544/V1544,0)</f>
        <v/>
      </c>
      <c r="X1544" s="9">
        <f>IF(Occurrence!K1544&gt;0,U1544*W1544,0)</f>
        <v/>
      </c>
      <c r="Y1544" s="24">
        <f>COUNTIF(Data!$X$2:$X$2441,"&lt;="&amp;Data!X1544)/($B$3+1)</f>
        <v/>
      </c>
      <c r="Z1544" s="16">
        <f>_xlfn.PERCENTILE.INC(Data!$U$2:$U$2441,Y1544)</f>
        <v/>
      </c>
      <c r="AA1544" s="16">
        <f>_xlfn.PERCENTILE.INC(Data!$V$2:$V$2441,Y1544)</f>
        <v/>
      </c>
      <c r="AB1544" s="16">
        <f>Data!X1544-AA1544</f>
        <v/>
      </c>
      <c r="AC1544" s="9">
        <f>Z1544+AB1544</f>
        <v/>
      </c>
      <c r="AD1544" s="24">
        <f>COUNTIF(Data!$Y$2:$Y$2441,"&lt;="&amp;Data!Y1544)/($B$3+1)</f>
        <v/>
      </c>
      <c r="AE1544" s="16">
        <f>_xlfn.PERCENTILE.INC(Data!$U$2:$U$2441,AD1544)</f>
        <v/>
      </c>
      <c r="AF1544" s="16">
        <f>_xlfn.PERCENTILE.INC(Data!$V$2:$V$2441,AD1544)</f>
        <v/>
      </c>
      <c r="AG1544" s="16">
        <f>Data!Y1544-AF1544</f>
        <v/>
      </c>
      <c r="AH1544" s="9">
        <f>AE1544+AG1544</f>
        <v/>
      </c>
    </row>
    <row r="1545">
      <c r="N1545" s="14">
        <f>Data!A1545</f>
        <v/>
      </c>
      <c r="O1545" s="24">
        <f>IF(Occurrence!J1545&gt;0,COUNTIFS(Occurrence!$J$2:$J$2441,"&gt;0",Occurrence!$J$2:$J$2441,"&lt;="&amp;Occurrence!J1545)/($B$8+1),0)</f>
        <v/>
      </c>
      <c r="P1545" s="16">
        <f>IF(Occurrence!J1545&gt;0,_xlfn.PERCENTILE.INC(Data!$O$2:$O$2441,($B$4+O1545*($B$5-1))/($B$3-1)),0)</f>
        <v/>
      </c>
      <c r="Q1545" s="16">
        <f>IF(Occurrence!J1545&gt;0,_xlfn.PERCENTILE.INC(Occurrence!$I$2:$I$2441,($B$6+O1545*($B$7-1))/($B$3-1)),0)</f>
        <v/>
      </c>
      <c r="R1545" s="16">
        <f>IF(Occurrence!J1545&gt;0,Occurrence!J1545/Q1545,0)</f>
        <v/>
      </c>
      <c r="S1545" s="9">
        <f>IF(Occurrence!J1545&gt;0,P1545*R1545,0)</f>
        <v/>
      </c>
      <c r="T1545" s="24">
        <f>IF(Occurrence!K1545&gt;0,COUNTIFS(Occurrence!$K$2:$K$2441,"&gt;0",Occurrence!$K$2:$K$2441,"&lt;="&amp;Occurrence!K1545)/($B$9+1),0)</f>
        <v/>
      </c>
      <c r="U1545" s="16">
        <f>IF(Occurrence!K1545&gt;0,_xlfn.PERCENTILE.INC(Data!$O$2:$O$2441,($B$4+T1545*($B$5-1))/($B$3-1)),0)</f>
        <v/>
      </c>
      <c r="V1545" s="16">
        <f>IF(Occurrence!K1545&gt;0,_xlfn.PERCENTILE.INC(Occurrence!$I$2:$I$2441,($B$6+T1545*($B$7-1))/($B$3-1)),0)</f>
        <v/>
      </c>
      <c r="W1545" s="16">
        <f>IF(Occurrence!K1545&gt;0,Occurrence!K1545/V1545,0)</f>
        <v/>
      </c>
      <c r="X1545" s="9">
        <f>IF(Occurrence!K1545&gt;0,U1545*W1545,0)</f>
        <v/>
      </c>
      <c r="Y1545" s="24">
        <f>COUNTIF(Data!$X$2:$X$2441,"&lt;="&amp;Data!X1545)/($B$3+1)</f>
        <v/>
      </c>
      <c r="Z1545" s="16">
        <f>_xlfn.PERCENTILE.INC(Data!$U$2:$U$2441,Y1545)</f>
        <v/>
      </c>
      <c r="AA1545" s="16">
        <f>_xlfn.PERCENTILE.INC(Data!$V$2:$V$2441,Y1545)</f>
        <v/>
      </c>
      <c r="AB1545" s="16">
        <f>Data!X1545-AA1545</f>
        <v/>
      </c>
      <c r="AC1545" s="9">
        <f>Z1545+AB1545</f>
        <v/>
      </c>
      <c r="AD1545" s="24">
        <f>COUNTIF(Data!$Y$2:$Y$2441,"&lt;="&amp;Data!Y1545)/($B$3+1)</f>
        <v/>
      </c>
      <c r="AE1545" s="16">
        <f>_xlfn.PERCENTILE.INC(Data!$U$2:$U$2441,AD1545)</f>
        <v/>
      </c>
      <c r="AF1545" s="16">
        <f>_xlfn.PERCENTILE.INC(Data!$V$2:$V$2441,AD1545)</f>
        <v/>
      </c>
      <c r="AG1545" s="16">
        <f>Data!Y1545-AF1545</f>
        <v/>
      </c>
      <c r="AH1545" s="9">
        <f>AE1545+AG1545</f>
        <v/>
      </c>
    </row>
    <row r="1546">
      <c r="N1546" s="14">
        <f>Data!A1546</f>
        <v/>
      </c>
      <c r="O1546" s="24">
        <f>IF(Occurrence!J1546&gt;0,COUNTIFS(Occurrence!$J$2:$J$2441,"&gt;0",Occurrence!$J$2:$J$2441,"&lt;="&amp;Occurrence!J1546)/($B$8+1),0)</f>
        <v/>
      </c>
      <c r="P1546" s="16">
        <f>IF(Occurrence!J1546&gt;0,_xlfn.PERCENTILE.INC(Data!$O$2:$O$2441,($B$4+O1546*($B$5-1))/($B$3-1)),0)</f>
        <v/>
      </c>
      <c r="Q1546" s="16">
        <f>IF(Occurrence!J1546&gt;0,_xlfn.PERCENTILE.INC(Occurrence!$I$2:$I$2441,($B$6+O1546*($B$7-1))/($B$3-1)),0)</f>
        <v/>
      </c>
      <c r="R1546" s="16">
        <f>IF(Occurrence!J1546&gt;0,Occurrence!J1546/Q1546,0)</f>
        <v/>
      </c>
      <c r="S1546" s="9">
        <f>IF(Occurrence!J1546&gt;0,P1546*R1546,0)</f>
        <v/>
      </c>
      <c r="T1546" s="24">
        <f>IF(Occurrence!K1546&gt;0,COUNTIFS(Occurrence!$K$2:$K$2441,"&gt;0",Occurrence!$K$2:$K$2441,"&lt;="&amp;Occurrence!K1546)/($B$9+1),0)</f>
        <v/>
      </c>
      <c r="U1546" s="16">
        <f>IF(Occurrence!K1546&gt;0,_xlfn.PERCENTILE.INC(Data!$O$2:$O$2441,($B$4+T1546*($B$5-1))/($B$3-1)),0)</f>
        <v/>
      </c>
      <c r="V1546" s="16">
        <f>IF(Occurrence!K1546&gt;0,_xlfn.PERCENTILE.INC(Occurrence!$I$2:$I$2441,($B$6+T1546*($B$7-1))/($B$3-1)),0)</f>
        <v/>
      </c>
      <c r="W1546" s="16">
        <f>IF(Occurrence!K1546&gt;0,Occurrence!K1546/V1546,0)</f>
        <v/>
      </c>
      <c r="X1546" s="9">
        <f>IF(Occurrence!K1546&gt;0,U1546*W1546,0)</f>
        <v/>
      </c>
      <c r="Y1546" s="24">
        <f>COUNTIF(Data!$X$2:$X$2441,"&lt;="&amp;Data!X1546)/($B$3+1)</f>
        <v/>
      </c>
      <c r="Z1546" s="16">
        <f>_xlfn.PERCENTILE.INC(Data!$U$2:$U$2441,Y1546)</f>
        <v/>
      </c>
      <c r="AA1546" s="16">
        <f>_xlfn.PERCENTILE.INC(Data!$V$2:$V$2441,Y1546)</f>
        <v/>
      </c>
      <c r="AB1546" s="16">
        <f>Data!X1546-AA1546</f>
        <v/>
      </c>
      <c r="AC1546" s="9">
        <f>Z1546+AB1546</f>
        <v/>
      </c>
      <c r="AD1546" s="24">
        <f>COUNTIF(Data!$Y$2:$Y$2441,"&lt;="&amp;Data!Y1546)/($B$3+1)</f>
        <v/>
      </c>
      <c r="AE1546" s="16">
        <f>_xlfn.PERCENTILE.INC(Data!$U$2:$U$2441,AD1546)</f>
        <v/>
      </c>
      <c r="AF1546" s="16">
        <f>_xlfn.PERCENTILE.INC(Data!$V$2:$V$2441,AD1546)</f>
        <v/>
      </c>
      <c r="AG1546" s="16">
        <f>Data!Y1546-AF1546</f>
        <v/>
      </c>
      <c r="AH1546" s="9">
        <f>AE1546+AG1546</f>
        <v/>
      </c>
    </row>
    <row r="1547">
      <c r="N1547" s="14">
        <f>Data!A1547</f>
        <v/>
      </c>
      <c r="O1547" s="24">
        <f>IF(Occurrence!J1547&gt;0,COUNTIFS(Occurrence!$J$2:$J$2441,"&gt;0",Occurrence!$J$2:$J$2441,"&lt;="&amp;Occurrence!J1547)/($B$8+1),0)</f>
        <v/>
      </c>
      <c r="P1547" s="16">
        <f>IF(Occurrence!J1547&gt;0,_xlfn.PERCENTILE.INC(Data!$O$2:$O$2441,($B$4+O1547*($B$5-1))/($B$3-1)),0)</f>
        <v/>
      </c>
      <c r="Q1547" s="16">
        <f>IF(Occurrence!J1547&gt;0,_xlfn.PERCENTILE.INC(Occurrence!$I$2:$I$2441,($B$6+O1547*($B$7-1))/($B$3-1)),0)</f>
        <v/>
      </c>
      <c r="R1547" s="16">
        <f>IF(Occurrence!J1547&gt;0,Occurrence!J1547/Q1547,0)</f>
        <v/>
      </c>
      <c r="S1547" s="9">
        <f>IF(Occurrence!J1547&gt;0,P1547*R1547,0)</f>
        <v/>
      </c>
      <c r="T1547" s="24">
        <f>IF(Occurrence!K1547&gt;0,COUNTIFS(Occurrence!$K$2:$K$2441,"&gt;0",Occurrence!$K$2:$K$2441,"&lt;="&amp;Occurrence!K1547)/($B$9+1),0)</f>
        <v/>
      </c>
      <c r="U1547" s="16">
        <f>IF(Occurrence!K1547&gt;0,_xlfn.PERCENTILE.INC(Data!$O$2:$O$2441,($B$4+T1547*($B$5-1))/($B$3-1)),0)</f>
        <v/>
      </c>
      <c r="V1547" s="16">
        <f>IF(Occurrence!K1547&gt;0,_xlfn.PERCENTILE.INC(Occurrence!$I$2:$I$2441,($B$6+T1547*($B$7-1))/($B$3-1)),0)</f>
        <v/>
      </c>
      <c r="W1547" s="16">
        <f>IF(Occurrence!K1547&gt;0,Occurrence!K1547/V1547,0)</f>
        <v/>
      </c>
      <c r="X1547" s="9">
        <f>IF(Occurrence!K1547&gt;0,U1547*W1547,0)</f>
        <v/>
      </c>
      <c r="Y1547" s="24">
        <f>COUNTIF(Data!$X$2:$X$2441,"&lt;="&amp;Data!X1547)/($B$3+1)</f>
        <v/>
      </c>
      <c r="Z1547" s="16">
        <f>_xlfn.PERCENTILE.INC(Data!$U$2:$U$2441,Y1547)</f>
        <v/>
      </c>
      <c r="AA1547" s="16">
        <f>_xlfn.PERCENTILE.INC(Data!$V$2:$V$2441,Y1547)</f>
        <v/>
      </c>
      <c r="AB1547" s="16">
        <f>Data!X1547-AA1547</f>
        <v/>
      </c>
      <c r="AC1547" s="9">
        <f>Z1547+AB1547</f>
        <v/>
      </c>
      <c r="AD1547" s="24">
        <f>COUNTIF(Data!$Y$2:$Y$2441,"&lt;="&amp;Data!Y1547)/($B$3+1)</f>
        <v/>
      </c>
      <c r="AE1547" s="16">
        <f>_xlfn.PERCENTILE.INC(Data!$U$2:$U$2441,AD1547)</f>
        <v/>
      </c>
      <c r="AF1547" s="16">
        <f>_xlfn.PERCENTILE.INC(Data!$V$2:$V$2441,AD1547)</f>
        <v/>
      </c>
      <c r="AG1547" s="16">
        <f>Data!Y1547-AF1547</f>
        <v/>
      </c>
      <c r="AH1547" s="9">
        <f>AE1547+AG1547</f>
        <v/>
      </c>
    </row>
    <row r="1548">
      <c r="N1548" s="14">
        <f>Data!A1548</f>
        <v/>
      </c>
      <c r="O1548" s="24">
        <f>IF(Occurrence!J1548&gt;0,COUNTIFS(Occurrence!$J$2:$J$2441,"&gt;0",Occurrence!$J$2:$J$2441,"&lt;="&amp;Occurrence!J1548)/($B$8+1),0)</f>
        <v/>
      </c>
      <c r="P1548" s="16">
        <f>IF(Occurrence!J1548&gt;0,_xlfn.PERCENTILE.INC(Data!$O$2:$O$2441,($B$4+O1548*($B$5-1))/($B$3-1)),0)</f>
        <v/>
      </c>
      <c r="Q1548" s="16">
        <f>IF(Occurrence!J1548&gt;0,_xlfn.PERCENTILE.INC(Occurrence!$I$2:$I$2441,($B$6+O1548*($B$7-1))/($B$3-1)),0)</f>
        <v/>
      </c>
      <c r="R1548" s="16">
        <f>IF(Occurrence!J1548&gt;0,Occurrence!J1548/Q1548,0)</f>
        <v/>
      </c>
      <c r="S1548" s="9">
        <f>IF(Occurrence!J1548&gt;0,P1548*R1548,0)</f>
        <v/>
      </c>
      <c r="T1548" s="24">
        <f>IF(Occurrence!K1548&gt;0,COUNTIFS(Occurrence!$K$2:$K$2441,"&gt;0",Occurrence!$K$2:$K$2441,"&lt;="&amp;Occurrence!K1548)/($B$9+1),0)</f>
        <v/>
      </c>
      <c r="U1548" s="16">
        <f>IF(Occurrence!K1548&gt;0,_xlfn.PERCENTILE.INC(Data!$O$2:$O$2441,($B$4+T1548*($B$5-1))/($B$3-1)),0)</f>
        <v/>
      </c>
      <c r="V1548" s="16">
        <f>IF(Occurrence!K1548&gt;0,_xlfn.PERCENTILE.INC(Occurrence!$I$2:$I$2441,($B$6+T1548*($B$7-1))/($B$3-1)),0)</f>
        <v/>
      </c>
      <c r="W1548" s="16">
        <f>IF(Occurrence!K1548&gt;0,Occurrence!K1548/V1548,0)</f>
        <v/>
      </c>
      <c r="X1548" s="9">
        <f>IF(Occurrence!K1548&gt;0,U1548*W1548,0)</f>
        <v/>
      </c>
      <c r="Y1548" s="24">
        <f>COUNTIF(Data!$X$2:$X$2441,"&lt;="&amp;Data!X1548)/($B$3+1)</f>
        <v/>
      </c>
      <c r="Z1548" s="16">
        <f>_xlfn.PERCENTILE.INC(Data!$U$2:$U$2441,Y1548)</f>
        <v/>
      </c>
      <c r="AA1548" s="16">
        <f>_xlfn.PERCENTILE.INC(Data!$V$2:$V$2441,Y1548)</f>
        <v/>
      </c>
      <c r="AB1548" s="16">
        <f>Data!X1548-AA1548</f>
        <v/>
      </c>
      <c r="AC1548" s="9">
        <f>Z1548+AB1548</f>
        <v/>
      </c>
      <c r="AD1548" s="24">
        <f>COUNTIF(Data!$Y$2:$Y$2441,"&lt;="&amp;Data!Y1548)/($B$3+1)</f>
        <v/>
      </c>
      <c r="AE1548" s="16">
        <f>_xlfn.PERCENTILE.INC(Data!$U$2:$U$2441,AD1548)</f>
        <v/>
      </c>
      <c r="AF1548" s="16">
        <f>_xlfn.PERCENTILE.INC(Data!$V$2:$V$2441,AD1548)</f>
        <v/>
      </c>
      <c r="AG1548" s="16">
        <f>Data!Y1548-AF1548</f>
        <v/>
      </c>
      <c r="AH1548" s="9">
        <f>AE1548+AG1548</f>
        <v/>
      </c>
    </row>
    <row r="1549">
      <c r="N1549" s="14">
        <f>Data!A1549</f>
        <v/>
      </c>
      <c r="O1549" s="24">
        <f>IF(Occurrence!J1549&gt;0,COUNTIFS(Occurrence!$J$2:$J$2441,"&gt;0",Occurrence!$J$2:$J$2441,"&lt;="&amp;Occurrence!J1549)/($B$8+1),0)</f>
        <v/>
      </c>
      <c r="P1549" s="16">
        <f>IF(Occurrence!J1549&gt;0,_xlfn.PERCENTILE.INC(Data!$O$2:$O$2441,($B$4+O1549*($B$5-1))/($B$3-1)),0)</f>
        <v/>
      </c>
      <c r="Q1549" s="16">
        <f>IF(Occurrence!J1549&gt;0,_xlfn.PERCENTILE.INC(Occurrence!$I$2:$I$2441,($B$6+O1549*($B$7-1))/($B$3-1)),0)</f>
        <v/>
      </c>
      <c r="R1549" s="16">
        <f>IF(Occurrence!J1549&gt;0,Occurrence!J1549/Q1549,0)</f>
        <v/>
      </c>
      <c r="S1549" s="9">
        <f>IF(Occurrence!J1549&gt;0,P1549*R1549,0)</f>
        <v/>
      </c>
      <c r="T1549" s="24">
        <f>IF(Occurrence!K1549&gt;0,COUNTIFS(Occurrence!$K$2:$K$2441,"&gt;0",Occurrence!$K$2:$K$2441,"&lt;="&amp;Occurrence!K1549)/($B$9+1),0)</f>
        <v/>
      </c>
      <c r="U1549" s="16">
        <f>IF(Occurrence!K1549&gt;0,_xlfn.PERCENTILE.INC(Data!$O$2:$O$2441,($B$4+T1549*($B$5-1))/($B$3-1)),0)</f>
        <v/>
      </c>
      <c r="V1549" s="16">
        <f>IF(Occurrence!K1549&gt;0,_xlfn.PERCENTILE.INC(Occurrence!$I$2:$I$2441,($B$6+T1549*($B$7-1))/($B$3-1)),0)</f>
        <v/>
      </c>
      <c r="W1549" s="16">
        <f>IF(Occurrence!K1549&gt;0,Occurrence!K1549/V1549,0)</f>
        <v/>
      </c>
      <c r="X1549" s="9">
        <f>IF(Occurrence!K1549&gt;0,U1549*W1549,0)</f>
        <v/>
      </c>
      <c r="Y1549" s="24">
        <f>COUNTIF(Data!$X$2:$X$2441,"&lt;="&amp;Data!X1549)/($B$3+1)</f>
        <v/>
      </c>
      <c r="Z1549" s="16">
        <f>_xlfn.PERCENTILE.INC(Data!$U$2:$U$2441,Y1549)</f>
        <v/>
      </c>
      <c r="AA1549" s="16">
        <f>_xlfn.PERCENTILE.INC(Data!$V$2:$V$2441,Y1549)</f>
        <v/>
      </c>
      <c r="AB1549" s="16">
        <f>Data!X1549-AA1549</f>
        <v/>
      </c>
      <c r="AC1549" s="9">
        <f>Z1549+AB1549</f>
        <v/>
      </c>
      <c r="AD1549" s="24">
        <f>COUNTIF(Data!$Y$2:$Y$2441,"&lt;="&amp;Data!Y1549)/($B$3+1)</f>
        <v/>
      </c>
      <c r="AE1549" s="16">
        <f>_xlfn.PERCENTILE.INC(Data!$U$2:$U$2441,AD1549)</f>
        <v/>
      </c>
      <c r="AF1549" s="16">
        <f>_xlfn.PERCENTILE.INC(Data!$V$2:$V$2441,AD1549)</f>
        <v/>
      </c>
      <c r="AG1549" s="16">
        <f>Data!Y1549-AF1549</f>
        <v/>
      </c>
      <c r="AH1549" s="9">
        <f>AE1549+AG1549</f>
        <v/>
      </c>
    </row>
    <row r="1550">
      <c r="N1550" s="14">
        <f>Data!A1550</f>
        <v/>
      </c>
      <c r="O1550" s="24">
        <f>IF(Occurrence!J1550&gt;0,COUNTIFS(Occurrence!$J$2:$J$2441,"&gt;0",Occurrence!$J$2:$J$2441,"&lt;="&amp;Occurrence!J1550)/($B$8+1),0)</f>
        <v/>
      </c>
      <c r="P1550" s="16">
        <f>IF(Occurrence!J1550&gt;0,_xlfn.PERCENTILE.INC(Data!$O$2:$O$2441,($B$4+O1550*($B$5-1))/($B$3-1)),0)</f>
        <v/>
      </c>
      <c r="Q1550" s="16">
        <f>IF(Occurrence!J1550&gt;0,_xlfn.PERCENTILE.INC(Occurrence!$I$2:$I$2441,($B$6+O1550*($B$7-1))/($B$3-1)),0)</f>
        <v/>
      </c>
      <c r="R1550" s="16">
        <f>IF(Occurrence!J1550&gt;0,Occurrence!J1550/Q1550,0)</f>
        <v/>
      </c>
      <c r="S1550" s="9">
        <f>IF(Occurrence!J1550&gt;0,P1550*R1550,0)</f>
        <v/>
      </c>
      <c r="T1550" s="24">
        <f>IF(Occurrence!K1550&gt;0,COUNTIFS(Occurrence!$K$2:$K$2441,"&gt;0",Occurrence!$K$2:$K$2441,"&lt;="&amp;Occurrence!K1550)/($B$9+1),0)</f>
        <v/>
      </c>
      <c r="U1550" s="16">
        <f>IF(Occurrence!K1550&gt;0,_xlfn.PERCENTILE.INC(Data!$O$2:$O$2441,($B$4+T1550*($B$5-1))/($B$3-1)),0)</f>
        <v/>
      </c>
      <c r="V1550" s="16">
        <f>IF(Occurrence!K1550&gt;0,_xlfn.PERCENTILE.INC(Occurrence!$I$2:$I$2441,($B$6+T1550*($B$7-1))/($B$3-1)),0)</f>
        <v/>
      </c>
      <c r="W1550" s="16">
        <f>IF(Occurrence!K1550&gt;0,Occurrence!K1550/V1550,0)</f>
        <v/>
      </c>
      <c r="X1550" s="9">
        <f>IF(Occurrence!K1550&gt;0,U1550*W1550,0)</f>
        <v/>
      </c>
      <c r="Y1550" s="24">
        <f>COUNTIF(Data!$X$2:$X$2441,"&lt;="&amp;Data!X1550)/($B$3+1)</f>
        <v/>
      </c>
      <c r="Z1550" s="16">
        <f>_xlfn.PERCENTILE.INC(Data!$U$2:$U$2441,Y1550)</f>
        <v/>
      </c>
      <c r="AA1550" s="16">
        <f>_xlfn.PERCENTILE.INC(Data!$V$2:$V$2441,Y1550)</f>
        <v/>
      </c>
      <c r="AB1550" s="16">
        <f>Data!X1550-AA1550</f>
        <v/>
      </c>
      <c r="AC1550" s="9">
        <f>Z1550+AB1550</f>
        <v/>
      </c>
      <c r="AD1550" s="24">
        <f>COUNTIF(Data!$Y$2:$Y$2441,"&lt;="&amp;Data!Y1550)/($B$3+1)</f>
        <v/>
      </c>
      <c r="AE1550" s="16">
        <f>_xlfn.PERCENTILE.INC(Data!$U$2:$U$2441,AD1550)</f>
        <v/>
      </c>
      <c r="AF1550" s="16">
        <f>_xlfn.PERCENTILE.INC(Data!$V$2:$V$2441,AD1550)</f>
        <v/>
      </c>
      <c r="AG1550" s="16">
        <f>Data!Y1550-AF1550</f>
        <v/>
      </c>
      <c r="AH1550" s="9">
        <f>AE1550+AG1550</f>
        <v/>
      </c>
    </row>
    <row r="1551">
      <c r="N1551" s="14">
        <f>Data!A1551</f>
        <v/>
      </c>
      <c r="O1551" s="24">
        <f>IF(Occurrence!J1551&gt;0,COUNTIFS(Occurrence!$J$2:$J$2441,"&gt;0",Occurrence!$J$2:$J$2441,"&lt;="&amp;Occurrence!J1551)/($B$8+1),0)</f>
        <v/>
      </c>
      <c r="P1551" s="16">
        <f>IF(Occurrence!J1551&gt;0,_xlfn.PERCENTILE.INC(Data!$O$2:$O$2441,($B$4+O1551*($B$5-1))/($B$3-1)),0)</f>
        <v/>
      </c>
      <c r="Q1551" s="16">
        <f>IF(Occurrence!J1551&gt;0,_xlfn.PERCENTILE.INC(Occurrence!$I$2:$I$2441,($B$6+O1551*($B$7-1))/($B$3-1)),0)</f>
        <v/>
      </c>
      <c r="R1551" s="16">
        <f>IF(Occurrence!J1551&gt;0,Occurrence!J1551/Q1551,0)</f>
        <v/>
      </c>
      <c r="S1551" s="9">
        <f>IF(Occurrence!J1551&gt;0,P1551*R1551,0)</f>
        <v/>
      </c>
      <c r="T1551" s="24">
        <f>IF(Occurrence!K1551&gt;0,COUNTIFS(Occurrence!$K$2:$K$2441,"&gt;0",Occurrence!$K$2:$K$2441,"&lt;="&amp;Occurrence!K1551)/($B$9+1),0)</f>
        <v/>
      </c>
      <c r="U1551" s="16">
        <f>IF(Occurrence!K1551&gt;0,_xlfn.PERCENTILE.INC(Data!$O$2:$O$2441,($B$4+T1551*($B$5-1))/($B$3-1)),0)</f>
        <v/>
      </c>
      <c r="V1551" s="16">
        <f>IF(Occurrence!K1551&gt;0,_xlfn.PERCENTILE.INC(Occurrence!$I$2:$I$2441,($B$6+T1551*($B$7-1))/($B$3-1)),0)</f>
        <v/>
      </c>
      <c r="W1551" s="16">
        <f>IF(Occurrence!K1551&gt;0,Occurrence!K1551/V1551,0)</f>
        <v/>
      </c>
      <c r="X1551" s="9">
        <f>IF(Occurrence!K1551&gt;0,U1551*W1551,0)</f>
        <v/>
      </c>
      <c r="Y1551" s="24">
        <f>COUNTIF(Data!$X$2:$X$2441,"&lt;="&amp;Data!X1551)/($B$3+1)</f>
        <v/>
      </c>
      <c r="Z1551" s="16">
        <f>_xlfn.PERCENTILE.INC(Data!$U$2:$U$2441,Y1551)</f>
        <v/>
      </c>
      <c r="AA1551" s="16">
        <f>_xlfn.PERCENTILE.INC(Data!$V$2:$V$2441,Y1551)</f>
        <v/>
      </c>
      <c r="AB1551" s="16">
        <f>Data!X1551-AA1551</f>
        <v/>
      </c>
      <c r="AC1551" s="9">
        <f>Z1551+AB1551</f>
        <v/>
      </c>
      <c r="AD1551" s="24">
        <f>COUNTIF(Data!$Y$2:$Y$2441,"&lt;="&amp;Data!Y1551)/($B$3+1)</f>
        <v/>
      </c>
      <c r="AE1551" s="16">
        <f>_xlfn.PERCENTILE.INC(Data!$U$2:$U$2441,AD1551)</f>
        <v/>
      </c>
      <c r="AF1551" s="16">
        <f>_xlfn.PERCENTILE.INC(Data!$V$2:$V$2441,AD1551)</f>
        <v/>
      </c>
      <c r="AG1551" s="16">
        <f>Data!Y1551-AF1551</f>
        <v/>
      </c>
      <c r="AH1551" s="9">
        <f>AE1551+AG1551</f>
        <v/>
      </c>
    </row>
    <row r="1552">
      <c r="N1552" s="14">
        <f>Data!A1552</f>
        <v/>
      </c>
      <c r="O1552" s="24">
        <f>IF(Occurrence!J1552&gt;0,COUNTIFS(Occurrence!$J$2:$J$2441,"&gt;0",Occurrence!$J$2:$J$2441,"&lt;="&amp;Occurrence!J1552)/($B$8+1),0)</f>
        <v/>
      </c>
      <c r="P1552" s="16">
        <f>IF(Occurrence!J1552&gt;0,_xlfn.PERCENTILE.INC(Data!$O$2:$O$2441,($B$4+O1552*($B$5-1))/($B$3-1)),0)</f>
        <v/>
      </c>
      <c r="Q1552" s="16">
        <f>IF(Occurrence!J1552&gt;0,_xlfn.PERCENTILE.INC(Occurrence!$I$2:$I$2441,($B$6+O1552*($B$7-1))/($B$3-1)),0)</f>
        <v/>
      </c>
      <c r="R1552" s="16">
        <f>IF(Occurrence!J1552&gt;0,Occurrence!J1552/Q1552,0)</f>
        <v/>
      </c>
      <c r="S1552" s="9">
        <f>IF(Occurrence!J1552&gt;0,P1552*R1552,0)</f>
        <v/>
      </c>
      <c r="T1552" s="24">
        <f>IF(Occurrence!K1552&gt;0,COUNTIFS(Occurrence!$K$2:$K$2441,"&gt;0",Occurrence!$K$2:$K$2441,"&lt;="&amp;Occurrence!K1552)/($B$9+1),0)</f>
        <v/>
      </c>
      <c r="U1552" s="16">
        <f>IF(Occurrence!K1552&gt;0,_xlfn.PERCENTILE.INC(Data!$O$2:$O$2441,($B$4+T1552*($B$5-1))/($B$3-1)),0)</f>
        <v/>
      </c>
      <c r="V1552" s="16">
        <f>IF(Occurrence!K1552&gt;0,_xlfn.PERCENTILE.INC(Occurrence!$I$2:$I$2441,($B$6+T1552*($B$7-1))/($B$3-1)),0)</f>
        <v/>
      </c>
      <c r="W1552" s="16">
        <f>IF(Occurrence!K1552&gt;0,Occurrence!K1552/V1552,0)</f>
        <v/>
      </c>
      <c r="X1552" s="9">
        <f>IF(Occurrence!K1552&gt;0,U1552*W1552,0)</f>
        <v/>
      </c>
      <c r="Y1552" s="24">
        <f>COUNTIF(Data!$X$2:$X$2441,"&lt;="&amp;Data!X1552)/($B$3+1)</f>
        <v/>
      </c>
      <c r="Z1552" s="16">
        <f>_xlfn.PERCENTILE.INC(Data!$U$2:$U$2441,Y1552)</f>
        <v/>
      </c>
      <c r="AA1552" s="16">
        <f>_xlfn.PERCENTILE.INC(Data!$V$2:$V$2441,Y1552)</f>
        <v/>
      </c>
      <c r="AB1552" s="16">
        <f>Data!X1552-AA1552</f>
        <v/>
      </c>
      <c r="AC1552" s="9">
        <f>Z1552+AB1552</f>
        <v/>
      </c>
      <c r="AD1552" s="24">
        <f>COUNTIF(Data!$Y$2:$Y$2441,"&lt;="&amp;Data!Y1552)/($B$3+1)</f>
        <v/>
      </c>
      <c r="AE1552" s="16">
        <f>_xlfn.PERCENTILE.INC(Data!$U$2:$U$2441,AD1552)</f>
        <v/>
      </c>
      <c r="AF1552" s="16">
        <f>_xlfn.PERCENTILE.INC(Data!$V$2:$V$2441,AD1552)</f>
        <v/>
      </c>
      <c r="AG1552" s="16">
        <f>Data!Y1552-AF1552</f>
        <v/>
      </c>
      <c r="AH1552" s="9">
        <f>AE1552+AG1552</f>
        <v/>
      </c>
    </row>
    <row r="1553">
      <c r="N1553" s="14">
        <f>Data!A1553</f>
        <v/>
      </c>
      <c r="O1553" s="24">
        <f>IF(Occurrence!J1553&gt;0,COUNTIFS(Occurrence!$J$2:$J$2441,"&gt;0",Occurrence!$J$2:$J$2441,"&lt;="&amp;Occurrence!J1553)/($B$8+1),0)</f>
        <v/>
      </c>
      <c r="P1553" s="16">
        <f>IF(Occurrence!J1553&gt;0,_xlfn.PERCENTILE.INC(Data!$O$2:$O$2441,($B$4+O1553*($B$5-1))/($B$3-1)),0)</f>
        <v/>
      </c>
      <c r="Q1553" s="16">
        <f>IF(Occurrence!J1553&gt;0,_xlfn.PERCENTILE.INC(Occurrence!$I$2:$I$2441,($B$6+O1553*($B$7-1))/($B$3-1)),0)</f>
        <v/>
      </c>
      <c r="R1553" s="16">
        <f>IF(Occurrence!J1553&gt;0,Occurrence!J1553/Q1553,0)</f>
        <v/>
      </c>
      <c r="S1553" s="9">
        <f>IF(Occurrence!J1553&gt;0,P1553*R1553,0)</f>
        <v/>
      </c>
      <c r="T1553" s="24">
        <f>IF(Occurrence!K1553&gt;0,COUNTIFS(Occurrence!$K$2:$K$2441,"&gt;0",Occurrence!$K$2:$K$2441,"&lt;="&amp;Occurrence!K1553)/($B$9+1),0)</f>
        <v/>
      </c>
      <c r="U1553" s="16">
        <f>IF(Occurrence!K1553&gt;0,_xlfn.PERCENTILE.INC(Data!$O$2:$O$2441,($B$4+T1553*($B$5-1))/($B$3-1)),0)</f>
        <v/>
      </c>
      <c r="V1553" s="16">
        <f>IF(Occurrence!K1553&gt;0,_xlfn.PERCENTILE.INC(Occurrence!$I$2:$I$2441,($B$6+T1553*($B$7-1))/($B$3-1)),0)</f>
        <v/>
      </c>
      <c r="W1553" s="16">
        <f>IF(Occurrence!K1553&gt;0,Occurrence!K1553/V1553,0)</f>
        <v/>
      </c>
      <c r="X1553" s="9">
        <f>IF(Occurrence!K1553&gt;0,U1553*W1553,0)</f>
        <v/>
      </c>
      <c r="Y1553" s="24">
        <f>COUNTIF(Data!$X$2:$X$2441,"&lt;="&amp;Data!X1553)/($B$3+1)</f>
        <v/>
      </c>
      <c r="Z1553" s="16">
        <f>_xlfn.PERCENTILE.INC(Data!$U$2:$U$2441,Y1553)</f>
        <v/>
      </c>
      <c r="AA1553" s="16">
        <f>_xlfn.PERCENTILE.INC(Data!$V$2:$V$2441,Y1553)</f>
        <v/>
      </c>
      <c r="AB1553" s="16">
        <f>Data!X1553-AA1553</f>
        <v/>
      </c>
      <c r="AC1553" s="9">
        <f>Z1553+AB1553</f>
        <v/>
      </c>
      <c r="AD1553" s="24">
        <f>COUNTIF(Data!$Y$2:$Y$2441,"&lt;="&amp;Data!Y1553)/($B$3+1)</f>
        <v/>
      </c>
      <c r="AE1553" s="16">
        <f>_xlfn.PERCENTILE.INC(Data!$U$2:$U$2441,AD1553)</f>
        <v/>
      </c>
      <c r="AF1553" s="16">
        <f>_xlfn.PERCENTILE.INC(Data!$V$2:$V$2441,AD1553)</f>
        <v/>
      </c>
      <c r="AG1553" s="16">
        <f>Data!Y1553-AF1553</f>
        <v/>
      </c>
      <c r="AH1553" s="9">
        <f>AE1553+AG1553</f>
        <v/>
      </c>
    </row>
    <row r="1554">
      <c r="N1554" s="14">
        <f>Data!A1554</f>
        <v/>
      </c>
      <c r="O1554" s="24">
        <f>IF(Occurrence!J1554&gt;0,COUNTIFS(Occurrence!$J$2:$J$2441,"&gt;0",Occurrence!$J$2:$J$2441,"&lt;="&amp;Occurrence!J1554)/($B$8+1),0)</f>
        <v/>
      </c>
      <c r="P1554" s="16">
        <f>IF(Occurrence!J1554&gt;0,_xlfn.PERCENTILE.INC(Data!$O$2:$O$2441,($B$4+O1554*($B$5-1))/($B$3-1)),0)</f>
        <v/>
      </c>
      <c r="Q1554" s="16">
        <f>IF(Occurrence!J1554&gt;0,_xlfn.PERCENTILE.INC(Occurrence!$I$2:$I$2441,($B$6+O1554*($B$7-1))/($B$3-1)),0)</f>
        <v/>
      </c>
      <c r="R1554" s="16">
        <f>IF(Occurrence!J1554&gt;0,Occurrence!J1554/Q1554,0)</f>
        <v/>
      </c>
      <c r="S1554" s="9">
        <f>IF(Occurrence!J1554&gt;0,P1554*R1554,0)</f>
        <v/>
      </c>
      <c r="T1554" s="24">
        <f>IF(Occurrence!K1554&gt;0,COUNTIFS(Occurrence!$K$2:$K$2441,"&gt;0",Occurrence!$K$2:$K$2441,"&lt;="&amp;Occurrence!K1554)/($B$9+1),0)</f>
        <v/>
      </c>
      <c r="U1554" s="16">
        <f>IF(Occurrence!K1554&gt;0,_xlfn.PERCENTILE.INC(Data!$O$2:$O$2441,($B$4+T1554*($B$5-1))/($B$3-1)),0)</f>
        <v/>
      </c>
      <c r="V1554" s="16">
        <f>IF(Occurrence!K1554&gt;0,_xlfn.PERCENTILE.INC(Occurrence!$I$2:$I$2441,($B$6+T1554*($B$7-1))/($B$3-1)),0)</f>
        <v/>
      </c>
      <c r="W1554" s="16">
        <f>IF(Occurrence!K1554&gt;0,Occurrence!K1554/V1554,0)</f>
        <v/>
      </c>
      <c r="X1554" s="9">
        <f>IF(Occurrence!K1554&gt;0,U1554*W1554,0)</f>
        <v/>
      </c>
      <c r="Y1554" s="24">
        <f>COUNTIF(Data!$X$2:$X$2441,"&lt;="&amp;Data!X1554)/($B$3+1)</f>
        <v/>
      </c>
      <c r="Z1554" s="16">
        <f>_xlfn.PERCENTILE.INC(Data!$U$2:$U$2441,Y1554)</f>
        <v/>
      </c>
      <c r="AA1554" s="16">
        <f>_xlfn.PERCENTILE.INC(Data!$V$2:$V$2441,Y1554)</f>
        <v/>
      </c>
      <c r="AB1554" s="16">
        <f>Data!X1554-AA1554</f>
        <v/>
      </c>
      <c r="AC1554" s="9">
        <f>Z1554+AB1554</f>
        <v/>
      </c>
      <c r="AD1554" s="24">
        <f>COUNTIF(Data!$Y$2:$Y$2441,"&lt;="&amp;Data!Y1554)/($B$3+1)</f>
        <v/>
      </c>
      <c r="AE1554" s="16">
        <f>_xlfn.PERCENTILE.INC(Data!$U$2:$U$2441,AD1554)</f>
        <v/>
      </c>
      <c r="AF1554" s="16">
        <f>_xlfn.PERCENTILE.INC(Data!$V$2:$V$2441,AD1554)</f>
        <v/>
      </c>
      <c r="AG1554" s="16">
        <f>Data!Y1554-AF1554</f>
        <v/>
      </c>
      <c r="AH1554" s="9">
        <f>AE1554+AG1554</f>
        <v/>
      </c>
    </row>
    <row r="1555">
      <c r="N1555" s="14">
        <f>Data!A1555</f>
        <v/>
      </c>
      <c r="O1555" s="24">
        <f>IF(Occurrence!J1555&gt;0,COUNTIFS(Occurrence!$J$2:$J$2441,"&gt;0",Occurrence!$J$2:$J$2441,"&lt;="&amp;Occurrence!J1555)/($B$8+1),0)</f>
        <v/>
      </c>
      <c r="P1555" s="16">
        <f>IF(Occurrence!J1555&gt;0,_xlfn.PERCENTILE.INC(Data!$O$2:$O$2441,($B$4+O1555*($B$5-1))/($B$3-1)),0)</f>
        <v/>
      </c>
      <c r="Q1555" s="16">
        <f>IF(Occurrence!J1555&gt;0,_xlfn.PERCENTILE.INC(Occurrence!$I$2:$I$2441,($B$6+O1555*($B$7-1))/($B$3-1)),0)</f>
        <v/>
      </c>
      <c r="R1555" s="16">
        <f>IF(Occurrence!J1555&gt;0,Occurrence!J1555/Q1555,0)</f>
        <v/>
      </c>
      <c r="S1555" s="9">
        <f>IF(Occurrence!J1555&gt;0,P1555*R1555,0)</f>
        <v/>
      </c>
      <c r="T1555" s="24">
        <f>IF(Occurrence!K1555&gt;0,COUNTIFS(Occurrence!$K$2:$K$2441,"&gt;0",Occurrence!$K$2:$K$2441,"&lt;="&amp;Occurrence!K1555)/($B$9+1),0)</f>
        <v/>
      </c>
      <c r="U1555" s="16">
        <f>IF(Occurrence!K1555&gt;0,_xlfn.PERCENTILE.INC(Data!$O$2:$O$2441,($B$4+T1555*($B$5-1))/($B$3-1)),0)</f>
        <v/>
      </c>
      <c r="V1555" s="16">
        <f>IF(Occurrence!K1555&gt;0,_xlfn.PERCENTILE.INC(Occurrence!$I$2:$I$2441,($B$6+T1555*($B$7-1))/($B$3-1)),0)</f>
        <v/>
      </c>
      <c r="W1555" s="16">
        <f>IF(Occurrence!K1555&gt;0,Occurrence!K1555/V1555,0)</f>
        <v/>
      </c>
      <c r="X1555" s="9">
        <f>IF(Occurrence!K1555&gt;0,U1555*W1555,0)</f>
        <v/>
      </c>
      <c r="Y1555" s="24">
        <f>COUNTIF(Data!$X$2:$X$2441,"&lt;="&amp;Data!X1555)/($B$3+1)</f>
        <v/>
      </c>
      <c r="Z1555" s="16">
        <f>_xlfn.PERCENTILE.INC(Data!$U$2:$U$2441,Y1555)</f>
        <v/>
      </c>
      <c r="AA1555" s="16">
        <f>_xlfn.PERCENTILE.INC(Data!$V$2:$V$2441,Y1555)</f>
        <v/>
      </c>
      <c r="AB1555" s="16">
        <f>Data!X1555-AA1555</f>
        <v/>
      </c>
      <c r="AC1555" s="9">
        <f>Z1555+AB1555</f>
        <v/>
      </c>
      <c r="AD1555" s="24">
        <f>COUNTIF(Data!$Y$2:$Y$2441,"&lt;="&amp;Data!Y1555)/($B$3+1)</f>
        <v/>
      </c>
      <c r="AE1555" s="16">
        <f>_xlfn.PERCENTILE.INC(Data!$U$2:$U$2441,AD1555)</f>
        <v/>
      </c>
      <c r="AF1555" s="16">
        <f>_xlfn.PERCENTILE.INC(Data!$V$2:$V$2441,AD1555)</f>
        <v/>
      </c>
      <c r="AG1555" s="16">
        <f>Data!Y1555-AF1555</f>
        <v/>
      </c>
      <c r="AH1555" s="9">
        <f>AE1555+AG1555</f>
        <v/>
      </c>
    </row>
    <row r="1556">
      <c r="N1556" s="14">
        <f>Data!A1556</f>
        <v/>
      </c>
      <c r="O1556" s="24">
        <f>IF(Occurrence!J1556&gt;0,COUNTIFS(Occurrence!$J$2:$J$2441,"&gt;0",Occurrence!$J$2:$J$2441,"&lt;="&amp;Occurrence!J1556)/($B$8+1),0)</f>
        <v/>
      </c>
      <c r="P1556" s="16">
        <f>IF(Occurrence!J1556&gt;0,_xlfn.PERCENTILE.INC(Data!$O$2:$O$2441,($B$4+O1556*($B$5-1))/($B$3-1)),0)</f>
        <v/>
      </c>
      <c r="Q1556" s="16">
        <f>IF(Occurrence!J1556&gt;0,_xlfn.PERCENTILE.INC(Occurrence!$I$2:$I$2441,($B$6+O1556*($B$7-1))/($B$3-1)),0)</f>
        <v/>
      </c>
      <c r="R1556" s="16">
        <f>IF(Occurrence!J1556&gt;0,Occurrence!J1556/Q1556,0)</f>
        <v/>
      </c>
      <c r="S1556" s="9">
        <f>IF(Occurrence!J1556&gt;0,P1556*R1556,0)</f>
        <v/>
      </c>
      <c r="T1556" s="24">
        <f>IF(Occurrence!K1556&gt;0,COUNTIFS(Occurrence!$K$2:$K$2441,"&gt;0",Occurrence!$K$2:$K$2441,"&lt;="&amp;Occurrence!K1556)/($B$9+1),0)</f>
        <v/>
      </c>
      <c r="U1556" s="16">
        <f>IF(Occurrence!K1556&gt;0,_xlfn.PERCENTILE.INC(Data!$O$2:$O$2441,($B$4+T1556*($B$5-1))/($B$3-1)),0)</f>
        <v/>
      </c>
      <c r="V1556" s="16">
        <f>IF(Occurrence!K1556&gt;0,_xlfn.PERCENTILE.INC(Occurrence!$I$2:$I$2441,($B$6+T1556*($B$7-1))/($B$3-1)),0)</f>
        <v/>
      </c>
      <c r="W1556" s="16">
        <f>IF(Occurrence!K1556&gt;0,Occurrence!K1556/V1556,0)</f>
        <v/>
      </c>
      <c r="X1556" s="9">
        <f>IF(Occurrence!K1556&gt;0,U1556*W1556,0)</f>
        <v/>
      </c>
      <c r="Y1556" s="24">
        <f>COUNTIF(Data!$X$2:$X$2441,"&lt;="&amp;Data!X1556)/($B$3+1)</f>
        <v/>
      </c>
      <c r="Z1556" s="16">
        <f>_xlfn.PERCENTILE.INC(Data!$U$2:$U$2441,Y1556)</f>
        <v/>
      </c>
      <c r="AA1556" s="16">
        <f>_xlfn.PERCENTILE.INC(Data!$V$2:$V$2441,Y1556)</f>
        <v/>
      </c>
      <c r="AB1556" s="16">
        <f>Data!X1556-AA1556</f>
        <v/>
      </c>
      <c r="AC1556" s="9">
        <f>Z1556+AB1556</f>
        <v/>
      </c>
      <c r="AD1556" s="24">
        <f>COUNTIF(Data!$Y$2:$Y$2441,"&lt;="&amp;Data!Y1556)/($B$3+1)</f>
        <v/>
      </c>
      <c r="AE1556" s="16">
        <f>_xlfn.PERCENTILE.INC(Data!$U$2:$U$2441,AD1556)</f>
        <v/>
      </c>
      <c r="AF1556" s="16">
        <f>_xlfn.PERCENTILE.INC(Data!$V$2:$V$2441,AD1556)</f>
        <v/>
      </c>
      <c r="AG1556" s="16">
        <f>Data!Y1556-AF1556</f>
        <v/>
      </c>
      <c r="AH1556" s="9">
        <f>AE1556+AG1556</f>
        <v/>
      </c>
    </row>
    <row r="1557">
      <c r="N1557" s="14">
        <f>Data!A1557</f>
        <v/>
      </c>
      <c r="O1557" s="24">
        <f>IF(Occurrence!J1557&gt;0,COUNTIFS(Occurrence!$J$2:$J$2441,"&gt;0",Occurrence!$J$2:$J$2441,"&lt;="&amp;Occurrence!J1557)/($B$8+1),0)</f>
        <v/>
      </c>
      <c r="P1557" s="16">
        <f>IF(Occurrence!J1557&gt;0,_xlfn.PERCENTILE.INC(Data!$O$2:$O$2441,($B$4+O1557*($B$5-1))/($B$3-1)),0)</f>
        <v/>
      </c>
      <c r="Q1557" s="16">
        <f>IF(Occurrence!J1557&gt;0,_xlfn.PERCENTILE.INC(Occurrence!$I$2:$I$2441,($B$6+O1557*($B$7-1))/($B$3-1)),0)</f>
        <v/>
      </c>
      <c r="R1557" s="16">
        <f>IF(Occurrence!J1557&gt;0,Occurrence!J1557/Q1557,0)</f>
        <v/>
      </c>
      <c r="S1557" s="9">
        <f>IF(Occurrence!J1557&gt;0,P1557*R1557,0)</f>
        <v/>
      </c>
      <c r="T1557" s="24">
        <f>IF(Occurrence!K1557&gt;0,COUNTIFS(Occurrence!$K$2:$K$2441,"&gt;0",Occurrence!$K$2:$K$2441,"&lt;="&amp;Occurrence!K1557)/($B$9+1),0)</f>
        <v/>
      </c>
      <c r="U1557" s="16">
        <f>IF(Occurrence!K1557&gt;0,_xlfn.PERCENTILE.INC(Data!$O$2:$O$2441,($B$4+T1557*($B$5-1))/($B$3-1)),0)</f>
        <v/>
      </c>
      <c r="V1557" s="16">
        <f>IF(Occurrence!K1557&gt;0,_xlfn.PERCENTILE.INC(Occurrence!$I$2:$I$2441,($B$6+T1557*($B$7-1))/($B$3-1)),0)</f>
        <v/>
      </c>
      <c r="W1557" s="16">
        <f>IF(Occurrence!K1557&gt;0,Occurrence!K1557/V1557,0)</f>
        <v/>
      </c>
      <c r="X1557" s="9">
        <f>IF(Occurrence!K1557&gt;0,U1557*W1557,0)</f>
        <v/>
      </c>
      <c r="Y1557" s="24">
        <f>COUNTIF(Data!$X$2:$X$2441,"&lt;="&amp;Data!X1557)/($B$3+1)</f>
        <v/>
      </c>
      <c r="Z1557" s="16">
        <f>_xlfn.PERCENTILE.INC(Data!$U$2:$U$2441,Y1557)</f>
        <v/>
      </c>
      <c r="AA1557" s="16">
        <f>_xlfn.PERCENTILE.INC(Data!$V$2:$V$2441,Y1557)</f>
        <v/>
      </c>
      <c r="AB1557" s="16">
        <f>Data!X1557-AA1557</f>
        <v/>
      </c>
      <c r="AC1557" s="9">
        <f>Z1557+AB1557</f>
        <v/>
      </c>
      <c r="AD1557" s="24">
        <f>COUNTIF(Data!$Y$2:$Y$2441,"&lt;="&amp;Data!Y1557)/($B$3+1)</f>
        <v/>
      </c>
      <c r="AE1557" s="16">
        <f>_xlfn.PERCENTILE.INC(Data!$U$2:$U$2441,AD1557)</f>
        <v/>
      </c>
      <c r="AF1557" s="16">
        <f>_xlfn.PERCENTILE.INC(Data!$V$2:$V$2441,AD1557)</f>
        <v/>
      </c>
      <c r="AG1557" s="16">
        <f>Data!Y1557-AF1557</f>
        <v/>
      </c>
      <c r="AH1557" s="9">
        <f>AE1557+AG1557</f>
        <v/>
      </c>
    </row>
    <row r="1558">
      <c r="N1558" s="14">
        <f>Data!A1558</f>
        <v/>
      </c>
      <c r="O1558" s="24">
        <f>IF(Occurrence!J1558&gt;0,COUNTIFS(Occurrence!$J$2:$J$2441,"&gt;0",Occurrence!$J$2:$J$2441,"&lt;="&amp;Occurrence!J1558)/($B$8+1),0)</f>
        <v/>
      </c>
      <c r="P1558" s="16">
        <f>IF(Occurrence!J1558&gt;0,_xlfn.PERCENTILE.INC(Data!$O$2:$O$2441,($B$4+O1558*($B$5-1))/($B$3-1)),0)</f>
        <v/>
      </c>
      <c r="Q1558" s="16">
        <f>IF(Occurrence!J1558&gt;0,_xlfn.PERCENTILE.INC(Occurrence!$I$2:$I$2441,($B$6+O1558*($B$7-1))/($B$3-1)),0)</f>
        <v/>
      </c>
      <c r="R1558" s="16">
        <f>IF(Occurrence!J1558&gt;0,Occurrence!J1558/Q1558,0)</f>
        <v/>
      </c>
      <c r="S1558" s="9">
        <f>IF(Occurrence!J1558&gt;0,P1558*R1558,0)</f>
        <v/>
      </c>
      <c r="T1558" s="24">
        <f>IF(Occurrence!K1558&gt;0,COUNTIFS(Occurrence!$K$2:$K$2441,"&gt;0",Occurrence!$K$2:$K$2441,"&lt;="&amp;Occurrence!K1558)/($B$9+1),0)</f>
        <v/>
      </c>
      <c r="U1558" s="16">
        <f>IF(Occurrence!K1558&gt;0,_xlfn.PERCENTILE.INC(Data!$O$2:$O$2441,($B$4+T1558*($B$5-1))/($B$3-1)),0)</f>
        <v/>
      </c>
      <c r="V1558" s="16">
        <f>IF(Occurrence!K1558&gt;0,_xlfn.PERCENTILE.INC(Occurrence!$I$2:$I$2441,($B$6+T1558*($B$7-1))/($B$3-1)),0)</f>
        <v/>
      </c>
      <c r="W1558" s="16">
        <f>IF(Occurrence!K1558&gt;0,Occurrence!K1558/V1558,0)</f>
        <v/>
      </c>
      <c r="X1558" s="9">
        <f>IF(Occurrence!K1558&gt;0,U1558*W1558,0)</f>
        <v/>
      </c>
      <c r="Y1558" s="24">
        <f>COUNTIF(Data!$X$2:$X$2441,"&lt;="&amp;Data!X1558)/($B$3+1)</f>
        <v/>
      </c>
      <c r="Z1558" s="16">
        <f>_xlfn.PERCENTILE.INC(Data!$U$2:$U$2441,Y1558)</f>
        <v/>
      </c>
      <c r="AA1558" s="16">
        <f>_xlfn.PERCENTILE.INC(Data!$V$2:$V$2441,Y1558)</f>
        <v/>
      </c>
      <c r="AB1558" s="16">
        <f>Data!X1558-AA1558</f>
        <v/>
      </c>
      <c r="AC1558" s="9">
        <f>Z1558+AB1558</f>
        <v/>
      </c>
      <c r="AD1558" s="24">
        <f>COUNTIF(Data!$Y$2:$Y$2441,"&lt;="&amp;Data!Y1558)/($B$3+1)</f>
        <v/>
      </c>
      <c r="AE1558" s="16">
        <f>_xlfn.PERCENTILE.INC(Data!$U$2:$U$2441,AD1558)</f>
        <v/>
      </c>
      <c r="AF1558" s="16">
        <f>_xlfn.PERCENTILE.INC(Data!$V$2:$V$2441,AD1558)</f>
        <v/>
      </c>
      <c r="AG1558" s="16">
        <f>Data!Y1558-AF1558</f>
        <v/>
      </c>
      <c r="AH1558" s="9">
        <f>AE1558+AG1558</f>
        <v/>
      </c>
    </row>
    <row r="1559">
      <c r="N1559" s="14">
        <f>Data!A1559</f>
        <v/>
      </c>
      <c r="O1559" s="24">
        <f>IF(Occurrence!J1559&gt;0,COUNTIFS(Occurrence!$J$2:$J$2441,"&gt;0",Occurrence!$J$2:$J$2441,"&lt;="&amp;Occurrence!J1559)/($B$8+1),0)</f>
        <v/>
      </c>
      <c r="P1559" s="16">
        <f>IF(Occurrence!J1559&gt;0,_xlfn.PERCENTILE.INC(Data!$O$2:$O$2441,($B$4+O1559*($B$5-1))/($B$3-1)),0)</f>
        <v/>
      </c>
      <c r="Q1559" s="16">
        <f>IF(Occurrence!J1559&gt;0,_xlfn.PERCENTILE.INC(Occurrence!$I$2:$I$2441,($B$6+O1559*($B$7-1))/($B$3-1)),0)</f>
        <v/>
      </c>
      <c r="R1559" s="16">
        <f>IF(Occurrence!J1559&gt;0,Occurrence!J1559/Q1559,0)</f>
        <v/>
      </c>
      <c r="S1559" s="9">
        <f>IF(Occurrence!J1559&gt;0,P1559*R1559,0)</f>
        <v/>
      </c>
      <c r="T1559" s="24">
        <f>IF(Occurrence!K1559&gt;0,COUNTIFS(Occurrence!$K$2:$K$2441,"&gt;0",Occurrence!$K$2:$K$2441,"&lt;="&amp;Occurrence!K1559)/($B$9+1),0)</f>
        <v/>
      </c>
      <c r="U1559" s="16">
        <f>IF(Occurrence!K1559&gt;0,_xlfn.PERCENTILE.INC(Data!$O$2:$O$2441,($B$4+T1559*($B$5-1))/($B$3-1)),0)</f>
        <v/>
      </c>
      <c r="V1559" s="16">
        <f>IF(Occurrence!K1559&gt;0,_xlfn.PERCENTILE.INC(Occurrence!$I$2:$I$2441,($B$6+T1559*($B$7-1))/($B$3-1)),0)</f>
        <v/>
      </c>
      <c r="W1559" s="16">
        <f>IF(Occurrence!K1559&gt;0,Occurrence!K1559/V1559,0)</f>
        <v/>
      </c>
      <c r="X1559" s="9">
        <f>IF(Occurrence!K1559&gt;0,U1559*W1559,0)</f>
        <v/>
      </c>
      <c r="Y1559" s="24">
        <f>COUNTIF(Data!$X$2:$X$2441,"&lt;="&amp;Data!X1559)/($B$3+1)</f>
        <v/>
      </c>
      <c r="Z1559" s="16">
        <f>_xlfn.PERCENTILE.INC(Data!$U$2:$U$2441,Y1559)</f>
        <v/>
      </c>
      <c r="AA1559" s="16">
        <f>_xlfn.PERCENTILE.INC(Data!$V$2:$V$2441,Y1559)</f>
        <v/>
      </c>
      <c r="AB1559" s="16">
        <f>Data!X1559-AA1559</f>
        <v/>
      </c>
      <c r="AC1559" s="9">
        <f>Z1559+AB1559</f>
        <v/>
      </c>
      <c r="AD1559" s="24">
        <f>COUNTIF(Data!$Y$2:$Y$2441,"&lt;="&amp;Data!Y1559)/($B$3+1)</f>
        <v/>
      </c>
      <c r="AE1559" s="16">
        <f>_xlfn.PERCENTILE.INC(Data!$U$2:$U$2441,AD1559)</f>
        <v/>
      </c>
      <c r="AF1559" s="16">
        <f>_xlfn.PERCENTILE.INC(Data!$V$2:$V$2441,AD1559)</f>
        <v/>
      </c>
      <c r="AG1559" s="16">
        <f>Data!Y1559-AF1559</f>
        <v/>
      </c>
      <c r="AH1559" s="9">
        <f>AE1559+AG1559</f>
        <v/>
      </c>
    </row>
    <row r="1560">
      <c r="N1560" s="14">
        <f>Data!A1560</f>
        <v/>
      </c>
      <c r="O1560" s="24">
        <f>IF(Occurrence!J1560&gt;0,COUNTIFS(Occurrence!$J$2:$J$2441,"&gt;0",Occurrence!$J$2:$J$2441,"&lt;="&amp;Occurrence!J1560)/($B$8+1),0)</f>
        <v/>
      </c>
      <c r="P1560" s="16">
        <f>IF(Occurrence!J1560&gt;0,_xlfn.PERCENTILE.INC(Data!$O$2:$O$2441,($B$4+O1560*($B$5-1))/($B$3-1)),0)</f>
        <v/>
      </c>
      <c r="Q1560" s="16">
        <f>IF(Occurrence!J1560&gt;0,_xlfn.PERCENTILE.INC(Occurrence!$I$2:$I$2441,($B$6+O1560*($B$7-1))/($B$3-1)),0)</f>
        <v/>
      </c>
      <c r="R1560" s="16">
        <f>IF(Occurrence!J1560&gt;0,Occurrence!J1560/Q1560,0)</f>
        <v/>
      </c>
      <c r="S1560" s="9">
        <f>IF(Occurrence!J1560&gt;0,P1560*R1560,0)</f>
        <v/>
      </c>
      <c r="T1560" s="24">
        <f>IF(Occurrence!K1560&gt;0,COUNTIFS(Occurrence!$K$2:$K$2441,"&gt;0",Occurrence!$K$2:$K$2441,"&lt;="&amp;Occurrence!K1560)/($B$9+1),0)</f>
        <v/>
      </c>
      <c r="U1560" s="16">
        <f>IF(Occurrence!K1560&gt;0,_xlfn.PERCENTILE.INC(Data!$O$2:$O$2441,($B$4+T1560*($B$5-1))/($B$3-1)),0)</f>
        <v/>
      </c>
      <c r="V1560" s="16">
        <f>IF(Occurrence!K1560&gt;0,_xlfn.PERCENTILE.INC(Occurrence!$I$2:$I$2441,($B$6+T1560*($B$7-1))/($B$3-1)),0)</f>
        <v/>
      </c>
      <c r="W1560" s="16">
        <f>IF(Occurrence!K1560&gt;0,Occurrence!K1560/V1560,0)</f>
        <v/>
      </c>
      <c r="X1560" s="9">
        <f>IF(Occurrence!K1560&gt;0,U1560*W1560,0)</f>
        <v/>
      </c>
      <c r="Y1560" s="24">
        <f>COUNTIF(Data!$X$2:$X$2441,"&lt;="&amp;Data!X1560)/($B$3+1)</f>
        <v/>
      </c>
      <c r="Z1560" s="16">
        <f>_xlfn.PERCENTILE.INC(Data!$U$2:$U$2441,Y1560)</f>
        <v/>
      </c>
      <c r="AA1560" s="16">
        <f>_xlfn.PERCENTILE.INC(Data!$V$2:$V$2441,Y1560)</f>
        <v/>
      </c>
      <c r="AB1560" s="16">
        <f>Data!X1560-AA1560</f>
        <v/>
      </c>
      <c r="AC1560" s="9">
        <f>Z1560+AB1560</f>
        <v/>
      </c>
      <c r="AD1560" s="24">
        <f>COUNTIF(Data!$Y$2:$Y$2441,"&lt;="&amp;Data!Y1560)/($B$3+1)</f>
        <v/>
      </c>
      <c r="AE1560" s="16">
        <f>_xlfn.PERCENTILE.INC(Data!$U$2:$U$2441,AD1560)</f>
        <v/>
      </c>
      <c r="AF1560" s="16">
        <f>_xlfn.PERCENTILE.INC(Data!$V$2:$V$2441,AD1560)</f>
        <v/>
      </c>
      <c r="AG1560" s="16">
        <f>Data!Y1560-AF1560</f>
        <v/>
      </c>
      <c r="AH1560" s="9">
        <f>AE1560+AG1560</f>
        <v/>
      </c>
    </row>
    <row r="1561">
      <c r="N1561" s="14">
        <f>Data!A1561</f>
        <v/>
      </c>
      <c r="O1561" s="24">
        <f>IF(Occurrence!J1561&gt;0,COUNTIFS(Occurrence!$J$2:$J$2441,"&gt;0",Occurrence!$J$2:$J$2441,"&lt;="&amp;Occurrence!J1561)/($B$8+1),0)</f>
        <v/>
      </c>
      <c r="P1561" s="16">
        <f>IF(Occurrence!J1561&gt;0,_xlfn.PERCENTILE.INC(Data!$O$2:$O$2441,($B$4+O1561*($B$5-1))/($B$3-1)),0)</f>
        <v/>
      </c>
      <c r="Q1561" s="16">
        <f>IF(Occurrence!J1561&gt;0,_xlfn.PERCENTILE.INC(Occurrence!$I$2:$I$2441,($B$6+O1561*($B$7-1))/($B$3-1)),0)</f>
        <v/>
      </c>
      <c r="R1561" s="16">
        <f>IF(Occurrence!J1561&gt;0,Occurrence!J1561/Q1561,0)</f>
        <v/>
      </c>
      <c r="S1561" s="9">
        <f>IF(Occurrence!J1561&gt;0,P1561*R1561,0)</f>
        <v/>
      </c>
      <c r="T1561" s="24">
        <f>IF(Occurrence!K1561&gt;0,COUNTIFS(Occurrence!$K$2:$K$2441,"&gt;0",Occurrence!$K$2:$K$2441,"&lt;="&amp;Occurrence!K1561)/($B$9+1),0)</f>
        <v/>
      </c>
      <c r="U1561" s="16">
        <f>IF(Occurrence!K1561&gt;0,_xlfn.PERCENTILE.INC(Data!$O$2:$O$2441,($B$4+T1561*($B$5-1))/($B$3-1)),0)</f>
        <v/>
      </c>
      <c r="V1561" s="16">
        <f>IF(Occurrence!K1561&gt;0,_xlfn.PERCENTILE.INC(Occurrence!$I$2:$I$2441,($B$6+T1561*($B$7-1))/($B$3-1)),0)</f>
        <v/>
      </c>
      <c r="W1561" s="16">
        <f>IF(Occurrence!K1561&gt;0,Occurrence!K1561/V1561,0)</f>
        <v/>
      </c>
      <c r="X1561" s="9">
        <f>IF(Occurrence!K1561&gt;0,U1561*W1561,0)</f>
        <v/>
      </c>
      <c r="Y1561" s="24">
        <f>COUNTIF(Data!$X$2:$X$2441,"&lt;="&amp;Data!X1561)/($B$3+1)</f>
        <v/>
      </c>
      <c r="Z1561" s="16">
        <f>_xlfn.PERCENTILE.INC(Data!$U$2:$U$2441,Y1561)</f>
        <v/>
      </c>
      <c r="AA1561" s="16">
        <f>_xlfn.PERCENTILE.INC(Data!$V$2:$V$2441,Y1561)</f>
        <v/>
      </c>
      <c r="AB1561" s="16">
        <f>Data!X1561-AA1561</f>
        <v/>
      </c>
      <c r="AC1561" s="9">
        <f>Z1561+AB1561</f>
        <v/>
      </c>
      <c r="AD1561" s="24">
        <f>COUNTIF(Data!$Y$2:$Y$2441,"&lt;="&amp;Data!Y1561)/($B$3+1)</f>
        <v/>
      </c>
      <c r="AE1561" s="16">
        <f>_xlfn.PERCENTILE.INC(Data!$U$2:$U$2441,AD1561)</f>
        <v/>
      </c>
      <c r="AF1561" s="16">
        <f>_xlfn.PERCENTILE.INC(Data!$V$2:$V$2441,AD1561)</f>
        <v/>
      </c>
      <c r="AG1561" s="16">
        <f>Data!Y1561-AF1561</f>
        <v/>
      </c>
      <c r="AH1561" s="9">
        <f>AE1561+AG1561</f>
        <v/>
      </c>
    </row>
    <row r="1562">
      <c r="N1562" s="14">
        <f>Data!A1562</f>
        <v/>
      </c>
      <c r="O1562" s="24">
        <f>IF(Occurrence!J1562&gt;0,COUNTIFS(Occurrence!$J$2:$J$2441,"&gt;0",Occurrence!$J$2:$J$2441,"&lt;="&amp;Occurrence!J1562)/($B$8+1),0)</f>
        <v/>
      </c>
      <c r="P1562" s="16">
        <f>IF(Occurrence!J1562&gt;0,_xlfn.PERCENTILE.INC(Data!$O$2:$O$2441,($B$4+O1562*($B$5-1))/($B$3-1)),0)</f>
        <v/>
      </c>
      <c r="Q1562" s="16">
        <f>IF(Occurrence!J1562&gt;0,_xlfn.PERCENTILE.INC(Occurrence!$I$2:$I$2441,($B$6+O1562*($B$7-1))/($B$3-1)),0)</f>
        <v/>
      </c>
      <c r="R1562" s="16">
        <f>IF(Occurrence!J1562&gt;0,Occurrence!J1562/Q1562,0)</f>
        <v/>
      </c>
      <c r="S1562" s="9">
        <f>IF(Occurrence!J1562&gt;0,P1562*R1562,0)</f>
        <v/>
      </c>
      <c r="T1562" s="24">
        <f>IF(Occurrence!K1562&gt;0,COUNTIFS(Occurrence!$K$2:$K$2441,"&gt;0",Occurrence!$K$2:$K$2441,"&lt;="&amp;Occurrence!K1562)/($B$9+1),0)</f>
        <v/>
      </c>
      <c r="U1562" s="16">
        <f>IF(Occurrence!K1562&gt;0,_xlfn.PERCENTILE.INC(Data!$O$2:$O$2441,($B$4+T1562*($B$5-1))/($B$3-1)),0)</f>
        <v/>
      </c>
      <c r="V1562" s="16">
        <f>IF(Occurrence!K1562&gt;0,_xlfn.PERCENTILE.INC(Occurrence!$I$2:$I$2441,($B$6+T1562*($B$7-1))/($B$3-1)),0)</f>
        <v/>
      </c>
      <c r="W1562" s="16">
        <f>IF(Occurrence!K1562&gt;0,Occurrence!K1562/V1562,0)</f>
        <v/>
      </c>
      <c r="X1562" s="9">
        <f>IF(Occurrence!K1562&gt;0,U1562*W1562,0)</f>
        <v/>
      </c>
      <c r="Y1562" s="24">
        <f>COUNTIF(Data!$X$2:$X$2441,"&lt;="&amp;Data!X1562)/($B$3+1)</f>
        <v/>
      </c>
      <c r="Z1562" s="16">
        <f>_xlfn.PERCENTILE.INC(Data!$U$2:$U$2441,Y1562)</f>
        <v/>
      </c>
      <c r="AA1562" s="16">
        <f>_xlfn.PERCENTILE.INC(Data!$V$2:$V$2441,Y1562)</f>
        <v/>
      </c>
      <c r="AB1562" s="16">
        <f>Data!X1562-AA1562</f>
        <v/>
      </c>
      <c r="AC1562" s="9">
        <f>Z1562+AB1562</f>
        <v/>
      </c>
      <c r="AD1562" s="24">
        <f>COUNTIF(Data!$Y$2:$Y$2441,"&lt;="&amp;Data!Y1562)/($B$3+1)</f>
        <v/>
      </c>
      <c r="AE1562" s="16">
        <f>_xlfn.PERCENTILE.INC(Data!$U$2:$U$2441,AD1562)</f>
        <v/>
      </c>
      <c r="AF1562" s="16">
        <f>_xlfn.PERCENTILE.INC(Data!$V$2:$V$2441,AD1562)</f>
        <v/>
      </c>
      <c r="AG1562" s="16">
        <f>Data!Y1562-AF1562</f>
        <v/>
      </c>
      <c r="AH1562" s="9">
        <f>AE1562+AG1562</f>
        <v/>
      </c>
    </row>
    <row r="1563">
      <c r="N1563" s="14">
        <f>Data!A1563</f>
        <v/>
      </c>
      <c r="O1563" s="24">
        <f>IF(Occurrence!J1563&gt;0,COUNTIFS(Occurrence!$J$2:$J$2441,"&gt;0",Occurrence!$J$2:$J$2441,"&lt;="&amp;Occurrence!J1563)/($B$8+1),0)</f>
        <v/>
      </c>
      <c r="P1563" s="16">
        <f>IF(Occurrence!J1563&gt;0,_xlfn.PERCENTILE.INC(Data!$O$2:$O$2441,($B$4+O1563*($B$5-1))/($B$3-1)),0)</f>
        <v/>
      </c>
      <c r="Q1563" s="16">
        <f>IF(Occurrence!J1563&gt;0,_xlfn.PERCENTILE.INC(Occurrence!$I$2:$I$2441,($B$6+O1563*($B$7-1))/($B$3-1)),0)</f>
        <v/>
      </c>
      <c r="R1563" s="16">
        <f>IF(Occurrence!J1563&gt;0,Occurrence!J1563/Q1563,0)</f>
        <v/>
      </c>
      <c r="S1563" s="9">
        <f>IF(Occurrence!J1563&gt;0,P1563*R1563,0)</f>
        <v/>
      </c>
      <c r="T1563" s="24">
        <f>IF(Occurrence!K1563&gt;0,COUNTIFS(Occurrence!$K$2:$K$2441,"&gt;0",Occurrence!$K$2:$K$2441,"&lt;="&amp;Occurrence!K1563)/($B$9+1),0)</f>
        <v/>
      </c>
      <c r="U1563" s="16">
        <f>IF(Occurrence!K1563&gt;0,_xlfn.PERCENTILE.INC(Data!$O$2:$O$2441,($B$4+T1563*($B$5-1))/($B$3-1)),0)</f>
        <v/>
      </c>
      <c r="V1563" s="16">
        <f>IF(Occurrence!K1563&gt;0,_xlfn.PERCENTILE.INC(Occurrence!$I$2:$I$2441,($B$6+T1563*($B$7-1))/($B$3-1)),0)</f>
        <v/>
      </c>
      <c r="W1563" s="16">
        <f>IF(Occurrence!K1563&gt;0,Occurrence!K1563/V1563,0)</f>
        <v/>
      </c>
      <c r="X1563" s="9">
        <f>IF(Occurrence!K1563&gt;0,U1563*W1563,0)</f>
        <v/>
      </c>
      <c r="Y1563" s="24">
        <f>COUNTIF(Data!$X$2:$X$2441,"&lt;="&amp;Data!X1563)/($B$3+1)</f>
        <v/>
      </c>
      <c r="Z1563" s="16">
        <f>_xlfn.PERCENTILE.INC(Data!$U$2:$U$2441,Y1563)</f>
        <v/>
      </c>
      <c r="AA1563" s="16">
        <f>_xlfn.PERCENTILE.INC(Data!$V$2:$V$2441,Y1563)</f>
        <v/>
      </c>
      <c r="AB1563" s="16">
        <f>Data!X1563-AA1563</f>
        <v/>
      </c>
      <c r="AC1563" s="9">
        <f>Z1563+AB1563</f>
        <v/>
      </c>
      <c r="AD1563" s="24">
        <f>COUNTIF(Data!$Y$2:$Y$2441,"&lt;="&amp;Data!Y1563)/($B$3+1)</f>
        <v/>
      </c>
      <c r="AE1563" s="16">
        <f>_xlfn.PERCENTILE.INC(Data!$U$2:$U$2441,AD1563)</f>
        <v/>
      </c>
      <c r="AF1563" s="16">
        <f>_xlfn.PERCENTILE.INC(Data!$V$2:$V$2441,AD1563)</f>
        <v/>
      </c>
      <c r="AG1563" s="16">
        <f>Data!Y1563-AF1563</f>
        <v/>
      </c>
      <c r="AH1563" s="9">
        <f>AE1563+AG1563</f>
        <v/>
      </c>
    </row>
    <row r="1564">
      <c r="N1564" s="14">
        <f>Data!A1564</f>
        <v/>
      </c>
      <c r="O1564" s="24">
        <f>IF(Occurrence!J1564&gt;0,COUNTIFS(Occurrence!$J$2:$J$2441,"&gt;0",Occurrence!$J$2:$J$2441,"&lt;="&amp;Occurrence!J1564)/($B$8+1),0)</f>
        <v/>
      </c>
      <c r="P1564" s="16">
        <f>IF(Occurrence!J1564&gt;0,_xlfn.PERCENTILE.INC(Data!$O$2:$O$2441,($B$4+O1564*($B$5-1))/($B$3-1)),0)</f>
        <v/>
      </c>
      <c r="Q1564" s="16">
        <f>IF(Occurrence!J1564&gt;0,_xlfn.PERCENTILE.INC(Occurrence!$I$2:$I$2441,($B$6+O1564*($B$7-1))/($B$3-1)),0)</f>
        <v/>
      </c>
      <c r="R1564" s="16">
        <f>IF(Occurrence!J1564&gt;0,Occurrence!J1564/Q1564,0)</f>
        <v/>
      </c>
      <c r="S1564" s="9">
        <f>IF(Occurrence!J1564&gt;0,P1564*R1564,0)</f>
        <v/>
      </c>
      <c r="T1564" s="24">
        <f>IF(Occurrence!K1564&gt;0,COUNTIFS(Occurrence!$K$2:$K$2441,"&gt;0",Occurrence!$K$2:$K$2441,"&lt;="&amp;Occurrence!K1564)/($B$9+1),0)</f>
        <v/>
      </c>
      <c r="U1564" s="16">
        <f>IF(Occurrence!K1564&gt;0,_xlfn.PERCENTILE.INC(Data!$O$2:$O$2441,($B$4+T1564*($B$5-1))/($B$3-1)),0)</f>
        <v/>
      </c>
      <c r="V1564" s="16">
        <f>IF(Occurrence!K1564&gt;0,_xlfn.PERCENTILE.INC(Occurrence!$I$2:$I$2441,($B$6+T1564*($B$7-1))/($B$3-1)),0)</f>
        <v/>
      </c>
      <c r="W1564" s="16">
        <f>IF(Occurrence!K1564&gt;0,Occurrence!K1564/V1564,0)</f>
        <v/>
      </c>
      <c r="X1564" s="9">
        <f>IF(Occurrence!K1564&gt;0,U1564*W1564,0)</f>
        <v/>
      </c>
      <c r="Y1564" s="24">
        <f>COUNTIF(Data!$X$2:$X$2441,"&lt;="&amp;Data!X1564)/($B$3+1)</f>
        <v/>
      </c>
      <c r="Z1564" s="16">
        <f>_xlfn.PERCENTILE.INC(Data!$U$2:$U$2441,Y1564)</f>
        <v/>
      </c>
      <c r="AA1564" s="16">
        <f>_xlfn.PERCENTILE.INC(Data!$V$2:$V$2441,Y1564)</f>
        <v/>
      </c>
      <c r="AB1564" s="16">
        <f>Data!X1564-AA1564</f>
        <v/>
      </c>
      <c r="AC1564" s="9">
        <f>Z1564+AB1564</f>
        <v/>
      </c>
      <c r="AD1564" s="24">
        <f>COUNTIF(Data!$Y$2:$Y$2441,"&lt;="&amp;Data!Y1564)/($B$3+1)</f>
        <v/>
      </c>
      <c r="AE1564" s="16">
        <f>_xlfn.PERCENTILE.INC(Data!$U$2:$U$2441,AD1564)</f>
        <v/>
      </c>
      <c r="AF1564" s="16">
        <f>_xlfn.PERCENTILE.INC(Data!$V$2:$V$2441,AD1564)</f>
        <v/>
      </c>
      <c r="AG1564" s="16">
        <f>Data!Y1564-AF1564</f>
        <v/>
      </c>
      <c r="AH1564" s="9">
        <f>AE1564+AG1564</f>
        <v/>
      </c>
    </row>
    <row r="1565">
      <c r="N1565" s="14">
        <f>Data!A1565</f>
        <v/>
      </c>
      <c r="O1565" s="24">
        <f>IF(Occurrence!J1565&gt;0,COUNTIFS(Occurrence!$J$2:$J$2441,"&gt;0",Occurrence!$J$2:$J$2441,"&lt;="&amp;Occurrence!J1565)/($B$8+1),0)</f>
        <v/>
      </c>
      <c r="P1565" s="16">
        <f>IF(Occurrence!J1565&gt;0,_xlfn.PERCENTILE.INC(Data!$O$2:$O$2441,($B$4+O1565*($B$5-1))/($B$3-1)),0)</f>
        <v/>
      </c>
      <c r="Q1565" s="16">
        <f>IF(Occurrence!J1565&gt;0,_xlfn.PERCENTILE.INC(Occurrence!$I$2:$I$2441,($B$6+O1565*($B$7-1))/($B$3-1)),0)</f>
        <v/>
      </c>
      <c r="R1565" s="16">
        <f>IF(Occurrence!J1565&gt;0,Occurrence!J1565/Q1565,0)</f>
        <v/>
      </c>
      <c r="S1565" s="9">
        <f>IF(Occurrence!J1565&gt;0,P1565*R1565,0)</f>
        <v/>
      </c>
      <c r="T1565" s="24">
        <f>IF(Occurrence!K1565&gt;0,COUNTIFS(Occurrence!$K$2:$K$2441,"&gt;0",Occurrence!$K$2:$K$2441,"&lt;="&amp;Occurrence!K1565)/($B$9+1),0)</f>
        <v/>
      </c>
      <c r="U1565" s="16">
        <f>IF(Occurrence!K1565&gt;0,_xlfn.PERCENTILE.INC(Data!$O$2:$O$2441,($B$4+T1565*($B$5-1))/($B$3-1)),0)</f>
        <v/>
      </c>
      <c r="V1565" s="16">
        <f>IF(Occurrence!K1565&gt;0,_xlfn.PERCENTILE.INC(Occurrence!$I$2:$I$2441,($B$6+T1565*($B$7-1))/($B$3-1)),0)</f>
        <v/>
      </c>
      <c r="W1565" s="16">
        <f>IF(Occurrence!K1565&gt;0,Occurrence!K1565/V1565,0)</f>
        <v/>
      </c>
      <c r="X1565" s="9">
        <f>IF(Occurrence!K1565&gt;0,U1565*W1565,0)</f>
        <v/>
      </c>
      <c r="Y1565" s="24">
        <f>COUNTIF(Data!$X$2:$X$2441,"&lt;="&amp;Data!X1565)/($B$3+1)</f>
        <v/>
      </c>
      <c r="Z1565" s="16">
        <f>_xlfn.PERCENTILE.INC(Data!$U$2:$U$2441,Y1565)</f>
        <v/>
      </c>
      <c r="AA1565" s="16">
        <f>_xlfn.PERCENTILE.INC(Data!$V$2:$V$2441,Y1565)</f>
        <v/>
      </c>
      <c r="AB1565" s="16">
        <f>Data!X1565-AA1565</f>
        <v/>
      </c>
      <c r="AC1565" s="9">
        <f>Z1565+AB1565</f>
        <v/>
      </c>
      <c r="AD1565" s="24">
        <f>COUNTIF(Data!$Y$2:$Y$2441,"&lt;="&amp;Data!Y1565)/($B$3+1)</f>
        <v/>
      </c>
      <c r="AE1565" s="16">
        <f>_xlfn.PERCENTILE.INC(Data!$U$2:$U$2441,AD1565)</f>
        <v/>
      </c>
      <c r="AF1565" s="16">
        <f>_xlfn.PERCENTILE.INC(Data!$V$2:$V$2441,AD1565)</f>
        <v/>
      </c>
      <c r="AG1565" s="16">
        <f>Data!Y1565-AF1565</f>
        <v/>
      </c>
      <c r="AH1565" s="9">
        <f>AE1565+AG1565</f>
        <v/>
      </c>
    </row>
    <row r="1566">
      <c r="N1566" s="14">
        <f>Data!A1566</f>
        <v/>
      </c>
      <c r="O1566" s="24">
        <f>IF(Occurrence!J1566&gt;0,COUNTIFS(Occurrence!$J$2:$J$2441,"&gt;0",Occurrence!$J$2:$J$2441,"&lt;="&amp;Occurrence!J1566)/($B$8+1),0)</f>
        <v/>
      </c>
      <c r="P1566" s="16">
        <f>IF(Occurrence!J1566&gt;0,_xlfn.PERCENTILE.INC(Data!$O$2:$O$2441,($B$4+O1566*($B$5-1))/($B$3-1)),0)</f>
        <v/>
      </c>
      <c r="Q1566" s="16">
        <f>IF(Occurrence!J1566&gt;0,_xlfn.PERCENTILE.INC(Occurrence!$I$2:$I$2441,($B$6+O1566*($B$7-1))/($B$3-1)),0)</f>
        <v/>
      </c>
      <c r="R1566" s="16">
        <f>IF(Occurrence!J1566&gt;0,Occurrence!J1566/Q1566,0)</f>
        <v/>
      </c>
      <c r="S1566" s="9">
        <f>IF(Occurrence!J1566&gt;0,P1566*R1566,0)</f>
        <v/>
      </c>
      <c r="T1566" s="24">
        <f>IF(Occurrence!K1566&gt;0,COUNTIFS(Occurrence!$K$2:$K$2441,"&gt;0",Occurrence!$K$2:$K$2441,"&lt;="&amp;Occurrence!K1566)/($B$9+1),0)</f>
        <v/>
      </c>
      <c r="U1566" s="16">
        <f>IF(Occurrence!K1566&gt;0,_xlfn.PERCENTILE.INC(Data!$O$2:$O$2441,($B$4+T1566*($B$5-1))/($B$3-1)),0)</f>
        <v/>
      </c>
      <c r="V1566" s="16">
        <f>IF(Occurrence!K1566&gt;0,_xlfn.PERCENTILE.INC(Occurrence!$I$2:$I$2441,($B$6+T1566*($B$7-1))/($B$3-1)),0)</f>
        <v/>
      </c>
      <c r="W1566" s="16">
        <f>IF(Occurrence!K1566&gt;0,Occurrence!K1566/V1566,0)</f>
        <v/>
      </c>
      <c r="X1566" s="9">
        <f>IF(Occurrence!K1566&gt;0,U1566*W1566,0)</f>
        <v/>
      </c>
      <c r="Y1566" s="24">
        <f>COUNTIF(Data!$X$2:$X$2441,"&lt;="&amp;Data!X1566)/($B$3+1)</f>
        <v/>
      </c>
      <c r="Z1566" s="16">
        <f>_xlfn.PERCENTILE.INC(Data!$U$2:$U$2441,Y1566)</f>
        <v/>
      </c>
      <c r="AA1566" s="16">
        <f>_xlfn.PERCENTILE.INC(Data!$V$2:$V$2441,Y1566)</f>
        <v/>
      </c>
      <c r="AB1566" s="16">
        <f>Data!X1566-AA1566</f>
        <v/>
      </c>
      <c r="AC1566" s="9">
        <f>Z1566+AB1566</f>
        <v/>
      </c>
      <c r="AD1566" s="24">
        <f>COUNTIF(Data!$Y$2:$Y$2441,"&lt;="&amp;Data!Y1566)/($B$3+1)</f>
        <v/>
      </c>
      <c r="AE1566" s="16">
        <f>_xlfn.PERCENTILE.INC(Data!$U$2:$U$2441,AD1566)</f>
        <v/>
      </c>
      <c r="AF1566" s="16">
        <f>_xlfn.PERCENTILE.INC(Data!$V$2:$V$2441,AD1566)</f>
        <v/>
      </c>
      <c r="AG1566" s="16">
        <f>Data!Y1566-AF1566</f>
        <v/>
      </c>
      <c r="AH1566" s="9">
        <f>AE1566+AG1566</f>
        <v/>
      </c>
    </row>
    <row r="1567">
      <c r="N1567" s="14">
        <f>Data!A1567</f>
        <v/>
      </c>
      <c r="O1567" s="24">
        <f>IF(Occurrence!J1567&gt;0,COUNTIFS(Occurrence!$J$2:$J$2441,"&gt;0",Occurrence!$J$2:$J$2441,"&lt;="&amp;Occurrence!J1567)/($B$8+1),0)</f>
        <v/>
      </c>
      <c r="P1567" s="16">
        <f>IF(Occurrence!J1567&gt;0,_xlfn.PERCENTILE.INC(Data!$O$2:$O$2441,($B$4+O1567*($B$5-1))/($B$3-1)),0)</f>
        <v/>
      </c>
      <c r="Q1567" s="16">
        <f>IF(Occurrence!J1567&gt;0,_xlfn.PERCENTILE.INC(Occurrence!$I$2:$I$2441,($B$6+O1567*($B$7-1))/($B$3-1)),0)</f>
        <v/>
      </c>
      <c r="R1567" s="16">
        <f>IF(Occurrence!J1567&gt;0,Occurrence!J1567/Q1567,0)</f>
        <v/>
      </c>
      <c r="S1567" s="9">
        <f>IF(Occurrence!J1567&gt;0,P1567*R1567,0)</f>
        <v/>
      </c>
      <c r="T1567" s="24">
        <f>IF(Occurrence!K1567&gt;0,COUNTIFS(Occurrence!$K$2:$K$2441,"&gt;0",Occurrence!$K$2:$K$2441,"&lt;="&amp;Occurrence!K1567)/($B$9+1),0)</f>
        <v/>
      </c>
      <c r="U1567" s="16">
        <f>IF(Occurrence!K1567&gt;0,_xlfn.PERCENTILE.INC(Data!$O$2:$O$2441,($B$4+T1567*($B$5-1))/($B$3-1)),0)</f>
        <v/>
      </c>
      <c r="V1567" s="16">
        <f>IF(Occurrence!K1567&gt;0,_xlfn.PERCENTILE.INC(Occurrence!$I$2:$I$2441,($B$6+T1567*($B$7-1))/($B$3-1)),0)</f>
        <v/>
      </c>
      <c r="W1567" s="16">
        <f>IF(Occurrence!K1567&gt;0,Occurrence!K1567/V1567,0)</f>
        <v/>
      </c>
      <c r="X1567" s="9">
        <f>IF(Occurrence!K1567&gt;0,U1567*W1567,0)</f>
        <v/>
      </c>
      <c r="Y1567" s="24">
        <f>COUNTIF(Data!$X$2:$X$2441,"&lt;="&amp;Data!X1567)/($B$3+1)</f>
        <v/>
      </c>
      <c r="Z1567" s="16">
        <f>_xlfn.PERCENTILE.INC(Data!$U$2:$U$2441,Y1567)</f>
        <v/>
      </c>
      <c r="AA1567" s="16">
        <f>_xlfn.PERCENTILE.INC(Data!$V$2:$V$2441,Y1567)</f>
        <v/>
      </c>
      <c r="AB1567" s="16">
        <f>Data!X1567-AA1567</f>
        <v/>
      </c>
      <c r="AC1567" s="9">
        <f>Z1567+AB1567</f>
        <v/>
      </c>
      <c r="AD1567" s="24">
        <f>COUNTIF(Data!$Y$2:$Y$2441,"&lt;="&amp;Data!Y1567)/($B$3+1)</f>
        <v/>
      </c>
      <c r="AE1567" s="16">
        <f>_xlfn.PERCENTILE.INC(Data!$U$2:$U$2441,AD1567)</f>
        <v/>
      </c>
      <c r="AF1567" s="16">
        <f>_xlfn.PERCENTILE.INC(Data!$V$2:$V$2441,AD1567)</f>
        <v/>
      </c>
      <c r="AG1567" s="16">
        <f>Data!Y1567-AF1567</f>
        <v/>
      </c>
      <c r="AH1567" s="9">
        <f>AE1567+AG1567</f>
        <v/>
      </c>
    </row>
    <row r="1568">
      <c r="N1568" s="14">
        <f>Data!A1568</f>
        <v/>
      </c>
      <c r="O1568" s="24">
        <f>IF(Occurrence!J1568&gt;0,COUNTIFS(Occurrence!$J$2:$J$2441,"&gt;0",Occurrence!$J$2:$J$2441,"&lt;="&amp;Occurrence!J1568)/($B$8+1),0)</f>
        <v/>
      </c>
      <c r="P1568" s="16">
        <f>IF(Occurrence!J1568&gt;0,_xlfn.PERCENTILE.INC(Data!$O$2:$O$2441,($B$4+O1568*($B$5-1))/($B$3-1)),0)</f>
        <v/>
      </c>
      <c r="Q1568" s="16">
        <f>IF(Occurrence!J1568&gt;0,_xlfn.PERCENTILE.INC(Occurrence!$I$2:$I$2441,($B$6+O1568*($B$7-1))/($B$3-1)),0)</f>
        <v/>
      </c>
      <c r="R1568" s="16">
        <f>IF(Occurrence!J1568&gt;0,Occurrence!J1568/Q1568,0)</f>
        <v/>
      </c>
      <c r="S1568" s="9">
        <f>IF(Occurrence!J1568&gt;0,P1568*R1568,0)</f>
        <v/>
      </c>
      <c r="T1568" s="24">
        <f>IF(Occurrence!K1568&gt;0,COUNTIFS(Occurrence!$K$2:$K$2441,"&gt;0",Occurrence!$K$2:$K$2441,"&lt;="&amp;Occurrence!K1568)/($B$9+1),0)</f>
        <v/>
      </c>
      <c r="U1568" s="16">
        <f>IF(Occurrence!K1568&gt;0,_xlfn.PERCENTILE.INC(Data!$O$2:$O$2441,($B$4+T1568*($B$5-1))/($B$3-1)),0)</f>
        <v/>
      </c>
      <c r="V1568" s="16">
        <f>IF(Occurrence!K1568&gt;0,_xlfn.PERCENTILE.INC(Occurrence!$I$2:$I$2441,($B$6+T1568*($B$7-1))/($B$3-1)),0)</f>
        <v/>
      </c>
      <c r="W1568" s="16">
        <f>IF(Occurrence!K1568&gt;0,Occurrence!K1568/V1568,0)</f>
        <v/>
      </c>
      <c r="X1568" s="9">
        <f>IF(Occurrence!K1568&gt;0,U1568*W1568,0)</f>
        <v/>
      </c>
      <c r="Y1568" s="24">
        <f>COUNTIF(Data!$X$2:$X$2441,"&lt;="&amp;Data!X1568)/($B$3+1)</f>
        <v/>
      </c>
      <c r="Z1568" s="16">
        <f>_xlfn.PERCENTILE.INC(Data!$U$2:$U$2441,Y1568)</f>
        <v/>
      </c>
      <c r="AA1568" s="16">
        <f>_xlfn.PERCENTILE.INC(Data!$V$2:$V$2441,Y1568)</f>
        <v/>
      </c>
      <c r="AB1568" s="16">
        <f>Data!X1568-AA1568</f>
        <v/>
      </c>
      <c r="AC1568" s="9">
        <f>Z1568+AB1568</f>
        <v/>
      </c>
      <c r="AD1568" s="24">
        <f>COUNTIF(Data!$Y$2:$Y$2441,"&lt;="&amp;Data!Y1568)/($B$3+1)</f>
        <v/>
      </c>
      <c r="AE1568" s="16">
        <f>_xlfn.PERCENTILE.INC(Data!$U$2:$U$2441,AD1568)</f>
        <v/>
      </c>
      <c r="AF1568" s="16">
        <f>_xlfn.PERCENTILE.INC(Data!$V$2:$V$2441,AD1568)</f>
        <v/>
      </c>
      <c r="AG1568" s="16">
        <f>Data!Y1568-AF1568</f>
        <v/>
      </c>
      <c r="AH1568" s="9">
        <f>AE1568+AG1568</f>
        <v/>
      </c>
    </row>
    <row r="1569">
      <c r="N1569" s="14">
        <f>Data!A1569</f>
        <v/>
      </c>
      <c r="O1569" s="24">
        <f>IF(Occurrence!J1569&gt;0,COUNTIFS(Occurrence!$J$2:$J$2441,"&gt;0",Occurrence!$J$2:$J$2441,"&lt;="&amp;Occurrence!J1569)/($B$8+1),0)</f>
        <v/>
      </c>
      <c r="P1569" s="16">
        <f>IF(Occurrence!J1569&gt;0,_xlfn.PERCENTILE.INC(Data!$O$2:$O$2441,($B$4+O1569*($B$5-1))/($B$3-1)),0)</f>
        <v/>
      </c>
      <c r="Q1569" s="16">
        <f>IF(Occurrence!J1569&gt;0,_xlfn.PERCENTILE.INC(Occurrence!$I$2:$I$2441,($B$6+O1569*($B$7-1))/($B$3-1)),0)</f>
        <v/>
      </c>
      <c r="R1569" s="16">
        <f>IF(Occurrence!J1569&gt;0,Occurrence!J1569/Q1569,0)</f>
        <v/>
      </c>
      <c r="S1569" s="9">
        <f>IF(Occurrence!J1569&gt;0,P1569*R1569,0)</f>
        <v/>
      </c>
      <c r="T1569" s="24">
        <f>IF(Occurrence!K1569&gt;0,COUNTIFS(Occurrence!$K$2:$K$2441,"&gt;0",Occurrence!$K$2:$K$2441,"&lt;="&amp;Occurrence!K1569)/($B$9+1),0)</f>
        <v/>
      </c>
      <c r="U1569" s="16">
        <f>IF(Occurrence!K1569&gt;0,_xlfn.PERCENTILE.INC(Data!$O$2:$O$2441,($B$4+T1569*($B$5-1))/($B$3-1)),0)</f>
        <v/>
      </c>
      <c r="V1569" s="16">
        <f>IF(Occurrence!K1569&gt;0,_xlfn.PERCENTILE.INC(Occurrence!$I$2:$I$2441,($B$6+T1569*($B$7-1))/($B$3-1)),0)</f>
        <v/>
      </c>
      <c r="W1569" s="16">
        <f>IF(Occurrence!K1569&gt;0,Occurrence!K1569/V1569,0)</f>
        <v/>
      </c>
      <c r="X1569" s="9">
        <f>IF(Occurrence!K1569&gt;0,U1569*W1569,0)</f>
        <v/>
      </c>
      <c r="Y1569" s="24">
        <f>COUNTIF(Data!$X$2:$X$2441,"&lt;="&amp;Data!X1569)/($B$3+1)</f>
        <v/>
      </c>
      <c r="Z1569" s="16">
        <f>_xlfn.PERCENTILE.INC(Data!$U$2:$U$2441,Y1569)</f>
        <v/>
      </c>
      <c r="AA1569" s="16">
        <f>_xlfn.PERCENTILE.INC(Data!$V$2:$V$2441,Y1569)</f>
        <v/>
      </c>
      <c r="AB1569" s="16">
        <f>Data!X1569-AA1569</f>
        <v/>
      </c>
      <c r="AC1569" s="9">
        <f>Z1569+AB1569</f>
        <v/>
      </c>
      <c r="AD1569" s="24">
        <f>COUNTIF(Data!$Y$2:$Y$2441,"&lt;="&amp;Data!Y1569)/($B$3+1)</f>
        <v/>
      </c>
      <c r="AE1569" s="16">
        <f>_xlfn.PERCENTILE.INC(Data!$U$2:$U$2441,AD1569)</f>
        <v/>
      </c>
      <c r="AF1569" s="16">
        <f>_xlfn.PERCENTILE.INC(Data!$V$2:$V$2441,AD1569)</f>
        <v/>
      </c>
      <c r="AG1569" s="16">
        <f>Data!Y1569-AF1569</f>
        <v/>
      </c>
      <c r="AH1569" s="9">
        <f>AE1569+AG1569</f>
        <v/>
      </c>
    </row>
    <row r="1570">
      <c r="N1570" s="14">
        <f>Data!A1570</f>
        <v/>
      </c>
      <c r="O1570" s="24">
        <f>IF(Occurrence!J1570&gt;0,COUNTIFS(Occurrence!$J$2:$J$2441,"&gt;0",Occurrence!$J$2:$J$2441,"&lt;="&amp;Occurrence!J1570)/($B$8+1),0)</f>
        <v/>
      </c>
      <c r="P1570" s="16">
        <f>IF(Occurrence!J1570&gt;0,_xlfn.PERCENTILE.INC(Data!$O$2:$O$2441,($B$4+O1570*($B$5-1))/($B$3-1)),0)</f>
        <v/>
      </c>
      <c r="Q1570" s="16">
        <f>IF(Occurrence!J1570&gt;0,_xlfn.PERCENTILE.INC(Occurrence!$I$2:$I$2441,($B$6+O1570*($B$7-1))/($B$3-1)),0)</f>
        <v/>
      </c>
      <c r="R1570" s="16">
        <f>IF(Occurrence!J1570&gt;0,Occurrence!J1570/Q1570,0)</f>
        <v/>
      </c>
      <c r="S1570" s="9">
        <f>IF(Occurrence!J1570&gt;0,P1570*R1570,0)</f>
        <v/>
      </c>
      <c r="T1570" s="24">
        <f>IF(Occurrence!K1570&gt;0,COUNTIFS(Occurrence!$K$2:$K$2441,"&gt;0",Occurrence!$K$2:$K$2441,"&lt;="&amp;Occurrence!K1570)/($B$9+1),0)</f>
        <v/>
      </c>
      <c r="U1570" s="16">
        <f>IF(Occurrence!K1570&gt;0,_xlfn.PERCENTILE.INC(Data!$O$2:$O$2441,($B$4+T1570*($B$5-1))/($B$3-1)),0)</f>
        <v/>
      </c>
      <c r="V1570" s="16">
        <f>IF(Occurrence!K1570&gt;0,_xlfn.PERCENTILE.INC(Occurrence!$I$2:$I$2441,($B$6+T1570*($B$7-1))/($B$3-1)),0)</f>
        <v/>
      </c>
      <c r="W1570" s="16">
        <f>IF(Occurrence!K1570&gt;0,Occurrence!K1570/V1570,0)</f>
        <v/>
      </c>
      <c r="X1570" s="9">
        <f>IF(Occurrence!K1570&gt;0,U1570*W1570,0)</f>
        <v/>
      </c>
      <c r="Y1570" s="24">
        <f>COUNTIF(Data!$X$2:$X$2441,"&lt;="&amp;Data!X1570)/($B$3+1)</f>
        <v/>
      </c>
      <c r="Z1570" s="16">
        <f>_xlfn.PERCENTILE.INC(Data!$U$2:$U$2441,Y1570)</f>
        <v/>
      </c>
      <c r="AA1570" s="16">
        <f>_xlfn.PERCENTILE.INC(Data!$V$2:$V$2441,Y1570)</f>
        <v/>
      </c>
      <c r="AB1570" s="16">
        <f>Data!X1570-AA1570</f>
        <v/>
      </c>
      <c r="AC1570" s="9">
        <f>Z1570+AB1570</f>
        <v/>
      </c>
      <c r="AD1570" s="24">
        <f>COUNTIF(Data!$Y$2:$Y$2441,"&lt;="&amp;Data!Y1570)/($B$3+1)</f>
        <v/>
      </c>
      <c r="AE1570" s="16">
        <f>_xlfn.PERCENTILE.INC(Data!$U$2:$U$2441,AD1570)</f>
        <v/>
      </c>
      <c r="AF1570" s="16">
        <f>_xlfn.PERCENTILE.INC(Data!$V$2:$V$2441,AD1570)</f>
        <v/>
      </c>
      <c r="AG1570" s="16">
        <f>Data!Y1570-AF1570</f>
        <v/>
      </c>
      <c r="AH1570" s="9">
        <f>AE1570+AG1570</f>
        <v/>
      </c>
    </row>
    <row r="1571">
      <c r="N1571" s="14">
        <f>Data!A1571</f>
        <v/>
      </c>
      <c r="O1571" s="24">
        <f>IF(Occurrence!J1571&gt;0,COUNTIFS(Occurrence!$J$2:$J$2441,"&gt;0",Occurrence!$J$2:$J$2441,"&lt;="&amp;Occurrence!J1571)/($B$8+1),0)</f>
        <v/>
      </c>
      <c r="P1571" s="16">
        <f>IF(Occurrence!J1571&gt;0,_xlfn.PERCENTILE.INC(Data!$O$2:$O$2441,($B$4+O1571*($B$5-1))/($B$3-1)),0)</f>
        <v/>
      </c>
      <c r="Q1571" s="16">
        <f>IF(Occurrence!J1571&gt;0,_xlfn.PERCENTILE.INC(Occurrence!$I$2:$I$2441,($B$6+O1571*($B$7-1))/($B$3-1)),0)</f>
        <v/>
      </c>
      <c r="R1571" s="16">
        <f>IF(Occurrence!J1571&gt;0,Occurrence!J1571/Q1571,0)</f>
        <v/>
      </c>
      <c r="S1571" s="9">
        <f>IF(Occurrence!J1571&gt;0,P1571*R1571,0)</f>
        <v/>
      </c>
      <c r="T1571" s="24">
        <f>IF(Occurrence!K1571&gt;0,COUNTIFS(Occurrence!$K$2:$K$2441,"&gt;0",Occurrence!$K$2:$K$2441,"&lt;="&amp;Occurrence!K1571)/($B$9+1),0)</f>
        <v/>
      </c>
      <c r="U1571" s="16">
        <f>IF(Occurrence!K1571&gt;0,_xlfn.PERCENTILE.INC(Data!$O$2:$O$2441,($B$4+T1571*($B$5-1))/($B$3-1)),0)</f>
        <v/>
      </c>
      <c r="V1571" s="16">
        <f>IF(Occurrence!K1571&gt;0,_xlfn.PERCENTILE.INC(Occurrence!$I$2:$I$2441,($B$6+T1571*($B$7-1))/($B$3-1)),0)</f>
        <v/>
      </c>
      <c r="W1571" s="16">
        <f>IF(Occurrence!K1571&gt;0,Occurrence!K1571/V1571,0)</f>
        <v/>
      </c>
      <c r="X1571" s="9">
        <f>IF(Occurrence!K1571&gt;0,U1571*W1571,0)</f>
        <v/>
      </c>
      <c r="Y1571" s="24">
        <f>COUNTIF(Data!$X$2:$X$2441,"&lt;="&amp;Data!X1571)/($B$3+1)</f>
        <v/>
      </c>
      <c r="Z1571" s="16">
        <f>_xlfn.PERCENTILE.INC(Data!$U$2:$U$2441,Y1571)</f>
        <v/>
      </c>
      <c r="AA1571" s="16">
        <f>_xlfn.PERCENTILE.INC(Data!$V$2:$V$2441,Y1571)</f>
        <v/>
      </c>
      <c r="AB1571" s="16">
        <f>Data!X1571-AA1571</f>
        <v/>
      </c>
      <c r="AC1571" s="9">
        <f>Z1571+AB1571</f>
        <v/>
      </c>
      <c r="AD1571" s="24">
        <f>COUNTIF(Data!$Y$2:$Y$2441,"&lt;="&amp;Data!Y1571)/($B$3+1)</f>
        <v/>
      </c>
      <c r="AE1571" s="16">
        <f>_xlfn.PERCENTILE.INC(Data!$U$2:$U$2441,AD1571)</f>
        <v/>
      </c>
      <c r="AF1571" s="16">
        <f>_xlfn.PERCENTILE.INC(Data!$V$2:$V$2441,AD1571)</f>
        <v/>
      </c>
      <c r="AG1571" s="16">
        <f>Data!Y1571-AF1571</f>
        <v/>
      </c>
      <c r="AH1571" s="9">
        <f>AE1571+AG1571</f>
        <v/>
      </c>
    </row>
    <row r="1572">
      <c r="N1572" s="14">
        <f>Data!A1572</f>
        <v/>
      </c>
      <c r="O1572" s="24">
        <f>IF(Occurrence!J1572&gt;0,COUNTIFS(Occurrence!$J$2:$J$2441,"&gt;0",Occurrence!$J$2:$J$2441,"&lt;="&amp;Occurrence!J1572)/($B$8+1),0)</f>
        <v/>
      </c>
      <c r="P1572" s="16">
        <f>IF(Occurrence!J1572&gt;0,_xlfn.PERCENTILE.INC(Data!$O$2:$O$2441,($B$4+O1572*($B$5-1))/($B$3-1)),0)</f>
        <v/>
      </c>
      <c r="Q1572" s="16">
        <f>IF(Occurrence!J1572&gt;0,_xlfn.PERCENTILE.INC(Occurrence!$I$2:$I$2441,($B$6+O1572*($B$7-1))/($B$3-1)),0)</f>
        <v/>
      </c>
      <c r="R1572" s="16">
        <f>IF(Occurrence!J1572&gt;0,Occurrence!J1572/Q1572,0)</f>
        <v/>
      </c>
      <c r="S1572" s="9">
        <f>IF(Occurrence!J1572&gt;0,P1572*R1572,0)</f>
        <v/>
      </c>
      <c r="T1572" s="24">
        <f>IF(Occurrence!K1572&gt;0,COUNTIFS(Occurrence!$K$2:$K$2441,"&gt;0",Occurrence!$K$2:$K$2441,"&lt;="&amp;Occurrence!K1572)/($B$9+1),0)</f>
        <v/>
      </c>
      <c r="U1572" s="16">
        <f>IF(Occurrence!K1572&gt;0,_xlfn.PERCENTILE.INC(Data!$O$2:$O$2441,($B$4+T1572*($B$5-1))/($B$3-1)),0)</f>
        <v/>
      </c>
      <c r="V1572" s="16">
        <f>IF(Occurrence!K1572&gt;0,_xlfn.PERCENTILE.INC(Occurrence!$I$2:$I$2441,($B$6+T1572*($B$7-1))/($B$3-1)),0)</f>
        <v/>
      </c>
      <c r="W1572" s="16">
        <f>IF(Occurrence!K1572&gt;0,Occurrence!K1572/V1572,0)</f>
        <v/>
      </c>
      <c r="X1572" s="9">
        <f>IF(Occurrence!K1572&gt;0,U1572*W1572,0)</f>
        <v/>
      </c>
      <c r="Y1572" s="24">
        <f>COUNTIF(Data!$X$2:$X$2441,"&lt;="&amp;Data!X1572)/($B$3+1)</f>
        <v/>
      </c>
      <c r="Z1572" s="16">
        <f>_xlfn.PERCENTILE.INC(Data!$U$2:$U$2441,Y1572)</f>
        <v/>
      </c>
      <c r="AA1572" s="16">
        <f>_xlfn.PERCENTILE.INC(Data!$V$2:$V$2441,Y1572)</f>
        <v/>
      </c>
      <c r="AB1572" s="16">
        <f>Data!X1572-AA1572</f>
        <v/>
      </c>
      <c r="AC1572" s="9">
        <f>Z1572+AB1572</f>
        <v/>
      </c>
      <c r="AD1572" s="24">
        <f>COUNTIF(Data!$Y$2:$Y$2441,"&lt;="&amp;Data!Y1572)/($B$3+1)</f>
        <v/>
      </c>
      <c r="AE1572" s="16">
        <f>_xlfn.PERCENTILE.INC(Data!$U$2:$U$2441,AD1572)</f>
        <v/>
      </c>
      <c r="AF1572" s="16">
        <f>_xlfn.PERCENTILE.INC(Data!$V$2:$V$2441,AD1572)</f>
        <v/>
      </c>
      <c r="AG1572" s="16">
        <f>Data!Y1572-AF1572</f>
        <v/>
      </c>
      <c r="AH1572" s="9">
        <f>AE1572+AG1572</f>
        <v/>
      </c>
    </row>
    <row r="1573">
      <c r="N1573" s="14">
        <f>Data!A1573</f>
        <v/>
      </c>
      <c r="O1573" s="24">
        <f>IF(Occurrence!J1573&gt;0,COUNTIFS(Occurrence!$J$2:$J$2441,"&gt;0",Occurrence!$J$2:$J$2441,"&lt;="&amp;Occurrence!J1573)/($B$8+1),0)</f>
        <v/>
      </c>
      <c r="P1573" s="16">
        <f>IF(Occurrence!J1573&gt;0,_xlfn.PERCENTILE.INC(Data!$O$2:$O$2441,($B$4+O1573*($B$5-1))/($B$3-1)),0)</f>
        <v/>
      </c>
      <c r="Q1573" s="16">
        <f>IF(Occurrence!J1573&gt;0,_xlfn.PERCENTILE.INC(Occurrence!$I$2:$I$2441,($B$6+O1573*($B$7-1))/($B$3-1)),0)</f>
        <v/>
      </c>
      <c r="R1573" s="16">
        <f>IF(Occurrence!J1573&gt;0,Occurrence!J1573/Q1573,0)</f>
        <v/>
      </c>
      <c r="S1573" s="9">
        <f>IF(Occurrence!J1573&gt;0,P1573*R1573,0)</f>
        <v/>
      </c>
      <c r="T1573" s="24">
        <f>IF(Occurrence!K1573&gt;0,COUNTIFS(Occurrence!$K$2:$K$2441,"&gt;0",Occurrence!$K$2:$K$2441,"&lt;="&amp;Occurrence!K1573)/($B$9+1),0)</f>
        <v/>
      </c>
      <c r="U1573" s="16">
        <f>IF(Occurrence!K1573&gt;0,_xlfn.PERCENTILE.INC(Data!$O$2:$O$2441,($B$4+T1573*($B$5-1))/($B$3-1)),0)</f>
        <v/>
      </c>
      <c r="V1573" s="16">
        <f>IF(Occurrence!K1573&gt;0,_xlfn.PERCENTILE.INC(Occurrence!$I$2:$I$2441,($B$6+T1573*($B$7-1))/($B$3-1)),0)</f>
        <v/>
      </c>
      <c r="W1573" s="16">
        <f>IF(Occurrence!K1573&gt;0,Occurrence!K1573/V1573,0)</f>
        <v/>
      </c>
      <c r="X1573" s="9">
        <f>IF(Occurrence!K1573&gt;0,U1573*W1573,0)</f>
        <v/>
      </c>
      <c r="Y1573" s="24">
        <f>COUNTIF(Data!$X$2:$X$2441,"&lt;="&amp;Data!X1573)/($B$3+1)</f>
        <v/>
      </c>
      <c r="Z1573" s="16">
        <f>_xlfn.PERCENTILE.INC(Data!$U$2:$U$2441,Y1573)</f>
        <v/>
      </c>
      <c r="AA1573" s="16">
        <f>_xlfn.PERCENTILE.INC(Data!$V$2:$V$2441,Y1573)</f>
        <v/>
      </c>
      <c r="AB1573" s="16">
        <f>Data!X1573-AA1573</f>
        <v/>
      </c>
      <c r="AC1573" s="9">
        <f>Z1573+AB1573</f>
        <v/>
      </c>
      <c r="AD1573" s="24">
        <f>COUNTIF(Data!$Y$2:$Y$2441,"&lt;="&amp;Data!Y1573)/($B$3+1)</f>
        <v/>
      </c>
      <c r="AE1573" s="16">
        <f>_xlfn.PERCENTILE.INC(Data!$U$2:$U$2441,AD1573)</f>
        <v/>
      </c>
      <c r="AF1573" s="16">
        <f>_xlfn.PERCENTILE.INC(Data!$V$2:$V$2441,AD1573)</f>
        <v/>
      </c>
      <c r="AG1573" s="16">
        <f>Data!Y1573-AF1573</f>
        <v/>
      </c>
      <c r="AH1573" s="9">
        <f>AE1573+AG1573</f>
        <v/>
      </c>
    </row>
    <row r="1574">
      <c r="N1574" s="14">
        <f>Data!A1574</f>
        <v/>
      </c>
      <c r="O1574" s="24">
        <f>IF(Occurrence!J1574&gt;0,COUNTIFS(Occurrence!$J$2:$J$2441,"&gt;0",Occurrence!$J$2:$J$2441,"&lt;="&amp;Occurrence!J1574)/($B$8+1),0)</f>
        <v/>
      </c>
      <c r="P1574" s="16">
        <f>IF(Occurrence!J1574&gt;0,_xlfn.PERCENTILE.INC(Data!$O$2:$O$2441,($B$4+O1574*($B$5-1))/($B$3-1)),0)</f>
        <v/>
      </c>
      <c r="Q1574" s="16">
        <f>IF(Occurrence!J1574&gt;0,_xlfn.PERCENTILE.INC(Occurrence!$I$2:$I$2441,($B$6+O1574*($B$7-1))/($B$3-1)),0)</f>
        <v/>
      </c>
      <c r="R1574" s="16">
        <f>IF(Occurrence!J1574&gt;0,Occurrence!J1574/Q1574,0)</f>
        <v/>
      </c>
      <c r="S1574" s="9">
        <f>IF(Occurrence!J1574&gt;0,P1574*R1574,0)</f>
        <v/>
      </c>
      <c r="T1574" s="24">
        <f>IF(Occurrence!K1574&gt;0,COUNTIFS(Occurrence!$K$2:$K$2441,"&gt;0",Occurrence!$K$2:$K$2441,"&lt;="&amp;Occurrence!K1574)/($B$9+1),0)</f>
        <v/>
      </c>
      <c r="U1574" s="16">
        <f>IF(Occurrence!K1574&gt;0,_xlfn.PERCENTILE.INC(Data!$O$2:$O$2441,($B$4+T1574*($B$5-1))/($B$3-1)),0)</f>
        <v/>
      </c>
      <c r="V1574" s="16">
        <f>IF(Occurrence!K1574&gt;0,_xlfn.PERCENTILE.INC(Occurrence!$I$2:$I$2441,($B$6+T1574*($B$7-1))/($B$3-1)),0)</f>
        <v/>
      </c>
      <c r="W1574" s="16">
        <f>IF(Occurrence!K1574&gt;0,Occurrence!K1574/V1574,0)</f>
        <v/>
      </c>
      <c r="X1574" s="9">
        <f>IF(Occurrence!K1574&gt;0,U1574*W1574,0)</f>
        <v/>
      </c>
      <c r="Y1574" s="24">
        <f>COUNTIF(Data!$X$2:$X$2441,"&lt;="&amp;Data!X1574)/($B$3+1)</f>
        <v/>
      </c>
      <c r="Z1574" s="16">
        <f>_xlfn.PERCENTILE.INC(Data!$U$2:$U$2441,Y1574)</f>
        <v/>
      </c>
      <c r="AA1574" s="16">
        <f>_xlfn.PERCENTILE.INC(Data!$V$2:$V$2441,Y1574)</f>
        <v/>
      </c>
      <c r="AB1574" s="16">
        <f>Data!X1574-AA1574</f>
        <v/>
      </c>
      <c r="AC1574" s="9">
        <f>Z1574+AB1574</f>
        <v/>
      </c>
      <c r="AD1574" s="24">
        <f>COUNTIF(Data!$Y$2:$Y$2441,"&lt;="&amp;Data!Y1574)/($B$3+1)</f>
        <v/>
      </c>
      <c r="AE1574" s="16">
        <f>_xlfn.PERCENTILE.INC(Data!$U$2:$U$2441,AD1574)</f>
        <v/>
      </c>
      <c r="AF1574" s="16">
        <f>_xlfn.PERCENTILE.INC(Data!$V$2:$V$2441,AD1574)</f>
        <v/>
      </c>
      <c r="AG1574" s="16">
        <f>Data!Y1574-AF1574</f>
        <v/>
      </c>
      <c r="AH1574" s="9">
        <f>AE1574+AG1574</f>
        <v/>
      </c>
    </row>
    <row r="1575">
      <c r="N1575" s="14">
        <f>Data!A1575</f>
        <v/>
      </c>
      <c r="O1575" s="24">
        <f>IF(Occurrence!J1575&gt;0,COUNTIFS(Occurrence!$J$2:$J$2441,"&gt;0",Occurrence!$J$2:$J$2441,"&lt;="&amp;Occurrence!J1575)/($B$8+1),0)</f>
        <v/>
      </c>
      <c r="P1575" s="16">
        <f>IF(Occurrence!J1575&gt;0,_xlfn.PERCENTILE.INC(Data!$O$2:$O$2441,($B$4+O1575*($B$5-1))/($B$3-1)),0)</f>
        <v/>
      </c>
      <c r="Q1575" s="16">
        <f>IF(Occurrence!J1575&gt;0,_xlfn.PERCENTILE.INC(Occurrence!$I$2:$I$2441,($B$6+O1575*($B$7-1))/($B$3-1)),0)</f>
        <v/>
      </c>
      <c r="R1575" s="16">
        <f>IF(Occurrence!J1575&gt;0,Occurrence!J1575/Q1575,0)</f>
        <v/>
      </c>
      <c r="S1575" s="9">
        <f>IF(Occurrence!J1575&gt;0,P1575*R1575,0)</f>
        <v/>
      </c>
      <c r="T1575" s="24">
        <f>IF(Occurrence!K1575&gt;0,COUNTIFS(Occurrence!$K$2:$K$2441,"&gt;0",Occurrence!$K$2:$K$2441,"&lt;="&amp;Occurrence!K1575)/($B$9+1),0)</f>
        <v/>
      </c>
      <c r="U1575" s="16">
        <f>IF(Occurrence!K1575&gt;0,_xlfn.PERCENTILE.INC(Data!$O$2:$O$2441,($B$4+T1575*($B$5-1))/($B$3-1)),0)</f>
        <v/>
      </c>
      <c r="V1575" s="16">
        <f>IF(Occurrence!K1575&gt;0,_xlfn.PERCENTILE.INC(Occurrence!$I$2:$I$2441,($B$6+T1575*($B$7-1))/($B$3-1)),0)</f>
        <v/>
      </c>
      <c r="W1575" s="16">
        <f>IF(Occurrence!K1575&gt;0,Occurrence!K1575/V1575,0)</f>
        <v/>
      </c>
      <c r="X1575" s="9">
        <f>IF(Occurrence!K1575&gt;0,U1575*W1575,0)</f>
        <v/>
      </c>
      <c r="Y1575" s="24">
        <f>COUNTIF(Data!$X$2:$X$2441,"&lt;="&amp;Data!X1575)/($B$3+1)</f>
        <v/>
      </c>
      <c r="Z1575" s="16">
        <f>_xlfn.PERCENTILE.INC(Data!$U$2:$U$2441,Y1575)</f>
        <v/>
      </c>
      <c r="AA1575" s="16">
        <f>_xlfn.PERCENTILE.INC(Data!$V$2:$V$2441,Y1575)</f>
        <v/>
      </c>
      <c r="AB1575" s="16">
        <f>Data!X1575-AA1575</f>
        <v/>
      </c>
      <c r="AC1575" s="9">
        <f>Z1575+AB1575</f>
        <v/>
      </c>
      <c r="AD1575" s="24">
        <f>COUNTIF(Data!$Y$2:$Y$2441,"&lt;="&amp;Data!Y1575)/($B$3+1)</f>
        <v/>
      </c>
      <c r="AE1575" s="16">
        <f>_xlfn.PERCENTILE.INC(Data!$U$2:$U$2441,AD1575)</f>
        <v/>
      </c>
      <c r="AF1575" s="16">
        <f>_xlfn.PERCENTILE.INC(Data!$V$2:$V$2441,AD1575)</f>
        <v/>
      </c>
      <c r="AG1575" s="16">
        <f>Data!Y1575-AF1575</f>
        <v/>
      </c>
      <c r="AH1575" s="9">
        <f>AE1575+AG1575</f>
        <v/>
      </c>
    </row>
    <row r="1576">
      <c r="N1576" s="14">
        <f>Data!A1576</f>
        <v/>
      </c>
      <c r="O1576" s="24">
        <f>IF(Occurrence!J1576&gt;0,COUNTIFS(Occurrence!$J$2:$J$2441,"&gt;0",Occurrence!$J$2:$J$2441,"&lt;="&amp;Occurrence!J1576)/($B$8+1),0)</f>
        <v/>
      </c>
      <c r="P1576" s="16">
        <f>IF(Occurrence!J1576&gt;0,_xlfn.PERCENTILE.INC(Data!$O$2:$O$2441,($B$4+O1576*($B$5-1))/($B$3-1)),0)</f>
        <v/>
      </c>
      <c r="Q1576" s="16">
        <f>IF(Occurrence!J1576&gt;0,_xlfn.PERCENTILE.INC(Occurrence!$I$2:$I$2441,($B$6+O1576*($B$7-1))/($B$3-1)),0)</f>
        <v/>
      </c>
      <c r="R1576" s="16">
        <f>IF(Occurrence!J1576&gt;0,Occurrence!J1576/Q1576,0)</f>
        <v/>
      </c>
      <c r="S1576" s="9">
        <f>IF(Occurrence!J1576&gt;0,P1576*R1576,0)</f>
        <v/>
      </c>
      <c r="T1576" s="24">
        <f>IF(Occurrence!K1576&gt;0,COUNTIFS(Occurrence!$K$2:$K$2441,"&gt;0",Occurrence!$K$2:$K$2441,"&lt;="&amp;Occurrence!K1576)/($B$9+1),0)</f>
        <v/>
      </c>
      <c r="U1576" s="16">
        <f>IF(Occurrence!K1576&gt;0,_xlfn.PERCENTILE.INC(Data!$O$2:$O$2441,($B$4+T1576*($B$5-1))/($B$3-1)),0)</f>
        <v/>
      </c>
      <c r="V1576" s="16">
        <f>IF(Occurrence!K1576&gt;0,_xlfn.PERCENTILE.INC(Occurrence!$I$2:$I$2441,($B$6+T1576*($B$7-1))/($B$3-1)),0)</f>
        <v/>
      </c>
      <c r="W1576" s="16">
        <f>IF(Occurrence!K1576&gt;0,Occurrence!K1576/V1576,0)</f>
        <v/>
      </c>
      <c r="X1576" s="9">
        <f>IF(Occurrence!K1576&gt;0,U1576*W1576,0)</f>
        <v/>
      </c>
      <c r="Y1576" s="24">
        <f>COUNTIF(Data!$X$2:$X$2441,"&lt;="&amp;Data!X1576)/($B$3+1)</f>
        <v/>
      </c>
      <c r="Z1576" s="16">
        <f>_xlfn.PERCENTILE.INC(Data!$U$2:$U$2441,Y1576)</f>
        <v/>
      </c>
      <c r="AA1576" s="16">
        <f>_xlfn.PERCENTILE.INC(Data!$V$2:$V$2441,Y1576)</f>
        <v/>
      </c>
      <c r="AB1576" s="16">
        <f>Data!X1576-AA1576</f>
        <v/>
      </c>
      <c r="AC1576" s="9">
        <f>Z1576+AB1576</f>
        <v/>
      </c>
      <c r="AD1576" s="24">
        <f>COUNTIF(Data!$Y$2:$Y$2441,"&lt;="&amp;Data!Y1576)/($B$3+1)</f>
        <v/>
      </c>
      <c r="AE1576" s="16">
        <f>_xlfn.PERCENTILE.INC(Data!$U$2:$U$2441,AD1576)</f>
        <v/>
      </c>
      <c r="AF1576" s="16">
        <f>_xlfn.PERCENTILE.INC(Data!$V$2:$V$2441,AD1576)</f>
        <v/>
      </c>
      <c r="AG1576" s="16">
        <f>Data!Y1576-AF1576</f>
        <v/>
      </c>
      <c r="AH1576" s="9">
        <f>AE1576+AG1576</f>
        <v/>
      </c>
    </row>
    <row r="1577">
      <c r="N1577" s="14">
        <f>Data!A1577</f>
        <v/>
      </c>
      <c r="O1577" s="24">
        <f>IF(Occurrence!J1577&gt;0,COUNTIFS(Occurrence!$J$2:$J$2441,"&gt;0",Occurrence!$J$2:$J$2441,"&lt;="&amp;Occurrence!J1577)/($B$8+1),0)</f>
        <v/>
      </c>
      <c r="P1577" s="16">
        <f>IF(Occurrence!J1577&gt;0,_xlfn.PERCENTILE.INC(Data!$O$2:$O$2441,($B$4+O1577*($B$5-1))/($B$3-1)),0)</f>
        <v/>
      </c>
      <c r="Q1577" s="16">
        <f>IF(Occurrence!J1577&gt;0,_xlfn.PERCENTILE.INC(Occurrence!$I$2:$I$2441,($B$6+O1577*($B$7-1))/($B$3-1)),0)</f>
        <v/>
      </c>
      <c r="R1577" s="16">
        <f>IF(Occurrence!J1577&gt;0,Occurrence!J1577/Q1577,0)</f>
        <v/>
      </c>
      <c r="S1577" s="9">
        <f>IF(Occurrence!J1577&gt;0,P1577*R1577,0)</f>
        <v/>
      </c>
      <c r="T1577" s="24">
        <f>IF(Occurrence!K1577&gt;0,COUNTIFS(Occurrence!$K$2:$K$2441,"&gt;0",Occurrence!$K$2:$K$2441,"&lt;="&amp;Occurrence!K1577)/($B$9+1),0)</f>
        <v/>
      </c>
      <c r="U1577" s="16">
        <f>IF(Occurrence!K1577&gt;0,_xlfn.PERCENTILE.INC(Data!$O$2:$O$2441,($B$4+T1577*($B$5-1))/($B$3-1)),0)</f>
        <v/>
      </c>
      <c r="V1577" s="16">
        <f>IF(Occurrence!K1577&gt;0,_xlfn.PERCENTILE.INC(Occurrence!$I$2:$I$2441,($B$6+T1577*($B$7-1))/($B$3-1)),0)</f>
        <v/>
      </c>
      <c r="W1577" s="16">
        <f>IF(Occurrence!K1577&gt;0,Occurrence!K1577/V1577,0)</f>
        <v/>
      </c>
      <c r="X1577" s="9">
        <f>IF(Occurrence!K1577&gt;0,U1577*W1577,0)</f>
        <v/>
      </c>
      <c r="Y1577" s="24">
        <f>COUNTIF(Data!$X$2:$X$2441,"&lt;="&amp;Data!X1577)/($B$3+1)</f>
        <v/>
      </c>
      <c r="Z1577" s="16">
        <f>_xlfn.PERCENTILE.INC(Data!$U$2:$U$2441,Y1577)</f>
        <v/>
      </c>
      <c r="AA1577" s="16">
        <f>_xlfn.PERCENTILE.INC(Data!$V$2:$V$2441,Y1577)</f>
        <v/>
      </c>
      <c r="AB1577" s="16">
        <f>Data!X1577-AA1577</f>
        <v/>
      </c>
      <c r="AC1577" s="9">
        <f>Z1577+AB1577</f>
        <v/>
      </c>
      <c r="AD1577" s="24">
        <f>COUNTIF(Data!$Y$2:$Y$2441,"&lt;="&amp;Data!Y1577)/($B$3+1)</f>
        <v/>
      </c>
      <c r="AE1577" s="16">
        <f>_xlfn.PERCENTILE.INC(Data!$U$2:$U$2441,AD1577)</f>
        <v/>
      </c>
      <c r="AF1577" s="16">
        <f>_xlfn.PERCENTILE.INC(Data!$V$2:$V$2441,AD1577)</f>
        <v/>
      </c>
      <c r="AG1577" s="16">
        <f>Data!Y1577-AF1577</f>
        <v/>
      </c>
      <c r="AH1577" s="9">
        <f>AE1577+AG1577</f>
        <v/>
      </c>
    </row>
    <row r="1578">
      <c r="N1578" s="14">
        <f>Data!A1578</f>
        <v/>
      </c>
      <c r="O1578" s="24">
        <f>IF(Occurrence!J1578&gt;0,COUNTIFS(Occurrence!$J$2:$J$2441,"&gt;0",Occurrence!$J$2:$J$2441,"&lt;="&amp;Occurrence!J1578)/($B$8+1),0)</f>
        <v/>
      </c>
      <c r="P1578" s="16">
        <f>IF(Occurrence!J1578&gt;0,_xlfn.PERCENTILE.INC(Data!$O$2:$O$2441,($B$4+O1578*($B$5-1))/($B$3-1)),0)</f>
        <v/>
      </c>
      <c r="Q1578" s="16">
        <f>IF(Occurrence!J1578&gt;0,_xlfn.PERCENTILE.INC(Occurrence!$I$2:$I$2441,($B$6+O1578*($B$7-1))/($B$3-1)),0)</f>
        <v/>
      </c>
      <c r="R1578" s="16">
        <f>IF(Occurrence!J1578&gt;0,Occurrence!J1578/Q1578,0)</f>
        <v/>
      </c>
      <c r="S1578" s="9">
        <f>IF(Occurrence!J1578&gt;0,P1578*R1578,0)</f>
        <v/>
      </c>
      <c r="T1578" s="24">
        <f>IF(Occurrence!K1578&gt;0,COUNTIFS(Occurrence!$K$2:$K$2441,"&gt;0",Occurrence!$K$2:$K$2441,"&lt;="&amp;Occurrence!K1578)/($B$9+1),0)</f>
        <v/>
      </c>
      <c r="U1578" s="16">
        <f>IF(Occurrence!K1578&gt;0,_xlfn.PERCENTILE.INC(Data!$O$2:$O$2441,($B$4+T1578*($B$5-1))/($B$3-1)),0)</f>
        <v/>
      </c>
      <c r="V1578" s="16">
        <f>IF(Occurrence!K1578&gt;0,_xlfn.PERCENTILE.INC(Occurrence!$I$2:$I$2441,($B$6+T1578*($B$7-1))/($B$3-1)),0)</f>
        <v/>
      </c>
      <c r="W1578" s="16">
        <f>IF(Occurrence!K1578&gt;0,Occurrence!K1578/V1578,0)</f>
        <v/>
      </c>
      <c r="X1578" s="9">
        <f>IF(Occurrence!K1578&gt;0,U1578*W1578,0)</f>
        <v/>
      </c>
      <c r="Y1578" s="24">
        <f>COUNTIF(Data!$X$2:$X$2441,"&lt;="&amp;Data!X1578)/($B$3+1)</f>
        <v/>
      </c>
      <c r="Z1578" s="16">
        <f>_xlfn.PERCENTILE.INC(Data!$U$2:$U$2441,Y1578)</f>
        <v/>
      </c>
      <c r="AA1578" s="16">
        <f>_xlfn.PERCENTILE.INC(Data!$V$2:$V$2441,Y1578)</f>
        <v/>
      </c>
      <c r="AB1578" s="16">
        <f>Data!X1578-AA1578</f>
        <v/>
      </c>
      <c r="AC1578" s="9">
        <f>Z1578+AB1578</f>
        <v/>
      </c>
      <c r="AD1578" s="24">
        <f>COUNTIF(Data!$Y$2:$Y$2441,"&lt;="&amp;Data!Y1578)/($B$3+1)</f>
        <v/>
      </c>
      <c r="AE1578" s="16">
        <f>_xlfn.PERCENTILE.INC(Data!$U$2:$U$2441,AD1578)</f>
        <v/>
      </c>
      <c r="AF1578" s="16">
        <f>_xlfn.PERCENTILE.INC(Data!$V$2:$V$2441,AD1578)</f>
        <v/>
      </c>
      <c r="AG1578" s="16">
        <f>Data!Y1578-AF1578</f>
        <v/>
      </c>
      <c r="AH1578" s="9">
        <f>AE1578+AG1578</f>
        <v/>
      </c>
    </row>
    <row r="1579">
      <c r="N1579" s="14">
        <f>Data!A1579</f>
        <v/>
      </c>
      <c r="O1579" s="24">
        <f>IF(Occurrence!J1579&gt;0,COUNTIFS(Occurrence!$J$2:$J$2441,"&gt;0",Occurrence!$J$2:$J$2441,"&lt;="&amp;Occurrence!J1579)/($B$8+1),0)</f>
        <v/>
      </c>
      <c r="P1579" s="16">
        <f>IF(Occurrence!J1579&gt;0,_xlfn.PERCENTILE.INC(Data!$O$2:$O$2441,($B$4+O1579*($B$5-1))/($B$3-1)),0)</f>
        <v/>
      </c>
      <c r="Q1579" s="16">
        <f>IF(Occurrence!J1579&gt;0,_xlfn.PERCENTILE.INC(Occurrence!$I$2:$I$2441,($B$6+O1579*($B$7-1))/($B$3-1)),0)</f>
        <v/>
      </c>
      <c r="R1579" s="16">
        <f>IF(Occurrence!J1579&gt;0,Occurrence!J1579/Q1579,0)</f>
        <v/>
      </c>
      <c r="S1579" s="9">
        <f>IF(Occurrence!J1579&gt;0,P1579*R1579,0)</f>
        <v/>
      </c>
      <c r="T1579" s="24">
        <f>IF(Occurrence!K1579&gt;0,COUNTIFS(Occurrence!$K$2:$K$2441,"&gt;0",Occurrence!$K$2:$K$2441,"&lt;="&amp;Occurrence!K1579)/($B$9+1),0)</f>
        <v/>
      </c>
      <c r="U1579" s="16">
        <f>IF(Occurrence!K1579&gt;0,_xlfn.PERCENTILE.INC(Data!$O$2:$O$2441,($B$4+T1579*($B$5-1))/($B$3-1)),0)</f>
        <v/>
      </c>
      <c r="V1579" s="16">
        <f>IF(Occurrence!K1579&gt;0,_xlfn.PERCENTILE.INC(Occurrence!$I$2:$I$2441,($B$6+T1579*($B$7-1))/($B$3-1)),0)</f>
        <v/>
      </c>
      <c r="W1579" s="16">
        <f>IF(Occurrence!K1579&gt;0,Occurrence!K1579/V1579,0)</f>
        <v/>
      </c>
      <c r="X1579" s="9">
        <f>IF(Occurrence!K1579&gt;0,U1579*W1579,0)</f>
        <v/>
      </c>
      <c r="Y1579" s="24">
        <f>COUNTIF(Data!$X$2:$X$2441,"&lt;="&amp;Data!X1579)/($B$3+1)</f>
        <v/>
      </c>
      <c r="Z1579" s="16">
        <f>_xlfn.PERCENTILE.INC(Data!$U$2:$U$2441,Y1579)</f>
        <v/>
      </c>
      <c r="AA1579" s="16">
        <f>_xlfn.PERCENTILE.INC(Data!$V$2:$V$2441,Y1579)</f>
        <v/>
      </c>
      <c r="AB1579" s="16">
        <f>Data!X1579-AA1579</f>
        <v/>
      </c>
      <c r="AC1579" s="9">
        <f>Z1579+AB1579</f>
        <v/>
      </c>
      <c r="AD1579" s="24">
        <f>COUNTIF(Data!$Y$2:$Y$2441,"&lt;="&amp;Data!Y1579)/($B$3+1)</f>
        <v/>
      </c>
      <c r="AE1579" s="16">
        <f>_xlfn.PERCENTILE.INC(Data!$U$2:$U$2441,AD1579)</f>
        <v/>
      </c>
      <c r="AF1579" s="16">
        <f>_xlfn.PERCENTILE.INC(Data!$V$2:$V$2441,AD1579)</f>
        <v/>
      </c>
      <c r="AG1579" s="16">
        <f>Data!Y1579-AF1579</f>
        <v/>
      </c>
      <c r="AH1579" s="9">
        <f>AE1579+AG1579</f>
        <v/>
      </c>
    </row>
    <row r="1580">
      <c r="N1580" s="14">
        <f>Data!A1580</f>
        <v/>
      </c>
      <c r="O1580" s="24">
        <f>IF(Occurrence!J1580&gt;0,COUNTIFS(Occurrence!$J$2:$J$2441,"&gt;0",Occurrence!$J$2:$J$2441,"&lt;="&amp;Occurrence!J1580)/($B$8+1),0)</f>
        <v/>
      </c>
      <c r="P1580" s="16">
        <f>IF(Occurrence!J1580&gt;0,_xlfn.PERCENTILE.INC(Data!$O$2:$O$2441,($B$4+O1580*($B$5-1))/($B$3-1)),0)</f>
        <v/>
      </c>
      <c r="Q1580" s="16">
        <f>IF(Occurrence!J1580&gt;0,_xlfn.PERCENTILE.INC(Occurrence!$I$2:$I$2441,($B$6+O1580*($B$7-1))/($B$3-1)),0)</f>
        <v/>
      </c>
      <c r="R1580" s="16">
        <f>IF(Occurrence!J1580&gt;0,Occurrence!J1580/Q1580,0)</f>
        <v/>
      </c>
      <c r="S1580" s="9">
        <f>IF(Occurrence!J1580&gt;0,P1580*R1580,0)</f>
        <v/>
      </c>
      <c r="T1580" s="24">
        <f>IF(Occurrence!K1580&gt;0,COUNTIFS(Occurrence!$K$2:$K$2441,"&gt;0",Occurrence!$K$2:$K$2441,"&lt;="&amp;Occurrence!K1580)/($B$9+1),0)</f>
        <v/>
      </c>
      <c r="U1580" s="16">
        <f>IF(Occurrence!K1580&gt;0,_xlfn.PERCENTILE.INC(Data!$O$2:$O$2441,($B$4+T1580*($B$5-1))/($B$3-1)),0)</f>
        <v/>
      </c>
      <c r="V1580" s="16">
        <f>IF(Occurrence!K1580&gt;0,_xlfn.PERCENTILE.INC(Occurrence!$I$2:$I$2441,($B$6+T1580*($B$7-1))/($B$3-1)),0)</f>
        <v/>
      </c>
      <c r="W1580" s="16">
        <f>IF(Occurrence!K1580&gt;0,Occurrence!K1580/V1580,0)</f>
        <v/>
      </c>
      <c r="X1580" s="9">
        <f>IF(Occurrence!K1580&gt;0,U1580*W1580,0)</f>
        <v/>
      </c>
      <c r="Y1580" s="24">
        <f>COUNTIF(Data!$X$2:$X$2441,"&lt;="&amp;Data!X1580)/($B$3+1)</f>
        <v/>
      </c>
      <c r="Z1580" s="16">
        <f>_xlfn.PERCENTILE.INC(Data!$U$2:$U$2441,Y1580)</f>
        <v/>
      </c>
      <c r="AA1580" s="16">
        <f>_xlfn.PERCENTILE.INC(Data!$V$2:$V$2441,Y1580)</f>
        <v/>
      </c>
      <c r="AB1580" s="16">
        <f>Data!X1580-AA1580</f>
        <v/>
      </c>
      <c r="AC1580" s="9">
        <f>Z1580+AB1580</f>
        <v/>
      </c>
      <c r="AD1580" s="24">
        <f>COUNTIF(Data!$Y$2:$Y$2441,"&lt;="&amp;Data!Y1580)/($B$3+1)</f>
        <v/>
      </c>
      <c r="AE1580" s="16">
        <f>_xlfn.PERCENTILE.INC(Data!$U$2:$U$2441,AD1580)</f>
        <v/>
      </c>
      <c r="AF1580" s="16">
        <f>_xlfn.PERCENTILE.INC(Data!$V$2:$V$2441,AD1580)</f>
        <v/>
      </c>
      <c r="AG1580" s="16">
        <f>Data!Y1580-AF1580</f>
        <v/>
      </c>
      <c r="AH1580" s="9">
        <f>AE1580+AG1580</f>
        <v/>
      </c>
    </row>
    <row r="1581">
      <c r="N1581" s="14">
        <f>Data!A1581</f>
        <v/>
      </c>
      <c r="O1581" s="24">
        <f>IF(Occurrence!J1581&gt;0,COUNTIFS(Occurrence!$J$2:$J$2441,"&gt;0",Occurrence!$J$2:$J$2441,"&lt;="&amp;Occurrence!J1581)/($B$8+1),0)</f>
        <v/>
      </c>
      <c r="P1581" s="16">
        <f>IF(Occurrence!J1581&gt;0,_xlfn.PERCENTILE.INC(Data!$O$2:$O$2441,($B$4+O1581*($B$5-1))/($B$3-1)),0)</f>
        <v/>
      </c>
      <c r="Q1581" s="16">
        <f>IF(Occurrence!J1581&gt;0,_xlfn.PERCENTILE.INC(Occurrence!$I$2:$I$2441,($B$6+O1581*($B$7-1))/($B$3-1)),0)</f>
        <v/>
      </c>
      <c r="R1581" s="16">
        <f>IF(Occurrence!J1581&gt;0,Occurrence!J1581/Q1581,0)</f>
        <v/>
      </c>
      <c r="S1581" s="9">
        <f>IF(Occurrence!J1581&gt;0,P1581*R1581,0)</f>
        <v/>
      </c>
      <c r="T1581" s="24">
        <f>IF(Occurrence!K1581&gt;0,COUNTIFS(Occurrence!$K$2:$K$2441,"&gt;0",Occurrence!$K$2:$K$2441,"&lt;="&amp;Occurrence!K1581)/($B$9+1),0)</f>
        <v/>
      </c>
      <c r="U1581" s="16">
        <f>IF(Occurrence!K1581&gt;0,_xlfn.PERCENTILE.INC(Data!$O$2:$O$2441,($B$4+T1581*($B$5-1))/($B$3-1)),0)</f>
        <v/>
      </c>
      <c r="V1581" s="16">
        <f>IF(Occurrence!K1581&gt;0,_xlfn.PERCENTILE.INC(Occurrence!$I$2:$I$2441,($B$6+T1581*($B$7-1))/($B$3-1)),0)</f>
        <v/>
      </c>
      <c r="W1581" s="16">
        <f>IF(Occurrence!K1581&gt;0,Occurrence!K1581/V1581,0)</f>
        <v/>
      </c>
      <c r="X1581" s="9">
        <f>IF(Occurrence!K1581&gt;0,U1581*W1581,0)</f>
        <v/>
      </c>
      <c r="Y1581" s="24">
        <f>COUNTIF(Data!$X$2:$X$2441,"&lt;="&amp;Data!X1581)/($B$3+1)</f>
        <v/>
      </c>
      <c r="Z1581" s="16">
        <f>_xlfn.PERCENTILE.INC(Data!$U$2:$U$2441,Y1581)</f>
        <v/>
      </c>
      <c r="AA1581" s="16">
        <f>_xlfn.PERCENTILE.INC(Data!$V$2:$V$2441,Y1581)</f>
        <v/>
      </c>
      <c r="AB1581" s="16">
        <f>Data!X1581-AA1581</f>
        <v/>
      </c>
      <c r="AC1581" s="9">
        <f>Z1581+AB1581</f>
        <v/>
      </c>
      <c r="AD1581" s="24">
        <f>COUNTIF(Data!$Y$2:$Y$2441,"&lt;="&amp;Data!Y1581)/($B$3+1)</f>
        <v/>
      </c>
      <c r="AE1581" s="16">
        <f>_xlfn.PERCENTILE.INC(Data!$U$2:$U$2441,AD1581)</f>
        <v/>
      </c>
      <c r="AF1581" s="16">
        <f>_xlfn.PERCENTILE.INC(Data!$V$2:$V$2441,AD1581)</f>
        <v/>
      </c>
      <c r="AG1581" s="16">
        <f>Data!Y1581-AF1581</f>
        <v/>
      </c>
      <c r="AH1581" s="9">
        <f>AE1581+AG1581</f>
        <v/>
      </c>
    </row>
    <row r="1582">
      <c r="N1582" s="14">
        <f>Data!A1582</f>
        <v/>
      </c>
      <c r="O1582" s="24">
        <f>IF(Occurrence!J1582&gt;0,COUNTIFS(Occurrence!$J$2:$J$2441,"&gt;0",Occurrence!$J$2:$J$2441,"&lt;="&amp;Occurrence!J1582)/($B$8+1),0)</f>
        <v/>
      </c>
      <c r="P1582" s="16">
        <f>IF(Occurrence!J1582&gt;0,_xlfn.PERCENTILE.INC(Data!$O$2:$O$2441,($B$4+O1582*($B$5-1))/($B$3-1)),0)</f>
        <v/>
      </c>
      <c r="Q1582" s="16">
        <f>IF(Occurrence!J1582&gt;0,_xlfn.PERCENTILE.INC(Occurrence!$I$2:$I$2441,($B$6+O1582*($B$7-1))/($B$3-1)),0)</f>
        <v/>
      </c>
      <c r="R1582" s="16">
        <f>IF(Occurrence!J1582&gt;0,Occurrence!J1582/Q1582,0)</f>
        <v/>
      </c>
      <c r="S1582" s="9">
        <f>IF(Occurrence!J1582&gt;0,P1582*R1582,0)</f>
        <v/>
      </c>
      <c r="T1582" s="24">
        <f>IF(Occurrence!K1582&gt;0,COUNTIFS(Occurrence!$K$2:$K$2441,"&gt;0",Occurrence!$K$2:$K$2441,"&lt;="&amp;Occurrence!K1582)/($B$9+1),0)</f>
        <v/>
      </c>
      <c r="U1582" s="16">
        <f>IF(Occurrence!K1582&gt;0,_xlfn.PERCENTILE.INC(Data!$O$2:$O$2441,($B$4+T1582*($B$5-1))/($B$3-1)),0)</f>
        <v/>
      </c>
      <c r="V1582" s="16">
        <f>IF(Occurrence!K1582&gt;0,_xlfn.PERCENTILE.INC(Occurrence!$I$2:$I$2441,($B$6+T1582*($B$7-1))/($B$3-1)),0)</f>
        <v/>
      </c>
      <c r="W1582" s="16">
        <f>IF(Occurrence!K1582&gt;0,Occurrence!K1582/V1582,0)</f>
        <v/>
      </c>
      <c r="X1582" s="9">
        <f>IF(Occurrence!K1582&gt;0,U1582*W1582,0)</f>
        <v/>
      </c>
      <c r="Y1582" s="24">
        <f>COUNTIF(Data!$X$2:$X$2441,"&lt;="&amp;Data!X1582)/($B$3+1)</f>
        <v/>
      </c>
      <c r="Z1582" s="16">
        <f>_xlfn.PERCENTILE.INC(Data!$U$2:$U$2441,Y1582)</f>
        <v/>
      </c>
      <c r="AA1582" s="16">
        <f>_xlfn.PERCENTILE.INC(Data!$V$2:$V$2441,Y1582)</f>
        <v/>
      </c>
      <c r="AB1582" s="16">
        <f>Data!X1582-AA1582</f>
        <v/>
      </c>
      <c r="AC1582" s="9">
        <f>Z1582+AB1582</f>
        <v/>
      </c>
      <c r="AD1582" s="24">
        <f>COUNTIF(Data!$Y$2:$Y$2441,"&lt;="&amp;Data!Y1582)/($B$3+1)</f>
        <v/>
      </c>
      <c r="AE1582" s="16">
        <f>_xlfn.PERCENTILE.INC(Data!$U$2:$U$2441,AD1582)</f>
        <v/>
      </c>
      <c r="AF1582" s="16">
        <f>_xlfn.PERCENTILE.INC(Data!$V$2:$V$2441,AD1582)</f>
        <v/>
      </c>
      <c r="AG1582" s="16">
        <f>Data!Y1582-AF1582</f>
        <v/>
      </c>
      <c r="AH1582" s="9">
        <f>AE1582+AG1582</f>
        <v/>
      </c>
    </row>
    <row r="1583">
      <c r="N1583" s="14">
        <f>Data!A1583</f>
        <v/>
      </c>
      <c r="O1583" s="24">
        <f>IF(Occurrence!J1583&gt;0,COUNTIFS(Occurrence!$J$2:$J$2441,"&gt;0",Occurrence!$J$2:$J$2441,"&lt;="&amp;Occurrence!J1583)/($B$8+1),0)</f>
        <v/>
      </c>
      <c r="P1583" s="16">
        <f>IF(Occurrence!J1583&gt;0,_xlfn.PERCENTILE.INC(Data!$O$2:$O$2441,($B$4+O1583*($B$5-1))/($B$3-1)),0)</f>
        <v/>
      </c>
      <c r="Q1583" s="16">
        <f>IF(Occurrence!J1583&gt;0,_xlfn.PERCENTILE.INC(Occurrence!$I$2:$I$2441,($B$6+O1583*($B$7-1))/($B$3-1)),0)</f>
        <v/>
      </c>
      <c r="R1583" s="16">
        <f>IF(Occurrence!J1583&gt;0,Occurrence!J1583/Q1583,0)</f>
        <v/>
      </c>
      <c r="S1583" s="9">
        <f>IF(Occurrence!J1583&gt;0,P1583*R1583,0)</f>
        <v/>
      </c>
      <c r="T1583" s="24">
        <f>IF(Occurrence!K1583&gt;0,COUNTIFS(Occurrence!$K$2:$K$2441,"&gt;0",Occurrence!$K$2:$K$2441,"&lt;="&amp;Occurrence!K1583)/($B$9+1),0)</f>
        <v/>
      </c>
      <c r="U1583" s="16">
        <f>IF(Occurrence!K1583&gt;0,_xlfn.PERCENTILE.INC(Data!$O$2:$O$2441,($B$4+T1583*($B$5-1))/($B$3-1)),0)</f>
        <v/>
      </c>
      <c r="V1583" s="16">
        <f>IF(Occurrence!K1583&gt;0,_xlfn.PERCENTILE.INC(Occurrence!$I$2:$I$2441,($B$6+T1583*($B$7-1))/($B$3-1)),0)</f>
        <v/>
      </c>
      <c r="W1583" s="16">
        <f>IF(Occurrence!K1583&gt;0,Occurrence!K1583/V1583,0)</f>
        <v/>
      </c>
      <c r="X1583" s="9">
        <f>IF(Occurrence!K1583&gt;0,U1583*W1583,0)</f>
        <v/>
      </c>
      <c r="Y1583" s="24">
        <f>COUNTIF(Data!$X$2:$X$2441,"&lt;="&amp;Data!X1583)/($B$3+1)</f>
        <v/>
      </c>
      <c r="Z1583" s="16">
        <f>_xlfn.PERCENTILE.INC(Data!$U$2:$U$2441,Y1583)</f>
        <v/>
      </c>
      <c r="AA1583" s="16">
        <f>_xlfn.PERCENTILE.INC(Data!$V$2:$V$2441,Y1583)</f>
        <v/>
      </c>
      <c r="AB1583" s="16">
        <f>Data!X1583-AA1583</f>
        <v/>
      </c>
      <c r="AC1583" s="9">
        <f>Z1583+AB1583</f>
        <v/>
      </c>
      <c r="AD1583" s="24">
        <f>COUNTIF(Data!$Y$2:$Y$2441,"&lt;="&amp;Data!Y1583)/($B$3+1)</f>
        <v/>
      </c>
      <c r="AE1583" s="16">
        <f>_xlfn.PERCENTILE.INC(Data!$U$2:$U$2441,AD1583)</f>
        <v/>
      </c>
      <c r="AF1583" s="16">
        <f>_xlfn.PERCENTILE.INC(Data!$V$2:$V$2441,AD1583)</f>
        <v/>
      </c>
      <c r="AG1583" s="16">
        <f>Data!Y1583-AF1583</f>
        <v/>
      </c>
      <c r="AH1583" s="9">
        <f>AE1583+AG1583</f>
        <v/>
      </c>
    </row>
    <row r="1584">
      <c r="N1584" s="14">
        <f>Data!A1584</f>
        <v/>
      </c>
      <c r="O1584" s="24">
        <f>IF(Occurrence!J1584&gt;0,COUNTIFS(Occurrence!$J$2:$J$2441,"&gt;0",Occurrence!$J$2:$J$2441,"&lt;="&amp;Occurrence!J1584)/($B$8+1),0)</f>
        <v/>
      </c>
      <c r="P1584" s="16">
        <f>IF(Occurrence!J1584&gt;0,_xlfn.PERCENTILE.INC(Data!$O$2:$O$2441,($B$4+O1584*($B$5-1))/($B$3-1)),0)</f>
        <v/>
      </c>
      <c r="Q1584" s="16">
        <f>IF(Occurrence!J1584&gt;0,_xlfn.PERCENTILE.INC(Occurrence!$I$2:$I$2441,($B$6+O1584*($B$7-1))/($B$3-1)),0)</f>
        <v/>
      </c>
      <c r="R1584" s="16">
        <f>IF(Occurrence!J1584&gt;0,Occurrence!J1584/Q1584,0)</f>
        <v/>
      </c>
      <c r="S1584" s="9">
        <f>IF(Occurrence!J1584&gt;0,P1584*R1584,0)</f>
        <v/>
      </c>
      <c r="T1584" s="24">
        <f>IF(Occurrence!K1584&gt;0,COUNTIFS(Occurrence!$K$2:$K$2441,"&gt;0",Occurrence!$K$2:$K$2441,"&lt;="&amp;Occurrence!K1584)/($B$9+1),0)</f>
        <v/>
      </c>
      <c r="U1584" s="16">
        <f>IF(Occurrence!K1584&gt;0,_xlfn.PERCENTILE.INC(Data!$O$2:$O$2441,($B$4+T1584*($B$5-1))/($B$3-1)),0)</f>
        <v/>
      </c>
      <c r="V1584" s="16">
        <f>IF(Occurrence!K1584&gt;0,_xlfn.PERCENTILE.INC(Occurrence!$I$2:$I$2441,($B$6+T1584*($B$7-1))/($B$3-1)),0)</f>
        <v/>
      </c>
      <c r="W1584" s="16">
        <f>IF(Occurrence!K1584&gt;0,Occurrence!K1584/V1584,0)</f>
        <v/>
      </c>
      <c r="X1584" s="9">
        <f>IF(Occurrence!K1584&gt;0,U1584*W1584,0)</f>
        <v/>
      </c>
      <c r="Y1584" s="24">
        <f>COUNTIF(Data!$X$2:$X$2441,"&lt;="&amp;Data!X1584)/($B$3+1)</f>
        <v/>
      </c>
      <c r="Z1584" s="16">
        <f>_xlfn.PERCENTILE.INC(Data!$U$2:$U$2441,Y1584)</f>
        <v/>
      </c>
      <c r="AA1584" s="16">
        <f>_xlfn.PERCENTILE.INC(Data!$V$2:$V$2441,Y1584)</f>
        <v/>
      </c>
      <c r="AB1584" s="16">
        <f>Data!X1584-AA1584</f>
        <v/>
      </c>
      <c r="AC1584" s="9">
        <f>Z1584+AB1584</f>
        <v/>
      </c>
      <c r="AD1584" s="24">
        <f>COUNTIF(Data!$Y$2:$Y$2441,"&lt;="&amp;Data!Y1584)/($B$3+1)</f>
        <v/>
      </c>
      <c r="AE1584" s="16">
        <f>_xlfn.PERCENTILE.INC(Data!$U$2:$U$2441,AD1584)</f>
        <v/>
      </c>
      <c r="AF1584" s="16">
        <f>_xlfn.PERCENTILE.INC(Data!$V$2:$V$2441,AD1584)</f>
        <v/>
      </c>
      <c r="AG1584" s="16">
        <f>Data!Y1584-AF1584</f>
        <v/>
      </c>
      <c r="AH1584" s="9">
        <f>AE1584+AG1584</f>
        <v/>
      </c>
    </row>
    <row r="1585">
      <c r="N1585" s="14">
        <f>Data!A1585</f>
        <v/>
      </c>
      <c r="O1585" s="24">
        <f>IF(Occurrence!J1585&gt;0,COUNTIFS(Occurrence!$J$2:$J$2441,"&gt;0",Occurrence!$J$2:$J$2441,"&lt;="&amp;Occurrence!J1585)/($B$8+1),0)</f>
        <v/>
      </c>
      <c r="P1585" s="16">
        <f>IF(Occurrence!J1585&gt;0,_xlfn.PERCENTILE.INC(Data!$O$2:$O$2441,($B$4+O1585*($B$5-1))/($B$3-1)),0)</f>
        <v/>
      </c>
      <c r="Q1585" s="16">
        <f>IF(Occurrence!J1585&gt;0,_xlfn.PERCENTILE.INC(Occurrence!$I$2:$I$2441,($B$6+O1585*($B$7-1))/($B$3-1)),0)</f>
        <v/>
      </c>
      <c r="R1585" s="16">
        <f>IF(Occurrence!J1585&gt;0,Occurrence!J1585/Q1585,0)</f>
        <v/>
      </c>
      <c r="S1585" s="9">
        <f>IF(Occurrence!J1585&gt;0,P1585*R1585,0)</f>
        <v/>
      </c>
      <c r="T1585" s="24">
        <f>IF(Occurrence!K1585&gt;0,COUNTIFS(Occurrence!$K$2:$K$2441,"&gt;0",Occurrence!$K$2:$K$2441,"&lt;="&amp;Occurrence!K1585)/($B$9+1),0)</f>
        <v/>
      </c>
      <c r="U1585" s="16">
        <f>IF(Occurrence!K1585&gt;0,_xlfn.PERCENTILE.INC(Data!$O$2:$O$2441,($B$4+T1585*($B$5-1))/($B$3-1)),0)</f>
        <v/>
      </c>
      <c r="V1585" s="16">
        <f>IF(Occurrence!K1585&gt;0,_xlfn.PERCENTILE.INC(Occurrence!$I$2:$I$2441,($B$6+T1585*($B$7-1))/($B$3-1)),0)</f>
        <v/>
      </c>
      <c r="W1585" s="16">
        <f>IF(Occurrence!K1585&gt;0,Occurrence!K1585/V1585,0)</f>
        <v/>
      </c>
      <c r="X1585" s="9">
        <f>IF(Occurrence!K1585&gt;0,U1585*W1585,0)</f>
        <v/>
      </c>
      <c r="Y1585" s="24">
        <f>COUNTIF(Data!$X$2:$X$2441,"&lt;="&amp;Data!X1585)/($B$3+1)</f>
        <v/>
      </c>
      <c r="Z1585" s="16">
        <f>_xlfn.PERCENTILE.INC(Data!$U$2:$U$2441,Y1585)</f>
        <v/>
      </c>
      <c r="AA1585" s="16">
        <f>_xlfn.PERCENTILE.INC(Data!$V$2:$V$2441,Y1585)</f>
        <v/>
      </c>
      <c r="AB1585" s="16">
        <f>Data!X1585-AA1585</f>
        <v/>
      </c>
      <c r="AC1585" s="9">
        <f>Z1585+AB1585</f>
        <v/>
      </c>
      <c r="AD1585" s="24">
        <f>COUNTIF(Data!$Y$2:$Y$2441,"&lt;="&amp;Data!Y1585)/($B$3+1)</f>
        <v/>
      </c>
      <c r="AE1585" s="16">
        <f>_xlfn.PERCENTILE.INC(Data!$U$2:$U$2441,AD1585)</f>
        <v/>
      </c>
      <c r="AF1585" s="16">
        <f>_xlfn.PERCENTILE.INC(Data!$V$2:$V$2441,AD1585)</f>
        <v/>
      </c>
      <c r="AG1585" s="16">
        <f>Data!Y1585-AF1585</f>
        <v/>
      </c>
      <c r="AH1585" s="9">
        <f>AE1585+AG1585</f>
        <v/>
      </c>
    </row>
    <row r="1586">
      <c r="N1586" s="14">
        <f>Data!A1586</f>
        <v/>
      </c>
      <c r="O1586" s="24">
        <f>IF(Occurrence!J1586&gt;0,COUNTIFS(Occurrence!$J$2:$J$2441,"&gt;0",Occurrence!$J$2:$J$2441,"&lt;="&amp;Occurrence!J1586)/($B$8+1),0)</f>
        <v/>
      </c>
      <c r="P1586" s="16">
        <f>IF(Occurrence!J1586&gt;0,_xlfn.PERCENTILE.INC(Data!$O$2:$O$2441,($B$4+O1586*($B$5-1))/($B$3-1)),0)</f>
        <v/>
      </c>
      <c r="Q1586" s="16">
        <f>IF(Occurrence!J1586&gt;0,_xlfn.PERCENTILE.INC(Occurrence!$I$2:$I$2441,($B$6+O1586*($B$7-1))/($B$3-1)),0)</f>
        <v/>
      </c>
      <c r="R1586" s="16">
        <f>IF(Occurrence!J1586&gt;0,Occurrence!J1586/Q1586,0)</f>
        <v/>
      </c>
      <c r="S1586" s="9">
        <f>IF(Occurrence!J1586&gt;0,P1586*R1586,0)</f>
        <v/>
      </c>
      <c r="T1586" s="24">
        <f>IF(Occurrence!K1586&gt;0,COUNTIFS(Occurrence!$K$2:$K$2441,"&gt;0",Occurrence!$K$2:$K$2441,"&lt;="&amp;Occurrence!K1586)/($B$9+1),0)</f>
        <v/>
      </c>
      <c r="U1586" s="16">
        <f>IF(Occurrence!K1586&gt;0,_xlfn.PERCENTILE.INC(Data!$O$2:$O$2441,($B$4+T1586*($B$5-1))/($B$3-1)),0)</f>
        <v/>
      </c>
      <c r="V1586" s="16">
        <f>IF(Occurrence!K1586&gt;0,_xlfn.PERCENTILE.INC(Occurrence!$I$2:$I$2441,($B$6+T1586*($B$7-1))/($B$3-1)),0)</f>
        <v/>
      </c>
      <c r="W1586" s="16">
        <f>IF(Occurrence!K1586&gt;0,Occurrence!K1586/V1586,0)</f>
        <v/>
      </c>
      <c r="X1586" s="9">
        <f>IF(Occurrence!K1586&gt;0,U1586*W1586,0)</f>
        <v/>
      </c>
      <c r="Y1586" s="24">
        <f>COUNTIF(Data!$X$2:$X$2441,"&lt;="&amp;Data!X1586)/($B$3+1)</f>
        <v/>
      </c>
      <c r="Z1586" s="16">
        <f>_xlfn.PERCENTILE.INC(Data!$U$2:$U$2441,Y1586)</f>
        <v/>
      </c>
      <c r="AA1586" s="16">
        <f>_xlfn.PERCENTILE.INC(Data!$V$2:$V$2441,Y1586)</f>
        <v/>
      </c>
      <c r="AB1586" s="16">
        <f>Data!X1586-AA1586</f>
        <v/>
      </c>
      <c r="AC1586" s="9">
        <f>Z1586+AB1586</f>
        <v/>
      </c>
      <c r="AD1586" s="24">
        <f>COUNTIF(Data!$Y$2:$Y$2441,"&lt;="&amp;Data!Y1586)/($B$3+1)</f>
        <v/>
      </c>
      <c r="AE1586" s="16">
        <f>_xlfn.PERCENTILE.INC(Data!$U$2:$U$2441,AD1586)</f>
        <v/>
      </c>
      <c r="AF1586" s="16">
        <f>_xlfn.PERCENTILE.INC(Data!$V$2:$V$2441,AD1586)</f>
        <v/>
      </c>
      <c r="AG1586" s="16">
        <f>Data!Y1586-AF1586</f>
        <v/>
      </c>
      <c r="AH1586" s="9">
        <f>AE1586+AG1586</f>
        <v/>
      </c>
    </row>
    <row r="1587">
      <c r="N1587" s="14">
        <f>Data!A1587</f>
        <v/>
      </c>
      <c r="O1587" s="24">
        <f>IF(Occurrence!J1587&gt;0,COUNTIFS(Occurrence!$J$2:$J$2441,"&gt;0",Occurrence!$J$2:$J$2441,"&lt;="&amp;Occurrence!J1587)/($B$8+1),0)</f>
        <v/>
      </c>
      <c r="P1587" s="16">
        <f>IF(Occurrence!J1587&gt;0,_xlfn.PERCENTILE.INC(Data!$O$2:$O$2441,($B$4+O1587*($B$5-1))/($B$3-1)),0)</f>
        <v/>
      </c>
      <c r="Q1587" s="16">
        <f>IF(Occurrence!J1587&gt;0,_xlfn.PERCENTILE.INC(Occurrence!$I$2:$I$2441,($B$6+O1587*($B$7-1))/($B$3-1)),0)</f>
        <v/>
      </c>
      <c r="R1587" s="16">
        <f>IF(Occurrence!J1587&gt;0,Occurrence!J1587/Q1587,0)</f>
        <v/>
      </c>
      <c r="S1587" s="9">
        <f>IF(Occurrence!J1587&gt;0,P1587*R1587,0)</f>
        <v/>
      </c>
      <c r="T1587" s="24">
        <f>IF(Occurrence!K1587&gt;0,COUNTIFS(Occurrence!$K$2:$K$2441,"&gt;0",Occurrence!$K$2:$K$2441,"&lt;="&amp;Occurrence!K1587)/($B$9+1),0)</f>
        <v/>
      </c>
      <c r="U1587" s="16">
        <f>IF(Occurrence!K1587&gt;0,_xlfn.PERCENTILE.INC(Data!$O$2:$O$2441,($B$4+T1587*($B$5-1))/($B$3-1)),0)</f>
        <v/>
      </c>
      <c r="V1587" s="16">
        <f>IF(Occurrence!K1587&gt;0,_xlfn.PERCENTILE.INC(Occurrence!$I$2:$I$2441,($B$6+T1587*($B$7-1))/($B$3-1)),0)</f>
        <v/>
      </c>
      <c r="W1587" s="16">
        <f>IF(Occurrence!K1587&gt;0,Occurrence!K1587/V1587,0)</f>
        <v/>
      </c>
      <c r="X1587" s="9">
        <f>IF(Occurrence!K1587&gt;0,U1587*W1587,0)</f>
        <v/>
      </c>
      <c r="Y1587" s="24">
        <f>COUNTIF(Data!$X$2:$X$2441,"&lt;="&amp;Data!X1587)/($B$3+1)</f>
        <v/>
      </c>
      <c r="Z1587" s="16">
        <f>_xlfn.PERCENTILE.INC(Data!$U$2:$U$2441,Y1587)</f>
        <v/>
      </c>
      <c r="AA1587" s="16">
        <f>_xlfn.PERCENTILE.INC(Data!$V$2:$V$2441,Y1587)</f>
        <v/>
      </c>
      <c r="AB1587" s="16">
        <f>Data!X1587-AA1587</f>
        <v/>
      </c>
      <c r="AC1587" s="9">
        <f>Z1587+AB1587</f>
        <v/>
      </c>
      <c r="AD1587" s="24">
        <f>COUNTIF(Data!$Y$2:$Y$2441,"&lt;="&amp;Data!Y1587)/($B$3+1)</f>
        <v/>
      </c>
      <c r="AE1587" s="16">
        <f>_xlfn.PERCENTILE.INC(Data!$U$2:$U$2441,AD1587)</f>
        <v/>
      </c>
      <c r="AF1587" s="16">
        <f>_xlfn.PERCENTILE.INC(Data!$V$2:$V$2441,AD1587)</f>
        <v/>
      </c>
      <c r="AG1587" s="16">
        <f>Data!Y1587-AF1587</f>
        <v/>
      </c>
      <c r="AH1587" s="9">
        <f>AE1587+AG1587</f>
        <v/>
      </c>
    </row>
    <row r="1588">
      <c r="N1588" s="14">
        <f>Data!A1588</f>
        <v/>
      </c>
      <c r="O1588" s="24">
        <f>IF(Occurrence!J1588&gt;0,COUNTIFS(Occurrence!$J$2:$J$2441,"&gt;0",Occurrence!$J$2:$J$2441,"&lt;="&amp;Occurrence!J1588)/($B$8+1),0)</f>
        <v/>
      </c>
      <c r="P1588" s="16">
        <f>IF(Occurrence!J1588&gt;0,_xlfn.PERCENTILE.INC(Data!$O$2:$O$2441,($B$4+O1588*($B$5-1))/($B$3-1)),0)</f>
        <v/>
      </c>
      <c r="Q1588" s="16">
        <f>IF(Occurrence!J1588&gt;0,_xlfn.PERCENTILE.INC(Occurrence!$I$2:$I$2441,($B$6+O1588*($B$7-1))/($B$3-1)),0)</f>
        <v/>
      </c>
      <c r="R1588" s="16">
        <f>IF(Occurrence!J1588&gt;0,Occurrence!J1588/Q1588,0)</f>
        <v/>
      </c>
      <c r="S1588" s="9">
        <f>IF(Occurrence!J1588&gt;0,P1588*R1588,0)</f>
        <v/>
      </c>
      <c r="T1588" s="24">
        <f>IF(Occurrence!K1588&gt;0,COUNTIFS(Occurrence!$K$2:$K$2441,"&gt;0",Occurrence!$K$2:$K$2441,"&lt;="&amp;Occurrence!K1588)/($B$9+1),0)</f>
        <v/>
      </c>
      <c r="U1588" s="16">
        <f>IF(Occurrence!K1588&gt;0,_xlfn.PERCENTILE.INC(Data!$O$2:$O$2441,($B$4+T1588*($B$5-1))/($B$3-1)),0)</f>
        <v/>
      </c>
      <c r="V1588" s="16">
        <f>IF(Occurrence!K1588&gt;0,_xlfn.PERCENTILE.INC(Occurrence!$I$2:$I$2441,($B$6+T1588*($B$7-1))/($B$3-1)),0)</f>
        <v/>
      </c>
      <c r="W1588" s="16">
        <f>IF(Occurrence!K1588&gt;0,Occurrence!K1588/V1588,0)</f>
        <v/>
      </c>
      <c r="X1588" s="9">
        <f>IF(Occurrence!K1588&gt;0,U1588*W1588,0)</f>
        <v/>
      </c>
      <c r="Y1588" s="24">
        <f>COUNTIF(Data!$X$2:$X$2441,"&lt;="&amp;Data!X1588)/($B$3+1)</f>
        <v/>
      </c>
      <c r="Z1588" s="16">
        <f>_xlfn.PERCENTILE.INC(Data!$U$2:$U$2441,Y1588)</f>
        <v/>
      </c>
      <c r="AA1588" s="16">
        <f>_xlfn.PERCENTILE.INC(Data!$V$2:$V$2441,Y1588)</f>
        <v/>
      </c>
      <c r="AB1588" s="16">
        <f>Data!X1588-AA1588</f>
        <v/>
      </c>
      <c r="AC1588" s="9">
        <f>Z1588+AB1588</f>
        <v/>
      </c>
      <c r="AD1588" s="24">
        <f>COUNTIF(Data!$Y$2:$Y$2441,"&lt;="&amp;Data!Y1588)/($B$3+1)</f>
        <v/>
      </c>
      <c r="AE1588" s="16">
        <f>_xlfn.PERCENTILE.INC(Data!$U$2:$U$2441,AD1588)</f>
        <v/>
      </c>
      <c r="AF1588" s="16">
        <f>_xlfn.PERCENTILE.INC(Data!$V$2:$V$2441,AD1588)</f>
        <v/>
      </c>
      <c r="AG1588" s="16">
        <f>Data!Y1588-AF1588</f>
        <v/>
      </c>
      <c r="AH1588" s="9">
        <f>AE1588+AG1588</f>
        <v/>
      </c>
    </row>
    <row r="1589">
      <c r="N1589" s="14">
        <f>Data!A1589</f>
        <v/>
      </c>
      <c r="O1589" s="24">
        <f>IF(Occurrence!J1589&gt;0,COUNTIFS(Occurrence!$J$2:$J$2441,"&gt;0",Occurrence!$J$2:$J$2441,"&lt;="&amp;Occurrence!J1589)/($B$8+1),0)</f>
        <v/>
      </c>
      <c r="P1589" s="16">
        <f>IF(Occurrence!J1589&gt;0,_xlfn.PERCENTILE.INC(Data!$O$2:$O$2441,($B$4+O1589*($B$5-1))/($B$3-1)),0)</f>
        <v/>
      </c>
      <c r="Q1589" s="16">
        <f>IF(Occurrence!J1589&gt;0,_xlfn.PERCENTILE.INC(Occurrence!$I$2:$I$2441,($B$6+O1589*($B$7-1))/($B$3-1)),0)</f>
        <v/>
      </c>
      <c r="R1589" s="16">
        <f>IF(Occurrence!J1589&gt;0,Occurrence!J1589/Q1589,0)</f>
        <v/>
      </c>
      <c r="S1589" s="9">
        <f>IF(Occurrence!J1589&gt;0,P1589*R1589,0)</f>
        <v/>
      </c>
      <c r="T1589" s="24">
        <f>IF(Occurrence!K1589&gt;0,COUNTIFS(Occurrence!$K$2:$K$2441,"&gt;0",Occurrence!$K$2:$K$2441,"&lt;="&amp;Occurrence!K1589)/($B$9+1),0)</f>
        <v/>
      </c>
      <c r="U1589" s="16">
        <f>IF(Occurrence!K1589&gt;0,_xlfn.PERCENTILE.INC(Data!$O$2:$O$2441,($B$4+T1589*($B$5-1))/($B$3-1)),0)</f>
        <v/>
      </c>
      <c r="V1589" s="16">
        <f>IF(Occurrence!K1589&gt;0,_xlfn.PERCENTILE.INC(Occurrence!$I$2:$I$2441,($B$6+T1589*($B$7-1))/($B$3-1)),0)</f>
        <v/>
      </c>
      <c r="W1589" s="16">
        <f>IF(Occurrence!K1589&gt;0,Occurrence!K1589/V1589,0)</f>
        <v/>
      </c>
      <c r="X1589" s="9">
        <f>IF(Occurrence!K1589&gt;0,U1589*W1589,0)</f>
        <v/>
      </c>
      <c r="Y1589" s="24">
        <f>COUNTIF(Data!$X$2:$X$2441,"&lt;="&amp;Data!X1589)/($B$3+1)</f>
        <v/>
      </c>
      <c r="Z1589" s="16">
        <f>_xlfn.PERCENTILE.INC(Data!$U$2:$U$2441,Y1589)</f>
        <v/>
      </c>
      <c r="AA1589" s="16">
        <f>_xlfn.PERCENTILE.INC(Data!$V$2:$V$2441,Y1589)</f>
        <v/>
      </c>
      <c r="AB1589" s="16">
        <f>Data!X1589-AA1589</f>
        <v/>
      </c>
      <c r="AC1589" s="9">
        <f>Z1589+AB1589</f>
        <v/>
      </c>
      <c r="AD1589" s="24">
        <f>COUNTIF(Data!$Y$2:$Y$2441,"&lt;="&amp;Data!Y1589)/($B$3+1)</f>
        <v/>
      </c>
      <c r="AE1589" s="16">
        <f>_xlfn.PERCENTILE.INC(Data!$U$2:$U$2441,AD1589)</f>
        <v/>
      </c>
      <c r="AF1589" s="16">
        <f>_xlfn.PERCENTILE.INC(Data!$V$2:$V$2441,AD1589)</f>
        <v/>
      </c>
      <c r="AG1589" s="16">
        <f>Data!Y1589-AF1589</f>
        <v/>
      </c>
      <c r="AH1589" s="9">
        <f>AE1589+AG1589</f>
        <v/>
      </c>
    </row>
    <row r="1590">
      <c r="N1590" s="14">
        <f>Data!A1590</f>
        <v/>
      </c>
      <c r="O1590" s="24">
        <f>IF(Occurrence!J1590&gt;0,COUNTIFS(Occurrence!$J$2:$J$2441,"&gt;0",Occurrence!$J$2:$J$2441,"&lt;="&amp;Occurrence!J1590)/($B$8+1),0)</f>
        <v/>
      </c>
      <c r="P1590" s="16">
        <f>IF(Occurrence!J1590&gt;0,_xlfn.PERCENTILE.INC(Data!$O$2:$O$2441,($B$4+O1590*($B$5-1))/($B$3-1)),0)</f>
        <v/>
      </c>
      <c r="Q1590" s="16">
        <f>IF(Occurrence!J1590&gt;0,_xlfn.PERCENTILE.INC(Occurrence!$I$2:$I$2441,($B$6+O1590*($B$7-1))/($B$3-1)),0)</f>
        <v/>
      </c>
      <c r="R1590" s="16">
        <f>IF(Occurrence!J1590&gt;0,Occurrence!J1590/Q1590,0)</f>
        <v/>
      </c>
      <c r="S1590" s="9">
        <f>IF(Occurrence!J1590&gt;0,P1590*R1590,0)</f>
        <v/>
      </c>
      <c r="T1590" s="24">
        <f>IF(Occurrence!K1590&gt;0,COUNTIFS(Occurrence!$K$2:$K$2441,"&gt;0",Occurrence!$K$2:$K$2441,"&lt;="&amp;Occurrence!K1590)/($B$9+1),0)</f>
        <v/>
      </c>
      <c r="U1590" s="16">
        <f>IF(Occurrence!K1590&gt;0,_xlfn.PERCENTILE.INC(Data!$O$2:$O$2441,($B$4+T1590*($B$5-1))/($B$3-1)),0)</f>
        <v/>
      </c>
      <c r="V1590" s="16">
        <f>IF(Occurrence!K1590&gt;0,_xlfn.PERCENTILE.INC(Occurrence!$I$2:$I$2441,($B$6+T1590*($B$7-1))/($B$3-1)),0)</f>
        <v/>
      </c>
      <c r="W1590" s="16">
        <f>IF(Occurrence!K1590&gt;0,Occurrence!K1590/V1590,0)</f>
        <v/>
      </c>
      <c r="X1590" s="9">
        <f>IF(Occurrence!K1590&gt;0,U1590*W1590,0)</f>
        <v/>
      </c>
      <c r="Y1590" s="24">
        <f>COUNTIF(Data!$X$2:$X$2441,"&lt;="&amp;Data!X1590)/($B$3+1)</f>
        <v/>
      </c>
      <c r="Z1590" s="16">
        <f>_xlfn.PERCENTILE.INC(Data!$U$2:$U$2441,Y1590)</f>
        <v/>
      </c>
      <c r="AA1590" s="16">
        <f>_xlfn.PERCENTILE.INC(Data!$V$2:$V$2441,Y1590)</f>
        <v/>
      </c>
      <c r="AB1590" s="16">
        <f>Data!X1590-AA1590</f>
        <v/>
      </c>
      <c r="AC1590" s="9">
        <f>Z1590+AB1590</f>
        <v/>
      </c>
      <c r="AD1590" s="24">
        <f>COUNTIF(Data!$Y$2:$Y$2441,"&lt;="&amp;Data!Y1590)/($B$3+1)</f>
        <v/>
      </c>
      <c r="AE1590" s="16">
        <f>_xlfn.PERCENTILE.INC(Data!$U$2:$U$2441,AD1590)</f>
        <v/>
      </c>
      <c r="AF1590" s="16">
        <f>_xlfn.PERCENTILE.INC(Data!$V$2:$V$2441,AD1590)</f>
        <v/>
      </c>
      <c r="AG1590" s="16">
        <f>Data!Y1590-AF1590</f>
        <v/>
      </c>
      <c r="AH1590" s="9">
        <f>AE1590+AG1590</f>
        <v/>
      </c>
    </row>
    <row r="1591">
      <c r="N1591" s="14">
        <f>Data!A1591</f>
        <v/>
      </c>
      <c r="O1591" s="24">
        <f>IF(Occurrence!J1591&gt;0,COUNTIFS(Occurrence!$J$2:$J$2441,"&gt;0",Occurrence!$J$2:$J$2441,"&lt;="&amp;Occurrence!J1591)/($B$8+1),0)</f>
        <v/>
      </c>
      <c r="P1591" s="16">
        <f>IF(Occurrence!J1591&gt;0,_xlfn.PERCENTILE.INC(Data!$O$2:$O$2441,($B$4+O1591*($B$5-1))/($B$3-1)),0)</f>
        <v/>
      </c>
      <c r="Q1591" s="16">
        <f>IF(Occurrence!J1591&gt;0,_xlfn.PERCENTILE.INC(Occurrence!$I$2:$I$2441,($B$6+O1591*($B$7-1))/($B$3-1)),0)</f>
        <v/>
      </c>
      <c r="R1591" s="16">
        <f>IF(Occurrence!J1591&gt;0,Occurrence!J1591/Q1591,0)</f>
        <v/>
      </c>
      <c r="S1591" s="9">
        <f>IF(Occurrence!J1591&gt;0,P1591*R1591,0)</f>
        <v/>
      </c>
      <c r="T1591" s="24">
        <f>IF(Occurrence!K1591&gt;0,COUNTIFS(Occurrence!$K$2:$K$2441,"&gt;0",Occurrence!$K$2:$K$2441,"&lt;="&amp;Occurrence!K1591)/($B$9+1),0)</f>
        <v/>
      </c>
      <c r="U1591" s="16">
        <f>IF(Occurrence!K1591&gt;0,_xlfn.PERCENTILE.INC(Data!$O$2:$O$2441,($B$4+T1591*($B$5-1))/($B$3-1)),0)</f>
        <v/>
      </c>
      <c r="V1591" s="16">
        <f>IF(Occurrence!K1591&gt;0,_xlfn.PERCENTILE.INC(Occurrence!$I$2:$I$2441,($B$6+T1591*($B$7-1))/($B$3-1)),0)</f>
        <v/>
      </c>
      <c r="W1591" s="16">
        <f>IF(Occurrence!K1591&gt;0,Occurrence!K1591/V1591,0)</f>
        <v/>
      </c>
      <c r="X1591" s="9">
        <f>IF(Occurrence!K1591&gt;0,U1591*W1591,0)</f>
        <v/>
      </c>
      <c r="Y1591" s="24">
        <f>COUNTIF(Data!$X$2:$X$2441,"&lt;="&amp;Data!X1591)/($B$3+1)</f>
        <v/>
      </c>
      <c r="Z1591" s="16">
        <f>_xlfn.PERCENTILE.INC(Data!$U$2:$U$2441,Y1591)</f>
        <v/>
      </c>
      <c r="AA1591" s="16">
        <f>_xlfn.PERCENTILE.INC(Data!$V$2:$V$2441,Y1591)</f>
        <v/>
      </c>
      <c r="AB1591" s="16">
        <f>Data!X1591-AA1591</f>
        <v/>
      </c>
      <c r="AC1591" s="9">
        <f>Z1591+AB1591</f>
        <v/>
      </c>
      <c r="AD1591" s="24">
        <f>COUNTIF(Data!$Y$2:$Y$2441,"&lt;="&amp;Data!Y1591)/($B$3+1)</f>
        <v/>
      </c>
      <c r="AE1591" s="16">
        <f>_xlfn.PERCENTILE.INC(Data!$U$2:$U$2441,AD1591)</f>
        <v/>
      </c>
      <c r="AF1591" s="16">
        <f>_xlfn.PERCENTILE.INC(Data!$V$2:$V$2441,AD1591)</f>
        <v/>
      </c>
      <c r="AG1591" s="16">
        <f>Data!Y1591-AF1591</f>
        <v/>
      </c>
      <c r="AH1591" s="9">
        <f>AE1591+AG1591</f>
        <v/>
      </c>
    </row>
    <row r="1592">
      <c r="N1592" s="14">
        <f>Data!A1592</f>
        <v/>
      </c>
      <c r="O1592" s="24">
        <f>IF(Occurrence!J1592&gt;0,COUNTIFS(Occurrence!$J$2:$J$2441,"&gt;0",Occurrence!$J$2:$J$2441,"&lt;="&amp;Occurrence!J1592)/($B$8+1),0)</f>
        <v/>
      </c>
      <c r="P1592" s="16">
        <f>IF(Occurrence!J1592&gt;0,_xlfn.PERCENTILE.INC(Data!$O$2:$O$2441,($B$4+O1592*($B$5-1))/($B$3-1)),0)</f>
        <v/>
      </c>
      <c r="Q1592" s="16">
        <f>IF(Occurrence!J1592&gt;0,_xlfn.PERCENTILE.INC(Occurrence!$I$2:$I$2441,($B$6+O1592*($B$7-1))/($B$3-1)),0)</f>
        <v/>
      </c>
      <c r="R1592" s="16">
        <f>IF(Occurrence!J1592&gt;0,Occurrence!J1592/Q1592,0)</f>
        <v/>
      </c>
      <c r="S1592" s="9">
        <f>IF(Occurrence!J1592&gt;0,P1592*R1592,0)</f>
        <v/>
      </c>
      <c r="T1592" s="24">
        <f>IF(Occurrence!K1592&gt;0,COUNTIFS(Occurrence!$K$2:$K$2441,"&gt;0",Occurrence!$K$2:$K$2441,"&lt;="&amp;Occurrence!K1592)/($B$9+1),0)</f>
        <v/>
      </c>
      <c r="U1592" s="16">
        <f>IF(Occurrence!K1592&gt;0,_xlfn.PERCENTILE.INC(Data!$O$2:$O$2441,($B$4+T1592*($B$5-1))/($B$3-1)),0)</f>
        <v/>
      </c>
      <c r="V1592" s="16">
        <f>IF(Occurrence!K1592&gt;0,_xlfn.PERCENTILE.INC(Occurrence!$I$2:$I$2441,($B$6+T1592*($B$7-1))/($B$3-1)),0)</f>
        <v/>
      </c>
      <c r="W1592" s="16">
        <f>IF(Occurrence!K1592&gt;0,Occurrence!K1592/V1592,0)</f>
        <v/>
      </c>
      <c r="X1592" s="9">
        <f>IF(Occurrence!K1592&gt;0,U1592*W1592,0)</f>
        <v/>
      </c>
      <c r="Y1592" s="24">
        <f>COUNTIF(Data!$X$2:$X$2441,"&lt;="&amp;Data!X1592)/($B$3+1)</f>
        <v/>
      </c>
      <c r="Z1592" s="16">
        <f>_xlfn.PERCENTILE.INC(Data!$U$2:$U$2441,Y1592)</f>
        <v/>
      </c>
      <c r="AA1592" s="16">
        <f>_xlfn.PERCENTILE.INC(Data!$V$2:$V$2441,Y1592)</f>
        <v/>
      </c>
      <c r="AB1592" s="16">
        <f>Data!X1592-AA1592</f>
        <v/>
      </c>
      <c r="AC1592" s="9">
        <f>Z1592+AB1592</f>
        <v/>
      </c>
      <c r="AD1592" s="24">
        <f>COUNTIF(Data!$Y$2:$Y$2441,"&lt;="&amp;Data!Y1592)/($B$3+1)</f>
        <v/>
      </c>
      <c r="AE1592" s="16">
        <f>_xlfn.PERCENTILE.INC(Data!$U$2:$U$2441,AD1592)</f>
        <v/>
      </c>
      <c r="AF1592" s="16">
        <f>_xlfn.PERCENTILE.INC(Data!$V$2:$V$2441,AD1592)</f>
        <v/>
      </c>
      <c r="AG1592" s="16">
        <f>Data!Y1592-AF1592</f>
        <v/>
      </c>
      <c r="AH1592" s="9">
        <f>AE1592+AG1592</f>
        <v/>
      </c>
    </row>
    <row r="1593">
      <c r="N1593" s="14">
        <f>Data!A1593</f>
        <v/>
      </c>
      <c r="O1593" s="24">
        <f>IF(Occurrence!J1593&gt;0,COUNTIFS(Occurrence!$J$2:$J$2441,"&gt;0",Occurrence!$J$2:$J$2441,"&lt;="&amp;Occurrence!J1593)/($B$8+1),0)</f>
        <v/>
      </c>
      <c r="P1593" s="16">
        <f>IF(Occurrence!J1593&gt;0,_xlfn.PERCENTILE.INC(Data!$O$2:$O$2441,($B$4+O1593*($B$5-1))/($B$3-1)),0)</f>
        <v/>
      </c>
      <c r="Q1593" s="16">
        <f>IF(Occurrence!J1593&gt;0,_xlfn.PERCENTILE.INC(Occurrence!$I$2:$I$2441,($B$6+O1593*($B$7-1))/($B$3-1)),0)</f>
        <v/>
      </c>
      <c r="R1593" s="16">
        <f>IF(Occurrence!J1593&gt;0,Occurrence!J1593/Q1593,0)</f>
        <v/>
      </c>
      <c r="S1593" s="9">
        <f>IF(Occurrence!J1593&gt;0,P1593*R1593,0)</f>
        <v/>
      </c>
      <c r="T1593" s="24">
        <f>IF(Occurrence!K1593&gt;0,COUNTIFS(Occurrence!$K$2:$K$2441,"&gt;0",Occurrence!$K$2:$K$2441,"&lt;="&amp;Occurrence!K1593)/($B$9+1),0)</f>
        <v/>
      </c>
      <c r="U1593" s="16">
        <f>IF(Occurrence!K1593&gt;0,_xlfn.PERCENTILE.INC(Data!$O$2:$O$2441,($B$4+T1593*($B$5-1))/($B$3-1)),0)</f>
        <v/>
      </c>
      <c r="V1593" s="16">
        <f>IF(Occurrence!K1593&gt;0,_xlfn.PERCENTILE.INC(Occurrence!$I$2:$I$2441,($B$6+T1593*($B$7-1))/($B$3-1)),0)</f>
        <v/>
      </c>
      <c r="W1593" s="16">
        <f>IF(Occurrence!K1593&gt;0,Occurrence!K1593/V1593,0)</f>
        <v/>
      </c>
      <c r="X1593" s="9">
        <f>IF(Occurrence!K1593&gt;0,U1593*W1593,0)</f>
        <v/>
      </c>
      <c r="Y1593" s="24">
        <f>COUNTIF(Data!$X$2:$X$2441,"&lt;="&amp;Data!X1593)/($B$3+1)</f>
        <v/>
      </c>
      <c r="Z1593" s="16">
        <f>_xlfn.PERCENTILE.INC(Data!$U$2:$U$2441,Y1593)</f>
        <v/>
      </c>
      <c r="AA1593" s="16">
        <f>_xlfn.PERCENTILE.INC(Data!$V$2:$V$2441,Y1593)</f>
        <v/>
      </c>
      <c r="AB1593" s="16">
        <f>Data!X1593-AA1593</f>
        <v/>
      </c>
      <c r="AC1593" s="9">
        <f>Z1593+AB1593</f>
        <v/>
      </c>
      <c r="AD1593" s="24">
        <f>COUNTIF(Data!$Y$2:$Y$2441,"&lt;="&amp;Data!Y1593)/($B$3+1)</f>
        <v/>
      </c>
      <c r="AE1593" s="16">
        <f>_xlfn.PERCENTILE.INC(Data!$U$2:$U$2441,AD1593)</f>
        <v/>
      </c>
      <c r="AF1593" s="16">
        <f>_xlfn.PERCENTILE.INC(Data!$V$2:$V$2441,AD1593)</f>
        <v/>
      </c>
      <c r="AG1593" s="16">
        <f>Data!Y1593-AF1593</f>
        <v/>
      </c>
      <c r="AH1593" s="9">
        <f>AE1593+AG1593</f>
        <v/>
      </c>
    </row>
    <row r="1594">
      <c r="N1594" s="14">
        <f>Data!A1594</f>
        <v/>
      </c>
      <c r="O1594" s="24">
        <f>IF(Occurrence!J1594&gt;0,COUNTIFS(Occurrence!$J$2:$J$2441,"&gt;0",Occurrence!$J$2:$J$2441,"&lt;="&amp;Occurrence!J1594)/($B$8+1),0)</f>
        <v/>
      </c>
      <c r="P1594" s="16">
        <f>IF(Occurrence!J1594&gt;0,_xlfn.PERCENTILE.INC(Data!$O$2:$O$2441,($B$4+O1594*($B$5-1))/($B$3-1)),0)</f>
        <v/>
      </c>
      <c r="Q1594" s="16">
        <f>IF(Occurrence!J1594&gt;0,_xlfn.PERCENTILE.INC(Occurrence!$I$2:$I$2441,($B$6+O1594*($B$7-1))/($B$3-1)),0)</f>
        <v/>
      </c>
      <c r="R1594" s="16">
        <f>IF(Occurrence!J1594&gt;0,Occurrence!J1594/Q1594,0)</f>
        <v/>
      </c>
      <c r="S1594" s="9">
        <f>IF(Occurrence!J1594&gt;0,P1594*R1594,0)</f>
        <v/>
      </c>
      <c r="T1594" s="24">
        <f>IF(Occurrence!K1594&gt;0,COUNTIFS(Occurrence!$K$2:$K$2441,"&gt;0",Occurrence!$K$2:$K$2441,"&lt;="&amp;Occurrence!K1594)/($B$9+1),0)</f>
        <v/>
      </c>
      <c r="U1594" s="16">
        <f>IF(Occurrence!K1594&gt;0,_xlfn.PERCENTILE.INC(Data!$O$2:$O$2441,($B$4+T1594*($B$5-1))/($B$3-1)),0)</f>
        <v/>
      </c>
      <c r="V1594" s="16">
        <f>IF(Occurrence!K1594&gt;0,_xlfn.PERCENTILE.INC(Occurrence!$I$2:$I$2441,($B$6+T1594*($B$7-1))/($B$3-1)),0)</f>
        <v/>
      </c>
      <c r="W1594" s="16">
        <f>IF(Occurrence!K1594&gt;0,Occurrence!K1594/V1594,0)</f>
        <v/>
      </c>
      <c r="X1594" s="9">
        <f>IF(Occurrence!K1594&gt;0,U1594*W1594,0)</f>
        <v/>
      </c>
      <c r="Y1594" s="24">
        <f>COUNTIF(Data!$X$2:$X$2441,"&lt;="&amp;Data!X1594)/($B$3+1)</f>
        <v/>
      </c>
      <c r="Z1594" s="16">
        <f>_xlfn.PERCENTILE.INC(Data!$U$2:$U$2441,Y1594)</f>
        <v/>
      </c>
      <c r="AA1594" s="16">
        <f>_xlfn.PERCENTILE.INC(Data!$V$2:$V$2441,Y1594)</f>
        <v/>
      </c>
      <c r="AB1594" s="16">
        <f>Data!X1594-AA1594</f>
        <v/>
      </c>
      <c r="AC1594" s="9">
        <f>Z1594+AB1594</f>
        <v/>
      </c>
      <c r="AD1594" s="24">
        <f>COUNTIF(Data!$Y$2:$Y$2441,"&lt;="&amp;Data!Y1594)/($B$3+1)</f>
        <v/>
      </c>
      <c r="AE1594" s="16">
        <f>_xlfn.PERCENTILE.INC(Data!$U$2:$U$2441,AD1594)</f>
        <v/>
      </c>
      <c r="AF1594" s="16">
        <f>_xlfn.PERCENTILE.INC(Data!$V$2:$V$2441,AD1594)</f>
        <v/>
      </c>
      <c r="AG1594" s="16">
        <f>Data!Y1594-AF1594</f>
        <v/>
      </c>
      <c r="AH1594" s="9">
        <f>AE1594+AG1594</f>
        <v/>
      </c>
    </row>
    <row r="1595">
      <c r="N1595" s="14">
        <f>Data!A1595</f>
        <v/>
      </c>
      <c r="O1595" s="24">
        <f>IF(Occurrence!J1595&gt;0,COUNTIFS(Occurrence!$J$2:$J$2441,"&gt;0",Occurrence!$J$2:$J$2441,"&lt;="&amp;Occurrence!J1595)/($B$8+1),0)</f>
        <v/>
      </c>
      <c r="P1595" s="16">
        <f>IF(Occurrence!J1595&gt;0,_xlfn.PERCENTILE.INC(Data!$O$2:$O$2441,($B$4+O1595*($B$5-1))/($B$3-1)),0)</f>
        <v/>
      </c>
      <c r="Q1595" s="16">
        <f>IF(Occurrence!J1595&gt;0,_xlfn.PERCENTILE.INC(Occurrence!$I$2:$I$2441,($B$6+O1595*($B$7-1))/($B$3-1)),0)</f>
        <v/>
      </c>
      <c r="R1595" s="16">
        <f>IF(Occurrence!J1595&gt;0,Occurrence!J1595/Q1595,0)</f>
        <v/>
      </c>
      <c r="S1595" s="9">
        <f>IF(Occurrence!J1595&gt;0,P1595*R1595,0)</f>
        <v/>
      </c>
      <c r="T1595" s="24">
        <f>IF(Occurrence!K1595&gt;0,COUNTIFS(Occurrence!$K$2:$K$2441,"&gt;0",Occurrence!$K$2:$K$2441,"&lt;="&amp;Occurrence!K1595)/($B$9+1),0)</f>
        <v/>
      </c>
      <c r="U1595" s="16">
        <f>IF(Occurrence!K1595&gt;0,_xlfn.PERCENTILE.INC(Data!$O$2:$O$2441,($B$4+T1595*($B$5-1))/($B$3-1)),0)</f>
        <v/>
      </c>
      <c r="V1595" s="16">
        <f>IF(Occurrence!K1595&gt;0,_xlfn.PERCENTILE.INC(Occurrence!$I$2:$I$2441,($B$6+T1595*($B$7-1))/($B$3-1)),0)</f>
        <v/>
      </c>
      <c r="W1595" s="16">
        <f>IF(Occurrence!K1595&gt;0,Occurrence!K1595/V1595,0)</f>
        <v/>
      </c>
      <c r="X1595" s="9">
        <f>IF(Occurrence!K1595&gt;0,U1595*W1595,0)</f>
        <v/>
      </c>
      <c r="Y1595" s="24">
        <f>COUNTIF(Data!$X$2:$X$2441,"&lt;="&amp;Data!X1595)/($B$3+1)</f>
        <v/>
      </c>
      <c r="Z1595" s="16">
        <f>_xlfn.PERCENTILE.INC(Data!$U$2:$U$2441,Y1595)</f>
        <v/>
      </c>
      <c r="AA1595" s="16">
        <f>_xlfn.PERCENTILE.INC(Data!$V$2:$V$2441,Y1595)</f>
        <v/>
      </c>
      <c r="AB1595" s="16">
        <f>Data!X1595-AA1595</f>
        <v/>
      </c>
      <c r="AC1595" s="9">
        <f>Z1595+AB1595</f>
        <v/>
      </c>
      <c r="AD1595" s="24">
        <f>COUNTIF(Data!$Y$2:$Y$2441,"&lt;="&amp;Data!Y1595)/($B$3+1)</f>
        <v/>
      </c>
      <c r="AE1595" s="16">
        <f>_xlfn.PERCENTILE.INC(Data!$U$2:$U$2441,AD1595)</f>
        <v/>
      </c>
      <c r="AF1595" s="16">
        <f>_xlfn.PERCENTILE.INC(Data!$V$2:$V$2441,AD1595)</f>
        <v/>
      </c>
      <c r="AG1595" s="16">
        <f>Data!Y1595-AF1595</f>
        <v/>
      </c>
      <c r="AH1595" s="9">
        <f>AE1595+AG1595</f>
        <v/>
      </c>
    </row>
    <row r="1596">
      <c r="N1596" s="14">
        <f>Data!A1596</f>
        <v/>
      </c>
      <c r="O1596" s="24">
        <f>IF(Occurrence!J1596&gt;0,COUNTIFS(Occurrence!$J$2:$J$2441,"&gt;0",Occurrence!$J$2:$J$2441,"&lt;="&amp;Occurrence!J1596)/($B$8+1),0)</f>
        <v/>
      </c>
      <c r="P1596" s="16">
        <f>IF(Occurrence!J1596&gt;0,_xlfn.PERCENTILE.INC(Data!$O$2:$O$2441,($B$4+O1596*($B$5-1))/($B$3-1)),0)</f>
        <v/>
      </c>
      <c r="Q1596" s="16">
        <f>IF(Occurrence!J1596&gt;0,_xlfn.PERCENTILE.INC(Occurrence!$I$2:$I$2441,($B$6+O1596*($B$7-1))/($B$3-1)),0)</f>
        <v/>
      </c>
      <c r="R1596" s="16">
        <f>IF(Occurrence!J1596&gt;0,Occurrence!J1596/Q1596,0)</f>
        <v/>
      </c>
      <c r="S1596" s="9">
        <f>IF(Occurrence!J1596&gt;0,P1596*R1596,0)</f>
        <v/>
      </c>
      <c r="T1596" s="24">
        <f>IF(Occurrence!K1596&gt;0,COUNTIFS(Occurrence!$K$2:$K$2441,"&gt;0",Occurrence!$K$2:$K$2441,"&lt;="&amp;Occurrence!K1596)/($B$9+1),0)</f>
        <v/>
      </c>
      <c r="U1596" s="16">
        <f>IF(Occurrence!K1596&gt;0,_xlfn.PERCENTILE.INC(Data!$O$2:$O$2441,($B$4+T1596*($B$5-1))/($B$3-1)),0)</f>
        <v/>
      </c>
      <c r="V1596" s="16">
        <f>IF(Occurrence!K1596&gt;0,_xlfn.PERCENTILE.INC(Occurrence!$I$2:$I$2441,($B$6+T1596*($B$7-1))/($B$3-1)),0)</f>
        <v/>
      </c>
      <c r="W1596" s="16">
        <f>IF(Occurrence!K1596&gt;0,Occurrence!K1596/V1596,0)</f>
        <v/>
      </c>
      <c r="X1596" s="9">
        <f>IF(Occurrence!K1596&gt;0,U1596*W1596,0)</f>
        <v/>
      </c>
      <c r="Y1596" s="24">
        <f>COUNTIF(Data!$X$2:$X$2441,"&lt;="&amp;Data!X1596)/($B$3+1)</f>
        <v/>
      </c>
      <c r="Z1596" s="16">
        <f>_xlfn.PERCENTILE.INC(Data!$U$2:$U$2441,Y1596)</f>
        <v/>
      </c>
      <c r="AA1596" s="16">
        <f>_xlfn.PERCENTILE.INC(Data!$V$2:$V$2441,Y1596)</f>
        <v/>
      </c>
      <c r="AB1596" s="16">
        <f>Data!X1596-AA1596</f>
        <v/>
      </c>
      <c r="AC1596" s="9">
        <f>Z1596+AB1596</f>
        <v/>
      </c>
      <c r="AD1596" s="24">
        <f>COUNTIF(Data!$Y$2:$Y$2441,"&lt;="&amp;Data!Y1596)/($B$3+1)</f>
        <v/>
      </c>
      <c r="AE1596" s="16">
        <f>_xlfn.PERCENTILE.INC(Data!$U$2:$U$2441,AD1596)</f>
        <v/>
      </c>
      <c r="AF1596" s="16">
        <f>_xlfn.PERCENTILE.INC(Data!$V$2:$V$2441,AD1596)</f>
        <v/>
      </c>
      <c r="AG1596" s="16">
        <f>Data!Y1596-AF1596</f>
        <v/>
      </c>
      <c r="AH1596" s="9">
        <f>AE1596+AG1596</f>
        <v/>
      </c>
    </row>
    <row r="1597">
      <c r="N1597" s="14">
        <f>Data!A1597</f>
        <v/>
      </c>
      <c r="O1597" s="24">
        <f>IF(Occurrence!J1597&gt;0,COUNTIFS(Occurrence!$J$2:$J$2441,"&gt;0",Occurrence!$J$2:$J$2441,"&lt;="&amp;Occurrence!J1597)/($B$8+1),0)</f>
        <v/>
      </c>
      <c r="P1597" s="16">
        <f>IF(Occurrence!J1597&gt;0,_xlfn.PERCENTILE.INC(Data!$O$2:$O$2441,($B$4+O1597*($B$5-1))/($B$3-1)),0)</f>
        <v/>
      </c>
      <c r="Q1597" s="16">
        <f>IF(Occurrence!J1597&gt;0,_xlfn.PERCENTILE.INC(Occurrence!$I$2:$I$2441,($B$6+O1597*($B$7-1))/($B$3-1)),0)</f>
        <v/>
      </c>
      <c r="R1597" s="16">
        <f>IF(Occurrence!J1597&gt;0,Occurrence!J1597/Q1597,0)</f>
        <v/>
      </c>
      <c r="S1597" s="9">
        <f>IF(Occurrence!J1597&gt;0,P1597*R1597,0)</f>
        <v/>
      </c>
      <c r="T1597" s="24">
        <f>IF(Occurrence!K1597&gt;0,COUNTIFS(Occurrence!$K$2:$K$2441,"&gt;0",Occurrence!$K$2:$K$2441,"&lt;="&amp;Occurrence!K1597)/($B$9+1),0)</f>
        <v/>
      </c>
      <c r="U1597" s="16">
        <f>IF(Occurrence!K1597&gt;0,_xlfn.PERCENTILE.INC(Data!$O$2:$O$2441,($B$4+T1597*($B$5-1))/($B$3-1)),0)</f>
        <v/>
      </c>
      <c r="V1597" s="16">
        <f>IF(Occurrence!K1597&gt;0,_xlfn.PERCENTILE.INC(Occurrence!$I$2:$I$2441,($B$6+T1597*($B$7-1))/($B$3-1)),0)</f>
        <v/>
      </c>
      <c r="W1597" s="16">
        <f>IF(Occurrence!K1597&gt;0,Occurrence!K1597/V1597,0)</f>
        <v/>
      </c>
      <c r="X1597" s="9">
        <f>IF(Occurrence!K1597&gt;0,U1597*W1597,0)</f>
        <v/>
      </c>
      <c r="Y1597" s="24">
        <f>COUNTIF(Data!$X$2:$X$2441,"&lt;="&amp;Data!X1597)/($B$3+1)</f>
        <v/>
      </c>
      <c r="Z1597" s="16">
        <f>_xlfn.PERCENTILE.INC(Data!$U$2:$U$2441,Y1597)</f>
        <v/>
      </c>
      <c r="AA1597" s="16">
        <f>_xlfn.PERCENTILE.INC(Data!$V$2:$V$2441,Y1597)</f>
        <v/>
      </c>
      <c r="AB1597" s="16">
        <f>Data!X1597-AA1597</f>
        <v/>
      </c>
      <c r="AC1597" s="9">
        <f>Z1597+AB1597</f>
        <v/>
      </c>
      <c r="AD1597" s="24">
        <f>COUNTIF(Data!$Y$2:$Y$2441,"&lt;="&amp;Data!Y1597)/($B$3+1)</f>
        <v/>
      </c>
      <c r="AE1597" s="16">
        <f>_xlfn.PERCENTILE.INC(Data!$U$2:$U$2441,AD1597)</f>
        <v/>
      </c>
      <c r="AF1597" s="16">
        <f>_xlfn.PERCENTILE.INC(Data!$V$2:$V$2441,AD1597)</f>
        <v/>
      </c>
      <c r="AG1597" s="16">
        <f>Data!Y1597-AF1597</f>
        <v/>
      </c>
      <c r="AH1597" s="9">
        <f>AE1597+AG1597</f>
        <v/>
      </c>
    </row>
    <row r="1598">
      <c r="N1598" s="14">
        <f>Data!A1598</f>
        <v/>
      </c>
      <c r="O1598" s="24">
        <f>IF(Occurrence!J1598&gt;0,COUNTIFS(Occurrence!$J$2:$J$2441,"&gt;0",Occurrence!$J$2:$J$2441,"&lt;="&amp;Occurrence!J1598)/($B$8+1),0)</f>
        <v/>
      </c>
      <c r="P1598" s="16">
        <f>IF(Occurrence!J1598&gt;0,_xlfn.PERCENTILE.INC(Data!$O$2:$O$2441,($B$4+O1598*($B$5-1))/($B$3-1)),0)</f>
        <v/>
      </c>
      <c r="Q1598" s="16">
        <f>IF(Occurrence!J1598&gt;0,_xlfn.PERCENTILE.INC(Occurrence!$I$2:$I$2441,($B$6+O1598*($B$7-1))/($B$3-1)),0)</f>
        <v/>
      </c>
      <c r="R1598" s="16">
        <f>IF(Occurrence!J1598&gt;0,Occurrence!J1598/Q1598,0)</f>
        <v/>
      </c>
      <c r="S1598" s="9">
        <f>IF(Occurrence!J1598&gt;0,P1598*R1598,0)</f>
        <v/>
      </c>
      <c r="T1598" s="24">
        <f>IF(Occurrence!K1598&gt;0,COUNTIFS(Occurrence!$K$2:$K$2441,"&gt;0",Occurrence!$K$2:$K$2441,"&lt;="&amp;Occurrence!K1598)/($B$9+1),0)</f>
        <v/>
      </c>
      <c r="U1598" s="16">
        <f>IF(Occurrence!K1598&gt;0,_xlfn.PERCENTILE.INC(Data!$O$2:$O$2441,($B$4+T1598*($B$5-1))/($B$3-1)),0)</f>
        <v/>
      </c>
      <c r="V1598" s="16">
        <f>IF(Occurrence!K1598&gt;0,_xlfn.PERCENTILE.INC(Occurrence!$I$2:$I$2441,($B$6+T1598*($B$7-1))/($B$3-1)),0)</f>
        <v/>
      </c>
      <c r="W1598" s="16">
        <f>IF(Occurrence!K1598&gt;0,Occurrence!K1598/V1598,0)</f>
        <v/>
      </c>
      <c r="X1598" s="9">
        <f>IF(Occurrence!K1598&gt;0,U1598*W1598,0)</f>
        <v/>
      </c>
      <c r="Y1598" s="24">
        <f>COUNTIF(Data!$X$2:$X$2441,"&lt;="&amp;Data!X1598)/($B$3+1)</f>
        <v/>
      </c>
      <c r="Z1598" s="16">
        <f>_xlfn.PERCENTILE.INC(Data!$U$2:$U$2441,Y1598)</f>
        <v/>
      </c>
      <c r="AA1598" s="16">
        <f>_xlfn.PERCENTILE.INC(Data!$V$2:$V$2441,Y1598)</f>
        <v/>
      </c>
      <c r="AB1598" s="16">
        <f>Data!X1598-AA1598</f>
        <v/>
      </c>
      <c r="AC1598" s="9">
        <f>Z1598+AB1598</f>
        <v/>
      </c>
      <c r="AD1598" s="24">
        <f>COUNTIF(Data!$Y$2:$Y$2441,"&lt;="&amp;Data!Y1598)/($B$3+1)</f>
        <v/>
      </c>
      <c r="AE1598" s="16">
        <f>_xlfn.PERCENTILE.INC(Data!$U$2:$U$2441,AD1598)</f>
        <v/>
      </c>
      <c r="AF1598" s="16">
        <f>_xlfn.PERCENTILE.INC(Data!$V$2:$V$2441,AD1598)</f>
        <v/>
      </c>
      <c r="AG1598" s="16">
        <f>Data!Y1598-AF1598</f>
        <v/>
      </c>
      <c r="AH1598" s="9">
        <f>AE1598+AG1598</f>
        <v/>
      </c>
    </row>
    <row r="1599">
      <c r="N1599" s="14">
        <f>Data!A1599</f>
        <v/>
      </c>
      <c r="O1599" s="24">
        <f>IF(Occurrence!J1599&gt;0,COUNTIFS(Occurrence!$J$2:$J$2441,"&gt;0",Occurrence!$J$2:$J$2441,"&lt;="&amp;Occurrence!J1599)/($B$8+1),0)</f>
        <v/>
      </c>
      <c r="P1599" s="16">
        <f>IF(Occurrence!J1599&gt;0,_xlfn.PERCENTILE.INC(Data!$O$2:$O$2441,($B$4+O1599*($B$5-1))/($B$3-1)),0)</f>
        <v/>
      </c>
      <c r="Q1599" s="16">
        <f>IF(Occurrence!J1599&gt;0,_xlfn.PERCENTILE.INC(Occurrence!$I$2:$I$2441,($B$6+O1599*($B$7-1))/($B$3-1)),0)</f>
        <v/>
      </c>
      <c r="R1599" s="16">
        <f>IF(Occurrence!J1599&gt;0,Occurrence!J1599/Q1599,0)</f>
        <v/>
      </c>
      <c r="S1599" s="9">
        <f>IF(Occurrence!J1599&gt;0,P1599*R1599,0)</f>
        <v/>
      </c>
      <c r="T1599" s="24">
        <f>IF(Occurrence!K1599&gt;0,COUNTIFS(Occurrence!$K$2:$K$2441,"&gt;0",Occurrence!$K$2:$K$2441,"&lt;="&amp;Occurrence!K1599)/($B$9+1),0)</f>
        <v/>
      </c>
      <c r="U1599" s="16">
        <f>IF(Occurrence!K1599&gt;0,_xlfn.PERCENTILE.INC(Data!$O$2:$O$2441,($B$4+T1599*($B$5-1))/($B$3-1)),0)</f>
        <v/>
      </c>
      <c r="V1599" s="16">
        <f>IF(Occurrence!K1599&gt;0,_xlfn.PERCENTILE.INC(Occurrence!$I$2:$I$2441,($B$6+T1599*($B$7-1))/($B$3-1)),0)</f>
        <v/>
      </c>
      <c r="W1599" s="16">
        <f>IF(Occurrence!K1599&gt;0,Occurrence!K1599/V1599,0)</f>
        <v/>
      </c>
      <c r="X1599" s="9">
        <f>IF(Occurrence!K1599&gt;0,U1599*W1599,0)</f>
        <v/>
      </c>
      <c r="Y1599" s="24">
        <f>COUNTIF(Data!$X$2:$X$2441,"&lt;="&amp;Data!X1599)/($B$3+1)</f>
        <v/>
      </c>
      <c r="Z1599" s="16">
        <f>_xlfn.PERCENTILE.INC(Data!$U$2:$U$2441,Y1599)</f>
        <v/>
      </c>
      <c r="AA1599" s="16">
        <f>_xlfn.PERCENTILE.INC(Data!$V$2:$V$2441,Y1599)</f>
        <v/>
      </c>
      <c r="AB1599" s="16">
        <f>Data!X1599-AA1599</f>
        <v/>
      </c>
      <c r="AC1599" s="9">
        <f>Z1599+AB1599</f>
        <v/>
      </c>
      <c r="AD1599" s="24">
        <f>COUNTIF(Data!$Y$2:$Y$2441,"&lt;="&amp;Data!Y1599)/($B$3+1)</f>
        <v/>
      </c>
      <c r="AE1599" s="16">
        <f>_xlfn.PERCENTILE.INC(Data!$U$2:$U$2441,AD1599)</f>
        <v/>
      </c>
      <c r="AF1599" s="16">
        <f>_xlfn.PERCENTILE.INC(Data!$V$2:$V$2441,AD1599)</f>
        <v/>
      </c>
      <c r="AG1599" s="16">
        <f>Data!Y1599-AF1599</f>
        <v/>
      </c>
      <c r="AH1599" s="9">
        <f>AE1599+AG1599</f>
        <v/>
      </c>
    </row>
    <row r="1600">
      <c r="N1600" s="14">
        <f>Data!A1600</f>
        <v/>
      </c>
      <c r="O1600" s="24">
        <f>IF(Occurrence!J1600&gt;0,COUNTIFS(Occurrence!$J$2:$J$2441,"&gt;0",Occurrence!$J$2:$J$2441,"&lt;="&amp;Occurrence!J1600)/($B$8+1),0)</f>
        <v/>
      </c>
      <c r="P1600" s="16">
        <f>IF(Occurrence!J1600&gt;0,_xlfn.PERCENTILE.INC(Data!$O$2:$O$2441,($B$4+O1600*($B$5-1))/($B$3-1)),0)</f>
        <v/>
      </c>
      <c r="Q1600" s="16">
        <f>IF(Occurrence!J1600&gt;0,_xlfn.PERCENTILE.INC(Occurrence!$I$2:$I$2441,($B$6+O1600*($B$7-1))/($B$3-1)),0)</f>
        <v/>
      </c>
      <c r="R1600" s="16">
        <f>IF(Occurrence!J1600&gt;0,Occurrence!J1600/Q1600,0)</f>
        <v/>
      </c>
      <c r="S1600" s="9">
        <f>IF(Occurrence!J1600&gt;0,P1600*R1600,0)</f>
        <v/>
      </c>
      <c r="T1600" s="24">
        <f>IF(Occurrence!K1600&gt;0,COUNTIFS(Occurrence!$K$2:$K$2441,"&gt;0",Occurrence!$K$2:$K$2441,"&lt;="&amp;Occurrence!K1600)/($B$9+1),0)</f>
        <v/>
      </c>
      <c r="U1600" s="16">
        <f>IF(Occurrence!K1600&gt;0,_xlfn.PERCENTILE.INC(Data!$O$2:$O$2441,($B$4+T1600*($B$5-1))/($B$3-1)),0)</f>
        <v/>
      </c>
      <c r="V1600" s="16">
        <f>IF(Occurrence!K1600&gt;0,_xlfn.PERCENTILE.INC(Occurrence!$I$2:$I$2441,($B$6+T1600*($B$7-1))/($B$3-1)),0)</f>
        <v/>
      </c>
      <c r="W1600" s="16">
        <f>IF(Occurrence!K1600&gt;0,Occurrence!K1600/V1600,0)</f>
        <v/>
      </c>
      <c r="X1600" s="9">
        <f>IF(Occurrence!K1600&gt;0,U1600*W1600,0)</f>
        <v/>
      </c>
      <c r="Y1600" s="24">
        <f>COUNTIF(Data!$X$2:$X$2441,"&lt;="&amp;Data!X1600)/($B$3+1)</f>
        <v/>
      </c>
      <c r="Z1600" s="16">
        <f>_xlfn.PERCENTILE.INC(Data!$U$2:$U$2441,Y1600)</f>
        <v/>
      </c>
      <c r="AA1600" s="16">
        <f>_xlfn.PERCENTILE.INC(Data!$V$2:$V$2441,Y1600)</f>
        <v/>
      </c>
      <c r="AB1600" s="16">
        <f>Data!X1600-AA1600</f>
        <v/>
      </c>
      <c r="AC1600" s="9">
        <f>Z1600+AB1600</f>
        <v/>
      </c>
      <c r="AD1600" s="24">
        <f>COUNTIF(Data!$Y$2:$Y$2441,"&lt;="&amp;Data!Y1600)/($B$3+1)</f>
        <v/>
      </c>
      <c r="AE1600" s="16">
        <f>_xlfn.PERCENTILE.INC(Data!$U$2:$U$2441,AD1600)</f>
        <v/>
      </c>
      <c r="AF1600" s="16">
        <f>_xlfn.PERCENTILE.INC(Data!$V$2:$V$2441,AD1600)</f>
        <v/>
      </c>
      <c r="AG1600" s="16">
        <f>Data!Y1600-AF1600</f>
        <v/>
      </c>
      <c r="AH1600" s="9">
        <f>AE1600+AG1600</f>
        <v/>
      </c>
    </row>
    <row r="1601">
      <c r="N1601" s="14">
        <f>Data!A1601</f>
        <v/>
      </c>
      <c r="O1601" s="24">
        <f>IF(Occurrence!J1601&gt;0,COUNTIFS(Occurrence!$J$2:$J$2441,"&gt;0",Occurrence!$J$2:$J$2441,"&lt;="&amp;Occurrence!J1601)/($B$8+1),0)</f>
        <v/>
      </c>
      <c r="P1601" s="16">
        <f>IF(Occurrence!J1601&gt;0,_xlfn.PERCENTILE.INC(Data!$O$2:$O$2441,($B$4+O1601*($B$5-1))/($B$3-1)),0)</f>
        <v/>
      </c>
      <c r="Q1601" s="16">
        <f>IF(Occurrence!J1601&gt;0,_xlfn.PERCENTILE.INC(Occurrence!$I$2:$I$2441,($B$6+O1601*($B$7-1))/($B$3-1)),0)</f>
        <v/>
      </c>
      <c r="R1601" s="16">
        <f>IF(Occurrence!J1601&gt;0,Occurrence!J1601/Q1601,0)</f>
        <v/>
      </c>
      <c r="S1601" s="9">
        <f>IF(Occurrence!J1601&gt;0,P1601*R1601,0)</f>
        <v/>
      </c>
      <c r="T1601" s="24">
        <f>IF(Occurrence!K1601&gt;0,COUNTIFS(Occurrence!$K$2:$K$2441,"&gt;0",Occurrence!$K$2:$K$2441,"&lt;="&amp;Occurrence!K1601)/($B$9+1),0)</f>
        <v/>
      </c>
      <c r="U1601" s="16">
        <f>IF(Occurrence!K1601&gt;0,_xlfn.PERCENTILE.INC(Data!$O$2:$O$2441,($B$4+T1601*($B$5-1))/($B$3-1)),0)</f>
        <v/>
      </c>
      <c r="V1601" s="16">
        <f>IF(Occurrence!K1601&gt;0,_xlfn.PERCENTILE.INC(Occurrence!$I$2:$I$2441,($B$6+T1601*($B$7-1))/($B$3-1)),0)</f>
        <v/>
      </c>
      <c r="W1601" s="16">
        <f>IF(Occurrence!K1601&gt;0,Occurrence!K1601/V1601,0)</f>
        <v/>
      </c>
      <c r="X1601" s="9">
        <f>IF(Occurrence!K1601&gt;0,U1601*W1601,0)</f>
        <v/>
      </c>
      <c r="Y1601" s="24">
        <f>COUNTIF(Data!$X$2:$X$2441,"&lt;="&amp;Data!X1601)/($B$3+1)</f>
        <v/>
      </c>
      <c r="Z1601" s="16">
        <f>_xlfn.PERCENTILE.INC(Data!$U$2:$U$2441,Y1601)</f>
        <v/>
      </c>
      <c r="AA1601" s="16">
        <f>_xlfn.PERCENTILE.INC(Data!$V$2:$V$2441,Y1601)</f>
        <v/>
      </c>
      <c r="AB1601" s="16">
        <f>Data!X1601-AA1601</f>
        <v/>
      </c>
      <c r="AC1601" s="9">
        <f>Z1601+AB1601</f>
        <v/>
      </c>
      <c r="AD1601" s="24">
        <f>COUNTIF(Data!$Y$2:$Y$2441,"&lt;="&amp;Data!Y1601)/($B$3+1)</f>
        <v/>
      </c>
      <c r="AE1601" s="16">
        <f>_xlfn.PERCENTILE.INC(Data!$U$2:$U$2441,AD1601)</f>
        <v/>
      </c>
      <c r="AF1601" s="16">
        <f>_xlfn.PERCENTILE.INC(Data!$V$2:$V$2441,AD1601)</f>
        <v/>
      </c>
      <c r="AG1601" s="16">
        <f>Data!Y1601-AF1601</f>
        <v/>
      </c>
      <c r="AH1601" s="9">
        <f>AE1601+AG1601</f>
        <v/>
      </c>
    </row>
    <row r="1602">
      <c r="N1602" s="14">
        <f>Data!A1602</f>
        <v/>
      </c>
      <c r="O1602" s="24">
        <f>IF(Occurrence!J1602&gt;0,COUNTIFS(Occurrence!$J$2:$J$2441,"&gt;0",Occurrence!$J$2:$J$2441,"&lt;="&amp;Occurrence!J1602)/($B$8+1),0)</f>
        <v/>
      </c>
      <c r="P1602" s="16">
        <f>IF(Occurrence!J1602&gt;0,_xlfn.PERCENTILE.INC(Data!$O$2:$O$2441,($B$4+O1602*($B$5-1))/($B$3-1)),0)</f>
        <v/>
      </c>
      <c r="Q1602" s="16">
        <f>IF(Occurrence!J1602&gt;0,_xlfn.PERCENTILE.INC(Occurrence!$I$2:$I$2441,($B$6+O1602*($B$7-1))/($B$3-1)),0)</f>
        <v/>
      </c>
      <c r="R1602" s="16">
        <f>IF(Occurrence!J1602&gt;0,Occurrence!J1602/Q1602,0)</f>
        <v/>
      </c>
      <c r="S1602" s="9">
        <f>IF(Occurrence!J1602&gt;0,P1602*R1602,0)</f>
        <v/>
      </c>
      <c r="T1602" s="24">
        <f>IF(Occurrence!K1602&gt;0,COUNTIFS(Occurrence!$K$2:$K$2441,"&gt;0",Occurrence!$K$2:$K$2441,"&lt;="&amp;Occurrence!K1602)/($B$9+1),0)</f>
        <v/>
      </c>
      <c r="U1602" s="16">
        <f>IF(Occurrence!K1602&gt;0,_xlfn.PERCENTILE.INC(Data!$O$2:$O$2441,($B$4+T1602*($B$5-1))/($B$3-1)),0)</f>
        <v/>
      </c>
      <c r="V1602" s="16">
        <f>IF(Occurrence!K1602&gt;0,_xlfn.PERCENTILE.INC(Occurrence!$I$2:$I$2441,($B$6+T1602*($B$7-1))/($B$3-1)),0)</f>
        <v/>
      </c>
      <c r="W1602" s="16">
        <f>IF(Occurrence!K1602&gt;0,Occurrence!K1602/V1602,0)</f>
        <v/>
      </c>
      <c r="X1602" s="9">
        <f>IF(Occurrence!K1602&gt;0,U1602*W1602,0)</f>
        <v/>
      </c>
      <c r="Y1602" s="24">
        <f>COUNTIF(Data!$X$2:$X$2441,"&lt;="&amp;Data!X1602)/($B$3+1)</f>
        <v/>
      </c>
      <c r="Z1602" s="16">
        <f>_xlfn.PERCENTILE.INC(Data!$U$2:$U$2441,Y1602)</f>
        <v/>
      </c>
      <c r="AA1602" s="16">
        <f>_xlfn.PERCENTILE.INC(Data!$V$2:$V$2441,Y1602)</f>
        <v/>
      </c>
      <c r="AB1602" s="16">
        <f>Data!X1602-AA1602</f>
        <v/>
      </c>
      <c r="AC1602" s="9">
        <f>Z1602+AB1602</f>
        <v/>
      </c>
      <c r="AD1602" s="24">
        <f>COUNTIF(Data!$Y$2:$Y$2441,"&lt;="&amp;Data!Y1602)/($B$3+1)</f>
        <v/>
      </c>
      <c r="AE1602" s="16">
        <f>_xlfn.PERCENTILE.INC(Data!$U$2:$U$2441,AD1602)</f>
        <v/>
      </c>
      <c r="AF1602" s="16">
        <f>_xlfn.PERCENTILE.INC(Data!$V$2:$V$2441,AD1602)</f>
        <v/>
      </c>
      <c r="AG1602" s="16">
        <f>Data!Y1602-AF1602</f>
        <v/>
      </c>
      <c r="AH1602" s="9">
        <f>AE1602+AG1602</f>
        <v/>
      </c>
    </row>
    <row r="1603">
      <c r="N1603" s="14">
        <f>Data!A1603</f>
        <v/>
      </c>
      <c r="O1603" s="24">
        <f>IF(Occurrence!J1603&gt;0,COUNTIFS(Occurrence!$J$2:$J$2441,"&gt;0",Occurrence!$J$2:$J$2441,"&lt;="&amp;Occurrence!J1603)/($B$8+1),0)</f>
        <v/>
      </c>
      <c r="P1603" s="16">
        <f>IF(Occurrence!J1603&gt;0,_xlfn.PERCENTILE.INC(Data!$O$2:$O$2441,($B$4+O1603*($B$5-1))/($B$3-1)),0)</f>
        <v/>
      </c>
      <c r="Q1603" s="16">
        <f>IF(Occurrence!J1603&gt;0,_xlfn.PERCENTILE.INC(Occurrence!$I$2:$I$2441,($B$6+O1603*($B$7-1))/($B$3-1)),0)</f>
        <v/>
      </c>
      <c r="R1603" s="16">
        <f>IF(Occurrence!J1603&gt;0,Occurrence!J1603/Q1603,0)</f>
        <v/>
      </c>
      <c r="S1603" s="9">
        <f>IF(Occurrence!J1603&gt;0,P1603*R1603,0)</f>
        <v/>
      </c>
      <c r="T1603" s="24">
        <f>IF(Occurrence!K1603&gt;0,COUNTIFS(Occurrence!$K$2:$K$2441,"&gt;0",Occurrence!$K$2:$K$2441,"&lt;="&amp;Occurrence!K1603)/($B$9+1),0)</f>
        <v/>
      </c>
      <c r="U1603" s="16">
        <f>IF(Occurrence!K1603&gt;0,_xlfn.PERCENTILE.INC(Data!$O$2:$O$2441,($B$4+T1603*($B$5-1))/($B$3-1)),0)</f>
        <v/>
      </c>
      <c r="V1603" s="16">
        <f>IF(Occurrence!K1603&gt;0,_xlfn.PERCENTILE.INC(Occurrence!$I$2:$I$2441,($B$6+T1603*($B$7-1))/($B$3-1)),0)</f>
        <v/>
      </c>
      <c r="W1603" s="16">
        <f>IF(Occurrence!K1603&gt;0,Occurrence!K1603/V1603,0)</f>
        <v/>
      </c>
      <c r="X1603" s="9">
        <f>IF(Occurrence!K1603&gt;0,U1603*W1603,0)</f>
        <v/>
      </c>
      <c r="Y1603" s="24">
        <f>COUNTIF(Data!$X$2:$X$2441,"&lt;="&amp;Data!X1603)/($B$3+1)</f>
        <v/>
      </c>
      <c r="Z1603" s="16">
        <f>_xlfn.PERCENTILE.INC(Data!$U$2:$U$2441,Y1603)</f>
        <v/>
      </c>
      <c r="AA1603" s="16">
        <f>_xlfn.PERCENTILE.INC(Data!$V$2:$V$2441,Y1603)</f>
        <v/>
      </c>
      <c r="AB1603" s="16">
        <f>Data!X1603-AA1603</f>
        <v/>
      </c>
      <c r="AC1603" s="9">
        <f>Z1603+AB1603</f>
        <v/>
      </c>
      <c r="AD1603" s="24">
        <f>COUNTIF(Data!$Y$2:$Y$2441,"&lt;="&amp;Data!Y1603)/($B$3+1)</f>
        <v/>
      </c>
      <c r="AE1603" s="16">
        <f>_xlfn.PERCENTILE.INC(Data!$U$2:$U$2441,AD1603)</f>
        <v/>
      </c>
      <c r="AF1603" s="16">
        <f>_xlfn.PERCENTILE.INC(Data!$V$2:$V$2441,AD1603)</f>
        <v/>
      </c>
      <c r="AG1603" s="16">
        <f>Data!Y1603-AF1603</f>
        <v/>
      </c>
      <c r="AH1603" s="9">
        <f>AE1603+AG1603</f>
        <v/>
      </c>
    </row>
    <row r="1604">
      <c r="N1604" s="14">
        <f>Data!A1604</f>
        <v/>
      </c>
      <c r="O1604" s="24">
        <f>IF(Occurrence!J1604&gt;0,COUNTIFS(Occurrence!$J$2:$J$2441,"&gt;0",Occurrence!$J$2:$J$2441,"&lt;="&amp;Occurrence!J1604)/($B$8+1),0)</f>
        <v/>
      </c>
      <c r="P1604" s="16">
        <f>IF(Occurrence!J1604&gt;0,_xlfn.PERCENTILE.INC(Data!$O$2:$O$2441,($B$4+O1604*($B$5-1))/($B$3-1)),0)</f>
        <v/>
      </c>
      <c r="Q1604" s="16">
        <f>IF(Occurrence!J1604&gt;0,_xlfn.PERCENTILE.INC(Occurrence!$I$2:$I$2441,($B$6+O1604*($B$7-1))/($B$3-1)),0)</f>
        <v/>
      </c>
      <c r="R1604" s="16">
        <f>IF(Occurrence!J1604&gt;0,Occurrence!J1604/Q1604,0)</f>
        <v/>
      </c>
      <c r="S1604" s="9">
        <f>IF(Occurrence!J1604&gt;0,P1604*R1604,0)</f>
        <v/>
      </c>
      <c r="T1604" s="24">
        <f>IF(Occurrence!K1604&gt;0,COUNTIFS(Occurrence!$K$2:$K$2441,"&gt;0",Occurrence!$K$2:$K$2441,"&lt;="&amp;Occurrence!K1604)/($B$9+1),0)</f>
        <v/>
      </c>
      <c r="U1604" s="16">
        <f>IF(Occurrence!K1604&gt;0,_xlfn.PERCENTILE.INC(Data!$O$2:$O$2441,($B$4+T1604*($B$5-1))/($B$3-1)),0)</f>
        <v/>
      </c>
      <c r="V1604" s="16">
        <f>IF(Occurrence!K1604&gt;0,_xlfn.PERCENTILE.INC(Occurrence!$I$2:$I$2441,($B$6+T1604*($B$7-1))/($B$3-1)),0)</f>
        <v/>
      </c>
      <c r="W1604" s="16">
        <f>IF(Occurrence!K1604&gt;0,Occurrence!K1604/V1604,0)</f>
        <v/>
      </c>
      <c r="X1604" s="9">
        <f>IF(Occurrence!K1604&gt;0,U1604*W1604,0)</f>
        <v/>
      </c>
      <c r="Y1604" s="24">
        <f>COUNTIF(Data!$X$2:$X$2441,"&lt;="&amp;Data!X1604)/($B$3+1)</f>
        <v/>
      </c>
      <c r="Z1604" s="16">
        <f>_xlfn.PERCENTILE.INC(Data!$U$2:$U$2441,Y1604)</f>
        <v/>
      </c>
      <c r="AA1604" s="16">
        <f>_xlfn.PERCENTILE.INC(Data!$V$2:$V$2441,Y1604)</f>
        <v/>
      </c>
      <c r="AB1604" s="16">
        <f>Data!X1604-AA1604</f>
        <v/>
      </c>
      <c r="AC1604" s="9">
        <f>Z1604+AB1604</f>
        <v/>
      </c>
      <c r="AD1604" s="24">
        <f>COUNTIF(Data!$Y$2:$Y$2441,"&lt;="&amp;Data!Y1604)/($B$3+1)</f>
        <v/>
      </c>
      <c r="AE1604" s="16">
        <f>_xlfn.PERCENTILE.INC(Data!$U$2:$U$2441,AD1604)</f>
        <v/>
      </c>
      <c r="AF1604" s="16">
        <f>_xlfn.PERCENTILE.INC(Data!$V$2:$V$2441,AD1604)</f>
        <v/>
      </c>
      <c r="AG1604" s="16">
        <f>Data!Y1604-AF1604</f>
        <v/>
      </c>
      <c r="AH1604" s="9">
        <f>AE1604+AG1604</f>
        <v/>
      </c>
    </row>
    <row r="1605">
      <c r="N1605" s="14">
        <f>Data!A1605</f>
        <v/>
      </c>
      <c r="O1605" s="24">
        <f>IF(Occurrence!J1605&gt;0,COUNTIFS(Occurrence!$J$2:$J$2441,"&gt;0",Occurrence!$J$2:$J$2441,"&lt;="&amp;Occurrence!J1605)/($B$8+1),0)</f>
        <v/>
      </c>
      <c r="P1605" s="16">
        <f>IF(Occurrence!J1605&gt;0,_xlfn.PERCENTILE.INC(Data!$O$2:$O$2441,($B$4+O1605*($B$5-1))/($B$3-1)),0)</f>
        <v/>
      </c>
      <c r="Q1605" s="16">
        <f>IF(Occurrence!J1605&gt;0,_xlfn.PERCENTILE.INC(Occurrence!$I$2:$I$2441,($B$6+O1605*($B$7-1))/($B$3-1)),0)</f>
        <v/>
      </c>
      <c r="R1605" s="16">
        <f>IF(Occurrence!J1605&gt;0,Occurrence!J1605/Q1605,0)</f>
        <v/>
      </c>
      <c r="S1605" s="9">
        <f>IF(Occurrence!J1605&gt;0,P1605*R1605,0)</f>
        <v/>
      </c>
      <c r="T1605" s="24">
        <f>IF(Occurrence!K1605&gt;0,COUNTIFS(Occurrence!$K$2:$K$2441,"&gt;0",Occurrence!$K$2:$K$2441,"&lt;="&amp;Occurrence!K1605)/($B$9+1),0)</f>
        <v/>
      </c>
      <c r="U1605" s="16">
        <f>IF(Occurrence!K1605&gt;0,_xlfn.PERCENTILE.INC(Data!$O$2:$O$2441,($B$4+T1605*($B$5-1))/($B$3-1)),0)</f>
        <v/>
      </c>
      <c r="V1605" s="16">
        <f>IF(Occurrence!K1605&gt;0,_xlfn.PERCENTILE.INC(Occurrence!$I$2:$I$2441,($B$6+T1605*($B$7-1))/($B$3-1)),0)</f>
        <v/>
      </c>
      <c r="W1605" s="16">
        <f>IF(Occurrence!K1605&gt;0,Occurrence!K1605/V1605,0)</f>
        <v/>
      </c>
      <c r="X1605" s="9">
        <f>IF(Occurrence!K1605&gt;0,U1605*W1605,0)</f>
        <v/>
      </c>
      <c r="Y1605" s="24">
        <f>COUNTIF(Data!$X$2:$X$2441,"&lt;="&amp;Data!X1605)/($B$3+1)</f>
        <v/>
      </c>
      <c r="Z1605" s="16">
        <f>_xlfn.PERCENTILE.INC(Data!$U$2:$U$2441,Y1605)</f>
        <v/>
      </c>
      <c r="AA1605" s="16">
        <f>_xlfn.PERCENTILE.INC(Data!$V$2:$V$2441,Y1605)</f>
        <v/>
      </c>
      <c r="AB1605" s="16">
        <f>Data!X1605-AA1605</f>
        <v/>
      </c>
      <c r="AC1605" s="9">
        <f>Z1605+AB1605</f>
        <v/>
      </c>
      <c r="AD1605" s="24">
        <f>COUNTIF(Data!$Y$2:$Y$2441,"&lt;="&amp;Data!Y1605)/($B$3+1)</f>
        <v/>
      </c>
      <c r="AE1605" s="16">
        <f>_xlfn.PERCENTILE.INC(Data!$U$2:$U$2441,AD1605)</f>
        <v/>
      </c>
      <c r="AF1605" s="16">
        <f>_xlfn.PERCENTILE.INC(Data!$V$2:$V$2441,AD1605)</f>
        <v/>
      </c>
      <c r="AG1605" s="16">
        <f>Data!Y1605-AF1605</f>
        <v/>
      </c>
      <c r="AH1605" s="9">
        <f>AE1605+AG1605</f>
        <v/>
      </c>
    </row>
    <row r="1606">
      <c r="N1606" s="14">
        <f>Data!A1606</f>
        <v/>
      </c>
      <c r="O1606" s="24">
        <f>IF(Occurrence!J1606&gt;0,COUNTIFS(Occurrence!$J$2:$J$2441,"&gt;0",Occurrence!$J$2:$J$2441,"&lt;="&amp;Occurrence!J1606)/($B$8+1),0)</f>
        <v/>
      </c>
      <c r="P1606" s="16">
        <f>IF(Occurrence!J1606&gt;0,_xlfn.PERCENTILE.INC(Data!$O$2:$O$2441,($B$4+O1606*($B$5-1))/($B$3-1)),0)</f>
        <v/>
      </c>
      <c r="Q1606" s="16">
        <f>IF(Occurrence!J1606&gt;0,_xlfn.PERCENTILE.INC(Occurrence!$I$2:$I$2441,($B$6+O1606*($B$7-1))/($B$3-1)),0)</f>
        <v/>
      </c>
      <c r="R1606" s="16">
        <f>IF(Occurrence!J1606&gt;0,Occurrence!J1606/Q1606,0)</f>
        <v/>
      </c>
      <c r="S1606" s="9">
        <f>IF(Occurrence!J1606&gt;0,P1606*R1606,0)</f>
        <v/>
      </c>
      <c r="T1606" s="24">
        <f>IF(Occurrence!K1606&gt;0,COUNTIFS(Occurrence!$K$2:$K$2441,"&gt;0",Occurrence!$K$2:$K$2441,"&lt;="&amp;Occurrence!K1606)/($B$9+1),0)</f>
        <v/>
      </c>
      <c r="U1606" s="16">
        <f>IF(Occurrence!K1606&gt;0,_xlfn.PERCENTILE.INC(Data!$O$2:$O$2441,($B$4+T1606*($B$5-1))/($B$3-1)),0)</f>
        <v/>
      </c>
      <c r="V1606" s="16">
        <f>IF(Occurrence!K1606&gt;0,_xlfn.PERCENTILE.INC(Occurrence!$I$2:$I$2441,($B$6+T1606*($B$7-1))/($B$3-1)),0)</f>
        <v/>
      </c>
      <c r="W1606" s="16">
        <f>IF(Occurrence!K1606&gt;0,Occurrence!K1606/V1606,0)</f>
        <v/>
      </c>
      <c r="X1606" s="9">
        <f>IF(Occurrence!K1606&gt;0,U1606*W1606,0)</f>
        <v/>
      </c>
      <c r="Y1606" s="24">
        <f>COUNTIF(Data!$X$2:$X$2441,"&lt;="&amp;Data!X1606)/($B$3+1)</f>
        <v/>
      </c>
      <c r="Z1606" s="16">
        <f>_xlfn.PERCENTILE.INC(Data!$U$2:$U$2441,Y1606)</f>
        <v/>
      </c>
      <c r="AA1606" s="16">
        <f>_xlfn.PERCENTILE.INC(Data!$V$2:$V$2441,Y1606)</f>
        <v/>
      </c>
      <c r="AB1606" s="16">
        <f>Data!X1606-AA1606</f>
        <v/>
      </c>
      <c r="AC1606" s="9">
        <f>Z1606+AB1606</f>
        <v/>
      </c>
      <c r="AD1606" s="24">
        <f>COUNTIF(Data!$Y$2:$Y$2441,"&lt;="&amp;Data!Y1606)/($B$3+1)</f>
        <v/>
      </c>
      <c r="AE1606" s="16">
        <f>_xlfn.PERCENTILE.INC(Data!$U$2:$U$2441,AD1606)</f>
        <v/>
      </c>
      <c r="AF1606" s="16">
        <f>_xlfn.PERCENTILE.INC(Data!$V$2:$V$2441,AD1606)</f>
        <v/>
      </c>
      <c r="AG1606" s="16">
        <f>Data!Y1606-AF1606</f>
        <v/>
      </c>
      <c r="AH1606" s="9">
        <f>AE1606+AG1606</f>
        <v/>
      </c>
    </row>
    <row r="1607">
      <c r="N1607" s="14">
        <f>Data!A1607</f>
        <v/>
      </c>
      <c r="O1607" s="24">
        <f>IF(Occurrence!J1607&gt;0,COUNTIFS(Occurrence!$J$2:$J$2441,"&gt;0",Occurrence!$J$2:$J$2441,"&lt;="&amp;Occurrence!J1607)/($B$8+1),0)</f>
        <v/>
      </c>
      <c r="P1607" s="16">
        <f>IF(Occurrence!J1607&gt;0,_xlfn.PERCENTILE.INC(Data!$O$2:$O$2441,($B$4+O1607*($B$5-1))/($B$3-1)),0)</f>
        <v/>
      </c>
      <c r="Q1607" s="16">
        <f>IF(Occurrence!J1607&gt;0,_xlfn.PERCENTILE.INC(Occurrence!$I$2:$I$2441,($B$6+O1607*($B$7-1))/($B$3-1)),0)</f>
        <v/>
      </c>
      <c r="R1607" s="16">
        <f>IF(Occurrence!J1607&gt;0,Occurrence!J1607/Q1607,0)</f>
        <v/>
      </c>
      <c r="S1607" s="9">
        <f>IF(Occurrence!J1607&gt;0,P1607*R1607,0)</f>
        <v/>
      </c>
      <c r="T1607" s="24">
        <f>IF(Occurrence!K1607&gt;0,COUNTIFS(Occurrence!$K$2:$K$2441,"&gt;0",Occurrence!$K$2:$K$2441,"&lt;="&amp;Occurrence!K1607)/($B$9+1),0)</f>
        <v/>
      </c>
      <c r="U1607" s="16">
        <f>IF(Occurrence!K1607&gt;0,_xlfn.PERCENTILE.INC(Data!$O$2:$O$2441,($B$4+T1607*($B$5-1))/($B$3-1)),0)</f>
        <v/>
      </c>
      <c r="V1607" s="16">
        <f>IF(Occurrence!K1607&gt;0,_xlfn.PERCENTILE.INC(Occurrence!$I$2:$I$2441,($B$6+T1607*($B$7-1))/($B$3-1)),0)</f>
        <v/>
      </c>
      <c r="W1607" s="16">
        <f>IF(Occurrence!K1607&gt;0,Occurrence!K1607/V1607,0)</f>
        <v/>
      </c>
      <c r="X1607" s="9">
        <f>IF(Occurrence!K1607&gt;0,U1607*W1607,0)</f>
        <v/>
      </c>
      <c r="Y1607" s="24">
        <f>COUNTIF(Data!$X$2:$X$2441,"&lt;="&amp;Data!X1607)/($B$3+1)</f>
        <v/>
      </c>
      <c r="Z1607" s="16">
        <f>_xlfn.PERCENTILE.INC(Data!$U$2:$U$2441,Y1607)</f>
        <v/>
      </c>
      <c r="AA1607" s="16">
        <f>_xlfn.PERCENTILE.INC(Data!$V$2:$V$2441,Y1607)</f>
        <v/>
      </c>
      <c r="AB1607" s="16">
        <f>Data!X1607-AA1607</f>
        <v/>
      </c>
      <c r="AC1607" s="9">
        <f>Z1607+AB1607</f>
        <v/>
      </c>
      <c r="AD1607" s="24">
        <f>COUNTIF(Data!$Y$2:$Y$2441,"&lt;="&amp;Data!Y1607)/($B$3+1)</f>
        <v/>
      </c>
      <c r="AE1607" s="16">
        <f>_xlfn.PERCENTILE.INC(Data!$U$2:$U$2441,AD1607)</f>
        <v/>
      </c>
      <c r="AF1607" s="16">
        <f>_xlfn.PERCENTILE.INC(Data!$V$2:$V$2441,AD1607)</f>
        <v/>
      </c>
      <c r="AG1607" s="16">
        <f>Data!Y1607-AF1607</f>
        <v/>
      </c>
      <c r="AH1607" s="9">
        <f>AE1607+AG1607</f>
        <v/>
      </c>
    </row>
    <row r="1608">
      <c r="N1608" s="14">
        <f>Data!A1608</f>
        <v/>
      </c>
      <c r="O1608" s="24">
        <f>IF(Occurrence!J1608&gt;0,COUNTIFS(Occurrence!$J$2:$J$2441,"&gt;0",Occurrence!$J$2:$J$2441,"&lt;="&amp;Occurrence!J1608)/($B$8+1),0)</f>
        <v/>
      </c>
      <c r="P1608" s="16">
        <f>IF(Occurrence!J1608&gt;0,_xlfn.PERCENTILE.INC(Data!$O$2:$O$2441,($B$4+O1608*($B$5-1))/($B$3-1)),0)</f>
        <v/>
      </c>
      <c r="Q1608" s="16">
        <f>IF(Occurrence!J1608&gt;0,_xlfn.PERCENTILE.INC(Occurrence!$I$2:$I$2441,($B$6+O1608*($B$7-1))/($B$3-1)),0)</f>
        <v/>
      </c>
      <c r="R1608" s="16">
        <f>IF(Occurrence!J1608&gt;0,Occurrence!J1608/Q1608,0)</f>
        <v/>
      </c>
      <c r="S1608" s="9">
        <f>IF(Occurrence!J1608&gt;0,P1608*R1608,0)</f>
        <v/>
      </c>
      <c r="T1608" s="24">
        <f>IF(Occurrence!K1608&gt;0,COUNTIFS(Occurrence!$K$2:$K$2441,"&gt;0",Occurrence!$K$2:$K$2441,"&lt;="&amp;Occurrence!K1608)/($B$9+1),0)</f>
        <v/>
      </c>
      <c r="U1608" s="16">
        <f>IF(Occurrence!K1608&gt;0,_xlfn.PERCENTILE.INC(Data!$O$2:$O$2441,($B$4+T1608*($B$5-1))/($B$3-1)),0)</f>
        <v/>
      </c>
      <c r="V1608" s="16">
        <f>IF(Occurrence!K1608&gt;0,_xlfn.PERCENTILE.INC(Occurrence!$I$2:$I$2441,($B$6+T1608*($B$7-1))/($B$3-1)),0)</f>
        <v/>
      </c>
      <c r="W1608" s="16">
        <f>IF(Occurrence!K1608&gt;0,Occurrence!K1608/V1608,0)</f>
        <v/>
      </c>
      <c r="X1608" s="9">
        <f>IF(Occurrence!K1608&gt;0,U1608*W1608,0)</f>
        <v/>
      </c>
      <c r="Y1608" s="24">
        <f>COUNTIF(Data!$X$2:$X$2441,"&lt;="&amp;Data!X1608)/($B$3+1)</f>
        <v/>
      </c>
      <c r="Z1608" s="16">
        <f>_xlfn.PERCENTILE.INC(Data!$U$2:$U$2441,Y1608)</f>
        <v/>
      </c>
      <c r="AA1608" s="16">
        <f>_xlfn.PERCENTILE.INC(Data!$V$2:$V$2441,Y1608)</f>
        <v/>
      </c>
      <c r="AB1608" s="16">
        <f>Data!X1608-AA1608</f>
        <v/>
      </c>
      <c r="AC1608" s="9">
        <f>Z1608+AB1608</f>
        <v/>
      </c>
      <c r="AD1608" s="24">
        <f>COUNTIF(Data!$Y$2:$Y$2441,"&lt;="&amp;Data!Y1608)/($B$3+1)</f>
        <v/>
      </c>
      <c r="AE1608" s="16">
        <f>_xlfn.PERCENTILE.INC(Data!$U$2:$U$2441,AD1608)</f>
        <v/>
      </c>
      <c r="AF1608" s="16">
        <f>_xlfn.PERCENTILE.INC(Data!$V$2:$V$2441,AD1608)</f>
        <v/>
      </c>
      <c r="AG1608" s="16">
        <f>Data!Y1608-AF1608</f>
        <v/>
      </c>
      <c r="AH1608" s="9">
        <f>AE1608+AG1608</f>
        <v/>
      </c>
    </row>
    <row r="1609">
      <c r="N1609" s="14">
        <f>Data!A1609</f>
        <v/>
      </c>
      <c r="O1609" s="24">
        <f>IF(Occurrence!J1609&gt;0,COUNTIFS(Occurrence!$J$2:$J$2441,"&gt;0",Occurrence!$J$2:$J$2441,"&lt;="&amp;Occurrence!J1609)/($B$8+1),0)</f>
        <v/>
      </c>
      <c r="P1609" s="16">
        <f>IF(Occurrence!J1609&gt;0,_xlfn.PERCENTILE.INC(Data!$O$2:$O$2441,($B$4+O1609*($B$5-1))/($B$3-1)),0)</f>
        <v/>
      </c>
      <c r="Q1609" s="16">
        <f>IF(Occurrence!J1609&gt;0,_xlfn.PERCENTILE.INC(Occurrence!$I$2:$I$2441,($B$6+O1609*($B$7-1))/($B$3-1)),0)</f>
        <v/>
      </c>
      <c r="R1609" s="16">
        <f>IF(Occurrence!J1609&gt;0,Occurrence!J1609/Q1609,0)</f>
        <v/>
      </c>
      <c r="S1609" s="9">
        <f>IF(Occurrence!J1609&gt;0,P1609*R1609,0)</f>
        <v/>
      </c>
      <c r="T1609" s="24">
        <f>IF(Occurrence!K1609&gt;0,COUNTIFS(Occurrence!$K$2:$K$2441,"&gt;0",Occurrence!$K$2:$K$2441,"&lt;="&amp;Occurrence!K1609)/($B$9+1),0)</f>
        <v/>
      </c>
      <c r="U1609" s="16">
        <f>IF(Occurrence!K1609&gt;0,_xlfn.PERCENTILE.INC(Data!$O$2:$O$2441,($B$4+T1609*($B$5-1))/($B$3-1)),0)</f>
        <v/>
      </c>
      <c r="V1609" s="16">
        <f>IF(Occurrence!K1609&gt;0,_xlfn.PERCENTILE.INC(Occurrence!$I$2:$I$2441,($B$6+T1609*($B$7-1))/($B$3-1)),0)</f>
        <v/>
      </c>
      <c r="W1609" s="16">
        <f>IF(Occurrence!K1609&gt;0,Occurrence!K1609/V1609,0)</f>
        <v/>
      </c>
      <c r="X1609" s="9">
        <f>IF(Occurrence!K1609&gt;0,U1609*W1609,0)</f>
        <v/>
      </c>
      <c r="Y1609" s="24">
        <f>COUNTIF(Data!$X$2:$X$2441,"&lt;="&amp;Data!X1609)/($B$3+1)</f>
        <v/>
      </c>
      <c r="Z1609" s="16">
        <f>_xlfn.PERCENTILE.INC(Data!$U$2:$U$2441,Y1609)</f>
        <v/>
      </c>
      <c r="AA1609" s="16">
        <f>_xlfn.PERCENTILE.INC(Data!$V$2:$V$2441,Y1609)</f>
        <v/>
      </c>
      <c r="AB1609" s="16">
        <f>Data!X1609-AA1609</f>
        <v/>
      </c>
      <c r="AC1609" s="9">
        <f>Z1609+AB1609</f>
        <v/>
      </c>
      <c r="AD1609" s="24">
        <f>COUNTIF(Data!$Y$2:$Y$2441,"&lt;="&amp;Data!Y1609)/($B$3+1)</f>
        <v/>
      </c>
      <c r="AE1609" s="16">
        <f>_xlfn.PERCENTILE.INC(Data!$U$2:$U$2441,AD1609)</f>
        <v/>
      </c>
      <c r="AF1609" s="16">
        <f>_xlfn.PERCENTILE.INC(Data!$V$2:$V$2441,AD1609)</f>
        <v/>
      </c>
      <c r="AG1609" s="16">
        <f>Data!Y1609-AF1609</f>
        <v/>
      </c>
      <c r="AH1609" s="9">
        <f>AE1609+AG1609</f>
        <v/>
      </c>
    </row>
    <row r="1610">
      <c r="N1610" s="14">
        <f>Data!A1610</f>
        <v/>
      </c>
      <c r="O1610" s="24">
        <f>IF(Occurrence!J1610&gt;0,COUNTIFS(Occurrence!$J$2:$J$2441,"&gt;0",Occurrence!$J$2:$J$2441,"&lt;="&amp;Occurrence!J1610)/($B$8+1),0)</f>
        <v/>
      </c>
      <c r="P1610" s="16">
        <f>IF(Occurrence!J1610&gt;0,_xlfn.PERCENTILE.INC(Data!$O$2:$O$2441,($B$4+O1610*($B$5-1))/($B$3-1)),0)</f>
        <v/>
      </c>
      <c r="Q1610" s="16">
        <f>IF(Occurrence!J1610&gt;0,_xlfn.PERCENTILE.INC(Occurrence!$I$2:$I$2441,($B$6+O1610*($B$7-1))/($B$3-1)),0)</f>
        <v/>
      </c>
      <c r="R1610" s="16">
        <f>IF(Occurrence!J1610&gt;0,Occurrence!J1610/Q1610,0)</f>
        <v/>
      </c>
      <c r="S1610" s="9">
        <f>IF(Occurrence!J1610&gt;0,P1610*R1610,0)</f>
        <v/>
      </c>
      <c r="T1610" s="24">
        <f>IF(Occurrence!K1610&gt;0,COUNTIFS(Occurrence!$K$2:$K$2441,"&gt;0",Occurrence!$K$2:$K$2441,"&lt;="&amp;Occurrence!K1610)/($B$9+1),0)</f>
        <v/>
      </c>
      <c r="U1610" s="16">
        <f>IF(Occurrence!K1610&gt;0,_xlfn.PERCENTILE.INC(Data!$O$2:$O$2441,($B$4+T1610*($B$5-1))/($B$3-1)),0)</f>
        <v/>
      </c>
      <c r="V1610" s="16">
        <f>IF(Occurrence!K1610&gt;0,_xlfn.PERCENTILE.INC(Occurrence!$I$2:$I$2441,($B$6+T1610*($B$7-1))/($B$3-1)),0)</f>
        <v/>
      </c>
      <c r="W1610" s="16">
        <f>IF(Occurrence!K1610&gt;0,Occurrence!K1610/V1610,0)</f>
        <v/>
      </c>
      <c r="X1610" s="9">
        <f>IF(Occurrence!K1610&gt;0,U1610*W1610,0)</f>
        <v/>
      </c>
      <c r="Y1610" s="24">
        <f>COUNTIF(Data!$X$2:$X$2441,"&lt;="&amp;Data!X1610)/($B$3+1)</f>
        <v/>
      </c>
      <c r="Z1610" s="16">
        <f>_xlfn.PERCENTILE.INC(Data!$U$2:$U$2441,Y1610)</f>
        <v/>
      </c>
      <c r="AA1610" s="16">
        <f>_xlfn.PERCENTILE.INC(Data!$V$2:$V$2441,Y1610)</f>
        <v/>
      </c>
      <c r="AB1610" s="16">
        <f>Data!X1610-AA1610</f>
        <v/>
      </c>
      <c r="AC1610" s="9">
        <f>Z1610+AB1610</f>
        <v/>
      </c>
      <c r="AD1610" s="24">
        <f>COUNTIF(Data!$Y$2:$Y$2441,"&lt;="&amp;Data!Y1610)/($B$3+1)</f>
        <v/>
      </c>
      <c r="AE1610" s="16">
        <f>_xlfn.PERCENTILE.INC(Data!$U$2:$U$2441,AD1610)</f>
        <v/>
      </c>
      <c r="AF1610" s="16">
        <f>_xlfn.PERCENTILE.INC(Data!$V$2:$V$2441,AD1610)</f>
        <v/>
      </c>
      <c r="AG1610" s="16">
        <f>Data!Y1610-AF1610</f>
        <v/>
      </c>
      <c r="AH1610" s="9">
        <f>AE1610+AG1610</f>
        <v/>
      </c>
    </row>
    <row r="1611">
      <c r="N1611" s="14">
        <f>Data!A1611</f>
        <v/>
      </c>
      <c r="O1611" s="24">
        <f>IF(Occurrence!J1611&gt;0,COUNTIFS(Occurrence!$J$2:$J$2441,"&gt;0",Occurrence!$J$2:$J$2441,"&lt;="&amp;Occurrence!J1611)/($B$8+1),0)</f>
        <v/>
      </c>
      <c r="P1611" s="16">
        <f>IF(Occurrence!J1611&gt;0,_xlfn.PERCENTILE.INC(Data!$O$2:$O$2441,($B$4+O1611*($B$5-1))/($B$3-1)),0)</f>
        <v/>
      </c>
      <c r="Q1611" s="16">
        <f>IF(Occurrence!J1611&gt;0,_xlfn.PERCENTILE.INC(Occurrence!$I$2:$I$2441,($B$6+O1611*($B$7-1))/($B$3-1)),0)</f>
        <v/>
      </c>
      <c r="R1611" s="16">
        <f>IF(Occurrence!J1611&gt;0,Occurrence!J1611/Q1611,0)</f>
        <v/>
      </c>
      <c r="S1611" s="9">
        <f>IF(Occurrence!J1611&gt;0,P1611*R1611,0)</f>
        <v/>
      </c>
      <c r="T1611" s="24">
        <f>IF(Occurrence!K1611&gt;0,COUNTIFS(Occurrence!$K$2:$K$2441,"&gt;0",Occurrence!$K$2:$K$2441,"&lt;="&amp;Occurrence!K1611)/($B$9+1),0)</f>
        <v/>
      </c>
      <c r="U1611" s="16">
        <f>IF(Occurrence!K1611&gt;0,_xlfn.PERCENTILE.INC(Data!$O$2:$O$2441,($B$4+T1611*($B$5-1))/($B$3-1)),0)</f>
        <v/>
      </c>
      <c r="V1611" s="16">
        <f>IF(Occurrence!K1611&gt;0,_xlfn.PERCENTILE.INC(Occurrence!$I$2:$I$2441,($B$6+T1611*($B$7-1))/($B$3-1)),0)</f>
        <v/>
      </c>
      <c r="W1611" s="16">
        <f>IF(Occurrence!K1611&gt;0,Occurrence!K1611/V1611,0)</f>
        <v/>
      </c>
      <c r="X1611" s="9">
        <f>IF(Occurrence!K1611&gt;0,U1611*W1611,0)</f>
        <v/>
      </c>
      <c r="Y1611" s="24">
        <f>COUNTIF(Data!$X$2:$X$2441,"&lt;="&amp;Data!X1611)/($B$3+1)</f>
        <v/>
      </c>
      <c r="Z1611" s="16">
        <f>_xlfn.PERCENTILE.INC(Data!$U$2:$U$2441,Y1611)</f>
        <v/>
      </c>
      <c r="AA1611" s="16">
        <f>_xlfn.PERCENTILE.INC(Data!$V$2:$V$2441,Y1611)</f>
        <v/>
      </c>
      <c r="AB1611" s="16">
        <f>Data!X1611-AA1611</f>
        <v/>
      </c>
      <c r="AC1611" s="9">
        <f>Z1611+AB1611</f>
        <v/>
      </c>
      <c r="AD1611" s="24">
        <f>COUNTIF(Data!$Y$2:$Y$2441,"&lt;="&amp;Data!Y1611)/($B$3+1)</f>
        <v/>
      </c>
      <c r="AE1611" s="16">
        <f>_xlfn.PERCENTILE.INC(Data!$U$2:$U$2441,AD1611)</f>
        <v/>
      </c>
      <c r="AF1611" s="16">
        <f>_xlfn.PERCENTILE.INC(Data!$V$2:$V$2441,AD1611)</f>
        <v/>
      </c>
      <c r="AG1611" s="16">
        <f>Data!Y1611-AF1611</f>
        <v/>
      </c>
      <c r="AH1611" s="9">
        <f>AE1611+AG1611</f>
        <v/>
      </c>
    </row>
    <row r="1612">
      <c r="N1612" s="14">
        <f>Data!A1612</f>
        <v/>
      </c>
      <c r="O1612" s="24">
        <f>IF(Occurrence!J1612&gt;0,COUNTIFS(Occurrence!$J$2:$J$2441,"&gt;0",Occurrence!$J$2:$J$2441,"&lt;="&amp;Occurrence!J1612)/($B$8+1),0)</f>
        <v/>
      </c>
      <c r="P1612" s="16">
        <f>IF(Occurrence!J1612&gt;0,_xlfn.PERCENTILE.INC(Data!$O$2:$O$2441,($B$4+O1612*($B$5-1))/($B$3-1)),0)</f>
        <v/>
      </c>
      <c r="Q1612" s="16">
        <f>IF(Occurrence!J1612&gt;0,_xlfn.PERCENTILE.INC(Occurrence!$I$2:$I$2441,($B$6+O1612*($B$7-1))/($B$3-1)),0)</f>
        <v/>
      </c>
      <c r="R1612" s="16">
        <f>IF(Occurrence!J1612&gt;0,Occurrence!J1612/Q1612,0)</f>
        <v/>
      </c>
      <c r="S1612" s="9">
        <f>IF(Occurrence!J1612&gt;0,P1612*R1612,0)</f>
        <v/>
      </c>
      <c r="T1612" s="24">
        <f>IF(Occurrence!K1612&gt;0,COUNTIFS(Occurrence!$K$2:$K$2441,"&gt;0",Occurrence!$K$2:$K$2441,"&lt;="&amp;Occurrence!K1612)/($B$9+1),0)</f>
        <v/>
      </c>
      <c r="U1612" s="16">
        <f>IF(Occurrence!K1612&gt;0,_xlfn.PERCENTILE.INC(Data!$O$2:$O$2441,($B$4+T1612*($B$5-1))/($B$3-1)),0)</f>
        <v/>
      </c>
      <c r="V1612" s="16">
        <f>IF(Occurrence!K1612&gt;0,_xlfn.PERCENTILE.INC(Occurrence!$I$2:$I$2441,($B$6+T1612*($B$7-1))/($B$3-1)),0)</f>
        <v/>
      </c>
      <c r="W1612" s="16">
        <f>IF(Occurrence!K1612&gt;0,Occurrence!K1612/V1612,0)</f>
        <v/>
      </c>
      <c r="X1612" s="9">
        <f>IF(Occurrence!K1612&gt;0,U1612*W1612,0)</f>
        <v/>
      </c>
      <c r="Y1612" s="24">
        <f>COUNTIF(Data!$X$2:$X$2441,"&lt;="&amp;Data!X1612)/($B$3+1)</f>
        <v/>
      </c>
      <c r="Z1612" s="16">
        <f>_xlfn.PERCENTILE.INC(Data!$U$2:$U$2441,Y1612)</f>
        <v/>
      </c>
      <c r="AA1612" s="16">
        <f>_xlfn.PERCENTILE.INC(Data!$V$2:$V$2441,Y1612)</f>
        <v/>
      </c>
      <c r="AB1612" s="16">
        <f>Data!X1612-AA1612</f>
        <v/>
      </c>
      <c r="AC1612" s="9">
        <f>Z1612+AB1612</f>
        <v/>
      </c>
      <c r="AD1612" s="24">
        <f>COUNTIF(Data!$Y$2:$Y$2441,"&lt;="&amp;Data!Y1612)/($B$3+1)</f>
        <v/>
      </c>
      <c r="AE1612" s="16">
        <f>_xlfn.PERCENTILE.INC(Data!$U$2:$U$2441,AD1612)</f>
        <v/>
      </c>
      <c r="AF1612" s="16">
        <f>_xlfn.PERCENTILE.INC(Data!$V$2:$V$2441,AD1612)</f>
        <v/>
      </c>
      <c r="AG1612" s="16">
        <f>Data!Y1612-AF1612</f>
        <v/>
      </c>
      <c r="AH1612" s="9">
        <f>AE1612+AG1612</f>
        <v/>
      </c>
    </row>
    <row r="1613">
      <c r="N1613" s="14">
        <f>Data!A1613</f>
        <v/>
      </c>
      <c r="O1613" s="24">
        <f>IF(Occurrence!J1613&gt;0,COUNTIFS(Occurrence!$J$2:$J$2441,"&gt;0",Occurrence!$J$2:$J$2441,"&lt;="&amp;Occurrence!J1613)/($B$8+1),0)</f>
        <v/>
      </c>
      <c r="P1613" s="16">
        <f>IF(Occurrence!J1613&gt;0,_xlfn.PERCENTILE.INC(Data!$O$2:$O$2441,($B$4+O1613*($B$5-1))/($B$3-1)),0)</f>
        <v/>
      </c>
      <c r="Q1613" s="16">
        <f>IF(Occurrence!J1613&gt;0,_xlfn.PERCENTILE.INC(Occurrence!$I$2:$I$2441,($B$6+O1613*($B$7-1))/($B$3-1)),0)</f>
        <v/>
      </c>
      <c r="R1613" s="16">
        <f>IF(Occurrence!J1613&gt;0,Occurrence!J1613/Q1613,0)</f>
        <v/>
      </c>
      <c r="S1613" s="9">
        <f>IF(Occurrence!J1613&gt;0,P1613*R1613,0)</f>
        <v/>
      </c>
      <c r="T1613" s="24">
        <f>IF(Occurrence!K1613&gt;0,COUNTIFS(Occurrence!$K$2:$K$2441,"&gt;0",Occurrence!$K$2:$K$2441,"&lt;="&amp;Occurrence!K1613)/($B$9+1),0)</f>
        <v/>
      </c>
      <c r="U1613" s="16">
        <f>IF(Occurrence!K1613&gt;0,_xlfn.PERCENTILE.INC(Data!$O$2:$O$2441,($B$4+T1613*($B$5-1))/($B$3-1)),0)</f>
        <v/>
      </c>
      <c r="V1613" s="16">
        <f>IF(Occurrence!K1613&gt;0,_xlfn.PERCENTILE.INC(Occurrence!$I$2:$I$2441,($B$6+T1613*($B$7-1))/($B$3-1)),0)</f>
        <v/>
      </c>
      <c r="W1613" s="16">
        <f>IF(Occurrence!K1613&gt;0,Occurrence!K1613/V1613,0)</f>
        <v/>
      </c>
      <c r="X1613" s="9">
        <f>IF(Occurrence!K1613&gt;0,U1613*W1613,0)</f>
        <v/>
      </c>
      <c r="Y1613" s="24">
        <f>COUNTIF(Data!$X$2:$X$2441,"&lt;="&amp;Data!X1613)/($B$3+1)</f>
        <v/>
      </c>
      <c r="Z1613" s="16">
        <f>_xlfn.PERCENTILE.INC(Data!$U$2:$U$2441,Y1613)</f>
        <v/>
      </c>
      <c r="AA1613" s="16">
        <f>_xlfn.PERCENTILE.INC(Data!$V$2:$V$2441,Y1613)</f>
        <v/>
      </c>
      <c r="AB1613" s="16">
        <f>Data!X1613-AA1613</f>
        <v/>
      </c>
      <c r="AC1613" s="9">
        <f>Z1613+AB1613</f>
        <v/>
      </c>
      <c r="AD1613" s="24">
        <f>COUNTIF(Data!$Y$2:$Y$2441,"&lt;="&amp;Data!Y1613)/($B$3+1)</f>
        <v/>
      </c>
      <c r="AE1613" s="16">
        <f>_xlfn.PERCENTILE.INC(Data!$U$2:$U$2441,AD1613)</f>
        <v/>
      </c>
      <c r="AF1613" s="16">
        <f>_xlfn.PERCENTILE.INC(Data!$V$2:$V$2441,AD1613)</f>
        <v/>
      </c>
      <c r="AG1613" s="16">
        <f>Data!Y1613-AF1613</f>
        <v/>
      </c>
      <c r="AH1613" s="9">
        <f>AE1613+AG1613</f>
        <v/>
      </c>
    </row>
    <row r="1614">
      <c r="N1614" s="14">
        <f>Data!A1614</f>
        <v/>
      </c>
      <c r="O1614" s="24">
        <f>IF(Occurrence!J1614&gt;0,COUNTIFS(Occurrence!$J$2:$J$2441,"&gt;0",Occurrence!$J$2:$J$2441,"&lt;="&amp;Occurrence!J1614)/($B$8+1),0)</f>
        <v/>
      </c>
      <c r="P1614" s="16">
        <f>IF(Occurrence!J1614&gt;0,_xlfn.PERCENTILE.INC(Data!$O$2:$O$2441,($B$4+O1614*($B$5-1))/($B$3-1)),0)</f>
        <v/>
      </c>
      <c r="Q1614" s="16">
        <f>IF(Occurrence!J1614&gt;0,_xlfn.PERCENTILE.INC(Occurrence!$I$2:$I$2441,($B$6+O1614*($B$7-1))/($B$3-1)),0)</f>
        <v/>
      </c>
      <c r="R1614" s="16">
        <f>IF(Occurrence!J1614&gt;0,Occurrence!J1614/Q1614,0)</f>
        <v/>
      </c>
      <c r="S1614" s="9">
        <f>IF(Occurrence!J1614&gt;0,P1614*R1614,0)</f>
        <v/>
      </c>
      <c r="T1614" s="24">
        <f>IF(Occurrence!K1614&gt;0,COUNTIFS(Occurrence!$K$2:$K$2441,"&gt;0",Occurrence!$K$2:$K$2441,"&lt;="&amp;Occurrence!K1614)/($B$9+1),0)</f>
        <v/>
      </c>
      <c r="U1614" s="16">
        <f>IF(Occurrence!K1614&gt;0,_xlfn.PERCENTILE.INC(Data!$O$2:$O$2441,($B$4+T1614*($B$5-1))/($B$3-1)),0)</f>
        <v/>
      </c>
      <c r="V1614" s="16">
        <f>IF(Occurrence!K1614&gt;0,_xlfn.PERCENTILE.INC(Occurrence!$I$2:$I$2441,($B$6+T1614*($B$7-1))/($B$3-1)),0)</f>
        <v/>
      </c>
      <c r="W1614" s="16">
        <f>IF(Occurrence!K1614&gt;0,Occurrence!K1614/V1614,0)</f>
        <v/>
      </c>
      <c r="X1614" s="9">
        <f>IF(Occurrence!K1614&gt;0,U1614*W1614,0)</f>
        <v/>
      </c>
      <c r="Y1614" s="24">
        <f>COUNTIF(Data!$X$2:$X$2441,"&lt;="&amp;Data!X1614)/($B$3+1)</f>
        <v/>
      </c>
      <c r="Z1614" s="16">
        <f>_xlfn.PERCENTILE.INC(Data!$U$2:$U$2441,Y1614)</f>
        <v/>
      </c>
      <c r="AA1614" s="16">
        <f>_xlfn.PERCENTILE.INC(Data!$V$2:$V$2441,Y1614)</f>
        <v/>
      </c>
      <c r="AB1614" s="16">
        <f>Data!X1614-AA1614</f>
        <v/>
      </c>
      <c r="AC1614" s="9">
        <f>Z1614+AB1614</f>
        <v/>
      </c>
      <c r="AD1614" s="24">
        <f>COUNTIF(Data!$Y$2:$Y$2441,"&lt;="&amp;Data!Y1614)/($B$3+1)</f>
        <v/>
      </c>
      <c r="AE1614" s="16">
        <f>_xlfn.PERCENTILE.INC(Data!$U$2:$U$2441,AD1614)</f>
        <v/>
      </c>
      <c r="AF1614" s="16">
        <f>_xlfn.PERCENTILE.INC(Data!$V$2:$V$2441,AD1614)</f>
        <v/>
      </c>
      <c r="AG1614" s="16">
        <f>Data!Y1614-AF1614</f>
        <v/>
      </c>
      <c r="AH1614" s="9">
        <f>AE1614+AG1614</f>
        <v/>
      </c>
    </row>
    <row r="1615">
      <c r="N1615" s="14">
        <f>Data!A1615</f>
        <v/>
      </c>
      <c r="O1615" s="24">
        <f>IF(Occurrence!J1615&gt;0,COUNTIFS(Occurrence!$J$2:$J$2441,"&gt;0",Occurrence!$J$2:$J$2441,"&lt;="&amp;Occurrence!J1615)/($B$8+1),0)</f>
        <v/>
      </c>
      <c r="P1615" s="16">
        <f>IF(Occurrence!J1615&gt;0,_xlfn.PERCENTILE.INC(Data!$O$2:$O$2441,($B$4+O1615*($B$5-1))/($B$3-1)),0)</f>
        <v/>
      </c>
      <c r="Q1615" s="16">
        <f>IF(Occurrence!J1615&gt;0,_xlfn.PERCENTILE.INC(Occurrence!$I$2:$I$2441,($B$6+O1615*($B$7-1))/($B$3-1)),0)</f>
        <v/>
      </c>
      <c r="R1615" s="16">
        <f>IF(Occurrence!J1615&gt;0,Occurrence!J1615/Q1615,0)</f>
        <v/>
      </c>
      <c r="S1615" s="9">
        <f>IF(Occurrence!J1615&gt;0,P1615*R1615,0)</f>
        <v/>
      </c>
      <c r="T1615" s="24">
        <f>IF(Occurrence!K1615&gt;0,COUNTIFS(Occurrence!$K$2:$K$2441,"&gt;0",Occurrence!$K$2:$K$2441,"&lt;="&amp;Occurrence!K1615)/($B$9+1),0)</f>
        <v/>
      </c>
      <c r="U1615" s="16">
        <f>IF(Occurrence!K1615&gt;0,_xlfn.PERCENTILE.INC(Data!$O$2:$O$2441,($B$4+T1615*($B$5-1))/($B$3-1)),0)</f>
        <v/>
      </c>
      <c r="V1615" s="16">
        <f>IF(Occurrence!K1615&gt;0,_xlfn.PERCENTILE.INC(Occurrence!$I$2:$I$2441,($B$6+T1615*($B$7-1))/($B$3-1)),0)</f>
        <v/>
      </c>
      <c r="W1615" s="16">
        <f>IF(Occurrence!K1615&gt;0,Occurrence!K1615/V1615,0)</f>
        <v/>
      </c>
      <c r="X1615" s="9">
        <f>IF(Occurrence!K1615&gt;0,U1615*W1615,0)</f>
        <v/>
      </c>
      <c r="Y1615" s="24">
        <f>COUNTIF(Data!$X$2:$X$2441,"&lt;="&amp;Data!X1615)/($B$3+1)</f>
        <v/>
      </c>
      <c r="Z1615" s="16">
        <f>_xlfn.PERCENTILE.INC(Data!$U$2:$U$2441,Y1615)</f>
        <v/>
      </c>
      <c r="AA1615" s="16">
        <f>_xlfn.PERCENTILE.INC(Data!$V$2:$V$2441,Y1615)</f>
        <v/>
      </c>
      <c r="AB1615" s="16">
        <f>Data!X1615-AA1615</f>
        <v/>
      </c>
      <c r="AC1615" s="9">
        <f>Z1615+AB1615</f>
        <v/>
      </c>
      <c r="AD1615" s="24">
        <f>COUNTIF(Data!$Y$2:$Y$2441,"&lt;="&amp;Data!Y1615)/($B$3+1)</f>
        <v/>
      </c>
      <c r="AE1615" s="16">
        <f>_xlfn.PERCENTILE.INC(Data!$U$2:$U$2441,AD1615)</f>
        <v/>
      </c>
      <c r="AF1615" s="16">
        <f>_xlfn.PERCENTILE.INC(Data!$V$2:$V$2441,AD1615)</f>
        <v/>
      </c>
      <c r="AG1615" s="16">
        <f>Data!Y1615-AF1615</f>
        <v/>
      </c>
      <c r="AH1615" s="9">
        <f>AE1615+AG1615</f>
        <v/>
      </c>
    </row>
    <row r="1616">
      <c r="N1616" s="14">
        <f>Data!A1616</f>
        <v/>
      </c>
      <c r="O1616" s="24">
        <f>IF(Occurrence!J1616&gt;0,COUNTIFS(Occurrence!$J$2:$J$2441,"&gt;0",Occurrence!$J$2:$J$2441,"&lt;="&amp;Occurrence!J1616)/($B$8+1),0)</f>
        <v/>
      </c>
      <c r="P1616" s="16">
        <f>IF(Occurrence!J1616&gt;0,_xlfn.PERCENTILE.INC(Data!$O$2:$O$2441,($B$4+O1616*($B$5-1))/($B$3-1)),0)</f>
        <v/>
      </c>
      <c r="Q1616" s="16">
        <f>IF(Occurrence!J1616&gt;0,_xlfn.PERCENTILE.INC(Occurrence!$I$2:$I$2441,($B$6+O1616*($B$7-1))/($B$3-1)),0)</f>
        <v/>
      </c>
      <c r="R1616" s="16">
        <f>IF(Occurrence!J1616&gt;0,Occurrence!J1616/Q1616,0)</f>
        <v/>
      </c>
      <c r="S1616" s="9">
        <f>IF(Occurrence!J1616&gt;0,P1616*R1616,0)</f>
        <v/>
      </c>
      <c r="T1616" s="24">
        <f>IF(Occurrence!K1616&gt;0,COUNTIFS(Occurrence!$K$2:$K$2441,"&gt;0",Occurrence!$K$2:$K$2441,"&lt;="&amp;Occurrence!K1616)/($B$9+1),0)</f>
        <v/>
      </c>
      <c r="U1616" s="16">
        <f>IF(Occurrence!K1616&gt;0,_xlfn.PERCENTILE.INC(Data!$O$2:$O$2441,($B$4+T1616*($B$5-1))/($B$3-1)),0)</f>
        <v/>
      </c>
      <c r="V1616" s="16">
        <f>IF(Occurrence!K1616&gt;0,_xlfn.PERCENTILE.INC(Occurrence!$I$2:$I$2441,($B$6+T1616*($B$7-1))/($B$3-1)),0)</f>
        <v/>
      </c>
      <c r="W1616" s="16">
        <f>IF(Occurrence!K1616&gt;0,Occurrence!K1616/V1616,0)</f>
        <v/>
      </c>
      <c r="X1616" s="9">
        <f>IF(Occurrence!K1616&gt;0,U1616*W1616,0)</f>
        <v/>
      </c>
      <c r="Y1616" s="24">
        <f>COUNTIF(Data!$X$2:$X$2441,"&lt;="&amp;Data!X1616)/($B$3+1)</f>
        <v/>
      </c>
      <c r="Z1616" s="16">
        <f>_xlfn.PERCENTILE.INC(Data!$U$2:$U$2441,Y1616)</f>
        <v/>
      </c>
      <c r="AA1616" s="16">
        <f>_xlfn.PERCENTILE.INC(Data!$V$2:$V$2441,Y1616)</f>
        <v/>
      </c>
      <c r="AB1616" s="16">
        <f>Data!X1616-AA1616</f>
        <v/>
      </c>
      <c r="AC1616" s="9">
        <f>Z1616+AB1616</f>
        <v/>
      </c>
      <c r="AD1616" s="24">
        <f>COUNTIF(Data!$Y$2:$Y$2441,"&lt;="&amp;Data!Y1616)/($B$3+1)</f>
        <v/>
      </c>
      <c r="AE1616" s="16">
        <f>_xlfn.PERCENTILE.INC(Data!$U$2:$U$2441,AD1616)</f>
        <v/>
      </c>
      <c r="AF1616" s="16">
        <f>_xlfn.PERCENTILE.INC(Data!$V$2:$V$2441,AD1616)</f>
        <v/>
      </c>
      <c r="AG1616" s="16">
        <f>Data!Y1616-AF1616</f>
        <v/>
      </c>
      <c r="AH1616" s="9">
        <f>AE1616+AG1616</f>
        <v/>
      </c>
    </row>
    <row r="1617">
      <c r="N1617" s="14">
        <f>Data!A1617</f>
        <v/>
      </c>
      <c r="O1617" s="24">
        <f>IF(Occurrence!J1617&gt;0,COUNTIFS(Occurrence!$J$2:$J$2441,"&gt;0",Occurrence!$J$2:$J$2441,"&lt;="&amp;Occurrence!J1617)/($B$8+1),0)</f>
        <v/>
      </c>
      <c r="P1617" s="16">
        <f>IF(Occurrence!J1617&gt;0,_xlfn.PERCENTILE.INC(Data!$O$2:$O$2441,($B$4+O1617*($B$5-1))/($B$3-1)),0)</f>
        <v/>
      </c>
      <c r="Q1617" s="16">
        <f>IF(Occurrence!J1617&gt;0,_xlfn.PERCENTILE.INC(Occurrence!$I$2:$I$2441,($B$6+O1617*($B$7-1))/($B$3-1)),0)</f>
        <v/>
      </c>
      <c r="R1617" s="16">
        <f>IF(Occurrence!J1617&gt;0,Occurrence!J1617/Q1617,0)</f>
        <v/>
      </c>
      <c r="S1617" s="9">
        <f>IF(Occurrence!J1617&gt;0,P1617*R1617,0)</f>
        <v/>
      </c>
      <c r="T1617" s="24">
        <f>IF(Occurrence!K1617&gt;0,COUNTIFS(Occurrence!$K$2:$K$2441,"&gt;0",Occurrence!$K$2:$K$2441,"&lt;="&amp;Occurrence!K1617)/($B$9+1),0)</f>
        <v/>
      </c>
      <c r="U1617" s="16">
        <f>IF(Occurrence!K1617&gt;0,_xlfn.PERCENTILE.INC(Data!$O$2:$O$2441,($B$4+T1617*($B$5-1))/($B$3-1)),0)</f>
        <v/>
      </c>
      <c r="V1617" s="16">
        <f>IF(Occurrence!K1617&gt;0,_xlfn.PERCENTILE.INC(Occurrence!$I$2:$I$2441,($B$6+T1617*($B$7-1))/($B$3-1)),0)</f>
        <v/>
      </c>
      <c r="W1617" s="16">
        <f>IF(Occurrence!K1617&gt;0,Occurrence!K1617/V1617,0)</f>
        <v/>
      </c>
      <c r="X1617" s="9">
        <f>IF(Occurrence!K1617&gt;0,U1617*W1617,0)</f>
        <v/>
      </c>
      <c r="Y1617" s="24">
        <f>COUNTIF(Data!$X$2:$X$2441,"&lt;="&amp;Data!X1617)/($B$3+1)</f>
        <v/>
      </c>
      <c r="Z1617" s="16">
        <f>_xlfn.PERCENTILE.INC(Data!$U$2:$U$2441,Y1617)</f>
        <v/>
      </c>
      <c r="AA1617" s="16">
        <f>_xlfn.PERCENTILE.INC(Data!$V$2:$V$2441,Y1617)</f>
        <v/>
      </c>
      <c r="AB1617" s="16">
        <f>Data!X1617-AA1617</f>
        <v/>
      </c>
      <c r="AC1617" s="9">
        <f>Z1617+AB1617</f>
        <v/>
      </c>
      <c r="AD1617" s="24">
        <f>COUNTIF(Data!$Y$2:$Y$2441,"&lt;="&amp;Data!Y1617)/($B$3+1)</f>
        <v/>
      </c>
      <c r="AE1617" s="16">
        <f>_xlfn.PERCENTILE.INC(Data!$U$2:$U$2441,AD1617)</f>
        <v/>
      </c>
      <c r="AF1617" s="16">
        <f>_xlfn.PERCENTILE.INC(Data!$V$2:$V$2441,AD1617)</f>
        <v/>
      </c>
      <c r="AG1617" s="16">
        <f>Data!Y1617-AF1617</f>
        <v/>
      </c>
      <c r="AH1617" s="9">
        <f>AE1617+AG1617</f>
        <v/>
      </c>
    </row>
    <row r="1618">
      <c r="N1618" s="14">
        <f>Data!A1618</f>
        <v/>
      </c>
      <c r="O1618" s="24">
        <f>IF(Occurrence!J1618&gt;0,COUNTIFS(Occurrence!$J$2:$J$2441,"&gt;0",Occurrence!$J$2:$J$2441,"&lt;="&amp;Occurrence!J1618)/($B$8+1),0)</f>
        <v/>
      </c>
      <c r="P1618" s="16">
        <f>IF(Occurrence!J1618&gt;0,_xlfn.PERCENTILE.INC(Data!$O$2:$O$2441,($B$4+O1618*($B$5-1))/($B$3-1)),0)</f>
        <v/>
      </c>
      <c r="Q1618" s="16">
        <f>IF(Occurrence!J1618&gt;0,_xlfn.PERCENTILE.INC(Occurrence!$I$2:$I$2441,($B$6+O1618*($B$7-1))/($B$3-1)),0)</f>
        <v/>
      </c>
      <c r="R1618" s="16">
        <f>IF(Occurrence!J1618&gt;0,Occurrence!J1618/Q1618,0)</f>
        <v/>
      </c>
      <c r="S1618" s="9">
        <f>IF(Occurrence!J1618&gt;0,P1618*R1618,0)</f>
        <v/>
      </c>
      <c r="T1618" s="24">
        <f>IF(Occurrence!K1618&gt;0,COUNTIFS(Occurrence!$K$2:$K$2441,"&gt;0",Occurrence!$K$2:$K$2441,"&lt;="&amp;Occurrence!K1618)/($B$9+1),0)</f>
        <v/>
      </c>
      <c r="U1618" s="16">
        <f>IF(Occurrence!K1618&gt;0,_xlfn.PERCENTILE.INC(Data!$O$2:$O$2441,($B$4+T1618*($B$5-1))/($B$3-1)),0)</f>
        <v/>
      </c>
      <c r="V1618" s="16">
        <f>IF(Occurrence!K1618&gt;0,_xlfn.PERCENTILE.INC(Occurrence!$I$2:$I$2441,($B$6+T1618*($B$7-1))/($B$3-1)),0)</f>
        <v/>
      </c>
      <c r="W1618" s="16">
        <f>IF(Occurrence!K1618&gt;0,Occurrence!K1618/V1618,0)</f>
        <v/>
      </c>
      <c r="X1618" s="9">
        <f>IF(Occurrence!K1618&gt;0,U1618*W1618,0)</f>
        <v/>
      </c>
      <c r="Y1618" s="24">
        <f>COUNTIF(Data!$X$2:$X$2441,"&lt;="&amp;Data!X1618)/($B$3+1)</f>
        <v/>
      </c>
      <c r="Z1618" s="16">
        <f>_xlfn.PERCENTILE.INC(Data!$U$2:$U$2441,Y1618)</f>
        <v/>
      </c>
      <c r="AA1618" s="16">
        <f>_xlfn.PERCENTILE.INC(Data!$V$2:$V$2441,Y1618)</f>
        <v/>
      </c>
      <c r="AB1618" s="16">
        <f>Data!X1618-AA1618</f>
        <v/>
      </c>
      <c r="AC1618" s="9">
        <f>Z1618+AB1618</f>
        <v/>
      </c>
      <c r="AD1618" s="24">
        <f>COUNTIF(Data!$Y$2:$Y$2441,"&lt;="&amp;Data!Y1618)/($B$3+1)</f>
        <v/>
      </c>
      <c r="AE1618" s="16">
        <f>_xlfn.PERCENTILE.INC(Data!$U$2:$U$2441,AD1618)</f>
        <v/>
      </c>
      <c r="AF1618" s="16">
        <f>_xlfn.PERCENTILE.INC(Data!$V$2:$V$2441,AD1618)</f>
        <v/>
      </c>
      <c r="AG1618" s="16">
        <f>Data!Y1618-AF1618</f>
        <v/>
      </c>
      <c r="AH1618" s="9">
        <f>AE1618+AG1618</f>
        <v/>
      </c>
    </row>
    <row r="1619">
      <c r="N1619" s="14">
        <f>Data!A1619</f>
        <v/>
      </c>
      <c r="O1619" s="24">
        <f>IF(Occurrence!J1619&gt;0,COUNTIFS(Occurrence!$J$2:$J$2441,"&gt;0",Occurrence!$J$2:$J$2441,"&lt;="&amp;Occurrence!J1619)/($B$8+1),0)</f>
        <v/>
      </c>
      <c r="P1619" s="16">
        <f>IF(Occurrence!J1619&gt;0,_xlfn.PERCENTILE.INC(Data!$O$2:$O$2441,($B$4+O1619*($B$5-1))/($B$3-1)),0)</f>
        <v/>
      </c>
      <c r="Q1619" s="16">
        <f>IF(Occurrence!J1619&gt;0,_xlfn.PERCENTILE.INC(Occurrence!$I$2:$I$2441,($B$6+O1619*($B$7-1))/($B$3-1)),0)</f>
        <v/>
      </c>
      <c r="R1619" s="16">
        <f>IF(Occurrence!J1619&gt;0,Occurrence!J1619/Q1619,0)</f>
        <v/>
      </c>
      <c r="S1619" s="9">
        <f>IF(Occurrence!J1619&gt;0,P1619*R1619,0)</f>
        <v/>
      </c>
      <c r="T1619" s="24">
        <f>IF(Occurrence!K1619&gt;0,COUNTIFS(Occurrence!$K$2:$K$2441,"&gt;0",Occurrence!$K$2:$K$2441,"&lt;="&amp;Occurrence!K1619)/($B$9+1),0)</f>
        <v/>
      </c>
      <c r="U1619" s="16">
        <f>IF(Occurrence!K1619&gt;0,_xlfn.PERCENTILE.INC(Data!$O$2:$O$2441,($B$4+T1619*($B$5-1))/($B$3-1)),0)</f>
        <v/>
      </c>
      <c r="V1619" s="16">
        <f>IF(Occurrence!K1619&gt;0,_xlfn.PERCENTILE.INC(Occurrence!$I$2:$I$2441,($B$6+T1619*($B$7-1))/($B$3-1)),0)</f>
        <v/>
      </c>
      <c r="W1619" s="16">
        <f>IF(Occurrence!K1619&gt;0,Occurrence!K1619/V1619,0)</f>
        <v/>
      </c>
      <c r="X1619" s="9">
        <f>IF(Occurrence!K1619&gt;0,U1619*W1619,0)</f>
        <v/>
      </c>
      <c r="Y1619" s="24">
        <f>COUNTIF(Data!$X$2:$X$2441,"&lt;="&amp;Data!X1619)/($B$3+1)</f>
        <v/>
      </c>
      <c r="Z1619" s="16">
        <f>_xlfn.PERCENTILE.INC(Data!$U$2:$U$2441,Y1619)</f>
        <v/>
      </c>
      <c r="AA1619" s="16">
        <f>_xlfn.PERCENTILE.INC(Data!$V$2:$V$2441,Y1619)</f>
        <v/>
      </c>
      <c r="AB1619" s="16">
        <f>Data!X1619-AA1619</f>
        <v/>
      </c>
      <c r="AC1619" s="9">
        <f>Z1619+AB1619</f>
        <v/>
      </c>
      <c r="AD1619" s="24">
        <f>COUNTIF(Data!$Y$2:$Y$2441,"&lt;="&amp;Data!Y1619)/($B$3+1)</f>
        <v/>
      </c>
      <c r="AE1619" s="16">
        <f>_xlfn.PERCENTILE.INC(Data!$U$2:$U$2441,AD1619)</f>
        <v/>
      </c>
      <c r="AF1619" s="16">
        <f>_xlfn.PERCENTILE.INC(Data!$V$2:$V$2441,AD1619)</f>
        <v/>
      </c>
      <c r="AG1619" s="16">
        <f>Data!Y1619-AF1619</f>
        <v/>
      </c>
      <c r="AH1619" s="9">
        <f>AE1619+AG1619</f>
        <v/>
      </c>
    </row>
    <row r="1620">
      <c r="N1620" s="14">
        <f>Data!A1620</f>
        <v/>
      </c>
      <c r="O1620" s="24">
        <f>IF(Occurrence!J1620&gt;0,COUNTIFS(Occurrence!$J$2:$J$2441,"&gt;0",Occurrence!$J$2:$J$2441,"&lt;="&amp;Occurrence!J1620)/($B$8+1),0)</f>
        <v/>
      </c>
      <c r="P1620" s="16">
        <f>IF(Occurrence!J1620&gt;0,_xlfn.PERCENTILE.INC(Data!$O$2:$O$2441,($B$4+O1620*($B$5-1))/($B$3-1)),0)</f>
        <v/>
      </c>
      <c r="Q1620" s="16">
        <f>IF(Occurrence!J1620&gt;0,_xlfn.PERCENTILE.INC(Occurrence!$I$2:$I$2441,($B$6+O1620*($B$7-1))/($B$3-1)),0)</f>
        <v/>
      </c>
      <c r="R1620" s="16">
        <f>IF(Occurrence!J1620&gt;0,Occurrence!J1620/Q1620,0)</f>
        <v/>
      </c>
      <c r="S1620" s="9">
        <f>IF(Occurrence!J1620&gt;0,P1620*R1620,0)</f>
        <v/>
      </c>
      <c r="T1620" s="24">
        <f>IF(Occurrence!K1620&gt;0,COUNTIFS(Occurrence!$K$2:$K$2441,"&gt;0",Occurrence!$K$2:$K$2441,"&lt;="&amp;Occurrence!K1620)/($B$9+1),0)</f>
        <v/>
      </c>
      <c r="U1620" s="16">
        <f>IF(Occurrence!K1620&gt;0,_xlfn.PERCENTILE.INC(Data!$O$2:$O$2441,($B$4+T1620*($B$5-1))/($B$3-1)),0)</f>
        <v/>
      </c>
      <c r="V1620" s="16">
        <f>IF(Occurrence!K1620&gt;0,_xlfn.PERCENTILE.INC(Occurrence!$I$2:$I$2441,($B$6+T1620*($B$7-1))/($B$3-1)),0)</f>
        <v/>
      </c>
      <c r="W1620" s="16">
        <f>IF(Occurrence!K1620&gt;0,Occurrence!K1620/V1620,0)</f>
        <v/>
      </c>
      <c r="X1620" s="9">
        <f>IF(Occurrence!K1620&gt;0,U1620*W1620,0)</f>
        <v/>
      </c>
      <c r="Y1620" s="24">
        <f>COUNTIF(Data!$X$2:$X$2441,"&lt;="&amp;Data!X1620)/($B$3+1)</f>
        <v/>
      </c>
      <c r="Z1620" s="16">
        <f>_xlfn.PERCENTILE.INC(Data!$U$2:$U$2441,Y1620)</f>
        <v/>
      </c>
      <c r="AA1620" s="16">
        <f>_xlfn.PERCENTILE.INC(Data!$V$2:$V$2441,Y1620)</f>
        <v/>
      </c>
      <c r="AB1620" s="16">
        <f>Data!X1620-AA1620</f>
        <v/>
      </c>
      <c r="AC1620" s="9">
        <f>Z1620+AB1620</f>
        <v/>
      </c>
      <c r="AD1620" s="24">
        <f>COUNTIF(Data!$Y$2:$Y$2441,"&lt;="&amp;Data!Y1620)/($B$3+1)</f>
        <v/>
      </c>
      <c r="AE1620" s="16">
        <f>_xlfn.PERCENTILE.INC(Data!$U$2:$U$2441,AD1620)</f>
        <v/>
      </c>
      <c r="AF1620" s="16">
        <f>_xlfn.PERCENTILE.INC(Data!$V$2:$V$2441,AD1620)</f>
        <v/>
      </c>
      <c r="AG1620" s="16">
        <f>Data!Y1620-AF1620</f>
        <v/>
      </c>
      <c r="AH1620" s="9">
        <f>AE1620+AG1620</f>
        <v/>
      </c>
    </row>
    <row r="1621">
      <c r="N1621" s="14">
        <f>Data!A1621</f>
        <v/>
      </c>
      <c r="O1621" s="24">
        <f>IF(Occurrence!J1621&gt;0,COUNTIFS(Occurrence!$J$2:$J$2441,"&gt;0",Occurrence!$J$2:$J$2441,"&lt;="&amp;Occurrence!J1621)/($B$8+1),0)</f>
        <v/>
      </c>
      <c r="P1621" s="16">
        <f>IF(Occurrence!J1621&gt;0,_xlfn.PERCENTILE.INC(Data!$O$2:$O$2441,($B$4+O1621*($B$5-1))/($B$3-1)),0)</f>
        <v/>
      </c>
      <c r="Q1621" s="16">
        <f>IF(Occurrence!J1621&gt;0,_xlfn.PERCENTILE.INC(Occurrence!$I$2:$I$2441,($B$6+O1621*($B$7-1))/($B$3-1)),0)</f>
        <v/>
      </c>
      <c r="R1621" s="16">
        <f>IF(Occurrence!J1621&gt;0,Occurrence!J1621/Q1621,0)</f>
        <v/>
      </c>
      <c r="S1621" s="9">
        <f>IF(Occurrence!J1621&gt;0,P1621*R1621,0)</f>
        <v/>
      </c>
      <c r="T1621" s="24">
        <f>IF(Occurrence!K1621&gt;0,COUNTIFS(Occurrence!$K$2:$K$2441,"&gt;0",Occurrence!$K$2:$K$2441,"&lt;="&amp;Occurrence!K1621)/($B$9+1),0)</f>
        <v/>
      </c>
      <c r="U1621" s="16">
        <f>IF(Occurrence!K1621&gt;0,_xlfn.PERCENTILE.INC(Data!$O$2:$O$2441,($B$4+T1621*($B$5-1))/($B$3-1)),0)</f>
        <v/>
      </c>
      <c r="V1621" s="16">
        <f>IF(Occurrence!K1621&gt;0,_xlfn.PERCENTILE.INC(Occurrence!$I$2:$I$2441,($B$6+T1621*($B$7-1))/($B$3-1)),0)</f>
        <v/>
      </c>
      <c r="W1621" s="16">
        <f>IF(Occurrence!K1621&gt;0,Occurrence!K1621/V1621,0)</f>
        <v/>
      </c>
      <c r="X1621" s="9">
        <f>IF(Occurrence!K1621&gt;0,U1621*W1621,0)</f>
        <v/>
      </c>
      <c r="Y1621" s="24">
        <f>COUNTIF(Data!$X$2:$X$2441,"&lt;="&amp;Data!X1621)/($B$3+1)</f>
        <v/>
      </c>
      <c r="Z1621" s="16">
        <f>_xlfn.PERCENTILE.INC(Data!$U$2:$U$2441,Y1621)</f>
        <v/>
      </c>
      <c r="AA1621" s="16">
        <f>_xlfn.PERCENTILE.INC(Data!$V$2:$V$2441,Y1621)</f>
        <v/>
      </c>
      <c r="AB1621" s="16">
        <f>Data!X1621-AA1621</f>
        <v/>
      </c>
      <c r="AC1621" s="9">
        <f>Z1621+AB1621</f>
        <v/>
      </c>
      <c r="AD1621" s="24">
        <f>COUNTIF(Data!$Y$2:$Y$2441,"&lt;="&amp;Data!Y1621)/($B$3+1)</f>
        <v/>
      </c>
      <c r="AE1621" s="16">
        <f>_xlfn.PERCENTILE.INC(Data!$U$2:$U$2441,AD1621)</f>
        <v/>
      </c>
      <c r="AF1621" s="16">
        <f>_xlfn.PERCENTILE.INC(Data!$V$2:$V$2441,AD1621)</f>
        <v/>
      </c>
      <c r="AG1621" s="16">
        <f>Data!Y1621-AF1621</f>
        <v/>
      </c>
      <c r="AH1621" s="9">
        <f>AE1621+AG1621</f>
        <v/>
      </c>
    </row>
    <row r="1622">
      <c r="N1622" s="14">
        <f>Data!A1622</f>
        <v/>
      </c>
      <c r="O1622" s="24">
        <f>IF(Occurrence!J1622&gt;0,COUNTIFS(Occurrence!$J$2:$J$2441,"&gt;0",Occurrence!$J$2:$J$2441,"&lt;="&amp;Occurrence!J1622)/($B$8+1),0)</f>
        <v/>
      </c>
      <c r="P1622" s="16">
        <f>IF(Occurrence!J1622&gt;0,_xlfn.PERCENTILE.INC(Data!$O$2:$O$2441,($B$4+O1622*($B$5-1))/($B$3-1)),0)</f>
        <v/>
      </c>
      <c r="Q1622" s="16">
        <f>IF(Occurrence!J1622&gt;0,_xlfn.PERCENTILE.INC(Occurrence!$I$2:$I$2441,($B$6+O1622*($B$7-1))/($B$3-1)),0)</f>
        <v/>
      </c>
      <c r="R1622" s="16">
        <f>IF(Occurrence!J1622&gt;0,Occurrence!J1622/Q1622,0)</f>
        <v/>
      </c>
      <c r="S1622" s="9">
        <f>IF(Occurrence!J1622&gt;0,P1622*R1622,0)</f>
        <v/>
      </c>
      <c r="T1622" s="24">
        <f>IF(Occurrence!K1622&gt;0,COUNTIFS(Occurrence!$K$2:$K$2441,"&gt;0",Occurrence!$K$2:$K$2441,"&lt;="&amp;Occurrence!K1622)/($B$9+1),0)</f>
        <v/>
      </c>
      <c r="U1622" s="16">
        <f>IF(Occurrence!K1622&gt;0,_xlfn.PERCENTILE.INC(Data!$O$2:$O$2441,($B$4+T1622*($B$5-1))/($B$3-1)),0)</f>
        <v/>
      </c>
      <c r="V1622" s="16">
        <f>IF(Occurrence!K1622&gt;0,_xlfn.PERCENTILE.INC(Occurrence!$I$2:$I$2441,($B$6+T1622*($B$7-1))/($B$3-1)),0)</f>
        <v/>
      </c>
      <c r="W1622" s="16">
        <f>IF(Occurrence!K1622&gt;0,Occurrence!K1622/V1622,0)</f>
        <v/>
      </c>
      <c r="X1622" s="9">
        <f>IF(Occurrence!K1622&gt;0,U1622*W1622,0)</f>
        <v/>
      </c>
      <c r="Y1622" s="24">
        <f>COUNTIF(Data!$X$2:$X$2441,"&lt;="&amp;Data!X1622)/($B$3+1)</f>
        <v/>
      </c>
      <c r="Z1622" s="16">
        <f>_xlfn.PERCENTILE.INC(Data!$U$2:$U$2441,Y1622)</f>
        <v/>
      </c>
      <c r="AA1622" s="16">
        <f>_xlfn.PERCENTILE.INC(Data!$V$2:$V$2441,Y1622)</f>
        <v/>
      </c>
      <c r="AB1622" s="16">
        <f>Data!X1622-AA1622</f>
        <v/>
      </c>
      <c r="AC1622" s="9">
        <f>Z1622+AB1622</f>
        <v/>
      </c>
      <c r="AD1622" s="24">
        <f>COUNTIF(Data!$Y$2:$Y$2441,"&lt;="&amp;Data!Y1622)/($B$3+1)</f>
        <v/>
      </c>
      <c r="AE1622" s="16">
        <f>_xlfn.PERCENTILE.INC(Data!$U$2:$U$2441,AD1622)</f>
        <v/>
      </c>
      <c r="AF1622" s="16">
        <f>_xlfn.PERCENTILE.INC(Data!$V$2:$V$2441,AD1622)</f>
        <v/>
      </c>
      <c r="AG1622" s="16">
        <f>Data!Y1622-AF1622</f>
        <v/>
      </c>
      <c r="AH1622" s="9">
        <f>AE1622+AG1622</f>
        <v/>
      </c>
    </row>
    <row r="1623">
      <c r="N1623" s="14">
        <f>Data!A1623</f>
        <v/>
      </c>
      <c r="O1623" s="24">
        <f>IF(Occurrence!J1623&gt;0,COUNTIFS(Occurrence!$J$2:$J$2441,"&gt;0",Occurrence!$J$2:$J$2441,"&lt;="&amp;Occurrence!J1623)/($B$8+1),0)</f>
        <v/>
      </c>
      <c r="P1623" s="16">
        <f>IF(Occurrence!J1623&gt;0,_xlfn.PERCENTILE.INC(Data!$O$2:$O$2441,($B$4+O1623*($B$5-1))/($B$3-1)),0)</f>
        <v/>
      </c>
      <c r="Q1623" s="16">
        <f>IF(Occurrence!J1623&gt;0,_xlfn.PERCENTILE.INC(Occurrence!$I$2:$I$2441,($B$6+O1623*($B$7-1))/($B$3-1)),0)</f>
        <v/>
      </c>
      <c r="R1623" s="16">
        <f>IF(Occurrence!J1623&gt;0,Occurrence!J1623/Q1623,0)</f>
        <v/>
      </c>
      <c r="S1623" s="9">
        <f>IF(Occurrence!J1623&gt;0,P1623*R1623,0)</f>
        <v/>
      </c>
      <c r="T1623" s="24">
        <f>IF(Occurrence!K1623&gt;0,COUNTIFS(Occurrence!$K$2:$K$2441,"&gt;0",Occurrence!$K$2:$K$2441,"&lt;="&amp;Occurrence!K1623)/($B$9+1),0)</f>
        <v/>
      </c>
      <c r="U1623" s="16">
        <f>IF(Occurrence!K1623&gt;0,_xlfn.PERCENTILE.INC(Data!$O$2:$O$2441,($B$4+T1623*($B$5-1))/($B$3-1)),0)</f>
        <v/>
      </c>
      <c r="V1623" s="16">
        <f>IF(Occurrence!K1623&gt;0,_xlfn.PERCENTILE.INC(Occurrence!$I$2:$I$2441,($B$6+T1623*($B$7-1))/($B$3-1)),0)</f>
        <v/>
      </c>
      <c r="W1623" s="16">
        <f>IF(Occurrence!K1623&gt;0,Occurrence!K1623/V1623,0)</f>
        <v/>
      </c>
      <c r="X1623" s="9">
        <f>IF(Occurrence!K1623&gt;0,U1623*W1623,0)</f>
        <v/>
      </c>
      <c r="Y1623" s="24">
        <f>COUNTIF(Data!$X$2:$X$2441,"&lt;="&amp;Data!X1623)/($B$3+1)</f>
        <v/>
      </c>
      <c r="Z1623" s="16">
        <f>_xlfn.PERCENTILE.INC(Data!$U$2:$U$2441,Y1623)</f>
        <v/>
      </c>
      <c r="AA1623" s="16">
        <f>_xlfn.PERCENTILE.INC(Data!$V$2:$V$2441,Y1623)</f>
        <v/>
      </c>
      <c r="AB1623" s="16">
        <f>Data!X1623-AA1623</f>
        <v/>
      </c>
      <c r="AC1623" s="9">
        <f>Z1623+AB1623</f>
        <v/>
      </c>
      <c r="AD1623" s="24">
        <f>COUNTIF(Data!$Y$2:$Y$2441,"&lt;="&amp;Data!Y1623)/($B$3+1)</f>
        <v/>
      </c>
      <c r="AE1623" s="16">
        <f>_xlfn.PERCENTILE.INC(Data!$U$2:$U$2441,AD1623)</f>
        <v/>
      </c>
      <c r="AF1623" s="16">
        <f>_xlfn.PERCENTILE.INC(Data!$V$2:$V$2441,AD1623)</f>
        <v/>
      </c>
      <c r="AG1623" s="16">
        <f>Data!Y1623-AF1623</f>
        <v/>
      </c>
      <c r="AH1623" s="9">
        <f>AE1623+AG1623</f>
        <v/>
      </c>
    </row>
    <row r="1624">
      <c r="N1624" s="14">
        <f>Data!A1624</f>
        <v/>
      </c>
      <c r="O1624" s="24">
        <f>IF(Occurrence!J1624&gt;0,COUNTIFS(Occurrence!$J$2:$J$2441,"&gt;0",Occurrence!$J$2:$J$2441,"&lt;="&amp;Occurrence!J1624)/($B$8+1),0)</f>
        <v/>
      </c>
      <c r="P1624" s="16">
        <f>IF(Occurrence!J1624&gt;0,_xlfn.PERCENTILE.INC(Data!$O$2:$O$2441,($B$4+O1624*($B$5-1))/($B$3-1)),0)</f>
        <v/>
      </c>
      <c r="Q1624" s="16">
        <f>IF(Occurrence!J1624&gt;0,_xlfn.PERCENTILE.INC(Occurrence!$I$2:$I$2441,($B$6+O1624*($B$7-1))/($B$3-1)),0)</f>
        <v/>
      </c>
      <c r="R1624" s="16">
        <f>IF(Occurrence!J1624&gt;0,Occurrence!J1624/Q1624,0)</f>
        <v/>
      </c>
      <c r="S1624" s="9">
        <f>IF(Occurrence!J1624&gt;0,P1624*R1624,0)</f>
        <v/>
      </c>
      <c r="T1624" s="24">
        <f>IF(Occurrence!K1624&gt;0,COUNTIFS(Occurrence!$K$2:$K$2441,"&gt;0",Occurrence!$K$2:$K$2441,"&lt;="&amp;Occurrence!K1624)/($B$9+1),0)</f>
        <v/>
      </c>
      <c r="U1624" s="16">
        <f>IF(Occurrence!K1624&gt;0,_xlfn.PERCENTILE.INC(Data!$O$2:$O$2441,($B$4+T1624*($B$5-1))/($B$3-1)),0)</f>
        <v/>
      </c>
      <c r="V1624" s="16">
        <f>IF(Occurrence!K1624&gt;0,_xlfn.PERCENTILE.INC(Occurrence!$I$2:$I$2441,($B$6+T1624*($B$7-1))/($B$3-1)),0)</f>
        <v/>
      </c>
      <c r="W1624" s="16">
        <f>IF(Occurrence!K1624&gt;0,Occurrence!K1624/V1624,0)</f>
        <v/>
      </c>
      <c r="X1624" s="9">
        <f>IF(Occurrence!K1624&gt;0,U1624*W1624,0)</f>
        <v/>
      </c>
      <c r="Y1624" s="24">
        <f>COUNTIF(Data!$X$2:$X$2441,"&lt;="&amp;Data!X1624)/($B$3+1)</f>
        <v/>
      </c>
      <c r="Z1624" s="16">
        <f>_xlfn.PERCENTILE.INC(Data!$U$2:$U$2441,Y1624)</f>
        <v/>
      </c>
      <c r="AA1624" s="16">
        <f>_xlfn.PERCENTILE.INC(Data!$V$2:$V$2441,Y1624)</f>
        <v/>
      </c>
      <c r="AB1624" s="16">
        <f>Data!X1624-AA1624</f>
        <v/>
      </c>
      <c r="AC1624" s="9">
        <f>Z1624+AB1624</f>
        <v/>
      </c>
      <c r="AD1624" s="24">
        <f>COUNTIF(Data!$Y$2:$Y$2441,"&lt;="&amp;Data!Y1624)/($B$3+1)</f>
        <v/>
      </c>
      <c r="AE1624" s="16">
        <f>_xlfn.PERCENTILE.INC(Data!$U$2:$U$2441,AD1624)</f>
        <v/>
      </c>
      <c r="AF1624" s="16">
        <f>_xlfn.PERCENTILE.INC(Data!$V$2:$V$2441,AD1624)</f>
        <v/>
      </c>
      <c r="AG1624" s="16">
        <f>Data!Y1624-AF1624</f>
        <v/>
      </c>
      <c r="AH1624" s="9">
        <f>AE1624+AG1624</f>
        <v/>
      </c>
    </row>
    <row r="1625">
      <c r="N1625" s="14">
        <f>Data!A1625</f>
        <v/>
      </c>
      <c r="O1625" s="24">
        <f>IF(Occurrence!J1625&gt;0,COUNTIFS(Occurrence!$J$2:$J$2441,"&gt;0",Occurrence!$J$2:$J$2441,"&lt;="&amp;Occurrence!J1625)/($B$8+1),0)</f>
        <v/>
      </c>
      <c r="P1625" s="16">
        <f>IF(Occurrence!J1625&gt;0,_xlfn.PERCENTILE.INC(Data!$O$2:$O$2441,($B$4+O1625*($B$5-1))/($B$3-1)),0)</f>
        <v/>
      </c>
      <c r="Q1625" s="16">
        <f>IF(Occurrence!J1625&gt;0,_xlfn.PERCENTILE.INC(Occurrence!$I$2:$I$2441,($B$6+O1625*($B$7-1))/($B$3-1)),0)</f>
        <v/>
      </c>
      <c r="R1625" s="16">
        <f>IF(Occurrence!J1625&gt;0,Occurrence!J1625/Q1625,0)</f>
        <v/>
      </c>
      <c r="S1625" s="9">
        <f>IF(Occurrence!J1625&gt;0,P1625*R1625,0)</f>
        <v/>
      </c>
      <c r="T1625" s="24">
        <f>IF(Occurrence!K1625&gt;0,COUNTIFS(Occurrence!$K$2:$K$2441,"&gt;0",Occurrence!$K$2:$K$2441,"&lt;="&amp;Occurrence!K1625)/($B$9+1),0)</f>
        <v/>
      </c>
      <c r="U1625" s="16">
        <f>IF(Occurrence!K1625&gt;0,_xlfn.PERCENTILE.INC(Data!$O$2:$O$2441,($B$4+T1625*($B$5-1))/($B$3-1)),0)</f>
        <v/>
      </c>
      <c r="V1625" s="16">
        <f>IF(Occurrence!K1625&gt;0,_xlfn.PERCENTILE.INC(Occurrence!$I$2:$I$2441,($B$6+T1625*($B$7-1))/($B$3-1)),0)</f>
        <v/>
      </c>
      <c r="W1625" s="16">
        <f>IF(Occurrence!K1625&gt;0,Occurrence!K1625/V1625,0)</f>
        <v/>
      </c>
      <c r="X1625" s="9">
        <f>IF(Occurrence!K1625&gt;0,U1625*W1625,0)</f>
        <v/>
      </c>
      <c r="Y1625" s="24">
        <f>COUNTIF(Data!$X$2:$X$2441,"&lt;="&amp;Data!X1625)/($B$3+1)</f>
        <v/>
      </c>
      <c r="Z1625" s="16">
        <f>_xlfn.PERCENTILE.INC(Data!$U$2:$U$2441,Y1625)</f>
        <v/>
      </c>
      <c r="AA1625" s="16">
        <f>_xlfn.PERCENTILE.INC(Data!$V$2:$V$2441,Y1625)</f>
        <v/>
      </c>
      <c r="AB1625" s="16">
        <f>Data!X1625-AA1625</f>
        <v/>
      </c>
      <c r="AC1625" s="9">
        <f>Z1625+AB1625</f>
        <v/>
      </c>
      <c r="AD1625" s="24">
        <f>COUNTIF(Data!$Y$2:$Y$2441,"&lt;="&amp;Data!Y1625)/($B$3+1)</f>
        <v/>
      </c>
      <c r="AE1625" s="16">
        <f>_xlfn.PERCENTILE.INC(Data!$U$2:$U$2441,AD1625)</f>
        <v/>
      </c>
      <c r="AF1625" s="16">
        <f>_xlfn.PERCENTILE.INC(Data!$V$2:$V$2441,AD1625)</f>
        <v/>
      </c>
      <c r="AG1625" s="16">
        <f>Data!Y1625-AF1625</f>
        <v/>
      </c>
      <c r="AH1625" s="9">
        <f>AE1625+AG1625</f>
        <v/>
      </c>
    </row>
    <row r="1626">
      <c r="N1626" s="14">
        <f>Data!A1626</f>
        <v/>
      </c>
      <c r="O1626" s="24">
        <f>IF(Occurrence!J1626&gt;0,COUNTIFS(Occurrence!$J$2:$J$2441,"&gt;0",Occurrence!$J$2:$J$2441,"&lt;="&amp;Occurrence!J1626)/($B$8+1),0)</f>
        <v/>
      </c>
      <c r="P1626" s="16">
        <f>IF(Occurrence!J1626&gt;0,_xlfn.PERCENTILE.INC(Data!$O$2:$O$2441,($B$4+O1626*($B$5-1))/($B$3-1)),0)</f>
        <v/>
      </c>
      <c r="Q1626" s="16">
        <f>IF(Occurrence!J1626&gt;0,_xlfn.PERCENTILE.INC(Occurrence!$I$2:$I$2441,($B$6+O1626*($B$7-1))/($B$3-1)),0)</f>
        <v/>
      </c>
      <c r="R1626" s="16">
        <f>IF(Occurrence!J1626&gt;0,Occurrence!J1626/Q1626,0)</f>
        <v/>
      </c>
      <c r="S1626" s="9">
        <f>IF(Occurrence!J1626&gt;0,P1626*R1626,0)</f>
        <v/>
      </c>
      <c r="T1626" s="24">
        <f>IF(Occurrence!K1626&gt;0,COUNTIFS(Occurrence!$K$2:$K$2441,"&gt;0",Occurrence!$K$2:$K$2441,"&lt;="&amp;Occurrence!K1626)/($B$9+1),0)</f>
        <v/>
      </c>
      <c r="U1626" s="16">
        <f>IF(Occurrence!K1626&gt;0,_xlfn.PERCENTILE.INC(Data!$O$2:$O$2441,($B$4+T1626*($B$5-1))/($B$3-1)),0)</f>
        <v/>
      </c>
      <c r="V1626" s="16">
        <f>IF(Occurrence!K1626&gt;0,_xlfn.PERCENTILE.INC(Occurrence!$I$2:$I$2441,($B$6+T1626*($B$7-1))/($B$3-1)),0)</f>
        <v/>
      </c>
      <c r="W1626" s="16">
        <f>IF(Occurrence!K1626&gt;0,Occurrence!K1626/V1626,0)</f>
        <v/>
      </c>
      <c r="X1626" s="9">
        <f>IF(Occurrence!K1626&gt;0,U1626*W1626,0)</f>
        <v/>
      </c>
      <c r="Y1626" s="24">
        <f>COUNTIF(Data!$X$2:$X$2441,"&lt;="&amp;Data!X1626)/($B$3+1)</f>
        <v/>
      </c>
      <c r="Z1626" s="16">
        <f>_xlfn.PERCENTILE.INC(Data!$U$2:$U$2441,Y1626)</f>
        <v/>
      </c>
      <c r="AA1626" s="16">
        <f>_xlfn.PERCENTILE.INC(Data!$V$2:$V$2441,Y1626)</f>
        <v/>
      </c>
      <c r="AB1626" s="16">
        <f>Data!X1626-AA1626</f>
        <v/>
      </c>
      <c r="AC1626" s="9">
        <f>Z1626+AB1626</f>
        <v/>
      </c>
      <c r="AD1626" s="24">
        <f>COUNTIF(Data!$Y$2:$Y$2441,"&lt;="&amp;Data!Y1626)/($B$3+1)</f>
        <v/>
      </c>
      <c r="AE1626" s="16">
        <f>_xlfn.PERCENTILE.INC(Data!$U$2:$U$2441,AD1626)</f>
        <v/>
      </c>
      <c r="AF1626" s="16">
        <f>_xlfn.PERCENTILE.INC(Data!$V$2:$V$2441,AD1626)</f>
        <v/>
      </c>
      <c r="AG1626" s="16">
        <f>Data!Y1626-AF1626</f>
        <v/>
      </c>
      <c r="AH1626" s="9">
        <f>AE1626+AG1626</f>
        <v/>
      </c>
    </row>
    <row r="1627">
      <c r="N1627" s="14">
        <f>Data!A1627</f>
        <v/>
      </c>
      <c r="O1627" s="24">
        <f>IF(Occurrence!J1627&gt;0,COUNTIFS(Occurrence!$J$2:$J$2441,"&gt;0",Occurrence!$J$2:$J$2441,"&lt;="&amp;Occurrence!J1627)/($B$8+1),0)</f>
        <v/>
      </c>
      <c r="P1627" s="16">
        <f>IF(Occurrence!J1627&gt;0,_xlfn.PERCENTILE.INC(Data!$O$2:$O$2441,($B$4+O1627*($B$5-1))/($B$3-1)),0)</f>
        <v/>
      </c>
      <c r="Q1627" s="16">
        <f>IF(Occurrence!J1627&gt;0,_xlfn.PERCENTILE.INC(Occurrence!$I$2:$I$2441,($B$6+O1627*($B$7-1))/($B$3-1)),0)</f>
        <v/>
      </c>
      <c r="R1627" s="16">
        <f>IF(Occurrence!J1627&gt;0,Occurrence!J1627/Q1627,0)</f>
        <v/>
      </c>
      <c r="S1627" s="9">
        <f>IF(Occurrence!J1627&gt;0,P1627*R1627,0)</f>
        <v/>
      </c>
      <c r="T1627" s="24">
        <f>IF(Occurrence!K1627&gt;0,COUNTIFS(Occurrence!$K$2:$K$2441,"&gt;0",Occurrence!$K$2:$K$2441,"&lt;="&amp;Occurrence!K1627)/($B$9+1),0)</f>
        <v/>
      </c>
      <c r="U1627" s="16">
        <f>IF(Occurrence!K1627&gt;0,_xlfn.PERCENTILE.INC(Data!$O$2:$O$2441,($B$4+T1627*($B$5-1))/($B$3-1)),0)</f>
        <v/>
      </c>
      <c r="V1627" s="16">
        <f>IF(Occurrence!K1627&gt;0,_xlfn.PERCENTILE.INC(Occurrence!$I$2:$I$2441,($B$6+T1627*($B$7-1))/($B$3-1)),0)</f>
        <v/>
      </c>
      <c r="W1627" s="16">
        <f>IF(Occurrence!K1627&gt;0,Occurrence!K1627/V1627,0)</f>
        <v/>
      </c>
      <c r="X1627" s="9">
        <f>IF(Occurrence!K1627&gt;0,U1627*W1627,0)</f>
        <v/>
      </c>
      <c r="Y1627" s="24">
        <f>COUNTIF(Data!$X$2:$X$2441,"&lt;="&amp;Data!X1627)/($B$3+1)</f>
        <v/>
      </c>
      <c r="Z1627" s="16">
        <f>_xlfn.PERCENTILE.INC(Data!$U$2:$U$2441,Y1627)</f>
        <v/>
      </c>
      <c r="AA1627" s="16">
        <f>_xlfn.PERCENTILE.INC(Data!$V$2:$V$2441,Y1627)</f>
        <v/>
      </c>
      <c r="AB1627" s="16">
        <f>Data!X1627-AA1627</f>
        <v/>
      </c>
      <c r="AC1627" s="9">
        <f>Z1627+AB1627</f>
        <v/>
      </c>
      <c r="AD1627" s="24">
        <f>COUNTIF(Data!$Y$2:$Y$2441,"&lt;="&amp;Data!Y1627)/($B$3+1)</f>
        <v/>
      </c>
      <c r="AE1627" s="16">
        <f>_xlfn.PERCENTILE.INC(Data!$U$2:$U$2441,AD1627)</f>
        <v/>
      </c>
      <c r="AF1627" s="16">
        <f>_xlfn.PERCENTILE.INC(Data!$V$2:$V$2441,AD1627)</f>
        <v/>
      </c>
      <c r="AG1627" s="16">
        <f>Data!Y1627-AF1627</f>
        <v/>
      </c>
      <c r="AH1627" s="9">
        <f>AE1627+AG1627</f>
        <v/>
      </c>
    </row>
    <row r="1628">
      <c r="N1628" s="14">
        <f>Data!A1628</f>
        <v/>
      </c>
      <c r="O1628" s="24">
        <f>IF(Occurrence!J1628&gt;0,COUNTIFS(Occurrence!$J$2:$J$2441,"&gt;0",Occurrence!$J$2:$J$2441,"&lt;="&amp;Occurrence!J1628)/($B$8+1),0)</f>
        <v/>
      </c>
      <c r="P1628" s="16">
        <f>IF(Occurrence!J1628&gt;0,_xlfn.PERCENTILE.INC(Data!$O$2:$O$2441,($B$4+O1628*($B$5-1))/($B$3-1)),0)</f>
        <v/>
      </c>
      <c r="Q1628" s="16">
        <f>IF(Occurrence!J1628&gt;0,_xlfn.PERCENTILE.INC(Occurrence!$I$2:$I$2441,($B$6+O1628*($B$7-1))/($B$3-1)),0)</f>
        <v/>
      </c>
      <c r="R1628" s="16">
        <f>IF(Occurrence!J1628&gt;0,Occurrence!J1628/Q1628,0)</f>
        <v/>
      </c>
      <c r="S1628" s="9">
        <f>IF(Occurrence!J1628&gt;0,P1628*R1628,0)</f>
        <v/>
      </c>
      <c r="T1628" s="24">
        <f>IF(Occurrence!K1628&gt;0,COUNTIFS(Occurrence!$K$2:$K$2441,"&gt;0",Occurrence!$K$2:$K$2441,"&lt;="&amp;Occurrence!K1628)/($B$9+1),0)</f>
        <v/>
      </c>
      <c r="U1628" s="16">
        <f>IF(Occurrence!K1628&gt;0,_xlfn.PERCENTILE.INC(Data!$O$2:$O$2441,($B$4+T1628*($B$5-1))/($B$3-1)),0)</f>
        <v/>
      </c>
      <c r="V1628" s="16">
        <f>IF(Occurrence!K1628&gt;0,_xlfn.PERCENTILE.INC(Occurrence!$I$2:$I$2441,($B$6+T1628*($B$7-1))/($B$3-1)),0)</f>
        <v/>
      </c>
      <c r="W1628" s="16">
        <f>IF(Occurrence!K1628&gt;0,Occurrence!K1628/V1628,0)</f>
        <v/>
      </c>
      <c r="X1628" s="9">
        <f>IF(Occurrence!K1628&gt;0,U1628*W1628,0)</f>
        <v/>
      </c>
      <c r="Y1628" s="24">
        <f>COUNTIF(Data!$X$2:$X$2441,"&lt;="&amp;Data!X1628)/($B$3+1)</f>
        <v/>
      </c>
      <c r="Z1628" s="16">
        <f>_xlfn.PERCENTILE.INC(Data!$U$2:$U$2441,Y1628)</f>
        <v/>
      </c>
      <c r="AA1628" s="16">
        <f>_xlfn.PERCENTILE.INC(Data!$V$2:$V$2441,Y1628)</f>
        <v/>
      </c>
      <c r="AB1628" s="16">
        <f>Data!X1628-AA1628</f>
        <v/>
      </c>
      <c r="AC1628" s="9">
        <f>Z1628+AB1628</f>
        <v/>
      </c>
      <c r="AD1628" s="24">
        <f>COUNTIF(Data!$Y$2:$Y$2441,"&lt;="&amp;Data!Y1628)/($B$3+1)</f>
        <v/>
      </c>
      <c r="AE1628" s="16">
        <f>_xlfn.PERCENTILE.INC(Data!$U$2:$U$2441,AD1628)</f>
        <v/>
      </c>
      <c r="AF1628" s="16">
        <f>_xlfn.PERCENTILE.INC(Data!$V$2:$V$2441,AD1628)</f>
        <v/>
      </c>
      <c r="AG1628" s="16">
        <f>Data!Y1628-AF1628</f>
        <v/>
      </c>
      <c r="AH1628" s="9">
        <f>AE1628+AG1628</f>
        <v/>
      </c>
    </row>
    <row r="1629">
      <c r="N1629" s="14">
        <f>Data!A1629</f>
        <v/>
      </c>
      <c r="O1629" s="24">
        <f>IF(Occurrence!J1629&gt;0,COUNTIFS(Occurrence!$J$2:$J$2441,"&gt;0",Occurrence!$J$2:$J$2441,"&lt;="&amp;Occurrence!J1629)/($B$8+1),0)</f>
        <v/>
      </c>
      <c r="P1629" s="16">
        <f>IF(Occurrence!J1629&gt;0,_xlfn.PERCENTILE.INC(Data!$O$2:$O$2441,($B$4+O1629*($B$5-1))/($B$3-1)),0)</f>
        <v/>
      </c>
      <c r="Q1629" s="16">
        <f>IF(Occurrence!J1629&gt;0,_xlfn.PERCENTILE.INC(Occurrence!$I$2:$I$2441,($B$6+O1629*($B$7-1))/($B$3-1)),0)</f>
        <v/>
      </c>
      <c r="R1629" s="16">
        <f>IF(Occurrence!J1629&gt;0,Occurrence!J1629/Q1629,0)</f>
        <v/>
      </c>
      <c r="S1629" s="9">
        <f>IF(Occurrence!J1629&gt;0,P1629*R1629,0)</f>
        <v/>
      </c>
      <c r="T1629" s="24">
        <f>IF(Occurrence!K1629&gt;0,COUNTIFS(Occurrence!$K$2:$K$2441,"&gt;0",Occurrence!$K$2:$K$2441,"&lt;="&amp;Occurrence!K1629)/($B$9+1),0)</f>
        <v/>
      </c>
      <c r="U1629" s="16">
        <f>IF(Occurrence!K1629&gt;0,_xlfn.PERCENTILE.INC(Data!$O$2:$O$2441,($B$4+T1629*($B$5-1))/($B$3-1)),0)</f>
        <v/>
      </c>
      <c r="V1629" s="16">
        <f>IF(Occurrence!K1629&gt;0,_xlfn.PERCENTILE.INC(Occurrence!$I$2:$I$2441,($B$6+T1629*($B$7-1))/($B$3-1)),0)</f>
        <v/>
      </c>
      <c r="W1629" s="16">
        <f>IF(Occurrence!K1629&gt;0,Occurrence!K1629/V1629,0)</f>
        <v/>
      </c>
      <c r="X1629" s="9">
        <f>IF(Occurrence!K1629&gt;0,U1629*W1629,0)</f>
        <v/>
      </c>
      <c r="Y1629" s="24">
        <f>COUNTIF(Data!$X$2:$X$2441,"&lt;="&amp;Data!X1629)/($B$3+1)</f>
        <v/>
      </c>
      <c r="Z1629" s="16">
        <f>_xlfn.PERCENTILE.INC(Data!$U$2:$U$2441,Y1629)</f>
        <v/>
      </c>
      <c r="AA1629" s="16">
        <f>_xlfn.PERCENTILE.INC(Data!$V$2:$V$2441,Y1629)</f>
        <v/>
      </c>
      <c r="AB1629" s="16">
        <f>Data!X1629-AA1629</f>
        <v/>
      </c>
      <c r="AC1629" s="9">
        <f>Z1629+AB1629</f>
        <v/>
      </c>
      <c r="AD1629" s="24">
        <f>COUNTIF(Data!$Y$2:$Y$2441,"&lt;="&amp;Data!Y1629)/($B$3+1)</f>
        <v/>
      </c>
      <c r="AE1629" s="16">
        <f>_xlfn.PERCENTILE.INC(Data!$U$2:$U$2441,AD1629)</f>
        <v/>
      </c>
      <c r="AF1629" s="16">
        <f>_xlfn.PERCENTILE.INC(Data!$V$2:$V$2441,AD1629)</f>
        <v/>
      </c>
      <c r="AG1629" s="16">
        <f>Data!Y1629-AF1629</f>
        <v/>
      </c>
      <c r="AH1629" s="9">
        <f>AE1629+AG1629</f>
        <v/>
      </c>
    </row>
    <row r="1630">
      <c r="N1630" s="14">
        <f>Data!A1630</f>
        <v/>
      </c>
      <c r="O1630" s="24">
        <f>IF(Occurrence!J1630&gt;0,COUNTIFS(Occurrence!$J$2:$J$2441,"&gt;0",Occurrence!$J$2:$J$2441,"&lt;="&amp;Occurrence!J1630)/($B$8+1),0)</f>
        <v/>
      </c>
      <c r="P1630" s="16">
        <f>IF(Occurrence!J1630&gt;0,_xlfn.PERCENTILE.INC(Data!$O$2:$O$2441,($B$4+O1630*($B$5-1))/($B$3-1)),0)</f>
        <v/>
      </c>
      <c r="Q1630" s="16">
        <f>IF(Occurrence!J1630&gt;0,_xlfn.PERCENTILE.INC(Occurrence!$I$2:$I$2441,($B$6+O1630*($B$7-1))/($B$3-1)),0)</f>
        <v/>
      </c>
      <c r="R1630" s="16">
        <f>IF(Occurrence!J1630&gt;0,Occurrence!J1630/Q1630,0)</f>
        <v/>
      </c>
      <c r="S1630" s="9">
        <f>IF(Occurrence!J1630&gt;0,P1630*R1630,0)</f>
        <v/>
      </c>
      <c r="T1630" s="24">
        <f>IF(Occurrence!K1630&gt;0,COUNTIFS(Occurrence!$K$2:$K$2441,"&gt;0",Occurrence!$K$2:$K$2441,"&lt;="&amp;Occurrence!K1630)/($B$9+1),0)</f>
        <v/>
      </c>
      <c r="U1630" s="16">
        <f>IF(Occurrence!K1630&gt;0,_xlfn.PERCENTILE.INC(Data!$O$2:$O$2441,($B$4+T1630*($B$5-1))/($B$3-1)),0)</f>
        <v/>
      </c>
      <c r="V1630" s="16">
        <f>IF(Occurrence!K1630&gt;0,_xlfn.PERCENTILE.INC(Occurrence!$I$2:$I$2441,($B$6+T1630*($B$7-1))/($B$3-1)),0)</f>
        <v/>
      </c>
      <c r="W1630" s="16">
        <f>IF(Occurrence!K1630&gt;0,Occurrence!K1630/V1630,0)</f>
        <v/>
      </c>
      <c r="X1630" s="9">
        <f>IF(Occurrence!K1630&gt;0,U1630*W1630,0)</f>
        <v/>
      </c>
      <c r="Y1630" s="24">
        <f>COUNTIF(Data!$X$2:$X$2441,"&lt;="&amp;Data!X1630)/($B$3+1)</f>
        <v/>
      </c>
      <c r="Z1630" s="16">
        <f>_xlfn.PERCENTILE.INC(Data!$U$2:$U$2441,Y1630)</f>
        <v/>
      </c>
      <c r="AA1630" s="16">
        <f>_xlfn.PERCENTILE.INC(Data!$V$2:$V$2441,Y1630)</f>
        <v/>
      </c>
      <c r="AB1630" s="16">
        <f>Data!X1630-AA1630</f>
        <v/>
      </c>
      <c r="AC1630" s="9">
        <f>Z1630+AB1630</f>
        <v/>
      </c>
      <c r="AD1630" s="24">
        <f>COUNTIF(Data!$Y$2:$Y$2441,"&lt;="&amp;Data!Y1630)/($B$3+1)</f>
        <v/>
      </c>
      <c r="AE1630" s="16">
        <f>_xlfn.PERCENTILE.INC(Data!$U$2:$U$2441,AD1630)</f>
        <v/>
      </c>
      <c r="AF1630" s="16">
        <f>_xlfn.PERCENTILE.INC(Data!$V$2:$V$2441,AD1630)</f>
        <v/>
      </c>
      <c r="AG1630" s="16">
        <f>Data!Y1630-AF1630</f>
        <v/>
      </c>
      <c r="AH1630" s="9">
        <f>AE1630+AG1630</f>
        <v/>
      </c>
    </row>
    <row r="1631">
      <c r="N1631" s="14">
        <f>Data!A1631</f>
        <v/>
      </c>
      <c r="O1631" s="24">
        <f>IF(Occurrence!J1631&gt;0,COUNTIFS(Occurrence!$J$2:$J$2441,"&gt;0",Occurrence!$J$2:$J$2441,"&lt;="&amp;Occurrence!J1631)/($B$8+1),0)</f>
        <v/>
      </c>
      <c r="P1631" s="16">
        <f>IF(Occurrence!J1631&gt;0,_xlfn.PERCENTILE.INC(Data!$O$2:$O$2441,($B$4+O1631*($B$5-1))/($B$3-1)),0)</f>
        <v/>
      </c>
      <c r="Q1631" s="16">
        <f>IF(Occurrence!J1631&gt;0,_xlfn.PERCENTILE.INC(Occurrence!$I$2:$I$2441,($B$6+O1631*($B$7-1))/($B$3-1)),0)</f>
        <v/>
      </c>
      <c r="R1631" s="16">
        <f>IF(Occurrence!J1631&gt;0,Occurrence!J1631/Q1631,0)</f>
        <v/>
      </c>
      <c r="S1631" s="9">
        <f>IF(Occurrence!J1631&gt;0,P1631*R1631,0)</f>
        <v/>
      </c>
      <c r="T1631" s="24">
        <f>IF(Occurrence!K1631&gt;0,COUNTIFS(Occurrence!$K$2:$K$2441,"&gt;0",Occurrence!$K$2:$K$2441,"&lt;="&amp;Occurrence!K1631)/($B$9+1),0)</f>
        <v/>
      </c>
      <c r="U1631" s="16">
        <f>IF(Occurrence!K1631&gt;0,_xlfn.PERCENTILE.INC(Data!$O$2:$O$2441,($B$4+T1631*($B$5-1))/($B$3-1)),0)</f>
        <v/>
      </c>
      <c r="V1631" s="16">
        <f>IF(Occurrence!K1631&gt;0,_xlfn.PERCENTILE.INC(Occurrence!$I$2:$I$2441,($B$6+T1631*($B$7-1))/($B$3-1)),0)</f>
        <v/>
      </c>
      <c r="W1631" s="16">
        <f>IF(Occurrence!K1631&gt;0,Occurrence!K1631/V1631,0)</f>
        <v/>
      </c>
      <c r="X1631" s="9">
        <f>IF(Occurrence!K1631&gt;0,U1631*W1631,0)</f>
        <v/>
      </c>
      <c r="Y1631" s="24">
        <f>COUNTIF(Data!$X$2:$X$2441,"&lt;="&amp;Data!X1631)/($B$3+1)</f>
        <v/>
      </c>
      <c r="Z1631" s="16">
        <f>_xlfn.PERCENTILE.INC(Data!$U$2:$U$2441,Y1631)</f>
        <v/>
      </c>
      <c r="AA1631" s="16">
        <f>_xlfn.PERCENTILE.INC(Data!$V$2:$V$2441,Y1631)</f>
        <v/>
      </c>
      <c r="AB1631" s="16">
        <f>Data!X1631-AA1631</f>
        <v/>
      </c>
      <c r="AC1631" s="9">
        <f>Z1631+AB1631</f>
        <v/>
      </c>
      <c r="AD1631" s="24">
        <f>COUNTIF(Data!$Y$2:$Y$2441,"&lt;="&amp;Data!Y1631)/($B$3+1)</f>
        <v/>
      </c>
      <c r="AE1631" s="16">
        <f>_xlfn.PERCENTILE.INC(Data!$U$2:$U$2441,AD1631)</f>
        <v/>
      </c>
      <c r="AF1631" s="16">
        <f>_xlfn.PERCENTILE.INC(Data!$V$2:$V$2441,AD1631)</f>
        <v/>
      </c>
      <c r="AG1631" s="16">
        <f>Data!Y1631-AF1631</f>
        <v/>
      </c>
      <c r="AH1631" s="9">
        <f>AE1631+AG1631</f>
        <v/>
      </c>
    </row>
    <row r="1632">
      <c r="N1632" s="14">
        <f>Data!A1632</f>
        <v/>
      </c>
      <c r="O1632" s="24">
        <f>IF(Occurrence!J1632&gt;0,COUNTIFS(Occurrence!$J$2:$J$2441,"&gt;0",Occurrence!$J$2:$J$2441,"&lt;="&amp;Occurrence!J1632)/($B$8+1),0)</f>
        <v/>
      </c>
      <c r="P1632" s="16">
        <f>IF(Occurrence!J1632&gt;0,_xlfn.PERCENTILE.INC(Data!$O$2:$O$2441,($B$4+O1632*($B$5-1))/($B$3-1)),0)</f>
        <v/>
      </c>
      <c r="Q1632" s="16">
        <f>IF(Occurrence!J1632&gt;0,_xlfn.PERCENTILE.INC(Occurrence!$I$2:$I$2441,($B$6+O1632*($B$7-1))/($B$3-1)),0)</f>
        <v/>
      </c>
      <c r="R1632" s="16">
        <f>IF(Occurrence!J1632&gt;0,Occurrence!J1632/Q1632,0)</f>
        <v/>
      </c>
      <c r="S1632" s="9">
        <f>IF(Occurrence!J1632&gt;0,P1632*R1632,0)</f>
        <v/>
      </c>
      <c r="T1632" s="24">
        <f>IF(Occurrence!K1632&gt;0,COUNTIFS(Occurrence!$K$2:$K$2441,"&gt;0",Occurrence!$K$2:$K$2441,"&lt;="&amp;Occurrence!K1632)/($B$9+1),0)</f>
        <v/>
      </c>
      <c r="U1632" s="16">
        <f>IF(Occurrence!K1632&gt;0,_xlfn.PERCENTILE.INC(Data!$O$2:$O$2441,($B$4+T1632*($B$5-1))/($B$3-1)),0)</f>
        <v/>
      </c>
      <c r="V1632" s="16">
        <f>IF(Occurrence!K1632&gt;0,_xlfn.PERCENTILE.INC(Occurrence!$I$2:$I$2441,($B$6+T1632*($B$7-1))/($B$3-1)),0)</f>
        <v/>
      </c>
      <c r="W1632" s="16">
        <f>IF(Occurrence!K1632&gt;0,Occurrence!K1632/V1632,0)</f>
        <v/>
      </c>
      <c r="X1632" s="9">
        <f>IF(Occurrence!K1632&gt;0,U1632*W1632,0)</f>
        <v/>
      </c>
      <c r="Y1632" s="24">
        <f>COUNTIF(Data!$X$2:$X$2441,"&lt;="&amp;Data!X1632)/($B$3+1)</f>
        <v/>
      </c>
      <c r="Z1632" s="16">
        <f>_xlfn.PERCENTILE.INC(Data!$U$2:$U$2441,Y1632)</f>
        <v/>
      </c>
      <c r="AA1632" s="16">
        <f>_xlfn.PERCENTILE.INC(Data!$V$2:$V$2441,Y1632)</f>
        <v/>
      </c>
      <c r="AB1632" s="16">
        <f>Data!X1632-AA1632</f>
        <v/>
      </c>
      <c r="AC1632" s="9">
        <f>Z1632+AB1632</f>
        <v/>
      </c>
      <c r="AD1632" s="24">
        <f>COUNTIF(Data!$Y$2:$Y$2441,"&lt;="&amp;Data!Y1632)/($B$3+1)</f>
        <v/>
      </c>
      <c r="AE1632" s="16">
        <f>_xlfn.PERCENTILE.INC(Data!$U$2:$U$2441,AD1632)</f>
        <v/>
      </c>
      <c r="AF1632" s="16">
        <f>_xlfn.PERCENTILE.INC(Data!$V$2:$V$2441,AD1632)</f>
        <v/>
      </c>
      <c r="AG1632" s="16">
        <f>Data!Y1632-AF1632</f>
        <v/>
      </c>
      <c r="AH1632" s="9">
        <f>AE1632+AG1632</f>
        <v/>
      </c>
    </row>
    <row r="1633">
      <c r="N1633" s="14">
        <f>Data!A1633</f>
        <v/>
      </c>
      <c r="O1633" s="24">
        <f>IF(Occurrence!J1633&gt;0,COUNTIFS(Occurrence!$J$2:$J$2441,"&gt;0",Occurrence!$J$2:$J$2441,"&lt;="&amp;Occurrence!J1633)/($B$8+1),0)</f>
        <v/>
      </c>
      <c r="P1633" s="16">
        <f>IF(Occurrence!J1633&gt;0,_xlfn.PERCENTILE.INC(Data!$O$2:$O$2441,($B$4+O1633*($B$5-1))/($B$3-1)),0)</f>
        <v/>
      </c>
      <c r="Q1633" s="16">
        <f>IF(Occurrence!J1633&gt;0,_xlfn.PERCENTILE.INC(Occurrence!$I$2:$I$2441,($B$6+O1633*($B$7-1))/($B$3-1)),0)</f>
        <v/>
      </c>
      <c r="R1633" s="16">
        <f>IF(Occurrence!J1633&gt;0,Occurrence!J1633/Q1633,0)</f>
        <v/>
      </c>
      <c r="S1633" s="9">
        <f>IF(Occurrence!J1633&gt;0,P1633*R1633,0)</f>
        <v/>
      </c>
      <c r="T1633" s="24">
        <f>IF(Occurrence!K1633&gt;0,COUNTIFS(Occurrence!$K$2:$K$2441,"&gt;0",Occurrence!$K$2:$K$2441,"&lt;="&amp;Occurrence!K1633)/($B$9+1),0)</f>
        <v/>
      </c>
      <c r="U1633" s="16">
        <f>IF(Occurrence!K1633&gt;0,_xlfn.PERCENTILE.INC(Data!$O$2:$O$2441,($B$4+T1633*($B$5-1))/($B$3-1)),0)</f>
        <v/>
      </c>
      <c r="V1633" s="16">
        <f>IF(Occurrence!K1633&gt;0,_xlfn.PERCENTILE.INC(Occurrence!$I$2:$I$2441,($B$6+T1633*($B$7-1))/($B$3-1)),0)</f>
        <v/>
      </c>
      <c r="W1633" s="16">
        <f>IF(Occurrence!K1633&gt;0,Occurrence!K1633/V1633,0)</f>
        <v/>
      </c>
      <c r="X1633" s="9">
        <f>IF(Occurrence!K1633&gt;0,U1633*W1633,0)</f>
        <v/>
      </c>
      <c r="Y1633" s="24">
        <f>COUNTIF(Data!$X$2:$X$2441,"&lt;="&amp;Data!X1633)/($B$3+1)</f>
        <v/>
      </c>
      <c r="Z1633" s="16">
        <f>_xlfn.PERCENTILE.INC(Data!$U$2:$U$2441,Y1633)</f>
        <v/>
      </c>
      <c r="AA1633" s="16">
        <f>_xlfn.PERCENTILE.INC(Data!$V$2:$V$2441,Y1633)</f>
        <v/>
      </c>
      <c r="AB1633" s="16">
        <f>Data!X1633-AA1633</f>
        <v/>
      </c>
      <c r="AC1633" s="9">
        <f>Z1633+AB1633</f>
        <v/>
      </c>
      <c r="AD1633" s="24">
        <f>COUNTIF(Data!$Y$2:$Y$2441,"&lt;="&amp;Data!Y1633)/($B$3+1)</f>
        <v/>
      </c>
      <c r="AE1633" s="16">
        <f>_xlfn.PERCENTILE.INC(Data!$U$2:$U$2441,AD1633)</f>
        <v/>
      </c>
      <c r="AF1633" s="16">
        <f>_xlfn.PERCENTILE.INC(Data!$V$2:$V$2441,AD1633)</f>
        <v/>
      </c>
      <c r="AG1633" s="16">
        <f>Data!Y1633-AF1633</f>
        <v/>
      </c>
      <c r="AH1633" s="9">
        <f>AE1633+AG1633</f>
        <v/>
      </c>
    </row>
    <row r="1634">
      <c r="N1634" s="14">
        <f>Data!A1634</f>
        <v/>
      </c>
      <c r="O1634" s="24">
        <f>IF(Occurrence!J1634&gt;0,COUNTIFS(Occurrence!$J$2:$J$2441,"&gt;0",Occurrence!$J$2:$J$2441,"&lt;="&amp;Occurrence!J1634)/($B$8+1),0)</f>
        <v/>
      </c>
      <c r="P1634" s="16">
        <f>IF(Occurrence!J1634&gt;0,_xlfn.PERCENTILE.INC(Data!$O$2:$O$2441,($B$4+O1634*($B$5-1))/($B$3-1)),0)</f>
        <v/>
      </c>
      <c r="Q1634" s="16">
        <f>IF(Occurrence!J1634&gt;0,_xlfn.PERCENTILE.INC(Occurrence!$I$2:$I$2441,($B$6+O1634*($B$7-1))/($B$3-1)),0)</f>
        <v/>
      </c>
      <c r="R1634" s="16">
        <f>IF(Occurrence!J1634&gt;0,Occurrence!J1634/Q1634,0)</f>
        <v/>
      </c>
      <c r="S1634" s="9">
        <f>IF(Occurrence!J1634&gt;0,P1634*R1634,0)</f>
        <v/>
      </c>
      <c r="T1634" s="24">
        <f>IF(Occurrence!K1634&gt;0,COUNTIFS(Occurrence!$K$2:$K$2441,"&gt;0",Occurrence!$K$2:$K$2441,"&lt;="&amp;Occurrence!K1634)/($B$9+1),0)</f>
        <v/>
      </c>
      <c r="U1634" s="16">
        <f>IF(Occurrence!K1634&gt;0,_xlfn.PERCENTILE.INC(Data!$O$2:$O$2441,($B$4+T1634*($B$5-1))/($B$3-1)),0)</f>
        <v/>
      </c>
      <c r="V1634" s="16">
        <f>IF(Occurrence!K1634&gt;0,_xlfn.PERCENTILE.INC(Occurrence!$I$2:$I$2441,($B$6+T1634*($B$7-1))/($B$3-1)),0)</f>
        <v/>
      </c>
      <c r="W1634" s="16">
        <f>IF(Occurrence!K1634&gt;0,Occurrence!K1634/V1634,0)</f>
        <v/>
      </c>
      <c r="X1634" s="9">
        <f>IF(Occurrence!K1634&gt;0,U1634*W1634,0)</f>
        <v/>
      </c>
      <c r="Y1634" s="24">
        <f>COUNTIF(Data!$X$2:$X$2441,"&lt;="&amp;Data!X1634)/($B$3+1)</f>
        <v/>
      </c>
      <c r="Z1634" s="16">
        <f>_xlfn.PERCENTILE.INC(Data!$U$2:$U$2441,Y1634)</f>
        <v/>
      </c>
      <c r="AA1634" s="16">
        <f>_xlfn.PERCENTILE.INC(Data!$V$2:$V$2441,Y1634)</f>
        <v/>
      </c>
      <c r="AB1634" s="16">
        <f>Data!X1634-AA1634</f>
        <v/>
      </c>
      <c r="AC1634" s="9">
        <f>Z1634+AB1634</f>
        <v/>
      </c>
      <c r="AD1634" s="24">
        <f>COUNTIF(Data!$Y$2:$Y$2441,"&lt;="&amp;Data!Y1634)/($B$3+1)</f>
        <v/>
      </c>
      <c r="AE1634" s="16">
        <f>_xlfn.PERCENTILE.INC(Data!$U$2:$U$2441,AD1634)</f>
        <v/>
      </c>
      <c r="AF1634" s="16">
        <f>_xlfn.PERCENTILE.INC(Data!$V$2:$V$2441,AD1634)</f>
        <v/>
      </c>
      <c r="AG1634" s="16">
        <f>Data!Y1634-AF1634</f>
        <v/>
      </c>
      <c r="AH1634" s="9">
        <f>AE1634+AG1634</f>
        <v/>
      </c>
    </row>
    <row r="1635">
      <c r="N1635" s="14">
        <f>Data!A1635</f>
        <v/>
      </c>
      <c r="O1635" s="24">
        <f>IF(Occurrence!J1635&gt;0,COUNTIFS(Occurrence!$J$2:$J$2441,"&gt;0",Occurrence!$J$2:$J$2441,"&lt;="&amp;Occurrence!J1635)/($B$8+1),0)</f>
        <v/>
      </c>
      <c r="P1635" s="16">
        <f>IF(Occurrence!J1635&gt;0,_xlfn.PERCENTILE.INC(Data!$O$2:$O$2441,($B$4+O1635*($B$5-1))/($B$3-1)),0)</f>
        <v/>
      </c>
      <c r="Q1635" s="16">
        <f>IF(Occurrence!J1635&gt;0,_xlfn.PERCENTILE.INC(Occurrence!$I$2:$I$2441,($B$6+O1635*($B$7-1))/($B$3-1)),0)</f>
        <v/>
      </c>
      <c r="R1635" s="16">
        <f>IF(Occurrence!J1635&gt;0,Occurrence!J1635/Q1635,0)</f>
        <v/>
      </c>
      <c r="S1635" s="9">
        <f>IF(Occurrence!J1635&gt;0,P1635*R1635,0)</f>
        <v/>
      </c>
      <c r="T1635" s="24">
        <f>IF(Occurrence!K1635&gt;0,COUNTIFS(Occurrence!$K$2:$K$2441,"&gt;0",Occurrence!$K$2:$K$2441,"&lt;="&amp;Occurrence!K1635)/($B$9+1),0)</f>
        <v/>
      </c>
      <c r="U1635" s="16">
        <f>IF(Occurrence!K1635&gt;0,_xlfn.PERCENTILE.INC(Data!$O$2:$O$2441,($B$4+T1635*($B$5-1))/($B$3-1)),0)</f>
        <v/>
      </c>
      <c r="V1635" s="16">
        <f>IF(Occurrence!K1635&gt;0,_xlfn.PERCENTILE.INC(Occurrence!$I$2:$I$2441,($B$6+T1635*($B$7-1))/($B$3-1)),0)</f>
        <v/>
      </c>
      <c r="W1635" s="16">
        <f>IF(Occurrence!K1635&gt;0,Occurrence!K1635/V1635,0)</f>
        <v/>
      </c>
      <c r="X1635" s="9">
        <f>IF(Occurrence!K1635&gt;0,U1635*W1635,0)</f>
        <v/>
      </c>
      <c r="Y1635" s="24">
        <f>COUNTIF(Data!$X$2:$X$2441,"&lt;="&amp;Data!X1635)/($B$3+1)</f>
        <v/>
      </c>
      <c r="Z1635" s="16">
        <f>_xlfn.PERCENTILE.INC(Data!$U$2:$U$2441,Y1635)</f>
        <v/>
      </c>
      <c r="AA1635" s="16">
        <f>_xlfn.PERCENTILE.INC(Data!$V$2:$V$2441,Y1635)</f>
        <v/>
      </c>
      <c r="AB1635" s="16">
        <f>Data!X1635-AA1635</f>
        <v/>
      </c>
      <c r="AC1635" s="9">
        <f>Z1635+AB1635</f>
        <v/>
      </c>
      <c r="AD1635" s="24">
        <f>COUNTIF(Data!$Y$2:$Y$2441,"&lt;="&amp;Data!Y1635)/($B$3+1)</f>
        <v/>
      </c>
      <c r="AE1635" s="16">
        <f>_xlfn.PERCENTILE.INC(Data!$U$2:$U$2441,AD1635)</f>
        <v/>
      </c>
      <c r="AF1635" s="16">
        <f>_xlfn.PERCENTILE.INC(Data!$V$2:$V$2441,AD1635)</f>
        <v/>
      </c>
      <c r="AG1635" s="16">
        <f>Data!Y1635-AF1635</f>
        <v/>
      </c>
      <c r="AH1635" s="9">
        <f>AE1635+AG1635</f>
        <v/>
      </c>
    </row>
    <row r="1636">
      <c r="N1636" s="14">
        <f>Data!A1636</f>
        <v/>
      </c>
      <c r="O1636" s="24">
        <f>IF(Occurrence!J1636&gt;0,COUNTIFS(Occurrence!$J$2:$J$2441,"&gt;0",Occurrence!$J$2:$J$2441,"&lt;="&amp;Occurrence!J1636)/($B$8+1),0)</f>
        <v/>
      </c>
      <c r="P1636" s="16">
        <f>IF(Occurrence!J1636&gt;0,_xlfn.PERCENTILE.INC(Data!$O$2:$O$2441,($B$4+O1636*($B$5-1))/($B$3-1)),0)</f>
        <v/>
      </c>
      <c r="Q1636" s="16">
        <f>IF(Occurrence!J1636&gt;0,_xlfn.PERCENTILE.INC(Occurrence!$I$2:$I$2441,($B$6+O1636*($B$7-1))/($B$3-1)),0)</f>
        <v/>
      </c>
      <c r="R1636" s="16">
        <f>IF(Occurrence!J1636&gt;0,Occurrence!J1636/Q1636,0)</f>
        <v/>
      </c>
      <c r="S1636" s="9">
        <f>IF(Occurrence!J1636&gt;0,P1636*R1636,0)</f>
        <v/>
      </c>
      <c r="T1636" s="24">
        <f>IF(Occurrence!K1636&gt;0,COUNTIFS(Occurrence!$K$2:$K$2441,"&gt;0",Occurrence!$K$2:$K$2441,"&lt;="&amp;Occurrence!K1636)/($B$9+1),0)</f>
        <v/>
      </c>
      <c r="U1636" s="16">
        <f>IF(Occurrence!K1636&gt;0,_xlfn.PERCENTILE.INC(Data!$O$2:$O$2441,($B$4+T1636*($B$5-1))/($B$3-1)),0)</f>
        <v/>
      </c>
      <c r="V1636" s="16">
        <f>IF(Occurrence!K1636&gt;0,_xlfn.PERCENTILE.INC(Occurrence!$I$2:$I$2441,($B$6+T1636*($B$7-1))/($B$3-1)),0)</f>
        <v/>
      </c>
      <c r="W1636" s="16">
        <f>IF(Occurrence!K1636&gt;0,Occurrence!K1636/V1636,0)</f>
        <v/>
      </c>
      <c r="X1636" s="9">
        <f>IF(Occurrence!K1636&gt;0,U1636*W1636,0)</f>
        <v/>
      </c>
      <c r="Y1636" s="24">
        <f>COUNTIF(Data!$X$2:$X$2441,"&lt;="&amp;Data!X1636)/($B$3+1)</f>
        <v/>
      </c>
      <c r="Z1636" s="16">
        <f>_xlfn.PERCENTILE.INC(Data!$U$2:$U$2441,Y1636)</f>
        <v/>
      </c>
      <c r="AA1636" s="16">
        <f>_xlfn.PERCENTILE.INC(Data!$V$2:$V$2441,Y1636)</f>
        <v/>
      </c>
      <c r="AB1636" s="16">
        <f>Data!X1636-AA1636</f>
        <v/>
      </c>
      <c r="AC1636" s="9">
        <f>Z1636+AB1636</f>
        <v/>
      </c>
      <c r="AD1636" s="24">
        <f>COUNTIF(Data!$Y$2:$Y$2441,"&lt;="&amp;Data!Y1636)/($B$3+1)</f>
        <v/>
      </c>
      <c r="AE1636" s="16">
        <f>_xlfn.PERCENTILE.INC(Data!$U$2:$U$2441,AD1636)</f>
        <v/>
      </c>
      <c r="AF1636" s="16">
        <f>_xlfn.PERCENTILE.INC(Data!$V$2:$V$2441,AD1636)</f>
        <v/>
      </c>
      <c r="AG1636" s="16">
        <f>Data!Y1636-AF1636</f>
        <v/>
      </c>
      <c r="AH1636" s="9">
        <f>AE1636+AG1636</f>
        <v/>
      </c>
    </row>
    <row r="1637">
      <c r="N1637" s="14">
        <f>Data!A1637</f>
        <v/>
      </c>
      <c r="O1637" s="24">
        <f>IF(Occurrence!J1637&gt;0,COUNTIFS(Occurrence!$J$2:$J$2441,"&gt;0",Occurrence!$J$2:$J$2441,"&lt;="&amp;Occurrence!J1637)/($B$8+1),0)</f>
        <v/>
      </c>
      <c r="P1637" s="16">
        <f>IF(Occurrence!J1637&gt;0,_xlfn.PERCENTILE.INC(Data!$O$2:$O$2441,($B$4+O1637*($B$5-1))/($B$3-1)),0)</f>
        <v/>
      </c>
      <c r="Q1637" s="16">
        <f>IF(Occurrence!J1637&gt;0,_xlfn.PERCENTILE.INC(Occurrence!$I$2:$I$2441,($B$6+O1637*($B$7-1))/($B$3-1)),0)</f>
        <v/>
      </c>
      <c r="R1637" s="16">
        <f>IF(Occurrence!J1637&gt;0,Occurrence!J1637/Q1637,0)</f>
        <v/>
      </c>
      <c r="S1637" s="9">
        <f>IF(Occurrence!J1637&gt;0,P1637*R1637,0)</f>
        <v/>
      </c>
      <c r="T1637" s="24">
        <f>IF(Occurrence!K1637&gt;0,COUNTIFS(Occurrence!$K$2:$K$2441,"&gt;0",Occurrence!$K$2:$K$2441,"&lt;="&amp;Occurrence!K1637)/($B$9+1),0)</f>
        <v/>
      </c>
      <c r="U1637" s="16">
        <f>IF(Occurrence!K1637&gt;0,_xlfn.PERCENTILE.INC(Data!$O$2:$O$2441,($B$4+T1637*($B$5-1))/($B$3-1)),0)</f>
        <v/>
      </c>
      <c r="V1637" s="16">
        <f>IF(Occurrence!K1637&gt;0,_xlfn.PERCENTILE.INC(Occurrence!$I$2:$I$2441,($B$6+T1637*($B$7-1))/($B$3-1)),0)</f>
        <v/>
      </c>
      <c r="W1637" s="16">
        <f>IF(Occurrence!K1637&gt;0,Occurrence!K1637/V1637,0)</f>
        <v/>
      </c>
      <c r="X1637" s="9">
        <f>IF(Occurrence!K1637&gt;0,U1637*W1637,0)</f>
        <v/>
      </c>
      <c r="Y1637" s="24">
        <f>COUNTIF(Data!$X$2:$X$2441,"&lt;="&amp;Data!X1637)/($B$3+1)</f>
        <v/>
      </c>
      <c r="Z1637" s="16">
        <f>_xlfn.PERCENTILE.INC(Data!$U$2:$U$2441,Y1637)</f>
        <v/>
      </c>
      <c r="AA1637" s="16">
        <f>_xlfn.PERCENTILE.INC(Data!$V$2:$V$2441,Y1637)</f>
        <v/>
      </c>
      <c r="AB1637" s="16">
        <f>Data!X1637-AA1637</f>
        <v/>
      </c>
      <c r="AC1637" s="9">
        <f>Z1637+AB1637</f>
        <v/>
      </c>
      <c r="AD1637" s="24">
        <f>COUNTIF(Data!$Y$2:$Y$2441,"&lt;="&amp;Data!Y1637)/($B$3+1)</f>
        <v/>
      </c>
      <c r="AE1637" s="16">
        <f>_xlfn.PERCENTILE.INC(Data!$U$2:$U$2441,AD1637)</f>
        <v/>
      </c>
      <c r="AF1637" s="16">
        <f>_xlfn.PERCENTILE.INC(Data!$V$2:$V$2441,AD1637)</f>
        <v/>
      </c>
      <c r="AG1637" s="16">
        <f>Data!Y1637-AF1637</f>
        <v/>
      </c>
      <c r="AH1637" s="9">
        <f>AE1637+AG1637</f>
        <v/>
      </c>
    </row>
    <row r="1638">
      <c r="N1638" s="14">
        <f>Data!A1638</f>
        <v/>
      </c>
      <c r="O1638" s="24">
        <f>IF(Occurrence!J1638&gt;0,COUNTIFS(Occurrence!$J$2:$J$2441,"&gt;0",Occurrence!$J$2:$J$2441,"&lt;="&amp;Occurrence!J1638)/($B$8+1),0)</f>
        <v/>
      </c>
      <c r="P1638" s="16">
        <f>IF(Occurrence!J1638&gt;0,_xlfn.PERCENTILE.INC(Data!$O$2:$O$2441,($B$4+O1638*($B$5-1))/($B$3-1)),0)</f>
        <v/>
      </c>
      <c r="Q1638" s="16">
        <f>IF(Occurrence!J1638&gt;0,_xlfn.PERCENTILE.INC(Occurrence!$I$2:$I$2441,($B$6+O1638*($B$7-1))/($B$3-1)),0)</f>
        <v/>
      </c>
      <c r="R1638" s="16">
        <f>IF(Occurrence!J1638&gt;0,Occurrence!J1638/Q1638,0)</f>
        <v/>
      </c>
      <c r="S1638" s="9">
        <f>IF(Occurrence!J1638&gt;0,P1638*R1638,0)</f>
        <v/>
      </c>
      <c r="T1638" s="24">
        <f>IF(Occurrence!K1638&gt;0,COUNTIFS(Occurrence!$K$2:$K$2441,"&gt;0",Occurrence!$K$2:$K$2441,"&lt;="&amp;Occurrence!K1638)/($B$9+1),0)</f>
        <v/>
      </c>
      <c r="U1638" s="16">
        <f>IF(Occurrence!K1638&gt;0,_xlfn.PERCENTILE.INC(Data!$O$2:$O$2441,($B$4+T1638*($B$5-1))/($B$3-1)),0)</f>
        <v/>
      </c>
      <c r="V1638" s="16">
        <f>IF(Occurrence!K1638&gt;0,_xlfn.PERCENTILE.INC(Occurrence!$I$2:$I$2441,($B$6+T1638*($B$7-1))/($B$3-1)),0)</f>
        <v/>
      </c>
      <c r="W1638" s="16">
        <f>IF(Occurrence!K1638&gt;0,Occurrence!K1638/V1638,0)</f>
        <v/>
      </c>
      <c r="X1638" s="9">
        <f>IF(Occurrence!K1638&gt;0,U1638*W1638,0)</f>
        <v/>
      </c>
      <c r="Y1638" s="24">
        <f>COUNTIF(Data!$X$2:$X$2441,"&lt;="&amp;Data!X1638)/($B$3+1)</f>
        <v/>
      </c>
      <c r="Z1638" s="16">
        <f>_xlfn.PERCENTILE.INC(Data!$U$2:$U$2441,Y1638)</f>
        <v/>
      </c>
      <c r="AA1638" s="16">
        <f>_xlfn.PERCENTILE.INC(Data!$V$2:$V$2441,Y1638)</f>
        <v/>
      </c>
      <c r="AB1638" s="16">
        <f>Data!X1638-AA1638</f>
        <v/>
      </c>
      <c r="AC1638" s="9">
        <f>Z1638+AB1638</f>
        <v/>
      </c>
      <c r="AD1638" s="24">
        <f>COUNTIF(Data!$Y$2:$Y$2441,"&lt;="&amp;Data!Y1638)/($B$3+1)</f>
        <v/>
      </c>
      <c r="AE1638" s="16">
        <f>_xlfn.PERCENTILE.INC(Data!$U$2:$U$2441,AD1638)</f>
        <v/>
      </c>
      <c r="AF1638" s="16">
        <f>_xlfn.PERCENTILE.INC(Data!$V$2:$V$2441,AD1638)</f>
        <v/>
      </c>
      <c r="AG1638" s="16">
        <f>Data!Y1638-AF1638</f>
        <v/>
      </c>
      <c r="AH1638" s="9">
        <f>AE1638+AG1638</f>
        <v/>
      </c>
    </row>
    <row r="1639">
      <c r="N1639" s="14">
        <f>Data!A1639</f>
        <v/>
      </c>
      <c r="O1639" s="24">
        <f>IF(Occurrence!J1639&gt;0,COUNTIFS(Occurrence!$J$2:$J$2441,"&gt;0",Occurrence!$J$2:$J$2441,"&lt;="&amp;Occurrence!J1639)/($B$8+1),0)</f>
        <v/>
      </c>
      <c r="P1639" s="16">
        <f>IF(Occurrence!J1639&gt;0,_xlfn.PERCENTILE.INC(Data!$O$2:$O$2441,($B$4+O1639*($B$5-1))/($B$3-1)),0)</f>
        <v/>
      </c>
      <c r="Q1639" s="16">
        <f>IF(Occurrence!J1639&gt;0,_xlfn.PERCENTILE.INC(Occurrence!$I$2:$I$2441,($B$6+O1639*($B$7-1))/($B$3-1)),0)</f>
        <v/>
      </c>
      <c r="R1639" s="16">
        <f>IF(Occurrence!J1639&gt;0,Occurrence!J1639/Q1639,0)</f>
        <v/>
      </c>
      <c r="S1639" s="9">
        <f>IF(Occurrence!J1639&gt;0,P1639*R1639,0)</f>
        <v/>
      </c>
      <c r="T1639" s="24">
        <f>IF(Occurrence!K1639&gt;0,COUNTIFS(Occurrence!$K$2:$K$2441,"&gt;0",Occurrence!$K$2:$K$2441,"&lt;="&amp;Occurrence!K1639)/($B$9+1),0)</f>
        <v/>
      </c>
      <c r="U1639" s="16">
        <f>IF(Occurrence!K1639&gt;0,_xlfn.PERCENTILE.INC(Data!$O$2:$O$2441,($B$4+T1639*($B$5-1))/($B$3-1)),0)</f>
        <v/>
      </c>
      <c r="V1639" s="16">
        <f>IF(Occurrence!K1639&gt;0,_xlfn.PERCENTILE.INC(Occurrence!$I$2:$I$2441,($B$6+T1639*($B$7-1))/($B$3-1)),0)</f>
        <v/>
      </c>
      <c r="W1639" s="16">
        <f>IF(Occurrence!K1639&gt;0,Occurrence!K1639/V1639,0)</f>
        <v/>
      </c>
      <c r="X1639" s="9">
        <f>IF(Occurrence!K1639&gt;0,U1639*W1639,0)</f>
        <v/>
      </c>
      <c r="Y1639" s="24">
        <f>COUNTIF(Data!$X$2:$X$2441,"&lt;="&amp;Data!X1639)/($B$3+1)</f>
        <v/>
      </c>
      <c r="Z1639" s="16">
        <f>_xlfn.PERCENTILE.INC(Data!$U$2:$U$2441,Y1639)</f>
        <v/>
      </c>
      <c r="AA1639" s="16">
        <f>_xlfn.PERCENTILE.INC(Data!$V$2:$V$2441,Y1639)</f>
        <v/>
      </c>
      <c r="AB1639" s="16">
        <f>Data!X1639-AA1639</f>
        <v/>
      </c>
      <c r="AC1639" s="9">
        <f>Z1639+AB1639</f>
        <v/>
      </c>
      <c r="AD1639" s="24">
        <f>COUNTIF(Data!$Y$2:$Y$2441,"&lt;="&amp;Data!Y1639)/($B$3+1)</f>
        <v/>
      </c>
      <c r="AE1639" s="16">
        <f>_xlfn.PERCENTILE.INC(Data!$U$2:$U$2441,AD1639)</f>
        <v/>
      </c>
      <c r="AF1639" s="16">
        <f>_xlfn.PERCENTILE.INC(Data!$V$2:$V$2441,AD1639)</f>
        <v/>
      </c>
      <c r="AG1639" s="16">
        <f>Data!Y1639-AF1639</f>
        <v/>
      </c>
      <c r="AH1639" s="9">
        <f>AE1639+AG1639</f>
        <v/>
      </c>
    </row>
    <row r="1640">
      <c r="N1640" s="14">
        <f>Data!A1640</f>
        <v/>
      </c>
      <c r="O1640" s="24">
        <f>IF(Occurrence!J1640&gt;0,COUNTIFS(Occurrence!$J$2:$J$2441,"&gt;0",Occurrence!$J$2:$J$2441,"&lt;="&amp;Occurrence!J1640)/($B$8+1),0)</f>
        <v/>
      </c>
      <c r="P1640" s="16">
        <f>IF(Occurrence!J1640&gt;0,_xlfn.PERCENTILE.INC(Data!$O$2:$O$2441,($B$4+O1640*($B$5-1))/($B$3-1)),0)</f>
        <v/>
      </c>
      <c r="Q1640" s="16">
        <f>IF(Occurrence!J1640&gt;0,_xlfn.PERCENTILE.INC(Occurrence!$I$2:$I$2441,($B$6+O1640*($B$7-1))/($B$3-1)),0)</f>
        <v/>
      </c>
      <c r="R1640" s="16">
        <f>IF(Occurrence!J1640&gt;0,Occurrence!J1640/Q1640,0)</f>
        <v/>
      </c>
      <c r="S1640" s="9">
        <f>IF(Occurrence!J1640&gt;0,P1640*R1640,0)</f>
        <v/>
      </c>
      <c r="T1640" s="24">
        <f>IF(Occurrence!K1640&gt;0,COUNTIFS(Occurrence!$K$2:$K$2441,"&gt;0",Occurrence!$K$2:$K$2441,"&lt;="&amp;Occurrence!K1640)/($B$9+1),0)</f>
        <v/>
      </c>
      <c r="U1640" s="16">
        <f>IF(Occurrence!K1640&gt;0,_xlfn.PERCENTILE.INC(Data!$O$2:$O$2441,($B$4+T1640*($B$5-1))/($B$3-1)),0)</f>
        <v/>
      </c>
      <c r="V1640" s="16">
        <f>IF(Occurrence!K1640&gt;0,_xlfn.PERCENTILE.INC(Occurrence!$I$2:$I$2441,($B$6+T1640*($B$7-1))/($B$3-1)),0)</f>
        <v/>
      </c>
      <c r="W1640" s="16">
        <f>IF(Occurrence!K1640&gt;0,Occurrence!K1640/V1640,0)</f>
        <v/>
      </c>
      <c r="X1640" s="9">
        <f>IF(Occurrence!K1640&gt;0,U1640*W1640,0)</f>
        <v/>
      </c>
      <c r="Y1640" s="24">
        <f>COUNTIF(Data!$X$2:$X$2441,"&lt;="&amp;Data!X1640)/($B$3+1)</f>
        <v/>
      </c>
      <c r="Z1640" s="16">
        <f>_xlfn.PERCENTILE.INC(Data!$U$2:$U$2441,Y1640)</f>
        <v/>
      </c>
      <c r="AA1640" s="16">
        <f>_xlfn.PERCENTILE.INC(Data!$V$2:$V$2441,Y1640)</f>
        <v/>
      </c>
      <c r="AB1640" s="16">
        <f>Data!X1640-AA1640</f>
        <v/>
      </c>
      <c r="AC1640" s="9">
        <f>Z1640+AB1640</f>
        <v/>
      </c>
      <c r="AD1640" s="24">
        <f>COUNTIF(Data!$Y$2:$Y$2441,"&lt;="&amp;Data!Y1640)/($B$3+1)</f>
        <v/>
      </c>
      <c r="AE1640" s="16">
        <f>_xlfn.PERCENTILE.INC(Data!$U$2:$U$2441,AD1640)</f>
        <v/>
      </c>
      <c r="AF1640" s="16">
        <f>_xlfn.PERCENTILE.INC(Data!$V$2:$V$2441,AD1640)</f>
        <v/>
      </c>
      <c r="AG1640" s="16">
        <f>Data!Y1640-AF1640</f>
        <v/>
      </c>
      <c r="AH1640" s="9">
        <f>AE1640+AG1640</f>
        <v/>
      </c>
    </row>
    <row r="1641">
      <c r="N1641" s="14">
        <f>Data!A1641</f>
        <v/>
      </c>
      <c r="O1641" s="24">
        <f>IF(Occurrence!J1641&gt;0,COUNTIFS(Occurrence!$J$2:$J$2441,"&gt;0",Occurrence!$J$2:$J$2441,"&lt;="&amp;Occurrence!J1641)/($B$8+1),0)</f>
        <v/>
      </c>
      <c r="P1641" s="16">
        <f>IF(Occurrence!J1641&gt;0,_xlfn.PERCENTILE.INC(Data!$O$2:$O$2441,($B$4+O1641*($B$5-1))/($B$3-1)),0)</f>
        <v/>
      </c>
      <c r="Q1641" s="16">
        <f>IF(Occurrence!J1641&gt;0,_xlfn.PERCENTILE.INC(Occurrence!$I$2:$I$2441,($B$6+O1641*($B$7-1))/($B$3-1)),0)</f>
        <v/>
      </c>
      <c r="R1641" s="16">
        <f>IF(Occurrence!J1641&gt;0,Occurrence!J1641/Q1641,0)</f>
        <v/>
      </c>
      <c r="S1641" s="9">
        <f>IF(Occurrence!J1641&gt;0,P1641*R1641,0)</f>
        <v/>
      </c>
      <c r="T1641" s="24">
        <f>IF(Occurrence!K1641&gt;0,COUNTIFS(Occurrence!$K$2:$K$2441,"&gt;0",Occurrence!$K$2:$K$2441,"&lt;="&amp;Occurrence!K1641)/($B$9+1),0)</f>
        <v/>
      </c>
      <c r="U1641" s="16">
        <f>IF(Occurrence!K1641&gt;0,_xlfn.PERCENTILE.INC(Data!$O$2:$O$2441,($B$4+T1641*($B$5-1))/($B$3-1)),0)</f>
        <v/>
      </c>
      <c r="V1641" s="16">
        <f>IF(Occurrence!K1641&gt;0,_xlfn.PERCENTILE.INC(Occurrence!$I$2:$I$2441,($B$6+T1641*($B$7-1))/($B$3-1)),0)</f>
        <v/>
      </c>
      <c r="W1641" s="16">
        <f>IF(Occurrence!K1641&gt;0,Occurrence!K1641/V1641,0)</f>
        <v/>
      </c>
      <c r="X1641" s="9">
        <f>IF(Occurrence!K1641&gt;0,U1641*W1641,0)</f>
        <v/>
      </c>
      <c r="Y1641" s="24">
        <f>COUNTIF(Data!$X$2:$X$2441,"&lt;="&amp;Data!X1641)/($B$3+1)</f>
        <v/>
      </c>
      <c r="Z1641" s="16">
        <f>_xlfn.PERCENTILE.INC(Data!$U$2:$U$2441,Y1641)</f>
        <v/>
      </c>
      <c r="AA1641" s="16">
        <f>_xlfn.PERCENTILE.INC(Data!$V$2:$V$2441,Y1641)</f>
        <v/>
      </c>
      <c r="AB1641" s="16">
        <f>Data!X1641-AA1641</f>
        <v/>
      </c>
      <c r="AC1641" s="9">
        <f>Z1641+AB1641</f>
        <v/>
      </c>
      <c r="AD1641" s="24">
        <f>COUNTIF(Data!$Y$2:$Y$2441,"&lt;="&amp;Data!Y1641)/($B$3+1)</f>
        <v/>
      </c>
      <c r="AE1641" s="16">
        <f>_xlfn.PERCENTILE.INC(Data!$U$2:$U$2441,AD1641)</f>
        <v/>
      </c>
      <c r="AF1641" s="16">
        <f>_xlfn.PERCENTILE.INC(Data!$V$2:$V$2441,AD1641)</f>
        <v/>
      </c>
      <c r="AG1641" s="16">
        <f>Data!Y1641-AF1641</f>
        <v/>
      </c>
      <c r="AH1641" s="9">
        <f>AE1641+AG1641</f>
        <v/>
      </c>
    </row>
    <row r="1642">
      <c r="N1642" s="14">
        <f>Data!A1642</f>
        <v/>
      </c>
      <c r="O1642" s="24">
        <f>IF(Occurrence!J1642&gt;0,COUNTIFS(Occurrence!$J$2:$J$2441,"&gt;0",Occurrence!$J$2:$J$2441,"&lt;="&amp;Occurrence!J1642)/($B$8+1),0)</f>
        <v/>
      </c>
      <c r="P1642" s="16">
        <f>IF(Occurrence!J1642&gt;0,_xlfn.PERCENTILE.INC(Data!$O$2:$O$2441,($B$4+O1642*($B$5-1))/($B$3-1)),0)</f>
        <v/>
      </c>
      <c r="Q1642" s="16">
        <f>IF(Occurrence!J1642&gt;0,_xlfn.PERCENTILE.INC(Occurrence!$I$2:$I$2441,($B$6+O1642*($B$7-1))/($B$3-1)),0)</f>
        <v/>
      </c>
      <c r="R1642" s="16">
        <f>IF(Occurrence!J1642&gt;0,Occurrence!J1642/Q1642,0)</f>
        <v/>
      </c>
      <c r="S1642" s="9">
        <f>IF(Occurrence!J1642&gt;0,P1642*R1642,0)</f>
        <v/>
      </c>
      <c r="T1642" s="24">
        <f>IF(Occurrence!K1642&gt;0,COUNTIFS(Occurrence!$K$2:$K$2441,"&gt;0",Occurrence!$K$2:$K$2441,"&lt;="&amp;Occurrence!K1642)/($B$9+1),0)</f>
        <v/>
      </c>
      <c r="U1642" s="16">
        <f>IF(Occurrence!K1642&gt;0,_xlfn.PERCENTILE.INC(Data!$O$2:$O$2441,($B$4+T1642*($B$5-1))/($B$3-1)),0)</f>
        <v/>
      </c>
      <c r="V1642" s="16">
        <f>IF(Occurrence!K1642&gt;0,_xlfn.PERCENTILE.INC(Occurrence!$I$2:$I$2441,($B$6+T1642*($B$7-1))/($B$3-1)),0)</f>
        <v/>
      </c>
      <c r="W1642" s="16">
        <f>IF(Occurrence!K1642&gt;0,Occurrence!K1642/V1642,0)</f>
        <v/>
      </c>
      <c r="X1642" s="9">
        <f>IF(Occurrence!K1642&gt;0,U1642*W1642,0)</f>
        <v/>
      </c>
      <c r="Y1642" s="24">
        <f>COUNTIF(Data!$X$2:$X$2441,"&lt;="&amp;Data!X1642)/($B$3+1)</f>
        <v/>
      </c>
      <c r="Z1642" s="16">
        <f>_xlfn.PERCENTILE.INC(Data!$U$2:$U$2441,Y1642)</f>
        <v/>
      </c>
      <c r="AA1642" s="16">
        <f>_xlfn.PERCENTILE.INC(Data!$V$2:$V$2441,Y1642)</f>
        <v/>
      </c>
      <c r="AB1642" s="16">
        <f>Data!X1642-AA1642</f>
        <v/>
      </c>
      <c r="AC1642" s="9">
        <f>Z1642+AB1642</f>
        <v/>
      </c>
      <c r="AD1642" s="24">
        <f>COUNTIF(Data!$Y$2:$Y$2441,"&lt;="&amp;Data!Y1642)/($B$3+1)</f>
        <v/>
      </c>
      <c r="AE1642" s="16">
        <f>_xlfn.PERCENTILE.INC(Data!$U$2:$U$2441,AD1642)</f>
        <v/>
      </c>
      <c r="AF1642" s="16">
        <f>_xlfn.PERCENTILE.INC(Data!$V$2:$V$2441,AD1642)</f>
        <v/>
      </c>
      <c r="AG1642" s="16">
        <f>Data!Y1642-AF1642</f>
        <v/>
      </c>
      <c r="AH1642" s="9">
        <f>AE1642+AG1642</f>
        <v/>
      </c>
    </row>
    <row r="1643">
      <c r="N1643" s="14">
        <f>Data!A1643</f>
        <v/>
      </c>
      <c r="O1643" s="24">
        <f>IF(Occurrence!J1643&gt;0,COUNTIFS(Occurrence!$J$2:$J$2441,"&gt;0",Occurrence!$J$2:$J$2441,"&lt;="&amp;Occurrence!J1643)/($B$8+1),0)</f>
        <v/>
      </c>
      <c r="P1643" s="16">
        <f>IF(Occurrence!J1643&gt;0,_xlfn.PERCENTILE.INC(Data!$O$2:$O$2441,($B$4+O1643*($B$5-1))/($B$3-1)),0)</f>
        <v/>
      </c>
      <c r="Q1643" s="16">
        <f>IF(Occurrence!J1643&gt;0,_xlfn.PERCENTILE.INC(Occurrence!$I$2:$I$2441,($B$6+O1643*($B$7-1))/($B$3-1)),0)</f>
        <v/>
      </c>
      <c r="R1643" s="16">
        <f>IF(Occurrence!J1643&gt;0,Occurrence!J1643/Q1643,0)</f>
        <v/>
      </c>
      <c r="S1643" s="9">
        <f>IF(Occurrence!J1643&gt;0,P1643*R1643,0)</f>
        <v/>
      </c>
      <c r="T1643" s="24">
        <f>IF(Occurrence!K1643&gt;0,COUNTIFS(Occurrence!$K$2:$K$2441,"&gt;0",Occurrence!$K$2:$K$2441,"&lt;="&amp;Occurrence!K1643)/($B$9+1),0)</f>
        <v/>
      </c>
      <c r="U1643" s="16">
        <f>IF(Occurrence!K1643&gt;0,_xlfn.PERCENTILE.INC(Data!$O$2:$O$2441,($B$4+T1643*($B$5-1))/($B$3-1)),0)</f>
        <v/>
      </c>
      <c r="V1643" s="16">
        <f>IF(Occurrence!K1643&gt;0,_xlfn.PERCENTILE.INC(Occurrence!$I$2:$I$2441,($B$6+T1643*($B$7-1))/($B$3-1)),0)</f>
        <v/>
      </c>
      <c r="W1643" s="16">
        <f>IF(Occurrence!K1643&gt;0,Occurrence!K1643/V1643,0)</f>
        <v/>
      </c>
      <c r="X1643" s="9">
        <f>IF(Occurrence!K1643&gt;0,U1643*W1643,0)</f>
        <v/>
      </c>
      <c r="Y1643" s="24">
        <f>COUNTIF(Data!$X$2:$X$2441,"&lt;="&amp;Data!X1643)/($B$3+1)</f>
        <v/>
      </c>
      <c r="Z1643" s="16">
        <f>_xlfn.PERCENTILE.INC(Data!$U$2:$U$2441,Y1643)</f>
        <v/>
      </c>
      <c r="AA1643" s="16">
        <f>_xlfn.PERCENTILE.INC(Data!$V$2:$V$2441,Y1643)</f>
        <v/>
      </c>
      <c r="AB1643" s="16">
        <f>Data!X1643-AA1643</f>
        <v/>
      </c>
      <c r="AC1643" s="9">
        <f>Z1643+AB1643</f>
        <v/>
      </c>
      <c r="AD1643" s="24">
        <f>COUNTIF(Data!$Y$2:$Y$2441,"&lt;="&amp;Data!Y1643)/($B$3+1)</f>
        <v/>
      </c>
      <c r="AE1643" s="16">
        <f>_xlfn.PERCENTILE.INC(Data!$U$2:$U$2441,AD1643)</f>
        <v/>
      </c>
      <c r="AF1643" s="16">
        <f>_xlfn.PERCENTILE.INC(Data!$V$2:$V$2441,AD1643)</f>
        <v/>
      </c>
      <c r="AG1643" s="16">
        <f>Data!Y1643-AF1643</f>
        <v/>
      </c>
      <c r="AH1643" s="9">
        <f>AE1643+AG1643</f>
        <v/>
      </c>
    </row>
    <row r="1644">
      <c r="N1644" s="14">
        <f>Data!A1644</f>
        <v/>
      </c>
      <c r="O1644" s="24">
        <f>IF(Occurrence!J1644&gt;0,COUNTIFS(Occurrence!$J$2:$J$2441,"&gt;0",Occurrence!$J$2:$J$2441,"&lt;="&amp;Occurrence!J1644)/($B$8+1),0)</f>
        <v/>
      </c>
      <c r="P1644" s="16">
        <f>IF(Occurrence!J1644&gt;0,_xlfn.PERCENTILE.INC(Data!$O$2:$O$2441,($B$4+O1644*($B$5-1))/($B$3-1)),0)</f>
        <v/>
      </c>
      <c r="Q1644" s="16">
        <f>IF(Occurrence!J1644&gt;0,_xlfn.PERCENTILE.INC(Occurrence!$I$2:$I$2441,($B$6+O1644*($B$7-1))/($B$3-1)),0)</f>
        <v/>
      </c>
      <c r="R1644" s="16">
        <f>IF(Occurrence!J1644&gt;0,Occurrence!J1644/Q1644,0)</f>
        <v/>
      </c>
      <c r="S1644" s="9">
        <f>IF(Occurrence!J1644&gt;0,P1644*R1644,0)</f>
        <v/>
      </c>
      <c r="T1644" s="24">
        <f>IF(Occurrence!K1644&gt;0,COUNTIFS(Occurrence!$K$2:$K$2441,"&gt;0",Occurrence!$K$2:$K$2441,"&lt;="&amp;Occurrence!K1644)/($B$9+1),0)</f>
        <v/>
      </c>
      <c r="U1644" s="16">
        <f>IF(Occurrence!K1644&gt;0,_xlfn.PERCENTILE.INC(Data!$O$2:$O$2441,($B$4+T1644*($B$5-1))/($B$3-1)),0)</f>
        <v/>
      </c>
      <c r="V1644" s="16">
        <f>IF(Occurrence!K1644&gt;0,_xlfn.PERCENTILE.INC(Occurrence!$I$2:$I$2441,($B$6+T1644*($B$7-1))/($B$3-1)),0)</f>
        <v/>
      </c>
      <c r="W1644" s="16">
        <f>IF(Occurrence!K1644&gt;0,Occurrence!K1644/V1644,0)</f>
        <v/>
      </c>
      <c r="X1644" s="9">
        <f>IF(Occurrence!K1644&gt;0,U1644*W1644,0)</f>
        <v/>
      </c>
      <c r="Y1644" s="24">
        <f>COUNTIF(Data!$X$2:$X$2441,"&lt;="&amp;Data!X1644)/($B$3+1)</f>
        <v/>
      </c>
      <c r="Z1644" s="16">
        <f>_xlfn.PERCENTILE.INC(Data!$U$2:$U$2441,Y1644)</f>
        <v/>
      </c>
      <c r="AA1644" s="16">
        <f>_xlfn.PERCENTILE.INC(Data!$V$2:$V$2441,Y1644)</f>
        <v/>
      </c>
      <c r="AB1644" s="16">
        <f>Data!X1644-AA1644</f>
        <v/>
      </c>
      <c r="AC1644" s="9">
        <f>Z1644+AB1644</f>
        <v/>
      </c>
      <c r="AD1644" s="24">
        <f>COUNTIF(Data!$Y$2:$Y$2441,"&lt;="&amp;Data!Y1644)/($B$3+1)</f>
        <v/>
      </c>
      <c r="AE1644" s="16">
        <f>_xlfn.PERCENTILE.INC(Data!$U$2:$U$2441,AD1644)</f>
        <v/>
      </c>
      <c r="AF1644" s="16">
        <f>_xlfn.PERCENTILE.INC(Data!$V$2:$V$2441,AD1644)</f>
        <v/>
      </c>
      <c r="AG1644" s="16">
        <f>Data!Y1644-AF1644</f>
        <v/>
      </c>
      <c r="AH1644" s="9">
        <f>AE1644+AG1644</f>
        <v/>
      </c>
    </row>
    <row r="1645">
      <c r="N1645" s="14">
        <f>Data!A1645</f>
        <v/>
      </c>
      <c r="O1645" s="24">
        <f>IF(Occurrence!J1645&gt;0,COUNTIFS(Occurrence!$J$2:$J$2441,"&gt;0",Occurrence!$J$2:$J$2441,"&lt;="&amp;Occurrence!J1645)/($B$8+1),0)</f>
        <v/>
      </c>
      <c r="P1645" s="16">
        <f>IF(Occurrence!J1645&gt;0,_xlfn.PERCENTILE.INC(Data!$O$2:$O$2441,($B$4+O1645*($B$5-1))/($B$3-1)),0)</f>
        <v/>
      </c>
      <c r="Q1645" s="16">
        <f>IF(Occurrence!J1645&gt;0,_xlfn.PERCENTILE.INC(Occurrence!$I$2:$I$2441,($B$6+O1645*($B$7-1))/($B$3-1)),0)</f>
        <v/>
      </c>
      <c r="R1645" s="16">
        <f>IF(Occurrence!J1645&gt;0,Occurrence!J1645/Q1645,0)</f>
        <v/>
      </c>
      <c r="S1645" s="9">
        <f>IF(Occurrence!J1645&gt;0,P1645*R1645,0)</f>
        <v/>
      </c>
      <c r="T1645" s="24">
        <f>IF(Occurrence!K1645&gt;0,COUNTIFS(Occurrence!$K$2:$K$2441,"&gt;0",Occurrence!$K$2:$K$2441,"&lt;="&amp;Occurrence!K1645)/($B$9+1),0)</f>
        <v/>
      </c>
      <c r="U1645" s="16">
        <f>IF(Occurrence!K1645&gt;0,_xlfn.PERCENTILE.INC(Data!$O$2:$O$2441,($B$4+T1645*($B$5-1))/($B$3-1)),0)</f>
        <v/>
      </c>
      <c r="V1645" s="16">
        <f>IF(Occurrence!K1645&gt;0,_xlfn.PERCENTILE.INC(Occurrence!$I$2:$I$2441,($B$6+T1645*($B$7-1))/($B$3-1)),0)</f>
        <v/>
      </c>
      <c r="W1645" s="16">
        <f>IF(Occurrence!K1645&gt;0,Occurrence!K1645/V1645,0)</f>
        <v/>
      </c>
      <c r="X1645" s="9">
        <f>IF(Occurrence!K1645&gt;0,U1645*W1645,0)</f>
        <v/>
      </c>
      <c r="Y1645" s="24">
        <f>COUNTIF(Data!$X$2:$X$2441,"&lt;="&amp;Data!X1645)/($B$3+1)</f>
        <v/>
      </c>
      <c r="Z1645" s="16">
        <f>_xlfn.PERCENTILE.INC(Data!$U$2:$U$2441,Y1645)</f>
        <v/>
      </c>
      <c r="AA1645" s="16">
        <f>_xlfn.PERCENTILE.INC(Data!$V$2:$V$2441,Y1645)</f>
        <v/>
      </c>
      <c r="AB1645" s="16">
        <f>Data!X1645-AA1645</f>
        <v/>
      </c>
      <c r="AC1645" s="9">
        <f>Z1645+AB1645</f>
        <v/>
      </c>
      <c r="AD1645" s="24">
        <f>COUNTIF(Data!$Y$2:$Y$2441,"&lt;="&amp;Data!Y1645)/($B$3+1)</f>
        <v/>
      </c>
      <c r="AE1645" s="16">
        <f>_xlfn.PERCENTILE.INC(Data!$U$2:$U$2441,AD1645)</f>
        <v/>
      </c>
      <c r="AF1645" s="16">
        <f>_xlfn.PERCENTILE.INC(Data!$V$2:$V$2441,AD1645)</f>
        <v/>
      </c>
      <c r="AG1645" s="16">
        <f>Data!Y1645-AF1645</f>
        <v/>
      </c>
      <c r="AH1645" s="9">
        <f>AE1645+AG1645</f>
        <v/>
      </c>
    </row>
    <row r="1646">
      <c r="N1646" s="14">
        <f>Data!A1646</f>
        <v/>
      </c>
      <c r="O1646" s="24">
        <f>IF(Occurrence!J1646&gt;0,COUNTIFS(Occurrence!$J$2:$J$2441,"&gt;0",Occurrence!$J$2:$J$2441,"&lt;="&amp;Occurrence!J1646)/($B$8+1),0)</f>
        <v/>
      </c>
      <c r="P1646" s="16">
        <f>IF(Occurrence!J1646&gt;0,_xlfn.PERCENTILE.INC(Data!$O$2:$O$2441,($B$4+O1646*($B$5-1))/($B$3-1)),0)</f>
        <v/>
      </c>
      <c r="Q1646" s="16">
        <f>IF(Occurrence!J1646&gt;0,_xlfn.PERCENTILE.INC(Occurrence!$I$2:$I$2441,($B$6+O1646*($B$7-1))/($B$3-1)),0)</f>
        <v/>
      </c>
      <c r="R1646" s="16">
        <f>IF(Occurrence!J1646&gt;0,Occurrence!J1646/Q1646,0)</f>
        <v/>
      </c>
      <c r="S1646" s="9">
        <f>IF(Occurrence!J1646&gt;0,P1646*R1646,0)</f>
        <v/>
      </c>
      <c r="T1646" s="24">
        <f>IF(Occurrence!K1646&gt;0,COUNTIFS(Occurrence!$K$2:$K$2441,"&gt;0",Occurrence!$K$2:$K$2441,"&lt;="&amp;Occurrence!K1646)/($B$9+1),0)</f>
        <v/>
      </c>
      <c r="U1646" s="16">
        <f>IF(Occurrence!K1646&gt;0,_xlfn.PERCENTILE.INC(Data!$O$2:$O$2441,($B$4+T1646*($B$5-1))/($B$3-1)),0)</f>
        <v/>
      </c>
      <c r="V1646" s="16">
        <f>IF(Occurrence!K1646&gt;0,_xlfn.PERCENTILE.INC(Occurrence!$I$2:$I$2441,($B$6+T1646*($B$7-1))/($B$3-1)),0)</f>
        <v/>
      </c>
      <c r="W1646" s="16">
        <f>IF(Occurrence!K1646&gt;0,Occurrence!K1646/V1646,0)</f>
        <v/>
      </c>
      <c r="X1646" s="9">
        <f>IF(Occurrence!K1646&gt;0,U1646*W1646,0)</f>
        <v/>
      </c>
      <c r="Y1646" s="24">
        <f>COUNTIF(Data!$X$2:$X$2441,"&lt;="&amp;Data!X1646)/($B$3+1)</f>
        <v/>
      </c>
      <c r="Z1646" s="16">
        <f>_xlfn.PERCENTILE.INC(Data!$U$2:$U$2441,Y1646)</f>
        <v/>
      </c>
      <c r="AA1646" s="16">
        <f>_xlfn.PERCENTILE.INC(Data!$V$2:$V$2441,Y1646)</f>
        <v/>
      </c>
      <c r="AB1646" s="16">
        <f>Data!X1646-AA1646</f>
        <v/>
      </c>
      <c r="AC1646" s="9">
        <f>Z1646+AB1646</f>
        <v/>
      </c>
      <c r="AD1646" s="24">
        <f>COUNTIF(Data!$Y$2:$Y$2441,"&lt;="&amp;Data!Y1646)/($B$3+1)</f>
        <v/>
      </c>
      <c r="AE1646" s="16">
        <f>_xlfn.PERCENTILE.INC(Data!$U$2:$U$2441,AD1646)</f>
        <v/>
      </c>
      <c r="AF1646" s="16">
        <f>_xlfn.PERCENTILE.INC(Data!$V$2:$V$2441,AD1646)</f>
        <v/>
      </c>
      <c r="AG1646" s="16">
        <f>Data!Y1646-AF1646</f>
        <v/>
      </c>
      <c r="AH1646" s="9">
        <f>AE1646+AG1646</f>
        <v/>
      </c>
    </row>
    <row r="1647">
      <c r="N1647" s="14">
        <f>Data!A1647</f>
        <v/>
      </c>
      <c r="O1647" s="24">
        <f>IF(Occurrence!J1647&gt;0,COUNTIFS(Occurrence!$J$2:$J$2441,"&gt;0",Occurrence!$J$2:$J$2441,"&lt;="&amp;Occurrence!J1647)/($B$8+1),0)</f>
        <v/>
      </c>
      <c r="P1647" s="16">
        <f>IF(Occurrence!J1647&gt;0,_xlfn.PERCENTILE.INC(Data!$O$2:$O$2441,($B$4+O1647*($B$5-1))/($B$3-1)),0)</f>
        <v/>
      </c>
      <c r="Q1647" s="16">
        <f>IF(Occurrence!J1647&gt;0,_xlfn.PERCENTILE.INC(Occurrence!$I$2:$I$2441,($B$6+O1647*($B$7-1))/($B$3-1)),0)</f>
        <v/>
      </c>
      <c r="R1647" s="16">
        <f>IF(Occurrence!J1647&gt;0,Occurrence!J1647/Q1647,0)</f>
        <v/>
      </c>
      <c r="S1647" s="9">
        <f>IF(Occurrence!J1647&gt;0,P1647*R1647,0)</f>
        <v/>
      </c>
      <c r="T1647" s="24">
        <f>IF(Occurrence!K1647&gt;0,COUNTIFS(Occurrence!$K$2:$K$2441,"&gt;0",Occurrence!$K$2:$K$2441,"&lt;="&amp;Occurrence!K1647)/($B$9+1),0)</f>
        <v/>
      </c>
      <c r="U1647" s="16">
        <f>IF(Occurrence!K1647&gt;0,_xlfn.PERCENTILE.INC(Data!$O$2:$O$2441,($B$4+T1647*($B$5-1))/($B$3-1)),0)</f>
        <v/>
      </c>
      <c r="V1647" s="16">
        <f>IF(Occurrence!K1647&gt;0,_xlfn.PERCENTILE.INC(Occurrence!$I$2:$I$2441,($B$6+T1647*($B$7-1))/($B$3-1)),0)</f>
        <v/>
      </c>
      <c r="W1647" s="16">
        <f>IF(Occurrence!K1647&gt;0,Occurrence!K1647/V1647,0)</f>
        <v/>
      </c>
      <c r="X1647" s="9">
        <f>IF(Occurrence!K1647&gt;0,U1647*W1647,0)</f>
        <v/>
      </c>
      <c r="Y1647" s="24">
        <f>COUNTIF(Data!$X$2:$X$2441,"&lt;="&amp;Data!X1647)/($B$3+1)</f>
        <v/>
      </c>
      <c r="Z1647" s="16">
        <f>_xlfn.PERCENTILE.INC(Data!$U$2:$U$2441,Y1647)</f>
        <v/>
      </c>
      <c r="AA1647" s="16">
        <f>_xlfn.PERCENTILE.INC(Data!$V$2:$V$2441,Y1647)</f>
        <v/>
      </c>
      <c r="AB1647" s="16">
        <f>Data!X1647-AA1647</f>
        <v/>
      </c>
      <c r="AC1647" s="9">
        <f>Z1647+AB1647</f>
        <v/>
      </c>
      <c r="AD1647" s="24">
        <f>COUNTIF(Data!$Y$2:$Y$2441,"&lt;="&amp;Data!Y1647)/($B$3+1)</f>
        <v/>
      </c>
      <c r="AE1647" s="16">
        <f>_xlfn.PERCENTILE.INC(Data!$U$2:$U$2441,AD1647)</f>
        <v/>
      </c>
      <c r="AF1647" s="16">
        <f>_xlfn.PERCENTILE.INC(Data!$V$2:$V$2441,AD1647)</f>
        <v/>
      </c>
      <c r="AG1647" s="16">
        <f>Data!Y1647-AF1647</f>
        <v/>
      </c>
      <c r="AH1647" s="9">
        <f>AE1647+AG1647</f>
        <v/>
      </c>
    </row>
    <row r="1648">
      <c r="N1648" s="14">
        <f>Data!A1648</f>
        <v/>
      </c>
      <c r="O1648" s="24">
        <f>IF(Occurrence!J1648&gt;0,COUNTIFS(Occurrence!$J$2:$J$2441,"&gt;0",Occurrence!$J$2:$J$2441,"&lt;="&amp;Occurrence!J1648)/($B$8+1),0)</f>
        <v/>
      </c>
      <c r="P1648" s="16">
        <f>IF(Occurrence!J1648&gt;0,_xlfn.PERCENTILE.INC(Data!$O$2:$O$2441,($B$4+O1648*($B$5-1))/($B$3-1)),0)</f>
        <v/>
      </c>
      <c r="Q1648" s="16">
        <f>IF(Occurrence!J1648&gt;0,_xlfn.PERCENTILE.INC(Occurrence!$I$2:$I$2441,($B$6+O1648*($B$7-1))/($B$3-1)),0)</f>
        <v/>
      </c>
      <c r="R1648" s="16">
        <f>IF(Occurrence!J1648&gt;0,Occurrence!J1648/Q1648,0)</f>
        <v/>
      </c>
      <c r="S1648" s="9">
        <f>IF(Occurrence!J1648&gt;0,P1648*R1648,0)</f>
        <v/>
      </c>
      <c r="T1648" s="24">
        <f>IF(Occurrence!K1648&gt;0,COUNTIFS(Occurrence!$K$2:$K$2441,"&gt;0",Occurrence!$K$2:$K$2441,"&lt;="&amp;Occurrence!K1648)/($B$9+1),0)</f>
        <v/>
      </c>
      <c r="U1648" s="16">
        <f>IF(Occurrence!K1648&gt;0,_xlfn.PERCENTILE.INC(Data!$O$2:$O$2441,($B$4+T1648*($B$5-1))/($B$3-1)),0)</f>
        <v/>
      </c>
      <c r="V1648" s="16">
        <f>IF(Occurrence!K1648&gt;0,_xlfn.PERCENTILE.INC(Occurrence!$I$2:$I$2441,($B$6+T1648*($B$7-1))/($B$3-1)),0)</f>
        <v/>
      </c>
      <c r="W1648" s="16">
        <f>IF(Occurrence!K1648&gt;0,Occurrence!K1648/V1648,0)</f>
        <v/>
      </c>
      <c r="X1648" s="9">
        <f>IF(Occurrence!K1648&gt;0,U1648*W1648,0)</f>
        <v/>
      </c>
      <c r="Y1648" s="24">
        <f>COUNTIF(Data!$X$2:$X$2441,"&lt;="&amp;Data!X1648)/($B$3+1)</f>
        <v/>
      </c>
      <c r="Z1648" s="16">
        <f>_xlfn.PERCENTILE.INC(Data!$U$2:$U$2441,Y1648)</f>
        <v/>
      </c>
      <c r="AA1648" s="16">
        <f>_xlfn.PERCENTILE.INC(Data!$V$2:$V$2441,Y1648)</f>
        <v/>
      </c>
      <c r="AB1648" s="16">
        <f>Data!X1648-AA1648</f>
        <v/>
      </c>
      <c r="AC1648" s="9">
        <f>Z1648+AB1648</f>
        <v/>
      </c>
      <c r="AD1648" s="24">
        <f>COUNTIF(Data!$Y$2:$Y$2441,"&lt;="&amp;Data!Y1648)/($B$3+1)</f>
        <v/>
      </c>
      <c r="AE1648" s="16">
        <f>_xlfn.PERCENTILE.INC(Data!$U$2:$U$2441,AD1648)</f>
        <v/>
      </c>
      <c r="AF1648" s="16">
        <f>_xlfn.PERCENTILE.INC(Data!$V$2:$V$2441,AD1648)</f>
        <v/>
      </c>
      <c r="AG1648" s="16">
        <f>Data!Y1648-AF1648</f>
        <v/>
      </c>
      <c r="AH1648" s="9">
        <f>AE1648+AG1648</f>
        <v/>
      </c>
    </row>
    <row r="1649">
      <c r="N1649" s="14">
        <f>Data!A1649</f>
        <v/>
      </c>
      <c r="O1649" s="24">
        <f>IF(Occurrence!J1649&gt;0,COUNTIFS(Occurrence!$J$2:$J$2441,"&gt;0",Occurrence!$J$2:$J$2441,"&lt;="&amp;Occurrence!J1649)/($B$8+1),0)</f>
        <v/>
      </c>
      <c r="P1649" s="16">
        <f>IF(Occurrence!J1649&gt;0,_xlfn.PERCENTILE.INC(Data!$O$2:$O$2441,($B$4+O1649*($B$5-1))/($B$3-1)),0)</f>
        <v/>
      </c>
      <c r="Q1649" s="16">
        <f>IF(Occurrence!J1649&gt;0,_xlfn.PERCENTILE.INC(Occurrence!$I$2:$I$2441,($B$6+O1649*($B$7-1))/($B$3-1)),0)</f>
        <v/>
      </c>
      <c r="R1649" s="16">
        <f>IF(Occurrence!J1649&gt;0,Occurrence!J1649/Q1649,0)</f>
        <v/>
      </c>
      <c r="S1649" s="9">
        <f>IF(Occurrence!J1649&gt;0,P1649*R1649,0)</f>
        <v/>
      </c>
      <c r="T1649" s="24">
        <f>IF(Occurrence!K1649&gt;0,COUNTIFS(Occurrence!$K$2:$K$2441,"&gt;0",Occurrence!$K$2:$K$2441,"&lt;="&amp;Occurrence!K1649)/($B$9+1),0)</f>
        <v/>
      </c>
      <c r="U1649" s="16">
        <f>IF(Occurrence!K1649&gt;0,_xlfn.PERCENTILE.INC(Data!$O$2:$O$2441,($B$4+T1649*($B$5-1))/($B$3-1)),0)</f>
        <v/>
      </c>
      <c r="V1649" s="16">
        <f>IF(Occurrence!K1649&gt;0,_xlfn.PERCENTILE.INC(Occurrence!$I$2:$I$2441,($B$6+T1649*($B$7-1))/($B$3-1)),0)</f>
        <v/>
      </c>
      <c r="W1649" s="16">
        <f>IF(Occurrence!K1649&gt;0,Occurrence!K1649/V1649,0)</f>
        <v/>
      </c>
      <c r="X1649" s="9">
        <f>IF(Occurrence!K1649&gt;0,U1649*W1649,0)</f>
        <v/>
      </c>
      <c r="Y1649" s="24">
        <f>COUNTIF(Data!$X$2:$X$2441,"&lt;="&amp;Data!X1649)/($B$3+1)</f>
        <v/>
      </c>
      <c r="Z1649" s="16">
        <f>_xlfn.PERCENTILE.INC(Data!$U$2:$U$2441,Y1649)</f>
        <v/>
      </c>
      <c r="AA1649" s="16">
        <f>_xlfn.PERCENTILE.INC(Data!$V$2:$V$2441,Y1649)</f>
        <v/>
      </c>
      <c r="AB1649" s="16">
        <f>Data!X1649-AA1649</f>
        <v/>
      </c>
      <c r="AC1649" s="9">
        <f>Z1649+AB1649</f>
        <v/>
      </c>
      <c r="AD1649" s="24">
        <f>COUNTIF(Data!$Y$2:$Y$2441,"&lt;="&amp;Data!Y1649)/($B$3+1)</f>
        <v/>
      </c>
      <c r="AE1649" s="16">
        <f>_xlfn.PERCENTILE.INC(Data!$U$2:$U$2441,AD1649)</f>
        <v/>
      </c>
      <c r="AF1649" s="16">
        <f>_xlfn.PERCENTILE.INC(Data!$V$2:$V$2441,AD1649)</f>
        <v/>
      </c>
      <c r="AG1649" s="16">
        <f>Data!Y1649-AF1649</f>
        <v/>
      </c>
      <c r="AH1649" s="9">
        <f>AE1649+AG1649</f>
        <v/>
      </c>
    </row>
    <row r="1650">
      <c r="N1650" s="14">
        <f>Data!A1650</f>
        <v/>
      </c>
      <c r="O1650" s="24">
        <f>IF(Occurrence!J1650&gt;0,COUNTIFS(Occurrence!$J$2:$J$2441,"&gt;0",Occurrence!$J$2:$J$2441,"&lt;="&amp;Occurrence!J1650)/($B$8+1),0)</f>
        <v/>
      </c>
      <c r="P1650" s="16">
        <f>IF(Occurrence!J1650&gt;0,_xlfn.PERCENTILE.INC(Data!$O$2:$O$2441,($B$4+O1650*($B$5-1))/($B$3-1)),0)</f>
        <v/>
      </c>
      <c r="Q1650" s="16">
        <f>IF(Occurrence!J1650&gt;0,_xlfn.PERCENTILE.INC(Occurrence!$I$2:$I$2441,($B$6+O1650*($B$7-1))/($B$3-1)),0)</f>
        <v/>
      </c>
      <c r="R1650" s="16">
        <f>IF(Occurrence!J1650&gt;0,Occurrence!J1650/Q1650,0)</f>
        <v/>
      </c>
      <c r="S1650" s="9">
        <f>IF(Occurrence!J1650&gt;0,P1650*R1650,0)</f>
        <v/>
      </c>
      <c r="T1650" s="24">
        <f>IF(Occurrence!K1650&gt;0,COUNTIFS(Occurrence!$K$2:$K$2441,"&gt;0",Occurrence!$K$2:$K$2441,"&lt;="&amp;Occurrence!K1650)/($B$9+1),0)</f>
        <v/>
      </c>
      <c r="U1650" s="16">
        <f>IF(Occurrence!K1650&gt;0,_xlfn.PERCENTILE.INC(Data!$O$2:$O$2441,($B$4+T1650*($B$5-1))/($B$3-1)),0)</f>
        <v/>
      </c>
      <c r="V1650" s="16">
        <f>IF(Occurrence!K1650&gt;0,_xlfn.PERCENTILE.INC(Occurrence!$I$2:$I$2441,($B$6+T1650*($B$7-1))/($B$3-1)),0)</f>
        <v/>
      </c>
      <c r="W1650" s="16">
        <f>IF(Occurrence!K1650&gt;0,Occurrence!K1650/V1650,0)</f>
        <v/>
      </c>
      <c r="X1650" s="9">
        <f>IF(Occurrence!K1650&gt;0,U1650*W1650,0)</f>
        <v/>
      </c>
      <c r="Y1650" s="24">
        <f>COUNTIF(Data!$X$2:$X$2441,"&lt;="&amp;Data!X1650)/($B$3+1)</f>
        <v/>
      </c>
      <c r="Z1650" s="16">
        <f>_xlfn.PERCENTILE.INC(Data!$U$2:$U$2441,Y1650)</f>
        <v/>
      </c>
      <c r="AA1650" s="16">
        <f>_xlfn.PERCENTILE.INC(Data!$V$2:$V$2441,Y1650)</f>
        <v/>
      </c>
      <c r="AB1650" s="16">
        <f>Data!X1650-AA1650</f>
        <v/>
      </c>
      <c r="AC1650" s="9">
        <f>Z1650+AB1650</f>
        <v/>
      </c>
      <c r="AD1650" s="24">
        <f>COUNTIF(Data!$Y$2:$Y$2441,"&lt;="&amp;Data!Y1650)/($B$3+1)</f>
        <v/>
      </c>
      <c r="AE1650" s="16">
        <f>_xlfn.PERCENTILE.INC(Data!$U$2:$U$2441,AD1650)</f>
        <v/>
      </c>
      <c r="AF1650" s="16">
        <f>_xlfn.PERCENTILE.INC(Data!$V$2:$V$2441,AD1650)</f>
        <v/>
      </c>
      <c r="AG1650" s="16">
        <f>Data!Y1650-AF1650</f>
        <v/>
      </c>
      <c r="AH1650" s="9">
        <f>AE1650+AG1650</f>
        <v/>
      </c>
    </row>
    <row r="1651">
      <c r="N1651" s="14">
        <f>Data!A1651</f>
        <v/>
      </c>
      <c r="O1651" s="24">
        <f>IF(Occurrence!J1651&gt;0,COUNTIFS(Occurrence!$J$2:$J$2441,"&gt;0",Occurrence!$J$2:$J$2441,"&lt;="&amp;Occurrence!J1651)/($B$8+1),0)</f>
        <v/>
      </c>
      <c r="P1651" s="16">
        <f>IF(Occurrence!J1651&gt;0,_xlfn.PERCENTILE.INC(Data!$O$2:$O$2441,($B$4+O1651*($B$5-1))/($B$3-1)),0)</f>
        <v/>
      </c>
      <c r="Q1651" s="16">
        <f>IF(Occurrence!J1651&gt;0,_xlfn.PERCENTILE.INC(Occurrence!$I$2:$I$2441,($B$6+O1651*($B$7-1))/($B$3-1)),0)</f>
        <v/>
      </c>
      <c r="R1651" s="16">
        <f>IF(Occurrence!J1651&gt;0,Occurrence!J1651/Q1651,0)</f>
        <v/>
      </c>
      <c r="S1651" s="9">
        <f>IF(Occurrence!J1651&gt;0,P1651*R1651,0)</f>
        <v/>
      </c>
      <c r="T1651" s="24">
        <f>IF(Occurrence!K1651&gt;0,COUNTIFS(Occurrence!$K$2:$K$2441,"&gt;0",Occurrence!$K$2:$K$2441,"&lt;="&amp;Occurrence!K1651)/($B$9+1),0)</f>
        <v/>
      </c>
      <c r="U1651" s="16">
        <f>IF(Occurrence!K1651&gt;0,_xlfn.PERCENTILE.INC(Data!$O$2:$O$2441,($B$4+T1651*($B$5-1))/($B$3-1)),0)</f>
        <v/>
      </c>
      <c r="V1651" s="16">
        <f>IF(Occurrence!K1651&gt;0,_xlfn.PERCENTILE.INC(Occurrence!$I$2:$I$2441,($B$6+T1651*($B$7-1))/($B$3-1)),0)</f>
        <v/>
      </c>
      <c r="W1651" s="16">
        <f>IF(Occurrence!K1651&gt;0,Occurrence!K1651/V1651,0)</f>
        <v/>
      </c>
      <c r="X1651" s="9">
        <f>IF(Occurrence!K1651&gt;0,U1651*W1651,0)</f>
        <v/>
      </c>
      <c r="Y1651" s="24">
        <f>COUNTIF(Data!$X$2:$X$2441,"&lt;="&amp;Data!X1651)/($B$3+1)</f>
        <v/>
      </c>
      <c r="Z1651" s="16">
        <f>_xlfn.PERCENTILE.INC(Data!$U$2:$U$2441,Y1651)</f>
        <v/>
      </c>
      <c r="AA1651" s="16">
        <f>_xlfn.PERCENTILE.INC(Data!$V$2:$V$2441,Y1651)</f>
        <v/>
      </c>
      <c r="AB1651" s="16">
        <f>Data!X1651-AA1651</f>
        <v/>
      </c>
      <c r="AC1651" s="9">
        <f>Z1651+AB1651</f>
        <v/>
      </c>
      <c r="AD1651" s="24">
        <f>COUNTIF(Data!$Y$2:$Y$2441,"&lt;="&amp;Data!Y1651)/($B$3+1)</f>
        <v/>
      </c>
      <c r="AE1651" s="16">
        <f>_xlfn.PERCENTILE.INC(Data!$U$2:$U$2441,AD1651)</f>
        <v/>
      </c>
      <c r="AF1651" s="16">
        <f>_xlfn.PERCENTILE.INC(Data!$V$2:$V$2441,AD1651)</f>
        <v/>
      </c>
      <c r="AG1651" s="16">
        <f>Data!Y1651-AF1651</f>
        <v/>
      </c>
      <c r="AH1651" s="9">
        <f>AE1651+AG1651</f>
        <v/>
      </c>
    </row>
    <row r="1652">
      <c r="N1652" s="14">
        <f>Data!A1652</f>
        <v/>
      </c>
      <c r="O1652" s="24">
        <f>IF(Occurrence!J1652&gt;0,COUNTIFS(Occurrence!$J$2:$J$2441,"&gt;0",Occurrence!$J$2:$J$2441,"&lt;="&amp;Occurrence!J1652)/($B$8+1),0)</f>
        <v/>
      </c>
      <c r="P1652" s="16">
        <f>IF(Occurrence!J1652&gt;0,_xlfn.PERCENTILE.INC(Data!$O$2:$O$2441,($B$4+O1652*($B$5-1))/($B$3-1)),0)</f>
        <v/>
      </c>
      <c r="Q1652" s="16">
        <f>IF(Occurrence!J1652&gt;0,_xlfn.PERCENTILE.INC(Occurrence!$I$2:$I$2441,($B$6+O1652*($B$7-1))/($B$3-1)),0)</f>
        <v/>
      </c>
      <c r="R1652" s="16">
        <f>IF(Occurrence!J1652&gt;0,Occurrence!J1652/Q1652,0)</f>
        <v/>
      </c>
      <c r="S1652" s="9">
        <f>IF(Occurrence!J1652&gt;0,P1652*R1652,0)</f>
        <v/>
      </c>
      <c r="T1652" s="24">
        <f>IF(Occurrence!K1652&gt;0,COUNTIFS(Occurrence!$K$2:$K$2441,"&gt;0",Occurrence!$K$2:$K$2441,"&lt;="&amp;Occurrence!K1652)/($B$9+1),0)</f>
        <v/>
      </c>
      <c r="U1652" s="16">
        <f>IF(Occurrence!K1652&gt;0,_xlfn.PERCENTILE.INC(Data!$O$2:$O$2441,($B$4+T1652*($B$5-1))/($B$3-1)),0)</f>
        <v/>
      </c>
      <c r="V1652" s="16">
        <f>IF(Occurrence!K1652&gt;0,_xlfn.PERCENTILE.INC(Occurrence!$I$2:$I$2441,($B$6+T1652*($B$7-1))/($B$3-1)),0)</f>
        <v/>
      </c>
      <c r="W1652" s="16">
        <f>IF(Occurrence!K1652&gt;0,Occurrence!K1652/V1652,0)</f>
        <v/>
      </c>
      <c r="X1652" s="9">
        <f>IF(Occurrence!K1652&gt;0,U1652*W1652,0)</f>
        <v/>
      </c>
      <c r="Y1652" s="24">
        <f>COUNTIF(Data!$X$2:$X$2441,"&lt;="&amp;Data!X1652)/($B$3+1)</f>
        <v/>
      </c>
      <c r="Z1652" s="16">
        <f>_xlfn.PERCENTILE.INC(Data!$U$2:$U$2441,Y1652)</f>
        <v/>
      </c>
      <c r="AA1652" s="16">
        <f>_xlfn.PERCENTILE.INC(Data!$V$2:$V$2441,Y1652)</f>
        <v/>
      </c>
      <c r="AB1652" s="16">
        <f>Data!X1652-AA1652</f>
        <v/>
      </c>
      <c r="AC1652" s="9">
        <f>Z1652+AB1652</f>
        <v/>
      </c>
      <c r="AD1652" s="24">
        <f>COUNTIF(Data!$Y$2:$Y$2441,"&lt;="&amp;Data!Y1652)/($B$3+1)</f>
        <v/>
      </c>
      <c r="AE1652" s="16">
        <f>_xlfn.PERCENTILE.INC(Data!$U$2:$U$2441,AD1652)</f>
        <v/>
      </c>
      <c r="AF1652" s="16">
        <f>_xlfn.PERCENTILE.INC(Data!$V$2:$V$2441,AD1652)</f>
        <v/>
      </c>
      <c r="AG1652" s="16">
        <f>Data!Y1652-AF1652</f>
        <v/>
      </c>
      <c r="AH1652" s="9">
        <f>AE1652+AG1652</f>
        <v/>
      </c>
    </row>
    <row r="1653">
      <c r="N1653" s="14">
        <f>Data!A1653</f>
        <v/>
      </c>
      <c r="O1653" s="24">
        <f>IF(Occurrence!J1653&gt;0,COUNTIFS(Occurrence!$J$2:$J$2441,"&gt;0",Occurrence!$J$2:$J$2441,"&lt;="&amp;Occurrence!J1653)/($B$8+1),0)</f>
        <v/>
      </c>
      <c r="P1653" s="16">
        <f>IF(Occurrence!J1653&gt;0,_xlfn.PERCENTILE.INC(Data!$O$2:$O$2441,($B$4+O1653*($B$5-1))/($B$3-1)),0)</f>
        <v/>
      </c>
      <c r="Q1653" s="16">
        <f>IF(Occurrence!J1653&gt;0,_xlfn.PERCENTILE.INC(Occurrence!$I$2:$I$2441,($B$6+O1653*($B$7-1))/($B$3-1)),0)</f>
        <v/>
      </c>
      <c r="R1653" s="16">
        <f>IF(Occurrence!J1653&gt;0,Occurrence!J1653/Q1653,0)</f>
        <v/>
      </c>
      <c r="S1653" s="9">
        <f>IF(Occurrence!J1653&gt;0,P1653*R1653,0)</f>
        <v/>
      </c>
      <c r="T1653" s="24">
        <f>IF(Occurrence!K1653&gt;0,COUNTIFS(Occurrence!$K$2:$K$2441,"&gt;0",Occurrence!$K$2:$K$2441,"&lt;="&amp;Occurrence!K1653)/($B$9+1),0)</f>
        <v/>
      </c>
      <c r="U1653" s="16">
        <f>IF(Occurrence!K1653&gt;0,_xlfn.PERCENTILE.INC(Data!$O$2:$O$2441,($B$4+T1653*($B$5-1))/($B$3-1)),0)</f>
        <v/>
      </c>
      <c r="V1653" s="16">
        <f>IF(Occurrence!K1653&gt;0,_xlfn.PERCENTILE.INC(Occurrence!$I$2:$I$2441,($B$6+T1653*($B$7-1))/($B$3-1)),0)</f>
        <v/>
      </c>
      <c r="W1653" s="16">
        <f>IF(Occurrence!K1653&gt;0,Occurrence!K1653/V1653,0)</f>
        <v/>
      </c>
      <c r="X1653" s="9">
        <f>IF(Occurrence!K1653&gt;0,U1653*W1653,0)</f>
        <v/>
      </c>
      <c r="Y1653" s="24">
        <f>COUNTIF(Data!$X$2:$X$2441,"&lt;="&amp;Data!X1653)/($B$3+1)</f>
        <v/>
      </c>
      <c r="Z1653" s="16">
        <f>_xlfn.PERCENTILE.INC(Data!$U$2:$U$2441,Y1653)</f>
        <v/>
      </c>
      <c r="AA1653" s="16">
        <f>_xlfn.PERCENTILE.INC(Data!$V$2:$V$2441,Y1653)</f>
        <v/>
      </c>
      <c r="AB1653" s="16">
        <f>Data!X1653-AA1653</f>
        <v/>
      </c>
      <c r="AC1653" s="9">
        <f>Z1653+AB1653</f>
        <v/>
      </c>
      <c r="AD1653" s="24">
        <f>COUNTIF(Data!$Y$2:$Y$2441,"&lt;="&amp;Data!Y1653)/($B$3+1)</f>
        <v/>
      </c>
      <c r="AE1653" s="16">
        <f>_xlfn.PERCENTILE.INC(Data!$U$2:$U$2441,AD1653)</f>
        <v/>
      </c>
      <c r="AF1653" s="16">
        <f>_xlfn.PERCENTILE.INC(Data!$V$2:$V$2441,AD1653)</f>
        <v/>
      </c>
      <c r="AG1653" s="16">
        <f>Data!Y1653-AF1653</f>
        <v/>
      </c>
      <c r="AH1653" s="9">
        <f>AE1653+AG1653</f>
        <v/>
      </c>
    </row>
    <row r="1654">
      <c r="N1654" s="14">
        <f>Data!A1654</f>
        <v/>
      </c>
      <c r="O1654" s="24">
        <f>IF(Occurrence!J1654&gt;0,COUNTIFS(Occurrence!$J$2:$J$2441,"&gt;0",Occurrence!$J$2:$J$2441,"&lt;="&amp;Occurrence!J1654)/($B$8+1),0)</f>
        <v/>
      </c>
      <c r="P1654" s="16">
        <f>IF(Occurrence!J1654&gt;0,_xlfn.PERCENTILE.INC(Data!$O$2:$O$2441,($B$4+O1654*($B$5-1))/($B$3-1)),0)</f>
        <v/>
      </c>
      <c r="Q1654" s="16">
        <f>IF(Occurrence!J1654&gt;0,_xlfn.PERCENTILE.INC(Occurrence!$I$2:$I$2441,($B$6+O1654*($B$7-1))/($B$3-1)),0)</f>
        <v/>
      </c>
      <c r="R1654" s="16">
        <f>IF(Occurrence!J1654&gt;0,Occurrence!J1654/Q1654,0)</f>
        <v/>
      </c>
      <c r="S1654" s="9">
        <f>IF(Occurrence!J1654&gt;0,P1654*R1654,0)</f>
        <v/>
      </c>
      <c r="T1654" s="24">
        <f>IF(Occurrence!K1654&gt;0,COUNTIFS(Occurrence!$K$2:$K$2441,"&gt;0",Occurrence!$K$2:$K$2441,"&lt;="&amp;Occurrence!K1654)/($B$9+1),0)</f>
        <v/>
      </c>
      <c r="U1654" s="16">
        <f>IF(Occurrence!K1654&gt;0,_xlfn.PERCENTILE.INC(Data!$O$2:$O$2441,($B$4+T1654*($B$5-1))/($B$3-1)),0)</f>
        <v/>
      </c>
      <c r="V1654" s="16">
        <f>IF(Occurrence!K1654&gt;0,_xlfn.PERCENTILE.INC(Occurrence!$I$2:$I$2441,($B$6+T1654*($B$7-1))/($B$3-1)),0)</f>
        <v/>
      </c>
      <c r="W1654" s="16">
        <f>IF(Occurrence!K1654&gt;0,Occurrence!K1654/V1654,0)</f>
        <v/>
      </c>
      <c r="X1654" s="9">
        <f>IF(Occurrence!K1654&gt;0,U1654*W1654,0)</f>
        <v/>
      </c>
      <c r="Y1654" s="24">
        <f>COUNTIF(Data!$X$2:$X$2441,"&lt;="&amp;Data!X1654)/($B$3+1)</f>
        <v/>
      </c>
      <c r="Z1654" s="16">
        <f>_xlfn.PERCENTILE.INC(Data!$U$2:$U$2441,Y1654)</f>
        <v/>
      </c>
      <c r="AA1654" s="16">
        <f>_xlfn.PERCENTILE.INC(Data!$V$2:$V$2441,Y1654)</f>
        <v/>
      </c>
      <c r="AB1654" s="16">
        <f>Data!X1654-AA1654</f>
        <v/>
      </c>
      <c r="AC1654" s="9">
        <f>Z1654+AB1654</f>
        <v/>
      </c>
      <c r="AD1654" s="24">
        <f>COUNTIF(Data!$Y$2:$Y$2441,"&lt;="&amp;Data!Y1654)/($B$3+1)</f>
        <v/>
      </c>
      <c r="AE1654" s="16">
        <f>_xlfn.PERCENTILE.INC(Data!$U$2:$U$2441,AD1654)</f>
        <v/>
      </c>
      <c r="AF1654" s="16">
        <f>_xlfn.PERCENTILE.INC(Data!$V$2:$V$2441,AD1654)</f>
        <v/>
      </c>
      <c r="AG1654" s="16">
        <f>Data!Y1654-AF1654</f>
        <v/>
      </c>
      <c r="AH1654" s="9">
        <f>AE1654+AG1654</f>
        <v/>
      </c>
    </row>
    <row r="1655">
      <c r="N1655" s="14">
        <f>Data!A1655</f>
        <v/>
      </c>
      <c r="O1655" s="24">
        <f>IF(Occurrence!J1655&gt;0,COUNTIFS(Occurrence!$J$2:$J$2441,"&gt;0",Occurrence!$J$2:$J$2441,"&lt;="&amp;Occurrence!J1655)/($B$8+1),0)</f>
        <v/>
      </c>
      <c r="P1655" s="16">
        <f>IF(Occurrence!J1655&gt;0,_xlfn.PERCENTILE.INC(Data!$O$2:$O$2441,($B$4+O1655*($B$5-1))/($B$3-1)),0)</f>
        <v/>
      </c>
      <c r="Q1655" s="16">
        <f>IF(Occurrence!J1655&gt;0,_xlfn.PERCENTILE.INC(Occurrence!$I$2:$I$2441,($B$6+O1655*($B$7-1))/($B$3-1)),0)</f>
        <v/>
      </c>
      <c r="R1655" s="16">
        <f>IF(Occurrence!J1655&gt;0,Occurrence!J1655/Q1655,0)</f>
        <v/>
      </c>
      <c r="S1655" s="9">
        <f>IF(Occurrence!J1655&gt;0,P1655*R1655,0)</f>
        <v/>
      </c>
      <c r="T1655" s="24">
        <f>IF(Occurrence!K1655&gt;0,COUNTIFS(Occurrence!$K$2:$K$2441,"&gt;0",Occurrence!$K$2:$K$2441,"&lt;="&amp;Occurrence!K1655)/($B$9+1),0)</f>
        <v/>
      </c>
      <c r="U1655" s="16">
        <f>IF(Occurrence!K1655&gt;0,_xlfn.PERCENTILE.INC(Data!$O$2:$O$2441,($B$4+T1655*($B$5-1))/($B$3-1)),0)</f>
        <v/>
      </c>
      <c r="V1655" s="16">
        <f>IF(Occurrence!K1655&gt;0,_xlfn.PERCENTILE.INC(Occurrence!$I$2:$I$2441,($B$6+T1655*($B$7-1))/($B$3-1)),0)</f>
        <v/>
      </c>
      <c r="W1655" s="16">
        <f>IF(Occurrence!K1655&gt;0,Occurrence!K1655/V1655,0)</f>
        <v/>
      </c>
      <c r="X1655" s="9">
        <f>IF(Occurrence!K1655&gt;0,U1655*W1655,0)</f>
        <v/>
      </c>
      <c r="Y1655" s="24">
        <f>COUNTIF(Data!$X$2:$X$2441,"&lt;="&amp;Data!X1655)/($B$3+1)</f>
        <v/>
      </c>
      <c r="Z1655" s="16">
        <f>_xlfn.PERCENTILE.INC(Data!$U$2:$U$2441,Y1655)</f>
        <v/>
      </c>
      <c r="AA1655" s="16">
        <f>_xlfn.PERCENTILE.INC(Data!$V$2:$V$2441,Y1655)</f>
        <v/>
      </c>
      <c r="AB1655" s="16">
        <f>Data!X1655-AA1655</f>
        <v/>
      </c>
      <c r="AC1655" s="9">
        <f>Z1655+AB1655</f>
        <v/>
      </c>
      <c r="AD1655" s="24">
        <f>COUNTIF(Data!$Y$2:$Y$2441,"&lt;="&amp;Data!Y1655)/($B$3+1)</f>
        <v/>
      </c>
      <c r="AE1655" s="16">
        <f>_xlfn.PERCENTILE.INC(Data!$U$2:$U$2441,AD1655)</f>
        <v/>
      </c>
      <c r="AF1655" s="16">
        <f>_xlfn.PERCENTILE.INC(Data!$V$2:$V$2441,AD1655)</f>
        <v/>
      </c>
      <c r="AG1655" s="16">
        <f>Data!Y1655-AF1655</f>
        <v/>
      </c>
      <c r="AH1655" s="9">
        <f>AE1655+AG1655</f>
        <v/>
      </c>
    </row>
    <row r="1656">
      <c r="N1656" s="14">
        <f>Data!A1656</f>
        <v/>
      </c>
      <c r="O1656" s="24">
        <f>IF(Occurrence!J1656&gt;0,COUNTIFS(Occurrence!$J$2:$J$2441,"&gt;0",Occurrence!$J$2:$J$2441,"&lt;="&amp;Occurrence!J1656)/($B$8+1),0)</f>
        <v/>
      </c>
      <c r="P1656" s="16">
        <f>IF(Occurrence!J1656&gt;0,_xlfn.PERCENTILE.INC(Data!$O$2:$O$2441,($B$4+O1656*($B$5-1))/($B$3-1)),0)</f>
        <v/>
      </c>
      <c r="Q1656" s="16">
        <f>IF(Occurrence!J1656&gt;0,_xlfn.PERCENTILE.INC(Occurrence!$I$2:$I$2441,($B$6+O1656*($B$7-1))/($B$3-1)),0)</f>
        <v/>
      </c>
      <c r="R1656" s="16">
        <f>IF(Occurrence!J1656&gt;0,Occurrence!J1656/Q1656,0)</f>
        <v/>
      </c>
      <c r="S1656" s="9">
        <f>IF(Occurrence!J1656&gt;0,P1656*R1656,0)</f>
        <v/>
      </c>
      <c r="T1656" s="24">
        <f>IF(Occurrence!K1656&gt;0,COUNTIFS(Occurrence!$K$2:$K$2441,"&gt;0",Occurrence!$K$2:$K$2441,"&lt;="&amp;Occurrence!K1656)/($B$9+1),0)</f>
        <v/>
      </c>
      <c r="U1656" s="16">
        <f>IF(Occurrence!K1656&gt;0,_xlfn.PERCENTILE.INC(Data!$O$2:$O$2441,($B$4+T1656*($B$5-1))/($B$3-1)),0)</f>
        <v/>
      </c>
      <c r="V1656" s="16">
        <f>IF(Occurrence!K1656&gt;0,_xlfn.PERCENTILE.INC(Occurrence!$I$2:$I$2441,($B$6+T1656*($B$7-1))/($B$3-1)),0)</f>
        <v/>
      </c>
      <c r="W1656" s="16">
        <f>IF(Occurrence!K1656&gt;0,Occurrence!K1656/V1656,0)</f>
        <v/>
      </c>
      <c r="X1656" s="9">
        <f>IF(Occurrence!K1656&gt;0,U1656*W1656,0)</f>
        <v/>
      </c>
      <c r="Y1656" s="24">
        <f>COUNTIF(Data!$X$2:$X$2441,"&lt;="&amp;Data!X1656)/($B$3+1)</f>
        <v/>
      </c>
      <c r="Z1656" s="16">
        <f>_xlfn.PERCENTILE.INC(Data!$U$2:$U$2441,Y1656)</f>
        <v/>
      </c>
      <c r="AA1656" s="16">
        <f>_xlfn.PERCENTILE.INC(Data!$V$2:$V$2441,Y1656)</f>
        <v/>
      </c>
      <c r="AB1656" s="16">
        <f>Data!X1656-AA1656</f>
        <v/>
      </c>
      <c r="AC1656" s="9">
        <f>Z1656+AB1656</f>
        <v/>
      </c>
      <c r="AD1656" s="24">
        <f>COUNTIF(Data!$Y$2:$Y$2441,"&lt;="&amp;Data!Y1656)/($B$3+1)</f>
        <v/>
      </c>
      <c r="AE1656" s="16">
        <f>_xlfn.PERCENTILE.INC(Data!$U$2:$U$2441,AD1656)</f>
        <v/>
      </c>
      <c r="AF1656" s="16">
        <f>_xlfn.PERCENTILE.INC(Data!$V$2:$V$2441,AD1656)</f>
        <v/>
      </c>
      <c r="AG1656" s="16">
        <f>Data!Y1656-AF1656</f>
        <v/>
      </c>
      <c r="AH1656" s="9">
        <f>AE1656+AG1656</f>
        <v/>
      </c>
    </row>
    <row r="1657">
      <c r="N1657" s="14">
        <f>Data!A1657</f>
        <v/>
      </c>
      <c r="O1657" s="24">
        <f>IF(Occurrence!J1657&gt;0,COUNTIFS(Occurrence!$J$2:$J$2441,"&gt;0",Occurrence!$J$2:$J$2441,"&lt;="&amp;Occurrence!J1657)/($B$8+1),0)</f>
        <v/>
      </c>
      <c r="P1657" s="16">
        <f>IF(Occurrence!J1657&gt;0,_xlfn.PERCENTILE.INC(Data!$O$2:$O$2441,($B$4+O1657*($B$5-1))/($B$3-1)),0)</f>
        <v/>
      </c>
      <c r="Q1657" s="16">
        <f>IF(Occurrence!J1657&gt;0,_xlfn.PERCENTILE.INC(Occurrence!$I$2:$I$2441,($B$6+O1657*($B$7-1))/($B$3-1)),0)</f>
        <v/>
      </c>
      <c r="R1657" s="16">
        <f>IF(Occurrence!J1657&gt;0,Occurrence!J1657/Q1657,0)</f>
        <v/>
      </c>
      <c r="S1657" s="9">
        <f>IF(Occurrence!J1657&gt;0,P1657*R1657,0)</f>
        <v/>
      </c>
      <c r="T1657" s="24">
        <f>IF(Occurrence!K1657&gt;0,COUNTIFS(Occurrence!$K$2:$K$2441,"&gt;0",Occurrence!$K$2:$K$2441,"&lt;="&amp;Occurrence!K1657)/($B$9+1),0)</f>
        <v/>
      </c>
      <c r="U1657" s="16">
        <f>IF(Occurrence!K1657&gt;0,_xlfn.PERCENTILE.INC(Data!$O$2:$O$2441,($B$4+T1657*($B$5-1))/($B$3-1)),0)</f>
        <v/>
      </c>
      <c r="V1657" s="16">
        <f>IF(Occurrence!K1657&gt;0,_xlfn.PERCENTILE.INC(Occurrence!$I$2:$I$2441,($B$6+T1657*($B$7-1))/($B$3-1)),0)</f>
        <v/>
      </c>
      <c r="W1657" s="16">
        <f>IF(Occurrence!K1657&gt;0,Occurrence!K1657/V1657,0)</f>
        <v/>
      </c>
      <c r="X1657" s="9">
        <f>IF(Occurrence!K1657&gt;0,U1657*W1657,0)</f>
        <v/>
      </c>
      <c r="Y1657" s="24">
        <f>COUNTIF(Data!$X$2:$X$2441,"&lt;="&amp;Data!X1657)/($B$3+1)</f>
        <v/>
      </c>
      <c r="Z1657" s="16">
        <f>_xlfn.PERCENTILE.INC(Data!$U$2:$U$2441,Y1657)</f>
        <v/>
      </c>
      <c r="AA1657" s="16">
        <f>_xlfn.PERCENTILE.INC(Data!$V$2:$V$2441,Y1657)</f>
        <v/>
      </c>
      <c r="AB1657" s="16">
        <f>Data!X1657-AA1657</f>
        <v/>
      </c>
      <c r="AC1657" s="9">
        <f>Z1657+AB1657</f>
        <v/>
      </c>
      <c r="AD1657" s="24">
        <f>COUNTIF(Data!$Y$2:$Y$2441,"&lt;="&amp;Data!Y1657)/($B$3+1)</f>
        <v/>
      </c>
      <c r="AE1657" s="16">
        <f>_xlfn.PERCENTILE.INC(Data!$U$2:$U$2441,AD1657)</f>
        <v/>
      </c>
      <c r="AF1657" s="16">
        <f>_xlfn.PERCENTILE.INC(Data!$V$2:$V$2441,AD1657)</f>
        <v/>
      </c>
      <c r="AG1657" s="16">
        <f>Data!Y1657-AF1657</f>
        <v/>
      </c>
      <c r="AH1657" s="9">
        <f>AE1657+AG1657</f>
        <v/>
      </c>
    </row>
    <row r="1658">
      <c r="N1658" s="14">
        <f>Data!A1658</f>
        <v/>
      </c>
      <c r="O1658" s="24">
        <f>IF(Occurrence!J1658&gt;0,COUNTIFS(Occurrence!$J$2:$J$2441,"&gt;0",Occurrence!$J$2:$J$2441,"&lt;="&amp;Occurrence!J1658)/($B$8+1),0)</f>
        <v/>
      </c>
      <c r="P1658" s="16">
        <f>IF(Occurrence!J1658&gt;0,_xlfn.PERCENTILE.INC(Data!$O$2:$O$2441,($B$4+O1658*($B$5-1))/($B$3-1)),0)</f>
        <v/>
      </c>
      <c r="Q1658" s="16">
        <f>IF(Occurrence!J1658&gt;0,_xlfn.PERCENTILE.INC(Occurrence!$I$2:$I$2441,($B$6+O1658*($B$7-1))/($B$3-1)),0)</f>
        <v/>
      </c>
      <c r="R1658" s="16">
        <f>IF(Occurrence!J1658&gt;0,Occurrence!J1658/Q1658,0)</f>
        <v/>
      </c>
      <c r="S1658" s="9">
        <f>IF(Occurrence!J1658&gt;0,P1658*R1658,0)</f>
        <v/>
      </c>
      <c r="T1658" s="24">
        <f>IF(Occurrence!K1658&gt;0,COUNTIFS(Occurrence!$K$2:$K$2441,"&gt;0",Occurrence!$K$2:$K$2441,"&lt;="&amp;Occurrence!K1658)/($B$9+1),0)</f>
        <v/>
      </c>
      <c r="U1658" s="16">
        <f>IF(Occurrence!K1658&gt;0,_xlfn.PERCENTILE.INC(Data!$O$2:$O$2441,($B$4+T1658*($B$5-1))/($B$3-1)),0)</f>
        <v/>
      </c>
      <c r="V1658" s="16">
        <f>IF(Occurrence!K1658&gt;0,_xlfn.PERCENTILE.INC(Occurrence!$I$2:$I$2441,($B$6+T1658*($B$7-1))/($B$3-1)),0)</f>
        <v/>
      </c>
      <c r="W1658" s="16">
        <f>IF(Occurrence!K1658&gt;0,Occurrence!K1658/V1658,0)</f>
        <v/>
      </c>
      <c r="X1658" s="9">
        <f>IF(Occurrence!K1658&gt;0,U1658*W1658,0)</f>
        <v/>
      </c>
      <c r="Y1658" s="24">
        <f>COUNTIF(Data!$X$2:$X$2441,"&lt;="&amp;Data!X1658)/($B$3+1)</f>
        <v/>
      </c>
      <c r="Z1658" s="16">
        <f>_xlfn.PERCENTILE.INC(Data!$U$2:$U$2441,Y1658)</f>
        <v/>
      </c>
      <c r="AA1658" s="16">
        <f>_xlfn.PERCENTILE.INC(Data!$V$2:$V$2441,Y1658)</f>
        <v/>
      </c>
      <c r="AB1658" s="16">
        <f>Data!X1658-AA1658</f>
        <v/>
      </c>
      <c r="AC1658" s="9">
        <f>Z1658+AB1658</f>
        <v/>
      </c>
      <c r="AD1658" s="24">
        <f>COUNTIF(Data!$Y$2:$Y$2441,"&lt;="&amp;Data!Y1658)/($B$3+1)</f>
        <v/>
      </c>
      <c r="AE1658" s="16">
        <f>_xlfn.PERCENTILE.INC(Data!$U$2:$U$2441,AD1658)</f>
        <v/>
      </c>
      <c r="AF1658" s="16">
        <f>_xlfn.PERCENTILE.INC(Data!$V$2:$V$2441,AD1658)</f>
        <v/>
      </c>
      <c r="AG1658" s="16">
        <f>Data!Y1658-AF1658</f>
        <v/>
      </c>
      <c r="AH1658" s="9">
        <f>AE1658+AG1658</f>
        <v/>
      </c>
    </row>
    <row r="1659">
      <c r="N1659" s="14">
        <f>Data!A1659</f>
        <v/>
      </c>
      <c r="O1659" s="24">
        <f>IF(Occurrence!J1659&gt;0,COUNTIFS(Occurrence!$J$2:$J$2441,"&gt;0",Occurrence!$J$2:$J$2441,"&lt;="&amp;Occurrence!J1659)/($B$8+1),0)</f>
        <v/>
      </c>
      <c r="P1659" s="16">
        <f>IF(Occurrence!J1659&gt;0,_xlfn.PERCENTILE.INC(Data!$O$2:$O$2441,($B$4+O1659*($B$5-1))/($B$3-1)),0)</f>
        <v/>
      </c>
      <c r="Q1659" s="16">
        <f>IF(Occurrence!J1659&gt;0,_xlfn.PERCENTILE.INC(Occurrence!$I$2:$I$2441,($B$6+O1659*($B$7-1))/($B$3-1)),0)</f>
        <v/>
      </c>
      <c r="R1659" s="16">
        <f>IF(Occurrence!J1659&gt;0,Occurrence!J1659/Q1659,0)</f>
        <v/>
      </c>
      <c r="S1659" s="9">
        <f>IF(Occurrence!J1659&gt;0,P1659*R1659,0)</f>
        <v/>
      </c>
      <c r="T1659" s="24">
        <f>IF(Occurrence!K1659&gt;0,COUNTIFS(Occurrence!$K$2:$K$2441,"&gt;0",Occurrence!$K$2:$K$2441,"&lt;="&amp;Occurrence!K1659)/($B$9+1),0)</f>
        <v/>
      </c>
      <c r="U1659" s="16">
        <f>IF(Occurrence!K1659&gt;0,_xlfn.PERCENTILE.INC(Data!$O$2:$O$2441,($B$4+T1659*($B$5-1))/($B$3-1)),0)</f>
        <v/>
      </c>
      <c r="V1659" s="16">
        <f>IF(Occurrence!K1659&gt;0,_xlfn.PERCENTILE.INC(Occurrence!$I$2:$I$2441,($B$6+T1659*($B$7-1))/($B$3-1)),0)</f>
        <v/>
      </c>
      <c r="W1659" s="16">
        <f>IF(Occurrence!K1659&gt;0,Occurrence!K1659/V1659,0)</f>
        <v/>
      </c>
      <c r="X1659" s="9">
        <f>IF(Occurrence!K1659&gt;0,U1659*W1659,0)</f>
        <v/>
      </c>
      <c r="Y1659" s="24">
        <f>COUNTIF(Data!$X$2:$X$2441,"&lt;="&amp;Data!X1659)/($B$3+1)</f>
        <v/>
      </c>
      <c r="Z1659" s="16">
        <f>_xlfn.PERCENTILE.INC(Data!$U$2:$U$2441,Y1659)</f>
        <v/>
      </c>
      <c r="AA1659" s="16">
        <f>_xlfn.PERCENTILE.INC(Data!$V$2:$V$2441,Y1659)</f>
        <v/>
      </c>
      <c r="AB1659" s="16">
        <f>Data!X1659-AA1659</f>
        <v/>
      </c>
      <c r="AC1659" s="9">
        <f>Z1659+AB1659</f>
        <v/>
      </c>
      <c r="AD1659" s="24">
        <f>COUNTIF(Data!$Y$2:$Y$2441,"&lt;="&amp;Data!Y1659)/($B$3+1)</f>
        <v/>
      </c>
      <c r="AE1659" s="16">
        <f>_xlfn.PERCENTILE.INC(Data!$U$2:$U$2441,AD1659)</f>
        <v/>
      </c>
      <c r="AF1659" s="16">
        <f>_xlfn.PERCENTILE.INC(Data!$V$2:$V$2441,AD1659)</f>
        <v/>
      </c>
      <c r="AG1659" s="16">
        <f>Data!Y1659-AF1659</f>
        <v/>
      </c>
      <c r="AH1659" s="9">
        <f>AE1659+AG1659</f>
        <v/>
      </c>
    </row>
    <row r="1660">
      <c r="N1660" s="14">
        <f>Data!A1660</f>
        <v/>
      </c>
      <c r="O1660" s="24">
        <f>IF(Occurrence!J1660&gt;0,COUNTIFS(Occurrence!$J$2:$J$2441,"&gt;0",Occurrence!$J$2:$J$2441,"&lt;="&amp;Occurrence!J1660)/($B$8+1),0)</f>
        <v/>
      </c>
      <c r="P1660" s="16">
        <f>IF(Occurrence!J1660&gt;0,_xlfn.PERCENTILE.INC(Data!$O$2:$O$2441,($B$4+O1660*($B$5-1))/($B$3-1)),0)</f>
        <v/>
      </c>
      <c r="Q1660" s="16">
        <f>IF(Occurrence!J1660&gt;0,_xlfn.PERCENTILE.INC(Occurrence!$I$2:$I$2441,($B$6+O1660*($B$7-1))/($B$3-1)),0)</f>
        <v/>
      </c>
      <c r="R1660" s="16">
        <f>IF(Occurrence!J1660&gt;0,Occurrence!J1660/Q1660,0)</f>
        <v/>
      </c>
      <c r="S1660" s="9">
        <f>IF(Occurrence!J1660&gt;0,P1660*R1660,0)</f>
        <v/>
      </c>
      <c r="T1660" s="24">
        <f>IF(Occurrence!K1660&gt;0,COUNTIFS(Occurrence!$K$2:$K$2441,"&gt;0",Occurrence!$K$2:$K$2441,"&lt;="&amp;Occurrence!K1660)/($B$9+1),0)</f>
        <v/>
      </c>
      <c r="U1660" s="16">
        <f>IF(Occurrence!K1660&gt;0,_xlfn.PERCENTILE.INC(Data!$O$2:$O$2441,($B$4+T1660*($B$5-1))/($B$3-1)),0)</f>
        <v/>
      </c>
      <c r="V1660" s="16">
        <f>IF(Occurrence!K1660&gt;0,_xlfn.PERCENTILE.INC(Occurrence!$I$2:$I$2441,($B$6+T1660*($B$7-1))/($B$3-1)),0)</f>
        <v/>
      </c>
      <c r="W1660" s="16">
        <f>IF(Occurrence!K1660&gt;0,Occurrence!K1660/V1660,0)</f>
        <v/>
      </c>
      <c r="X1660" s="9">
        <f>IF(Occurrence!K1660&gt;0,U1660*W1660,0)</f>
        <v/>
      </c>
      <c r="Y1660" s="24">
        <f>COUNTIF(Data!$X$2:$X$2441,"&lt;="&amp;Data!X1660)/($B$3+1)</f>
        <v/>
      </c>
      <c r="Z1660" s="16">
        <f>_xlfn.PERCENTILE.INC(Data!$U$2:$U$2441,Y1660)</f>
        <v/>
      </c>
      <c r="AA1660" s="16">
        <f>_xlfn.PERCENTILE.INC(Data!$V$2:$V$2441,Y1660)</f>
        <v/>
      </c>
      <c r="AB1660" s="16">
        <f>Data!X1660-AA1660</f>
        <v/>
      </c>
      <c r="AC1660" s="9">
        <f>Z1660+AB1660</f>
        <v/>
      </c>
      <c r="AD1660" s="24">
        <f>COUNTIF(Data!$Y$2:$Y$2441,"&lt;="&amp;Data!Y1660)/($B$3+1)</f>
        <v/>
      </c>
      <c r="AE1660" s="16">
        <f>_xlfn.PERCENTILE.INC(Data!$U$2:$U$2441,AD1660)</f>
        <v/>
      </c>
      <c r="AF1660" s="16">
        <f>_xlfn.PERCENTILE.INC(Data!$V$2:$V$2441,AD1660)</f>
        <v/>
      </c>
      <c r="AG1660" s="16">
        <f>Data!Y1660-AF1660</f>
        <v/>
      </c>
      <c r="AH1660" s="9">
        <f>AE1660+AG1660</f>
        <v/>
      </c>
    </row>
    <row r="1661">
      <c r="N1661" s="14">
        <f>Data!A1661</f>
        <v/>
      </c>
      <c r="O1661" s="24">
        <f>IF(Occurrence!J1661&gt;0,COUNTIFS(Occurrence!$J$2:$J$2441,"&gt;0",Occurrence!$J$2:$J$2441,"&lt;="&amp;Occurrence!J1661)/($B$8+1),0)</f>
        <v/>
      </c>
      <c r="P1661" s="16">
        <f>IF(Occurrence!J1661&gt;0,_xlfn.PERCENTILE.INC(Data!$O$2:$O$2441,($B$4+O1661*($B$5-1))/($B$3-1)),0)</f>
        <v/>
      </c>
      <c r="Q1661" s="16">
        <f>IF(Occurrence!J1661&gt;0,_xlfn.PERCENTILE.INC(Occurrence!$I$2:$I$2441,($B$6+O1661*($B$7-1))/($B$3-1)),0)</f>
        <v/>
      </c>
      <c r="R1661" s="16">
        <f>IF(Occurrence!J1661&gt;0,Occurrence!J1661/Q1661,0)</f>
        <v/>
      </c>
      <c r="S1661" s="9">
        <f>IF(Occurrence!J1661&gt;0,P1661*R1661,0)</f>
        <v/>
      </c>
      <c r="T1661" s="24">
        <f>IF(Occurrence!K1661&gt;0,COUNTIFS(Occurrence!$K$2:$K$2441,"&gt;0",Occurrence!$K$2:$K$2441,"&lt;="&amp;Occurrence!K1661)/($B$9+1),0)</f>
        <v/>
      </c>
      <c r="U1661" s="16">
        <f>IF(Occurrence!K1661&gt;0,_xlfn.PERCENTILE.INC(Data!$O$2:$O$2441,($B$4+T1661*($B$5-1))/($B$3-1)),0)</f>
        <v/>
      </c>
      <c r="V1661" s="16">
        <f>IF(Occurrence!K1661&gt;0,_xlfn.PERCENTILE.INC(Occurrence!$I$2:$I$2441,($B$6+T1661*($B$7-1))/($B$3-1)),0)</f>
        <v/>
      </c>
      <c r="W1661" s="16">
        <f>IF(Occurrence!K1661&gt;0,Occurrence!K1661/V1661,0)</f>
        <v/>
      </c>
      <c r="X1661" s="9">
        <f>IF(Occurrence!K1661&gt;0,U1661*W1661,0)</f>
        <v/>
      </c>
      <c r="Y1661" s="24">
        <f>COUNTIF(Data!$X$2:$X$2441,"&lt;="&amp;Data!X1661)/($B$3+1)</f>
        <v/>
      </c>
      <c r="Z1661" s="16">
        <f>_xlfn.PERCENTILE.INC(Data!$U$2:$U$2441,Y1661)</f>
        <v/>
      </c>
      <c r="AA1661" s="16">
        <f>_xlfn.PERCENTILE.INC(Data!$V$2:$V$2441,Y1661)</f>
        <v/>
      </c>
      <c r="AB1661" s="16">
        <f>Data!X1661-AA1661</f>
        <v/>
      </c>
      <c r="AC1661" s="9">
        <f>Z1661+AB1661</f>
        <v/>
      </c>
      <c r="AD1661" s="24">
        <f>COUNTIF(Data!$Y$2:$Y$2441,"&lt;="&amp;Data!Y1661)/($B$3+1)</f>
        <v/>
      </c>
      <c r="AE1661" s="16">
        <f>_xlfn.PERCENTILE.INC(Data!$U$2:$U$2441,AD1661)</f>
        <v/>
      </c>
      <c r="AF1661" s="16">
        <f>_xlfn.PERCENTILE.INC(Data!$V$2:$V$2441,AD1661)</f>
        <v/>
      </c>
      <c r="AG1661" s="16">
        <f>Data!Y1661-AF1661</f>
        <v/>
      </c>
      <c r="AH1661" s="9">
        <f>AE1661+AG1661</f>
        <v/>
      </c>
    </row>
    <row r="1662">
      <c r="N1662" s="14">
        <f>Data!A1662</f>
        <v/>
      </c>
      <c r="O1662" s="24">
        <f>IF(Occurrence!J1662&gt;0,COUNTIFS(Occurrence!$J$2:$J$2441,"&gt;0",Occurrence!$J$2:$J$2441,"&lt;="&amp;Occurrence!J1662)/($B$8+1),0)</f>
        <v/>
      </c>
      <c r="P1662" s="16">
        <f>IF(Occurrence!J1662&gt;0,_xlfn.PERCENTILE.INC(Data!$O$2:$O$2441,($B$4+O1662*($B$5-1))/($B$3-1)),0)</f>
        <v/>
      </c>
      <c r="Q1662" s="16">
        <f>IF(Occurrence!J1662&gt;0,_xlfn.PERCENTILE.INC(Occurrence!$I$2:$I$2441,($B$6+O1662*($B$7-1))/($B$3-1)),0)</f>
        <v/>
      </c>
      <c r="R1662" s="16">
        <f>IF(Occurrence!J1662&gt;0,Occurrence!J1662/Q1662,0)</f>
        <v/>
      </c>
      <c r="S1662" s="9">
        <f>IF(Occurrence!J1662&gt;0,P1662*R1662,0)</f>
        <v/>
      </c>
      <c r="T1662" s="24">
        <f>IF(Occurrence!K1662&gt;0,COUNTIFS(Occurrence!$K$2:$K$2441,"&gt;0",Occurrence!$K$2:$K$2441,"&lt;="&amp;Occurrence!K1662)/($B$9+1),0)</f>
        <v/>
      </c>
      <c r="U1662" s="16">
        <f>IF(Occurrence!K1662&gt;0,_xlfn.PERCENTILE.INC(Data!$O$2:$O$2441,($B$4+T1662*($B$5-1))/($B$3-1)),0)</f>
        <v/>
      </c>
      <c r="V1662" s="16">
        <f>IF(Occurrence!K1662&gt;0,_xlfn.PERCENTILE.INC(Occurrence!$I$2:$I$2441,($B$6+T1662*($B$7-1))/($B$3-1)),0)</f>
        <v/>
      </c>
      <c r="W1662" s="16">
        <f>IF(Occurrence!K1662&gt;0,Occurrence!K1662/V1662,0)</f>
        <v/>
      </c>
      <c r="X1662" s="9">
        <f>IF(Occurrence!K1662&gt;0,U1662*W1662,0)</f>
        <v/>
      </c>
      <c r="Y1662" s="24">
        <f>COUNTIF(Data!$X$2:$X$2441,"&lt;="&amp;Data!X1662)/($B$3+1)</f>
        <v/>
      </c>
      <c r="Z1662" s="16">
        <f>_xlfn.PERCENTILE.INC(Data!$U$2:$U$2441,Y1662)</f>
        <v/>
      </c>
      <c r="AA1662" s="16">
        <f>_xlfn.PERCENTILE.INC(Data!$V$2:$V$2441,Y1662)</f>
        <v/>
      </c>
      <c r="AB1662" s="16">
        <f>Data!X1662-AA1662</f>
        <v/>
      </c>
      <c r="AC1662" s="9">
        <f>Z1662+AB1662</f>
        <v/>
      </c>
      <c r="AD1662" s="24">
        <f>COUNTIF(Data!$Y$2:$Y$2441,"&lt;="&amp;Data!Y1662)/($B$3+1)</f>
        <v/>
      </c>
      <c r="AE1662" s="16">
        <f>_xlfn.PERCENTILE.INC(Data!$U$2:$U$2441,AD1662)</f>
        <v/>
      </c>
      <c r="AF1662" s="16">
        <f>_xlfn.PERCENTILE.INC(Data!$V$2:$V$2441,AD1662)</f>
        <v/>
      </c>
      <c r="AG1662" s="16">
        <f>Data!Y1662-AF1662</f>
        <v/>
      </c>
      <c r="AH1662" s="9">
        <f>AE1662+AG1662</f>
        <v/>
      </c>
    </row>
    <row r="1663">
      <c r="N1663" s="14">
        <f>Data!A1663</f>
        <v/>
      </c>
      <c r="O1663" s="24">
        <f>IF(Occurrence!J1663&gt;0,COUNTIFS(Occurrence!$J$2:$J$2441,"&gt;0",Occurrence!$J$2:$J$2441,"&lt;="&amp;Occurrence!J1663)/($B$8+1),0)</f>
        <v/>
      </c>
      <c r="P1663" s="16">
        <f>IF(Occurrence!J1663&gt;0,_xlfn.PERCENTILE.INC(Data!$O$2:$O$2441,($B$4+O1663*($B$5-1))/($B$3-1)),0)</f>
        <v/>
      </c>
      <c r="Q1663" s="16">
        <f>IF(Occurrence!J1663&gt;0,_xlfn.PERCENTILE.INC(Occurrence!$I$2:$I$2441,($B$6+O1663*($B$7-1))/($B$3-1)),0)</f>
        <v/>
      </c>
      <c r="R1663" s="16">
        <f>IF(Occurrence!J1663&gt;0,Occurrence!J1663/Q1663,0)</f>
        <v/>
      </c>
      <c r="S1663" s="9">
        <f>IF(Occurrence!J1663&gt;0,P1663*R1663,0)</f>
        <v/>
      </c>
      <c r="T1663" s="24">
        <f>IF(Occurrence!K1663&gt;0,COUNTIFS(Occurrence!$K$2:$K$2441,"&gt;0",Occurrence!$K$2:$K$2441,"&lt;="&amp;Occurrence!K1663)/($B$9+1),0)</f>
        <v/>
      </c>
      <c r="U1663" s="16">
        <f>IF(Occurrence!K1663&gt;0,_xlfn.PERCENTILE.INC(Data!$O$2:$O$2441,($B$4+T1663*($B$5-1))/($B$3-1)),0)</f>
        <v/>
      </c>
      <c r="V1663" s="16">
        <f>IF(Occurrence!K1663&gt;0,_xlfn.PERCENTILE.INC(Occurrence!$I$2:$I$2441,($B$6+T1663*($B$7-1))/($B$3-1)),0)</f>
        <v/>
      </c>
      <c r="W1663" s="16">
        <f>IF(Occurrence!K1663&gt;0,Occurrence!K1663/V1663,0)</f>
        <v/>
      </c>
      <c r="X1663" s="9">
        <f>IF(Occurrence!K1663&gt;0,U1663*W1663,0)</f>
        <v/>
      </c>
      <c r="Y1663" s="24">
        <f>COUNTIF(Data!$X$2:$X$2441,"&lt;="&amp;Data!X1663)/($B$3+1)</f>
        <v/>
      </c>
      <c r="Z1663" s="16">
        <f>_xlfn.PERCENTILE.INC(Data!$U$2:$U$2441,Y1663)</f>
        <v/>
      </c>
      <c r="AA1663" s="16">
        <f>_xlfn.PERCENTILE.INC(Data!$V$2:$V$2441,Y1663)</f>
        <v/>
      </c>
      <c r="AB1663" s="16">
        <f>Data!X1663-AA1663</f>
        <v/>
      </c>
      <c r="AC1663" s="9">
        <f>Z1663+AB1663</f>
        <v/>
      </c>
      <c r="AD1663" s="24">
        <f>COUNTIF(Data!$Y$2:$Y$2441,"&lt;="&amp;Data!Y1663)/($B$3+1)</f>
        <v/>
      </c>
      <c r="AE1663" s="16">
        <f>_xlfn.PERCENTILE.INC(Data!$U$2:$U$2441,AD1663)</f>
        <v/>
      </c>
      <c r="AF1663" s="16">
        <f>_xlfn.PERCENTILE.INC(Data!$V$2:$V$2441,AD1663)</f>
        <v/>
      </c>
      <c r="AG1663" s="16">
        <f>Data!Y1663-AF1663</f>
        <v/>
      </c>
      <c r="AH1663" s="9">
        <f>AE1663+AG1663</f>
        <v/>
      </c>
    </row>
    <row r="1664">
      <c r="N1664" s="14">
        <f>Data!A1664</f>
        <v/>
      </c>
      <c r="O1664" s="24">
        <f>IF(Occurrence!J1664&gt;0,COUNTIFS(Occurrence!$J$2:$J$2441,"&gt;0",Occurrence!$J$2:$J$2441,"&lt;="&amp;Occurrence!J1664)/($B$8+1),0)</f>
        <v/>
      </c>
      <c r="P1664" s="16">
        <f>IF(Occurrence!J1664&gt;0,_xlfn.PERCENTILE.INC(Data!$O$2:$O$2441,($B$4+O1664*($B$5-1))/($B$3-1)),0)</f>
        <v/>
      </c>
      <c r="Q1664" s="16">
        <f>IF(Occurrence!J1664&gt;0,_xlfn.PERCENTILE.INC(Occurrence!$I$2:$I$2441,($B$6+O1664*($B$7-1))/($B$3-1)),0)</f>
        <v/>
      </c>
      <c r="R1664" s="16">
        <f>IF(Occurrence!J1664&gt;0,Occurrence!J1664/Q1664,0)</f>
        <v/>
      </c>
      <c r="S1664" s="9">
        <f>IF(Occurrence!J1664&gt;0,P1664*R1664,0)</f>
        <v/>
      </c>
      <c r="T1664" s="24">
        <f>IF(Occurrence!K1664&gt;0,COUNTIFS(Occurrence!$K$2:$K$2441,"&gt;0",Occurrence!$K$2:$K$2441,"&lt;="&amp;Occurrence!K1664)/($B$9+1),0)</f>
        <v/>
      </c>
      <c r="U1664" s="16">
        <f>IF(Occurrence!K1664&gt;0,_xlfn.PERCENTILE.INC(Data!$O$2:$O$2441,($B$4+T1664*($B$5-1))/($B$3-1)),0)</f>
        <v/>
      </c>
      <c r="V1664" s="16">
        <f>IF(Occurrence!K1664&gt;0,_xlfn.PERCENTILE.INC(Occurrence!$I$2:$I$2441,($B$6+T1664*($B$7-1))/($B$3-1)),0)</f>
        <v/>
      </c>
      <c r="W1664" s="16">
        <f>IF(Occurrence!K1664&gt;0,Occurrence!K1664/V1664,0)</f>
        <v/>
      </c>
      <c r="X1664" s="9">
        <f>IF(Occurrence!K1664&gt;0,U1664*W1664,0)</f>
        <v/>
      </c>
      <c r="Y1664" s="24">
        <f>COUNTIF(Data!$X$2:$X$2441,"&lt;="&amp;Data!X1664)/($B$3+1)</f>
        <v/>
      </c>
      <c r="Z1664" s="16">
        <f>_xlfn.PERCENTILE.INC(Data!$U$2:$U$2441,Y1664)</f>
        <v/>
      </c>
      <c r="AA1664" s="16">
        <f>_xlfn.PERCENTILE.INC(Data!$V$2:$V$2441,Y1664)</f>
        <v/>
      </c>
      <c r="AB1664" s="16">
        <f>Data!X1664-AA1664</f>
        <v/>
      </c>
      <c r="AC1664" s="9">
        <f>Z1664+AB1664</f>
        <v/>
      </c>
      <c r="AD1664" s="24">
        <f>COUNTIF(Data!$Y$2:$Y$2441,"&lt;="&amp;Data!Y1664)/($B$3+1)</f>
        <v/>
      </c>
      <c r="AE1664" s="16">
        <f>_xlfn.PERCENTILE.INC(Data!$U$2:$U$2441,AD1664)</f>
        <v/>
      </c>
      <c r="AF1664" s="16">
        <f>_xlfn.PERCENTILE.INC(Data!$V$2:$V$2441,AD1664)</f>
        <v/>
      </c>
      <c r="AG1664" s="16">
        <f>Data!Y1664-AF1664</f>
        <v/>
      </c>
      <c r="AH1664" s="9">
        <f>AE1664+AG1664</f>
        <v/>
      </c>
    </row>
    <row r="1665">
      <c r="N1665" s="14">
        <f>Data!A1665</f>
        <v/>
      </c>
      <c r="O1665" s="24">
        <f>IF(Occurrence!J1665&gt;0,COUNTIFS(Occurrence!$J$2:$J$2441,"&gt;0",Occurrence!$J$2:$J$2441,"&lt;="&amp;Occurrence!J1665)/($B$8+1),0)</f>
        <v/>
      </c>
      <c r="P1665" s="16">
        <f>IF(Occurrence!J1665&gt;0,_xlfn.PERCENTILE.INC(Data!$O$2:$O$2441,($B$4+O1665*($B$5-1))/($B$3-1)),0)</f>
        <v/>
      </c>
      <c r="Q1665" s="16">
        <f>IF(Occurrence!J1665&gt;0,_xlfn.PERCENTILE.INC(Occurrence!$I$2:$I$2441,($B$6+O1665*($B$7-1))/($B$3-1)),0)</f>
        <v/>
      </c>
      <c r="R1665" s="16">
        <f>IF(Occurrence!J1665&gt;0,Occurrence!J1665/Q1665,0)</f>
        <v/>
      </c>
      <c r="S1665" s="9">
        <f>IF(Occurrence!J1665&gt;0,P1665*R1665,0)</f>
        <v/>
      </c>
      <c r="T1665" s="24">
        <f>IF(Occurrence!K1665&gt;0,COUNTIFS(Occurrence!$K$2:$K$2441,"&gt;0",Occurrence!$K$2:$K$2441,"&lt;="&amp;Occurrence!K1665)/($B$9+1),0)</f>
        <v/>
      </c>
      <c r="U1665" s="16">
        <f>IF(Occurrence!K1665&gt;0,_xlfn.PERCENTILE.INC(Data!$O$2:$O$2441,($B$4+T1665*($B$5-1))/($B$3-1)),0)</f>
        <v/>
      </c>
      <c r="V1665" s="16">
        <f>IF(Occurrence!K1665&gt;0,_xlfn.PERCENTILE.INC(Occurrence!$I$2:$I$2441,($B$6+T1665*($B$7-1))/($B$3-1)),0)</f>
        <v/>
      </c>
      <c r="W1665" s="16">
        <f>IF(Occurrence!K1665&gt;0,Occurrence!K1665/V1665,0)</f>
        <v/>
      </c>
      <c r="X1665" s="9">
        <f>IF(Occurrence!K1665&gt;0,U1665*W1665,0)</f>
        <v/>
      </c>
      <c r="Y1665" s="24">
        <f>COUNTIF(Data!$X$2:$X$2441,"&lt;="&amp;Data!X1665)/($B$3+1)</f>
        <v/>
      </c>
      <c r="Z1665" s="16">
        <f>_xlfn.PERCENTILE.INC(Data!$U$2:$U$2441,Y1665)</f>
        <v/>
      </c>
      <c r="AA1665" s="16">
        <f>_xlfn.PERCENTILE.INC(Data!$V$2:$V$2441,Y1665)</f>
        <v/>
      </c>
      <c r="AB1665" s="16">
        <f>Data!X1665-AA1665</f>
        <v/>
      </c>
      <c r="AC1665" s="9">
        <f>Z1665+AB1665</f>
        <v/>
      </c>
      <c r="AD1665" s="24">
        <f>COUNTIF(Data!$Y$2:$Y$2441,"&lt;="&amp;Data!Y1665)/($B$3+1)</f>
        <v/>
      </c>
      <c r="AE1665" s="16">
        <f>_xlfn.PERCENTILE.INC(Data!$U$2:$U$2441,AD1665)</f>
        <v/>
      </c>
      <c r="AF1665" s="16">
        <f>_xlfn.PERCENTILE.INC(Data!$V$2:$V$2441,AD1665)</f>
        <v/>
      </c>
      <c r="AG1665" s="16">
        <f>Data!Y1665-AF1665</f>
        <v/>
      </c>
      <c r="AH1665" s="9">
        <f>AE1665+AG1665</f>
        <v/>
      </c>
    </row>
    <row r="1666">
      <c r="N1666" s="14">
        <f>Data!A1666</f>
        <v/>
      </c>
      <c r="O1666" s="24">
        <f>IF(Occurrence!J1666&gt;0,COUNTIFS(Occurrence!$J$2:$J$2441,"&gt;0",Occurrence!$J$2:$J$2441,"&lt;="&amp;Occurrence!J1666)/($B$8+1),0)</f>
        <v/>
      </c>
      <c r="P1666" s="16">
        <f>IF(Occurrence!J1666&gt;0,_xlfn.PERCENTILE.INC(Data!$O$2:$O$2441,($B$4+O1666*($B$5-1))/($B$3-1)),0)</f>
        <v/>
      </c>
      <c r="Q1666" s="16">
        <f>IF(Occurrence!J1666&gt;0,_xlfn.PERCENTILE.INC(Occurrence!$I$2:$I$2441,($B$6+O1666*($B$7-1))/($B$3-1)),0)</f>
        <v/>
      </c>
      <c r="R1666" s="16">
        <f>IF(Occurrence!J1666&gt;0,Occurrence!J1666/Q1666,0)</f>
        <v/>
      </c>
      <c r="S1666" s="9">
        <f>IF(Occurrence!J1666&gt;0,P1666*R1666,0)</f>
        <v/>
      </c>
      <c r="T1666" s="24">
        <f>IF(Occurrence!K1666&gt;0,COUNTIFS(Occurrence!$K$2:$K$2441,"&gt;0",Occurrence!$K$2:$K$2441,"&lt;="&amp;Occurrence!K1666)/($B$9+1),0)</f>
        <v/>
      </c>
      <c r="U1666" s="16">
        <f>IF(Occurrence!K1666&gt;0,_xlfn.PERCENTILE.INC(Data!$O$2:$O$2441,($B$4+T1666*($B$5-1))/($B$3-1)),0)</f>
        <v/>
      </c>
      <c r="V1666" s="16">
        <f>IF(Occurrence!K1666&gt;0,_xlfn.PERCENTILE.INC(Occurrence!$I$2:$I$2441,($B$6+T1666*($B$7-1))/($B$3-1)),0)</f>
        <v/>
      </c>
      <c r="W1666" s="16">
        <f>IF(Occurrence!K1666&gt;0,Occurrence!K1666/V1666,0)</f>
        <v/>
      </c>
      <c r="X1666" s="9">
        <f>IF(Occurrence!K1666&gt;0,U1666*W1666,0)</f>
        <v/>
      </c>
      <c r="Y1666" s="24">
        <f>COUNTIF(Data!$X$2:$X$2441,"&lt;="&amp;Data!X1666)/($B$3+1)</f>
        <v/>
      </c>
      <c r="Z1666" s="16">
        <f>_xlfn.PERCENTILE.INC(Data!$U$2:$U$2441,Y1666)</f>
        <v/>
      </c>
      <c r="AA1666" s="16">
        <f>_xlfn.PERCENTILE.INC(Data!$V$2:$V$2441,Y1666)</f>
        <v/>
      </c>
      <c r="AB1666" s="16">
        <f>Data!X1666-AA1666</f>
        <v/>
      </c>
      <c r="AC1666" s="9">
        <f>Z1666+AB1666</f>
        <v/>
      </c>
      <c r="AD1666" s="24">
        <f>COUNTIF(Data!$Y$2:$Y$2441,"&lt;="&amp;Data!Y1666)/($B$3+1)</f>
        <v/>
      </c>
      <c r="AE1666" s="16">
        <f>_xlfn.PERCENTILE.INC(Data!$U$2:$U$2441,AD1666)</f>
        <v/>
      </c>
      <c r="AF1666" s="16">
        <f>_xlfn.PERCENTILE.INC(Data!$V$2:$V$2441,AD1666)</f>
        <v/>
      </c>
      <c r="AG1666" s="16">
        <f>Data!Y1666-AF1666</f>
        <v/>
      </c>
      <c r="AH1666" s="9">
        <f>AE1666+AG1666</f>
        <v/>
      </c>
    </row>
    <row r="1667">
      <c r="N1667" s="14">
        <f>Data!A1667</f>
        <v/>
      </c>
      <c r="O1667" s="24">
        <f>IF(Occurrence!J1667&gt;0,COUNTIFS(Occurrence!$J$2:$J$2441,"&gt;0",Occurrence!$J$2:$J$2441,"&lt;="&amp;Occurrence!J1667)/($B$8+1),0)</f>
        <v/>
      </c>
      <c r="P1667" s="16">
        <f>IF(Occurrence!J1667&gt;0,_xlfn.PERCENTILE.INC(Data!$O$2:$O$2441,($B$4+O1667*($B$5-1))/($B$3-1)),0)</f>
        <v/>
      </c>
      <c r="Q1667" s="16">
        <f>IF(Occurrence!J1667&gt;0,_xlfn.PERCENTILE.INC(Occurrence!$I$2:$I$2441,($B$6+O1667*($B$7-1))/($B$3-1)),0)</f>
        <v/>
      </c>
      <c r="R1667" s="16">
        <f>IF(Occurrence!J1667&gt;0,Occurrence!J1667/Q1667,0)</f>
        <v/>
      </c>
      <c r="S1667" s="9">
        <f>IF(Occurrence!J1667&gt;0,P1667*R1667,0)</f>
        <v/>
      </c>
      <c r="T1667" s="24">
        <f>IF(Occurrence!K1667&gt;0,COUNTIFS(Occurrence!$K$2:$K$2441,"&gt;0",Occurrence!$K$2:$K$2441,"&lt;="&amp;Occurrence!K1667)/($B$9+1),0)</f>
        <v/>
      </c>
      <c r="U1667" s="16">
        <f>IF(Occurrence!K1667&gt;0,_xlfn.PERCENTILE.INC(Data!$O$2:$O$2441,($B$4+T1667*($B$5-1))/($B$3-1)),0)</f>
        <v/>
      </c>
      <c r="V1667" s="16">
        <f>IF(Occurrence!K1667&gt;0,_xlfn.PERCENTILE.INC(Occurrence!$I$2:$I$2441,($B$6+T1667*($B$7-1))/($B$3-1)),0)</f>
        <v/>
      </c>
      <c r="W1667" s="16">
        <f>IF(Occurrence!K1667&gt;0,Occurrence!K1667/V1667,0)</f>
        <v/>
      </c>
      <c r="X1667" s="9">
        <f>IF(Occurrence!K1667&gt;0,U1667*W1667,0)</f>
        <v/>
      </c>
      <c r="Y1667" s="24">
        <f>COUNTIF(Data!$X$2:$X$2441,"&lt;="&amp;Data!X1667)/($B$3+1)</f>
        <v/>
      </c>
      <c r="Z1667" s="16">
        <f>_xlfn.PERCENTILE.INC(Data!$U$2:$U$2441,Y1667)</f>
        <v/>
      </c>
      <c r="AA1667" s="16">
        <f>_xlfn.PERCENTILE.INC(Data!$V$2:$V$2441,Y1667)</f>
        <v/>
      </c>
      <c r="AB1667" s="16">
        <f>Data!X1667-AA1667</f>
        <v/>
      </c>
      <c r="AC1667" s="9">
        <f>Z1667+AB1667</f>
        <v/>
      </c>
      <c r="AD1667" s="24">
        <f>COUNTIF(Data!$Y$2:$Y$2441,"&lt;="&amp;Data!Y1667)/($B$3+1)</f>
        <v/>
      </c>
      <c r="AE1667" s="16">
        <f>_xlfn.PERCENTILE.INC(Data!$U$2:$U$2441,AD1667)</f>
        <v/>
      </c>
      <c r="AF1667" s="16">
        <f>_xlfn.PERCENTILE.INC(Data!$V$2:$V$2441,AD1667)</f>
        <v/>
      </c>
      <c r="AG1667" s="16">
        <f>Data!Y1667-AF1667</f>
        <v/>
      </c>
      <c r="AH1667" s="9">
        <f>AE1667+AG1667</f>
        <v/>
      </c>
    </row>
    <row r="1668">
      <c r="N1668" s="14">
        <f>Data!A1668</f>
        <v/>
      </c>
      <c r="O1668" s="24">
        <f>IF(Occurrence!J1668&gt;0,COUNTIFS(Occurrence!$J$2:$J$2441,"&gt;0",Occurrence!$J$2:$J$2441,"&lt;="&amp;Occurrence!J1668)/($B$8+1),0)</f>
        <v/>
      </c>
      <c r="P1668" s="16">
        <f>IF(Occurrence!J1668&gt;0,_xlfn.PERCENTILE.INC(Data!$O$2:$O$2441,($B$4+O1668*($B$5-1))/($B$3-1)),0)</f>
        <v/>
      </c>
      <c r="Q1668" s="16">
        <f>IF(Occurrence!J1668&gt;0,_xlfn.PERCENTILE.INC(Occurrence!$I$2:$I$2441,($B$6+O1668*($B$7-1))/($B$3-1)),0)</f>
        <v/>
      </c>
      <c r="R1668" s="16">
        <f>IF(Occurrence!J1668&gt;0,Occurrence!J1668/Q1668,0)</f>
        <v/>
      </c>
      <c r="S1668" s="9">
        <f>IF(Occurrence!J1668&gt;0,P1668*R1668,0)</f>
        <v/>
      </c>
      <c r="T1668" s="24">
        <f>IF(Occurrence!K1668&gt;0,COUNTIFS(Occurrence!$K$2:$K$2441,"&gt;0",Occurrence!$K$2:$K$2441,"&lt;="&amp;Occurrence!K1668)/($B$9+1),0)</f>
        <v/>
      </c>
      <c r="U1668" s="16">
        <f>IF(Occurrence!K1668&gt;0,_xlfn.PERCENTILE.INC(Data!$O$2:$O$2441,($B$4+T1668*($B$5-1))/($B$3-1)),0)</f>
        <v/>
      </c>
      <c r="V1668" s="16">
        <f>IF(Occurrence!K1668&gt;0,_xlfn.PERCENTILE.INC(Occurrence!$I$2:$I$2441,($B$6+T1668*($B$7-1))/($B$3-1)),0)</f>
        <v/>
      </c>
      <c r="W1668" s="16">
        <f>IF(Occurrence!K1668&gt;0,Occurrence!K1668/V1668,0)</f>
        <v/>
      </c>
      <c r="X1668" s="9">
        <f>IF(Occurrence!K1668&gt;0,U1668*W1668,0)</f>
        <v/>
      </c>
      <c r="Y1668" s="24">
        <f>COUNTIF(Data!$X$2:$X$2441,"&lt;="&amp;Data!X1668)/($B$3+1)</f>
        <v/>
      </c>
      <c r="Z1668" s="16">
        <f>_xlfn.PERCENTILE.INC(Data!$U$2:$U$2441,Y1668)</f>
        <v/>
      </c>
      <c r="AA1668" s="16">
        <f>_xlfn.PERCENTILE.INC(Data!$V$2:$V$2441,Y1668)</f>
        <v/>
      </c>
      <c r="AB1668" s="16">
        <f>Data!X1668-AA1668</f>
        <v/>
      </c>
      <c r="AC1668" s="9">
        <f>Z1668+AB1668</f>
        <v/>
      </c>
      <c r="AD1668" s="24">
        <f>COUNTIF(Data!$Y$2:$Y$2441,"&lt;="&amp;Data!Y1668)/($B$3+1)</f>
        <v/>
      </c>
      <c r="AE1668" s="16">
        <f>_xlfn.PERCENTILE.INC(Data!$U$2:$U$2441,AD1668)</f>
        <v/>
      </c>
      <c r="AF1668" s="16">
        <f>_xlfn.PERCENTILE.INC(Data!$V$2:$V$2441,AD1668)</f>
        <v/>
      </c>
      <c r="AG1668" s="16">
        <f>Data!Y1668-AF1668</f>
        <v/>
      </c>
      <c r="AH1668" s="9">
        <f>AE1668+AG1668</f>
        <v/>
      </c>
    </row>
    <row r="1669">
      <c r="N1669" s="14">
        <f>Data!A1669</f>
        <v/>
      </c>
      <c r="O1669" s="24">
        <f>IF(Occurrence!J1669&gt;0,COUNTIFS(Occurrence!$J$2:$J$2441,"&gt;0",Occurrence!$J$2:$J$2441,"&lt;="&amp;Occurrence!J1669)/($B$8+1),0)</f>
        <v/>
      </c>
      <c r="P1669" s="16">
        <f>IF(Occurrence!J1669&gt;0,_xlfn.PERCENTILE.INC(Data!$O$2:$O$2441,($B$4+O1669*($B$5-1))/($B$3-1)),0)</f>
        <v/>
      </c>
      <c r="Q1669" s="16">
        <f>IF(Occurrence!J1669&gt;0,_xlfn.PERCENTILE.INC(Occurrence!$I$2:$I$2441,($B$6+O1669*($B$7-1))/($B$3-1)),0)</f>
        <v/>
      </c>
      <c r="R1669" s="16">
        <f>IF(Occurrence!J1669&gt;0,Occurrence!J1669/Q1669,0)</f>
        <v/>
      </c>
      <c r="S1669" s="9">
        <f>IF(Occurrence!J1669&gt;0,P1669*R1669,0)</f>
        <v/>
      </c>
      <c r="T1669" s="24">
        <f>IF(Occurrence!K1669&gt;0,COUNTIFS(Occurrence!$K$2:$K$2441,"&gt;0",Occurrence!$K$2:$K$2441,"&lt;="&amp;Occurrence!K1669)/($B$9+1),0)</f>
        <v/>
      </c>
      <c r="U1669" s="16">
        <f>IF(Occurrence!K1669&gt;0,_xlfn.PERCENTILE.INC(Data!$O$2:$O$2441,($B$4+T1669*($B$5-1))/($B$3-1)),0)</f>
        <v/>
      </c>
      <c r="V1669" s="16">
        <f>IF(Occurrence!K1669&gt;0,_xlfn.PERCENTILE.INC(Occurrence!$I$2:$I$2441,($B$6+T1669*($B$7-1))/($B$3-1)),0)</f>
        <v/>
      </c>
      <c r="W1669" s="16">
        <f>IF(Occurrence!K1669&gt;0,Occurrence!K1669/V1669,0)</f>
        <v/>
      </c>
      <c r="X1669" s="9">
        <f>IF(Occurrence!K1669&gt;0,U1669*W1669,0)</f>
        <v/>
      </c>
      <c r="Y1669" s="24">
        <f>COUNTIF(Data!$X$2:$X$2441,"&lt;="&amp;Data!X1669)/($B$3+1)</f>
        <v/>
      </c>
      <c r="Z1669" s="16">
        <f>_xlfn.PERCENTILE.INC(Data!$U$2:$U$2441,Y1669)</f>
        <v/>
      </c>
      <c r="AA1669" s="16">
        <f>_xlfn.PERCENTILE.INC(Data!$V$2:$V$2441,Y1669)</f>
        <v/>
      </c>
      <c r="AB1669" s="16">
        <f>Data!X1669-AA1669</f>
        <v/>
      </c>
      <c r="AC1669" s="9">
        <f>Z1669+AB1669</f>
        <v/>
      </c>
      <c r="AD1669" s="24">
        <f>COUNTIF(Data!$Y$2:$Y$2441,"&lt;="&amp;Data!Y1669)/($B$3+1)</f>
        <v/>
      </c>
      <c r="AE1669" s="16">
        <f>_xlfn.PERCENTILE.INC(Data!$U$2:$U$2441,AD1669)</f>
        <v/>
      </c>
      <c r="AF1669" s="16">
        <f>_xlfn.PERCENTILE.INC(Data!$V$2:$V$2441,AD1669)</f>
        <v/>
      </c>
      <c r="AG1669" s="16">
        <f>Data!Y1669-AF1669</f>
        <v/>
      </c>
      <c r="AH1669" s="9">
        <f>AE1669+AG1669</f>
        <v/>
      </c>
    </row>
    <row r="1670">
      <c r="N1670" s="14">
        <f>Data!A1670</f>
        <v/>
      </c>
      <c r="O1670" s="24">
        <f>IF(Occurrence!J1670&gt;0,COUNTIFS(Occurrence!$J$2:$J$2441,"&gt;0",Occurrence!$J$2:$J$2441,"&lt;="&amp;Occurrence!J1670)/($B$8+1),0)</f>
        <v/>
      </c>
      <c r="P1670" s="16">
        <f>IF(Occurrence!J1670&gt;0,_xlfn.PERCENTILE.INC(Data!$O$2:$O$2441,($B$4+O1670*($B$5-1))/($B$3-1)),0)</f>
        <v/>
      </c>
      <c r="Q1670" s="16">
        <f>IF(Occurrence!J1670&gt;0,_xlfn.PERCENTILE.INC(Occurrence!$I$2:$I$2441,($B$6+O1670*($B$7-1))/($B$3-1)),0)</f>
        <v/>
      </c>
      <c r="R1670" s="16">
        <f>IF(Occurrence!J1670&gt;0,Occurrence!J1670/Q1670,0)</f>
        <v/>
      </c>
      <c r="S1670" s="9">
        <f>IF(Occurrence!J1670&gt;0,P1670*R1670,0)</f>
        <v/>
      </c>
      <c r="T1670" s="24">
        <f>IF(Occurrence!K1670&gt;0,COUNTIFS(Occurrence!$K$2:$K$2441,"&gt;0",Occurrence!$K$2:$K$2441,"&lt;="&amp;Occurrence!K1670)/($B$9+1),0)</f>
        <v/>
      </c>
      <c r="U1670" s="16">
        <f>IF(Occurrence!K1670&gt;0,_xlfn.PERCENTILE.INC(Data!$O$2:$O$2441,($B$4+T1670*($B$5-1))/($B$3-1)),0)</f>
        <v/>
      </c>
      <c r="V1670" s="16">
        <f>IF(Occurrence!K1670&gt;0,_xlfn.PERCENTILE.INC(Occurrence!$I$2:$I$2441,($B$6+T1670*($B$7-1))/($B$3-1)),0)</f>
        <v/>
      </c>
      <c r="W1670" s="16">
        <f>IF(Occurrence!K1670&gt;0,Occurrence!K1670/V1670,0)</f>
        <v/>
      </c>
      <c r="X1670" s="9">
        <f>IF(Occurrence!K1670&gt;0,U1670*W1670,0)</f>
        <v/>
      </c>
      <c r="Y1670" s="24">
        <f>COUNTIF(Data!$X$2:$X$2441,"&lt;="&amp;Data!X1670)/($B$3+1)</f>
        <v/>
      </c>
      <c r="Z1670" s="16">
        <f>_xlfn.PERCENTILE.INC(Data!$U$2:$U$2441,Y1670)</f>
        <v/>
      </c>
      <c r="AA1670" s="16">
        <f>_xlfn.PERCENTILE.INC(Data!$V$2:$V$2441,Y1670)</f>
        <v/>
      </c>
      <c r="AB1670" s="16">
        <f>Data!X1670-AA1670</f>
        <v/>
      </c>
      <c r="AC1670" s="9">
        <f>Z1670+AB1670</f>
        <v/>
      </c>
      <c r="AD1670" s="24">
        <f>COUNTIF(Data!$Y$2:$Y$2441,"&lt;="&amp;Data!Y1670)/($B$3+1)</f>
        <v/>
      </c>
      <c r="AE1670" s="16">
        <f>_xlfn.PERCENTILE.INC(Data!$U$2:$U$2441,AD1670)</f>
        <v/>
      </c>
      <c r="AF1670" s="16">
        <f>_xlfn.PERCENTILE.INC(Data!$V$2:$V$2441,AD1670)</f>
        <v/>
      </c>
      <c r="AG1670" s="16">
        <f>Data!Y1670-AF1670</f>
        <v/>
      </c>
      <c r="AH1670" s="9">
        <f>AE1670+AG1670</f>
        <v/>
      </c>
    </row>
    <row r="1671">
      <c r="N1671" s="14">
        <f>Data!A1671</f>
        <v/>
      </c>
      <c r="O1671" s="24">
        <f>IF(Occurrence!J1671&gt;0,COUNTIFS(Occurrence!$J$2:$J$2441,"&gt;0",Occurrence!$J$2:$J$2441,"&lt;="&amp;Occurrence!J1671)/($B$8+1),0)</f>
        <v/>
      </c>
      <c r="P1671" s="16">
        <f>IF(Occurrence!J1671&gt;0,_xlfn.PERCENTILE.INC(Data!$O$2:$O$2441,($B$4+O1671*($B$5-1))/($B$3-1)),0)</f>
        <v/>
      </c>
      <c r="Q1671" s="16">
        <f>IF(Occurrence!J1671&gt;0,_xlfn.PERCENTILE.INC(Occurrence!$I$2:$I$2441,($B$6+O1671*($B$7-1))/($B$3-1)),0)</f>
        <v/>
      </c>
      <c r="R1671" s="16">
        <f>IF(Occurrence!J1671&gt;0,Occurrence!J1671/Q1671,0)</f>
        <v/>
      </c>
      <c r="S1671" s="9">
        <f>IF(Occurrence!J1671&gt;0,P1671*R1671,0)</f>
        <v/>
      </c>
      <c r="T1671" s="24">
        <f>IF(Occurrence!K1671&gt;0,COUNTIFS(Occurrence!$K$2:$K$2441,"&gt;0",Occurrence!$K$2:$K$2441,"&lt;="&amp;Occurrence!K1671)/($B$9+1),0)</f>
        <v/>
      </c>
      <c r="U1671" s="16">
        <f>IF(Occurrence!K1671&gt;0,_xlfn.PERCENTILE.INC(Data!$O$2:$O$2441,($B$4+T1671*($B$5-1))/($B$3-1)),0)</f>
        <v/>
      </c>
      <c r="V1671" s="16">
        <f>IF(Occurrence!K1671&gt;0,_xlfn.PERCENTILE.INC(Occurrence!$I$2:$I$2441,($B$6+T1671*($B$7-1))/($B$3-1)),0)</f>
        <v/>
      </c>
      <c r="W1671" s="16">
        <f>IF(Occurrence!K1671&gt;0,Occurrence!K1671/V1671,0)</f>
        <v/>
      </c>
      <c r="X1671" s="9">
        <f>IF(Occurrence!K1671&gt;0,U1671*W1671,0)</f>
        <v/>
      </c>
      <c r="Y1671" s="24">
        <f>COUNTIF(Data!$X$2:$X$2441,"&lt;="&amp;Data!X1671)/($B$3+1)</f>
        <v/>
      </c>
      <c r="Z1671" s="16">
        <f>_xlfn.PERCENTILE.INC(Data!$U$2:$U$2441,Y1671)</f>
        <v/>
      </c>
      <c r="AA1671" s="16">
        <f>_xlfn.PERCENTILE.INC(Data!$V$2:$V$2441,Y1671)</f>
        <v/>
      </c>
      <c r="AB1671" s="16">
        <f>Data!X1671-AA1671</f>
        <v/>
      </c>
      <c r="AC1671" s="9">
        <f>Z1671+AB1671</f>
        <v/>
      </c>
      <c r="AD1671" s="24">
        <f>COUNTIF(Data!$Y$2:$Y$2441,"&lt;="&amp;Data!Y1671)/($B$3+1)</f>
        <v/>
      </c>
      <c r="AE1671" s="16">
        <f>_xlfn.PERCENTILE.INC(Data!$U$2:$U$2441,AD1671)</f>
        <v/>
      </c>
      <c r="AF1671" s="16">
        <f>_xlfn.PERCENTILE.INC(Data!$V$2:$V$2441,AD1671)</f>
        <v/>
      </c>
      <c r="AG1671" s="16">
        <f>Data!Y1671-AF1671</f>
        <v/>
      </c>
      <c r="AH1671" s="9">
        <f>AE1671+AG1671</f>
        <v/>
      </c>
    </row>
    <row r="1672">
      <c r="N1672" s="14">
        <f>Data!A1672</f>
        <v/>
      </c>
      <c r="O1672" s="24">
        <f>IF(Occurrence!J1672&gt;0,COUNTIFS(Occurrence!$J$2:$J$2441,"&gt;0",Occurrence!$J$2:$J$2441,"&lt;="&amp;Occurrence!J1672)/($B$8+1),0)</f>
        <v/>
      </c>
      <c r="P1672" s="16">
        <f>IF(Occurrence!J1672&gt;0,_xlfn.PERCENTILE.INC(Data!$O$2:$O$2441,($B$4+O1672*($B$5-1))/($B$3-1)),0)</f>
        <v/>
      </c>
      <c r="Q1672" s="16">
        <f>IF(Occurrence!J1672&gt;0,_xlfn.PERCENTILE.INC(Occurrence!$I$2:$I$2441,($B$6+O1672*($B$7-1))/($B$3-1)),0)</f>
        <v/>
      </c>
      <c r="R1672" s="16">
        <f>IF(Occurrence!J1672&gt;0,Occurrence!J1672/Q1672,0)</f>
        <v/>
      </c>
      <c r="S1672" s="9">
        <f>IF(Occurrence!J1672&gt;0,P1672*R1672,0)</f>
        <v/>
      </c>
      <c r="T1672" s="24">
        <f>IF(Occurrence!K1672&gt;0,COUNTIFS(Occurrence!$K$2:$K$2441,"&gt;0",Occurrence!$K$2:$K$2441,"&lt;="&amp;Occurrence!K1672)/($B$9+1),0)</f>
        <v/>
      </c>
      <c r="U1672" s="16">
        <f>IF(Occurrence!K1672&gt;0,_xlfn.PERCENTILE.INC(Data!$O$2:$O$2441,($B$4+T1672*($B$5-1))/($B$3-1)),0)</f>
        <v/>
      </c>
      <c r="V1672" s="16">
        <f>IF(Occurrence!K1672&gt;0,_xlfn.PERCENTILE.INC(Occurrence!$I$2:$I$2441,($B$6+T1672*($B$7-1))/($B$3-1)),0)</f>
        <v/>
      </c>
      <c r="W1672" s="16">
        <f>IF(Occurrence!K1672&gt;0,Occurrence!K1672/V1672,0)</f>
        <v/>
      </c>
      <c r="X1672" s="9">
        <f>IF(Occurrence!K1672&gt;0,U1672*W1672,0)</f>
        <v/>
      </c>
      <c r="Y1672" s="24">
        <f>COUNTIF(Data!$X$2:$X$2441,"&lt;="&amp;Data!X1672)/($B$3+1)</f>
        <v/>
      </c>
      <c r="Z1672" s="16">
        <f>_xlfn.PERCENTILE.INC(Data!$U$2:$U$2441,Y1672)</f>
        <v/>
      </c>
      <c r="AA1672" s="16">
        <f>_xlfn.PERCENTILE.INC(Data!$V$2:$V$2441,Y1672)</f>
        <v/>
      </c>
      <c r="AB1672" s="16">
        <f>Data!X1672-AA1672</f>
        <v/>
      </c>
      <c r="AC1672" s="9">
        <f>Z1672+AB1672</f>
        <v/>
      </c>
      <c r="AD1672" s="24">
        <f>COUNTIF(Data!$Y$2:$Y$2441,"&lt;="&amp;Data!Y1672)/($B$3+1)</f>
        <v/>
      </c>
      <c r="AE1672" s="16">
        <f>_xlfn.PERCENTILE.INC(Data!$U$2:$U$2441,AD1672)</f>
        <v/>
      </c>
      <c r="AF1672" s="16">
        <f>_xlfn.PERCENTILE.INC(Data!$V$2:$V$2441,AD1672)</f>
        <v/>
      </c>
      <c r="AG1672" s="16">
        <f>Data!Y1672-AF1672</f>
        <v/>
      </c>
      <c r="AH1672" s="9">
        <f>AE1672+AG1672</f>
        <v/>
      </c>
    </row>
    <row r="1673">
      <c r="N1673" s="14">
        <f>Data!A1673</f>
        <v/>
      </c>
      <c r="O1673" s="24">
        <f>IF(Occurrence!J1673&gt;0,COUNTIFS(Occurrence!$J$2:$J$2441,"&gt;0",Occurrence!$J$2:$J$2441,"&lt;="&amp;Occurrence!J1673)/($B$8+1),0)</f>
        <v/>
      </c>
      <c r="P1673" s="16">
        <f>IF(Occurrence!J1673&gt;0,_xlfn.PERCENTILE.INC(Data!$O$2:$O$2441,($B$4+O1673*($B$5-1))/($B$3-1)),0)</f>
        <v/>
      </c>
      <c r="Q1673" s="16">
        <f>IF(Occurrence!J1673&gt;0,_xlfn.PERCENTILE.INC(Occurrence!$I$2:$I$2441,($B$6+O1673*($B$7-1))/($B$3-1)),0)</f>
        <v/>
      </c>
      <c r="R1673" s="16">
        <f>IF(Occurrence!J1673&gt;0,Occurrence!J1673/Q1673,0)</f>
        <v/>
      </c>
      <c r="S1673" s="9">
        <f>IF(Occurrence!J1673&gt;0,P1673*R1673,0)</f>
        <v/>
      </c>
      <c r="T1673" s="24">
        <f>IF(Occurrence!K1673&gt;0,COUNTIFS(Occurrence!$K$2:$K$2441,"&gt;0",Occurrence!$K$2:$K$2441,"&lt;="&amp;Occurrence!K1673)/($B$9+1),0)</f>
        <v/>
      </c>
      <c r="U1673" s="16">
        <f>IF(Occurrence!K1673&gt;0,_xlfn.PERCENTILE.INC(Data!$O$2:$O$2441,($B$4+T1673*($B$5-1))/($B$3-1)),0)</f>
        <v/>
      </c>
      <c r="V1673" s="16">
        <f>IF(Occurrence!K1673&gt;0,_xlfn.PERCENTILE.INC(Occurrence!$I$2:$I$2441,($B$6+T1673*($B$7-1))/($B$3-1)),0)</f>
        <v/>
      </c>
      <c r="W1673" s="16">
        <f>IF(Occurrence!K1673&gt;0,Occurrence!K1673/V1673,0)</f>
        <v/>
      </c>
      <c r="X1673" s="9">
        <f>IF(Occurrence!K1673&gt;0,U1673*W1673,0)</f>
        <v/>
      </c>
      <c r="Y1673" s="24">
        <f>COUNTIF(Data!$X$2:$X$2441,"&lt;="&amp;Data!X1673)/($B$3+1)</f>
        <v/>
      </c>
      <c r="Z1673" s="16">
        <f>_xlfn.PERCENTILE.INC(Data!$U$2:$U$2441,Y1673)</f>
        <v/>
      </c>
      <c r="AA1673" s="16">
        <f>_xlfn.PERCENTILE.INC(Data!$V$2:$V$2441,Y1673)</f>
        <v/>
      </c>
      <c r="AB1673" s="16">
        <f>Data!X1673-AA1673</f>
        <v/>
      </c>
      <c r="AC1673" s="9">
        <f>Z1673+AB1673</f>
        <v/>
      </c>
      <c r="AD1673" s="24">
        <f>COUNTIF(Data!$Y$2:$Y$2441,"&lt;="&amp;Data!Y1673)/($B$3+1)</f>
        <v/>
      </c>
      <c r="AE1673" s="16">
        <f>_xlfn.PERCENTILE.INC(Data!$U$2:$U$2441,AD1673)</f>
        <v/>
      </c>
      <c r="AF1673" s="16">
        <f>_xlfn.PERCENTILE.INC(Data!$V$2:$V$2441,AD1673)</f>
        <v/>
      </c>
      <c r="AG1673" s="16">
        <f>Data!Y1673-AF1673</f>
        <v/>
      </c>
      <c r="AH1673" s="9">
        <f>AE1673+AG1673</f>
        <v/>
      </c>
    </row>
    <row r="1674">
      <c r="N1674" s="14">
        <f>Data!A1674</f>
        <v/>
      </c>
      <c r="O1674" s="24">
        <f>IF(Occurrence!J1674&gt;0,COUNTIFS(Occurrence!$J$2:$J$2441,"&gt;0",Occurrence!$J$2:$J$2441,"&lt;="&amp;Occurrence!J1674)/($B$8+1),0)</f>
        <v/>
      </c>
      <c r="P1674" s="16">
        <f>IF(Occurrence!J1674&gt;0,_xlfn.PERCENTILE.INC(Data!$O$2:$O$2441,($B$4+O1674*($B$5-1))/($B$3-1)),0)</f>
        <v/>
      </c>
      <c r="Q1674" s="16">
        <f>IF(Occurrence!J1674&gt;0,_xlfn.PERCENTILE.INC(Occurrence!$I$2:$I$2441,($B$6+O1674*($B$7-1))/($B$3-1)),0)</f>
        <v/>
      </c>
      <c r="R1674" s="16">
        <f>IF(Occurrence!J1674&gt;0,Occurrence!J1674/Q1674,0)</f>
        <v/>
      </c>
      <c r="S1674" s="9">
        <f>IF(Occurrence!J1674&gt;0,P1674*R1674,0)</f>
        <v/>
      </c>
      <c r="T1674" s="24">
        <f>IF(Occurrence!K1674&gt;0,COUNTIFS(Occurrence!$K$2:$K$2441,"&gt;0",Occurrence!$K$2:$K$2441,"&lt;="&amp;Occurrence!K1674)/($B$9+1),0)</f>
        <v/>
      </c>
      <c r="U1674" s="16">
        <f>IF(Occurrence!K1674&gt;0,_xlfn.PERCENTILE.INC(Data!$O$2:$O$2441,($B$4+T1674*($B$5-1))/($B$3-1)),0)</f>
        <v/>
      </c>
      <c r="V1674" s="16">
        <f>IF(Occurrence!K1674&gt;0,_xlfn.PERCENTILE.INC(Occurrence!$I$2:$I$2441,($B$6+T1674*($B$7-1))/($B$3-1)),0)</f>
        <v/>
      </c>
      <c r="W1674" s="16">
        <f>IF(Occurrence!K1674&gt;0,Occurrence!K1674/V1674,0)</f>
        <v/>
      </c>
      <c r="X1674" s="9">
        <f>IF(Occurrence!K1674&gt;0,U1674*W1674,0)</f>
        <v/>
      </c>
      <c r="Y1674" s="24">
        <f>COUNTIF(Data!$X$2:$X$2441,"&lt;="&amp;Data!X1674)/($B$3+1)</f>
        <v/>
      </c>
      <c r="Z1674" s="16">
        <f>_xlfn.PERCENTILE.INC(Data!$U$2:$U$2441,Y1674)</f>
        <v/>
      </c>
      <c r="AA1674" s="16">
        <f>_xlfn.PERCENTILE.INC(Data!$V$2:$V$2441,Y1674)</f>
        <v/>
      </c>
      <c r="AB1674" s="16">
        <f>Data!X1674-AA1674</f>
        <v/>
      </c>
      <c r="AC1674" s="9">
        <f>Z1674+AB1674</f>
        <v/>
      </c>
      <c r="AD1674" s="24">
        <f>COUNTIF(Data!$Y$2:$Y$2441,"&lt;="&amp;Data!Y1674)/($B$3+1)</f>
        <v/>
      </c>
      <c r="AE1674" s="16">
        <f>_xlfn.PERCENTILE.INC(Data!$U$2:$U$2441,AD1674)</f>
        <v/>
      </c>
      <c r="AF1674" s="16">
        <f>_xlfn.PERCENTILE.INC(Data!$V$2:$V$2441,AD1674)</f>
        <v/>
      </c>
      <c r="AG1674" s="16">
        <f>Data!Y1674-AF1674</f>
        <v/>
      </c>
      <c r="AH1674" s="9">
        <f>AE1674+AG1674</f>
        <v/>
      </c>
    </row>
    <row r="1675">
      <c r="N1675" s="14">
        <f>Data!A1675</f>
        <v/>
      </c>
      <c r="O1675" s="24">
        <f>IF(Occurrence!J1675&gt;0,COUNTIFS(Occurrence!$J$2:$J$2441,"&gt;0",Occurrence!$J$2:$J$2441,"&lt;="&amp;Occurrence!J1675)/($B$8+1),0)</f>
        <v/>
      </c>
      <c r="P1675" s="16">
        <f>IF(Occurrence!J1675&gt;0,_xlfn.PERCENTILE.INC(Data!$O$2:$O$2441,($B$4+O1675*($B$5-1))/($B$3-1)),0)</f>
        <v/>
      </c>
      <c r="Q1675" s="16">
        <f>IF(Occurrence!J1675&gt;0,_xlfn.PERCENTILE.INC(Occurrence!$I$2:$I$2441,($B$6+O1675*($B$7-1))/($B$3-1)),0)</f>
        <v/>
      </c>
      <c r="R1675" s="16">
        <f>IF(Occurrence!J1675&gt;0,Occurrence!J1675/Q1675,0)</f>
        <v/>
      </c>
      <c r="S1675" s="9">
        <f>IF(Occurrence!J1675&gt;0,P1675*R1675,0)</f>
        <v/>
      </c>
      <c r="T1675" s="24">
        <f>IF(Occurrence!K1675&gt;0,COUNTIFS(Occurrence!$K$2:$K$2441,"&gt;0",Occurrence!$K$2:$K$2441,"&lt;="&amp;Occurrence!K1675)/($B$9+1),0)</f>
        <v/>
      </c>
      <c r="U1675" s="16">
        <f>IF(Occurrence!K1675&gt;0,_xlfn.PERCENTILE.INC(Data!$O$2:$O$2441,($B$4+T1675*($B$5-1))/($B$3-1)),0)</f>
        <v/>
      </c>
      <c r="V1675" s="16">
        <f>IF(Occurrence!K1675&gt;0,_xlfn.PERCENTILE.INC(Occurrence!$I$2:$I$2441,($B$6+T1675*($B$7-1))/($B$3-1)),0)</f>
        <v/>
      </c>
      <c r="W1675" s="16">
        <f>IF(Occurrence!K1675&gt;0,Occurrence!K1675/V1675,0)</f>
        <v/>
      </c>
      <c r="X1675" s="9">
        <f>IF(Occurrence!K1675&gt;0,U1675*W1675,0)</f>
        <v/>
      </c>
      <c r="Y1675" s="24">
        <f>COUNTIF(Data!$X$2:$X$2441,"&lt;="&amp;Data!X1675)/($B$3+1)</f>
        <v/>
      </c>
      <c r="Z1675" s="16">
        <f>_xlfn.PERCENTILE.INC(Data!$U$2:$U$2441,Y1675)</f>
        <v/>
      </c>
      <c r="AA1675" s="16">
        <f>_xlfn.PERCENTILE.INC(Data!$V$2:$V$2441,Y1675)</f>
        <v/>
      </c>
      <c r="AB1675" s="16">
        <f>Data!X1675-AA1675</f>
        <v/>
      </c>
      <c r="AC1675" s="9">
        <f>Z1675+AB1675</f>
        <v/>
      </c>
      <c r="AD1675" s="24">
        <f>COUNTIF(Data!$Y$2:$Y$2441,"&lt;="&amp;Data!Y1675)/($B$3+1)</f>
        <v/>
      </c>
      <c r="AE1675" s="16">
        <f>_xlfn.PERCENTILE.INC(Data!$U$2:$U$2441,AD1675)</f>
        <v/>
      </c>
      <c r="AF1675" s="16">
        <f>_xlfn.PERCENTILE.INC(Data!$V$2:$V$2441,AD1675)</f>
        <v/>
      </c>
      <c r="AG1675" s="16">
        <f>Data!Y1675-AF1675</f>
        <v/>
      </c>
      <c r="AH1675" s="9">
        <f>AE1675+AG1675</f>
        <v/>
      </c>
    </row>
    <row r="1676">
      <c r="N1676" s="14">
        <f>Data!A1676</f>
        <v/>
      </c>
      <c r="O1676" s="24">
        <f>IF(Occurrence!J1676&gt;0,COUNTIFS(Occurrence!$J$2:$J$2441,"&gt;0",Occurrence!$J$2:$J$2441,"&lt;="&amp;Occurrence!J1676)/($B$8+1),0)</f>
        <v/>
      </c>
      <c r="P1676" s="16">
        <f>IF(Occurrence!J1676&gt;0,_xlfn.PERCENTILE.INC(Data!$O$2:$O$2441,($B$4+O1676*($B$5-1))/($B$3-1)),0)</f>
        <v/>
      </c>
      <c r="Q1676" s="16">
        <f>IF(Occurrence!J1676&gt;0,_xlfn.PERCENTILE.INC(Occurrence!$I$2:$I$2441,($B$6+O1676*($B$7-1))/($B$3-1)),0)</f>
        <v/>
      </c>
      <c r="R1676" s="16">
        <f>IF(Occurrence!J1676&gt;0,Occurrence!J1676/Q1676,0)</f>
        <v/>
      </c>
      <c r="S1676" s="9">
        <f>IF(Occurrence!J1676&gt;0,P1676*R1676,0)</f>
        <v/>
      </c>
      <c r="T1676" s="24">
        <f>IF(Occurrence!K1676&gt;0,COUNTIFS(Occurrence!$K$2:$K$2441,"&gt;0",Occurrence!$K$2:$K$2441,"&lt;="&amp;Occurrence!K1676)/($B$9+1),0)</f>
        <v/>
      </c>
      <c r="U1676" s="16">
        <f>IF(Occurrence!K1676&gt;0,_xlfn.PERCENTILE.INC(Data!$O$2:$O$2441,($B$4+T1676*($B$5-1))/($B$3-1)),0)</f>
        <v/>
      </c>
      <c r="V1676" s="16">
        <f>IF(Occurrence!K1676&gt;0,_xlfn.PERCENTILE.INC(Occurrence!$I$2:$I$2441,($B$6+T1676*($B$7-1))/($B$3-1)),0)</f>
        <v/>
      </c>
      <c r="W1676" s="16">
        <f>IF(Occurrence!K1676&gt;0,Occurrence!K1676/V1676,0)</f>
        <v/>
      </c>
      <c r="X1676" s="9">
        <f>IF(Occurrence!K1676&gt;0,U1676*W1676,0)</f>
        <v/>
      </c>
      <c r="Y1676" s="24">
        <f>COUNTIF(Data!$X$2:$X$2441,"&lt;="&amp;Data!X1676)/($B$3+1)</f>
        <v/>
      </c>
      <c r="Z1676" s="16">
        <f>_xlfn.PERCENTILE.INC(Data!$U$2:$U$2441,Y1676)</f>
        <v/>
      </c>
      <c r="AA1676" s="16">
        <f>_xlfn.PERCENTILE.INC(Data!$V$2:$V$2441,Y1676)</f>
        <v/>
      </c>
      <c r="AB1676" s="16">
        <f>Data!X1676-AA1676</f>
        <v/>
      </c>
      <c r="AC1676" s="9">
        <f>Z1676+AB1676</f>
        <v/>
      </c>
      <c r="AD1676" s="24">
        <f>COUNTIF(Data!$Y$2:$Y$2441,"&lt;="&amp;Data!Y1676)/($B$3+1)</f>
        <v/>
      </c>
      <c r="AE1676" s="16">
        <f>_xlfn.PERCENTILE.INC(Data!$U$2:$U$2441,AD1676)</f>
        <v/>
      </c>
      <c r="AF1676" s="16">
        <f>_xlfn.PERCENTILE.INC(Data!$V$2:$V$2441,AD1676)</f>
        <v/>
      </c>
      <c r="AG1676" s="16">
        <f>Data!Y1676-AF1676</f>
        <v/>
      </c>
      <c r="AH1676" s="9">
        <f>AE1676+AG1676</f>
        <v/>
      </c>
    </row>
    <row r="1677">
      <c r="N1677" s="14">
        <f>Data!A1677</f>
        <v/>
      </c>
      <c r="O1677" s="24">
        <f>IF(Occurrence!J1677&gt;0,COUNTIFS(Occurrence!$J$2:$J$2441,"&gt;0",Occurrence!$J$2:$J$2441,"&lt;="&amp;Occurrence!J1677)/($B$8+1),0)</f>
        <v/>
      </c>
      <c r="P1677" s="16">
        <f>IF(Occurrence!J1677&gt;0,_xlfn.PERCENTILE.INC(Data!$O$2:$O$2441,($B$4+O1677*($B$5-1))/($B$3-1)),0)</f>
        <v/>
      </c>
      <c r="Q1677" s="16">
        <f>IF(Occurrence!J1677&gt;0,_xlfn.PERCENTILE.INC(Occurrence!$I$2:$I$2441,($B$6+O1677*($B$7-1))/($B$3-1)),0)</f>
        <v/>
      </c>
      <c r="R1677" s="16">
        <f>IF(Occurrence!J1677&gt;0,Occurrence!J1677/Q1677,0)</f>
        <v/>
      </c>
      <c r="S1677" s="9">
        <f>IF(Occurrence!J1677&gt;0,P1677*R1677,0)</f>
        <v/>
      </c>
      <c r="T1677" s="24">
        <f>IF(Occurrence!K1677&gt;0,COUNTIFS(Occurrence!$K$2:$K$2441,"&gt;0",Occurrence!$K$2:$K$2441,"&lt;="&amp;Occurrence!K1677)/($B$9+1),0)</f>
        <v/>
      </c>
      <c r="U1677" s="16">
        <f>IF(Occurrence!K1677&gt;0,_xlfn.PERCENTILE.INC(Data!$O$2:$O$2441,($B$4+T1677*($B$5-1))/($B$3-1)),0)</f>
        <v/>
      </c>
      <c r="V1677" s="16">
        <f>IF(Occurrence!K1677&gt;0,_xlfn.PERCENTILE.INC(Occurrence!$I$2:$I$2441,($B$6+T1677*($B$7-1))/($B$3-1)),0)</f>
        <v/>
      </c>
      <c r="W1677" s="16">
        <f>IF(Occurrence!K1677&gt;0,Occurrence!K1677/V1677,0)</f>
        <v/>
      </c>
      <c r="X1677" s="9">
        <f>IF(Occurrence!K1677&gt;0,U1677*W1677,0)</f>
        <v/>
      </c>
      <c r="Y1677" s="24">
        <f>COUNTIF(Data!$X$2:$X$2441,"&lt;="&amp;Data!X1677)/($B$3+1)</f>
        <v/>
      </c>
      <c r="Z1677" s="16">
        <f>_xlfn.PERCENTILE.INC(Data!$U$2:$U$2441,Y1677)</f>
        <v/>
      </c>
      <c r="AA1677" s="16">
        <f>_xlfn.PERCENTILE.INC(Data!$V$2:$V$2441,Y1677)</f>
        <v/>
      </c>
      <c r="AB1677" s="16">
        <f>Data!X1677-AA1677</f>
        <v/>
      </c>
      <c r="AC1677" s="9">
        <f>Z1677+AB1677</f>
        <v/>
      </c>
      <c r="AD1677" s="24">
        <f>COUNTIF(Data!$Y$2:$Y$2441,"&lt;="&amp;Data!Y1677)/($B$3+1)</f>
        <v/>
      </c>
      <c r="AE1677" s="16">
        <f>_xlfn.PERCENTILE.INC(Data!$U$2:$U$2441,AD1677)</f>
        <v/>
      </c>
      <c r="AF1677" s="16">
        <f>_xlfn.PERCENTILE.INC(Data!$V$2:$V$2441,AD1677)</f>
        <v/>
      </c>
      <c r="AG1677" s="16">
        <f>Data!Y1677-AF1677</f>
        <v/>
      </c>
      <c r="AH1677" s="9">
        <f>AE1677+AG1677</f>
        <v/>
      </c>
    </row>
    <row r="1678">
      <c r="N1678" s="14">
        <f>Data!A1678</f>
        <v/>
      </c>
      <c r="O1678" s="24">
        <f>IF(Occurrence!J1678&gt;0,COUNTIFS(Occurrence!$J$2:$J$2441,"&gt;0",Occurrence!$J$2:$J$2441,"&lt;="&amp;Occurrence!J1678)/($B$8+1),0)</f>
        <v/>
      </c>
      <c r="P1678" s="16">
        <f>IF(Occurrence!J1678&gt;0,_xlfn.PERCENTILE.INC(Data!$O$2:$O$2441,($B$4+O1678*($B$5-1))/($B$3-1)),0)</f>
        <v/>
      </c>
      <c r="Q1678" s="16">
        <f>IF(Occurrence!J1678&gt;0,_xlfn.PERCENTILE.INC(Occurrence!$I$2:$I$2441,($B$6+O1678*($B$7-1))/($B$3-1)),0)</f>
        <v/>
      </c>
      <c r="R1678" s="16">
        <f>IF(Occurrence!J1678&gt;0,Occurrence!J1678/Q1678,0)</f>
        <v/>
      </c>
      <c r="S1678" s="9">
        <f>IF(Occurrence!J1678&gt;0,P1678*R1678,0)</f>
        <v/>
      </c>
      <c r="T1678" s="24">
        <f>IF(Occurrence!K1678&gt;0,COUNTIFS(Occurrence!$K$2:$K$2441,"&gt;0",Occurrence!$K$2:$K$2441,"&lt;="&amp;Occurrence!K1678)/($B$9+1),0)</f>
        <v/>
      </c>
      <c r="U1678" s="16">
        <f>IF(Occurrence!K1678&gt;0,_xlfn.PERCENTILE.INC(Data!$O$2:$O$2441,($B$4+T1678*($B$5-1))/($B$3-1)),0)</f>
        <v/>
      </c>
      <c r="V1678" s="16">
        <f>IF(Occurrence!K1678&gt;0,_xlfn.PERCENTILE.INC(Occurrence!$I$2:$I$2441,($B$6+T1678*($B$7-1))/($B$3-1)),0)</f>
        <v/>
      </c>
      <c r="W1678" s="16">
        <f>IF(Occurrence!K1678&gt;0,Occurrence!K1678/V1678,0)</f>
        <v/>
      </c>
      <c r="X1678" s="9">
        <f>IF(Occurrence!K1678&gt;0,U1678*W1678,0)</f>
        <v/>
      </c>
      <c r="Y1678" s="24">
        <f>COUNTIF(Data!$X$2:$X$2441,"&lt;="&amp;Data!X1678)/($B$3+1)</f>
        <v/>
      </c>
      <c r="Z1678" s="16">
        <f>_xlfn.PERCENTILE.INC(Data!$U$2:$U$2441,Y1678)</f>
        <v/>
      </c>
      <c r="AA1678" s="16">
        <f>_xlfn.PERCENTILE.INC(Data!$V$2:$V$2441,Y1678)</f>
        <v/>
      </c>
      <c r="AB1678" s="16">
        <f>Data!X1678-AA1678</f>
        <v/>
      </c>
      <c r="AC1678" s="9">
        <f>Z1678+AB1678</f>
        <v/>
      </c>
      <c r="AD1678" s="24">
        <f>COUNTIF(Data!$Y$2:$Y$2441,"&lt;="&amp;Data!Y1678)/($B$3+1)</f>
        <v/>
      </c>
      <c r="AE1678" s="16">
        <f>_xlfn.PERCENTILE.INC(Data!$U$2:$U$2441,AD1678)</f>
        <v/>
      </c>
      <c r="AF1678" s="16">
        <f>_xlfn.PERCENTILE.INC(Data!$V$2:$V$2441,AD1678)</f>
        <v/>
      </c>
      <c r="AG1678" s="16">
        <f>Data!Y1678-AF1678</f>
        <v/>
      </c>
      <c r="AH1678" s="9">
        <f>AE1678+AG1678</f>
        <v/>
      </c>
    </row>
    <row r="1679">
      <c r="N1679" s="14">
        <f>Data!A1679</f>
        <v/>
      </c>
      <c r="O1679" s="24">
        <f>IF(Occurrence!J1679&gt;0,COUNTIFS(Occurrence!$J$2:$J$2441,"&gt;0",Occurrence!$J$2:$J$2441,"&lt;="&amp;Occurrence!J1679)/($B$8+1),0)</f>
        <v/>
      </c>
      <c r="P1679" s="16">
        <f>IF(Occurrence!J1679&gt;0,_xlfn.PERCENTILE.INC(Data!$O$2:$O$2441,($B$4+O1679*($B$5-1))/($B$3-1)),0)</f>
        <v/>
      </c>
      <c r="Q1679" s="16">
        <f>IF(Occurrence!J1679&gt;0,_xlfn.PERCENTILE.INC(Occurrence!$I$2:$I$2441,($B$6+O1679*($B$7-1))/($B$3-1)),0)</f>
        <v/>
      </c>
      <c r="R1679" s="16">
        <f>IF(Occurrence!J1679&gt;0,Occurrence!J1679/Q1679,0)</f>
        <v/>
      </c>
      <c r="S1679" s="9">
        <f>IF(Occurrence!J1679&gt;0,P1679*R1679,0)</f>
        <v/>
      </c>
      <c r="T1679" s="24">
        <f>IF(Occurrence!K1679&gt;0,COUNTIFS(Occurrence!$K$2:$K$2441,"&gt;0",Occurrence!$K$2:$K$2441,"&lt;="&amp;Occurrence!K1679)/($B$9+1),0)</f>
        <v/>
      </c>
      <c r="U1679" s="16">
        <f>IF(Occurrence!K1679&gt;0,_xlfn.PERCENTILE.INC(Data!$O$2:$O$2441,($B$4+T1679*($B$5-1))/($B$3-1)),0)</f>
        <v/>
      </c>
      <c r="V1679" s="16">
        <f>IF(Occurrence!K1679&gt;0,_xlfn.PERCENTILE.INC(Occurrence!$I$2:$I$2441,($B$6+T1679*($B$7-1))/($B$3-1)),0)</f>
        <v/>
      </c>
      <c r="W1679" s="16">
        <f>IF(Occurrence!K1679&gt;0,Occurrence!K1679/V1679,0)</f>
        <v/>
      </c>
      <c r="X1679" s="9">
        <f>IF(Occurrence!K1679&gt;0,U1679*W1679,0)</f>
        <v/>
      </c>
      <c r="Y1679" s="24">
        <f>COUNTIF(Data!$X$2:$X$2441,"&lt;="&amp;Data!X1679)/($B$3+1)</f>
        <v/>
      </c>
      <c r="Z1679" s="16">
        <f>_xlfn.PERCENTILE.INC(Data!$U$2:$U$2441,Y1679)</f>
        <v/>
      </c>
      <c r="AA1679" s="16">
        <f>_xlfn.PERCENTILE.INC(Data!$V$2:$V$2441,Y1679)</f>
        <v/>
      </c>
      <c r="AB1679" s="16">
        <f>Data!X1679-AA1679</f>
        <v/>
      </c>
      <c r="AC1679" s="9">
        <f>Z1679+AB1679</f>
        <v/>
      </c>
      <c r="AD1679" s="24">
        <f>COUNTIF(Data!$Y$2:$Y$2441,"&lt;="&amp;Data!Y1679)/($B$3+1)</f>
        <v/>
      </c>
      <c r="AE1679" s="16">
        <f>_xlfn.PERCENTILE.INC(Data!$U$2:$U$2441,AD1679)</f>
        <v/>
      </c>
      <c r="AF1679" s="16">
        <f>_xlfn.PERCENTILE.INC(Data!$V$2:$V$2441,AD1679)</f>
        <v/>
      </c>
      <c r="AG1679" s="16">
        <f>Data!Y1679-AF1679</f>
        <v/>
      </c>
      <c r="AH1679" s="9">
        <f>AE1679+AG1679</f>
        <v/>
      </c>
    </row>
    <row r="1680">
      <c r="N1680" s="14">
        <f>Data!A1680</f>
        <v/>
      </c>
      <c r="O1680" s="24">
        <f>IF(Occurrence!J1680&gt;0,COUNTIFS(Occurrence!$J$2:$J$2441,"&gt;0",Occurrence!$J$2:$J$2441,"&lt;="&amp;Occurrence!J1680)/($B$8+1),0)</f>
        <v/>
      </c>
      <c r="P1680" s="16">
        <f>IF(Occurrence!J1680&gt;0,_xlfn.PERCENTILE.INC(Data!$O$2:$O$2441,($B$4+O1680*($B$5-1))/($B$3-1)),0)</f>
        <v/>
      </c>
      <c r="Q1680" s="16">
        <f>IF(Occurrence!J1680&gt;0,_xlfn.PERCENTILE.INC(Occurrence!$I$2:$I$2441,($B$6+O1680*($B$7-1))/($B$3-1)),0)</f>
        <v/>
      </c>
      <c r="R1680" s="16">
        <f>IF(Occurrence!J1680&gt;0,Occurrence!J1680/Q1680,0)</f>
        <v/>
      </c>
      <c r="S1680" s="9">
        <f>IF(Occurrence!J1680&gt;0,P1680*R1680,0)</f>
        <v/>
      </c>
      <c r="T1680" s="24">
        <f>IF(Occurrence!K1680&gt;0,COUNTIFS(Occurrence!$K$2:$K$2441,"&gt;0",Occurrence!$K$2:$K$2441,"&lt;="&amp;Occurrence!K1680)/($B$9+1),0)</f>
        <v/>
      </c>
      <c r="U1680" s="16">
        <f>IF(Occurrence!K1680&gt;0,_xlfn.PERCENTILE.INC(Data!$O$2:$O$2441,($B$4+T1680*($B$5-1))/($B$3-1)),0)</f>
        <v/>
      </c>
      <c r="V1680" s="16">
        <f>IF(Occurrence!K1680&gt;0,_xlfn.PERCENTILE.INC(Occurrence!$I$2:$I$2441,($B$6+T1680*($B$7-1))/($B$3-1)),0)</f>
        <v/>
      </c>
      <c r="W1680" s="16">
        <f>IF(Occurrence!K1680&gt;0,Occurrence!K1680/V1680,0)</f>
        <v/>
      </c>
      <c r="X1680" s="9">
        <f>IF(Occurrence!K1680&gt;0,U1680*W1680,0)</f>
        <v/>
      </c>
      <c r="Y1680" s="24">
        <f>COUNTIF(Data!$X$2:$X$2441,"&lt;="&amp;Data!X1680)/($B$3+1)</f>
        <v/>
      </c>
      <c r="Z1680" s="16">
        <f>_xlfn.PERCENTILE.INC(Data!$U$2:$U$2441,Y1680)</f>
        <v/>
      </c>
      <c r="AA1680" s="16">
        <f>_xlfn.PERCENTILE.INC(Data!$V$2:$V$2441,Y1680)</f>
        <v/>
      </c>
      <c r="AB1680" s="16">
        <f>Data!X1680-AA1680</f>
        <v/>
      </c>
      <c r="AC1680" s="9">
        <f>Z1680+AB1680</f>
        <v/>
      </c>
      <c r="AD1680" s="24">
        <f>COUNTIF(Data!$Y$2:$Y$2441,"&lt;="&amp;Data!Y1680)/($B$3+1)</f>
        <v/>
      </c>
      <c r="AE1680" s="16">
        <f>_xlfn.PERCENTILE.INC(Data!$U$2:$U$2441,AD1680)</f>
        <v/>
      </c>
      <c r="AF1680" s="16">
        <f>_xlfn.PERCENTILE.INC(Data!$V$2:$V$2441,AD1680)</f>
        <v/>
      </c>
      <c r="AG1680" s="16">
        <f>Data!Y1680-AF1680</f>
        <v/>
      </c>
      <c r="AH1680" s="9">
        <f>AE1680+AG1680</f>
        <v/>
      </c>
    </row>
    <row r="1681">
      <c r="N1681" s="14">
        <f>Data!A1681</f>
        <v/>
      </c>
      <c r="O1681" s="24">
        <f>IF(Occurrence!J1681&gt;0,COUNTIFS(Occurrence!$J$2:$J$2441,"&gt;0",Occurrence!$J$2:$J$2441,"&lt;="&amp;Occurrence!J1681)/($B$8+1),0)</f>
        <v/>
      </c>
      <c r="P1681" s="16">
        <f>IF(Occurrence!J1681&gt;0,_xlfn.PERCENTILE.INC(Data!$O$2:$O$2441,($B$4+O1681*($B$5-1))/($B$3-1)),0)</f>
        <v/>
      </c>
      <c r="Q1681" s="16">
        <f>IF(Occurrence!J1681&gt;0,_xlfn.PERCENTILE.INC(Occurrence!$I$2:$I$2441,($B$6+O1681*($B$7-1))/($B$3-1)),0)</f>
        <v/>
      </c>
      <c r="R1681" s="16">
        <f>IF(Occurrence!J1681&gt;0,Occurrence!J1681/Q1681,0)</f>
        <v/>
      </c>
      <c r="S1681" s="9">
        <f>IF(Occurrence!J1681&gt;0,P1681*R1681,0)</f>
        <v/>
      </c>
      <c r="T1681" s="24">
        <f>IF(Occurrence!K1681&gt;0,COUNTIFS(Occurrence!$K$2:$K$2441,"&gt;0",Occurrence!$K$2:$K$2441,"&lt;="&amp;Occurrence!K1681)/($B$9+1),0)</f>
        <v/>
      </c>
      <c r="U1681" s="16">
        <f>IF(Occurrence!K1681&gt;0,_xlfn.PERCENTILE.INC(Data!$O$2:$O$2441,($B$4+T1681*($B$5-1))/($B$3-1)),0)</f>
        <v/>
      </c>
      <c r="V1681" s="16">
        <f>IF(Occurrence!K1681&gt;0,_xlfn.PERCENTILE.INC(Occurrence!$I$2:$I$2441,($B$6+T1681*($B$7-1))/($B$3-1)),0)</f>
        <v/>
      </c>
      <c r="W1681" s="16">
        <f>IF(Occurrence!K1681&gt;0,Occurrence!K1681/V1681,0)</f>
        <v/>
      </c>
      <c r="X1681" s="9">
        <f>IF(Occurrence!K1681&gt;0,U1681*W1681,0)</f>
        <v/>
      </c>
      <c r="Y1681" s="24">
        <f>COUNTIF(Data!$X$2:$X$2441,"&lt;="&amp;Data!X1681)/($B$3+1)</f>
        <v/>
      </c>
      <c r="Z1681" s="16">
        <f>_xlfn.PERCENTILE.INC(Data!$U$2:$U$2441,Y1681)</f>
        <v/>
      </c>
      <c r="AA1681" s="16">
        <f>_xlfn.PERCENTILE.INC(Data!$V$2:$V$2441,Y1681)</f>
        <v/>
      </c>
      <c r="AB1681" s="16">
        <f>Data!X1681-AA1681</f>
        <v/>
      </c>
      <c r="AC1681" s="9">
        <f>Z1681+AB1681</f>
        <v/>
      </c>
      <c r="AD1681" s="24">
        <f>COUNTIF(Data!$Y$2:$Y$2441,"&lt;="&amp;Data!Y1681)/($B$3+1)</f>
        <v/>
      </c>
      <c r="AE1681" s="16">
        <f>_xlfn.PERCENTILE.INC(Data!$U$2:$U$2441,AD1681)</f>
        <v/>
      </c>
      <c r="AF1681" s="16">
        <f>_xlfn.PERCENTILE.INC(Data!$V$2:$V$2441,AD1681)</f>
        <v/>
      </c>
      <c r="AG1681" s="16">
        <f>Data!Y1681-AF1681</f>
        <v/>
      </c>
      <c r="AH1681" s="9">
        <f>AE1681+AG1681</f>
        <v/>
      </c>
    </row>
    <row r="1682">
      <c r="N1682" s="14">
        <f>Data!A1682</f>
        <v/>
      </c>
      <c r="O1682" s="24">
        <f>IF(Occurrence!J1682&gt;0,COUNTIFS(Occurrence!$J$2:$J$2441,"&gt;0",Occurrence!$J$2:$J$2441,"&lt;="&amp;Occurrence!J1682)/($B$8+1),0)</f>
        <v/>
      </c>
      <c r="P1682" s="16">
        <f>IF(Occurrence!J1682&gt;0,_xlfn.PERCENTILE.INC(Data!$O$2:$O$2441,($B$4+O1682*($B$5-1))/($B$3-1)),0)</f>
        <v/>
      </c>
      <c r="Q1682" s="16">
        <f>IF(Occurrence!J1682&gt;0,_xlfn.PERCENTILE.INC(Occurrence!$I$2:$I$2441,($B$6+O1682*($B$7-1))/($B$3-1)),0)</f>
        <v/>
      </c>
      <c r="R1682" s="16">
        <f>IF(Occurrence!J1682&gt;0,Occurrence!J1682/Q1682,0)</f>
        <v/>
      </c>
      <c r="S1682" s="9">
        <f>IF(Occurrence!J1682&gt;0,P1682*R1682,0)</f>
        <v/>
      </c>
      <c r="T1682" s="24">
        <f>IF(Occurrence!K1682&gt;0,COUNTIFS(Occurrence!$K$2:$K$2441,"&gt;0",Occurrence!$K$2:$K$2441,"&lt;="&amp;Occurrence!K1682)/($B$9+1),0)</f>
        <v/>
      </c>
      <c r="U1682" s="16">
        <f>IF(Occurrence!K1682&gt;0,_xlfn.PERCENTILE.INC(Data!$O$2:$O$2441,($B$4+T1682*($B$5-1))/($B$3-1)),0)</f>
        <v/>
      </c>
      <c r="V1682" s="16">
        <f>IF(Occurrence!K1682&gt;0,_xlfn.PERCENTILE.INC(Occurrence!$I$2:$I$2441,($B$6+T1682*($B$7-1))/($B$3-1)),0)</f>
        <v/>
      </c>
      <c r="W1682" s="16">
        <f>IF(Occurrence!K1682&gt;0,Occurrence!K1682/V1682,0)</f>
        <v/>
      </c>
      <c r="X1682" s="9">
        <f>IF(Occurrence!K1682&gt;0,U1682*W1682,0)</f>
        <v/>
      </c>
      <c r="Y1682" s="24">
        <f>COUNTIF(Data!$X$2:$X$2441,"&lt;="&amp;Data!X1682)/($B$3+1)</f>
        <v/>
      </c>
      <c r="Z1682" s="16">
        <f>_xlfn.PERCENTILE.INC(Data!$U$2:$U$2441,Y1682)</f>
        <v/>
      </c>
      <c r="AA1682" s="16">
        <f>_xlfn.PERCENTILE.INC(Data!$V$2:$V$2441,Y1682)</f>
        <v/>
      </c>
      <c r="AB1682" s="16">
        <f>Data!X1682-AA1682</f>
        <v/>
      </c>
      <c r="AC1682" s="9">
        <f>Z1682+AB1682</f>
        <v/>
      </c>
      <c r="AD1682" s="24">
        <f>COUNTIF(Data!$Y$2:$Y$2441,"&lt;="&amp;Data!Y1682)/($B$3+1)</f>
        <v/>
      </c>
      <c r="AE1682" s="16">
        <f>_xlfn.PERCENTILE.INC(Data!$U$2:$U$2441,AD1682)</f>
        <v/>
      </c>
      <c r="AF1682" s="16">
        <f>_xlfn.PERCENTILE.INC(Data!$V$2:$V$2441,AD1682)</f>
        <v/>
      </c>
      <c r="AG1682" s="16">
        <f>Data!Y1682-AF1682</f>
        <v/>
      </c>
      <c r="AH1682" s="9">
        <f>AE1682+AG1682</f>
        <v/>
      </c>
    </row>
    <row r="1683">
      <c r="N1683" s="14">
        <f>Data!A1683</f>
        <v/>
      </c>
      <c r="O1683" s="24">
        <f>IF(Occurrence!J1683&gt;0,COUNTIFS(Occurrence!$J$2:$J$2441,"&gt;0",Occurrence!$J$2:$J$2441,"&lt;="&amp;Occurrence!J1683)/($B$8+1),0)</f>
        <v/>
      </c>
      <c r="P1683" s="16">
        <f>IF(Occurrence!J1683&gt;0,_xlfn.PERCENTILE.INC(Data!$O$2:$O$2441,($B$4+O1683*($B$5-1))/($B$3-1)),0)</f>
        <v/>
      </c>
      <c r="Q1683" s="16">
        <f>IF(Occurrence!J1683&gt;0,_xlfn.PERCENTILE.INC(Occurrence!$I$2:$I$2441,($B$6+O1683*($B$7-1))/($B$3-1)),0)</f>
        <v/>
      </c>
      <c r="R1683" s="16">
        <f>IF(Occurrence!J1683&gt;0,Occurrence!J1683/Q1683,0)</f>
        <v/>
      </c>
      <c r="S1683" s="9">
        <f>IF(Occurrence!J1683&gt;0,P1683*R1683,0)</f>
        <v/>
      </c>
      <c r="T1683" s="24">
        <f>IF(Occurrence!K1683&gt;0,COUNTIFS(Occurrence!$K$2:$K$2441,"&gt;0",Occurrence!$K$2:$K$2441,"&lt;="&amp;Occurrence!K1683)/($B$9+1),0)</f>
        <v/>
      </c>
      <c r="U1683" s="16">
        <f>IF(Occurrence!K1683&gt;0,_xlfn.PERCENTILE.INC(Data!$O$2:$O$2441,($B$4+T1683*($B$5-1))/($B$3-1)),0)</f>
        <v/>
      </c>
      <c r="V1683" s="16">
        <f>IF(Occurrence!K1683&gt;0,_xlfn.PERCENTILE.INC(Occurrence!$I$2:$I$2441,($B$6+T1683*($B$7-1))/($B$3-1)),0)</f>
        <v/>
      </c>
      <c r="W1683" s="16">
        <f>IF(Occurrence!K1683&gt;0,Occurrence!K1683/V1683,0)</f>
        <v/>
      </c>
      <c r="X1683" s="9">
        <f>IF(Occurrence!K1683&gt;0,U1683*W1683,0)</f>
        <v/>
      </c>
      <c r="Y1683" s="24">
        <f>COUNTIF(Data!$X$2:$X$2441,"&lt;="&amp;Data!X1683)/($B$3+1)</f>
        <v/>
      </c>
      <c r="Z1683" s="16">
        <f>_xlfn.PERCENTILE.INC(Data!$U$2:$U$2441,Y1683)</f>
        <v/>
      </c>
      <c r="AA1683" s="16">
        <f>_xlfn.PERCENTILE.INC(Data!$V$2:$V$2441,Y1683)</f>
        <v/>
      </c>
      <c r="AB1683" s="16">
        <f>Data!X1683-AA1683</f>
        <v/>
      </c>
      <c r="AC1683" s="9">
        <f>Z1683+AB1683</f>
        <v/>
      </c>
      <c r="AD1683" s="24">
        <f>COUNTIF(Data!$Y$2:$Y$2441,"&lt;="&amp;Data!Y1683)/($B$3+1)</f>
        <v/>
      </c>
      <c r="AE1683" s="16">
        <f>_xlfn.PERCENTILE.INC(Data!$U$2:$U$2441,AD1683)</f>
        <v/>
      </c>
      <c r="AF1683" s="16">
        <f>_xlfn.PERCENTILE.INC(Data!$V$2:$V$2441,AD1683)</f>
        <v/>
      </c>
      <c r="AG1683" s="16">
        <f>Data!Y1683-AF1683</f>
        <v/>
      </c>
      <c r="AH1683" s="9">
        <f>AE1683+AG1683</f>
        <v/>
      </c>
    </row>
    <row r="1684">
      <c r="N1684" s="14">
        <f>Data!A1684</f>
        <v/>
      </c>
      <c r="O1684" s="24">
        <f>IF(Occurrence!J1684&gt;0,COUNTIFS(Occurrence!$J$2:$J$2441,"&gt;0",Occurrence!$J$2:$J$2441,"&lt;="&amp;Occurrence!J1684)/($B$8+1),0)</f>
        <v/>
      </c>
      <c r="P1684" s="16">
        <f>IF(Occurrence!J1684&gt;0,_xlfn.PERCENTILE.INC(Data!$O$2:$O$2441,($B$4+O1684*($B$5-1))/($B$3-1)),0)</f>
        <v/>
      </c>
      <c r="Q1684" s="16">
        <f>IF(Occurrence!J1684&gt;0,_xlfn.PERCENTILE.INC(Occurrence!$I$2:$I$2441,($B$6+O1684*($B$7-1))/($B$3-1)),0)</f>
        <v/>
      </c>
      <c r="R1684" s="16">
        <f>IF(Occurrence!J1684&gt;0,Occurrence!J1684/Q1684,0)</f>
        <v/>
      </c>
      <c r="S1684" s="9">
        <f>IF(Occurrence!J1684&gt;0,P1684*R1684,0)</f>
        <v/>
      </c>
      <c r="T1684" s="24">
        <f>IF(Occurrence!K1684&gt;0,COUNTIFS(Occurrence!$K$2:$K$2441,"&gt;0",Occurrence!$K$2:$K$2441,"&lt;="&amp;Occurrence!K1684)/($B$9+1),0)</f>
        <v/>
      </c>
      <c r="U1684" s="16">
        <f>IF(Occurrence!K1684&gt;0,_xlfn.PERCENTILE.INC(Data!$O$2:$O$2441,($B$4+T1684*($B$5-1))/($B$3-1)),0)</f>
        <v/>
      </c>
      <c r="V1684" s="16">
        <f>IF(Occurrence!K1684&gt;0,_xlfn.PERCENTILE.INC(Occurrence!$I$2:$I$2441,($B$6+T1684*($B$7-1))/($B$3-1)),0)</f>
        <v/>
      </c>
      <c r="W1684" s="16">
        <f>IF(Occurrence!K1684&gt;0,Occurrence!K1684/V1684,0)</f>
        <v/>
      </c>
      <c r="X1684" s="9">
        <f>IF(Occurrence!K1684&gt;0,U1684*W1684,0)</f>
        <v/>
      </c>
      <c r="Y1684" s="24">
        <f>COUNTIF(Data!$X$2:$X$2441,"&lt;="&amp;Data!X1684)/($B$3+1)</f>
        <v/>
      </c>
      <c r="Z1684" s="16">
        <f>_xlfn.PERCENTILE.INC(Data!$U$2:$U$2441,Y1684)</f>
        <v/>
      </c>
      <c r="AA1684" s="16">
        <f>_xlfn.PERCENTILE.INC(Data!$V$2:$V$2441,Y1684)</f>
        <v/>
      </c>
      <c r="AB1684" s="16">
        <f>Data!X1684-AA1684</f>
        <v/>
      </c>
      <c r="AC1684" s="9">
        <f>Z1684+AB1684</f>
        <v/>
      </c>
      <c r="AD1684" s="24">
        <f>COUNTIF(Data!$Y$2:$Y$2441,"&lt;="&amp;Data!Y1684)/($B$3+1)</f>
        <v/>
      </c>
      <c r="AE1684" s="16">
        <f>_xlfn.PERCENTILE.INC(Data!$U$2:$U$2441,AD1684)</f>
        <v/>
      </c>
      <c r="AF1684" s="16">
        <f>_xlfn.PERCENTILE.INC(Data!$V$2:$V$2441,AD1684)</f>
        <v/>
      </c>
      <c r="AG1684" s="16">
        <f>Data!Y1684-AF1684</f>
        <v/>
      </c>
      <c r="AH1684" s="9">
        <f>AE1684+AG1684</f>
        <v/>
      </c>
    </row>
    <row r="1685">
      <c r="N1685" s="14">
        <f>Data!A1685</f>
        <v/>
      </c>
      <c r="O1685" s="24">
        <f>IF(Occurrence!J1685&gt;0,COUNTIFS(Occurrence!$J$2:$J$2441,"&gt;0",Occurrence!$J$2:$J$2441,"&lt;="&amp;Occurrence!J1685)/($B$8+1),0)</f>
        <v/>
      </c>
      <c r="P1685" s="16">
        <f>IF(Occurrence!J1685&gt;0,_xlfn.PERCENTILE.INC(Data!$O$2:$O$2441,($B$4+O1685*($B$5-1))/($B$3-1)),0)</f>
        <v/>
      </c>
      <c r="Q1685" s="16">
        <f>IF(Occurrence!J1685&gt;0,_xlfn.PERCENTILE.INC(Occurrence!$I$2:$I$2441,($B$6+O1685*($B$7-1))/($B$3-1)),0)</f>
        <v/>
      </c>
      <c r="R1685" s="16">
        <f>IF(Occurrence!J1685&gt;0,Occurrence!J1685/Q1685,0)</f>
        <v/>
      </c>
      <c r="S1685" s="9">
        <f>IF(Occurrence!J1685&gt;0,P1685*R1685,0)</f>
        <v/>
      </c>
      <c r="T1685" s="24">
        <f>IF(Occurrence!K1685&gt;0,COUNTIFS(Occurrence!$K$2:$K$2441,"&gt;0",Occurrence!$K$2:$K$2441,"&lt;="&amp;Occurrence!K1685)/($B$9+1),0)</f>
        <v/>
      </c>
      <c r="U1685" s="16">
        <f>IF(Occurrence!K1685&gt;0,_xlfn.PERCENTILE.INC(Data!$O$2:$O$2441,($B$4+T1685*($B$5-1))/($B$3-1)),0)</f>
        <v/>
      </c>
      <c r="V1685" s="16">
        <f>IF(Occurrence!K1685&gt;0,_xlfn.PERCENTILE.INC(Occurrence!$I$2:$I$2441,($B$6+T1685*($B$7-1))/($B$3-1)),0)</f>
        <v/>
      </c>
      <c r="W1685" s="16">
        <f>IF(Occurrence!K1685&gt;0,Occurrence!K1685/V1685,0)</f>
        <v/>
      </c>
      <c r="X1685" s="9">
        <f>IF(Occurrence!K1685&gt;0,U1685*W1685,0)</f>
        <v/>
      </c>
      <c r="Y1685" s="24">
        <f>COUNTIF(Data!$X$2:$X$2441,"&lt;="&amp;Data!X1685)/($B$3+1)</f>
        <v/>
      </c>
      <c r="Z1685" s="16">
        <f>_xlfn.PERCENTILE.INC(Data!$U$2:$U$2441,Y1685)</f>
        <v/>
      </c>
      <c r="AA1685" s="16">
        <f>_xlfn.PERCENTILE.INC(Data!$V$2:$V$2441,Y1685)</f>
        <v/>
      </c>
      <c r="AB1685" s="16">
        <f>Data!X1685-AA1685</f>
        <v/>
      </c>
      <c r="AC1685" s="9">
        <f>Z1685+AB1685</f>
        <v/>
      </c>
      <c r="AD1685" s="24">
        <f>COUNTIF(Data!$Y$2:$Y$2441,"&lt;="&amp;Data!Y1685)/($B$3+1)</f>
        <v/>
      </c>
      <c r="AE1685" s="16">
        <f>_xlfn.PERCENTILE.INC(Data!$U$2:$U$2441,AD1685)</f>
        <v/>
      </c>
      <c r="AF1685" s="16">
        <f>_xlfn.PERCENTILE.INC(Data!$V$2:$V$2441,AD1685)</f>
        <v/>
      </c>
      <c r="AG1685" s="16">
        <f>Data!Y1685-AF1685</f>
        <v/>
      </c>
      <c r="AH1685" s="9">
        <f>AE1685+AG1685</f>
        <v/>
      </c>
    </row>
    <row r="1686">
      <c r="N1686" s="14">
        <f>Data!A1686</f>
        <v/>
      </c>
      <c r="O1686" s="24">
        <f>IF(Occurrence!J1686&gt;0,COUNTIFS(Occurrence!$J$2:$J$2441,"&gt;0",Occurrence!$J$2:$J$2441,"&lt;="&amp;Occurrence!J1686)/($B$8+1),0)</f>
        <v/>
      </c>
      <c r="P1686" s="16">
        <f>IF(Occurrence!J1686&gt;0,_xlfn.PERCENTILE.INC(Data!$O$2:$O$2441,($B$4+O1686*($B$5-1))/($B$3-1)),0)</f>
        <v/>
      </c>
      <c r="Q1686" s="16">
        <f>IF(Occurrence!J1686&gt;0,_xlfn.PERCENTILE.INC(Occurrence!$I$2:$I$2441,($B$6+O1686*($B$7-1))/($B$3-1)),0)</f>
        <v/>
      </c>
      <c r="R1686" s="16">
        <f>IF(Occurrence!J1686&gt;0,Occurrence!J1686/Q1686,0)</f>
        <v/>
      </c>
      <c r="S1686" s="9">
        <f>IF(Occurrence!J1686&gt;0,P1686*R1686,0)</f>
        <v/>
      </c>
      <c r="T1686" s="24">
        <f>IF(Occurrence!K1686&gt;0,COUNTIFS(Occurrence!$K$2:$K$2441,"&gt;0",Occurrence!$K$2:$K$2441,"&lt;="&amp;Occurrence!K1686)/($B$9+1),0)</f>
        <v/>
      </c>
      <c r="U1686" s="16">
        <f>IF(Occurrence!K1686&gt;0,_xlfn.PERCENTILE.INC(Data!$O$2:$O$2441,($B$4+T1686*($B$5-1))/($B$3-1)),0)</f>
        <v/>
      </c>
      <c r="V1686" s="16">
        <f>IF(Occurrence!K1686&gt;0,_xlfn.PERCENTILE.INC(Occurrence!$I$2:$I$2441,($B$6+T1686*($B$7-1))/($B$3-1)),0)</f>
        <v/>
      </c>
      <c r="W1686" s="16">
        <f>IF(Occurrence!K1686&gt;0,Occurrence!K1686/V1686,0)</f>
        <v/>
      </c>
      <c r="X1686" s="9">
        <f>IF(Occurrence!K1686&gt;0,U1686*W1686,0)</f>
        <v/>
      </c>
      <c r="Y1686" s="24">
        <f>COUNTIF(Data!$X$2:$X$2441,"&lt;="&amp;Data!X1686)/($B$3+1)</f>
        <v/>
      </c>
      <c r="Z1686" s="16">
        <f>_xlfn.PERCENTILE.INC(Data!$U$2:$U$2441,Y1686)</f>
        <v/>
      </c>
      <c r="AA1686" s="16">
        <f>_xlfn.PERCENTILE.INC(Data!$V$2:$V$2441,Y1686)</f>
        <v/>
      </c>
      <c r="AB1686" s="16">
        <f>Data!X1686-AA1686</f>
        <v/>
      </c>
      <c r="AC1686" s="9">
        <f>Z1686+AB1686</f>
        <v/>
      </c>
      <c r="AD1686" s="24">
        <f>COUNTIF(Data!$Y$2:$Y$2441,"&lt;="&amp;Data!Y1686)/($B$3+1)</f>
        <v/>
      </c>
      <c r="AE1686" s="16">
        <f>_xlfn.PERCENTILE.INC(Data!$U$2:$U$2441,AD1686)</f>
        <v/>
      </c>
      <c r="AF1686" s="16">
        <f>_xlfn.PERCENTILE.INC(Data!$V$2:$V$2441,AD1686)</f>
        <v/>
      </c>
      <c r="AG1686" s="16">
        <f>Data!Y1686-AF1686</f>
        <v/>
      </c>
      <c r="AH1686" s="9">
        <f>AE1686+AG1686</f>
        <v/>
      </c>
    </row>
    <row r="1687">
      <c r="N1687" s="14">
        <f>Data!A1687</f>
        <v/>
      </c>
      <c r="O1687" s="24">
        <f>IF(Occurrence!J1687&gt;0,COUNTIFS(Occurrence!$J$2:$J$2441,"&gt;0",Occurrence!$J$2:$J$2441,"&lt;="&amp;Occurrence!J1687)/($B$8+1),0)</f>
        <v/>
      </c>
      <c r="P1687" s="16">
        <f>IF(Occurrence!J1687&gt;0,_xlfn.PERCENTILE.INC(Data!$O$2:$O$2441,($B$4+O1687*($B$5-1))/($B$3-1)),0)</f>
        <v/>
      </c>
      <c r="Q1687" s="16">
        <f>IF(Occurrence!J1687&gt;0,_xlfn.PERCENTILE.INC(Occurrence!$I$2:$I$2441,($B$6+O1687*($B$7-1))/($B$3-1)),0)</f>
        <v/>
      </c>
      <c r="R1687" s="16">
        <f>IF(Occurrence!J1687&gt;0,Occurrence!J1687/Q1687,0)</f>
        <v/>
      </c>
      <c r="S1687" s="9">
        <f>IF(Occurrence!J1687&gt;0,P1687*R1687,0)</f>
        <v/>
      </c>
      <c r="T1687" s="24">
        <f>IF(Occurrence!K1687&gt;0,COUNTIFS(Occurrence!$K$2:$K$2441,"&gt;0",Occurrence!$K$2:$K$2441,"&lt;="&amp;Occurrence!K1687)/($B$9+1),0)</f>
        <v/>
      </c>
      <c r="U1687" s="16">
        <f>IF(Occurrence!K1687&gt;0,_xlfn.PERCENTILE.INC(Data!$O$2:$O$2441,($B$4+T1687*($B$5-1))/($B$3-1)),0)</f>
        <v/>
      </c>
      <c r="V1687" s="16">
        <f>IF(Occurrence!K1687&gt;0,_xlfn.PERCENTILE.INC(Occurrence!$I$2:$I$2441,($B$6+T1687*($B$7-1))/($B$3-1)),0)</f>
        <v/>
      </c>
      <c r="W1687" s="16">
        <f>IF(Occurrence!K1687&gt;0,Occurrence!K1687/V1687,0)</f>
        <v/>
      </c>
      <c r="X1687" s="9">
        <f>IF(Occurrence!K1687&gt;0,U1687*W1687,0)</f>
        <v/>
      </c>
      <c r="Y1687" s="24">
        <f>COUNTIF(Data!$X$2:$X$2441,"&lt;="&amp;Data!X1687)/($B$3+1)</f>
        <v/>
      </c>
      <c r="Z1687" s="16">
        <f>_xlfn.PERCENTILE.INC(Data!$U$2:$U$2441,Y1687)</f>
        <v/>
      </c>
      <c r="AA1687" s="16">
        <f>_xlfn.PERCENTILE.INC(Data!$V$2:$V$2441,Y1687)</f>
        <v/>
      </c>
      <c r="AB1687" s="16">
        <f>Data!X1687-AA1687</f>
        <v/>
      </c>
      <c r="AC1687" s="9">
        <f>Z1687+AB1687</f>
        <v/>
      </c>
      <c r="AD1687" s="24">
        <f>COUNTIF(Data!$Y$2:$Y$2441,"&lt;="&amp;Data!Y1687)/($B$3+1)</f>
        <v/>
      </c>
      <c r="AE1687" s="16">
        <f>_xlfn.PERCENTILE.INC(Data!$U$2:$U$2441,AD1687)</f>
        <v/>
      </c>
      <c r="AF1687" s="16">
        <f>_xlfn.PERCENTILE.INC(Data!$V$2:$V$2441,AD1687)</f>
        <v/>
      </c>
      <c r="AG1687" s="16">
        <f>Data!Y1687-AF1687</f>
        <v/>
      </c>
      <c r="AH1687" s="9">
        <f>AE1687+AG1687</f>
        <v/>
      </c>
    </row>
    <row r="1688">
      <c r="N1688" s="14">
        <f>Data!A1688</f>
        <v/>
      </c>
      <c r="O1688" s="24">
        <f>IF(Occurrence!J1688&gt;0,COUNTIFS(Occurrence!$J$2:$J$2441,"&gt;0",Occurrence!$J$2:$J$2441,"&lt;="&amp;Occurrence!J1688)/($B$8+1),0)</f>
        <v/>
      </c>
      <c r="P1688" s="16">
        <f>IF(Occurrence!J1688&gt;0,_xlfn.PERCENTILE.INC(Data!$O$2:$O$2441,($B$4+O1688*($B$5-1))/($B$3-1)),0)</f>
        <v/>
      </c>
      <c r="Q1688" s="16">
        <f>IF(Occurrence!J1688&gt;0,_xlfn.PERCENTILE.INC(Occurrence!$I$2:$I$2441,($B$6+O1688*($B$7-1))/($B$3-1)),0)</f>
        <v/>
      </c>
      <c r="R1688" s="16">
        <f>IF(Occurrence!J1688&gt;0,Occurrence!J1688/Q1688,0)</f>
        <v/>
      </c>
      <c r="S1688" s="9">
        <f>IF(Occurrence!J1688&gt;0,P1688*R1688,0)</f>
        <v/>
      </c>
      <c r="T1688" s="24">
        <f>IF(Occurrence!K1688&gt;0,COUNTIFS(Occurrence!$K$2:$K$2441,"&gt;0",Occurrence!$K$2:$K$2441,"&lt;="&amp;Occurrence!K1688)/($B$9+1),0)</f>
        <v/>
      </c>
      <c r="U1688" s="16">
        <f>IF(Occurrence!K1688&gt;0,_xlfn.PERCENTILE.INC(Data!$O$2:$O$2441,($B$4+T1688*($B$5-1))/($B$3-1)),0)</f>
        <v/>
      </c>
      <c r="V1688" s="16">
        <f>IF(Occurrence!K1688&gt;0,_xlfn.PERCENTILE.INC(Occurrence!$I$2:$I$2441,($B$6+T1688*($B$7-1))/($B$3-1)),0)</f>
        <v/>
      </c>
      <c r="W1688" s="16">
        <f>IF(Occurrence!K1688&gt;0,Occurrence!K1688/V1688,0)</f>
        <v/>
      </c>
      <c r="X1688" s="9">
        <f>IF(Occurrence!K1688&gt;0,U1688*W1688,0)</f>
        <v/>
      </c>
      <c r="Y1688" s="24">
        <f>COUNTIF(Data!$X$2:$X$2441,"&lt;="&amp;Data!X1688)/($B$3+1)</f>
        <v/>
      </c>
      <c r="Z1688" s="16">
        <f>_xlfn.PERCENTILE.INC(Data!$U$2:$U$2441,Y1688)</f>
        <v/>
      </c>
      <c r="AA1688" s="16">
        <f>_xlfn.PERCENTILE.INC(Data!$V$2:$V$2441,Y1688)</f>
        <v/>
      </c>
      <c r="AB1688" s="16">
        <f>Data!X1688-AA1688</f>
        <v/>
      </c>
      <c r="AC1688" s="9">
        <f>Z1688+AB1688</f>
        <v/>
      </c>
      <c r="AD1688" s="24">
        <f>COUNTIF(Data!$Y$2:$Y$2441,"&lt;="&amp;Data!Y1688)/($B$3+1)</f>
        <v/>
      </c>
      <c r="AE1688" s="16">
        <f>_xlfn.PERCENTILE.INC(Data!$U$2:$U$2441,AD1688)</f>
        <v/>
      </c>
      <c r="AF1688" s="16">
        <f>_xlfn.PERCENTILE.INC(Data!$V$2:$V$2441,AD1688)</f>
        <v/>
      </c>
      <c r="AG1688" s="16">
        <f>Data!Y1688-AF1688</f>
        <v/>
      </c>
      <c r="AH1688" s="9">
        <f>AE1688+AG1688</f>
        <v/>
      </c>
    </row>
    <row r="1689">
      <c r="N1689" s="14">
        <f>Data!A1689</f>
        <v/>
      </c>
      <c r="O1689" s="24">
        <f>IF(Occurrence!J1689&gt;0,COUNTIFS(Occurrence!$J$2:$J$2441,"&gt;0",Occurrence!$J$2:$J$2441,"&lt;="&amp;Occurrence!J1689)/($B$8+1),0)</f>
        <v/>
      </c>
      <c r="P1689" s="16">
        <f>IF(Occurrence!J1689&gt;0,_xlfn.PERCENTILE.INC(Data!$O$2:$O$2441,($B$4+O1689*($B$5-1))/($B$3-1)),0)</f>
        <v/>
      </c>
      <c r="Q1689" s="16">
        <f>IF(Occurrence!J1689&gt;0,_xlfn.PERCENTILE.INC(Occurrence!$I$2:$I$2441,($B$6+O1689*($B$7-1))/($B$3-1)),0)</f>
        <v/>
      </c>
      <c r="R1689" s="16">
        <f>IF(Occurrence!J1689&gt;0,Occurrence!J1689/Q1689,0)</f>
        <v/>
      </c>
      <c r="S1689" s="9">
        <f>IF(Occurrence!J1689&gt;0,P1689*R1689,0)</f>
        <v/>
      </c>
      <c r="T1689" s="24">
        <f>IF(Occurrence!K1689&gt;0,COUNTIFS(Occurrence!$K$2:$K$2441,"&gt;0",Occurrence!$K$2:$K$2441,"&lt;="&amp;Occurrence!K1689)/($B$9+1),0)</f>
        <v/>
      </c>
      <c r="U1689" s="16">
        <f>IF(Occurrence!K1689&gt;0,_xlfn.PERCENTILE.INC(Data!$O$2:$O$2441,($B$4+T1689*($B$5-1))/($B$3-1)),0)</f>
        <v/>
      </c>
      <c r="V1689" s="16">
        <f>IF(Occurrence!K1689&gt;0,_xlfn.PERCENTILE.INC(Occurrence!$I$2:$I$2441,($B$6+T1689*($B$7-1))/($B$3-1)),0)</f>
        <v/>
      </c>
      <c r="W1689" s="16">
        <f>IF(Occurrence!K1689&gt;0,Occurrence!K1689/V1689,0)</f>
        <v/>
      </c>
      <c r="X1689" s="9">
        <f>IF(Occurrence!K1689&gt;0,U1689*W1689,0)</f>
        <v/>
      </c>
      <c r="Y1689" s="24">
        <f>COUNTIF(Data!$X$2:$X$2441,"&lt;="&amp;Data!X1689)/($B$3+1)</f>
        <v/>
      </c>
      <c r="Z1689" s="16">
        <f>_xlfn.PERCENTILE.INC(Data!$U$2:$U$2441,Y1689)</f>
        <v/>
      </c>
      <c r="AA1689" s="16">
        <f>_xlfn.PERCENTILE.INC(Data!$V$2:$V$2441,Y1689)</f>
        <v/>
      </c>
      <c r="AB1689" s="16">
        <f>Data!X1689-AA1689</f>
        <v/>
      </c>
      <c r="AC1689" s="9">
        <f>Z1689+AB1689</f>
        <v/>
      </c>
      <c r="AD1689" s="24">
        <f>COUNTIF(Data!$Y$2:$Y$2441,"&lt;="&amp;Data!Y1689)/($B$3+1)</f>
        <v/>
      </c>
      <c r="AE1689" s="16">
        <f>_xlfn.PERCENTILE.INC(Data!$U$2:$U$2441,AD1689)</f>
        <v/>
      </c>
      <c r="AF1689" s="16">
        <f>_xlfn.PERCENTILE.INC(Data!$V$2:$V$2441,AD1689)</f>
        <v/>
      </c>
      <c r="AG1689" s="16">
        <f>Data!Y1689-AF1689</f>
        <v/>
      </c>
      <c r="AH1689" s="9">
        <f>AE1689+AG1689</f>
        <v/>
      </c>
    </row>
    <row r="1690">
      <c r="N1690" s="14">
        <f>Data!A1690</f>
        <v/>
      </c>
      <c r="O1690" s="24">
        <f>IF(Occurrence!J1690&gt;0,COUNTIFS(Occurrence!$J$2:$J$2441,"&gt;0",Occurrence!$J$2:$J$2441,"&lt;="&amp;Occurrence!J1690)/($B$8+1),0)</f>
        <v/>
      </c>
      <c r="P1690" s="16">
        <f>IF(Occurrence!J1690&gt;0,_xlfn.PERCENTILE.INC(Data!$O$2:$O$2441,($B$4+O1690*($B$5-1))/($B$3-1)),0)</f>
        <v/>
      </c>
      <c r="Q1690" s="16">
        <f>IF(Occurrence!J1690&gt;0,_xlfn.PERCENTILE.INC(Occurrence!$I$2:$I$2441,($B$6+O1690*($B$7-1))/($B$3-1)),0)</f>
        <v/>
      </c>
      <c r="R1690" s="16">
        <f>IF(Occurrence!J1690&gt;0,Occurrence!J1690/Q1690,0)</f>
        <v/>
      </c>
      <c r="S1690" s="9">
        <f>IF(Occurrence!J1690&gt;0,P1690*R1690,0)</f>
        <v/>
      </c>
      <c r="T1690" s="24">
        <f>IF(Occurrence!K1690&gt;0,COUNTIFS(Occurrence!$K$2:$K$2441,"&gt;0",Occurrence!$K$2:$K$2441,"&lt;="&amp;Occurrence!K1690)/($B$9+1),0)</f>
        <v/>
      </c>
      <c r="U1690" s="16">
        <f>IF(Occurrence!K1690&gt;0,_xlfn.PERCENTILE.INC(Data!$O$2:$O$2441,($B$4+T1690*($B$5-1))/($B$3-1)),0)</f>
        <v/>
      </c>
      <c r="V1690" s="16">
        <f>IF(Occurrence!K1690&gt;0,_xlfn.PERCENTILE.INC(Occurrence!$I$2:$I$2441,($B$6+T1690*($B$7-1))/($B$3-1)),0)</f>
        <v/>
      </c>
      <c r="W1690" s="16">
        <f>IF(Occurrence!K1690&gt;0,Occurrence!K1690/V1690,0)</f>
        <v/>
      </c>
      <c r="X1690" s="9">
        <f>IF(Occurrence!K1690&gt;0,U1690*W1690,0)</f>
        <v/>
      </c>
      <c r="Y1690" s="24">
        <f>COUNTIF(Data!$X$2:$X$2441,"&lt;="&amp;Data!X1690)/($B$3+1)</f>
        <v/>
      </c>
      <c r="Z1690" s="16">
        <f>_xlfn.PERCENTILE.INC(Data!$U$2:$U$2441,Y1690)</f>
        <v/>
      </c>
      <c r="AA1690" s="16">
        <f>_xlfn.PERCENTILE.INC(Data!$V$2:$V$2441,Y1690)</f>
        <v/>
      </c>
      <c r="AB1690" s="16">
        <f>Data!X1690-AA1690</f>
        <v/>
      </c>
      <c r="AC1690" s="9">
        <f>Z1690+AB1690</f>
        <v/>
      </c>
      <c r="AD1690" s="24">
        <f>COUNTIF(Data!$Y$2:$Y$2441,"&lt;="&amp;Data!Y1690)/($B$3+1)</f>
        <v/>
      </c>
      <c r="AE1690" s="16">
        <f>_xlfn.PERCENTILE.INC(Data!$U$2:$U$2441,AD1690)</f>
        <v/>
      </c>
      <c r="AF1690" s="16">
        <f>_xlfn.PERCENTILE.INC(Data!$V$2:$V$2441,AD1690)</f>
        <v/>
      </c>
      <c r="AG1690" s="16">
        <f>Data!Y1690-AF1690</f>
        <v/>
      </c>
      <c r="AH1690" s="9">
        <f>AE1690+AG1690</f>
        <v/>
      </c>
    </row>
    <row r="1691">
      <c r="N1691" s="14">
        <f>Data!A1691</f>
        <v/>
      </c>
      <c r="O1691" s="24">
        <f>IF(Occurrence!J1691&gt;0,COUNTIFS(Occurrence!$J$2:$J$2441,"&gt;0",Occurrence!$J$2:$J$2441,"&lt;="&amp;Occurrence!J1691)/($B$8+1),0)</f>
        <v/>
      </c>
      <c r="P1691" s="16">
        <f>IF(Occurrence!J1691&gt;0,_xlfn.PERCENTILE.INC(Data!$O$2:$O$2441,($B$4+O1691*($B$5-1))/($B$3-1)),0)</f>
        <v/>
      </c>
      <c r="Q1691" s="16">
        <f>IF(Occurrence!J1691&gt;0,_xlfn.PERCENTILE.INC(Occurrence!$I$2:$I$2441,($B$6+O1691*($B$7-1))/($B$3-1)),0)</f>
        <v/>
      </c>
      <c r="R1691" s="16">
        <f>IF(Occurrence!J1691&gt;0,Occurrence!J1691/Q1691,0)</f>
        <v/>
      </c>
      <c r="S1691" s="9">
        <f>IF(Occurrence!J1691&gt;0,P1691*R1691,0)</f>
        <v/>
      </c>
      <c r="T1691" s="24">
        <f>IF(Occurrence!K1691&gt;0,COUNTIFS(Occurrence!$K$2:$K$2441,"&gt;0",Occurrence!$K$2:$K$2441,"&lt;="&amp;Occurrence!K1691)/($B$9+1),0)</f>
        <v/>
      </c>
      <c r="U1691" s="16">
        <f>IF(Occurrence!K1691&gt;0,_xlfn.PERCENTILE.INC(Data!$O$2:$O$2441,($B$4+T1691*($B$5-1))/($B$3-1)),0)</f>
        <v/>
      </c>
      <c r="V1691" s="16">
        <f>IF(Occurrence!K1691&gt;0,_xlfn.PERCENTILE.INC(Occurrence!$I$2:$I$2441,($B$6+T1691*($B$7-1))/($B$3-1)),0)</f>
        <v/>
      </c>
      <c r="W1691" s="16">
        <f>IF(Occurrence!K1691&gt;0,Occurrence!K1691/V1691,0)</f>
        <v/>
      </c>
      <c r="X1691" s="9">
        <f>IF(Occurrence!K1691&gt;0,U1691*W1691,0)</f>
        <v/>
      </c>
      <c r="Y1691" s="24">
        <f>COUNTIF(Data!$X$2:$X$2441,"&lt;="&amp;Data!X1691)/($B$3+1)</f>
        <v/>
      </c>
      <c r="Z1691" s="16">
        <f>_xlfn.PERCENTILE.INC(Data!$U$2:$U$2441,Y1691)</f>
        <v/>
      </c>
      <c r="AA1691" s="16">
        <f>_xlfn.PERCENTILE.INC(Data!$V$2:$V$2441,Y1691)</f>
        <v/>
      </c>
      <c r="AB1691" s="16">
        <f>Data!X1691-AA1691</f>
        <v/>
      </c>
      <c r="AC1691" s="9">
        <f>Z1691+AB1691</f>
        <v/>
      </c>
      <c r="AD1691" s="24">
        <f>COUNTIF(Data!$Y$2:$Y$2441,"&lt;="&amp;Data!Y1691)/($B$3+1)</f>
        <v/>
      </c>
      <c r="AE1691" s="16">
        <f>_xlfn.PERCENTILE.INC(Data!$U$2:$U$2441,AD1691)</f>
        <v/>
      </c>
      <c r="AF1691" s="16">
        <f>_xlfn.PERCENTILE.INC(Data!$V$2:$V$2441,AD1691)</f>
        <v/>
      </c>
      <c r="AG1691" s="16">
        <f>Data!Y1691-AF1691</f>
        <v/>
      </c>
      <c r="AH1691" s="9">
        <f>AE1691+AG1691</f>
        <v/>
      </c>
    </row>
    <row r="1692">
      <c r="N1692" s="14">
        <f>Data!A1692</f>
        <v/>
      </c>
      <c r="O1692" s="24">
        <f>IF(Occurrence!J1692&gt;0,COUNTIFS(Occurrence!$J$2:$J$2441,"&gt;0",Occurrence!$J$2:$J$2441,"&lt;="&amp;Occurrence!J1692)/($B$8+1),0)</f>
        <v/>
      </c>
      <c r="P1692" s="16">
        <f>IF(Occurrence!J1692&gt;0,_xlfn.PERCENTILE.INC(Data!$O$2:$O$2441,($B$4+O1692*($B$5-1))/($B$3-1)),0)</f>
        <v/>
      </c>
      <c r="Q1692" s="16">
        <f>IF(Occurrence!J1692&gt;0,_xlfn.PERCENTILE.INC(Occurrence!$I$2:$I$2441,($B$6+O1692*($B$7-1))/($B$3-1)),0)</f>
        <v/>
      </c>
      <c r="R1692" s="16">
        <f>IF(Occurrence!J1692&gt;0,Occurrence!J1692/Q1692,0)</f>
        <v/>
      </c>
      <c r="S1692" s="9">
        <f>IF(Occurrence!J1692&gt;0,P1692*R1692,0)</f>
        <v/>
      </c>
      <c r="T1692" s="24">
        <f>IF(Occurrence!K1692&gt;0,COUNTIFS(Occurrence!$K$2:$K$2441,"&gt;0",Occurrence!$K$2:$K$2441,"&lt;="&amp;Occurrence!K1692)/($B$9+1),0)</f>
        <v/>
      </c>
      <c r="U1692" s="16">
        <f>IF(Occurrence!K1692&gt;0,_xlfn.PERCENTILE.INC(Data!$O$2:$O$2441,($B$4+T1692*($B$5-1))/($B$3-1)),0)</f>
        <v/>
      </c>
      <c r="V1692" s="16">
        <f>IF(Occurrence!K1692&gt;0,_xlfn.PERCENTILE.INC(Occurrence!$I$2:$I$2441,($B$6+T1692*($B$7-1))/($B$3-1)),0)</f>
        <v/>
      </c>
      <c r="W1692" s="16">
        <f>IF(Occurrence!K1692&gt;0,Occurrence!K1692/V1692,0)</f>
        <v/>
      </c>
      <c r="X1692" s="9">
        <f>IF(Occurrence!K1692&gt;0,U1692*W1692,0)</f>
        <v/>
      </c>
      <c r="Y1692" s="24">
        <f>COUNTIF(Data!$X$2:$X$2441,"&lt;="&amp;Data!X1692)/($B$3+1)</f>
        <v/>
      </c>
      <c r="Z1692" s="16">
        <f>_xlfn.PERCENTILE.INC(Data!$U$2:$U$2441,Y1692)</f>
        <v/>
      </c>
      <c r="AA1692" s="16">
        <f>_xlfn.PERCENTILE.INC(Data!$V$2:$V$2441,Y1692)</f>
        <v/>
      </c>
      <c r="AB1692" s="16">
        <f>Data!X1692-AA1692</f>
        <v/>
      </c>
      <c r="AC1692" s="9">
        <f>Z1692+AB1692</f>
        <v/>
      </c>
      <c r="AD1692" s="24">
        <f>COUNTIF(Data!$Y$2:$Y$2441,"&lt;="&amp;Data!Y1692)/($B$3+1)</f>
        <v/>
      </c>
      <c r="AE1692" s="16">
        <f>_xlfn.PERCENTILE.INC(Data!$U$2:$U$2441,AD1692)</f>
        <v/>
      </c>
      <c r="AF1692" s="16">
        <f>_xlfn.PERCENTILE.INC(Data!$V$2:$V$2441,AD1692)</f>
        <v/>
      </c>
      <c r="AG1692" s="16">
        <f>Data!Y1692-AF1692</f>
        <v/>
      </c>
      <c r="AH1692" s="9">
        <f>AE1692+AG1692</f>
        <v/>
      </c>
    </row>
    <row r="1693">
      <c r="N1693" s="14">
        <f>Data!A1693</f>
        <v/>
      </c>
      <c r="O1693" s="24">
        <f>IF(Occurrence!J1693&gt;0,COUNTIFS(Occurrence!$J$2:$J$2441,"&gt;0",Occurrence!$J$2:$J$2441,"&lt;="&amp;Occurrence!J1693)/($B$8+1),0)</f>
        <v/>
      </c>
      <c r="P1693" s="16">
        <f>IF(Occurrence!J1693&gt;0,_xlfn.PERCENTILE.INC(Data!$O$2:$O$2441,($B$4+O1693*($B$5-1))/($B$3-1)),0)</f>
        <v/>
      </c>
      <c r="Q1693" s="16">
        <f>IF(Occurrence!J1693&gt;0,_xlfn.PERCENTILE.INC(Occurrence!$I$2:$I$2441,($B$6+O1693*($B$7-1))/($B$3-1)),0)</f>
        <v/>
      </c>
      <c r="R1693" s="16">
        <f>IF(Occurrence!J1693&gt;0,Occurrence!J1693/Q1693,0)</f>
        <v/>
      </c>
      <c r="S1693" s="9">
        <f>IF(Occurrence!J1693&gt;0,P1693*R1693,0)</f>
        <v/>
      </c>
      <c r="T1693" s="24">
        <f>IF(Occurrence!K1693&gt;0,COUNTIFS(Occurrence!$K$2:$K$2441,"&gt;0",Occurrence!$K$2:$K$2441,"&lt;="&amp;Occurrence!K1693)/($B$9+1),0)</f>
        <v/>
      </c>
      <c r="U1693" s="16">
        <f>IF(Occurrence!K1693&gt;0,_xlfn.PERCENTILE.INC(Data!$O$2:$O$2441,($B$4+T1693*($B$5-1))/($B$3-1)),0)</f>
        <v/>
      </c>
      <c r="V1693" s="16">
        <f>IF(Occurrence!K1693&gt;0,_xlfn.PERCENTILE.INC(Occurrence!$I$2:$I$2441,($B$6+T1693*($B$7-1))/($B$3-1)),0)</f>
        <v/>
      </c>
      <c r="W1693" s="16">
        <f>IF(Occurrence!K1693&gt;0,Occurrence!K1693/V1693,0)</f>
        <v/>
      </c>
      <c r="X1693" s="9">
        <f>IF(Occurrence!K1693&gt;0,U1693*W1693,0)</f>
        <v/>
      </c>
      <c r="Y1693" s="24">
        <f>COUNTIF(Data!$X$2:$X$2441,"&lt;="&amp;Data!X1693)/($B$3+1)</f>
        <v/>
      </c>
      <c r="Z1693" s="16">
        <f>_xlfn.PERCENTILE.INC(Data!$U$2:$U$2441,Y1693)</f>
        <v/>
      </c>
      <c r="AA1693" s="16">
        <f>_xlfn.PERCENTILE.INC(Data!$V$2:$V$2441,Y1693)</f>
        <v/>
      </c>
      <c r="AB1693" s="16">
        <f>Data!X1693-AA1693</f>
        <v/>
      </c>
      <c r="AC1693" s="9">
        <f>Z1693+AB1693</f>
        <v/>
      </c>
      <c r="AD1693" s="24">
        <f>COUNTIF(Data!$Y$2:$Y$2441,"&lt;="&amp;Data!Y1693)/($B$3+1)</f>
        <v/>
      </c>
      <c r="AE1693" s="16">
        <f>_xlfn.PERCENTILE.INC(Data!$U$2:$U$2441,AD1693)</f>
        <v/>
      </c>
      <c r="AF1693" s="16">
        <f>_xlfn.PERCENTILE.INC(Data!$V$2:$V$2441,AD1693)</f>
        <v/>
      </c>
      <c r="AG1693" s="16">
        <f>Data!Y1693-AF1693</f>
        <v/>
      </c>
      <c r="AH1693" s="9">
        <f>AE1693+AG1693</f>
        <v/>
      </c>
    </row>
    <row r="1694">
      <c r="N1694" s="14">
        <f>Data!A1694</f>
        <v/>
      </c>
      <c r="O1694" s="24">
        <f>IF(Occurrence!J1694&gt;0,COUNTIFS(Occurrence!$J$2:$J$2441,"&gt;0",Occurrence!$J$2:$J$2441,"&lt;="&amp;Occurrence!J1694)/($B$8+1),0)</f>
        <v/>
      </c>
      <c r="P1694" s="16">
        <f>IF(Occurrence!J1694&gt;0,_xlfn.PERCENTILE.INC(Data!$O$2:$O$2441,($B$4+O1694*($B$5-1))/($B$3-1)),0)</f>
        <v/>
      </c>
      <c r="Q1694" s="16">
        <f>IF(Occurrence!J1694&gt;0,_xlfn.PERCENTILE.INC(Occurrence!$I$2:$I$2441,($B$6+O1694*($B$7-1))/($B$3-1)),0)</f>
        <v/>
      </c>
      <c r="R1694" s="16">
        <f>IF(Occurrence!J1694&gt;0,Occurrence!J1694/Q1694,0)</f>
        <v/>
      </c>
      <c r="S1694" s="9">
        <f>IF(Occurrence!J1694&gt;0,P1694*R1694,0)</f>
        <v/>
      </c>
      <c r="T1694" s="24">
        <f>IF(Occurrence!K1694&gt;0,COUNTIFS(Occurrence!$K$2:$K$2441,"&gt;0",Occurrence!$K$2:$K$2441,"&lt;="&amp;Occurrence!K1694)/($B$9+1),0)</f>
        <v/>
      </c>
      <c r="U1694" s="16">
        <f>IF(Occurrence!K1694&gt;0,_xlfn.PERCENTILE.INC(Data!$O$2:$O$2441,($B$4+T1694*($B$5-1))/($B$3-1)),0)</f>
        <v/>
      </c>
      <c r="V1694" s="16">
        <f>IF(Occurrence!K1694&gt;0,_xlfn.PERCENTILE.INC(Occurrence!$I$2:$I$2441,($B$6+T1694*($B$7-1))/($B$3-1)),0)</f>
        <v/>
      </c>
      <c r="W1694" s="16">
        <f>IF(Occurrence!K1694&gt;0,Occurrence!K1694/V1694,0)</f>
        <v/>
      </c>
      <c r="X1694" s="9">
        <f>IF(Occurrence!K1694&gt;0,U1694*W1694,0)</f>
        <v/>
      </c>
      <c r="Y1694" s="24">
        <f>COUNTIF(Data!$X$2:$X$2441,"&lt;="&amp;Data!X1694)/($B$3+1)</f>
        <v/>
      </c>
      <c r="Z1694" s="16">
        <f>_xlfn.PERCENTILE.INC(Data!$U$2:$U$2441,Y1694)</f>
        <v/>
      </c>
      <c r="AA1694" s="16">
        <f>_xlfn.PERCENTILE.INC(Data!$V$2:$V$2441,Y1694)</f>
        <v/>
      </c>
      <c r="AB1694" s="16">
        <f>Data!X1694-AA1694</f>
        <v/>
      </c>
      <c r="AC1694" s="9">
        <f>Z1694+AB1694</f>
        <v/>
      </c>
      <c r="AD1694" s="24">
        <f>COUNTIF(Data!$Y$2:$Y$2441,"&lt;="&amp;Data!Y1694)/($B$3+1)</f>
        <v/>
      </c>
      <c r="AE1694" s="16">
        <f>_xlfn.PERCENTILE.INC(Data!$U$2:$U$2441,AD1694)</f>
        <v/>
      </c>
      <c r="AF1694" s="16">
        <f>_xlfn.PERCENTILE.INC(Data!$V$2:$V$2441,AD1694)</f>
        <v/>
      </c>
      <c r="AG1694" s="16">
        <f>Data!Y1694-AF1694</f>
        <v/>
      </c>
      <c r="AH1694" s="9">
        <f>AE1694+AG1694</f>
        <v/>
      </c>
    </row>
    <row r="1695">
      <c r="N1695" s="14">
        <f>Data!A1695</f>
        <v/>
      </c>
      <c r="O1695" s="24">
        <f>IF(Occurrence!J1695&gt;0,COUNTIFS(Occurrence!$J$2:$J$2441,"&gt;0",Occurrence!$J$2:$J$2441,"&lt;="&amp;Occurrence!J1695)/($B$8+1),0)</f>
        <v/>
      </c>
      <c r="P1695" s="16">
        <f>IF(Occurrence!J1695&gt;0,_xlfn.PERCENTILE.INC(Data!$O$2:$O$2441,($B$4+O1695*($B$5-1))/($B$3-1)),0)</f>
        <v/>
      </c>
      <c r="Q1695" s="16">
        <f>IF(Occurrence!J1695&gt;0,_xlfn.PERCENTILE.INC(Occurrence!$I$2:$I$2441,($B$6+O1695*($B$7-1))/($B$3-1)),0)</f>
        <v/>
      </c>
      <c r="R1695" s="16">
        <f>IF(Occurrence!J1695&gt;0,Occurrence!J1695/Q1695,0)</f>
        <v/>
      </c>
      <c r="S1695" s="9">
        <f>IF(Occurrence!J1695&gt;0,P1695*R1695,0)</f>
        <v/>
      </c>
      <c r="T1695" s="24">
        <f>IF(Occurrence!K1695&gt;0,COUNTIFS(Occurrence!$K$2:$K$2441,"&gt;0",Occurrence!$K$2:$K$2441,"&lt;="&amp;Occurrence!K1695)/($B$9+1),0)</f>
        <v/>
      </c>
      <c r="U1695" s="16">
        <f>IF(Occurrence!K1695&gt;0,_xlfn.PERCENTILE.INC(Data!$O$2:$O$2441,($B$4+T1695*($B$5-1))/($B$3-1)),0)</f>
        <v/>
      </c>
      <c r="V1695" s="16">
        <f>IF(Occurrence!K1695&gt;0,_xlfn.PERCENTILE.INC(Occurrence!$I$2:$I$2441,($B$6+T1695*($B$7-1))/($B$3-1)),0)</f>
        <v/>
      </c>
      <c r="W1695" s="16">
        <f>IF(Occurrence!K1695&gt;0,Occurrence!K1695/V1695,0)</f>
        <v/>
      </c>
      <c r="X1695" s="9">
        <f>IF(Occurrence!K1695&gt;0,U1695*W1695,0)</f>
        <v/>
      </c>
      <c r="Y1695" s="24">
        <f>COUNTIF(Data!$X$2:$X$2441,"&lt;="&amp;Data!X1695)/($B$3+1)</f>
        <v/>
      </c>
      <c r="Z1695" s="16">
        <f>_xlfn.PERCENTILE.INC(Data!$U$2:$U$2441,Y1695)</f>
        <v/>
      </c>
      <c r="AA1695" s="16">
        <f>_xlfn.PERCENTILE.INC(Data!$V$2:$V$2441,Y1695)</f>
        <v/>
      </c>
      <c r="AB1695" s="16">
        <f>Data!X1695-AA1695</f>
        <v/>
      </c>
      <c r="AC1695" s="9">
        <f>Z1695+AB1695</f>
        <v/>
      </c>
      <c r="AD1695" s="24">
        <f>COUNTIF(Data!$Y$2:$Y$2441,"&lt;="&amp;Data!Y1695)/($B$3+1)</f>
        <v/>
      </c>
      <c r="AE1695" s="16">
        <f>_xlfn.PERCENTILE.INC(Data!$U$2:$U$2441,AD1695)</f>
        <v/>
      </c>
      <c r="AF1695" s="16">
        <f>_xlfn.PERCENTILE.INC(Data!$V$2:$V$2441,AD1695)</f>
        <v/>
      </c>
      <c r="AG1695" s="16">
        <f>Data!Y1695-AF1695</f>
        <v/>
      </c>
      <c r="AH1695" s="9">
        <f>AE1695+AG1695</f>
        <v/>
      </c>
    </row>
    <row r="1696">
      <c r="N1696" s="14">
        <f>Data!A1696</f>
        <v/>
      </c>
      <c r="O1696" s="24">
        <f>IF(Occurrence!J1696&gt;0,COUNTIFS(Occurrence!$J$2:$J$2441,"&gt;0",Occurrence!$J$2:$J$2441,"&lt;="&amp;Occurrence!J1696)/($B$8+1),0)</f>
        <v/>
      </c>
      <c r="P1696" s="16">
        <f>IF(Occurrence!J1696&gt;0,_xlfn.PERCENTILE.INC(Data!$O$2:$O$2441,($B$4+O1696*($B$5-1))/($B$3-1)),0)</f>
        <v/>
      </c>
      <c r="Q1696" s="16">
        <f>IF(Occurrence!J1696&gt;0,_xlfn.PERCENTILE.INC(Occurrence!$I$2:$I$2441,($B$6+O1696*($B$7-1))/($B$3-1)),0)</f>
        <v/>
      </c>
      <c r="R1696" s="16">
        <f>IF(Occurrence!J1696&gt;0,Occurrence!J1696/Q1696,0)</f>
        <v/>
      </c>
      <c r="S1696" s="9">
        <f>IF(Occurrence!J1696&gt;0,P1696*R1696,0)</f>
        <v/>
      </c>
      <c r="T1696" s="24">
        <f>IF(Occurrence!K1696&gt;0,COUNTIFS(Occurrence!$K$2:$K$2441,"&gt;0",Occurrence!$K$2:$K$2441,"&lt;="&amp;Occurrence!K1696)/($B$9+1),0)</f>
        <v/>
      </c>
      <c r="U1696" s="16">
        <f>IF(Occurrence!K1696&gt;0,_xlfn.PERCENTILE.INC(Data!$O$2:$O$2441,($B$4+T1696*($B$5-1))/($B$3-1)),0)</f>
        <v/>
      </c>
      <c r="V1696" s="16">
        <f>IF(Occurrence!K1696&gt;0,_xlfn.PERCENTILE.INC(Occurrence!$I$2:$I$2441,($B$6+T1696*($B$7-1))/($B$3-1)),0)</f>
        <v/>
      </c>
      <c r="W1696" s="16">
        <f>IF(Occurrence!K1696&gt;0,Occurrence!K1696/V1696,0)</f>
        <v/>
      </c>
      <c r="X1696" s="9">
        <f>IF(Occurrence!K1696&gt;0,U1696*W1696,0)</f>
        <v/>
      </c>
      <c r="Y1696" s="24">
        <f>COUNTIF(Data!$X$2:$X$2441,"&lt;="&amp;Data!X1696)/($B$3+1)</f>
        <v/>
      </c>
      <c r="Z1696" s="16">
        <f>_xlfn.PERCENTILE.INC(Data!$U$2:$U$2441,Y1696)</f>
        <v/>
      </c>
      <c r="AA1696" s="16">
        <f>_xlfn.PERCENTILE.INC(Data!$V$2:$V$2441,Y1696)</f>
        <v/>
      </c>
      <c r="AB1696" s="16">
        <f>Data!X1696-AA1696</f>
        <v/>
      </c>
      <c r="AC1696" s="9">
        <f>Z1696+AB1696</f>
        <v/>
      </c>
      <c r="AD1696" s="24">
        <f>COUNTIF(Data!$Y$2:$Y$2441,"&lt;="&amp;Data!Y1696)/($B$3+1)</f>
        <v/>
      </c>
      <c r="AE1696" s="16">
        <f>_xlfn.PERCENTILE.INC(Data!$U$2:$U$2441,AD1696)</f>
        <v/>
      </c>
      <c r="AF1696" s="16">
        <f>_xlfn.PERCENTILE.INC(Data!$V$2:$V$2441,AD1696)</f>
        <v/>
      </c>
      <c r="AG1696" s="16">
        <f>Data!Y1696-AF1696</f>
        <v/>
      </c>
      <c r="AH1696" s="9">
        <f>AE1696+AG1696</f>
        <v/>
      </c>
    </row>
    <row r="1697">
      <c r="N1697" s="14">
        <f>Data!A1697</f>
        <v/>
      </c>
      <c r="O1697" s="24">
        <f>IF(Occurrence!J1697&gt;0,COUNTIFS(Occurrence!$J$2:$J$2441,"&gt;0",Occurrence!$J$2:$J$2441,"&lt;="&amp;Occurrence!J1697)/($B$8+1),0)</f>
        <v/>
      </c>
      <c r="P1697" s="16">
        <f>IF(Occurrence!J1697&gt;0,_xlfn.PERCENTILE.INC(Data!$O$2:$O$2441,($B$4+O1697*($B$5-1))/($B$3-1)),0)</f>
        <v/>
      </c>
      <c r="Q1697" s="16">
        <f>IF(Occurrence!J1697&gt;0,_xlfn.PERCENTILE.INC(Occurrence!$I$2:$I$2441,($B$6+O1697*($B$7-1))/($B$3-1)),0)</f>
        <v/>
      </c>
      <c r="R1697" s="16">
        <f>IF(Occurrence!J1697&gt;0,Occurrence!J1697/Q1697,0)</f>
        <v/>
      </c>
      <c r="S1697" s="9">
        <f>IF(Occurrence!J1697&gt;0,P1697*R1697,0)</f>
        <v/>
      </c>
      <c r="T1697" s="24">
        <f>IF(Occurrence!K1697&gt;0,COUNTIFS(Occurrence!$K$2:$K$2441,"&gt;0",Occurrence!$K$2:$K$2441,"&lt;="&amp;Occurrence!K1697)/($B$9+1),0)</f>
        <v/>
      </c>
      <c r="U1697" s="16">
        <f>IF(Occurrence!K1697&gt;0,_xlfn.PERCENTILE.INC(Data!$O$2:$O$2441,($B$4+T1697*($B$5-1))/($B$3-1)),0)</f>
        <v/>
      </c>
      <c r="V1697" s="16">
        <f>IF(Occurrence!K1697&gt;0,_xlfn.PERCENTILE.INC(Occurrence!$I$2:$I$2441,($B$6+T1697*($B$7-1))/($B$3-1)),0)</f>
        <v/>
      </c>
      <c r="W1697" s="16">
        <f>IF(Occurrence!K1697&gt;0,Occurrence!K1697/V1697,0)</f>
        <v/>
      </c>
      <c r="X1697" s="9">
        <f>IF(Occurrence!K1697&gt;0,U1697*W1697,0)</f>
        <v/>
      </c>
      <c r="Y1697" s="24">
        <f>COUNTIF(Data!$X$2:$X$2441,"&lt;="&amp;Data!X1697)/($B$3+1)</f>
        <v/>
      </c>
      <c r="Z1697" s="16">
        <f>_xlfn.PERCENTILE.INC(Data!$U$2:$U$2441,Y1697)</f>
        <v/>
      </c>
      <c r="AA1697" s="16">
        <f>_xlfn.PERCENTILE.INC(Data!$V$2:$V$2441,Y1697)</f>
        <v/>
      </c>
      <c r="AB1697" s="16">
        <f>Data!X1697-AA1697</f>
        <v/>
      </c>
      <c r="AC1697" s="9">
        <f>Z1697+AB1697</f>
        <v/>
      </c>
      <c r="AD1697" s="24">
        <f>COUNTIF(Data!$Y$2:$Y$2441,"&lt;="&amp;Data!Y1697)/($B$3+1)</f>
        <v/>
      </c>
      <c r="AE1697" s="16">
        <f>_xlfn.PERCENTILE.INC(Data!$U$2:$U$2441,AD1697)</f>
        <v/>
      </c>
      <c r="AF1697" s="16">
        <f>_xlfn.PERCENTILE.INC(Data!$V$2:$V$2441,AD1697)</f>
        <v/>
      </c>
      <c r="AG1697" s="16">
        <f>Data!Y1697-AF1697</f>
        <v/>
      </c>
      <c r="AH1697" s="9">
        <f>AE1697+AG1697</f>
        <v/>
      </c>
    </row>
    <row r="1698">
      <c r="N1698" s="14">
        <f>Data!A1698</f>
        <v/>
      </c>
      <c r="O1698" s="24">
        <f>IF(Occurrence!J1698&gt;0,COUNTIFS(Occurrence!$J$2:$J$2441,"&gt;0",Occurrence!$J$2:$J$2441,"&lt;="&amp;Occurrence!J1698)/($B$8+1),0)</f>
        <v/>
      </c>
      <c r="P1698" s="16">
        <f>IF(Occurrence!J1698&gt;0,_xlfn.PERCENTILE.INC(Data!$O$2:$O$2441,($B$4+O1698*($B$5-1))/($B$3-1)),0)</f>
        <v/>
      </c>
      <c r="Q1698" s="16">
        <f>IF(Occurrence!J1698&gt;0,_xlfn.PERCENTILE.INC(Occurrence!$I$2:$I$2441,($B$6+O1698*($B$7-1))/($B$3-1)),0)</f>
        <v/>
      </c>
      <c r="R1698" s="16">
        <f>IF(Occurrence!J1698&gt;0,Occurrence!J1698/Q1698,0)</f>
        <v/>
      </c>
      <c r="S1698" s="9">
        <f>IF(Occurrence!J1698&gt;0,P1698*R1698,0)</f>
        <v/>
      </c>
      <c r="T1698" s="24">
        <f>IF(Occurrence!K1698&gt;0,COUNTIFS(Occurrence!$K$2:$K$2441,"&gt;0",Occurrence!$K$2:$K$2441,"&lt;="&amp;Occurrence!K1698)/($B$9+1),0)</f>
        <v/>
      </c>
      <c r="U1698" s="16">
        <f>IF(Occurrence!K1698&gt;0,_xlfn.PERCENTILE.INC(Data!$O$2:$O$2441,($B$4+T1698*($B$5-1))/($B$3-1)),0)</f>
        <v/>
      </c>
      <c r="V1698" s="16">
        <f>IF(Occurrence!K1698&gt;0,_xlfn.PERCENTILE.INC(Occurrence!$I$2:$I$2441,($B$6+T1698*($B$7-1))/($B$3-1)),0)</f>
        <v/>
      </c>
      <c r="W1698" s="16">
        <f>IF(Occurrence!K1698&gt;0,Occurrence!K1698/V1698,0)</f>
        <v/>
      </c>
      <c r="X1698" s="9">
        <f>IF(Occurrence!K1698&gt;0,U1698*W1698,0)</f>
        <v/>
      </c>
      <c r="Y1698" s="24">
        <f>COUNTIF(Data!$X$2:$X$2441,"&lt;="&amp;Data!X1698)/($B$3+1)</f>
        <v/>
      </c>
      <c r="Z1698" s="16">
        <f>_xlfn.PERCENTILE.INC(Data!$U$2:$U$2441,Y1698)</f>
        <v/>
      </c>
      <c r="AA1698" s="16">
        <f>_xlfn.PERCENTILE.INC(Data!$V$2:$V$2441,Y1698)</f>
        <v/>
      </c>
      <c r="AB1698" s="16">
        <f>Data!X1698-AA1698</f>
        <v/>
      </c>
      <c r="AC1698" s="9">
        <f>Z1698+AB1698</f>
        <v/>
      </c>
      <c r="AD1698" s="24">
        <f>COUNTIF(Data!$Y$2:$Y$2441,"&lt;="&amp;Data!Y1698)/($B$3+1)</f>
        <v/>
      </c>
      <c r="AE1698" s="16">
        <f>_xlfn.PERCENTILE.INC(Data!$U$2:$U$2441,AD1698)</f>
        <v/>
      </c>
      <c r="AF1698" s="16">
        <f>_xlfn.PERCENTILE.INC(Data!$V$2:$V$2441,AD1698)</f>
        <v/>
      </c>
      <c r="AG1698" s="16">
        <f>Data!Y1698-AF1698</f>
        <v/>
      </c>
      <c r="AH1698" s="9">
        <f>AE1698+AG1698</f>
        <v/>
      </c>
    </row>
    <row r="1699">
      <c r="N1699" s="14">
        <f>Data!A1699</f>
        <v/>
      </c>
      <c r="O1699" s="24">
        <f>IF(Occurrence!J1699&gt;0,COUNTIFS(Occurrence!$J$2:$J$2441,"&gt;0",Occurrence!$J$2:$J$2441,"&lt;="&amp;Occurrence!J1699)/($B$8+1),0)</f>
        <v/>
      </c>
      <c r="P1699" s="16">
        <f>IF(Occurrence!J1699&gt;0,_xlfn.PERCENTILE.INC(Data!$O$2:$O$2441,($B$4+O1699*($B$5-1))/($B$3-1)),0)</f>
        <v/>
      </c>
      <c r="Q1699" s="16">
        <f>IF(Occurrence!J1699&gt;0,_xlfn.PERCENTILE.INC(Occurrence!$I$2:$I$2441,($B$6+O1699*($B$7-1))/($B$3-1)),0)</f>
        <v/>
      </c>
      <c r="R1699" s="16">
        <f>IF(Occurrence!J1699&gt;0,Occurrence!J1699/Q1699,0)</f>
        <v/>
      </c>
      <c r="S1699" s="9">
        <f>IF(Occurrence!J1699&gt;0,P1699*R1699,0)</f>
        <v/>
      </c>
      <c r="T1699" s="24">
        <f>IF(Occurrence!K1699&gt;0,COUNTIFS(Occurrence!$K$2:$K$2441,"&gt;0",Occurrence!$K$2:$K$2441,"&lt;="&amp;Occurrence!K1699)/($B$9+1),0)</f>
        <v/>
      </c>
      <c r="U1699" s="16">
        <f>IF(Occurrence!K1699&gt;0,_xlfn.PERCENTILE.INC(Data!$O$2:$O$2441,($B$4+T1699*($B$5-1))/($B$3-1)),0)</f>
        <v/>
      </c>
      <c r="V1699" s="16">
        <f>IF(Occurrence!K1699&gt;0,_xlfn.PERCENTILE.INC(Occurrence!$I$2:$I$2441,($B$6+T1699*($B$7-1))/($B$3-1)),0)</f>
        <v/>
      </c>
      <c r="W1699" s="16">
        <f>IF(Occurrence!K1699&gt;0,Occurrence!K1699/V1699,0)</f>
        <v/>
      </c>
      <c r="X1699" s="9">
        <f>IF(Occurrence!K1699&gt;0,U1699*W1699,0)</f>
        <v/>
      </c>
      <c r="Y1699" s="24">
        <f>COUNTIF(Data!$X$2:$X$2441,"&lt;="&amp;Data!X1699)/($B$3+1)</f>
        <v/>
      </c>
      <c r="Z1699" s="16">
        <f>_xlfn.PERCENTILE.INC(Data!$U$2:$U$2441,Y1699)</f>
        <v/>
      </c>
      <c r="AA1699" s="16">
        <f>_xlfn.PERCENTILE.INC(Data!$V$2:$V$2441,Y1699)</f>
        <v/>
      </c>
      <c r="AB1699" s="16">
        <f>Data!X1699-AA1699</f>
        <v/>
      </c>
      <c r="AC1699" s="9">
        <f>Z1699+AB1699</f>
        <v/>
      </c>
      <c r="AD1699" s="24">
        <f>COUNTIF(Data!$Y$2:$Y$2441,"&lt;="&amp;Data!Y1699)/($B$3+1)</f>
        <v/>
      </c>
      <c r="AE1699" s="16">
        <f>_xlfn.PERCENTILE.INC(Data!$U$2:$U$2441,AD1699)</f>
        <v/>
      </c>
      <c r="AF1699" s="16">
        <f>_xlfn.PERCENTILE.INC(Data!$V$2:$V$2441,AD1699)</f>
        <v/>
      </c>
      <c r="AG1699" s="16">
        <f>Data!Y1699-AF1699</f>
        <v/>
      </c>
      <c r="AH1699" s="9">
        <f>AE1699+AG1699</f>
        <v/>
      </c>
    </row>
    <row r="1700">
      <c r="N1700" s="14">
        <f>Data!A1700</f>
        <v/>
      </c>
      <c r="O1700" s="24">
        <f>IF(Occurrence!J1700&gt;0,COUNTIFS(Occurrence!$J$2:$J$2441,"&gt;0",Occurrence!$J$2:$J$2441,"&lt;="&amp;Occurrence!J1700)/($B$8+1),0)</f>
        <v/>
      </c>
      <c r="P1700" s="16">
        <f>IF(Occurrence!J1700&gt;0,_xlfn.PERCENTILE.INC(Data!$O$2:$O$2441,($B$4+O1700*($B$5-1))/($B$3-1)),0)</f>
        <v/>
      </c>
      <c r="Q1700" s="16">
        <f>IF(Occurrence!J1700&gt;0,_xlfn.PERCENTILE.INC(Occurrence!$I$2:$I$2441,($B$6+O1700*($B$7-1))/($B$3-1)),0)</f>
        <v/>
      </c>
      <c r="R1700" s="16">
        <f>IF(Occurrence!J1700&gt;0,Occurrence!J1700/Q1700,0)</f>
        <v/>
      </c>
      <c r="S1700" s="9">
        <f>IF(Occurrence!J1700&gt;0,P1700*R1700,0)</f>
        <v/>
      </c>
      <c r="T1700" s="24">
        <f>IF(Occurrence!K1700&gt;0,COUNTIFS(Occurrence!$K$2:$K$2441,"&gt;0",Occurrence!$K$2:$K$2441,"&lt;="&amp;Occurrence!K1700)/($B$9+1),0)</f>
        <v/>
      </c>
      <c r="U1700" s="16">
        <f>IF(Occurrence!K1700&gt;0,_xlfn.PERCENTILE.INC(Data!$O$2:$O$2441,($B$4+T1700*($B$5-1))/($B$3-1)),0)</f>
        <v/>
      </c>
      <c r="V1700" s="16">
        <f>IF(Occurrence!K1700&gt;0,_xlfn.PERCENTILE.INC(Occurrence!$I$2:$I$2441,($B$6+T1700*($B$7-1))/($B$3-1)),0)</f>
        <v/>
      </c>
      <c r="W1700" s="16">
        <f>IF(Occurrence!K1700&gt;0,Occurrence!K1700/V1700,0)</f>
        <v/>
      </c>
      <c r="X1700" s="9">
        <f>IF(Occurrence!K1700&gt;0,U1700*W1700,0)</f>
        <v/>
      </c>
      <c r="Y1700" s="24">
        <f>COUNTIF(Data!$X$2:$X$2441,"&lt;="&amp;Data!X1700)/($B$3+1)</f>
        <v/>
      </c>
      <c r="Z1700" s="16">
        <f>_xlfn.PERCENTILE.INC(Data!$U$2:$U$2441,Y1700)</f>
        <v/>
      </c>
      <c r="AA1700" s="16">
        <f>_xlfn.PERCENTILE.INC(Data!$V$2:$V$2441,Y1700)</f>
        <v/>
      </c>
      <c r="AB1700" s="16">
        <f>Data!X1700-AA1700</f>
        <v/>
      </c>
      <c r="AC1700" s="9">
        <f>Z1700+AB1700</f>
        <v/>
      </c>
      <c r="AD1700" s="24">
        <f>COUNTIF(Data!$Y$2:$Y$2441,"&lt;="&amp;Data!Y1700)/($B$3+1)</f>
        <v/>
      </c>
      <c r="AE1700" s="16">
        <f>_xlfn.PERCENTILE.INC(Data!$U$2:$U$2441,AD1700)</f>
        <v/>
      </c>
      <c r="AF1700" s="16">
        <f>_xlfn.PERCENTILE.INC(Data!$V$2:$V$2441,AD1700)</f>
        <v/>
      </c>
      <c r="AG1700" s="16">
        <f>Data!Y1700-AF1700</f>
        <v/>
      </c>
      <c r="AH1700" s="9">
        <f>AE1700+AG1700</f>
        <v/>
      </c>
    </row>
    <row r="1701">
      <c r="N1701" s="14">
        <f>Data!A1701</f>
        <v/>
      </c>
      <c r="O1701" s="24">
        <f>IF(Occurrence!J1701&gt;0,COUNTIFS(Occurrence!$J$2:$J$2441,"&gt;0",Occurrence!$J$2:$J$2441,"&lt;="&amp;Occurrence!J1701)/($B$8+1),0)</f>
        <v/>
      </c>
      <c r="P1701" s="16">
        <f>IF(Occurrence!J1701&gt;0,_xlfn.PERCENTILE.INC(Data!$O$2:$O$2441,($B$4+O1701*($B$5-1))/($B$3-1)),0)</f>
        <v/>
      </c>
      <c r="Q1701" s="16">
        <f>IF(Occurrence!J1701&gt;0,_xlfn.PERCENTILE.INC(Occurrence!$I$2:$I$2441,($B$6+O1701*($B$7-1))/($B$3-1)),0)</f>
        <v/>
      </c>
      <c r="R1701" s="16">
        <f>IF(Occurrence!J1701&gt;0,Occurrence!J1701/Q1701,0)</f>
        <v/>
      </c>
      <c r="S1701" s="9">
        <f>IF(Occurrence!J1701&gt;0,P1701*R1701,0)</f>
        <v/>
      </c>
      <c r="T1701" s="24">
        <f>IF(Occurrence!K1701&gt;0,COUNTIFS(Occurrence!$K$2:$K$2441,"&gt;0",Occurrence!$K$2:$K$2441,"&lt;="&amp;Occurrence!K1701)/($B$9+1),0)</f>
        <v/>
      </c>
      <c r="U1701" s="16">
        <f>IF(Occurrence!K1701&gt;0,_xlfn.PERCENTILE.INC(Data!$O$2:$O$2441,($B$4+T1701*($B$5-1))/($B$3-1)),0)</f>
        <v/>
      </c>
      <c r="V1701" s="16">
        <f>IF(Occurrence!K1701&gt;0,_xlfn.PERCENTILE.INC(Occurrence!$I$2:$I$2441,($B$6+T1701*($B$7-1))/($B$3-1)),0)</f>
        <v/>
      </c>
      <c r="W1701" s="16">
        <f>IF(Occurrence!K1701&gt;0,Occurrence!K1701/V1701,0)</f>
        <v/>
      </c>
      <c r="X1701" s="9">
        <f>IF(Occurrence!K1701&gt;0,U1701*W1701,0)</f>
        <v/>
      </c>
      <c r="Y1701" s="24">
        <f>COUNTIF(Data!$X$2:$X$2441,"&lt;="&amp;Data!X1701)/($B$3+1)</f>
        <v/>
      </c>
      <c r="Z1701" s="16">
        <f>_xlfn.PERCENTILE.INC(Data!$U$2:$U$2441,Y1701)</f>
        <v/>
      </c>
      <c r="AA1701" s="16">
        <f>_xlfn.PERCENTILE.INC(Data!$V$2:$V$2441,Y1701)</f>
        <v/>
      </c>
      <c r="AB1701" s="16">
        <f>Data!X1701-AA1701</f>
        <v/>
      </c>
      <c r="AC1701" s="9">
        <f>Z1701+AB1701</f>
        <v/>
      </c>
      <c r="AD1701" s="24">
        <f>COUNTIF(Data!$Y$2:$Y$2441,"&lt;="&amp;Data!Y1701)/($B$3+1)</f>
        <v/>
      </c>
      <c r="AE1701" s="16">
        <f>_xlfn.PERCENTILE.INC(Data!$U$2:$U$2441,AD1701)</f>
        <v/>
      </c>
      <c r="AF1701" s="16">
        <f>_xlfn.PERCENTILE.INC(Data!$V$2:$V$2441,AD1701)</f>
        <v/>
      </c>
      <c r="AG1701" s="16">
        <f>Data!Y1701-AF1701</f>
        <v/>
      </c>
      <c r="AH1701" s="9">
        <f>AE1701+AG1701</f>
        <v/>
      </c>
    </row>
    <row r="1702">
      <c r="N1702" s="14">
        <f>Data!A1702</f>
        <v/>
      </c>
      <c r="O1702" s="24">
        <f>IF(Occurrence!J1702&gt;0,COUNTIFS(Occurrence!$J$2:$J$2441,"&gt;0",Occurrence!$J$2:$J$2441,"&lt;="&amp;Occurrence!J1702)/($B$8+1),0)</f>
        <v/>
      </c>
      <c r="P1702" s="16">
        <f>IF(Occurrence!J1702&gt;0,_xlfn.PERCENTILE.INC(Data!$O$2:$O$2441,($B$4+O1702*($B$5-1))/($B$3-1)),0)</f>
        <v/>
      </c>
      <c r="Q1702" s="16">
        <f>IF(Occurrence!J1702&gt;0,_xlfn.PERCENTILE.INC(Occurrence!$I$2:$I$2441,($B$6+O1702*($B$7-1))/($B$3-1)),0)</f>
        <v/>
      </c>
      <c r="R1702" s="16">
        <f>IF(Occurrence!J1702&gt;0,Occurrence!J1702/Q1702,0)</f>
        <v/>
      </c>
      <c r="S1702" s="9">
        <f>IF(Occurrence!J1702&gt;0,P1702*R1702,0)</f>
        <v/>
      </c>
      <c r="T1702" s="24">
        <f>IF(Occurrence!K1702&gt;0,COUNTIFS(Occurrence!$K$2:$K$2441,"&gt;0",Occurrence!$K$2:$K$2441,"&lt;="&amp;Occurrence!K1702)/($B$9+1),0)</f>
        <v/>
      </c>
      <c r="U1702" s="16">
        <f>IF(Occurrence!K1702&gt;0,_xlfn.PERCENTILE.INC(Data!$O$2:$O$2441,($B$4+T1702*($B$5-1))/($B$3-1)),0)</f>
        <v/>
      </c>
      <c r="V1702" s="16">
        <f>IF(Occurrence!K1702&gt;0,_xlfn.PERCENTILE.INC(Occurrence!$I$2:$I$2441,($B$6+T1702*($B$7-1))/($B$3-1)),0)</f>
        <v/>
      </c>
      <c r="W1702" s="16">
        <f>IF(Occurrence!K1702&gt;0,Occurrence!K1702/V1702,0)</f>
        <v/>
      </c>
      <c r="X1702" s="9">
        <f>IF(Occurrence!K1702&gt;0,U1702*W1702,0)</f>
        <v/>
      </c>
      <c r="Y1702" s="24">
        <f>COUNTIF(Data!$X$2:$X$2441,"&lt;="&amp;Data!X1702)/($B$3+1)</f>
        <v/>
      </c>
      <c r="Z1702" s="16">
        <f>_xlfn.PERCENTILE.INC(Data!$U$2:$U$2441,Y1702)</f>
        <v/>
      </c>
      <c r="AA1702" s="16">
        <f>_xlfn.PERCENTILE.INC(Data!$V$2:$V$2441,Y1702)</f>
        <v/>
      </c>
      <c r="AB1702" s="16">
        <f>Data!X1702-AA1702</f>
        <v/>
      </c>
      <c r="AC1702" s="9">
        <f>Z1702+AB1702</f>
        <v/>
      </c>
      <c r="AD1702" s="24">
        <f>COUNTIF(Data!$Y$2:$Y$2441,"&lt;="&amp;Data!Y1702)/($B$3+1)</f>
        <v/>
      </c>
      <c r="AE1702" s="16">
        <f>_xlfn.PERCENTILE.INC(Data!$U$2:$U$2441,AD1702)</f>
        <v/>
      </c>
      <c r="AF1702" s="16">
        <f>_xlfn.PERCENTILE.INC(Data!$V$2:$V$2441,AD1702)</f>
        <v/>
      </c>
      <c r="AG1702" s="16">
        <f>Data!Y1702-AF1702</f>
        <v/>
      </c>
      <c r="AH1702" s="9">
        <f>AE1702+AG1702</f>
        <v/>
      </c>
    </row>
    <row r="1703">
      <c r="N1703" s="14">
        <f>Data!A1703</f>
        <v/>
      </c>
      <c r="O1703" s="24">
        <f>IF(Occurrence!J1703&gt;0,COUNTIFS(Occurrence!$J$2:$J$2441,"&gt;0",Occurrence!$J$2:$J$2441,"&lt;="&amp;Occurrence!J1703)/($B$8+1),0)</f>
        <v/>
      </c>
      <c r="P1703" s="16">
        <f>IF(Occurrence!J1703&gt;0,_xlfn.PERCENTILE.INC(Data!$O$2:$O$2441,($B$4+O1703*($B$5-1))/($B$3-1)),0)</f>
        <v/>
      </c>
      <c r="Q1703" s="16">
        <f>IF(Occurrence!J1703&gt;0,_xlfn.PERCENTILE.INC(Occurrence!$I$2:$I$2441,($B$6+O1703*($B$7-1))/($B$3-1)),0)</f>
        <v/>
      </c>
      <c r="R1703" s="16">
        <f>IF(Occurrence!J1703&gt;0,Occurrence!J1703/Q1703,0)</f>
        <v/>
      </c>
      <c r="S1703" s="9">
        <f>IF(Occurrence!J1703&gt;0,P1703*R1703,0)</f>
        <v/>
      </c>
      <c r="T1703" s="24">
        <f>IF(Occurrence!K1703&gt;0,COUNTIFS(Occurrence!$K$2:$K$2441,"&gt;0",Occurrence!$K$2:$K$2441,"&lt;="&amp;Occurrence!K1703)/($B$9+1),0)</f>
        <v/>
      </c>
      <c r="U1703" s="16">
        <f>IF(Occurrence!K1703&gt;0,_xlfn.PERCENTILE.INC(Data!$O$2:$O$2441,($B$4+T1703*($B$5-1))/($B$3-1)),0)</f>
        <v/>
      </c>
      <c r="V1703" s="16">
        <f>IF(Occurrence!K1703&gt;0,_xlfn.PERCENTILE.INC(Occurrence!$I$2:$I$2441,($B$6+T1703*($B$7-1))/($B$3-1)),0)</f>
        <v/>
      </c>
      <c r="W1703" s="16">
        <f>IF(Occurrence!K1703&gt;0,Occurrence!K1703/V1703,0)</f>
        <v/>
      </c>
      <c r="X1703" s="9">
        <f>IF(Occurrence!K1703&gt;0,U1703*W1703,0)</f>
        <v/>
      </c>
      <c r="Y1703" s="24">
        <f>COUNTIF(Data!$X$2:$X$2441,"&lt;="&amp;Data!X1703)/($B$3+1)</f>
        <v/>
      </c>
      <c r="Z1703" s="16">
        <f>_xlfn.PERCENTILE.INC(Data!$U$2:$U$2441,Y1703)</f>
        <v/>
      </c>
      <c r="AA1703" s="16">
        <f>_xlfn.PERCENTILE.INC(Data!$V$2:$V$2441,Y1703)</f>
        <v/>
      </c>
      <c r="AB1703" s="16">
        <f>Data!X1703-AA1703</f>
        <v/>
      </c>
      <c r="AC1703" s="9">
        <f>Z1703+AB1703</f>
        <v/>
      </c>
      <c r="AD1703" s="24">
        <f>COUNTIF(Data!$Y$2:$Y$2441,"&lt;="&amp;Data!Y1703)/($B$3+1)</f>
        <v/>
      </c>
      <c r="AE1703" s="16">
        <f>_xlfn.PERCENTILE.INC(Data!$U$2:$U$2441,AD1703)</f>
        <v/>
      </c>
      <c r="AF1703" s="16">
        <f>_xlfn.PERCENTILE.INC(Data!$V$2:$V$2441,AD1703)</f>
        <v/>
      </c>
      <c r="AG1703" s="16">
        <f>Data!Y1703-AF1703</f>
        <v/>
      </c>
      <c r="AH1703" s="9">
        <f>AE1703+AG1703</f>
        <v/>
      </c>
    </row>
    <row r="1704">
      <c r="N1704" s="14">
        <f>Data!A1704</f>
        <v/>
      </c>
      <c r="O1704" s="24">
        <f>IF(Occurrence!J1704&gt;0,COUNTIFS(Occurrence!$J$2:$J$2441,"&gt;0",Occurrence!$J$2:$J$2441,"&lt;="&amp;Occurrence!J1704)/($B$8+1),0)</f>
        <v/>
      </c>
      <c r="P1704" s="16">
        <f>IF(Occurrence!J1704&gt;0,_xlfn.PERCENTILE.INC(Data!$O$2:$O$2441,($B$4+O1704*($B$5-1))/($B$3-1)),0)</f>
        <v/>
      </c>
      <c r="Q1704" s="16">
        <f>IF(Occurrence!J1704&gt;0,_xlfn.PERCENTILE.INC(Occurrence!$I$2:$I$2441,($B$6+O1704*($B$7-1))/($B$3-1)),0)</f>
        <v/>
      </c>
      <c r="R1704" s="16">
        <f>IF(Occurrence!J1704&gt;0,Occurrence!J1704/Q1704,0)</f>
        <v/>
      </c>
      <c r="S1704" s="9">
        <f>IF(Occurrence!J1704&gt;0,P1704*R1704,0)</f>
        <v/>
      </c>
      <c r="T1704" s="24">
        <f>IF(Occurrence!K1704&gt;0,COUNTIFS(Occurrence!$K$2:$K$2441,"&gt;0",Occurrence!$K$2:$K$2441,"&lt;="&amp;Occurrence!K1704)/($B$9+1),0)</f>
        <v/>
      </c>
      <c r="U1704" s="16">
        <f>IF(Occurrence!K1704&gt;0,_xlfn.PERCENTILE.INC(Data!$O$2:$O$2441,($B$4+T1704*($B$5-1))/($B$3-1)),0)</f>
        <v/>
      </c>
      <c r="V1704" s="16">
        <f>IF(Occurrence!K1704&gt;0,_xlfn.PERCENTILE.INC(Occurrence!$I$2:$I$2441,($B$6+T1704*($B$7-1))/($B$3-1)),0)</f>
        <v/>
      </c>
      <c r="W1704" s="16">
        <f>IF(Occurrence!K1704&gt;0,Occurrence!K1704/V1704,0)</f>
        <v/>
      </c>
      <c r="X1704" s="9">
        <f>IF(Occurrence!K1704&gt;0,U1704*W1704,0)</f>
        <v/>
      </c>
      <c r="Y1704" s="24">
        <f>COUNTIF(Data!$X$2:$X$2441,"&lt;="&amp;Data!X1704)/($B$3+1)</f>
        <v/>
      </c>
      <c r="Z1704" s="16">
        <f>_xlfn.PERCENTILE.INC(Data!$U$2:$U$2441,Y1704)</f>
        <v/>
      </c>
      <c r="AA1704" s="16">
        <f>_xlfn.PERCENTILE.INC(Data!$V$2:$V$2441,Y1704)</f>
        <v/>
      </c>
      <c r="AB1704" s="16">
        <f>Data!X1704-AA1704</f>
        <v/>
      </c>
      <c r="AC1704" s="9">
        <f>Z1704+AB1704</f>
        <v/>
      </c>
      <c r="AD1704" s="24">
        <f>COUNTIF(Data!$Y$2:$Y$2441,"&lt;="&amp;Data!Y1704)/($B$3+1)</f>
        <v/>
      </c>
      <c r="AE1704" s="16">
        <f>_xlfn.PERCENTILE.INC(Data!$U$2:$U$2441,AD1704)</f>
        <v/>
      </c>
      <c r="AF1704" s="16">
        <f>_xlfn.PERCENTILE.INC(Data!$V$2:$V$2441,AD1704)</f>
        <v/>
      </c>
      <c r="AG1704" s="16">
        <f>Data!Y1704-AF1704</f>
        <v/>
      </c>
      <c r="AH1704" s="9">
        <f>AE1704+AG1704</f>
        <v/>
      </c>
    </row>
    <row r="1705">
      <c r="N1705" s="14">
        <f>Data!A1705</f>
        <v/>
      </c>
      <c r="O1705" s="24">
        <f>IF(Occurrence!J1705&gt;0,COUNTIFS(Occurrence!$J$2:$J$2441,"&gt;0",Occurrence!$J$2:$J$2441,"&lt;="&amp;Occurrence!J1705)/($B$8+1),0)</f>
        <v/>
      </c>
      <c r="P1705" s="16">
        <f>IF(Occurrence!J1705&gt;0,_xlfn.PERCENTILE.INC(Data!$O$2:$O$2441,($B$4+O1705*($B$5-1))/($B$3-1)),0)</f>
        <v/>
      </c>
      <c r="Q1705" s="16">
        <f>IF(Occurrence!J1705&gt;0,_xlfn.PERCENTILE.INC(Occurrence!$I$2:$I$2441,($B$6+O1705*($B$7-1))/($B$3-1)),0)</f>
        <v/>
      </c>
      <c r="R1705" s="16">
        <f>IF(Occurrence!J1705&gt;0,Occurrence!J1705/Q1705,0)</f>
        <v/>
      </c>
      <c r="S1705" s="9">
        <f>IF(Occurrence!J1705&gt;0,P1705*R1705,0)</f>
        <v/>
      </c>
      <c r="T1705" s="24">
        <f>IF(Occurrence!K1705&gt;0,COUNTIFS(Occurrence!$K$2:$K$2441,"&gt;0",Occurrence!$K$2:$K$2441,"&lt;="&amp;Occurrence!K1705)/($B$9+1),0)</f>
        <v/>
      </c>
      <c r="U1705" s="16">
        <f>IF(Occurrence!K1705&gt;0,_xlfn.PERCENTILE.INC(Data!$O$2:$O$2441,($B$4+T1705*($B$5-1))/($B$3-1)),0)</f>
        <v/>
      </c>
      <c r="V1705" s="16">
        <f>IF(Occurrence!K1705&gt;0,_xlfn.PERCENTILE.INC(Occurrence!$I$2:$I$2441,($B$6+T1705*($B$7-1))/($B$3-1)),0)</f>
        <v/>
      </c>
      <c r="W1705" s="16">
        <f>IF(Occurrence!K1705&gt;0,Occurrence!K1705/V1705,0)</f>
        <v/>
      </c>
      <c r="X1705" s="9">
        <f>IF(Occurrence!K1705&gt;0,U1705*W1705,0)</f>
        <v/>
      </c>
      <c r="Y1705" s="24">
        <f>COUNTIF(Data!$X$2:$X$2441,"&lt;="&amp;Data!X1705)/($B$3+1)</f>
        <v/>
      </c>
      <c r="Z1705" s="16">
        <f>_xlfn.PERCENTILE.INC(Data!$U$2:$U$2441,Y1705)</f>
        <v/>
      </c>
      <c r="AA1705" s="16">
        <f>_xlfn.PERCENTILE.INC(Data!$V$2:$V$2441,Y1705)</f>
        <v/>
      </c>
      <c r="AB1705" s="16">
        <f>Data!X1705-AA1705</f>
        <v/>
      </c>
      <c r="AC1705" s="9">
        <f>Z1705+AB1705</f>
        <v/>
      </c>
      <c r="AD1705" s="24">
        <f>COUNTIF(Data!$Y$2:$Y$2441,"&lt;="&amp;Data!Y1705)/($B$3+1)</f>
        <v/>
      </c>
      <c r="AE1705" s="16">
        <f>_xlfn.PERCENTILE.INC(Data!$U$2:$U$2441,AD1705)</f>
        <v/>
      </c>
      <c r="AF1705" s="16">
        <f>_xlfn.PERCENTILE.INC(Data!$V$2:$V$2441,AD1705)</f>
        <v/>
      </c>
      <c r="AG1705" s="16">
        <f>Data!Y1705-AF1705</f>
        <v/>
      </c>
      <c r="AH1705" s="9">
        <f>AE1705+AG1705</f>
        <v/>
      </c>
    </row>
    <row r="1706">
      <c r="N1706" s="14">
        <f>Data!A1706</f>
        <v/>
      </c>
      <c r="O1706" s="24">
        <f>IF(Occurrence!J1706&gt;0,COUNTIFS(Occurrence!$J$2:$J$2441,"&gt;0",Occurrence!$J$2:$J$2441,"&lt;="&amp;Occurrence!J1706)/($B$8+1),0)</f>
        <v/>
      </c>
      <c r="P1706" s="16">
        <f>IF(Occurrence!J1706&gt;0,_xlfn.PERCENTILE.INC(Data!$O$2:$O$2441,($B$4+O1706*($B$5-1))/($B$3-1)),0)</f>
        <v/>
      </c>
      <c r="Q1706" s="16">
        <f>IF(Occurrence!J1706&gt;0,_xlfn.PERCENTILE.INC(Occurrence!$I$2:$I$2441,($B$6+O1706*($B$7-1))/($B$3-1)),0)</f>
        <v/>
      </c>
      <c r="R1706" s="16">
        <f>IF(Occurrence!J1706&gt;0,Occurrence!J1706/Q1706,0)</f>
        <v/>
      </c>
      <c r="S1706" s="9">
        <f>IF(Occurrence!J1706&gt;0,P1706*R1706,0)</f>
        <v/>
      </c>
      <c r="T1706" s="24">
        <f>IF(Occurrence!K1706&gt;0,COUNTIFS(Occurrence!$K$2:$K$2441,"&gt;0",Occurrence!$K$2:$K$2441,"&lt;="&amp;Occurrence!K1706)/($B$9+1),0)</f>
        <v/>
      </c>
      <c r="U1706" s="16">
        <f>IF(Occurrence!K1706&gt;0,_xlfn.PERCENTILE.INC(Data!$O$2:$O$2441,($B$4+T1706*($B$5-1))/($B$3-1)),0)</f>
        <v/>
      </c>
      <c r="V1706" s="16">
        <f>IF(Occurrence!K1706&gt;0,_xlfn.PERCENTILE.INC(Occurrence!$I$2:$I$2441,($B$6+T1706*($B$7-1))/($B$3-1)),0)</f>
        <v/>
      </c>
      <c r="W1706" s="16">
        <f>IF(Occurrence!K1706&gt;0,Occurrence!K1706/V1706,0)</f>
        <v/>
      </c>
      <c r="X1706" s="9">
        <f>IF(Occurrence!K1706&gt;0,U1706*W1706,0)</f>
        <v/>
      </c>
      <c r="Y1706" s="24">
        <f>COUNTIF(Data!$X$2:$X$2441,"&lt;="&amp;Data!X1706)/($B$3+1)</f>
        <v/>
      </c>
      <c r="Z1706" s="16">
        <f>_xlfn.PERCENTILE.INC(Data!$U$2:$U$2441,Y1706)</f>
        <v/>
      </c>
      <c r="AA1706" s="16">
        <f>_xlfn.PERCENTILE.INC(Data!$V$2:$V$2441,Y1706)</f>
        <v/>
      </c>
      <c r="AB1706" s="16">
        <f>Data!X1706-AA1706</f>
        <v/>
      </c>
      <c r="AC1706" s="9">
        <f>Z1706+AB1706</f>
        <v/>
      </c>
      <c r="AD1706" s="24">
        <f>COUNTIF(Data!$Y$2:$Y$2441,"&lt;="&amp;Data!Y1706)/($B$3+1)</f>
        <v/>
      </c>
      <c r="AE1706" s="16">
        <f>_xlfn.PERCENTILE.INC(Data!$U$2:$U$2441,AD1706)</f>
        <v/>
      </c>
      <c r="AF1706" s="16">
        <f>_xlfn.PERCENTILE.INC(Data!$V$2:$V$2441,AD1706)</f>
        <v/>
      </c>
      <c r="AG1706" s="16">
        <f>Data!Y1706-AF1706</f>
        <v/>
      </c>
      <c r="AH1706" s="9">
        <f>AE1706+AG1706</f>
        <v/>
      </c>
    </row>
    <row r="1707">
      <c r="N1707" s="14">
        <f>Data!A1707</f>
        <v/>
      </c>
      <c r="O1707" s="24">
        <f>IF(Occurrence!J1707&gt;0,COUNTIFS(Occurrence!$J$2:$J$2441,"&gt;0",Occurrence!$J$2:$J$2441,"&lt;="&amp;Occurrence!J1707)/($B$8+1),0)</f>
        <v/>
      </c>
      <c r="P1707" s="16">
        <f>IF(Occurrence!J1707&gt;0,_xlfn.PERCENTILE.INC(Data!$O$2:$O$2441,($B$4+O1707*($B$5-1))/($B$3-1)),0)</f>
        <v/>
      </c>
      <c r="Q1707" s="16">
        <f>IF(Occurrence!J1707&gt;0,_xlfn.PERCENTILE.INC(Occurrence!$I$2:$I$2441,($B$6+O1707*($B$7-1))/($B$3-1)),0)</f>
        <v/>
      </c>
      <c r="R1707" s="16">
        <f>IF(Occurrence!J1707&gt;0,Occurrence!J1707/Q1707,0)</f>
        <v/>
      </c>
      <c r="S1707" s="9">
        <f>IF(Occurrence!J1707&gt;0,P1707*R1707,0)</f>
        <v/>
      </c>
      <c r="T1707" s="24">
        <f>IF(Occurrence!K1707&gt;0,COUNTIFS(Occurrence!$K$2:$K$2441,"&gt;0",Occurrence!$K$2:$K$2441,"&lt;="&amp;Occurrence!K1707)/($B$9+1),0)</f>
        <v/>
      </c>
      <c r="U1707" s="16">
        <f>IF(Occurrence!K1707&gt;0,_xlfn.PERCENTILE.INC(Data!$O$2:$O$2441,($B$4+T1707*($B$5-1))/($B$3-1)),0)</f>
        <v/>
      </c>
      <c r="V1707" s="16">
        <f>IF(Occurrence!K1707&gt;0,_xlfn.PERCENTILE.INC(Occurrence!$I$2:$I$2441,($B$6+T1707*($B$7-1))/($B$3-1)),0)</f>
        <v/>
      </c>
      <c r="W1707" s="16">
        <f>IF(Occurrence!K1707&gt;0,Occurrence!K1707/V1707,0)</f>
        <v/>
      </c>
      <c r="X1707" s="9">
        <f>IF(Occurrence!K1707&gt;0,U1707*W1707,0)</f>
        <v/>
      </c>
      <c r="Y1707" s="24">
        <f>COUNTIF(Data!$X$2:$X$2441,"&lt;="&amp;Data!X1707)/($B$3+1)</f>
        <v/>
      </c>
      <c r="Z1707" s="16">
        <f>_xlfn.PERCENTILE.INC(Data!$U$2:$U$2441,Y1707)</f>
        <v/>
      </c>
      <c r="AA1707" s="16">
        <f>_xlfn.PERCENTILE.INC(Data!$V$2:$V$2441,Y1707)</f>
        <v/>
      </c>
      <c r="AB1707" s="16">
        <f>Data!X1707-AA1707</f>
        <v/>
      </c>
      <c r="AC1707" s="9">
        <f>Z1707+AB1707</f>
        <v/>
      </c>
      <c r="AD1707" s="24">
        <f>COUNTIF(Data!$Y$2:$Y$2441,"&lt;="&amp;Data!Y1707)/($B$3+1)</f>
        <v/>
      </c>
      <c r="AE1707" s="16">
        <f>_xlfn.PERCENTILE.INC(Data!$U$2:$U$2441,AD1707)</f>
        <v/>
      </c>
      <c r="AF1707" s="16">
        <f>_xlfn.PERCENTILE.INC(Data!$V$2:$V$2441,AD1707)</f>
        <v/>
      </c>
      <c r="AG1707" s="16">
        <f>Data!Y1707-AF1707</f>
        <v/>
      </c>
      <c r="AH1707" s="9">
        <f>AE1707+AG1707</f>
        <v/>
      </c>
    </row>
    <row r="1708">
      <c r="N1708" s="14">
        <f>Data!A1708</f>
        <v/>
      </c>
      <c r="O1708" s="24">
        <f>IF(Occurrence!J1708&gt;0,COUNTIFS(Occurrence!$J$2:$J$2441,"&gt;0",Occurrence!$J$2:$J$2441,"&lt;="&amp;Occurrence!J1708)/($B$8+1),0)</f>
        <v/>
      </c>
      <c r="P1708" s="16">
        <f>IF(Occurrence!J1708&gt;0,_xlfn.PERCENTILE.INC(Data!$O$2:$O$2441,($B$4+O1708*($B$5-1))/($B$3-1)),0)</f>
        <v/>
      </c>
      <c r="Q1708" s="16">
        <f>IF(Occurrence!J1708&gt;0,_xlfn.PERCENTILE.INC(Occurrence!$I$2:$I$2441,($B$6+O1708*($B$7-1))/($B$3-1)),0)</f>
        <v/>
      </c>
      <c r="R1708" s="16">
        <f>IF(Occurrence!J1708&gt;0,Occurrence!J1708/Q1708,0)</f>
        <v/>
      </c>
      <c r="S1708" s="9">
        <f>IF(Occurrence!J1708&gt;0,P1708*R1708,0)</f>
        <v/>
      </c>
      <c r="T1708" s="24">
        <f>IF(Occurrence!K1708&gt;0,COUNTIFS(Occurrence!$K$2:$K$2441,"&gt;0",Occurrence!$K$2:$K$2441,"&lt;="&amp;Occurrence!K1708)/($B$9+1),0)</f>
        <v/>
      </c>
      <c r="U1708" s="16">
        <f>IF(Occurrence!K1708&gt;0,_xlfn.PERCENTILE.INC(Data!$O$2:$O$2441,($B$4+T1708*($B$5-1))/($B$3-1)),0)</f>
        <v/>
      </c>
      <c r="V1708" s="16">
        <f>IF(Occurrence!K1708&gt;0,_xlfn.PERCENTILE.INC(Occurrence!$I$2:$I$2441,($B$6+T1708*($B$7-1))/($B$3-1)),0)</f>
        <v/>
      </c>
      <c r="W1708" s="16">
        <f>IF(Occurrence!K1708&gt;0,Occurrence!K1708/V1708,0)</f>
        <v/>
      </c>
      <c r="X1708" s="9">
        <f>IF(Occurrence!K1708&gt;0,U1708*W1708,0)</f>
        <v/>
      </c>
      <c r="Y1708" s="24">
        <f>COUNTIF(Data!$X$2:$X$2441,"&lt;="&amp;Data!X1708)/($B$3+1)</f>
        <v/>
      </c>
      <c r="Z1708" s="16">
        <f>_xlfn.PERCENTILE.INC(Data!$U$2:$U$2441,Y1708)</f>
        <v/>
      </c>
      <c r="AA1708" s="16">
        <f>_xlfn.PERCENTILE.INC(Data!$V$2:$V$2441,Y1708)</f>
        <v/>
      </c>
      <c r="AB1708" s="16">
        <f>Data!X1708-AA1708</f>
        <v/>
      </c>
      <c r="AC1708" s="9">
        <f>Z1708+AB1708</f>
        <v/>
      </c>
      <c r="AD1708" s="24">
        <f>COUNTIF(Data!$Y$2:$Y$2441,"&lt;="&amp;Data!Y1708)/($B$3+1)</f>
        <v/>
      </c>
      <c r="AE1708" s="16">
        <f>_xlfn.PERCENTILE.INC(Data!$U$2:$U$2441,AD1708)</f>
        <v/>
      </c>
      <c r="AF1708" s="16">
        <f>_xlfn.PERCENTILE.INC(Data!$V$2:$V$2441,AD1708)</f>
        <v/>
      </c>
      <c r="AG1708" s="16">
        <f>Data!Y1708-AF1708</f>
        <v/>
      </c>
      <c r="AH1708" s="9">
        <f>AE1708+AG1708</f>
        <v/>
      </c>
    </row>
    <row r="1709">
      <c r="N1709" s="14">
        <f>Data!A1709</f>
        <v/>
      </c>
      <c r="O1709" s="24">
        <f>IF(Occurrence!J1709&gt;0,COUNTIFS(Occurrence!$J$2:$J$2441,"&gt;0",Occurrence!$J$2:$J$2441,"&lt;="&amp;Occurrence!J1709)/($B$8+1),0)</f>
        <v/>
      </c>
      <c r="P1709" s="16">
        <f>IF(Occurrence!J1709&gt;0,_xlfn.PERCENTILE.INC(Data!$O$2:$O$2441,($B$4+O1709*($B$5-1))/($B$3-1)),0)</f>
        <v/>
      </c>
      <c r="Q1709" s="16">
        <f>IF(Occurrence!J1709&gt;0,_xlfn.PERCENTILE.INC(Occurrence!$I$2:$I$2441,($B$6+O1709*($B$7-1))/($B$3-1)),0)</f>
        <v/>
      </c>
      <c r="R1709" s="16">
        <f>IF(Occurrence!J1709&gt;0,Occurrence!J1709/Q1709,0)</f>
        <v/>
      </c>
      <c r="S1709" s="9">
        <f>IF(Occurrence!J1709&gt;0,P1709*R1709,0)</f>
        <v/>
      </c>
      <c r="T1709" s="24">
        <f>IF(Occurrence!K1709&gt;0,COUNTIFS(Occurrence!$K$2:$K$2441,"&gt;0",Occurrence!$K$2:$K$2441,"&lt;="&amp;Occurrence!K1709)/($B$9+1),0)</f>
        <v/>
      </c>
      <c r="U1709" s="16">
        <f>IF(Occurrence!K1709&gt;0,_xlfn.PERCENTILE.INC(Data!$O$2:$O$2441,($B$4+T1709*($B$5-1))/($B$3-1)),0)</f>
        <v/>
      </c>
      <c r="V1709" s="16">
        <f>IF(Occurrence!K1709&gt;0,_xlfn.PERCENTILE.INC(Occurrence!$I$2:$I$2441,($B$6+T1709*($B$7-1))/($B$3-1)),0)</f>
        <v/>
      </c>
      <c r="W1709" s="16">
        <f>IF(Occurrence!K1709&gt;0,Occurrence!K1709/V1709,0)</f>
        <v/>
      </c>
      <c r="X1709" s="9">
        <f>IF(Occurrence!K1709&gt;0,U1709*W1709,0)</f>
        <v/>
      </c>
      <c r="Y1709" s="24">
        <f>COUNTIF(Data!$X$2:$X$2441,"&lt;="&amp;Data!X1709)/($B$3+1)</f>
        <v/>
      </c>
      <c r="Z1709" s="16">
        <f>_xlfn.PERCENTILE.INC(Data!$U$2:$U$2441,Y1709)</f>
        <v/>
      </c>
      <c r="AA1709" s="16">
        <f>_xlfn.PERCENTILE.INC(Data!$V$2:$V$2441,Y1709)</f>
        <v/>
      </c>
      <c r="AB1709" s="16">
        <f>Data!X1709-AA1709</f>
        <v/>
      </c>
      <c r="AC1709" s="9">
        <f>Z1709+AB1709</f>
        <v/>
      </c>
      <c r="AD1709" s="24">
        <f>COUNTIF(Data!$Y$2:$Y$2441,"&lt;="&amp;Data!Y1709)/($B$3+1)</f>
        <v/>
      </c>
      <c r="AE1709" s="16">
        <f>_xlfn.PERCENTILE.INC(Data!$U$2:$U$2441,AD1709)</f>
        <v/>
      </c>
      <c r="AF1709" s="16">
        <f>_xlfn.PERCENTILE.INC(Data!$V$2:$V$2441,AD1709)</f>
        <v/>
      </c>
      <c r="AG1709" s="16">
        <f>Data!Y1709-AF1709</f>
        <v/>
      </c>
      <c r="AH1709" s="9">
        <f>AE1709+AG1709</f>
        <v/>
      </c>
    </row>
    <row r="1710">
      <c r="N1710" s="14">
        <f>Data!A1710</f>
        <v/>
      </c>
      <c r="O1710" s="24">
        <f>IF(Occurrence!J1710&gt;0,COUNTIFS(Occurrence!$J$2:$J$2441,"&gt;0",Occurrence!$J$2:$J$2441,"&lt;="&amp;Occurrence!J1710)/($B$8+1),0)</f>
        <v/>
      </c>
      <c r="P1710" s="16">
        <f>IF(Occurrence!J1710&gt;0,_xlfn.PERCENTILE.INC(Data!$O$2:$O$2441,($B$4+O1710*($B$5-1))/($B$3-1)),0)</f>
        <v/>
      </c>
      <c r="Q1710" s="16">
        <f>IF(Occurrence!J1710&gt;0,_xlfn.PERCENTILE.INC(Occurrence!$I$2:$I$2441,($B$6+O1710*($B$7-1))/($B$3-1)),0)</f>
        <v/>
      </c>
      <c r="R1710" s="16">
        <f>IF(Occurrence!J1710&gt;0,Occurrence!J1710/Q1710,0)</f>
        <v/>
      </c>
      <c r="S1710" s="9">
        <f>IF(Occurrence!J1710&gt;0,P1710*R1710,0)</f>
        <v/>
      </c>
      <c r="T1710" s="24">
        <f>IF(Occurrence!K1710&gt;0,COUNTIFS(Occurrence!$K$2:$K$2441,"&gt;0",Occurrence!$K$2:$K$2441,"&lt;="&amp;Occurrence!K1710)/($B$9+1),0)</f>
        <v/>
      </c>
      <c r="U1710" s="16">
        <f>IF(Occurrence!K1710&gt;0,_xlfn.PERCENTILE.INC(Data!$O$2:$O$2441,($B$4+T1710*($B$5-1))/($B$3-1)),0)</f>
        <v/>
      </c>
      <c r="V1710" s="16">
        <f>IF(Occurrence!K1710&gt;0,_xlfn.PERCENTILE.INC(Occurrence!$I$2:$I$2441,($B$6+T1710*($B$7-1))/($B$3-1)),0)</f>
        <v/>
      </c>
      <c r="W1710" s="16">
        <f>IF(Occurrence!K1710&gt;0,Occurrence!K1710/V1710,0)</f>
        <v/>
      </c>
      <c r="X1710" s="9">
        <f>IF(Occurrence!K1710&gt;0,U1710*W1710,0)</f>
        <v/>
      </c>
      <c r="Y1710" s="24">
        <f>COUNTIF(Data!$X$2:$X$2441,"&lt;="&amp;Data!X1710)/($B$3+1)</f>
        <v/>
      </c>
      <c r="Z1710" s="16">
        <f>_xlfn.PERCENTILE.INC(Data!$U$2:$U$2441,Y1710)</f>
        <v/>
      </c>
      <c r="AA1710" s="16">
        <f>_xlfn.PERCENTILE.INC(Data!$V$2:$V$2441,Y1710)</f>
        <v/>
      </c>
      <c r="AB1710" s="16">
        <f>Data!X1710-AA1710</f>
        <v/>
      </c>
      <c r="AC1710" s="9">
        <f>Z1710+AB1710</f>
        <v/>
      </c>
      <c r="AD1710" s="24">
        <f>COUNTIF(Data!$Y$2:$Y$2441,"&lt;="&amp;Data!Y1710)/($B$3+1)</f>
        <v/>
      </c>
      <c r="AE1710" s="16">
        <f>_xlfn.PERCENTILE.INC(Data!$U$2:$U$2441,AD1710)</f>
        <v/>
      </c>
      <c r="AF1710" s="16">
        <f>_xlfn.PERCENTILE.INC(Data!$V$2:$V$2441,AD1710)</f>
        <v/>
      </c>
      <c r="AG1710" s="16">
        <f>Data!Y1710-AF1710</f>
        <v/>
      </c>
      <c r="AH1710" s="9">
        <f>AE1710+AG1710</f>
        <v/>
      </c>
    </row>
    <row r="1711">
      <c r="N1711" s="14">
        <f>Data!A1711</f>
        <v/>
      </c>
      <c r="O1711" s="24">
        <f>IF(Occurrence!J1711&gt;0,COUNTIFS(Occurrence!$J$2:$J$2441,"&gt;0",Occurrence!$J$2:$J$2441,"&lt;="&amp;Occurrence!J1711)/($B$8+1),0)</f>
        <v/>
      </c>
      <c r="P1711" s="16">
        <f>IF(Occurrence!J1711&gt;0,_xlfn.PERCENTILE.INC(Data!$O$2:$O$2441,($B$4+O1711*($B$5-1))/($B$3-1)),0)</f>
        <v/>
      </c>
      <c r="Q1711" s="16">
        <f>IF(Occurrence!J1711&gt;0,_xlfn.PERCENTILE.INC(Occurrence!$I$2:$I$2441,($B$6+O1711*($B$7-1))/($B$3-1)),0)</f>
        <v/>
      </c>
      <c r="R1711" s="16">
        <f>IF(Occurrence!J1711&gt;0,Occurrence!J1711/Q1711,0)</f>
        <v/>
      </c>
      <c r="S1711" s="9">
        <f>IF(Occurrence!J1711&gt;0,P1711*R1711,0)</f>
        <v/>
      </c>
      <c r="T1711" s="24">
        <f>IF(Occurrence!K1711&gt;0,COUNTIFS(Occurrence!$K$2:$K$2441,"&gt;0",Occurrence!$K$2:$K$2441,"&lt;="&amp;Occurrence!K1711)/($B$9+1),0)</f>
        <v/>
      </c>
      <c r="U1711" s="16">
        <f>IF(Occurrence!K1711&gt;0,_xlfn.PERCENTILE.INC(Data!$O$2:$O$2441,($B$4+T1711*($B$5-1))/($B$3-1)),0)</f>
        <v/>
      </c>
      <c r="V1711" s="16">
        <f>IF(Occurrence!K1711&gt;0,_xlfn.PERCENTILE.INC(Occurrence!$I$2:$I$2441,($B$6+T1711*($B$7-1))/($B$3-1)),0)</f>
        <v/>
      </c>
      <c r="W1711" s="16">
        <f>IF(Occurrence!K1711&gt;0,Occurrence!K1711/V1711,0)</f>
        <v/>
      </c>
      <c r="X1711" s="9">
        <f>IF(Occurrence!K1711&gt;0,U1711*W1711,0)</f>
        <v/>
      </c>
      <c r="Y1711" s="24">
        <f>COUNTIF(Data!$X$2:$X$2441,"&lt;="&amp;Data!X1711)/($B$3+1)</f>
        <v/>
      </c>
      <c r="Z1711" s="16">
        <f>_xlfn.PERCENTILE.INC(Data!$U$2:$U$2441,Y1711)</f>
        <v/>
      </c>
      <c r="AA1711" s="16">
        <f>_xlfn.PERCENTILE.INC(Data!$V$2:$V$2441,Y1711)</f>
        <v/>
      </c>
      <c r="AB1711" s="16">
        <f>Data!X1711-AA1711</f>
        <v/>
      </c>
      <c r="AC1711" s="9">
        <f>Z1711+AB1711</f>
        <v/>
      </c>
      <c r="AD1711" s="24">
        <f>COUNTIF(Data!$Y$2:$Y$2441,"&lt;="&amp;Data!Y1711)/($B$3+1)</f>
        <v/>
      </c>
      <c r="AE1711" s="16">
        <f>_xlfn.PERCENTILE.INC(Data!$U$2:$U$2441,AD1711)</f>
        <v/>
      </c>
      <c r="AF1711" s="16">
        <f>_xlfn.PERCENTILE.INC(Data!$V$2:$V$2441,AD1711)</f>
        <v/>
      </c>
      <c r="AG1711" s="16">
        <f>Data!Y1711-AF1711</f>
        <v/>
      </c>
      <c r="AH1711" s="9">
        <f>AE1711+AG1711</f>
        <v/>
      </c>
    </row>
    <row r="1712">
      <c r="N1712" s="14">
        <f>Data!A1712</f>
        <v/>
      </c>
      <c r="O1712" s="24">
        <f>IF(Occurrence!J1712&gt;0,COUNTIFS(Occurrence!$J$2:$J$2441,"&gt;0",Occurrence!$J$2:$J$2441,"&lt;="&amp;Occurrence!J1712)/($B$8+1),0)</f>
        <v/>
      </c>
      <c r="P1712" s="16">
        <f>IF(Occurrence!J1712&gt;0,_xlfn.PERCENTILE.INC(Data!$O$2:$O$2441,($B$4+O1712*($B$5-1))/($B$3-1)),0)</f>
        <v/>
      </c>
      <c r="Q1712" s="16">
        <f>IF(Occurrence!J1712&gt;0,_xlfn.PERCENTILE.INC(Occurrence!$I$2:$I$2441,($B$6+O1712*($B$7-1))/($B$3-1)),0)</f>
        <v/>
      </c>
      <c r="R1712" s="16">
        <f>IF(Occurrence!J1712&gt;0,Occurrence!J1712/Q1712,0)</f>
        <v/>
      </c>
      <c r="S1712" s="9">
        <f>IF(Occurrence!J1712&gt;0,P1712*R1712,0)</f>
        <v/>
      </c>
      <c r="T1712" s="24">
        <f>IF(Occurrence!K1712&gt;0,COUNTIFS(Occurrence!$K$2:$K$2441,"&gt;0",Occurrence!$K$2:$K$2441,"&lt;="&amp;Occurrence!K1712)/($B$9+1),0)</f>
        <v/>
      </c>
      <c r="U1712" s="16">
        <f>IF(Occurrence!K1712&gt;0,_xlfn.PERCENTILE.INC(Data!$O$2:$O$2441,($B$4+T1712*($B$5-1))/($B$3-1)),0)</f>
        <v/>
      </c>
      <c r="V1712" s="16">
        <f>IF(Occurrence!K1712&gt;0,_xlfn.PERCENTILE.INC(Occurrence!$I$2:$I$2441,($B$6+T1712*($B$7-1))/($B$3-1)),0)</f>
        <v/>
      </c>
      <c r="W1712" s="16">
        <f>IF(Occurrence!K1712&gt;0,Occurrence!K1712/V1712,0)</f>
        <v/>
      </c>
      <c r="X1712" s="9">
        <f>IF(Occurrence!K1712&gt;0,U1712*W1712,0)</f>
        <v/>
      </c>
      <c r="Y1712" s="24">
        <f>COUNTIF(Data!$X$2:$X$2441,"&lt;="&amp;Data!X1712)/($B$3+1)</f>
        <v/>
      </c>
      <c r="Z1712" s="16">
        <f>_xlfn.PERCENTILE.INC(Data!$U$2:$U$2441,Y1712)</f>
        <v/>
      </c>
      <c r="AA1712" s="16">
        <f>_xlfn.PERCENTILE.INC(Data!$V$2:$V$2441,Y1712)</f>
        <v/>
      </c>
      <c r="AB1712" s="16">
        <f>Data!X1712-AA1712</f>
        <v/>
      </c>
      <c r="AC1712" s="9">
        <f>Z1712+AB1712</f>
        <v/>
      </c>
      <c r="AD1712" s="24">
        <f>COUNTIF(Data!$Y$2:$Y$2441,"&lt;="&amp;Data!Y1712)/($B$3+1)</f>
        <v/>
      </c>
      <c r="AE1712" s="16">
        <f>_xlfn.PERCENTILE.INC(Data!$U$2:$U$2441,AD1712)</f>
        <v/>
      </c>
      <c r="AF1712" s="16">
        <f>_xlfn.PERCENTILE.INC(Data!$V$2:$V$2441,AD1712)</f>
        <v/>
      </c>
      <c r="AG1712" s="16">
        <f>Data!Y1712-AF1712</f>
        <v/>
      </c>
      <c r="AH1712" s="9">
        <f>AE1712+AG1712</f>
        <v/>
      </c>
    </row>
    <row r="1713">
      <c r="N1713" s="14">
        <f>Data!A1713</f>
        <v/>
      </c>
      <c r="O1713" s="24">
        <f>IF(Occurrence!J1713&gt;0,COUNTIFS(Occurrence!$J$2:$J$2441,"&gt;0",Occurrence!$J$2:$J$2441,"&lt;="&amp;Occurrence!J1713)/($B$8+1),0)</f>
        <v/>
      </c>
      <c r="P1713" s="16">
        <f>IF(Occurrence!J1713&gt;0,_xlfn.PERCENTILE.INC(Data!$O$2:$O$2441,($B$4+O1713*($B$5-1))/($B$3-1)),0)</f>
        <v/>
      </c>
      <c r="Q1713" s="16">
        <f>IF(Occurrence!J1713&gt;0,_xlfn.PERCENTILE.INC(Occurrence!$I$2:$I$2441,($B$6+O1713*($B$7-1))/($B$3-1)),0)</f>
        <v/>
      </c>
      <c r="R1713" s="16">
        <f>IF(Occurrence!J1713&gt;0,Occurrence!J1713/Q1713,0)</f>
        <v/>
      </c>
      <c r="S1713" s="9">
        <f>IF(Occurrence!J1713&gt;0,P1713*R1713,0)</f>
        <v/>
      </c>
      <c r="T1713" s="24">
        <f>IF(Occurrence!K1713&gt;0,COUNTIFS(Occurrence!$K$2:$K$2441,"&gt;0",Occurrence!$K$2:$K$2441,"&lt;="&amp;Occurrence!K1713)/($B$9+1),0)</f>
        <v/>
      </c>
      <c r="U1713" s="16">
        <f>IF(Occurrence!K1713&gt;0,_xlfn.PERCENTILE.INC(Data!$O$2:$O$2441,($B$4+T1713*($B$5-1))/($B$3-1)),0)</f>
        <v/>
      </c>
      <c r="V1713" s="16">
        <f>IF(Occurrence!K1713&gt;0,_xlfn.PERCENTILE.INC(Occurrence!$I$2:$I$2441,($B$6+T1713*($B$7-1))/($B$3-1)),0)</f>
        <v/>
      </c>
      <c r="W1713" s="16">
        <f>IF(Occurrence!K1713&gt;0,Occurrence!K1713/V1713,0)</f>
        <v/>
      </c>
      <c r="X1713" s="9">
        <f>IF(Occurrence!K1713&gt;0,U1713*W1713,0)</f>
        <v/>
      </c>
      <c r="Y1713" s="24">
        <f>COUNTIF(Data!$X$2:$X$2441,"&lt;="&amp;Data!X1713)/($B$3+1)</f>
        <v/>
      </c>
      <c r="Z1713" s="16">
        <f>_xlfn.PERCENTILE.INC(Data!$U$2:$U$2441,Y1713)</f>
        <v/>
      </c>
      <c r="AA1713" s="16">
        <f>_xlfn.PERCENTILE.INC(Data!$V$2:$V$2441,Y1713)</f>
        <v/>
      </c>
      <c r="AB1713" s="16">
        <f>Data!X1713-AA1713</f>
        <v/>
      </c>
      <c r="AC1713" s="9">
        <f>Z1713+AB1713</f>
        <v/>
      </c>
      <c r="AD1713" s="24">
        <f>COUNTIF(Data!$Y$2:$Y$2441,"&lt;="&amp;Data!Y1713)/($B$3+1)</f>
        <v/>
      </c>
      <c r="AE1713" s="16">
        <f>_xlfn.PERCENTILE.INC(Data!$U$2:$U$2441,AD1713)</f>
        <v/>
      </c>
      <c r="AF1713" s="16">
        <f>_xlfn.PERCENTILE.INC(Data!$V$2:$V$2441,AD1713)</f>
        <v/>
      </c>
      <c r="AG1713" s="16">
        <f>Data!Y1713-AF1713</f>
        <v/>
      </c>
      <c r="AH1713" s="9">
        <f>AE1713+AG1713</f>
        <v/>
      </c>
    </row>
    <row r="1714">
      <c r="N1714" s="14">
        <f>Data!A1714</f>
        <v/>
      </c>
      <c r="O1714" s="24">
        <f>IF(Occurrence!J1714&gt;0,COUNTIFS(Occurrence!$J$2:$J$2441,"&gt;0",Occurrence!$J$2:$J$2441,"&lt;="&amp;Occurrence!J1714)/($B$8+1),0)</f>
        <v/>
      </c>
      <c r="P1714" s="16">
        <f>IF(Occurrence!J1714&gt;0,_xlfn.PERCENTILE.INC(Data!$O$2:$O$2441,($B$4+O1714*($B$5-1))/($B$3-1)),0)</f>
        <v/>
      </c>
      <c r="Q1714" s="16">
        <f>IF(Occurrence!J1714&gt;0,_xlfn.PERCENTILE.INC(Occurrence!$I$2:$I$2441,($B$6+O1714*($B$7-1))/($B$3-1)),0)</f>
        <v/>
      </c>
      <c r="R1714" s="16">
        <f>IF(Occurrence!J1714&gt;0,Occurrence!J1714/Q1714,0)</f>
        <v/>
      </c>
      <c r="S1714" s="9">
        <f>IF(Occurrence!J1714&gt;0,P1714*R1714,0)</f>
        <v/>
      </c>
      <c r="T1714" s="24">
        <f>IF(Occurrence!K1714&gt;0,COUNTIFS(Occurrence!$K$2:$K$2441,"&gt;0",Occurrence!$K$2:$K$2441,"&lt;="&amp;Occurrence!K1714)/($B$9+1),0)</f>
        <v/>
      </c>
      <c r="U1714" s="16">
        <f>IF(Occurrence!K1714&gt;0,_xlfn.PERCENTILE.INC(Data!$O$2:$O$2441,($B$4+T1714*($B$5-1))/($B$3-1)),0)</f>
        <v/>
      </c>
      <c r="V1714" s="16">
        <f>IF(Occurrence!K1714&gt;0,_xlfn.PERCENTILE.INC(Occurrence!$I$2:$I$2441,($B$6+T1714*($B$7-1))/($B$3-1)),0)</f>
        <v/>
      </c>
      <c r="W1714" s="16">
        <f>IF(Occurrence!K1714&gt;0,Occurrence!K1714/V1714,0)</f>
        <v/>
      </c>
      <c r="X1714" s="9">
        <f>IF(Occurrence!K1714&gt;0,U1714*W1714,0)</f>
        <v/>
      </c>
      <c r="Y1714" s="24">
        <f>COUNTIF(Data!$X$2:$X$2441,"&lt;="&amp;Data!X1714)/($B$3+1)</f>
        <v/>
      </c>
      <c r="Z1714" s="16">
        <f>_xlfn.PERCENTILE.INC(Data!$U$2:$U$2441,Y1714)</f>
        <v/>
      </c>
      <c r="AA1714" s="16">
        <f>_xlfn.PERCENTILE.INC(Data!$V$2:$V$2441,Y1714)</f>
        <v/>
      </c>
      <c r="AB1714" s="16">
        <f>Data!X1714-AA1714</f>
        <v/>
      </c>
      <c r="AC1714" s="9">
        <f>Z1714+AB1714</f>
        <v/>
      </c>
      <c r="AD1714" s="24">
        <f>COUNTIF(Data!$Y$2:$Y$2441,"&lt;="&amp;Data!Y1714)/($B$3+1)</f>
        <v/>
      </c>
      <c r="AE1714" s="16">
        <f>_xlfn.PERCENTILE.INC(Data!$U$2:$U$2441,AD1714)</f>
        <v/>
      </c>
      <c r="AF1714" s="16">
        <f>_xlfn.PERCENTILE.INC(Data!$V$2:$V$2441,AD1714)</f>
        <v/>
      </c>
      <c r="AG1714" s="16">
        <f>Data!Y1714-AF1714</f>
        <v/>
      </c>
      <c r="AH1714" s="9">
        <f>AE1714+AG1714</f>
        <v/>
      </c>
    </row>
    <row r="1715">
      <c r="N1715" s="14">
        <f>Data!A1715</f>
        <v/>
      </c>
      <c r="O1715" s="24">
        <f>IF(Occurrence!J1715&gt;0,COUNTIFS(Occurrence!$J$2:$J$2441,"&gt;0",Occurrence!$J$2:$J$2441,"&lt;="&amp;Occurrence!J1715)/($B$8+1),0)</f>
        <v/>
      </c>
      <c r="P1715" s="16">
        <f>IF(Occurrence!J1715&gt;0,_xlfn.PERCENTILE.INC(Data!$O$2:$O$2441,($B$4+O1715*($B$5-1))/($B$3-1)),0)</f>
        <v/>
      </c>
      <c r="Q1715" s="16">
        <f>IF(Occurrence!J1715&gt;0,_xlfn.PERCENTILE.INC(Occurrence!$I$2:$I$2441,($B$6+O1715*($B$7-1))/($B$3-1)),0)</f>
        <v/>
      </c>
      <c r="R1715" s="16">
        <f>IF(Occurrence!J1715&gt;0,Occurrence!J1715/Q1715,0)</f>
        <v/>
      </c>
      <c r="S1715" s="9">
        <f>IF(Occurrence!J1715&gt;0,P1715*R1715,0)</f>
        <v/>
      </c>
      <c r="T1715" s="24">
        <f>IF(Occurrence!K1715&gt;0,COUNTIFS(Occurrence!$K$2:$K$2441,"&gt;0",Occurrence!$K$2:$K$2441,"&lt;="&amp;Occurrence!K1715)/($B$9+1),0)</f>
        <v/>
      </c>
      <c r="U1715" s="16">
        <f>IF(Occurrence!K1715&gt;0,_xlfn.PERCENTILE.INC(Data!$O$2:$O$2441,($B$4+T1715*($B$5-1))/($B$3-1)),0)</f>
        <v/>
      </c>
      <c r="V1715" s="16">
        <f>IF(Occurrence!K1715&gt;0,_xlfn.PERCENTILE.INC(Occurrence!$I$2:$I$2441,($B$6+T1715*($B$7-1))/($B$3-1)),0)</f>
        <v/>
      </c>
      <c r="W1715" s="16">
        <f>IF(Occurrence!K1715&gt;0,Occurrence!K1715/V1715,0)</f>
        <v/>
      </c>
      <c r="X1715" s="9">
        <f>IF(Occurrence!K1715&gt;0,U1715*W1715,0)</f>
        <v/>
      </c>
      <c r="Y1715" s="24">
        <f>COUNTIF(Data!$X$2:$X$2441,"&lt;="&amp;Data!X1715)/($B$3+1)</f>
        <v/>
      </c>
      <c r="Z1715" s="16">
        <f>_xlfn.PERCENTILE.INC(Data!$U$2:$U$2441,Y1715)</f>
        <v/>
      </c>
      <c r="AA1715" s="16">
        <f>_xlfn.PERCENTILE.INC(Data!$V$2:$V$2441,Y1715)</f>
        <v/>
      </c>
      <c r="AB1715" s="16">
        <f>Data!X1715-AA1715</f>
        <v/>
      </c>
      <c r="AC1715" s="9">
        <f>Z1715+AB1715</f>
        <v/>
      </c>
      <c r="AD1715" s="24">
        <f>COUNTIF(Data!$Y$2:$Y$2441,"&lt;="&amp;Data!Y1715)/($B$3+1)</f>
        <v/>
      </c>
      <c r="AE1715" s="16">
        <f>_xlfn.PERCENTILE.INC(Data!$U$2:$U$2441,AD1715)</f>
        <v/>
      </c>
      <c r="AF1715" s="16">
        <f>_xlfn.PERCENTILE.INC(Data!$V$2:$V$2441,AD1715)</f>
        <v/>
      </c>
      <c r="AG1715" s="16">
        <f>Data!Y1715-AF1715</f>
        <v/>
      </c>
      <c r="AH1715" s="9">
        <f>AE1715+AG1715</f>
        <v/>
      </c>
    </row>
    <row r="1716">
      <c r="N1716" s="14">
        <f>Data!A1716</f>
        <v/>
      </c>
      <c r="O1716" s="24">
        <f>IF(Occurrence!J1716&gt;0,COUNTIFS(Occurrence!$J$2:$J$2441,"&gt;0",Occurrence!$J$2:$J$2441,"&lt;="&amp;Occurrence!J1716)/($B$8+1),0)</f>
        <v/>
      </c>
      <c r="P1716" s="16">
        <f>IF(Occurrence!J1716&gt;0,_xlfn.PERCENTILE.INC(Data!$O$2:$O$2441,($B$4+O1716*($B$5-1))/($B$3-1)),0)</f>
        <v/>
      </c>
      <c r="Q1716" s="16">
        <f>IF(Occurrence!J1716&gt;0,_xlfn.PERCENTILE.INC(Occurrence!$I$2:$I$2441,($B$6+O1716*($B$7-1))/($B$3-1)),0)</f>
        <v/>
      </c>
      <c r="R1716" s="16">
        <f>IF(Occurrence!J1716&gt;0,Occurrence!J1716/Q1716,0)</f>
        <v/>
      </c>
      <c r="S1716" s="9">
        <f>IF(Occurrence!J1716&gt;0,P1716*R1716,0)</f>
        <v/>
      </c>
      <c r="T1716" s="24">
        <f>IF(Occurrence!K1716&gt;0,COUNTIFS(Occurrence!$K$2:$K$2441,"&gt;0",Occurrence!$K$2:$K$2441,"&lt;="&amp;Occurrence!K1716)/($B$9+1),0)</f>
        <v/>
      </c>
      <c r="U1716" s="16">
        <f>IF(Occurrence!K1716&gt;0,_xlfn.PERCENTILE.INC(Data!$O$2:$O$2441,($B$4+T1716*($B$5-1))/($B$3-1)),0)</f>
        <v/>
      </c>
      <c r="V1716" s="16">
        <f>IF(Occurrence!K1716&gt;0,_xlfn.PERCENTILE.INC(Occurrence!$I$2:$I$2441,($B$6+T1716*($B$7-1))/($B$3-1)),0)</f>
        <v/>
      </c>
      <c r="W1716" s="16">
        <f>IF(Occurrence!K1716&gt;0,Occurrence!K1716/V1716,0)</f>
        <v/>
      </c>
      <c r="X1716" s="9">
        <f>IF(Occurrence!K1716&gt;0,U1716*W1716,0)</f>
        <v/>
      </c>
      <c r="Y1716" s="24">
        <f>COUNTIF(Data!$X$2:$X$2441,"&lt;="&amp;Data!X1716)/($B$3+1)</f>
        <v/>
      </c>
      <c r="Z1716" s="16">
        <f>_xlfn.PERCENTILE.INC(Data!$U$2:$U$2441,Y1716)</f>
        <v/>
      </c>
      <c r="AA1716" s="16">
        <f>_xlfn.PERCENTILE.INC(Data!$V$2:$V$2441,Y1716)</f>
        <v/>
      </c>
      <c r="AB1716" s="16">
        <f>Data!X1716-AA1716</f>
        <v/>
      </c>
      <c r="AC1716" s="9">
        <f>Z1716+AB1716</f>
        <v/>
      </c>
      <c r="AD1716" s="24">
        <f>COUNTIF(Data!$Y$2:$Y$2441,"&lt;="&amp;Data!Y1716)/($B$3+1)</f>
        <v/>
      </c>
      <c r="AE1716" s="16">
        <f>_xlfn.PERCENTILE.INC(Data!$U$2:$U$2441,AD1716)</f>
        <v/>
      </c>
      <c r="AF1716" s="16">
        <f>_xlfn.PERCENTILE.INC(Data!$V$2:$V$2441,AD1716)</f>
        <v/>
      </c>
      <c r="AG1716" s="16">
        <f>Data!Y1716-AF1716</f>
        <v/>
      </c>
      <c r="AH1716" s="9">
        <f>AE1716+AG1716</f>
        <v/>
      </c>
    </row>
    <row r="1717">
      <c r="N1717" s="14">
        <f>Data!A1717</f>
        <v/>
      </c>
      <c r="O1717" s="24">
        <f>IF(Occurrence!J1717&gt;0,COUNTIFS(Occurrence!$J$2:$J$2441,"&gt;0",Occurrence!$J$2:$J$2441,"&lt;="&amp;Occurrence!J1717)/($B$8+1),0)</f>
        <v/>
      </c>
      <c r="P1717" s="16">
        <f>IF(Occurrence!J1717&gt;0,_xlfn.PERCENTILE.INC(Data!$O$2:$O$2441,($B$4+O1717*($B$5-1))/($B$3-1)),0)</f>
        <v/>
      </c>
      <c r="Q1717" s="16">
        <f>IF(Occurrence!J1717&gt;0,_xlfn.PERCENTILE.INC(Occurrence!$I$2:$I$2441,($B$6+O1717*($B$7-1))/($B$3-1)),0)</f>
        <v/>
      </c>
      <c r="R1717" s="16">
        <f>IF(Occurrence!J1717&gt;0,Occurrence!J1717/Q1717,0)</f>
        <v/>
      </c>
      <c r="S1717" s="9">
        <f>IF(Occurrence!J1717&gt;0,P1717*R1717,0)</f>
        <v/>
      </c>
      <c r="T1717" s="24">
        <f>IF(Occurrence!K1717&gt;0,COUNTIFS(Occurrence!$K$2:$K$2441,"&gt;0",Occurrence!$K$2:$K$2441,"&lt;="&amp;Occurrence!K1717)/($B$9+1),0)</f>
        <v/>
      </c>
      <c r="U1717" s="16">
        <f>IF(Occurrence!K1717&gt;0,_xlfn.PERCENTILE.INC(Data!$O$2:$O$2441,($B$4+T1717*($B$5-1))/($B$3-1)),0)</f>
        <v/>
      </c>
      <c r="V1717" s="16">
        <f>IF(Occurrence!K1717&gt;0,_xlfn.PERCENTILE.INC(Occurrence!$I$2:$I$2441,($B$6+T1717*($B$7-1))/($B$3-1)),0)</f>
        <v/>
      </c>
      <c r="W1717" s="16">
        <f>IF(Occurrence!K1717&gt;0,Occurrence!K1717/V1717,0)</f>
        <v/>
      </c>
      <c r="X1717" s="9">
        <f>IF(Occurrence!K1717&gt;0,U1717*W1717,0)</f>
        <v/>
      </c>
      <c r="Y1717" s="24">
        <f>COUNTIF(Data!$X$2:$X$2441,"&lt;="&amp;Data!X1717)/($B$3+1)</f>
        <v/>
      </c>
      <c r="Z1717" s="16">
        <f>_xlfn.PERCENTILE.INC(Data!$U$2:$U$2441,Y1717)</f>
        <v/>
      </c>
      <c r="AA1717" s="16">
        <f>_xlfn.PERCENTILE.INC(Data!$V$2:$V$2441,Y1717)</f>
        <v/>
      </c>
      <c r="AB1717" s="16">
        <f>Data!X1717-AA1717</f>
        <v/>
      </c>
      <c r="AC1717" s="9">
        <f>Z1717+AB1717</f>
        <v/>
      </c>
      <c r="AD1717" s="24">
        <f>COUNTIF(Data!$Y$2:$Y$2441,"&lt;="&amp;Data!Y1717)/($B$3+1)</f>
        <v/>
      </c>
      <c r="AE1717" s="16">
        <f>_xlfn.PERCENTILE.INC(Data!$U$2:$U$2441,AD1717)</f>
        <v/>
      </c>
      <c r="AF1717" s="16">
        <f>_xlfn.PERCENTILE.INC(Data!$V$2:$V$2441,AD1717)</f>
        <v/>
      </c>
      <c r="AG1717" s="16">
        <f>Data!Y1717-AF1717</f>
        <v/>
      </c>
      <c r="AH1717" s="9">
        <f>AE1717+AG1717</f>
        <v/>
      </c>
    </row>
    <row r="1718">
      <c r="N1718" s="14">
        <f>Data!A1718</f>
        <v/>
      </c>
      <c r="O1718" s="24">
        <f>IF(Occurrence!J1718&gt;0,COUNTIFS(Occurrence!$J$2:$J$2441,"&gt;0",Occurrence!$J$2:$J$2441,"&lt;="&amp;Occurrence!J1718)/($B$8+1),0)</f>
        <v/>
      </c>
      <c r="P1718" s="16">
        <f>IF(Occurrence!J1718&gt;0,_xlfn.PERCENTILE.INC(Data!$O$2:$O$2441,($B$4+O1718*($B$5-1))/($B$3-1)),0)</f>
        <v/>
      </c>
      <c r="Q1718" s="16">
        <f>IF(Occurrence!J1718&gt;0,_xlfn.PERCENTILE.INC(Occurrence!$I$2:$I$2441,($B$6+O1718*($B$7-1))/($B$3-1)),0)</f>
        <v/>
      </c>
      <c r="R1718" s="16">
        <f>IF(Occurrence!J1718&gt;0,Occurrence!J1718/Q1718,0)</f>
        <v/>
      </c>
      <c r="S1718" s="9">
        <f>IF(Occurrence!J1718&gt;0,P1718*R1718,0)</f>
        <v/>
      </c>
      <c r="T1718" s="24">
        <f>IF(Occurrence!K1718&gt;0,COUNTIFS(Occurrence!$K$2:$K$2441,"&gt;0",Occurrence!$K$2:$K$2441,"&lt;="&amp;Occurrence!K1718)/($B$9+1),0)</f>
        <v/>
      </c>
      <c r="U1718" s="16">
        <f>IF(Occurrence!K1718&gt;0,_xlfn.PERCENTILE.INC(Data!$O$2:$O$2441,($B$4+T1718*($B$5-1))/($B$3-1)),0)</f>
        <v/>
      </c>
      <c r="V1718" s="16">
        <f>IF(Occurrence!K1718&gt;0,_xlfn.PERCENTILE.INC(Occurrence!$I$2:$I$2441,($B$6+T1718*($B$7-1))/($B$3-1)),0)</f>
        <v/>
      </c>
      <c r="W1718" s="16">
        <f>IF(Occurrence!K1718&gt;0,Occurrence!K1718/V1718,0)</f>
        <v/>
      </c>
      <c r="X1718" s="9">
        <f>IF(Occurrence!K1718&gt;0,U1718*W1718,0)</f>
        <v/>
      </c>
      <c r="Y1718" s="24">
        <f>COUNTIF(Data!$X$2:$X$2441,"&lt;="&amp;Data!X1718)/($B$3+1)</f>
        <v/>
      </c>
      <c r="Z1718" s="16">
        <f>_xlfn.PERCENTILE.INC(Data!$U$2:$U$2441,Y1718)</f>
        <v/>
      </c>
      <c r="AA1718" s="16">
        <f>_xlfn.PERCENTILE.INC(Data!$V$2:$V$2441,Y1718)</f>
        <v/>
      </c>
      <c r="AB1718" s="16">
        <f>Data!X1718-AA1718</f>
        <v/>
      </c>
      <c r="AC1718" s="9">
        <f>Z1718+AB1718</f>
        <v/>
      </c>
      <c r="AD1718" s="24">
        <f>COUNTIF(Data!$Y$2:$Y$2441,"&lt;="&amp;Data!Y1718)/($B$3+1)</f>
        <v/>
      </c>
      <c r="AE1718" s="16">
        <f>_xlfn.PERCENTILE.INC(Data!$U$2:$U$2441,AD1718)</f>
        <v/>
      </c>
      <c r="AF1718" s="16">
        <f>_xlfn.PERCENTILE.INC(Data!$V$2:$V$2441,AD1718)</f>
        <v/>
      </c>
      <c r="AG1718" s="16">
        <f>Data!Y1718-AF1718</f>
        <v/>
      </c>
      <c r="AH1718" s="9">
        <f>AE1718+AG1718</f>
        <v/>
      </c>
    </row>
    <row r="1719">
      <c r="N1719" s="14">
        <f>Data!A1719</f>
        <v/>
      </c>
      <c r="O1719" s="24">
        <f>IF(Occurrence!J1719&gt;0,COUNTIFS(Occurrence!$J$2:$J$2441,"&gt;0",Occurrence!$J$2:$J$2441,"&lt;="&amp;Occurrence!J1719)/($B$8+1),0)</f>
        <v/>
      </c>
      <c r="P1719" s="16">
        <f>IF(Occurrence!J1719&gt;0,_xlfn.PERCENTILE.INC(Data!$O$2:$O$2441,($B$4+O1719*($B$5-1))/($B$3-1)),0)</f>
        <v/>
      </c>
      <c r="Q1719" s="16">
        <f>IF(Occurrence!J1719&gt;0,_xlfn.PERCENTILE.INC(Occurrence!$I$2:$I$2441,($B$6+O1719*($B$7-1))/($B$3-1)),0)</f>
        <v/>
      </c>
      <c r="R1719" s="16">
        <f>IF(Occurrence!J1719&gt;0,Occurrence!J1719/Q1719,0)</f>
        <v/>
      </c>
      <c r="S1719" s="9">
        <f>IF(Occurrence!J1719&gt;0,P1719*R1719,0)</f>
        <v/>
      </c>
      <c r="T1719" s="24">
        <f>IF(Occurrence!K1719&gt;0,COUNTIFS(Occurrence!$K$2:$K$2441,"&gt;0",Occurrence!$K$2:$K$2441,"&lt;="&amp;Occurrence!K1719)/($B$9+1),0)</f>
        <v/>
      </c>
      <c r="U1719" s="16">
        <f>IF(Occurrence!K1719&gt;0,_xlfn.PERCENTILE.INC(Data!$O$2:$O$2441,($B$4+T1719*($B$5-1))/($B$3-1)),0)</f>
        <v/>
      </c>
      <c r="V1719" s="16">
        <f>IF(Occurrence!K1719&gt;0,_xlfn.PERCENTILE.INC(Occurrence!$I$2:$I$2441,($B$6+T1719*($B$7-1))/($B$3-1)),0)</f>
        <v/>
      </c>
      <c r="W1719" s="16">
        <f>IF(Occurrence!K1719&gt;0,Occurrence!K1719/V1719,0)</f>
        <v/>
      </c>
      <c r="X1719" s="9">
        <f>IF(Occurrence!K1719&gt;0,U1719*W1719,0)</f>
        <v/>
      </c>
      <c r="Y1719" s="24">
        <f>COUNTIF(Data!$X$2:$X$2441,"&lt;="&amp;Data!X1719)/($B$3+1)</f>
        <v/>
      </c>
      <c r="Z1719" s="16">
        <f>_xlfn.PERCENTILE.INC(Data!$U$2:$U$2441,Y1719)</f>
        <v/>
      </c>
      <c r="AA1719" s="16">
        <f>_xlfn.PERCENTILE.INC(Data!$V$2:$V$2441,Y1719)</f>
        <v/>
      </c>
      <c r="AB1719" s="16">
        <f>Data!X1719-AA1719</f>
        <v/>
      </c>
      <c r="AC1719" s="9">
        <f>Z1719+AB1719</f>
        <v/>
      </c>
      <c r="AD1719" s="24">
        <f>COUNTIF(Data!$Y$2:$Y$2441,"&lt;="&amp;Data!Y1719)/($B$3+1)</f>
        <v/>
      </c>
      <c r="AE1719" s="16">
        <f>_xlfn.PERCENTILE.INC(Data!$U$2:$U$2441,AD1719)</f>
        <v/>
      </c>
      <c r="AF1719" s="16">
        <f>_xlfn.PERCENTILE.INC(Data!$V$2:$V$2441,AD1719)</f>
        <v/>
      </c>
      <c r="AG1719" s="16">
        <f>Data!Y1719-AF1719</f>
        <v/>
      </c>
      <c r="AH1719" s="9">
        <f>AE1719+AG1719</f>
        <v/>
      </c>
    </row>
    <row r="1720">
      <c r="N1720" s="14">
        <f>Data!A1720</f>
        <v/>
      </c>
      <c r="O1720" s="24">
        <f>IF(Occurrence!J1720&gt;0,COUNTIFS(Occurrence!$J$2:$J$2441,"&gt;0",Occurrence!$J$2:$J$2441,"&lt;="&amp;Occurrence!J1720)/($B$8+1),0)</f>
        <v/>
      </c>
      <c r="P1720" s="16">
        <f>IF(Occurrence!J1720&gt;0,_xlfn.PERCENTILE.INC(Data!$O$2:$O$2441,($B$4+O1720*($B$5-1))/($B$3-1)),0)</f>
        <v/>
      </c>
      <c r="Q1720" s="16">
        <f>IF(Occurrence!J1720&gt;0,_xlfn.PERCENTILE.INC(Occurrence!$I$2:$I$2441,($B$6+O1720*($B$7-1))/($B$3-1)),0)</f>
        <v/>
      </c>
      <c r="R1720" s="16">
        <f>IF(Occurrence!J1720&gt;0,Occurrence!J1720/Q1720,0)</f>
        <v/>
      </c>
      <c r="S1720" s="9">
        <f>IF(Occurrence!J1720&gt;0,P1720*R1720,0)</f>
        <v/>
      </c>
      <c r="T1720" s="24">
        <f>IF(Occurrence!K1720&gt;0,COUNTIFS(Occurrence!$K$2:$K$2441,"&gt;0",Occurrence!$K$2:$K$2441,"&lt;="&amp;Occurrence!K1720)/($B$9+1),0)</f>
        <v/>
      </c>
      <c r="U1720" s="16">
        <f>IF(Occurrence!K1720&gt;0,_xlfn.PERCENTILE.INC(Data!$O$2:$O$2441,($B$4+T1720*($B$5-1))/($B$3-1)),0)</f>
        <v/>
      </c>
      <c r="V1720" s="16">
        <f>IF(Occurrence!K1720&gt;0,_xlfn.PERCENTILE.INC(Occurrence!$I$2:$I$2441,($B$6+T1720*($B$7-1))/($B$3-1)),0)</f>
        <v/>
      </c>
      <c r="W1720" s="16">
        <f>IF(Occurrence!K1720&gt;0,Occurrence!K1720/V1720,0)</f>
        <v/>
      </c>
      <c r="X1720" s="9">
        <f>IF(Occurrence!K1720&gt;0,U1720*W1720,0)</f>
        <v/>
      </c>
      <c r="Y1720" s="24">
        <f>COUNTIF(Data!$X$2:$X$2441,"&lt;="&amp;Data!X1720)/($B$3+1)</f>
        <v/>
      </c>
      <c r="Z1720" s="16">
        <f>_xlfn.PERCENTILE.INC(Data!$U$2:$U$2441,Y1720)</f>
        <v/>
      </c>
      <c r="AA1720" s="16">
        <f>_xlfn.PERCENTILE.INC(Data!$V$2:$V$2441,Y1720)</f>
        <v/>
      </c>
      <c r="AB1720" s="16">
        <f>Data!X1720-AA1720</f>
        <v/>
      </c>
      <c r="AC1720" s="9">
        <f>Z1720+AB1720</f>
        <v/>
      </c>
      <c r="AD1720" s="24">
        <f>COUNTIF(Data!$Y$2:$Y$2441,"&lt;="&amp;Data!Y1720)/($B$3+1)</f>
        <v/>
      </c>
      <c r="AE1720" s="16">
        <f>_xlfn.PERCENTILE.INC(Data!$U$2:$U$2441,AD1720)</f>
        <v/>
      </c>
      <c r="AF1720" s="16">
        <f>_xlfn.PERCENTILE.INC(Data!$V$2:$V$2441,AD1720)</f>
        <v/>
      </c>
      <c r="AG1720" s="16">
        <f>Data!Y1720-AF1720</f>
        <v/>
      </c>
      <c r="AH1720" s="9">
        <f>AE1720+AG1720</f>
        <v/>
      </c>
    </row>
    <row r="1721">
      <c r="N1721" s="14">
        <f>Data!A1721</f>
        <v/>
      </c>
      <c r="O1721" s="24">
        <f>IF(Occurrence!J1721&gt;0,COUNTIFS(Occurrence!$J$2:$J$2441,"&gt;0",Occurrence!$J$2:$J$2441,"&lt;="&amp;Occurrence!J1721)/($B$8+1),0)</f>
        <v/>
      </c>
      <c r="P1721" s="16">
        <f>IF(Occurrence!J1721&gt;0,_xlfn.PERCENTILE.INC(Data!$O$2:$O$2441,($B$4+O1721*($B$5-1))/($B$3-1)),0)</f>
        <v/>
      </c>
      <c r="Q1721" s="16">
        <f>IF(Occurrence!J1721&gt;0,_xlfn.PERCENTILE.INC(Occurrence!$I$2:$I$2441,($B$6+O1721*($B$7-1))/($B$3-1)),0)</f>
        <v/>
      </c>
      <c r="R1721" s="16">
        <f>IF(Occurrence!J1721&gt;0,Occurrence!J1721/Q1721,0)</f>
        <v/>
      </c>
      <c r="S1721" s="9">
        <f>IF(Occurrence!J1721&gt;0,P1721*R1721,0)</f>
        <v/>
      </c>
      <c r="T1721" s="24">
        <f>IF(Occurrence!K1721&gt;0,COUNTIFS(Occurrence!$K$2:$K$2441,"&gt;0",Occurrence!$K$2:$K$2441,"&lt;="&amp;Occurrence!K1721)/($B$9+1),0)</f>
        <v/>
      </c>
      <c r="U1721" s="16">
        <f>IF(Occurrence!K1721&gt;0,_xlfn.PERCENTILE.INC(Data!$O$2:$O$2441,($B$4+T1721*($B$5-1))/($B$3-1)),0)</f>
        <v/>
      </c>
      <c r="V1721" s="16">
        <f>IF(Occurrence!K1721&gt;0,_xlfn.PERCENTILE.INC(Occurrence!$I$2:$I$2441,($B$6+T1721*($B$7-1))/($B$3-1)),0)</f>
        <v/>
      </c>
      <c r="W1721" s="16">
        <f>IF(Occurrence!K1721&gt;0,Occurrence!K1721/V1721,0)</f>
        <v/>
      </c>
      <c r="X1721" s="9">
        <f>IF(Occurrence!K1721&gt;0,U1721*W1721,0)</f>
        <v/>
      </c>
      <c r="Y1721" s="24">
        <f>COUNTIF(Data!$X$2:$X$2441,"&lt;="&amp;Data!X1721)/($B$3+1)</f>
        <v/>
      </c>
      <c r="Z1721" s="16">
        <f>_xlfn.PERCENTILE.INC(Data!$U$2:$U$2441,Y1721)</f>
        <v/>
      </c>
      <c r="AA1721" s="16">
        <f>_xlfn.PERCENTILE.INC(Data!$V$2:$V$2441,Y1721)</f>
        <v/>
      </c>
      <c r="AB1721" s="16">
        <f>Data!X1721-AA1721</f>
        <v/>
      </c>
      <c r="AC1721" s="9">
        <f>Z1721+AB1721</f>
        <v/>
      </c>
      <c r="AD1721" s="24">
        <f>COUNTIF(Data!$Y$2:$Y$2441,"&lt;="&amp;Data!Y1721)/($B$3+1)</f>
        <v/>
      </c>
      <c r="AE1721" s="16">
        <f>_xlfn.PERCENTILE.INC(Data!$U$2:$U$2441,AD1721)</f>
        <v/>
      </c>
      <c r="AF1721" s="16">
        <f>_xlfn.PERCENTILE.INC(Data!$V$2:$V$2441,AD1721)</f>
        <v/>
      </c>
      <c r="AG1721" s="16">
        <f>Data!Y1721-AF1721</f>
        <v/>
      </c>
      <c r="AH1721" s="9">
        <f>AE1721+AG1721</f>
        <v/>
      </c>
    </row>
    <row r="1722">
      <c r="N1722" s="14">
        <f>Data!A1722</f>
        <v/>
      </c>
      <c r="O1722" s="24">
        <f>IF(Occurrence!J1722&gt;0,COUNTIFS(Occurrence!$J$2:$J$2441,"&gt;0",Occurrence!$J$2:$J$2441,"&lt;="&amp;Occurrence!J1722)/($B$8+1),0)</f>
        <v/>
      </c>
      <c r="P1722" s="16">
        <f>IF(Occurrence!J1722&gt;0,_xlfn.PERCENTILE.INC(Data!$O$2:$O$2441,($B$4+O1722*($B$5-1))/($B$3-1)),0)</f>
        <v/>
      </c>
      <c r="Q1722" s="16">
        <f>IF(Occurrence!J1722&gt;0,_xlfn.PERCENTILE.INC(Occurrence!$I$2:$I$2441,($B$6+O1722*($B$7-1))/($B$3-1)),0)</f>
        <v/>
      </c>
      <c r="R1722" s="16">
        <f>IF(Occurrence!J1722&gt;0,Occurrence!J1722/Q1722,0)</f>
        <v/>
      </c>
      <c r="S1722" s="9">
        <f>IF(Occurrence!J1722&gt;0,P1722*R1722,0)</f>
        <v/>
      </c>
      <c r="T1722" s="24">
        <f>IF(Occurrence!K1722&gt;0,COUNTIFS(Occurrence!$K$2:$K$2441,"&gt;0",Occurrence!$K$2:$K$2441,"&lt;="&amp;Occurrence!K1722)/($B$9+1),0)</f>
        <v/>
      </c>
      <c r="U1722" s="16">
        <f>IF(Occurrence!K1722&gt;0,_xlfn.PERCENTILE.INC(Data!$O$2:$O$2441,($B$4+T1722*($B$5-1))/($B$3-1)),0)</f>
        <v/>
      </c>
      <c r="V1722" s="16">
        <f>IF(Occurrence!K1722&gt;0,_xlfn.PERCENTILE.INC(Occurrence!$I$2:$I$2441,($B$6+T1722*($B$7-1))/($B$3-1)),0)</f>
        <v/>
      </c>
      <c r="W1722" s="16">
        <f>IF(Occurrence!K1722&gt;0,Occurrence!K1722/V1722,0)</f>
        <v/>
      </c>
      <c r="X1722" s="9">
        <f>IF(Occurrence!K1722&gt;0,U1722*W1722,0)</f>
        <v/>
      </c>
      <c r="Y1722" s="24">
        <f>COUNTIF(Data!$X$2:$X$2441,"&lt;="&amp;Data!X1722)/($B$3+1)</f>
        <v/>
      </c>
      <c r="Z1722" s="16">
        <f>_xlfn.PERCENTILE.INC(Data!$U$2:$U$2441,Y1722)</f>
        <v/>
      </c>
      <c r="AA1722" s="16">
        <f>_xlfn.PERCENTILE.INC(Data!$V$2:$V$2441,Y1722)</f>
        <v/>
      </c>
      <c r="AB1722" s="16">
        <f>Data!X1722-AA1722</f>
        <v/>
      </c>
      <c r="AC1722" s="9">
        <f>Z1722+AB1722</f>
        <v/>
      </c>
      <c r="AD1722" s="24">
        <f>COUNTIF(Data!$Y$2:$Y$2441,"&lt;="&amp;Data!Y1722)/($B$3+1)</f>
        <v/>
      </c>
      <c r="AE1722" s="16">
        <f>_xlfn.PERCENTILE.INC(Data!$U$2:$U$2441,AD1722)</f>
        <v/>
      </c>
      <c r="AF1722" s="16">
        <f>_xlfn.PERCENTILE.INC(Data!$V$2:$V$2441,AD1722)</f>
        <v/>
      </c>
      <c r="AG1722" s="16">
        <f>Data!Y1722-AF1722</f>
        <v/>
      </c>
      <c r="AH1722" s="9">
        <f>AE1722+AG1722</f>
        <v/>
      </c>
    </row>
    <row r="1723">
      <c r="N1723" s="14">
        <f>Data!A1723</f>
        <v/>
      </c>
      <c r="O1723" s="24">
        <f>IF(Occurrence!J1723&gt;0,COUNTIFS(Occurrence!$J$2:$J$2441,"&gt;0",Occurrence!$J$2:$J$2441,"&lt;="&amp;Occurrence!J1723)/($B$8+1),0)</f>
        <v/>
      </c>
      <c r="P1723" s="16">
        <f>IF(Occurrence!J1723&gt;0,_xlfn.PERCENTILE.INC(Data!$O$2:$O$2441,($B$4+O1723*($B$5-1))/($B$3-1)),0)</f>
        <v/>
      </c>
      <c r="Q1723" s="16">
        <f>IF(Occurrence!J1723&gt;0,_xlfn.PERCENTILE.INC(Occurrence!$I$2:$I$2441,($B$6+O1723*($B$7-1))/($B$3-1)),0)</f>
        <v/>
      </c>
      <c r="R1723" s="16">
        <f>IF(Occurrence!J1723&gt;0,Occurrence!J1723/Q1723,0)</f>
        <v/>
      </c>
      <c r="S1723" s="9">
        <f>IF(Occurrence!J1723&gt;0,P1723*R1723,0)</f>
        <v/>
      </c>
      <c r="T1723" s="24">
        <f>IF(Occurrence!K1723&gt;0,COUNTIFS(Occurrence!$K$2:$K$2441,"&gt;0",Occurrence!$K$2:$K$2441,"&lt;="&amp;Occurrence!K1723)/($B$9+1),0)</f>
        <v/>
      </c>
      <c r="U1723" s="16">
        <f>IF(Occurrence!K1723&gt;0,_xlfn.PERCENTILE.INC(Data!$O$2:$O$2441,($B$4+T1723*($B$5-1))/($B$3-1)),0)</f>
        <v/>
      </c>
      <c r="V1723" s="16">
        <f>IF(Occurrence!K1723&gt;0,_xlfn.PERCENTILE.INC(Occurrence!$I$2:$I$2441,($B$6+T1723*($B$7-1))/($B$3-1)),0)</f>
        <v/>
      </c>
      <c r="W1723" s="16">
        <f>IF(Occurrence!K1723&gt;0,Occurrence!K1723/V1723,0)</f>
        <v/>
      </c>
      <c r="X1723" s="9">
        <f>IF(Occurrence!K1723&gt;0,U1723*W1723,0)</f>
        <v/>
      </c>
      <c r="Y1723" s="24">
        <f>COUNTIF(Data!$X$2:$X$2441,"&lt;="&amp;Data!X1723)/($B$3+1)</f>
        <v/>
      </c>
      <c r="Z1723" s="16">
        <f>_xlfn.PERCENTILE.INC(Data!$U$2:$U$2441,Y1723)</f>
        <v/>
      </c>
      <c r="AA1723" s="16">
        <f>_xlfn.PERCENTILE.INC(Data!$V$2:$V$2441,Y1723)</f>
        <v/>
      </c>
      <c r="AB1723" s="16">
        <f>Data!X1723-AA1723</f>
        <v/>
      </c>
      <c r="AC1723" s="9">
        <f>Z1723+AB1723</f>
        <v/>
      </c>
      <c r="AD1723" s="24">
        <f>COUNTIF(Data!$Y$2:$Y$2441,"&lt;="&amp;Data!Y1723)/($B$3+1)</f>
        <v/>
      </c>
      <c r="AE1723" s="16">
        <f>_xlfn.PERCENTILE.INC(Data!$U$2:$U$2441,AD1723)</f>
        <v/>
      </c>
      <c r="AF1723" s="16">
        <f>_xlfn.PERCENTILE.INC(Data!$V$2:$V$2441,AD1723)</f>
        <v/>
      </c>
      <c r="AG1723" s="16">
        <f>Data!Y1723-AF1723</f>
        <v/>
      </c>
      <c r="AH1723" s="9">
        <f>AE1723+AG1723</f>
        <v/>
      </c>
    </row>
    <row r="1724">
      <c r="N1724" s="14">
        <f>Data!A1724</f>
        <v/>
      </c>
      <c r="O1724" s="24">
        <f>IF(Occurrence!J1724&gt;0,COUNTIFS(Occurrence!$J$2:$J$2441,"&gt;0",Occurrence!$J$2:$J$2441,"&lt;="&amp;Occurrence!J1724)/($B$8+1),0)</f>
        <v/>
      </c>
      <c r="P1724" s="16">
        <f>IF(Occurrence!J1724&gt;0,_xlfn.PERCENTILE.INC(Data!$O$2:$O$2441,($B$4+O1724*($B$5-1))/($B$3-1)),0)</f>
        <v/>
      </c>
      <c r="Q1724" s="16">
        <f>IF(Occurrence!J1724&gt;0,_xlfn.PERCENTILE.INC(Occurrence!$I$2:$I$2441,($B$6+O1724*($B$7-1))/($B$3-1)),0)</f>
        <v/>
      </c>
      <c r="R1724" s="16">
        <f>IF(Occurrence!J1724&gt;0,Occurrence!J1724/Q1724,0)</f>
        <v/>
      </c>
      <c r="S1724" s="9">
        <f>IF(Occurrence!J1724&gt;0,P1724*R1724,0)</f>
        <v/>
      </c>
      <c r="T1724" s="24">
        <f>IF(Occurrence!K1724&gt;0,COUNTIFS(Occurrence!$K$2:$K$2441,"&gt;0",Occurrence!$K$2:$K$2441,"&lt;="&amp;Occurrence!K1724)/($B$9+1),0)</f>
        <v/>
      </c>
      <c r="U1724" s="16">
        <f>IF(Occurrence!K1724&gt;0,_xlfn.PERCENTILE.INC(Data!$O$2:$O$2441,($B$4+T1724*($B$5-1))/($B$3-1)),0)</f>
        <v/>
      </c>
      <c r="V1724" s="16">
        <f>IF(Occurrence!K1724&gt;0,_xlfn.PERCENTILE.INC(Occurrence!$I$2:$I$2441,($B$6+T1724*($B$7-1))/($B$3-1)),0)</f>
        <v/>
      </c>
      <c r="W1724" s="16">
        <f>IF(Occurrence!K1724&gt;0,Occurrence!K1724/V1724,0)</f>
        <v/>
      </c>
      <c r="X1724" s="9">
        <f>IF(Occurrence!K1724&gt;0,U1724*W1724,0)</f>
        <v/>
      </c>
      <c r="Y1724" s="24">
        <f>COUNTIF(Data!$X$2:$X$2441,"&lt;="&amp;Data!X1724)/($B$3+1)</f>
        <v/>
      </c>
      <c r="Z1724" s="16">
        <f>_xlfn.PERCENTILE.INC(Data!$U$2:$U$2441,Y1724)</f>
        <v/>
      </c>
      <c r="AA1724" s="16">
        <f>_xlfn.PERCENTILE.INC(Data!$V$2:$V$2441,Y1724)</f>
        <v/>
      </c>
      <c r="AB1724" s="16">
        <f>Data!X1724-AA1724</f>
        <v/>
      </c>
      <c r="AC1724" s="9">
        <f>Z1724+AB1724</f>
        <v/>
      </c>
      <c r="AD1724" s="24">
        <f>COUNTIF(Data!$Y$2:$Y$2441,"&lt;="&amp;Data!Y1724)/($B$3+1)</f>
        <v/>
      </c>
      <c r="AE1724" s="16">
        <f>_xlfn.PERCENTILE.INC(Data!$U$2:$U$2441,AD1724)</f>
        <v/>
      </c>
      <c r="AF1724" s="16">
        <f>_xlfn.PERCENTILE.INC(Data!$V$2:$V$2441,AD1724)</f>
        <v/>
      </c>
      <c r="AG1724" s="16">
        <f>Data!Y1724-AF1724</f>
        <v/>
      </c>
      <c r="AH1724" s="9">
        <f>AE1724+AG1724</f>
        <v/>
      </c>
    </row>
    <row r="1725">
      <c r="N1725" s="14">
        <f>Data!A1725</f>
        <v/>
      </c>
      <c r="O1725" s="24">
        <f>IF(Occurrence!J1725&gt;0,COUNTIFS(Occurrence!$J$2:$J$2441,"&gt;0",Occurrence!$J$2:$J$2441,"&lt;="&amp;Occurrence!J1725)/($B$8+1),0)</f>
        <v/>
      </c>
      <c r="P1725" s="16">
        <f>IF(Occurrence!J1725&gt;0,_xlfn.PERCENTILE.INC(Data!$O$2:$O$2441,($B$4+O1725*($B$5-1))/($B$3-1)),0)</f>
        <v/>
      </c>
      <c r="Q1725" s="16">
        <f>IF(Occurrence!J1725&gt;0,_xlfn.PERCENTILE.INC(Occurrence!$I$2:$I$2441,($B$6+O1725*($B$7-1))/($B$3-1)),0)</f>
        <v/>
      </c>
      <c r="R1725" s="16">
        <f>IF(Occurrence!J1725&gt;0,Occurrence!J1725/Q1725,0)</f>
        <v/>
      </c>
      <c r="S1725" s="9">
        <f>IF(Occurrence!J1725&gt;0,P1725*R1725,0)</f>
        <v/>
      </c>
      <c r="T1725" s="24">
        <f>IF(Occurrence!K1725&gt;0,COUNTIFS(Occurrence!$K$2:$K$2441,"&gt;0",Occurrence!$K$2:$K$2441,"&lt;="&amp;Occurrence!K1725)/($B$9+1),0)</f>
        <v/>
      </c>
      <c r="U1725" s="16">
        <f>IF(Occurrence!K1725&gt;0,_xlfn.PERCENTILE.INC(Data!$O$2:$O$2441,($B$4+T1725*($B$5-1))/($B$3-1)),0)</f>
        <v/>
      </c>
      <c r="V1725" s="16">
        <f>IF(Occurrence!K1725&gt;0,_xlfn.PERCENTILE.INC(Occurrence!$I$2:$I$2441,($B$6+T1725*($B$7-1))/($B$3-1)),0)</f>
        <v/>
      </c>
      <c r="W1725" s="16">
        <f>IF(Occurrence!K1725&gt;0,Occurrence!K1725/V1725,0)</f>
        <v/>
      </c>
      <c r="X1725" s="9">
        <f>IF(Occurrence!K1725&gt;0,U1725*W1725,0)</f>
        <v/>
      </c>
      <c r="Y1725" s="24">
        <f>COUNTIF(Data!$X$2:$X$2441,"&lt;="&amp;Data!X1725)/($B$3+1)</f>
        <v/>
      </c>
      <c r="Z1725" s="16">
        <f>_xlfn.PERCENTILE.INC(Data!$U$2:$U$2441,Y1725)</f>
        <v/>
      </c>
      <c r="AA1725" s="16">
        <f>_xlfn.PERCENTILE.INC(Data!$V$2:$V$2441,Y1725)</f>
        <v/>
      </c>
      <c r="AB1725" s="16">
        <f>Data!X1725-AA1725</f>
        <v/>
      </c>
      <c r="AC1725" s="9">
        <f>Z1725+AB1725</f>
        <v/>
      </c>
      <c r="AD1725" s="24">
        <f>COUNTIF(Data!$Y$2:$Y$2441,"&lt;="&amp;Data!Y1725)/($B$3+1)</f>
        <v/>
      </c>
      <c r="AE1725" s="16">
        <f>_xlfn.PERCENTILE.INC(Data!$U$2:$U$2441,AD1725)</f>
        <v/>
      </c>
      <c r="AF1725" s="16">
        <f>_xlfn.PERCENTILE.INC(Data!$V$2:$V$2441,AD1725)</f>
        <v/>
      </c>
      <c r="AG1725" s="16">
        <f>Data!Y1725-AF1725</f>
        <v/>
      </c>
      <c r="AH1725" s="9">
        <f>AE1725+AG1725</f>
        <v/>
      </c>
    </row>
    <row r="1726">
      <c r="N1726" s="14">
        <f>Data!A1726</f>
        <v/>
      </c>
      <c r="O1726" s="24">
        <f>IF(Occurrence!J1726&gt;0,COUNTIFS(Occurrence!$J$2:$J$2441,"&gt;0",Occurrence!$J$2:$J$2441,"&lt;="&amp;Occurrence!J1726)/($B$8+1),0)</f>
        <v/>
      </c>
      <c r="P1726" s="16">
        <f>IF(Occurrence!J1726&gt;0,_xlfn.PERCENTILE.INC(Data!$O$2:$O$2441,($B$4+O1726*($B$5-1))/($B$3-1)),0)</f>
        <v/>
      </c>
      <c r="Q1726" s="16">
        <f>IF(Occurrence!J1726&gt;0,_xlfn.PERCENTILE.INC(Occurrence!$I$2:$I$2441,($B$6+O1726*($B$7-1))/($B$3-1)),0)</f>
        <v/>
      </c>
      <c r="R1726" s="16">
        <f>IF(Occurrence!J1726&gt;0,Occurrence!J1726/Q1726,0)</f>
        <v/>
      </c>
      <c r="S1726" s="9">
        <f>IF(Occurrence!J1726&gt;0,P1726*R1726,0)</f>
        <v/>
      </c>
      <c r="T1726" s="24">
        <f>IF(Occurrence!K1726&gt;0,COUNTIFS(Occurrence!$K$2:$K$2441,"&gt;0",Occurrence!$K$2:$K$2441,"&lt;="&amp;Occurrence!K1726)/($B$9+1),0)</f>
        <v/>
      </c>
      <c r="U1726" s="16">
        <f>IF(Occurrence!K1726&gt;0,_xlfn.PERCENTILE.INC(Data!$O$2:$O$2441,($B$4+T1726*($B$5-1))/($B$3-1)),0)</f>
        <v/>
      </c>
      <c r="V1726" s="16">
        <f>IF(Occurrence!K1726&gt;0,_xlfn.PERCENTILE.INC(Occurrence!$I$2:$I$2441,($B$6+T1726*($B$7-1))/($B$3-1)),0)</f>
        <v/>
      </c>
      <c r="W1726" s="16">
        <f>IF(Occurrence!K1726&gt;0,Occurrence!K1726/V1726,0)</f>
        <v/>
      </c>
      <c r="X1726" s="9">
        <f>IF(Occurrence!K1726&gt;0,U1726*W1726,0)</f>
        <v/>
      </c>
      <c r="Y1726" s="24">
        <f>COUNTIF(Data!$X$2:$X$2441,"&lt;="&amp;Data!X1726)/($B$3+1)</f>
        <v/>
      </c>
      <c r="Z1726" s="16">
        <f>_xlfn.PERCENTILE.INC(Data!$U$2:$U$2441,Y1726)</f>
        <v/>
      </c>
      <c r="AA1726" s="16">
        <f>_xlfn.PERCENTILE.INC(Data!$V$2:$V$2441,Y1726)</f>
        <v/>
      </c>
      <c r="AB1726" s="16">
        <f>Data!X1726-AA1726</f>
        <v/>
      </c>
      <c r="AC1726" s="9">
        <f>Z1726+AB1726</f>
        <v/>
      </c>
      <c r="AD1726" s="24">
        <f>COUNTIF(Data!$Y$2:$Y$2441,"&lt;="&amp;Data!Y1726)/($B$3+1)</f>
        <v/>
      </c>
      <c r="AE1726" s="16">
        <f>_xlfn.PERCENTILE.INC(Data!$U$2:$U$2441,AD1726)</f>
        <v/>
      </c>
      <c r="AF1726" s="16">
        <f>_xlfn.PERCENTILE.INC(Data!$V$2:$V$2441,AD1726)</f>
        <v/>
      </c>
      <c r="AG1726" s="16">
        <f>Data!Y1726-AF1726</f>
        <v/>
      </c>
      <c r="AH1726" s="9">
        <f>AE1726+AG1726</f>
        <v/>
      </c>
    </row>
    <row r="1727">
      <c r="N1727" s="14">
        <f>Data!A1727</f>
        <v/>
      </c>
      <c r="O1727" s="24">
        <f>IF(Occurrence!J1727&gt;0,COUNTIFS(Occurrence!$J$2:$J$2441,"&gt;0",Occurrence!$J$2:$J$2441,"&lt;="&amp;Occurrence!J1727)/($B$8+1),0)</f>
        <v/>
      </c>
      <c r="P1727" s="16">
        <f>IF(Occurrence!J1727&gt;0,_xlfn.PERCENTILE.INC(Data!$O$2:$O$2441,($B$4+O1727*($B$5-1))/($B$3-1)),0)</f>
        <v/>
      </c>
      <c r="Q1727" s="16">
        <f>IF(Occurrence!J1727&gt;0,_xlfn.PERCENTILE.INC(Occurrence!$I$2:$I$2441,($B$6+O1727*($B$7-1))/($B$3-1)),0)</f>
        <v/>
      </c>
      <c r="R1727" s="16">
        <f>IF(Occurrence!J1727&gt;0,Occurrence!J1727/Q1727,0)</f>
        <v/>
      </c>
      <c r="S1727" s="9">
        <f>IF(Occurrence!J1727&gt;0,P1727*R1727,0)</f>
        <v/>
      </c>
      <c r="T1727" s="24">
        <f>IF(Occurrence!K1727&gt;0,COUNTIFS(Occurrence!$K$2:$K$2441,"&gt;0",Occurrence!$K$2:$K$2441,"&lt;="&amp;Occurrence!K1727)/($B$9+1),0)</f>
        <v/>
      </c>
      <c r="U1727" s="16">
        <f>IF(Occurrence!K1727&gt;0,_xlfn.PERCENTILE.INC(Data!$O$2:$O$2441,($B$4+T1727*($B$5-1))/($B$3-1)),0)</f>
        <v/>
      </c>
      <c r="V1727" s="16">
        <f>IF(Occurrence!K1727&gt;0,_xlfn.PERCENTILE.INC(Occurrence!$I$2:$I$2441,($B$6+T1727*($B$7-1))/($B$3-1)),0)</f>
        <v/>
      </c>
      <c r="W1727" s="16">
        <f>IF(Occurrence!K1727&gt;0,Occurrence!K1727/V1727,0)</f>
        <v/>
      </c>
      <c r="X1727" s="9">
        <f>IF(Occurrence!K1727&gt;0,U1727*W1727,0)</f>
        <v/>
      </c>
      <c r="Y1727" s="24">
        <f>COUNTIF(Data!$X$2:$X$2441,"&lt;="&amp;Data!X1727)/($B$3+1)</f>
        <v/>
      </c>
      <c r="Z1727" s="16">
        <f>_xlfn.PERCENTILE.INC(Data!$U$2:$U$2441,Y1727)</f>
        <v/>
      </c>
      <c r="AA1727" s="16">
        <f>_xlfn.PERCENTILE.INC(Data!$V$2:$V$2441,Y1727)</f>
        <v/>
      </c>
      <c r="AB1727" s="16">
        <f>Data!X1727-AA1727</f>
        <v/>
      </c>
      <c r="AC1727" s="9">
        <f>Z1727+AB1727</f>
        <v/>
      </c>
      <c r="AD1727" s="24">
        <f>COUNTIF(Data!$Y$2:$Y$2441,"&lt;="&amp;Data!Y1727)/($B$3+1)</f>
        <v/>
      </c>
      <c r="AE1727" s="16">
        <f>_xlfn.PERCENTILE.INC(Data!$U$2:$U$2441,AD1727)</f>
        <v/>
      </c>
      <c r="AF1727" s="16">
        <f>_xlfn.PERCENTILE.INC(Data!$V$2:$V$2441,AD1727)</f>
        <v/>
      </c>
      <c r="AG1727" s="16">
        <f>Data!Y1727-AF1727</f>
        <v/>
      </c>
      <c r="AH1727" s="9">
        <f>AE1727+AG1727</f>
        <v/>
      </c>
    </row>
    <row r="1728">
      <c r="N1728" s="14">
        <f>Data!A1728</f>
        <v/>
      </c>
      <c r="O1728" s="24">
        <f>IF(Occurrence!J1728&gt;0,COUNTIFS(Occurrence!$J$2:$J$2441,"&gt;0",Occurrence!$J$2:$J$2441,"&lt;="&amp;Occurrence!J1728)/($B$8+1),0)</f>
        <v/>
      </c>
      <c r="P1728" s="16">
        <f>IF(Occurrence!J1728&gt;0,_xlfn.PERCENTILE.INC(Data!$O$2:$O$2441,($B$4+O1728*($B$5-1))/($B$3-1)),0)</f>
        <v/>
      </c>
      <c r="Q1728" s="16">
        <f>IF(Occurrence!J1728&gt;0,_xlfn.PERCENTILE.INC(Occurrence!$I$2:$I$2441,($B$6+O1728*($B$7-1))/($B$3-1)),0)</f>
        <v/>
      </c>
      <c r="R1728" s="16">
        <f>IF(Occurrence!J1728&gt;0,Occurrence!J1728/Q1728,0)</f>
        <v/>
      </c>
      <c r="S1728" s="9">
        <f>IF(Occurrence!J1728&gt;0,P1728*R1728,0)</f>
        <v/>
      </c>
      <c r="T1728" s="24">
        <f>IF(Occurrence!K1728&gt;0,COUNTIFS(Occurrence!$K$2:$K$2441,"&gt;0",Occurrence!$K$2:$K$2441,"&lt;="&amp;Occurrence!K1728)/($B$9+1),0)</f>
        <v/>
      </c>
      <c r="U1728" s="16">
        <f>IF(Occurrence!K1728&gt;0,_xlfn.PERCENTILE.INC(Data!$O$2:$O$2441,($B$4+T1728*($B$5-1))/($B$3-1)),0)</f>
        <v/>
      </c>
      <c r="V1728" s="16">
        <f>IF(Occurrence!K1728&gt;0,_xlfn.PERCENTILE.INC(Occurrence!$I$2:$I$2441,($B$6+T1728*($B$7-1))/($B$3-1)),0)</f>
        <v/>
      </c>
      <c r="W1728" s="16">
        <f>IF(Occurrence!K1728&gt;0,Occurrence!K1728/V1728,0)</f>
        <v/>
      </c>
      <c r="X1728" s="9">
        <f>IF(Occurrence!K1728&gt;0,U1728*W1728,0)</f>
        <v/>
      </c>
      <c r="Y1728" s="24">
        <f>COUNTIF(Data!$X$2:$X$2441,"&lt;="&amp;Data!X1728)/($B$3+1)</f>
        <v/>
      </c>
      <c r="Z1728" s="16">
        <f>_xlfn.PERCENTILE.INC(Data!$U$2:$U$2441,Y1728)</f>
        <v/>
      </c>
      <c r="AA1728" s="16">
        <f>_xlfn.PERCENTILE.INC(Data!$V$2:$V$2441,Y1728)</f>
        <v/>
      </c>
      <c r="AB1728" s="16">
        <f>Data!X1728-AA1728</f>
        <v/>
      </c>
      <c r="AC1728" s="9">
        <f>Z1728+AB1728</f>
        <v/>
      </c>
      <c r="AD1728" s="24">
        <f>COUNTIF(Data!$Y$2:$Y$2441,"&lt;="&amp;Data!Y1728)/($B$3+1)</f>
        <v/>
      </c>
      <c r="AE1728" s="16">
        <f>_xlfn.PERCENTILE.INC(Data!$U$2:$U$2441,AD1728)</f>
        <v/>
      </c>
      <c r="AF1728" s="16">
        <f>_xlfn.PERCENTILE.INC(Data!$V$2:$V$2441,AD1728)</f>
        <v/>
      </c>
      <c r="AG1728" s="16">
        <f>Data!Y1728-AF1728</f>
        <v/>
      </c>
      <c r="AH1728" s="9">
        <f>AE1728+AG1728</f>
        <v/>
      </c>
    </row>
    <row r="1729">
      <c r="N1729" s="14">
        <f>Data!A1729</f>
        <v/>
      </c>
      <c r="O1729" s="24">
        <f>IF(Occurrence!J1729&gt;0,COUNTIFS(Occurrence!$J$2:$J$2441,"&gt;0",Occurrence!$J$2:$J$2441,"&lt;="&amp;Occurrence!J1729)/($B$8+1),0)</f>
        <v/>
      </c>
      <c r="P1729" s="16">
        <f>IF(Occurrence!J1729&gt;0,_xlfn.PERCENTILE.INC(Data!$O$2:$O$2441,($B$4+O1729*($B$5-1))/($B$3-1)),0)</f>
        <v/>
      </c>
      <c r="Q1729" s="16">
        <f>IF(Occurrence!J1729&gt;0,_xlfn.PERCENTILE.INC(Occurrence!$I$2:$I$2441,($B$6+O1729*($B$7-1))/($B$3-1)),0)</f>
        <v/>
      </c>
      <c r="R1729" s="16">
        <f>IF(Occurrence!J1729&gt;0,Occurrence!J1729/Q1729,0)</f>
        <v/>
      </c>
      <c r="S1729" s="9">
        <f>IF(Occurrence!J1729&gt;0,P1729*R1729,0)</f>
        <v/>
      </c>
      <c r="T1729" s="24">
        <f>IF(Occurrence!K1729&gt;0,COUNTIFS(Occurrence!$K$2:$K$2441,"&gt;0",Occurrence!$K$2:$K$2441,"&lt;="&amp;Occurrence!K1729)/($B$9+1),0)</f>
        <v/>
      </c>
      <c r="U1729" s="16">
        <f>IF(Occurrence!K1729&gt;0,_xlfn.PERCENTILE.INC(Data!$O$2:$O$2441,($B$4+T1729*($B$5-1))/($B$3-1)),0)</f>
        <v/>
      </c>
      <c r="V1729" s="16">
        <f>IF(Occurrence!K1729&gt;0,_xlfn.PERCENTILE.INC(Occurrence!$I$2:$I$2441,($B$6+T1729*($B$7-1))/($B$3-1)),0)</f>
        <v/>
      </c>
      <c r="W1729" s="16">
        <f>IF(Occurrence!K1729&gt;0,Occurrence!K1729/V1729,0)</f>
        <v/>
      </c>
      <c r="X1729" s="9">
        <f>IF(Occurrence!K1729&gt;0,U1729*W1729,0)</f>
        <v/>
      </c>
      <c r="Y1729" s="24">
        <f>COUNTIF(Data!$X$2:$X$2441,"&lt;="&amp;Data!X1729)/($B$3+1)</f>
        <v/>
      </c>
      <c r="Z1729" s="16">
        <f>_xlfn.PERCENTILE.INC(Data!$U$2:$U$2441,Y1729)</f>
        <v/>
      </c>
      <c r="AA1729" s="16">
        <f>_xlfn.PERCENTILE.INC(Data!$V$2:$V$2441,Y1729)</f>
        <v/>
      </c>
      <c r="AB1729" s="16">
        <f>Data!X1729-AA1729</f>
        <v/>
      </c>
      <c r="AC1729" s="9">
        <f>Z1729+AB1729</f>
        <v/>
      </c>
      <c r="AD1729" s="24">
        <f>COUNTIF(Data!$Y$2:$Y$2441,"&lt;="&amp;Data!Y1729)/($B$3+1)</f>
        <v/>
      </c>
      <c r="AE1729" s="16">
        <f>_xlfn.PERCENTILE.INC(Data!$U$2:$U$2441,AD1729)</f>
        <v/>
      </c>
      <c r="AF1729" s="16">
        <f>_xlfn.PERCENTILE.INC(Data!$V$2:$V$2441,AD1729)</f>
        <v/>
      </c>
      <c r="AG1729" s="16">
        <f>Data!Y1729-AF1729</f>
        <v/>
      </c>
      <c r="AH1729" s="9">
        <f>AE1729+AG1729</f>
        <v/>
      </c>
    </row>
    <row r="1730">
      <c r="N1730" s="14">
        <f>Data!A1730</f>
        <v/>
      </c>
      <c r="O1730" s="24">
        <f>IF(Occurrence!J1730&gt;0,COUNTIFS(Occurrence!$J$2:$J$2441,"&gt;0",Occurrence!$J$2:$J$2441,"&lt;="&amp;Occurrence!J1730)/($B$8+1),0)</f>
        <v/>
      </c>
      <c r="P1730" s="16">
        <f>IF(Occurrence!J1730&gt;0,_xlfn.PERCENTILE.INC(Data!$O$2:$O$2441,($B$4+O1730*($B$5-1))/($B$3-1)),0)</f>
        <v/>
      </c>
      <c r="Q1730" s="16">
        <f>IF(Occurrence!J1730&gt;0,_xlfn.PERCENTILE.INC(Occurrence!$I$2:$I$2441,($B$6+O1730*($B$7-1))/($B$3-1)),0)</f>
        <v/>
      </c>
      <c r="R1730" s="16">
        <f>IF(Occurrence!J1730&gt;0,Occurrence!J1730/Q1730,0)</f>
        <v/>
      </c>
      <c r="S1730" s="9">
        <f>IF(Occurrence!J1730&gt;0,P1730*R1730,0)</f>
        <v/>
      </c>
      <c r="T1730" s="24">
        <f>IF(Occurrence!K1730&gt;0,COUNTIFS(Occurrence!$K$2:$K$2441,"&gt;0",Occurrence!$K$2:$K$2441,"&lt;="&amp;Occurrence!K1730)/($B$9+1),0)</f>
        <v/>
      </c>
      <c r="U1730" s="16">
        <f>IF(Occurrence!K1730&gt;0,_xlfn.PERCENTILE.INC(Data!$O$2:$O$2441,($B$4+T1730*($B$5-1))/($B$3-1)),0)</f>
        <v/>
      </c>
      <c r="V1730" s="16">
        <f>IF(Occurrence!K1730&gt;0,_xlfn.PERCENTILE.INC(Occurrence!$I$2:$I$2441,($B$6+T1730*($B$7-1))/($B$3-1)),0)</f>
        <v/>
      </c>
      <c r="W1730" s="16">
        <f>IF(Occurrence!K1730&gt;0,Occurrence!K1730/V1730,0)</f>
        <v/>
      </c>
      <c r="X1730" s="9">
        <f>IF(Occurrence!K1730&gt;0,U1730*W1730,0)</f>
        <v/>
      </c>
      <c r="Y1730" s="24">
        <f>COUNTIF(Data!$X$2:$X$2441,"&lt;="&amp;Data!X1730)/($B$3+1)</f>
        <v/>
      </c>
      <c r="Z1730" s="16">
        <f>_xlfn.PERCENTILE.INC(Data!$U$2:$U$2441,Y1730)</f>
        <v/>
      </c>
      <c r="AA1730" s="16">
        <f>_xlfn.PERCENTILE.INC(Data!$V$2:$V$2441,Y1730)</f>
        <v/>
      </c>
      <c r="AB1730" s="16">
        <f>Data!X1730-AA1730</f>
        <v/>
      </c>
      <c r="AC1730" s="9">
        <f>Z1730+AB1730</f>
        <v/>
      </c>
      <c r="AD1730" s="24">
        <f>COUNTIF(Data!$Y$2:$Y$2441,"&lt;="&amp;Data!Y1730)/($B$3+1)</f>
        <v/>
      </c>
      <c r="AE1730" s="16">
        <f>_xlfn.PERCENTILE.INC(Data!$U$2:$U$2441,AD1730)</f>
        <v/>
      </c>
      <c r="AF1730" s="16">
        <f>_xlfn.PERCENTILE.INC(Data!$V$2:$V$2441,AD1730)</f>
        <v/>
      </c>
      <c r="AG1730" s="16">
        <f>Data!Y1730-AF1730</f>
        <v/>
      </c>
      <c r="AH1730" s="9">
        <f>AE1730+AG1730</f>
        <v/>
      </c>
    </row>
    <row r="1731">
      <c r="N1731" s="14">
        <f>Data!A1731</f>
        <v/>
      </c>
      <c r="O1731" s="24">
        <f>IF(Occurrence!J1731&gt;0,COUNTIFS(Occurrence!$J$2:$J$2441,"&gt;0",Occurrence!$J$2:$J$2441,"&lt;="&amp;Occurrence!J1731)/($B$8+1),0)</f>
        <v/>
      </c>
      <c r="P1731" s="16">
        <f>IF(Occurrence!J1731&gt;0,_xlfn.PERCENTILE.INC(Data!$O$2:$O$2441,($B$4+O1731*($B$5-1))/($B$3-1)),0)</f>
        <v/>
      </c>
      <c r="Q1731" s="16">
        <f>IF(Occurrence!J1731&gt;0,_xlfn.PERCENTILE.INC(Occurrence!$I$2:$I$2441,($B$6+O1731*($B$7-1))/($B$3-1)),0)</f>
        <v/>
      </c>
      <c r="R1731" s="16">
        <f>IF(Occurrence!J1731&gt;0,Occurrence!J1731/Q1731,0)</f>
        <v/>
      </c>
      <c r="S1731" s="9">
        <f>IF(Occurrence!J1731&gt;0,P1731*R1731,0)</f>
        <v/>
      </c>
      <c r="T1731" s="24">
        <f>IF(Occurrence!K1731&gt;0,COUNTIFS(Occurrence!$K$2:$K$2441,"&gt;0",Occurrence!$K$2:$K$2441,"&lt;="&amp;Occurrence!K1731)/($B$9+1),0)</f>
        <v/>
      </c>
      <c r="U1731" s="16">
        <f>IF(Occurrence!K1731&gt;0,_xlfn.PERCENTILE.INC(Data!$O$2:$O$2441,($B$4+T1731*($B$5-1))/($B$3-1)),0)</f>
        <v/>
      </c>
      <c r="V1731" s="16">
        <f>IF(Occurrence!K1731&gt;0,_xlfn.PERCENTILE.INC(Occurrence!$I$2:$I$2441,($B$6+T1731*($B$7-1))/($B$3-1)),0)</f>
        <v/>
      </c>
      <c r="W1731" s="16">
        <f>IF(Occurrence!K1731&gt;0,Occurrence!K1731/V1731,0)</f>
        <v/>
      </c>
      <c r="X1731" s="9">
        <f>IF(Occurrence!K1731&gt;0,U1731*W1731,0)</f>
        <v/>
      </c>
      <c r="Y1731" s="24">
        <f>COUNTIF(Data!$X$2:$X$2441,"&lt;="&amp;Data!X1731)/($B$3+1)</f>
        <v/>
      </c>
      <c r="Z1731" s="16">
        <f>_xlfn.PERCENTILE.INC(Data!$U$2:$U$2441,Y1731)</f>
        <v/>
      </c>
      <c r="AA1731" s="16">
        <f>_xlfn.PERCENTILE.INC(Data!$V$2:$V$2441,Y1731)</f>
        <v/>
      </c>
      <c r="AB1731" s="16">
        <f>Data!X1731-AA1731</f>
        <v/>
      </c>
      <c r="AC1731" s="9">
        <f>Z1731+AB1731</f>
        <v/>
      </c>
      <c r="AD1731" s="24">
        <f>COUNTIF(Data!$Y$2:$Y$2441,"&lt;="&amp;Data!Y1731)/($B$3+1)</f>
        <v/>
      </c>
      <c r="AE1731" s="16">
        <f>_xlfn.PERCENTILE.INC(Data!$U$2:$U$2441,AD1731)</f>
        <v/>
      </c>
      <c r="AF1731" s="16">
        <f>_xlfn.PERCENTILE.INC(Data!$V$2:$V$2441,AD1731)</f>
        <v/>
      </c>
      <c r="AG1731" s="16">
        <f>Data!Y1731-AF1731</f>
        <v/>
      </c>
      <c r="AH1731" s="9">
        <f>AE1731+AG1731</f>
        <v/>
      </c>
    </row>
    <row r="1732">
      <c r="N1732" s="14">
        <f>Data!A1732</f>
        <v/>
      </c>
      <c r="O1732" s="24">
        <f>IF(Occurrence!J1732&gt;0,COUNTIFS(Occurrence!$J$2:$J$2441,"&gt;0",Occurrence!$J$2:$J$2441,"&lt;="&amp;Occurrence!J1732)/($B$8+1),0)</f>
        <v/>
      </c>
      <c r="P1732" s="16">
        <f>IF(Occurrence!J1732&gt;0,_xlfn.PERCENTILE.INC(Data!$O$2:$O$2441,($B$4+O1732*($B$5-1))/($B$3-1)),0)</f>
        <v/>
      </c>
      <c r="Q1732" s="16">
        <f>IF(Occurrence!J1732&gt;0,_xlfn.PERCENTILE.INC(Occurrence!$I$2:$I$2441,($B$6+O1732*($B$7-1))/($B$3-1)),0)</f>
        <v/>
      </c>
      <c r="R1732" s="16">
        <f>IF(Occurrence!J1732&gt;0,Occurrence!J1732/Q1732,0)</f>
        <v/>
      </c>
      <c r="S1732" s="9">
        <f>IF(Occurrence!J1732&gt;0,P1732*R1732,0)</f>
        <v/>
      </c>
      <c r="T1732" s="24">
        <f>IF(Occurrence!K1732&gt;0,COUNTIFS(Occurrence!$K$2:$K$2441,"&gt;0",Occurrence!$K$2:$K$2441,"&lt;="&amp;Occurrence!K1732)/($B$9+1),0)</f>
        <v/>
      </c>
      <c r="U1732" s="16">
        <f>IF(Occurrence!K1732&gt;0,_xlfn.PERCENTILE.INC(Data!$O$2:$O$2441,($B$4+T1732*($B$5-1))/($B$3-1)),0)</f>
        <v/>
      </c>
      <c r="V1732" s="16">
        <f>IF(Occurrence!K1732&gt;0,_xlfn.PERCENTILE.INC(Occurrence!$I$2:$I$2441,($B$6+T1732*($B$7-1))/($B$3-1)),0)</f>
        <v/>
      </c>
      <c r="W1732" s="16">
        <f>IF(Occurrence!K1732&gt;0,Occurrence!K1732/V1732,0)</f>
        <v/>
      </c>
      <c r="X1732" s="9">
        <f>IF(Occurrence!K1732&gt;0,U1732*W1732,0)</f>
        <v/>
      </c>
      <c r="Y1732" s="24">
        <f>COUNTIF(Data!$X$2:$X$2441,"&lt;="&amp;Data!X1732)/($B$3+1)</f>
        <v/>
      </c>
      <c r="Z1732" s="16">
        <f>_xlfn.PERCENTILE.INC(Data!$U$2:$U$2441,Y1732)</f>
        <v/>
      </c>
      <c r="AA1732" s="16">
        <f>_xlfn.PERCENTILE.INC(Data!$V$2:$V$2441,Y1732)</f>
        <v/>
      </c>
      <c r="AB1732" s="16">
        <f>Data!X1732-AA1732</f>
        <v/>
      </c>
      <c r="AC1732" s="9">
        <f>Z1732+AB1732</f>
        <v/>
      </c>
      <c r="AD1732" s="24">
        <f>COUNTIF(Data!$Y$2:$Y$2441,"&lt;="&amp;Data!Y1732)/($B$3+1)</f>
        <v/>
      </c>
      <c r="AE1732" s="16">
        <f>_xlfn.PERCENTILE.INC(Data!$U$2:$U$2441,AD1732)</f>
        <v/>
      </c>
      <c r="AF1732" s="16">
        <f>_xlfn.PERCENTILE.INC(Data!$V$2:$V$2441,AD1732)</f>
        <v/>
      </c>
      <c r="AG1732" s="16">
        <f>Data!Y1732-AF1732</f>
        <v/>
      </c>
      <c r="AH1732" s="9">
        <f>AE1732+AG1732</f>
        <v/>
      </c>
    </row>
    <row r="1733">
      <c r="N1733" s="14">
        <f>Data!A1733</f>
        <v/>
      </c>
      <c r="O1733" s="24">
        <f>IF(Occurrence!J1733&gt;0,COUNTIFS(Occurrence!$J$2:$J$2441,"&gt;0",Occurrence!$J$2:$J$2441,"&lt;="&amp;Occurrence!J1733)/($B$8+1),0)</f>
        <v/>
      </c>
      <c r="P1733" s="16">
        <f>IF(Occurrence!J1733&gt;0,_xlfn.PERCENTILE.INC(Data!$O$2:$O$2441,($B$4+O1733*($B$5-1))/($B$3-1)),0)</f>
        <v/>
      </c>
      <c r="Q1733" s="16">
        <f>IF(Occurrence!J1733&gt;0,_xlfn.PERCENTILE.INC(Occurrence!$I$2:$I$2441,($B$6+O1733*($B$7-1))/($B$3-1)),0)</f>
        <v/>
      </c>
      <c r="R1733" s="16">
        <f>IF(Occurrence!J1733&gt;0,Occurrence!J1733/Q1733,0)</f>
        <v/>
      </c>
      <c r="S1733" s="9">
        <f>IF(Occurrence!J1733&gt;0,P1733*R1733,0)</f>
        <v/>
      </c>
      <c r="T1733" s="24">
        <f>IF(Occurrence!K1733&gt;0,COUNTIFS(Occurrence!$K$2:$K$2441,"&gt;0",Occurrence!$K$2:$K$2441,"&lt;="&amp;Occurrence!K1733)/($B$9+1),0)</f>
        <v/>
      </c>
      <c r="U1733" s="16">
        <f>IF(Occurrence!K1733&gt;0,_xlfn.PERCENTILE.INC(Data!$O$2:$O$2441,($B$4+T1733*($B$5-1))/($B$3-1)),0)</f>
        <v/>
      </c>
      <c r="V1733" s="16">
        <f>IF(Occurrence!K1733&gt;0,_xlfn.PERCENTILE.INC(Occurrence!$I$2:$I$2441,($B$6+T1733*($B$7-1))/($B$3-1)),0)</f>
        <v/>
      </c>
      <c r="W1733" s="16">
        <f>IF(Occurrence!K1733&gt;0,Occurrence!K1733/V1733,0)</f>
        <v/>
      </c>
      <c r="X1733" s="9">
        <f>IF(Occurrence!K1733&gt;0,U1733*W1733,0)</f>
        <v/>
      </c>
      <c r="Y1733" s="24">
        <f>COUNTIF(Data!$X$2:$X$2441,"&lt;="&amp;Data!X1733)/($B$3+1)</f>
        <v/>
      </c>
      <c r="Z1733" s="16">
        <f>_xlfn.PERCENTILE.INC(Data!$U$2:$U$2441,Y1733)</f>
        <v/>
      </c>
      <c r="AA1733" s="16">
        <f>_xlfn.PERCENTILE.INC(Data!$V$2:$V$2441,Y1733)</f>
        <v/>
      </c>
      <c r="AB1733" s="16">
        <f>Data!X1733-AA1733</f>
        <v/>
      </c>
      <c r="AC1733" s="9">
        <f>Z1733+AB1733</f>
        <v/>
      </c>
      <c r="AD1733" s="24">
        <f>COUNTIF(Data!$Y$2:$Y$2441,"&lt;="&amp;Data!Y1733)/($B$3+1)</f>
        <v/>
      </c>
      <c r="AE1733" s="16">
        <f>_xlfn.PERCENTILE.INC(Data!$U$2:$U$2441,AD1733)</f>
        <v/>
      </c>
      <c r="AF1733" s="16">
        <f>_xlfn.PERCENTILE.INC(Data!$V$2:$V$2441,AD1733)</f>
        <v/>
      </c>
      <c r="AG1733" s="16">
        <f>Data!Y1733-AF1733</f>
        <v/>
      </c>
      <c r="AH1733" s="9">
        <f>AE1733+AG1733</f>
        <v/>
      </c>
    </row>
    <row r="1734">
      <c r="N1734" s="14">
        <f>Data!A1734</f>
        <v/>
      </c>
      <c r="O1734" s="24">
        <f>IF(Occurrence!J1734&gt;0,COUNTIFS(Occurrence!$J$2:$J$2441,"&gt;0",Occurrence!$J$2:$J$2441,"&lt;="&amp;Occurrence!J1734)/($B$8+1),0)</f>
        <v/>
      </c>
      <c r="P1734" s="16">
        <f>IF(Occurrence!J1734&gt;0,_xlfn.PERCENTILE.INC(Data!$O$2:$O$2441,($B$4+O1734*($B$5-1))/($B$3-1)),0)</f>
        <v/>
      </c>
      <c r="Q1734" s="16">
        <f>IF(Occurrence!J1734&gt;0,_xlfn.PERCENTILE.INC(Occurrence!$I$2:$I$2441,($B$6+O1734*($B$7-1))/($B$3-1)),0)</f>
        <v/>
      </c>
      <c r="R1734" s="16">
        <f>IF(Occurrence!J1734&gt;0,Occurrence!J1734/Q1734,0)</f>
        <v/>
      </c>
      <c r="S1734" s="9">
        <f>IF(Occurrence!J1734&gt;0,P1734*R1734,0)</f>
        <v/>
      </c>
      <c r="T1734" s="24">
        <f>IF(Occurrence!K1734&gt;0,COUNTIFS(Occurrence!$K$2:$K$2441,"&gt;0",Occurrence!$K$2:$K$2441,"&lt;="&amp;Occurrence!K1734)/($B$9+1),0)</f>
        <v/>
      </c>
      <c r="U1734" s="16">
        <f>IF(Occurrence!K1734&gt;0,_xlfn.PERCENTILE.INC(Data!$O$2:$O$2441,($B$4+T1734*($B$5-1))/($B$3-1)),0)</f>
        <v/>
      </c>
      <c r="V1734" s="16">
        <f>IF(Occurrence!K1734&gt;0,_xlfn.PERCENTILE.INC(Occurrence!$I$2:$I$2441,($B$6+T1734*($B$7-1))/($B$3-1)),0)</f>
        <v/>
      </c>
      <c r="W1734" s="16">
        <f>IF(Occurrence!K1734&gt;0,Occurrence!K1734/V1734,0)</f>
        <v/>
      </c>
      <c r="X1734" s="9">
        <f>IF(Occurrence!K1734&gt;0,U1734*W1734,0)</f>
        <v/>
      </c>
      <c r="Y1734" s="24">
        <f>COUNTIF(Data!$X$2:$X$2441,"&lt;="&amp;Data!X1734)/($B$3+1)</f>
        <v/>
      </c>
      <c r="Z1734" s="16">
        <f>_xlfn.PERCENTILE.INC(Data!$U$2:$U$2441,Y1734)</f>
        <v/>
      </c>
      <c r="AA1734" s="16">
        <f>_xlfn.PERCENTILE.INC(Data!$V$2:$V$2441,Y1734)</f>
        <v/>
      </c>
      <c r="AB1734" s="16">
        <f>Data!X1734-AA1734</f>
        <v/>
      </c>
      <c r="AC1734" s="9">
        <f>Z1734+AB1734</f>
        <v/>
      </c>
      <c r="AD1734" s="24">
        <f>COUNTIF(Data!$Y$2:$Y$2441,"&lt;="&amp;Data!Y1734)/($B$3+1)</f>
        <v/>
      </c>
      <c r="AE1734" s="16">
        <f>_xlfn.PERCENTILE.INC(Data!$U$2:$U$2441,AD1734)</f>
        <v/>
      </c>
      <c r="AF1734" s="16">
        <f>_xlfn.PERCENTILE.INC(Data!$V$2:$V$2441,AD1734)</f>
        <v/>
      </c>
      <c r="AG1734" s="16">
        <f>Data!Y1734-AF1734</f>
        <v/>
      </c>
      <c r="AH1734" s="9">
        <f>AE1734+AG1734</f>
        <v/>
      </c>
    </row>
    <row r="1735">
      <c r="N1735" s="14">
        <f>Data!A1735</f>
        <v/>
      </c>
      <c r="O1735" s="24">
        <f>IF(Occurrence!J1735&gt;0,COUNTIFS(Occurrence!$J$2:$J$2441,"&gt;0",Occurrence!$J$2:$J$2441,"&lt;="&amp;Occurrence!J1735)/($B$8+1),0)</f>
        <v/>
      </c>
      <c r="P1735" s="16">
        <f>IF(Occurrence!J1735&gt;0,_xlfn.PERCENTILE.INC(Data!$O$2:$O$2441,($B$4+O1735*($B$5-1))/($B$3-1)),0)</f>
        <v/>
      </c>
      <c r="Q1735" s="16">
        <f>IF(Occurrence!J1735&gt;0,_xlfn.PERCENTILE.INC(Occurrence!$I$2:$I$2441,($B$6+O1735*($B$7-1))/($B$3-1)),0)</f>
        <v/>
      </c>
      <c r="R1735" s="16">
        <f>IF(Occurrence!J1735&gt;0,Occurrence!J1735/Q1735,0)</f>
        <v/>
      </c>
      <c r="S1735" s="9">
        <f>IF(Occurrence!J1735&gt;0,P1735*R1735,0)</f>
        <v/>
      </c>
      <c r="T1735" s="24">
        <f>IF(Occurrence!K1735&gt;0,COUNTIFS(Occurrence!$K$2:$K$2441,"&gt;0",Occurrence!$K$2:$K$2441,"&lt;="&amp;Occurrence!K1735)/($B$9+1),0)</f>
        <v/>
      </c>
      <c r="U1735" s="16">
        <f>IF(Occurrence!K1735&gt;0,_xlfn.PERCENTILE.INC(Data!$O$2:$O$2441,($B$4+T1735*($B$5-1))/($B$3-1)),0)</f>
        <v/>
      </c>
      <c r="V1735" s="16">
        <f>IF(Occurrence!K1735&gt;0,_xlfn.PERCENTILE.INC(Occurrence!$I$2:$I$2441,($B$6+T1735*($B$7-1))/($B$3-1)),0)</f>
        <v/>
      </c>
      <c r="W1735" s="16">
        <f>IF(Occurrence!K1735&gt;0,Occurrence!K1735/V1735,0)</f>
        <v/>
      </c>
      <c r="X1735" s="9">
        <f>IF(Occurrence!K1735&gt;0,U1735*W1735,0)</f>
        <v/>
      </c>
      <c r="Y1735" s="24">
        <f>COUNTIF(Data!$X$2:$X$2441,"&lt;="&amp;Data!X1735)/($B$3+1)</f>
        <v/>
      </c>
      <c r="Z1735" s="16">
        <f>_xlfn.PERCENTILE.INC(Data!$U$2:$U$2441,Y1735)</f>
        <v/>
      </c>
      <c r="AA1735" s="16">
        <f>_xlfn.PERCENTILE.INC(Data!$V$2:$V$2441,Y1735)</f>
        <v/>
      </c>
      <c r="AB1735" s="16">
        <f>Data!X1735-AA1735</f>
        <v/>
      </c>
      <c r="AC1735" s="9">
        <f>Z1735+AB1735</f>
        <v/>
      </c>
      <c r="AD1735" s="24">
        <f>COUNTIF(Data!$Y$2:$Y$2441,"&lt;="&amp;Data!Y1735)/($B$3+1)</f>
        <v/>
      </c>
      <c r="AE1735" s="16">
        <f>_xlfn.PERCENTILE.INC(Data!$U$2:$U$2441,AD1735)</f>
        <v/>
      </c>
      <c r="AF1735" s="16">
        <f>_xlfn.PERCENTILE.INC(Data!$V$2:$V$2441,AD1735)</f>
        <v/>
      </c>
      <c r="AG1735" s="16">
        <f>Data!Y1735-AF1735</f>
        <v/>
      </c>
      <c r="AH1735" s="9">
        <f>AE1735+AG1735</f>
        <v/>
      </c>
    </row>
    <row r="1736">
      <c r="N1736" s="14">
        <f>Data!A1736</f>
        <v/>
      </c>
      <c r="O1736" s="24">
        <f>IF(Occurrence!J1736&gt;0,COUNTIFS(Occurrence!$J$2:$J$2441,"&gt;0",Occurrence!$J$2:$J$2441,"&lt;="&amp;Occurrence!J1736)/($B$8+1),0)</f>
        <v/>
      </c>
      <c r="P1736" s="16">
        <f>IF(Occurrence!J1736&gt;0,_xlfn.PERCENTILE.INC(Data!$O$2:$O$2441,($B$4+O1736*($B$5-1))/($B$3-1)),0)</f>
        <v/>
      </c>
      <c r="Q1736" s="16">
        <f>IF(Occurrence!J1736&gt;0,_xlfn.PERCENTILE.INC(Occurrence!$I$2:$I$2441,($B$6+O1736*($B$7-1))/($B$3-1)),0)</f>
        <v/>
      </c>
      <c r="R1736" s="16">
        <f>IF(Occurrence!J1736&gt;0,Occurrence!J1736/Q1736,0)</f>
        <v/>
      </c>
      <c r="S1736" s="9">
        <f>IF(Occurrence!J1736&gt;0,P1736*R1736,0)</f>
        <v/>
      </c>
      <c r="T1736" s="24">
        <f>IF(Occurrence!K1736&gt;0,COUNTIFS(Occurrence!$K$2:$K$2441,"&gt;0",Occurrence!$K$2:$K$2441,"&lt;="&amp;Occurrence!K1736)/($B$9+1),0)</f>
        <v/>
      </c>
      <c r="U1736" s="16">
        <f>IF(Occurrence!K1736&gt;0,_xlfn.PERCENTILE.INC(Data!$O$2:$O$2441,($B$4+T1736*($B$5-1))/($B$3-1)),0)</f>
        <v/>
      </c>
      <c r="V1736" s="16">
        <f>IF(Occurrence!K1736&gt;0,_xlfn.PERCENTILE.INC(Occurrence!$I$2:$I$2441,($B$6+T1736*($B$7-1))/($B$3-1)),0)</f>
        <v/>
      </c>
      <c r="W1736" s="16">
        <f>IF(Occurrence!K1736&gt;0,Occurrence!K1736/V1736,0)</f>
        <v/>
      </c>
      <c r="X1736" s="9">
        <f>IF(Occurrence!K1736&gt;0,U1736*W1736,0)</f>
        <v/>
      </c>
      <c r="Y1736" s="24">
        <f>COUNTIF(Data!$X$2:$X$2441,"&lt;="&amp;Data!X1736)/($B$3+1)</f>
        <v/>
      </c>
      <c r="Z1736" s="16">
        <f>_xlfn.PERCENTILE.INC(Data!$U$2:$U$2441,Y1736)</f>
        <v/>
      </c>
      <c r="AA1736" s="16">
        <f>_xlfn.PERCENTILE.INC(Data!$V$2:$V$2441,Y1736)</f>
        <v/>
      </c>
      <c r="AB1736" s="16">
        <f>Data!X1736-AA1736</f>
        <v/>
      </c>
      <c r="AC1736" s="9">
        <f>Z1736+AB1736</f>
        <v/>
      </c>
      <c r="AD1736" s="24">
        <f>COUNTIF(Data!$Y$2:$Y$2441,"&lt;="&amp;Data!Y1736)/($B$3+1)</f>
        <v/>
      </c>
      <c r="AE1736" s="16">
        <f>_xlfn.PERCENTILE.INC(Data!$U$2:$U$2441,AD1736)</f>
        <v/>
      </c>
      <c r="AF1736" s="16">
        <f>_xlfn.PERCENTILE.INC(Data!$V$2:$V$2441,AD1736)</f>
        <v/>
      </c>
      <c r="AG1736" s="16">
        <f>Data!Y1736-AF1736</f>
        <v/>
      </c>
      <c r="AH1736" s="9">
        <f>AE1736+AG1736</f>
        <v/>
      </c>
    </row>
    <row r="1737">
      <c r="N1737" s="14">
        <f>Data!A1737</f>
        <v/>
      </c>
      <c r="O1737" s="24">
        <f>IF(Occurrence!J1737&gt;0,COUNTIFS(Occurrence!$J$2:$J$2441,"&gt;0",Occurrence!$J$2:$J$2441,"&lt;="&amp;Occurrence!J1737)/($B$8+1),0)</f>
        <v/>
      </c>
      <c r="P1737" s="16">
        <f>IF(Occurrence!J1737&gt;0,_xlfn.PERCENTILE.INC(Data!$O$2:$O$2441,($B$4+O1737*($B$5-1))/($B$3-1)),0)</f>
        <v/>
      </c>
      <c r="Q1737" s="16">
        <f>IF(Occurrence!J1737&gt;0,_xlfn.PERCENTILE.INC(Occurrence!$I$2:$I$2441,($B$6+O1737*($B$7-1))/($B$3-1)),0)</f>
        <v/>
      </c>
      <c r="R1737" s="16">
        <f>IF(Occurrence!J1737&gt;0,Occurrence!J1737/Q1737,0)</f>
        <v/>
      </c>
      <c r="S1737" s="9">
        <f>IF(Occurrence!J1737&gt;0,P1737*R1737,0)</f>
        <v/>
      </c>
      <c r="T1737" s="24">
        <f>IF(Occurrence!K1737&gt;0,COUNTIFS(Occurrence!$K$2:$K$2441,"&gt;0",Occurrence!$K$2:$K$2441,"&lt;="&amp;Occurrence!K1737)/($B$9+1),0)</f>
        <v/>
      </c>
      <c r="U1737" s="16">
        <f>IF(Occurrence!K1737&gt;0,_xlfn.PERCENTILE.INC(Data!$O$2:$O$2441,($B$4+T1737*($B$5-1))/($B$3-1)),0)</f>
        <v/>
      </c>
      <c r="V1737" s="16">
        <f>IF(Occurrence!K1737&gt;0,_xlfn.PERCENTILE.INC(Occurrence!$I$2:$I$2441,($B$6+T1737*($B$7-1))/($B$3-1)),0)</f>
        <v/>
      </c>
      <c r="W1737" s="16">
        <f>IF(Occurrence!K1737&gt;0,Occurrence!K1737/V1737,0)</f>
        <v/>
      </c>
      <c r="X1737" s="9">
        <f>IF(Occurrence!K1737&gt;0,U1737*W1737,0)</f>
        <v/>
      </c>
      <c r="Y1737" s="24">
        <f>COUNTIF(Data!$X$2:$X$2441,"&lt;="&amp;Data!X1737)/($B$3+1)</f>
        <v/>
      </c>
      <c r="Z1737" s="16">
        <f>_xlfn.PERCENTILE.INC(Data!$U$2:$U$2441,Y1737)</f>
        <v/>
      </c>
      <c r="AA1737" s="16">
        <f>_xlfn.PERCENTILE.INC(Data!$V$2:$V$2441,Y1737)</f>
        <v/>
      </c>
      <c r="AB1737" s="16">
        <f>Data!X1737-AA1737</f>
        <v/>
      </c>
      <c r="AC1737" s="9">
        <f>Z1737+AB1737</f>
        <v/>
      </c>
      <c r="AD1737" s="24">
        <f>COUNTIF(Data!$Y$2:$Y$2441,"&lt;="&amp;Data!Y1737)/($B$3+1)</f>
        <v/>
      </c>
      <c r="AE1737" s="16">
        <f>_xlfn.PERCENTILE.INC(Data!$U$2:$U$2441,AD1737)</f>
        <v/>
      </c>
      <c r="AF1737" s="16">
        <f>_xlfn.PERCENTILE.INC(Data!$V$2:$V$2441,AD1737)</f>
        <v/>
      </c>
      <c r="AG1737" s="16">
        <f>Data!Y1737-AF1737</f>
        <v/>
      </c>
      <c r="AH1737" s="9">
        <f>AE1737+AG1737</f>
        <v/>
      </c>
    </row>
    <row r="1738">
      <c r="N1738" s="14">
        <f>Data!A1738</f>
        <v/>
      </c>
      <c r="O1738" s="24">
        <f>IF(Occurrence!J1738&gt;0,COUNTIFS(Occurrence!$J$2:$J$2441,"&gt;0",Occurrence!$J$2:$J$2441,"&lt;="&amp;Occurrence!J1738)/($B$8+1),0)</f>
        <v/>
      </c>
      <c r="P1738" s="16">
        <f>IF(Occurrence!J1738&gt;0,_xlfn.PERCENTILE.INC(Data!$O$2:$O$2441,($B$4+O1738*($B$5-1))/($B$3-1)),0)</f>
        <v/>
      </c>
      <c r="Q1738" s="16">
        <f>IF(Occurrence!J1738&gt;0,_xlfn.PERCENTILE.INC(Occurrence!$I$2:$I$2441,($B$6+O1738*($B$7-1))/($B$3-1)),0)</f>
        <v/>
      </c>
      <c r="R1738" s="16">
        <f>IF(Occurrence!J1738&gt;0,Occurrence!J1738/Q1738,0)</f>
        <v/>
      </c>
      <c r="S1738" s="9">
        <f>IF(Occurrence!J1738&gt;0,P1738*R1738,0)</f>
        <v/>
      </c>
      <c r="T1738" s="24">
        <f>IF(Occurrence!K1738&gt;0,COUNTIFS(Occurrence!$K$2:$K$2441,"&gt;0",Occurrence!$K$2:$K$2441,"&lt;="&amp;Occurrence!K1738)/($B$9+1),0)</f>
        <v/>
      </c>
      <c r="U1738" s="16">
        <f>IF(Occurrence!K1738&gt;0,_xlfn.PERCENTILE.INC(Data!$O$2:$O$2441,($B$4+T1738*($B$5-1))/($B$3-1)),0)</f>
        <v/>
      </c>
      <c r="V1738" s="16">
        <f>IF(Occurrence!K1738&gt;0,_xlfn.PERCENTILE.INC(Occurrence!$I$2:$I$2441,($B$6+T1738*($B$7-1))/($B$3-1)),0)</f>
        <v/>
      </c>
      <c r="W1738" s="16">
        <f>IF(Occurrence!K1738&gt;0,Occurrence!K1738/V1738,0)</f>
        <v/>
      </c>
      <c r="X1738" s="9">
        <f>IF(Occurrence!K1738&gt;0,U1738*W1738,0)</f>
        <v/>
      </c>
      <c r="Y1738" s="24">
        <f>COUNTIF(Data!$X$2:$X$2441,"&lt;="&amp;Data!X1738)/($B$3+1)</f>
        <v/>
      </c>
      <c r="Z1738" s="16">
        <f>_xlfn.PERCENTILE.INC(Data!$U$2:$U$2441,Y1738)</f>
        <v/>
      </c>
      <c r="AA1738" s="16">
        <f>_xlfn.PERCENTILE.INC(Data!$V$2:$V$2441,Y1738)</f>
        <v/>
      </c>
      <c r="AB1738" s="16">
        <f>Data!X1738-AA1738</f>
        <v/>
      </c>
      <c r="AC1738" s="9">
        <f>Z1738+AB1738</f>
        <v/>
      </c>
      <c r="AD1738" s="24">
        <f>COUNTIF(Data!$Y$2:$Y$2441,"&lt;="&amp;Data!Y1738)/($B$3+1)</f>
        <v/>
      </c>
      <c r="AE1738" s="16">
        <f>_xlfn.PERCENTILE.INC(Data!$U$2:$U$2441,AD1738)</f>
        <v/>
      </c>
      <c r="AF1738" s="16">
        <f>_xlfn.PERCENTILE.INC(Data!$V$2:$V$2441,AD1738)</f>
        <v/>
      </c>
      <c r="AG1738" s="16">
        <f>Data!Y1738-AF1738</f>
        <v/>
      </c>
      <c r="AH1738" s="9">
        <f>AE1738+AG1738</f>
        <v/>
      </c>
    </row>
    <row r="1739">
      <c r="N1739" s="14">
        <f>Data!A1739</f>
        <v/>
      </c>
      <c r="O1739" s="24">
        <f>IF(Occurrence!J1739&gt;0,COUNTIFS(Occurrence!$J$2:$J$2441,"&gt;0",Occurrence!$J$2:$J$2441,"&lt;="&amp;Occurrence!J1739)/($B$8+1),0)</f>
        <v/>
      </c>
      <c r="P1739" s="16">
        <f>IF(Occurrence!J1739&gt;0,_xlfn.PERCENTILE.INC(Data!$O$2:$O$2441,($B$4+O1739*($B$5-1))/($B$3-1)),0)</f>
        <v/>
      </c>
      <c r="Q1739" s="16">
        <f>IF(Occurrence!J1739&gt;0,_xlfn.PERCENTILE.INC(Occurrence!$I$2:$I$2441,($B$6+O1739*($B$7-1))/($B$3-1)),0)</f>
        <v/>
      </c>
      <c r="R1739" s="16">
        <f>IF(Occurrence!J1739&gt;0,Occurrence!J1739/Q1739,0)</f>
        <v/>
      </c>
      <c r="S1739" s="9">
        <f>IF(Occurrence!J1739&gt;0,P1739*R1739,0)</f>
        <v/>
      </c>
      <c r="T1739" s="24">
        <f>IF(Occurrence!K1739&gt;0,COUNTIFS(Occurrence!$K$2:$K$2441,"&gt;0",Occurrence!$K$2:$K$2441,"&lt;="&amp;Occurrence!K1739)/($B$9+1),0)</f>
        <v/>
      </c>
      <c r="U1739" s="16">
        <f>IF(Occurrence!K1739&gt;0,_xlfn.PERCENTILE.INC(Data!$O$2:$O$2441,($B$4+T1739*($B$5-1))/($B$3-1)),0)</f>
        <v/>
      </c>
      <c r="V1739" s="16">
        <f>IF(Occurrence!K1739&gt;0,_xlfn.PERCENTILE.INC(Occurrence!$I$2:$I$2441,($B$6+T1739*($B$7-1))/($B$3-1)),0)</f>
        <v/>
      </c>
      <c r="W1739" s="16">
        <f>IF(Occurrence!K1739&gt;0,Occurrence!K1739/V1739,0)</f>
        <v/>
      </c>
      <c r="X1739" s="9">
        <f>IF(Occurrence!K1739&gt;0,U1739*W1739,0)</f>
        <v/>
      </c>
      <c r="Y1739" s="24">
        <f>COUNTIF(Data!$X$2:$X$2441,"&lt;="&amp;Data!X1739)/($B$3+1)</f>
        <v/>
      </c>
      <c r="Z1739" s="16">
        <f>_xlfn.PERCENTILE.INC(Data!$U$2:$U$2441,Y1739)</f>
        <v/>
      </c>
      <c r="AA1739" s="16">
        <f>_xlfn.PERCENTILE.INC(Data!$V$2:$V$2441,Y1739)</f>
        <v/>
      </c>
      <c r="AB1739" s="16">
        <f>Data!X1739-AA1739</f>
        <v/>
      </c>
      <c r="AC1739" s="9">
        <f>Z1739+AB1739</f>
        <v/>
      </c>
      <c r="AD1739" s="24">
        <f>COUNTIF(Data!$Y$2:$Y$2441,"&lt;="&amp;Data!Y1739)/($B$3+1)</f>
        <v/>
      </c>
      <c r="AE1739" s="16">
        <f>_xlfn.PERCENTILE.INC(Data!$U$2:$U$2441,AD1739)</f>
        <v/>
      </c>
      <c r="AF1739" s="16">
        <f>_xlfn.PERCENTILE.INC(Data!$V$2:$V$2441,AD1739)</f>
        <v/>
      </c>
      <c r="AG1739" s="16">
        <f>Data!Y1739-AF1739</f>
        <v/>
      </c>
      <c r="AH1739" s="9">
        <f>AE1739+AG1739</f>
        <v/>
      </c>
    </row>
    <row r="1740">
      <c r="N1740" s="14">
        <f>Data!A1740</f>
        <v/>
      </c>
      <c r="O1740" s="24">
        <f>IF(Occurrence!J1740&gt;0,COUNTIFS(Occurrence!$J$2:$J$2441,"&gt;0",Occurrence!$J$2:$J$2441,"&lt;="&amp;Occurrence!J1740)/($B$8+1),0)</f>
        <v/>
      </c>
      <c r="P1740" s="16">
        <f>IF(Occurrence!J1740&gt;0,_xlfn.PERCENTILE.INC(Data!$O$2:$O$2441,($B$4+O1740*($B$5-1))/($B$3-1)),0)</f>
        <v/>
      </c>
      <c r="Q1740" s="16">
        <f>IF(Occurrence!J1740&gt;0,_xlfn.PERCENTILE.INC(Occurrence!$I$2:$I$2441,($B$6+O1740*($B$7-1))/($B$3-1)),0)</f>
        <v/>
      </c>
      <c r="R1740" s="16">
        <f>IF(Occurrence!J1740&gt;0,Occurrence!J1740/Q1740,0)</f>
        <v/>
      </c>
      <c r="S1740" s="9">
        <f>IF(Occurrence!J1740&gt;0,P1740*R1740,0)</f>
        <v/>
      </c>
      <c r="T1740" s="24">
        <f>IF(Occurrence!K1740&gt;0,COUNTIFS(Occurrence!$K$2:$K$2441,"&gt;0",Occurrence!$K$2:$K$2441,"&lt;="&amp;Occurrence!K1740)/($B$9+1),0)</f>
        <v/>
      </c>
      <c r="U1740" s="16">
        <f>IF(Occurrence!K1740&gt;0,_xlfn.PERCENTILE.INC(Data!$O$2:$O$2441,($B$4+T1740*($B$5-1))/($B$3-1)),0)</f>
        <v/>
      </c>
      <c r="V1740" s="16">
        <f>IF(Occurrence!K1740&gt;0,_xlfn.PERCENTILE.INC(Occurrence!$I$2:$I$2441,($B$6+T1740*($B$7-1))/($B$3-1)),0)</f>
        <v/>
      </c>
      <c r="W1740" s="16">
        <f>IF(Occurrence!K1740&gt;0,Occurrence!K1740/V1740,0)</f>
        <v/>
      </c>
      <c r="X1740" s="9">
        <f>IF(Occurrence!K1740&gt;0,U1740*W1740,0)</f>
        <v/>
      </c>
      <c r="Y1740" s="24">
        <f>COUNTIF(Data!$X$2:$X$2441,"&lt;="&amp;Data!X1740)/($B$3+1)</f>
        <v/>
      </c>
      <c r="Z1740" s="16">
        <f>_xlfn.PERCENTILE.INC(Data!$U$2:$U$2441,Y1740)</f>
        <v/>
      </c>
      <c r="AA1740" s="16">
        <f>_xlfn.PERCENTILE.INC(Data!$V$2:$V$2441,Y1740)</f>
        <v/>
      </c>
      <c r="AB1740" s="16">
        <f>Data!X1740-AA1740</f>
        <v/>
      </c>
      <c r="AC1740" s="9">
        <f>Z1740+AB1740</f>
        <v/>
      </c>
      <c r="AD1740" s="24">
        <f>COUNTIF(Data!$Y$2:$Y$2441,"&lt;="&amp;Data!Y1740)/($B$3+1)</f>
        <v/>
      </c>
      <c r="AE1740" s="16">
        <f>_xlfn.PERCENTILE.INC(Data!$U$2:$U$2441,AD1740)</f>
        <v/>
      </c>
      <c r="AF1740" s="16">
        <f>_xlfn.PERCENTILE.INC(Data!$V$2:$V$2441,AD1740)</f>
        <v/>
      </c>
      <c r="AG1740" s="16">
        <f>Data!Y1740-AF1740</f>
        <v/>
      </c>
      <c r="AH1740" s="9">
        <f>AE1740+AG1740</f>
        <v/>
      </c>
    </row>
    <row r="1741">
      <c r="N1741" s="14">
        <f>Data!A1741</f>
        <v/>
      </c>
      <c r="O1741" s="24">
        <f>IF(Occurrence!J1741&gt;0,COUNTIFS(Occurrence!$J$2:$J$2441,"&gt;0",Occurrence!$J$2:$J$2441,"&lt;="&amp;Occurrence!J1741)/($B$8+1),0)</f>
        <v/>
      </c>
      <c r="P1741" s="16">
        <f>IF(Occurrence!J1741&gt;0,_xlfn.PERCENTILE.INC(Data!$O$2:$O$2441,($B$4+O1741*($B$5-1))/($B$3-1)),0)</f>
        <v/>
      </c>
      <c r="Q1741" s="16">
        <f>IF(Occurrence!J1741&gt;0,_xlfn.PERCENTILE.INC(Occurrence!$I$2:$I$2441,($B$6+O1741*($B$7-1))/($B$3-1)),0)</f>
        <v/>
      </c>
      <c r="R1741" s="16">
        <f>IF(Occurrence!J1741&gt;0,Occurrence!J1741/Q1741,0)</f>
        <v/>
      </c>
      <c r="S1741" s="9">
        <f>IF(Occurrence!J1741&gt;0,P1741*R1741,0)</f>
        <v/>
      </c>
      <c r="T1741" s="24">
        <f>IF(Occurrence!K1741&gt;0,COUNTIFS(Occurrence!$K$2:$K$2441,"&gt;0",Occurrence!$K$2:$K$2441,"&lt;="&amp;Occurrence!K1741)/($B$9+1),0)</f>
        <v/>
      </c>
      <c r="U1741" s="16">
        <f>IF(Occurrence!K1741&gt;0,_xlfn.PERCENTILE.INC(Data!$O$2:$O$2441,($B$4+T1741*($B$5-1))/($B$3-1)),0)</f>
        <v/>
      </c>
      <c r="V1741" s="16">
        <f>IF(Occurrence!K1741&gt;0,_xlfn.PERCENTILE.INC(Occurrence!$I$2:$I$2441,($B$6+T1741*($B$7-1))/($B$3-1)),0)</f>
        <v/>
      </c>
      <c r="W1741" s="16">
        <f>IF(Occurrence!K1741&gt;0,Occurrence!K1741/V1741,0)</f>
        <v/>
      </c>
      <c r="X1741" s="9">
        <f>IF(Occurrence!K1741&gt;0,U1741*W1741,0)</f>
        <v/>
      </c>
      <c r="Y1741" s="24">
        <f>COUNTIF(Data!$X$2:$X$2441,"&lt;="&amp;Data!X1741)/($B$3+1)</f>
        <v/>
      </c>
      <c r="Z1741" s="16">
        <f>_xlfn.PERCENTILE.INC(Data!$U$2:$U$2441,Y1741)</f>
        <v/>
      </c>
      <c r="AA1741" s="16">
        <f>_xlfn.PERCENTILE.INC(Data!$V$2:$V$2441,Y1741)</f>
        <v/>
      </c>
      <c r="AB1741" s="16">
        <f>Data!X1741-AA1741</f>
        <v/>
      </c>
      <c r="AC1741" s="9">
        <f>Z1741+AB1741</f>
        <v/>
      </c>
      <c r="AD1741" s="24">
        <f>COUNTIF(Data!$Y$2:$Y$2441,"&lt;="&amp;Data!Y1741)/($B$3+1)</f>
        <v/>
      </c>
      <c r="AE1741" s="16">
        <f>_xlfn.PERCENTILE.INC(Data!$U$2:$U$2441,AD1741)</f>
        <v/>
      </c>
      <c r="AF1741" s="16">
        <f>_xlfn.PERCENTILE.INC(Data!$V$2:$V$2441,AD1741)</f>
        <v/>
      </c>
      <c r="AG1741" s="16">
        <f>Data!Y1741-AF1741</f>
        <v/>
      </c>
      <c r="AH1741" s="9">
        <f>AE1741+AG1741</f>
        <v/>
      </c>
    </row>
    <row r="1742">
      <c r="N1742" s="14">
        <f>Data!A1742</f>
        <v/>
      </c>
      <c r="O1742" s="24">
        <f>IF(Occurrence!J1742&gt;0,COUNTIFS(Occurrence!$J$2:$J$2441,"&gt;0",Occurrence!$J$2:$J$2441,"&lt;="&amp;Occurrence!J1742)/($B$8+1),0)</f>
        <v/>
      </c>
      <c r="P1742" s="16">
        <f>IF(Occurrence!J1742&gt;0,_xlfn.PERCENTILE.INC(Data!$O$2:$O$2441,($B$4+O1742*($B$5-1))/($B$3-1)),0)</f>
        <v/>
      </c>
      <c r="Q1742" s="16">
        <f>IF(Occurrence!J1742&gt;0,_xlfn.PERCENTILE.INC(Occurrence!$I$2:$I$2441,($B$6+O1742*($B$7-1))/($B$3-1)),0)</f>
        <v/>
      </c>
      <c r="R1742" s="16">
        <f>IF(Occurrence!J1742&gt;0,Occurrence!J1742/Q1742,0)</f>
        <v/>
      </c>
      <c r="S1742" s="9">
        <f>IF(Occurrence!J1742&gt;0,P1742*R1742,0)</f>
        <v/>
      </c>
      <c r="T1742" s="24">
        <f>IF(Occurrence!K1742&gt;0,COUNTIFS(Occurrence!$K$2:$K$2441,"&gt;0",Occurrence!$K$2:$K$2441,"&lt;="&amp;Occurrence!K1742)/($B$9+1),0)</f>
        <v/>
      </c>
      <c r="U1742" s="16">
        <f>IF(Occurrence!K1742&gt;0,_xlfn.PERCENTILE.INC(Data!$O$2:$O$2441,($B$4+T1742*($B$5-1))/($B$3-1)),0)</f>
        <v/>
      </c>
      <c r="V1742" s="16">
        <f>IF(Occurrence!K1742&gt;0,_xlfn.PERCENTILE.INC(Occurrence!$I$2:$I$2441,($B$6+T1742*($B$7-1))/($B$3-1)),0)</f>
        <v/>
      </c>
      <c r="W1742" s="16">
        <f>IF(Occurrence!K1742&gt;0,Occurrence!K1742/V1742,0)</f>
        <v/>
      </c>
      <c r="X1742" s="9">
        <f>IF(Occurrence!K1742&gt;0,U1742*W1742,0)</f>
        <v/>
      </c>
      <c r="Y1742" s="24">
        <f>COUNTIF(Data!$X$2:$X$2441,"&lt;="&amp;Data!X1742)/($B$3+1)</f>
        <v/>
      </c>
      <c r="Z1742" s="16">
        <f>_xlfn.PERCENTILE.INC(Data!$U$2:$U$2441,Y1742)</f>
        <v/>
      </c>
      <c r="AA1742" s="16">
        <f>_xlfn.PERCENTILE.INC(Data!$V$2:$V$2441,Y1742)</f>
        <v/>
      </c>
      <c r="AB1742" s="16">
        <f>Data!X1742-AA1742</f>
        <v/>
      </c>
      <c r="AC1742" s="9">
        <f>Z1742+AB1742</f>
        <v/>
      </c>
      <c r="AD1742" s="24">
        <f>COUNTIF(Data!$Y$2:$Y$2441,"&lt;="&amp;Data!Y1742)/($B$3+1)</f>
        <v/>
      </c>
      <c r="AE1742" s="16">
        <f>_xlfn.PERCENTILE.INC(Data!$U$2:$U$2441,AD1742)</f>
        <v/>
      </c>
      <c r="AF1742" s="16">
        <f>_xlfn.PERCENTILE.INC(Data!$V$2:$V$2441,AD1742)</f>
        <v/>
      </c>
      <c r="AG1742" s="16">
        <f>Data!Y1742-AF1742</f>
        <v/>
      </c>
      <c r="AH1742" s="9">
        <f>AE1742+AG1742</f>
        <v/>
      </c>
    </row>
    <row r="1743">
      <c r="N1743" s="14">
        <f>Data!A1743</f>
        <v/>
      </c>
      <c r="O1743" s="24">
        <f>IF(Occurrence!J1743&gt;0,COUNTIFS(Occurrence!$J$2:$J$2441,"&gt;0",Occurrence!$J$2:$J$2441,"&lt;="&amp;Occurrence!J1743)/($B$8+1),0)</f>
        <v/>
      </c>
      <c r="P1743" s="16">
        <f>IF(Occurrence!J1743&gt;0,_xlfn.PERCENTILE.INC(Data!$O$2:$O$2441,($B$4+O1743*($B$5-1))/($B$3-1)),0)</f>
        <v/>
      </c>
      <c r="Q1743" s="16">
        <f>IF(Occurrence!J1743&gt;0,_xlfn.PERCENTILE.INC(Occurrence!$I$2:$I$2441,($B$6+O1743*($B$7-1))/($B$3-1)),0)</f>
        <v/>
      </c>
      <c r="R1743" s="16">
        <f>IF(Occurrence!J1743&gt;0,Occurrence!J1743/Q1743,0)</f>
        <v/>
      </c>
      <c r="S1743" s="9">
        <f>IF(Occurrence!J1743&gt;0,P1743*R1743,0)</f>
        <v/>
      </c>
      <c r="T1743" s="24">
        <f>IF(Occurrence!K1743&gt;0,COUNTIFS(Occurrence!$K$2:$K$2441,"&gt;0",Occurrence!$K$2:$K$2441,"&lt;="&amp;Occurrence!K1743)/($B$9+1),0)</f>
        <v/>
      </c>
      <c r="U1743" s="16">
        <f>IF(Occurrence!K1743&gt;0,_xlfn.PERCENTILE.INC(Data!$O$2:$O$2441,($B$4+T1743*($B$5-1))/($B$3-1)),0)</f>
        <v/>
      </c>
      <c r="V1743" s="16">
        <f>IF(Occurrence!K1743&gt;0,_xlfn.PERCENTILE.INC(Occurrence!$I$2:$I$2441,($B$6+T1743*($B$7-1))/($B$3-1)),0)</f>
        <v/>
      </c>
      <c r="W1743" s="16">
        <f>IF(Occurrence!K1743&gt;0,Occurrence!K1743/V1743,0)</f>
        <v/>
      </c>
      <c r="X1743" s="9">
        <f>IF(Occurrence!K1743&gt;0,U1743*W1743,0)</f>
        <v/>
      </c>
      <c r="Y1743" s="24">
        <f>COUNTIF(Data!$X$2:$X$2441,"&lt;="&amp;Data!X1743)/($B$3+1)</f>
        <v/>
      </c>
      <c r="Z1743" s="16">
        <f>_xlfn.PERCENTILE.INC(Data!$U$2:$U$2441,Y1743)</f>
        <v/>
      </c>
      <c r="AA1743" s="16">
        <f>_xlfn.PERCENTILE.INC(Data!$V$2:$V$2441,Y1743)</f>
        <v/>
      </c>
      <c r="AB1743" s="16">
        <f>Data!X1743-AA1743</f>
        <v/>
      </c>
      <c r="AC1743" s="9">
        <f>Z1743+AB1743</f>
        <v/>
      </c>
      <c r="AD1743" s="24">
        <f>COUNTIF(Data!$Y$2:$Y$2441,"&lt;="&amp;Data!Y1743)/($B$3+1)</f>
        <v/>
      </c>
      <c r="AE1743" s="16">
        <f>_xlfn.PERCENTILE.INC(Data!$U$2:$U$2441,AD1743)</f>
        <v/>
      </c>
      <c r="AF1743" s="16">
        <f>_xlfn.PERCENTILE.INC(Data!$V$2:$V$2441,AD1743)</f>
        <v/>
      </c>
      <c r="AG1743" s="16">
        <f>Data!Y1743-AF1743</f>
        <v/>
      </c>
      <c r="AH1743" s="9">
        <f>AE1743+AG1743</f>
        <v/>
      </c>
    </row>
    <row r="1744">
      <c r="N1744" s="14">
        <f>Data!A1744</f>
        <v/>
      </c>
      <c r="O1744" s="24">
        <f>IF(Occurrence!J1744&gt;0,COUNTIFS(Occurrence!$J$2:$J$2441,"&gt;0",Occurrence!$J$2:$J$2441,"&lt;="&amp;Occurrence!J1744)/($B$8+1),0)</f>
        <v/>
      </c>
      <c r="P1744" s="16">
        <f>IF(Occurrence!J1744&gt;0,_xlfn.PERCENTILE.INC(Data!$O$2:$O$2441,($B$4+O1744*($B$5-1))/($B$3-1)),0)</f>
        <v/>
      </c>
      <c r="Q1744" s="16">
        <f>IF(Occurrence!J1744&gt;0,_xlfn.PERCENTILE.INC(Occurrence!$I$2:$I$2441,($B$6+O1744*($B$7-1))/($B$3-1)),0)</f>
        <v/>
      </c>
      <c r="R1744" s="16">
        <f>IF(Occurrence!J1744&gt;0,Occurrence!J1744/Q1744,0)</f>
        <v/>
      </c>
      <c r="S1744" s="9">
        <f>IF(Occurrence!J1744&gt;0,P1744*R1744,0)</f>
        <v/>
      </c>
      <c r="T1744" s="24">
        <f>IF(Occurrence!K1744&gt;0,COUNTIFS(Occurrence!$K$2:$K$2441,"&gt;0",Occurrence!$K$2:$K$2441,"&lt;="&amp;Occurrence!K1744)/($B$9+1),0)</f>
        <v/>
      </c>
      <c r="U1744" s="16">
        <f>IF(Occurrence!K1744&gt;0,_xlfn.PERCENTILE.INC(Data!$O$2:$O$2441,($B$4+T1744*($B$5-1))/($B$3-1)),0)</f>
        <v/>
      </c>
      <c r="V1744" s="16">
        <f>IF(Occurrence!K1744&gt;0,_xlfn.PERCENTILE.INC(Occurrence!$I$2:$I$2441,($B$6+T1744*($B$7-1))/($B$3-1)),0)</f>
        <v/>
      </c>
      <c r="W1744" s="16">
        <f>IF(Occurrence!K1744&gt;0,Occurrence!K1744/V1744,0)</f>
        <v/>
      </c>
      <c r="X1744" s="9">
        <f>IF(Occurrence!K1744&gt;0,U1744*W1744,0)</f>
        <v/>
      </c>
      <c r="Y1744" s="24">
        <f>COUNTIF(Data!$X$2:$X$2441,"&lt;="&amp;Data!X1744)/($B$3+1)</f>
        <v/>
      </c>
      <c r="Z1744" s="16">
        <f>_xlfn.PERCENTILE.INC(Data!$U$2:$U$2441,Y1744)</f>
        <v/>
      </c>
      <c r="AA1744" s="16">
        <f>_xlfn.PERCENTILE.INC(Data!$V$2:$V$2441,Y1744)</f>
        <v/>
      </c>
      <c r="AB1744" s="16">
        <f>Data!X1744-AA1744</f>
        <v/>
      </c>
      <c r="AC1744" s="9">
        <f>Z1744+AB1744</f>
        <v/>
      </c>
      <c r="AD1744" s="24">
        <f>COUNTIF(Data!$Y$2:$Y$2441,"&lt;="&amp;Data!Y1744)/($B$3+1)</f>
        <v/>
      </c>
      <c r="AE1744" s="16">
        <f>_xlfn.PERCENTILE.INC(Data!$U$2:$U$2441,AD1744)</f>
        <v/>
      </c>
      <c r="AF1744" s="16">
        <f>_xlfn.PERCENTILE.INC(Data!$V$2:$V$2441,AD1744)</f>
        <v/>
      </c>
      <c r="AG1744" s="16">
        <f>Data!Y1744-AF1744</f>
        <v/>
      </c>
      <c r="AH1744" s="9">
        <f>AE1744+AG1744</f>
        <v/>
      </c>
    </row>
    <row r="1745">
      <c r="N1745" s="14">
        <f>Data!A1745</f>
        <v/>
      </c>
      <c r="O1745" s="24">
        <f>IF(Occurrence!J1745&gt;0,COUNTIFS(Occurrence!$J$2:$J$2441,"&gt;0",Occurrence!$J$2:$J$2441,"&lt;="&amp;Occurrence!J1745)/($B$8+1),0)</f>
        <v/>
      </c>
      <c r="P1745" s="16">
        <f>IF(Occurrence!J1745&gt;0,_xlfn.PERCENTILE.INC(Data!$O$2:$O$2441,($B$4+O1745*($B$5-1))/($B$3-1)),0)</f>
        <v/>
      </c>
      <c r="Q1745" s="16">
        <f>IF(Occurrence!J1745&gt;0,_xlfn.PERCENTILE.INC(Occurrence!$I$2:$I$2441,($B$6+O1745*($B$7-1))/($B$3-1)),0)</f>
        <v/>
      </c>
      <c r="R1745" s="16">
        <f>IF(Occurrence!J1745&gt;0,Occurrence!J1745/Q1745,0)</f>
        <v/>
      </c>
      <c r="S1745" s="9">
        <f>IF(Occurrence!J1745&gt;0,P1745*R1745,0)</f>
        <v/>
      </c>
      <c r="T1745" s="24">
        <f>IF(Occurrence!K1745&gt;0,COUNTIFS(Occurrence!$K$2:$K$2441,"&gt;0",Occurrence!$K$2:$K$2441,"&lt;="&amp;Occurrence!K1745)/($B$9+1),0)</f>
        <v/>
      </c>
      <c r="U1745" s="16">
        <f>IF(Occurrence!K1745&gt;0,_xlfn.PERCENTILE.INC(Data!$O$2:$O$2441,($B$4+T1745*($B$5-1))/($B$3-1)),0)</f>
        <v/>
      </c>
      <c r="V1745" s="16">
        <f>IF(Occurrence!K1745&gt;0,_xlfn.PERCENTILE.INC(Occurrence!$I$2:$I$2441,($B$6+T1745*($B$7-1))/($B$3-1)),0)</f>
        <v/>
      </c>
      <c r="W1745" s="16">
        <f>IF(Occurrence!K1745&gt;0,Occurrence!K1745/V1745,0)</f>
        <v/>
      </c>
      <c r="X1745" s="9">
        <f>IF(Occurrence!K1745&gt;0,U1745*W1745,0)</f>
        <v/>
      </c>
      <c r="Y1745" s="24">
        <f>COUNTIF(Data!$X$2:$X$2441,"&lt;="&amp;Data!X1745)/($B$3+1)</f>
        <v/>
      </c>
      <c r="Z1745" s="16">
        <f>_xlfn.PERCENTILE.INC(Data!$U$2:$U$2441,Y1745)</f>
        <v/>
      </c>
      <c r="AA1745" s="16">
        <f>_xlfn.PERCENTILE.INC(Data!$V$2:$V$2441,Y1745)</f>
        <v/>
      </c>
      <c r="AB1745" s="16">
        <f>Data!X1745-AA1745</f>
        <v/>
      </c>
      <c r="AC1745" s="9">
        <f>Z1745+AB1745</f>
        <v/>
      </c>
      <c r="AD1745" s="24">
        <f>COUNTIF(Data!$Y$2:$Y$2441,"&lt;="&amp;Data!Y1745)/($B$3+1)</f>
        <v/>
      </c>
      <c r="AE1745" s="16">
        <f>_xlfn.PERCENTILE.INC(Data!$U$2:$U$2441,AD1745)</f>
        <v/>
      </c>
      <c r="AF1745" s="16">
        <f>_xlfn.PERCENTILE.INC(Data!$V$2:$V$2441,AD1745)</f>
        <v/>
      </c>
      <c r="AG1745" s="16">
        <f>Data!Y1745-AF1745</f>
        <v/>
      </c>
      <c r="AH1745" s="9">
        <f>AE1745+AG1745</f>
        <v/>
      </c>
    </row>
    <row r="1746">
      <c r="N1746" s="14">
        <f>Data!A1746</f>
        <v/>
      </c>
      <c r="O1746" s="24">
        <f>IF(Occurrence!J1746&gt;0,COUNTIFS(Occurrence!$J$2:$J$2441,"&gt;0",Occurrence!$J$2:$J$2441,"&lt;="&amp;Occurrence!J1746)/($B$8+1),0)</f>
        <v/>
      </c>
      <c r="P1746" s="16">
        <f>IF(Occurrence!J1746&gt;0,_xlfn.PERCENTILE.INC(Data!$O$2:$O$2441,($B$4+O1746*($B$5-1))/($B$3-1)),0)</f>
        <v/>
      </c>
      <c r="Q1746" s="16">
        <f>IF(Occurrence!J1746&gt;0,_xlfn.PERCENTILE.INC(Occurrence!$I$2:$I$2441,($B$6+O1746*($B$7-1))/($B$3-1)),0)</f>
        <v/>
      </c>
      <c r="R1746" s="16">
        <f>IF(Occurrence!J1746&gt;0,Occurrence!J1746/Q1746,0)</f>
        <v/>
      </c>
      <c r="S1746" s="9">
        <f>IF(Occurrence!J1746&gt;0,P1746*R1746,0)</f>
        <v/>
      </c>
      <c r="T1746" s="24">
        <f>IF(Occurrence!K1746&gt;0,COUNTIFS(Occurrence!$K$2:$K$2441,"&gt;0",Occurrence!$K$2:$K$2441,"&lt;="&amp;Occurrence!K1746)/($B$9+1),0)</f>
        <v/>
      </c>
      <c r="U1746" s="16">
        <f>IF(Occurrence!K1746&gt;0,_xlfn.PERCENTILE.INC(Data!$O$2:$O$2441,($B$4+T1746*($B$5-1))/($B$3-1)),0)</f>
        <v/>
      </c>
      <c r="V1746" s="16">
        <f>IF(Occurrence!K1746&gt;0,_xlfn.PERCENTILE.INC(Occurrence!$I$2:$I$2441,($B$6+T1746*($B$7-1))/($B$3-1)),0)</f>
        <v/>
      </c>
      <c r="W1746" s="16">
        <f>IF(Occurrence!K1746&gt;0,Occurrence!K1746/V1746,0)</f>
        <v/>
      </c>
      <c r="X1746" s="9">
        <f>IF(Occurrence!K1746&gt;0,U1746*W1746,0)</f>
        <v/>
      </c>
      <c r="Y1746" s="24">
        <f>COUNTIF(Data!$X$2:$X$2441,"&lt;="&amp;Data!X1746)/($B$3+1)</f>
        <v/>
      </c>
      <c r="Z1746" s="16">
        <f>_xlfn.PERCENTILE.INC(Data!$U$2:$U$2441,Y1746)</f>
        <v/>
      </c>
      <c r="AA1746" s="16">
        <f>_xlfn.PERCENTILE.INC(Data!$V$2:$V$2441,Y1746)</f>
        <v/>
      </c>
      <c r="AB1746" s="16">
        <f>Data!X1746-AA1746</f>
        <v/>
      </c>
      <c r="AC1746" s="9">
        <f>Z1746+AB1746</f>
        <v/>
      </c>
      <c r="AD1746" s="24">
        <f>COUNTIF(Data!$Y$2:$Y$2441,"&lt;="&amp;Data!Y1746)/($B$3+1)</f>
        <v/>
      </c>
      <c r="AE1746" s="16">
        <f>_xlfn.PERCENTILE.INC(Data!$U$2:$U$2441,AD1746)</f>
        <v/>
      </c>
      <c r="AF1746" s="16">
        <f>_xlfn.PERCENTILE.INC(Data!$V$2:$V$2441,AD1746)</f>
        <v/>
      </c>
      <c r="AG1746" s="16">
        <f>Data!Y1746-AF1746</f>
        <v/>
      </c>
      <c r="AH1746" s="9">
        <f>AE1746+AG1746</f>
        <v/>
      </c>
    </row>
    <row r="1747">
      <c r="N1747" s="14">
        <f>Data!A1747</f>
        <v/>
      </c>
      <c r="O1747" s="24">
        <f>IF(Occurrence!J1747&gt;0,COUNTIFS(Occurrence!$J$2:$J$2441,"&gt;0",Occurrence!$J$2:$J$2441,"&lt;="&amp;Occurrence!J1747)/($B$8+1),0)</f>
        <v/>
      </c>
      <c r="P1747" s="16">
        <f>IF(Occurrence!J1747&gt;0,_xlfn.PERCENTILE.INC(Data!$O$2:$O$2441,($B$4+O1747*($B$5-1))/($B$3-1)),0)</f>
        <v/>
      </c>
      <c r="Q1747" s="16">
        <f>IF(Occurrence!J1747&gt;0,_xlfn.PERCENTILE.INC(Occurrence!$I$2:$I$2441,($B$6+O1747*($B$7-1))/($B$3-1)),0)</f>
        <v/>
      </c>
      <c r="R1747" s="16">
        <f>IF(Occurrence!J1747&gt;0,Occurrence!J1747/Q1747,0)</f>
        <v/>
      </c>
      <c r="S1747" s="9">
        <f>IF(Occurrence!J1747&gt;0,P1747*R1747,0)</f>
        <v/>
      </c>
      <c r="T1747" s="24">
        <f>IF(Occurrence!K1747&gt;0,COUNTIFS(Occurrence!$K$2:$K$2441,"&gt;0",Occurrence!$K$2:$K$2441,"&lt;="&amp;Occurrence!K1747)/($B$9+1),0)</f>
        <v/>
      </c>
      <c r="U1747" s="16">
        <f>IF(Occurrence!K1747&gt;0,_xlfn.PERCENTILE.INC(Data!$O$2:$O$2441,($B$4+T1747*($B$5-1))/($B$3-1)),0)</f>
        <v/>
      </c>
      <c r="V1747" s="16">
        <f>IF(Occurrence!K1747&gt;0,_xlfn.PERCENTILE.INC(Occurrence!$I$2:$I$2441,($B$6+T1747*($B$7-1))/($B$3-1)),0)</f>
        <v/>
      </c>
      <c r="W1747" s="16">
        <f>IF(Occurrence!K1747&gt;0,Occurrence!K1747/V1747,0)</f>
        <v/>
      </c>
      <c r="X1747" s="9">
        <f>IF(Occurrence!K1747&gt;0,U1747*W1747,0)</f>
        <v/>
      </c>
      <c r="Y1747" s="24">
        <f>COUNTIF(Data!$X$2:$X$2441,"&lt;="&amp;Data!X1747)/($B$3+1)</f>
        <v/>
      </c>
      <c r="Z1747" s="16">
        <f>_xlfn.PERCENTILE.INC(Data!$U$2:$U$2441,Y1747)</f>
        <v/>
      </c>
      <c r="AA1747" s="16">
        <f>_xlfn.PERCENTILE.INC(Data!$V$2:$V$2441,Y1747)</f>
        <v/>
      </c>
      <c r="AB1747" s="16">
        <f>Data!X1747-AA1747</f>
        <v/>
      </c>
      <c r="AC1747" s="9">
        <f>Z1747+AB1747</f>
        <v/>
      </c>
      <c r="AD1747" s="24">
        <f>COUNTIF(Data!$Y$2:$Y$2441,"&lt;="&amp;Data!Y1747)/($B$3+1)</f>
        <v/>
      </c>
      <c r="AE1747" s="16">
        <f>_xlfn.PERCENTILE.INC(Data!$U$2:$U$2441,AD1747)</f>
        <v/>
      </c>
      <c r="AF1747" s="16">
        <f>_xlfn.PERCENTILE.INC(Data!$V$2:$V$2441,AD1747)</f>
        <v/>
      </c>
      <c r="AG1747" s="16">
        <f>Data!Y1747-AF1747</f>
        <v/>
      </c>
      <c r="AH1747" s="9">
        <f>AE1747+AG1747</f>
        <v/>
      </c>
    </row>
    <row r="1748">
      <c r="N1748" s="14">
        <f>Data!A1748</f>
        <v/>
      </c>
      <c r="O1748" s="24">
        <f>IF(Occurrence!J1748&gt;0,COUNTIFS(Occurrence!$J$2:$J$2441,"&gt;0",Occurrence!$J$2:$J$2441,"&lt;="&amp;Occurrence!J1748)/($B$8+1),0)</f>
        <v/>
      </c>
      <c r="P1748" s="16">
        <f>IF(Occurrence!J1748&gt;0,_xlfn.PERCENTILE.INC(Data!$O$2:$O$2441,($B$4+O1748*($B$5-1))/($B$3-1)),0)</f>
        <v/>
      </c>
      <c r="Q1748" s="16">
        <f>IF(Occurrence!J1748&gt;0,_xlfn.PERCENTILE.INC(Occurrence!$I$2:$I$2441,($B$6+O1748*($B$7-1))/($B$3-1)),0)</f>
        <v/>
      </c>
      <c r="R1748" s="16">
        <f>IF(Occurrence!J1748&gt;0,Occurrence!J1748/Q1748,0)</f>
        <v/>
      </c>
      <c r="S1748" s="9">
        <f>IF(Occurrence!J1748&gt;0,P1748*R1748,0)</f>
        <v/>
      </c>
      <c r="T1748" s="24">
        <f>IF(Occurrence!K1748&gt;0,COUNTIFS(Occurrence!$K$2:$K$2441,"&gt;0",Occurrence!$K$2:$K$2441,"&lt;="&amp;Occurrence!K1748)/($B$9+1),0)</f>
        <v/>
      </c>
      <c r="U1748" s="16">
        <f>IF(Occurrence!K1748&gt;0,_xlfn.PERCENTILE.INC(Data!$O$2:$O$2441,($B$4+T1748*($B$5-1))/($B$3-1)),0)</f>
        <v/>
      </c>
      <c r="V1748" s="16">
        <f>IF(Occurrence!K1748&gt;0,_xlfn.PERCENTILE.INC(Occurrence!$I$2:$I$2441,($B$6+T1748*($B$7-1))/($B$3-1)),0)</f>
        <v/>
      </c>
      <c r="W1748" s="16">
        <f>IF(Occurrence!K1748&gt;0,Occurrence!K1748/V1748,0)</f>
        <v/>
      </c>
      <c r="X1748" s="9">
        <f>IF(Occurrence!K1748&gt;0,U1748*W1748,0)</f>
        <v/>
      </c>
      <c r="Y1748" s="24">
        <f>COUNTIF(Data!$X$2:$X$2441,"&lt;="&amp;Data!X1748)/($B$3+1)</f>
        <v/>
      </c>
      <c r="Z1748" s="16">
        <f>_xlfn.PERCENTILE.INC(Data!$U$2:$U$2441,Y1748)</f>
        <v/>
      </c>
      <c r="AA1748" s="16">
        <f>_xlfn.PERCENTILE.INC(Data!$V$2:$V$2441,Y1748)</f>
        <v/>
      </c>
      <c r="AB1748" s="16">
        <f>Data!X1748-AA1748</f>
        <v/>
      </c>
      <c r="AC1748" s="9">
        <f>Z1748+AB1748</f>
        <v/>
      </c>
      <c r="AD1748" s="24">
        <f>COUNTIF(Data!$Y$2:$Y$2441,"&lt;="&amp;Data!Y1748)/($B$3+1)</f>
        <v/>
      </c>
      <c r="AE1748" s="16">
        <f>_xlfn.PERCENTILE.INC(Data!$U$2:$U$2441,AD1748)</f>
        <v/>
      </c>
      <c r="AF1748" s="16">
        <f>_xlfn.PERCENTILE.INC(Data!$V$2:$V$2441,AD1748)</f>
        <v/>
      </c>
      <c r="AG1748" s="16">
        <f>Data!Y1748-AF1748</f>
        <v/>
      </c>
      <c r="AH1748" s="9">
        <f>AE1748+AG1748</f>
        <v/>
      </c>
    </row>
    <row r="1749">
      <c r="N1749" s="14">
        <f>Data!A1749</f>
        <v/>
      </c>
      <c r="O1749" s="24">
        <f>IF(Occurrence!J1749&gt;0,COUNTIFS(Occurrence!$J$2:$J$2441,"&gt;0",Occurrence!$J$2:$J$2441,"&lt;="&amp;Occurrence!J1749)/($B$8+1),0)</f>
        <v/>
      </c>
      <c r="P1749" s="16">
        <f>IF(Occurrence!J1749&gt;0,_xlfn.PERCENTILE.INC(Data!$O$2:$O$2441,($B$4+O1749*($B$5-1))/($B$3-1)),0)</f>
        <v/>
      </c>
      <c r="Q1749" s="16">
        <f>IF(Occurrence!J1749&gt;0,_xlfn.PERCENTILE.INC(Occurrence!$I$2:$I$2441,($B$6+O1749*($B$7-1))/($B$3-1)),0)</f>
        <v/>
      </c>
      <c r="R1749" s="16">
        <f>IF(Occurrence!J1749&gt;0,Occurrence!J1749/Q1749,0)</f>
        <v/>
      </c>
      <c r="S1749" s="9">
        <f>IF(Occurrence!J1749&gt;0,P1749*R1749,0)</f>
        <v/>
      </c>
      <c r="T1749" s="24">
        <f>IF(Occurrence!K1749&gt;0,COUNTIFS(Occurrence!$K$2:$K$2441,"&gt;0",Occurrence!$K$2:$K$2441,"&lt;="&amp;Occurrence!K1749)/($B$9+1),0)</f>
        <v/>
      </c>
      <c r="U1749" s="16">
        <f>IF(Occurrence!K1749&gt;0,_xlfn.PERCENTILE.INC(Data!$O$2:$O$2441,($B$4+T1749*($B$5-1))/($B$3-1)),0)</f>
        <v/>
      </c>
      <c r="V1749" s="16">
        <f>IF(Occurrence!K1749&gt;0,_xlfn.PERCENTILE.INC(Occurrence!$I$2:$I$2441,($B$6+T1749*($B$7-1))/($B$3-1)),0)</f>
        <v/>
      </c>
      <c r="W1749" s="16">
        <f>IF(Occurrence!K1749&gt;0,Occurrence!K1749/V1749,0)</f>
        <v/>
      </c>
      <c r="X1749" s="9">
        <f>IF(Occurrence!K1749&gt;0,U1749*W1749,0)</f>
        <v/>
      </c>
      <c r="Y1749" s="24">
        <f>COUNTIF(Data!$X$2:$X$2441,"&lt;="&amp;Data!X1749)/($B$3+1)</f>
        <v/>
      </c>
      <c r="Z1749" s="16">
        <f>_xlfn.PERCENTILE.INC(Data!$U$2:$U$2441,Y1749)</f>
        <v/>
      </c>
      <c r="AA1749" s="16">
        <f>_xlfn.PERCENTILE.INC(Data!$V$2:$V$2441,Y1749)</f>
        <v/>
      </c>
      <c r="AB1749" s="16">
        <f>Data!X1749-AA1749</f>
        <v/>
      </c>
      <c r="AC1749" s="9">
        <f>Z1749+AB1749</f>
        <v/>
      </c>
      <c r="AD1749" s="24">
        <f>COUNTIF(Data!$Y$2:$Y$2441,"&lt;="&amp;Data!Y1749)/($B$3+1)</f>
        <v/>
      </c>
      <c r="AE1749" s="16">
        <f>_xlfn.PERCENTILE.INC(Data!$U$2:$U$2441,AD1749)</f>
        <v/>
      </c>
      <c r="AF1749" s="16">
        <f>_xlfn.PERCENTILE.INC(Data!$V$2:$V$2441,AD1749)</f>
        <v/>
      </c>
      <c r="AG1749" s="16">
        <f>Data!Y1749-AF1749</f>
        <v/>
      </c>
      <c r="AH1749" s="9">
        <f>AE1749+AG1749</f>
        <v/>
      </c>
    </row>
    <row r="1750">
      <c r="N1750" s="14">
        <f>Data!A1750</f>
        <v/>
      </c>
      <c r="O1750" s="24">
        <f>IF(Occurrence!J1750&gt;0,COUNTIFS(Occurrence!$J$2:$J$2441,"&gt;0",Occurrence!$J$2:$J$2441,"&lt;="&amp;Occurrence!J1750)/($B$8+1),0)</f>
        <v/>
      </c>
      <c r="P1750" s="16">
        <f>IF(Occurrence!J1750&gt;0,_xlfn.PERCENTILE.INC(Data!$O$2:$O$2441,($B$4+O1750*($B$5-1))/($B$3-1)),0)</f>
        <v/>
      </c>
      <c r="Q1750" s="16">
        <f>IF(Occurrence!J1750&gt;0,_xlfn.PERCENTILE.INC(Occurrence!$I$2:$I$2441,($B$6+O1750*($B$7-1))/($B$3-1)),0)</f>
        <v/>
      </c>
      <c r="R1750" s="16">
        <f>IF(Occurrence!J1750&gt;0,Occurrence!J1750/Q1750,0)</f>
        <v/>
      </c>
      <c r="S1750" s="9">
        <f>IF(Occurrence!J1750&gt;0,P1750*R1750,0)</f>
        <v/>
      </c>
      <c r="T1750" s="24">
        <f>IF(Occurrence!K1750&gt;0,COUNTIFS(Occurrence!$K$2:$K$2441,"&gt;0",Occurrence!$K$2:$K$2441,"&lt;="&amp;Occurrence!K1750)/($B$9+1),0)</f>
        <v/>
      </c>
      <c r="U1750" s="16">
        <f>IF(Occurrence!K1750&gt;0,_xlfn.PERCENTILE.INC(Data!$O$2:$O$2441,($B$4+T1750*($B$5-1))/($B$3-1)),0)</f>
        <v/>
      </c>
      <c r="V1750" s="16">
        <f>IF(Occurrence!K1750&gt;0,_xlfn.PERCENTILE.INC(Occurrence!$I$2:$I$2441,($B$6+T1750*($B$7-1))/($B$3-1)),0)</f>
        <v/>
      </c>
      <c r="W1750" s="16">
        <f>IF(Occurrence!K1750&gt;0,Occurrence!K1750/V1750,0)</f>
        <v/>
      </c>
      <c r="X1750" s="9">
        <f>IF(Occurrence!K1750&gt;0,U1750*W1750,0)</f>
        <v/>
      </c>
      <c r="Y1750" s="24">
        <f>COUNTIF(Data!$X$2:$X$2441,"&lt;="&amp;Data!X1750)/($B$3+1)</f>
        <v/>
      </c>
      <c r="Z1750" s="16">
        <f>_xlfn.PERCENTILE.INC(Data!$U$2:$U$2441,Y1750)</f>
        <v/>
      </c>
      <c r="AA1750" s="16">
        <f>_xlfn.PERCENTILE.INC(Data!$V$2:$V$2441,Y1750)</f>
        <v/>
      </c>
      <c r="AB1750" s="16">
        <f>Data!X1750-AA1750</f>
        <v/>
      </c>
      <c r="AC1750" s="9">
        <f>Z1750+AB1750</f>
        <v/>
      </c>
      <c r="AD1750" s="24">
        <f>COUNTIF(Data!$Y$2:$Y$2441,"&lt;="&amp;Data!Y1750)/($B$3+1)</f>
        <v/>
      </c>
      <c r="AE1750" s="16">
        <f>_xlfn.PERCENTILE.INC(Data!$U$2:$U$2441,AD1750)</f>
        <v/>
      </c>
      <c r="AF1750" s="16">
        <f>_xlfn.PERCENTILE.INC(Data!$V$2:$V$2441,AD1750)</f>
        <v/>
      </c>
      <c r="AG1750" s="16">
        <f>Data!Y1750-AF1750</f>
        <v/>
      </c>
      <c r="AH1750" s="9">
        <f>AE1750+AG1750</f>
        <v/>
      </c>
    </row>
    <row r="1751">
      <c r="N1751" s="14">
        <f>Data!A1751</f>
        <v/>
      </c>
      <c r="O1751" s="24">
        <f>IF(Occurrence!J1751&gt;0,COUNTIFS(Occurrence!$J$2:$J$2441,"&gt;0",Occurrence!$J$2:$J$2441,"&lt;="&amp;Occurrence!J1751)/($B$8+1),0)</f>
        <v/>
      </c>
      <c r="P1751" s="16">
        <f>IF(Occurrence!J1751&gt;0,_xlfn.PERCENTILE.INC(Data!$O$2:$O$2441,($B$4+O1751*($B$5-1))/($B$3-1)),0)</f>
        <v/>
      </c>
      <c r="Q1751" s="16">
        <f>IF(Occurrence!J1751&gt;0,_xlfn.PERCENTILE.INC(Occurrence!$I$2:$I$2441,($B$6+O1751*($B$7-1))/($B$3-1)),0)</f>
        <v/>
      </c>
      <c r="R1751" s="16">
        <f>IF(Occurrence!J1751&gt;0,Occurrence!J1751/Q1751,0)</f>
        <v/>
      </c>
      <c r="S1751" s="9">
        <f>IF(Occurrence!J1751&gt;0,P1751*R1751,0)</f>
        <v/>
      </c>
      <c r="T1751" s="24">
        <f>IF(Occurrence!K1751&gt;0,COUNTIFS(Occurrence!$K$2:$K$2441,"&gt;0",Occurrence!$K$2:$K$2441,"&lt;="&amp;Occurrence!K1751)/($B$9+1),0)</f>
        <v/>
      </c>
      <c r="U1751" s="16">
        <f>IF(Occurrence!K1751&gt;0,_xlfn.PERCENTILE.INC(Data!$O$2:$O$2441,($B$4+T1751*($B$5-1))/($B$3-1)),0)</f>
        <v/>
      </c>
      <c r="V1751" s="16">
        <f>IF(Occurrence!K1751&gt;0,_xlfn.PERCENTILE.INC(Occurrence!$I$2:$I$2441,($B$6+T1751*($B$7-1))/($B$3-1)),0)</f>
        <v/>
      </c>
      <c r="W1751" s="16">
        <f>IF(Occurrence!K1751&gt;0,Occurrence!K1751/V1751,0)</f>
        <v/>
      </c>
      <c r="X1751" s="9">
        <f>IF(Occurrence!K1751&gt;0,U1751*W1751,0)</f>
        <v/>
      </c>
      <c r="Y1751" s="24">
        <f>COUNTIF(Data!$X$2:$X$2441,"&lt;="&amp;Data!X1751)/($B$3+1)</f>
        <v/>
      </c>
      <c r="Z1751" s="16">
        <f>_xlfn.PERCENTILE.INC(Data!$U$2:$U$2441,Y1751)</f>
        <v/>
      </c>
      <c r="AA1751" s="16">
        <f>_xlfn.PERCENTILE.INC(Data!$V$2:$V$2441,Y1751)</f>
        <v/>
      </c>
      <c r="AB1751" s="16">
        <f>Data!X1751-AA1751</f>
        <v/>
      </c>
      <c r="AC1751" s="9">
        <f>Z1751+AB1751</f>
        <v/>
      </c>
      <c r="AD1751" s="24">
        <f>COUNTIF(Data!$Y$2:$Y$2441,"&lt;="&amp;Data!Y1751)/($B$3+1)</f>
        <v/>
      </c>
      <c r="AE1751" s="16">
        <f>_xlfn.PERCENTILE.INC(Data!$U$2:$U$2441,AD1751)</f>
        <v/>
      </c>
      <c r="AF1751" s="16">
        <f>_xlfn.PERCENTILE.INC(Data!$V$2:$V$2441,AD1751)</f>
        <v/>
      </c>
      <c r="AG1751" s="16">
        <f>Data!Y1751-AF1751</f>
        <v/>
      </c>
      <c r="AH1751" s="9">
        <f>AE1751+AG1751</f>
        <v/>
      </c>
    </row>
    <row r="1752">
      <c r="N1752" s="14">
        <f>Data!A1752</f>
        <v/>
      </c>
      <c r="O1752" s="24">
        <f>IF(Occurrence!J1752&gt;0,COUNTIFS(Occurrence!$J$2:$J$2441,"&gt;0",Occurrence!$J$2:$J$2441,"&lt;="&amp;Occurrence!J1752)/($B$8+1),0)</f>
        <v/>
      </c>
      <c r="P1752" s="16">
        <f>IF(Occurrence!J1752&gt;0,_xlfn.PERCENTILE.INC(Data!$O$2:$O$2441,($B$4+O1752*($B$5-1))/($B$3-1)),0)</f>
        <v/>
      </c>
      <c r="Q1752" s="16">
        <f>IF(Occurrence!J1752&gt;0,_xlfn.PERCENTILE.INC(Occurrence!$I$2:$I$2441,($B$6+O1752*($B$7-1))/($B$3-1)),0)</f>
        <v/>
      </c>
      <c r="R1752" s="16">
        <f>IF(Occurrence!J1752&gt;0,Occurrence!J1752/Q1752,0)</f>
        <v/>
      </c>
      <c r="S1752" s="9">
        <f>IF(Occurrence!J1752&gt;0,P1752*R1752,0)</f>
        <v/>
      </c>
      <c r="T1752" s="24">
        <f>IF(Occurrence!K1752&gt;0,COUNTIFS(Occurrence!$K$2:$K$2441,"&gt;0",Occurrence!$K$2:$K$2441,"&lt;="&amp;Occurrence!K1752)/($B$9+1),0)</f>
        <v/>
      </c>
      <c r="U1752" s="16">
        <f>IF(Occurrence!K1752&gt;0,_xlfn.PERCENTILE.INC(Data!$O$2:$O$2441,($B$4+T1752*($B$5-1))/($B$3-1)),0)</f>
        <v/>
      </c>
      <c r="V1752" s="16">
        <f>IF(Occurrence!K1752&gt;0,_xlfn.PERCENTILE.INC(Occurrence!$I$2:$I$2441,($B$6+T1752*($B$7-1))/($B$3-1)),0)</f>
        <v/>
      </c>
      <c r="W1752" s="16">
        <f>IF(Occurrence!K1752&gt;0,Occurrence!K1752/V1752,0)</f>
        <v/>
      </c>
      <c r="X1752" s="9">
        <f>IF(Occurrence!K1752&gt;0,U1752*W1752,0)</f>
        <v/>
      </c>
      <c r="Y1752" s="24">
        <f>COUNTIF(Data!$X$2:$X$2441,"&lt;="&amp;Data!X1752)/($B$3+1)</f>
        <v/>
      </c>
      <c r="Z1752" s="16">
        <f>_xlfn.PERCENTILE.INC(Data!$U$2:$U$2441,Y1752)</f>
        <v/>
      </c>
      <c r="AA1752" s="16">
        <f>_xlfn.PERCENTILE.INC(Data!$V$2:$V$2441,Y1752)</f>
        <v/>
      </c>
      <c r="AB1752" s="16">
        <f>Data!X1752-AA1752</f>
        <v/>
      </c>
      <c r="AC1752" s="9">
        <f>Z1752+AB1752</f>
        <v/>
      </c>
      <c r="AD1752" s="24">
        <f>COUNTIF(Data!$Y$2:$Y$2441,"&lt;="&amp;Data!Y1752)/($B$3+1)</f>
        <v/>
      </c>
      <c r="AE1752" s="16">
        <f>_xlfn.PERCENTILE.INC(Data!$U$2:$U$2441,AD1752)</f>
        <v/>
      </c>
      <c r="AF1752" s="16">
        <f>_xlfn.PERCENTILE.INC(Data!$V$2:$V$2441,AD1752)</f>
        <v/>
      </c>
      <c r="AG1752" s="16">
        <f>Data!Y1752-AF1752</f>
        <v/>
      </c>
      <c r="AH1752" s="9">
        <f>AE1752+AG1752</f>
        <v/>
      </c>
    </row>
    <row r="1753">
      <c r="N1753" s="14">
        <f>Data!A1753</f>
        <v/>
      </c>
      <c r="O1753" s="24">
        <f>IF(Occurrence!J1753&gt;0,COUNTIFS(Occurrence!$J$2:$J$2441,"&gt;0",Occurrence!$J$2:$J$2441,"&lt;="&amp;Occurrence!J1753)/($B$8+1),0)</f>
        <v/>
      </c>
      <c r="P1753" s="16">
        <f>IF(Occurrence!J1753&gt;0,_xlfn.PERCENTILE.INC(Data!$O$2:$O$2441,($B$4+O1753*($B$5-1))/($B$3-1)),0)</f>
        <v/>
      </c>
      <c r="Q1753" s="16">
        <f>IF(Occurrence!J1753&gt;0,_xlfn.PERCENTILE.INC(Occurrence!$I$2:$I$2441,($B$6+O1753*($B$7-1))/($B$3-1)),0)</f>
        <v/>
      </c>
      <c r="R1753" s="16">
        <f>IF(Occurrence!J1753&gt;0,Occurrence!J1753/Q1753,0)</f>
        <v/>
      </c>
      <c r="S1753" s="9">
        <f>IF(Occurrence!J1753&gt;0,P1753*R1753,0)</f>
        <v/>
      </c>
      <c r="T1753" s="24">
        <f>IF(Occurrence!K1753&gt;0,COUNTIFS(Occurrence!$K$2:$K$2441,"&gt;0",Occurrence!$K$2:$K$2441,"&lt;="&amp;Occurrence!K1753)/($B$9+1),0)</f>
        <v/>
      </c>
      <c r="U1753" s="16">
        <f>IF(Occurrence!K1753&gt;0,_xlfn.PERCENTILE.INC(Data!$O$2:$O$2441,($B$4+T1753*($B$5-1))/($B$3-1)),0)</f>
        <v/>
      </c>
      <c r="V1753" s="16">
        <f>IF(Occurrence!K1753&gt;0,_xlfn.PERCENTILE.INC(Occurrence!$I$2:$I$2441,($B$6+T1753*($B$7-1))/($B$3-1)),0)</f>
        <v/>
      </c>
      <c r="W1753" s="16">
        <f>IF(Occurrence!K1753&gt;0,Occurrence!K1753/V1753,0)</f>
        <v/>
      </c>
      <c r="X1753" s="9">
        <f>IF(Occurrence!K1753&gt;0,U1753*W1753,0)</f>
        <v/>
      </c>
      <c r="Y1753" s="24">
        <f>COUNTIF(Data!$X$2:$X$2441,"&lt;="&amp;Data!X1753)/($B$3+1)</f>
        <v/>
      </c>
      <c r="Z1753" s="16">
        <f>_xlfn.PERCENTILE.INC(Data!$U$2:$U$2441,Y1753)</f>
        <v/>
      </c>
      <c r="AA1753" s="16">
        <f>_xlfn.PERCENTILE.INC(Data!$V$2:$V$2441,Y1753)</f>
        <v/>
      </c>
      <c r="AB1753" s="16">
        <f>Data!X1753-AA1753</f>
        <v/>
      </c>
      <c r="AC1753" s="9">
        <f>Z1753+AB1753</f>
        <v/>
      </c>
      <c r="AD1753" s="24">
        <f>COUNTIF(Data!$Y$2:$Y$2441,"&lt;="&amp;Data!Y1753)/($B$3+1)</f>
        <v/>
      </c>
      <c r="AE1753" s="16">
        <f>_xlfn.PERCENTILE.INC(Data!$U$2:$U$2441,AD1753)</f>
        <v/>
      </c>
      <c r="AF1753" s="16">
        <f>_xlfn.PERCENTILE.INC(Data!$V$2:$V$2441,AD1753)</f>
        <v/>
      </c>
      <c r="AG1753" s="16">
        <f>Data!Y1753-AF1753</f>
        <v/>
      </c>
      <c r="AH1753" s="9">
        <f>AE1753+AG1753</f>
        <v/>
      </c>
    </row>
    <row r="1754">
      <c r="N1754" s="14">
        <f>Data!A1754</f>
        <v/>
      </c>
      <c r="O1754" s="24">
        <f>IF(Occurrence!J1754&gt;0,COUNTIFS(Occurrence!$J$2:$J$2441,"&gt;0",Occurrence!$J$2:$J$2441,"&lt;="&amp;Occurrence!J1754)/($B$8+1),0)</f>
        <v/>
      </c>
      <c r="P1754" s="16">
        <f>IF(Occurrence!J1754&gt;0,_xlfn.PERCENTILE.INC(Data!$O$2:$O$2441,($B$4+O1754*($B$5-1))/($B$3-1)),0)</f>
        <v/>
      </c>
      <c r="Q1754" s="16">
        <f>IF(Occurrence!J1754&gt;0,_xlfn.PERCENTILE.INC(Occurrence!$I$2:$I$2441,($B$6+O1754*($B$7-1))/($B$3-1)),0)</f>
        <v/>
      </c>
      <c r="R1754" s="16">
        <f>IF(Occurrence!J1754&gt;0,Occurrence!J1754/Q1754,0)</f>
        <v/>
      </c>
      <c r="S1754" s="9">
        <f>IF(Occurrence!J1754&gt;0,P1754*R1754,0)</f>
        <v/>
      </c>
      <c r="T1754" s="24">
        <f>IF(Occurrence!K1754&gt;0,COUNTIFS(Occurrence!$K$2:$K$2441,"&gt;0",Occurrence!$K$2:$K$2441,"&lt;="&amp;Occurrence!K1754)/($B$9+1),0)</f>
        <v/>
      </c>
      <c r="U1754" s="16">
        <f>IF(Occurrence!K1754&gt;0,_xlfn.PERCENTILE.INC(Data!$O$2:$O$2441,($B$4+T1754*($B$5-1))/($B$3-1)),0)</f>
        <v/>
      </c>
      <c r="V1754" s="16">
        <f>IF(Occurrence!K1754&gt;0,_xlfn.PERCENTILE.INC(Occurrence!$I$2:$I$2441,($B$6+T1754*($B$7-1))/($B$3-1)),0)</f>
        <v/>
      </c>
      <c r="W1754" s="16">
        <f>IF(Occurrence!K1754&gt;0,Occurrence!K1754/V1754,0)</f>
        <v/>
      </c>
      <c r="X1754" s="9">
        <f>IF(Occurrence!K1754&gt;0,U1754*W1754,0)</f>
        <v/>
      </c>
      <c r="Y1754" s="24">
        <f>COUNTIF(Data!$X$2:$X$2441,"&lt;="&amp;Data!X1754)/($B$3+1)</f>
        <v/>
      </c>
      <c r="Z1754" s="16">
        <f>_xlfn.PERCENTILE.INC(Data!$U$2:$U$2441,Y1754)</f>
        <v/>
      </c>
      <c r="AA1754" s="16">
        <f>_xlfn.PERCENTILE.INC(Data!$V$2:$V$2441,Y1754)</f>
        <v/>
      </c>
      <c r="AB1754" s="16">
        <f>Data!X1754-AA1754</f>
        <v/>
      </c>
      <c r="AC1754" s="9">
        <f>Z1754+AB1754</f>
        <v/>
      </c>
      <c r="AD1754" s="24">
        <f>COUNTIF(Data!$Y$2:$Y$2441,"&lt;="&amp;Data!Y1754)/($B$3+1)</f>
        <v/>
      </c>
      <c r="AE1754" s="16">
        <f>_xlfn.PERCENTILE.INC(Data!$U$2:$U$2441,AD1754)</f>
        <v/>
      </c>
      <c r="AF1754" s="16">
        <f>_xlfn.PERCENTILE.INC(Data!$V$2:$V$2441,AD1754)</f>
        <v/>
      </c>
      <c r="AG1754" s="16">
        <f>Data!Y1754-AF1754</f>
        <v/>
      </c>
      <c r="AH1754" s="9">
        <f>AE1754+AG1754</f>
        <v/>
      </c>
    </row>
    <row r="1755">
      <c r="N1755" s="14">
        <f>Data!A1755</f>
        <v/>
      </c>
      <c r="O1755" s="24">
        <f>IF(Occurrence!J1755&gt;0,COUNTIFS(Occurrence!$J$2:$J$2441,"&gt;0",Occurrence!$J$2:$J$2441,"&lt;="&amp;Occurrence!J1755)/($B$8+1),0)</f>
        <v/>
      </c>
      <c r="P1755" s="16">
        <f>IF(Occurrence!J1755&gt;0,_xlfn.PERCENTILE.INC(Data!$O$2:$O$2441,($B$4+O1755*($B$5-1))/($B$3-1)),0)</f>
        <v/>
      </c>
      <c r="Q1755" s="16">
        <f>IF(Occurrence!J1755&gt;0,_xlfn.PERCENTILE.INC(Occurrence!$I$2:$I$2441,($B$6+O1755*($B$7-1))/($B$3-1)),0)</f>
        <v/>
      </c>
      <c r="R1755" s="16">
        <f>IF(Occurrence!J1755&gt;0,Occurrence!J1755/Q1755,0)</f>
        <v/>
      </c>
      <c r="S1755" s="9">
        <f>IF(Occurrence!J1755&gt;0,P1755*R1755,0)</f>
        <v/>
      </c>
      <c r="T1755" s="24">
        <f>IF(Occurrence!K1755&gt;0,COUNTIFS(Occurrence!$K$2:$K$2441,"&gt;0",Occurrence!$K$2:$K$2441,"&lt;="&amp;Occurrence!K1755)/($B$9+1),0)</f>
        <v/>
      </c>
      <c r="U1755" s="16">
        <f>IF(Occurrence!K1755&gt;0,_xlfn.PERCENTILE.INC(Data!$O$2:$O$2441,($B$4+T1755*($B$5-1))/($B$3-1)),0)</f>
        <v/>
      </c>
      <c r="V1755" s="16">
        <f>IF(Occurrence!K1755&gt;0,_xlfn.PERCENTILE.INC(Occurrence!$I$2:$I$2441,($B$6+T1755*($B$7-1))/($B$3-1)),0)</f>
        <v/>
      </c>
      <c r="W1755" s="16">
        <f>IF(Occurrence!K1755&gt;0,Occurrence!K1755/V1755,0)</f>
        <v/>
      </c>
      <c r="X1755" s="9">
        <f>IF(Occurrence!K1755&gt;0,U1755*W1755,0)</f>
        <v/>
      </c>
      <c r="Y1755" s="24">
        <f>COUNTIF(Data!$X$2:$X$2441,"&lt;="&amp;Data!X1755)/($B$3+1)</f>
        <v/>
      </c>
      <c r="Z1755" s="16">
        <f>_xlfn.PERCENTILE.INC(Data!$U$2:$U$2441,Y1755)</f>
        <v/>
      </c>
      <c r="AA1755" s="16">
        <f>_xlfn.PERCENTILE.INC(Data!$V$2:$V$2441,Y1755)</f>
        <v/>
      </c>
      <c r="AB1755" s="16">
        <f>Data!X1755-AA1755</f>
        <v/>
      </c>
      <c r="AC1755" s="9">
        <f>Z1755+AB1755</f>
        <v/>
      </c>
      <c r="AD1755" s="24">
        <f>COUNTIF(Data!$Y$2:$Y$2441,"&lt;="&amp;Data!Y1755)/($B$3+1)</f>
        <v/>
      </c>
      <c r="AE1755" s="16">
        <f>_xlfn.PERCENTILE.INC(Data!$U$2:$U$2441,AD1755)</f>
        <v/>
      </c>
      <c r="AF1755" s="16">
        <f>_xlfn.PERCENTILE.INC(Data!$V$2:$V$2441,AD1755)</f>
        <v/>
      </c>
      <c r="AG1755" s="16">
        <f>Data!Y1755-AF1755</f>
        <v/>
      </c>
      <c r="AH1755" s="9">
        <f>AE1755+AG1755</f>
        <v/>
      </c>
    </row>
    <row r="1756">
      <c r="N1756" s="14">
        <f>Data!A1756</f>
        <v/>
      </c>
      <c r="O1756" s="24">
        <f>IF(Occurrence!J1756&gt;0,COUNTIFS(Occurrence!$J$2:$J$2441,"&gt;0",Occurrence!$J$2:$J$2441,"&lt;="&amp;Occurrence!J1756)/($B$8+1),0)</f>
        <v/>
      </c>
      <c r="P1756" s="16">
        <f>IF(Occurrence!J1756&gt;0,_xlfn.PERCENTILE.INC(Data!$O$2:$O$2441,($B$4+O1756*($B$5-1))/($B$3-1)),0)</f>
        <v/>
      </c>
      <c r="Q1756" s="16">
        <f>IF(Occurrence!J1756&gt;0,_xlfn.PERCENTILE.INC(Occurrence!$I$2:$I$2441,($B$6+O1756*($B$7-1))/($B$3-1)),0)</f>
        <v/>
      </c>
      <c r="R1756" s="16">
        <f>IF(Occurrence!J1756&gt;0,Occurrence!J1756/Q1756,0)</f>
        <v/>
      </c>
      <c r="S1756" s="9">
        <f>IF(Occurrence!J1756&gt;0,P1756*R1756,0)</f>
        <v/>
      </c>
      <c r="T1756" s="24">
        <f>IF(Occurrence!K1756&gt;0,COUNTIFS(Occurrence!$K$2:$K$2441,"&gt;0",Occurrence!$K$2:$K$2441,"&lt;="&amp;Occurrence!K1756)/($B$9+1),0)</f>
        <v/>
      </c>
      <c r="U1756" s="16">
        <f>IF(Occurrence!K1756&gt;0,_xlfn.PERCENTILE.INC(Data!$O$2:$O$2441,($B$4+T1756*($B$5-1))/($B$3-1)),0)</f>
        <v/>
      </c>
      <c r="V1756" s="16">
        <f>IF(Occurrence!K1756&gt;0,_xlfn.PERCENTILE.INC(Occurrence!$I$2:$I$2441,($B$6+T1756*($B$7-1))/($B$3-1)),0)</f>
        <v/>
      </c>
      <c r="W1756" s="16">
        <f>IF(Occurrence!K1756&gt;0,Occurrence!K1756/V1756,0)</f>
        <v/>
      </c>
      <c r="X1756" s="9">
        <f>IF(Occurrence!K1756&gt;0,U1756*W1756,0)</f>
        <v/>
      </c>
      <c r="Y1756" s="24">
        <f>COUNTIF(Data!$X$2:$X$2441,"&lt;="&amp;Data!X1756)/($B$3+1)</f>
        <v/>
      </c>
      <c r="Z1756" s="16">
        <f>_xlfn.PERCENTILE.INC(Data!$U$2:$U$2441,Y1756)</f>
        <v/>
      </c>
      <c r="AA1756" s="16">
        <f>_xlfn.PERCENTILE.INC(Data!$V$2:$V$2441,Y1756)</f>
        <v/>
      </c>
      <c r="AB1756" s="16">
        <f>Data!X1756-AA1756</f>
        <v/>
      </c>
      <c r="AC1756" s="9">
        <f>Z1756+AB1756</f>
        <v/>
      </c>
      <c r="AD1756" s="24">
        <f>COUNTIF(Data!$Y$2:$Y$2441,"&lt;="&amp;Data!Y1756)/($B$3+1)</f>
        <v/>
      </c>
      <c r="AE1756" s="16">
        <f>_xlfn.PERCENTILE.INC(Data!$U$2:$U$2441,AD1756)</f>
        <v/>
      </c>
      <c r="AF1756" s="16">
        <f>_xlfn.PERCENTILE.INC(Data!$V$2:$V$2441,AD1756)</f>
        <v/>
      </c>
      <c r="AG1756" s="16">
        <f>Data!Y1756-AF1756</f>
        <v/>
      </c>
      <c r="AH1756" s="9">
        <f>AE1756+AG1756</f>
        <v/>
      </c>
    </row>
    <row r="1757">
      <c r="N1757" s="14">
        <f>Data!A1757</f>
        <v/>
      </c>
      <c r="O1757" s="24">
        <f>IF(Occurrence!J1757&gt;0,COUNTIFS(Occurrence!$J$2:$J$2441,"&gt;0",Occurrence!$J$2:$J$2441,"&lt;="&amp;Occurrence!J1757)/($B$8+1),0)</f>
        <v/>
      </c>
      <c r="P1757" s="16">
        <f>IF(Occurrence!J1757&gt;0,_xlfn.PERCENTILE.INC(Data!$O$2:$O$2441,($B$4+O1757*($B$5-1))/($B$3-1)),0)</f>
        <v/>
      </c>
      <c r="Q1757" s="16">
        <f>IF(Occurrence!J1757&gt;0,_xlfn.PERCENTILE.INC(Occurrence!$I$2:$I$2441,($B$6+O1757*($B$7-1))/($B$3-1)),0)</f>
        <v/>
      </c>
      <c r="R1757" s="16">
        <f>IF(Occurrence!J1757&gt;0,Occurrence!J1757/Q1757,0)</f>
        <v/>
      </c>
      <c r="S1757" s="9">
        <f>IF(Occurrence!J1757&gt;0,P1757*R1757,0)</f>
        <v/>
      </c>
      <c r="T1757" s="24">
        <f>IF(Occurrence!K1757&gt;0,COUNTIFS(Occurrence!$K$2:$K$2441,"&gt;0",Occurrence!$K$2:$K$2441,"&lt;="&amp;Occurrence!K1757)/($B$9+1),0)</f>
        <v/>
      </c>
      <c r="U1757" s="16">
        <f>IF(Occurrence!K1757&gt;0,_xlfn.PERCENTILE.INC(Data!$O$2:$O$2441,($B$4+T1757*($B$5-1))/($B$3-1)),0)</f>
        <v/>
      </c>
      <c r="V1757" s="16">
        <f>IF(Occurrence!K1757&gt;0,_xlfn.PERCENTILE.INC(Occurrence!$I$2:$I$2441,($B$6+T1757*($B$7-1))/($B$3-1)),0)</f>
        <v/>
      </c>
      <c r="W1757" s="16">
        <f>IF(Occurrence!K1757&gt;0,Occurrence!K1757/V1757,0)</f>
        <v/>
      </c>
      <c r="X1757" s="9">
        <f>IF(Occurrence!K1757&gt;0,U1757*W1757,0)</f>
        <v/>
      </c>
      <c r="Y1757" s="24">
        <f>COUNTIF(Data!$X$2:$X$2441,"&lt;="&amp;Data!X1757)/($B$3+1)</f>
        <v/>
      </c>
      <c r="Z1757" s="16">
        <f>_xlfn.PERCENTILE.INC(Data!$U$2:$U$2441,Y1757)</f>
        <v/>
      </c>
      <c r="AA1757" s="16">
        <f>_xlfn.PERCENTILE.INC(Data!$V$2:$V$2441,Y1757)</f>
        <v/>
      </c>
      <c r="AB1757" s="16">
        <f>Data!X1757-AA1757</f>
        <v/>
      </c>
      <c r="AC1757" s="9">
        <f>Z1757+AB1757</f>
        <v/>
      </c>
      <c r="AD1757" s="24">
        <f>COUNTIF(Data!$Y$2:$Y$2441,"&lt;="&amp;Data!Y1757)/($B$3+1)</f>
        <v/>
      </c>
      <c r="AE1757" s="16">
        <f>_xlfn.PERCENTILE.INC(Data!$U$2:$U$2441,AD1757)</f>
        <v/>
      </c>
      <c r="AF1757" s="16">
        <f>_xlfn.PERCENTILE.INC(Data!$V$2:$V$2441,AD1757)</f>
        <v/>
      </c>
      <c r="AG1757" s="16">
        <f>Data!Y1757-AF1757</f>
        <v/>
      </c>
      <c r="AH1757" s="9">
        <f>AE1757+AG1757</f>
        <v/>
      </c>
    </row>
    <row r="1758">
      <c r="N1758" s="14">
        <f>Data!A1758</f>
        <v/>
      </c>
      <c r="O1758" s="24">
        <f>IF(Occurrence!J1758&gt;0,COUNTIFS(Occurrence!$J$2:$J$2441,"&gt;0",Occurrence!$J$2:$J$2441,"&lt;="&amp;Occurrence!J1758)/($B$8+1),0)</f>
        <v/>
      </c>
      <c r="P1758" s="16">
        <f>IF(Occurrence!J1758&gt;0,_xlfn.PERCENTILE.INC(Data!$O$2:$O$2441,($B$4+O1758*($B$5-1))/($B$3-1)),0)</f>
        <v/>
      </c>
      <c r="Q1758" s="16">
        <f>IF(Occurrence!J1758&gt;0,_xlfn.PERCENTILE.INC(Occurrence!$I$2:$I$2441,($B$6+O1758*($B$7-1))/($B$3-1)),0)</f>
        <v/>
      </c>
      <c r="R1758" s="16">
        <f>IF(Occurrence!J1758&gt;0,Occurrence!J1758/Q1758,0)</f>
        <v/>
      </c>
      <c r="S1758" s="9">
        <f>IF(Occurrence!J1758&gt;0,P1758*R1758,0)</f>
        <v/>
      </c>
      <c r="T1758" s="24">
        <f>IF(Occurrence!K1758&gt;0,COUNTIFS(Occurrence!$K$2:$K$2441,"&gt;0",Occurrence!$K$2:$K$2441,"&lt;="&amp;Occurrence!K1758)/($B$9+1),0)</f>
        <v/>
      </c>
      <c r="U1758" s="16">
        <f>IF(Occurrence!K1758&gt;0,_xlfn.PERCENTILE.INC(Data!$O$2:$O$2441,($B$4+T1758*($B$5-1))/($B$3-1)),0)</f>
        <v/>
      </c>
      <c r="V1758" s="16">
        <f>IF(Occurrence!K1758&gt;0,_xlfn.PERCENTILE.INC(Occurrence!$I$2:$I$2441,($B$6+T1758*($B$7-1))/($B$3-1)),0)</f>
        <v/>
      </c>
      <c r="W1758" s="16">
        <f>IF(Occurrence!K1758&gt;0,Occurrence!K1758/V1758,0)</f>
        <v/>
      </c>
      <c r="X1758" s="9">
        <f>IF(Occurrence!K1758&gt;0,U1758*W1758,0)</f>
        <v/>
      </c>
      <c r="Y1758" s="24">
        <f>COUNTIF(Data!$X$2:$X$2441,"&lt;="&amp;Data!X1758)/($B$3+1)</f>
        <v/>
      </c>
      <c r="Z1758" s="16">
        <f>_xlfn.PERCENTILE.INC(Data!$U$2:$U$2441,Y1758)</f>
        <v/>
      </c>
      <c r="AA1758" s="16">
        <f>_xlfn.PERCENTILE.INC(Data!$V$2:$V$2441,Y1758)</f>
        <v/>
      </c>
      <c r="AB1758" s="16">
        <f>Data!X1758-AA1758</f>
        <v/>
      </c>
      <c r="AC1758" s="9">
        <f>Z1758+AB1758</f>
        <v/>
      </c>
      <c r="AD1758" s="24">
        <f>COUNTIF(Data!$Y$2:$Y$2441,"&lt;="&amp;Data!Y1758)/($B$3+1)</f>
        <v/>
      </c>
      <c r="AE1758" s="16">
        <f>_xlfn.PERCENTILE.INC(Data!$U$2:$U$2441,AD1758)</f>
        <v/>
      </c>
      <c r="AF1758" s="16">
        <f>_xlfn.PERCENTILE.INC(Data!$V$2:$V$2441,AD1758)</f>
        <v/>
      </c>
      <c r="AG1758" s="16">
        <f>Data!Y1758-AF1758</f>
        <v/>
      </c>
      <c r="AH1758" s="9">
        <f>AE1758+AG1758</f>
        <v/>
      </c>
    </row>
    <row r="1759">
      <c r="N1759" s="14">
        <f>Data!A1759</f>
        <v/>
      </c>
      <c r="O1759" s="24">
        <f>IF(Occurrence!J1759&gt;0,COUNTIFS(Occurrence!$J$2:$J$2441,"&gt;0",Occurrence!$J$2:$J$2441,"&lt;="&amp;Occurrence!J1759)/($B$8+1),0)</f>
        <v/>
      </c>
      <c r="P1759" s="16">
        <f>IF(Occurrence!J1759&gt;0,_xlfn.PERCENTILE.INC(Data!$O$2:$O$2441,($B$4+O1759*($B$5-1))/($B$3-1)),0)</f>
        <v/>
      </c>
      <c r="Q1759" s="16">
        <f>IF(Occurrence!J1759&gt;0,_xlfn.PERCENTILE.INC(Occurrence!$I$2:$I$2441,($B$6+O1759*($B$7-1))/($B$3-1)),0)</f>
        <v/>
      </c>
      <c r="R1759" s="16">
        <f>IF(Occurrence!J1759&gt;0,Occurrence!J1759/Q1759,0)</f>
        <v/>
      </c>
      <c r="S1759" s="9">
        <f>IF(Occurrence!J1759&gt;0,P1759*R1759,0)</f>
        <v/>
      </c>
      <c r="T1759" s="24">
        <f>IF(Occurrence!K1759&gt;0,COUNTIFS(Occurrence!$K$2:$K$2441,"&gt;0",Occurrence!$K$2:$K$2441,"&lt;="&amp;Occurrence!K1759)/($B$9+1),0)</f>
        <v/>
      </c>
      <c r="U1759" s="16">
        <f>IF(Occurrence!K1759&gt;0,_xlfn.PERCENTILE.INC(Data!$O$2:$O$2441,($B$4+T1759*($B$5-1))/($B$3-1)),0)</f>
        <v/>
      </c>
      <c r="V1759" s="16">
        <f>IF(Occurrence!K1759&gt;0,_xlfn.PERCENTILE.INC(Occurrence!$I$2:$I$2441,($B$6+T1759*($B$7-1))/($B$3-1)),0)</f>
        <v/>
      </c>
      <c r="W1759" s="16">
        <f>IF(Occurrence!K1759&gt;0,Occurrence!K1759/V1759,0)</f>
        <v/>
      </c>
      <c r="X1759" s="9">
        <f>IF(Occurrence!K1759&gt;0,U1759*W1759,0)</f>
        <v/>
      </c>
      <c r="Y1759" s="24">
        <f>COUNTIF(Data!$X$2:$X$2441,"&lt;="&amp;Data!X1759)/($B$3+1)</f>
        <v/>
      </c>
      <c r="Z1759" s="16">
        <f>_xlfn.PERCENTILE.INC(Data!$U$2:$U$2441,Y1759)</f>
        <v/>
      </c>
      <c r="AA1759" s="16">
        <f>_xlfn.PERCENTILE.INC(Data!$V$2:$V$2441,Y1759)</f>
        <v/>
      </c>
      <c r="AB1759" s="16">
        <f>Data!X1759-AA1759</f>
        <v/>
      </c>
      <c r="AC1759" s="9">
        <f>Z1759+AB1759</f>
        <v/>
      </c>
      <c r="AD1759" s="24">
        <f>COUNTIF(Data!$Y$2:$Y$2441,"&lt;="&amp;Data!Y1759)/($B$3+1)</f>
        <v/>
      </c>
      <c r="AE1759" s="16">
        <f>_xlfn.PERCENTILE.INC(Data!$U$2:$U$2441,AD1759)</f>
        <v/>
      </c>
      <c r="AF1759" s="16">
        <f>_xlfn.PERCENTILE.INC(Data!$V$2:$V$2441,AD1759)</f>
        <v/>
      </c>
      <c r="AG1759" s="16">
        <f>Data!Y1759-AF1759</f>
        <v/>
      </c>
      <c r="AH1759" s="9">
        <f>AE1759+AG1759</f>
        <v/>
      </c>
    </row>
    <row r="1760">
      <c r="N1760" s="14">
        <f>Data!A1760</f>
        <v/>
      </c>
      <c r="O1760" s="24">
        <f>IF(Occurrence!J1760&gt;0,COUNTIFS(Occurrence!$J$2:$J$2441,"&gt;0",Occurrence!$J$2:$J$2441,"&lt;="&amp;Occurrence!J1760)/($B$8+1),0)</f>
        <v/>
      </c>
      <c r="P1760" s="16">
        <f>IF(Occurrence!J1760&gt;0,_xlfn.PERCENTILE.INC(Data!$O$2:$O$2441,($B$4+O1760*($B$5-1))/($B$3-1)),0)</f>
        <v/>
      </c>
      <c r="Q1760" s="16">
        <f>IF(Occurrence!J1760&gt;0,_xlfn.PERCENTILE.INC(Occurrence!$I$2:$I$2441,($B$6+O1760*($B$7-1))/($B$3-1)),0)</f>
        <v/>
      </c>
      <c r="R1760" s="16">
        <f>IF(Occurrence!J1760&gt;0,Occurrence!J1760/Q1760,0)</f>
        <v/>
      </c>
      <c r="S1760" s="9">
        <f>IF(Occurrence!J1760&gt;0,P1760*R1760,0)</f>
        <v/>
      </c>
      <c r="T1760" s="24">
        <f>IF(Occurrence!K1760&gt;0,COUNTIFS(Occurrence!$K$2:$K$2441,"&gt;0",Occurrence!$K$2:$K$2441,"&lt;="&amp;Occurrence!K1760)/($B$9+1),0)</f>
        <v/>
      </c>
      <c r="U1760" s="16">
        <f>IF(Occurrence!K1760&gt;0,_xlfn.PERCENTILE.INC(Data!$O$2:$O$2441,($B$4+T1760*($B$5-1))/($B$3-1)),0)</f>
        <v/>
      </c>
      <c r="V1760" s="16">
        <f>IF(Occurrence!K1760&gt;0,_xlfn.PERCENTILE.INC(Occurrence!$I$2:$I$2441,($B$6+T1760*($B$7-1))/($B$3-1)),0)</f>
        <v/>
      </c>
      <c r="W1760" s="16">
        <f>IF(Occurrence!K1760&gt;0,Occurrence!K1760/V1760,0)</f>
        <v/>
      </c>
      <c r="X1760" s="9">
        <f>IF(Occurrence!K1760&gt;0,U1760*W1760,0)</f>
        <v/>
      </c>
      <c r="Y1760" s="24">
        <f>COUNTIF(Data!$X$2:$X$2441,"&lt;="&amp;Data!X1760)/($B$3+1)</f>
        <v/>
      </c>
      <c r="Z1760" s="16">
        <f>_xlfn.PERCENTILE.INC(Data!$U$2:$U$2441,Y1760)</f>
        <v/>
      </c>
      <c r="AA1760" s="16">
        <f>_xlfn.PERCENTILE.INC(Data!$V$2:$V$2441,Y1760)</f>
        <v/>
      </c>
      <c r="AB1760" s="16">
        <f>Data!X1760-AA1760</f>
        <v/>
      </c>
      <c r="AC1760" s="9">
        <f>Z1760+AB1760</f>
        <v/>
      </c>
      <c r="AD1760" s="24">
        <f>COUNTIF(Data!$Y$2:$Y$2441,"&lt;="&amp;Data!Y1760)/($B$3+1)</f>
        <v/>
      </c>
      <c r="AE1760" s="16">
        <f>_xlfn.PERCENTILE.INC(Data!$U$2:$U$2441,AD1760)</f>
        <v/>
      </c>
      <c r="AF1760" s="16">
        <f>_xlfn.PERCENTILE.INC(Data!$V$2:$V$2441,AD1760)</f>
        <v/>
      </c>
      <c r="AG1760" s="16">
        <f>Data!Y1760-AF1760</f>
        <v/>
      </c>
      <c r="AH1760" s="9">
        <f>AE1760+AG1760</f>
        <v/>
      </c>
    </row>
    <row r="1761">
      <c r="N1761" s="14">
        <f>Data!A1761</f>
        <v/>
      </c>
      <c r="O1761" s="24">
        <f>IF(Occurrence!J1761&gt;0,COUNTIFS(Occurrence!$J$2:$J$2441,"&gt;0",Occurrence!$J$2:$J$2441,"&lt;="&amp;Occurrence!J1761)/($B$8+1),0)</f>
        <v/>
      </c>
      <c r="P1761" s="16">
        <f>IF(Occurrence!J1761&gt;0,_xlfn.PERCENTILE.INC(Data!$O$2:$O$2441,($B$4+O1761*($B$5-1))/($B$3-1)),0)</f>
        <v/>
      </c>
      <c r="Q1761" s="16">
        <f>IF(Occurrence!J1761&gt;0,_xlfn.PERCENTILE.INC(Occurrence!$I$2:$I$2441,($B$6+O1761*($B$7-1))/($B$3-1)),0)</f>
        <v/>
      </c>
      <c r="R1761" s="16">
        <f>IF(Occurrence!J1761&gt;0,Occurrence!J1761/Q1761,0)</f>
        <v/>
      </c>
      <c r="S1761" s="9">
        <f>IF(Occurrence!J1761&gt;0,P1761*R1761,0)</f>
        <v/>
      </c>
      <c r="T1761" s="24">
        <f>IF(Occurrence!K1761&gt;0,COUNTIFS(Occurrence!$K$2:$K$2441,"&gt;0",Occurrence!$K$2:$K$2441,"&lt;="&amp;Occurrence!K1761)/($B$9+1),0)</f>
        <v/>
      </c>
      <c r="U1761" s="16">
        <f>IF(Occurrence!K1761&gt;0,_xlfn.PERCENTILE.INC(Data!$O$2:$O$2441,($B$4+T1761*($B$5-1))/($B$3-1)),0)</f>
        <v/>
      </c>
      <c r="V1761" s="16">
        <f>IF(Occurrence!K1761&gt;0,_xlfn.PERCENTILE.INC(Occurrence!$I$2:$I$2441,($B$6+T1761*($B$7-1))/($B$3-1)),0)</f>
        <v/>
      </c>
      <c r="W1761" s="16">
        <f>IF(Occurrence!K1761&gt;0,Occurrence!K1761/V1761,0)</f>
        <v/>
      </c>
      <c r="X1761" s="9">
        <f>IF(Occurrence!K1761&gt;0,U1761*W1761,0)</f>
        <v/>
      </c>
      <c r="Y1761" s="24">
        <f>COUNTIF(Data!$X$2:$X$2441,"&lt;="&amp;Data!X1761)/($B$3+1)</f>
        <v/>
      </c>
      <c r="Z1761" s="16">
        <f>_xlfn.PERCENTILE.INC(Data!$U$2:$U$2441,Y1761)</f>
        <v/>
      </c>
      <c r="AA1761" s="16">
        <f>_xlfn.PERCENTILE.INC(Data!$V$2:$V$2441,Y1761)</f>
        <v/>
      </c>
      <c r="AB1761" s="16">
        <f>Data!X1761-AA1761</f>
        <v/>
      </c>
      <c r="AC1761" s="9">
        <f>Z1761+AB1761</f>
        <v/>
      </c>
      <c r="AD1761" s="24">
        <f>COUNTIF(Data!$Y$2:$Y$2441,"&lt;="&amp;Data!Y1761)/($B$3+1)</f>
        <v/>
      </c>
      <c r="AE1761" s="16">
        <f>_xlfn.PERCENTILE.INC(Data!$U$2:$U$2441,AD1761)</f>
        <v/>
      </c>
      <c r="AF1761" s="16">
        <f>_xlfn.PERCENTILE.INC(Data!$V$2:$V$2441,AD1761)</f>
        <v/>
      </c>
      <c r="AG1761" s="16">
        <f>Data!Y1761-AF1761</f>
        <v/>
      </c>
      <c r="AH1761" s="9">
        <f>AE1761+AG1761</f>
        <v/>
      </c>
    </row>
    <row r="1762">
      <c r="N1762" s="14">
        <f>Data!A1762</f>
        <v/>
      </c>
      <c r="O1762" s="24">
        <f>IF(Occurrence!J1762&gt;0,COUNTIFS(Occurrence!$J$2:$J$2441,"&gt;0",Occurrence!$J$2:$J$2441,"&lt;="&amp;Occurrence!J1762)/($B$8+1),0)</f>
        <v/>
      </c>
      <c r="P1762" s="16">
        <f>IF(Occurrence!J1762&gt;0,_xlfn.PERCENTILE.INC(Data!$O$2:$O$2441,($B$4+O1762*($B$5-1))/($B$3-1)),0)</f>
        <v/>
      </c>
      <c r="Q1762" s="16">
        <f>IF(Occurrence!J1762&gt;0,_xlfn.PERCENTILE.INC(Occurrence!$I$2:$I$2441,($B$6+O1762*($B$7-1))/($B$3-1)),0)</f>
        <v/>
      </c>
      <c r="R1762" s="16">
        <f>IF(Occurrence!J1762&gt;0,Occurrence!J1762/Q1762,0)</f>
        <v/>
      </c>
      <c r="S1762" s="9">
        <f>IF(Occurrence!J1762&gt;0,P1762*R1762,0)</f>
        <v/>
      </c>
      <c r="T1762" s="24">
        <f>IF(Occurrence!K1762&gt;0,COUNTIFS(Occurrence!$K$2:$K$2441,"&gt;0",Occurrence!$K$2:$K$2441,"&lt;="&amp;Occurrence!K1762)/($B$9+1),0)</f>
        <v/>
      </c>
      <c r="U1762" s="16">
        <f>IF(Occurrence!K1762&gt;0,_xlfn.PERCENTILE.INC(Data!$O$2:$O$2441,($B$4+T1762*($B$5-1))/($B$3-1)),0)</f>
        <v/>
      </c>
      <c r="V1762" s="16">
        <f>IF(Occurrence!K1762&gt;0,_xlfn.PERCENTILE.INC(Occurrence!$I$2:$I$2441,($B$6+T1762*($B$7-1))/($B$3-1)),0)</f>
        <v/>
      </c>
      <c r="W1762" s="16">
        <f>IF(Occurrence!K1762&gt;0,Occurrence!K1762/V1762,0)</f>
        <v/>
      </c>
      <c r="X1762" s="9">
        <f>IF(Occurrence!K1762&gt;0,U1762*W1762,0)</f>
        <v/>
      </c>
      <c r="Y1762" s="24">
        <f>COUNTIF(Data!$X$2:$X$2441,"&lt;="&amp;Data!X1762)/($B$3+1)</f>
        <v/>
      </c>
      <c r="Z1762" s="16">
        <f>_xlfn.PERCENTILE.INC(Data!$U$2:$U$2441,Y1762)</f>
        <v/>
      </c>
      <c r="AA1762" s="16">
        <f>_xlfn.PERCENTILE.INC(Data!$V$2:$V$2441,Y1762)</f>
        <v/>
      </c>
      <c r="AB1762" s="16">
        <f>Data!X1762-AA1762</f>
        <v/>
      </c>
      <c r="AC1762" s="9">
        <f>Z1762+AB1762</f>
        <v/>
      </c>
      <c r="AD1762" s="24">
        <f>COUNTIF(Data!$Y$2:$Y$2441,"&lt;="&amp;Data!Y1762)/($B$3+1)</f>
        <v/>
      </c>
      <c r="AE1762" s="16">
        <f>_xlfn.PERCENTILE.INC(Data!$U$2:$U$2441,AD1762)</f>
        <v/>
      </c>
      <c r="AF1762" s="16">
        <f>_xlfn.PERCENTILE.INC(Data!$V$2:$V$2441,AD1762)</f>
        <v/>
      </c>
      <c r="AG1762" s="16">
        <f>Data!Y1762-AF1762</f>
        <v/>
      </c>
      <c r="AH1762" s="9">
        <f>AE1762+AG1762</f>
        <v/>
      </c>
    </row>
    <row r="1763">
      <c r="N1763" s="14">
        <f>Data!A1763</f>
        <v/>
      </c>
      <c r="O1763" s="24">
        <f>IF(Occurrence!J1763&gt;0,COUNTIFS(Occurrence!$J$2:$J$2441,"&gt;0",Occurrence!$J$2:$J$2441,"&lt;="&amp;Occurrence!J1763)/($B$8+1),0)</f>
        <v/>
      </c>
      <c r="P1763" s="16">
        <f>IF(Occurrence!J1763&gt;0,_xlfn.PERCENTILE.INC(Data!$O$2:$O$2441,($B$4+O1763*($B$5-1))/($B$3-1)),0)</f>
        <v/>
      </c>
      <c r="Q1763" s="16">
        <f>IF(Occurrence!J1763&gt;0,_xlfn.PERCENTILE.INC(Occurrence!$I$2:$I$2441,($B$6+O1763*($B$7-1))/($B$3-1)),0)</f>
        <v/>
      </c>
      <c r="R1763" s="16">
        <f>IF(Occurrence!J1763&gt;0,Occurrence!J1763/Q1763,0)</f>
        <v/>
      </c>
      <c r="S1763" s="9">
        <f>IF(Occurrence!J1763&gt;0,P1763*R1763,0)</f>
        <v/>
      </c>
      <c r="T1763" s="24">
        <f>IF(Occurrence!K1763&gt;0,COUNTIFS(Occurrence!$K$2:$K$2441,"&gt;0",Occurrence!$K$2:$K$2441,"&lt;="&amp;Occurrence!K1763)/($B$9+1),0)</f>
        <v/>
      </c>
      <c r="U1763" s="16">
        <f>IF(Occurrence!K1763&gt;0,_xlfn.PERCENTILE.INC(Data!$O$2:$O$2441,($B$4+T1763*($B$5-1))/($B$3-1)),0)</f>
        <v/>
      </c>
      <c r="V1763" s="16">
        <f>IF(Occurrence!K1763&gt;0,_xlfn.PERCENTILE.INC(Occurrence!$I$2:$I$2441,($B$6+T1763*($B$7-1))/($B$3-1)),0)</f>
        <v/>
      </c>
      <c r="W1763" s="16">
        <f>IF(Occurrence!K1763&gt;0,Occurrence!K1763/V1763,0)</f>
        <v/>
      </c>
      <c r="X1763" s="9">
        <f>IF(Occurrence!K1763&gt;0,U1763*W1763,0)</f>
        <v/>
      </c>
      <c r="Y1763" s="24">
        <f>COUNTIF(Data!$X$2:$X$2441,"&lt;="&amp;Data!X1763)/($B$3+1)</f>
        <v/>
      </c>
      <c r="Z1763" s="16">
        <f>_xlfn.PERCENTILE.INC(Data!$U$2:$U$2441,Y1763)</f>
        <v/>
      </c>
      <c r="AA1763" s="16">
        <f>_xlfn.PERCENTILE.INC(Data!$V$2:$V$2441,Y1763)</f>
        <v/>
      </c>
      <c r="AB1763" s="16">
        <f>Data!X1763-AA1763</f>
        <v/>
      </c>
      <c r="AC1763" s="9">
        <f>Z1763+AB1763</f>
        <v/>
      </c>
      <c r="AD1763" s="24">
        <f>COUNTIF(Data!$Y$2:$Y$2441,"&lt;="&amp;Data!Y1763)/($B$3+1)</f>
        <v/>
      </c>
      <c r="AE1763" s="16">
        <f>_xlfn.PERCENTILE.INC(Data!$U$2:$U$2441,AD1763)</f>
        <v/>
      </c>
      <c r="AF1763" s="16">
        <f>_xlfn.PERCENTILE.INC(Data!$V$2:$V$2441,AD1763)</f>
        <v/>
      </c>
      <c r="AG1763" s="16">
        <f>Data!Y1763-AF1763</f>
        <v/>
      </c>
      <c r="AH1763" s="9">
        <f>AE1763+AG1763</f>
        <v/>
      </c>
    </row>
    <row r="1764">
      <c r="N1764" s="14">
        <f>Data!A1764</f>
        <v/>
      </c>
      <c r="O1764" s="24">
        <f>IF(Occurrence!J1764&gt;0,COUNTIFS(Occurrence!$J$2:$J$2441,"&gt;0",Occurrence!$J$2:$J$2441,"&lt;="&amp;Occurrence!J1764)/($B$8+1),0)</f>
        <v/>
      </c>
      <c r="P1764" s="16">
        <f>IF(Occurrence!J1764&gt;0,_xlfn.PERCENTILE.INC(Data!$O$2:$O$2441,($B$4+O1764*($B$5-1))/($B$3-1)),0)</f>
        <v/>
      </c>
      <c r="Q1764" s="16">
        <f>IF(Occurrence!J1764&gt;0,_xlfn.PERCENTILE.INC(Occurrence!$I$2:$I$2441,($B$6+O1764*($B$7-1))/($B$3-1)),0)</f>
        <v/>
      </c>
      <c r="R1764" s="16">
        <f>IF(Occurrence!J1764&gt;0,Occurrence!J1764/Q1764,0)</f>
        <v/>
      </c>
      <c r="S1764" s="9">
        <f>IF(Occurrence!J1764&gt;0,P1764*R1764,0)</f>
        <v/>
      </c>
      <c r="T1764" s="24">
        <f>IF(Occurrence!K1764&gt;0,COUNTIFS(Occurrence!$K$2:$K$2441,"&gt;0",Occurrence!$K$2:$K$2441,"&lt;="&amp;Occurrence!K1764)/($B$9+1),0)</f>
        <v/>
      </c>
      <c r="U1764" s="16">
        <f>IF(Occurrence!K1764&gt;0,_xlfn.PERCENTILE.INC(Data!$O$2:$O$2441,($B$4+T1764*($B$5-1))/($B$3-1)),0)</f>
        <v/>
      </c>
      <c r="V1764" s="16">
        <f>IF(Occurrence!K1764&gt;0,_xlfn.PERCENTILE.INC(Occurrence!$I$2:$I$2441,($B$6+T1764*($B$7-1))/($B$3-1)),0)</f>
        <v/>
      </c>
      <c r="W1764" s="16">
        <f>IF(Occurrence!K1764&gt;0,Occurrence!K1764/V1764,0)</f>
        <v/>
      </c>
      <c r="X1764" s="9">
        <f>IF(Occurrence!K1764&gt;0,U1764*W1764,0)</f>
        <v/>
      </c>
      <c r="Y1764" s="24">
        <f>COUNTIF(Data!$X$2:$X$2441,"&lt;="&amp;Data!X1764)/($B$3+1)</f>
        <v/>
      </c>
      <c r="Z1764" s="16">
        <f>_xlfn.PERCENTILE.INC(Data!$U$2:$U$2441,Y1764)</f>
        <v/>
      </c>
      <c r="AA1764" s="16">
        <f>_xlfn.PERCENTILE.INC(Data!$V$2:$V$2441,Y1764)</f>
        <v/>
      </c>
      <c r="AB1764" s="16">
        <f>Data!X1764-AA1764</f>
        <v/>
      </c>
      <c r="AC1764" s="9">
        <f>Z1764+AB1764</f>
        <v/>
      </c>
      <c r="AD1764" s="24">
        <f>COUNTIF(Data!$Y$2:$Y$2441,"&lt;="&amp;Data!Y1764)/($B$3+1)</f>
        <v/>
      </c>
      <c r="AE1764" s="16">
        <f>_xlfn.PERCENTILE.INC(Data!$U$2:$U$2441,AD1764)</f>
        <v/>
      </c>
      <c r="AF1764" s="16">
        <f>_xlfn.PERCENTILE.INC(Data!$V$2:$V$2441,AD1764)</f>
        <v/>
      </c>
      <c r="AG1764" s="16">
        <f>Data!Y1764-AF1764</f>
        <v/>
      </c>
      <c r="AH1764" s="9">
        <f>AE1764+AG1764</f>
        <v/>
      </c>
    </row>
    <row r="1765">
      <c r="N1765" s="14">
        <f>Data!A1765</f>
        <v/>
      </c>
      <c r="O1765" s="24">
        <f>IF(Occurrence!J1765&gt;0,COUNTIFS(Occurrence!$J$2:$J$2441,"&gt;0",Occurrence!$J$2:$J$2441,"&lt;="&amp;Occurrence!J1765)/($B$8+1),0)</f>
        <v/>
      </c>
      <c r="P1765" s="16">
        <f>IF(Occurrence!J1765&gt;0,_xlfn.PERCENTILE.INC(Data!$O$2:$O$2441,($B$4+O1765*($B$5-1))/($B$3-1)),0)</f>
        <v/>
      </c>
      <c r="Q1765" s="16">
        <f>IF(Occurrence!J1765&gt;0,_xlfn.PERCENTILE.INC(Occurrence!$I$2:$I$2441,($B$6+O1765*($B$7-1))/($B$3-1)),0)</f>
        <v/>
      </c>
      <c r="R1765" s="16">
        <f>IF(Occurrence!J1765&gt;0,Occurrence!J1765/Q1765,0)</f>
        <v/>
      </c>
      <c r="S1765" s="9">
        <f>IF(Occurrence!J1765&gt;0,P1765*R1765,0)</f>
        <v/>
      </c>
      <c r="T1765" s="24">
        <f>IF(Occurrence!K1765&gt;0,COUNTIFS(Occurrence!$K$2:$K$2441,"&gt;0",Occurrence!$K$2:$K$2441,"&lt;="&amp;Occurrence!K1765)/($B$9+1),0)</f>
        <v/>
      </c>
      <c r="U1765" s="16">
        <f>IF(Occurrence!K1765&gt;0,_xlfn.PERCENTILE.INC(Data!$O$2:$O$2441,($B$4+T1765*($B$5-1))/($B$3-1)),0)</f>
        <v/>
      </c>
      <c r="V1765" s="16">
        <f>IF(Occurrence!K1765&gt;0,_xlfn.PERCENTILE.INC(Occurrence!$I$2:$I$2441,($B$6+T1765*($B$7-1))/($B$3-1)),0)</f>
        <v/>
      </c>
      <c r="W1765" s="16">
        <f>IF(Occurrence!K1765&gt;0,Occurrence!K1765/V1765,0)</f>
        <v/>
      </c>
      <c r="X1765" s="9">
        <f>IF(Occurrence!K1765&gt;0,U1765*W1765,0)</f>
        <v/>
      </c>
      <c r="Y1765" s="24">
        <f>COUNTIF(Data!$X$2:$X$2441,"&lt;="&amp;Data!X1765)/($B$3+1)</f>
        <v/>
      </c>
      <c r="Z1765" s="16">
        <f>_xlfn.PERCENTILE.INC(Data!$U$2:$U$2441,Y1765)</f>
        <v/>
      </c>
      <c r="AA1765" s="16">
        <f>_xlfn.PERCENTILE.INC(Data!$V$2:$V$2441,Y1765)</f>
        <v/>
      </c>
      <c r="AB1765" s="16">
        <f>Data!X1765-AA1765</f>
        <v/>
      </c>
      <c r="AC1765" s="9">
        <f>Z1765+AB1765</f>
        <v/>
      </c>
      <c r="AD1765" s="24">
        <f>COUNTIF(Data!$Y$2:$Y$2441,"&lt;="&amp;Data!Y1765)/($B$3+1)</f>
        <v/>
      </c>
      <c r="AE1765" s="16">
        <f>_xlfn.PERCENTILE.INC(Data!$U$2:$U$2441,AD1765)</f>
        <v/>
      </c>
      <c r="AF1765" s="16">
        <f>_xlfn.PERCENTILE.INC(Data!$V$2:$V$2441,AD1765)</f>
        <v/>
      </c>
      <c r="AG1765" s="16">
        <f>Data!Y1765-AF1765</f>
        <v/>
      </c>
      <c r="AH1765" s="9">
        <f>AE1765+AG1765</f>
        <v/>
      </c>
    </row>
    <row r="1766">
      <c r="N1766" s="14">
        <f>Data!A1766</f>
        <v/>
      </c>
      <c r="O1766" s="24">
        <f>IF(Occurrence!J1766&gt;0,COUNTIFS(Occurrence!$J$2:$J$2441,"&gt;0",Occurrence!$J$2:$J$2441,"&lt;="&amp;Occurrence!J1766)/($B$8+1),0)</f>
        <v/>
      </c>
      <c r="P1766" s="16">
        <f>IF(Occurrence!J1766&gt;0,_xlfn.PERCENTILE.INC(Data!$O$2:$O$2441,($B$4+O1766*($B$5-1))/($B$3-1)),0)</f>
        <v/>
      </c>
      <c r="Q1766" s="16">
        <f>IF(Occurrence!J1766&gt;0,_xlfn.PERCENTILE.INC(Occurrence!$I$2:$I$2441,($B$6+O1766*($B$7-1))/($B$3-1)),0)</f>
        <v/>
      </c>
      <c r="R1766" s="16">
        <f>IF(Occurrence!J1766&gt;0,Occurrence!J1766/Q1766,0)</f>
        <v/>
      </c>
      <c r="S1766" s="9">
        <f>IF(Occurrence!J1766&gt;0,P1766*R1766,0)</f>
        <v/>
      </c>
      <c r="T1766" s="24">
        <f>IF(Occurrence!K1766&gt;0,COUNTIFS(Occurrence!$K$2:$K$2441,"&gt;0",Occurrence!$K$2:$K$2441,"&lt;="&amp;Occurrence!K1766)/($B$9+1),0)</f>
        <v/>
      </c>
      <c r="U1766" s="16">
        <f>IF(Occurrence!K1766&gt;0,_xlfn.PERCENTILE.INC(Data!$O$2:$O$2441,($B$4+T1766*($B$5-1))/($B$3-1)),0)</f>
        <v/>
      </c>
      <c r="V1766" s="16">
        <f>IF(Occurrence!K1766&gt;0,_xlfn.PERCENTILE.INC(Occurrence!$I$2:$I$2441,($B$6+T1766*($B$7-1))/($B$3-1)),0)</f>
        <v/>
      </c>
      <c r="W1766" s="16">
        <f>IF(Occurrence!K1766&gt;0,Occurrence!K1766/V1766,0)</f>
        <v/>
      </c>
      <c r="X1766" s="9">
        <f>IF(Occurrence!K1766&gt;0,U1766*W1766,0)</f>
        <v/>
      </c>
      <c r="Y1766" s="24">
        <f>COUNTIF(Data!$X$2:$X$2441,"&lt;="&amp;Data!X1766)/($B$3+1)</f>
        <v/>
      </c>
      <c r="Z1766" s="16">
        <f>_xlfn.PERCENTILE.INC(Data!$U$2:$U$2441,Y1766)</f>
        <v/>
      </c>
      <c r="AA1766" s="16">
        <f>_xlfn.PERCENTILE.INC(Data!$V$2:$V$2441,Y1766)</f>
        <v/>
      </c>
      <c r="AB1766" s="16">
        <f>Data!X1766-AA1766</f>
        <v/>
      </c>
      <c r="AC1766" s="9">
        <f>Z1766+AB1766</f>
        <v/>
      </c>
      <c r="AD1766" s="24">
        <f>COUNTIF(Data!$Y$2:$Y$2441,"&lt;="&amp;Data!Y1766)/($B$3+1)</f>
        <v/>
      </c>
      <c r="AE1766" s="16">
        <f>_xlfn.PERCENTILE.INC(Data!$U$2:$U$2441,AD1766)</f>
        <v/>
      </c>
      <c r="AF1766" s="16">
        <f>_xlfn.PERCENTILE.INC(Data!$V$2:$V$2441,AD1766)</f>
        <v/>
      </c>
      <c r="AG1766" s="16">
        <f>Data!Y1766-AF1766</f>
        <v/>
      </c>
      <c r="AH1766" s="9">
        <f>AE1766+AG1766</f>
        <v/>
      </c>
    </row>
    <row r="1767">
      <c r="N1767" s="14">
        <f>Data!A1767</f>
        <v/>
      </c>
      <c r="O1767" s="24">
        <f>IF(Occurrence!J1767&gt;0,COUNTIFS(Occurrence!$J$2:$J$2441,"&gt;0",Occurrence!$J$2:$J$2441,"&lt;="&amp;Occurrence!J1767)/($B$8+1),0)</f>
        <v/>
      </c>
      <c r="P1767" s="16">
        <f>IF(Occurrence!J1767&gt;0,_xlfn.PERCENTILE.INC(Data!$O$2:$O$2441,($B$4+O1767*($B$5-1))/($B$3-1)),0)</f>
        <v/>
      </c>
      <c r="Q1767" s="16">
        <f>IF(Occurrence!J1767&gt;0,_xlfn.PERCENTILE.INC(Occurrence!$I$2:$I$2441,($B$6+O1767*($B$7-1))/($B$3-1)),0)</f>
        <v/>
      </c>
      <c r="R1767" s="16">
        <f>IF(Occurrence!J1767&gt;0,Occurrence!J1767/Q1767,0)</f>
        <v/>
      </c>
      <c r="S1767" s="9">
        <f>IF(Occurrence!J1767&gt;0,P1767*R1767,0)</f>
        <v/>
      </c>
      <c r="T1767" s="24">
        <f>IF(Occurrence!K1767&gt;0,COUNTIFS(Occurrence!$K$2:$K$2441,"&gt;0",Occurrence!$K$2:$K$2441,"&lt;="&amp;Occurrence!K1767)/($B$9+1),0)</f>
        <v/>
      </c>
      <c r="U1767" s="16">
        <f>IF(Occurrence!K1767&gt;0,_xlfn.PERCENTILE.INC(Data!$O$2:$O$2441,($B$4+T1767*($B$5-1))/($B$3-1)),0)</f>
        <v/>
      </c>
      <c r="V1767" s="16">
        <f>IF(Occurrence!K1767&gt;0,_xlfn.PERCENTILE.INC(Occurrence!$I$2:$I$2441,($B$6+T1767*($B$7-1))/($B$3-1)),0)</f>
        <v/>
      </c>
      <c r="W1767" s="16">
        <f>IF(Occurrence!K1767&gt;0,Occurrence!K1767/V1767,0)</f>
        <v/>
      </c>
      <c r="X1767" s="9">
        <f>IF(Occurrence!K1767&gt;0,U1767*W1767,0)</f>
        <v/>
      </c>
      <c r="Y1767" s="24">
        <f>COUNTIF(Data!$X$2:$X$2441,"&lt;="&amp;Data!X1767)/($B$3+1)</f>
        <v/>
      </c>
      <c r="Z1767" s="16">
        <f>_xlfn.PERCENTILE.INC(Data!$U$2:$U$2441,Y1767)</f>
        <v/>
      </c>
      <c r="AA1767" s="16">
        <f>_xlfn.PERCENTILE.INC(Data!$V$2:$V$2441,Y1767)</f>
        <v/>
      </c>
      <c r="AB1767" s="16">
        <f>Data!X1767-AA1767</f>
        <v/>
      </c>
      <c r="AC1767" s="9">
        <f>Z1767+AB1767</f>
        <v/>
      </c>
      <c r="AD1767" s="24">
        <f>COUNTIF(Data!$Y$2:$Y$2441,"&lt;="&amp;Data!Y1767)/($B$3+1)</f>
        <v/>
      </c>
      <c r="AE1767" s="16">
        <f>_xlfn.PERCENTILE.INC(Data!$U$2:$U$2441,AD1767)</f>
        <v/>
      </c>
      <c r="AF1767" s="16">
        <f>_xlfn.PERCENTILE.INC(Data!$V$2:$V$2441,AD1767)</f>
        <v/>
      </c>
      <c r="AG1767" s="16">
        <f>Data!Y1767-AF1767</f>
        <v/>
      </c>
      <c r="AH1767" s="9">
        <f>AE1767+AG1767</f>
        <v/>
      </c>
    </row>
    <row r="1768">
      <c r="N1768" s="14">
        <f>Data!A1768</f>
        <v/>
      </c>
      <c r="O1768" s="24">
        <f>IF(Occurrence!J1768&gt;0,COUNTIFS(Occurrence!$J$2:$J$2441,"&gt;0",Occurrence!$J$2:$J$2441,"&lt;="&amp;Occurrence!J1768)/($B$8+1),0)</f>
        <v/>
      </c>
      <c r="P1768" s="16">
        <f>IF(Occurrence!J1768&gt;0,_xlfn.PERCENTILE.INC(Data!$O$2:$O$2441,($B$4+O1768*($B$5-1))/($B$3-1)),0)</f>
        <v/>
      </c>
      <c r="Q1768" s="16">
        <f>IF(Occurrence!J1768&gt;0,_xlfn.PERCENTILE.INC(Occurrence!$I$2:$I$2441,($B$6+O1768*($B$7-1))/($B$3-1)),0)</f>
        <v/>
      </c>
      <c r="R1768" s="16">
        <f>IF(Occurrence!J1768&gt;0,Occurrence!J1768/Q1768,0)</f>
        <v/>
      </c>
      <c r="S1768" s="9">
        <f>IF(Occurrence!J1768&gt;0,P1768*R1768,0)</f>
        <v/>
      </c>
      <c r="T1768" s="24">
        <f>IF(Occurrence!K1768&gt;0,COUNTIFS(Occurrence!$K$2:$K$2441,"&gt;0",Occurrence!$K$2:$K$2441,"&lt;="&amp;Occurrence!K1768)/($B$9+1),0)</f>
        <v/>
      </c>
      <c r="U1768" s="16">
        <f>IF(Occurrence!K1768&gt;0,_xlfn.PERCENTILE.INC(Data!$O$2:$O$2441,($B$4+T1768*($B$5-1))/($B$3-1)),0)</f>
        <v/>
      </c>
      <c r="V1768" s="16">
        <f>IF(Occurrence!K1768&gt;0,_xlfn.PERCENTILE.INC(Occurrence!$I$2:$I$2441,($B$6+T1768*($B$7-1))/($B$3-1)),0)</f>
        <v/>
      </c>
      <c r="W1768" s="16">
        <f>IF(Occurrence!K1768&gt;0,Occurrence!K1768/V1768,0)</f>
        <v/>
      </c>
      <c r="X1768" s="9">
        <f>IF(Occurrence!K1768&gt;0,U1768*W1768,0)</f>
        <v/>
      </c>
      <c r="Y1768" s="24">
        <f>COUNTIF(Data!$X$2:$X$2441,"&lt;="&amp;Data!X1768)/($B$3+1)</f>
        <v/>
      </c>
      <c r="Z1768" s="16">
        <f>_xlfn.PERCENTILE.INC(Data!$U$2:$U$2441,Y1768)</f>
        <v/>
      </c>
      <c r="AA1768" s="16">
        <f>_xlfn.PERCENTILE.INC(Data!$V$2:$V$2441,Y1768)</f>
        <v/>
      </c>
      <c r="AB1768" s="16">
        <f>Data!X1768-AA1768</f>
        <v/>
      </c>
      <c r="AC1768" s="9">
        <f>Z1768+AB1768</f>
        <v/>
      </c>
      <c r="AD1768" s="24">
        <f>COUNTIF(Data!$Y$2:$Y$2441,"&lt;="&amp;Data!Y1768)/($B$3+1)</f>
        <v/>
      </c>
      <c r="AE1768" s="16">
        <f>_xlfn.PERCENTILE.INC(Data!$U$2:$U$2441,AD1768)</f>
        <v/>
      </c>
      <c r="AF1768" s="16">
        <f>_xlfn.PERCENTILE.INC(Data!$V$2:$V$2441,AD1768)</f>
        <v/>
      </c>
      <c r="AG1768" s="16">
        <f>Data!Y1768-AF1768</f>
        <v/>
      </c>
      <c r="AH1768" s="9">
        <f>AE1768+AG1768</f>
        <v/>
      </c>
    </row>
    <row r="1769">
      <c r="N1769" s="14">
        <f>Data!A1769</f>
        <v/>
      </c>
      <c r="O1769" s="24">
        <f>IF(Occurrence!J1769&gt;0,COUNTIFS(Occurrence!$J$2:$J$2441,"&gt;0",Occurrence!$J$2:$J$2441,"&lt;="&amp;Occurrence!J1769)/($B$8+1),0)</f>
        <v/>
      </c>
      <c r="P1769" s="16">
        <f>IF(Occurrence!J1769&gt;0,_xlfn.PERCENTILE.INC(Data!$O$2:$O$2441,($B$4+O1769*($B$5-1))/($B$3-1)),0)</f>
        <v/>
      </c>
      <c r="Q1769" s="16">
        <f>IF(Occurrence!J1769&gt;0,_xlfn.PERCENTILE.INC(Occurrence!$I$2:$I$2441,($B$6+O1769*($B$7-1))/($B$3-1)),0)</f>
        <v/>
      </c>
      <c r="R1769" s="16">
        <f>IF(Occurrence!J1769&gt;0,Occurrence!J1769/Q1769,0)</f>
        <v/>
      </c>
      <c r="S1769" s="9">
        <f>IF(Occurrence!J1769&gt;0,P1769*R1769,0)</f>
        <v/>
      </c>
      <c r="T1769" s="24">
        <f>IF(Occurrence!K1769&gt;0,COUNTIFS(Occurrence!$K$2:$K$2441,"&gt;0",Occurrence!$K$2:$K$2441,"&lt;="&amp;Occurrence!K1769)/($B$9+1),0)</f>
        <v/>
      </c>
      <c r="U1769" s="16">
        <f>IF(Occurrence!K1769&gt;0,_xlfn.PERCENTILE.INC(Data!$O$2:$O$2441,($B$4+T1769*($B$5-1))/($B$3-1)),0)</f>
        <v/>
      </c>
      <c r="V1769" s="16">
        <f>IF(Occurrence!K1769&gt;0,_xlfn.PERCENTILE.INC(Occurrence!$I$2:$I$2441,($B$6+T1769*($B$7-1))/($B$3-1)),0)</f>
        <v/>
      </c>
      <c r="W1769" s="16">
        <f>IF(Occurrence!K1769&gt;0,Occurrence!K1769/V1769,0)</f>
        <v/>
      </c>
      <c r="X1769" s="9">
        <f>IF(Occurrence!K1769&gt;0,U1769*W1769,0)</f>
        <v/>
      </c>
      <c r="Y1769" s="24">
        <f>COUNTIF(Data!$X$2:$X$2441,"&lt;="&amp;Data!X1769)/($B$3+1)</f>
        <v/>
      </c>
      <c r="Z1769" s="16">
        <f>_xlfn.PERCENTILE.INC(Data!$U$2:$U$2441,Y1769)</f>
        <v/>
      </c>
      <c r="AA1769" s="16">
        <f>_xlfn.PERCENTILE.INC(Data!$V$2:$V$2441,Y1769)</f>
        <v/>
      </c>
      <c r="AB1769" s="16">
        <f>Data!X1769-AA1769</f>
        <v/>
      </c>
      <c r="AC1769" s="9">
        <f>Z1769+AB1769</f>
        <v/>
      </c>
      <c r="AD1769" s="24">
        <f>COUNTIF(Data!$Y$2:$Y$2441,"&lt;="&amp;Data!Y1769)/($B$3+1)</f>
        <v/>
      </c>
      <c r="AE1769" s="16">
        <f>_xlfn.PERCENTILE.INC(Data!$U$2:$U$2441,AD1769)</f>
        <v/>
      </c>
      <c r="AF1769" s="16">
        <f>_xlfn.PERCENTILE.INC(Data!$V$2:$V$2441,AD1769)</f>
        <v/>
      </c>
      <c r="AG1769" s="16">
        <f>Data!Y1769-AF1769</f>
        <v/>
      </c>
      <c r="AH1769" s="9">
        <f>AE1769+AG1769</f>
        <v/>
      </c>
    </row>
    <row r="1770">
      <c r="N1770" s="14">
        <f>Data!A1770</f>
        <v/>
      </c>
      <c r="O1770" s="24">
        <f>IF(Occurrence!J1770&gt;0,COUNTIFS(Occurrence!$J$2:$J$2441,"&gt;0",Occurrence!$J$2:$J$2441,"&lt;="&amp;Occurrence!J1770)/($B$8+1),0)</f>
        <v/>
      </c>
      <c r="P1770" s="16">
        <f>IF(Occurrence!J1770&gt;0,_xlfn.PERCENTILE.INC(Data!$O$2:$O$2441,($B$4+O1770*($B$5-1))/($B$3-1)),0)</f>
        <v/>
      </c>
      <c r="Q1770" s="16">
        <f>IF(Occurrence!J1770&gt;0,_xlfn.PERCENTILE.INC(Occurrence!$I$2:$I$2441,($B$6+O1770*($B$7-1))/($B$3-1)),0)</f>
        <v/>
      </c>
      <c r="R1770" s="16">
        <f>IF(Occurrence!J1770&gt;0,Occurrence!J1770/Q1770,0)</f>
        <v/>
      </c>
      <c r="S1770" s="9">
        <f>IF(Occurrence!J1770&gt;0,P1770*R1770,0)</f>
        <v/>
      </c>
      <c r="T1770" s="24">
        <f>IF(Occurrence!K1770&gt;0,COUNTIFS(Occurrence!$K$2:$K$2441,"&gt;0",Occurrence!$K$2:$K$2441,"&lt;="&amp;Occurrence!K1770)/($B$9+1),0)</f>
        <v/>
      </c>
      <c r="U1770" s="16">
        <f>IF(Occurrence!K1770&gt;0,_xlfn.PERCENTILE.INC(Data!$O$2:$O$2441,($B$4+T1770*($B$5-1))/($B$3-1)),0)</f>
        <v/>
      </c>
      <c r="V1770" s="16">
        <f>IF(Occurrence!K1770&gt;0,_xlfn.PERCENTILE.INC(Occurrence!$I$2:$I$2441,($B$6+T1770*($B$7-1))/($B$3-1)),0)</f>
        <v/>
      </c>
      <c r="W1770" s="16">
        <f>IF(Occurrence!K1770&gt;0,Occurrence!K1770/V1770,0)</f>
        <v/>
      </c>
      <c r="X1770" s="9">
        <f>IF(Occurrence!K1770&gt;0,U1770*W1770,0)</f>
        <v/>
      </c>
      <c r="Y1770" s="24">
        <f>COUNTIF(Data!$X$2:$X$2441,"&lt;="&amp;Data!X1770)/($B$3+1)</f>
        <v/>
      </c>
      <c r="Z1770" s="16">
        <f>_xlfn.PERCENTILE.INC(Data!$U$2:$U$2441,Y1770)</f>
        <v/>
      </c>
      <c r="AA1770" s="16">
        <f>_xlfn.PERCENTILE.INC(Data!$V$2:$V$2441,Y1770)</f>
        <v/>
      </c>
      <c r="AB1770" s="16">
        <f>Data!X1770-AA1770</f>
        <v/>
      </c>
      <c r="AC1770" s="9">
        <f>Z1770+AB1770</f>
        <v/>
      </c>
      <c r="AD1770" s="24">
        <f>COUNTIF(Data!$Y$2:$Y$2441,"&lt;="&amp;Data!Y1770)/($B$3+1)</f>
        <v/>
      </c>
      <c r="AE1770" s="16">
        <f>_xlfn.PERCENTILE.INC(Data!$U$2:$U$2441,AD1770)</f>
        <v/>
      </c>
      <c r="AF1770" s="16">
        <f>_xlfn.PERCENTILE.INC(Data!$V$2:$V$2441,AD1770)</f>
        <v/>
      </c>
      <c r="AG1770" s="16">
        <f>Data!Y1770-AF1770</f>
        <v/>
      </c>
      <c r="AH1770" s="9">
        <f>AE1770+AG1770</f>
        <v/>
      </c>
    </row>
    <row r="1771">
      <c r="N1771" s="14">
        <f>Data!A1771</f>
        <v/>
      </c>
      <c r="O1771" s="24">
        <f>IF(Occurrence!J1771&gt;0,COUNTIFS(Occurrence!$J$2:$J$2441,"&gt;0",Occurrence!$J$2:$J$2441,"&lt;="&amp;Occurrence!J1771)/($B$8+1),0)</f>
        <v/>
      </c>
      <c r="P1771" s="16">
        <f>IF(Occurrence!J1771&gt;0,_xlfn.PERCENTILE.INC(Data!$O$2:$O$2441,($B$4+O1771*($B$5-1))/($B$3-1)),0)</f>
        <v/>
      </c>
      <c r="Q1771" s="16">
        <f>IF(Occurrence!J1771&gt;0,_xlfn.PERCENTILE.INC(Occurrence!$I$2:$I$2441,($B$6+O1771*($B$7-1))/($B$3-1)),0)</f>
        <v/>
      </c>
      <c r="R1771" s="16">
        <f>IF(Occurrence!J1771&gt;0,Occurrence!J1771/Q1771,0)</f>
        <v/>
      </c>
      <c r="S1771" s="9">
        <f>IF(Occurrence!J1771&gt;0,P1771*R1771,0)</f>
        <v/>
      </c>
      <c r="T1771" s="24">
        <f>IF(Occurrence!K1771&gt;0,COUNTIFS(Occurrence!$K$2:$K$2441,"&gt;0",Occurrence!$K$2:$K$2441,"&lt;="&amp;Occurrence!K1771)/($B$9+1),0)</f>
        <v/>
      </c>
      <c r="U1771" s="16">
        <f>IF(Occurrence!K1771&gt;0,_xlfn.PERCENTILE.INC(Data!$O$2:$O$2441,($B$4+T1771*($B$5-1))/($B$3-1)),0)</f>
        <v/>
      </c>
      <c r="V1771" s="16">
        <f>IF(Occurrence!K1771&gt;0,_xlfn.PERCENTILE.INC(Occurrence!$I$2:$I$2441,($B$6+T1771*($B$7-1))/($B$3-1)),0)</f>
        <v/>
      </c>
      <c r="W1771" s="16">
        <f>IF(Occurrence!K1771&gt;0,Occurrence!K1771/V1771,0)</f>
        <v/>
      </c>
      <c r="X1771" s="9">
        <f>IF(Occurrence!K1771&gt;0,U1771*W1771,0)</f>
        <v/>
      </c>
      <c r="Y1771" s="24">
        <f>COUNTIF(Data!$X$2:$X$2441,"&lt;="&amp;Data!X1771)/($B$3+1)</f>
        <v/>
      </c>
      <c r="Z1771" s="16">
        <f>_xlfn.PERCENTILE.INC(Data!$U$2:$U$2441,Y1771)</f>
        <v/>
      </c>
      <c r="AA1771" s="16">
        <f>_xlfn.PERCENTILE.INC(Data!$V$2:$V$2441,Y1771)</f>
        <v/>
      </c>
      <c r="AB1771" s="16">
        <f>Data!X1771-AA1771</f>
        <v/>
      </c>
      <c r="AC1771" s="9">
        <f>Z1771+AB1771</f>
        <v/>
      </c>
      <c r="AD1771" s="24">
        <f>COUNTIF(Data!$Y$2:$Y$2441,"&lt;="&amp;Data!Y1771)/($B$3+1)</f>
        <v/>
      </c>
      <c r="AE1771" s="16">
        <f>_xlfn.PERCENTILE.INC(Data!$U$2:$U$2441,AD1771)</f>
        <v/>
      </c>
      <c r="AF1771" s="16">
        <f>_xlfn.PERCENTILE.INC(Data!$V$2:$V$2441,AD1771)</f>
        <v/>
      </c>
      <c r="AG1771" s="16">
        <f>Data!Y1771-AF1771</f>
        <v/>
      </c>
      <c r="AH1771" s="9">
        <f>AE1771+AG1771</f>
        <v/>
      </c>
    </row>
    <row r="1772">
      <c r="N1772" s="14">
        <f>Data!A1772</f>
        <v/>
      </c>
      <c r="O1772" s="24">
        <f>IF(Occurrence!J1772&gt;0,COUNTIFS(Occurrence!$J$2:$J$2441,"&gt;0",Occurrence!$J$2:$J$2441,"&lt;="&amp;Occurrence!J1772)/($B$8+1),0)</f>
        <v/>
      </c>
      <c r="P1772" s="16">
        <f>IF(Occurrence!J1772&gt;0,_xlfn.PERCENTILE.INC(Data!$O$2:$O$2441,($B$4+O1772*($B$5-1))/($B$3-1)),0)</f>
        <v/>
      </c>
      <c r="Q1772" s="16">
        <f>IF(Occurrence!J1772&gt;0,_xlfn.PERCENTILE.INC(Occurrence!$I$2:$I$2441,($B$6+O1772*($B$7-1))/($B$3-1)),0)</f>
        <v/>
      </c>
      <c r="R1772" s="16">
        <f>IF(Occurrence!J1772&gt;0,Occurrence!J1772/Q1772,0)</f>
        <v/>
      </c>
      <c r="S1772" s="9">
        <f>IF(Occurrence!J1772&gt;0,P1772*R1772,0)</f>
        <v/>
      </c>
      <c r="T1772" s="24">
        <f>IF(Occurrence!K1772&gt;0,COUNTIFS(Occurrence!$K$2:$K$2441,"&gt;0",Occurrence!$K$2:$K$2441,"&lt;="&amp;Occurrence!K1772)/($B$9+1),0)</f>
        <v/>
      </c>
      <c r="U1772" s="16">
        <f>IF(Occurrence!K1772&gt;0,_xlfn.PERCENTILE.INC(Data!$O$2:$O$2441,($B$4+T1772*($B$5-1))/($B$3-1)),0)</f>
        <v/>
      </c>
      <c r="V1772" s="16">
        <f>IF(Occurrence!K1772&gt;0,_xlfn.PERCENTILE.INC(Occurrence!$I$2:$I$2441,($B$6+T1772*($B$7-1))/($B$3-1)),0)</f>
        <v/>
      </c>
      <c r="W1772" s="16">
        <f>IF(Occurrence!K1772&gt;0,Occurrence!K1772/V1772,0)</f>
        <v/>
      </c>
      <c r="X1772" s="9">
        <f>IF(Occurrence!K1772&gt;0,U1772*W1772,0)</f>
        <v/>
      </c>
      <c r="Y1772" s="24">
        <f>COUNTIF(Data!$X$2:$X$2441,"&lt;="&amp;Data!X1772)/($B$3+1)</f>
        <v/>
      </c>
      <c r="Z1772" s="16">
        <f>_xlfn.PERCENTILE.INC(Data!$U$2:$U$2441,Y1772)</f>
        <v/>
      </c>
      <c r="AA1772" s="16">
        <f>_xlfn.PERCENTILE.INC(Data!$V$2:$V$2441,Y1772)</f>
        <v/>
      </c>
      <c r="AB1772" s="16">
        <f>Data!X1772-AA1772</f>
        <v/>
      </c>
      <c r="AC1772" s="9">
        <f>Z1772+AB1772</f>
        <v/>
      </c>
      <c r="AD1772" s="24">
        <f>COUNTIF(Data!$Y$2:$Y$2441,"&lt;="&amp;Data!Y1772)/($B$3+1)</f>
        <v/>
      </c>
      <c r="AE1772" s="16">
        <f>_xlfn.PERCENTILE.INC(Data!$U$2:$U$2441,AD1772)</f>
        <v/>
      </c>
      <c r="AF1772" s="16">
        <f>_xlfn.PERCENTILE.INC(Data!$V$2:$V$2441,AD1772)</f>
        <v/>
      </c>
      <c r="AG1772" s="16">
        <f>Data!Y1772-AF1772</f>
        <v/>
      </c>
      <c r="AH1772" s="9">
        <f>AE1772+AG1772</f>
        <v/>
      </c>
    </row>
    <row r="1773">
      <c r="N1773" s="14">
        <f>Data!A1773</f>
        <v/>
      </c>
      <c r="O1773" s="24">
        <f>IF(Occurrence!J1773&gt;0,COUNTIFS(Occurrence!$J$2:$J$2441,"&gt;0",Occurrence!$J$2:$J$2441,"&lt;="&amp;Occurrence!J1773)/($B$8+1),0)</f>
        <v/>
      </c>
      <c r="P1773" s="16">
        <f>IF(Occurrence!J1773&gt;0,_xlfn.PERCENTILE.INC(Data!$O$2:$O$2441,($B$4+O1773*($B$5-1))/($B$3-1)),0)</f>
        <v/>
      </c>
      <c r="Q1773" s="16">
        <f>IF(Occurrence!J1773&gt;0,_xlfn.PERCENTILE.INC(Occurrence!$I$2:$I$2441,($B$6+O1773*($B$7-1))/($B$3-1)),0)</f>
        <v/>
      </c>
      <c r="R1773" s="16">
        <f>IF(Occurrence!J1773&gt;0,Occurrence!J1773/Q1773,0)</f>
        <v/>
      </c>
      <c r="S1773" s="9">
        <f>IF(Occurrence!J1773&gt;0,P1773*R1773,0)</f>
        <v/>
      </c>
      <c r="T1773" s="24">
        <f>IF(Occurrence!K1773&gt;0,COUNTIFS(Occurrence!$K$2:$K$2441,"&gt;0",Occurrence!$K$2:$K$2441,"&lt;="&amp;Occurrence!K1773)/($B$9+1),0)</f>
        <v/>
      </c>
      <c r="U1773" s="16">
        <f>IF(Occurrence!K1773&gt;0,_xlfn.PERCENTILE.INC(Data!$O$2:$O$2441,($B$4+T1773*($B$5-1))/($B$3-1)),0)</f>
        <v/>
      </c>
      <c r="V1773" s="16">
        <f>IF(Occurrence!K1773&gt;0,_xlfn.PERCENTILE.INC(Occurrence!$I$2:$I$2441,($B$6+T1773*($B$7-1))/($B$3-1)),0)</f>
        <v/>
      </c>
      <c r="W1773" s="16">
        <f>IF(Occurrence!K1773&gt;0,Occurrence!K1773/V1773,0)</f>
        <v/>
      </c>
      <c r="X1773" s="9">
        <f>IF(Occurrence!K1773&gt;0,U1773*W1773,0)</f>
        <v/>
      </c>
      <c r="Y1773" s="24">
        <f>COUNTIF(Data!$X$2:$X$2441,"&lt;="&amp;Data!X1773)/($B$3+1)</f>
        <v/>
      </c>
      <c r="Z1773" s="16">
        <f>_xlfn.PERCENTILE.INC(Data!$U$2:$U$2441,Y1773)</f>
        <v/>
      </c>
      <c r="AA1773" s="16">
        <f>_xlfn.PERCENTILE.INC(Data!$V$2:$V$2441,Y1773)</f>
        <v/>
      </c>
      <c r="AB1773" s="16">
        <f>Data!X1773-AA1773</f>
        <v/>
      </c>
      <c r="AC1773" s="9">
        <f>Z1773+AB1773</f>
        <v/>
      </c>
      <c r="AD1773" s="24">
        <f>COUNTIF(Data!$Y$2:$Y$2441,"&lt;="&amp;Data!Y1773)/($B$3+1)</f>
        <v/>
      </c>
      <c r="AE1773" s="16">
        <f>_xlfn.PERCENTILE.INC(Data!$U$2:$U$2441,AD1773)</f>
        <v/>
      </c>
      <c r="AF1773" s="16">
        <f>_xlfn.PERCENTILE.INC(Data!$V$2:$V$2441,AD1773)</f>
        <v/>
      </c>
      <c r="AG1773" s="16">
        <f>Data!Y1773-AF1773</f>
        <v/>
      </c>
      <c r="AH1773" s="9">
        <f>AE1773+AG1773</f>
        <v/>
      </c>
    </row>
    <row r="1774">
      <c r="N1774" s="14">
        <f>Data!A1774</f>
        <v/>
      </c>
      <c r="O1774" s="24">
        <f>IF(Occurrence!J1774&gt;0,COUNTIFS(Occurrence!$J$2:$J$2441,"&gt;0",Occurrence!$J$2:$J$2441,"&lt;="&amp;Occurrence!J1774)/($B$8+1),0)</f>
        <v/>
      </c>
      <c r="P1774" s="16">
        <f>IF(Occurrence!J1774&gt;0,_xlfn.PERCENTILE.INC(Data!$O$2:$O$2441,($B$4+O1774*($B$5-1))/($B$3-1)),0)</f>
        <v/>
      </c>
      <c r="Q1774" s="16">
        <f>IF(Occurrence!J1774&gt;0,_xlfn.PERCENTILE.INC(Occurrence!$I$2:$I$2441,($B$6+O1774*($B$7-1))/($B$3-1)),0)</f>
        <v/>
      </c>
      <c r="R1774" s="16">
        <f>IF(Occurrence!J1774&gt;0,Occurrence!J1774/Q1774,0)</f>
        <v/>
      </c>
      <c r="S1774" s="9">
        <f>IF(Occurrence!J1774&gt;0,P1774*R1774,0)</f>
        <v/>
      </c>
      <c r="T1774" s="24">
        <f>IF(Occurrence!K1774&gt;0,COUNTIFS(Occurrence!$K$2:$K$2441,"&gt;0",Occurrence!$K$2:$K$2441,"&lt;="&amp;Occurrence!K1774)/($B$9+1),0)</f>
        <v/>
      </c>
      <c r="U1774" s="16">
        <f>IF(Occurrence!K1774&gt;0,_xlfn.PERCENTILE.INC(Data!$O$2:$O$2441,($B$4+T1774*($B$5-1))/($B$3-1)),0)</f>
        <v/>
      </c>
      <c r="V1774" s="16">
        <f>IF(Occurrence!K1774&gt;0,_xlfn.PERCENTILE.INC(Occurrence!$I$2:$I$2441,($B$6+T1774*($B$7-1))/($B$3-1)),0)</f>
        <v/>
      </c>
      <c r="W1774" s="16">
        <f>IF(Occurrence!K1774&gt;0,Occurrence!K1774/V1774,0)</f>
        <v/>
      </c>
      <c r="X1774" s="9">
        <f>IF(Occurrence!K1774&gt;0,U1774*W1774,0)</f>
        <v/>
      </c>
      <c r="Y1774" s="24">
        <f>COUNTIF(Data!$X$2:$X$2441,"&lt;="&amp;Data!X1774)/($B$3+1)</f>
        <v/>
      </c>
      <c r="Z1774" s="16">
        <f>_xlfn.PERCENTILE.INC(Data!$U$2:$U$2441,Y1774)</f>
        <v/>
      </c>
      <c r="AA1774" s="16">
        <f>_xlfn.PERCENTILE.INC(Data!$V$2:$V$2441,Y1774)</f>
        <v/>
      </c>
      <c r="AB1774" s="16">
        <f>Data!X1774-AA1774</f>
        <v/>
      </c>
      <c r="AC1774" s="9">
        <f>Z1774+AB1774</f>
        <v/>
      </c>
      <c r="AD1774" s="24">
        <f>COUNTIF(Data!$Y$2:$Y$2441,"&lt;="&amp;Data!Y1774)/($B$3+1)</f>
        <v/>
      </c>
      <c r="AE1774" s="16">
        <f>_xlfn.PERCENTILE.INC(Data!$U$2:$U$2441,AD1774)</f>
        <v/>
      </c>
      <c r="AF1774" s="16">
        <f>_xlfn.PERCENTILE.INC(Data!$V$2:$V$2441,AD1774)</f>
        <v/>
      </c>
      <c r="AG1774" s="16">
        <f>Data!Y1774-AF1774</f>
        <v/>
      </c>
      <c r="AH1774" s="9">
        <f>AE1774+AG1774</f>
        <v/>
      </c>
    </row>
    <row r="1775">
      <c r="N1775" s="14">
        <f>Data!A1775</f>
        <v/>
      </c>
      <c r="O1775" s="24">
        <f>IF(Occurrence!J1775&gt;0,COUNTIFS(Occurrence!$J$2:$J$2441,"&gt;0",Occurrence!$J$2:$J$2441,"&lt;="&amp;Occurrence!J1775)/($B$8+1),0)</f>
        <v/>
      </c>
      <c r="P1775" s="16">
        <f>IF(Occurrence!J1775&gt;0,_xlfn.PERCENTILE.INC(Data!$O$2:$O$2441,($B$4+O1775*($B$5-1))/($B$3-1)),0)</f>
        <v/>
      </c>
      <c r="Q1775" s="16">
        <f>IF(Occurrence!J1775&gt;0,_xlfn.PERCENTILE.INC(Occurrence!$I$2:$I$2441,($B$6+O1775*($B$7-1))/($B$3-1)),0)</f>
        <v/>
      </c>
      <c r="R1775" s="16">
        <f>IF(Occurrence!J1775&gt;0,Occurrence!J1775/Q1775,0)</f>
        <v/>
      </c>
      <c r="S1775" s="9">
        <f>IF(Occurrence!J1775&gt;0,P1775*R1775,0)</f>
        <v/>
      </c>
      <c r="T1775" s="24">
        <f>IF(Occurrence!K1775&gt;0,COUNTIFS(Occurrence!$K$2:$K$2441,"&gt;0",Occurrence!$K$2:$K$2441,"&lt;="&amp;Occurrence!K1775)/($B$9+1),0)</f>
        <v/>
      </c>
      <c r="U1775" s="16">
        <f>IF(Occurrence!K1775&gt;0,_xlfn.PERCENTILE.INC(Data!$O$2:$O$2441,($B$4+T1775*($B$5-1))/($B$3-1)),0)</f>
        <v/>
      </c>
      <c r="V1775" s="16">
        <f>IF(Occurrence!K1775&gt;0,_xlfn.PERCENTILE.INC(Occurrence!$I$2:$I$2441,($B$6+T1775*($B$7-1))/($B$3-1)),0)</f>
        <v/>
      </c>
      <c r="W1775" s="16">
        <f>IF(Occurrence!K1775&gt;0,Occurrence!K1775/V1775,0)</f>
        <v/>
      </c>
      <c r="X1775" s="9">
        <f>IF(Occurrence!K1775&gt;0,U1775*W1775,0)</f>
        <v/>
      </c>
      <c r="Y1775" s="24">
        <f>COUNTIF(Data!$X$2:$X$2441,"&lt;="&amp;Data!X1775)/($B$3+1)</f>
        <v/>
      </c>
      <c r="Z1775" s="16">
        <f>_xlfn.PERCENTILE.INC(Data!$U$2:$U$2441,Y1775)</f>
        <v/>
      </c>
      <c r="AA1775" s="16">
        <f>_xlfn.PERCENTILE.INC(Data!$V$2:$V$2441,Y1775)</f>
        <v/>
      </c>
      <c r="AB1775" s="16">
        <f>Data!X1775-AA1775</f>
        <v/>
      </c>
      <c r="AC1775" s="9">
        <f>Z1775+AB1775</f>
        <v/>
      </c>
      <c r="AD1775" s="24">
        <f>COUNTIF(Data!$Y$2:$Y$2441,"&lt;="&amp;Data!Y1775)/($B$3+1)</f>
        <v/>
      </c>
      <c r="AE1775" s="16">
        <f>_xlfn.PERCENTILE.INC(Data!$U$2:$U$2441,AD1775)</f>
        <v/>
      </c>
      <c r="AF1775" s="16">
        <f>_xlfn.PERCENTILE.INC(Data!$V$2:$V$2441,AD1775)</f>
        <v/>
      </c>
      <c r="AG1775" s="16">
        <f>Data!Y1775-AF1775</f>
        <v/>
      </c>
      <c r="AH1775" s="9">
        <f>AE1775+AG1775</f>
        <v/>
      </c>
    </row>
    <row r="1776">
      <c r="N1776" s="14">
        <f>Data!A1776</f>
        <v/>
      </c>
      <c r="O1776" s="24">
        <f>IF(Occurrence!J1776&gt;0,COUNTIFS(Occurrence!$J$2:$J$2441,"&gt;0",Occurrence!$J$2:$J$2441,"&lt;="&amp;Occurrence!J1776)/($B$8+1),0)</f>
        <v/>
      </c>
      <c r="P1776" s="16">
        <f>IF(Occurrence!J1776&gt;0,_xlfn.PERCENTILE.INC(Data!$O$2:$O$2441,($B$4+O1776*($B$5-1))/($B$3-1)),0)</f>
        <v/>
      </c>
      <c r="Q1776" s="16">
        <f>IF(Occurrence!J1776&gt;0,_xlfn.PERCENTILE.INC(Occurrence!$I$2:$I$2441,($B$6+O1776*($B$7-1))/($B$3-1)),0)</f>
        <v/>
      </c>
      <c r="R1776" s="16">
        <f>IF(Occurrence!J1776&gt;0,Occurrence!J1776/Q1776,0)</f>
        <v/>
      </c>
      <c r="S1776" s="9">
        <f>IF(Occurrence!J1776&gt;0,P1776*R1776,0)</f>
        <v/>
      </c>
      <c r="T1776" s="24">
        <f>IF(Occurrence!K1776&gt;0,COUNTIFS(Occurrence!$K$2:$K$2441,"&gt;0",Occurrence!$K$2:$K$2441,"&lt;="&amp;Occurrence!K1776)/($B$9+1),0)</f>
        <v/>
      </c>
      <c r="U1776" s="16">
        <f>IF(Occurrence!K1776&gt;0,_xlfn.PERCENTILE.INC(Data!$O$2:$O$2441,($B$4+T1776*($B$5-1))/($B$3-1)),0)</f>
        <v/>
      </c>
      <c r="V1776" s="16">
        <f>IF(Occurrence!K1776&gt;0,_xlfn.PERCENTILE.INC(Occurrence!$I$2:$I$2441,($B$6+T1776*($B$7-1))/($B$3-1)),0)</f>
        <v/>
      </c>
      <c r="W1776" s="16">
        <f>IF(Occurrence!K1776&gt;0,Occurrence!K1776/V1776,0)</f>
        <v/>
      </c>
      <c r="X1776" s="9">
        <f>IF(Occurrence!K1776&gt;0,U1776*W1776,0)</f>
        <v/>
      </c>
      <c r="Y1776" s="24">
        <f>COUNTIF(Data!$X$2:$X$2441,"&lt;="&amp;Data!X1776)/($B$3+1)</f>
        <v/>
      </c>
      <c r="Z1776" s="16">
        <f>_xlfn.PERCENTILE.INC(Data!$U$2:$U$2441,Y1776)</f>
        <v/>
      </c>
      <c r="AA1776" s="16">
        <f>_xlfn.PERCENTILE.INC(Data!$V$2:$V$2441,Y1776)</f>
        <v/>
      </c>
      <c r="AB1776" s="16">
        <f>Data!X1776-AA1776</f>
        <v/>
      </c>
      <c r="AC1776" s="9">
        <f>Z1776+AB1776</f>
        <v/>
      </c>
      <c r="AD1776" s="24">
        <f>COUNTIF(Data!$Y$2:$Y$2441,"&lt;="&amp;Data!Y1776)/($B$3+1)</f>
        <v/>
      </c>
      <c r="AE1776" s="16">
        <f>_xlfn.PERCENTILE.INC(Data!$U$2:$U$2441,AD1776)</f>
        <v/>
      </c>
      <c r="AF1776" s="16">
        <f>_xlfn.PERCENTILE.INC(Data!$V$2:$V$2441,AD1776)</f>
        <v/>
      </c>
      <c r="AG1776" s="16">
        <f>Data!Y1776-AF1776</f>
        <v/>
      </c>
      <c r="AH1776" s="9">
        <f>AE1776+AG1776</f>
        <v/>
      </c>
    </row>
    <row r="1777">
      <c r="N1777" s="14">
        <f>Data!A1777</f>
        <v/>
      </c>
      <c r="O1777" s="24">
        <f>IF(Occurrence!J1777&gt;0,COUNTIFS(Occurrence!$J$2:$J$2441,"&gt;0",Occurrence!$J$2:$J$2441,"&lt;="&amp;Occurrence!J1777)/($B$8+1),0)</f>
        <v/>
      </c>
      <c r="P1777" s="16">
        <f>IF(Occurrence!J1777&gt;0,_xlfn.PERCENTILE.INC(Data!$O$2:$O$2441,($B$4+O1777*($B$5-1))/($B$3-1)),0)</f>
        <v/>
      </c>
      <c r="Q1777" s="16">
        <f>IF(Occurrence!J1777&gt;0,_xlfn.PERCENTILE.INC(Occurrence!$I$2:$I$2441,($B$6+O1777*($B$7-1))/($B$3-1)),0)</f>
        <v/>
      </c>
      <c r="R1777" s="16">
        <f>IF(Occurrence!J1777&gt;0,Occurrence!J1777/Q1777,0)</f>
        <v/>
      </c>
      <c r="S1777" s="9">
        <f>IF(Occurrence!J1777&gt;0,P1777*R1777,0)</f>
        <v/>
      </c>
      <c r="T1777" s="24">
        <f>IF(Occurrence!K1777&gt;0,COUNTIFS(Occurrence!$K$2:$K$2441,"&gt;0",Occurrence!$K$2:$K$2441,"&lt;="&amp;Occurrence!K1777)/($B$9+1),0)</f>
        <v/>
      </c>
      <c r="U1777" s="16">
        <f>IF(Occurrence!K1777&gt;0,_xlfn.PERCENTILE.INC(Data!$O$2:$O$2441,($B$4+T1777*($B$5-1))/($B$3-1)),0)</f>
        <v/>
      </c>
      <c r="V1777" s="16">
        <f>IF(Occurrence!K1777&gt;0,_xlfn.PERCENTILE.INC(Occurrence!$I$2:$I$2441,($B$6+T1777*($B$7-1))/($B$3-1)),0)</f>
        <v/>
      </c>
      <c r="W1777" s="16">
        <f>IF(Occurrence!K1777&gt;0,Occurrence!K1777/V1777,0)</f>
        <v/>
      </c>
      <c r="X1777" s="9">
        <f>IF(Occurrence!K1777&gt;0,U1777*W1777,0)</f>
        <v/>
      </c>
      <c r="Y1777" s="24">
        <f>COUNTIF(Data!$X$2:$X$2441,"&lt;="&amp;Data!X1777)/($B$3+1)</f>
        <v/>
      </c>
      <c r="Z1777" s="16">
        <f>_xlfn.PERCENTILE.INC(Data!$U$2:$U$2441,Y1777)</f>
        <v/>
      </c>
      <c r="AA1777" s="16">
        <f>_xlfn.PERCENTILE.INC(Data!$V$2:$V$2441,Y1777)</f>
        <v/>
      </c>
      <c r="AB1777" s="16">
        <f>Data!X1777-AA1777</f>
        <v/>
      </c>
      <c r="AC1777" s="9">
        <f>Z1777+AB1777</f>
        <v/>
      </c>
      <c r="AD1777" s="24">
        <f>COUNTIF(Data!$Y$2:$Y$2441,"&lt;="&amp;Data!Y1777)/($B$3+1)</f>
        <v/>
      </c>
      <c r="AE1777" s="16">
        <f>_xlfn.PERCENTILE.INC(Data!$U$2:$U$2441,AD1777)</f>
        <v/>
      </c>
      <c r="AF1777" s="16">
        <f>_xlfn.PERCENTILE.INC(Data!$V$2:$V$2441,AD1777)</f>
        <v/>
      </c>
      <c r="AG1777" s="16">
        <f>Data!Y1777-AF1777</f>
        <v/>
      </c>
      <c r="AH1777" s="9">
        <f>AE1777+AG1777</f>
        <v/>
      </c>
    </row>
    <row r="1778">
      <c r="N1778" s="14">
        <f>Data!A1778</f>
        <v/>
      </c>
      <c r="O1778" s="24">
        <f>IF(Occurrence!J1778&gt;0,COUNTIFS(Occurrence!$J$2:$J$2441,"&gt;0",Occurrence!$J$2:$J$2441,"&lt;="&amp;Occurrence!J1778)/($B$8+1),0)</f>
        <v/>
      </c>
      <c r="P1778" s="16">
        <f>IF(Occurrence!J1778&gt;0,_xlfn.PERCENTILE.INC(Data!$O$2:$O$2441,($B$4+O1778*($B$5-1))/($B$3-1)),0)</f>
        <v/>
      </c>
      <c r="Q1778" s="16">
        <f>IF(Occurrence!J1778&gt;0,_xlfn.PERCENTILE.INC(Occurrence!$I$2:$I$2441,($B$6+O1778*($B$7-1))/($B$3-1)),0)</f>
        <v/>
      </c>
      <c r="R1778" s="16">
        <f>IF(Occurrence!J1778&gt;0,Occurrence!J1778/Q1778,0)</f>
        <v/>
      </c>
      <c r="S1778" s="9">
        <f>IF(Occurrence!J1778&gt;0,P1778*R1778,0)</f>
        <v/>
      </c>
      <c r="T1778" s="24">
        <f>IF(Occurrence!K1778&gt;0,COUNTIFS(Occurrence!$K$2:$K$2441,"&gt;0",Occurrence!$K$2:$K$2441,"&lt;="&amp;Occurrence!K1778)/($B$9+1),0)</f>
        <v/>
      </c>
      <c r="U1778" s="16">
        <f>IF(Occurrence!K1778&gt;0,_xlfn.PERCENTILE.INC(Data!$O$2:$O$2441,($B$4+T1778*($B$5-1))/($B$3-1)),0)</f>
        <v/>
      </c>
      <c r="V1778" s="16">
        <f>IF(Occurrence!K1778&gt;0,_xlfn.PERCENTILE.INC(Occurrence!$I$2:$I$2441,($B$6+T1778*($B$7-1))/($B$3-1)),0)</f>
        <v/>
      </c>
      <c r="W1778" s="16">
        <f>IF(Occurrence!K1778&gt;0,Occurrence!K1778/V1778,0)</f>
        <v/>
      </c>
      <c r="X1778" s="9">
        <f>IF(Occurrence!K1778&gt;0,U1778*W1778,0)</f>
        <v/>
      </c>
      <c r="Y1778" s="24">
        <f>COUNTIF(Data!$X$2:$X$2441,"&lt;="&amp;Data!X1778)/($B$3+1)</f>
        <v/>
      </c>
      <c r="Z1778" s="16">
        <f>_xlfn.PERCENTILE.INC(Data!$U$2:$U$2441,Y1778)</f>
        <v/>
      </c>
      <c r="AA1778" s="16">
        <f>_xlfn.PERCENTILE.INC(Data!$V$2:$V$2441,Y1778)</f>
        <v/>
      </c>
      <c r="AB1778" s="16">
        <f>Data!X1778-AA1778</f>
        <v/>
      </c>
      <c r="AC1778" s="9">
        <f>Z1778+AB1778</f>
        <v/>
      </c>
      <c r="AD1778" s="24">
        <f>COUNTIF(Data!$Y$2:$Y$2441,"&lt;="&amp;Data!Y1778)/($B$3+1)</f>
        <v/>
      </c>
      <c r="AE1778" s="16">
        <f>_xlfn.PERCENTILE.INC(Data!$U$2:$U$2441,AD1778)</f>
        <v/>
      </c>
      <c r="AF1778" s="16">
        <f>_xlfn.PERCENTILE.INC(Data!$V$2:$V$2441,AD1778)</f>
        <v/>
      </c>
      <c r="AG1778" s="16">
        <f>Data!Y1778-AF1778</f>
        <v/>
      </c>
      <c r="AH1778" s="9">
        <f>AE1778+AG1778</f>
        <v/>
      </c>
    </row>
    <row r="1779">
      <c r="N1779" s="14">
        <f>Data!A1779</f>
        <v/>
      </c>
      <c r="O1779" s="24">
        <f>IF(Occurrence!J1779&gt;0,COUNTIFS(Occurrence!$J$2:$J$2441,"&gt;0",Occurrence!$J$2:$J$2441,"&lt;="&amp;Occurrence!J1779)/($B$8+1),0)</f>
        <v/>
      </c>
      <c r="P1779" s="16">
        <f>IF(Occurrence!J1779&gt;0,_xlfn.PERCENTILE.INC(Data!$O$2:$O$2441,($B$4+O1779*($B$5-1))/($B$3-1)),0)</f>
        <v/>
      </c>
      <c r="Q1779" s="16">
        <f>IF(Occurrence!J1779&gt;0,_xlfn.PERCENTILE.INC(Occurrence!$I$2:$I$2441,($B$6+O1779*($B$7-1))/($B$3-1)),0)</f>
        <v/>
      </c>
      <c r="R1779" s="16">
        <f>IF(Occurrence!J1779&gt;0,Occurrence!J1779/Q1779,0)</f>
        <v/>
      </c>
      <c r="S1779" s="9">
        <f>IF(Occurrence!J1779&gt;0,P1779*R1779,0)</f>
        <v/>
      </c>
      <c r="T1779" s="24">
        <f>IF(Occurrence!K1779&gt;0,COUNTIFS(Occurrence!$K$2:$K$2441,"&gt;0",Occurrence!$K$2:$K$2441,"&lt;="&amp;Occurrence!K1779)/($B$9+1),0)</f>
        <v/>
      </c>
      <c r="U1779" s="16">
        <f>IF(Occurrence!K1779&gt;0,_xlfn.PERCENTILE.INC(Data!$O$2:$O$2441,($B$4+T1779*($B$5-1))/($B$3-1)),0)</f>
        <v/>
      </c>
      <c r="V1779" s="16">
        <f>IF(Occurrence!K1779&gt;0,_xlfn.PERCENTILE.INC(Occurrence!$I$2:$I$2441,($B$6+T1779*($B$7-1))/($B$3-1)),0)</f>
        <v/>
      </c>
      <c r="W1779" s="16">
        <f>IF(Occurrence!K1779&gt;0,Occurrence!K1779/V1779,0)</f>
        <v/>
      </c>
      <c r="X1779" s="9">
        <f>IF(Occurrence!K1779&gt;0,U1779*W1779,0)</f>
        <v/>
      </c>
      <c r="Y1779" s="24">
        <f>COUNTIF(Data!$X$2:$X$2441,"&lt;="&amp;Data!X1779)/($B$3+1)</f>
        <v/>
      </c>
      <c r="Z1779" s="16">
        <f>_xlfn.PERCENTILE.INC(Data!$U$2:$U$2441,Y1779)</f>
        <v/>
      </c>
      <c r="AA1779" s="16">
        <f>_xlfn.PERCENTILE.INC(Data!$V$2:$V$2441,Y1779)</f>
        <v/>
      </c>
      <c r="AB1779" s="16">
        <f>Data!X1779-AA1779</f>
        <v/>
      </c>
      <c r="AC1779" s="9">
        <f>Z1779+AB1779</f>
        <v/>
      </c>
      <c r="AD1779" s="24">
        <f>COUNTIF(Data!$Y$2:$Y$2441,"&lt;="&amp;Data!Y1779)/($B$3+1)</f>
        <v/>
      </c>
      <c r="AE1779" s="16">
        <f>_xlfn.PERCENTILE.INC(Data!$U$2:$U$2441,AD1779)</f>
        <v/>
      </c>
      <c r="AF1779" s="16">
        <f>_xlfn.PERCENTILE.INC(Data!$V$2:$V$2441,AD1779)</f>
        <v/>
      </c>
      <c r="AG1779" s="16">
        <f>Data!Y1779-AF1779</f>
        <v/>
      </c>
      <c r="AH1779" s="9">
        <f>AE1779+AG1779</f>
        <v/>
      </c>
    </row>
    <row r="1780">
      <c r="N1780" s="14">
        <f>Data!A1780</f>
        <v/>
      </c>
      <c r="O1780" s="24">
        <f>IF(Occurrence!J1780&gt;0,COUNTIFS(Occurrence!$J$2:$J$2441,"&gt;0",Occurrence!$J$2:$J$2441,"&lt;="&amp;Occurrence!J1780)/($B$8+1),0)</f>
        <v/>
      </c>
      <c r="P1780" s="16">
        <f>IF(Occurrence!J1780&gt;0,_xlfn.PERCENTILE.INC(Data!$O$2:$O$2441,($B$4+O1780*($B$5-1))/($B$3-1)),0)</f>
        <v/>
      </c>
      <c r="Q1780" s="16">
        <f>IF(Occurrence!J1780&gt;0,_xlfn.PERCENTILE.INC(Occurrence!$I$2:$I$2441,($B$6+O1780*($B$7-1))/($B$3-1)),0)</f>
        <v/>
      </c>
      <c r="R1780" s="16">
        <f>IF(Occurrence!J1780&gt;0,Occurrence!J1780/Q1780,0)</f>
        <v/>
      </c>
      <c r="S1780" s="9">
        <f>IF(Occurrence!J1780&gt;0,P1780*R1780,0)</f>
        <v/>
      </c>
      <c r="T1780" s="24">
        <f>IF(Occurrence!K1780&gt;0,COUNTIFS(Occurrence!$K$2:$K$2441,"&gt;0",Occurrence!$K$2:$K$2441,"&lt;="&amp;Occurrence!K1780)/($B$9+1),0)</f>
        <v/>
      </c>
      <c r="U1780" s="16">
        <f>IF(Occurrence!K1780&gt;0,_xlfn.PERCENTILE.INC(Data!$O$2:$O$2441,($B$4+T1780*($B$5-1))/($B$3-1)),0)</f>
        <v/>
      </c>
      <c r="V1780" s="16">
        <f>IF(Occurrence!K1780&gt;0,_xlfn.PERCENTILE.INC(Occurrence!$I$2:$I$2441,($B$6+T1780*($B$7-1))/($B$3-1)),0)</f>
        <v/>
      </c>
      <c r="W1780" s="16">
        <f>IF(Occurrence!K1780&gt;0,Occurrence!K1780/V1780,0)</f>
        <v/>
      </c>
      <c r="X1780" s="9">
        <f>IF(Occurrence!K1780&gt;0,U1780*W1780,0)</f>
        <v/>
      </c>
      <c r="Y1780" s="24">
        <f>COUNTIF(Data!$X$2:$X$2441,"&lt;="&amp;Data!X1780)/($B$3+1)</f>
        <v/>
      </c>
      <c r="Z1780" s="16">
        <f>_xlfn.PERCENTILE.INC(Data!$U$2:$U$2441,Y1780)</f>
        <v/>
      </c>
      <c r="AA1780" s="16">
        <f>_xlfn.PERCENTILE.INC(Data!$V$2:$V$2441,Y1780)</f>
        <v/>
      </c>
      <c r="AB1780" s="16">
        <f>Data!X1780-AA1780</f>
        <v/>
      </c>
      <c r="AC1780" s="9">
        <f>Z1780+AB1780</f>
        <v/>
      </c>
      <c r="AD1780" s="24">
        <f>COUNTIF(Data!$Y$2:$Y$2441,"&lt;="&amp;Data!Y1780)/($B$3+1)</f>
        <v/>
      </c>
      <c r="AE1780" s="16">
        <f>_xlfn.PERCENTILE.INC(Data!$U$2:$U$2441,AD1780)</f>
        <v/>
      </c>
      <c r="AF1780" s="16">
        <f>_xlfn.PERCENTILE.INC(Data!$V$2:$V$2441,AD1780)</f>
        <v/>
      </c>
      <c r="AG1780" s="16">
        <f>Data!Y1780-AF1780</f>
        <v/>
      </c>
      <c r="AH1780" s="9">
        <f>AE1780+AG1780</f>
        <v/>
      </c>
    </row>
    <row r="1781">
      <c r="N1781" s="14">
        <f>Data!A1781</f>
        <v/>
      </c>
      <c r="O1781" s="24">
        <f>IF(Occurrence!J1781&gt;0,COUNTIFS(Occurrence!$J$2:$J$2441,"&gt;0",Occurrence!$J$2:$J$2441,"&lt;="&amp;Occurrence!J1781)/($B$8+1),0)</f>
        <v/>
      </c>
      <c r="P1781" s="16">
        <f>IF(Occurrence!J1781&gt;0,_xlfn.PERCENTILE.INC(Data!$O$2:$O$2441,($B$4+O1781*($B$5-1))/($B$3-1)),0)</f>
        <v/>
      </c>
      <c r="Q1781" s="16">
        <f>IF(Occurrence!J1781&gt;0,_xlfn.PERCENTILE.INC(Occurrence!$I$2:$I$2441,($B$6+O1781*($B$7-1))/($B$3-1)),0)</f>
        <v/>
      </c>
      <c r="R1781" s="16">
        <f>IF(Occurrence!J1781&gt;0,Occurrence!J1781/Q1781,0)</f>
        <v/>
      </c>
      <c r="S1781" s="9">
        <f>IF(Occurrence!J1781&gt;0,P1781*R1781,0)</f>
        <v/>
      </c>
      <c r="T1781" s="24">
        <f>IF(Occurrence!K1781&gt;0,COUNTIFS(Occurrence!$K$2:$K$2441,"&gt;0",Occurrence!$K$2:$K$2441,"&lt;="&amp;Occurrence!K1781)/($B$9+1),0)</f>
        <v/>
      </c>
      <c r="U1781" s="16">
        <f>IF(Occurrence!K1781&gt;0,_xlfn.PERCENTILE.INC(Data!$O$2:$O$2441,($B$4+T1781*($B$5-1))/($B$3-1)),0)</f>
        <v/>
      </c>
      <c r="V1781" s="16">
        <f>IF(Occurrence!K1781&gt;0,_xlfn.PERCENTILE.INC(Occurrence!$I$2:$I$2441,($B$6+T1781*($B$7-1))/($B$3-1)),0)</f>
        <v/>
      </c>
      <c r="W1781" s="16">
        <f>IF(Occurrence!K1781&gt;0,Occurrence!K1781/V1781,0)</f>
        <v/>
      </c>
      <c r="X1781" s="9">
        <f>IF(Occurrence!K1781&gt;0,U1781*W1781,0)</f>
        <v/>
      </c>
      <c r="Y1781" s="24">
        <f>COUNTIF(Data!$X$2:$X$2441,"&lt;="&amp;Data!X1781)/($B$3+1)</f>
        <v/>
      </c>
      <c r="Z1781" s="16">
        <f>_xlfn.PERCENTILE.INC(Data!$U$2:$U$2441,Y1781)</f>
        <v/>
      </c>
      <c r="AA1781" s="16">
        <f>_xlfn.PERCENTILE.INC(Data!$V$2:$V$2441,Y1781)</f>
        <v/>
      </c>
      <c r="AB1781" s="16">
        <f>Data!X1781-AA1781</f>
        <v/>
      </c>
      <c r="AC1781" s="9">
        <f>Z1781+AB1781</f>
        <v/>
      </c>
      <c r="AD1781" s="24">
        <f>COUNTIF(Data!$Y$2:$Y$2441,"&lt;="&amp;Data!Y1781)/($B$3+1)</f>
        <v/>
      </c>
      <c r="AE1781" s="16">
        <f>_xlfn.PERCENTILE.INC(Data!$U$2:$U$2441,AD1781)</f>
        <v/>
      </c>
      <c r="AF1781" s="16">
        <f>_xlfn.PERCENTILE.INC(Data!$V$2:$V$2441,AD1781)</f>
        <v/>
      </c>
      <c r="AG1781" s="16">
        <f>Data!Y1781-AF1781</f>
        <v/>
      </c>
      <c r="AH1781" s="9">
        <f>AE1781+AG1781</f>
        <v/>
      </c>
    </row>
    <row r="1782">
      <c r="N1782" s="14">
        <f>Data!A1782</f>
        <v/>
      </c>
      <c r="O1782" s="24">
        <f>IF(Occurrence!J1782&gt;0,COUNTIFS(Occurrence!$J$2:$J$2441,"&gt;0",Occurrence!$J$2:$J$2441,"&lt;="&amp;Occurrence!J1782)/($B$8+1),0)</f>
        <v/>
      </c>
      <c r="P1782" s="16">
        <f>IF(Occurrence!J1782&gt;0,_xlfn.PERCENTILE.INC(Data!$O$2:$O$2441,($B$4+O1782*($B$5-1))/($B$3-1)),0)</f>
        <v/>
      </c>
      <c r="Q1782" s="16">
        <f>IF(Occurrence!J1782&gt;0,_xlfn.PERCENTILE.INC(Occurrence!$I$2:$I$2441,($B$6+O1782*($B$7-1))/($B$3-1)),0)</f>
        <v/>
      </c>
      <c r="R1782" s="16">
        <f>IF(Occurrence!J1782&gt;0,Occurrence!J1782/Q1782,0)</f>
        <v/>
      </c>
      <c r="S1782" s="9">
        <f>IF(Occurrence!J1782&gt;0,P1782*R1782,0)</f>
        <v/>
      </c>
      <c r="T1782" s="24">
        <f>IF(Occurrence!K1782&gt;0,COUNTIFS(Occurrence!$K$2:$K$2441,"&gt;0",Occurrence!$K$2:$K$2441,"&lt;="&amp;Occurrence!K1782)/($B$9+1),0)</f>
        <v/>
      </c>
      <c r="U1782" s="16">
        <f>IF(Occurrence!K1782&gt;0,_xlfn.PERCENTILE.INC(Data!$O$2:$O$2441,($B$4+T1782*($B$5-1))/($B$3-1)),0)</f>
        <v/>
      </c>
      <c r="V1782" s="16">
        <f>IF(Occurrence!K1782&gt;0,_xlfn.PERCENTILE.INC(Occurrence!$I$2:$I$2441,($B$6+T1782*($B$7-1))/($B$3-1)),0)</f>
        <v/>
      </c>
      <c r="W1782" s="16">
        <f>IF(Occurrence!K1782&gt;0,Occurrence!K1782/V1782,0)</f>
        <v/>
      </c>
      <c r="X1782" s="9">
        <f>IF(Occurrence!K1782&gt;0,U1782*W1782,0)</f>
        <v/>
      </c>
      <c r="Y1782" s="24">
        <f>COUNTIF(Data!$X$2:$X$2441,"&lt;="&amp;Data!X1782)/($B$3+1)</f>
        <v/>
      </c>
      <c r="Z1782" s="16">
        <f>_xlfn.PERCENTILE.INC(Data!$U$2:$U$2441,Y1782)</f>
        <v/>
      </c>
      <c r="AA1782" s="16">
        <f>_xlfn.PERCENTILE.INC(Data!$V$2:$V$2441,Y1782)</f>
        <v/>
      </c>
      <c r="AB1782" s="16">
        <f>Data!X1782-AA1782</f>
        <v/>
      </c>
      <c r="AC1782" s="9">
        <f>Z1782+AB1782</f>
        <v/>
      </c>
      <c r="AD1782" s="24">
        <f>COUNTIF(Data!$Y$2:$Y$2441,"&lt;="&amp;Data!Y1782)/($B$3+1)</f>
        <v/>
      </c>
      <c r="AE1782" s="16">
        <f>_xlfn.PERCENTILE.INC(Data!$U$2:$U$2441,AD1782)</f>
        <v/>
      </c>
      <c r="AF1782" s="16">
        <f>_xlfn.PERCENTILE.INC(Data!$V$2:$V$2441,AD1782)</f>
        <v/>
      </c>
      <c r="AG1782" s="16">
        <f>Data!Y1782-AF1782</f>
        <v/>
      </c>
      <c r="AH1782" s="9">
        <f>AE1782+AG1782</f>
        <v/>
      </c>
    </row>
    <row r="1783">
      <c r="N1783" s="14">
        <f>Data!A1783</f>
        <v/>
      </c>
      <c r="O1783" s="24">
        <f>IF(Occurrence!J1783&gt;0,COUNTIFS(Occurrence!$J$2:$J$2441,"&gt;0",Occurrence!$J$2:$J$2441,"&lt;="&amp;Occurrence!J1783)/($B$8+1),0)</f>
        <v/>
      </c>
      <c r="P1783" s="16">
        <f>IF(Occurrence!J1783&gt;0,_xlfn.PERCENTILE.INC(Data!$O$2:$O$2441,($B$4+O1783*($B$5-1))/($B$3-1)),0)</f>
        <v/>
      </c>
      <c r="Q1783" s="16">
        <f>IF(Occurrence!J1783&gt;0,_xlfn.PERCENTILE.INC(Occurrence!$I$2:$I$2441,($B$6+O1783*($B$7-1))/($B$3-1)),0)</f>
        <v/>
      </c>
      <c r="R1783" s="16">
        <f>IF(Occurrence!J1783&gt;0,Occurrence!J1783/Q1783,0)</f>
        <v/>
      </c>
      <c r="S1783" s="9">
        <f>IF(Occurrence!J1783&gt;0,P1783*R1783,0)</f>
        <v/>
      </c>
      <c r="T1783" s="24">
        <f>IF(Occurrence!K1783&gt;0,COUNTIFS(Occurrence!$K$2:$K$2441,"&gt;0",Occurrence!$K$2:$K$2441,"&lt;="&amp;Occurrence!K1783)/($B$9+1),0)</f>
        <v/>
      </c>
      <c r="U1783" s="16">
        <f>IF(Occurrence!K1783&gt;0,_xlfn.PERCENTILE.INC(Data!$O$2:$O$2441,($B$4+T1783*($B$5-1))/($B$3-1)),0)</f>
        <v/>
      </c>
      <c r="V1783" s="16">
        <f>IF(Occurrence!K1783&gt;0,_xlfn.PERCENTILE.INC(Occurrence!$I$2:$I$2441,($B$6+T1783*($B$7-1))/($B$3-1)),0)</f>
        <v/>
      </c>
      <c r="W1783" s="16">
        <f>IF(Occurrence!K1783&gt;0,Occurrence!K1783/V1783,0)</f>
        <v/>
      </c>
      <c r="X1783" s="9">
        <f>IF(Occurrence!K1783&gt;0,U1783*W1783,0)</f>
        <v/>
      </c>
      <c r="Y1783" s="24">
        <f>COUNTIF(Data!$X$2:$X$2441,"&lt;="&amp;Data!X1783)/($B$3+1)</f>
        <v/>
      </c>
      <c r="Z1783" s="16">
        <f>_xlfn.PERCENTILE.INC(Data!$U$2:$U$2441,Y1783)</f>
        <v/>
      </c>
      <c r="AA1783" s="16">
        <f>_xlfn.PERCENTILE.INC(Data!$V$2:$V$2441,Y1783)</f>
        <v/>
      </c>
      <c r="AB1783" s="16">
        <f>Data!X1783-AA1783</f>
        <v/>
      </c>
      <c r="AC1783" s="9">
        <f>Z1783+AB1783</f>
        <v/>
      </c>
      <c r="AD1783" s="24">
        <f>COUNTIF(Data!$Y$2:$Y$2441,"&lt;="&amp;Data!Y1783)/($B$3+1)</f>
        <v/>
      </c>
      <c r="AE1783" s="16">
        <f>_xlfn.PERCENTILE.INC(Data!$U$2:$U$2441,AD1783)</f>
        <v/>
      </c>
      <c r="AF1783" s="16">
        <f>_xlfn.PERCENTILE.INC(Data!$V$2:$V$2441,AD1783)</f>
        <v/>
      </c>
      <c r="AG1783" s="16">
        <f>Data!Y1783-AF1783</f>
        <v/>
      </c>
      <c r="AH1783" s="9">
        <f>AE1783+AG1783</f>
        <v/>
      </c>
    </row>
    <row r="1784">
      <c r="N1784" s="14">
        <f>Data!A1784</f>
        <v/>
      </c>
      <c r="O1784" s="24">
        <f>IF(Occurrence!J1784&gt;0,COUNTIFS(Occurrence!$J$2:$J$2441,"&gt;0",Occurrence!$J$2:$J$2441,"&lt;="&amp;Occurrence!J1784)/($B$8+1),0)</f>
        <v/>
      </c>
      <c r="P1784" s="16">
        <f>IF(Occurrence!J1784&gt;0,_xlfn.PERCENTILE.INC(Data!$O$2:$O$2441,($B$4+O1784*($B$5-1))/($B$3-1)),0)</f>
        <v/>
      </c>
      <c r="Q1784" s="16">
        <f>IF(Occurrence!J1784&gt;0,_xlfn.PERCENTILE.INC(Occurrence!$I$2:$I$2441,($B$6+O1784*($B$7-1))/($B$3-1)),0)</f>
        <v/>
      </c>
      <c r="R1784" s="16">
        <f>IF(Occurrence!J1784&gt;0,Occurrence!J1784/Q1784,0)</f>
        <v/>
      </c>
      <c r="S1784" s="9">
        <f>IF(Occurrence!J1784&gt;0,P1784*R1784,0)</f>
        <v/>
      </c>
      <c r="T1784" s="24">
        <f>IF(Occurrence!K1784&gt;0,COUNTIFS(Occurrence!$K$2:$K$2441,"&gt;0",Occurrence!$K$2:$K$2441,"&lt;="&amp;Occurrence!K1784)/($B$9+1),0)</f>
        <v/>
      </c>
      <c r="U1784" s="16">
        <f>IF(Occurrence!K1784&gt;0,_xlfn.PERCENTILE.INC(Data!$O$2:$O$2441,($B$4+T1784*($B$5-1))/($B$3-1)),0)</f>
        <v/>
      </c>
      <c r="V1784" s="16">
        <f>IF(Occurrence!K1784&gt;0,_xlfn.PERCENTILE.INC(Occurrence!$I$2:$I$2441,($B$6+T1784*($B$7-1))/($B$3-1)),0)</f>
        <v/>
      </c>
      <c r="W1784" s="16">
        <f>IF(Occurrence!K1784&gt;0,Occurrence!K1784/V1784,0)</f>
        <v/>
      </c>
      <c r="X1784" s="9">
        <f>IF(Occurrence!K1784&gt;0,U1784*W1784,0)</f>
        <v/>
      </c>
      <c r="Y1784" s="24">
        <f>COUNTIF(Data!$X$2:$X$2441,"&lt;="&amp;Data!X1784)/($B$3+1)</f>
        <v/>
      </c>
      <c r="Z1784" s="16">
        <f>_xlfn.PERCENTILE.INC(Data!$U$2:$U$2441,Y1784)</f>
        <v/>
      </c>
      <c r="AA1784" s="16">
        <f>_xlfn.PERCENTILE.INC(Data!$V$2:$V$2441,Y1784)</f>
        <v/>
      </c>
      <c r="AB1784" s="16">
        <f>Data!X1784-AA1784</f>
        <v/>
      </c>
      <c r="AC1784" s="9">
        <f>Z1784+AB1784</f>
        <v/>
      </c>
      <c r="AD1784" s="24">
        <f>COUNTIF(Data!$Y$2:$Y$2441,"&lt;="&amp;Data!Y1784)/($B$3+1)</f>
        <v/>
      </c>
      <c r="AE1784" s="16">
        <f>_xlfn.PERCENTILE.INC(Data!$U$2:$U$2441,AD1784)</f>
        <v/>
      </c>
      <c r="AF1784" s="16">
        <f>_xlfn.PERCENTILE.INC(Data!$V$2:$V$2441,AD1784)</f>
        <v/>
      </c>
      <c r="AG1784" s="16">
        <f>Data!Y1784-AF1784</f>
        <v/>
      </c>
      <c r="AH1784" s="9">
        <f>AE1784+AG1784</f>
        <v/>
      </c>
    </row>
    <row r="1785">
      <c r="N1785" s="14">
        <f>Data!A1785</f>
        <v/>
      </c>
      <c r="O1785" s="24">
        <f>IF(Occurrence!J1785&gt;0,COUNTIFS(Occurrence!$J$2:$J$2441,"&gt;0",Occurrence!$J$2:$J$2441,"&lt;="&amp;Occurrence!J1785)/($B$8+1),0)</f>
        <v/>
      </c>
      <c r="P1785" s="16">
        <f>IF(Occurrence!J1785&gt;0,_xlfn.PERCENTILE.INC(Data!$O$2:$O$2441,($B$4+O1785*($B$5-1))/($B$3-1)),0)</f>
        <v/>
      </c>
      <c r="Q1785" s="16">
        <f>IF(Occurrence!J1785&gt;0,_xlfn.PERCENTILE.INC(Occurrence!$I$2:$I$2441,($B$6+O1785*($B$7-1))/($B$3-1)),0)</f>
        <v/>
      </c>
      <c r="R1785" s="16">
        <f>IF(Occurrence!J1785&gt;0,Occurrence!J1785/Q1785,0)</f>
        <v/>
      </c>
      <c r="S1785" s="9">
        <f>IF(Occurrence!J1785&gt;0,P1785*R1785,0)</f>
        <v/>
      </c>
      <c r="T1785" s="24">
        <f>IF(Occurrence!K1785&gt;0,COUNTIFS(Occurrence!$K$2:$K$2441,"&gt;0",Occurrence!$K$2:$K$2441,"&lt;="&amp;Occurrence!K1785)/($B$9+1),0)</f>
        <v/>
      </c>
      <c r="U1785" s="16">
        <f>IF(Occurrence!K1785&gt;0,_xlfn.PERCENTILE.INC(Data!$O$2:$O$2441,($B$4+T1785*($B$5-1))/($B$3-1)),0)</f>
        <v/>
      </c>
      <c r="V1785" s="16">
        <f>IF(Occurrence!K1785&gt;0,_xlfn.PERCENTILE.INC(Occurrence!$I$2:$I$2441,($B$6+T1785*($B$7-1))/($B$3-1)),0)</f>
        <v/>
      </c>
      <c r="W1785" s="16">
        <f>IF(Occurrence!K1785&gt;0,Occurrence!K1785/V1785,0)</f>
        <v/>
      </c>
      <c r="X1785" s="9">
        <f>IF(Occurrence!K1785&gt;0,U1785*W1785,0)</f>
        <v/>
      </c>
      <c r="Y1785" s="24">
        <f>COUNTIF(Data!$X$2:$X$2441,"&lt;="&amp;Data!X1785)/($B$3+1)</f>
        <v/>
      </c>
      <c r="Z1785" s="16">
        <f>_xlfn.PERCENTILE.INC(Data!$U$2:$U$2441,Y1785)</f>
        <v/>
      </c>
      <c r="AA1785" s="16">
        <f>_xlfn.PERCENTILE.INC(Data!$V$2:$V$2441,Y1785)</f>
        <v/>
      </c>
      <c r="AB1785" s="16">
        <f>Data!X1785-AA1785</f>
        <v/>
      </c>
      <c r="AC1785" s="9">
        <f>Z1785+AB1785</f>
        <v/>
      </c>
      <c r="AD1785" s="24">
        <f>COUNTIF(Data!$Y$2:$Y$2441,"&lt;="&amp;Data!Y1785)/($B$3+1)</f>
        <v/>
      </c>
      <c r="AE1785" s="16">
        <f>_xlfn.PERCENTILE.INC(Data!$U$2:$U$2441,AD1785)</f>
        <v/>
      </c>
      <c r="AF1785" s="16">
        <f>_xlfn.PERCENTILE.INC(Data!$V$2:$V$2441,AD1785)</f>
        <v/>
      </c>
      <c r="AG1785" s="16">
        <f>Data!Y1785-AF1785</f>
        <v/>
      </c>
      <c r="AH1785" s="9">
        <f>AE1785+AG1785</f>
        <v/>
      </c>
    </row>
    <row r="1786">
      <c r="N1786" s="14">
        <f>Data!A1786</f>
        <v/>
      </c>
      <c r="O1786" s="24">
        <f>IF(Occurrence!J1786&gt;0,COUNTIFS(Occurrence!$J$2:$J$2441,"&gt;0",Occurrence!$J$2:$J$2441,"&lt;="&amp;Occurrence!J1786)/($B$8+1),0)</f>
        <v/>
      </c>
      <c r="P1786" s="16">
        <f>IF(Occurrence!J1786&gt;0,_xlfn.PERCENTILE.INC(Data!$O$2:$O$2441,($B$4+O1786*($B$5-1))/($B$3-1)),0)</f>
        <v/>
      </c>
      <c r="Q1786" s="16">
        <f>IF(Occurrence!J1786&gt;0,_xlfn.PERCENTILE.INC(Occurrence!$I$2:$I$2441,($B$6+O1786*($B$7-1))/($B$3-1)),0)</f>
        <v/>
      </c>
      <c r="R1786" s="16">
        <f>IF(Occurrence!J1786&gt;0,Occurrence!J1786/Q1786,0)</f>
        <v/>
      </c>
      <c r="S1786" s="9">
        <f>IF(Occurrence!J1786&gt;0,P1786*R1786,0)</f>
        <v/>
      </c>
      <c r="T1786" s="24">
        <f>IF(Occurrence!K1786&gt;0,COUNTIFS(Occurrence!$K$2:$K$2441,"&gt;0",Occurrence!$K$2:$K$2441,"&lt;="&amp;Occurrence!K1786)/($B$9+1),0)</f>
        <v/>
      </c>
      <c r="U1786" s="16">
        <f>IF(Occurrence!K1786&gt;0,_xlfn.PERCENTILE.INC(Data!$O$2:$O$2441,($B$4+T1786*($B$5-1))/($B$3-1)),0)</f>
        <v/>
      </c>
      <c r="V1786" s="16">
        <f>IF(Occurrence!K1786&gt;0,_xlfn.PERCENTILE.INC(Occurrence!$I$2:$I$2441,($B$6+T1786*($B$7-1))/($B$3-1)),0)</f>
        <v/>
      </c>
      <c r="W1786" s="16">
        <f>IF(Occurrence!K1786&gt;0,Occurrence!K1786/V1786,0)</f>
        <v/>
      </c>
      <c r="X1786" s="9">
        <f>IF(Occurrence!K1786&gt;0,U1786*W1786,0)</f>
        <v/>
      </c>
      <c r="Y1786" s="24">
        <f>COUNTIF(Data!$X$2:$X$2441,"&lt;="&amp;Data!X1786)/($B$3+1)</f>
        <v/>
      </c>
      <c r="Z1786" s="16">
        <f>_xlfn.PERCENTILE.INC(Data!$U$2:$U$2441,Y1786)</f>
        <v/>
      </c>
      <c r="AA1786" s="16">
        <f>_xlfn.PERCENTILE.INC(Data!$V$2:$V$2441,Y1786)</f>
        <v/>
      </c>
      <c r="AB1786" s="16">
        <f>Data!X1786-AA1786</f>
        <v/>
      </c>
      <c r="AC1786" s="9">
        <f>Z1786+AB1786</f>
        <v/>
      </c>
      <c r="AD1786" s="24">
        <f>COUNTIF(Data!$Y$2:$Y$2441,"&lt;="&amp;Data!Y1786)/($B$3+1)</f>
        <v/>
      </c>
      <c r="AE1786" s="16">
        <f>_xlfn.PERCENTILE.INC(Data!$U$2:$U$2441,AD1786)</f>
        <v/>
      </c>
      <c r="AF1786" s="16">
        <f>_xlfn.PERCENTILE.INC(Data!$V$2:$V$2441,AD1786)</f>
        <v/>
      </c>
      <c r="AG1786" s="16">
        <f>Data!Y1786-AF1786</f>
        <v/>
      </c>
      <c r="AH1786" s="9">
        <f>AE1786+AG1786</f>
        <v/>
      </c>
    </row>
    <row r="1787">
      <c r="N1787" s="14">
        <f>Data!A1787</f>
        <v/>
      </c>
      <c r="O1787" s="24">
        <f>IF(Occurrence!J1787&gt;0,COUNTIFS(Occurrence!$J$2:$J$2441,"&gt;0",Occurrence!$J$2:$J$2441,"&lt;="&amp;Occurrence!J1787)/($B$8+1),0)</f>
        <v/>
      </c>
      <c r="P1787" s="16">
        <f>IF(Occurrence!J1787&gt;0,_xlfn.PERCENTILE.INC(Data!$O$2:$O$2441,($B$4+O1787*($B$5-1))/($B$3-1)),0)</f>
        <v/>
      </c>
      <c r="Q1787" s="16">
        <f>IF(Occurrence!J1787&gt;0,_xlfn.PERCENTILE.INC(Occurrence!$I$2:$I$2441,($B$6+O1787*($B$7-1))/($B$3-1)),0)</f>
        <v/>
      </c>
      <c r="R1787" s="16">
        <f>IF(Occurrence!J1787&gt;0,Occurrence!J1787/Q1787,0)</f>
        <v/>
      </c>
      <c r="S1787" s="9">
        <f>IF(Occurrence!J1787&gt;0,P1787*R1787,0)</f>
        <v/>
      </c>
      <c r="T1787" s="24">
        <f>IF(Occurrence!K1787&gt;0,COUNTIFS(Occurrence!$K$2:$K$2441,"&gt;0",Occurrence!$K$2:$K$2441,"&lt;="&amp;Occurrence!K1787)/($B$9+1),0)</f>
        <v/>
      </c>
      <c r="U1787" s="16">
        <f>IF(Occurrence!K1787&gt;0,_xlfn.PERCENTILE.INC(Data!$O$2:$O$2441,($B$4+T1787*($B$5-1))/($B$3-1)),0)</f>
        <v/>
      </c>
      <c r="V1787" s="16">
        <f>IF(Occurrence!K1787&gt;0,_xlfn.PERCENTILE.INC(Occurrence!$I$2:$I$2441,($B$6+T1787*($B$7-1))/($B$3-1)),0)</f>
        <v/>
      </c>
      <c r="W1787" s="16">
        <f>IF(Occurrence!K1787&gt;0,Occurrence!K1787/V1787,0)</f>
        <v/>
      </c>
      <c r="X1787" s="9">
        <f>IF(Occurrence!K1787&gt;0,U1787*W1787,0)</f>
        <v/>
      </c>
      <c r="Y1787" s="24">
        <f>COUNTIF(Data!$X$2:$X$2441,"&lt;="&amp;Data!X1787)/($B$3+1)</f>
        <v/>
      </c>
      <c r="Z1787" s="16">
        <f>_xlfn.PERCENTILE.INC(Data!$U$2:$U$2441,Y1787)</f>
        <v/>
      </c>
      <c r="AA1787" s="16">
        <f>_xlfn.PERCENTILE.INC(Data!$V$2:$V$2441,Y1787)</f>
        <v/>
      </c>
      <c r="AB1787" s="16">
        <f>Data!X1787-AA1787</f>
        <v/>
      </c>
      <c r="AC1787" s="9">
        <f>Z1787+AB1787</f>
        <v/>
      </c>
      <c r="AD1787" s="24">
        <f>COUNTIF(Data!$Y$2:$Y$2441,"&lt;="&amp;Data!Y1787)/($B$3+1)</f>
        <v/>
      </c>
      <c r="AE1787" s="16">
        <f>_xlfn.PERCENTILE.INC(Data!$U$2:$U$2441,AD1787)</f>
        <v/>
      </c>
      <c r="AF1787" s="16">
        <f>_xlfn.PERCENTILE.INC(Data!$V$2:$V$2441,AD1787)</f>
        <v/>
      </c>
      <c r="AG1787" s="16">
        <f>Data!Y1787-AF1787</f>
        <v/>
      </c>
      <c r="AH1787" s="9">
        <f>AE1787+AG1787</f>
        <v/>
      </c>
    </row>
    <row r="1788">
      <c r="N1788" s="14">
        <f>Data!A1788</f>
        <v/>
      </c>
      <c r="O1788" s="24">
        <f>IF(Occurrence!J1788&gt;0,COUNTIFS(Occurrence!$J$2:$J$2441,"&gt;0",Occurrence!$J$2:$J$2441,"&lt;="&amp;Occurrence!J1788)/($B$8+1),0)</f>
        <v/>
      </c>
      <c r="P1788" s="16">
        <f>IF(Occurrence!J1788&gt;0,_xlfn.PERCENTILE.INC(Data!$O$2:$O$2441,($B$4+O1788*($B$5-1))/($B$3-1)),0)</f>
        <v/>
      </c>
      <c r="Q1788" s="16">
        <f>IF(Occurrence!J1788&gt;0,_xlfn.PERCENTILE.INC(Occurrence!$I$2:$I$2441,($B$6+O1788*($B$7-1))/($B$3-1)),0)</f>
        <v/>
      </c>
      <c r="R1788" s="16">
        <f>IF(Occurrence!J1788&gt;0,Occurrence!J1788/Q1788,0)</f>
        <v/>
      </c>
      <c r="S1788" s="9">
        <f>IF(Occurrence!J1788&gt;0,P1788*R1788,0)</f>
        <v/>
      </c>
      <c r="T1788" s="24">
        <f>IF(Occurrence!K1788&gt;0,COUNTIFS(Occurrence!$K$2:$K$2441,"&gt;0",Occurrence!$K$2:$K$2441,"&lt;="&amp;Occurrence!K1788)/($B$9+1),0)</f>
        <v/>
      </c>
      <c r="U1788" s="16">
        <f>IF(Occurrence!K1788&gt;0,_xlfn.PERCENTILE.INC(Data!$O$2:$O$2441,($B$4+T1788*($B$5-1))/($B$3-1)),0)</f>
        <v/>
      </c>
      <c r="V1788" s="16">
        <f>IF(Occurrence!K1788&gt;0,_xlfn.PERCENTILE.INC(Occurrence!$I$2:$I$2441,($B$6+T1788*($B$7-1))/($B$3-1)),0)</f>
        <v/>
      </c>
      <c r="W1788" s="16">
        <f>IF(Occurrence!K1788&gt;0,Occurrence!K1788/V1788,0)</f>
        <v/>
      </c>
      <c r="X1788" s="9">
        <f>IF(Occurrence!K1788&gt;0,U1788*W1788,0)</f>
        <v/>
      </c>
      <c r="Y1788" s="24">
        <f>COUNTIF(Data!$X$2:$X$2441,"&lt;="&amp;Data!X1788)/($B$3+1)</f>
        <v/>
      </c>
      <c r="Z1788" s="16">
        <f>_xlfn.PERCENTILE.INC(Data!$U$2:$U$2441,Y1788)</f>
        <v/>
      </c>
      <c r="AA1788" s="16">
        <f>_xlfn.PERCENTILE.INC(Data!$V$2:$V$2441,Y1788)</f>
        <v/>
      </c>
      <c r="AB1788" s="16">
        <f>Data!X1788-AA1788</f>
        <v/>
      </c>
      <c r="AC1788" s="9">
        <f>Z1788+AB1788</f>
        <v/>
      </c>
      <c r="AD1788" s="24">
        <f>COUNTIF(Data!$Y$2:$Y$2441,"&lt;="&amp;Data!Y1788)/($B$3+1)</f>
        <v/>
      </c>
      <c r="AE1788" s="16">
        <f>_xlfn.PERCENTILE.INC(Data!$U$2:$U$2441,AD1788)</f>
        <v/>
      </c>
      <c r="AF1788" s="16">
        <f>_xlfn.PERCENTILE.INC(Data!$V$2:$V$2441,AD1788)</f>
        <v/>
      </c>
      <c r="AG1788" s="16">
        <f>Data!Y1788-AF1788</f>
        <v/>
      </c>
      <c r="AH1788" s="9">
        <f>AE1788+AG1788</f>
        <v/>
      </c>
    </row>
    <row r="1789">
      <c r="N1789" s="14">
        <f>Data!A1789</f>
        <v/>
      </c>
      <c r="O1789" s="24">
        <f>IF(Occurrence!J1789&gt;0,COUNTIFS(Occurrence!$J$2:$J$2441,"&gt;0",Occurrence!$J$2:$J$2441,"&lt;="&amp;Occurrence!J1789)/($B$8+1),0)</f>
        <v/>
      </c>
      <c r="P1789" s="16">
        <f>IF(Occurrence!J1789&gt;0,_xlfn.PERCENTILE.INC(Data!$O$2:$O$2441,($B$4+O1789*($B$5-1))/($B$3-1)),0)</f>
        <v/>
      </c>
      <c r="Q1789" s="16">
        <f>IF(Occurrence!J1789&gt;0,_xlfn.PERCENTILE.INC(Occurrence!$I$2:$I$2441,($B$6+O1789*($B$7-1))/($B$3-1)),0)</f>
        <v/>
      </c>
      <c r="R1789" s="16">
        <f>IF(Occurrence!J1789&gt;0,Occurrence!J1789/Q1789,0)</f>
        <v/>
      </c>
      <c r="S1789" s="9">
        <f>IF(Occurrence!J1789&gt;0,P1789*R1789,0)</f>
        <v/>
      </c>
      <c r="T1789" s="24">
        <f>IF(Occurrence!K1789&gt;0,COUNTIFS(Occurrence!$K$2:$K$2441,"&gt;0",Occurrence!$K$2:$K$2441,"&lt;="&amp;Occurrence!K1789)/($B$9+1),0)</f>
        <v/>
      </c>
      <c r="U1789" s="16">
        <f>IF(Occurrence!K1789&gt;0,_xlfn.PERCENTILE.INC(Data!$O$2:$O$2441,($B$4+T1789*($B$5-1))/($B$3-1)),0)</f>
        <v/>
      </c>
      <c r="V1789" s="16">
        <f>IF(Occurrence!K1789&gt;0,_xlfn.PERCENTILE.INC(Occurrence!$I$2:$I$2441,($B$6+T1789*($B$7-1))/($B$3-1)),0)</f>
        <v/>
      </c>
      <c r="W1789" s="16">
        <f>IF(Occurrence!K1789&gt;0,Occurrence!K1789/V1789,0)</f>
        <v/>
      </c>
      <c r="X1789" s="9">
        <f>IF(Occurrence!K1789&gt;0,U1789*W1789,0)</f>
        <v/>
      </c>
      <c r="Y1789" s="24">
        <f>COUNTIF(Data!$X$2:$X$2441,"&lt;="&amp;Data!X1789)/($B$3+1)</f>
        <v/>
      </c>
      <c r="Z1789" s="16">
        <f>_xlfn.PERCENTILE.INC(Data!$U$2:$U$2441,Y1789)</f>
        <v/>
      </c>
      <c r="AA1789" s="16">
        <f>_xlfn.PERCENTILE.INC(Data!$V$2:$V$2441,Y1789)</f>
        <v/>
      </c>
      <c r="AB1789" s="16">
        <f>Data!X1789-AA1789</f>
        <v/>
      </c>
      <c r="AC1789" s="9">
        <f>Z1789+AB1789</f>
        <v/>
      </c>
      <c r="AD1789" s="24">
        <f>COUNTIF(Data!$Y$2:$Y$2441,"&lt;="&amp;Data!Y1789)/($B$3+1)</f>
        <v/>
      </c>
      <c r="AE1789" s="16">
        <f>_xlfn.PERCENTILE.INC(Data!$U$2:$U$2441,AD1789)</f>
        <v/>
      </c>
      <c r="AF1789" s="16">
        <f>_xlfn.PERCENTILE.INC(Data!$V$2:$V$2441,AD1789)</f>
        <v/>
      </c>
      <c r="AG1789" s="16">
        <f>Data!Y1789-AF1789</f>
        <v/>
      </c>
      <c r="AH1789" s="9">
        <f>AE1789+AG1789</f>
        <v/>
      </c>
    </row>
    <row r="1790">
      <c r="N1790" s="14">
        <f>Data!A1790</f>
        <v/>
      </c>
      <c r="O1790" s="24">
        <f>IF(Occurrence!J1790&gt;0,COUNTIFS(Occurrence!$J$2:$J$2441,"&gt;0",Occurrence!$J$2:$J$2441,"&lt;="&amp;Occurrence!J1790)/($B$8+1),0)</f>
        <v/>
      </c>
      <c r="P1790" s="16">
        <f>IF(Occurrence!J1790&gt;0,_xlfn.PERCENTILE.INC(Data!$O$2:$O$2441,($B$4+O1790*($B$5-1))/($B$3-1)),0)</f>
        <v/>
      </c>
      <c r="Q1790" s="16">
        <f>IF(Occurrence!J1790&gt;0,_xlfn.PERCENTILE.INC(Occurrence!$I$2:$I$2441,($B$6+O1790*($B$7-1))/($B$3-1)),0)</f>
        <v/>
      </c>
      <c r="R1790" s="16">
        <f>IF(Occurrence!J1790&gt;0,Occurrence!J1790/Q1790,0)</f>
        <v/>
      </c>
      <c r="S1790" s="9">
        <f>IF(Occurrence!J1790&gt;0,P1790*R1790,0)</f>
        <v/>
      </c>
      <c r="T1790" s="24">
        <f>IF(Occurrence!K1790&gt;0,COUNTIFS(Occurrence!$K$2:$K$2441,"&gt;0",Occurrence!$K$2:$K$2441,"&lt;="&amp;Occurrence!K1790)/($B$9+1),0)</f>
        <v/>
      </c>
      <c r="U1790" s="16">
        <f>IF(Occurrence!K1790&gt;0,_xlfn.PERCENTILE.INC(Data!$O$2:$O$2441,($B$4+T1790*($B$5-1))/($B$3-1)),0)</f>
        <v/>
      </c>
      <c r="V1790" s="16">
        <f>IF(Occurrence!K1790&gt;0,_xlfn.PERCENTILE.INC(Occurrence!$I$2:$I$2441,($B$6+T1790*($B$7-1))/($B$3-1)),0)</f>
        <v/>
      </c>
      <c r="W1790" s="16">
        <f>IF(Occurrence!K1790&gt;0,Occurrence!K1790/V1790,0)</f>
        <v/>
      </c>
      <c r="X1790" s="9">
        <f>IF(Occurrence!K1790&gt;0,U1790*W1790,0)</f>
        <v/>
      </c>
      <c r="Y1790" s="24">
        <f>COUNTIF(Data!$X$2:$X$2441,"&lt;="&amp;Data!X1790)/($B$3+1)</f>
        <v/>
      </c>
      <c r="Z1790" s="16">
        <f>_xlfn.PERCENTILE.INC(Data!$U$2:$U$2441,Y1790)</f>
        <v/>
      </c>
      <c r="AA1790" s="16">
        <f>_xlfn.PERCENTILE.INC(Data!$V$2:$V$2441,Y1790)</f>
        <v/>
      </c>
      <c r="AB1790" s="16">
        <f>Data!X1790-AA1790</f>
        <v/>
      </c>
      <c r="AC1790" s="9">
        <f>Z1790+AB1790</f>
        <v/>
      </c>
      <c r="AD1790" s="24">
        <f>COUNTIF(Data!$Y$2:$Y$2441,"&lt;="&amp;Data!Y1790)/($B$3+1)</f>
        <v/>
      </c>
      <c r="AE1790" s="16">
        <f>_xlfn.PERCENTILE.INC(Data!$U$2:$U$2441,AD1790)</f>
        <v/>
      </c>
      <c r="AF1790" s="16">
        <f>_xlfn.PERCENTILE.INC(Data!$V$2:$V$2441,AD1790)</f>
        <v/>
      </c>
      <c r="AG1790" s="16">
        <f>Data!Y1790-AF1790</f>
        <v/>
      </c>
      <c r="AH1790" s="9">
        <f>AE1790+AG1790</f>
        <v/>
      </c>
    </row>
    <row r="1791">
      <c r="N1791" s="14">
        <f>Data!A1791</f>
        <v/>
      </c>
      <c r="O1791" s="24">
        <f>IF(Occurrence!J1791&gt;0,COUNTIFS(Occurrence!$J$2:$J$2441,"&gt;0",Occurrence!$J$2:$J$2441,"&lt;="&amp;Occurrence!J1791)/($B$8+1),0)</f>
        <v/>
      </c>
      <c r="P1791" s="16">
        <f>IF(Occurrence!J1791&gt;0,_xlfn.PERCENTILE.INC(Data!$O$2:$O$2441,($B$4+O1791*($B$5-1))/($B$3-1)),0)</f>
        <v/>
      </c>
      <c r="Q1791" s="16">
        <f>IF(Occurrence!J1791&gt;0,_xlfn.PERCENTILE.INC(Occurrence!$I$2:$I$2441,($B$6+O1791*($B$7-1))/($B$3-1)),0)</f>
        <v/>
      </c>
      <c r="R1791" s="16">
        <f>IF(Occurrence!J1791&gt;0,Occurrence!J1791/Q1791,0)</f>
        <v/>
      </c>
      <c r="S1791" s="9">
        <f>IF(Occurrence!J1791&gt;0,P1791*R1791,0)</f>
        <v/>
      </c>
      <c r="T1791" s="24">
        <f>IF(Occurrence!K1791&gt;0,COUNTIFS(Occurrence!$K$2:$K$2441,"&gt;0",Occurrence!$K$2:$K$2441,"&lt;="&amp;Occurrence!K1791)/($B$9+1),0)</f>
        <v/>
      </c>
      <c r="U1791" s="16">
        <f>IF(Occurrence!K1791&gt;0,_xlfn.PERCENTILE.INC(Data!$O$2:$O$2441,($B$4+T1791*($B$5-1))/($B$3-1)),0)</f>
        <v/>
      </c>
      <c r="V1791" s="16">
        <f>IF(Occurrence!K1791&gt;0,_xlfn.PERCENTILE.INC(Occurrence!$I$2:$I$2441,($B$6+T1791*($B$7-1))/($B$3-1)),0)</f>
        <v/>
      </c>
      <c r="W1791" s="16">
        <f>IF(Occurrence!K1791&gt;0,Occurrence!K1791/V1791,0)</f>
        <v/>
      </c>
      <c r="X1791" s="9">
        <f>IF(Occurrence!K1791&gt;0,U1791*W1791,0)</f>
        <v/>
      </c>
      <c r="Y1791" s="24">
        <f>COUNTIF(Data!$X$2:$X$2441,"&lt;="&amp;Data!X1791)/($B$3+1)</f>
        <v/>
      </c>
      <c r="Z1791" s="16">
        <f>_xlfn.PERCENTILE.INC(Data!$U$2:$U$2441,Y1791)</f>
        <v/>
      </c>
      <c r="AA1791" s="16">
        <f>_xlfn.PERCENTILE.INC(Data!$V$2:$V$2441,Y1791)</f>
        <v/>
      </c>
      <c r="AB1791" s="16">
        <f>Data!X1791-AA1791</f>
        <v/>
      </c>
      <c r="AC1791" s="9">
        <f>Z1791+AB1791</f>
        <v/>
      </c>
      <c r="AD1791" s="24">
        <f>COUNTIF(Data!$Y$2:$Y$2441,"&lt;="&amp;Data!Y1791)/($B$3+1)</f>
        <v/>
      </c>
      <c r="AE1791" s="16">
        <f>_xlfn.PERCENTILE.INC(Data!$U$2:$U$2441,AD1791)</f>
        <v/>
      </c>
      <c r="AF1791" s="16">
        <f>_xlfn.PERCENTILE.INC(Data!$V$2:$V$2441,AD1791)</f>
        <v/>
      </c>
      <c r="AG1791" s="16">
        <f>Data!Y1791-AF1791</f>
        <v/>
      </c>
      <c r="AH1791" s="9">
        <f>AE1791+AG1791</f>
        <v/>
      </c>
    </row>
    <row r="1792">
      <c r="N1792" s="14">
        <f>Data!A1792</f>
        <v/>
      </c>
      <c r="O1792" s="24">
        <f>IF(Occurrence!J1792&gt;0,COUNTIFS(Occurrence!$J$2:$J$2441,"&gt;0",Occurrence!$J$2:$J$2441,"&lt;="&amp;Occurrence!J1792)/($B$8+1),0)</f>
        <v/>
      </c>
      <c r="P1792" s="16">
        <f>IF(Occurrence!J1792&gt;0,_xlfn.PERCENTILE.INC(Data!$O$2:$O$2441,($B$4+O1792*($B$5-1))/($B$3-1)),0)</f>
        <v/>
      </c>
      <c r="Q1792" s="16">
        <f>IF(Occurrence!J1792&gt;0,_xlfn.PERCENTILE.INC(Occurrence!$I$2:$I$2441,($B$6+O1792*($B$7-1))/($B$3-1)),0)</f>
        <v/>
      </c>
      <c r="R1792" s="16">
        <f>IF(Occurrence!J1792&gt;0,Occurrence!J1792/Q1792,0)</f>
        <v/>
      </c>
      <c r="S1792" s="9">
        <f>IF(Occurrence!J1792&gt;0,P1792*R1792,0)</f>
        <v/>
      </c>
      <c r="T1792" s="24">
        <f>IF(Occurrence!K1792&gt;0,COUNTIFS(Occurrence!$K$2:$K$2441,"&gt;0",Occurrence!$K$2:$K$2441,"&lt;="&amp;Occurrence!K1792)/($B$9+1),0)</f>
        <v/>
      </c>
      <c r="U1792" s="16">
        <f>IF(Occurrence!K1792&gt;0,_xlfn.PERCENTILE.INC(Data!$O$2:$O$2441,($B$4+T1792*($B$5-1))/($B$3-1)),0)</f>
        <v/>
      </c>
      <c r="V1792" s="16">
        <f>IF(Occurrence!K1792&gt;0,_xlfn.PERCENTILE.INC(Occurrence!$I$2:$I$2441,($B$6+T1792*($B$7-1))/($B$3-1)),0)</f>
        <v/>
      </c>
      <c r="W1792" s="16">
        <f>IF(Occurrence!K1792&gt;0,Occurrence!K1792/V1792,0)</f>
        <v/>
      </c>
      <c r="X1792" s="9">
        <f>IF(Occurrence!K1792&gt;0,U1792*W1792,0)</f>
        <v/>
      </c>
      <c r="Y1792" s="24">
        <f>COUNTIF(Data!$X$2:$X$2441,"&lt;="&amp;Data!X1792)/($B$3+1)</f>
        <v/>
      </c>
      <c r="Z1792" s="16">
        <f>_xlfn.PERCENTILE.INC(Data!$U$2:$U$2441,Y1792)</f>
        <v/>
      </c>
      <c r="AA1792" s="16">
        <f>_xlfn.PERCENTILE.INC(Data!$V$2:$V$2441,Y1792)</f>
        <v/>
      </c>
      <c r="AB1792" s="16">
        <f>Data!X1792-AA1792</f>
        <v/>
      </c>
      <c r="AC1792" s="9">
        <f>Z1792+AB1792</f>
        <v/>
      </c>
      <c r="AD1792" s="24">
        <f>COUNTIF(Data!$Y$2:$Y$2441,"&lt;="&amp;Data!Y1792)/($B$3+1)</f>
        <v/>
      </c>
      <c r="AE1792" s="16">
        <f>_xlfn.PERCENTILE.INC(Data!$U$2:$U$2441,AD1792)</f>
        <v/>
      </c>
      <c r="AF1792" s="16">
        <f>_xlfn.PERCENTILE.INC(Data!$V$2:$V$2441,AD1792)</f>
        <v/>
      </c>
      <c r="AG1792" s="16">
        <f>Data!Y1792-AF1792</f>
        <v/>
      </c>
      <c r="AH1792" s="9">
        <f>AE1792+AG1792</f>
        <v/>
      </c>
    </row>
    <row r="1793">
      <c r="N1793" s="14">
        <f>Data!A1793</f>
        <v/>
      </c>
      <c r="O1793" s="24">
        <f>IF(Occurrence!J1793&gt;0,COUNTIFS(Occurrence!$J$2:$J$2441,"&gt;0",Occurrence!$J$2:$J$2441,"&lt;="&amp;Occurrence!J1793)/($B$8+1),0)</f>
        <v/>
      </c>
      <c r="P1793" s="16">
        <f>IF(Occurrence!J1793&gt;0,_xlfn.PERCENTILE.INC(Data!$O$2:$O$2441,($B$4+O1793*($B$5-1))/($B$3-1)),0)</f>
        <v/>
      </c>
      <c r="Q1793" s="16">
        <f>IF(Occurrence!J1793&gt;0,_xlfn.PERCENTILE.INC(Occurrence!$I$2:$I$2441,($B$6+O1793*($B$7-1))/($B$3-1)),0)</f>
        <v/>
      </c>
      <c r="R1793" s="16">
        <f>IF(Occurrence!J1793&gt;0,Occurrence!J1793/Q1793,0)</f>
        <v/>
      </c>
      <c r="S1793" s="9">
        <f>IF(Occurrence!J1793&gt;0,P1793*R1793,0)</f>
        <v/>
      </c>
      <c r="T1793" s="24">
        <f>IF(Occurrence!K1793&gt;0,COUNTIFS(Occurrence!$K$2:$K$2441,"&gt;0",Occurrence!$K$2:$K$2441,"&lt;="&amp;Occurrence!K1793)/($B$9+1),0)</f>
        <v/>
      </c>
      <c r="U1793" s="16">
        <f>IF(Occurrence!K1793&gt;0,_xlfn.PERCENTILE.INC(Data!$O$2:$O$2441,($B$4+T1793*($B$5-1))/($B$3-1)),0)</f>
        <v/>
      </c>
      <c r="V1793" s="16">
        <f>IF(Occurrence!K1793&gt;0,_xlfn.PERCENTILE.INC(Occurrence!$I$2:$I$2441,($B$6+T1793*($B$7-1))/($B$3-1)),0)</f>
        <v/>
      </c>
      <c r="W1793" s="16">
        <f>IF(Occurrence!K1793&gt;0,Occurrence!K1793/V1793,0)</f>
        <v/>
      </c>
      <c r="X1793" s="9">
        <f>IF(Occurrence!K1793&gt;0,U1793*W1793,0)</f>
        <v/>
      </c>
      <c r="Y1793" s="24">
        <f>COUNTIF(Data!$X$2:$X$2441,"&lt;="&amp;Data!X1793)/($B$3+1)</f>
        <v/>
      </c>
      <c r="Z1793" s="16">
        <f>_xlfn.PERCENTILE.INC(Data!$U$2:$U$2441,Y1793)</f>
        <v/>
      </c>
      <c r="AA1793" s="16">
        <f>_xlfn.PERCENTILE.INC(Data!$V$2:$V$2441,Y1793)</f>
        <v/>
      </c>
      <c r="AB1793" s="16">
        <f>Data!X1793-AA1793</f>
        <v/>
      </c>
      <c r="AC1793" s="9">
        <f>Z1793+AB1793</f>
        <v/>
      </c>
      <c r="AD1793" s="24">
        <f>COUNTIF(Data!$Y$2:$Y$2441,"&lt;="&amp;Data!Y1793)/($B$3+1)</f>
        <v/>
      </c>
      <c r="AE1793" s="16">
        <f>_xlfn.PERCENTILE.INC(Data!$U$2:$U$2441,AD1793)</f>
        <v/>
      </c>
      <c r="AF1793" s="16">
        <f>_xlfn.PERCENTILE.INC(Data!$V$2:$V$2441,AD1793)</f>
        <v/>
      </c>
      <c r="AG1793" s="16">
        <f>Data!Y1793-AF1793</f>
        <v/>
      </c>
      <c r="AH1793" s="9">
        <f>AE1793+AG1793</f>
        <v/>
      </c>
    </row>
    <row r="1794">
      <c r="N1794" s="14">
        <f>Data!A1794</f>
        <v/>
      </c>
      <c r="O1794" s="24">
        <f>IF(Occurrence!J1794&gt;0,COUNTIFS(Occurrence!$J$2:$J$2441,"&gt;0",Occurrence!$J$2:$J$2441,"&lt;="&amp;Occurrence!J1794)/($B$8+1),0)</f>
        <v/>
      </c>
      <c r="P1794" s="16">
        <f>IF(Occurrence!J1794&gt;0,_xlfn.PERCENTILE.INC(Data!$O$2:$O$2441,($B$4+O1794*($B$5-1))/($B$3-1)),0)</f>
        <v/>
      </c>
      <c r="Q1794" s="16">
        <f>IF(Occurrence!J1794&gt;0,_xlfn.PERCENTILE.INC(Occurrence!$I$2:$I$2441,($B$6+O1794*($B$7-1))/($B$3-1)),0)</f>
        <v/>
      </c>
      <c r="R1794" s="16">
        <f>IF(Occurrence!J1794&gt;0,Occurrence!J1794/Q1794,0)</f>
        <v/>
      </c>
      <c r="S1794" s="9">
        <f>IF(Occurrence!J1794&gt;0,P1794*R1794,0)</f>
        <v/>
      </c>
      <c r="T1794" s="24">
        <f>IF(Occurrence!K1794&gt;0,COUNTIFS(Occurrence!$K$2:$K$2441,"&gt;0",Occurrence!$K$2:$K$2441,"&lt;="&amp;Occurrence!K1794)/($B$9+1),0)</f>
        <v/>
      </c>
      <c r="U1794" s="16">
        <f>IF(Occurrence!K1794&gt;0,_xlfn.PERCENTILE.INC(Data!$O$2:$O$2441,($B$4+T1794*($B$5-1))/($B$3-1)),0)</f>
        <v/>
      </c>
      <c r="V1794" s="16">
        <f>IF(Occurrence!K1794&gt;0,_xlfn.PERCENTILE.INC(Occurrence!$I$2:$I$2441,($B$6+T1794*($B$7-1))/($B$3-1)),0)</f>
        <v/>
      </c>
      <c r="W1794" s="16">
        <f>IF(Occurrence!K1794&gt;0,Occurrence!K1794/V1794,0)</f>
        <v/>
      </c>
      <c r="X1794" s="9">
        <f>IF(Occurrence!K1794&gt;0,U1794*W1794,0)</f>
        <v/>
      </c>
      <c r="Y1794" s="24">
        <f>COUNTIF(Data!$X$2:$X$2441,"&lt;="&amp;Data!X1794)/($B$3+1)</f>
        <v/>
      </c>
      <c r="Z1794" s="16">
        <f>_xlfn.PERCENTILE.INC(Data!$U$2:$U$2441,Y1794)</f>
        <v/>
      </c>
      <c r="AA1794" s="16">
        <f>_xlfn.PERCENTILE.INC(Data!$V$2:$V$2441,Y1794)</f>
        <v/>
      </c>
      <c r="AB1794" s="16">
        <f>Data!X1794-AA1794</f>
        <v/>
      </c>
      <c r="AC1794" s="9">
        <f>Z1794+AB1794</f>
        <v/>
      </c>
      <c r="AD1794" s="24">
        <f>COUNTIF(Data!$Y$2:$Y$2441,"&lt;="&amp;Data!Y1794)/($B$3+1)</f>
        <v/>
      </c>
      <c r="AE1794" s="16">
        <f>_xlfn.PERCENTILE.INC(Data!$U$2:$U$2441,AD1794)</f>
        <v/>
      </c>
      <c r="AF1794" s="16">
        <f>_xlfn.PERCENTILE.INC(Data!$V$2:$V$2441,AD1794)</f>
        <v/>
      </c>
      <c r="AG1794" s="16">
        <f>Data!Y1794-AF1794</f>
        <v/>
      </c>
      <c r="AH1794" s="9">
        <f>AE1794+AG1794</f>
        <v/>
      </c>
    </row>
    <row r="1795">
      <c r="N1795" s="14">
        <f>Data!A1795</f>
        <v/>
      </c>
      <c r="O1795" s="24">
        <f>IF(Occurrence!J1795&gt;0,COUNTIFS(Occurrence!$J$2:$J$2441,"&gt;0",Occurrence!$J$2:$J$2441,"&lt;="&amp;Occurrence!J1795)/($B$8+1),0)</f>
        <v/>
      </c>
      <c r="P1795" s="16">
        <f>IF(Occurrence!J1795&gt;0,_xlfn.PERCENTILE.INC(Data!$O$2:$O$2441,($B$4+O1795*($B$5-1))/($B$3-1)),0)</f>
        <v/>
      </c>
      <c r="Q1795" s="16">
        <f>IF(Occurrence!J1795&gt;0,_xlfn.PERCENTILE.INC(Occurrence!$I$2:$I$2441,($B$6+O1795*($B$7-1))/($B$3-1)),0)</f>
        <v/>
      </c>
      <c r="R1795" s="16">
        <f>IF(Occurrence!J1795&gt;0,Occurrence!J1795/Q1795,0)</f>
        <v/>
      </c>
      <c r="S1795" s="9">
        <f>IF(Occurrence!J1795&gt;0,P1795*R1795,0)</f>
        <v/>
      </c>
      <c r="T1795" s="24">
        <f>IF(Occurrence!K1795&gt;0,COUNTIFS(Occurrence!$K$2:$K$2441,"&gt;0",Occurrence!$K$2:$K$2441,"&lt;="&amp;Occurrence!K1795)/($B$9+1),0)</f>
        <v/>
      </c>
      <c r="U1795" s="16">
        <f>IF(Occurrence!K1795&gt;0,_xlfn.PERCENTILE.INC(Data!$O$2:$O$2441,($B$4+T1795*($B$5-1))/($B$3-1)),0)</f>
        <v/>
      </c>
      <c r="V1795" s="16">
        <f>IF(Occurrence!K1795&gt;0,_xlfn.PERCENTILE.INC(Occurrence!$I$2:$I$2441,($B$6+T1795*($B$7-1))/($B$3-1)),0)</f>
        <v/>
      </c>
      <c r="W1795" s="16">
        <f>IF(Occurrence!K1795&gt;0,Occurrence!K1795/V1795,0)</f>
        <v/>
      </c>
      <c r="X1795" s="9">
        <f>IF(Occurrence!K1795&gt;0,U1795*W1795,0)</f>
        <v/>
      </c>
      <c r="Y1795" s="24">
        <f>COUNTIF(Data!$X$2:$X$2441,"&lt;="&amp;Data!X1795)/($B$3+1)</f>
        <v/>
      </c>
      <c r="Z1795" s="16">
        <f>_xlfn.PERCENTILE.INC(Data!$U$2:$U$2441,Y1795)</f>
        <v/>
      </c>
      <c r="AA1795" s="16">
        <f>_xlfn.PERCENTILE.INC(Data!$V$2:$V$2441,Y1795)</f>
        <v/>
      </c>
      <c r="AB1795" s="16">
        <f>Data!X1795-AA1795</f>
        <v/>
      </c>
      <c r="AC1795" s="9">
        <f>Z1795+AB1795</f>
        <v/>
      </c>
      <c r="AD1795" s="24">
        <f>COUNTIF(Data!$Y$2:$Y$2441,"&lt;="&amp;Data!Y1795)/($B$3+1)</f>
        <v/>
      </c>
      <c r="AE1795" s="16">
        <f>_xlfn.PERCENTILE.INC(Data!$U$2:$U$2441,AD1795)</f>
        <v/>
      </c>
      <c r="AF1795" s="16">
        <f>_xlfn.PERCENTILE.INC(Data!$V$2:$V$2441,AD1795)</f>
        <v/>
      </c>
      <c r="AG1795" s="16">
        <f>Data!Y1795-AF1795</f>
        <v/>
      </c>
      <c r="AH1795" s="9">
        <f>AE1795+AG1795</f>
        <v/>
      </c>
    </row>
    <row r="1796">
      <c r="N1796" s="14">
        <f>Data!A1796</f>
        <v/>
      </c>
      <c r="O1796" s="24">
        <f>IF(Occurrence!J1796&gt;0,COUNTIFS(Occurrence!$J$2:$J$2441,"&gt;0",Occurrence!$J$2:$J$2441,"&lt;="&amp;Occurrence!J1796)/($B$8+1),0)</f>
        <v/>
      </c>
      <c r="P1796" s="16">
        <f>IF(Occurrence!J1796&gt;0,_xlfn.PERCENTILE.INC(Data!$O$2:$O$2441,($B$4+O1796*($B$5-1))/($B$3-1)),0)</f>
        <v/>
      </c>
      <c r="Q1796" s="16">
        <f>IF(Occurrence!J1796&gt;0,_xlfn.PERCENTILE.INC(Occurrence!$I$2:$I$2441,($B$6+O1796*($B$7-1))/($B$3-1)),0)</f>
        <v/>
      </c>
      <c r="R1796" s="16">
        <f>IF(Occurrence!J1796&gt;0,Occurrence!J1796/Q1796,0)</f>
        <v/>
      </c>
      <c r="S1796" s="9">
        <f>IF(Occurrence!J1796&gt;0,P1796*R1796,0)</f>
        <v/>
      </c>
      <c r="T1796" s="24">
        <f>IF(Occurrence!K1796&gt;0,COUNTIFS(Occurrence!$K$2:$K$2441,"&gt;0",Occurrence!$K$2:$K$2441,"&lt;="&amp;Occurrence!K1796)/($B$9+1),0)</f>
        <v/>
      </c>
      <c r="U1796" s="16">
        <f>IF(Occurrence!K1796&gt;0,_xlfn.PERCENTILE.INC(Data!$O$2:$O$2441,($B$4+T1796*($B$5-1))/($B$3-1)),0)</f>
        <v/>
      </c>
      <c r="V1796" s="16">
        <f>IF(Occurrence!K1796&gt;0,_xlfn.PERCENTILE.INC(Occurrence!$I$2:$I$2441,($B$6+T1796*($B$7-1))/($B$3-1)),0)</f>
        <v/>
      </c>
      <c r="W1796" s="16">
        <f>IF(Occurrence!K1796&gt;0,Occurrence!K1796/V1796,0)</f>
        <v/>
      </c>
      <c r="X1796" s="9">
        <f>IF(Occurrence!K1796&gt;0,U1796*W1796,0)</f>
        <v/>
      </c>
      <c r="Y1796" s="24">
        <f>COUNTIF(Data!$X$2:$X$2441,"&lt;="&amp;Data!X1796)/($B$3+1)</f>
        <v/>
      </c>
      <c r="Z1796" s="16">
        <f>_xlfn.PERCENTILE.INC(Data!$U$2:$U$2441,Y1796)</f>
        <v/>
      </c>
      <c r="AA1796" s="16">
        <f>_xlfn.PERCENTILE.INC(Data!$V$2:$V$2441,Y1796)</f>
        <v/>
      </c>
      <c r="AB1796" s="16">
        <f>Data!X1796-AA1796</f>
        <v/>
      </c>
      <c r="AC1796" s="9">
        <f>Z1796+AB1796</f>
        <v/>
      </c>
      <c r="AD1796" s="24">
        <f>COUNTIF(Data!$Y$2:$Y$2441,"&lt;="&amp;Data!Y1796)/($B$3+1)</f>
        <v/>
      </c>
      <c r="AE1796" s="16">
        <f>_xlfn.PERCENTILE.INC(Data!$U$2:$U$2441,AD1796)</f>
        <v/>
      </c>
      <c r="AF1796" s="16">
        <f>_xlfn.PERCENTILE.INC(Data!$V$2:$V$2441,AD1796)</f>
        <v/>
      </c>
      <c r="AG1796" s="16">
        <f>Data!Y1796-AF1796</f>
        <v/>
      </c>
      <c r="AH1796" s="9">
        <f>AE1796+AG1796</f>
        <v/>
      </c>
    </row>
    <row r="1797">
      <c r="N1797" s="14">
        <f>Data!A1797</f>
        <v/>
      </c>
      <c r="O1797" s="24">
        <f>IF(Occurrence!J1797&gt;0,COUNTIFS(Occurrence!$J$2:$J$2441,"&gt;0",Occurrence!$J$2:$J$2441,"&lt;="&amp;Occurrence!J1797)/($B$8+1),0)</f>
        <v/>
      </c>
      <c r="P1797" s="16">
        <f>IF(Occurrence!J1797&gt;0,_xlfn.PERCENTILE.INC(Data!$O$2:$O$2441,($B$4+O1797*($B$5-1))/($B$3-1)),0)</f>
        <v/>
      </c>
      <c r="Q1797" s="16">
        <f>IF(Occurrence!J1797&gt;0,_xlfn.PERCENTILE.INC(Occurrence!$I$2:$I$2441,($B$6+O1797*($B$7-1))/($B$3-1)),0)</f>
        <v/>
      </c>
      <c r="R1797" s="16">
        <f>IF(Occurrence!J1797&gt;0,Occurrence!J1797/Q1797,0)</f>
        <v/>
      </c>
      <c r="S1797" s="9">
        <f>IF(Occurrence!J1797&gt;0,P1797*R1797,0)</f>
        <v/>
      </c>
      <c r="T1797" s="24">
        <f>IF(Occurrence!K1797&gt;0,COUNTIFS(Occurrence!$K$2:$K$2441,"&gt;0",Occurrence!$K$2:$K$2441,"&lt;="&amp;Occurrence!K1797)/($B$9+1),0)</f>
        <v/>
      </c>
      <c r="U1797" s="16">
        <f>IF(Occurrence!K1797&gt;0,_xlfn.PERCENTILE.INC(Data!$O$2:$O$2441,($B$4+T1797*($B$5-1))/($B$3-1)),0)</f>
        <v/>
      </c>
      <c r="V1797" s="16">
        <f>IF(Occurrence!K1797&gt;0,_xlfn.PERCENTILE.INC(Occurrence!$I$2:$I$2441,($B$6+T1797*($B$7-1))/($B$3-1)),0)</f>
        <v/>
      </c>
      <c r="W1797" s="16">
        <f>IF(Occurrence!K1797&gt;0,Occurrence!K1797/V1797,0)</f>
        <v/>
      </c>
      <c r="X1797" s="9">
        <f>IF(Occurrence!K1797&gt;0,U1797*W1797,0)</f>
        <v/>
      </c>
      <c r="Y1797" s="24">
        <f>COUNTIF(Data!$X$2:$X$2441,"&lt;="&amp;Data!X1797)/($B$3+1)</f>
        <v/>
      </c>
      <c r="Z1797" s="16">
        <f>_xlfn.PERCENTILE.INC(Data!$U$2:$U$2441,Y1797)</f>
        <v/>
      </c>
      <c r="AA1797" s="16">
        <f>_xlfn.PERCENTILE.INC(Data!$V$2:$V$2441,Y1797)</f>
        <v/>
      </c>
      <c r="AB1797" s="16">
        <f>Data!X1797-AA1797</f>
        <v/>
      </c>
      <c r="AC1797" s="9">
        <f>Z1797+AB1797</f>
        <v/>
      </c>
      <c r="AD1797" s="24">
        <f>COUNTIF(Data!$Y$2:$Y$2441,"&lt;="&amp;Data!Y1797)/($B$3+1)</f>
        <v/>
      </c>
      <c r="AE1797" s="16">
        <f>_xlfn.PERCENTILE.INC(Data!$U$2:$U$2441,AD1797)</f>
        <v/>
      </c>
      <c r="AF1797" s="16">
        <f>_xlfn.PERCENTILE.INC(Data!$V$2:$V$2441,AD1797)</f>
        <v/>
      </c>
      <c r="AG1797" s="16">
        <f>Data!Y1797-AF1797</f>
        <v/>
      </c>
      <c r="AH1797" s="9">
        <f>AE1797+AG1797</f>
        <v/>
      </c>
    </row>
    <row r="1798">
      <c r="N1798" s="14">
        <f>Data!A1798</f>
        <v/>
      </c>
      <c r="O1798" s="24">
        <f>IF(Occurrence!J1798&gt;0,COUNTIFS(Occurrence!$J$2:$J$2441,"&gt;0",Occurrence!$J$2:$J$2441,"&lt;="&amp;Occurrence!J1798)/($B$8+1),0)</f>
        <v/>
      </c>
      <c r="P1798" s="16">
        <f>IF(Occurrence!J1798&gt;0,_xlfn.PERCENTILE.INC(Data!$O$2:$O$2441,($B$4+O1798*($B$5-1))/($B$3-1)),0)</f>
        <v/>
      </c>
      <c r="Q1798" s="16">
        <f>IF(Occurrence!J1798&gt;0,_xlfn.PERCENTILE.INC(Occurrence!$I$2:$I$2441,($B$6+O1798*($B$7-1))/($B$3-1)),0)</f>
        <v/>
      </c>
      <c r="R1798" s="16">
        <f>IF(Occurrence!J1798&gt;0,Occurrence!J1798/Q1798,0)</f>
        <v/>
      </c>
      <c r="S1798" s="9">
        <f>IF(Occurrence!J1798&gt;0,P1798*R1798,0)</f>
        <v/>
      </c>
      <c r="T1798" s="24">
        <f>IF(Occurrence!K1798&gt;0,COUNTIFS(Occurrence!$K$2:$K$2441,"&gt;0",Occurrence!$K$2:$K$2441,"&lt;="&amp;Occurrence!K1798)/($B$9+1),0)</f>
        <v/>
      </c>
      <c r="U1798" s="16">
        <f>IF(Occurrence!K1798&gt;0,_xlfn.PERCENTILE.INC(Data!$O$2:$O$2441,($B$4+T1798*($B$5-1))/($B$3-1)),0)</f>
        <v/>
      </c>
      <c r="V1798" s="16">
        <f>IF(Occurrence!K1798&gt;0,_xlfn.PERCENTILE.INC(Occurrence!$I$2:$I$2441,($B$6+T1798*($B$7-1))/($B$3-1)),0)</f>
        <v/>
      </c>
      <c r="W1798" s="16">
        <f>IF(Occurrence!K1798&gt;0,Occurrence!K1798/V1798,0)</f>
        <v/>
      </c>
      <c r="X1798" s="9">
        <f>IF(Occurrence!K1798&gt;0,U1798*W1798,0)</f>
        <v/>
      </c>
      <c r="Y1798" s="24">
        <f>COUNTIF(Data!$X$2:$X$2441,"&lt;="&amp;Data!X1798)/($B$3+1)</f>
        <v/>
      </c>
      <c r="Z1798" s="16">
        <f>_xlfn.PERCENTILE.INC(Data!$U$2:$U$2441,Y1798)</f>
        <v/>
      </c>
      <c r="AA1798" s="16">
        <f>_xlfn.PERCENTILE.INC(Data!$V$2:$V$2441,Y1798)</f>
        <v/>
      </c>
      <c r="AB1798" s="16">
        <f>Data!X1798-AA1798</f>
        <v/>
      </c>
      <c r="AC1798" s="9">
        <f>Z1798+AB1798</f>
        <v/>
      </c>
      <c r="AD1798" s="24">
        <f>COUNTIF(Data!$Y$2:$Y$2441,"&lt;="&amp;Data!Y1798)/($B$3+1)</f>
        <v/>
      </c>
      <c r="AE1798" s="16">
        <f>_xlfn.PERCENTILE.INC(Data!$U$2:$U$2441,AD1798)</f>
        <v/>
      </c>
      <c r="AF1798" s="16">
        <f>_xlfn.PERCENTILE.INC(Data!$V$2:$V$2441,AD1798)</f>
        <v/>
      </c>
      <c r="AG1798" s="16">
        <f>Data!Y1798-AF1798</f>
        <v/>
      </c>
      <c r="AH1798" s="9">
        <f>AE1798+AG1798</f>
        <v/>
      </c>
    </row>
    <row r="1799">
      <c r="N1799" s="14">
        <f>Data!A1799</f>
        <v/>
      </c>
      <c r="O1799" s="24">
        <f>IF(Occurrence!J1799&gt;0,COUNTIFS(Occurrence!$J$2:$J$2441,"&gt;0",Occurrence!$J$2:$J$2441,"&lt;="&amp;Occurrence!J1799)/($B$8+1),0)</f>
        <v/>
      </c>
      <c r="P1799" s="16">
        <f>IF(Occurrence!J1799&gt;0,_xlfn.PERCENTILE.INC(Data!$O$2:$O$2441,($B$4+O1799*($B$5-1))/($B$3-1)),0)</f>
        <v/>
      </c>
      <c r="Q1799" s="16">
        <f>IF(Occurrence!J1799&gt;0,_xlfn.PERCENTILE.INC(Occurrence!$I$2:$I$2441,($B$6+O1799*($B$7-1))/($B$3-1)),0)</f>
        <v/>
      </c>
      <c r="R1799" s="16">
        <f>IF(Occurrence!J1799&gt;0,Occurrence!J1799/Q1799,0)</f>
        <v/>
      </c>
      <c r="S1799" s="9">
        <f>IF(Occurrence!J1799&gt;0,P1799*R1799,0)</f>
        <v/>
      </c>
      <c r="T1799" s="24">
        <f>IF(Occurrence!K1799&gt;0,COUNTIFS(Occurrence!$K$2:$K$2441,"&gt;0",Occurrence!$K$2:$K$2441,"&lt;="&amp;Occurrence!K1799)/($B$9+1),0)</f>
        <v/>
      </c>
      <c r="U1799" s="16">
        <f>IF(Occurrence!K1799&gt;0,_xlfn.PERCENTILE.INC(Data!$O$2:$O$2441,($B$4+T1799*($B$5-1))/($B$3-1)),0)</f>
        <v/>
      </c>
      <c r="V1799" s="16">
        <f>IF(Occurrence!K1799&gt;0,_xlfn.PERCENTILE.INC(Occurrence!$I$2:$I$2441,($B$6+T1799*($B$7-1))/($B$3-1)),0)</f>
        <v/>
      </c>
      <c r="W1799" s="16">
        <f>IF(Occurrence!K1799&gt;0,Occurrence!K1799/V1799,0)</f>
        <v/>
      </c>
      <c r="X1799" s="9">
        <f>IF(Occurrence!K1799&gt;0,U1799*W1799,0)</f>
        <v/>
      </c>
      <c r="Y1799" s="24">
        <f>COUNTIF(Data!$X$2:$X$2441,"&lt;="&amp;Data!X1799)/($B$3+1)</f>
        <v/>
      </c>
      <c r="Z1799" s="16">
        <f>_xlfn.PERCENTILE.INC(Data!$U$2:$U$2441,Y1799)</f>
        <v/>
      </c>
      <c r="AA1799" s="16">
        <f>_xlfn.PERCENTILE.INC(Data!$V$2:$V$2441,Y1799)</f>
        <v/>
      </c>
      <c r="AB1799" s="16">
        <f>Data!X1799-AA1799</f>
        <v/>
      </c>
      <c r="AC1799" s="9">
        <f>Z1799+AB1799</f>
        <v/>
      </c>
      <c r="AD1799" s="24">
        <f>COUNTIF(Data!$Y$2:$Y$2441,"&lt;="&amp;Data!Y1799)/($B$3+1)</f>
        <v/>
      </c>
      <c r="AE1799" s="16">
        <f>_xlfn.PERCENTILE.INC(Data!$U$2:$U$2441,AD1799)</f>
        <v/>
      </c>
      <c r="AF1799" s="16">
        <f>_xlfn.PERCENTILE.INC(Data!$V$2:$V$2441,AD1799)</f>
        <v/>
      </c>
      <c r="AG1799" s="16">
        <f>Data!Y1799-AF1799</f>
        <v/>
      </c>
      <c r="AH1799" s="9">
        <f>AE1799+AG1799</f>
        <v/>
      </c>
    </row>
    <row r="1800">
      <c r="N1800" s="14">
        <f>Data!A1800</f>
        <v/>
      </c>
      <c r="O1800" s="24">
        <f>IF(Occurrence!J1800&gt;0,COUNTIFS(Occurrence!$J$2:$J$2441,"&gt;0",Occurrence!$J$2:$J$2441,"&lt;="&amp;Occurrence!J1800)/($B$8+1),0)</f>
        <v/>
      </c>
      <c r="P1800" s="16">
        <f>IF(Occurrence!J1800&gt;0,_xlfn.PERCENTILE.INC(Data!$O$2:$O$2441,($B$4+O1800*($B$5-1))/($B$3-1)),0)</f>
        <v/>
      </c>
      <c r="Q1800" s="16">
        <f>IF(Occurrence!J1800&gt;0,_xlfn.PERCENTILE.INC(Occurrence!$I$2:$I$2441,($B$6+O1800*($B$7-1))/($B$3-1)),0)</f>
        <v/>
      </c>
      <c r="R1800" s="16">
        <f>IF(Occurrence!J1800&gt;0,Occurrence!J1800/Q1800,0)</f>
        <v/>
      </c>
      <c r="S1800" s="9">
        <f>IF(Occurrence!J1800&gt;0,P1800*R1800,0)</f>
        <v/>
      </c>
      <c r="T1800" s="24">
        <f>IF(Occurrence!K1800&gt;0,COUNTIFS(Occurrence!$K$2:$K$2441,"&gt;0",Occurrence!$K$2:$K$2441,"&lt;="&amp;Occurrence!K1800)/($B$9+1),0)</f>
        <v/>
      </c>
      <c r="U1800" s="16">
        <f>IF(Occurrence!K1800&gt;0,_xlfn.PERCENTILE.INC(Data!$O$2:$O$2441,($B$4+T1800*($B$5-1))/($B$3-1)),0)</f>
        <v/>
      </c>
      <c r="V1800" s="16">
        <f>IF(Occurrence!K1800&gt;0,_xlfn.PERCENTILE.INC(Occurrence!$I$2:$I$2441,($B$6+T1800*($B$7-1))/($B$3-1)),0)</f>
        <v/>
      </c>
      <c r="W1800" s="16">
        <f>IF(Occurrence!K1800&gt;0,Occurrence!K1800/V1800,0)</f>
        <v/>
      </c>
      <c r="X1800" s="9">
        <f>IF(Occurrence!K1800&gt;0,U1800*W1800,0)</f>
        <v/>
      </c>
      <c r="Y1800" s="24">
        <f>COUNTIF(Data!$X$2:$X$2441,"&lt;="&amp;Data!X1800)/($B$3+1)</f>
        <v/>
      </c>
      <c r="Z1800" s="16">
        <f>_xlfn.PERCENTILE.INC(Data!$U$2:$U$2441,Y1800)</f>
        <v/>
      </c>
      <c r="AA1800" s="16">
        <f>_xlfn.PERCENTILE.INC(Data!$V$2:$V$2441,Y1800)</f>
        <v/>
      </c>
      <c r="AB1800" s="16">
        <f>Data!X1800-AA1800</f>
        <v/>
      </c>
      <c r="AC1800" s="9">
        <f>Z1800+AB1800</f>
        <v/>
      </c>
      <c r="AD1800" s="24">
        <f>COUNTIF(Data!$Y$2:$Y$2441,"&lt;="&amp;Data!Y1800)/($B$3+1)</f>
        <v/>
      </c>
      <c r="AE1800" s="16">
        <f>_xlfn.PERCENTILE.INC(Data!$U$2:$U$2441,AD1800)</f>
        <v/>
      </c>
      <c r="AF1800" s="16">
        <f>_xlfn.PERCENTILE.INC(Data!$V$2:$V$2441,AD1800)</f>
        <v/>
      </c>
      <c r="AG1800" s="16">
        <f>Data!Y1800-AF1800</f>
        <v/>
      </c>
      <c r="AH1800" s="9">
        <f>AE1800+AG1800</f>
        <v/>
      </c>
    </row>
    <row r="1801">
      <c r="N1801" s="14">
        <f>Data!A1801</f>
        <v/>
      </c>
      <c r="O1801" s="24">
        <f>IF(Occurrence!J1801&gt;0,COUNTIFS(Occurrence!$J$2:$J$2441,"&gt;0",Occurrence!$J$2:$J$2441,"&lt;="&amp;Occurrence!J1801)/($B$8+1),0)</f>
        <v/>
      </c>
      <c r="P1801" s="16">
        <f>IF(Occurrence!J1801&gt;0,_xlfn.PERCENTILE.INC(Data!$O$2:$O$2441,($B$4+O1801*($B$5-1))/($B$3-1)),0)</f>
        <v/>
      </c>
      <c r="Q1801" s="16">
        <f>IF(Occurrence!J1801&gt;0,_xlfn.PERCENTILE.INC(Occurrence!$I$2:$I$2441,($B$6+O1801*($B$7-1))/($B$3-1)),0)</f>
        <v/>
      </c>
      <c r="R1801" s="16">
        <f>IF(Occurrence!J1801&gt;0,Occurrence!J1801/Q1801,0)</f>
        <v/>
      </c>
      <c r="S1801" s="9">
        <f>IF(Occurrence!J1801&gt;0,P1801*R1801,0)</f>
        <v/>
      </c>
      <c r="T1801" s="24">
        <f>IF(Occurrence!K1801&gt;0,COUNTIFS(Occurrence!$K$2:$K$2441,"&gt;0",Occurrence!$K$2:$K$2441,"&lt;="&amp;Occurrence!K1801)/($B$9+1),0)</f>
        <v/>
      </c>
      <c r="U1801" s="16">
        <f>IF(Occurrence!K1801&gt;0,_xlfn.PERCENTILE.INC(Data!$O$2:$O$2441,($B$4+T1801*($B$5-1))/($B$3-1)),0)</f>
        <v/>
      </c>
      <c r="V1801" s="16">
        <f>IF(Occurrence!K1801&gt;0,_xlfn.PERCENTILE.INC(Occurrence!$I$2:$I$2441,($B$6+T1801*($B$7-1))/($B$3-1)),0)</f>
        <v/>
      </c>
      <c r="W1801" s="16">
        <f>IF(Occurrence!K1801&gt;0,Occurrence!K1801/V1801,0)</f>
        <v/>
      </c>
      <c r="X1801" s="9">
        <f>IF(Occurrence!K1801&gt;0,U1801*W1801,0)</f>
        <v/>
      </c>
      <c r="Y1801" s="24">
        <f>COUNTIF(Data!$X$2:$X$2441,"&lt;="&amp;Data!X1801)/($B$3+1)</f>
        <v/>
      </c>
      <c r="Z1801" s="16">
        <f>_xlfn.PERCENTILE.INC(Data!$U$2:$U$2441,Y1801)</f>
        <v/>
      </c>
      <c r="AA1801" s="16">
        <f>_xlfn.PERCENTILE.INC(Data!$V$2:$V$2441,Y1801)</f>
        <v/>
      </c>
      <c r="AB1801" s="16">
        <f>Data!X1801-AA1801</f>
        <v/>
      </c>
      <c r="AC1801" s="9">
        <f>Z1801+AB1801</f>
        <v/>
      </c>
      <c r="AD1801" s="24">
        <f>COUNTIF(Data!$Y$2:$Y$2441,"&lt;="&amp;Data!Y1801)/($B$3+1)</f>
        <v/>
      </c>
      <c r="AE1801" s="16">
        <f>_xlfn.PERCENTILE.INC(Data!$U$2:$U$2441,AD1801)</f>
        <v/>
      </c>
      <c r="AF1801" s="16">
        <f>_xlfn.PERCENTILE.INC(Data!$V$2:$V$2441,AD1801)</f>
        <v/>
      </c>
      <c r="AG1801" s="16">
        <f>Data!Y1801-AF1801</f>
        <v/>
      </c>
      <c r="AH1801" s="9">
        <f>AE1801+AG1801</f>
        <v/>
      </c>
    </row>
    <row r="1802">
      <c r="N1802" s="14">
        <f>Data!A1802</f>
        <v/>
      </c>
      <c r="O1802" s="24">
        <f>IF(Occurrence!J1802&gt;0,COUNTIFS(Occurrence!$J$2:$J$2441,"&gt;0",Occurrence!$J$2:$J$2441,"&lt;="&amp;Occurrence!J1802)/($B$8+1),0)</f>
        <v/>
      </c>
      <c r="P1802" s="16">
        <f>IF(Occurrence!J1802&gt;0,_xlfn.PERCENTILE.INC(Data!$O$2:$O$2441,($B$4+O1802*($B$5-1))/($B$3-1)),0)</f>
        <v/>
      </c>
      <c r="Q1802" s="16">
        <f>IF(Occurrence!J1802&gt;0,_xlfn.PERCENTILE.INC(Occurrence!$I$2:$I$2441,($B$6+O1802*($B$7-1))/($B$3-1)),0)</f>
        <v/>
      </c>
      <c r="R1802" s="16">
        <f>IF(Occurrence!J1802&gt;0,Occurrence!J1802/Q1802,0)</f>
        <v/>
      </c>
      <c r="S1802" s="9">
        <f>IF(Occurrence!J1802&gt;0,P1802*R1802,0)</f>
        <v/>
      </c>
      <c r="T1802" s="24">
        <f>IF(Occurrence!K1802&gt;0,COUNTIFS(Occurrence!$K$2:$K$2441,"&gt;0",Occurrence!$K$2:$K$2441,"&lt;="&amp;Occurrence!K1802)/($B$9+1),0)</f>
        <v/>
      </c>
      <c r="U1802" s="16">
        <f>IF(Occurrence!K1802&gt;0,_xlfn.PERCENTILE.INC(Data!$O$2:$O$2441,($B$4+T1802*($B$5-1))/($B$3-1)),0)</f>
        <v/>
      </c>
      <c r="V1802" s="16">
        <f>IF(Occurrence!K1802&gt;0,_xlfn.PERCENTILE.INC(Occurrence!$I$2:$I$2441,($B$6+T1802*($B$7-1))/($B$3-1)),0)</f>
        <v/>
      </c>
      <c r="W1802" s="16">
        <f>IF(Occurrence!K1802&gt;0,Occurrence!K1802/V1802,0)</f>
        <v/>
      </c>
      <c r="X1802" s="9">
        <f>IF(Occurrence!K1802&gt;0,U1802*W1802,0)</f>
        <v/>
      </c>
      <c r="Y1802" s="24">
        <f>COUNTIF(Data!$X$2:$X$2441,"&lt;="&amp;Data!X1802)/($B$3+1)</f>
        <v/>
      </c>
      <c r="Z1802" s="16">
        <f>_xlfn.PERCENTILE.INC(Data!$U$2:$U$2441,Y1802)</f>
        <v/>
      </c>
      <c r="AA1802" s="16">
        <f>_xlfn.PERCENTILE.INC(Data!$V$2:$V$2441,Y1802)</f>
        <v/>
      </c>
      <c r="AB1802" s="16">
        <f>Data!X1802-AA1802</f>
        <v/>
      </c>
      <c r="AC1802" s="9">
        <f>Z1802+AB1802</f>
        <v/>
      </c>
      <c r="AD1802" s="24">
        <f>COUNTIF(Data!$Y$2:$Y$2441,"&lt;="&amp;Data!Y1802)/($B$3+1)</f>
        <v/>
      </c>
      <c r="AE1802" s="16">
        <f>_xlfn.PERCENTILE.INC(Data!$U$2:$U$2441,AD1802)</f>
        <v/>
      </c>
      <c r="AF1802" s="16">
        <f>_xlfn.PERCENTILE.INC(Data!$V$2:$V$2441,AD1802)</f>
        <v/>
      </c>
      <c r="AG1802" s="16">
        <f>Data!Y1802-AF1802</f>
        <v/>
      </c>
      <c r="AH1802" s="9">
        <f>AE1802+AG1802</f>
        <v/>
      </c>
    </row>
    <row r="1803">
      <c r="N1803" s="14">
        <f>Data!A1803</f>
        <v/>
      </c>
      <c r="O1803" s="24">
        <f>IF(Occurrence!J1803&gt;0,COUNTIFS(Occurrence!$J$2:$J$2441,"&gt;0",Occurrence!$J$2:$J$2441,"&lt;="&amp;Occurrence!J1803)/($B$8+1),0)</f>
        <v/>
      </c>
      <c r="P1803" s="16">
        <f>IF(Occurrence!J1803&gt;0,_xlfn.PERCENTILE.INC(Data!$O$2:$O$2441,($B$4+O1803*($B$5-1))/($B$3-1)),0)</f>
        <v/>
      </c>
      <c r="Q1803" s="16">
        <f>IF(Occurrence!J1803&gt;0,_xlfn.PERCENTILE.INC(Occurrence!$I$2:$I$2441,($B$6+O1803*($B$7-1))/($B$3-1)),0)</f>
        <v/>
      </c>
      <c r="R1803" s="16">
        <f>IF(Occurrence!J1803&gt;0,Occurrence!J1803/Q1803,0)</f>
        <v/>
      </c>
      <c r="S1803" s="9">
        <f>IF(Occurrence!J1803&gt;0,P1803*R1803,0)</f>
        <v/>
      </c>
      <c r="T1803" s="24">
        <f>IF(Occurrence!K1803&gt;0,COUNTIFS(Occurrence!$K$2:$K$2441,"&gt;0",Occurrence!$K$2:$K$2441,"&lt;="&amp;Occurrence!K1803)/($B$9+1),0)</f>
        <v/>
      </c>
      <c r="U1803" s="16">
        <f>IF(Occurrence!K1803&gt;0,_xlfn.PERCENTILE.INC(Data!$O$2:$O$2441,($B$4+T1803*($B$5-1))/($B$3-1)),0)</f>
        <v/>
      </c>
      <c r="V1803" s="16">
        <f>IF(Occurrence!K1803&gt;0,_xlfn.PERCENTILE.INC(Occurrence!$I$2:$I$2441,($B$6+T1803*($B$7-1))/($B$3-1)),0)</f>
        <v/>
      </c>
      <c r="W1803" s="16">
        <f>IF(Occurrence!K1803&gt;0,Occurrence!K1803/V1803,0)</f>
        <v/>
      </c>
      <c r="X1803" s="9">
        <f>IF(Occurrence!K1803&gt;0,U1803*W1803,0)</f>
        <v/>
      </c>
      <c r="Y1803" s="24">
        <f>COUNTIF(Data!$X$2:$X$2441,"&lt;="&amp;Data!X1803)/($B$3+1)</f>
        <v/>
      </c>
      <c r="Z1803" s="16">
        <f>_xlfn.PERCENTILE.INC(Data!$U$2:$U$2441,Y1803)</f>
        <v/>
      </c>
      <c r="AA1803" s="16">
        <f>_xlfn.PERCENTILE.INC(Data!$V$2:$V$2441,Y1803)</f>
        <v/>
      </c>
      <c r="AB1803" s="16">
        <f>Data!X1803-AA1803</f>
        <v/>
      </c>
      <c r="AC1803" s="9">
        <f>Z1803+AB1803</f>
        <v/>
      </c>
      <c r="AD1803" s="24">
        <f>COUNTIF(Data!$Y$2:$Y$2441,"&lt;="&amp;Data!Y1803)/($B$3+1)</f>
        <v/>
      </c>
      <c r="AE1803" s="16">
        <f>_xlfn.PERCENTILE.INC(Data!$U$2:$U$2441,AD1803)</f>
        <v/>
      </c>
      <c r="AF1803" s="16">
        <f>_xlfn.PERCENTILE.INC(Data!$V$2:$V$2441,AD1803)</f>
        <v/>
      </c>
      <c r="AG1803" s="16">
        <f>Data!Y1803-AF1803</f>
        <v/>
      </c>
      <c r="AH1803" s="9">
        <f>AE1803+AG1803</f>
        <v/>
      </c>
    </row>
    <row r="1804">
      <c r="N1804" s="14">
        <f>Data!A1804</f>
        <v/>
      </c>
      <c r="O1804" s="24">
        <f>IF(Occurrence!J1804&gt;0,COUNTIFS(Occurrence!$J$2:$J$2441,"&gt;0",Occurrence!$J$2:$J$2441,"&lt;="&amp;Occurrence!J1804)/($B$8+1),0)</f>
        <v/>
      </c>
      <c r="P1804" s="16">
        <f>IF(Occurrence!J1804&gt;0,_xlfn.PERCENTILE.INC(Data!$O$2:$O$2441,($B$4+O1804*($B$5-1))/($B$3-1)),0)</f>
        <v/>
      </c>
      <c r="Q1804" s="16">
        <f>IF(Occurrence!J1804&gt;0,_xlfn.PERCENTILE.INC(Occurrence!$I$2:$I$2441,($B$6+O1804*($B$7-1))/($B$3-1)),0)</f>
        <v/>
      </c>
      <c r="R1804" s="16">
        <f>IF(Occurrence!J1804&gt;0,Occurrence!J1804/Q1804,0)</f>
        <v/>
      </c>
      <c r="S1804" s="9">
        <f>IF(Occurrence!J1804&gt;0,P1804*R1804,0)</f>
        <v/>
      </c>
      <c r="T1804" s="24">
        <f>IF(Occurrence!K1804&gt;0,COUNTIFS(Occurrence!$K$2:$K$2441,"&gt;0",Occurrence!$K$2:$K$2441,"&lt;="&amp;Occurrence!K1804)/($B$9+1),0)</f>
        <v/>
      </c>
      <c r="U1804" s="16">
        <f>IF(Occurrence!K1804&gt;0,_xlfn.PERCENTILE.INC(Data!$O$2:$O$2441,($B$4+T1804*($B$5-1))/($B$3-1)),0)</f>
        <v/>
      </c>
      <c r="V1804" s="16">
        <f>IF(Occurrence!K1804&gt;0,_xlfn.PERCENTILE.INC(Occurrence!$I$2:$I$2441,($B$6+T1804*($B$7-1))/($B$3-1)),0)</f>
        <v/>
      </c>
      <c r="W1804" s="16">
        <f>IF(Occurrence!K1804&gt;0,Occurrence!K1804/V1804,0)</f>
        <v/>
      </c>
      <c r="X1804" s="9">
        <f>IF(Occurrence!K1804&gt;0,U1804*W1804,0)</f>
        <v/>
      </c>
      <c r="Y1804" s="24">
        <f>COUNTIF(Data!$X$2:$X$2441,"&lt;="&amp;Data!X1804)/($B$3+1)</f>
        <v/>
      </c>
      <c r="Z1804" s="16">
        <f>_xlfn.PERCENTILE.INC(Data!$U$2:$U$2441,Y1804)</f>
        <v/>
      </c>
      <c r="AA1804" s="16">
        <f>_xlfn.PERCENTILE.INC(Data!$V$2:$V$2441,Y1804)</f>
        <v/>
      </c>
      <c r="AB1804" s="16">
        <f>Data!X1804-AA1804</f>
        <v/>
      </c>
      <c r="AC1804" s="9">
        <f>Z1804+AB1804</f>
        <v/>
      </c>
      <c r="AD1804" s="24">
        <f>COUNTIF(Data!$Y$2:$Y$2441,"&lt;="&amp;Data!Y1804)/($B$3+1)</f>
        <v/>
      </c>
      <c r="AE1804" s="16">
        <f>_xlfn.PERCENTILE.INC(Data!$U$2:$U$2441,AD1804)</f>
        <v/>
      </c>
      <c r="AF1804" s="16">
        <f>_xlfn.PERCENTILE.INC(Data!$V$2:$V$2441,AD1804)</f>
        <v/>
      </c>
      <c r="AG1804" s="16">
        <f>Data!Y1804-AF1804</f>
        <v/>
      </c>
      <c r="AH1804" s="9">
        <f>AE1804+AG1804</f>
        <v/>
      </c>
    </row>
    <row r="1805">
      <c r="N1805" s="14">
        <f>Data!A1805</f>
        <v/>
      </c>
      <c r="O1805" s="24">
        <f>IF(Occurrence!J1805&gt;0,COUNTIFS(Occurrence!$J$2:$J$2441,"&gt;0",Occurrence!$J$2:$J$2441,"&lt;="&amp;Occurrence!J1805)/($B$8+1),0)</f>
        <v/>
      </c>
      <c r="P1805" s="16">
        <f>IF(Occurrence!J1805&gt;0,_xlfn.PERCENTILE.INC(Data!$O$2:$O$2441,($B$4+O1805*($B$5-1))/($B$3-1)),0)</f>
        <v/>
      </c>
      <c r="Q1805" s="16">
        <f>IF(Occurrence!J1805&gt;0,_xlfn.PERCENTILE.INC(Occurrence!$I$2:$I$2441,($B$6+O1805*($B$7-1))/($B$3-1)),0)</f>
        <v/>
      </c>
      <c r="R1805" s="16">
        <f>IF(Occurrence!J1805&gt;0,Occurrence!J1805/Q1805,0)</f>
        <v/>
      </c>
      <c r="S1805" s="9">
        <f>IF(Occurrence!J1805&gt;0,P1805*R1805,0)</f>
        <v/>
      </c>
      <c r="T1805" s="24">
        <f>IF(Occurrence!K1805&gt;0,COUNTIFS(Occurrence!$K$2:$K$2441,"&gt;0",Occurrence!$K$2:$K$2441,"&lt;="&amp;Occurrence!K1805)/($B$9+1),0)</f>
        <v/>
      </c>
      <c r="U1805" s="16">
        <f>IF(Occurrence!K1805&gt;0,_xlfn.PERCENTILE.INC(Data!$O$2:$O$2441,($B$4+T1805*($B$5-1))/($B$3-1)),0)</f>
        <v/>
      </c>
      <c r="V1805" s="16">
        <f>IF(Occurrence!K1805&gt;0,_xlfn.PERCENTILE.INC(Occurrence!$I$2:$I$2441,($B$6+T1805*($B$7-1))/($B$3-1)),0)</f>
        <v/>
      </c>
      <c r="W1805" s="16">
        <f>IF(Occurrence!K1805&gt;0,Occurrence!K1805/V1805,0)</f>
        <v/>
      </c>
      <c r="X1805" s="9">
        <f>IF(Occurrence!K1805&gt;0,U1805*W1805,0)</f>
        <v/>
      </c>
      <c r="Y1805" s="24">
        <f>COUNTIF(Data!$X$2:$X$2441,"&lt;="&amp;Data!X1805)/($B$3+1)</f>
        <v/>
      </c>
      <c r="Z1805" s="16">
        <f>_xlfn.PERCENTILE.INC(Data!$U$2:$U$2441,Y1805)</f>
        <v/>
      </c>
      <c r="AA1805" s="16">
        <f>_xlfn.PERCENTILE.INC(Data!$V$2:$V$2441,Y1805)</f>
        <v/>
      </c>
      <c r="AB1805" s="16">
        <f>Data!X1805-AA1805</f>
        <v/>
      </c>
      <c r="AC1805" s="9">
        <f>Z1805+AB1805</f>
        <v/>
      </c>
      <c r="AD1805" s="24">
        <f>COUNTIF(Data!$Y$2:$Y$2441,"&lt;="&amp;Data!Y1805)/($B$3+1)</f>
        <v/>
      </c>
      <c r="AE1805" s="16">
        <f>_xlfn.PERCENTILE.INC(Data!$U$2:$U$2441,AD1805)</f>
        <v/>
      </c>
      <c r="AF1805" s="16">
        <f>_xlfn.PERCENTILE.INC(Data!$V$2:$V$2441,AD1805)</f>
        <v/>
      </c>
      <c r="AG1805" s="16">
        <f>Data!Y1805-AF1805</f>
        <v/>
      </c>
      <c r="AH1805" s="9">
        <f>AE1805+AG1805</f>
        <v/>
      </c>
    </row>
    <row r="1806">
      <c r="N1806" s="14">
        <f>Data!A1806</f>
        <v/>
      </c>
      <c r="O1806" s="24">
        <f>IF(Occurrence!J1806&gt;0,COUNTIFS(Occurrence!$J$2:$J$2441,"&gt;0",Occurrence!$J$2:$J$2441,"&lt;="&amp;Occurrence!J1806)/($B$8+1),0)</f>
        <v/>
      </c>
      <c r="P1806" s="16">
        <f>IF(Occurrence!J1806&gt;0,_xlfn.PERCENTILE.INC(Data!$O$2:$O$2441,($B$4+O1806*($B$5-1))/($B$3-1)),0)</f>
        <v/>
      </c>
      <c r="Q1806" s="16">
        <f>IF(Occurrence!J1806&gt;0,_xlfn.PERCENTILE.INC(Occurrence!$I$2:$I$2441,($B$6+O1806*($B$7-1))/($B$3-1)),0)</f>
        <v/>
      </c>
      <c r="R1806" s="16">
        <f>IF(Occurrence!J1806&gt;0,Occurrence!J1806/Q1806,0)</f>
        <v/>
      </c>
      <c r="S1806" s="9">
        <f>IF(Occurrence!J1806&gt;0,P1806*R1806,0)</f>
        <v/>
      </c>
      <c r="T1806" s="24">
        <f>IF(Occurrence!K1806&gt;0,COUNTIFS(Occurrence!$K$2:$K$2441,"&gt;0",Occurrence!$K$2:$K$2441,"&lt;="&amp;Occurrence!K1806)/($B$9+1),0)</f>
        <v/>
      </c>
      <c r="U1806" s="16">
        <f>IF(Occurrence!K1806&gt;0,_xlfn.PERCENTILE.INC(Data!$O$2:$O$2441,($B$4+T1806*($B$5-1))/($B$3-1)),0)</f>
        <v/>
      </c>
      <c r="V1806" s="16">
        <f>IF(Occurrence!K1806&gt;0,_xlfn.PERCENTILE.INC(Occurrence!$I$2:$I$2441,($B$6+T1806*($B$7-1))/($B$3-1)),0)</f>
        <v/>
      </c>
      <c r="W1806" s="16">
        <f>IF(Occurrence!K1806&gt;0,Occurrence!K1806/V1806,0)</f>
        <v/>
      </c>
      <c r="X1806" s="9">
        <f>IF(Occurrence!K1806&gt;0,U1806*W1806,0)</f>
        <v/>
      </c>
      <c r="Y1806" s="24">
        <f>COUNTIF(Data!$X$2:$X$2441,"&lt;="&amp;Data!X1806)/($B$3+1)</f>
        <v/>
      </c>
      <c r="Z1806" s="16">
        <f>_xlfn.PERCENTILE.INC(Data!$U$2:$U$2441,Y1806)</f>
        <v/>
      </c>
      <c r="AA1806" s="16">
        <f>_xlfn.PERCENTILE.INC(Data!$V$2:$V$2441,Y1806)</f>
        <v/>
      </c>
      <c r="AB1806" s="16">
        <f>Data!X1806-AA1806</f>
        <v/>
      </c>
      <c r="AC1806" s="9">
        <f>Z1806+AB1806</f>
        <v/>
      </c>
      <c r="AD1806" s="24">
        <f>COUNTIF(Data!$Y$2:$Y$2441,"&lt;="&amp;Data!Y1806)/($B$3+1)</f>
        <v/>
      </c>
      <c r="AE1806" s="16">
        <f>_xlfn.PERCENTILE.INC(Data!$U$2:$U$2441,AD1806)</f>
        <v/>
      </c>
      <c r="AF1806" s="16">
        <f>_xlfn.PERCENTILE.INC(Data!$V$2:$V$2441,AD1806)</f>
        <v/>
      </c>
      <c r="AG1806" s="16">
        <f>Data!Y1806-AF1806</f>
        <v/>
      </c>
      <c r="AH1806" s="9">
        <f>AE1806+AG1806</f>
        <v/>
      </c>
    </row>
    <row r="1807">
      <c r="N1807" s="14">
        <f>Data!A1807</f>
        <v/>
      </c>
      <c r="O1807" s="24">
        <f>IF(Occurrence!J1807&gt;0,COUNTIFS(Occurrence!$J$2:$J$2441,"&gt;0",Occurrence!$J$2:$J$2441,"&lt;="&amp;Occurrence!J1807)/($B$8+1),0)</f>
        <v/>
      </c>
      <c r="P1807" s="16">
        <f>IF(Occurrence!J1807&gt;0,_xlfn.PERCENTILE.INC(Data!$O$2:$O$2441,($B$4+O1807*($B$5-1))/($B$3-1)),0)</f>
        <v/>
      </c>
      <c r="Q1807" s="16">
        <f>IF(Occurrence!J1807&gt;0,_xlfn.PERCENTILE.INC(Occurrence!$I$2:$I$2441,($B$6+O1807*($B$7-1))/($B$3-1)),0)</f>
        <v/>
      </c>
      <c r="R1807" s="16">
        <f>IF(Occurrence!J1807&gt;0,Occurrence!J1807/Q1807,0)</f>
        <v/>
      </c>
      <c r="S1807" s="9">
        <f>IF(Occurrence!J1807&gt;0,P1807*R1807,0)</f>
        <v/>
      </c>
      <c r="T1807" s="24">
        <f>IF(Occurrence!K1807&gt;0,COUNTIFS(Occurrence!$K$2:$K$2441,"&gt;0",Occurrence!$K$2:$K$2441,"&lt;="&amp;Occurrence!K1807)/($B$9+1),0)</f>
        <v/>
      </c>
      <c r="U1807" s="16">
        <f>IF(Occurrence!K1807&gt;0,_xlfn.PERCENTILE.INC(Data!$O$2:$O$2441,($B$4+T1807*($B$5-1))/($B$3-1)),0)</f>
        <v/>
      </c>
      <c r="V1807" s="16">
        <f>IF(Occurrence!K1807&gt;0,_xlfn.PERCENTILE.INC(Occurrence!$I$2:$I$2441,($B$6+T1807*($B$7-1))/($B$3-1)),0)</f>
        <v/>
      </c>
      <c r="W1807" s="16">
        <f>IF(Occurrence!K1807&gt;0,Occurrence!K1807/V1807,0)</f>
        <v/>
      </c>
      <c r="X1807" s="9">
        <f>IF(Occurrence!K1807&gt;0,U1807*W1807,0)</f>
        <v/>
      </c>
      <c r="Y1807" s="24">
        <f>COUNTIF(Data!$X$2:$X$2441,"&lt;="&amp;Data!X1807)/($B$3+1)</f>
        <v/>
      </c>
      <c r="Z1807" s="16">
        <f>_xlfn.PERCENTILE.INC(Data!$U$2:$U$2441,Y1807)</f>
        <v/>
      </c>
      <c r="AA1807" s="16">
        <f>_xlfn.PERCENTILE.INC(Data!$V$2:$V$2441,Y1807)</f>
        <v/>
      </c>
      <c r="AB1807" s="16">
        <f>Data!X1807-AA1807</f>
        <v/>
      </c>
      <c r="AC1807" s="9">
        <f>Z1807+AB1807</f>
        <v/>
      </c>
      <c r="AD1807" s="24">
        <f>COUNTIF(Data!$Y$2:$Y$2441,"&lt;="&amp;Data!Y1807)/($B$3+1)</f>
        <v/>
      </c>
      <c r="AE1807" s="16">
        <f>_xlfn.PERCENTILE.INC(Data!$U$2:$U$2441,AD1807)</f>
        <v/>
      </c>
      <c r="AF1807" s="16">
        <f>_xlfn.PERCENTILE.INC(Data!$V$2:$V$2441,AD1807)</f>
        <v/>
      </c>
      <c r="AG1807" s="16">
        <f>Data!Y1807-AF1807</f>
        <v/>
      </c>
      <c r="AH1807" s="9">
        <f>AE1807+AG1807</f>
        <v/>
      </c>
    </row>
    <row r="1808">
      <c r="N1808" s="14">
        <f>Data!A1808</f>
        <v/>
      </c>
      <c r="O1808" s="24">
        <f>IF(Occurrence!J1808&gt;0,COUNTIFS(Occurrence!$J$2:$J$2441,"&gt;0",Occurrence!$J$2:$J$2441,"&lt;="&amp;Occurrence!J1808)/($B$8+1),0)</f>
        <v/>
      </c>
      <c r="P1808" s="16">
        <f>IF(Occurrence!J1808&gt;0,_xlfn.PERCENTILE.INC(Data!$O$2:$O$2441,($B$4+O1808*($B$5-1))/($B$3-1)),0)</f>
        <v/>
      </c>
      <c r="Q1808" s="16">
        <f>IF(Occurrence!J1808&gt;0,_xlfn.PERCENTILE.INC(Occurrence!$I$2:$I$2441,($B$6+O1808*($B$7-1))/($B$3-1)),0)</f>
        <v/>
      </c>
      <c r="R1808" s="16">
        <f>IF(Occurrence!J1808&gt;0,Occurrence!J1808/Q1808,0)</f>
        <v/>
      </c>
      <c r="S1808" s="9">
        <f>IF(Occurrence!J1808&gt;0,P1808*R1808,0)</f>
        <v/>
      </c>
      <c r="T1808" s="24">
        <f>IF(Occurrence!K1808&gt;0,COUNTIFS(Occurrence!$K$2:$K$2441,"&gt;0",Occurrence!$K$2:$K$2441,"&lt;="&amp;Occurrence!K1808)/($B$9+1),0)</f>
        <v/>
      </c>
      <c r="U1808" s="16">
        <f>IF(Occurrence!K1808&gt;0,_xlfn.PERCENTILE.INC(Data!$O$2:$O$2441,($B$4+T1808*($B$5-1))/($B$3-1)),0)</f>
        <v/>
      </c>
      <c r="V1808" s="16">
        <f>IF(Occurrence!K1808&gt;0,_xlfn.PERCENTILE.INC(Occurrence!$I$2:$I$2441,($B$6+T1808*($B$7-1))/($B$3-1)),0)</f>
        <v/>
      </c>
      <c r="W1808" s="16">
        <f>IF(Occurrence!K1808&gt;0,Occurrence!K1808/V1808,0)</f>
        <v/>
      </c>
      <c r="X1808" s="9">
        <f>IF(Occurrence!K1808&gt;0,U1808*W1808,0)</f>
        <v/>
      </c>
      <c r="Y1808" s="24">
        <f>COUNTIF(Data!$X$2:$X$2441,"&lt;="&amp;Data!X1808)/($B$3+1)</f>
        <v/>
      </c>
      <c r="Z1808" s="16">
        <f>_xlfn.PERCENTILE.INC(Data!$U$2:$U$2441,Y1808)</f>
        <v/>
      </c>
      <c r="AA1808" s="16">
        <f>_xlfn.PERCENTILE.INC(Data!$V$2:$V$2441,Y1808)</f>
        <v/>
      </c>
      <c r="AB1808" s="16">
        <f>Data!X1808-AA1808</f>
        <v/>
      </c>
      <c r="AC1808" s="9">
        <f>Z1808+AB1808</f>
        <v/>
      </c>
      <c r="AD1808" s="24">
        <f>COUNTIF(Data!$Y$2:$Y$2441,"&lt;="&amp;Data!Y1808)/($B$3+1)</f>
        <v/>
      </c>
      <c r="AE1808" s="16">
        <f>_xlfn.PERCENTILE.INC(Data!$U$2:$U$2441,AD1808)</f>
        <v/>
      </c>
      <c r="AF1808" s="16">
        <f>_xlfn.PERCENTILE.INC(Data!$V$2:$V$2441,AD1808)</f>
        <v/>
      </c>
      <c r="AG1808" s="16">
        <f>Data!Y1808-AF1808</f>
        <v/>
      </c>
      <c r="AH1808" s="9">
        <f>AE1808+AG1808</f>
        <v/>
      </c>
    </row>
    <row r="1809">
      <c r="N1809" s="14">
        <f>Data!A1809</f>
        <v/>
      </c>
      <c r="O1809" s="24">
        <f>IF(Occurrence!J1809&gt;0,COUNTIFS(Occurrence!$J$2:$J$2441,"&gt;0",Occurrence!$J$2:$J$2441,"&lt;="&amp;Occurrence!J1809)/($B$8+1),0)</f>
        <v/>
      </c>
      <c r="P1809" s="16">
        <f>IF(Occurrence!J1809&gt;0,_xlfn.PERCENTILE.INC(Data!$O$2:$O$2441,($B$4+O1809*($B$5-1))/($B$3-1)),0)</f>
        <v/>
      </c>
      <c r="Q1809" s="16">
        <f>IF(Occurrence!J1809&gt;0,_xlfn.PERCENTILE.INC(Occurrence!$I$2:$I$2441,($B$6+O1809*($B$7-1))/($B$3-1)),0)</f>
        <v/>
      </c>
      <c r="R1809" s="16">
        <f>IF(Occurrence!J1809&gt;0,Occurrence!J1809/Q1809,0)</f>
        <v/>
      </c>
      <c r="S1809" s="9">
        <f>IF(Occurrence!J1809&gt;0,P1809*R1809,0)</f>
        <v/>
      </c>
      <c r="T1809" s="24">
        <f>IF(Occurrence!K1809&gt;0,COUNTIFS(Occurrence!$K$2:$K$2441,"&gt;0",Occurrence!$K$2:$K$2441,"&lt;="&amp;Occurrence!K1809)/($B$9+1),0)</f>
        <v/>
      </c>
      <c r="U1809" s="16">
        <f>IF(Occurrence!K1809&gt;0,_xlfn.PERCENTILE.INC(Data!$O$2:$O$2441,($B$4+T1809*($B$5-1))/($B$3-1)),0)</f>
        <v/>
      </c>
      <c r="V1809" s="16">
        <f>IF(Occurrence!K1809&gt;0,_xlfn.PERCENTILE.INC(Occurrence!$I$2:$I$2441,($B$6+T1809*($B$7-1))/($B$3-1)),0)</f>
        <v/>
      </c>
      <c r="W1809" s="16">
        <f>IF(Occurrence!K1809&gt;0,Occurrence!K1809/V1809,0)</f>
        <v/>
      </c>
      <c r="X1809" s="9">
        <f>IF(Occurrence!K1809&gt;0,U1809*W1809,0)</f>
        <v/>
      </c>
      <c r="Y1809" s="24">
        <f>COUNTIF(Data!$X$2:$X$2441,"&lt;="&amp;Data!X1809)/($B$3+1)</f>
        <v/>
      </c>
      <c r="Z1809" s="16">
        <f>_xlfn.PERCENTILE.INC(Data!$U$2:$U$2441,Y1809)</f>
        <v/>
      </c>
      <c r="AA1809" s="16">
        <f>_xlfn.PERCENTILE.INC(Data!$V$2:$V$2441,Y1809)</f>
        <v/>
      </c>
      <c r="AB1809" s="16">
        <f>Data!X1809-AA1809</f>
        <v/>
      </c>
      <c r="AC1809" s="9">
        <f>Z1809+AB1809</f>
        <v/>
      </c>
      <c r="AD1809" s="24">
        <f>COUNTIF(Data!$Y$2:$Y$2441,"&lt;="&amp;Data!Y1809)/($B$3+1)</f>
        <v/>
      </c>
      <c r="AE1809" s="16">
        <f>_xlfn.PERCENTILE.INC(Data!$U$2:$U$2441,AD1809)</f>
        <v/>
      </c>
      <c r="AF1809" s="16">
        <f>_xlfn.PERCENTILE.INC(Data!$V$2:$V$2441,AD1809)</f>
        <v/>
      </c>
      <c r="AG1809" s="16">
        <f>Data!Y1809-AF1809</f>
        <v/>
      </c>
      <c r="AH1809" s="9">
        <f>AE1809+AG1809</f>
        <v/>
      </c>
    </row>
    <row r="1810">
      <c r="N1810" s="14">
        <f>Data!A1810</f>
        <v/>
      </c>
      <c r="O1810" s="24">
        <f>IF(Occurrence!J1810&gt;0,COUNTIFS(Occurrence!$J$2:$J$2441,"&gt;0",Occurrence!$J$2:$J$2441,"&lt;="&amp;Occurrence!J1810)/($B$8+1),0)</f>
        <v/>
      </c>
      <c r="P1810" s="16">
        <f>IF(Occurrence!J1810&gt;0,_xlfn.PERCENTILE.INC(Data!$O$2:$O$2441,($B$4+O1810*($B$5-1))/($B$3-1)),0)</f>
        <v/>
      </c>
      <c r="Q1810" s="16">
        <f>IF(Occurrence!J1810&gt;0,_xlfn.PERCENTILE.INC(Occurrence!$I$2:$I$2441,($B$6+O1810*($B$7-1))/($B$3-1)),0)</f>
        <v/>
      </c>
      <c r="R1810" s="16">
        <f>IF(Occurrence!J1810&gt;0,Occurrence!J1810/Q1810,0)</f>
        <v/>
      </c>
      <c r="S1810" s="9">
        <f>IF(Occurrence!J1810&gt;0,P1810*R1810,0)</f>
        <v/>
      </c>
      <c r="T1810" s="24">
        <f>IF(Occurrence!K1810&gt;0,COUNTIFS(Occurrence!$K$2:$K$2441,"&gt;0",Occurrence!$K$2:$K$2441,"&lt;="&amp;Occurrence!K1810)/($B$9+1),0)</f>
        <v/>
      </c>
      <c r="U1810" s="16">
        <f>IF(Occurrence!K1810&gt;0,_xlfn.PERCENTILE.INC(Data!$O$2:$O$2441,($B$4+T1810*($B$5-1))/($B$3-1)),0)</f>
        <v/>
      </c>
      <c r="V1810" s="16">
        <f>IF(Occurrence!K1810&gt;0,_xlfn.PERCENTILE.INC(Occurrence!$I$2:$I$2441,($B$6+T1810*($B$7-1))/($B$3-1)),0)</f>
        <v/>
      </c>
      <c r="W1810" s="16">
        <f>IF(Occurrence!K1810&gt;0,Occurrence!K1810/V1810,0)</f>
        <v/>
      </c>
      <c r="X1810" s="9">
        <f>IF(Occurrence!K1810&gt;0,U1810*W1810,0)</f>
        <v/>
      </c>
      <c r="Y1810" s="24">
        <f>COUNTIF(Data!$X$2:$X$2441,"&lt;="&amp;Data!X1810)/($B$3+1)</f>
        <v/>
      </c>
      <c r="Z1810" s="16">
        <f>_xlfn.PERCENTILE.INC(Data!$U$2:$U$2441,Y1810)</f>
        <v/>
      </c>
      <c r="AA1810" s="16">
        <f>_xlfn.PERCENTILE.INC(Data!$V$2:$V$2441,Y1810)</f>
        <v/>
      </c>
      <c r="AB1810" s="16">
        <f>Data!X1810-AA1810</f>
        <v/>
      </c>
      <c r="AC1810" s="9">
        <f>Z1810+AB1810</f>
        <v/>
      </c>
      <c r="AD1810" s="24">
        <f>COUNTIF(Data!$Y$2:$Y$2441,"&lt;="&amp;Data!Y1810)/($B$3+1)</f>
        <v/>
      </c>
      <c r="AE1810" s="16">
        <f>_xlfn.PERCENTILE.INC(Data!$U$2:$U$2441,AD1810)</f>
        <v/>
      </c>
      <c r="AF1810" s="16">
        <f>_xlfn.PERCENTILE.INC(Data!$V$2:$V$2441,AD1810)</f>
        <v/>
      </c>
      <c r="AG1810" s="16">
        <f>Data!Y1810-AF1810</f>
        <v/>
      </c>
      <c r="AH1810" s="9">
        <f>AE1810+AG1810</f>
        <v/>
      </c>
    </row>
    <row r="1811">
      <c r="N1811" s="14">
        <f>Data!A1811</f>
        <v/>
      </c>
      <c r="O1811" s="24">
        <f>IF(Occurrence!J1811&gt;0,COUNTIFS(Occurrence!$J$2:$J$2441,"&gt;0",Occurrence!$J$2:$J$2441,"&lt;="&amp;Occurrence!J1811)/($B$8+1),0)</f>
        <v/>
      </c>
      <c r="P1811" s="16">
        <f>IF(Occurrence!J1811&gt;0,_xlfn.PERCENTILE.INC(Data!$O$2:$O$2441,($B$4+O1811*($B$5-1))/($B$3-1)),0)</f>
        <v/>
      </c>
      <c r="Q1811" s="16">
        <f>IF(Occurrence!J1811&gt;0,_xlfn.PERCENTILE.INC(Occurrence!$I$2:$I$2441,($B$6+O1811*($B$7-1))/($B$3-1)),0)</f>
        <v/>
      </c>
      <c r="R1811" s="16">
        <f>IF(Occurrence!J1811&gt;0,Occurrence!J1811/Q1811,0)</f>
        <v/>
      </c>
      <c r="S1811" s="9">
        <f>IF(Occurrence!J1811&gt;0,P1811*R1811,0)</f>
        <v/>
      </c>
      <c r="T1811" s="24">
        <f>IF(Occurrence!K1811&gt;0,COUNTIFS(Occurrence!$K$2:$K$2441,"&gt;0",Occurrence!$K$2:$K$2441,"&lt;="&amp;Occurrence!K1811)/($B$9+1),0)</f>
        <v/>
      </c>
      <c r="U1811" s="16">
        <f>IF(Occurrence!K1811&gt;0,_xlfn.PERCENTILE.INC(Data!$O$2:$O$2441,($B$4+T1811*($B$5-1))/($B$3-1)),0)</f>
        <v/>
      </c>
      <c r="V1811" s="16">
        <f>IF(Occurrence!K1811&gt;0,_xlfn.PERCENTILE.INC(Occurrence!$I$2:$I$2441,($B$6+T1811*($B$7-1))/($B$3-1)),0)</f>
        <v/>
      </c>
      <c r="W1811" s="16">
        <f>IF(Occurrence!K1811&gt;0,Occurrence!K1811/V1811,0)</f>
        <v/>
      </c>
      <c r="X1811" s="9">
        <f>IF(Occurrence!K1811&gt;0,U1811*W1811,0)</f>
        <v/>
      </c>
      <c r="Y1811" s="24">
        <f>COUNTIF(Data!$X$2:$X$2441,"&lt;="&amp;Data!X1811)/($B$3+1)</f>
        <v/>
      </c>
      <c r="Z1811" s="16">
        <f>_xlfn.PERCENTILE.INC(Data!$U$2:$U$2441,Y1811)</f>
        <v/>
      </c>
      <c r="AA1811" s="16">
        <f>_xlfn.PERCENTILE.INC(Data!$V$2:$V$2441,Y1811)</f>
        <v/>
      </c>
      <c r="AB1811" s="16">
        <f>Data!X1811-AA1811</f>
        <v/>
      </c>
      <c r="AC1811" s="9">
        <f>Z1811+AB1811</f>
        <v/>
      </c>
      <c r="AD1811" s="24">
        <f>COUNTIF(Data!$Y$2:$Y$2441,"&lt;="&amp;Data!Y1811)/($B$3+1)</f>
        <v/>
      </c>
      <c r="AE1811" s="16">
        <f>_xlfn.PERCENTILE.INC(Data!$U$2:$U$2441,AD1811)</f>
        <v/>
      </c>
      <c r="AF1811" s="16">
        <f>_xlfn.PERCENTILE.INC(Data!$V$2:$V$2441,AD1811)</f>
        <v/>
      </c>
      <c r="AG1811" s="16">
        <f>Data!Y1811-AF1811</f>
        <v/>
      </c>
      <c r="AH1811" s="9">
        <f>AE1811+AG1811</f>
        <v/>
      </c>
    </row>
    <row r="1812">
      <c r="N1812" s="14">
        <f>Data!A1812</f>
        <v/>
      </c>
      <c r="O1812" s="24">
        <f>IF(Occurrence!J1812&gt;0,COUNTIFS(Occurrence!$J$2:$J$2441,"&gt;0",Occurrence!$J$2:$J$2441,"&lt;="&amp;Occurrence!J1812)/($B$8+1),0)</f>
        <v/>
      </c>
      <c r="P1812" s="16">
        <f>IF(Occurrence!J1812&gt;0,_xlfn.PERCENTILE.INC(Data!$O$2:$O$2441,($B$4+O1812*($B$5-1))/($B$3-1)),0)</f>
        <v/>
      </c>
      <c r="Q1812" s="16">
        <f>IF(Occurrence!J1812&gt;0,_xlfn.PERCENTILE.INC(Occurrence!$I$2:$I$2441,($B$6+O1812*($B$7-1))/($B$3-1)),0)</f>
        <v/>
      </c>
      <c r="R1812" s="16">
        <f>IF(Occurrence!J1812&gt;0,Occurrence!J1812/Q1812,0)</f>
        <v/>
      </c>
      <c r="S1812" s="9">
        <f>IF(Occurrence!J1812&gt;0,P1812*R1812,0)</f>
        <v/>
      </c>
      <c r="T1812" s="24">
        <f>IF(Occurrence!K1812&gt;0,COUNTIFS(Occurrence!$K$2:$K$2441,"&gt;0",Occurrence!$K$2:$K$2441,"&lt;="&amp;Occurrence!K1812)/($B$9+1),0)</f>
        <v/>
      </c>
      <c r="U1812" s="16">
        <f>IF(Occurrence!K1812&gt;0,_xlfn.PERCENTILE.INC(Data!$O$2:$O$2441,($B$4+T1812*($B$5-1))/($B$3-1)),0)</f>
        <v/>
      </c>
      <c r="V1812" s="16">
        <f>IF(Occurrence!K1812&gt;0,_xlfn.PERCENTILE.INC(Occurrence!$I$2:$I$2441,($B$6+T1812*($B$7-1))/($B$3-1)),0)</f>
        <v/>
      </c>
      <c r="W1812" s="16">
        <f>IF(Occurrence!K1812&gt;0,Occurrence!K1812/V1812,0)</f>
        <v/>
      </c>
      <c r="X1812" s="9">
        <f>IF(Occurrence!K1812&gt;0,U1812*W1812,0)</f>
        <v/>
      </c>
      <c r="Y1812" s="24">
        <f>COUNTIF(Data!$X$2:$X$2441,"&lt;="&amp;Data!X1812)/($B$3+1)</f>
        <v/>
      </c>
      <c r="Z1812" s="16">
        <f>_xlfn.PERCENTILE.INC(Data!$U$2:$U$2441,Y1812)</f>
        <v/>
      </c>
      <c r="AA1812" s="16">
        <f>_xlfn.PERCENTILE.INC(Data!$V$2:$V$2441,Y1812)</f>
        <v/>
      </c>
      <c r="AB1812" s="16">
        <f>Data!X1812-AA1812</f>
        <v/>
      </c>
      <c r="AC1812" s="9">
        <f>Z1812+AB1812</f>
        <v/>
      </c>
      <c r="AD1812" s="24">
        <f>COUNTIF(Data!$Y$2:$Y$2441,"&lt;="&amp;Data!Y1812)/($B$3+1)</f>
        <v/>
      </c>
      <c r="AE1812" s="16">
        <f>_xlfn.PERCENTILE.INC(Data!$U$2:$U$2441,AD1812)</f>
        <v/>
      </c>
      <c r="AF1812" s="16">
        <f>_xlfn.PERCENTILE.INC(Data!$V$2:$V$2441,AD1812)</f>
        <v/>
      </c>
      <c r="AG1812" s="16">
        <f>Data!Y1812-AF1812</f>
        <v/>
      </c>
      <c r="AH1812" s="9">
        <f>AE1812+AG1812</f>
        <v/>
      </c>
    </row>
    <row r="1813">
      <c r="N1813" s="14">
        <f>Data!A1813</f>
        <v/>
      </c>
      <c r="O1813" s="24">
        <f>IF(Occurrence!J1813&gt;0,COUNTIFS(Occurrence!$J$2:$J$2441,"&gt;0",Occurrence!$J$2:$J$2441,"&lt;="&amp;Occurrence!J1813)/($B$8+1),0)</f>
        <v/>
      </c>
      <c r="P1813" s="16">
        <f>IF(Occurrence!J1813&gt;0,_xlfn.PERCENTILE.INC(Data!$O$2:$O$2441,($B$4+O1813*($B$5-1))/($B$3-1)),0)</f>
        <v/>
      </c>
      <c r="Q1813" s="16">
        <f>IF(Occurrence!J1813&gt;0,_xlfn.PERCENTILE.INC(Occurrence!$I$2:$I$2441,($B$6+O1813*($B$7-1))/($B$3-1)),0)</f>
        <v/>
      </c>
      <c r="R1813" s="16">
        <f>IF(Occurrence!J1813&gt;0,Occurrence!J1813/Q1813,0)</f>
        <v/>
      </c>
      <c r="S1813" s="9">
        <f>IF(Occurrence!J1813&gt;0,P1813*R1813,0)</f>
        <v/>
      </c>
      <c r="T1813" s="24">
        <f>IF(Occurrence!K1813&gt;0,COUNTIFS(Occurrence!$K$2:$K$2441,"&gt;0",Occurrence!$K$2:$K$2441,"&lt;="&amp;Occurrence!K1813)/($B$9+1),0)</f>
        <v/>
      </c>
      <c r="U1813" s="16">
        <f>IF(Occurrence!K1813&gt;0,_xlfn.PERCENTILE.INC(Data!$O$2:$O$2441,($B$4+T1813*($B$5-1))/($B$3-1)),0)</f>
        <v/>
      </c>
      <c r="V1813" s="16">
        <f>IF(Occurrence!K1813&gt;0,_xlfn.PERCENTILE.INC(Occurrence!$I$2:$I$2441,($B$6+T1813*($B$7-1))/($B$3-1)),0)</f>
        <v/>
      </c>
      <c r="W1813" s="16">
        <f>IF(Occurrence!K1813&gt;0,Occurrence!K1813/V1813,0)</f>
        <v/>
      </c>
      <c r="X1813" s="9">
        <f>IF(Occurrence!K1813&gt;0,U1813*W1813,0)</f>
        <v/>
      </c>
      <c r="Y1813" s="24">
        <f>COUNTIF(Data!$X$2:$X$2441,"&lt;="&amp;Data!X1813)/($B$3+1)</f>
        <v/>
      </c>
      <c r="Z1813" s="16">
        <f>_xlfn.PERCENTILE.INC(Data!$U$2:$U$2441,Y1813)</f>
        <v/>
      </c>
      <c r="AA1813" s="16">
        <f>_xlfn.PERCENTILE.INC(Data!$V$2:$V$2441,Y1813)</f>
        <v/>
      </c>
      <c r="AB1813" s="16">
        <f>Data!X1813-AA1813</f>
        <v/>
      </c>
      <c r="AC1813" s="9">
        <f>Z1813+AB1813</f>
        <v/>
      </c>
      <c r="AD1813" s="24">
        <f>COUNTIF(Data!$Y$2:$Y$2441,"&lt;="&amp;Data!Y1813)/($B$3+1)</f>
        <v/>
      </c>
      <c r="AE1813" s="16">
        <f>_xlfn.PERCENTILE.INC(Data!$U$2:$U$2441,AD1813)</f>
        <v/>
      </c>
      <c r="AF1813" s="16">
        <f>_xlfn.PERCENTILE.INC(Data!$V$2:$V$2441,AD1813)</f>
        <v/>
      </c>
      <c r="AG1813" s="16">
        <f>Data!Y1813-AF1813</f>
        <v/>
      </c>
      <c r="AH1813" s="9">
        <f>AE1813+AG1813</f>
        <v/>
      </c>
    </row>
    <row r="1814">
      <c r="N1814" s="14">
        <f>Data!A1814</f>
        <v/>
      </c>
      <c r="O1814" s="24">
        <f>IF(Occurrence!J1814&gt;0,COUNTIFS(Occurrence!$J$2:$J$2441,"&gt;0",Occurrence!$J$2:$J$2441,"&lt;="&amp;Occurrence!J1814)/($B$8+1),0)</f>
        <v/>
      </c>
      <c r="P1814" s="16">
        <f>IF(Occurrence!J1814&gt;0,_xlfn.PERCENTILE.INC(Data!$O$2:$O$2441,($B$4+O1814*($B$5-1))/($B$3-1)),0)</f>
        <v/>
      </c>
      <c r="Q1814" s="16">
        <f>IF(Occurrence!J1814&gt;0,_xlfn.PERCENTILE.INC(Occurrence!$I$2:$I$2441,($B$6+O1814*($B$7-1))/($B$3-1)),0)</f>
        <v/>
      </c>
      <c r="R1814" s="16">
        <f>IF(Occurrence!J1814&gt;0,Occurrence!J1814/Q1814,0)</f>
        <v/>
      </c>
      <c r="S1814" s="9">
        <f>IF(Occurrence!J1814&gt;0,P1814*R1814,0)</f>
        <v/>
      </c>
      <c r="T1814" s="24">
        <f>IF(Occurrence!K1814&gt;0,COUNTIFS(Occurrence!$K$2:$K$2441,"&gt;0",Occurrence!$K$2:$K$2441,"&lt;="&amp;Occurrence!K1814)/($B$9+1),0)</f>
        <v/>
      </c>
      <c r="U1814" s="16">
        <f>IF(Occurrence!K1814&gt;0,_xlfn.PERCENTILE.INC(Data!$O$2:$O$2441,($B$4+T1814*($B$5-1))/($B$3-1)),0)</f>
        <v/>
      </c>
      <c r="V1814" s="16">
        <f>IF(Occurrence!K1814&gt;0,_xlfn.PERCENTILE.INC(Occurrence!$I$2:$I$2441,($B$6+T1814*($B$7-1))/($B$3-1)),0)</f>
        <v/>
      </c>
      <c r="W1814" s="16">
        <f>IF(Occurrence!K1814&gt;0,Occurrence!K1814/V1814,0)</f>
        <v/>
      </c>
      <c r="X1814" s="9">
        <f>IF(Occurrence!K1814&gt;0,U1814*W1814,0)</f>
        <v/>
      </c>
      <c r="Y1814" s="24">
        <f>COUNTIF(Data!$X$2:$X$2441,"&lt;="&amp;Data!X1814)/($B$3+1)</f>
        <v/>
      </c>
      <c r="Z1814" s="16">
        <f>_xlfn.PERCENTILE.INC(Data!$U$2:$U$2441,Y1814)</f>
        <v/>
      </c>
      <c r="AA1814" s="16">
        <f>_xlfn.PERCENTILE.INC(Data!$V$2:$V$2441,Y1814)</f>
        <v/>
      </c>
      <c r="AB1814" s="16">
        <f>Data!X1814-AA1814</f>
        <v/>
      </c>
      <c r="AC1814" s="9">
        <f>Z1814+AB1814</f>
        <v/>
      </c>
      <c r="AD1814" s="24">
        <f>COUNTIF(Data!$Y$2:$Y$2441,"&lt;="&amp;Data!Y1814)/($B$3+1)</f>
        <v/>
      </c>
      <c r="AE1814" s="16">
        <f>_xlfn.PERCENTILE.INC(Data!$U$2:$U$2441,AD1814)</f>
        <v/>
      </c>
      <c r="AF1814" s="16">
        <f>_xlfn.PERCENTILE.INC(Data!$V$2:$V$2441,AD1814)</f>
        <v/>
      </c>
      <c r="AG1814" s="16">
        <f>Data!Y1814-AF1814</f>
        <v/>
      </c>
      <c r="AH1814" s="9">
        <f>AE1814+AG1814</f>
        <v/>
      </c>
    </row>
    <row r="1815">
      <c r="N1815" s="14">
        <f>Data!A1815</f>
        <v/>
      </c>
      <c r="O1815" s="24">
        <f>IF(Occurrence!J1815&gt;0,COUNTIFS(Occurrence!$J$2:$J$2441,"&gt;0",Occurrence!$J$2:$J$2441,"&lt;="&amp;Occurrence!J1815)/($B$8+1),0)</f>
        <v/>
      </c>
      <c r="P1815" s="16">
        <f>IF(Occurrence!J1815&gt;0,_xlfn.PERCENTILE.INC(Data!$O$2:$O$2441,($B$4+O1815*($B$5-1))/($B$3-1)),0)</f>
        <v/>
      </c>
      <c r="Q1815" s="16">
        <f>IF(Occurrence!J1815&gt;0,_xlfn.PERCENTILE.INC(Occurrence!$I$2:$I$2441,($B$6+O1815*($B$7-1))/($B$3-1)),0)</f>
        <v/>
      </c>
      <c r="R1815" s="16">
        <f>IF(Occurrence!J1815&gt;0,Occurrence!J1815/Q1815,0)</f>
        <v/>
      </c>
      <c r="S1815" s="9">
        <f>IF(Occurrence!J1815&gt;0,P1815*R1815,0)</f>
        <v/>
      </c>
      <c r="T1815" s="24">
        <f>IF(Occurrence!K1815&gt;0,COUNTIFS(Occurrence!$K$2:$K$2441,"&gt;0",Occurrence!$K$2:$K$2441,"&lt;="&amp;Occurrence!K1815)/($B$9+1),0)</f>
        <v/>
      </c>
      <c r="U1815" s="16">
        <f>IF(Occurrence!K1815&gt;0,_xlfn.PERCENTILE.INC(Data!$O$2:$O$2441,($B$4+T1815*($B$5-1))/($B$3-1)),0)</f>
        <v/>
      </c>
      <c r="V1815" s="16">
        <f>IF(Occurrence!K1815&gt;0,_xlfn.PERCENTILE.INC(Occurrence!$I$2:$I$2441,($B$6+T1815*($B$7-1))/($B$3-1)),0)</f>
        <v/>
      </c>
      <c r="W1815" s="16">
        <f>IF(Occurrence!K1815&gt;0,Occurrence!K1815/V1815,0)</f>
        <v/>
      </c>
      <c r="X1815" s="9">
        <f>IF(Occurrence!K1815&gt;0,U1815*W1815,0)</f>
        <v/>
      </c>
      <c r="Y1815" s="24">
        <f>COUNTIF(Data!$X$2:$X$2441,"&lt;="&amp;Data!X1815)/($B$3+1)</f>
        <v/>
      </c>
      <c r="Z1815" s="16">
        <f>_xlfn.PERCENTILE.INC(Data!$U$2:$U$2441,Y1815)</f>
        <v/>
      </c>
      <c r="AA1815" s="16">
        <f>_xlfn.PERCENTILE.INC(Data!$V$2:$V$2441,Y1815)</f>
        <v/>
      </c>
      <c r="AB1815" s="16">
        <f>Data!X1815-AA1815</f>
        <v/>
      </c>
      <c r="AC1815" s="9">
        <f>Z1815+AB1815</f>
        <v/>
      </c>
      <c r="AD1815" s="24">
        <f>COUNTIF(Data!$Y$2:$Y$2441,"&lt;="&amp;Data!Y1815)/($B$3+1)</f>
        <v/>
      </c>
      <c r="AE1815" s="16">
        <f>_xlfn.PERCENTILE.INC(Data!$U$2:$U$2441,AD1815)</f>
        <v/>
      </c>
      <c r="AF1815" s="16">
        <f>_xlfn.PERCENTILE.INC(Data!$V$2:$V$2441,AD1815)</f>
        <v/>
      </c>
      <c r="AG1815" s="16">
        <f>Data!Y1815-AF1815</f>
        <v/>
      </c>
      <c r="AH1815" s="9">
        <f>AE1815+AG1815</f>
        <v/>
      </c>
    </row>
    <row r="1816">
      <c r="N1816" s="14">
        <f>Data!A1816</f>
        <v/>
      </c>
      <c r="O1816" s="24">
        <f>IF(Occurrence!J1816&gt;0,COUNTIFS(Occurrence!$J$2:$J$2441,"&gt;0",Occurrence!$J$2:$J$2441,"&lt;="&amp;Occurrence!J1816)/($B$8+1),0)</f>
        <v/>
      </c>
      <c r="P1816" s="16">
        <f>IF(Occurrence!J1816&gt;0,_xlfn.PERCENTILE.INC(Data!$O$2:$O$2441,($B$4+O1816*($B$5-1))/($B$3-1)),0)</f>
        <v/>
      </c>
      <c r="Q1816" s="16">
        <f>IF(Occurrence!J1816&gt;0,_xlfn.PERCENTILE.INC(Occurrence!$I$2:$I$2441,($B$6+O1816*($B$7-1))/($B$3-1)),0)</f>
        <v/>
      </c>
      <c r="R1816" s="16">
        <f>IF(Occurrence!J1816&gt;0,Occurrence!J1816/Q1816,0)</f>
        <v/>
      </c>
      <c r="S1816" s="9">
        <f>IF(Occurrence!J1816&gt;0,P1816*R1816,0)</f>
        <v/>
      </c>
      <c r="T1816" s="24">
        <f>IF(Occurrence!K1816&gt;0,COUNTIFS(Occurrence!$K$2:$K$2441,"&gt;0",Occurrence!$K$2:$K$2441,"&lt;="&amp;Occurrence!K1816)/($B$9+1),0)</f>
        <v/>
      </c>
      <c r="U1816" s="16">
        <f>IF(Occurrence!K1816&gt;0,_xlfn.PERCENTILE.INC(Data!$O$2:$O$2441,($B$4+T1816*($B$5-1))/($B$3-1)),0)</f>
        <v/>
      </c>
      <c r="V1816" s="16">
        <f>IF(Occurrence!K1816&gt;0,_xlfn.PERCENTILE.INC(Occurrence!$I$2:$I$2441,($B$6+T1816*($B$7-1))/($B$3-1)),0)</f>
        <v/>
      </c>
      <c r="W1816" s="16">
        <f>IF(Occurrence!K1816&gt;0,Occurrence!K1816/V1816,0)</f>
        <v/>
      </c>
      <c r="X1816" s="9">
        <f>IF(Occurrence!K1816&gt;0,U1816*W1816,0)</f>
        <v/>
      </c>
      <c r="Y1816" s="24">
        <f>COUNTIF(Data!$X$2:$X$2441,"&lt;="&amp;Data!X1816)/($B$3+1)</f>
        <v/>
      </c>
      <c r="Z1816" s="16">
        <f>_xlfn.PERCENTILE.INC(Data!$U$2:$U$2441,Y1816)</f>
        <v/>
      </c>
      <c r="AA1816" s="16">
        <f>_xlfn.PERCENTILE.INC(Data!$V$2:$V$2441,Y1816)</f>
        <v/>
      </c>
      <c r="AB1816" s="16">
        <f>Data!X1816-AA1816</f>
        <v/>
      </c>
      <c r="AC1816" s="9">
        <f>Z1816+AB1816</f>
        <v/>
      </c>
      <c r="AD1816" s="24">
        <f>COUNTIF(Data!$Y$2:$Y$2441,"&lt;="&amp;Data!Y1816)/($B$3+1)</f>
        <v/>
      </c>
      <c r="AE1816" s="16">
        <f>_xlfn.PERCENTILE.INC(Data!$U$2:$U$2441,AD1816)</f>
        <v/>
      </c>
      <c r="AF1816" s="16">
        <f>_xlfn.PERCENTILE.INC(Data!$V$2:$V$2441,AD1816)</f>
        <v/>
      </c>
      <c r="AG1816" s="16">
        <f>Data!Y1816-AF1816</f>
        <v/>
      </c>
      <c r="AH1816" s="9">
        <f>AE1816+AG1816</f>
        <v/>
      </c>
    </row>
    <row r="1817">
      <c r="N1817" s="14">
        <f>Data!A1817</f>
        <v/>
      </c>
      <c r="O1817" s="24">
        <f>IF(Occurrence!J1817&gt;0,COUNTIFS(Occurrence!$J$2:$J$2441,"&gt;0",Occurrence!$J$2:$J$2441,"&lt;="&amp;Occurrence!J1817)/($B$8+1),0)</f>
        <v/>
      </c>
      <c r="P1817" s="16">
        <f>IF(Occurrence!J1817&gt;0,_xlfn.PERCENTILE.INC(Data!$O$2:$O$2441,($B$4+O1817*($B$5-1))/($B$3-1)),0)</f>
        <v/>
      </c>
      <c r="Q1817" s="16">
        <f>IF(Occurrence!J1817&gt;0,_xlfn.PERCENTILE.INC(Occurrence!$I$2:$I$2441,($B$6+O1817*($B$7-1))/($B$3-1)),0)</f>
        <v/>
      </c>
      <c r="R1817" s="16">
        <f>IF(Occurrence!J1817&gt;0,Occurrence!J1817/Q1817,0)</f>
        <v/>
      </c>
      <c r="S1817" s="9">
        <f>IF(Occurrence!J1817&gt;0,P1817*R1817,0)</f>
        <v/>
      </c>
      <c r="T1817" s="24">
        <f>IF(Occurrence!K1817&gt;0,COUNTIFS(Occurrence!$K$2:$K$2441,"&gt;0",Occurrence!$K$2:$K$2441,"&lt;="&amp;Occurrence!K1817)/($B$9+1),0)</f>
        <v/>
      </c>
      <c r="U1817" s="16">
        <f>IF(Occurrence!K1817&gt;0,_xlfn.PERCENTILE.INC(Data!$O$2:$O$2441,($B$4+T1817*($B$5-1))/($B$3-1)),0)</f>
        <v/>
      </c>
      <c r="V1817" s="16">
        <f>IF(Occurrence!K1817&gt;0,_xlfn.PERCENTILE.INC(Occurrence!$I$2:$I$2441,($B$6+T1817*($B$7-1))/($B$3-1)),0)</f>
        <v/>
      </c>
      <c r="W1817" s="16">
        <f>IF(Occurrence!K1817&gt;0,Occurrence!K1817/V1817,0)</f>
        <v/>
      </c>
      <c r="X1817" s="9">
        <f>IF(Occurrence!K1817&gt;0,U1817*W1817,0)</f>
        <v/>
      </c>
      <c r="Y1817" s="24">
        <f>COUNTIF(Data!$X$2:$X$2441,"&lt;="&amp;Data!X1817)/($B$3+1)</f>
        <v/>
      </c>
      <c r="Z1817" s="16">
        <f>_xlfn.PERCENTILE.INC(Data!$U$2:$U$2441,Y1817)</f>
        <v/>
      </c>
      <c r="AA1817" s="16">
        <f>_xlfn.PERCENTILE.INC(Data!$V$2:$V$2441,Y1817)</f>
        <v/>
      </c>
      <c r="AB1817" s="16">
        <f>Data!X1817-AA1817</f>
        <v/>
      </c>
      <c r="AC1817" s="9">
        <f>Z1817+AB1817</f>
        <v/>
      </c>
      <c r="AD1817" s="24">
        <f>COUNTIF(Data!$Y$2:$Y$2441,"&lt;="&amp;Data!Y1817)/($B$3+1)</f>
        <v/>
      </c>
      <c r="AE1817" s="16">
        <f>_xlfn.PERCENTILE.INC(Data!$U$2:$U$2441,AD1817)</f>
        <v/>
      </c>
      <c r="AF1817" s="16">
        <f>_xlfn.PERCENTILE.INC(Data!$V$2:$V$2441,AD1817)</f>
        <v/>
      </c>
      <c r="AG1817" s="16">
        <f>Data!Y1817-AF1817</f>
        <v/>
      </c>
      <c r="AH1817" s="9">
        <f>AE1817+AG1817</f>
        <v/>
      </c>
    </row>
    <row r="1818">
      <c r="N1818" s="14">
        <f>Data!A1818</f>
        <v/>
      </c>
      <c r="O1818" s="24">
        <f>IF(Occurrence!J1818&gt;0,COUNTIFS(Occurrence!$J$2:$J$2441,"&gt;0",Occurrence!$J$2:$J$2441,"&lt;="&amp;Occurrence!J1818)/($B$8+1),0)</f>
        <v/>
      </c>
      <c r="P1818" s="16">
        <f>IF(Occurrence!J1818&gt;0,_xlfn.PERCENTILE.INC(Data!$O$2:$O$2441,($B$4+O1818*($B$5-1))/($B$3-1)),0)</f>
        <v/>
      </c>
      <c r="Q1818" s="16">
        <f>IF(Occurrence!J1818&gt;0,_xlfn.PERCENTILE.INC(Occurrence!$I$2:$I$2441,($B$6+O1818*($B$7-1))/($B$3-1)),0)</f>
        <v/>
      </c>
      <c r="R1818" s="16">
        <f>IF(Occurrence!J1818&gt;0,Occurrence!J1818/Q1818,0)</f>
        <v/>
      </c>
      <c r="S1818" s="9">
        <f>IF(Occurrence!J1818&gt;0,P1818*R1818,0)</f>
        <v/>
      </c>
      <c r="T1818" s="24">
        <f>IF(Occurrence!K1818&gt;0,COUNTIFS(Occurrence!$K$2:$K$2441,"&gt;0",Occurrence!$K$2:$K$2441,"&lt;="&amp;Occurrence!K1818)/($B$9+1),0)</f>
        <v/>
      </c>
      <c r="U1818" s="16">
        <f>IF(Occurrence!K1818&gt;0,_xlfn.PERCENTILE.INC(Data!$O$2:$O$2441,($B$4+T1818*($B$5-1))/($B$3-1)),0)</f>
        <v/>
      </c>
      <c r="V1818" s="16">
        <f>IF(Occurrence!K1818&gt;0,_xlfn.PERCENTILE.INC(Occurrence!$I$2:$I$2441,($B$6+T1818*($B$7-1))/($B$3-1)),0)</f>
        <v/>
      </c>
      <c r="W1818" s="16">
        <f>IF(Occurrence!K1818&gt;0,Occurrence!K1818/V1818,0)</f>
        <v/>
      </c>
      <c r="X1818" s="9">
        <f>IF(Occurrence!K1818&gt;0,U1818*W1818,0)</f>
        <v/>
      </c>
      <c r="Y1818" s="24">
        <f>COUNTIF(Data!$X$2:$X$2441,"&lt;="&amp;Data!X1818)/($B$3+1)</f>
        <v/>
      </c>
      <c r="Z1818" s="16">
        <f>_xlfn.PERCENTILE.INC(Data!$U$2:$U$2441,Y1818)</f>
        <v/>
      </c>
      <c r="AA1818" s="16">
        <f>_xlfn.PERCENTILE.INC(Data!$V$2:$V$2441,Y1818)</f>
        <v/>
      </c>
      <c r="AB1818" s="16">
        <f>Data!X1818-AA1818</f>
        <v/>
      </c>
      <c r="AC1818" s="9">
        <f>Z1818+AB1818</f>
        <v/>
      </c>
      <c r="AD1818" s="24">
        <f>COUNTIF(Data!$Y$2:$Y$2441,"&lt;="&amp;Data!Y1818)/($B$3+1)</f>
        <v/>
      </c>
      <c r="AE1818" s="16">
        <f>_xlfn.PERCENTILE.INC(Data!$U$2:$U$2441,AD1818)</f>
        <v/>
      </c>
      <c r="AF1818" s="16">
        <f>_xlfn.PERCENTILE.INC(Data!$V$2:$V$2441,AD1818)</f>
        <v/>
      </c>
      <c r="AG1818" s="16">
        <f>Data!Y1818-AF1818</f>
        <v/>
      </c>
      <c r="AH1818" s="9">
        <f>AE1818+AG1818</f>
        <v/>
      </c>
    </row>
    <row r="1819">
      <c r="N1819" s="14">
        <f>Data!A1819</f>
        <v/>
      </c>
      <c r="O1819" s="24">
        <f>IF(Occurrence!J1819&gt;0,COUNTIFS(Occurrence!$J$2:$J$2441,"&gt;0",Occurrence!$J$2:$J$2441,"&lt;="&amp;Occurrence!J1819)/($B$8+1),0)</f>
        <v/>
      </c>
      <c r="P1819" s="16">
        <f>IF(Occurrence!J1819&gt;0,_xlfn.PERCENTILE.INC(Data!$O$2:$O$2441,($B$4+O1819*($B$5-1))/($B$3-1)),0)</f>
        <v/>
      </c>
      <c r="Q1819" s="16">
        <f>IF(Occurrence!J1819&gt;0,_xlfn.PERCENTILE.INC(Occurrence!$I$2:$I$2441,($B$6+O1819*($B$7-1))/($B$3-1)),0)</f>
        <v/>
      </c>
      <c r="R1819" s="16">
        <f>IF(Occurrence!J1819&gt;0,Occurrence!J1819/Q1819,0)</f>
        <v/>
      </c>
      <c r="S1819" s="9">
        <f>IF(Occurrence!J1819&gt;0,P1819*R1819,0)</f>
        <v/>
      </c>
      <c r="T1819" s="24">
        <f>IF(Occurrence!K1819&gt;0,COUNTIFS(Occurrence!$K$2:$K$2441,"&gt;0",Occurrence!$K$2:$K$2441,"&lt;="&amp;Occurrence!K1819)/($B$9+1),0)</f>
        <v/>
      </c>
      <c r="U1819" s="16">
        <f>IF(Occurrence!K1819&gt;0,_xlfn.PERCENTILE.INC(Data!$O$2:$O$2441,($B$4+T1819*($B$5-1))/($B$3-1)),0)</f>
        <v/>
      </c>
      <c r="V1819" s="16">
        <f>IF(Occurrence!K1819&gt;0,_xlfn.PERCENTILE.INC(Occurrence!$I$2:$I$2441,($B$6+T1819*($B$7-1))/($B$3-1)),0)</f>
        <v/>
      </c>
      <c r="W1819" s="16">
        <f>IF(Occurrence!K1819&gt;0,Occurrence!K1819/V1819,0)</f>
        <v/>
      </c>
      <c r="X1819" s="9">
        <f>IF(Occurrence!K1819&gt;0,U1819*W1819,0)</f>
        <v/>
      </c>
      <c r="Y1819" s="24">
        <f>COUNTIF(Data!$X$2:$X$2441,"&lt;="&amp;Data!X1819)/($B$3+1)</f>
        <v/>
      </c>
      <c r="Z1819" s="16">
        <f>_xlfn.PERCENTILE.INC(Data!$U$2:$U$2441,Y1819)</f>
        <v/>
      </c>
      <c r="AA1819" s="16">
        <f>_xlfn.PERCENTILE.INC(Data!$V$2:$V$2441,Y1819)</f>
        <v/>
      </c>
      <c r="AB1819" s="16">
        <f>Data!X1819-AA1819</f>
        <v/>
      </c>
      <c r="AC1819" s="9">
        <f>Z1819+AB1819</f>
        <v/>
      </c>
      <c r="AD1819" s="24">
        <f>COUNTIF(Data!$Y$2:$Y$2441,"&lt;="&amp;Data!Y1819)/($B$3+1)</f>
        <v/>
      </c>
      <c r="AE1819" s="16">
        <f>_xlfn.PERCENTILE.INC(Data!$U$2:$U$2441,AD1819)</f>
        <v/>
      </c>
      <c r="AF1819" s="16">
        <f>_xlfn.PERCENTILE.INC(Data!$V$2:$V$2441,AD1819)</f>
        <v/>
      </c>
      <c r="AG1819" s="16">
        <f>Data!Y1819-AF1819</f>
        <v/>
      </c>
      <c r="AH1819" s="9">
        <f>AE1819+AG1819</f>
        <v/>
      </c>
    </row>
    <row r="1820">
      <c r="N1820" s="14">
        <f>Data!A1820</f>
        <v/>
      </c>
      <c r="O1820" s="24">
        <f>IF(Occurrence!J1820&gt;0,COUNTIFS(Occurrence!$J$2:$J$2441,"&gt;0",Occurrence!$J$2:$J$2441,"&lt;="&amp;Occurrence!J1820)/($B$8+1),0)</f>
        <v/>
      </c>
      <c r="P1820" s="16">
        <f>IF(Occurrence!J1820&gt;0,_xlfn.PERCENTILE.INC(Data!$O$2:$O$2441,($B$4+O1820*($B$5-1))/($B$3-1)),0)</f>
        <v/>
      </c>
      <c r="Q1820" s="16">
        <f>IF(Occurrence!J1820&gt;0,_xlfn.PERCENTILE.INC(Occurrence!$I$2:$I$2441,($B$6+O1820*($B$7-1))/($B$3-1)),0)</f>
        <v/>
      </c>
      <c r="R1820" s="16">
        <f>IF(Occurrence!J1820&gt;0,Occurrence!J1820/Q1820,0)</f>
        <v/>
      </c>
      <c r="S1820" s="9">
        <f>IF(Occurrence!J1820&gt;0,P1820*R1820,0)</f>
        <v/>
      </c>
      <c r="T1820" s="24">
        <f>IF(Occurrence!K1820&gt;0,COUNTIFS(Occurrence!$K$2:$K$2441,"&gt;0",Occurrence!$K$2:$K$2441,"&lt;="&amp;Occurrence!K1820)/($B$9+1),0)</f>
        <v/>
      </c>
      <c r="U1820" s="16">
        <f>IF(Occurrence!K1820&gt;0,_xlfn.PERCENTILE.INC(Data!$O$2:$O$2441,($B$4+T1820*($B$5-1))/($B$3-1)),0)</f>
        <v/>
      </c>
      <c r="V1820" s="16">
        <f>IF(Occurrence!K1820&gt;0,_xlfn.PERCENTILE.INC(Occurrence!$I$2:$I$2441,($B$6+T1820*($B$7-1))/($B$3-1)),0)</f>
        <v/>
      </c>
      <c r="W1820" s="16">
        <f>IF(Occurrence!K1820&gt;0,Occurrence!K1820/V1820,0)</f>
        <v/>
      </c>
      <c r="X1820" s="9">
        <f>IF(Occurrence!K1820&gt;0,U1820*W1820,0)</f>
        <v/>
      </c>
      <c r="Y1820" s="24">
        <f>COUNTIF(Data!$X$2:$X$2441,"&lt;="&amp;Data!X1820)/($B$3+1)</f>
        <v/>
      </c>
      <c r="Z1820" s="16">
        <f>_xlfn.PERCENTILE.INC(Data!$U$2:$U$2441,Y1820)</f>
        <v/>
      </c>
      <c r="AA1820" s="16">
        <f>_xlfn.PERCENTILE.INC(Data!$V$2:$V$2441,Y1820)</f>
        <v/>
      </c>
      <c r="AB1820" s="16">
        <f>Data!X1820-AA1820</f>
        <v/>
      </c>
      <c r="AC1820" s="9">
        <f>Z1820+AB1820</f>
        <v/>
      </c>
      <c r="AD1820" s="24">
        <f>COUNTIF(Data!$Y$2:$Y$2441,"&lt;="&amp;Data!Y1820)/($B$3+1)</f>
        <v/>
      </c>
      <c r="AE1820" s="16">
        <f>_xlfn.PERCENTILE.INC(Data!$U$2:$U$2441,AD1820)</f>
        <v/>
      </c>
      <c r="AF1820" s="16">
        <f>_xlfn.PERCENTILE.INC(Data!$V$2:$V$2441,AD1820)</f>
        <v/>
      </c>
      <c r="AG1820" s="16">
        <f>Data!Y1820-AF1820</f>
        <v/>
      </c>
      <c r="AH1820" s="9">
        <f>AE1820+AG1820</f>
        <v/>
      </c>
    </row>
    <row r="1821">
      <c r="N1821" s="14">
        <f>Data!A1821</f>
        <v/>
      </c>
      <c r="O1821" s="24">
        <f>IF(Occurrence!J1821&gt;0,COUNTIFS(Occurrence!$J$2:$J$2441,"&gt;0",Occurrence!$J$2:$J$2441,"&lt;="&amp;Occurrence!J1821)/($B$8+1),0)</f>
        <v/>
      </c>
      <c r="P1821" s="16">
        <f>IF(Occurrence!J1821&gt;0,_xlfn.PERCENTILE.INC(Data!$O$2:$O$2441,($B$4+O1821*($B$5-1))/($B$3-1)),0)</f>
        <v/>
      </c>
      <c r="Q1821" s="16">
        <f>IF(Occurrence!J1821&gt;0,_xlfn.PERCENTILE.INC(Occurrence!$I$2:$I$2441,($B$6+O1821*($B$7-1))/($B$3-1)),0)</f>
        <v/>
      </c>
      <c r="R1821" s="16">
        <f>IF(Occurrence!J1821&gt;0,Occurrence!J1821/Q1821,0)</f>
        <v/>
      </c>
      <c r="S1821" s="9">
        <f>IF(Occurrence!J1821&gt;0,P1821*R1821,0)</f>
        <v/>
      </c>
      <c r="T1821" s="24">
        <f>IF(Occurrence!K1821&gt;0,COUNTIFS(Occurrence!$K$2:$K$2441,"&gt;0",Occurrence!$K$2:$K$2441,"&lt;="&amp;Occurrence!K1821)/($B$9+1),0)</f>
        <v/>
      </c>
      <c r="U1821" s="16">
        <f>IF(Occurrence!K1821&gt;0,_xlfn.PERCENTILE.INC(Data!$O$2:$O$2441,($B$4+T1821*($B$5-1))/($B$3-1)),0)</f>
        <v/>
      </c>
      <c r="V1821" s="16">
        <f>IF(Occurrence!K1821&gt;0,_xlfn.PERCENTILE.INC(Occurrence!$I$2:$I$2441,($B$6+T1821*($B$7-1))/($B$3-1)),0)</f>
        <v/>
      </c>
      <c r="W1821" s="16">
        <f>IF(Occurrence!K1821&gt;0,Occurrence!K1821/V1821,0)</f>
        <v/>
      </c>
      <c r="X1821" s="9">
        <f>IF(Occurrence!K1821&gt;0,U1821*W1821,0)</f>
        <v/>
      </c>
      <c r="Y1821" s="24">
        <f>COUNTIF(Data!$X$2:$X$2441,"&lt;="&amp;Data!X1821)/($B$3+1)</f>
        <v/>
      </c>
      <c r="Z1821" s="16">
        <f>_xlfn.PERCENTILE.INC(Data!$U$2:$U$2441,Y1821)</f>
        <v/>
      </c>
      <c r="AA1821" s="16">
        <f>_xlfn.PERCENTILE.INC(Data!$V$2:$V$2441,Y1821)</f>
        <v/>
      </c>
      <c r="AB1821" s="16">
        <f>Data!X1821-AA1821</f>
        <v/>
      </c>
      <c r="AC1821" s="9">
        <f>Z1821+AB1821</f>
        <v/>
      </c>
      <c r="AD1821" s="24">
        <f>COUNTIF(Data!$Y$2:$Y$2441,"&lt;="&amp;Data!Y1821)/($B$3+1)</f>
        <v/>
      </c>
      <c r="AE1821" s="16">
        <f>_xlfn.PERCENTILE.INC(Data!$U$2:$U$2441,AD1821)</f>
        <v/>
      </c>
      <c r="AF1821" s="16">
        <f>_xlfn.PERCENTILE.INC(Data!$V$2:$V$2441,AD1821)</f>
        <v/>
      </c>
      <c r="AG1821" s="16">
        <f>Data!Y1821-AF1821</f>
        <v/>
      </c>
      <c r="AH1821" s="9">
        <f>AE1821+AG1821</f>
        <v/>
      </c>
    </row>
    <row r="1822">
      <c r="N1822" s="14">
        <f>Data!A1822</f>
        <v/>
      </c>
      <c r="O1822" s="24">
        <f>IF(Occurrence!J1822&gt;0,COUNTIFS(Occurrence!$J$2:$J$2441,"&gt;0",Occurrence!$J$2:$J$2441,"&lt;="&amp;Occurrence!J1822)/($B$8+1),0)</f>
        <v/>
      </c>
      <c r="P1822" s="16">
        <f>IF(Occurrence!J1822&gt;0,_xlfn.PERCENTILE.INC(Data!$O$2:$O$2441,($B$4+O1822*($B$5-1))/($B$3-1)),0)</f>
        <v/>
      </c>
      <c r="Q1822" s="16">
        <f>IF(Occurrence!J1822&gt;0,_xlfn.PERCENTILE.INC(Occurrence!$I$2:$I$2441,($B$6+O1822*($B$7-1))/($B$3-1)),0)</f>
        <v/>
      </c>
      <c r="R1822" s="16">
        <f>IF(Occurrence!J1822&gt;0,Occurrence!J1822/Q1822,0)</f>
        <v/>
      </c>
      <c r="S1822" s="9">
        <f>IF(Occurrence!J1822&gt;0,P1822*R1822,0)</f>
        <v/>
      </c>
      <c r="T1822" s="24">
        <f>IF(Occurrence!K1822&gt;0,COUNTIFS(Occurrence!$K$2:$K$2441,"&gt;0",Occurrence!$K$2:$K$2441,"&lt;="&amp;Occurrence!K1822)/($B$9+1),0)</f>
        <v/>
      </c>
      <c r="U1822" s="16">
        <f>IF(Occurrence!K1822&gt;0,_xlfn.PERCENTILE.INC(Data!$O$2:$O$2441,($B$4+T1822*($B$5-1))/($B$3-1)),0)</f>
        <v/>
      </c>
      <c r="V1822" s="16">
        <f>IF(Occurrence!K1822&gt;0,_xlfn.PERCENTILE.INC(Occurrence!$I$2:$I$2441,($B$6+T1822*($B$7-1))/($B$3-1)),0)</f>
        <v/>
      </c>
      <c r="W1822" s="16">
        <f>IF(Occurrence!K1822&gt;0,Occurrence!K1822/V1822,0)</f>
        <v/>
      </c>
      <c r="X1822" s="9">
        <f>IF(Occurrence!K1822&gt;0,U1822*W1822,0)</f>
        <v/>
      </c>
      <c r="Y1822" s="24">
        <f>COUNTIF(Data!$X$2:$X$2441,"&lt;="&amp;Data!X1822)/($B$3+1)</f>
        <v/>
      </c>
      <c r="Z1822" s="16">
        <f>_xlfn.PERCENTILE.INC(Data!$U$2:$U$2441,Y1822)</f>
        <v/>
      </c>
      <c r="AA1822" s="16">
        <f>_xlfn.PERCENTILE.INC(Data!$V$2:$V$2441,Y1822)</f>
        <v/>
      </c>
      <c r="AB1822" s="16">
        <f>Data!X1822-AA1822</f>
        <v/>
      </c>
      <c r="AC1822" s="9">
        <f>Z1822+AB1822</f>
        <v/>
      </c>
      <c r="AD1822" s="24">
        <f>COUNTIF(Data!$Y$2:$Y$2441,"&lt;="&amp;Data!Y1822)/($B$3+1)</f>
        <v/>
      </c>
      <c r="AE1822" s="16">
        <f>_xlfn.PERCENTILE.INC(Data!$U$2:$U$2441,AD1822)</f>
        <v/>
      </c>
      <c r="AF1822" s="16">
        <f>_xlfn.PERCENTILE.INC(Data!$V$2:$V$2441,AD1822)</f>
        <v/>
      </c>
      <c r="AG1822" s="16">
        <f>Data!Y1822-AF1822</f>
        <v/>
      </c>
      <c r="AH1822" s="9">
        <f>AE1822+AG1822</f>
        <v/>
      </c>
    </row>
    <row r="1823">
      <c r="N1823" s="14">
        <f>Data!A1823</f>
        <v/>
      </c>
      <c r="O1823" s="24">
        <f>IF(Occurrence!J1823&gt;0,COUNTIFS(Occurrence!$J$2:$J$2441,"&gt;0",Occurrence!$J$2:$J$2441,"&lt;="&amp;Occurrence!J1823)/($B$8+1),0)</f>
        <v/>
      </c>
      <c r="P1823" s="16">
        <f>IF(Occurrence!J1823&gt;0,_xlfn.PERCENTILE.INC(Data!$O$2:$O$2441,($B$4+O1823*($B$5-1))/($B$3-1)),0)</f>
        <v/>
      </c>
      <c r="Q1823" s="16">
        <f>IF(Occurrence!J1823&gt;0,_xlfn.PERCENTILE.INC(Occurrence!$I$2:$I$2441,($B$6+O1823*($B$7-1))/($B$3-1)),0)</f>
        <v/>
      </c>
      <c r="R1823" s="16">
        <f>IF(Occurrence!J1823&gt;0,Occurrence!J1823/Q1823,0)</f>
        <v/>
      </c>
      <c r="S1823" s="9">
        <f>IF(Occurrence!J1823&gt;0,P1823*R1823,0)</f>
        <v/>
      </c>
      <c r="T1823" s="24">
        <f>IF(Occurrence!K1823&gt;0,COUNTIFS(Occurrence!$K$2:$K$2441,"&gt;0",Occurrence!$K$2:$K$2441,"&lt;="&amp;Occurrence!K1823)/($B$9+1),0)</f>
        <v/>
      </c>
      <c r="U1823" s="16">
        <f>IF(Occurrence!K1823&gt;0,_xlfn.PERCENTILE.INC(Data!$O$2:$O$2441,($B$4+T1823*($B$5-1))/($B$3-1)),0)</f>
        <v/>
      </c>
      <c r="V1823" s="16">
        <f>IF(Occurrence!K1823&gt;0,_xlfn.PERCENTILE.INC(Occurrence!$I$2:$I$2441,($B$6+T1823*($B$7-1))/($B$3-1)),0)</f>
        <v/>
      </c>
      <c r="W1823" s="16">
        <f>IF(Occurrence!K1823&gt;0,Occurrence!K1823/V1823,0)</f>
        <v/>
      </c>
      <c r="X1823" s="9">
        <f>IF(Occurrence!K1823&gt;0,U1823*W1823,0)</f>
        <v/>
      </c>
      <c r="Y1823" s="24">
        <f>COUNTIF(Data!$X$2:$X$2441,"&lt;="&amp;Data!X1823)/($B$3+1)</f>
        <v/>
      </c>
      <c r="Z1823" s="16">
        <f>_xlfn.PERCENTILE.INC(Data!$U$2:$U$2441,Y1823)</f>
        <v/>
      </c>
      <c r="AA1823" s="16">
        <f>_xlfn.PERCENTILE.INC(Data!$V$2:$V$2441,Y1823)</f>
        <v/>
      </c>
      <c r="AB1823" s="16">
        <f>Data!X1823-AA1823</f>
        <v/>
      </c>
      <c r="AC1823" s="9">
        <f>Z1823+AB1823</f>
        <v/>
      </c>
      <c r="AD1823" s="24">
        <f>COUNTIF(Data!$Y$2:$Y$2441,"&lt;="&amp;Data!Y1823)/($B$3+1)</f>
        <v/>
      </c>
      <c r="AE1823" s="16">
        <f>_xlfn.PERCENTILE.INC(Data!$U$2:$U$2441,AD1823)</f>
        <v/>
      </c>
      <c r="AF1823" s="16">
        <f>_xlfn.PERCENTILE.INC(Data!$V$2:$V$2441,AD1823)</f>
        <v/>
      </c>
      <c r="AG1823" s="16">
        <f>Data!Y1823-AF1823</f>
        <v/>
      </c>
      <c r="AH1823" s="9">
        <f>AE1823+AG1823</f>
        <v/>
      </c>
    </row>
    <row r="1824">
      <c r="N1824" s="14">
        <f>Data!A1824</f>
        <v/>
      </c>
      <c r="O1824" s="24">
        <f>IF(Occurrence!J1824&gt;0,COUNTIFS(Occurrence!$J$2:$J$2441,"&gt;0",Occurrence!$J$2:$J$2441,"&lt;="&amp;Occurrence!J1824)/($B$8+1),0)</f>
        <v/>
      </c>
      <c r="P1824" s="16">
        <f>IF(Occurrence!J1824&gt;0,_xlfn.PERCENTILE.INC(Data!$O$2:$O$2441,($B$4+O1824*($B$5-1))/($B$3-1)),0)</f>
        <v/>
      </c>
      <c r="Q1824" s="16">
        <f>IF(Occurrence!J1824&gt;0,_xlfn.PERCENTILE.INC(Occurrence!$I$2:$I$2441,($B$6+O1824*($B$7-1))/($B$3-1)),0)</f>
        <v/>
      </c>
      <c r="R1824" s="16">
        <f>IF(Occurrence!J1824&gt;0,Occurrence!J1824/Q1824,0)</f>
        <v/>
      </c>
      <c r="S1824" s="9">
        <f>IF(Occurrence!J1824&gt;0,P1824*R1824,0)</f>
        <v/>
      </c>
      <c r="T1824" s="24">
        <f>IF(Occurrence!K1824&gt;0,COUNTIFS(Occurrence!$K$2:$K$2441,"&gt;0",Occurrence!$K$2:$K$2441,"&lt;="&amp;Occurrence!K1824)/($B$9+1),0)</f>
        <v/>
      </c>
      <c r="U1824" s="16">
        <f>IF(Occurrence!K1824&gt;0,_xlfn.PERCENTILE.INC(Data!$O$2:$O$2441,($B$4+T1824*($B$5-1))/($B$3-1)),0)</f>
        <v/>
      </c>
      <c r="V1824" s="16">
        <f>IF(Occurrence!K1824&gt;0,_xlfn.PERCENTILE.INC(Occurrence!$I$2:$I$2441,($B$6+T1824*($B$7-1))/($B$3-1)),0)</f>
        <v/>
      </c>
      <c r="W1824" s="16">
        <f>IF(Occurrence!K1824&gt;0,Occurrence!K1824/V1824,0)</f>
        <v/>
      </c>
      <c r="X1824" s="9">
        <f>IF(Occurrence!K1824&gt;0,U1824*W1824,0)</f>
        <v/>
      </c>
      <c r="Y1824" s="24">
        <f>COUNTIF(Data!$X$2:$X$2441,"&lt;="&amp;Data!X1824)/($B$3+1)</f>
        <v/>
      </c>
      <c r="Z1824" s="16">
        <f>_xlfn.PERCENTILE.INC(Data!$U$2:$U$2441,Y1824)</f>
        <v/>
      </c>
      <c r="AA1824" s="16">
        <f>_xlfn.PERCENTILE.INC(Data!$V$2:$V$2441,Y1824)</f>
        <v/>
      </c>
      <c r="AB1824" s="16">
        <f>Data!X1824-AA1824</f>
        <v/>
      </c>
      <c r="AC1824" s="9">
        <f>Z1824+AB1824</f>
        <v/>
      </c>
      <c r="AD1824" s="24">
        <f>COUNTIF(Data!$Y$2:$Y$2441,"&lt;="&amp;Data!Y1824)/($B$3+1)</f>
        <v/>
      </c>
      <c r="AE1824" s="16">
        <f>_xlfn.PERCENTILE.INC(Data!$U$2:$U$2441,AD1824)</f>
        <v/>
      </c>
      <c r="AF1824" s="16">
        <f>_xlfn.PERCENTILE.INC(Data!$V$2:$V$2441,AD1824)</f>
        <v/>
      </c>
      <c r="AG1824" s="16">
        <f>Data!Y1824-AF1824</f>
        <v/>
      </c>
      <c r="AH1824" s="9">
        <f>AE1824+AG1824</f>
        <v/>
      </c>
    </row>
    <row r="1825">
      <c r="N1825" s="14">
        <f>Data!A1825</f>
        <v/>
      </c>
      <c r="O1825" s="24">
        <f>IF(Occurrence!J1825&gt;0,COUNTIFS(Occurrence!$J$2:$J$2441,"&gt;0",Occurrence!$J$2:$J$2441,"&lt;="&amp;Occurrence!J1825)/($B$8+1),0)</f>
        <v/>
      </c>
      <c r="P1825" s="16">
        <f>IF(Occurrence!J1825&gt;0,_xlfn.PERCENTILE.INC(Data!$O$2:$O$2441,($B$4+O1825*($B$5-1))/($B$3-1)),0)</f>
        <v/>
      </c>
      <c r="Q1825" s="16">
        <f>IF(Occurrence!J1825&gt;0,_xlfn.PERCENTILE.INC(Occurrence!$I$2:$I$2441,($B$6+O1825*($B$7-1))/($B$3-1)),0)</f>
        <v/>
      </c>
      <c r="R1825" s="16">
        <f>IF(Occurrence!J1825&gt;0,Occurrence!J1825/Q1825,0)</f>
        <v/>
      </c>
      <c r="S1825" s="9">
        <f>IF(Occurrence!J1825&gt;0,P1825*R1825,0)</f>
        <v/>
      </c>
      <c r="T1825" s="24">
        <f>IF(Occurrence!K1825&gt;0,COUNTIFS(Occurrence!$K$2:$K$2441,"&gt;0",Occurrence!$K$2:$K$2441,"&lt;="&amp;Occurrence!K1825)/($B$9+1),0)</f>
        <v/>
      </c>
      <c r="U1825" s="16">
        <f>IF(Occurrence!K1825&gt;0,_xlfn.PERCENTILE.INC(Data!$O$2:$O$2441,($B$4+T1825*($B$5-1))/($B$3-1)),0)</f>
        <v/>
      </c>
      <c r="V1825" s="16">
        <f>IF(Occurrence!K1825&gt;0,_xlfn.PERCENTILE.INC(Occurrence!$I$2:$I$2441,($B$6+T1825*($B$7-1))/($B$3-1)),0)</f>
        <v/>
      </c>
      <c r="W1825" s="16">
        <f>IF(Occurrence!K1825&gt;0,Occurrence!K1825/V1825,0)</f>
        <v/>
      </c>
      <c r="X1825" s="9">
        <f>IF(Occurrence!K1825&gt;0,U1825*W1825,0)</f>
        <v/>
      </c>
      <c r="Y1825" s="24">
        <f>COUNTIF(Data!$X$2:$X$2441,"&lt;="&amp;Data!X1825)/($B$3+1)</f>
        <v/>
      </c>
      <c r="Z1825" s="16">
        <f>_xlfn.PERCENTILE.INC(Data!$U$2:$U$2441,Y1825)</f>
        <v/>
      </c>
      <c r="AA1825" s="16">
        <f>_xlfn.PERCENTILE.INC(Data!$V$2:$V$2441,Y1825)</f>
        <v/>
      </c>
      <c r="AB1825" s="16">
        <f>Data!X1825-AA1825</f>
        <v/>
      </c>
      <c r="AC1825" s="9">
        <f>Z1825+AB1825</f>
        <v/>
      </c>
      <c r="AD1825" s="24">
        <f>COUNTIF(Data!$Y$2:$Y$2441,"&lt;="&amp;Data!Y1825)/($B$3+1)</f>
        <v/>
      </c>
      <c r="AE1825" s="16">
        <f>_xlfn.PERCENTILE.INC(Data!$U$2:$U$2441,AD1825)</f>
        <v/>
      </c>
      <c r="AF1825" s="16">
        <f>_xlfn.PERCENTILE.INC(Data!$V$2:$V$2441,AD1825)</f>
        <v/>
      </c>
      <c r="AG1825" s="16">
        <f>Data!Y1825-AF1825</f>
        <v/>
      </c>
      <c r="AH1825" s="9">
        <f>AE1825+AG1825</f>
        <v/>
      </c>
    </row>
    <row r="1826">
      <c r="N1826" s="14">
        <f>Data!A1826</f>
        <v/>
      </c>
      <c r="O1826" s="24">
        <f>IF(Occurrence!J1826&gt;0,COUNTIFS(Occurrence!$J$2:$J$2441,"&gt;0",Occurrence!$J$2:$J$2441,"&lt;="&amp;Occurrence!J1826)/($B$8+1),0)</f>
        <v/>
      </c>
      <c r="P1826" s="16">
        <f>IF(Occurrence!J1826&gt;0,_xlfn.PERCENTILE.INC(Data!$O$2:$O$2441,($B$4+O1826*($B$5-1))/($B$3-1)),0)</f>
        <v/>
      </c>
      <c r="Q1826" s="16">
        <f>IF(Occurrence!J1826&gt;0,_xlfn.PERCENTILE.INC(Occurrence!$I$2:$I$2441,($B$6+O1826*($B$7-1))/($B$3-1)),0)</f>
        <v/>
      </c>
      <c r="R1826" s="16">
        <f>IF(Occurrence!J1826&gt;0,Occurrence!J1826/Q1826,0)</f>
        <v/>
      </c>
      <c r="S1826" s="9">
        <f>IF(Occurrence!J1826&gt;0,P1826*R1826,0)</f>
        <v/>
      </c>
      <c r="T1826" s="24">
        <f>IF(Occurrence!K1826&gt;0,COUNTIFS(Occurrence!$K$2:$K$2441,"&gt;0",Occurrence!$K$2:$K$2441,"&lt;="&amp;Occurrence!K1826)/($B$9+1),0)</f>
        <v/>
      </c>
      <c r="U1826" s="16">
        <f>IF(Occurrence!K1826&gt;0,_xlfn.PERCENTILE.INC(Data!$O$2:$O$2441,($B$4+T1826*($B$5-1))/($B$3-1)),0)</f>
        <v/>
      </c>
      <c r="V1826" s="16">
        <f>IF(Occurrence!K1826&gt;0,_xlfn.PERCENTILE.INC(Occurrence!$I$2:$I$2441,($B$6+T1826*($B$7-1))/($B$3-1)),0)</f>
        <v/>
      </c>
      <c r="W1826" s="16">
        <f>IF(Occurrence!K1826&gt;0,Occurrence!K1826/V1826,0)</f>
        <v/>
      </c>
      <c r="X1826" s="9">
        <f>IF(Occurrence!K1826&gt;0,U1826*W1826,0)</f>
        <v/>
      </c>
      <c r="Y1826" s="24">
        <f>COUNTIF(Data!$X$2:$X$2441,"&lt;="&amp;Data!X1826)/($B$3+1)</f>
        <v/>
      </c>
      <c r="Z1826" s="16">
        <f>_xlfn.PERCENTILE.INC(Data!$U$2:$U$2441,Y1826)</f>
        <v/>
      </c>
      <c r="AA1826" s="16">
        <f>_xlfn.PERCENTILE.INC(Data!$V$2:$V$2441,Y1826)</f>
        <v/>
      </c>
      <c r="AB1826" s="16">
        <f>Data!X1826-AA1826</f>
        <v/>
      </c>
      <c r="AC1826" s="9">
        <f>Z1826+AB1826</f>
        <v/>
      </c>
      <c r="AD1826" s="24">
        <f>COUNTIF(Data!$Y$2:$Y$2441,"&lt;="&amp;Data!Y1826)/($B$3+1)</f>
        <v/>
      </c>
      <c r="AE1826" s="16">
        <f>_xlfn.PERCENTILE.INC(Data!$U$2:$U$2441,AD1826)</f>
        <v/>
      </c>
      <c r="AF1826" s="16">
        <f>_xlfn.PERCENTILE.INC(Data!$V$2:$V$2441,AD1826)</f>
        <v/>
      </c>
      <c r="AG1826" s="16">
        <f>Data!Y1826-AF1826</f>
        <v/>
      </c>
      <c r="AH1826" s="9">
        <f>AE1826+AG1826</f>
        <v/>
      </c>
    </row>
    <row r="1827">
      <c r="N1827" s="14">
        <f>Data!A1827</f>
        <v/>
      </c>
      <c r="O1827" s="24">
        <f>IF(Occurrence!J1827&gt;0,COUNTIFS(Occurrence!$J$2:$J$2441,"&gt;0",Occurrence!$J$2:$J$2441,"&lt;="&amp;Occurrence!J1827)/($B$8+1),0)</f>
        <v/>
      </c>
      <c r="P1827" s="16">
        <f>IF(Occurrence!J1827&gt;0,_xlfn.PERCENTILE.INC(Data!$O$2:$O$2441,($B$4+O1827*($B$5-1))/($B$3-1)),0)</f>
        <v/>
      </c>
      <c r="Q1827" s="16">
        <f>IF(Occurrence!J1827&gt;0,_xlfn.PERCENTILE.INC(Occurrence!$I$2:$I$2441,($B$6+O1827*($B$7-1))/($B$3-1)),0)</f>
        <v/>
      </c>
      <c r="R1827" s="16">
        <f>IF(Occurrence!J1827&gt;0,Occurrence!J1827/Q1827,0)</f>
        <v/>
      </c>
      <c r="S1827" s="9">
        <f>IF(Occurrence!J1827&gt;0,P1827*R1827,0)</f>
        <v/>
      </c>
      <c r="T1827" s="24">
        <f>IF(Occurrence!K1827&gt;0,COUNTIFS(Occurrence!$K$2:$K$2441,"&gt;0",Occurrence!$K$2:$K$2441,"&lt;="&amp;Occurrence!K1827)/($B$9+1),0)</f>
        <v/>
      </c>
      <c r="U1827" s="16">
        <f>IF(Occurrence!K1827&gt;0,_xlfn.PERCENTILE.INC(Data!$O$2:$O$2441,($B$4+T1827*($B$5-1))/($B$3-1)),0)</f>
        <v/>
      </c>
      <c r="V1827" s="16">
        <f>IF(Occurrence!K1827&gt;0,_xlfn.PERCENTILE.INC(Occurrence!$I$2:$I$2441,($B$6+T1827*($B$7-1))/($B$3-1)),0)</f>
        <v/>
      </c>
      <c r="W1827" s="16">
        <f>IF(Occurrence!K1827&gt;0,Occurrence!K1827/V1827,0)</f>
        <v/>
      </c>
      <c r="X1827" s="9">
        <f>IF(Occurrence!K1827&gt;0,U1827*W1827,0)</f>
        <v/>
      </c>
      <c r="Y1827" s="24">
        <f>COUNTIF(Data!$X$2:$X$2441,"&lt;="&amp;Data!X1827)/($B$3+1)</f>
        <v/>
      </c>
      <c r="Z1827" s="16">
        <f>_xlfn.PERCENTILE.INC(Data!$U$2:$U$2441,Y1827)</f>
        <v/>
      </c>
      <c r="AA1827" s="16">
        <f>_xlfn.PERCENTILE.INC(Data!$V$2:$V$2441,Y1827)</f>
        <v/>
      </c>
      <c r="AB1827" s="16">
        <f>Data!X1827-AA1827</f>
        <v/>
      </c>
      <c r="AC1827" s="9">
        <f>Z1827+AB1827</f>
        <v/>
      </c>
      <c r="AD1827" s="24">
        <f>COUNTIF(Data!$Y$2:$Y$2441,"&lt;="&amp;Data!Y1827)/($B$3+1)</f>
        <v/>
      </c>
      <c r="AE1827" s="16">
        <f>_xlfn.PERCENTILE.INC(Data!$U$2:$U$2441,AD1827)</f>
        <v/>
      </c>
      <c r="AF1827" s="16">
        <f>_xlfn.PERCENTILE.INC(Data!$V$2:$V$2441,AD1827)</f>
        <v/>
      </c>
      <c r="AG1827" s="16">
        <f>Data!Y1827-AF1827</f>
        <v/>
      </c>
      <c r="AH1827" s="9">
        <f>AE1827+AG1827</f>
        <v/>
      </c>
    </row>
    <row r="1828">
      <c r="N1828" s="14">
        <f>Data!A1828</f>
        <v/>
      </c>
      <c r="O1828" s="24">
        <f>IF(Occurrence!J1828&gt;0,COUNTIFS(Occurrence!$J$2:$J$2441,"&gt;0",Occurrence!$J$2:$J$2441,"&lt;="&amp;Occurrence!J1828)/($B$8+1),0)</f>
        <v/>
      </c>
      <c r="P1828" s="16">
        <f>IF(Occurrence!J1828&gt;0,_xlfn.PERCENTILE.INC(Data!$O$2:$O$2441,($B$4+O1828*($B$5-1))/($B$3-1)),0)</f>
        <v/>
      </c>
      <c r="Q1828" s="16">
        <f>IF(Occurrence!J1828&gt;0,_xlfn.PERCENTILE.INC(Occurrence!$I$2:$I$2441,($B$6+O1828*($B$7-1))/($B$3-1)),0)</f>
        <v/>
      </c>
      <c r="R1828" s="16">
        <f>IF(Occurrence!J1828&gt;0,Occurrence!J1828/Q1828,0)</f>
        <v/>
      </c>
      <c r="S1828" s="9">
        <f>IF(Occurrence!J1828&gt;0,P1828*R1828,0)</f>
        <v/>
      </c>
      <c r="T1828" s="24">
        <f>IF(Occurrence!K1828&gt;0,COUNTIFS(Occurrence!$K$2:$K$2441,"&gt;0",Occurrence!$K$2:$K$2441,"&lt;="&amp;Occurrence!K1828)/($B$9+1),0)</f>
        <v/>
      </c>
      <c r="U1828" s="16">
        <f>IF(Occurrence!K1828&gt;0,_xlfn.PERCENTILE.INC(Data!$O$2:$O$2441,($B$4+T1828*($B$5-1))/($B$3-1)),0)</f>
        <v/>
      </c>
      <c r="V1828" s="16">
        <f>IF(Occurrence!K1828&gt;0,_xlfn.PERCENTILE.INC(Occurrence!$I$2:$I$2441,($B$6+T1828*($B$7-1))/($B$3-1)),0)</f>
        <v/>
      </c>
      <c r="W1828" s="16">
        <f>IF(Occurrence!K1828&gt;0,Occurrence!K1828/V1828,0)</f>
        <v/>
      </c>
      <c r="X1828" s="9">
        <f>IF(Occurrence!K1828&gt;0,U1828*W1828,0)</f>
        <v/>
      </c>
      <c r="Y1828" s="24">
        <f>COUNTIF(Data!$X$2:$X$2441,"&lt;="&amp;Data!X1828)/($B$3+1)</f>
        <v/>
      </c>
      <c r="Z1828" s="16">
        <f>_xlfn.PERCENTILE.INC(Data!$U$2:$U$2441,Y1828)</f>
        <v/>
      </c>
      <c r="AA1828" s="16">
        <f>_xlfn.PERCENTILE.INC(Data!$V$2:$V$2441,Y1828)</f>
        <v/>
      </c>
      <c r="AB1828" s="16">
        <f>Data!X1828-AA1828</f>
        <v/>
      </c>
      <c r="AC1828" s="9">
        <f>Z1828+AB1828</f>
        <v/>
      </c>
      <c r="AD1828" s="24">
        <f>COUNTIF(Data!$Y$2:$Y$2441,"&lt;="&amp;Data!Y1828)/($B$3+1)</f>
        <v/>
      </c>
      <c r="AE1828" s="16">
        <f>_xlfn.PERCENTILE.INC(Data!$U$2:$U$2441,AD1828)</f>
        <v/>
      </c>
      <c r="AF1828" s="16">
        <f>_xlfn.PERCENTILE.INC(Data!$V$2:$V$2441,AD1828)</f>
        <v/>
      </c>
      <c r="AG1828" s="16">
        <f>Data!Y1828-AF1828</f>
        <v/>
      </c>
      <c r="AH1828" s="9">
        <f>AE1828+AG1828</f>
        <v/>
      </c>
    </row>
    <row r="1829">
      <c r="N1829" s="14">
        <f>Data!A1829</f>
        <v/>
      </c>
      <c r="O1829" s="24">
        <f>IF(Occurrence!J1829&gt;0,COUNTIFS(Occurrence!$J$2:$J$2441,"&gt;0",Occurrence!$J$2:$J$2441,"&lt;="&amp;Occurrence!J1829)/($B$8+1),0)</f>
        <v/>
      </c>
      <c r="P1829" s="16">
        <f>IF(Occurrence!J1829&gt;0,_xlfn.PERCENTILE.INC(Data!$O$2:$O$2441,($B$4+O1829*($B$5-1))/($B$3-1)),0)</f>
        <v/>
      </c>
      <c r="Q1829" s="16">
        <f>IF(Occurrence!J1829&gt;0,_xlfn.PERCENTILE.INC(Occurrence!$I$2:$I$2441,($B$6+O1829*($B$7-1))/($B$3-1)),0)</f>
        <v/>
      </c>
      <c r="R1829" s="16">
        <f>IF(Occurrence!J1829&gt;0,Occurrence!J1829/Q1829,0)</f>
        <v/>
      </c>
      <c r="S1829" s="9">
        <f>IF(Occurrence!J1829&gt;0,P1829*R1829,0)</f>
        <v/>
      </c>
      <c r="T1829" s="24">
        <f>IF(Occurrence!K1829&gt;0,COUNTIFS(Occurrence!$K$2:$K$2441,"&gt;0",Occurrence!$K$2:$K$2441,"&lt;="&amp;Occurrence!K1829)/($B$9+1),0)</f>
        <v/>
      </c>
      <c r="U1829" s="16">
        <f>IF(Occurrence!K1829&gt;0,_xlfn.PERCENTILE.INC(Data!$O$2:$O$2441,($B$4+T1829*($B$5-1))/($B$3-1)),0)</f>
        <v/>
      </c>
      <c r="V1829" s="16">
        <f>IF(Occurrence!K1829&gt;0,_xlfn.PERCENTILE.INC(Occurrence!$I$2:$I$2441,($B$6+T1829*($B$7-1))/($B$3-1)),0)</f>
        <v/>
      </c>
      <c r="W1829" s="16">
        <f>IF(Occurrence!K1829&gt;0,Occurrence!K1829/V1829,0)</f>
        <v/>
      </c>
      <c r="X1829" s="9">
        <f>IF(Occurrence!K1829&gt;0,U1829*W1829,0)</f>
        <v/>
      </c>
      <c r="Y1829" s="24">
        <f>COUNTIF(Data!$X$2:$X$2441,"&lt;="&amp;Data!X1829)/($B$3+1)</f>
        <v/>
      </c>
      <c r="Z1829" s="16">
        <f>_xlfn.PERCENTILE.INC(Data!$U$2:$U$2441,Y1829)</f>
        <v/>
      </c>
      <c r="AA1829" s="16">
        <f>_xlfn.PERCENTILE.INC(Data!$V$2:$V$2441,Y1829)</f>
        <v/>
      </c>
      <c r="AB1829" s="16">
        <f>Data!X1829-AA1829</f>
        <v/>
      </c>
      <c r="AC1829" s="9">
        <f>Z1829+AB1829</f>
        <v/>
      </c>
      <c r="AD1829" s="24">
        <f>COUNTIF(Data!$Y$2:$Y$2441,"&lt;="&amp;Data!Y1829)/($B$3+1)</f>
        <v/>
      </c>
      <c r="AE1829" s="16">
        <f>_xlfn.PERCENTILE.INC(Data!$U$2:$U$2441,AD1829)</f>
        <v/>
      </c>
      <c r="AF1829" s="16">
        <f>_xlfn.PERCENTILE.INC(Data!$V$2:$V$2441,AD1829)</f>
        <v/>
      </c>
      <c r="AG1829" s="16">
        <f>Data!Y1829-AF1829</f>
        <v/>
      </c>
      <c r="AH1829" s="9">
        <f>AE1829+AG1829</f>
        <v/>
      </c>
    </row>
    <row r="1830">
      <c r="N1830" s="14">
        <f>Data!A1830</f>
        <v/>
      </c>
      <c r="O1830" s="24">
        <f>IF(Occurrence!J1830&gt;0,COUNTIFS(Occurrence!$J$2:$J$2441,"&gt;0",Occurrence!$J$2:$J$2441,"&lt;="&amp;Occurrence!J1830)/($B$8+1),0)</f>
        <v/>
      </c>
      <c r="P1830" s="16">
        <f>IF(Occurrence!J1830&gt;0,_xlfn.PERCENTILE.INC(Data!$O$2:$O$2441,($B$4+O1830*($B$5-1))/($B$3-1)),0)</f>
        <v/>
      </c>
      <c r="Q1830" s="16">
        <f>IF(Occurrence!J1830&gt;0,_xlfn.PERCENTILE.INC(Occurrence!$I$2:$I$2441,($B$6+O1830*($B$7-1))/($B$3-1)),0)</f>
        <v/>
      </c>
      <c r="R1830" s="16">
        <f>IF(Occurrence!J1830&gt;0,Occurrence!J1830/Q1830,0)</f>
        <v/>
      </c>
      <c r="S1830" s="9">
        <f>IF(Occurrence!J1830&gt;0,P1830*R1830,0)</f>
        <v/>
      </c>
      <c r="T1830" s="24">
        <f>IF(Occurrence!K1830&gt;0,COUNTIFS(Occurrence!$K$2:$K$2441,"&gt;0",Occurrence!$K$2:$K$2441,"&lt;="&amp;Occurrence!K1830)/($B$9+1),0)</f>
        <v/>
      </c>
      <c r="U1830" s="16">
        <f>IF(Occurrence!K1830&gt;0,_xlfn.PERCENTILE.INC(Data!$O$2:$O$2441,($B$4+T1830*($B$5-1))/($B$3-1)),0)</f>
        <v/>
      </c>
      <c r="V1830" s="16">
        <f>IF(Occurrence!K1830&gt;0,_xlfn.PERCENTILE.INC(Occurrence!$I$2:$I$2441,($B$6+T1830*($B$7-1))/($B$3-1)),0)</f>
        <v/>
      </c>
      <c r="W1830" s="16">
        <f>IF(Occurrence!K1830&gt;0,Occurrence!K1830/V1830,0)</f>
        <v/>
      </c>
      <c r="X1830" s="9">
        <f>IF(Occurrence!K1830&gt;0,U1830*W1830,0)</f>
        <v/>
      </c>
      <c r="Y1830" s="24">
        <f>COUNTIF(Data!$X$2:$X$2441,"&lt;="&amp;Data!X1830)/($B$3+1)</f>
        <v/>
      </c>
      <c r="Z1830" s="16">
        <f>_xlfn.PERCENTILE.INC(Data!$U$2:$U$2441,Y1830)</f>
        <v/>
      </c>
      <c r="AA1830" s="16">
        <f>_xlfn.PERCENTILE.INC(Data!$V$2:$V$2441,Y1830)</f>
        <v/>
      </c>
      <c r="AB1830" s="16">
        <f>Data!X1830-AA1830</f>
        <v/>
      </c>
      <c r="AC1830" s="9">
        <f>Z1830+AB1830</f>
        <v/>
      </c>
      <c r="AD1830" s="24">
        <f>COUNTIF(Data!$Y$2:$Y$2441,"&lt;="&amp;Data!Y1830)/($B$3+1)</f>
        <v/>
      </c>
      <c r="AE1830" s="16">
        <f>_xlfn.PERCENTILE.INC(Data!$U$2:$U$2441,AD1830)</f>
        <v/>
      </c>
      <c r="AF1830" s="16">
        <f>_xlfn.PERCENTILE.INC(Data!$V$2:$V$2441,AD1830)</f>
        <v/>
      </c>
      <c r="AG1830" s="16">
        <f>Data!Y1830-AF1830</f>
        <v/>
      </c>
      <c r="AH1830" s="9">
        <f>AE1830+AG1830</f>
        <v/>
      </c>
    </row>
    <row r="1831">
      <c r="N1831" s="14">
        <f>Data!A1831</f>
        <v/>
      </c>
      <c r="O1831" s="24">
        <f>IF(Occurrence!J1831&gt;0,COUNTIFS(Occurrence!$J$2:$J$2441,"&gt;0",Occurrence!$J$2:$J$2441,"&lt;="&amp;Occurrence!J1831)/($B$8+1),0)</f>
        <v/>
      </c>
      <c r="P1831" s="16">
        <f>IF(Occurrence!J1831&gt;0,_xlfn.PERCENTILE.INC(Data!$O$2:$O$2441,($B$4+O1831*($B$5-1))/($B$3-1)),0)</f>
        <v/>
      </c>
      <c r="Q1831" s="16">
        <f>IF(Occurrence!J1831&gt;0,_xlfn.PERCENTILE.INC(Occurrence!$I$2:$I$2441,($B$6+O1831*($B$7-1))/($B$3-1)),0)</f>
        <v/>
      </c>
      <c r="R1831" s="16">
        <f>IF(Occurrence!J1831&gt;0,Occurrence!J1831/Q1831,0)</f>
        <v/>
      </c>
      <c r="S1831" s="9">
        <f>IF(Occurrence!J1831&gt;0,P1831*R1831,0)</f>
        <v/>
      </c>
      <c r="T1831" s="24">
        <f>IF(Occurrence!K1831&gt;0,COUNTIFS(Occurrence!$K$2:$K$2441,"&gt;0",Occurrence!$K$2:$K$2441,"&lt;="&amp;Occurrence!K1831)/($B$9+1),0)</f>
        <v/>
      </c>
      <c r="U1831" s="16">
        <f>IF(Occurrence!K1831&gt;0,_xlfn.PERCENTILE.INC(Data!$O$2:$O$2441,($B$4+T1831*($B$5-1))/($B$3-1)),0)</f>
        <v/>
      </c>
      <c r="V1831" s="16">
        <f>IF(Occurrence!K1831&gt;0,_xlfn.PERCENTILE.INC(Occurrence!$I$2:$I$2441,($B$6+T1831*($B$7-1))/($B$3-1)),0)</f>
        <v/>
      </c>
      <c r="W1831" s="16">
        <f>IF(Occurrence!K1831&gt;0,Occurrence!K1831/V1831,0)</f>
        <v/>
      </c>
      <c r="X1831" s="9">
        <f>IF(Occurrence!K1831&gt;0,U1831*W1831,0)</f>
        <v/>
      </c>
      <c r="Y1831" s="24">
        <f>COUNTIF(Data!$X$2:$X$2441,"&lt;="&amp;Data!X1831)/($B$3+1)</f>
        <v/>
      </c>
      <c r="Z1831" s="16">
        <f>_xlfn.PERCENTILE.INC(Data!$U$2:$U$2441,Y1831)</f>
        <v/>
      </c>
      <c r="AA1831" s="16">
        <f>_xlfn.PERCENTILE.INC(Data!$V$2:$V$2441,Y1831)</f>
        <v/>
      </c>
      <c r="AB1831" s="16">
        <f>Data!X1831-AA1831</f>
        <v/>
      </c>
      <c r="AC1831" s="9">
        <f>Z1831+AB1831</f>
        <v/>
      </c>
      <c r="AD1831" s="24">
        <f>COUNTIF(Data!$Y$2:$Y$2441,"&lt;="&amp;Data!Y1831)/($B$3+1)</f>
        <v/>
      </c>
      <c r="AE1831" s="16">
        <f>_xlfn.PERCENTILE.INC(Data!$U$2:$U$2441,AD1831)</f>
        <v/>
      </c>
      <c r="AF1831" s="16">
        <f>_xlfn.PERCENTILE.INC(Data!$V$2:$V$2441,AD1831)</f>
        <v/>
      </c>
      <c r="AG1831" s="16">
        <f>Data!Y1831-AF1831</f>
        <v/>
      </c>
      <c r="AH1831" s="9">
        <f>AE1831+AG1831</f>
        <v/>
      </c>
    </row>
    <row r="1832">
      <c r="N1832" s="14">
        <f>Data!A1832</f>
        <v/>
      </c>
      <c r="O1832" s="24">
        <f>IF(Occurrence!J1832&gt;0,COUNTIFS(Occurrence!$J$2:$J$2441,"&gt;0",Occurrence!$J$2:$J$2441,"&lt;="&amp;Occurrence!J1832)/($B$8+1),0)</f>
        <v/>
      </c>
      <c r="P1832" s="16">
        <f>IF(Occurrence!J1832&gt;0,_xlfn.PERCENTILE.INC(Data!$O$2:$O$2441,($B$4+O1832*($B$5-1))/($B$3-1)),0)</f>
        <v/>
      </c>
      <c r="Q1832" s="16">
        <f>IF(Occurrence!J1832&gt;0,_xlfn.PERCENTILE.INC(Occurrence!$I$2:$I$2441,($B$6+O1832*($B$7-1))/($B$3-1)),0)</f>
        <v/>
      </c>
      <c r="R1832" s="16">
        <f>IF(Occurrence!J1832&gt;0,Occurrence!J1832/Q1832,0)</f>
        <v/>
      </c>
      <c r="S1832" s="9">
        <f>IF(Occurrence!J1832&gt;0,P1832*R1832,0)</f>
        <v/>
      </c>
      <c r="T1832" s="24">
        <f>IF(Occurrence!K1832&gt;0,COUNTIFS(Occurrence!$K$2:$K$2441,"&gt;0",Occurrence!$K$2:$K$2441,"&lt;="&amp;Occurrence!K1832)/($B$9+1),0)</f>
        <v/>
      </c>
      <c r="U1832" s="16">
        <f>IF(Occurrence!K1832&gt;0,_xlfn.PERCENTILE.INC(Data!$O$2:$O$2441,($B$4+T1832*($B$5-1))/($B$3-1)),0)</f>
        <v/>
      </c>
      <c r="V1832" s="16">
        <f>IF(Occurrence!K1832&gt;0,_xlfn.PERCENTILE.INC(Occurrence!$I$2:$I$2441,($B$6+T1832*($B$7-1))/($B$3-1)),0)</f>
        <v/>
      </c>
      <c r="W1832" s="16">
        <f>IF(Occurrence!K1832&gt;0,Occurrence!K1832/V1832,0)</f>
        <v/>
      </c>
      <c r="X1832" s="9">
        <f>IF(Occurrence!K1832&gt;0,U1832*W1832,0)</f>
        <v/>
      </c>
      <c r="Y1832" s="24">
        <f>COUNTIF(Data!$X$2:$X$2441,"&lt;="&amp;Data!X1832)/($B$3+1)</f>
        <v/>
      </c>
      <c r="Z1832" s="16">
        <f>_xlfn.PERCENTILE.INC(Data!$U$2:$U$2441,Y1832)</f>
        <v/>
      </c>
      <c r="AA1832" s="16">
        <f>_xlfn.PERCENTILE.INC(Data!$V$2:$V$2441,Y1832)</f>
        <v/>
      </c>
      <c r="AB1832" s="16">
        <f>Data!X1832-AA1832</f>
        <v/>
      </c>
      <c r="AC1832" s="9">
        <f>Z1832+AB1832</f>
        <v/>
      </c>
      <c r="AD1832" s="24">
        <f>COUNTIF(Data!$Y$2:$Y$2441,"&lt;="&amp;Data!Y1832)/($B$3+1)</f>
        <v/>
      </c>
      <c r="AE1832" s="16">
        <f>_xlfn.PERCENTILE.INC(Data!$U$2:$U$2441,AD1832)</f>
        <v/>
      </c>
      <c r="AF1832" s="16">
        <f>_xlfn.PERCENTILE.INC(Data!$V$2:$V$2441,AD1832)</f>
        <v/>
      </c>
      <c r="AG1832" s="16">
        <f>Data!Y1832-AF1832</f>
        <v/>
      </c>
      <c r="AH1832" s="9">
        <f>AE1832+AG1832</f>
        <v/>
      </c>
    </row>
    <row r="1833">
      <c r="N1833" s="14">
        <f>Data!A1833</f>
        <v/>
      </c>
      <c r="O1833" s="24">
        <f>IF(Occurrence!J1833&gt;0,COUNTIFS(Occurrence!$J$2:$J$2441,"&gt;0",Occurrence!$J$2:$J$2441,"&lt;="&amp;Occurrence!J1833)/($B$8+1),0)</f>
        <v/>
      </c>
      <c r="P1833" s="16">
        <f>IF(Occurrence!J1833&gt;0,_xlfn.PERCENTILE.INC(Data!$O$2:$O$2441,($B$4+O1833*($B$5-1))/($B$3-1)),0)</f>
        <v/>
      </c>
      <c r="Q1833" s="16">
        <f>IF(Occurrence!J1833&gt;0,_xlfn.PERCENTILE.INC(Occurrence!$I$2:$I$2441,($B$6+O1833*($B$7-1))/($B$3-1)),0)</f>
        <v/>
      </c>
      <c r="R1833" s="16">
        <f>IF(Occurrence!J1833&gt;0,Occurrence!J1833/Q1833,0)</f>
        <v/>
      </c>
      <c r="S1833" s="9">
        <f>IF(Occurrence!J1833&gt;0,P1833*R1833,0)</f>
        <v/>
      </c>
      <c r="T1833" s="24">
        <f>IF(Occurrence!K1833&gt;0,COUNTIFS(Occurrence!$K$2:$K$2441,"&gt;0",Occurrence!$K$2:$K$2441,"&lt;="&amp;Occurrence!K1833)/($B$9+1),0)</f>
        <v/>
      </c>
      <c r="U1833" s="16">
        <f>IF(Occurrence!K1833&gt;0,_xlfn.PERCENTILE.INC(Data!$O$2:$O$2441,($B$4+T1833*($B$5-1))/($B$3-1)),0)</f>
        <v/>
      </c>
      <c r="V1833" s="16">
        <f>IF(Occurrence!K1833&gt;0,_xlfn.PERCENTILE.INC(Occurrence!$I$2:$I$2441,($B$6+T1833*($B$7-1))/($B$3-1)),0)</f>
        <v/>
      </c>
      <c r="W1833" s="16">
        <f>IF(Occurrence!K1833&gt;0,Occurrence!K1833/V1833,0)</f>
        <v/>
      </c>
      <c r="X1833" s="9">
        <f>IF(Occurrence!K1833&gt;0,U1833*W1833,0)</f>
        <v/>
      </c>
      <c r="Y1833" s="24">
        <f>COUNTIF(Data!$X$2:$X$2441,"&lt;="&amp;Data!X1833)/($B$3+1)</f>
        <v/>
      </c>
      <c r="Z1833" s="16">
        <f>_xlfn.PERCENTILE.INC(Data!$U$2:$U$2441,Y1833)</f>
        <v/>
      </c>
      <c r="AA1833" s="16">
        <f>_xlfn.PERCENTILE.INC(Data!$V$2:$V$2441,Y1833)</f>
        <v/>
      </c>
      <c r="AB1833" s="16">
        <f>Data!X1833-AA1833</f>
        <v/>
      </c>
      <c r="AC1833" s="9">
        <f>Z1833+AB1833</f>
        <v/>
      </c>
      <c r="AD1833" s="24">
        <f>COUNTIF(Data!$Y$2:$Y$2441,"&lt;="&amp;Data!Y1833)/($B$3+1)</f>
        <v/>
      </c>
      <c r="AE1833" s="16">
        <f>_xlfn.PERCENTILE.INC(Data!$U$2:$U$2441,AD1833)</f>
        <v/>
      </c>
      <c r="AF1833" s="16">
        <f>_xlfn.PERCENTILE.INC(Data!$V$2:$V$2441,AD1833)</f>
        <v/>
      </c>
      <c r="AG1833" s="16">
        <f>Data!Y1833-AF1833</f>
        <v/>
      </c>
      <c r="AH1833" s="9">
        <f>AE1833+AG1833</f>
        <v/>
      </c>
    </row>
    <row r="1834">
      <c r="N1834" s="14">
        <f>Data!A1834</f>
        <v/>
      </c>
      <c r="O1834" s="24">
        <f>IF(Occurrence!J1834&gt;0,COUNTIFS(Occurrence!$J$2:$J$2441,"&gt;0",Occurrence!$J$2:$J$2441,"&lt;="&amp;Occurrence!J1834)/($B$8+1),0)</f>
        <v/>
      </c>
      <c r="P1834" s="16">
        <f>IF(Occurrence!J1834&gt;0,_xlfn.PERCENTILE.INC(Data!$O$2:$O$2441,($B$4+O1834*($B$5-1))/($B$3-1)),0)</f>
        <v/>
      </c>
      <c r="Q1834" s="16">
        <f>IF(Occurrence!J1834&gt;0,_xlfn.PERCENTILE.INC(Occurrence!$I$2:$I$2441,($B$6+O1834*($B$7-1))/($B$3-1)),0)</f>
        <v/>
      </c>
      <c r="R1834" s="16">
        <f>IF(Occurrence!J1834&gt;0,Occurrence!J1834/Q1834,0)</f>
        <v/>
      </c>
      <c r="S1834" s="9">
        <f>IF(Occurrence!J1834&gt;0,P1834*R1834,0)</f>
        <v/>
      </c>
      <c r="T1834" s="24">
        <f>IF(Occurrence!K1834&gt;0,COUNTIFS(Occurrence!$K$2:$K$2441,"&gt;0",Occurrence!$K$2:$K$2441,"&lt;="&amp;Occurrence!K1834)/($B$9+1),0)</f>
        <v/>
      </c>
      <c r="U1834" s="16">
        <f>IF(Occurrence!K1834&gt;0,_xlfn.PERCENTILE.INC(Data!$O$2:$O$2441,($B$4+T1834*($B$5-1))/($B$3-1)),0)</f>
        <v/>
      </c>
      <c r="V1834" s="16">
        <f>IF(Occurrence!K1834&gt;0,_xlfn.PERCENTILE.INC(Occurrence!$I$2:$I$2441,($B$6+T1834*($B$7-1))/($B$3-1)),0)</f>
        <v/>
      </c>
      <c r="W1834" s="16">
        <f>IF(Occurrence!K1834&gt;0,Occurrence!K1834/V1834,0)</f>
        <v/>
      </c>
      <c r="X1834" s="9">
        <f>IF(Occurrence!K1834&gt;0,U1834*W1834,0)</f>
        <v/>
      </c>
      <c r="Y1834" s="24">
        <f>COUNTIF(Data!$X$2:$X$2441,"&lt;="&amp;Data!X1834)/($B$3+1)</f>
        <v/>
      </c>
      <c r="Z1834" s="16">
        <f>_xlfn.PERCENTILE.INC(Data!$U$2:$U$2441,Y1834)</f>
        <v/>
      </c>
      <c r="AA1834" s="16">
        <f>_xlfn.PERCENTILE.INC(Data!$V$2:$V$2441,Y1834)</f>
        <v/>
      </c>
      <c r="AB1834" s="16">
        <f>Data!X1834-AA1834</f>
        <v/>
      </c>
      <c r="AC1834" s="9">
        <f>Z1834+AB1834</f>
        <v/>
      </c>
      <c r="AD1834" s="24">
        <f>COUNTIF(Data!$Y$2:$Y$2441,"&lt;="&amp;Data!Y1834)/($B$3+1)</f>
        <v/>
      </c>
      <c r="AE1834" s="16">
        <f>_xlfn.PERCENTILE.INC(Data!$U$2:$U$2441,AD1834)</f>
        <v/>
      </c>
      <c r="AF1834" s="16">
        <f>_xlfn.PERCENTILE.INC(Data!$V$2:$V$2441,AD1834)</f>
        <v/>
      </c>
      <c r="AG1834" s="16">
        <f>Data!Y1834-AF1834</f>
        <v/>
      </c>
      <c r="AH1834" s="9">
        <f>AE1834+AG1834</f>
        <v/>
      </c>
    </row>
    <row r="1835">
      <c r="N1835" s="14">
        <f>Data!A1835</f>
        <v/>
      </c>
      <c r="O1835" s="24">
        <f>IF(Occurrence!J1835&gt;0,COUNTIFS(Occurrence!$J$2:$J$2441,"&gt;0",Occurrence!$J$2:$J$2441,"&lt;="&amp;Occurrence!J1835)/($B$8+1),0)</f>
        <v/>
      </c>
      <c r="P1835" s="16">
        <f>IF(Occurrence!J1835&gt;0,_xlfn.PERCENTILE.INC(Data!$O$2:$O$2441,($B$4+O1835*($B$5-1))/($B$3-1)),0)</f>
        <v/>
      </c>
      <c r="Q1835" s="16">
        <f>IF(Occurrence!J1835&gt;0,_xlfn.PERCENTILE.INC(Occurrence!$I$2:$I$2441,($B$6+O1835*($B$7-1))/($B$3-1)),0)</f>
        <v/>
      </c>
      <c r="R1835" s="16">
        <f>IF(Occurrence!J1835&gt;0,Occurrence!J1835/Q1835,0)</f>
        <v/>
      </c>
      <c r="S1835" s="9">
        <f>IF(Occurrence!J1835&gt;0,P1835*R1835,0)</f>
        <v/>
      </c>
      <c r="T1835" s="24">
        <f>IF(Occurrence!K1835&gt;0,COUNTIFS(Occurrence!$K$2:$K$2441,"&gt;0",Occurrence!$K$2:$K$2441,"&lt;="&amp;Occurrence!K1835)/($B$9+1),0)</f>
        <v/>
      </c>
      <c r="U1835" s="16">
        <f>IF(Occurrence!K1835&gt;0,_xlfn.PERCENTILE.INC(Data!$O$2:$O$2441,($B$4+T1835*($B$5-1))/($B$3-1)),0)</f>
        <v/>
      </c>
      <c r="V1835" s="16">
        <f>IF(Occurrence!K1835&gt;0,_xlfn.PERCENTILE.INC(Occurrence!$I$2:$I$2441,($B$6+T1835*($B$7-1))/($B$3-1)),0)</f>
        <v/>
      </c>
      <c r="W1835" s="16">
        <f>IF(Occurrence!K1835&gt;0,Occurrence!K1835/V1835,0)</f>
        <v/>
      </c>
      <c r="X1835" s="9">
        <f>IF(Occurrence!K1835&gt;0,U1835*W1835,0)</f>
        <v/>
      </c>
      <c r="Y1835" s="24">
        <f>COUNTIF(Data!$X$2:$X$2441,"&lt;="&amp;Data!X1835)/($B$3+1)</f>
        <v/>
      </c>
      <c r="Z1835" s="16">
        <f>_xlfn.PERCENTILE.INC(Data!$U$2:$U$2441,Y1835)</f>
        <v/>
      </c>
      <c r="AA1835" s="16">
        <f>_xlfn.PERCENTILE.INC(Data!$V$2:$V$2441,Y1835)</f>
        <v/>
      </c>
      <c r="AB1835" s="16">
        <f>Data!X1835-AA1835</f>
        <v/>
      </c>
      <c r="AC1835" s="9">
        <f>Z1835+AB1835</f>
        <v/>
      </c>
      <c r="AD1835" s="24">
        <f>COUNTIF(Data!$Y$2:$Y$2441,"&lt;="&amp;Data!Y1835)/($B$3+1)</f>
        <v/>
      </c>
      <c r="AE1835" s="16">
        <f>_xlfn.PERCENTILE.INC(Data!$U$2:$U$2441,AD1835)</f>
        <v/>
      </c>
      <c r="AF1835" s="16">
        <f>_xlfn.PERCENTILE.INC(Data!$V$2:$V$2441,AD1835)</f>
        <v/>
      </c>
      <c r="AG1835" s="16">
        <f>Data!Y1835-AF1835</f>
        <v/>
      </c>
      <c r="AH1835" s="9">
        <f>AE1835+AG1835</f>
        <v/>
      </c>
    </row>
    <row r="1836">
      <c r="N1836" s="14">
        <f>Data!A1836</f>
        <v/>
      </c>
      <c r="O1836" s="24">
        <f>IF(Occurrence!J1836&gt;0,COUNTIFS(Occurrence!$J$2:$J$2441,"&gt;0",Occurrence!$J$2:$J$2441,"&lt;="&amp;Occurrence!J1836)/($B$8+1),0)</f>
        <v/>
      </c>
      <c r="P1836" s="16">
        <f>IF(Occurrence!J1836&gt;0,_xlfn.PERCENTILE.INC(Data!$O$2:$O$2441,($B$4+O1836*($B$5-1))/($B$3-1)),0)</f>
        <v/>
      </c>
      <c r="Q1836" s="16">
        <f>IF(Occurrence!J1836&gt;0,_xlfn.PERCENTILE.INC(Occurrence!$I$2:$I$2441,($B$6+O1836*($B$7-1))/($B$3-1)),0)</f>
        <v/>
      </c>
      <c r="R1836" s="16">
        <f>IF(Occurrence!J1836&gt;0,Occurrence!J1836/Q1836,0)</f>
        <v/>
      </c>
      <c r="S1836" s="9">
        <f>IF(Occurrence!J1836&gt;0,P1836*R1836,0)</f>
        <v/>
      </c>
      <c r="T1836" s="24">
        <f>IF(Occurrence!K1836&gt;0,COUNTIFS(Occurrence!$K$2:$K$2441,"&gt;0",Occurrence!$K$2:$K$2441,"&lt;="&amp;Occurrence!K1836)/($B$9+1),0)</f>
        <v/>
      </c>
      <c r="U1836" s="16">
        <f>IF(Occurrence!K1836&gt;0,_xlfn.PERCENTILE.INC(Data!$O$2:$O$2441,($B$4+T1836*($B$5-1))/($B$3-1)),0)</f>
        <v/>
      </c>
      <c r="V1836" s="16">
        <f>IF(Occurrence!K1836&gt;0,_xlfn.PERCENTILE.INC(Occurrence!$I$2:$I$2441,($B$6+T1836*($B$7-1))/($B$3-1)),0)</f>
        <v/>
      </c>
      <c r="W1836" s="16">
        <f>IF(Occurrence!K1836&gt;0,Occurrence!K1836/V1836,0)</f>
        <v/>
      </c>
      <c r="X1836" s="9">
        <f>IF(Occurrence!K1836&gt;0,U1836*W1836,0)</f>
        <v/>
      </c>
      <c r="Y1836" s="24">
        <f>COUNTIF(Data!$X$2:$X$2441,"&lt;="&amp;Data!X1836)/($B$3+1)</f>
        <v/>
      </c>
      <c r="Z1836" s="16">
        <f>_xlfn.PERCENTILE.INC(Data!$U$2:$U$2441,Y1836)</f>
        <v/>
      </c>
      <c r="AA1836" s="16">
        <f>_xlfn.PERCENTILE.INC(Data!$V$2:$V$2441,Y1836)</f>
        <v/>
      </c>
      <c r="AB1836" s="16">
        <f>Data!X1836-AA1836</f>
        <v/>
      </c>
      <c r="AC1836" s="9">
        <f>Z1836+AB1836</f>
        <v/>
      </c>
      <c r="AD1836" s="24">
        <f>COUNTIF(Data!$Y$2:$Y$2441,"&lt;="&amp;Data!Y1836)/($B$3+1)</f>
        <v/>
      </c>
      <c r="AE1836" s="16">
        <f>_xlfn.PERCENTILE.INC(Data!$U$2:$U$2441,AD1836)</f>
        <v/>
      </c>
      <c r="AF1836" s="16">
        <f>_xlfn.PERCENTILE.INC(Data!$V$2:$V$2441,AD1836)</f>
        <v/>
      </c>
      <c r="AG1836" s="16">
        <f>Data!Y1836-AF1836</f>
        <v/>
      </c>
      <c r="AH1836" s="9">
        <f>AE1836+AG1836</f>
        <v/>
      </c>
    </row>
    <row r="1837">
      <c r="N1837" s="14">
        <f>Data!A1837</f>
        <v/>
      </c>
      <c r="O1837" s="24">
        <f>IF(Occurrence!J1837&gt;0,COUNTIFS(Occurrence!$J$2:$J$2441,"&gt;0",Occurrence!$J$2:$J$2441,"&lt;="&amp;Occurrence!J1837)/($B$8+1),0)</f>
        <v/>
      </c>
      <c r="P1837" s="16">
        <f>IF(Occurrence!J1837&gt;0,_xlfn.PERCENTILE.INC(Data!$O$2:$O$2441,($B$4+O1837*($B$5-1))/($B$3-1)),0)</f>
        <v/>
      </c>
      <c r="Q1837" s="16">
        <f>IF(Occurrence!J1837&gt;0,_xlfn.PERCENTILE.INC(Occurrence!$I$2:$I$2441,($B$6+O1837*($B$7-1))/($B$3-1)),0)</f>
        <v/>
      </c>
      <c r="R1837" s="16">
        <f>IF(Occurrence!J1837&gt;0,Occurrence!J1837/Q1837,0)</f>
        <v/>
      </c>
      <c r="S1837" s="9">
        <f>IF(Occurrence!J1837&gt;0,P1837*R1837,0)</f>
        <v/>
      </c>
      <c r="T1837" s="24">
        <f>IF(Occurrence!K1837&gt;0,COUNTIFS(Occurrence!$K$2:$K$2441,"&gt;0",Occurrence!$K$2:$K$2441,"&lt;="&amp;Occurrence!K1837)/($B$9+1),0)</f>
        <v/>
      </c>
      <c r="U1837" s="16">
        <f>IF(Occurrence!K1837&gt;0,_xlfn.PERCENTILE.INC(Data!$O$2:$O$2441,($B$4+T1837*($B$5-1))/($B$3-1)),0)</f>
        <v/>
      </c>
      <c r="V1837" s="16">
        <f>IF(Occurrence!K1837&gt;0,_xlfn.PERCENTILE.INC(Occurrence!$I$2:$I$2441,($B$6+T1837*($B$7-1))/($B$3-1)),0)</f>
        <v/>
      </c>
      <c r="W1837" s="16">
        <f>IF(Occurrence!K1837&gt;0,Occurrence!K1837/V1837,0)</f>
        <v/>
      </c>
      <c r="X1837" s="9">
        <f>IF(Occurrence!K1837&gt;0,U1837*W1837,0)</f>
        <v/>
      </c>
      <c r="Y1837" s="24">
        <f>COUNTIF(Data!$X$2:$X$2441,"&lt;="&amp;Data!X1837)/($B$3+1)</f>
        <v/>
      </c>
      <c r="Z1837" s="16">
        <f>_xlfn.PERCENTILE.INC(Data!$U$2:$U$2441,Y1837)</f>
        <v/>
      </c>
      <c r="AA1837" s="16">
        <f>_xlfn.PERCENTILE.INC(Data!$V$2:$V$2441,Y1837)</f>
        <v/>
      </c>
      <c r="AB1837" s="16">
        <f>Data!X1837-AA1837</f>
        <v/>
      </c>
      <c r="AC1837" s="9">
        <f>Z1837+AB1837</f>
        <v/>
      </c>
      <c r="AD1837" s="24">
        <f>COUNTIF(Data!$Y$2:$Y$2441,"&lt;="&amp;Data!Y1837)/($B$3+1)</f>
        <v/>
      </c>
      <c r="AE1837" s="16">
        <f>_xlfn.PERCENTILE.INC(Data!$U$2:$U$2441,AD1837)</f>
        <v/>
      </c>
      <c r="AF1837" s="16">
        <f>_xlfn.PERCENTILE.INC(Data!$V$2:$V$2441,AD1837)</f>
        <v/>
      </c>
      <c r="AG1837" s="16">
        <f>Data!Y1837-AF1837</f>
        <v/>
      </c>
      <c r="AH1837" s="9">
        <f>AE1837+AG1837</f>
        <v/>
      </c>
    </row>
    <row r="1838">
      <c r="N1838" s="14">
        <f>Data!A1838</f>
        <v/>
      </c>
      <c r="O1838" s="24">
        <f>IF(Occurrence!J1838&gt;0,COUNTIFS(Occurrence!$J$2:$J$2441,"&gt;0",Occurrence!$J$2:$J$2441,"&lt;="&amp;Occurrence!J1838)/($B$8+1),0)</f>
        <v/>
      </c>
      <c r="P1838" s="16">
        <f>IF(Occurrence!J1838&gt;0,_xlfn.PERCENTILE.INC(Data!$O$2:$O$2441,($B$4+O1838*($B$5-1))/($B$3-1)),0)</f>
        <v/>
      </c>
      <c r="Q1838" s="16">
        <f>IF(Occurrence!J1838&gt;0,_xlfn.PERCENTILE.INC(Occurrence!$I$2:$I$2441,($B$6+O1838*($B$7-1))/($B$3-1)),0)</f>
        <v/>
      </c>
      <c r="R1838" s="16">
        <f>IF(Occurrence!J1838&gt;0,Occurrence!J1838/Q1838,0)</f>
        <v/>
      </c>
      <c r="S1838" s="9">
        <f>IF(Occurrence!J1838&gt;0,P1838*R1838,0)</f>
        <v/>
      </c>
      <c r="T1838" s="24">
        <f>IF(Occurrence!K1838&gt;0,COUNTIFS(Occurrence!$K$2:$K$2441,"&gt;0",Occurrence!$K$2:$K$2441,"&lt;="&amp;Occurrence!K1838)/($B$9+1),0)</f>
        <v/>
      </c>
      <c r="U1838" s="16">
        <f>IF(Occurrence!K1838&gt;0,_xlfn.PERCENTILE.INC(Data!$O$2:$O$2441,($B$4+T1838*($B$5-1))/($B$3-1)),0)</f>
        <v/>
      </c>
      <c r="V1838" s="16">
        <f>IF(Occurrence!K1838&gt;0,_xlfn.PERCENTILE.INC(Occurrence!$I$2:$I$2441,($B$6+T1838*($B$7-1))/($B$3-1)),0)</f>
        <v/>
      </c>
      <c r="W1838" s="16">
        <f>IF(Occurrence!K1838&gt;0,Occurrence!K1838/V1838,0)</f>
        <v/>
      </c>
      <c r="X1838" s="9">
        <f>IF(Occurrence!K1838&gt;0,U1838*W1838,0)</f>
        <v/>
      </c>
      <c r="Y1838" s="24">
        <f>COUNTIF(Data!$X$2:$X$2441,"&lt;="&amp;Data!X1838)/($B$3+1)</f>
        <v/>
      </c>
      <c r="Z1838" s="16">
        <f>_xlfn.PERCENTILE.INC(Data!$U$2:$U$2441,Y1838)</f>
        <v/>
      </c>
      <c r="AA1838" s="16">
        <f>_xlfn.PERCENTILE.INC(Data!$V$2:$V$2441,Y1838)</f>
        <v/>
      </c>
      <c r="AB1838" s="16">
        <f>Data!X1838-AA1838</f>
        <v/>
      </c>
      <c r="AC1838" s="9">
        <f>Z1838+AB1838</f>
        <v/>
      </c>
      <c r="AD1838" s="24">
        <f>COUNTIF(Data!$Y$2:$Y$2441,"&lt;="&amp;Data!Y1838)/($B$3+1)</f>
        <v/>
      </c>
      <c r="AE1838" s="16">
        <f>_xlfn.PERCENTILE.INC(Data!$U$2:$U$2441,AD1838)</f>
        <v/>
      </c>
      <c r="AF1838" s="16">
        <f>_xlfn.PERCENTILE.INC(Data!$V$2:$V$2441,AD1838)</f>
        <v/>
      </c>
      <c r="AG1838" s="16">
        <f>Data!Y1838-AF1838</f>
        <v/>
      </c>
      <c r="AH1838" s="9">
        <f>AE1838+AG1838</f>
        <v/>
      </c>
    </row>
    <row r="1839">
      <c r="N1839" s="14">
        <f>Data!A1839</f>
        <v/>
      </c>
      <c r="O1839" s="24">
        <f>IF(Occurrence!J1839&gt;0,COUNTIFS(Occurrence!$J$2:$J$2441,"&gt;0",Occurrence!$J$2:$J$2441,"&lt;="&amp;Occurrence!J1839)/($B$8+1),0)</f>
        <v/>
      </c>
      <c r="P1839" s="16">
        <f>IF(Occurrence!J1839&gt;0,_xlfn.PERCENTILE.INC(Data!$O$2:$O$2441,($B$4+O1839*($B$5-1))/($B$3-1)),0)</f>
        <v/>
      </c>
      <c r="Q1839" s="16">
        <f>IF(Occurrence!J1839&gt;0,_xlfn.PERCENTILE.INC(Occurrence!$I$2:$I$2441,($B$6+O1839*($B$7-1))/($B$3-1)),0)</f>
        <v/>
      </c>
      <c r="R1839" s="16">
        <f>IF(Occurrence!J1839&gt;0,Occurrence!J1839/Q1839,0)</f>
        <v/>
      </c>
      <c r="S1839" s="9">
        <f>IF(Occurrence!J1839&gt;0,P1839*R1839,0)</f>
        <v/>
      </c>
      <c r="T1839" s="24">
        <f>IF(Occurrence!K1839&gt;0,COUNTIFS(Occurrence!$K$2:$K$2441,"&gt;0",Occurrence!$K$2:$K$2441,"&lt;="&amp;Occurrence!K1839)/($B$9+1),0)</f>
        <v/>
      </c>
      <c r="U1839" s="16">
        <f>IF(Occurrence!K1839&gt;0,_xlfn.PERCENTILE.INC(Data!$O$2:$O$2441,($B$4+T1839*($B$5-1))/($B$3-1)),0)</f>
        <v/>
      </c>
      <c r="V1839" s="16">
        <f>IF(Occurrence!K1839&gt;0,_xlfn.PERCENTILE.INC(Occurrence!$I$2:$I$2441,($B$6+T1839*($B$7-1))/($B$3-1)),0)</f>
        <v/>
      </c>
      <c r="W1839" s="16">
        <f>IF(Occurrence!K1839&gt;0,Occurrence!K1839/V1839,0)</f>
        <v/>
      </c>
      <c r="X1839" s="9">
        <f>IF(Occurrence!K1839&gt;0,U1839*W1839,0)</f>
        <v/>
      </c>
      <c r="Y1839" s="24">
        <f>COUNTIF(Data!$X$2:$X$2441,"&lt;="&amp;Data!X1839)/($B$3+1)</f>
        <v/>
      </c>
      <c r="Z1839" s="16">
        <f>_xlfn.PERCENTILE.INC(Data!$U$2:$U$2441,Y1839)</f>
        <v/>
      </c>
      <c r="AA1839" s="16">
        <f>_xlfn.PERCENTILE.INC(Data!$V$2:$V$2441,Y1839)</f>
        <v/>
      </c>
      <c r="AB1839" s="16">
        <f>Data!X1839-AA1839</f>
        <v/>
      </c>
      <c r="AC1839" s="9">
        <f>Z1839+AB1839</f>
        <v/>
      </c>
      <c r="AD1839" s="24">
        <f>COUNTIF(Data!$Y$2:$Y$2441,"&lt;="&amp;Data!Y1839)/($B$3+1)</f>
        <v/>
      </c>
      <c r="AE1839" s="16">
        <f>_xlfn.PERCENTILE.INC(Data!$U$2:$U$2441,AD1839)</f>
        <v/>
      </c>
      <c r="AF1839" s="16">
        <f>_xlfn.PERCENTILE.INC(Data!$V$2:$V$2441,AD1839)</f>
        <v/>
      </c>
      <c r="AG1839" s="16">
        <f>Data!Y1839-AF1839</f>
        <v/>
      </c>
      <c r="AH1839" s="9">
        <f>AE1839+AG1839</f>
        <v/>
      </c>
    </row>
    <row r="1840">
      <c r="N1840" s="14">
        <f>Data!A1840</f>
        <v/>
      </c>
      <c r="O1840" s="24">
        <f>IF(Occurrence!J1840&gt;0,COUNTIFS(Occurrence!$J$2:$J$2441,"&gt;0",Occurrence!$J$2:$J$2441,"&lt;="&amp;Occurrence!J1840)/($B$8+1),0)</f>
        <v/>
      </c>
      <c r="P1840" s="16">
        <f>IF(Occurrence!J1840&gt;0,_xlfn.PERCENTILE.INC(Data!$O$2:$O$2441,($B$4+O1840*($B$5-1))/($B$3-1)),0)</f>
        <v/>
      </c>
      <c r="Q1840" s="16">
        <f>IF(Occurrence!J1840&gt;0,_xlfn.PERCENTILE.INC(Occurrence!$I$2:$I$2441,($B$6+O1840*($B$7-1))/($B$3-1)),0)</f>
        <v/>
      </c>
      <c r="R1840" s="16">
        <f>IF(Occurrence!J1840&gt;0,Occurrence!J1840/Q1840,0)</f>
        <v/>
      </c>
      <c r="S1840" s="9">
        <f>IF(Occurrence!J1840&gt;0,P1840*R1840,0)</f>
        <v/>
      </c>
      <c r="T1840" s="24">
        <f>IF(Occurrence!K1840&gt;0,COUNTIFS(Occurrence!$K$2:$K$2441,"&gt;0",Occurrence!$K$2:$K$2441,"&lt;="&amp;Occurrence!K1840)/($B$9+1),0)</f>
        <v/>
      </c>
      <c r="U1840" s="16">
        <f>IF(Occurrence!K1840&gt;0,_xlfn.PERCENTILE.INC(Data!$O$2:$O$2441,($B$4+T1840*($B$5-1))/($B$3-1)),0)</f>
        <v/>
      </c>
      <c r="V1840" s="16">
        <f>IF(Occurrence!K1840&gt;0,_xlfn.PERCENTILE.INC(Occurrence!$I$2:$I$2441,($B$6+T1840*($B$7-1))/($B$3-1)),0)</f>
        <v/>
      </c>
      <c r="W1840" s="16">
        <f>IF(Occurrence!K1840&gt;0,Occurrence!K1840/V1840,0)</f>
        <v/>
      </c>
      <c r="X1840" s="9">
        <f>IF(Occurrence!K1840&gt;0,U1840*W1840,0)</f>
        <v/>
      </c>
      <c r="Y1840" s="24">
        <f>COUNTIF(Data!$X$2:$X$2441,"&lt;="&amp;Data!X1840)/($B$3+1)</f>
        <v/>
      </c>
      <c r="Z1840" s="16">
        <f>_xlfn.PERCENTILE.INC(Data!$U$2:$U$2441,Y1840)</f>
        <v/>
      </c>
      <c r="AA1840" s="16">
        <f>_xlfn.PERCENTILE.INC(Data!$V$2:$V$2441,Y1840)</f>
        <v/>
      </c>
      <c r="AB1840" s="16">
        <f>Data!X1840-AA1840</f>
        <v/>
      </c>
      <c r="AC1840" s="9">
        <f>Z1840+AB1840</f>
        <v/>
      </c>
      <c r="AD1840" s="24">
        <f>COUNTIF(Data!$Y$2:$Y$2441,"&lt;="&amp;Data!Y1840)/($B$3+1)</f>
        <v/>
      </c>
      <c r="AE1840" s="16">
        <f>_xlfn.PERCENTILE.INC(Data!$U$2:$U$2441,AD1840)</f>
        <v/>
      </c>
      <c r="AF1840" s="16">
        <f>_xlfn.PERCENTILE.INC(Data!$V$2:$V$2441,AD1840)</f>
        <v/>
      </c>
      <c r="AG1840" s="16">
        <f>Data!Y1840-AF1840</f>
        <v/>
      </c>
      <c r="AH1840" s="9">
        <f>AE1840+AG1840</f>
        <v/>
      </c>
    </row>
    <row r="1841">
      <c r="N1841" s="14">
        <f>Data!A1841</f>
        <v/>
      </c>
      <c r="O1841" s="24">
        <f>IF(Occurrence!J1841&gt;0,COUNTIFS(Occurrence!$J$2:$J$2441,"&gt;0",Occurrence!$J$2:$J$2441,"&lt;="&amp;Occurrence!J1841)/($B$8+1),0)</f>
        <v/>
      </c>
      <c r="P1841" s="16">
        <f>IF(Occurrence!J1841&gt;0,_xlfn.PERCENTILE.INC(Data!$O$2:$O$2441,($B$4+O1841*($B$5-1))/($B$3-1)),0)</f>
        <v/>
      </c>
      <c r="Q1841" s="16">
        <f>IF(Occurrence!J1841&gt;0,_xlfn.PERCENTILE.INC(Occurrence!$I$2:$I$2441,($B$6+O1841*($B$7-1))/($B$3-1)),0)</f>
        <v/>
      </c>
      <c r="R1841" s="16">
        <f>IF(Occurrence!J1841&gt;0,Occurrence!J1841/Q1841,0)</f>
        <v/>
      </c>
      <c r="S1841" s="9">
        <f>IF(Occurrence!J1841&gt;0,P1841*R1841,0)</f>
        <v/>
      </c>
      <c r="T1841" s="24">
        <f>IF(Occurrence!K1841&gt;0,COUNTIFS(Occurrence!$K$2:$K$2441,"&gt;0",Occurrence!$K$2:$K$2441,"&lt;="&amp;Occurrence!K1841)/($B$9+1),0)</f>
        <v/>
      </c>
      <c r="U1841" s="16">
        <f>IF(Occurrence!K1841&gt;0,_xlfn.PERCENTILE.INC(Data!$O$2:$O$2441,($B$4+T1841*($B$5-1))/($B$3-1)),0)</f>
        <v/>
      </c>
      <c r="V1841" s="16">
        <f>IF(Occurrence!K1841&gt;0,_xlfn.PERCENTILE.INC(Occurrence!$I$2:$I$2441,($B$6+T1841*($B$7-1))/($B$3-1)),0)</f>
        <v/>
      </c>
      <c r="W1841" s="16">
        <f>IF(Occurrence!K1841&gt;0,Occurrence!K1841/V1841,0)</f>
        <v/>
      </c>
      <c r="X1841" s="9">
        <f>IF(Occurrence!K1841&gt;0,U1841*W1841,0)</f>
        <v/>
      </c>
      <c r="Y1841" s="24">
        <f>COUNTIF(Data!$X$2:$X$2441,"&lt;="&amp;Data!X1841)/($B$3+1)</f>
        <v/>
      </c>
      <c r="Z1841" s="16">
        <f>_xlfn.PERCENTILE.INC(Data!$U$2:$U$2441,Y1841)</f>
        <v/>
      </c>
      <c r="AA1841" s="16">
        <f>_xlfn.PERCENTILE.INC(Data!$V$2:$V$2441,Y1841)</f>
        <v/>
      </c>
      <c r="AB1841" s="16">
        <f>Data!X1841-AA1841</f>
        <v/>
      </c>
      <c r="AC1841" s="9">
        <f>Z1841+AB1841</f>
        <v/>
      </c>
      <c r="AD1841" s="24">
        <f>COUNTIF(Data!$Y$2:$Y$2441,"&lt;="&amp;Data!Y1841)/($B$3+1)</f>
        <v/>
      </c>
      <c r="AE1841" s="16">
        <f>_xlfn.PERCENTILE.INC(Data!$U$2:$U$2441,AD1841)</f>
        <v/>
      </c>
      <c r="AF1841" s="16">
        <f>_xlfn.PERCENTILE.INC(Data!$V$2:$V$2441,AD1841)</f>
        <v/>
      </c>
      <c r="AG1841" s="16">
        <f>Data!Y1841-AF1841</f>
        <v/>
      </c>
      <c r="AH1841" s="9">
        <f>AE1841+AG1841</f>
        <v/>
      </c>
    </row>
    <row r="1842">
      <c r="N1842" s="14">
        <f>Data!A1842</f>
        <v/>
      </c>
      <c r="O1842" s="24">
        <f>IF(Occurrence!J1842&gt;0,COUNTIFS(Occurrence!$J$2:$J$2441,"&gt;0",Occurrence!$J$2:$J$2441,"&lt;="&amp;Occurrence!J1842)/($B$8+1),0)</f>
        <v/>
      </c>
      <c r="P1842" s="16">
        <f>IF(Occurrence!J1842&gt;0,_xlfn.PERCENTILE.INC(Data!$O$2:$O$2441,($B$4+O1842*($B$5-1))/($B$3-1)),0)</f>
        <v/>
      </c>
      <c r="Q1842" s="16">
        <f>IF(Occurrence!J1842&gt;0,_xlfn.PERCENTILE.INC(Occurrence!$I$2:$I$2441,($B$6+O1842*($B$7-1))/($B$3-1)),0)</f>
        <v/>
      </c>
      <c r="R1842" s="16">
        <f>IF(Occurrence!J1842&gt;0,Occurrence!J1842/Q1842,0)</f>
        <v/>
      </c>
      <c r="S1842" s="9">
        <f>IF(Occurrence!J1842&gt;0,P1842*R1842,0)</f>
        <v/>
      </c>
      <c r="T1842" s="24">
        <f>IF(Occurrence!K1842&gt;0,COUNTIFS(Occurrence!$K$2:$K$2441,"&gt;0",Occurrence!$K$2:$K$2441,"&lt;="&amp;Occurrence!K1842)/($B$9+1),0)</f>
        <v/>
      </c>
      <c r="U1842" s="16">
        <f>IF(Occurrence!K1842&gt;0,_xlfn.PERCENTILE.INC(Data!$O$2:$O$2441,($B$4+T1842*($B$5-1))/($B$3-1)),0)</f>
        <v/>
      </c>
      <c r="V1842" s="16">
        <f>IF(Occurrence!K1842&gt;0,_xlfn.PERCENTILE.INC(Occurrence!$I$2:$I$2441,($B$6+T1842*($B$7-1))/($B$3-1)),0)</f>
        <v/>
      </c>
      <c r="W1842" s="16">
        <f>IF(Occurrence!K1842&gt;0,Occurrence!K1842/V1842,0)</f>
        <v/>
      </c>
      <c r="X1842" s="9">
        <f>IF(Occurrence!K1842&gt;0,U1842*W1842,0)</f>
        <v/>
      </c>
      <c r="Y1842" s="24">
        <f>COUNTIF(Data!$X$2:$X$2441,"&lt;="&amp;Data!X1842)/($B$3+1)</f>
        <v/>
      </c>
      <c r="Z1842" s="16">
        <f>_xlfn.PERCENTILE.INC(Data!$U$2:$U$2441,Y1842)</f>
        <v/>
      </c>
      <c r="AA1842" s="16">
        <f>_xlfn.PERCENTILE.INC(Data!$V$2:$V$2441,Y1842)</f>
        <v/>
      </c>
      <c r="AB1842" s="16">
        <f>Data!X1842-AA1842</f>
        <v/>
      </c>
      <c r="AC1842" s="9">
        <f>Z1842+AB1842</f>
        <v/>
      </c>
      <c r="AD1842" s="24">
        <f>COUNTIF(Data!$Y$2:$Y$2441,"&lt;="&amp;Data!Y1842)/($B$3+1)</f>
        <v/>
      </c>
      <c r="AE1842" s="16">
        <f>_xlfn.PERCENTILE.INC(Data!$U$2:$U$2441,AD1842)</f>
        <v/>
      </c>
      <c r="AF1842" s="16">
        <f>_xlfn.PERCENTILE.INC(Data!$V$2:$V$2441,AD1842)</f>
        <v/>
      </c>
      <c r="AG1842" s="16">
        <f>Data!Y1842-AF1842</f>
        <v/>
      </c>
      <c r="AH1842" s="9">
        <f>AE1842+AG1842</f>
        <v/>
      </c>
    </row>
    <row r="1843">
      <c r="N1843" s="14">
        <f>Data!A1843</f>
        <v/>
      </c>
      <c r="O1843" s="24">
        <f>IF(Occurrence!J1843&gt;0,COUNTIFS(Occurrence!$J$2:$J$2441,"&gt;0",Occurrence!$J$2:$J$2441,"&lt;="&amp;Occurrence!J1843)/($B$8+1),0)</f>
        <v/>
      </c>
      <c r="P1843" s="16">
        <f>IF(Occurrence!J1843&gt;0,_xlfn.PERCENTILE.INC(Data!$O$2:$O$2441,($B$4+O1843*($B$5-1))/($B$3-1)),0)</f>
        <v/>
      </c>
      <c r="Q1843" s="16">
        <f>IF(Occurrence!J1843&gt;0,_xlfn.PERCENTILE.INC(Occurrence!$I$2:$I$2441,($B$6+O1843*($B$7-1))/($B$3-1)),0)</f>
        <v/>
      </c>
      <c r="R1843" s="16">
        <f>IF(Occurrence!J1843&gt;0,Occurrence!J1843/Q1843,0)</f>
        <v/>
      </c>
      <c r="S1843" s="9">
        <f>IF(Occurrence!J1843&gt;0,P1843*R1843,0)</f>
        <v/>
      </c>
      <c r="T1843" s="24">
        <f>IF(Occurrence!K1843&gt;0,COUNTIFS(Occurrence!$K$2:$K$2441,"&gt;0",Occurrence!$K$2:$K$2441,"&lt;="&amp;Occurrence!K1843)/($B$9+1),0)</f>
        <v/>
      </c>
      <c r="U1843" s="16">
        <f>IF(Occurrence!K1843&gt;0,_xlfn.PERCENTILE.INC(Data!$O$2:$O$2441,($B$4+T1843*($B$5-1))/($B$3-1)),0)</f>
        <v/>
      </c>
      <c r="V1843" s="16">
        <f>IF(Occurrence!K1843&gt;0,_xlfn.PERCENTILE.INC(Occurrence!$I$2:$I$2441,($B$6+T1843*($B$7-1))/($B$3-1)),0)</f>
        <v/>
      </c>
      <c r="W1843" s="16">
        <f>IF(Occurrence!K1843&gt;0,Occurrence!K1843/V1843,0)</f>
        <v/>
      </c>
      <c r="X1843" s="9">
        <f>IF(Occurrence!K1843&gt;0,U1843*W1843,0)</f>
        <v/>
      </c>
      <c r="Y1843" s="24">
        <f>COUNTIF(Data!$X$2:$X$2441,"&lt;="&amp;Data!X1843)/($B$3+1)</f>
        <v/>
      </c>
      <c r="Z1843" s="16">
        <f>_xlfn.PERCENTILE.INC(Data!$U$2:$U$2441,Y1843)</f>
        <v/>
      </c>
      <c r="AA1843" s="16">
        <f>_xlfn.PERCENTILE.INC(Data!$V$2:$V$2441,Y1843)</f>
        <v/>
      </c>
      <c r="AB1843" s="16">
        <f>Data!X1843-AA1843</f>
        <v/>
      </c>
      <c r="AC1843" s="9">
        <f>Z1843+AB1843</f>
        <v/>
      </c>
      <c r="AD1843" s="24">
        <f>COUNTIF(Data!$Y$2:$Y$2441,"&lt;="&amp;Data!Y1843)/($B$3+1)</f>
        <v/>
      </c>
      <c r="AE1843" s="16">
        <f>_xlfn.PERCENTILE.INC(Data!$U$2:$U$2441,AD1843)</f>
        <v/>
      </c>
      <c r="AF1843" s="16">
        <f>_xlfn.PERCENTILE.INC(Data!$V$2:$V$2441,AD1843)</f>
        <v/>
      </c>
      <c r="AG1843" s="16">
        <f>Data!Y1843-AF1843</f>
        <v/>
      </c>
      <c r="AH1843" s="9">
        <f>AE1843+AG1843</f>
        <v/>
      </c>
    </row>
    <row r="1844">
      <c r="N1844" s="14">
        <f>Data!A1844</f>
        <v/>
      </c>
      <c r="O1844" s="24">
        <f>IF(Occurrence!J1844&gt;0,COUNTIFS(Occurrence!$J$2:$J$2441,"&gt;0",Occurrence!$J$2:$J$2441,"&lt;="&amp;Occurrence!J1844)/($B$8+1),0)</f>
        <v/>
      </c>
      <c r="P1844" s="16">
        <f>IF(Occurrence!J1844&gt;0,_xlfn.PERCENTILE.INC(Data!$O$2:$O$2441,($B$4+O1844*($B$5-1))/($B$3-1)),0)</f>
        <v/>
      </c>
      <c r="Q1844" s="16">
        <f>IF(Occurrence!J1844&gt;0,_xlfn.PERCENTILE.INC(Occurrence!$I$2:$I$2441,($B$6+O1844*($B$7-1))/($B$3-1)),0)</f>
        <v/>
      </c>
      <c r="R1844" s="16">
        <f>IF(Occurrence!J1844&gt;0,Occurrence!J1844/Q1844,0)</f>
        <v/>
      </c>
      <c r="S1844" s="9">
        <f>IF(Occurrence!J1844&gt;0,P1844*R1844,0)</f>
        <v/>
      </c>
      <c r="T1844" s="24">
        <f>IF(Occurrence!K1844&gt;0,COUNTIFS(Occurrence!$K$2:$K$2441,"&gt;0",Occurrence!$K$2:$K$2441,"&lt;="&amp;Occurrence!K1844)/($B$9+1),0)</f>
        <v/>
      </c>
      <c r="U1844" s="16">
        <f>IF(Occurrence!K1844&gt;0,_xlfn.PERCENTILE.INC(Data!$O$2:$O$2441,($B$4+T1844*($B$5-1))/($B$3-1)),0)</f>
        <v/>
      </c>
      <c r="V1844" s="16">
        <f>IF(Occurrence!K1844&gt;0,_xlfn.PERCENTILE.INC(Occurrence!$I$2:$I$2441,($B$6+T1844*($B$7-1))/($B$3-1)),0)</f>
        <v/>
      </c>
      <c r="W1844" s="16">
        <f>IF(Occurrence!K1844&gt;0,Occurrence!K1844/V1844,0)</f>
        <v/>
      </c>
      <c r="X1844" s="9">
        <f>IF(Occurrence!K1844&gt;0,U1844*W1844,0)</f>
        <v/>
      </c>
      <c r="Y1844" s="24">
        <f>COUNTIF(Data!$X$2:$X$2441,"&lt;="&amp;Data!X1844)/($B$3+1)</f>
        <v/>
      </c>
      <c r="Z1844" s="16">
        <f>_xlfn.PERCENTILE.INC(Data!$U$2:$U$2441,Y1844)</f>
        <v/>
      </c>
      <c r="AA1844" s="16">
        <f>_xlfn.PERCENTILE.INC(Data!$V$2:$V$2441,Y1844)</f>
        <v/>
      </c>
      <c r="AB1844" s="16">
        <f>Data!X1844-AA1844</f>
        <v/>
      </c>
      <c r="AC1844" s="9">
        <f>Z1844+AB1844</f>
        <v/>
      </c>
      <c r="AD1844" s="24">
        <f>COUNTIF(Data!$Y$2:$Y$2441,"&lt;="&amp;Data!Y1844)/($B$3+1)</f>
        <v/>
      </c>
      <c r="AE1844" s="16">
        <f>_xlfn.PERCENTILE.INC(Data!$U$2:$U$2441,AD1844)</f>
        <v/>
      </c>
      <c r="AF1844" s="16">
        <f>_xlfn.PERCENTILE.INC(Data!$V$2:$V$2441,AD1844)</f>
        <v/>
      </c>
      <c r="AG1844" s="16">
        <f>Data!Y1844-AF1844</f>
        <v/>
      </c>
      <c r="AH1844" s="9">
        <f>AE1844+AG1844</f>
        <v/>
      </c>
    </row>
    <row r="1845">
      <c r="N1845" s="14">
        <f>Data!A1845</f>
        <v/>
      </c>
      <c r="O1845" s="24">
        <f>IF(Occurrence!J1845&gt;0,COUNTIFS(Occurrence!$J$2:$J$2441,"&gt;0",Occurrence!$J$2:$J$2441,"&lt;="&amp;Occurrence!J1845)/($B$8+1),0)</f>
        <v/>
      </c>
      <c r="P1845" s="16">
        <f>IF(Occurrence!J1845&gt;0,_xlfn.PERCENTILE.INC(Data!$O$2:$O$2441,($B$4+O1845*($B$5-1))/($B$3-1)),0)</f>
        <v/>
      </c>
      <c r="Q1845" s="16">
        <f>IF(Occurrence!J1845&gt;0,_xlfn.PERCENTILE.INC(Occurrence!$I$2:$I$2441,($B$6+O1845*($B$7-1))/($B$3-1)),0)</f>
        <v/>
      </c>
      <c r="R1845" s="16">
        <f>IF(Occurrence!J1845&gt;0,Occurrence!J1845/Q1845,0)</f>
        <v/>
      </c>
      <c r="S1845" s="9">
        <f>IF(Occurrence!J1845&gt;0,P1845*R1845,0)</f>
        <v/>
      </c>
      <c r="T1845" s="24">
        <f>IF(Occurrence!K1845&gt;0,COUNTIFS(Occurrence!$K$2:$K$2441,"&gt;0",Occurrence!$K$2:$K$2441,"&lt;="&amp;Occurrence!K1845)/($B$9+1),0)</f>
        <v/>
      </c>
      <c r="U1845" s="16">
        <f>IF(Occurrence!K1845&gt;0,_xlfn.PERCENTILE.INC(Data!$O$2:$O$2441,($B$4+T1845*($B$5-1))/($B$3-1)),0)</f>
        <v/>
      </c>
      <c r="V1845" s="16">
        <f>IF(Occurrence!K1845&gt;0,_xlfn.PERCENTILE.INC(Occurrence!$I$2:$I$2441,($B$6+T1845*($B$7-1))/($B$3-1)),0)</f>
        <v/>
      </c>
      <c r="W1845" s="16">
        <f>IF(Occurrence!K1845&gt;0,Occurrence!K1845/V1845,0)</f>
        <v/>
      </c>
      <c r="X1845" s="9">
        <f>IF(Occurrence!K1845&gt;0,U1845*W1845,0)</f>
        <v/>
      </c>
      <c r="Y1845" s="24">
        <f>COUNTIF(Data!$X$2:$X$2441,"&lt;="&amp;Data!X1845)/($B$3+1)</f>
        <v/>
      </c>
      <c r="Z1845" s="16">
        <f>_xlfn.PERCENTILE.INC(Data!$U$2:$U$2441,Y1845)</f>
        <v/>
      </c>
      <c r="AA1845" s="16">
        <f>_xlfn.PERCENTILE.INC(Data!$V$2:$V$2441,Y1845)</f>
        <v/>
      </c>
      <c r="AB1845" s="16">
        <f>Data!X1845-AA1845</f>
        <v/>
      </c>
      <c r="AC1845" s="9">
        <f>Z1845+AB1845</f>
        <v/>
      </c>
      <c r="AD1845" s="24">
        <f>COUNTIF(Data!$Y$2:$Y$2441,"&lt;="&amp;Data!Y1845)/($B$3+1)</f>
        <v/>
      </c>
      <c r="AE1845" s="16">
        <f>_xlfn.PERCENTILE.INC(Data!$U$2:$U$2441,AD1845)</f>
        <v/>
      </c>
      <c r="AF1845" s="16">
        <f>_xlfn.PERCENTILE.INC(Data!$V$2:$V$2441,AD1845)</f>
        <v/>
      </c>
      <c r="AG1845" s="16">
        <f>Data!Y1845-AF1845</f>
        <v/>
      </c>
      <c r="AH1845" s="9">
        <f>AE1845+AG1845</f>
        <v/>
      </c>
    </row>
    <row r="1846">
      <c r="N1846" s="14">
        <f>Data!A1846</f>
        <v/>
      </c>
      <c r="O1846" s="24">
        <f>IF(Occurrence!J1846&gt;0,COUNTIFS(Occurrence!$J$2:$J$2441,"&gt;0",Occurrence!$J$2:$J$2441,"&lt;="&amp;Occurrence!J1846)/($B$8+1),0)</f>
        <v/>
      </c>
      <c r="P1846" s="16">
        <f>IF(Occurrence!J1846&gt;0,_xlfn.PERCENTILE.INC(Data!$O$2:$O$2441,($B$4+O1846*($B$5-1))/($B$3-1)),0)</f>
        <v/>
      </c>
      <c r="Q1846" s="16">
        <f>IF(Occurrence!J1846&gt;0,_xlfn.PERCENTILE.INC(Occurrence!$I$2:$I$2441,($B$6+O1846*($B$7-1))/($B$3-1)),0)</f>
        <v/>
      </c>
      <c r="R1846" s="16">
        <f>IF(Occurrence!J1846&gt;0,Occurrence!J1846/Q1846,0)</f>
        <v/>
      </c>
      <c r="S1846" s="9">
        <f>IF(Occurrence!J1846&gt;0,P1846*R1846,0)</f>
        <v/>
      </c>
      <c r="T1846" s="24">
        <f>IF(Occurrence!K1846&gt;0,COUNTIFS(Occurrence!$K$2:$K$2441,"&gt;0",Occurrence!$K$2:$K$2441,"&lt;="&amp;Occurrence!K1846)/($B$9+1),0)</f>
        <v/>
      </c>
      <c r="U1846" s="16">
        <f>IF(Occurrence!K1846&gt;0,_xlfn.PERCENTILE.INC(Data!$O$2:$O$2441,($B$4+T1846*($B$5-1))/($B$3-1)),0)</f>
        <v/>
      </c>
      <c r="V1846" s="16">
        <f>IF(Occurrence!K1846&gt;0,_xlfn.PERCENTILE.INC(Occurrence!$I$2:$I$2441,($B$6+T1846*($B$7-1))/($B$3-1)),0)</f>
        <v/>
      </c>
      <c r="W1846" s="16">
        <f>IF(Occurrence!K1846&gt;0,Occurrence!K1846/V1846,0)</f>
        <v/>
      </c>
      <c r="X1846" s="9">
        <f>IF(Occurrence!K1846&gt;0,U1846*W1846,0)</f>
        <v/>
      </c>
      <c r="Y1846" s="24">
        <f>COUNTIF(Data!$X$2:$X$2441,"&lt;="&amp;Data!X1846)/($B$3+1)</f>
        <v/>
      </c>
      <c r="Z1846" s="16">
        <f>_xlfn.PERCENTILE.INC(Data!$U$2:$U$2441,Y1846)</f>
        <v/>
      </c>
      <c r="AA1846" s="16">
        <f>_xlfn.PERCENTILE.INC(Data!$V$2:$V$2441,Y1846)</f>
        <v/>
      </c>
      <c r="AB1846" s="16">
        <f>Data!X1846-AA1846</f>
        <v/>
      </c>
      <c r="AC1846" s="9">
        <f>Z1846+AB1846</f>
        <v/>
      </c>
      <c r="AD1846" s="24">
        <f>COUNTIF(Data!$Y$2:$Y$2441,"&lt;="&amp;Data!Y1846)/($B$3+1)</f>
        <v/>
      </c>
      <c r="AE1846" s="16">
        <f>_xlfn.PERCENTILE.INC(Data!$U$2:$U$2441,AD1846)</f>
        <v/>
      </c>
      <c r="AF1846" s="16">
        <f>_xlfn.PERCENTILE.INC(Data!$V$2:$V$2441,AD1846)</f>
        <v/>
      </c>
      <c r="AG1846" s="16">
        <f>Data!Y1846-AF1846</f>
        <v/>
      </c>
      <c r="AH1846" s="9">
        <f>AE1846+AG1846</f>
        <v/>
      </c>
    </row>
    <row r="1847">
      <c r="N1847" s="14">
        <f>Data!A1847</f>
        <v/>
      </c>
      <c r="O1847" s="24">
        <f>IF(Occurrence!J1847&gt;0,COUNTIFS(Occurrence!$J$2:$J$2441,"&gt;0",Occurrence!$J$2:$J$2441,"&lt;="&amp;Occurrence!J1847)/($B$8+1),0)</f>
        <v/>
      </c>
      <c r="P1847" s="16">
        <f>IF(Occurrence!J1847&gt;0,_xlfn.PERCENTILE.INC(Data!$O$2:$O$2441,($B$4+O1847*($B$5-1))/($B$3-1)),0)</f>
        <v/>
      </c>
      <c r="Q1847" s="16">
        <f>IF(Occurrence!J1847&gt;0,_xlfn.PERCENTILE.INC(Occurrence!$I$2:$I$2441,($B$6+O1847*($B$7-1))/($B$3-1)),0)</f>
        <v/>
      </c>
      <c r="R1847" s="16">
        <f>IF(Occurrence!J1847&gt;0,Occurrence!J1847/Q1847,0)</f>
        <v/>
      </c>
      <c r="S1847" s="9">
        <f>IF(Occurrence!J1847&gt;0,P1847*R1847,0)</f>
        <v/>
      </c>
      <c r="T1847" s="24">
        <f>IF(Occurrence!K1847&gt;0,COUNTIFS(Occurrence!$K$2:$K$2441,"&gt;0",Occurrence!$K$2:$K$2441,"&lt;="&amp;Occurrence!K1847)/($B$9+1),0)</f>
        <v/>
      </c>
      <c r="U1847" s="16">
        <f>IF(Occurrence!K1847&gt;0,_xlfn.PERCENTILE.INC(Data!$O$2:$O$2441,($B$4+T1847*($B$5-1))/($B$3-1)),0)</f>
        <v/>
      </c>
      <c r="V1847" s="16">
        <f>IF(Occurrence!K1847&gt;0,_xlfn.PERCENTILE.INC(Occurrence!$I$2:$I$2441,($B$6+T1847*($B$7-1))/($B$3-1)),0)</f>
        <v/>
      </c>
      <c r="W1847" s="16">
        <f>IF(Occurrence!K1847&gt;0,Occurrence!K1847/V1847,0)</f>
        <v/>
      </c>
      <c r="X1847" s="9">
        <f>IF(Occurrence!K1847&gt;0,U1847*W1847,0)</f>
        <v/>
      </c>
      <c r="Y1847" s="24">
        <f>COUNTIF(Data!$X$2:$X$2441,"&lt;="&amp;Data!X1847)/($B$3+1)</f>
        <v/>
      </c>
      <c r="Z1847" s="16">
        <f>_xlfn.PERCENTILE.INC(Data!$U$2:$U$2441,Y1847)</f>
        <v/>
      </c>
      <c r="AA1847" s="16">
        <f>_xlfn.PERCENTILE.INC(Data!$V$2:$V$2441,Y1847)</f>
        <v/>
      </c>
      <c r="AB1847" s="16">
        <f>Data!X1847-AA1847</f>
        <v/>
      </c>
      <c r="AC1847" s="9">
        <f>Z1847+AB1847</f>
        <v/>
      </c>
      <c r="AD1847" s="24">
        <f>COUNTIF(Data!$Y$2:$Y$2441,"&lt;="&amp;Data!Y1847)/($B$3+1)</f>
        <v/>
      </c>
      <c r="AE1847" s="16">
        <f>_xlfn.PERCENTILE.INC(Data!$U$2:$U$2441,AD1847)</f>
        <v/>
      </c>
      <c r="AF1847" s="16">
        <f>_xlfn.PERCENTILE.INC(Data!$V$2:$V$2441,AD1847)</f>
        <v/>
      </c>
      <c r="AG1847" s="16">
        <f>Data!Y1847-AF1847</f>
        <v/>
      </c>
      <c r="AH1847" s="9">
        <f>AE1847+AG1847</f>
        <v/>
      </c>
    </row>
    <row r="1848">
      <c r="N1848" s="14">
        <f>Data!A1848</f>
        <v/>
      </c>
      <c r="O1848" s="24">
        <f>IF(Occurrence!J1848&gt;0,COUNTIFS(Occurrence!$J$2:$J$2441,"&gt;0",Occurrence!$J$2:$J$2441,"&lt;="&amp;Occurrence!J1848)/($B$8+1),0)</f>
        <v/>
      </c>
      <c r="P1848" s="16">
        <f>IF(Occurrence!J1848&gt;0,_xlfn.PERCENTILE.INC(Data!$O$2:$O$2441,($B$4+O1848*($B$5-1))/($B$3-1)),0)</f>
        <v/>
      </c>
      <c r="Q1848" s="16">
        <f>IF(Occurrence!J1848&gt;0,_xlfn.PERCENTILE.INC(Occurrence!$I$2:$I$2441,($B$6+O1848*($B$7-1))/($B$3-1)),0)</f>
        <v/>
      </c>
      <c r="R1848" s="16">
        <f>IF(Occurrence!J1848&gt;0,Occurrence!J1848/Q1848,0)</f>
        <v/>
      </c>
      <c r="S1848" s="9">
        <f>IF(Occurrence!J1848&gt;0,P1848*R1848,0)</f>
        <v/>
      </c>
      <c r="T1848" s="24">
        <f>IF(Occurrence!K1848&gt;0,COUNTIFS(Occurrence!$K$2:$K$2441,"&gt;0",Occurrence!$K$2:$K$2441,"&lt;="&amp;Occurrence!K1848)/($B$9+1),0)</f>
        <v/>
      </c>
      <c r="U1848" s="16">
        <f>IF(Occurrence!K1848&gt;0,_xlfn.PERCENTILE.INC(Data!$O$2:$O$2441,($B$4+T1848*($B$5-1))/($B$3-1)),0)</f>
        <v/>
      </c>
      <c r="V1848" s="16">
        <f>IF(Occurrence!K1848&gt;0,_xlfn.PERCENTILE.INC(Occurrence!$I$2:$I$2441,($B$6+T1848*($B$7-1))/($B$3-1)),0)</f>
        <v/>
      </c>
      <c r="W1848" s="16">
        <f>IF(Occurrence!K1848&gt;0,Occurrence!K1848/V1848,0)</f>
        <v/>
      </c>
      <c r="X1848" s="9">
        <f>IF(Occurrence!K1848&gt;0,U1848*W1848,0)</f>
        <v/>
      </c>
      <c r="Y1848" s="24">
        <f>COUNTIF(Data!$X$2:$X$2441,"&lt;="&amp;Data!X1848)/($B$3+1)</f>
        <v/>
      </c>
      <c r="Z1848" s="16">
        <f>_xlfn.PERCENTILE.INC(Data!$U$2:$U$2441,Y1848)</f>
        <v/>
      </c>
      <c r="AA1848" s="16">
        <f>_xlfn.PERCENTILE.INC(Data!$V$2:$V$2441,Y1848)</f>
        <v/>
      </c>
      <c r="AB1848" s="16">
        <f>Data!X1848-AA1848</f>
        <v/>
      </c>
      <c r="AC1848" s="9">
        <f>Z1848+AB1848</f>
        <v/>
      </c>
      <c r="AD1848" s="24">
        <f>COUNTIF(Data!$Y$2:$Y$2441,"&lt;="&amp;Data!Y1848)/($B$3+1)</f>
        <v/>
      </c>
      <c r="AE1848" s="16">
        <f>_xlfn.PERCENTILE.INC(Data!$U$2:$U$2441,AD1848)</f>
        <v/>
      </c>
      <c r="AF1848" s="16">
        <f>_xlfn.PERCENTILE.INC(Data!$V$2:$V$2441,AD1848)</f>
        <v/>
      </c>
      <c r="AG1848" s="16">
        <f>Data!Y1848-AF1848</f>
        <v/>
      </c>
      <c r="AH1848" s="9">
        <f>AE1848+AG1848</f>
        <v/>
      </c>
    </row>
    <row r="1849">
      <c r="N1849" s="14">
        <f>Data!A1849</f>
        <v/>
      </c>
      <c r="O1849" s="24">
        <f>IF(Occurrence!J1849&gt;0,COUNTIFS(Occurrence!$J$2:$J$2441,"&gt;0",Occurrence!$J$2:$J$2441,"&lt;="&amp;Occurrence!J1849)/($B$8+1),0)</f>
        <v/>
      </c>
      <c r="P1849" s="16">
        <f>IF(Occurrence!J1849&gt;0,_xlfn.PERCENTILE.INC(Data!$O$2:$O$2441,($B$4+O1849*($B$5-1))/($B$3-1)),0)</f>
        <v/>
      </c>
      <c r="Q1849" s="16">
        <f>IF(Occurrence!J1849&gt;0,_xlfn.PERCENTILE.INC(Occurrence!$I$2:$I$2441,($B$6+O1849*($B$7-1))/($B$3-1)),0)</f>
        <v/>
      </c>
      <c r="R1849" s="16">
        <f>IF(Occurrence!J1849&gt;0,Occurrence!J1849/Q1849,0)</f>
        <v/>
      </c>
      <c r="S1849" s="9">
        <f>IF(Occurrence!J1849&gt;0,P1849*R1849,0)</f>
        <v/>
      </c>
      <c r="T1849" s="24">
        <f>IF(Occurrence!K1849&gt;0,COUNTIFS(Occurrence!$K$2:$K$2441,"&gt;0",Occurrence!$K$2:$K$2441,"&lt;="&amp;Occurrence!K1849)/($B$9+1),0)</f>
        <v/>
      </c>
      <c r="U1849" s="16">
        <f>IF(Occurrence!K1849&gt;0,_xlfn.PERCENTILE.INC(Data!$O$2:$O$2441,($B$4+T1849*($B$5-1))/($B$3-1)),0)</f>
        <v/>
      </c>
      <c r="V1849" s="16">
        <f>IF(Occurrence!K1849&gt;0,_xlfn.PERCENTILE.INC(Occurrence!$I$2:$I$2441,($B$6+T1849*($B$7-1))/($B$3-1)),0)</f>
        <v/>
      </c>
      <c r="W1849" s="16">
        <f>IF(Occurrence!K1849&gt;0,Occurrence!K1849/V1849,0)</f>
        <v/>
      </c>
      <c r="X1849" s="9">
        <f>IF(Occurrence!K1849&gt;0,U1849*W1849,0)</f>
        <v/>
      </c>
      <c r="Y1849" s="24">
        <f>COUNTIF(Data!$X$2:$X$2441,"&lt;="&amp;Data!X1849)/($B$3+1)</f>
        <v/>
      </c>
      <c r="Z1849" s="16">
        <f>_xlfn.PERCENTILE.INC(Data!$U$2:$U$2441,Y1849)</f>
        <v/>
      </c>
      <c r="AA1849" s="16">
        <f>_xlfn.PERCENTILE.INC(Data!$V$2:$V$2441,Y1849)</f>
        <v/>
      </c>
      <c r="AB1849" s="16">
        <f>Data!X1849-AA1849</f>
        <v/>
      </c>
      <c r="AC1849" s="9">
        <f>Z1849+AB1849</f>
        <v/>
      </c>
      <c r="AD1849" s="24">
        <f>COUNTIF(Data!$Y$2:$Y$2441,"&lt;="&amp;Data!Y1849)/($B$3+1)</f>
        <v/>
      </c>
      <c r="AE1849" s="16">
        <f>_xlfn.PERCENTILE.INC(Data!$U$2:$U$2441,AD1849)</f>
        <v/>
      </c>
      <c r="AF1849" s="16">
        <f>_xlfn.PERCENTILE.INC(Data!$V$2:$V$2441,AD1849)</f>
        <v/>
      </c>
      <c r="AG1849" s="16">
        <f>Data!Y1849-AF1849</f>
        <v/>
      </c>
      <c r="AH1849" s="9">
        <f>AE1849+AG1849</f>
        <v/>
      </c>
    </row>
    <row r="1850">
      <c r="N1850" s="14">
        <f>Data!A1850</f>
        <v/>
      </c>
      <c r="O1850" s="24">
        <f>IF(Occurrence!J1850&gt;0,COUNTIFS(Occurrence!$J$2:$J$2441,"&gt;0",Occurrence!$J$2:$J$2441,"&lt;="&amp;Occurrence!J1850)/($B$8+1),0)</f>
        <v/>
      </c>
      <c r="P1850" s="16">
        <f>IF(Occurrence!J1850&gt;0,_xlfn.PERCENTILE.INC(Data!$O$2:$O$2441,($B$4+O1850*($B$5-1))/($B$3-1)),0)</f>
        <v/>
      </c>
      <c r="Q1850" s="16">
        <f>IF(Occurrence!J1850&gt;0,_xlfn.PERCENTILE.INC(Occurrence!$I$2:$I$2441,($B$6+O1850*($B$7-1))/($B$3-1)),0)</f>
        <v/>
      </c>
      <c r="R1850" s="16">
        <f>IF(Occurrence!J1850&gt;0,Occurrence!J1850/Q1850,0)</f>
        <v/>
      </c>
      <c r="S1850" s="9">
        <f>IF(Occurrence!J1850&gt;0,P1850*R1850,0)</f>
        <v/>
      </c>
      <c r="T1850" s="24">
        <f>IF(Occurrence!K1850&gt;0,COUNTIFS(Occurrence!$K$2:$K$2441,"&gt;0",Occurrence!$K$2:$K$2441,"&lt;="&amp;Occurrence!K1850)/($B$9+1),0)</f>
        <v/>
      </c>
      <c r="U1850" s="16">
        <f>IF(Occurrence!K1850&gt;0,_xlfn.PERCENTILE.INC(Data!$O$2:$O$2441,($B$4+T1850*($B$5-1))/($B$3-1)),0)</f>
        <v/>
      </c>
      <c r="V1850" s="16">
        <f>IF(Occurrence!K1850&gt;0,_xlfn.PERCENTILE.INC(Occurrence!$I$2:$I$2441,($B$6+T1850*($B$7-1))/($B$3-1)),0)</f>
        <v/>
      </c>
      <c r="W1850" s="16">
        <f>IF(Occurrence!K1850&gt;0,Occurrence!K1850/V1850,0)</f>
        <v/>
      </c>
      <c r="X1850" s="9">
        <f>IF(Occurrence!K1850&gt;0,U1850*W1850,0)</f>
        <v/>
      </c>
      <c r="Y1850" s="24">
        <f>COUNTIF(Data!$X$2:$X$2441,"&lt;="&amp;Data!X1850)/($B$3+1)</f>
        <v/>
      </c>
      <c r="Z1850" s="16">
        <f>_xlfn.PERCENTILE.INC(Data!$U$2:$U$2441,Y1850)</f>
        <v/>
      </c>
      <c r="AA1850" s="16">
        <f>_xlfn.PERCENTILE.INC(Data!$V$2:$V$2441,Y1850)</f>
        <v/>
      </c>
      <c r="AB1850" s="16">
        <f>Data!X1850-AA1850</f>
        <v/>
      </c>
      <c r="AC1850" s="9">
        <f>Z1850+AB1850</f>
        <v/>
      </c>
      <c r="AD1850" s="24">
        <f>COUNTIF(Data!$Y$2:$Y$2441,"&lt;="&amp;Data!Y1850)/($B$3+1)</f>
        <v/>
      </c>
      <c r="AE1850" s="16">
        <f>_xlfn.PERCENTILE.INC(Data!$U$2:$U$2441,AD1850)</f>
        <v/>
      </c>
      <c r="AF1850" s="16">
        <f>_xlfn.PERCENTILE.INC(Data!$V$2:$V$2441,AD1850)</f>
        <v/>
      </c>
      <c r="AG1850" s="16">
        <f>Data!Y1850-AF1850</f>
        <v/>
      </c>
      <c r="AH1850" s="9">
        <f>AE1850+AG1850</f>
        <v/>
      </c>
    </row>
    <row r="1851">
      <c r="N1851" s="14">
        <f>Data!A1851</f>
        <v/>
      </c>
      <c r="O1851" s="24">
        <f>IF(Occurrence!J1851&gt;0,COUNTIFS(Occurrence!$J$2:$J$2441,"&gt;0",Occurrence!$J$2:$J$2441,"&lt;="&amp;Occurrence!J1851)/($B$8+1),0)</f>
        <v/>
      </c>
      <c r="P1851" s="16">
        <f>IF(Occurrence!J1851&gt;0,_xlfn.PERCENTILE.INC(Data!$O$2:$O$2441,($B$4+O1851*($B$5-1))/($B$3-1)),0)</f>
        <v/>
      </c>
      <c r="Q1851" s="16">
        <f>IF(Occurrence!J1851&gt;0,_xlfn.PERCENTILE.INC(Occurrence!$I$2:$I$2441,($B$6+O1851*($B$7-1))/($B$3-1)),0)</f>
        <v/>
      </c>
      <c r="R1851" s="16">
        <f>IF(Occurrence!J1851&gt;0,Occurrence!J1851/Q1851,0)</f>
        <v/>
      </c>
      <c r="S1851" s="9">
        <f>IF(Occurrence!J1851&gt;0,P1851*R1851,0)</f>
        <v/>
      </c>
      <c r="T1851" s="24">
        <f>IF(Occurrence!K1851&gt;0,COUNTIFS(Occurrence!$K$2:$K$2441,"&gt;0",Occurrence!$K$2:$K$2441,"&lt;="&amp;Occurrence!K1851)/($B$9+1),0)</f>
        <v/>
      </c>
      <c r="U1851" s="16">
        <f>IF(Occurrence!K1851&gt;0,_xlfn.PERCENTILE.INC(Data!$O$2:$O$2441,($B$4+T1851*($B$5-1))/($B$3-1)),0)</f>
        <v/>
      </c>
      <c r="V1851" s="16">
        <f>IF(Occurrence!K1851&gt;0,_xlfn.PERCENTILE.INC(Occurrence!$I$2:$I$2441,($B$6+T1851*($B$7-1))/($B$3-1)),0)</f>
        <v/>
      </c>
      <c r="W1851" s="16">
        <f>IF(Occurrence!K1851&gt;0,Occurrence!K1851/V1851,0)</f>
        <v/>
      </c>
      <c r="X1851" s="9">
        <f>IF(Occurrence!K1851&gt;0,U1851*W1851,0)</f>
        <v/>
      </c>
      <c r="Y1851" s="24">
        <f>COUNTIF(Data!$X$2:$X$2441,"&lt;="&amp;Data!X1851)/($B$3+1)</f>
        <v/>
      </c>
      <c r="Z1851" s="16">
        <f>_xlfn.PERCENTILE.INC(Data!$U$2:$U$2441,Y1851)</f>
        <v/>
      </c>
      <c r="AA1851" s="16">
        <f>_xlfn.PERCENTILE.INC(Data!$V$2:$V$2441,Y1851)</f>
        <v/>
      </c>
      <c r="AB1851" s="16">
        <f>Data!X1851-AA1851</f>
        <v/>
      </c>
      <c r="AC1851" s="9">
        <f>Z1851+AB1851</f>
        <v/>
      </c>
      <c r="AD1851" s="24">
        <f>COUNTIF(Data!$Y$2:$Y$2441,"&lt;="&amp;Data!Y1851)/($B$3+1)</f>
        <v/>
      </c>
      <c r="AE1851" s="16">
        <f>_xlfn.PERCENTILE.INC(Data!$U$2:$U$2441,AD1851)</f>
        <v/>
      </c>
      <c r="AF1851" s="16">
        <f>_xlfn.PERCENTILE.INC(Data!$V$2:$V$2441,AD1851)</f>
        <v/>
      </c>
      <c r="AG1851" s="16">
        <f>Data!Y1851-AF1851</f>
        <v/>
      </c>
      <c r="AH1851" s="9">
        <f>AE1851+AG1851</f>
        <v/>
      </c>
    </row>
    <row r="1852">
      <c r="N1852" s="14">
        <f>Data!A1852</f>
        <v/>
      </c>
      <c r="O1852" s="24">
        <f>IF(Occurrence!J1852&gt;0,COUNTIFS(Occurrence!$J$2:$J$2441,"&gt;0",Occurrence!$J$2:$J$2441,"&lt;="&amp;Occurrence!J1852)/($B$8+1),0)</f>
        <v/>
      </c>
      <c r="P1852" s="16">
        <f>IF(Occurrence!J1852&gt;0,_xlfn.PERCENTILE.INC(Data!$O$2:$O$2441,($B$4+O1852*($B$5-1))/($B$3-1)),0)</f>
        <v/>
      </c>
      <c r="Q1852" s="16">
        <f>IF(Occurrence!J1852&gt;0,_xlfn.PERCENTILE.INC(Occurrence!$I$2:$I$2441,($B$6+O1852*($B$7-1))/($B$3-1)),0)</f>
        <v/>
      </c>
      <c r="R1852" s="16">
        <f>IF(Occurrence!J1852&gt;0,Occurrence!J1852/Q1852,0)</f>
        <v/>
      </c>
      <c r="S1852" s="9">
        <f>IF(Occurrence!J1852&gt;0,P1852*R1852,0)</f>
        <v/>
      </c>
      <c r="T1852" s="24">
        <f>IF(Occurrence!K1852&gt;0,COUNTIFS(Occurrence!$K$2:$K$2441,"&gt;0",Occurrence!$K$2:$K$2441,"&lt;="&amp;Occurrence!K1852)/($B$9+1),0)</f>
        <v/>
      </c>
      <c r="U1852" s="16">
        <f>IF(Occurrence!K1852&gt;0,_xlfn.PERCENTILE.INC(Data!$O$2:$O$2441,($B$4+T1852*($B$5-1))/($B$3-1)),0)</f>
        <v/>
      </c>
      <c r="V1852" s="16">
        <f>IF(Occurrence!K1852&gt;0,_xlfn.PERCENTILE.INC(Occurrence!$I$2:$I$2441,($B$6+T1852*($B$7-1))/($B$3-1)),0)</f>
        <v/>
      </c>
      <c r="W1852" s="16">
        <f>IF(Occurrence!K1852&gt;0,Occurrence!K1852/V1852,0)</f>
        <v/>
      </c>
      <c r="X1852" s="9">
        <f>IF(Occurrence!K1852&gt;0,U1852*W1852,0)</f>
        <v/>
      </c>
      <c r="Y1852" s="24">
        <f>COUNTIF(Data!$X$2:$X$2441,"&lt;="&amp;Data!X1852)/($B$3+1)</f>
        <v/>
      </c>
      <c r="Z1852" s="16">
        <f>_xlfn.PERCENTILE.INC(Data!$U$2:$U$2441,Y1852)</f>
        <v/>
      </c>
      <c r="AA1852" s="16">
        <f>_xlfn.PERCENTILE.INC(Data!$V$2:$V$2441,Y1852)</f>
        <v/>
      </c>
      <c r="AB1852" s="16">
        <f>Data!X1852-AA1852</f>
        <v/>
      </c>
      <c r="AC1852" s="9">
        <f>Z1852+AB1852</f>
        <v/>
      </c>
      <c r="AD1852" s="24">
        <f>COUNTIF(Data!$Y$2:$Y$2441,"&lt;="&amp;Data!Y1852)/($B$3+1)</f>
        <v/>
      </c>
      <c r="AE1852" s="16">
        <f>_xlfn.PERCENTILE.INC(Data!$U$2:$U$2441,AD1852)</f>
        <v/>
      </c>
      <c r="AF1852" s="16">
        <f>_xlfn.PERCENTILE.INC(Data!$V$2:$V$2441,AD1852)</f>
        <v/>
      </c>
      <c r="AG1852" s="16">
        <f>Data!Y1852-AF1852</f>
        <v/>
      </c>
      <c r="AH1852" s="9">
        <f>AE1852+AG1852</f>
        <v/>
      </c>
    </row>
    <row r="1853">
      <c r="N1853" s="14">
        <f>Data!A1853</f>
        <v/>
      </c>
      <c r="O1853" s="24">
        <f>IF(Occurrence!J1853&gt;0,COUNTIFS(Occurrence!$J$2:$J$2441,"&gt;0",Occurrence!$J$2:$J$2441,"&lt;="&amp;Occurrence!J1853)/($B$8+1),0)</f>
        <v/>
      </c>
      <c r="P1853" s="16">
        <f>IF(Occurrence!J1853&gt;0,_xlfn.PERCENTILE.INC(Data!$O$2:$O$2441,($B$4+O1853*($B$5-1))/($B$3-1)),0)</f>
        <v/>
      </c>
      <c r="Q1853" s="16">
        <f>IF(Occurrence!J1853&gt;0,_xlfn.PERCENTILE.INC(Occurrence!$I$2:$I$2441,($B$6+O1853*($B$7-1))/($B$3-1)),0)</f>
        <v/>
      </c>
      <c r="R1853" s="16">
        <f>IF(Occurrence!J1853&gt;0,Occurrence!J1853/Q1853,0)</f>
        <v/>
      </c>
      <c r="S1853" s="9">
        <f>IF(Occurrence!J1853&gt;0,P1853*R1853,0)</f>
        <v/>
      </c>
      <c r="T1853" s="24">
        <f>IF(Occurrence!K1853&gt;0,COUNTIFS(Occurrence!$K$2:$K$2441,"&gt;0",Occurrence!$K$2:$K$2441,"&lt;="&amp;Occurrence!K1853)/($B$9+1),0)</f>
        <v/>
      </c>
      <c r="U1853" s="16">
        <f>IF(Occurrence!K1853&gt;0,_xlfn.PERCENTILE.INC(Data!$O$2:$O$2441,($B$4+T1853*($B$5-1))/($B$3-1)),0)</f>
        <v/>
      </c>
      <c r="V1853" s="16">
        <f>IF(Occurrence!K1853&gt;0,_xlfn.PERCENTILE.INC(Occurrence!$I$2:$I$2441,($B$6+T1853*($B$7-1))/($B$3-1)),0)</f>
        <v/>
      </c>
      <c r="W1853" s="16">
        <f>IF(Occurrence!K1853&gt;0,Occurrence!K1853/V1853,0)</f>
        <v/>
      </c>
      <c r="X1853" s="9">
        <f>IF(Occurrence!K1853&gt;0,U1853*W1853,0)</f>
        <v/>
      </c>
      <c r="Y1853" s="24">
        <f>COUNTIF(Data!$X$2:$X$2441,"&lt;="&amp;Data!X1853)/($B$3+1)</f>
        <v/>
      </c>
      <c r="Z1853" s="16">
        <f>_xlfn.PERCENTILE.INC(Data!$U$2:$U$2441,Y1853)</f>
        <v/>
      </c>
      <c r="AA1853" s="16">
        <f>_xlfn.PERCENTILE.INC(Data!$V$2:$V$2441,Y1853)</f>
        <v/>
      </c>
      <c r="AB1853" s="16">
        <f>Data!X1853-AA1853</f>
        <v/>
      </c>
      <c r="AC1853" s="9">
        <f>Z1853+AB1853</f>
        <v/>
      </c>
      <c r="AD1853" s="24">
        <f>COUNTIF(Data!$Y$2:$Y$2441,"&lt;="&amp;Data!Y1853)/($B$3+1)</f>
        <v/>
      </c>
      <c r="AE1853" s="16">
        <f>_xlfn.PERCENTILE.INC(Data!$U$2:$U$2441,AD1853)</f>
        <v/>
      </c>
      <c r="AF1853" s="16">
        <f>_xlfn.PERCENTILE.INC(Data!$V$2:$V$2441,AD1853)</f>
        <v/>
      </c>
      <c r="AG1853" s="16">
        <f>Data!Y1853-AF1853</f>
        <v/>
      </c>
      <c r="AH1853" s="9">
        <f>AE1853+AG1853</f>
        <v/>
      </c>
    </row>
    <row r="1854">
      <c r="N1854" s="14">
        <f>Data!A1854</f>
        <v/>
      </c>
      <c r="O1854" s="24">
        <f>IF(Occurrence!J1854&gt;0,COUNTIFS(Occurrence!$J$2:$J$2441,"&gt;0",Occurrence!$J$2:$J$2441,"&lt;="&amp;Occurrence!J1854)/($B$8+1),0)</f>
        <v/>
      </c>
      <c r="P1854" s="16">
        <f>IF(Occurrence!J1854&gt;0,_xlfn.PERCENTILE.INC(Data!$O$2:$O$2441,($B$4+O1854*($B$5-1))/($B$3-1)),0)</f>
        <v/>
      </c>
      <c r="Q1854" s="16">
        <f>IF(Occurrence!J1854&gt;0,_xlfn.PERCENTILE.INC(Occurrence!$I$2:$I$2441,($B$6+O1854*($B$7-1))/($B$3-1)),0)</f>
        <v/>
      </c>
      <c r="R1854" s="16">
        <f>IF(Occurrence!J1854&gt;0,Occurrence!J1854/Q1854,0)</f>
        <v/>
      </c>
      <c r="S1854" s="9">
        <f>IF(Occurrence!J1854&gt;0,P1854*R1854,0)</f>
        <v/>
      </c>
      <c r="T1854" s="24">
        <f>IF(Occurrence!K1854&gt;0,COUNTIFS(Occurrence!$K$2:$K$2441,"&gt;0",Occurrence!$K$2:$K$2441,"&lt;="&amp;Occurrence!K1854)/($B$9+1),0)</f>
        <v/>
      </c>
      <c r="U1854" s="16">
        <f>IF(Occurrence!K1854&gt;0,_xlfn.PERCENTILE.INC(Data!$O$2:$O$2441,($B$4+T1854*($B$5-1))/($B$3-1)),0)</f>
        <v/>
      </c>
      <c r="V1854" s="16">
        <f>IF(Occurrence!K1854&gt;0,_xlfn.PERCENTILE.INC(Occurrence!$I$2:$I$2441,($B$6+T1854*($B$7-1))/($B$3-1)),0)</f>
        <v/>
      </c>
      <c r="W1854" s="16">
        <f>IF(Occurrence!K1854&gt;0,Occurrence!K1854/V1854,0)</f>
        <v/>
      </c>
      <c r="X1854" s="9">
        <f>IF(Occurrence!K1854&gt;0,U1854*W1854,0)</f>
        <v/>
      </c>
      <c r="Y1854" s="24">
        <f>COUNTIF(Data!$X$2:$X$2441,"&lt;="&amp;Data!X1854)/($B$3+1)</f>
        <v/>
      </c>
      <c r="Z1854" s="16">
        <f>_xlfn.PERCENTILE.INC(Data!$U$2:$U$2441,Y1854)</f>
        <v/>
      </c>
      <c r="AA1854" s="16">
        <f>_xlfn.PERCENTILE.INC(Data!$V$2:$V$2441,Y1854)</f>
        <v/>
      </c>
      <c r="AB1854" s="16">
        <f>Data!X1854-AA1854</f>
        <v/>
      </c>
      <c r="AC1854" s="9">
        <f>Z1854+AB1854</f>
        <v/>
      </c>
      <c r="AD1854" s="24">
        <f>COUNTIF(Data!$Y$2:$Y$2441,"&lt;="&amp;Data!Y1854)/($B$3+1)</f>
        <v/>
      </c>
      <c r="AE1854" s="16">
        <f>_xlfn.PERCENTILE.INC(Data!$U$2:$U$2441,AD1854)</f>
        <v/>
      </c>
      <c r="AF1854" s="16">
        <f>_xlfn.PERCENTILE.INC(Data!$V$2:$V$2441,AD1854)</f>
        <v/>
      </c>
      <c r="AG1854" s="16">
        <f>Data!Y1854-AF1854</f>
        <v/>
      </c>
      <c r="AH1854" s="9">
        <f>AE1854+AG1854</f>
        <v/>
      </c>
    </row>
    <row r="1855">
      <c r="N1855" s="14">
        <f>Data!A1855</f>
        <v/>
      </c>
      <c r="O1855" s="24">
        <f>IF(Occurrence!J1855&gt;0,COUNTIFS(Occurrence!$J$2:$J$2441,"&gt;0",Occurrence!$J$2:$J$2441,"&lt;="&amp;Occurrence!J1855)/($B$8+1),0)</f>
        <v/>
      </c>
      <c r="P1855" s="16">
        <f>IF(Occurrence!J1855&gt;0,_xlfn.PERCENTILE.INC(Data!$O$2:$O$2441,($B$4+O1855*($B$5-1))/($B$3-1)),0)</f>
        <v/>
      </c>
      <c r="Q1855" s="16">
        <f>IF(Occurrence!J1855&gt;0,_xlfn.PERCENTILE.INC(Occurrence!$I$2:$I$2441,($B$6+O1855*($B$7-1))/($B$3-1)),0)</f>
        <v/>
      </c>
      <c r="R1855" s="16">
        <f>IF(Occurrence!J1855&gt;0,Occurrence!J1855/Q1855,0)</f>
        <v/>
      </c>
      <c r="S1855" s="9">
        <f>IF(Occurrence!J1855&gt;0,P1855*R1855,0)</f>
        <v/>
      </c>
      <c r="T1855" s="24">
        <f>IF(Occurrence!K1855&gt;0,COUNTIFS(Occurrence!$K$2:$K$2441,"&gt;0",Occurrence!$K$2:$K$2441,"&lt;="&amp;Occurrence!K1855)/($B$9+1),0)</f>
        <v/>
      </c>
      <c r="U1855" s="16">
        <f>IF(Occurrence!K1855&gt;0,_xlfn.PERCENTILE.INC(Data!$O$2:$O$2441,($B$4+T1855*($B$5-1))/($B$3-1)),0)</f>
        <v/>
      </c>
      <c r="V1855" s="16">
        <f>IF(Occurrence!K1855&gt;0,_xlfn.PERCENTILE.INC(Occurrence!$I$2:$I$2441,($B$6+T1855*($B$7-1))/($B$3-1)),0)</f>
        <v/>
      </c>
      <c r="W1855" s="16">
        <f>IF(Occurrence!K1855&gt;0,Occurrence!K1855/V1855,0)</f>
        <v/>
      </c>
      <c r="X1855" s="9">
        <f>IF(Occurrence!K1855&gt;0,U1855*W1855,0)</f>
        <v/>
      </c>
      <c r="Y1855" s="24">
        <f>COUNTIF(Data!$X$2:$X$2441,"&lt;="&amp;Data!X1855)/($B$3+1)</f>
        <v/>
      </c>
      <c r="Z1855" s="16">
        <f>_xlfn.PERCENTILE.INC(Data!$U$2:$U$2441,Y1855)</f>
        <v/>
      </c>
      <c r="AA1855" s="16">
        <f>_xlfn.PERCENTILE.INC(Data!$V$2:$V$2441,Y1855)</f>
        <v/>
      </c>
      <c r="AB1855" s="16">
        <f>Data!X1855-AA1855</f>
        <v/>
      </c>
      <c r="AC1855" s="9">
        <f>Z1855+AB1855</f>
        <v/>
      </c>
      <c r="AD1855" s="24">
        <f>COUNTIF(Data!$Y$2:$Y$2441,"&lt;="&amp;Data!Y1855)/($B$3+1)</f>
        <v/>
      </c>
      <c r="AE1855" s="16">
        <f>_xlfn.PERCENTILE.INC(Data!$U$2:$U$2441,AD1855)</f>
        <v/>
      </c>
      <c r="AF1855" s="16">
        <f>_xlfn.PERCENTILE.INC(Data!$V$2:$V$2441,AD1855)</f>
        <v/>
      </c>
      <c r="AG1855" s="16">
        <f>Data!Y1855-AF1855</f>
        <v/>
      </c>
      <c r="AH1855" s="9">
        <f>AE1855+AG1855</f>
        <v/>
      </c>
    </row>
    <row r="1856">
      <c r="N1856" s="14">
        <f>Data!A1856</f>
        <v/>
      </c>
      <c r="O1856" s="24">
        <f>IF(Occurrence!J1856&gt;0,COUNTIFS(Occurrence!$J$2:$J$2441,"&gt;0",Occurrence!$J$2:$J$2441,"&lt;="&amp;Occurrence!J1856)/($B$8+1),0)</f>
        <v/>
      </c>
      <c r="P1856" s="16">
        <f>IF(Occurrence!J1856&gt;0,_xlfn.PERCENTILE.INC(Data!$O$2:$O$2441,($B$4+O1856*($B$5-1))/($B$3-1)),0)</f>
        <v/>
      </c>
      <c r="Q1856" s="16">
        <f>IF(Occurrence!J1856&gt;0,_xlfn.PERCENTILE.INC(Occurrence!$I$2:$I$2441,($B$6+O1856*($B$7-1))/($B$3-1)),0)</f>
        <v/>
      </c>
      <c r="R1856" s="16">
        <f>IF(Occurrence!J1856&gt;0,Occurrence!J1856/Q1856,0)</f>
        <v/>
      </c>
      <c r="S1856" s="9">
        <f>IF(Occurrence!J1856&gt;0,P1856*R1856,0)</f>
        <v/>
      </c>
      <c r="T1856" s="24">
        <f>IF(Occurrence!K1856&gt;0,COUNTIFS(Occurrence!$K$2:$K$2441,"&gt;0",Occurrence!$K$2:$K$2441,"&lt;="&amp;Occurrence!K1856)/($B$9+1),0)</f>
        <v/>
      </c>
      <c r="U1856" s="16">
        <f>IF(Occurrence!K1856&gt;0,_xlfn.PERCENTILE.INC(Data!$O$2:$O$2441,($B$4+T1856*($B$5-1))/($B$3-1)),0)</f>
        <v/>
      </c>
      <c r="V1856" s="16">
        <f>IF(Occurrence!K1856&gt;0,_xlfn.PERCENTILE.INC(Occurrence!$I$2:$I$2441,($B$6+T1856*($B$7-1))/($B$3-1)),0)</f>
        <v/>
      </c>
      <c r="W1856" s="16">
        <f>IF(Occurrence!K1856&gt;0,Occurrence!K1856/V1856,0)</f>
        <v/>
      </c>
      <c r="X1856" s="9">
        <f>IF(Occurrence!K1856&gt;0,U1856*W1856,0)</f>
        <v/>
      </c>
      <c r="Y1856" s="24">
        <f>COUNTIF(Data!$X$2:$X$2441,"&lt;="&amp;Data!X1856)/($B$3+1)</f>
        <v/>
      </c>
      <c r="Z1856" s="16">
        <f>_xlfn.PERCENTILE.INC(Data!$U$2:$U$2441,Y1856)</f>
        <v/>
      </c>
      <c r="AA1856" s="16">
        <f>_xlfn.PERCENTILE.INC(Data!$V$2:$V$2441,Y1856)</f>
        <v/>
      </c>
      <c r="AB1856" s="16">
        <f>Data!X1856-AA1856</f>
        <v/>
      </c>
      <c r="AC1856" s="9">
        <f>Z1856+AB1856</f>
        <v/>
      </c>
      <c r="AD1856" s="24">
        <f>COUNTIF(Data!$Y$2:$Y$2441,"&lt;="&amp;Data!Y1856)/($B$3+1)</f>
        <v/>
      </c>
      <c r="AE1856" s="16">
        <f>_xlfn.PERCENTILE.INC(Data!$U$2:$U$2441,AD1856)</f>
        <v/>
      </c>
      <c r="AF1856" s="16">
        <f>_xlfn.PERCENTILE.INC(Data!$V$2:$V$2441,AD1856)</f>
        <v/>
      </c>
      <c r="AG1856" s="16">
        <f>Data!Y1856-AF1856</f>
        <v/>
      </c>
      <c r="AH1856" s="9">
        <f>AE1856+AG1856</f>
        <v/>
      </c>
    </row>
    <row r="1857">
      <c r="N1857" s="14">
        <f>Data!A1857</f>
        <v/>
      </c>
      <c r="O1857" s="24">
        <f>IF(Occurrence!J1857&gt;0,COUNTIFS(Occurrence!$J$2:$J$2441,"&gt;0",Occurrence!$J$2:$J$2441,"&lt;="&amp;Occurrence!J1857)/($B$8+1),0)</f>
        <v/>
      </c>
      <c r="P1857" s="16">
        <f>IF(Occurrence!J1857&gt;0,_xlfn.PERCENTILE.INC(Data!$O$2:$O$2441,($B$4+O1857*($B$5-1))/($B$3-1)),0)</f>
        <v/>
      </c>
      <c r="Q1857" s="16">
        <f>IF(Occurrence!J1857&gt;0,_xlfn.PERCENTILE.INC(Occurrence!$I$2:$I$2441,($B$6+O1857*($B$7-1))/($B$3-1)),0)</f>
        <v/>
      </c>
      <c r="R1857" s="16">
        <f>IF(Occurrence!J1857&gt;0,Occurrence!J1857/Q1857,0)</f>
        <v/>
      </c>
      <c r="S1857" s="9">
        <f>IF(Occurrence!J1857&gt;0,P1857*R1857,0)</f>
        <v/>
      </c>
      <c r="T1857" s="24">
        <f>IF(Occurrence!K1857&gt;0,COUNTIFS(Occurrence!$K$2:$K$2441,"&gt;0",Occurrence!$K$2:$K$2441,"&lt;="&amp;Occurrence!K1857)/($B$9+1),0)</f>
        <v/>
      </c>
      <c r="U1857" s="16">
        <f>IF(Occurrence!K1857&gt;0,_xlfn.PERCENTILE.INC(Data!$O$2:$O$2441,($B$4+T1857*($B$5-1))/($B$3-1)),0)</f>
        <v/>
      </c>
      <c r="V1857" s="16">
        <f>IF(Occurrence!K1857&gt;0,_xlfn.PERCENTILE.INC(Occurrence!$I$2:$I$2441,($B$6+T1857*($B$7-1))/($B$3-1)),0)</f>
        <v/>
      </c>
      <c r="W1857" s="16">
        <f>IF(Occurrence!K1857&gt;0,Occurrence!K1857/V1857,0)</f>
        <v/>
      </c>
      <c r="X1857" s="9">
        <f>IF(Occurrence!K1857&gt;0,U1857*W1857,0)</f>
        <v/>
      </c>
      <c r="Y1857" s="24">
        <f>COUNTIF(Data!$X$2:$X$2441,"&lt;="&amp;Data!X1857)/($B$3+1)</f>
        <v/>
      </c>
      <c r="Z1857" s="16">
        <f>_xlfn.PERCENTILE.INC(Data!$U$2:$U$2441,Y1857)</f>
        <v/>
      </c>
      <c r="AA1857" s="16">
        <f>_xlfn.PERCENTILE.INC(Data!$V$2:$V$2441,Y1857)</f>
        <v/>
      </c>
      <c r="AB1857" s="16">
        <f>Data!X1857-AA1857</f>
        <v/>
      </c>
      <c r="AC1857" s="9">
        <f>Z1857+AB1857</f>
        <v/>
      </c>
      <c r="AD1857" s="24">
        <f>COUNTIF(Data!$Y$2:$Y$2441,"&lt;="&amp;Data!Y1857)/($B$3+1)</f>
        <v/>
      </c>
      <c r="AE1857" s="16">
        <f>_xlfn.PERCENTILE.INC(Data!$U$2:$U$2441,AD1857)</f>
        <v/>
      </c>
      <c r="AF1857" s="16">
        <f>_xlfn.PERCENTILE.INC(Data!$V$2:$V$2441,AD1857)</f>
        <v/>
      </c>
      <c r="AG1857" s="16">
        <f>Data!Y1857-AF1857</f>
        <v/>
      </c>
      <c r="AH1857" s="9">
        <f>AE1857+AG1857</f>
        <v/>
      </c>
    </row>
    <row r="1858">
      <c r="N1858" s="14">
        <f>Data!A1858</f>
        <v/>
      </c>
      <c r="O1858" s="24">
        <f>IF(Occurrence!J1858&gt;0,COUNTIFS(Occurrence!$J$2:$J$2441,"&gt;0",Occurrence!$J$2:$J$2441,"&lt;="&amp;Occurrence!J1858)/($B$8+1),0)</f>
        <v/>
      </c>
      <c r="P1858" s="16">
        <f>IF(Occurrence!J1858&gt;0,_xlfn.PERCENTILE.INC(Data!$O$2:$O$2441,($B$4+O1858*($B$5-1))/($B$3-1)),0)</f>
        <v/>
      </c>
      <c r="Q1858" s="16">
        <f>IF(Occurrence!J1858&gt;0,_xlfn.PERCENTILE.INC(Occurrence!$I$2:$I$2441,($B$6+O1858*($B$7-1))/($B$3-1)),0)</f>
        <v/>
      </c>
      <c r="R1858" s="16">
        <f>IF(Occurrence!J1858&gt;0,Occurrence!J1858/Q1858,0)</f>
        <v/>
      </c>
      <c r="S1858" s="9">
        <f>IF(Occurrence!J1858&gt;0,P1858*R1858,0)</f>
        <v/>
      </c>
      <c r="T1858" s="24">
        <f>IF(Occurrence!K1858&gt;0,COUNTIFS(Occurrence!$K$2:$K$2441,"&gt;0",Occurrence!$K$2:$K$2441,"&lt;="&amp;Occurrence!K1858)/($B$9+1),0)</f>
        <v/>
      </c>
      <c r="U1858" s="16">
        <f>IF(Occurrence!K1858&gt;0,_xlfn.PERCENTILE.INC(Data!$O$2:$O$2441,($B$4+T1858*($B$5-1))/($B$3-1)),0)</f>
        <v/>
      </c>
      <c r="V1858" s="16">
        <f>IF(Occurrence!K1858&gt;0,_xlfn.PERCENTILE.INC(Occurrence!$I$2:$I$2441,($B$6+T1858*($B$7-1))/($B$3-1)),0)</f>
        <v/>
      </c>
      <c r="W1858" s="16">
        <f>IF(Occurrence!K1858&gt;0,Occurrence!K1858/V1858,0)</f>
        <v/>
      </c>
      <c r="X1858" s="9">
        <f>IF(Occurrence!K1858&gt;0,U1858*W1858,0)</f>
        <v/>
      </c>
      <c r="Y1858" s="24">
        <f>COUNTIF(Data!$X$2:$X$2441,"&lt;="&amp;Data!X1858)/($B$3+1)</f>
        <v/>
      </c>
      <c r="Z1858" s="16">
        <f>_xlfn.PERCENTILE.INC(Data!$U$2:$U$2441,Y1858)</f>
        <v/>
      </c>
      <c r="AA1858" s="16">
        <f>_xlfn.PERCENTILE.INC(Data!$V$2:$V$2441,Y1858)</f>
        <v/>
      </c>
      <c r="AB1858" s="16">
        <f>Data!X1858-AA1858</f>
        <v/>
      </c>
      <c r="AC1858" s="9">
        <f>Z1858+AB1858</f>
        <v/>
      </c>
      <c r="AD1858" s="24">
        <f>COUNTIF(Data!$Y$2:$Y$2441,"&lt;="&amp;Data!Y1858)/($B$3+1)</f>
        <v/>
      </c>
      <c r="AE1858" s="16">
        <f>_xlfn.PERCENTILE.INC(Data!$U$2:$U$2441,AD1858)</f>
        <v/>
      </c>
      <c r="AF1858" s="16">
        <f>_xlfn.PERCENTILE.INC(Data!$V$2:$V$2441,AD1858)</f>
        <v/>
      </c>
      <c r="AG1858" s="16">
        <f>Data!Y1858-AF1858</f>
        <v/>
      </c>
      <c r="AH1858" s="9">
        <f>AE1858+AG1858</f>
        <v/>
      </c>
    </row>
    <row r="1859">
      <c r="N1859" s="14">
        <f>Data!A1859</f>
        <v/>
      </c>
      <c r="O1859" s="24">
        <f>IF(Occurrence!J1859&gt;0,COUNTIFS(Occurrence!$J$2:$J$2441,"&gt;0",Occurrence!$J$2:$J$2441,"&lt;="&amp;Occurrence!J1859)/($B$8+1),0)</f>
        <v/>
      </c>
      <c r="P1859" s="16">
        <f>IF(Occurrence!J1859&gt;0,_xlfn.PERCENTILE.INC(Data!$O$2:$O$2441,($B$4+O1859*($B$5-1))/($B$3-1)),0)</f>
        <v/>
      </c>
      <c r="Q1859" s="16">
        <f>IF(Occurrence!J1859&gt;0,_xlfn.PERCENTILE.INC(Occurrence!$I$2:$I$2441,($B$6+O1859*($B$7-1))/($B$3-1)),0)</f>
        <v/>
      </c>
      <c r="R1859" s="16">
        <f>IF(Occurrence!J1859&gt;0,Occurrence!J1859/Q1859,0)</f>
        <v/>
      </c>
      <c r="S1859" s="9">
        <f>IF(Occurrence!J1859&gt;0,P1859*R1859,0)</f>
        <v/>
      </c>
      <c r="T1859" s="24">
        <f>IF(Occurrence!K1859&gt;0,COUNTIFS(Occurrence!$K$2:$K$2441,"&gt;0",Occurrence!$K$2:$K$2441,"&lt;="&amp;Occurrence!K1859)/($B$9+1),0)</f>
        <v/>
      </c>
      <c r="U1859" s="16">
        <f>IF(Occurrence!K1859&gt;0,_xlfn.PERCENTILE.INC(Data!$O$2:$O$2441,($B$4+T1859*($B$5-1))/($B$3-1)),0)</f>
        <v/>
      </c>
      <c r="V1859" s="16">
        <f>IF(Occurrence!K1859&gt;0,_xlfn.PERCENTILE.INC(Occurrence!$I$2:$I$2441,($B$6+T1859*($B$7-1))/($B$3-1)),0)</f>
        <v/>
      </c>
      <c r="W1859" s="16">
        <f>IF(Occurrence!K1859&gt;0,Occurrence!K1859/V1859,0)</f>
        <v/>
      </c>
      <c r="X1859" s="9">
        <f>IF(Occurrence!K1859&gt;0,U1859*W1859,0)</f>
        <v/>
      </c>
      <c r="Y1859" s="24">
        <f>COUNTIF(Data!$X$2:$X$2441,"&lt;="&amp;Data!X1859)/($B$3+1)</f>
        <v/>
      </c>
      <c r="Z1859" s="16">
        <f>_xlfn.PERCENTILE.INC(Data!$U$2:$U$2441,Y1859)</f>
        <v/>
      </c>
      <c r="AA1859" s="16">
        <f>_xlfn.PERCENTILE.INC(Data!$V$2:$V$2441,Y1859)</f>
        <v/>
      </c>
      <c r="AB1859" s="16">
        <f>Data!X1859-AA1859</f>
        <v/>
      </c>
      <c r="AC1859" s="9">
        <f>Z1859+AB1859</f>
        <v/>
      </c>
      <c r="AD1859" s="24">
        <f>COUNTIF(Data!$Y$2:$Y$2441,"&lt;="&amp;Data!Y1859)/($B$3+1)</f>
        <v/>
      </c>
      <c r="AE1859" s="16">
        <f>_xlfn.PERCENTILE.INC(Data!$U$2:$U$2441,AD1859)</f>
        <v/>
      </c>
      <c r="AF1859" s="16">
        <f>_xlfn.PERCENTILE.INC(Data!$V$2:$V$2441,AD1859)</f>
        <v/>
      </c>
      <c r="AG1859" s="16">
        <f>Data!Y1859-AF1859</f>
        <v/>
      </c>
      <c r="AH1859" s="9">
        <f>AE1859+AG1859</f>
        <v/>
      </c>
    </row>
    <row r="1860">
      <c r="N1860" s="14">
        <f>Data!A1860</f>
        <v/>
      </c>
      <c r="O1860" s="24">
        <f>IF(Occurrence!J1860&gt;0,COUNTIFS(Occurrence!$J$2:$J$2441,"&gt;0",Occurrence!$J$2:$J$2441,"&lt;="&amp;Occurrence!J1860)/($B$8+1),0)</f>
        <v/>
      </c>
      <c r="P1860" s="16">
        <f>IF(Occurrence!J1860&gt;0,_xlfn.PERCENTILE.INC(Data!$O$2:$O$2441,($B$4+O1860*($B$5-1))/($B$3-1)),0)</f>
        <v/>
      </c>
      <c r="Q1860" s="16">
        <f>IF(Occurrence!J1860&gt;0,_xlfn.PERCENTILE.INC(Occurrence!$I$2:$I$2441,($B$6+O1860*($B$7-1))/($B$3-1)),0)</f>
        <v/>
      </c>
      <c r="R1860" s="16">
        <f>IF(Occurrence!J1860&gt;0,Occurrence!J1860/Q1860,0)</f>
        <v/>
      </c>
      <c r="S1860" s="9">
        <f>IF(Occurrence!J1860&gt;0,P1860*R1860,0)</f>
        <v/>
      </c>
      <c r="T1860" s="24">
        <f>IF(Occurrence!K1860&gt;0,COUNTIFS(Occurrence!$K$2:$K$2441,"&gt;0",Occurrence!$K$2:$K$2441,"&lt;="&amp;Occurrence!K1860)/($B$9+1),0)</f>
        <v/>
      </c>
      <c r="U1860" s="16">
        <f>IF(Occurrence!K1860&gt;0,_xlfn.PERCENTILE.INC(Data!$O$2:$O$2441,($B$4+T1860*($B$5-1))/($B$3-1)),0)</f>
        <v/>
      </c>
      <c r="V1860" s="16">
        <f>IF(Occurrence!K1860&gt;0,_xlfn.PERCENTILE.INC(Occurrence!$I$2:$I$2441,($B$6+T1860*($B$7-1))/($B$3-1)),0)</f>
        <v/>
      </c>
      <c r="W1860" s="16">
        <f>IF(Occurrence!K1860&gt;0,Occurrence!K1860/V1860,0)</f>
        <v/>
      </c>
      <c r="X1860" s="9">
        <f>IF(Occurrence!K1860&gt;0,U1860*W1860,0)</f>
        <v/>
      </c>
      <c r="Y1860" s="24">
        <f>COUNTIF(Data!$X$2:$X$2441,"&lt;="&amp;Data!X1860)/($B$3+1)</f>
        <v/>
      </c>
      <c r="Z1860" s="16">
        <f>_xlfn.PERCENTILE.INC(Data!$U$2:$U$2441,Y1860)</f>
        <v/>
      </c>
      <c r="AA1860" s="16">
        <f>_xlfn.PERCENTILE.INC(Data!$V$2:$V$2441,Y1860)</f>
        <v/>
      </c>
      <c r="AB1860" s="16">
        <f>Data!X1860-AA1860</f>
        <v/>
      </c>
      <c r="AC1860" s="9">
        <f>Z1860+AB1860</f>
        <v/>
      </c>
      <c r="AD1860" s="24">
        <f>COUNTIF(Data!$Y$2:$Y$2441,"&lt;="&amp;Data!Y1860)/($B$3+1)</f>
        <v/>
      </c>
      <c r="AE1860" s="16">
        <f>_xlfn.PERCENTILE.INC(Data!$U$2:$U$2441,AD1860)</f>
        <v/>
      </c>
      <c r="AF1860" s="16">
        <f>_xlfn.PERCENTILE.INC(Data!$V$2:$V$2441,AD1860)</f>
        <v/>
      </c>
      <c r="AG1860" s="16">
        <f>Data!Y1860-AF1860</f>
        <v/>
      </c>
      <c r="AH1860" s="9">
        <f>AE1860+AG1860</f>
        <v/>
      </c>
    </row>
    <row r="1861">
      <c r="N1861" s="14">
        <f>Data!A1861</f>
        <v/>
      </c>
      <c r="O1861" s="24">
        <f>IF(Occurrence!J1861&gt;0,COUNTIFS(Occurrence!$J$2:$J$2441,"&gt;0",Occurrence!$J$2:$J$2441,"&lt;="&amp;Occurrence!J1861)/($B$8+1),0)</f>
        <v/>
      </c>
      <c r="P1861" s="16">
        <f>IF(Occurrence!J1861&gt;0,_xlfn.PERCENTILE.INC(Data!$O$2:$O$2441,($B$4+O1861*($B$5-1))/($B$3-1)),0)</f>
        <v/>
      </c>
      <c r="Q1861" s="16">
        <f>IF(Occurrence!J1861&gt;0,_xlfn.PERCENTILE.INC(Occurrence!$I$2:$I$2441,($B$6+O1861*($B$7-1))/($B$3-1)),0)</f>
        <v/>
      </c>
      <c r="R1861" s="16">
        <f>IF(Occurrence!J1861&gt;0,Occurrence!J1861/Q1861,0)</f>
        <v/>
      </c>
      <c r="S1861" s="9">
        <f>IF(Occurrence!J1861&gt;0,P1861*R1861,0)</f>
        <v/>
      </c>
      <c r="T1861" s="24">
        <f>IF(Occurrence!K1861&gt;0,COUNTIFS(Occurrence!$K$2:$K$2441,"&gt;0",Occurrence!$K$2:$K$2441,"&lt;="&amp;Occurrence!K1861)/($B$9+1),0)</f>
        <v/>
      </c>
      <c r="U1861" s="16">
        <f>IF(Occurrence!K1861&gt;0,_xlfn.PERCENTILE.INC(Data!$O$2:$O$2441,($B$4+T1861*($B$5-1))/($B$3-1)),0)</f>
        <v/>
      </c>
      <c r="V1861" s="16">
        <f>IF(Occurrence!K1861&gt;0,_xlfn.PERCENTILE.INC(Occurrence!$I$2:$I$2441,($B$6+T1861*($B$7-1))/($B$3-1)),0)</f>
        <v/>
      </c>
      <c r="W1861" s="16">
        <f>IF(Occurrence!K1861&gt;0,Occurrence!K1861/V1861,0)</f>
        <v/>
      </c>
      <c r="X1861" s="9">
        <f>IF(Occurrence!K1861&gt;0,U1861*W1861,0)</f>
        <v/>
      </c>
      <c r="Y1861" s="24">
        <f>COUNTIF(Data!$X$2:$X$2441,"&lt;="&amp;Data!X1861)/($B$3+1)</f>
        <v/>
      </c>
      <c r="Z1861" s="16">
        <f>_xlfn.PERCENTILE.INC(Data!$U$2:$U$2441,Y1861)</f>
        <v/>
      </c>
      <c r="AA1861" s="16">
        <f>_xlfn.PERCENTILE.INC(Data!$V$2:$V$2441,Y1861)</f>
        <v/>
      </c>
      <c r="AB1861" s="16">
        <f>Data!X1861-AA1861</f>
        <v/>
      </c>
      <c r="AC1861" s="9">
        <f>Z1861+AB1861</f>
        <v/>
      </c>
      <c r="AD1861" s="24">
        <f>COUNTIF(Data!$Y$2:$Y$2441,"&lt;="&amp;Data!Y1861)/($B$3+1)</f>
        <v/>
      </c>
      <c r="AE1861" s="16">
        <f>_xlfn.PERCENTILE.INC(Data!$U$2:$U$2441,AD1861)</f>
        <v/>
      </c>
      <c r="AF1861" s="16">
        <f>_xlfn.PERCENTILE.INC(Data!$V$2:$V$2441,AD1861)</f>
        <v/>
      </c>
      <c r="AG1861" s="16">
        <f>Data!Y1861-AF1861</f>
        <v/>
      </c>
      <c r="AH1861" s="9">
        <f>AE1861+AG1861</f>
        <v/>
      </c>
    </row>
    <row r="1862">
      <c r="N1862" s="14">
        <f>Data!A1862</f>
        <v/>
      </c>
      <c r="O1862" s="24">
        <f>IF(Occurrence!J1862&gt;0,COUNTIFS(Occurrence!$J$2:$J$2441,"&gt;0",Occurrence!$J$2:$J$2441,"&lt;="&amp;Occurrence!J1862)/($B$8+1),0)</f>
        <v/>
      </c>
      <c r="P1862" s="16">
        <f>IF(Occurrence!J1862&gt;0,_xlfn.PERCENTILE.INC(Data!$O$2:$O$2441,($B$4+O1862*($B$5-1))/($B$3-1)),0)</f>
        <v/>
      </c>
      <c r="Q1862" s="16">
        <f>IF(Occurrence!J1862&gt;0,_xlfn.PERCENTILE.INC(Occurrence!$I$2:$I$2441,($B$6+O1862*($B$7-1))/($B$3-1)),0)</f>
        <v/>
      </c>
      <c r="R1862" s="16">
        <f>IF(Occurrence!J1862&gt;0,Occurrence!J1862/Q1862,0)</f>
        <v/>
      </c>
      <c r="S1862" s="9">
        <f>IF(Occurrence!J1862&gt;0,P1862*R1862,0)</f>
        <v/>
      </c>
      <c r="T1862" s="24">
        <f>IF(Occurrence!K1862&gt;0,COUNTIFS(Occurrence!$K$2:$K$2441,"&gt;0",Occurrence!$K$2:$K$2441,"&lt;="&amp;Occurrence!K1862)/($B$9+1),0)</f>
        <v/>
      </c>
      <c r="U1862" s="16">
        <f>IF(Occurrence!K1862&gt;0,_xlfn.PERCENTILE.INC(Data!$O$2:$O$2441,($B$4+T1862*($B$5-1))/($B$3-1)),0)</f>
        <v/>
      </c>
      <c r="V1862" s="16">
        <f>IF(Occurrence!K1862&gt;0,_xlfn.PERCENTILE.INC(Occurrence!$I$2:$I$2441,($B$6+T1862*($B$7-1))/($B$3-1)),0)</f>
        <v/>
      </c>
      <c r="W1862" s="16">
        <f>IF(Occurrence!K1862&gt;0,Occurrence!K1862/V1862,0)</f>
        <v/>
      </c>
      <c r="X1862" s="9">
        <f>IF(Occurrence!K1862&gt;0,U1862*W1862,0)</f>
        <v/>
      </c>
      <c r="Y1862" s="24">
        <f>COUNTIF(Data!$X$2:$X$2441,"&lt;="&amp;Data!X1862)/($B$3+1)</f>
        <v/>
      </c>
      <c r="Z1862" s="16">
        <f>_xlfn.PERCENTILE.INC(Data!$U$2:$U$2441,Y1862)</f>
        <v/>
      </c>
      <c r="AA1862" s="16">
        <f>_xlfn.PERCENTILE.INC(Data!$V$2:$V$2441,Y1862)</f>
        <v/>
      </c>
      <c r="AB1862" s="16">
        <f>Data!X1862-AA1862</f>
        <v/>
      </c>
      <c r="AC1862" s="9">
        <f>Z1862+AB1862</f>
        <v/>
      </c>
      <c r="AD1862" s="24">
        <f>COUNTIF(Data!$Y$2:$Y$2441,"&lt;="&amp;Data!Y1862)/($B$3+1)</f>
        <v/>
      </c>
      <c r="AE1862" s="16">
        <f>_xlfn.PERCENTILE.INC(Data!$U$2:$U$2441,AD1862)</f>
        <v/>
      </c>
      <c r="AF1862" s="16">
        <f>_xlfn.PERCENTILE.INC(Data!$V$2:$V$2441,AD1862)</f>
        <v/>
      </c>
      <c r="AG1862" s="16">
        <f>Data!Y1862-AF1862</f>
        <v/>
      </c>
      <c r="AH1862" s="9">
        <f>AE1862+AG1862</f>
        <v/>
      </c>
    </row>
    <row r="1863">
      <c r="N1863" s="14">
        <f>Data!A1863</f>
        <v/>
      </c>
      <c r="O1863" s="24">
        <f>IF(Occurrence!J1863&gt;0,COUNTIFS(Occurrence!$J$2:$J$2441,"&gt;0",Occurrence!$J$2:$J$2441,"&lt;="&amp;Occurrence!J1863)/($B$8+1),0)</f>
        <v/>
      </c>
      <c r="P1863" s="16">
        <f>IF(Occurrence!J1863&gt;0,_xlfn.PERCENTILE.INC(Data!$O$2:$O$2441,($B$4+O1863*($B$5-1))/($B$3-1)),0)</f>
        <v/>
      </c>
      <c r="Q1863" s="16">
        <f>IF(Occurrence!J1863&gt;0,_xlfn.PERCENTILE.INC(Occurrence!$I$2:$I$2441,($B$6+O1863*($B$7-1))/($B$3-1)),0)</f>
        <v/>
      </c>
      <c r="R1863" s="16">
        <f>IF(Occurrence!J1863&gt;0,Occurrence!J1863/Q1863,0)</f>
        <v/>
      </c>
      <c r="S1863" s="9">
        <f>IF(Occurrence!J1863&gt;0,P1863*R1863,0)</f>
        <v/>
      </c>
      <c r="T1863" s="24">
        <f>IF(Occurrence!K1863&gt;0,COUNTIFS(Occurrence!$K$2:$K$2441,"&gt;0",Occurrence!$K$2:$K$2441,"&lt;="&amp;Occurrence!K1863)/($B$9+1),0)</f>
        <v/>
      </c>
      <c r="U1863" s="16">
        <f>IF(Occurrence!K1863&gt;0,_xlfn.PERCENTILE.INC(Data!$O$2:$O$2441,($B$4+T1863*($B$5-1))/($B$3-1)),0)</f>
        <v/>
      </c>
      <c r="V1863" s="16">
        <f>IF(Occurrence!K1863&gt;0,_xlfn.PERCENTILE.INC(Occurrence!$I$2:$I$2441,($B$6+T1863*($B$7-1))/($B$3-1)),0)</f>
        <v/>
      </c>
      <c r="W1863" s="16">
        <f>IF(Occurrence!K1863&gt;0,Occurrence!K1863/V1863,0)</f>
        <v/>
      </c>
      <c r="X1863" s="9">
        <f>IF(Occurrence!K1863&gt;0,U1863*W1863,0)</f>
        <v/>
      </c>
      <c r="Y1863" s="24">
        <f>COUNTIF(Data!$X$2:$X$2441,"&lt;="&amp;Data!X1863)/($B$3+1)</f>
        <v/>
      </c>
      <c r="Z1863" s="16">
        <f>_xlfn.PERCENTILE.INC(Data!$U$2:$U$2441,Y1863)</f>
        <v/>
      </c>
      <c r="AA1863" s="16">
        <f>_xlfn.PERCENTILE.INC(Data!$V$2:$V$2441,Y1863)</f>
        <v/>
      </c>
      <c r="AB1863" s="16">
        <f>Data!X1863-AA1863</f>
        <v/>
      </c>
      <c r="AC1863" s="9">
        <f>Z1863+AB1863</f>
        <v/>
      </c>
      <c r="AD1863" s="24">
        <f>COUNTIF(Data!$Y$2:$Y$2441,"&lt;="&amp;Data!Y1863)/($B$3+1)</f>
        <v/>
      </c>
      <c r="AE1863" s="16">
        <f>_xlfn.PERCENTILE.INC(Data!$U$2:$U$2441,AD1863)</f>
        <v/>
      </c>
      <c r="AF1863" s="16">
        <f>_xlfn.PERCENTILE.INC(Data!$V$2:$V$2441,AD1863)</f>
        <v/>
      </c>
      <c r="AG1863" s="16">
        <f>Data!Y1863-AF1863</f>
        <v/>
      </c>
      <c r="AH1863" s="9">
        <f>AE1863+AG1863</f>
        <v/>
      </c>
    </row>
    <row r="1864">
      <c r="N1864" s="14">
        <f>Data!A1864</f>
        <v/>
      </c>
      <c r="O1864" s="24">
        <f>IF(Occurrence!J1864&gt;0,COUNTIFS(Occurrence!$J$2:$J$2441,"&gt;0",Occurrence!$J$2:$J$2441,"&lt;="&amp;Occurrence!J1864)/($B$8+1),0)</f>
        <v/>
      </c>
      <c r="P1864" s="16">
        <f>IF(Occurrence!J1864&gt;0,_xlfn.PERCENTILE.INC(Data!$O$2:$O$2441,($B$4+O1864*($B$5-1))/($B$3-1)),0)</f>
        <v/>
      </c>
      <c r="Q1864" s="16">
        <f>IF(Occurrence!J1864&gt;0,_xlfn.PERCENTILE.INC(Occurrence!$I$2:$I$2441,($B$6+O1864*($B$7-1))/($B$3-1)),0)</f>
        <v/>
      </c>
      <c r="R1864" s="16">
        <f>IF(Occurrence!J1864&gt;0,Occurrence!J1864/Q1864,0)</f>
        <v/>
      </c>
      <c r="S1864" s="9">
        <f>IF(Occurrence!J1864&gt;0,P1864*R1864,0)</f>
        <v/>
      </c>
      <c r="T1864" s="24">
        <f>IF(Occurrence!K1864&gt;0,COUNTIFS(Occurrence!$K$2:$K$2441,"&gt;0",Occurrence!$K$2:$K$2441,"&lt;="&amp;Occurrence!K1864)/($B$9+1),0)</f>
        <v/>
      </c>
      <c r="U1864" s="16">
        <f>IF(Occurrence!K1864&gt;0,_xlfn.PERCENTILE.INC(Data!$O$2:$O$2441,($B$4+T1864*($B$5-1))/($B$3-1)),0)</f>
        <v/>
      </c>
      <c r="V1864" s="16">
        <f>IF(Occurrence!K1864&gt;0,_xlfn.PERCENTILE.INC(Occurrence!$I$2:$I$2441,($B$6+T1864*($B$7-1))/($B$3-1)),0)</f>
        <v/>
      </c>
      <c r="W1864" s="16">
        <f>IF(Occurrence!K1864&gt;0,Occurrence!K1864/V1864,0)</f>
        <v/>
      </c>
      <c r="X1864" s="9">
        <f>IF(Occurrence!K1864&gt;0,U1864*W1864,0)</f>
        <v/>
      </c>
      <c r="Y1864" s="24">
        <f>COUNTIF(Data!$X$2:$X$2441,"&lt;="&amp;Data!X1864)/($B$3+1)</f>
        <v/>
      </c>
      <c r="Z1864" s="16">
        <f>_xlfn.PERCENTILE.INC(Data!$U$2:$U$2441,Y1864)</f>
        <v/>
      </c>
      <c r="AA1864" s="16">
        <f>_xlfn.PERCENTILE.INC(Data!$V$2:$V$2441,Y1864)</f>
        <v/>
      </c>
      <c r="AB1864" s="16">
        <f>Data!X1864-AA1864</f>
        <v/>
      </c>
      <c r="AC1864" s="9">
        <f>Z1864+AB1864</f>
        <v/>
      </c>
      <c r="AD1864" s="24">
        <f>COUNTIF(Data!$Y$2:$Y$2441,"&lt;="&amp;Data!Y1864)/($B$3+1)</f>
        <v/>
      </c>
      <c r="AE1864" s="16">
        <f>_xlfn.PERCENTILE.INC(Data!$U$2:$U$2441,AD1864)</f>
        <v/>
      </c>
      <c r="AF1864" s="16">
        <f>_xlfn.PERCENTILE.INC(Data!$V$2:$V$2441,AD1864)</f>
        <v/>
      </c>
      <c r="AG1864" s="16">
        <f>Data!Y1864-AF1864</f>
        <v/>
      </c>
      <c r="AH1864" s="9">
        <f>AE1864+AG1864</f>
        <v/>
      </c>
    </row>
    <row r="1865">
      <c r="N1865" s="14">
        <f>Data!A1865</f>
        <v/>
      </c>
      <c r="O1865" s="24">
        <f>IF(Occurrence!J1865&gt;0,COUNTIFS(Occurrence!$J$2:$J$2441,"&gt;0",Occurrence!$J$2:$J$2441,"&lt;="&amp;Occurrence!J1865)/($B$8+1),0)</f>
        <v/>
      </c>
      <c r="P1865" s="16">
        <f>IF(Occurrence!J1865&gt;0,_xlfn.PERCENTILE.INC(Data!$O$2:$O$2441,($B$4+O1865*($B$5-1))/($B$3-1)),0)</f>
        <v/>
      </c>
      <c r="Q1865" s="16">
        <f>IF(Occurrence!J1865&gt;0,_xlfn.PERCENTILE.INC(Occurrence!$I$2:$I$2441,($B$6+O1865*($B$7-1))/($B$3-1)),0)</f>
        <v/>
      </c>
      <c r="R1865" s="16">
        <f>IF(Occurrence!J1865&gt;0,Occurrence!J1865/Q1865,0)</f>
        <v/>
      </c>
      <c r="S1865" s="9">
        <f>IF(Occurrence!J1865&gt;0,P1865*R1865,0)</f>
        <v/>
      </c>
      <c r="T1865" s="24">
        <f>IF(Occurrence!K1865&gt;0,COUNTIFS(Occurrence!$K$2:$K$2441,"&gt;0",Occurrence!$K$2:$K$2441,"&lt;="&amp;Occurrence!K1865)/($B$9+1),0)</f>
        <v/>
      </c>
      <c r="U1865" s="16">
        <f>IF(Occurrence!K1865&gt;0,_xlfn.PERCENTILE.INC(Data!$O$2:$O$2441,($B$4+T1865*($B$5-1))/($B$3-1)),0)</f>
        <v/>
      </c>
      <c r="V1865" s="16">
        <f>IF(Occurrence!K1865&gt;0,_xlfn.PERCENTILE.INC(Occurrence!$I$2:$I$2441,($B$6+T1865*($B$7-1))/($B$3-1)),0)</f>
        <v/>
      </c>
      <c r="W1865" s="16">
        <f>IF(Occurrence!K1865&gt;0,Occurrence!K1865/V1865,0)</f>
        <v/>
      </c>
      <c r="X1865" s="9">
        <f>IF(Occurrence!K1865&gt;0,U1865*W1865,0)</f>
        <v/>
      </c>
      <c r="Y1865" s="24">
        <f>COUNTIF(Data!$X$2:$X$2441,"&lt;="&amp;Data!X1865)/($B$3+1)</f>
        <v/>
      </c>
      <c r="Z1865" s="16">
        <f>_xlfn.PERCENTILE.INC(Data!$U$2:$U$2441,Y1865)</f>
        <v/>
      </c>
      <c r="AA1865" s="16">
        <f>_xlfn.PERCENTILE.INC(Data!$V$2:$V$2441,Y1865)</f>
        <v/>
      </c>
      <c r="AB1865" s="16">
        <f>Data!X1865-AA1865</f>
        <v/>
      </c>
      <c r="AC1865" s="9">
        <f>Z1865+AB1865</f>
        <v/>
      </c>
      <c r="AD1865" s="24">
        <f>COUNTIF(Data!$Y$2:$Y$2441,"&lt;="&amp;Data!Y1865)/($B$3+1)</f>
        <v/>
      </c>
      <c r="AE1865" s="16">
        <f>_xlfn.PERCENTILE.INC(Data!$U$2:$U$2441,AD1865)</f>
        <v/>
      </c>
      <c r="AF1865" s="16">
        <f>_xlfn.PERCENTILE.INC(Data!$V$2:$V$2441,AD1865)</f>
        <v/>
      </c>
      <c r="AG1865" s="16">
        <f>Data!Y1865-AF1865</f>
        <v/>
      </c>
      <c r="AH1865" s="9">
        <f>AE1865+AG1865</f>
        <v/>
      </c>
    </row>
    <row r="1866">
      <c r="N1866" s="14">
        <f>Data!A1866</f>
        <v/>
      </c>
      <c r="O1866" s="24">
        <f>IF(Occurrence!J1866&gt;0,COUNTIFS(Occurrence!$J$2:$J$2441,"&gt;0",Occurrence!$J$2:$J$2441,"&lt;="&amp;Occurrence!J1866)/($B$8+1),0)</f>
        <v/>
      </c>
      <c r="P1866" s="16">
        <f>IF(Occurrence!J1866&gt;0,_xlfn.PERCENTILE.INC(Data!$O$2:$O$2441,($B$4+O1866*($B$5-1))/($B$3-1)),0)</f>
        <v/>
      </c>
      <c r="Q1866" s="16">
        <f>IF(Occurrence!J1866&gt;0,_xlfn.PERCENTILE.INC(Occurrence!$I$2:$I$2441,($B$6+O1866*($B$7-1))/($B$3-1)),0)</f>
        <v/>
      </c>
      <c r="R1866" s="16">
        <f>IF(Occurrence!J1866&gt;0,Occurrence!J1866/Q1866,0)</f>
        <v/>
      </c>
      <c r="S1866" s="9">
        <f>IF(Occurrence!J1866&gt;0,P1866*R1866,0)</f>
        <v/>
      </c>
      <c r="T1866" s="24">
        <f>IF(Occurrence!K1866&gt;0,COUNTIFS(Occurrence!$K$2:$K$2441,"&gt;0",Occurrence!$K$2:$K$2441,"&lt;="&amp;Occurrence!K1866)/($B$9+1),0)</f>
        <v/>
      </c>
      <c r="U1866" s="16">
        <f>IF(Occurrence!K1866&gt;0,_xlfn.PERCENTILE.INC(Data!$O$2:$O$2441,($B$4+T1866*($B$5-1))/($B$3-1)),0)</f>
        <v/>
      </c>
      <c r="V1866" s="16">
        <f>IF(Occurrence!K1866&gt;0,_xlfn.PERCENTILE.INC(Occurrence!$I$2:$I$2441,($B$6+T1866*($B$7-1))/($B$3-1)),0)</f>
        <v/>
      </c>
      <c r="W1866" s="16">
        <f>IF(Occurrence!K1866&gt;0,Occurrence!K1866/V1866,0)</f>
        <v/>
      </c>
      <c r="X1866" s="9">
        <f>IF(Occurrence!K1866&gt;0,U1866*W1866,0)</f>
        <v/>
      </c>
      <c r="Y1866" s="24">
        <f>COUNTIF(Data!$X$2:$X$2441,"&lt;="&amp;Data!X1866)/($B$3+1)</f>
        <v/>
      </c>
      <c r="Z1866" s="16">
        <f>_xlfn.PERCENTILE.INC(Data!$U$2:$U$2441,Y1866)</f>
        <v/>
      </c>
      <c r="AA1866" s="16">
        <f>_xlfn.PERCENTILE.INC(Data!$V$2:$V$2441,Y1866)</f>
        <v/>
      </c>
      <c r="AB1866" s="16">
        <f>Data!X1866-AA1866</f>
        <v/>
      </c>
      <c r="AC1866" s="9">
        <f>Z1866+AB1866</f>
        <v/>
      </c>
      <c r="AD1866" s="24">
        <f>COUNTIF(Data!$Y$2:$Y$2441,"&lt;="&amp;Data!Y1866)/($B$3+1)</f>
        <v/>
      </c>
      <c r="AE1866" s="16">
        <f>_xlfn.PERCENTILE.INC(Data!$U$2:$U$2441,AD1866)</f>
        <v/>
      </c>
      <c r="AF1866" s="16">
        <f>_xlfn.PERCENTILE.INC(Data!$V$2:$V$2441,AD1866)</f>
        <v/>
      </c>
      <c r="AG1866" s="16">
        <f>Data!Y1866-AF1866</f>
        <v/>
      </c>
      <c r="AH1866" s="9">
        <f>AE1866+AG1866</f>
        <v/>
      </c>
    </row>
    <row r="1867">
      <c r="N1867" s="14">
        <f>Data!A1867</f>
        <v/>
      </c>
      <c r="O1867" s="24">
        <f>IF(Occurrence!J1867&gt;0,COUNTIFS(Occurrence!$J$2:$J$2441,"&gt;0",Occurrence!$J$2:$J$2441,"&lt;="&amp;Occurrence!J1867)/($B$8+1),0)</f>
        <v/>
      </c>
      <c r="P1867" s="16">
        <f>IF(Occurrence!J1867&gt;0,_xlfn.PERCENTILE.INC(Data!$O$2:$O$2441,($B$4+O1867*($B$5-1))/($B$3-1)),0)</f>
        <v/>
      </c>
      <c r="Q1867" s="16">
        <f>IF(Occurrence!J1867&gt;0,_xlfn.PERCENTILE.INC(Occurrence!$I$2:$I$2441,($B$6+O1867*($B$7-1))/($B$3-1)),0)</f>
        <v/>
      </c>
      <c r="R1867" s="16">
        <f>IF(Occurrence!J1867&gt;0,Occurrence!J1867/Q1867,0)</f>
        <v/>
      </c>
      <c r="S1867" s="9">
        <f>IF(Occurrence!J1867&gt;0,P1867*R1867,0)</f>
        <v/>
      </c>
      <c r="T1867" s="24">
        <f>IF(Occurrence!K1867&gt;0,COUNTIFS(Occurrence!$K$2:$K$2441,"&gt;0",Occurrence!$K$2:$K$2441,"&lt;="&amp;Occurrence!K1867)/($B$9+1),0)</f>
        <v/>
      </c>
      <c r="U1867" s="16">
        <f>IF(Occurrence!K1867&gt;0,_xlfn.PERCENTILE.INC(Data!$O$2:$O$2441,($B$4+T1867*($B$5-1))/($B$3-1)),0)</f>
        <v/>
      </c>
      <c r="V1867" s="16">
        <f>IF(Occurrence!K1867&gt;0,_xlfn.PERCENTILE.INC(Occurrence!$I$2:$I$2441,($B$6+T1867*($B$7-1))/($B$3-1)),0)</f>
        <v/>
      </c>
      <c r="W1867" s="16">
        <f>IF(Occurrence!K1867&gt;0,Occurrence!K1867/V1867,0)</f>
        <v/>
      </c>
      <c r="X1867" s="9">
        <f>IF(Occurrence!K1867&gt;0,U1867*W1867,0)</f>
        <v/>
      </c>
      <c r="Y1867" s="24">
        <f>COUNTIF(Data!$X$2:$X$2441,"&lt;="&amp;Data!X1867)/($B$3+1)</f>
        <v/>
      </c>
      <c r="Z1867" s="16">
        <f>_xlfn.PERCENTILE.INC(Data!$U$2:$U$2441,Y1867)</f>
        <v/>
      </c>
      <c r="AA1867" s="16">
        <f>_xlfn.PERCENTILE.INC(Data!$V$2:$V$2441,Y1867)</f>
        <v/>
      </c>
      <c r="AB1867" s="16">
        <f>Data!X1867-AA1867</f>
        <v/>
      </c>
      <c r="AC1867" s="9">
        <f>Z1867+AB1867</f>
        <v/>
      </c>
      <c r="AD1867" s="24">
        <f>COUNTIF(Data!$Y$2:$Y$2441,"&lt;="&amp;Data!Y1867)/($B$3+1)</f>
        <v/>
      </c>
      <c r="AE1867" s="16">
        <f>_xlfn.PERCENTILE.INC(Data!$U$2:$U$2441,AD1867)</f>
        <v/>
      </c>
      <c r="AF1867" s="16">
        <f>_xlfn.PERCENTILE.INC(Data!$V$2:$V$2441,AD1867)</f>
        <v/>
      </c>
      <c r="AG1867" s="16">
        <f>Data!Y1867-AF1867</f>
        <v/>
      </c>
      <c r="AH1867" s="9">
        <f>AE1867+AG1867</f>
        <v/>
      </c>
    </row>
    <row r="1868">
      <c r="N1868" s="14">
        <f>Data!A1868</f>
        <v/>
      </c>
      <c r="O1868" s="24">
        <f>IF(Occurrence!J1868&gt;0,COUNTIFS(Occurrence!$J$2:$J$2441,"&gt;0",Occurrence!$J$2:$J$2441,"&lt;="&amp;Occurrence!J1868)/($B$8+1),0)</f>
        <v/>
      </c>
      <c r="P1868" s="16">
        <f>IF(Occurrence!J1868&gt;0,_xlfn.PERCENTILE.INC(Data!$O$2:$O$2441,($B$4+O1868*($B$5-1))/($B$3-1)),0)</f>
        <v/>
      </c>
      <c r="Q1868" s="16">
        <f>IF(Occurrence!J1868&gt;0,_xlfn.PERCENTILE.INC(Occurrence!$I$2:$I$2441,($B$6+O1868*($B$7-1))/($B$3-1)),0)</f>
        <v/>
      </c>
      <c r="R1868" s="16">
        <f>IF(Occurrence!J1868&gt;0,Occurrence!J1868/Q1868,0)</f>
        <v/>
      </c>
      <c r="S1868" s="9">
        <f>IF(Occurrence!J1868&gt;0,P1868*R1868,0)</f>
        <v/>
      </c>
      <c r="T1868" s="24">
        <f>IF(Occurrence!K1868&gt;0,COUNTIFS(Occurrence!$K$2:$K$2441,"&gt;0",Occurrence!$K$2:$K$2441,"&lt;="&amp;Occurrence!K1868)/($B$9+1),0)</f>
        <v/>
      </c>
      <c r="U1868" s="16">
        <f>IF(Occurrence!K1868&gt;0,_xlfn.PERCENTILE.INC(Data!$O$2:$O$2441,($B$4+T1868*($B$5-1))/($B$3-1)),0)</f>
        <v/>
      </c>
      <c r="V1868" s="16">
        <f>IF(Occurrence!K1868&gt;0,_xlfn.PERCENTILE.INC(Occurrence!$I$2:$I$2441,($B$6+T1868*($B$7-1))/($B$3-1)),0)</f>
        <v/>
      </c>
      <c r="W1868" s="16">
        <f>IF(Occurrence!K1868&gt;0,Occurrence!K1868/V1868,0)</f>
        <v/>
      </c>
      <c r="X1868" s="9">
        <f>IF(Occurrence!K1868&gt;0,U1868*W1868,0)</f>
        <v/>
      </c>
      <c r="Y1868" s="24">
        <f>COUNTIF(Data!$X$2:$X$2441,"&lt;="&amp;Data!X1868)/($B$3+1)</f>
        <v/>
      </c>
      <c r="Z1868" s="16">
        <f>_xlfn.PERCENTILE.INC(Data!$U$2:$U$2441,Y1868)</f>
        <v/>
      </c>
      <c r="AA1868" s="16">
        <f>_xlfn.PERCENTILE.INC(Data!$V$2:$V$2441,Y1868)</f>
        <v/>
      </c>
      <c r="AB1868" s="16">
        <f>Data!X1868-AA1868</f>
        <v/>
      </c>
      <c r="AC1868" s="9">
        <f>Z1868+AB1868</f>
        <v/>
      </c>
      <c r="AD1868" s="24">
        <f>COUNTIF(Data!$Y$2:$Y$2441,"&lt;="&amp;Data!Y1868)/($B$3+1)</f>
        <v/>
      </c>
      <c r="AE1868" s="16">
        <f>_xlfn.PERCENTILE.INC(Data!$U$2:$U$2441,AD1868)</f>
        <v/>
      </c>
      <c r="AF1868" s="16">
        <f>_xlfn.PERCENTILE.INC(Data!$V$2:$V$2441,AD1868)</f>
        <v/>
      </c>
      <c r="AG1868" s="16">
        <f>Data!Y1868-AF1868</f>
        <v/>
      </c>
      <c r="AH1868" s="9">
        <f>AE1868+AG1868</f>
        <v/>
      </c>
    </row>
    <row r="1869">
      <c r="N1869" s="14">
        <f>Data!A1869</f>
        <v/>
      </c>
      <c r="O1869" s="24">
        <f>IF(Occurrence!J1869&gt;0,COUNTIFS(Occurrence!$J$2:$J$2441,"&gt;0",Occurrence!$J$2:$J$2441,"&lt;="&amp;Occurrence!J1869)/($B$8+1),0)</f>
        <v/>
      </c>
      <c r="P1869" s="16">
        <f>IF(Occurrence!J1869&gt;0,_xlfn.PERCENTILE.INC(Data!$O$2:$O$2441,($B$4+O1869*($B$5-1))/($B$3-1)),0)</f>
        <v/>
      </c>
      <c r="Q1869" s="16">
        <f>IF(Occurrence!J1869&gt;0,_xlfn.PERCENTILE.INC(Occurrence!$I$2:$I$2441,($B$6+O1869*($B$7-1))/($B$3-1)),0)</f>
        <v/>
      </c>
      <c r="R1869" s="16">
        <f>IF(Occurrence!J1869&gt;0,Occurrence!J1869/Q1869,0)</f>
        <v/>
      </c>
      <c r="S1869" s="9">
        <f>IF(Occurrence!J1869&gt;0,P1869*R1869,0)</f>
        <v/>
      </c>
      <c r="T1869" s="24">
        <f>IF(Occurrence!K1869&gt;0,COUNTIFS(Occurrence!$K$2:$K$2441,"&gt;0",Occurrence!$K$2:$K$2441,"&lt;="&amp;Occurrence!K1869)/($B$9+1),0)</f>
        <v/>
      </c>
      <c r="U1869" s="16">
        <f>IF(Occurrence!K1869&gt;0,_xlfn.PERCENTILE.INC(Data!$O$2:$O$2441,($B$4+T1869*($B$5-1))/($B$3-1)),0)</f>
        <v/>
      </c>
      <c r="V1869" s="16">
        <f>IF(Occurrence!K1869&gt;0,_xlfn.PERCENTILE.INC(Occurrence!$I$2:$I$2441,($B$6+T1869*($B$7-1))/($B$3-1)),0)</f>
        <v/>
      </c>
      <c r="W1869" s="16">
        <f>IF(Occurrence!K1869&gt;0,Occurrence!K1869/V1869,0)</f>
        <v/>
      </c>
      <c r="X1869" s="9">
        <f>IF(Occurrence!K1869&gt;0,U1869*W1869,0)</f>
        <v/>
      </c>
      <c r="Y1869" s="24">
        <f>COUNTIF(Data!$X$2:$X$2441,"&lt;="&amp;Data!X1869)/($B$3+1)</f>
        <v/>
      </c>
      <c r="Z1869" s="16">
        <f>_xlfn.PERCENTILE.INC(Data!$U$2:$U$2441,Y1869)</f>
        <v/>
      </c>
      <c r="AA1869" s="16">
        <f>_xlfn.PERCENTILE.INC(Data!$V$2:$V$2441,Y1869)</f>
        <v/>
      </c>
      <c r="AB1869" s="16">
        <f>Data!X1869-AA1869</f>
        <v/>
      </c>
      <c r="AC1869" s="9">
        <f>Z1869+AB1869</f>
        <v/>
      </c>
      <c r="AD1869" s="24">
        <f>COUNTIF(Data!$Y$2:$Y$2441,"&lt;="&amp;Data!Y1869)/($B$3+1)</f>
        <v/>
      </c>
      <c r="AE1869" s="16">
        <f>_xlfn.PERCENTILE.INC(Data!$U$2:$U$2441,AD1869)</f>
        <v/>
      </c>
      <c r="AF1869" s="16">
        <f>_xlfn.PERCENTILE.INC(Data!$V$2:$V$2441,AD1869)</f>
        <v/>
      </c>
      <c r="AG1869" s="16">
        <f>Data!Y1869-AF1869</f>
        <v/>
      </c>
      <c r="AH1869" s="9">
        <f>AE1869+AG1869</f>
        <v/>
      </c>
    </row>
    <row r="1870">
      <c r="N1870" s="14">
        <f>Data!A1870</f>
        <v/>
      </c>
      <c r="O1870" s="24">
        <f>IF(Occurrence!J1870&gt;0,COUNTIFS(Occurrence!$J$2:$J$2441,"&gt;0",Occurrence!$J$2:$J$2441,"&lt;="&amp;Occurrence!J1870)/($B$8+1),0)</f>
        <v/>
      </c>
      <c r="P1870" s="16">
        <f>IF(Occurrence!J1870&gt;0,_xlfn.PERCENTILE.INC(Data!$O$2:$O$2441,($B$4+O1870*($B$5-1))/($B$3-1)),0)</f>
        <v/>
      </c>
      <c r="Q1870" s="16">
        <f>IF(Occurrence!J1870&gt;0,_xlfn.PERCENTILE.INC(Occurrence!$I$2:$I$2441,($B$6+O1870*($B$7-1))/($B$3-1)),0)</f>
        <v/>
      </c>
      <c r="R1870" s="16">
        <f>IF(Occurrence!J1870&gt;0,Occurrence!J1870/Q1870,0)</f>
        <v/>
      </c>
      <c r="S1870" s="9">
        <f>IF(Occurrence!J1870&gt;0,P1870*R1870,0)</f>
        <v/>
      </c>
      <c r="T1870" s="24">
        <f>IF(Occurrence!K1870&gt;0,COUNTIFS(Occurrence!$K$2:$K$2441,"&gt;0",Occurrence!$K$2:$K$2441,"&lt;="&amp;Occurrence!K1870)/($B$9+1),0)</f>
        <v/>
      </c>
      <c r="U1870" s="16">
        <f>IF(Occurrence!K1870&gt;0,_xlfn.PERCENTILE.INC(Data!$O$2:$O$2441,($B$4+T1870*($B$5-1))/($B$3-1)),0)</f>
        <v/>
      </c>
      <c r="V1870" s="16">
        <f>IF(Occurrence!K1870&gt;0,_xlfn.PERCENTILE.INC(Occurrence!$I$2:$I$2441,($B$6+T1870*($B$7-1))/($B$3-1)),0)</f>
        <v/>
      </c>
      <c r="W1870" s="16">
        <f>IF(Occurrence!K1870&gt;0,Occurrence!K1870/V1870,0)</f>
        <v/>
      </c>
      <c r="X1870" s="9">
        <f>IF(Occurrence!K1870&gt;0,U1870*W1870,0)</f>
        <v/>
      </c>
      <c r="Y1870" s="24">
        <f>COUNTIF(Data!$X$2:$X$2441,"&lt;="&amp;Data!X1870)/($B$3+1)</f>
        <v/>
      </c>
      <c r="Z1870" s="16">
        <f>_xlfn.PERCENTILE.INC(Data!$U$2:$U$2441,Y1870)</f>
        <v/>
      </c>
      <c r="AA1870" s="16">
        <f>_xlfn.PERCENTILE.INC(Data!$V$2:$V$2441,Y1870)</f>
        <v/>
      </c>
      <c r="AB1870" s="16">
        <f>Data!X1870-AA1870</f>
        <v/>
      </c>
      <c r="AC1870" s="9">
        <f>Z1870+AB1870</f>
        <v/>
      </c>
      <c r="AD1870" s="24">
        <f>COUNTIF(Data!$Y$2:$Y$2441,"&lt;="&amp;Data!Y1870)/($B$3+1)</f>
        <v/>
      </c>
      <c r="AE1870" s="16">
        <f>_xlfn.PERCENTILE.INC(Data!$U$2:$U$2441,AD1870)</f>
        <v/>
      </c>
      <c r="AF1870" s="16">
        <f>_xlfn.PERCENTILE.INC(Data!$V$2:$V$2441,AD1870)</f>
        <v/>
      </c>
      <c r="AG1870" s="16">
        <f>Data!Y1870-AF1870</f>
        <v/>
      </c>
      <c r="AH1870" s="9">
        <f>AE1870+AG1870</f>
        <v/>
      </c>
    </row>
    <row r="1871">
      <c r="N1871" s="14">
        <f>Data!A1871</f>
        <v/>
      </c>
      <c r="O1871" s="24">
        <f>IF(Occurrence!J1871&gt;0,COUNTIFS(Occurrence!$J$2:$J$2441,"&gt;0",Occurrence!$J$2:$J$2441,"&lt;="&amp;Occurrence!J1871)/($B$8+1),0)</f>
        <v/>
      </c>
      <c r="P1871" s="16">
        <f>IF(Occurrence!J1871&gt;0,_xlfn.PERCENTILE.INC(Data!$O$2:$O$2441,($B$4+O1871*($B$5-1))/($B$3-1)),0)</f>
        <v/>
      </c>
      <c r="Q1871" s="16">
        <f>IF(Occurrence!J1871&gt;0,_xlfn.PERCENTILE.INC(Occurrence!$I$2:$I$2441,($B$6+O1871*($B$7-1))/($B$3-1)),0)</f>
        <v/>
      </c>
      <c r="R1871" s="16">
        <f>IF(Occurrence!J1871&gt;0,Occurrence!J1871/Q1871,0)</f>
        <v/>
      </c>
      <c r="S1871" s="9">
        <f>IF(Occurrence!J1871&gt;0,P1871*R1871,0)</f>
        <v/>
      </c>
      <c r="T1871" s="24">
        <f>IF(Occurrence!K1871&gt;0,COUNTIFS(Occurrence!$K$2:$K$2441,"&gt;0",Occurrence!$K$2:$K$2441,"&lt;="&amp;Occurrence!K1871)/($B$9+1),0)</f>
        <v/>
      </c>
      <c r="U1871" s="16">
        <f>IF(Occurrence!K1871&gt;0,_xlfn.PERCENTILE.INC(Data!$O$2:$O$2441,($B$4+T1871*($B$5-1))/($B$3-1)),0)</f>
        <v/>
      </c>
      <c r="V1871" s="16">
        <f>IF(Occurrence!K1871&gt;0,_xlfn.PERCENTILE.INC(Occurrence!$I$2:$I$2441,($B$6+T1871*($B$7-1))/($B$3-1)),0)</f>
        <v/>
      </c>
      <c r="W1871" s="16">
        <f>IF(Occurrence!K1871&gt;0,Occurrence!K1871/V1871,0)</f>
        <v/>
      </c>
      <c r="X1871" s="9">
        <f>IF(Occurrence!K1871&gt;0,U1871*W1871,0)</f>
        <v/>
      </c>
      <c r="Y1871" s="24">
        <f>COUNTIF(Data!$X$2:$X$2441,"&lt;="&amp;Data!X1871)/($B$3+1)</f>
        <v/>
      </c>
      <c r="Z1871" s="16">
        <f>_xlfn.PERCENTILE.INC(Data!$U$2:$U$2441,Y1871)</f>
        <v/>
      </c>
      <c r="AA1871" s="16">
        <f>_xlfn.PERCENTILE.INC(Data!$V$2:$V$2441,Y1871)</f>
        <v/>
      </c>
      <c r="AB1871" s="16">
        <f>Data!X1871-AA1871</f>
        <v/>
      </c>
      <c r="AC1871" s="9">
        <f>Z1871+AB1871</f>
        <v/>
      </c>
      <c r="AD1871" s="24">
        <f>COUNTIF(Data!$Y$2:$Y$2441,"&lt;="&amp;Data!Y1871)/($B$3+1)</f>
        <v/>
      </c>
      <c r="AE1871" s="16">
        <f>_xlfn.PERCENTILE.INC(Data!$U$2:$U$2441,AD1871)</f>
        <v/>
      </c>
      <c r="AF1871" s="16">
        <f>_xlfn.PERCENTILE.INC(Data!$V$2:$V$2441,AD1871)</f>
        <v/>
      </c>
      <c r="AG1871" s="16">
        <f>Data!Y1871-AF1871</f>
        <v/>
      </c>
      <c r="AH1871" s="9">
        <f>AE1871+AG1871</f>
        <v/>
      </c>
    </row>
    <row r="1872">
      <c r="N1872" s="14">
        <f>Data!A1872</f>
        <v/>
      </c>
      <c r="O1872" s="24">
        <f>IF(Occurrence!J1872&gt;0,COUNTIFS(Occurrence!$J$2:$J$2441,"&gt;0",Occurrence!$J$2:$J$2441,"&lt;="&amp;Occurrence!J1872)/($B$8+1),0)</f>
        <v/>
      </c>
      <c r="P1872" s="16">
        <f>IF(Occurrence!J1872&gt;0,_xlfn.PERCENTILE.INC(Data!$O$2:$O$2441,($B$4+O1872*($B$5-1))/($B$3-1)),0)</f>
        <v/>
      </c>
      <c r="Q1872" s="16">
        <f>IF(Occurrence!J1872&gt;0,_xlfn.PERCENTILE.INC(Occurrence!$I$2:$I$2441,($B$6+O1872*($B$7-1))/($B$3-1)),0)</f>
        <v/>
      </c>
      <c r="R1872" s="16">
        <f>IF(Occurrence!J1872&gt;0,Occurrence!J1872/Q1872,0)</f>
        <v/>
      </c>
      <c r="S1872" s="9">
        <f>IF(Occurrence!J1872&gt;0,P1872*R1872,0)</f>
        <v/>
      </c>
      <c r="T1872" s="24">
        <f>IF(Occurrence!K1872&gt;0,COUNTIFS(Occurrence!$K$2:$K$2441,"&gt;0",Occurrence!$K$2:$K$2441,"&lt;="&amp;Occurrence!K1872)/($B$9+1),0)</f>
        <v/>
      </c>
      <c r="U1872" s="16">
        <f>IF(Occurrence!K1872&gt;0,_xlfn.PERCENTILE.INC(Data!$O$2:$O$2441,($B$4+T1872*($B$5-1))/($B$3-1)),0)</f>
        <v/>
      </c>
      <c r="V1872" s="16">
        <f>IF(Occurrence!K1872&gt;0,_xlfn.PERCENTILE.INC(Occurrence!$I$2:$I$2441,($B$6+T1872*($B$7-1))/($B$3-1)),0)</f>
        <v/>
      </c>
      <c r="W1872" s="16">
        <f>IF(Occurrence!K1872&gt;0,Occurrence!K1872/V1872,0)</f>
        <v/>
      </c>
      <c r="X1872" s="9">
        <f>IF(Occurrence!K1872&gt;0,U1872*W1872,0)</f>
        <v/>
      </c>
      <c r="Y1872" s="24">
        <f>COUNTIF(Data!$X$2:$X$2441,"&lt;="&amp;Data!X1872)/($B$3+1)</f>
        <v/>
      </c>
      <c r="Z1872" s="16">
        <f>_xlfn.PERCENTILE.INC(Data!$U$2:$U$2441,Y1872)</f>
        <v/>
      </c>
      <c r="AA1872" s="16">
        <f>_xlfn.PERCENTILE.INC(Data!$V$2:$V$2441,Y1872)</f>
        <v/>
      </c>
      <c r="AB1872" s="16">
        <f>Data!X1872-AA1872</f>
        <v/>
      </c>
      <c r="AC1872" s="9">
        <f>Z1872+AB1872</f>
        <v/>
      </c>
      <c r="AD1872" s="24">
        <f>COUNTIF(Data!$Y$2:$Y$2441,"&lt;="&amp;Data!Y1872)/($B$3+1)</f>
        <v/>
      </c>
      <c r="AE1872" s="16">
        <f>_xlfn.PERCENTILE.INC(Data!$U$2:$U$2441,AD1872)</f>
        <v/>
      </c>
      <c r="AF1872" s="16">
        <f>_xlfn.PERCENTILE.INC(Data!$V$2:$V$2441,AD1872)</f>
        <v/>
      </c>
      <c r="AG1872" s="16">
        <f>Data!Y1872-AF1872</f>
        <v/>
      </c>
      <c r="AH1872" s="9">
        <f>AE1872+AG1872</f>
        <v/>
      </c>
    </row>
    <row r="1873">
      <c r="N1873" s="14">
        <f>Data!A1873</f>
        <v/>
      </c>
      <c r="O1873" s="24">
        <f>IF(Occurrence!J1873&gt;0,COUNTIFS(Occurrence!$J$2:$J$2441,"&gt;0",Occurrence!$J$2:$J$2441,"&lt;="&amp;Occurrence!J1873)/($B$8+1),0)</f>
        <v/>
      </c>
      <c r="P1873" s="16">
        <f>IF(Occurrence!J1873&gt;0,_xlfn.PERCENTILE.INC(Data!$O$2:$O$2441,($B$4+O1873*($B$5-1))/($B$3-1)),0)</f>
        <v/>
      </c>
      <c r="Q1873" s="16">
        <f>IF(Occurrence!J1873&gt;0,_xlfn.PERCENTILE.INC(Occurrence!$I$2:$I$2441,($B$6+O1873*($B$7-1))/($B$3-1)),0)</f>
        <v/>
      </c>
      <c r="R1873" s="16">
        <f>IF(Occurrence!J1873&gt;0,Occurrence!J1873/Q1873,0)</f>
        <v/>
      </c>
      <c r="S1873" s="9">
        <f>IF(Occurrence!J1873&gt;0,P1873*R1873,0)</f>
        <v/>
      </c>
      <c r="T1873" s="24">
        <f>IF(Occurrence!K1873&gt;0,COUNTIFS(Occurrence!$K$2:$K$2441,"&gt;0",Occurrence!$K$2:$K$2441,"&lt;="&amp;Occurrence!K1873)/($B$9+1),0)</f>
        <v/>
      </c>
      <c r="U1873" s="16">
        <f>IF(Occurrence!K1873&gt;0,_xlfn.PERCENTILE.INC(Data!$O$2:$O$2441,($B$4+T1873*($B$5-1))/($B$3-1)),0)</f>
        <v/>
      </c>
      <c r="V1873" s="16">
        <f>IF(Occurrence!K1873&gt;0,_xlfn.PERCENTILE.INC(Occurrence!$I$2:$I$2441,($B$6+T1873*($B$7-1))/($B$3-1)),0)</f>
        <v/>
      </c>
      <c r="W1873" s="16">
        <f>IF(Occurrence!K1873&gt;0,Occurrence!K1873/V1873,0)</f>
        <v/>
      </c>
      <c r="X1873" s="9">
        <f>IF(Occurrence!K1873&gt;0,U1873*W1873,0)</f>
        <v/>
      </c>
      <c r="Y1873" s="24">
        <f>COUNTIF(Data!$X$2:$X$2441,"&lt;="&amp;Data!X1873)/($B$3+1)</f>
        <v/>
      </c>
      <c r="Z1873" s="16">
        <f>_xlfn.PERCENTILE.INC(Data!$U$2:$U$2441,Y1873)</f>
        <v/>
      </c>
      <c r="AA1873" s="16">
        <f>_xlfn.PERCENTILE.INC(Data!$V$2:$V$2441,Y1873)</f>
        <v/>
      </c>
      <c r="AB1873" s="16">
        <f>Data!X1873-AA1873</f>
        <v/>
      </c>
      <c r="AC1873" s="9">
        <f>Z1873+AB1873</f>
        <v/>
      </c>
      <c r="AD1873" s="24">
        <f>COUNTIF(Data!$Y$2:$Y$2441,"&lt;="&amp;Data!Y1873)/($B$3+1)</f>
        <v/>
      </c>
      <c r="AE1873" s="16">
        <f>_xlfn.PERCENTILE.INC(Data!$U$2:$U$2441,AD1873)</f>
        <v/>
      </c>
      <c r="AF1873" s="16">
        <f>_xlfn.PERCENTILE.INC(Data!$V$2:$V$2441,AD1873)</f>
        <v/>
      </c>
      <c r="AG1873" s="16">
        <f>Data!Y1873-AF1873</f>
        <v/>
      </c>
      <c r="AH1873" s="9">
        <f>AE1873+AG1873</f>
        <v/>
      </c>
    </row>
    <row r="1874">
      <c r="N1874" s="14">
        <f>Data!A1874</f>
        <v/>
      </c>
      <c r="O1874" s="24">
        <f>IF(Occurrence!J1874&gt;0,COUNTIFS(Occurrence!$J$2:$J$2441,"&gt;0",Occurrence!$J$2:$J$2441,"&lt;="&amp;Occurrence!J1874)/($B$8+1),0)</f>
        <v/>
      </c>
      <c r="P1874" s="16">
        <f>IF(Occurrence!J1874&gt;0,_xlfn.PERCENTILE.INC(Data!$O$2:$O$2441,($B$4+O1874*($B$5-1))/($B$3-1)),0)</f>
        <v/>
      </c>
      <c r="Q1874" s="16">
        <f>IF(Occurrence!J1874&gt;0,_xlfn.PERCENTILE.INC(Occurrence!$I$2:$I$2441,($B$6+O1874*($B$7-1))/($B$3-1)),0)</f>
        <v/>
      </c>
      <c r="R1874" s="16">
        <f>IF(Occurrence!J1874&gt;0,Occurrence!J1874/Q1874,0)</f>
        <v/>
      </c>
      <c r="S1874" s="9">
        <f>IF(Occurrence!J1874&gt;0,P1874*R1874,0)</f>
        <v/>
      </c>
      <c r="T1874" s="24">
        <f>IF(Occurrence!K1874&gt;0,COUNTIFS(Occurrence!$K$2:$K$2441,"&gt;0",Occurrence!$K$2:$K$2441,"&lt;="&amp;Occurrence!K1874)/($B$9+1),0)</f>
        <v/>
      </c>
      <c r="U1874" s="16">
        <f>IF(Occurrence!K1874&gt;0,_xlfn.PERCENTILE.INC(Data!$O$2:$O$2441,($B$4+T1874*($B$5-1))/($B$3-1)),0)</f>
        <v/>
      </c>
      <c r="V1874" s="16">
        <f>IF(Occurrence!K1874&gt;0,_xlfn.PERCENTILE.INC(Occurrence!$I$2:$I$2441,($B$6+T1874*($B$7-1))/($B$3-1)),0)</f>
        <v/>
      </c>
      <c r="W1874" s="16">
        <f>IF(Occurrence!K1874&gt;0,Occurrence!K1874/V1874,0)</f>
        <v/>
      </c>
      <c r="X1874" s="9">
        <f>IF(Occurrence!K1874&gt;0,U1874*W1874,0)</f>
        <v/>
      </c>
      <c r="Y1874" s="24">
        <f>COUNTIF(Data!$X$2:$X$2441,"&lt;="&amp;Data!X1874)/($B$3+1)</f>
        <v/>
      </c>
      <c r="Z1874" s="16">
        <f>_xlfn.PERCENTILE.INC(Data!$U$2:$U$2441,Y1874)</f>
        <v/>
      </c>
      <c r="AA1874" s="16">
        <f>_xlfn.PERCENTILE.INC(Data!$V$2:$V$2441,Y1874)</f>
        <v/>
      </c>
      <c r="AB1874" s="16">
        <f>Data!X1874-AA1874</f>
        <v/>
      </c>
      <c r="AC1874" s="9">
        <f>Z1874+AB1874</f>
        <v/>
      </c>
      <c r="AD1874" s="24">
        <f>COUNTIF(Data!$Y$2:$Y$2441,"&lt;="&amp;Data!Y1874)/($B$3+1)</f>
        <v/>
      </c>
      <c r="AE1874" s="16">
        <f>_xlfn.PERCENTILE.INC(Data!$U$2:$U$2441,AD1874)</f>
        <v/>
      </c>
      <c r="AF1874" s="16">
        <f>_xlfn.PERCENTILE.INC(Data!$V$2:$V$2441,AD1874)</f>
        <v/>
      </c>
      <c r="AG1874" s="16">
        <f>Data!Y1874-AF1874</f>
        <v/>
      </c>
      <c r="AH1874" s="9">
        <f>AE1874+AG1874</f>
        <v/>
      </c>
    </row>
    <row r="1875">
      <c r="N1875" s="14">
        <f>Data!A1875</f>
        <v/>
      </c>
      <c r="O1875" s="24">
        <f>IF(Occurrence!J1875&gt;0,COUNTIFS(Occurrence!$J$2:$J$2441,"&gt;0",Occurrence!$J$2:$J$2441,"&lt;="&amp;Occurrence!J1875)/($B$8+1),0)</f>
        <v/>
      </c>
      <c r="P1875" s="16">
        <f>IF(Occurrence!J1875&gt;0,_xlfn.PERCENTILE.INC(Data!$O$2:$O$2441,($B$4+O1875*($B$5-1))/($B$3-1)),0)</f>
        <v/>
      </c>
      <c r="Q1875" s="16">
        <f>IF(Occurrence!J1875&gt;0,_xlfn.PERCENTILE.INC(Occurrence!$I$2:$I$2441,($B$6+O1875*($B$7-1))/($B$3-1)),0)</f>
        <v/>
      </c>
      <c r="R1875" s="16">
        <f>IF(Occurrence!J1875&gt;0,Occurrence!J1875/Q1875,0)</f>
        <v/>
      </c>
      <c r="S1875" s="9">
        <f>IF(Occurrence!J1875&gt;0,P1875*R1875,0)</f>
        <v/>
      </c>
      <c r="T1875" s="24">
        <f>IF(Occurrence!K1875&gt;0,COUNTIFS(Occurrence!$K$2:$K$2441,"&gt;0",Occurrence!$K$2:$K$2441,"&lt;="&amp;Occurrence!K1875)/($B$9+1),0)</f>
        <v/>
      </c>
      <c r="U1875" s="16">
        <f>IF(Occurrence!K1875&gt;0,_xlfn.PERCENTILE.INC(Data!$O$2:$O$2441,($B$4+T1875*($B$5-1))/($B$3-1)),0)</f>
        <v/>
      </c>
      <c r="V1875" s="16">
        <f>IF(Occurrence!K1875&gt;0,_xlfn.PERCENTILE.INC(Occurrence!$I$2:$I$2441,($B$6+T1875*($B$7-1))/($B$3-1)),0)</f>
        <v/>
      </c>
      <c r="W1875" s="16">
        <f>IF(Occurrence!K1875&gt;0,Occurrence!K1875/V1875,0)</f>
        <v/>
      </c>
      <c r="X1875" s="9">
        <f>IF(Occurrence!K1875&gt;0,U1875*W1875,0)</f>
        <v/>
      </c>
      <c r="Y1875" s="24">
        <f>COUNTIF(Data!$X$2:$X$2441,"&lt;="&amp;Data!X1875)/($B$3+1)</f>
        <v/>
      </c>
      <c r="Z1875" s="16">
        <f>_xlfn.PERCENTILE.INC(Data!$U$2:$U$2441,Y1875)</f>
        <v/>
      </c>
      <c r="AA1875" s="16">
        <f>_xlfn.PERCENTILE.INC(Data!$V$2:$V$2441,Y1875)</f>
        <v/>
      </c>
      <c r="AB1875" s="16">
        <f>Data!X1875-AA1875</f>
        <v/>
      </c>
      <c r="AC1875" s="9">
        <f>Z1875+AB1875</f>
        <v/>
      </c>
      <c r="AD1875" s="24">
        <f>COUNTIF(Data!$Y$2:$Y$2441,"&lt;="&amp;Data!Y1875)/($B$3+1)</f>
        <v/>
      </c>
      <c r="AE1875" s="16">
        <f>_xlfn.PERCENTILE.INC(Data!$U$2:$U$2441,AD1875)</f>
        <v/>
      </c>
      <c r="AF1875" s="16">
        <f>_xlfn.PERCENTILE.INC(Data!$V$2:$V$2441,AD1875)</f>
        <v/>
      </c>
      <c r="AG1875" s="16">
        <f>Data!Y1875-AF1875</f>
        <v/>
      </c>
      <c r="AH1875" s="9">
        <f>AE1875+AG1875</f>
        <v/>
      </c>
    </row>
    <row r="1876">
      <c r="N1876" s="14">
        <f>Data!A1876</f>
        <v/>
      </c>
      <c r="O1876" s="24">
        <f>IF(Occurrence!J1876&gt;0,COUNTIFS(Occurrence!$J$2:$J$2441,"&gt;0",Occurrence!$J$2:$J$2441,"&lt;="&amp;Occurrence!J1876)/($B$8+1),0)</f>
        <v/>
      </c>
      <c r="P1876" s="16">
        <f>IF(Occurrence!J1876&gt;0,_xlfn.PERCENTILE.INC(Data!$O$2:$O$2441,($B$4+O1876*($B$5-1))/($B$3-1)),0)</f>
        <v/>
      </c>
      <c r="Q1876" s="16">
        <f>IF(Occurrence!J1876&gt;0,_xlfn.PERCENTILE.INC(Occurrence!$I$2:$I$2441,($B$6+O1876*($B$7-1))/($B$3-1)),0)</f>
        <v/>
      </c>
      <c r="R1876" s="16">
        <f>IF(Occurrence!J1876&gt;0,Occurrence!J1876/Q1876,0)</f>
        <v/>
      </c>
      <c r="S1876" s="9">
        <f>IF(Occurrence!J1876&gt;0,P1876*R1876,0)</f>
        <v/>
      </c>
      <c r="T1876" s="24">
        <f>IF(Occurrence!K1876&gt;0,COUNTIFS(Occurrence!$K$2:$K$2441,"&gt;0",Occurrence!$K$2:$K$2441,"&lt;="&amp;Occurrence!K1876)/($B$9+1),0)</f>
        <v/>
      </c>
      <c r="U1876" s="16">
        <f>IF(Occurrence!K1876&gt;0,_xlfn.PERCENTILE.INC(Data!$O$2:$O$2441,($B$4+T1876*($B$5-1))/($B$3-1)),0)</f>
        <v/>
      </c>
      <c r="V1876" s="16">
        <f>IF(Occurrence!K1876&gt;0,_xlfn.PERCENTILE.INC(Occurrence!$I$2:$I$2441,($B$6+T1876*($B$7-1))/($B$3-1)),0)</f>
        <v/>
      </c>
      <c r="W1876" s="16">
        <f>IF(Occurrence!K1876&gt;0,Occurrence!K1876/V1876,0)</f>
        <v/>
      </c>
      <c r="X1876" s="9">
        <f>IF(Occurrence!K1876&gt;0,U1876*W1876,0)</f>
        <v/>
      </c>
      <c r="Y1876" s="24">
        <f>COUNTIF(Data!$X$2:$X$2441,"&lt;="&amp;Data!X1876)/($B$3+1)</f>
        <v/>
      </c>
      <c r="Z1876" s="16">
        <f>_xlfn.PERCENTILE.INC(Data!$U$2:$U$2441,Y1876)</f>
        <v/>
      </c>
      <c r="AA1876" s="16">
        <f>_xlfn.PERCENTILE.INC(Data!$V$2:$V$2441,Y1876)</f>
        <v/>
      </c>
      <c r="AB1876" s="16">
        <f>Data!X1876-AA1876</f>
        <v/>
      </c>
      <c r="AC1876" s="9">
        <f>Z1876+AB1876</f>
        <v/>
      </c>
      <c r="AD1876" s="24">
        <f>COUNTIF(Data!$Y$2:$Y$2441,"&lt;="&amp;Data!Y1876)/($B$3+1)</f>
        <v/>
      </c>
      <c r="AE1876" s="16">
        <f>_xlfn.PERCENTILE.INC(Data!$U$2:$U$2441,AD1876)</f>
        <v/>
      </c>
      <c r="AF1876" s="16">
        <f>_xlfn.PERCENTILE.INC(Data!$V$2:$V$2441,AD1876)</f>
        <v/>
      </c>
      <c r="AG1876" s="16">
        <f>Data!Y1876-AF1876</f>
        <v/>
      </c>
      <c r="AH1876" s="9">
        <f>AE1876+AG1876</f>
        <v/>
      </c>
    </row>
    <row r="1877">
      <c r="N1877" s="14">
        <f>Data!A1877</f>
        <v/>
      </c>
      <c r="O1877" s="24">
        <f>IF(Occurrence!J1877&gt;0,COUNTIFS(Occurrence!$J$2:$J$2441,"&gt;0",Occurrence!$J$2:$J$2441,"&lt;="&amp;Occurrence!J1877)/($B$8+1),0)</f>
        <v/>
      </c>
      <c r="P1877" s="16">
        <f>IF(Occurrence!J1877&gt;0,_xlfn.PERCENTILE.INC(Data!$O$2:$O$2441,($B$4+O1877*($B$5-1))/($B$3-1)),0)</f>
        <v/>
      </c>
      <c r="Q1877" s="16">
        <f>IF(Occurrence!J1877&gt;0,_xlfn.PERCENTILE.INC(Occurrence!$I$2:$I$2441,($B$6+O1877*($B$7-1))/($B$3-1)),0)</f>
        <v/>
      </c>
      <c r="R1877" s="16">
        <f>IF(Occurrence!J1877&gt;0,Occurrence!J1877/Q1877,0)</f>
        <v/>
      </c>
      <c r="S1877" s="9">
        <f>IF(Occurrence!J1877&gt;0,P1877*R1877,0)</f>
        <v/>
      </c>
      <c r="T1877" s="24">
        <f>IF(Occurrence!K1877&gt;0,COUNTIFS(Occurrence!$K$2:$K$2441,"&gt;0",Occurrence!$K$2:$K$2441,"&lt;="&amp;Occurrence!K1877)/($B$9+1),0)</f>
        <v/>
      </c>
      <c r="U1877" s="16">
        <f>IF(Occurrence!K1877&gt;0,_xlfn.PERCENTILE.INC(Data!$O$2:$O$2441,($B$4+T1877*($B$5-1))/($B$3-1)),0)</f>
        <v/>
      </c>
      <c r="V1877" s="16">
        <f>IF(Occurrence!K1877&gt;0,_xlfn.PERCENTILE.INC(Occurrence!$I$2:$I$2441,($B$6+T1877*($B$7-1))/($B$3-1)),0)</f>
        <v/>
      </c>
      <c r="W1877" s="16">
        <f>IF(Occurrence!K1877&gt;0,Occurrence!K1877/V1877,0)</f>
        <v/>
      </c>
      <c r="X1877" s="9">
        <f>IF(Occurrence!K1877&gt;0,U1877*W1877,0)</f>
        <v/>
      </c>
      <c r="Y1877" s="24">
        <f>COUNTIF(Data!$X$2:$X$2441,"&lt;="&amp;Data!X1877)/($B$3+1)</f>
        <v/>
      </c>
      <c r="Z1877" s="16">
        <f>_xlfn.PERCENTILE.INC(Data!$U$2:$U$2441,Y1877)</f>
        <v/>
      </c>
      <c r="AA1877" s="16">
        <f>_xlfn.PERCENTILE.INC(Data!$V$2:$V$2441,Y1877)</f>
        <v/>
      </c>
      <c r="AB1877" s="16">
        <f>Data!X1877-AA1877</f>
        <v/>
      </c>
      <c r="AC1877" s="9">
        <f>Z1877+AB1877</f>
        <v/>
      </c>
      <c r="AD1877" s="24">
        <f>COUNTIF(Data!$Y$2:$Y$2441,"&lt;="&amp;Data!Y1877)/($B$3+1)</f>
        <v/>
      </c>
      <c r="AE1877" s="16">
        <f>_xlfn.PERCENTILE.INC(Data!$U$2:$U$2441,AD1877)</f>
        <v/>
      </c>
      <c r="AF1877" s="16">
        <f>_xlfn.PERCENTILE.INC(Data!$V$2:$V$2441,AD1877)</f>
        <v/>
      </c>
      <c r="AG1877" s="16">
        <f>Data!Y1877-AF1877</f>
        <v/>
      </c>
      <c r="AH1877" s="9">
        <f>AE1877+AG1877</f>
        <v/>
      </c>
    </row>
    <row r="1878">
      <c r="N1878" s="14">
        <f>Data!A1878</f>
        <v/>
      </c>
      <c r="O1878" s="24">
        <f>IF(Occurrence!J1878&gt;0,COUNTIFS(Occurrence!$J$2:$J$2441,"&gt;0",Occurrence!$J$2:$J$2441,"&lt;="&amp;Occurrence!J1878)/($B$8+1),0)</f>
        <v/>
      </c>
      <c r="P1878" s="16">
        <f>IF(Occurrence!J1878&gt;0,_xlfn.PERCENTILE.INC(Data!$O$2:$O$2441,($B$4+O1878*($B$5-1))/($B$3-1)),0)</f>
        <v/>
      </c>
      <c r="Q1878" s="16">
        <f>IF(Occurrence!J1878&gt;0,_xlfn.PERCENTILE.INC(Occurrence!$I$2:$I$2441,($B$6+O1878*($B$7-1))/($B$3-1)),0)</f>
        <v/>
      </c>
      <c r="R1878" s="16">
        <f>IF(Occurrence!J1878&gt;0,Occurrence!J1878/Q1878,0)</f>
        <v/>
      </c>
      <c r="S1878" s="9">
        <f>IF(Occurrence!J1878&gt;0,P1878*R1878,0)</f>
        <v/>
      </c>
      <c r="T1878" s="24">
        <f>IF(Occurrence!K1878&gt;0,COUNTIFS(Occurrence!$K$2:$K$2441,"&gt;0",Occurrence!$K$2:$K$2441,"&lt;="&amp;Occurrence!K1878)/($B$9+1),0)</f>
        <v/>
      </c>
      <c r="U1878" s="16">
        <f>IF(Occurrence!K1878&gt;0,_xlfn.PERCENTILE.INC(Data!$O$2:$O$2441,($B$4+T1878*($B$5-1))/($B$3-1)),0)</f>
        <v/>
      </c>
      <c r="V1878" s="16">
        <f>IF(Occurrence!K1878&gt;0,_xlfn.PERCENTILE.INC(Occurrence!$I$2:$I$2441,($B$6+T1878*($B$7-1))/($B$3-1)),0)</f>
        <v/>
      </c>
      <c r="W1878" s="16">
        <f>IF(Occurrence!K1878&gt;0,Occurrence!K1878/V1878,0)</f>
        <v/>
      </c>
      <c r="X1878" s="9">
        <f>IF(Occurrence!K1878&gt;0,U1878*W1878,0)</f>
        <v/>
      </c>
      <c r="Y1878" s="24">
        <f>COUNTIF(Data!$X$2:$X$2441,"&lt;="&amp;Data!X1878)/($B$3+1)</f>
        <v/>
      </c>
      <c r="Z1878" s="16">
        <f>_xlfn.PERCENTILE.INC(Data!$U$2:$U$2441,Y1878)</f>
        <v/>
      </c>
      <c r="AA1878" s="16">
        <f>_xlfn.PERCENTILE.INC(Data!$V$2:$V$2441,Y1878)</f>
        <v/>
      </c>
      <c r="AB1878" s="16">
        <f>Data!X1878-AA1878</f>
        <v/>
      </c>
      <c r="AC1878" s="9">
        <f>Z1878+AB1878</f>
        <v/>
      </c>
      <c r="AD1878" s="24">
        <f>COUNTIF(Data!$Y$2:$Y$2441,"&lt;="&amp;Data!Y1878)/($B$3+1)</f>
        <v/>
      </c>
      <c r="AE1878" s="16">
        <f>_xlfn.PERCENTILE.INC(Data!$U$2:$U$2441,AD1878)</f>
        <v/>
      </c>
      <c r="AF1878" s="16">
        <f>_xlfn.PERCENTILE.INC(Data!$V$2:$V$2441,AD1878)</f>
        <v/>
      </c>
      <c r="AG1878" s="16">
        <f>Data!Y1878-AF1878</f>
        <v/>
      </c>
      <c r="AH1878" s="9">
        <f>AE1878+AG1878</f>
        <v/>
      </c>
    </row>
    <row r="1879">
      <c r="N1879" s="14">
        <f>Data!A1879</f>
        <v/>
      </c>
      <c r="O1879" s="24">
        <f>IF(Occurrence!J1879&gt;0,COUNTIFS(Occurrence!$J$2:$J$2441,"&gt;0",Occurrence!$J$2:$J$2441,"&lt;="&amp;Occurrence!J1879)/($B$8+1),0)</f>
        <v/>
      </c>
      <c r="P1879" s="16">
        <f>IF(Occurrence!J1879&gt;0,_xlfn.PERCENTILE.INC(Data!$O$2:$O$2441,($B$4+O1879*($B$5-1))/($B$3-1)),0)</f>
        <v/>
      </c>
      <c r="Q1879" s="16">
        <f>IF(Occurrence!J1879&gt;0,_xlfn.PERCENTILE.INC(Occurrence!$I$2:$I$2441,($B$6+O1879*($B$7-1))/($B$3-1)),0)</f>
        <v/>
      </c>
      <c r="R1879" s="16">
        <f>IF(Occurrence!J1879&gt;0,Occurrence!J1879/Q1879,0)</f>
        <v/>
      </c>
      <c r="S1879" s="9">
        <f>IF(Occurrence!J1879&gt;0,P1879*R1879,0)</f>
        <v/>
      </c>
      <c r="T1879" s="24">
        <f>IF(Occurrence!K1879&gt;0,COUNTIFS(Occurrence!$K$2:$K$2441,"&gt;0",Occurrence!$K$2:$K$2441,"&lt;="&amp;Occurrence!K1879)/($B$9+1),0)</f>
        <v/>
      </c>
      <c r="U1879" s="16">
        <f>IF(Occurrence!K1879&gt;0,_xlfn.PERCENTILE.INC(Data!$O$2:$O$2441,($B$4+T1879*($B$5-1))/($B$3-1)),0)</f>
        <v/>
      </c>
      <c r="V1879" s="16">
        <f>IF(Occurrence!K1879&gt;0,_xlfn.PERCENTILE.INC(Occurrence!$I$2:$I$2441,($B$6+T1879*($B$7-1))/($B$3-1)),0)</f>
        <v/>
      </c>
      <c r="W1879" s="16">
        <f>IF(Occurrence!K1879&gt;0,Occurrence!K1879/V1879,0)</f>
        <v/>
      </c>
      <c r="X1879" s="9">
        <f>IF(Occurrence!K1879&gt;0,U1879*W1879,0)</f>
        <v/>
      </c>
      <c r="Y1879" s="24">
        <f>COUNTIF(Data!$X$2:$X$2441,"&lt;="&amp;Data!X1879)/($B$3+1)</f>
        <v/>
      </c>
      <c r="Z1879" s="16">
        <f>_xlfn.PERCENTILE.INC(Data!$U$2:$U$2441,Y1879)</f>
        <v/>
      </c>
      <c r="AA1879" s="16">
        <f>_xlfn.PERCENTILE.INC(Data!$V$2:$V$2441,Y1879)</f>
        <v/>
      </c>
      <c r="AB1879" s="16">
        <f>Data!X1879-AA1879</f>
        <v/>
      </c>
      <c r="AC1879" s="9">
        <f>Z1879+AB1879</f>
        <v/>
      </c>
      <c r="AD1879" s="24">
        <f>COUNTIF(Data!$Y$2:$Y$2441,"&lt;="&amp;Data!Y1879)/($B$3+1)</f>
        <v/>
      </c>
      <c r="AE1879" s="16">
        <f>_xlfn.PERCENTILE.INC(Data!$U$2:$U$2441,AD1879)</f>
        <v/>
      </c>
      <c r="AF1879" s="16">
        <f>_xlfn.PERCENTILE.INC(Data!$V$2:$V$2441,AD1879)</f>
        <v/>
      </c>
      <c r="AG1879" s="16">
        <f>Data!Y1879-AF1879</f>
        <v/>
      </c>
      <c r="AH1879" s="9">
        <f>AE1879+AG1879</f>
        <v/>
      </c>
    </row>
    <row r="1880">
      <c r="N1880" s="14">
        <f>Data!A1880</f>
        <v/>
      </c>
      <c r="O1880" s="24">
        <f>IF(Occurrence!J1880&gt;0,COUNTIFS(Occurrence!$J$2:$J$2441,"&gt;0",Occurrence!$J$2:$J$2441,"&lt;="&amp;Occurrence!J1880)/($B$8+1),0)</f>
        <v/>
      </c>
      <c r="P1880" s="16">
        <f>IF(Occurrence!J1880&gt;0,_xlfn.PERCENTILE.INC(Data!$O$2:$O$2441,($B$4+O1880*($B$5-1))/($B$3-1)),0)</f>
        <v/>
      </c>
      <c r="Q1880" s="16">
        <f>IF(Occurrence!J1880&gt;0,_xlfn.PERCENTILE.INC(Occurrence!$I$2:$I$2441,($B$6+O1880*($B$7-1))/($B$3-1)),0)</f>
        <v/>
      </c>
      <c r="R1880" s="16">
        <f>IF(Occurrence!J1880&gt;0,Occurrence!J1880/Q1880,0)</f>
        <v/>
      </c>
      <c r="S1880" s="9">
        <f>IF(Occurrence!J1880&gt;0,P1880*R1880,0)</f>
        <v/>
      </c>
      <c r="T1880" s="24">
        <f>IF(Occurrence!K1880&gt;0,COUNTIFS(Occurrence!$K$2:$K$2441,"&gt;0",Occurrence!$K$2:$K$2441,"&lt;="&amp;Occurrence!K1880)/($B$9+1),0)</f>
        <v/>
      </c>
      <c r="U1880" s="16">
        <f>IF(Occurrence!K1880&gt;0,_xlfn.PERCENTILE.INC(Data!$O$2:$O$2441,($B$4+T1880*($B$5-1))/($B$3-1)),0)</f>
        <v/>
      </c>
      <c r="V1880" s="16">
        <f>IF(Occurrence!K1880&gt;0,_xlfn.PERCENTILE.INC(Occurrence!$I$2:$I$2441,($B$6+T1880*($B$7-1))/($B$3-1)),0)</f>
        <v/>
      </c>
      <c r="W1880" s="16">
        <f>IF(Occurrence!K1880&gt;0,Occurrence!K1880/V1880,0)</f>
        <v/>
      </c>
      <c r="X1880" s="9">
        <f>IF(Occurrence!K1880&gt;0,U1880*W1880,0)</f>
        <v/>
      </c>
      <c r="Y1880" s="24">
        <f>COUNTIF(Data!$X$2:$X$2441,"&lt;="&amp;Data!X1880)/($B$3+1)</f>
        <v/>
      </c>
      <c r="Z1880" s="16">
        <f>_xlfn.PERCENTILE.INC(Data!$U$2:$U$2441,Y1880)</f>
        <v/>
      </c>
      <c r="AA1880" s="16">
        <f>_xlfn.PERCENTILE.INC(Data!$V$2:$V$2441,Y1880)</f>
        <v/>
      </c>
      <c r="AB1880" s="16">
        <f>Data!X1880-AA1880</f>
        <v/>
      </c>
      <c r="AC1880" s="9">
        <f>Z1880+AB1880</f>
        <v/>
      </c>
      <c r="AD1880" s="24">
        <f>COUNTIF(Data!$Y$2:$Y$2441,"&lt;="&amp;Data!Y1880)/($B$3+1)</f>
        <v/>
      </c>
      <c r="AE1880" s="16">
        <f>_xlfn.PERCENTILE.INC(Data!$U$2:$U$2441,AD1880)</f>
        <v/>
      </c>
      <c r="AF1880" s="16">
        <f>_xlfn.PERCENTILE.INC(Data!$V$2:$V$2441,AD1880)</f>
        <v/>
      </c>
      <c r="AG1880" s="16">
        <f>Data!Y1880-AF1880</f>
        <v/>
      </c>
      <c r="AH1880" s="9">
        <f>AE1880+AG1880</f>
        <v/>
      </c>
    </row>
    <row r="1881">
      <c r="N1881" s="14">
        <f>Data!A1881</f>
        <v/>
      </c>
      <c r="O1881" s="24">
        <f>IF(Occurrence!J1881&gt;0,COUNTIFS(Occurrence!$J$2:$J$2441,"&gt;0",Occurrence!$J$2:$J$2441,"&lt;="&amp;Occurrence!J1881)/($B$8+1),0)</f>
        <v/>
      </c>
      <c r="P1881" s="16">
        <f>IF(Occurrence!J1881&gt;0,_xlfn.PERCENTILE.INC(Data!$O$2:$O$2441,($B$4+O1881*($B$5-1))/($B$3-1)),0)</f>
        <v/>
      </c>
      <c r="Q1881" s="16">
        <f>IF(Occurrence!J1881&gt;0,_xlfn.PERCENTILE.INC(Occurrence!$I$2:$I$2441,($B$6+O1881*($B$7-1))/($B$3-1)),0)</f>
        <v/>
      </c>
      <c r="R1881" s="16">
        <f>IF(Occurrence!J1881&gt;0,Occurrence!J1881/Q1881,0)</f>
        <v/>
      </c>
      <c r="S1881" s="9">
        <f>IF(Occurrence!J1881&gt;0,P1881*R1881,0)</f>
        <v/>
      </c>
      <c r="T1881" s="24">
        <f>IF(Occurrence!K1881&gt;0,COUNTIFS(Occurrence!$K$2:$K$2441,"&gt;0",Occurrence!$K$2:$K$2441,"&lt;="&amp;Occurrence!K1881)/($B$9+1),0)</f>
        <v/>
      </c>
      <c r="U1881" s="16">
        <f>IF(Occurrence!K1881&gt;0,_xlfn.PERCENTILE.INC(Data!$O$2:$O$2441,($B$4+T1881*($B$5-1))/($B$3-1)),0)</f>
        <v/>
      </c>
      <c r="V1881" s="16">
        <f>IF(Occurrence!K1881&gt;0,_xlfn.PERCENTILE.INC(Occurrence!$I$2:$I$2441,($B$6+T1881*($B$7-1))/($B$3-1)),0)</f>
        <v/>
      </c>
      <c r="W1881" s="16">
        <f>IF(Occurrence!K1881&gt;0,Occurrence!K1881/V1881,0)</f>
        <v/>
      </c>
      <c r="X1881" s="9">
        <f>IF(Occurrence!K1881&gt;0,U1881*W1881,0)</f>
        <v/>
      </c>
      <c r="Y1881" s="24">
        <f>COUNTIF(Data!$X$2:$X$2441,"&lt;="&amp;Data!X1881)/($B$3+1)</f>
        <v/>
      </c>
      <c r="Z1881" s="16">
        <f>_xlfn.PERCENTILE.INC(Data!$U$2:$U$2441,Y1881)</f>
        <v/>
      </c>
      <c r="AA1881" s="16">
        <f>_xlfn.PERCENTILE.INC(Data!$V$2:$V$2441,Y1881)</f>
        <v/>
      </c>
      <c r="AB1881" s="16">
        <f>Data!X1881-AA1881</f>
        <v/>
      </c>
      <c r="AC1881" s="9">
        <f>Z1881+AB1881</f>
        <v/>
      </c>
      <c r="AD1881" s="24">
        <f>COUNTIF(Data!$Y$2:$Y$2441,"&lt;="&amp;Data!Y1881)/($B$3+1)</f>
        <v/>
      </c>
      <c r="AE1881" s="16">
        <f>_xlfn.PERCENTILE.INC(Data!$U$2:$U$2441,AD1881)</f>
        <v/>
      </c>
      <c r="AF1881" s="16">
        <f>_xlfn.PERCENTILE.INC(Data!$V$2:$V$2441,AD1881)</f>
        <v/>
      </c>
      <c r="AG1881" s="16">
        <f>Data!Y1881-AF1881</f>
        <v/>
      </c>
      <c r="AH1881" s="9">
        <f>AE1881+AG1881</f>
        <v/>
      </c>
    </row>
    <row r="1882">
      <c r="N1882" s="14">
        <f>Data!A1882</f>
        <v/>
      </c>
      <c r="O1882" s="24">
        <f>IF(Occurrence!J1882&gt;0,COUNTIFS(Occurrence!$J$2:$J$2441,"&gt;0",Occurrence!$J$2:$J$2441,"&lt;="&amp;Occurrence!J1882)/($B$8+1),0)</f>
        <v/>
      </c>
      <c r="P1882" s="16">
        <f>IF(Occurrence!J1882&gt;0,_xlfn.PERCENTILE.INC(Data!$O$2:$O$2441,($B$4+O1882*($B$5-1))/($B$3-1)),0)</f>
        <v/>
      </c>
      <c r="Q1882" s="16">
        <f>IF(Occurrence!J1882&gt;0,_xlfn.PERCENTILE.INC(Occurrence!$I$2:$I$2441,($B$6+O1882*($B$7-1))/($B$3-1)),0)</f>
        <v/>
      </c>
      <c r="R1882" s="16">
        <f>IF(Occurrence!J1882&gt;0,Occurrence!J1882/Q1882,0)</f>
        <v/>
      </c>
      <c r="S1882" s="9">
        <f>IF(Occurrence!J1882&gt;0,P1882*R1882,0)</f>
        <v/>
      </c>
      <c r="T1882" s="24">
        <f>IF(Occurrence!K1882&gt;0,COUNTIFS(Occurrence!$K$2:$K$2441,"&gt;0",Occurrence!$K$2:$K$2441,"&lt;="&amp;Occurrence!K1882)/($B$9+1),0)</f>
        <v/>
      </c>
      <c r="U1882" s="16">
        <f>IF(Occurrence!K1882&gt;0,_xlfn.PERCENTILE.INC(Data!$O$2:$O$2441,($B$4+T1882*($B$5-1))/($B$3-1)),0)</f>
        <v/>
      </c>
      <c r="V1882" s="16">
        <f>IF(Occurrence!K1882&gt;0,_xlfn.PERCENTILE.INC(Occurrence!$I$2:$I$2441,($B$6+T1882*($B$7-1))/($B$3-1)),0)</f>
        <v/>
      </c>
      <c r="W1882" s="16">
        <f>IF(Occurrence!K1882&gt;0,Occurrence!K1882/V1882,0)</f>
        <v/>
      </c>
      <c r="X1882" s="9">
        <f>IF(Occurrence!K1882&gt;0,U1882*W1882,0)</f>
        <v/>
      </c>
      <c r="Y1882" s="24">
        <f>COUNTIF(Data!$X$2:$X$2441,"&lt;="&amp;Data!X1882)/($B$3+1)</f>
        <v/>
      </c>
      <c r="Z1882" s="16">
        <f>_xlfn.PERCENTILE.INC(Data!$U$2:$U$2441,Y1882)</f>
        <v/>
      </c>
      <c r="AA1882" s="16">
        <f>_xlfn.PERCENTILE.INC(Data!$V$2:$V$2441,Y1882)</f>
        <v/>
      </c>
      <c r="AB1882" s="16">
        <f>Data!X1882-AA1882</f>
        <v/>
      </c>
      <c r="AC1882" s="9">
        <f>Z1882+AB1882</f>
        <v/>
      </c>
      <c r="AD1882" s="24">
        <f>COUNTIF(Data!$Y$2:$Y$2441,"&lt;="&amp;Data!Y1882)/($B$3+1)</f>
        <v/>
      </c>
      <c r="AE1882" s="16">
        <f>_xlfn.PERCENTILE.INC(Data!$U$2:$U$2441,AD1882)</f>
        <v/>
      </c>
      <c r="AF1882" s="16">
        <f>_xlfn.PERCENTILE.INC(Data!$V$2:$V$2441,AD1882)</f>
        <v/>
      </c>
      <c r="AG1882" s="16">
        <f>Data!Y1882-AF1882</f>
        <v/>
      </c>
      <c r="AH1882" s="9">
        <f>AE1882+AG1882</f>
        <v/>
      </c>
    </row>
    <row r="1883">
      <c r="N1883" s="14">
        <f>Data!A1883</f>
        <v/>
      </c>
      <c r="O1883" s="24">
        <f>IF(Occurrence!J1883&gt;0,COUNTIFS(Occurrence!$J$2:$J$2441,"&gt;0",Occurrence!$J$2:$J$2441,"&lt;="&amp;Occurrence!J1883)/($B$8+1),0)</f>
        <v/>
      </c>
      <c r="P1883" s="16">
        <f>IF(Occurrence!J1883&gt;0,_xlfn.PERCENTILE.INC(Data!$O$2:$O$2441,($B$4+O1883*($B$5-1))/($B$3-1)),0)</f>
        <v/>
      </c>
      <c r="Q1883" s="16">
        <f>IF(Occurrence!J1883&gt;0,_xlfn.PERCENTILE.INC(Occurrence!$I$2:$I$2441,($B$6+O1883*($B$7-1))/($B$3-1)),0)</f>
        <v/>
      </c>
      <c r="R1883" s="16">
        <f>IF(Occurrence!J1883&gt;0,Occurrence!J1883/Q1883,0)</f>
        <v/>
      </c>
      <c r="S1883" s="9">
        <f>IF(Occurrence!J1883&gt;0,P1883*R1883,0)</f>
        <v/>
      </c>
      <c r="T1883" s="24">
        <f>IF(Occurrence!K1883&gt;0,COUNTIFS(Occurrence!$K$2:$K$2441,"&gt;0",Occurrence!$K$2:$K$2441,"&lt;="&amp;Occurrence!K1883)/($B$9+1),0)</f>
        <v/>
      </c>
      <c r="U1883" s="16">
        <f>IF(Occurrence!K1883&gt;0,_xlfn.PERCENTILE.INC(Data!$O$2:$O$2441,($B$4+T1883*($B$5-1))/($B$3-1)),0)</f>
        <v/>
      </c>
      <c r="V1883" s="16">
        <f>IF(Occurrence!K1883&gt;0,_xlfn.PERCENTILE.INC(Occurrence!$I$2:$I$2441,($B$6+T1883*($B$7-1))/($B$3-1)),0)</f>
        <v/>
      </c>
      <c r="W1883" s="16">
        <f>IF(Occurrence!K1883&gt;0,Occurrence!K1883/V1883,0)</f>
        <v/>
      </c>
      <c r="X1883" s="9">
        <f>IF(Occurrence!K1883&gt;0,U1883*W1883,0)</f>
        <v/>
      </c>
      <c r="Y1883" s="24">
        <f>COUNTIF(Data!$X$2:$X$2441,"&lt;="&amp;Data!X1883)/($B$3+1)</f>
        <v/>
      </c>
      <c r="Z1883" s="16">
        <f>_xlfn.PERCENTILE.INC(Data!$U$2:$U$2441,Y1883)</f>
        <v/>
      </c>
      <c r="AA1883" s="16">
        <f>_xlfn.PERCENTILE.INC(Data!$V$2:$V$2441,Y1883)</f>
        <v/>
      </c>
      <c r="AB1883" s="16">
        <f>Data!X1883-AA1883</f>
        <v/>
      </c>
      <c r="AC1883" s="9">
        <f>Z1883+AB1883</f>
        <v/>
      </c>
      <c r="AD1883" s="24">
        <f>COUNTIF(Data!$Y$2:$Y$2441,"&lt;="&amp;Data!Y1883)/($B$3+1)</f>
        <v/>
      </c>
      <c r="AE1883" s="16">
        <f>_xlfn.PERCENTILE.INC(Data!$U$2:$U$2441,AD1883)</f>
        <v/>
      </c>
      <c r="AF1883" s="16">
        <f>_xlfn.PERCENTILE.INC(Data!$V$2:$V$2441,AD1883)</f>
        <v/>
      </c>
      <c r="AG1883" s="16">
        <f>Data!Y1883-AF1883</f>
        <v/>
      </c>
      <c r="AH1883" s="9">
        <f>AE1883+AG1883</f>
        <v/>
      </c>
    </row>
    <row r="1884">
      <c r="N1884" s="14">
        <f>Data!A1884</f>
        <v/>
      </c>
      <c r="O1884" s="24">
        <f>IF(Occurrence!J1884&gt;0,COUNTIFS(Occurrence!$J$2:$J$2441,"&gt;0",Occurrence!$J$2:$J$2441,"&lt;="&amp;Occurrence!J1884)/($B$8+1),0)</f>
        <v/>
      </c>
      <c r="P1884" s="16">
        <f>IF(Occurrence!J1884&gt;0,_xlfn.PERCENTILE.INC(Data!$O$2:$O$2441,($B$4+O1884*($B$5-1))/($B$3-1)),0)</f>
        <v/>
      </c>
      <c r="Q1884" s="16">
        <f>IF(Occurrence!J1884&gt;0,_xlfn.PERCENTILE.INC(Occurrence!$I$2:$I$2441,($B$6+O1884*($B$7-1))/($B$3-1)),0)</f>
        <v/>
      </c>
      <c r="R1884" s="16">
        <f>IF(Occurrence!J1884&gt;0,Occurrence!J1884/Q1884,0)</f>
        <v/>
      </c>
      <c r="S1884" s="9">
        <f>IF(Occurrence!J1884&gt;0,P1884*R1884,0)</f>
        <v/>
      </c>
      <c r="T1884" s="24">
        <f>IF(Occurrence!K1884&gt;0,COUNTIFS(Occurrence!$K$2:$K$2441,"&gt;0",Occurrence!$K$2:$K$2441,"&lt;="&amp;Occurrence!K1884)/($B$9+1),0)</f>
        <v/>
      </c>
      <c r="U1884" s="16">
        <f>IF(Occurrence!K1884&gt;0,_xlfn.PERCENTILE.INC(Data!$O$2:$O$2441,($B$4+T1884*($B$5-1))/($B$3-1)),0)</f>
        <v/>
      </c>
      <c r="V1884" s="16">
        <f>IF(Occurrence!K1884&gt;0,_xlfn.PERCENTILE.INC(Occurrence!$I$2:$I$2441,($B$6+T1884*($B$7-1))/($B$3-1)),0)</f>
        <v/>
      </c>
      <c r="W1884" s="16">
        <f>IF(Occurrence!K1884&gt;0,Occurrence!K1884/V1884,0)</f>
        <v/>
      </c>
      <c r="X1884" s="9">
        <f>IF(Occurrence!K1884&gt;0,U1884*W1884,0)</f>
        <v/>
      </c>
      <c r="Y1884" s="24">
        <f>COUNTIF(Data!$X$2:$X$2441,"&lt;="&amp;Data!X1884)/($B$3+1)</f>
        <v/>
      </c>
      <c r="Z1884" s="16">
        <f>_xlfn.PERCENTILE.INC(Data!$U$2:$U$2441,Y1884)</f>
        <v/>
      </c>
      <c r="AA1884" s="16">
        <f>_xlfn.PERCENTILE.INC(Data!$V$2:$V$2441,Y1884)</f>
        <v/>
      </c>
      <c r="AB1884" s="16">
        <f>Data!X1884-AA1884</f>
        <v/>
      </c>
      <c r="AC1884" s="9">
        <f>Z1884+AB1884</f>
        <v/>
      </c>
      <c r="AD1884" s="24">
        <f>COUNTIF(Data!$Y$2:$Y$2441,"&lt;="&amp;Data!Y1884)/($B$3+1)</f>
        <v/>
      </c>
      <c r="AE1884" s="16">
        <f>_xlfn.PERCENTILE.INC(Data!$U$2:$U$2441,AD1884)</f>
        <v/>
      </c>
      <c r="AF1884" s="16">
        <f>_xlfn.PERCENTILE.INC(Data!$V$2:$V$2441,AD1884)</f>
        <v/>
      </c>
      <c r="AG1884" s="16">
        <f>Data!Y1884-AF1884</f>
        <v/>
      </c>
      <c r="AH1884" s="9">
        <f>AE1884+AG1884</f>
        <v/>
      </c>
    </row>
    <row r="1885">
      <c r="N1885" s="14">
        <f>Data!A1885</f>
        <v/>
      </c>
      <c r="O1885" s="24">
        <f>IF(Occurrence!J1885&gt;0,COUNTIFS(Occurrence!$J$2:$J$2441,"&gt;0",Occurrence!$J$2:$J$2441,"&lt;="&amp;Occurrence!J1885)/($B$8+1),0)</f>
        <v/>
      </c>
      <c r="P1885" s="16">
        <f>IF(Occurrence!J1885&gt;0,_xlfn.PERCENTILE.INC(Data!$O$2:$O$2441,($B$4+O1885*($B$5-1))/($B$3-1)),0)</f>
        <v/>
      </c>
      <c r="Q1885" s="16">
        <f>IF(Occurrence!J1885&gt;0,_xlfn.PERCENTILE.INC(Occurrence!$I$2:$I$2441,($B$6+O1885*($B$7-1))/($B$3-1)),0)</f>
        <v/>
      </c>
      <c r="R1885" s="16">
        <f>IF(Occurrence!J1885&gt;0,Occurrence!J1885/Q1885,0)</f>
        <v/>
      </c>
      <c r="S1885" s="9">
        <f>IF(Occurrence!J1885&gt;0,P1885*R1885,0)</f>
        <v/>
      </c>
      <c r="T1885" s="24">
        <f>IF(Occurrence!K1885&gt;0,COUNTIFS(Occurrence!$K$2:$K$2441,"&gt;0",Occurrence!$K$2:$K$2441,"&lt;="&amp;Occurrence!K1885)/($B$9+1),0)</f>
        <v/>
      </c>
      <c r="U1885" s="16">
        <f>IF(Occurrence!K1885&gt;0,_xlfn.PERCENTILE.INC(Data!$O$2:$O$2441,($B$4+T1885*($B$5-1))/($B$3-1)),0)</f>
        <v/>
      </c>
      <c r="V1885" s="16">
        <f>IF(Occurrence!K1885&gt;0,_xlfn.PERCENTILE.INC(Occurrence!$I$2:$I$2441,($B$6+T1885*($B$7-1))/($B$3-1)),0)</f>
        <v/>
      </c>
      <c r="W1885" s="16">
        <f>IF(Occurrence!K1885&gt;0,Occurrence!K1885/V1885,0)</f>
        <v/>
      </c>
      <c r="X1885" s="9">
        <f>IF(Occurrence!K1885&gt;0,U1885*W1885,0)</f>
        <v/>
      </c>
      <c r="Y1885" s="24">
        <f>COUNTIF(Data!$X$2:$X$2441,"&lt;="&amp;Data!X1885)/($B$3+1)</f>
        <v/>
      </c>
      <c r="Z1885" s="16">
        <f>_xlfn.PERCENTILE.INC(Data!$U$2:$U$2441,Y1885)</f>
        <v/>
      </c>
      <c r="AA1885" s="16">
        <f>_xlfn.PERCENTILE.INC(Data!$V$2:$V$2441,Y1885)</f>
        <v/>
      </c>
      <c r="AB1885" s="16">
        <f>Data!X1885-AA1885</f>
        <v/>
      </c>
      <c r="AC1885" s="9">
        <f>Z1885+AB1885</f>
        <v/>
      </c>
      <c r="AD1885" s="24">
        <f>COUNTIF(Data!$Y$2:$Y$2441,"&lt;="&amp;Data!Y1885)/($B$3+1)</f>
        <v/>
      </c>
      <c r="AE1885" s="16">
        <f>_xlfn.PERCENTILE.INC(Data!$U$2:$U$2441,AD1885)</f>
        <v/>
      </c>
      <c r="AF1885" s="16">
        <f>_xlfn.PERCENTILE.INC(Data!$V$2:$V$2441,AD1885)</f>
        <v/>
      </c>
      <c r="AG1885" s="16">
        <f>Data!Y1885-AF1885</f>
        <v/>
      </c>
      <c r="AH1885" s="9">
        <f>AE1885+AG1885</f>
        <v/>
      </c>
    </row>
    <row r="1886">
      <c r="N1886" s="14">
        <f>Data!A1886</f>
        <v/>
      </c>
      <c r="O1886" s="24">
        <f>IF(Occurrence!J1886&gt;0,COUNTIFS(Occurrence!$J$2:$J$2441,"&gt;0",Occurrence!$J$2:$J$2441,"&lt;="&amp;Occurrence!J1886)/($B$8+1),0)</f>
        <v/>
      </c>
      <c r="P1886" s="16">
        <f>IF(Occurrence!J1886&gt;0,_xlfn.PERCENTILE.INC(Data!$O$2:$O$2441,($B$4+O1886*($B$5-1))/($B$3-1)),0)</f>
        <v/>
      </c>
      <c r="Q1886" s="16">
        <f>IF(Occurrence!J1886&gt;0,_xlfn.PERCENTILE.INC(Occurrence!$I$2:$I$2441,($B$6+O1886*($B$7-1))/($B$3-1)),0)</f>
        <v/>
      </c>
      <c r="R1886" s="16">
        <f>IF(Occurrence!J1886&gt;0,Occurrence!J1886/Q1886,0)</f>
        <v/>
      </c>
      <c r="S1886" s="9">
        <f>IF(Occurrence!J1886&gt;0,P1886*R1886,0)</f>
        <v/>
      </c>
      <c r="T1886" s="24">
        <f>IF(Occurrence!K1886&gt;0,COUNTIFS(Occurrence!$K$2:$K$2441,"&gt;0",Occurrence!$K$2:$K$2441,"&lt;="&amp;Occurrence!K1886)/($B$9+1),0)</f>
        <v/>
      </c>
      <c r="U1886" s="16">
        <f>IF(Occurrence!K1886&gt;0,_xlfn.PERCENTILE.INC(Data!$O$2:$O$2441,($B$4+T1886*($B$5-1))/($B$3-1)),0)</f>
        <v/>
      </c>
      <c r="V1886" s="16">
        <f>IF(Occurrence!K1886&gt;0,_xlfn.PERCENTILE.INC(Occurrence!$I$2:$I$2441,($B$6+T1886*($B$7-1))/($B$3-1)),0)</f>
        <v/>
      </c>
      <c r="W1886" s="16">
        <f>IF(Occurrence!K1886&gt;0,Occurrence!K1886/V1886,0)</f>
        <v/>
      </c>
      <c r="X1886" s="9">
        <f>IF(Occurrence!K1886&gt;0,U1886*W1886,0)</f>
        <v/>
      </c>
      <c r="Y1886" s="24">
        <f>COUNTIF(Data!$X$2:$X$2441,"&lt;="&amp;Data!X1886)/($B$3+1)</f>
        <v/>
      </c>
      <c r="Z1886" s="16">
        <f>_xlfn.PERCENTILE.INC(Data!$U$2:$U$2441,Y1886)</f>
        <v/>
      </c>
      <c r="AA1886" s="16">
        <f>_xlfn.PERCENTILE.INC(Data!$V$2:$V$2441,Y1886)</f>
        <v/>
      </c>
      <c r="AB1886" s="16">
        <f>Data!X1886-AA1886</f>
        <v/>
      </c>
      <c r="AC1886" s="9">
        <f>Z1886+AB1886</f>
        <v/>
      </c>
      <c r="AD1886" s="24">
        <f>COUNTIF(Data!$Y$2:$Y$2441,"&lt;="&amp;Data!Y1886)/($B$3+1)</f>
        <v/>
      </c>
      <c r="AE1886" s="16">
        <f>_xlfn.PERCENTILE.INC(Data!$U$2:$U$2441,AD1886)</f>
        <v/>
      </c>
      <c r="AF1886" s="16">
        <f>_xlfn.PERCENTILE.INC(Data!$V$2:$V$2441,AD1886)</f>
        <v/>
      </c>
      <c r="AG1886" s="16">
        <f>Data!Y1886-AF1886</f>
        <v/>
      </c>
      <c r="AH1886" s="9">
        <f>AE1886+AG1886</f>
        <v/>
      </c>
    </row>
    <row r="1887">
      <c r="N1887" s="14">
        <f>Data!A1887</f>
        <v/>
      </c>
      <c r="O1887" s="24">
        <f>IF(Occurrence!J1887&gt;0,COUNTIFS(Occurrence!$J$2:$J$2441,"&gt;0",Occurrence!$J$2:$J$2441,"&lt;="&amp;Occurrence!J1887)/($B$8+1),0)</f>
        <v/>
      </c>
      <c r="P1887" s="16">
        <f>IF(Occurrence!J1887&gt;0,_xlfn.PERCENTILE.INC(Data!$O$2:$O$2441,($B$4+O1887*($B$5-1))/($B$3-1)),0)</f>
        <v/>
      </c>
      <c r="Q1887" s="16">
        <f>IF(Occurrence!J1887&gt;0,_xlfn.PERCENTILE.INC(Occurrence!$I$2:$I$2441,($B$6+O1887*($B$7-1))/($B$3-1)),0)</f>
        <v/>
      </c>
      <c r="R1887" s="16">
        <f>IF(Occurrence!J1887&gt;0,Occurrence!J1887/Q1887,0)</f>
        <v/>
      </c>
      <c r="S1887" s="9">
        <f>IF(Occurrence!J1887&gt;0,P1887*R1887,0)</f>
        <v/>
      </c>
      <c r="T1887" s="24">
        <f>IF(Occurrence!K1887&gt;0,COUNTIFS(Occurrence!$K$2:$K$2441,"&gt;0",Occurrence!$K$2:$K$2441,"&lt;="&amp;Occurrence!K1887)/($B$9+1),0)</f>
        <v/>
      </c>
      <c r="U1887" s="16">
        <f>IF(Occurrence!K1887&gt;0,_xlfn.PERCENTILE.INC(Data!$O$2:$O$2441,($B$4+T1887*($B$5-1))/($B$3-1)),0)</f>
        <v/>
      </c>
      <c r="V1887" s="16">
        <f>IF(Occurrence!K1887&gt;0,_xlfn.PERCENTILE.INC(Occurrence!$I$2:$I$2441,($B$6+T1887*($B$7-1))/($B$3-1)),0)</f>
        <v/>
      </c>
      <c r="W1887" s="16">
        <f>IF(Occurrence!K1887&gt;0,Occurrence!K1887/V1887,0)</f>
        <v/>
      </c>
      <c r="X1887" s="9">
        <f>IF(Occurrence!K1887&gt;0,U1887*W1887,0)</f>
        <v/>
      </c>
      <c r="Y1887" s="24">
        <f>COUNTIF(Data!$X$2:$X$2441,"&lt;="&amp;Data!X1887)/($B$3+1)</f>
        <v/>
      </c>
      <c r="Z1887" s="16">
        <f>_xlfn.PERCENTILE.INC(Data!$U$2:$U$2441,Y1887)</f>
        <v/>
      </c>
      <c r="AA1887" s="16">
        <f>_xlfn.PERCENTILE.INC(Data!$V$2:$V$2441,Y1887)</f>
        <v/>
      </c>
      <c r="AB1887" s="16">
        <f>Data!X1887-AA1887</f>
        <v/>
      </c>
      <c r="AC1887" s="9">
        <f>Z1887+AB1887</f>
        <v/>
      </c>
      <c r="AD1887" s="24">
        <f>COUNTIF(Data!$Y$2:$Y$2441,"&lt;="&amp;Data!Y1887)/($B$3+1)</f>
        <v/>
      </c>
      <c r="AE1887" s="16">
        <f>_xlfn.PERCENTILE.INC(Data!$U$2:$U$2441,AD1887)</f>
        <v/>
      </c>
      <c r="AF1887" s="16">
        <f>_xlfn.PERCENTILE.INC(Data!$V$2:$V$2441,AD1887)</f>
        <v/>
      </c>
      <c r="AG1887" s="16">
        <f>Data!Y1887-AF1887</f>
        <v/>
      </c>
      <c r="AH1887" s="9">
        <f>AE1887+AG1887</f>
        <v/>
      </c>
    </row>
    <row r="1888">
      <c r="N1888" s="14">
        <f>Data!A1888</f>
        <v/>
      </c>
      <c r="O1888" s="24">
        <f>IF(Occurrence!J1888&gt;0,COUNTIFS(Occurrence!$J$2:$J$2441,"&gt;0",Occurrence!$J$2:$J$2441,"&lt;="&amp;Occurrence!J1888)/($B$8+1),0)</f>
        <v/>
      </c>
      <c r="P1888" s="16">
        <f>IF(Occurrence!J1888&gt;0,_xlfn.PERCENTILE.INC(Data!$O$2:$O$2441,($B$4+O1888*($B$5-1))/($B$3-1)),0)</f>
        <v/>
      </c>
      <c r="Q1888" s="16">
        <f>IF(Occurrence!J1888&gt;0,_xlfn.PERCENTILE.INC(Occurrence!$I$2:$I$2441,($B$6+O1888*($B$7-1))/($B$3-1)),0)</f>
        <v/>
      </c>
      <c r="R1888" s="16">
        <f>IF(Occurrence!J1888&gt;0,Occurrence!J1888/Q1888,0)</f>
        <v/>
      </c>
      <c r="S1888" s="9">
        <f>IF(Occurrence!J1888&gt;0,P1888*R1888,0)</f>
        <v/>
      </c>
      <c r="T1888" s="24">
        <f>IF(Occurrence!K1888&gt;0,COUNTIFS(Occurrence!$K$2:$K$2441,"&gt;0",Occurrence!$K$2:$K$2441,"&lt;="&amp;Occurrence!K1888)/($B$9+1),0)</f>
        <v/>
      </c>
      <c r="U1888" s="16">
        <f>IF(Occurrence!K1888&gt;0,_xlfn.PERCENTILE.INC(Data!$O$2:$O$2441,($B$4+T1888*($B$5-1))/($B$3-1)),0)</f>
        <v/>
      </c>
      <c r="V1888" s="16">
        <f>IF(Occurrence!K1888&gt;0,_xlfn.PERCENTILE.INC(Occurrence!$I$2:$I$2441,($B$6+T1888*($B$7-1))/($B$3-1)),0)</f>
        <v/>
      </c>
      <c r="W1888" s="16">
        <f>IF(Occurrence!K1888&gt;0,Occurrence!K1888/V1888,0)</f>
        <v/>
      </c>
      <c r="X1888" s="9">
        <f>IF(Occurrence!K1888&gt;0,U1888*W1888,0)</f>
        <v/>
      </c>
      <c r="Y1888" s="24">
        <f>COUNTIF(Data!$X$2:$X$2441,"&lt;="&amp;Data!X1888)/($B$3+1)</f>
        <v/>
      </c>
      <c r="Z1888" s="16">
        <f>_xlfn.PERCENTILE.INC(Data!$U$2:$U$2441,Y1888)</f>
        <v/>
      </c>
      <c r="AA1888" s="16">
        <f>_xlfn.PERCENTILE.INC(Data!$V$2:$V$2441,Y1888)</f>
        <v/>
      </c>
      <c r="AB1888" s="16">
        <f>Data!X1888-AA1888</f>
        <v/>
      </c>
      <c r="AC1888" s="9">
        <f>Z1888+AB1888</f>
        <v/>
      </c>
      <c r="AD1888" s="24">
        <f>COUNTIF(Data!$Y$2:$Y$2441,"&lt;="&amp;Data!Y1888)/($B$3+1)</f>
        <v/>
      </c>
      <c r="AE1888" s="16">
        <f>_xlfn.PERCENTILE.INC(Data!$U$2:$U$2441,AD1888)</f>
        <v/>
      </c>
      <c r="AF1888" s="16">
        <f>_xlfn.PERCENTILE.INC(Data!$V$2:$V$2441,AD1888)</f>
        <v/>
      </c>
      <c r="AG1888" s="16">
        <f>Data!Y1888-AF1888</f>
        <v/>
      </c>
      <c r="AH1888" s="9">
        <f>AE1888+AG1888</f>
        <v/>
      </c>
    </row>
    <row r="1889">
      <c r="N1889" s="14">
        <f>Data!A1889</f>
        <v/>
      </c>
      <c r="O1889" s="24">
        <f>IF(Occurrence!J1889&gt;0,COUNTIFS(Occurrence!$J$2:$J$2441,"&gt;0",Occurrence!$J$2:$J$2441,"&lt;="&amp;Occurrence!J1889)/($B$8+1),0)</f>
        <v/>
      </c>
      <c r="P1889" s="16">
        <f>IF(Occurrence!J1889&gt;0,_xlfn.PERCENTILE.INC(Data!$O$2:$O$2441,($B$4+O1889*($B$5-1))/($B$3-1)),0)</f>
        <v/>
      </c>
      <c r="Q1889" s="16">
        <f>IF(Occurrence!J1889&gt;0,_xlfn.PERCENTILE.INC(Occurrence!$I$2:$I$2441,($B$6+O1889*($B$7-1))/($B$3-1)),0)</f>
        <v/>
      </c>
      <c r="R1889" s="16">
        <f>IF(Occurrence!J1889&gt;0,Occurrence!J1889/Q1889,0)</f>
        <v/>
      </c>
      <c r="S1889" s="9">
        <f>IF(Occurrence!J1889&gt;0,P1889*R1889,0)</f>
        <v/>
      </c>
      <c r="T1889" s="24">
        <f>IF(Occurrence!K1889&gt;0,COUNTIFS(Occurrence!$K$2:$K$2441,"&gt;0",Occurrence!$K$2:$K$2441,"&lt;="&amp;Occurrence!K1889)/($B$9+1),0)</f>
        <v/>
      </c>
      <c r="U1889" s="16">
        <f>IF(Occurrence!K1889&gt;0,_xlfn.PERCENTILE.INC(Data!$O$2:$O$2441,($B$4+T1889*($B$5-1))/($B$3-1)),0)</f>
        <v/>
      </c>
      <c r="V1889" s="16">
        <f>IF(Occurrence!K1889&gt;0,_xlfn.PERCENTILE.INC(Occurrence!$I$2:$I$2441,($B$6+T1889*($B$7-1))/($B$3-1)),0)</f>
        <v/>
      </c>
      <c r="W1889" s="16">
        <f>IF(Occurrence!K1889&gt;0,Occurrence!K1889/V1889,0)</f>
        <v/>
      </c>
      <c r="X1889" s="9">
        <f>IF(Occurrence!K1889&gt;0,U1889*W1889,0)</f>
        <v/>
      </c>
      <c r="Y1889" s="24">
        <f>COUNTIF(Data!$X$2:$X$2441,"&lt;="&amp;Data!X1889)/($B$3+1)</f>
        <v/>
      </c>
      <c r="Z1889" s="16">
        <f>_xlfn.PERCENTILE.INC(Data!$U$2:$U$2441,Y1889)</f>
        <v/>
      </c>
      <c r="AA1889" s="16">
        <f>_xlfn.PERCENTILE.INC(Data!$V$2:$V$2441,Y1889)</f>
        <v/>
      </c>
      <c r="AB1889" s="16">
        <f>Data!X1889-AA1889</f>
        <v/>
      </c>
      <c r="AC1889" s="9">
        <f>Z1889+AB1889</f>
        <v/>
      </c>
      <c r="AD1889" s="24">
        <f>COUNTIF(Data!$Y$2:$Y$2441,"&lt;="&amp;Data!Y1889)/($B$3+1)</f>
        <v/>
      </c>
      <c r="AE1889" s="16">
        <f>_xlfn.PERCENTILE.INC(Data!$U$2:$U$2441,AD1889)</f>
        <v/>
      </c>
      <c r="AF1889" s="16">
        <f>_xlfn.PERCENTILE.INC(Data!$V$2:$V$2441,AD1889)</f>
        <v/>
      </c>
      <c r="AG1889" s="16">
        <f>Data!Y1889-AF1889</f>
        <v/>
      </c>
      <c r="AH1889" s="9">
        <f>AE1889+AG1889</f>
        <v/>
      </c>
    </row>
    <row r="1890">
      <c r="N1890" s="14">
        <f>Data!A1890</f>
        <v/>
      </c>
      <c r="O1890" s="24">
        <f>IF(Occurrence!J1890&gt;0,COUNTIFS(Occurrence!$J$2:$J$2441,"&gt;0",Occurrence!$J$2:$J$2441,"&lt;="&amp;Occurrence!J1890)/($B$8+1),0)</f>
        <v/>
      </c>
      <c r="P1890" s="16">
        <f>IF(Occurrence!J1890&gt;0,_xlfn.PERCENTILE.INC(Data!$O$2:$O$2441,($B$4+O1890*($B$5-1))/($B$3-1)),0)</f>
        <v/>
      </c>
      <c r="Q1890" s="16">
        <f>IF(Occurrence!J1890&gt;0,_xlfn.PERCENTILE.INC(Occurrence!$I$2:$I$2441,($B$6+O1890*($B$7-1))/($B$3-1)),0)</f>
        <v/>
      </c>
      <c r="R1890" s="16">
        <f>IF(Occurrence!J1890&gt;0,Occurrence!J1890/Q1890,0)</f>
        <v/>
      </c>
      <c r="S1890" s="9">
        <f>IF(Occurrence!J1890&gt;0,P1890*R1890,0)</f>
        <v/>
      </c>
      <c r="T1890" s="24">
        <f>IF(Occurrence!K1890&gt;0,COUNTIFS(Occurrence!$K$2:$K$2441,"&gt;0",Occurrence!$K$2:$K$2441,"&lt;="&amp;Occurrence!K1890)/($B$9+1),0)</f>
        <v/>
      </c>
      <c r="U1890" s="16">
        <f>IF(Occurrence!K1890&gt;0,_xlfn.PERCENTILE.INC(Data!$O$2:$O$2441,($B$4+T1890*($B$5-1))/($B$3-1)),0)</f>
        <v/>
      </c>
      <c r="V1890" s="16">
        <f>IF(Occurrence!K1890&gt;0,_xlfn.PERCENTILE.INC(Occurrence!$I$2:$I$2441,($B$6+T1890*($B$7-1))/($B$3-1)),0)</f>
        <v/>
      </c>
      <c r="W1890" s="16">
        <f>IF(Occurrence!K1890&gt;0,Occurrence!K1890/V1890,0)</f>
        <v/>
      </c>
      <c r="X1890" s="9">
        <f>IF(Occurrence!K1890&gt;0,U1890*W1890,0)</f>
        <v/>
      </c>
      <c r="Y1890" s="24">
        <f>COUNTIF(Data!$X$2:$X$2441,"&lt;="&amp;Data!X1890)/($B$3+1)</f>
        <v/>
      </c>
      <c r="Z1890" s="16">
        <f>_xlfn.PERCENTILE.INC(Data!$U$2:$U$2441,Y1890)</f>
        <v/>
      </c>
      <c r="AA1890" s="16">
        <f>_xlfn.PERCENTILE.INC(Data!$V$2:$V$2441,Y1890)</f>
        <v/>
      </c>
      <c r="AB1890" s="16">
        <f>Data!X1890-AA1890</f>
        <v/>
      </c>
      <c r="AC1890" s="9">
        <f>Z1890+AB1890</f>
        <v/>
      </c>
      <c r="AD1890" s="24">
        <f>COUNTIF(Data!$Y$2:$Y$2441,"&lt;="&amp;Data!Y1890)/($B$3+1)</f>
        <v/>
      </c>
      <c r="AE1890" s="16">
        <f>_xlfn.PERCENTILE.INC(Data!$U$2:$U$2441,AD1890)</f>
        <v/>
      </c>
      <c r="AF1890" s="16">
        <f>_xlfn.PERCENTILE.INC(Data!$V$2:$V$2441,AD1890)</f>
        <v/>
      </c>
      <c r="AG1890" s="16">
        <f>Data!Y1890-AF1890</f>
        <v/>
      </c>
      <c r="AH1890" s="9">
        <f>AE1890+AG1890</f>
        <v/>
      </c>
    </row>
    <row r="1891">
      <c r="N1891" s="14">
        <f>Data!A1891</f>
        <v/>
      </c>
      <c r="O1891" s="24">
        <f>IF(Occurrence!J1891&gt;0,COUNTIFS(Occurrence!$J$2:$J$2441,"&gt;0",Occurrence!$J$2:$J$2441,"&lt;="&amp;Occurrence!J1891)/($B$8+1),0)</f>
        <v/>
      </c>
      <c r="P1891" s="16">
        <f>IF(Occurrence!J1891&gt;0,_xlfn.PERCENTILE.INC(Data!$O$2:$O$2441,($B$4+O1891*($B$5-1))/($B$3-1)),0)</f>
        <v/>
      </c>
      <c r="Q1891" s="16">
        <f>IF(Occurrence!J1891&gt;0,_xlfn.PERCENTILE.INC(Occurrence!$I$2:$I$2441,($B$6+O1891*($B$7-1))/($B$3-1)),0)</f>
        <v/>
      </c>
      <c r="R1891" s="16">
        <f>IF(Occurrence!J1891&gt;0,Occurrence!J1891/Q1891,0)</f>
        <v/>
      </c>
      <c r="S1891" s="9">
        <f>IF(Occurrence!J1891&gt;0,P1891*R1891,0)</f>
        <v/>
      </c>
      <c r="T1891" s="24">
        <f>IF(Occurrence!K1891&gt;0,COUNTIFS(Occurrence!$K$2:$K$2441,"&gt;0",Occurrence!$K$2:$K$2441,"&lt;="&amp;Occurrence!K1891)/($B$9+1),0)</f>
        <v/>
      </c>
      <c r="U1891" s="16">
        <f>IF(Occurrence!K1891&gt;0,_xlfn.PERCENTILE.INC(Data!$O$2:$O$2441,($B$4+T1891*($B$5-1))/($B$3-1)),0)</f>
        <v/>
      </c>
      <c r="V1891" s="16">
        <f>IF(Occurrence!K1891&gt;0,_xlfn.PERCENTILE.INC(Occurrence!$I$2:$I$2441,($B$6+T1891*($B$7-1))/($B$3-1)),0)</f>
        <v/>
      </c>
      <c r="W1891" s="16">
        <f>IF(Occurrence!K1891&gt;0,Occurrence!K1891/V1891,0)</f>
        <v/>
      </c>
      <c r="X1891" s="9">
        <f>IF(Occurrence!K1891&gt;0,U1891*W1891,0)</f>
        <v/>
      </c>
      <c r="Y1891" s="24">
        <f>COUNTIF(Data!$X$2:$X$2441,"&lt;="&amp;Data!X1891)/($B$3+1)</f>
        <v/>
      </c>
      <c r="Z1891" s="16">
        <f>_xlfn.PERCENTILE.INC(Data!$U$2:$U$2441,Y1891)</f>
        <v/>
      </c>
      <c r="AA1891" s="16">
        <f>_xlfn.PERCENTILE.INC(Data!$V$2:$V$2441,Y1891)</f>
        <v/>
      </c>
      <c r="AB1891" s="16">
        <f>Data!X1891-AA1891</f>
        <v/>
      </c>
      <c r="AC1891" s="9">
        <f>Z1891+AB1891</f>
        <v/>
      </c>
      <c r="AD1891" s="24">
        <f>COUNTIF(Data!$Y$2:$Y$2441,"&lt;="&amp;Data!Y1891)/($B$3+1)</f>
        <v/>
      </c>
      <c r="AE1891" s="16">
        <f>_xlfn.PERCENTILE.INC(Data!$U$2:$U$2441,AD1891)</f>
        <v/>
      </c>
      <c r="AF1891" s="16">
        <f>_xlfn.PERCENTILE.INC(Data!$V$2:$V$2441,AD1891)</f>
        <v/>
      </c>
      <c r="AG1891" s="16">
        <f>Data!Y1891-AF1891</f>
        <v/>
      </c>
      <c r="AH1891" s="9">
        <f>AE1891+AG1891</f>
        <v/>
      </c>
    </row>
    <row r="1892">
      <c r="N1892" s="14">
        <f>Data!A1892</f>
        <v/>
      </c>
      <c r="O1892" s="24">
        <f>IF(Occurrence!J1892&gt;0,COUNTIFS(Occurrence!$J$2:$J$2441,"&gt;0",Occurrence!$J$2:$J$2441,"&lt;="&amp;Occurrence!J1892)/($B$8+1),0)</f>
        <v/>
      </c>
      <c r="P1892" s="16">
        <f>IF(Occurrence!J1892&gt;0,_xlfn.PERCENTILE.INC(Data!$O$2:$O$2441,($B$4+O1892*($B$5-1))/($B$3-1)),0)</f>
        <v/>
      </c>
      <c r="Q1892" s="16">
        <f>IF(Occurrence!J1892&gt;0,_xlfn.PERCENTILE.INC(Occurrence!$I$2:$I$2441,($B$6+O1892*($B$7-1))/($B$3-1)),0)</f>
        <v/>
      </c>
      <c r="R1892" s="16">
        <f>IF(Occurrence!J1892&gt;0,Occurrence!J1892/Q1892,0)</f>
        <v/>
      </c>
      <c r="S1892" s="9">
        <f>IF(Occurrence!J1892&gt;0,P1892*R1892,0)</f>
        <v/>
      </c>
      <c r="T1892" s="24">
        <f>IF(Occurrence!K1892&gt;0,COUNTIFS(Occurrence!$K$2:$K$2441,"&gt;0",Occurrence!$K$2:$K$2441,"&lt;="&amp;Occurrence!K1892)/($B$9+1),0)</f>
        <v/>
      </c>
      <c r="U1892" s="16">
        <f>IF(Occurrence!K1892&gt;0,_xlfn.PERCENTILE.INC(Data!$O$2:$O$2441,($B$4+T1892*($B$5-1))/($B$3-1)),0)</f>
        <v/>
      </c>
      <c r="V1892" s="16">
        <f>IF(Occurrence!K1892&gt;0,_xlfn.PERCENTILE.INC(Occurrence!$I$2:$I$2441,($B$6+T1892*($B$7-1))/($B$3-1)),0)</f>
        <v/>
      </c>
      <c r="W1892" s="16">
        <f>IF(Occurrence!K1892&gt;0,Occurrence!K1892/V1892,0)</f>
        <v/>
      </c>
      <c r="X1892" s="9">
        <f>IF(Occurrence!K1892&gt;0,U1892*W1892,0)</f>
        <v/>
      </c>
      <c r="Y1892" s="24">
        <f>COUNTIF(Data!$X$2:$X$2441,"&lt;="&amp;Data!X1892)/($B$3+1)</f>
        <v/>
      </c>
      <c r="Z1892" s="16">
        <f>_xlfn.PERCENTILE.INC(Data!$U$2:$U$2441,Y1892)</f>
        <v/>
      </c>
      <c r="AA1892" s="16">
        <f>_xlfn.PERCENTILE.INC(Data!$V$2:$V$2441,Y1892)</f>
        <v/>
      </c>
      <c r="AB1892" s="16">
        <f>Data!X1892-AA1892</f>
        <v/>
      </c>
      <c r="AC1892" s="9">
        <f>Z1892+AB1892</f>
        <v/>
      </c>
      <c r="AD1892" s="24">
        <f>COUNTIF(Data!$Y$2:$Y$2441,"&lt;="&amp;Data!Y1892)/($B$3+1)</f>
        <v/>
      </c>
      <c r="AE1892" s="16">
        <f>_xlfn.PERCENTILE.INC(Data!$U$2:$U$2441,AD1892)</f>
        <v/>
      </c>
      <c r="AF1892" s="16">
        <f>_xlfn.PERCENTILE.INC(Data!$V$2:$V$2441,AD1892)</f>
        <v/>
      </c>
      <c r="AG1892" s="16">
        <f>Data!Y1892-AF1892</f>
        <v/>
      </c>
      <c r="AH1892" s="9">
        <f>AE1892+AG1892</f>
        <v/>
      </c>
    </row>
    <row r="1893">
      <c r="N1893" s="14">
        <f>Data!A1893</f>
        <v/>
      </c>
      <c r="O1893" s="24">
        <f>IF(Occurrence!J1893&gt;0,COUNTIFS(Occurrence!$J$2:$J$2441,"&gt;0",Occurrence!$J$2:$J$2441,"&lt;="&amp;Occurrence!J1893)/($B$8+1),0)</f>
        <v/>
      </c>
      <c r="P1893" s="16">
        <f>IF(Occurrence!J1893&gt;0,_xlfn.PERCENTILE.INC(Data!$O$2:$O$2441,($B$4+O1893*($B$5-1))/($B$3-1)),0)</f>
        <v/>
      </c>
      <c r="Q1893" s="16">
        <f>IF(Occurrence!J1893&gt;0,_xlfn.PERCENTILE.INC(Occurrence!$I$2:$I$2441,($B$6+O1893*($B$7-1))/($B$3-1)),0)</f>
        <v/>
      </c>
      <c r="R1893" s="16">
        <f>IF(Occurrence!J1893&gt;0,Occurrence!J1893/Q1893,0)</f>
        <v/>
      </c>
      <c r="S1893" s="9">
        <f>IF(Occurrence!J1893&gt;0,P1893*R1893,0)</f>
        <v/>
      </c>
      <c r="T1893" s="24">
        <f>IF(Occurrence!K1893&gt;0,COUNTIFS(Occurrence!$K$2:$K$2441,"&gt;0",Occurrence!$K$2:$K$2441,"&lt;="&amp;Occurrence!K1893)/($B$9+1),0)</f>
        <v/>
      </c>
      <c r="U1893" s="16">
        <f>IF(Occurrence!K1893&gt;0,_xlfn.PERCENTILE.INC(Data!$O$2:$O$2441,($B$4+T1893*($B$5-1))/($B$3-1)),0)</f>
        <v/>
      </c>
      <c r="V1893" s="16">
        <f>IF(Occurrence!K1893&gt;0,_xlfn.PERCENTILE.INC(Occurrence!$I$2:$I$2441,($B$6+T1893*($B$7-1))/($B$3-1)),0)</f>
        <v/>
      </c>
      <c r="W1893" s="16">
        <f>IF(Occurrence!K1893&gt;0,Occurrence!K1893/V1893,0)</f>
        <v/>
      </c>
      <c r="X1893" s="9">
        <f>IF(Occurrence!K1893&gt;0,U1893*W1893,0)</f>
        <v/>
      </c>
      <c r="Y1893" s="24">
        <f>COUNTIF(Data!$X$2:$X$2441,"&lt;="&amp;Data!X1893)/($B$3+1)</f>
        <v/>
      </c>
      <c r="Z1893" s="16">
        <f>_xlfn.PERCENTILE.INC(Data!$U$2:$U$2441,Y1893)</f>
        <v/>
      </c>
      <c r="AA1893" s="16">
        <f>_xlfn.PERCENTILE.INC(Data!$V$2:$V$2441,Y1893)</f>
        <v/>
      </c>
      <c r="AB1893" s="16">
        <f>Data!X1893-AA1893</f>
        <v/>
      </c>
      <c r="AC1893" s="9">
        <f>Z1893+AB1893</f>
        <v/>
      </c>
      <c r="AD1893" s="24">
        <f>COUNTIF(Data!$Y$2:$Y$2441,"&lt;="&amp;Data!Y1893)/($B$3+1)</f>
        <v/>
      </c>
      <c r="AE1893" s="16">
        <f>_xlfn.PERCENTILE.INC(Data!$U$2:$U$2441,AD1893)</f>
        <v/>
      </c>
      <c r="AF1893" s="16">
        <f>_xlfn.PERCENTILE.INC(Data!$V$2:$V$2441,AD1893)</f>
        <v/>
      </c>
      <c r="AG1893" s="16">
        <f>Data!Y1893-AF1893</f>
        <v/>
      </c>
      <c r="AH1893" s="9">
        <f>AE1893+AG1893</f>
        <v/>
      </c>
    </row>
    <row r="1894">
      <c r="N1894" s="14">
        <f>Data!A1894</f>
        <v/>
      </c>
      <c r="O1894" s="24">
        <f>IF(Occurrence!J1894&gt;0,COUNTIFS(Occurrence!$J$2:$J$2441,"&gt;0",Occurrence!$J$2:$J$2441,"&lt;="&amp;Occurrence!J1894)/($B$8+1),0)</f>
        <v/>
      </c>
      <c r="P1894" s="16">
        <f>IF(Occurrence!J1894&gt;0,_xlfn.PERCENTILE.INC(Data!$O$2:$O$2441,($B$4+O1894*($B$5-1))/($B$3-1)),0)</f>
        <v/>
      </c>
      <c r="Q1894" s="16">
        <f>IF(Occurrence!J1894&gt;0,_xlfn.PERCENTILE.INC(Occurrence!$I$2:$I$2441,($B$6+O1894*($B$7-1))/($B$3-1)),0)</f>
        <v/>
      </c>
      <c r="R1894" s="16">
        <f>IF(Occurrence!J1894&gt;0,Occurrence!J1894/Q1894,0)</f>
        <v/>
      </c>
      <c r="S1894" s="9">
        <f>IF(Occurrence!J1894&gt;0,P1894*R1894,0)</f>
        <v/>
      </c>
      <c r="T1894" s="24">
        <f>IF(Occurrence!K1894&gt;0,COUNTIFS(Occurrence!$K$2:$K$2441,"&gt;0",Occurrence!$K$2:$K$2441,"&lt;="&amp;Occurrence!K1894)/($B$9+1),0)</f>
        <v/>
      </c>
      <c r="U1894" s="16">
        <f>IF(Occurrence!K1894&gt;0,_xlfn.PERCENTILE.INC(Data!$O$2:$O$2441,($B$4+T1894*($B$5-1))/($B$3-1)),0)</f>
        <v/>
      </c>
      <c r="V1894" s="16">
        <f>IF(Occurrence!K1894&gt;0,_xlfn.PERCENTILE.INC(Occurrence!$I$2:$I$2441,($B$6+T1894*($B$7-1))/($B$3-1)),0)</f>
        <v/>
      </c>
      <c r="W1894" s="16">
        <f>IF(Occurrence!K1894&gt;0,Occurrence!K1894/V1894,0)</f>
        <v/>
      </c>
      <c r="X1894" s="9">
        <f>IF(Occurrence!K1894&gt;0,U1894*W1894,0)</f>
        <v/>
      </c>
      <c r="Y1894" s="24">
        <f>COUNTIF(Data!$X$2:$X$2441,"&lt;="&amp;Data!X1894)/($B$3+1)</f>
        <v/>
      </c>
      <c r="Z1894" s="16">
        <f>_xlfn.PERCENTILE.INC(Data!$U$2:$U$2441,Y1894)</f>
        <v/>
      </c>
      <c r="AA1894" s="16">
        <f>_xlfn.PERCENTILE.INC(Data!$V$2:$V$2441,Y1894)</f>
        <v/>
      </c>
      <c r="AB1894" s="16">
        <f>Data!X1894-AA1894</f>
        <v/>
      </c>
      <c r="AC1894" s="9">
        <f>Z1894+AB1894</f>
        <v/>
      </c>
      <c r="AD1894" s="24">
        <f>COUNTIF(Data!$Y$2:$Y$2441,"&lt;="&amp;Data!Y1894)/($B$3+1)</f>
        <v/>
      </c>
      <c r="AE1894" s="16">
        <f>_xlfn.PERCENTILE.INC(Data!$U$2:$U$2441,AD1894)</f>
        <v/>
      </c>
      <c r="AF1894" s="16">
        <f>_xlfn.PERCENTILE.INC(Data!$V$2:$V$2441,AD1894)</f>
        <v/>
      </c>
      <c r="AG1894" s="16">
        <f>Data!Y1894-AF1894</f>
        <v/>
      </c>
      <c r="AH1894" s="9">
        <f>AE1894+AG1894</f>
        <v/>
      </c>
    </row>
    <row r="1895">
      <c r="N1895" s="14">
        <f>Data!A1895</f>
        <v/>
      </c>
      <c r="O1895" s="24">
        <f>IF(Occurrence!J1895&gt;0,COUNTIFS(Occurrence!$J$2:$J$2441,"&gt;0",Occurrence!$J$2:$J$2441,"&lt;="&amp;Occurrence!J1895)/($B$8+1),0)</f>
        <v/>
      </c>
      <c r="P1895" s="16">
        <f>IF(Occurrence!J1895&gt;0,_xlfn.PERCENTILE.INC(Data!$O$2:$O$2441,($B$4+O1895*($B$5-1))/($B$3-1)),0)</f>
        <v/>
      </c>
      <c r="Q1895" s="16">
        <f>IF(Occurrence!J1895&gt;0,_xlfn.PERCENTILE.INC(Occurrence!$I$2:$I$2441,($B$6+O1895*($B$7-1))/($B$3-1)),0)</f>
        <v/>
      </c>
      <c r="R1895" s="16">
        <f>IF(Occurrence!J1895&gt;0,Occurrence!J1895/Q1895,0)</f>
        <v/>
      </c>
      <c r="S1895" s="9">
        <f>IF(Occurrence!J1895&gt;0,P1895*R1895,0)</f>
        <v/>
      </c>
      <c r="T1895" s="24">
        <f>IF(Occurrence!K1895&gt;0,COUNTIFS(Occurrence!$K$2:$K$2441,"&gt;0",Occurrence!$K$2:$K$2441,"&lt;="&amp;Occurrence!K1895)/($B$9+1),0)</f>
        <v/>
      </c>
      <c r="U1895" s="16">
        <f>IF(Occurrence!K1895&gt;0,_xlfn.PERCENTILE.INC(Data!$O$2:$O$2441,($B$4+T1895*($B$5-1))/($B$3-1)),0)</f>
        <v/>
      </c>
      <c r="V1895" s="16">
        <f>IF(Occurrence!K1895&gt;0,_xlfn.PERCENTILE.INC(Occurrence!$I$2:$I$2441,($B$6+T1895*($B$7-1))/($B$3-1)),0)</f>
        <v/>
      </c>
      <c r="W1895" s="16">
        <f>IF(Occurrence!K1895&gt;0,Occurrence!K1895/V1895,0)</f>
        <v/>
      </c>
      <c r="X1895" s="9">
        <f>IF(Occurrence!K1895&gt;0,U1895*W1895,0)</f>
        <v/>
      </c>
      <c r="Y1895" s="24">
        <f>COUNTIF(Data!$X$2:$X$2441,"&lt;="&amp;Data!X1895)/($B$3+1)</f>
        <v/>
      </c>
      <c r="Z1895" s="16">
        <f>_xlfn.PERCENTILE.INC(Data!$U$2:$U$2441,Y1895)</f>
        <v/>
      </c>
      <c r="AA1895" s="16">
        <f>_xlfn.PERCENTILE.INC(Data!$V$2:$V$2441,Y1895)</f>
        <v/>
      </c>
      <c r="AB1895" s="16">
        <f>Data!X1895-AA1895</f>
        <v/>
      </c>
      <c r="AC1895" s="9">
        <f>Z1895+AB1895</f>
        <v/>
      </c>
      <c r="AD1895" s="24">
        <f>COUNTIF(Data!$Y$2:$Y$2441,"&lt;="&amp;Data!Y1895)/($B$3+1)</f>
        <v/>
      </c>
      <c r="AE1895" s="16">
        <f>_xlfn.PERCENTILE.INC(Data!$U$2:$U$2441,AD1895)</f>
        <v/>
      </c>
      <c r="AF1895" s="16">
        <f>_xlfn.PERCENTILE.INC(Data!$V$2:$V$2441,AD1895)</f>
        <v/>
      </c>
      <c r="AG1895" s="16">
        <f>Data!Y1895-AF1895</f>
        <v/>
      </c>
      <c r="AH1895" s="9">
        <f>AE1895+AG1895</f>
        <v/>
      </c>
    </row>
    <row r="1896">
      <c r="N1896" s="14">
        <f>Data!A1896</f>
        <v/>
      </c>
      <c r="O1896" s="24">
        <f>IF(Occurrence!J1896&gt;0,COUNTIFS(Occurrence!$J$2:$J$2441,"&gt;0",Occurrence!$J$2:$J$2441,"&lt;="&amp;Occurrence!J1896)/($B$8+1),0)</f>
        <v/>
      </c>
      <c r="P1896" s="16">
        <f>IF(Occurrence!J1896&gt;0,_xlfn.PERCENTILE.INC(Data!$O$2:$O$2441,($B$4+O1896*($B$5-1))/($B$3-1)),0)</f>
        <v/>
      </c>
      <c r="Q1896" s="16">
        <f>IF(Occurrence!J1896&gt;0,_xlfn.PERCENTILE.INC(Occurrence!$I$2:$I$2441,($B$6+O1896*($B$7-1))/($B$3-1)),0)</f>
        <v/>
      </c>
      <c r="R1896" s="16">
        <f>IF(Occurrence!J1896&gt;0,Occurrence!J1896/Q1896,0)</f>
        <v/>
      </c>
      <c r="S1896" s="9">
        <f>IF(Occurrence!J1896&gt;0,P1896*R1896,0)</f>
        <v/>
      </c>
      <c r="T1896" s="24">
        <f>IF(Occurrence!K1896&gt;0,COUNTIFS(Occurrence!$K$2:$K$2441,"&gt;0",Occurrence!$K$2:$K$2441,"&lt;="&amp;Occurrence!K1896)/($B$9+1),0)</f>
        <v/>
      </c>
      <c r="U1896" s="16">
        <f>IF(Occurrence!K1896&gt;0,_xlfn.PERCENTILE.INC(Data!$O$2:$O$2441,($B$4+T1896*($B$5-1))/($B$3-1)),0)</f>
        <v/>
      </c>
      <c r="V1896" s="16">
        <f>IF(Occurrence!K1896&gt;0,_xlfn.PERCENTILE.INC(Occurrence!$I$2:$I$2441,($B$6+T1896*($B$7-1))/($B$3-1)),0)</f>
        <v/>
      </c>
      <c r="W1896" s="16">
        <f>IF(Occurrence!K1896&gt;0,Occurrence!K1896/V1896,0)</f>
        <v/>
      </c>
      <c r="X1896" s="9">
        <f>IF(Occurrence!K1896&gt;0,U1896*W1896,0)</f>
        <v/>
      </c>
      <c r="Y1896" s="24">
        <f>COUNTIF(Data!$X$2:$X$2441,"&lt;="&amp;Data!X1896)/($B$3+1)</f>
        <v/>
      </c>
      <c r="Z1896" s="16">
        <f>_xlfn.PERCENTILE.INC(Data!$U$2:$U$2441,Y1896)</f>
        <v/>
      </c>
      <c r="AA1896" s="16">
        <f>_xlfn.PERCENTILE.INC(Data!$V$2:$V$2441,Y1896)</f>
        <v/>
      </c>
      <c r="AB1896" s="16">
        <f>Data!X1896-AA1896</f>
        <v/>
      </c>
      <c r="AC1896" s="9">
        <f>Z1896+AB1896</f>
        <v/>
      </c>
      <c r="AD1896" s="24">
        <f>COUNTIF(Data!$Y$2:$Y$2441,"&lt;="&amp;Data!Y1896)/($B$3+1)</f>
        <v/>
      </c>
      <c r="AE1896" s="16">
        <f>_xlfn.PERCENTILE.INC(Data!$U$2:$U$2441,AD1896)</f>
        <v/>
      </c>
      <c r="AF1896" s="16">
        <f>_xlfn.PERCENTILE.INC(Data!$V$2:$V$2441,AD1896)</f>
        <v/>
      </c>
      <c r="AG1896" s="16">
        <f>Data!Y1896-AF1896</f>
        <v/>
      </c>
      <c r="AH1896" s="9">
        <f>AE1896+AG1896</f>
        <v/>
      </c>
    </row>
    <row r="1897">
      <c r="N1897" s="14">
        <f>Data!A1897</f>
        <v/>
      </c>
      <c r="O1897" s="24">
        <f>IF(Occurrence!J1897&gt;0,COUNTIFS(Occurrence!$J$2:$J$2441,"&gt;0",Occurrence!$J$2:$J$2441,"&lt;="&amp;Occurrence!J1897)/($B$8+1),0)</f>
        <v/>
      </c>
      <c r="P1897" s="16">
        <f>IF(Occurrence!J1897&gt;0,_xlfn.PERCENTILE.INC(Data!$O$2:$O$2441,($B$4+O1897*($B$5-1))/($B$3-1)),0)</f>
        <v/>
      </c>
      <c r="Q1897" s="16">
        <f>IF(Occurrence!J1897&gt;0,_xlfn.PERCENTILE.INC(Occurrence!$I$2:$I$2441,($B$6+O1897*($B$7-1))/($B$3-1)),0)</f>
        <v/>
      </c>
      <c r="R1897" s="16">
        <f>IF(Occurrence!J1897&gt;0,Occurrence!J1897/Q1897,0)</f>
        <v/>
      </c>
      <c r="S1897" s="9">
        <f>IF(Occurrence!J1897&gt;0,P1897*R1897,0)</f>
        <v/>
      </c>
      <c r="T1897" s="24">
        <f>IF(Occurrence!K1897&gt;0,COUNTIFS(Occurrence!$K$2:$K$2441,"&gt;0",Occurrence!$K$2:$K$2441,"&lt;="&amp;Occurrence!K1897)/($B$9+1),0)</f>
        <v/>
      </c>
      <c r="U1897" s="16">
        <f>IF(Occurrence!K1897&gt;0,_xlfn.PERCENTILE.INC(Data!$O$2:$O$2441,($B$4+T1897*($B$5-1))/($B$3-1)),0)</f>
        <v/>
      </c>
      <c r="V1897" s="16">
        <f>IF(Occurrence!K1897&gt;0,_xlfn.PERCENTILE.INC(Occurrence!$I$2:$I$2441,($B$6+T1897*($B$7-1))/($B$3-1)),0)</f>
        <v/>
      </c>
      <c r="W1897" s="16">
        <f>IF(Occurrence!K1897&gt;0,Occurrence!K1897/V1897,0)</f>
        <v/>
      </c>
      <c r="X1897" s="9">
        <f>IF(Occurrence!K1897&gt;0,U1897*W1897,0)</f>
        <v/>
      </c>
      <c r="Y1897" s="24">
        <f>COUNTIF(Data!$X$2:$X$2441,"&lt;="&amp;Data!X1897)/($B$3+1)</f>
        <v/>
      </c>
      <c r="Z1897" s="16">
        <f>_xlfn.PERCENTILE.INC(Data!$U$2:$U$2441,Y1897)</f>
        <v/>
      </c>
      <c r="AA1897" s="16">
        <f>_xlfn.PERCENTILE.INC(Data!$V$2:$V$2441,Y1897)</f>
        <v/>
      </c>
      <c r="AB1897" s="16">
        <f>Data!X1897-AA1897</f>
        <v/>
      </c>
      <c r="AC1897" s="9">
        <f>Z1897+AB1897</f>
        <v/>
      </c>
      <c r="AD1897" s="24">
        <f>COUNTIF(Data!$Y$2:$Y$2441,"&lt;="&amp;Data!Y1897)/($B$3+1)</f>
        <v/>
      </c>
      <c r="AE1897" s="16">
        <f>_xlfn.PERCENTILE.INC(Data!$U$2:$U$2441,AD1897)</f>
        <v/>
      </c>
      <c r="AF1897" s="16">
        <f>_xlfn.PERCENTILE.INC(Data!$V$2:$V$2441,AD1897)</f>
        <v/>
      </c>
      <c r="AG1897" s="16">
        <f>Data!Y1897-AF1897</f>
        <v/>
      </c>
      <c r="AH1897" s="9">
        <f>AE1897+AG1897</f>
        <v/>
      </c>
    </row>
    <row r="1898">
      <c r="N1898" s="14">
        <f>Data!A1898</f>
        <v/>
      </c>
      <c r="O1898" s="24">
        <f>IF(Occurrence!J1898&gt;0,COUNTIFS(Occurrence!$J$2:$J$2441,"&gt;0",Occurrence!$J$2:$J$2441,"&lt;="&amp;Occurrence!J1898)/($B$8+1),0)</f>
        <v/>
      </c>
      <c r="P1898" s="16">
        <f>IF(Occurrence!J1898&gt;0,_xlfn.PERCENTILE.INC(Data!$O$2:$O$2441,($B$4+O1898*($B$5-1))/($B$3-1)),0)</f>
        <v/>
      </c>
      <c r="Q1898" s="16">
        <f>IF(Occurrence!J1898&gt;0,_xlfn.PERCENTILE.INC(Occurrence!$I$2:$I$2441,($B$6+O1898*($B$7-1))/($B$3-1)),0)</f>
        <v/>
      </c>
      <c r="R1898" s="16">
        <f>IF(Occurrence!J1898&gt;0,Occurrence!J1898/Q1898,0)</f>
        <v/>
      </c>
      <c r="S1898" s="9">
        <f>IF(Occurrence!J1898&gt;0,P1898*R1898,0)</f>
        <v/>
      </c>
      <c r="T1898" s="24">
        <f>IF(Occurrence!K1898&gt;0,COUNTIFS(Occurrence!$K$2:$K$2441,"&gt;0",Occurrence!$K$2:$K$2441,"&lt;="&amp;Occurrence!K1898)/($B$9+1),0)</f>
        <v/>
      </c>
      <c r="U1898" s="16">
        <f>IF(Occurrence!K1898&gt;0,_xlfn.PERCENTILE.INC(Data!$O$2:$O$2441,($B$4+T1898*($B$5-1))/($B$3-1)),0)</f>
        <v/>
      </c>
      <c r="V1898" s="16">
        <f>IF(Occurrence!K1898&gt;0,_xlfn.PERCENTILE.INC(Occurrence!$I$2:$I$2441,($B$6+T1898*($B$7-1))/($B$3-1)),0)</f>
        <v/>
      </c>
      <c r="W1898" s="16">
        <f>IF(Occurrence!K1898&gt;0,Occurrence!K1898/V1898,0)</f>
        <v/>
      </c>
      <c r="X1898" s="9">
        <f>IF(Occurrence!K1898&gt;0,U1898*W1898,0)</f>
        <v/>
      </c>
      <c r="Y1898" s="24">
        <f>COUNTIF(Data!$X$2:$X$2441,"&lt;="&amp;Data!X1898)/($B$3+1)</f>
        <v/>
      </c>
      <c r="Z1898" s="16">
        <f>_xlfn.PERCENTILE.INC(Data!$U$2:$U$2441,Y1898)</f>
        <v/>
      </c>
      <c r="AA1898" s="16">
        <f>_xlfn.PERCENTILE.INC(Data!$V$2:$V$2441,Y1898)</f>
        <v/>
      </c>
      <c r="AB1898" s="16">
        <f>Data!X1898-AA1898</f>
        <v/>
      </c>
      <c r="AC1898" s="9">
        <f>Z1898+AB1898</f>
        <v/>
      </c>
      <c r="AD1898" s="24">
        <f>COUNTIF(Data!$Y$2:$Y$2441,"&lt;="&amp;Data!Y1898)/($B$3+1)</f>
        <v/>
      </c>
      <c r="AE1898" s="16">
        <f>_xlfn.PERCENTILE.INC(Data!$U$2:$U$2441,AD1898)</f>
        <v/>
      </c>
      <c r="AF1898" s="16">
        <f>_xlfn.PERCENTILE.INC(Data!$V$2:$V$2441,AD1898)</f>
        <v/>
      </c>
      <c r="AG1898" s="16">
        <f>Data!Y1898-AF1898</f>
        <v/>
      </c>
      <c r="AH1898" s="9">
        <f>AE1898+AG1898</f>
        <v/>
      </c>
    </row>
    <row r="1899">
      <c r="N1899" s="14">
        <f>Data!A1899</f>
        <v/>
      </c>
      <c r="O1899" s="24">
        <f>IF(Occurrence!J1899&gt;0,COUNTIFS(Occurrence!$J$2:$J$2441,"&gt;0",Occurrence!$J$2:$J$2441,"&lt;="&amp;Occurrence!J1899)/($B$8+1),0)</f>
        <v/>
      </c>
      <c r="P1899" s="16">
        <f>IF(Occurrence!J1899&gt;0,_xlfn.PERCENTILE.INC(Data!$O$2:$O$2441,($B$4+O1899*($B$5-1))/($B$3-1)),0)</f>
        <v/>
      </c>
      <c r="Q1899" s="16">
        <f>IF(Occurrence!J1899&gt;0,_xlfn.PERCENTILE.INC(Occurrence!$I$2:$I$2441,($B$6+O1899*($B$7-1))/($B$3-1)),0)</f>
        <v/>
      </c>
      <c r="R1899" s="16">
        <f>IF(Occurrence!J1899&gt;0,Occurrence!J1899/Q1899,0)</f>
        <v/>
      </c>
      <c r="S1899" s="9">
        <f>IF(Occurrence!J1899&gt;0,P1899*R1899,0)</f>
        <v/>
      </c>
      <c r="T1899" s="24">
        <f>IF(Occurrence!K1899&gt;0,COUNTIFS(Occurrence!$K$2:$K$2441,"&gt;0",Occurrence!$K$2:$K$2441,"&lt;="&amp;Occurrence!K1899)/($B$9+1),0)</f>
        <v/>
      </c>
      <c r="U1899" s="16">
        <f>IF(Occurrence!K1899&gt;0,_xlfn.PERCENTILE.INC(Data!$O$2:$O$2441,($B$4+T1899*($B$5-1))/($B$3-1)),0)</f>
        <v/>
      </c>
      <c r="V1899" s="16">
        <f>IF(Occurrence!K1899&gt;0,_xlfn.PERCENTILE.INC(Occurrence!$I$2:$I$2441,($B$6+T1899*($B$7-1))/($B$3-1)),0)</f>
        <v/>
      </c>
      <c r="W1899" s="16">
        <f>IF(Occurrence!K1899&gt;0,Occurrence!K1899/V1899,0)</f>
        <v/>
      </c>
      <c r="X1899" s="9">
        <f>IF(Occurrence!K1899&gt;0,U1899*W1899,0)</f>
        <v/>
      </c>
      <c r="Y1899" s="24">
        <f>COUNTIF(Data!$X$2:$X$2441,"&lt;="&amp;Data!X1899)/($B$3+1)</f>
        <v/>
      </c>
      <c r="Z1899" s="16">
        <f>_xlfn.PERCENTILE.INC(Data!$U$2:$U$2441,Y1899)</f>
        <v/>
      </c>
      <c r="AA1899" s="16">
        <f>_xlfn.PERCENTILE.INC(Data!$V$2:$V$2441,Y1899)</f>
        <v/>
      </c>
      <c r="AB1899" s="16">
        <f>Data!X1899-AA1899</f>
        <v/>
      </c>
      <c r="AC1899" s="9">
        <f>Z1899+AB1899</f>
        <v/>
      </c>
      <c r="AD1899" s="24">
        <f>COUNTIF(Data!$Y$2:$Y$2441,"&lt;="&amp;Data!Y1899)/($B$3+1)</f>
        <v/>
      </c>
      <c r="AE1899" s="16">
        <f>_xlfn.PERCENTILE.INC(Data!$U$2:$U$2441,AD1899)</f>
        <v/>
      </c>
      <c r="AF1899" s="16">
        <f>_xlfn.PERCENTILE.INC(Data!$V$2:$V$2441,AD1899)</f>
        <v/>
      </c>
      <c r="AG1899" s="16">
        <f>Data!Y1899-AF1899</f>
        <v/>
      </c>
      <c r="AH1899" s="9">
        <f>AE1899+AG1899</f>
        <v/>
      </c>
    </row>
    <row r="1900">
      <c r="N1900" s="14">
        <f>Data!A1900</f>
        <v/>
      </c>
      <c r="O1900" s="24">
        <f>IF(Occurrence!J1900&gt;0,COUNTIFS(Occurrence!$J$2:$J$2441,"&gt;0",Occurrence!$J$2:$J$2441,"&lt;="&amp;Occurrence!J1900)/($B$8+1),0)</f>
        <v/>
      </c>
      <c r="P1900" s="16">
        <f>IF(Occurrence!J1900&gt;0,_xlfn.PERCENTILE.INC(Data!$O$2:$O$2441,($B$4+O1900*($B$5-1))/($B$3-1)),0)</f>
        <v/>
      </c>
      <c r="Q1900" s="16">
        <f>IF(Occurrence!J1900&gt;0,_xlfn.PERCENTILE.INC(Occurrence!$I$2:$I$2441,($B$6+O1900*($B$7-1))/($B$3-1)),0)</f>
        <v/>
      </c>
      <c r="R1900" s="16">
        <f>IF(Occurrence!J1900&gt;0,Occurrence!J1900/Q1900,0)</f>
        <v/>
      </c>
      <c r="S1900" s="9">
        <f>IF(Occurrence!J1900&gt;0,P1900*R1900,0)</f>
        <v/>
      </c>
      <c r="T1900" s="24">
        <f>IF(Occurrence!K1900&gt;0,COUNTIFS(Occurrence!$K$2:$K$2441,"&gt;0",Occurrence!$K$2:$K$2441,"&lt;="&amp;Occurrence!K1900)/($B$9+1),0)</f>
        <v/>
      </c>
      <c r="U1900" s="16">
        <f>IF(Occurrence!K1900&gt;0,_xlfn.PERCENTILE.INC(Data!$O$2:$O$2441,($B$4+T1900*($B$5-1))/($B$3-1)),0)</f>
        <v/>
      </c>
      <c r="V1900" s="16">
        <f>IF(Occurrence!K1900&gt;0,_xlfn.PERCENTILE.INC(Occurrence!$I$2:$I$2441,($B$6+T1900*($B$7-1))/($B$3-1)),0)</f>
        <v/>
      </c>
      <c r="W1900" s="16">
        <f>IF(Occurrence!K1900&gt;0,Occurrence!K1900/V1900,0)</f>
        <v/>
      </c>
      <c r="X1900" s="9">
        <f>IF(Occurrence!K1900&gt;0,U1900*W1900,0)</f>
        <v/>
      </c>
      <c r="Y1900" s="24">
        <f>COUNTIF(Data!$X$2:$X$2441,"&lt;="&amp;Data!X1900)/($B$3+1)</f>
        <v/>
      </c>
      <c r="Z1900" s="16">
        <f>_xlfn.PERCENTILE.INC(Data!$U$2:$U$2441,Y1900)</f>
        <v/>
      </c>
      <c r="AA1900" s="16">
        <f>_xlfn.PERCENTILE.INC(Data!$V$2:$V$2441,Y1900)</f>
        <v/>
      </c>
      <c r="AB1900" s="16">
        <f>Data!X1900-AA1900</f>
        <v/>
      </c>
      <c r="AC1900" s="9">
        <f>Z1900+AB1900</f>
        <v/>
      </c>
      <c r="AD1900" s="24">
        <f>COUNTIF(Data!$Y$2:$Y$2441,"&lt;="&amp;Data!Y1900)/($B$3+1)</f>
        <v/>
      </c>
      <c r="AE1900" s="16">
        <f>_xlfn.PERCENTILE.INC(Data!$U$2:$U$2441,AD1900)</f>
        <v/>
      </c>
      <c r="AF1900" s="16">
        <f>_xlfn.PERCENTILE.INC(Data!$V$2:$V$2441,AD1900)</f>
        <v/>
      </c>
      <c r="AG1900" s="16">
        <f>Data!Y1900-AF1900</f>
        <v/>
      </c>
      <c r="AH1900" s="9">
        <f>AE1900+AG1900</f>
        <v/>
      </c>
    </row>
    <row r="1901">
      <c r="N1901" s="14">
        <f>Data!A1901</f>
        <v/>
      </c>
      <c r="O1901" s="24">
        <f>IF(Occurrence!J1901&gt;0,COUNTIFS(Occurrence!$J$2:$J$2441,"&gt;0",Occurrence!$J$2:$J$2441,"&lt;="&amp;Occurrence!J1901)/($B$8+1),0)</f>
        <v/>
      </c>
      <c r="P1901" s="16">
        <f>IF(Occurrence!J1901&gt;0,_xlfn.PERCENTILE.INC(Data!$O$2:$O$2441,($B$4+O1901*($B$5-1))/($B$3-1)),0)</f>
        <v/>
      </c>
      <c r="Q1901" s="16">
        <f>IF(Occurrence!J1901&gt;0,_xlfn.PERCENTILE.INC(Occurrence!$I$2:$I$2441,($B$6+O1901*($B$7-1))/($B$3-1)),0)</f>
        <v/>
      </c>
      <c r="R1901" s="16">
        <f>IF(Occurrence!J1901&gt;0,Occurrence!J1901/Q1901,0)</f>
        <v/>
      </c>
      <c r="S1901" s="9">
        <f>IF(Occurrence!J1901&gt;0,P1901*R1901,0)</f>
        <v/>
      </c>
      <c r="T1901" s="24">
        <f>IF(Occurrence!K1901&gt;0,COUNTIFS(Occurrence!$K$2:$K$2441,"&gt;0",Occurrence!$K$2:$K$2441,"&lt;="&amp;Occurrence!K1901)/($B$9+1),0)</f>
        <v/>
      </c>
      <c r="U1901" s="16">
        <f>IF(Occurrence!K1901&gt;0,_xlfn.PERCENTILE.INC(Data!$O$2:$O$2441,($B$4+T1901*($B$5-1))/($B$3-1)),0)</f>
        <v/>
      </c>
      <c r="V1901" s="16">
        <f>IF(Occurrence!K1901&gt;0,_xlfn.PERCENTILE.INC(Occurrence!$I$2:$I$2441,($B$6+T1901*($B$7-1))/($B$3-1)),0)</f>
        <v/>
      </c>
      <c r="W1901" s="16">
        <f>IF(Occurrence!K1901&gt;0,Occurrence!K1901/V1901,0)</f>
        <v/>
      </c>
      <c r="X1901" s="9">
        <f>IF(Occurrence!K1901&gt;0,U1901*W1901,0)</f>
        <v/>
      </c>
      <c r="Y1901" s="24">
        <f>COUNTIF(Data!$X$2:$X$2441,"&lt;="&amp;Data!X1901)/($B$3+1)</f>
        <v/>
      </c>
      <c r="Z1901" s="16">
        <f>_xlfn.PERCENTILE.INC(Data!$U$2:$U$2441,Y1901)</f>
        <v/>
      </c>
      <c r="AA1901" s="16">
        <f>_xlfn.PERCENTILE.INC(Data!$V$2:$V$2441,Y1901)</f>
        <v/>
      </c>
      <c r="AB1901" s="16">
        <f>Data!X1901-AA1901</f>
        <v/>
      </c>
      <c r="AC1901" s="9">
        <f>Z1901+AB1901</f>
        <v/>
      </c>
      <c r="AD1901" s="24">
        <f>COUNTIF(Data!$Y$2:$Y$2441,"&lt;="&amp;Data!Y1901)/($B$3+1)</f>
        <v/>
      </c>
      <c r="AE1901" s="16">
        <f>_xlfn.PERCENTILE.INC(Data!$U$2:$U$2441,AD1901)</f>
        <v/>
      </c>
      <c r="AF1901" s="16">
        <f>_xlfn.PERCENTILE.INC(Data!$V$2:$V$2441,AD1901)</f>
        <v/>
      </c>
      <c r="AG1901" s="16">
        <f>Data!Y1901-AF1901</f>
        <v/>
      </c>
      <c r="AH1901" s="9">
        <f>AE1901+AG1901</f>
        <v/>
      </c>
    </row>
    <row r="1902">
      <c r="N1902" s="14">
        <f>Data!A1902</f>
        <v/>
      </c>
      <c r="O1902" s="24">
        <f>IF(Occurrence!J1902&gt;0,COUNTIFS(Occurrence!$J$2:$J$2441,"&gt;0",Occurrence!$J$2:$J$2441,"&lt;="&amp;Occurrence!J1902)/($B$8+1),0)</f>
        <v/>
      </c>
      <c r="P1902" s="16">
        <f>IF(Occurrence!J1902&gt;0,_xlfn.PERCENTILE.INC(Data!$O$2:$O$2441,($B$4+O1902*($B$5-1))/($B$3-1)),0)</f>
        <v/>
      </c>
      <c r="Q1902" s="16">
        <f>IF(Occurrence!J1902&gt;0,_xlfn.PERCENTILE.INC(Occurrence!$I$2:$I$2441,($B$6+O1902*($B$7-1))/($B$3-1)),0)</f>
        <v/>
      </c>
      <c r="R1902" s="16">
        <f>IF(Occurrence!J1902&gt;0,Occurrence!J1902/Q1902,0)</f>
        <v/>
      </c>
      <c r="S1902" s="9">
        <f>IF(Occurrence!J1902&gt;0,P1902*R1902,0)</f>
        <v/>
      </c>
      <c r="T1902" s="24">
        <f>IF(Occurrence!K1902&gt;0,COUNTIFS(Occurrence!$K$2:$K$2441,"&gt;0",Occurrence!$K$2:$K$2441,"&lt;="&amp;Occurrence!K1902)/($B$9+1),0)</f>
        <v/>
      </c>
      <c r="U1902" s="16">
        <f>IF(Occurrence!K1902&gt;0,_xlfn.PERCENTILE.INC(Data!$O$2:$O$2441,($B$4+T1902*($B$5-1))/($B$3-1)),0)</f>
        <v/>
      </c>
      <c r="V1902" s="16">
        <f>IF(Occurrence!K1902&gt;0,_xlfn.PERCENTILE.INC(Occurrence!$I$2:$I$2441,($B$6+T1902*($B$7-1))/($B$3-1)),0)</f>
        <v/>
      </c>
      <c r="W1902" s="16">
        <f>IF(Occurrence!K1902&gt;0,Occurrence!K1902/V1902,0)</f>
        <v/>
      </c>
      <c r="X1902" s="9">
        <f>IF(Occurrence!K1902&gt;0,U1902*W1902,0)</f>
        <v/>
      </c>
      <c r="Y1902" s="24">
        <f>COUNTIF(Data!$X$2:$X$2441,"&lt;="&amp;Data!X1902)/($B$3+1)</f>
        <v/>
      </c>
      <c r="Z1902" s="16">
        <f>_xlfn.PERCENTILE.INC(Data!$U$2:$U$2441,Y1902)</f>
        <v/>
      </c>
      <c r="AA1902" s="16">
        <f>_xlfn.PERCENTILE.INC(Data!$V$2:$V$2441,Y1902)</f>
        <v/>
      </c>
      <c r="AB1902" s="16">
        <f>Data!X1902-AA1902</f>
        <v/>
      </c>
      <c r="AC1902" s="9">
        <f>Z1902+AB1902</f>
        <v/>
      </c>
      <c r="AD1902" s="24">
        <f>COUNTIF(Data!$Y$2:$Y$2441,"&lt;="&amp;Data!Y1902)/($B$3+1)</f>
        <v/>
      </c>
      <c r="AE1902" s="16">
        <f>_xlfn.PERCENTILE.INC(Data!$U$2:$U$2441,AD1902)</f>
        <v/>
      </c>
      <c r="AF1902" s="16">
        <f>_xlfn.PERCENTILE.INC(Data!$V$2:$V$2441,AD1902)</f>
        <v/>
      </c>
      <c r="AG1902" s="16">
        <f>Data!Y1902-AF1902</f>
        <v/>
      </c>
      <c r="AH1902" s="9">
        <f>AE1902+AG1902</f>
        <v/>
      </c>
    </row>
    <row r="1903">
      <c r="N1903" s="14">
        <f>Data!A1903</f>
        <v/>
      </c>
      <c r="O1903" s="24">
        <f>IF(Occurrence!J1903&gt;0,COUNTIFS(Occurrence!$J$2:$J$2441,"&gt;0",Occurrence!$J$2:$J$2441,"&lt;="&amp;Occurrence!J1903)/($B$8+1),0)</f>
        <v/>
      </c>
      <c r="P1903" s="16">
        <f>IF(Occurrence!J1903&gt;0,_xlfn.PERCENTILE.INC(Data!$O$2:$O$2441,($B$4+O1903*($B$5-1))/($B$3-1)),0)</f>
        <v/>
      </c>
      <c r="Q1903" s="16">
        <f>IF(Occurrence!J1903&gt;0,_xlfn.PERCENTILE.INC(Occurrence!$I$2:$I$2441,($B$6+O1903*($B$7-1))/($B$3-1)),0)</f>
        <v/>
      </c>
      <c r="R1903" s="16">
        <f>IF(Occurrence!J1903&gt;0,Occurrence!J1903/Q1903,0)</f>
        <v/>
      </c>
      <c r="S1903" s="9">
        <f>IF(Occurrence!J1903&gt;0,P1903*R1903,0)</f>
        <v/>
      </c>
      <c r="T1903" s="24">
        <f>IF(Occurrence!K1903&gt;0,COUNTIFS(Occurrence!$K$2:$K$2441,"&gt;0",Occurrence!$K$2:$K$2441,"&lt;="&amp;Occurrence!K1903)/($B$9+1),0)</f>
        <v/>
      </c>
      <c r="U1903" s="16">
        <f>IF(Occurrence!K1903&gt;0,_xlfn.PERCENTILE.INC(Data!$O$2:$O$2441,($B$4+T1903*($B$5-1))/($B$3-1)),0)</f>
        <v/>
      </c>
      <c r="V1903" s="16">
        <f>IF(Occurrence!K1903&gt;0,_xlfn.PERCENTILE.INC(Occurrence!$I$2:$I$2441,($B$6+T1903*($B$7-1))/($B$3-1)),0)</f>
        <v/>
      </c>
      <c r="W1903" s="16">
        <f>IF(Occurrence!K1903&gt;0,Occurrence!K1903/V1903,0)</f>
        <v/>
      </c>
      <c r="X1903" s="9">
        <f>IF(Occurrence!K1903&gt;0,U1903*W1903,0)</f>
        <v/>
      </c>
      <c r="Y1903" s="24">
        <f>COUNTIF(Data!$X$2:$X$2441,"&lt;="&amp;Data!X1903)/($B$3+1)</f>
        <v/>
      </c>
      <c r="Z1903" s="16">
        <f>_xlfn.PERCENTILE.INC(Data!$U$2:$U$2441,Y1903)</f>
        <v/>
      </c>
      <c r="AA1903" s="16">
        <f>_xlfn.PERCENTILE.INC(Data!$V$2:$V$2441,Y1903)</f>
        <v/>
      </c>
      <c r="AB1903" s="16">
        <f>Data!X1903-AA1903</f>
        <v/>
      </c>
      <c r="AC1903" s="9">
        <f>Z1903+AB1903</f>
        <v/>
      </c>
      <c r="AD1903" s="24">
        <f>COUNTIF(Data!$Y$2:$Y$2441,"&lt;="&amp;Data!Y1903)/($B$3+1)</f>
        <v/>
      </c>
      <c r="AE1903" s="16">
        <f>_xlfn.PERCENTILE.INC(Data!$U$2:$U$2441,AD1903)</f>
        <v/>
      </c>
      <c r="AF1903" s="16">
        <f>_xlfn.PERCENTILE.INC(Data!$V$2:$V$2441,AD1903)</f>
        <v/>
      </c>
      <c r="AG1903" s="16">
        <f>Data!Y1903-AF1903</f>
        <v/>
      </c>
      <c r="AH1903" s="9">
        <f>AE1903+AG1903</f>
        <v/>
      </c>
    </row>
    <row r="1904">
      <c r="N1904" s="14">
        <f>Data!A1904</f>
        <v/>
      </c>
      <c r="O1904" s="24">
        <f>IF(Occurrence!J1904&gt;0,COUNTIFS(Occurrence!$J$2:$J$2441,"&gt;0",Occurrence!$J$2:$J$2441,"&lt;="&amp;Occurrence!J1904)/($B$8+1),0)</f>
        <v/>
      </c>
      <c r="P1904" s="16">
        <f>IF(Occurrence!J1904&gt;0,_xlfn.PERCENTILE.INC(Data!$O$2:$O$2441,($B$4+O1904*($B$5-1))/($B$3-1)),0)</f>
        <v/>
      </c>
      <c r="Q1904" s="16">
        <f>IF(Occurrence!J1904&gt;0,_xlfn.PERCENTILE.INC(Occurrence!$I$2:$I$2441,($B$6+O1904*($B$7-1))/($B$3-1)),0)</f>
        <v/>
      </c>
      <c r="R1904" s="16">
        <f>IF(Occurrence!J1904&gt;0,Occurrence!J1904/Q1904,0)</f>
        <v/>
      </c>
      <c r="S1904" s="9">
        <f>IF(Occurrence!J1904&gt;0,P1904*R1904,0)</f>
        <v/>
      </c>
      <c r="T1904" s="24">
        <f>IF(Occurrence!K1904&gt;0,COUNTIFS(Occurrence!$K$2:$K$2441,"&gt;0",Occurrence!$K$2:$K$2441,"&lt;="&amp;Occurrence!K1904)/($B$9+1),0)</f>
        <v/>
      </c>
      <c r="U1904" s="16">
        <f>IF(Occurrence!K1904&gt;0,_xlfn.PERCENTILE.INC(Data!$O$2:$O$2441,($B$4+T1904*($B$5-1))/($B$3-1)),0)</f>
        <v/>
      </c>
      <c r="V1904" s="16">
        <f>IF(Occurrence!K1904&gt;0,_xlfn.PERCENTILE.INC(Occurrence!$I$2:$I$2441,($B$6+T1904*($B$7-1))/($B$3-1)),0)</f>
        <v/>
      </c>
      <c r="W1904" s="16">
        <f>IF(Occurrence!K1904&gt;0,Occurrence!K1904/V1904,0)</f>
        <v/>
      </c>
      <c r="X1904" s="9">
        <f>IF(Occurrence!K1904&gt;0,U1904*W1904,0)</f>
        <v/>
      </c>
      <c r="Y1904" s="24">
        <f>COUNTIF(Data!$X$2:$X$2441,"&lt;="&amp;Data!X1904)/($B$3+1)</f>
        <v/>
      </c>
      <c r="Z1904" s="16">
        <f>_xlfn.PERCENTILE.INC(Data!$U$2:$U$2441,Y1904)</f>
        <v/>
      </c>
      <c r="AA1904" s="16">
        <f>_xlfn.PERCENTILE.INC(Data!$V$2:$V$2441,Y1904)</f>
        <v/>
      </c>
      <c r="AB1904" s="16">
        <f>Data!X1904-AA1904</f>
        <v/>
      </c>
      <c r="AC1904" s="9">
        <f>Z1904+AB1904</f>
        <v/>
      </c>
      <c r="AD1904" s="24">
        <f>COUNTIF(Data!$Y$2:$Y$2441,"&lt;="&amp;Data!Y1904)/($B$3+1)</f>
        <v/>
      </c>
      <c r="AE1904" s="16">
        <f>_xlfn.PERCENTILE.INC(Data!$U$2:$U$2441,AD1904)</f>
        <v/>
      </c>
      <c r="AF1904" s="16">
        <f>_xlfn.PERCENTILE.INC(Data!$V$2:$V$2441,AD1904)</f>
        <v/>
      </c>
      <c r="AG1904" s="16">
        <f>Data!Y1904-AF1904</f>
        <v/>
      </c>
      <c r="AH1904" s="9">
        <f>AE1904+AG1904</f>
        <v/>
      </c>
    </row>
    <row r="1905">
      <c r="N1905" s="14">
        <f>Data!A1905</f>
        <v/>
      </c>
      <c r="O1905" s="24">
        <f>IF(Occurrence!J1905&gt;0,COUNTIFS(Occurrence!$J$2:$J$2441,"&gt;0",Occurrence!$J$2:$J$2441,"&lt;="&amp;Occurrence!J1905)/($B$8+1),0)</f>
        <v/>
      </c>
      <c r="P1905" s="16">
        <f>IF(Occurrence!J1905&gt;0,_xlfn.PERCENTILE.INC(Data!$O$2:$O$2441,($B$4+O1905*($B$5-1))/($B$3-1)),0)</f>
        <v/>
      </c>
      <c r="Q1905" s="16">
        <f>IF(Occurrence!J1905&gt;0,_xlfn.PERCENTILE.INC(Occurrence!$I$2:$I$2441,($B$6+O1905*($B$7-1))/($B$3-1)),0)</f>
        <v/>
      </c>
      <c r="R1905" s="16">
        <f>IF(Occurrence!J1905&gt;0,Occurrence!J1905/Q1905,0)</f>
        <v/>
      </c>
      <c r="S1905" s="9">
        <f>IF(Occurrence!J1905&gt;0,P1905*R1905,0)</f>
        <v/>
      </c>
      <c r="T1905" s="24">
        <f>IF(Occurrence!K1905&gt;0,COUNTIFS(Occurrence!$K$2:$K$2441,"&gt;0",Occurrence!$K$2:$K$2441,"&lt;="&amp;Occurrence!K1905)/($B$9+1),0)</f>
        <v/>
      </c>
      <c r="U1905" s="16">
        <f>IF(Occurrence!K1905&gt;0,_xlfn.PERCENTILE.INC(Data!$O$2:$O$2441,($B$4+T1905*($B$5-1))/($B$3-1)),0)</f>
        <v/>
      </c>
      <c r="V1905" s="16">
        <f>IF(Occurrence!K1905&gt;0,_xlfn.PERCENTILE.INC(Occurrence!$I$2:$I$2441,($B$6+T1905*($B$7-1))/($B$3-1)),0)</f>
        <v/>
      </c>
      <c r="W1905" s="16">
        <f>IF(Occurrence!K1905&gt;0,Occurrence!K1905/V1905,0)</f>
        <v/>
      </c>
      <c r="X1905" s="9">
        <f>IF(Occurrence!K1905&gt;0,U1905*W1905,0)</f>
        <v/>
      </c>
      <c r="Y1905" s="24">
        <f>COUNTIF(Data!$X$2:$X$2441,"&lt;="&amp;Data!X1905)/($B$3+1)</f>
        <v/>
      </c>
      <c r="Z1905" s="16">
        <f>_xlfn.PERCENTILE.INC(Data!$U$2:$U$2441,Y1905)</f>
        <v/>
      </c>
      <c r="AA1905" s="16">
        <f>_xlfn.PERCENTILE.INC(Data!$V$2:$V$2441,Y1905)</f>
        <v/>
      </c>
      <c r="AB1905" s="16">
        <f>Data!X1905-AA1905</f>
        <v/>
      </c>
      <c r="AC1905" s="9">
        <f>Z1905+AB1905</f>
        <v/>
      </c>
      <c r="AD1905" s="24">
        <f>COUNTIF(Data!$Y$2:$Y$2441,"&lt;="&amp;Data!Y1905)/($B$3+1)</f>
        <v/>
      </c>
      <c r="AE1905" s="16">
        <f>_xlfn.PERCENTILE.INC(Data!$U$2:$U$2441,AD1905)</f>
        <v/>
      </c>
      <c r="AF1905" s="16">
        <f>_xlfn.PERCENTILE.INC(Data!$V$2:$V$2441,AD1905)</f>
        <v/>
      </c>
      <c r="AG1905" s="16">
        <f>Data!Y1905-AF1905</f>
        <v/>
      </c>
      <c r="AH1905" s="9">
        <f>AE1905+AG1905</f>
        <v/>
      </c>
    </row>
    <row r="1906">
      <c r="N1906" s="14">
        <f>Data!A1906</f>
        <v/>
      </c>
      <c r="O1906" s="24">
        <f>IF(Occurrence!J1906&gt;0,COUNTIFS(Occurrence!$J$2:$J$2441,"&gt;0",Occurrence!$J$2:$J$2441,"&lt;="&amp;Occurrence!J1906)/($B$8+1),0)</f>
        <v/>
      </c>
      <c r="P1906" s="16">
        <f>IF(Occurrence!J1906&gt;0,_xlfn.PERCENTILE.INC(Data!$O$2:$O$2441,($B$4+O1906*($B$5-1))/($B$3-1)),0)</f>
        <v/>
      </c>
      <c r="Q1906" s="16">
        <f>IF(Occurrence!J1906&gt;0,_xlfn.PERCENTILE.INC(Occurrence!$I$2:$I$2441,($B$6+O1906*($B$7-1))/($B$3-1)),0)</f>
        <v/>
      </c>
      <c r="R1906" s="16">
        <f>IF(Occurrence!J1906&gt;0,Occurrence!J1906/Q1906,0)</f>
        <v/>
      </c>
      <c r="S1906" s="9">
        <f>IF(Occurrence!J1906&gt;0,P1906*R1906,0)</f>
        <v/>
      </c>
      <c r="T1906" s="24">
        <f>IF(Occurrence!K1906&gt;0,COUNTIFS(Occurrence!$K$2:$K$2441,"&gt;0",Occurrence!$K$2:$K$2441,"&lt;="&amp;Occurrence!K1906)/($B$9+1),0)</f>
        <v/>
      </c>
      <c r="U1906" s="16">
        <f>IF(Occurrence!K1906&gt;0,_xlfn.PERCENTILE.INC(Data!$O$2:$O$2441,($B$4+T1906*($B$5-1))/($B$3-1)),0)</f>
        <v/>
      </c>
      <c r="V1906" s="16">
        <f>IF(Occurrence!K1906&gt;0,_xlfn.PERCENTILE.INC(Occurrence!$I$2:$I$2441,($B$6+T1906*($B$7-1))/($B$3-1)),0)</f>
        <v/>
      </c>
      <c r="W1906" s="16">
        <f>IF(Occurrence!K1906&gt;0,Occurrence!K1906/V1906,0)</f>
        <v/>
      </c>
      <c r="X1906" s="9">
        <f>IF(Occurrence!K1906&gt;0,U1906*W1906,0)</f>
        <v/>
      </c>
      <c r="Y1906" s="24">
        <f>COUNTIF(Data!$X$2:$X$2441,"&lt;="&amp;Data!X1906)/($B$3+1)</f>
        <v/>
      </c>
      <c r="Z1906" s="16">
        <f>_xlfn.PERCENTILE.INC(Data!$U$2:$U$2441,Y1906)</f>
        <v/>
      </c>
      <c r="AA1906" s="16">
        <f>_xlfn.PERCENTILE.INC(Data!$V$2:$V$2441,Y1906)</f>
        <v/>
      </c>
      <c r="AB1906" s="16">
        <f>Data!X1906-AA1906</f>
        <v/>
      </c>
      <c r="AC1906" s="9">
        <f>Z1906+AB1906</f>
        <v/>
      </c>
      <c r="AD1906" s="24">
        <f>COUNTIF(Data!$Y$2:$Y$2441,"&lt;="&amp;Data!Y1906)/($B$3+1)</f>
        <v/>
      </c>
      <c r="AE1906" s="16">
        <f>_xlfn.PERCENTILE.INC(Data!$U$2:$U$2441,AD1906)</f>
        <v/>
      </c>
      <c r="AF1906" s="16">
        <f>_xlfn.PERCENTILE.INC(Data!$V$2:$V$2441,AD1906)</f>
        <v/>
      </c>
      <c r="AG1906" s="16">
        <f>Data!Y1906-AF1906</f>
        <v/>
      </c>
      <c r="AH1906" s="9">
        <f>AE1906+AG1906</f>
        <v/>
      </c>
    </row>
    <row r="1907">
      <c r="N1907" s="14">
        <f>Data!A1907</f>
        <v/>
      </c>
      <c r="O1907" s="24">
        <f>IF(Occurrence!J1907&gt;0,COUNTIFS(Occurrence!$J$2:$J$2441,"&gt;0",Occurrence!$J$2:$J$2441,"&lt;="&amp;Occurrence!J1907)/($B$8+1),0)</f>
        <v/>
      </c>
      <c r="P1907" s="16">
        <f>IF(Occurrence!J1907&gt;0,_xlfn.PERCENTILE.INC(Data!$O$2:$O$2441,($B$4+O1907*($B$5-1))/($B$3-1)),0)</f>
        <v/>
      </c>
      <c r="Q1907" s="16">
        <f>IF(Occurrence!J1907&gt;0,_xlfn.PERCENTILE.INC(Occurrence!$I$2:$I$2441,($B$6+O1907*($B$7-1))/($B$3-1)),0)</f>
        <v/>
      </c>
      <c r="R1907" s="16">
        <f>IF(Occurrence!J1907&gt;0,Occurrence!J1907/Q1907,0)</f>
        <v/>
      </c>
      <c r="S1907" s="9">
        <f>IF(Occurrence!J1907&gt;0,P1907*R1907,0)</f>
        <v/>
      </c>
      <c r="T1907" s="24">
        <f>IF(Occurrence!K1907&gt;0,COUNTIFS(Occurrence!$K$2:$K$2441,"&gt;0",Occurrence!$K$2:$K$2441,"&lt;="&amp;Occurrence!K1907)/($B$9+1),0)</f>
        <v/>
      </c>
      <c r="U1907" s="16">
        <f>IF(Occurrence!K1907&gt;0,_xlfn.PERCENTILE.INC(Data!$O$2:$O$2441,($B$4+T1907*($B$5-1))/($B$3-1)),0)</f>
        <v/>
      </c>
      <c r="V1907" s="16">
        <f>IF(Occurrence!K1907&gt;0,_xlfn.PERCENTILE.INC(Occurrence!$I$2:$I$2441,($B$6+T1907*($B$7-1))/($B$3-1)),0)</f>
        <v/>
      </c>
      <c r="W1907" s="16">
        <f>IF(Occurrence!K1907&gt;0,Occurrence!K1907/V1907,0)</f>
        <v/>
      </c>
      <c r="X1907" s="9">
        <f>IF(Occurrence!K1907&gt;0,U1907*W1907,0)</f>
        <v/>
      </c>
      <c r="Y1907" s="24">
        <f>COUNTIF(Data!$X$2:$X$2441,"&lt;="&amp;Data!X1907)/($B$3+1)</f>
        <v/>
      </c>
      <c r="Z1907" s="16">
        <f>_xlfn.PERCENTILE.INC(Data!$U$2:$U$2441,Y1907)</f>
        <v/>
      </c>
      <c r="AA1907" s="16">
        <f>_xlfn.PERCENTILE.INC(Data!$V$2:$V$2441,Y1907)</f>
        <v/>
      </c>
      <c r="AB1907" s="16">
        <f>Data!X1907-AA1907</f>
        <v/>
      </c>
      <c r="AC1907" s="9">
        <f>Z1907+AB1907</f>
        <v/>
      </c>
      <c r="AD1907" s="24">
        <f>COUNTIF(Data!$Y$2:$Y$2441,"&lt;="&amp;Data!Y1907)/($B$3+1)</f>
        <v/>
      </c>
      <c r="AE1907" s="16">
        <f>_xlfn.PERCENTILE.INC(Data!$U$2:$U$2441,AD1907)</f>
        <v/>
      </c>
      <c r="AF1907" s="16">
        <f>_xlfn.PERCENTILE.INC(Data!$V$2:$V$2441,AD1907)</f>
        <v/>
      </c>
      <c r="AG1907" s="16">
        <f>Data!Y1907-AF1907</f>
        <v/>
      </c>
      <c r="AH1907" s="9">
        <f>AE1907+AG1907</f>
        <v/>
      </c>
    </row>
    <row r="1908">
      <c r="N1908" s="14">
        <f>Data!A1908</f>
        <v/>
      </c>
      <c r="O1908" s="24">
        <f>IF(Occurrence!J1908&gt;0,COUNTIFS(Occurrence!$J$2:$J$2441,"&gt;0",Occurrence!$J$2:$J$2441,"&lt;="&amp;Occurrence!J1908)/($B$8+1),0)</f>
        <v/>
      </c>
      <c r="P1908" s="16">
        <f>IF(Occurrence!J1908&gt;0,_xlfn.PERCENTILE.INC(Data!$O$2:$O$2441,($B$4+O1908*($B$5-1))/($B$3-1)),0)</f>
        <v/>
      </c>
      <c r="Q1908" s="16">
        <f>IF(Occurrence!J1908&gt;0,_xlfn.PERCENTILE.INC(Occurrence!$I$2:$I$2441,($B$6+O1908*($B$7-1))/($B$3-1)),0)</f>
        <v/>
      </c>
      <c r="R1908" s="16">
        <f>IF(Occurrence!J1908&gt;0,Occurrence!J1908/Q1908,0)</f>
        <v/>
      </c>
      <c r="S1908" s="9">
        <f>IF(Occurrence!J1908&gt;0,P1908*R1908,0)</f>
        <v/>
      </c>
      <c r="T1908" s="24">
        <f>IF(Occurrence!K1908&gt;0,COUNTIFS(Occurrence!$K$2:$K$2441,"&gt;0",Occurrence!$K$2:$K$2441,"&lt;="&amp;Occurrence!K1908)/($B$9+1),0)</f>
        <v/>
      </c>
      <c r="U1908" s="16">
        <f>IF(Occurrence!K1908&gt;0,_xlfn.PERCENTILE.INC(Data!$O$2:$O$2441,($B$4+T1908*($B$5-1))/($B$3-1)),0)</f>
        <v/>
      </c>
      <c r="V1908" s="16">
        <f>IF(Occurrence!K1908&gt;0,_xlfn.PERCENTILE.INC(Occurrence!$I$2:$I$2441,($B$6+T1908*($B$7-1))/($B$3-1)),0)</f>
        <v/>
      </c>
      <c r="W1908" s="16">
        <f>IF(Occurrence!K1908&gt;0,Occurrence!K1908/V1908,0)</f>
        <v/>
      </c>
      <c r="X1908" s="9">
        <f>IF(Occurrence!K1908&gt;0,U1908*W1908,0)</f>
        <v/>
      </c>
      <c r="Y1908" s="24">
        <f>COUNTIF(Data!$X$2:$X$2441,"&lt;="&amp;Data!X1908)/($B$3+1)</f>
        <v/>
      </c>
      <c r="Z1908" s="16">
        <f>_xlfn.PERCENTILE.INC(Data!$U$2:$U$2441,Y1908)</f>
        <v/>
      </c>
      <c r="AA1908" s="16">
        <f>_xlfn.PERCENTILE.INC(Data!$V$2:$V$2441,Y1908)</f>
        <v/>
      </c>
      <c r="AB1908" s="16">
        <f>Data!X1908-AA1908</f>
        <v/>
      </c>
      <c r="AC1908" s="9">
        <f>Z1908+AB1908</f>
        <v/>
      </c>
      <c r="AD1908" s="24">
        <f>COUNTIF(Data!$Y$2:$Y$2441,"&lt;="&amp;Data!Y1908)/($B$3+1)</f>
        <v/>
      </c>
      <c r="AE1908" s="16">
        <f>_xlfn.PERCENTILE.INC(Data!$U$2:$U$2441,AD1908)</f>
        <v/>
      </c>
      <c r="AF1908" s="16">
        <f>_xlfn.PERCENTILE.INC(Data!$V$2:$V$2441,AD1908)</f>
        <v/>
      </c>
      <c r="AG1908" s="16">
        <f>Data!Y1908-AF1908</f>
        <v/>
      </c>
      <c r="AH1908" s="9">
        <f>AE1908+AG1908</f>
        <v/>
      </c>
    </row>
    <row r="1909">
      <c r="N1909" s="14">
        <f>Data!A1909</f>
        <v/>
      </c>
      <c r="O1909" s="24">
        <f>IF(Occurrence!J1909&gt;0,COUNTIFS(Occurrence!$J$2:$J$2441,"&gt;0",Occurrence!$J$2:$J$2441,"&lt;="&amp;Occurrence!J1909)/($B$8+1),0)</f>
        <v/>
      </c>
      <c r="P1909" s="16">
        <f>IF(Occurrence!J1909&gt;0,_xlfn.PERCENTILE.INC(Data!$O$2:$O$2441,($B$4+O1909*($B$5-1))/($B$3-1)),0)</f>
        <v/>
      </c>
      <c r="Q1909" s="16">
        <f>IF(Occurrence!J1909&gt;0,_xlfn.PERCENTILE.INC(Occurrence!$I$2:$I$2441,($B$6+O1909*($B$7-1))/($B$3-1)),0)</f>
        <v/>
      </c>
      <c r="R1909" s="16">
        <f>IF(Occurrence!J1909&gt;0,Occurrence!J1909/Q1909,0)</f>
        <v/>
      </c>
      <c r="S1909" s="9">
        <f>IF(Occurrence!J1909&gt;0,P1909*R1909,0)</f>
        <v/>
      </c>
      <c r="T1909" s="24">
        <f>IF(Occurrence!K1909&gt;0,COUNTIFS(Occurrence!$K$2:$K$2441,"&gt;0",Occurrence!$K$2:$K$2441,"&lt;="&amp;Occurrence!K1909)/($B$9+1),0)</f>
        <v/>
      </c>
      <c r="U1909" s="16">
        <f>IF(Occurrence!K1909&gt;0,_xlfn.PERCENTILE.INC(Data!$O$2:$O$2441,($B$4+T1909*($B$5-1))/($B$3-1)),0)</f>
        <v/>
      </c>
      <c r="V1909" s="16">
        <f>IF(Occurrence!K1909&gt;0,_xlfn.PERCENTILE.INC(Occurrence!$I$2:$I$2441,($B$6+T1909*($B$7-1))/($B$3-1)),0)</f>
        <v/>
      </c>
      <c r="W1909" s="16">
        <f>IF(Occurrence!K1909&gt;0,Occurrence!K1909/V1909,0)</f>
        <v/>
      </c>
      <c r="X1909" s="9">
        <f>IF(Occurrence!K1909&gt;0,U1909*W1909,0)</f>
        <v/>
      </c>
      <c r="Y1909" s="24">
        <f>COUNTIF(Data!$X$2:$X$2441,"&lt;="&amp;Data!X1909)/($B$3+1)</f>
        <v/>
      </c>
      <c r="Z1909" s="16">
        <f>_xlfn.PERCENTILE.INC(Data!$U$2:$U$2441,Y1909)</f>
        <v/>
      </c>
      <c r="AA1909" s="16">
        <f>_xlfn.PERCENTILE.INC(Data!$V$2:$V$2441,Y1909)</f>
        <v/>
      </c>
      <c r="AB1909" s="16">
        <f>Data!X1909-AA1909</f>
        <v/>
      </c>
      <c r="AC1909" s="9">
        <f>Z1909+AB1909</f>
        <v/>
      </c>
      <c r="AD1909" s="24">
        <f>COUNTIF(Data!$Y$2:$Y$2441,"&lt;="&amp;Data!Y1909)/($B$3+1)</f>
        <v/>
      </c>
      <c r="AE1909" s="16">
        <f>_xlfn.PERCENTILE.INC(Data!$U$2:$U$2441,AD1909)</f>
        <v/>
      </c>
      <c r="AF1909" s="16">
        <f>_xlfn.PERCENTILE.INC(Data!$V$2:$V$2441,AD1909)</f>
        <v/>
      </c>
      <c r="AG1909" s="16">
        <f>Data!Y1909-AF1909</f>
        <v/>
      </c>
      <c r="AH1909" s="9">
        <f>AE1909+AG1909</f>
        <v/>
      </c>
    </row>
    <row r="1910">
      <c r="N1910" s="14">
        <f>Data!A1910</f>
        <v/>
      </c>
      <c r="O1910" s="24">
        <f>IF(Occurrence!J1910&gt;0,COUNTIFS(Occurrence!$J$2:$J$2441,"&gt;0",Occurrence!$J$2:$J$2441,"&lt;="&amp;Occurrence!J1910)/($B$8+1),0)</f>
        <v/>
      </c>
      <c r="P1910" s="16">
        <f>IF(Occurrence!J1910&gt;0,_xlfn.PERCENTILE.INC(Data!$O$2:$O$2441,($B$4+O1910*($B$5-1))/($B$3-1)),0)</f>
        <v/>
      </c>
      <c r="Q1910" s="16">
        <f>IF(Occurrence!J1910&gt;0,_xlfn.PERCENTILE.INC(Occurrence!$I$2:$I$2441,($B$6+O1910*($B$7-1))/($B$3-1)),0)</f>
        <v/>
      </c>
      <c r="R1910" s="16">
        <f>IF(Occurrence!J1910&gt;0,Occurrence!J1910/Q1910,0)</f>
        <v/>
      </c>
      <c r="S1910" s="9">
        <f>IF(Occurrence!J1910&gt;0,P1910*R1910,0)</f>
        <v/>
      </c>
      <c r="T1910" s="24">
        <f>IF(Occurrence!K1910&gt;0,COUNTIFS(Occurrence!$K$2:$K$2441,"&gt;0",Occurrence!$K$2:$K$2441,"&lt;="&amp;Occurrence!K1910)/($B$9+1),0)</f>
        <v/>
      </c>
      <c r="U1910" s="16">
        <f>IF(Occurrence!K1910&gt;0,_xlfn.PERCENTILE.INC(Data!$O$2:$O$2441,($B$4+T1910*($B$5-1))/($B$3-1)),0)</f>
        <v/>
      </c>
      <c r="V1910" s="16">
        <f>IF(Occurrence!K1910&gt;0,_xlfn.PERCENTILE.INC(Occurrence!$I$2:$I$2441,($B$6+T1910*($B$7-1))/($B$3-1)),0)</f>
        <v/>
      </c>
      <c r="W1910" s="16">
        <f>IF(Occurrence!K1910&gt;0,Occurrence!K1910/V1910,0)</f>
        <v/>
      </c>
      <c r="X1910" s="9">
        <f>IF(Occurrence!K1910&gt;0,U1910*W1910,0)</f>
        <v/>
      </c>
      <c r="Y1910" s="24">
        <f>COUNTIF(Data!$X$2:$X$2441,"&lt;="&amp;Data!X1910)/($B$3+1)</f>
        <v/>
      </c>
      <c r="Z1910" s="16">
        <f>_xlfn.PERCENTILE.INC(Data!$U$2:$U$2441,Y1910)</f>
        <v/>
      </c>
      <c r="AA1910" s="16">
        <f>_xlfn.PERCENTILE.INC(Data!$V$2:$V$2441,Y1910)</f>
        <v/>
      </c>
      <c r="AB1910" s="16">
        <f>Data!X1910-AA1910</f>
        <v/>
      </c>
      <c r="AC1910" s="9">
        <f>Z1910+AB1910</f>
        <v/>
      </c>
      <c r="AD1910" s="24">
        <f>COUNTIF(Data!$Y$2:$Y$2441,"&lt;="&amp;Data!Y1910)/($B$3+1)</f>
        <v/>
      </c>
      <c r="AE1910" s="16">
        <f>_xlfn.PERCENTILE.INC(Data!$U$2:$U$2441,AD1910)</f>
        <v/>
      </c>
      <c r="AF1910" s="16">
        <f>_xlfn.PERCENTILE.INC(Data!$V$2:$V$2441,AD1910)</f>
        <v/>
      </c>
      <c r="AG1910" s="16">
        <f>Data!Y1910-AF1910</f>
        <v/>
      </c>
      <c r="AH1910" s="9">
        <f>AE1910+AG1910</f>
        <v/>
      </c>
    </row>
    <row r="1911">
      <c r="N1911" s="14">
        <f>Data!A1911</f>
        <v/>
      </c>
      <c r="O1911" s="24">
        <f>IF(Occurrence!J1911&gt;0,COUNTIFS(Occurrence!$J$2:$J$2441,"&gt;0",Occurrence!$J$2:$J$2441,"&lt;="&amp;Occurrence!J1911)/($B$8+1),0)</f>
        <v/>
      </c>
      <c r="P1911" s="16">
        <f>IF(Occurrence!J1911&gt;0,_xlfn.PERCENTILE.INC(Data!$O$2:$O$2441,($B$4+O1911*($B$5-1))/($B$3-1)),0)</f>
        <v/>
      </c>
      <c r="Q1911" s="16">
        <f>IF(Occurrence!J1911&gt;0,_xlfn.PERCENTILE.INC(Occurrence!$I$2:$I$2441,($B$6+O1911*($B$7-1))/($B$3-1)),0)</f>
        <v/>
      </c>
      <c r="R1911" s="16">
        <f>IF(Occurrence!J1911&gt;0,Occurrence!J1911/Q1911,0)</f>
        <v/>
      </c>
      <c r="S1911" s="9">
        <f>IF(Occurrence!J1911&gt;0,P1911*R1911,0)</f>
        <v/>
      </c>
      <c r="T1911" s="24">
        <f>IF(Occurrence!K1911&gt;0,COUNTIFS(Occurrence!$K$2:$K$2441,"&gt;0",Occurrence!$K$2:$K$2441,"&lt;="&amp;Occurrence!K1911)/($B$9+1),0)</f>
        <v/>
      </c>
      <c r="U1911" s="16">
        <f>IF(Occurrence!K1911&gt;0,_xlfn.PERCENTILE.INC(Data!$O$2:$O$2441,($B$4+T1911*($B$5-1))/($B$3-1)),0)</f>
        <v/>
      </c>
      <c r="V1911" s="16">
        <f>IF(Occurrence!K1911&gt;0,_xlfn.PERCENTILE.INC(Occurrence!$I$2:$I$2441,($B$6+T1911*($B$7-1))/($B$3-1)),0)</f>
        <v/>
      </c>
      <c r="W1911" s="16">
        <f>IF(Occurrence!K1911&gt;0,Occurrence!K1911/V1911,0)</f>
        <v/>
      </c>
      <c r="X1911" s="9">
        <f>IF(Occurrence!K1911&gt;0,U1911*W1911,0)</f>
        <v/>
      </c>
      <c r="Y1911" s="24">
        <f>COUNTIF(Data!$X$2:$X$2441,"&lt;="&amp;Data!X1911)/($B$3+1)</f>
        <v/>
      </c>
      <c r="Z1911" s="16">
        <f>_xlfn.PERCENTILE.INC(Data!$U$2:$U$2441,Y1911)</f>
        <v/>
      </c>
      <c r="AA1911" s="16">
        <f>_xlfn.PERCENTILE.INC(Data!$V$2:$V$2441,Y1911)</f>
        <v/>
      </c>
      <c r="AB1911" s="16">
        <f>Data!X1911-AA1911</f>
        <v/>
      </c>
      <c r="AC1911" s="9">
        <f>Z1911+AB1911</f>
        <v/>
      </c>
      <c r="AD1911" s="24">
        <f>COUNTIF(Data!$Y$2:$Y$2441,"&lt;="&amp;Data!Y1911)/($B$3+1)</f>
        <v/>
      </c>
      <c r="AE1911" s="16">
        <f>_xlfn.PERCENTILE.INC(Data!$U$2:$U$2441,AD1911)</f>
        <v/>
      </c>
      <c r="AF1911" s="16">
        <f>_xlfn.PERCENTILE.INC(Data!$V$2:$V$2441,AD1911)</f>
        <v/>
      </c>
      <c r="AG1911" s="16">
        <f>Data!Y1911-AF1911</f>
        <v/>
      </c>
      <c r="AH1911" s="9">
        <f>AE1911+AG1911</f>
        <v/>
      </c>
    </row>
    <row r="1912">
      <c r="N1912" s="14">
        <f>Data!A1912</f>
        <v/>
      </c>
      <c r="O1912" s="24">
        <f>IF(Occurrence!J1912&gt;0,COUNTIFS(Occurrence!$J$2:$J$2441,"&gt;0",Occurrence!$J$2:$J$2441,"&lt;="&amp;Occurrence!J1912)/($B$8+1),0)</f>
        <v/>
      </c>
      <c r="P1912" s="16">
        <f>IF(Occurrence!J1912&gt;0,_xlfn.PERCENTILE.INC(Data!$O$2:$O$2441,($B$4+O1912*($B$5-1))/($B$3-1)),0)</f>
        <v/>
      </c>
      <c r="Q1912" s="16">
        <f>IF(Occurrence!J1912&gt;0,_xlfn.PERCENTILE.INC(Occurrence!$I$2:$I$2441,($B$6+O1912*($B$7-1))/($B$3-1)),0)</f>
        <v/>
      </c>
      <c r="R1912" s="16">
        <f>IF(Occurrence!J1912&gt;0,Occurrence!J1912/Q1912,0)</f>
        <v/>
      </c>
      <c r="S1912" s="9">
        <f>IF(Occurrence!J1912&gt;0,P1912*R1912,0)</f>
        <v/>
      </c>
      <c r="T1912" s="24">
        <f>IF(Occurrence!K1912&gt;0,COUNTIFS(Occurrence!$K$2:$K$2441,"&gt;0",Occurrence!$K$2:$K$2441,"&lt;="&amp;Occurrence!K1912)/($B$9+1),0)</f>
        <v/>
      </c>
      <c r="U1912" s="16">
        <f>IF(Occurrence!K1912&gt;0,_xlfn.PERCENTILE.INC(Data!$O$2:$O$2441,($B$4+T1912*($B$5-1))/($B$3-1)),0)</f>
        <v/>
      </c>
      <c r="V1912" s="16">
        <f>IF(Occurrence!K1912&gt;0,_xlfn.PERCENTILE.INC(Occurrence!$I$2:$I$2441,($B$6+T1912*($B$7-1))/($B$3-1)),0)</f>
        <v/>
      </c>
      <c r="W1912" s="16">
        <f>IF(Occurrence!K1912&gt;0,Occurrence!K1912/V1912,0)</f>
        <v/>
      </c>
      <c r="X1912" s="9">
        <f>IF(Occurrence!K1912&gt;0,U1912*W1912,0)</f>
        <v/>
      </c>
      <c r="Y1912" s="24">
        <f>COUNTIF(Data!$X$2:$X$2441,"&lt;="&amp;Data!X1912)/($B$3+1)</f>
        <v/>
      </c>
      <c r="Z1912" s="16">
        <f>_xlfn.PERCENTILE.INC(Data!$U$2:$U$2441,Y1912)</f>
        <v/>
      </c>
      <c r="AA1912" s="16">
        <f>_xlfn.PERCENTILE.INC(Data!$V$2:$V$2441,Y1912)</f>
        <v/>
      </c>
      <c r="AB1912" s="16">
        <f>Data!X1912-AA1912</f>
        <v/>
      </c>
      <c r="AC1912" s="9">
        <f>Z1912+AB1912</f>
        <v/>
      </c>
      <c r="AD1912" s="24">
        <f>COUNTIF(Data!$Y$2:$Y$2441,"&lt;="&amp;Data!Y1912)/($B$3+1)</f>
        <v/>
      </c>
      <c r="AE1912" s="16">
        <f>_xlfn.PERCENTILE.INC(Data!$U$2:$U$2441,AD1912)</f>
        <v/>
      </c>
      <c r="AF1912" s="16">
        <f>_xlfn.PERCENTILE.INC(Data!$V$2:$V$2441,AD1912)</f>
        <v/>
      </c>
      <c r="AG1912" s="16">
        <f>Data!Y1912-AF1912</f>
        <v/>
      </c>
      <c r="AH1912" s="9">
        <f>AE1912+AG1912</f>
        <v/>
      </c>
    </row>
    <row r="1913">
      <c r="N1913" s="14">
        <f>Data!A1913</f>
        <v/>
      </c>
      <c r="O1913" s="24">
        <f>IF(Occurrence!J1913&gt;0,COUNTIFS(Occurrence!$J$2:$J$2441,"&gt;0",Occurrence!$J$2:$J$2441,"&lt;="&amp;Occurrence!J1913)/($B$8+1),0)</f>
        <v/>
      </c>
      <c r="P1913" s="16">
        <f>IF(Occurrence!J1913&gt;0,_xlfn.PERCENTILE.INC(Data!$O$2:$O$2441,($B$4+O1913*($B$5-1))/($B$3-1)),0)</f>
        <v/>
      </c>
      <c r="Q1913" s="16">
        <f>IF(Occurrence!J1913&gt;0,_xlfn.PERCENTILE.INC(Occurrence!$I$2:$I$2441,($B$6+O1913*($B$7-1))/($B$3-1)),0)</f>
        <v/>
      </c>
      <c r="R1913" s="16">
        <f>IF(Occurrence!J1913&gt;0,Occurrence!J1913/Q1913,0)</f>
        <v/>
      </c>
      <c r="S1913" s="9">
        <f>IF(Occurrence!J1913&gt;0,P1913*R1913,0)</f>
        <v/>
      </c>
      <c r="T1913" s="24">
        <f>IF(Occurrence!K1913&gt;0,COUNTIFS(Occurrence!$K$2:$K$2441,"&gt;0",Occurrence!$K$2:$K$2441,"&lt;="&amp;Occurrence!K1913)/($B$9+1),0)</f>
        <v/>
      </c>
      <c r="U1913" s="16">
        <f>IF(Occurrence!K1913&gt;0,_xlfn.PERCENTILE.INC(Data!$O$2:$O$2441,($B$4+T1913*($B$5-1))/($B$3-1)),0)</f>
        <v/>
      </c>
      <c r="V1913" s="16">
        <f>IF(Occurrence!K1913&gt;0,_xlfn.PERCENTILE.INC(Occurrence!$I$2:$I$2441,($B$6+T1913*($B$7-1))/($B$3-1)),0)</f>
        <v/>
      </c>
      <c r="W1913" s="16">
        <f>IF(Occurrence!K1913&gt;0,Occurrence!K1913/V1913,0)</f>
        <v/>
      </c>
      <c r="X1913" s="9">
        <f>IF(Occurrence!K1913&gt;0,U1913*W1913,0)</f>
        <v/>
      </c>
      <c r="Y1913" s="24">
        <f>COUNTIF(Data!$X$2:$X$2441,"&lt;="&amp;Data!X1913)/($B$3+1)</f>
        <v/>
      </c>
      <c r="Z1913" s="16">
        <f>_xlfn.PERCENTILE.INC(Data!$U$2:$U$2441,Y1913)</f>
        <v/>
      </c>
      <c r="AA1913" s="16">
        <f>_xlfn.PERCENTILE.INC(Data!$V$2:$V$2441,Y1913)</f>
        <v/>
      </c>
      <c r="AB1913" s="16">
        <f>Data!X1913-AA1913</f>
        <v/>
      </c>
      <c r="AC1913" s="9">
        <f>Z1913+AB1913</f>
        <v/>
      </c>
      <c r="AD1913" s="24">
        <f>COUNTIF(Data!$Y$2:$Y$2441,"&lt;="&amp;Data!Y1913)/($B$3+1)</f>
        <v/>
      </c>
      <c r="AE1913" s="16">
        <f>_xlfn.PERCENTILE.INC(Data!$U$2:$U$2441,AD1913)</f>
        <v/>
      </c>
      <c r="AF1913" s="16">
        <f>_xlfn.PERCENTILE.INC(Data!$V$2:$V$2441,AD1913)</f>
        <v/>
      </c>
      <c r="AG1913" s="16">
        <f>Data!Y1913-AF1913</f>
        <v/>
      </c>
      <c r="AH1913" s="9">
        <f>AE1913+AG1913</f>
        <v/>
      </c>
    </row>
    <row r="1914">
      <c r="N1914" s="14">
        <f>Data!A1914</f>
        <v/>
      </c>
      <c r="O1914" s="24">
        <f>IF(Occurrence!J1914&gt;0,COUNTIFS(Occurrence!$J$2:$J$2441,"&gt;0",Occurrence!$J$2:$J$2441,"&lt;="&amp;Occurrence!J1914)/($B$8+1),0)</f>
        <v/>
      </c>
      <c r="P1914" s="16">
        <f>IF(Occurrence!J1914&gt;0,_xlfn.PERCENTILE.INC(Data!$O$2:$O$2441,($B$4+O1914*($B$5-1))/($B$3-1)),0)</f>
        <v/>
      </c>
      <c r="Q1914" s="16">
        <f>IF(Occurrence!J1914&gt;0,_xlfn.PERCENTILE.INC(Occurrence!$I$2:$I$2441,($B$6+O1914*($B$7-1))/($B$3-1)),0)</f>
        <v/>
      </c>
      <c r="R1914" s="16">
        <f>IF(Occurrence!J1914&gt;0,Occurrence!J1914/Q1914,0)</f>
        <v/>
      </c>
      <c r="S1914" s="9">
        <f>IF(Occurrence!J1914&gt;0,P1914*R1914,0)</f>
        <v/>
      </c>
      <c r="T1914" s="24">
        <f>IF(Occurrence!K1914&gt;0,COUNTIFS(Occurrence!$K$2:$K$2441,"&gt;0",Occurrence!$K$2:$K$2441,"&lt;="&amp;Occurrence!K1914)/($B$9+1),0)</f>
        <v/>
      </c>
      <c r="U1914" s="16">
        <f>IF(Occurrence!K1914&gt;0,_xlfn.PERCENTILE.INC(Data!$O$2:$O$2441,($B$4+T1914*($B$5-1))/($B$3-1)),0)</f>
        <v/>
      </c>
      <c r="V1914" s="16">
        <f>IF(Occurrence!K1914&gt;0,_xlfn.PERCENTILE.INC(Occurrence!$I$2:$I$2441,($B$6+T1914*($B$7-1))/($B$3-1)),0)</f>
        <v/>
      </c>
      <c r="W1914" s="16">
        <f>IF(Occurrence!K1914&gt;0,Occurrence!K1914/V1914,0)</f>
        <v/>
      </c>
      <c r="X1914" s="9">
        <f>IF(Occurrence!K1914&gt;0,U1914*W1914,0)</f>
        <v/>
      </c>
      <c r="Y1914" s="24">
        <f>COUNTIF(Data!$X$2:$X$2441,"&lt;="&amp;Data!X1914)/($B$3+1)</f>
        <v/>
      </c>
      <c r="Z1914" s="16">
        <f>_xlfn.PERCENTILE.INC(Data!$U$2:$U$2441,Y1914)</f>
        <v/>
      </c>
      <c r="AA1914" s="16">
        <f>_xlfn.PERCENTILE.INC(Data!$V$2:$V$2441,Y1914)</f>
        <v/>
      </c>
      <c r="AB1914" s="16">
        <f>Data!X1914-AA1914</f>
        <v/>
      </c>
      <c r="AC1914" s="9">
        <f>Z1914+AB1914</f>
        <v/>
      </c>
      <c r="AD1914" s="24">
        <f>COUNTIF(Data!$Y$2:$Y$2441,"&lt;="&amp;Data!Y1914)/($B$3+1)</f>
        <v/>
      </c>
      <c r="AE1914" s="16">
        <f>_xlfn.PERCENTILE.INC(Data!$U$2:$U$2441,AD1914)</f>
        <v/>
      </c>
      <c r="AF1914" s="16">
        <f>_xlfn.PERCENTILE.INC(Data!$V$2:$V$2441,AD1914)</f>
        <v/>
      </c>
      <c r="AG1914" s="16">
        <f>Data!Y1914-AF1914</f>
        <v/>
      </c>
      <c r="AH1914" s="9">
        <f>AE1914+AG1914</f>
        <v/>
      </c>
    </row>
    <row r="1915">
      <c r="N1915" s="14">
        <f>Data!A1915</f>
        <v/>
      </c>
      <c r="O1915" s="24">
        <f>IF(Occurrence!J1915&gt;0,COUNTIFS(Occurrence!$J$2:$J$2441,"&gt;0",Occurrence!$J$2:$J$2441,"&lt;="&amp;Occurrence!J1915)/($B$8+1),0)</f>
        <v/>
      </c>
      <c r="P1915" s="16">
        <f>IF(Occurrence!J1915&gt;0,_xlfn.PERCENTILE.INC(Data!$O$2:$O$2441,($B$4+O1915*($B$5-1))/($B$3-1)),0)</f>
        <v/>
      </c>
      <c r="Q1915" s="16">
        <f>IF(Occurrence!J1915&gt;0,_xlfn.PERCENTILE.INC(Occurrence!$I$2:$I$2441,($B$6+O1915*($B$7-1))/($B$3-1)),0)</f>
        <v/>
      </c>
      <c r="R1915" s="16">
        <f>IF(Occurrence!J1915&gt;0,Occurrence!J1915/Q1915,0)</f>
        <v/>
      </c>
      <c r="S1915" s="9">
        <f>IF(Occurrence!J1915&gt;0,P1915*R1915,0)</f>
        <v/>
      </c>
      <c r="T1915" s="24">
        <f>IF(Occurrence!K1915&gt;0,COUNTIFS(Occurrence!$K$2:$K$2441,"&gt;0",Occurrence!$K$2:$K$2441,"&lt;="&amp;Occurrence!K1915)/($B$9+1),0)</f>
        <v/>
      </c>
      <c r="U1915" s="16">
        <f>IF(Occurrence!K1915&gt;0,_xlfn.PERCENTILE.INC(Data!$O$2:$O$2441,($B$4+T1915*($B$5-1))/($B$3-1)),0)</f>
        <v/>
      </c>
      <c r="V1915" s="16">
        <f>IF(Occurrence!K1915&gt;0,_xlfn.PERCENTILE.INC(Occurrence!$I$2:$I$2441,($B$6+T1915*($B$7-1))/($B$3-1)),0)</f>
        <v/>
      </c>
      <c r="W1915" s="16">
        <f>IF(Occurrence!K1915&gt;0,Occurrence!K1915/V1915,0)</f>
        <v/>
      </c>
      <c r="X1915" s="9">
        <f>IF(Occurrence!K1915&gt;0,U1915*W1915,0)</f>
        <v/>
      </c>
      <c r="Y1915" s="24">
        <f>COUNTIF(Data!$X$2:$X$2441,"&lt;="&amp;Data!X1915)/($B$3+1)</f>
        <v/>
      </c>
      <c r="Z1915" s="16">
        <f>_xlfn.PERCENTILE.INC(Data!$U$2:$U$2441,Y1915)</f>
        <v/>
      </c>
      <c r="AA1915" s="16">
        <f>_xlfn.PERCENTILE.INC(Data!$V$2:$V$2441,Y1915)</f>
        <v/>
      </c>
      <c r="AB1915" s="16">
        <f>Data!X1915-AA1915</f>
        <v/>
      </c>
      <c r="AC1915" s="9">
        <f>Z1915+AB1915</f>
        <v/>
      </c>
      <c r="AD1915" s="24">
        <f>COUNTIF(Data!$Y$2:$Y$2441,"&lt;="&amp;Data!Y1915)/($B$3+1)</f>
        <v/>
      </c>
      <c r="AE1915" s="16">
        <f>_xlfn.PERCENTILE.INC(Data!$U$2:$U$2441,AD1915)</f>
        <v/>
      </c>
      <c r="AF1915" s="16">
        <f>_xlfn.PERCENTILE.INC(Data!$V$2:$V$2441,AD1915)</f>
        <v/>
      </c>
      <c r="AG1915" s="16">
        <f>Data!Y1915-AF1915</f>
        <v/>
      </c>
      <c r="AH1915" s="9">
        <f>AE1915+AG1915</f>
        <v/>
      </c>
    </row>
    <row r="1916">
      <c r="N1916" s="14">
        <f>Data!A1916</f>
        <v/>
      </c>
      <c r="O1916" s="24">
        <f>IF(Occurrence!J1916&gt;0,COUNTIFS(Occurrence!$J$2:$J$2441,"&gt;0",Occurrence!$J$2:$J$2441,"&lt;="&amp;Occurrence!J1916)/($B$8+1),0)</f>
        <v/>
      </c>
      <c r="P1916" s="16">
        <f>IF(Occurrence!J1916&gt;0,_xlfn.PERCENTILE.INC(Data!$O$2:$O$2441,($B$4+O1916*($B$5-1))/($B$3-1)),0)</f>
        <v/>
      </c>
      <c r="Q1916" s="16">
        <f>IF(Occurrence!J1916&gt;0,_xlfn.PERCENTILE.INC(Occurrence!$I$2:$I$2441,($B$6+O1916*($B$7-1))/($B$3-1)),0)</f>
        <v/>
      </c>
      <c r="R1916" s="16">
        <f>IF(Occurrence!J1916&gt;0,Occurrence!J1916/Q1916,0)</f>
        <v/>
      </c>
      <c r="S1916" s="9">
        <f>IF(Occurrence!J1916&gt;0,P1916*R1916,0)</f>
        <v/>
      </c>
      <c r="T1916" s="24">
        <f>IF(Occurrence!K1916&gt;0,COUNTIFS(Occurrence!$K$2:$K$2441,"&gt;0",Occurrence!$K$2:$K$2441,"&lt;="&amp;Occurrence!K1916)/($B$9+1),0)</f>
        <v/>
      </c>
      <c r="U1916" s="16">
        <f>IF(Occurrence!K1916&gt;0,_xlfn.PERCENTILE.INC(Data!$O$2:$O$2441,($B$4+T1916*($B$5-1))/($B$3-1)),0)</f>
        <v/>
      </c>
      <c r="V1916" s="16">
        <f>IF(Occurrence!K1916&gt;0,_xlfn.PERCENTILE.INC(Occurrence!$I$2:$I$2441,($B$6+T1916*($B$7-1))/($B$3-1)),0)</f>
        <v/>
      </c>
      <c r="W1916" s="16">
        <f>IF(Occurrence!K1916&gt;0,Occurrence!K1916/V1916,0)</f>
        <v/>
      </c>
      <c r="X1916" s="9">
        <f>IF(Occurrence!K1916&gt;0,U1916*W1916,0)</f>
        <v/>
      </c>
      <c r="Y1916" s="24">
        <f>COUNTIF(Data!$X$2:$X$2441,"&lt;="&amp;Data!X1916)/($B$3+1)</f>
        <v/>
      </c>
      <c r="Z1916" s="16">
        <f>_xlfn.PERCENTILE.INC(Data!$U$2:$U$2441,Y1916)</f>
        <v/>
      </c>
      <c r="AA1916" s="16">
        <f>_xlfn.PERCENTILE.INC(Data!$V$2:$V$2441,Y1916)</f>
        <v/>
      </c>
      <c r="AB1916" s="16">
        <f>Data!X1916-AA1916</f>
        <v/>
      </c>
      <c r="AC1916" s="9">
        <f>Z1916+AB1916</f>
        <v/>
      </c>
      <c r="AD1916" s="24">
        <f>COUNTIF(Data!$Y$2:$Y$2441,"&lt;="&amp;Data!Y1916)/($B$3+1)</f>
        <v/>
      </c>
      <c r="AE1916" s="16">
        <f>_xlfn.PERCENTILE.INC(Data!$U$2:$U$2441,AD1916)</f>
        <v/>
      </c>
      <c r="AF1916" s="16">
        <f>_xlfn.PERCENTILE.INC(Data!$V$2:$V$2441,AD1916)</f>
        <v/>
      </c>
      <c r="AG1916" s="16">
        <f>Data!Y1916-AF1916</f>
        <v/>
      </c>
      <c r="AH1916" s="9">
        <f>AE1916+AG1916</f>
        <v/>
      </c>
    </row>
    <row r="1917">
      <c r="N1917" s="14">
        <f>Data!A1917</f>
        <v/>
      </c>
      <c r="O1917" s="24">
        <f>IF(Occurrence!J1917&gt;0,COUNTIFS(Occurrence!$J$2:$J$2441,"&gt;0",Occurrence!$J$2:$J$2441,"&lt;="&amp;Occurrence!J1917)/($B$8+1),0)</f>
        <v/>
      </c>
      <c r="P1917" s="16">
        <f>IF(Occurrence!J1917&gt;0,_xlfn.PERCENTILE.INC(Data!$O$2:$O$2441,($B$4+O1917*($B$5-1))/($B$3-1)),0)</f>
        <v/>
      </c>
      <c r="Q1917" s="16">
        <f>IF(Occurrence!J1917&gt;0,_xlfn.PERCENTILE.INC(Occurrence!$I$2:$I$2441,($B$6+O1917*($B$7-1))/($B$3-1)),0)</f>
        <v/>
      </c>
      <c r="R1917" s="16">
        <f>IF(Occurrence!J1917&gt;0,Occurrence!J1917/Q1917,0)</f>
        <v/>
      </c>
      <c r="S1917" s="9">
        <f>IF(Occurrence!J1917&gt;0,P1917*R1917,0)</f>
        <v/>
      </c>
      <c r="T1917" s="24">
        <f>IF(Occurrence!K1917&gt;0,COUNTIFS(Occurrence!$K$2:$K$2441,"&gt;0",Occurrence!$K$2:$K$2441,"&lt;="&amp;Occurrence!K1917)/($B$9+1),0)</f>
        <v/>
      </c>
      <c r="U1917" s="16">
        <f>IF(Occurrence!K1917&gt;0,_xlfn.PERCENTILE.INC(Data!$O$2:$O$2441,($B$4+T1917*($B$5-1))/($B$3-1)),0)</f>
        <v/>
      </c>
      <c r="V1917" s="16">
        <f>IF(Occurrence!K1917&gt;0,_xlfn.PERCENTILE.INC(Occurrence!$I$2:$I$2441,($B$6+T1917*($B$7-1))/($B$3-1)),0)</f>
        <v/>
      </c>
      <c r="W1917" s="16">
        <f>IF(Occurrence!K1917&gt;0,Occurrence!K1917/V1917,0)</f>
        <v/>
      </c>
      <c r="X1917" s="9">
        <f>IF(Occurrence!K1917&gt;0,U1917*W1917,0)</f>
        <v/>
      </c>
      <c r="Y1917" s="24">
        <f>COUNTIF(Data!$X$2:$X$2441,"&lt;="&amp;Data!X1917)/($B$3+1)</f>
        <v/>
      </c>
      <c r="Z1917" s="16">
        <f>_xlfn.PERCENTILE.INC(Data!$U$2:$U$2441,Y1917)</f>
        <v/>
      </c>
      <c r="AA1917" s="16">
        <f>_xlfn.PERCENTILE.INC(Data!$V$2:$V$2441,Y1917)</f>
        <v/>
      </c>
      <c r="AB1917" s="16">
        <f>Data!X1917-AA1917</f>
        <v/>
      </c>
      <c r="AC1917" s="9">
        <f>Z1917+AB1917</f>
        <v/>
      </c>
      <c r="AD1917" s="24">
        <f>COUNTIF(Data!$Y$2:$Y$2441,"&lt;="&amp;Data!Y1917)/($B$3+1)</f>
        <v/>
      </c>
      <c r="AE1917" s="16">
        <f>_xlfn.PERCENTILE.INC(Data!$U$2:$U$2441,AD1917)</f>
        <v/>
      </c>
      <c r="AF1917" s="16">
        <f>_xlfn.PERCENTILE.INC(Data!$V$2:$V$2441,AD1917)</f>
        <v/>
      </c>
      <c r="AG1917" s="16">
        <f>Data!Y1917-AF1917</f>
        <v/>
      </c>
      <c r="AH1917" s="9">
        <f>AE1917+AG1917</f>
        <v/>
      </c>
    </row>
    <row r="1918">
      <c r="N1918" s="14">
        <f>Data!A1918</f>
        <v/>
      </c>
      <c r="O1918" s="24">
        <f>IF(Occurrence!J1918&gt;0,COUNTIFS(Occurrence!$J$2:$J$2441,"&gt;0",Occurrence!$J$2:$J$2441,"&lt;="&amp;Occurrence!J1918)/($B$8+1),0)</f>
        <v/>
      </c>
      <c r="P1918" s="16">
        <f>IF(Occurrence!J1918&gt;0,_xlfn.PERCENTILE.INC(Data!$O$2:$O$2441,($B$4+O1918*($B$5-1))/($B$3-1)),0)</f>
        <v/>
      </c>
      <c r="Q1918" s="16">
        <f>IF(Occurrence!J1918&gt;0,_xlfn.PERCENTILE.INC(Occurrence!$I$2:$I$2441,($B$6+O1918*($B$7-1))/($B$3-1)),0)</f>
        <v/>
      </c>
      <c r="R1918" s="16">
        <f>IF(Occurrence!J1918&gt;0,Occurrence!J1918/Q1918,0)</f>
        <v/>
      </c>
      <c r="S1918" s="9">
        <f>IF(Occurrence!J1918&gt;0,P1918*R1918,0)</f>
        <v/>
      </c>
      <c r="T1918" s="24">
        <f>IF(Occurrence!K1918&gt;0,COUNTIFS(Occurrence!$K$2:$K$2441,"&gt;0",Occurrence!$K$2:$K$2441,"&lt;="&amp;Occurrence!K1918)/($B$9+1),0)</f>
        <v/>
      </c>
      <c r="U1918" s="16">
        <f>IF(Occurrence!K1918&gt;0,_xlfn.PERCENTILE.INC(Data!$O$2:$O$2441,($B$4+T1918*($B$5-1))/($B$3-1)),0)</f>
        <v/>
      </c>
      <c r="V1918" s="16">
        <f>IF(Occurrence!K1918&gt;0,_xlfn.PERCENTILE.INC(Occurrence!$I$2:$I$2441,($B$6+T1918*($B$7-1))/($B$3-1)),0)</f>
        <v/>
      </c>
      <c r="W1918" s="16">
        <f>IF(Occurrence!K1918&gt;0,Occurrence!K1918/V1918,0)</f>
        <v/>
      </c>
      <c r="X1918" s="9">
        <f>IF(Occurrence!K1918&gt;0,U1918*W1918,0)</f>
        <v/>
      </c>
      <c r="Y1918" s="24">
        <f>COUNTIF(Data!$X$2:$X$2441,"&lt;="&amp;Data!X1918)/($B$3+1)</f>
        <v/>
      </c>
      <c r="Z1918" s="16">
        <f>_xlfn.PERCENTILE.INC(Data!$U$2:$U$2441,Y1918)</f>
        <v/>
      </c>
      <c r="AA1918" s="16">
        <f>_xlfn.PERCENTILE.INC(Data!$V$2:$V$2441,Y1918)</f>
        <v/>
      </c>
      <c r="AB1918" s="16">
        <f>Data!X1918-AA1918</f>
        <v/>
      </c>
      <c r="AC1918" s="9">
        <f>Z1918+AB1918</f>
        <v/>
      </c>
      <c r="AD1918" s="24">
        <f>COUNTIF(Data!$Y$2:$Y$2441,"&lt;="&amp;Data!Y1918)/($B$3+1)</f>
        <v/>
      </c>
      <c r="AE1918" s="16">
        <f>_xlfn.PERCENTILE.INC(Data!$U$2:$U$2441,AD1918)</f>
        <v/>
      </c>
      <c r="AF1918" s="16">
        <f>_xlfn.PERCENTILE.INC(Data!$V$2:$V$2441,AD1918)</f>
        <v/>
      </c>
      <c r="AG1918" s="16">
        <f>Data!Y1918-AF1918</f>
        <v/>
      </c>
      <c r="AH1918" s="9">
        <f>AE1918+AG1918</f>
        <v/>
      </c>
    </row>
    <row r="1919">
      <c r="N1919" s="14">
        <f>Data!A1919</f>
        <v/>
      </c>
      <c r="O1919" s="24">
        <f>IF(Occurrence!J1919&gt;0,COUNTIFS(Occurrence!$J$2:$J$2441,"&gt;0",Occurrence!$J$2:$J$2441,"&lt;="&amp;Occurrence!J1919)/($B$8+1),0)</f>
        <v/>
      </c>
      <c r="P1919" s="16">
        <f>IF(Occurrence!J1919&gt;0,_xlfn.PERCENTILE.INC(Data!$O$2:$O$2441,($B$4+O1919*($B$5-1))/($B$3-1)),0)</f>
        <v/>
      </c>
      <c r="Q1919" s="16">
        <f>IF(Occurrence!J1919&gt;0,_xlfn.PERCENTILE.INC(Occurrence!$I$2:$I$2441,($B$6+O1919*($B$7-1))/($B$3-1)),0)</f>
        <v/>
      </c>
      <c r="R1919" s="16">
        <f>IF(Occurrence!J1919&gt;0,Occurrence!J1919/Q1919,0)</f>
        <v/>
      </c>
      <c r="S1919" s="9">
        <f>IF(Occurrence!J1919&gt;0,P1919*R1919,0)</f>
        <v/>
      </c>
      <c r="T1919" s="24">
        <f>IF(Occurrence!K1919&gt;0,COUNTIFS(Occurrence!$K$2:$K$2441,"&gt;0",Occurrence!$K$2:$K$2441,"&lt;="&amp;Occurrence!K1919)/($B$9+1),0)</f>
        <v/>
      </c>
      <c r="U1919" s="16">
        <f>IF(Occurrence!K1919&gt;0,_xlfn.PERCENTILE.INC(Data!$O$2:$O$2441,($B$4+T1919*($B$5-1))/($B$3-1)),0)</f>
        <v/>
      </c>
      <c r="V1919" s="16">
        <f>IF(Occurrence!K1919&gt;0,_xlfn.PERCENTILE.INC(Occurrence!$I$2:$I$2441,($B$6+T1919*($B$7-1))/($B$3-1)),0)</f>
        <v/>
      </c>
      <c r="W1919" s="16">
        <f>IF(Occurrence!K1919&gt;0,Occurrence!K1919/V1919,0)</f>
        <v/>
      </c>
      <c r="X1919" s="9">
        <f>IF(Occurrence!K1919&gt;0,U1919*W1919,0)</f>
        <v/>
      </c>
      <c r="Y1919" s="24">
        <f>COUNTIF(Data!$X$2:$X$2441,"&lt;="&amp;Data!X1919)/($B$3+1)</f>
        <v/>
      </c>
      <c r="Z1919" s="16">
        <f>_xlfn.PERCENTILE.INC(Data!$U$2:$U$2441,Y1919)</f>
        <v/>
      </c>
      <c r="AA1919" s="16">
        <f>_xlfn.PERCENTILE.INC(Data!$V$2:$V$2441,Y1919)</f>
        <v/>
      </c>
      <c r="AB1919" s="16">
        <f>Data!X1919-AA1919</f>
        <v/>
      </c>
      <c r="AC1919" s="9">
        <f>Z1919+AB1919</f>
        <v/>
      </c>
      <c r="AD1919" s="24">
        <f>COUNTIF(Data!$Y$2:$Y$2441,"&lt;="&amp;Data!Y1919)/($B$3+1)</f>
        <v/>
      </c>
      <c r="AE1919" s="16">
        <f>_xlfn.PERCENTILE.INC(Data!$U$2:$U$2441,AD1919)</f>
        <v/>
      </c>
      <c r="AF1919" s="16">
        <f>_xlfn.PERCENTILE.INC(Data!$V$2:$V$2441,AD1919)</f>
        <v/>
      </c>
      <c r="AG1919" s="16">
        <f>Data!Y1919-AF1919</f>
        <v/>
      </c>
      <c r="AH1919" s="9">
        <f>AE1919+AG1919</f>
        <v/>
      </c>
    </row>
    <row r="1920">
      <c r="N1920" s="14">
        <f>Data!A1920</f>
        <v/>
      </c>
      <c r="O1920" s="24">
        <f>IF(Occurrence!J1920&gt;0,COUNTIFS(Occurrence!$J$2:$J$2441,"&gt;0",Occurrence!$J$2:$J$2441,"&lt;="&amp;Occurrence!J1920)/($B$8+1),0)</f>
        <v/>
      </c>
      <c r="P1920" s="16">
        <f>IF(Occurrence!J1920&gt;0,_xlfn.PERCENTILE.INC(Data!$O$2:$O$2441,($B$4+O1920*($B$5-1))/($B$3-1)),0)</f>
        <v/>
      </c>
      <c r="Q1920" s="16">
        <f>IF(Occurrence!J1920&gt;0,_xlfn.PERCENTILE.INC(Occurrence!$I$2:$I$2441,($B$6+O1920*($B$7-1))/($B$3-1)),0)</f>
        <v/>
      </c>
      <c r="R1920" s="16">
        <f>IF(Occurrence!J1920&gt;0,Occurrence!J1920/Q1920,0)</f>
        <v/>
      </c>
      <c r="S1920" s="9">
        <f>IF(Occurrence!J1920&gt;0,P1920*R1920,0)</f>
        <v/>
      </c>
      <c r="T1920" s="24">
        <f>IF(Occurrence!K1920&gt;0,COUNTIFS(Occurrence!$K$2:$K$2441,"&gt;0",Occurrence!$K$2:$K$2441,"&lt;="&amp;Occurrence!K1920)/($B$9+1),0)</f>
        <v/>
      </c>
      <c r="U1920" s="16">
        <f>IF(Occurrence!K1920&gt;0,_xlfn.PERCENTILE.INC(Data!$O$2:$O$2441,($B$4+T1920*($B$5-1))/($B$3-1)),0)</f>
        <v/>
      </c>
      <c r="V1920" s="16">
        <f>IF(Occurrence!K1920&gt;0,_xlfn.PERCENTILE.INC(Occurrence!$I$2:$I$2441,($B$6+T1920*($B$7-1))/($B$3-1)),0)</f>
        <v/>
      </c>
      <c r="W1920" s="16">
        <f>IF(Occurrence!K1920&gt;0,Occurrence!K1920/V1920,0)</f>
        <v/>
      </c>
      <c r="X1920" s="9">
        <f>IF(Occurrence!K1920&gt;0,U1920*W1920,0)</f>
        <v/>
      </c>
      <c r="Y1920" s="24">
        <f>COUNTIF(Data!$X$2:$X$2441,"&lt;="&amp;Data!X1920)/($B$3+1)</f>
        <v/>
      </c>
      <c r="Z1920" s="16">
        <f>_xlfn.PERCENTILE.INC(Data!$U$2:$U$2441,Y1920)</f>
        <v/>
      </c>
      <c r="AA1920" s="16">
        <f>_xlfn.PERCENTILE.INC(Data!$V$2:$V$2441,Y1920)</f>
        <v/>
      </c>
      <c r="AB1920" s="16">
        <f>Data!X1920-AA1920</f>
        <v/>
      </c>
      <c r="AC1920" s="9">
        <f>Z1920+AB1920</f>
        <v/>
      </c>
      <c r="AD1920" s="24">
        <f>COUNTIF(Data!$Y$2:$Y$2441,"&lt;="&amp;Data!Y1920)/($B$3+1)</f>
        <v/>
      </c>
      <c r="AE1920" s="16">
        <f>_xlfn.PERCENTILE.INC(Data!$U$2:$U$2441,AD1920)</f>
        <v/>
      </c>
      <c r="AF1920" s="16">
        <f>_xlfn.PERCENTILE.INC(Data!$V$2:$V$2441,AD1920)</f>
        <v/>
      </c>
      <c r="AG1920" s="16">
        <f>Data!Y1920-AF1920</f>
        <v/>
      </c>
      <c r="AH1920" s="9">
        <f>AE1920+AG1920</f>
        <v/>
      </c>
    </row>
    <row r="1921">
      <c r="N1921" s="14">
        <f>Data!A1921</f>
        <v/>
      </c>
      <c r="O1921" s="24">
        <f>IF(Occurrence!J1921&gt;0,COUNTIFS(Occurrence!$J$2:$J$2441,"&gt;0",Occurrence!$J$2:$J$2441,"&lt;="&amp;Occurrence!J1921)/($B$8+1),0)</f>
        <v/>
      </c>
      <c r="P1921" s="16">
        <f>IF(Occurrence!J1921&gt;0,_xlfn.PERCENTILE.INC(Data!$O$2:$O$2441,($B$4+O1921*($B$5-1))/($B$3-1)),0)</f>
        <v/>
      </c>
      <c r="Q1921" s="16">
        <f>IF(Occurrence!J1921&gt;0,_xlfn.PERCENTILE.INC(Occurrence!$I$2:$I$2441,($B$6+O1921*($B$7-1))/($B$3-1)),0)</f>
        <v/>
      </c>
      <c r="R1921" s="16">
        <f>IF(Occurrence!J1921&gt;0,Occurrence!J1921/Q1921,0)</f>
        <v/>
      </c>
      <c r="S1921" s="9">
        <f>IF(Occurrence!J1921&gt;0,P1921*R1921,0)</f>
        <v/>
      </c>
      <c r="T1921" s="24">
        <f>IF(Occurrence!K1921&gt;0,COUNTIFS(Occurrence!$K$2:$K$2441,"&gt;0",Occurrence!$K$2:$K$2441,"&lt;="&amp;Occurrence!K1921)/($B$9+1),0)</f>
        <v/>
      </c>
      <c r="U1921" s="16">
        <f>IF(Occurrence!K1921&gt;0,_xlfn.PERCENTILE.INC(Data!$O$2:$O$2441,($B$4+T1921*($B$5-1))/($B$3-1)),0)</f>
        <v/>
      </c>
      <c r="V1921" s="16">
        <f>IF(Occurrence!K1921&gt;0,_xlfn.PERCENTILE.INC(Occurrence!$I$2:$I$2441,($B$6+T1921*($B$7-1))/($B$3-1)),0)</f>
        <v/>
      </c>
      <c r="W1921" s="16">
        <f>IF(Occurrence!K1921&gt;0,Occurrence!K1921/V1921,0)</f>
        <v/>
      </c>
      <c r="X1921" s="9">
        <f>IF(Occurrence!K1921&gt;0,U1921*W1921,0)</f>
        <v/>
      </c>
      <c r="Y1921" s="24">
        <f>COUNTIF(Data!$X$2:$X$2441,"&lt;="&amp;Data!X1921)/($B$3+1)</f>
        <v/>
      </c>
      <c r="Z1921" s="16">
        <f>_xlfn.PERCENTILE.INC(Data!$U$2:$U$2441,Y1921)</f>
        <v/>
      </c>
      <c r="AA1921" s="16">
        <f>_xlfn.PERCENTILE.INC(Data!$V$2:$V$2441,Y1921)</f>
        <v/>
      </c>
      <c r="AB1921" s="16">
        <f>Data!X1921-AA1921</f>
        <v/>
      </c>
      <c r="AC1921" s="9">
        <f>Z1921+AB1921</f>
        <v/>
      </c>
      <c r="AD1921" s="24">
        <f>COUNTIF(Data!$Y$2:$Y$2441,"&lt;="&amp;Data!Y1921)/($B$3+1)</f>
        <v/>
      </c>
      <c r="AE1921" s="16">
        <f>_xlfn.PERCENTILE.INC(Data!$U$2:$U$2441,AD1921)</f>
        <v/>
      </c>
      <c r="AF1921" s="16">
        <f>_xlfn.PERCENTILE.INC(Data!$V$2:$V$2441,AD1921)</f>
        <v/>
      </c>
      <c r="AG1921" s="16">
        <f>Data!Y1921-AF1921</f>
        <v/>
      </c>
      <c r="AH1921" s="9">
        <f>AE1921+AG1921</f>
        <v/>
      </c>
    </row>
    <row r="1922">
      <c r="N1922" s="14">
        <f>Data!A1922</f>
        <v/>
      </c>
      <c r="O1922" s="24">
        <f>IF(Occurrence!J1922&gt;0,COUNTIFS(Occurrence!$J$2:$J$2441,"&gt;0",Occurrence!$J$2:$J$2441,"&lt;="&amp;Occurrence!J1922)/($B$8+1),0)</f>
        <v/>
      </c>
      <c r="P1922" s="16">
        <f>IF(Occurrence!J1922&gt;0,_xlfn.PERCENTILE.INC(Data!$O$2:$O$2441,($B$4+O1922*($B$5-1))/($B$3-1)),0)</f>
        <v/>
      </c>
      <c r="Q1922" s="16">
        <f>IF(Occurrence!J1922&gt;0,_xlfn.PERCENTILE.INC(Occurrence!$I$2:$I$2441,($B$6+O1922*($B$7-1))/($B$3-1)),0)</f>
        <v/>
      </c>
      <c r="R1922" s="16">
        <f>IF(Occurrence!J1922&gt;0,Occurrence!J1922/Q1922,0)</f>
        <v/>
      </c>
      <c r="S1922" s="9">
        <f>IF(Occurrence!J1922&gt;0,P1922*R1922,0)</f>
        <v/>
      </c>
      <c r="T1922" s="24">
        <f>IF(Occurrence!K1922&gt;0,COUNTIFS(Occurrence!$K$2:$K$2441,"&gt;0",Occurrence!$K$2:$K$2441,"&lt;="&amp;Occurrence!K1922)/($B$9+1),0)</f>
        <v/>
      </c>
      <c r="U1922" s="16">
        <f>IF(Occurrence!K1922&gt;0,_xlfn.PERCENTILE.INC(Data!$O$2:$O$2441,($B$4+T1922*($B$5-1))/($B$3-1)),0)</f>
        <v/>
      </c>
      <c r="V1922" s="16">
        <f>IF(Occurrence!K1922&gt;0,_xlfn.PERCENTILE.INC(Occurrence!$I$2:$I$2441,($B$6+T1922*($B$7-1))/($B$3-1)),0)</f>
        <v/>
      </c>
      <c r="W1922" s="16">
        <f>IF(Occurrence!K1922&gt;0,Occurrence!K1922/V1922,0)</f>
        <v/>
      </c>
      <c r="X1922" s="9">
        <f>IF(Occurrence!K1922&gt;0,U1922*W1922,0)</f>
        <v/>
      </c>
      <c r="Y1922" s="24">
        <f>COUNTIF(Data!$X$2:$X$2441,"&lt;="&amp;Data!X1922)/($B$3+1)</f>
        <v/>
      </c>
      <c r="Z1922" s="16">
        <f>_xlfn.PERCENTILE.INC(Data!$U$2:$U$2441,Y1922)</f>
        <v/>
      </c>
      <c r="AA1922" s="16">
        <f>_xlfn.PERCENTILE.INC(Data!$V$2:$V$2441,Y1922)</f>
        <v/>
      </c>
      <c r="AB1922" s="16">
        <f>Data!X1922-AA1922</f>
        <v/>
      </c>
      <c r="AC1922" s="9">
        <f>Z1922+AB1922</f>
        <v/>
      </c>
      <c r="AD1922" s="24">
        <f>COUNTIF(Data!$Y$2:$Y$2441,"&lt;="&amp;Data!Y1922)/($B$3+1)</f>
        <v/>
      </c>
      <c r="AE1922" s="16">
        <f>_xlfn.PERCENTILE.INC(Data!$U$2:$U$2441,AD1922)</f>
        <v/>
      </c>
      <c r="AF1922" s="16">
        <f>_xlfn.PERCENTILE.INC(Data!$V$2:$V$2441,AD1922)</f>
        <v/>
      </c>
      <c r="AG1922" s="16">
        <f>Data!Y1922-AF1922</f>
        <v/>
      </c>
      <c r="AH1922" s="9">
        <f>AE1922+AG1922</f>
        <v/>
      </c>
    </row>
    <row r="1923">
      <c r="N1923" s="14">
        <f>Data!A1923</f>
        <v/>
      </c>
      <c r="O1923" s="24">
        <f>IF(Occurrence!J1923&gt;0,COUNTIFS(Occurrence!$J$2:$J$2441,"&gt;0",Occurrence!$J$2:$J$2441,"&lt;="&amp;Occurrence!J1923)/($B$8+1),0)</f>
        <v/>
      </c>
      <c r="P1923" s="16">
        <f>IF(Occurrence!J1923&gt;0,_xlfn.PERCENTILE.INC(Data!$O$2:$O$2441,($B$4+O1923*($B$5-1))/($B$3-1)),0)</f>
        <v/>
      </c>
      <c r="Q1923" s="16">
        <f>IF(Occurrence!J1923&gt;0,_xlfn.PERCENTILE.INC(Occurrence!$I$2:$I$2441,($B$6+O1923*($B$7-1))/($B$3-1)),0)</f>
        <v/>
      </c>
      <c r="R1923" s="16">
        <f>IF(Occurrence!J1923&gt;0,Occurrence!J1923/Q1923,0)</f>
        <v/>
      </c>
      <c r="S1923" s="9">
        <f>IF(Occurrence!J1923&gt;0,P1923*R1923,0)</f>
        <v/>
      </c>
      <c r="T1923" s="24">
        <f>IF(Occurrence!K1923&gt;0,COUNTIFS(Occurrence!$K$2:$K$2441,"&gt;0",Occurrence!$K$2:$K$2441,"&lt;="&amp;Occurrence!K1923)/($B$9+1),0)</f>
        <v/>
      </c>
      <c r="U1923" s="16">
        <f>IF(Occurrence!K1923&gt;0,_xlfn.PERCENTILE.INC(Data!$O$2:$O$2441,($B$4+T1923*($B$5-1))/($B$3-1)),0)</f>
        <v/>
      </c>
      <c r="V1923" s="16">
        <f>IF(Occurrence!K1923&gt;0,_xlfn.PERCENTILE.INC(Occurrence!$I$2:$I$2441,($B$6+T1923*($B$7-1))/($B$3-1)),0)</f>
        <v/>
      </c>
      <c r="W1923" s="16">
        <f>IF(Occurrence!K1923&gt;0,Occurrence!K1923/V1923,0)</f>
        <v/>
      </c>
      <c r="X1923" s="9">
        <f>IF(Occurrence!K1923&gt;0,U1923*W1923,0)</f>
        <v/>
      </c>
      <c r="Y1923" s="24">
        <f>COUNTIF(Data!$X$2:$X$2441,"&lt;="&amp;Data!X1923)/($B$3+1)</f>
        <v/>
      </c>
      <c r="Z1923" s="16">
        <f>_xlfn.PERCENTILE.INC(Data!$U$2:$U$2441,Y1923)</f>
        <v/>
      </c>
      <c r="AA1923" s="16">
        <f>_xlfn.PERCENTILE.INC(Data!$V$2:$V$2441,Y1923)</f>
        <v/>
      </c>
      <c r="AB1923" s="16">
        <f>Data!X1923-AA1923</f>
        <v/>
      </c>
      <c r="AC1923" s="9">
        <f>Z1923+AB1923</f>
        <v/>
      </c>
      <c r="AD1923" s="24">
        <f>COUNTIF(Data!$Y$2:$Y$2441,"&lt;="&amp;Data!Y1923)/($B$3+1)</f>
        <v/>
      </c>
      <c r="AE1923" s="16">
        <f>_xlfn.PERCENTILE.INC(Data!$U$2:$U$2441,AD1923)</f>
        <v/>
      </c>
      <c r="AF1923" s="16">
        <f>_xlfn.PERCENTILE.INC(Data!$V$2:$V$2441,AD1923)</f>
        <v/>
      </c>
      <c r="AG1923" s="16">
        <f>Data!Y1923-AF1923</f>
        <v/>
      </c>
      <c r="AH1923" s="9">
        <f>AE1923+AG1923</f>
        <v/>
      </c>
    </row>
    <row r="1924">
      <c r="N1924" s="14">
        <f>Data!A1924</f>
        <v/>
      </c>
      <c r="O1924" s="24">
        <f>IF(Occurrence!J1924&gt;0,COUNTIFS(Occurrence!$J$2:$J$2441,"&gt;0",Occurrence!$J$2:$J$2441,"&lt;="&amp;Occurrence!J1924)/($B$8+1),0)</f>
        <v/>
      </c>
      <c r="P1924" s="16">
        <f>IF(Occurrence!J1924&gt;0,_xlfn.PERCENTILE.INC(Data!$O$2:$O$2441,($B$4+O1924*($B$5-1))/($B$3-1)),0)</f>
        <v/>
      </c>
      <c r="Q1924" s="16">
        <f>IF(Occurrence!J1924&gt;0,_xlfn.PERCENTILE.INC(Occurrence!$I$2:$I$2441,($B$6+O1924*($B$7-1))/($B$3-1)),0)</f>
        <v/>
      </c>
      <c r="R1924" s="16">
        <f>IF(Occurrence!J1924&gt;0,Occurrence!J1924/Q1924,0)</f>
        <v/>
      </c>
      <c r="S1924" s="9">
        <f>IF(Occurrence!J1924&gt;0,P1924*R1924,0)</f>
        <v/>
      </c>
      <c r="T1924" s="24">
        <f>IF(Occurrence!K1924&gt;0,COUNTIFS(Occurrence!$K$2:$K$2441,"&gt;0",Occurrence!$K$2:$K$2441,"&lt;="&amp;Occurrence!K1924)/($B$9+1),0)</f>
        <v/>
      </c>
      <c r="U1924" s="16">
        <f>IF(Occurrence!K1924&gt;0,_xlfn.PERCENTILE.INC(Data!$O$2:$O$2441,($B$4+T1924*($B$5-1))/($B$3-1)),0)</f>
        <v/>
      </c>
      <c r="V1924" s="16">
        <f>IF(Occurrence!K1924&gt;0,_xlfn.PERCENTILE.INC(Occurrence!$I$2:$I$2441,($B$6+T1924*($B$7-1))/($B$3-1)),0)</f>
        <v/>
      </c>
      <c r="W1924" s="16">
        <f>IF(Occurrence!K1924&gt;0,Occurrence!K1924/V1924,0)</f>
        <v/>
      </c>
      <c r="X1924" s="9">
        <f>IF(Occurrence!K1924&gt;0,U1924*W1924,0)</f>
        <v/>
      </c>
      <c r="Y1924" s="24">
        <f>COUNTIF(Data!$X$2:$X$2441,"&lt;="&amp;Data!X1924)/($B$3+1)</f>
        <v/>
      </c>
      <c r="Z1924" s="16">
        <f>_xlfn.PERCENTILE.INC(Data!$U$2:$U$2441,Y1924)</f>
        <v/>
      </c>
      <c r="AA1924" s="16">
        <f>_xlfn.PERCENTILE.INC(Data!$V$2:$V$2441,Y1924)</f>
        <v/>
      </c>
      <c r="AB1924" s="16">
        <f>Data!X1924-AA1924</f>
        <v/>
      </c>
      <c r="AC1924" s="9">
        <f>Z1924+AB1924</f>
        <v/>
      </c>
      <c r="AD1924" s="24">
        <f>COUNTIF(Data!$Y$2:$Y$2441,"&lt;="&amp;Data!Y1924)/($B$3+1)</f>
        <v/>
      </c>
      <c r="AE1924" s="16">
        <f>_xlfn.PERCENTILE.INC(Data!$U$2:$U$2441,AD1924)</f>
        <v/>
      </c>
      <c r="AF1924" s="16">
        <f>_xlfn.PERCENTILE.INC(Data!$V$2:$V$2441,AD1924)</f>
        <v/>
      </c>
      <c r="AG1924" s="16">
        <f>Data!Y1924-AF1924</f>
        <v/>
      </c>
      <c r="AH1924" s="9">
        <f>AE1924+AG1924</f>
        <v/>
      </c>
    </row>
    <row r="1925">
      <c r="N1925" s="14">
        <f>Data!A1925</f>
        <v/>
      </c>
      <c r="O1925" s="24">
        <f>IF(Occurrence!J1925&gt;0,COUNTIFS(Occurrence!$J$2:$J$2441,"&gt;0",Occurrence!$J$2:$J$2441,"&lt;="&amp;Occurrence!J1925)/($B$8+1),0)</f>
        <v/>
      </c>
      <c r="P1925" s="16">
        <f>IF(Occurrence!J1925&gt;0,_xlfn.PERCENTILE.INC(Data!$O$2:$O$2441,($B$4+O1925*($B$5-1))/($B$3-1)),0)</f>
        <v/>
      </c>
      <c r="Q1925" s="16">
        <f>IF(Occurrence!J1925&gt;0,_xlfn.PERCENTILE.INC(Occurrence!$I$2:$I$2441,($B$6+O1925*($B$7-1))/($B$3-1)),0)</f>
        <v/>
      </c>
      <c r="R1925" s="16">
        <f>IF(Occurrence!J1925&gt;0,Occurrence!J1925/Q1925,0)</f>
        <v/>
      </c>
      <c r="S1925" s="9">
        <f>IF(Occurrence!J1925&gt;0,P1925*R1925,0)</f>
        <v/>
      </c>
      <c r="T1925" s="24">
        <f>IF(Occurrence!K1925&gt;0,COUNTIFS(Occurrence!$K$2:$K$2441,"&gt;0",Occurrence!$K$2:$K$2441,"&lt;="&amp;Occurrence!K1925)/($B$9+1),0)</f>
        <v/>
      </c>
      <c r="U1925" s="16">
        <f>IF(Occurrence!K1925&gt;0,_xlfn.PERCENTILE.INC(Data!$O$2:$O$2441,($B$4+T1925*($B$5-1))/($B$3-1)),0)</f>
        <v/>
      </c>
      <c r="V1925" s="16">
        <f>IF(Occurrence!K1925&gt;0,_xlfn.PERCENTILE.INC(Occurrence!$I$2:$I$2441,($B$6+T1925*($B$7-1))/($B$3-1)),0)</f>
        <v/>
      </c>
      <c r="W1925" s="16">
        <f>IF(Occurrence!K1925&gt;0,Occurrence!K1925/V1925,0)</f>
        <v/>
      </c>
      <c r="X1925" s="9">
        <f>IF(Occurrence!K1925&gt;0,U1925*W1925,0)</f>
        <v/>
      </c>
      <c r="Y1925" s="24">
        <f>COUNTIF(Data!$X$2:$X$2441,"&lt;="&amp;Data!X1925)/($B$3+1)</f>
        <v/>
      </c>
      <c r="Z1925" s="16">
        <f>_xlfn.PERCENTILE.INC(Data!$U$2:$U$2441,Y1925)</f>
        <v/>
      </c>
      <c r="AA1925" s="16">
        <f>_xlfn.PERCENTILE.INC(Data!$V$2:$V$2441,Y1925)</f>
        <v/>
      </c>
      <c r="AB1925" s="16">
        <f>Data!X1925-AA1925</f>
        <v/>
      </c>
      <c r="AC1925" s="9">
        <f>Z1925+AB1925</f>
        <v/>
      </c>
      <c r="AD1925" s="24">
        <f>COUNTIF(Data!$Y$2:$Y$2441,"&lt;="&amp;Data!Y1925)/($B$3+1)</f>
        <v/>
      </c>
      <c r="AE1925" s="16">
        <f>_xlfn.PERCENTILE.INC(Data!$U$2:$U$2441,AD1925)</f>
        <v/>
      </c>
      <c r="AF1925" s="16">
        <f>_xlfn.PERCENTILE.INC(Data!$V$2:$V$2441,AD1925)</f>
        <v/>
      </c>
      <c r="AG1925" s="16">
        <f>Data!Y1925-AF1925</f>
        <v/>
      </c>
      <c r="AH1925" s="9">
        <f>AE1925+AG1925</f>
        <v/>
      </c>
    </row>
    <row r="1926">
      <c r="N1926" s="14">
        <f>Data!A1926</f>
        <v/>
      </c>
      <c r="O1926" s="24">
        <f>IF(Occurrence!J1926&gt;0,COUNTIFS(Occurrence!$J$2:$J$2441,"&gt;0",Occurrence!$J$2:$J$2441,"&lt;="&amp;Occurrence!J1926)/($B$8+1),0)</f>
        <v/>
      </c>
      <c r="P1926" s="16">
        <f>IF(Occurrence!J1926&gt;0,_xlfn.PERCENTILE.INC(Data!$O$2:$O$2441,($B$4+O1926*($B$5-1))/($B$3-1)),0)</f>
        <v/>
      </c>
      <c r="Q1926" s="16">
        <f>IF(Occurrence!J1926&gt;0,_xlfn.PERCENTILE.INC(Occurrence!$I$2:$I$2441,($B$6+O1926*($B$7-1))/($B$3-1)),0)</f>
        <v/>
      </c>
      <c r="R1926" s="16">
        <f>IF(Occurrence!J1926&gt;0,Occurrence!J1926/Q1926,0)</f>
        <v/>
      </c>
      <c r="S1926" s="9">
        <f>IF(Occurrence!J1926&gt;0,P1926*R1926,0)</f>
        <v/>
      </c>
      <c r="T1926" s="24">
        <f>IF(Occurrence!K1926&gt;0,COUNTIFS(Occurrence!$K$2:$K$2441,"&gt;0",Occurrence!$K$2:$K$2441,"&lt;="&amp;Occurrence!K1926)/($B$9+1),0)</f>
        <v/>
      </c>
      <c r="U1926" s="16">
        <f>IF(Occurrence!K1926&gt;0,_xlfn.PERCENTILE.INC(Data!$O$2:$O$2441,($B$4+T1926*($B$5-1))/($B$3-1)),0)</f>
        <v/>
      </c>
      <c r="V1926" s="16">
        <f>IF(Occurrence!K1926&gt;0,_xlfn.PERCENTILE.INC(Occurrence!$I$2:$I$2441,($B$6+T1926*($B$7-1))/($B$3-1)),0)</f>
        <v/>
      </c>
      <c r="W1926" s="16">
        <f>IF(Occurrence!K1926&gt;0,Occurrence!K1926/V1926,0)</f>
        <v/>
      </c>
      <c r="X1926" s="9">
        <f>IF(Occurrence!K1926&gt;0,U1926*W1926,0)</f>
        <v/>
      </c>
      <c r="Y1926" s="24">
        <f>COUNTIF(Data!$X$2:$X$2441,"&lt;="&amp;Data!X1926)/($B$3+1)</f>
        <v/>
      </c>
      <c r="Z1926" s="16">
        <f>_xlfn.PERCENTILE.INC(Data!$U$2:$U$2441,Y1926)</f>
        <v/>
      </c>
      <c r="AA1926" s="16">
        <f>_xlfn.PERCENTILE.INC(Data!$V$2:$V$2441,Y1926)</f>
        <v/>
      </c>
      <c r="AB1926" s="16">
        <f>Data!X1926-AA1926</f>
        <v/>
      </c>
      <c r="AC1926" s="9">
        <f>Z1926+AB1926</f>
        <v/>
      </c>
      <c r="AD1926" s="24">
        <f>COUNTIF(Data!$Y$2:$Y$2441,"&lt;="&amp;Data!Y1926)/($B$3+1)</f>
        <v/>
      </c>
      <c r="AE1926" s="16">
        <f>_xlfn.PERCENTILE.INC(Data!$U$2:$U$2441,AD1926)</f>
        <v/>
      </c>
      <c r="AF1926" s="16">
        <f>_xlfn.PERCENTILE.INC(Data!$V$2:$V$2441,AD1926)</f>
        <v/>
      </c>
      <c r="AG1926" s="16">
        <f>Data!Y1926-AF1926</f>
        <v/>
      </c>
      <c r="AH1926" s="9">
        <f>AE1926+AG1926</f>
        <v/>
      </c>
    </row>
    <row r="1927">
      <c r="N1927" s="14">
        <f>Data!A1927</f>
        <v/>
      </c>
      <c r="O1927" s="24">
        <f>IF(Occurrence!J1927&gt;0,COUNTIFS(Occurrence!$J$2:$J$2441,"&gt;0",Occurrence!$J$2:$J$2441,"&lt;="&amp;Occurrence!J1927)/($B$8+1),0)</f>
        <v/>
      </c>
      <c r="P1927" s="16">
        <f>IF(Occurrence!J1927&gt;0,_xlfn.PERCENTILE.INC(Data!$O$2:$O$2441,($B$4+O1927*($B$5-1))/($B$3-1)),0)</f>
        <v/>
      </c>
      <c r="Q1927" s="16">
        <f>IF(Occurrence!J1927&gt;0,_xlfn.PERCENTILE.INC(Occurrence!$I$2:$I$2441,($B$6+O1927*($B$7-1))/($B$3-1)),0)</f>
        <v/>
      </c>
      <c r="R1927" s="16">
        <f>IF(Occurrence!J1927&gt;0,Occurrence!J1927/Q1927,0)</f>
        <v/>
      </c>
      <c r="S1927" s="9">
        <f>IF(Occurrence!J1927&gt;0,P1927*R1927,0)</f>
        <v/>
      </c>
      <c r="T1927" s="24">
        <f>IF(Occurrence!K1927&gt;0,COUNTIFS(Occurrence!$K$2:$K$2441,"&gt;0",Occurrence!$K$2:$K$2441,"&lt;="&amp;Occurrence!K1927)/($B$9+1),0)</f>
        <v/>
      </c>
      <c r="U1927" s="16">
        <f>IF(Occurrence!K1927&gt;0,_xlfn.PERCENTILE.INC(Data!$O$2:$O$2441,($B$4+T1927*($B$5-1))/($B$3-1)),0)</f>
        <v/>
      </c>
      <c r="V1927" s="16">
        <f>IF(Occurrence!K1927&gt;0,_xlfn.PERCENTILE.INC(Occurrence!$I$2:$I$2441,($B$6+T1927*($B$7-1))/($B$3-1)),0)</f>
        <v/>
      </c>
      <c r="W1927" s="16">
        <f>IF(Occurrence!K1927&gt;0,Occurrence!K1927/V1927,0)</f>
        <v/>
      </c>
      <c r="X1927" s="9">
        <f>IF(Occurrence!K1927&gt;0,U1927*W1927,0)</f>
        <v/>
      </c>
      <c r="Y1927" s="24">
        <f>COUNTIF(Data!$X$2:$X$2441,"&lt;="&amp;Data!X1927)/($B$3+1)</f>
        <v/>
      </c>
      <c r="Z1927" s="16">
        <f>_xlfn.PERCENTILE.INC(Data!$U$2:$U$2441,Y1927)</f>
        <v/>
      </c>
      <c r="AA1927" s="16">
        <f>_xlfn.PERCENTILE.INC(Data!$V$2:$V$2441,Y1927)</f>
        <v/>
      </c>
      <c r="AB1927" s="16">
        <f>Data!X1927-AA1927</f>
        <v/>
      </c>
      <c r="AC1927" s="9">
        <f>Z1927+AB1927</f>
        <v/>
      </c>
      <c r="AD1927" s="24">
        <f>COUNTIF(Data!$Y$2:$Y$2441,"&lt;="&amp;Data!Y1927)/($B$3+1)</f>
        <v/>
      </c>
      <c r="AE1927" s="16">
        <f>_xlfn.PERCENTILE.INC(Data!$U$2:$U$2441,AD1927)</f>
        <v/>
      </c>
      <c r="AF1927" s="16">
        <f>_xlfn.PERCENTILE.INC(Data!$V$2:$V$2441,AD1927)</f>
        <v/>
      </c>
      <c r="AG1927" s="16">
        <f>Data!Y1927-AF1927</f>
        <v/>
      </c>
      <c r="AH1927" s="9">
        <f>AE1927+AG1927</f>
        <v/>
      </c>
    </row>
    <row r="1928">
      <c r="N1928" s="14">
        <f>Data!A1928</f>
        <v/>
      </c>
      <c r="O1928" s="24">
        <f>IF(Occurrence!J1928&gt;0,COUNTIFS(Occurrence!$J$2:$J$2441,"&gt;0",Occurrence!$J$2:$J$2441,"&lt;="&amp;Occurrence!J1928)/($B$8+1),0)</f>
        <v/>
      </c>
      <c r="P1928" s="16">
        <f>IF(Occurrence!J1928&gt;0,_xlfn.PERCENTILE.INC(Data!$O$2:$O$2441,($B$4+O1928*($B$5-1))/($B$3-1)),0)</f>
        <v/>
      </c>
      <c r="Q1928" s="16">
        <f>IF(Occurrence!J1928&gt;0,_xlfn.PERCENTILE.INC(Occurrence!$I$2:$I$2441,($B$6+O1928*($B$7-1))/($B$3-1)),0)</f>
        <v/>
      </c>
      <c r="R1928" s="16">
        <f>IF(Occurrence!J1928&gt;0,Occurrence!J1928/Q1928,0)</f>
        <v/>
      </c>
      <c r="S1928" s="9">
        <f>IF(Occurrence!J1928&gt;0,P1928*R1928,0)</f>
        <v/>
      </c>
      <c r="T1928" s="24">
        <f>IF(Occurrence!K1928&gt;0,COUNTIFS(Occurrence!$K$2:$K$2441,"&gt;0",Occurrence!$K$2:$K$2441,"&lt;="&amp;Occurrence!K1928)/($B$9+1),0)</f>
        <v/>
      </c>
      <c r="U1928" s="16">
        <f>IF(Occurrence!K1928&gt;0,_xlfn.PERCENTILE.INC(Data!$O$2:$O$2441,($B$4+T1928*($B$5-1))/($B$3-1)),0)</f>
        <v/>
      </c>
      <c r="V1928" s="16">
        <f>IF(Occurrence!K1928&gt;0,_xlfn.PERCENTILE.INC(Occurrence!$I$2:$I$2441,($B$6+T1928*($B$7-1))/($B$3-1)),0)</f>
        <v/>
      </c>
      <c r="W1928" s="16">
        <f>IF(Occurrence!K1928&gt;0,Occurrence!K1928/V1928,0)</f>
        <v/>
      </c>
      <c r="X1928" s="9">
        <f>IF(Occurrence!K1928&gt;0,U1928*W1928,0)</f>
        <v/>
      </c>
      <c r="Y1928" s="24">
        <f>COUNTIF(Data!$X$2:$X$2441,"&lt;="&amp;Data!X1928)/($B$3+1)</f>
        <v/>
      </c>
      <c r="Z1928" s="16">
        <f>_xlfn.PERCENTILE.INC(Data!$U$2:$U$2441,Y1928)</f>
        <v/>
      </c>
      <c r="AA1928" s="16">
        <f>_xlfn.PERCENTILE.INC(Data!$V$2:$V$2441,Y1928)</f>
        <v/>
      </c>
      <c r="AB1928" s="16">
        <f>Data!X1928-AA1928</f>
        <v/>
      </c>
      <c r="AC1928" s="9">
        <f>Z1928+AB1928</f>
        <v/>
      </c>
      <c r="AD1928" s="24">
        <f>COUNTIF(Data!$Y$2:$Y$2441,"&lt;="&amp;Data!Y1928)/($B$3+1)</f>
        <v/>
      </c>
      <c r="AE1928" s="16">
        <f>_xlfn.PERCENTILE.INC(Data!$U$2:$U$2441,AD1928)</f>
        <v/>
      </c>
      <c r="AF1928" s="16">
        <f>_xlfn.PERCENTILE.INC(Data!$V$2:$V$2441,AD1928)</f>
        <v/>
      </c>
      <c r="AG1928" s="16">
        <f>Data!Y1928-AF1928</f>
        <v/>
      </c>
      <c r="AH1928" s="9">
        <f>AE1928+AG1928</f>
        <v/>
      </c>
    </row>
    <row r="1929">
      <c r="N1929" s="14">
        <f>Data!A1929</f>
        <v/>
      </c>
      <c r="O1929" s="24">
        <f>IF(Occurrence!J1929&gt;0,COUNTIFS(Occurrence!$J$2:$J$2441,"&gt;0",Occurrence!$J$2:$J$2441,"&lt;="&amp;Occurrence!J1929)/($B$8+1),0)</f>
        <v/>
      </c>
      <c r="P1929" s="16">
        <f>IF(Occurrence!J1929&gt;0,_xlfn.PERCENTILE.INC(Data!$O$2:$O$2441,($B$4+O1929*($B$5-1))/($B$3-1)),0)</f>
        <v/>
      </c>
      <c r="Q1929" s="16">
        <f>IF(Occurrence!J1929&gt;0,_xlfn.PERCENTILE.INC(Occurrence!$I$2:$I$2441,($B$6+O1929*($B$7-1))/($B$3-1)),0)</f>
        <v/>
      </c>
      <c r="R1929" s="16">
        <f>IF(Occurrence!J1929&gt;0,Occurrence!J1929/Q1929,0)</f>
        <v/>
      </c>
      <c r="S1929" s="9">
        <f>IF(Occurrence!J1929&gt;0,P1929*R1929,0)</f>
        <v/>
      </c>
      <c r="T1929" s="24">
        <f>IF(Occurrence!K1929&gt;0,COUNTIFS(Occurrence!$K$2:$K$2441,"&gt;0",Occurrence!$K$2:$K$2441,"&lt;="&amp;Occurrence!K1929)/($B$9+1),0)</f>
        <v/>
      </c>
      <c r="U1929" s="16">
        <f>IF(Occurrence!K1929&gt;0,_xlfn.PERCENTILE.INC(Data!$O$2:$O$2441,($B$4+T1929*($B$5-1))/($B$3-1)),0)</f>
        <v/>
      </c>
      <c r="V1929" s="16">
        <f>IF(Occurrence!K1929&gt;0,_xlfn.PERCENTILE.INC(Occurrence!$I$2:$I$2441,($B$6+T1929*($B$7-1))/($B$3-1)),0)</f>
        <v/>
      </c>
      <c r="W1929" s="16">
        <f>IF(Occurrence!K1929&gt;0,Occurrence!K1929/V1929,0)</f>
        <v/>
      </c>
      <c r="X1929" s="9">
        <f>IF(Occurrence!K1929&gt;0,U1929*W1929,0)</f>
        <v/>
      </c>
      <c r="Y1929" s="24">
        <f>COUNTIF(Data!$X$2:$X$2441,"&lt;="&amp;Data!X1929)/($B$3+1)</f>
        <v/>
      </c>
      <c r="Z1929" s="16">
        <f>_xlfn.PERCENTILE.INC(Data!$U$2:$U$2441,Y1929)</f>
        <v/>
      </c>
      <c r="AA1929" s="16">
        <f>_xlfn.PERCENTILE.INC(Data!$V$2:$V$2441,Y1929)</f>
        <v/>
      </c>
      <c r="AB1929" s="16">
        <f>Data!X1929-AA1929</f>
        <v/>
      </c>
      <c r="AC1929" s="9">
        <f>Z1929+AB1929</f>
        <v/>
      </c>
      <c r="AD1929" s="24">
        <f>COUNTIF(Data!$Y$2:$Y$2441,"&lt;="&amp;Data!Y1929)/($B$3+1)</f>
        <v/>
      </c>
      <c r="AE1929" s="16">
        <f>_xlfn.PERCENTILE.INC(Data!$U$2:$U$2441,AD1929)</f>
        <v/>
      </c>
      <c r="AF1929" s="16">
        <f>_xlfn.PERCENTILE.INC(Data!$V$2:$V$2441,AD1929)</f>
        <v/>
      </c>
      <c r="AG1929" s="16">
        <f>Data!Y1929-AF1929</f>
        <v/>
      </c>
      <c r="AH1929" s="9">
        <f>AE1929+AG1929</f>
        <v/>
      </c>
    </row>
    <row r="1930">
      <c r="N1930" s="14">
        <f>Data!A1930</f>
        <v/>
      </c>
      <c r="O1930" s="24">
        <f>IF(Occurrence!J1930&gt;0,COUNTIFS(Occurrence!$J$2:$J$2441,"&gt;0",Occurrence!$J$2:$J$2441,"&lt;="&amp;Occurrence!J1930)/($B$8+1),0)</f>
        <v/>
      </c>
      <c r="P1930" s="16">
        <f>IF(Occurrence!J1930&gt;0,_xlfn.PERCENTILE.INC(Data!$O$2:$O$2441,($B$4+O1930*($B$5-1))/($B$3-1)),0)</f>
        <v/>
      </c>
      <c r="Q1930" s="16">
        <f>IF(Occurrence!J1930&gt;0,_xlfn.PERCENTILE.INC(Occurrence!$I$2:$I$2441,($B$6+O1930*($B$7-1))/($B$3-1)),0)</f>
        <v/>
      </c>
      <c r="R1930" s="16">
        <f>IF(Occurrence!J1930&gt;0,Occurrence!J1930/Q1930,0)</f>
        <v/>
      </c>
      <c r="S1930" s="9">
        <f>IF(Occurrence!J1930&gt;0,P1930*R1930,0)</f>
        <v/>
      </c>
      <c r="T1930" s="24">
        <f>IF(Occurrence!K1930&gt;0,COUNTIFS(Occurrence!$K$2:$K$2441,"&gt;0",Occurrence!$K$2:$K$2441,"&lt;="&amp;Occurrence!K1930)/($B$9+1),0)</f>
        <v/>
      </c>
      <c r="U1930" s="16">
        <f>IF(Occurrence!K1930&gt;0,_xlfn.PERCENTILE.INC(Data!$O$2:$O$2441,($B$4+T1930*($B$5-1))/($B$3-1)),0)</f>
        <v/>
      </c>
      <c r="V1930" s="16">
        <f>IF(Occurrence!K1930&gt;0,_xlfn.PERCENTILE.INC(Occurrence!$I$2:$I$2441,($B$6+T1930*($B$7-1))/($B$3-1)),0)</f>
        <v/>
      </c>
      <c r="W1930" s="16">
        <f>IF(Occurrence!K1930&gt;0,Occurrence!K1930/V1930,0)</f>
        <v/>
      </c>
      <c r="X1930" s="9">
        <f>IF(Occurrence!K1930&gt;0,U1930*W1930,0)</f>
        <v/>
      </c>
      <c r="Y1930" s="24">
        <f>COUNTIF(Data!$X$2:$X$2441,"&lt;="&amp;Data!X1930)/($B$3+1)</f>
        <v/>
      </c>
      <c r="Z1930" s="16">
        <f>_xlfn.PERCENTILE.INC(Data!$U$2:$U$2441,Y1930)</f>
        <v/>
      </c>
      <c r="AA1930" s="16">
        <f>_xlfn.PERCENTILE.INC(Data!$V$2:$V$2441,Y1930)</f>
        <v/>
      </c>
      <c r="AB1930" s="16">
        <f>Data!X1930-AA1930</f>
        <v/>
      </c>
      <c r="AC1930" s="9">
        <f>Z1930+AB1930</f>
        <v/>
      </c>
      <c r="AD1930" s="24">
        <f>COUNTIF(Data!$Y$2:$Y$2441,"&lt;="&amp;Data!Y1930)/($B$3+1)</f>
        <v/>
      </c>
      <c r="AE1930" s="16">
        <f>_xlfn.PERCENTILE.INC(Data!$U$2:$U$2441,AD1930)</f>
        <v/>
      </c>
      <c r="AF1930" s="16">
        <f>_xlfn.PERCENTILE.INC(Data!$V$2:$V$2441,AD1930)</f>
        <v/>
      </c>
      <c r="AG1930" s="16">
        <f>Data!Y1930-AF1930</f>
        <v/>
      </c>
      <c r="AH1930" s="9">
        <f>AE1930+AG1930</f>
        <v/>
      </c>
    </row>
    <row r="1931">
      <c r="N1931" s="14">
        <f>Data!A1931</f>
        <v/>
      </c>
      <c r="O1931" s="24">
        <f>IF(Occurrence!J1931&gt;0,COUNTIFS(Occurrence!$J$2:$J$2441,"&gt;0",Occurrence!$J$2:$J$2441,"&lt;="&amp;Occurrence!J1931)/($B$8+1),0)</f>
        <v/>
      </c>
      <c r="P1931" s="16">
        <f>IF(Occurrence!J1931&gt;0,_xlfn.PERCENTILE.INC(Data!$O$2:$O$2441,($B$4+O1931*($B$5-1))/($B$3-1)),0)</f>
        <v/>
      </c>
      <c r="Q1931" s="16">
        <f>IF(Occurrence!J1931&gt;0,_xlfn.PERCENTILE.INC(Occurrence!$I$2:$I$2441,($B$6+O1931*($B$7-1))/($B$3-1)),0)</f>
        <v/>
      </c>
      <c r="R1931" s="16">
        <f>IF(Occurrence!J1931&gt;0,Occurrence!J1931/Q1931,0)</f>
        <v/>
      </c>
      <c r="S1931" s="9">
        <f>IF(Occurrence!J1931&gt;0,P1931*R1931,0)</f>
        <v/>
      </c>
      <c r="T1931" s="24">
        <f>IF(Occurrence!K1931&gt;0,COUNTIFS(Occurrence!$K$2:$K$2441,"&gt;0",Occurrence!$K$2:$K$2441,"&lt;="&amp;Occurrence!K1931)/($B$9+1),0)</f>
        <v/>
      </c>
      <c r="U1931" s="16">
        <f>IF(Occurrence!K1931&gt;0,_xlfn.PERCENTILE.INC(Data!$O$2:$O$2441,($B$4+T1931*($B$5-1))/($B$3-1)),0)</f>
        <v/>
      </c>
      <c r="V1931" s="16">
        <f>IF(Occurrence!K1931&gt;0,_xlfn.PERCENTILE.INC(Occurrence!$I$2:$I$2441,($B$6+T1931*($B$7-1))/($B$3-1)),0)</f>
        <v/>
      </c>
      <c r="W1931" s="16">
        <f>IF(Occurrence!K1931&gt;0,Occurrence!K1931/V1931,0)</f>
        <v/>
      </c>
      <c r="X1931" s="9">
        <f>IF(Occurrence!K1931&gt;0,U1931*W1931,0)</f>
        <v/>
      </c>
      <c r="Y1931" s="24">
        <f>COUNTIF(Data!$X$2:$X$2441,"&lt;="&amp;Data!X1931)/($B$3+1)</f>
        <v/>
      </c>
      <c r="Z1931" s="16">
        <f>_xlfn.PERCENTILE.INC(Data!$U$2:$U$2441,Y1931)</f>
        <v/>
      </c>
      <c r="AA1931" s="16">
        <f>_xlfn.PERCENTILE.INC(Data!$V$2:$V$2441,Y1931)</f>
        <v/>
      </c>
      <c r="AB1931" s="16">
        <f>Data!X1931-AA1931</f>
        <v/>
      </c>
      <c r="AC1931" s="9">
        <f>Z1931+AB1931</f>
        <v/>
      </c>
      <c r="AD1931" s="24">
        <f>COUNTIF(Data!$Y$2:$Y$2441,"&lt;="&amp;Data!Y1931)/($B$3+1)</f>
        <v/>
      </c>
      <c r="AE1931" s="16">
        <f>_xlfn.PERCENTILE.INC(Data!$U$2:$U$2441,AD1931)</f>
        <v/>
      </c>
      <c r="AF1931" s="16">
        <f>_xlfn.PERCENTILE.INC(Data!$V$2:$V$2441,AD1931)</f>
        <v/>
      </c>
      <c r="AG1931" s="16">
        <f>Data!Y1931-AF1931</f>
        <v/>
      </c>
      <c r="AH1931" s="9">
        <f>AE1931+AG1931</f>
        <v/>
      </c>
    </row>
    <row r="1932">
      <c r="N1932" s="14">
        <f>Data!A1932</f>
        <v/>
      </c>
      <c r="O1932" s="24">
        <f>IF(Occurrence!J1932&gt;0,COUNTIFS(Occurrence!$J$2:$J$2441,"&gt;0",Occurrence!$J$2:$J$2441,"&lt;="&amp;Occurrence!J1932)/($B$8+1),0)</f>
        <v/>
      </c>
      <c r="P1932" s="16">
        <f>IF(Occurrence!J1932&gt;0,_xlfn.PERCENTILE.INC(Data!$O$2:$O$2441,($B$4+O1932*($B$5-1))/($B$3-1)),0)</f>
        <v/>
      </c>
      <c r="Q1932" s="16">
        <f>IF(Occurrence!J1932&gt;0,_xlfn.PERCENTILE.INC(Occurrence!$I$2:$I$2441,($B$6+O1932*($B$7-1))/($B$3-1)),0)</f>
        <v/>
      </c>
      <c r="R1932" s="16">
        <f>IF(Occurrence!J1932&gt;0,Occurrence!J1932/Q1932,0)</f>
        <v/>
      </c>
      <c r="S1932" s="9">
        <f>IF(Occurrence!J1932&gt;0,P1932*R1932,0)</f>
        <v/>
      </c>
      <c r="T1932" s="24">
        <f>IF(Occurrence!K1932&gt;0,COUNTIFS(Occurrence!$K$2:$K$2441,"&gt;0",Occurrence!$K$2:$K$2441,"&lt;="&amp;Occurrence!K1932)/($B$9+1),0)</f>
        <v/>
      </c>
      <c r="U1932" s="16">
        <f>IF(Occurrence!K1932&gt;0,_xlfn.PERCENTILE.INC(Data!$O$2:$O$2441,($B$4+T1932*($B$5-1))/($B$3-1)),0)</f>
        <v/>
      </c>
      <c r="V1932" s="16">
        <f>IF(Occurrence!K1932&gt;0,_xlfn.PERCENTILE.INC(Occurrence!$I$2:$I$2441,($B$6+T1932*($B$7-1))/($B$3-1)),0)</f>
        <v/>
      </c>
      <c r="W1932" s="16">
        <f>IF(Occurrence!K1932&gt;0,Occurrence!K1932/V1932,0)</f>
        <v/>
      </c>
      <c r="X1932" s="9">
        <f>IF(Occurrence!K1932&gt;0,U1932*W1932,0)</f>
        <v/>
      </c>
      <c r="Y1932" s="24">
        <f>COUNTIF(Data!$X$2:$X$2441,"&lt;="&amp;Data!X1932)/($B$3+1)</f>
        <v/>
      </c>
      <c r="Z1932" s="16">
        <f>_xlfn.PERCENTILE.INC(Data!$U$2:$U$2441,Y1932)</f>
        <v/>
      </c>
      <c r="AA1932" s="16">
        <f>_xlfn.PERCENTILE.INC(Data!$V$2:$V$2441,Y1932)</f>
        <v/>
      </c>
      <c r="AB1932" s="16">
        <f>Data!X1932-AA1932</f>
        <v/>
      </c>
      <c r="AC1932" s="9">
        <f>Z1932+AB1932</f>
        <v/>
      </c>
      <c r="AD1932" s="24">
        <f>COUNTIF(Data!$Y$2:$Y$2441,"&lt;="&amp;Data!Y1932)/($B$3+1)</f>
        <v/>
      </c>
      <c r="AE1932" s="16">
        <f>_xlfn.PERCENTILE.INC(Data!$U$2:$U$2441,AD1932)</f>
        <v/>
      </c>
      <c r="AF1932" s="16">
        <f>_xlfn.PERCENTILE.INC(Data!$V$2:$V$2441,AD1932)</f>
        <v/>
      </c>
      <c r="AG1932" s="16">
        <f>Data!Y1932-AF1932</f>
        <v/>
      </c>
      <c r="AH1932" s="9">
        <f>AE1932+AG1932</f>
        <v/>
      </c>
    </row>
    <row r="1933">
      <c r="N1933" s="14">
        <f>Data!A1933</f>
        <v/>
      </c>
      <c r="O1933" s="24">
        <f>IF(Occurrence!J1933&gt;0,COUNTIFS(Occurrence!$J$2:$J$2441,"&gt;0",Occurrence!$J$2:$J$2441,"&lt;="&amp;Occurrence!J1933)/($B$8+1),0)</f>
        <v/>
      </c>
      <c r="P1933" s="16">
        <f>IF(Occurrence!J1933&gt;0,_xlfn.PERCENTILE.INC(Data!$O$2:$O$2441,($B$4+O1933*($B$5-1))/($B$3-1)),0)</f>
        <v/>
      </c>
      <c r="Q1933" s="16">
        <f>IF(Occurrence!J1933&gt;0,_xlfn.PERCENTILE.INC(Occurrence!$I$2:$I$2441,($B$6+O1933*($B$7-1))/($B$3-1)),0)</f>
        <v/>
      </c>
      <c r="R1933" s="16">
        <f>IF(Occurrence!J1933&gt;0,Occurrence!J1933/Q1933,0)</f>
        <v/>
      </c>
      <c r="S1933" s="9">
        <f>IF(Occurrence!J1933&gt;0,P1933*R1933,0)</f>
        <v/>
      </c>
      <c r="T1933" s="24">
        <f>IF(Occurrence!K1933&gt;0,COUNTIFS(Occurrence!$K$2:$K$2441,"&gt;0",Occurrence!$K$2:$K$2441,"&lt;="&amp;Occurrence!K1933)/($B$9+1),0)</f>
        <v/>
      </c>
      <c r="U1933" s="16">
        <f>IF(Occurrence!K1933&gt;0,_xlfn.PERCENTILE.INC(Data!$O$2:$O$2441,($B$4+T1933*($B$5-1))/($B$3-1)),0)</f>
        <v/>
      </c>
      <c r="V1933" s="16">
        <f>IF(Occurrence!K1933&gt;0,_xlfn.PERCENTILE.INC(Occurrence!$I$2:$I$2441,($B$6+T1933*($B$7-1))/($B$3-1)),0)</f>
        <v/>
      </c>
      <c r="W1933" s="16">
        <f>IF(Occurrence!K1933&gt;0,Occurrence!K1933/V1933,0)</f>
        <v/>
      </c>
      <c r="X1933" s="9">
        <f>IF(Occurrence!K1933&gt;0,U1933*W1933,0)</f>
        <v/>
      </c>
      <c r="Y1933" s="24">
        <f>COUNTIF(Data!$X$2:$X$2441,"&lt;="&amp;Data!X1933)/($B$3+1)</f>
        <v/>
      </c>
      <c r="Z1933" s="16">
        <f>_xlfn.PERCENTILE.INC(Data!$U$2:$U$2441,Y1933)</f>
        <v/>
      </c>
      <c r="AA1933" s="16">
        <f>_xlfn.PERCENTILE.INC(Data!$V$2:$V$2441,Y1933)</f>
        <v/>
      </c>
      <c r="AB1933" s="16">
        <f>Data!X1933-AA1933</f>
        <v/>
      </c>
      <c r="AC1933" s="9">
        <f>Z1933+AB1933</f>
        <v/>
      </c>
      <c r="AD1933" s="24">
        <f>COUNTIF(Data!$Y$2:$Y$2441,"&lt;="&amp;Data!Y1933)/($B$3+1)</f>
        <v/>
      </c>
      <c r="AE1933" s="16">
        <f>_xlfn.PERCENTILE.INC(Data!$U$2:$U$2441,AD1933)</f>
        <v/>
      </c>
      <c r="AF1933" s="16">
        <f>_xlfn.PERCENTILE.INC(Data!$V$2:$V$2441,AD1933)</f>
        <v/>
      </c>
      <c r="AG1933" s="16">
        <f>Data!Y1933-AF1933</f>
        <v/>
      </c>
      <c r="AH1933" s="9">
        <f>AE1933+AG1933</f>
        <v/>
      </c>
    </row>
    <row r="1934">
      <c r="N1934" s="14">
        <f>Data!A1934</f>
        <v/>
      </c>
      <c r="O1934" s="24">
        <f>IF(Occurrence!J1934&gt;0,COUNTIFS(Occurrence!$J$2:$J$2441,"&gt;0",Occurrence!$J$2:$J$2441,"&lt;="&amp;Occurrence!J1934)/($B$8+1),0)</f>
        <v/>
      </c>
      <c r="P1934" s="16">
        <f>IF(Occurrence!J1934&gt;0,_xlfn.PERCENTILE.INC(Data!$O$2:$O$2441,($B$4+O1934*($B$5-1))/($B$3-1)),0)</f>
        <v/>
      </c>
      <c r="Q1934" s="16">
        <f>IF(Occurrence!J1934&gt;0,_xlfn.PERCENTILE.INC(Occurrence!$I$2:$I$2441,($B$6+O1934*($B$7-1))/($B$3-1)),0)</f>
        <v/>
      </c>
      <c r="R1934" s="16">
        <f>IF(Occurrence!J1934&gt;0,Occurrence!J1934/Q1934,0)</f>
        <v/>
      </c>
      <c r="S1934" s="9">
        <f>IF(Occurrence!J1934&gt;0,P1934*R1934,0)</f>
        <v/>
      </c>
      <c r="T1934" s="24">
        <f>IF(Occurrence!K1934&gt;0,COUNTIFS(Occurrence!$K$2:$K$2441,"&gt;0",Occurrence!$K$2:$K$2441,"&lt;="&amp;Occurrence!K1934)/($B$9+1),0)</f>
        <v/>
      </c>
      <c r="U1934" s="16">
        <f>IF(Occurrence!K1934&gt;0,_xlfn.PERCENTILE.INC(Data!$O$2:$O$2441,($B$4+T1934*($B$5-1))/($B$3-1)),0)</f>
        <v/>
      </c>
      <c r="V1934" s="16">
        <f>IF(Occurrence!K1934&gt;0,_xlfn.PERCENTILE.INC(Occurrence!$I$2:$I$2441,($B$6+T1934*($B$7-1))/($B$3-1)),0)</f>
        <v/>
      </c>
      <c r="W1934" s="16">
        <f>IF(Occurrence!K1934&gt;0,Occurrence!K1934/V1934,0)</f>
        <v/>
      </c>
      <c r="X1934" s="9">
        <f>IF(Occurrence!K1934&gt;0,U1934*W1934,0)</f>
        <v/>
      </c>
      <c r="Y1934" s="24">
        <f>COUNTIF(Data!$X$2:$X$2441,"&lt;="&amp;Data!X1934)/($B$3+1)</f>
        <v/>
      </c>
      <c r="Z1934" s="16">
        <f>_xlfn.PERCENTILE.INC(Data!$U$2:$U$2441,Y1934)</f>
        <v/>
      </c>
      <c r="AA1934" s="16">
        <f>_xlfn.PERCENTILE.INC(Data!$V$2:$V$2441,Y1934)</f>
        <v/>
      </c>
      <c r="AB1934" s="16">
        <f>Data!X1934-AA1934</f>
        <v/>
      </c>
      <c r="AC1934" s="9">
        <f>Z1934+AB1934</f>
        <v/>
      </c>
      <c r="AD1934" s="24">
        <f>COUNTIF(Data!$Y$2:$Y$2441,"&lt;="&amp;Data!Y1934)/($B$3+1)</f>
        <v/>
      </c>
      <c r="AE1934" s="16">
        <f>_xlfn.PERCENTILE.INC(Data!$U$2:$U$2441,AD1934)</f>
        <v/>
      </c>
      <c r="AF1934" s="16">
        <f>_xlfn.PERCENTILE.INC(Data!$V$2:$V$2441,AD1934)</f>
        <v/>
      </c>
      <c r="AG1934" s="16">
        <f>Data!Y1934-AF1934</f>
        <v/>
      </c>
      <c r="AH1934" s="9">
        <f>AE1934+AG1934</f>
        <v/>
      </c>
    </row>
    <row r="1935">
      <c r="N1935" s="14">
        <f>Data!A1935</f>
        <v/>
      </c>
      <c r="O1935" s="24">
        <f>IF(Occurrence!J1935&gt;0,COUNTIFS(Occurrence!$J$2:$J$2441,"&gt;0",Occurrence!$J$2:$J$2441,"&lt;="&amp;Occurrence!J1935)/($B$8+1),0)</f>
        <v/>
      </c>
      <c r="P1935" s="16">
        <f>IF(Occurrence!J1935&gt;0,_xlfn.PERCENTILE.INC(Data!$O$2:$O$2441,($B$4+O1935*($B$5-1))/($B$3-1)),0)</f>
        <v/>
      </c>
      <c r="Q1935" s="16">
        <f>IF(Occurrence!J1935&gt;0,_xlfn.PERCENTILE.INC(Occurrence!$I$2:$I$2441,($B$6+O1935*($B$7-1))/($B$3-1)),0)</f>
        <v/>
      </c>
      <c r="R1935" s="16">
        <f>IF(Occurrence!J1935&gt;0,Occurrence!J1935/Q1935,0)</f>
        <v/>
      </c>
      <c r="S1935" s="9">
        <f>IF(Occurrence!J1935&gt;0,P1935*R1935,0)</f>
        <v/>
      </c>
      <c r="T1935" s="24">
        <f>IF(Occurrence!K1935&gt;0,COUNTIFS(Occurrence!$K$2:$K$2441,"&gt;0",Occurrence!$K$2:$K$2441,"&lt;="&amp;Occurrence!K1935)/($B$9+1),0)</f>
        <v/>
      </c>
      <c r="U1935" s="16">
        <f>IF(Occurrence!K1935&gt;0,_xlfn.PERCENTILE.INC(Data!$O$2:$O$2441,($B$4+T1935*($B$5-1))/($B$3-1)),0)</f>
        <v/>
      </c>
      <c r="V1935" s="16">
        <f>IF(Occurrence!K1935&gt;0,_xlfn.PERCENTILE.INC(Occurrence!$I$2:$I$2441,($B$6+T1935*($B$7-1))/($B$3-1)),0)</f>
        <v/>
      </c>
      <c r="W1935" s="16">
        <f>IF(Occurrence!K1935&gt;0,Occurrence!K1935/V1935,0)</f>
        <v/>
      </c>
      <c r="X1935" s="9">
        <f>IF(Occurrence!K1935&gt;0,U1935*W1935,0)</f>
        <v/>
      </c>
      <c r="Y1935" s="24">
        <f>COUNTIF(Data!$X$2:$X$2441,"&lt;="&amp;Data!X1935)/($B$3+1)</f>
        <v/>
      </c>
      <c r="Z1935" s="16">
        <f>_xlfn.PERCENTILE.INC(Data!$U$2:$U$2441,Y1935)</f>
        <v/>
      </c>
      <c r="AA1935" s="16">
        <f>_xlfn.PERCENTILE.INC(Data!$V$2:$V$2441,Y1935)</f>
        <v/>
      </c>
      <c r="AB1935" s="16">
        <f>Data!X1935-AA1935</f>
        <v/>
      </c>
      <c r="AC1935" s="9">
        <f>Z1935+AB1935</f>
        <v/>
      </c>
      <c r="AD1935" s="24">
        <f>COUNTIF(Data!$Y$2:$Y$2441,"&lt;="&amp;Data!Y1935)/($B$3+1)</f>
        <v/>
      </c>
      <c r="AE1935" s="16">
        <f>_xlfn.PERCENTILE.INC(Data!$U$2:$U$2441,AD1935)</f>
        <v/>
      </c>
      <c r="AF1935" s="16">
        <f>_xlfn.PERCENTILE.INC(Data!$V$2:$V$2441,AD1935)</f>
        <v/>
      </c>
      <c r="AG1935" s="16">
        <f>Data!Y1935-AF1935</f>
        <v/>
      </c>
      <c r="AH1935" s="9">
        <f>AE1935+AG1935</f>
        <v/>
      </c>
    </row>
    <row r="1936">
      <c r="N1936" s="14">
        <f>Data!A1936</f>
        <v/>
      </c>
      <c r="O1936" s="24">
        <f>IF(Occurrence!J1936&gt;0,COUNTIFS(Occurrence!$J$2:$J$2441,"&gt;0",Occurrence!$J$2:$J$2441,"&lt;="&amp;Occurrence!J1936)/($B$8+1),0)</f>
        <v/>
      </c>
      <c r="P1936" s="16">
        <f>IF(Occurrence!J1936&gt;0,_xlfn.PERCENTILE.INC(Data!$O$2:$O$2441,($B$4+O1936*($B$5-1))/($B$3-1)),0)</f>
        <v/>
      </c>
      <c r="Q1936" s="16">
        <f>IF(Occurrence!J1936&gt;0,_xlfn.PERCENTILE.INC(Occurrence!$I$2:$I$2441,($B$6+O1936*($B$7-1))/($B$3-1)),0)</f>
        <v/>
      </c>
      <c r="R1936" s="16">
        <f>IF(Occurrence!J1936&gt;0,Occurrence!J1936/Q1936,0)</f>
        <v/>
      </c>
      <c r="S1936" s="9">
        <f>IF(Occurrence!J1936&gt;0,P1936*R1936,0)</f>
        <v/>
      </c>
      <c r="T1936" s="24">
        <f>IF(Occurrence!K1936&gt;0,COUNTIFS(Occurrence!$K$2:$K$2441,"&gt;0",Occurrence!$K$2:$K$2441,"&lt;="&amp;Occurrence!K1936)/($B$9+1),0)</f>
        <v/>
      </c>
      <c r="U1936" s="16">
        <f>IF(Occurrence!K1936&gt;0,_xlfn.PERCENTILE.INC(Data!$O$2:$O$2441,($B$4+T1936*($B$5-1))/($B$3-1)),0)</f>
        <v/>
      </c>
      <c r="V1936" s="16">
        <f>IF(Occurrence!K1936&gt;0,_xlfn.PERCENTILE.INC(Occurrence!$I$2:$I$2441,($B$6+T1936*($B$7-1))/($B$3-1)),0)</f>
        <v/>
      </c>
      <c r="W1936" s="16">
        <f>IF(Occurrence!K1936&gt;0,Occurrence!K1936/V1936,0)</f>
        <v/>
      </c>
      <c r="X1936" s="9">
        <f>IF(Occurrence!K1936&gt;0,U1936*W1936,0)</f>
        <v/>
      </c>
      <c r="Y1936" s="24">
        <f>COUNTIF(Data!$X$2:$X$2441,"&lt;="&amp;Data!X1936)/($B$3+1)</f>
        <v/>
      </c>
      <c r="Z1936" s="16">
        <f>_xlfn.PERCENTILE.INC(Data!$U$2:$U$2441,Y1936)</f>
        <v/>
      </c>
      <c r="AA1936" s="16">
        <f>_xlfn.PERCENTILE.INC(Data!$V$2:$V$2441,Y1936)</f>
        <v/>
      </c>
      <c r="AB1936" s="16">
        <f>Data!X1936-AA1936</f>
        <v/>
      </c>
      <c r="AC1936" s="9">
        <f>Z1936+AB1936</f>
        <v/>
      </c>
      <c r="AD1936" s="24">
        <f>COUNTIF(Data!$Y$2:$Y$2441,"&lt;="&amp;Data!Y1936)/($B$3+1)</f>
        <v/>
      </c>
      <c r="AE1936" s="16">
        <f>_xlfn.PERCENTILE.INC(Data!$U$2:$U$2441,AD1936)</f>
        <v/>
      </c>
      <c r="AF1936" s="16">
        <f>_xlfn.PERCENTILE.INC(Data!$V$2:$V$2441,AD1936)</f>
        <v/>
      </c>
      <c r="AG1936" s="16">
        <f>Data!Y1936-AF1936</f>
        <v/>
      </c>
      <c r="AH1936" s="9">
        <f>AE1936+AG1936</f>
        <v/>
      </c>
    </row>
    <row r="1937">
      <c r="N1937" s="14">
        <f>Data!A1937</f>
        <v/>
      </c>
      <c r="O1937" s="24">
        <f>IF(Occurrence!J1937&gt;0,COUNTIFS(Occurrence!$J$2:$J$2441,"&gt;0",Occurrence!$J$2:$J$2441,"&lt;="&amp;Occurrence!J1937)/($B$8+1),0)</f>
        <v/>
      </c>
      <c r="P1937" s="16">
        <f>IF(Occurrence!J1937&gt;0,_xlfn.PERCENTILE.INC(Data!$O$2:$O$2441,($B$4+O1937*($B$5-1))/($B$3-1)),0)</f>
        <v/>
      </c>
      <c r="Q1937" s="16">
        <f>IF(Occurrence!J1937&gt;0,_xlfn.PERCENTILE.INC(Occurrence!$I$2:$I$2441,($B$6+O1937*($B$7-1))/($B$3-1)),0)</f>
        <v/>
      </c>
      <c r="R1937" s="16">
        <f>IF(Occurrence!J1937&gt;0,Occurrence!J1937/Q1937,0)</f>
        <v/>
      </c>
      <c r="S1937" s="9">
        <f>IF(Occurrence!J1937&gt;0,P1937*R1937,0)</f>
        <v/>
      </c>
      <c r="T1937" s="24">
        <f>IF(Occurrence!K1937&gt;0,COUNTIFS(Occurrence!$K$2:$K$2441,"&gt;0",Occurrence!$K$2:$K$2441,"&lt;="&amp;Occurrence!K1937)/($B$9+1),0)</f>
        <v/>
      </c>
      <c r="U1937" s="16">
        <f>IF(Occurrence!K1937&gt;0,_xlfn.PERCENTILE.INC(Data!$O$2:$O$2441,($B$4+T1937*($B$5-1))/($B$3-1)),0)</f>
        <v/>
      </c>
      <c r="V1937" s="16">
        <f>IF(Occurrence!K1937&gt;0,_xlfn.PERCENTILE.INC(Occurrence!$I$2:$I$2441,($B$6+T1937*($B$7-1))/($B$3-1)),0)</f>
        <v/>
      </c>
      <c r="W1937" s="16">
        <f>IF(Occurrence!K1937&gt;0,Occurrence!K1937/V1937,0)</f>
        <v/>
      </c>
      <c r="X1937" s="9">
        <f>IF(Occurrence!K1937&gt;0,U1937*W1937,0)</f>
        <v/>
      </c>
      <c r="Y1937" s="24">
        <f>COUNTIF(Data!$X$2:$X$2441,"&lt;="&amp;Data!X1937)/($B$3+1)</f>
        <v/>
      </c>
      <c r="Z1937" s="16">
        <f>_xlfn.PERCENTILE.INC(Data!$U$2:$U$2441,Y1937)</f>
        <v/>
      </c>
      <c r="AA1937" s="16">
        <f>_xlfn.PERCENTILE.INC(Data!$V$2:$V$2441,Y1937)</f>
        <v/>
      </c>
      <c r="AB1937" s="16">
        <f>Data!X1937-AA1937</f>
        <v/>
      </c>
      <c r="AC1937" s="9">
        <f>Z1937+AB1937</f>
        <v/>
      </c>
      <c r="AD1937" s="24">
        <f>COUNTIF(Data!$Y$2:$Y$2441,"&lt;="&amp;Data!Y1937)/($B$3+1)</f>
        <v/>
      </c>
      <c r="AE1937" s="16">
        <f>_xlfn.PERCENTILE.INC(Data!$U$2:$U$2441,AD1937)</f>
        <v/>
      </c>
      <c r="AF1937" s="16">
        <f>_xlfn.PERCENTILE.INC(Data!$V$2:$V$2441,AD1937)</f>
        <v/>
      </c>
      <c r="AG1937" s="16">
        <f>Data!Y1937-AF1937</f>
        <v/>
      </c>
      <c r="AH1937" s="9">
        <f>AE1937+AG1937</f>
        <v/>
      </c>
    </row>
    <row r="1938">
      <c r="N1938" s="14">
        <f>Data!A1938</f>
        <v/>
      </c>
      <c r="O1938" s="24">
        <f>IF(Occurrence!J1938&gt;0,COUNTIFS(Occurrence!$J$2:$J$2441,"&gt;0",Occurrence!$J$2:$J$2441,"&lt;="&amp;Occurrence!J1938)/($B$8+1),0)</f>
        <v/>
      </c>
      <c r="P1938" s="16">
        <f>IF(Occurrence!J1938&gt;0,_xlfn.PERCENTILE.INC(Data!$O$2:$O$2441,($B$4+O1938*($B$5-1))/($B$3-1)),0)</f>
        <v/>
      </c>
      <c r="Q1938" s="16">
        <f>IF(Occurrence!J1938&gt;0,_xlfn.PERCENTILE.INC(Occurrence!$I$2:$I$2441,($B$6+O1938*($B$7-1))/($B$3-1)),0)</f>
        <v/>
      </c>
      <c r="R1938" s="16">
        <f>IF(Occurrence!J1938&gt;0,Occurrence!J1938/Q1938,0)</f>
        <v/>
      </c>
      <c r="S1938" s="9">
        <f>IF(Occurrence!J1938&gt;0,P1938*R1938,0)</f>
        <v/>
      </c>
      <c r="T1938" s="24">
        <f>IF(Occurrence!K1938&gt;0,COUNTIFS(Occurrence!$K$2:$K$2441,"&gt;0",Occurrence!$K$2:$K$2441,"&lt;="&amp;Occurrence!K1938)/($B$9+1),0)</f>
        <v/>
      </c>
      <c r="U1938" s="16">
        <f>IF(Occurrence!K1938&gt;0,_xlfn.PERCENTILE.INC(Data!$O$2:$O$2441,($B$4+T1938*($B$5-1))/($B$3-1)),0)</f>
        <v/>
      </c>
      <c r="V1938" s="16">
        <f>IF(Occurrence!K1938&gt;0,_xlfn.PERCENTILE.INC(Occurrence!$I$2:$I$2441,($B$6+T1938*($B$7-1))/($B$3-1)),0)</f>
        <v/>
      </c>
      <c r="W1938" s="16">
        <f>IF(Occurrence!K1938&gt;0,Occurrence!K1938/V1938,0)</f>
        <v/>
      </c>
      <c r="X1938" s="9">
        <f>IF(Occurrence!K1938&gt;0,U1938*W1938,0)</f>
        <v/>
      </c>
      <c r="Y1938" s="24">
        <f>COUNTIF(Data!$X$2:$X$2441,"&lt;="&amp;Data!X1938)/($B$3+1)</f>
        <v/>
      </c>
      <c r="Z1938" s="16">
        <f>_xlfn.PERCENTILE.INC(Data!$U$2:$U$2441,Y1938)</f>
        <v/>
      </c>
      <c r="AA1938" s="16">
        <f>_xlfn.PERCENTILE.INC(Data!$V$2:$V$2441,Y1938)</f>
        <v/>
      </c>
      <c r="AB1938" s="16">
        <f>Data!X1938-AA1938</f>
        <v/>
      </c>
      <c r="AC1938" s="9">
        <f>Z1938+AB1938</f>
        <v/>
      </c>
      <c r="AD1938" s="24">
        <f>COUNTIF(Data!$Y$2:$Y$2441,"&lt;="&amp;Data!Y1938)/($B$3+1)</f>
        <v/>
      </c>
      <c r="AE1938" s="16">
        <f>_xlfn.PERCENTILE.INC(Data!$U$2:$U$2441,AD1938)</f>
        <v/>
      </c>
      <c r="AF1938" s="16">
        <f>_xlfn.PERCENTILE.INC(Data!$V$2:$V$2441,AD1938)</f>
        <v/>
      </c>
      <c r="AG1938" s="16">
        <f>Data!Y1938-AF1938</f>
        <v/>
      </c>
      <c r="AH1938" s="9">
        <f>AE1938+AG1938</f>
        <v/>
      </c>
    </row>
    <row r="1939">
      <c r="N1939" s="14">
        <f>Data!A1939</f>
        <v/>
      </c>
      <c r="O1939" s="24">
        <f>IF(Occurrence!J1939&gt;0,COUNTIFS(Occurrence!$J$2:$J$2441,"&gt;0",Occurrence!$J$2:$J$2441,"&lt;="&amp;Occurrence!J1939)/($B$8+1),0)</f>
        <v/>
      </c>
      <c r="P1939" s="16">
        <f>IF(Occurrence!J1939&gt;0,_xlfn.PERCENTILE.INC(Data!$O$2:$O$2441,($B$4+O1939*($B$5-1))/($B$3-1)),0)</f>
        <v/>
      </c>
      <c r="Q1939" s="16">
        <f>IF(Occurrence!J1939&gt;0,_xlfn.PERCENTILE.INC(Occurrence!$I$2:$I$2441,($B$6+O1939*($B$7-1))/($B$3-1)),0)</f>
        <v/>
      </c>
      <c r="R1939" s="16">
        <f>IF(Occurrence!J1939&gt;0,Occurrence!J1939/Q1939,0)</f>
        <v/>
      </c>
      <c r="S1939" s="9">
        <f>IF(Occurrence!J1939&gt;0,P1939*R1939,0)</f>
        <v/>
      </c>
      <c r="T1939" s="24">
        <f>IF(Occurrence!K1939&gt;0,COUNTIFS(Occurrence!$K$2:$K$2441,"&gt;0",Occurrence!$K$2:$K$2441,"&lt;="&amp;Occurrence!K1939)/($B$9+1),0)</f>
        <v/>
      </c>
      <c r="U1939" s="16">
        <f>IF(Occurrence!K1939&gt;0,_xlfn.PERCENTILE.INC(Data!$O$2:$O$2441,($B$4+T1939*($B$5-1))/($B$3-1)),0)</f>
        <v/>
      </c>
      <c r="V1939" s="16">
        <f>IF(Occurrence!K1939&gt;0,_xlfn.PERCENTILE.INC(Occurrence!$I$2:$I$2441,($B$6+T1939*($B$7-1))/($B$3-1)),0)</f>
        <v/>
      </c>
      <c r="W1939" s="16">
        <f>IF(Occurrence!K1939&gt;0,Occurrence!K1939/V1939,0)</f>
        <v/>
      </c>
      <c r="X1939" s="9">
        <f>IF(Occurrence!K1939&gt;0,U1939*W1939,0)</f>
        <v/>
      </c>
      <c r="Y1939" s="24">
        <f>COUNTIF(Data!$X$2:$X$2441,"&lt;="&amp;Data!X1939)/($B$3+1)</f>
        <v/>
      </c>
      <c r="Z1939" s="16">
        <f>_xlfn.PERCENTILE.INC(Data!$U$2:$U$2441,Y1939)</f>
        <v/>
      </c>
      <c r="AA1939" s="16">
        <f>_xlfn.PERCENTILE.INC(Data!$V$2:$V$2441,Y1939)</f>
        <v/>
      </c>
      <c r="AB1939" s="16">
        <f>Data!X1939-AA1939</f>
        <v/>
      </c>
      <c r="AC1939" s="9">
        <f>Z1939+AB1939</f>
        <v/>
      </c>
      <c r="AD1939" s="24">
        <f>COUNTIF(Data!$Y$2:$Y$2441,"&lt;="&amp;Data!Y1939)/($B$3+1)</f>
        <v/>
      </c>
      <c r="AE1939" s="16">
        <f>_xlfn.PERCENTILE.INC(Data!$U$2:$U$2441,AD1939)</f>
        <v/>
      </c>
      <c r="AF1939" s="16">
        <f>_xlfn.PERCENTILE.INC(Data!$V$2:$V$2441,AD1939)</f>
        <v/>
      </c>
      <c r="AG1939" s="16">
        <f>Data!Y1939-AF1939</f>
        <v/>
      </c>
      <c r="AH1939" s="9">
        <f>AE1939+AG1939</f>
        <v/>
      </c>
    </row>
    <row r="1940">
      <c r="N1940" s="14">
        <f>Data!A1940</f>
        <v/>
      </c>
      <c r="O1940" s="24">
        <f>IF(Occurrence!J1940&gt;0,COUNTIFS(Occurrence!$J$2:$J$2441,"&gt;0",Occurrence!$J$2:$J$2441,"&lt;="&amp;Occurrence!J1940)/($B$8+1),0)</f>
        <v/>
      </c>
      <c r="P1940" s="16">
        <f>IF(Occurrence!J1940&gt;0,_xlfn.PERCENTILE.INC(Data!$O$2:$O$2441,($B$4+O1940*($B$5-1))/($B$3-1)),0)</f>
        <v/>
      </c>
      <c r="Q1940" s="16">
        <f>IF(Occurrence!J1940&gt;0,_xlfn.PERCENTILE.INC(Occurrence!$I$2:$I$2441,($B$6+O1940*($B$7-1))/($B$3-1)),0)</f>
        <v/>
      </c>
      <c r="R1940" s="16">
        <f>IF(Occurrence!J1940&gt;0,Occurrence!J1940/Q1940,0)</f>
        <v/>
      </c>
      <c r="S1940" s="9">
        <f>IF(Occurrence!J1940&gt;0,P1940*R1940,0)</f>
        <v/>
      </c>
      <c r="T1940" s="24">
        <f>IF(Occurrence!K1940&gt;0,COUNTIFS(Occurrence!$K$2:$K$2441,"&gt;0",Occurrence!$K$2:$K$2441,"&lt;="&amp;Occurrence!K1940)/($B$9+1),0)</f>
        <v/>
      </c>
      <c r="U1940" s="16">
        <f>IF(Occurrence!K1940&gt;0,_xlfn.PERCENTILE.INC(Data!$O$2:$O$2441,($B$4+T1940*($B$5-1))/($B$3-1)),0)</f>
        <v/>
      </c>
      <c r="V1940" s="16">
        <f>IF(Occurrence!K1940&gt;0,_xlfn.PERCENTILE.INC(Occurrence!$I$2:$I$2441,($B$6+T1940*($B$7-1))/($B$3-1)),0)</f>
        <v/>
      </c>
      <c r="W1940" s="16">
        <f>IF(Occurrence!K1940&gt;0,Occurrence!K1940/V1940,0)</f>
        <v/>
      </c>
      <c r="X1940" s="9">
        <f>IF(Occurrence!K1940&gt;0,U1940*W1940,0)</f>
        <v/>
      </c>
      <c r="Y1940" s="24">
        <f>COUNTIF(Data!$X$2:$X$2441,"&lt;="&amp;Data!X1940)/($B$3+1)</f>
        <v/>
      </c>
      <c r="Z1940" s="16">
        <f>_xlfn.PERCENTILE.INC(Data!$U$2:$U$2441,Y1940)</f>
        <v/>
      </c>
      <c r="AA1940" s="16">
        <f>_xlfn.PERCENTILE.INC(Data!$V$2:$V$2441,Y1940)</f>
        <v/>
      </c>
      <c r="AB1940" s="16">
        <f>Data!X1940-AA1940</f>
        <v/>
      </c>
      <c r="AC1940" s="9">
        <f>Z1940+AB1940</f>
        <v/>
      </c>
      <c r="AD1940" s="24">
        <f>COUNTIF(Data!$Y$2:$Y$2441,"&lt;="&amp;Data!Y1940)/($B$3+1)</f>
        <v/>
      </c>
      <c r="AE1940" s="16">
        <f>_xlfn.PERCENTILE.INC(Data!$U$2:$U$2441,AD1940)</f>
        <v/>
      </c>
      <c r="AF1940" s="16">
        <f>_xlfn.PERCENTILE.INC(Data!$V$2:$V$2441,AD1940)</f>
        <v/>
      </c>
      <c r="AG1940" s="16">
        <f>Data!Y1940-AF1940</f>
        <v/>
      </c>
      <c r="AH1940" s="9">
        <f>AE1940+AG1940</f>
        <v/>
      </c>
    </row>
    <row r="1941">
      <c r="N1941" s="14">
        <f>Data!A1941</f>
        <v/>
      </c>
      <c r="O1941" s="24">
        <f>IF(Occurrence!J1941&gt;0,COUNTIFS(Occurrence!$J$2:$J$2441,"&gt;0",Occurrence!$J$2:$J$2441,"&lt;="&amp;Occurrence!J1941)/($B$8+1),0)</f>
        <v/>
      </c>
      <c r="P1941" s="16">
        <f>IF(Occurrence!J1941&gt;0,_xlfn.PERCENTILE.INC(Data!$O$2:$O$2441,($B$4+O1941*($B$5-1))/($B$3-1)),0)</f>
        <v/>
      </c>
      <c r="Q1941" s="16">
        <f>IF(Occurrence!J1941&gt;0,_xlfn.PERCENTILE.INC(Occurrence!$I$2:$I$2441,($B$6+O1941*($B$7-1))/($B$3-1)),0)</f>
        <v/>
      </c>
      <c r="R1941" s="16">
        <f>IF(Occurrence!J1941&gt;0,Occurrence!J1941/Q1941,0)</f>
        <v/>
      </c>
      <c r="S1941" s="9">
        <f>IF(Occurrence!J1941&gt;0,P1941*R1941,0)</f>
        <v/>
      </c>
      <c r="T1941" s="24">
        <f>IF(Occurrence!K1941&gt;0,COUNTIFS(Occurrence!$K$2:$K$2441,"&gt;0",Occurrence!$K$2:$K$2441,"&lt;="&amp;Occurrence!K1941)/($B$9+1),0)</f>
        <v/>
      </c>
      <c r="U1941" s="16">
        <f>IF(Occurrence!K1941&gt;0,_xlfn.PERCENTILE.INC(Data!$O$2:$O$2441,($B$4+T1941*($B$5-1))/($B$3-1)),0)</f>
        <v/>
      </c>
      <c r="V1941" s="16">
        <f>IF(Occurrence!K1941&gt;0,_xlfn.PERCENTILE.INC(Occurrence!$I$2:$I$2441,($B$6+T1941*($B$7-1))/($B$3-1)),0)</f>
        <v/>
      </c>
      <c r="W1941" s="16">
        <f>IF(Occurrence!K1941&gt;0,Occurrence!K1941/V1941,0)</f>
        <v/>
      </c>
      <c r="X1941" s="9">
        <f>IF(Occurrence!K1941&gt;0,U1941*W1941,0)</f>
        <v/>
      </c>
      <c r="Y1941" s="24">
        <f>COUNTIF(Data!$X$2:$X$2441,"&lt;="&amp;Data!X1941)/($B$3+1)</f>
        <v/>
      </c>
      <c r="Z1941" s="16">
        <f>_xlfn.PERCENTILE.INC(Data!$U$2:$U$2441,Y1941)</f>
        <v/>
      </c>
      <c r="AA1941" s="16">
        <f>_xlfn.PERCENTILE.INC(Data!$V$2:$V$2441,Y1941)</f>
        <v/>
      </c>
      <c r="AB1941" s="16">
        <f>Data!X1941-AA1941</f>
        <v/>
      </c>
      <c r="AC1941" s="9">
        <f>Z1941+AB1941</f>
        <v/>
      </c>
      <c r="AD1941" s="24">
        <f>COUNTIF(Data!$Y$2:$Y$2441,"&lt;="&amp;Data!Y1941)/($B$3+1)</f>
        <v/>
      </c>
      <c r="AE1941" s="16">
        <f>_xlfn.PERCENTILE.INC(Data!$U$2:$U$2441,AD1941)</f>
        <v/>
      </c>
      <c r="AF1941" s="16">
        <f>_xlfn.PERCENTILE.INC(Data!$V$2:$V$2441,AD1941)</f>
        <v/>
      </c>
      <c r="AG1941" s="16">
        <f>Data!Y1941-AF1941</f>
        <v/>
      </c>
      <c r="AH1941" s="9">
        <f>AE1941+AG1941</f>
        <v/>
      </c>
    </row>
    <row r="1942">
      <c r="N1942" s="14">
        <f>Data!A1942</f>
        <v/>
      </c>
      <c r="O1942" s="24">
        <f>IF(Occurrence!J1942&gt;0,COUNTIFS(Occurrence!$J$2:$J$2441,"&gt;0",Occurrence!$J$2:$J$2441,"&lt;="&amp;Occurrence!J1942)/($B$8+1),0)</f>
        <v/>
      </c>
      <c r="P1942" s="16">
        <f>IF(Occurrence!J1942&gt;0,_xlfn.PERCENTILE.INC(Data!$O$2:$O$2441,($B$4+O1942*($B$5-1))/($B$3-1)),0)</f>
        <v/>
      </c>
      <c r="Q1942" s="16">
        <f>IF(Occurrence!J1942&gt;0,_xlfn.PERCENTILE.INC(Occurrence!$I$2:$I$2441,($B$6+O1942*($B$7-1))/($B$3-1)),0)</f>
        <v/>
      </c>
      <c r="R1942" s="16">
        <f>IF(Occurrence!J1942&gt;0,Occurrence!J1942/Q1942,0)</f>
        <v/>
      </c>
      <c r="S1942" s="9">
        <f>IF(Occurrence!J1942&gt;0,P1942*R1942,0)</f>
        <v/>
      </c>
      <c r="T1942" s="24">
        <f>IF(Occurrence!K1942&gt;0,COUNTIFS(Occurrence!$K$2:$K$2441,"&gt;0",Occurrence!$K$2:$K$2441,"&lt;="&amp;Occurrence!K1942)/($B$9+1),0)</f>
        <v/>
      </c>
      <c r="U1942" s="16">
        <f>IF(Occurrence!K1942&gt;0,_xlfn.PERCENTILE.INC(Data!$O$2:$O$2441,($B$4+T1942*($B$5-1))/($B$3-1)),0)</f>
        <v/>
      </c>
      <c r="V1942" s="16">
        <f>IF(Occurrence!K1942&gt;0,_xlfn.PERCENTILE.INC(Occurrence!$I$2:$I$2441,($B$6+T1942*($B$7-1))/($B$3-1)),0)</f>
        <v/>
      </c>
      <c r="W1942" s="16">
        <f>IF(Occurrence!K1942&gt;0,Occurrence!K1942/V1942,0)</f>
        <v/>
      </c>
      <c r="X1942" s="9">
        <f>IF(Occurrence!K1942&gt;0,U1942*W1942,0)</f>
        <v/>
      </c>
      <c r="Y1942" s="24">
        <f>COUNTIF(Data!$X$2:$X$2441,"&lt;="&amp;Data!X1942)/($B$3+1)</f>
        <v/>
      </c>
      <c r="Z1942" s="16">
        <f>_xlfn.PERCENTILE.INC(Data!$U$2:$U$2441,Y1942)</f>
        <v/>
      </c>
      <c r="AA1942" s="16">
        <f>_xlfn.PERCENTILE.INC(Data!$V$2:$V$2441,Y1942)</f>
        <v/>
      </c>
      <c r="AB1942" s="16">
        <f>Data!X1942-AA1942</f>
        <v/>
      </c>
      <c r="AC1942" s="9">
        <f>Z1942+AB1942</f>
        <v/>
      </c>
      <c r="AD1942" s="24">
        <f>COUNTIF(Data!$Y$2:$Y$2441,"&lt;="&amp;Data!Y1942)/($B$3+1)</f>
        <v/>
      </c>
      <c r="AE1942" s="16">
        <f>_xlfn.PERCENTILE.INC(Data!$U$2:$U$2441,AD1942)</f>
        <v/>
      </c>
      <c r="AF1942" s="16">
        <f>_xlfn.PERCENTILE.INC(Data!$V$2:$V$2441,AD1942)</f>
        <v/>
      </c>
      <c r="AG1942" s="16">
        <f>Data!Y1942-AF1942</f>
        <v/>
      </c>
      <c r="AH1942" s="9">
        <f>AE1942+AG1942</f>
        <v/>
      </c>
    </row>
    <row r="1943">
      <c r="N1943" s="14">
        <f>Data!A1943</f>
        <v/>
      </c>
      <c r="O1943" s="24">
        <f>IF(Occurrence!J1943&gt;0,COUNTIFS(Occurrence!$J$2:$J$2441,"&gt;0",Occurrence!$J$2:$J$2441,"&lt;="&amp;Occurrence!J1943)/($B$8+1),0)</f>
        <v/>
      </c>
      <c r="P1943" s="16">
        <f>IF(Occurrence!J1943&gt;0,_xlfn.PERCENTILE.INC(Data!$O$2:$O$2441,($B$4+O1943*($B$5-1))/($B$3-1)),0)</f>
        <v/>
      </c>
      <c r="Q1943" s="16">
        <f>IF(Occurrence!J1943&gt;0,_xlfn.PERCENTILE.INC(Occurrence!$I$2:$I$2441,($B$6+O1943*($B$7-1))/($B$3-1)),0)</f>
        <v/>
      </c>
      <c r="R1943" s="16">
        <f>IF(Occurrence!J1943&gt;0,Occurrence!J1943/Q1943,0)</f>
        <v/>
      </c>
      <c r="S1943" s="9">
        <f>IF(Occurrence!J1943&gt;0,P1943*R1943,0)</f>
        <v/>
      </c>
      <c r="T1943" s="24">
        <f>IF(Occurrence!K1943&gt;0,COUNTIFS(Occurrence!$K$2:$K$2441,"&gt;0",Occurrence!$K$2:$K$2441,"&lt;="&amp;Occurrence!K1943)/($B$9+1),0)</f>
        <v/>
      </c>
      <c r="U1943" s="16">
        <f>IF(Occurrence!K1943&gt;0,_xlfn.PERCENTILE.INC(Data!$O$2:$O$2441,($B$4+T1943*($B$5-1))/($B$3-1)),0)</f>
        <v/>
      </c>
      <c r="V1943" s="16">
        <f>IF(Occurrence!K1943&gt;0,_xlfn.PERCENTILE.INC(Occurrence!$I$2:$I$2441,($B$6+T1943*($B$7-1))/($B$3-1)),0)</f>
        <v/>
      </c>
      <c r="W1943" s="16">
        <f>IF(Occurrence!K1943&gt;0,Occurrence!K1943/V1943,0)</f>
        <v/>
      </c>
      <c r="X1943" s="9">
        <f>IF(Occurrence!K1943&gt;0,U1943*W1943,0)</f>
        <v/>
      </c>
      <c r="Y1943" s="24">
        <f>COUNTIF(Data!$X$2:$X$2441,"&lt;="&amp;Data!X1943)/($B$3+1)</f>
        <v/>
      </c>
      <c r="Z1943" s="16">
        <f>_xlfn.PERCENTILE.INC(Data!$U$2:$U$2441,Y1943)</f>
        <v/>
      </c>
      <c r="AA1943" s="16">
        <f>_xlfn.PERCENTILE.INC(Data!$V$2:$V$2441,Y1943)</f>
        <v/>
      </c>
      <c r="AB1943" s="16">
        <f>Data!X1943-AA1943</f>
        <v/>
      </c>
      <c r="AC1943" s="9">
        <f>Z1943+AB1943</f>
        <v/>
      </c>
      <c r="AD1943" s="24">
        <f>COUNTIF(Data!$Y$2:$Y$2441,"&lt;="&amp;Data!Y1943)/($B$3+1)</f>
        <v/>
      </c>
      <c r="AE1943" s="16">
        <f>_xlfn.PERCENTILE.INC(Data!$U$2:$U$2441,AD1943)</f>
        <v/>
      </c>
      <c r="AF1943" s="16">
        <f>_xlfn.PERCENTILE.INC(Data!$V$2:$V$2441,AD1943)</f>
        <v/>
      </c>
      <c r="AG1943" s="16">
        <f>Data!Y1943-AF1943</f>
        <v/>
      </c>
      <c r="AH1943" s="9">
        <f>AE1943+AG1943</f>
        <v/>
      </c>
    </row>
    <row r="1944">
      <c r="N1944" s="14">
        <f>Data!A1944</f>
        <v/>
      </c>
      <c r="O1944" s="24">
        <f>IF(Occurrence!J1944&gt;0,COUNTIFS(Occurrence!$J$2:$J$2441,"&gt;0",Occurrence!$J$2:$J$2441,"&lt;="&amp;Occurrence!J1944)/($B$8+1),0)</f>
        <v/>
      </c>
      <c r="P1944" s="16">
        <f>IF(Occurrence!J1944&gt;0,_xlfn.PERCENTILE.INC(Data!$O$2:$O$2441,($B$4+O1944*($B$5-1))/($B$3-1)),0)</f>
        <v/>
      </c>
      <c r="Q1944" s="16">
        <f>IF(Occurrence!J1944&gt;0,_xlfn.PERCENTILE.INC(Occurrence!$I$2:$I$2441,($B$6+O1944*($B$7-1))/($B$3-1)),0)</f>
        <v/>
      </c>
      <c r="R1944" s="16">
        <f>IF(Occurrence!J1944&gt;0,Occurrence!J1944/Q1944,0)</f>
        <v/>
      </c>
      <c r="S1944" s="9">
        <f>IF(Occurrence!J1944&gt;0,P1944*R1944,0)</f>
        <v/>
      </c>
      <c r="T1944" s="24">
        <f>IF(Occurrence!K1944&gt;0,COUNTIFS(Occurrence!$K$2:$K$2441,"&gt;0",Occurrence!$K$2:$K$2441,"&lt;="&amp;Occurrence!K1944)/($B$9+1),0)</f>
        <v/>
      </c>
      <c r="U1944" s="16">
        <f>IF(Occurrence!K1944&gt;0,_xlfn.PERCENTILE.INC(Data!$O$2:$O$2441,($B$4+T1944*($B$5-1))/($B$3-1)),0)</f>
        <v/>
      </c>
      <c r="V1944" s="16">
        <f>IF(Occurrence!K1944&gt;0,_xlfn.PERCENTILE.INC(Occurrence!$I$2:$I$2441,($B$6+T1944*($B$7-1))/($B$3-1)),0)</f>
        <v/>
      </c>
      <c r="W1944" s="16">
        <f>IF(Occurrence!K1944&gt;0,Occurrence!K1944/V1944,0)</f>
        <v/>
      </c>
      <c r="X1944" s="9">
        <f>IF(Occurrence!K1944&gt;0,U1944*W1944,0)</f>
        <v/>
      </c>
      <c r="Y1944" s="24">
        <f>COUNTIF(Data!$X$2:$X$2441,"&lt;="&amp;Data!X1944)/($B$3+1)</f>
        <v/>
      </c>
      <c r="Z1944" s="16">
        <f>_xlfn.PERCENTILE.INC(Data!$U$2:$U$2441,Y1944)</f>
        <v/>
      </c>
      <c r="AA1944" s="16">
        <f>_xlfn.PERCENTILE.INC(Data!$V$2:$V$2441,Y1944)</f>
        <v/>
      </c>
      <c r="AB1944" s="16">
        <f>Data!X1944-AA1944</f>
        <v/>
      </c>
      <c r="AC1944" s="9">
        <f>Z1944+AB1944</f>
        <v/>
      </c>
      <c r="AD1944" s="24">
        <f>COUNTIF(Data!$Y$2:$Y$2441,"&lt;="&amp;Data!Y1944)/($B$3+1)</f>
        <v/>
      </c>
      <c r="AE1944" s="16">
        <f>_xlfn.PERCENTILE.INC(Data!$U$2:$U$2441,AD1944)</f>
        <v/>
      </c>
      <c r="AF1944" s="16">
        <f>_xlfn.PERCENTILE.INC(Data!$V$2:$V$2441,AD1944)</f>
        <v/>
      </c>
      <c r="AG1944" s="16">
        <f>Data!Y1944-AF1944</f>
        <v/>
      </c>
      <c r="AH1944" s="9">
        <f>AE1944+AG1944</f>
        <v/>
      </c>
    </row>
    <row r="1945">
      <c r="N1945" s="14">
        <f>Data!A1945</f>
        <v/>
      </c>
      <c r="O1945" s="24">
        <f>IF(Occurrence!J1945&gt;0,COUNTIFS(Occurrence!$J$2:$J$2441,"&gt;0",Occurrence!$J$2:$J$2441,"&lt;="&amp;Occurrence!J1945)/($B$8+1),0)</f>
        <v/>
      </c>
      <c r="P1945" s="16">
        <f>IF(Occurrence!J1945&gt;0,_xlfn.PERCENTILE.INC(Data!$O$2:$O$2441,($B$4+O1945*($B$5-1))/($B$3-1)),0)</f>
        <v/>
      </c>
      <c r="Q1945" s="16">
        <f>IF(Occurrence!J1945&gt;0,_xlfn.PERCENTILE.INC(Occurrence!$I$2:$I$2441,($B$6+O1945*($B$7-1))/($B$3-1)),0)</f>
        <v/>
      </c>
      <c r="R1945" s="16">
        <f>IF(Occurrence!J1945&gt;0,Occurrence!J1945/Q1945,0)</f>
        <v/>
      </c>
      <c r="S1945" s="9">
        <f>IF(Occurrence!J1945&gt;0,P1945*R1945,0)</f>
        <v/>
      </c>
      <c r="T1945" s="24">
        <f>IF(Occurrence!K1945&gt;0,COUNTIFS(Occurrence!$K$2:$K$2441,"&gt;0",Occurrence!$K$2:$K$2441,"&lt;="&amp;Occurrence!K1945)/($B$9+1),0)</f>
        <v/>
      </c>
      <c r="U1945" s="16">
        <f>IF(Occurrence!K1945&gt;0,_xlfn.PERCENTILE.INC(Data!$O$2:$O$2441,($B$4+T1945*($B$5-1))/($B$3-1)),0)</f>
        <v/>
      </c>
      <c r="V1945" s="16">
        <f>IF(Occurrence!K1945&gt;0,_xlfn.PERCENTILE.INC(Occurrence!$I$2:$I$2441,($B$6+T1945*($B$7-1))/($B$3-1)),0)</f>
        <v/>
      </c>
      <c r="W1945" s="16">
        <f>IF(Occurrence!K1945&gt;0,Occurrence!K1945/V1945,0)</f>
        <v/>
      </c>
      <c r="X1945" s="9">
        <f>IF(Occurrence!K1945&gt;0,U1945*W1945,0)</f>
        <v/>
      </c>
      <c r="Y1945" s="24">
        <f>COUNTIF(Data!$X$2:$X$2441,"&lt;="&amp;Data!X1945)/($B$3+1)</f>
        <v/>
      </c>
      <c r="Z1945" s="16">
        <f>_xlfn.PERCENTILE.INC(Data!$U$2:$U$2441,Y1945)</f>
        <v/>
      </c>
      <c r="AA1945" s="16">
        <f>_xlfn.PERCENTILE.INC(Data!$V$2:$V$2441,Y1945)</f>
        <v/>
      </c>
      <c r="AB1945" s="16">
        <f>Data!X1945-AA1945</f>
        <v/>
      </c>
      <c r="AC1945" s="9">
        <f>Z1945+AB1945</f>
        <v/>
      </c>
      <c r="AD1945" s="24">
        <f>COUNTIF(Data!$Y$2:$Y$2441,"&lt;="&amp;Data!Y1945)/($B$3+1)</f>
        <v/>
      </c>
      <c r="AE1945" s="16">
        <f>_xlfn.PERCENTILE.INC(Data!$U$2:$U$2441,AD1945)</f>
        <v/>
      </c>
      <c r="AF1945" s="16">
        <f>_xlfn.PERCENTILE.INC(Data!$V$2:$V$2441,AD1945)</f>
        <v/>
      </c>
      <c r="AG1945" s="16">
        <f>Data!Y1945-AF1945</f>
        <v/>
      </c>
      <c r="AH1945" s="9">
        <f>AE1945+AG1945</f>
        <v/>
      </c>
    </row>
    <row r="1946">
      <c r="N1946" s="14">
        <f>Data!A1946</f>
        <v/>
      </c>
      <c r="O1946" s="24">
        <f>IF(Occurrence!J1946&gt;0,COUNTIFS(Occurrence!$J$2:$J$2441,"&gt;0",Occurrence!$J$2:$J$2441,"&lt;="&amp;Occurrence!J1946)/($B$8+1),0)</f>
        <v/>
      </c>
      <c r="P1946" s="16">
        <f>IF(Occurrence!J1946&gt;0,_xlfn.PERCENTILE.INC(Data!$O$2:$O$2441,($B$4+O1946*($B$5-1))/($B$3-1)),0)</f>
        <v/>
      </c>
      <c r="Q1946" s="16">
        <f>IF(Occurrence!J1946&gt;0,_xlfn.PERCENTILE.INC(Occurrence!$I$2:$I$2441,($B$6+O1946*($B$7-1))/($B$3-1)),0)</f>
        <v/>
      </c>
      <c r="R1946" s="16">
        <f>IF(Occurrence!J1946&gt;0,Occurrence!J1946/Q1946,0)</f>
        <v/>
      </c>
      <c r="S1946" s="9">
        <f>IF(Occurrence!J1946&gt;0,P1946*R1946,0)</f>
        <v/>
      </c>
      <c r="T1946" s="24">
        <f>IF(Occurrence!K1946&gt;0,COUNTIFS(Occurrence!$K$2:$K$2441,"&gt;0",Occurrence!$K$2:$K$2441,"&lt;="&amp;Occurrence!K1946)/($B$9+1),0)</f>
        <v/>
      </c>
      <c r="U1946" s="16">
        <f>IF(Occurrence!K1946&gt;0,_xlfn.PERCENTILE.INC(Data!$O$2:$O$2441,($B$4+T1946*($B$5-1))/($B$3-1)),0)</f>
        <v/>
      </c>
      <c r="V1946" s="16">
        <f>IF(Occurrence!K1946&gt;0,_xlfn.PERCENTILE.INC(Occurrence!$I$2:$I$2441,($B$6+T1946*($B$7-1))/($B$3-1)),0)</f>
        <v/>
      </c>
      <c r="W1946" s="16">
        <f>IF(Occurrence!K1946&gt;0,Occurrence!K1946/V1946,0)</f>
        <v/>
      </c>
      <c r="X1946" s="9">
        <f>IF(Occurrence!K1946&gt;0,U1946*W1946,0)</f>
        <v/>
      </c>
      <c r="Y1946" s="24">
        <f>COUNTIF(Data!$X$2:$X$2441,"&lt;="&amp;Data!X1946)/($B$3+1)</f>
        <v/>
      </c>
      <c r="Z1946" s="16">
        <f>_xlfn.PERCENTILE.INC(Data!$U$2:$U$2441,Y1946)</f>
        <v/>
      </c>
      <c r="AA1946" s="16">
        <f>_xlfn.PERCENTILE.INC(Data!$V$2:$V$2441,Y1946)</f>
        <v/>
      </c>
      <c r="AB1946" s="16">
        <f>Data!X1946-AA1946</f>
        <v/>
      </c>
      <c r="AC1946" s="9">
        <f>Z1946+AB1946</f>
        <v/>
      </c>
      <c r="AD1946" s="24">
        <f>COUNTIF(Data!$Y$2:$Y$2441,"&lt;="&amp;Data!Y1946)/($B$3+1)</f>
        <v/>
      </c>
      <c r="AE1946" s="16">
        <f>_xlfn.PERCENTILE.INC(Data!$U$2:$U$2441,AD1946)</f>
        <v/>
      </c>
      <c r="AF1946" s="16">
        <f>_xlfn.PERCENTILE.INC(Data!$V$2:$V$2441,AD1946)</f>
        <v/>
      </c>
      <c r="AG1946" s="16">
        <f>Data!Y1946-AF1946</f>
        <v/>
      </c>
      <c r="AH1946" s="9">
        <f>AE1946+AG1946</f>
        <v/>
      </c>
    </row>
    <row r="1947">
      <c r="N1947" s="14">
        <f>Data!A1947</f>
        <v/>
      </c>
      <c r="O1947" s="24">
        <f>IF(Occurrence!J1947&gt;0,COUNTIFS(Occurrence!$J$2:$J$2441,"&gt;0",Occurrence!$J$2:$J$2441,"&lt;="&amp;Occurrence!J1947)/($B$8+1),0)</f>
        <v/>
      </c>
      <c r="P1947" s="16">
        <f>IF(Occurrence!J1947&gt;0,_xlfn.PERCENTILE.INC(Data!$O$2:$O$2441,($B$4+O1947*($B$5-1))/($B$3-1)),0)</f>
        <v/>
      </c>
      <c r="Q1947" s="16">
        <f>IF(Occurrence!J1947&gt;0,_xlfn.PERCENTILE.INC(Occurrence!$I$2:$I$2441,($B$6+O1947*($B$7-1))/($B$3-1)),0)</f>
        <v/>
      </c>
      <c r="R1947" s="16">
        <f>IF(Occurrence!J1947&gt;0,Occurrence!J1947/Q1947,0)</f>
        <v/>
      </c>
      <c r="S1947" s="9">
        <f>IF(Occurrence!J1947&gt;0,P1947*R1947,0)</f>
        <v/>
      </c>
      <c r="T1947" s="24">
        <f>IF(Occurrence!K1947&gt;0,COUNTIFS(Occurrence!$K$2:$K$2441,"&gt;0",Occurrence!$K$2:$K$2441,"&lt;="&amp;Occurrence!K1947)/($B$9+1),0)</f>
        <v/>
      </c>
      <c r="U1947" s="16">
        <f>IF(Occurrence!K1947&gt;0,_xlfn.PERCENTILE.INC(Data!$O$2:$O$2441,($B$4+T1947*($B$5-1))/($B$3-1)),0)</f>
        <v/>
      </c>
      <c r="V1947" s="16">
        <f>IF(Occurrence!K1947&gt;0,_xlfn.PERCENTILE.INC(Occurrence!$I$2:$I$2441,($B$6+T1947*($B$7-1))/($B$3-1)),0)</f>
        <v/>
      </c>
      <c r="W1947" s="16">
        <f>IF(Occurrence!K1947&gt;0,Occurrence!K1947/V1947,0)</f>
        <v/>
      </c>
      <c r="X1947" s="9">
        <f>IF(Occurrence!K1947&gt;0,U1947*W1947,0)</f>
        <v/>
      </c>
      <c r="Y1947" s="24">
        <f>COUNTIF(Data!$X$2:$X$2441,"&lt;="&amp;Data!X1947)/($B$3+1)</f>
        <v/>
      </c>
      <c r="Z1947" s="16">
        <f>_xlfn.PERCENTILE.INC(Data!$U$2:$U$2441,Y1947)</f>
        <v/>
      </c>
      <c r="AA1947" s="16">
        <f>_xlfn.PERCENTILE.INC(Data!$V$2:$V$2441,Y1947)</f>
        <v/>
      </c>
      <c r="AB1947" s="16">
        <f>Data!X1947-AA1947</f>
        <v/>
      </c>
      <c r="AC1947" s="9">
        <f>Z1947+AB1947</f>
        <v/>
      </c>
      <c r="AD1947" s="24">
        <f>COUNTIF(Data!$Y$2:$Y$2441,"&lt;="&amp;Data!Y1947)/($B$3+1)</f>
        <v/>
      </c>
      <c r="AE1947" s="16">
        <f>_xlfn.PERCENTILE.INC(Data!$U$2:$U$2441,AD1947)</f>
        <v/>
      </c>
      <c r="AF1947" s="16">
        <f>_xlfn.PERCENTILE.INC(Data!$V$2:$V$2441,AD1947)</f>
        <v/>
      </c>
      <c r="AG1947" s="16">
        <f>Data!Y1947-AF1947</f>
        <v/>
      </c>
      <c r="AH1947" s="9">
        <f>AE1947+AG1947</f>
        <v/>
      </c>
    </row>
    <row r="1948">
      <c r="N1948" s="14">
        <f>Data!A1948</f>
        <v/>
      </c>
      <c r="O1948" s="24">
        <f>IF(Occurrence!J1948&gt;0,COUNTIFS(Occurrence!$J$2:$J$2441,"&gt;0",Occurrence!$J$2:$J$2441,"&lt;="&amp;Occurrence!J1948)/($B$8+1),0)</f>
        <v/>
      </c>
      <c r="P1948" s="16">
        <f>IF(Occurrence!J1948&gt;0,_xlfn.PERCENTILE.INC(Data!$O$2:$O$2441,($B$4+O1948*($B$5-1))/($B$3-1)),0)</f>
        <v/>
      </c>
      <c r="Q1948" s="16">
        <f>IF(Occurrence!J1948&gt;0,_xlfn.PERCENTILE.INC(Occurrence!$I$2:$I$2441,($B$6+O1948*($B$7-1))/($B$3-1)),0)</f>
        <v/>
      </c>
      <c r="R1948" s="16">
        <f>IF(Occurrence!J1948&gt;0,Occurrence!J1948/Q1948,0)</f>
        <v/>
      </c>
      <c r="S1948" s="9">
        <f>IF(Occurrence!J1948&gt;0,P1948*R1948,0)</f>
        <v/>
      </c>
      <c r="T1948" s="24">
        <f>IF(Occurrence!K1948&gt;0,COUNTIFS(Occurrence!$K$2:$K$2441,"&gt;0",Occurrence!$K$2:$K$2441,"&lt;="&amp;Occurrence!K1948)/($B$9+1),0)</f>
        <v/>
      </c>
      <c r="U1948" s="16">
        <f>IF(Occurrence!K1948&gt;0,_xlfn.PERCENTILE.INC(Data!$O$2:$O$2441,($B$4+T1948*($B$5-1))/($B$3-1)),0)</f>
        <v/>
      </c>
      <c r="V1948" s="16">
        <f>IF(Occurrence!K1948&gt;0,_xlfn.PERCENTILE.INC(Occurrence!$I$2:$I$2441,($B$6+T1948*($B$7-1))/($B$3-1)),0)</f>
        <v/>
      </c>
      <c r="W1948" s="16">
        <f>IF(Occurrence!K1948&gt;0,Occurrence!K1948/V1948,0)</f>
        <v/>
      </c>
      <c r="X1948" s="9">
        <f>IF(Occurrence!K1948&gt;0,U1948*W1948,0)</f>
        <v/>
      </c>
      <c r="Y1948" s="24">
        <f>COUNTIF(Data!$X$2:$X$2441,"&lt;="&amp;Data!X1948)/($B$3+1)</f>
        <v/>
      </c>
      <c r="Z1948" s="16">
        <f>_xlfn.PERCENTILE.INC(Data!$U$2:$U$2441,Y1948)</f>
        <v/>
      </c>
      <c r="AA1948" s="16">
        <f>_xlfn.PERCENTILE.INC(Data!$V$2:$V$2441,Y1948)</f>
        <v/>
      </c>
      <c r="AB1948" s="16">
        <f>Data!X1948-AA1948</f>
        <v/>
      </c>
      <c r="AC1948" s="9">
        <f>Z1948+AB1948</f>
        <v/>
      </c>
      <c r="AD1948" s="24">
        <f>COUNTIF(Data!$Y$2:$Y$2441,"&lt;="&amp;Data!Y1948)/($B$3+1)</f>
        <v/>
      </c>
      <c r="AE1948" s="16">
        <f>_xlfn.PERCENTILE.INC(Data!$U$2:$U$2441,AD1948)</f>
        <v/>
      </c>
      <c r="AF1948" s="16">
        <f>_xlfn.PERCENTILE.INC(Data!$V$2:$V$2441,AD1948)</f>
        <v/>
      </c>
      <c r="AG1948" s="16">
        <f>Data!Y1948-AF1948</f>
        <v/>
      </c>
      <c r="AH1948" s="9">
        <f>AE1948+AG1948</f>
        <v/>
      </c>
    </row>
    <row r="1949">
      <c r="N1949" s="14">
        <f>Data!A1949</f>
        <v/>
      </c>
      <c r="O1949" s="24">
        <f>IF(Occurrence!J1949&gt;0,COUNTIFS(Occurrence!$J$2:$J$2441,"&gt;0",Occurrence!$J$2:$J$2441,"&lt;="&amp;Occurrence!J1949)/($B$8+1),0)</f>
        <v/>
      </c>
      <c r="P1949" s="16">
        <f>IF(Occurrence!J1949&gt;0,_xlfn.PERCENTILE.INC(Data!$O$2:$O$2441,($B$4+O1949*($B$5-1))/($B$3-1)),0)</f>
        <v/>
      </c>
      <c r="Q1949" s="16">
        <f>IF(Occurrence!J1949&gt;0,_xlfn.PERCENTILE.INC(Occurrence!$I$2:$I$2441,($B$6+O1949*($B$7-1))/($B$3-1)),0)</f>
        <v/>
      </c>
      <c r="R1949" s="16">
        <f>IF(Occurrence!J1949&gt;0,Occurrence!J1949/Q1949,0)</f>
        <v/>
      </c>
      <c r="S1949" s="9">
        <f>IF(Occurrence!J1949&gt;0,P1949*R1949,0)</f>
        <v/>
      </c>
      <c r="T1949" s="24">
        <f>IF(Occurrence!K1949&gt;0,COUNTIFS(Occurrence!$K$2:$K$2441,"&gt;0",Occurrence!$K$2:$K$2441,"&lt;="&amp;Occurrence!K1949)/($B$9+1),0)</f>
        <v/>
      </c>
      <c r="U1949" s="16">
        <f>IF(Occurrence!K1949&gt;0,_xlfn.PERCENTILE.INC(Data!$O$2:$O$2441,($B$4+T1949*($B$5-1))/($B$3-1)),0)</f>
        <v/>
      </c>
      <c r="V1949" s="16">
        <f>IF(Occurrence!K1949&gt;0,_xlfn.PERCENTILE.INC(Occurrence!$I$2:$I$2441,($B$6+T1949*($B$7-1))/($B$3-1)),0)</f>
        <v/>
      </c>
      <c r="W1949" s="16">
        <f>IF(Occurrence!K1949&gt;0,Occurrence!K1949/V1949,0)</f>
        <v/>
      </c>
      <c r="X1949" s="9">
        <f>IF(Occurrence!K1949&gt;0,U1949*W1949,0)</f>
        <v/>
      </c>
      <c r="Y1949" s="24">
        <f>COUNTIF(Data!$X$2:$X$2441,"&lt;="&amp;Data!X1949)/($B$3+1)</f>
        <v/>
      </c>
      <c r="Z1949" s="16">
        <f>_xlfn.PERCENTILE.INC(Data!$U$2:$U$2441,Y1949)</f>
        <v/>
      </c>
      <c r="AA1949" s="16">
        <f>_xlfn.PERCENTILE.INC(Data!$V$2:$V$2441,Y1949)</f>
        <v/>
      </c>
      <c r="AB1949" s="16">
        <f>Data!X1949-AA1949</f>
        <v/>
      </c>
      <c r="AC1949" s="9">
        <f>Z1949+AB1949</f>
        <v/>
      </c>
      <c r="AD1949" s="24">
        <f>COUNTIF(Data!$Y$2:$Y$2441,"&lt;="&amp;Data!Y1949)/($B$3+1)</f>
        <v/>
      </c>
      <c r="AE1949" s="16">
        <f>_xlfn.PERCENTILE.INC(Data!$U$2:$U$2441,AD1949)</f>
        <v/>
      </c>
      <c r="AF1949" s="16">
        <f>_xlfn.PERCENTILE.INC(Data!$V$2:$V$2441,AD1949)</f>
        <v/>
      </c>
      <c r="AG1949" s="16">
        <f>Data!Y1949-AF1949</f>
        <v/>
      </c>
      <c r="AH1949" s="9">
        <f>AE1949+AG1949</f>
        <v/>
      </c>
    </row>
    <row r="1950">
      <c r="N1950" s="14">
        <f>Data!A1950</f>
        <v/>
      </c>
      <c r="O1950" s="24">
        <f>IF(Occurrence!J1950&gt;0,COUNTIFS(Occurrence!$J$2:$J$2441,"&gt;0",Occurrence!$J$2:$J$2441,"&lt;="&amp;Occurrence!J1950)/($B$8+1),0)</f>
        <v/>
      </c>
      <c r="P1950" s="16">
        <f>IF(Occurrence!J1950&gt;0,_xlfn.PERCENTILE.INC(Data!$O$2:$O$2441,($B$4+O1950*($B$5-1))/($B$3-1)),0)</f>
        <v/>
      </c>
      <c r="Q1950" s="16">
        <f>IF(Occurrence!J1950&gt;0,_xlfn.PERCENTILE.INC(Occurrence!$I$2:$I$2441,($B$6+O1950*($B$7-1))/($B$3-1)),0)</f>
        <v/>
      </c>
      <c r="R1950" s="16">
        <f>IF(Occurrence!J1950&gt;0,Occurrence!J1950/Q1950,0)</f>
        <v/>
      </c>
      <c r="S1950" s="9">
        <f>IF(Occurrence!J1950&gt;0,P1950*R1950,0)</f>
        <v/>
      </c>
      <c r="T1950" s="24">
        <f>IF(Occurrence!K1950&gt;0,COUNTIFS(Occurrence!$K$2:$K$2441,"&gt;0",Occurrence!$K$2:$K$2441,"&lt;="&amp;Occurrence!K1950)/($B$9+1),0)</f>
        <v/>
      </c>
      <c r="U1950" s="16">
        <f>IF(Occurrence!K1950&gt;0,_xlfn.PERCENTILE.INC(Data!$O$2:$O$2441,($B$4+T1950*($B$5-1))/($B$3-1)),0)</f>
        <v/>
      </c>
      <c r="V1950" s="16">
        <f>IF(Occurrence!K1950&gt;0,_xlfn.PERCENTILE.INC(Occurrence!$I$2:$I$2441,($B$6+T1950*($B$7-1))/($B$3-1)),0)</f>
        <v/>
      </c>
      <c r="W1950" s="16">
        <f>IF(Occurrence!K1950&gt;0,Occurrence!K1950/V1950,0)</f>
        <v/>
      </c>
      <c r="X1950" s="9">
        <f>IF(Occurrence!K1950&gt;0,U1950*W1950,0)</f>
        <v/>
      </c>
      <c r="Y1950" s="24">
        <f>COUNTIF(Data!$X$2:$X$2441,"&lt;="&amp;Data!X1950)/($B$3+1)</f>
        <v/>
      </c>
      <c r="Z1950" s="16">
        <f>_xlfn.PERCENTILE.INC(Data!$U$2:$U$2441,Y1950)</f>
        <v/>
      </c>
      <c r="AA1950" s="16">
        <f>_xlfn.PERCENTILE.INC(Data!$V$2:$V$2441,Y1950)</f>
        <v/>
      </c>
      <c r="AB1950" s="16">
        <f>Data!X1950-AA1950</f>
        <v/>
      </c>
      <c r="AC1950" s="9">
        <f>Z1950+AB1950</f>
        <v/>
      </c>
      <c r="AD1950" s="24">
        <f>COUNTIF(Data!$Y$2:$Y$2441,"&lt;="&amp;Data!Y1950)/($B$3+1)</f>
        <v/>
      </c>
      <c r="AE1950" s="16">
        <f>_xlfn.PERCENTILE.INC(Data!$U$2:$U$2441,AD1950)</f>
        <v/>
      </c>
      <c r="AF1950" s="16">
        <f>_xlfn.PERCENTILE.INC(Data!$V$2:$V$2441,AD1950)</f>
        <v/>
      </c>
      <c r="AG1950" s="16">
        <f>Data!Y1950-AF1950</f>
        <v/>
      </c>
      <c r="AH1950" s="9">
        <f>AE1950+AG1950</f>
        <v/>
      </c>
    </row>
    <row r="1951">
      <c r="N1951" s="14">
        <f>Data!A1951</f>
        <v/>
      </c>
      <c r="O1951" s="24">
        <f>IF(Occurrence!J1951&gt;0,COUNTIFS(Occurrence!$J$2:$J$2441,"&gt;0",Occurrence!$J$2:$J$2441,"&lt;="&amp;Occurrence!J1951)/($B$8+1),0)</f>
        <v/>
      </c>
      <c r="P1951" s="16">
        <f>IF(Occurrence!J1951&gt;0,_xlfn.PERCENTILE.INC(Data!$O$2:$O$2441,($B$4+O1951*($B$5-1))/($B$3-1)),0)</f>
        <v/>
      </c>
      <c r="Q1951" s="16">
        <f>IF(Occurrence!J1951&gt;0,_xlfn.PERCENTILE.INC(Occurrence!$I$2:$I$2441,($B$6+O1951*($B$7-1))/($B$3-1)),0)</f>
        <v/>
      </c>
      <c r="R1951" s="16">
        <f>IF(Occurrence!J1951&gt;0,Occurrence!J1951/Q1951,0)</f>
        <v/>
      </c>
      <c r="S1951" s="9">
        <f>IF(Occurrence!J1951&gt;0,P1951*R1951,0)</f>
        <v/>
      </c>
      <c r="T1951" s="24">
        <f>IF(Occurrence!K1951&gt;0,COUNTIFS(Occurrence!$K$2:$K$2441,"&gt;0",Occurrence!$K$2:$K$2441,"&lt;="&amp;Occurrence!K1951)/($B$9+1),0)</f>
        <v/>
      </c>
      <c r="U1951" s="16">
        <f>IF(Occurrence!K1951&gt;0,_xlfn.PERCENTILE.INC(Data!$O$2:$O$2441,($B$4+T1951*($B$5-1))/($B$3-1)),0)</f>
        <v/>
      </c>
      <c r="V1951" s="16">
        <f>IF(Occurrence!K1951&gt;0,_xlfn.PERCENTILE.INC(Occurrence!$I$2:$I$2441,($B$6+T1951*($B$7-1))/($B$3-1)),0)</f>
        <v/>
      </c>
      <c r="W1951" s="16">
        <f>IF(Occurrence!K1951&gt;0,Occurrence!K1951/V1951,0)</f>
        <v/>
      </c>
      <c r="X1951" s="9">
        <f>IF(Occurrence!K1951&gt;0,U1951*W1951,0)</f>
        <v/>
      </c>
      <c r="Y1951" s="24">
        <f>COUNTIF(Data!$X$2:$X$2441,"&lt;="&amp;Data!X1951)/($B$3+1)</f>
        <v/>
      </c>
      <c r="Z1951" s="16">
        <f>_xlfn.PERCENTILE.INC(Data!$U$2:$U$2441,Y1951)</f>
        <v/>
      </c>
      <c r="AA1951" s="16">
        <f>_xlfn.PERCENTILE.INC(Data!$V$2:$V$2441,Y1951)</f>
        <v/>
      </c>
      <c r="AB1951" s="16">
        <f>Data!X1951-AA1951</f>
        <v/>
      </c>
      <c r="AC1951" s="9">
        <f>Z1951+AB1951</f>
        <v/>
      </c>
      <c r="AD1951" s="24">
        <f>COUNTIF(Data!$Y$2:$Y$2441,"&lt;="&amp;Data!Y1951)/($B$3+1)</f>
        <v/>
      </c>
      <c r="AE1951" s="16">
        <f>_xlfn.PERCENTILE.INC(Data!$U$2:$U$2441,AD1951)</f>
        <v/>
      </c>
      <c r="AF1951" s="16">
        <f>_xlfn.PERCENTILE.INC(Data!$V$2:$V$2441,AD1951)</f>
        <v/>
      </c>
      <c r="AG1951" s="16">
        <f>Data!Y1951-AF1951</f>
        <v/>
      </c>
      <c r="AH1951" s="9">
        <f>AE1951+AG1951</f>
        <v/>
      </c>
    </row>
    <row r="1952">
      <c r="N1952" s="14">
        <f>Data!A1952</f>
        <v/>
      </c>
      <c r="O1952" s="24">
        <f>IF(Occurrence!J1952&gt;0,COUNTIFS(Occurrence!$J$2:$J$2441,"&gt;0",Occurrence!$J$2:$J$2441,"&lt;="&amp;Occurrence!J1952)/($B$8+1),0)</f>
        <v/>
      </c>
      <c r="P1952" s="16">
        <f>IF(Occurrence!J1952&gt;0,_xlfn.PERCENTILE.INC(Data!$O$2:$O$2441,($B$4+O1952*($B$5-1))/($B$3-1)),0)</f>
        <v/>
      </c>
      <c r="Q1952" s="16">
        <f>IF(Occurrence!J1952&gt;0,_xlfn.PERCENTILE.INC(Occurrence!$I$2:$I$2441,($B$6+O1952*($B$7-1))/($B$3-1)),0)</f>
        <v/>
      </c>
      <c r="R1952" s="16">
        <f>IF(Occurrence!J1952&gt;0,Occurrence!J1952/Q1952,0)</f>
        <v/>
      </c>
      <c r="S1952" s="9">
        <f>IF(Occurrence!J1952&gt;0,P1952*R1952,0)</f>
        <v/>
      </c>
      <c r="T1952" s="24">
        <f>IF(Occurrence!K1952&gt;0,COUNTIFS(Occurrence!$K$2:$K$2441,"&gt;0",Occurrence!$K$2:$K$2441,"&lt;="&amp;Occurrence!K1952)/($B$9+1),0)</f>
        <v/>
      </c>
      <c r="U1952" s="16">
        <f>IF(Occurrence!K1952&gt;0,_xlfn.PERCENTILE.INC(Data!$O$2:$O$2441,($B$4+T1952*($B$5-1))/($B$3-1)),0)</f>
        <v/>
      </c>
      <c r="V1952" s="16">
        <f>IF(Occurrence!K1952&gt;0,_xlfn.PERCENTILE.INC(Occurrence!$I$2:$I$2441,($B$6+T1952*($B$7-1))/($B$3-1)),0)</f>
        <v/>
      </c>
      <c r="W1952" s="16">
        <f>IF(Occurrence!K1952&gt;0,Occurrence!K1952/V1952,0)</f>
        <v/>
      </c>
      <c r="X1952" s="9">
        <f>IF(Occurrence!K1952&gt;0,U1952*W1952,0)</f>
        <v/>
      </c>
      <c r="Y1952" s="24">
        <f>COUNTIF(Data!$X$2:$X$2441,"&lt;="&amp;Data!X1952)/($B$3+1)</f>
        <v/>
      </c>
      <c r="Z1952" s="16">
        <f>_xlfn.PERCENTILE.INC(Data!$U$2:$U$2441,Y1952)</f>
        <v/>
      </c>
      <c r="AA1952" s="16">
        <f>_xlfn.PERCENTILE.INC(Data!$V$2:$V$2441,Y1952)</f>
        <v/>
      </c>
      <c r="AB1952" s="16">
        <f>Data!X1952-AA1952</f>
        <v/>
      </c>
      <c r="AC1952" s="9">
        <f>Z1952+AB1952</f>
        <v/>
      </c>
      <c r="AD1952" s="24">
        <f>COUNTIF(Data!$Y$2:$Y$2441,"&lt;="&amp;Data!Y1952)/($B$3+1)</f>
        <v/>
      </c>
      <c r="AE1952" s="16">
        <f>_xlfn.PERCENTILE.INC(Data!$U$2:$U$2441,AD1952)</f>
        <v/>
      </c>
      <c r="AF1952" s="16">
        <f>_xlfn.PERCENTILE.INC(Data!$V$2:$V$2441,AD1952)</f>
        <v/>
      </c>
      <c r="AG1952" s="16">
        <f>Data!Y1952-AF1952</f>
        <v/>
      </c>
      <c r="AH1952" s="9">
        <f>AE1952+AG1952</f>
        <v/>
      </c>
    </row>
    <row r="1953">
      <c r="N1953" s="14">
        <f>Data!A1953</f>
        <v/>
      </c>
      <c r="O1953" s="24">
        <f>IF(Occurrence!J1953&gt;0,COUNTIFS(Occurrence!$J$2:$J$2441,"&gt;0",Occurrence!$J$2:$J$2441,"&lt;="&amp;Occurrence!J1953)/($B$8+1),0)</f>
        <v/>
      </c>
      <c r="P1953" s="16">
        <f>IF(Occurrence!J1953&gt;0,_xlfn.PERCENTILE.INC(Data!$O$2:$O$2441,($B$4+O1953*($B$5-1))/($B$3-1)),0)</f>
        <v/>
      </c>
      <c r="Q1953" s="16">
        <f>IF(Occurrence!J1953&gt;0,_xlfn.PERCENTILE.INC(Occurrence!$I$2:$I$2441,($B$6+O1953*($B$7-1))/($B$3-1)),0)</f>
        <v/>
      </c>
      <c r="R1953" s="16">
        <f>IF(Occurrence!J1953&gt;0,Occurrence!J1953/Q1953,0)</f>
        <v/>
      </c>
      <c r="S1953" s="9">
        <f>IF(Occurrence!J1953&gt;0,P1953*R1953,0)</f>
        <v/>
      </c>
      <c r="T1953" s="24">
        <f>IF(Occurrence!K1953&gt;0,COUNTIFS(Occurrence!$K$2:$K$2441,"&gt;0",Occurrence!$K$2:$K$2441,"&lt;="&amp;Occurrence!K1953)/($B$9+1),0)</f>
        <v/>
      </c>
      <c r="U1953" s="16">
        <f>IF(Occurrence!K1953&gt;0,_xlfn.PERCENTILE.INC(Data!$O$2:$O$2441,($B$4+T1953*($B$5-1))/($B$3-1)),0)</f>
        <v/>
      </c>
      <c r="V1953" s="16">
        <f>IF(Occurrence!K1953&gt;0,_xlfn.PERCENTILE.INC(Occurrence!$I$2:$I$2441,($B$6+T1953*($B$7-1))/($B$3-1)),0)</f>
        <v/>
      </c>
      <c r="W1953" s="16">
        <f>IF(Occurrence!K1953&gt;0,Occurrence!K1953/V1953,0)</f>
        <v/>
      </c>
      <c r="X1953" s="9">
        <f>IF(Occurrence!K1953&gt;0,U1953*W1953,0)</f>
        <v/>
      </c>
      <c r="Y1953" s="24">
        <f>COUNTIF(Data!$X$2:$X$2441,"&lt;="&amp;Data!X1953)/($B$3+1)</f>
        <v/>
      </c>
      <c r="Z1953" s="16">
        <f>_xlfn.PERCENTILE.INC(Data!$U$2:$U$2441,Y1953)</f>
        <v/>
      </c>
      <c r="AA1953" s="16">
        <f>_xlfn.PERCENTILE.INC(Data!$V$2:$V$2441,Y1953)</f>
        <v/>
      </c>
      <c r="AB1953" s="16">
        <f>Data!X1953-AA1953</f>
        <v/>
      </c>
      <c r="AC1953" s="9">
        <f>Z1953+AB1953</f>
        <v/>
      </c>
      <c r="AD1953" s="24">
        <f>COUNTIF(Data!$Y$2:$Y$2441,"&lt;="&amp;Data!Y1953)/($B$3+1)</f>
        <v/>
      </c>
      <c r="AE1953" s="16">
        <f>_xlfn.PERCENTILE.INC(Data!$U$2:$U$2441,AD1953)</f>
        <v/>
      </c>
      <c r="AF1953" s="16">
        <f>_xlfn.PERCENTILE.INC(Data!$V$2:$V$2441,AD1953)</f>
        <v/>
      </c>
      <c r="AG1953" s="16">
        <f>Data!Y1953-AF1953</f>
        <v/>
      </c>
      <c r="AH1953" s="9">
        <f>AE1953+AG1953</f>
        <v/>
      </c>
    </row>
    <row r="1954">
      <c r="N1954" s="14">
        <f>Data!A1954</f>
        <v/>
      </c>
      <c r="O1954" s="24">
        <f>IF(Occurrence!J1954&gt;0,COUNTIFS(Occurrence!$J$2:$J$2441,"&gt;0",Occurrence!$J$2:$J$2441,"&lt;="&amp;Occurrence!J1954)/($B$8+1),0)</f>
        <v/>
      </c>
      <c r="P1954" s="16">
        <f>IF(Occurrence!J1954&gt;0,_xlfn.PERCENTILE.INC(Data!$O$2:$O$2441,($B$4+O1954*($B$5-1))/($B$3-1)),0)</f>
        <v/>
      </c>
      <c r="Q1954" s="16">
        <f>IF(Occurrence!J1954&gt;0,_xlfn.PERCENTILE.INC(Occurrence!$I$2:$I$2441,($B$6+O1954*($B$7-1))/($B$3-1)),0)</f>
        <v/>
      </c>
      <c r="R1954" s="16">
        <f>IF(Occurrence!J1954&gt;0,Occurrence!J1954/Q1954,0)</f>
        <v/>
      </c>
      <c r="S1954" s="9">
        <f>IF(Occurrence!J1954&gt;0,P1954*R1954,0)</f>
        <v/>
      </c>
      <c r="T1954" s="24">
        <f>IF(Occurrence!K1954&gt;0,COUNTIFS(Occurrence!$K$2:$K$2441,"&gt;0",Occurrence!$K$2:$K$2441,"&lt;="&amp;Occurrence!K1954)/($B$9+1),0)</f>
        <v/>
      </c>
      <c r="U1954" s="16">
        <f>IF(Occurrence!K1954&gt;0,_xlfn.PERCENTILE.INC(Data!$O$2:$O$2441,($B$4+T1954*($B$5-1))/($B$3-1)),0)</f>
        <v/>
      </c>
      <c r="V1954" s="16">
        <f>IF(Occurrence!K1954&gt;0,_xlfn.PERCENTILE.INC(Occurrence!$I$2:$I$2441,($B$6+T1954*($B$7-1))/($B$3-1)),0)</f>
        <v/>
      </c>
      <c r="W1954" s="16">
        <f>IF(Occurrence!K1954&gt;0,Occurrence!K1954/V1954,0)</f>
        <v/>
      </c>
      <c r="X1954" s="9">
        <f>IF(Occurrence!K1954&gt;0,U1954*W1954,0)</f>
        <v/>
      </c>
      <c r="Y1954" s="24">
        <f>COUNTIF(Data!$X$2:$X$2441,"&lt;="&amp;Data!X1954)/($B$3+1)</f>
        <v/>
      </c>
      <c r="Z1954" s="16">
        <f>_xlfn.PERCENTILE.INC(Data!$U$2:$U$2441,Y1954)</f>
        <v/>
      </c>
      <c r="AA1954" s="16">
        <f>_xlfn.PERCENTILE.INC(Data!$V$2:$V$2441,Y1954)</f>
        <v/>
      </c>
      <c r="AB1954" s="16">
        <f>Data!X1954-AA1954</f>
        <v/>
      </c>
      <c r="AC1954" s="9">
        <f>Z1954+AB1954</f>
        <v/>
      </c>
      <c r="AD1954" s="24">
        <f>COUNTIF(Data!$Y$2:$Y$2441,"&lt;="&amp;Data!Y1954)/($B$3+1)</f>
        <v/>
      </c>
      <c r="AE1954" s="16">
        <f>_xlfn.PERCENTILE.INC(Data!$U$2:$U$2441,AD1954)</f>
        <v/>
      </c>
      <c r="AF1954" s="16">
        <f>_xlfn.PERCENTILE.INC(Data!$V$2:$V$2441,AD1954)</f>
        <v/>
      </c>
      <c r="AG1954" s="16">
        <f>Data!Y1954-AF1954</f>
        <v/>
      </c>
      <c r="AH1954" s="9">
        <f>AE1954+AG1954</f>
        <v/>
      </c>
    </row>
    <row r="1955">
      <c r="N1955" s="14">
        <f>Data!A1955</f>
        <v/>
      </c>
      <c r="O1955" s="24">
        <f>IF(Occurrence!J1955&gt;0,COUNTIFS(Occurrence!$J$2:$J$2441,"&gt;0",Occurrence!$J$2:$J$2441,"&lt;="&amp;Occurrence!J1955)/($B$8+1),0)</f>
        <v/>
      </c>
      <c r="P1955" s="16">
        <f>IF(Occurrence!J1955&gt;0,_xlfn.PERCENTILE.INC(Data!$O$2:$O$2441,($B$4+O1955*($B$5-1))/($B$3-1)),0)</f>
        <v/>
      </c>
      <c r="Q1955" s="16">
        <f>IF(Occurrence!J1955&gt;0,_xlfn.PERCENTILE.INC(Occurrence!$I$2:$I$2441,($B$6+O1955*($B$7-1))/($B$3-1)),0)</f>
        <v/>
      </c>
      <c r="R1955" s="16">
        <f>IF(Occurrence!J1955&gt;0,Occurrence!J1955/Q1955,0)</f>
        <v/>
      </c>
      <c r="S1955" s="9">
        <f>IF(Occurrence!J1955&gt;0,P1955*R1955,0)</f>
        <v/>
      </c>
      <c r="T1955" s="24">
        <f>IF(Occurrence!K1955&gt;0,COUNTIFS(Occurrence!$K$2:$K$2441,"&gt;0",Occurrence!$K$2:$K$2441,"&lt;="&amp;Occurrence!K1955)/($B$9+1),0)</f>
        <v/>
      </c>
      <c r="U1955" s="16">
        <f>IF(Occurrence!K1955&gt;0,_xlfn.PERCENTILE.INC(Data!$O$2:$O$2441,($B$4+T1955*($B$5-1))/($B$3-1)),0)</f>
        <v/>
      </c>
      <c r="V1955" s="16">
        <f>IF(Occurrence!K1955&gt;0,_xlfn.PERCENTILE.INC(Occurrence!$I$2:$I$2441,($B$6+T1955*($B$7-1))/($B$3-1)),0)</f>
        <v/>
      </c>
      <c r="W1955" s="16">
        <f>IF(Occurrence!K1955&gt;0,Occurrence!K1955/V1955,0)</f>
        <v/>
      </c>
      <c r="X1955" s="9">
        <f>IF(Occurrence!K1955&gt;0,U1955*W1955,0)</f>
        <v/>
      </c>
      <c r="Y1955" s="24">
        <f>COUNTIF(Data!$X$2:$X$2441,"&lt;="&amp;Data!X1955)/($B$3+1)</f>
        <v/>
      </c>
      <c r="Z1955" s="16">
        <f>_xlfn.PERCENTILE.INC(Data!$U$2:$U$2441,Y1955)</f>
        <v/>
      </c>
      <c r="AA1955" s="16">
        <f>_xlfn.PERCENTILE.INC(Data!$V$2:$V$2441,Y1955)</f>
        <v/>
      </c>
      <c r="AB1955" s="16">
        <f>Data!X1955-AA1955</f>
        <v/>
      </c>
      <c r="AC1955" s="9">
        <f>Z1955+AB1955</f>
        <v/>
      </c>
      <c r="AD1955" s="24">
        <f>COUNTIF(Data!$Y$2:$Y$2441,"&lt;="&amp;Data!Y1955)/($B$3+1)</f>
        <v/>
      </c>
      <c r="AE1955" s="16">
        <f>_xlfn.PERCENTILE.INC(Data!$U$2:$U$2441,AD1955)</f>
        <v/>
      </c>
      <c r="AF1955" s="16">
        <f>_xlfn.PERCENTILE.INC(Data!$V$2:$V$2441,AD1955)</f>
        <v/>
      </c>
      <c r="AG1955" s="16">
        <f>Data!Y1955-AF1955</f>
        <v/>
      </c>
      <c r="AH1955" s="9">
        <f>AE1955+AG1955</f>
        <v/>
      </c>
    </row>
    <row r="1956">
      <c r="N1956" s="14">
        <f>Data!A1956</f>
        <v/>
      </c>
      <c r="O1956" s="24">
        <f>IF(Occurrence!J1956&gt;0,COUNTIFS(Occurrence!$J$2:$J$2441,"&gt;0",Occurrence!$J$2:$J$2441,"&lt;="&amp;Occurrence!J1956)/($B$8+1),0)</f>
        <v/>
      </c>
      <c r="P1956" s="16">
        <f>IF(Occurrence!J1956&gt;0,_xlfn.PERCENTILE.INC(Data!$O$2:$O$2441,($B$4+O1956*($B$5-1))/($B$3-1)),0)</f>
        <v/>
      </c>
      <c r="Q1956" s="16">
        <f>IF(Occurrence!J1956&gt;0,_xlfn.PERCENTILE.INC(Occurrence!$I$2:$I$2441,($B$6+O1956*($B$7-1))/($B$3-1)),0)</f>
        <v/>
      </c>
      <c r="R1956" s="16">
        <f>IF(Occurrence!J1956&gt;0,Occurrence!J1956/Q1956,0)</f>
        <v/>
      </c>
      <c r="S1956" s="9">
        <f>IF(Occurrence!J1956&gt;0,P1956*R1956,0)</f>
        <v/>
      </c>
      <c r="T1956" s="24">
        <f>IF(Occurrence!K1956&gt;0,COUNTIFS(Occurrence!$K$2:$K$2441,"&gt;0",Occurrence!$K$2:$K$2441,"&lt;="&amp;Occurrence!K1956)/($B$9+1),0)</f>
        <v/>
      </c>
      <c r="U1956" s="16">
        <f>IF(Occurrence!K1956&gt;0,_xlfn.PERCENTILE.INC(Data!$O$2:$O$2441,($B$4+T1956*($B$5-1))/($B$3-1)),0)</f>
        <v/>
      </c>
      <c r="V1956" s="16">
        <f>IF(Occurrence!K1956&gt;0,_xlfn.PERCENTILE.INC(Occurrence!$I$2:$I$2441,($B$6+T1956*($B$7-1))/($B$3-1)),0)</f>
        <v/>
      </c>
      <c r="W1956" s="16">
        <f>IF(Occurrence!K1956&gt;0,Occurrence!K1956/V1956,0)</f>
        <v/>
      </c>
      <c r="X1956" s="9">
        <f>IF(Occurrence!K1956&gt;0,U1956*W1956,0)</f>
        <v/>
      </c>
      <c r="Y1956" s="24">
        <f>COUNTIF(Data!$X$2:$X$2441,"&lt;="&amp;Data!X1956)/($B$3+1)</f>
        <v/>
      </c>
      <c r="Z1956" s="16">
        <f>_xlfn.PERCENTILE.INC(Data!$U$2:$U$2441,Y1956)</f>
        <v/>
      </c>
      <c r="AA1956" s="16">
        <f>_xlfn.PERCENTILE.INC(Data!$V$2:$V$2441,Y1956)</f>
        <v/>
      </c>
      <c r="AB1956" s="16">
        <f>Data!X1956-AA1956</f>
        <v/>
      </c>
      <c r="AC1956" s="9">
        <f>Z1956+AB1956</f>
        <v/>
      </c>
      <c r="AD1956" s="24">
        <f>COUNTIF(Data!$Y$2:$Y$2441,"&lt;="&amp;Data!Y1956)/($B$3+1)</f>
        <v/>
      </c>
      <c r="AE1956" s="16">
        <f>_xlfn.PERCENTILE.INC(Data!$U$2:$U$2441,AD1956)</f>
        <v/>
      </c>
      <c r="AF1956" s="16">
        <f>_xlfn.PERCENTILE.INC(Data!$V$2:$V$2441,AD1956)</f>
        <v/>
      </c>
      <c r="AG1956" s="16">
        <f>Data!Y1956-AF1956</f>
        <v/>
      </c>
      <c r="AH1956" s="9">
        <f>AE1956+AG1956</f>
        <v/>
      </c>
    </row>
    <row r="1957">
      <c r="N1957" s="14">
        <f>Data!A1957</f>
        <v/>
      </c>
      <c r="O1957" s="24">
        <f>IF(Occurrence!J1957&gt;0,COUNTIFS(Occurrence!$J$2:$J$2441,"&gt;0",Occurrence!$J$2:$J$2441,"&lt;="&amp;Occurrence!J1957)/($B$8+1),0)</f>
        <v/>
      </c>
      <c r="P1957" s="16">
        <f>IF(Occurrence!J1957&gt;0,_xlfn.PERCENTILE.INC(Data!$O$2:$O$2441,($B$4+O1957*($B$5-1))/($B$3-1)),0)</f>
        <v/>
      </c>
      <c r="Q1957" s="16">
        <f>IF(Occurrence!J1957&gt;0,_xlfn.PERCENTILE.INC(Occurrence!$I$2:$I$2441,($B$6+O1957*($B$7-1))/($B$3-1)),0)</f>
        <v/>
      </c>
      <c r="R1957" s="16">
        <f>IF(Occurrence!J1957&gt;0,Occurrence!J1957/Q1957,0)</f>
        <v/>
      </c>
      <c r="S1957" s="9">
        <f>IF(Occurrence!J1957&gt;0,P1957*R1957,0)</f>
        <v/>
      </c>
      <c r="T1957" s="24">
        <f>IF(Occurrence!K1957&gt;0,COUNTIFS(Occurrence!$K$2:$K$2441,"&gt;0",Occurrence!$K$2:$K$2441,"&lt;="&amp;Occurrence!K1957)/($B$9+1),0)</f>
        <v/>
      </c>
      <c r="U1957" s="16">
        <f>IF(Occurrence!K1957&gt;0,_xlfn.PERCENTILE.INC(Data!$O$2:$O$2441,($B$4+T1957*($B$5-1))/($B$3-1)),0)</f>
        <v/>
      </c>
      <c r="V1957" s="16">
        <f>IF(Occurrence!K1957&gt;0,_xlfn.PERCENTILE.INC(Occurrence!$I$2:$I$2441,($B$6+T1957*($B$7-1))/($B$3-1)),0)</f>
        <v/>
      </c>
      <c r="W1957" s="16">
        <f>IF(Occurrence!K1957&gt;0,Occurrence!K1957/V1957,0)</f>
        <v/>
      </c>
      <c r="X1957" s="9">
        <f>IF(Occurrence!K1957&gt;0,U1957*W1957,0)</f>
        <v/>
      </c>
      <c r="Y1957" s="24">
        <f>COUNTIF(Data!$X$2:$X$2441,"&lt;="&amp;Data!X1957)/($B$3+1)</f>
        <v/>
      </c>
      <c r="Z1957" s="16">
        <f>_xlfn.PERCENTILE.INC(Data!$U$2:$U$2441,Y1957)</f>
        <v/>
      </c>
      <c r="AA1957" s="16">
        <f>_xlfn.PERCENTILE.INC(Data!$V$2:$V$2441,Y1957)</f>
        <v/>
      </c>
      <c r="AB1957" s="16">
        <f>Data!X1957-AA1957</f>
        <v/>
      </c>
      <c r="AC1957" s="9">
        <f>Z1957+AB1957</f>
        <v/>
      </c>
      <c r="AD1957" s="24">
        <f>COUNTIF(Data!$Y$2:$Y$2441,"&lt;="&amp;Data!Y1957)/($B$3+1)</f>
        <v/>
      </c>
      <c r="AE1957" s="16">
        <f>_xlfn.PERCENTILE.INC(Data!$U$2:$U$2441,AD1957)</f>
        <v/>
      </c>
      <c r="AF1957" s="16">
        <f>_xlfn.PERCENTILE.INC(Data!$V$2:$V$2441,AD1957)</f>
        <v/>
      </c>
      <c r="AG1957" s="16">
        <f>Data!Y1957-AF1957</f>
        <v/>
      </c>
      <c r="AH1957" s="9">
        <f>AE1957+AG1957</f>
        <v/>
      </c>
    </row>
    <row r="1958">
      <c r="N1958" s="14">
        <f>Data!A1958</f>
        <v/>
      </c>
      <c r="O1958" s="24">
        <f>IF(Occurrence!J1958&gt;0,COUNTIFS(Occurrence!$J$2:$J$2441,"&gt;0",Occurrence!$J$2:$J$2441,"&lt;="&amp;Occurrence!J1958)/($B$8+1),0)</f>
        <v/>
      </c>
      <c r="P1958" s="16">
        <f>IF(Occurrence!J1958&gt;0,_xlfn.PERCENTILE.INC(Data!$O$2:$O$2441,($B$4+O1958*($B$5-1))/($B$3-1)),0)</f>
        <v/>
      </c>
      <c r="Q1958" s="16">
        <f>IF(Occurrence!J1958&gt;0,_xlfn.PERCENTILE.INC(Occurrence!$I$2:$I$2441,($B$6+O1958*($B$7-1))/($B$3-1)),0)</f>
        <v/>
      </c>
      <c r="R1958" s="16">
        <f>IF(Occurrence!J1958&gt;0,Occurrence!J1958/Q1958,0)</f>
        <v/>
      </c>
      <c r="S1958" s="9">
        <f>IF(Occurrence!J1958&gt;0,P1958*R1958,0)</f>
        <v/>
      </c>
      <c r="T1958" s="24">
        <f>IF(Occurrence!K1958&gt;0,COUNTIFS(Occurrence!$K$2:$K$2441,"&gt;0",Occurrence!$K$2:$K$2441,"&lt;="&amp;Occurrence!K1958)/($B$9+1),0)</f>
        <v/>
      </c>
      <c r="U1958" s="16">
        <f>IF(Occurrence!K1958&gt;0,_xlfn.PERCENTILE.INC(Data!$O$2:$O$2441,($B$4+T1958*($B$5-1))/($B$3-1)),0)</f>
        <v/>
      </c>
      <c r="V1958" s="16">
        <f>IF(Occurrence!K1958&gt;0,_xlfn.PERCENTILE.INC(Occurrence!$I$2:$I$2441,($B$6+T1958*($B$7-1))/($B$3-1)),0)</f>
        <v/>
      </c>
      <c r="W1958" s="16">
        <f>IF(Occurrence!K1958&gt;0,Occurrence!K1958/V1958,0)</f>
        <v/>
      </c>
      <c r="X1958" s="9">
        <f>IF(Occurrence!K1958&gt;0,U1958*W1958,0)</f>
        <v/>
      </c>
      <c r="Y1958" s="24">
        <f>COUNTIF(Data!$X$2:$X$2441,"&lt;="&amp;Data!X1958)/($B$3+1)</f>
        <v/>
      </c>
      <c r="Z1958" s="16">
        <f>_xlfn.PERCENTILE.INC(Data!$U$2:$U$2441,Y1958)</f>
        <v/>
      </c>
      <c r="AA1958" s="16">
        <f>_xlfn.PERCENTILE.INC(Data!$V$2:$V$2441,Y1958)</f>
        <v/>
      </c>
      <c r="AB1958" s="16">
        <f>Data!X1958-AA1958</f>
        <v/>
      </c>
      <c r="AC1958" s="9">
        <f>Z1958+AB1958</f>
        <v/>
      </c>
      <c r="AD1958" s="24">
        <f>COUNTIF(Data!$Y$2:$Y$2441,"&lt;="&amp;Data!Y1958)/($B$3+1)</f>
        <v/>
      </c>
      <c r="AE1958" s="16">
        <f>_xlfn.PERCENTILE.INC(Data!$U$2:$U$2441,AD1958)</f>
        <v/>
      </c>
      <c r="AF1958" s="16">
        <f>_xlfn.PERCENTILE.INC(Data!$V$2:$V$2441,AD1958)</f>
        <v/>
      </c>
      <c r="AG1958" s="16">
        <f>Data!Y1958-AF1958</f>
        <v/>
      </c>
      <c r="AH1958" s="9">
        <f>AE1958+AG1958</f>
        <v/>
      </c>
    </row>
    <row r="1959">
      <c r="N1959" s="14">
        <f>Data!A1959</f>
        <v/>
      </c>
      <c r="O1959" s="24">
        <f>IF(Occurrence!J1959&gt;0,COUNTIFS(Occurrence!$J$2:$J$2441,"&gt;0",Occurrence!$J$2:$J$2441,"&lt;="&amp;Occurrence!J1959)/($B$8+1),0)</f>
        <v/>
      </c>
      <c r="P1959" s="16">
        <f>IF(Occurrence!J1959&gt;0,_xlfn.PERCENTILE.INC(Data!$O$2:$O$2441,($B$4+O1959*($B$5-1))/($B$3-1)),0)</f>
        <v/>
      </c>
      <c r="Q1959" s="16">
        <f>IF(Occurrence!J1959&gt;0,_xlfn.PERCENTILE.INC(Occurrence!$I$2:$I$2441,($B$6+O1959*($B$7-1))/($B$3-1)),0)</f>
        <v/>
      </c>
      <c r="R1959" s="16">
        <f>IF(Occurrence!J1959&gt;0,Occurrence!J1959/Q1959,0)</f>
        <v/>
      </c>
      <c r="S1959" s="9">
        <f>IF(Occurrence!J1959&gt;0,P1959*R1959,0)</f>
        <v/>
      </c>
      <c r="T1959" s="24">
        <f>IF(Occurrence!K1959&gt;0,COUNTIFS(Occurrence!$K$2:$K$2441,"&gt;0",Occurrence!$K$2:$K$2441,"&lt;="&amp;Occurrence!K1959)/($B$9+1),0)</f>
        <v/>
      </c>
      <c r="U1959" s="16">
        <f>IF(Occurrence!K1959&gt;0,_xlfn.PERCENTILE.INC(Data!$O$2:$O$2441,($B$4+T1959*($B$5-1))/($B$3-1)),0)</f>
        <v/>
      </c>
      <c r="V1959" s="16">
        <f>IF(Occurrence!K1959&gt;0,_xlfn.PERCENTILE.INC(Occurrence!$I$2:$I$2441,($B$6+T1959*($B$7-1))/($B$3-1)),0)</f>
        <v/>
      </c>
      <c r="W1959" s="16">
        <f>IF(Occurrence!K1959&gt;0,Occurrence!K1959/V1959,0)</f>
        <v/>
      </c>
      <c r="X1959" s="9">
        <f>IF(Occurrence!K1959&gt;0,U1959*W1959,0)</f>
        <v/>
      </c>
      <c r="Y1959" s="24">
        <f>COUNTIF(Data!$X$2:$X$2441,"&lt;="&amp;Data!X1959)/($B$3+1)</f>
        <v/>
      </c>
      <c r="Z1959" s="16">
        <f>_xlfn.PERCENTILE.INC(Data!$U$2:$U$2441,Y1959)</f>
        <v/>
      </c>
      <c r="AA1959" s="16">
        <f>_xlfn.PERCENTILE.INC(Data!$V$2:$V$2441,Y1959)</f>
        <v/>
      </c>
      <c r="AB1959" s="16">
        <f>Data!X1959-AA1959</f>
        <v/>
      </c>
      <c r="AC1959" s="9">
        <f>Z1959+AB1959</f>
        <v/>
      </c>
      <c r="AD1959" s="24">
        <f>COUNTIF(Data!$Y$2:$Y$2441,"&lt;="&amp;Data!Y1959)/($B$3+1)</f>
        <v/>
      </c>
      <c r="AE1959" s="16">
        <f>_xlfn.PERCENTILE.INC(Data!$U$2:$U$2441,AD1959)</f>
        <v/>
      </c>
      <c r="AF1959" s="16">
        <f>_xlfn.PERCENTILE.INC(Data!$V$2:$V$2441,AD1959)</f>
        <v/>
      </c>
      <c r="AG1959" s="16">
        <f>Data!Y1959-AF1959</f>
        <v/>
      </c>
      <c r="AH1959" s="9">
        <f>AE1959+AG1959</f>
        <v/>
      </c>
    </row>
    <row r="1960">
      <c r="N1960" s="14">
        <f>Data!A1960</f>
        <v/>
      </c>
      <c r="O1960" s="24">
        <f>IF(Occurrence!J1960&gt;0,COUNTIFS(Occurrence!$J$2:$J$2441,"&gt;0",Occurrence!$J$2:$J$2441,"&lt;="&amp;Occurrence!J1960)/($B$8+1),0)</f>
        <v/>
      </c>
      <c r="P1960" s="16">
        <f>IF(Occurrence!J1960&gt;0,_xlfn.PERCENTILE.INC(Data!$O$2:$O$2441,($B$4+O1960*($B$5-1))/($B$3-1)),0)</f>
        <v/>
      </c>
      <c r="Q1960" s="16">
        <f>IF(Occurrence!J1960&gt;0,_xlfn.PERCENTILE.INC(Occurrence!$I$2:$I$2441,($B$6+O1960*($B$7-1))/($B$3-1)),0)</f>
        <v/>
      </c>
      <c r="R1960" s="16">
        <f>IF(Occurrence!J1960&gt;0,Occurrence!J1960/Q1960,0)</f>
        <v/>
      </c>
      <c r="S1960" s="9">
        <f>IF(Occurrence!J1960&gt;0,P1960*R1960,0)</f>
        <v/>
      </c>
      <c r="T1960" s="24">
        <f>IF(Occurrence!K1960&gt;0,COUNTIFS(Occurrence!$K$2:$K$2441,"&gt;0",Occurrence!$K$2:$K$2441,"&lt;="&amp;Occurrence!K1960)/($B$9+1),0)</f>
        <v/>
      </c>
      <c r="U1960" s="16">
        <f>IF(Occurrence!K1960&gt;0,_xlfn.PERCENTILE.INC(Data!$O$2:$O$2441,($B$4+T1960*($B$5-1))/($B$3-1)),0)</f>
        <v/>
      </c>
      <c r="V1960" s="16">
        <f>IF(Occurrence!K1960&gt;0,_xlfn.PERCENTILE.INC(Occurrence!$I$2:$I$2441,($B$6+T1960*($B$7-1))/($B$3-1)),0)</f>
        <v/>
      </c>
      <c r="W1960" s="16">
        <f>IF(Occurrence!K1960&gt;0,Occurrence!K1960/V1960,0)</f>
        <v/>
      </c>
      <c r="X1960" s="9">
        <f>IF(Occurrence!K1960&gt;0,U1960*W1960,0)</f>
        <v/>
      </c>
      <c r="Y1960" s="24">
        <f>COUNTIF(Data!$X$2:$X$2441,"&lt;="&amp;Data!X1960)/($B$3+1)</f>
        <v/>
      </c>
      <c r="Z1960" s="16">
        <f>_xlfn.PERCENTILE.INC(Data!$U$2:$U$2441,Y1960)</f>
        <v/>
      </c>
      <c r="AA1960" s="16">
        <f>_xlfn.PERCENTILE.INC(Data!$V$2:$V$2441,Y1960)</f>
        <v/>
      </c>
      <c r="AB1960" s="16">
        <f>Data!X1960-AA1960</f>
        <v/>
      </c>
      <c r="AC1960" s="9">
        <f>Z1960+AB1960</f>
        <v/>
      </c>
      <c r="AD1960" s="24">
        <f>COUNTIF(Data!$Y$2:$Y$2441,"&lt;="&amp;Data!Y1960)/($B$3+1)</f>
        <v/>
      </c>
      <c r="AE1960" s="16">
        <f>_xlfn.PERCENTILE.INC(Data!$U$2:$U$2441,AD1960)</f>
        <v/>
      </c>
      <c r="AF1960" s="16">
        <f>_xlfn.PERCENTILE.INC(Data!$V$2:$V$2441,AD1960)</f>
        <v/>
      </c>
      <c r="AG1960" s="16">
        <f>Data!Y1960-AF1960</f>
        <v/>
      </c>
      <c r="AH1960" s="9">
        <f>AE1960+AG1960</f>
        <v/>
      </c>
    </row>
    <row r="1961">
      <c r="N1961" s="14">
        <f>Data!A1961</f>
        <v/>
      </c>
      <c r="O1961" s="24">
        <f>IF(Occurrence!J1961&gt;0,COUNTIFS(Occurrence!$J$2:$J$2441,"&gt;0",Occurrence!$J$2:$J$2441,"&lt;="&amp;Occurrence!J1961)/($B$8+1),0)</f>
        <v/>
      </c>
      <c r="P1961" s="16">
        <f>IF(Occurrence!J1961&gt;0,_xlfn.PERCENTILE.INC(Data!$O$2:$O$2441,($B$4+O1961*($B$5-1))/($B$3-1)),0)</f>
        <v/>
      </c>
      <c r="Q1961" s="16">
        <f>IF(Occurrence!J1961&gt;0,_xlfn.PERCENTILE.INC(Occurrence!$I$2:$I$2441,($B$6+O1961*($B$7-1))/($B$3-1)),0)</f>
        <v/>
      </c>
      <c r="R1961" s="16">
        <f>IF(Occurrence!J1961&gt;0,Occurrence!J1961/Q1961,0)</f>
        <v/>
      </c>
      <c r="S1961" s="9">
        <f>IF(Occurrence!J1961&gt;0,P1961*R1961,0)</f>
        <v/>
      </c>
      <c r="T1961" s="24">
        <f>IF(Occurrence!K1961&gt;0,COUNTIFS(Occurrence!$K$2:$K$2441,"&gt;0",Occurrence!$K$2:$K$2441,"&lt;="&amp;Occurrence!K1961)/($B$9+1),0)</f>
        <v/>
      </c>
      <c r="U1961" s="16">
        <f>IF(Occurrence!K1961&gt;0,_xlfn.PERCENTILE.INC(Data!$O$2:$O$2441,($B$4+T1961*($B$5-1))/($B$3-1)),0)</f>
        <v/>
      </c>
      <c r="V1961" s="16">
        <f>IF(Occurrence!K1961&gt;0,_xlfn.PERCENTILE.INC(Occurrence!$I$2:$I$2441,($B$6+T1961*($B$7-1))/($B$3-1)),0)</f>
        <v/>
      </c>
      <c r="W1961" s="16">
        <f>IF(Occurrence!K1961&gt;0,Occurrence!K1961/V1961,0)</f>
        <v/>
      </c>
      <c r="X1961" s="9">
        <f>IF(Occurrence!K1961&gt;0,U1961*W1961,0)</f>
        <v/>
      </c>
      <c r="Y1961" s="24">
        <f>COUNTIF(Data!$X$2:$X$2441,"&lt;="&amp;Data!X1961)/($B$3+1)</f>
        <v/>
      </c>
      <c r="Z1961" s="16">
        <f>_xlfn.PERCENTILE.INC(Data!$U$2:$U$2441,Y1961)</f>
        <v/>
      </c>
      <c r="AA1961" s="16">
        <f>_xlfn.PERCENTILE.INC(Data!$V$2:$V$2441,Y1961)</f>
        <v/>
      </c>
      <c r="AB1961" s="16">
        <f>Data!X1961-AA1961</f>
        <v/>
      </c>
      <c r="AC1961" s="9">
        <f>Z1961+AB1961</f>
        <v/>
      </c>
      <c r="AD1961" s="24">
        <f>COUNTIF(Data!$Y$2:$Y$2441,"&lt;="&amp;Data!Y1961)/($B$3+1)</f>
        <v/>
      </c>
      <c r="AE1961" s="16">
        <f>_xlfn.PERCENTILE.INC(Data!$U$2:$U$2441,AD1961)</f>
        <v/>
      </c>
      <c r="AF1961" s="16">
        <f>_xlfn.PERCENTILE.INC(Data!$V$2:$V$2441,AD1961)</f>
        <v/>
      </c>
      <c r="AG1961" s="16">
        <f>Data!Y1961-AF1961</f>
        <v/>
      </c>
      <c r="AH1961" s="9">
        <f>AE1961+AG1961</f>
        <v/>
      </c>
    </row>
    <row r="1962">
      <c r="N1962" s="14">
        <f>Data!A1962</f>
        <v/>
      </c>
      <c r="O1962" s="24">
        <f>IF(Occurrence!J1962&gt;0,COUNTIFS(Occurrence!$J$2:$J$2441,"&gt;0",Occurrence!$J$2:$J$2441,"&lt;="&amp;Occurrence!J1962)/($B$8+1),0)</f>
        <v/>
      </c>
      <c r="P1962" s="16">
        <f>IF(Occurrence!J1962&gt;0,_xlfn.PERCENTILE.INC(Data!$O$2:$O$2441,($B$4+O1962*($B$5-1))/($B$3-1)),0)</f>
        <v/>
      </c>
      <c r="Q1962" s="16">
        <f>IF(Occurrence!J1962&gt;0,_xlfn.PERCENTILE.INC(Occurrence!$I$2:$I$2441,($B$6+O1962*($B$7-1))/($B$3-1)),0)</f>
        <v/>
      </c>
      <c r="R1962" s="16">
        <f>IF(Occurrence!J1962&gt;0,Occurrence!J1962/Q1962,0)</f>
        <v/>
      </c>
      <c r="S1962" s="9">
        <f>IF(Occurrence!J1962&gt;0,P1962*R1962,0)</f>
        <v/>
      </c>
      <c r="T1962" s="24">
        <f>IF(Occurrence!K1962&gt;0,COUNTIFS(Occurrence!$K$2:$K$2441,"&gt;0",Occurrence!$K$2:$K$2441,"&lt;="&amp;Occurrence!K1962)/($B$9+1),0)</f>
        <v/>
      </c>
      <c r="U1962" s="16">
        <f>IF(Occurrence!K1962&gt;0,_xlfn.PERCENTILE.INC(Data!$O$2:$O$2441,($B$4+T1962*($B$5-1))/($B$3-1)),0)</f>
        <v/>
      </c>
      <c r="V1962" s="16">
        <f>IF(Occurrence!K1962&gt;0,_xlfn.PERCENTILE.INC(Occurrence!$I$2:$I$2441,($B$6+T1962*($B$7-1))/($B$3-1)),0)</f>
        <v/>
      </c>
      <c r="W1962" s="16">
        <f>IF(Occurrence!K1962&gt;0,Occurrence!K1962/V1962,0)</f>
        <v/>
      </c>
      <c r="X1962" s="9">
        <f>IF(Occurrence!K1962&gt;0,U1962*W1962,0)</f>
        <v/>
      </c>
      <c r="Y1962" s="24">
        <f>COUNTIF(Data!$X$2:$X$2441,"&lt;="&amp;Data!X1962)/($B$3+1)</f>
        <v/>
      </c>
      <c r="Z1962" s="16">
        <f>_xlfn.PERCENTILE.INC(Data!$U$2:$U$2441,Y1962)</f>
        <v/>
      </c>
      <c r="AA1962" s="16">
        <f>_xlfn.PERCENTILE.INC(Data!$V$2:$V$2441,Y1962)</f>
        <v/>
      </c>
      <c r="AB1962" s="16">
        <f>Data!X1962-AA1962</f>
        <v/>
      </c>
      <c r="AC1962" s="9">
        <f>Z1962+AB1962</f>
        <v/>
      </c>
      <c r="AD1962" s="24">
        <f>COUNTIF(Data!$Y$2:$Y$2441,"&lt;="&amp;Data!Y1962)/($B$3+1)</f>
        <v/>
      </c>
      <c r="AE1962" s="16">
        <f>_xlfn.PERCENTILE.INC(Data!$U$2:$U$2441,AD1962)</f>
        <v/>
      </c>
      <c r="AF1962" s="16">
        <f>_xlfn.PERCENTILE.INC(Data!$V$2:$V$2441,AD1962)</f>
        <v/>
      </c>
      <c r="AG1962" s="16">
        <f>Data!Y1962-AF1962</f>
        <v/>
      </c>
      <c r="AH1962" s="9">
        <f>AE1962+AG1962</f>
        <v/>
      </c>
    </row>
    <row r="1963">
      <c r="N1963" s="14">
        <f>Data!A1963</f>
        <v/>
      </c>
      <c r="O1963" s="24">
        <f>IF(Occurrence!J1963&gt;0,COUNTIFS(Occurrence!$J$2:$J$2441,"&gt;0",Occurrence!$J$2:$J$2441,"&lt;="&amp;Occurrence!J1963)/($B$8+1),0)</f>
        <v/>
      </c>
      <c r="P1963" s="16">
        <f>IF(Occurrence!J1963&gt;0,_xlfn.PERCENTILE.INC(Data!$O$2:$O$2441,($B$4+O1963*($B$5-1))/($B$3-1)),0)</f>
        <v/>
      </c>
      <c r="Q1963" s="16">
        <f>IF(Occurrence!J1963&gt;0,_xlfn.PERCENTILE.INC(Occurrence!$I$2:$I$2441,($B$6+O1963*($B$7-1))/($B$3-1)),0)</f>
        <v/>
      </c>
      <c r="R1963" s="16">
        <f>IF(Occurrence!J1963&gt;0,Occurrence!J1963/Q1963,0)</f>
        <v/>
      </c>
      <c r="S1963" s="9">
        <f>IF(Occurrence!J1963&gt;0,P1963*R1963,0)</f>
        <v/>
      </c>
      <c r="T1963" s="24">
        <f>IF(Occurrence!K1963&gt;0,COUNTIFS(Occurrence!$K$2:$K$2441,"&gt;0",Occurrence!$K$2:$K$2441,"&lt;="&amp;Occurrence!K1963)/($B$9+1),0)</f>
        <v/>
      </c>
      <c r="U1963" s="16">
        <f>IF(Occurrence!K1963&gt;0,_xlfn.PERCENTILE.INC(Data!$O$2:$O$2441,($B$4+T1963*($B$5-1))/($B$3-1)),0)</f>
        <v/>
      </c>
      <c r="V1963" s="16">
        <f>IF(Occurrence!K1963&gt;0,_xlfn.PERCENTILE.INC(Occurrence!$I$2:$I$2441,($B$6+T1963*($B$7-1))/($B$3-1)),0)</f>
        <v/>
      </c>
      <c r="W1963" s="16">
        <f>IF(Occurrence!K1963&gt;0,Occurrence!K1963/V1963,0)</f>
        <v/>
      </c>
      <c r="X1963" s="9">
        <f>IF(Occurrence!K1963&gt;0,U1963*W1963,0)</f>
        <v/>
      </c>
      <c r="Y1963" s="24">
        <f>COUNTIF(Data!$X$2:$X$2441,"&lt;="&amp;Data!X1963)/($B$3+1)</f>
        <v/>
      </c>
      <c r="Z1963" s="16">
        <f>_xlfn.PERCENTILE.INC(Data!$U$2:$U$2441,Y1963)</f>
        <v/>
      </c>
      <c r="AA1963" s="16">
        <f>_xlfn.PERCENTILE.INC(Data!$V$2:$V$2441,Y1963)</f>
        <v/>
      </c>
      <c r="AB1963" s="16">
        <f>Data!X1963-AA1963</f>
        <v/>
      </c>
      <c r="AC1963" s="9">
        <f>Z1963+AB1963</f>
        <v/>
      </c>
      <c r="AD1963" s="24">
        <f>COUNTIF(Data!$Y$2:$Y$2441,"&lt;="&amp;Data!Y1963)/($B$3+1)</f>
        <v/>
      </c>
      <c r="AE1963" s="16">
        <f>_xlfn.PERCENTILE.INC(Data!$U$2:$U$2441,AD1963)</f>
        <v/>
      </c>
      <c r="AF1963" s="16">
        <f>_xlfn.PERCENTILE.INC(Data!$V$2:$V$2441,AD1963)</f>
        <v/>
      </c>
      <c r="AG1963" s="16">
        <f>Data!Y1963-AF1963</f>
        <v/>
      </c>
      <c r="AH1963" s="9">
        <f>AE1963+AG1963</f>
        <v/>
      </c>
    </row>
    <row r="1964">
      <c r="N1964" s="14">
        <f>Data!A1964</f>
        <v/>
      </c>
      <c r="O1964" s="24">
        <f>IF(Occurrence!J1964&gt;0,COUNTIFS(Occurrence!$J$2:$J$2441,"&gt;0",Occurrence!$J$2:$J$2441,"&lt;="&amp;Occurrence!J1964)/($B$8+1),0)</f>
        <v/>
      </c>
      <c r="P1964" s="16">
        <f>IF(Occurrence!J1964&gt;0,_xlfn.PERCENTILE.INC(Data!$O$2:$O$2441,($B$4+O1964*($B$5-1))/($B$3-1)),0)</f>
        <v/>
      </c>
      <c r="Q1964" s="16">
        <f>IF(Occurrence!J1964&gt;0,_xlfn.PERCENTILE.INC(Occurrence!$I$2:$I$2441,($B$6+O1964*($B$7-1))/($B$3-1)),0)</f>
        <v/>
      </c>
      <c r="R1964" s="16">
        <f>IF(Occurrence!J1964&gt;0,Occurrence!J1964/Q1964,0)</f>
        <v/>
      </c>
      <c r="S1964" s="9">
        <f>IF(Occurrence!J1964&gt;0,P1964*R1964,0)</f>
        <v/>
      </c>
      <c r="T1964" s="24">
        <f>IF(Occurrence!K1964&gt;0,COUNTIFS(Occurrence!$K$2:$K$2441,"&gt;0",Occurrence!$K$2:$K$2441,"&lt;="&amp;Occurrence!K1964)/($B$9+1),0)</f>
        <v/>
      </c>
      <c r="U1964" s="16">
        <f>IF(Occurrence!K1964&gt;0,_xlfn.PERCENTILE.INC(Data!$O$2:$O$2441,($B$4+T1964*($B$5-1))/($B$3-1)),0)</f>
        <v/>
      </c>
      <c r="V1964" s="16">
        <f>IF(Occurrence!K1964&gt;0,_xlfn.PERCENTILE.INC(Occurrence!$I$2:$I$2441,($B$6+T1964*($B$7-1))/($B$3-1)),0)</f>
        <v/>
      </c>
      <c r="W1964" s="16">
        <f>IF(Occurrence!K1964&gt;0,Occurrence!K1964/V1964,0)</f>
        <v/>
      </c>
      <c r="X1964" s="9">
        <f>IF(Occurrence!K1964&gt;0,U1964*W1964,0)</f>
        <v/>
      </c>
      <c r="Y1964" s="24">
        <f>COUNTIF(Data!$X$2:$X$2441,"&lt;="&amp;Data!X1964)/($B$3+1)</f>
        <v/>
      </c>
      <c r="Z1964" s="16">
        <f>_xlfn.PERCENTILE.INC(Data!$U$2:$U$2441,Y1964)</f>
        <v/>
      </c>
      <c r="AA1964" s="16">
        <f>_xlfn.PERCENTILE.INC(Data!$V$2:$V$2441,Y1964)</f>
        <v/>
      </c>
      <c r="AB1964" s="16">
        <f>Data!X1964-AA1964</f>
        <v/>
      </c>
      <c r="AC1964" s="9">
        <f>Z1964+AB1964</f>
        <v/>
      </c>
      <c r="AD1964" s="24">
        <f>COUNTIF(Data!$Y$2:$Y$2441,"&lt;="&amp;Data!Y1964)/($B$3+1)</f>
        <v/>
      </c>
      <c r="AE1964" s="16">
        <f>_xlfn.PERCENTILE.INC(Data!$U$2:$U$2441,AD1964)</f>
        <v/>
      </c>
      <c r="AF1964" s="16">
        <f>_xlfn.PERCENTILE.INC(Data!$V$2:$V$2441,AD1964)</f>
        <v/>
      </c>
      <c r="AG1964" s="16">
        <f>Data!Y1964-AF1964</f>
        <v/>
      </c>
      <c r="AH1964" s="9">
        <f>AE1964+AG1964</f>
        <v/>
      </c>
    </row>
    <row r="1965">
      <c r="N1965" s="14">
        <f>Data!A1965</f>
        <v/>
      </c>
      <c r="O1965" s="24">
        <f>IF(Occurrence!J1965&gt;0,COUNTIFS(Occurrence!$J$2:$J$2441,"&gt;0",Occurrence!$J$2:$J$2441,"&lt;="&amp;Occurrence!J1965)/($B$8+1),0)</f>
        <v/>
      </c>
      <c r="P1965" s="16">
        <f>IF(Occurrence!J1965&gt;0,_xlfn.PERCENTILE.INC(Data!$O$2:$O$2441,($B$4+O1965*($B$5-1))/($B$3-1)),0)</f>
        <v/>
      </c>
      <c r="Q1965" s="16">
        <f>IF(Occurrence!J1965&gt;0,_xlfn.PERCENTILE.INC(Occurrence!$I$2:$I$2441,($B$6+O1965*($B$7-1))/($B$3-1)),0)</f>
        <v/>
      </c>
      <c r="R1965" s="16">
        <f>IF(Occurrence!J1965&gt;0,Occurrence!J1965/Q1965,0)</f>
        <v/>
      </c>
      <c r="S1965" s="9">
        <f>IF(Occurrence!J1965&gt;0,P1965*R1965,0)</f>
        <v/>
      </c>
      <c r="T1965" s="24">
        <f>IF(Occurrence!K1965&gt;0,COUNTIFS(Occurrence!$K$2:$K$2441,"&gt;0",Occurrence!$K$2:$K$2441,"&lt;="&amp;Occurrence!K1965)/($B$9+1),0)</f>
        <v/>
      </c>
      <c r="U1965" s="16">
        <f>IF(Occurrence!K1965&gt;0,_xlfn.PERCENTILE.INC(Data!$O$2:$O$2441,($B$4+T1965*($B$5-1))/($B$3-1)),0)</f>
        <v/>
      </c>
      <c r="V1965" s="16">
        <f>IF(Occurrence!K1965&gt;0,_xlfn.PERCENTILE.INC(Occurrence!$I$2:$I$2441,($B$6+T1965*($B$7-1))/($B$3-1)),0)</f>
        <v/>
      </c>
      <c r="W1965" s="16">
        <f>IF(Occurrence!K1965&gt;0,Occurrence!K1965/V1965,0)</f>
        <v/>
      </c>
      <c r="X1965" s="9">
        <f>IF(Occurrence!K1965&gt;0,U1965*W1965,0)</f>
        <v/>
      </c>
      <c r="Y1965" s="24">
        <f>COUNTIF(Data!$X$2:$X$2441,"&lt;="&amp;Data!X1965)/($B$3+1)</f>
        <v/>
      </c>
      <c r="Z1965" s="16">
        <f>_xlfn.PERCENTILE.INC(Data!$U$2:$U$2441,Y1965)</f>
        <v/>
      </c>
      <c r="AA1965" s="16">
        <f>_xlfn.PERCENTILE.INC(Data!$V$2:$V$2441,Y1965)</f>
        <v/>
      </c>
      <c r="AB1965" s="16">
        <f>Data!X1965-AA1965</f>
        <v/>
      </c>
      <c r="AC1965" s="9">
        <f>Z1965+AB1965</f>
        <v/>
      </c>
      <c r="AD1965" s="24">
        <f>COUNTIF(Data!$Y$2:$Y$2441,"&lt;="&amp;Data!Y1965)/($B$3+1)</f>
        <v/>
      </c>
      <c r="AE1965" s="16">
        <f>_xlfn.PERCENTILE.INC(Data!$U$2:$U$2441,AD1965)</f>
        <v/>
      </c>
      <c r="AF1965" s="16">
        <f>_xlfn.PERCENTILE.INC(Data!$V$2:$V$2441,AD1965)</f>
        <v/>
      </c>
      <c r="AG1965" s="16">
        <f>Data!Y1965-AF1965</f>
        <v/>
      </c>
      <c r="AH1965" s="9">
        <f>AE1965+AG1965</f>
        <v/>
      </c>
    </row>
    <row r="1966">
      <c r="N1966" s="14">
        <f>Data!A1966</f>
        <v/>
      </c>
      <c r="O1966" s="24">
        <f>IF(Occurrence!J1966&gt;0,COUNTIFS(Occurrence!$J$2:$J$2441,"&gt;0",Occurrence!$J$2:$J$2441,"&lt;="&amp;Occurrence!J1966)/($B$8+1),0)</f>
        <v/>
      </c>
      <c r="P1966" s="16">
        <f>IF(Occurrence!J1966&gt;0,_xlfn.PERCENTILE.INC(Data!$O$2:$O$2441,($B$4+O1966*($B$5-1))/($B$3-1)),0)</f>
        <v/>
      </c>
      <c r="Q1966" s="16">
        <f>IF(Occurrence!J1966&gt;0,_xlfn.PERCENTILE.INC(Occurrence!$I$2:$I$2441,($B$6+O1966*($B$7-1))/($B$3-1)),0)</f>
        <v/>
      </c>
      <c r="R1966" s="16">
        <f>IF(Occurrence!J1966&gt;0,Occurrence!J1966/Q1966,0)</f>
        <v/>
      </c>
      <c r="S1966" s="9">
        <f>IF(Occurrence!J1966&gt;0,P1966*R1966,0)</f>
        <v/>
      </c>
      <c r="T1966" s="24">
        <f>IF(Occurrence!K1966&gt;0,COUNTIFS(Occurrence!$K$2:$K$2441,"&gt;0",Occurrence!$K$2:$K$2441,"&lt;="&amp;Occurrence!K1966)/($B$9+1),0)</f>
        <v/>
      </c>
      <c r="U1966" s="16">
        <f>IF(Occurrence!K1966&gt;0,_xlfn.PERCENTILE.INC(Data!$O$2:$O$2441,($B$4+T1966*($B$5-1))/($B$3-1)),0)</f>
        <v/>
      </c>
      <c r="V1966" s="16">
        <f>IF(Occurrence!K1966&gt;0,_xlfn.PERCENTILE.INC(Occurrence!$I$2:$I$2441,($B$6+T1966*($B$7-1))/($B$3-1)),0)</f>
        <v/>
      </c>
      <c r="W1966" s="16">
        <f>IF(Occurrence!K1966&gt;0,Occurrence!K1966/V1966,0)</f>
        <v/>
      </c>
      <c r="X1966" s="9">
        <f>IF(Occurrence!K1966&gt;0,U1966*W1966,0)</f>
        <v/>
      </c>
      <c r="Y1966" s="24">
        <f>COUNTIF(Data!$X$2:$X$2441,"&lt;="&amp;Data!X1966)/($B$3+1)</f>
        <v/>
      </c>
      <c r="Z1966" s="16">
        <f>_xlfn.PERCENTILE.INC(Data!$U$2:$U$2441,Y1966)</f>
        <v/>
      </c>
      <c r="AA1966" s="16">
        <f>_xlfn.PERCENTILE.INC(Data!$V$2:$V$2441,Y1966)</f>
        <v/>
      </c>
      <c r="AB1966" s="16">
        <f>Data!X1966-AA1966</f>
        <v/>
      </c>
      <c r="AC1966" s="9">
        <f>Z1966+AB1966</f>
        <v/>
      </c>
      <c r="AD1966" s="24">
        <f>COUNTIF(Data!$Y$2:$Y$2441,"&lt;="&amp;Data!Y1966)/($B$3+1)</f>
        <v/>
      </c>
      <c r="AE1966" s="16">
        <f>_xlfn.PERCENTILE.INC(Data!$U$2:$U$2441,AD1966)</f>
        <v/>
      </c>
      <c r="AF1966" s="16">
        <f>_xlfn.PERCENTILE.INC(Data!$V$2:$V$2441,AD1966)</f>
        <v/>
      </c>
      <c r="AG1966" s="16">
        <f>Data!Y1966-AF1966</f>
        <v/>
      </c>
      <c r="AH1966" s="9">
        <f>AE1966+AG1966</f>
        <v/>
      </c>
    </row>
    <row r="1967">
      <c r="N1967" s="14">
        <f>Data!A1967</f>
        <v/>
      </c>
      <c r="O1967" s="24">
        <f>IF(Occurrence!J1967&gt;0,COUNTIFS(Occurrence!$J$2:$J$2441,"&gt;0",Occurrence!$J$2:$J$2441,"&lt;="&amp;Occurrence!J1967)/($B$8+1),0)</f>
        <v/>
      </c>
      <c r="P1967" s="16">
        <f>IF(Occurrence!J1967&gt;0,_xlfn.PERCENTILE.INC(Data!$O$2:$O$2441,($B$4+O1967*($B$5-1))/($B$3-1)),0)</f>
        <v/>
      </c>
      <c r="Q1967" s="16">
        <f>IF(Occurrence!J1967&gt;0,_xlfn.PERCENTILE.INC(Occurrence!$I$2:$I$2441,($B$6+O1967*($B$7-1))/($B$3-1)),0)</f>
        <v/>
      </c>
      <c r="R1967" s="16">
        <f>IF(Occurrence!J1967&gt;0,Occurrence!J1967/Q1967,0)</f>
        <v/>
      </c>
      <c r="S1967" s="9">
        <f>IF(Occurrence!J1967&gt;0,P1967*R1967,0)</f>
        <v/>
      </c>
      <c r="T1967" s="24">
        <f>IF(Occurrence!K1967&gt;0,COUNTIFS(Occurrence!$K$2:$K$2441,"&gt;0",Occurrence!$K$2:$K$2441,"&lt;="&amp;Occurrence!K1967)/($B$9+1),0)</f>
        <v/>
      </c>
      <c r="U1967" s="16">
        <f>IF(Occurrence!K1967&gt;0,_xlfn.PERCENTILE.INC(Data!$O$2:$O$2441,($B$4+T1967*($B$5-1))/($B$3-1)),0)</f>
        <v/>
      </c>
      <c r="V1967" s="16">
        <f>IF(Occurrence!K1967&gt;0,_xlfn.PERCENTILE.INC(Occurrence!$I$2:$I$2441,($B$6+T1967*($B$7-1))/($B$3-1)),0)</f>
        <v/>
      </c>
      <c r="W1967" s="16">
        <f>IF(Occurrence!K1967&gt;0,Occurrence!K1967/V1967,0)</f>
        <v/>
      </c>
      <c r="X1967" s="9">
        <f>IF(Occurrence!K1967&gt;0,U1967*W1967,0)</f>
        <v/>
      </c>
      <c r="Y1967" s="24">
        <f>COUNTIF(Data!$X$2:$X$2441,"&lt;="&amp;Data!X1967)/($B$3+1)</f>
        <v/>
      </c>
      <c r="Z1967" s="16">
        <f>_xlfn.PERCENTILE.INC(Data!$U$2:$U$2441,Y1967)</f>
        <v/>
      </c>
      <c r="AA1967" s="16">
        <f>_xlfn.PERCENTILE.INC(Data!$V$2:$V$2441,Y1967)</f>
        <v/>
      </c>
      <c r="AB1967" s="16">
        <f>Data!X1967-AA1967</f>
        <v/>
      </c>
      <c r="AC1967" s="9">
        <f>Z1967+AB1967</f>
        <v/>
      </c>
      <c r="AD1967" s="24">
        <f>COUNTIF(Data!$Y$2:$Y$2441,"&lt;="&amp;Data!Y1967)/($B$3+1)</f>
        <v/>
      </c>
      <c r="AE1967" s="16">
        <f>_xlfn.PERCENTILE.INC(Data!$U$2:$U$2441,AD1967)</f>
        <v/>
      </c>
      <c r="AF1967" s="16">
        <f>_xlfn.PERCENTILE.INC(Data!$V$2:$V$2441,AD1967)</f>
        <v/>
      </c>
      <c r="AG1967" s="16">
        <f>Data!Y1967-AF1967</f>
        <v/>
      </c>
      <c r="AH1967" s="9">
        <f>AE1967+AG1967</f>
        <v/>
      </c>
    </row>
    <row r="1968">
      <c r="N1968" s="14">
        <f>Data!A1968</f>
        <v/>
      </c>
      <c r="O1968" s="24">
        <f>IF(Occurrence!J1968&gt;0,COUNTIFS(Occurrence!$J$2:$J$2441,"&gt;0",Occurrence!$J$2:$J$2441,"&lt;="&amp;Occurrence!J1968)/($B$8+1),0)</f>
        <v/>
      </c>
      <c r="P1968" s="16">
        <f>IF(Occurrence!J1968&gt;0,_xlfn.PERCENTILE.INC(Data!$O$2:$O$2441,($B$4+O1968*($B$5-1))/($B$3-1)),0)</f>
        <v/>
      </c>
      <c r="Q1968" s="16">
        <f>IF(Occurrence!J1968&gt;0,_xlfn.PERCENTILE.INC(Occurrence!$I$2:$I$2441,($B$6+O1968*($B$7-1))/($B$3-1)),0)</f>
        <v/>
      </c>
      <c r="R1968" s="16">
        <f>IF(Occurrence!J1968&gt;0,Occurrence!J1968/Q1968,0)</f>
        <v/>
      </c>
      <c r="S1968" s="9">
        <f>IF(Occurrence!J1968&gt;0,P1968*R1968,0)</f>
        <v/>
      </c>
      <c r="T1968" s="24">
        <f>IF(Occurrence!K1968&gt;0,COUNTIFS(Occurrence!$K$2:$K$2441,"&gt;0",Occurrence!$K$2:$K$2441,"&lt;="&amp;Occurrence!K1968)/($B$9+1),0)</f>
        <v/>
      </c>
      <c r="U1968" s="16">
        <f>IF(Occurrence!K1968&gt;0,_xlfn.PERCENTILE.INC(Data!$O$2:$O$2441,($B$4+T1968*($B$5-1))/($B$3-1)),0)</f>
        <v/>
      </c>
      <c r="V1968" s="16">
        <f>IF(Occurrence!K1968&gt;0,_xlfn.PERCENTILE.INC(Occurrence!$I$2:$I$2441,($B$6+T1968*($B$7-1))/($B$3-1)),0)</f>
        <v/>
      </c>
      <c r="W1968" s="16">
        <f>IF(Occurrence!K1968&gt;0,Occurrence!K1968/V1968,0)</f>
        <v/>
      </c>
      <c r="X1968" s="9">
        <f>IF(Occurrence!K1968&gt;0,U1968*W1968,0)</f>
        <v/>
      </c>
      <c r="Y1968" s="24">
        <f>COUNTIF(Data!$X$2:$X$2441,"&lt;="&amp;Data!X1968)/($B$3+1)</f>
        <v/>
      </c>
      <c r="Z1968" s="16">
        <f>_xlfn.PERCENTILE.INC(Data!$U$2:$U$2441,Y1968)</f>
        <v/>
      </c>
      <c r="AA1968" s="16">
        <f>_xlfn.PERCENTILE.INC(Data!$V$2:$V$2441,Y1968)</f>
        <v/>
      </c>
      <c r="AB1968" s="16">
        <f>Data!X1968-AA1968</f>
        <v/>
      </c>
      <c r="AC1968" s="9">
        <f>Z1968+AB1968</f>
        <v/>
      </c>
      <c r="AD1968" s="24">
        <f>COUNTIF(Data!$Y$2:$Y$2441,"&lt;="&amp;Data!Y1968)/($B$3+1)</f>
        <v/>
      </c>
      <c r="AE1968" s="16">
        <f>_xlfn.PERCENTILE.INC(Data!$U$2:$U$2441,AD1968)</f>
        <v/>
      </c>
      <c r="AF1968" s="16">
        <f>_xlfn.PERCENTILE.INC(Data!$V$2:$V$2441,AD1968)</f>
        <v/>
      </c>
      <c r="AG1968" s="16">
        <f>Data!Y1968-AF1968</f>
        <v/>
      </c>
      <c r="AH1968" s="9">
        <f>AE1968+AG1968</f>
        <v/>
      </c>
    </row>
    <row r="1969">
      <c r="N1969" s="14">
        <f>Data!A1969</f>
        <v/>
      </c>
      <c r="O1969" s="24">
        <f>IF(Occurrence!J1969&gt;0,COUNTIFS(Occurrence!$J$2:$J$2441,"&gt;0",Occurrence!$J$2:$J$2441,"&lt;="&amp;Occurrence!J1969)/($B$8+1),0)</f>
        <v/>
      </c>
      <c r="P1969" s="16">
        <f>IF(Occurrence!J1969&gt;0,_xlfn.PERCENTILE.INC(Data!$O$2:$O$2441,($B$4+O1969*($B$5-1))/($B$3-1)),0)</f>
        <v/>
      </c>
      <c r="Q1969" s="16">
        <f>IF(Occurrence!J1969&gt;0,_xlfn.PERCENTILE.INC(Occurrence!$I$2:$I$2441,($B$6+O1969*($B$7-1))/($B$3-1)),0)</f>
        <v/>
      </c>
      <c r="R1969" s="16">
        <f>IF(Occurrence!J1969&gt;0,Occurrence!J1969/Q1969,0)</f>
        <v/>
      </c>
      <c r="S1969" s="9">
        <f>IF(Occurrence!J1969&gt;0,P1969*R1969,0)</f>
        <v/>
      </c>
      <c r="T1969" s="24">
        <f>IF(Occurrence!K1969&gt;0,COUNTIFS(Occurrence!$K$2:$K$2441,"&gt;0",Occurrence!$K$2:$K$2441,"&lt;="&amp;Occurrence!K1969)/($B$9+1),0)</f>
        <v/>
      </c>
      <c r="U1969" s="16">
        <f>IF(Occurrence!K1969&gt;0,_xlfn.PERCENTILE.INC(Data!$O$2:$O$2441,($B$4+T1969*($B$5-1))/($B$3-1)),0)</f>
        <v/>
      </c>
      <c r="V1969" s="16">
        <f>IF(Occurrence!K1969&gt;0,_xlfn.PERCENTILE.INC(Occurrence!$I$2:$I$2441,($B$6+T1969*($B$7-1))/($B$3-1)),0)</f>
        <v/>
      </c>
      <c r="W1969" s="16">
        <f>IF(Occurrence!K1969&gt;0,Occurrence!K1969/V1969,0)</f>
        <v/>
      </c>
      <c r="X1969" s="9">
        <f>IF(Occurrence!K1969&gt;0,U1969*W1969,0)</f>
        <v/>
      </c>
      <c r="Y1969" s="24">
        <f>COUNTIF(Data!$X$2:$X$2441,"&lt;="&amp;Data!X1969)/($B$3+1)</f>
        <v/>
      </c>
      <c r="Z1969" s="16">
        <f>_xlfn.PERCENTILE.INC(Data!$U$2:$U$2441,Y1969)</f>
        <v/>
      </c>
      <c r="AA1969" s="16">
        <f>_xlfn.PERCENTILE.INC(Data!$V$2:$V$2441,Y1969)</f>
        <v/>
      </c>
      <c r="AB1969" s="16">
        <f>Data!X1969-AA1969</f>
        <v/>
      </c>
      <c r="AC1969" s="9">
        <f>Z1969+AB1969</f>
        <v/>
      </c>
      <c r="AD1969" s="24">
        <f>COUNTIF(Data!$Y$2:$Y$2441,"&lt;="&amp;Data!Y1969)/($B$3+1)</f>
        <v/>
      </c>
      <c r="AE1969" s="16">
        <f>_xlfn.PERCENTILE.INC(Data!$U$2:$U$2441,AD1969)</f>
        <v/>
      </c>
      <c r="AF1969" s="16">
        <f>_xlfn.PERCENTILE.INC(Data!$V$2:$V$2441,AD1969)</f>
        <v/>
      </c>
      <c r="AG1969" s="16">
        <f>Data!Y1969-AF1969</f>
        <v/>
      </c>
      <c r="AH1969" s="9">
        <f>AE1969+AG1969</f>
        <v/>
      </c>
    </row>
    <row r="1970">
      <c r="N1970" s="14">
        <f>Data!A1970</f>
        <v/>
      </c>
      <c r="O1970" s="24">
        <f>IF(Occurrence!J1970&gt;0,COUNTIFS(Occurrence!$J$2:$J$2441,"&gt;0",Occurrence!$J$2:$J$2441,"&lt;="&amp;Occurrence!J1970)/($B$8+1),0)</f>
        <v/>
      </c>
      <c r="P1970" s="16">
        <f>IF(Occurrence!J1970&gt;0,_xlfn.PERCENTILE.INC(Data!$O$2:$O$2441,($B$4+O1970*($B$5-1))/($B$3-1)),0)</f>
        <v/>
      </c>
      <c r="Q1970" s="16">
        <f>IF(Occurrence!J1970&gt;0,_xlfn.PERCENTILE.INC(Occurrence!$I$2:$I$2441,($B$6+O1970*($B$7-1))/($B$3-1)),0)</f>
        <v/>
      </c>
      <c r="R1970" s="16">
        <f>IF(Occurrence!J1970&gt;0,Occurrence!J1970/Q1970,0)</f>
        <v/>
      </c>
      <c r="S1970" s="9">
        <f>IF(Occurrence!J1970&gt;0,P1970*R1970,0)</f>
        <v/>
      </c>
      <c r="T1970" s="24">
        <f>IF(Occurrence!K1970&gt;0,COUNTIFS(Occurrence!$K$2:$K$2441,"&gt;0",Occurrence!$K$2:$K$2441,"&lt;="&amp;Occurrence!K1970)/($B$9+1),0)</f>
        <v/>
      </c>
      <c r="U1970" s="16">
        <f>IF(Occurrence!K1970&gt;0,_xlfn.PERCENTILE.INC(Data!$O$2:$O$2441,($B$4+T1970*($B$5-1))/($B$3-1)),0)</f>
        <v/>
      </c>
      <c r="V1970" s="16">
        <f>IF(Occurrence!K1970&gt;0,_xlfn.PERCENTILE.INC(Occurrence!$I$2:$I$2441,($B$6+T1970*($B$7-1))/($B$3-1)),0)</f>
        <v/>
      </c>
      <c r="W1970" s="16">
        <f>IF(Occurrence!K1970&gt;0,Occurrence!K1970/V1970,0)</f>
        <v/>
      </c>
      <c r="X1970" s="9">
        <f>IF(Occurrence!K1970&gt;0,U1970*W1970,0)</f>
        <v/>
      </c>
      <c r="Y1970" s="24">
        <f>COUNTIF(Data!$X$2:$X$2441,"&lt;="&amp;Data!X1970)/($B$3+1)</f>
        <v/>
      </c>
      <c r="Z1970" s="16">
        <f>_xlfn.PERCENTILE.INC(Data!$U$2:$U$2441,Y1970)</f>
        <v/>
      </c>
      <c r="AA1970" s="16">
        <f>_xlfn.PERCENTILE.INC(Data!$V$2:$V$2441,Y1970)</f>
        <v/>
      </c>
      <c r="AB1970" s="16">
        <f>Data!X1970-AA1970</f>
        <v/>
      </c>
      <c r="AC1970" s="9">
        <f>Z1970+AB1970</f>
        <v/>
      </c>
      <c r="AD1970" s="24">
        <f>COUNTIF(Data!$Y$2:$Y$2441,"&lt;="&amp;Data!Y1970)/($B$3+1)</f>
        <v/>
      </c>
      <c r="AE1970" s="16">
        <f>_xlfn.PERCENTILE.INC(Data!$U$2:$U$2441,AD1970)</f>
        <v/>
      </c>
      <c r="AF1970" s="16">
        <f>_xlfn.PERCENTILE.INC(Data!$V$2:$V$2441,AD1970)</f>
        <v/>
      </c>
      <c r="AG1970" s="16">
        <f>Data!Y1970-AF1970</f>
        <v/>
      </c>
      <c r="AH1970" s="9">
        <f>AE1970+AG1970</f>
        <v/>
      </c>
    </row>
    <row r="1971">
      <c r="N1971" s="14">
        <f>Data!A1971</f>
        <v/>
      </c>
      <c r="O1971" s="24">
        <f>IF(Occurrence!J1971&gt;0,COUNTIFS(Occurrence!$J$2:$J$2441,"&gt;0",Occurrence!$J$2:$J$2441,"&lt;="&amp;Occurrence!J1971)/($B$8+1),0)</f>
        <v/>
      </c>
      <c r="P1971" s="16">
        <f>IF(Occurrence!J1971&gt;0,_xlfn.PERCENTILE.INC(Data!$O$2:$O$2441,($B$4+O1971*($B$5-1))/($B$3-1)),0)</f>
        <v/>
      </c>
      <c r="Q1971" s="16">
        <f>IF(Occurrence!J1971&gt;0,_xlfn.PERCENTILE.INC(Occurrence!$I$2:$I$2441,($B$6+O1971*($B$7-1))/($B$3-1)),0)</f>
        <v/>
      </c>
      <c r="R1971" s="16">
        <f>IF(Occurrence!J1971&gt;0,Occurrence!J1971/Q1971,0)</f>
        <v/>
      </c>
      <c r="S1971" s="9">
        <f>IF(Occurrence!J1971&gt;0,P1971*R1971,0)</f>
        <v/>
      </c>
      <c r="T1971" s="24">
        <f>IF(Occurrence!K1971&gt;0,COUNTIFS(Occurrence!$K$2:$K$2441,"&gt;0",Occurrence!$K$2:$K$2441,"&lt;="&amp;Occurrence!K1971)/($B$9+1),0)</f>
        <v/>
      </c>
      <c r="U1971" s="16">
        <f>IF(Occurrence!K1971&gt;0,_xlfn.PERCENTILE.INC(Data!$O$2:$O$2441,($B$4+T1971*($B$5-1))/($B$3-1)),0)</f>
        <v/>
      </c>
      <c r="V1971" s="16">
        <f>IF(Occurrence!K1971&gt;0,_xlfn.PERCENTILE.INC(Occurrence!$I$2:$I$2441,($B$6+T1971*($B$7-1))/($B$3-1)),0)</f>
        <v/>
      </c>
      <c r="W1971" s="16">
        <f>IF(Occurrence!K1971&gt;0,Occurrence!K1971/V1971,0)</f>
        <v/>
      </c>
      <c r="X1971" s="9">
        <f>IF(Occurrence!K1971&gt;0,U1971*W1971,0)</f>
        <v/>
      </c>
      <c r="Y1971" s="24">
        <f>COUNTIF(Data!$X$2:$X$2441,"&lt;="&amp;Data!X1971)/($B$3+1)</f>
        <v/>
      </c>
      <c r="Z1971" s="16">
        <f>_xlfn.PERCENTILE.INC(Data!$U$2:$U$2441,Y1971)</f>
        <v/>
      </c>
      <c r="AA1971" s="16">
        <f>_xlfn.PERCENTILE.INC(Data!$V$2:$V$2441,Y1971)</f>
        <v/>
      </c>
      <c r="AB1971" s="16">
        <f>Data!X1971-AA1971</f>
        <v/>
      </c>
      <c r="AC1971" s="9">
        <f>Z1971+AB1971</f>
        <v/>
      </c>
      <c r="AD1971" s="24">
        <f>COUNTIF(Data!$Y$2:$Y$2441,"&lt;="&amp;Data!Y1971)/($B$3+1)</f>
        <v/>
      </c>
      <c r="AE1971" s="16">
        <f>_xlfn.PERCENTILE.INC(Data!$U$2:$U$2441,AD1971)</f>
        <v/>
      </c>
      <c r="AF1971" s="16">
        <f>_xlfn.PERCENTILE.INC(Data!$V$2:$V$2441,AD1971)</f>
        <v/>
      </c>
      <c r="AG1971" s="16">
        <f>Data!Y1971-AF1971</f>
        <v/>
      </c>
      <c r="AH1971" s="9">
        <f>AE1971+AG1971</f>
        <v/>
      </c>
    </row>
    <row r="1972">
      <c r="N1972" s="14">
        <f>Data!A1972</f>
        <v/>
      </c>
      <c r="O1972" s="24">
        <f>IF(Occurrence!J1972&gt;0,COUNTIFS(Occurrence!$J$2:$J$2441,"&gt;0",Occurrence!$J$2:$J$2441,"&lt;="&amp;Occurrence!J1972)/($B$8+1),0)</f>
        <v/>
      </c>
      <c r="P1972" s="16">
        <f>IF(Occurrence!J1972&gt;0,_xlfn.PERCENTILE.INC(Data!$O$2:$O$2441,($B$4+O1972*($B$5-1))/($B$3-1)),0)</f>
        <v/>
      </c>
      <c r="Q1972" s="16">
        <f>IF(Occurrence!J1972&gt;0,_xlfn.PERCENTILE.INC(Occurrence!$I$2:$I$2441,($B$6+O1972*($B$7-1))/($B$3-1)),0)</f>
        <v/>
      </c>
      <c r="R1972" s="16">
        <f>IF(Occurrence!J1972&gt;0,Occurrence!J1972/Q1972,0)</f>
        <v/>
      </c>
      <c r="S1972" s="9">
        <f>IF(Occurrence!J1972&gt;0,P1972*R1972,0)</f>
        <v/>
      </c>
      <c r="T1972" s="24">
        <f>IF(Occurrence!K1972&gt;0,COUNTIFS(Occurrence!$K$2:$K$2441,"&gt;0",Occurrence!$K$2:$K$2441,"&lt;="&amp;Occurrence!K1972)/($B$9+1),0)</f>
        <v/>
      </c>
      <c r="U1972" s="16">
        <f>IF(Occurrence!K1972&gt;0,_xlfn.PERCENTILE.INC(Data!$O$2:$O$2441,($B$4+T1972*($B$5-1))/($B$3-1)),0)</f>
        <v/>
      </c>
      <c r="V1972" s="16">
        <f>IF(Occurrence!K1972&gt;0,_xlfn.PERCENTILE.INC(Occurrence!$I$2:$I$2441,($B$6+T1972*($B$7-1))/($B$3-1)),0)</f>
        <v/>
      </c>
      <c r="W1972" s="16">
        <f>IF(Occurrence!K1972&gt;0,Occurrence!K1972/V1972,0)</f>
        <v/>
      </c>
      <c r="X1972" s="9">
        <f>IF(Occurrence!K1972&gt;0,U1972*W1972,0)</f>
        <v/>
      </c>
      <c r="Y1972" s="24">
        <f>COUNTIF(Data!$X$2:$X$2441,"&lt;="&amp;Data!X1972)/($B$3+1)</f>
        <v/>
      </c>
      <c r="Z1972" s="16">
        <f>_xlfn.PERCENTILE.INC(Data!$U$2:$U$2441,Y1972)</f>
        <v/>
      </c>
      <c r="AA1972" s="16">
        <f>_xlfn.PERCENTILE.INC(Data!$V$2:$V$2441,Y1972)</f>
        <v/>
      </c>
      <c r="AB1972" s="16">
        <f>Data!X1972-AA1972</f>
        <v/>
      </c>
      <c r="AC1972" s="9">
        <f>Z1972+AB1972</f>
        <v/>
      </c>
      <c r="AD1972" s="24">
        <f>COUNTIF(Data!$Y$2:$Y$2441,"&lt;="&amp;Data!Y1972)/($B$3+1)</f>
        <v/>
      </c>
      <c r="AE1972" s="16">
        <f>_xlfn.PERCENTILE.INC(Data!$U$2:$U$2441,AD1972)</f>
        <v/>
      </c>
      <c r="AF1972" s="16">
        <f>_xlfn.PERCENTILE.INC(Data!$V$2:$V$2441,AD1972)</f>
        <v/>
      </c>
      <c r="AG1972" s="16">
        <f>Data!Y1972-AF1972</f>
        <v/>
      </c>
      <c r="AH1972" s="9">
        <f>AE1972+AG1972</f>
        <v/>
      </c>
    </row>
    <row r="1973">
      <c r="N1973" s="14">
        <f>Data!A1973</f>
        <v/>
      </c>
      <c r="O1973" s="24">
        <f>IF(Occurrence!J1973&gt;0,COUNTIFS(Occurrence!$J$2:$J$2441,"&gt;0",Occurrence!$J$2:$J$2441,"&lt;="&amp;Occurrence!J1973)/($B$8+1),0)</f>
        <v/>
      </c>
      <c r="P1973" s="16">
        <f>IF(Occurrence!J1973&gt;0,_xlfn.PERCENTILE.INC(Data!$O$2:$O$2441,($B$4+O1973*($B$5-1))/($B$3-1)),0)</f>
        <v/>
      </c>
      <c r="Q1973" s="16">
        <f>IF(Occurrence!J1973&gt;0,_xlfn.PERCENTILE.INC(Occurrence!$I$2:$I$2441,($B$6+O1973*($B$7-1))/($B$3-1)),0)</f>
        <v/>
      </c>
      <c r="R1973" s="16">
        <f>IF(Occurrence!J1973&gt;0,Occurrence!J1973/Q1973,0)</f>
        <v/>
      </c>
      <c r="S1973" s="9">
        <f>IF(Occurrence!J1973&gt;0,P1973*R1973,0)</f>
        <v/>
      </c>
      <c r="T1973" s="24">
        <f>IF(Occurrence!K1973&gt;0,COUNTIFS(Occurrence!$K$2:$K$2441,"&gt;0",Occurrence!$K$2:$K$2441,"&lt;="&amp;Occurrence!K1973)/($B$9+1),0)</f>
        <v/>
      </c>
      <c r="U1973" s="16">
        <f>IF(Occurrence!K1973&gt;0,_xlfn.PERCENTILE.INC(Data!$O$2:$O$2441,($B$4+T1973*($B$5-1))/($B$3-1)),0)</f>
        <v/>
      </c>
      <c r="V1973" s="16">
        <f>IF(Occurrence!K1973&gt;0,_xlfn.PERCENTILE.INC(Occurrence!$I$2:$I$2441,($B$6+T1973*($B$7-1))/($B$3-1)),0)</f>
        <v/>
      </c>
      <c r="W1973" s="16">
        <f>IF(Occurrence!K1973&gt;0,Occurrence!K1973/V1973,0)</f>
        <v/>
      </c>
      <c r="X1973" s="9">
        <f>IF(Occurrence!K1973&gt;0,U1973*W1973,0)</f>
        <v/>
      </c>
      <c r="Y1973" s="24">
        <f>COUNTIF(Data!$X$2:$X$2441,"&lt;="&amp;Data!X1973)/($B$3+1)</f>
        <v/>
      </c>
      <c r="Z1973" s="16">
        <f>_xlfn.PERCENTILE.INC(Data!$U$2:$U$2441,Y1973)</f>
        <v/>
      </c>
      <c r="AA1973" s="16">
        <f>_xlfn.PERCENTILE.INC(Data!$V$2:$V$2441,Y1973)</f>
        <v/>
      </c>
      <c r="AB1973" s="16">
        <f>Data!X1973-AA1973</f>
        <v/>
      </c>
      <c r="AC1973" s="9">
        <f>Z1973+AB1973</f>
        <v/>
      </c>
      <c r="AD1973" s="24">
        <f>COUNTIF(Data!$Y$2:$Y$2441,"&lt;="&amp;Data!Y1973)/($B$3+1)</f>
        <v/>
      </c>
      <c r="AE1973" s="16">
        <f>_xlfn.PERCENTILE.INC(Data!$U$2:$U$2441,AD1973)</f>
        <v/>
      </c>
      <c r="AF1973" s="16">
        <f>_xlfn.PERCENTILE.INC(Data!$V$2:$V$2441,AD1973)</f>
        <v/>
      </c>
      <c r="AG1973" s="16">
        <f>Data!Y1973-AF1973</f>
        <v/>
      </c>
      <c r="AH1973" s="9">
        <f>AE1973+AG1973</f>
        <v/>
      </c>
    </row>
    <row r="1974">
      <c r="N1974" s="14">
        <f>Data!A1974</f>
        <v/>
      </c>
      <c r="O1974" s="24">
        <f>IF(Occurrence!J1974&gt;0,COUNTIFS(Occurrence!$J$2:$J$2441,"&gt;0",Occurrence!$J$2:$J$2441,"&lt;="&amp;Occurrence!J1974)/($B$8+1),0)</f>
        <v/>
      </c>
      <c r="P1974" s="16">
        <f>IF(Occurrence!J1974&gt;0,_xlfn.PERCENTILE.INC(Data!$O$2:$O$2441,($B$4+O1974*($B$5-1))/($B$3-1)),0)</f>
        <v/>
      </c>
      <c r="Q1974" s="16">
        <f>IF(Occurrence!J1974&gt;0,_xlfn.PERCENTILE.INC(Occurrence!$I$2:$I$2441,($B$6+O1974*($B$7-1))/($B$3-1)),0)</f>
        <v/>
      </c>
      <c r="R1974" s="16">
        <f>IF(Occurrence!J1974&gt;0,Occurrence!J1974/Q1974,0)</f>
        <v/>
      </c>
      <c r="S1974" s="9">
        <f>IF(Occurrence!J1974&gt;0,P1974*R1974,0)</f>
        <v/>
      </c>
      <c r="T1974" s="24">
        <f>IF(Occurrence!K1974&gt;0,COUNTIFS(Occurrence!$K$2:$K$2441,"&gt;0",Occurrence!$K$2:$K$2441,"&lt;="&amp;Occurrence!K1974)/($B$9+1),0)</f>
        <v/>
      </c>
      <c r="U1974" s="16">
        <f>IF(Occurrence!K1974&gt;0,_xlfn.PERCENTILE.INC(Data!$O$2:$O$2441,($B$4+T1974*($B$5-1))/($B$3-1)),0)</f>
        <v/>
      </c>
      <c r="V1974" s="16">
        <f>IF(Occurrence!K1974&gt;0,_xlfn.PERCENTILE.INC(Occurrence!$I$2:$I$2441,($B$6+T1974*($B$7-1))/($B$3-1)),0)</f>
        <v/>
      </c>
      <c r="W1974" s="16">
        <f>IF(Occurrence!K1974&gt;0,Occurrence!K1974/V1974,0)</f>
        <v/>
      </c>
      <c r="X1974" s="9">
        <f>IF(Occurrence!K1974&gt;0,U1974*W1974,0)</f>
        <v/>
      </c>
      <c r="Y1974" s="24">
        <f>COUNTIF(Data!$X$2:$X$2441,"&lt;="&amp;Data!X1974)/($B$3+1)</f>
        <v/>
      </c>
      <c r="Z1974" s="16">
        <f>_xlfn.PERCENTILE.INC(Data!$U$2:$U$2441,Y1974)</f>
        <v/>
      </c>
      <c r="AA1974" s="16">
        <f>_xlfn.PERCENTILE.INC(Data!$V$2:$V$2441,Y1974)</f>
        <v/>
      </c>
      <c r="AB1974" s="16">
        <f>Data!X1974-AA1974</f>
        <v/>
      </c>
      <c r="AC1974" s="9">
        <f>Z1974+AB1974</f>
        <v/>
      </c>
      <c r="AD1974" s="24">
        <f>COUNTIF(Data!$Y$2:$Y$2441,"&lt;="&amp;Data!Y1974)/($B$3+1)</f>
        <v/>
      </c>
      <c r="AE1974" s="16">
        <f>_xlfn.PERCENTILE.INC(Data!$U$2:$U$2441,AD1974)</f>
        <v/>
      </c>
      <c r="AF1974" s="16">
        <f>_xlfn.PERCENTILE.INC(Data!$V$2:$V$2441,AD1974)</f>
        <v/>
      </c>
      <c r="AG1974" s="16">
        <f>Data!Y1974-AF1974</f>
        <v/>
      </c>
      <c r="AH1974" s="9">
        <f>AE1974+AG1974</f>
        <v/>
      </c>
    </row>
    <row r="1975">
      <c r="N1975" s="14">
        <f>Data!A1975</f>
        <v/>
      </c>
      <c r="O1975" s="24">
        <f>IF(Occurrence!J1975&gt;0,COUNTIFS(Occurrence!$J$2:$J$2441,"&gt;0",Occurrence!$J$2:$J$2441,"&lt;="&amp;Occurrence!J1975)/($B$8+1),0)</f>
        <v/>
      </c>
      <c r="P1975" s="16">
        <f>IF(Occurrence!J1975&gt;0,_xlfn.PERCENTILE.INC(Data!$O$2:$O$2441,($B$4+O1975*($B$5-1))/($B$3-1)),0)</f>
        <v/>
      </c>
      <c r="Q1975" s="16">
        <f>IF(Occurrence!J1975&gt;0,_xlfn.PERCENTILE.INC(Occurrence!$I$2:$I$2441,($B$6+O1975*($B$7-1))/($B$3-1)),0)</f>
        <v/>
      </c>
      <c r="R1975" s="16">
        <f>IF(Occurrence!J1975&gt;0,Occurrence!J1975/Q1975,0)</f>
        <v/>
      </c>
      <c r="S1975" s="9">
        <f>IF(Occurrence!J1975&gt;0,P1975*R1975,0)</f>
        <v/>
      </c>
      <c r="T1975" s="24">
        <f>IF(Occurrence!K1975&gt;0,COUNTIFS(Occurrence!$K$2:$K$2441,"&gt;0",Occurrence!$K$2:$K$2441,"&lt;="&amp;Occurrence!K1975)/($B$9+1),0)</f>
        <v/>
      </c>
      <c r="U1975" s="16">
        <f>IF(Occurrence!K1975&gt;0,_xlfn.PERCENTILE.INC(Data!$O$2:$O$2441,($B$4+T1975*($B$5-1))/($B$3-1)),0)</f>
        <v/>
      </c>
      <c r="V1975" s="16">
        <f>IF(Occurrence!K1975&gt;0,_xlfn.PERCENTILE.INC(Occurrence!$I$2:$I$2441,($B$6+T1975*($B$7-1))/($B$3-1)),0)</f>
        <v/>
      </c>
      <c r="W1975" s="16">
        <f>IF(Occurrence!K1975&gt;0,Occurrence!K1975/V1975,0)</f>
        <v/>
      </c>
      <c r="X1975" s="9">
        <f>IF(Occurrence!K1975&gt;0,U1975*W1975,0)</f>
        <v/>
      </c>
      <c r="Y1975" s="24">
        <f>COUNTIF(Data!$X$2:$X$2441,"&lt;="&amp;Data!X1975)/($B$3+1)</f>
        <v/>
      </c>
      <c r="Z1975" s="16">
        <f>_xlfn.PERCENTILE.INC(Data!$U$2:$U$2441,Y1975)</f>
        <v/>
      </c>
      <c r="AA1975" s="16">
        <f>_xlfn.PERCENTILE.INC(Data!$V$2:$V$2441,Y1975)</f>
        <v/>
      </c>
      <c r="AB1975" s="16">
        <f>Data!X1975-AA1975</f>
        <v/>
      </c>
      <c r="AC1975" s="9">
        <f>Z1975+AB1975</f>
        <v/>
      </c>
      <c r="AD1975" s="24">
        <f>COUNTIF(Data!$Y$2:$Y$2441,"&lt;="&amp;Data!Y1975)/($B$3+1)</f>
        <v/>
      </c>
      <c r="AE1975" s="16">
        <f>_xlfn.PERCENTILE.INC(Data!$U$2:$U$2441,AD1975)</f>
        <v/>
      </c>
      <c r="AF1975" s="16">
        <f>_xlfn.PERCENTILE.INC(Data!$V$2:$V$2441,AD1975)</f>
        <v/>
      </c>
      <c r="AG1975" s="16">
        <f>Data!Y1975-AF1975</f>
        <v/>
      </c>
      <c r="AH1975" s="9">
        <f>AE1975+AG1975</f>
        <v/>
      </c>
    </row>
    <row r="1976">
      <c r="N1976" s="14">
        <f>Data!A1976</f>
        <v/>
      </c>
      <c r="O1976" s="24">
        <f>IF(Occurrence!J1976&gt;0,COUNTIFS(Occurrence!$J$2:$J$2441,"&gt;0",Occurrence!$J$2:$J$2441,"&lt;="&amp;Occurrence!J1976)/($B$8+1),0)</f>
        <v/>
      </c>
      <c r="P1976" s="16">
        <f>IF(Occurrence!J1976&gt;0,_xlfn.PERCENTILE.INC(Data!$O$2:$O$2441,($B$4+O1976*($B$5-1))/($B$3-1)),0)</f>
        <v/>
      </c>
      <c r="Q1976" s="16">
        <f>IF(Occurrence!J1976&gt;0,_xlfn.PERCENTILE.INC(Occurrence!$I$2:$I$2441,($B$6+O1976*($B$7-1))/($B$3-1)),0)</f>
        <v/>
      </c>
      <c r="R1976" s="16">
        <f>IF(Occurrence!J1976&gt;0,Occurrence!J1976/Q1976,0)</f>
        <v/>
      </c>
      <c r="S1976" s="9">
        <f>IF(Occurrence!J1976&gt;0,P1976*R1976,0)</f>
        <v/>
      </c>
      <c r="T1976" s="24">
        <f>IF(Occurrence!K1976&gt;0,COUNTIFS(Occurrence!$K$2:$K$2441,"&gt;0",Occurrence!$K$2:$K$2441,"&lt;="&amp;Occurrence!K1976)/($B$9+1),0)</f>
        <v/>
      </c>
      <c r="U1976" s="16">
        <f>IF(Occurrence!K1976&gt;0,_xlfn.PERCENTILE.INC(Data!$O$2:$O$2441,($B$4+T1976*($B$5-1))/($B$3-1)),0)</f>
        <v/>
      </c>
      <c r="V1976" s="16">
        <f>IF(Occurrence!K1976&gt;0,_xlfn.PERCENTILE.INC(Occurrence!$I$2:$I$2441,($B$6+T1976*($B$7-1))/($B$3-1)),0)</f>
        <v/>
      </c>
      <c r="W1976" s="16">
        <f>IF(Occurrence!K1976&gt;0,Occurrence!K1976/V1976,0)</f>
        <v/>
      </c>
      <c r="X1976" s="9">
        <f>IF(Occurrence!K1976&gt;0,U1976*W1976,0)</f>
        <v/>
      </c>
      <c r="Y1976" s="24">
        <f>COUNTIF(Data!$X$2:$X$2441,"&lt;="&amp;Data!X1976)/($B$3+1)</f>
        <v/>
      </c>
      <c r="Z1976" s="16">
        <f>_xlfn.PERCENTILE.INC(Data!$U$2:$U$2441,Y1976)</f>
        <v/>
      </c>
      <c r="AA1976" s="16">
        <f>_xlfn.PERCENTILE.INC(Data!$V$2:$V$2441,Y1976)</f>
        <v/>
      </c>
      <c r="AB1976" s="16">
        <f>Data!X1976-AA1976</f>
        <v/>
      </c>
      <c r="AC1976" s="9">
        <f>Z1976+AB1976</f>
        <v/>
      </c>
      <c r="AD1976" s="24">
        <f>COUNTIF(Data!$Y$2:$Y$2441,"&lt;="&amp;Data!Y1976)/($B$3+1)</f>
        <v/>
      </c>
      <c r="AE1976" s="16">
        <f>_xlfn.PERCENTILE.INC(Data!$U$2:$U$2441,AD1976)</f>
        <v/>
      </c>
      <c r="AF1976" s="16">
        <f>_xlfn.PERCENTILE.INC(Data!$V$2:$V$2441,AD1976)</f>
        <v/>
      </c>
      <c r="AG1976" s="16">
        <f>Data!Y1976-AF1976</f>
        <v/>
      </c>
      <c r="AH1976" s="9">
        <f>AE1976+AG1976</f>
        <v/>
      </c>
    </row>
    <row r="1977">
      <c r="N1977" s="14">
        <f>Data!A1977</f>
        <v/>
      </c>
      <c r="O1977" s="24">
        <f>IF(Occurrence!J1977&gt;0,COUNTIFS(Occurrence!$J$2:$J$2441,"&gt;0",Occurrence!$J$2:$J$2441,"&lt;="&amp;Occurrence!J1977)/($B$8+1),0)</f>
        <v/>
      </c>
      <c r="P1977" s="16">
        <f>IF(Occurrence!J1977&gt;0,_xlfn.PERCENTILE.INC(Data!$O$2:$O$2441,($B$4+O1977*($B$5-1))/($B$3-1)),0)</f>
        <v/>
      </c>
      <c r="Q1977" s="16">
        <f>IF(Occurrence!J1977&gt;0,_xlfn.PERCENTILE.INC(Occurrence!$I$2:$I$2441,($B$6+O1977*($B$7-1))/($B$3-1)),0)</f>
        <v/>
      </c>
      <c r="R1977" s="16">
        <f>IF(Occurrence!J1977&gt;0,Occurrence!J1977/Q1977,0)</f>
        <v/>
      </c>
      <c r="S1977" s="9">
        <f>IF(Occurrence!J1977&gt;0,P1977*R1977,0)</f>
        <v/>
      </c>
      <c r="T1977" s="24">
        <f>IF(Occurrence!K1977&gt;0,COUNTIFS(Occurrence!$K$2:$K$2441,"&gt;0",Occurrence!$K$2:$K$2441,"&lt;="&amp;Occurrence!K1977)/($B$9+1),0)</f>
        <v/>
      </c>
      <c r="U1977" s="16">
        <f>IF(Occurrence!K1977&gt;0,_xlfn.PERCENTILE.INC(Data!$O$2:$O$2441,($B$4+T1977*($B$5-1))/($B$3-1)),0)</f>
        <v/>
      </c>
      <c r="V1977" s="16">
        <f>IF(Occurrence!K1977&gt;0,_xlfn.PERCENTILE.INC(Occurrence!$I$2:$I$2441,($B$6+T1977*($B$7-1))/($B$3-1)),0)</f>
        <v/>
      </c>
      <c r="W1977" s="16">
        <f>IF(Occurrence!K1977&gt;0,Occurrence!K1977/V1977,0)</f>
        <v/>
      </c>
      <c r="X1977" s="9">
        <f>IF(Occurrence!K1977&gt;0,U1977*W1977,0)</f>
        <v/>
      </c>
      <c r="Y1977" s="24">
        <f>COUNTIF(Data!$X$2:$X$2441,"&lt;="&amp;Data!X1977)/($B$3+1)</f>
        <v/>
      </c>
      <c r="Z1977" s="16">
        <f>_xlfn.PERCENTILE.INC(Data!$U$2:$U$2441,Y1977)</f>
        <v/>
      </c>
      <c r="AA1977" s="16">
        <f>_xlfn.PERCENTILE.INC(Data!$V$2:$V$2441,Y1977)</f>
        <v/>
      </c>
      <c r="AB1977" s="16">
        <f>Data!X1977-AA1977</f>
        <v/>
      </c>
      <c r="AC1977" s="9">
        <f>Z1977+AB1977</f>
        <v/>
      </c>
      <c r="AD1977" s="24">
        <f>COUNTIF(Data!$Y$2:$Y$2441,"&lt;="&amp;Data!Y1977)/($B$3+1)</f>
        <v/>
      </c>
      <c r="AE1977" s="16">
        <f>_xlfn.PERCENTILE.INC(Data!$U$2:$U$2441,AD1977)</f>
        <v/>
      </c>
      <c r="AF1977" s="16">
        <f>_xlfn.PERCENTILE.INC(Data!$V$2:$V$2441,AD1977)</f>
        <v/>
      </c>
      <c r="AG1977" s="16">
        <f>Data!Y1977-AF1977</f>
        <v/>
      </c>
      <c r="AH1977" s="9">
        <f>AE1977+AG1977</f>
        <v/>
      </c>
    </row>
    <row r="1978">
      <c r="N1978" s="14">
        <f>Data!A1978</f>
        <v/>
      </c>
      <c r="O1978" s="24">
        <f>IF(Occurrence!J1978&gt;0,COUNTIFS(Occurrence!$J$2:$J$2441,"&gt;0",Occurrence!$J$2:$J$2441,"&lt;="&amp;Occurrence!J1978)/($B$8+1),0)</f>
        <v/>
      </c>
      <c r="P1978" s="16">
        <f>IF(Occurrence!J1978&gt;0,_xlfn.PERCENTILE.INC(Data!$O$2:$O$2441,($B$4+O1978*($B$5-1))/($B$3-1)),0)</f>
        <v/>
      </c>
      <c r="Q1978" s="16">
        <f>IF(Occurrence!J1978&gt;0,_xlfn.PERCENTILE.INC(Occurrence!$I$2:$I$2441,($B$6+O1978*($B$7-1))/($B$3-1)),0)</f>
        <v/>
      </c>
      <c r="R1978" s="16">
        <f>IF(Occurrence!J1978&gt;0,Occurrence!J1978/Q1978,0)</f>
        <v/>
      </c>
      <c r="S1978" s="9">
        <f>IF(Occurrence!J1978&gt;0,P1978*R1978,0)</f>
        <v/>
      </c>
      <c r="T1978" s="24">
        <f>IF(Occurrence!K1978&gt;0,COUNTIFS(Occurrence!$K$2:$K$2441,"&gt;0",Occurrence!$K$2:$K$2441,"&lt;="&amp;Occurrence!K1978)/($B$9+1),0)</f>
        <v/>
      </c>
      <c r="U1978" s="16">
        <f>IF(Occurrence!K1978&gt;0,_xlfn.PERCENTILE.INC(Data!$O$2:$O$2441,($B$4+T1978*($B$5-1))/($B$3-1)),0)</f>
        <v/>
      </c>
      <c r="V1978" s="16">
        <f>IF(Occurrence!K1978&gt;0,_xlfn.PERCENTILE.INC(Occurrence!$I$2:$I$2441,($B$6+T1978*($B$7-1))/($B$3-1)),0)</f>
        <v/>
      </c>
      <c r="W1978" s="16">
        <f>IF(Occurrence!K1978&gt;0,Occurrence!K1978/V1978,0)</f>
        <v/>
      </c>
      <c r="X1978" s="9">
        <f>IF(Occurrence!K1978&gt;0,U1978*W1978,0)</f>
        <v/>
      </c>
      <c r="Y1978" s="24">
        <f>COUNTIF(Data!$X$2:$X$2441,"&lt;="&amp;Data!X1978)/($B$3+1)</f>
        <v/>
      </c>
      <c r="Z1978" s="16">
        <f>_xlfn.PERCENTILE.INC(Data!$U$2:$U$2441,Y1978)</f>
        <v/>
      </c>
      <c r="AA1978" s="16">
        <f>_xlfn.PERCENTILE.INC(Data!$V$2:$V$2441,Y1978)</f>
        <v/>
      </c>
      <c r="AB1978" s="16">
        <f>Data!X1978-AA1978</f>
        <v/>
      </c>
      <c r="AC1978" s="9">
        <f>Z1978+AB1978</f>
        <v/>
      </c>
      <c r="AD1978" s="24">
        <f>COUNTIF(Data!$Y$2:$Y$2441,"&lt;="&amp;Data!Y1978)/($B$3+1)</f>
        <v/>
      </c>
      <c r="AE1978" s="16">
        <f>_xlfn.PERCENTILE.INC(Data!$U$2:$U$2441,AD1978)</f>
        <v/>
      </c>
      <c r="AF1978" s="16">
        <f>_xlfn.PERCENTILE.INC(Data!$V$2:$V$2441,AD1978)</f>
        <v/>
      </c>
      <c r="AG1978" s="16">
        <f>Data!Y1978-AF1978</f>
        <v/>
      </c>
      <c r="AH1978" s="9">
        <f>AE1978+AG1978</f>
        <v/>
      </c>
    </row>
    <row r="1979">
      <c r="N1979" s="14">
        <f>Data!A1979</f>
        <v/>
      </c>
      <c r="O1979" s="24">
        <f>IF(Occurrence!J1979&gt;0,COUNTIFS(Occurrence!$J$2:$J$2441,"&gt;0",Occurrence!$J$2:$J$2441,"&lt;="&amp;Occurrence!J1979)/($B$8+1),0)</f>
        <v/>
      </c>
      <c r="P1979" s="16">
        <f>IF(Occurrence!J1979&gt;0,_xlfn.PERCENTILE.INC(Data!$O$2:$O$2441,($B$4+O1979*($B$5-1))/($B$3-1)),0)</f>
        <v/>
      </c>
      <c r="Q1979" s="16">
        <f>IF(Occurrence!J1979&gt;0,_xlfn.PERCENTILE.INC(Occurrence!$I$2:$I$2441,($B$6+O1979*($B$7-1))/($B$3-1)),0)</f>
        <v/>
      </c>
      <c r="R1979" s="16">
        <f>IF(Occurrence!J1979&gt;0,Occurrence!J1979/Q1979,0)</f>
        <v/>
      </c>
      <c r="S1979" s="9">
        <f>IF(Occurrence!J1979&gt;0,P1979*R1979,0)</f>
        <v/>
      </c>
      <c r="T1979" s="24">
        <f>IF(Occurrence!K1979&gt;0,COUNTIFS(Occurrence!$K$2:$K$2441,"&gt;0",Occurrence!$K$2:$K$2441,"&lt;="&amp;Occurrence!K1979)/($B$9+1),0)</f>
        <v/>
      </c>
      <c r="U1979" s="16">
        <f>IF(Occurrence!K1979&gt;0,_xlfn.PERCENTILE.INC(Data!$O$2:$O$2441,($B$4+T1979*($B$5-1))/($B$3-1)),0)</f>
        <v/>
      </c>
      <c r="V1979" s="16">
        <f>IF(Occurrence!K1979&gt;0,_xlfn.PERCENTILE.INC(Occurrence!$I$2:$I$2441,($B$6+T1979*($B$7-1))/($B$3-1)),0)</f>
        <v/>
      </c>
      <c r="W1979" s="16">
        <f>IF(Occurrence!K1979&gt;0,Occurrence!K1979/V1979,0)</f>
        <v/>
      </c>
      <c r="X1979" s="9">
        <f>IF(Occurrence!K1979&gt;0,U1979*W1979,0)</f>
        <v/>
      </c>
      <c r="Y1979" s="24">
        <f>COUNTIF(Data!$X$2:$X$2441,"&lt;="&amp;Data!X1979)/($B$3+1)</f>
        <v/>
      </c>
      <c r="Z1979" s="16">
        <f>_xlfn.PERCENTILE.INC(Data!$U$2:$U$2441,Y1979)</f>
        <v/>
      </c>
      <c r="AA1979" s="16">
        <f>_xlfn.PERCENTILE.INC(Data!$V$2:$V$2441,Y1979)</f>
        <v/>
      </c>
      <c r="AB1979" s="16">
        <f>Data!X1979-AA1979</f>
        <v/>
      </c>
      <c r="AC1979" s="9">
        <f>Z1979+AB1979</f>
        <v/>
      </c>
      <c r="AD1979" s="24">
        <f>COUNTIF(Data!$Y$2:$Y$2441,"&lt;="&amp;Data!Y1979)/($B$3+1)</f>
        <v/>
      </c>
      <c r="AE1979" s="16">
        <f>_xlfn.PERCENTILE.INC(Data!$U$2:$U$2441,AD1979)</f>
        <v/>
      </c>
      <c r="AF1979" s="16">
        <f>_xlfn.PERCENTILE.INC(Data!$V$2:$V$2441,AD1979)</f>
        <v/>
      </c>
      <c r="AG1979" s="16">
        <f>Data!Y1979-AF1979</f>
        <v/>
      </c>
      <c r="AH1979" s="9">
        <f>AE1979+AG1979</f>
        <v/>
      </c>
    </row>
    <row r="1980">
      <c r="N1980" s="14">
        <f>Data!A1980</f>
        <v/>
      </c>
      <c r="O1980" s="24">
        <f>IF(Occurrence!J1980&gt;0,COUNTIFS(Occurrence!$J$2:$J$2441,"&gt;0",Occurrence!$J$2:$J$2441,"&lt;="&amp;Occurrence!J1980)/($B$8+1),0)</f>
        <v/>
      </c>
      <c r="P1980" s="16">
        <f>IF(Occurrence!J1980&gt;0,_xlfn.PERCENTILE.INC(Data!$O$2:$O$2441,($B$4+O1980*($B$5-1))/($B$3-1)),0)</f>
        <v/>
      </c>
      <c r="Q1980" s="16">
        <f>IF(Occurrence!J1980&gt;0,_xlfn.PERCENTILE.INC(Occurrence!$I$2:$I$2441,($B$6+O1980*($B$7-1))/($B$3-1)),0)</f>
        <v/>
      </c>
      <c r="R1980" s="16">
        <f>IF(Occurrence!J1980&gt;0,Occurrence!J1980/Q1980,0)</f>
        <v/>
      </c>
      <c r="S1980" s="9">
        <f>IF(Occurrence!J1980&gt;0,P1980*R1980,0)</f>
        <v/>
      </c>
      <c r="T1980" s="24">
        <f>IF(Occurrence!K1980&gt;0,COUNTIFS(Occurrence!$K$2:$K$2441,"&gt;0",Occurrence!$K$2:$K$2441,"&lt;="&amp;Occurrence!K1980)/($B$9+1),0)</f>
        <v/>
      </c>
      <c r="U1980" s="16">
        <f>IF(Occurrence!K1980&gt;0,_xlfn.PERCENTILE.INC(Data!$O$2:$O$2441,($B$4+T1980*($B$5-1))/($B$3-1)),0)</f>
        <v/>
      </c>
      <c r="V1980" s="16">
        <f>IF(Occurrence!K1980&gt;0,_xlfn.PERCENTILE.INC(Occurrence!$I$2:$I$2441,($B$6+T1980*($B$7-1))/($B$3-1)),0)</f>
        <v/>
      </c>
      <c r="W1980" s="16">
        <f>IF(Occurrence!K1980&gt;0,Occurrence!K1980/V1980,0)</f>
        <v/>
      </c>
      <c r="X1980" s="9">
        <f>IF(Occurrence!K1980&gt;0,U1980*W1980,0)</f>
        <v/>
      </c>
      <c r="Y1980" s="24">
        <f>COUNTIF(Data!$X$2:$X$2441,"&lt;="&amp;Data!X1980)/($B$3+1)</f>
        <v/>
      </c>
      <c r="Z1980" s="16">
        <f>_xlfn.PERCENTILE.INC(Data!$U$2:$U$2441,Y1980)</f>
        <v/>
      </c>
      <c r="AA1980" s="16">
        <f>_xlfn.PERCENTILE.INC(Data!$V$2:$V$2441,Y1980)</f>
        <v/>
      </c>
      <c r="AB1980" s="16">
        <f>Data!X1980-AA1980</f>
        <v/>
      </c>
      <c r="AC1980" s="9">
        <f>Z1980+AB1980</f>
        <v/>
      </c>
      <c r="AD1980" s="24">
        <f>COUNTIF(Data!$Y$2:$Y$2441,"&lt;="&amp;Data!Y1980)/($B$3+1)</f>
        <v/>
      </c>
      <c r="AE1980" s="16">
        <f>_xlfn.PERCENTILE.INC(Data!$U$2:$U$2441,AD1980)</f>
        <v/>
      </c>
      <c r="AF1980" s="16">
        <f>_xlfn.PERCENTILE.INC(Data!$V$2:$V$2441,AD1980)</f>
        <v/>
      </c>
      <c r="AG1980" s="16">
        <f>Data!Y1980-AF1980</f>
        <v/>
      </c>
      <c r="AH1980" s="9">
        <f>AE1980+AG1980</f>
        <v/>
      </c>
    </row>
    <row r="1981">
      <c r="N1981" s="14">
        <f>Data!A1981</f>
        <v/>
      </c>
      <c r="O1981" s="24">
        <f>IF(Occurrence!J1981&gt;0,COUNTIFS(Occurrence!$J$2:$J$2441,"&gt;0",Occurrence!$J$2:$J$2441,"&lt;="&amp;Occurrence!J1981)/($B$8+1),0)</f>
        <v/>
      </c>
      <c r="P1981" s="16">
        <f>IF(Occurrence!J1981&gt;0,_xlfn.PERCENTILE.INC(Data!$O$2:$O$2441,($B$4+O1981*($B$5-1))/($B$3-1)),0)</f>
        <v/>
      </c>
      <c r="Q1981" s="16">
        <f>IF(Occurrence!J1981&gt;0,_xlfn.PERCENTILE.INC(Occurrence!$I$2:$I$2441,($B$6+O1981*($B$7-1))/($B$3-1)),0)</f>
        <v/>
      </c>
      <c r="R1981" s="16">
        <f>IF(Occurrence!J1981&gt;0,Occurrence!J1981/Q1981,0)</f>
        <v/>
      </c>
      <c r="S1981" s="9">
        <f>IF(Occurrence!J1981&gt;0,P1981*R1981,0)</f>
        <v/>
      </c>
      <c r="T1981" s="24">
        <f>IF(Occurrence!K1981&gt;0,COUNTIFS(Occurrence!$K$2:$K$2441,"&gt;0",Occurrence!$K$2:$K$2441,"&lt;="&amp;Occurrence!K1981)/($B$9+1),0)</f>
        <v/>
      </c>
      <c r="U1981" s="16">
        <f>IF(Occurrence!K1981&gt;0,_xlfn.PERCENTILE.INC(Data!$O$2:$O$2441,($B$4+T1981*($B$5-1))/($B$3-1)),0)</f>
        <v/>
      </c>
      <c r="V1981" s="16">
        <f>IF(Occurrence!K1981&gt;0,_xlfn.PERCENTILE.INC(Occurrence!$I$2:$I$2441,($B$6+T1981*($B$7-1))/($B$3-1)),0)</f>
        <v/>
      </c>
      <c r="W1981" s="16">
        <f>IF(Occurrence!K1981&gt;0,Occurrence!K1981/V1981,0)</f>
        <v/>
      </c>
      <c r="X1981" s="9">
        <f>IF(Occurrence!K1981&gt;0,U1981*W1981,0)</f>
        <v/>
      </c>
      <c r="Y1981" s="24">
        <f>COUNTIF(Data!$X$2:$X$2441,"&lt;="&amp;Data!X1981)/($B$3+1)</f>
        <v/>
      </c>
      <c r="Z1981" s="16">
        <f>_xlfn.PERCENTILE.INC(Data!$U$2:$U$2441,Y1981)</f>
        <v/>
      </c>
      <c r="AA1981" s="16">
        <f>_xlfn.PERCENTILE.INC(Data!$V$2:$V$2441,Y1981)</f>
        <v/>
      </c>
      <c r="AB1981" s="16">
        <f>Data!X1981-AA1981</f>
        <v/>
      </c>
      <c r="AC1981" s="9">
        <f>Z1981+AB1981</f>
        <v/>
      </c>
      <c r="AD1981" s="24">
        <f>COUNTIF(Data!$Y$2:$Y$2441,"&lt;="&amp;Data!Y1981)/($B$3+1)</f>
        <v/>
      </c>
      <c r="AE1981" s="16">
        <f>_xlfn.PERCENTILE.INC(Data!$U$2:$U$2441,AD1981)</f>
        <v/>
      </c>
      <c r="AF1981" s="16">
        <f>_xlfn.PERCENTILE.INC(Data!$V$2:$V$2441,AD1981)</f>
        <v/>
      </c>
      <c r="AG1981" s="16">
        <f>Data!Y1981-AF1981</f>
        <v/>
      </c>
      <c r="AH1981" s="9">
        <f>AE1981+AG1981</f>
        <v/>
      </c>
    </row>
    <row r="1982">
      <c r="N1982" s="14">
        <f>Data!A1982</f>
        <v/>
      </c>
      <c r="O1982" s="24">
        <f>IF(Occurrence!J1982&gt;0,COUNTIFS(Occurrence!$J$2:$J$2441,"&gt;0",Occurrence!$J$2:$J$2441,"&lt;="&amp;Occurrence!J1982)/($B$8+1),0)</f>
        <v/>
      </c>
      <c r="P1982" s="16">
        <f>IF(Occurrence!J1982&gt;0,_xlfn.PERCENTILE.INC(Data!$O$2:$O$2441,($B$4+O1982*($B$5-1))/($B$3-1)),0)</f>
        <v/>
      </c>
      <c r="Q1982" s="16">
        <f>IF(Occurrence!J1982&gt;0,_xlfn.PERCENTILE.INC(Occurrence!$I$2:$I$2441,($B$6+O1982*($B$7-1))/($B$3-1)),0)</f>
        <v/>
      </c>
      <c r="R1982" s="16">
        <f>IF(Occurrence!J1982&gt;0,Occurrence!J1982/Q1982,0)</f>
        <v/>
      </c>
      <c r="S1982" s="9">
        <f>IF(Occurrence!J1982&gt;0,P1982*R1982,0)</f>
        <v/>
      </c>
      <c r="T1982" s="24">
        <f>IF(Occurrence!K1982&gt;0,COUNTIFS(Occurrence!$K$2:$K$2441,"&gt;0",Occurrence!$K$2:$K$2441,"&lt;="&amp;Occurrence!K1982)/($B$9+1),0)</f>
        <v/>
      </c>
      <c r="U1982" s="16">
        <f>IF(Occurrence!K1982&gt;0,_xlfn.PERCENTILE.INC(Data!$O$2:$O$2441,($B$4+T1982*($B$5-1))/($B$3-1)),0)</f>
        <v/>
      </c>
      <c r="V1982" s="16">
        <f>IF(Occurrence!K1982&gt;0,_xlfn.PERCENTILE.INC(Occurrence!$I$2:$I$2441,($B$6+T1982*($B$7-1))/($B$3-1)),0)</f>
        <v/>
      </c>
      <c r="W1982" s="16">
        <f>IF(Occurrence!K1982&gt;0,Occurrence!K1982/V1982,0)</f>
        <v/>
      </c>
      <c r="X1982" s="9">
        <f>IF(Occurrence!K1982&gt;0,U1982*W1982,0)</f>
        <v/>
      </c>
      <c r="Y1982" s="24">
        <f>COUNTIF(Data!$X$2:$X$2441,"&lt;="&amp;Data!X1982)/($B$3+1)</f>
        <v/>
      </c>
      <c r="Z1982" s="16">
        <f>_xlfn.PERCENTILE.INC(Data!$U$2:$U$2441,Y1982)</f>
        <v/>
      </c>
      <c r="AA1982" s="16">
        <f>_xlfn.PERCENTILE.INC(Data!$V$2:$V$2441,Y1982)</f>
        <v/>
      </c>
      <c r="AB1982" s="16">
        <f>Data!X1982-AA1982</f>
        <v/>
      </c>
      <c r="AC1982" s="9">
        <f>Z1982+AB1982</f>
        <v/>
      </c>
      <c r="AD1982" s="24">
        <f>COUNTIF(Data!$Y$2:$Y$2441,"&lt;="&amp;Data!Y1982)/($B$3+1)</f>
        <v/>
      </c>
      <c r="AE1982" s="16">
        <f>_xlfn.PERCENTILE.INC(Data!$U$2:$U$2441,AD1982)</f>
        <v/>
      </c>
      <c r="AF1982" s="16">
        <f>_xlfn.PERCENTILE.INC(Data!$V$2:$V$2441,AD1982)</f>
        <v/>
      </c>
      <c r="AG1982" s="16">
        <f>Data!Y1982-AF1982</f>
        <v/>
      </c>
      <c r="AH1982" s="9">
        <f>AE1982+AG1982</f>
        <v/>
      </c>
    </row>
    <row r="1983">
      <c r="N1983" s="14">
        <f>Data!A1983</f>
        <v/>
      </c>
      <c r="O1983" s="24">
        <f>IF(Occurrence!J1983&gt;0,COUNTIFS(Occurrence!$J$2:$J$2441,"&gt;0",Occurrence!$J$2:$J$2441,"&lt;="&amp;Occurrence!J1983)/($B$8+1),0)</f>
        <v/>
      </c>
      <c r="P1983" s="16">
        <f>IF(Occurrence!J1983&gt;0,_xlfn.PERCENTILE.INC(Data!$O$2:$O$2441,($B$4+O1983*($B$5-1))/($B$3-1)),0)</f>
        <v/>
      </c>
      <c r="Q1983" s="16">
        <f>IF(Occurrence!J1983&gt;0,_xlfn.PERCENTILE.INC(Occurrence!$I$2:$I$2441,($B$6+O1983*($B$7-1))/($B$3-1)),0)</f>
        <v/>
      </c>
      <c r="R1983" s="16">
        <f>IF(Occurrence!J1983&gt;0,Occurrence!J1983/Q1983,0)</f>
        <v/>
      </c>
      <c r="S1983" s="9">
        <f>IF(Occurrence!J1983&gt;0,P1983*R1983,0)</f>
        <v/>
      </c>
      <c r="T1983" s="24">
        <f>IF(Occurrence!K1983&gt;0,COUNTIFS(Occurrence!$K$2:$K$2441,"&gt;0",Occurrence!$K$2:$K$2441,"&lt;="&amp;Occurrence!K1983)/($B$9+1),0)</f>
        <v/>
      </c>
      <c r="U1983" s="16">
        <f>IF(Occurrence!K1983&gt;0,_xlfn.PERCENTILE.INC(Data!$O$2:$O$2441,($B$4+T1983*($B$5-1))/($B$3-1)),0)</f>
        <v/>
      </c>
      <c r="V1983" s="16">
        <f>IF(Occurrence!K1983&gt;0,_xlfn.PERCENTILE.INC(Occurrence!$I$2:$I$2441,($B$6+T1983*($B$7-1))/($B$3-1)),0)</f>
        <v/>
      </c>
      <c r="W1983" s="16">
        <f>IF(Occurrence!K1983&gt;0,Occurrence!K1983/V1983,0)</f>
        <v/>
      </c>
      <c r="X1983" s="9">
        <f>IF(Occurrence!K1983&gt;0,U1983*W1983,0)</f>
        <v/>
      </c>
      <c r="Y1983" s="24">
        <f>COUNTIF(Data!$X$2:$X$2441,"&lt;="&amp;Data!X1983)/($B$3+1)</f>
        <v/>
      </c>
      <c r="Z1983" s="16">
        <f>_xlfn.PERCENTILE.INC(Data!$U$2:$U$2441,Y1983)</f>
        <v/>
      </c>
      <c r="AA1983" s="16">
        <f>_xlfn.PERCENTILE.INC(Data!$V$2:$V$2441,Y1983)</f>
        <v/>
      </c>
      <c r="AB1983" s="16">
        <f>Data!X1983-AA1983</f>
        <v/>
      </c>
      <c r="AC1983" s="9">
        <f>Z1983+AB1983</f>
        <v/>
      </c>
      <c r="AD1983" s="24">
        <f>COUNTIF(Data!$Y$2:$Y$2441,"&lt;="&amp;Data!Y1983)/($B$3+1)</f>
        <v/>
      </c>
      <c r="AE1983" s="16">
        <f>_xlfn.PERCENTILE.INC(Data!$U$2:$U$2441,AD1983)</f>
        <v/>
      </c>
      <c r="AF1983" s="16">
        <f>_xlfn.PERCENTILE.INC(Data!$V$2:$V$2441,AD1983)</f>
        <v/>
      </c>
      <c r="AG1983" s="16">
        <f>Data!Y1983-AF1983</f>
        <v/>
      </c>
      <c r="AH1983" s="9">
        <f>AE1983+AG1983</f>
        <v/>
      </c>
    </row>
    <row r="1984">
      <c r="N1984" s="14">
        <f>Data!A1984</f>
        <v/>
      </c>
      <c r="O1984" s="24">
        <f>IF(Occurrence!J1984&gt;0,COUNTIFS(Occurrence!$J$2:$J$2441,"&gt;0",Occurrence!$J$2:$J$2441,"&lt;="&amp;Occurrence!J1984)/($B$8+1),0)</f>
        <v/>
      </c>
      <c r="P1984" s="16">
        <f>IF(Occurrence!J1984&gt;0,_xlfn.PERCENTILE.INC(Data!$O$2:$O$2441,($B$4+O1984*($B$5-1))/($B$3-1)),0)</f>
        <v/>
      </c>
      <c r="Q1984" s="16">
        <f>IF(Occurrence!J1984&gt;0,_xlfn.PERCENTILE.INC(Occurrence!$I$2:$I$2441,($B$6+O1984*($B$7-1))/($B$3-1)),0)</f>
        <v/>
      </c>
      <c r="R1984" s="16">
        <f>IF(Occurrence!J1984&gt;0,Occurrence!J1984/Q1984,0)</f>
        <v/>
      </c>
      <c r="S1984" s="9">
        <f>IF(Occurrence!J1984&gt;0,P1984*R1984,0)</f>
        <v/>
      </c>
      <c r="T1984" s="24">
        <f>IF(Occurrence!K1984&gt;0,COUNTIFS(Occurrence!$K$2:$K$2441,"&gt;0",Occurrence!$K$2:$K$2441,"&lt;="&amp;Occurrence!K1984)/($B$9+1),0)</f>
        <v/>
      </c>
      <c r="U1984" s="16">
        <f>IF(Occurrence!K1984&gt;0,_xlfn.PERCENTILE.INC(Data!$O$2:$O$2441,($B$4+T1984*($B$5-1))/($B$3-1)),0)</f>
        <v/>
      </c>
      <c r="V1984" s="16">
        <f>IF(Occurrence!K1984&gt;0,_xlfn.PERCENTILE.INC(Occurrence!$I$2:$I$2441,($B$6+T1984*($B$7-1))/($B$3-1)),0)</f>
        <v/>
      </c>
      <c r="W1984" s="16">
        <f>IF(Occurrence!K1984&gt;0,Occurrence!K1984/V1984,0)</f>
        <v/>
      </c>
      <c r="X1984" s="9">
        <f>IF(Occurrence!K1984&gt;0,U1984*W1984,0)</f>
        <v/>
      </c>
      <c r="Y1984" s="24">
        <f>COUNTIF(Data!$X$2:$X$2441,"&lt;="&amp;Data!X1984)/($B$3+1)</f>
        <v/>
      </c>
      <c r="Z1984" s="16">
        <f>_xlfn.PERCENTILE.INC(Data!$U$2:$U$2441,Y1984)</f>
        <v/>
      </c>
      <c r="AA1984" s="16">
        <f>_xlfn.PERCENTILE.INC(Data!$V$2:$V$2441,Y1984)</f>
        <v/>
      </c>
      <c r="AB1984" s="16">
        <f>Data!X1984-AA1984</f>
        <v/>
      </c>
      <c r="AC1984" s="9">
        <f>Z1984+AB1984</f>
        <v/>
      </c>
      <c r="AD1984" s="24">
        <f>COUNTIF(Data!$Y$2:$Y$2441,"&lt;="&amp;Data!Y1984)/($B$3+1)</f>
        <v/>
      </c>
      <c r="AE1984" s="16">
        <f>_xlfn.PERCENTILE.INC(Data!$U$2:$U$2441,AD1984)</f>
        <v/>
      </c>
      <c r="AF1984" s="16">
        <f>_xlfn.PERCENTILE.INC(Data!$V$2:$V$2441,AD1984)</f>
        <v/>
      </c>
      <c r="AG1984" s="16">
        <f>Data!Y1984-AF1984</f>
        <v/>
      </c>
      <c r="AH1984" s="9">
        <f>AE1984+AG1984</f>
        <v/>
      </c>
    </row>
    <row r="1985">
      <c r="N1985" s="14">
        <f>Data!A1985</f>
        <v/>
      </c>
      <c r="O1985" s="24">
        <f>IF(Occurrence!J1985&gt;0,COUNTIFS(Occurrence!$J$2:$J$2441,"&gt;0",Occurrence!$J$2:$J$2441,"&lt;="&amp;Occurrence!J1985)/($B$8+1),0)</f>
        <v/>
      </c>
      <c r="P1985" s="16">
        <f>IF(Occurrence!J1985&gt;0,_xlfn.PERCENTILE.INC(Data!$O$2:$O$2441,($B$4+O1985*($B$5-1))/($B$3-1)),0)</f>
        <v/>
      </c>
      <c r="Q1985" s="16">
        <f>IF(Occurrence!J1985&gt;0,_xlfn.PERCENTILE.INC(Occurrence!$I$2:$I$2441,($B$6+O1985*($B$7-1))/($B$3-1)),0)</f>
        <v/>
      </c>
      <c r="R1985" s="16">
        <f>IF(Occurrence!J1985&gt;0,Occurrence!J1985/Q1985,0)</f>
        <v/>
      </c>
      <c r="S1985" s="9">
        <f>IF(Occurrence!J1985&gt;0,P1985*R1985,0)</f>
        <v/>
      </c>
      <c r="T1985" s="24">
        <f>IF(Occurrence!K1985&gt;0,COUNTIFS(Occurrence!$K$2:$K$2441,"&gt;0",Occurrence!$K$2:$K$2441,"&lt;="&amp;Occurrence!K1985)/($B$9+1),0)</f>
        <v/>
      </c>
      <c r="U1985" s="16">
        <f>IF(Occurrence!K1985&gt;0,_xlfn.PERCENTILE.INC(Data!$O$2:$O$2441,($B$4+T1985*($B$5-1))/($B$3-1)),0)</f>
        <v/>
      </c>
      <c r="V1985" s="16">
        <f>IF(Occurrence!K1985&gt;0,_xlfn.PERCENTILE.INC(Occurrence!$I$2:$I$2441,($B$6+T1985*($B$7-1))/($B$3-1)),0)</f>
        <v/>
      </c>
      <c r="W1985" s="16">
        <f>IF(Occurrence!K1985&gt;0,Occurrence!K1985/V1985,0)</f>
        <v/>
      </c>
      <c r="X1985" s="9">
        <f>IF(Occurrence!K1985&gt;0,U1985*W1985,0)</f>
        <v/>
      </c>
      <c r="Y1985" s="24">
        <f>COUNTIF(Data!$X$2:$X$2441,"&lt;="&amp;Data!X1985)/($B$3+1)</f>
        <v/>
      </c>
      <c r="Z1985" s="16">
        <f>_xlfn.PERCENTILE.INC(Data!$U$2:$U$2441,Y1985)</f>
        <v/>
      </c>
      <c r="AA1985" s="16">
        <f>_xlfn.PERCENTILE.INC(Data!$V$2:$V$2441,Y1985)</f>
        <v/>
      </c>
      <c r="AB1985" s="16">
        <f>Data!X1985-AA1985</f>
        <v/>
      </c>
      <c r="AC1985" s="9">
        <f>Z1985+AB1985</f>
        <v/>
      </c>
      <c r="AD1985" s="24">
        <f>COUNTIF(Data!$Y$2:$Y$2441,"&lt;="&amp;Data!Y1985)/($B$3+1)</f>
        <v/>
      </c>
      <c r="AE1985" s="16">
        <f>_xlfn.PERCENTILE.INC(Data!$U$2:$U$2441,AD1985)</f>
        <v/>
      </c>
      <c r="AF1985" s="16">
        <f>_xlfn.PERCENTILE.INC(Data!$V$2:$V$2441,AD1985)</f>
        <v/>
      </c>
      <c r="AG1985" s="16">
        <f>Data!Y1985-AF1985</f>
        <v/>
      </c>
      <c r="AH1985" s="9">
        <f>AE1985+AG1985</f>
        <v/>
      </c>
    </row>
    <row r="1986">
      <c r="N1986" s="14">
        <f>Data!A1986</f>
        <v/>
      </c>
      <c r="O1986" s="24">
        <f>IF(Occurrence!J1986&gt;0,COUNTIFS(Occurrence!$J$2:$J$2441,"&gt;0",Occurrence!$J$2:$J$2441,"&lt;="&amp;Occurrence!J1986)/($B$8+1),0)</f>
        <v/>
      </c>
      <c r="P1986" s="16">
        <f>IF(Occurrence!J1986&gt;0,_xlfn.PERCENTILE.INC(Data!$O$2:$O$2441,($B$4+O1986*($B$5-1))/($B$3-1)),0)</f>
        <v/>
      </c>
      <c r="Q1986" s="16">
        <f>IF(Occurrence!J1986&gt;0,_xlfn.PERCENTILE.INC(Occurrence!$I$2:$I$2441,($B$6+O1986*($B$7-1))/($B$3-1)),0)</f>
        <v/>
      </c>
      <c r="R1986" s="16">
        <f>IF(Occurrence!J1986&gt;0,Occurrence!J1986/Q1986,0)</f>
        <v/>
      </c>
      <c r="S1986" s="9">
        <f>IF(Occurrence!J1986&gt;0,P1986*R1986,0)</f>
        <v/>
      </c>
      <c r="T1986" s="24">
        <f>IF(Occurrence!K1986&gt;0,COUNTIFS(Occurrence!$K$2:$K$2441,"&gt;0",Occurrence!$K$2:$K$2441,"&lt;="&amp;Occurrence!K1986)/($B$9+1),0)</f>
        <v/>
      </c>
      <c r="U1986" s="16">
        <f>IF(Occurrence!K1986&gt;0,_xlfn.PERCENTILE.INC(Data!$O$2:$O$2441,($B$4+T1986*($B$5-1))/($B$3-1)),0)</f>
        <v/>
      </c>
      <c r="V1986" s="16">
        <f>IF(Occurrence!K1986&gt;0,_xlfn.PERCENTILE.INC(Occurrence!$I$2:$I$2441,($B$6+T1986*($B$7-1))/($B$3-1)),0)</f>
        <v/>
      </c>
      <c r="W1986" s="16">
        <f>IF(Occurrence!K1986&gt;0,Occurrence!K1986/V1986,0)</f>
        <v/>
      </c>
      <c r="X1986" s="9">
        <f>IF(Occurrence!K1986&gt;0,U1986*W1986,0)</f>
        <v/>
      </c>
      <c r="Y1986" s="24">
        <f>COUNTIF(Data!$X$2:$X$2441,"&lt;="&amp;Data!X1986)/($B$3+1)</f>
        <v/>
      </c>
      <c r="Z1986" s="16">
        <f>_xlfn.PERCENTILE.INC(Data!$U$2:$U$2441,Y1986)</f>
        <v/>
      </c>
      <c r="AA1986" s="16">
        <f>_xlfn.PERCENTILE.INC(Data!$V$2:$V$2441,Y1986)</f>
        <v/>
      </c>
      <c r="AB1986" s="16">
        <f>Data!X1986-AA1986</f>
        <v/>
      </c>
      <c r="AC1986" s="9">
        <f>Z1986+AB1986</f>
        <v/>
      </c>
      <c r="AD1986" s="24">
        <f>COUNTIF(Data!$Y$2:$Y$2441,"&lt;="&amp;Data!Y1986)/($B$3+1)</f>
        <v/>
      </c>
      <c r="AE1986" s="16">
        <f>_xlfn.PERCENTILE.INC(Data!$U$2:$U$2441,AD1986)</f>
        <v/>
      </c>
      <c r="AF1986" s="16">
        <f>_xlfn.PERCENTILE.INC(Data!$V$2:$V$2441,AD1986)</f>
        <v/>
      </c>
      <c r="AG1986" s="16">
        <f>Data!Y1986-AF1986</f>
        <v/>
      </c>
      <c r="AH1986" s="9">
        <f>AE1986+AG1986</f>
        <v/>
      </c>
    </row>
    <row r="1987">
      <c r="N1987" s="14">
        <f>Data!A1987</f>
        <v/>
      </c>
      <c r="O1987" s="24">
        <f>IF(Occurrence!J1987&gt;0,COUNTIFS(Occurrence!$J$2:$J$2441,"&gt;0",Occurrence!$J$2:$J$2441,"&lt;="&amp;Occurrence!J1987)/($B$8+1),0)</f>
        <v/>
      </c>
      <c r="P1987" s="16">
        <f>IF(Occurrence!J1987&gt;0,_xlfn.PERCENTILE.INC(Data!$O$2:$O$2441,($B$4+O1987*($B$5-1))/($B$3-1)),0)</f>
        <v/>
      </c>
      <c r="Q1987" s="16">
        <f>IF(Occurrence!J1987&gt;0,_xlfn.PERCENTILE.INC(Occurrence!$I$2:$I$2441,($B$6+O1987*($B$7-1))/($B$3-1)),0)</f>
        <v/>
      </c>
      <c r="R1987" s="16">
        <f>IF(Occurrence!J1987&gt;0,Occurrence!J1987/Q1987,0)</f>
        <v/>
      </c>
      <c r="S1987" s="9">
        <f>IF(Occurrence!J1987&gt;0,P1987*R1987,0)</f>
        <v/>
      </c>
      <c r="T1987" s="24">
        <f>IF(Occurrence!K1987&gt;0,COUNTIFS(Occurrence!$K$2:$K$2441,"&gt;0",Occurrence!$K$2:$K$2441,"&lt;="&amp;Occurrence!K1987)/($B$9+1),0)</f>
        <v/>
      </c>
      <c r="U1987" s="16">
        <f>IF(Occurrence!K1987&gt;0,_xlfn.PERCENTILE.INC(Data!$O$2:$O$2441,($B$4+T1987*($B$5-1))/($B$3-1)),0)</f>
        <v/>
      </c>
      <c r="V1987" s="16">
        <f>IF(Occurrence!K1987&gt;0,_xlfn.PERCENTILE.INC(Occurrence!$I$2:$I$2441,($B$6+T1987*($B$7-1))/($B$3-1)),0)</f>
        <v/>
      </c>
      <c r="W1987" s="16">
        <f>IF(Occurrence!K1987&gt;0,Occurrence!K1987/V1987,0)</f>
        <v/>
      </c>
      <c r="X1987" s="9">
        <f>IF(Occurrence!K1987&gt;0,U1987*W1987,0)</f>
        <v/>
      </c>
      <c r="Y1987" s="24">
        <f>COUNTIF(Data!$X$2:$X$2441,"&lt;="&amp;Data!X1987)/($B$3+1)</f>
        <v/>
      </c>
      <c r="Z1987" s="16">
        <f>_xlfn.PERCENTILE.INC(Data!$U$2:$U$2441,Y1987)</f>
        <v/>
      </c>
      <c r="AA1987" s="16">
        <f>_xlfn.PERCENTILE.INC(Data!$V$2:$V$2441,Y1987)</f>
        <v/>
      </c>
      <c r="AB1987" s="16">
        <f>Data!X1987-AA1987</f>
        <v/>
      </c>
      <c r="AC1987" s="9">
        <f>Z1987+AB1987</f>
        <v/>
      </c>
      <c r="AD1987" s="24">
        <f>COUNTIF(Data!$Y$2:$Y$2441,"&lt;="&amp;Data!Y1987)/($B$3+1)</f>
        <v/>
      </c>
      <c r="AE1987" s="16">
        <f>_xlfn.PERCENTILE.INC(Data!$U$2:$U$2441,AD1987)</f>
        <v/>
      </c>
      <c r="AF1987" s="16">
        <f>_xlfn.PERCENTILE.INC(Data!$V$2:$V$2441,AD1987)</f>
        <v/>
      </c>
      <c r="AG1987" s="16">
        <f>Data!Y1987-AF1987</f>
        <v/>
      </c>
      <c r="AH1987" s="9">
        <f>AE1987+AG1987</f>
        <v/>
      </c>
    </row>
    <row r="1988">
      <c r="N1988" s="14">
        <f>Data!A1988</f>
        <v/>
      </c>
      <c r="O1988" s="24">
        <f>IF(Occurrence!J1988&gt;0,COUNTIFS(Occurrence!$J$2:$J$2441,"&gt;0",Occurrence!$J$2:$J$2441,"&lt;="&amp;Occurrence!J1988)/($B$8+1),0)</f>
        <v/>
      </c>
      <c r="P1988" s="16">
        <f>IF(Occurrence!J1988&gt;0,_xlfn.PERCENTILE.INC(Data!$O$2:$O$2441,($B$4+O1988*($B$5-1))/($B$3-1)),0)</f>
        <v/>
      </c>
      <c r="Q1988" s="16">
        <f>IF(Occurrence!J1988&gt;0,_xlfn.PERCENTILE.INC(Occurrence!$I$2:$I$2441,($B$6+O1988*($B$7-1))/($B$3-1)),0)</f>
        <v/>
      </c>
      <c r="R1988" s="16">
        <f>IF(Occurrence!J1988&gt;0,Occurrence!J1988/Q1988,0)</f>
        <v/>
      </c>
      <c r="S1988" s="9">
        <f>IF(Occurrence!J1988&gt;0,P1988*R1988,0)</f>
        <v/>
      </c>
      <c r="T1988" s="24">
        <f>IF(Occurrence!K1988&gt;0,COUNTIFS(Occurrence!$K$2:$K$2441,"&gt;0",Occurrence!$K$2:$K$2441,"&lt;="&amp;Occurrence!K1988)/($B$9+1),0)</f>
        <v/>
      </c>
      <c r="U1988" s="16">
        <f>IF(Occurrence!K1988&gt;0,_xlfn.PERCENTILE.INC(Data!$O$2:$O$2441,($B$4+T1988*($B$5-1))/($B$3-1)),0)</f>
        <v/>
      </c>
      <c r="V1988" s="16">
        <f>IF(Occurrence!K1988&gt;0,_xlfn.PERCENTILE.INC(Occurrence!$I$2:$I$2441,($B$6+T1988*($B$7-1))/($B$3-1)),0)</f>
        <v/>
      </c>
      <c r="W1988" s="16">
        <f>IF(Occurrence!K1988&gt;0,Occurrence!K1988/V1988,0)</f>
        <v/>
      </c>
      <c r="X1988" s="9">
        <f>IF(Occurrence!K1988&gt;0,U1988*W1988,0)</f>
        <v/>
      </c>
      <c r="Y1988" s="24">
        <f>COUNTIF(Data!$X$2:$X$2441,"&lt;="&amp;Data!X1988)/($B$3+1)</f>
        <v/>
      </c>
      <c r="Z1988" s="16">
        <f>_xlfn.PERCENTILE.INC(Data!$U$2:$U$2441,Y1988)</f>
        <v/>
      </c>
      <c r="AA1988" s="16">
        <f>_xlfn.PERCENTILE.INC(Data!$V$2:$V$2441,Y1988)</f>
        <v/>
      </c>
      <c r="AB1988" s="16">
        <f>Data!X1988-AA1988</f>
        <v/>
      </c>
      <c r="AC1988" s="9">
        <f>Z1988+AB1988</f>
        <v/>
      </c>
      <c r="AD1988" s="24">
        <f>COUNTIF(Data!$Y$2:$Y$2441,"&lt;="&amp;Data!Y1988)/($B$3+1)</f>
        <v/>
      </c>
      <c r="AE1988" s="16">
        <f>_xlfn.PERCENTILE.INC(Data!$U$2:$U$2441,AD1988)</f>
        <v/>
      </c>
      <c r="AF1988" s="16">
        <f>_xlfn.PERCENTILE.INC(Data!$V$2:$V$2441,AD1988)</f>
        <v/>
      </c>
      <c r="AG1988" s="16">
        <f>Data!Y1988-AF1988</f>
        <v/>
      </c>
      <c r="AH1988" s="9">
        <f>AE1988+AG1988</f>
        <v/>
      </c>
    </row>
    <row r="1989">
      <c r="N1989" s="14">
        <f>Data!A1989</f>
        <v/>
      </c>
      <c r="O1989" s="24">
        <f>IF(Occurrence!J1989&gt;0,COUNTIFS(Occurrence!$J$2:$J$2441,"&gt;0",Occurrence!$J$2:$J$2441,"&lt;="&amp;Occurrence!J1989)/($B$8+1),0)</f>
        <v/>
      </c>
      <c r="P1989" s="16">
        <f>IF(Occurrence!J1989&gt;0,_xlfn.PERCENTILE.INC(Data!$O$2:$O$2441,($B$4+O1989*($B$5-1))/($B$3-1)),0)</f>
        <v/>
      </c>
      <c r="Q1989" s="16">
        <f>IF(Occurrence!J1989&gt;0,_xlfn.PERCENTILE.INC(Occurrence!$I$2:$I$2441,($B$6+O1989*($B$7-1))/($B$3-1)),0)</f>
        <v/>
      </c>
      <c r="R1989" s="16">
        <f>IF(Occurrence!J1989&gt;0,Occurrence!J1989/Q1989,0)</f>
        <v/>
      </c>
      <c r="S1989" s="9">
        <f>IF(Occurrence!J1989&gt;0,P1989*R1989,0)</f>
        <v/>
      </c>
      <c r="T1989" s="24">
        <f>IF(Occurrence!K1989&gt;0,COUNTIFS(Occurrence!$K$2:$K$2441,"&gt;0",Occurrence!$K$2:$K$2441,"&lt;="&amp;Occurrence!K1989)/($B$9+1),0)</f>
        <v/>
      </c>
      <c r="U1989" s="16">
        <f>IF(Occurrence!K1989&gt;0,_xlfn.PERCENTILE.INC(Data!$O$2:$O$2441,($B$4+T1989*($B$5-1))/($B$3-1)),0)</f>
        <v/>
      </c>
      <c r="V1989" s="16">
        <f>IF(Occurrence!K1989&gt;0,_xlfn.PERCENTILE.INC(Occurrence!$I$2:$I$2441,($B$6+T1989*($B$7-1))/($B$3-1)),0)</f>
        <v/>
      </c>
      <c r="W1989" s="16">
        <f>IF(Occurrence!K1989&gt;0,Occurrence!K1989/V1989,0)</f>
        <v/>
      </c>
      <c r="X1989" s="9">
        <f>IF(Occurrence!K1989&gt;0,U1989*W1989,0)</f>
        <v/>
      </c>
      <c r="Y1989" s="24">
        <f>COUNTIF(Data!$X$2:$X$2441,"&lt;="&amp;Data!X1989)/($B$3+1)</f>
        <v/>
      </c>
      <c r="Z1989" s="16">
        <f>_xlfn.PERCENTILE.INC(Data!$U$2:$U$2441,Y1989)</f>
        <v/>
      </c>
      <c r="AA1989" s="16">
        <f>_xlfn.PERCENTILE.INC(Data!$V$2:$V$2441,Y1989)</f>
        <v/>
      </c>
      <c r="AB1989" s="16">
        <f>Data!X1989-AA1989</f>
        <v/>
      </c>
      <c r="AC1989" s="9">
        <f>Z1989+AB1989</f>
        <v/>
      </c>
      <c r="AD1989" s="24">
        <f>COUNTIF(Data!$Y$2:$Y$2441,"&lt;="&amp;Data!Y1989)/($B$3+1)</f>
        <v/>
      </c>
      <c r="AE1989" s="16">
        <f>_xlfn.PERCENTILE.INC(Data!$U$2:$U$2441,AD1989)</f>
        <v/>
      </c>
      <c r="AF1989" s="16">
        <f>_xlfn.PERCENTILE.INC(Data!$V$2:$V$2441,AD1989)</f>
        <v/>
      </c>
      <c r="AG1989" s="16">
        <f>Data!Y1989-AF1989</f>
        <v/>
      </c>
      <c r="AH1989" s="9">
        <f>AE1989+AG1989</f>
        <v/>
      </c>
    </row>
    <row r="1990">
      <c r="N1990" s="14">
        <f>Data!A1990</f>
        <v/>
      </c>
      <c r="O1990" s="24">
        <f>IF(Occurrence!J1990&gt;0,COUNTIFS(Occurrence!$J$2:$J$2441,"&gt;0",Occurrence!$J$2:$J$2441,"&lt;="&amp;Occurrence!J1990)/($B$8+1),0)</f>
        <v/>
      </c>
      <c r="P1990" s="16">
        <f>IF(Occurrence!J1990&gt;0,_xlfn.PERCENTILE.INC(Data!$O$2:$O$2441,($B$4+O1990*($B$5-1))/($B$3-1)),0)</f>
        <v/>
      </c>
      <c r="Q1990" s="16">
        <f>IF(Occurrence!J1990&gt;0,_xlfn.PERCENTILE.INC(Occurrence!$I$2:$I$2441,($B$6+O1990*($B$7-1))/($B$3-1)),0)</f>
        <v/>
      </c>
      <c r="R1990" s="16">
        <f>IF(Occurrence!J1990&gt;0,Occurrence!J1990/Q1990,0)</f>
        <v/>
      </c>
      <c r="S1990" s="9">
        <f>IF(Occurrence!J1990&gt;0,P1990*R1990,0)</f>
        <v/>
      </c>
      <c r="T1990" s="24">
        <f>IF(Occurrence!K1990&gt;0,COUNTIFS(Occurrence!$K$2:$K$2441,"&gt;0",Occurrence!$K$2:$K$2441,"&lt;="&amp;Occurrence!K1990)/($B$9+1),0)</f>
        <v/>
      </c>
      <c r="U1990" s="16">
        <f>IF(Occurrence!K1990&gt;0,_xlfn.PERCENTILE.INC(Data!$O$2:$O$2441,($B$4+T1990*($B$5-1))/($B$3-1)),0)</f>
        <v/>
      </c>
      <c r="V1990" s="16">
        <f>IF(Occurrence!K1990&gt;0,_xlfn.PERCENTILE.INC(Occurrence!$I$2:$I$2441,($B$6+T1990*($B$7-1))/($B$3-1)),0)</f>
        <v/>
      </c>
      <c r="W1990" s="16">
        <f>IF(Occurrence!K1990&gt;0,Occurrence!K1990/V1990,0)</f>
        <v/>
      </c>
      <c r="X1990" s="9">
        <f>IF(Occurrence!K1990&gt;0,U1990*W1990,0)</f>
        <v/>
      </c>
      <c r="Y1990" s="24">
        <f>COUNTIF(Data!$X$2:$X$2441,"&lt;="&amp;Data!X1990)/($B$3+1)</f>
        <v/>
      </c>
      <c r="Z1990" s="16">
        <f>_xlfn.PERCENTILE.INC(Data!$U$2:$U$2441,Y1990)</f>
        <v/>
      </c>
      <c r="AA1990" s="16">
        <f>_xlfn.PERCENTILE.INC(Data!$V$2:$V$2441,Y1990)</f>
        <v/>
      </c>
      <c r="AB1990" s="16">
        <f>Data!X1990-AA1990</f>
        <v/>
      </c>
      <c r="AC1990" s="9">
        <f>Z1990+AB1990</f>
        <v/>
      </c>
      <c r="AD1990" s="24">
        <f>COUNTIF(Data!$Y$2:$Y$2441,"&lt;="&amp;Data!Y1990)/($B$3+1)</f>
        <v/>
      </c>
      <c r="AE1990" s="16">
        <f>_xlfn.PERCENTILE.INC(Data!$U$2:$U$2441,AD1990)</f>
        <v/>
      </c>
      <c r="AF1990" s="16">
        <f>_xlfn.PERCENTILE.INC(Data!$V$2:$V$2441,AD1990)</f>
        <v/>
      </c>
      <c r="AG1990" s="16">
        <f>Data!Y1990-AF1990</f>
        <v/>
      </c>
      <c r="AH1990" s="9">
        <f>AE1990+AG1990</f>
        <v/>
      </c>
    </row>
    <row r="1991">
      <c r="N1991" s="14">
        <f>Data!A1991</f>
        <v/>
      </c>
      <c r="O1991" s="24">
        <f>IF(Occurrence!J1991&gt;0,COUNTIFS(Occurrence!$J$2:$J$2441,"&gt;0",Occurrence!$J$2:$J$2441,"&lt;="&amp;Occurrence!J1991)/($B$8+1),0)</f>
        <v/>
      </c>
      <c r="P1991" s="16">
        <f>IF(Occurrence!J1991&gt;0,_xlfn.PERCENTILE.INC(Data!$O$2:$O$2441,($B$4+O1991*($B$5-1))/($B$3-1)),0)</f>
        <v/>
      </c>
      <c r="Q1991" s="16">
        <f>IF(Occurrence!J1991&gt;0,_xlfn.PERCENTILE.INC(Occurrence!$I$2:$I$2441,($B$6+O1991*($B$7-1))/($B$3-1)),0)</f>
        <v/>
      </c>
      <c r="R1991" s="16">
        <f>IF(Occurrence!J1991&gt;0,Occurrence!J1991/Q1991,0)</f>
        <v/>
      </c>
      <c r="S1991" s="9">
        <f>IF(Occurrence!J1991&gt;0,P1991*R1991,0)</f>
        <v/>
      </c>
      <c r="T1991" s="24">
        <f>IF(Occurrence!K1991&gt;0,COUNTIFS(Occurrence!$K$2:$K$2441,"&gt;0",Occurrence!$K$2:$K$2441,"&lt;="&amp;Occurrence!K1991)/($B$9+1),0)</f>
        <v/>
      </c>
      <c r="U1991" s="16">
        <f>IF(Occurrence!K1991&gt;0,_xlfn.PERCENTILE.INC(Data!$O$2:$O$2441,($B$4+T1991*($B$5-1))/($B$3-1)),0)</f>
        <v/>
      </c>
      <c r="V1991" s="16">
        <f>IF(Occurrence!K1991&gt;0,_xlfn.PERCENTILE.INC(Occurrence!$I$2:$I$2441,($B$6+T1991*($B$7-1))/($B$3-1)),0)</f>
        <v/>
      </c>
      <c r="W1991" s="16">
        <f>IF(Occurrence!K1991&gt;0,Occurrence!K1991/V1991,0)</f>
        <v/>
      </c>
      <c r="X1991" s="9">
        <f>IF(Occurrence!K1991&gt;0,U1991*W1991,0)</f>
        <v/>
      </c>
      <c r="Y1991" s="24">
        <f>COUNTIF(Data!$X$2:$X$2441,"&lt;="&amp;Data!X1991)/($B$3+1)</f>
        <v/>
      </c>
      <c r="Z1991" s="16">
        <f>_xlfn.PERCENTILE.INC(Data!$U$2:$U$2441,Y1991)</f>
        <v/>
      </c>
      <c r="AA1991" s="16">
        <f>_xlfn.PERCENTILE.INC(Data!$V$2:$V$2441,Y1991)</f>
        <v/>
      </c>
      <c r="AB1991" s="16">
        <f>Data!X1991-AA1991</f>
        <v/>
      </c>
      <c r="AC1991" s="9">
        <f>Z1991+AB1991</f>
        <v/>
      </c>
      <c r="AD1991" s="24">
        <f>COUNTIF(Data!$Y$2:$Y$2441,"&lt;="&amp;Data!Y1991)/($B$3+1)</f>
        <v/>
      </c>
      <c r="AE1991" s="16">
        <f>_xlfn.PERCENTILE.INC(Data!$U$2:$U$2441,AD1991)</f>
        <v/>
      </c>
      <c r="AF1991" s="16">
        <f>_xlfn.PERCENTILE.INC(Data!$V$2:$V$2441,AD1991)</f>
        <v/>
      </c>
      <c r="AG1991" s="16">
        <f>Data!Y1991-AF1991</f>
        <v/>
      </c>
      <c r="AH1991" s="9">
        <f>AE1991+AG1991</f>
        <v/>
      </c>
    </row>
    <row r="1992">
      <c r="N1992" s="14">
        <f>Data!A1992</f>
        <v/>
      </c>
      <c r="O1992" s="24">
        <f>IF(Occurrence!J1992&gt;0,COUNTIFS(Occurrence!$J$2:$J$2441,"&gt;0",Occurrence!$J$2:$J$2441,"&lt;="&amp;Occurrence!J1992)/($B$8+1),0)</f>
        <v/>
      </c>
      <c r="P1992" s="16">
        <f>IF(Occurrence!J1992&gt;0,_xlfn.PERCENTILE.INC(Data!$O$2:$O$2441,($B$4+O1992*($B$5-1))/($B$3-1)),0)</f>
        <v/>
      </c>
      <c r="Q1992" s="16">
        <f>IF(Occurrence!J1992&gt;0,_xlfn.PERCENTILE.INC(Occurrence!$I$2:$I$2441,($B$6+O1992*($B$7-1))/($B$3-1)),0)</f>
        <v/>
      </c>
      <c r="R1992" s="16">
        <f>IF(Occurrence!J1992&gt;0,Occurrence!J1992/Q1992,0)</f>
        <v/>
      </c>
      <c r="S1992" s="9">
        <f>IF(Occurrence!J1992&gt;0,P1992*R1992,0)</f>
        <v/>
      </c>
      <c r="T1992" s="24">
        <f>IF(Occurrence!K1992&gt;0,COUNTIFS(Occurrence!$K$2:$K$2441,"&gt;0",Occurrence!$K$2:$K$2441,"&lt;="&amp;Occurrence!K1992)/($B$9+1),0)</f>
        <v/>
      </c>
      <c r="U1992" s="16">
        <f>IF(Occurrence!K1992&gt;0,_xlfn.PERCENTILE.INC(Data!$O$2:$O$2441,($B$4+T1992*($B$5-1))/($B$3-1)),0)</f>
        <v/>
      </c>
      <c r="V1992" s="16">
        <f>IF(Occurrence!K1992&gt;0,_xlfn.PERCENTILE.INC(Occurrence!$I$2:$I$2441,($B$6+T1992*($B$7-1))/($B$3-1)),0)</f>
        <v/>
      </c>
      <c r="W1992" s="16">
        <f>IF(Occurrence!K1992&gt;0,Occurrence!K1992/V1992,0)</f>
        <v/>
      </c>
      <c r="X1992" s="9">
        <f>IF(Occurrence!K1992&gt;0,U1992*W1992,0)</f>
        <v/>
      </c>
      <c r="Y1992" s="24">
        <f>COUNTIF(Data!$X$2:$X$2441,"&lt;="&amp;Data!X1992)/($B$3+1)</f>
        <v/>
      </c>
      <c r="Z1992" s="16">
        <f>_xlfn.PERCENTILE.INC(Data!$U$2:$U$2441,Y1992)</f>
        <v/>
      </c>
      <c r="AA1992" s="16">
        <f>_xlfn.PERCENTILE.INC(Data!$V$2:$V$2441,Y1992)</f>
        <v/>
      </c>
      <c r="AB1992" s="16">
        <f>Data!X1992-AA1992</f>
        <v/>
      </c>
      <c r="AC1992" s="9">
        <f>Z1992+AB1992</f>
        <v/>
      </c>
      <c r="AD1992" s="24">
        <f>COUNTIF(Data!$Y$2:$Y$2441,"&lt;="&amp;Data!Y1992)/($B$3+1)</f>
        <v/>
      </c>
      <c r="AE1992" s="16">
        <f>_xlfn.PERCENTILE.INC(Data!$U$2:$U$2441,AD1992)</f>
        <v/>
      </c>
      <c r="AF1992" s="16">
        <f>_xlfn.PERCENTILE.INC(Data!$V$2:$V$2441,AD1992)</f>
        <v/>
      </c>
      <c r="AG1992" s="16">
        <f>Data!Y1992-AF1992</f>
        <v/>
      </c>
      <c r="AH1992" s="9">
        <f>AE1992+AG1992</f>
        <v/>
      </c>
    </row>
    <row r="1993">
      <c r="N1993" s="14">
        <f>Data!A1993</f>
        <v/>
      </c>
      <c r="O1993" s="24">
        <f>IF(Occurrence!J1993&gt;0,COUNTIFS(Occurrence!$J$2:$J$2441,"&gt;0",Occurrence!$J$2:$J$2441,"&lt;="&amp;Occurrence!J1993)/($B$8+1),0)</f>
        <v/>
      </c>
      <c r="P1993" s="16">
        <f>IF(Occurrence!J1993&gt;0,_xlfn.PERCENTILE.INC(Data!$O$2:$O$2441,($B$4+O1993*($B$5-1))/($B$3-1)),0)</f>
        <v/>
      </c>
      <c r="Q1993" s="16">
        <f>IF(Occurrence!J1993&gt;0,_xlfn.PERCENTILE.INC(Occurrence!$I$2:$I$2441,($B$6+O1993*($B$7-1))/($B$3-1)),0)</f>
        <v/>
      </c>
      <c r="R1993" s="16">
        <f>IF(Occurrence!J1993&gt;0,Occurrence!J1993/Q1993,0)</f>
        <v/>
      </c>
      <c r="S1993" s="9">
        <f>IF(Occurrence!J1993&gt;0,P1993*R1993,0)</f>
        <v/>
      </c>
      <c r="T1993" s="24">
        <f>IF(Occurrence!K1993&gt;0,COUNTIFS(Occurrence!$K$2:$K$2441,"&gt;0",Occurrence!$K$2:$K$2441,"&lt;="&amp;Occurrence!K1993)/($B$9+1),0)</f>
        <v/>
      </c>
      <c r="U1993" s="16">
        <f>IF(Occurrence!K1993&gt;0,_xlfn.PERCENTILE.INC(Data!$O$2:$O$2441,($B$4+T1993*($B$5-1))/($B$3-1)),0)</f>
        <v/>
      </c>
      <c r="V1993" s="16">
        <f>IF(Occurrence!K1993&gt;0,_xlfn.PERCENTILE.INC(Occurrence!$I$2:$I$2441,($B$6+T1993*($B$7-1))/($B$3-1)),0)</f>
        <v/>
      </c>
      <c r="W1993" s="16">
        <f>IF(Occurrence!K1993&gt;0,Occurrence!K1993/V1993,0)</f>
        <v/>
      </c>
      <c r="X1993" s="9">
        <f>IF(Occurrence!K1993&gt;0,U1993*W1993,0)</f>
        <v/>
      </c>
      <c r="Y1993" s="24">
        <f>COUNTIF(Data!$X$2:$X$2441,"&lt;="&amp;Data!X1993)/($B$3+1)</f>
        <v/>
      </c>
      <c r="Z1993" s="16">
        <f>_xlfn.PERCENTILE.INC(Data!$U$2:$U$2441,Y1993)</f>
        <v/>
      </c>
      <c r="AA1993" s="16">
        <f>_xlfn.PERCENTILE.INC(Data!$V$2:$V$2441,Y1993)</f>
        <v/>
      </c>
      <c r="AB1993" s="16">
        <f>Data!X1993-AA1993</f>
        <v/>
      </c>
      <c r="AC1993" s="9">
        <f>Z1993+AB1993</f>
        <v/>
      </c>
      <c r="AD1993" s="24">
        <f>COUNTIF(Data!$Y$2:$Y$2441,"&lt;="&amp;Data!Y1993)/($B$3+1)</f>
        <v/>
      </c>
      <c r="AE1993" s="16">
        <f>_xlfn.PERCENTILE.INC(Data!$U$2:$U$2441,AD1993)</f>
        <v/>
      </c>
      <c r="AF1993" s="16">
        <f>_xlfn.PERCENTILE.INC(Data!$V$2:$V$2441,AD1993)</f>
        <v/>
      </c>
      <c r="AG1993" s="16">
        <f>Data!Y1993-AF1993</f>
        <v/>
      </c>
      <c r="AH1993" s="9">
        <f>AE1993+AG1993</f>
        <v/>
      </c>
    </row>
    <row r="1994">
      <c r="N1994" s="14">
        <f>Data!A1994</f>
        <v/>
      </c>
      <c r="O1994" s="24">
        <f>IF(Occurrence!J1994&gt;0,COUNTIFS(Occurrence!$J$2:$J$2441,"&gt;0",Occurrence!$J$2:$J$2441,"&lt;="&amp;Occurrence!J1994)/($B$8+1),0)</f>
        <v/>
      </c>
      <c r="P1994" s="16">
        <f>IF(Occurrence!J1994&gt;0,_xlfn.PERCENTILE.INC(Data!$O$2:$O$2441,($B$4+O1994*($B$5-1))/($B$3-1)),0)</f>
        <v/>
      </c>
      <c r="Q1994" s="16">
        <f>IF(Occurrence!J1994&gt;0,_xlfn.PERCENTILE.INC(Occurrence!$I$2:$I$2441,($B$6+O1994*($B$7-1))/($B$3-1)),0)</f>
        <v/>
      </c>
      <c r="R1994" s="16">
        <f>IF(Occurrence!J1994&gt;0,Occurrence!J1994/Q1994,0)</f>
        <v/>
      </c>
      <c r="S1994" s="9">
        <f>IF(Occurrence!J1994&gt;0,P1994*R1994,0)</f>
        <v/>
      </c>
      <c r="T1994" s="24">
        <f>IF(Occurrence!K1994&gt;0,COUNTIFS(Occurrence!$K$2:$K$2441,"&gt;0",Occurrence!$K$2:$K$2441,"&lt;="&amp;Occurrence!K1994)/($B$9+1),0)</f>
        <v/>
      </c>
      <c r="U1994" s="16">
        <f>IF(Occurrence!K1994&gt;0,_xlfn.PERCENTILE.INC(Data!$O$2:$O$2441,($B$4+T1994*($B$5-1))/($B$3-1)),0)</f>
        <v/>
      </c>
      <c r="V1994" s="16">
        <f>IF(Occurrence!K1994&gt;0,_xlfn.PERCENTILE.INC(Occurrence!$I$2:$I$2441,($B$6+T1994*($B$7-1))/($B$3-1)),0)</f>
        <v/>
      </c>
      <c r="W1994" s="16">
        <f>IF(Occurrence!K1994&gt;0,Occurrence!K1994/V1994,0)</f>
        <v/>
      </c>
      <c r="X1994" s="9">
        <f>IF(Occurrence!K1994&gt;0,U1994*W1994,0)</f>
        <v/>
      </c>
      <c r="Y1994" s="24">
        <f>COUNTIF(Data!$X$2:$X$2441,"&lt;="&amp;Data!X1994)/($B$3+1)</f>
        <v/>
      </c>
      <c r="Z1994" s="16">
        <f>_xlfn.PERCENTILE.INC(Data!$U$2:$U$2441,Y1994)</f>
        <v/>
      </c>
      <c r="AA1994" s="16">
        <f>_xlfn.PERCENTILE.INC(Data!$V$2:$V$2441,Y1994)</f>
        <v/>
      </c>
      <c r="AB1994" s="16">
        <f>Data!X1994-AA1994</f>
        <v/>
      </c>
      <c r="AC1994" s="9">
        <f>Z1994+AB1994</f>
        <v/>
      </c>
      <c r="AD1994" s="24">
        <f>COUNTIF(Data!$Y$2:$Y$2441,"&lt;="&amp;Data!Y1994)/($B$3+1)</f>
        <v/>
      </c>
      <c r="AE1994" s="16">
        <f>_xlfn.PERCENTILE.INC(Data!$U$2:$U$2441,AD1994)</f>
        <v/>
      </c>
      <c r="AF1994" s="16">
        <f>_xlfn.PERCENTILE.INC(Data!$V$2:$V$2441,AD1994)</f>
        <v/>
      </c>
      <c r="AG1994" s="16">
        <f>Data!Y1994-AF1994</f>
        <v/>
      </c>
      <c r="AH1994" s="9">
        <f>AE1994+AG1994</f>
        <v/>
      </c>
    </row>
    <row r="1995">
      <c r="N1995" s="14">
        <f>Data!A1995</f>
        <v/>
      </c>
      <c r="O1995" s="24">
        <f>IF(Occurrence!J1995&gt;0,COUNTIFS(Occurrence!$J$2:$J$2441,"&gt;0",Occurrence!$J$2:$J$2441,"&lt;="&amp;Occurrence!J1995)/($B$8+1),0)</f>
        <v/>
      </c>
      <c r="P1995" s="16">
        <f>IF(Occurrence!J1995&gt;0,_xlfn.PERCENTILE.INC(Data!$O$2:$O$2441,($B$4+O1995*($B$5-1))/($B$3-1)),0)</f>
        <v/>
      </c>
      <c r="Q1995" s="16">
        <f>IF(Occurrence!J1995&gt;0,_xlfn.PERCENTILE.INC(Occurrence!$I$2:$I$2441,($B$6+O1995*($B$7-1))/($B$3-1)),0)</f>
        <v/>
      </c>
      <c r="R1995" s="16">
        <f>IF(Occurrence!J1995&gt;0,Occurrence!J1995/Q1995,0)</f>
        <v/>
      </c>
      <c r="S1995" s="9">
        <f>IF(Occurrence!J1995&gt;0,P1995*R1995,0)</f>
        <v/>
      </c>
      <c r="T1995" s="24">
        <f>IF(Occurrence!K1995&gt;0,COUNTIFS(Occurrence!$K$2:$K$2441,"&gt;0",Occurrence!$K$2:$K$2441,"&lt;="&amp;Occurrence!K1995)/($B$9+1),0)</f>
        <v/>
      </c>
      <c r="U1995" s="16">
        <f>IF(Occurrence!K1995&gt;0,_xlfn.PERCENTILE.INC(Data!$O$2:$O$2441,($B$4+T1995*($B$5-1))/($B$3-1)),0)</f>
        <v/>
      </c>
      <c r="V1995" s="16">
        <f>IF(Occurrence!K1995&gt;0,_xlfn.PERCENTILE.INC(Occurrence!$I$2:$I$2441,($B$6+T1995*($B$7-1))/($B$3-1)),0)</f>
        <v/>
      </c>
      <c r="W1995" s="16">
        <f>IF(Occurrence!K1995&gt;0,Occurrence!K1995/V1995,0)</f>
        <v/>
      </c>
      <c r="X1995" s="9">
        <f>IF(Occurrence!K1995&gt;0,U1995*W1995,0)</f>
        <v/>
      </c>
      <c r="Y1995" s="24">
        <f>COUNTIF(Data!$X$2:$X$2441,"&lt;="&amp;Data!X1995)/($B$3+1)</f>
        <v/>
      </c>
      <c r="Z1995" s="16">
        <f>_xlfn.PERCENTILE.INC(Data!$U$2:$U$2441,Y1995)</f>
        <v/>
      </c>
      <c r="AA1995" s="16">
        <f>_xlfn.PERCENTILE.INC(Data!$V$2:$V$2441,Y1995)</f>
        <v/>
      </c>
      <c r="AB1995" s="16">
        <f>Data!X1995-AA1995</f>
        <v/>
      </c>
      <c r="AC1995" s="9">
        <f>Z1995+AB1995</f>
        <v/>
      </c>
      <c r="AD1995" s="24">
        <f>COUNTIF(Data!$Y$2:$Y$2441,"&lt;="&amp;Data!Y1995)/($B$3+1)</f>
        <v/>
      </c>
      <c r="AE1995" s="16">
        <f>_xlfn.PERCENTILE.INC(Data!$U$2:$U$2441,AD1995)</f>
        <v/>
      </c>
      <c r="AF1995" s="16">
        <f>_xlfn.PERCENTILE.INC(Data!$V$2:$V$2441,AD1995)</f>
        <v/>
      </c>
      <c r="AG1995" s="16">
        <f>Data!Y1995-AF1995</f>
        <v/>
      </c>
      <c r="AH1995" s="9">
        <f>AE1995+AG1995</f>
        <v/>
      </c>
    </row>
    <row r="1996">
      <c r="N1996" s="14">
        <f>Data!A1996</f>
        <v/>
      </c>
      <c r="O1996" s="24">
        <f>IF(Occurrence!J1996&gt;0,COUNTIFS(Occurrence!$J$2:$J$2441,"&gt;0",Occurrence!$J$2:$J$2441,"&lt;="&amp;Occurrence!J1996)/($B$8+1),0)</f>
        <v/>
      </c>
      <c r="P1996" s="16">
        <f>IF(Occurrence!J1996&gt;0,_xlfn.PERCENTILE.INC(Data!$O$2:$O$2441,($B$4+O1996*($B$5-1))/($B$3-1)),0)</f>
        <v/>
      </c>
      <c r="Q1996" s="16">
        <f>IF(Occurrence!J1996&gt;0,_xlfn.PERCENTILE.INC(Occurrence!$I$2:$I$2441,($B$6+O1996*($B$7-1))/($B$3-1)),0)</f>
        <v/>
      </c>
      <c r="R1996" s="16">
        <f>IF(Occurrence!J1996&gt;0,Occurrence!J1996/Q1996,0)</f>
        <v/>
      </c>
      <c r="S1996" s="9">
        <f>IF(Occurrence!J1996&gt;0,P1996*R1996,0)</f>
        <v/>
      </c>
      <c r="T1996" s="24">
        <f>IF(Occurrence!K1996&gt;0,COUNTIFS(Occurrence!$K$2:$K$2441,"&gt;0",Occurrence!$K$2:$K$2441,"&lt;="&amp;Occurrence!K1996)/($B$9+1),0)</f>
        <v/>
      </c>
      <c r="U1996" s="16">
        <f>IF(Occurrence!K1996&gt;0,_xlfn.PERCENTILE.INC(Data!$O$2:$O$2441,($B$4+T1996*($B$5-1))/($B$3-1)),0)</f>
        <v/>
      </c>
      <c r="V1996" s="16">
        <f>IF(Occurrence!K1996&gt;0,_xlfn.PERCENTILE.INC(Occurrence!$I$2:$I$2441,($B$6+T1996*($B$7-1))/($B$3-1)),0)</f>
        <v/>
      </c>
      <c r="W1996" s="16">
        <f>IF(Occurrence!K1996&gt;0,Occurrence!K1996/V1996,0)</f>
        <v/>
      </c>
      <c r="X1996" s="9">
        <f>IF(Occurrence!K1996&gt;0,U1996*W1996,0)</f>
        <v/>
      </c>
      <c r="Y1996" s="24">
        <f>COUNTIF(Data!$X$2:$X$2441,"&lt;="&amp;Data!X1996)/($B$3+1)</f>
        <v/>
      </c>
      <c r="Z1996" s="16">
        <f>_xlfn.PERCENTILE.INC(Data!$U$2:$U$2441,Y1996)</f>
        <v/>
      </c>
      <c r="AA1996" s="16">
        <f>_xlfn.PERCENTILE.INC(Data!$V$2:$V$2441,Y1996)</f>
        <v/>
      </c>
      <c r="AB1996" s="16">
        <f>Data!X1996-AA1996</f>
        <v/>
      </c>
      <c r="AC1996" s="9">
        <f>Z1996+AB1996</f>
        <v/>
      </c>
      <c r="AD1996" s="24">
        <f>COUNTIF(Data!$Y$2:$Y$2441,"&lt;="&amp;Data!Y1996)/($B$3+1)</f>
        <v/>
      </c>
      <c r="AE1996" s="16">
        <f>_xlfn.PERCENTILE.INC(Data!$U$2:$U$2441,AD1996)</f>
        <v/>
      </c>
      <c r="AF1996" s="16">
        <f>_xlfn.PERCENTILE.INC(Data!$V$2:$V$2441,AD1996)</f>
        <v/>
      </c>
      <c r="AG1996" s="16">
        <f>Data!Y1996-AF1996</f>
        <v/>
      </c>
      <c r="AH1996" s="9">
        <f>AE1996+AG1996</f>
        <v/>
      </c>
    </row>
    <row r="1997">
      <c r="N1997" s="14">
        <f>Data!A1997</f>
        <v/>
      </c>
      <c r="O1997" s="24">
        <f>IF(Occurrence!J1997&gt;0,COUNTIFS(Occurrence!$J$2:$J$2441,"&gt;0",Occurrence!$J$2:$J$2441,"&lt;="&amp;Occurrence!J1997)/($B$8+1),0)</f>
        <v/>
      </c>
      <c r="P1997" s="16">
        <f>IF(Occurrence!J1997&gt;0,_xlfn.PERCENTILE.INC(Data!$O$2:$O$2441,($B$4+O1997*($B$5-1))/($B$3-1)),0)</f>
        <v/>
      </c>
      <c r="Q1997" s="16">
        <f>IF(Occurrence!J1997&gt;0,_xlfn.PERCENTILE.INC(Occurrence!$I$2:$I$2441,($B$6+O1997*($B$7-1))/($B$3-1)),0)</f>
        <v/>
      </c>
      <c r="R1997" s="16">
        <f>IF(Occurrence!J1997&gt;0,Occurrence!J1997/Q1997,0)</f>
        <v/>
      </c>
      <c r="S1997" s="9">
        <f>IF(Occurrence!J1997&gt;0,P1997*R1997,0)</f>
        <v/>
      </c>
      <c r="T1997" s="24">
        <f>IF(Occurrence!K1997&gt;0,COUNTIFS(Occurrence!$K$2:$K$2441,"&gt;0",Occurrence!$K$2:$K$2441,"&lt;="&amp;Occurrence!K1997)/($B$9+1),0)</f>
        <v/>
      </c>
      <c r="U1997" s="16">
        <f>IF(Occurrence!K1997&gt;0,_xlfn.PERCENTILE.INC(Data!$O$2:$O$2441,($B$4+T1997*($B$5-1))/($B$3-1)),0)</f>
        <v/>
      </c>
      <c r="V1997" s="16">
        <f>IF(Occurrence!K1997&gt;0,_xlfn.PERCENTILE.INC(Occurrence!$I$2:$I$2441,($B$6+T1997*($B$7-1))/($B$3-1)),0)</f>
        <v/>
      </c>
      <c r="W1997" s="16">
        <f>IF(Occurrence!K1997&gt;0,Occurrence!K1997/V1997,0)</f>
        <v/>
      </c>
      <c r="X1997" s="9">
        <f>IF(Occurrence!K1997&gt;0,U1997*W1997,0)</f>
        <v/>
      </c>
      <c r="Y1997" s="24">
        <f>COUNTIF(Data!$X$2:$X$2441,"&lt;="&amp;Data!X1997)/($B$3+1)</f>
        <v/>
      </c>
      <c r="Z1997" s="16">
        <f>_xlfn.PERCENTILE.INC(Data!$U$2:$U$2441,Y1997)</f>
        <v/>
      </c>
      <c r="AA1997" s="16">
        <f>_xlfn.PERCENTILE.INC(Data!$V$2:$V$2441,Y1997)</f>
        <v/>
      </c>
      <c r="AB1997" s="16">
        <f>Data!X1997-AA1997</f>
        <v/>
      </c>
      <c r="AC1997" s="9">
        <f>Z1997+AB1997</f>
        <v/>
      </c>
      <c r="AD1997" s="24">
        <f>COUNTIF(Data!$Y$2:$Y$2441,"&lt;="&amp;Data!Y1997)/($B$3+1)</f>
        <v/>
      </c>
      <c r="AE1997" s="16">
        <f>_xlfn.PERCENTILE.INC(Data!$U$2:$U$2441,AD1997)</f>
        <v/>
      </c>
      <c r="AF1997" s="16">
        <f>_xlfn.PERCENTILE.INC(Data!$V$2:$V$2441,AD1997)</f>
        <v/>
      </c>
      <c r="AG1997" s="16">
        <f>Data!Y1997-AF1997</f>
        <v/>
      </c>
      <c r="AH1997" s="9">
        <f>AE1997+AG1997</f>
        <v/>
      </c>
    </row>
    <row r="1998">
      <c r="N1998" s="14">
        <f>Data!A1998</f>
        <v/>
      </c>
      <c r="O1998" s="24">
        <f>IF(Occurrence!J1998&gt;0,COUNTIFS(Occurrence!$J$2:$J$2441,"&gt;0",Occurrence!$J$2:$J$2441,"&lt;="&amp;Occurrence!J1998)/($B$8+1),0)</f>
        <v/>
      </c>
      <c r="P1998" s="16">
        <f>IF(Occurrence!J1998&gt;0,_xlfn.PERCENTILE.INC(Data!$O$2:$O$2441,($B$4+O1998*($B$5-1))/($B$3-1)),0)</f>
        <v/>
      </c>
      <c r="Q1998" s="16">
        <f>IF(Occurrence!J1998&gt;0,_xlfn.PERCENTILE.INC(Occurrence!$I$2:$I$2441,($B$6+O1998*($B$7-1))/($B$3-1)),0)</f>
        <v/>
      </c>
      <c r="R1998" s="16">
        <f>IF(Occurrence!J1998&gt;0,Occurrence!J1998/Q1998,0)</f>
        <v/>
      </c>
      <c r="S1998" s="9">
        <f>IF(Occurrence!J1998&gt;0,P1998*R1998,0)</f>
        <v/>
      </c>
      <c r="T1998" s="24">
        <f>IF(Occurrence!K1998&gt;0,COUNTIFS(Occurrence!$K$2:$K$2441,"&gt;0",Occurrence!$K$2:$K$2441,"&lt;="&amp;Occurrence!K1998)/($B$9+1),0)</f>
        <v/>
      </c>
      <c r="U1998" s="16">
        <f>IF(Occurrence!K1998&gt;0,_xlfn.PERCENTILE.INC(Data!$O$2:$O$2441,($B$4+T1998*($B$5-1))/($B$3-1)),0)</f>
        <v/>
      </c>
      <c r="V1998" s="16">
        <f>IF(Occurrence!K1998&gt;0,_xlfn.PERCENTILE.INC(Occurrence!$I$2:$I$2441,($B$6+T1998*($B$7-1))/($B$3-1)),0)</f>
        <v/>
      </c>
      <c r="W1998" s="16">
        <f>IF(Occurrence!K1998&gt;0,Occurrence!K1998/V1998,0)</f>
        <v/>
      </c>
      <c r="X1998" s="9">
        <f>IF(Occurrence!K1998&gt;0,U1998*W1998,0)</f>
        <v/>
      </c>
      <c r="Y1998" s="24">
        <f>COUNTIF(Data!$X$2:$X$2441,"&lt;="&amp;Data!X1998)/($B$3+1)</f>
        <v/>
      </c>
      <c r="Z1998" s="16">
        <f>_xlfn.PERCENTILE.INC(Data!$U$2:$U$2441,Y1998)</f>
        <v/>
      </c>
      <c r="AA1998" s="16">
        <f>_xlfn.PERCENTILE.INC(Data!$V$2:$V$2441,Y1998)</f>
        <v/>
      </c>
      <c r="AB1998" s="16">
        <f>Data!X1998-AA1998</f>
        <v/>
      </c>
      <c r="AC1998" s="9">
        <f>Z1998+AB1998</f>
        <v/>
      </c>
      <c r="AD1998" s="24">
        <f>COUNTIF(Data!$Y$2:$Y$2441,"&lt;="&amp;Data!Y1998)/($B$3+1)</f>
        <v/>
      </c>
      <c r="AE1998" s="16">
        <f>_xlfn.PERCENTILE.INC(Data!$U$2:$U$2441,AD1998)</f>
        <v/>
      </c>
      <c r="AF1998" s="16">
        <f>_xlfn.PERCENTILE.INC(Data!$V$2:$V$2441,AD1998)</f>
        <v/>
      </c>
      <c r="AG1998" s="16">
        <f>Data!Y1998-AF1998</f>
        <v/>
      </c>
      <c r="AH1998" s="9">
        <f>AE1998+AG1998</f>
        <v/>
      </c>
    </row>
    <row r="1999">
      <c r="N1999" s="14">
        <f>Data!A1999</f>
        <v/>
      </c>
      <c r="O1999" s="24">
        <f>IF(Occurrence!J1999&gt;0,COUNTIFS(Occurrence!$J$2:$J$2441,"&gt;0",Occurrence!$J$2:$J$2441,"&lt;="&amp;Occurrence!J1999)/($B$8+1),0)</f>
        <v/>
      </c>
      <c r="P1999" s="16">
        <f>IF(Occurrence!J1999&gt;0,_xlfn.PERCENTILE.INC(Data!$O$2:$O$2441,($B$4+O1999*($B$5-1))/($B$3-1)),0)</f>
        <v/>
      </c>
      <c r="Q1999" s="16">
        <f>IF(Occurrence!J1999&gt;0,_xlfn.PERCENTILE.INC(Occurrence!$I$2:$I$2441,($B$6+O1999*($B$7-1))/($B$3-1)),0)</f>
        <v/>
      </c>
      <c r="R1999" s="16">
        <f>IF(Occurrence!J1999&gt;0,Occurrence!J1999/Q1999,0)</f>
        <v/>
      </c>
      <c r="S1999" s="9">
        <f>IF(Occurrence!J1999&gt;0,P1999*R1999,0)</f>
        <v/>
      </c>
      <c r="T1999" s="24">
        <f>IF(Occurrence!K1999&gt;0,COUNTIFS(Occurrence!$K$2:$K$2441,"&gt;0",Occurrence!$K$2:$K$2441,"&lt;="&amp;Occurrence!K1999)/($B$9+1),0)</f>
        <v/>
      </c>
      <c r="U1999" s="16">
        <f>IF(Occurrence!K1999&gt;0,_xlfn.PERCENTILE.INC(Data!$O$2:$O$2441,($B$4+T1999*($B$5-1))/($B$3-1)),0)</f>
        <v/>
      </c>
      <c r="V1999" s="16">
        <f>IF(Occurrence!K1999&gt;0,_xlfn.PERCENTILE.INC(Occurrence!$I$2:$I$2441,($B$6+T1999*($B$7-1))/($B$3-1)),0)</f>
        <v/>
      </c>
      <c r="W1999" s="16">
        <f>IF(Occurrence!K1999&gt;0,Occurrence!K1999/V1999,0)</f>
        <v/>
      </c>
      <c r="X1999" s="9">
        <f>IF(Occurrence!K1999&gt;0,U1999*W1999,0)</f>
        <v/>
      </c>
      <c r="Y1999" s="24">
        <f>COUNTIF(Data!$X$2:$X$2441,"&lt;="&amp;Data!X1999)/($B$3+1)</f>
        <v/>
      </c>
      <c r="Z1999" s="16">
        <f>_xlfn.PERCENTILE.INC(Data!$U$2:$U$2441,Y1999)</f>
        <v/>
      </c>
      <c r="AA1999" s="16">
        <f>_xlfn.PERCENTILE.INC(Data!$V$2:$V$2441,Y1999)</f>
        <v/>
      </c>
      <c r="AB1999" s="16">
        <f>Data!X1999-AA1999</f>
        <v/>
      </c>
      <c r="AC1999" s="9">
        <f>Z1999+AB1999</f>
        <v/>
      </c>
      <c r="AD1999" s="24">
        <f>COUNTIF(Data!$Y$2:$Y$2441,"&lt;="&amp;Data!Y1999)/($B$3+1)</f>
        <v/>
      </c>
      <c r="AE1999" s="16">
        <f>_xlfn.PERCENTILE.INC(Data!$U$2:$U$2441,AD1999)</f>
        <v/>
      </c>
      <c r="AF1999" s="16">
        <f>_xlfn.PERCENTILE.INC(Data!$V$2:$V$2441,AD1999)</f>
        <v/>
      </c>
      <c r="AG1999" s="16">
        <f>Data!Y1999-AF1999</f>
        <v/>
      </c>
      <c r="AH1999" s="9">
        <f>AE1999+AG1999</f>
        <v/>
      </c>
    </row>
    <row r="2000">
      <c r="N2000" s="14">
        <f>Data!A2000</f>
        <v/>
      </c>
      <c r="O2000" s="24">
        <f>IF(Occurrence!J2000&gt;0,COUNTIFS(Occurrence!$J$2:$J$2441,"&gt;0",Occurrence!$J$2:$J$2441,"&lt;="&amp;Occurrence!J2000)/($B$8+1),0)</f>
        <v/>
      </c>
      <c r="P2000" s="16">
        <f>IF(Occurrence!J2000&gt;0,_xlfn.PERCENTILE.INC(Data!$O$2:$O$2441,($B$4+O2000*($B$5-1))/($B$3-1)),0)</f>
        <v/>
      </c>
      <c r="Q2000" s="16">
        <f>IF(Occurrence!J2000&gt;0,_xlfn.PERCENTILE.INC(Occurrence!$I$2:$I$2441,($B$6+O2000*($B$7-1))/($B$3-1)),0)</f>
        <v/>
      </c>
      <c r="R2000" s="16">
        <f>IF(Occurrence!J2000&gt;0,Occurrence!J2000/Q2000,0)</f>
        <v/>
      </c>
      <c r="S2000" s="9">
        <f>IF(Occurrence!J2000&gt;0,P2000*R2000,0)</f>
        <v/>
      </c>
      <c r="T2000" s="24">
        <f>IF(Occurrence!K2000&gt;0,COUNTIFS(Occurrence!$K$2:$K$2441,"&gt;0",Occurrence!$K$2:$K$2441,"&lt;="&amp;Occurrence!K2000)/($B$9+1),0)</f>
        <v/>
      </c>
      <c r="U2000" s="16">
        <f>IF(Occurrence!K2000&gt;0,_xlfn.PERCENTILE.INC(Data!$O$2:$O$2441,($B$4+T2000*($B$5-1))/($B$3-1)),0)</f>
        <v/>
      </c>
      <c r="V2000" s="16">
        <f>IF(Occurrence!K2000&gt;0,_xlfn.PERCENTILE.INC(Occurrence!$I$2:$I$2441,($B$6+T2000*($B$7-1))/($B$3-1)),0)</f>
        <v/>
      </c>
      <c r="W2000" s="16">
        <f>IF(Occurrence!K2000&gt;0,Occurrence!K2000/V2000,0)</f>
        <v/>
      </c>
      <c r="X2000" s="9">
        <f>IF(Occurrence!K2000&gt;0,U2000*W2000,0)</f>
        <v/>
      </c>
      <c r="Y2000" s="24">
        <f>COUNTIF(Data!$X$2:$X$2441,"&lt;="&amp;Data!X2000)/($B$3+1)</f>
        <v/>
      </c>
      <c r="Z2000" s="16">
        <f>_xlfn.PERCENTILE.INC(Data!$U$2:$U$2441,Y2000)</f>
        <v/>
      </c>
      <c r="AA2000" s="16">
        <f>_xlfn.PERCENTILE.INC(Data!$V$2:$V$2441,Y2000)</f>
        <v/>
      </c>
      <c r="AB2000" s="16">
        <f>Data!X2000-AA2000</f>
        <v/>
      </c>
      <c r="AC2000" s="9">
        <f>Z2000+AB2000</f>
        <v/>
      </c>
      <c r="AD2000" s="24">
        <f>COUNTIF(Data!$Y$2:$Y$2441,"&lt;="&amp;Data!Y2000)/($B$3+1)</f>
        <v/>
      </c>
      <c r="AE2000" s="16">
        <f>_xlfn.PERCENTILE.INC(Data!$U$2:$U$2441,AD2000)</f>
        <v/>
      </c>
      <c r="AF2000" s="16">
        <f>_xlfn.PERCENTILE.INC(Data!$V$2:$V$2441,AD2000)</f>
        <v/>
      </c>
      <c r="AG2000" s="16">
        <f>Data!Y2000-AF2000</f>
        <v/>
      </c>
      <c r="AH2000" s="9">
        <f>AE2000+AG2000</f>
        <v/>
      </c>
    </row>
    <row r="2001">
      <c r="N2001" s="14">
        <f>Data!A2001</f>
        <v/>
      </c>
      <c r="O2001" s="24">
        <f>IF(Occurrence!J2001&gt;0,COUNTIFS(Occurrence!$J$2:$J$2441,"&gt;0",Occurrence!$J$2:$J$2441,"&lt;="&amp;Occurrence!J2001)/($B$8+1),0)</f>
        <v/>
      </c>
      <c r="P2001" s="16">
        <f>IF(Occurrence!J2001&gt;0,_xlfn.PERCENTILE.INC(Data!$O$2:$O$2441,($B$4+O2001*($B$5-1))/($B$3-1)),0)</f>
        <v/>
      </c>
      <c r="Q2001" s="16">
        <f>IF(Occurrence!J2001&gt;0,_xlfn.PERCENTILE.INC(Occurrence!$I$2:$I$2441,($B$6+O2001*($B$7-1))/($B$3-1)),0)</f>
        <v/>
      </c>
      <c r="R2001" s="16">
        <f>IF(Occurrence!J2001&gt;0,Occurrence!J2001/Q2001,0)</f>
        <v/>
      </c>
      <c r="S2001" s="9">
        <f>IF(Occurrence!J2001&gt;0,P2001*R2001,0)</f>
        <v/>
      </c>
      <c r="T2001" s="24">
        <f>IF(Occurrence!K2001&gt;0,COUNTIFS(Occurrence!$K$2:$K$2441,"&gt;0",Occurrence!$K$2:$K$2441,"&lt;="&amp;Occurrence!K2001)/($B$9+1),0)</f>
        <v/>
      </c>
      <c r="U2001" s="16">
        <f>IF(Occurrence!K2001&gt;0,_xlfn.PERCENTILE.INC(Data!$O$2:$O$2441,($B$4+T2001*($B$5-1))/($B$3-1)),0)</f>
        <v/>
      </c>
      <c r="V2001" s="16">
        <f>IF(Occurrence!K2001&gt;0,_xlfn.PERCENTILE.INC(Occurrence!$I$2:$I$2441,($B$6+T2001*($B$7-1))/($B$3-1)),0)</f>
        <v/>
      </c>
      <c r="W2001" s="16">
        <f>IF(Occurrence!K2001&gt;0,Occurrence!K2001/V2001,0)</f>
        <v/>
      </c>
      <c r="X2001" s="9">
        <f>IF(Occurrence!K2001&gt;0,U2001*W2001,0)</f>
        <v/>
      </c>
      <c r="Y2001" s="24">
        <f>COUNTIF(Data!$X$2:$X$2441,"&lt;="&amp;Data!X2001)/($B$3+1)</f>
        <v/>
      </c>
      <c r="Z2001" s="16">
        <f>_xlfn.PERCENTILE.INC(Data!$U$2:$U$2441,Y2001)</f>
        <v/>
      </c>
      <c r="AA2001" s="16">
        <f>_xlfn.PERCENTILE.INC(Data!$V$2:$V$2441,Y2001)</f>
        <v/>
      </c>
      <c r="AB2001" s="16">
        <f>Data!X2001-AA2001</f>
        <v/>
      </c>
      <c r="AC2001" s="9">
        <f>Z2001+AB2001</f>
        <v/>
      </c>
      <c r="AD2001" s="24">
        <f>COUNTIF(Data!$Y$2:$Y$2441,"&lt;="&amp;Data!Y2001)/($B$3+1)</f>
        <v/>
      </c>
      <c r="AE2001" s="16">
        <f>_xlfn.PERCENTILE.INC(Data!$U$2:$U$2441,AD2001)</f>
        <v/>
      </c>
      <c r="AF2001" s="16">
        <f>_xlfn.PERCENTILE.INC(Data!$V$2:$V$2441,AD2001)</f>
        <v/>
      </c>
      <c r="AG2001" s="16">
        <f>Data!Y2001-AF2001</f>
        <v/>
      </c>
      <c r="AH2001" s="9">
        <f>AE2001+AG2001</f>
        <v/>
      </c>
    </row>
    <row r="2002">
      <c r="N2002" s="14">
        <f>Data!A2002</f>
        <v/>
      </c>
      <c r="O2002" s="24">
        <f>IF(Occurrence!J2002&gt;0,COUNTIFS(Occurrence!$J$2:$J$2441,"&gt;0",Occurrence!$J$2:$J$2441,"&lt;="&amp;Occurrence!J2002)/($B$8+1),0)</f>
        <v/>
      </c>
      <c r="P2002" s="16">
        <f>IF(Occurrence!J2002&gt;0,_xlfn.PERCENTILE.INC(Data!$O$2:$O$2441,($B$4+O2002*($B$5-1))/($B$3-1)),0)</f>
        <v/>
      </c>
      <c r="Q2002" s="16">
        <f>IF(Occurrence!J2002&gt;0,_xlfn.PERCENTILE.INC(Occurrence!$I$2:$I$2441,($B$6+O2002*($B$7-1))/($B$3-1)),0)</f>
        <v/>
      </c>
      <c r="R2002" s="16">
        <f>IF(Occurrence!J2002&gt;0,Occurrence!J2002/Q2002,0)</f>
        <v/>
      </c>
      <c r="S2002" s="9">
        <f>IF(Occurrence!J2002&gt;0,P2002*R2002,0)</f>
        <v/>
      </c>
      <c r="T2002" s="24">
        <f>IF(Occurrence!K2002&gt;0,COUNTIFS(Occurrence!$K$2:$K$2441,"&gt;0",Occurrence!$K$2:$K$2441,"&lt;="&amp;Occurrence!K2002)/($B$9+1),0)</f>
        <v/>
      </c>
      <c r="U2002" s="16">
        <f>IF(Occurrence!K2002&gt;0,_xlfn.PERCENTILE.INC(Data!$O$2:$O$2441,($B$4+T2002*($B$5-1))/($B$3-1)),0)</f>
        <v/>
      </c>
      <c r="V2002" s="16">
        <f>IF(Occurrence!K2002&gt;0,_xlfn.PERCENTILE.INC(Occurrence!$I$2:$I$2441,($B$6+T2002*($B$7-1))/($B$3-1)),0)</f>
        <v/>
      </c>
      <c r="W2002" s="16">
        <f>IF(Occurrence!K2002&gt;0,Occurrence!K2002/V2002,0)</f>
        <v/>
      </c>
      <c r="X2002" s="9">
        <f>IF(Occurrence!K2002&gt;0,U2002*W2002,0)</f>
        <v/>
      </c>
      <c r="Y2002" s="24">
        <f>COUNTIF(Data!$X$2:$X$2441,"&lt;="&amp;Data!X2002)/($B$3+1)</f>
        <v/>
      </c>
      <c r="Z2002" s="16">
        <f>_xlfn.PERCENTILE.INC(Data!$U$2:$U$2441,Y2002)</f>
        <v/>
      </c>
      <c r="AA2002" s="16">
        <f>_xlfn.PERCENTILE.INC(Data!$V$2:$V$2441,Y2002)</f>
        <v/>
      </c>
      <c r="AB2002" s="16">
        <f>Data!X2002-AA2002</f>
        <v/>
      </c>
      <c r="AC2002" s="9">
        <f>Z2002+AB2002</f>
        <v/>
      </c>
      <c r="AD2002" s="24">
        <f>COUNTIF(Data!$Y$2:$Y$2441,"&lt;="&amp;Data!Y2002)/($B$3+1)</f>
        <v/>
      </c>
      <c r="AE2002" s="16">
        <f>_xlfn.PERCENTILE.INC(Data!$U$2:$U$2441,AD2002)</f>
        <v/>
      </c>
      <c r="AF2002" s="16">
        <f>_xlfn.PERCENTILE.INC(Data!$V$2:$V$2441,AD2002)</f>
        <v/>
      </c>
      <c r="AG2002" s="16">
        <f>Data!Y2002-AF2002</f>
        <v/>
      </c>
      <c r="AH2002" s="9">
        <f>AE2002+AG2002</f>
        <v/>
      </c>
    </row>
    <row r="2003">
      <c r="N2003" s="14">
        <f>Data!A2003</f>
        <v/>
      </c>
      <c r="O2003" s="24">
        <f>IF(Occurrence!J2003&gt;0,COUNTIFS(Occurrence!$J$2:$J$2441,"&gt;0",Occurrence!$J$2:$J$2441,"&lt;="&amp;Occurrence!J2003)/($B$8+1),0)</f>
        <v/>
      </c>
      <c r="P2003" s="16">
        <f>IF(Occurrence!J2003&gt;0,_xlfn.PERCENTILE.INC(Data!$O$2:$O$2441,($B$4+O2003*($B$5-1))/($B$3-1)),0)</f>
        <v/>
      </c>
      <c r="Q2003" s="16">
        <f>IF(Occurrence!J2003&gt;0,_xlfn.PERCENTILE.INC(Occurrence!$I$2:$I$2441,($B$6+O2003*($B$7-1))/($B$3-1)),0)</f>
        <v/>
      </c>
      <c r="R2003" s="16">
        <f>IF(Occurrence!J2003&gt;0,Occurrence!J2003/Q2003,0)</f>
        <v/>
      </c>
      <c r="S2003" s="9">
        <f>IF(Occurrence!J2003&gt;0,P2003*R2003,0)</f>
        <v/>
      </c>
      <c r="T2003" s="24">
        <f>IF(Occurrence!K2003&gt;0,COUNTIFS(Occurrence!$K$2:$K$2441,"&gt;0",Occurrence!$K$2:$K$2441,"&lt;="&amp;Occurrence!K2003)/($B$9+1),0)</f>
        <v/>
      </c>
      <c r="U2003" s="16">
        <f>IF(Occurrence!K2003&gt;0,_xlfn.PERCENTILE.INC(Data!$O$2:$O$2441,($B$4+T2003*($B$5-1))/($B$3-1)),0)</f>
        <v/>
      </c>
      <c r="V2003" s="16">
        <f>IF(Occurrence!K2003&gt;0,_xlfn.PERCENTILE.INC(Occurrence!$I$2:$I$2441,($B$6+T2003*($B$7-1))/($B$3-1)),0)</f>
        <v/>
      </c>
      <c r="W2003" s="16">
        <f>IF(Occurrence!K2003&gt;0,Occurrence!K2003/V2003,0)</f>
        <v/>
      </c>
      <c r="X2003" s="9">
        <f>IF(Occurrence!K2003&gt;0,U2003*W2003,0)</f>
        <v/>
      </c>
      <c r="Y2003" s="24">
        <f>COUNTIF(Data!$X$2:$X$2441,"&lt;="&amp;Data!X2003)/($B$3+1)</f>
        <v/>
      </c>
      <c r="Z2003" s="16">
        <f>_xlfn.PERCENTILE.INC(Data!$U$2:$U$2441,Y2003)</f>
        <v/>
      </c>
      <c r="AA2003" s="16">
        <f>_xlfn.PERCENTILE.INC(Data!$V$2:$V$2441,Y2003)</f>
        <v/>
      </c>
      <c r="AB2003" s="16">
        <f>Data!X2003-AA2003</f>
        <v/>
      </c>
      <c r="AC2003" s="9">
        <f>Z2003+AB2003</f>
        <v/>
      </c>
      <c r="AD2003" s="24">
        <f>COUNTIF(Data!$Y$2:$Y$2441,"&lt;="&amp;Data!Y2003)/($B$3+1)</f>
        <v/>
      </c>
      <c r="AE2003" s="16">
        <f>_xlfn.PERCENTILE.INC(Data!$U$2:$U$2441,AD2003)</f>
        <v/>
      </c>
      <c r="AF2003" s="16">
        <f>_xlfn.PERCENTILE.INC(Data!$V$2:$V$2441,AD2003)</f>
        <v/>
      </c>
      <c r="AG2003" s="16">
        <f>Data!Y2003-AF2003</f>
        <v/>
      </c>
      <c r="AH2003" s="9">
        <f>AE2003+AG2003</f>
        <v/>
      </c>
    </row>
    <row r="2004">
      <c r="N2004" s="14">
        <f>Data!A2004</f>
        <v/>
      </c>
      <c r="O2004" s="24">
        <f>IF(Occurrence!J2004&gt;0,COUNTIFS(Occurrence!$J$2:$J$2441,"&gt;0",Occurrence!$J$2:$J$2441,"&lt;="&amp;Occurrence!J2004)/($B$8+1),0)</f>
        <v/>
      </c>
      <c r="P2004" s="16">
        <f>IF(Occurrence!J2004&gt;0,_xlfn.PERCENTILE.INC(Data!$O$2:$O$2441,($B$4+O2004*($B$5-1))/($B$3-1)),0)</f>
        <v/>
      </c>
      <c r="Q2004" s="16">
        <f>IF(Occurrence!J2004&gt;0,_xlfn.PERCENTILE.INC(Occurrence!$I$2:$I$2441,($B$6+O2004*($B$7-1))/($B$3-1)),0)</f>
        <v/>
      </c>
      <c r="R2004" s="16">
        <f>IF(Occurrence!J2004&gt;0,Occurrence!J2004/Q2004,0)</f>
        <v/>
      </c>
      <c r="S2004" s="9">
        <f>IF(Occurrence!J2004&gt;0,P2004*R2004,0)</f>
        <v/>
      </c>
      <c r="T2004" s="24">
        <f>IF(Occurrence!K2004&gt;0,COUNTIFS(Occurrence!$K$2:$K$2441,"&gt;0",Occurrence!$K$2:$K$2441,"&lt;="&amp;Occurrence!K2004)/($B$9+1),0)</f>
        <v/>
      </c>
      <c r="U2004" s="16">
        <f>IF(Occurrence!K2004&gt;0,_xlfn.PERCENTILE.INC(Data!$O$2:$O$2441,($B$4+T2004*($B$5-1))/($B$3-1)),0)</f>
        <v/>
      </c>
      <c r="V2004" s="16">
        <f>IF(Occurrence!K2004&gt;0,_xlfn.PERCENTILE.INC(Occurrence!$I$2:$I$2441,($B$6+T2004*($B$7-1))/($B$3-1)),0)</f>
        <v/>
      </c>
      <c r="W2004" s="16">
        <f>IF(Occurrence!K2004&gt;0,Occurrence!K2004/V2004,0)</f>
        <v/>
      </c>
      <c r="X2004" s="9">
        <f>IF(Occurrence!K2004&gt;0,U2004*W2004,0)</f>
        <v/>
      </c>
      <c r="Y2004" s="24">
        <f>COUNTIF(Data!$X$2:$X$2441,"&lt;="&amp;Data!X2004)/($B$3+1)</f>
        <v/>
      </c>
      <c r="Z2004" s="16">
        <f>_xlfn.PERCENTILE.INC(Data!$U$2:$U$2441,Y2004)</f>
        <v/>
      </c>
      <c r="AA2004" s="16">
        <f>_xlfn.PERCENTILE.INC(Data!$V$2:$V$2441,Y2004)</f>
        <v/>
      </c>
      <c r="AB2004" s="16">
        <f>Data!X2004-AA2004</f>
        <v/>
      </c>
      <c r="AC2004" s="9">
        <f>Z2004+AB2004</f>
        <v/>
      </c>
      <c r="AD2004" s="24">
        <f>COUNTIF(Data!$Y$2:$Y$2441,"&lt;="&amp;Data!Y2004)/($B$3+1)</f>
        <v/>
      </c>
      <c r="AE2004" s="16">
        <f>_xlfn.PERCENTILE.INC(Data!$U$2:$U$2441,AD2004)</f>
        <v/>
      </c>
      <c r="AF2004" s="16">
        <f>_xlfn.PERCENTILE.INC(Data!$V$2:$V$2441,AD2004)</f>
        <v/>
      </c>
      <c r="AG2004" s="16">
        <f>Data!Y2004-AF2004</f>
        <v/>
      </c>
      <c r="AH2004" s="9">
        <f>AE2004+AG2004</f>
        <v/>
      </c>
    </row>
    <row r="2005">
      <c r="N2005" s="14">
        <f>Data!A2005</f>
        <v/>
      </c>
      <c r="O2005" s="24">
        <f>IF(Occurrence!J2005&gt;0,COUNTIFS(Occurrence!$J$2:$J$2441,"&gt;0",Occurrence!$J$2:$J$2441,"&lt;="&amp;Occurrence!J2005)/($B$8+1),0)</f>
        <v/>
      </c>
      <c r="P2005" s="16">
        <f>IF(Occurrence!J2005&gt;0,_xlfn.PERCENTILE.INC(Data!$O$2:$O$2441,($B$4+O2005*($B$5-1))/($B$3-1)),0)</f>
        <v/>
      </c>
      <c r="Q2005" s="16">
        <f>IF(Occurrence!J2005&gt;0,_xlfn.PERCENTILE.INC(Occurrence!$I$2:$I$2441,($B$6+O2005*($B$7-1))/($B$3-1)),0)</f>
        <v/>
      </c>
      <c r="R2005" s="16">
        <f>IF(Occurrence!J2005&gt;0,Occurrence!J2005/Q2005,0)</f>
        <v/>
      </c>
      <c r="S2005" s="9">
        <f>IF(Occurrence!J2005&gt;0,P2005*R2005,0)</f>
        <v/>
      </c>
      <c r="T2005" s="24">
        <f>IF(Occurrence!K2005&gt;0,COUNTIFS(Occurrence!$K$2:$K$2441,"&gt;0",Occurrence!$K$2:$K$2441,"&lt;="&amp;Occurrence!K2005)/($B$9+1),0)</f>
        <v/>
      </c>
      <c r="U2005" s="16">
        <f>IF(Occurrence!K2005&gt;0,_xlfn.PERCENTILE.INC(Data!$O$2:$O$2441,($B$4+T2005*($B$5-1))/($B$3-1)),0)</f>
        <v/>
      </c>
      <c r="V2005" s="16">
        <f>IF(Occurrence!K2005&gt;0,_xlfn.PERCENTILE.INC(Occurrence!$I$2:$I$2441,($B$6+T2005*($B$7-1))/($B$3-1)),0)</f>
        <v/>
      </c>
      <c r="W2005" s="16">
        <f>IF(Occurrence!K2005&gt;0,Occurrence!K2005/V2005,0)</f>
        <v/>
      </c>
      <c r="X2005" s="9">
        <f>IF(Occurrence!K2005&gt;0,U2005*W2005,0)</f>
        <v/>
      </c>
      <c r="Y2005" s="24">
        <f>COUNTIF(Data!$X$2:$X$2441,"&lt;="&amp;Data!X2005)/($B$3+1)</f>
        <v/>
      </c>
      <c r="Z2005" s="16">
        <f>_xlfn.PERCENTILE.INC(Data!$U$2:$U$2441,Y2005)</f>
        <v/>
      </c>
      <c r="AA2005" s="16">
        <f>_xlfn.PERCENTILE.INC(Data!$V$2:$V$2441,Y2005)</f>
        <v/>
      </c>
      <c r="AB2005" s="16">
        <f>Data!X2005-AA2005</f>
        <v/>
      </c>
      <c r="AC2005" s="9">
        <f>Z2005+AB2005</f>
        <v/>
      </c>
      <c r="AD2005" s="24">
        <f>COUNTIF(Data!$Y$2:$Y$2441,"&lt;="&amp;Data!Y2005)/($B$3+1)</f>
        <v/>
      </c>
      <c r="AE2005" s="16">
        <f>_xlfn.PERCENTILE.INC(Data!$U$2:$U$2441,AD2005)</f>
        <v/>
      </c>
      <c r="AF2005" s="16">
        <f>_xlfn.PERCENTILE.INC(Data!$V$2:$V$2441,AD2005)</f>
        <v/>
      </c>
      <c r="AG2005" s="16">
        <f>Data!Y2005-AF2005</f>
        <v/>
      </c>
      <c r="AH2005" s="9">
        <f>AE2005+AG2005</f>
        <v/>
      </c>
    </row>
    <row r="2006">
      <c r="N2006" s="14">
        <f>Data!A2006</f>
        <v/>
      </c>
      <c r="O2006" s="24">
        <f>IF(Occurrence!J2006&gt;0,COUNTIFS(Occurrence!$J$2:$J$2441,"&gt;0",Occurrence!$J$2:$J$2441,"&lt;="&amp;Occurrence!J2006)/($B$8+1),0)</f>
        <v/>
      </c>
      <c r="P2006" s="16">
        <f>IF(Occurrence!J2006&gt;0,_xlfn.PERCENTILE.INC(Data!$O$2:$O$2441,($B$4+O2006*($B$5-1))/($B$3-1)),0)</f>
        <v/>
      </c>
      <c r="Q2006" s="16">
        <f>IF(Occurrence!J2006&gt;0,_xlfn.PERCENTILE.INC(Occurrence!$I$2:$I$2441,($B$6+O2006*($B$7-1))/($B$3-1)),0)</f>
        <v/>
      </c>
      <c r="R2006" s="16">
        <f>IF(Occurrence!J2006&gt;0,Occurrence!J2006/Q2006,0)</f>
        <v/>
      </c>
      <c r="S2006" s="9">
        <f>IF(Occurrence!J2006&gt;0,P2006*R2006,0)</f>
        <v/>
      </c>
      <c r="T2006" s="24">
        <f>IF(Occurrence!K2006&gt;0,COUNTIFS(Occurrence!$K$2:$K$2441,"&gt;0",Occurrence!$K$2:$K$2441,"&lt;="&amp;Occurrence!K2006)/($B$9+1),0)</f>
        <v/>
      </c>
      <c r="U2006" s="16">
        <f>IF(Occurrence!K2006&gt;0,_xlfn.PERCENTILE.INC(Data!$O$2:$O$2441,($B$4+T2006*($B$5-1))/($B$3-1)),0)</f>
        <v/>
      </c>
      <c r="V2006" s="16">
        <f>IF(Occurrence!K2006&gt;0,_xlfn.PERCENTILE.INC(Occurrence!$I$2:$I$2441,($B$6+T2006*($B$7-1))/($B$3-1)),0)</f>
        <v/>
      </c>
      <c r="W2006" s="16">
        <f>IF(Occurrence!K2006&gt;0,Occurrence!K2006/V2006,0)</f>
        <v/>
      </c>
      <c r="X2006" s="9">
        <f>IF(Occurrence!K2006&gt;0,U2006*W2006,0)</f>
        <v/>
      </c>
      <c r="Y2006" s="24">
        <f>COUNTIF(Data!$X$2:$X$2441,"&lt;="&amp;Data!X2006)/($B$3+1)</f>
        <v/>
      </c>
      <c r="Z2006" s="16">
        <f>_xlfn.PERCENTILE.INC(Data!$U$2:$U$2441,Y2006)</f>
        <v/>
      </c>
      <c r="AA2006" s="16">
        <f>_xlfn.PERCENTILE.INC(Data!$V$2:$V$2441,Y2006)</f>
        <v/>
      </c>
      <c r="AB2006" s="16">
        <f>Data!X2006-AA2006</f>
        <v/>
      </c>
      <c r="AC2006" s="9">
        <f>Z2006+AB2006</f>
        <v/>
      </c>
      <c r="AD2006" s="24">
        <f>COUNTIF(Data!$Y$2:$Y$2441,"&lt;="&amp;Data!Y2006)/($B$3+1)</f>
        <v/>
      </c>
      <c r="AE2006" s="16">
        <f>_xlfn.PERCENTILE.INC(Data!$U$2:$U$2441,AD2006)</f>
        <v/>
      </c>
      <c r="AF2006" s="16">
        <f>_xlfn.PERCENTILE.INC(Data!$V$2:$V$2441,AD2006)</f>
        <v/>
      </c>
      <c r="AG2006" s="16">
        <f>Data!Y2006-AF2006</f>
        <v/>
      </c>
      <c r="AH2006" s="9">
        <f>AE2006+AG2006</f>
        <v/>
      </c>
    </row>
    <row r="2007">
      <c r="N2007" s="14">
        <f>Data!A2007</f>
        <v/>
      </c>
      <c r="O2007" s="24">
        <f>IF(Occurrence!J2007&gt;0,COUNTIFS(Occurrence!$J$2:$J$2441,"&gt;0",Occurrence!$J$2:$J$2441,"&lt;="&amp;Occurrence!J2007)/($B$8+1),0)</f>
        <v/>
      </c>
      <c r="P2007" s="16">
        <f>IF(Occurrence!J2007&gt;0,_xlfn.PERCENTILE.INC(Data!$O$2:$O$2441,($B$4+O2007*($B$5-1))/($B$3-1)),0)</f>
        <v/>
      </c>
      <c r="Q2007" s="16">
        <f>IF(Occurrence!J2007&gt;0,_xlfn.PERCENTILE.INC(Occurrence!$I$2:$I$2441,($B$6+O2007*($B$7-1))/($B$3-1)),0)</f>
        <v/>
      </c>
      <c r="R2007" s="16">
        <f>IF(Occurrence!J2007&gt;0,Occurrence!J2007/Q2007,0)</f>
        <v/>
      </c>
      <c r="S2007" s="9">
        <f>IF(Occurrence!J2007&gt;0,P2007*R2007,0)</f>
        <v/>
      </c>
      <c r="T2007" s="24">
        <f>IF(Occurrence!K2007&gt;0,COUNTIFS(Occurrence!$K$2:$K$2441,"&gt;0",Occurrence!$K$2:$K$2441,"&lt;="&amp;Occurrence!K2007)/($B$9+1),0)</f>
        <v/>
      </c>
      <c r="U2007" s="16">
        <f>IF(Occurrence!K2007&gt;0,_xlfn.PERCENTILE.INC(Data!$O$2:$O$2441,($B$4+T2007*($B$5-1))/($B$3-1)),0)</f>
        <v/>
      </c>
      <c r="V2007" s="16">
        <f>IF(Occurrence!K2007&gt;0,_xlfn.PERCENTILE.INC(Occurrence!$I$2:$I$2441,($B$6+T2007*($B$7-1))/($B$3-1)),0)</f>
        <v/>
      </c>
      <c r="W2007" s="16">
        <f>IF(Occurrence!K2007&gt;0,Occurrence!K2007/V2007,0)</f>
        <v/>
      </c>
      <c r="X2007" s="9">
        <f>IF(Occurrence!K2007&gt;0,U2007*W2007,0)</f>
        <v/>
      </c>
      <c r="Y2007" s="24">
        <f>COUNTIF(Data!$X$2:$X$2441,"&lt;="&amp;Data!X2007)/($B$3+1)</f>
        <v/>
      </c>
      <c r="Z2007" s="16">
        <f>_xlfn.PERCENTILE.INC(Data!$U$2:$U$2441,Y2007)</f>
        <v/>
      </c>
      <c r="AA2007" s="16">
        <f>_xlfn.PERCENTILE.INC(Data!$V$2:$V$2441,Y2007)</f>
        <v/>
      </c>
      <c r="AB2007" s="16">
        <f>Data!X2007-AA2007</f>
        <v/>
      </c>
      <c r="AC2007" s="9">
        <f>Z2007+AB2007</f>
        <v/>
      </c>
      <c r="AD2007" s="24">
        <f>COUNTIF(Data!$Y$2:$Y$2441,"&lt;="&amp;Data!Y2007)/($B$3+1)</f>
        <v/>
      </c>
      <c r="AE2007" s="16">
        <f>_xlfn.PERCENTILE.INC(Data!$U$2:$U$2441,AD2007)</f>
        <v/>
      </c>
      <c r="AF2007" s="16">
        <f>_xlfn.PERCENTILE.INC(Data!$V$2:$V$2441,AD2007)</f>
        <v/>
      </c>
      <c r="AG2007" s="16">
        <f>Data!Y2007-AF2007</f>
        <v/>
      </c>
      <c r="AH2007" s="9">
        <f>AE2007+AG2007</f>
        <v/>
      </c>
    </row>
    <row r="2008">
      <c r="N2008" s="14">
        <f>Data!A2008</f>
        <v/>
      </c>
      <c r="O2008" s="24">
        <f>IF(Occurrence!J2008&gt;0,COUNTIFS(Occurrence!$J$2:$J$2441,"&gt;0",Occurrence!$J$2:$J$2441,"&lt;="&amp;Occurrence!J2008)/($B$8+1),0)</f>
        <v/>
      </c>
      <c r="P2008" s="16">
        <f>IF(Occurrence!J2008&gt;0,_xlfn.PERCENTILE.INC(Data!$O$2:$O$2441,($B$4+O2008*($B$5-1))/($B$3-1)),0)</f>
        <v/>
      </c>
      <c r="Q2008" s="16">
        <f>IF(Occurrence!J2008&gt;0,_xlfn.PERCENTILE.INC(Occurrence!$I$2:$I$2441,($B$6+O2008*($B$7-1))/($B$3-1)),0)</f>
        <v/>
      </c>
      <c r="R2008" s="16">
        <f>IF(Occurrence!J2008&gt;0,Occurrence!J2008/Q2008,0)</f>
        <v/>
      </c>
      <c r="S2008" s="9">
        <f>IF(Occurrence!J2008&gt;0,P2008*R2008,0)</f>
        <v/>
      </c>
      <c r="T2008" s="24">
        <f>IF(Occurrence!K2008&gt;0,COUNTIFS(Occurrence!$K$2:$K$2441,"&gt;0",Occurrence!$K$2:$K$2441,"&lt;="&amp;Occurrence!K2008)/($B$9+1),0)</f>
        <v/>
      </c>
      <c r="U2008" s="16">
        <f>IF(Occurrence!K2008&gt;0,_xlfn.PERCENTILE.INC(Data!$O$2:$O$2441,($B$4+T2008*($B$5-1))/($B$3-1)),0)</f>
        <v/>
      </c>
      <c r="V2008" s="16">
        <f>IF(Occurrence!K2008&gt;0,_xlfn.PERCENTILE.INC(Occurrence!$I$2:$I$2441,($B$6+T2008*($B$7-1))/($B$3-1)),0)</f>
        <v/>
      </c>
      <c r="W2008" s="16">
        <f>IF(Occurrence!K2008&gt;0,Occurrence!K2008/V2008,0)</f>
        <v/>
      </c>
      <c r="X2008" s="9">
        <f>IF(Occurrence!K2008&gt;0,U2008*W2008,0)</f>
        <v/>
      </c>
      <c r="Y2008" s="24">
        <f>COUNTIF(Data!$X$2:$X$2441,"&lt;="&amp;Data!X2008)/($B$3+1)</f>
        <v/>
      </c>
      <c r="Z2008" s="16">
        <f>_xlfn.PERCENTILE.INC(Data!$U$2:$U$2441,Y2008)</f>
        <v/>
      </c>
      <c r="AA2008" s="16">
        <f>_xlfn.PERCENTILE.INC(Data!$V$2:$V$2441,Y2008)</f>
        <v/>
      </c>
      <c r="AB2008" s="16">
        <f>Data!X2008-AA2008</f>
        <v/>
      </c>
      <c r="AC2008" s="9">
        <f>Z2008+AB2008</f>
        <v/>
      </c>
      <c r="AD2008" s="24">
        <f>COUNTIF(Data!$Y$2:$Y$2441,"&lt;="&amp;Data!Y2008)/($B$3+1)</f>
        <v/>
      </c>
      <c r="AE2008" s="16">
        <f>_xlfn.PERCENTILE.INC(Data!$U$2:$U$2441,AD2008)</f>
        <v/>
      </c>
      <c r="AF2008" s="16">
        <f>_xlfn.PERCENTILE.INC(Data!$V$2:$V$2441,AD2008)</f>
        <v/>
      </c>
      <c r="AG2008" s="16">
        <f>Data!Y2008-AF2008</f>
        <v/>
      </c>
      <c r="AH2008" s="9">
        <f>AE2008+AG2008</f>
        <v/>
      </c>
    </row>
    <row r="2009">
      <c r="N2009" s="14">
        <f>Data!A2009</f>
        <v/>
      </c>
      <c r="O2009" s="24">
        <f>IF(Occurrence!J2009&gt;0,COUNTIFS(Occurrence!$J$2:$J$2441,"&gt;0",Occurrence!$J$2:$J$2441,"&lt;="&amp;Occurrence!J2009)/($B$8+1),0)</f>
        <v/>
      </c>
      <c r="P2009" s="16">
        <f>IF(Occurrence!J2009&gt;0,_xlfn.PERCENTILE.INC(Data!$O$2:$O$2441,($B$4+O2009*($B$5-1))/($B$3-1)),0)</f>
        <v/>
      </c>
      <c r="Q2009" s="16">
        <f>IF(Occurrence!J2009&gt;0,_xlfn.PERCENTILE.INC(Occurrence!$I$2:$I$2441,($B$6+O2009*($B$7-1))/($B$3-1)),0)</f>
        <v/>
      </c>
      <c r="R2009" s="16">
        <f>IF(Occurrence!J2009&gt;0,Occurrence!J2009/Q2009,0)</f>
        <v/>
      </c>
      <c r="S2009" s="9">
        <f>IF(Occurrence!J2009&gt;0,P2009*R2009,0)</f>
        <v/>
      </c>
      <c r="T2009" s="24">
        <f>IF(Occurrence!K2009&gt;0,COUNTIFS(Occurrence!$K$2:$K$2441,"&gt;0",Occurrence!$K$2:$K$2441,"&lt;="&amp;Occurrence!K2009)/($B$9+1),0)</f>
        <v/>
      </c>
      <c r="U2009" s="16">
        <f>IF(Occurrence!K2009&gt;0,_xlfn.PERCENTILE.INC(Data!$O$2:$O$2441,($B$4+T2009*($B$5-1))/($B$3-1)),0)</f>
        <v/>
      </c>
      <c r="V2009" s="16">
        <f>IF(Occurrence!K2009&gt;0,_xlfn.PERCENTILE.INC(Occurrence!$I$2:$I$2441,($B$6+T2009*($B$7-1))/($B$3-1)),0)</f>
        <v/>
      </c>
      <c r="W2009" s="16">
        <f>IF(Occurrence!K2009&gt;0,Occurrence!K2009/V2009,0)</f>
        <v/>
      </c>
      <c r="X2009" s="9">
        <f>IF(Occurrence!K2009&gt;0,U2009*W2009,0)</f>
        <v/>
      </c>
      <c r="Y2009" s="24">
        <f>COUNTIF(Data!$X$2:$X$2441,"&lt;="&amp;Data!X2009)/($B$3+1)</f>
        <v/>
      </c>
      <c r="Z2009" s="16">
        <f>_xlfn.PERCENTILE.INC(Data!$U$2:$U$2441,Y2009)</f>
        <v/>
      </c>
      <c r="AA2009" s="16">
        <f>_xlfn.PERCENTILE.INC(Data!$V$2:$V$2441,Y2009)</f>
        <v/>
      </c>
      <c r="AB2009" s="16">
        <f>Data!X2009-AA2009</f>
        <v/>
      </c>
      <c r="AC2009" s="9">
        <f>Z2009+AB2009</f>
        <v/>
      </c>
      <c r="AD2009" s="24">
        <f>COUNTIF(Data!$Y$2:$Y$2441,"&lt;="&amp;Data!Y2009)/($B$3+1)</f>
        <v/>
      </c>
      <c r="AE2009" s="16">
        <f>_xlfn.PERCENTILE.INC(Data!$U$2:$U$2441,AD2009)</f>
        <v/>
      </c>
      <c r="AF2009" s="16">
        <f>_xlfn.PERCENTILE.INC(Data!$V$2:$V$2441,AD2009)</f>
        <v/>
      </c>
      <c r="AG2009" s="16">
        <f>Data!Y2009-AF2009</f>
        <v/>
      </c>
      <c r="AH2009" s="9">
        <f>AE2009+AG2009</f>
        <v/>
      </c>
    </row>
    <row r="2010">
      <c r="N2010" s="14">
        <f>Data!A2010</f>
        <v/>
      </c>
      <c r="O2010" s="24">
        <f>IF(Occurrence!J2010&gt;0,COUNTIFS(Occurrence!$J$2:$J$2441,"&gt;0",Occurrence!$J$2:$J$2441,"&lt;="&amp;Occurrence!J2010)/($B$8+1),0)</f>
        <v/>
      </c>
      <c r="P2010" s="16">
        <f>IF(Occurrence!J2010&gt;0,_xlfn.PERCENTILE.INC(Data!$O$2:$O$2441,($B$4+O2010*($B$5-1))/($B$3-1)),0)</f>
        <v/>
      </c>
      <c r="Q2010" s="16">
        <f>IF(Occurrence!J2010&gt;0,_xlfn.PERCENTILE.INC(Occurrence!$I$2:$I$2441,($B$6+O2010*($B$7-1))/($B$3-1)),0)</f>
        <v/>
      </c>
      <c r="R2010" s="16">
        <f>IF(Occurrence!J2010&gt;0,Occurrence!J2010/Q2010,0)</f>
        <v/>
      </c>
      <c r="S2010" s="9">
        <f>IF(Occurrence!J2010&gt;0,P2010*R2010,0)</f>
        <v/>
      </c>
      <c r="T2010" s="24">
        <f>IF(Occurrence!K2010&gt;0,COUNTIFS(Occurrence!$K$2:$K$2441,"&gt;0",Occurrence!$K$2:$K$2441,"&lt;="&amp;Occurrence!K2010)/($B$9+1),0)</f>
        <v/>
      </c>
      <c r="U2010" s="16">
        <f>IF(Occurrence!K2010&gt;0,_xlfn.PERCENTILE.INC(Data!$O$2:$O$2441,($B$4+T2010*($B$5-1))/($B$3-1)),0)</f>
        <v/>
      </c>
      <c r="V2010" s="16">
        <f>IF(Occurrence!K2010&gt;0,_xlfn.PERCENTILE.INC(Occurrence!$I$2:$I$2441,($B$6+T2010*($B$7-1))/($B$3-1)),0)</f>
        <v/>
      </c>
      <c r="W2010" s="16">
        <f>IF(Occurrence!K2010&gt;0,Occurrence!K2010/V2010,0)</f>
        <v/>
      </c>
      <c r="X2010" s="9">
        <f>IF(Occurrence!K2010&gt;0,U2010*W2010,0)</f>
        <v/>
      </c>
      <c r="Y2010" s="24">
        <f>COUNTIF(Data!$X$2:$X$2441,"&lt;="&amp;Data!X2010)/($B$3+1)</f>
        <v/>
      </c>
      <c r="Z2010" s="16">
        <f>_xlfn.PERCENTILE.INC(Data!$U$2:$U$2441,Y2010)</f>
        <v/>
      </c>
      <c r="AA2010" s="16">
        <f>_xlfn.PERCENTILE.INC(Data!$V$2:$V$2441,Y2010)</f>
        <v/>
      </c>
      <c r="AB2010" s="16">
        <f>Data!X2010-AA2010</f>
        <v/>
      </c>
      <c r="AC2010" s="9">
        <f>Z2010+AB2010</f>
        <v/>
      </c>
      <c r="AD2010" s="24">
        <f>COUNTIF(Data!$Y$2:$Y$2441,"&lt;="&amp;Data!Y2010)/($B$3+1)</f>
        <v/>
      </c>
      <c r="AE2010" s="16">
        <f>_xlfn.PERCENTILE.INC(Data!$U$2:$U$2441,AD2010)</f>
        <v/>
      </c>
      <c r="AF2010" s="16">
        <f>_xlfn.PERCENTILE.INC(Data!$V$2:$V$2441,AD2010)</f>
        <v/>
      </c>
      <c r="AG2010" s="16">
        <f>Data!Y2010-AF2010</f>
        <v/>
      </c>
      <c r="AH2010" s="9">
        <f>AE2010+AG2010</f>
        <v/>
      </c>
    </row>
    <row r="2011">
      <c r="N2011" s="14">
        <f>Data!A2011</f>
        <v/>
      </c>
      <c r="O2011" s="24">
        <f>IF(Occurrence!J2011&gt;0,COUNTIFS(Occurrence!$J$2:$J$2441,"&gt;0",Occurrence!$J$2:$J$2441,"&lt;="&amp;Occurrence!J2011)/($B$8+1),0)</f>
        <v/>
      </c>
      <c r="P2011" s="16">
        <f>IF(Occurrence!J2011&gt;0,_xlfn.PERCENTILE.INC(Data!$O$2:$O$2441,($B$4+O2011*($B$5-1))/($B$3-1)),0)</f>
        <v/>
      </c>
      <c r="Q2011" s="16">
        <f>IF(Occurrence!J2011&gt;0,_xlfn.PERCENTILE.INC(Occurrence!$I$2:$I$2441,($B$6+O2011*($B$7-1))/($B$3-1)),0)</f>
        <v/>
      </c>
      <c r="R2011" s="16">
        <f>IF(Occurrence!J2011&gt;0,Occurrence!J2011/Q2011,0)</f>
        <v/>
      </c>
      <c r="S2011" s="9">
        <f>IF(Occurrence!J2011&gt;0,P2011*R2011,0)</f>
        <v/>
      </c>
      <c r="T2011" s="24">
        <f>IF(Occurrence!K2011&gt;0,COUNTIFS(Occurrence!$K$2:$K$2441,"&gt;0",Occurrence!$K$2:$K$2441,"&lt;="&amp;Occurrence!K2011)/($B$9+1),0)</f>
        <v/>
      </c>
      <c r="U2011" s="16">
        <f>IF(Occurrence!K2011&gt;0,_xlfn.PERCENTILE.INC(Data!$O$2:$O$2441,($B$4+T2011*($B$5-1))/($B$3-1)),0)</f>
        <v/>
      </c>
      <c r="V2011" s="16">
        <f>IF(Occurrence!K2011&gt;0,_xlfn.PERCENTILE.INC(Occurrence!$I$2:$I$2441,($B$6+T2011*($B$7-1))/($B$3-1)),0)</f>
        <v/>
      </c>
      <c r="W2011" s="16">
        <f>IF(Occurrence!K2011&gt;0,Occurrence!K2011/V2011,0)</f>
        <v/>
      </c>
      <c r="X2011" s="9">
        <f>IF(Occurrence!K2011&gt;0,U2011*W2011,0)</f>
        <v/>
      </c>
      <c r="Y2011" s="24">
        <f>COUNTIF(Data!$X$2:$X$2441,"&lt;="&amp;Data!X2011)/($B$3+1)</f>
        <v/>
      </c>
      <c r="Z2011" s="16">
        <f>_xlfn.PERCENTILE.INC(Data!$U$2:$U$2441,Y2011)</f>
        <v/>
      </c>
      <c r="AA2011" s="16">
        <f>_xlfn.PERCENTILE.INC(Data!$V$2:$V$2441,Y2011)</f>
        <v/>
      </c>
      <c r="AB2011" s="16">
        <f>Data!X2011-AA2011</f>
        <v/>
      </c>
      <c r="AC2011" s="9">
        <f>Z2011+AB2011</f>
        <v/>
      </c>
      <c r="AD2011" s="24">
        <f>COUNTIF(Data!$Y$2:$Y$2441,"&lt;="&amp;Data!Y2011)/($B$3+1)</f>
        <v/>
      </c>
      <c r="AE2011" s="16">
        <f>_xlfn.PERCENTILE.INC(Data!$U$2:$U$2441,AD2011)</f>
        <v/>
      </c>
      <c r="AF2011" s="16">
        <f>_xlfn.PERCENTILE.INC(Data!$V$2:$V$2441,AD2011)</f>
        <v/>
      </c>
      <c r="AG2011" s="16">
        <f>Data!Y2011-AF2011</f>
        <v/>
      </c>
      <c r="AH2011" s="9">
        <f>AE2011+AG2011</f>
        <v/>
      </c>
    </row>
    <row r="2012">
      <c r="N2012" s="14">
        <f>Data!A2012</f>
        <v/>
      </c>
      <c r="O2012" s="24">
        <f>IF(Occurrence!J2012&gt;0,COUNTIFS(Occurrence!$J$2:$J$2441,"&gt;0",Occurrence!$J$2:$J$2441,"&lt;="&amp;Occurrence!J2012)/($B$8+1),0)</f>
        <v/>
      </c>
      <c r="P2012" s="16">
        <f>IF(Occurrence!J2012&gt;0,_xlfn.PERCENTILE.INC(Data!$O$2:$O$2441,($B$4+O2012*($B$5-1))/($B$3-1)),0)</f>
        <v/>
      </c>
      <c r="Q2012" s="16">
        <f>IF(Occurrence!J2012&gt;0,_xlfn.PERCENTILE.INC(Occurrence!$I$2:$I$2441,($B$6+O2012*($B$7-1))/($B$3-1)),0)</f>
        <v/>
      </c>
      <c r="R2012" s="16">
        <f>IF(Occurrence!J2012&gt;0,Occurrence!J2012/Q2012,0)</f>
        <v/>
      </c>
      <c r="S2012" s="9">
        <f>IF(Occurrence!J2012&gt;0,P2012*R2012,0)</f>
        <v/>
      </c>
      <c r="T2012" s="24">
        <f>IF(Occurrence!K2012&gt;0,COUNTIFS(Occurrence!$K$2:$K$2441,"&gt;0",Occurrence!$K$2:$K$2441,"&lt;="&amp;Occurrence!K2012)/($B$9+1),0)</f>
        <v/>
      </c>
      <c r="U2012" s="16">
        <f>IF(Occurrence!K2012&gt;0,_xlfn.PERCENTILE.INC(Data!$O$2:$O$2441,($B$4+T2012*($B$5-1))/($B$3-1)),0)</f>
        <v/>
      </c>
      <c r="V2012" s="16">
        <f>IF(Occurrence!K2012&gt;0,_xlfn.PERCENTILE.INC(Occurrence!$I$2:$I$2441,($B$6+T2012*($B$7-1))/($B$3-1)),0)</f>
        <v/>
      </c>
      <c r="W2012" s="16">
        <f>IF(Occurrence!K2012&gt;0,Occurrence!K2012/V2012,0)</f>
        <v/>
      </c>
      <c r="X2012" s="9">
        <f>IF(Occurrence!K2012&gt;0,U2012*W2012,0)</f>
        <v/>
      </c>
      <c r="Y2012" s="24">
        <f>COUNTIF(Data!$X$2:$X$2441,"&lt;="&amp;Data!X2012)/($B$3+1)</f>
        <v/>
      </c>
      <c r="Z2012" s="16">
        <f>_xlfn.PERCENTILE.INC(Data!$U$2:$U$2441,Y2012)</f>
        <v/>
      </c>
      <c r="AA2012" s="16">
        <f>_xlfn.PERCENTILE.INC(Data!$V$2:$V$2441,Y2012)</f>
        <v/>
      </c>
      <c r="AB2012" s="16">
        <f>Data!X2012-AA2012</f>
        <v/>
      </c>
      <c r="AC2012" s="9">
        <f>Z2012+AB2012</f>
        <v/>
      </c>
      <c r="AD2012" s="24">
        <f>COUNTIF(Data!$Y$2:$Y$2441,"&lt;="&amp;Data!Y2012)/($B$3+1)</f>
        <v/>
      </c>
      <c r="AE2012" s="16">
        <f>_xlfn.PERCENTILE.INC(Data!$U$2:$U$2441,AD2012)</f>
        <v/>
      </c>
      <c r="AF2012" s="16">
        <f>_xlfn.PERCENTILE.INC(Data!$V$2:$V$2441,AD2012)</f>
        <v/>
      </c>
      <c r="AG2012" s="16">
        <f>Data!Y2012-AF2012</f>
        <v/>
      </c>
      <c r="AH2012" s="9">
        <f>AE2012+AG2012</f>
        <v/>
      </c>
    </row>
    <row r="2013">
      <c r="N2013" s="14">
        <f>Data!A2013</f>
        <v/>
      </c>
      <c r="O2013" s="24">
        <f>IF(Occurrence!J2013&gt;0,COUNTIFS(Occurrence!$J$2:$J$2441,"&gt;0",Occurrence!$J$2:$J$2441,"&lt;="&amp;Occurrence!J2013)/($B$8+1),0)</f>
        <v/>
      </c>
      <c r="P2013" s="16">
        <f>IF(Occurrence!J2013&gt;0,_xlfn.PERCENTILE.INC(Data!$O$2:$O$2441,($B$4+O2013*($B$5-1))/($B$3-1)),0)</f>
        <v/>
      </c>
      <c r="Q2013" s="16">
        <f>IF(Occurrence!J2013&gt;0,_xlfn.PERCENTILE.INC(Occurrence!$I$2:$I$2441,($B$6+O2013*($B$7-1))/($B$3-1)),0)</f>
        <v/>
      </c>
      <c r="R2013" s="16">
        <f>IF(Occurrence!J2013&gt;0,Occurrence!J2013/Q2013,0)</f>
        <v/>
      </c>
      <c r="S2013" s="9">
        <f>IF(Occurrence!J2013&gt;0,P2013*R2013,0)</f>
        <v/>
      </c>
      <c r="T2013" s="24">
        <f>IF(Occurrence!K2013&gt;0,COUNTIFS(Occurrence!$K$2:$K$2441,"&gt;0",Occurrence!$K$2:$K$2441,"&lt;="&amp;Occurrence!K2013)/($B$9+1),0)</f>
        <v/>
      </c>
      <c r="U2013" s="16">
        <f>IF(Occurrence!K2013&gt;0,_xlfn.PERCENTILE.INC(Data!$O$2:$O$2441,($B$4+T2013*($B$5-1))/($B$3-1)),0)</f>
        <v/>
      </c>
      <c r="V2013" s="16">
        <f>IF(Occurrence!K2013&gt;0,_xlfn.PERCENTILE.INC(Occurrence!$I$2:$I$2441,($B$6+T2013*($B$7-1))/($B$3-1)),0)</f>
        <v/>
      </c>
      <c r="W2013" s="16">
        <f>IF(Occurrence!K2013&gt;0,Occurrence!K2013/V2013,0)</f>
        <v/>
      </c>
      <c r="X2013" s="9">
        <f>IF(Occurrence!K2013&gt;0,U2013*W2013,0)</f>
        <v/>
      </c>
      <c r="Y2013" s="24">
        <f>COUNTIF(Data!$X$2:$X$2441,"&lt;="&amp;Data!X2013)/($B$3+1)</f>
        <v/>
      </c>
      <c r="Z2013" s="16">
        <f>_xlfn.PERCENTILE.INC(Data!$U$2:$U$2441,Y2013)</f>
        <v/>
      </c>
      <c r="AA2013" s="16">
        <f>_xlfn.PERCENTILE.INC(Data!$V$2:$V$2441,Y2013)</f>
        <v/>
      </c>
      <c r="AB2013" s="16">
        <f>Data!X2013-AA2013</f>
        <v/>
      </c>
      <c r="AC2013" s="9">
        <f>Z2013+AB2013</f>
        <v/>
      </c>
      <c r="AD2013" s="24">
        <f>COUNTIF(Data!$Y$2:$Y$2441,"&lt;="&amp;Data!Y2013)/($B$3+1)</f>
        <v/>
      </c>
      <c r="AE2013" s="16">
        <f>_xlfn.PERCENTILE.INC(Data!$U$2:$U$2441,AD2013)</f>
        <v/>
      </c>
      <c r="AF2013" s="16">
        <f>_xlfn.PERCENTILE.INC(Data!$V$2:$V$2441,AD2013)</f>
        <v/>
      </c>
      <c r="AG2013" s="16">
        <f>Data!Y2013-AF2013</f>
        <v/>
      </c>
      <c r="AH2013" s="9">
        <f>AE2013+AG2013</f>
        <v/>
      </c>
    </row>
    <row r="2014">
      <c r="N2014" s="14">
        <f>Data!A2014</f>
        <v/>
      </c>
      <c r="O2014" s="24">
        <f>IF(Occurrence!J2014&gt;0,COUNTIFS(Occurrence!$J$2:$J$2441,"&gt;0",Occurrence!$J$2:$J$2441,"&lt;="&amp;Occurrence!J2014)/($B$8+1),0)</f>
        <v/>
      </c>
      <c r="P2014" s="16">
        <f>IF(Occurrence!J2014&gt;0,_xlfn.PERCENTILE.INC(Data!$O$2:$O$2441,($B$4+O2014*($B$5-1))/($B$3-1)),0)</f>
        <v/>
      </c>
      <c r="Q2014" s="16">
        <f>IF(Occurrence!J2014&gt;0,_xlfn.PERCENTILE.INC(Occurrence!$I$2:$I$2441,($B$6+O2014*($B$7-1))/($B$3-1)),0)</f>
        <v/>
      </c>
      <c r="R2014" s="16">
        <f>IF(Occurrence!J2014&gt;0,Occurrence!J2014/Q2014,0)</f>
        <v/>
      </c>
      <c r="S2014" s="9">
        <f>IF(Occurrence!J2014&gt;0,P2014*R2014,0)</f>
        <v/>
      </c>
      <c r="T2014" s="24">
        <f>IF(Occurrence!K2014&gt;0,COUNTIFS(Occurrence!$K$2:$K$2441,"&gt;0",Occurrence!$K$2:$K$2441,"&lt;="&amp;Occurrence!K2014)/($B$9+1),0)</f>
        <v/>
      </c>
      <c r="U2014" s="16">
        <f>IF(Occurrence!K2014&gt;0,_xlfn.PERCENTILE.INC(Data!$O$2:$O$2441,($B$4+T2014*($B$5-1))/($B$3-1)),0)</f>
        <v/>
      </c>
      <c r="V2014" s="16">
        <f>IF(Occurrence!K2014&gt;0,_xlfn.PERCENTILE.INC(Occurrence!$I$2:$I$2441,($B$6+T2014*($B$7-1))/($B$3-1)),0)</f>
        <v/>
      </c>
      <c r="W2014" s="16">
        <f>IF(Occurrence!K2014&gt;0,Occurrence!K2014/V2014,0)</f>
        <v/>
      </c>
      <c r="X2014" s="9">
        <f>IF(Occurrence!K2014&gt;0,U2014*W2014,0)</f>
        <v/>
      </c>
      <c r="Y2014" s="24">
        <f>COUNTIF(Data!$X$2:$X$2441,"&lt;="&amp;Data!X2014)/($B$3+1)</f>
        <v/>
      </c>
      <c r="Z2014" s="16">
        <f>_xlfn.PERCENTILE.INC(Data!$U$2:$U$2441,Y2014)</f>
        <v/>
      </c>
      <c r="AA2014" s="16">
        <f>_xlfn.PERCENTILE.INC(Data!$V$2:$V$2441,Y2014)</f>
        <v/>
      </c>
      <c r="AB2014" s="16">
        <f>Data!X2014-AA2014</f>
        <v/>
      </c>
      <c r="AC2014" s="9">
        <f>Z2014+AB2014</f>
        <v/>
      </c>
      <c r="AD2014" s="24">
        <f>COUNTIF(Data!$Y$2:$Y$2441,"&lt;="&amp;Data!Y2014)/($B$3+1)</f>
        <v/>
      </c>
      <c r="AE2014" s="16">
        <f>_xlfn.PERCENTILE.INC(Data!$U$2:$U$2441,AD2014)</f>
        <v/>
      </c>
      <c r="AF2014" s="16">
        <f>_xlfn.PERCENTILE.INC(Data!$V$2:$V$2441,AD2014)</f>
        <v/>
      </c>
      <c r="AG2014" s="16">
        <f>Data!Y2014-AF2014</f>
        <v/>
      </c>
      <c r="AH2014" s="9">
        <f>AE2014+AG2014</f>
        <v/>
      </c>
    </row>
    <row r="2015">
      <c r="N2015" s="14">
        <f>Data!A2015</f>
        <v/>
      </c>
      <c r="O2015" s="24">
        <f>IF(Occurrence!J2015&gt;0,COUNTIFS(Occurrence!$J$2:$J$2441,"&gt;0",Occurrence!$J$2:$J$2441,"&lt;="&amp;Occurrence!J2015)/($B$8+1),0)</f>
        <v/>
      </c>
      <c r="P2015" s="16">
        <f>IF(Occurrence!J2015&gt;0,_xlfn.PERCENTILE.INC(Data!$O$2:$O$2441,($B$4+O2015*($B$5-1))/($B$3-1)),0)</f>
        <v/>
      </c>
      <c r="Q2015" s="16">
        <f>IF(Occurrence!J2015&gt;0,_xlfn.PERCENTILE.INC(Occurrence!$I$2:$I$2441,($B$6+O2015*($B$7-1))/($B$3-1)),0)</f>
        <v/>
      </c>
      <c r="R2015" s="16">
        <f>IF(Occurrence!J2015&gt;0,Occurrence!J2015/Q2015,0)</f>
        <v/>
      </c>
      <c r="S2015" s="9">
        <f>IF(Occurrence!J2015&gt;0,P2015*R2015,0)</f>
        <v/>
      </c>
      <c r="T2015" s="24">
        <f>IF(Occurrence!K2015&gt;0,COUNTIFS(Occurrence!$K$2:$K$2441,"&gt;0",Occurrence!$K$2:$K$2441,"&lt;="&amp;Occurrence!K2015)/($B$9+1),0)</f>
        <v/>
      </c>
      <c r="U2015" s="16">
        <f>IF(Occurrence!K2015&gt;0,_xlfn.PERCENTILE.INC(Data!$O$2:$O$2441,($B$4+T2015*($B$5-1))/($B$3-1)),0)</f>
        <v/>
      </c>
      <c r="V2015" s="16">
        <f>IF(Occurrence!K2015&gt;0,_xlfn.PERCENTILE.INC(Occurrence!$I$2:$I$2441,($B$6+T2015*($B$7-1))/($B$3-1)),0)</f>
        <v/>
      </c>
      <c r="W2015" s="16">
        <f>IF(Occurrence!K2015&gt;0,Occurrence!K2015/V2015,0)</f>
        <v/>
      </c>
      <c r="X2015" s="9">
        <f>IF(Occurrence!K2015&gt;0,U2015*W2015,0)</f>
        <v/>
      </c>
      <c r="Y2015" s="24">
        <f>COUNTIF(Data!$X$2:$X$2441,"&lt;="&amp;Data!X2015)/($B$3+1)</f>
        <v/>
      </c>
      <c r="Z2015" s="16">
        <f>_xlfn.PERCENTILE.INC(Data!$U$2:$U$2441,Y2015)</f>
        <v/>
      </c>
      <c r="AA2015" s="16">
        <f>_xlfn.PERCENTILE.INC(Data!$V$2:$V$2441,Y2015)</f>
        <v/>
      </c>
      <c r="AB2015" s="16">
        <f>Data!X2015-AA2015</f>
        <v/>
      </c>
      <c r="AC2015" s="9">
        <f>Z2015+AB2015</f>
        <v/>
      </c>
      <c r="AD2015" s="24">
        <f>COUNTIF(Data!$Y$2:$Y$2441,"&lt;="&amp;Data!Y2015)/($B$3+1)</f>
        <v/>
      </c>
      <c r="AE2015" s="16">
        <f>_xlfn.PERCENTILE.INC(Data!$U$2:$U$2441,AD2015)</f>
        <v/>
      </c>
      <c r="AF2015" s="16">
        <f>_xlfn.PERCENTILE.INC(Data!$V$2:$V$2441,AD2015)</f>
        <v/>
      </c>
      <c r="AG2015" s="16">
        <f>Data!Y2015-AF2015</f>
        <v/>
      </c>
      <c r="AH2015" s="9">
        <f>AE2015+AG2015</f>
        <v/>
      </c>
    </row>
    <row r="2016">
      <c r="N2016" s="14">
        <f>Data!A2016</f>
        <v/>
      </c>
      <c r="O2016" s="24">
        <f>IF(Occurrence!J2016&gt;0,COUNTIFS(Occurrence!$J$2:$J$2441,"&gt;0",Occurrence!$J$2:$J$2441,"&lt;="&amp;Occurrence!J2016)/($B$8+1),0)</f>
        <v/>
      </c>
      <c r="P2016" s="16">
        <f>IF(Occurrence!J2016&gt;0,_xlfn.PERCENTILE.INC(Data!$O$2:$O$2441,($B$4+O2016*($B$5-1))/($B$3-1)),0)</f>
        <v/>
      </c>
      <c r="Q2016" s="16">
        <f>IF(Occurrence!J2016&gt;0,_xlfn.PERCENTILE.INC(Occurrence!$I$2:$I$2441,($B$6+O2016*($B$7-1))/($B$3-1)),0)</f>
        <v/>
      </c>
      <c r="R2016" s="16">
        <f>IF(Occurrence!J2016&gt;0,Occurrence!J2016/Q2016,0)</f>
        <v/>
      </c>
      <c r="S2016" s="9">
        <f>IF(Occurrence!J2016&gt;0,P2016*R2016,0)</f>
        <v/>
      </c>
      <c r="T2016" s="24">
        <f>IF(Occurrence!K2016&gt;0,COUNTIFS(Occurrence!$K$2:$K$2441,"&gt;0",Occurrence!$K$2:$K$2441,"&lt;="&amp;Occurrence!K2016)/($B$9+1),0)</f>
        <v/>
      </c>
      <c r="U2016" s="16">
        <f>IF(Occurrence!K2016&gt;0,_xlfn.PERCENTILE.INC(Data!$O$2:$O$2441,($B$4+T2016*($B$5-1))/($B$3-1)),0)</f>
        <v/>
      </c>
      <c r="V2016" s="16">
        <f>IF(Occurrence!K2016&gt;0,_xlfn.PERCENTILE.INC(Occurrence!$I$2:$I$2441,($B$6+T2016*($B$7-1))/($B$3-1)),0)</f>
        <v/>
      </c>
      <c r="W2016" s="16">
        <f>IF(Occurrence!K2016&gt;0,Occurrence!K2016/V2016,0)</f>
        <v/>
      </c>
      <c r="X2016" s="9">
        <f>IF(Occurrence!K2016&gt;0,U2016*W2016,0)</f>
        <v/>
      </c>
      <c r="Y2016" s="24">
        <f>COUNTIF(Data!$X$2:$X$2441,"&lt;="&amp;Data!X2016)/($B$3+1)</f>
        <v/>
      </c>
      <c r="Z2016" s="16">
        <f>_xlfn.PERCENTILE.INC(Data!$U$2:$U$2441,Y2016)</f>
        <v/>
      </c>
      <c r="AA2016" s="16">
        <f>_xlfn.PERCENTILE.INC(Data!$V$2:$V$2441,Y2016)</f>
        <v/>
      </c>
      <c r="AB2016" s="16">
        <f>Data!X2016-AA2016</f>
        <v/>
      </c>
      <c r="AC2016" s="9">
        <f>Z2016+AB2016</f>
        <v/>
      </c>
      <c r="AD2016" s="24">
        <f>COUNTIF(Data!$Y$2:$Y$2441,"&lt;="&amp;Data!Y2016)/($B$3+1)</f>
        <v/>
      </c>
      <c r="AE2016" s="16">
        <f>_xlfn.PERCENTILE.INC(Data!$U$2:$U$2441,AD2016)</f>
        <v/>
      </c>
      <c r="AF2016" s="16">
        <f>_xlfn.PERCENTILE.INC(Data!$V$2:$V$2441,AD2016)</f>
        <v/>
      </c>
      <c r="AG2016" s="16">
        <f>Data!Y2016-AF2016</f>
        <v/>
      </c>
      <c r="AH2016" s="9">
        <f>AE2016+AG2016</f>
        <v/>
      </c>
    </row>
    <row r="2017">
      <c r="N2017" s="14">
        <f>Data!A2017</f>
        <v/>
      </c>
      <c r="O2017" s="24">
        <f>IF(Occurrence!J2017&gt;0,COUNTIFS(Occurrence!$J$2:$J$2441,"&gt;0",Occurrence!$J$2:$J$2441,"&lt;="&amp;Occurrence!J2017)/($B$8+1),0)</f>
        <v/>
      </c>
      <c r="P2017" s="16">
        <f>IF(Occurrence!J2017&gt;0,_xlfn.PERCENTILE.INC(Data!$O$2:$O$2441,($B$4+O2017*($B$5-1))/($B$3-1)),0)</f>
        <v/>
      </c>
      <c r="Q2017" s="16">
        <f>IF(Occurrence!J2017&gt;0,_xlfn.PERCENTILE.INC(Occurrence!$I$2:$I$2441,($B$6+O2017*($B$7-1))/($B$3-1)),0)</f>
        <v/>
      </c>
      <c r="R2017" s="16">
        <f>IF(Occurrence!J2017&gt;0,Occurrence!J2017/Q2017,0)</f>
        <v/>
      </c>
      <c r="S2017" s="9">
        <f>IF(Occurrence!J2017&gt;0,P2017*R2017,0)</f>
        <v/>
      </c>
      <c r="T2017" s="24">
        <f>IF(Occurrence!K2017&gt;0,COUNTIFS(Occurrence!$K$2:$K$2441,"&gt;0",Occurrence!$K$2:$K$2441,"&lt;="&amp;Occurrence!K2017)/($B$9+1),0)</f>
        <v/>
      </c>
      <c r="U2017" s="16">
        <f>IF(Occurrence!K2017&gt;0,_xlfn.PERCENTILE.INC(Data!$O$2:$O$2441,($B$4+T2017*($B$5-1))/($B$3-1)),0)</f>
        <v/>
      </c>
      <c r="V2017" s="16">
        <f>IF(Occurrence!K2017&gt;0,_xlfn.PERCENTILE.INC(Occurrence!$I$2:$I$2441,($B$6+T2017*($B$7-1))/($B$3-1)),0)</f>
        <v/>
      </c>
      <c r="W2017" s="16">
        <f>IF(Occurrence!K2017&gt;0,Occurrence!K2017/V2017,0)</f>
        <v/>
      </c>
      <c r="X2017" s="9">
        <f>IF(Occurrence!K2017&gt;0,U2017*W2017,0)</f>
        <v/>
      </c>
      <c r="Y2017" s="24">
        <f>COUNTIF(Data!$X$2:$X$2441,"&lt;="&amp;Data!X2017)/($B$3+1)</f>
        <v/>
      </c>
      <c r="Z2017" s="16">
        <f>_xlfn.PERCENTILE.INC(Data!$U$2:$U$2441,Y2017)</f>
        <v/>
      </c>
      <c r="AA2017" s="16">
        <f>_xlfn.PERCENTILE.INC(Data!$V$2:$V$2441,Y2017)</f>
        <v/>
      </c>
      <c r="AB2017" s="16">
        <f>Data!X2017-AA2017</f>
        <v/>
      </c>
      <c r="AC2017" s="9">
        <f>Z2017+AB2017</f>
        <v/>
      </c>
      <c r="AD2017" s="24">
        <f>COUNTIF(Data!$Y$2:$Y$2441,"&lt;="&amp;Data!Y2017)/($B$3+1)</f>
        <v/>
      </c>
      <c r="AE2017" s="16">
        <f>_xlfn.PERCENTILE.INC(Data!$U$2:$U$2441,AD2017)</f>
        <v/>
      </c>
      <c r="AF2017" s="16">
        <f>_xlfn.PERCENTILE.INC(Data!$V$2:$V$2441,AD2017)</f>
        <v/>
      </c>
      <c r="AG2017" s="16">
        <f>Data!Y2017-AF2017</f>
        <v/>
      </c>
      <c r="AH2017" s="9">
        <f>AE2017+AG2017</f>
        <v/>
      </c>
    </row>
    <row r="2018">
      <c r="N2018" s="14">
        <f>Data!A2018</f>
        <v/>
      </c>
      <c r="O2018" s="24">
        <f>IF(Occurrence!J2018&gt;0,COUNTIFS(Occurrence!$J$2:$J$2441,"&gt;0",Occurrence!$J$2:$J$2441,"&lt;="&amp;Occurrence!J2018)/($B$8+1),0)</f>
        <v/>
      </c>
      <c r="P2018" s="16">
        <f>IF(Occurrence!J2018&gt;0,_xlfn.PERCENTILE.INC(Data!$O$2:$O$2441,($B$4+O2018*($B$5-1))/($B$3-1)),0)</f>
        <v/>
      </c>
      <c r="Q2018" s="16">
        <f>IF(Occurrence!J2018&gt;0,_xlfn.PERCENTILE.INC(Occurrence!$I$2:$I$2441,($B$6+O2018*($B$7-1))/($B$3-1)),0)</f>
        <v/>
      </c>
      <c r="R2018" s="16">
        <f>IF(Occurrence!J2018&gt;0,Occurrence!J2018/Q2018,0)</f>
        <v/>
      </c>
      <c r="S2018" s="9">
        <f>IF(Occurrence!J2018&gt;0,P2018*R2018,0)</f>
        <v/>
      </c>
      <c r="T2018" s="24">
        <f>IF(Occurrence!K2018&gt;0,COUNTIFS(Occurrence!$K$2:$K$2441,"&gt;0",Occurrence!$K$2:$K$2441,"&lt;="&amp;Occurrence!K2018)/($B$9+1),0)</f>
        <v/>
      </c>
      <c r="U2018" s="16">
        <f>IF(Occurrence!K2018&gt;0,_xlfn.PERCENTILE.INC(Data!$O$2:$O$2441,($B$4+T2018*($B$5-1))/($B$3-1)),0)</f>
        <v/>
      </c>
      <c r="V2018" s="16">
        <f>IF(Occurrence!K2018&gt;0,_xlfn.PERCENTILE.INC(Occurrence!$I$2:$I$2441,($B$6+T2018*($B$7-1))/($B$3-1)),0)</f>
        <v/>
      </c>
      <c r="W2018" s="16">
        <f>IF(Occurrence!K2018&gt;0,Occurrence!K2018/V2018,0)</f>
        <v/>
      </c>
      <c r="X2018" s="9">
        <f>IF(Occurrence!K2018&gt;0,U2018*W2018,0)</f>
        <v/>
      </c>
      <c r="Y2018" s="24">
        <f>COUNTIF(Data!$X$2:$X$2441,"&lt;="&amp;Data!X2018)/($B$3+1)</f>
        <v/>
      </c>
      <c r="Z2018" s="16">
        <f>_xlfn.PERCENTILE.INC(Data!$U$2:$U$2441,Y2018)</f>
        <v/>
      </c>
      <c r="AA2018" s="16">
        <f>_xlfn.PERCENTILE.INC(Data!$V$2:$V$2441,Y2018)</f>
        <v/>
      </c>
      <c r="AB2018" s="16">
        <f>Data!X2018-AA2018</f>
        <v/>
      </c>
      <c r="AC2018" s="9">
        <f>Z2018+AB2018</f>
        <v/>
      </c>
      <c r="AD2018" s="24">
        <f>COUNTIF(Data!$Y$2:$Y$2441,"&lt;="&amp;Data!Y2018)/($B$3+1)</f>
        <v/>
      </c>
      <c r="AE2018" s="16">
        <f>_xlfn.PERCENTILE.INC(Data!$U$2:$U$2441,AD2018)</f>
        <v/>
      </c>
      <c r="AF2018" s="16">
        <f>_xlfn.PERCENTILE.INC(Data!$V$2:$V$2441,AD2018)</f>
        <v/>
      </c>
      <c r="AG2018" s="16">
        <f>Data!Y2018-AF2018</f>
        <v/>
      </c>
      <c r="AH2018" s="9">
        <f>AE2018+AG2018</f>
        <v/>
      </c>
    </row>
    <row r="2019">
      <c r="N2019" s="14">
        <f>Data!A2019</f>
        <v/>
      </c>
      <c r="O2019" s="24">
        <f>IF(Occurrence!J2019&gt;0,COUNTIFS(Occurrence!$J$2:$J$2441,"&gt;0",Occurrence!$J$2:$J$2441,"&lt;="&amp;Occurrence!J2019)/($B$8+1),0)</f>
        <v/>
      </c>
      <c r="P2019" s="16">
        <f>IF(Occurrence!J2019&gt;0,_xlfn.PERCENTILE.INC(Data!$O$2:$O$2441,($B$4+O2019*($B$5-1))/($B$3-1)),0)</f>
        <v/>
      </c>
      <c r="Q2019" s="16">
        <f>IF(Occurrence!J2019&gt;0,_xlfn.PERCENTILE.INC(Occurrence!$I$2:$I$2441,($B$6+O2019*($B$7-1))/($B$3-1)),0)</f>
        <v/>
      </c>
      <c r="R2019" s="16">
        <f>IF(Occurrence!J2019&gt;0,Occurrence!J2019/Q2019,0)</f>
        <v/>
      </c>
      <c r="S2019" s="9">
        <f>IF(Occurrence!J2019&gt;0,P2019*R2019,0)</f>
        <v/>
      </c>
      <c r="T2019" s="24">
        <f>IF(Occurrence!K2019&gt;0,COUNTIFS(Occurrence!$K$2:$K$2441,"&gt;0",Occurrence!$K$2:$K$2441,"&lt;="&amp;Occurrence!K2019)/($B$9+1),0)</f>
        <v/>
      </c>
      <c r="U2019" s="16">
        <f>IF(Occurrence!K2019&gt;0,_xlfn.PERCENTILE.INC(Data!$O$2:$O$2441,($B$4+T2019*($B$5-1))/($B$3-1)),0)</f>
        <v/>
      </c>
      <c r="V2019" s="16">
        <f>IF(Occurrence!K2019&gt;0,_xlfn.PERCENTILE.INC(Occurrence!$I$2:$I$2441,($B$6+T2019*($B$7-1))/($B$3-1)),0)</f>
        <v/>
      </c>
      <c r="W2019" s="16">
        <f>IF(Occurrence!K2019&gt;0,Occurrence!K2019/V2019,0)</f>
        <v/>
      </c>
      <c r="X2019" s="9">
        <f>IF(Occurrence!K2019&gt;0,U2019*W2019,0)</f>
        <v/>
      </c>
      <c r="Y2019" s="24">
        <f>COUNTIF(Data!$X$2:$X$2441,"&lt;="&amp;Data!X2019)/($B$3+1)</f>
        <v/>
      </c>
      <c r="Z2019" s="16">
        <f>_xlfn.PERCENTILE.INC(Data!$U$2:$U$2441,Y2019)</f>
        <v/>
      </c>
      <c r="AA2019" s="16">
        <f>_xlfn.PERCENTILE.INC(Data!$V$2:$V$2441,Y2019)</f>
        <v/>
      </c>
      <c r="AB2019" s="16">
        <f>Data!X2019-AA2019</f>
        <v/>
      </c>
      <c r="AC2019" s="9">
        <f>Z2019+AB2019</f>
        <v/>
      </c>
      <c r="AD2019" s="24">
        <f>COUNTIF(Data!$Y$2:$Y$2441,"&lt;="&amp;Data!Y2019)/($B$3+1)</f>
        <v/>
      </c>
      <c r="AE2019" s="16">
        <f>_xlfn.PERCENTILE.INC(Data!$U$2:$U$2441,AD2019)</f>
        <v/>
      </c>
      <c r="AF2019" s="16">
        <f>_xlfn.PERCENTILE.INC(Data!$V$2:$V$2441,AD2019)</f>
        <v/>
      </c>
      <c r="AG2019" s="16">
        <f>Data!Y2019-AF2019</f>
        <v/>
      </c>
      <c r="AH2019" s="9">
        <f>AE2019+AG2019</f>
        <v/>
      </c>
    </row>
    <row r="2020">
      <c r="N2020" s="14">
        <f>Data!A2020</f>
        <v/>
      </c>
      <c r="O2020" s="24">
        <f>IF(Occurrence!J2020&gt;0,COUNTIFS(Occurrence!$J$2:$J$2441,"&gt;0",Occurrence!$J$2:$J$2441,"&lt;="&amp;Occurrence!J2020)/($B$8+1),0)</f>
        <v/>
      </c>
      <c r="P2020" s="16">
        <f>IF(Occurrence!J2020&gt;0,_xlfn.PERCENTILE.INC(Data!$O$2:$O$2441,($B$4+O2020*($B$5-1))/($B$3-1)),0)</f>
        <v/>
      </c>
      <c r="Q2020" s="16">
        <f>IF(Occurrence!J2020&gt;0,_xlfn.PERCENTILE.INC(Occurrence!$I$2:$I$2441,($B$6+O2020*($B$7-1))/($B$3-1)),0)</f>
        <v/>
      </c>
      <c r="R2020" s="16">
        <f>IF(Occurrence!J2020&gt;0,Occurrence!J2020/Q2020,0)</f>
        <v/>
      </c>
      <c r="S2020" s="9">
        <f>IF(Occurrence!J2020&gt;0,P2020*R2020,0)</f>
        <v/>
      </c>
      <c r="T2020" s="24">
        <f>IF(Occurrence!K2020&gt;0,COUNTIFS(Occurrence!$K$2:$K$2441,"&gt;0",Occurrence!$K$2:$K$2441,"&lt;="&amp;Occurrence!K2020)/($B$9+1),0)</f>
        <v/>
      </c>
      <c r="U2020" s="16">
        <f>IF(Occurrence!K2020&gt;0,_xlfn.PERCENTILE.INC(Data!$O$2:$O$2441,($B$4+T2020*($B$5-1))/($B$3-1)),0)</f>
        <v/>
      </c>
      <c r="V2020" s="16">
        <f>IF(Occurrence!K2020&gt;0,_xlfn.PERCENTILE.INC(Occurrence!$I$2:$I$2441,($B$6+T2020*($B$7-1))/($B$3-1)),0)</f>
        <v/>
      </c>
      <c r="W2020" s="16">
        <f>IF(Occurrence!K2020&gt;0,Occurrence!K2020/V2020,0)</f>
        <v/>
      </c>
      <c r="X2020" s="9">
        <f>IF(Occurrence!K2020&gt;0,U2020*W2020,0)</f>
        <v/>
      </c>
      <c r="Y2020" s="24">
        <f>COUNTIF(Data!$X$2:$X$2441,"&lt;="&amp;Data!X2020)/($B$3+1)</f>
        <v/>
      </c>
      <c r="Z2020" s="16">
        <f>_xlfn.PERCENTILE.INC(Data!$U$2:$U$2441,Y2020)</f>
        <v/>
      </c>
      <c r="AA2020" s="16">
        <f>_xlfn.PERCENTILE.INC(Data!$V$2:$V$2441,Y2020)</f>
        <v/>
      </c>
      <c r="AB2020" s="16">
        <f>Data!X2020-AA2020</f>
        <v/>
      </c>
      <c r="AC2020" s="9">
        <f>Z2020+AB2020</f>
        <v/>
      </c>
      <c r="AD2020" s="24">
        <f>COUNTIF(Data!$Y$2:$Y$2441,"&lt;="&amp;Data!Y2020)/($B$3+1)</f>
        <v/>
      </c>
      <c r="AE2020" s="16">
        <f>_xlfn.PERCENTILE.INC(Data!$U$2:$U$2441,AD2020)</f>
        <v/>
      </c>
      <c r="AF2020" s="16">
        <f>_xlfn.PERCENTILE.INC(Data!$V$2:$V$2441,AD2020)</f>
        <v/>
      </c>
      <c r="AG2020" s="16">
        <f>Data!Y2020-AF2020</f>
        <v/>
      </c>
      <c r="AH2020" s="9">
        <f>AE2020+AG2020</f>
        <v/>
      </c>
    </row>
    <row r="2021">
      <c r="N2021" s="14">
        <f>Data!A2021</f>
        <v/>
      </c>
      <c r="O2021" s="24">
        <f>IF(Occurrence!J2021&gt;0,COUNTIFS(Occurrence!$J$2:$J$2441,"&gt;0",Occurrence!$J$2:$J$2441,"&lt;="&amp;Occurrence!J2021)/($B$8+1),0)</f>
        <v/>
      </c>
      <c r="P2021" s="16">
        <f>IF(Occurrence!J2021&gt;0,_xlfn.PERCENTILE.INC(Data!$O$2:$O$2441,($B$4+O2021*($B$5-1))/($B$3-1)),0)</f>
        <v/>
      </c>
      <c r="Q2021" s="16">
        <f>IF(Occurrence!J2021&gt;0,_xlfn.PERCENTILE.INC(Occurrence!$I$2:$I$2441,($B$6+O2021*($B$7-1))/($B$3-1)),0)</f>
        <v/>
      </c>
      <c r="R2021" s="16">
        <f>IF(Occurrence!J2021&gt;0,Occurrence!J2021/Q2021,0)</f>
        <v/>
      </c>
      <c r="S2021" s="9">
        <f>IF(Occurrence!J2021&gt;0,P2021*R2021,0)</f>
        <v/>
      </c>
      <c r="T2021" s="24">
        <f>IF(Occurrence!K2021&gt;0,COUNTIFS(Occurrence!$K$2:$K$2441,"&gt;0",Occurrence!$K$2:$K$2441,"&lt;="&amp;Occurrence!K2021)/($B$9+1),0)</f>
        <v/>
      </c>
      <c r="U2021" s="16">
        <f>IF(Occurrence!K2021&gt;0,_xlfn.PERCENTILE.INC(Data!$O$2:$O$2441,($B$4+T2021*($B$5-1))/($B$3-1)),0)</f>
        <v/>
      </c>
      <c r="V2021" s="16">
        <f>IF(Occurrence!K2021&gt;0,_xlfn.PERCENTILE.INC(Occurrence!$I$2:$I$2441,($B$6+T2021*($B$7-1))/($B$3-1)),0)</f>
        <v/>
      </c>
      <c r="W2021" s="16">
        <f>IF(Occurrence!K2021&gt;0,Occurrence!K2021/V2021,0)</f>
        <v/>
      </c>
      <c r="X2021" s="9">
        <f>IF(Occurrence!K2021&gt;0,U2021*W2021,0)</f>
        <v/>
      </c>
      <c r="Y2021" s="24">
        <f>COUNTIF(Data!$X$2:$X$2441,"&lt;="&amp;Data!X2021)/($B$3+1)</f>
        <v/>
      </c>
      <c r="Z2021" s="16">
        <f>_xlfn.PERCENTILE.INC(Data!$U$2:$U$2441,Y2021)</f>
        <v/>
      </c>
      <c r="AA2021" s="16">
        <f>_xlfn.PERCENTILE.INC(Data!$V$2:$V$2441,Y2021)</f>
        <v/>
      </c>
      <c r="AB2021" s="16">
        <f>Data!X2021-AA2021</f>
        <v/>
      </c>
      <c r="AC2021" s="9">
        <f>Z2021+AB2021</f>
        <v/>
      </c>
      <c r="AD2021" s="24">
        <f>COUNTIF(Data!$Y$2:$Y$2441,"&lt;="&amp;Data!Y2021)/($B$3+1)</f>
        <v/>
      </c>
      <c r="AE2021" s="16">
        <f>_xlfn.PERCENTILE.INC(Data!$U$2:$U$2441,AD2021)</f>
        <v/>
      </c>
      <c r="AF2021" s="16">
        <f>_xlfn.PERCENTILE.INC(Data!$V$2:$V$2441,AD2021)</f>
        <v/>
      </c>
      <c r="AG2021" s="16">
        <f>Data!Y2021-AF2021</f>
        <v/>
      </c>
      <c r="AH2021" s="9">
        <f>AE2021+AG2021</f>
        <v/>
      </c>
    </row>
    <row r="2022">
      <c r="N2022" s="14">
        <f>Data!A2022</f>
        <v/>
      </c>
      <c r="O2022" s="24">
        <f>IF(Occurrence!J2022&gt;0,COUNTIFS(Occurrence!$J$2:$J$2441,"&gt;0",Occurrence!$J$2:$J$2441,"&lt;="&amp;Occurrence!J2022)/($B$8+1),0)</f>
        <v/>
      </c>
      <c r="P2022" s="16">
        <f>IF(Occurrence!J2022&gt;0,_xlfn.PERCENTILE.INC(Data!$O$2:$O$2441,($B$4+O2022*($B$5-1))/($B$3-1)),0)</f>
        <v/>
      </c>
      <c r="Q2022" s="16">
        <f>IF(Occurrence!J2022&gt;0,_xlfn.PERCENTILE.INC(Occurrence!$I$2:$I$2441,($B$6+O2022*($B$7-1))/($B$3-1)),0)</f>
        <v/>
      </c>
      <c r="R2022" s="16">
        <f>IF(Occurrence!J2022&gt;0,Occurrence!J2022/Q2022,0)</f>
        <v/>
      </c>
      <c r="S2022" s="9">
        <f>IF(Occurrence!J2022&gt;0,P2022*R2022,0)</f>
        <v/>
      </c>
      <c r="T2022" s="24">
        <f>IF(Occurrence!K2022&gt;0,COUNTIFS(Occurrence!$K$2:$K$2441,"&gt;0",Occurrence!$K$2:$K$2441,"&lt;="&amp;Occurrence!K2022)/($B$9+1),0)</f>
        <v/>
      </c>
      <c r="U2022" s="16">
        <f>IF(Occurrence!K2022&gt;0,_xlfn.PERCENTILE.INC(Data!$O$2:$O$2441,($B$4+T2022*($B$5-1))/($B$3-1)),0)</f>
        <v/>
      </c>
      <c r="V2022" s="16">
        <f>IF(Occurrence!K2022&gt;0,_xlfn.PERCENTILE.INC(Occurrence!$I$2:$I$2441,($B$6+T2022*($B$7-1))/($B$3-1)),0)</f>
        <v/>
      </c>
      <c r="W2022" s="16">
        <f>IF(Occurrence!K2022&gt;0,Occurrence!K2022/V2022,0)</f>
        <v/>
      </c>
      <c r="X2022" s="9">
        <f>IF(Occurrence!K2022&gt;0,U2022*W2022,0)</f>
        <v/>
      </c>
      <c r="Y2022" s="24">
        <f>COUNTIF(Data!$X$2:$X$2441,"&lt;="&amp;Data!X2022)/($B$3+1)</f>
        <v/>
      </c>
      <c r="Z2022" s="16">
        <f>_xlfn.PERCENTILE.INC(Data!$U$2:$U$2441,Y2022)</f>
        <v/>
      </c>
      <c r="AA2022" s="16">
        <f>_xlfn.PERCENTILE.INC(Data!$V$2:$V$2441,Y2022)</f>
        <v/>
      </c>
      <c r="AB2022" s="16">
        <f>Data!X2022-AA2022</f>
        <v/>
      </c>
      <c r="AC2022" s="9">
        <f>Z2022+AB2022</f>
        <v/>
      </c>
      <c r="AD2022" s="24">
        <f>COUNTIF(Data!$Y$2:$Y$2441,"&lt;="&amp;Data!Y2022)/($B$3+1)</f>
        <v/>
      </c>
      <c r="AE2022" s="16">
        <f>_xlfn.PERCENTILE.INC(Data!$U$2:$U$2441,AD2022)</f>
        <v/>
      </c>
      <c r="AF2022" s="16">
        <f>_xlfn.PERCENTILE.INC(Data!$V$2:$V$2441,AD2022)</f>
        <v/>
      </c>
      <c r="AG2022" s="16">
        <f>Data!Y2022-AF2022</f>
        <v/>
      </c>
      <c r="AH2022" s="9">
        <f>AE2022+AG2022</f>
        <v/>
      </c>
    </row>
    <row r="2023">
      <c r="N2023" s="14">
        <f>Data!A2023</f>
        <v/>
      </c>
      <c r="O2023" s="24">
        <f>IF(Occurrence!J2023&gt;0,COUNTIFS(Occurrence!$J$2:$J$2441,"&gt;0",Occurrence!$J$2:$J$2441,"&lt;="&amp;Occurrence!J2023)/($B$8+1),0)</f>
        <v/>
      </c>
      <c r="P2023" s="16">
        <f>IF(Occurrence!J2023&gt;0,_xlfn.PERCENTILE.INC(Data!$O$2:$O$2441,($B$4+O2023*($B$5-1))/($B$3-1)),0)</f>
        <v/>
      </c>
      <c r="Q2023" s="16">
        <f>IF(Occurrence!J2023&gt;0,_xlfn.PERCENTILE.INC(Occurrence!$I$2:$I$2441,($B$6+O2023*($B$7-1))/($B$3-1)),0)</f>
        <v/>
      </c>
      <c r="R2023" s="16">
        <f>IF(Occurrence!J2023&gt;0,Occurrence!J2023/Q2023,0)</f>
        <v/>
      </c>
      <c r="S2023" s="9">
        <f>IF(Occurrence!J2023&gt;0,P2023*R2023,0)</f>
        <v/>
      </c>
      <c r="T2023" s="24">
        <f>IF(Occurrence!K2023&gt;0,COUNTIFS(Occurrence!$K$2:$K$2441,"&gt;0",Occurrence!$K$2:$K$2441,"&lt;="&amp;Occurrence!K2023)/($B$9+1),0)</f>
        <v/>
      </c>
      <c r="U2023" s="16">
        <f>IF(Occurrence!K2023&gt;0,_xlfn.PERCENTILE.INC(Data!$O$2:$O$2441,($B$4+T2023*($B$5-1))/($B$3-1)),0)</f>
        <v/>
      </c>
      <c r="V2023" s="16">
        <f>IF(Occurrence!K2023&gt;0,_xlfn.PERCENTILE.INC(Occurrence!$I$2:$I$2441,($B$6+T2023*($B$7-1))/($B$3-1)),0)</f>
        <v/>
      </c>
      <c r="W2023" s="16">
        <f>IF(Occurrence!K2023&gt;0,Occurrence!K2023/V2023,0)</f>
        <v/>
      </c>
      <c r="X2023" s="9">
        <f>IF(Occurrence!K2023&gt;0,U2023*W2023,0)</f>
        <v/>
      </c>
      <c r="Y2023" s="24">
        <f>COUNTIF(Data!$X$2:$X$2441,"&lt;="&amp;Data!X2023)/($B$3+1)</f>
        <v/>
      </c>
      <c r="Z2023" s="16">
        <f>_xlfn.PERCENTILE.INC(Data!$U$2:$U$2441,Y2023)</f>
        <v/>
      </c>
      <c r="AA2023" s="16">
        <f>_xlfn.PERCENTILE.INC(Data!$V$2:$V$2441,Y2023)</f>
        <v/>
      </c>
      <c r="AB2023" s="16">
        <f>Data!X2023-AA2023</f>
        <v/>
      </c>
      <c r="AC2023" s="9">
        <f>Z2023+AB2023</f>
        <v/>
      </c>
      <c r="AD2023" s="24">
        <f>COUNTIF(Data!$Y$2:$Y$2441,"&lt;="&amp;Data!Y2023)/($B$3+1)</f>
        <v/>
      </c>
      <c r="AE2023" s="16">
        <f>_xlfn.PERCENTILE.INC(Data!$U$2:$U$2441,AD2023)</f>
        <v/>
      </c>
      <c r="AF2023" s="16">
        <f>_xlfn.PERCENTILE.INC(Data!$V$2:$V$2441,AD2023)</f>
        <v/>
      </c>
      <c r="AG2023" s="16">
        <f>Data!Y2023-AF2023</f>
        <v/>
      </c>
      <c r="AH2023" s="9">
        <f>AE2023+AG2023</f>
        <v/>
      </c>
    </row>
    <row r="2024">
      <c r="N2024" s="14">
        <f>Data!A2024</f>
        <v/>
      </c>
      <c r="O2024" s="24">
        <f>IF(Occurrence!J2024&gt;0,COUNTIFS(Occurrence!$J$2:$J$2441,"&gt;0",Occurrence!$J$2:$J$2441,"&lt;="&amp;Occurrence!J2024)/($B$8+1),0)</f>
        <v/>
      </c>
      <c r="P2024" s="16">
        <f>IF(Occurrence!J2024&gt;0,_xlfn.PERCENTILE.INC(Data!$O$2:$O$2441,($B$4+O2024*($B$5-1))/($B$3-1)),0)</f>
        <v/>
      </c>
      <c r="Q2024" s="16">
        <f>IF(Occurrence!J2024&gt;0,_xlfn.PERCENTILE.INC(Occurrence!$I$2:$I$2441,($B$6+O2024*($B$7-1))/($B$3-1)),0)</f>
        <v/>
      </c>
      <c r="R2024" s="16">
        <f>IF(Occurrence!J2024&gt;0,Occurrence!J2024/Q2024,0)</f>
        <v/>
      </c>
      <c r="S2024" s="9">
        <f>IF(Occurrence!J2024&gt;0,P2024*R2024,0)</f>
        <v/>
      </c>
      <c r="T2024" s="24">
        <f>IF(Occurrence!K2024&gt;0,COUNTIFS(Occurrence!$K$2:$K$2441,"&gt;0",Occurrence!$K$2:$K$2441,"&lt;="&amp;Occurrence!K2024)/($B$9+1),0)</f>
        <v/>
      </c>
      <c r="U2024" s="16">
        <f>IF(Occurrence!K2024&gt;0,_xlfn.PERCENTILE.INC(Data!$O$2:$O$2441,($B$4+T2024*($B$5-1))/($B$3-1)),0)</f>
        <v/>
      </c>
      <c r="V2024" s="16">
        <f>IF(Occurrence!K2024&gt;0,_xlfn.PERCENTILE.INC(Occurrence!$I$2:$I$2441,($B$6+T2024*($B$7-1))/($B$3-1)),0)</f>
        <v/>
      </c>
      <c r="W2024" s="16">
        <f>IF(Occurrence!K2024&gt;0,Occurrence!K2024/V2024,0)</f>
        <v/>
      </c>
      <c r="X2024" s="9">
        <f>IF(Occurrence!K2024&gt;0,U2024*W2024,0)</f>
        <v/>
      </c>
      <c r="Y2024" s="24">
        <f>COUNTIF(Data!$X$2:$X$2441,"&lt;="&amp;Data!X2024)/($B$3+1)</f>
        <v/>
      </c>
      <c r="Z2024" s="16">
        <f>_xlfn.PERCENTILE.INC(Data!$U$2:$U$2441,Y2024)</f>
        <v/>
      </c>
      <c r="AA2024" s="16">
        <f>_xlfn.PERCENTILE.INC(Data!$V$2:$V$2441,Y2024)</f>
        <v/>
      </c>
      <c r="AB2024" s="16">
        <f>Data!X2024-AA2024</f>
        <v/>
      </c>
      <c r="AC2024" s="9">
        <f>Z2024+AB2024</f>
        <v/>
      </c>
      <c r="AD2024" s="24">
        <f>COUNTIF(Data!$Y$2:$Y$2441,"&lt;="&amp;Data!Y2024)/($B$3+1)</f>
        <v/>
      </c>
      <c r="AE2024" s="16">
        <f>_xlfn.PERCENTILE.INC(Data!$U$2:$U$2441,AD2024)</f>
        <v/>
      </c>
      <c r="AF2024" s="16">
        <f>_xlfn.PERCENTILE.INC(Data!$V$2:$V$2441,AD2024)</f>
        <v/>
      </c>
      <c r="AG2024" s="16">
        <f>Data!Y2024-AF2024</f>
        <v/>
      </c>
      <c r="AH2024" s="9">
        <f>AE2024+AG2024</f>
        <v/>
      </c>
    </row>
    <row r="2025">
      <c r="N2025" s="14">
        <f>Data!A2025</f>
        <v/>
      </c>
      <c r="O2025" s="24">
        <f>IF(Occurrence!J2025&gt;0,COUNTIFS(Occurrence!$J$2:$J$2441,"&gt;0",Occurrence!$J$2:$J$2441,"&lt;="&amp;Occurrence!J2025)/($B$8+1),0)</f>
        <v/>
      </c>
      <c r="P2025" s="16">
        <f>IF(Occurrence!J2025&gt;0,_xlfn.PERCENTILE.INC(Data!$O$2:$O$2441,($B$4+O2025*($B$5-1))/($B$3-1)),0)</f>
        <v/>
      </c>
      <c r="Q2025" s="16">
        <f>IF(Occurrence!J2025&gt;0,_xlfn.PERCENTILE.INC(Occurrence!$I$2:$I$2441,($B$6+O2025*($B$7-1))/($B$3-1)),0)</f>
        <v/>
      </c>
      <c r="R2025" s="16">
        <f>IF(Occurrence!J2025&gt;0,Occurrence!J2025/Q2025,0)</f>
        <v/>
      </c>
      <c r="S2025" s="9">
        <f>IF(Occurrence!J2025&gt;0,P2025*R2025,0)</f>
        <v/>
      </c>
      <c r="T2025" s="24">
        <f>IF(Occurrence!K2025&gt;0,COUNTIFS(Occurrence!$K$2:$K$2441,"&gt;0",Occurrence!$K$2:$K$2441,"&lt;="&amp;Occurrence!K2025)/($B$9+1),0)</f>
        <v/>
      </c>
      <c r="U2025" s="16">
        <f>IF(Occurrence!K2025&gt;0,_xlfn.PERCENTILE.INC(Data!$O$2:$O$2441,($B$4+T2025*($B$5-1))/($B$3-1)),0)</f>
        <v/>
      </c>
      <c r="V2025" s="16">
        <f>IF(Occurrence!K2025&gt;0,_xlfn.PERCENTILE.INC(Occurrence!$I$2:$I$2441,($B$6+T2025*($B$7-1))/($B$3-1)),0)</f>
        <v/>
      </c>
      <c r="W2025" s="16">
        <f>IF(Occurrence!K2025&gt;0,Occurrence!K2025/V2025,0)</f>
        <v/>
      </c>
      <c r="X2025" s="9">
        <f>IF(Occurrence!K2025&gt;0,U2025*W2025,0)</f>
        <v/>
      </c>
      <c r="Y2025" s="24">
        <f>COUNTIF(Data!$X$2:$X$2441,"&lt;="&amp;Data!X2025)/($B$3+1)</f>
        <v/>
      </c>
      <c r="Z2025" s="16">
        <f>_xlfn.PERCENTILE.INC(Data!$U$2:$U$2441,Y2025)</f>
        <v/>
      </c>
      <c r="AA2025" s="16">
        <f>_xlfn.PERCENTILE.INC(Data!$V$2:$V$2441,Y2025)</f>
        <v/>
      </c>
      <c r="AB2025" s="16">
        <f>Data!X2025-AA2025</f>
        <v/>
      </c>
      <c r="AC2025" s="9">
        <f>Z2025+AB2025</f>
        <v/>
      </c>
      <c r="AD2025" s="24">
        <f>COUNTIF(Data!$Y$2:$Y$2441,"&lt;="&amp;Data!Y2025)/($B$3+1)</f>
        <v/>
      </c>
      <c r="AE2025" s="16">
        <f>_xlfn.PERCENTILE.INC(Data!$U$2:$U$2441,AD2025)</f>
        <v/>
      </c>
      <c r="AF2025" s="16">
        <f>_xlfn.PERCENTILE.INC(Data!$V$2:$V$2441,AD2025)</f>
        <v/>
      </c>
      <c r="AG2025" s="16">
        <f>Data!Y2025-AF2025</f>
        <v/>
      </c>
      <c r="AH2025" s="9">
        <f>AE2025+AG2025</f>
        <v/>
      </c>
    </row>
    <row r="2026">
      <c r="N2026" s="14">
        <f>Data!A2026</f>
        <v/>
      </c>
      <c r="O2026" s="24">
        <f>IF(Occurrence!J2026&gt;0,COUNTIFS(Occurrence!$J$2:$J$2441,"&gt;0",Occurrence!$J$2:$J$2441,"&lt;="&amp;Occurrence!J2026)/($B$8+1),0)</f>
        <v/>
      </c>
      <c r="P2026" s="16">
        <f>IF(Occurrence!J2026&gt;0,_xlfn.PERCENTILE.INC(Data!$O$2:$O$2441,($B$4+O2026*($B$5-1))/($B$3-1)),0)</f>
        <v/>
      </c>
      <c r="Q2026" s="16">
        <f>IF(Occurrence!J2026&gt;0,_xlfn.PERCENTILE.INC(Occurrence!$I$2:$I$2441,($B$6+O2026*($B$7-1))/($B$3-1)),0)</f>
        <v/>
      </c>
      <c r="R2026" s="16">
        <f>IF(Occurrence!J2026&gt;0,Occurrence!J2026/Q2026,0)</f>
        <v/>
      </c>
      <c r="S2026" s="9">
        <f>IF(Occurrence!J2026&gt;0,P2026*R2026,0)</f>
        <v/>
      </c>
      <c r="T2026" s="24">
        <f>IF(Occurrence!K2026&gt;0,COUNTIFS(Occurrence!$K$2:$K$2441,"&gt;0",Occurrence!$K$2:$K$2441,"&lt;="&amp;Occurrence!K2026)/($B$9+1),0)</f>
        <v/>
      </c>
      <c r="U2026" s="16">
        <f>IF(Occurrence!K2026&gt;0,_xlfn.PERCENTILE.INC(Data!$O$2:$O$2441,($B$4+T2026*($B$5-1))/($B$3-1)),0)</f>
        <v/>
      </c>
      <c r="V2026" s="16">
        <f>IF(Occurrence!K2026&gt;0,_xlfn.PERCENTILE.INC(Occurrence!$I$2:$I$2441,($B$6+T2026*($B$7-1))/($B$3-1)),0)</f>
        <v/>
      </c>
      <c r="W2026" s="16">
        <f>IF(Occurrence!K2026&gt;0,Occurrence!K2026/V2026,0)</f>
        <v/>
      </c>
      <c r="X2026" s="9">
        <f>IF(Occurrence!K2026&gt;0,U2026*W2026,0)</f>
        <v/>
      </c>
      <c r="Y2026" s="24">
        <f>COUNTIF(Data!$X$2:$X$2441,"&lt;="&amp;Data!X2026)/($B$3+1)</f>
        <v/>
      </c>
      <c r="Z2026" s="16">
        <f>_xlfn.PERCENTILE.INC(Data!$U$2:$U$2441,Y2026)</f>
        <v/>
      </c>
      <c r="AA2026" s="16">
        <f>_xlfn.PERCENTILE.INC(Data!$V$2:$V$2441,Y2026)</f>
        <v/>
      </c>
      <c r="AB2026" s="16">
        <f>Data!X2026-AA2026</f>
        <v/>
      </c>
      <c r="AC2026" s="9">
        <f>Z2026+AB2026</f>
        <v/>
      </c>
      <c r="AD2026" s="24">
        <f>COUNTIF(Data!$Y$2:$Y$2441,"&lt;="&amp;Data!Y2026)/($B$3+1)</f>
        <v/>
      </c>
      <c r="AE2026" s="16">
        <f>_xlfn.PERCENTILE.INC(Data!$U$2:$U$2441,AD2026)</f>
        <v/>
      </c>
      <c r="AF2026" s="16">
        <f>_xlfn.PERCENTILE.INC(Data!$V$2:$V$2441,AD2026)</f>
        <v/>
      </c>
      <c r="AG2026" s="16">
        <f>Data!Y2026-AF2026</f>
        <v/>
      </c>
      <c r="AH2026" s="9">
        <f>AE2026+AG2026</f>
        <v/>
      </c>
    </row>
    <row r="2027">
      <c r="N2027" s="14">
        <f>Data!A2027</f>
        <v/>
      </c>
      <c r="O2027" s="24">
        <f>IF(Occurrence!J2027&gt;0,COUNTIFS(Occurrence!$J$2:$J$2441,"&gt;0",Occurrence!$J$2:$J$2441,"&lt;="&amp;Occurrence!J2027)/($B$8+1),0)</f>
        <v/>
      </c>
      <c r="P2027" s="16">
        <f>IF(Occurrence!J2027&gt;0,_xlfn.PERCENTILE.INC(Data!$O$2:$O$2441,($B$4+O2027*($B$5-1))/($B$3-1)),0)</f>
        <v/>
      </c>
      <c r="Q2027" s="16">
        <f>IF(Occurrence!J2027&gt;0,_xlfn.PERCENTILE.INC(Occurrence!$I$2:$I$2441,($B$6+O2027*($B$7-1))/($B$3-1)),0)</f>
        <v/>
      </c>
      <c r="R2027" s="16">
        <f>IF(Occurrence!J2027&gt;0,Occurrence!J2027/Q2027,0)</f>
        <v/>
      </c>
      <c r="S2027" s="9">
        <f>IF(Occurrence!J2027&gt;0,P2027*R2027,0)</f>
        <v/>
      </c>
      <c r="T2027" s="24">
        <f>IF(Occurrence!K2027&gt;0,COUNTIFS(Occurrence!$K$2:$K$2441,"&gt;0",Occurrence!$K$2:$K$2441,"&lt;="&amp;Occurrence!K2027)/($B$9+1),0)</f>
        <v/>
      </c>
      <c r="U2027" s="16">
        <f>IF(Occurrence!K2027&gt;0,_xlfn.PERCENTILE.INC(Data!$O$2:$O$2441,($B$4+T2027*($B$5-1))/($B$3-1)),0)</f>
        <v/>
      </c>
      <c r="V2027" s="16">
        <f>IF(Occurrence!K2027&gt;0,_xlfn.PERCENTILE.INC(Occurrence!$I$2:$I$2441,($B$6+T2027*($B$7-1))/($B$3-1)),0)</f>
        <v/>
      </c>
      <c r="W2027" s="16">
        <f>IF(Occurrence!K2027&gt;0,Occurrence!K2027/V2027,0)</f>
        <v/>
      </c>
      <c r="X2027" s="9">
        <f>IF(Occurrence!K2027&gt;0,U2027*W2027,0)</f>
        <v/>
      </c>
      <c r="Y2027" s="24">
        <f>COUNTIF(Data!$X$2:$X$2441,"&lt;="&amp;Data!X2027)/($B$3+1)</f>
        <v/>
      </c>
      <c r="Z2027" s="16">
        <f>_xlfn.PERCENTILE.INC(Data!$U$2:$U$2441,Y2027)</f>
        <v/>
      </c>
      <c r="AA2027" s="16">
        <f>_xlfn.PERCENTILE.INC(Data!$V$2:$V$2441,Y2027)</f>
        <v/>
      </c>
      <c r="AB2027" s="16">
        <f>Data!X2027-AA2027</f>
        <v/>
      </c>
      <c r="AC2027" s="9">
        <f>Z2027+AB2027</f>
        <v/>
      </c>
      <c r="AD2027" s="24">
        <f>COUNTIF(Data!$Y$2:$Y$2441,"&lt;="&amp;Data!Y2027)/($B$3+1)</f>
        <v/>
      </c>
      <c r="AE2027" s="16">
        <f>_xlfn.PERCENTILE.INC(Data!$U$2:$U$2441,AD2027)</f>
        <v/>
      </c>
      <c r="AF2027" s="16">
        <f>_xlfn.PERCENTILE.INC(Data!$V$2:$V$2441,AD2027)</f>
        <v/>
      </c>
      <c r="AG2027" s="16">
        <f>Data!Y2027-AF2027</f>
        <v/>
      </c>
      <c r="AH2027" s="9">
        <f>AE2027+AG2027</f>
        <v/>
      </c>
    </row>
    <row r="2028">
      <c r="N2028" s="14">
        <f>Data!A2028</f>
        <v/>
      </c>
      <c r="O2028" s="24">
        <f>IF(Occurrence!J2028&gt;0,COUNTIFS(Occurrence!$J$2:$J$2441,"&gt;0",Occurrence!$J$2:$J$2441,"&lt;="&amp;Occurrence!J2028)/($B$8+1),0)</f>
        <v/>
      </c>
      <c r="P2028" s="16">
        <f>IF(Occurrence!J2028&gt;0,_xlfn.PERCENTILE.INC(Data!$O$2:$O$2441,($B$4+O2028*($B$5-1))/($B$3-1)),0)</f>
        <v/>
      </c>
      <c r="Q2028" s="16">
        <f>IF(Occurrence!J2028&gt;0,_xlfn.PERCENTILE.INC(Occurrence!$I$2:$I$2441,($B$6+O2028*($B$7-1))/($B$3-1)),0)</f>
        <v/>
      </c>
      <c r="R2028" s="16">
        <f>IF(Occurrence!J2028&gt;0,Occurrence!J2028/Q2028,0)</f>
        <v/>
      </c>
      <c r="S2028" s="9">
        <f>IF(Occurrence!J2028&gt;0,P2028*R2028,0)</f>
        <v/>
      </c>
      <c r="T2028" s="24">
        <f>IF(Occurrence!K2028&gt;0,COUNTIFS(Occurrence!$K$2:$K$2441,"&gt;0",Occurrence!$K$2:$K$2441,"&lt;="&amp;Occurrence!K2028)/($B$9+1),0)</f>
        <v/>
      </c>
      <c r="U2028" s="16">
        <f>IF(Occurrence!K2028&gt;0,_xlfn.PERCENTILE.INC(Data!$O$2:$O$2441,($B$4+T2028*($B$5-1))/($B$3-1)),0)</f>
        <v/>
      </c>
      <c r="V2028" s="16">
        <f>IF(Occurrence!K2028&gt;0,_xlfn.PERCENTILE.INC(Occurrence!$I$2:$I$2441,($B$6+T2028*($B$7-1))/($B$3-1)),0)</f>
        <v/>
      </c>
      <c r="W2028" s="16">
        <f>IF(Occurrence!K2028&gt;0,Occurrence!K2028/V2028,0)</f>
        <v/>
      </c>
      <c r="X2028" s="9">
        <f>IF(Occurrence!K2028&gt;0,U2028*W2028,0)</f>
        <v/>
      </c>
      <c r="Y2028" s="24">
        <f>COUNTIF(Data!$X$2:$X$2441,"&lt;="&amp;Data!X2028)/($B$3+1)</f>
        <v/>
      </c>
      <c r="Z2028" s="16">
        <f>_xlfn.PERCENTILE.INC(Data!$U$2:$U$2441,Y2028)</f>
        <v/>
      </c>
      <c r="AA2028" s="16">
        <f>_xlfn.PERCENTILE.INC(Data!$V$2:$V$2441,Y2028)</f>
        <v/>
      </c>
      <c r="AB2028" s="16">
        <f>Data!X2028-AA2028</f>
        <v/>
      </c>
      <c r="AC2028" s="9">
        <f>Z2028+AB2028</f>
        <v/>
      </c>
      <c r="AD2028" s="24">
        <f>COUNTIF(Data!$Y$2:$Y$2441,"&lt;="&amp;Data!Y2028)/($B$3+1)</f>
        <v/>
      </c>
      <c r="AE2028" s="16">
        <f>_xlfn.PERCENTILE.INC(Data!$U$2:$U$2441,AD2028)</f>
        <v/>
      </c>
      <c r="AF2028" s="16">
        <f>_xlfn.PERCENTILE.INC(Data!$V$2:$V$2441,AD2028)</f>
        <v/>
      </c>
      <c r="AG2028" s="16">
        <f>Data!Y2028-AF2028</f>
        <v/>
      </c>
      <c r="AH2028" s="9">
        <f>AE2028+AG2028</f>
        <v/>
      </c>
    </row>
    <row r="2029">
      <c r="N2029" s="14">
        <f>Data!A2029</f>
        <v/>
      </c>
      <c r="O2029" s="24">
        <f>IF(Occurrence!J2029&gt;0,COUNTIFS(Occurrence!$J$2:$J$2441,"&gt;0",Occurrence!$J$2:$J$2441,"&lt;="&amp;Occurrence!J2029)/($B$8+1),0)</f>
        <v/>
      </c>
      <c r="P2029" s="16">
        <f>IF(Occurrence!J2029&gt;0,_xlfn.PERCENTILE.INC(Data!$O$2:$O$2441,($B$4+O2029*($B$5-1))/($B$3-1)),0)</f>
        <v/>
      </c>
      <c r="Q2029" s="16">
        <f>IF(Occurrence!J2029&gt;0,_xlfn.PERCENTILE.INC(Occurrence!$I$2:$I$2441,($B$6+O2029*($B$7-1))/($B$3-1)),0)</f>
        <v/>
      </c>
      <c r="R2029" s="16">
        <f>IF(Occurrence!J2029&gt;0,Occurrence!J2029/Q2029,0)</f>
        <v/>
      </c>
      <c r="S2029" s="9">
        <f>IF(Occurrence!J2029&gt;0,P2029*R2029,0)</f>
        <v/>
      </c>
      <c r="T2029" s="24">
        <f>IF(Occurrence!K2029&gt;0,COUNTIFS(Occurrence!$K$2:$K$2441,"&gt;0",Occurrence!$K$2:$K$2441,"&lt;="&amp;Occurrence!K2029)/($B$9+1),0)</f>
        <v/>
      </c>
      <c r="U2029" s="16">
        <f>IF(Occurrence!K2029&gt;0,_xlfn.PERCENTILE.INC(Data!$O$2:$O$2441,($B$4+T2029*($B$5-1))/($B$3-1)),0)</f>
        <v/>
      </c>
      <c r="V2029" s="16">
        <f>IF(Occurrence!K2029&gt;0,_xlfn.PERCENTILE.INC(Occurrence!$I$2:$I$2441,($B$6+T2029*($B$7-1))/($B$3-1)),0)</f>
        <v/>
      </c>
      <c r="W2029" s="16">
        <f>IF(Occurrence!K2029&gt;0,Occurrence!K2029/V2029,0)</f>
        <v/>
      </c>
      <c r="X2029" s="9">
        <f>IF(Occurrence!K2029&gt;0,U2029*W2029,0)</f>
        <v/>
      </c>
      <c r="Y2029" s="24">
        <f>COUNTIF(Data!$X$2:$X$2441,"&lt;="&amp;Data!X2029)/($B$3+1)</f>
        <v/>
      </c>
      <c r="Z2029" s="16">
        <f>_xlfn.PERCENTILE.INC(Data!$U$2:$U$2441,Y2029)</f>
        <v/>
      </c>
      <c r="AA2029" s="16">
        <f>_xlfn.PERCENTILE.INC(Data!$V$2:$V$2441,Y2029)</f>
        <v/>
      </c>
      <c r="AB2029" s="16">
        <f>Data!X2029-AA2029</f>
        <v/>
      </c>
      <c r="AC2029" s="9">
        <f>Z2029+AB2029</f>
        <v/>
      </c>
      <c r="AD2029" s="24">
        <f>COUNTIF(Data!$Y$2:$Y$2441,"&lt;="&amp;Data!Y2029)/($B$3+1)</f>
        <v/>
      </c>
      <c r="AE2029" s="16">
        <f>_xlfn.PERCENTILE.INC(Data!$U$2:$U$2441,AD2029)</f>
        <v/>
      </c>
      <c r="AF2029" s="16">
        <f>_xlfn.PERCENTILE.INC(Data!$V$2:$V$2441,AD2029)</f>
        <v/>
      </c>
      <c r="AG2029" s="16">
        <f>Data!Y2029-AF2029</f>
        <v/>
      </c>
      <c r="AH2029" s="9">
        <f>AE2029+AG2029</f>
        <v/>
      </c>
    </row>
    <row r="2030">
      <c r="N2030" s="14">
        <f>Data!A2030</f>
        <v/>
      </c>
      <c r="O2030" s="24">
        <f>IF(Occurrence!J2030&gt;0,COUNTIFS(Occurrence!$J$2:$J$2441,"&gt;0",Occurrence!$J$2:$J$2441,"&lt;="&amp;Occurrence!J2030)/($B$8+1),0)</f>
        <v/>
      </c>
      <c r="P2030" s="16">
        <f>IF(Occurrence!J2030&gt;0,_xlfn.PERCENTILE.INC(Data!$O$2:$O$2441,($B$4+O2030*($B$5-1))/($B$3-1)),0)</f>
        <v/>
      </c>
      <c r="Q2030" s="16">
        <f>IF(Occurrence!J2030&gt;0,_xlfn.PERCENTILE.INC(Occurrence!$I$2:$I$2441,($B$6+O2030*($B$7-1))/($B$3-1)),0)</f>
        <v/>
      </c>
      <c r="R2030" s="16">
        <f>IF(Occurrence!J2030&gt;0,Occurrence!J2030/Q2030,0)</f>
        <v/>
      </c>
      <c r="S2030" s="9">
        <f>IF(Occurrence!J2030&gt;0,P2030*R2030,0)</f>
        <v/>
      </c>
      <c r="T2030" s="24">
        <f>IF(Occurrence!K2030&gt;0,COUNTIFS(Occurrence!$K$2:$K$2441,"&gt;0",Occurrence!$K$2:$K$2441,"&lt;="&amp;Occurrence!K2030)/($B$9+1),0)</f>
        <v/>
      </c>
      <c r="U2030" s="16">
        <f>IF(Occurrence!K2030&gt;0,_xlfn.PERCENTILE.INC(Data!$O$2:$O$2441,($B$4+T2030*($B$5-1))/($B$3-1)),0)</f>
        <v/>
      </c>
      <c r="V2030" s="16">
        <f>IF(Occurrence!K2030&gt;0,_xlfn.PERCENTILE.INC(Occurrence!$I$2:$I$2441,($B$6+T2030*($B$7-1))/($B$3-1)),0)</f>
        <v/>
      </c>
      <c r="W2030" s="16">
        <f>IF(Occurrence!K2030&gt;0,Occurrence!K2030/V2030,0)</f>
        <v/>
      </c>
      <c r="X2030" s="9">
        <f>IF(Occurrence!K2030&gt;0,U2030*W2030,0)</f>
        <v/>
      </c>
      <c r="Y2030" s="24">
        <f>COUNTIF(Data!$X$2:$X$2441,"&lt;="&amp;Data!X2030)/($B$3+1)</f>
        <v/>
      </c>
      <c r="Z2030" s="16">
        <f>_xlfn.PERCENTILE.INC(Data!$U$2:$U$2441,Y2030)</f>
        <v/>
      </c>
      <c r="AA2030" s="16">
        <f>_xlfn.PERCENTILE.INC(Data!$V$2:$V$2441,Y2030)</f>
        <v/>
      </c>
      <c r="AB2030" s="16">
        <f>Data!X2030-AA2030</f>
        <v/>
      </c>
      <c r="AC2030" s="9">
        <f>Z2030+AB2030</f>
        <v/>
      </c>
      <c r="AD2030" s="24">
        <f>COUNTIF(Data!$Y$2:$Y$2441,"&lt;="&amp;Data!Y2030)/($B$3+1)</f>
        <v/>
      </c>
      <c r="AE2030" s="16">
        <f>_xlfn.PERCENTILE.INC(Data!$U$2:$U$2441,AD2030)</f>
        <v/>
      </c>
      <c r="AF2030" s="16">
        <f>_xlfn.PERCENTILE.INC(Data!$V$2:$V$2441,AD2030)</f>
        <v/>
      </c>
      <c r="AG2030" s="16">
        <f>Data!Y2030-AF2030</f>
        <v/>
      </c>
      <c r="AH2030" s="9">
        <f>AE2030+AG2030</f>
        <v/>
      </c>
    </row>
    <row r="2031">
      <c r="N2031" s="14">
        <f>Data!A2031</f>
        <v/>
      </c>
      <c r="O2031" s="24">
        <f>IF(Occurrence!J2031&gt;0,COUNTIFS(Occurrence!$J$2:$J$2441,"&gt;0",Occurrence!$J$2:$J$2441,"&lt;="&amp;Occurrence!J2031)/($B$8+1),0)</f>
        <v/>
      </c>
      <c r="P2031" s="16">
        <f>IF(Occurrence!J2031&gt;0,_xlfn.PERCENTILE.INC(Data!$O$2:$O$2441,($B$4+O2031*($B$5-1))/($B$3-1)),0)</f>
        <v/>
      </c>
      <c r="Q2031" s="16">
        <f>IF(Occurrence!J2031&gt;0,_xlfn.PERCENTILE.INC(Occurrence!$I$2:$I$2441,($B$6+O2031*($B$7-1))/($B$3-1)),0)</f>
        <v/>
      </c>
      <c r="R2031" s="16">
        <f>IF(Occurrence!J2031&gt;0,Occurrence!J2031/Q2031,0)</f>
        <v/>
      </c>
      <c r="S2031" s="9">
        <f>IF(Occurrence!J2031&gt;0,P2031*R2031,0)</f>
        <v/>
      </c>
      <c r="T2031" s="24">
        <f>IF(Occurrence!K2031&gt;0,COUNTIFS(Occurrence!$K$2:$K$2441,"&gt;0",Occurrence!$K$2:$K$2441,"&lt;="&amp;Occurrence!K2031)/($B$9+1),0)</f>
        <v/>
      </c>
      <c r="U2031" s="16">
        <f>IF(Occurrence!K2031&gt;0,_xlfn.PERCENTILE.INC(Data!$O$2:$O$2441,($B$4+T2031*($B$5-1))/($B$3-1)),0)</f>
        <v/>
      </c>
      <c r="V2031" s="16">
        <f>IF(Occurrence!K2031&gt;0,_xlfn.PERCENTILE.INC(Occurrence!$I$2:$I$2441,($B$6+T2031*($B$7-1))/($B$3-1)),0)</f>
        <v/>
      </c>
      <c r="W2031" s="16">
        <f>IF(Occurrence!K2031&gt;0,Occurrence!K2031/V2031,0)</f>
        <v/>
      </c>
      <c r="X2031" s="9">
        <f>IF(Occurrence!K2031&gt;0,U2031*W2031,0)</f>
        <v/>
      </c>
      <c r="Y2031" s="24">
        <f>COUNTIF(Data!$X$2:$X$2441,"&lt;="&amp;Data!X2031)/($B$3+1)</f>
        <v/>
      </c>
      <c r="Z2031" s="16">
        <f>_xlfn.PERCENTILE.INC(Data!$U$2:$U$2441,Y2031)</f>
        <v/>
      </c>
      <c r="AA2031" s="16">
        <f>_xlfn.PERCENTILE.INC(Data!$V$2:$V$2441,Y2031)</f>
        <v/>
      </c>
      <c r="AB2031" s="16">
        <f>Data!X2031-AA2031</f>
        <v/>
      </c>
      <c r="AC2031" s="9">
        <f>Z2031+AB2031</f>
        <v/>
      </c>
      <c r="AD2031" s="24">
        <f>COUNTIF(Data!$Y$2:$Y$2441,"&lt;="&amp;Data!Y2031)/($B$3+1)</f>
        <v/>
      </c>
      <c r="AE2031" s="16">
        <f>_xlfn.PERCENTILE.INC(Data!$U$2:$U$2441,AD2031)</f>
        <v/>
      </c>
      <c r="AF2031" s="16">
        <f>_xlfn.PERCENTILE.INC(Data!$V$2:$V$2441,AD2031)</f>
        <v/>
      </c>
      <c r="AG2031" s="16">
        <f>Data!Y2031-AF2031</f>
        <v/>
      </c>
      <c r="AH2031" s="9">
        <f>AE2031+AG2031</f>
        <v/>
      </c>
    </row>
    <row r="2032">
      <c r="N2032" s="14">
        <f>Data!A2032</f>
        <v/>
      </c>
      <c r="O2032" s="24">
        <f>IF(Occurrence!J2032&gt;0,COUNTIFS(Occurrence!$J$2:$J$2441,"&gt;0",Occurrence!$J$2:$J$2441,"&lt;="&amp;Occurrence!J2032)/($B$8+1),0)</f>
        <v/>
      </c>
      <c r="P2032" s="16">
        <f>IF(Occurrence!J2032&gt;0,_xlfn.PERCENTILE.INC(Data!$O$2:$O$2441,($B$4+O2032*($B$5-1))/($B$3-1)),0)</f>
        <v/>
      </c>
      <c r="Q2032" s="16">
        <f>IF(Occurrence!J2032&gt;0,_xlfn.PERCENTILE.INC(Occurrence!$I$2:$I$2441,($B$6+O2032*($B$7-1))/($B$3-1)),0)</f>
        <v/>
      </c>
      <c r="R2032" s="16">
        <f>IF(Occurrence!J2032&gt;0,Occurrence!J2032/Q2032,0)</f>
        <v/>
      </c>
      <c r="S2032" s="9">
        <f>IF(Occurrence!J2032&gt;0,P2032*R2032,0)</f>
        <v/>
      </c>
      <c r="T2032" s="24">
        <f>IF(Occurrence!K2032&gt;0,COUNTIFS(Occurrence!$K$2:$K$2441,"&gt;0",Occurrence!$K$2:$K$2441,"&lt;="&amp;Occurrence!K2032)/($B$9+1),0)</f>
        <v/>
      </c>
      <c r="U2032" s="16">
        <f>IF(Occurrence!K2032&gt;0,_xlfn.PERCENTILE.INC(Data!$O$2:$O$2441,($B$4+T2032*($B$5-1))/($B$3-1)),0)</f>
        <v/>
      </c>
      <c r="V2032" s="16">
        <f>IF(Occurrence!K2032&gt;0,_xlfn.PERCENTILE.INC(Occurrence!$I$2:$I$2441,($B$6+T2032*($B$7-1))/($B$3-1)),0)</f>
        <v/>
      </c>
      <c r="W2032" s="16">
        <f>IF(Occurrence!K2032&gt;0,Occurrence!K2032/V2032,0)</f>
        <v/>
      </c>
      <c r="X2032" s="9">
        <f>IF(Occurrence!K2032&gt;0,U2032*W2032,0)</f>
        <v/>
      </c>
      <c r="Y2032" s="24">
        <f>COUNTIF(Data!$X$2:$X$2441,"&lt;="&amp;Data!X2032)/($B$3+1)</f>
        <v/>
      </c>
      <c r="Z2032" s="16">
        <f>_xlfn.PERCENTILE.INC(Data!$U$2:$U$2441,Y2032)</f>
        <v/>
      </c>
      <c r="AA2032" s="16">
        <f>_xlfn.PERCENTILE.INC(Data!$V$2:$V$2441,Y2032)</f>
        <v/>
      </c>
      <c r="AB2032" s="16">
        <f>Data!X2032-AA2032</f>
        <v/>
      </c>
      <c r="AC2032" s="9">
        <f>Z2032+AB2032</f>
        <v/>
      </c>
      <c r="AD2032" s="24">
        <f>COUNTIF(Data!$Y$2:$Y$2441,"&lt;="&amp;Data!Y2032)/($B$3+1)</f>
        <v/>
      </c>
      <c r="AE2032" s="16">
        <f>_xlfn.PERCENTILE.INC(Data!$U$2:$U$2441,AD2032)</f>
        <v/>
      </c>
      <c r="AF2032" s="16">
        <f>_xlfn.PERCENTILE.INC(Data!$V$2:$V$2441,AD2032)</f>
        <v/>
      </c>
      <c r="AG2032" s="16">
        <f>Data!Y2032-AF2032</f>
        <v/>
      </c>
      <c r="AH2032" s="9">
        <f>AE2032+AG2032</f>
        <v/>
      </c>
    </row>
    <row r="2033">
      <c r="N2033" s="14">
        <f>Data!A2033</f>
        <v/>
      </c>
      <c r="O2033" s="24">
        <f>IF(Occurrence!J2033&gt;0,COUNTIFS(Occurrence!$J$2:$J$2441,"&gt;0",Occurrence!$J$2:$J$2441,"&lt;="&amp;Occurrence!J2033)/($B$8+1),0)</f>
        <v/>
      </c>
      <c r="P2033" s="16">
        <f>IF(Occurrence!J2033&gt;0,_xlfn.PERCENTILE.INC(Data!$O$2:$O$2441,($B$4+O2033*($B$5-1))/($B$3-1)),0)</f>
        <v/>
      </c>
      <c r="Q2033" s="16">
        <f>IF(Occurrence!J2033&gt;0,_xlfn.PERCENTILE.INC(Occurrence!$I$2:$I$2441,($B$6+O2033*($B$7-1))/($B$3-1)),0)</f>
        <v/>
      </c>
      <c r="R2033" s="16">
        <f>IF(Occurrence!J2033&gt;0,Occurrence!J2033/Q2033,0)</f>
        <v/>
      </c>
      <c r="S2033" s="9">
        <f>IF(Occurrence!J2033&gt;0,P2033*R2033,0)</f>
        <v/>
      </c>
      <c r="T2033" s="24">
        <f>IF(Occurrence!K2033&gt;0,COUNTIFS(Occurrence!$K$2:$K$2441,"&gt;0",Occurrence!$K$2:$K$2441,"&lt;="&amp;Occurrence!K2033)/($B$9+1),0)</f>
        <v/>
      </c>
      <c r="U2033" s="16">
        <f>IF(Occurrence!K2033&gt;0,_xlfn.PERCENTILE.INC(Data!$O$2:$O$2441,($B$4+T2033*($B$5-1))/($B$3-1)),0)</f>
        <v/>
      </c>
      <c r="V2033" s="16">
        <f>IF(Occurrence!K2033&gt;0,_xlfn.PERCENTILE.INC(Occurrence!$I$2:$I$2441,($B$6+T2033*($B$7-1))/($B$3-1)),0)</f>
        <v/>
      </c>
      <c r="W2033" s="16">
        <f>IF(Occurrence!K2033&gt;0,Occurrence!K2033/V2033,0)</f>
        <v/>
      </c>
      <c r="X2033" s="9">
        <f>IF(Occurrence!K2033&gt;0,U2033*W2033,0)</f>
        <v/>
      </c>
      <c r="Y2033" s="24">
        <f>COUNTIF(Data!$X$2:$X$2441,"&lt;="&amp;Data!X2033)/($B$3+1)</f>
        <v/>
      </c>
      <c r="Z2033" s="16">
        <f>_xlfn.PERCENTILE.INC(Data!$U$2:$U$2441,Y2033)</f>
        <v/>
      </c>
      <c r="AA2033" s="16">
        <f>_xlfn.PERCENTILE.INC(Data!$V$2:$V$2441,Y2033)</f>
        <v/>
      </c>
      <c r="AB2033" s="16">
        <f>Data!X2033-AA2033</f>
        <v/>
      </c>
      <c r="AC2033" s="9">
        <f>Z2033+AB2033</f>
        <v/>
      </c>
      <c r="AD2033" s="24">
        <f>COUNTIF(Data!$Y$2:$Y$2441,"&lt;="&amp;Data!Y2033)/($B$3+1)</f>
        <v/>
      </c>
      <c r="AE2033" s="16">
        <f>_xlfn.PERCENTILE.INC(Data!$U$2:$U$2441,AD2033)</f>
        <v/>
      </c>
      <c r="AF2033" s="16">
        <f>_xlfn.PERCENTILE.INC(Data!$V$2:$V$2441,AD2033)</f>
        <v/>
      </c>
      <c r="AG2033" s="16">
        <f>Data!Y2033-AF2033</f>
        <v/>
      </c>
      <c r="AH2033" s="9">
        <f>AE2033+AG2033</f>
        <v/>
      </c>
    </row>
    <row r="2034">
      <c r="N2034" s="14">
        <f>Data!A2034</f>
        <v/>
      </c>
      <c r="O2034" s="24">
        <f>IF(Occurrence!J2034&gt;0,COUNTIFS(Occurrence!$J$2:$J$2441,"&gt;0",Occurrence!$J$2:$J$2441,"&lt;="&amp;Occurrence!J2034)/($B$8+1),0)</f>
        <v/>
      </c>
      <c r="P2034" s="16">
        <f>IF(Occurrence!J2034&gt;0,_xlfn.PERCENTILE.INC(Data!$O$2:$O$2441,($B$4+O2034*($B$5-1))/($B$3-1)),0)</f>
        <v/>
      </c>
      <c r="Q2034" s="16">
        <f>IF(Occurrence!J2034&gt;0,_xlfn.PERCENTILE.INC(Occurrence!$I$2:$I$2441,($B$6+O2034*($B$7-1))/($B$3-1)),0)</f>
        <v/>
      </c>
      <c r="R2034" s="16">
        <f>IF(Occurrence!J2034&gt;0,Occurrence!J2034/Q2034,0)</f>
        <v/>
      </c>
      <c r="S2034" s="9">
        <f>IF(Occurrence!J2034&gt;0,P2034*R2034,0)</f>
        <v/>
      </c>
      <c r="T2034" s="24">
        <f>IF(Occurrence!K2034&gt;0,COUNTIFS(Occurrence!$K$2:$K$2441,"&gt;0",Occurrence!$K$2:$K$2441,"&lt;="&amp;Occurrence!K2034)/($B$9+1),0)</f>
        <v/>
      </c>
      <c r="U2034" s="16">
        <f>IF(Occurrence!K2034&gt;0,_xlfn.PERCENTILE.INC(Data!$O$2:$O$2441,($B$4+T2034*($B$5-1))/($B$3-1)),0)</f>
        <v/>
      </c>
      <c r="V2034" s="16">
        <f>IF(Occurrence!K2034&gt;0,_xlfn.PERCENTILE.INC(Occurrence!$I$2:$I$2441,($B$6+T2034*($B$7-1))/($B$3-1)),0)</f>
        <v/>
      </c>
      <c r="W2034" s="16">
        <f>IF(Occurrence!K2034&gt;0,Occurrence!K2034/V2034,0)</f>
        <v/>
      </c>
      <c r="X2034" s="9">
        <f>IF(Occurrence!K2034&gt;0,U2034*W2034,0)</f>
        <v/>
      </c>
      <c r="Y2034" s="24">
        <f>COUNTIF(Data!$X$2:$X$2441,"&lt;="&amp;Data!X2034)/($B$3+1)</f>
        <v/>
      </c>
      <c r="Z2034" s="16">
        <f>_xlfn.PERCENTILE.INC(Data!$U$2:$U$2441,Y2034)</f>
        <v/>
      </c>
      <c r="AA2034" s="16">
        <f>_xlfn.PERCENTILE.INC(Data!$V$2:$V$2441,Y2034)</f>
        <v/>
      </c>
      <c r="AB2034" s="16">
        <f>Data!X2034-AA2034</f>
        <v/>
      </c>
      <c r="AC2034" s="9">
        <f>Z2034+AB2034</f>
        <v/>
      </c>
      <c r="AD2034" s="24">
        <f>COUNTIF(Data!$Y$2:$Y$2441,"&lt;="&amp;Data!Y2034)/($B$3+1)</f>
        <v/>
      </c>
      <c r="AE2034" s="16">
        <f>_xlfn.PERCENTILE.INC(Data!$U$2:$U$2441,AD2034)</f>
        <v/>
      </c>
      <c r="AF2034" s="16">
        <f>_xlfn.PERCENTILE.INC(Data!$V$2:$V$2441,AD2034)</f>
        <v/>
      </c>
      <c r="AG2034" s="16">
        <f>Data!Y2034-AF2034</f>
        <v/>
      </c>
      <c r="AH2034" s="9">
        <f>AE2034+AG2034</f>
        <v/>
      </c>
    </row>
    <row r="2035">
      <c r="N2035" s="14">
        <f>Data!A2035</f>
        <v/>
      </c>
      <c r="O2035" s="24">
        <f>IF(Occurrence!J2035&gt;0,COUNTIFS(Occurrence!$J$2:$J$2441,"&gt;0",Occurrence!$J$2:$J$2441,"&lt;="&amp;Occurrence!J2035)/($B$8+1),0)</f>
        <v/>
      </c>
      <c r="P2035" s="16">
        <f>IF(Occurrence!J2035&gt;0,_xlfn.PERCENTILE.INC(Data!$O$2:$O$2441,($B$4+O2035*($B$5-1))/($B$3-1)),0)</f>
        <v/>
      </c>
      <c r="Q2035" s="16">
        <f>IF(Occurrence!J2035&gt;0,_xlfn.PERCENTILE.INC(Occurrence!$I$2:$I$2441,($B$6+O2035*($B$7-1))/($B$3-1)),0)</f>
        <v/>
      </c>
      <c r="R2035" s="16">
        <f>IF(Occurrence!J2035&gt;0,Occurrence!J2035/Q2035,0)</f>
        <v/>
      </c>
      <c r="S2035" s="9">
        <f>IF(Occurrence!J2035&gt;0,P2035*R2035,0)</f>
        <v/>
      </c>
      <c r="T2035" s="24">
        <f>IF(Occurrence!K2035&gt;0,COUNTIFS(Occurrence!$K$2:$K$2441,"&gt;0",Occurrence!$K$2:$K$2441,"&lt;="&amp;Occurrence!K2035)/($B$9+1),0)</f>
        <v/>
      </c>
      <c r="U2035" s="16">
        <f>IF(Occurrence!K2035&gt;0,_xlfn.PERCENTILE.INC(Data!$O$2:$O$2441,($B$4+T2035*($B$5-1))/($B$3-1)),0)</f>
        <v/>
      </c>
      <c r="V2035" s="16">
        <f>IF(Occurrence!K2035&gt;0,_xlfn.PERCENTILE.INC(Occurrence!$I$2:$I$2441,($B$6+T2035*($B$7-1))/($B$3-1)),0)</f>
        <v/>
      </c>
      <c r="W2035" s="16">
        <f>IF(Occurrence!K2035&gt;0,Occurrence!K2035/V2035,0)</f>
        <v/>
      </c>
      <c r="X2035" s="9">
        <f>IF(Occurrence!K2035&gt;0,U2035*W2035,0)</f>
        <v/>
      </c>
      <c r="Y2035" s="24">
        <f>COUNTIF(Data!$X$2:$X$2441,"&lt;="&amp;Data!X2035)/($B$3+1)</f>
        <v/>
      </c>
      <c r="Z2035" s="16">
        <f>_xlfn.PERCENTILE.INC(Data!$U$2:$U$2441,Y2035)</f>
        <v/>
      </c>
      <c r="AA2035" s="16">
        <f>_xlfn.PERCENTILE.INC(Data!$V$2:$V$2441,Y2035)</f>
        <v/>
      </c>
      <c r="AB2035" s="16">
        <f>Data!X2035-AA2035</f>
        <v/>
      </c>
      <c r="AC2035" s="9">
        <f>Z2035+AB2035</f>
        <v/>
      </c>
      <c r="AD2035" s="24">
        <f>COUNTIF(Data!$Y$2:$Y$2441,"&lt;="&amp;Data!Y2035)/($B$3+1)</f>
        <v/>
      </c>
      <c r="AE2035" s="16">
        <f>_xlfn.PERCENTILE.INC(Data!$U$2:$U$2441,AD2035)</f>
        <v/>
      </c>
      <c r="AF2035" s="16">
        <f>_xlfn.PERCENTILE.INC(Data!$V$2:$V$2441,AD2035)</f>
        <v/>
      </c>
      <c r="AG2035" s="16">
        <f>Data!Y2035-AF2035</f>
        <v/>
      </c>
      <c r="AH2035" s="9">
        <f>AE2035+AG2035</f>
        <v/>
      </c>
    </row>
    <row r="2036">
      <c r="N2036" s="14">
        <f>Data!A2036</f>
        <v/>
      </c>
      <c r="O2036" s="24">
        <f>IF(Occurrence!J2036&gt;0,COUNTIFS(Occurrence!$J$2:$J$2441,"&gt;0",Occurrence!$J$2:$J$2441,"&lt;="&amp;Occurrence!J2036)/($B$8+1),0)</f>
        <v/>
      </c>
      <c r="P2036" s="16">
        <f>IF(Occurrence!J2036&gt;0,_xlfn.PERCENTILE.INC(Data!$O$2:$O$2441,($B$4+O2036*($B$5-1))/($B$3-1)),0)</f>
        <v/>
      </c>
      <c r="Q2036" s="16">
        <f>IF(Occurrence!J2036&gt;0,_xlfn.PERCENTILE.INC(Occurrence!$I$2:$I$2441,($B$6+O2036*($B$7-1))/($B$3-1)),0)</f>
        <v/>
      </c>
      <c r="R2036" s="16">
        <f>IF(Occurrence!J2036&gt;0,Occurrence!J2036/Q2036,0)</f>
        <v/>
      </c>
      <c r="S2036" s="9">
        <f>IF(Occurrence!J2036&gt;0,P2036*R2036,0)</f>
        <v/>
      </c>
      <c r="T2036" s="24">
        <f>IF(Occurrence!K2036&gt;0,COUNTIFS(Occurrence!$K$2:$K$2441,"&gt;0",Occurrence!$K$2:$K$2441,"&lt;="&amp;Occurrence!K2036)/($B$9+1),0)</f>
        <v/>
      </c>
      <c r="U2036" s="16">
        <f>IF(Occurrence!K2036&gt;0,_xlfn.PERCENTILE.INC(Data!$O$2:$O$2441,($B$4+T2036*($B$5-1))/($B$3-1)),0)</f>
        <v/>
      </c>
      <c r="V2036" s="16">
        <f>IF(Occurrence!K2036&gt;0,_xlfn.PERCENTILE.INC(Occurrence!$I$2:$I$2441,($B$6+T2036*($B$7-1))/($B$3-1)),0)</f>
        <v/>
      </c>
      <c r="W2036" s="16">
        <f>IF(Occurrence!K2036&gt;0,Occurrence!K2036/V2036,0)</f>
        <v/>
      </c>
      <c r="X2036" s="9">
        <f>IF(Occurrence!K2036&gt;0,U2036*W2036,0)</f>
        <v/>
      </c>
      <c r="Y2036" s="24">
        <f>COUNTIF(Data!$X$2:$X$2441,"&lt;="&amp;Data!X2036)/($B$3+1)</f>
        <v/>
      </c>
      <c r="Z2036" s="16">
        <f>_xlfn.PERCENTILE.INC(Data!$U$2:$U$2441,Y2036)</f>
        <v/>
      </c>
      <c r="AA2036" s="16">
        <f>_xlfn.PERCENTILE.INC(Data!$V$2:$V$2441,Y2036)</f>
        <v/>
      </c>
      <c r="AB2036" s="16">
        <f>Data!X2036-AA2036</f>
        <v/>
      </c>
      <c r="AC2036" s="9">
        <f>Z2036+AB2036</f>
        <v/>
      </c>
      <c r="AD2036" s="24">
        <f>COUNTIF(Data!$Y$2:$Y$2441,"&lt;="&amp;Data!Y2036)/($B$3+1)</f>
        <v/>
      </c>
      <c r="AE2036" s="16">
        <f>_xlfn.PERCENTILE.INC(Data!$U$2:$U$2441,AD2036)</f>
        <v/>
      </c>
      <c r="AF2036" s="16">
        <f>_xlfn.PERCENTILE.INC(Data!$V$2:$V$2441,AD2036)</f>
        <v/>
      </c>
      <c r="AG2036" s="16">
        <f>Data!Y2036-AF2036</f>
        <v/>
      </c>
      <c r="AH2036" s="9">
        <f>AE2036+AG2036</f>
        <v/>
      </c>
    </row>
    <row r="2037">
      <c r="N2037" s="14">
        <f>Data!A2037</f>
        <v/>
      </c>
      <c r="O2037" s="24">
        <f>IF(Occurrence!J2037&gt;0,COUNTIFS(Occurrence!$J$2:$J$2441,"&gt;0",Occurrence!$J$2:$J$2441,"&lt;="&amp;Occurrence!J2037)/($B$8+1),0)</f>
        <v/>
      </c>
      <c r="P2037" s="16">
        <f>IF(Occurrence!J2037&gt;0,_xlfn.PERCENTILE.INC(Data!$O$2:$O$2441,($B$4+O2037*($B$5-1))/($B$3-1)),0)</f>
        <v/>
      </c>
      <c r="Q2037" s="16">
        <f>IF(Occurrence!J2037&gt;0,_xlfn.PERCENTILE.INC(Occurrence!$I$2:$I$2441,($B$6+O2037*($B$7-1))/($B$3-1)),0)</f>
        <v/>
      </c>
      <c r="R2037" s="16">
        <f>IF(Occurrence!J2037&gt;0,Occurrence!J2037/Q2037,0)</f>
        <v/>
      </c>
      <c r="S2037" s="9">
        <f>IF(Occurrence!J2037&gt;0,P2037*R2037,0)</f>
        <v/>
      </c>
      <c r="T2037" s="24">
        <f>IF(Occurrence!K2037&gt;0,COUNTIFS(Occurrence!$K$2:$K$2441,"&gt;0",Occurrence!$K$2:$K$2441,"&lt;="&amp;Occurrence!K2037)/($B$9+1),0)</f>
        <v/>
      </c>
      <c r="U2037" s="16">
        <f>IF(Occurrence!K2037&gt;0,_xlfn.PERCENTILE.INC(Data!$O$2:$O$2441,($B$4+T2037*($B$5-1))/($B$3-1)),0)</f>
        <v/>
      </c>
      <c r="V2037" s="16">
        <f>IF(Occurrence!K2037&gt;0,_xlfn.PERCENTILE.INC(Occurrence!$I$2:$I$2441,($B$6+T2037*($B$7-1))/($B$3-1)),0)</f>
        <v/>
      </c>
      <c r="W2037" s="16">
        <f>IF(Occurrence!K2037&gt;0,Occurrence!K2037/V2037,0)</f>
        <v/>
      </c>
      <c r="X2037" s="9">
        <f>IF(Occurrence!K2037&gt;0,U2037*W2037,0)</f>
        <v/>
      </c>
      <c r="Y2037" s="24">
        <f>COUNTIF(Data!$X$2:$X$2441,"&lt;="&amp;Data!X2037)/($B$3+1)</f>
        <v/>
      </c>
      <c r="Z2037" s="16">
        <f>_xlfn.PERCENTILE.INC(Data!$U$2:$U$2441,Y2037)</f>
        <v/>
      </c>
      <c r="AA2037" s="16">
        <f>_xlfn.PERCENTILE.INC(Data!$V$2:$V$2441,Y2037)</f>
        <v/>
      </c>
      <c r="AB2037" s="16">
        <f>Data!X2037-AA2037</f>
        <v/>
      </c>
      <c r="AC2037" s="9">
        <f>Z2037+AB2037</f>
        <v/>
      </c>
      <c r="AD2037" s="24">
        <f>COUNTIF(Data!$Y$2:$Y$2441,"&lt;="&amp;Data!Y2037)/($B$3+1)</f>
        <v/>
      </c>
      <c r="AE2037" s="16">
        <f>_xlfn.PERCENTILE.INC(Data!$U$2:$U$2441,AD2037)</f>
        <v/>
      </c>
      <c r="AF2037" s="16">
        <f>_xlfn.PERCENTILE.INC(Data!$V$2:$V$2441,AD2037)</f>
        <v/>
      </c>
      <c r="AG2037" s="16">
        <f>Data!Y2037-AF2037</f>
        <v/>
      </c>
      <c r="AH2037" s="9">
        <f>AE2037+AG2037</f>
        <v/>
      </c>
    </row>
    <row r="2038">
      <c r="N2038" s="14">
        <f>Data!A2038</f>
        <v/>
      </c>
      <c r="O2038" s="24">
        <f>IF(Occurrence!J2038&gt;0,COUNTIFS(Occurrence!$J$2:$J$2441,"&gt;0",Occurrence!$J$2:$J$2441,"&lt;="&amp;Occurrence!J2038)/($B$8+1),0)</f>
        <v/>
      </c>
      <c r="P2038" s="16">
        <f>IF(Occurrence!J2038&gt;0,_xlfn.PERCENTILE.INC(Data!$O$2:$O$2441,($B$4+O2038*($B$5-1))/($B$3-1)),0)</f>
        <v/>
      </c>
      <c r="Q2038" s="16">
        <f>IF(Occurrence!J2038&gt;0,_xlfn.PERCENTILE.INC(Occurrence!$I$2:$I$2441,($B$6+O2038*($B$7-1))/($B$3-1)),0)</f>
        <v/>
      </c>
      <c r="R2038" s="16">
        <f>IF(Occurrence!J2038&gt;0,Occurrence!J2038/Q2038,0)</f>
        <v/>
      </c>
      <c r="S2038" s="9">
        <f>IF(Occurrence!J2038&gt;0,P2038*R2038,0)</f>
        <v/>
      </c>
      <c r="T2038" s="24">
        <f>IF(Occurrence!K2038&gt;0,COUNTIFS(Occurrence!$K$2:$K$2441,"&gt;0",Occurrence!$K$2:$K$2441,"&lt;="&amp;Occurrence!K2038)/($B$9+1),0)</f>
        <v/>
      </c>
      <c r="U2038" s="16">
        <f>IF(Occurrence!K2038&gt;0,_xlfn.PERCENTILE.INC(Data!$O$2:$O$2441,($B$4+T2038*($B$5-1))/($B$3-1)),0)</f>
        <v/>
      </c>
      <c r="V2038" s="16">
        <f>IF(Occurrence!K2038&gt;0,_xlfn.PERCENTILE.INC(Occurrence!$I$2:$I$2441,($B$6+T2038*($B$7-1))/($B$3-1)),0)</f>
        <v/>
      </c>
      <c r="W2038" s="16">
        <f>IF(Occurrence!K2038&gt;0,Occurrence!K2038/V2038,0)</f>
        <v/>
      </c>
      <c r="X2038" s="9">
        <f>IF(Occurrence!K2038&gt;0,U2038*W2038,0)</f>
        <v/>
      </c>
      <c r="Y2038" s="24">
        <f>COUNTIF(Data!$X$2:$X$2441,"&lt;="&amp;Data!X2038)/($B$3+1)</f>
        <v/>
      </c>
      <c r="Z2038" s="16">
        <f>_xlfn.PERCENTILE.INC(Data!$U$2:$U$2441,Y2038)</f>
        <v/>
      </c>
      <c r="AA2038" s="16">
        <f>_xlfn.PERCENTILE.INC(Data!$V$2:$V$2441,Y2038)</f>
        <v/>
      </c>
      <c r="AB2038" s="16">
        <f>Data!X2038-AA2038</f>
        <v/>
      </c>
      <c r="AC2038" s="9">
        <f>Z2038+AB2038</f>
        <v/>
      </c>
      <c r="AD2038" s="24">
        <f>COUNTIF(Data!$Y$2:$Y$2441,"&lt;="&amp;Data!Y2038)/($B$3+1)</f>
        <v/>
      </c>
      <c r="AE2038" s="16">
        <f>_xlfn.PERCENTILE.INC(Data!$U$2:$U$2441,AD2038)</f>
        <v/>
      </c>
      <c r="AF2038" s="16">
        <f>_xlfn.PERCENTILE.INC(Data!$V$2:$V$2441,AD2038)</f>
        <v/>
      </c>
      <c r="AG2038" s="16">
        <f>Data!Y2038-AF2038</f>
        <v/>
      </c>
      <c r="AH2038" s="9">
        <f>AE2038+AG2038</f>
        <v/>
      </c>
    </row>
    <row r="2039">
      <c r="N2039" s="14">
        <f>Data!A2039</f>
        <v/>
      </c>
      <c r="O2039" s="24">
        <f>IF(Occurrence!J2039&gt;0,COUNTIFS(Occurrence!$J$2:$J$2441,"&gt;0",Occurrence!$J$2:$J$2441,"&lt;="&amp;Occurrence!J2039)/($B$8+1),0)</f>
        <v/>
      </c>
      <c r="P2039" s="16">
        <f>IF(Occurrence!J2039&gt;0,_xlfn.PERCENTILE.INC(Data!$O$2:$O$2441,($B$4+O2039*($B$5-1))/($B$3-1)),0)</f>
        <v/>
      </c>
      <c r="Q2039" s="16">
        <f>IF(Occurrence!J2039&gt;0,_xlfn.PERCENTILE.INC(Occurrence!$I$2:$I$2441,($B$6+O2039*($B$7-1))/($B$3-1)),0)</f>
        <v/>
      </c>
      <c r="R2039" s="16">
        <f>IF(Occurrence!J2039&gt;0,Occurrence!J2039/Q2039,0)</f>
        <v/>
      </c>
      <c r="S2039" s="9">
        <f>IF(Occurrence!J2039&gt;0,P2039*R2039,0)</f>
        <v/>
      </c>
      <c r="T2039" s="24">
        <f>IF(Occurrence!K2039&gt;0,COUNTIFS(Occurrence!$K$2:$K$2441,"&gt;0",Occurrence!$K$2:$K$2441,"&lt;="&amp;Occurrence!K2039)/($B$9+1),0)</f>
        <v/>
      </c>
      <c r="U2039" s="16">
        <f>IF(Occurrence!K2039&gt;0,_xlfn.PERCENTILE.INC(Data!$O$2:$O$2441,($B$4+T2039*($B$5-1))/($B$3-1)),0)</f>
        <v/>
      </c>
      <c r="V2039" s="16">
        <f>IF(Occurrence!K2039&gt;0,_xlfn.PERCENTILE.INC(Occurrence!$I$2:$I$2441,($B$6+T2039*($B$7-1))/($B$3-1)),0)</f>
        <v/>
      </c>
      <c r="W2039" s="16">
        <f>IF(Occurrence!K2039&gt;0,Occurrence!K2039/V2039,0)</f>
        <v/>
      </c>
      <c r="X2039" s="9">
        <f>IF(Occurrence!K2039&gt;0,U2039*W2039,0)</f>
        <v/>
      </c>
      <c r="Y2039" s="24">
        <f>COUNTIF(Data!$X$2:$X$2441,"&lt;="&amp;Data!X2039)/($B$3+1)</f>
        <v/>
      </c>
      <c r="Z2039" s="16">
        <f>_xlfn.PERCENTILE.INC(Data!$U$2:$U$2441,Y2039)</f>
        <v/>
      </c>
      <c r="AA2039" s="16">
        <f>_xlfn.PERCENTILE.INC(Data!$V$2:$V$2441,Y2039)</f>
        <v/>
      </c>
      <c r="AB2039" s="16">
        <f>Data!X2039-AA2039</f>
        <v/>
      </c>
      <c r="AC2039" s="9">
        <f>Z2039+AB2039</f>
        <v/>
      </c>
      <c r="AD2039" s="24">
        <f>COUNTIF(Data!$Y$2:$Y$2441,"&lt;="&amp;Data!Y2039)/($B$3+1)</f>
        <v/>
      </c>
      <c r="AE2039" s="16">
        <f>_xlfn.PERCENTILE.INC(Data!$U$2:$U$2441,AD2039)</f>
        <v/>
      </c>
      <c r="AF2039" s="16">
        <f>_xlfn.PERCENTILE.INC(Data!$V$2:$V$2441,AD2039)</f>
        <v/>
      </c>
      <c r="AG2039" s="16">
        <f>Data!Y2039-AF2039</f>
        <v/>
      </c>
      <c r="AH2039" s="9">
        <f>AE2039+AG2039</f>
        <v/>
      </c>
    </row>
    <row r="2040">
      <c r="N2040" s="14">
        <f>Data!A2040</f>
        <v/>
      </c>
      <c r="O2040" s="24">
        <f>IF(Occurrence!J2040&gt;0,COUNTIFS(Occurrence!$J$2:$J$2441,"&gt;0",Occurrence!$J$2:$J$2441,"&lt;="&amp;Occurrence!J2040)/($B$8+1),0)</f>
        <v/>
      </c>
      <c r="P2040" s="16">
        <f>IF(Occurrence!J2040&gt;0,_xlfn.PERCENTILE.INC(Data!$O$2:$O$2441,($B$4+O2040*($B$5-1))/($B$3-1)),0)</f>
        <v/>
      </c>
      <c r="Q2040" s="16">
        <f>IF(Occurrence!J2040&gt;0,_xlfn.PERCENTILE.INC(Occurrence!$I$2:$I$2441,($B$6+O2040*($B$7-1))/($B$3-1)),0)</f>
        <v/>
      </c>
      <c r="R2040" s="16">
        <f>IF(Occurrence!J2040&gt;0,Occurrence!J2040/Q2040,0)</f>
        <v/>
      </c>
      <c r="S2040" s="9">
        <f>IF(Occurrence!J2040&gt;0,P2040*R2040,0)</f>
        <v/>
      </c>
      <c r="T2040" s="24">
        <f>IF(Occurrence!K2040&gt;0,COUNTIFS(Occurrence!$K$2:$K$2441,"&gt;0",Occurrence!$K$2:$K$2441,"&lt;="&amp;Occurrence!K2040)/($B$9+1),0)</f>
        <v/>
      </c>
      <c r="U2040" s="16">
        <f>IF(Occurrence!K2040&gt;0,_xlfn.PERCENTILE.INC(Data!$O$2:$O$2441,($B$4+T2040*($B$5-1))/($B$3-1)),0)</f>
        <v/>
      </c>
      <c r="V2040" s="16">
        <f>IF(Occurrence!K2040&gt;0,_xlfn.PERCENTILE.INC(Occurrence!$I$2:$I$2441,($B$6+T2040*($B$7-1))/($B$3-1)),0)</f>
        <v/>
      </c>
      <c r="W2040" s="16">
        <f>IF(Occurrence!K2040&gt;0,Occurrence!K2040/V2040,0)</f>
        <v/>
      </c>
      <c r="X2040" s="9">
        <f>IF(Occurrence!K2040&gt;0,U2040*W2040,0)</f>
        <v/>
      </c>
      <c r="Y2040" s="24">
        <f>COUNTIF(Data!$X$2:$X$2441,"&lt;="&amp;Data!X2040)/($B$3+1)</f>
        <v/>
      </c>
      <c r="Z2040" s="16">
        <f>_xlfn.PERCENTILE.INC(Data!$U$2:$U$2441,Y2040)</f>
        <v/>
      </c>
      <c r="AA2040" s="16">
        <f>_xlfn.PERCENTILE.INC(Data!$V$2:$V$2441,Y2040)</f>
        <v/>
      </c>
      <c r="AB2040" s="16">
        <f>Data!X2040-AA2040</f>
        <v/>
      </c>
      <c r="AC2040" s="9">
        <f>Z2040+AB2040</f>
        <v/>
      </c>
      <c r="AD2040" s="24">
        <f>COUNTIF(Data!$Y$2:$Y$2441,"&lt;="&amp;Data!Y2040)/($B$3+1)</f>
        <v/>
      </c>
      <c r="AE2040" s="16">
        <f>_xlfn.PERCENTILE.INC(Data!$U$2:$U$2441,AD2040)</f>
        <v/>
      </c>
      <c r="AF2040" s="16">
        <f>_xlfn.PERCENTILE.INC(Data!$V$2:$V$2441,AD2040)</f>
        <v/>
      </c>
      <c r="AG2040" s="16">
        <f>Data!Y2040-AF2040</f>
        <v/>
      </c>
      <c r="AH2040" s="9">
        <f>AE2040+AG2040</f>
        <v/>
      </c>
    </row>
    <row r="2041">
      <c r="N2041" s="14">
        <f>Data!A2041</f>
        <v/>
      </c>
      <c r="O2041" s="24">
        <f>IF(Occurrence!J2041&gt;0,COUNTIFS(Occurrence!$J$2:$J$2441,"&gt;0",Occurrence!$J$2:$J$2441,"&lt;="&amp;Occurrence!J2041)/($B$8+1),0)</f>
        <v/>
      </c>
      <c r="P2041" s="16">
        <f>IF(Occurrence!J2041&gt;0,_xlfn.PERCENTILE.INC(Data!$O$2:$O$2441,($B$4+O2041*($B$5-1))/($B$3-1)),0)</f>
        <v/>
      </c>
      <c r="Q2041" s="16">
        <f>IF(Occurrence!J2041&gt;0,_xlfn.PERCENTILE.INC(Occurrence!$I$2:$I$2441,($B$6+O2041*($B$7-1))/($B$3-1)),0)</f>
        <v/>
      </c>
      <c r="R2041" s="16">
        <f>IF(Occurrence!J2041&gt;0,Occurrence!J2041/Q2041,0)</f>
        <v/>
      </c>
      <c r="S2041" s="9">
        <f>IF(Occurrence!J2041&gt;0,P2041*R2041,0)</f>
        <v/>
      </c>
      <c r="T2041" s="24">
        <f>IF(Occurrence!K2041&gt;0,COUNTIFS(Occurrence!$K$2:$K$2441,"&gt;0",Occurrence!$K$2:$K$2441,"&lt;="&amp;Occurrence!K2041)/($B$9+1),0)</f>
        <v/>
      </c>
      <c r="U2041" s="16">
        <f>IF(Occurrence!K2041&gt;0,_xlfn.PERCENTILE.INC(Data!$O$2:$O$2441,($B$4+T2041*($B$5-1))/($B$3-1)),0)</f>
        <v/>
      </c>
      <c r="V2041" s="16">
        <f>IF(Occurrence!K2041&gt;0,_xlfn.PERCENTILE.INC(Occurrence!$I$2:$I$2441,($B$6+T2041*($B$7-1))/($B$3-1)),0)</f>
        <v/>
      </c>
      <c r="W2041" s="16">
        <f>IF(Occurrence!K2041&gt;0,Occurrence!K2041/V2041,0)</f>
        <v/>
      </c>
      <c r="X2041" s="9">
        <f>IF(Occurrence!K2041&gt;0,U2041*W2041,0)</f>
        <v/>
      </c>
      <c r="Y2041" s="24">
        <f>COUNTIF(Data!$X$2:$X$2441,"&lt;="&amp;Data!X2041)/($B$3+1)</f>
        <v/>
      </c>
      <c r="Z2041" s="16">
        <f>_xlfn.PERCENTILE.INC(Data!$U$2:$U$2441,Y2041)</f>
        <v/>
      </c>
      <c r="AA2041" s="16">
        <f>_xlfn.PERCENTILE.INC(Data!$V$2:$V$2441,Y2041)</f>
        <v/>
      </c>
      <c r="AB2041" s="16">
        <f>Data!X2041-AA2041</f>
        <v/>
      </c>
      <c r="AC2041" s="9">
        <f>Z2041+AB2041</f>
        <v/>
      </c>
      <c r="AD2041" s="24">
        <f>COUNTIF(Data!$Y$2:$Y$2441,"&lt;="&amp;Data!Y2041)/($B$3+1)</f>
        <v/>
      </c>
      <c r="AE2041" s="16">
        <f>_xlfn.PERCENTILE.INC(Data!$U$2:$U$2441,AD2041)</f>
        <v/>
      </c>
      <c r="AF2041" s="16">
        <f>_xlfn.PERCENTILE.INC(Data!$V$2:$V$2441,AD2041)</f>
        <v/>
      </c>
      <c r="AG2041" s="16">
        <f>Data!Y2041-AF2041</f>
        <v/>
      </c>
      <c r="AH2041" s="9">
        <f>AE2041+AG2041</f>
        <v/>
      </c>
    </row>
    <row r="2042">
      <c r="N2042" s="14">
        <f>Data!A2042</f>
        <v/>
      </c>
      <c r="O2042" s="24">
        <f>IF(Occurrence!J2042&gt;0,COUNTIFS(Occurrence!$J$2:$J$2441,"&gt;0",Occurrence!$J$2:$J$2441,"&lt;="&amp;Occurrence!J2042)/($B$8+1),0)</f>
        <v/>
      </c>
      <c r="P2042" s="16">
        <f>IF(Occurrence!J2042&gt;0,_xlfn.PERCENTILE.INC(Data!$O$2:$O$2441,($B$4+O2042*($B$5-1))/($B$3-1)),0)</f>
        <v/>
      </c>
      <c r="Q2042" s="16">
        <f>IF(Occurrence!J2042&gt;0,_xlfn.PERCENTILE.INC(Occurrence!$I$2:$I$2441,($B$6+O2042*($B$7-1))/($B$3-1)),0)</f>
        <v/>
      </c>
      <c r="R2042" s="16">
        <f>IF(Occurrence!J2042&gt;0,Occurrence!J2042/Q2042,0)</f>
        <v/>
      </c>
      <c r="S2042" s="9">
        <f>IF(Occurrence!J2042&gt;0,P2042*R2042,0)</f>
        <v/>
      </c>
      <c r="T2042" s="24">
        <f>IF(Occurrence!K2042&gt;0,COUNTIFS(Occurrence!$K$2:$K$2441,"&gt;0",Occurrence!$K$2:$K$2441,"&lt;="&amp;Occurrence!K2042)/($B$9+1),0)</f>
        <v/>
      </c>
      <c r="U2042" s="16">
        <f>IF(Occurrence!K2042&gt;0,_xlfn.PERCENTILE.INC(Data!$O$2:$O$2441,($B$4+T2042*($B$5-1))/($B$3-1)),0)</f>
        <v/>
      </c>
      <c r="V2042" s="16">
        <f>IF(Occurrence!K2042&gt;0,_xlfn.PERCENTILE.INC(Occurrence!$I$2:$I$2441,($B$6+T2042*($B$7-1))/($B$3-1)),0)</f>
        <v/>
      </c>
      <c r="W2042" s="16">
        <f>IF(Occurrence!K2042&gt;0,Occurrence!K2042/V2042,0)</f>
        <v/>
      </c>
      <c r="X2042" s="9">
        <f>IF(Occurrence!K2042&gt;0,U2042*W2042,0)</f>
        <v/>
      </c>
      <c r="Y2042" s="24">
        <f>COUNTIF(Data!$X$2:$X$2441,"&lt;="&amp;Data!X2042)/($B$3+1)</f>
        <v/>
      </c>
      <c r="Z2042" s="16">
        <f>_xlfn.PERCENTILE.INC(Data!$U$2:$U$2441,Y2042)</f>
        <v/>
      </c>
      <c r="AA2042" s="16">
        <f>_xlfn.PERCENTILE.INC(Data!$V$2:$V$2441,Y2042)</f>
        <v/>
      </c>
      <c r="AB2042" s="16">
        <f>Data!X2042-AA2042</f>
        <v/>
      </c>
      <c r="AC2042" s="9">
        <f>Z2042+AB2042</f>
        <v/>
      </c>
      <c r="AD2042" s="24">
        <f>COUNTIF(Data!$Y$2:$Y$2441,"&lt;="&amp;Data!Y2042)/($B$3+1)</f>
        <v/>
      </c>
      <c r="AE2042" s="16">
        <f>_xlfn.PERCENTILE.INC(Data!$U$2:$U$2441,AD2042)</f>
        <v/>
      </c>
      <c r="AF2042" s="16">
        <f>_xlfn.PERCENTILE.INC(Data!$V$2:$V$2441,AD2042)</f>
        <v/>
      </c>
      <c r="AG2042" s="16">
        <f>Data!Y2042-AF2042</f>
        <v/>
      </c>
      <c r="AH2042" s="9">
        <f>AE2042+AG2042</f>
        <v/>
      </c>
    </row>
    <row r="2043">
      <c r="N2043" s="14">
        <f>Data!A2043</f>
        <v/>
      </c>
      <c r="O2043" s="24">
        <f>IF(Occurrence!J2043&gt;0,COUNTIFS(Occurrence!$J$2:$J$2441,"&gt;0",Occurrence!$J$2:$J$2441,"&lt;="&amp;Occurrence!J2043)/($B$8+1),0)</f>
        <v/>
      </c>
      <c r="P2043" s="16">
        <f>IF(Occurrence!J2043&gt;0,_xlfn.PERCENTILE.INC(Data!$O$2:$O$2441,($B$4+O2043*($B$5-1))/($B$3-1)),0)</f>
        <v/>
      </c>
      <c r="Q2043" s="16">
        <f>IF(Occurrence!J2043&gt;0,_xlfn.PERCENTILE.INC(Occurrence!$I$2:$I$2441,($B$6+O2043*($B$7-1))/($B$3-1)),0)</f>
        <v/>
      </c>
      <c r="R2043" s="16">
        <f>IF(Occurrence!J2043&gt;0,Occurrence!J2043/Q2043,0)</f>
        <v/>
      </c>
      <c r="S2043" s="9">
        <f>IF(Occurrence!J2043&gt;0,P2043*R2043,0)</f>
        <v/>
      </c>
      <c r="T2043" s="24">
        <f>IF(Occurrence!K2043&gt;0,COUNTIFS(Occurrence!$K$2:$K$2441,"&gt;0",Occurrence!$K$2:$K$2441,"&lt;="&amp;Occurrence!K2043)/($B$9+1),0)</f>
        <v/>
      </c>
      <c r="U2043" s="16">
        <f>IF(Occurrence!K2043&gt;0,_xlfn.PERCENTILE.INC(Data!$O$2:$O$2441,($B$4+T2043*($B$5-1))/($B$3-1)),0)</f>
        <v/>
      </c>
      <c r="V2043" s="16">
        <f>IF(Occurrence!K2043&gt;0,_xlfn.PERCENTILE.INC(Occurrence!$I$2:$I$2441,($B$6+T2043*($B$7-1))/($B$3-1)),0)</f>
        <v/>
      </c>
      <c r="W2043" s="16">
        <f>IF(Occurrence!K2043&gt;0,Occurrence!K2043/V2043,0)</f>
        <v/>
      </c>
      <c r="X2043" s="9">
        <f>IF(Occurrence!K2043&gt;0,U2043*W2043,0)</f>
        <v/>
      </c>
      <c r="Y2043" s="24">
        <f>COUNTIF(Data!$X$2:$X$2441,"&lt;="&amp;Data!X2043)/($B$3+1)</f>
        <v/>
      </c>
      <c r="Z2043" s="16">
        <f>_xlfn.PERCENTILE.INC(Data!$U$2:$U$2441,Y2043)</f>
        <v/>
      </c>
      <c r="AA2043" s="16">
        <f>_xlfn.PERCENTILE.INC(Data!$V$2:$V$2441,Y2043)</f>
        <v/>
      </c>
      <c r="AB2043" s="16">
        <f>Data!X2043-AA2043</f>
        <v/>
      </c>
      <c r="AC2043" s="9">
        <f>Z2043+AB2043</f>
        <v/>
      </c>
      <c r="AD2043" s="24">
        <f>COUNTIF(Data!$Y$2:$Y$2441,"&lt;="&amp;Data!Y2043)/($B$3+1)</f>
        <v/>
      </c>
      <c r="AE2043" s="16">
        <f>_xlfn.PERCENTILE.INC(Data!$U$2:$U$2441,AD2043)</f>
        <v/>
      </c>
      <c r="AF2043" s="16">
        <f>_xlfn.PERCENTILE.INC(Data!$V$2:$V$2441,AD2043)</f>
        <v/>
      </c>
      <c r="AG2043" s="16">
        <f>Data!Y2043-AF2043</f>
        <v/>
      </c>
      <c r="AH2043" s="9">
        <f>AE2043+AG2043</f>
        <v/>
      </c>
    </row>
    <row r="2044">
      <c r="N2044" s="14">
        <f>Data!A2044</f>
        <v/>
      </c>
      <c r="O2044" s="24">
        <f>IF(Occurrence!J2044&gt;0,COUNTIFS(Occurrence!$J$2:$J$2441,"&gt;0",Occurrence!$J$2:$J$2441,"&lt;="&amp;Occurrence!J2044)/($B$8+1),0)</f>
        <v/>
      </c>
      <c r="P2044" s="16">
        <f>IF(Occurrence!J2044&gt;0,_xlfn.PERCENTILE.INC(Data!$O$2:$O$2441,($B$4+O2044*($B$5-1))/($B$3-1)),0)</f>
        <v/>
      </c>
      <c r="Q2044" s="16">
        <f>IF(Occurrence!J2044&gt;0,_xlfn.PERCENTILE.INC(Occurrence!$I$2:$I$2441,($B$6+O2044*($B$7-1))/($B$3-1)),0)</f>
        <v/>
      </c>
      <c r="R2044" s="16">
        <f>IF(Occurrence!J2044&gt;0,Occurrence!J2044/Q2044,0)</f>
        <v/>
      </c>
      <c r="S2044" s="9">
        <f>IF(Occurrence!J2044&gt;0,P2044*R2044,0)</f>
        <v/>
      </c>
      <c r="T2044" s="24">
        <f>IF(Occurrence!K2044&gt;0,COUNTIFS(Occurrence!$K$2:$K$2441,"&gt;0",Occurrence!$K$2:$K$2441,"&lt;="&amp;Occurrence!K2044)/($B$9+1),0)</f>
        <v/>
      </c>
      <c r="U2044" s="16">
        <f>IF(Occurrence!K2044&gt;0,_xlfn.PERCENTILE.INC(Data!$O$2:$O$2441,($B$4+T2044*($B$5-1))/($B$3-1)),0)</f>
        <v/>
      </c>
      <c r="V2044" s="16">
        <f>IF(Occurrence!K2044&gt;0,_xlfn.PERCENTILE.INC(Occurrence!$I$2:$I$2441,($B$6+T2044*($B$7-1))/($B$3-1)),0)</f>
        <v/>
      </c>
      <c r="W2044" s="16">
        <f>IF(Occurrence!K2044&gt;0,Occurrence!K2044/V2044,0)</f>
        <v/>
      </c>
      <c r="X2044" s="9">
        <f>IF(Occurrence!K2044&gt;0,U2044*W2044,0)</f>
        <v/>
      </c>
      <c r="Y2044" s="24">
        <f>COUNTIF(Data!$X$2:$X$2441,"&lt;="&amp;Data!X2044)/($B$3+1)</f>
        <v/>
      </c>
      <c r="Z2044" s="16">
        <f>_xlfn.PERCENTILE.INC(Data!$U$2:$U$2441,Y2044)</f>
        <v/>
      </c>
      <c r="AA2044" s="16">
        <f>_xlfn.PERCENTILE.INC(Data!$V$2:$V$2441,Y2044)</f>
        <v/>
      </c>
      <c r="AB2044" s="16">
        <f>Data!X2044-AA2044</f>
        <v/>
      </c>
      <c r="AC2044" s="9">
        <f>Z2044+AB2044</f>
        <v/>
      </c>
      <c r="AD2044" s="24">
        <f>COUNTIF(Data!$Y$2:$Y$2441,"&lt;="&amp;Data!Y2044)/($B$3+1)</f>
        <v/>
      </c>
      <c r="AE2044" s="16">
        <f>_xlfn.PERCENTILE.INC(Data!$U$2:$U$2441,AD2044)</f>
        <v/>
      </c>
      <c r="AF2044" s="16">
        <f>_xlfn.PERCENTILE.INC(Data!$V$2:$V$2441,AD2044)</f>
        <v/>
      </c>
      <c r="AG2044" s="16">
        <f>Data!Y2044-AF2044</f>
        <v/>
      </c>
      <c r="AH2044" s="9">
        <f>AE2044+AG2044</f>
        <v/>
      </c>
    </row>
    <row r="2045">
      <c r="N2045" s="14">
        <f>Data!A2045</f>
        <v/>
      </c>
      <c r="O2045" s="24">
        <f>IF(Occurrence!J2045&gt;0,COUNTIFS(Occurrence!$J$2:$J$2441,"&gt;0",Occurrence!$J$2:$J$2441,"&lt;="&amp;Occurrence!J2045)/($B$8+1),0)</f>
        <v/>
      </c>
      <c r="P2045" s="16">
        <f>IF(Occurrence!J2045&gt;0,_xlfn.PERCENTILE.INC(Data!$O$2:$O$2441,($B$4+O2045*($B$5-1))/($B$3-1)),0)</f>
        <v/>
      </c>
      <c r="Q2045" s="16">
        <f>IF(Occurrence!J2045&gt;0,_xlfn.PERCENTILE.INC(Occurrence!$I$2:$I$2441,($B$6+O2045*($B$7-1))/($B$3-1)),0)</f>
        <v/>
      </c>
      <c r="R2045" s="16">
        <f>IF(Occurrence!J2045&gt;0,Occurrence!J2045/Q2045,0)</f>
        <v/>
      </c>
      <c r="S2045" s="9">
        <f>IF(Occurrence!J2045&gt;0,P2045*R2045,0)</f>
        <v/>
      </c>
      <c r="T2045" s="24">
        <f>IF(Occurrence!K2045&gt;0,COUNTIFS(Occurrence!$K$2:$K$2441,"&gt;0",Occurrence!$K$2:$K$2441,"&lt;="&amp;Occurrence!K2045)/($B$9+1),0)</f>
        <v/>
      </c>
      <c r="U2045" s="16">
        <f>IF(Occurrence!K2045&gt;0,_xlfn.PERCENTILE.INC(Data!$O$2:$O$2441,($B$4+T2045*($B$5-1))/($B$3-1)),0)</f>
        <v/>
      </c>
      <c r="V2045" s="16">
        <f>IF(Occurrence!K2045&gt;0,_xlfn.PERCENTILE.INC(Occurrence!$I$2:$I$2441,($B$6+T2045*($B$7-1))/($B$3-1)),0)</f>
        <v/>
      </c>
      <c r="W2045" s="16">
        <f>IF(Occurrence!K2045&gt;0,Occurrence!K2045/V2045,0)</f>
        <v/>
      </c>
      <c r="X2045" s="9">
        <f>IF(Occurrence!K2045&gt;0,U2045*W2045,0)</f>
        <v/>
      </c>
      <c r="Y2045" s="24">
        <f>COUNTIF(Data!$X$2:$X$2441,"&lt;="&amp;Data!X2045)/($B$3+1)</f>
        <v/>
      </c>
      <c r="Z2045" s="16">
        <f>_xlfn.PERCENTILE.INC(Data!$U$2:$U$2441,Y2045)</f>
        <v/>
      </c>
      <c r="AA2045" s="16">
        <f>_xlfn.PERCENTILE.INC(Data!$V$2:$V$2441,Y2045)</f>
        <v/>
      </c>
      <c r="AB2045" s="16">
        <f>Data!X2045-AA2045</f>
        <v/>
      </c>
      <c r="AC2045" s="9">
        <f>Z2045+AB2045</f>
        <v/>
      </c>
      <c r="AD2045" s="24">
        <f>COUNTIF(Data!$Y$2:$Y$2441,"&lt;="&amp;Data!Y2045)/($B$3+1)</f>
        <v/>
      </c>
      <c r="AE2045" s="16">
        <f>_xlfn.PERCENTILE.INC(Data!$U$2:$U$2441,AD2045)</f>
        <v/>
      </c>
      <c r="AF2045" s="16">
        <f>_xlfn.PERCENTILE.INC(Data!$V$2:$V$2441,AD2045)</f>
        <v/>
      </c>
      <c r="AG2045" s="16">
        <f>Data!Y2045-AF2045</f>
        <v/>
      </c>
      <c r="AH2045" s="9">
        <f>AE2045+AG2045</f>
        <v/>
      </c>
    </row>
    <row r="2046">
      <c r="N2046" s="14">
        <f>Data!A2046</f>
        <v/>
      </c>
      <c r="O2046" s="24">
        <f>IF(Occurrence!J2046&gt;0,COUNTIFS(Occurrence!$J$2:$J$2441,"&gt;0",Occurrence!$J$2:$J$2441,"&lt;="&amp;Occurrence!J2046)/($B$8+1),0)</f>
        <v/>
      </c>
      <c r="P2046" s="16">
        <f>IF(Occurrence!J2046&gt;0,_xlfn.PERCENTILE.INC(Data!$O$2:$O$2441,($B$4+O2046*($B$5-1))/($B$3-1)),0)</f>
        <v/>
      </c>
      <c r="Q2046" s="16">
        <f>IF(Occurrence!J2046&gt;0,_xlfn.PERCENTILE.INC(Occurrence!$I$2:$I$2441,($B$6+O2046*($B$7-1))/($B$3-1)),0)</f>
        <v/>
      </c>
      <c r="R2046" s="16">
        <f>IF(Occurrence!J2046&gt;0,Occurrence!J2046/Q2046,0)</f>
        <v/>
      </c>
      <c r="S2046" s="9">
        <f>IF(Occurrence!J2046&gt;0,P2046*R2046,0)</f>
        <v/>
      </c>
      <c r="T2046" s="24">
        <f>IF(Occurrence!K2046&gt;0,COUNTIFS(Occurrence!$K$2:$K$2441,"&gt;0",Occurrence!$K$2:$K$2441,"&lt;="&amp;Occurrence!K2046)/($B$9+1),0)</f>
        <v/>
      </c>
      <c r="U2046" s="16">
        <f>IF(Occurrence!K2046&gt;0,_xlfn.PERCENTILE.INC(Data!$O$2:$O$2441,($B$4+T2046*($B$5-1))/($B$3-1)),0)</f>
        <v/>
      </c>
      <c r="V2046" s="16">
        <f>IF(Occurrence!K2046&gt;0,_xlfn.PERCENTILE.INC(Occurrence!$I$2:$I$2441,($B$6+T2046*($B$7-1))/($B$3-1)),0)</f>
        <v/>
      </c>
      <c r="W2046" s="16">
        <f>IF(Occurrence!K2046&gt;0,Occurrence!K2046/V2046,0)</f>
        <v/>
      </c>
      <c r="X2046" s="9">
        <f>IF(Occurrence!K2046&gt;0,U2046*W2046,0)</f>
        <v/>
      </c>
      <c r="Y2046" s="24">
        <f>COUNTIF(Data!$X$2:$X$2441,"&lt;="&amp;Data!X2046)/($B$3+1)</f>
        <v/>
      </c>
      <c r="Z2046" s="16">
        <f>_xlfn.PERCENTILE.INC(Data!$U$2:$U$2441,Y2046)</f>
        <v/>
      </c>
      <c r="AA2046" s="16">
        <f>_xlfn.PERCENTILE.INC(Data!$V$2:$V$2441,Y2046)</f>
        <v/>
      </c>
      <c r="AB2046" s="16">
        <f>Data!X2046-AA2046</f>
        <v/>
      </c>
      <c r="AC2046" s="9">
        <f>Z2046+AB2046</f>
        <v/>
      </c>
      <c r="AD2046" s="24">
        <f>COUNTIF(Data!$Y$2:$Y$2441,"&lt;="&amp;Data!Y2046)/($B$3+1)</f>
        <v/>
      </c>
      <c r="AE2046" s="16">
        <f>_xlfn.PERCENTILE.INC(Data!$U$2:$U$2441,AD2046)</f>
        <v/>
      </c>
      <c r="AF2046" s="16">
        <f>_xlfn.PERCENTILE.INC(Data!$V$2:$V$2441,AD2046)</f>
        <v/>
      </c>
      <c r="AG2046" s="16">
        <f>Data!Y2046-AF2046</f>
        <v/>
      </c>
      <c r="AH2046" s="9">
        <f>AE2046+AG2046</f>
        <v/>
      </c>
    </row>
    <row r="2047">
      <c r="N2047" s="14">
        <f>Data!A2047</f>
        <v/>
      </c>
      <c r="O2047" s="24">
        <f>IF(Occurrence!J2047&gt;0,COUNTIFS(Occurrence!$J$2:$J$2441,"&gt;0",Occurrence!$J$2:$J$2441,"&lt;="&amp;Occurrence!J2047)/($B$8+1),0)</f>
        <v/>
      </c>
      <c r="P2047" s="16">
        <f>IF(Occurrence!J2047&gt;0,_xlfn.PERCENTILE.INC(Data!$O$2:$O$2441,($B$4+O2047*($B$5-1))/($B$3-1)),0)</f>
        <v/>
      </c>
      <c r="Q2047" s="16">
        <f>IF(Occurrence!J2047&gt;0,_xlfn.PERCENTILE.INC(Occurrence!$I$2:$I$2441,($B$6+O2047*($B$7-1))/($B$3-1)),0)</f>
        <v/>
      </c>
      <c r="R2047" s="16">
        <f>IF(Occurrence!J2047&gt;0,Occurrence!J2047/Q2047,0)</f>
        <v/>
      </c>
      <c r="S2047" s="9">
        <f>IF(Occurrence!J2047&gt;0,P2047*R2047,0)</f>
        <v/>
      </c>
      <c r="T2047" s="24">
        <f>IF(Occurrence!K2047&gt;0,COUNTIFS(Occurrence!$K$2:$K$2441,"&gt;0",Occurrence!$K$2:$K$2441,"&lt;="&amp;Occurrence!K2047)/($B$9+1),0)</f>
        <v/>
      </c>
      <c r="U2047" s="16">
        <f>IF(Occurrence!K2047&gt;0,_xlfn.PERCENTILE.INC(Data!$O$2:$O$2441,($B$4+T2047*($B$5-1))/($B$3-1)),0)</f>
        <v/>
      </c>
      <c r="V2047" s="16">
        <f>IF(Occurrence!K2047&gt;0,_xlfn.PERCENTILE.INC(Occurrence!$I$2:$I$2441,($B$6+T2047*($B$7-1))/($B$3-1)),0)</f>
        <v/>
      </c>
      <c r="W2047" s="16">
        <f>IF(Occurrence!K2047&gt;0,Occurrence!K2047/V2047,0)</f>
        <v/>
      </c>
      <c r="X2047" s="9">
        <f>IF(Occurrence!K2047&gt;0,U2047*W2047,0)</f>
        <v/>
      </c>
      <c r="Y2047" s="24">
        <f>COUNTIF(Data!$X$2:$X$2441,"&lt;="&amp;Data!X2047)/($B$3+1)</f>
        <v/>
      </c>
      <c r="Z2047" s="16">
        <f>_xlfn.PERCENTILE.INC(Data!$U$2:$U$2441,Y2047)</f>
        <v/>
      </c>
      <c r="AA2047" s="16">
        <f>_xlfn.PERCENTILE.INC(Data!$V$2:$V$2441,Y2047)</f>
        <v/>
      </c>
      <c r="AB2047" s="16">
        <f>Data!X2047-AA2047</f>
        <v/>
      </c>
      <c r="AC2047" s="9">
        <f>Z2047+AB2047</f>
        <v/>
      </c>
      <c r="AD2047" s="24">
        <f>COUNTIF(Data!$Y$2:$Y$2441,"&lt;="&amp;Data!Y2047)/($B$3+1)</f>
        <v/>
      </c>
      <c r="AE2047" s="16">
        <f>_xlfn.PERCENTILE.INC(Data!$U$2:$U$2441,AD2047)</f>
        <v/>
      </c>
      <c r="AF2047" s="16">
        <f>_xlfn.PERCENTILE.INC(Data!$V$2:$V$2441,AD2047)</f>
        <v/>
      </c>
      <c r="AG2047" s="16">
        <f>Data!Y2047-AF2047</f>
        <v/>
      </c>
      <c r="AH2047" s="9">
        <f>AE2047+AG2047</f>
        <v/>
      </c>
    </row>
    <row r="2048">
      <c r="N2048" s="14">
        <f>Data!A2048</f>
        <v/>
      </c>
      <c r="O2048" s="24">
        <f>IF(Occurrence!J2048&gt;0,COUNTIFS(Occurrence!$J$2:$J$2441,"&gt;0",Occurrence!$J$2:$J$2441,"&lt;="&amp;Occurrence!J2048)/($B$8+1),0)</f>
        <v/>
      </c>
      <c r="P2048" s="16">
        <f>IF(Occurrence!J2048&gt;0,_xlfn.PERCENTILE.INC(Data!$O$2:$O$2441,($B$4+O2048*($B$5-1))/($B$3-1)),0)</f>
        <v/>
      </c>
      <c r="Q2048" s="16">
        <f>IF(Occurrence!J2048&gt;0,_xlfn.PERCENTILE.INC(Occurrence!$I$2:$I$2441,($B$6+O2048*($B$7-1))/($B$3-1)),0)</f>
        <v/>
      </c>
      <c r="R2048" s="16">
        <f>IF(Occurrence!J2048&gt;0,Occurrence!J2048/Q2048,0)</f>
        <v/>
      </c>
      <c r="S2048" s="9">
        <f>IF(Occurrence!J2048&gt;0,P2048*R2048,0)</f>
        <v/>
      </c>
      <c r="T2048" s="24">
        <f>IF(Occurrence!K2048&gt;0,COUNTIFS(Occurrence!$K$2:$K$2441,"&gt;0",Occurrence!$K$2:$K$2441,"&lt;="&amp;Occurrence!K2048)/($B$9+1),0)</f>
        <v/>
      </c>
      <c r="U2048" s="16">
        <f>IF(Occurrence!K2048&gt;0,_xlfn.PERCENTILE.INC(Data!$O$2:$O$2441,($B$4+T2048*($B$5-1))/($B$3-1)),0)</f>
        <v/>
      </c>
      <c r="V2048" s="16">
        <f>IF(Occurrence!K2048&gt;0,_xlfn.PERCENTILE.INC(Occurrence!$I$2:$I$2441,($B$6+T2048*($B$7-1))/($B$3-1)),0)</f>
        <v/>
      </c>
      <c r="W2048" s="16">
        <f>IF(Occurrence!K2048&gt;0,Occurrence!K2048/V2048,0)</f>
        <v/>
      </c>
      <c r="X2048" s="9">
        <f>IF(Occurrence!K2048&gt;0,U2048*W2048,0)</f>
        <v/>
      </c>
      <c r="Y2048" s="24">
        <f>COUNTIF(Data!$X$2:$X$2441,"&lt;="&amp;Data!X2048)/($B$3+1)</f>
        <v/>
      </c>
      <c r="Z2048" s="16">
        <f>_xlfn.PERCENTILE.INC(Data!$U$2:$U$2441,Y2048)</f>
        <v/>
      </c>
      <c r="AA2048" s="16">
        <f>_xlfn.PERCENTILE.INC(Data!$V$2:$V$2441,Y2048)</f>
        <v/>
      </c>
      <c r="AB2048" s="16">
        <f>Data!X2048-AA2048</f>
        <v/>
      </c>
      <c r="AC2048" s="9">
        <f>Z2048+AB2048</f>
        <v/>
      </c>
      <c r="AD2048" s="24">
        <f>COUNTIF(Data!$Y$2:$Y$2441,"&lt;="&amp;Data!Y2048)/($B$3+1)</f>
        <v/>
      </c>
      <c r="AE2048" s="16">
        <f>_xlfn.PERCENTILE.INC(Data!$U$2:$U$2441,AD2048)</f>
        <v/>
      </c>
      <c r="AF2048" s="16">
        <f>_xlfn.PERCENTILE.INC(Data!$V$2:$V$2441,AD2048)</f>
        <v/>
      </c>
      <c r="AG2048" s="16">
        <f>Data!Y2048-AF2048</f>
        <v/>
      </c>
      <c r="AH2048" s="9">
        <f>AE2048+AG2048</f>
        <v/>
      </c>
    </row>
    <row r="2049">
      <c r="N2049" s="14">
        <f>Data!A2049</f>
        <v/>
      </c>
      <c r="O2049" s="24">
        <f>IF(Occurrence!J2049&gt;0,COUNTIFS(Occurrence!$J$2:$J$2441,"&gt;0",Occurrence!$J$2:$J$2441,"&lt;="&amp;Occurrence!J2049)/($B$8+1),0)</f>
        <v/>
      </c>
      <c r="P2049" s="16">
        <f>IF(Occurrence!J2049&gt;0,_xlfn.PERCENTILE.INC(Data!$O$2:$O$2441,($B$4+O2049*($B$5-1))/($B$3-1)),0)</f>
        <v/>
      </c>
      <c r="Q2049" s="16">
        <f>IF(Occurrence!J2049&gt;0,_xlfn.PERCENTILE.INC(Occurrence!$I$2:$I$2441,($B$6+O2049*($B$7-1))/($B$3-1)),0)</f>
        <v/>
      </c>
      <c r="R2049" s="16">
        <f>IF(Occurrence!J2049&gt;0,Occurrence!J2049/Q2049,0)</f>
        <v/>
      </c>
      <c r="S2049" s="9">
        <f>IF(Occurrence!J2049&gt;0,P2049*R2049,0)</f>
        <v/>
      </c>
      <c r="T2049" s="24">
        <f>IF(Occurrence!K2049&gt;0,COUNTIFS(Occurrence!$K$2:$K$2441,"&gt;0",Occurrence!$K$2:$K$2441,"&lt;="&amp;Occurrence!K2049)/($B$9+1),0)</f>
        <v/>
      </c>
      <c r="U2049" s="16">
        <f>IF(Occurrence!K2049&gt;0,_xlfn.PERCENTILE.INC(Data!$O$2:$O$2441,($B$4+T2049*($B$5-1))/($B$3-1)),0)</f>
        <v/>
      </c>
      <c r="V2049" s="16">
        <f>IF(Occurrence!K2049&gt;0,_xlfn.PERCENTILE.INC(Occurrence!$I$2:$I$2441,($B$6+T2049*($B$7-1))/($B$3-1)),0)</f>
        <v/>
      </c>
      <c r="W2049" s="16">
        <f>IF(Occurrence!K2049&gt;0,Occurrence!K2049/V2049,0)</f>
        <v/>
      </c>
      <c r="X2049" s="9">
        <f>IF(Occurrence!K2049&gt;0,U2049*W2049,0)</f>
        <v/>
      </c>
      <c r="Y2049" s="24">
        <f>COUNTIF(Data!$X$2:$X$2441,"&lt;="&amp;Data!X2049)/($B$3+1)</f>
        <v/>
      </c>
      <c r="Z2049" s="16">
        <f>_xlfn.PERCENTILE.INC(Data!$U$2:$U$2441,Y2049)</f>
        <v/>
      </c>
      <c r="AA2049" s="16">
        <f>_xlfn.PERCENTILE.INC(Data!$V$2:$V$2441,Y2049)</f>
        <v/>
      </c>
      <c r="AB2049" s="16">
        <f>Data!X2049-AA2049</f>
        <v/>
      </c>
      <c r="AC2049" s="9">
        <f>Z2049+AB2049</f>
        <v/>
      </c>
      <c r="AD2049" s="24">
        <f>COUNTIF(Data!$Y$2:$Y$2441,"&lt;="&amp;Data!Y2049)/($B$3+1)</f>
        <v/>
      </c>
      <c r="AE2049" s="16">
        <f>_xlfn.PERCENTILE.INC(Data!$U$2:$U$2441,AD2049)</f>
        <v/>
      </c>
      <c r="AF2049" s="16">
        <f>_xlfn.PERCENTILE.INC(Data!$V$2:$V$2441,AD2049)</f>
        <v/>
      </c>
      <c r="AG2049" s="16">
        <f>Data!Y2049-AF2049</f>
        <v/>
      </c>
      <c r="AH2049" s="9">
        <f>AE2049+AG2049</f>
        <v/>
      </c>
    </row>
    <row r="2050">
      <c r="N2050" s="14">
        <f>Data!A2050</f>
        <v/>
      </c>
      <c r="O2050" s="24">
        <f>IF(Occurrence!J2050&gt;0,COUNTIFS(Occurrence!$J$2:$J$2441,"&gt;0",Occurrence!$J$2:$J$2441,"&lt;="&amp;Occurrence!J2050)/($B$8+1),0)</f>
        <v/>
      </c>
      <c r="P2050" s="16">
        <f>IF(Occurrence!J2050&gt;0,_xlfn.PERCENTILE.INC(Data!$O$2:$O$2441,($B$4+O2050*($B$5-1))/($B$3-1)),0)</f>
        <v/>
      </c>
      <c r="Q2050" s="16">
        <f>IF(Occurrence!J2050&gt;0,_xlfn.PERCENTILE.INC(Occurrence!$I$2:$I$2441,($B$6+O2050*($B$7-1))/($B$3-1)),0)</f>
        <v/>
      </c>
      <c r="R2050" s="16">
        <f>IF(Occurrence!J2050&gt;0,Occurrence!J2050/Q2050,0)</f>
        <v/>
      </c>
      <c r="S2050" s="9">
        <f>IF(Occurrence!J2050&gt;0,P2050*R2050,0)</f>
        <v/>
      </c>
      <c r="T2050" s="24">
        <f>IF(Occurrence!K2050&gt;0,COUNTIFS(Occurrence!$K$2:$K$2441,"&gt;0",Occurrence!$K$2:$K$2441,"&lt;="&amp;Occurrence!K2050)/($B$9+1),0)</f>
        <v/>
      </c>
      <c r="U2050" s="16">
        <f>IF(Occurrence!K2050&gt;0,_xlfn.PERCENTILE.INC(Data!$O$2:$O$2441,($B$4+T2050*($B$5-1))/($B$3-1)),0)</f>
        <v/>
      </c>
      <c r="V2050" s="16">
        <f>IF(Occurrence!K2050&gt;0,_xlfn.PERCENTILE.INC(Occurrence!$I$2:$I$2441,($B$6+T2050*($B$7-1))/($B$3-1)),0)</f>
        <v/>
      </c>
      <c r="W2050" s="16">
        <f>IF(Occurrence!K2050&gt;0,Occurrence!K2050/V2050,0)</f>
        <v/>
      </c>
      <c r="X2050" s="9">
        <f>IF(Occurrence!K2050&gt;0,U2050*W2050,0)</f>
        <v/>
      </c>
      <c r="Y2050" s="24">
        <f>COUNTIF(Data!$X$2:$X$2441,"&lt;="&amp;Data!X2050)/($B$3+1)</f>
        <v/>
      </c>
      <c r="Z2050" s="16">
        <f>_xlfn.PERCENTILE.INC(Data!$U$2:$U$2441,Y2050)</f>
        <v/>
      </c>
      <c r="AA2050" s="16">
        <f>_xlfn.PERCENTILE.INC(Data!$V$2:$V$2441,Y2050)</f>
        <v/>
      </c>
      <c r="AB2050" s="16">
        <f>Data!X2050-AA2050</f>
        <v/>
      </c>
      <c r="AC2050" s="9">
        <f>Z2050+AB2050</f>
        <v/>
      </c>
      <c r="AD2050" s="24">
        <f>COUNTIF(Data!$Y$2:$Y$2441,"&lt;="&amp;Data!Y2050)/($B$3+1)</f>
        <v/>
      </c>
      <c r="AE2050" s="16">
        <f>_xlfn.PERCENTILE.INC(Data!$U$2:$U$2441,AD2050)</f>
        <v/>
      </c>
      <c r="AF2050" s="16">
        <f>_xlfn.PERCENTILE.INC(Data!$V$2:$V$2441,AD2050)</f>
        <v/>
      </c>
      <c r="AG2050" s="16">
        <f>Data!Y2050-AF2050</f>
        <v/>
      </c>
      <c r="AH2050" s="9">
        <f>AE2050+AG2050</f>
        <v/>
      </c>
    </row>
    <row r="2051">
      <c r="N2051" s="14">
        <f>Data!A2051</f>
        <v/>
      </c>
      <c r="O2051" s="24">
        <f>IF(Occurrence!J2051&gt;0,COUNTIFS(Occurrence!$J$2:$J$2441,"&gt;0",Occurrence!$J$2:$J$2441,"&lt;="&amp;Occurrence!J2051)/($B$8+1),0)</f>
        <v/>
      </c>
      <c r="P2051" s="16">
        <f>IF(Occurrence!J2051&gt;0,_xlfn.PERCENTILE.INC(Data!$O$2:$O$2441,($B$4+O2051*($B$5-1))/($B$3-1)),0)</f>
        <v/>
      </c>
      <c r="Q2051" s="16">
        <f>IF(Occurrence!J2051&gt;0,_xlfn.PERCENTILE.INC(Occurrence!$I$2:$I$2441,($B$6+O2051*($B$7-1))/($B$3-1)),0)</f>
        <v/>
      </c>
      <c r="R2051" s="16">
        <f>IF(Occurrence!J2051&gt;0,Occurrence!J2051/Q2051,0)</f>
        <v/>
      </c>
      <c r="S2051" s="9">
        <f>IF(Occurrence!J2051&gt;0,P2051*R2051,0)</f>
        <v/>
      </c>
      <c r="T2051" s="24">
        <f>IF(Occurrence!K2051&gt;0,COUNTIFS(Occurrence!$K$2:$K$2441,"&gt;0",Occurrence!$K$2:$K$2441,"&lt;="&amp;Occurrence!K2051)/($B$9+1),0)</f>
        <v/>
      </c>
      <c r="U2051" s="16">
        <f>IF(Occurrence!K2051&gt;0,_xlfn.PERCENTILE.INC(Data!$O$2:$O$2441,($B$4+T2051*($B$5-1))/($B$3-1)),0)</f>
        <v/>
      </c>
      <c r="V2051" s="16">
        <f>IF(Occurrence!K2051&gt;0,_xlfn.PERCENTILE.INC(Occurrence!$I$2:$I$2441,($B$6+T2051*($B$7-1))/($B$3-1)),0)</f>
        <v/>
      </c>
      <c r="W2051" s="16">
        <f>IF(Occurrence!K2051&gt;0,Occurrence!K2051/V2051,0)</f>
        <v/>
      </c>
      <c r="X2051" s="9">
        <f>IF(Occurrence!K2051&gt;0,U2051*W2051,0)</f>
        <v/>
      </c>
      <c r="Y2051" s="24">
        <f>COUNTIF(Data!$X$2:$X$2441,"&lt;="&amp;Data!X2051)/($B$3+1)</f>
        <v/>
      </c>
      <c r="Z2051" s="16">
        <f>_xlfn.PERCENTILE.INC(Data!$U$2:$U$2441,Y2051)</f>
        <v/>
      </c>
      <c r="AA2051" s="16">
        <f>_xlfn.PERCENTILE.INC(Data!$V$2:$V$2441,Y2051)</f>
        <v/>
      </c>
      <c r="AB2051" s="16">
        <f>Data!X2051-AA2051</f>
        <v/>
      </c>
      <c r="AC2051" s="9">
        <f>Z2051+AB2051</f>
        <v/>
      </c>
      <c r="AD2051" s="24">
        <f>COUNTIF(Data!$Y$2:$Y$2441,"&lt;="&amp;Data!Y2051)/($B$3+1)</f>
        <v/>
      </c>
      <c r="AE2051" s="16">
        <f>_xlfn.PERCENTILE.INC(Data!$U$2:$U$2441,AD2051)</f>
        <v/>
      </c>
      <c r="AF2051" s="16">
        <f>_xlfn.PERCENTILE.INC(Data!$V$2:$V$2441,AD2051)</f>
        <v/>
      </c>
      <c r="AG2051" s="16">
        <f>Data!Y2051-AF2051</f>
        <v/>
      </c>
      <c r="AH2051" s="9">
        <f>AE2051+AG2051</f>
        <v/>
      </c>
    </row>
    <row r="2052">
      <c r="N2052" s="14">
        <f>Data!A2052</f>
        <v/>
      </c>
      <c r="O2052" s="24">
        <f>IF(Occurrence!J2052&gt;0,COUNTIFS(Occurrence!$J$2:$J$2441,"&gt;0",Occurrence!$J$2:$J$2441,"&lt;="&amp;Occurrence!J2052)/($B$8+1),0)</f>
        <v/>
      </c>
      <c r="P2052" s="16">
        <f>IF(Occurrence!J2052&gt;0,_xlfn.PERCENTILE.INC(Data!$O$2:$O$2441,($B$4+O2052*($B$5-1))/($B$3-1)),0)</f>
        <v/>
      </c>
      <c r="Q2052" s="16">
        <f>IF(Occurrence!J2052&gt;0,_xlfn.PERCENTILE.INC(Occurrence!$I$2:$I$2441,($B$6+O2052*($B$7-1))/($B$3-1)),0)</f>
        <v/>
      </c>
      <c r="R2052" s="16">
        <f>IF(Occurrence!J2052&gt;0,Occurrence!J2052/Q2052,0)</f>
        <v/>
      </c>
      <c r="S2052" s="9">
        <f>IF(Occurrence!J2052&gt;0,P2052*R2052,0)</f>
        <v/>
      </c>
      <c r="T2052" s="24">
        <f>IF(Occurrence!K2052&gt;0,COUNTIFS(Occurrence!$K$2:$K$2441,"&gt;0",Occurrence!$K$2:$K$2441,"&lt;="&amp;Occurrence!K2052)/($B$9+1),0)</f>
        <v/>
      </c>
      <c r="U2052" s="16">
        <f>IF(Occurrence!K2052&gt;0,_xlfn.PERCENTILE.INC(Data!$O$2:$O$2441,($B$4+T2052*($B$5-1))/($B$3-1)),0)</f>
        <v/>
      </c>
      <c r="V2052" s="16">
        <f>IF(Occurrence!K2052&gt;0,_xlfn.PERCENTILE.INC(Occurrence!$I$2:$I$2441,($B$6+T2052*($B$7-1))/($B$3-1)),0)</f>
        <v/>
      </c>
      <c r="W2052" s="16">
        <f>IF(Occurrence!K2052&gt;0,Occurrence!K2052/V2052,0)</f>
        <v/>
      </c>
      <c r="X2052" s="9">
        <f>IF(Occurrence!K2052&gt;0,U2052*W2052,0)</f>
        <v/>
      </c>
      <c r="Y2052" s="24">
        <f>COUNTIF(Data!$X$2:$X$2441,"&lt;="&amp;Data!X2052)/($B$3+1)</f>
        <v/>
      </c>
      <c r="Z2052" s="16">
        <f>_xlfn.PERCENTILE.INC(Data!$U$2:$U$2441,Y2052)</f>
        <v/>
      </c>
      <c r="AA2052" s="16">
        <f>_xlfn.PERCENTILE.INC(Data!$V$2:$V$2441,Y2052)</f>
        <v/>
      </c>
      <c r="AB2052" s="16">
        <f>Data!X2052-AA2052</f>
        <v/>
      </c>
      <c r="AC2052" s="9">
        <f>Z2052+AB2052</f>
        <v/>
      </c>
      <c r="AD2052" s="24">
        <f>COUNTIF(Data!$Y$2:$Y$2441,"&lt;="&amp;Data!Y2052)/($B$3+1)</f>
        <v/>
      </c>
      <c r="AE2052" s="16">
        <f>_xlfn.PERCENTILE.INC(Data!$U$2:$U$2441,AD2052)</f>
        <v/>
      </c>
      <c r="AF2052" s="16">
        <f>_xlfn.PERCENTILE.INC(Data!$V$2:$V$2441,AD2052)</f>
        <v/>
      </c>
      <c r="AG2052" s="16">
        <f>Data!Y2052-AF2052</f>
        <v/>
      </c>
      <c r="AH2052" s="9">
        <f>AE2052+AG2052</f>
        <v/>
      </c>
    </row>
    <row r="2053">
      <c r="N2053" s="14">
        <f>Data!A2053</f>
        <v/>
      </c>
      <c r="O2053" s="24">
        <f>IF(Occurrence!J2053&gt;0,COUNTIFS(Occurrence!$J$2:$J$2441,"&gt;0",Occurrence!$J$2:$J$2441,"&lt;="&amp;Occurrence!J2053)/($B$8+1),0)</f>
        <v/>
      </c>
      <c r="P2053" s="16">
        <f>IF(Occurrence!J2053&gt;0,_xlfn.PERCENTILE.INC(Data!$O$2:$O$2441,($B$4+O2053*($B$5-1))/($B$3-1)),0)</f>
        <v/>
      </c>
      <c r="Q2053" s="16">
        <f>IF(Occurrence!J2053&gt;0,_xlfn.PERCENTILE.INC(Occurrence!$I$2:$I$2441,($B$6+O2053*($B$7-1))/($B$3-1)),0)</f>
        <v/>
      </c>
      <c r="R2053" s="16">
        <f>IF(Occurrence!J2053&gt;0,Occurrence!J2053/Q2053,0)</f>
        <v/>
      </c>
      <c r="S2053" s="9">
        <f>IF(Occurrence!J2053&gt;0,P2053*R2053,0)</f>
        <v/>
      </c>
      <c r="T2053" s="24">
        <f>IF(Occurrence!K2053&gt;0,COUNTIFS(Occurrence!$K$2:$K$2441,"&gt;0",Occurrence!$K$2:$K$2441,"&lt;="&amp;Occurrence!K2053)/($B$9+1),0)</f>
        <v/>
      </c>
      <c r="U2053" s="16">
        <f>IF(Occurrence!K2053&gt;0,_xlfn.PERCENTILE.INC(Data!$O$2:$O$2441,($B$4+T2053*($B$5-1))/($B$3-1)),0)</f>
        <v/>
      </c>
      <c r="V2053" s="16">
        <f>IF(Occurrence!K2053&gt;0,_xlfn.PERCENTILE.INC(Occurrence!$I$2:$I$2441,($B$6+T2053*($B$7-1))/($B$3-1)),0)</f>
        <v/>
      </c>
      <c r="W2053" s="16">
        <f>IF(Occurrence!K2053&gt;0,Occurrence!K2053/V2053,0)</f>
        <v/>
      </c>
      <c r="X2053" s="9">
        <f>IF(Occurrence!K2053&gt;0,U2053*W2053,0)</f>
        <v/>
      </c>
      <c r="Y2053" s="24">
        <f>COUNTIF(Data!$X$2:$X$2441,"&lt;="&amp;Data!X2053)/($B$3+1)</f>
        <v/>
      </c>
      <c r="Z2053" s="16">
        <f>_xlfn.PERCENTILE.INC(Data!$U$2:$U$2441,Y2053)</f>
        <v/>
      </c>
      <c r="AA2053" s="16">
        <f>_xlfn.PERCENTILE.INC(Data!$V$2:$V$2441,Y2053)</f>
        <v/>
      </c>
      <c r="AB2053" s="16">
        <f>Data!X2053-AA2053</f>
        <v/>
      </c>
      <c r="AC2053" s="9">
        <f>Z2053+AB2053</f>
        <v/>
      </c>
      <c r="AD2053" s="24">
        <f>COUNTIF(Data!$Y$2:$Y$2441,"&lt;="&amp;Data!Y2053)/($B$3+1)</f>
        <v/>
      </c>
      <c r="AE2053" s="16">
        <f>_xlfn.PERCENTILE.INC(Data!$U$2:$U$2441,AD2053)</f>
        <v/>
      </c>
      <c r="AF2053" s="16">
        <f>_xlfn.PERCENTILE.INC(Data!$V$2:$V$2441,AD2053)</f>
        <v/>
      </c>
      <c r="AG2053" s="16">
        <f>Data!Y2053-AF2053</f>
        <v/>
      </c>
      <c r="AH2053" s="9">
        <f>AE2053+AG2053</f>
        <v/>
      </c>
    </row>
    <row r="2054">
      <c r="N2054" s="14">
        <f>Data!A2054</f>
        <v/>
      </c>
      <c r="O2054" s="24">
        <f>IF(Occurrence!J2054&gt;0,COUNTIFS(Occurrence!$J$2:$J$2441,"&gt;0",Occurrence!$J$2:$J$2441,"&lt;="&amp;Occurrence!J2054)/($B$8+1),0)</f>
        <v/>
      </c>
      <c r="P2054" s="16">
        <f>IF(Occurrence!J2054&gt;0,_xlfn.PERCENTILE.INC(Data!$O$2:$O$2441,($B$4+O2054*($B$5-1))/($B$3-1)),0)</f>
        <v/>
      </c>
      <c r="Q2054" s="16">
        <f>IF(Occurrence!J2054&gt;0,_xlfn.PERCENTILE.INC(Occurrence!$I$2:$I$2441,($B$6+O2054*($B$7-1))/($B$3-1)),0)</f>
        <v/>
      </c>
      <c r="R2054" s="16">
        <f>IF(Occurrence!J2054&gt;0,Occurrence!J2054/Q2054,0)</f>
        <v/>
      </c>
      <c r="S2054" s="9">
        <f>IF(Occurrence!J2054&gt;0,P2054*R2054,0)</f>
        <v/>
      </c>
      <c r="T2054" s="24">
        <f>IF(Occurrence!K2054&gt;0,COUNTIFS(Occurrence!$K$2:$K$2441,"&gt;0",Occurrence!$K$2:$K$2441,"&lt;="&amp;Occurrence!K2054)/($B$9+1),0)</f>
        <v/>
      </c>
      <c r="U2054" s="16">
        <f>IF(Occurrence!K2054&gt;0,_xlfn.PERCENTILE.INC(Data!$O$2:$O$2441,($B$4+T2054*($B$5-1))/($B$3-1)),0)</f>
        <v/>
      </c>
      <c r="V2054" s="16">
        <f>IF(Occurrence!K2054&gt;0,_xlfn.PERCENTILE.INC(Occurrence!$I$2:$I$2441,($B$6+T2054*($B$7-1))/($B$3-1)),0)</f>
        <v/>
      </c>
      <c r="W2054" s="16">
        <f>IF(Occurrence!K2054&gt;0,Occurrence!K2054/V2054,0)</f>
        <v/>
      </c>
      <c r="X2054" s="9">
        <f>IF(Occurrence!K2054&gt;0,U2054*W2054,0)</f>
        <v/>
      </c>
      <c r="Y2054" s="24">
        <f>COUNTIF(Data!$X$2:$X$2441,"&lt;="&amp;Data!X2054)/($B$3+1)</f>
        <v/>
      </c>
      <c r="Z2054" s="16">
        <f>_xlfn.PERCENTILE.INC(Data!$U$2:$U$2441,Y2054)</f>
        <v/>
      </c>
      <c r="AA2054" s="16">
        <f>_xlfn.PERCENTILE.INC(Data!$V$2:$V$2441,Y2054)</f>
        <v/>
      </c>
      <c r="AB2054" s="16">
        <f>Data!X2054-AA2054</f>
        <v/>
      </c>
      <c r="AC2054" s="9">
        <f>Z2054+AB2054</f>
        <v/>
      </c>
      <c r="AD2054" s="24">
        <f>COUNTIF(Data!$Y$2:$Y$2441,"&lt;="&amp;Data!Y2054)/($B$3+1)</f>
        <v/>
      </c>
      <c r="AE2054" s="16">
        <f>_xlfn.PERCENTILE.INC(Data!$U$2:$U$2441,AD2054)</f>
        <v/>
      </c>
      <c r="AF2054" s="16">
        <f>_xlfn.PERCENTILE.INC(Data!$V$2:$V$2441,AD2054)</f>
        <v/>
      </c>
      <c r="AG2054" s="16">
        <f>Data!Y2054-AF2054</f>
        <v/>
      </c>
      <c r="AH2054" s="9">
        <f>AE2054+AG2054</f>
        <v/>
      </c>
    </row>
    <row r="2055">
      <c r="N2055" s="14">
        <f>Data!A2055</f>
        <v/>
      </c>
      <c r="O2055" s="24">
        <f>IF(Occurrence!J2055&gt;0,COUNTIFS(Occurrence!$J$2:$J$2441,"&gt;0",Occurrence!$J$2:$J$2441,"&lt;="&amp;Occurrence!J2055)/($B$8+1),0)</f>
        <v/>
      </c>
      <c r="P2055" s="16">
        <f>IF(Occurrence!J2055&gt;0,_xlfn.PERCENTILE.INC(Data!$O$2:$O$2441,($B$4+O2055*($B$5-1))/($B$3-1)),0)</f>
        <v/>
      </c>
      <c r="Q2055" s="16">
        <f>IF(Occurrence!J2055&gt;0,_xlfn.PERCENTILE.INC(Occurrence!$I$2:$I$2441,($B$6+O2055*($B$7-1))/($B$3-1)),0)</f>
        <v/>
      </c>
      <c r="R2055" s="16">
        <f>IF(Occurrence!J2055&gt;0,Occurrence!J2055/Q2055,0)</f>
        <v/>
      </c>
      <c r="S2055" s="9">
        <f>IF(Occurrence!J2055&gt;0,P2055*R2055,0)</f>
        <v/>
      </c>
      <c r="T2055" s="24">
        <f>IF(Occurrence!K2055&gt;0,COUNTIFS(Occurrence!$K$2:$K$2441,"&gt;0",Occurrence!$K$2:$K$2441,"&lt;="&amp;Occurrence!K2055)/($B$9+1),0)</f>
        <v/>
      </c>
      <c r="U2055" s="16">
        <f>IF(Occurrence!K2055&gt;0,_xlfn.PERCENTILE.INC(Data!$O$2:$O$2441,($B$4+T2055*($B$5-1))/($B$3-1)),0)</f>
        <v/>
      </c>
      <c r="V2055" s="16">
        <f>IF(Occurrence!K2055&gt;0,_xlfn.PERCENTILE.INC(Occurrence!$I$2:$I$2441,($B$6+T2055*($B$7-1))/($B$3-1)),0)</f>
        <v/>
      </c>
      <c r="W2055" s="16">
        <f>IF(Occurrence!K2055&gt;0,Occurrence!K2055/V2055,0)</f>
        <v/>
      </c>
      <c r="X2055" s="9">
        <f>IF(Occurrence!K2055&gt;0,U2055*W2055,0)</f>
        <v/>
      </c>
      <c r="Y2055" s="24">
        <f>COUNTIF(Data!$X$2:$X$2441,"&lt;="&amp;Data!X2055)/($B$3+1)</f>
        <v/>
      </c>
      <c r="Z2055" s="16">
        <f>_xlfn.PERCENTILE.INC(Data!$U$2:$U$2441,Y2055)</f>
        <v/>
      </c>
      <c r="AA2055" s="16">
        <f>_xlfn.PERCENTILE.INC(Data!$V$2:$V$2441,Y2055)</f>
        <v/>
      </c>
      <c r="AB2055" s="16">
        <f>Data!X2055-AA2055</f>
        <v/>
      </c>
      <c r="AC2055" s="9">
        <f>Z2055+AB2055</f>
        <v/>
      </c>
      <c r="AD2055" s="24">
        <f>COUNTIF(Data!$Y$2:$Y$2441,"&lt;="&amp;Data!Y2055)/($B$3+1)</f>
        <v/>
      </c>
      <c r="AE2055" s="16">
        <f>_xlfn.PERCENTILE.INC(Data!$U$2:$U$2441,AD2055)</f>
        <v/>
      </c>
      <c r="AF2055" s="16">
        <f>_xlfn.PERCENTILE.INC(Data!$V$2:$V$2441,AD2055)</f>
        <v/>
      </c>
      <c r="AG2055" s="16">
        <f>Data!Y2055-AF2055</f>
        <v/>
      </c>
      <c r="AH2055" s="9">
        <f>AE2055+AG2055</f>
        <v/>
      </c>
    </row>
    <row r="2056">
      <c r="N2056" s="14">
        <f>Data!A2056</f>
        <v/>
      </c>
      <c r="O2056" s="24">
        <f>IF(Occurrence!J2056&gt;0,COUNTIFS(Occurrence!$J$2:$J$2441,"&gt;0",Occurrence!$J$2:$J$2441,"&lt;="&amp;Occurrence!J2056)/($B$8+1),0)</f>
        <v/>
      </c>
      <c r="P2056" s="16">
        <f>IF(Occurrence!J2056&gt;0,_xlfn.PERCENTILE.INC(Data!$O$2:$O$2441,($B$4+O2056*($B$5-1))/($B$3-1)),0)</f>
        <v/>
      </c>
      <c r="Q2056" s="16">
        <f>IF(Occurrence!J2056&gt;0,_xlfn.PERCENTILE.INC(Occurrence!$I$2:$I$2441,($B$6+O2056*($B$7-1))/($B$3-1)),0)</f>
        <v/>
      </c>
      <c r="R2056" s="16">
        <f>IF(Occurrence!J2056&gt;0,Occurrence!J2056/Q2056,0)</f>
        <v/>
      </c>
      <c r="S2056" s="9">
        <f>IF(Occurrence!J2056&gt;0,P2056*R2056,0)</f>
        <v/>
      </c>
      <c r="T2056" s="24">
        <f>IF(Occurrence!K2056&gt;0,COUNTIFS(Occurrence!$K$2:$K$2441,"&gt;0",Occurrence!$K$2:$K$2441,"&lt;="&amp;Occurrence!K2056)/($B$9+1),0)</f>
        <v/>
      </c>
      <c r="U2056" s="16">
        <f>IF(Occurrence!K2056&gt;0,_xlfn.PERCENTILE.INC(Data!$O$2:$O$2441,($B$4+T2056*($B$5-1))/($B$3-1)),0)</f>
        <v/>
      </c>
      <c r="V2056" s="16">
        <f>IF(Occurrence!K2056&gt;0,_xlfn.PERCENTILE.INC(Occurrence!$I$2:$I$2441,($B$6+T2056*($B$7-1))/($B$3-1)),0)</f>
        <v/>
      </c>
      <c r="W2056" s="16">
        <f>IF(Occurrence!K2056&gt;0,Occurrence!K2056/V2056,0)</f>
        <v/>
      </c>
      <c r="X2056" s="9">
        <f>IF(Occurrence!K2056&gt;0,U2056*W2056,0)</f>
        <v/>
      </c>
      <c r="Y2056" s="24">
        <f>COUNTIF(Data!$X$2:$X$2441,"&lt;="&amp;Data!X2056)/($B$3+1)</f>
        <v/>
      </c>
      <c r="Z2056" s="16">
        <f>_xlfn.PERCENTILE.INC(Data!$U$2:$U$2441,Y2056)</f>
        <v/>
      </c>
      <c r="AA2056" s="16">
        <f>_xlfn.PERCENTILE.INC(Data!$V$2:$V$2441,Y2056)</f>
        <v/>
      </c>
      <c r="AB2056" s="16">
        <f>Data!X2056-AA2056</f>
        <v/>
      </c>
      <c r="AC2056" s="9">
        <f>Z2056+AB2056</f>
        <v/>
      </c>
      <c r="AD2056" s="24">
        <f>COUNTIF(Data!$Y$2:$Y$2441,"&lt;="&amp;Data!Y2056)/($B$3+1)</f>
        <v/>
      </c>
      <c r="AE2056" s="16">
        <f>_xlfn.PERCENTILE.INC(Data!$U$2:$U$2441,AD2056)</f>
        <v/>
      </c>
      <c r="AF2056" s="16">
        <f>_xlfn.PERCENTILE.INC(Data!$V$2:$V$2441,AD2056)</f>
        <v/>
      </c>
      <c r="AG2056" s="16">
        <f>Data!Y2056-AF2056</f>
        <v/>
      </c>
      <c r="AH2056" s="9">
        <f>AE2056+AG2056</f>
        <v/>
      </c>
    </row>
    <row r="2057">
      <c r="N2057" s="14">
        <f>Data!A2057</f>
        <v/>
      </c>
      <c r="O2057" s="24">
        <f>IF(Occurrence!J2057&gt;0,COUNTIFS(Occurrence!$J$2:$J$2441,"&gt;0",Occurrence!$J$2:$J$2441,"&lt;="&amp;Occurrence!J2057)/($B$8+1),0)</f>
        <v/>
      </c>
      <c r="P2057" s="16">
        <f>IF(Occurrence!J2057&gt;0,_xlfn.PERCENTILE.INC(Data!$O$2:$O$2441,($B$4+O2057*($B$5-1))/($B$3-1)),0)</f>
        <v/>
      </c>
      <c r="Q2057" s="16">
        <f>IF(Occurrence!J2057&gt;0,_xlfn.PERCENTILE.INC(Occurrence!$I$2:$I$2441,($B$6+O2057*($B$7-1))/($B$3-1)),0)</f>
        <v/>
      </c>
      <c r="R2057" s="16">
        <f>IF(Occurrence!J2057&gt;0,Occurrence!J2057/Q2057,0)</f>
        <v/>
      </c>
      <c r="S2057" s="9">
        <f>IF(Occurrence!J2057&gt;0,P2057*R2057,0)</f>
        <v/>
      </c>
      <c r="T2057" s="24">
        <f>IF(Occurrence!K2057&gt;0,COUNTIFS(Occurrence!$K$2:$K$2441,"&gt;0",Occurrence!$K$2:$K$2441,"&lt;="&amp;Occurrence!K2057)/($B$9+1),0)</f>
        <v/>
      </c>
      <c r="U2057" s="16">
        <f>IF(Occurrence!K2057&gt;0,_xlfn.PERCENTILE.INC(Data!$O$2:$O$2441,($B$4+T2057*($B$5-1))/($B$3-1)),0)</f>
        <v/>
      </c>
      <c r="V2057" s="16">
        <f>IF(Occurrence!K2057&gt;0,_xlfn.PERCENTILE.INC(Occurrence!$I$2:$I$2441,($B$6+T2057*($B$7-1))/($B$3-1)),0)</f>
        <v/>
      </c>
      <c r="W2057" s="16">
        <f>IF(Occurrence!K2057&gt;0,Occurrence!K2057/V2057,0)</f>
        <v/>
      </c>
      <c r="X2057" s="9">
        <f>IF(Occurrence!K2057&gt;0,U2057*W2057,0)</f>
        <v/>
      </c>
      <c r="Y2057" s="24">
        <f>COUNTIF(Data!$X$2:$X$2441,"&lt;="&amp;Data!X2057)/($B$3+1)</f>
        <v/>
      </c>
      <c r="Z2057" s="16">
        <f>_xlfn.PERCENTILE.INC(Data!$U$2:$U$2441,Y2057)</f>
        <v/>
      </c>
      <c r="AA2057" s="16">
        <f>_xlfn.PERCENTILE.INC(Data!$V$2:$V$2441,Y2057)</f>
        <v/>
      </c>
      <c r="AB2057" s="16">
        <f>Data!X2057-AA2057</f>
        <v/>
      </c>
      <c r="AC2057" s="9">
        <f>Z2057+AB2057</f>
        <v/>
      </c>
      <c r="AD2057" s="24">
        <f>COUNTIF(Data!$Y$2:$Y$2441,"&lt;="&amp;Data!Y2057)/($B$3+1)</f>
        <v/>
      </c>
      <c r="AE2057" s="16">
        <f>_xlfn.PERCENTILE.INC(Data!$U$2:$U$2441,AD2057)</f>
        <v/>
      </c>
      <c r="AF2057" s="16">
        <f>_xlfn.PERCENTILE.INC(Data!$V$2:$V$2441,AD2057)</f>
        <v/>
      </c>
      <c r="AG2057" s="16">
        <f>Data!Y2057-AF2057</f>
        <v/>
      </c>
      <c r="AH2057" s="9">
        <f>AE2057+AG2057</f>
        <v/>
      </c>
    </row>
    <row r="2058">
      <c r="N2058" s="14">
        <f>Data!A2058</f>
        <v/>
      </c>
      <c r="O2058" s="24">
        <f>IF(Occurrence!J2058&gt;0,COUNTIFS(Occurrence!$J$2:$J$2441,"&gt;0",Occurrence!$J$2:$J$2441,"&lt;="&amp;Occurrence!J2058)/($B$8+1),0)</f>
        <v/>
      </c>
      <c r="P2058" s="16">
        <f>IF(Occurrence!J2058&gt;0,_xlfn.PERCENTILE.INC(Data!$O$2:$O$2441,($B$4+O2058*($B$5-1))/($B$3-1)),0)</f>
        <v/>
      </c>
      <c r="Q2058" s="16">
        <f>IF(Occurrence!J2058&gt;0,_xlfn.PERCENTILE.INC(Occurrence!$I$2:$I$2441,($B$6+O2058*($B$7-1))/($B$3-1)),0)</f>
        <v/>
      </c>
      <c r="R2058" s="16">
        <f>IF(Occurrence!J2058&gt;0,Occurrence!J2058/Q2058,0)</f>
        <v/>
      </c>
      <c r="S2058" s="9">
        <f>IF(Occurrence!J2058&gt;0,P2058*R2058,0)</f>
        <v/>
      </c>
      <c r="T2058" s="24">
        <f>IF(Occurrence!K2058&gt;0,COUNTIFS(Occurrence!$K$2:$K$2441,"&gt;0",Occurrence!$K$2:$K$2441,"&lt;="&amp;Occurrence!K2058)/($B$9+1),0)</f>
        <v/>
      </c>
      <c r="U2058" s="16">
        <f>IF(Occurrence!K2058&gt;0,_xlfn.PERCENTILE.INC(Data!$O$2:$O$2441,($B$4+T2058*($B$5-1))/($B$3-1)),0)</f>
        <v/>
      </c>
      <c r="V2058" s="16">
        <f>IF(Occurrence!K2058&gt;0,_xlfn.PERCENTILE.INC(Occurrence!$I$2:$I$2441,($B$6+T2058*($B$7-1))/($B$3-1)),0)</f>
        <v/>
      </c>
      <c r="W2058" s="16">
        <f>IF(Occurrence!K2058&gt;0,Occurrence!K2058/V2058,0)</f>
        <v/>
      </c>
      <c r="X2058" s="9">
        <f>IF(Occurrence!K2058&gt;0,U2058*W2058,0)</f>
        <v/>
      </c>
      <c r="Y2058" s="24">
        <f>COUNTIF(Data!$X$2:$X$2441,"&lt;="&amp;Data!X2058)/($B$3+1)</f>
        <v/>
      </c>
      <c r="Z2058" s="16">
        <f>_xlfn.PERCENTILE.INC(Data!$U$2:$U$2441,Y2058)</f>
        <v/>
      </c>
      <c r="AA2058" s="16">
        <f>_xlfn.PERCENTILE.INC(Data!$V$2:$V$2441,Y2058)</f>
        <v/>
      </c>
      <c r="AB2058" s="16">
        <f>Data!X2058-AA2058</f>
        <v/>
      </c>
      <c r="AC2058" s="9">
        <f>Z2058+AB2058</f>
        <v/>
      </c>
      <c r="AD2058" s="24">
        <f>COUNTIF(Data!$Y$2:$Y$2441,"&lt;="&amp;Data!Y2058)/($B$3+1)</f>
        <v/>
      </c>
      <c r="AE2058" s="16">
        <f>_xlfn.PERCENTILE.INC(Data!$U$2:$U$2441,AD2058)</f>
        <v/>
      </c>
      <c r="AF2058" s="16">
        <f>_xlfn.PERCENTILE.INC(Data!$V$2:$V$2441,AD2058)</f>
        <v/>
      </c>
      <c r="AG2058" s="16">
        <f>Data!Y2058-AF2058</f>
        <v/>
      </c>
      <c r="AH2058" s="9">
        <f>AE2058+AG2058</f>
        <v/>
      </c>
    </row>
    <row r="2059">
      <c r="N2059" s="14">
        <f>Data!A2059</f>
        <v/>
      </c>
      <c r="O2059" s="24">
        <f>IF(Occurrence!J2059&gt;0,COUNTIFS(Occurrence!$J$2:$J$2441,"&gt;0",Occurrence!$J$2:$J$2441,"&lt;="&amp;Occurrence!J2059)/($B$8+1),0)</f>
        <v/>
      </c>
      <c r="P2059" s="16">
        <f>IF(Occurrence!J2059&gt;0,_xlfn.PERCENTILE.INC(Data!$O$2:$O$2441,($B$4+O2059*($B$5-1))/($B$3-1)),0)</f>
        <v/>
      </c>
      <c r="Q2059" s="16">
        <f>IF(Occurrence!J2059&gt;0,_xlfn.PERCENTILE.INC(Occurrence!$I$2:$I$2441,($B$6+O2059*($B$7-1))/($B$3-1)),0)</f>
        <v/>
      </c>
      <c r="R2059" s="16">
        <f>IF(Occurrence!J2059&gt;0,Occurrence!J2059/Q2059,0)</f>
        <v/>
      </c>
      <c r="S2059" s="9">
        <f>IF(Occurrence!J2059&gt;0,P2059*R2059,0)</f>
        <v/>
      </c>
      <c r="T2059" s="24">
        <f>IF(Occurrence!K2059&gt;0,COUNTIFS(Occurrence!$K$2:$K$2441,"&gt;0",Occurrence!$K$2:$K$2441,"&lt;="&amp;Occurrence!K2059)/($B$9+1),0)</f>
        <v/>
      </c>
      <c r="U2059" s="16">
        <f>IF(Occurrence!K2059&gt;0,_xlfn.PERCENTILE.INC(Data!$O$2:$O$2441,($B$4+T2059*($B$5-1))/($B$3-1)),0)</f>
        <v/>
      </c>
      <c r="V2059" s="16">
        <f>IF(Occurrence!K2059&gt;0,_xlfn.PERCENTILE.INC(Occurrence!$I$2:$I$2441,($B$6+T2059*($B$7-1))/($B$3-1)),0)</f>
        <v/>
      </c>
      <c r="W2059" s="16">
        <f>IF(Occurrence!K2059&gt;0,Occurrence!K2059/V2059,0)</f>
        <v/>
      </c>
      <c r="X2059" s="9">
        <f>IF(Occurrence!K2059&gt;0,U2059*W2059,0)</f>
        <v/>
      </c>
      <c r="Y2059" s="24">
        <f>COUNTIF(Data!$X$2:$X$2441,"&lt;="&amp;Data!X2059)/($B$3+1)</f>
        <v/>
      </c>
      <c r="Z2059" s="16">
        <f>_xlfn.PERCENTILE.INC(Data!$U$2:$U$2441,Y2059)</f>
        <v/>
      </c>
      <c r="AA2059" s="16">
        <f>_xlfn.PERCENTILE.INC(Data!$V$2:$V$2441,Y2059)</f>
        <v/>
      </c>
      <c r="AB2059" s="16">
        <f>Data!X2059-AA2059</f>
        <v/>
      </c>
      <c r="AC2059" s="9">
        <f>Z2059+AB2059</f>
        <v/>
      </c>
      <c r="AD2059" s="24">
        <f>COUNTIF(Data!$Y$2:$Y$2441,"&lt;="&amp;Data!Y2059)/($B$3+1)</f>
        <v/>
      </c>
      <c r="AE2059" s="16">
        <f>_xlfn.PERCENTILE.INC(Data!$U$2:$U$2441,AD2059)</f>
        <v/>
      </c>
      <c r="AF2059" s="16">
        <f>_xlfn.PERCENTILE.INC(Data!$V$2:$V$2441,AD2059)</f>
        <v/>
      </c>
      <c r="AG2059" s="16">
        <f>Data!Y2059-AF2059</f>
        <v/>
      </c>
      <c r="AH2059" s="9">
        <f>AE2059+AG2059</f>
        <v/>
      </c>
    </row>
    <row r="2060">
      <c r="N2060" s="14">
        <f>Data!A2060</f>
        <v/>
      </c>
      <c r="O2060" s="24">
        <f>IF(Occurrence!J2060&gt;0,COUNTIFS(Occurrence!$J$2:$J$2441,"&gt;0",Occurrence!$J$2:$J$2441,"&lt;="&amp;Occurrence!J2060)/($B$8+1),0)</f>
        <v/>
      </c>
      <c r="P2060" s="16">
        <f>IF(Occurrence!J2060&gt;0,_xlfn.PERCENTILE.INC(Data!$O$2:$O$2441,($B$4+O2060*($B$5-1))/($B$3-1)),0)</f>
        <v/>
      </c>
      <c r="Q2060" s="16">
        <f>IF(Occurrence!J2060&gt;0,_xlfn.PERCENTILE.INC(Occurrence!$I$2:$I$2441,($B$6+O2060*($B$7-1))/($B$3-1)),0)</f>
        <v/>
      </c>
      <c r="R2060" s="16">
        <f>IF(Occurrence!J2060&gt;0,Occurrence!J2060/Q2060,0)</f>
        <v/>
      </c>
      <c r="S2060" s="9">
        <f>IF(Occurrence!J2060&gt;0,P2060*R2060,0)</f>
        <v/>
      </c>
      <c r="T2060" s="24">
        <f>IF(Occurrence!K2060&gt;0,COUNTIFS(Occurrence!$K$2:$K$2441,"&gt;0",Occurrence!$K$2:$K$2441,"&lt;="&amp;Occurrence!K2060)/($B$9+1),0)</f>
        <v/>
      </c>
      <c r="U2060" s="16">
        <f>IF(Occurrence!K2060&gt;0,_xlfn.PERCENTILE.INC(Data!$O$2:$O$2441,($B$4+T2060*($B$5-1))/($B$3-1)),0)</f>
        <v/>
      </c>
      <c r="V2060" s="16">
        <f>IF(Occurrence!K2060&gt;0,_xlfn.PERCENTILE.INC(Occurrence!$I$2:$I$2441,($B$6+T2060*($B$7-1))/($B$3-1)),0)</f>
        <v/>
      </c>
      <c r="W2060" s="16">
        <f>IF(Occurrence!K2060&gt;0,Occurrence!K2060/V2060,0)</f>
        <v/>
      </c>
      <c r="X2060" s="9">
        <f>IF(Occurrence!K2060&gt;0,U2060*W2060,0)</f>
        <v/>
      </c>
      <c r="Y2060" s="24">
        <f>COUNTIF(Data!$X$2:$X$2441,"&lt;="&amp;Data!X2060)/($B$3+1)</f>
        <v/>
      </c>
      <c r="Z2060" s="16">
        <f>_xlfn.PERCENTILE.INC(Data!$U$2:$U$2441,Y2060)</f>
        <v/>
      </c>
      <c r="AA2060" s="16">
        <f>_xlfn.PERCENTILE.INC(Data!$V$2:$V$2441,Y2060)</f>
        <v/>
      </c>
      <c r="AB2060" s="16">
        <f>Data!X2060-AA2060</f>
        <v/>
      </c>
      <c r="AC2060" s="9">
        <f>Z2060+AB2060</f>
        <v/>
      </c>
      <c r="AD2060" s="24">
        <f>COUNTIF(Data!$Y$2:$Y$2441,"&lt;="&amp;Data!Y2060)/($B$3+1)</f>
        <v/>
      </c>
      <c r="AE2060" s="16">
        <f>_xlfn.PERCENTILE.INC(Data!$U$2:$U$2441,AD2060)</f>
        <v/>
      </c>
      <c r="AF2060" s="16">
        <f>_xlfn.PERCENTILE.INC(Data!$V$2:$V$2441,AD2060)</f>
        <v/>
      </c>
      <c r="AG2060" s="16">
        <f>Data!Y2060-AF2060</f>
        <v/>
      </c>
      <c r="AH2060" s="9">
        <f>AE2060+AG2060</f>
        <v/>
      </c>
    </row>
    <row r="2061">
      <c r="N2061" s="14">
        <f>Data!A2061</f>
        <v/>
      </c>
      <c r="O2061" s="24">
        <f>IF(Occurrence!J2061&gt;0,COUNTIFS(Occurrence!$J$2:$J$2441,"&gt;0",Occurrence!$J$2:$J$2441,"&lt;="&amp;Occurrence!J2061)/($B$8+1),0)</f>
        <v/>
      </c>
      <c r="P2061" s="16">
        <f>IF(Occurrence!J2061&gt;0,_xlfn.PERCENTILE.INC(Data!$O$2:$O$2441,($B$4+O2061*($B$5-1))/($B$3-1)),0)</f>
        <v/>
      </c>
      <c r="Q2061" s="16">
        <f>IF(Occurrence!J2061&gt;0,_xlfn.PERCENTILE.INC(Occurrence!$I$2:$I$2441,($B$6+O2061*($B$7-1))/($B$3-1)),0)</f>
        <v/>
      </c>
      <c r="R2061" s="16">
        <f>IF(Occurrence!J2061&gt;0,Occurrence!J2061/Q2061,0)</f>
        <v/>
      </c>
      <c r="S2061" s="9">
        <f>IF(Occurrence!J2061&gt;0,P2061*R2061,0)</f>
        <v/>
      </c>
      <c r="T2061" s="24">
        <f>IF(Occurrence!K2061&gt;0,COUNTIFS(Occurrence!$K$2:$K$2441,"&gt;0",Occurrence!$K$2:$K$2441,"&lt;="&amp;Occurrence!K2061)/($B$9+1),0)</f>
        <v/>
      </c>
      <c r="U2061" s="16">
        <f>IF(Occurrence!K2061&gt;0,_xlfn.PERCENTILE.INC(Data!$O$2:$O$2441,($B$4+T2061*($B$5-1))/($B$3-1)),0)</f>
        <v/>
      </c>
      <c r="V2061" s="16">
        <f>IF(Occurrence!K2061&gt;0,_xlfn.PERCENTILE.INC(Occurrence!$I$2:$I$2441,($B$6+T2061*($B$7-1))/($B$3-1)),0)</f>
        <v/>
      </c>
      <c r="W2061" s="16">
        <f>IF(Occurrence!K2061&gt;0,Occurrence!K2061/V2061,0)</f>
        <v/>
      </c>
      <c r="X2061" s="9">
        <f>IF(Occurrence!K2061&gt;0,U2061*W2061,0)</f>
        <v/>
      </c>
      <c r="Y2061" s="24">
        <f>COUNTIF(Data!$X$2:$X$2441,"&lt;="&amp;Data!X2061)/($B$3+1)</f>
        <v/>
      </c>
      <c r="Z2061" s="16">
        <f>_xlfn.PERCENTILE.INC(Data!$U$2:$U$2441,Y2061)</f>
        <v/>
      </c>
      <c r="AA2061" s="16">
        <f>_xlfn.PERCENTILE.INC(Data!$V$2:$V$2441,Y2061)</f>
        <v/>
      </c>
      <c r="AB2061" s="16">
        <f>Data!X2061-AA2061</f>
        <v/>
      </c>
      <c r="AC2061" s="9">
        <f>Z2061+AB2061</f>
        <v/>
      </c>
      <c r="AD2061" s="24">
        <f>COUNTIF(Data!$Y$2:$Y$2441,"&lt;="&amp;Data!Y2061)/($B$3+1)</f>
        <v/>
      </c>
      <c r="AE2061" s="16">
        <f>_xlfn.PERCENTILE.INC(Data!$U$2:$U$2441,AD2061)</f>
        <v/>
      </c>
      <c r="AF2061" s="16">
        <f>_xlfn.PERCENTILE.INC(Data!$V$2:$V$2441,AD2061)</f>
        <v/>
      </c>
      <c r="AG2061" s="16">
        <f>Data!Y2061-AF2061</f>
        <v/>
      </c>
      <c r="AH2061" s="9">
        <f>AE2061+AG2061</f>
        <v/>
      </c>
    </row>
    <row r="2062">
      <c r="N2062" s="14">
        <f>Data!A2062</f>
        <v/>
      </c>
      <c r="O2062" s="24">
        <f>IF(Occurrence!J2062&gt;0,COUNTIFS(Occurrence!$J$2:$J$2441,"&gt;0",Occurrence!$J$2:$J$2441,"&lt;="&amp;Occurrence!J2062)/($B$8+1),0)</f>
        <v/>
      </c>
      <c r="P2062" s="16">
        <f>IF(Occurrence!J2062&gt;0,_xlfn.PERCENTILE.INC(Data!$O$2:$O$2441,($B$4+O2062*($B$5-1))/($B$3-1)),0)</f>
        <v/>
      </c>
      <c r="Q2062" s="16">
        <f>IF(Occurrence!J2062&gt;0,_xlfn.PERCENTILE.INC(Occurrence!$I$2:$I$2441,($B$6+O2062*($B$7-1))/($B$3-1)),0)</f>
        <v/>
      </c>
      <c r="R2062" s="16">
        <f>IF(Occurrence!J2062&gt;0,Occurrence!J2062/Q2062,0)</f>
        <v/>
      </c>
      <c r="S2062" s="9">
        <f>IF(Occurrence!J2062&gt;0,P2062*R2062,0)</f>
        <v/>
      </c>
      <c r="T2062" s="24">
        <f>IF(Occurrence!K2062&gt;0,COUNTIFS(Occurrence!$K$2:$K$2441,"&gt;0",Occurrence!$K$2:$K$2441,"&lt;="&amp;Occurrence!K2062)/($B$9+1),0)</f>
        <v/>
      </c>
      <c r="U2062" s="16">
        <f>IF(Occurrence!K2062&gt;0,_xlfn.PERCENTILE.INC(Data!$O$2:$O$2441,($B$4+T2062*($B$5-1))/($B$3-1)),0)</f>
        <v/>
      </c>
      <c r="V2062" s="16">
        <f>IF(Occurrence!K2062&gt;0,_xlfn.PERCENTILE.INC(Occurrence!$I$2:$I$2441,($B$6+T2062*($B$7-1))/($B$3-1)),0)</f>
        <v/>
      </c>
      <c r="W2062" s="16">
        <f>IF(Occurrence!K2062&gt;0,Occurrence!K2062/V2062,0)</f>
        <v/>
      </c>
      <c r="X2062" s="9">
        <f>IF(Occurrence!K2062&gt;0,U2062*W2062,0)</f>
        <v/>
      </c>
      <c r="Y2062" s="24">
        <f>COUNTIF(Data!$X$2:$X$2441,"&lt;="&amp;Data!X2062)/($B$3+1)</f>
        <v/>
      </c>
      <c r="Z2062" s="16">
        <f>_xlfn.PERCENTILE.INC(Data!$U$2:$U$2441,Y2062)</f>
        <v/>
      </c>
      <c r="AA2062" s="16">
        <f>_xlfn.PERCENTILE.INC(Data!$V$2:$V$2441,Y2062)</f>
        <v/>
      </c>
      <c r="AB2062" s="16">
        <f>Data!X2062-AA2062</f>
        <v/>
      </c>
      <c r="AC2062" s="9">
        <f>Z2062+AB2062</f>
        <v/>
      </c>
      <c r="AD2062" s="24">
        <f>COUNTIF(Data!$Y$2:$Y$2441,"&lt;="&amp;Data!Y2062)/($B$3+1)</f>
        <v/>
      </c>
      <c r="AE2062" s="16">
        <f>_xlfn.PERCENTILE.INC(Data!$U$2:$U$2441,AD2062)</f>
        <v/>
      </c>
      <c r="AF2062" s="16">
        <f>_xlfn.PERCENTILE.INC(Data!$V$2:$V$2441,AD2062)</f>
        <v/>
      </c>
      <c r="AG2062" s="16">
        <f>Data!Y2062-AF2062</f>
        <v/>
      </c>
      <c r="AH2062" s="9">
        <f>AE2062+AG2062</f>
        <v/>
      </c>
    </row>
    <row r="2063">
      <c r="N2063" s="14">
        <f>Data!A2063</f>
        <v/>
      </c>
      <c r="O2063" s="24">
        <f>IF(Occurrence!J2063&gt;0,COUNTIFS(Occurrence!$J$2:$J$2441,"&gt;0",Occurrence!$J$2:$J$2441,"&lt;="&amp;Occurrence!J2063)/($B$8+1),0)</f>
        <v/>
      </c>
      <c r="P2063" s="16">
        <f>IF(Occurrence!J2063&gt;0,_xlfn.PERCENTILE.INC(Data!$O$2:$O$2441,($B$4+O2063*($B$5-1))/($B$3-1)),0)</f>
        <v/>
      </c>
      <c r="Q2063" s="16">
        <f>IF(Occurrence!J2063&gt;0,_xlfn.PERCENTILE.INC(Occurrence!$I$2:$I$2441,($B$6+O2063*($B$7-1))/($B$3-1)),0)</f>
        <v/>
      </c>
      <c r="R2063" s="16">
        <f>IF(Occurrence!J2063&gt;0,Occurrence!J2063/Q2063,0)</f>
        <v/>
      </c>
      <c r="S2063" s="9">
        <f>IF(Occurrence!J2063&gt;0,P2063*R2063,0)</f>
        <v/>
      </c>
      <c r="T2063" s="24">
        <f>IF(Occurrence!K2063&gt;0,COUNTIFS(Occurrence!$K$2:$K$2441,"&gt;0",Occurrence!$K$2:$K$2441,"&lt;="&amp;Occurrence!K2063)/($B$9+1),0)</f>
        <v/>
      </c>
      <c r="U2063" s="16">
        <f>IF(Occurrence!K2063&gt;0,_xlfn.PERCENTILE.INC(Data!$O$2:$O$2441,($B$4+T2063*($B$5-1))/($B$3-1)),0)</f>
        <v/>
      </c>
      <c r="V2063" s="16">
        <f>IF(Occurrence!K2063&gt;0,_xlfn.PERCENTILE.INC(Occurrence!$I$2:$I$2441,($B$6+T2063*($B$7-1))/($B$3-1)),0)</f>
        <v/>
      </c>
      <c r="W2063" s="16">
        <f>IF(Occurrence!K2063&gt;0,Occurrence!K2063/V2063,0)</f>
        <v/>
      </c>
      <c r="X2063" s="9">
        <f>IF(Occurrence!K2063&gt;0,U2063*W2063,0)</f>
        <v/>
      </c>
      <c r="Y2063" s="24">
        <f>COUNTIF(Data!$X$2:$X$2441,"&lt;="&amp;Data!X2063)/($B$3+1)</f>
        <v/>
      </c>
      <c r="Z2063" s="16">
        <f>_xlfn.PERCENTILE.INC(Data!$U$2:$U$2441,Y2063)</f>
        <v/>
      </c>
      <c r="AA2063" s="16">
        <f>_xlfn.PERCENTILE.INC(Data!$V$2:$V$2441,Y2063)</f>
        <v/>
      </c>
      <c r="AB2063" s="16">
        <f>Data!X2063-AA2063</f>
        <v/>
      </c>
      <c r="AC2063" s="9">
        <f>Z2063+AB2063</f>
        <v/>
      </c>
      <c r="AD2063" s="24">
        <f>COUNTIF(Data!$Y$2:$Y$2441,"&lt;="&amp;Data!Y2063)/($B$3+1)</f>
        <v/>
      </c>
      <c r="AE2063" s="16">
        <f>_xlfn.PERCENTILE.INC(Data!$U$2:$U$2441,AD2063)</f>
        <v/>
      </c>
      <c r="AF2063" s="16">
        <f>_xlfn.PERCENTILE.INC(Data!$V$2:$V$2441,AD2063)</f>
        <v/>
      </c>
      <c r="AG2063" s="16">
        <f>Data!Y2063-AF2063</f>
        <v/>
      </c>
      <c r="AH2063" s="9">
        <f>AE2063+AG2063</f>
        <v/>
      </c>
    </row>
    <row r="2064">
      <c r="N2064" s="14">
        <f>Data!A2064</f>
        <v/>
      </c>
      <c r="O2064" s="24">
        <f>IF(Occurrence!J2064&gt;0,COUNTIFS(Occurrence!$J$2:$J$2441,"&gt;0",Occurrence!$J$2:$J$2441,"&lt;="&amp;Occurrence!J2064)/($B$8+1),0)</f>
        <v/>
      </c>
      <c r="P2064" s="16">
        <f>IF(Occurrence!J2064&gt;0,_xlfn.PERCENTILE.INC(Data!$O$2:$O$2441,($B$4+O2064*($B$5-1))/($B$3-1)),0)</f>
        <v/>
      </c>
      <c r="Q2064" s="16">
        <f>IF(Occurrence!J2064&gt;0,_xlfn.PERCENTILE.INC(Occurrence!$I$2:$I$2441,($B$6+O2064*($B$7-1))/($B$3-1)),0)</f>
        <v/>
      </c>
      <c r="R2064" s="16">
        <f>IF(Occurrence!J2064&gt;0,Occurrence!J2064/Q2064,0)</f>
        <v/>
      </c>
      <c r="S2064" s="9">
        <f>IF(Occurrence!J2064&gt;0,P2064*R2064,0)</f>
        <v/>
      </c>
      <c r="T2064" s="24">
        <f>IF(Occurrence!K2064&gt;0,COUNTIFS(Occurrence!$K$2:$K$2441,"&gt;0",Occurrence!$K$2:$K$2441,"&lt;="&amp;Occurrence!K2064)/($B$9+1),0)</f>
        <v/>
      </c>
      <c r="U2064" s="16">
        <f>IF(Occurrence!K2064&gt;0,_xlfn.PERCENTILE.INC(Data!$O$2:$O$2441,($B$4+T2064*($B$5-1))/($B$3-1)),0)</f>
        <v/>
      </c>
      <c r="V2064" s="16">
        <f>IF(Occurrence!K2064&gt;0,_xlfn.PERCENTILE.INC(Occurrence!$I$2:$I$2441,($B$6+T2064*($B$7-1))/($B$3-1)),0)</f>
        <v/>
      </c>
      <c r="W2064" s="16">
        <f>IF(Occurrence!K2064&gt;0,Occurrence!K2064/V2064,0)</f>
        <v/>
      </c>
      <c r="X2064" s="9">
        <f>IF(Occurrence!K2064&gt;0,U2064*W2064,0)</f>
        <v/>
      </c>
      <c r="Y2064" s="24">
        <f>COUNTIF(Data!$X$2:$X$2441,"&lt;="&amp;Data!X2064)/($B$3+1)</f>
        <v/>
      </c>
      <c r="Z2064" s="16">
        <f>_xlfn.PERCENTILE.INC(Data!$U$2:$U$2441,Y2064)</f>
        <v/>
      </c>
      <c r="AA2064" s="16">
        <f>_xlfn.PERCENTILE.INC(Data!$V$2:$V$2441,Y2064)</f>
        <v/>
      </c>
      <c r="AB2064" s="16">
        <f>Data!X2064-AA2064</f>
        <v/>
      </c>
      <c r="AC2064" s="9">
        <f>Z2064+AB2064</f>
        <v/>
      </c>
      <c r="AD2064" s="24">
        <f>COUNTIF(Data!$Y$2:$Y$2441,"&lt;="&amp;Data!Y2064)/($B$3+1)</f>
        <v/>
      </c>
      <c r="AE2064" s="16">
        <f>_xlfn.PERCENTILE.INC(Data!$U$2:$U$2441,AD2064)</f>
        <v/>
      </c>
      <c r="AF2064" s="16">
        <f>_xlfn.PERCENTILE.INC(Data!$V$2:$V$2441,AD2064)</f>
        <v/>
      </c>
      <c r="AG2064" s="16">
        <f>Data!Y2064-AF2064</f>
        <v/>
      </c>
      <c r="AH2064" s="9">
        <f>AE2064+AG2064</f>
        <v/>
      </c>
    </row>
    <row r="2065">
      <c r="N2065" s="14">
        <f>Data!A2065</f>
        <v/>
      </c>
      <c r="O2065" s="24">
        <f>IF(Occurrence!J2065&gt;0,COUNTIFS(Occurrence!$J$2:$J$2441,"&gt;0",Occurrence!$J$2:$J$2441,"&lt;="&amp;Occurrence!J2065)/($B$8+1),0)</f>
        <v/>
      </c>
      <c r="P2065" s="16">
        <f>IF(Occurrence!J2065&gt;0,_xlfn.PERCENTILE.INC(Data!$O$2:$O$2441,($B$4+O2065*($B$5-1))/($B$3-1)),0)</f>
        <v/>
      </c>
      <c r="Q2065" s="16">
        <f>IF(Occurrence!J2065&gt;0,_xlfn.PERCENTILE.INC(Occurrence!$I$2:$I$2441,($B$6+O2065*($B$7-1))/($B$3-1)),0)</f>
        <v/>
      </c>
      <c r="R2065" s="16">
        <f>IF(Occurrence!J2065&gt;0,Occurrence!J2065/Q2065,0)</f>
        <v/>
      </c>
      <c r="S2065" s="9">
        <f>IF(Occurrence!J2065&gt;0,P2065*R2065,0)</f>
        <v/>
      </c>
      <c r="T2065" s="24">
        <f>IF(Occurrence!K2065&gt;0,COUNTIFS(Occurrence!$K$2:$K$2441,"&gt;0",Occurrence!$K$2:$K$2441,"&lt;="&amp;Occurrence!K2065)/($B$9+1),0)</f>
        <v/>
      </c>
      <c r="U2065" s="16">
        <f>IF(Occurrence!K2065&gt;0,_xlfn.PERCENTILE.INC(Data!$O$2:$O$2441,($B$4+T2065*($B$5-1))/($B$3-1)),0)</f>
        <v/>
      </c>
      <c r="V2065" s="16">
        <f>IF(Occurrence!K2065&gt;0,_xlfn.PERCENTILE.INC(Occurrence!$I$2:$I$2441,($B$6+T2065*($B$7-1))/($B$3-1)),0)</f>
        <v/>
      </c>
      <c r="W2065" s="16">
        <f>IF(Occurrence!K2065&gt;0,Occurrence!K2065/V2065,0)</f>
        <v/>
      </c>
      <c r="X2065" s="9">
        <f>IF(Occurrence!K2065&gt;0,U2065*W2065,0)</f>
        <v/>
      </c>
      <c r="Y2065" s="24">
        <f>COUNTIF(Data!$X$2:$X$2441,"&lt;="&amp;Data!X2065)/($B$3+1)</f>
        <v/>
      </c>
      <c r="Z2065" s="16">
        <f>_xlfn.PERCENTILE.INC(Data!$U$2:$U$2441,Y2065)</f>
        <v/>
      </c>
      <c r="AA2065" s="16">
        <f>_xlfn.PERCENTILE.INC(Data!$V$2:$V$2441,Y2065)</f>
        <v/>
      </c>
      <c r="AB2065" s="16">
        <f>Data!X2065-AA2065</f>
        <v/>
      </c>
      <c r="AC2065" s="9">
        <f>Z2065+AB2065</f>
        <v/>
      </c>
      <c r="AD2065" s="24">
        <f>COUNTIF(Data!$Y$2:$Y$2441,"&lt;="&amp;Data!Y2065)/($B$3+1)</f>
        <v/>
      </c>
      <c r="AE2065" s="16">
        <f>_xlfn.PERCENTILE.INC(Data!$U$2:$U$2441,AD2065)</f>
        <v/>
      </c>
      <c r="AF2065" s="16">
        <f>_xlfn.PERCENTILE.INC(Data!$V$2:$V$2441,AD2065)</f>
        <v/>
      </c>
      <c r="AG2065" s="16">
        <f>Data!Y2065-AF2065</f>
        <v/>
      </c>
      <c r="AH2065" s="9">
        <f>AE2065+AG2065</f>
        <v/>
      </c>
    </row>
    <row r="2066">
      <c r="N2066" s="14">
        <f>Data!A2066</f>
        <v/>
      </c>
      <c r="O2066" s="24">
        <f>IF(Occurrence!J2066&gt;0,COUNTIFS(Occurrence!$J$2:$J$2441,"&gt;0",Occurrence!$J$2:$J$2441,"&lt;="&amp;Occurrence!J2066)/($B$8+1),0)</f>
        <v/>
      </c>
      <c r="P2066" s="16">
        <f>IF(Occurrence!J2066&gt;0,_xlfn.PERCENTILE.INC(Data!$O$2:$O$2441,($B$4+O2066*($B$5-1))/($B$3-1)),0)</f>
        <v/>
      </c>
      <c r="Q2066" s="16">
        <f>IF(Occurrence!J2066&gt;0,_xlfn.PERCENTILE.INC(Occurrence!$I$2:$I$2441,($B$6+O2066*($B$7-1))/($B$3-1)),0)</f>
        <v/>
      </c>
      <c r="R2066" s="16">
        <f>IF(Occurrence!J2066&gt;0,Occurrence!J2066/Q2066,0)</f>
        <v/>
      </c>
      <c r="S2066" s="9">
        <f>IF(Occurrence!J2066&gt;0,P2066*R2066,0)</f>
        <v/>
      </c>
      <c r="T2066" s="24">
        <f>IF(Occurrence!K2066&gt;0,COUNTIFS(Occurrence!$K$2:$K$2441,"&gt;0",Occurrence!$K$2:$K$2441,"&lt;="&amp;Occurrence!K2066)/($B$9+1),0)</f>
        <v/>
      </c>
      <c r="U2066" s="16">
        <f>IF(Occurrence!K2066&gt;0,_xlfn.PERCENTILE.INC(Data!$O$2:$O$2441,($B$4+T2066*($B$5-1))/($B$3-1)),0)</f>
        <v/>
      </c>
      <c r="V2066" s="16">
        <f>IF(Occurrence!K2066&gt;0,_xlfn.PERCENTILE.INC(Occurrence!$I$2:$I$2441,($B$6+T2066*($B$7-1))/($B$3-1)),0)</f>
        <v/>
      </c>
      <c r="W2066" s="16">
        <f>IF(Occurrence!K2066&gt;0,Occurrence!K2066/V2066,0)</f>
        <v/>
      </c>
      <c r="X2066" s="9">
        <f>IF(Occurrence!K2066&gt;0,U2066*W2066,0)</f>
        <v/>
      </c>
      <c r="Y2066" s="24">
        <f>COUNTIF(Data!$X$2:$X$2441,"&lt;="&amp;Data!X2066)/($B$3+1)</f>
        <v/>
      </c>
      <c r="Z2066" s="16">
        <f>_xlfn.PERCENTILE.INC(Data!$U$2:$U$2441,Y2066)</f>
        <v/>
      </c>
      <c r="AA2066" s="16">
        <f>_xlfn.PERCENTILE.INC(Data!$V$2:$V$2441,Y2066)</f>
        <v/>
      </c>
      <c r="AB2066" s="16">
        <f>Data!X2066-AA2066</f>
        <v/>
      </c>
      <c r="AC2066" s="9">
        <f>Z2066+AB2066</f>
        <v/>
      </c>
      <c r="AD2066" s="24">
        <f>COUNTIF(Data!$Y$2:$Y$2441,"&lt;="&amp;Data!Y2066)/($B$3+1)</f>
        <v/>
      </c>
      <c r="AE2066" s="16">
        <f>_xlfn.PERCENTILE.INC(Data!$U$2:$U$2441,AD2066)</f>
        <v/>
      </c>
      <c r="AF2066" s="16">
        <f>_xlfn.PERCENTILE.INC(Data!$V$2:$V$2441,AD2066)</f>
        <v/>
      </c>
      <c r="AG2066" s="16">
        <f>Data!Y2066-AF2066</f>
        <v/>
      </c>
      <c r="AH2066" s="9">
        <f>AE2066+AG2066</f>
        <v/>
      </c>
    </row>
    <row r="2067">
      <c r="N2067" s="14">
        <f>Data!A2067</f>
        <v/>
      </c>
      <c r="O2067" s="24">
        <f>IF(Occurrence!J2067&gt;0,COUNTIFS(Occurrence!$J$2:$J$2441,"&gt;0",Occurrence!$J$2:$J$2441,"&lt;="&amp;Occurrence!J2067)/($B$8+1),0)</f>
        <v/>
      </c>
      <c r="P2067" s="16">
        <f>IF(Occurrence!J2067&gt;0,_xlfn.PERCENTILE.INC(Data!$O$2:$O$2441,($B$4+O2067*($B$5-1))/($B$3-1)),0)</f>
        <v/>
      </c>
      <c r="Q2067" s="16">
        <f>IF(Occurrence!J2067&gt;0,_xlfn.PERCENTILE.INC(Occurrence!$I$2:$I$2441,($B$6+O2067*($B$7-1))/($B$3-1)),0)</f>
        <v/>
      </c>
      <c r="R2067" s="16">
        <f>IF(Occurrence!J2067&gt;0,Occurrence!J2067/Q2067,0)</f>
        <v/>
      </c>
      <c r="S2067" s="9">
        <f>IF(Occurrence!J2067&gt;0,P2067*R2067,0)</f>
        <v/>
      </c>
      <c r="T2067" s="24">
        <f>IF(Occurrence!K2067&gt;0,COUNTIFS(Occurrence!$K$2:$K$2441,"&gt;0",Occurrence!$K$2:$K$2441,"&lt;="&amp;Occurrence!K2067)/($B$9+1),0)</f>
        <v/>
      </c>
      <c r="U2067" s="16">
        <f>IF(Occurrence!K2067&gt;0,_xlfn.PERCENTILE.INC(Data!$O$2:$O$2441,($B$4+T2067*($B$5-1))/($B$3-1)),0)</f>
        <v/>
      </c>
      <c r="V2067" s="16">
        <f>IF(Occurrence!K2067&gt;0,_xlfn.PERCENTILE.INC(Occurrence!$I$2:$I$2441,($B$6+T2067*($B$7-1))/($B$3-1)),0)</f>
        <v/>
      </c>
      <c r="W2067" s="16">
        <f>IF(Occurrence!K2067&gt;0,Occurrence!K2067/V2067,0)</f>
        <v/>
      </c>
      <c r="X2067" s="9">
        <f>IF(Occurrence!K2067&gt;0,U2067*W2067,0)</f>
        <v/>
      </c>
      <c r="Y2067" s="24">
        <f>COUNTIF(Data!$X$2:$X$2441,"&lt;="&amp;Data!X2067)/($B$3+1)</f>
        <v/>
      </c>
      <c r="Z2067" s="16">
        <f>_xlfn.PERCENTILE.INC(Data!$U$2:$U$2441,Y2067)</f>
        <v/>
      </c>
      <c r="AA2067" s="16">
        <f>_xlfn.PERCENTILE.INC(Data!$V$2:$V$2441,Y2067)</f>
        <v/>
      </c>
      <c r="AB2067" s="16">
        <f>Data!X2067-AA2067</f>
        <v/>
      </c>
      <c r="AC2067" s="9">
        <f>Z2067+AB2067</f>
        <v/>
      </c>
      <c r="AD2067" s="24">
        <f>COUNTIF(Data!$Y$2:$Y$2441,"&lt;="&amp;Data!Y2067)/($B$3+1)</f>
        <v/>
      </c>
      <c r="AE2067" s="16">
        <f>_xlfn.PERCENTILE.INC(Data!$U$2:$U$2441,AD2067)</f>
        <v/>
      </c>
      <c r="AF2067" s="16">
        <f>_xlfn.PERCENTILE.INC(Data!$V$2:$V$2441,AD2067)</f>
        <v/>
      </c>
      <c r="AG2067" s="16">
        <f>Data!Y2067-AF2067</f>
        <v/>
      </c>
      <c r="AH2067" s="9">
        <f>AE2067+AG2067</f>
        <v/>
      </c>
    </row>
    <row r="2068">
      <c r="N2068" s="14">
        <f>Data!A2068</f>
        <v/>
      </c>
      <c r="O2068" s="24">
        <f>IF(Occurrence!J2068&gt;0,COUNTIFS(Occurrence!$J$2:$J$2441,"&gt;0",Occurrence!$J$2:$J$2441,"&lt;="&amp;Occurrence!J2068)/($B$8+1),0)</f>
        <v/>
      </c>
      <c r="P2068" s="16">
        <f>IF(Occurrence!J2068&gt;0,_xlfn.PERCENTILE.INC(Data!$O$2:$O$2441,($B$4+O2068*($B$5-1))/($B$3-1)),0)</f>
        <v/>
      </c>
      <c r="Q2068" s="16">
        <f>IF(Occurrence!J2068&gt;0,_xlfn.PERCENTILE.INC(Occurrence!$I$2:$I$2441,($B$6+O2068*($B$7-1))/($B$3-1)),0)</f>
        <v/>
      </c>
      <c r="R2068" s="16">
        <f>IF(Occurrence!J2068&gt;0,Occurrence!J2068/Q2068,0)</f>
        <v/>
      </c>
      <c r="S2068" s="9">
        <f>IF(Occurrence!J2068&gt;0,P2068*R2068,0)</f>
        <v/>
      </c>
      <c r="T2068" s="24">
        <f>IF(Occurrence!K2068&gt;0,COUNTIFS(Occurrence!$K$2:$K$2441,"&gt;0",Occurrence!$K$2:$K$2441,"&lt;="&amp;Occurrence!K2068)/($B$9+1),0)</f>
        <v/>
      </c>
      <c r="U2068" s="16">
        <f>IF(Occurrence!K2068&gt;0,_xlfn.PERCENTILE.INC(Data!$O$2:$O$2441,($B$4+T2068*($B$5-1))/($B$3-1)),0)</f>
        <v/>
      </c>
      <c r="V2068" s="16">
        <f>IF(Occurrence!K2068&gt;0,_xlfn.PERCENTILE.INC(Occurrence!$I$2:$I$2441,($B$6+T2068*($B$7-1))/($B$3-1)),0)</f>
        <v/>
      </c>
      <c r="W2068" s="16">
        <f>IF(Occurrence!K2068&gt;0,Occurrence!K2068/V2068,0)</f>
        <v/>
      </c>
      <c r="X2068" s="9">
        <f>IF(Occurrence!K2068&gt;0,U2068*W2068,0)</f>
        <v/>
      </c>
      <c r="Y2068" s="24">
        <f>COUNTIF(Data!$X$2:$X$2441,"&lt;="&amp;Data!X2068)/($B$3+1)</f>
        <v/>
      </c>
      <c r="Z2068" s="16">
        <f>_xlfn.PERCENTILE.INC(Data!$U$2:$U$2441,Y2068)</f>
        <v/>
      </c>
      <c r="AA2068" s="16">
        <f>_xlfn.PERCENTILE.INC(Data!$V$2:$V$2441,Y2068)</f>
        <v/>
      </c>
      <c r="AB2068" s="16">
        <f>Data!X2068-AA2068</f>
        <v/>
      </c>
      <c r="AC2068" s="9">
        <f>Z2068+AB2068</f>
        <v/>
      </c>
      <c r="AD2068" s="24">
        <f>COUNTIF(Data!$Y$2:$Y$2441,"&lt;="&amp;Data!Y2068)/($B$3+1)</f>
        <v/>
      </c>
      <c r="AE2068" s="16">
        <f>_xlfn.PERCENTILE.INC(Data!$U$2:$U$2441,AD2068)</f>
        <v/>
      </c>
      <c r="AF2068" s="16">
        <f>_xlfn.PERCENTILE.INC(Data!$V$2:$V$2441,AD2068)</f>
        <v/>
      </c>
      <c r="AG2068" s="16">
        <f>Data!Y2068-AF2068</f>
        <v/>
      </c>
      <c r="AH2068" s="9">
        <f>AE2068+AG2068</f>
        <v/>
      </c>
    </row>
    <row r="2069">
      <c r="N2069" s="14">
        <f>Data!A2069</f>
        <v/>
      </c>
      <c r="O2069" s="24">
        <f>IF(Occurrence!J2069&gt;0,COUNTIFS(Occurrence!$J$2:$J$2441,"&gt;0",Occurrence!$J$2:$J$2441,"&lt;="&amp;Occurrence!J2069)/($B$8+1),0)</f>
        <v/>
      </c>
      <c r="P2069" s="16">
        <f>IF(Occurrence!J2069&gt;0,_xlfn.PERCENTILE.INC(Data!$O$2:$O$2441,($B$4+O2069*($B$5-1))/($B$3-1)),0)</f>
        <v/>
      </c>
      <c r="Q2069" s="16">
        <f>IF(Occurrence!J2069&gt;0,_xlfn.PERCENTILE.INC(Occurrence!$I$2:$I$2441,($B$6+O2069*($B$7-1))/($B$3-1)),0)</f>
        <v/>
      </c>
      <c r="R2069" s="16">
        <f>IF(Occurrence!J2069&gt;0,Occurrence!J2069/Q2069,0)</f>
        <v/>
      </c>
      <c r="S2069" s="9">
        <f>IF(Occurrence!J2069&gt;0,P2069*R2069,0)</f>
        <v/>
      </c>
      <c r="T2069" s="24">
        <f>IF(Occurrence!K2069&gt;0,COUNTIFS(Occurrence!$K$2:$K$2441,"&gt;0",Occurrence!$K$2:$K$2441,"&lt;="&amp;Occurrence!K2069)/($B$9+1),0)</f>
        <v/>
      </c>
      <c r="U2069" s="16">
        <f>IF(Occurrence!K2069&gt;0,_xlfn.PERCENTILE.INC(Data!$O$2:$O$2441,($B$4+T2069*($B$5-1))/($B$3-1)),0)</f>
        <v/>
      </c>
      <c r="V2069" s="16">
        <f>IF(Occurrence!K2069&gt;0,_xlfn.PERCENTILE.INC(Occurrence!$I$2:$I$2441,($B$6+T2069*($B$7-1))/($B$3-1)),0)</f>
        <v/>
      </c>
      <c r="W2069" s="16">
        <f>IF(Occurrence!K2069&gt;0,Occurrence!K2069/V2069,0)</f>
        <v/>
      </c>
      <c r="X2069" s="9">
        <f>IF(Occurrence!K2069&gt;0,U2069*W2069,0)</f>
        <v/>
      </c>
      <c r="Y2069" s="24">
        <f>COUNTIF(Data!$X$2:$X$2441,"&lt;="&amp;Data!X2069)/($B$3+1)</f>
        <v/>
      </c>
      <c r="Z2069" s="16">
        <f>_xlfn.PERCENTILE.INC(Data!$U$2:$U$2441,Y2069)</f>
        <v/>
      </c>
      <c r="AA2069" s="16">
        <f>_xlfn.PERCENTILE.INC(Data!$V$2:$V$2441,Y2069)</f>
        <v/>
      </c>
      <c r="AB2069" s="16">
        <f>Data!X2069-AA2069</f>
        <v/>
      </c>
      <c r="AC2069" s="9">
        <f>Z2069+AB2069</f>
        <v/>
      </c>
      <c r="AD2069" s="24">
        <f>COUNTIF(Data!$Y$2:$Y$2441,"&lt;="&amp;Data!Y2069)/($B$3+1)</f>
        <v/>
      </c>
      <c r="AE2069" s="16">
        <f>_xlfn.PERCENTILE.INC(Data!$U$2:$U$2441,AD2069)</f>
        <v/>
      </c>
      <c r="AF2069" s="16">
        <f>_xlfn.PERCENTILE.INC(Data!$V$2:$V$2441,AD2069)</f>
        <v/>
      </c>
      <c r="AG2069" s="16">
        <f>Data!Y2069-AF2069</f>
        <v/>
      </c>
      <c r="AH2069" s="9">
        <f>AE2069+AG2069</f>
        <v/>
      </c>
    </row>
    <row r="2070">
      <c r="N2070" s="14">
        <f>Data!A2070</f>
        <v/>
      </c>
      <c r="O2070" s="24">
        <f>IF(Occurrence!J2070&gt;0,COUNTIFS(Occurrence!$J$2:$J$2441,"&gt;0",Occurrence!$J$2:$J$2441,"&lt;="&amp;Occurrence!J2070)/($B$8+1),0)</f>
        <v/>
      </c>
      <c r="P2070" s="16">
        <f>IF(Occurrence!J2070&gt;0,_xlfn.PERCENTILE.INC(Data!$O$2:$O$2441,($B$4+O2070*($B$5-1))/($B$3-1)),0)</f>
        <v/>
      </c>
      <c r="Q2070" s="16">
        <f>IF(Occurrence!J2070&gt;0,_xlfn.PERCENTILE.INC(Occurrence!$I$2:$I$2441,($B$6+O2070*($B$7-1))/($B$3-1)),0)</f>
        <v/>
      </c>
      <c r="R2070" s="16">
        <f>IF(Occurrence!J2070&gt;0,Occurrence!J2070/Q2070,0)</f>
        <v/>
      </c>
      <c r="S2070" s="9">
        <f>IF(Occurrence!J2070&gt;0,P2070*R2070,0)</f>
        <v/>
      </c>
      <c r="T2070" s="24">
        <f>IF(Occurrence!K2070&gt;0,COUNTIFS(Occurrence!$K$2:$K$2441,"&gt;0",Occurrence!$K$2:$K$2441,"&lt;="&amp;Occurrence!K2070)/($B$9+1),0)</f>
        <v/>
      </c>
      <c r="U2070" s="16">
        <f>IF(Occurrence!K2070&gt;0,_xlfn.PERCENTILE.INC(Data!$O$2:$O$2441,($B$4+T2070*($B$5-1))/($B$3-1)),0)</f>
        <v/>
      </c>
      <c r="V2070" s="16">
        <f>IF(Occurrence!K2070&gt;0,_xlfn.PERCENTILE.INC(Occurrence!$I$2:$I$2441,($B$6+T2070*($B$7-1))/($B$3-1)),0)</f>
        <v/>
      </c>
      <c r="W2070" s="16">
        <f>IF(Occurrence!K2070&gt;0,Occurrence!K2070/V2070,0)</f>
        <v/>
      </c>
      <c r="X2070" s="9">
        <f>IF(Occurrence!K2070&gt;0,U2070*W2070,0)</f>
        <v/>
      </c>
      <c r="Y2070" s="24">
        <f>COUNTIF(Data!$X$2:$X$2441,"&lt;="&amp;Data!X2070)/($B$3+1)</f>
        <v/>
      </c>
      <c r="Z2070" s="16">
        <f>_xlfn.PERCENTILE.INC(Data!$U$2:$U$2441,Y2070)</f>
        <v/>
      </c>
      <c r="AA2070" s="16">
        <f>_xlfn.PERCENTILE.INC(Data!$V$2:$V$2441,Y2070)</f>
        <v/>
      </c>
      <c r="AB2070" s="16">
        <f>Data!X2070-AA2070</f>
        <v/>
      </c>
      <c r="AC2070" s="9">
        <f>Z2070+AB2070</f>
        <v/>
      </c>
      <c r="AD2070" s="24">
        <f>COUNTIF(Data!$Y$2:$Y$2441,"&lt;="&amp;Data!Y2070)/($B$3+1)</f>
        <v/>
      </c>
      <c r="AE2070" s="16">
        <f>_xlfn.PERCENTILE.INC(Data!$U$2:$U$2441,AD2070)</f>
        <v/>
      </c>
      <c r="AF2070" s="16">
        <f>_xlfn.PERCENTILE.INC(Data!$V$2:$V$2441,AD2070)</f>
        <v/>
      </c>
      <c r="AG2070" s="16">
        <f>Data!Y2070-AF2070</f>
        <v/>
      </c>
      <c r="AH2070" s="9">
        <f>AE2070+AG2070</f>
        <v/>
      </c>
    </row>
    <row r="2071">
      <c r="N2071" s="14">
        <f>Data!A2071</f>
        <v/>
      </c>
      <c r="O2071" s="24">
        <f>IF(Occurrence!J2071&gt;0,COUNTIFS(Occurrence!$J$2:$J$2441,"&gt;0",Occurrence!$J$2:$J$2441,"&lt;="&amp;Occurrence!J2071)/($B$8+1),0)</f>
        <v/>
      </c>
      <c r="P2071" s="16">
        <f>IF(Occurrence!J2071&gt;0,_xlfn.PERCENTILE.INC(Data!$O$2:$O$2441,($B$4+O2071*($B$5-1))/($B$3-1)),0)</f>
        <v/>
      </c>
      <c r="Q2071" s="16">
        <f>IF(Occurrence!J2071&gt;0,_xlfn.PERCENTILE.INC(Occurrence!$I$2:$I$2441,($B$6+O2071*($B$7-1))/($B$3-1)),0)</f>
        <v/>
      </c>
      <c r="R2071" s="16">
        <f>IF(Occurrence!J2071&gt;0,Occurrence!J2071/Q2071,0)</f>
        <v/>
      </c>
      <c r="S2071" s="9">
        <f>IF(Occurrence!J2071&gt;0,P2071*R2071,0)</f>
        <v/>
      </c>
      <c r="T2071" s="24">
        <f>IF(Occurrence!K2071&gt;0,COUNTIFS(Occurrence!$K$2:$K$2441,"&gt;0",Occurrence!$K$2:$K$2441,"&lt;="&amp;Occurrence!K2071)/($B$9+1),0)</f>
        <v/>
      </c>
      <c r="U2071" s="16">
        <f>IF(Occurrence!K2071&gt;0,_xlfn.PERCENTILE.INC(Data!$O$2:$O$2441,($B$4+T2071*($B$5-1))/($B$3-1)),0)</f>
        <v/>
      </c>
      <c r="V2071" s="16">
        <f>IF(Occurrence!K2071&gt;0,_xlfn.PERCENTILE.INC(Occurrence!$I$2:$I$2441,($B$6+T2071*($B$7-1))/($B$3-1)),0)</f>
        <v/>
      </c>
      <c r="W2071" s="16">
        <f>IF(Occurrence!K2071&gt;0,Occurrence!K2071/V2071,0)</f>
        <v/>
      </c>
      <c r="X2071" s="9">
        <f>IF(Occurrence!K2071&gt;0,U2071*W2071,0)</f>
        <v/>
      </c>
      <c r="Y2071" s="24">
        <f>COUNTIF(Data!$X$2:$X$2441,"&lt;="&amp;Data!X2071)/($B$3+1)</f>
        <v/>
      </c>
      <c r="Z2071" s="16">
        <f>_xlfn.PERCENTILE.INC(Data!$U$2:$U$2441,Y2071)</f>
        <v/>
      </c>
      <c r="AA2071" s="16">
        <f>_xlfn.PERCENTILE.INC(Data!$V$2:$V$2441,Y2071)</f>
        <v/>
      </c>
      <c r="AB2071" s="16">
        <f>Data!X2071-AA2071</f>
        <v/>
      </c>
      <c r="AC2071" s="9">
        <f>Z2071+AB2071</f>
        <v/>
      </c>
      <c r="AD2071" s="24">
        <f>COUNTIF(Data!$Y$2:$Y$2441,"&lt;="&amp;Data!Y2071)/($B$3+1)</f>
        <v/>
      </c>
      <c r="AE2071" s="16">
        <f>_xlfn.PERCENTILE.INC(Data!$U$2:$U$2441,AD2071)</f>
        <v/>
      </c>
      <c r="AF2071" s="16">
        <f>_xlfn.PERCENTILE.INC(Data!$V$2:$V$2441,AD2071)</f>
        <v/>
      </c>
      <c r="AG2071" s="16">
        <f>Data!Y2071-AF2071</f>
        <v/>
      </c>
      <c r="AH2071" s="9">
        <f>AE2071+AG2071</f>
        <v/>
      </c>
    </row>
    <row r="2072">
      <c r="N2072" s="14">
        <f>Data!A2072</f>
        <v/>
      </c>
      <c r="O2072" s="24">
        <f>IF(Occurrence!J2072&gt;0,COUNTIFS(Occurrence!$J$2:$J$2441,"&gt;0",Occurrence!$J$2:$J$2441,"&lt;="&amp;Occurrence!J2072)/($B$8+1),0)</f>
        <v/>
      </c>
      <c r="P2072" s="16">
        <f>IF(Occurrence!J2072&gt;0,_xlfn.PERCENTILE.INC(Data!$O$2:$O$2441,($B$4+O2072*($B$5-1))/($B$3-1)),0)</f>
        <v/>
      </c>
      <c r="Q2072" s="16">
        <f>IF(Occurrence!J2072&gt;0,_xlfn.PERCENTILE.INC(Occurrence!$I$2:$I$2441,($B$6+O2072*($B$7-1))/($B$3-1)),0)</f>
        <v/>
      </c>
      <c r="R2072" s="16">
        <f>IF(Occurrence!J2072&gt;0,Occurrence!J2072/Q2072,0)</f>
        <v/>
      </c>
      <c r="S2072" s="9">
        <f>IF(Occurrence!J2072&gt;0,P2072*R2072,0)</f>
        <v/>
      </c>
      <c r="T2072" s="24">
        <f>IF(Occurrence!K2072&gt;0,COUNTIFS(Occurrence!$K$2:$K$2441,"&gt;0",Occurrence!$K$2:$K$2441,"&lt;="&amp;Occurrence!K2072)/($B$9+1),0)</f>
        <v/>
      </c>
      <c r="U2072" s="16">
        <f>IF(Occurrence!K2072&gt;0,_xlfn.PERCENTILE.INC(Data!$O$2:$O$2441,($B$4+T2072*($B$5-1))/($B$3-1)),0)</f>
        <v/>
      </c>
      <c r="V2072" s="16">
        <f>IF(Occurrence!K2072&gt;0,_xlfn.PERCENTILE.INC(Occurrence!$I$2:$I$2441,($B$6+T2072*($B$7-1))/($B$3-1)),0)</f>
        <v/>
      </c>
      <c r="W2072" s="16">
        <f>IF(Occurrence!K2072&gt;0,Occurrence!K2072/V2072,0)</f>
        <v/>
      </c>
      <c r="X2072" s="9">
        <f>IF(Occurrence!K2072&gt;0,U2072*W2072,0)</f>
        <v/>
      </c>
      <c r="Y2072" s="24">
        <f>COUNTIF(Data!$X$2:$X$2441,"&lt;="&amp;Data!X2072)/($B$3+1)</f>
        <v/>
      </c>
      <c r="Z2072" s="16">
        <f>_xlfn.PERCENTILE.INC(Data!$U$2:$U$2441,Y2072)</f>
        <v/>
      </c>
      <c r="AA2072" s="16">
        <f>_xlfn.PERCENTILE.INC(Data!$V$2:$V$2441,Y2072)</f>
        <v/>
      </c>
      <c r="AB2072" s="16">
        <f>Data!X2072-AA2072</f>
        <v/>
      </c>
      <c r="AC2072" s="9">
        <f>Z2072+AB2072</f>
        <v/>
      </c>
      <c r="AD2072" s="24">
        <f>COUNTIF(Data!$Y$2:$Y$2441,"&lt;="&amp;Data!Y2072)/($B$3+1)</f>
        <v/>
      </c>
      <c r="AE2072" s="16">
        <f>_xlfn.PERCENTILE.INC(Data!$U$2:$U$2441,AD2072)</f>
        <v/>
      </c>
      <c r="AF2072" s="16">
        <f>_xlfn.PERCENTILE.INC(Data!$V$2:$V$2441,AD2072)</f>
        <v/>
      </c>
      <c r="AG2072" s="16">
        <f>Data!Y2072-AF2072</f>
        <v/>
      </c>
      <c r="AH2072" s="9">
        <f>AE2072+AG2072</f>
        <v/>
      </c>
    </row>
    <row r="2073">
      <c r="N2073" s="14">
        <f>Data!A2073</f>
        <v/>
      </c>
      <c r="O2073" s="24">
        <f>IF(Occurrence!J2073&gt;0,COUNTIFS(Occurrence!$J$2:$J$2441,"&gt;0",Occurrence!$J$2:$J$2441,"&lt;="&amp;Occurrence!J2073)/($B$8+1),0)</f>
        <v/>
      </c>
      <c r="P2073" s="16">
        <f>IF(Occurrence!J2073&gt;0,_xlfn.PERCENTILE.INC(Data!$O$2:$O$2441,($B$4+O2073*($B$5-1))/($B$3-1)),0)</f>
        <v/>
      </c>
      <c r="Q2073" s="16">
        <f>IF(Occurrence!J2073&gt;0,_xlfn.PERCENTILE.INC(Occurrence!$I$2:$I$2441,($B$6+O2073*($B$7-1))/($B$3-1)),0)</f>
        <v/>
      </c>
      <c r="R2073" s="16">
        <f>IF(Occurrence!J2073&gt;0,Occurrence!J2073/Q2073,0)</f>
        <v/>
      </c>
      <c r="S2073" s="9">
        <f>IF(Occurrence!J2073&gt;0,P2073*R2073,0)</f>
        <v/>
      </c>
      <c r="T2073" s="24">
        <f>IF(Occurrence!K2073&gt;0,COUNTIFS(Occurrence!$K$2:$K$2441,"&gt;0",Occurrence!$K$2:$K$2441,"&lt;="&amp;Occurrence!K2073)/($B$9+1),0)</f>
        <v/>
      </c>
      <c r="U2073" s="16">
        <f>IF(Occurrence!K2073&gt;0,_xlfn.PERCENTILE.INC(Data!$O$2:$O$2441,($B$4+T2073*($B$5-1))/($B$3-1)),0)</f>
        <v/>
      </c>
      <c r="V2073" s="16">
        <f>IF(Occurrence!K2073&gt;0,_xlfn.PERCENTILE.INC(Occurrence!$I$2:$I$2441,($B$6+T2073*($B$7-1))/($B$3-1)),0)</f>
        <v/>
      </c>
      <c r="W2073" s="16">
        <f>IF(Occurrence!K2073&gt;0,Occurrence!K2073/V2073,0)</f>
        <v/>
      </c>
      <c r="X2073" s="9">
        <f>IF(Occurrence!K2073&gt;0,U2073*W2073,0)</f>
        <v/>
      </c>
      <c r="Y2073" s="24">
        <f>COUNTIF(Data!$X$2:$X$2441,"&lt;="&amp;Data!X2073)/($B$3+1)</f>
        <v/>
      </c>
      <c r="Z2073" s="16">
        <f>_xlfn.PERCENTILE.INC(Data!$U$2:$U$2441,Y2073)</f>
        <v/>
      </c>
      <c r="AA2073" s="16">
        <f>_xlfn.PERCENTILE.INC(Data!$V$2:$V$2441,Y2073)</f>
        <v/>
      </c>
      <c r="AB2073" s="16">
        <f>Data!X2073-AA2073</f>
        <v/>
      </c>
      <c r="AC2073" s="9">
        <f>Z2073+AB2073</f>
        <v/>
      </c>
      <c r="AD2073" s="24">
        <f>COUNTIF(Data!$Y$2:$Y$2441,"&lt;="&amp;Data!Y2073)/($B$3+1)</f>
        <v/>
      </c>
      <c r="AE2073" s="16">
        <f>_xlfn.PERCENTILE.INC(Data!$U$2:$U$2441,AD2073)</f>
        <v/>
      </c>
      <c r="AF2073" s="16">
        <f>_xlfn.PERCENTILE.INC(Data!$V$2:$V$2441,AD2073)</f>
        <v/>
      </c>
      <c r="AG2073" s="16">
        <f>Data!Y2073-AF2073</f>
        <v/>
      </c>
      <c r="AH2073" s="9">
        <f>AE2073+AG2073</f>
        <v/>
      </c>
    </row>
    <row r="2074">
      <c r="N2074" s="14">
        <f>Data!A2074</f>
        <v/>
      </c>
      <c r="O2074" s="24">
        <f>IF(Occurrence!J2074&gt;0,COUNTIFS(Occurrence!$J$2:$J$2441,"&gt;0",Occurrence!$J$2:$J$2441,"&lt;="&amp;Occurrence!J2074)/($B$8+1),0)</f>
        <v/>
      </c>
      <c r="P2074" s="16">
        <f>IF(Occurrence!J2074&gt;0,_xlfn.PERCENTILE.INC(Data!$O$2:$O$2441,($B$4+O2074*($B$5-1))/($B$3-1)),0)</f>
        <v/>
      </c>
      <c r="Q2074" s="16">
        <f>IF(Occurrence!J2074&gt;0,_xlfn.PERCENTILE.INC(Occurrence!$I$2:$I$2441,($B$6+O2074*($B$7-1))/($B$3-1)),0)</f>
        <v/>
      </c>
      <c r="R2074" s="16">
        <f>IF(Occurrence!J2074&gt;0,Occurrence!J2074/Q2074,0)</f>
        <v/>
      </c>
      <c r="S2074" s="9">
        <f>IF(Occurrence!J2074&gt;0,P2074*R2074,0)</f>
        <v/>
      </c>
      <c r="T2074" s="24">
        <f>IF(Occurrence!K2074&gt;0,COUNTIFS(Occurrence!$K$2:$K$2441,"&gt;0",Occurrence!$K$2:$K$2441,"&lt;="&amp;Occurrence!K2074)/($B$9+1),0)</f>
        <v/>
      </c>
      <c r="U2074" s="16">
        <f>IF(Occurrence!K2074&gt;0,_xlfn.PERCENTILE.INC(Data!$O$2:$O$2441,($B$4+T2074*($B$5-1))/($B$3-1)),0)</f>
        <v/>
      </c>
      <c r="V2074" s="16">
        <f>IF(Occurrence!K2074&gt;0,_xlfn.PERCENTILE.INC(Occurrence!$I$2:$I$2441,($B$6+T2074*($B$7-1))/($B$3-1)),0)</f>
        <v/>
      </c>
      <c r="W2074" s="16">
        <f>IF(Occurrence!K2074&gt;0,Occurrence!K2074/V2074,0)</f>
        <v/>
      </c>
      <c r="X2074" s="9">
        <f>IF(Occurrence!K2074&gt;0,U2074*W2074,0)</f>
        <v/>
      </c>
      <c r="Y2074" s="24">
        <f>COUNTIF(Data!$X$2:$X$2441,"&lt;="&amp;Data!X2074)/($B$3+1)</f>
        <v/>
      </c>
      <c r="Z2074" s="16">
        <f>_xlfn.PERCENTILE.INC(Data!$U$2:$U$2441,Y2074)</f>
        <v/>
      </c>
      <c r="AA2074" s="16">
        <f>_xlfn.PERCENTILE.INC(Data!$V$2:$V$2441,Y2074)</f>
        <v/>
      </c>
      <c r="AB2074" s="16">
        <f>Data!X2074-AA2074</f>
        <v/>
      </c>
      <c r="AC2074" s="9">
        <f>Z2074+AB2074</f>
        <v/>
      </c>
      <c r="AD2074" s="24">
        <f>COUNTIF(Data!$Y$2:$Y$2441,"&lt;="&amp;Data!Y2074)/($B$3+1)</f>
        <v/>
      </c>
      <c r="AE2074" s="16">
        <f>_xlfn.PERCENTILE.INC(Data!$U$2:$U$2441,AD2074)</f>
        <v/>
      </c>
      <c r="AF2074" s="16">
        <f>_xlfn.PERCENTILE.INC(Data!$V$2:$V$2441,AD2074)</f>
        <v/>
      </c>
      <c r="AG2074" s="16">
        <f>Data!Y2074-AF2074</f>
        <v/>
      </c>
      <c r="AH2074" s="9">
        <f>AE2074+AG2074</f>
        <v/>
      </c>
    </row>
    <row r="2075">
      <c r="N2075" s="14">
        <f>Data!A2075</f>
        <v/>
      </c>
      <c r="O2075" s="24">
        <f>IF(Occurrence!J2075&gt;0,COUNTIFS(Occurrence!$J$2:$J$2441,"&gt;0",Occurrence!$J$2:$J$2441,"&lt;="&amp;Occurrence!J2075)/($B$8+1),0)</f>
        <v/>
      </c>
      <c r="P2075" s="16">
        <f>IF(Occurrence!J2075&gt;0,_xlfn.PERCENTILE.INC(Data!$O$2:$O$2441,($B$4+O2075*($B$5-1))/($B$3-1)),0)</f>
        <v/>
      </c>
      <c r="Q2075" s="16">
        <f>IF(Occurrence!J2075&gt;0,_xlfn.PERCENTILE.INC(Occurrence!$I$2:$I$2441,($B$6+O2075*($B$7-1))/($B$3-1)),0)</f>
        <v/>
      </c>
      <c r="R2075" s="16">
        <f>IF(Occurrence!J2075&gt;0,Occurrence!J2075/Q2075,0)</f>
        <v/>
      </c>
      <c r="S2075" s="9">
        <f>IF(Occurrence!J2075&gt;0,P2075*R2075,0)</f>
        <v/>
      </c>
      <c r="T2075" s="24">
        <f>IF(Occurrence!K2075&gt;0,COUNTIFS(Occurrence!$K$2:$K$2441,"&gt;0",Occurrence!$K$2:$K$2441,"&lt;="&amp;Occurrence!K2075)/($B$9+1),0)</f>
        <v/>
      </c>
      <c r="U2075" s="16">
        <f>IF(Occurrence!K2075&gt;0,_xlfn.PERCENTILE.INC(Data!$O$2:$O$2441,($B$4+T2075*($B$5-1))/($B$3-1)),0)</f>
        <v/>
      </c>
      <c r="V2075" s="16">
        <f>IF(Occurrence!K2075&gt;0,_xlfn.PERCENTILE.INC(Occurrence!$I$2:$I$2441,($B$6+T2075*($B$7-1))/($B$3-1)),0)</f>
        <v/>
      </c>
      <c r="W2075" s="16">
        <f>IF(Occurrence!K2075&gt;0,Occurrence!K2075/V2075,0)</f>
        <v/>
      </c>
      <c r="X2075" s="9">
        <f>IF(Occurrence!K2075&gt;0,U2075*W2075,0)</f>
        <v/>
      </c>
      <c r="Y2075" s="24">
        <f>COUNTIF(Data!$X$2:$X$2441,"&lt;="&amp;Data!X2075)/($B$3+1)</f>
        <v/>
      </c>
      <c r="Z2075" s="16">
        <f>_xlfn.PERCENTILE.INC(Data!$U$2:$U$2441,Y2075)</f>
        <v/>
      </c>
      <c r="AA2075" s="16">
        <f>_xlfn.PERCENTILE.INC(Data!$V$2:$V$2441,Y2075)</f>
        <v/>
      </c>
      <c r="AB2075" s="16">
        <f>Data!X2075-AA2075</f>
        <v/>
      </c>
      <c r="AC2075" s="9">
        <f>Z2075+AB2075</f>
        <v/>
      </c>
      <c r="AD2075" s="24">
        <f>COUNTIF(Data!$Y$2:$Y$2441,"&lt;="&amp;Data!Y2075)/($B$3+1)</f>
        <v/>
      </c>
      <c r="AE2075" s="16">
        <f>_xlfn.PERCENTILE.INC(Data!$U$2:$U$2441,AD2075)</f>
        <v/>
      </c>
      <c r="AF2075" s="16">
        <f>_xlfn.PERCENTILE.INC(Data!$V$2:$V$2441,AD2075)</f>
        <v/>
      </c>
      <c r="AG2075" s="16">
        <f>Data!Y2075-AF2075</f>
        <v/>
      </c>
      <c r="AH2075" s="9">
        <f>AE2075+AG2075</f>
        <v/>
      </c>
    </row>
    <row r="2076">
      <c r="N2076" s="14">
        <f>Data!A2076</f>
        <v/>
      </c>
      <c r="O2076" s="24">
        <f>IF(Occurrence!J2076&gt;0,COUNTIFS(Occurrence!$J$2:$J$2441,"&gt;0",Occurrence!$J$2:$J$2441,"&lt;="&amp;Occurrence!J2076)/($B$8+1),0)</f>
        <v/>
      </c>
      <c r="P2076" s="16">
        <f>IF(Occurrence!J2076&gt;0,_xlfn.PERCENTILE.INC(Data!$O$2:$O$2441,($B$4+O2076*($B$5-1))/($B$3-1)),0)</f>
        <v/>
      </c>
      <c r="Q2076" s="16">
        <f>IF(Occurrence!J2076&gt;0,_xlfn.PERCENTILE.INC(Occurrence!$I$2:$I$2441,($B$6+O2076*($B$7-1))/($B$3-1)),0)</f>
        <v/>
      </c>
      <c r="R2076" s="16">
        <f>IF(Occurrence!J2076&gt;0,Occurrence!J2076/Q2076,0)</f>
        <v/>
      </c>
      <c r="S2076" s="9">
        <f>IF(Occurrence!J2076&gt;0,P2076*R2076,0)</f>
        <v/>
      </c>
      <c r="T2076" s="24">
        <f>IF(Occurrence!K2076&gt;0,COUNTIFS(Occurrence!$K$2:$K$2441,"&gt;0",Occurrence!$K$2:$K$2441,"&lt;="&amp;Occurrence!K2076)/($B$9+1),0)</f>
        <v/>
      </c>
      <c r="U2076" s="16">
        <f>IF(Occurrence!K2076&gt;0,_xlfn.PERCENTILE.INC(Data!$O$2:$O$2441,($B$4+T2076*($B$5-1))/($B$3-1)),0)</f>
        <v/>
      </c>
      <c r="V2076" s="16">
        <f>IF(Occurrence!K2076&gt;0,_xlfn.PERCENTILE.INC(Occurrence!$I$2:$I$2441,($B$6+T2076*($B$7-1))/($B$3-1)),0)</f>
        <v/>
      </c>
      <c r="W2076" s="16">
        <f>IF(Occurrence!K2076&gt;0,Occurrence!K2076/V2076,0)</f>
        <v/>
      </c>
      <c r="X2076" s="9">
        <f>IF(Occurrence!K2076&gt;0,U2076*W2076,0)</f>
        <v/>
      </c>
      <c r="Y2076" s="24">
        <f>COUNTIF(Data!$X$2:$X$2441,"&lt;="&amp;Data!X2076)/($B$3+1)</f>
        <v/>
      </c>
      <c r="Z2076" s="16">
        <f>_xlfn.PERCENTILE.INC(Data!$U$2:$U$2441,Y2076)</f>
        <v/>
      </c>
      <c r="AA2076" s="16">
        <f>_xlfn.PERCENTILE.INC(Data!$V$2:$V$2441,Y2076)</f>
        <v/>
      </c>
      <c r="AB2076" s="16">
        <f>Data!X2076-AA2076</f>
        <v/>
      </c>
      <c r="AC2076" s="9">
        <f>Z2076+AB2076</f>
        <v/>
      </c>
      <c r="AD2076" s="24">
        <f>COUNTIF(Data!$Y$2:$Y$2441,"&lt;="&amp;Data!Y2076)/($B$3+1)</f>
        <v/>
      </c>
      <c r="AE2076" s="16">
        <f>_xlfn.PERCENTILE.INC(Data!$U$2:$U$2441,AD2076)</f>
        <v/>
      </c>
      <c r="AF2076" s="16">
        <f>_xlfn.PERCENTILE.INC(Data!$V$2:$V$2441,AD2076)</f>
        <v/>
      </c>
      <c r="AG2076" s="16">
        <f>Data!Y2076-AF2076</f>
        <v/>
      </c>
      <c r="AH2076" s="9">
        <f>AE2076+AG2076</f>
        <v/>
      </c>
    </row>
    <row r="2077">
      <c r="N2077" s="14">
        <f>Data!A2077</f>
        <v/>
      </c>
      <c r="O2077" s="24">
        <f>IF(Occurrence!J2077&gt;0,COUNTIFS(Occurrence!$J$2:$J$2441,"&gt;0",Occurrence!$J$2:$J$2441,"&lt;="&amp;Occurrence!J2077)/($B$8+1),0)</f>
        <v/>
      </c>
      <c r="P2077" s="16">
        <f>IF(Occurrence!J2077&gt;0,_xlfn.PERCENTILE.INC(Data!$O$2:$O$2441,($B$4+O2077*($B$5-1))/($B$3-1)),0)</f>
        <v/>
      </c>
      <c r="Q2077" s="16">
        <f>IF(Occurrence!J2077&gt;0,_xlfn.PERCENTILE.INC(Occurrence!$I$2:$I$2441,($B$6+O2077*($B$7-1))/($B$3-1)),0)</f>
        <v/>
      </c>
      <c r="R2077" s="16">
        <f>IF(Occurrence!J2077&gt;0,Occurrence!J2077/Q2077,0)</f>
        <v/>
      </c>
      <c r="S2077" s="9">
        <f>IF(Occurrence!J2077&gt;0,P2077*R2077,0)</f>
        <v/>
      </c>
      <c r="T2077" s="24">
        <f>IF(Occurrence!K2077&gt;0,COUNTIFS(Occurrence!$K$2:$K$2441,"&gt;0",Occurrence!$K$2:$K$2441,"&lt;="&amp;Occurrence!K2077)/($B$9+1),0)</f>
        <v/>
      </c>
      <c r="U2077" s="16">
        <f>IF(Occurrence!K2077&gt;0,_xlfn.PERCENTILE.INC(Data!$O$2:$O$2441,($B$4+T2077*($B$5-1))/($B$3-1)),0)</f>
        <v/>
      </c>
      <c r="V2077" s="16">
        <f>IF(Occurrence!K2077&gt;0,_xlfn.PERCENTILE.INC(Occurrence!$I$2:$I$2441,($B$6+T2077*($B$7-1))/($B$3-1)),0)</f>
        <v/>
      </c>
      <c r="W2077" s="16">
        <f>IF(Occurrence!K2077&gt;0,Occurrence!K2077/V2077,0)</f>
        <v/>
      </c>
      <c r="X2077" s="9">
        <f>IF(Occurrence!K2077&gt;0,U2077*W2077,0)</f>
        <v/>
      </c>
      <c r="Y2077" s="24">
        <f>COUNTIF(Data!$X$2:$X$2441,"&lt;="&amp;Data!X2077)/($B$3+1)</f>
        <v/>
      </c>
      <c r="Z2077" s="16">
        <f>_xlfn.PERCENTILE.INC(Data!$U$2:$U$2441,Y2077)</f>
        <v/>
      </c>
      <c r="AA2077" s="16">
        <f>_xlfn.PERCENTILE.INC(Data!$V$2:$V$2441,Y2077)</f>
        <v/>
      </c>
      <c r="AB2077" s="16">
        <f>Data!X2077-AA2077</f>
        <v/>
      </c>
      <c r="AC2077" s="9">
        <f>Z2077+AB2077</f>
        <v/>
      </c>
      <c r="AD2077" s="24">
        <f>COUNTIF(Data!$Y$2:$Y$2441,"&lt;="&amp;Data!Y2077)/($B$3+1)</f>
        <v/>
      </c>
      <c r="AE2077" s="16">
        <f>_xlfn.PERCENTILE.INC(Data!$U$2:$U$2441,AD2077)</f>
        <v/>
      </c>
      <c r="AF2077" s="16">
        <f>_xlfn.PERCENTILE.INC(Data!$V$2:$V$2441,AD2077)</f>
        <v/>
      </c>
      <c r="AG2077" s="16">
        <f>Data!Y2077-AF2077</f>
        <v/>
      </c>
      <c r="AH2077" s="9">
        <f>AE2077+AG2077</f>
        <v/>
      </c>
    </row>
    <row r="2078">
      <c r="N2078" s="14">
        <f>Data!A2078</f>
        <v/>
      </c>
      <c r="O2078" s="24">
        <f>IF(Occurrence!J2078&gt;0,COUNTIFS(Occurrence!$J$2:$J$2441,"&gt;0",Occurrence!$J$2:$J$2441,"&lt;="&amp;Occurrence!J2078)/($B$8+1),0)</f>
        <v/>
      </c>
      <c r="P2078" s="16">
        <f>IF(Occurrence!J2078&gt;0,_xlfn.PERCENTILE.INC(Data!$O$2:$O$2441,($B$4+O2078*($B$5-1))/($B$3-1)),0)</f>
        <v/>
      </c>
      <c r="Q2078" s="16">
        <f>IF(Occurrence!J2078&gt;0,_xlfn.PERCENTILE.INC(Occurrence!$I$2:$I$2441,($B$6+O2078*($B$7-1))/($B$3-1)),0)</f>
        <v/>
      </c>
      <c r="R2078" s="16">
        <f>IF(Occurrence!J2078&gt;0,Occurrence!J2078/Q2078,0)</f>
        <v/>
      </c>
      <c r="S2078" s="9">
        <f>IF(Occurrence!J2078&gt;0,P2078*R2078,0)</f>
        <v/>
      </c>
      <c r="T2078" s="24">
        <f>IF(Occurrence!K2078&gt;0,COUNTIFS(Occurrence!$K$2:$K$2441,"&gt;0",Occurrence!$K$2:$K$2441,"&lt;="&amp;Occurrence!K2078)/($B$9+1),0)</f>
        <v/>
      </c>
      <c r="U2078" s="16">
        <f>IF(Occurrence!K2078&gt;0,_xlfn.PERCENTILE.INC(Data!$O$2:$O$2441,($B$4+T2078*($B$5-1))/($B$3-1)),0)</f>
        <v/>
      </c>
      <c r="V2078" s="16">
        <f>IF(Occurrence!K2078&gt;0,_xlfn.PERCENTILE.INC(Occurrence!$I$2:$I$2441,($B$6+T2078*($B$7-1))/($B$3-1)),0)</f>
        <v/>
      </c>
      <c r="W2078" s="16">
        <f>IF(Occurrence!K2078&gt;0,Occurrence!K2078/V2078,0)</f>
        <v/>
      </c>
      <c r="X2078" s="9">
        <f>IF(Occurrence!K2078&gt;0,U2078*W2078,0)</f>
        <v/>
      </c>
      <c r="Y2078" s="24">
        <f>COUNTIF(Data!$X$2:$X$2441,"&lt;="&amp;Data!X2078)/($B$3+1)</f>
        <v/>
      </c>
      <c r="Z2078" s="16">
        <f>_xlfn.PERCENTILE.INC(Data!$U$2:$U$2441,Y2078)</f>
        <v/>
      </c>
      <c r="AA2078" s="16">
        <f>_xlfn.PERCENTILE.INC(Data!$V$2:$V$2441,Y2078)</f>
        <v/>
      </c>
      <c r="AB2078" s="16">
        <f>Data!X2078-AA2078</f>
        <v/>
      </c>
      <c r="AC2078" s="9">
        <f>Z2078+AB2078</f>
        <v/>
      </c>
      <c r="AD2078" s="24">
        <f>COUNTIF(Data!$Y$2:$Y$2441,"&lt;="&amp;Data!Y2078)/($B$3+1)</f>
        <v/>
      </c>
      <c r="AE2078" s="16">
        <f>_xlfn.PERCENTILE.INC(Data!$U$2:$U$2441,AD2078)</f>
        <v/>
      </c>
      <c r="AF2078" s="16">
        <f>_xlfn.PERCENTILE.INC(Data!$V$2:$V$2441,AD2078)</f>
        <v/>
      </c>
      <c r="AG2078" s="16">
        <f>Data!Y2078-AF2078</f>
        <v/>
      </c>
      <c r="AH2078" s="9">
        <f>AE2078+AG2078</f>
        <v/>
      </c>
    </row>
    <row r="2079">
      <c r="N2079" s="14">
        <f>Data!A2079</f>
        <v/>
      </c>
      <c r="O2079" s="24">
        <f>IF(Occurrence!J2079&gt;0,COUNTIFS(Occurrence!$J$2:$J$2441,"&gt;0",Occurrence!$J$2:$J$2441,"&lt;="&amp;Occurrence!J2079)/($B$8+1),0)</f>
        <v/>
      </c>
      <c r="P2079" s="16">
        <f>IF(Occurrence!J2079&gt;0,_xlfn.PERCENTILE.INC(Data!$O$2:$O$2441,($B$4+O2079*($B$5-1))/($B$3-1)),0)</f>
        <v/>
      </c>
      <c r="Q2079" s="16">
        <f>IF(Occurrence!J2079&gt;0,_xlfn.PERCENTILE.INC(Occurrence!$I$2:$I$2441,($B$6+O2079*($B$7-1))/($B$3-1)),0)</f>
        <v/>
      </c>
      <c r="R2079" s="16">
        <f>IF(Occurrence!J2079&gt;0,Occurrence!J2079/Q2079,0)</f>
        <v/>
      </c>
      <c r="S2079" s="9">
        <f>IF(Occurrence!J2079&gt;0,P2079*R2079,0)</f>
        <v/>
      </c>
      <c r="T2079" s="24">
        <f>IF(Occurrence!K2079&gt;0,COUNTIFS(Occurrence!$K$2:$K$2441,"&gt;0",Occurrence!$K$2:$K$2441,"&lt;="&amp;Occurrence!K2079)/($B$9+1),0)</f>
        <v/>
      </c>
      <c r="U2079" s="16">
        <f>IF(Occurrence!K2079&gt;0,_xlfn.PERCENTILE.INC(Data!$O$2:$O$2441,($B$4+T2079*($B$5-1))/($B$3-1)),0)</f>
        <v/>
      </c>
      <c r="V2079" s="16">
        <f>IF(Occurrence!K2079&gt;0,_xlfn.PERCENTILE.INC(Occurrence!$I$2:$I$2441,($B$6+T2079*($B$7-1))/($B$3-1)),0)</f>
        <v/>
      </c>
      <c r="W2079" s="16">
        <f>IF(Occurrence!K2079&gt;0,Occurrence!K2079/V2079,0)</f>
        <v/>
      </c>
      <c r="X2079" s="9">
        <f>IF(Occurrence!K2079&gt;0,U2079*W2079,0)</f>
        <v/>
      </c>
      <c r="Y2079" s="24">
        <f>COUNTIF(Data!$X$2:$X$2441,"&lt;="&amp;Data!X2079)/($B$3+1)</f>
        <v/>
      </c>
      <c r="Z2079" s="16">
        <f>_xlfn.PERCENTILE.INC(Data!$U$2:$U$2441,Y2079)</f>
        <v/>
      </c>
      <c r="AA2079" s="16">
        <f>_xlfn.PERCENTILE.INC(Data!$V$2:$V$2441,Y2079)</f>
        <v/>
      </c>
      <c r="AB2079" s="16">
        <f>Data!X2079-AA2079</f>
        <v/>
      </c>
      <c r="AC2079" s="9">
        <f>Z2079+AB2079</f>
        <v/>
      </c>
      <c r="AD2079" s="24">
        <f>COUNTIF(Data!$Y$2:$Y$2441,"&lt;="&amp;Data!Y2079)/($B$3+1)</f>
        <v/>
      </c>
      <c r="AE2079" s="16">
        <f>_xlfn.PERCENTILE.INC(Data!$U$2:$U$2441,AD2079)</f>
        <v/>
      </c>
      <c r="AF2079" s="16">
        <f>_xlfn.PERCENTILE.INC(Data!$V$2:$V$2441,AD2079)</f>
        <v/>
      </c>
      <c r="AG2079" s="16">
        <f>Data!Y2079-AF2079</f>
        <v/>
      </c>
      <c r="AH2079" s="9">
        <f>AE2079+AG2079</f>
        <v/>
      </c>
    </row>
    <row r="2080">
      <c r="N2080" s="14">
        <f>Data!A2080</f>
        <v/>
      </c>
      <c r="O2080" s="24">
        <f>IF(Occurrence!J2080&gt;0,COUNTIFS(Occurrence!$J$2:$J$2441,"&gt;0",Occurrence!$J$2:$J$2441,"&lt;="&amp;Occurrence!J2080)/($B$8+1),0)</f>
        <v/>
      </c>
      <c r="P2080" s="16">
        <f>IF(Occurrence!J2080&gt;0,_xlfn.PERCENTILE.INC(Data!$O$2:$O$2441,($B$4+O2080*($B$5-1))/($B$3-1)),0)</f>
        <v/>
      </c>
      <c r="Q2080" s="16">
        <f>IF(Occurrence!J2080&gt;0,_xlfn.PERCENTILE.INC(Occurrence!$I$2:$I$2441,($B$6+O2080*($B$7-1))/($B$3-1)),0)</f>
        <v/>
      </c>
      <c r="R2080" s="16">
        <f>IF(Occurrence!J2080&gt;0,Occurrence!J2080/Q2080,0)</f>
        <v/>
      </c>
      <c r="S2080" s="9">
        <f>IF(Occurrence!J2080&gt;0,P2080*R2080,0)</f>
        <v/>
      </c>
      <c r="T2080" s="24">
        <f>IF(Occurrence!K2080&gt;0,COUNTIFS(Occurrence!$K$2:$K$2441,"&gt;0",Occurrence!$K$2:$K$2441,"&lt;="&amp;Occurrence!K2080)/($B$9+1),0)</f>
        <v/>
      </c>
      <c r="U2080" s="16">
        <f>IF(Occurrence!K2080&gt;0,_xlfn.PERCENTILE.INC(Data!$O$2:$O$2441,($B$4+T2080*($B$5-1))/($B$3-1)),0)</f>
        <v/>
      </c>
      <c r="V2080" s="16">
        <f>IF(Occurrence!K2080&gt;0,_xlfn.PERCENTILE.INC(Occurrence!$I$2:$I$2441,($B$6+T2080*($B$7-1))/($B$3-1)),0)</f>
        <v/>
      </c>
      <c r="W2080" s="16">
        <f>IF(Occurrence!K2080&gt;0,Occurrence!K2080/V2080,0)</f>
        <v/>
      </c>
      <c r="X2080" s="9">
        <f>IF(Occurrence!K2080&gt;0,U2080*W2080,0)</f>
        <v/>
      </c>
      <c r="Y2080" s="24">
        <f>COUNTIF(Data!$X$2:$X$2441,"&lt;="&amp;Data!X2080)/($B$3+1)</f>
        <v/>
      </c>
      <c r="Z2080" s="16">
        <f>_xlfn.PERCENTILE.INC(Data!$U$2:$U$2441,Y2080)</f>
        <v/>
      </c>
      <c r="AA2080" s="16">
        <f>_xlfn.PERCENTILE.INC(Data!$V$2:$V$2441,Y2080)</f>
        <v/>
      </c>
      <c r="AB2080" s="16">
        <f>Data!X2080-AA2080</f>
        <v/>
      </c>
      <c r="AC2080" s="9">
        <f>Z2080+AB2080</f>
        <v/>
      </c>
      <c r="AD2080" s="24">
        <f>COUNTIF(Data!$Y$2:$Y$2441,"&lt;="&amp;Data!Y2080)/($B$3+1)</f>
        <v/>
      </c>
      <c r="AE2080" s="16">
        <f>_xlfn.PERCENTILE.INC(Data!$U$2:$U$2441,AD2080)</f>
        <v/>
      </c>
      <c r="AF2080" s="16">
        <f>_xlfn.PERCENTILE.INC(Data!$V$2:$V$2441,AD2080)</f>
        <v/>
      </c>
      <c r="AG2080" s="16">
        <f>Data!Y2080-AF2080</f>
        <v/>
      </c>
      <c r="AH2080" s="9">
        <f>AE2080+AG2080</f>
        <v/>
      </c>
    </row>
    <row r="2081">
      <c r="N2081" s="14">
        <f>Data!A2081</f>
        <v/>
      </c>
      <c r="O2081" s="24">
        <f>IF(Occurrence!J2081&gt;0,COUNTIFS(Occurrence!$J$2:$J$2441,"&gt;0",Occurrence!$J$2:$J$2441,"&lt;="&amp;Occurrence!J2081)/($B$8+1),0)</f>
        <v/>
      </c>
      <c r="P2081" s="16">
        <f>IF(Occurrence!J2081&gt;0,_xlfn.PERCENTILE.INC(Data!$O$2:$O$2441,($B$4+O2081*($B$5-1))/($B$3-1)),0)</f>
        <v/>
      </c>
      <c r="Q2081" s="16">
        <f>IF(Occurrence!J2081&gt;0,_xlfn.PERCENTILE.INC(Occurrence!$I$2:$I$2441,($B$6+O2081*($B$7-1))/($B$3-1)),0)</f>
        <v/>
      </c>
      <c r="R2081" s="16">
        <f>IF(Occurrence!J2081&gt;0,Occurrence!J2081/Q2081,0)</f>
        <v/>
      </c>
      <c r="S2081" s="9">
        <f>IF(Occurrence!J2081&gt;0,P2081*R2081,0)</f>
        <v/>
      </c>
      <c r="T2081" s="24">
        <f>IF(Occurrence!K2081&gt;0,COUNTIFS(Occurrence!$K$2:$K$2441,"&gt;0",Occurrence!$K$2:$K$2441,"&lt;="&amp;Occurrence!K2081)/($B$9+1),0)</f>
        <v/>
      </c>
      <c r="U2081" s="16">
        <f>IF(Occurrence!K2081&gt;0,_xlfn.PERCENTILE.INC(Data!$O$2:$O$2441,($B$4+T2081*($B$5-1))/($B$3-1)),0)</f>
        <v/>
      </c>
      <c r="V2081" s="16">
        <f>IF(Occurrence!K2081&gt;0,_xlfn.PERCENTILE.INC(Occurrence!$I$2:$I$2441,($B$6+T2081*($B$7-1))/($B$3-1)),0)</f>
        <v/>
      </c>
      <c r="W2081" s="16">
        <f>IF(Occurrence!K2081&gt;0,Occurrence!K2081/V2081,0)</f>
        <v/>
      </c>
      <c r="X2081" s="9">
        <f>IF(Occurrence!K2081&gt;0,U2081*W2081,0)</f>
        <v/>
      </c>
      <c r="Y2081" s="24">
        <f>COUNTIF(Data!$X$2:$X$2441,"&lt;="&amp;Data!X2081)/($B$3+1)</f>
        <v/>
      </c>
      <c r="Z2081" s="16">
        <f>_xlfn.PERCENTILE.INC(Data!$U$2:$U$2441,Y2081)</f>
        <v/>
      </c>
      <c r="AA2081" s="16">
        <f>_xlfn.PERCENTILE.INC(Data!$V$2:$V$2441,Y2081)</f>
        <v/>
      </c>
      <c r="AB2081" s="16">
        <f>Data!X2081-AA2081</f>
        <v/>
      </c>
      <c r="AC2081" s="9">
        <f>Z2081+AB2081</f>
        <v/>
      </c>
      <c r="AD2081" s="24">
        <f>COUNTIF(Data!$Y$2:$Y$2441,"&lt;="&amp;Data!Y2081)/($B$3+1)</f>
        <v/>
      </c>
      <c r="AE2081" s="16">
        <f>_xlfn.PERCENTILE.INC(Data!$U$2:$U$2441,AD2081)</f>
        <v/>
      </c>
      <c r="AF2081" s="16">
        <f>_xlfn.PERCENTILE.INC(Data!$V$2:$V$2441,AD2081)</f>
        <v/>
      </c>
      <c r="AG2081" s="16">
        <f>Data!Y2081-AF2081</f>
        <v/>
      </c>
      <c r="AH2081" s="9">
        <f>AE2081+AG2081</f>
        <v/>
      </c>
    </row>
    <row r="2082">
      <c r="N2082" s="14">
        <f>Data!A2082</f>
        <v/>
      </c>
      <c r="O2082" s="24">
        <f>IF(Occurrence!J2082&gt;0,COUNTIFS(Occurrence!$J$2:$J$2441,"&gt;0",Occurrence!$J$2:$J$2441,"&lt;="&amp;Occurrence!J2082)/($B$8+1),0)</f>
        <v/>
      </c>
      <c r="P2082" s="16">
        <f>IF(Occurrence!J2082&gt;0,_xlfn.PERCENTILE.INC(Data!$O$2:$O$2441,($B$4+O2082*($B$5-1))/($B$3-1)),0)</f>
        <v/>
      </c>
      <c r="Q2082" s="16">
        <f>IF(Occurrence!J2082&gt;0,_xlfn.PERCENTILE.INC(Occurrence!$I$2:$I$2441,($B$6+O2082*($B$7-1))/($B$3-1)),0)</f>
        <v/>
      </c>
      <c r="R2082" s="16">
        <f>IF(Occurrence!J2082&gt;0,Occurrence!J2082/Q2082,0)</f>
        <v/>
      </c>
      <c r="S2082" s="9">
        <f>IF(Occurrence!J2082&gt;0,P2082*R2082,0)</f>
        <v/>
      </c>
      <c r="T2082" s="24">
        <f>IF(Occurrence!K2082&gt;0,COUNTIFS(Occurrence!$K$2:$K$2441,"&gt;0",Occurrence!$K$2:$K$2441,"&lt;="&amp;Occurrence!K2082)/($B$9+1),0)</f>
        <v/>
      </c>
      <c r="U2082" s="16">
        <f>IF(Occurrence!K2082&gt;0,_xlfn.PERCENTILE.INC(Data!$O$2:$O$2441,($B$4+T2082*($B$5-1))/($B$3-1)),0)</f>
        <v/>
      </c>
      <c r="V2082" s="16">
        <f>IF(Occurrence!K2082&gt;0,_xlfn.PERCENTILE.INC(Occurrence!$I$2:$I$2441,($B$6+T2082*($B$7-1))/($B$3-1)),0)</f>
        <v/>
      </c>
      <c r="W2082" s="16">
        <f>IF(Occurrence!K2082&gt;0,Occurrence!K2082/V2082,0)</f>
        <v/>
      </c>
      <c r="X2082" s="9">
        <f>IF(Occurrence!K2082&gt;0,U2082*W2082,0)</f>
        <v/>
      </c>
      <c r="Y2082" s="24">
        <f>COUNTIF(Data!$X$2:$X$2441,"&lt;="&amp;Data!X2082)/($B$3+1)</f>
        <v/>
      </c>
      <c r="Z2082" s="16">
        <f>_xlfn.PERCENTILE.INC(Data!$U$2:$U$2441,Y2082)</f>
        <v/>
      </c>
      <c r="AA2082" s="16">
        <f>_xlfn.PERCENTILE.INC(Data!$V$2:$V$2441,Y2082)</f>
        <v/>
      </c>
      <c r="AB2082" s="16">
        <f>Data!X2082-AA2082</f>
        <v/>
      </c>
      <c r="AC2082" s="9">
        <f>Z2082+AB2082</f>
        <v/>
      </c>
      <c r="AD2082" s="24">
        <f>COUNTIF(Data!$Y$2:$Y$2441,"&lt;="&amp;Data!Y2082)/($B$3+1)</f>
        <v/>
      </c>
      <c r="AE2082" s="16">
        <f>_xlfn.PERCENTILE.INC(Data!$U$2:$U$2441,AD2082)</f>
        <v/>
      </c>
      <c r="AF2082" s="16">
        <f>_xlfn.PERCENTILE.INC(Data!$V$2:$V$2441,AD2082)</f>
        <v/>
      </c>
      <c r="AG2082" s="16">
        <f>Data!Y2082-AF2082</f>
        <v/>
      </c>
      <c r="AH2082" s="9">
        <f>AE2082+AG2082</f>
        <v/>
      </c>
    </row>
    <row r="2083">
      <c r="N2083" s="14">
        <f>Data!A2083</f>
        <v/>
      </c>
      <c r="O2083" s="24">
        <f>IF(Occurrence!J2083&gt;0,COUNTIFS(Occurrence!$J$2:$J$2441,"&gt;0",Occurrence!$J$2:$J$2441,"&lt;="&amp;Occurrence!J2083)/($B$8+1),0)</f>
        <v/>
      </c>
      <c r="P2083" s="16">
        <f>IF(Occurrence!J2083&gt;0,_xlfn.PERCENTILE.INC(Data!$O$2:$O$2441,($B$4+O2083*($B$5-1))/($B$3-1)),0)</f>
        <v/>
      </c>
      <c r="Q2083" s="16">
        <f>IF(Occurrence!J2083&gt;0,_xlfn.PERCENTILE.INC(Occurrence!$I$2:$I$2441,($B$6+O2083*($B$7-1))/($B$3-1)),0)</f>
        <v/>
      </c>
      <c r="R2083" s="16">
        <f>IF(Occurrence!J2083&gt;0,Occurrence!J2083/Q2083,0)</f>
        <v/>
      </c>
      <c r="S2083" s="9">
        <f>IF(Occurrence!J2083&gt;0,P2083*R2083,0)</f>
        <v/>
      </c>
      <c r="T2083" s="24">
        <f>IF(Occurrence!K2083&gt;0,COUNTIFS(Occurrence!$K$2:$K$2441,"&gt;0",Occurrence!$K$2:$K$2441,"&lt;="&amp;Occurrence!K2083)/($B$9+1),0)</f>
        <v/>
      </c>
      <c r="U2083" s="16">
        <f>IF(Occurrence!K2083&gt;0,_xlfn.PERCENTILE.INC(Data!$O$2:$O$2441,($B$4+T2083*($B$5-1))/($B$3-1)),0)</f>
        <v/>
      </c>
      <c r="V2083" s="16">
        <f>IF(Occurrence!K2083&gt;0,_xlfn.PERCENTILE.INC(Occurrence!$I$2:$I$2441,($B$6+T2083*($B$7-1))/($B$3-1)),0)</f>
        <v/>
      </c>
      <c r="W2083" s="16">
        <f>IF(Occurrence!K2083&gt;0,Occurrence!K2083/V2083,0)</f>
        <v/>
      </c>
      <c r="X2083" s="9">
        <f>IF(Occurrence!K2083&gt;0,U2083*W2083,0)</f>
        <v/>
      </c>
      <c r="Y2083" s="24">
        <f>COUNTIF(Data!$X$2:$X$2441,"&lt;="&amp;Data!X2083)/($B$3+1)</f>
        <v/>
      </c>
      <c r="Z2083" s="16">
        <f>_xlfn.PERCENTILE.INC(Data!$U$2:$U$2441,Y2083)</f>
        <v/>
      </c>
      <c r="AA2083" s="16">
        <f>_xlfn.PERCENTILE.INC(Data!$V$2:$V$2441,Y2083)</f>
        <v/>
      </c>
      <c r="AB2083" s="16">
        <f>Data!X2083-AA2083</f>
        <v/>
      </c>
      <c r="AC2083" s="9">
        <f>Z2083+AB2083</f>
        <v/>
      </c>
      <c r="AD2083" s="24">
        <f>COUNTIF(Data!$Y$2:$Y$2441,"&lt;="&amp;Data!Y2083)/($B$3+1)</f>
        <v/>
      </c>
      <c r="AE2083" s="16">
        <f>_xlfn.PERCENTILE.INC(Data!$U$2:$U$2441,AD2083)</f>
        <v/>
      </c>
      <c r="AF2083" s="16">
        <f>_xlfn.PERCENTILE.INC(Data!$V$2:$V$2441,AD2083)</f>
        <v/>
      </c>
      <c r="AG2083" s="16">
        <f>Data!Y2083-AF2083</f>
        <v/>
      </c>
      <c r="AH2083" s="9">
        <f>AE2083+AG2083</f>
        <v/>
      </c>
    </row>
    <row r="2084">
      <c r="N2084" s="14">
        <f>Data!A2084</f>
        <v/>
      </c>
      <c r="O2084" s="24">
        <f>IF(Occurrence!J2084&gt;0,COUNTIFS(Occurrence!$J$2:$J$2441,"&gt;0",Occurrence!$J$2:$J$2441,"&lt;="&amp;Occurrence!J2084)/($B$8+1),0)</f>
        <v/>
      </c>
      <c r="P2084" s="16">
        <f>IF(Occurrence!J2084&gt;0,_xlfn.PERCENTILE.INC(Data!$O$2:$O$2441,($B$4+O2084*($B$5-1))/($B$3-1)),0)</f>
        <v/>
      </c>
      <c r="Q2084" s="16">
        <f>IF(Occurrence!J2084&gt;0,_xlfn.PERCENTILE.INC(Occurrence!$I$2:$I$2441,($B$6+O2084*($B$7-1))/($B$3-1)),0)</f>
        <v/>
      </c>
      <c r="R2084" s="16">
        <f>IF(Occurrence!J2084&gt;0,Occurrence!J2084/Q2084,0)</f>
        <v/>
      </c>
      <c r="S2084" s="9">
        <f>IF(Occurrence!J2084&gt;0,P2084*R2084,0)</f>
        <v/>
      </c>
      <c r="T2084" s="24">
        <f>IF(Occurrence!K2084&gt;0,COUNTIFS(Occurrence!$K$2:$K$2441,"&gt;0",Occurrence!$K$2:$K$2441,"&lt;="&amp;Occurrence!K2084)/($B$9+1),0)</f>
        <v/>
      </c>
      <c r="U2084" s="16">
        <f>IF(Occurrence!K2084&gt;0,_xlfn.PERCENTILE.INC(Data!$O$2:$O$2441,($B$4+T2084*($B$5-1))/($B$3-1)),0)</f>
        <v/>
      </c>
      <c r="V2084" s="16">
        <f>IF(Occurrence!K2084&gt;0,_xlfn.PERCENTILE.INC(Occurrence!$I$2:$I$2441,($B$6+T2084*($B$7-1))/($B$3-1)),0)</f>
        <v/>
      </c>
      <c r="W2084" s="16">
        <f>IF(Occurrence!K2084&gt;0,Occurrence!K2084/V2084,0)</f>
        <v/>
      </c>
      <c r="X2084" s="9">
        <f>IF(Occurrence!K2084&gt;0,U2084*W2084,0)</f>
        <v/>
      </c>
      <c r="Y2084" s="24">
        <f>COUNTIF(Data!$X$2:$X$2441,"&lt;="&amp;Data!X2084)/($B$3+1)</f>
        <v/>
      </c>
      <c r="Z2084" s="16">
        <f>_xlfn.PERCENTILE.INC(Data!$U$2:$U$2441,Y2084)</f>
        <v/>
      </c>
      <c r="AA2084" s="16">
        <f>_xlfn.PERCENTILE.INC(Data!$V$2:$V$2441,Y2084)</f>
        <v/>
      </c>
      <c r="AB2084" s="16">
        <f>Data!X2084-AA2084</f>
        <v/>
      </c>
      <c r="AC2084" s="9">
        <f>Z2084+AB2084</f>
        <v/>
      </c>
      <c r="AD2084" s="24">
        <f>COUNTIF(Data!$Y$2:$Y$2441,"&lt;="&amp;Data!Y2084)/($B$3+1)</f>
        <v/>
      </c>
      <c r="AE2084" s="16">
        <f>_xlfn.PERCENTILE.INC(Data!$U$2:$U$2441,AD2084)</f>
        <v/>
      </c>
      <c r="AF2084" s="16">
        <f>_xlfn.PERCENTILE.INC(Data!$V$2:$V$2441,AD2084)</f>
        <v/>
      </c>
      <c r="AG2084" s="16">
        <f>Data!Y2084-AF2084</f>
        <v/>
      </c>
      <c r="AH2084" s="9">
        <f>AE2084+AG2084</f>
        <v/>
      </c>
    </row>
    <row r="2085">
      <c r="N2085" s="14">
        <f>Data!A2085</f>
        <v/>
      </c>
      <c r="O2085" s="24">
        <f>IF(Occurrence!J2085&gt;0,COUNTIFS(Occurrence!$J$2:$J$2441,"&gt;0",Occurrence!$J$2:$J$2441,"&lt;="&amp;Occurrence!J2085)/($B$8+1),0)</f>
        <v/>
      </c>
      <c r="P2085" s="16">
        <f>IF(Occurrence!J2085&gt;0,_xlfn.PERCENTILE.INC(Data!$O$2:$O$2441,($B$4+O2085*($B$5-1))/($B$3-1)),0)</f>
        <v/>
      </c>
      <c r="Q2085" s="16">
        <f>IF(Occurrence!J2085&gt;0,_xlfn.PERCENTILE.INC(Occurrence!$I$2:$I$2441,($B$6+O2085*($B$7-1))/($B$3-1)),0)</f>
        <v/>
      </c>
      <c r="R2085" s="16">
        <f>IF(Occurrence!J2085&gt;0,Occurrence!J2085/Q2085,0)</f>
        <v/>
      </c>
      <c r="S2085" s="9">
        <f>IF(Occurrence!J2085&gt;0,P2085*R2085,0)</f>
        <v/>
      </c>
      <c r="T2085" s="24">
        <f>IF(Occurrence!K2085&gt;0,COUNTIFS(Occurrence!$K$2:$K$2441,"&gt;0",Occurrence!$K$2:$K$2441,"&lt;="&amp;Occurrence!K2085)/($B$9+1),0)</f>
        <v/>
      </c>
      <c r="U2085" s="16">
        <f>IF(Occurrence!K2085&gt;0,_xlfn.PERCENTILE.INC(Data!$O$2:$O$2441,($B$4+T2085*($B$5-1))/($B$3-1)),0)</f>
        <v/>
      </c>
      <c r="V2085" s="16">
        <f>IF(Occurrence!K2085&gt;0,_xlfn.PERCENTILE.INC(Occurrence!$I$2:$I$2441,($B$6+T2085*($B$7-1))/($B$3-1)),0)</f>
        <v/>
      </c>
      <c r="W2085" s="16">
        <f>IF(Occurrence!K2085&gt;0,Occurrence!K2085/V2085,0)</f>
        <v/>
      </c>
      <c r="X2085" s="9">
        <f>IF(Occurrence!K2085&gt;0,U2085*W2085,0)</f>
        <v/>
      </c>
      <c r="Y2085" s="24">
        <f>COUNTIF(Data!$X$2:$X$2441,"&lt;="&amp;Data!X2085)/($B$3+1)</f>
        <v/>
      </c>
      <c r="Z2085" s="16">
        <f>_xlfn.PERCENTILE.INC(Data!$U$2:$U$2441,Y2085)</f>
        <v/>
      </c>
      <c r="AA2085" s="16">
        <f>_xlfn.PERCENTILE.INC(Data!$V$2:$V$2441,Y2085)</f>
        <v/>
      </c>
      <c r="AB2085" s="16">
        <f>Data!X2085-AA2085</f>
        <v/>
      </c>
      <c r="AC2085" s="9">
        <f>Z2085+AB2085</f>
        <v/>
      </c>
      <c r="AD2085" s="24">
        <f>COUNTIF(Data!$Y$2:$Y$2441,"&lt;="&amp;Data!Y2085)/($B$3+1)</f>
        <v/>
      </c>
      <c r="AE2085" s="16">
        <f>_xlfn.PERCENTILE.INC(Data!$U$2:$U$2441,AD2085)</f>
        <v/>
      </c>
      <c r="AF2085" s="16">
        <f>_xlfn.PERCENTILE.INC(Data!$V$2:$V$2441,AD2085)</f>
        <v/>
      </c>
      <c r="AG2085" s="16">
        <f>Data!Y2085-AF2085</f>
        <v/>
      </c>
      <c r="AH2085" s="9">
        <f>AE2085+AG2085</f>
        <v/>
      </c>
    </row>
    <row r="2086">
      <c r="N2086" s="14">
        <f>Data!A2086</f>
        <v/>
      </c>
      <c r="O2086" s="24">
        <f>IF(Occurrence!J2086&gt;0,COUNTIFS(Occurrence!$J$2:$J$2441,"&gt;0",Occurrence!$J$2:$J$2441,"&lt;="&amp;Occurrence!J2086)/($B$8+1),0)</f>
        <v/>
      </c>
      <c r="P2086" s="16">
        <f>IF(Occurrence!J2086&gt;0,_xlfn.PERCENTILE.INC(Data!$O$2:$O$2441,($B$4+O2086*($B$5-1))/($B$3-1)),0)</f>
        <v/>
      </c>
      <c r="Q2086" s="16">
        <f>IF(Occurrence!J2086&gt;0,_xlfn.PERCENTILE.INC(Occurrence!$I$2:$I$2441,($B$6+O2086*($B$7-1))/($B$3-1)),0)</f>
        <v/>
      </c>
      <c r="R2086" s="16">
        <f>IF(Occurrence!J2086&gt;0,Occurrence!J2086/Q2086,0)</f>
        <v/>
      </c>
      <c r="S2086" s="9">
        <f>IF(Occurrence!J2086&gt;0,P2086*R2086,0)</f>
        <v/>
      </c>
      <c r="T2086" s="24">
        <f>IF(Occurrence!K2086&gt;0,COUNTIFS(Occurrence!$K$2:$K$2441,"&gt;0",Occurrence!$K$2:$K$2441,"&lt;="&amp;Occurrence!K2086)/($B$9+1),0)</f>
        <v/>
      </c>
      <c r="U2086" s="16">
        <f>IF(Occurrence!K2086&gt;0,_xlfn.PERCENTILE.INC(Data!$O$2:$O$2441,($B$4+T2086*($B$5-1))/($B$3-1)),0)</f>
        <v/>
      </c>
      <c r="V2086" s="16">
        <f>IF(Occurrence!K2086&gt;0,_xlfn.PERCENTILE.INC(Occurrence!$I$2:$I$2441,($B$6+T2086*($B$7-1))/($B$3-1)),0)</f>
        <v/>
      </c>
      <c r="W2086" s="16">
        <f>IF(Occurrence!K2086&gt;0,Occurrence!K2086/V2086,0)</f>
        <v/>
      </c>
      <c r="X2086" s="9">
        <f>IF(Occurrence!K2086&gt;0,U2086*W2086,0)</f>
        <v/>
      </c>
      <c r="Y2086" s="24">
        <f>COUNTIF(Data!$X$2:$X$2441,"&lt;="&amp;Data!X2086)/($B$3+1)</f>
        <v/>
      </c>
      <c r="Z2086" s="16">
        <f>_xlfn.PERCENTILE.INC(Data!$U$2:$U$2441,Y2086)</f>
        <v/>
      </c>
      <c r="AA2086" s="16">
        <f>_xlfn.PERCENTILE.INC(Data!$V$2:$V$2441,Y2086)</f>
        <v/>
      </c>
      <c r="AB2086" s="16">
        <f>Data!X2086-AA2086</f>
        <v/>
      </c>
      <c r="AC2086" s="9">
        <f>Z2086+AB2086</f>
        <v/>
      </c>
      <c r="AD2086" s="24">
        <f>COUNTIF(Data!$Y$2:$Y$2441,"&lt;="&amp;Data!Y2086)/($B$3+1)</f>
        <v/>
      </c>
      <c r="AE2086" s="16">
        <f>_xlfn.PERCENTILE.INC(Data!$U$2:$U$2441,AD2086)</f>
        <v/>
      </c>
      <c r="AF2086" s="16">
        <f>_xlfn.PERCENTILE.INC(Data!$V$2:$V$2441,AD2086)</f>
        <v/>
      </c>
      <c r="AG2086" s="16">
        <f>Data!Y2086-AF2086</f>
        <v/>
      </c>
      <c r="AH2086" s="9">
        <f>AE2086+AG2086</f>
        <v/>
      </c>
    </row>
    <row r="2087">
      <c r="N2087" s="14">
        <f>Data!A2087</f>
        <v/>
      </c>
      <c r="O2087" s="24">
        <f>IF(Occurrence!J2087&gt;0,COUNTIFS(Occurrence!$J$2:$J$2441,"&gt;0",Occurrence!$J$2:$J$2441,"&lt;="&amp;Occurrence!J2087)/($B$8+1),0)</f>
        <v/>
      </c>
      <c r="P2087" s="16">
        <f>IF(Occurrence!J2087&gt;0,_xlfn.PERCENTILE.INC(Data!$O$2:$O$2441,($B$4+O2087*($B$5-1))/($B$3-1)),0)</f>
        <v/>
      </c>
      <c r="Q2087" s="16">
        <f>IF(Occurrence!J2087&gt;0,_xlfn.PERCENTILE.INC(Occurrence!$I$2:$I$2441,($B$6+O2087*($B$7-1))/($B$3-1)),0)</f>
        <v/>
      </c>
      <c r="R2087" s="16">
        <f>IF(Occurrence!J2087&gt;0,Occurrence!J2087/Q2087,0)</f>
        <v/>
      </c>
      <c r="S2087" s="9">
        <f>IF(Occurrence!J2087&gt;0,P2087*R2087,0)</f>
        <v/>
      </c>
      <c r="T2087" s="24">
        <f>IF(Occurrence!K2087&gt;0,COUNTIFS(Occurrence!$K$2:$K$2441,"&gt;0",Occurrence!$K$2:$K$2441,"&lt;="&amp;Occurrence!K2087)/($B$9+1),0)</f>
        <v/>
      </c>
      <c r="U2087" s="16">
        <f>IF(Occurrence!K2087&gt;0,_xlfn.PERCENTILE.INC(Data!$O$2:$O$2441,($B$4+T2087*($B$5-1))/($B$3-1)),0)</f>
        <v/>
      </c>
      <c r="V2087" s="16">
        <f>IF(Occurrence!K2087&gt;0,_xlfn.PERCENTILE.INC(Occurrence!$I$2:$I$2441,($B$6+T2087*($B$7-1))/($B$3-1)),0)</f>
        <v/>
      </c>
      <c r="W2087" s="16">
        <f>IF(Occurrence!K2087&gt;0,Occurrence!K2087/V2087,0)</f>
        <v/>
      </c>
      <c r="X2087" s="9">
        <f>IF(Occurrence!K2087&gt;0,U2087*W2087,0)</f>
        <v/>
      </c>
      <c r="Y2087" s="24">
        <f>COUNTIF(Data!$X$2:$X$2441,"&lt;="&amp;Data!X2087)/($B$3+1)</f>
        <v/>
      </c>
      <c r="Z2087" s="16">
        <f>_xlfn.PERCENTILE.INC(Data!$U$2:$U$2441,Y2087)</f>
        <v/>
      </c>
      <c r="AA2087" s="16">
        <f>_xlfn.PERCENTILE.INC(Data!$V$2:$V$2441,Y2087)</f>
        <v/>
      </c>
      <c r="AB2087" s="16">
        <f>Data!X2087-AA2087</f>
        <v/>
      </c>
      <c r="AC2087" s="9">
        <f>Z2087+AB2087</f>
        <v/>
      </c>
      <c r="AD2087" s="24">
        <f>COUNTIF(Data!$Y$2:$Y$2441,"&lt;="&amp;Data!Y2087)/($B$3+1)</f>
        <v/>
      </c>
      <c r="AE2087" s="16">
        <f>_xlfn.PERCENTILE.INC(Data!$U$2:$U$2441,AD2087)</f>
        <v/>
      </c>
      <c r="AF2087" s="16">
        <f>_xlfn.PERCENTILE.INC(Data!$V$2:$V$2441,AD2087)</f>
        <v/>
      </c>
      <c r="AG2087" s="16">
        <f>Data!Y2087-AF2087</f>
        <v/>
      </c>
      <c r="AH2087" s="9">
        <f>AE2087+AG2087</f>
        <v/>
      </c>
    </row>
    <row r="2088">
      <c r="N2088" s="14">
        <f>Data!A2088</f>
        <v/>
      </c>
      <c r="O2088" s="24">
        <f>IF(Occurrence!J2088&gt;0,COUNTIFS(Occurrence!$J$2:$J$2441,"&gt;0",Occurrence!$J$2:$J$2441,"&lt;="&amp;Occurrence!J2088)/($B$8+1),0)</f>
        <v/>
      </c>
      <c r="P2088" s="16">
        <f>IF(Occurrence!J2088&gt;0,_xlfn.PERCENTILE.INC(Data!$O$2:$O$2441,($B$4+O2088*($B$5-1))/($B$3-1)),0)</f>
        <v/>
      </c>
      <c r="Q2088" s="16">
        <f>IF(Occurrence!J2088&gt;0,_xlfn.PERCENTILE.INC(Occurrence!$I$2:$I$2441,($B$6+O2088*($B$7-1))/($B$3-1)),0)</f>
        <v/>
      </c>
      <c r="R2088" s="16">
        <f>IF(Occurrence!J2088&gt;0,Occurrence!J2088/Q2088,0)</f>
        <v/>
      </c>
      <c r="S2088" s="9">
        <f>IF(Occurrence!J2088&gt;0,P2088*R2088,0)</f>
        <v/>
      </c>
      <c r="T2088" s="24">
        <f>IF(Occurrence!K2088&gt;0,COUNTIFS(Occurrence!$K$2:$K$2441,"&gt;0",Occurrence!$K$2:$K$2441,"&lt;="&amp;Occurrence!K2088)/($B$9+1),0)</f>
        <v/>
      </c>
      <c r="U2088" s="16">
        <f>IF(Occurrence!K2088&gt;0,_xlfn.PERCENTILE.INC(Data!$O$2:$O$2441,($B$4+T2088*($B$5-1))/($B$3-1)),0)</f>
        <v/>
      </c>
      <c r="V2088" s="16">
        <f>IF(Occurrence!K2088&gt;0,_xlfn.PERCENTILE.INC(Occurrence!$I$2:$I$2441,($B$6+T2088*($B$7-1))/($B$3-1)),0)</f>
        <v/>
      </c>
      <c r="W2088" s="16">
        <f>IF(Occurrence!K2088&gt;0,Occurrence!K2088/V2088,0)</f>
        <v/>
      </c>
      <c r="X2088" s="9">
        <f>IF(Occurrence!K2088&gt;0,U2088*W2088,0)</f>
        <v/>
      </c>
      <c r="Y2088" s="24">
        <f>COUNTIF(Data!$X$2:$X$2441,"&lt;="&amp;Data!X2088)/($B$3+1)</f>
        <v/>
      </c>
      <c r="Z2088" s="16">
        <f>_xlfn.PERCENTILE.INC(Data!$U$2:$U$2441,Y2088)</f>
        <v/>
      </c>
      <c r="AA2088" s="16">
        <f>_xlfn.PERCENTILE.INC(Data!$V$2:$V$2441,Y2088)</f>
        <v/>
      </c>
      <c r="AB2088" s="16">
        <f>Data!X2088-AA2088</f>
        <v/>
      </c>
      <c r="AC2088" s="9">
        <f>Z2088+AB2088</f>
        <v/>
      </c>
      <c r="AD2088" s="24">
        <f>COUNTIF(Data!$Y$2:$Y$2441,"&lt;="&amp;Data!Y2088)/($B$3+1)</f>
        <v/>
      </c>
      <c r="AE2088" s="16">
        <f>_xlfn.PERCENTILE.INC(Data!$U$2:$U$2441,AD2088)</f>
        <v/>
      </c>
      <c r="AF2088" s="16">
        <f>_xlfn.PERCENTILE.INC(Data!$V$2:$V$2441,AD2088)</f>
        <v/>
      </c>
      <c r="AG2088" s="16">
        <f>Data!Y2088-AF2088</f>
        <v/>
      </c>
      <c r="AH2088" s="9">
        <f>AE2088+AG2088</f>
        <v/>
      </c>
    </row>
    <row r="2089">
      <c r="N2089" s="14">
        <f>Data!A2089</f>
        <v/>
      </c>
      <c r="O2089" s="24">
        <f>IF(Occurrence!J2089&gt;0,COUNTIFS(Occurrence!$J$2:$J$2441,"&gt;0",Occurrence!$J$2:$J$2441,"&lt;="&amp;Occurrence!J2089)/($B$8+1),0)</f>
        <v/>
      </c>
      <c r="P2089" s="16">
        <f>IF(Occurrence!J2089&gt;0,_xlfn.PERCENTILE.INC(Data!$O$2:$O$2441,($B$4+O2089*($B$5-1))/($B$3-1)),0)</f>
        <v/>
      </c>
      <c r="Q2089" s="16">
        <f>IF(Occurrence!J2089&gt;0,_xlfn.PERCENTILE.INC(Occurrence!$I$2:$I$2441,($B$6+O2089*($B$7-1))/($B$3-1)),0)</f>
        <v/>
      </c>
      <c r="R2089" s="16">
        <f>IF(Occurrence!J2089&gt;0,Occurrence!J2089/Q2089,0)</f>
        <v/>
      </c>
      <c r="S2089" s="9">
        <f>IF(Occurrence!J2089&gt;0,P2089*R2089,0)</f>
        <v/>
      </c>
      <c r="T2089" s="24">
        <f>IF(Occurrence!K2089&gt;0,COUNTIFS(Occurrence!$K$2:$K$2441,"&gt;0",Occurrence!$K$2:$K$2441,"&lt;="&amp;Occurrence!K2089)/($B$9+1),0)</f>
        <v/>
      </c>
      <c r="U2089" s="16">
        <f>IF(Occurrence!K2089&gt;0,_xlfn.PERCENTILE.INC(Data!$O$2:$O$2441,($B$4+T2089*($B$5-1))/($B$3-1)),0)</f>
        <v/>
      </c>
      <c r="V2089" s="16">
        <f>IF(Occurrence!K2089&gt;0,_xlfn.PERCENTILE.INC(Occurrence!$I$2:$I$2441,($B$6+T2089*($B$7-1))/($B$3-1)),0)</f>
        <v/>
      </c>
      <c r="W2089" s="16">
        <f>IF(Occurrence!K2089&gt;0,Occurrence!K2089/V2089,0)</f>
        <v/>
      </c>
      <c r="X2089" s="9">
        <f>IF(Occurrence!K2089&gt;0,U2089*W2089,0)</f>
        <v/>
      </c>
      <c r="Y2089" s="24">
        <f>COUNTIF(Data!$X$2:$X$2441,"&lt;="&amp;Data!X2089)/($B$3+1)</f>
        <v/>
      </c>
      <c r="Z2089" s="16">
        <f>_xlfn.PERCENTILE.INC(Data!$U$2:$U$2441,Y2089)</f>
        <v/>
      </c>
      <c r="AA2089" s="16">
        <f>_xlfn.PERCENTILE.INC(Data!$V$2:$V$2441,Y2089)</f>
        <v/>
      </c>
      <c r="AB2089" s="16">
        <f>Data!X2089-AA2089</f>
        <v/>
      </c>
      <c r="AC2089" s="9">
        <f>Z2089+AB2089</f>
        <v/>
      </c>
      <c r="AD2089" s="24">
        <f>COUNTIF(Data!$Y$2:$Y$2441,"&lt;="&amp;Data!Y2089)/($B$3+1)</f>
        <v/>
      </c>
      <c r="AE2089" s="16">
        <f>_xlfn.PERCENTILE.INC(Data!$U$2:$U$2441,AD2089)</f>
        <v/>
      </c>
      <c r="AF2089" s="16">
        <f>_xlfn.PERCENTILE.INC(Data!$V$2:$V$2441,AD2089)</f>
        <v/>
      </c>
      <c r="AG2089" s="16">
        <f>Data!Y2089-AF2089</f>
        <v/>
      </c>
      <c r="AH2089" s="9">
        <f>AE2089+AG2089</f>
        <v/>
      </c>
    </row>
    <row r="2090">
      <c r="N2090" s="14">
        <f>Data!A2090</f>
        <v/>
      </c>
      <c r="O2090" s="24">
        <f>IF(Occurrence!J2090&gt;0,COUNTIFS(Occurrence!$J$2:$J$2441,"&gt;0",Occurrence!$J$2:$J$2441,"&lt;="&amp;Occurrence!J2090)/($B$8+1),0)</f>
        <v/>
      </c>
      <c r="P2090" s="16">
        <f>IF(Occurrence!J2090&gt;0,_xlfn.PERCENTILE.INC(Data!$O$2:$O$2441,($B$4+O2090*($B$5-1))/($B$3-1)),0)</f>
        <v/>
      </c>
      <c r="Q2090" s="16">
        <f>IF(Occurrence!J2090&gt;0,_xlfn.PERCENTILE.INC(Occurrence!$I$2:$I$2441,($B$6+O2090*($B$7-1))/($B$3-1)),0)</f>
        <v/>
      </c>
      <c r="R2090" s="16">
        <f>IF(Occurrence!J2090&gt;0,Occurrence!J2090/Q2090,0)</f>
        <v/>
      </c>
      <c r="S2090" s="9">
        <f>IF(Occurrence!J2090&gt;0,P2090*R2090,0)</f>
        <v/>
      </c>
      <c r="T2090" s="24">
        <f>IF(Occurrence!K2090&gt;0,COUNTIFS(Occurrence!$K$2:$K$2441,"&gt;0",Occurrence!$K$2:$K$2441,"&lt;="&amp;Occurrence!K2090)/($B$9+1),0)</f>
        <v/>
      </c>
      <c r="U2090" s="16">
        <f>IF(Occurrence!K2090&gt;0,_xlfn.PERCENTILE.INC(Data!$O$2:$O$2441,($B$4+T2090*($B$5-1))/($B$3-1)),0)</f>
        <v/>
      </c>
      <c r="V2090" s="16">
        <f>IF(Occurrence!K2090&gt;0,_xlfn.PERCENTILE.INC(Occurrence!$I$2:$I$2441,($B$6+T2090*($B$7-1))/($B$3-1)),0)</f>
        <v/>
      </c>
      <c r="W2090" s="16">
        <f>IF(Occurrence!K2090&gt;0,Occurrence!K2090/V2090,0)</f>
        <v/>
      </c>
      <c r="X2090" s="9">
        <f>IF(Occurrence!K2090&gt;0,U2090*W2090,0)</f>
        <v/>
      </c>
      <c r="Y2090" s="24">
        <f>COUNTIF(Data!$X$2:$X$2441,"&lt;="&amp;Data!X2090)/($B$3+1)</f>
        <v/>
      </c>
      <c r="Z2090" s="16">
        <f>_xlfn.PERCENTILE.INC(Data!$U$2:$U$2441,Y2090)</f>
        <v/>
      </c>
      <c r="AA2090" s="16">
        <f>_xlfn.PERCENTILE.INC(Data!$V$2:$V$2441,Y2090)</f>
        <v/>
      </c>
      <c r="AB2090" s="16">
        <f>Data!X2090-AA2090</f>
        <v/>
      </c>
      <c r="AC2090" s="9">
        <f>Z2090+AB2090</f>
        <v/>
      </c>
      <c r="AD2090" s="24">
        <f>COUNTIF(Data!$Y$2:$Y$2441,"&lt;="&amp;Data!Y2090)/($B$3+1)</f>
        <v/>
      </c>
      <c r="AE2090" s="16">
        <f>_xlfn.PERCENTILE.INC(Data!$U$2:$U$2441,AD2090)</f>
        <v/>
      </c>
      <c r="AF2090" s="16">
        <f>_xlfn.PERCENTILE.INC(Data!$V$2:$V$2441,AD2090)</f>
        <v/>
      </c>
      <c r="AG2090" s="16">
        <f>Data!Y2090-AF2090</f>
        <v/>
      </c>
      <c r="AH2090" s="9">
        <f>AE2090+AG2090</f>
        <v/>
      </c>
    </row>
    <row r="2091">
      <c r="N2091" s="14">
        <f>Data!A2091</f>
        <v/>
      </c>
      <c r="O2091" s="24">
        <f>IF(Occurrence!J2091&gt;0,COUNTIFS(Occurrence!$J$2:$J$2441,"&gt;0",Occurrence!$J$2:$J$2441,"&lt;="&amp;Occurrence!J2091)/($B$8+1),0)</f>
        <v/>
      </c>
      <c r="P2091" s="16">
        <f>IF(Occurrence!J2091&gt;0,_xlfn.PERCENTILE.INC(Data!$O$2:$O$2441,($B$4+O2091*($B$5-1))/($B$3-1)),0)</f>
        <v/>
      </c>
      <c r="Q2091" s="16">
        <f>IF(Occurrence!J2091&gt;0,_xlfn.PERCENTILE.INC(Occurrence!$I$2:$I$2441,($B$6+O2091*($B$7-1))/($B$3-1)),0)</f>
        <v/>
      </c>
      <c r="R2091" s="16">
        <f>IF(Occurrence!J2091&gt;0,Occurrence!J2091/Q2091,0)</f>
        <v/>
      </c>
      <c r="S2091" s="9">
        <f>IF(Occurrence!J2091&gt;0,P2091*R2091,0)</f>
        <v/>
      </c>
      <c r="T2091" s="24">
        <f>IF(Occurrence!K2091&gt;0,COUNTIFS(Occurrence!$K$2:$K$2441,"&gt;0",Occurrence!$K$2:$K$2441,"&lt;="&amp;Occurrence!K2091)/($B$9+1),0)</f>
        <v/>
      </c>
      <c r="U2091" s="16">
        <f>IF(Occurrence!K2091&gt;0,_xlfn.PERCENTILE.INC(Data!$O$2:$O$2441,($B$4+T2091*($B$5-1))/($B$3-1)),0)</f>
        <v/>
      </c>
      <c r="V2091" s="16">
        <f>IF(Occurrence!K2091&gt;0,_xlfn.PERCENTILE.INC(Occurrence!$I$2:$I$2441,($B$6+T2091*($B$7-1))/($B$3-1)),0)</f>
        <v/>
      </c>
      <c r="W2091" s="16">
        <f>IF(Occurrence!K2091&gt;0,Occurrence!K2091/V2091,0)</f>
        <v/>
      </c>
      <c r="X2091" s="9">
        <f>IF(Occurrence!K2091&gt;0,U2091*W2091,0)</f>
        <v/>
      </c>
      <c r="Y2091" s="24">
        <f>COUNTIF(Data!$X$2:$X$2441,"&lt;="&amp;Data!X2091)/($B$3+1)</f>
        <v/>
      </c>
      <c r="Z2091" s="16">
        <f>_xlfn.PERCENTILE.INC(Data!$U$2:$U$2441,Y2091)</f>
        <v/>
      </c>
      <c r="AA2091" s="16">
        <f>_xlfn.PERCENTILE.INC(Data!$V$2:$V$2441,Y2091)</f>
        <v/>
      </c>
      <c r="AB2091" s="16">
        <f>Data!X2091-AA2091</f>
        <v/>
      </c>
      <c r="AC2091" s="9">
        <f>Z2091+AB2091</f>
        <v/>
      </c>
      <c r="AD2091" s="24">
        <f>COUNTIF(Data!$Y$2:$Y$2441,"&lt;="&amp;Data!Y2091)/($B$3+1)</f>
        <v/>
      </c>
      <c r="AE2091" s="16">
        <f>_xlfn.PERCENTILE.INC(Data!$U$2:$U$2441,AD2091)</f>
        <v/>
      </c>
      <c r="AF2091" s="16">
        <f>_xlfn.PERCENTILE.INC(Data!$V$2:$V$2441,AD2091)</f>
        <v/>
      </c>
      <c r="AG2091" s="16">
        <f>Data!Y2091-AF2091</f>
        <v/>
      </c>
      <c r="AH2091" s="9">
        <f>AE2091+AG2091</f>
        <v/>
      </c>
    </row>
    <row r="2092">
      <c r="N2092" s="14">
        <f>Data!A2092</f>
        <v/>
      </c>
      <c r="O2092" s="24">
        <f>IF(Occurrence!J2092&gt;0,COUNTIFS(Occurrence!$J$2:$J$2441,"&gt;0",Occurrence!$J$2:$J$2441,"&lt;="&amp;Occurrence!J2092)/($B$8+1),0)</f>
        <v/>
      </c>
      <c r="P2092" s="16">
        <f>IF(Occurrence!J2092&gt;0,_xlfn.PERCENTILE.INC(Data!$O$2:$O$2441,($B$4+O2092*($B$5-1))/($B$3-1)),0)</f>
        <v/>
      </c>
      <c r="Q2092" s="16">
        <f>IF(Occurrence!J2092&gt;0,_xlfn.PERCENTILE.INC(Occurrence!$I$2:$I$2441,($B$6+O2092*($B$7-1))/($B$3-1)),0)</f>
        <v/>
      </c>
      <c r="R2092" s="16">
        <f>IF(Occurrence!J2092&gt;0,Occurrence!J2092/Q2092,0)</f>
        <v/>
      </c>
      <c r="S2092" s="9">
        <f>IF(Occurrence!J2092&gt;0,P2092*R2092,0)</f>
        <v/>
      </c>
      <c r="T2092" s="24">
        <f>IF(Occurrence!K2092&gt;0,COUNTIFS(Occurrence!$K$2:$K$2441,"&gt;0",Occurrence!$K$2:$K$2441,"&lt;="&amp;Occurrence!K2092)/($B$9+1),0)</f>
        <v/>
      </c>
      <c r="U2092" s="16">
        <f>IF(Occurrence!K2092&gt;0,_xlfn.PERCENTILE.INC(Data!$O$2:$O$2441,($B$4+T2092*($B$5-1))/($B$3-1)),0)</f>
        <v/>
      </c>
      <c r="V2092" s="16">
        <f>IF(Occurrence!K2092&gt;0,_xlfn.PERCENTILE.INC(Occurrence!$I$2:$I$2441,($B$6+T2092*($B$7-1))/($B$3-1)),0)</f>
        <v/>
      </c>
      <c r="W2092" s="16">
        <f>IF(Occurrence!K2092&gt;0,Occurrence!K2092/V2092,0)</f>
        <v/>
      </c>
      <c r="X2092" s="9">
        <f>IF(Occurrence!K2092&gt;0,U2092*W2092,0)</f>
        <v/>
      </c>
      <c r="Y2092" s="24">
        <f>COUNTIF(Data!$X$2:$X$2441,"&lt;="&amp;Data!X2092)/($B$3+1)</f>
        <v/>
      </c>
      <c r="Z2092" s="16">
        <f>_xlfn.PERCENTILE.INC(Data!$U$2:$U$2441,Y2092)</f>
        <v/>
      </c>
      <c r="AA2092" s="16">
        <f>_xlfn.PERCENTILE.INC(Data!$V$2:$V$2441,Y2092)</f>
        <v/>
      </c>
      <c r="AB2092" s="16">
        <f>Data!X2092-AA2092</f>
        <v/>
      </c>
      <c r="AC2092" s="9">
        <f>Z2092+AB2092</f>
        <v/>
      </c>
      <c r="AD2092" s="24">
        <f>COUNTIF(Data!$Y$2:$Y$2441,"&lt;="&amp;Data!Y2092)/($B$3+1)</f>
        <v/>
      </c>
      <c r="AE2092" s="16">
        <f>_xlfn.PERCENTILE.INC(Data!$U$2:$U$2441,AD2092)</f>
        <v/>
      </c>
      <c r="AF2092" s="16">
        <f>_xlfn.PERCENTILE.INC(Data!$V$2:$V$2441,AD2092)</f>
        <v/>
      </c>
      <c r="AG2092" s="16">
        <f>Data!Y2092-AF2092</f>
        <v/>
      </c>
      <c r="AH2092" s="9">
        <f>AE2092+AG2092</f>
        <v/>
      </c>
    </row>
    <row r="2093">
      <c r="N2093" s="14">
        <f>Data!A2093</f>
        <v/>
      </c>
      <c r="O2093" s="24">
        <f>IF(Occurrence!J2093&gt;0,COUNTIFS(Occurrence!$J$2:$J$2441,"&gt;0",Occurrence!$J$2:$J$2441,"&lt;="&amp;Occurrence!J2093)/($B$8+1),0)</f>
        <v/>
      </c>
      <c r="P2093" s="16">
        <f>IF(Occurrence!J2093&gt;0,_xlfn.PERCENTILE.INC(Data!$O$2:$O$2441,($B$4+O2093*($B$5-1))/($B$3-1)),0)</f>
        <v/>
      </c>
      <c r="Q2093" s="16">
        <f>IF(Occurrence!J2093&gt;0,_xlfn.PERCENTILE.INC(Occurrence!$I$2:$I$2441,($B$6+O2093*($B$7-1))/($B$3-1)),0)</f>
        <v/>
      </c>
      <c r="R2093" s="16">
        <f>IF(Occurrence!J2093&gt;0,Occurrence!J2093/Q2093,0)</f>
        <v/>
      </c>
      <c r="S2093" s="9">
        <f>IF(Occurrence!J2093&gt;0,P2093*R2093,0)</f>
        <v/>
      </c>
      <c r="T2093" s="24">
        <f>IF(Occurrence!K2093&gt;0,COUNTIFS(Occurrence!$K$2:$K$2441,"&gt;0",Occurrence!$K$2:$K$2441,"&lt;="&amp;Occurrence!K2093)/($B$9+1),0)</f>
        <v/>
      </c>
      <c r="U2093" s="16">
        <f>IF(Occurrence!K2093&gt;0,_xlfn.PERCENTILE.INC(Data!$O$2:$O$2441,($B$4+T2093*($B$5-1))/($B$3-1)),0)</f>
        <v/>
      </c>
      <c r="V2093" s="16">
        <f>IF(Occurrence!K2093&gt;0,_xlfn.PERCENTILE.INC(Occurrence!$I$2:$I$2441,($B$6+T2093*($B$7-1))/($B$3-1)),0)</f>
        <v/>
      </c>
      <c r="W2093" s="16">
        <f>IF(Occurrence!K2093&gt;0,Occurrence!K2093/V2093,0)</f>
        <v/>
      </c>
      <c r="X2093" s="9">
        <f>IF(Occurrence!K2093&gt;0,U2093*W2093,0)</f>
        <v/>
      </c>
      <c r="Y2093" s="24">
        <f>COUNTIF(Data!$X$2:$X$2441,"&lt;="&amp;Data!X2093)/($B$3+1)</f>
        <v/>
      </c>
      <c r="Z2093" s="16">
        <f>_xlfn.PERCENTILE.INC(Data!$U$2:$U$2441,Y2093)</f>
        <v/>
      </c>
      <c r="AA2093" s="16">
        <f>_xlfn.PERCENTILE.INC(Data!$V$2:$V$2441,Y2093)</f>
        <v/>
      </c>
      <c r="AB2093" s="16">
        <f>Data!X2093-AA2093</f>
        <v/>
      </c>
      <c r="AC2093" s="9">
        <f>Z2093+AB2093</f>
        <v/>
      </c>
      <c r="AD2093" s="24">
        <f>COUNTIF(Data!$Y$2:$Y$2441,"&lt;="&amp;Data!Y2093)/($B$3+1)</f>
        <v/>
      </c>
      <c r="AE2093" s="16">
        <f>_xlfn.PERCENTILE.INC(Data!$U$2:$U$2441,AD2093)</f>
        <v/>
      </c>
      <c r="AF2093" s="16">
        <f>_xlfn.PERCENTILE.INC(Data!$V$2:$V$2441,AD2093)</f>
        <v/>
      </c>
      <c r="AG2093" s="16">
        <f>Data!Y2093-AF2093</f>
        <v/>
      </c>
      <c r="AH2093" s="9">
        <f>AE2093+AG2093</f>
        <v/>
      </c>
    </row>
    <row r="2094">
      <c r="N2094" s="14">
        <f>Data!A2094</f>
        <v/>
      </c>
      <c r="O2094" s="24">
        <f>IF(Occurrence!J2094&gt;0,COUNTIFS(Occurrence!$J$2:$J$2441,"&gt;0",Occurrence!$J$2:$J$2441,"&lt;="&amp;Occurrence!J2094)/($B$8+1),0)</f>
        <v/>
      </c>
      <c r="P2094" s="16">
        <f>IF(Occurrence!J2094&gt;0,_xlfn.PERCENTILE.INC(Data!$O$2:$O$2441,($B$4+O2094*($B$5-1))/($B$3-1)),0)</f>
        <v/>
      </c>
      <c r="Q2094" s="16">
        <f>IF(Occurrence!J2094&gt;0,_xlfn.PERCENTILE.INC(Occurrence!$I$2:$I$2441,($B$6+O2094*($B$7-1))/($B$3-1)),0)</f>
        <v/>
      </c>
      <c r="R2094" s="16">
        <f>IF(Occurrence!J2094&gt;0,Occurrence!J2094/Q2094,0)</f>
        <v/>
      </c>
      <c r="S2094" s="9">
        <f>IF(Occurrence!J2094&gt;0,P2094*R2094,0)</f>
        <v/>
      </c>
      <c r="T2094" s="24">
        <f>IF(Occurrence!K2094&gt;0,COUNTIFS(Occurrence!$K$2:$K$2441,"&gt;0",Occurrence!$K$2:$K$2441,"&lt;="&amp;Occurrence!K2094)/($B$9+1),0)</f>
        <v/>
      </c>
      <c r="U2094" s="16">
        <f>IF(Occurrence!K2094&gt;0,_xlfn.PERCENTILE.INC(Data!$O$2:$O$2441,($B$4+T2094*($B$5-1))/($B$3-1)),0)</f>
        <v/>
      </c>
      <c r="V2094" s="16">
        <f>IF(Occurrence!K2094&gt;0,_xlfn.PERCENTILE.INC(Occurrence!$I$2:$I$2441,($B$6+T2094*($B$7-1))/($B$3-1)),0)</f>
        <v/>
      </c>
      <c r="W2094" s="16">
        <f>IF(Occurrence!K2094&gt;0,Occurrence!K2094/V2094,0)</f>
        <v/>
      </c>
      <c r="X2094" s="9">
        <f>IF(Occurrence!K2094&gt;0,U2094*W2094,0)</f>
        <v/>
      </c>
      <c r="Y2094" s="24">
        <f>COUNTIF(Data!$X$2:$X$2441,"&lt;="&amp;Data!X2094)/($B$3+1)</f>
        <v/>
      </c>
      <c r="Z2094" s="16">
        <f>_xlfn.PERCENTILE.INC(Data!$U$2:$U$2441,Y2094)</f>
        <v/>
      </c>
      <c r="AA2094" s="16">
        <f>_xlfn.PERCENTILE.INC(Data!$V$2:$V$2441,Y2094)</f>
        <v/>
      </c>
      <c r="AB2094" s="16">
        <f>Data!X2094-AA2094</f>
        <v/>
      </c>
      <c r="AC2094" s="9">
        <f>Z2094+AB2094</f>
        <v/>
      </c>
      <c r="AD2094" s="24">
        <f>COUNTIF(Data!$Y$2:$Y$2441,"&lt;="&amp;Data!Y2094)/($B$3+1)</f>
        <v/>
      </c>
      <c r="AE2094" s="16">
        <f>_xlfn.PERCENTILE.INC(Data!$U$2:$U$2441,AD2094)</f>
        <v/>
      </c>
      <c r="AF2094" s="16">
        <f>_xlfn.PERCENTILE.INC(Data!$V$2:$V$2441,AD2094)</f>
        <v/>
      </c>
      <c r="AG2094" s="16">
        <f>Data!Y2094-AF2094</f>
        <v/>
      </c>
      <c r="AH2094" s="9">
        <f>AE2094+AG2094</f>
        <v/>
      </c>
    </row>
    <row r="2095">
      <c r="N2095" s="14">
        <f>Data!A2095</f>
        <v/>
      </c>
      <c r="O2095" s="24">
        <f>IF(Occurrence!J2095&gt;0,COUNTIFS(Occurrence!$J$2:$J$2441,"&gt;0",Occurrence!$J$2:$J$2441,"&lt;="&amp;Occurrence!J2095)/($B$8+1),0)</f>
        <v/>
      </c>
      <c r="P2095" s="16">
        <f>IF(Occurrence!J2095&gt;0,_xlfn.PERCENTILE.INC(Data!$O$2:$O$2441,($B$4+O2095*($B$5-1))/($B$3-1)),0)</f>
        <v/>
      </c>
      <c r="Q2095" s="16">
        <f>IF(Occurrence!J2095&gt;0,_xlfn.PERCENTILE.INC(Occurrence!$I$2:$I$2441,($B$6+O2095*($B$7-1))/($B$3-1)),0)</f>
        <v/>
      </c>
      <c r="R2095" s="16">
        <f>IF(Occurrence!J2095&gt;0,Occurrence!J2095/Q2095,0)</f>
        <v/>
      </c>
      <c r="S2095" s="9">
        <f>IF(Occurrence!J2095&gt;0,P2095*R2095,0)</f>
        <v/>
      </c>
      <c r="T2095" s="24">
        <f>IF(Occurrence!K2095&gt;0,COUNTIFS(Occurrence!$K$2:$K$2441,"&gt;0",Occurrence!$K$2:$K$2441,"&lt;="&amp;Occurrence!K2095)/($B$9+1),0)</f>
        <v/>
      </c>
      <c r="U2095" s="16">
        <f>IF(Occurrence!K2095&gt;0,_xlfn.PERCENTILE.INC(Data!$O$2:$O$2441,($B$4+T2095*($B$5-1))/($B$3-1)),0)</f>
        <v/>
      </c>
      <c r="V2095" s="16">
        <f>IF(Occurrence!K2095&gt;0,_xlfn.PERCENTILE.INC(Occurrence!$I$2:$I$2441,($B$6+T2095*($B$7-1))/($B$3-1)),0)</f>
        <v/>
      </c>
      <c r="W2095" s="16">
        <f>IF(Occurrence!K2095&gt;0,Occurrence!K2095/V2095,0)</f>
        <v/>
      </c>
      <c r="X2095" s="9">
        <f>IF(Occurrence!K2095&gt;0,U2095*W2095,0)</f>
        <v/>
      </c>
      <c r="Y2095" s="24">
        <f>COUNTIF(Data!$X$2:$X$2441,"&lt;="&amp;Data!X2095)/($B$3+1)</f>
        <v/>
      </c>
      <c r="Z2095" s="16">
        <f>_xlfn.PERCENTILE.INC(Data!$U$2:$U$2441,Y2095)</f>
        <v/>
      </c>
      <c r="AA2095" s="16">
        <f>_xlfn.PERCENTILE.INC(Data!$V$2:$V$2441,Y2095)</f>
        <v/>
      </c>
      <c r="AB2095" s="16">
        <f>Data!X2095-AA2095</f>
        <v/>
      </c>
      <c r="AC2095" s="9">
        <f>Z2095+AB2095</f>
        <v/>
      </c>
      <c r="AD2095" s="24">
        <f>COUNTIF(Data!$Y$2:$Y$2441,"&lt;="&amp;Data!Y2095)/($B$3+1)</f>
        <v/>
      </c>
      <c r="AE2095" s="16">
        <f>_xlfn.PERCENTILE.INC(Data!$U$2:$U$2441,AD2095)</f>
        <v/>
      </c>
      <c r="AF2095" s="16">
        <f>_xlfn.PERCENTILE.INC(Data!$V$2:$V$2441,AD2095)</f>
        <v/>
      </c>
      <c r="AG2095" s="16">
        <f>Data!Y2095-AF2095</f>
        <v/>
      </c>
      <c r="AH2095" s="9">
        <f>AE2095+AG2095</f>
        <v/>
      </c>
    </row>
    <row r="2096">
      <c r="N2096" s="14">
        <f>Data!A2096</f>
        <v/>
      </c>
      <c r="O2096" s="24">
        <f>IF(Occurrence!J2096&gt;0,COUNTIFS(Occurrence!$J$2:$J$2441,"&gt;0",Occurrence!$J$2:$J$2441,"&lt;="&amp;Occurrence!J2096)/($B$8+1),0)</f>
        <v/>
      </c>
      <c r="P2096" s="16">
        <f>IF(Occurrence!J2096&gt;0,_xlfn.PERCENTILE.INC(Data!$O$2:$O$2441,($B$4+O2096*($B$5-1))/($B$3-1)),0)</f>
        <v/>
      </c>
      <c r="Q2096" s="16">
        <f>IF(Occurrence!J2096&gt;0,_xlfn.PERCENTILE.INC(Occurrence!$I$2:$I$2441,($B$6+O2096*($B$7-1))/($B$3-1)),0)</f>
        <v/>
      </c>
      <c r="R2096" s="16">
        <f>IF(Occurrence!J2096&gt;0,Occurrence!J2096/Q2096,0)</f>
        <v/>
      </c>
      <c r="S2096" s="9">
        <f>IF(Occurrence!J2096&gt;0,P2096*R2096,0)</f>
        <v/>
      </c>
      <c r="T2096" s="24">
        <f>IF(Occurrence!K2096&gt;0,COUNTIFS(Occurrence!$K$2:$K$2441,"&gt;0",Occurrence!$K$2:$K$2441,"&lt;="&amp;Occurrence!K2096)/($B$9+1),0)</f>
        <v/>
      </c>
      <c r="U2096" s="16">
        <f>IF(Occurrence!K2096&gt;0,_xlfn.PERCENTILE.INC(Data!$O$2:$O$2441,($B$4+T2096*($B$5-1))/($B$3-1)),0)</f>
        <v/>
      </c>
      <c r="V2096" s="16">
        <f>IF(Occurrence!K2096&gt;0,_xlfn.PERCENTILE.INC(Occurrence!$I$2:$I$2441,($B$6+T2096*($B$7-1))/($B$3-1)),0)</f>
        <v/>
      </c>
      <c r="W2096" s="16">
        <f>IF(Occurrence!K2096&gt;0,Occurrence!K2096/V2096,0)</f>
        <v/>
      </c>
      <c r="X2096" s="9">
        <f>IF(Occurrence!K2096&gt;0,U2096*W2096,0)</f>
        <v/>
      </c>
      <c r="Y2096" s="24">
        <f>COUNTIF(Data!$X$2:$X$2441,"&lt;="&amp;Data!X2096)/($B$3+1)</f>
        <v/>
      </c>
      <c r="Z2096" s="16">
        <f>_xlfn.PERCENTILE.INC(Data!$U$2:$U$2441,Y2096)</f>
        <v/>
      </c>
      <c r="AA2096" s="16">
        <f>_xlfn.PERCENTILE.INC(Data!$V$2:$V$2441,Y2096)</f>
        <v/>
      </c>
      <c r="AB2096" s="16">
        <f>Data!X2096-AA2096</f>
        <v/>
      </c>
      <c r="AC2096" s="9">
        <f>Z2096+AB2096</f>
        <v/>
      </c>
      <c r="AD2096" s="24">
        <f>COUNTIF(Data!$Y$2:$Y$2441,"&lt;="&amp;Data!Y2096)/($B$3+1)</f>
        <v/>
      </c>
      <c r="AE2096" s="16">
        <f>_xlfn.PERCENTILE.INC(Data!$U$2:$U$2441,AD2096)</f>
        <v/>
      </c>
      <c r="AF2096" s="16">
        <f>_xlfn.PERCENTILE.INC(Data!$V$2:$V$2441,AD2096)</f>
        <v/>
      </c>
      <c r="AG2096" s="16">
        <f>Data!Y2096-AF2096</f>
        <v/>
      </c>
      <c r="AH2096" s="9">
        <f>AE2096+AG2096</f>
        <v/>
      </c>
    </row>
    <row r="2097">
      <c r="N2097" s="14">
        <f>Data!A2097</f>
        <v/>
      </c>
      <c r="O2097" s="24">
        <f>IF(Occurrence!J2097&gt;0,COUNTIFS(Occurrence!$J$2:$J$2441,"&gt;0",Occurrence!$J$2:$J$2441,"&lt;="&amp;Occurrence!J2097)/($B$8+1),0)</f>
        <v/>
      </c>
      <c r="P2097" s="16">
        <f>IF(Occurrence!J2097&gt;0,_xlfn.PERCENTILE.INC(Data!$O$2:$O$2441,($B$4+O2097*($B$5-1))/($B$3-1)),0)</f>
        <v/>
      </c>
      <c r="Q2097" s="16">
        <f>IF(Occurrence!J2097&gt;0,_xlfn.PERCENTILE.INC(Occurrence!$I$2:$I$2441,($B$6+O2097*($B$7-1))/($B$3-1)),0)</f>
        <v/>
      </c>
      <c r="R2097" s="16">
        <f>IF(Occurrence!J2097&gt;0,Occurrence!J2097/Q2097,0)</f>
        <v/>
      </c>
      <c r="S2097" s="9">
        <f>IF(Occurrence!J2097&gt;0,P2097*R2097,0)</f>
        <v/>
      </c>
      <c r="T2097" s="24">
        <f>IF(Occurrence!K2097&gt;0,COUNTIFS(Occurrence!$K$2:$K$2441,"&gt;0",Occurrence!$K$2:$K$2441,"&lt;="&amp;Occurrence!K2097)/($B$9+1),0)</f>
        <v/>
      </c>
      <c r="U2097" s="16">
        <f>IF(Occurrence!K2097&gt;0,_xlfn.PERCENTILE.INC(Data!$O$2:$O$2441,($B$4+T2097*($B$5-1))/($B$3-1)),0)</f>
        <v/>
      </c>
      <c r="V2097" s="16">
        <f>IF(Occurrence!K2097&gt;0,_xlfn.PERCENTILE.INC(Occurrence!$I$2:$I$2441,($B$6+T2097*($B$7-1))/($B$3-1)),0)</f>
        <v/>
      </c>
      <c r="W2097" s="16">
        <f>IF(Occurrence!K2097&gt;0,Occurrence!K2097/V2097,0)</f>
        <v/>
      </c>
      <c r="X2097" s="9">
        <f>IF(Occurrence!K2097&gt;0,U2097*W2097,0)</f>
        <v/>
      </c>
      <c r="Y2097" s="24">
        <f>COUNTIF(Data!$X$2:$X$2441,"&lt;="&amp;Data!X2097)/($B$3+1)</f>
        <v/>
      </c>
      <c r="Z2097" s="16">
        <f>_xlfn.PERCENTILE.INC(Data!$U$2:$U$2441,Y2097)</f>
        <v/>
      </c>
      <c r="AA2097" s="16">
        <f>_xlfn.PERCENTILE.INC(Data!$V$2:$V$2441,Y2097)</f>
        <v/>
      </c>
      <c r="AB2097" s="16">
        <f>Data!X2097-AA2097</f>
        <v/>
      </c>
      <c r="AC2097" s="9">
        <f>Z2097+AB2097</f>
        <v/>
      </c>
      <c r="AD2097" s="24">
        <f>COUNTIF(Data!$Y$2:$Y$2441,"&lt;="&amp;Data!Y2097)/($B$3+1)</f>
        <v/>
      </c>
      <c r="AE2097" s="16">
        <f>_xlfn.PERCENTILE.INC(Data!$U$2:$U$2441,AD2097)</f>
        <v/>
      </c>
      <c r="AF2097" s="16">
        <f>_xlfn.PERCENTILE.INC(Data!$V$2:$V$2441,AD2097)</f>
        <v/>
      </c>
      <c r="AG2097" s="16">
        <f>Data!Y2097-AF2097</f>
        <v/>
      </c>
      <c r="AH2097" s="9">
        <f>AE2097+AG2097</f>
        <v/>
      </c>
    </row>
    <row r="2098">
      <c r="N2098" s="14">
        <f>Data!A2098</f>
        <v/>
      </c>
      <c r="O2098" s="24">
        <f>IF(Occurrence!J2098&gt;0,COUNTIFS(Occurrence!$J$2:$J$2441,"&gt;0",Occurrence!$J$2:$J$2441,"&lt;="&amp;Occurrence!J2098)/($B$8+1),0)</f>
        <v/>
      </c>
      <c r="P2098" s="16">
        <f>IF(Occurrence!J2098&gt;0,_xlfn.PERCENTILE.INC(Data!$O$2:$O$2441,($B$4+O2098*($B$5-1))/($B$3-1)),0)</f>
        <v/>
      </c>
      <c r="Q2098" s="16">
        <f>IF(Occurrence!J2098&gt;0,_xlfn.PERCENTILE.INC(Occurrence!$I$2:$I$2441,($B$6+O2098*($B$7-1))/($B$3-1)),0)</f>
        <v/>
      </c>
      <c r="R2098" s="16">
        <f>IF(Occurrence!J2098&gt;0,Occurrence!J2098/Q2098,0)</f>
        <v/>
      </c>
      <c r="S2098" s="9">
        <f>IF(Occurrence!J2098&gt;0,P2098*R2098,0)</f>
        <v/>
      </c>
      <c r="T2098" s="24">
        <f>IF(Occurrence!K2098&gt;0,COUNTIFS(Occurrence!$K$2:$K$2441,"&gt;0",Occurrence!$K$2:$K$2441,"&lt;="&amp;Occurrence!K2098)/($B$9+1),0)</f>
        <v/>
      </c>
      <c r="U2098" s="16">
        <f>IF(Occurrence!K2098&gt;0,_xlfn.PERCENTILE.INC(Data!$O$2:$O$2441,($B$4+T2098*($B$5-1))/($B$3-1)),0)</f>
        <v/>
      </c>
      <c r="V2098" s="16">
        <f>IF(Occurrence!K2098&gt;0,_xlfn.PERCENTILE.INC(Occurrence!$I$2:$I$2441,($B$6+T2098*($B$7-1))/($B$3-1)),0)</f>
        <v/>
      </c>
      <c r="W2098" s="16">
        <f>IF(Occurrence!K2098&gt;0,Occurrence!K2098/V2098,0)</f>
        <v/>
      </c>
      <c r="X2098" s="9">
        <f>IF(Occurrence!K2098&gt;0,U2098*W2098,0)</f>
        <v/>
      </c>
      <c r="Y2098" s="24">
        <f>COUNTIF(Data!$X$2:$X$2441,"&lt;="&amp;Data!X2098)/($B$3+1)</f>
        <v/>
      </c>
      <c r="Z2098" s="16">
        <f>_xlfn.PERCENTILE.INC(Data!$U$2:$U$2441,Y2098)</f>
        <v/>
      </c>
      <c r="AA2098" s="16">
        <f>_xlfn.PERCENTILE.INC(Data!$V$2:$V$2441,Y2098)</f>
        <v/>
      </c>
      <c r="AB2098" s="16">
        <f>Data!X2098-AA2098</f>
        <v/>
      </c>
      <c r="AC2098" s="9">
        <f>Z2098+AB2098</f>
        <v/>
      </c>
      <c r="AD2098" s="24">
        <f>COUNTIF(Data!$Y$2:$Y$2441,"&lt;="&amp;Data!Y2098)/($B$3+1)</f>
        <v/>
      </c>
      <c r="AE2098" s="16">
        <f>_xlfn.PERCENTILE.INC(Data!$U$2:$U$2441,AD2098)</f>
        <v/>
      </c>
      <c r="AF2098" s="16">
        <f>_xlfn.PERCENTILE.INC(Data!$V$2:$V$2441,AD2098)</f>
        <v/>
      </c>
      <c r="AG2098" s="16">
        <f>Data!Y2098-AF2098</f>
        <v/>
      </c>
      <c r="AH2098" s="9">
        <f>AE2098+AG2098</f>
        <v/>
      </c>
    </row>
    <row r="2099">
      <c r="N2099" s="14">
        <f>Data!A2099</f>
        <v/>
      </c>
      <c r="O2099" s="24">
        <f>IF(Occurrence!J2099&gt;0,COUNTIFS(Occurrence!$J$2:$J$2441,"&gt;0",Occurrence!$J$2:$J$2441,"&lt;="&amp;Occurrence!J2099)/($B$8+1),0)</f>
        <v/>
      </c>
      <c r="P2099" s="16">
        <f>IF(Occurrence!J2099&gt;0,_xlfn.PERCENTILE.INC(Data!$O$2:$O$2441,($B$4+O2099*($B$5-1))/($B$3-1)),0)</f>
        <v/>
      </c>
      <c r="Q2099" s="16">
        <f>IF(Occurrence!J2099&gt;0,_xlfn.PERCENTILE.INC(Occurrence!$I$2:$I$2441,($B$6+O2099*($B$7-1))/($B$3-1)),0)</f>
        <v/>
      </c>
      <c r="R2099" s="16">
        <f>IF(Occurrence!J2099&gt;0,Occurrence!J2099/Q2099,0)</f>
        <v/>
      </c>
      <c r="S2099" s="9">
        <f>IF(Occurrence!J2099&gt;0,P2099*R2099,0)</f>
        <v/>
      </c>
      <c r="T2099" s="24">
        <f>IF(Occurrence!K2099&gt;0,COUNTIFS(Occurrence!$K$2:$K$2441,"&gt;0",Occurrence!$K$2:$K$2441,"&lt;="&amp;Occurrence!K2099)/($B$9+1),0)</f>
        <v/>
      </c>
      <c r="U2099" s="16">
        <f>IF(Occurrence!K2099&gt;0,_xlfn.PERCENTILE.INC(Data!$O$2:$O$2441,($B$4+T2099*($B$5-1))/($B$3-1)),0)</f>
        <v/>
      </c>
      <c r="V2099" s="16">
        <f>IF(Occurrence!K2099&gt;0,_xlfn.PERCENTILE.INC(Occurrence!$I$2:$I$2441,($B$6+T2099*($B$7-1))/($B$3-1)),0)</f>
        <v/>
      </c>
      <c r="W2099" s="16">
        <f>IF(Occurrence!K2099&gt;0,Occurrence!K2099/V2099,0)</f>
        <v/>
      </c>
      <c r="X2099" s="9">
        <f>IF(Occurrence!K2099&gt;0,U2099*W2099,0)</f>
        <v/>
      </c>
      <c r="Y2099" s="24">
        <f>COUNTIF(Data!$X$2:$X$2441,"&lt;="&amp;Data!X2099)/($B$3+1)</f>
        <v/>
      </c>
      <c r="Z2099" s="16">
        <f>_xlfn.PERCENTILE.INC(Data!$U$2:$U$2441,Y2099)</f>
        <v/>
      </c>
      <c r="AA2099" s="16">
        <f>_xlfn.PERCENTILE.INC(Data!$V$2:$V$2441,Y2099)</f>
        <v/>
      </c>
      <c r="AB2099" s="16">
        <f>Data!X2099-AA2099</f>
        <v/>
      </c>
      <c r="AC2099" s="9">
        <f>Z2099+AB2099</f>
        <v/>
      </c>
      <c r="AD2099" s="24">
        <f>COUNTIF(Data!$Y$2:$Y$2441,"&lt;="&amp;Data!Y2099)/($B$3+1)</f>
        <v/>
      </c>
      <c r="AE2099" s="16">
        <f>_xlfn.PERCENTILE.INC(Data!$U$2:$U$2441,AD2099)</f>
        <v/>
      </c>
      <c r="AF2099" s="16">
        <f>_xlfn.PERCENTILE.INC(Data!$V$2:$V$2441,AD2099)</f>
        <v/>
      </c>
      <c r="AG2099" s="16">
        <f>Data!Y2099-AF2099</f>
        <v/>
      </c>
      <c r="AH2099" s="9">
        <f>AE2099+AG2099</f>
        <v/>
      </c>
    </row>
    <row r="2100">
      <c r="N2100" s="14">
        <f>Data!A2100</f>
        <v/>
      </c>
      <c r="O2100" s="24">
        <f>IF(Occurrence!J2100&gt;0,COUNTIFS(Occurrence!$J$2:$J$2441,"&gt;0",Occurrence!$J$2:$J$2441,"&lt;="&amp;Occurrence!J2100)/($B$8+1),0)</f>
        <v/>
      </c>
      <c r="P2100" s="16">
        <f>IF(Occurrence!J2100&gt;0,_xlfn.PERCENTILE.INC(Data!$O$2:$O$2441,($B$4+O2100*($B$5-1))/($B$3-1)),0)</f>
        <v/>
      </c>
      <c r="Q2100" s="16">
        <f>IF(Occurrence!J2100&gt;0,_xlfn.PERCENTILE.INC(Occurrence!$I$2:$I$2441,($B$6+O2100*($B$7-1))/($B$3-1)),0)</f>
        <v/>
      </c>
      <c r="R2100" s="16">
        <f>IF(Occurrence!J2100&gt;0,Occurrence!J2100/Q2100,0)</f>
        <v/>
      </c>
      <c r="S2100" s="9">
        <f>IF(Occurrence!J2100&gt;0,P2100*R2100,0)</f>
        <v/>
      </c>
      <c r="T2100" s="24">
        <f>IF(Occurrence!K2100&gt;0,COUNTIFS(Occurrence!$K$2:$K$2441,"&gt;0",Occurrence!$K$2:$K$2441,"&lt;="&amp;Occurrence!K2100)/($B$9+1),0)</f>
        <v/>
      </c>
      <c r="U2100" s="16">
        <f>IF(Occurrence!K2100&gt;0,_xlfn.PERCENTILE.INC(Data!$O$2:$O$2441,($B$4+T2100*($B$5-1))/($B$3-1)),0)</f>
        <v/>
      </c>
      <c r="V2100" s="16">
        <f>IF(Occurrence!K2100&gt;0,_xlfn.PERCENTILE.INC(Occurrence!$I$2:$I$2441,($B$6+T2100*($B$7-1))/($B$3-1)),0)</f>
        <v/>
      </c>
      <c r="W2100" s="16">
        <f>IF(Occurrence!K2100&gt;0,Occurrence!K2100/V2100,0)</f>
        <v/>
      </c>
      <c r="X2100" s="9">
        <f>IF(Occurrence!K2100&gt;0,U2100*W2100,0)</f>
        <v/>
      </c>
      <c r="Y2100" s="24">
        <f>COUNTIF(Data!$X$2:$X$2441,"&lt;="&amp;Data!X2100)/($B$3+1)</f>
        <v/>
      </c>
      <c r="Z2100" s="16">
        <f>_xlfn.PERCENTILE.INC(Data!$U$2:$U$2441,Y2100)</f>
        <v/>
      </c>
      <c r="AA2100" s="16">
        <f>_xlfn.PERCENTILE.INC(Data!$V$2:$V$2441,Y2100)</f>
        <v/>
      </c>
      <c r="AB2100" s="16">
        <f>Data!X2100-AA2100</f>
        <v/>
      </c>
      <c r="AC2100" s="9">
        <f>Z2100+AB2100</f>
        <v/>
      </c>
      <c r="AD2100" s="24">
        <f>COUNTIF(Data!$Y$2:$Y$2441,"&lt;="&amp;Data!Y2100)/($B$3+1)</f>
        <v/>
      </c>
      <c r="AE2100" s="16">
        <f>_xlfn.PERCENTILE.INC(Data!$U$2:$U$2441,AD2100)</f>
        <v/>
      </c>
      <c r="AF2100" s="16">
        <f>_xlfn.PERCENTILE.INC(Data!$V$2:$V$2441,AD2100)</f>
        <v/>
      </c>
      <c r="AG2100" s="16">
        <f>Data!Y2100-AF2100</f>
        <v/>
      </c>
      <c r="AH2100" s="9">
        <f>AE2100+AG2100</f>
        <v/>
      </c>
    </row>
    <row r="2101">
      <c r="N2101" s="14">
        <f>Data!A2101</f>
        <v/>
      </c>
      <c r="O2101" s="24">
        <f>IF(Occurrence!J2101&gt;0,COUNTIFS(Occurrence!$J$2:$J$2441,"&gt;0",Occurrence!$J$2:$J$2441,"&lt;="&amp;Occurrence!J2101)/($B$8+1),0)</f>
        <v/>
      </c>
      <c r="P2101" s="16">
        <f>IF(Occurrence!J2101&gt;0,_xlfn.PERCENTILE.INC(Data!$O$2:$O$2441,($B$4+O2101*($B$5-1))/($B$3-1)),0)</f>
        <v/>
      </c>
      <c r="Q2101" s="16">
        <f>IF(Occurrence!J2101&gt;0,_xlfn.PERCENTILE.INC(Occurrence!$I$2:$I$2441,($B$6+O2101*($B$7-1))/($B$3-1)),0)</f>
        <v/>
      </c>
      <c r="R2101" s="16">
        <f>IF(Occurrence!J2101&gt;0,Occurrence!J2101/Q2101,0)</f>
        <v/>
      </c>
      <c r="S2101" s="9">
        <f>IF(Occurrence!J2101&gt;0,P2101*R2101,0)</f>
        <v/>
      </c>
      <c r="T2101" s="24">
        <f>IF(Occurrence!K2101&gt;0,COUNTIFS(Occurrence!$K$2:$K$2441,"&gt;0",Occurrence!$K$2:$K$2441,"&lt;="&amp;Occurrence!K2101)/($B$9+1),0)</f>
        <v/>
      </c>
      <c r="U2101" s="16">
        <f>IF(Occurrence!K2101&gt;0,_xlfn.PERCENTILE.INC(Data!$O$2:$O$2441,($B$4+T2101*($B$5-1))/($B$3-1)),0)</f>
        <v/>
      </c>
      <c r="V2101" s="16">
        <f>IF(Occurrence!K2101&gt;0,_xlfn.PERCENTILE.INC(Occurrence!$I$2:$I$2441,($B$6+T2101*($B$7-1))/($B$3-1)),0)</f>
        <v/>
      </c>
      <c r="W2101" s="16">
        <f>IF(Occurrence!K2101&gt;0,Occurrence!K2101/V2101,0)</f>
        <v/>
      </c>
      <c r="X2101" s="9">
        <f>IF(Occurrence!K2101&gt;0,U2101*W2101,0)</f>
        <v/>
      </c>
      <c r="Y2101" s="24">
        <f>COUNTIF(Data!$X$2:$X$2441,"&lt;="&amp;Data!X2101)/($B$3+1)</f>
        <v/>
      </c>
      <c r="Z2101" s="16">
        <f>_xlfn.PERCENTILE.INC(Data!$U$2:$U$2441,Y2101)</f>
        <v/>
      </c>
      <c r="AA2101" s="16">
        <f>_xlfn.PERCENTILE.INC(Data!$V$2:$V$2441,Y2101)</f>
        <v/>
      </c>
      <c r="AB2101" s="16">
        <f>Data!X2101-AA2101</f>
        <v/>
      </c>
      <c r="AC2101" s="9">
        <f>Z2101+AB2101</f>
        <v/>
      </c>
      <c r="AD2101" s="24">
        <f>COUNTIF(Data!$Y$2:$Y$2441,"&lt;="&amp;Data!Y2101)/($B$3+1)</f>
        <v/>
      </c>
      <c r="AE2101" s="16">
        <f>_xlfn.PERCENTILE.INC(Data!$U$2:$U$2441,AD2101)</f>
        <v/>
      </c>
      <c r="AF2101" s="16">
        <f>_xlfn.PERCENTILE.INC(Data!$V$2:$V$2441,AD2101)</f>
        <v/>
      </c>
      <c r="AG2101" s="16">
        <f>Data!Y2101-AF2101</f>
        <v/>
      </c>
      <c r="AH2101" s="9">
        <f>AE2101+AG2101</f>
        <v/>
      </c>
    </row>
    <row r="2102">
      <c r="N2102" s="14">
        <f>Data!A2102</f>
        <v/>
      </c>
      <c r="O2102" s="24">
        <f>IF(Occurrence!J2102&gt;0,COUNTIFS(Occurrence!$J$2:$J$2441,"&gt;0",Occurrence!$J$2:$J$2441,"&lt;="&amp;Occurrence!J2102)/($B$8+1),0)</f>
        <v/>
      </c>
      <c r="P2102" s="16">
        <f>IF(Occurrence!J2102&gt;0,_xlfn.PERCENTILE.INC(Data!$O$2:$O$2441,($B$4+O2102*($B$5-1))/($B$3-1)),0)</f>
        <v/>
      </c>
      <c r="Q2102" s="16">
        <f>IF(Occurrence!J2102&gt;0,_xlfn.PERCENTILE.INC(Occurrence!$I$2:$I$2441,($B$6+O2102*($B$7-1))/($B$3-1)),0)</f>
        <v/>
      </c>
      <c r="R2102" s="16">
        <f>IF(Occurrence!J2102&gt;0,Occurrence!J2102/Q2102,0)</f>
        <v/>
      </c>
      <c r="S2102" s="9">
        <f>IF(Occurrence!J2102&gt;0,P2102*R2102,0)</f>
        <v/>
      </c>
      <c r="T2102" s="24">
        <f>IF(Occurrence!K2102&gt;0,COUNTIFS(Occurrence!$K$2:$K$2441,"&gt;0",Occurrence!$K$2:$K$2441,"&lt;="&amp;Occurrence!K2102)/($B$9+1),0)</f>
        <v/>
      </c>
      <c r="U2102" s="16">
        <f>IF(Occurrence!K2102&gt;0,_xlfn.PERCENTILE.INC(Data!$O$2:$O$2441,($B$4+T2102*($B$5-1))/($B$3-1)),0)</f>
        <v/>
      </c>
      <c r="V2102" s="16">
        <f>IF(Occurrence!K2102&gt;0,_xlfn.PERCENTILE.INC(Occurrence!$I$2:$I$2441,($B$6+T2102*($B$7-1))/($B$3-1)),0)</f>
        <v/>
      </c>
      <c r="W2102" s="16">
        <f>IF(Occurrence!K2102&gt;0,Occurrence!K2102/V2102,0)</f>
        <v/>
      </c>
      <c r="X2102" s="9">
        <f>IF(Occurrence!K2102&gt;0,U2102*W2102,0)</f>
        <v/>
      </c>
      <c r="Y2102" s="24">
        <f>COUNTIF(Data!$X$2:$X$2441,"&lt;="&amp;Data!X2102)/($B$3+1)</f>
        <v/>
      </c>
      <c r="Z2102" s="16">
        <f>_xlfn.PERCENTILE.INC(Data!$U$2:$U$2441,Y2102)</f>
        <v/>
      </c>
      <c r="AA2102" s="16">
        <f>_xlfn.PERCENTILE.INC(Data!$V$2:$V$2441,Y2102)</f>
        <v/>
      </c>
      <c r="AB2102" s="16">
        <f>Data!X2102-AA2102</f>
        <v/>
      </c>
      <c r="AC2102" s="9">
        <f>Z2102+AB2102</f>
        <v/>
      </c>
      <c r="AD2102" s="24">
        <f>COUNTIF(Data!$Y$2:$Y$2441,"&lt;="&amp;Data!Y2102)/($B$3+1)</f>
        <v/>
      </c>
      <c r="AE2102" s="16">
        <f>_xlfn.PERCENTILE.INC(Data!$U$2:$U$2441,AD2102)</f>
        <v/>
      </c>
      <c r="AF2102" s="16">
        <f>_xlfn.PERCENTILE.INC(Data!$V$2:$V$2441,AD2102)</f>
        <v/>
      </c>
      <c r="AG2102" s="16">
        <f>Data!Y2102-AF2102</f>
        <v/>
      </c>
      <c r="AH2102" s="9">
        <f>AE2102+AG2102</f>
        <v/>
      </c>
    </row>
    <row r="2103">
      <c r="N2103" s="14">
        <f>Data!A2103</f>
        <v/>
      </c>
      <c r="O2103" s="24">
        <f>IF(Occurrence!J2103&gt;0,COUNTIFS(Occurrence!$J$2:$J$2441,"&gt;0",Occurrence!$J$2:$J$2441,"&lt;="&amp;Occurrence!J2103)/($B$8+1),0)</f>
        <v/>
      </c>
      <c r="P2103" s="16">
        <f>IF(Occurrence!J2103&gt;0,_xlfn.PERCENTILE.INC(Data!$O$2:$O$2441,($B$4+O2103*($B$5-1))/($B$3-1)),0)</f>
        <v/>
      </c>
      <c r="Q2103" s="16">
        <f>IF(Occurrence!J2103&gt;0,_xlfn.PERCENTILE.INC(Occurrence!$I$2:$I$2441,($B$6+O2103*($B$7-1))/($B$3-1)),0)</f>
        <v/>
      </c>
      <c r="R2103" s="16">
        <f>IF(Occurrence!J2103&gt;0,Occurrence!J2103/Q2103,0)</f>
        <v/>
      </c>
      <c r="S2103" s="9">
        <f>IF(Occurrence!J2103&gt;0,P2103*R2103,0)</f>
        <v/>
      </c>
      <c r="T2103" s="24">
        <f>IF(Occurrence!K2103&gt;0,COUNTIFS(Occurrence!$K$2:$K$2441,"&gt;0",Occurrence!$K$2:$K$2441,"&lt;="&amp;Occurrence!K2103)/($B$9+1),0)</f>
        <v/>
      </c>
      <c r="U2103" s="16">
        <f>IF(Occurrence!K2103&gt;0,_xlfn.PERCENTILE.INC(Data!$O$2:$O$2441,($B$4+T2103*($B$5-1))/($B$3-1)),0)</f>
        <v/>
      </c>
      <c r="V2103" s="16">
        <f>IF(Occurrence!K2103&gt;0,_xlfn.PERCENTILE.INC(Occurrence!$I$2:$I$2441,($B$6+T2103*($B$7-1))/($B$3-1)),0)</f>
        <v/>
      </c>
      <c r="W2103" s="16">
        <f>IF(Occurrence!K2103&gt;0,Occurrence!K2103/V2103,0)</f>
        <v/>
      </c>
      <c r="X2103" s="9">
        <f>IF(Occurrence!K2103&gt;0,U2103*W2103,0)</f>
        <v/>
      </c>
      <c r="Y2103" s="24">
        <f>COUNTIF(Data!$X$2:$X$2441,"&lt;="&amp;Data!X2103)/($B$3+1)</f>
        <v/>
      </c>
      <c r="Z2103" s="16">
        <f>_xlfn.PERCENTILE.INC(Data!$U$2:$U$2441,Y2103)</f>
        <v/>
      </c>
      <c r="AA2103" s="16">
        <f>_xlfn.PERCENTILE.INC(Data!$V$2:$V$2441,Y2103)</f>
        <v/>
      </c>
      <c r="AB2103" s="16">
        <f>Data!X2103-AA2103</f>
        <v/>
      </c>
      <c r="AC2103" s="9">
        <f>Z2103+AB2103</f>
        <v/>
      </c>
      <c r="AD2103" s="24">
        <f>COUNTIF(Data!$Y$2:$Y$2441,"&lt;="&amp;Data!Y2103)/($B$3+1)</f>
        <v/>
      </c>
      <c r="AE2103" s="16">
        <f>_xlfn.PERCENTILE.INC(Data!$U$2:$U$2441,AD2103)</f>
        <v/>
      </c>
      <c r="AF2103" s="16">
        <f>_xlfn.PERCENTILE.INC(Data!$V$2:$V$2441,AD2103)</f>
        <v/>
      </c>
      <c r="AG2103" s="16">
        <f>Data!Y2103-AF2103</f>
        <v/>
      </c>
      <c r="AH2103" s="9">
        <f>AE2103+AG2103</f>
        <v/>
      </c>
    </row>
    <row r="2104">
      <c r="N2104" s="14">
        <f>Data!A2104</f>
        <v/>
      </c>
      <c r="O2104" s="24">
        <f>IF(Occurrence!J2104&gt;0,COUNTIFS(Occurrence!$J$2:$J$2441,"&gt;0",Occurrence!$J$2:$J$2441,"&lt;="&amp;Occurrence!J2104)/($B$8+1),0)</f>
        <v/>
      </c>
      <c r="P2104" s="16">
        <f>IF(Occurrence!J2104&gt;0,_xlfn.PERCENTILE.INC(Data!$O$2:$O$2441,($B$4+O2104*($B$5-1))/($B$3-1)),0)</f>
        <v/>
      </c>
      <c r="Q2104" s="16">
        <f>IF(Occurrence!J2104&gt;0,_xlfn.PERCENTILE.INC(Occurrence!$I$2:$I$2441,($B$6+O2104*($B$7-1))/($B$3-1)),0)</f>
        <v/>
      </c>
      <c r="R2104" s="16">
        <f>IF(Occurrence!J2104&gt;0,Occurrence!J2104/Q2104,0)</f>
        <v/>
      </c>
      <c r="S2104" s="9">
        <f>IF(Occurrence!J2104&gt;0,P2104*R2104,0)</f>
        <v/>
      </c>
      <c r="T2104" s="24">
        <f>IF(Occurrence!K2104&gt;0,COUNTIFS(Occurrence!$K$2:$K$2441,"&gt;0",Occurrence!$K$2:$K$2441,"&lt;="&amp;Occurrence!K2104)/($B$9+1),0)</f>
        <v/>
      </c>
      <c r="U2104" s="16">
        <f>IF(Occurrence!K2104&gt;0,_xlfn.PERCENTILE.INC(Data!$O$2:$O$2441,($B$4+T2104*($B$5-1))/($B$3-1)),0)</f>
        <v/>
      </c>
      <c r="V2104" s="16">
        <f>IF(Occurrence!K2104&gt;0,_xlfn.PERCENTILE.INC(Occurrence!$I$2:$I$2441,($B$6+T2104*($B$7-1))/($B$3-1)),0)</f>
        <v/>
      </c>
      <c r="W2104" s="16">
        <f>IF(Occurrence!K2104&gt;0,Occurrence!K2104/V2104,0)</f>
        <v/>
      </c>
      <c r="X2104" s="9">
        <f>IF(Occurrence!K2104&gt;0,U2104*W2104,0)</f>
        <v/>
      </c>
      <c r="Y2104" s="24">
        <f>COUNTIF(Data!$X$2:$X$2441,"&lt;="&amp;Data!X2104)/($B$3+1)</f>
        <v/>
      </c>
      <c r="Z2104" s="16">
        <f>_xlfn.PERCENTILE.INC(Data!$U$2:$U$2441,Y2104)</f>
        <v/>
      </c>
      <c r="AA2104" s="16">
        <f>_xlfn.PERCENTILE.INC(Data!$V$2:$V$2441,Y2104)</f>
        <v/>
      </c>
      <c r="AB2104" s="16">
        <f>Data!X2104-AA2104</f>
        <v/>
      </c>
      <c r="AC2104" s="9">
        <f>Z2104+AB2104</f>
        <v/>
      </c>
      <c r="AD2104" s="24">
        <f>COUNTIF(Data!$Y$2:$Y$2441,"&lt;="&amp;Data!Y2104)/($B$3+1)</f>
        <v/>
      </c>
      <c r="AE2104" s="16">
        <f>_xlfn.PERCENTILE.INC(Data!$U$2:$U$2441,AD2104)</f>
        <v/>
      </c>
      <c r="AF2104" s="16">
        <f>_xlfn.PERCENTILE.INC(Data!$V$2:$V$2441,AD2104)</f>
        <v/>
      </c>
      <c r="AG2104" s="16">
        <f>Data!Y2104-AF2104</f>
        <v/>
      </c>
      <c r="AH2104" s="9">
        <f>AE2104+AG2104</f>
        <v/>
      </c>
    </row>
    <row r="2105">
      <c r="N2105" s="14">
        <f>Data!A2105</f>
        <v/>
      </c>
      <c r="O2105" s="24">
        <f>IF(Occurrence!J2105&gt;0,COUNTIFS(Occurrence!$J$2:$J$2441,"&gt;0",Occurrence!$J$2:$J$2441,"&lt;="&amp;Occurrence!J2105)/($B$8+1),0)</f>
        <v/>
      </c>
      <c r="P2105" s="16">
        <f>IF(Occurrence!J2105&gt;0,_xlfn.PERCENTILE.INC(Data!$O$2:$O$2441,($B$4+O2105*($B$5-1))/($B$3-1)),0)</f>
        <v/>
      </c>
      <c r="Q2105" s="16">
        <f>IF(Occurrence!J2105&gt;0,_xlfn.PERCENTILE.INC(Occurrence!$I$2:$I$2441,($B$6+O2105*($B$7-1))/($B$3-1)),0)</f>
        <v/>
      </c>
      <c r="R2105" s="16">
        <f>IF(Occurrence!J2105&gt;0,Occurrence!J2105/Q2105,0)</f>
        <v/>
      </c>
      <c r="S2105" s="9">
        <f>IF(Occurrence!J2105&gt;0,P2105*R2105,0)</f>
        <v/>
      </c>
      <c r="T2105" s="24">
        <f>IF(Occurrence!K2105&gt;0,COUNTIFS(Occurrence!$K$2:$K$2441,"&gt;0",Occurrence!$K$2:$K$2441,"&lt;="&amp;Occurrence!K2105)/($B$9+1),0)</f>
        <v/>
      </c>
      <c r="U2105" s="16">
        <f>IF(Occurrence!K2105&gt;0,_xlfn.PERCENTILE.INC(Data!$O$2:$O$2441,($B$4+T2105*($B$5-1))/($B$3-1)),0)</f>
        <v/>
      </c>
      <c r="V2105" s="16">
        <f>IF(Occurrence!K2105&gt;0,_xlfn.PERCENTILE.INC(Occurrence!$I$2:$I$2441,($B$6+T2105*($B$7-1))/($B$3-1)),0)</f>
        <v/>
      </c>
      <c r="W2105" s="16">
        <f>IF(Occurrence!K2105&gt;0,Occurrence!K2105/V2105,0)</f>
        <v/>
      </c>
      <c r="X2105" s="9">
        <f>IF(Occurrence!K2105&gt;0,U2105*W2105,0)</f>
        <v/>
      </c>
      <c r="Y2105" s="24">
        <f>COUNTIF(Data!$X$2:$X$2441,"&lt;="&amp;Data!X2105)/($B$3+1)</f>
        <v/>
      </c>
      <c r="Z2105" s="16">
        <f>_xlfn.PERCENTILE.INC(Data!$U$2:$U$2441,Y2105)</f>
        <v/>
      </c>
      <c r="AA2105" s="16">
        <f>_xlfn.PERCENTILE.INC(Data!$V$2:$V$2441,Y2105)</f>
        <v/>
      </c>
      <c r="AB2105" s="16">
        <f>Data!X2105-AA2105</f>
        <v/>
      </c>
      <c r="AC2105" s="9">
        <f>Z2105+AB2105</f>
        <v/>
      </c>
      <c r="AD2105" s="24">
        <f>COUNTIF(Data!$Y$2:$Y$2441,"&lt;="&amp;Data!Y2105)/($B$3+1)</f>
        <v/>
      </c>
      <c r="AE2105" s="16">
        <f>_xlfn.PERCENTILE.INC(Data!$U$2:$U$2441,AD2105)</f>
        <v/>
      </c>
      <c r="AF2105" s="16">
        <f>_xlfn.PERCENTILE.INC(Data!$V$2:$V$2441,AD2105)</f>
        <v/>
      </c>
      <c r="AG2105" s="16">
        <f>Data!Y2105-AF2105</f>
        <v/>
      </c>
      <c r="AH2105" s="9">
        <f>AE2105+AG2105</f>
        <v/>
      </c>
    </row>
    <row r="2106">
      <c r="N2106" s="14">
        <f>Data!A2106</f>
        <v/>
      </c>
      <c r="O2106" s="24">
        <f>IF(Occurrence!J2106&gt;0,COUNTIFS(Occurrence!$J$2:$J$2441,"&gt;0",Occurrence!$J$2:$J$2441,"&lt;="&amp;Occurrence!J2106)/($B$8+1),0)</f>
        <v/>
      </c>
      <c r="P2106" s="16">
        <f>IF(Occurrence!J2106&gt;0,_xlfn.PERCENTILE.INC(Data!$O$2:$O$2441,($B$4+O2106*($B$5-1))/($B$3-1)),0)</f>
        <v/>
      </c>
      <c r="Q2106" s="16">
        <f>IF(Occurrence!J2106&gt;0,_xlfn.PERCENTILE.INC(Occurrence!$I$2:$I$2441,($B$6+O2106*($B$7-1))/($B$3-1)),0)</f>
        <v/>
      </c>
      <c r="R2106" s="16">
        <f>IF(Occurrence!J2106&gt;0,Occurrence!J2106/Q2106,0)</f>
        <v/>
      </c>
      <c r="S2106" s="9">
        <f>IF(Occurrence!J2106&gt;0,P2106*R2106,0)</f>
        <v/>
      </c>
      <c r="T2106" s="24">
        <f>IF(Occurrence!K2106&gt;0,COUNTIFS(Occurrence!$K$2:$K$2441,"&gt;0",Occurrence!$K$2:$K$2441,"&lt;="&amp;Occurrence!K2106)/($B$9+1),0)</f>
        <v/>
      </c>
      <c r="U2106" s="16">
        <f>IF(Occurrence!K2106&gt;0,_xlfn.PERCENTILE.INC(Data!$O$2:$O$2441,($B$4+T2106*($B$5-1))/($B$3-1)),0)</f>
        <v/>
      </c>
      <c r="V2106" s="16">
        <f>IF(Occurrence!K2106&gt;0,_xlfn.PERCENTILE.INC(Occurrence!$I$2:$I$2441,($B$6+T2106*($B$7-1))/($B$3-1)),0)</f>
        <v/>
      </c>
      <c r="W2106" s="16">
        <f>IF(Occurrence!K2106&gt;0,Occurrence!K2106/V2106,0)</f>
        <v/>
      </c>
      <c r="X2106" s="9">
        <f>IF(Occurrence!K2106&gt;0,U2106*W2106,0)</f>
        <v/>
      </c>
      <c r="Y2106" s="24">
        <f>COUNTIF(Data!$X$2:$X$2441,"&lt;="&amp;Data!X2106)/($B$3+1)</f>
        <v/>
      </c>
      <c r="Z2106" s="16">
        <f>_xlfn.PERCENTILE.INC(Data!$U$2:$U$2441,Y2106)</f>
        <v/>
      </c>
      <c r="AA2106" s="16">
        <f>_xlfn.PERCENTILE.INC(Data!$V$2:$V$2441,Y2106)</f>
        <v/>
      </c>
      <c r="AB2106" s="16">
        <f>Data!X2106-AA2106</f>
        <v/>
      </c>
      <c r="AC2106" s="9">
        <f>Z2106+AB2106</f>
        <v/>
      </c>
      <c r="AD2106" s="24">
        <f>COUNTIF(Data!$Y$2:$Y$2441,"&lt;="&amp;Data!Y2106)/($B$3+1)</f>
        <v/>
      </c>
      <c r="AE2106" s="16">
        <f>_xlfn.PERCENTILE.INC(Data!$U$2:$U$2441,AD2106)</f>
        <v/>
      </c>
      <c r="AF2106" s="16">
        <f>_xlfn.PERCENTILE.INC(Data!$V$2:$V$2441,AD2106)</f>
        <v/>
      </c>
      <c r="AG2106" s="16">
        <f>Data!Y2106-AF2106</f>
        <v/>
      </c>
      <c r="AH2106" s="9">
        <f>AE2106+AG2106</f>
        <v/>
      </c>
    </row>
    <row r="2107">
      <c r="N2107" s="14">
        <f>Data!A2107</f>
        <v/>
      </c>
      <c r="O2107" s="24">
        <f>IF(Occurrence!J2107&gt;0,COUNTIFS(Occurrence!$J$2:$J$2441,"&gt;0",Occurrence!$J$2:$J$2441,"&lt;="&amp;Occurrence!J2107)/($B$8+1),0)</f>
        <v/>
      </c>
      <c r="P2107" s="16">
        <f>IF(Occurrence!J2107&gt;0,_xlfn.PERCENTILE.INC(Data!$O$2:$O$2441,($B$4+O2107*($B$5-1))/($B$3-1)),0)</f>
        <v/>
      </c>
      <c r="Q2107" s="16">
        <f>IF(Occurrence!J2107&gt;0,_xlfn.PERCENTILE.INC(Occurrence!$I$2:$I$2441,($B$6+O2107*($B$7-1))/($B$3-1)),0)</f>
        <v/>
      </c>
      <c r="R2107" s="16">
        <f>IF(Occurrence!J2107&gt;0,Occurrence!J2107/Q2107,0)</f>
        <v/>
      </c>
      <c r="S2107" s="9">
        <f>IF(Occurrence!J2107&gt;0,P2107*R2107,0)</f>
        <v/>
      </c>
      <c r="T2107" s="24">
        <f>IF(Occurrence!K2107&gt;0,COUNTIFS(Occurrence!$K$2:$K$2441,"&gt;0",Occurrence!$K$2:$K$2441,"&lt;="&amp;Occurrence!K2107)/($B$9+1),0)</f>
        <v/>
      </c>
      <c r="U2107" s="16">
        <f>IF(Occurrence!K2107&gt;0,_xlfn.PERCENTILE.INC(Data!$O$2:$O$2441,($B$4+T2107*($B$5-1))/($B$3-1)),0)</f>
        <v/>
      </c>
      <c r="V2107" s="16">
        <f>IF(Occurrence!K2107&gt;0,_xlfn.PERCENTILE.INC(Occurrence!$I$2:$I$2441,($B$6+T2107*($B$7-1))/($B$3-1)),0)</f>
        <v/>
      </c>
      <c r="W2107" s="16">
        <f>IF(Occurrence!K2107&gt;0,Occurrence!K2107/V2107,0)</f>
        <v/>
      </c>
      <c r="X2107" s="9">
        <f>IF(Occurrence!K2107&gt;0,U2107*W2107,0)</f>
        <v/>
      </c>
      <c r="Y2107" s="24">
        <f>COUNTIF(Data!$X$2:$X$2441,"&lt;="&amp;Data!X2107)/($B$3+1)</f>
        <v/>
      </c>
      <c r="Z2107" s="16">
        <f>_xlfn.PERCENTILE.INC(Data!$U$2:$U$2441,Y2107)</f>
        <v/>
      </c>
      <c r="AA2107" s="16">
        <f>_xlfn.PERCENTILE.INC(Data!$V$2:$V$2441,Y2107)</f>
        <v/>
      </c>
      <c r="AB2107" s="16">
        <f>Data!X2107-AA2107</f>
        <v/>
      </c>
      <c r="AC2107" s="9">
        <f>Z2107+AB2107</f>
        <v/>
      </c>
      <c r="AD2107" s="24">
        <f>COUNTIF(Data!$Y$2:$Y$2441,"&lt;="&amp;Data!Y2107)/($B$3+1)</f>
        <v/>
      </c>
      <c r="AE2107" s="16">
        <f>_xlfn.PERCENTILE.INC(Data!$U$2:$U$2441,AD2107)</f>
        <v/>
      </c>
      <c r="AF2107" s="16">
        <f>_xlfn.PERCENTILE.INC(Data!$V$2:$V$2441,AD2107)</f>
        <v/>
      </c>
      <c r="AG2107" s="16">
        <f>Data!Y2107-AF2107</f>
        <v/>
      </c>
      <c r="AH2107" s="9">
        <f>AE2107+AG2107</f>
        <v/>
      </c>
    </row>
    <row r="2108">
      <c r="N2108" s="14">
        <f>Data!A2108</f>
        <v/>
      </c>
      <c r="O2108" s="24">
        <f>IF(Occurrence!J2108&gt;0,COUNTIFS(Occurrence!$J$2:$J$2441,"&gt;0",Occurrence!$J$2:$J$2441,"&lt;="&amp;Occurrence!J2108)/($B$8+1),0)</f>
        <v/>
      </c>
      <c r="P2108" s="16">
        <f>IF(Occurrence!J2108&gt;0,_xlfn.PERCENTILE.INC(Data!$O$2:$O$2441,($B$4+O2108*($B$5-1))/($B$3-1)),0)</f>
        <v/>
      </c>
      <c r="Q2108" s="16">
        <f>IF(Occurrence!J2108&gt;0,_xlfn.PERCENTILE.INC(Occurrence!$I$2:$I$2441,($B$6+O2108*($B$7-1))/($B$3-1)),0)</f>
        <v/>
      </c>
      <c r="R2108" s="16">
        <f>IF(Occurrence!J2108&gt;0,Occurrence!J2108/Q2108,0)</f>
        <v/>
      </c>
      <c r="S2108" s="9">
        <f>IF(Occurrence!J2108&gt;0,P2108*R2108,0)</f>
        <v/>
      </c>
      <c r="T2108" s="24">
        <f>IF(Occurrence!K2108&gt;0,COUNTIFS(Occurrence!$K$2:$K$2441,"&gt;0",Occurrence!$K$2:$K$2441,"&lt;="&amp;Occurrence!K2108)/($B$9+1),0)</f>
        <v/>
      </c>
      <c r="U2108" s="16">
        <f>IF(Occurrence!K2108&gt;0,_xlfn.PERCENTILE.INC(Data!$O$2:$O$2441,($B$4+T2108*($B$5-1))/($B$3-1)),0)</f>
        <v/>
      </c>
      <c r="V2108" s="16">
        <f>IF(Occurrence!K2108&gt;0,_xlfn.PERCENTILE.INC(Occurrence!$I$2:$I$2441,($B$6+T2108*($B$7-1))/($B$3-1)),0)</f>
        <v/>
      </c>
      <c r="W2108" s="16">
        <f>IF(Occurrence!K2108&gt;0,Occurrence!K2108/V2108,0)</f>
        <v/>
      </c>
      <c r="X2108" s="9">
        <f>IF(Occurrence!K2108&gt;0,U2108*W2108,0)</f>
        <v/>
      </c>
      <c r="Y2108" s="24">
        <f>COUNTIF(Data!$X$2:$X$2441,"&lt;="&amp;Data!X2108)/($B$3+1)</f>
        <v/>
      </c>
      <c r="Z2108" s="16">
        <f>_xlfn.PERCENTILE.INC(Data!$U$2:$U$2441,Y2108)</f>
        <v/>
      </c>
      <c r="AA2108" s="16">
        <f>_xlfn.PERCENTILE.INC(Data!$V$2:$V$2441,Y2108)</f>
        <v/>
      </c>
      <c r="AB2108" s="16">
        <f>Data!X2108-AA2108</f>
        <v/>
      </c>
      <c r="AC2108" s="9">
        <f>Z2108+AB2108</f>
        <v/>
      </c>
      <c r="AD2108" s="24">
        <f>COUNTIF(Data!$Y$2:$Y$2441,"&lt;="&amp;Data!Y2108)/($B$3+1)</f>
        <v/>
      </c>
      <c r="AE2108" s="16">
        <f>_xlfn.PERCENTILE.INC(Data!$U$2:$U$2441,AD2108)</f>
        <v/>
      </c>
      <c r="AF2108" s="16">
        <f>_xlfn.PERCENTILE.INC(Data!$V$2:$V$2441,AD2108)</f>
        <v/>
      </c>
      <c r="AG2108" s="16">
        <f>Data!Y2108-AF2108</f>
        <v/>
      </c>
      <c r="AH2108" s="9">
        <f>AE2108+AG2108</f>
        <v/>
      </c>
    </row>
    <row r="2109">
      <c r="N2109" s="14">
        <f>Data!A2109</f>
        <v/>
      </c>
      <c r="O2109" s="24">
        <f>IF(Occurrence!J2109&gt;0,COUNTIFS(Occurrence!$J$2:$J$2441,"&gt;0",Occurrence!$J$2:$J$2441,"&lt;="&amp;Occurrence!J2109)/($B$8+1),0)</f>
        <v/>
      </c>
      <c r="P2109" s="16">
        <f>IF(Occurrence!J2109&gt;0,_xlfn.PERCENTILE.INC(Data!$O$2:$O$2441,($B$4+O2109*($B$5-1))/($B$3-1)),0)</f>
        <v/>
      </c>
      <c r="Q2109" s="16">
        <f>IF(Occurrence!J2109&gt;0,_xlfn.PERCENTILE.INC(Occurrence!$I$2:$I$2441,($B$6+O2109*($B$7-1))/($B$3-1)),0)</f>
        <v/>
      </c>
      <c r="R2109" s="16">
        <f>IF(Occurrence!J2109&gt;0,Occurrence!J2109/Q2109,0)</f>
        <v/>
      </c>
      <c r="S2109" s="9">
        <f>IF(Occurrence!J2109&gt;0,P2109*R2109,0)</f>
        <v/>
      </c>
      <c r="T2109" s="24">
        <f>IF(Occurrence!K2109&gt;0,COUNTIFS(Occurrence!$K$2:$K$2441,"&gt;0",Occurrence!$K$2:$K$2441,"&lt;="&amp;Occurrence!K2109)/($B$9+1),0)</f>
        <v/>
      </c>
      <c r="U2109" s="16">
        <f>IF(Occurrence!K2109&gt;0,_xlfn.PERCENTILE.INC(Data!$O$2:$O$2441,($B$4+T2109*($B$5-1))/($B$3-1)),0)</f>
        <v/>
      </c>
      <c r="V2109" s="16">
        <f>IF(Occurrence!K2109&gt;0,_xlfn.PERCENTILE.INC(Occurrence!$I$2:$I$2441,($B$6+T2109*($B$7-1))/($B$3-1)),0)</f>
        <v/>
      </c>
      <c r="W2109" s="16">
        <f>IF(Occurrence!K2109&gt;0,Occurrence!K2109/V2109,0)</f>
        <v/>
      </c>
      <c r="X2109" s="9">
        <f>IF(Occurrence!K2109&gt;0,U2109*W2109,0)</f>
        <v/>
      </c>
      <c r="Y2109" s="24">
        <f>COUNTIF(Data!$X$2:$X$2441,"&lt;="&amp;Data!X2109)/($B$3+1)</f>
        <v/>
      </c>
      <c r="Z2109" s="16">
        <f>_xlfn.PERCENTILE.INC(Data!$U$2:$U$2441,Y2109)</f>
        <v/>
      </c>
      <c r="AA2109" s="16">
        <f>_xlfn.PERCENTILE.INC(Data!$V$2:$V$2441,Y2109)</f>
        <v/>
      </c>
      <c r="AB2109" s="16">
        <f>Data!X2109-AA2109</f>
        <v/>
      </c>
      <c r="AC2109" s="9">
        <f>Z2109+AB2109</f>
        <v/>
      </c>
      <c r="AD2109" s="24">
        <f>COUNTIF(Data!$Y$2:$Y$2441,"&lt;="&amp;Data!Y2109)/($B$3+1)</f>
        <v/>
      </c>
      <c r="AE2109" s="16">
        <f>_xlfn.PERCENTILE.INC(Data!$U$2:$U$2441,AD2109)</f>
        <v/>
      </c>
      <c r="AF2109" s="16">
        <f>_xlfn.PERCENTILE.INC(Data!$V$2:$V$2441,AD2109)</f>
        <v/>
      </c>
      <c r="AG2109" s="16">
        <f>Data!Y2109-AF2109</f>
        <v/>
      </c>
      <c r="AH2109" s="9">
        <f>AE2109+AG2109</f>
        <v/>
      </c>
    </row>
    <row r="2110">
      <c r="N2110" s="14">
        <f>Data!A2110</f>
        <v/>
      </c>
      <c r="O2110" s="24">
        <f>IF(Occurrence!J2110&gt;0,COUNTIFS(Occurrence!$J$2:$J$2441,"&gt;0",Occurrence!$J$2:$J$2441,"&lt;="&amp;Occurrence!J2110)/($B$8+1),0)</f>
        <v/>
      </c>
      <c r="P2110" s="16">
        <f>IF(Occurrence!J2110&gt;0,_xlfn.PERCENTILE.INC(Data!$O$2:$O$2441,($B$4+O2110*($B$5-1))/($B$3-1)),0)</f>
        <v/>
      </c>
      <c r="Q2110" s="16">
        <f>IF(Occurrence!J2110&gt;0,_xlfn.PERCENTILE.INC(Occurrence!$I$2:$I$2441,($B$6+O2110*($B$7-1))/($B$3-1)),0)</f>
        <v/>
      </c>
      <c r="R2110" s="16">
        <f>IF(Occurrence!J2110&gt;0,Occurrence!J2110/Q2110,0)</f>
        <v/>
      </c>
      <c r="S2110" s="9">
        <f>IF(Occurrence!J2110&gt;0,P2110*R2110,0)</f>
        <v/>
      </c>
      <c r="T2110" s="24">
        <f>IF(Occurrence!K2110&gt;0,COUNTIFS(Occurrence!$K$2:$K$2441,"&gt;0",Occurrence!$K$2:$K$2441,"&lt;="&amp;Occurrence!K2110)/($B$9+1),0)</f>
        <v/>
      </c>
      <c r="U2110" s="16">
        <f>IF(Occurrence!K2110&gt;0,_xlfn.PERCENTILE.INC(Data!$O$2:$O$2441,($B$4+T2110*($B$5-1))/($B$3-1)),0)</f>
        <v/>
      </c>
      <c r="V2110" s="16">
        <f>IF(Occurrence!K2110&gt;0,_xlfn.PERCENTILE.INC(Occurrence!$I$2:$I$2441,($B$6+T2110*($B$7-1))/($B$3-1)),0)</f>
        <v/>
      </c>
      <c r="W2110" s="16">
        <f>IF(Occurrence!K2110&gt;0,Occurrence!K2110/V2110,0)</f>
        <v/>
      </c>
      <c r="X2110" s="9">
        <f>IF(Occurrence!K2110&gt;0,U2110*W2110,0)</f>
        <v/>
      </c>
      <c r="Y2110" s="24">
        <f>COUNTIF(Data!$X$2:$X$2441,"&lt;="&amp;Data!X2110)/($B$3+1)</f>
        <v/>
      </c>
      <c r="Z2110" s="16">
        <f>_xlfn.PERCENTILE.INC(Data!$U$2:$U$2441,Y2110)</f>
        <v/>
      </c>
      <c r="AA2110" s="16">
        <f>_xlfn.PERCENTILE.INC(Data!$V$2:$V$2441,Y2110)</f>
        <v/>
      </c>
      <c r="AB2110" s="16">
        <f>Data!X2110-AA2110</f>
        <v/>
      </c>
      <c r="AC2110" s="9">
        <f>Z2110+AB2110</f>
        <v/>
      </c>
      <c r="AD2110" s="24">
        <f>COUNTIF(Data!$Y$2:$Y$2441,"&lt;="&amp;Data!Y2110)/($B$3+1)</f>
        <v/>
      </c>
      <c r="AE2110" s="16">
        <f>_xlfn.PERCENTILE.INC(Data!$U$2:$U$2441,AD2110)</f>
        <v/>
      </c>
      <c r="AF2110" s="16">
        <f>_xlfn.PERCENTILE.INC(Data!$V$2:$V$2441,AD2110)</f>
        <v/>
      </c>
      <c r="AG2110" s="16">
        <f>Data!Y2110-AF2110</f>
        <v/>
      </c>
      <c r="AH2110" s="9">
        <f>AE2110+AG2110</f>
        <v/>
      </c>
    </row>
    <row r="2111">
      <c r="N2111" s="14">
        <f>Data!A2111</f>
        <v/>
      </c>
      <c r="O2111" s="24">
        <f>IF(Occurrence!J2111&gt;0,COUNTIFS(Occurrence!$J$2:$J$2441,"&gt;0",Occurrence!$J$2:$J$2441,"&lt;="&amp;Occurrence!J2111)/($B$8+1),0)</f>
        <v/>
      </c>
      <c r="P2111" s="16">
        <f>IF(Occurrence!J2111&gt;0,_xlfn.PERCENTILE.INC(Data!$O$2:$O$2441,($B$4+O2111*($B$5-1))/($B$3-1)),0)</f>
        <v/>
      </c>
      <c r="Q2111" s="16">
        <f>IF(Occurrence!J2111&gt;0,_xlfn.PERCENTILE.INC(Occurrence!$I$2:$I$2441,($B$6+O2111*($B$7-1))/($B$3-1)),0)</f>
        <v/>
      </c>
      <c r="R2111" s="16">
        <f>IF(Occurrence!J2111&gt;0,Occurrence!J2111/Q2111,0)</f>
        <v/>
      </c>
      <c r="S2111" s="9">
        <f>IF(Occurrence!J2111&gt;0,P2111*R2111,0)</f>
        <v/>
      </c>
      <c r="T2111" s="24">
        <f>IF(Occurrence!K2111&gt;0,COUNTIFS(Occurrence!$K$2:$K$2441,"&gt;0",Occurrence!$K$2:$K$2441,"&lt;="&amp;Occurrence!K2111)/($B$9+1),0)</f>
        <v/>
      </c>
      <c r="U2111" s="16">
        <f>IF(Occurrence!K2111&gt;0,_xlfn.PERCENTILE.INC(Data!$O$2:$O$2441,($B$4+T2111*($B$5-1))/($B$3-1)),0)</f>
        <v/>
      </c>
      <c r="V2111" s="16">
        <f>IF(Occurrence!K2111&gt;0,_xlfn.PERCENTILE.INC(Occurrence!$I$2:$I$2441,($B$6+T2111*($B$7-1))/($B$3-1)),0)</f>
        <v/>
      </c>
      <c r="W2111" s="16">
        <f>IF(Occurrence!K2111&gt;0,Occurrence!K2111/V2111,0)</f>
        <v/>
      </c>
      <c r="X2111" s="9">
        <f>IF(Occurrence!K2111&gt;0,U2111*W2111,0)</f>
        <v/>
      </c>
      <c r="Y2111" s="24">
        <f>COUNTIF(Data!$X$2:$X$2441,"&lt;="&amp;Data!X2111)/($B$3+1)</f>
        <v/>
      </c>
      <c r="Z2111" s="16">
        <f>_xlfn.PERCENTILE.INC(Data!$U$2:$U$2441,Y2111)</f>
        <v/>
      </c>
      <c r="AA2111" s="16">
        <f>_xlfn.PERCENTILE.INC(Data!$V$2:$V$2441,Y2111)</f>
        <v/>
      </c>
      <c r="AB2111" s="16">
        <f>Data!X2111-AA2111</f>
        <v/>
      </c>
      <c r="AC2111" s="9">
        <f>Z2111+AB2111</f>
        <v/>
      </c>
      <c r="AD2111" s="24">
        <f>COUNTIF(Data!$Y$2:$Y$2441,"&lt;="&amp;Data!Y2111)/($B$3+1)</f>
        <v/>
      </c>
      <c r="AE2111" s="16">
        <f>_xlfn.PERCENTILE.INC(Data!$U$2:$U$2441,AD2111)</f>
        <v/>
      </c>
      <c r="AF2111" s="16">
        <f>_xlfn.PERCENTILE.INC(Data!$V$2:$V$2441,AD2111)</f>
        <v/>
      </c>
      <c r="AG2111" s="16">
        <f>Data!Y2111-AF2111</f>
        <v/>
      </c>
      <c r="AH2111" s="9">
        <f>AE2111+AG2111</f>
        <v/>
      </c>
    </row>
    <row r="2112">
      <c r="N2112" s="14">
        <f>Data!A2112</f>
        <v/>
      </c>
      <c r="O2112" s="24">
        <f>IF(Occurrence!J2112&gt;0,COUNTIFS(Occurrence!$J$2:$J$2441,"&gt;0",Occurrence!$J$2:$J$2441,"&lt;="&amp;Occurrence!J2112)/($B$8+1),0)</f>
        <v/>
      </c>
      <c r="P2112" s="16">
        <f>IF(Occurrence!J2112&gt;0,_xlfn.PERCENTILE.INC(Data!$O$2:$O$2441,($B$4+O2112*($B$5-1))/($B$3-1)),0)</f>
        <v/>
      </c>
      <c r="Q2112" s="16">
        <f>IF(Occurrence!J2112&gt;0,_xlfn.PERCENTILE.INC(Occurrence!$I$2:$I$2441,($B$6+O2112*($B$7-1))/($B$3-1)),0)</f>
        <v/>
      </c>
      <c r="R2112" s="16">
        <f>IF(Occurrence!J2112&gt;0,Occurrence!J2112/Q2112,0)</f>
        <v/>
      </c>
      <c r="S2112" s="9">
        <f>IF(Occurrence!J2112&gt;0,P2112*R2112,0)</f>
        <v/>
      </c>
      <c r="T2112" s="24">
        <f>IF(Occurrence!K2112&gt;0,COUNTIFS(Occurrence!$K$2:$K$2441,"&gt;0",Occurrence!$K$2:$K$2441,"&lt;="&amp;Occurrence!K2112)/($B$9+1),0)</f>
        <v/>
      </c>
      <c r="U2112" s="16">
        <f>IF(Occurrence!K2112&gt;0,_xlfn.PERCENTILE.INC(Data!$O$2:$O$2441,($B$4+T2112*($B$5-1))/($B$3-1)),0)</f>
        <v/>
      </c>
      <c r="V2112" s="16">
        <f>IF(Occurrence!K2112&gt;0,_xlfn.PERCENTILE.INC(Occurrence!$I$2:$I$2441,($B$6+T2112*($B$7-1))/($B$3-1)),0)</f>
        <v/>
      </c>
      <c r="W2112" s="16">
        <f>IF(Occurrence!K2112&gt;0,Occurrence!K2112/V2112,0)</f>
        <v/>
      </c>
      <c r="X2112" s="9">
        <f>IF(Occurrence!K2112&gt;0,U2112*W2112,0)</f>
        <v/>
      </c>
      <c r="Y2112" s="24">
        <f>COUNTIF(Data!$X$2:$X$2441,"&lt;="&amp;Data!X2112)/($B$3+1)</f>
        <v/>
      </c>
      <c r="Z2112" s="16">
        <f>_xlfn.PERCENTILE.INC(Data!$U$2:$U$2441,Y2112)</f>
        <v/>
      </c>
      <c r="AA2112" s="16">
        <f>_xlfn.PERCENTILE.INC(Data!$V$2:$V$2441,Y2112)</f>
        <v/>
      </c>
      <c r="AB2112" s="16">
        <f>Data!X2112-AA2112</f>
        <v/>
      </c>
      <c r="AC2112" s="9">
        <f>Z2112+AB2112</f>
        <v/>
      </c>
      <c r="AD2112" s="24">
        <f>COUNTIF(Data!$Y$2:$Y$2441,"&lt;="&amp;Data!Y2112)/($B$3+1)</f>
        <v/>
      </c>
      <c r="AE2112" s="16">
        <f>_xlfn.PERCENTILE.INC(Data!$U$2:$U$2441,AD2112)</f>
        <v/>
      </c>
      <c r="AF2112" s="16">
        <f>_xlfn.PERCENTILE.INC(Data!$V$2:$V$2441,AD2112)</f>
        <v/>
      </c>
      <c r="AG2112" s="16">
        <f>Data!Y2112-AF2112</f>
        <v/>
      </c>
      <c r="AH2112" s="9">
        <f>AE2112+AG2112</f>
        <v/>
      </c>
    </row>
    <row r="2113">
      <c r="N2113" s="14">
        <f>Data!A2113</f>
        <v/>
      </c>
      <c r="O2113" s="24">
        <f>IF(Occurrence!J2113&gt;0,COUNTIFS(Occurrence!$J$2:$J$2441,"&gt;0",Occurrence!$J$2:$J$2441,"&lt;="&amp;Occurrence!J2113)/($B$8+1),0)</f>
        <v/>
      </c>
      <c r="P2113" s="16">
        <f>IF(Occurrence!J2113&gt;0,_xlfn.PERCENTILE.INC(Data!$O$2:$O$2441,($B$4+O2113*($B$5-1))/($B$3-1)),0)</f>
        <v/>
      </c>
      <c r="Q2113" s="16">
        <f>IF(Occurrence!J2113&gt;0,_xlfn.PERCENTILE.INC(Occurrence!$I$2:$I$2441,($B$6+O2113*($B$7-1))/($B$3-1)),0)</f>
        <v/>
      </c>
      <c r="R2113" s="16">
        <f>IF(Occurrence!J2113&gt;0,Occurrence!J2113/Q2113,0)</f>
        <v/>
      </c>
      <c r="S2113" s="9">
        <f>IF(Occurrence!J2113&gt;0,P2113*R2113,0)</f>
        <v/>
      </c>
      <c r="T2113" s="24">
        <f>IF(Occurrence!K2113&gt;0,COUNTIFS(Occurrence!$K$2:$K$2441,"&gt;0",Occurrence!$K$2:$K$2441,"&lt;="&amp;Occurrence!K2113)/($B$9+1),0)</f>
        <v/>
      </c>
      <c r="U2113" s="16">
        <f>IF(Occurrence!K2113&gt;0,_xlfn.PERCENTILE.INC(Data!$O$2:$O$2441,($B$4+T2113*($B$5-1))/($B$3-1)),0)</f>
        <v/>
      </c>
      <c r="V2113" s="16">
        <f>IF(Occurrence!K2113&gt;0,_xlfn.PERCENTILE.INC(Occurrence!$I$2:$I$2441,($B$6+T2113*($B$7-1))/($B$3-1)),0)</f>
        <v/>
      </c>
      <c r="W2113" s="16">
        <f>IF(Occurrence!K2113&gt;0,Occurrence!K2113/V2113,0)</f>
        <v/>
      </c>
      <c r="X2113" s="9">
        <f>IF(Occurrence!K2113&gt;0,U2113*W2113,0)</f>
        <v/>
      </c>
      <c r="Y2113" s="24">
        <f>COUNTIF(Data!$X$2:$X$2441,"&lt;="&amp;Data!X2113)/($B$3+1)</f>
        <v/>
      </c>
      <c r="Z2113" s="16">
        <f>_xlfn.PERCENTILE.INC(Data!$U$2:$U$2441,Y2113)</f>
        <v/>
      </c>
      <c r="AA2113" s="16">
        <f>_xlfn.PERCENTILE.INC(Data!$V$2:$V$2441,Y2113)</f>
        <v/>
      </c>
      <c r="AB2113" s="16">
        <f>Data!X2113-AA2113</f>
        <v/>
      </c>
      <c r="AC2113" s="9">
        <f>Z2113+AB2113</f>
        <v/>
      </c>
      <c r="AD2113" s="24">
        <f>COUNTIF(Data!$Y$2:$Y$2441,"&lt;="&amp;Data!Y2113)/($B$3+1)</f>
        <v/>
      </c>
      <c r="AE2113" s="16">
        <f>_xlfn.PERCENTILE.INC(Data!$U$2:$U$2441,AD2113)</f>
        <v/>
      </c>
      <c r="AF2113" s="16">
        <f>_xlfn.PERCENTILE.INC(Data!$V$2:$V$2441,AD2113)</f>
        <v/>
      </c>
      <c r="AG2113" s="16">
        <f>Data!Y2113-AF2113</f>
        <v/>
      </c>
      <c r="AH2113" s="9">
        <f>AE2113+AG2113</f>
        <v/>
      </c>
    </row>
    <row r="2114">
      <c r="N2114" s="14">
        <f>Data!A2114</f>
        <v/>
      </c>
      <c r="O2114" s="24">
        <f>IF(Occurrence!J2114&gt;0,COUNTIFS(Occurrence!$J$2:$J$2441,"&gt;0",Occurrence!$J$2:$J$2441,"&lt;="&amp;Occurrence!J2114)/($B$8+1),0)</f>
        <v/>
      </c>
      <c r="P2114" s="16">
        <f>IF(Occurrence!J2114&gt;0,_xlfn.PERCENTILE.INC(Data!$O$2:$O$2441,($B$4+O2114*($B$5-1))/($B$3-1)),0)</f>
        <v/>
      </c>
      <c r="Q2114" s="16">
        <f>IF(Occurrence!J2114&gt;0,_xlfn.PERCENTILE.INC(Occurrence!$I$2:$I$2441,($B$6+O2114*($B$7-1))/($B$3-1)),0)</f>
        <v/>
      </c>
      <c r="R2114" s="16">
        <f>IF(Occurrence!J2114&gt;0,Occurrence!J2114/Q2114,0)</f>
        <v/>
      </c>
      <c r="S2114" s="9">
        <f>IF(Occurrence!J2114&gt;0,P2114*R2114,0)</f>
        <v/>
      </c>
      <c r="T2114" s="24">
        <f>IF(Occurrence!K2114&gt;0,COUNTIFS(Occurrence!$K$2:$K$2441,"&gt;0",Occurrence!$K$2:$K$2441,"&lt;="&amp;Occurrence!K2114)/($B$9+1),0)</f>
        <v/>
      </c>
      <c r="U2114" s="16">
        <f>IF(Occurrence!K2114&gt;0,_xlfn.PERCENTILE.INC(Data!$O$2:$O$2441,($B$4+T2114*($B$5-1))/($B$3-1)),0)</f>
        <v/>
      </c>
      <c r="V2114" s="16">
        <f>IF(Occurrence!K2114&gt;0,_xlfn.PERCENTILE.INC(Occurrence!$I$2:$I$2441,($B$6+T2114*($B$7-1))/($B$3-1)),0)</f>
        <v/>
      </c>
      <c r="W2114" s="16">
        <f>IF(Occurrence!K2114&gt;0,Occurrence!K2114/V2114,0)</f>
        <v/>
      </c>
      <c r="X2114" s="9">
        <f>IF(Occurrence!K2114&gt;0,U2114*W2114,0)</f>
        <v/>
      </c>
      <c r="Y2114" s="24">
        <f>COUNTIF(Data!$X$2:$X$2441,"&lt;="&amp;Data!X2114)/($B$3+1)</f>
        <v/>
      </c>
      <c r="Z2114" s="16">
        <f>_xlfn.PERCENTILE.INC(Data!$U$2:$U$2441,Y2114)</f>
        <v/>
      </c>
      <c r="AA2114" s="16">
        <f>_xlfn.PERCENTILE.INC(Data!$V$2:$V$2441,Y2114)</f>
        <v/>
      </c>
      <c r="AB2114" s="16">
        <f>Data!X2114-AA2114</f>
        <v/>
      </c>
      <c r="AC2114" s="9">
        <f>Z2114+AB2114</f>
        <v/>
      </c>
      <c r="AD2114" s="24">
        <f>COUNTIF(Data!$Y$2:$Y$2441,"&lt;="&amp;Data!Y2114)/($B$3+1)</f>
        <v/>
      </c>
      <c r="AE2114" s="16">
        <f>_xlfn.PERCENTILE.INC(Data!$U$2:$U$2441,AD2114)</f>
        <v/>
      </c>
      <c r="AF2114" s="16">
        <f>_xlfn.PERCENTILE.INC(Data!$V$2:$V$2441,AD2114)</f>
        <v/>
      </c>
      <c r="AG2114" s="16">
        <f>Data!Y2114-AF2114</f>
        <v/>
      </c>
      <c r="AH2114" s="9">
        <f>AE2114+AG2114</f>
        <v/>
      </c>
    </row>
    <row r="2115">
      <c r="N2115" s="14">
        <f>Data!A2115</f>
        <v/>
      </c>
      <c r="O2115" s="24">
        <f>IF(Occurrence!J2115&gt;0,COUNTIFS(Occurrence!$J$2:$J$2441,"&gt;0",Occurrence!$J$2:$J$2441,"&lt;="&amp;Occurrence!J2115)/($B$8+1),0)</f>
        <v/>
      </c>
      <c r="P2115" s="16">
        <f>IF(Occurrence!J2115&gt;0,_xlfn.PERCENTILE.INC(Data!$O$2:$O$2441,($B$4+O2115*($B$5-1))/($B$3-1)),0)</f>
        <v/>
      </c>
      <c r="Q2115" s="16">
        <f>IF(Occurrence!J2115&gt;0,_xlfn.PERCENTILE.INC(Occurrence!$I$2:$I$2441,($B$6+O2115*($B$7-1))/($B$3-1)),0)</f>
        <v/>
      </c>
      <c r="R2115" s="16">
        <f>IF(Occurrence!J2115&gt;0,Occurrence!J2115/Q2115,0)</f>
        <v/>
      </c>
      <c r="S2115" s="9">
        <f>IF(Occurrence!J2115&gt;0,P2115*R2115,0)</f>
        <v/>
      </c>
      <c r="T2115" s="24">
        <f>IF(Occurrence!K2115&gt;0,COUNTIFS(Occurrence!$K$2:$K$2441,"&gt;0",Occurrence!$K$2:$K$2441,"&lt;="&amp;Occurrence!K2115)/($B$9+1),0)</f>
        <v/>
      </c>
      <c r="U2115" s="16">
        <f>IF(Occurrence!K2115&gt;0,_xlfn.PERCENTILE.INC(Data!$O$2:$O$2441,($B$4+T2115*($B$5-1))/($B$3-1)),0)</f>
        <v/>
      </c>
      <c r="V2115" s="16">
        <f>IF(Occurrence!K2115&gt;0,_xlfn.PERCENTILE.INC(Occurrence!$I$2:$I$2441,($B$6+T2115*($B$7-1))/($B$3-1)),0)</f>
        <v/>
      </c>
      <c r="W2115" s="16">
        <f>IF(Occurrence!K2115&gt;0,Occurrence!K2115/V2115,0)</f>
        <v/>
      </c>
      <c r="X2115" s="9">
        <f>IF(Occurrence!K2115&gt;0,U2115*W2115,0)</f>
        <v/>
      </c>
      <c r="Y2115" s="24">
        <f>COUNTIF(Data!$X$2:$X$2441,"&lt;="&amp;Data!X2115)/($B$3+1)</f>
        <v/>
      </c>
      <c r="Z2115" s="16">
        <f>_xlfn.PERCENTILE.INC(Data!$U$2:$U$2441,Y2115)</f>
        <v/>
      </c>
      <c r="AA2115" s="16">
        <f>_xlfn.PERCENTILE.INC(Data!$V$2:$V$2441,Y2115)</f>
        <v/>
      </c>
      <c r="AB2115" s="16">
        <f>Data!X2115-AA2115</f>
        <v/>
      </c>
      <c r="AC2115" s="9">
        <f>Z2115+AB2115</f>
        <v/>
      </c>
      <c r="AD2115" s="24">
        <f>COUNTIF(Data!$Y$2:$Y$2441,"&lt;="&amp;Data!Y2115)/($B$3+1)</f>
        <v/>
      </c>
      <c r="AE2115" s="16">
        <f>_xlfn.PERCENTILE.INC(Data!$U$2:$U$2441,AD2115)</f>
        <v/>
      </c>
      <c r="AF2115" s="16">
        <f>_xlfn.PERCENTILE.INC(Data!$V$2:$V$2441,AD2115)</f>
        <v/>
      </c>
      <c r="AG2115" s="16">
        <f>Data!Y2115-AF2115</f>
        <v/>
      </c>
      <c r="AH2115" s="9">
        <f>AE2115+AG2115</f>
        <v/>
      </c>
    </row>
    <row r="2116">
      <c r="N2116" s="14">
        <f>Data!A2116</f>
        <v/>
      </c>
      <c r="O2116" s="24">
        <f>IF(Occurrence!J2116&gt;0,COUNTIFS(Occurrence!$J$2:$J$2441,"&gt;0",Occurrence!$J$2:$J$2441,"&lt;="&amp;Occurrence!J2116)/($B$8+1),0)</f>
        <v/>
      </c>
      <c r="P2116" s="16">
        <f>IF(Occurrence!J2116&gt;0,_xlfn.PERCENTILE.INC(Data!$O$2:$O$2441,($B$4+O2116*($B$5-1))/($B$3-1)),0)</f>
        <v/>
      </c>
      <c r="Q2116" s="16">
        <f>IF(Occurrence!J2116&gt;0,_xlfn.PERCENTILE.INC(Occurrence!$I$2:$I$2441,($B$6+O2116*($B$7-1))/($B$3-1)),0)</f>
        <v/>
      </c>
      <c r="R2116" s="16">
        <f>IF(Occurrence!J2116&gt;0,Occurrence!J2116/Q2116,0)</f>
        <v/>
      </c>
      <c r="S2116" s="9">
        <f>IF(Occurrence!J2116&gt;0,P2116*R2116,0)</f>
        <v/>
      </c>
      <c r="T2116" s="24">
        <f>IF(Occurrence!K2116&gt;0,COUNTIFS(Occurrence!$K$2:$K$2441,"&gt;0",Occurrence!$K$2:$K$2441,"&lt;="&amp;Occurrence!K2116)/($B$9+1),0)</f>
        <v/>
      </c>
      <c r="U2116" s="16">
        <f>IF(Occurrence!K2116&gt;0,_xlfn.PERCENTILE.INC(Data!$O$2:$O$2441,($B$4+T2116*($B$5-1))/($B$3-1)),0)</f>
        <v/>
      </c>
      <c r="V2116" s="16">
        <f>IF(Occurrence!K2116&gt;0,_xlfn.PERCENTILE.INC(Occurrence!$I$2:$I$2441,($B$6+T2116*($B$7-1))/($B$3-1)),0)</f>
        <v/>
      </c>
      <c r="W2116" s="16">
        <f>IF(Occurrence!K2116&gt;0,Occurrence!K2116/V2116,0)</f>
        <v/>
      </c>
      <c r="X2116" s="9">
        <f>IF(Occurrence!K2116&gt;0,U2116*W2116,0)</f>
        <v/>
      </c>
      <c r="Y2116" s="24">
        <f>COUNTIF(Data!$X$2:$X$2441,"&lt;="&amp;Data!X2116)/($B$3+1)</f>
        <v/>
      </c>
      <c r="Z2116" s="16">
        <f>_xlfn.PERCENTILE.INC(Data!$U$2:$U$2441,Y2116)</f>
        <v/>
      </c>
      <c r="AA2116" s="16">
        <f>_xlfn.PERCENTILE.INC(Data!$V$2:$V$2441,Y2116)</f>
        <v/>
      </c>
      <c r="AB2116" s="16">
        <f>Data!X2116-AA2116</f>
        <v/>
      </c>
      <c r="AC2116" s="9">
        <f>Z2116+AB2116</f>
        <v/>
      </c>
      <c r="AD2116" s="24">
        <f>COUNTIF(Data!$Y$2:$Y$2441,"&lt;="&amp;Data!Y2116)/($B$3+1)</f>
        <v/>
      </c>
      <c r="AE2116" s="16">
        <f>_xlfn.PERCENTILE.INC(Data!$U$2:$U$2441,AD2116)</f>
        <v/>
      </c>
      <c r="AF2116" s="16">
        <f>_xlfn.PERCENTILE.INC(Data!$V$2:$V$2441,AD2116)</f>
        <v/>
      </c>
      <c r="AG2116" s="16">
        <f>Data!Y2116-AF2116</f>
        <v/>
      </c>
      <c r="AH2116" s="9">
        <f>AE2116+AG2116</f>
        <v/>
      </c>
    </row>
    <row r="2117">
      <c r="N2117" s="14">
        <f>Data!A2117</f>
        <v/>
      </c>
      <c r="O2117" s="24">
        <f>IF(Occurrence!J2117&gt;0,COUNTIFS(Occurrence!$J$2:$J$2441,"&gt;0",Occurrence!$J$2:$J$2441,"&lt;="&amp;Occurrence!J2117)/($B$8+1),0)</f>
        <v/>
      </c>
      <c r="P2117" s="16">
        <f>IF(Occurrence!J2117&gt;0,_xlfn.PERCENTILE.INC(Data!$O$2:$O$2441,($B$4+O2117*($B$5-1))/($B$3-1)),0)</f>
        <v/>
      </c>
      <c r="Q2117" s="16">
        <f>IF(Occurrence!J2117&gt;0,_xlfn.PERCENTILE.INC(Occurrence!$I$2:$I$2441,($B$6+O2117*($B$7-1))/($B$3-1)),0)</f>
        <v/>
      </c>
      <c r="R2117" s="16">
        <f>IF(Occurrence!J2117&gt;0,Occurrence!J2117/Q2117,0)</f>
        <v/>
      </c>
      <c r="S2117" s="9">
        <f>IF(Occurrence!J2117&gt;0,P2117*R2117,0)</f>
        <v/>
      </c>
      <c r="T2117" s="24">
        <f>IF(Occurrence!K2117&gt;0,COUNTIFS(Occurrence!$K$2:$K$2441,"&gt;0",Occurrence!$K$2:$K$2441,"&lt;="&amp;Occurrence!K2117)/($B$9+1),0)</f>
        <v/>
      </c>
      <c r="U2117" s="16">
        <f>IF(Occurrence!K2117&gt;0,_xlfn.PERCENTILE.INC(Data!$O$2:$O$2441,($B$4+T2117*($B$5-1))/($B$3-1)),0)</f>
        <v/>
      </c>
      <c r="V2117" s="16">
        <f>IF(Occurrence!K2117&gt;0,_xlfn.PERCENTILE.INC(Occurrence!$I$2:$I$2441,($B$6+T2117*($B$7-1))/($B$3-1)),0)</f>
        <v/>
      </c>
      <c r="W2117" s="16">
        <f>IF(Occurrence!K2117&gt;0,Occurrence!K2117/V2117,0)</f>
        <v/>
      </c>
      <c r="X2117" s="9">
        <f>IF(Occurrence!K2117&gt;0,U2117*W2117,0)</f>
        <v/>
      </c>
      <c r="Y2117" s="24">
        <f>COUNTIF(Data!$X$2:$X$2441,"&lt;="&amp;Data!X2117)/($B$3+1)</f>
        <v/>
      </c>
      <c r="Z2117" s="16">
        <f>_xlfn.PERCENTILE.INC(Data!$U$2:$U$2441,Y2117)</f>
        <v/>
      </c>
      <c r="AA2117" s="16">
        <f>_xlfn.PERCENTILE.INC(Data!$V$2:$V$2441,Y2117)</f>
        <v/>
      </c>
      <c r="AB2117" s="16">
        <f>Data!X2117-AA2117</f>
        <v/>
      </c>
      <c r="AC2117" s="9">
        <f>Z2117+AB2117</f>
        <v/>
      </c>
      <c r="AD2117" s="24">
        <f>COUNTIF(Data!$Y$2:$Y$2441,"&lt;="&amp;Data!Y2117)/($B$3+1)</f>
        <v/>
      </c>
      <c r="AE2117" s="16">
        <f>_xlfn.PERCENTILE.INC(Data!$U$2:$U$2441,AD2117)</f>
        <v/>
      </c>
      <c r="AF2117" s="16">
        <f>_xlfn.PERCENTILE.INC(Data!$V$2:$V$2441,AD2117)</f>
        <v/>
      </c>
      <c r="AG2117" s="16">
        <f>Data!Y2117-AF2117</f>
        <v/>
      </c>
      <c r="AH2117" s="9">
        <f>AE2117+AG2117</f>
        <v/>
      </c>
    </row>
    <row r="2118">
      <c r="N2118" s="14">
        <f>Data!A2118</f>
        <v/>
      </c>
      <c r="O2118" s="24">
        <f>IF(Occurrence!J2118&gt;0,COUNTIFS(Occurrence!$J$2:$J$2441,"&gt;0",Occurrence!$J$2:$J$2441,"&lt;="&amp;Occurrence!J2118)/($B$8+1),0)</f>
        <v/>
      </c>
      <c r="P2118" s="16">
        <f>IF(Occurrence!J2118&gt;0,_xlfn.PERCENTILE.INC(Data!$O$2:$O$2441,($B$4+O2118*($B$5-1))/($B$3-1)),0)</f>
        <v/>
      </c>
      <c r="Q2118" s="16">
        <f>IF(Occurrence!J2118&gt;0,_xlfn.PERCENTILE.INC(Occurrence!$I$2:$I$2441,($B$6+O2118*($B$7-1))/($B$3-1)),0)</f>
        <v/>
      </c>
      <c r="R2118" s="16">
        <f>IF(Occurrence!J2118&gt;0,Occurrence!J2118/Q2118,0)</f>
        <v/>
      </c>
      <c r="S2118" s="9">
        <f>IF(Occurrence!J2118&gt;0,P2118*R2118,0)</f>
        <v/>
      </c>
      <c r="T2118" s="24">
        <f>IF(Occurrence!K2118&gt;0,COUNTIFS(Occurrence!$K$2:$K$2441,"&gt;0",Occurrence!$K$2:$K$2441,"&lt;="&amp;Occurrence!K2118)/($B$9+1),0)</f>
        <v/>
      </c>
      <c r="U2118" s="16">
        <f>IF(Occurrence!K2118&gt;0,_xlfn.PERCENTILE.INC(Data!$O$2:$O$2441,($B$4+T2118*($B$5-1))/($B$3-1)),0)</f>
        <v/>
      </c>
      <c r="V2118" s="16">
        <f>IF(Occurrence!K2118&gt;0,_xlfn.PERCENTILE.INC(Occurrence!$I$2:$I$2441,($B$6+T2118*($B$7-1))/($B$3-1)),0)</f>
        <v/>
      </c>
      <c r="W2118" s="16">
        <f>IF(Occurrence!K2118&gt;0,Occurrence!K2118/V2118,0)</f>
        <v/>
      </c>
      <c r="X2118" s="9">
        <f>IF(Occurrence!K2118&gt;0,U2118*W2118,0)</f>
        <v/>
      </c>
      <c r="Y2118" s="24">
        <f>COUNTIF(Data!$X$2:$X$2441,"&lt;="&amp;Data!X2118)/($B$3+1)</f>
        <v/>
      </c>
      <c r="Z2118" s="16">
        <f>_xlfn.PERCENTILE.INC(Data!$U$2:$U$2441,Y2118)</f>
        <v/>
      </c>
      <c r="AA2118" s="16">
        <f>_xlfn.PERCENTILE.INC(Data!$V$2:$V$2441,Y2118)</f>
        <v/>
      </c>
      <c r="AB2118" s="16">
        <f>Data!X2118-AA2118</f>
        <v/>
      </c>
      <c r="AC2118" s="9">
        <f>Z2118+AB2118</f>
        <v/>
      </c>
      <c r="AD2118" s="24">
        <f>COUNTIF(Data!$Y$2:$Y$2441,"&lt;="&amp;Data!Y2118)/($B$3+1)</f>
        <v/>
      </c>
      <c r="AE2118" s="16">
        <f>_xlfn.PERCENTILE.INC(Data!$U$2:$U$2441,AD2118)</f>
        <v/>
      </c>
      <c r="AF2118" s="16">
        <f>_xlfn.PERCENTILE.INC(Data!$V$2:$V$2441,AD2118)</f>
        <v/>
      </c>
      <c r="AG2118" s="16">
        <f>Data!Y2118-AF2118</f>
        <v/>
      </c>
      <c r="AH2118" s="9">
        <f>AE2118+AG2118</f>
        <v/>
      </c>
    </row>
    <row r="2119">
      <c r="N2119" s="14">
        <f>Data!A2119</f>
        <v/>
      </c>
      <c r="O2119" s="24">
        <f>IF(Occurrence!J2119&gt;0,COUNTIFS(Occurrence!$J$2:$J$2441,"&gt;0",Occurrence!$J$2:$J$2441,"&lt;="&amp;Occurrence!J2119)/($B$8+1),0)</f>
        <v/>
      </c>
      <c r="P2119" s="16">
        <f>IF(Occurrence!J2119&gt;0,_xlfn.PERCENTILE.INC(Data!$O$2:$O$2441,($B$4+O2119*($B$5-1))/($B$3-1)),0)</f>
        <v/>
      </c>
      <c r="Q2119" s="16">
        <f>IF(Occurrence!J2119&gt;0,_xlfn.PERCENTILE.INC(Occurrence!$I$2:$I$2441,($B$6+O2119*($B$7-1))/($B$3-1)),0)</f>
        <v/>
      </c>
      <c r="R2119" s="16">
        <f>IF(Occurrence!J2119&gt;0,Occurrence!J2119/Q2119,0)</f>
        <v/>
      </c>
      <c r="S2119" s="9">
        <f>IF(Occurrence!J2119&gt;0,P2119*R2119,0)</f>
        <v/>
      </c>
      <c r="T2119" s="24">
        <f>IF(Occurrence!K2119&gt;0,COUNTIFS(Occurrence!$K$2:$K$2441,"&gt;0",Occurrence!$K$2:$K$2441,"&lt;="&amp;Occurrence!K2119)/($B$9+1),0)</f>
        <v/>
      </c>
      <c r="U2119" s="16">
        <f>IF(Occurrence!K2119&gt;0,_xlfn.PERCENTILE.INC(Data!$O$2:$O$2441,($B$4+T2119*($B$5-1))/($B$3-1)),0)</f>
        <v/>
      </c>
      <c r="V2119" s="16">
        <f>IF(Occurrence!K2119&gt;0,_xlfn.PERCENTILE.INC(Occurrence!$I$2:$I$2441,($B$6+T2119*($B$7-1))/($B$3-1)),0)</f>
        <v/>
      </c>
      <c r="W2119" s="16">
        <f>IF(Occurrence!K2119&gt;0,Occurrence!K2119/V2119,0)</f>
        <v/>
      </c>
      <c r="X2119" s="9">
        <f>IF(Occurrence!K2119&gt;0,U2119*W2119,0)</f>
        <v/>
      </c>
      <c r="Y2119" s="24">
        <f>COUNTIF(Data!$X$2:$X$2441,"&lt;="&amp;Data!X2119)/($B$3+1)</f>
        <v/>
      </c>
      <c r="Z2119" s="16">
        <f>_xlfn.PERCENTILE.INC(Data!$U$2:$U$2441,Y2119)</f>
        <v/>
      </c>
      <c r="AA2119" s="16">
        <f>_xlfn.PERCENTILE.INC(Data!$V$2:$V$2441,Y2119)</f>
        <v/>
      </c>
      <c r="AB2119" s="16">
        <f>Data!X2119-AA2119</f>
        <v/>
      </c>
      <c r="AC2119" s="9">
        <f>Z2119+AB2119</f>
        <v/>
      </c>
      <c r="AD2119" s="24">
        <f>COUNTIF(Data!$Y$2:$Y$2441,"&lt;="&amp;Data!Y2119)/($B$3+1)</f>
        <v/>
      </c>
      <c r="AE2119" s="16">
        <f>_xlfn.PERCENTILE.INC(Data!$U$2:$U$2441,AD2119)</f>
        <v/>
      </c>
      <c r="AF2119" s="16">
        <f>_xlfn.PERCENTILE.INC(Data!$V$2:$V$2441,AD2119)</f>
        <v/>
      </c>
      <c r="AG2119" s="16">
        <f>Data!Y2119-AF2119</f>
        <v/>
      </c>
      <c r="AH2119" s="9">
        <f>AE2119+AG2119</f>
        <v/>
      </c>
    </row>
    <row r="2120">
      <c r="N2120" s="14">
        <f>Data!A2120</f>
        <v/>
      </c>
      <c r="O2120" s="24">
        <f>IF(Occurrence!J2120&gt;0,COUNTIFS(Occurrence!$J$2:$J$2441,"&gt;0",Occurrence!$J$2:$J$2441,"&lt;="&amp;Occurrence!J2120)/($B$8+1),0)</f>
        <v/>
      </c>
      <c r="P2120" s="16">
        <f>IF(Occurrence!J2120&gt;0,_xlfn.PERCENTILE.INC(Data!$O$2:$O$2441,($B$4+O2120*($B$5-1))/($B$3-1)),0)</f>
        <v/>
      </c>
      <c r="Q2120" s="16">
        <f>IF(Occurrence!J2120&gt;0,_xlfn.PERCENTILE.INC(Occurrence!$I$2:$I$2441,($B$6+O2120*($B$7-1))/($B$3-1)),0)</f>
        <v/>
      </c>
      <c r="R2120" s="16">
        <f>IF(Occurrence!J2120&gt;0,Occurrence!J2120/Q2120,0)</f>
        <v/>
      </c>
      <c r="S2120" s="9">
        <f>IF(Occurrence!J2120&gt;0,P2120*R2120,0)</f>
        <v/>
      </c>
      <c r="T2120" s="24">
        <f>IF(Occurrence!K2120&gt;0,COUNTIFS(Occurrence!$K$2:$K$2441,"&gt;0",Occurrence!$K$2:$K$2441,"&lt;="&amp;Occurrence!K2120)/($B$9+1),0)</f>
        <v/>
      </c>
      <c r="U2120" s="16">
        <f>IF(Occurrence!K2120&gt;0,_xlfn.PERCENTILE.INC(Data!$O$2:$O$2441,($B$4+T2120*($B$5-1))/($B$3-1)),0)</f>
        <v/>
      </c>
      <c r="V2120" s="16">
        <f>IF(Occurrence!K2120&gt;0,_xlfn.PERCENTILE.INC(Occurrence!$I$2:$I$2441,($B$6+T2120*($B$7-1))/($B$3-1)),0)</f>
        <v/>
      </c>
      <c r="W2120" s="16">
        <f>IF(Occurrence!K2120&gt;0,Occurrence!K2120/V2120,0)</f>
        <v/>
      </c>
      <c r="X2120" s="9">
        <f>IF(Occurrence!K2120&gt;0,U2120*W2120,0)</f>
        <v/>
      </c>
      <c r="Y2120" s="24">
        <f>COUNTIF(Data!$X$2:$X$2441,"&lt;="&amp;Data!X2120)/($B$3+1)</f>
        <v/>
      </c>
      <c r="Z2120" s="16">
        <f>_xlfn.PERCENTILE.INC(Data!$U$2:$U$2441,Y2120)</f>
        <v/>
      </c>
      <c r="AA2120" s="16">
        <f>_xlfn.PERCENTILE.INC(Data!$V$2:$V$2441,Y2120)</f>
        <v/>
      </c>
      <c r="AB2120" s="16">
        <f>Data!X2120-AA2120</f>
        <v/>
      </c>
      <c r="AC2120" s="9">
        <f>Z2120+AB2120</f>
        <v/>
      </c>
      <c r="AD2120" s="24">
        <f>COUNTIF(Data!$Y$2:$Y$2441,"&lt;="&amp;Data!Y2120)/($B$3+1)</f>
        <v/>
      </c>
      <c r="AE2120" s="16">
        <f>_xlfn.PERCENTILE.INC(Data!$U$2:$U$2441,AD2120)</f>
        <v/>
      </c>
      <c r="AF2120" s="16">
        <f>_xlfn.PERCENTILE.INC(Data!$V$2:$V$2441,AD2120)</f>
        <v/>
      </c>
      <c r="AG2120" s="16">
        <f>Data!Y2120-AF2120</f>
        <v/>
      </c>
      <c r="AH2120" s="9">
        <f>AE2120+AG2120</f>
        <v/>
      </c>
    </row>
    <row r="2121">
      <c r="N2121" s="14">
        <f>Data!A2121</f>
        <v/>
      </c>
      <c r="O2121" s="24">
        <f>IF(Occurrence!J2121&gt;0,COUNTIFS(Occurrence!$J$2:$J$2441,"&gt;0",Occurrence!$J$2:$J$2441,"&lt;="&amp;Occurrence!J2121)/($B$8+1),0)</f>
        <v/>
      </c>
      <c r="P2121" s="16">
        <f>IF(Occurrence!J2121&gt;0,_xlfn.PERCENTILE.INC(Data!$O$2:$O$2441,($B$4+O2121*($B$5-1))/($B$3-1)),0)</f>
        <v/>
      </c>
      <c r="Q2121" s="16">
        <f>IF(Occurrence!J2121&gt;0,_xlfn.PERCENTILE.INC(Occurrence!$I$2:$I$2441,($B$6+O2121*($B$7-1))/($B$3-1)),0)</f>
        <v/>
      </c>
      <c r="R2121" s="16">
        <f>IF(Occurrence!J2121&gt;0,Occurrence!J2121/Q2121,0)</f>
        <v/>
      </c>
      <c r="S2121" s="9">
        <f>IF(Occurrence!J2121&gt;0,P2121*R2121,0)</f>
        <v/>
      </c>
      <c r="T2121" s="24">
        <f>IF(Occurrence!K2121&gt;0,COUNTIFS(Occurrence!$K$2:$K$2441,"&gt;0",Occurrence!$K$2:$K$2441,"&lt;="&amp;Occurrence!K2121)/($B$9+1),0)</f>
        <v/>
      </c>
      <c r="U2121" s="16">
        <f>IF(Occurrence!K2121&gt;0,_xlfn.PERCENTILE.INC(Data!$O$2:$O$2441,($B$4+T2121*($B$5-1))/($B$3-1)),0)</f>
        <v/>
      </c>
      <c r="V2121" s="16">
        <f>IF(Occurrence!K2121&gt;0,_xlfn.PERCENTILE.INC(Occurrence!$I$2:$I$2441,($B$6+T2121*($B$7-1))/($B$3-1)),0)</f>
        <v/>
      </c>
      <c r="W2121" s="16">
        <f>IF(Occurrence!K2121&gt;0,Occurrence!K2121/V2121,0)</f>
        <v/>
      </c>
      <c r="X2121" s="9">
        <f>IF(Occurrence!K2121&gt;0,U2121*W2121,0)</f>
        <v/>
      </c>
      <c r="Y2121" s="24">
        <f>COUNTIF(Data!$X$2:$X$2441,"&lt;="&amp;Data!X2121)/($B$3+1)</f>
        <v/>
      </c>
      <c r="Z2121" s="16">
        <f>_xlfn.PERCENTILE.INC(Data!$U$2:$U$2441,Y2121)</f>
        <v/>
      </c>
      <c r="AA2121" s="16">
        <f>_xlfn.PERCENTILE.INC(Data!$V$2:$V$2441,Y2121)</f>
        <v/>
      </c>
      <c r="AB2121" s="16">
        <f>Data!X2121-AA2121</f>
        <v/>
      </c>
      <c r="AC2121" s="9">
        <f>Z2121+AB2121</f>
        <v/>
      </c>
      <c r="AD2121" s="24">
        <f>COUNTIF(Data!$Y$2:$Y$2441,"&lt;="&amp;Data!Y2121)/($B$3+1)</f>
        <v/>
      </c>
      <c r="AE2121" s="16">
        <f>_xlfn.PERCENTILE.INC(Data!$U$2:$U$2441,AD2121)</f>
        <v/>
      </c>
      <c r="AF2121" s="16">
        <f>_xlfn.PERCENTILE.INC(Data!$V$2:$V$2441,AD2121)</f>
        <v/>
      </c>
      <c r="AG2121" s="16">
        <f>Data!Y2121-AF2121</f>
        <v/>
      </c>
      <c r="AH2121" s="9">
        <f>AE2121+AG2121</f>
        <v/>
      </c>
    </row>
    <row r="2122">
      <c r="N2122" s="14">
        <f>Data!A2122</f>
        <v/>
      </c>
      <c r="O2122" s="24">
        <f>IF(Occurrence!J2122&gt;0,COUNTIFS(Occurrence!$J$2:$J$2441,"&gt;0",Occurrence!$J$2:$J$2441,"&lt;="&amp;Occurrence!J2122)/($B$8+1),0)</f>
        <v/>
      </c>
      <c r="P2122" s="16">
        <f>IF(Occurrence!J2122&gt;0,_xlfn.PERCENTILE.INC(Data!$O$2:$O$2441,($B$4+O2122*($B$5-1))/($B$3-1)),0)</f>
        <v/>
      </c>
      <c r="Q2122" s="16">
        <f>IF(Occurrence!J2122&gt;0,_xlfn.PERCENTILE.INC(Occurrence!$I$2:$I$2441,($B$6+O2122*($B$7-1))/($B$3-1)),0)</f>
        <v/>
      </c>
      <c r="R2122" s="16">
        <f>IF(Occurrence!J2122&gt;0,Occurrence!J2122/Q2122,0)</f>
        <v/>
      </c>
      <c r="S2122" s="9">
        <f>IF(Occurrence!J2122&gt;0,P2122*R2122,0)</f>
        <v/>
      </c>
      <c r="T2122" s="24">
        <f>IF(Occurrence!K2122&gt;0,COUNTIFS(Occurrence!$K$2:$K$2441,"&gt;0",Occurrence!$K$2:$K$2441,"&lt;="&amp;Occurrence!K2122)/($B$9+1),0)</f>
        <v/>
      </c>
      <c r="U2122" s="16">
        <f>IF(Occurrence!K2122&gt;0,_xlfn.PERCENTILE.INC(Data!$O$2:$O$2441,($B$4+T2122*($B$5-1))/($B$3-1)),0)</f>
        <v/>
      </c>
      <c r="V2122" s="16">
        <f>IF(Occurrence!K2122&gt;0,_xlfn.PERCENTILE.INC(Occurrence!$I$2:$I$2441,($B$6+T2122*($B$7-1))/($B$3-1)),0)</f>
        <v/>
      </c>
      <c r="W2122" s="16">
        <f>IF(Occurrence!K2122&gt;0,Occurrence!K2122/V2122,0)</f>
        <v/>
      </c>
      <c r="X2122" s="9">
        <f>IF(Occurrence!K2122&gt;0,U2122*W2122,0)</f>
        <v/>
      </c>
      <c r="Y2122" s="24">
        <f>COUNTIF(Data!$X$2:$X$2441,"&lt;="&amp;Data!X2122)/($B$3+1)</f>
        <v/>
      </c>
      <c r="Z2122" s="16">
        <f>_xlfn.PERCENTILE.INC(Data!$U$2:$U$2441,Y2122)</f>
        <v/>
      </c>
      <c r="AA2122" s="16">
        <f>_xlfn.PERCENTILE.INC(Data!$V$2:$V$2441,Y2122)</f>
        <v/>
      </c>
      <c r="AB2122" s="16">
        <f>Data!X2122-AA2122</f>
        <v/>
      </c>
      <c r="AC2122" s="9">
        <f>Z2122+AB2122</f>
        <v/>
      </c>
      <c r="AD2122" s="24">
        <f>COUNTIF(Data!$Y$2:$Y$2441,"&lt;="&amp;Data!Y2122)/($B$3+1)</f>
        <v/>
      </c>
      <c r="AE2122" s="16">
        <f>_xlfn.PERCENTILE.INC(Data!$U$2:$U$2441,AD2122)</f>
        <v/>
      </c>
      <c r="AF2122" s="16">
        <f>_xlfn.PERCENTILE.INC(Data!$V$2:$V$2441,AD2122)</f>
        <v/>
      </c>
      <c r="AG2122" s="16">
        <f>Data!Y2122-AF2122</f>
        <v/>
      </c>
      <c r="AH2122" s="9">
        <f>AE2122+AG2122</f>
        <v/>
      </c>
    </row>
    <row r="2123">
      <c r="N2123" s="14">
        <f>Data!A2123</f>
        <v/>
      </c>
      <c r="O2123" s="24">
        <f>IF(Occurrence!J2123&gt;0,COUNTIFS(Occurrence!$J$2:$J$2441,"&gt;0",Occurrence!$J$2:$J$2441,"&lt;="&amp;Occurrence!J2123)/($B$8+1),0)</f>
        <v/>
      </c>
      <c r="P2123" s="16">
        <f>IF(Occurrence!J2123&gt;0,_xlfn.PERCENTILE.INC(Data!$O$2:$O$2441,($B$4+O2123*($B$5-1))/($B$3-1)),0)</f>
        <v/>
      </c>
      <c r="Q2123" s="16">
        <f>IF(Occurrence!J2123&gt;0,_xlfn.PERCENTILE.INC(Occurrence!$I$2:$I$2441,($B$6+O2123*($B$7-1))/($B$3-1)),0)</f>
        <v/>
      </c>
      <c r="R2123" s="16">
        <f>IF(Occurrence!J2123&gt;0,Occurrence!J2123/Q2123,0)</f>
        <v/>
      </c>
      <c r="S2123" s="9">
        <f>IF(Occurrence!J2123&gt;0,P2123*R2123,0)</f>
        <v/>
      </c>
      <c r="T2123" s="24">
        <f>IF(Occurrence!K2123&gt;0,COUNTIFS(Occurrence!$K$2:$K$2441,"&gt;0",Occurrence!$K$2:$K$2441,"&lt;="&amp;Occurrence!K2123)/($B$9+1),0)</f>
        <v/>
      </c>
      <c r="U2123" s="16">
        <f>IF(Occurrence!K2123&gt;0,_xlfn.PERCENTILE.INC(Data!$O$2:$O$2441,($B$4+T2123*($B$5-1))/($B$3-1)),0)</f>
        <v/>
      </c>
      <c r="V2123" s="16">
        <f>IF(Occurrence!K2123&gt;0,_xlfn.PERCENTILE.INC(Occurrence!$I$2:$I$2441,($B$6+T2123*($B$7-1))/($B$3-1)),0)</f>
        <v/>
      </c>
      <c r="W2123" s="16">
        <f>IF(Occurrence!K2123&gt;0,Occurrence!K2123/V2123,0)</f>
        <v/>
      </c>
      <c r="X2123" s="9">
        <f>IF(Occurrence!K2123&gt;0,U2123*W2123,0)</f>
        <v/>
      </c>
      <c r="Y2123" s="24">
        <f>COUNTIF(Data!$X$2:$X$2441,"&lt;="&amp;Data!X2123)/($B$3+1)</f>
        <v/>
      </c>
      <c r="Z2123" s="16">
        <f>_xlfn.PERCENTILE.INC(Data!$U$2:$U$2441,Y2123)</f>
        <v/>
      </c>
      <c r="AA2123" s="16">
        <f>_xlfn.PERCENTILE.INC(Data!$V$2:$V$2441,Y2123)</f>
        <v/>
      </c>
      <c r="AB2123" s="16">
        <f>Data!X2123-AA2123</f>
        <v/>
      </c>
      <c r="AC2123" s="9">
        <f>Z2123+AB2123</f>
        <v/>
      </c>
      <c r="AD2123" s="24">
        <f>COUNTIF(Data!$Y$2:$Y$2441,"&lt;="&amp;Data!Y2123)/($B$3+1)</f>
        <v/>
      </c>
      <c r="AE2123" s="16">
        <f>_xlfn.PERCENTILE.INC(Data!$U$2:$U$2441,AD2123)</f>
        <v/>
      </c>
      <c r="AF2123" s="16">
        <f>_xlfn.PERCENTILE.INC(Data!$V$2:$V$2441,AD2123)</f>
        <v/>
      </c>
      <c r="AG2123" s="16">
        <f>Data!Y2123-AF2123</f>
        <v/>
      </c>
      <c r="AH2123" s="9">
        <f>AE2123+AG2123</f>
        <v/>
      </c>
    </row>
    <row r="2124">
      <c r="N2124" s="14">
        <f>Data!A2124</f>
        <v/>
      </c>
      <c r="O2124" s="24">
        <f>IF(Occurrence!J2124&gt;0,COUNTIFS(Occurrence!$J$2:$J$2441,"&gt;0",Occurrence!$J$2:$J$2441,"&lt;="&amp;Occurrence!J2124)/($B$8+1),0)</f>
        <v/>
      </c>
      <c r="P2124" s="16">
        <f>IF(Occurrence!J2124&gt;0,_xlfn.PERCENTILE.INC(Data!$O$2:$O$2441,($B$4+O2124*($B$5-1))/($B$3-1)),0)</f>
        <v/>
      </c>
      <c r="Q2124" s="16">
        <f>IF(Occurrence!J2124&gt;0,_xlfn.PERCENTILE.INC(Occurrence!$I$2:$I$2441,($B$6+O2124*($B$7-1))/($B$3-1)),0)</f>
        <v/>
      </c>
      <c r="R2124" s="16">
        <f>IF(Occurrence!J2124&gt;0,Occurrence!J2124/Q2124,0)</f>
        <v/>
      </c>
      <c r="S2124" s="9">
        <f>IF(Occurrence!J2124&gt;0,P2124*R2124,0)</f>
        <v/>
      </c>
      <c r="T2124" s="24">
        <f>IF(Occurrence!K2124&gt;0,COUNTIFS(Occurrence!$K$2:$K$2441,"&gt;0",Occurrence!$K$2:$K$2441,"&lt;="&amp;Occurrence!K2124)/($B$9+1),0)</f>
        <v/>
      </c>
      <c r="U2124" s="16">
        <f>IF(Occurrence!K2124&gt;0,_xlfn.PERCENTILE.INC(Data!$O$2:$O$2441,($B$4+T2124*($B$5-1))/($B$3-1)),0)</f>
        <v/>
      </c>
      <c r="V2124" s="16">
        <f>IF(Occurrence!K2124&gt;0,_xlfn.PERCENTILE.INC(Occurrence!$I$2:$I$2441,($B$6+T2124*($B$7-1))/($B$3-1)),0)</f>
        <v/>
      </c>
      <c r="W2124" s="16">
        <f>IF(Occurrence!K2124&gt;0,Occurrence!K2124/V2124,0)</f>
        <v/>
      </c>
      <c r="X2124" s="9">
        <f>IF(Occurrence!K2124&gt;0,U2124*W2124,0)</f>
        <v/>
      </c>
      <c r="Y2124" s="24">
        <f>COUNTIF(Data!$X$2:$X$2441,"&lt;="&amp;Data!X2124)/($B$3+1)</f>
        <v/>
      </c>
      <c r="Z2124" s="16">
        <f>_xlfn.PERCENTILE.INC(Data!$U$2:$U$2441,Y2124)</f>
        <v/>
      </c>
      <c r="AA2124" s="16">
        <f>_xlfn.PERCENTILE.INC(Data!$V$2:$V$2441,Y2124)</f>
        <v/>
      </c>
      <c r="AB2124" s="16">
        <f>Data!X2124-AA2124</f>
        <v/>
      </c>
      <c r="AC2124" s="9">
        <f>Z2124+AB2124</f>
        <v/>
      </c>
      <c r="AD2124" s="24">
        <f>COUNTIF(Data!$Y$2:$Y$2441,"&lt;="&amp;Data!Y2124)/($B$3+1)</f>
        <v/>
      </c>
      <c r="AE2124" s="16">
        <f>_xlfn.PERCENTILE.INC(Data!$U$2:$U$2441,AD2124)</f>
        <v/>
      </c>
      <c r="AF2124" s="16">
        <f>_xlfn.PERCENTILE.INC(Data!$V$2:$V$2441,AD2124)</f>
        <v/>
      </c>
      <c r="AG2124" s="16">
        <f>Data!Y2124-AF2124</f>
        <v/>
      </c>
      <c r="AH2124" s="9">
        <f>AE2124+AG2124</f>
        <v/>
      </c>
    </row>
    <row r="2125">
      <c r="N2125" s="14">
        <f>Data!A2125</f>
        <v/>
      </c>
      <c r="O2125" s="24">
        <f>IF(Occurrence!J2125&gt;0,COUNTIFS(Occurrence!$J$2:$J$2441,"&gt;0",Occurrence!$J$2:$J$2441,"&lt;="&amp;Occurrence!J2125)/($B$8+1),0)</f>
        <v/>
      </c>
      <c r="P2125" s="16">
        <f>IF(Occurrence!J2125&gt;0,_xlfn.PERCENTILE.INC(Data!$O$2:$O$2441,($B$4+O2125*($B$5-1))/($B$3-1)),0)</f>
        <v/>
      </c>
      <c r="Q2125" s="16">
        <f>IF(Occurrence!J2125&gt;0,_xlfn.PERCENTILE.INC(Occurrence!$I$2:$I$2441,($B$6+O2125*($B$7-1))/($B$3-1)),0)</f>
        <v/>
      </c>
      <c r="R2125" s="16">
        <f>IF(Occurrence!J2125&gt;0,Occurrence!J2125/Q2125,0)</f>
        <v/>
      </c>
      <c r="S2125" s="9">
        <f>IF(Occurrence!J2125&gt;0,P2125*R2125,0)</f>
        <v/>
      </c>
      <c r="T2125" s="24">
        <f>IF(Occurrence!K2125&gt;0,COUNTIFS(Occurrence!$K$2:$K$2441,"&gt;0",Occurrence!$K$2:$K$2441,"&lt;="&amp;Occurrence!K2125)/($B$9+1),0)</f>
        <v/>
      </c>
      <c r="U2125" s="16">
        <f>IF(Occurrence!K2125&gt;0,_xlfn.PERCENTILE.INC(Data!$O$2:$O$2441,($B$4+T2125*($B$5-1))/($B$3-1)),0)</f>
        <v/>
      </c>
      <c r="V2125" s="16">
        <f>IF(Occurrence!K2125&gt;0,_xlfn.PERCENTILE.INC(Occurrence!$I$2:$I$2441,($B$6+T2125*($B$7-1))/($B$3-1)),0)</f>
        <v/>
      </c>
      <c r="W2125" s="16">
        <f>IF(Occurrence!K2125&gt;0,Occurrence!K2125/V2125,0)</f>
        <v/>
      </c>
      <c r="X2125" s="9">
        <f>IF(Occurrence!K2125&gt;0,U2125*W2125,0)</f>
        <v/>
      </c>
      <c r="Y2125" s="24">
        <f>COUNTIF(Data!$X$2:$X$2441,"&lt;="&amp;Data!X2125)/($B$3+1)</f>
        <v/>
      </c>
      <c r="Z2125" s="16">
        <f>_xlfn.PERCENTILE.INC(Data!$U$2:$U$2441,Y2125)</f>
        <v/>
      </c>
      <c r="AA2125" s="16">
        <f>_xlfn.PERCENTILE.INC(Data!$V$2:$V$2441,Y2125)</f>
        <v/>
      </c>
      <c r="AB2125" s="16">
        <f>Data!X2125-AA2125</f>
        <v/>
      </c>
      <c r="AC2125" s="9">
        <f>Z2125+AB2125</f>
        <v/>
      </c>
      <c r="AD2125" s="24">
        <f>COUNTIF(Data!$Y$2:$Y$2441,"&lt;="&amp;Data!Y2125)/($B$3+1)</f>
        <v/>
      </c>
      <c r="AE2125" s="16">
        <f>_xlfn.PERCENTILE.INC(Data!$U$2:$U$2441,AD2125)</f>
        <v/>
      </c>
      <c r="AF2125" s="16">
        <f>_xlfn.PERCENTILE.INC(Data!$V$2:$V$2441,AD2125)</f>
        <v/>
      </c>
      <c r="AG2125" s="16">
        <f>Data!Y2125-AF2125</f>
        <v/>
      </c>
      <c r="AH2125" s="9">
        <f>AE2125+AG2125</f>
        <v/>
      </c>
    </row>
    <row r="2126">
      <c r="N2126" s="14">
        <f>Data!A2126</f>
        <v/>
      </c>
      <c r="O2126" s="24">
        <f>IF(Occurrence!J2126&gt;0,COUNTIFS(Occurrence!$J$2:$J$2441,"&gt;0",Occurrence!$J$2:$J$2441,"&lt;="&amp;Occurrence!J2126)/($B$8+1),0)</f>
        <v/>
      </c>
      <c r="P2126" s="16">
        <f>IF(Occurrence!J2126&gt;0,_xlfn.PERCENTILE.INC(Data!$O$2:$O$2441,($B$4+O2126*($B$5-1))/($B$3-1)),0)</f>
        <v/>
      </c>
      <c r="Q2126" s="16">
        <f>IF(Occurrence!J2126&gt;0,_xlfn.PERCENTILE.INC(Occurrence!$I$2:$I$2441,($B$6+O2126*($B$7-1))/($B$3-1)),0)</f>
        <v/>
      </c>
      <c r="R2126" s="16">
        <f>IF(Occurrence!J2126&gt;0,Occurrence!J2126/Q2126,0)</f>
        <v/>
      </c>
      <c r="S2126" s="9">
        <f>IF(Occurrence!J2126&gt;0,P2126*R2126,0)</f>
        <v/>
      </c>
      <c r="T2126" s="24">
        <f>IF(Occurrence!K2126&gt;0,COUNTIFS(Occurrence!$K$2:$K$2441,"&gt;0",Occurrence!$K$2:$K$2441,"&lt;="&amp;Occurrence!K2126)/($B$9+1),0)</f>
        <v/>
      </c>
      <c r="U2126" s="16">
        <f>IF(Occurrence!K2126&gt;0,_xlfn.PERCENTILE.INC(Data!$O$2:$O$2441,($B$4+T2126*($B$5-1))/($B$3-1)),0)</f>
        <v/>
      </c>
      <c r="V2126" s="16">
        <f>IF(Occurrence!K2126&gt;0,_xlfn.PERCENTILE.INC(Occurrence!$I$2:$I$2441,($B$6+T2126*($B$7-1))/($B$3-1)),0)</f>
        <v/>
      </c>
      <c r="W2126" s="16">
        <f>IF(Occurrence!K2126&gt;0,Occurrence!K2126/V2126,0)</f>
        <v/>
      </c>
      <c r="X2126" s="9">
        <f>IF(Occurrence!K2126&gt;0,U2126*W2126,0)</f>
        <v/>
      </c>
      <c r="Y2126" s="24">
        <f>COUNTIF(Data!$X$2:$X$2441,"&lt;="&amp;Data!X2126)/($B$3+1)</f>
        <v/>
      </c>
      <c r="Z2126" s="16">
        <f>_xlfn.PERCENTILE.INC(Data!$U$2:$U$2441,Y2126)</f>
        <v/>
      </c>
      <c r="AA2126" s="16">
        <f>_xlfn.PERCENTILE.INC(Data!$V$2:$V$2441,Y2126)</f>
        <v/>
      </c>
      <c r="AB2126" s="16">
        <f>Data!X2126-AA2126</f>
        <v/>
      </c>
      <c r="AC2126" s="9">
        <f>Z2126+AB2126</f>
        <v/>
      </c>
      <c r="AD2126" s="24">
        <f>COUNTIF(Data!$Y$2:$Y$2441,"&lt;="&amp;Data!Y2126)/($B$3+1)</f>
        <v/>
      </c>
      <c r="AE2126" s="16">
        <f>_xlfn.PERCENTILE.INC(Data!$U$2:$U$2441,AD2126)</f>
        <v/>
      </c>
      <c r="AF2126" s="16">
        <f>_xlfn.PERCENTILE.INC(Data!$V$2:$V$2441,AD2126)</f>
        <v/>
      </c>
      <c r="AG2126" s="16">
        <f>Data!Y2126-AF2126</f>
        <v/>
      </c>
      <c r="AH2126" s="9">
        <f>AE2126+AG2126</f>
        <v/>
      </c>
    </row>
    <row r="2127">
      <c r="N2127" s="14">
        <f>Data!A2127</f>
        <v/>
      </c>
      <c r="O2127" s="24">
        <f>IF(Occurrence!J2127&gt;0,COUNTIFS(Occurrence!$J$2:$J$2441,"&gt;0",Occurrence!$J$2:$J$2441,"&lt;="&amp;Occurrence!J2127)/($B$8+1),0)</f>
        <v/>
      </c>
      <c r="P2127" s="16">
        <f>IF(Occurrence!J2127&gt;0,_xlfn.PERCENTILE.INC(Data!$O$2:$O$2441,($B$4+O2127*($B$5-1))/($B$3-1)),0)</f>
        <v/>
      </c>
      <c r="Q2127" s="16">
        <f>IF(Occurrence!J2127&gt;0,_xlfn.PERCENTILE.INC(Occurrence!$I$2:$I$2441,($B$6+O2127*($B$7-1))/($B$3-1)),0)</f>
        <v/>
      </c>
      <c r="R2127" s="16">
        <f>IF(Occurrence!J2127&gt;0,Occurrence!J2127/Q2127,0)</f>
        <v/>
      </c>
      <c r="S2127" s="9">
        <f>IF(Occurrence!J2127&gt;0,P2127*R2127,0)</f>
        <v/>
      </c>
      <c r="T2127" s="24">
        <f>IF(Occurrence!K2127&gt;0,COUNTIFS(Occurrence!$K$2:$K$2441,"&gt;0",Occurrence!$K$2:$K$2441,"&lt;="&amp;Occurrence!K2127)/($B$9+1),0)</f>
        <v/>
      </c>
      <c r="U2127" s="16">
        <f>IF(Occurrence!K2127&gt;0,_xlfn.PERCENTILE.INC(Data!$O$2:$O$2441,($B$4+T2127*($B$5-1))/($B$3-1)),0)</f>
        <v/>
      </c>
      <c r="V2127" s="16">
        <f>IF(Occurrence!K2127&gt;0,_xlfn.PERCENTILE.INC(Occurrence!$I$2:$I$2441,($B$6+T2127*($B$7-1))/($B$3-1)),0)</f>
        <v/>
      </c>
      <c r="W2127" s="16">
        <f>IF(Occurrence!K2127&gt;0,Occurrence!K2127/V2127,0)</f>
        <v/>
      </c>
      <c r="X2127" s="9">
        <f>IF(Occurrence!K2127&gt;0,U2127*W2127,0)</f>
        <v/>
      </c>
      <c r="Y2127" s="24">
        <f>COUNTIF(Data!$X$2:$X$2441,"&lt;="&amp;Data!X2127)/($B$3+1)</f>
        <v/>
      </c>
      <c r="Z2127" s="16">
        <f>_xlfn.PERCENTILE.INC(Data!$U$2:$U$2441,Y2127)</f>
        <v/>
      </c>
      <c r="AA2127" s="16">
        <f>_xlfn.PERCENTILE.INC(Data!$V$2:$V$2441,Y2127)</f>
        <v/>
      </c>
      <c r="AB2127" s="16">
        <f>Data!X2127-AA2127</f>
        <v/>
      </c>
      <c r="AC2127" s="9">
        <f>Z2127+AB2127</f>
        <v/>
      </c>
      <c r="AD2127" s="24">
        <f>COUNTIF(Data!$Y$2:$Y$2441,"&lt;="&amp;Data!Y2127)/($B$3+1)</f>
        <v/>
      </c>
      <c r="AE2127" s="16">
        <f>_xlfn.PERCENTILE.INC(Data!$U$2:$U$2441,AD2127)</f>
        <v/>
      </c>
      <c r="AF2127" s="16">
        <f>_xlfn.PERCENTILE.INC(Data!$V$2:$V$2441,AD2127)</f>
        <v/>
      </c>
      <c r="AG2127" s="16">
        <f>Data!Y2127-AF2127</f>
        <v/>
      </c>
      <c r="AH2127" s="9">
        <f>AE2127+AG2127</f>
        <v/>
      </c>
    </row>
    <row r="2128">
      <c r="N2128" s="14">
        <f>Data!A2128</f>
        <v/>
      </c>
      <c r="O2128" s="24">
        <f>IF(Occurrence!J2128&gt;0,COUNTIFS(Occurrence!$J$2:$J$2441,"&gt;0",Occurrence!$J$2:$J$2441,"&lt;="&amp;Occurrence!J2128)/($B$8+1),0)</f>
        <v/>
      </c>
      <c r="P2128" s="16">
        <f>IF(Occurrence!J2128&gt;0,_xlfn.PERCENTILE.INC(Data!$O$2:$O$2441,($B$4+O2128*($B$5-1))/($B$3-1)),0)</f>
        <v/>
      </c>
      <c r="Q2128" s="16">
        <f>IF(Occurrence!J2128&gt;0,_xlfn.PERCENTILE.INC(Occurrence!$I$2:$I$2441,($B$6+O2128*($B$7-1))/($B$3-1)),0)</f>
        <v/>
      </c>
      <c r="R2128" s="16">
        <f>IF(Occurrence!J2128&gt;0,Occurrence!J2128/Q2128,0)</f>
        <v/>
      </c>
      <c r="S2128" s="9">
        <f>IF(Occurrence!J2128&gt;0,P2128*R2128,0)</f>
        <v/>
      </c>
      <c r="T2128" s="24">
        <f>IF(Occurrence!K2128&gt;0,COUNTIFS(Occurrence!$K$2:$K$2441,"&gt;0",Occurrence!$K$2:$K$2441,"&lt;="&amp;Occurrence!K2128)/($B$9+1),0)</f>
        <v/>
      </c>
      <c r="U2128" s="16">
        <f>IF(Occurrence!K2128&gt;0,_xlfn.PERCENTILE.INC(Data!$O$2:$O$2441,($B$4+T2128*($B$5-1))/($B$3-1)),0)</f>
        <v/>
      </c>
      <c r="V2128" s="16">
        <f>IF(Occurrence!K2128&gt;0,_xlfn.PERCENTILE.INC(Occurrence!$I$2:$I$2441,($B$6+T2128*($B$7-1))/($B$3-1)),0)</f>
        <v/>
      </c>
      <c r="W2128" s="16">
        <f>IF(Occurrence!K2128&gt;0,Occurrence!K2128/V2128,0)</f>
        <v/>
      </c>
      <c r="X2128" s="9">
        <f>IF(Occurrence!K2128&gt;0,U2128*W2128,0)</f>
        <v/>
      </c>
      <c r="Y2128" s="24">
        <f>COUNTIF(Data!$X$2:$X$2441,"&lt;="&amp;Data!X2128)/($B$3+1)</f>
        <v/>
      </c>
      <c r="Z2128" s="16">
        <f>_xlfn.PERCENTILE.INC(Data!$U$2:$U$2441,Y2128)</f>
        <v/>
      </c>
      <c r="AA2128" s="16">
        <f>_xlfn.PERCENTILE.INC(Data!$V$2:$V$2441,Y2128)</f>
        <v/>
      </c>
      <c r="AB2128" s="16">
        <f>Data!X2128-AA2128</f>
        <v/>
      </c>
      <c r="AC2128" s="9">
        <f>Z2128+AB2128</f>
        <v/>
      </c>
      <c r="AD2128" s="24">
        <f>COUNTIF(Data!$Y$2:$Y$2441,"&lt;="&amp;Data!Y2128)/($B$3+1)</f>
        <v/>
      </c>
      <c r="AE2128" s="16">
        <f>_xlfn.PERCENTILE.INC(Data!$U$2:$U$2441,AD2128)</f>
        <v/>
      </c>
      <c r="AF2128" s="16">
        <f>_xlfn.PERCENTILE.INC(Data!$V$2:$V$2441,AD2128)</f>
        <v/>
      </c>
      <c r="AG2128" s="16">
        <f>Data!Y2128-AF2128</f>
        <v/>
      </c>
      <c r="AH2128" s="9">
        <f>AE2128+AG2128</f>
        <v/>
      </c>
    </row>
    <row r="2129">
      <c r="N2129" s="14">
        <f>Data!A2129</f>
        <v/>
      </c>
      <c r="O2129" s="24">
        <f>IF(Occurrence!J2129&gt;0,COUNTIFS(Occurrence!$J$2:$J$2441,"&gt;0",Occurrence!$J$2:$J$2441,"&lt;="&amp;Occurrence!J2129)/($B$8+1),0)</f>
        <v/>
      </c>
      <c r="P2129" s="16">
        <f>IF(Occurrence!J2129&gt;0,_xlfn.PERCENTILE.INC(Data!$O$2:$O$2441,($B$4+O2129*($B$5-1))/($B$3-1)),0)</f>
        <v/>
      </c>
      <c r="Q2129" s="16">
        <f>IF(Occurrence!J2129&gt;0,_xlfn.PERCENTILE.INC(Occurrence!$I$2:$I$2441,($B$6+O2129*($B$7-1))/($B$3-1)),0)</f>
        <v/>
      </c>
      <c r="R2129" s="16">
        <f>IF(Occurrence!J2129&gt;0,Occurrence!J2129/Q2129,0)</f>
        <v/>
      </c>
      <c r="S2129" s="9">
        <f>IF(Occurrence!J2129&gt;0,P2129*R2129,0)</f>
        <v/>
      </c>
      <c r="T2129" s="24">
        <f>IF(Occurrence!K2129&gt;0,COUNTIFS(Occurrence!$K$2:$K$2441,"&gt;0",Occurrence!$K$2:$K$2441,"&lt;="&amp;Occurrence!K2129)/($B$9+1),0)</f>
        <v/>
      </c>
      <c r="U2129" s="16">
        <f>IF(Occurrence!K2129&gt;0,_xlfn.PERCENTILE.INC(Data!$O$2:$O$2441,($B$4+T2129*($B$5-1))/($B$3-1)),0)</f>
        <v/>
      </c>
      <c r="V2129" s="16">
        <f>IF(Occurrence!K2129&gt;0,_xlfn.PERCENTILE.INC(Occurrence!$I$2:$I$2441,($B$6+T2129*($B$7-1))/($B$3-1)),0)</f>
        <v/>
      </c>
      <c r="W2129" s="16">
        <f>IF(Occurrence!K2129&gt;0,Occurrence!K2129/V2129,0)</f>
        <v/>
      </c>
      <c r="X2129" s="9">
        <f>IF(Occurrence!K2129&gt;0,U2129*W2129,0)</f>
        <v/>
      </c>
      <c r="Y2129" s="24">
        <f>COUNTIF(Data!$X$2:$X$2441,"&lt;="&amp;Data!X2129)/($B$3+1)</f>
        <v/>
      </c>
      <c r="Z2129" s="16">
        <f>_xlfn.PERCENTILE.INC(Data!$U$2:$U$2441,Y2129)</f>
        <v/>
      </c>
      <c r="AA2129" s="16">
        <f>_xlfn.PERCENTILE.INC(Data!$V$2:$V$2441,Y2129)</f>
        <v/>
      </c>
      <c r="AB2129" s="16">
        <f>Data!X2129-AA2129</f>
        <v/>
      </c>
      <c r="AC2129" s="9">
        <f>Z2129+AB2129</f>
        <v/>
      </c>
      <c r="AD2129" s="24">
        <f>COUNTIF(Data!$Y$2:$Y$2441,"&lt;="&amp;Data!Y2129)/($B$3+1)</f>
        <v/>
      </c>
      <c r="AE2129" s="16">
        <f>_xlfn.PERCENTILE.INC(Data!$U$2:$U$2441,AD2129)</f>
        <v/>
      </c>
      <c r="AF2129" s="16">
        <f>_xlfn.PERCENTILE.INC(Data!$V$2:$V$2441,AD2129)</f>
        <v/>
      </c>
      <c r="AG2129" s="16">
        <f>Data!Y2129-AF2129</f>
        <v/>
      </c>
      <c r="AH2129" s="9">
        <f>AE2129+AG2129</f>
        <v/>
      </c>
    </row>
    <row r="2130">
      <c r="N2130" s="14">
        <f>Data!A2130</f>
        <v/>
      </c>
      <c r="O2130" s="24">
        <f>IF(Occurrence!J2130&gt;0,COUNTIFS(Occurrence!$J$2:$J$2441,"&gt;0",Occurrence!$J$2:$J$2441,"&lt;="&amp;Occurrence!J2130)/($B$8+1),0)</f>
        <v/>
      </c>
      <c r="P2130" s="16">
        <f>IF(Occurrence!J2130&gt;0,_xlfn.PERCENTILE.INC(Data!$O$2:$O$2441,($B$4+O2130*($B$5-1))/($B$3-1)),0)</f>
        <v/>
      </c>
      <c r="Q2130" s="16">
        <f>IF(Occurrence!J2130&gt;0,_xlfn.PERCENTILE.INC(Occurrence!$I$2:$I$2441,($B$6+O2130*($B$7-1))/($B$3-1)),0)</f>
        <v/>
      </c>
      <c r="R2130" s="16">
        <f>IF(Occurrence!J2130&gt;0,Occurrence!J2130/Q2130,0)</f>
        <v/>
      </c>
      <c r="S2130" s="9">
        <f>IF(Occurrence!J2130&gt;0,P2130*R2130,0)</f>
        <v/>
      </c>
      <c r="T2130" s="24">
        <f>IF(Occurrence!K2130&gt;0,COUNTIFS(Occurrence!$K$2:$K$2441,"&gt;0",Occurrence!$K$2:$K$2441,"&lt;="&amp;Occurrence!K2130)/($B$9+1),0)</f>
        <v/>
      </c>
      <c r="U2130" s="16">
        <f>IF(Occurrence!K2130&gt;0,_xlfn.PERCENTILE.INC(Data!$O$2:$O$2441,($B$4+T2130*($B$5-1))/($B$3-1)),0)</f>
        <v/>
      </c>
      <c r="V2130" s="16">
        <f>IF(Occurrence!K2130&gt;0,_xlfn.PERCENTILE.INC(Occurrence!$I$2:$I$2441,($B$6+T2130*($B$7-1))/($B$3-1)),0)</f>
        <v/>
      </c>
      <c r="W2130" s="16">
        <f>IF(Occurrence!K2130&gt;0,Occurrence!K2130/V2130,0)</f>
        <v/>
      </c>
      <c r="X2130" s="9">
        <f>IF(Occurrence!K2130&gt;0,U2130*W2130,0)</f>
        <v/>
      </c>
      <c r="Y2130" s="24">
        <f>COUNTIF(Data!$X$2:$X$2441,"&lt;="&amp;Data!X2130)/($B$3+1)</f>
        <v/>
      </c>
      <c r="Z2130" s="16">
        <f>_xlfn.PERCENTILE.INC(Data!$U$2:$U$2441,Y2130)</f>
        <v/>
      </c>
      <c r="AA2130" s="16">
        <f>_xlfn.PERCENTILE.INC(Data!$V$2:$V$2441,Y2130)</f>
        <v/>
      </c>
      <c r="AB2130" s="16">
        <f>Data!X2130-AA2130</f>
        <v/>
      </c>
      <c r="AC2130" s="9">
        <f>Z2130+AB2130</f>
        <v/>
      </c>
      <c r="AD2130" s="24">
        <f>COUNTIF(Data!$Y$2:$Y$2441,"&lt;="&amp;Data!Y2130)/($B$3+1)</f>
        <v/>
      </c>
      <c r="AE2130" s="16">
        <f>_xlfn.PERCENTILE.INC(Data!$U$2:$U$2441,AD2130)</f>
        <v/>
      </c>
      <c r="AF2130" s="16">
        <f>_xlfn.PERCENTILE.INC(Data!$V$2:$V$2441,AD2130)</f>
        <v/>
      </c>
      <c r="AG2130" s="16">
        <f>Data!Y2130-AF2130</f>
        <v/>
      </c>
      <c r="AH2130" s="9">
        <f>AE2130+AG2130</f>
        <v/>
      </c>
    </row>
    <row r="2131">
      <c r="N2131" s="14">
        <f>Data!A2131</f>
        <v/>
      </c>
      <c r="O2131" s="24">
        <f>IF(Occurrence!J2131&gt;0,COUNTIFS(Occurrence!$J$2:$J$2441,"&gt;0",Occurrence!$J$2:$J$2441,"&lt;="&amp;Occurrence!J2131)/($B$8+1),0)</f>
        <v/>
      </c>
      <c r="P2131" s="16">
        <f>IF(Occurrence!J2131&gt;0,_xlfn.PERCENTILE.INC(Data!$O$2:$O$2441,($B$4+O2131*($B$5-1))/($B$3-1)),0)</f>
        <v/>
      </c>
      <c r="Q2131" s="16">
        <f>IF(Occurrence!J2131&gt;0,_xlfn.PERCENTILE.INC(Occurrence!$I$2:$I$2441,($B$6+O2131*($B$7-1))/($B$3-1)),0)</f>
        <v/>
      </c>
      <c r="R2131" s="16">
        <f>IF(Occurrence!J2131&gt;0,Occurrence!J2131/Q2131,0)</f>
        <v/>
      </c>
      <c r="S2131" s="9">
        <f>IF(Occurrence!J2131&gt;0,P2131*R2131,0)</f>
        <v/>
      </c>
      <c r="T2131" s="24">
        <f>IF(Occurrence!K2131&gt;0,COUNTIFS(Occurrence!$K$2:$K$2441,"&gt;0",Occurrence!$K$2:$K$2441,"&lt;="&amp;Occurrence!K2131)/($B$9+1),0)</f>
        <v/>
      </c>
      <c r="U2131" s="16">
        <f>IF(Occurrence!K2131&gt;0,_xlfn.PERCENTILE.INC(Data!$O$2:$O$2441,($B$4+T2131*($B$5-1))/($B$3-1)),0)</f>
        <v/>
      </c>
      <c r="V2131" s="16">
        <f>IF(Occurrence!K2131&gt;0,_xlfn.PERCENTILE.INC(Occurrence!$I$2:$I$2441,($B$6+T2131*($B$7-1))/($B$3-1)),0)</f>
        <v/>
      </c>
      <c r="W2131" s="16">
        <f>IF(Occurrence!K2131&gt;0,Occurrence!K2131/V2131,0)</f>
        <v/>
      </c>
      <c r="X2131" s="9">
        <f>IF(Occurrence!K2131&gt;0,U2131*W2131,0)</f>
        <v/>
      </c>
      <c r="Y2131" s="24">
        <f>COUNTIF(Data!$X$2:$X$2441,"&lt;="&amp;Data!X2131)/($B$3+1)</f>
        <v/>
      </c>
      <c r="Z2131" s="16">
        <f>_xlfn.PERCENTILE.INC(Data!$U$2:$U$2441,Y2131)</f>
        <v/>
      </c>
      <c r="AA2131" s="16">
        <f>_xlfn.PERCENTILE.INC(Data!$V$2:$V$2441,Y2131)</f>
        <v/>
      </c>
      <c r="AB2131" s="16">
        <f>Data!X2131-AA2131</f>
        <v/>
      </c>
      <c r="AC2131" s="9">
        <f>Z2131+AB2131</f>
        <v/>
      </c>
      <c r="AD2131" s="24">
        <f>COUNTIF(Data!$Y$2:$Y$2441,"&lt;="&amp;Data!Y2131)/($B$3+1)</f>
        <v/>
      </c>
      <c r="AE2131" s="16">
        <f>_xlfn.PERCENTILE.INC(Data!$U$2:$U$2441,AD2131)</f>
        <v/>
      </c>
      <c r="AF2131" s="16">
        <f>_xlfn.PERCENTILE.INC(Data!$V$2:$V$2441,AD2131)</f>
        <v/>
      </c>
      <c r="AG2131" s="16">
        <f>Data!Y2131-AF2131</f>
        <v/>
      </c>
      <c r="AH2131" s="9">
        <f>AE2131+AG2131</f>
        <v/>
      </c>
    </row>
    <row r="2132">
      <c r="N2132" s="14">
        <f>Data!A2132</f>
        <v/>
      </c>
      <c r="O2132" s="24">
        <f>IF(Occurrence!J2132&gt;0,COUNTIFS(Occurrence!$J$2:$J$2441,"&gt;0",Occurrence!$J$2:$J$2441,"&lt;="&amp;Occurrence!J2132)/($B$8+1),0)</f>
        <v/>
      </c>
      <c r="P2132" s="16">
        <f>IF(Occurrence!J2132&gt;0,_xlfn.PERCENTILE.INC(Data!$O$2:$O$2441,($B$4+O2132*($B$5-1))/($B$3-1)),0)</f>
        <v/>
      </c>
      <c r="Q2132" s="16">
        <f>IF(Occurrence!J2132&gt;0,_xlfn.PERCENTILE.INC(Occurrence!$I$2:$I$2441,($B$6+O2132*($B$7-1))/($B$3-1)),0)</f>
        <v/>
      </c>
      <c r="R2132" s="16">
        <f>IF(Occurrence!J2132&gt;0,Occurrence!J2132/Q2132,0)</f>
        <v/>
      </c>
      <c r="S2132" s="9">
        <f>IF(Occurrence!J2132&gt;0,P2132*R2132,0)</f>
        <v/>
      </c>
      <c r="T2132" s="24">
        <f>IF(Occurrence!K2132&gt;0,COUNTIFS(Occurrence!$K$2:$K$2441,"&gt;0",Occurrence!$K$2:$K$2441,"&lt;="&amp;Occurrence!K2132)/($B$9+1),0)</f>
        <v/>
      </c>
      <c r="U2132" s="16">
        <f>IF(Occurrence!K2132&gt;0,_xlfn.PERCENTILE.INC(Data!$O$2:$O$2441,($B$4+T2132*($B$5-1))/($B$3-1)),0)</f>
        <v/>
      </c>
      <c r="V2132" s="16">
        <f>IF(Occurrence!K2132&gt;0,_xlfn.PERCENTILE.INC(Occurrence!$I$2:$I$2441,($B$6+T2132*($B$7-1))/($B$3-1)),0)</f>
        <v/>
      </c>
      <c r="W2132" s="16">
        <f>IF(Occurrence!K2132&gt;0,Occurrence!K2132/V2132,0)</f>
        <v/>
      </c>
      <c r="X2132" s="9">
        <f>IF(Occurrence!K2132&gt;0,U2132*W2132,0)</f>
        <v/>
      </c>
      <c r="Y2132" s="24">
        <f>COUNTIF(Data!$X$2:$X$2441,"&lt;="&amp;Data!X2132)/($B$3+1)</f>
        <v/>
      </c>
      <c r="Z2132" s="16">
        <f>_xlfn.PERCENTILE.INC(Data!$U$2:$U$2441,Y2132)</f>
        <v/>
      </c>
      <c r="AA2132" s="16">
        <f>_xlfn.PERCENTILE.INC(Data!$V$2:$V$2441,Y2132)</f>
        <v/>
      </c>
      <c r="AB2132" s="16">
        <f>Data!X2132-AA2132</f>
        <v/>
      </c>
      <c r="AC2132" s="9">
        <f>Z2132+AB2132</f>
        <v/>
      </c>
      <c r="AD2132" s="24">
        <f>COUNTIF(Data!$Y$2:$Y$2441,"&lt;="&amp;Data!Y2132)/($B$3+1)</f>
        <v/>
      </c>
      <c r="AE2132" s="16">
        <f>_xlfn.PERCENTILE.INC(Data!$U$2:$U$2441,AD2132)</f>
        <v/>
      </c>
      <c r="AF2132" s="16">
        <f>_xlfn.PERCENTILE.INC(Data!$V$2:$V$2441,AD2132)</f>
        <v/>
      </c>
      <c r="AG2132" s="16">
        <f>Data!Y2132-AF2132</f>
        <v/>
      </c>
      <c r="AH2132" s="9">
        <f>AE2132+AG2132</f>
        <v/>
      </c>
    </row>
    <row r="2133">
      <c r="N2133" s="14">
        <f>Data!A2133</f>
        <v/>
      </c>
      <c r="O2133" s="24">
        <f>IF(Occurrence!J2133&gt;0,COUNTIFS(Occurrence!$J$2:$J$2441,"&gt;0",Occurrence!$J$2:$J$2441,"&lt;="&amp;Occurrence!J2133)/($B$8+1),0)</f>
        <v/>
      </c>
      <c r="P2133" s="16">
        <f>IF(Occurrence!J2133&gt;0,_xlfn.PERCENTILE.INC(Data!$O$2:$O$2441,($B$4+O2133*($B$5-1))/($B$3-1)),0)</f>
        <v/>
      </c>
      <c r="Q2133" s="16">
        <f>IF(Occurrence!J2133&gt;0,_xlfn.PERCENTILE.INC(Occurrence!$I$2:$I$2441,($B$6+O2133*($B$7-1))/($B$3-1)),0)</f>
        <v/>
      </c>
      <c r="R2133" s="16">
        <f>IF(Occurrence!J2133&gt;0,Occurrence!J2133/Q2133,0)</f>
        <v/>
      </c>
      <c r="S2133" s="9">
        <f>IF(Occurrence!J2133&gt;0,P2133*R2133,0)</f>
        <v/>
      </c>
      <c r="T2133" s="24">
        <f>IF(Occurrence!K2133&gt;0,COUNTIFS(Occurrence!$K$2:$K$2441,"&gt;0",Occurrence!$K$2:$K$2441,"&lt;="&amp;Occurrence!K2133)/($B$9+1),0)</f>
        <v/>
      </c>
      <c r="U2133" s="16">
        <f>IF(Occurrence!K2133&gt;0,_xlfn.PERCENTILE.INC(Data!$O$2:$O$2441,($B$4+T2133*($B$5-1))/($B$3-1)),0)</f>
        <v/>
      </c>
      <c r="V2133" s="16">
        <f>IF(Occurrence!K2133&gt;0,_xlfn.PERCENTILE.INC(Occurrence!$I$2:$I$2441,($B$6+T2133*($B$7-1))/($B$3-1)),0)</f>
        <v/>
      </c>
      <c r="W2133" s="16">
        <f>IF(Occurrence!K2133&gt;0,Occurrence!K2133/V2133,0)</f>
        <v/>
      </c>
      <c r="X2133" s="9">
        <f>IF(Occurrence!K2133&gt;0,U2133*W2133,0)</f>
        <v/>
      </c>
      <c r="Y2133" s="24">
        <f>COUNTIF(Data!$X$2:$X$2441,"&lt;="&amp;Data!X2133)/($B$3+1)</f>
        <v/>
      </c>
      <c r="Z2133" s="16">
        <f>_xlfn.PERCENTILE.INC(Data!$U$2:$U$2441,Y2133)</f>
        <v/>
      </c>
      <c r="AA2133" s="16">
        <f>_xlfn.PERCENTILE.INC(Data!$V$2:$V$2441,Y2133)</f>
        <v/>
      </c>
      <c r="AB2133" s="16">
        <f>Data!X2133-AA2133</f>
        <v/>
      </c>
      <c r="AC2133" s="9">
        <f>Z2133+AB2133</f>
        <v/>
      </c>
      <c r="AD2133" s="24">
        <f>COUNTIF(Data!$Y$2:$Y$2441,"&lt;="&amp;Data!Y2133)/($B$3+1)</f>
        <v/>
      </c>
      <c r="AE2133" s="16">
        <f>_xlfn.PERCENTILE.INC(Data!$U$2:$U$2441,AD2133)</f>
        <v/>
      </c>
      <c r="AF2133" s="16">
        <f>_xlfn.PERCENTILE.INC(Data!$V$2:$V$2441,AD2133)</f>
        <v/>
      </c>
      <c r="AG2133" s="16">
        <f>Data!Y2133-AF2133</f>
        <v/>
      </c>
      <c r="AH2133" s="9">
        <f>AE2133+AG2133</f>
        <v/>
      </c>
    </row>
    <row r="2134">
      <c r="N2134" s="14">
        <f>Data!A2134</f>
        <v/>
      </c>
      <c r="O2134" s="24">
        <f>IF(Occurrence!J2134&gt;0,COUNTIFS(Occurrence!$J$2:$J$2441,"&gt;0",Occurrence!$J$2:$J$2441,"&lt;="&amp;Occurrence!J2134)/($B$8+1),0)</f>
        <v/>
      </c>
      <c r="P2134" s="16">
        <f>IF(Occurrence!J2134&gt;0,_xlfn.PERCENTILE.INC(Data!$O$2:$O$2441,($B$4+O2134*($B$5-1))/($B$3-1)),0)</f>
        <v/>
      </c>
      <c r="Q2134" s="16">
        <f>IF(Occurrence!J2134&gt;0,_xlfn.PERCENTILE.INC(Occurrence!$I$2:$I$2441,($B$6+O2134*($B$7-1))/($B$3-1)),0)</f>
        <v/>
      </c>
      <c r="R2134" s="16">
        <f>IF(Occurrence!J2134&gt;0,Occurrence!J2134/Q2134,0)</f>
        <v/>
      </c>
      <c r="S2134" s="9">
        <f>IF(Occurrence!J2134&gt;0,P2134*R2134,0)</f>
        <v/>
      </c>
      <c r="T2134" s="24">
        <f>IF(Occurrence!K2134&gt;0,COUNTIFS(Occurrence!$K$2:$K$2441,"&gt;0",Occurrence!$K$2:$K$2441,"&lt;="&amp;Occurrence!K2134)/($B$9+1),0)</f>
        <v/>
      </c>
      <c r="U2134" s="16">
        <f>IF(Occurrence!K2134&gt;0,_xlfn.PERCENTILE.INC(Data!$O$2:$O$2441,($B$4+T2134*($B$5-1))/($B$3-1)),0)</f>
        <v/>
      </c>
      <c r="V2134" s="16">
        <f>IF(Occurrence!K2134&gt;0,_xlfn.PERCENTILE.INC(Occurrence!$I$2:$I$2441,($B$6+T2134*($B$7-1))/($B$3-1)),0)</f>
        <v/>
      </c>
      <c r="W2134" s="16">
        <f>IF(Occurrence!K2134&gt;0,Occurrence!K2134/V2134,0)</f>
        <v/>
      </c>
      <c r="X2134" s="9">
        <f>IF(Occurrence!K2134&gt;0,U2134*W2134,0)</f>
        <v/>
      </c>
      <c r="Y2134" s="24">
        <f>COUNTIF(Data!$X$2:$X$2441,"&lt;="&amp;Data!X2134)/($B$3+1)</f>
        <v/>
      </c>
      <c r="Z2134" s="16">
        <f>_xlfn.PERCENTILE.INC(Data!$U$2:$U$2441,Y2134)</f>
        <v/>
      </c>
      <c r="AA2134" s="16">
        <f>_xlfn.PERCENTILE.INC(Data!$V$2:$V$2441,Y2134)</f>
        <v/>
      </c>
      <c r="AB2134" s="16">
        <f>Data!X2134-AA2134</f>
        <v/>
      </c>
      <c r="AC2134" s="9">
        <f>Z2134+AB2134</f>
        <v/>
      </c>
      <c r="AD2134" s="24">
        <f>COUNTIF(Data!$Y$2:$Y$2441,"&lt;="&amp;Data!Y2134)/($B$3+1)</f>
        <v/>
      </c>
      <c r="AE2134" s="16">
        <f>_xlfn.PERCENTILE.INC(Data!$U$2:$U$2441,AD2134)</f>
        <v/>
      </c>
      <c r="AF2134" s="16">
        <f>_xlfn.PERCENTILE.INC(Data!$V$2:$V$2441,AD2134)</f>
        <v/>
      </c>
      <c r="AG2134" s="16">
        <f>Data!Y2134-AF2134</f>
        <v/>
      </c>
      <c r="AH2134" s="9">
        <f>AE2134+AG2134</f>
        <v/>
      </c>
    </row>
    <row r="2135">
      <c r="N2135" s="14">
        <f>Data!A2135</f>
        <v/>
      </c>
      <c r="O2135" s="24">
        <f>IF(Occurrence!J2135&gt;0,COUNTIFS(Occurrence!$J$2:$J$2441,"&gt;0",Occurrence!$J$2:$J$2441,"&lt;="&amp;Occurrence!J2135)/($B$8+1),0)</f>
        <v/>
      </c>
      <c r="P2135" s="16">
        <f>IF(Occurrence!J2135&gt;0,_xlfn.PERCENTILE.INC(Data!$O$2:$O$2441,($B$4+O2135*($B$5-1))/($B$3-1)),0)</f>
        <v/>
      </c>
      <c r="Q2135" s="16">
        <f>IF(Occurrence!J2135&gt;0,_xlfn.PERCENTILE.INC(Occurrence!$I$2:$I$2441,($B$6+O2135*($B$7-1))/($B$3-1)),0)</f>
        <v/>
      </c>
      <c r="R2135" s="16">
        <f>IF(Occurrence!J2135&gt;0,Occurrence!J2135/Q2135,0)</f>
        <v/>
      </c>
      <c r="S2135" s="9">
        <f>IF(Occurrence!J2135&gt;0,P2135*R2135,0)</f>
        <v/>
      </c>
      <c r="T2135" s="24">
        <f>IF(Occurrence!K2135&gt;0,COUNTIFS(Occurrence!$K$2:$K$2441,"&gt;0",Occurrence!$K$2:$K$2441,"&lt;="&amp;Occurrence!K2135)/($B$9+1),0)</f>
        <v/>
      </c>
      <c r="U2135" s="16">
        <f>IF(Occurrence!K2135&gt;0,_xlfn.PERCENTILE.INC(Data!$O$2:$O$2441,($B$4+T2135*($B$5-1))/($B$3-1)),0)</f>
        <v/>
      </c>
      <c r="V2135" s="16">
        <f>IF(Occurrence!K2135&gt;0,_xlfn.PERCENTILE.INC(Occurrence!$I$2:$I$2441,($B$6+T2135*($B$7-1))/($B$3-1)),0)</f>
        <v/>
      </c>
      <c r="W2135" s="16">
        <f>IF(Occurrence!K2135&gt;0,Occurrence!K2135/V2135,0)</f>
        <v/>
      </c>
      <c r="X2135" s="9">
        <f>IF(Occurrence!K2135&gt;0,U2135*W2135,0)</f>
        <v/>
      </c>
      <c r="Y2135" s="24">
        <f>COUNTIF(Data!$X$2:$X$2441,"&lt;="&amp;Data!X2135)/($B$3+1)</f>
        <v/>
      </c>
      <c r="Z2135" s="16">
        <f>_xlfn.PERCENTILE.INC(Data!$U$2:$U$2441,Y2135)</f>
        <v/>
      </c>
      <c r="AA2135" s="16">
        <f>_xlfn.PERCENTILE.INC(Data!$V$2:$V$2441,Y2135)</f>
        <v/>
      </c>
      <c r="AB2135" s="16">
        <f>Data!X2135-AA2135</f>
        <v/>
      </c>
      <c r="AC2135" s="9">
        <f>Z2135+AB2135</f>
        <v/>
      </c>
      <c r="AD2135" s="24">
        <f>COUNTIF(Data!$Y$2:$Y$2441,"&lt;="&amp;Data!Y2135)/($B$3+1)</f>
        <v/>
      </c>
      <c r="AE2135" s="16">
        <f>_xlfn.PERCENTILE.INC(Data!$U$2:$U$2441,AD2135)</f>
        <v/>
      </c>
      <c r="AF2135" s="16">
        <f>_xlfn.PERCENTILE.INC(Data!$V$2:$V$2441,AD2135)</f>
        <v/>
      </c>
      <c r="AG2135" s="16">
        <f>Data!Y2135-AF2135</f>
        <v/>
      </c>
      <c r="AH2135" s="9">
        <f>AE2135+AG2135</f>
        <v/>
      </c>
    </row>
    <row r="2136">
      <c r="N2136" s="14">
        <f>Data!A2136</f>
        <v/>
      </c>
      <c r="O2136" s="24">
        <f>IF(Occurrence!J2136&gt;0,COUNTIFS(Occurrence!$J$2:$J$2441,"&gt;0",Occurrence!$J$2:$J$2441,"&lt;="&amp;Occurrence!J2136)/($B$8+1),0)</f>
        <v/>
      </c>
      <c r="P2136" s="16">
        <f>IF(Occurrence!J2136&gt;0,_xlfn.PERCENTILE.INC(Data!$O$2:$O$2441,($B$4+O2136*($B$5-1))/($B$3-1)),0)</f>
        <v/>
      </c>
      <c r="Q2136" s="16">
        <f>IF(Occurrence!J2136&gt;0,_xlfn.PERCENTILE.INC(Occurrence!$I$2:$I$2441,($B$6+O2136*($B$7-1))/($B$3-1)),0)</f>
        <v/>
      </c>
      <c r="R2136" s="16">
        <f>IF(Occurrence!J2136&gt;0,Occurrence!J2136/Q2136,0)</f>
        <v/>
      </c>
      <c r="S2136" s="9">
        <f>IF(Occurrence!J2136&gt;0,P2136*R2136,0)</f>
        <v/>
      </c>
      <c r="T2136" s="24">
        <f>IF(Occurrence!K2136&gt;0,COUNTIFS(Occurrence!$K$2:$K$2441,"&gt;0",Occurrence!$K$2:$K$2441,"&lt;="&amp;Occurrence!K2136)/($B$9+1),0)</f>
        <v/>
      </c>
      <c r="U2136" s="16">
        <f>IF(Occurrence!K2136&gt;0,_xlfn.PERCENTILE.INC(Data!$O$2:$O$2441,($B$4+T2136*($B$5-1))/($B$3-1)),0)</f>
        <v/>
      </c>
      <c r="V2136" s="16">
        <f>IF(Occurrence!K2136&gt;0,_xlfn.PERCENTILE.INC(Occurrence!$I$2:$I$2441,($B$6+T2136*($B$7-1))/($B$3-1)),0)</f>
        <v/>
      </c>
      <c r="W2136" s="16">
        <f>IF(Occurrence!K2136&gt;0,Occurrence!K2136/V2136,0)</f>
        <v/>
      </c>
      <c r="X2136" s="9">
        <f>IF(Occurrence!K2136&gt;0,U2136*W2136,0)</f>
        <v/>
      </c>
      <c r="Y2136" s="24">
        <f>COUNTIF(Data!$X$2:$X$2441,"&lt;="&amp;Data!X2136)/($B$3+1)</f>
        <v/>
      </c>
      <c r="Z2136" s="16">
        <f>_xlfn.PERCENTILE.INC(Data!$U$2:$U$2441,Y2136)</f>
        <v/>
      </c>
      <c r="AA2136" s="16">
        <f>_xlfn.PERCENTILE.INC(Data!$V$2:$V$2441,Y2136)</f>
        <v/>
      </c>
      <c r="AB2136" s="16">
        <f>Data!X2136-AA2136</f>
        <v/>
      </c>
      <c r="AC2136" s="9">
        <f>Z2136+AB2136</f>
        <v/>
      </c>
      <c r="AD2136" s="24">
        <f>COUNTIF(Data!$Y$2:$Y$2441,"&lt;="&amp;Data!Y2136)/($B$3+1)</f>
        <v/>
      </c>
      <c r="AE2136" s="16">
        <f>_xlfn.PERCENTILE.INC(Data!$U$2:$U$2441,AD2136)</f>
        <v/>
      </c>
      <c r="AF2136" s="16">
        <f>_xlfn.PERCENTILE.INC(Data!$V$2:$V$2441,AD2136)</f>
        <v/>
      </c>
      <c r="AG2136" s="16">
        <f>Data!Y2136-AF2136</f>
        <v/>
      </c>
      <c r="AH2136" s="9">
        <f>AE2136+AG2136</f>
        <v/>
      </c>
    </row>
    <row r="2137">
      <c r="N2137" s="14">
        <f>Data!A2137</f>
        <v/>
      </c>
      <c r="O2137" s="24">
        <f>IF(Occurrence!J2137&gt;0,COUNTIFS(Occurrence!$J$2:$J$2441,"&gt;0",Occurrence!$J$2:$J$2441,"&lt;="&amp;Occurrence!J2137)/($B$8+1),0)</f>
        <v/>
      </c>
      <c r="P2137" s="16">
        <f>IF(Occurrence!J2137&gt;0,_xlfn.PERCENTILE.INC(Data!$O$2:$O$2441,($B$4+O2137*($B$5-1))/($B$3-1)),0)</f>
        <v/>
      </c>
      <c r="Q2137" s="16">
        <f>IF(Occurrence!J2137&gt;0,_xlfn.PERCENTILE.INC(Occurrence!$I$2:$I$2441,($B$6+O2137*($B$7-1))/($B$3-1)),0)</f>
        <v/>
      </c>
      <c r="R2137" s="16">
        <f>IF(Occurrence!J2137&gt;0,Occurrence!J2137/Q2137,0)</f>
        <v/>
      </c>
      <c r="S2137" s="9">
        <f>IF(Occurrence!J2137&gt;0,P2137*R2137,0)</f>
        <v/>
      </c>
      <c r="T2137" s="24">
        <f>IF(Occurrence!K2137&gt;0,COUNTIFS(Occurrence!$K$2:$K$2441,"&gt;0",Occurrence!$K$2:$K$2441,"&lt;="&amp;Occurrence!K2137)/($B$9+1),0)</f>
        <v/>
      </c>
      <c r="U2137" s="16">
        <f>IF(Occurrence!K2137&gt;0,_xlfn.PERCENTILE.INC(Data!$O$2:$O$2441,($B$4+T2137*($B$5-1))/($B$3-1)),0)</f>
        <v/>
      </c>
      <c r="V2137" s="16">
        <f>IF(Occurrence!K2137&gt;0,_xlfn.PERCENTILE.INC(Occurrence!$I$2:$I$2441,($B$6+T2137*($B$7-1))/($B$3-1)),0)</f>
        <v/>
      </c>
      <c r="W2137" s="16">
        <f>IF(Occurrence!K2137&gt;0,Occurrence!K2137/V2137,0)</f>
        <v/>
      </c>
      <c r="X2137" s="9">
        <f>IF(Occurrence!K2137&gt;0,U2137*W2137,0)</f>
        <v/>
      </c>
      <c r="Y2137" s="24">
        <f>COUNTIF(Data!$X$2:$X$2441,"&lt;="&amp;Data!X2137)/($B$3+1)</f>
        <v/>
      </c>
      <c r="Z2137" s="16">
        <f>_xlfn.PERCENTILE.INC(Data!$U$2:$U$2441,Y2137)</f>
        <v/>
      </c>
      <c r="AA2137" s="16">
        <f>_xlfn.PERCENTILE.INC(Data!$V$2:$V$2441,Y2137)</f>
        <v/>
      </c>
      <c r="AB2137" s="16">
        <f>Data!X2137-AA2137</f>
        <v/>
      </c>
      <c r="AC2137" s="9">
        <f>Z2137+AB2137</f>
        <v/>
      </c>
      <c r="AD2137" s="24">
        <f>COUNTIF(Data!$Y$2:$Y$2441,"&lt;="&amp;Data!Y2137)/($B$3+1)</f>
        <v/>
      </c>
      <c r="AE2137" s="16">
        <f>_xlfn.PERCENTILE.INC(Data!$U$2:$U$2441,AD2137)</f>
        <v/>
      </c>
      <c r="AF2137" s="16">
        <f>_xlfn.PERCENTILE.INC(Data!$V$2:$V$2441,AD2137)</f>
        <v/>
      </c>
      <c r="AG2137" s="16">
        <f>Data!Y2137-AF2137</f>
        <v/>
      </c>
      <c r="AH2137" s="9">
        <f>AE2137+AG2137</f>
        <v/>
      </c>
    </row>
    <row r="2138">
      <c r="N2138" s="14">
        <f>Data!A2138</f>
        <v/>
      </c>
      <c r="O2138" s="24">
        <f>IF(Occurrence!J2138&gt;0,COUNTIFS(Occurrence!$J$2:$J$2441,"&gt;0",Occurrence!$J$2:$J$2441,"&lt;="&amp;Occurrence!J2138)/($B$8+1),0)</f>
        <v/>
      </c>
      <c r="P2138" s="16">
        <f>IF(Occurrence!J2138&gt;0,_xlfn.PERCENTILE.INC(Data!$O$2:$O$2441,($B$4+O2138*($B$5-1))/($B$3-1)),0)</f>
        <v/>
      </c>
      <c r="Q2138" s="16">
        <f>IF(Occurrence!J2138&gt;0,_xlfn.PERCENTILE.INC(Occurrence!$I$2:$I$2441,($B$6+O2138*($B$7-1))/($B$3-1)),0)</f>
        <v/>
      </c>
      <c r="R2138" s="16">
        <f>IF(Occurrence!J2138&gt;0,Occurrence!J2138/Q2138,0)</f>
        <v/>
      </c>
      <c r="S2138" s="9">
        <f>IF(Occurrence!J2138&gt;0,P2138*R2138,0)</f>
        <v/>
      </c>
      <c r="T2138" s="24">
        <f>IF(Occurrence!K2138&gt;0,COUNTIFS(Occurrence!$K$2:$K$2441,"&gt;0",Occurrence!$K$2:$K$2441,"&lt;="&amp;Occurrence!K2138)/($B$9+1),0)</f>
        <v/>
      </c>
      <c r="U2138" s="16">
        <f>IF(Occurrence!K2138&gt;0,_xlfn.PERCENTILE.INC(Data!$O$2:$O$2441,($B$4+T2138*($B$5-1))/($B$3-1)),0)</f>
        <v/>
      </c>
      <c r="V2138" s="16">
        <f>IF(Occurrence!K2138&gt;0,_xlfn.PERCENTILE.INC(Occurrence!$I$2:$I$2441,($B$6+T2138*($B$7-1))/($B$3-1)),0)</f>
        <v/>
      </c>
      <c r="W2138" s="16">
        <f>IF(Occurrence!K2138&gt;0,Occurrence!K2138/V2138,0)</f>
        <v/>
      </c>
      <c r="X2138" s="9">
        <f>IF(Occurrence!K2138&gt;0,U2138*W2138,0)</f>
        <v/>
      </c>
      <c r="Y2138" s="24">
        <f>COUNTIF(Data!$X$2:$X$2441,"&lt;="&amp;Data!X2138)/($B$3+1)</f>
        <v/>
      </c>
      <c r="Z2138" s="16">
        <f>_xlfn.PERCENTILE.INC(Data!$U$2:$U$2441,Y2138)</f>
        <v/>
      </c>
      <c r="AA2138" s="16">
        <f>_xlfn.PERCENTILE.INC(Data!$V$2:$V$2441,Y2138)</f>
        <v/>
      </c>
      <c r="AB2138" s="16">
        <f>Data!X2138-AA2138</f>
        <v/>
      </c>
      <c r="AC2138" s="9">
        <f>Z2138+AB2138</f>
        <v/>
      </c>
      <c r="AD2138" s="24">
        <f>COUNTIF(Data!$Y$2:$Y$2441,"&lt;="&amp;Data!Y2138)/($B$3+1)</f>
        <v/>
      </c>
      <c r="AE2138" s="16">
        <f>_xlfn.PERCENTILE.INC(Data!$U$2:$U$2441,AD2138)</f>
        <v/>
      </c>
      <c r="AF2138" s="16">
        <f>_xlfn.PERCENTILE.INC(Data!$V$2:$V$2441,AD2138)</f>
        <v/>
      </c>
      <c r="AG2138" s="16">
        <f>Data!Y2138-AF2138</f>
        <v/>
      </c>
      <c r="AH2138" s="9">
        <f>AE2138+AG2138</f>
        <v/>
      </c>
    </row>
    <row r="2139">
      <c r="N2139" s="14">
        <f>Data!A2139</f>
        <v/>
      </c>
      <c r="O2139" s="24">
        <f>IF(Occurrence!J2139&gt;0,COUNTIFS(Occurrence!$J$2:$J$2441,"&gt;0",Occurrence!$J$2:$J$2441,"&lt;="&amp;Occurrence!J2139)/($B$8+1),0)</f>
        <v/>
      </c>
      <c r="P2139" s="16">
        <f>IF(Occurrence!J2139&gt;0,_xlfn.PERCENTILE.INC(Data!$O$2:$O$2441,($B$4+O2139*($B$5-1))/($B$3-1)),0)</f>
        <v/>
      </c>
      <c r="Q2139" s="16">
        <f>IF(Occurrence!J2139&gt;0,_xlfn.PERCENTILE.INC(Occurrence!$I$2:$I$2441,($B$6+O2139*($B$7-1))/($B$3-1)),0)</f>
        <v/>
      </c>
      <c r="R2139" s="16">
        <f>IF(Occurrence!J2139&gt;0,Occurrence!J2139/Q2139,0)</f>
        <v/>
      </c>
      <c r="S2139" s="9">
        <f>IF(Occurrence!J2139&gt;0,P2139*R2139,0)</f>
        <v/>
      </c>
      <c r="T2139" s="24">
        <f>IF(Occurrence!K2139&gt;0,COUNTIFS(Occurrence!$K$2:$K$2441,"&gt;0",Occurrence!$K$2:$K$2441,"&lt;="&amp;Occurrence!K2139)/($B$9+1),0)</f>
        <v/>
      </c>
      <c r="U2139" s="16">
        <f>IF(Occurrence!K2139&gt;0,_xlfn.PERCENTILE.INC(Data!$O$2:$O$2441,($B$4+T2139*($B$5-1))/($B$3-1)),0)</f>
        <v/>
      </c>
      <c r="V2139" s="16">
        <f>IF(Occurrence!K2139&gt;0,_xlfn.PERCENTILE.INC(Occurrence!$I$2:$I$2441,($B$6+T2139*($B$7-1))/($B$3-1)),0)</f>
        <v/>
      </c>
      <c r="W2139" s="16">
        <f>IF(Occurrence!K2139&gt;0,Occurrence!K2139/V2139,0)</f>
        <v/>
      </c>
      <c r="X2139" s="9">
        <f>IF(Occurrence!K2139&gt;0,U2139*W2139,0)</f>
        <v/>
      </c>
      <c r="Y2139" s="24">
        <f>COUNTIF(Data!$X$2:$X$2441,"&lt;="&amp;Data!X2139)/($B$3+1)</f>
        <v/>
      </c>
      <c r="Z2139" s="16">
        <f>_xlfn.PERCENTILE.INC(Data!$U$2:$U$2441,Y2139)</f>
        <v/>
      </c>
      <c r="AA2139" s="16">
        <f>_xlfn.PERCENTILE.INC(Data!$V$2:$V$2441,Y2139)</f>
        <v/>
      </c>
      <c r="AB2139" s="16">
        <f>Data!X2139-AA2139</f>
        <v/>
      </c>
      <c r="AC2139" s="9">
        <f>Z2139+AB2139</f>
        <v/>
      </c>
      <c r="AD2139" s="24">
        <f>COUNTIF(Data!$Y$2:$Y$2441,"&lt;="&amp;Data!Y2139)/($B$3+1)</f>
        <v/>
      </c>
      <c r="AE2139" s="16">
        <f>_xlfn.PERCENTILE.INC(Data!$U$2:$U$2441,AD2139)</f>
        <v/>
      </c>
      <c r="AF2139" s="16">
        <f>_xlfn.PERCENTILE.INC(Data!$V$2:$V$2441,AD2139)</f>
        <v/>
      </c>
      <c r="AG2139" s="16">
        <f>Data!Y2139-AF2139</f>
        <v/>
      </c>
      <c r="AH2139" s="9">
        <f>AE2139+AG2139</f>
        <v/>
      </c>
    </row>
    <row r="2140">
      <c r="N2140" s="14">
        <f>Data!A2140</f>
        <v/>
      </c>
      <c r="O2140" s="24">
        <f>IF(Occurrence!J2140&gt;0,COUNTIFS(Occurrence!$J$2:$J$2441,"&gt;0",Occurrence!$J$2:$J$2441,"&lt;="&amp;Occurrence!J2140)/($B$8+1),0)</f>
        <v/>
      </c>
      <c r="P2140" s="16">
        <f>IF(Occurrence!J2140&gt;0,_xlfn.PERCENTILE.INC(Data!$O$2:$O$2441,($B$4+O2140*($B$5-1))/($B$3-1)),0)</f>
        <v/>
      </c>
      <c r="Q2140" s="16">
        <f>IF(Occurrence!J2140&gt;0,_xlfn.PERCENTILE.INC(Occurrence!$I$2:$I$2441,($B$6+O2140*($B$7-1))/($B$3-1)),0)</f>
        <v/>
      </c>
      <c r="R2140" s="16">
        <f>IF(Occurrence!J2140&gt;0,Occurrence!J2140/Q2140,0)</f>
        <v/>
      </c>
      <c r="S2140" s="9">
        <f>IF(Occurrence!J2140&gt;0,P2140*R2140,0)</f>
        <v/>
      </c>
      <c r="T2140" s="24">
        <f>IF(Occurrence!K2140&gt;0,COUNTIFS(Occurrence!$K$2:$K$2441,"&gt;0",Occurrence!$K$2:$K$2441,"&lt;="&amp;Occurrence!K2140)/($B$9+1),0)</f>
        <v/>
      </c>
      <c r="U2140" s="16">
        <f>IF(Occurrence!K2140&gt;0,_xlfn.PERCENTILE.INC(Data!$O$2:$O$2441,($B$4+T2140*($B$5-1))/($B$3-1)),0)</f>
        <v/>
      </c>
      <c r="V2140" s="16">
        <f>IF(Occurrence!K2140&gt;0,_xlfn.PERCENTILE.INC(Occurrence!$I$2:$I$2441,($B$6+T2140*($B$7-1))/($B$3-1)),0)</f>
        <v/>
      </c>
      <c r="W2140" s="16">
        <f>IF(Occurrence!K2140&gt;0,Occurrence!K2140/V2140,0)</f>
        <v/>
      </c>
      <c r="X2140" s="9">
        <f>IF(Occurrence!K2140&gt;0,U2140*W2140,0)</f>
        <v/>
      </c>
      <c r="Y2140" s="24">
        <f>COUNTIF(Data!$X$2:$X$2441,"&lt;="&amp;Data!X2140)/($B$3+1)</f>
        <v/>
      </c>
      <c r="Z2140" s="16">
        <f>_xlfn.PERCENTILE.INC(Data!$U$2:$U$2441,Y2140)</f>
        <v/>
      </c>
      <c r="AA2140" s="16">
        <f>_xlfn.PERCENTILE.INC(Data!$V$2:$V$2441,Y2140)</f>
        <v/>
      </c>
      <c r="AB2140" s="16">
        <f>Data!X2140-AA2140</f>
        <v/>
      </c>
      <c r="AC2140" s="9">
        <f>Z2140+AB2140</f>
        <v/>
      </c>
      <c r="AD2140" s="24">
        <f>COUNTIF(Data!$Y$2:$Y$2441,"&lt;="&amp;Data!Y2140)/($B$3+1)</f>
        <v/>
      </c>
      <c r="AE2140" s="16">
        <f>_xlfn.PERCENTILE.INC(Data!$U$2:$U$2441,AD2140)</f>
        <v/>
      </c>
      <c r="AF2140" s="16">
        <f>_xlfn.PERCENTILE.INC(Data!$V$2:$V$2441,AD2140)</f>
        <v/>
      </c>
      <c r="AG2140" s="16">
        <f>Data!Y2140-AF2140</f>
        <v/>
      </c>
      <c r="AH2140" s="9">
        <f>AE2140+AG2140</f>
        <v/>
      </c>
    </row>
    <row r="2141">
      <c r="N2141" s="14">
        <f>Data!A2141</f>
        <v/>
      </c>
      <c r="O2141" s="24">
        <f>IF(Occurrence!J2141&gt;0,COUNTIFS(Occurrence!$J$2:$J$2441,"&gt;0",Occurrence!$J$2:$J$2441,"&lt;="&amp;Occurrence!J2141)/($B$8+1),0)</f>
        <v/>
      </c>
      <c r="P2141" s="16">
        <f>IF(Occurrence!J2141&gt;0,_xlfn.PERCENTILE.INC(Data!$O$2:$O$2441,($B$4+O2141*($B$5-1))/($B$3-1)),0)</f>
        <v/>
      </c>
      <c r="Q2141" s="16">
        <f>IF(Occurrence!J2141&gt;0,_xlfn.PERCENTILE.INC(Occurrence!$I$2:$I$2441,($B$6+O2141*($B$7-1))/($B$3-1)),0)</f>
        <v/>
      </c>
      <c r="R2141" s="16">
        <f>IF(Occurrence!J2141&gt;0,Occurrence!J2141/Q2141,0)</f>
        <v/>
      </c>
      <c r="S2141" s="9">
        <f>IF(Occurrence!J2141&gt;0,P2141*R2141,0)</f>
        <v/>
      </c>
      <c r="T2141" s="24">
        <f>IF(Occurrence!K2141&gt;0,COUNTIFS(Occurrence!$K$2:$K$2441,"&gt;0",Occurrence!$K$2:$K$2441,"&lt;="&amp;Occurrence!K2141)/($B$9+1),0)</f>
        <v/>
      </c>
      <c r="U2141" s="16">
        <f>IF(Occurrence!K2141&gt;0,_xlfn.PERCENTILE.INC(Data!$O$2:$O$2441,($B$4+T2141*($B$5-1))/($B$3-1)),0)</f>
        <v/>
      </c>
      <c r="V2141" s="16">
        <f>IF(Occurrence!K2141&gt;0,_xlfn.PERCENTILE.INC(Occurrence!$I$2:$I$2441,($B$6+T2141*($B$7-1))/($B$3-1)),0)</f>
        <v/>
      </c>
      <c r="W2141" s="16">
        <f>IF(Occurrence!K2141&gt;0,Occurrence!K2141/V2141,0)</f>
        <v/>
      </c>
      <c r="X2141" s="9">
        <f>IF(Occurrence!K2141&gt;0,U2141*W2141,0)</f>
        <v/>
      </c>
      <c r="Y2141" s="24">
        <f>COUNTIF(Data!$X$2:$X$2441,"&lt;="&amp;Data!X2141)/($B$3+1)</f>
        <v/>
      </c>
      <c r="Z2141" s="16">
        <f>_xlfn.PERCENTILE.INC(Data!$U$2:$U$2441,Y2141)</f>
        <v/>
      </c>
      <c r="AA2141" s="16">
        <f>_xlfn.PERCENTILE.INC(Data!$V$2:$V$2441,Y2141)</f>
        <v/>
      </c>
      <c r="AB2141" s="16">
        <f>Data!X2141-AA2141</f>
        <v/>
      </c>
      <c r="AC2141" s="9">
        <f>Z2141+AB2141</f>
        <v/>
      </c>
      <c r="AD2141" s="24">
        <f>COUNTIF(Data!$Y$2:$Y$2441,"&lt;="&amp;Data!Y2141)/($B$3+1)</f>
        <v/>
      </c>
      <c r="AE2141" s="16">
        <f>_xlfn.PERCENTILE.INC(Data!$U$2:$U$2441,AD2141)</f>
        <v/>
      </c>
      <c r="AF2141" s="16">
        <f>_xlfn.PERCENTILE.INC(Data!$V$2:$V$2441,AD2141)</f>
        <v/>
      </c>
      <c r="AG2141" s="16">
        <f>Data!Y2141-AF2141</f>
        <v/>
      </c>
      <c r="AH2141" s="9">
        <f>AE2141+AG2141</f>
        <v/>
      </c>
    </row>
    <row r="2142">
      <c r="N2142" s="14">
        <f>Data!A2142</f>
        <v/>
      </c>
      <c r="O2142" s="24">
        <f>IF(Occurrence!J2142&gt;0,COUNTIFS(Occurrence!$J$2:$J$2441,"&gt;0",Occurrence!$J$2:$J$2441,"&lt;="&amp;Occurrence!J2142)/($B$8+1),0)</f>
        <v/>
      </c>
      <c r="P2142" s="16">
        <f>IF(Occurrence!J2142&gt;0,_xlfn.PERCENTILE.INC(Data!$O$2:$O$2441,($B$4+O2142*($B$5-1))/($B$3-1)),0)</f>
        <v/>
      </c>
      <c r="Q2142" s="16">
        <f>IF(Occurrence!J2142&gt;0,_xlfn.PERCENTILE.INC(Occurrence!$I$2:$I$2441,($B$6+O2142*($B$7-1))/($B$3-1)),0)</f>
        <v/>
      </c>
      <c r="R2142" s="16">
        <f>IF(Occurrence!J2142&gt;0,Occurrence!J2142/Q2142,0)</f>
        <v/>
      </c>
      <c r="S2142" s="9">
        <f>IF(Occurrence!J2142&gt;0,P2142*R2142,0)</f>
        <v/>
      </c>
      <c r="T2142" s="24">
        <f>IF(Occurrence!K2142&gt;0,COUNTIFS(Occurrence!$K$2:$K$2441,"&gt;0",Occurrence!$K$2:$K$2441,"&lt;="&amp;Occurrence!K2142)/($B$9+1),0)</f>
        <v/>
      </c>
      <c r="U2142" s="16">
        <f>IF(Occurrence!K2142&gt;0,_xlfn.PERCENTILE.INC(Data!$O$2:$O$2441,($B$4+T2142*($B$5-1))/($B$3-1)),0)</f>
        <v/>
      </c>
      <c r="V2142" s="16">
        <f>IF(Occurrence!K2142&gt;0,_xlfn.PERCENTILE.INC(Occurrence!$I$2:$I$2441,($B$6+T2142*($B$7-1))/($B$3-1)),0)</f>
        <v/>
      </c>
      <c r="W2142" s="16">
        <f>IF(Occurrence!K2142&gt;0,Occurrence!K2142/V2142,0)</f>
        <v/>
      </c>
      <c r="X2142" s="9">
        <f>IF(Occurrence!K2142&gt;0,U2142*W2142,0)</f>
        <v/>
      </c>
      <c r="Y2142" s="24">
        <f>COUNTIF(Data!$X$2:$X$2441,"&lt;="&amp;Data!X2142)/($B$3+1)</f>
        <v/>
      </c>
      <c r="Z2142" s="16">
        <f>_xlfn.PERCENTILE.INC(Data!$U$2:$U$2441,Y2142)</f>
        <v/>
      </c>
      <c r="AA2142" s="16">
        <f>_xlfn.PERCENTILE.INC(Data!$V$2:$V$2441,Y2142)</f>
        <v/>
      </c>
      <c r="AB2142" s="16">
        <f>Data!X2142-AA2142</f>
        <v/>
      </c>
      <c r="AC2142" s="9">
        <f>Z2142+AB2142</f>
        <v/>
      </c>
      <c r="AD2142" s="24">
        <f>COUNTIF(Data!$Y$2:$Y$2441,"&lt;="&amp;Data!Y2142)/($B$3+1)</f>
        <v/>
      </c>
      <c r="AE2142" s="16">
        <f>_xlfn.PERCENTILE.INC(Data!$U$2:$U$2441,AD2142)</f>
        <v/>
      </c>
      <c r="AF2142" s="16">
        <f>_xlfn.PERCENTILE.INC(Data!$V$2:$V$2441,AD2142)</f>
        <v/>
      </c>
      <c r="AG2142" s="16">
        <f>Data!Y2142-AF2142</f>
        <v/>
      </c>
      <c r="AH2142" s="9">
        <f>AE2142+AG2142</f>
        <v/>
      </c>
    </row>
    <row r="2143">
      <c r="N2143" s="14">
        <f>Data!A2143</f>
        <v/>
      </c>
      <c r="O2143" s="24">
        <f>IF(Occurrence!J2143&gt;0,COUNTIFS(Occurrence!$J$2:$J$2441,"&gt;0",Occurrence!$J$2:$J$2441,"&lt;="&amp;Occurrence!J2143)/($B$8+1),0)</f>
        <v/>
      </c>
      <c r="P2143" s="16">
        <f>IF(Occurrence!J2143&gt;0,_xlfn.PERCENTILE.INC(Data!$O$2:$O$2441,($B$4+O2143*($B$5-1))/($B$3-1)),0)</f>
        <v/>
      </c>
      <c r="Q2143" s="16">
        <f>IF(Occurrence!J2143&gt;0,_xlfn.PERCENTILE.INC(Occurrence!$I$2:$I$2441,($B$6+O2143*($B$7-1))/($B$3-1)),0)</f>
        <v/>
      </c>
      <c r="R2143" s="16">
        <f>IF(Occurrence!J2143&gt;0,Occurrence!J2143/Q2143,0)</f>
        <v/>
      </c>
      <c r="S2143" s="9">
        <f>IF(Occurrence!J2143&gt;0,P2143*R2143,0)</f>
        <v/>
      </c>
      <c r="T2143" s="24">
        <f>IF(Occurrence!K2143&gt;0,COUNTIFS(Occurrence!$K$2:$K$2441,"&gt;0",Occurrence!$K$2:$K$2441,"&lt;="&amp;Occurrence!K2143)/($B$9+1),0)</f>
        <v/>
      </c>
      <c r="U2143" s="16">
        <f>IF(Occurrence!K2143&gt;0,_xlfn.PERCENTILE.INC(Data!$O$2:$O$2441,($B$4+T2143*($B$5-1))/($B$3-1)),0)</f>
        <v/>
      </c>
      <c r="V2143" s="16">
        <f>IF(Occurrence!K2143&gt;0,_xlfn.PERCENTILE.INC(Occurrence!$I$2:$I$2441,($B$6+T2143*($B$7-1))/($B$3-1)),0)</f>
        <v/>
      </c>
      <c r="W2143" s="16">
        <f>IF(Occurrence!K2143&gt;0,Occurrence!K2143/V2143,0)</f>
        <v/>
      </c>
      <c r="X2143" s="9">
        <f>IF(Occurrence!K2143&gt;0,U2143*W2143,0)</f>
        <v/>
      </c>
      <c r="Y2143" s="24">
        <f>COUNTIF(Data!$X$2:$X$2441,"&lt;="&amp;Data!X2143)/($B$3+1)</f>
        <v/>
      </c>
      <c r="Z2143" s="16">
        <f>_xlfn.PERCENTILE.INC(Data!$U$2:$U$2441,Y2143)</f>
        <v/>
      </c>
      <c r="AA2143" s="16">
        <f>_xlfn.PERCENTILE.INC(Data!$V$2:$V$2441,Y2143)</f>
        <v/>
      </c>
      <c r="AB2143" s="16">
        <f>Data!X2143-AA2143</f>
        <v/>
      </c>
      <c r="AC2143" s="9">
        <f>Z2143+AB2143</f>
        <v/>
      </c>
      <c r="AD2143" s="24">
        <f>COUNTIF(Data!$Y$2:$Y$2441,"&lt;="&amp;Data!Y2143)/($B$3+1)</f>
        <v/>
      </c>
      <c r="AE2143" s="16">
        <f>_xlfn.PERCENTILE.INC(Data!$U$2:$U$2441,AD2143)</f>
        <v/>
      </c>
      <c r="AF2143" s="16">
        <f>_xlfn.PERCENTILE.INC(Data!$V$2:$V$2441,AD2143)</f>
        <v/>
      </c>
      <c r="AG2143" s="16">
        <f>Data!Y2143-AF2143</f>
        <v/>
      </c>
      <c r="AH2143" s="9">
        <f>AE2143+AG2143</f>
        <v/>
      </c>
    </row>
    <row r="2144">
      <c r="N2144" s="14">
        <f>Data!A2144</f>
        <v/>
      </c>
      <c r="O2144" s="24">
        <f>IF(Occurrence!J2144&gt;0,COUNTIFS(Occurrence!$J$2:$J$2441,"&gt;0",Occurrence!$J$2:$J$2441,"&lt;="&amp;Occurrence!J2144)/($B$8+1),0)</f>
        <v/>
      </c>
      <c r="P2144" s="16">
        <f>IF(Occurrence!J2144&gt;0,_xlfn.PERCENTILE.INC(Data!$O$2:$O$2441,($B$4+O2144*($B$5-1))/($B$3-1)),0)</f>
        <v/>
      </c>
      <c r="Q2144" s="16">
        <f>IF(Occurrence!J2144&gt;0,_xlfn.PERCENTILE.INC(Occurrence!$I$2:$I$2441,($B$6+O2144*($B$7-1))/($B$3-1)),0)</f>
        <v/>
      </c>
      <c r="R2144" s="16">
        <f>IF(Occurrence!J2144&gt;0,Occurrence!J2144/Q2144,0)</f>
        <v/>
      </c>
      <c r="S2144" s="9">
        <f>IF(Occurrence!J2144&gt;0,P2144*R2144,0)</f>
        <v/>
      </c>
      <c r="T2144" s="24">
        <f>IF(Occurrence!K2144&gt;0,COUNTIFS(Occurrence!$K$2:$K$2441,"&gt;0",Occurrence!$K$2:$K$2441,"&lt;="&amp;Occurrence!K2144)/($B$9+1),0)</f>
        <v/>
      </c>
      <c r="U2144" s="16">
        <f>IF(Occurrence!K2144&gt;0,_xlfn.PERCENTILE.INC(Data!$O$2:$O$2441,($B$4+T2144*($B$5-1))/($B$3-1)),0)</f>
        <v/>
      </c>
      <c r="V2144" s="16">
        <f>IF(Occurrence!K2144&gt;0,_xlfn.PERCENTILE.INC(Occurrence!$I$2:$I$2441,($B$6+T2144*($B$7-1))/($B$3-1)),0)</f>
        <v/>
      </c>
      <c r="W2144" s="16">
        <f>IF(Occurrence!K2144&gt;0,Occurrence!K2144/V2144,0)</f>
        <v/>
      </c>
      <c r="X2144" s="9">
        <f>IF(Occurrence!K2144&gt;0,U2144*W2144,0)</f>
        <v/>
      </c>
      <c r="Y2144" s="24">
        <f>COUNTIF(Data!$X$2:$X$2441,"&lt;="&amp;Data!X2144)/($B$3+1)</f>
        <v/>
      </c>
      <c r="Z2144" s="16">
        <f>_xlfn.PERCENTILE.INC(Data!$U$2:$U$2441,Y2144)</f>
        <v/>
      </c>
      <c r="AA2144" s="16">
        <f>_xlfn.PERCENTILE.INC(Data!$V$2:$V$2441,Y2144)</f>
        <v/>
      </c>
      <c r="AB2144" s="16">
        <f>Data!X2144-AA2144</f>
        <v/>
      </c>
      <c r="AC2144" s="9">
        <f>Z2144+AB2144</f>
        <v/>
      </c>
      <c r="AD2144" s="24">
        <f>COUNTIF(Data!$Y$2:$Y$2441,"&lt;="&amp;Data!Y2144)/($B$3+1)</f>
        <v/>
      </c>
      <c r="AE2144" s="16">
        <f>_xlfn.PERCENTILE.INC(Data!$U$2:$U$2441,AD2144)</f>
        <v/>
      </c>
      <c r="AF2144" s="16">
        <f>_xlfn.PERCENTILE.INC(Data!$V$2:$V$2441,AD2144)</f>
        <v/>
      </c>
      <c r="AG2144" s="16">
        <f>Data!Y2144-AF2144</f>
        <v/>
      </c>
      <c r="AH2144" s="9">
        <f>AE2144+AG2144</f>
        <v/>
      </c>
    </row>
    <row r="2145">
      <c r="N2145" s="14">
        <f>Data!A2145</f>
        <v/>
      </c>
      <c r="O2145" s="24">
        <f>IF(Occurrence!J2145&gt;0,COUNTIFS(Occurrence!$J$2:$J$2441,"&gt;0",Occurrence!$J$2:$J$2441,"&lt;="&amp;Occurrence!J2145)/($B$8+1),0)</f>
        <v/>
      </c>
      <c r="P2145" s="16">
        <f>IF(Occurrence!J2145&gt;0,_xlfn.PERCENTILE.INC(Data!$O$2:$O$2441,($B$4+O2145*($B$5-1))/($B$3-1)),0)</f>
        <v/>
      </c>
      <c r="Q2145" s="16">
        <f>IF(Occurrence!J2145&gt;0,_xlfn.PERCENTILE.INC(Occurrence!$I$2:$I$2441,($B$6+O2145*($B$7-1))/($B$3-1)),0)</f>
        <v/>
      </c>
      <c r="R2145" s="16">
        <f>IF(Occurrence!J2145&gt;0,Occurrence!J2145/Q2145,0)</f>
        <v/>
      </c>
      <c r="S2145" s="9">
        <f>IF(Occurrence!J2145&gt;0,P2145*R2145,0)</f>
        <v/>
      </c>
      <c r="T2145" s="24">
        <f>IF(Occurrence!K2145&gt;0,COUNTIFS(Occurrence!$K$2:$K$2441,"&gt;0",Occurrence!$K$2:$K$2441,"&lt;="&amp;Occurrence!K2145)/($B$9+1),0)</f>
        <v/>
      </c>
      <c r="U2145" s="16">
        <f>IF(Occurrence!K2145&gt;0,_xlfn.PERCENTILE.INC(Data!$O$2:$O$2441,($B$4+T2145*($B$5-1))/($B$3-1)),0)</f>
        <v/>
      </c>
      <c r="V2145" s="16">
        <f>IF(Occurrence!K2145&gt;0,_xlfn.PERCENTILE.INC(Occurrence!$I$2:$I$2441,($B$6+T2145*($B$7-1))/($B$3-1)),0)</f>
        <v/>
      </c>
      <c r="W2145" s="16">
        <f>IF(Occurrence!K2145&gt;0,Occurrence!K2145/V2145,0)</f>
        <v/>
      </c>
      <c r="X2145" s="9">
        <f>IF(Occurrence!K2145&gt;0,U2145*W2145,0)</f>
        <v/>
      </c>
      <c r="Y2145" s="24">
        <f>COUNTIF(Data!$X$2:$X$2441,"&lt;="&amp;Data!X2145)/($B$3+1)</f>
        <v/>
      </c>
      <c r="Z2145" s="16">
        <f>_xlfn.PERCENTILE.INC(Data!$U$2:$U$2441,Y2145)</f>
        <v/>
      </c>
      <c r="AA2145" s="16">
        <f>_xlfn.PERCENTILE.INC(Data!$V$2:$V$2441,Y2145)</f>
        <v/>
      </c>
      <c r="AB2145" s="16">
        <f>Data!X2145-AA2145</f>
        <v/>
      </c>
      <c r="AC2145" s="9">
        <f>Z2145+AB2145</f>
        <v/>
      </c>
      <c r="AD2145" s="24">
        <f>COUNTIF(Data!$Y$2:$Y$2441,"&lt;="&amp;Data!Y2145)/($B$3+1)</f>
        <v/>
      </c>
      <c r="AE2145" s="16">
        <f>_xlfn.PERCENTILE.INC(Data!$U$2:$U$2441,AD2145)</f>
        <v/>
      </c>
      <c r="AF2145" s="16">
        <f>_xlfn.PERCENTILE.INC(Data!$V$2:$V$2441,AD2145)</f>
        <v/>
      </c>
      <c r="AG2145" s="16">
        <f>Data!Y2145-AF2145</f>
        <v/>
      </c>
      <c r="AH2145" s="9">
        <f>AE2145+AG2145</f>
        <v/>
      </c>
    </row>
    <row r="2146">
      <c r="N2146" s="14">
        <f>Data!A2146</f>
        <v/>
      </c>
      <c r="O2146" s="24">
        <f>IF(Occurrence!J2146&gt;0,COUNTIFS(Occurrence!$J$2:$J$2441,"&gt;0",Occurrence!$J$2:$J$2441,"&lt;="&amp;Occurrence!J2146)/($B$8+1),0)</f>
        <v/>
      </c>
      <c r="P2146" s="16">
        <f>IF(Occurrence!J2146&gt;0,_xlfn.PERCENTILE.INC(Data!$O$2:$O$2441,($B$4+O2146*($B$5-1))/($B$3-1)),0)</f>
        <v/>
      </c>
      <c r="Q2146" s="16">
        <f>IF(Occurrence!J2146&gt;0,_xlfn.PERCENTILE.INC(Occurrence!$I$2:$I$2441,($B$6+O2146*($B$7-1))/($B$3-1)),0)</f>
        <v/>
      </c>
      <c r="R2146" s="16">
        <f>IF(Occurrence!J2146&gt;0,Occurrence!J2146/Q2146,0)</f>
        <v/>
      </c>
      <c r="S2146" s="9">
        <f>IF(Occurrence!J2146&gt;0,P2146*R2146,0)</f>
        <v/>
      </c>
      <c r="T2146" s="24">
        <f>IF(Occurrence!K2146&gt;0,COUNTIFS(Occurrence!$K$2:$K$2441,"&gt;0",Occurrence!$K$2:$K$2441,"&lt;="&amp;Occurrence!K2146)/($B$9+1),0)</f>
        <v/>
      </c>
      <c r="U2146" s="16">
        <f>IF(Occurrence!K2146&gt;0,_xlfn.PERCENTILE.INC(Data!$O$2:$O$2441,($B$4+T2146*($B$5-1))/($B$3-1)),0)</f>
        <v/>
      </c>
      <c r="V2146" s="16">
        <f>IF(Occurrence!K2146&gt;0,_xlfn.PERCENTILE.INC(Occurrence!$I$2:$I$2441,($B$6+T2146*($B$7-1))/($B$3-1)),0)</f>
        <v/>
      </c>
      <c r="W2146" s="16">
        <f>IF(Occurrence!K2146&gt;0,Occurrence!K2146/V2146,0)</f>
        <v/>
      </c>
      <c r="X2146" s="9">
        <f>IF(Occurrence!K2146&gt;0,U2146*W2146,0)</f>
        <v/>
      </c>
      <c r="Y2146" s="24">
        <f>COUNTIF(Data!$X$2:$X$2441,"&lt;="&amp;Data!X2146)/($B$3+1)</f>
        <v/>
      </c>
      <c r="Z2146" s="16">
        <f>_xlfn.PERCENTILE.INC(Data!$U$2:$U$2441,Y2146)</f>
        <v/>
      </c>
      <c r="AA2146" s="16">
        <f>_xlfn.PERCENTILE.INC(Data!$V$2:$V$2441,Y2146)</f>
        <v/>
      </c>
      <c r="AB2146" s="16">
        <f>Data!X2146-AA2146</f>
        <v/>
      </c>
      <c r="AC2146" s="9">
        <f>Z2146+AB2146</f>
        <v/>
      </c>
      <c r="AD2146" s="24">
        <f>COUNTIF(Data!$Y$2:$Y$2441,"&lt;="&amp;Data!Y2146)/($B$3+1)</f>
        <v/>
      </c>
      <c r="AE2146" s="16">
        <f>_xlfn.PERCENTILE.INC(Data!$U$2:$U$2441,AD2146)</f>
        <v/>
      </c>
      <c r="AF2146" s="16">
        <f>_xlfn.PERCENTILE.INC(Data!$V$2:$V$2441,AD2146)</f>
        <v/>
      </c>
      <c r="AG2146" s="16">
        <f>Data!Y2146-AF2146</f>
        <v/>
      </c>
      <c r="AH2146" s="9">
        <f>AE2146+AG2146</f>
        <v/>
      </c>
    </row>
    <row r="2147">
      <c r="N2147" s="14">
        <f>Data!A2147</f>
        <v/>
      </c>
      <c r="O2147" s="24">
        <f>IF(Occurrence!J2147&gt;0,COUNTIFS(Occurrence!$J$2:$J$2441,"&gt;0",Occurrence!$J$2:$J$2441,"&lt;="&amp;Occurrence!J2147)/($B$8+1),0)</f>
        <v/>
      </c>
      <c r="P2147" s="16">
        <f>IF(Occurrence!J2147&gt;0,_xlfn.PERCENTILE.INC(Data!$O$2:$O$2441,($B$4+O2147*($B$5-1))/($B$3-1)),0)</f>
        <v/>
      </c>
      <c r="Q2147" s="16">
        <f>IF(Occurrence!J2147&gt;0,_xlfn.PERCENTILE.INC(Occurrence!$I$2:$I$2441,($B$6+O2147*($B$7-1))/($B$3-1)),0)</f>
        <v/>
      </c>
      <c r="R2147" s="16">
        <f>IF(Occurrence!J2147&gt;0,Occurrence!J2147/Q2147,0)</f>
        <v/>
      </c>
      <c r="S2147" s="9">
        <f>IF(Occurrence!J2147&gt;0,P2147*R2147,0)</f>
        <v/>
      </c>
      <c r="T2147" s="24">
        <f>IF(Occurrence!K2147&gt;0,COUNTIFS(Occurrence!$K$2:$K$2441,"&gt;0",Occurrence!$K$2:$K$2441,"&lt;="&amp;Occurrence!K2147)/($B$9+1),0)</f>
        <v/>
      </c>
      <c r="U2147" s="16">
        <f>IF(Occurrence!K2147&gt;0,_xlfn.PERCENTILE.INC(Data!$O$2:$O$2441,($B$4+T2147*($B$5-1))/($B$3-1)),0)</f>
        <v/>
      </c>
      <c r="V2147" s="16">
        <f>IF(Occurrence!K2147&gt;0,_xlfn.PERCENTILE.INC(Occurrence!$I$2:$I$2441,($B$6+T2147*($B$7-1))/($B$3-1)),0)</f>
        <v/>
      </c>
      <c r="W2147" s="16">
        <f>IF(Occurrence!K2147&gt;0,Occurrence!K2147/V2147,0)</f>
        <v/>
      </c>
      <c r="X2147" s="9">
        <f>IF(Occurrence!K2147&gt;0,U2147*W2147,0)</f>
        <v/>
      </c>
      <c r="Y2147" s="24">
        <f>COUNTIF(Data!$X$2:$X$2441,"&lt;="&amp;Data!X2147)/($B$3+1)</f>
        <v/>
      </c>
      <c r="Z2147" s="16">
        <f>_xlfn.PERCENTILE.INC(Data!$U$2:$U$2441,Y2147)</f>
        <v/>
      </c>
      <c r="AA2147" s="16">
        <f>_xlfn.PERCENTILE.INC(Data!$V$2:$V$2441,Y2147)</f>
        <v/>
      </c>
      <c r="AB2147" s="16">
        <f>Data!X2147-AA2147</f>
        <v/>
      </c>
      <c r="AC2147" s="9">
        <f>Z2147+AB2147</f>
        <v/>
      </c>
      <c r="AD2147" s="24">
        <f>COUNTIF(Data!$Y$2:$Y$2441,"&lt;="&amp;Data!Y2147)/($B$3+1)</f>
        <v/>
      </c>
      <c r="AE2147" s="16">
        <f>_xlfn.PERCENTILE.INC(Data!$U$2:$U$2441,AD2147)</f>
        <v/>
      </c>
      <c r="AF2147" s="16">
        <f>_xlfn.PERCENTILE.INC(Data!$V$2:$V$2441,AD2147)</f>
        <v/>
      </c>
      <c r="AG2147" s="16">
        <f>Data!Y2147-AF2147</f>
        <v/>
      </c>
      <c r="AH2147" s="9">
        <f>AE2147+AG2147</f>
        <v/>
      </c>
    </row>
    <row r="2148">
      <c r="N2148" s="14">
        <f>Data!A2148</f>
        <v/>
      </c>
      <c r="O2148" s="24">
        <f>IF(Occurrence!J2148&gt;0,COUNTIFS(Occurrence!$J$2:$J$2441,"&gt;0",Occurrence!$J$2:$J$2441,"&lt;="&amp;Occurrence!J2148)/($B$8+1),0)</f>
        <v/>
      </c>
      <c r="P2148" s="16">
        <f>IF(Occurrence!J2148&gt;0,_xlfn.PERCENTILE.INC(Data!$O$2:$O$2441,($B$4+O2148*($B$5-1))/($B$3-1)),0)</f>
        <v/>
      </c>
      <c r="Q2148" s="16">
        <f>IF(Occurrence!J2148&gt;0,_xlfn.PERCENTILE.INC(Occurrence!$I$2:$I$2441,($B$6+O2148*($B$7-1))/($B$3-1)),0)</f>
        <v/>
      </c>
      <c r="R2148" s="16">
        <f>IF(Occurrence!J2148&gt;0,Occurrence!J2148/Q2148,0)</f>
        <v/>
      </c>
      <c r="S2148" s="9">
        <f>IF(Occurrence!J2148&gt;0,P2148*R2148,0)</f>
        <v/>
      </c>
      <c r="T2148" s="24">
        <f>IF(Occurrence!K2148&gt;0,COUNTIFS(Occurrence!$K$2:$K$2441,"&gt;0",Occurrence!$K$2:$K$2441,"&lt;="&amp;Occurrence!K2148)/($B$9+1),0)</f>
        <v/>
      </c>
      <c r="U2148" s="16">
        <f>IF(Occurrence!K2148&gt;0,_xlfn.PERCENTILE.INC(Data!$O$2:$O$2441,($B$4+T2148*($B$5-1))/($B$3-1)),0)</f>
        <v/>
      </c>
      <c r="V2148" s="16">
        <f>IF(Occurrence!K2148&gt;0,_xlfn.PERCENTILE.INC(Occurrence!$I$2:$I$2441,($B$6+T2148*($B$7-1))/($B$3-1)),0)</f>
        <v/>
      </c>
      <c r="W2148" s="16">
        <f>IF(Occurrence!K2148&gt;0,Occurrence!K2148/V2148,0)</f>
        <v/>
      </c>
      <c r="X2148" s="9">
        <f>IF(Occurrence!K2148&gt;0,U2148*W2148,0)</f>
        <v/>
      </c>
      <c r="Y2148" s="24">
        <f>COUNTIF(Data!$X$2:$X$2441,"&lt;="&amp;Data!X2148)/($B$3+1)</f>
        <v/>
      </c>
      <c r="Z2148" s="16">
        <f>_xlfn.PERCENTILE.INC(Data!$U$2:$U$2441,Y2148)</f>
        <v/>
      </c>
      <c r="AA2148" s="16">
        <f>_xlfn.PERCENTILE.INC(Data!$V$2:$V$2441,Y2148)</f>
        <v/>
      </c>
      <c r="AB2148" s="16">
        <f>Data!X2148-AA2148</f>
        <v/>
      </c>
      <c r="AC2148" s="9">
        <f>Z2148+AB2148</f>
        <v/>
      </c>
      <c r="AD2148" s="24">
        <f>COUNTIF(Data!$Y$2:$Y$2441,"&lt;="&amp;Data!Y2148)/($B$3+1)</f>
        <v/>
      </c>
      <c r="AE2148" s="16">
        <f>_xlfn.PERCENTILE.INC(Data!$U$2:$U$2441,AD2148)</f>
        <v/>
      </c>
      <c r="AF2148" s="16">
        <f>_xlfn.PERCENTILE.INC(Data!$V$2:$V$2441,AD2148)</f>
        <v/>
      </c>
      <c r="AG2148" s="16">
        <f>Data!Y2148-AF2148</f>
        <v/>
      </c>
      <c r="AH2148" s="9">
        <f>AE2148+AG2148</f>
        <v/>
      </c>
    </row>
    <row r="2149">
      <c r="N2149" s="14">
        <f>Data!A2149</f>
        <v/>
      </c>
      <c r="O2149" s="24">
        <f>IF(Occurrence!J2149&gt;0,COUNTIFS(Occurrence!$J$2:$J$2441,"&gt;0",Occurrence!$J$2:$J$2441,"&lt;="&amp;Occurrence!J2149)/($B$8+1),0)</f>
        <v/>
      </c>
      <c r="P2149" s="16">
        <f>IF(Occurrence!J2149&gt;0,_xlfn.PERCENTILE.INC(Data!$O$2:$O$2441,($B$4+O2149*($B$5-1))/($B$3-1)),0)</f>
        <v/>
      </c>
      <c r="Q2149" s="16">
        <f>IF(Occurrence!J2149&gt;0,_xlfn.PERCENTILE.INC(Occurrence!$I$2:$I$2441,($B$6+O2149*($B$7-1))/($B$3-1)),0)</f>
        <v/>
      </c>
      <c r="R2149" s="16">
        <f>IF(Occurrence!J2149&gt;0,Occurrence!J2149/Q2149,0)</f>
        <v/>
      </c>
      <c r="S2149" s="9">
        <f>IF(Occurrence!J2149&gt;0,P2149*R2149,0)</f>
        <v/>
      </c>
      <c r="T2149" s="24">
        <f>IF(Occurrence!K2149&gt;0,COUNTIFS(Occurrence!$K$2:$K$2441,"&gt;0",Occurrence!$K$2:$K$2441,"&lt;="&amp;Occurrence!K2149)/($B$9+1),0)</f>
        <v/>
      </c>
      <c r="U2149" s="16">
        <f>IF(Occurrence!K2149&gt;0,_xlfn.PERCENTILE.INC(Data!$O$2:$O$2441,($B$4+T2149*($B$5-1))/($B$3-1)),0)</f>
        <v/>
      </c>
      <c r="V2149" s="16">
        <f>IF(Occurrence!K2149&gt;0,_xlfn.PERCENTILE.INC(Occurrence!$I$2:$I$2441,($B$6+T2149*($B$7-1))/($B$3-1)),0)</f>
        <v/>
      </c>
      <c r="W2149" s="16">
        <f>IF(Occurrence!K2149&gt;0,Occurrence!K2149/V2149,0)</f>
        <v/>
      </c>
      <c r="X2149" s="9">
        <f>IF(Occurrence!K2149&gt;0,U2149*W2149,0)</f>
        <v/>
      </c>
      <c r="Y2149" s="24">
        <f>COUNTIF(Data!$X$2:$X$2441,"&lt;="&amp;Data!X2149)/($B$3+1)</f>
        <v/>
      </c>
      <c r="Z2149" s="16">
        <f>_xlfn.PERCENTILE.INC(Data!$U$2:$U$2441,Y2149)</f>
        <v/>
      </c>
      <c r="AA2149" s="16">
        <f>_xlfn.PERCENTILE.INC(Data!$V$2:$V$2441,Y2149)</f>
        <v/>
      </c>
      <c r="AB2149" s="16">
        <f>Data!X2149-AA2149</f>
        <v/>
      </c>
      <c r="AC2149" s="9">
        <f>Z2149+AB2149</f>
        <v/>
      </c>
      <c r="AD2149" s="24">
        <f>COUNTIF(Data!$Y$2:$Y$2441,"&lt;="&amp;Data!Y2149)/($B$3+1)</f>
        <v/>
      </c>
      <c r="AE2149" s="16">
        <f>_xlfn.PERCENTILE.INC(Data!$U$2:$U$2441,AD2149)</f>
        <v/>
      </c>
      <c r="AF2149" s="16">
        <f>_xlfn.PERCENTILE.INC(Data!$V$2:$V$2441,AD2149)</f>
        <v/>
      </c>
      <c r="AG2149" s="16">
        <f>Data!Y2149-AF2149</f>
        <v/>
      </c>
      <c r="AH2149" s="9">
        <f>AE2149+AG2149</f>
        <v/>
      </c>
    </row>
    <row r="2150">
      <c r="N2150" s="14">
        <f>Data!A2150</f>
        <v/>
      </c>
      <c r="O2150" s="24">
        <f>IF(Occurrence!J2150&gt;0,COUNTIFS(Occurrence!$J$2:$J$2441,"&gt;0",Occurrence!$J$2:$J$2441,"&lt;="&amp;Occurrence!J2150)/($B$8+1),0)</f>
        <v/>
      </c>
      <c r="P2150" s="16">
        <f>IF(Occurrence!J2150&gt;0,_xlfn.PERCENTILE.INC(Data!$O$2:$O$2441,($B$4+O2150*($B$5-1))/($B$3-1)),0)</f>
        <v/>
      </c>
      <c r="Q2150" s="16">
        <f>IF(Occurrence!J2150&gt;0,_xlfn.PERCENTILE.INC(Occurrence!$I$2:$I$2441,($B$6+O2150*($B$7-1))/($B$3-1)),0)</f>
        <v/>
      </c>
      <c r="R2150" s="16">
        <f>IF(Occurrence!J2150&gt;0,Occurrence!J2150/Q2150,0)</f>
        <v/>
      </c>
      <c r="S2150" s="9">
        <f>IF(Occurrence!J2150&gt;0,P2150*R2150,0)</f>
        <v/>
      </c>
      <c r="T2150" s="24">
        <f>IF(Occurrence!K2150&gt;0,COUNTIFS(Occurrence!$K$2:$K$2441,"&gt;0",Occurrence!$K$2:$K$2441,"&lt;="&amp;Occurrence!K2150)/($B$9+1),0)</f>
        <v/>
      </c>
      <c r="U2150" s="16">
        <f>IF(Occurrence!K2150&gt;0,_xlfn.PERCENTILE.INC(Data!$O$2:$O$2441,($B$4+T2150*($B$5-1))/($B$3-1)),0)</f>
        <v/>
      </c>
      <c r="V2150" s="16">
        <f>IF(Occurrence!K2150&gt;0,_xlfn.PERCENTILE.INC(Occurrence!$I$2:$I$2441,($B$6+T2150*($B$7-1))/($B$3-1)),0)</f>
        <v/>
      </c>
      <c r="W2150" s="16">
        <f>IF(Occurrence!K2150&gt;0,Occurrence!K2150/V2150,0)</f>
        <v/>
      </c>
      <c r="X2150" s="9">
        <f>IF(Occurrence!K2150&gt;0,U2150*W2150,0)</f>
        <v/>
      </c>
      <c r="Y2150" s="24">
        <f>COUNTIF(Data!$X$2:$X$2441,"&lt;="&amp;Data!X2150)/($B$3+1)</f>
        <v/>
      </c>
      <c r="Z2150" s="16">
        <f>_xlfn.PERCENTILE.INC(Data!$U$2:$U$2441,Y2150)</f>
        <v/>
      </c>
      <c r="AA2150" s="16">
        <f>_xlfn.PERCENTILE.INC(Data!$V$2:$V$2441,Y2150)</f>
        <v/>
      </c>
      <c r="AB2150" s="16">
        <f>Data!X2150-AA2150</f>
        <v/>
      </c>
      <c r="AC2150" s="9">
        <f>Z2150+AB2150</f>
        <v/>
      </c>
      <c r="AD2150" s="24">
        <f>COUNTIF(Data!$Y$2:$Y$2441,"&lt;="&amp;Data!Y2150)/($B$3+1)</f>
        <v/>
      </c>
      <c r="AE2150" s="16">
        <f>_xlfn.PERCENTILE.INC(Data!$U$2:$U$2441,AD2150)</f>
        <v/>
      </c>
      <c r="AF2150" s="16">
        <f>_xlfn.PERCENTILE.INC(Data!$V$2:$V$2441,AD2150)</f>
        <v/>
      </c>
      <c r="AG2150" s="16">
        <f>Data!Y2150-AF2150</f>
        <v/>
      </c>
      <c r="AH2150" s="9">
        <f>AE2150+AG2150</f>
        <v/>
      </c>
    </row>
    <row r="2151">
      <c r="N2151" s="14">
        <f>Data!A2151</f>
        <v/>
      </c>
      <c r="O2151" s="24">
        <f>IF(Occurrence!J2151&gt;0,COUNTIFS(Occurrence!$J$2:$J$2441,"&gt;0",Occurrence!$J$2:$J$2441,"&lt;="&amp;Occurrence!J2151)/($B$8+1),0)</f>
        <v/>
      </c>
      <c r="P2151" s="16">
        <f>IF(Occurrence!J2151&gt;0,_xlfn.PERCENTILE.INC(Data!$O$2:$O$2441,($B$4+O2151*($B$5-1))/($B$3-1)),0)</f>
        <v/>
      </c>
      <c r="Q2151" s="16">
        <f>IF(Occurrence!J2151&gt;0,_xlfn.PERCENTILE.INC(Occurrence!$I$2:$I$2441,($B$6+O2151*($B$7-1))/($B$3-1)),0)</f>
        <v/>
      </c>
      <c r="R2151" s="16">
        <f>IF(Occurrence!J2151&gt;0,Occurrence!J2151/Q2151,0)</f>
        <v/>
      </c>
      <c r="S2151" s="9">
        <f>IF(Occurrence!J2151&gt;0,P2151*R2151,0)</f>
        <v/>
      </c>
      <c r="T2151" s="24">
        <f>IF(Occurrence!K2151&gt;0,COUNTIFS(Occurrence!$K$2:$K$2441,"&gt;0",Occurrence!$K$2:$K$2441,"&lt;="&amp;Occurrence!K2151)/($B$9+1),0)</f>
        <v/>
      </c>
      <c r="U2151" s="16">
        <f>IF(Occurrence!K2151&gt;0,_xlfn.PERCENTILE.INC(Data!$O$2:$O$2441,($B$4+T2151*($B$5-1))/($B$3-1)),0)</f>
        <v/>
      </c>
      <c r="V2151" s="16">
        <f>IF(Occurrence!K2151&gt;0,_xlfn.PERCENTILE.INC(Occurrence!$I$2:$I$2441,($B$6+T2151*($B$7-1))/($B$3-1)),0)</f>
        <v/>
      </c>
      <c r="W2151" s="16">
        <f>IF(Occurrence!K2151&gt;0,Occurrence!K2151/V2151,0)</f>
        <v/>
      </c>
      <c r="X2151" s="9">
        <f>IF(Occurrence!K2151&gt;0,U2151*W2151,0)</f>
        <v/>
      </c>
      <c r="Y2151" s="24">
        <f>COUNTIF(Data!$X$2:$X$2441,"&lt;="&amp;Data!X2151)/($B$3+1)</f>
        <v/>
      </c>
      <c r="Z2151" s="16">
        <f>_xlfn.PERCENTILE.INC(Data!$U$2:$U$2441,Y2151)</f>
        <v/>
      </c>
      <c r="AA2151" s="16">
        <f>_xlfn.PERCENTILE.INC(Data!$V$2:$V$2441,Y2151)</f>
        <v/>
      </c>
      <c r="AB2151" s="16">
        <f>Data!X2151-AA2151</f>
        <v/>
      </c>
      <c r="AC2151" s="9">
        <f>Z2151+AB2151</f>
        <v/>
      </c>
      <c r="AD2151" s="24">
        <f>COUNTIF(Data!$Y$2:$Y$2441,"&lt;="&amp;Data!Y2151)/($B$3+1)</f>
        <v/>
      </c>
      <c r="AE2151" s="16">
        <f>_xlfn.PERCENTILE.INC(Data!$U$2:$U$2441,AD2151)</f>
        <v/>
      </c>
      <c r="AF2151" s="16">
        <f>_xlfn.PERCENTILE.INC(Data!$V$2:$V$2441,AD2151)</f>
        <v/>
      </c>
      <c r="AG2151" s="16">
        <f>Data!Y2151-AF2151</f>
        <v/>
      </c>
      <c r="AH2151" s="9">
        <f>AE2151+AG2151</f>
        <v/>
      </c>
    </row>
    <row r="2152">
      <c r="N2152" s="14">
        <f>Data!A2152</f>
        <v/>
      </c>
      <c r="O2152" s="24">
        <f>IF(Occurrence!J2152&gt;0,COUNTIFS(Occurrence!$J$2:$J$2441,"&gt;0",Occurrence!$J$2:$J$2441,"&lt;="&amp;Occurrence!J2152)/($B$8+1),0)</f>
        <v/>
      </c>
      <c r="P2152" s="16">
        <f>IF(Occurrence!J2152&gt;0,_xlfn.PERCENTILE.INC(Data!$O$2:$O$2441,($B$4+O2152*($B$5-1))/($B$3-1)),0)</f>
        <v/>
      </c>
      <c r="Q2152" s="16">
        <f>IF(Occurrence!J2152&gt;0,_xlfn.PERCENTILE.INC(Occurrence!$I$2:$I$2441,($B$6+O2152*($B$7-1))/($B$3-1)),0)</f>
        <v/>
      </c>
      <c r="R2152" s="16">
        <f>IF(Occurrence!J2152&gt;0,Occurrence!J2152/Q2152,0)</f>
        <v/>
      </c>
      <c r="S2152" s="9">
        <f>IF(Occurrence!J2152&gt;0,P2152*R2152,0)</f>
        <v/>
      </c>
      <c r="T2152" s="24">
        <f>IF(Occurrence!K2152&gt;0,COUNTIFS(Occurrence!$K$2:$K$2441,"&gt;0",Occurrence!$K$2:$K$2441,"&lt;="&amp;Occurrence!K2152)/($B$9+1),0)</f>
        <v/>
      </c>
      <c r="U2152" s="16">
        <f>IF(Occurrence!K2152&gt;0,_xlfn.PERCENTILE.INC(Data!$O$2:$O$2441,($B$4+T2152*($B$5-1))/($B$3-1)),0)</f>
        <v/>
      </c>
      <c r="V2152" s="16">
        <f>IF(Occurrence!K2152&gt;0,_xlfn.PERCENTILE.INC(Occurrence!$I$2:$I$2441,($B$6+T2152*($B$7-1))/($B$3-1)),0)</f>
        <v/>
      </c>
      <c r="W2152" s="16">
        <f>IF(Occurrence!K2152&gt;0,Occurrence!K2152/V2152,0)</f>
        <v/>
      </c>
      <c r="X2152" s="9">
        <f>IF(Occurrence!K2152&gt;0,U2152*W2152,0)</f>
        <v/>
      </c>
      <c r="Y2152" s="24">
        <f>COUNTIF(Data!$X$2:$X$2441,"&lt;="&amp;Data!X2152)/($B$3+1)</f>
        <v/>
      </c>
      <c r="Z2152" s="16">
        <f>_xlfn.PERCENTILE.INC(Data!$U$2:$U$2441,Y2152)</f>
        <v/>
      </c>
      <c r="AA2152" s="16">
        <f>_xlfn.PERCENTILE.INC(Data!$V$2:$V$2441,Y2152)</f>
        <v/>
      </c>
      <c r="AB2152" s="16">
        <f>Data!X2152-AA2152</f>
        <v/>
      </c>
      <c r="AC2152" s="9">
        <f>Z2152+AB2152</f>
        <v/>
      </c>
      <c r="AD2152" s="24">
        <f>COUNTIF(Data!$Y$2:$Y$2441,"&lt;="&amp;Data!Y2152)/($B$3+1)</f>
        <v/>
      </c>
      <c r="AE2152" s="16">
        <f>_xlfn.PERCENTILE.INC(Data!$U$2:$U$2441,AD2152)</f>
        <v/>
      </c>
      <c r="AF2152" s="16">
        <f>_xlfn.PERCENTILE.INC(Data!$V$2:$V$2441,AD2152)</f>
        <v/>
      </c>
      <c r="AG2152" s="16">
        <f>Data!Y2152-AF2152</f>
        <v/>
      </c>
      <c r="AH2152" s="9">
        <f>AE2152+AG2152</f>
        <v/>
      </c>
    </row>
    <row r="2153">
      <c r="N2153" s="14">
        <f>Data!A2153</f>
        <v/>
      </c>
      <c r="O2153" s="24">
        <f>IF(Occurrence!J2153&gt;0,COUNTIFS(Occurrence!$J$2:$J$2441,"&gt;0",Occurrence!$J$2:$J$2441,"&lt;="&amp;Occurrence!J2153)/($B$8+1),0)</f>
        <v/>
      </c>
      <c r="P2153" s="16">
        <f>IF(Occurrence!J2153&gt;0,_xlfn.PERCENTILE.INC(Data!$O$2:$O$2441,($B$4+O2153*($B$5-1))/($B$3-1)),0)</f>
        <v/>
      </c>
      <c r="Q2153" s="16">
        <f>IF(Occurrence!J2153&gt;0,_xlfn.PERCENTILE.INC(Occurrence!$I$2:$I$2441,($B$6+O2153*($B$7-1))/($B$3-1)),0)</f>
        <v/>
      </c>
      <c r="R2153" s="16">
        <f>IF(Occurrence!J2153&gt;0,Occurrence!J2153/Q2153,0)</f>
        <v/>
      </c>
      <c r="S2153" s="9">
        <f>IF(Occurrence!J2153&gt;0,P2153*R2153,0)</f>
        <v/>
      </c>
      <c r="T2153" s="24">
        <f>IF(Occurrence!K2153&gt;0,COUNTIFS(Occurrence!$K$2:$K$2441,"&gt;0",Occurrence!$K$2:$K$2441,"&lt;="&amp;Occurrence!K2153)/($B$9+1),0)</f>
        <v/>
      </c>
      <c r="U2153" s="16">
        <f>IF(Occurrence!K2153&gt;0,_xlfn.PERCENTILE.INC(Data!$O$2:$O$2441,($B$4+T2153*($B$5-1))/($B$3-1)),0)</f>
        <v/>
      </c>
      <c r="V2153" s="16">
        <f>IF(Occurrence!K2153&gt;0,_xlfn.PERCENTILE.INC(Occurrence!$I$2:$I$2441,($B$6+T2153*($B$7-1))/($B$3-1)),0)</f>
        <v/>
      </c>
      <c r="W2153" s="16">
        <f>IF(Occurrence!K2153&gt;0,Occurrence!K2153/V2153,0)</f>
        <v/>
      </c>
      <c r="X2153" s="9">
        <f>IF(Occurrence!K2153&gt;0,U2153*W2153,0)</f>
        <v/>
      </c>
      <c r="Y2153" s="24">
        <f>COUNTIF(Data!$X$2:$X$2441,"&lt;="&amp;Data!X2153)/($B$3+1)</f>
        <v/>
      </c>
      <c r="Z2153" s="16">
        <f>_xlfn.PERCENTILE.INC(Data!$U$2:$U$2441,Y2153)</f>
        <v/>
      </c>
      <c r="AA2153" s="16">
        <f>_xlfn.PERCENTILE.INC(Data!$V$2:$V$2441,Y2153)</f>
        <v/>
      </c>
      <c r="AB2153" s="16">
        <f>Data!X2153-AA2153</f>
        <v/>
      </c>
      <c r="AC2153" s="9">
        <f>Z2153+AB2153</f>
        <v/>
      </c>
      <c r="AD2153" s="24">
        <f>COUNTIF(Data!$Y$2:$Y$2441,"&lt;="&amp;Data!Y2153)/($B$3+1)</f>
        <v/>
      </c>
      <c r="AE2153" s="16">
        <f>_xlfn.PERCENTILE.INC(Data!$U$2:$U$2441,AD2153)</f>
        <v/>
      </c>
      <c r="AF2153" s="16">
        <f>_xlfn.PERCENTILE.INC(Data!$V$2:$V$2441,AD2153)</f>
        <v/>
      </c>
      <c r="AG2153" s="16">
        <f>Data!Y2153-AF2153</f>
        <v/>
      </c>
      <c r="AH2153" s="9">
        <f>AE2153+AG2153</f>
        <v/>
      </c>
    </row>
    <row r="2154">
      <c r="N2154" s="14">
        <f>Data!A2154</f>
        <v/>
      </c>
      <c r="O2154" s="24">
        <f>IF(Occurrence!J2154&gt;0,COUNTIFS(Occurrence!$J$2:$J$2441,"&gt;0",Occurrence!$J$2:$J$2441,"&lt;="&amp;Occurrence!J2154)/($B$8+1),0)</f>
        <v/>
      </c>
      <c r="P2154" s="16">
        <f>IF(Occurrence!J2154&gt;0,_xlfn.PERCENTILE.INC(Data!$O$2:$O$2441,($B$4+O2154*($B$5-1))/($B$3-1)),0)</f>
        <v/>
      </c>
      <c r="Q2154" s="16">
        <f>IF(Occurrence!J2154&gt;0,_xlfn.PERCENTILE.INC(Occurrence!$I$2:$I$2441,($B$6+O2154*($B$7-1))/($B$3-1)),0)</f>
        <v/>
      </c>
      <c r="R2154" s="16">
        <f>IF(Occurrence!J2154&gt;0,Occurrence!J2154/Q2154,0)</f>
        <v/>
      </c>
      <c r="S2154" s="9">
        <f>IF(Occurrence!J2154&gt;0,P2154*R2154,0)</f>
        <v/>
      </c>
      <c r="T2154" s="24">
        <f>IF(Occurrence!K2154&gt;0,COUNTIFS(Occurrence!$K$2:$K$2441,"&gt;0",Occurrence!$K$2:$K$2441,"&lt;="&amp;Occurrence!K2154)/($B$9+1),0)</f>
        <v/>
      </c>
      <c r="U2154" s="16">
        <f>IF(Occurrence!K2154&gt;0,_xlfn.PERCENTILE.INC(Data!$O$2:$O$2441,($B$4+T2154*($B$5-1))/($B$3-1)),0)</f>
        <v/>
      </c>
      <c r="V2154" s="16">
        <f>IF(Occurrence!K2154&gt;0,_xlfn.PERCENTILE.INC(Occurrence!$I$2:$I$2441,($B$6+T2154*($B$7-1))/($B$3-1)),0)</f>
        <v/>
      </c>
      <c r="W2154" s="16">
        <f>IF(Occurrence!K2154&gt;0,Occurrence!K2154/V2154,0)</f>
        <v/>
      </c>
      <c r="X2154" s="9">
        <f>IF(Occurrence!K2154&gt;0,U2154*W2154,0)</f>
        <v/>
      </c>
      <c r="Y2154" s="24">
        <f>COUNTIF(Data!$X$2:$X$2441,"&lt;="&amp;Data!X2154)/($B$3+1)</f>
        <v/>
      </c>
      <c r="Z2154" s="16">
        <f>_xlfn.PERCENTILE.INC(Data!$U$2:$U$2441,Y2154)</f>
        <v/>
      </c>
      <c r="AA2154" s="16">
        <f>_xlfn.PERCENTILE.INC(Data!$V$2:$V$2441,Y2154)</f>
        <v/>
      </c>
      <c r="AB2154" s="16">
        <f>Data!X2154-AA2154</f>
        <v/>
      </c>
      <c r="AC2154" s="9">
        <f>Z2154+AB2154</f>
        <v/>
      </c>
      <c r="AD2154" s="24">
        <f>COUNTIF(Data!$Y$2:$Y$2441,"&lt;="&amp;Data!Y2154)/($B$3+1)</f>
        <v/>
      </c>
      <c r="AE2154" s="16">
        <f>_xlfn.PERCENTILE.INC(Data!$U$2:$U$2441,AD2154)</f>
        <v/>
      </c>
      <c r="AF2154" s="16">
        <f>_xlfn.PERCENTILE.INC(Data!$V$2:$V$2441,AD2154)</f>
        <v/>
      </c>
      <c r="AG2154" s="16">
        <f>Data!Y2154-AF2154</f>
        <v/>
      </c>
      <c r="AH2154" s="9">
        <f>AE2154+AG2154</f>
        <v/>
      </c>
    </row>
    <row r="2155">
      <c r="N2155" s="14">
        <f>Data!A2155</f>
        <v/>
      </c>
      <c r="O2155" s="24">
        <f>IF(Occurrence!J2155&gt;0,COUNTIFS(Occurrence!$J$2:$J$2441,"&gt;0",Occurrence!$J$2:$J$2441,"&lt;="&amp;Occurrence!J2155)/($B$8+1),0)</f>
        <v/>
      </c>
      <c r="P2155" s="16">
        <f>IF(Occurrence!J2155&gt;0,_xlfn.PERCENTILE.INC(Data!$O$2:$O$2441,($B$4+O2155*($B$5-1))/($B$3-1)),0)</f>
        <v/>
      </c>
      <c r="Q2155" s="16">
        <f>IF(Occurrence!J2155&gt;0,_xlfn.PERCENTILE.INC(Occurrence!$I$2:$I$2441,($B$6+O2155*($B$7-1))/($B$3-1)),0)</f>
        <v/>
      </c>
      <c r="R2155" s="16">
        <f>IF(Occurrence!J2155&gt;0,Occurrence!J2155/Q2155,0)</f>
        <v/>
      </c>
      <c r="S2155" s="9">
        <f>IF(Occurrence!J2155&gt;0,P2155*R2155,0)</f>
        <v/>
      </c>
      <c r="T2155" s="24">
        <f>IF(Occurrence!K2155&gt;0,COUNTIFS(Occurrence!$K$2:$K$2441,"&gt;0",Occurrence!$K$2:$K$2441,"&lt;="&amp;Occurrence!K2155)/($B$9+1),0)</f>
        <v/>
      </c>
      <c r="U2155" s="16">
        <f>IF(Occurrence!K2155&gt;0,_xlfn.PERCENTILE.INC(Data!$O$2:$O$2441,($B$4+T2155*($B$5-1))/($B$3-1)),0)</f>
        <v/>
      </c>
      <c r="V2155" s="16">
        <f>IF(Occurrence!K2155&gt;0,_xlfn.PERCENTILE.INC(Occurrence!$I$2:$I$2441,($B$6+T2155*($B$7-1))/($B$3-1)),0)</f>
        <v/>
      </c>
      <c r="W2155" s="16">
        <f>IF(Occurrence!K2155&gt;0,Occurrence!K2155/V2155,0)</f>
        <v/>
      </c>
      <c r="X2155" s="9">
        <f>IF(Occurrence!K2155&gt;0,U2155*W2155,0)</f>
        <v/>
      </c>
      <c r="Y2155" s="24">
        <f>COUNTIF(Data!$X$2:$X$2441,"&lt;="&amp;Data!X2155)/($B$3+1)</f>
        <v/>
      </c>
      <c r="Z2155" s="16">
        <f>_xlfn.PERCENTILE.INC(Data!$U$2:$U$2441,Y2155)</f>
        <v/>
      </c>
      <c r="AA2155" s="16">
        <f>_xlfn.PERCENTILE.INC(Data!$V$2:$V$2441,Y2155)</f>
        <v/>
      </c>
      <c r="AB2155" s="16">
        <f>Data!X2155-AA2155</f>
        <v/>
      </c>
      <c r="AC2155" s="9">
        <f>Z2155+AB2155</f>
        <v/>
      </c>
      <c r="AD2155" s="24">
        <f>COUNTIF(Data!$Y$2:$Y$2441,"&lt;="&amp;Data!Y2155)/($B$3+1)</f>
        <v/>
      </c>
      <c r="AE2155" s="16">
        <f>_xlfn.PERCENTILE.INC(Data!$U$2:$U$2441,AD2155)</f>
        <v/>
      </c>
      <c r="AF2155" s="16">
        <f>_xlfn.PERCENTILE.INC(Data!$V$2:$V$2441,AD2155)</f>
        <v/>
      </c>
      <c r="AG2155" s="16">
        <f>Data!Y2155-AF2155</f>
        <v/>
      </c>
      <c r="AH2155" s="9">
        <f>AE2155+AG2155</f>
        <v/>
      </c>
    </row>
    <row r="2156">
      <c r="N2156" s="14">
        <f>Data!A2156</f>
        <v/>
      </c>
      <c r="O2156" s="24">
        <f>IF(Occurrence!J2156&gt;0,COUNTIFS(Occurrence!$J$2:$J$2441,"&gt;0",Occurrence!$J$2:$J$2441,"&lt;="&amp;Occurrence!J2156)/($B$8+1),0)</f>
        <v/>
      </c>
      <c r="P2156" s="16">
        <f>IF(Occurrence!J2156&gt;0,_xlfn.PERCENTILE.INC(Data!$O$2:$O$2441,($B$4+O2156*($B$5-1))/($B$3-1)),0)</f>
        <v/>
      </c>
      <c r="Q2156" s="16">
        <f>IF(Occurrence!J2156&gt;0,_xlfn.PERCENTILE.INC(Occurrence!$I$2:$I$2441,($B$6+O2156*($B$7-1))/($B$3-1)),0)</f>
        <v/>
      </c>
      <c r="R2156" s="16">
        <f>IF(Occurrence!J2156&gt;0,Occurrence!J2156/Q2156,0)</f>
        <v/>
      </c>
      <c r="S2156" s="9">
        <f>IF(Occurrence!J2156&gt;0,P2156*R2156,0)</f>
        <v/>
      </c>
      <c r="T2156" s="24">
        <f>IF(Occurrence!K2156&gt;0,COUNTIFS(Occurrence!$K$2:$K$2441,"&gt;0",Occurrence!$K$2:$K$2441,"&lt;="&amp;Occurrence!K2156)/($B$9+1),0)</f>
        <v/>
      </c>
      <c r="U2156" s="16">
        <f>IF(Occurrence!K2156&gt;0,_xlfn.PERCENTILE.INC(Data!$O$2:$O$2441,($B$4+T2156*($B$5-1))/($B$3-1)),0)</f>
        <v/>
      </c>
      <c r="V2156" s="16">
        <f>IF(Occurrence!K2156&gt;0,_xlfn.PERCENTILE.INC(Occurrence!$I$2:$I$2441,($B$6+T2156*($B$7-1))/($B$3-1)),0)</f>
        <v/>
      </c>
      <c r="W2156" s="16">
        <f>IF(Occurrence!K2156&gt;0,Occurrence!K2156/V2156,0)</f>
        <v/>
      </c>
      <c r="X2156" s="9">
        <f>IF(Occurrence!K2156&gt;0,U2156*W2156,0)</f>
        <v/>
      </c>
      <c r="Y2156" s="24">
        <f>COUNTIF(Data!$X$2:$X$2441,"&lt;="&amp;Data!X2156)/($B$3+1)</f>
        <v/>
      </c>
      <c r="Z2156" s="16">
        <f>_xlfn.PERCENTILE.INC(Data!$U$2:$U$2441,Y2156)</f>
        <v/>
      </c>
      <c r="AA2156" s="16">
        <f>_xlfn.PERCENTILE.INC(Data!$V$2:$V$2441,Y2156)</f>
        <v/>
      </c>
      <c r="AB2156" s="16">
        <f>Data!X2156-AA2156</f>
        <v/>
      </c>
      <c r="AC2156" s="9">
        <f>Z2156+AB2156</f>
        <v/>
      </c>
      <c r="AD2156" s="24">
        <f>COUNTIF(Data!$Y$2:$Y$2441,"&lt;="&amp;Data!Y2156)/($B$3+1)</f>
        <v/>
      </c>
      <c r="AE2156" s="16">
        <f>_xlfn.PERCENTILE.INC(Data!$U$2:$U$2441,AD2156)</f>
        <v/>
      </c>
      <c r="AF2156" s="16">
        <f>_xlfn.PERCENTILE.INC(Data!$V$2:$V$2441,AD2156)</f>
        <v/>
      </c>
      <c r="AG2156" s="16">
        <f>Data!Y2156-AF2156</f>
        <v/>
      </c>
      <c r="AH2156" s="9">
        <f>AE2156+AG2156</f>
        <v/>
      </c>
    </row>
    <row r="2157">
      <c r="N2157" s="14">
        <f>Data!A2157</f>
        <v/>
      </c>
      <c r="O2157" s="24">
        <f>IF(Occurrence!J2157&gt;0,COUNTIFS(Occurrence!$J$2:$J$2441,"&gt;0",Occurrence!$J$2:$J$2441,"&lt;="&amp;Occurrence!J2157)/($B$8+1),0)</f>
        <v/>
      </c>
      <c r="P2157" s="16">
        <f>IF(Occurrence!J2157&gt;0,_xlfn.PERCENTILE.INC(Data!$O$2:$O$2441,($B$4+O2157*($B$5-1))/($B$3-1)),0)</f>
        <v/>
      </c>
      <c r="Q2157" s="16">
        <f>IF(Occurrence!J2157&gt;0,_xlfn.PERCENTILE.INC(Occurrence!$I$2:$I$2441,($B$6+O2157*($B$7-1))/($B$3-1)),0)</f>
        <v/>
      </c>
      <c r="R2157" s="16">
        <f>IF(Occurrence!J2157&gt;0,Occurrence!J2157/Q2157,0)</f>
        <v/>
      </c>
      <c r="S2157" s="9">
        <f>IF(Occurrence!J2157&gt;0,P2157*R2157,0)</f>
        <v/>
      </c>
      <c r="T2157" s="24">
        <f>IF(Occurrence!K2157&gt;0,COUNTIFS(Occurrence!$K$2:$K$2441,"&gt;0",Occurrence!$K$2:$K$2441,"&lt;="&amp;Occurrence!K2157)/($B$9+1),0)</f>
        <v/>
      </c>
      <c r="U2157" s="16">
        <f>IF(Occurrence!K2157&gt;0,_xlfn.PERCENTILE.INC(Data!$O$2:$O$2441,($B$4+T2157*($B$5-1))/($B$3-1)),0)</f>
        <v/>
      </c>
      <c r="V2157" s="16">
        <f>IF(Occurrence!K2157&gt;0,_xlfn.PERCENTILE.INC(Occurrence!$I$2:$I$2441,($B$6+T2157*($B$7-1))/($B$3-1)),0)</f>
        <v/>
      </c>
      <c r="W2157" s="16">
        <f>IF(Occurrence!K2157&gt;0,Occurrence!K2157/V2157,0)</f>
        <v/>
      </c>
      <c r="X2157" s="9">
        <f>IF(Occurrence!K2157&gt;0,U2157*W2157,0)</f>
        <v/>
      </c>
      <c r="Y2157" s="24">
        <f>COUNTIF(Data!$X$2:$X$2441,"&lt;="&amp;Data!X2157)/($B$3+1)</f>
        <v/>
      </c>
      <c r="Z2157" s="16">
        <f>_xlfn.PERCENTILE.INC(Data!$U$2:$U$2441,Y2157)</f>
        <v/>
      </c>
      <c r="AA2157" s="16">
        <f>_xlfn.PERCENTILE.INC(Data!$V$2:$V$2441,Y2157)</f>
        <v/>
      </c>
      <c r="AB2157" s="16">
        <f>Data!X2157-AA2157</f>
        <v/>
      </c>
      <c r="AC2157" s="9">
        <f>Z2157+AB2157</f>
        <v/>
      </c>
      <c r="AD2157" s="24">
        <f>COUNTIF(Data!$Y$2:$Y$2441,"&lt;="&amp;Data!Y2157)/($B$3+1)</f>
        <v/>
      </c>
      <c r="AE2157" s="16">
        <f>_xlfn.PERCENTILE.INC(Data!$U$2:$U$2441,AD2157)</f>
        <v/>
      </c>
      <c r="AF2157" s="16">
        <f>_xlfn.PERCENTILE.INC(Data!$V$2:$V$2441,AD2157)</f>
        <v/>
      </c>
      <c r="AG2157" s="16">
        <f>Data!Y2157-AF2157</f>
        <v/>
      </c>
      <c r="AH2157" s="9">
        <f>AE2157+AG2157</f>
        <v/>
      </c>
    </row>
    <row r="2158">
      <c r="N2158" s="14">
        <f>Data!A2158</f>
        <v/>
      </c>
      <c r="O2158" s="24">
        <f>IF(Occurrence!J2158&gt;0,COUNTIFS(Occurrence!$J$2:$J$2441,"&gt;0",Occurrence!$J$2:$J$2441,"&lt;="&amp;Occurrence!J2158)/($B$8+1),0)</f>
        <v/>
      </c>
      <c r="P2158" s="16">
        <f>IF(Occurrence!J2158&gt;0,_xlfn.PERCENTILE.INC(Data!$O$2:$O$2441,($B$4+O2158*($B$5-1))/($B$3-1)),0)</f>
        <v/>
      </c>
      <c r="Q2158" s="16">
        <f>IF(Occurrence!J2158&gt;0,_xlfn.PERCENTILE.INC(Occurrence!$I$2:$I$2441,($B$6+O2158*($B$7-1))/($B$3-1)),0)</f>
        <v/>
      </c>
      <c r="R2158" s="16">
        <f>IF(Occurrence!J2158&gt;0,Occurrence!J2158/Q2158,0)</f>
        <v/>
      </c>
      <c r="S2158" s="9">
        <f>IF(Occurrence!J2158&gt;0,P2158*R2158,0)</f>
        <v/>
      </c>
      <c r="T2158" s="24">
        <f>IF(Occurrence!K2158&gt;0,COUNTIFS(Occurrence!$K$2:$K$2441,"&gt;0",Occurrence!$K$2:$K$2441,"&lt;="&amp;Occurrence!K2158)/($B$9+1),0)</f>
        <v/>
      </c>
      <c r="U2158" s="16">
        <f>IF(Occurrence!K2158&gt;0,_xlfn.PERCENTILE.INC(Data!$O$2:$O$2441,($B$4+T2158*($B$5-1))/($B$3-1)),0)</f>
        <v/>
      </c>
      <c r="V2158" s="16">
        <f>IF(Occurrence!K2158&gt;0,_xlfn.PERCENTILE.INC(Occurrence!$I$2:$I$2441,($B$6+T2158*($B$7-1))/($B$3-1)),0)</f>
        <v/>
      </c>
      <c r="W2158" s="16">
        <f>IF(Occurrence!K2158&gt;0,Occurrence!K2158/V2158,0)</f>
        <v/>
      </c>
      <c r="X2158" s="9">
        <f>IF(Occurrence!K2158&gt;0,U2158*W2158,0)</f>
        <v/>
      </c>
      <c r="Y2158" s="24">
        <f>COUNTIF(Data!$X$2:$X$2441,"&lt;="&amp;Data!X2158)/($B$3+1)</f>
        <v/>
      </c>
      <c r="Z2158" s="16">
        <f>_xlfn.PERCENTILE.INC(Data!$U$2:$U$2441,Y2158)</f>
        <v/>
      </c>
      <c r="AA2158" s="16">
        <f>_xlfn.PERCENTILE.INC(Data!$V$2:$V$2441,Y2158)</f>
        <v/>
      </c>
      <c r="AB2158" s="16">
        <f>Data!X2158-AA2158</f>
        <v/>
      </c>
      <c r="AC2158" s="9">
        <f>Z2158+AB2158</f>
        <v/>
      </c>
      <c r="AD2158" s="24">
        <f>COUNTIF(Data!$Y$2:$Y$2441,"&lt;="&amp;Data!Y2158)/($B$3+1)</f>
        <v/>
      </c>
      <c r="AE2158" s="16">
        <f>_xlfn.PERCENTILE.INC(Data!$U$2:$U$2441,AD2158)</f>
        <v/>
      </c>
      <c r="AF2158" s="16">
        <f>_xlfn.PERCENTILE.INC(Data!$V$2:$V$2441,AD2158)</f>
        <v/>
      </c>
      <c r="AG2158" s="16">
        <f>Data!Y2158-AF2158</f>
        <v/>
      </c>
      <c r="AH2158" s="9">
        <f>AE2158+AG2158</f>
        <v/>
      </c>
    </row>
    <row r="2159">
      <c r="N2159" s="14">
        <f>Data!A2159</f>
        <v/>
      </c>
      <c r="O2159" s="24">
        <f>IF(Occurrence!J2159&gt;0,COUNTIFS(Occurrence!$J$2:$J$2441,"&gt;0",Occurrence!$J$2:$J$2441,"&lt;="&amp;Occurrence!J2159)/($B$8+1),0)</f>
        <v/>
      </c>
      <c r="P2159" s="16">
        <f>IF(Occurrence!J2159&gt;0,_xlfn.PERCENTILE.INC(Data!$O$2:$O$2441,($B$4+O2159*($B$5-1))/($B$3-1)),0)</f>
        <v/>
      </c>
      <c r="Q2159" s="16">
        <f>IF(Occurrence!J2159&gt;0,_xlfn.PERCENTILE.INC(Occurrence!$I$2:$I$2441,($B$6+O2159*($B$7-1))/($B$3-1)),0)</f>
        <v/>
      </c>
      <c r="R2159" s="16">
        <f>IF(Occurrence!J2159&gt;0,Occurrence!J2159/Q2159,0)</f>
        <v/>
      </c>
      <c r="S2159" s="9">
        <f>IF(Occurrence!J2159&gt;0,P2159*R2159,0)</f>
        <v/>
      </c>
      <c r="T2159" s="24">
        <f>IF(Occurrence!K2159&gt;0,COUNTIFS(Occurrence!$K$2:$K$2441,"&gt;0",Occurrence!$K$2:$K$2441,"&lt;="&amp;Occurrence!K2159)/($B$9+1),0)</f>
        <v/>
      </c>
      <c r="U2159" s="16">
        <f>IF(Occurrence!K2159&gt;0,_xlfn.PERCENTILE.INC(Data!$O$2:$O$2441,($B$4+T2159*($B$5-1))/($B$3-1)),0)</f>
        <v/>
      </c>
      <c r="V2159" s="16">
        <f>IF(Occurrence!K2159&gt;0,_xlfn.PERCENTILE.INC(Occurrence!$I$2:$I$2441,($B$6+T2159*($B$7-1))/($B$3-1)),0)</f>
        <v/>
      </c>
      <c r="W2159" s="16">
        <f>IF(Occurrence!K2159&gt;0,Occurrence!K2159/V2159,0)</f>
        <v/>
      </c>
      <c r="X2159" s="9">
        <f>IF(Occurrence!K2159&gt;0,U2159*W2159,0)</f>
        <v/>
      </c>
      <c r="Y2159" s="24">
        <f>COUNTIF(Data!$X$2:$X$2441,"&lt;="&amp;Data!X2159)/($B$3+1)</f>
        <v/>
      </c>
      <c r="Z2159" s="16">
        <f>_xlfn.PERCENTILE.INC(Data!$U$2:$U$2441,Y2159)</f>
        <v/>
      </c>
      <c r="AA2159" s="16">
        <f>_xlfn.PERCENTILE.INC(Data!$V$2:$V$2441,Y2159)</f>
        <v/>
      </c>
      <c r="AB2159" s="16">
        <f>Data!X2159-AA2159</f>
        <v/>
      </c>
      <c r="AC2159" s="9">
        <f>Z2159+AB2159</f>
        <v/>
      </c>
      <c r="AD2159" s="24">
        <f>COUNTIF(Data!$Y$2:$Y$2441,"&lt;="&amp;Data!Y2159)/($B$3+1)</f>
        <v/>
      </c>
      <c r="AE2159" s="16">
        <f>_xlfn.PERCENTILE.INC(Data!$U$2:$U$2441,AD2159)</f>
        <v/>
      </c>
      <c r="AF2159" s="16">
        <f>_xlfn.PERCENTILE.INC(Data!$V$2:$V$2441,AD2159)</f>
        <v/>
      </c>
      <c r="AG2159" s="16">
        <f>Data!Y2159-AF2159</f>
        <v/>
      </c>
      <c r="AH2159" s="9">
        <f>AE2159+AG2159</f>
        <v/>
      </c>
    </row>
    <row r="2160">
      <c r="N2160" s="14">
        <f>Data!A2160</f>
        <v/>
      </c>
      <c r="O2160" s="24">
        <f>IF(Occurrence!J2160&gt;0,COUNTIFS(Occurrence!$J$2:$J$2441,"&gt;0",Occurrence!$J$2:$J$2441,"&lt;="&amp;Occurrence!J2160)/($B$8+1),0)</f>
        <v/>
      </c>
      <c r="P2160" s="16">
        <f>IF(Occurrence!J2160&gt;0,_xlfn.PERCENTILE.INC(Data!$O$2:$O$2441,($B$4+O2160*($B$5-1))/($B$3-1)),0)</f>
        <v/>
      </c>
      <c r="Q2160" s="16">
        <f>IF(Occurrence!J2160&gt;0,_xlfn.PERCENTILE.INC(Occurrence!$I$2:$I$2441,($B$6+O2160*($B$7-1))/($B$3-1)),0)</f>
        <v/>
      </c>
      <c r="R2160" s="16">
        <f>IF(Occurrence!J2160&gt;0,Occurrence!J2160/Q2160,0)</f>
        <v/>
      </c>
      <c r="S2160" s="9">
        <f>IF(Occurrence!J2160&gt;0,P2160*R2160,0)</f>
        <v/>
      </c>
      <c r="T2160" s="24">
        <f>IF(Occurrence!K2160&gt;0,COUNTIFS(Occurrence!$K$2:$K$2441,"&gt;0",Occurrence!$K$2:$K$2441,"&lt;="&amp;Occurrence!K2160)/($B$9+1),0)</f>
        <v/>
      </c>
      <c r="U2160" s="16">
        <f>IF(Occurrence!K2160&gt;0,_xlfn.PERCENTILE.INC(Data!$O$2:$O$2441,($B$4+T2160*($B$5-1))/($B$3-1)),0)</f>
        <v/>
      </c>
      <c r="V2160" s="16">
        <f>IF(Occurrence!K2160&gt;0,_xlfn.PERCENTILE.INC(Occurrence!$I$2:$I$2441,($B$6+T2160*($B$7-1))/($B$3-1)),0)</f>
        <v/>
      </c>
      <c r="W2160" s="16">
        <f>IF(Occurrence!K2160&gt;0,Occurrence!K2160/V2160,0)</f>
        <v/>
      </c>
      <c r="X2160" s="9">
        <f>IF(Occurrence!K2160&gt;0,U2160*W2160,0)</f>
        <v/>
      </c>
      <c r="Y2160" s="24">
        <f>COUNTIF(Data!$X$2:$X$2441,"&lt;="&amp;Data!X2160)/($B$3+1)</f>
        <v/>
      </c>
      <c r="Z2160" s="16">
        <f>_xlfn.PERCENTILE.INC(Data!$U$2:$U$2441,Y2160)</f>
        <v/>
      </c>
      <c r="AA2160" s="16">
        <f>_xlfn.PERCENTILE.INC(Data!$V$2:$V$2441,Y2160)</f>
        <v/>
      </c>
      <c r="AB2160" s="16">
        <f>Data!X2160-AA2160</f>
        <v/>
      </c>
      <c r="AC2160" s="9">
        <f>Z2160+AB2160</f>
        <v/>
      </c>
      <c r="AD2160" s="24">
        <f>COUNTIF(Data!$Y$2:$Y$2441,"&lt;="&amp;Data!Y2160)/($B$3+1)</f>
        <v/>
      </c>
      <c r="AE2160" s="16">
        <f>_xlfn.PERCENTILE.INC(Data!$U$2:$U$2441,AD2160)</f>
        <v/>
      </c>
      <c r="AF2160" s="16">
        <f>_xlfn.PERCENTILE.INC(Data!$V$2:$V$2441,AD2160)</f>
        <v/>
      </c>
      <c r="AG2160" s="16">
        <f>Data!Y2160-AF2160</f>
        <v/>
      </c>
      <c r="AH2160" s="9">
        <f>AE2160+AG2160</f>
        <v/>
      </c>
    </row>
    <row r="2161">
      <c r="N2161" s="14">
        <f>Data!A2161</f>
        <v/>
      </c>
      <c r="O2161" s="24">
        <f>IF(Occurrence!J2161&gt;0,COUNTIFS(Occurrence!$J$2:$J$2441,"&gt;0",Occurrence!$J$2:$J$2441,"&lt;="&amp;Occurrence!J2161)/($B$8+1),0)</f>
        <v/>
      </c>
      <c r="P2161" s="16">
        <f>IF(Occurrence!J2161&gt;0,_xlfn.PERCENTILE.INC(Data!$O$2:$O$2441,($B$4+O2161*($B$5-1))/($B$3-1)),0)</f>
        <v/>
      </c>
      <c r="Q2161" s="16">
        <f>IF(Occurrence!J2161&gt;0,_xlfn.PERCENTILE.INC(Occurrence!$I$2:$I$2441,($B$6+O2161*($B$7-1))/($B$3-1)),0)</f>
        <v/>
      </c>
      <c r="R2161" s="16">
        <f>IF(Occurrence!J2161&gt;0,Occurrence!J2161/Q2161,0)</f>
        <v/>
      </c>
      <c r="S2161" s="9">
        <f>IF(Occurrence!J2161&gt;0,P2161*R2161,0)</f>
        <v/>
      </c>
      <c r="T2161" s="24">
        <f>IF(Occurrence!K2161&gt;0,COUNTIFS(Occurrence!$K$2:$K$2441,"&gt;0",Occurrence!$K$2:$K$2441,"&lt;="&amp;Occurrence!K2161)/($B$9+1),0)</f>
        <v/>
      </c>
      <c r="U2161" s="16">
        <f>IF(Occurrence!K2161&gt;0,_xlfn.PERCENTILE.INC(Data!$O$2:$O$2441,($B$4+T2161*($B$5-1))/($B$3-1)),0)</f>
        <v/>
      </c>
      <c r="V2161" s="16">
        <f>IF(Occurrence!K2161&gt;0,_xlfn.PERCENTILE.INC(Occurrence!$I$2:$I$2441,($B$6+T2161*($B$7-1))/($B$3-1)),0)</f>
        <v/>
      </c>
      <c r="W2161" s="16">
        <f>IF(Occurrence!K2161&gt;0,Occurrence!K2161/V2161,0)</f>
        <v/>
      </c>
      <c r="X2161" s="9">
        <f>IF(Occurrence!K2161&gt;0,U2161*W2161,0)</f>
        <v/>
      </c>
      <c r="Y2161" s="24">
        <f>COUNTIF(Data!$X$2:$X$2441,"&lt;="&amp;Data!X2161)/($B$3+1)</f>
        <v/>
      </c>
      <c r="Z2161" s="16">
        <f>_xlfn.PERCENTILE.INC(Data!$U$2:$U$2441,Y2161)</f>
        <v/>
      </c>
      <c r="AA2161" s="16">
        <f>_xlfn.PERCENTILE.INC(Data!$V$2:$V$2441,Y2161)</f>
        <v/>
      </c>
      <c r="AB2161" s="16">
        <f>Data!X2161-AA2161</f>
        <v/>
      </c>
      <c r="AC2161" s="9">
        <f>Z2161+AB2161</f>
        <v/>
      </c>
      <c r="AD2161" s="24">
        <f>COUNTIF(Data!$Y$2:$Y$2441,"&lt;="&amp;Data!Y2161)/($B$3+1)</f>
        <v/>
      </c>
      <c r="AE2161" s="16">
        <f>_xlfn.PERCENTILE.INC(Data!$U$2:$U$2441,AD2161)</f>
        <v/>
      </c>
      <c r="AF2161" s="16">
        <f>_xlfn.PERCENTILE.INC(Data!$V$2:$V$2441,AD2161)</f>
        <v/>
      </c>
      <c r="AG2161" s="16">
        <f>Data!Y2161-AF2161</f>
        <v/>
      </c>
      <c r="AH2161" s="9">
        <f>AE2161+AG2161</f>
        <v/>
      </c>
    </row>
    <row r="2162">
      <c r="N2162" s="14">
        <f>Data!A2162</f>
        <v/>
      </c>
      <c r="O2162" s="24">
        <f>IF(Occurrence!J2162&gt;0,COUNTIFS(Occurrence!$J$2:$J$2441,"&gt;0",Occurrence!$J$2:$J$2441,"&lt;="&amp;Occurrence!J2162)/($B$8+1),0)</f>
        <v/>
      </c>
      <c r="P2162" s="16">
        <f>IF(Occurrence!J2162&gt;0,_xlfn.PERCENTILE.INC(Data!$O$2:$O$2441,($B$4+O2162*($B$5-1))/($B$3-1)),0)</f>
        <v/>
      </c>
      <c r="Q2162" s="16">
        <f>IF(Occurrence!J2162&gt;0,_xlfn.PERCENTILE.INC(Occurrence!$I$2:$I$2441,($B$6+O2162*($B$7-1))/($B$3-1)),0)</f>
        <v/>
      </c>
      <c r="R2162" s="16">
        <f>IF(Occurrence!J2162&gt;0,Occurrence!J2162/Q2162,0)</f>
        <v/>
      </c>
      <c r="S2162" s="9">
        <f>IF(Occurrence!J2162&gt;0,P2162*R2162,0)</f>
        <v/>
      </c>
      <c r="T2162" s="24">
        <f>IF(Occurrence!K2162&gt;0,COUNTIFS(Occurrence!$K$2:$K$2441,"&gt;0",Occurrence!$K$2:$K$2441,"&lt;="&amp;Occurrence!K2162)/($B$9+1),0)</f>
        <v/>
      </c>
      <c r="U2162" s="16">
        <f>IF(Occurrence!K2162&gt;0,_xlfn.PERCENTILE.INC(Data!$O$2:$O$2441,($B$4+T2162*($B$5-1))/($B$3-1)),0)</f>
        <v/>
      </c>
      <c r="V2162" s="16">
        <f>IF(Occurrence!K2162&gt;0,_xlfn.PERCENTILE.INC(Occurrence!$I$2:$I$2441,($B$6+T2162*($B$7-1))/($B$3-1)),0)</f>
        <v/>
      </c>
      <c r="W2162" s="16">
        <f>IF(Occurrence!K2162&gt;0,Occurrence!K2162/V2162,0)</f>
        <v/>
      </c>
      <c r="X2162" s="9">
        <f>IF(Occurrence!K2162&gt;0,U2162*W2162,0)</f>
        <v/>
      </c>
      <c r="Y2162" s="24">
        <f>COUNTIF(Data!$X$2:$X$2441,"&lt;="&amp;Data!X2162)/($B$3+1)</f>
        <v/>
      </c>
      <c r="Z2162" s="16">
        <f>_xlfn.PERCENTILE.INC(Data!$U$2:$U$2441,Y2162)</f>
        <v/>
      </c>
      <c r="AA2162" s="16">
        <f>_xlfn.PERCENTILE.INC(Data!$V$2:$V$2441,Y2162)</f>
        <v/>
      </c>
      <c r="AB2162" s="16">
        <f>Data!X2162-AA2162</f>
        <v/>
      </c>
      <c r="AC2162" s="9">
        <f>Z2162+AB2162</f>
        <v/>
      </c>
      <c r="AD2162" s="24">
        <f>COUNTIF(Data!$Y$2:$Y$2441,"&lt;="&amp;Data!Y2162)/($B$3+1)</f>
        <v/>
      </c>
      <c r="AE2162" s="16">
        <f>_xlfn.PERCENTILE.INC(Data!$U$2:$U$2441,AD2162)</f>
        <v/>
      </c>
      <c r="AF2162" s="16">
        <f>_xlfn.PERCENTILE.INC(Data!$V$2:$V$2441,AD2162)</f>
        <v/>
      </c>
      <c r="AG2162" s="16">
        <f>Data!Y2162-AF2162</f>
        <v/>
      </c>
      <c r="AH2162" s="9">
        <f>AE2162+AG2162</f>
        <v/>
      </c>
    </row>
    <row r="2163">
      <c r="N2163" s="14">
        <f>Data!A2163</f>
        <v/>
      </c>
      <c r="O2163" s="24">
        <f>IF(Occurrence!J2163&gt;0,COUNTIFS(Occurrence!$J$2:$J$2441,"&gt;0",Occurrence!$J$2:$J$2441,"&lt;="&amp;Occurrence!J2163)/($B$8+1),0)</f>
        <v/>
      </c>
      <c r="P2163" s="16">
        <f>IF(Occurrence!J2163&gt;0,_xlfn.PERCENTILE.INC(Data!$O$2:$O$2441,($B$4+O2163*($B$5-1))/($B$3-1)),0)</f>
        <v/>
      </c>
      <c r="Q2163" s="16">
        <f>IF(Occurrence!J2163&gt;0,_xlfn.PERCENTILE.INC(Occurrence!$I$2:$I$2441,($B$6+O2163*($B$7-1))/($B$3-1)),0)</f>
        <v/>
      </c>
      <c r="R2163" s="16">
        <f>IF(Occurrence!J2163&gt;0,Occurrence!J2163/Q2163,0)</f>
        <v/>
      </c>
      <c r="S2163" s="9">
        <f>IF(Occurrence!J2163&gt;0,P2163*R2163,0)</f>
        <v/>
      </c>
      <c r="T2163" s="24">
        <f>IF(Occurrence!K2163&gt;0,COUNTIFS(Occurrence!$K$2:$K$2441,"&gt;0",Occurrence!$K$2:$K$2441,"&lt;="&amp;Occurrence!K2163)/($B$9+1),0)</f>
        <v/>
      </c>
      <c r="U2163" s="16">
        <f>IF(Occurrence!K2163&gt;0,_xlfn.PERCENTILE.INC(Data!$O$2:$O$2441,($B$4+T2163*($B$5-1))/($B$3-1)),0)</f>
        <v/>
      </c>
      <c r="V2163" s="16">
        <f>IF(Occurrence!K2163&gt;0,_xlfn.PERCENTILE.INC(Occurrence!$I$2:$I$2441,($B$6+T2163*($B$7-1))/($B$3-1)),0)</f>
        <v/>
      </c>
      <c r="W2163" s="16">
        <f>IF(Occurrence!K2163&gt;0,Occurrence!K2163/V2163,0)</f>
        <v/>
      </c>
      <c r="X2163" s="9">
        <f>IF(Occurrence!K2163&gt;0,U2163*W2163,0)</f>
        <v/>
      </c>
      <c r="Y2163" s="24">
        <f>COUNTIF(Data!$X$2:$X$2441,"&lt;="&amp;Data!X2163)/($B$3+1)</f>
        <v/>
      </c>
      <c r="Z2163" s="16">
        <f>_xlfn.PERCENTILE.INC(Data!$U$2:$U$2441,Y2163)</f>
        <v/>
      </c>
      <c r="AA2163" s="16">
        <f>_xlfn.PERCENTILE.INC(Data!$V$2:$V$2441,Y2163)</f>
        <v/>
      </c>
      <c r="AB2163" s="16">
        <f>Data!X2163-AA2163</f>
        <v/>
      </c>
      <c r="AC2163" s="9">
        <f>Z2163+AB2163</f>
        <v/>
      </c>
      <c r="AD2163" s="24">
        <f>COUNTIF(Data!$Y$2:$Y$2441,"&lt;="&amp;Data!Y2163)/($B$3+1)</f>
        <v/>
      </c>
      <c r="AE2163" s="16">
        <f>_xlfn.PERCENTILE.INC(Data!$U$2:$U$2441,AD2163)</f>
        <v/>
      </c>
      <c r="AF2163" s="16">
        <f>_xlfn.PERCENTILE.INC(Data!$V$2:$V$2441,AD2163)</f>
        <v/>
      </c>
      <c r="AG2163" s="16">
        <f>Data!Y2163-AF2163</f>
        <v/>
      </c>
      <c r="AH2163" s="9">
        <f>AE2163+AG2163</f>
        <v/>
      </c>
    </row>
    <row r="2164">
      <c r="N2164" s="14">
        <f>Data!A2164</f>
        <v/>
      </c>
      <c r="O2164" s="24">
        <f>IF(Occurrence!J2164&gt;0,COUNTIFS(Occurrence!$J$2:$J$2441,"&gt;0",Occurrence!$J$2:$J$2441,"&lt;="&amp;Occurrence!J2164)/($B$8+1),0)</f>
        <v/>
      </c>
      <c r="P2164" s="16">
        <f>IF(Occurrence!J2164&gt;0,_xlfn.PERCENTILE.INC(Data!$O$2:$O$2441,($B$4+O2164*($B$5-1))/($B$3-1)),0)</f>
        <v/>
      </c>
      <c r="Q2164" s="16">
        <f>IF(Occurrence!J2164&gt;0,_xlfn.PERCENTILE.INC(Occurrence!$I$2:$I$2441,($B$6+O2164*($B$7-1))/($B$3-1)),0)</f>
        <v/>
      </c>
      <c r="R2164" s="16">
        <f>IF(Occurrence!J2164&gt;0,Occurrence!J2164/Q2164,0)</f>
        <v/>
      </c>
      <c r="S2164" s="9">
        <f>IF(Occurrence!J2164&gt;0,P2164*R2164,0)</f>
        <v/>
      </c>
      <c r="T2164" s="24">
        <f>IF(Occurrence!K2164&gt;0,COUNTIFS(Occurrence!$K$2:$K$2441,"&gt;0",Occurrence!$K$2:$K$2441,"&lt;="&amp;Occurrence!K2164)/($B$9+1),0)</f>
        <v/>
      </c>
      <c r="U2164" s="16">
        <f>IF(Occurrence!K2164&gt;0,_xlfn.PERCENTILE.INC(Data!$O$2:$O$2441,($B$4+T2164*($B$5-1))/($B$3-1)),0)</f>
        <v/>
      </c>
      <c r="V2164" s="16">
        <f>IF(Occurrence!K2164&gt;0,_xlfn.PERCENTILE.INC(Occurrence!$I$2:$I$2441,($B$6+T2164*($B$7-1))/($B$3-1)),0)</f>
        <v/>
      </c>
      <c r="W2164" s="16">
        <f>IF(Occurrence!K2164&gt;0,Occurrence!K2164/V2164,0)</f>
        <v/>
      </c>
      <c r="X2164" s="9">
        <f>IF(Occurrence!K2164&gt;0,U2164*W2164,0)</f>
        <v/>
      </c>
      <c r="Y2164" s="24">
        <f>COUNTIF(Data!$X$2:$X$2441,"&lt;="&amp;Data!X2164)/($B$3+1)</f>
        <v/>
      </c>
      <c r="Z2164" s="16">
        <f>_xlfn.PERCENTILE.INC(Data!$U$2:$U$2441,Y2164)</f>
        <v/>
      </c>
      <c r="AA2164" s="16">
        <f>_xlfn.PERCENTILE.INC(Data!$V$2:$V$2441,Y2164)</f>
        <v/>
      </c>
      <c r="AB2164" s="16">
        <f>Data!X2164-AA2164</f>
        <v/>
      </c>
      <c r="AC2164" s="9">
        <f>Z2164+AB2164</f>
        <v/>
      </c>
      <c r="AD2164" s="24">
        <f>COUNTIF(Data!$Y$2:$Y$2441,"&lt;="&amp;Data!Y2164)/($B$3+1)</f>
        <v/>
      </c>
      <c r="AE2164" s="16">
        <f>_xlfn.PERCENTILE.INC(Data!$U$2:$U$2441,AD2164)</f>
        <v/>
      </c>
      <c r="AF2164" s="16">
        <f>_xlfn.PERCENTILE.INC(Data!$V$2:$V$2441,AD2164)</f>
        <v/>
      </c>
      <c r="AG2164" s="16">
        <f>Data!Y2164-AF2164</f>
        <v/>
      </c>
      <c r="AH2164" s="9">
        <f>AE2164+AG2164</f>
        <v/>
      </c>
    </row>
    <row r="2165">
      <c r="N2165" s="14">
        <f>Data!A2165</f>
        <v/>
      </c>
      <c r="O2165" s="24">
        <f>IF(Occurrence!J2165&gt;0,COUNTIFS(Occurrence!$J$2:$J$2441,"&gt;0",Occurrence!$J$2:$J$2441,"&lt;="&amp;Occurrence!J2165)/($B$8+1),0)</f>
        <v/>
      </c>
      <c r="P2165" s="16">
        <f>IF(Occurrence!J2165&gt;0,_xlfn.PERCENTILE.INC(Data!$O$2:$O$2441,($B$4+O2165*($B$5-1))/($B$3-1)),0)</f>
        <v/>
      </c>
      <c r="Q2165" s="16">
        <f>IF(Occurrence!J2165&gt;0,_xlfn.PERCENTILE.INC(Occurrence!$I$2:$I$2441,($B$6+O2165*($B$7-1))/($B$3-1)),0)</f>
        <v/>
      </c>
      <c r="R2165" s="16">
        <f>IF(Occurrence!J2165&gt;0,Occurrence!J2165/Q2165,0)</f>
        <v/>
      </c>
      <c r="S2165" s="9">
        <f>IF(Occurrence!J2165&gt;0,P2165*R2165,0)</f>
        <v/>
      </c>
      <c r="T2165" s="24">
        <f>IF(Occurrence!K2165&gt;0,COUNTIFS(Occurrence!$K$2:$K$2441,"&gt;0",Occurrence!$K$2:$K$2441,"&lt;="&amp;Occurrence!K2165)/($B$9+1),0)</f>
        <v/>
      </c>
      <c r="U2165" s="16">
        <f>IF(Occurrence!K2165&gt;0,_xlfn.PERCENTILE.INC(Data!$O$2:$O$2441,($B$4+T2165*($B$5-1))/($B$3-1)),0)</f>
        <v/>
      </c>
      <c r="V2165" s="16">
        <f>IF(Occurrence!K2165&gt;0,_xlfn.PERCENTILE.INC(Occurrence!$I$2:$I$2441,($B$6+T2165*($B$7-1))/($B$3-1)),0)</f>
        <v/>
      </c>
      <c r="W2165" s="16">
        <f>IF(Occurrence!K2165&gt;0,Occurrence!K2165/V2165,0)</f>
        <v/>
      </c>
      <c r="X2165" s="9">
        <f>IF(Occurrence!K2165&gt;0,U2165*W2165,0)</f>
        <v/>
      </c>
      <c r="Y2165" s="24">
        <f>COUNTIF(Data!$X$2:$X$2441,"&lt;="&amp;Data!X2165)/($B$3+1)</f>
        <v/>
      </c>
      <c r="Z2165" s="16">
        <f>_xlfn.PERCENTILE.INC(Data!$U$2:$U$2441,Y2165)</f>
        <v/>
      </c>
      <c r="AA2165" s="16">
        <f>_xlfn.PERCENTILE.INC(Data!$V$2:$V$2441,Y2165)</f>
        <v/>
      </c>
      <c r="AB2165" s="16">
        <f>Data!X2165-AA2165</f>
        <v/>
      </c>
      <c r="AC2165" s="9">
        <f>Z2165+AB2165</f>
        <v/>
      </c>
      <c r="AD2165" s="24">
        <f>COUNTIF(Data!$Y$2:$Y$2441,"&lt;="&amp;Data!Y2165)/($B$3+1)</f>
        <v/>
      </c>
      <c r="AE2165" s="16">
        <f>_xlfn.PERCENTILE.INC(Data!$U$2:$U$2441,AD2165)</f>
        <v/>
      </c>
      <c r="AF2165" s="16">
        <f>_xlfn.PERCENTILE.INC(Data!$V$2:$V$2441,AD2165)</f>
        <v/>
      </c>
      <c r="AG2165" s="16">
        <f>Data!Y2165-AF2165</f>
        <v/>
      </c>
      <c r="AH2165" s="9">
        <f>AE2165+AG2165</f>
        <v/>
      </c>
    </row>
    <row r="2166">
      <c r="N2166" s="14">
        <f>Data!A2166</f>
        <v/>
      </c>
      <c r="O2166" s="24">
        <f>IF(Occurrence!J2166&gt;0,COUNTIFS(Occurrence!$J$2:$J$2441,"&gt;0",Occurrence!$J$2:$J$2441,"&lt;="&amp;Occurrence!J2166)/($B$8+1),0)</f>
        <v/>
      </c>
      <c r="P2166" s="16">
        <f>IF(Occurrence!J2166&gt;0,_xlfn.PERCENTILE.INC(Data!$O$2:$O$2441,($B$4+O2166*($B$5-1))/($B$3-1)),0)</f>
        <v/>
      </c>
      <c r="Q2166" s="16">
        <f>IF(Occurrence!J2166&gt;0,_xlfn.PERCENTILE.INC(Occurrence!$I$2:$I$2441,($B$6+O2166*($B$7-1))/($B$3-1)),0)</f>
        <v/>
      </c>
      <c r="R2166" s="16">
        <f>IF(Occurrence!J2166&gt;0,Occurrence!J2166/Q2166,0)</f>
        <v/>
      </c>
      <c r="S2166" s="9">
        <f>IF(Occurrence!J2166&gt;0,P2166*R2166,0)</f>
        <v/>
      </c>
      <c r="T2166" s="24">
        <f>IF(Occurrence!K2166&gt;0,COUNTIFS(Occurrence!$K$2:$K$2441,"&gt;0",Occurrence!$K$2:$K$2441,"&lt;="&amp;Occurrence!K2166)/($B$9+1),0)</f>
        <v/>
      </c>
      <c r="U2166" s="16">
        <f>IF(Occurrence!K2166&gt;0,_xlfn.PERCENTILE.INC(Data!$O$2:$O$2441,($B$4+T2166*($B$5-1))/($B$3-1)),0)</f>
        <v/>
      </c>
      <c r="V2166" s="16">
        <f>IF(Occurrence!K2166&gt;0,_xlfn.PERCENTILE.INC(Occurrence!$I$2:$I$2441,($B$6+T2166*($B$7-1))/($B$3-1)),0)</f>
        <v/>
      </c>
      <c r="W2166" s="16">
        <f>IF(Occurrence!K2166&gt;0,Occurrence!K2166/V2166,0)</f>
        <v/>
      </c>
      <c r="X2166" s="9">
        <f>IF(Occurrence!K2166&gt;0,U2166*W2166,0)</f>
        <v/>
      </c>
      <c r="Y2166" s="24">
        <f>COUNTIF(Data!$X$2:$X$2441,"&lt;="&amp;Data!X2166)/($B$3+1)</f>
        <v/>
      </c>
      <c r="Z2166" s="16">
        <f>_xlfn.PERCENTILE.INC(Data!$U$2:$U$2441,Y2166)</f>
        <v/>
      </c>
      <c r="AA2166" s="16">
        <f>_xlfn.PERCENTILE.INC(Data!$V$2:$V$2441,Y2166)</f>
        <v/>
      </c>
      <c r="AB2166" s="16">
        <f>Data!X2166-AA2166</f>
        <v/>
      </c>
      <c r="AC2166" s="9">
        <f>Z2166+AB2166</f>
        <v/>
      </c>
      <c r="AD2166" s="24">
        <f>COUNTIF(Data!$Y$2:$Y$2441,"&lt;="&amp;Data!Y2166)/($B$3+1)</f>
        <v/>
      </c>
      <c r="AE2166" s="16">
        <f>_xlfn.PERCENTILE.INC(Data!$U$2:$U$2441,AD2166)</f>
        <v/>
      </c>
      <c r="AF2166" s="16">
        <f>_xlfn.PERCENTILE.INC(Data!$V$2:$V$2441,AD2166)</f>
        <v/>
      </c>
      <c r="AG2166" s="16">
        <f>Data!Y2166-AF2166</f>
        <v/>
      </c>
      <c r="AH2166" s="9">
        <f>AE2166+AG2166</f>
        <v/>
      </c>
    </row>
    <row r="2167">
      <c r="N2167" s="14">
        <f>Data!A2167</f>
        <v/>
      </c>
      <c r="O2167" s="24">
        <f>IF(Occurrence!J2167&gt;0,COUNTIFS(Occurrence!$J$2:$J$2441,"&gt;0",Occurrence!$J$2:$J$2441,"&lt;="&amp;Occurrence!J2167)/($B$8+1),0)</f>
        <v/>
      </c>
      <c r="P2167" s="16">
        <f>IF(Occurrence!J2167&gt;0,_xlfn.PERCENTILE.INC(Data!$O$2:$O$2441,($B$4+O2167*($B$5-1))/($B$3-1)),0)</f>
        <v/>
      </c>
      <c r="Q2167" s="16">
        <f>IF(Occurrence!J2167&gt;0,_xlfn.PERCENTILE.INC(Occurrence!$I$2:$I$2441,($B$6+O2167*($B$7-1))/($B$3-1)),0)</f>
        <v/>
      </c>
      <c r="R2167" s="16">
        <f>IF(Occurrence!J2167&gt;0,Occurrence!J2167/Q2167,0)</f>
        <v/>
      </c>
      <c r="S2167" s="9">
        <f>IF(Occurrence!J2167&gt;0,P2167*R2167,0)</f>
        <v/>
      </c>
      <c r="T2167" s="24">
        <f>IF(Occurrence!K2167&gt;0,COUNTIFS(Occurrence!$K$2:$K$2441,"&gt;0",Occurrence!$K$2:$K$2441,"&lt;="&amp;Occurrence!K2167)/($B$9+1),0)</f>
        <v/>
      </c>
      <c r="U2167" s="16">
        <f>IF(Occurrence!K2167&gt;0,_xlfn.PERCENTILE.INC(Data!$O$2:$O$2441,($B$4+T2167*($B$5-1))/($B$3-1)),0)</f>
        <v/>
      </c>
      <c r="V2167" s="16">
        <f>IF(Occurrence!K2167&gt;0,_xlfn.PERCENTILE.INC(Occurrence!$I$2:$I$2441,($B$6+T2167*($B$7-1))/($B$3-1)),0)</f>
        <v/>
      </c>
      <c r="W2167" s="16">
        <f>IF(Occurrence!K2167&gt;0,Occurrence!K2167/V2167,0)</f>
        <v/>
      </c>
      <c r="X2167" s="9">
        <f>IF(Occurrence!K2167&gt;0,U2167*W2167,0)</f>
        <v/>
      </c>
      <c r="Y2167" s="24">
        <f>COUNTIF(Data!$X$2:$X$2441,"&lt;="&amp;Data!X2167)/($B$3+1)</f>
        <v/>
      </c>
      <c r="Z2167" s="16">
        <f>_xlfn.PERCENTILE.INC(Data!$U$2:$U$2441,Y2167)</f>
        <v/>
      </c>
      <c r="AA2167" s="16">
        <f>_xlfn.PERCENTILE.INC(Data!$V$2:$V$2441,Y2167)</f>
        <v/>
      </c>
      <c r="AB2167" s="16">
        <f>Data!X2167-AA2167</f>
        <v/>
      </c>
      <c r="AC2167" s="9">
        <f>Z2167+AB2167</f>
        <v/>
      </c>
      <c r="AD2167" s="24">
        <f>COUNTIF(Data!$Y$2:$Y$2441,"&lt;="&amp;Data!Y2167)/($B$3+1)</f>
        <v/>
      </c>
      <c r="AE2167" s="16">
        <f>_xlfn.PERCENTILE.INC(Data!$U$2:$U$2441,AD2167)</f>
        <v/>
      </c>
      <c r="AF2167" s="16">
        <f>_xlfn.PERCENTILE.INC(Data!$V$2:$V$2441,AD2167)</f>
        <v/>
      </c>
      <c r="AG2167" s="16">
        <f>Data!Y2167-AF2167</f>
        <v/>
      </c>
      <c r="AH2167" s="9">
        <f>AE2167+AG2167</f>
        <v/>
      </c>
    </row>
    <row r="2168">
      <c r="N2168" s="14">
        <f>Data!A2168</f>
        <v/>
      </c>
      <c r="O2168" s="24">
        <f>IF(Occurrence!J2168&gt;0,COUNTIFS(Occurrence!$J$2:$J$2441,"&gt;0",Occurrence!$J$2:$J$2441,"&lt;="&amp;Occurrence!J2168)/($B$8+1),0)</f>
        <v/>
      </c>
      <c r="P2168" s="16">
        <f>IF(Occurrence!J2168&gt;0,_xlfn.PERCENTILE.INC(Data!$O$2:$O$2441,($B$4+O2168*($B$5-1))/($B$3-1)),0)</f>
        <v/>
      </c>
      <c r="Q2168" s="16">
        <f>IF(Occurrence!J2168&gt;0,_xlfn.PERCENTILE.INC(Occurrence!$I$2:$I$2441,($B$6+O2168*($B$7-1))/($B$3-1)),0)</f>
        <v/>
      </c>
      <c r="R2168" s="16">
        <f>IF(Occurrence!J2168&gt;0,Occurrence!J2168/Q2168,0)</f>
        <v/>
      </c>
      <c r="S2168" s="9">
        <f>IF(Occurrence!J2168&gt;0,P2168*R2168,0)</f>
        <v/>
      </c>
      <c r="T2168" s="24">
        <f>IF(Occurrence!K2168&gt;0,COUNTIFS(Occurrence!$K$2:$K$2441,"&gt;0",Occurrence!$K$2:$K$2441,"&lt;="&amp;Occurrence!K2168)/($B$9+1),0)</f>
        <v/>
      </c>
      <c r="U2168" s="16">
        <f>IF(Occurrence!K2168&gt;0,_xlfn.PERCENTILE.INC(Data!$O$2:$O$2441,($B$4+T2168*($B$5-1))/($B$3-1)),0)</f>
        <v/>
      </c>
      <c r="V2168" s="16">
        <f>IF(Occurrence!K2168&gt;0,_xlfn.PERCENTILE.INC(Occurrence!$I$2:$I$2441,($B$6+T2168*($B$7-1))/($B$3-1)),0)</f>
        <v/>
      </c>
      <c r="W2168" s="16">
        <f>IF(Occurrence!K2168&gt;0,Occurrence!K2168/V2168,0)</f>
        <v/>
      </c>
      <c r="X2168" s="9">
        <f>IF(Occurrence!K2168&gt;0,U2168*W2168,0)</f>
        <v/>
      </c>
      <c r="Y2168" s="24">
        <f>COUNTIF(Data!$X$2:$X$2441,"&lt;="&amp;Data!X2168)/($B$3+1)</f>
        <v/>
      </c>
      <c r="Z2168" s="16">
        <f>_xlfn.PERCENTILE.INC(Data!$U$2:$U$2441,Y2168)</f>
        <v/>
      </c>
      <c r="AA2168" s="16">
        <f>_xlfn.PERCENTILE.INC(Data!$V$2:$V$2441,Y2168)</f>
        <v/>
      </c>
      <c r="AB2168" s="16">
        <f>Data!X2168-AA2168</f>
        <v/>
      </c>
      <c r="AC2168" s="9">
        <f>Z2168+AB2168</f>
        <v/>
      </c>
      <c r="AD2168" s="24">
        <f>COUNTIF(Data!$Y$2:$Y$2441,"&lt;="&amp;Data!Y2168)/($B$3+1)</f>
        <v/>
      </c>
      <c r="AE2168" s="16">
        <f>_xlfn.PERCENTILE.INC(Data!$U$2:$U$2441,AD2168)</f>
        <v/>
      </c>
      <c r="AF2168" s="16">
        <f>_xlfn.PERCENTILE.INC(Data!$V$2:$V$2441,AD2168)</f>
        <v/>
      </c>
      <c r="AG2168" s="16">
        <f>Data!Y2168-AF2168</f>
        <v/>
      </c>
      <c r="AH2168" s="9">
        <f>AE2168+AG2168</f>
        <v/>
      </c>
    </row>
    <row r="2169">
      <c r="N2169" s="14">
        <f>Data!A2169</f>
        <v/>
      </c>
      <c r="O2169" s="24">
        <f>IF(Occurrence!J2169&gt;0,COUNTIFS(Occurrence!$J$2:$J$2441,"&gt;0",Occurrence!$J$2:$J$2441,"&lt;="&amp;Occurrence!J2169)/($B$8+1),0)</f>
        <v/>
      </c>
      <c r="P2169" s="16">
        <f>IF(Occurrence!J2169&gt;0,_xlfn.PERCENTILE.INC(Data!$O$2:$O$2441,($B$4+O2169*($B$5-1))/($B$3-1)),0)</f>
        <v/>
      </c>
      <c r="Q2169" s="16">
        <f>IF(Occurrence!J2169&gt;0,_xlfn.PERCENTILE.INC(Occurrence!$I$2:$I$2441,($B$6+O2169*($B$7-1))/($B$3-1)),0)</f>
        <v/>
      </c>
      <c r="R2169" s="16">
        <f>IF(Occurrence!J2169&gt;0,Occurrence!J2169/Q2169,0)</f>
        <v/>
      </c>
      <c r="S2169" s="9">
        <f>IF(Occurrence!J2169&gt;0,P2169*R2169,0)</f>
        <v/>
      </c>
      <c r="T2169" s="24">
        <f>IF(Occurrence!K2169&gt;0,COUNTIFS(Occurrence!$K$2:$K$2441,"&gt;0",Occurrence!$K$2:$K$2441,"&lt;="&amp;Occurrence!K2169)/($B$9+1),0)</f>
        <v/>
      </c>
      <c r="U2169" s="16">
        <f>IF(Occurrence!K2169&gt;0,_xlfn.PERCENTILE.INC(Data!$O$2:$O$2441,($B$4+T2169*($B$5-1))/($B$3-1)),0)</f>
        <v/>
      </c>
      <c r="V2169" s="16">
        <f>IF(Occurrence!K2169&gt;0,_xlfn.PERCENTILE.INC(Occurrence!$I$2:$I$2441,($B$6+T2169*($B$7-1))/($B$3-1)),0)</f>
        <v/>
      </c>
      <c r="W2169" s="16">
        <f>IF(Occurrence!K2169&gt;0,Occurrence!K2169/V2169,0)</f>
        <v/>
      </c>
      <c r="X2169" s="9">
        <f>IF(Occurrence!K2169&gt;0,U2169*W2169,0)</f>
        <v/>
      </c>
      <c r="Y2169" s="24">
        <f>COUNTIF(Data!$X$2:$X$2441,"&lt;="&amp;Data!X2169)/($B$3+1)</f>
        <v/>
      </c>
      <c r="Z2169" s="16">
        <f>_xlfn.PERCENTILE.INC(Data!$U$2:$U$2441,Y2169)</f>
        <v/>
      </c>
      <c r="AA2169" s="16">
        <f>_xlfn.PERCENTILE.INC(Data!$V$2:$V$2441,Y2169)</f>
        <v/>
      </c>
      <c r="AB2169" s="16">
        <f>Data!X2169-AA2169</f>
        <v/>
      </c>
      <c r="AC2169" s="9">
        <f>Z2169+AB2169</f>
        <v/>
      </c>
      <c r="AD2169" s="24">
        <f>COUNTIF(Data!$Y$2:$Y$2441,"&lt;="&amp;Data!Y2169)/($B$3+1)</f>
        <v/>
      </c>
      <c r="AE2169" s="16">
        <f>_xlfn.PERCENTILE.INC(Data!$U$2:$U$2441,AD2169)</f>
        <v/>
      </c>
      <c r="AF2169" s="16">
        <f>_xlfn.PERCENTILE.INC(Data!$V$2:$V$2441,AD2169)</f>
        <v/>
      </c>
      <c r="AG2169" s="16">
        <f>Data!Y2169-AF2169</f>
        <v/>
      </c>
      <c r="AH2169" s="9">
        <f>AE2169+AG2169</f>
        <v/>
      </c>
    </row>
    <row r="2170">
      <c r="N2170" s="14">
        <f>Data!A2170</f>
        <v/>
      </c>
      <c r="O2170" s="24">
        <f>IF(Occurrence!J2170&gt;0,COUNTIFS(Occurrence!$J$2:$J$2441,"&gt;0",Occurrence!$J$2:$J$2441,"&lt;="&amp;Occurrence!J2170)/($B$8+1),0)</f>
        <v/>
      </c>
      <c r="P2170" s="16">
        <f>IF(Occurrence!J2170&gt;0,_xlfn.PERCENTILE.INC(Data!$O$2:$O$2441,($B$4+O2170*($B$5-1))/($B$3-1)),0)</f>
        <v/>
      </c>
      <c r="Q2170" s="16">
        <f>IF(Occurrence!J2170&gt;0,_xlfn.PERCENTILE.INC(Occurrence!$I$2:$I$2441,($B$6+O2170*($B$7-1))/($B$3-1)),0)</f>
        <v/>
      </c>
      <c r="R2170" s="16">
        <f>IF(Occurrence!J2170&gt;0,Occurrence!J2170/Q2170,0)</f>
        <v/>
      </c>
      <c r="S2170" s="9">
        <f>IF(Occurrence!J2170&gt;0,P2170*R2170,0)</f>
        <v/>
      </c>
      <c r="T2170" s="24">
        <f>IF(Occurrence!K2170&gt;0,COUNTIFS(Occurrence!$K$2:$K$2441,"&gt;0",Occurrence!$K$2:$K$2441,"&lt;="&amp;Occurrence!K2170)/($B$9+1),0)</f>
        <v/>
      </c>
      <c r="U2170" s="16">
        <f>IF(Occurrence!K2170&gt;0,_xlfn.PERCENTILE.INC(Data!$O$2:$O$2441,($B$4+T2170*($B$5-1))/($B$3-1)),0)</f>
        <v/>
      </c>
      <c r="V2170" s="16">
        <f>IF(Occurrence!K2170&gt;0,_xlfn.PERCENTILE.INC(Occurrence!$I$2:$I$2441,($B$6+T2170*($B$7-1))/($B$3-1)),0)</f>
        <v/>
      </c>
      <c r="W2170" s="16">
        <f>IF(Occurrence!K2170&gt;0,Occurrence!K2170/V2170,0)</f>
        <v/>
      </c>
      <c r="X2170" s="9">
        <f>IF(Occurrence!K2170&gt;0,U2170*W2170,0)</f>
        <v/>
      </c>
      <c r="Y2170" s="24">
        <f>COUNTIF(Data!$X$2:$X$2441,"&lt;="&amp;Data!X2170)/($B$3+1)</f>
        <v/>
      </c>
      <c r="Z2170" s="16">
        <f>_xlfn.PERCENTILE.INC(Data!$U$2:$U$2441,Y2170)</f>
        <v/>
      </c>
      <c r="AA2170" s="16">
        <f>_xlfn.PERCENTILE.INC(Data!$V$2:$V$2441,Y2170)</f>
        <v/>
      </c>
      <c r="AB2170" s="16">
        <f>Data!X2170-AA2170</f>
        <v/>
      </c>
      <c r="AC2170" s="9">
        <f>Z2170+AB2170</f>
        <v/>
      </c>
      <c r="AD2170" s="24">
        <f>COUNTIF(Data!$Y$2:$Y$2441,"&lt;="&amp;Data!Y2170)/($B$3+1)</f>
        <v/>
      </c>
      <c r="AE2170" s="16">
        <f>_xlfn.PERCENTILE.INC(Data!$U$2:$U$2441,AD2170)</f>
        <v/>
      </c>
      <c r="AF2170" s="16">
        <f>_xlfn.PERCENTILE.INC(Data!$V$2:$V$2441,AD2170)</f>
        <v/>
      </c>
      <c r="AG2170" s="16">
        <f>Data!Y2170-AF2170</f>
        <v/>
      </c>
      <c r="AH2170" s="9">
        <f>AE2170+AG2170</f>
        <v/>
      </c>
    </row>
    <row r="2171">
      <c r="N2171" s="14">
        <f>Data!A2171</f>
        <v/>
      </c>
      <c r="O2171" s="24">
        <f>IF(Occurrence!J2171&gt;0,COUNTIFS(Occurrence!$J$2:$J$2441,"&gt;0",Occurrence!$J$2:$J$2441,"&lt;="&amp;Occurrence!J2171)/($B$8+1),0)</f>
        <v/>
      </c>
      <c r="P2171" s="16">
        <f>IF(Occurrence!J2171&gt;0,_xlfn.PERCENTILE.INC(Data!$O$2:$O$2441,($B$4+O2171*($B$5-1))/($B$3-1)),0)</f>
        <v/>
      </c>
      <c r="Q2171" s="16">
        <f>IF(Occurrence!J2171&gt;0,_xlfn.PERCENTILE.INC(Occurrence!$I$2:$I$2441,($B$6+O2171*($B$7-1))/($B$3-1)),0)</f>
        <v/>
      </c>
      <c r="R2171" s="16">
        <f>IF(Occurrence!J2171&gt;0,Occurrence!J2171/Q2171,0)</f>
        <v/>
      </c>
      <c r="S2171" s="9">
        <f>IF(Occurrence!J2171&gt;0,P2171*R2171,0)</f>
        <v/>
      </c>
      <c r="T2171" s="24">
        <f>IF(Occurrence!K2171&gt;0,COUNTIFS(Occurrence!$K$2:$K$2441,"&gt;0",Occurrence!$K$2:$K$2441,"&lt;="&amp;Occurrence!K2171)/($B$9+1),0)</f>
        <v/>
      </c>
      <c r="U2171" s="16">
        <f>IF(Occurrence!K2171&gt;0,_xlfn.PERCENTILE.INC(Data!$O$2:$O$2441,($B$4+T2171*($B$5-1))/($B$3-1)),0)</f>
        <v/>
      </c>
      <c r="V2171" s="16">
        <f>IF(Occurrence!K2171&gt;0,_xlfn.PERCENTILE.INC(Occurrence!$I$2:$I$2441,($B$6+T2171*($B$7-1))/($B$3-1)),0)</f>
        <v/>
      </c>
      <c r="W2171" s="16">
        <f>IF(Occurrence!K2171&gt;0,Occurrence!K2171/V2171,0)</f>
        <v/>
      </c>
      <c r="X2171" s="9">
        <f>IF(Occurrence!K2171&gt;0,U2171*W2171,0)</f>
        <v/>
      </c>
      <c r="Y2171" s="24">
        <f>COUNTIF(Data!$X$2:$X$2441,"&lt;="&amp;Data!X2171)/($B$3+1)</f>
        <v/>
      </c>
      <c r="Z2171" s="16">
        <f>_xlfn.PERCENTILE.INC(Data!$U$2:$U$2441,Y2171)</f>
        <v/>
      </c>
      <c r="AA2171" s="16">
        <f>_xlfn.PERCENTILE.INC(Data!$V$2:$V$2441,Y2171)</f>
        <v/>
      </c>
      <c r="AB2171" s="16">
        <f>Data!X2171-AA2171</f>
        <v/>
      </c>
      <c r="AC2171" s="9">
        <f>Z2171+AB2171</f>
        <v/>
      </c>
      <c r="AD2171" s="24">
        <f>COUNTIF(Data!$Y$2:$Y$2441,"&lt;="&amp;Data!Y2171)/($B$3+1)</f>
        <v/>
      </c>
      <c r="AE2171" s="16">
        <f>_xlfn.PERCENTILE.INC(Data!$U$2:$U$2441,AD2171)</f>
        <v/>
      </c>
      <c r="AF2171" s="16">
        <f>_xlfn.PERCENTILE.INC(Data!$V$2:$V$2441,AD2171)</f>
        <v/>
      </c>
      <c r="AG2171" s="16">
        <f>Data!Y2171-AF2171</f>
        <v/>
      </c>
      <c r="AH2171" s="9">
        <f>AE2171+AG2171</f>
        <v/>
      </c>
    </row>
    <row r="2172">
      <c r="N2172" s="14">
        <f>Data!A2172</f>
        <v/>
      </c>
      <c r="O2172" s="24">
        <f>IF(Occurrence!J2172&gt;0,COUNTIFS(Occurrence!$J$2:$J$2441,"&gt;0",Occurrence!$J$2:$J$2441,"&lt;="&amp;Occurrence!J2172)/($B$8+1),0)</f>
        <v/>
      </c>
      <c r="P2172" s="16">
        <f>IF(Occurrence!J2172&gt;0,_xlfn.PERCENTILE.INC(Data!$O$2:$O$2441,($B$4+O2172*($B$5-1))/($B$3-1)),0)</f>
        <v/>
      </c>
      <c r="Q2172" s="16">
        <f>IF(Occurrence!J2172&gt;0,_xlfn.PERCENTILE.INC(Occurrence!$I$2:$I$2441,($B$6+O2172*($B$7-1))/($B$3-1)),0)</f>
        <v/>
      </c>
      <c r="R2172" s="16">
        <f>IF(Occurrence!J2172&gt;0,Occurrence!J2172/Q2172,0)</f>
        <v/>
      </c>
      <c r="S2172" s="9">
        <f>IF(Occurrence!J2172&gt;0,P2172*R2172,0)</f>
        <v/>
      </c>
      <c r="T2172" s="24">
        <f>IF(Occurrence!K2172&gt;0,COUNTIFS(Occurrence!$K$2:$K$2441,"&gt;0",Occurrence!$K$2:$K$2441,"&lt;="&amp;Occurrence!K2172)/($B$9+1),0)</f>
        <v/>
      </c>
      <c r="U2172" s="16">
        <f>IF(Occurrence!K2172&gt;0,_xlfn.PERCENTILE.INC(Data!$O$2:$O$2441,($B$4+T2172*($B$5-1))/($B$3-1)),0)</f>
        <v/>
      </c>
      <c r="V2172" s="16">
        <f>IF(Occurrence!K2172&gt;0,_xlfn.PERCENTILE.INC(Occurrence!$I$2:$I$2441,($B$6+T2172*($B$7-1))/($B$3-1)),0)</f>
        <v/>
      </c>
      <c r="W2172" s="16">
        <f>IF(Occurrence!K2172&gt;0,Occurrence!K2172/V2172,0)</f>
        <v/>
      </c>
      <c r="X2172" s="9">
        <f>IF(Occurrence!K2172&gt;0,U2172*W2172,0)</f>
        <v/>
      </c>
      <c r="Y2172" s="24">
        <f>COUNTIF(Data!$X$2:$X$2441,"&lt;="&amp;Data!X2172)/($B$3+1)</f>
        <v/>
      </c>
      <c r="Z2172" s="16">
        <f>_xlfn.PERCENTILE.INC(Data!$U$2:$U$2441,Y2172)</f>
        <v/>
      </c>
      <c r="AA2172" s="16">
        <f>_xlfn.PERCENTILE.INC(Data!$V$2:$V$2441,Y2172)</f>
        <v/>
      </c>
      <c r="AB2172" s="16">
        <f>Data!X2172-AA2172</f>
        <v/>
      </c>
      <c r="AC2172" s="9">
        <f>Z2172+AB2172</f>
        <v/>
      </c>
      <c r="AD2172" s="24">
        <f>COUNTIF(Data!$Y$2:$Y$2441,"&lt;="&amp;Data!Y2172)/($B$3+1)</f>
        <v/>
      </c>
      <c r="AE2172" s="16">
        <f>_xlfn.PERCENTILE.INC(Data!$U$2:$U$2441,AD2172)</f>
        <v/>
      </c>
      <c r="AF2172" s="16">
        <f>_xlfn.PERCENTILE.INC(Data!$V$2:$V$2441,AD2172)</f>
        <v/>
      </c>
      <c r="AG2172" s="16">
        <f>Data!Y2172-AF2172</f>
        <v/>
      </c>
      <c r="AH2172" s="9">
        <f>AE2172+AG2172</f>
        <v/>
      </c>
    </row>
    <row r="2173">
      <c r="N2173" s="14">
        <f>Data!A2173</f>
        <v/>
      </c>
      <c r="O2173" s="24">
        <f>IF(Occurrence!J2173&gt;0,COUNTIFS(Occurrence!$J$2:$J$2441,"&gt;0",Occurrence!$J$2:$J$2441,"&lt;="&amp;Occurrence!J2173)/($B$8+1),0)</f>
        <v/>
      </c>
      <c r="P2173" s="16">
        <f>IF(Occurrence!J2173&gt;0,_xlfn.PERCENTILE.INC(Data!$O$2:$O$2441,($B$4+O2173*($B$5-1))/($B$3-1)),0)</f>
        <v/>
      </c>
      <c r="Q2173" s="16">
        <f>IF(Occurrence!J2173&gt;0,_xlfn.PERCENTILE.INC(Occurrence!$I$2:$I$2441,($B$6+O2173*($B$7-1))/($B$3-1)),0)</f>
        <v/>
      </c>
      <c r="R2173" s="16">
        <f>IF(Occurrence!J2173&gt;0,Occurrence!J2173/Q2173,0)</f>
        <v/>
      </c>
      <c r="S2173" s="9">
        <f>IF(Occurrence!J2173&gt;0,P2173*R2173,0)</f>
        <v/>
      </c>
      <c r="T2173" s="24">
        <f>IF(Occurrence!K2173&gt;0,COUNTIFS(Occurrence!$K$2:$K$2441,"&gt;0",Occurrence!$K$2:$K$2441,"&lt;="&amp;Occurrence!K2173)/($B$9+1),0)</f>
        <v/>
      </c>
      <c r="U2173" s="16">
        <f>IF(Occurrence!K2173&gt;0,_xlfn.PERCENTILE.INC(Data!$O$2:$O$2441,($B$4+T2173*($B$5-1))/($B$3-1)),0)</f>
        <v/>
      </c>
      <c r="V2173" s="16">
        <f>IF(Occurrence!K2173&gt;0,_xlfn.PERCENTILE.INC(Occurrence!$I$2:$I$2441,($B$6+T2173*($B$7-1))/($B$3-1)),0)</f>
        <v/>
      </c>
      <c r="W2173" s="16">
        <f>IF(Occurrence!K2173&gt;0,Occurrence!K2173/V2173,0)</f>
        <v/>
      </c>
      <c r="X2173" s="9">
        <f>IF(Occurrence!K2173&gt;0,U2173*W2173,0)</f>
        <v/>
      </c>
      <c r="Y2173" s="24">
        <f>COUNTIF(Data!$X$2:$X$2441,"&lt;="&amp;Data!X2173)/($B$3+1)</f>
        <v/>
      </c>
      <c r="Z2173" s="16">
        <f>_xlfn.PERCENTILE.INC(Data!$U$2:$U$2441,Y2173)</f>
        <v/>
      </c>
      <c r="AA2173" s="16">
        <f>_xlfn.PERCENTILE.INC(Data!$V$2:$V$2441,Y2173)</f>
        <v/>
      </c>
      <c r="AB2173" s="16">
        <f>Data!X2173-AA2173</f>
        <v/>
      </c>
      <c r="AC2173" s="9">
        <f>Z2173+AB2173</f>
        <v/>
      </c>
      <c r="AD2173" s="24">
        <f>COUNTIF(Data!$Y$2:$Y$2441,"&lt;="&amp;Data!Y2173)/($B$3+1)</f>
        <v/>
      </c>
      <c r="AE2173" s="16">
        <f>_xlfn.PERCENTILE.INC(Data!$U$2:$U$2441,AD2173)</f>
        <v/>
      </c>
      <c r="AF2173" s="16">
        <f>_xlfn.PERCENTILE.INC(Data!$V$2:$V$2441,AD2173)</f>
        <v/>
      </c>
      <c r="AG2173" s="16">
        <f>Data!Y2173-AF2173</f>
        <v/>
      </c>
      <c r="AH2173" s="9">
        <f>AE2173+AG2173</f>
        <v/>
      </c>
    </row>
    <row r="2174">
      <c r="N2174" s="14">
        <f>Data!A2174</f>
        <v/>
      </c>
      <c r="O2174" s="24">
        <f>IF(Occurrence!J2174&gt;0,COUNTIFS(Occurrence!$J$2:$J$2441,"&gt;0",Occurrence!$J$2:$J$2441,"&lt;="&amp;Occurrence!J2174)/($B$8+1),0)</f>
        <v/>
      </c>
      <c r="P2174" s="16">
        <f>IF(Occurrence!J2174&gt;0,_xlfn.PERCENTILE.INC(Data!$O$2:$O$2441,($B$4+O2174*($B$5-1))/($B$3-1)),0)</f>
        <v/>
      </c>
      <c r="Q2174" s="16">
        <f>IF(Occurrence!J2174&gt;0,_xlfn.PERCENTILE.INC(Occurrence!$I$2:$I$2441,($B$6+O2174*($B$7-1))/($B$3-1)),0)</f>
        <v/>
      </c>
      <c r="R2174" s="16">
        <f>IF(Occurrence!J2174&gt;0,Occurrence!J2174/Q2174,0)</f>
        <v/>
      </c>
      <c r="S2174" s="9">
        <f>IF(Occurrence!J2174&gt;0,P2174*R2174,0)</f>
        <v/>
      </c>
      <c r="T2174" s="24">
        <f>IF(Occurrence!K2174&gt;0,COUNTIFS(Occurrence!$K$2:$K$2441,"&gt;0",Occurrence!$K$2:$K$2441,"&lt;="&amp;Occurrence!K2174)/($B$9+1),0)</f>
        <v/>
      </c>
      <c r="U2174" s="16">
        <f>IF(Occurrence!K2174&gt;0,_xlfn.PERCENTILE.INC(Data!$O$2:$O$2441,($B$4+T2174*($B$5-1))/($B$3-1)),0)</f>
        <v/>
      </c>
      <c r="V2174" s="16">
        <f>IF(Occurrence!K2174&gt;0,_xlfn.PERCENTILE.INC(Occurrence!$I$2:$I$2441,($B$6+T2174*($B$7-1))/($B$3-1)),0)</f>
        <v/>
      </c>
      <c r="W2174" s="16">
        <f>IF(Occurrence!K2174&gt;0,Occurrence!K2174/V2174,0)</f>
        <v/>
      </c>
      <c r="X2174" s="9">
        <f>IF(Occurrence!K2174&gt;0,U2174*W2174,0)</f>
        <v/>
      </c>
      <c r="Y2174" s="24">
        <f>COUNTIF(Data!$X$2:$X$2441,"&lt;="&amp;Data!X2174)/($B$3+1)</f>
        <v/>
      </c>
      <c r="Z2174" s="16">
        <f>_xlfn.PERCENTILE.INC(Data!$U$2:$U$2441,Y2174)</f>
        <v/>
      </c>
      <c r="AA2174" s="16">
        <f>_xlfn.PERCENTILE.INC(Data!$V$2:$V$2441,Y2174)</f>
        <v/>
      </c>
      <c r="AB2174" s="16">
        <f>Data!X2174-AA2174</f>
        <v/>
      </c>
      <c r="AC2174" s="9">
        <f>Z2174+AB2174</f>
        <v/>
      </c>
      <c r="AD2174" s="24">
        <f>COUNTIF(Data!$Y$2:$Y$2441,"&lt;="&amp;Data!Y2174)/($B$3+1)</f>
        <v/>
      </c>
      <c r="AE2174" s="16">
        <f>_xlfn.PERCENTILE.INC(Data!$U$2:$U$2441,AD2174)</f>
        <v/>
      </c>
      <c r="AF2174" s="16">
        <f>_xlfn.PERCENTILE.INC(Data!$V$2:$V$2441,AD2174)</f>
        <v/>
      </c>
      <c r="AG2174" s="16">
        <f>Data!Y2174-AF2174</f>
        <v/>
      </c>
      <c r="AH2174" s="9">
        <f>AE2174+AG2174</f>
        <v/>
      </c>
    </row>
    <row r="2175">
      <c r="N2175" s="14">
        <f>Data!A2175</f>
        <v/>
      </c>
      <c r="O2175" s="24">
        <f>IF(Occurrence!J2175&gt;0,COUNTIFS(Occurrence!$J$2:$J$2441,"&gt;0",Occurrence!$J$2:$J$2441,"&lt;="&amp;Occurrence!J2175)/($B$8+1),0)</f>
        <v/>
      </c>
      <c r="P2175" s="16">
        <f>IF(Occurrence!J2175&gt;0,_xlfn.PERCENTILE.INC(Data!$O$2:$O$2441,($B$4+O2175*($B$5-1))/($B$3-1)),0)</f>
        <v/>
      </c>
      <c r="Q2175" s="16">
        <f>IF(Occurrence!J2175&gt;0,_xlfn.PERCENTILE.INC(Occurrence!$I$2:$I$2441,($B$6+O2175*($B$7-1))/($B$3-1)),0)</f>
        <v/>
      </c>
      <c r="R2175" s="16">
        <f>IF(Occurrence!J2175&gt;0,Occurrence!J2175/Q2175,0)</f>
        <v/>
      </c>
      <c r="S2175" s="9">
        <f>IF(Occurrence!J2175&gt;0,P2175*R2175,0)</f>
        <v/>
      </c>
      <c r="T2175" s="24">
        <f>IF(Occurrence!K2175&gt;0,COUNTIFS(Occurrence!$K$2:$K$2441,"&gt;0",Occurrence!$K$2:$K$2441,"&lt;="&amp;Occurrence!K2175)/($B$9+1),0)</f>
        <v/>
      </c>
      <c r="U2175" s="16">
        <f>IF(Occurrence!K2175&gt;0,_xlfn.PERCENTILE.INC(Data!$O$2:$O$2441,($B$4+T2175*($B$5-1))/($B$3-1)),0)</f>
        <v/>
      </c>
      <c r="V2175" s="16">
        <f>IF(Occurrence!K2175&gt;0,_xlfn.PERCENTILE.INC(Occurrence!$I$2:$I$2441,($B$6+T2175*($B$7-1))/($B$3-1)),0)</f>
        <v/>
      </c>
      <c r="W2175" s="16">
        <f>IF(Occurrence!K2175&gt;0,Occurrence!K2175/V2175,0)</f>
        <v/>
      </c>
      <c r="X2175" s="9">
        <f>IF(Occurrence!K2175&gt;0,U2175*W2175,0)</f>
        <v/>
      </c>
      <c r="Y2175" s="24">
        <f>COUNTIF(Data!$X$2:$X$2441,"&lt;="&amp;Data!X2175)/($B$3+1)</f>
        <v/>
      </c>
      <c r="Z2175" s="16">
        <f>_xlfn.PERCENTILE.INC(Data!$U$2:$U$2441,Y2175)</f>
        <v/>
      </c>
      <c r="AA2175" s="16">
        <f>_xlfn.PERCENTILE.INC(Data!$V$2:$V$2441,Y2175)</f>
        <v/>
      </c>
      <c r="AB2175" s="16">
        <f>Data!X2175-AA2175</f>
        <v/>
      </c>
      <c r="AC2175" s="9">
        <f>Z2175+AB2175</f>
        <v/>
      </c>
      <c r="AD2175" s="24">
        <f>COUNTIF(Data!$Y$2:$Y$2441,"&lt;="&amp;Data!Y2175)/($B$3+1)</f>
        <v/>
      </c>
      <c r="AE2175" s="16">
        <f>_xlfn.PERCENTILE.INC(Data!$U$2:$U$2441,AD2175)</f>
        <v/>
      </c>
      <c r="AF2175" s="16">
        <f>_xlfn.PERCENTILE.INC(Data!$V$2:$V$2441,AD2175)</f>
        <v/>
      </c>
      <c r="AG2175" s="16">
        <f>Data!Y2175-AF2175</f>
        <v/>
      </c>
      <c r="AH2175" s="9">
        <f>AE2175+AG2175</f>
        <v/>
      </c>
    </row>
    <row r="2176">
      <c r="N2176" s="14">
        <f>Data!A2176</f>
        <v/>
      </c>
      <c r="O2176" s="24">
        <f>IF(Occurrence!J2176&gt;0,COUNTIFS(Occurrence!$J$2:$J$2441,"&gt;0",Occurrence!$J$2:$J$2441,"&lt;="&amp;Occurrence!J2176)/($B$8+1),0)</f>
        <v/>
      </c>
      <c r="P2176" s="16">
        <f>IF(Occurrence!J2176&gt;0,_xlfn.PERCENTILE.INC(Data!$O$2:$O$2441,($B$4+O2176*($B$5-1))/($B$3-1)),0)</f>
        <v/>
      </c>
      <c r="Q2176" s="16">
        <f>IF(Occurrence!J2176&gt;0,_xlfn.PERCENTILE.INC(Occurrence!$I$2:$I$2441,($B$6+O2176*($B$7-1))/($B$3-1)),0)</f>
        <v/>
      </c>
      <c r="R2176" s="16">
        <f>IF(Occurrence!J2176&gt;0,Occurrence!J2176/Q2176,0)</f>
        <v/>
      </c>
      <c r="S2176" s="9">
        <f>IF(Occurrence!J2176&gt;0,P2176*R2176,0)</f>
        <v/>
      </c>
      <c r="T2176" s="24">
        <f>IF(Occurrence!K2176&gt;0,COUNTIFS(Occurrence!$K$2:$K$2441,"&gt;0",Occurrence!$K$2:$K$2441,"&lt;="&amp;Occurrence!K2176)/($B$9+1),0)</f>
        <v/>
      </c>
      <c r="U2176" s="16">
        <f>IF(Occurrence!K2176&gt;0,_xlfn.PERCENTILE.INC(Data!$O$2:$O$2441,($B$4+T2176*($B$5-1))/($B$3-1)),0)</f>
        <v/>
      </c>
      <c r="V2176" s="16">
        <f>IF(Occurrence!K2176&gt;0,_xlfn.PERCENTILE.INC(Occurrence!$I$2:$I$2441,($B$6+T2176*($B$7-1))/($B$3-1)),0)</f>
        <v/>
      </c>
      <c r="W2176" s="16">
        <f>IF(Occurrence!K2176&gt;0,Occurrence!K2176/V2176,0)</f>
        <v/>
      </c>
      <c r="X2176" s="9">
        <f>IF(Occurrence!K2176&gt;0,U2176*W2176,0)</f>
        <v/>
      </c>
      <c r="Y2176" s="24">
        <f>COUNTIF(Data!$X$2:$X$2441,"&lt;="&amp;Data!X2176)/($B$3+1)</f>
        <v/>
      </c>
      <c r="Z2176" s="16">
        <f>_xlfn.PERCENTILE.INC(Data!$U$2:$U$2441,Y2176)</f>
        <v/>
      </c>
      <c r="AA2176" s="16">
        <f>_xlfn.PERCENTILE.INC(Data!$V$2:$V$2441,Y2176)</f>
        <v/>
      </c>
      <c r="AB2176" s="16">
        <f>Data!X2176-AA2176</f>
        <v/>
      </c>
      <c r="AC2176" s="9">
        <f>Z2176+AB2176</f>
        <v/>
      </c>
      <c r="AD2176" s="24">
        <f>COUNTIF(Data!$Y$2:$Y$2441,"&lt;="&amp;Data!Y2176)/($B$3+1)</f>
        <v/>
      </c>
      <c r="AE2176" s="16">
        <f>_xlfn.PERCENTILE.INC(Data!$U$2:$U$2441,AD2176)</f>
        <v/>
      </c>
      <c r="AF2176" s="16">
        <f>_xlfn.PERCENTILE.INC(Data!$V$2:$V$2441,AD2176)</f>
        <v/>
      </c>
      <c r="AG2176" s="16">
        <f>Data!Y2176-AF2176</f>
        <v/>
      </c>
      <c r="AH2176" s="9">
        <f>AE2176+AG2176</f>
        <v/>
      </c>
    </row>
    <row r="2177">
      <c r="N2177" s="14">
        <f>Data!A2177</f>
        <v/>
      </c>
      <c r="O2177" s="24">
        <f>IF(Occurrence!J2177&gt;0,COUNTIFS(Occurrence!$J$2:$J$2441,"&gt;0",Occurrence!$J$2:$J$2441,"&lt;="&amp;Occurrence!J2177)/($B$8+1),0)</f>
        <v/>
      </c>
      <c r="P2177" s="16">
        <f>IF(Occurrence!J2177&gt;0,_xlfn.PERCENTILE.INC(Data!$O$2:$O$2441,($B$4+O2177*($B$5-1))/($B$3-1)),0)</f>
        <v/>
      </c>
      <c r="Q2177" s="16">
        <f>IF(Occurrence!J2177&gt;0,_xlfn.PERCENTILE.INC(Occurrence!$I$2:$I$2441,($B$6+O2177*($B$7-1))/($B$3-1)),0)</f>
        <v/>
      </c>
      <c r="R2177" s="16">
        <f>IF(Occurrence!J2177&gt;0,Occurrence!J2177/Q2177,0)</f>
        <v/>
      </c>
      <c r="S2177" s="9">
        <f>IF(Occurrence!J2177&gt;0,P2177*R2177,0)</f>
        <v/>
      </c>
      <c r="T2177" s="24">
        <f>IF(Occurrence!K2177&gt;0,COUNTIFS(Occurrence!$K$2:$K$2441,"&gt;0",Occurrence!$K$2:$K$2441,"&lt;="&amp;Occurrence!K2177)/($B$9+1),0)</f>
        <v/>
      </c>
      <c r="U2177" s="16">
        <f>IF(Occurrence!K2177&gt;0,_xlfn.PERCENTILE.INC(Data!$O$2:$O$2441,($B$4+T2177*($B$5-1))/($B$3-1)),0)</f>
        <v/>
      </c>
      <c r="V2177" s="16">
        <f>IF(Occurrence!K2177&gt;0,_xlfn.PERCENTILE.INC(Occurrence!$I$2:$I$2441,($B$6+T2177*($B$7-1))/($B$3-1)),0)</f>
        <v/>
      </c>
      <c r="W2177" s="16">
        <f>IF(Occurrence!K2177&gt;0,Occurrence!K2177/V2177,0)</f>
        <v/>
      </c>
      <c r="X2177" s="9">
        <f>IF(Occurrence!K2177&gt;0,U2177*W2177,0)</f>
        <v/>
      </c>
      <c r="Y2177" s="24">
        <f>COUNTIF(Data!$X$2:$X$2441,"&lt;="&amp;Data!X2177)/($B$3+1)</f>
        <v/>
      </c>
      <c r="Z2177" s="16">
        <f>_xlfn.PERCENTILE.INC(Data!$U$2:$U$2441,Y2177)</f>
        <v/>
      </c>
      <c r="AA2177" s="16">
        <f>_xlfn.PERCENTILE.INC(Data!$V$2:$V$2441,Y2177)</f>
        <v/>
      </c>
      <c r="AB2177" s="16">
        <f>Data!X2177-AA2177</f>
        <v/>
      </c>
      <c r="AC2177" s="9">
        <f>Z2177+AB2177</f>
        <v/>
      </c>
      <c r="AD2177" s="24">
        <f>COUNTIF(Data!$Y$2:$Y$2441,"&lt;="&amp;Data!Y2177)/($B$3+1)</f>
        <v/>
      </c>
      <c r="AE2177" s="16">
        <f>_xlfn.PERCENTILE.INC(Data!$U$2:$U$2441,AD2177)</f>
        <v/>
      </c>
      <c r="AF2177" s="16">
        <f>_xlfn.PERCENTILE.INC(Data!$V$2:$V$2441,AD2177)</f>
        <v/>
      </c>
      <c r="AG2177" s="16">
        <f>Data!Y2177-AF2177</f>
        <v/>
      </c>
      <c r="AH2177" s="9">
        <f>AE2177+AG2177</f>
        <v/>
      </c>
    </row>
    <row r="2178">
      <c r="N2178" s="14">
        <f>Data!A2178</f>
        <v/>
      </c>
      <c r="O2178" s="24">
        <f>IF(Occurrence!J2178&gt;0,COUNTIFS(Occurrence!$J$2:$J$2441,"&gt;0",Occurrence!$J$2:$J$2441,"&lt;="&amp;Occurrence!J2178)/($B$8+1),0)</f>
        <v/>
      </c>
      <c r="P2178" s="16">
        <f>IF(Occurrence!J2178&gt;0,_xlfn.PERCENTILE.INC(Data!$O$2:$O$2441,($B$4+O2178*($B$5-1))/($B$3-1)),0)</f>
        <v/>
      </c>
      <c r="Q2178" s="16">
        <f>IF(Occurrence!J2178&gt;0,_xlfn.PERCENTILE.INC(Occurrence!$I$2:$I$2441,($B$6+O2178*($B$7-1))/($B$3-1)),0)</f>
        <v/>
      </c>
      <c r="R2178" s="16">
        <f>IF(Occurrence!J2178&gt;0,Occurrence!J2178/Q2178,0)</f>
        <v/>
      </c>
      <c r="S2178" s="9">
        <f>IF(Occurrence!J2178&gt;0,P2178*R2178,0)</f>
        <v/>
      </c>
      <c r="T2178" s="24">
        <f>IF(Occurrence!K2178&gt;0,COUNTIFS(Occurrence!$K$2:$K$2441,"&gt;0",Occurrence!$K$2:$K$2441,"&lt;="&amp;Occurrence!K2178)/($B$9+1),0)</f>
        <v/>
      </c>
      <c r="U2178" s="16">
        <f>IF(Occurrence!K2178&gt;0,_xlfn.PERCENTILE.INC(Data!$O$2:$O$2441,($B$4+T2178*($B$5-1))/($B$3-1)),0)</f>
        <v/>
      </c>
      <c r="V2178" s="16">
        <f>IF(Occurrence!K2178&gt;0,_xlfn.PERCENTILE.INC(Occurrence!$I$2:$I$2441,($B$6+T2178*($B$7-1))/($B$3-1)),0)</f>
        <v/>
      </c>
      <c r="W2178" s="16">
        <f>IF(Occurrence!K2178&gt;0,Occurrence!K2178/V2178,0)</f>
        <v/>
      </c>
      <c r="X2178" s="9">
        <f>IF(Occurrence!K2178&gt;0,U2178*W2178,0)</f>
        <v/>
      </c>
      <c r="Y2178" s="24">
        <f>COUNTIF(Data!$X$2:$X$2441,"&lt;="&amp;Data!X2178)/($B$3+1)</f>
        <v/>
      </c>
      <c r="Z2178" s="16">
        <f>_xlfn.PERCENTILE.INC(Data!$U$2:$U$2441,Y2178)</f>
        <v/>
      </c>
      <c r="AA2178" s="16">
        <f>_xlfn.PERCENTILE.INC(Data!$V$2:$V$2441,Y2178)</f>
        <v/>
      </c>
      <c r="AB2178" s="16">
        <f>Data!X2178-AA2178</f>
        <v/>
      </c>
      <c r="AC2178" s="9">
        <f>Z2178+AB2178</f>
        <v/>
      </c>
      <c r="AD2178" s="24">
        <f>COUNTIF(Data!$Y$2:$Y$2441,"&lt;="&amp;Data!Y2178)/($B$3+1)</f>
        <v/>
      </c>
      <c r="AE2178" s="16">
        <f>_xlfn.PERCENTILE.INC(Data!$U$2:$U$2441,AD2178)</f>
        <v/>
      </c>
      <c r="AF2178" s="16">
        <f>_xlfn.PERCENTILE.INC(Data!$V$2:$V$2441,AD2178)</f>
        <v/>
      </c>
      <c r="AG2178" s="16">
        <f>Data!Y2178-AF2178</f>
        <v/>
      </c>
      <c r="AH2178" s="9">
        <f>AE2178+AG2178</f>
        <v/>
      </c>
    </row>
    <row r="2179">
      <c r="N2179" s="14">
        <f>Data!A2179</f>
        <v/>
      </c>
      <c r="O2179" s="24">
        <f>IF(Occurrence!J2179&gt;0,COUNTIFS(Occurrence!$J$2:$J$2441,"&gt;0",Occurrence!$J$2:$J$2441,"&lt;="&amp;Occurrence!J2179)/($B$8+1),0)</f>
        <v/>
      </c>
      <c r="P2179" s="16">
        <f>IF(Occurrence!J2179&gt;0,_xlfn.PERCENTILE.INC(Data!$O$2:$O$2441,($B$4+O2179*($B$5-1))/($B$3-1)),0)</f>
        <v/>
      </c>
      <c r="Q2179" s="16">
        <f>IF(Occurrence!J2179&gt;0,_xlfn.PERCENTILE.INC(Occurrence!$I$2:$I$2441,($B$6+O2179*($B$7-1))/($B$3-1)),0)</f>
        <v/>
      </c>
      <c r="R2179" s="16">
        <f>IF(Occurrence!J2179&gt;0,Occurrence!J2179/Q2179,0)</f>
        <v/>
      </c>
      <c r="S2179" s="9">
        <f>IF(Occurrence!J2179&gt;0,P2179*R2179,0)</f>
        <v/>
      </c>
      <c r="T2179" s="24">
        <f>IF(Occurrence!K2179&gt;0,COUNTIFS(Occurrence!$K$2:$K$2441,"&gt;0",Occurrence!$K$2:$K$2441,"&lt;="&amp;Occurrence!K2179)/($B$9+1),0)</f>
        <v/>
      </c>
      <c r="U2179" s="16">
        <f>IF(Occurrence!K2179&gt;0,_xlfn.PERCENTILE.INC(Data!$O$2:$O$2441,($B$4+T2179*($B$5-1))/($B$3-1)),0)</f>
        <v/>
      </c>
      <c r="V2179" s="16">
        <f>IF(Occurrence!K2179&gt;0,_xlfn.PERCENTILE.INC(Occurrence!$I$2:$I$2441,($B$6+T2179*($B$7-1))/($B$3-1)),0)</f>
        <v/>
      </c>
      <c r="W2179" s="16">
        <f>IF(Occurrence!K2179&gt;0,Occurrence!K2179/V2179,0)</f>
        <v/>
      </c>
      <c r="X2179" s="9">
        <f>IF(Occurrence!K2179&gt;0,U2179*W2179,0)</f>
        <v/>
      </c>
      <c r="Y2179" s="24">
        <f>COUNTIF(Data!$X$2:$X$2441,"&lt;="&amp;Data!X2179)/($B$3+1)</f>
        <v/>
      </c>
      <c r="Z2179" s="16">
        <f>_xlfn.PERCENTILE.INC(Data!$U$2:$U$2441,Y2179)</f>
        <v/>
      </c>
      <c r="AA2179" s="16">
        <f>_xlfn.PERCENTILE.INC(Data!$V$2:$V$2441,Y2179)</f>
        <v/>
      </c>
      <c r="AB2179" s="16">
        <f>Data!X2179-AA2179</f>
        <v/>
      </c>
      <c r="AC2179" s="9">
        <f>Z2179+AB2179</f>
        <v/>
      </c>
      <c r="AD2179" s="24">
        <f>COUNTIF(Data!$Y$2:$Y$2441,"&lt;="&amp;Data!Y2179)/($B$3+1)</f>
        <v/>
      </c>
      <c r="AE2179" s="16">
        <f>_xlfn.PERCENTILE.INC(Data!$U$2:$U$2441,AD2179)</f>
        <v/>
      </c>
      <c r="AF2179" s="16">
        <f>_xlfn.PERCENTILE.INC(Data!$V$2:$V$2441,AD2179)</f>
        <v/>
      </c>
      <c r="AG2179" s="16">
        <f>Data!Y2179-AF2179</f>
        <v/>
      </c>
      <c r="AH2179" s="9">
        <f>AE2179+AG2179</f>
        <v/>
      </c>
    </row>
    <row r="2180">
      <c r="N2180" s="14">
        <f>Data!A2180</f>
        <v/>
      </c>
      <c r="O2180" s="24">
        <f>IF(Occurrence!J2180&gt;0,COUNTIFS(Occurrence!$J$2:$J$2441,"&gt;0",Occurrence!$J$2:$J$2441,"&lt;="&amp;Occurrence!J2180)/($B$8+1),0)</f>
        <v/>
      </c>
      <c r="P2180" s="16">
        <f>IF(Occurrence!J2180&gt;0,_xlfn.PERCENTILE.INC(Data!$O$2:$O$2441,($B$4+O2180*($B$5-1))/($B$3-1)),0)</f>
        <v/>
      </c>
      <c r="Q2180" s="16">
        <f>IF(Occurrence!J2180&gt;0,_xlfn.PERCENTILE.INC(Occurrence!$I$2:$I$2441,($B$6+O2180*($B$7-1))/($B$3-1)),0)</f>
        <v/>
      </c>
      <c r="R2180" s="16">
        <f>IF(Occurrence!J2180&gt;0,Occurrence!J2180/Q2180,0)</f>
        <v/>
      </c>
      <c r="S2180" s="9">
        <f>IF(Occurrence!J2180&gt;0,P2180*R2180,0)</f>
        <v/>
      </c>
      <c r="T2180" s="24">
        <f>IF(Occurrence!K2180&gt;0,COUNTIFS(Occurrence!$K$2:$K$2441,"&gt;0",Occurrence!$K$2:$K$2441,"&lt;="&amp;Occurrence!K2180)/($B$9+1),0)</f>
        <v/>
      </c>
      <c r="U2180" s="16">
        <f>IF(Occurrence!K2180&gt;0,_xlfn.PERCENTILE.INC(Data!$O$2:$O$2441,($B$4+T2180*($B$5-1))/($B$3-1)),0)</f>
        <v/>
      </c>
      <c r="V2180" s="16">
        <f>IF(Occurrence!K2180&gt;0,_xlfn.PERCENTILE.INC(Occurrence!$I$2:$I$2441,($B$6+T2180*($B$7-1))/($B$3-1)),0)</f>
        <v/>
      </c>
      <c r="W2180" s="16">
        <f>IF(Occurrence!K2180&gt;0,Occurrence!K2180/V2180,0)</f>
        <v/>
      </c>
      <c r="X2180" s="9">
        <f>IF(Occurrence!K2180&gt;0,U2180*W2180,0)</f>
        <v/>
      </c>
      <c r="Y2180" s="24">
        <f>COUNTIF(Data!$X$2:$X$2441,"&lt;="&amp;Data!X2180)/($B$3+1)</f>
        <v/>
      </c>
      <c r="Z2180" s="16">
        <f>_xlfn.PERCENTILE.INC(Data!$U$2:$U$2441,Y2180)</f>
        <v/>
      </c>
      <c r="AA2180" s="16">
        <f>_xlfn.PERCENTILE.INC(Data!$V$2:$V$2441,Y2180)</f>
        <v/>
      </c>
      <c r="AB2180" s="16">
        <f>Data!X2180-AA2180</f>
        <v/>
      </c>
      <c r="AC2180" s="9">
        <f>Z2180+AB2180</f>
        <v/>
      </c>
      <c r="AD2180" s="24">
        <f>COUNTIF(Data!$Y$2:$Y$2441,"&lt;="&amp;Data!Y2180)/($B$3+1)</f>
        <v/>
      </c>
      <c r="AE2180" s="16">
        <f>_xlfn.PERCENTILE.INC(Data!$U$2:$U$2441,AD2180)</f>
        <v/>
      </c>
      <c r="AF2180" s="16">
        <f>_xlfn.PERCENTILE.INC(Data!$V$2:$V$2441,AD2180)</f>
        <v/>
      </c>
      <c r="AG2180" s="16">
        <f>Data!Y2180-AF2180</f>
        <v/>
      </c>
      <c r="AH2180" s="9">
        <f>AE2180+AG2180</f>
        <v/>
      </c>
    </row>
    <row r="2181">
      <c r="N2181" s="14">
        <f>Data!A2181</f>
        <v/>
      </c>
      <c r="O2181" s="24">
        <f>IF(Occurrence!J2181&gt;0,COUNTIFS(Occurrence!$J$2:$J$2441,"&gt;0",Occurrence!$J$2:$J$2441,"&lt;="&amp;Occurrence!J2181)/($B$8+1),0)</f>
        <v/>
      </c>
      <c r="P2181" s="16">
        <f>IF(Occurrence!J2181&gt;0,_xlfn.PERCENTILE.INC(Data!$O$2:$O$2441,($B$4+O2181*($B$5-1))/($B$3-1)),0)</f>
        <v/>
      </c>
      <c r="Q2181" s="16">
        <f>IF(Occurrence!J2181&gt;0,_xlfn.PERCENTILE.INC(Occurrence!$I$2:$I$2441,($B$6+O2181*($B$7-1))/($B$3-1)),0)</f>
        <v/>
      </c>
      <c r="R2181" s="16">
        <f>IF(Occurrence!J2181&gt;0,Occurrence!J2181/Q2181,0)</f>
        <v/>
      </c>
      <c r="S2181" s="9">
        <f>IF(Occurrence!J2181&gt;0,P2181*R2181,0)</f>
        <v/>
      </c>
      <c r="T2181" s="24">
        <f>IF(Occurrence!K2181&gt;0,COUNTIFS(Occurrence!$K$2:$K$2441,"&gt;0",Occurrence!$K$2:$K$2441,"&lt;="&amp;Occurrence!K2181)/($B$9+1),0)</f>
        <v/>
      </c>
      <c r="U2181" s="16">
        <f>IF(Occurrence!K2181&gt;0,_xlfn.PERCENTILE.INC(Data!$O$2:$O$2441,($B$4+T2181*($B$5-1))/($B$3-1)),0)</f>
        <v/>
      </c>
      <c r="V2181" s="16">
        <f>IF(Occurrence!K2181&gt;0,_xlfn.PERCENTILE.INC(Occurrence!$I$2:$I$2441,($B$6+T2181*($B$7-1))/($B$3-1)),0)</f>
        <v/>
      </c>
      <c r="W2181" s="16">
        <f>IF(Occurrence!K2181&gt;0,Occurrence!K2181/V2181,0)</f>
        <v/>
      </c>
      <c r="X2181" s="9">
        <f>IF(Occurrence!K2181&gt;0,U2181*W2181,0)</f>
        <v/>
      </c>
      <c r="Y2181" s="24">
        <f>COUNTIF(Data!$X$2:$X$2441,"&lt;="&amp;Data!X2181)/($B$3+1)</f>
        <v/>
      </c>
      <c r="Z2181" s="16">
        <f>_xlfn.PERCENTILE.INC(Data!$U$2:$U$2441,Y2181)</f>
        <v/>
      </c>
      <c r="AA2181" s="16">
        <f>_xlfn.PERCENTILE.INC(Data!$V$2:$V$2441,Y2181)</f>
        <v/>
      </c>
      <c r="AB2181" s="16">
        <f>Data!X2181-AA2181</f>
        <v/>
      </c>
      <c r="AC2181" s="9">
        <f>Z2181+AB2181</f>
        <v/>
      </c>
      <c r="AD2181" s="24">
        <f>COUNTIF(Data!$Y$2:$Y$2441,"&lt;="&amp;Data!Y2181)/($B$3+1)</f>
        <v/>
      </c>
      <c r="AE2181" s="16">
        <f>_xlfn.PERCENTILE.INC(Data!$U$2:$U$2441,AD2181)</f>
        <v/>
      </c>
      <c r="AF2181" s="16">
        <f>_xlfn.PERCENTILE.INC(Data!$V$2:$V$2441,AD2181)</f>
        <v/>
      </c>
      <c r="AG2181" s="16">
        <f>Data!Y2181-AF2181</f>
        <v/>
      </c>
      <c r="AH2181" s="9">
        <f>AE2181+AG2181</f>
        <v/>
      </c>
    </row>
    <row r="2182">
      <c r="N2182" s="14">
        <f>Data!A2182</f>
        <v/>
      </c>
      <c r="O2182" s="24">
        <f>IF(Occurrence!J2182&gt;0,COUNTIFS(Occurrence!$J$2:$J$2441,"&gt;0",Occurrence!$J$2:$J$2441,"&lt;="&amp;Occurrence!J2182)/($B$8+1),0)</f>
        <v/>
      </c>
      <c r="P2182" s="16">
        <f>IF(Occurrence!J2182&gt;0,_xlfn.PERCENTILE.INC(Data!$O$2:$O$2441,($B$4+O2182*($B$5-1))/($B$3-1)),0)</f>
        <v/>
      </c>
      <c r="Q2182" s="16">
        <f>IF(Occurrence!J2182&gt;0,_xlfn.PERCENTILE.INC(Occurrence!$I$2:$I$2441,($B$6+O2182*($B$7-1))/($B$3-1)),0)</f>
        <v/>
      </c>
      <c r="R2182" s="16">
        <f>IF(Occurrence!J2182&gt;0,Occurrence!J2182/Q2182,0)</f>
        <v/>
      </c>
      <c r="S2182" s="9">
        <f>IF(Occurrence!J2182&gt;0,P2182*R2182,0)</f>
        <v/>
      </c>
      <c r="T2182" s="24">
        <f>IF(Occurrence!K2182&gt;0,COUNTIFS(Occurrence!$K$2:$K$2441,"&gt;0",Occurrence!$K$2:$K$2441,"&lt;="&amp;Occurrence!K2182)/($B$9+1),0)</f>
        <v/>
      </c>
      <c r="U2182" s="16">
        <f>IF(Occurrence!K2182&gt;0,_xlfn.PERCENTILE.INC(Data!$O$2:$O$2441,($B$4+T2182*($B$5-1))/($B$3-1)),0)</f>
        <v/>
      </c>
      <c r="V2182" s="16">
        <f>IF(Occurrence!K2182&gt;0,_xlfn.PERCENTILE.INC(Occurrence!$I$2:$I$2441,($B$6+T2182*($B$7-1))/($B$3-1)),0)</f>
        <v/>
      </c>
      <c r="W2182" s="16">
        <f>IF(Occurrence!K2182&gt;0,Occurrence!K2182/V2182,0)</f>
        <v/>
      </c>
      <c r="X2182" s="9">
        <f>IF(Occurrence!K2182&gt;0,U2182*W2182,0)</f>
        <v/>
      </c>
      <c r="Y2182" s="24">
        <f>COUNTIF(Data!$X$2:$X$2441,"&lt;="&amp;Data!X2182)/($B$3+1)</f>
        <v/>
      </c>
      <c r="Z2182" s="16">
        <f>_xlfn.PERCENTILE.INC(Data!$U$2:$U$2441,Y2182)</f>
        <v/>
      </c>
      <c r="AA2182" s="16">
        <f>_xlfn.PERCENTILE.INC(Data!$V$2:$V$2441,Y2182)</f>
        <v/>
      </c>
      <c r="AB2182" s="16">
        <f>Data!X2182-AA2182</f>
        <v/>
      </c>
      <c r="AC2182" s="9">
        <f>Z2182+AB2182</f>
        <v/>
      </c>
      <c r="AD2182" s="24">
        <f>COUNTIF(Data!$Y$2:$Y$2441,"&lt;="&amp;Data!Y2182)/($B$3+1)</f>
        <v/>
      </c>
      <c r="AE2182" s="16">
        <f>_xlfn.PERCENTILE.INC(Data!$U$2:$U$2441,AD2182)</f>
        <v/>
      </c>
      <c r="AF2182" s="16">
        <f>_xlfn.PERCENTILE.INC(Data!$V$2:$V$2441,AD2182)</f>
        <v/>
      </c>
      <c r="AG2182" s="16">
        <f>Data!Y2182-AF2182</f>
        <v/>
      </c>
      <c r="AH2182" s="9">
        <f>AE2182+AG2182</f>
        <v/>
      </c>
    </row>
    <row r="2183">
      <c r="N2183" s="14">
        <f>Data!A2183</f>
        <v/>
      </c>
      <c r="O2183" s="24">
        <f>IF(Occurrence!J2183&gt;0,COUNTIFS(Occurrence!$J$2:$J$2441,"&gt;0",Occurrence!$J$2:$J$2441,"&lt;="&amp;Occurrence!J2183)/($B$8+1),0)</f>
        <v/>
      </c>
      <c r="P2183" s="16">
        <f>IF(Occurrence!J2183&gt;0,_xlfn.PERCENTILE.INC(Data!$O$2:$O$2441,($B$4+O2183*($B$5-1))/($B$3-1)),0)</f>
        <v/>
      </c>
      <c r="Q2183" s="16">
        <f>IF(Occurrence!J2183&gt;0,_xlfn.PERCENTILE.INC(Occurrence!$I$2:$I$2441,($B$6+O2183*($B$7-1))/($B$3-1)),0)</f>
        <v/>
      </c>
      <c r="R2183" s="16">
        <f>IF(Occurrence!J2183&gt;0,Occurrence!J2183/Q2183,0)</f>
        <v/>
      </c>
      <c r="S2183" s="9">
        <f>IF(Occurrence!J2183&gt;0,P2183*R2183,0)</f>
        <v/>
      </c>
      <c r="T2183" s="24">
        <f>IF(Occurrence!K2183&gt;0,COUNTIFS(Occurrence!$K$2:$K$2441,"&gt;0",Occurrence!$K$2:$K$2441,"&lt;="&amp;Occurrence!K2183)/($B$9+1),0)</f>
        <v/>
      </c>
      <c r="U2183" s="16">
        <f>IF(Occurrence!K2183&gt;0,_xlfn.PERCENTILE.INC(Data!$O$2:$O$2441,($B$4+T2183*($B$5-1))/($B$3-1)),0)</f>
        <v/>
      </c>
      <c r="V2183" s="16">
        <f>IF(Occurrence!K2183&gt;0,_xlfn.PERCENTILE.INC(Occurrence!$I$2:$I$2441,($B$6+T2183*($B$7-1))/($B$3-1)),0)</f>
        <v/>
      </c>
      <c r="W2183" s="16">
        <f>IF(Occurrence!K2183&gt;0,Occurrence!K2183/V2183,0)</f>
        <v/>
      </c>
      <c r="X2183" s="9">
        <f>IF(Occurrence!K2183&gt;0,U2183*W2183,0)</f>
        <v/>
      </c>
      <c r="Y2183" s="24">
        <f>COUNTIF(Data!$X$2:$X$2441,"&lt;="&amp;Data!X2183)/($B$3+1)</f>
        <v/>
      </c>
      <c r="Z2183" s="16">
        <f>_xlfn.PERCENTILE.INC(Data!$U$2:$U$2441,Y2183)</f>
        <v/>
      </c>
      <c r="AA2183" s="16">
        <f>_xlfn.PERCENTILE.INC(Data!$V$2:$V$2441,Y2183)</f>
        <v/>
      </c>
      <c r="AB2183" s="16">
        <f>Data!X2183-AA2183</f>
        <v/>
      </c>
      <c r="AC2183" s="9">
        <f>Z2183+AB2183</f>
        <v/>
      </c>
      <c r="AD2183" s="24">
        <f>COUNTIF(Data!$Y$2:$Y$2441,"&lt;="&amp;Data!Y2183)/($B$3+1)</f>
        <v/>
      </c>
      <c r="AE2183" s="16">
        <f>_xlfn.PERCENTILE.INC(Data!$U$2:$U$2441,AD2183)</f>
        <v/>
      </c>
      <c r="AF2183" s="16">
        <f>_xlfn.PERCENTILE.INC(Data!$V$2:$V$2441,AD2183)</f>
        <v/>
      </c>
      <c r="AG2183" s="16">
        <f>Data!Y2183-AF2183</f>
        <v/>
      </c>
      <c r="AH2183" s="9">
        <f>AE2183+AG2183</f>
        <v/>
      </c>
    </row>
    <row r="2184">
      <c r="N2184" s="14">
        <f>Data!A2184</f>
        <v/>
      </c>
      <c r="O2184" s="24">
        <f>IF(Occurrence!J2184&gt;0,COUNTIFS(Occurrence!$J$2:$J$2441,"&gt;0",Occurrence!$J$2:$J$2441,"&lt;="&amp;Occurrence!J2184)/($B$8+1),0)</f>
        <v/>
      </c>
      <c r="P2184" s="16">
        <f>IF(Occurrence!J2184&gt;0,_xlfn.PERCENTILE.INC(Data!$O$2:$O$2441,($B$4+O2184*($B$5-1))/($B$3-1)),0)</f>
        <v/>
      </c>
      <c r="Q2184" s="16">
        <f>IF(Occurrence!J2184&gt;0,_xlfn.PERCENTILE.INC(Occurrence!$I$2:$I$2441,($B$6+O2184*($B$7-1))/($B$3-1)),0)</f>
        <v/>
      </c>
      <c r="R2184" s="16">
        <f>IF(Occurrence!J2184&gt;0,Occurrence!J2184/Q2184,0)</f>
        <v/>
      </c>
      <c r="S2184" s="9">
        <f>IF(Occurrence!J2184&gt;0,P2184*R2184,0)</f>
        <v/>
      </c>
      <c r="T2184" s="24">
        <f>IF(Occurrence!K2184&gt;0,COUNTIFS(Occurrence!$K$2:$K$2441,"&gt;0",Occurrence!$K$2:$K$2441,"&lt;="&amp;Occurrence!K2184)/($B$9+1),0)</f>
        <v/>
      </c>
      <c r="U2184" s="16">
        <f>IF(Occurrence!K2184&gt;0,_xlfn.PERCENTILE.INC(Data!$O$2:$O$2441,($B$4+T2184*($B$5-1))/($B$3-1)),0)</f>
        <v/>
      </c>
      <c r="V2184" s="16">
        <f>IF(Occurrence!K2184&gt;0,_xlfn.PERCENTILE.INC(Occurrence!$I$2:$I$2441,($B$6+T2184*($B$7-1))/($B$3-1)),0)</f>
        <v/>
      </c>
      <c r="W2184" s="16">
        <f>IF(Occurrence!K2184&gt;0,Occurrence!K2184/V2184,0)</f>
        <v/>
      </c>
      <c r="X2184" s="9">
        <f>IF(Occurrence!K2184&gt;0,U2184*W2184,0)</f>
        <v/>
      </c>
      <c r="Y2184" s="24">
        <f>COUNTIF(Data!$X$2:$X$2441,"&lt;="&amp;Data!X2184)/($B$3+1)</f>
        <v/>
      </c>
      <c r="Z2184" s="16">
        <f>_xlfn.PERCENTILE.INC(Data!$U$2:$U$2441,Y2184)</f>
        <v/>
      </c>
      <c r="AA2184" s="16">
        <f>_xlfn.PERCENTILE.INC(Data!$V$2:$V$2441,Y2184)</f>
        <v/>
      </c>
      <c r="AB2184" s="16">
        <f>Data!X2184-AA2184</f>
        <v/>
      </c>
      <c r="AC2184" s="9">
        <f>Z2184+AB2184</f>
        <v/>
      </c>
      <c r="AD2184" s="24">
        <f>COUNTIF(Data!$Y$2:$Y$2441,"&lt;="&amp;Data!Y2184)/($B$3+1)</f>
        <v/>
      </c>
      <c r="AE2184" s="16">
        <f>_xlfn.PERCENTILE.INC(Data!$U$2:$U$2441,AD2184)</f>
        <v/>
      </c>
      <c r="AF2184" s="16">
        <f>_xlfn.PERCENTILE.INC(Data!$V$2:$V$2441,AD2184)</f>
        <v/>
      </c>
      <c r="AG2184" s="16">
        <f>Data!Y2184-AF2184</f>
        <v/>
      </c>
      <c r="AH2184" s="9">
        <f>AE2184+AG2184</f>
        <v/>
      </c>
    </row>
    <row r="2185">
      <c r="N2185" s="14">
        <f>Data!A2185</f>
        <v/>
      </c>
      <c r="O2185" s="24">
        <f>IF(Occurrence!J2185&gt;0,COUNTIFS(Occurrence!$J$2:$J$2441,"&gt;0",Occurrence!$J$2:$J$2441,"&lt;="&amp;Occurrence!J2185)/($B$8+1),0)</f>
        <v/>
      </c>
      <c r="P2185" s="16">
        <f>IF(Occurrence!J2185&gt;0,_xlfn.PERCENTILE.INC(Data!$O$2:$O$2441,($B$4+O2185*($B$5-1))/($B$3-1)),0)</f>
        <v/>
      </c>
      <c r="Q2185" s="16">
        <f>IF(Occurrence!J2185&gt;0,_xlfn.PERCENTILE.INC(Occurrence!$I$2:$I$2441,($B$6+O2185*($B$7-1))/($B$3-1)),0)</f>
        <v/>
      </c>
      <c r="R2185" s="16">
        <f>IF(Occurrence!J2185&gt;0,Occurrence!J2185/Q2185,0)</f>
        <v/>
      </c>
      <c r="S2185" s="9">
        <f>IF(Occurrence!J2185&gt;0,P2185*R2185,0)</f>
        <v/>
      </c>
      <c r="T2185" s="24">
        <f>IF(Occurrence!K2185&gt;0,COUNTIFS(Occurrence!$K$2:$K$2441,"&gt;0",Occurrence!$K$2:$K$2441,"&lt;="&amp;Occurrence!K2185)/($B$9+1),0)</f>
        <v/>
      </c>
      <c r="U2185" s="16">
        <f>IF(Occurrence!K2185&gt;0,_xlfn.PERCENTILE.INC(Data!$O$2:$O$2441,($B$4+T2185*($B$5-1))/($B$3-1)),0)</f>
        <v/>
      </c>
      <c r="V2185" s="16">
        <f>IF(Occurrence!K2185&gt;0,_xlfn.PERCENTILE.INC(Occurrence!$I$2:$I$2441,($B$6+T2185*($B$7-1))/($B$3-1)),0)</f>
        <v/>
      </c>
      <c r="W2185" s="16">
        <f>IF(Occurrence!K2185&gt;0,Occurrence!K2185/V2185,0)</f>
        <v/>
      </c>
      <c r="X2185" s="9">
        <f>IF(Occurrence!K2185&gt;0,U2185*W2185,0)</f>
        <v/>
      </c>
      <c r="Y2185" s="24">
        <f>COUNTIF(Data!$X$2:$X$2441,"&lt;="&amp;Data!X2185)/($B$3+1)</f>
        <v/>
      </c>
      <c r="Z2185" s="16">
        <f>_xlfn.PERCENTILE.INC(Data!$U$2:$U$2441,Y2185)</f>
        <v/>
      </c>
      <c r="AA2185" s="16">
        <f>_xlfn.PERCENTILE.INC(Data!$V$2:$V$2441,Y2185)</f>
        <v/>
      </c>
      <c r="AB2185" s="16">
        <f>Data!X2185-AA2185</f>
        <v/>
      </c>
      <c r="AC2185" s="9">
        <f>Z2185+AB2185</f>
        <v/>
      </c>
      <c r="AD2185" s="24">
        <f>COUNTIF(Data!$Y$2:$Y$2441,"&lt;="&amp;Data!Y2185)/($B$3+1)</f>
        <v/>
      </c>
      <c r="AE2185" s="16">
        <f>_xlfn.PERCENTILE.INC(Data!$U$2:$U$2441,AD2185)</f>
        <v/>
      </c>
      <c r="AF2185" s="16">
        <f>_xlfn.PERCENTILE.INC(Data!$V$2:$V$2441,AD2185)</f>
        <v/>
      </c>
      <c r="AG2185" s="16">
        <f>Data!Y2185-AF2185</f>
        <v/>
      </c>
      <c r="AH2185" s="9">
        <f>AE2185+AG2185</f>
        <v/>
      </c>
    </row>
    <row r="2186">
      <c r="N2186" s="14">
        <f>Data!A2186</f>
        <v/>
      </c>
      <c r="O2186" s="24">
        <f>IF(Occurrence!J2186&gt;0,COUNTIFS(Occurrence!$J$2:$J$2441,"&gt;0",Occurrence!$J$2:$J$2441,"&lt;="&amp;Occurrence!J2186)/($B$8+1),0)</f>
        <v/>
      </c>
      <c r="P2186" s="16">
        <f>IF(Occurrence!J2186&gt;0,_xlfn.PERCENTILE.INC(Data!$O$2:$O$2441,($B$4+O2186*($B$5-1))/($B$3-1)),0)</f>
        <v/>
      </c>
      <c r="Q2186" s="16">
        <f>IF(Occurrence!J2186&gt;0,_xlfn.PERCENTILE.INC(Occurrence!$I$2:$I$2441,($B$6+O2186*($B$7-1))/($B$3-1)),0)</f>
        <v/>
      </c>
      <c r="R2186" s="16">
        <f>IF(Occurrence!J2186&gt;0,Occurrence!J2186/Q2186,0)</f>
        <v/>
      </c>
      <c r="S2186" s="9">
        <f>IF(Occurrence!J2186&gt;0,P2186*R2186,0)</f>
        <v/>
      </c>
      <c r="T2186" s="24">
        <f>IF(Occurrence!K2186&gt;0,COUNTIFS(Occurrence!$K$2:$K$2441,"&gt;0",Occurrence!$K$2:$K$2441,"&lt;="&amp;Occurrence!K2186)/($B$9+1),0)</f>
        <v/>
      </c>
      <c r="U2186" s="16">
        <f>IF(Occurrence!K2186&gt;0,_xlfn.PERCENTILE.INC(Data!$O$2:$O$2441,($B$4+T2186*($B$5-1))/($B$3-1)),0)</f>
        <v/>
      </c>
      <c r="V2186" s="16">
        <f>IF(Occurrence!K2186&gt;0,_xlfn.PERCENTILE.INC(Occurrence!$I$2:$I$2441,($B$6+T2186*($B$7-1))/($B$3-1)),0)</f>
        <v/>
      </c>
      <c r="W2186" s="16">
        <f>IF(Occurrence!K2186&gt;0,Occurrence!K2186/V2186,0)</f>
        <v/>
      </c>
      <c r="X2186" s="9">
        <f>IF(Occurrence!K2186&gt;0,U2186*W2186,0)</f>
        <v/>
      </c>
      <c r="Y2186" s="24">
        <f>COUNTIF(Data!$X$2:$X$2441,"&lt;="&amp;Data!X2186)/($B$3+1)</f>
        <v/>
      </c>
      <c r="Z2186" s="16">
        <f>_xlfn.PERCENTILE.INC(Data!$U$2:$U$2441,Y2186)</f>
        <v/>
      </c>
      <c r="AA2186" s="16">
        <f>_xlfn.PERCENTILE.INC(Data!$V$2:$V$2441,Y2186)</f>
        <v/>
      </c>
      <c r="AB2186" s="16">
        <f>Data!X2186-AA2186</f>
        <v/>
      </c>
      <c r="AC2186" s="9">
        <f>Z2186+AB2186</f>
        <v/>
      </c>
      <c r="AD2186" s="24">
        <f>COUNTIF(Data!$Y$2:$Y$2441,"&lt;="&amp;Data!Y2186)/($B$3+1)</f>
        <v/>
      </c>
      <c r="AE2186" s="16">
        <f>_xlfn.PERCENTILE.INC(Data!$U$2:$U$2441,AD2186)</f>
        <v/>
      </c>
      <c r="AF2186" s="16">
        <f>_xlfn.PERCENTILE.INC(Data!$V$2:$V$2441,AD2186)</f>
        <v/>
      </c>
      <c r="AG2186" s="16">
        <f>Data!Y2186-AF2186</f>
        <v/>
      </c>
      <c r="AH2186" s="9">
        <f>AE2186+AG2186</f>
        <v/>
      </c>
    </row>
    <row r="2187">
      <c r="N2187" s="14">
        <f>Data!A2187</f>
        <v/>
      </c>
      <c r="O2187" s="24">
        <f>IF(Occurrence!J2187&gt;0,COUNTIFS(Occurrence!$J$2:$J$2441,"&gt;0",Occurrence!$J$2:$J$2441,"&lt;="&amp;Occurrence!J2187)/($B$8+1),0)</f>
        <v/>
      </c>
      <c r="P2187" s="16">
        <f>IF(Occurrence!J2187&gt;0,_xlfn.PERCENTILE.INC(Data!$O$2:$O$2441,($B$4+O2187*($B$5-1))/($B$3-1)),0)</f>
        <v/>
      </c>
      <c r="Q2187" s="16">
        <f>IF(Occurrence!J2187&gt;0,_xlfn.PERCENTILE.INC(Occurrence!$I$2:$I$2441,($B$6+O2187*($B$7-1))/($B$3-1)),0)</f>
        <v/>
      </c>
      <c r="R2187" s="16">
        <f>IF(Occurrence!J2187&gt;0,Occurrence!J2187/Q2187,0)</f>
        <v/>
      </c>
      <c r="S2187" s="9">
        <f>IF(Occurrence!J2187&gt;0,P2187*R2187,0)</f>
        <v/>
      </c>
      <c r="T2187" s="24">
        <f>IF(Occurrence!K2187&gt;0,COUNTIFS(Occurrence!$K$2:$K$2441,"&gt;0",Occurrence!$K$2:$K$2441,"&lt;="&amp;Occurrence!K2187)/($B$9+1),0)</f>
        <v/>
      </c>
      <c r="U2187" s="16">
        <f>IF(Occurrence!K2187&gt;0,_xlfn.PERCENTILE.INC(Data!$O$2:$O$2441,($B$4+T2187*($B$5-1))/($B$3-1)),0)</f>
        <v/>
      </c>
      <c r="V2187" s="16">
        <f>IF(Occurrence!K2187&gt;0,_xlfn.PERCENTILE.INC(Occurrence!$I$2:$I$2441,($B$6+T2187*($B$7-1))/($B$3-1)),0)</f>
        <v/>
      </c>
      <c r="W2187" s="16">
        <f>IF(Occurrence!K2187&gt;0,Occurrence!K2187/V2187,0)</f>
        <v/>
      </c>
      <c r="X2187" s="9">
        <f>IF(Occurrence!K2187&gt;0,U2187*W2187,0)</f>
        <v/>
      </c>
      <c r="Y2187" s="24">
        <f>COUNTIF(Data!$X$2:$X$2441,"&lt;="&amp;Data!X2187)/($B$3+1)</f>
        <v/>
      </c>
      <c r="Z2187" s="16">
        <f>_xlfn.PERCENTILE.INC(Data!$U$2:$U$2441,Y2187)</f>
        <v/>
      </c>
      <c r="AA2187" s="16">
        <f>_xlfn.PERCENTILE.INC(Data!$V$2:$V$2441,Y2187)</f>
        <v/>
      </c>
      <c r="AB2187" s="16">
        <f>Data!X2187-AA2187</f>
        <v/>
      </c>
      <c r="AC2187" s="9">
        <f>Z2187+AB2187</f>
        <v/>
      </c>
      <c r="AD2187" s="24">
        <f>COUNTIF(Data!$Y$2:$Y$2441,"&lt;="&amp;Data!Y2187)/($B$3+1)</f>
        <v/>
      </c>
      <c r="AE2187" s="16">
        <f>_xlfn.PERCENTILE.INC(Data!$U$2:$U$2441,AD2187)</f>
        <v/>
      </c>
      <c r="AF2187" s="16">
        <f>_xlfn.PERCENTILE.INC(Data!$V$2:$V$2441,AD2187)</f>
        <v/>
      </c>
      <c r="AG2187" s="16">
        <f>Data!Y2187-AF2187</f>
        <v/>
      </c>
      <c r="AH2187" s="9">
        <f>AE2187+AG2187</f>
        <v/>
      </c>
    </row>
    <row r="2188">
      <c r="N2188" s="14">
        <f>Data!A2188</f>
        <v/>
      </c>
      <c r="O2188" s="24">
        <f>IF(Occurrence!J2188&gt;0,COUNTIFS(Occurrence!$J$2:$J$2441,"&gt;0",Occurrence!$J$2:$J$2441,"&lt;="&amp;Occurrence!J2188)/($B$8+1),0)</f>
        <v/>
      </c>
      <c r="P2188" s="16">
        <f>IF(Occurrence!J2188&gt;0,_xlfn.PERCENTILE.INC(Data!$O$2:$O$2441,($B$4+O2188*($B$5-1))/($B$3-1)),0)</f>
        <v/>
      </c>
      <c r="Q2188" s="16">
        <f>IF(Occurrence!J2188&gt;0,_xlfn.PERCENTILE.INC(Occurrence!$I$2:$I$2441,($B$6+O2188*($B$7-1))/($B$3-1)),0)</f>
        <v/>
      </c>
      <c r="R2188" s="16">
        <f>IF(Occurrence!J2188&gt;0,Occurrence!J2188/Q2188,0)</f>
        <v/>
      </c>
      <c r="S2188" s="9">
        <f>IF(Occurrence!J2188&gt;0,P2188*R2188,0)</f>
        <v/>
      </c>
      <c r="T2188" s="24">
        <f>IF(Occurrence!K2188&gt;0,COUNTIFS(Occurrence!$K$2:$K$2441,"&gt;0",Occurrence!$K$2:$K$2441,"&lt;="&amp;Occurrence!K2188)/($B$9+1),0)</f>
        <v/>
      </c>
      <c r="U2188" s="16">
        <f>IF(Occurrence!K2188&gt;0,_xlfn.PERCENTILE.INC(Data!$O$2:$O$2441,($B$4+T2188*($B$5-1))/($B$3-1)),0)</f>
        <v/>
      </c>
      <c r="V2188" s="16">
        <f>IF(Occurrence!K2188&gt;0,_xlfn.PERCENTILE.INC(Occurrence!$I$2:$I$2441,($B$6+T2188*($B$7-1))/($B$3-1)),0)</f>
        <v/>
      </c>
      <c r="W2188" s="16">
        <f>IF(Occurrence!K2188&gt;0,Occurrence!K2188/V2188,0)</f>
        <v/>
      </c>
      <c r="X2188" s="9">
        <f>IF(Occurrence!K2188&gt;0,U2188*W2188,0)</f>
        <v/>
      </c>
      <c r="Y2188" s="24">
        <f>COUNTIF(Data!$X$2:$X$2441,"&lt;="&amp;Data!X2188)/($B$3+1)</f>
        <v/>
      </c>
      <c r="Z2188" s="16">
        <f>_xlfn.PERCENTILE.INC(Data!$U$2:$U$2441,Y2188)</f>
        <v/>
      </c>
      <c r="AA2188" s="16">
        <f>_xlfn.PERCENTILE.INC(Data!$V$2:$V$2441,Y2188)</f>
        <v/>
      </c>
      <c r="AB2188" s="16">
        <f>Data!X2188-AA2188</f>
        <v/>
      </c>
      <c r="AC2188" s="9">
        <f>Z2188+AB2188</f>
        <v/>
      </c>
      <c r="AD2188" s="24">
        <f>COUNTIF(Data!$Y$2:$Y$2441,"&lt;="&amp;Data!Y2188)/($B$3+1)</f>
        <v/>
      </c>
      <c r="AE2188" s="16">
        <f>_xlfn.PERCENTILE.INC(Data!$U$2:$U$2441,AD2188)</f>
        <v/>
      </c>
      <c r="AF2188" s="16">
        <f>_xlfn.PERCENTILE.INC(Data!$V$2:$V$2441,AD2188)</f>
        <v/>
      </c>
      <c r="AG2188" s="16">
        <f>Data!Y2188-AF2188</f>
        <v/>
      </c>
      <c r="AH2188" s="9">
        <f>AE2188+AG2188</f>
        <v/>
      </c>
    </row>
    <row r="2189">
      <c r="N2189" s="14">
        <f>Data!A2189</f>
        <v/>
      </c>
      <c r="O2189" s="24">
        <f>IF(Occurrence!J2189&gt;0,COUNTIFS(Occurrence!$J$2:$J$2441,"&gt;0",Occurrence!$J$2:$J$2441,"&lt;="&amp;Occurrence!J2189)/($B$8+1),0)</f>
        <v/>
      </c>
      <c r="P2189" s="16">
        <f>IF(Occurrence!J2189&gt;0,_xlfn.PERCENTILE.INC(Data!$O$2:$O$2441,($B$4+O2189*($B$5-1))/($B$3-1)),0)</f>
        <v/>
      </c>
      <c r="Q2189" s="16">
        <f>IF(Occurrence!J2189&gt;0,_xlfn.PERCENTILE.INC(Occurrence!$I$2:$I$2441,($B$6+O2189*($B$7-1))/($B$3-1)),0)</f>
        <v/>
      </c>
      <c r="R2189" s="16">
        <f>IF(Occurrence!J2189&gt;0,Occurrence!J2189/Q2189,0)</f>
        <v/>
      </c>
      <c r="S2189" s="9">
        <f>IF(Occurrence!J2189&gt;0,P2189*R2189,0)</f>
        <v/>
      </c>
      <c r="T2189" s="24">
        <f>IF(Occurrence!K2189&gt;0,COUNTIFS(Occurrence!$K$2:$K$2441,"&gt;0",Occurrence!$K$2:$K$2441,"&lt;="&amp;Occurrence!K2189)/($B$9+1),0)</f>
        <v/>
      </c>
      <c r="U2189" s="16">
        <f>IF(Occurrence!K2189&gt;0,_xlfn.PERCENTILE.INC(Data!$O$2:$O$2441,($B$4+T2189*($B$5-1))/($B$3-1)),0)</f>
        <v/>
      </c>
      <c r="V2189" s="16">
        <f>IF(Occurrence!K2189&gt;0,_xlfn.PERCENTILE.INC(Occurrence!$I$2:$I$2441,($B$6+T2189*($B$7-1))/($B$3-1)),0)</f>
        <v/>
      </c>
      <c r="W2189" s="16">
        <f>IF(Occurrence!K2189&gt;0,Occurrence!K2189/V2189,0)</f>
        <v/>
      </c>
      <c r="X2189" s="9">
        <f>IF(Occurrence!K2189&gt;0,U2189*W2189,0)</f>
        <v/>
      </c>
      <c r="Y2189" s="24">
        <f>COUNTIF(Data!$X$2:$X$2441,"&lt;="&amp;Data!X2189)/($B$3+1)</f>
        <v/>
      </c>
      <c r="Z2189" s="16">
        <f>_xlfn.PERCENTILE.INC(Data!$U$2:$U$2441,Y2189)</f>
        <v/>
      </c>
      <c r="AA2189" s="16">
        <f>_xlfn.PERCENTILE.INC(Data!$V$2:$V$2441,Y2189)</f>
        <v/>
      </c>
      <c r="AB2189" s="16">
        <f>Data!X2189-AA2189</f>
        <v/>
      </c>
      <c r="AC2189" s="9">
        <f>Z2189+AB2189</f>
        <v/>
      </c>
      <c r="AD2189" s="24">
        <f>COUNTIF(Data!$Y$2:$Y$2441,"&lt;="&amp;Data!Y2189)/($B$3+1)</f>
        <v/>
      </c>
      <c r="AE2189" s="16">
        <f>_xlfn.PERCENTILE.INC(Data!$U$2:$U$2441,AD2189)</f>
        <v/>
      </c>
      <c r="AF2189" s="16">
        <f>_xlfn.PERCENTILE.INC(Data!$V$2:$V$2441,AD2189)</f>
        <v/>
      </c>
      <c r="AG2189" s="16">
        <f>Data!Y2189-AF2189</f>
        <v/>
      </c>
      <c r="AH2189" s="9">
        <f>AE2189+AG2189</f>
        <v/>
      </c>
    </row>
    <row r="2190">
      <c r="N2190" s="14">
        <f>Data!A2190</f>
        <v/>
      </c>
      <c r="O2190" s="24">
        <f>IF(Occurrence!J2190&gt;0,COUNTIFS(Occurrence!$J$2:$J$2441,"&gt;0",Occurrence!$J$2:$J$2441,"&lt;="&amp;Occurrence!J2190)/($B$8+1),0)</f>
        <v/>
      </c>
      <c r="P2190" s="16">
        <f>IF(Occurrence!J2190&gt;0,_xlfn.PERCENTILE.INC(Data!$O$2:$O$2441,($B$4+O2190*($B$5-1))/($B$3-1)),0)</f>
        <v/>
      </c>
      <c r="Q2190" s="16">
        <f>IF(Occurrence!J2190&gt;0,_xlfn.PERCENTILE.INC(Occurrence!$I$2:$I$2441,($B$6+O2190*($B$7-1))/($B$3-1)),0)</f>
        <v/>
      </c>
      <c r="R2190" s="16">
        <f>IF(Occurrence!J2190&gt;0,Occurrence!J2190/Q2190,0)</f>
        <v/>
      </c>
      <c r="S2190" s="9">
        <f>IF(Occurrence!J2190&gt;0,P2190*R2190,0)</f>
        <v/>
      </c>
      <c r="T2190" s="24">
        <f>IF(Occurrence!K2190&gt;0,COUNTIFS(Occurrence!$K$2:$K$2441,"&gt;0",Occurrence!$K$2:$K$2441,"&lt;="&amp;Occurrence!K2190)/($B$9+1),0)</f>
        <v/>
      </c>
      <c r="U2190" s="16">
        <f>IF(Occurrence!K2190&gt;0,_xlfn.PERCENTILE.INC(Data!$O$2:$O$2441,($B$4+T2190*($B$5-1))/($B$3-1)),0)</f>
        <v/>
      </c>
      <c r="V2190" s="16">
        <f>IF(Occurrence!K2190&gt;0,_xlfn.PERCENTILE.INC(Occurrence!$I$2:$I$2441,($B$6+T2190*($B$7-1))/($B$3-1)),0)</f>
        <v/>
      </c>
      <c r="W2190" s="16">
        <f>IF(Occurrence!K2190&gt;0,Occurrence!K2190/V2190,0)</f>
        <v/>
      </c>
      <c r="X2190" s="9">
        <f>IF(Occurrence!K2190&gt;0,U2190*W2190,0)</f>
        <v/>
      </c>
      <c r="Y2190" s="24">
        <f>COUNTIF(Data!$X$2:$X$2441,"&lt;="&amp;Data!X2190)/($B$3+1)</f>
        <v/>
      </c>
      <c r="Z2190" s="16">
        <f>_xlfn.PERCENTILE.INC(Data!$U$2:$U$2441,Y2190)</f>
        <v/>
      </c>
      <c r="AA2190" s="16">
        <f>_xlfn.PERCENTILE.INC(Data!$V$2:$V$2441,Y2190)</f>
        <v/>
      </c>
      <c r="AB2190" s="16">
        <f>Data!X2190-AA2190</f>
        <v/>
      </c>
      <c r="AC2190" s="9">
        <f>Z2190+AB2190</f>
        <v/>
      </c>
      <c r="AD2190" s="24">
        <f>COUNTIF(Data!$Y$2:$Y$2441,"&lt;="&amp;Data!Y2190)/($B$3+1)</f>
        <v/>
      </c>
      <c r="AE2190" s="16">
        <f>_xlfn.PERCENTILE.INC(Data!$U$2:$U$2441,AD2190)</f>
        <v/>
      </c>
      <c r="AF2190" s="16">
        <f>_xlfn.PERCENTILE.INC(Data!$V$2:$V$2441,AD2190)</f>
        <v/>
      </c>
      <c r="AG2190" s="16">
        <f>Data!Y2190-AF2190</f>
        <v/>
      </c>
      <c r="AH2190" s="9">
        <f>AE2190+AG2190</f>
        <v/>
      </c>
    </row>
    <row r="2191">
      <c r="N2191" s="14">
        <f>Data!A2191</f>
        <v/>
      </c>
      <c r="O2191" s="24">
        <f>IF(Occurrence!J2191&gt;0,COUNTIFS(Occurrence!$J$2:$J$2441,"&gt;0",Occurrence!$J$2:$J$2441,"&lt;="&amp;Occurrence!J2191)/($B$8+1),0)</f>
        <v/>
      </c>
      <c r="P2191" s="16">
        <f>IF(Occurrence!J2191&gt;0,_xlfn.PERCENTILE.INC(Data!$O$2:$O$2441,($B$4+O2191*($B$5-1))/($B$3-1)),0)</f>
        <v/>
      </c>
      <c r="Q2191" s="16">
        <f>IF(Occurrence!J2191&gt;0,_xlfn.PERCENTILE.INC(Occurrence!$I$2:$I$2441,($B$6+O2191*($B$7-1))/($B$3-1)),0)</f>
        <v/>
      </c>
      <c r="R2191" s="16">
        <f>IF(Occurrence!J2191&gt;0,Occurrence!J2191/Q2191,0)</f>
        <v/>
      </c>
      <c r="S2191" s="9">
        <f>IF(Occurrence!J2191&gt;0,P2191*R2191,0)</f>
        <v/>
      </c>
      <c r="T2191" s="24">
        <f>IF(Occurrence!K2191&gt;0,COUNTIFS(Occurrence!$K$2:$K$2441,"&gt;0",Occurrence!$K$2:$K$2441,"&lt;="&amp;Occurrence!K2191)/($B$9+1),0)</f>
        <v/>
      </c>
      <c r="U2191" s="16">
        <f>IF(Occurrence!K2191&gt;0,_xlfn.PERCENTILE.INC(Data!$O$2:$O$2441,($B$4+T2191*($B$5-1))/($B$3-1)),0)</f>
        <v/>
      </c>
      <c r="V2191" s="16">
        <f>IF(Occurrence!K2191&gt;0,_xlfn.PERCENTILE.INC(Occurrence!$I$2:$I$2441,($B$6+T2191*($B$7-1))/($B$3-1)),0)</f>
        <v/>
      </c>
      <c r="W2191" s="16">
        <f>IF(Occurrence!K2191&gt;0,Occurrence!K2191/V2191,0)</f>
        <v/>
      </c>
      <c r="X2191" s="9">
        <f>IF(Occurrence!K2191&gt;0,U2191*W2191,0)</f>
        <v/>
      </c>
      <c r="Y2191" s="24">
        <f>COUNTIF(Data!$X$2:$X$2441,"&lt;="&amp;Data!X2191)/($B$3+1)</f>
        <v/>
      </c>
      <c r="Z2191" s="16">
        <f>_xlfn.PERCENTILE.INC(Data!$U$2:$U$2441,Y2191)</f>
        <v/>
      </c>
      <c r="AA2191" s="16">
        <f>_xlfn.PERCENTILE.INC(Data!$V$2:$V$2441,Y2191)</f>
        <v/>
      </c>
      <c r="AB2191" s="16">
        <f>Data!X2191-AA2191</f>
        <v/>
      </c>
      <c r="AC2191" s="9">
        <f>Z2191+AB2191</f>
        <v/>
      </c>
      <c r="AD2191" s="24">
        <f>COUNTIF(Data!$Y$2:$Y$2441,"&lt;="&amp;Data!Y2191)/($B$3+1)</f>
        <v/>
      </c>
      <c r="AE2191" s="16">
        <f>_xlfn.PERCENTILE.INC(Data!$U$2:$U$2441,AD2191)</f>
        <v/>
      </c>
      <c r="AF2191" s="16">
        <f>_xlfn.PERCENTILE.INC(Data!$V$2:$V$2441,AD2191)</f>
        <v/>
      </c>
      <c r="AG2191" s="16">
        <f>Data!Y2191-AF2191</f>
        <v/>
      </c>
      <c r="AH2191" s="9">
        <f>AE2191+AG2191</f>
        <v/>
      </c>
    </row>
    <row r="2192">
      <c r="N2192" s="14">
        <f>Data!A2192</f>
        <v/>
      </c>
      <c r="O2192" s="24">
        <f>IF(Occurrence!J2192&gt;0,COUNTIFS(Occurrence!$J$2:$J$2441,"&gt;0",Occurrence!$J$2:$J$2441,"&lt;="&amp;Occurrence!J2192)/($B$8+1),0)</f>
        <v/>
      </c>
      <c r="P2192" s="16">
        <f>IF(Occurrence!J2192&gt;0,_xlfn.PERCENTILE.INC(Data!$O$2:$O$2441,($B$4+O2192*($B$5-1))/($B$3-1)),0)</f>
        <v/>
      </c>
      <c r="Q2192" s="16">
        <f>IF(Occurrence!J2192&gt;0,_xlfn.PERCENTILE.INC(Occurrence!$I$2:$I$2441,($B$6+O2192*($B$7-1))/($B$3-1)),0)</f>
        <v/>
      </c>
      <c r="R2192" s="16">
        <f>IF(Occurrence!J2192&gt;0,Occurrence!J2192/Q2192,0)</f>
        <v/>
      </c>
      <c r="S2192" s="9">
        <f>IF(Occurrence!J2192&gt;0,P2192*R2192,0)</f>
        <v/>
      </c>
      <c r="T2192" s="24">
        <f>IF(Occurrence!K2192&gt;0,COUNTIFS(Occurrence!$K$2:$K$2441,"&gt;0",Occurrence!$K$2:$K$2441,"&lt;="&amp;Occurrence!K2192)/($B$9+1),0)</f>
        <v/>
      </c>
      <c r="U2192" s="16">
        <f>IF(Occurrence!K2192&gt;0,_xlfn.PERCENTILE.INC(Data!$O$2:$O$2441,($B$4+T2192*($B$5-1))/($B$3-1)),0)</f>
        <v/>
      </c>
      <c r="V2192" s="16">
        <f>IF(Occurrence!K2192&gt;0,_xlfn.PERCENTILE.INC(Occurrence!$I$2:$I$2441,($B$6+T2192*($B$7-1))/($B$3-1)),0)</f>
        <v/>
      </c>
      <c r="W2192" s="16">
        <f>IF(Occurrence!K2192&gt;0,Occurrence!K2192/V2192,0)</f>
        <v/>
      </c>
      <c r="X2192" s="9">
        <f>IF(Occurrence!K2192&gt;0,U2192*W2192,0)</f>
        <v/>
      </c>
      <c r="Y2192" s="24">
        <f>COUNTIF(Data!$X$2:$X$2441,"&lt;="&amp;Data!X2192)/($B$3+1)</f>
        <v/>
      </c>
      <c r="Z2192" s="16">
        <f>_xlfn.PERCENTILE.INC(Data!$U$2:$U$2441,Y2192)</f>
        <v/>
      </c>
      <c r="AA2192" s="16">
        <f>_xlfn.PERCENTILE.INC(Data!$V$2:$V$2441,Y2192)</f>
        <v/>
      </c>
      <c r="AB2192" s="16">
        <f>Data!X2192-AA2192</f>
        <v/>
      </c>
      <c r="AC2192" s="9">
        <f>Z2192+AB2192</f>
        <v/>
      </c>
      <c r="AD2192" s="24">
        <f>COUNTIF(Data!$Y$2:$Y$2441,"&lt;="&amp;Data!Y2192)/($B$3+1)</f>
        <v/>
      </c>
      <c r="AE2192" s="16">
        <f>_xlfn.PERCENTILE.INC(Data!$U$2:$U$2441,AD2192)</f>
        <v/>
      </c>
      <c r="AF2192" s="16">
        <f>_xlfn.PERCENTILE.INC(Data!$V$2:$V$2441,AD2192)</f>
        <v/>
      </c>
      <c r="AG2192" s="16">
        <f>Data!Y2192-AF2192</f>
        <v/>
      </c>
      <c r="AH2192" s="9">
        <f>AE2192+AG2192</f>
        <v/>
      </c>
    </row>
    <row r="2193">
      <c r="N2193" s="14">
        <f>Data!A2193</f>
        <v/>
      </c>
      <c r="O2193" s="24">
        <f>IF(Occurrence!J2193&gt;0,COUNTIFS(Occurrence!$J$2:$J$2441,"&gt;0",Occurrence!$J$2:$J$2441,"&lt;="&amp;Occurrence!J2193)/($B$8+1),0)</f>
        <v/>
      </c>
      <c r="P2193" s="16">
        <f>IF(Occurrence!J2193&gt;0,_xlfn.PERCENTILE.INC(Data!$O$2:$O$2441,($B$4+O2193*($B$5-1))/($B$3-1)),0)</f>
        <v/>
      </c>
      <c r="Q2193" s="16">
        <f>IF(Occurrence!J2193&gt;0,_xlfn.PERCENTILE.INC(Occurrence!$I$2:$I$2441,($B$6+O2193*($B$7-1))/($B$3-1)),0)</f>
        <v/>
      </c>
      <c r="R2193" s="16">
        <f>IF(Occurrence!J2193&gt;0,Occurrence!J2193/Q2193,0)</f>
        <v/>
      </c>
      <c r="S2193" s="9">
        <f>IF(Occurrence!J2193&gt;0,P2193*R2193,0)</f>
        <v/>
      </c>
      <c r="T2193" s="24">
        <f>IF(Occurrence!K2193&gt;0,COUNTIFS(Occurrence!$K$2:$K$2441,"&gt;0",Occurrence!$K$2:$K$2441,"&lt;="&amp;Occurrence!K2193)/($B$9+1),0)</f>
        <v/>
      </c>
      <c r="U2193" s="16">
        <f>IF(Occurrence!K2193&gt;0,_xlfn.PERCENTILE.INC(Data!$O$2:$O$2441,($B$4+T2193*($B$5-1))/($B$3-1)),0)</f>
        <v/>
      </c>
      <c r="V2193" s="16">
        <f>IF(Occurrence!K2193&gt;0,_xlfn.PERCENTILE.INC(Occurrence!$I$2:$I$2441,($B$6+T2193*($B$7-1))/($B$3-1)),0)</f>
        <v/>
      </c>
      <c r="W2193" s="16">
        <f>IF(Occurrence!K2193&gt;0,Occurrence!K2193/V2193,0)</f>
        <v/>
      </c>
      <c r="X2193" s="9">
        <f>IF(Occurrence!K2193&gt;0,U2193*W2193,0)</f>
        <v/>
      </c>
      <c r="Y2193" s="24">
        <f>COUNTIF(Data!$X$2:$X$2441,"&lt;="&amp;Data!X2193)/($B$3+1)</f>
        <v/>
      </c>
      <c r="Z2193" s="16">
        <f>_xlfn.PERCENTILE.INC(Data!$U$2:$U$2441,Y2193)</f>
        <v/>
      </c>
      <c r="AA2193" s="16">
        <f>_xlfn.PERCENTILE.INC(Data!$V$2:$V$2441,Y2193)</f>
        <v/>
      </c>
      <c r="AB2193" s="16">
        <f>Data!X2193-AA2193</f>
        <v/>
      </c>
      <c r="AC2193" s="9">
        <f>Z2193+AB2193</f>
        <v/>
      </c>
      <c r="AD2193" s="24">
        <f>COUNTIF(Data!$Y$2:$Y$2441,"&lt;="&amp;Data!Y2193)/($B$3+1)</f>
        <v/>
      </c>
      <c r="AE2193" s="16">
        <f>_xlfn.PERCENTILE.INC(Data!$U$2:$U$2441,AD2193)</f>
        <v/>
      </c>
      <c r="AF2193" s="16">
        <f>_xlfn.PERCENTILE.INC(Data!$V$2:$V$2441,AD2193)</f>
        <v/>
      </c>
      <c r="AG2193" s="16">
        <f>Data!Y2193-AF2193</f>
        <v/>
      </c>
      <c r="AH2193" s="9">
        <f>AE2193+AG2193</f>
        <v/>
      </c>
    </row>
    <row r="2194">
      <c r="N2194" s="14">
        <f>Data!A2194</f>
        <v/>
      </c>
      <c r="O2194" s="24">
        <f>IF(Occurrence!J2194&gt;0,COUNTIFS(Occurrence!$J$2:$J$2441,"&gt;0",Occurrence!$J$2:$J$2441,"&lt;="&amp;Occurrence!J2194)/($B$8+1),0)</f>
        <v/>
      </c>
      <c r="P2194" s="16">
        <f>IF(Occurrence!J2194&gt;0,_xlfn.PERCENTILE.INC(Data!$O$2:$O$2441,($B$4+O2194*($B$5-1))/($B$3-1)),0)</f>
        <v/>
      </c>
      <c r="Q2194" s="16">
        <f>IF(Occurrence!J2194&gt;0,_xlfn.PERCENTILE.INC(Occurrence!$I$2:$I$2441,($B$6+O2194*($B$7-1))/($B$3-1)),0)</f>
        <v/>
      </c>
      <c r="R2194" s="16">
        <f>IF(Occurrence!J2194&gt;0,Occurrence!J2194/Q2194,0)</f>
        <v/>
      </c>
      <c r="S2194" s="9">
        <f>IF(Occurrence!J2194&gt;0,P2194*R2194,0)</f>
        <v/>
      </c>
      <c r="T2194" s="24">
        <f>IF(Occurrence!K2194&gt;0,COUNTIFS(Occurrence!$K$2:$K$2441,"&gt;0",Occurrence!$K$2:$K$2441,"&lt;="&amp;Occurrence!K2194)/($B$9+1),0)</f>
        <v/>
      </c>
      <c r="U2194" s="16">
        <f>IF(Occurrence!K2194&gt;0,_xlfn.PERCENTILE.INC(Data!$O$2:$O$2441,($B$4+T2194*($B$5-1))/($B$3-1)),0)</f>
        <v/>
      </c>
      <c r="V2194" s="16">
        <f>IF(Occurrence!K2194&gt;0,_xlfn.PERCENTILE.INC(Occurrence!$I$2:$I$2441,($B$6+T2194*($B$7-1))/($B$3-1)),0)</f>
        <v/>
      </c>
      <c r="W2194" s="16">
        <f>IF(Occurrence!K2194&gt;0,Occurrence!K2194/V2194,0)</f>
        <v/>
      </c>
      <c r="X2194" s="9">
        <f>IF(Occurrence!K2194&gt;0,U2194*W2194,0)</f>
        <v/>
      </c>
      <c r="Y2194" s="24">
        <f>COUNTIF(Data!$X$2:$X$2441,"&lt;="&amp;Data!X2194)/($B$3+1)</f>
        <v/>
      </c>
      <c r="Z2194" s="16">
        <f>_xlfn.PERCENTILE.INC(Data!$U$2:$U$2441,Y2194)</f>
        <v/>
      </c>
      <c r="AA2194" s="16">
        <f>_xlfn.PERCENTILE.INC(Data!$V$2:$V$2441,Y2194)</f>
        <v/>
      </c>
      <c r="AB2194" s="16">
        <f>Data!X2194-AA2194</f>
        <v/>
      </c>
      <c r="AC2194" s="9">
        <f>Z2194+AB2194</f>
        <v/>
      </c>
      <c r="AD2194" s="24">
        <f>COUNTIF(Data!$Y$2:$Y$2441,"&lt;="&amp;Data!Y2194)/($B$3+1)</f>
        <v/>
      </c>
      <c r="AE2194" s="16">
        <f>_xlfn.PERCENTILE.INC(Data!$U$2:$U$2441,AD2194)</f>
        <v/>
      </c>
      <c r="AF2194" s="16">
        <f>_xlfn.PERCENTILE.INC(Data!$V$2:$V$2441,AD2194)</f>
        <v/>
      </c>
      <c r="AG2194" s="16">
        <f>Data!Y2194-AF2194</f>
        <v/>
      </c>
      <c r="AH2194" s="9">
        <f>AE2194+AG2194</f>
        <v/>
      </c>
    </row>
    <row r="2195">
      <c r="N2195" s="14">
        <f>Data!A2195</f>
        <v/>
      </c>
      <c r="O2195" s="24">
        <f>IF(Occurrence!J2195&gt;0,COUNTIFS(Occurrence!$J$2:$J$2441,"&gt;0",Occurrence!$J$2:$J$2441,"&lt;="&amp;Occurrence!J2195)/($B$8+1),0)</f>
        <v/>
      </c>
      <c r="P2195" s="16">
        <f>IF(Occurrence!J2195&gt;0,_xlfn.PERCENTILE.INC(Data!$O$2:$O$2441,($B$4+O2195*($B$5-1))/($B$3-1)),0)</f>
        <v/>
      </c>
      <c r="Q2195" s="16">
        <f>IF(Occurrence!J2195&gt;0,_xlfn.PERCENTILE.INC(Occurrence!$I$2:$I$2441,($B$6+O2195*($B$7-1))/($B$3-1)),0)</f>
        <v/>
      </c>
      <c r="R2195" s="16">
        <f>IF(Occurrence!J2195&gt;0,Occurrence!J2195/Q2195,0)</f>
        <v/>
      </c>
      <c r="S2195" s="9">
        <f>IF(Occurrence!J2195&gt;0,P2195*R2195,0)</f>
        <v/>
      </c>
      <c r="T2195" s="24">
        <f>IF(Occurrence!K2195&gt;0,COUNTIFS(Occurrence!$K$2:$K$2441,"&gt;0",Occurrence!$K$2:$K$2441,"&lt;="&amp;Occurrence!K2195)/($B$9+1),0)</f>
        <v/>
      </c>
      <c r="U2195" s="16">
        <f>IF(Occurrence!K2195&gt;0,_xlfn.PERCENTILE.INC(Data!$O$2:$O$2441,($B$4+T2195*($B$5-1))/($B$3-1)),0)</f>
        <v/>
      </c>
      <c r="V2195" s="16">
        <f>IF(Occurrence!K2195&gt;0,_xlfn.PERCENTILE.INC(Occurrence!$I$2:$I$2441,($B$6+T2195*($B$7-1))/($B$3-1)),0)</f>
        <v/>
      </c>
      <c r="W2195" s="16">
        <f>IF(Occurrence!K2195&gt;0,Occurrence!K2195/V2195,0)</f>
        <v/>
      </c>
      <c r="X2195" s="9">
        <f>IF(Occurrence!K2195&gt;0,U2195*W2195,0)</f>
        <v/>
      </c>
      <c r="Y2195" s="24">
        <f>COUNTIF(Data!$X$2:$X$2441,"&lt;="&amp;Data!X2195)/($B$3+1)</f>
        <v/>
      </c>
      <c r="Z2195" s="16">
        <f>_xlfn.PERCENTILE.INC(Data!$U$2:$U$2441,Y2195)</f>
        <v/>
      </c>
      <c r="AA2195" s="16">
        <f>_xlfn.PERCENTILE.INC(Data!$V$2:$V$2441,Y2195)</f>
        <v/>
      </c>
      <c r="AB2195" s="16">
        <f>Data!X2195-AA2195</f>
        <v/>
      </c>
      <c r="AC2195" s="9">
        <f>Z2195+AB2195</f>
        <v/>
      </c>
      <c r="AD2195" s="24">
        <f>COUNTIF(Data!$Y$2:$Y$2441,"&lt;="&amp;Data!Y2195)/($B$3+1)</f>
        <v/>
      </c>
      <c r="AE2195" s="16">
        <f>_xlfn.PERCENTILE.INC(Data!$U$2:$U$2441,AD2195)</f>
        <v/>
      </c>
      <c r="AF2195" s="16">
        <f>_xlfn.PERCENTILE.INC(Data!$V$2:$V$2441,AD2195)</f>
        <v/>
      </c>
      <c r="AG2195" s="16">
        <f>Data!Y2195-AF2195</f>
        <v/>
      </c>
      <c r="AH2195" s="9">
        <f>AE2195+AG2195</f>
        <v/>
      </c>
    </row>
    <row r="2196">
      <c r="N2196" s="14">
        <f>Data!A2196</f>
        <v/>
      </c>
      <c r="O2196" s="24">
        <f>IF(Occurrence!J2196&gt;0,COUNTIFS(Occurrence!$J$2:$J$2441,"&gt;0",Occurrence!$J$2:$J$2441,"&lt;="&amp;Occurrence!J2196)/($B$8+1),0)</f>
        <v/>
      </c>
      <c r="P2196" s="16">
        <f>IF(Occurrence!J2196&gt;0,_xlfn.PERCENTILE.INC(Data!$O$2:$O$2441,($B$4+O2196*($B$5-1))/($B$3-1)),0)</f>
        <v/>
      </c>
      <c r="Q2196" s="16">
        <f>IF(Occurrence!J2196&gt;0,_xlfn.PERCENTILE.INC(Occurrence!$I$2:$I$2441,($B$6+O2196*($B$7-1))/($B$3-1)),0)</f>
        <v/>
      </c>
      <c r="R2196" s="16">
        <f>IF(Occurrence!J2196&gt;0,Occurrence!J2196/Q2196,0)</f>
        <v/>
      </c>
      <c r="S2196" s="9">
        <f>IF(Occurrence!J2196&gt;0,P2196*R2196,0)</f>
        <v/>
      </c>
      <c r="T2196" s="24">
        <f>IF(Occurrence!K2196&gt;0,COUNTIFS(Occurrence!$K$2:$K$2441,"&gt;0",Occurrence!$K$2:$K$2441,"&lt;="&amp;Occurrence!K2196)/($B$9+1),0)</f>
        <v/>
      </c>
      <c r="U2196" s="16">
        <f>IF(Occurrence!K2196&gt;0,_xlfn.PERCENTILE.INC(Data!$O$2:$O$2441,($B$4+T2196*($B$5-1))/($B$3-1)),0)</f>
        <v/>
      </c>
      <c r="V2196" s="16">
        <f>IF(Occurrence!K2196&gt;0,_xlfn.PERCENTILE.INC(Occurrence!$I$2:$I$2441,($B$6+T2196*($B$7-1))/($B$3-1)),0)</f>
        <v/>
      </c>
      <c r="W2196" s="16">
        <f>IF(Occurrence!K2196&gt;0,Occurrence!K2196/V2196,0)</f>
        <v/>
      </c>
      <c r="X2196" s="9">
        <f>IF(Occurrence!K2196&gt;0,U2196*W2196,0)</f>
        <v/>
      </c>
      <c r="Y2196" s="24">
        <f>COUNTIF(Data!$X$2:$X$2441,"&lt;="&amp;Data!X2196)/($B$3+1)</f>
        <v/>
      </c>
      <c r="Z2196" s="16">
        <f>_xlfn.PERCENTILE.INC(Data!$U$2:$U$2441,Y2196)</f>
        <v/>
      </c>
      <c r="AA2196" s="16">
        <f>_xlfn.PERCENTILE.INC(Data!$V$2:$V$2441,Y2196)</f>
        <v/>
      </c>
      <c r="AB2196" s="16">
        <f>Data!X2196-AA2196</f>
        <v/>
      </c>
      <c r="AC2196" s="9">
        <f>Z2196+AB2196</f>
        <v/>
      </c>
      <c r="AD2196" s="24">
        <f>COUNTIF(Data!$Y$2:$Y$2441,"&lt;="&amp;Data!Y2196)/($B$3+1)</f>
        <v/>
      </c>
      <c r="AE2196" s="16">
        <f>_xlfn.PERCENTILE.INC(Data!$U$2:$U$2441,AD2196)</f>
        <v/>
      </c>
      <c r="AF2196" s="16">
        <f>_xlfn.PERCENTILE.INC(Data!$V$2:$V$2441,AD2196)</f>
        <v/>
      </c>
      <c r="AG2196" s="16">
        <f>Data!Y2196-AF2196</f>
        <v/>
      </c>
      <c r="AH2196" s="9">
        <f>AE2196+AG2196</f>
        <v/>
      </c>
    </row>
    <row r="2197">
      <c r="N2197" s="14">
        <f>Data!A2197</f>
        <v/>
      </c>
      <c r="O2197" s="24">
        <f>IF(Occurrence!J2197&gt;0,COUNTIFS(Occurrence!$J$2:$J$2441,"&gt;0",Occurrence!$J$2:$J$2441,"&lt;="&amp;Occurrence!J2197)/($B$8+1),0)</f>
        <v/>
      </c>
      <c r="P2197" s="16">
        <f>IF(Occurrence!J2197&gt;0,_xlfn.PERCENTILE.INC(Data!$O$2:$O$2441,($B$4+O2197*($B$5-1))/($B$3-1)),0)</f>
        <v/>
      </c>
      <c r="Q2197" s="16">
        <f>IF(Occurrence!J2197&gt;0,_xlfn.PERCENTILE.INC(Occurrence!$I$2:$I$2441,($B$6+O2197*($B$7-1))/($B$3-1)),0)</f>
        <v/>
      </c>
      <c r="R2197" s="16">
        <f>IF(Occurrence!J2197&gt;0,Occurrence!J2197/Q2197,0)</f>
        <v/>
      </c>
      <c r="S2197" s="9">
        <f>IF(Occurrence!J2197&gt;0,P2197*R2197,0)</f>
        <v/>
      </c>
      <c r="T2197" s="24">
        <f>IF(Occurrence!K2197&gt;0,COUNTIFS(Occurrence!$K$2:$K$2441,"&gt;0",Occurrence!$K$2:$K$2441,"&lt;="&amp;Occurrence!K2197)/($B$9+1),0)</f>
        <v/>
      </c>
      <c r="U2197" s="16">
        <f>IF(Occurrence!K2197&gt;0,_xlfn.PERCENTILE.INC(Data!$O$2:$O$2441,($B$4+T2197*($B$5-1))/($B$3-1)),0)</f>
        <v/>
      </c>
      <c r="V2197" s="16">
        <f>IF(Occurrence!K2197&gt;0,_xlfn.PERCENTILE.INC(Occurrence!$I$2:$I$2441,($B$6+T2197*($B$7-1))/($B$3-1)),0)</f>
        <v/>
      </c>
      <c r="W2197" s="16">
        <f>IF(Occurrence!K2197&gt;0,Occurrence!K2197/V2197,0)</f>
        <v/>
      </c>
      <c r="X2197" s="9">
        <f>IF(Occurrence!K2197&gt;0,U2197*W2197,0)</f>
        <v/>
      </c>
      <c r="Y2197" s="24">
        <f>COUNTIF(Data!$X$2:$X$2441,"&lt;="&amp;Data!X2197)/($B$3+1)</f>
        <v/>
      </c>
      <c r="Z2197" s="16">
        <f>_xlfn.PERCENTILE.INC(Data!$U$2:$U$2441,Y2197)</f>
        <v/>
      </c>
      <c r="AA2197" s="16">
        <f>_xlfn.PERCENTILE.INC(Data!$V$2:$V$2441,Y2197)</f>
        <v/>
      </c>
      <c r="AB2197" s="16">
        <f>Data!X2197-AA2197</f>
        <v/>
      </c>
      <c r="AC2197" s="9">
        <f>Z2197+AB2197</f>
        <v/>
      </c>
      <c r="AD2197" s="24">
        <f>COUNTIF(Data!$Y$2:$Y$2441,"&lt;="&amp;Data!Y2197)/($B$3+1)</f>
        <v/>
      </c>
      <c r="AE2197" s="16">
        <f>_xlfn.PERCENTILE.INC(Data!$U$2:$U$2441,AD2197)</f>
        <v/>
      </c>
      <c r="AF2197" s="16">
        <f>_xlfn.PERCENTILE.INC(Data!$V$2:$V$2441,AD2197)</f>
        <v/>
      </c>
      <c r="AG2197" s="16">
        <f>Data!Y2197-AF2197</f>
        <v/>
      </c>
      <c r="AH2197" s="9">
        <f>AE2197+AG2197</f>
        <v/>
      </c>
    </row>
    <row r="2198">
      <c r="N2198" s="14">
        <f>Data!A2198</f>
        <v/>
      </c>
      <c r="O2198" s="24">
        <f>IF(Occurrence!J2198&gt;0,COUNTIFS(Occurrence!$J$2:$J$2441,"&gt;0",Occurrence!$J$2:$J$2441,"&lt;="&amp;Occurrence!J2198)/($B$8+1),0)</f>
        <v/>
      </c>
      <c r="P2198" s="16">
        <f>IF(Occurrence!J2198&gt;0,_xlfn.PERCENTILE.INC(Data!$O$2:$O$2441,($B$4+O2198*($B$5-1))/($B$3-1)),0)</f>
        <v/>
      </c>
      <c r="Q2198" s="16">
        <f>IF(Occurrence!J2198&gt;0,_xlfn.PERCENTILE.INC(Occurrence!$I$2:$I$2441,($B$6+O2198*($B$7-1))/($B$3-1)),0)</f>
        <v/>
      </c>
      <c r="R2198" s="16">
        <f>IF(Occurrence!J2198&gt;0,Occurrence!J2198/Q2198,0)</f>
        <v/>
      </c>
      <c r="S2198" s="9">
        <f>IF(Occurrence!J2198&gt;0,P2198*R2198,0)</f>
        <v/>
      </c>
      <c r="T2198" s="24">
        <f>IF(Occurrence!K2198&gt;0,COUNTIFS(Occurrence!$K$2:$K$2441,"&gt;0",Occurrence!$K$2:$K$2441,"&lt;="&amp;Occurrence!K2198)/($B$9+1),0)</f>
        <v/>
      </c>
      <c r="U2198" s="16">
        <f>IF(Occurrence!K2198&gt;0,_xlfn.PERCENTILE.INC(Data!$O$2:$O$2441,($B$4+T2198*($B$5-1))/($B$3-1)),0)</f>
        <v/>
      </c>
      <c r="V2198" s="16">
        <f>IF(Occurrence!K2198&gt;0,_xlfn.PERCENTILE.INC(Occurrence!$I$2:$I$2441,($B$6+T2198*($B$7-1))/($B$3-1)),0)</f>
        <v/>
      </c>
      <c r="W2198" s="16">
        <f>IF(Occurrence!K2198&gt;0,Occurrence!K2198/V2198,0)</f>
        <v/>
      </c>
      <c r="X2198" s="9">
        <f>IF(Occurrence!K2198&gt;0,U2198*W2198,0)</f>
        <v/>
      </c>
      <c r="Y2198" s="24">
        <f>COUNTIF(Data!$X$2:$X$2441,"&lt;="&amp;Data!X2198)/($B$3+1)</f>
        <v/>
      </c>
      <c r="Z2198" s="16">
        <f>_xlfn.PERCENTILE.INC(Data!$U$2:$U$2441,Y2198)</f>
        <v/>
      </c>
      <c r="AA2198" s="16">
        <f>_xlfn.PERCENTILE.INC(Data!$V$2:$V$2441,Y2198)</f>
        <v/>
      </c>
      <c r="AB2198" s="16">
        <f>Data!X2198-AA2198</f>
        <v/>
      </c>
      <c r="AC2198" s="9">
        <f>Z2198+AB2198</f>
        <v/>
      </c>
      <c r="AD2198" s="24">
        <f>COUNTIF(Data!$Y$2:$Y$2441,"&lt;="&amp;Data!Y2198)/($B$3+1)</f>
        <v/>
      </c>
      <c r="AE2198" s="16">
        <f>_xlfn.PERCENTILE.INC(Data!$U$2:$U$2441,AD2198)</f>
        <v/>
      </c>
      <c r="AF2198" s="16">
        <f>_xlfn.PERCENTILE.INC(Data!$V$2:$V$2441,AD2198)</f>
        <v/>
      </c>
      <c r="AG2198" s="16">
        <f>Data!Y2198-AF2198</f>
        <v/>
      </c>
      <c r="AH2198" s="9">
        <f>AE2198+AG2198</f>
        <v/>
      </c>
    </row>
    <row r="2199">
      <c r="N2199" s="14">
        <f>Data!A2199</f>
        <v/>
      </c>
      <c r="O2199" s="24">
        <f>IF(Occurrence!J2199&gt;0,COUNTIFS(Occurrence!$J$2:$J$2441,"&gt;0",Occurrence!$J$2:$J$2441,"&lt;="&amp;Occurrence!J2199)/($B$8+1),0)</f>
        <v/>
      </c>
      <c r="P2199" s="16">
        <f>IF(Occurrence!J2199&gt;0,_xlfn.PERCENTILE.INC(Data!$O$2:$O$2441,($B$4+O2199*($B$5-1))/($B$3-1)),0)</f>
        <v/>
      </c>
      <c r="Q2199" s="16">
        <f>IF(Occurrence!J2199&gt;0,_xlfn.PERCENTILE.INC(Occurrence!$I$2:$I$2441,($B$6+O2199*($B$7-1))/($B$3-1)),0)</f>
        <v/>
      </c>
      <c r="R2199" s="16">
        <f>IF(Occurrence!J2199&gt;0,Occurrence!J2199/Q2199,0)</f>
        <v/>
      </c>
      <c r="S2199" s="9">
        <f>IF(Occurrence!J2199&gt;0,P2199*R2199,0)</f>
        <v/>
      </c>
      <c r="T2199" s="24">
        <f>IF(Occurrence!K2199&gt;0,COUNTIFS(Occurrence!$K$2:$K$2441,"&gt;0",Occurrence!$K$2:$K$2441,"&lt;="&amp;Occurrence!K2199)/($B$9+1),0)</f>
        <v/>
      </c>
      <c r="U2199" s="16">
        <f>IF(Occurrence!K2199&gt;0,_xlfn.PERCENTILE.INC(Data!$O$2:$O$2441,($B$4+T2199*($B$5-1))/($B$3-1)),0)</f>
        <v/>
      </c>
      <c r="V2199" s="16">
        <f>IF(Occurrence!K2199&gt;0,_xlfn.PERCENTILE.INC(Occurrence!$I$2:$I$2441,($B$6+T2199*($B$7-1))/($B$3-1)),0)</f>
        <v/>
      </c>
      <c r="W2199" s="16">
        <f>IF(Occurrence!K2199&gt;0,Occurrence!K2199/V2199,0)</f>
        <v/>
      </c>
      <c r="X2199" s="9">
        <f>IF(Occurrence!K2199&gt;0,U2199*W2199,0)</f>
        <v/>
      </c>
      <c r="Y2199" s="24">
        <f>COUNTIF(Data!$X$2:$X$2441,"&lt;="&amp;Data!X2199)/($B$3+1)</f>
        <v/>
      </c>
      <c r="Z2199" s="16">
        <f>_xlfn.PERCENTILE.INC(Data!$U$2:$U$2441,Y2199)</f>
        <v/>
      </c>
      <c r="AA2199" s="16">
        <f>_xlfn.PERCENTILE.INC(Data!$V$2:$V$2441,Y2199)</f>
        <v/>
      </c>
      <c r="AB2199" s="16">
        <f>Data!X2199-AA2199</f>
        <v/>
      </c>
      <c r="AC2199" s="9">
        <f>Z2199+AB2199</f>
        <v/>
      </c>
      <c r="AD2199" s="24">
        <f>COUNTIF(Data!$Y$2:$Y$2441,"&lt;="&amp;Data!Y2199)/($B$3+1)</f>
        <v/>
      </c>
      <c r="AE2199" s="16">
        <f>_xlfn.PERCENTILE.INC(Data!$U$2:$U$2441,AD2199)</f>
        <v/>
      </c>
      <c r="AF2199" s="16">
        <f>_xlfn.PERCENTILE.INC(Data!$V$2:$V$2441,AD2199)</f>
        <v/>
      </c>
      <c r="AG2199" s="16">
        <f>Data!Y2199-AF2199</f>
        <v/>
      </c>
      <c r="AH2199" s="9">
        <f>AE2199+AG2199</f>
        <v/>
      </c>
    </row>
    <row r="2200">
      <c r="N2200" s="14">
        <f>Data!A2200</f>
        <v/>
      </c>
      <c r="O2200" s="24">
        <f>IF(Occurrence!J2200&gt;0,COUNTIFS(Occurrence!$J$2:$J$2441,"&gt;0",Occurrence!$J$2:$J$2441,"&lt;="&amp;Occurrence!J2200)/($B$8+1),0)</f>
        <v/>
      </c>
      <c r="P2200" s="16">
        <f>IF(Occurrence!J2200&gt;0,_xlfn.PERCENTILE.INC(Data!$O$2:$O$2441,($B$4+O2200*($B$5-1))/($B$3-1)),0)</f>
        <v/>
      </c>
      <c r="Q2200" s="16">
        <f>IF(Occurrence!J2200&gt;0,_xlfn.PERCENTILE.INC(Occurrence!$I$2:$I$2441,($B$6+O2200*($B$7-1))/($B$3-1)),0)</f>
        <v/>
      </c>
      <c r="R2200" s="16">
        <f>IF(Occurrence!J2200&gt;0,Occurrence!J2200/Q2200,0)</f>
        <v/>
      </c>
      <c r="S2200" s="9">
        <f>IF(Occurrence!J2200&gt;0,P2200*R2200,0)</f>
        <v/>
      </c>
      <c r="T2200" s="24">
        <f>IF(Occurrence!K2200&gt;0,COUNTIFS(Occurrence!$K$2:$K$2441,"&gt;0",Occurrence!$K$2:$K$2441,"&lt;="&amp;Occurrence!K2200)/($B$9+1),0)</f>
        <v/>
      </c>
      <c r="U2200" s="16">
        <f>IF(Occurrence!K2200&gt;0,_xlfn.PERCENTILE.INC(Data!$O$2:$O$2441,($B$4+T2200*($B$5-1))/($B$3-1)),0)</f>
        <v/>
      </c>
      <c r="V2200" s="16">
        <f>IF(Occurrence!K2200&gt;0,_xlfn.PERCENTILE.INC(Occurrence!$I$2:$I$2441,($B$6+T2200*($B$7-1))/($B$3-1)),0)</f>
        <v/>
      </c>
      <c r="W2200" s="16">
        <f>IF(Occurrence!K2200&gt;0,Occurrence!K2200/V2200,0)</f>
        <v/>
      </c>
      <c r="X2200" s="9">
        <f>IF(Occurrence!K2200&gt;0,U2200*W2200,0)</f>
        <v/>
      </c>
      <c r="Y2200" s="24">
        <f>COUNTIF(Data!$X$2:$X$2441,"&lt;="&amp;Data!X2200)/($B$3+1)</f>
        <v/>
      </c>
      <c r="Z2200" s="16">
        <f>_xlfn.PERCENTILE.INC(Data!$U$2:$U$2441,Y2200)</f>
        <v/>
      </c>
      <c r="AA2200" s="16">
        <f>_xlfn.PERCENTILE.INC(Data!$V$2:$V$2441,Y2200)</f>
        <v/>
      </c>
      <c r="AB2200" s="16">
        <f>Data!X2200-AA2200</f>
        <v/>
      </c>
      <c r="AC2200" s="9">
        <f>Z2200+AB2200</f>
        <v/>
      </c>
      <c r="AD2200" s="24">
        <f>COUNTIF(Data!$Y$2:$Y$2441,"&lt;="&amp;Data!Y2200)/($B$3+1)</f>
        <v/>
      </c>
      <c r="AE2200" s="16">
        <f>_xlfn.PERCENTILE.INC(Data!$U$2:$U$2441,AD2200)</f>
        <v/>
      </c>
      <c r="AF2200" s="16">
        <f>_xlfn.PERCENTILE.INC(Data!$V$2:$V$2441,AD2200)</f>
        <v/>
      </c>
      <c r="AG2200" s="16">
        <f>Data!Y2200-AF2200</f>
        <v/>
      </c>
      <c r="AH2200" s="9">
        <f>AE2200+AG2200</f>
        <v/>
      </c>
    </row>
    <row r="2201">
      <c r="N2201" s="14">
        <f>Data!A2201</f>
        <v/>
      </c>
      <c r="O2201" s="24">
        <f>IF(Occurrence!J2201&gt;0,COUNTIFS(Occurrence!$J$2:$J$2441,"&gt;0",Occurrence!$J$2:$J$2441,"&lt;="&amp;Occurrence!J2201)/($B$8+1),0)</f>
        <v/>
      </c>
      <c r="P2201" s="16">
        <f>IF(Occurrence!J2201&gt;0,_xlfn.PERCENTILE.INC(Data!$O$2:$O$2441,($B$4+O2201*($B$5-1))/($B$3-1)),0)</f>
        <v/>
      </c>
      <c r="Q2201" s="16">
        <f>IF(Occurrence!J2201&gt;0,_xlfn.PERCENTILE.INC(Occurrence!$I$2:$I$2441,($B$6+O2201*($B$7-1))/($B$3-1)),0)</f>
        <v/>
      </c>
      <c r="R2201" s="16">
        <f>IF(Occurrence!J2201&gt;0,Occurrence!J2201/Q2201,0)</f>
        <v/>
      </c>
      <c r="S2201" s="9">
        <f>IF(Occurrence!J2201&gt;0,P2201*R2201,0)</f>
        <v/>
      </c>
      <c r="T2201" s="24">
        <f>IF(Occurrence!K2201&gt;0,COUNTIFS(Occurrence!$K$2:$K$2441,"&gt;0",Occurrence!$K$2:$K$2441,"&lt;="&amp;Occurrence!K2201)/($B$9+1),0)</f>
        <v/>
      </c>
      <c r="U2201" s="16">
        <f>IF(Occurrence!K2201&gt;0,_xlfn.PERCENTILE.INC(Data!$O$2:$O$2441,($B$4+T2201*($B$5-1))/($B$3-1)),0)</f>
        <v/>
      </c>
      <c r="V2201" s="16">
        <f>IF(Occurrence!K2201&gt;0,_xlfn.PERCENTILE.INC(Occurrence!$I$2:$I$2441,($B$6+T2201*($B$7-1))/($B$3-1)),0)</f>
        <v/>
      </c>
      <c r="W2201" s="16">
        <f>IF(Occurrence!K2201&gt;0,Occurrence!K2201/V2201,0)</f>
        <v/>
      </c>
      <c r="X2201" s="9">
        <f>IF(Occurrence!K2201&gt;0,U2201*W2201,0)</f>
        <v/>
      </c>
      <c r="Y2201" s="24">
        <f>COUNTIF(Data!$X$2:$X$2441,"&lt;="&amp;Data!X2201)/($B$3+1)</f>
        <v/>
      </c>
      <c r="Z2201" s="16">
        <f>_xlfn.PERCENTILE.INC(Data!$U$2:$U$2441,Y2201)</f>
        <v/>
      </c>
      <c r="AA2201" s="16">
        <f>_xlfn.PERCENTILE.INC(Data!$V$2:$V$2441,Y2201)</f>
        <v/>
      </c>
      <c r="AB2201" s="16">
        <f>Data!X2201-AA2201</f>
        <v/>
      </c>
      <c r="AC2201" s="9">
        <f>Z2201+AB2201</f>
        <v/>
      </c>
      <c r="AD2201" s="24">
        <f>COUNTIF(Data!$Y$2:$Y$2441,"&lt;="&amp;Data!Y2201)/($B$3+1)</f>
        <v/>
      </c>
      <c r="AE2201" s="16">
        <f>_xlfn.PERCENTILE.INC(Data!$U$2:$U$2441,AD2201)</f>
        <v/>
      </c>
      <c r="AF2201" s="16">
        <f>_xlfn.PERCENTILE.INC(Data!$V$2:$V$2441,AD2201)</f>
        <v/>
      </c>
      <c r="AG2201" s="16">
        <f>Data!Y2201-AF2201</f>
        <v/>
      </c>
      <c r="AH2201" s="9">
        <f>AE2201+AG2201</f>
        <v/>
      </c>
    </row>
    <row r="2202">
      <c r="N2202" s="14">
        <f>Data!A2202</f>
        <v/>
      </c>
      <c r="O2202" s="24">
        <f>IF(Occurrence!J2202&gt;0,COUNTIFS(Occurrence!$J$2:$J$2441,"&gt;0",Occurrence!$J$2:$J$2441,"&lt;="&amp;Occurrence!J2202)/($B$8+1),0)</f>
        <v/>
      </c>
      <c r="P2202" s="16">
        <f>IF(Occurrence!J2202&gt;0,_xlfn.PERCENTILE.INC(Data!$O$2:$O$2441,($B$4+O2202*($B$5-1))/($B$3-1)),0)</f>
        <v/>
      </c>
      <c r="Q2202" s="16">
        <f>IF(Occurrence!J2202&gt;0,_xlfn.PERCENTILE.INC(Occurrence!$I$2:$I$2441,($B$6+O2202*($B$7-1))/($B$3-1)),0)</f>
        <v/>
      </c>
      <c r="R2202" s="16">
        <f>IF(Occurrence!J2202&gt;0,Occurrence!J2202/Q2202,0)</f>
        <v/>
      </c>
      <c r="S2202" s="9">
        <f>IF(Occurrence!J2202&gt;0,P2202*R2202,0)</f>
        <v/>
      </c>
      <c r="T2202" s="24">
        <f>IF(Occurrence!K2202&gt;0,COUNTIFS(Occurrence!$K$2:$K$2441,"&gt;0",Occurrence!$K$2:$K$2441,"&lt;="&amp;Occurrence!K2202)/($B$9+1),0)</f>
        <v/>
      </c>
      <c r="U2202" s="16">
        <f>IF(Occurrence!K2202&gt;0,_xlfn.PERCENTILE.INC(Data!$O$2:$O$2441,($B$4+T2202*($B$5-1))/($B$3-1)),0)</f>
        <v/>
      </c>
      <c r="V2202" s="16">
        <f>IF(Occurrence!K2202&gt;0,_xlfn.PERCENTILE.INC(Occurrence!$I$2:$I$2441,($B$6+T2202*($B$7-1))/($B$3-1)),0)</f>
        <v/>
      </c>
      <c r="W2202" s="16">
        <f>IF(Occurrence!K2202&gt;0,Occurrence!K2202/V2202,0)</f>
        <v/>
      </c>
      <c r="X2202" s="9">
        <f>IF(Occurrence!K2202&gt;0,U2202*W2202,0)</f>
        <v/>
      </c>
      <c r="Y2202" s="24">
        <f>COUNTIF(Data!$X$2:$X$2441,"&lt;="&amp;Data!X2202)/($B$3+1)</f>
        <v/>
      </c>
      <c r="Z2202" s="16">
        <f>_xlfn.PERCENTILE.INC(Data!$U$2:$U$2441,Y2202)</f>
        <v/>
      </c>
      <c r="AA2202" s="16">
        <f>_xlfn.PERCENTILE.INC(Data!$V$2:$V$2441,Y2202)</f>
        <v/>
      </c>
      <c r="AB2202" s="16">
        <f>Data!X2202-AA2202</f>
        <v/>
      </c>
      <c r="AC2202" s="9">
        <f>Z2202+AB2202</f>
        <v/>
      </c>
      <c r="AD2202" s="24">
        <f>COUNTIF(Data!$Y$2:$Y$2441,"&lt;="&amp;Data!Y2202)/($B$3+1)</f>
        <v/>
      </c>
      <c r="AE2202" s="16">
        <f>_xlfn.PERCENTILE.INC(Data!$U$2:$U$2441,AD2202)</f>
        <v/>
      </c>
      <c r="AF2202" s="16">
        <f>_xlfn.PERCENTILE.INC(Data!$V$2:$V$2441,AD2202)</f>
        <v/>
      </c>
      <c r="AG2202" s="16">
        <f>Data!Y2202-AF2202</f>
        <v/>
      </c>
      <c r="AH2202" s="9">
        <f>AE2202+AG2202</f>
        <v/>
      </c>
    </row>
    <row r="2203">
      <c r="N2203" s="14">
        <f>Data!A2203</f>
        <v/>
      </c>
      <c r="O2203" s="24">
        <f>IF(Occurrence!J2203&gt;0,COUNTIFS(Occurrence!$J$2:$J$2441,"&gt;0",Occurrence!$J$2:$J$2441,"&lt;="&amp;Occurrence!J2203)/($B$8+1),0)</f>
        <v/>
      </c>
      <c r="P2203" s="16">
        <f>IF(Occurrence!J2203&gt;0,_xlfn.PERCENTILE.INC(Data!$O$2:$O$2441,($B$4+O2203*($B$5-1))/($B$3-1)),0)</f>
        <v/>
      </c>
      <c r="Q2203" s="16">
        <f>IF(Occurrence!J2203&gt;0,_xlfn.PERCENTILE.INC(Occurrence!$I$2:$I$2441,($B$6+O2203*($B$7-1))/($B$3-1)),0)</f>
        <v/>
      </c>
      <c r="R2203" s="16">
        <f>IF(Occurrence!J2203&gt;0,Occurrence!J2203/Q2203,0)</f>
        <v/>
      </c>
      <c r="S2203" s="9">
        <f>IF(Occurrence!J2203&gt;0,P2203*R2203,0)</f>
        <v/>
      </c>
      <c r="T2203" s="24">
        <f>IF(Occurrence!K2203&gt;0,COUNTIFS(Occurrence!$K$2:$K$2441,"&gt;0",Occurrence!$K$2:$K$2441,"&lt;="&amp;Occurrence!K2203)/($B$9+1),0)</f>
        <v/>
      </c>
      <c r="U2203" s="16">
        <f>IF(Occurrence!K2203&gt;0,_xlfn.PERCENTILE.INC(Data!$O$2:$O$2441,($B$4+T2203*($B$5-1))/($B$3-1)),0)</f>
        <v/>
      </c>
      <c r="V2203" s="16">
        <f>IF(Occurrence!K2203&gt;0,_xlfn.PERCENTILE.INC(Occurrence!$I$2:$I$2441,($B$6+T2203*($B$7-1))/($B$3-1)),0)</f>
        <v/>
      </c>
      <c r="W2203" s="16">
        <f>IF(Occurrence!K2203&gt;0,Occurrence!K2203/V2203,0)</f>
        <v/>
      </c>
      <c r="X2203" s="9">
        <f>IF(Occurrence!K2203&gt;0,U2203*W2203,0)</f>
        <v/>
      </c>
      <c r="Y2203" s="24">
        <f>COUNTIF(Data!$X$2:$X$2441,"&lt;="&amp;Data!X2203)/($B$3+1)</f>
        <v/>
      </c>
      <c r="Z2203" s="16">
        <f>_xlfn.PERCENTILE.INC(Data!$U$2:$U$2441,Y2203)</f>
        <v/>
      </c>
      <c r="AA2203" s="16">
        <f>_xlfn.PERCENTILE.INC(Data!$V$2:$V$2441,Y2203)</f>
        <v/>
      </c>
      <c r="AB2203" s="16">
        <f>Data!X2203-AA2203</f>
        <v/>
      </c>
      <c r="AC2203" s="9">
        <f>Z2203+AB2203</f>
        <v/>
      </c>
      <c r="AD2203" s="24">
        <f>COUNTIF(Data!$Y$2:$Y$2441,"&lt;="&amp;Data!Y2203)/($B$3+1)</f>
        <v/>
      </c>
      <c r="AE2203" s="16">
        <f>_xlfn.PERCENTILE.INC(Data!$U$2:$U$2441,AD2203)</f>
        <v/>
      </c>
      <c r="AF2203" s="16">
        <f>_xlfn.PERCENTILE.INC(Data!$V$2:$V$2441,AD2203)</f>
        <v/>
      </c>
      <c r="AG2203" s="16">
        <f>Data!Y2203-AF2203</f>
        <v/>
      </c>
      <c r="AH2203" s="9">
        <f>AE2203+AG2203</f>
        <v/>
      </c>
    </row>
    <row r="2204">
      <c r="N2204" s="14">
        <f>Data!A2204</f>
        <v/>
      </c>
      <c r="O2204" s="24">
        <f>IF(Occurrence!J2204&gt;0,COUNTIFS(Occurrence!$J$2:$J$2441,"&gt;0",Occurrence!$J$2:$J$2441,"&lt;="&amp;Occurrence!J2204)/($B$8+1),0)</f>
        <v/>
      </c>
      <c r="P2204" s="16">
        <f>IF(Occurrence!J2204&gt;0,_xlfn.PERCENTILE.INC(Data!$O$2:$O$2441,($B$4+O2204*($B$5-1))/($B$3-1)),0)</f>
        <v/>
      </c>
      <c r="Q2204" s="16">
        <f>IF(Occurrence!J2204&gt;0,_xlfn.PERCENTILE.INC(Occurrence!$I$2:$I$2441,($B$6+O2204*($B$7-1))/($B$3-1)),0)</f>
        <v/>
      </c>
      <c r="R2204" s="16">
        <f>IF(Occurrence!J2204&gt;0,Occurrence!J2204/Q2204,0)</f>
        <v/>
      </c>
      <c r="S2204" s="9">
        <f>IF(Occurrence!J2204&gt;0,P2204*R2204,0)</f>
        <v/>
      </c>
      <c r="T2204" s="24">
        <f>IF(Occurrence!K2204&gt;0,COUNTIFS(Occurrence!$K$2:$K$2441,"&gt;0",Occurrence!$K$2:$K$2441,"&lt;="&amp;Occurrence!K2204)/($B$9+1),0)</f>
        <v/>
      </c>
      <c r="U2204" s="16">
        <f>IF(Occurrence!K2204&gt;0,_xlfn.PERCENTILE.INC(Data!$O$2:$O$2441,($B$4+T2204*($B$5-1))/($B$3-1)),0)</f>
        <v/>
      </c>
      <c r="V2204" s="16">
        <f>IF(Occurrence!K2204&gt;0,_xlfn.PERCENTILE.INC(Occurrence!$I$2:$I$2441,($B$6+T2204*($B$7-1))/($B$3-1)),0)</f>
        <v/>
      </c>
      <c r="W2204" s="16">
        <f>IF(Occurrence!K2204&gt;0,Occurrence!K2204/V2204,0)</f>
        <v/>
      </c>
      <c r="X2204" s="9">
        <f>IF(Occurrence!K2204&gt;0,U2204*W2204,0)</f>
        <v/>
      </c>
      <c r="Y2204" s="24">
        <f>COUNTIF(Data!$X$2:$X$2441,"&lt;="&amp;Data!X2204)/($B$3+1)</f>
        <v/>
      </c>
      <c r="Z2204" s="16">
        <f>_xlfn.PERCENTILE.INC(Data!$U$2:$U$2441,Y2204)</f>
        <v/>
      </c>
      <c r="AA2204" s="16">
        <f>_xlfn.PERCENTILE.INC(Data!$V$2:$V$2441,Y2204)</f>
        <v/>
      </c>
      <c r="AB2204" s="16">
        <f>Data!X2204-AA2204</f>
        <v/>
      </c>
      <c r="AC2204" s="9">
        <f>Z2204+AB2204</f>
        <v/>
      </c>
      <c r="AD2204" s="24">
        <f>COUNTIF(Data!$Y$2:$Y$2441,"&lt;="&amp;Data!Y2204)/($B$3+1)</f>
        <v/>
      </c>
      <c r="AE2204" s="16">
        <f>_xlfn.PERCENTILE.INC(Data!$U$2:$U$2441,AD2204)</f>
        <v/>
      </c>
      <c r="AF2204" s="16">
        <f>_xlfn.PERCENTILE.INC(Data!$V$2:$V$2441,AD2204)</f>
        <v/>
      </c>
      <c r="AG2204" s="16">
        <f>Data!Y2204-AF2204</f>
        <v/>
      </c>
      <c r="AH2204" s="9">
        <f>AE2204+AG2204</f>
        <v/>
      </c>
    </row>
    <row r="2205">
      <c r="N2205" s="14">
        <f>Data!A2205</f>
        <v/>
      </c>
      <c r="O2205" s="24">
        <f>IF(Occurrence!J2205&gt;0,COUNTIFS(Occurrence!$J$2:$J$2441,"&gt;0",Occurrence!$J$2:$J$2441,"&lt;="&amp;Occurrence!J2205)/($B$8+1),0)</f>
        <v/>
      </c>
      <c r="P2205" s="16">
        <f>IF(Occurrence!J2205&gt;0,_xlfn.PERCENTILE.INC(Data!$O$2:$O$2441,($B$4+O2205*($B$5-1))/($B$3-1)),0)</f>
        <v/>
      </c>
      <c r="Q2205" s="16">
        <f>IF(Occurrence!J2205&gt;0,_xlfn.PERCENTILE.INC(Occurrence!$I$2:$I$2441,($B$6+O2205*($B$7-1))/($B$3-1)),0)</f>
        <v/>
      </c>
      <c r="R2205" s="16">
        <f>IF(Occurrence!J2205&gt;0,Occurrence!J2205/Q2205,0)</f>
        <v/>
      </c>
      <c r="S2205" s="9">
        <f>IF(Occurrence!J2205&gt;0,P2205*R2205,0)</f>
        <v/>
      </c>
      <c r="T2205" s="24">
        <f>IF(Occurrence!K2205&gt;0,COUNTIFS(Occurrence!$K$2:$K$2441,"&gt;0",Occurrence!$K$2:$K$2441,"&lt;="&amp;Occurrence!K2205)/($B$9+1),0)</f>
        <v/>
      </c>
      <c r="U2205" s="16">
        <f>IF(Occurrence!K2205&gt;0,_xlfn.PERCENTILE.INC(Data!$O$2:$O$2441,($B$4+T2205*($B$5-1))/($B$3-1)),0)</f>
        <v/>
      </c>
      <c r="V2205" s="16">
        <f>IF(Occurrence!K2205&gt;0,_xlfn.PERCENTILE.INC(Occurrence!$I$2:$I$2441,($B$6+T2205*($B$7-1))/($B$3-1)),0)</f>
        <v/>
      </c>
      <c r="W2205" s="16">
        <f>IF(Occurrence!K2205&gt;0,Occurrence!K2205/V2205,0)</f>
        <v/>
      </c>
      <c r="X2205" s="9">
        <f>IF(Occurrence!K2205&gt;0,U2205*W2205,0)</f>
        <v/>
      </c>
      <c r="Y2205" s="24">
        <f>COUNTIF(Data!$X$2:$X$2441,"&lt;="&amp;Data!X2205)/($B$3+1)</f>
        <v/>
      </c>
      <c r="Z2205" s="16">
        <f>_xlfn.PERCENTILE.INC(Data!$U$2:$U$2441,Y2205)</f>
        <v/>
      </c>
      <c r="AA2205" s="16">
        <f>_xlfn.PERCENTILE.INC(Data!$V$2:$V$2441,Y2205)</f>
        <v/>
      </c>
      <c r="AB2205" s="16">
        <f>Data!X2205-AA2205</f>
        <v/>
      </c>
      <c r="AC2205" s="9">
        <f>Z2205+AB2205</f>
        <v/>
      </c>
      <c r="AD2205" s="24">
        <f>COUNTIF(Data!$Y$2:$Y$2441,"&lt;="&amp;Data!Y2205)/($B$3+1)</f>
        <v/>
      </c>
      <c r="AE2205" s="16">
        <f>_xlfn.PERCENTILE.INC(Data!$U$2:$U$2441,AD2205)</f>
        <v/>
      </c>
      <c r="AF2205" s="16">
        <f>_xlfn.PERCENTILE.INC(Data!$V$2:$V$2441,AD2205)</f>
        <v/>
      </c>
      <c r="AG2205" s="16">
        <f>Data!Y2205-AF2205</f>
        <v/>
      </c>
      <c r="AH2205" s="9">
        <f>AE2205+AG2205</f>
        <v/>
      </c>
    </row>
    <row r="2206">
      <c r="N2206" s="14">
        <f>Data!A2206</f>
        <v/>
      </c>
      <c r="O2206" s="24">
        <f>IF(Occurrence!J2206&gt;0,COUNTIFS(Occurrence!$J$2:$J$2441,"&gt;0",Occurrence!$J$2:$J$2441,"&lt;="&amp;Occurrence!J2206)/($B$8+1),0)</f>
        <v/>
      </c>
      <c r="P2206" s="16">
        <f>IF(Occurrence!J2206&gt;0,_xlfn.PERCENTILE.INC(Data!$O$2:$O$2441,($B$4+O2206*($B$5-1))/($B$3-1)),0)</f>
        <v/>
      </c>
      <c r="Q2206" s="16">
        <f>IF(Occurrence!J2206&gt;0,_xlfn.PERCENTILE.INC(Occurrence!$I$2:$I$2441,($B$6+O2206*($B$7-1))/($B$3-1)),0)</f>
        <v/>
      </c>
      <c r="R2206" s="16">
        <f>IF(Occurrence!J2206&gt;0,Occurrence!J2206/Q2206,0)</f>
        <v/>
      </c>
      <c r="S2206" s="9">
        <f>IF(Occurrence!J2206&gt;0,P2206*R2206,0)</f>
        <v/>
      </c>
      <c r="T2206" s="24">
        <f>IF(Occurrence!K2206&gt;0,COUNTIFS(Occurrence!$K$2:$K$2441,"&gt;0",Occurrence!$K$2:$K$2441,"&lt;="&amp;Occurrence!K2206)/($B$9+1),0)</f>
        <v/>
      </c>
      <c r="U2206" s="16">
        <f>IF(Occurrence!K2206&gt;0,_xlfn.PERCENTILE.INC(Data!$O$2:$O$2441,($B$4+T2206*($B$5-1))/($B$3-1)),0)</f>
        <v/>
      </c>
      <c r="V2206" s="16">
        <f>IF(Occurrence!K2206&gt;0,_xlfn.PERCENTILE.INC(Occurrence!$I$2:$I$2441,($B$6+T2206*($B$7-1))/($B$3-1)),0)</f>
        <v/>
      </c>
      <c r="W2206" s="16">
        <f>IF(Occurrence!K2206&gt;0,Occurrence!K2206/V2206,0)</f>
        <v/>
      </c>
      <c r="X2206" s="9">
        <f>IF(Occurrence!K2206&gt;0,U2206*W2206,0)</f>
        <v/>
      </c>
      <c r="Y2206" s="24">
        <f>COUNTIF(Data!$X$2:$X$2441,"&lt;="&amp;Data!X2206)/($B$3+1)</f>
        <v/>
      </c>
      <c r="Z2206" s="16">
        <f>_xlfn.PERCENTILE.INC(Data!$U$2:$U$2441,Y2206)</f>
        <v/>
      </c>
      <c r="AA2206" s="16">
        <f>_xlfn.PERCENTILE.INC(Data!$V$2:$V$2441,Y2206)</f>
        <v/>
      </c>
      <c r="AB2206" s="16">
        <f>Data!X2206-AA2206</f>
        <v/>
      </c>
      <c r="AC2206" s="9">
        <f>Z2206+AB2206</f>
        <v/>
      </c>
      <c r="AD2206" s="24">
        <f>COUNTIF(Data!$Y$2:$Y$2441,"&lt;="&amp;Data!Y2206)/($B$3+1)</f>
        <v/>
      </c>
      <c r="AE2206" s="16">
        <f>_xlfn.PERCENTILE.INC(Data!$U$2:$U$2441,AD2206)</f>
        <v/>
      </c>
      <c r="AF2206" s="16">
        <f>_xlfn.PERCENTILE.INC(Data!$V$2:$V$2441,AD2206)</f>
        <v/>
      </c>
      <c r="AG2206" s="16">
        <f>Data!Y2206-AF2206</f>
        <v/>
      </c>
      <c r="AH2206" s="9">
        <f>AE2206+AG2206</f>
        <v/>
      </c>
    </row>
    <row r="2207">
      <c r="N2207" s="14">
        <f>Data!A2207</f>
        <v/>
      </c>
      <c r="O2207" s="24">
        <f>IF(Occurrence!J2207&gt;0,COUNTIFS(Occurrence!$J$2:$J$2441,"&gt;0",Occurrence!$J$2:$J$2441,"&lt;="&amp;Occurrence!J2207)/($B$8+1),0)</f>
        <v/>
      </c>
      <c r="P2207" s="16">
        <f>IF(Occurrence!J2207&gt;0,_xlfn.PERCENTILE.INC(Data!$O$2:$O$2441,($B$4+O2207*($B$5-1))/($B$3-1)),0)</f>
        <v/>
      </c>
      <c r="Q2207" s="16">
        <f>IF(Occurrence!J2207&gt;0,_xlfn.PERCENTILE.INC(Occurrence!$I$2:$I$2441,($B$6+O2207*($B$7-1))/($B$3-1)),0)</f>
        <v/>
      </c>
      <c r="R2207" s="16">
        <f>IF(Occurrence!J2207&gt;0,Occurrence!J2207/Q2207,0)</f>
        <v/>
      </c>
      <c r="S2207" s="9">
        <f>IF(Occurrence!J2207&gt;0,P2207*R2207,0)</f>
        <v/>
      </c>
      <c r="T2207" s="24">
        <f>IF(Occurrence!K2207&gt;0,COUNTIFS(Occurrence!$K$2:$K$2441,"&gt;0",Occurrence!$K$2:$K$2441,"&lt;="&amp;Occurrence!K2207)/($B$9+1),0)</f>
        <v/>
      </c>
      <c r="U2207" s="16">
        <f>IF(Occurrence!K2207&gt;0,_xlfn.PERCENTILE.INC(Data!$O$2:$O$2441,($B$4+T2207*($B$5-1))/($B$3-1)),0)</f>
        <v/>
      </c>
      <c r="V2207" s="16">
        <f>IF(Occurrence!K2207&gt;0,_xlfn.PERCENTILE.INC(Occurrence!$I$2:$I$2441,($B$6+T2207*($B$7-1))/($B$3-1)),0)</f>
        <v/>
      </c>
      <c r="W2207" s="16">
        <f>IF(Occurrence!K2207&gt;0,Occurrence!K2207/V2207,0)</f>
        <v/>
      </c>
      <c r="X2207" s="9">
        <f>IF(Occurrence!K2207&gt;0,U2207*W2207,0)</f>
        <v/>
      </c>
      <c r="Y2207" s="24">
        <f>COUNTIF(Data!$X$2:$X$2441,"&lt;="&amp;Data!X2207)/($B$3+1)</f>
        <v/>
      </c>
      <c r="Z2207" s="16">
        <f>_xlfn.PERCENTILE.INC(Data!$U$2:$U$2441,Y2207)</f>
        <v/>
      </c>
      <c r="AA2207" s="16">
        <f>_xlfn.PERCENTILE.INC(Data!$V$2:$V$2441,Y2207)</f>
        <v/>
      </c>
      <c r="AB2207" s="16">
        <f>Data!X2207-AA2207</f>
        <v/>
      </c>
      <c r="AC2207" s="9">
        <f>Z2207+AB2207</f>
        <v/>
      </c>
      <c r="AD2207" s="24">
        <f>COUNTIF(Data!$Y$2:$Y$2441,"&lt;="&amp;Data!Y2207)/($B$3+1)</f>
        <v/>
      </c>
      <c r="AE2207" s="16">
        <f>_xlfn.PERCENTILE.INC(Data!$U$2:$U$2441,AD2207)</f>
        <v/>
      </c>
      <c r="AF2207" s="16">
        <f>_xlfn.PERCENTILE.INC(Data!$V$2:$V$2441,AD2207)</f>
        <v/>
      </c>
      <c r="AG2207" s="16">
        <f>Data!Y2207-AF2207</f>
        <v/>
      </c>
      <c r="AH2207" s="9">
        <f>AE2207+AG2207</f>
        <v/>
      </c>
    </row>
    <row r="2208">
      <c r="N2208" s="14">
        <f>Data!A2208</f>
        <v/>
      </c>
      <c r="O2208" s="24">
        <f>IF(Occurrence!J2208&gt;0,COUNTIFS(Occurrence!$J$2:$J$2441,"&gt;0",Occurrence!$J$2:$J$2441,"&lt;="&amp;Occurrence!J2208)/($B$8+1),0)</f>
        <v/>
      </c>
      <c r="P2208" s="16">
        <f>IF(Occurrence!J2208&gt;0,_xlfn.PERCENTILE.INC(Data!$O$2:$O$2441,($B$4+O2208*($B$5-1))/($B$3-1)),0)</f>
        <v/>
      </c>
      <c r="Q2208" s="16">
        <f>IF(Occurrence!J2208&gt;0,_xlfn.PERCENTILE.INC(Occurrence!$I$2:$I$2441,($B$6+O2208*($B$7-1))/($B$3-1)),0)</f>
        <v/>
      </c>
      <c r="R2208" s="16">
        <f>IF(Occurrence!J2208&gt;0,Occurrence!J2208/Q2208,0)</f>
        <v/>
      </c>
      <c r="S2208" s="9">
        <f>IF(Occurrence!J2208&gt;0,P2208*R2208,0)</f>
        <v/>
      </c>
      <c r="T2208" s="24">
        <f>IF(Occurrence!K2208&gt;0,COUNTIFS(Occurrence!$K$2:$K$2441,"&gt;0",Occurrence!$K$2:$K$2441,"&lt;="&amp;Occurrence!K2208)/($B$9+1),0)</f>
        <v/>
      </c>
      <c r="U2208" s="16">
        <f>IF(Occurrence!K2208&gt;0,_xlfn.PERCENTILE.INC(Data!$O$2:$O$2441,($B$4+T2208*($B$5-1))/($B$3-1)),0)</f>
        <v/>
      </c>
      <c r="V2208" s="16">
        <f>IF(Occurrence!K2208&gt;0,_xlfn.PERCENTILE.INC(Occurrence!$I$2:$I$2441,($B$6+T2208*($B$7-1))/($B$3-1)),0)</f>
        <v/>
      </c>
      <c r="W2208" s="16">
        <f>IF(Occurrence!K2208&gt;0,Occurrence!K2208/V2208,0)</f>
        <v/>
      </c>
      <c r="X2208" s="9">
        <f>IF(Occurrence!K2208&gt;0,U2208*W2208,0)</f>
        <v/>
      </c>
      <c r="Y2208" s="24">
        <f>COUNTIF(Data!$X$2:$X$2441,"&lt;="&amp;Data!X2208)/($B$3+1)</f>
        <v/>
      </c>
      <c r="Z2208" s="16">
        <f>_xlfn.PERCENTILE.INC(Data!$U$2:$U$2441,Y2208)</f>
        <v/>
      </c>
      <c r="AA2208" s="16">
        <f>_xlfn.PERCENTILE.INC(Data!$V$2:$V$2441,Y2208)</f>
        <v/>
      </c>
      <c r="AB2208" s="16">
        <f>Data!X2208-AA2208</f>
        <v/>
      </c>
      <c r="AC2208" s="9">
        <f>Z2208+AB2208</f>
        <v/>
      </c>
      <c r="AD2208" s="24">
        <f>COUNTIF(Data!$Y$2:$Y$2441,"&lt;="&amp;Data!Y2208)/($B$3+1)</f>
        <v/>
      </c>
      <c r="AE2208" s="16">
        <f>_xlfn.PERCENTILE.INC(Data!$U$2:$U$2441,AD2208)</f>
        <v/>
      </c>
      <c r="AF2208" s="16">
        <f>_xlfn.PERCENTILE.INC(Data!$V$2:$V$2441,AD2208)</f>
        <v/>
      </c>
      <c r="AG2208" s="16">
        <f>Data!Y2208-AF2208</f>
        <v/>
      </c>
      <c r="AH2208" s="9">
        <f>AE2208+AG2208</f>
        <v/>
      </c>
    </row>
    <row r="2209">
      <c r="N2209" s="14">
        <f>Data!A2209</f>
        <v/>
      </c>
      <c r="O2209" s="24">
        <f>IF(Occurrence!J2209&gt;0,COUNTIFS(Occurrence!$J$2:$J$2441,"&gt;0",Occurrence!$J$2:$J$2441,"&lt;="&amp;Occurrence!J2209)/($B$8+1),0)</f>
        <v/>
      </c>
      <c r="P2209" s="16">
        <f>IF(Occurrence!J2209&gt;0,_xlfn.PERCENTILE.INC(Data!$O$2:$O$2441,($B$4+O2209*($B$5-1))/($B$3-1)),0)</f>
        <v/>
      </c>
      <c r="Q2209" s="16">
        <f>IF(Occurrence!J2209&gt;0,_xlfn.PERCENTILE.INC(Occurrence!$I$2:$I$2441,($B$6+O2209*($B$7-1))/($B$3-1)),0)</f>
        <v/>
      </c>
      <c r="R2209" s="16">
        <f>IF(Occurrence!J2209&gt;0,Occurrence!J2209/Q2209,0)</f>
        <v/>
      </c>
      <c r="S2209" s="9">
        <f>IF(Occurrence!J2209&gt;0,P2209*R2209,0)</f>
        <v/>
      </c>
      <c r="T2209" s="24">
        <f>IF(Occurrence!K2209&gt;0,COUNTIFS(Occurrence!$K$2:$K$2441,"&gt;0",Occurrence!$K$2:$K$2441,"&lt;="&amp;Occurrence!K2209)/($B$9+1),0)</f>
        <v/>
      </c>
      <c r="U2209" s="16">
        <f>IF(Occurrence!K2209&gt;0,_xlfn.PERCENTILE.INC(Data!$O$2:$O$2441,($B$4+T2209*($B$5-1))/($B$3-1)),0)</f>
        <v/>
      </c>
      <c r="V2209" s="16">
        <f>IF(Occurrence!K2209&gt;0,_xlfn.PERCENTILE.INC(Occurrence!$I$2:$I$2441,($B$6+T2209*($B$7-1))/($B$3-1)),0)</f>
        <v/>
      </c>
      <c r="W2209" s="16">
        <f>IF(Occurrence!K2209&gt;0,Occurrence!K2209/V2209,0)</f>
        <v/>
      </c>
      <c r="X2209" s="9">
        <f>IF(Occurrence!K2209&gt;0,U2209*W2209,0)</f>
        <v/>
      </c>
      <c r="Y2209" s="24">
        <f>COUNTIF(Data!$X$2:$X$2441,"&lt;="&amp;Data!X2209)/($B$3+1)</f>
        <v/>
      </c>
      <c r="Z2209" s="16">
        <f>_xlfn.PERCENTILE.INC(Data!$U$2:$U$2441,Y2209)</f>
        <v/>
      </c>
      <c r="AA2209" s="16">
        <f>_xlfn.PERCENTILE.INC(Data!$V$2:$V$2441,Y2209)</f>
        <v/>
      </c>
      <c r="AB2209" s="16">
        <f>Data!X2209-AA2209</f>
        <v/>
      </c>
      <c r="AC2209" s="9">
        <f>Z2209+AB2209</f>
        <v/>
      </c>
      <c r="AD2209" s="24">
        <f>COUNTIF(Data!$Y$2:$Y$2441,"&lt;="&amp;Data!Y2209)/($B$3+1)</f>
        <v/>
      </c>
      <c r="AE2209" s="16">
        <f>_xlfn.PERCENTILE.INC(Data!$U$2:$U$2441,AD2209)</f>
        <v/>
      </c>
      <c r="AF2209" s="16">
        <f>_xlfn.PERCENTILE.INC(Data!$V$2:$V$2441,AD2209)</f>
        <v/>
      </c>
      <c r="AG2209" s="16">
        <f>Data!Y2209-AF2209</f>
        <v/>
      </c>
      <c r="AH2209" s="9">
        <f>AE2209+AG2209</f>
        <v/>
      </c>
    </row>
    <row r="2210">
      <c r="N2210" s="14">
        <f>Data!A2210</f>
        <v/>
      </c>
      <c r="O2210" s="24">
        <f>IF(Occurrence!J2210&gt;0,COUNTIFS(Occurrence!$J$2:$J$2441,"&gt;0",Occurrence!$J$2:$J$2441,"&lt;="&amp;Occurrence!J2210)/($B$8+1),0)</f>
        <v/>
      </c>
      <c r="P2210" s="16">
        <f>IF(Occurrence!J2210&gt;0,_xlfn.PERCENTILE.INC(Data!$O$2:$O$2441,($B$4+O2210*($B$5-1))/($B$3-1)),0)</f>
        <v/>
      </c>
      <c r="Q2210" s="16">
        <f>IF(Occurrence!J2210&gt;0,_xlfn.PERCENTILE.INC(Occurrence!$I$2:$I$2441,($B$6+O2210*($B$7-1))/($B$3-1)),0)</f>
        <v/>
      </c>
      <c r="R2210" s="16">
        <f>IF(Occurrence!J2210&gt;0,Occurrence!J2210/Q2210,0)</f>
        <v/>
      </c>
      <c r="S2210" s="9">
        <f>IF(Occurrence!J2210&gt;0,P2210*R2210,0)</f>
        <v/>
      </c>
      <c r="T2210" s="24">
        <f>IF(Occurrence!K2210&gt;0,COUNTIFS(Occurrence!$K$2:$K$2441,"&gt;0",Occurrence!$K$2:$K$2441,"&lt;="&amp;Occurrence!K2210)/($B$9+1),0)</f>
        <v/>
      </c>
      <c r="U2210" s="16">
        <f>IF(Occurrence!K2210&gt;0,_xlfn.PERCENTILE.INC(Data!$O$2:$O$2441,($B$4+T2210*($B$5-1))/($B$3-1)),0)</f>
        <v/>
      </c>
      <c r="V2210" s="16">
        <f>IF(Occurrence!K2210&gt;0,_xlfn.PERCENTILE.INC(Occurrence!$I$2:$I$2441,($B$6+T2210*($B$7-1))/($B$3-1)),0)</f>
        <v/>
      </c>
      <c r="W2210" s="16">
        <f>IF(Occurrence!K2210&gt;0,Occurrence!K2210/V2210,0)</f>
        <v/>
      </c>
      <c r="X2210" s="9">
        <f>IF(Occurrence!K2210&gt;0,U2210*W2210,0)</f>
        <v/>
      </c>
      <c r="Y2210" s="24">
        <f>COUNTIF(Data!$X$2:$X$2441,"&lt;="&amp;Data!X2210)/($B$3+1)</f>
        <v/>
      </c>
      <c r="Z2210" s="16">
        <f>_xlfn.PERCENTILE.INC(Data!$U$2:$U$2441,Y2210)</f>
        <v/>
      </c>
      <c r="AA2210" s="16">
        <f>_xlfn.PERCENTILE.INC(Data!$V$2:$V$2441,Y2210)</f>
        <v/>
      </c>
      <c r="AB2210" s="16">
        <f>Data!X2210-AA2210</f>
        <v/>
      </c>
      <c r="AC2210" s="9">
        <f>Z2210+AB2210</f>
        <v/>
      </c>
      <c r="AD2210" s="24">
        <f>COUNTIF(Data!$Y$2:$Y$2441,"&lt;="&amp;Data!Y2210)/($B$3+1)</f>
        <v/>
      </c>
      <c r="AE2210" s="16">
        <f>_xlfn.PERCENTILE.INC(Data!$U$2:$U$2441,AD2210)</f>
        <v/>
      </c>
      <c r="AF2210" s="16">
        <f>_xlfn.PERCENTILE.INC(Data!$V$2:$V$2441,AD2210)</f>
        <v/>
      </c>
      <c r="AG2210" s="16">
        <f>Data!Y2210-AF2210</f>
        <v/>
      </c>
      <c r="AH2210" s="9">
        <f>AE2210+AG2210</f>
        <v/>
      </c>
    </row>
    <row r="2211">
      <c r="N2211" s="14">
        <f>Data!A2211</f>
        <v/>
      </c>
      <c r="O2211" s="24">
        <f>IF(Occurrence!J2211&gt;0,COUNTIFS(Occurrence!$J$2:$J$2441,"&gt;0",Occurrence!$J$2:$J$2441,"&lt;="&amp;Occurrence!J2211)/($B$8+1),0)</f>
        <v/>
      </c>
      <c r="P2211" s="16">
        <f>IF(Occurrence!J2211&gt;0,_xlfn.PERCENTILE.INC(Data!$O$2:$O$2441,($B$4+O2211*($B$5-1))/($B$3-1)),0)</f>
        <v/>
      </c>
      <c r="Q2211" s="16">
        <f>IF(Occurrence!J2211&gt;0,_xlfn.PERCENTILE.INC(Occurrence!$I$2:$I$2441,($B$6+O2211*($B$7-1))/($B$3-1)),0)</f>
        <v/>
      </c>
      <c r="R2211" s="16">
        <f>IF(Occurrence!J2211&gt;0,Occurrence!J2211/Q2211,0)</f>
        <v/>
      </c>
      <c r="S2211" s="9">
        <f>IF(Occurrence!J2211&gt;0,P2211*R2211,0)</f>
        <v/>
      </c>
      <c r="T2211" s="24">
        <f>IF(Occurrence!K2211&gt;0,COUNTIFS(Occurrence!$K$2:$K$2441,"&gt;0",Occurrence!$K$2:$K$2441,"&lt;="&amp;Occurrence!K2211)/($B$9+1),0)</f>
        <v/>
      </c>
      <c r="U2211" s="16">
        <f>IF(Occurrence!K2211&gt;0,_xlfn.PERCENTILE.INC(Data!$O$2:$O$2441,($B$4+T2211*($B$5-1))/($B$3-1)),0)</f>
        <v/>
      </c>
      <c r="V2211" s="16">
        <f>IF(Occurrence!K2211&gt;0,_xlfn.PERCENTILE.INC(Occurrence!$I$2:$I$2441,($B$6+T2211*($B$7-1))/($B$3-1)),0)</f>
        <v/>
      </c>
      <c r="W2211" s="16">
        <f>IF(Occurrence!K2211&gt;0,Occurrence!K2211/V2211,0)</f>
        <v/>
      </c>
      <c r="X2211" s="9">
        <f>IF(Occurrence!K2211&gt;0,U2211*W2211,0)</f>
        <v/>
      </c>
      <c r="Y2211" s="24">
        <f>COUNTIF(Data!$X$2:$X$2441,"&lt;="&amp;Data!X2211)/($B$3+1)</f>
        <v/>
      </c>
      <c r="Z2211" s="16">
        <f>_xlfn.PERCENTILE.INC(Data!$U$2:$U$2441,Y2211)</f>
        <v/>
      </c>
      <c r="AA2211" s="16">
        <f>_xlfn.PERCENTILE.INC(Data!$V$2:$V$2441,Y2211)</f>
        <v/>
      </c>
      <c r="AB2211" s="16">
        <f>Data!X2211-AA2211</f>
        <v/>
      </c>
      <c r="AC2211" s="9">
        <f>Z2211+AB2211</f>
        <v/>
      </c>
      <c r="AD2211" s="24">
        <f>COUNTIF(Data!$Y$2:$Y$2441,"&lt;="&amp;Data!Y2211)/($B$3+1)</f>
        <v/>
      </c>
      <c r="AE2211" s="16">
        <f>_xlfn.PERCENTILE.INC(Data!$U$2:$U$2441,AD2211)</f>
        <v/>
      </c>
      <c r="AF2211" s="16">
        <f>_xlfn.PERCENTILE.INC(Data!$V$2:$V$2441,AD2211)</f>
        <v/>
      </c>
      <c r="AG2211" s="16">
        <f>Data!Y2211-AF2211</f>
        <v/>
      </c>
      <c r="AH2211" s="9">
        <f>AE2211+AG2211</f>
        <v/>
      </c>
    </row>
    <row r="2212">
      <c r="N2212" s="14">
        <f>Data!A2212</f>
        <v/>
      </c>
      <c r="O2212" s="24">
        <f>IF(Occurrence!J2212&gt;0,COUNTIFS(Occurrence!$J$2:$J$2441,"&gt;0",Occurrence!$J$2:$J$2441,"&lt;="&amp;Occurrence!J2212)/($B$8+1),0)</f>
        <v/>
      </c>
      <c r="P2212" s="16">
        <f>IF(Occurrence!J2212&gt;0,_xlfn.PERCENTILE.INC(Data!$O$2:$O$2441,($B$4+O2212*($B$5-1))/($B$3-1)),0)</f>
        <v/>
      </c>
      <c r="Q2212" s="16">
        <f>IF(Occurrence!J2212&gt;0,_xlfn.PERCENTILE.INC(Occurrence!$I$2:$I$2441,($B$6+O2212*($B$7-1))/($B$3-1)),0)</f>
        <v/>
      </c>
      <c r="R2212" s="16">
        <f>IF(Occurrence!J2212&gt;0,Occurrence!J2212/Q2212,0)</f>
        <v/>
      </c>
      <c r="S2212" s="9">
        <f>IF(Occurrence!J2212&gt;0,P2212*R2212,0)</f>
        <v/>
      </c>
      <c r="T2212" s="24">
        <f>IF(Occurrence!K2212&gt;0,COUNTIFS(Occurrence!$K$2:$K$2441,"&gt;0",Occurrence!$K$2:$K$2441,"&lt;="&amp;Occurrence!K2212)/($B$9+1),0)</f>
        <v/>
      </c>
      <c r="U2212" s="16">
        <f>IF(Occurrence!K2212&gt;0,_xlfn.PERCENTILE.INC(Data!$O$2:$O$2441,($B$4+T2212*($B$5-1))/($B$3-1)),0)</f>
        <v/>
      </c>
      <c r="V2212" s="16">
        <f>IF(Occurrence!K2212&gt;0,_xlfn.PERCENTILE.INC(Occurrence!$I$2:$I$2441,($B$6+T2212*($B$7-1))/($B$3-1)),0)</f>
        <v/>
      </c>
      <c r="W2212" s="16">
        <f>IF(Occurrence!K2212&gt;0,Occurrence!K2212/V2212,0)</f>
        <v/>
      </c>
      <c r="X2212" s="9">
        <f>IF(Occurrence!K2212&gt;0,U2212*W2212,0)</f>
        <v/>
      </c>
      <c r="Y2212" s="24">
        <f>COUNTIF(Data!$X$2:$X$2441,"&lt;="&amp;Data!X2212)/($B$3+1)</f>
        <v/>
      </c>
      <c r="Z2212" s="16">
        <f>_xlfn.PERCENTILE.INC(Data!$U$2:$U$2441,Y2212)</f>
        <v/>
      </c>
      <c r="AA2212" s="16">
        <f>_xlfn.PERCENTILE.INC(Data!$V$2:$V$2441,Y2212)</f>
        <v/>
      </c>
      <c r="AB2212" s="16">
        <f>Data!X2212-AA2212</f>
        <v/>
      </c>
      <c r="AC2212" s="9">
        <f>Z2212+AB2212</f>
        <v/>
      </c>
      <c r="AD2212" s="24">
        <f>COUNTIF(Data!$Y$2:$Y$2441,"&lt;="&amp;Data!Y2212)/($B$3+1)</f>
        <v/>
      </c>
      <c r="AE2212" s="16">
        <f>_xlfn.PERCENTILE.INC(Data!$U$2:$U$2441,AD2212)</f>
        <v/>
      </c>
      <c r="AF2212" s="16">
        <f>_xlfn.PERCENTILE.INC(Data!$V$2:$V$2441,AD2212)</f>
        <v/>
      </c>
      <c r="AG2212" s="16">
        <f>Data!Y2212-AF2212</f>
        <v/>
      </c>
      <c r="AH2212" s="9">
        <f>AE2212+AG2212</f>
        <v/>
      </c>
    </row>
    <row r="2213">
      <c r="N2213" s="14">
        <f>Data!A2213</f>
        <v/>
      </c>
      <c r="O2213" s="24">
        <f>IF(Occurrence!J2213&gt;0,COUNTIFS(Occurrence!$J$2:$J$2441,"&gt;0",Occurrence!$J$2:$J$2441,"&lt;="&amp;Occurrence!J2213)/($B$8+1),0)</f>
        <v/>
      </c>
      <c r="P2213" s="16">
        <f>IF(Occurrence!J2213&gt;0,_xlfn.PERCENTILE.INC(Data!$O$2:$O$2441,($B$4+O2213*($B$5-1))/($B$3-1)),0)</f>
        <v/>
      </c>
      <c r="Q2213" s="16">
        <f>IF(Occurrence!J2213&gt;0,_xlfn.PERCENTILE.INC(Occurrence!$I$2:$I$2441,($B$6+O2213*($B$7-1))/($B$3-1)),0)</f>
        <v/>
      </c>
      <c r="R2213" s="16">
        <f>IF(Occurrence!J2213&gt;0,Occurrence!J2213/Q2213,0)</f>
        <v/>
      </c>
      <c r="S2213" s="9">
        <f>IF(Occurrence!J2213&gt;0,P2213*R2213,0)</f>
        <v/>
      </c>
      <c r="T2213" s="24">
        <f>IF(Occurrence!K2213&gt;0,COUNTIFS(Occurrence!$K$2:$K$2441,"&gt;0",Occurrence!$K$2:$K$2441,"&lt;="&amp;Occurrence!K2213)/($B$9+1),0)</f>
        <v/>
      </c>
      <c r="U2213" s="16">
        <f>IF(Occurrence!K2213&gt;0,_xlfn.PERCENTILE.INC(Data!$O$2:$O$2441,($B$4+T2213*($B$5-1))/($B$3-1)),0)</f>
        <v/>
      </c>
      <c r="V2213" s="16">
        <f>IF(Occurrence!K2213&gt;0,_xlfn.PERCENTILE.INC(Occurrence!$I$2:$I$2441,($B$6+T2213*($B$7-1))/($B$3-1)),0)</f>
        <v/>
      </c>
      <c r="W2213" s="16">
        <f>IF(Occurrence!K2213&gt;0,Occurrence!K2213/V2213,0)</f>
        <v/>
      </c>
      <c r="X2213" s="9">
        <f>IF(Occurrence!K2213&gt;0,U2213*W2213,0)</f>
        <v/>
      </c>
      <c r="Y2213" s="24">
        <f>COUNTIF(Data!$X$2:$X$2441,"&lt;="&amp;Data!X2213)/($B$3+1)</f>
        <v/>
      </c>
      <c r="Z2213" s="16">
        <f>_xlfn.PERCENTILE.INC(Data!$U$2:$U$2441,Y2213)</f>
        <v/>
      </c>
      <c r="AA2213" s="16">
        <f>_xlfn.PERCENTILE.INC(Data!$V$2:$V$2441,Y2213)</f>
        <v/>
      </c>
      <c r="AB2213" s="16">
        <f>Data!X2213-AA2213</f>
        <v/>
      </c>
      <c r="AC2213" s="9">
        <f>Z2213+AB2213</f>
        <v/>
      </c>
      <c r="AD2213" s="24">
        <f>COUNTIF(Data!$Y$2:$Y$2441,"&lt;="&amp;Data!Y2213)/($B$3+1)</f>
        <v/>
      </c>
      <c r="AE2213" s="16">
        <f>_xlfn.PERCENTILE.INC(Data!$U$2:$U$2441,AD2213)</f>
        <v/>
      </c>
      <c r="AF2213" s="16">
        <f>_xlfn.PERCENTILE.INC(Data!$V$2:$V$2441,AD2213)</f>
        <v/>
      </c>
      <c r="AG2213" s="16">
        <f>Data!Y2213-AF2213</f>
        <v/>
      </c>
      <c r="AH2213" s="9">
        <f>AE2213+AG2213</f>
        <v/>
      </c>
    </row>
    <row r="2214">
      <c r="N2214" s="14">
        <f>Data!A2214</f>
        <v/>
      </c>
      <c r="O2214" s="24">
        <f>IF(Occurrence!J2214&gt;0,COUNTIFS(Occurrence!$J$2:$J$2441,"&gt;0",Occurrence!$J$2:$J$2441,"&lt;="&amp;Occurrence!J2214)/($B$8+1),0)</f>
        <v/>
      </c>
      <c r="P2214" s="16">
        <f>IF(Occurrence!J2214&gt;0,_xlfn.PERCENTILE.INC(Data!$O$2:$O$2441,($B$4+O2214*($B$5-1))/($B$3-1)),0)</f>
        <v/>
      </c>
      <c r="Q2214" s="16">
        <f>IF(Occurrence!J2214&gt;0,_xlfn.PERCENTILE.INC(Occurrence!$I$2:$I$2441,($B$6+O2214*($B$7-1))/($B$3-1)),0)</f>
        <v/>
      </c>
      <c r="R2214" s="16">
        <f>IF(Occurrence!J2214&gt;0,Occurrence!J2214/Q2214,0)</f>
        <v/>
      </c>
      <c r="S2214" s="9">
        <f>IF(Occurrence!J2214&gt;0,P2214*R2214,0)</f>
        <v/>
      </c>
      <c r="T2214" s="24">
        <f>IF(Occurrence!K2214&gt;0,COUNTIFS(Occurrence!$K$2:$K$2441,"&gt;0",Occurrence!$K$2:$K$2441,"&lt;="&amp;Occurrence!K2214)/($B$9+1),0)</f>
        <v/>
      </c>
      <c r="U2214" s="16">
        <f>IF(Occurrence!K2214&gt;0,_xlfn.PERCENTILE.INC(Data!$O$2:$O$2441,($B$4+T2214*($B$5-1))/($B$3-1)),0)</f>
        <v/>
      </c>
      <c r="V2214" s="16">
        <f>IF(Occurrence!K2214&gt;0,_xlfn.PERCENTILE.INC(Occurrence!$I$2:$I$2441,($B$6+T2214*($B$7-1))/($B$3-1)),0)</f>
        <v/>
      </c>
      <c r="W2214" s="16">
        <f>IF(Occurrence!K2214&gt;0,Occurrence!K2214/V2214,0)</f>
        <v/>
      </c>
      <c r="X2214" s="9">
        <f>IF(Occurrence!K2214&gt;0,U2214*W2214,0)</f>
        <v/>
      </c>
      <c r="Y2214" s="24">
        <f>COUNTIF(Data!$X$2:$X$2441,"&lt;="&amp;Data!X2214)/($B$3+1)</f>
        <v/>
      </c>
      <c r="Z2214" s="16">
        <f>_xlfn.PERCENTILE.INC(Data!$U$2:$U$2441,Y2214)</f>
        <v/>
      </c>
      <c r="AA2214" s="16">
        <f>_xlfn.PERCENTILE.INC(Data!$V$2:$V$2441,Y2214)</f>
        <v/>
      </c>
      <c r="AB2214" s="16">
        <f>Data!X2214-AA2214</f>
        <v/>
      </c>
      <c r="AC2214" s="9">
        <f>Z2214+AB2214</f>
        <v/>
      </c>
      <c r="AD2214" s="24">
        <f>COUNTIF(Data!$Y$2:$Y$2441,"&lt;="&amp;Data!Y2214)/($B$3+1)</f>
        <v/>
      </c>
      <c r="AE2214" s="16">
        <f>_xlfn.PERCENTILE.INC(Data!$U$2:$U$2441,AD2214)</f>
        <v/>
      </c>
      <c r="AF2214" s="16">
        <f>_xlfn.PERCENTILE.INC(Data!$V$2:$V$2441,AD2214)</f>
        <v/>
      </c>
      <c r="AG2214" s="16">
        <f>Data!Y2214-AF2214</f>
        <v/>
      </c>
      <c r="AH2214" s="9">
        <f>AE2214+AG2214</f>
        <v/>
      </c>
    </row>
    <row r="2215">
      <c r="N2215" s="14">
        <f>Data!A2215</f>
        <v/>
      </c>
      <c r="O2215" s="24">
        <f>IF(Occurrence!J2215&gt;0,COUNTIFS(Occurrence!$J$2:$J$2441,"&gt;0",Occurrence!$J$2:$J$2441,"&lt;="&amp;Occurrence!J2215)/($B$8+1),0)</f>
        <v/>
      </c>
      <c r="P2215" s="16">
        <f>IF(Occurrence!J2215&gt;0,_xlfn.PERCENTILE.INC(Data!$O$2:$O$2441,($B$4+O2215*($B$5-1))/($B$3-1)),0)</f>
        <v/>
      </c>
      <c r="Q2215" s="16">
        <f>IF(Occurrence!J2215&gt;0,_xlfn.PERCENTILE.INC(Occurrence!$I$2:$I$2441,($B$6+O2215*($B$7-1))/($B$3-1)),0)</f>
        <v/>
      </c>
      <c r="R2215" s="16">
        <f>IF(Occurrence!J2215&gt;0,Occurrence!J2215/Q2215,0)</f>
        <v/>
      </c>
      <c r="S2215" s="9">
        <f>IF(Occurrence!J2215&gt;0,P2215*R2215,0)</f>
        <v/>
      </c>
      <c r="T2215" s="24">
        <f>IF(Occurrence!K2215&gt;0,COUNTIFS(Occurrence!$K$2:$K$2441,"&gt;0",Occurrence!$K$2:$K$2441,"&lt;="&amp;Occurrence!K2215)/($B$9+1),0)</f>
        <v/>
      </c>
      <c r="U2215" s="16">
        <f>IF(Occurrence!K2215&gt;0,_xlfn.PERCENTILE.INC(Data!$O$2:$O$2441,($B$4+T2215*($B$5-1))/($B$3-1)),0)</f>
        <v/>
      </c>
      <c r="V2215" s="16">
        <f>IF(Occurrence!K2215&gt;0,_xlfn.PERCENTILE.INC(Occurrence!$I$2:$I$2441,($B$6+T2215*($B$7-1))/($B$3-1)),0)</f>
        <v/>
      </c>
      <c r="W2215" s="16">
        <f>IF(Occurrence!K2215&gt;0,Occurrence!K2215/V2215,0)</f>
        <v/>
      </c>
      <c r="X2215" s="9">
        <f>IF(Occurrence!K2215&gt;0,U2215*W2215,0)</f>
        <v/>
      </c>
      <c r="Y2215" s="24">
        <f>COUNTIF(Data!$X$2:$X$2441,"&lt;="&amp;Data!X2215)/($B$3+1)</f>
        <v/>
      </c>
      <c r="Z2215" s="16">
        <f>_xlfn.PERCENTILE.INC(Data!$U$2:$U$2441,Y2215)</f>
        <v/>
      </c>
      <c r="AA2215" s="16">
        <f>_xlfn.PERCENTILE.INC(Data!$V$2:$V$2441,Y2215)</f>
        <v/>
      </c>
      <c r="AB2215" s="16">
        <f>Data!X2215-AA2215</f>
        <v/>
      </c>
      <c r="AC2215" s="9">
        <f>Z2215+AB2215</f>
        <v/>
      </c>
      <c r="AD2215" s="24">
        <f>COUNTIF(Data!$Y$2:$Y$2441,"&lt;="&amp;Data!Y2215)/($B$3+1)</f>
        <v/>
      </c>
      <c r="AE2215" s="16">
        <f>_xlfn.PERCENTILE.INC(Data!$U$2:$U$2441,AD2215)</f>
        <v/>
      </c>
      <c r="AF2215" s="16">
        <f>_xlfn.PERCENTILE.INC(Data!$V$2:$V$2441,AD2215)</f>
        <v/>
      </c>
      <c r="AG2215" s="16">
        <f>Data!Y2215-AF2215</f>
        <v/>
      </c>
      <c r="AH2215" s="9">
        <f>AE2215+AG2215</f>
        <v/>
      </c>
    </row>
    <row r="2216">
      <c r="N2216" s="14">
        <f>Data!A2216</f>
        <v/>
      </c>
      <c r="O2216" s="24">
        <f>IF(Occurrence!J2216&gt;0,COUNTIFS(Occurrence!$J$2:$J$2441,"&gt;0",Occurrence!$J$2:$J$2441,"&lt;="&amp;Occurrence!J2216)/($B$8+1),0)</f>
        <v/>
      </c>
      <c r="P2216" s="16">
        <f>IF(Occurrence!J2216&gt;0,_xlfn.PERCENTILE.INC(Data!$O$2:$O$2441,($B$4+O2216*($B$5-1))/($B$3-1)),0)</f>
        <v/>
      </c>
      <c r="Q2216" s="16">
        <f>IF(Occurrence!J2216&gt;0,_xlfn.PERCENTILE.INC(Occurrence!$I$2:$I$2441,($B$6+O2216*($B$7-1))/($B$3-1)),0)</f>
        <v/>
      </c>
      <c r="R2216" s="16">
        <f>IF(Occurrence!J2216&gt;0,Occurrence!J2216/Q2216,0)</f>
        <v/>
      </c>
      <c r="S2216" s="9">
        <f>IF(Occurrence!J2216&gt;0,P2216*R2216,0)</f>
        <v/>
      </c>
      <c r="T2216" s="24">
        <f>IF(Occurrence!K2216&gt;0,COUNTIFS(Occurrence!$K$2:$K$2441,"&gt;0",Occurrence!$K$2:$K$2441,"&lt;="&amp;Occurrence!K2216)/($B$9+1),0)</f>
        <v/>
      </c>
      <c r="U2216" s="16">
        <f>IF(Occurrence!K2216&gt;0,_xlfn.PERCENTILE.INC(Data!$O$2:$O$2441,($B$4+T2216*($B$5-1))/($B$3-1)),0)</f>
        <v/>
      </c>
      <c r="V2216" s="16">
        <f>IF(Occurrence!K2216&gt;0,_xlfn.PERCENTILE.INC(Occurrence!$I$2:$I$2441,($B$6+T2216*($B$7-1))/($B$3-1)),0)</f>
        <v/>
      </c>
      <c r="W2216" s="16">
        <f>IF(Occurrence!K2216&gt;0,Occurrence!K2216/V2216,0)</f>
        <v/>
      </c>
      <c r="X2216" s="9">
        <f>IF(Occurrence!K2216&gt;0,U2216*W2216,0)</f>
        <v/>
      </c>
      <c r="Y2216" s="24">
        <f>COUNTIF(Data!$X$2:$X$2441,"&lt;="&amp;Data!X2216)/($B$3+1)</f>
        <v/>
      </c>
      <c r="Z2216" s="16">
        <f>_xlfn.PERCENTILE.INC(Data!$U$2:$U$2441,Y2216)</f>
        <v/>
      </c>
      <c r="AA2216" s="16">
        <f>_xlfn.PERCENTILE.INC(Data!$V$2:$V$2441,Y2216)</f>
        <v/>
      </c>
      <c r="AB2216" s="16">
        <f>Data!X2216-AA2216</f>
        <v/>
      </c>
      <c r="AC2216" s="9">
        <f>Z2216+AB2216</f>
        <v/>
      </c>
      <c r="AD2216" s="24">
        <f>COUNTIF(Data!$Y$2:$Y$2441,"&lt;="&amp;Data!Y2216)/($B$3+1)</f>
        <v/>
      </c>
      <c r="AE2216" s="16">
        <f>_xlfn.PERCENTILE.INC(Data!$U$2:$U$2441,AD2216)</f>
        <v/>
      </c>
      <c r="AF2216" s="16">
        <f>_xlfn.PERCENTILE.INC(Data!$V$2:$V$2441,AD2216)</f>
        <v/>
      </c>
      <c r="AG2216" s="16">
        <f>Data!Y2216-AF2216</f>
        <v/>
      </c>
      <c r="AH2216" s="9">
        <f>AE2216+AG2216</f>
        <v/>
      </c>
    </row>
    <row r="2217">
      <c r="N2217" s="14">
        <f>Data!A2217</f>
        <v/>
      </c>
      <c r="O2217" s="24">
        <f>IF(Occurrence!J2217&gt;0,COUNTIFS(Occurrence!$J$2:$J$2441,"&gt;0",Occurrence!$J$2:$J$2441,"&lt;="&amp;Occurrence!J2217)/($B$8+1),0)</f>
        <v/>
      </c>
      <c r="P2217" s="16">
        <f>IF(Occurrence!J2217&gt;0,_xlfn.PERCENTILE.INC(Data!$O$2:$O$2441,($B$4+O2217*($B$5-1))/($B$3-1)),0)</f>
        <v/>
      </c>
      <c r="Q2217" s="16">
        <f>IF(Occurrence!J2217&gt;0,_xlfn.PERCENTILE.INC(Occurrence!$I$2:$I$2441,($B$6+O2217*($B$7-1))/($B$3-1)),0)</f>
        <v/>
      </c>
      <c r="R2217" s="16">
        <f>IF(Occurrence!J2217&gt;0,Occurrence!J2217/Q2217,0)</f>
        <v/>
      </c>
      <c r="S2217" s="9">
        <f>IF(Occurrence!J2217&gt;0,P2217*R2217,0)</f>
        <v/>
      </c>
      <c r="T2217" s="24">
        <f>IF(Occurrence!K2217&gt;0,COUNTIFS(Occurrence!$K$2:$K$2441,"&gt;0",Occurrence!$K$2:$K$2441,"&lt;="&amp;Occurrence!K2217)/($B$9+1),0)</f>
        <v/>
      </c>
      <c r="U2217" s="16">
        <f>IF(Occurrence!K2217&gt;0,_xlfn.PERCENTILE.INC(Data!$O$2:$O$2441,($B$4+T2217*($B$5-1))/($B$3-1)),0)</f>
        <v/>
      </c>
      <c r="V2217" s="16">
        <f>IF(Occurrence!K2217&gt;0,_xlfn.PERCENTILE.INC(Occurrence!$I$2:$I$2441,($B$6+T2217*($B$7-1))/($B$3-1)),0)</f>
        <v/>
      </c>
      <c r="W2217" s="16">
        <f>IF(Occurrence!K2217&gt;0,Occurrence!K2217/V2217,0)</f>
        <v/>
      </c>
      <c r="X2217" s="9">
        <f>IF(Occurrence!K2217&gt;0,U2217*W2217,0)</f>
        <v/>
      </c>
      <c r="Y2217" s="24">
        <f>COUNTIF(Data!$X$2:$X$2441,"&lt;="&amp;Data!X2217)/($B$3+1)</f>
        <v/>
      </c>
      <c r="Z2217" s="16">
        <f>_xlfn.PERCENTILE.INC(Data!$U$2:$U$2441,Y2217)</f>
        <v/>
      </c>
      <c r="AA2217" s="16">
        <f>_xlfn.PERCENTILE.INC(Data!$V$2:$V$2441,Y2217)</f>
        <v/>
      </c>
      <c r="AB2217" s="16">
        <f>Data!X2217-AA2217</f>
        <v/>
      </c>
      <c r="AC2217" s="9">
        <f>Z2217+AB2217</f>
        <v/>
      </c>
      <c r="AD2217" s="24">
        <f>COUNTIF(Data!$Y$2:$Y$2441,"&lt;="&amp;Data!Y2217)/($B$3+1)</f>
        <v/>
      </c>
      <c r="AE2217" s="16">
        <f>_xlfn.PERCENTILE.INC(Data!$U$2:$U$2441,AD2217)</f>
        <v/>
      </c>
      <c r="AF2217" s="16">
        <f>_xlfn.PERCENTILE.INC(Data!$V$2:$V$2441,AD2217)</f>
        <v/>
      </c>
      <c r="AG2217" s="16">
        <f>Data!Y2217-AF2217</f>
        <v/>
      </c>
      <c r="AH2217" s="9">
        <f>AE2217+AG2217</f>
        <v/>
      </c>
    </row>
    <row r="2218">
      <c r="N2218" s="14">
        <f>Data!A2218</f>
        <v/>
      </c>
      <c r="O2218" s="24">
        <f>IF(Occurrence!J2218&gt;0,COUNTIFS(Occurrence!$J$2:$J$2441,"&gt;0",Occurrence!$J$2:$J$2441,"&lt;="&amp;Occurrence!J2218)/($B$8+1),0)</f>
        <v/>
      </c>
      <c r="P2218" s="16">
        <f>IF(Occurrence!J2218&gt;0,_xlfn.PERCENTILE.INC(Data!$O$2:$O$2441,($B$4+O2218*($B$5-1))/($B$3-1)),0)</f>
        <v/>
      </c>
      <c r="Q2218" s="16">
        <f>IF(Occurrence!J2218&gt;0,_xlfn.PERCENTILE.INC(Occurrence!$I$2:$I$2441,($B$6+O2218*($B$7-1))/($B$3-1)),0)</f>
        <v/>
      </c>
      <c r="R2218" s="16">
        <f>IF(Occurrence!J2218&gt;0,Occurrence!J2218/Q2218,0)</f>
        <v/>
      </c>
      <c r="S2218" s="9">
        <f>IF(Occurrence!J2218&gt;0,P2218*R2218,0)</f>
        <v/>
      </c>
      <c r="T2218" s="24">
        <f>IF(Occurrence!K2218&gt;0,COUNTIFS(Occurrence!$K$2:$K$2441,"&gt;0",Occurrence!$K$2:$K$2441,"&lt;="&amp;Occurrence!K2218)/($B$9+1),0)</f>
        <v/>
      </c>
      <c r="U2218" s="16">
        <f>IF(Occurrence!K2218&gt;0,_xlfn.PERCENTILE.INC(Data!$O$2:$O$2441,($B$4+T2218*($B$5-1))/($B$3-1)),0)</f>
        <v/>
      </c>
      <c r="V2218" s="16">
        <f>IF(Occurrence!K2218&gt;0,_xlfn.PERCENTILE.INC(Occurrence!$I$2:$I$2441,($B$6+T2218*($B$7-1))/($B$3-1)),0)</f>
        <v/>
      </c>
      <c r="W2218" s="16">
        <f>IF(Occurrence!K2218&gt;0,Occurrence!K2218/V2218,0)</f>
        <v/>
      </c>
      <c r="X2218" s="9">
        <f>IF(Occurrence!K2218&gt;0,U2218*W2218,0)</f>
        <v/>
      </c>
      <c r="Y2218" s="24">
        <f>COUNTIF(Data!$X$2:$X$2441,"&lt;="&amp;Data!X2218)/($B$3+1)</f>
        <v/>
      </c>
      <c r="Z2218" s="16">
        <f>_xlfn.PERCENTILE.INC(Data!$U$2:$U$2441,Y2218)</f>
        <v/>
      </c>
      <c r="AA2218" s="16">
        <f>_xlfn.PERCENTILE.INC(Data!$V$2:$V$2441,Y2218)</f>
        <v/>
      </c>
      <c r="AB2218" s="16">
        <f>Data!X2218-AA2218</f>
        <v/>
      </c>
      <c r="AC2218" s="9">
        <f>Z2218+AB2218</f>
        <v/>
      </c>
      <c r="AD2218" s="24">
        <f>COUNTIF(Data!$Y$2:$Y$2441,"&lt;="&amp;Data!Y2218)/($B$3+1)</f>
        <v/>
      </c>
      <c r="AE2218" s="16">
        <f>_xlfn.PERCENTILE.INC(Data!$U$2:$U$2441,AD2218)</f>
        <v/>
      </c>
      <c r="AF2218" s="16">
        <f>_xlfn.PERCENTILE.INC(Data!$V$2:$V$2441,AD2218)</f>
        <v/>
      </c>
      <c r="AG2218" s="16">
        <f>Data!Y2218-AF2218</f>
        <v/>
      </c>
      <c r="AH2218" s="9">
        <f>AE2218+AG2218</f>
        <v/>
      </c>
    </row>
    <row r="2219">
      <c r="N2219" s="14">
        <f>Data!A2219</f>
        <v/>
      </c>
      <c r="O2219" s="24">
        <f>IF(Occurrence!J2219&gt;0,COUNTIFS(Occurrence!$J$2:$J$2441,"&gt;0",Occurrence!$J$2:$J$2441,"&lt;="&amp;Occurrence!J2219)/($B$8+1),0)</f>
        <v/>
      </c>
      <c r="P2219" s="16">
        <f>IF(Occurrence!J2219&gt;0,_xlfn.PERCENTILE.INC(Data!$O$2:$O$2441,($B$4+O2219*($B$5-1))/($B$3-1)),0)</f>
        <v/>
      </c>
      <c r="Q2219" s="16">
        <f>IF(Occurrence!J2219&gt;0,_xlfn.PERCENTILE.INC(Occurrence!$I$2:$I$2441,($B$6+O2219*($B$7-1))/($B$3-1)),0)</f>
        <v/>
      </c>
      <c r="R2219" s="16">
        <f>IF(Occurrence!J2219&gt;0,Occurrence!J2219/Q2219,0)</f>
        <v/>
      </c>
      <c r="S2219" s="9">
        <f>IF(Occurrence!J2219&gt;0,P2219*R2219,0)</f>
        <v/>
      </c>
      <c r="T2219" s="24">
        <f>IF(Occurrence!K2219&gt;0,COUNTIFS(Occurrence!$K$2:$K$2441,"&gt;0",Occurrence!$K$2:$K$2441,"&lt;="&amp;Occurrence!K2219)/($B$9+1),0)</f>
        <v/>
      </c>
      <c r="U2219" s="16">
        <f>IF(Occurrence!K2219&gt;0,_xlfn.PERCENTILE.INC(Data!$O$2:$O$2441,($B$4+T2219*($B$5-1))/($B$3-1)),0)</f>
        <v/>
      </c>
      <c r="V2219" s="16">
        <f>IF(Occurrence!K2219&gt;0,_xlfn.PERCENTILE.INC(Occurrence!$I$2:$I$2441,($B$6+T2219*($B$7-1))/($B$3-1)),0)</f>
        <v/>
      </c>
      <c r="W2219" s="16">
        <f>IF(Occurrence!K2219&gt;0,Occurrence!K2219/V2219,0)</f>
        <v/>
      </c>
      <c r="X2219" s="9">
        <f>IF(Occurrence!K2219&gt;0,U2219*W2219,0)</f>
        <v/>
      </c>
      <c r="Y2219" s="24">
        <f>COUNTIF(Data!$X$2:$X$2441,"&lt;="&amp;Data!X2219)/($B$3+1)</f>
        <v/>
      </c>
      <c r="Z2219" s="16">
        <f>_xlfn.PERCENTILE.INC(Data!$U$2:$U$2441,Y2219)</f>
        <v/>
      </c>
      <c r="AA2219" s="16">
        <f>_xlfn.PERCENTILE.INC(Data!$V$2:$V$2441,Y2219)</f>
        <v/>
      </c>
      <c r="AB2219" s="16">
        <f>Data!X2219-AA2219</f>
        <v/>
      </c>
      <c r="AC2219" s="9">
        <f>Z2219+AB2219</f>
        <v/>
      </c>
      <c r="AD2219" s="24">
        <f>COUNTIF(Data!$Y$2:$Y$2441,"&lt;="&amp;Data!Y2219)/($B$3+1)</f>
        <v/>
      </c>
      <c r="AE2219" s="16">
        <f>_xlfn.PERCENTILE.INC(Data!$U$2:$U$2441,AD2219)</f>
        <v/>
      </c>
      <c r="AF2219" s="16">
        <f>_xlfn.PERCENTILE.INC(Data!$V$2:$V$2441,AD2219)</f>
        <v/>
      </c>
      <c r="AG2219" s="16">
        <f>Data!Y2219-AF2219</f>
        <v/>
      </c>
      <c r="AH2219" s="9">
        <f>AE2219+AG2219</f>
        <v/>
      </c>
    </row>
    <row r="2220">
      <c r="N2220" s="14">
        <f>Data!A2220</f>
        <v/>
      </c>
      <c r="O2220" s="24">
        <f>IF(Occurrence!J2220&gt;0,COUNTIFS(Occurrence!$J$2:$J$2441,"&gt;0",Occurrence!$J$2:$J$2441,"&lt;="&amp;Occurrence!J2220)/($B$8+1),0)</f>
        <v/>
      </c>
      <c r="P2220" s="16">
        <f>IF(Occurrence!J2220&gt;0,_xlfn.PERCENTILE.INC(Data!$O$2:$O$2441,($B$4+O2220*($B$5-1))/($B$3-1)),0)</f>
        <v/>
      </c>
      <c r="Q2220" s="16">
        <f>IF(Occurrence!J2220&gt;0,_xlfn.PERCENTILE.INC(Occurrence!$I$2:$I$2441,($B$6+O2220*($B$7-1))/($B$3-1)),0)</f>
        <v/>
      </c>
      <c r="R2220" s="16">
        <f>IF(Occurrence!J2220&gt;0,Occurrence!J2220/Q2220,0)</f>
        <v/>
      </c>
      <c r="S2220" s="9">
        <f>IF(Occurrence!J2220&gt;0,P2220*R2220,0)</f>
        <v/>
      </c>
      <c r="T2220" s="24">
        <f>IF(Occurrence!K2220&gt;0,COUNTIFS(Occurrence!$K$2:$K$2441,"&gt;0",Occurrence!$K$2:$K$2441,"&lt;="&amp;Occurrence!K2220)/($B$9+1),0)</f>
        <v/>
      </c>
      <c r="U2220" s="16">
        <f>IF(Occurrence!K2220&gt;0,_xlfn.PERCENTILE.INC(Data!$O$2:$O$2441,($B$4+T2220*($B$5-1))/($B$3-1)),0)</f>
        <v/>
      </c>
      <c r="V2220" s="16">
        <f>IF(Occurrence!K2220&gt;0,_xlfn.PERCENTILE.INC(Occurrence!$I$2:$I$2441,($B$6+T2220*($B$7-1))/($B$3-1)),0)</f>
        <v/>
      </c>
      <c r="W2220" s="16">
        <f>IF(Occurrence!K2220&gt;0,Occurrence!K2220/V2220,0)</f>
        <v/>
      </c>
      <c r="X2220" s="9">
        <f>IF(Occurrence!K2220&gt;0,U2220*W2220,0)</f>
        <v/>
      </c>
      <c r="Y2220" s="24">
        <f>COUNTIF(Data!$X$2:$X$2441,"&lt;="&amp;Data!X2220)/($B$3+1)</f>
        <v/>
      </c>
      <c r="Z2220" s="16">
        <f>_xlfn.PERCENTILE.INC(Data!$U$2:$U$2441,Y2220)</f>
        <v/>
      </c>
      <c r="AA2220" s="16">
        <f>_xlfn.PERCENTILE.INC(Data!$V$2:$V$2441,Y2220)</f>
        <v/>
      </c>
      <c r="AB2220" s="16">
        <f>Data!X2220-AA2220</f>
        <v/>
      </c>
      <c r="AC2220" s="9">
        <f>Z2220+AB2220</f>
        <v/>
      </c>
      <c r="AD2220" s="24">
        <f>COUNTIF(Data!$Y$2:$Y$2441,"&lt;="&amp;Data!Y2220)/($B$3+1)</f>
        <v/>
      </c>
      <c r="AE2220" s="16">
        <f>_xlfn.PERCENTILE.INC(Data!$U$2:$U$2441,AD2220)</f>
        <v/>
      </c>
      <c r="AF2220" s="16">
        <f>_xlfn.PERCENTILE.INC(Data!$V$2:$V$2441,AD2220)</f>
        <v/>
      </c>
      <c r="AG2220" s="16">
        <f>Data!Y2220-AF2220</f>
        <v/>
      </c>
      <c r="AH2220" s="9">
        <f>AE2220+AG2220</f>
        <v/>
      </c>
    </row>
    <row r="2221">
      <c r="N2221" s="14">
        <f>Data!A2221</f>
        <v/>
      </c>
      <c r="O2221" s="24">
        <f>IF(Occurrence!J2221&gt;0,COUNTIFS(Occurrence!$J$2:$J$2441,"&gt;0",Occurrence!$J$2:$J$2441,"&lt;="&amp;Occurrence!J2221)/($B$8+1),0)</f>
        <v/>
      </c>
      <c r="P2221" s="16">
        <f>IF(Occurrence!J2221&gt;0,_xlfn.PERCENTILE.INC(Data!$O$2:$O$2441,($B$4+O2221*($B$5-1))/($B$3-1)),0)</f>
        <v/>
      </c>
      <c r="Q2221" s="16">
        <f>IF(Occurrence!J2221&gt;0,_xlfn.PERCENTILE.INC(Occurrence!$I$2:$I$2441,($B$6+O2221*($B$7-1))/($B$3-1)),0)</f>
        <v/>
      </c>
      <c r="R2221" s="16">
        <f>IF(Occurrence!J2221&gt;0,Occurrence!J2221/Q2221,0)</f>
        <v/>
      </c>
      <c r="S2221" s="9">
        <f>IF(Occurrence!J2221&gt;0,P2221*R2221,0)</f>
        <v/>
      </c>
      <c r="T2221" s="24">
        <f>IF(Occurrence!K2221&gt;0,COUNTIFS(Occurrence!$K$2:$K$2441,"&gt;0",Occurrence!$K$2:$K$2441,"&lt;="&amp;Occurrence!K2221)/($B$9+1),0)</f>
        <v/>
      </c>
      <c r="U2221" s="16">
        <f>IF(Occurrence!K2221&gt;0,_xlfn.PERCENTILE.INC(Data!$O$2:$O$2441,($B$4+T2221*($B$5-1))/($B$3-1)),0)</f>
        <v/>
      </c>
      <c r="V2221" s="16">
        <f>IF(Occurrence!K2221&gt;0,_xlfn.PERCENTILE.INC(Occurrence!$I$2:$I$2441,($B$6+T2221*($B$7-1))/($B$3-1)),0)</f>
        <v/>
      </c>
      <c r="W2221" s="16">
        <f>IF(Occurrence!K2221&gt;0,Occurrence!K2221/V2221,0)</f>
        <v/>
      </c>
      <c r="X2221" s="9">
        <f>IF(Occurrence!K2221&gt;0,U2221*W2221,0)</f>
        <v/>
      </c>
      <c r="Y2221" s="24">
        <f>COUNTIF(Data!$X$2:$X$2441,"&lt;="&amp;Data!X2221)/($B$3+1)</f>
        <v/>
      </c>
      <c r="Z2221" s="16">
        <f>_xlfn.PERCENTILE.INC(Data!$U$2:$U$2441,Y2221)</f>
        <v/>
      </c>
      <c r="AA2221" s="16">
        <f>_xlfn.PERCENTILE.INC(Data!$V$2:$V$2441,Y2221)</f>
        <v/>
      </c>
      <c r="AB2221" s="16">
        <f>Data!X2221-AA2221</f>
        <v/>
      </c>
      <c r="AC2221" s="9">
        <f>Z2221+AB2221</f>
        <v/>
      </c>
      <c r="AD2221" s="24">
        <f>COUNTIF(Data!$Y$2:$Y$2441,"&lt;="&amp;Data!Y2221)/($B$3+1)</f>
        <v/>
      </c>
      <c r="AE2221" s="16">
        <f>_xlfn.PERCENTILE.INC(Data!$U$2:$U$2441,AD2221)</f>
        <v/>
      </c>
      <c r="AF2221" s="16">
        <f>_xlfn.PERCENTILE.INC(Data!$V$2:$V$2441,AD2221)</f>
        <v/>
      </c>
      <c r="AG2221" s="16">
        <f>Data!Y2221-AF2221</f>
        <v/>
      </c>
      <c r="AH2221" s="9">
        <f>AE2221+AG2221</f>
        <v/>
      </c>
    </row>
    <row r="2222">
      <c r="N2222" s="14">
        <f>Data!A2222</f>
        <v/>
      </c>
      <c r="O2222" s="24">
        <f>IF(Occurrence!J2222&gt;0,COUNTIFS(Occurrence!$J$2:$J$2441,"&gt;0",Occurrence!$J$2:$J$2441,"&lt;="&amp;Occurrence!J2222)/($B$8+1),0)</f>
        <v/>
      </c>
      <c r="P2222" s="16">
        <f>IF(Occurrence!J2222&gt;0,_xlfn.PERCENTILE.INC(Data!$O$2:$O$2441,($B$4+O2222*($B$5-1))/($B$3-1)),0)</f>
        <v/>
      </c>
      <c r="Q2222" s="16">
        <f>IF(Occurrence!J2222&gt;0,_xlfn.PERCENTILE.INC(Occurrence!$I$2:$I$2441,($B$6+O2222*($B$7-1))/($B$3-1)),0)</f>
        <v/>
      </c>
      <c r="R2222" s="16">
        <f>IF(Occurrence!J2222&gt;0,Occurrence!J2222/Q2222,0)</f>
        <v/>
      </c>
      <c r="S2222" s="9">
        <f>IF(Occurrence!J2222&gt;0,P2222*R2222,0)</f>
        <v/>
      </c>
      <c r="T2222" s="24">
        <f>IF(Occurrence!K2222&gt;0,COUNTIFS(Occurrence!$K$2:$K$2441,"&gt;0",Occurrence!$K$2:$K$2441,"&lt;="&amp;Occurrence!K2222)/($B$9+1),0)</f>
        <v/>
      </c>
      <c r="U2222" s="16">
        <f>IF(Occurrence!K2222&gt;0,_xlfn.PERCENTILE.INC(Data!$O$2:$O$2441,($B$4+T2222*($B$5-1))/($B$3-1)),0)</f>
        <v/>
      </c>
      <c r="V2222" s="16">
        <f>IF(Occurrence!K2222&gt;0,_xlfn.PERCENTILE.INC(Occurrence!$I$2:$I$2441,($B$6+T2222*($B$7-1))/($B$3-1)),0)</f>
        <v/>
      </c>
      <c r="W2222" s="16">
        <f>IF(Occurrence!K2222&gt;0,Occurrence!K2222/V2222,0)</f>
        <v/>
      </c>
      <c r="X2222" s="9">
        <f>IF(Occurrence!K2222&gt;0,U2222*W2222,0)</f>
        <v/>
      </c>
      <c r="Y2222" s="24">
        <f>COUNTIF(Data!$X$2:$X$2441,"&lt;="&amp;Data!X2222)/($B$3+1)</f>
        <v/>
      </c>
      <c r="Z2222" s="16">
        <f>_xlfn.PERCENTILE.INC(Data!$U$2:$U$2441,Y2222)</f>
        <v/>
      </c>
      <c r="AA2222" s="16">
        <f>_xlfn.PERCENTILE.INC(Data!$V$2:$V$2441,Y2222)</f>
        <v/>
      </c>
      <c r="AB2222" s="16">
        <f>Data!X2222-AA2222</f>
        <v/>
      </c>
      <c r="AC2222" s="9">
        <f>Z2222+AB2222</f>
        <v/>
      </c>
      <c r="AD2222" s="24">
        <f>COUNTIF(Data!$Y$2:$Y$2441,"&lt;="&amp;Data!Y2222)/($B$3+1)</f>
        <v/>
      </c>
      <c r="AE2222" s="16">
        <f>_xlfn.PERCENTILE.INC(Data!$U$2:$U$2441,AD2222)</f>
        <v/>
      </c>
      <c r="AF2222" s="16">
        <f>_xlfn.PERCENTILE.INC(Data!$V$2:$V$2441,AD2222)</f>
        <v/>
      </c>
      <c r="AG2222" s="16">
        <f>Data!Y2222-AF2222</f>
        <v/>
      </c>
      <c r="AH2222" s="9">
        <f>AE2222+AG2222</f>
        <v/>
      </c>
    </row>
    <row r="2223">
      <c r="N2223" s="14">
        <f>Data!A2223</f>
        <v/>
      </c>
      <c r="O2223" s="24">
        <f>IF(Occurrence!J2223&gt;0,COUNTIFS(Occurrence!$J$2:$J$2441,"&gt;0",Occurrence!$J$2:$J$2441,"&lt;="&amp;Occurrence!J2223)/($B$8+1),0)</f>
        <v/>
      </c>
      <c r="P2223" s="16">
        <f>IF(Occurrence!J2223&gt;0,_xlfn.PERCENTILE.INC(Data!$O$2:$O$2441,($B$4+O2223*($B$5-1))/($B$3-1)),0)</f>
        <v/>
      </c>
      <c r="Q2223" s="16">
        <f>IF(Occurrence!J2223&gt;0,_xlfn.PERCENTILE.INC(Occurrence!$I$2:$I$2441,($B$6+O2223*($B$7-1))/($B$3-1)),0)</f>
        <v/>
      </c>
      <c r="R2223" s="16">
        <f>IF(Occurrence!J2223&gt;0,Occurrence!J2223/Q2223,0)</f>
        <v/>
      </c>
      <c r="S2223" s="9">
        <f>IF(Occurrence!J2223&gt;0,P2223*R2223,0)</f>
        <v/>
      </c>
      <c r="T2223" s="24">
        <f>IF(Occurrence!K2223&gt;0,COUNTIFS(Occurrence!$K$2:$K$2441,"&gt;0",Occurrence!$K$2:$K$2441,"&lt;="&amp;Occurrence!K2223)/($B$9+1),0)</f>
        <v/>
      </c>
      <c r="U2223" s="16">
        <f>IF(Occurrence!K2223&gt;0,_xlfn.PERCENTILE.INC(Data!$O$2:$O$2441,($B$4+T2223*($B$5-1))/($B$3-1)),0)</f>
        <v/>
      </c>
      <c r="V2223" s="16">
        <f>IF(Occurrence!K2223&gt;0,_xlfn.PERCENTILE.INC(Occurrence!$I$2:$I$2441,($B$6+T2223*($B$7-1))/($B$3-1)),0)</f>
        <v/>
      </c>
      <c r="W2223" s="16">
        <f>IF(Occurrence!K2223&gt;0,Occurrence!K2223/V2223,0)</f>
        <v/>
      </c>
      <c r="X2223" s="9">
        <f>IF(Occurrence!K2223&gt;0,U2223*W2223,0)</f>
        <v/>
      </c>
      <c r="Y2223" s="24">
        <f>COUNTIF(Data!$X$2:$X$2441,"&lt;="&amp;Data!X2223)/($B$3+1)</f>
        <v/>
      </c>
      <c r="Z2223" s="16">
        <f>_xlfn.PERCENTILE.INC(Data!$U$2:$U$2441,Y2223)</f>
        <v/>
      </c>
      <c r="AA2223" s="16">
        <f>_xlfn.PERCENTILE.INC(Data!$V$2:$V$2441,Y2223)</f>
        <v/>
      </c>
      <c r="AB2223" s="16">
        <f>Data!X2223-AA2223</f>
        <v/>
      </c>
      <c r="AC2223" s="9">
        <f>Z2223+AB2223</f>
        <v/>
      </c>
      <c r="AD2223" s="24">
        <f>COUNTIF(Data!$Y$2:$Y$2441,"&lt;="&amp;Data!Y2223)/($B$3+1)</f>
        <v/>
      </c>
      <c r="AE2223" s="16">
        <f>_xlfn.PERCENTILE.INC(Data!$U$2:$U$2441,AD2223)</f>
        <v/>
      </c>
      <c r="AF2223" s="16">
        <f>_xlfn.PERCENTILE.INC(Data!$V$2:$V$2441,AD2223)</f>
        <v/>
      </c>
      <c r="AG2223" s="16">
        <f>Data!Y2223-AF2223</f>
        <v/>
      </c>
      <c r="AH2223" s="9">
        <f>AE2223+AG2223</f>
        <v/>
      </c>
    </row>
    <row r="2224">
      <c r="N2224" s="14">
        <f>Data!A2224</f>
        <v/>
      </c>
      <c r="O2224" s="24">
        <f>IF(Occurrence!J2224&gt;0,COUNTIFS(Occurrence!$J$2:$J$2441,"&gt;0",Occurrence!$J$2:$J$2441,"&lt;="&amp;Occurrence!J2224)/($B$8+1),0)</f>
        <v/>
      </c>
      <c r="P2224" s="16">
        <f>IF(Occurrence!J2224&gt;0,_xlfn.PERCENTILE.INC(Data!$O$2:$O$2441,($B$4+O2224*($B$5-1))/($B$3-1)),0)</f>
        <v/>
      </c>
      <c r="Q2224" s="16">
        <f>IF(Occurrence!J2224&gt;0,_xlfn.PERCENTILE.INC(Occurrence!$I$2:$I$2441,($B$6+O2224*($B$7-1))/($B$3-1)),0)</f>
        <v/>
      </c>
      <c r="R2224" s="16">
        <f>IF(Occurrence!J2224&gt;0,Occurrence!J2224/Q2224,0)</f>
        <v/>
      </c>
      <c r="S2224" s="9">
        <f>IF(Occurrence!J2224&gt;0,P2224*R2224,0)</f>
        <v/>
      </c>
      <c r="T2224" s="24">
        <f>IF(Occurrence!K2224&gt;0,COUNTIFS(Occurrence!$K$2:$K$2441,"&gt;0",Occurrence!$K$2:$K$2441,"&lt;="&amp;Occurrence!K2224)/($B$9+1),0)</f>
        <v/>
      </c>
      <c r="U2224" s="16">
        <f>IF(Occurrence!K2224&gt;0,_xlfn.PERCENTILE.INC(Data!$O$2:$O$2441,($B$4+T2224*($B$5-1))/($B$3-1)),0)</f>
        <v/>
      </c>
      <c r="V2224" s="16">
        <f>IF(Occurrence!K2224&gt;0,_xlfn.PERCENTILE.INC(Occurrence!$I$2:$I$2441,($B$6+T2224*($B$7-1))/($B$3-1)),0)</f>
        <v/>
      </c>
      <c r="W2224" s="16">
        <f>IF(Occurrence!K2224&gt;0,Occurrence!K2224/V2224,0)</f>
        <v/>
      </c>
      <c r="X2224" s="9">
        <f>IF(Occurrence!K2224&gt;0,U2224*W2224,0)</f>
        <v/>
      </c>
      <c r="Y2224" s="24">
        <f>COUNTIF(Data!$X$2:$X$2441,"&lt;="&amp;Data!X2224)/($B$3+1)</f>
        <v/>
      </c>
      <c r="Z2224" s="16">
        <f>_xlfn.PERCENTILE.INC(Data!$U$2:$U$2441,Y2224)</f>
        <v/>
      </c>
      <c r="AA2224" s="16">
        <f>_xlfn.PERCENTILE.INC(Data!$V$2:$V$2441,Y2224)</f>
        <v/>
      </c>
      <c r="AB2224" s="16">
        <f>Data!X2224-AA2224</f>
        <v/>
      </c>
      <c r="AC2224" s="9">
        <f>Z2224+AB2224</f>
        <v/>
      </c>
      <c r="AD2224" s="24">
        <f>COUNTIF(Data!$Y$2:$Y$2441,"&lt;="&amp;Data!Y2224)/($B$3+1)</f>
        <v/>
      </c>
      <c r="AE2224" s="16">
        <f>_xlfn.PERCENTILE.INC(Data!$U$2:$U$2441,AD2224)</f>
        <v/>
      </c>
      <c r="AF2224" s="16">
        <f>_xlfn.PERCENTILE.INC(Data!$V$2:$V$2441,AD2224)</f>
        <v/>
      </c>
      <c r="AG2224" s="16">
        <f>Data!Y2224-AF2224</f>
        <v/>
      </c>
      <c r="AH2224" s="9">
        <f>AE2224+AG2224</f>
        <v/>
      </c>
    </row>
    <row r="2225">
      <c r="N2225" s="14">
        <f>Data!A2225</f>
        <v/>
      </c>
      <c r="O2225" s="24">
        <f>IF(Occurrence!J2225&gt;0,COUNTIFS(Occurrence!$J$2:$J$2441,"&gt;0",Occurrence!$J$2:$J$2441,"&lt;="&amp;Occurrence!J2225)/($B$8+1),0)</f>
        <v/>
      </c>
      <c r="P2225" s="16">
        <f>IF(Occurrence!J2225&gt;0,_xlfn.PERCENTILE.INC(Data!$O$2:$O$2441,($B$4+O2225*($B$5-1))/($B$3-1)),0)</f>
        <v/>
      </c>
      <c r="Q2225" s="16">
        <f>IF(Occurrence!J2225&gt;0,_xlfn.PERCENTILE.INC(Occurrence!$I$2:$I$2441,($B$6+O2225*($B$7-1))/($B$3-1)),0)</f>
        <v/>
      </c>
      <c r="R2225" s="16">
        <f>IF(Occurrence!J2225&gt;0,Occurrence!J2225/Q2225,0)</f>
        <v/>
      </c>
      <c r="S2225" s="9">
        <f>IF(Occurrence!J2225&gt;0,P2225*R2225,0)</f>
        <v/>
      </c>
      <c r="T2225" s="24">
        <f>IF(Occurrence!K2225&gt;0,COUNTIFS(Occurrence!$K$2:$K$2441,"&gt;0",Occurrence!$K$2:$K$2441,"&lt;="&amp;Occurrence!K2225)/($B$9+1),0)</f>
        <v/>
      </c>
      <c r="U2225" s="16">
        <f>IF(Occurrence!K2225&gt;0,_xlfn.PERCENTILE.INC(Data!$O$2:$O$2441,($B$4+T2225*($B$5-1))/($B$3-1)),0)</f>
        <v/>
      </c>
      <c r="V2225" s="16">
        <f>IF(Occurrence!K2225&gt;0,_xlfn.PERCENTILE.INC(Occurrence!$I$2:$I$2441,($B$6+T2225*($B$7-1))/($B$3-1)),0)</f>
        <v/>
      </c>
      <c r="W2225" s="16">
        <f>IF(Occurrence!K2225&gt;0,Occurrence!K2225/V2225,0)</f>
        <v/>
      </c>
      <c r="X2225" s="9">
        <f>IF(Occurrence!K2225&gt;0,U2225*W2225,0)</f>
        <v/>
      </c>
      <c r="Y2225" s="24">
        <f>COUNTIF(Data!$X$2:$X$2441,"&lt;="&amp;Data!X2225)/($B$3+1)</f>
        <v/>
      </c>
      <c r="Z2225" s="16">
        <f>_xlfn.PERCENTILE.INC(Data!$U$2:$U$2441,Y2225)</f>
        <v/>
      </c>
      <c r="AA2225" s="16">
        <f>_xlfn.PERCENTILE.INC(Data!$V$2:$V$2441,Y2225)</f>
        <v/>
      </c>
      <c r="AB2225" s="16">
        <f>Data!X2225-AA2225</f>
        <v/>
      </c>
      <c r="AC2225" s="9">
        <f>Z2225+AB2225</f>
        <v/>
      </c>
      <c r="AD2225" s="24">
        <f>COUNTIF(Data!$Y$2:$Y$2441,"&lt;="&amp;Data!Y2225)/($B$3+1)</f>
        <v/>
      </c>
      <c r="AE2225" s="16">
        <f>_xlfn.PERCENTILE.INC(Data!$U$2:$U$2441,AD2225)</f>
        <v/>
      </c>
      <c r="AF2225" s="16">
        <f>_xlfn.PERCENTILE.INC(Data!$V$2:$V$2441,AD2225)</f>
        <v/>
      </c>
      <c r="AG2225" s="16">
        <f>Data!Y2225-AF2225</f>
        <v/>
      </c>
      <c r="AH2225" s="9">
        <f>AE2225+AG2225</f>
        <v/>
      </c>
    </row>
    <row r="2226">
      <c r="N2226" s="14">
        <f>Data!A2226</f>
        <v/>
      </c>
      <c r="O2226" s="24">
        <f>IF(Occurrence!J2226&gt;0,COUNTIFS(Occurrence!$J$2:$J$2441,"&gt;0",Occurrence!$J$2:$J$2441,"&lt;="&amp;Occurrence!J2226)/($B$8+1),0)</f>
        <v/>
      </c>
      <c r="P2226" s="16">
        <f>IF(Occurrence!J2226&gt;0,_xlfn.PERCENTILE.INC(Data!$O$2:$O$2441,($B$4+O2226*($B$5-1))/($B$3-1)),0)</f>
        <v/>
      </c>
      <c r="Q2226" s="16">
        <f>IF(Occurrence!J2226&gt;0,_xlfn.PERCENTILE.INC(Occurrence!$I$2:$I$2441,($B$6+O2226*($B$7-1))/($B$3-1)),0)</f>
        <v/>
      </c>
      <c r="R2226" s="16">
        <f>IF(Occurrence!J2226&gt;0,Occurrence!J2226/Q2226,0)</f>
        <v/>
      </c>
      <c r="S2226" s="9">
        <f>IF(Occurrence!J2226&gt;0,P2226*R2226,0)</f>
        <v/>
      </c>
      <c r="T2226" s="24">
        <f>IF(Occurrence!K2226&gt;0,COUNTIFS(Occurrence!$K$2:$K$2441,"&gt;0",Occurrence!$K$2:$K$2441,"&lt;="&amp;Occurrence!K2226)/($B$9+1),0)</f>
        <v/>
      </c>
      <c r="U2226" s="16">
        <f>IF(Occurrence!K2226&gt;0,_xlfn.PERCENTILE.INC(Data!$O$2:$O$2441,($B$4+T2226*($B$5-1))/($B$3-1)),0)</f>
        <v/>
      </c>
      <c r="V2226" s="16">
        <f>IF(Occurrence!K2226&gt;0,_xlfn.PERCENTILE.INC(Occurrence!$I$2:$I$2441,($B$6+T2226*($B$7-1))/($B$3-1)),0)</f>
        <v/>
      </c>
      <c r="W2226" s="16">
        <f>IF(Occurrence!K2226&gt;0,Occurrence!K2226/V2226,0)</f>
        <v/>
      </c>
      <c r="X2226" s="9">
        <f>IF(Occurrence!K2226&gt;0,U2226*W2226,0)</f>
        <v/>
      </c>
      <c r="Y2226" s="24">
        <f>COUNTIF(Data!$X$2:$X$2441,"&lt;="&amp;Data!X2226)/($B$3+1)</f>
        <v/>
      </c>
      <c r="Z2226" s="16">
        <f>_xlfn.PERCENTILE.INC(Data!$U$2:$U$2441,Y2226)</f>
        <v/>
      </c>
      <c r="AA2226" s="16">
        <f>_xlfn.PERCENTILE.INC(Data!$V$2:$V$2441,Y2226)</f>
        <v/>
      </c>
      <c r="AB2226" s="16">
        <f>Data!X2226-AA2226</f>
        <v/>
      </c>
      <c r="AC2226" s="9">
        <f>Z2226+AB2226</f>
        <v/>
      </c>
      <c r="AD2226" s="24">
        <f>COUNTIF(Data!$Y$2:$Y$2441,"&lt;="&amp;Data!Y2226)/($B$3+1)</f>
        <v/>
      </c>
      <c r="AE2226" s="16">
        <f>_xlfn.PERCENTILE.INC(Data!$U$2:$U$2441,AD2226)</f>
        <v/>
      </c>
      <c r="AF2226" s="16">
        <f>_xlfn.PERCENTILE.INC(Data!$V$2:$V$2441,AD2226)</f>
        <v/>
      </c>
      <c r="AG2226" s="16">
        <f>Data!Y2226-AF2226</f>
        <v/>
      </c>
      <c r="AH2226" s="9">
        <f>AE2226+AG2226</f>
        <v/>
      </c>
    </row>
    <row r="2227">
      <c r="N2227" s="14">
        <f>Data!A2227</f>
        <v/>
      </c>
      <c r="O2227" s="24">
        <f>IF(Occurrence!J2227&gt;0,COUNTIFS(Occurrence!$J$2:$J$2441,"&gt;0",Occurrence!$J$2:$J$2441,"&lt;="&amp;Occurrence!J2227)/($B$8+1),0)</f>
        <v/>
      </c>
      <c r="P2227" s="16">
        <f>IF(Occurrence!J2227&gt;0,_xlfn.PERCENTILE.INC(Data!$O$2:$O$2441,($B$4+O2227*($B$5-1))/($B$3-1)),0)</f>
        <v/>
      </c>
      <c r="Q2227" s="16">
        <f>IF(Occurrence!J2227&gt;0,_xlfn.PERCENTILE.INC(Occurrence!$I$2:$I$2441,($B$6+O2227*($B$7-1))/($B$3-1)),0)</f>
        <v/>
      </c>
      <c r="R2227" s="16">
        <f>IF(Occurrence!J2227&gt;0,Occurrence!J2227/Q2227,0)</f>
        <v/>
      </c>
      <c r="S2227" s="9">
        <f>IF(Occurrence!J2227&gt;0,P2227*R2227,0)</f>
        <v/>
      </c>
      <c r="T2227" s="24">
        <f>IF(Occurrence!K2227&gt;0,COUNTIFS(Occurrence!$K$2:$K$2441,"&gt;0",Occurrence!$K$2:$K$2441,"&lt;="&amp;Occurrence!K2227)/($B$9+1),0)</f>
        <v/>
      </c>
      <c r="U2227" s="16">
        <f>IF(Occurrence!K2227&gt;0,_xlfn.PERCENTILE.INC(Data!$O$2:$O$2441,($B$4+T2227*($B$5-1))/($B$3-1)),0)</f>
        <v/>
      </c>
      <c r="V2227" s="16">
        <f>IF(Occurrence!K2227&gt;0,_xlfn.PERCENTILE.INC(Occurrence!$I$2:$I$2441,($B$6+T2227*($B$7-1))/($B$3-1)),0)</f>
        <v/>
      </c>
      <c r="W2227" s="16">
        <f>IF(Occurrence!K2227&gt;0,Occurrence!K2227/V2227,0)</f>
        <v/>
      </c>
      <c r="X2227" s="9">
        <f>IF(Occurrence!K2227&gt;0,U2227*W2227,0)</f>
        <v/>
      </c>
      <c r="Y2227" s="24">
        <f>COUNTIF(Data!$X$2:$X$2441,"&lt;="&amp;Data!X2227)/($B$3+1)</f>
        <v/>
      </c>
      <c r="Z2227" s="16">
        <f>_xlfn.PERCENTILE.INC(Data!$U$2:$U$2441,Y2227)</f>
        <v/>
      </c>
      <c r="AA2227" s="16">
        <f>_xlfn.PERCENTILE.INC(Data!$V$2:$V$2441,Y2227)</f>
        <v/>
      </c>
      <c r="AB2227" s="16">
        <f>Data!X2227-AA2227</f>
        <v/>
      </c>
      <c r="AC2227" s="9">
        <f>Z2227+AB2227</f>
        <v/>
      </c>
      <c r="AD2227" s="24">
        <f>COUNTIF(Data!$Y$2:$Y$2441,"&lt;="&amp;Data!Y2227)/($B$3+1)</f>
        <v/>
      </c>
      <c r="AE2227" s="16">
        <f>_xlfn.PERCENTILE.INC(Data!$U$2:$U$2441,AD2227)</f>
        <v/>
      </c>
      <c r="AF2227" s="16">
        <f>_xlfn.PERCENTILE.INC(Data!$V$2:$V$2441,AD2227)</f>
        <v/>
      </c>
      <c r="AG2227" s="16">
        <f>Data!Y2227-AF2227</f>
        <v/>
      </c>
      <c r="AH2227" s="9">
        <f>AE2227+AG2227</f>
        <v/>
      </c>
    </row>
    <row r="2228">
      <c r="N2228" s="14">
        <f>Data!A2228</f>
        <v/>
      </c>
      <c r="O2228" s="24">
        <f>IF(Occurrence!J2228&gt;0,COUNTIFS(Occurrence!$J$2:$J$2441,"&gt;0",Occurrence!$J$2:$J$2441,"&lt;="&amp;Occurrence!J2228)/($B$8+1),0)</f>
        <v/>
      </c>
      <c r="P2228" s="16">
        <f>IF(Occurrence!J2228&gt;0,_xlfn.PERCENTILE.INC(Data!$O$2:$O$2441,($B$4+O2228*($B$5-1))/($B$3-1)),0)</f>
        <v/>
      </c>
      <c r="Q2228" s="16">
        <f>IF(Occurrence!J2228&gt;0,_xlfn.PERCENTILE.INC(Occurrence!$I$2:$I$2441,($B$6+O2228*($B$7-1))/($B$3-1)),0)</f>
        <v/>
      </c>
      <c r="R2228" s="16">
        <f>IF(Occurrence!J2228&gt;0,Occurrence!J2228/Q2228,0)</f>
        <v/>
      </c>
      <c r="S2228" s="9">
        <f>IF(Occurrence!J2228&gt;0,P2228*R2228,0)</f>
        <v/>
      </c>
      <c r="T2228" s="24">
        <f>IF(Occurrence!K2228&gt;0,COUNTIFS(Occurrence!$K$2:$K$2441,"&gt;0",Occurrence!$K$2:$K$2441,"&lt;="&amp;Occurrence!K2228)/($B$9+1),0)</f>
        <v/>
      </c>
      <c r="U2228" s="16">
        <f>IF(Occurrence!K2228&gt;0,_xlfn.PERCENTILE.INC(Data!$O$2:$O$2441,($B$4+T2228*($B$5-1))/($B$3-1)),0)</f>
        <v/>
      </c>
      <c r="V2228" s="16">
        <f>IF(Occurrence!K2228&gt;0,_xlfn.PERCENTILE.INC(Occurrence!$I$2:$I$2441,($B$6+T2228*($B$7-1))/($B$3-1)),0)</f>
        <v/>
      </c>
      <c r="W2228" s="16">
        <f>IF(Occurrence!K2228&gt;0,Occurrence!K2228/V2228,0)</f>
        <v/>
      </c>
      <c r="X2228" s="9">
        <f>IF(Occurrence!K2228&gt;0,U2228*W2228,0)</f>
        <v/>
      </c>
      <c r="Y2228" s="24">
        <f>COUNTIF(Data!$X$2:$X$2441,"&lt;="&amp;Data!X2228)/($B$3+1)</f>
        <v/>
      </c>
      <c r="Z2228" s="16">
        <f>_xlfn.PERCENTILE.INC(Data!$U$2:$U$2441,Y2228)</f>
        <v/>
      </c>
      <c r="AA2228" s="16">
        <f>_xlfn.PERCENTILE.INC(Data!$V$2:$V$2441,Y2228)</f>
        <v/>
      </c>
      <c r="AB2228" s="16">
        <f>Data!X2228-AA2228</f>
        <v/>
      </c>
      <c r="AC2228" s="9">
        <f>Z2228+AB2228</f>
        <v/>
      </c>
      <c r="AD2228" s="24">
        <f>COUNTIF(Data!$Y$2:$Y$2441,"&lt;="&amp;Data!Y2228)/($B$3+1)</f>
        <v/>
      </c>
      <c r="AE2228" s="16">
        <f>_xlfn.PERCENTILE.INC(Data!$U$2:$U$2441,AD2228)</f>
        <v/>
      </c>
      <c r="AF2228" s="16">
        <f>_xlfn.PERCENTILE.INC(Data!$V$2:$V$2441,AD2228)</f>
        <v/>
      </c>
      <c r="AG2228" s="16">
        <f>Data!Y2228-AF2228</f>
        <v/>
      </c>
      <c r="AH2228" s="9">
        <f>AE2228+AG2228</f>
        <v/>
      </c>
    </row>
    <row r="2229">
      <c r="N2229" s="14">
        <f>Data!A2229</f>
        <v/>
      </c>
      <c r="O2229" s="24">
        <f>IF(Occurrence!J2229&gt;0,COUNTIFS(Occurrence!$J$2:$J$2441,"&gt;0",Occurrence!$J$2:$J$2441,"&lt;="&amp;Occurrence!J2229)/($B$8+1),0)</f>
        <v/>
      </c>
      <c r="P2229" s="16">
        <f>IF(Occurrence!J2229&gt;0,_xlfn.PERCENTILE.INC(Data!$O$2:$O$2441,($B$4+O2229*($B$5-1))/($B$3-1)),0)</f>
        <v/>
      </c>
      <c r="Q2229" s="16">
        <f>IF(Occurrence!J2229&gt;0,_xlfn.PERCENTILE.INC(Occurrence!$I$2:$I$2441,($B$6+O2229*($B$7-1))/($B$3-1)),0)</f>
        <v/>
      </c>
      <c r="R2229" s="16">
        <f>IF(Occurrence!J2229&gt;0,Occurrence!J2229/Q2229,0)</f>
        <v/>
      </c>
      <c r="S2229" s="9">
        <f>IF(Occurrence!J2229&gt;0,P2229*R2229,0)</f>
        <v/>
      </c>
      <c r="T2229" s="24">
        <f>IF(Occurrence!K2229&gt;0,COUNTIFS(Occurrence!$K$2:$K$2441,"&gt;0",Occurrence!$K$2:$K$2441,"&lt;="&amp;Occurrence!K2229)/($B$9+1),0)</f>
        <v/>
      </c>
      <c r="U2229" s="16">
        <f>IF(Occurrence!K2229&gt;0,_xlfn.PERCENTILE.INC(Data!$O$2:$O$2441,($B$4+T2229*($B$5-1))/($B$3-1)),0)</f>
        <v/>
      </c>
      <c r="V2229" s="16">
        <f>IF(Occurrence!K2229&gt;0,_xlfn.PERCENTILE.INC(Occurrence!$I$2:$I$2441,($B$6+T2229*($B$7-1))/($B$3-1)),0)</f>
        <v/>
      </c>
      <c r="W2229" s="16">
        <f>IF(Occurrence!K2229&gt;0,Occurrence!K2229/V2229,0)</f>
        <v/>
      </c>
      <c r="X2229" s="9">
        <f>IF(Occurrence!K2229&gt;0,U2229*W2229,0)</f>
        <v/>
      </c>
      <c r="Y2229" s="24">
        <f>COUNTIF(Data!$X$2:$X$2441,"&lt;="&amp;Data!X2229)/($B$3+1)</f>
        <v/>
      </c>
      <c r="Z2229" s="16">
        <f>_xlfn.PERCENTILE.INC(Data!$U$2:$U$2441,Y2229)</f>
        <v/>
      </c>
      <c r="AA2229" s="16">
        <f>_xlfn.PERCENTILE.INC(Data!$V$2:$V$2441,Y2229)</f>
        <v/>
      </c>
      <c r="AB2229" s="16">
        <f>Data!X2229-AA2229</f>
        <v/>
      </c>
      <c r="AC2229" s="9">
        <f>Z2229+AB2229</f>
        <v/>
      </c>
      <c r="AD2229" s="24">
        <f>COUNTIF(Data!$Y$2:$Y$2441,"&lt;="&amp;Data!Y2229)/($B$3+1)</f>
        <v/>
      </c>
      <c r="AE2229" s="16">
        <f>_xlfn.PERCENTILE.INC(Data!$U$2:$U$2441,AD2229)</f>
        <v/>
      </c>
      <c r="AF2229" s="16">
        <f>_xlfn.PERCENTILE.INC(Data!$V$2:$V$2441,AD2229)</f>
        <v/>
      </c>
      <c r="AG2229" s="16">
        <f>Data!Y2229-AF2229</f>
        <v/>
      </c>
      <c r="AH2229" s="9">
        <f>AE2229+AG2229</f>
        <v/>
      </c>
    </row>
    <row r="2230">
      <c r="N2230" s="14">
        <f>Data!A2230</f>
        <v/>
      </c>
      <c r="O2230" s="24">
        <f>IF(Occurrence!J2230&gt;0,COUNTIFS(Occurrence!$J$2:$J$2441,"&gt;0",Occurrence!$J$2:$J$2441,"&lt;="&amp;Occurrence!J2230)/($B$8+1),0)</f>
        <v/>
      </c>
      <c r="P2230" s="16">
        <f>IF(Occurrence!J2230&gt;0,_xlfn.PERCENTILE.INC(Data!$O$2:$O$2441,($B$4+O2230*($B$5-1))/($B$3-1)),0)</f>
        <v/>
      </c>
      <c r="Q2230" s="16">
        <f>IF(Occurrence!J2230&gt;0,_xlfn.PERCENTILE.INC(Occurrence!$I$2:$I$2441,($B$6+O2230*($B$7-1))/($B$3-1)),0)</f>
        <v/>
      </c>
      <c r="R2230" s="16">
        <f>IF(Occurrence!J2230&gt;0,Occurrence!J2230/Q2230,0)</f>
        <v/>
      </c>
      <c r="S2230" s="9">
        <f>IF(Occurrence!J2230&gt;0,P2230*R2230,0)</f>
        <v/>
      </c>
      <c r="T2230" s="24">
        <f>IF(Occurrence!K2230&gt;0,COUNTIFS(Occurrence!$K$2:$K$2441,"&gt;0",Occurrence!$K$2:$K$2441,"&lt;="&amp;Occurrence!K2230)/($B$9+1),0)</f>
        <v/>
      </c>
      <c r="U2230" s="16">
        <f>IF(Occurrence!K2230&gt;0,_xlfn.PERCENTILE.INC(Data!$O$2:$O$2441,($B$4+T2230*($B$5-1))/($B$3-1)),0)</f>
        <v/>
      </c>
      <c r="V2230" s="16">
        <f>IF(Occurrence!K2230&gt;0,_xlfn.PERCENTILE.INC(Occurrence!$I$2:$I$2441,($B$6+T2230*($B$7-1))/($B$3-1)),0)</f>
        <v/>
      </c>
      <c r="W2230" s="16">
        <f>IF(Occurrence!K2230&gt;0,Occurrence!K2230/V2230,0)</f>
        <v/>
      </c>
      <c r="X2230" s="9">
        <f>IF(Occurrence!K2230&gt;0,U2230*W2230,0)</f>
        <v/>
      </c>
      <c r="Y2230" s="24">
        <f>COUNTIF(Data!$X$2:$X$2441,"&lt;="&amp;Data!X2230)/($B$3+1)</f>
        <v/>
      </c>
      <c r="Z2230" s="16">
        <f>_xlfn.PERCENTILE.INC(Data!$U$2:$U$2441,Y2230)</f>
        <v/>
      </c>
      <c r="AA2230" s="16">
        <f>_xlfn.PERCENTILE.INC(Data!$V$2:$V$2441,Y2230)</f>
        <v/>
      </c>
      <c r="AB2230" s="16">
        <f>Data!X2230-AA2230</f>
        <v/>
      </c>
      <c r="AC2230" s="9">
        <f>Z2230+AB2230</f>
        <v/>
      </c>
      <c r="AD2230" s="24">
        <f>COUNTIF(Data!$Y$2:$Y$2441,"&lt;="&amp;Data!Y2230)/($B$3+1)</f>
        <v/>
      </c>
      <c r="AE2230" s="16">
        <f>_xlfn.PERCENTILE.INC(Data!$U$2:$U$2441,AD2230)</f>
        <v/>
      </c>
      <c r="AF2230" s="16">
        <f>_xlfn.PERCENTILE.INC(Data!$V$2:$V$2441,AD2230)</f>
        <v/>
      </c>
      <c r="AG2230" s="16">
        <f>Data!Y2230-AF2230</f>
        <v/>
      </c>
      <c r="AH2230" s="9">
        <f>AE2230+AG2230</f>
        <v/>
      </c>
    </row>
    <row r="2231">
      <c r="N2231" s="14">
        <f>Data!A2231</f>
        <v/>
      </c>
      <c r="O2231" s="24">
        <f>IF(Occurrence!J2231&gt;0,COUNTIFS(Occurrence!$J$2:$J$2441,"&gt;0",Occurrence!$J$2:$J$2441,"&lt;="&amp;Occurrence!J2231)/($B$8+1),0)</f>
        <v/>
      </c>
      <c r="P2231" s="16">
        <f>IF(Occurrence!J2231&gt;0,_xlfn.PERCENTILE.INC(Data!$O$2:$O$2441,($B$4+O2231*($B$5-1))/($B$3-1)),0)</f>
        <v/>
      </c>
      <c r="Q2231" s="16">
        <f>IF(Occurrence!J2231&gt;0,_xlfn.PERCENTILE.INC(Occurrence!$I$2:$I$2441,($B$6+O2231*($B$7-1))/($B$3-1)),0)</f>
        <v/>
      </c>
      <c r="R2231" s="16">
        <f>IF(Occurrence!J2231&gt;0,Occurrence!J2231/Q2231,0)</f>
        <v/>
      </c>
      <c r="S2231" s="9">
        <f>IF(Occurrence!J2231&gt;0,P2231*R2231,0)</f>
        <v/>
      </c>
      <c r="T2231" s="24">
        <f>IF(Occurrence!K2231&gt;0,COUNTIFS(Occurrence!$K$2:$K$2441,"&gt;0",Occurrence!$K$2:$K$2441,"&lt;="&amp;Occurrence!K2231)/($B$9+1),0)</f>
        <v/>
      </c>
      <c r="U2231" s="16">
        <f>IF(Occurrence!K2231&gt;0,_xlfn.PERCENTILE.INC(Data!$O$2:$O$2441,($B$4+T2231*($B$5-1))/($B$3-1)),0)</f>
        <v/>
      </c>
      <c r="V2231" s="16">
        <f>IF(Occurrence!K2231&gt;0,_xlfn.PERCENTILE.INC(Occurrence!$I$2:$I$2441,($B$6+T2231*($B$7-1))/($B$3-1)),0)</f>
        <v/>
      </c>
      <c r="W2231" s="16">
        <f>IF(Occurrence!K2231&gt;0,Occurrence!K2231/V2231,0)</f>
        <v/>
      </c>
      <c r="X2231" s="9">
        <f>IF(Occurrence!K2231&gt;0,U2231*W2231,0)</f>
        <v/>
      </c>
      <c r="Y2231" s="24">
        <f>COUNTIF(Data!$X$2:$X$2441,"&lt;="&amp;Data!X2231)/($B$3+1)</f>
        <v/>
      </c>
      <c r="Z2231" s="16">
        <f>_xlfn.PERCENTILE.INC(Data!$U$2:$U$2441,Y2231)</f>
        <v/>
      </c>
      <c r="AA2231" s="16">
        <f>_xlfn.PERCENTILE.INC(Data!$V$2:$V$2441,Y2231)</f>
        <v/>
      </c>
      <c r="AB2231" s="16">
        <f>Data!X2231-AA2231</f>
        <v/>
      </c>
      <c r="AC2231" s="9">
        <f>Z2231+AB2231</f>
        <v/>
      </c>
      <c r="AD2231" s="24">
        <f>COUNTIF(Data!$Y$2:$Y$2441,"&lt;="&amp;Data!Y2231)/($B$3+1)</f>
        <v/>
      </c>
      <c r="AE2231" s="16">
        <f>_xlfn.PERCENTILE.INC(Data!$U$2:$U$2441,AD2231)</f>
        <v/>
      </c>
      <c r="AF2231" s="16">
        <f>_xlfn.PERCENTILE.INC(Data!$V$2:$V$2441,AD2231)</f>
        <v/>
      </c>
      <c r="AG2231" s="16">
        <f>Data!Y2231-AF2231</f>
        <v/>
      </c>
      <c r="AH2231" s="9">
        <f>AE2231+AG2231</f>
        <v/>
      </c>
    </row>
    <row r="2232">
      <c r="N2232" s="14">
        <f>Data!A2232</f>
        <v/>
      </c>
      <c r="O2232" s="24">
        <f>IF(Occurrence!J2232&gt;0,COUNTIFS(Occurrence!$J$2:$J$2441,"&gt;0",Occurrence!$J$2:$J$2441,"&lt;="&amp;Occurrence!J2232)/($B$8+1),0)</f>
        <v/>
      </c>
      <c r="P2232" s="16">
        <f>IF(Occurrence!J2232&gt;0,_xlfn.PERCENTILE.INC(Data!$O$2:$O$2441,($B$4+O2232*($B$5-1))/($B$3-1)),0)</f>
        <v/>
      </c>
      <c r="Q2232" s="16">
        <f>IF(Occurrence!J2232&gt;0,_xlfn.PERCENTILE.INC(Occurrence!$I$2:$I$2441,($B$6+O2232*($B$7-1))/($B$3-1)),0)</f>
        <v/>
      </c>
      <c r="R2232" s="16">
        <f>IF(Occurrence!J2232&gt;0,Occurrence!J2232/Q2232,0)</f>
        <v/>
      </c>
      <c r="S2232" s="9">
        <f>IF(Occurrence!J2232&gt;0,P2232*R2232,0)</f>
        <v/>
      </c>
      <c r="T2232" s="24">
        <f>IF(Occurrence!K2232&gt;0,COUNTIFS(Occurrence!$K$2:$K$2441,"&gt;0",Occurrence!$K$2:$K$2441,"&lt;="&amp;Occurrence!K2232)/($B$9+1),0)</f>
        <v/>
      </c>
      <c r="U2232" s="16">
        <f>IF(Occurrence!K2232&gt;0,_xlfn.PERCENTILE.INC(Data!$O$2:$O$2441,($B$4+T2232*($B$5-1))/($B$3-1)),0)</f>
        <v/>
      </c>
      <c r="V2232" s="16">
        <f>IF(Occurrence!K2232&gt;0,_xlfn.PERCENTILE.INC(Occurrence!$I$2:$I$2441,($B$6+T2232*($B$7-1))/($B$3-1)),0)</f>
        <v/>
      </c>
      <c r="W2232" s="16">
        <f>IF(Occurrence!K2232&gt;0,Occurrence!K2232/V2232,0)</f>
        <v/>
      </c>
      <c r="X2232" s="9">
        <f>IF(Occurrence!K2232&gt;0,U2232*W2232,0)</f>
        <v/>
      </c>
      <c r="Y2232" s="24">
        <f>COUNTIF(Data!$X$2:$X$2441,"&lt;="&amp;Data!X2232)/($B$3+1)</f>
        <v/>
      </c>
      <c r="Z2232" s="16">
        <f>_xlfn.PERCENTILE.INC(Data!$U$2:$U$2441,Y2232)</f>
        <v/>
      </c>
      <c r="AA2232" s="16">
        <f>_xlfn.PERCENTILE.INC(Data!$V$2:$V$2441,Y2232)</f>
        <v/>
      </c>
      <c r="AB2232" s="16">
        <f>Data!X2232-AA2232</f>
        <v/>
      </c>
      <c r="AC2232" s="9">
        <f>Z2232+AB2232</f>
        <v/>
      </c>
      <c r="AD2232" s="24">
        <f>COUNTIF(Data!$Y$2:$Y$2441,"&lt;="&amp;Data!Y2232)/($B$3+1)</f>
        <v/>
      </c>
      <c r="AE2232" s="16">
        <f>_xlfn.PERCENTILE.INC(Data!$U$2:$U$2441,AD2232)</f>
        <v/>
      </c>
      <c r="AF2232" s="16">
        <f>_xlfn.PERCENTILE.INC(Data!$V$2:$V$2441,AD2232)</f>
        <v/>
      </c>
      <c r="AG2232" s="16">
        <f>Data!Y2232-AF2232</f>
        <v/>
      </c>
      <c r="AH2232" s="9">
        <f>AE2232+AG2232</f>
        <v/>
      </c>
    </row>
    <row r="2233">
      <c r="N2233" s="14">
        <f>Data!A2233</f>
        <v/>
      </c>
      <c r="O2233" s="24">
        <f>IF(Occurrence!J2233&gt;0,COUNTIFS(Occurrence!$J$2:$J$2441,"&gt;0",Occurrence!$J$2:$J$2441,"&lt;="&amp;Occurrence!J2233)/($B$8+1),0)</f>
        <v/>
      </c>
      <c r="P2233" s="16">
        <f>IF(Occurrence!J2233&gt;0,_xlfn.PERCENTILE.INC(Data!$O$2:$O$2441,($B$4+O2233*($B$5-1))/($B$3-1)),0)</f>
        <v/>
      </c>
      <c r="Q2233" s="16">
        <f>IF(Occurrence!J2233&gt;0,_xlfn.PERCENTILE.INC(Occurrence!$I$2:$I$2441,($B$6+O2233*($B$7-1))/($B$3-1)),0)</f>
        <v/>
      </c>
      <c r="R2233" s="16">
        <f>IF(Occurrence!J2233&gt;0,Occurrence!J2233/Q2233,0)</f>
        <v/>
      </c>
      <c r="S2233" s="9">
        <f>IF(Occurrence!J2233&gt;0,P2233*R2233,0)</f>
        <v/>
      </c>
      <c r="T2233" s="24">
        <f>IF(Occurrence!K2233&gt;0,COUNTIFS(Occurrence!$K$2:$K$2441,"&gt;0",Occurrence!$K$2:$K$2441,"&lt;="&amp;Occurrence!K2233)/($B$9+1),0)</f>
        <v/>
      </c>
      <c r="U2233" s="16">
        <f>IF(Occurrence!K2233&gt;0,_xlfn.PERCENTILE.INC(Data!$O$2:$O$2441,($B$4+T2233*($B$5-1))/($B$3-1)),0)</f>
        <v/>
      </c>
      <c r="V2233" s="16">
        <f>IF(Occurrence!K2233&gt;0,_xlfn.PERCENTILE.INC(Occurrence!$I$2:$I$2441,($B$6+T2233*($B$7-1))/($B$3-1)),0)</f>
        <v/>
      </c>
      <c r="W2233" s="16">
        <f>IF(Occurrence!K2233&gt;0,Occurrence!K2233/V2233,0)</f>
        <v/>
      </c>
      <c r="X2233" s="9">
        <f>IF(Occurrence!K2233&gt;0,U2233*W2233,0)</f>
        <v/>
      </c>
      <c r="Y2233" s="24">
        <f>COUNTIF(Data!$X$2:$X$2441,"&lt;="&amp;Data!X2233)/($B$3+1)</f>
        <v/>
      </c>
      <c r="Z2233" s="16">
        <f>_xlfn.PERCENTILE.INC(Data!$U$2:$U$2441,Y2233)</f>
        <v/>
      </c>
      <c r="AA2233" s="16">
        <f>_xlfn.PERCENTILE.INC(Data!$V$2:$V$2441,Y2233)</f>
        <v/>
      </c>
      <c r="AB2233" s="16">
        <f>Data!X2233-AA2233</f>
        <v/>
      </c>
      <c r="AC2233" s="9">
        <f>Z2233+AB2233</f>
        <v/>
      </c>
      <c r="AD2233" s="24">
        <f>COUNTIF(Data!$Y$2:$Y$2441,"&lt;="&amp;Data!Y2233)/($B$3+1)</f>
        <v/>
      </c>
      <c r="AE2233" s="16">
        <f>_xlfn.PERCENTILE.INC(Data!$U$2:$U$2441,AD2233)</f>
        <v/>
      </c>
      <c r="AF2233" s="16">
        <f>_xlfn.PERCENTILE.INC(Data!$V$2:$V$2441,AD2233)</f>
        <v/>
      </c>
      <c r="AG2233" s="16">
        <f>Data!Y2233-AF2233</f>
        <v/>
      </c>
      <c r="AH2233" s="9">
        <f>AE2233+AG2233</f>
        <v/>
      </c>
    </row>
    <row r="2234">
      <c r="N2234" s="14">
        <f>Data!A2234</f>
        <v/>
      </c>
      <c r="O2234" s="24">
        <f>IF(Occurrence!J2234&gt;0,COUNTIFS(Occurrence!$J$2:$J$2441,"&gt;0",Occurrence!$J$2:$J$2441,"&lt;="&amp;Occurrence!J2234)/($B$8+1),0)</f>
        <v/>
      </c>
      <c r="P2234" s="16">
        <f>IF(Occurrence!J2234&gt;0,_xlfn.PERCENTILE.INC(Data!$O$2:$O$2441,($B$4+O2234*($B$5-1))/($B$3-1)),0)</f>
        <v/>
      </c>
      <c r="Q2234" s="16">
        <f>IF(Occurrence!J2234&gt;0,_xlfn.PERCENTILE.INC(Occurrence!$I$2:$I$2441,($B$6+O2234*($B$7-1))/($B$3-1)),0)</f>
        <v/>
      </c>
      <c r="R2234" s="16">
        <f>IF(Occurrence!J2234&gt;0,Occurrence!J2234/Q2234,0)</f>
        <v/>
      </c>
      <c r="S2234" s="9">
        <f>IF(Occurrence!J2234&gt;0,P2234*R2234,0)</f>
        <v/>
      </c>
      <c r="T2234" s="24">
        <f>IF(Occurrence!K2234&gt;0,COUNTIFS(Occurrence!$K$2:$K$2441,"&gt;0",Occurrence!$K$2:$K$2441,"&lt;="&amp;Occurrence!K2234)/($B$9+1),0)</f>
        <v/>
      </c>
      <c r="U2234" s="16">
        <f>IF(Occurrence!K2234&gt;0,_xlfn.PERCENTILE.INC(Data!$O$2:$O$2441,($B$4+T2234*($B$5-1))/($B$3-1)),0)</f>
        <v/>
      </c>
      <c r="V2234" s="16">
        <f>IF(Occurrence!K2234&gt;0,_xlfn.PERCENTILE.INC(Occurrence!$I$2:$I$2441,($B$6+T2234*($B$7-1))/($B$3-1)),0)</f>
        <v/>
      </c>
      <c r="W2234" s="16">
        <f>IF(Occurrence!K2234&gt;0,Occurrence!K2234/V2234,0)</f>
        <v/>
      </c>
      <c r="X2234" s="9">
        <f>IF(Occurrence!K2234&gt;0,U2234*W2234,0)</f>
        <v/>
      </c>
      <c r="Y2234" s="24">
        <f>COUNTIF(Data!$X$2:$X$2441,"&lt;="&amp;Data!X2234)/($B$3+1)</f>
        <v/>
      </c>
      <c r="Z2234" s="16">
        <f>_xlfn.PERCENTILE.INC(Data!$U$2:$U$2441,Y2234)</f>
        <v/>
      </c>
      <c r="AA2234" s="16">
        <f>_xlfn.PERCENTILE.INC(Data!$V$2:$V$2441,Y2234)</f>
        <v/>
      </c>
      <c r="AB2234" s="16">
        <f>Data!X2234-AA2234</f>
        <v/>
      </c>
      <c r="AC2234" s="9">
        <f>Z2234+AB2234</f>
        <v/>
      </c>
      <c r="AD2234" s="24">
        <f>COUNTIF(Data!$Y$2:$Y$2441,"&lt;="&amp;Data!Y2234)/($B$3+1)</f>
        <v/>
      </c>
      <c r="AE2234" s="16">
        <f>_xlfn.PERCENTILE.INC(Data!$U$2:$U$2441,AD2234)</f>
        <v/>
      </c>
      <c r="AF2234" s="16">
        <f>_xlfn.PERCENTILE.INC(Data!$V$2:$V$2441,AD2234)</f>
        <v/>
      </c>
      <c r="AG2234" s="16">
        <f>Data!Y2234-AF2234</f>
        <v/>
      </c>
      <c r="AH2234" s="9">
        <f>AE2234+AG2234</f>
        <v/>
      </c>
    </row>
    <row r="2235">
      <c r="N2235" s="14">
        <f>Data!A2235</f>
        <v/>
      </c>
      <c r="O2235" s="24">
        <f>IF(Occurrence!J2235&gt;0,COUNTIFS(Occurrence!$J$2:$J$2441,"&gt;0",Occurrence!$J$2:$J$2441,"&lt;="&amp;Occurrence!J2235)/($B$8+1),0)</f>
        <v/>
      </c>
      <c r="P2235" s="16">
        <f>IF(Occurrence!J2235&gt;0,_xlfn.PERCENTILE.INC(Data!$O$2:$O$2441,($B$4+O2235*($B$5-1))/($B$3-1)),0)</f>
        <v/>
      </c>
      <c r="Q2235" s="16">
        <f>IF(Occurrence!J2235&gt;0,_xlfn.PERCENTILE.INC(Occurrence!$I$2:$I$2441,($B$6+O2235*($B$7-1))/($B$3-1)),0)</f>
        <v/>
      </c>
      <c r="R2235" s="16">
        <f>IF(Occurrence!J2235&gt;0,Occurrence!J2235/Q2235,0)</f>
        <v/>
      </c>
      <c r="S2235" s="9">
        <f>IF(Occurrence!J2235&gt;0,P2235*R2235,0)</f>
        <v/>
      </c>
      <c r="T2235" s="24">
        <f>IF(Occurrence!K2235&gt;0,COUNTIFS(Occurrence!$K$2:$K$2441,"&gt;0",Occurrence!$K$2:$K$2441,"&lt;="&amp;Occurrence!K2235)/($B$9+1),0)</f>
        <v/>
      </c>
      <c r="U2235" s="16">
        <f>IF(Occurrence!K2235&gt;0,_xlfn.PERCENTILE.INC(Data!$O$2:$O$2441,($B$4+T2235*($B$5-1))/($B$3-1)),0)</f>
        <v/>
      </c>
      <c r="V2235" s="16">
        <f>IF(Occurrence!K2235&gt;0,_xlfn.PERCENTILE.INC(Occurrence!$I$2:$I$2441,($B$6+T2235*($B$7-1))/($B$3-1)),0)</f>
        <v/>
      </c>
      <c r="W2235" s="16">
        <f>IF(Occurrence!K2235&gt;0,Occurrence!K2235/V2235,0)</f>
        <v/>
      </c>
      <c r="X2235" s="9">
        <f>IF(Occurrence!K2235&gt;0,U2235*W2235,0)</f>
        <v/>
      </c>
      <c r="Y2235" s="24">
        <f>COUNTIF(Data!$X$2:$X$2441,"&lt;="&amp;Data!X2235)/($B$3+1)</f>
        <v/>
      </c>
      <c r="Z2235" s="16">
        <f>_xlfn.PERCENTILE.INC(Data!$U$2:$U$2441,Y2235)</f>
        <v/>
      </c>
      <c r="AA2235" s="16">
        <f>_xlfn.PERCENTILE.INC(Data!$V$2:$V$2441,Y2235)</f>
        <v/>
      </c>
      <c r="AB2235" s="16">
        <f>Data!X2235-AA2235</f>
        <v/>
      </c>
      <c r="AC2235" s="9">
        <f>Z2235+AB2235</f>
        <v/>
      </c>
      <c r="AD2235" s="24">
        <f>COUNTIF(Data!$Y$2:$Y$2441,"&lt;="&amp;Data!Y2235)/($B$3+1)</f>
        <v/>
      </c>
      <c r="AE2235" s="16">
        <f>_xlfn.PERCENTILE.INC(Data!$U$2:$U$2441,AD2235)</f>
        <v/>
      </c>
      <c r="AF2235" s="16">
        <f>_xlfn.PERCENTILE.INC(Data!$V$2:$V$2441,AD2235)</f>
        <v/>
      </c>
      <c r="AG2235" s="16">
        <f>Data!Y2235-AF2235</f>
        <v/>
      </c>
      <c r="AH2235" s="9">
        <f>AE2235+AG2235</f>
        <v/>
      </c>
    </row>
    <row r="2236">
      <c r="N2236" s="14">
        <f>Data!A2236</f>
        <v/>
      </c>
      <c r="O2236" s="24">
        <f>IF(Occurrence!J2236&gt;0,COUNTIFS(Occurrence!$J$2:$J$2441,"&gt;0",Occurrence!$J$2:$J$2441,"&lt;="&amp;Occurrence!J2236)/($B$8+1),0)</f>
        <v/>
      </c>
      <c r="P2236" s="16">
        <f>IF(Occurrence!J2236&gt;0,_xlfn.PERCENTILE.INC(Data!$O$2:$O$2441,($B$4+O2236*($B$5-1))/($B$3-1)),0)</f>
        <v/>
      </c>
      <c r="Q2236" s="16">
        <f>IF(Occurrence!J2236&gt;0,_xlfn.PERCENTILE.INC(Occurrence!$I$2:$I$2441,($B$6+O2236*($B$7-1))/($B$3-1)),0)</f>
        <v/>
      </c>
      <c r="R2236" s="16">
        <f>IF(Occurrence!J2236&gt;0,Occurrence!J2236/Q2236,0)</f>
        <v/>
      </c>
      <c r="S2236" s="9">
        <f>IF(Occurrence!J2236&gt;0,P2236*R2236,0)</f>
        <v/>
      </c>
      <c r="T2236" s="24">
        <f>IF(Occurrence!K2236&gt;0,COUNTIFS(Occurrence!$K$2:$K$2441,"&gt;0",Occurrence!$K$2:$K$2441,"&lt;="&amp;Occurrence!K2236)/($B$9+1),0)</f>
        <v/>
      </c>
      <c r="U2236" s="16">
        <f>IF(Occurrence!K2236&gt;0,_xlfn.PERCENTILE.INC(Data!$O$2:$O$2441,($B$4+T2236*($B$5-1))/($B$3-1)),0)</f>
        <v/>
      </c>
      <c r="V2236" s="16">
        <f>IF(Occurrence!K2236&gt;0,_xlfn.PERCENTILE.INC(Occurrence!$I$2:$I$2441,($B$6+T2236*($B$7-1))/($B$3-1)),0)</f>
        <v/>
      </c>
      <c r="W2236" s="16">
        <f>IF(Occurrence!K2236&gt;0,Occurrence!K2236/V2236,0)</f>
        <v/>
      </c>
      <c r="X2236" s="9">
        <f>IF(Occurrence!K2236&gt;0,U2236*W2236,0)</f>
        <v/>
      </c>
      <c r="Y2236" s="24">
        <f>COUNTIF(Data!$X$2:$X$2441,"&lt;="&amp;Data!X2236)/($B$3+1)</f>
        <v/>
      </c>
      <c r="Z2236" s="16">
        <f>_xlfn.PERCENTILE.INC(Data!$U$2:$U$2441,Y2236)</f>
        <v/>
      </c>
      <c r="AA2236" s="16">
        <f>_xlfn.PERCENTILE.INC(Data!$V$2:$V$2441,Y2236)</f>
        <v/>
      </c>
      <c r="AB2236" s="16">
        <f>Data!X2236-AA2236</f>
        <v/>
      </c>
      <c r="AC2236" s="9">
        <f>Z2236+AB2236</f>
        <v/>
      </c>
      <c r="AD2236" s="24">
        <f>COUNTIF(Data!$Y$2:$Y$2441,"&lt;="&amp;Data!Y2236)/($B$3+1)</f>
        <v/>
      </c>
      <c r="AE2236" s="16">
        <f>_xlfn.PERCENTILE.INC(Data!$U$2:$U$2441,AD2236)</f>
        <v/>
      </c>
      <c r="AF2236" s="16">
        <f>_xlfn.PERCENTILE.INC(Data!$V$2:$V$2441,AD2236)</f>
        <v/>
      </c>
      <c r="AG2236" s="16">
        <f>Data!Y2236-AF2236</f>
        <v/>
      </c>
      <c r="AH2236" s="9">
        <f>AE2236+AG2236</f>
        <v/>
      </c>
    </row>
    <row r="2237">
      <c r="N2237" s="14">
        <f>Data!A2237</f>
        <v/>
      </c>
      <c r="O2237" s="24">
        <f>IF(Occurrence!J2237&gt;0,COUNTIFS(Occurrence!$J$2:$J$2441,"&gt;0",Occurrence!$J$2:$J$2441,"&lt;="&amp;Occurrence!J2237)/($B$8+1),0)</f>
        <v/>
      </c>
      <c r="P2237" s="16">
        <f>IF(Occurrence!J2237&gt;0,_xlfn.PERCENTILE.INC(Data!$O$2:$O$2441,($B$4+O2237*($B$5-1))/($B$3-1)),0)</f>
        <v/>
      </c>
      <c r="Q2237" s="16">
        <f>IF(Occurrence!J2237&gt;0,_xlfn.PERCENTILE.INC(Occurrence!$I$2:$I$2441,($B$6+O2237*($B$7-1))/($B$3-1)),0)</f>
        <v/>
      </c>
      <c r="R2237" s="16">
        <f>IF(Occurrence!J2237&gt;0,Occurrence!J2237/Q2237,0)</f>
        <v/>
      </c>
      <c r="S2237" s="9">
        <f>IF(Occurrence!J2237&gt;0,P2237*R2237,0)</f>
        <v/>
      </c>
      <c r="T2237" s="24">
        <f>IF(Occurrence!K2237&gt;0,COUNTIFS(Occurrence!$K$2:$K$2441,"&gt;0",Occurrence!$K$2:$K$2441,"&lt;="&amp;Occurrence!K2237)/($B$9+1),0)</f>
        <v/>
      </c>
      <c r="U2237" s="16">
        <f>IF(Occurrence!K2237&gt;0,_xlfn.PERCENTILE.INC(Data!$O$2:$O$2441,($B$4+T2237*($B$5-1))/($B$3-1)),0)</f>
        <v/>
      </c>
      <c r="V2237" s="16">
        <f>IF(Occurrence!K2237&gt;0,_xlfn.PERCENTILE.INC(Occurrence!$I$2:$I$2441,($B$6+T2237*($B$7-1))/($B$3-1)),0)</f>
        <v/>
      </c>
      <c r="W2237" s="16">
        <f>IF(Occurrence!K2237&gt;0,Occurrence!K2237/V2237,0)</f>
        <v/>
      </c>
      <c r="X2237" s="9">
        <f>IF(Occurrence!K2237&gt;0,U2237*W2237,0)</f>
        <v/>
      </c>
      <c r="Y2237" s="24">
        <f>COUNTIF(Data!$X$2:$X$2441,"&lt;="&amp;Data!X2237)/($B$3+1)</f>
        <v/>
      </c>
      <c r="Z2237" s="16">
        <f>_xlfn.PERCENTILE.INC(Data!$U$2:$U$2441,Y2237)</f>
        <v/>
      </c>
      <c r="AA2237" s="16">
        <f>_xlfn.PERCENTILE.INC(Data!$V$2:$V$2441,Y2237)</f>
        <v/>
      </c>
      <c r="AB2237" s="16">
        <f>Data!X2237-AA2237</f>
        <v/>
      </c>
      <c r="AC2237" s="9">
        <f>Z2237+AB2237</f>
        <v/>
      </c>
      <c r="AD2237" s="24">
        <f>COUNTIF(Data!$Y$2:$Y$2441,"&lt;="&amp;Data!Y2237)/($B$3+1)</f>
        <v/>
      </c>
      <c r="AE2237" s="16">
        <f>_xlfn.PERCENTILE.INC(Data!$U$2:$U$2441,AD2237)</f>
        <v/>
      </c>
      <c r="AF2237" s="16">
        <f>_xlfn.PERCENTILE.INC(Data!$V$2:$V$2441,AD2237)</f>
        <v/>
      </c>
      <c r="AG2237" s="16">
        <f>Data!Y2237-AF2237</f>
        <v/>
      </c>
      <c r="AH2237" s="9">
        <f>AE2237+AG2237</f>
        <v/>
      </c>
    </row>
    <row r="2238">
      <c r="N2238" s="14">
        <f>Data!A2238</f>
        <v/>
      </c>
      <c r="O2238" s="24">
        <f>IF(Occurrence!J2238&gt;0,COUNTIFS(Occurrence!$J$2:$J$2441,"&gt;0",Occurrence!$J$2:$J$2441,"&lt;="&amp;Occurrence!J2238)/($B$8+1),0)</f>
        <v/>
      </c>
      <c r="P2238" s="16">
        <f>IF(Occurrence!J2238&gt;0,_xlfn.PERCENTILE.INC(Data!$O$2:$O$2441,($B$4+O2238*($B$5-1))/($B$3-1)),0)</f>
        <v/>
      </c>
      <c r="Q2238" s="16">
        <f>IF(Occurrence!J2238&gt;0,_xlfn.PERCENTILE.INC(Occurrence!$I$2:$I$2441,($B$6+O2238*($B$7-1))/($B$3-1)),0)</f>
        <v/>
      </c>
      <c r="R2238" s="16">
        <f>IF(Occurrence!J2238&gt;0,Occurrence!J2238/Q2238,0)</f>
        <v/>
      </c>
      <c r="S2238" s="9">
        <f>IF(Occurrence!J2238&gt;0,P2238*R2238,0)</f>
        <v/>
      </c>
      <c r="T2238" s="24">
        <f>IF(Occurrence!K2238&gt;0,COUNTIFS(Occurrence!$K$2:$K$2441,"&gt;0",Occurrence!$K$2:$K$2441,"&lt;="&amp;Occurrence!K2238)/($B$9+1),0)</f>
        <v/>
      </c>
      <c r="U2238" s="16">
        <f>IF(Occurrence!K2238&gt;0,_xlfn.PERCENTILE.INC(Data!$O$2:$O$2441,($B$4+T2238*($B$5-1))/($B$3-1)),0)</f>
        <v/>
      </c>
      <c r="V2238" s="16">
        <f>IF(Occurrence!K2238&gt;0,_xlfn.PERCENTILE.INC(Occurrence!$I$2:$I$2441,($B$6+T2238*($B$7-1))/($B$3-1)),0)</f>
        <v/>
      </c>
      <c r="W2238" s="16">
        <f>IF(Occurrence!K2238&gt;0,Occurrence!K2238/V2238,0)</f>
        <v/>
      </c>
      <c r="X2238" s="9">
        <f>IF(Occurrence!K2238&gt;0,U2238*W2238,0)</f>
        <v/>
      </c>
      <c r="Y2238" s="24">
        <f>COUNTIF(Data!$X$2:$X$2441,"&lt;="&amp;Data!X2238)/($B$3+1)</f>
        <v/>
      </c>
      <c r="Z2238" s="16">
        <f>_xlfn.PERCENTILE.INC(Data!$U$2:$U$2441,Y2238)</f>
        <v/>
      </c>
      <c r="AA2238" s="16">
        <f>_xlfn.PERCENTILE.INC(Data!$V$2:$V$2441,Y2238)</f>
        <v/>
      </c>
      <c r="AB2238" s="16">
        <f>Data!X2238-AA2238</f>
        <v/>
      </c>
      <c r="AC2238" s="9">
        <f>Z2238+AB2238</f>
        <v/>
      </c>
      <c r="AD2238" s="24">
        <f>COUNTIF(Data!$Y$2:$Y$2441,"&lt;="&amp;Data!Y2238)/($B$3+1)</f>
        <v/>
      </c>
      <c r="AE2238" s="16">
        <f>_xlfn.PERCENTILE.INC(Data!$U$2:$U$2441,AD2238)</f>
        <v/>
      </c>
      <c r="AF2238" s="16">
        <f>_xlfn.PERCENTILE.INC(Data!$V$2:$V$2441,AD2238)</f>
        <v/>
      </c>
      <c r="AG2238" s="16">
        <f>Data!Y2238-AF2238</f>
        <v/>
      </c>
      <c r="AH2238" s="9">
        <f>AE2238+AG2238</f>
        <v/>
      </c>
    </row>
    <row r="2239">
      <c r="N2239" s="14">
        <f>Data!A2239</f>
        <v/>
      </c>
      <c r="O2239" s="24">
        <f>IF(Occurrence!J2239&gt;0,COUNTIFS(Occurrence!$J$2:$J$2441,"&gt;0",Occurrence!$J$2:$J$2441,"&lt;="&amp;Occurrence!J2239)/($B$8+1),0)</f>
        <v/>
      </c>
      <c r="P2239" s="16">
        <f>IF(Occurrence!J2239&gt;0,_xlfn.PERCENTILE.INC(Data!$O$2:$O$2441,($B$4+O2239*($B$5-1))/($B$3-1)),0)</f>
        <v/>
      </c>
      <c r="Q2239" s="16">
        <f>IF(Occurrence!J2239&gt;0,_xlfn.PERCENTILE.INC(Occurrence!$I$2:$I$2441,($B$6+O2239*($B$7-1))/($B$3-1)),0)</f>
        <v/>
      </c>
      <c r="R2239" s="16">
        <f>IF(Occurrence!J2239&gt;0,Occurrence!J2239/Q2239,0)</f>
        <v/>
      </c>
      <c r="S2239" s="9">
        <f>IF(Occurrence!J2239&gt;0,P2239*R2239,0)</f>
        <v/>
      </c>
      <c r="T2239" s="24">
        <f>IF(Occurrence!K2239&gt;0,COUNTIFS(Occurrence!$K$2:$K$2441,"&gt;0",Occurrence!$K$2:$K$2441,"&lt;="&amp;Occurrence!K2239)/($B$9+1),0)</f>
        <v/>
      </c>
      <c r="U2239" s="16">
        <f>IF(Occurrence!K2239&gt;0,_xlfn.PERCENTILE.INC(Data!$O$2:$O$2441,($B$4+T2239*($B$5-1))/($B$3-1)),0)</f>
        <v/>
      </c>
      <c r="V2239" s="16">
        <f>IF(Occurrence!K2239&gt;0,_xlfn.PERCENTILE.INC(Occurrence!$I$2:$I$2441,($B$6+T2239*($B$7-1))/($B$3-1)),0)</f>
        <v/>
      </c>
      <c r="W2239" s="16">
        <f>IF(Occurrence!K2239&gt;0,Occurrence!K2239/V2239,0)</f>
        <v/>
      </c>
      <c r="X2239" s="9">
        <f>IF(Occurrence!K2239&gt;0,U2239*W2239,0)</f>
        <v/>
      </c>
      <c r="Y2239" s="24">
        <f>COUNTIF(Data!$X$2:$X$2441,"&lt;="&amp;Data!X2239)/($B$3+1)</f>
        <v/>
      </c>
      <c r="Z2239" s="16">
        <f>_xlfn.PERCENTILE.INC(Data!$U$2:$U$2441,Y2239)</f>
        <v/>
      </c>
      <c r="AA2239" s="16">
        <f>_xlfn.PERCENTILE.INC(Data!$V$2:$V$2441,Y2239)</f>
        <v/>
      </c>
      <c r="AB2239" s="16">
        <f>Data!X2239-AA2239</f>
        <v/>
      </c>
      <c r="AC2239" s="9">
        <f>Z2239+AB2239</f>
        <v/>
      </c>
      <c r="AD2239" s="24">
        <f>COUNTIF(Data!$Y$2:$Y$2441,"&lt;="&amp;Data!Y2239)/($B$3+1)</f>
        <v/>
      </c>
      <c r="AE2239" s="16">
        <f>_xlfn.PERCENTILE.INC(Data!$U$2:$U$2441,AD2239)</f>
        <v/>
      </c>
      <c r="AF2239" s="16">
        <f>_xlfn.PERCENTILE.INC(Data!$V$2:$V$2441,AD2239)</f>
        <v/>
      </c>
      <c r="AG2239" s="16">
        <f>Data!Y2239-AF2239</f>
        <v/>
      </c>
      <c r="AH2239" s="9">
        <f>AE2239+AG2239</f>
        <v/>
      </c>
    </row>
    <row r="2240">
      <c r="N2240" s="14">
        <f>Data!A2240</f>
        <v/>
      </c>
      <c r="O2240" s="24">
        <f>IF(Occurrence!J2240&gt;0,COUNTIFS(Occurrence!$J$2:$J$2441,"&gt;0",Occurrence!$J$2:$J$2441,"&lt;="&amp;Occurrence!J2240)/($B$8+1),0)</f>
        <v/>
      </c>
      <c r="P2240" s="16">
        <f>IF(Occurrence!J2240&gt;0,_xlfn.PERCENTILE.INC(Data!$O$2:$O$2441,($B$4+O2240*($B$5-1))/($B$3-1)),0)</f>
        <v/>
      </c>
      <c r="Q2240" s="16">
        <f>IF(Occurrence!J2240&gt;0,_xlfn.PERCENTILE.INC(Occurrence!$I$2:$I$2441,($B$6+O2240*($B$7-1))/($B$3-1)),0)</f>
        <v/>
      </c>
      <c r="R2240" s="16">
        <f>IF(Occurrence!J2240&gt;0,Occurrence!J2240/Q2240,0)</f>
        <v/>
      </c>
      <c r="S2240" s="9">
        <f>IF(Occurrence!J2240&gt;0,P2240*R2240,0)</f>
        <v/>
      </c>
      <c r="T2240" s="24">
        <f>IF(Occurrence!K2240&gt;0,COUNTIFS(Occurrence!$K$2:$K$2441,"&gt;0",Occurrence!$K$2:$K$2441,"&lt;="&amp;Occurrence!K2240)/($B$9+1),0)</f>
        <v/>
      </c>
      <c r="U2240" s="16">
        <f>IF(Occurrence!K2240&gt;0,_xlfn.PERCENTILE.INC(Data!$O$2:$O$2441,($B$4+T2240*($B$5-1))/($B$3-1)),0)</f>
        <v/>
      </c>
      <c r="V2240" s="16">
        <f>IF(Occurrence!K2240&gt;0,_xlfn.PERCENTILE.INC(Occurrence!$I$2:$I$2441,($B$6+T2240*($B$7-1))/($B$3-1)),0)</f>
        <v/>
      </c>
      <c r="W2240" s="16">
        <f>IF(Occurrence!K2240&gt;0,Occurrence!K2240/V2240,0)</f>
        <v/>
      </c>
      <c r="X2240" s="9">
        <f>IF(Occurrence!K2240&gt;0,U2240*W2240,0)</f>
        <v/>
      </c>
      <c r="Y2240" s="24">
        <f>COUNTIF(Data!$X$2:$X$2441,"&lt;="&amp;Data!X2240)/($B$3+1)</f>
        <v/>
      </c>
      <c r="Z2240" s="16">
        <f>_xlfn.PERCENTILE.INC(Data!$U$2:$U$2441,Y2240)</f>
        <v/>
      </c>
      <c r="AA2240" s="16">
        <f>_xlfn.PERCENTILE.INC(Data!$V$2:$V$2441,Y2240)</f>
        <v/>
      </c>
      <c r="AB2240" s="16">
        <f>Data!X2240-AA2240</f>
        <v/>
      </c>
      <c r="AC2240" s="9">
        <f>Z2240+AB2240</f>
        <v/>
      </c>
      <c r="AD2240" s="24">
        <f>COUNTIF(Data!$Y$2:$Y$2441,"&lt;="&amp;Data!Y2240)/($B$3+1)</f>
        <v/>
      </c>
      <c r="AE2240" s="16">
        <f>_xlfn.PERCENTILE.INC(Data!$U$2:$U$2441,AD2240)</f>
        <v/>
      </c>
      <c r="AF2240" s="16">
        <f>_xlfn.PERCENTILE.INC(Data!$V$2:$V$2441,AD2240)</f>
        <v/>
      </c>
      <c r="AG2240" s="16">
        <f>Data!Y2240-AF2240</f>
        <v/>
      </c>
      <c r="AH2240" s="9">
        <f>AE2240+AG2240</f>
        <v/>
      </c>
    </row>
    <row r="2241">
      <c r="N2241" s="14">
        <f>Data!A2241</f>
        <v/>
      </c>
      <c r="O2241" s="24">
        <f>IF(Occurrence!J2241&gt;0,COUNTIFS(Occurrence!$J$2:$J$2441,"&gt;0",Occurrence!$J$2:$J$2441,"&lt;="&amp;Occurrence!J2241)/($B$8+1),0)</f>
        <v/>
      </c>
      <c r="P2241" s="16">
        <f>IF(Occurrence!J2241&gt;0,_xlfn.PERCENTILE.INC(Data!$O$2:$O$2441,($B$4+O2241*($B$5-1))/($B$3-1)),0)</f>
        <v/>
      </c>
      <c r="Q2241" s="16">
        <f>IF(Occurrence!J2241&gt;0,_xlfn.PERCENTILE.INC(Occurrence!$I$2:$I$2441,($B$6+O2241*($B$7-1))/($B$3-1)),0)</f>
        <v/>
      </c>
      <c r="R2241" s="16">
        <f>IF(Occurrence!J2241&gt;0,Occurrence!J2241/Q2241,0)</f>
        <v/>
      </c>
      <c r="S2241" s="9">
        <f>IF(Occurrence!J2241&gt;0,P2241*R2241,0)</f>
        <v/>
      </c>
      <c r="T2241" s="24">
        <f>IF(Occurrence!K2241&gt;0,COUNTIFS(Occurrence!$K$2:$K$2441,"&gt;0",Occurrence!$K$2:$K$2441,"&lt;="&amp;Occurrence!K2241)/($B$9+1),0)</f>
        <v/>
      </c>
      <c r="U2241" s="16">
        <f>IF(Occurrence!K2241&gt;0,_xlfn.PERCENTILE.INC(Data!$O$2:$O$2441,($B$4+T2241*($B$5-1))/($B$3-1)),0)</f>
        <v/>
      </c>
      <c r="V2241" s="16">
        <f>IF(Occurrence!K2241&gt;0,_xlfn.PERCENTILE.INC(Occurrence!$I$2:$I$2441,($B$6+T2241*($B$7-1))/($B$3-1)),0)</f>
        <v/>
      </c>
      <c r="W2241" s="16">
        <f>IF(Occurrence!K2241&gt;0,Occurrence!K2241/V2241,0)</f>
        <v/>
      </c>
      <c r="X2241" s="9">
        <f>IF(Occurrence!K2241&gt;0,U2241*W2241,0)</f>
        <v/>
      </c>
      <c r="Y2241" s="24">
        <f>COUNTIF(Data!$X$2:$X$2441,"&lt;="&amp;Data!X2241)/($B$3+1)</f>
        <v/>
      </c>
      <c r="Z2241" s="16">
        <f>_xlfn.PERCENTILE.INC(Data!$U$2:$U$2441,Y2241)</f>
        <v/>
      </c>
      <c r="AA2241" s="16">
        <f>_xlfn.PERCENTILE.INC(Data!$V$2:$V$2441,Y2241)</f>
        <v/>
      </c>
      <c r="AB2241" s="16">
        <f>Data!X2241-AA2241</f>
        <v/>
      </c>
      <c r="AC2241" s="9">
        <f>Z2241+AB2241</f>
        <v/>
      </c>
      <c r="AD2241" s="24">
        <f>COUNTIF(Data!$Y$2:$Y$2441,"&lt;="&amp;Data!Y2241)/($B$3+1)</f>
        <v/>
      </c>
      <c r="AE2241" s="16">
        <f>_xlfn.PERCENTILE.INC(Data!$U$2:$U$2441,AD2241)</f>
        <v/>
      </c>
      <c r="AF2241" s="16">
        <f>_xlfn.PERCENTILE.INC(Data!$V$2:$V$2441,AD2241)</f>
        <v/>
      </c>
      <c r="AG2241" s="16">
        <f>Data!Y2241-AF2241</f>
        <v/>
      </c>
      <c r="AH2241" s="9">
        <f>AE2241+AG2241</f>
        <v/>
      </c>
    </row>
    <row r="2242">
      <c r="N2242" s="14">
        <f>Data!A2242</f>
        <v/>
      </c>
      <c r="O2242" s="24">
        <f>IF(Occurrence!J2242&gt;0,COUNTIFS(Occurrence!$J$2:$J$2441,"&gt;0",Occurrence!$J$2:$J$2441,"&lt;="&amp;Occurrence!J2242)/($B$8+1),0)</f>
        <v/>
      </c>
      <c r="P2242" s="16">
        <f>IF(Occurrence!J2242&gt;0,_xlfn.PERCENTILE.INC(Data!$O$2:$O$2441,($B$4+O2242*($B$5-1))/($B$3-1)),0)</f>
        <v/>
      </c>
      <c r="Q2242" s="16">
        <f>IF(Occurrence!J2242&gt;0,_xlfn.PERCENTILE.INC(Occurrence!$I$2:$I$2441,($B$6+O2242*($B$7-1))/($B$3-1)),0)</f>
        <v/>
      </c>
      <c r="R2242" s="16">
        <f>IF(Occurrence!J2242&gt;0,Occurrence!J2242/Q2242,0)</f>
        <v/>
      </c>
      <c r="S2242" s="9">
        <f>IF(Occurrence!J2242&gt;0,P2242*R2242,0)</f>
        <v/>
      </c>
      <c r="T2242" s="24">
        <f>IF(Occurrence!K2242&gt;0,COUNTIFS(Occurrence!$K$2:$K$2441,"&gt;0",Occurrence!$K$2:$K$2441,"&lt;="&amp;Occurrence!K2242)/($B$9+1),0)</f>
        <v/>
      </c>
      <c r="U2242" s="16">
        <f>IF(Occurrence!K2242&gt;0,_xlfn.PERCENTILE.INC(Data!$O$2:$O$2441,($B$4+T2242*($B$5-1))/($B$3-1)),0)</f>
        <v/>
      </c>
      <c r="V2242" s="16">
        <f>IF(Occurrence!K2242&gt;0,_xlfn.PERCENTILE.INC(Occurrence!$I$2:$I$2441,($B$6+T2242*($B$7-1))/($B$3-1)),0)</f>
        <v/>
      </c>
      <c r="W2242" s="16">
        <f>IF(Occurrence!K2242&gt;0,Occurrence!K2242/V2242,0)</f>
        <v/>
      </c>
      <c r="X2242" s="9">
        <f>IF(Occurrence!K2242&gt;0,U2242*W2242,0)</f>
        <v/>
      </c>
      <c r="Y2242" s="24">
        <f>COUNTIF(Data!$X$2:$X$2441,"&lt;="&amp;Data!X2242)/($B$3+1)</f>
        <v/>
      </c>
      <c r="Z2242" s="16">
        <f>_xlfn.PERCENTILE.INC(Data!$U$2:$U$2441,Y2242)</f>
        <v/>
      </c>
      <c r="AA2242" s="16">
        <f>_xlfn.PERCENTILE.INC(Data!$V$2:$V$2441,Y2242)</f>
        <v/>
      </c>
      <c r="AB2242" s="16">
        <f>Data!X2242-AA2242</f>
        <v/>
      </c>
      <c r="AC2242" s="9">
        <f>Z2242+AB2242</f>
        <v/>
      </c>
      <c r="AD2242" s="24">
        <f>COUNTIF(Data!$Y$2:$Y$2441,"&lt;="&amp;Data!Y2242)/($B$3+1)</f>
        <v/>
      </c>
      <c r="AE2242" s="16">
        <f>_xlfn.PERCENTILE.INC(Data!$U$2:$U$2441,AD2242)</f>
        <v/>
      </c>
      <c r="AF2242" s="16">
        <f>_xlfn.PERCENTILE.INC(Data!$V$2:$V$2441,AD2242)</f>
        <v/>
      </c>
      <c r="AG2242" s="16">
        <f>Data!Y2242-AF2242</f>
        <v/>
      </c>
      <c r="AH2242" s="9">
        <f>AE2242+AG2242</f>
        <v/>
      </c>
    </row>
    <row r="2243">
      <c r="N2243" s="14">
        <f>Data!A2243</f>
        <v/>
      </c>
      <c r="O2243" s="24">
        <f>IF(Occurrence!J2243&gt;0,COUNTIFS(Occurrence!$J$2:$J$2441,"&gt;0",Occurrence!$J$2:$J$2441,"&lt;="&amp;Occurrence!J2243)/($B$8+1),0)</f>
        <v/>
      </c>
      <c r="P2243" s="16">
        <f>IF(Occurrence!J2243&gt;0,_xlfn.PERCENTILE.INC(Data!$O$2:$O$2441,($B$4+O2243*($B$5-1))/($B$3-1)),0)</f>
        <v/>
      </c>
      <c r="Q2243" s="16">
        <f>IF(Occurrence!J2243&gt;0,_xlfn.PERCENTILE.INC(Occurrence!$I$2:$I$2441,($B$6+O2243*($B$7-1))/($B$3-1)),0)</f>
        <v/>
      </c>
      <c r="R2243" s="16">
        <f>IF(Occurrence!J2243&gt;0,Occurrence!J2243/Q2243,0)</f>
        <v/>
      </c>
      <c r="S2243" s="9">
        <f>IF(Occurrence!J2243&gt;0,P2243*R2243,0)</f>
        <v/>
      </c>
      <c r="T2243" s="24">
        <f>IF(Occurrence!K2243&gt;0,COUNTIFS(Occurrence!$K$2:$K$2441,"&gt;0",Occurrence!$K$2:$K$2441,"&lt;="&amp;Occurrence!K2243)/($B$9+1),0)</f>
        <v/>
      </c>
      <c r="U2243" s="16">
        <f>IF(Occurrence!K2243&gt;0,_xlfn.PERCENTILE.INC(Data!$O$2:$O$2441,($B$4+T2243*($B$5-1))/($B$3-1)),0)</f>
        <v/>
      </c>
      <c r="V2243" s="16">
        <f>IF(Occurrence!K2243&gt;0,_xlfn.PERCENTILE.INC(Occurrence!$I$2:$I$2441,($B$6+T2243*($B$7-1))/($B$3-1)),0)</f>
        <v/>
      </c>
      <c r="W2243" s="16">
        <f>IF(Occurrence!K2243&gt;0,Occurrence!K2243/V2243,0)</f>
        <v/>
      </c>
      <c r="X2243" s="9">
        <f>IF(Occurrence!K2243&gt;0,U2243*W2243,0)</f>
        <v/>
      </c>
      <c r="Y2243" s="24">
        <f>COUNTIF(Data!$X$2:$X$2441,"&lt;="&amp;Data!X2243)/($B$3+1)</f>
        <v/>
      </c>
      <c r="Z2243" s="16">
        <f>_xlfn.PERCENTILE.INC(Data!$U$2:$U$2441,Y2243)</f>
        <v/>
      </c>
      <c r="AA2243" s="16">
        <f>_xlfn.PERCENTILE.INC(Data!$V$2:$V$2441,Y2243)</f>
        <v/>
      </c>
      <c r="AB2243" s="16">
        <f>Data!X2243-AA2243</f>
        <v/>
      </c>
      <c r="AC2243" s="9">
        <f>Z2243+AB2243</f>
        <v/>
      </c>
      <c r="AD2243" s="24">
        <f>COUNTIF(Data!$Y$2:$Y$2441,"&lt;="&amp;Data!Y2243)/($B$3+1)</f>
        <v/>
      </c>
      <c r="AE2243" s="16">
        <f>_xlfn.PERCENTILE.INC(Data!$U$2:$U$2441,AD2243)</f>
        <v/>
      </c>
      <c r="AF2243" s="16">
        <f>_xlfn.PERCENTILE.INC(Data!$V$2:$V$2441,AD2243)</f>
        <v/>
      </c>
      <c r="AG2243" s="16">
        <f>Data!Y2243-AF2243</f>
        <v/>
      </c>
      <c r="AH2243" s="9">
        <f>AE2243+AG2243</f>
        <v/>
      </c>
    </row>
    <row r="2244">
      <c r="N2244" s="14">
        <f>Data!A2244</f>
        <v/>
      </c>
      <c r="O2244" s="24">
        <f>IF(Occurrence!J2244&gt;0,COUNTIFS(Occurrence!$J$2:$J$2441,"&gt;0",Occurrence!$J$2:$J$2441,"&lt;="&amp;Occurrence!J2244)/($B$8+1),0)</f>
        <v/>
      </c>
      <c r="P2244" s="16">
        <f>IF(Occurrence!J2244&gt;0,_xlfn.PERCENTILE.INC(Data!$O$2:$O$2441,($B$4+O2244*($B$5-1))/($B$3-1)),0)</f>
        <v/>
      </c>
      <c r="Q2244" s="16">
        <f>IF(Occurrence!J2244&gt;0,_xlfn.PERCENTILE.INC(Occurrence!$I$2:$I$2441,($B$6+O2244*($B$7-1))/($B$3-1)),0)</f>
        <v/>
      </c>
      <c r="R2244" s="16">
        <f>IF(Occurrence!J2244&gt;0,Occurrence!J2244/Q2244,0)</f>
        <v/>
      </c>
      <c r="S2244" s="9">
        <f>IF(Occurrence!J2244&gt;0,P2244*R2244,0)</f>
        <v/>
      </c>
      <c r="T2244" s="24">
        <f>IF(Occurrence!K2244&gt;0,COUNTIFS(Occurrence!$K$2:$K$2441,"&gt;0",Occurrence!$K$2:$K$2441,"&lt;="&amp;Occurrence!K2244)/($B$9+1),0)</f>
        <v/>
      </c>
      <c r="U2244" s="16">
        <f>IF(Occurrence!K2244&gt;0,_xlfn.PERCENTILE.INC(Data!$O$2:$O$2441,($B$4+T2244*($B$5-1))/($B$3-1)),0)</f>
        <v/>
      </c>
      <c r="V2244" s="16">
        <f>IF(Occurrence!K2244&gt;0,_xlfn.PERCENTILE.INC(Occurrence!$I$2:$I$2441,($B$6+T2244*($B$7-1))/($B$3-1)),0)</f>
        <v/>
      </c>
      <c r="W2244" s="16">
        <f>IF(Occurrence!K2244&gt;0,Occurrence!K2244/V2244,0)</f>
        <v/>
      </c>
      <c r="X2244" s="9">
        <f>IF(Occurrence!K2244&gt;0,U2244*W2244,0)</f>
        <v/>
      </c>
      <c r="Y2244" s="24">
        <f>COUNTIF(Data!$X$2:$X$2441,"&lt;="&amp;Data!X2244)/($B$3+1)</f>
        <v/>
      </c>
      <c r="Z2244" s="16">
        <f>_xlfn.PERCENTILE.INC(Data!$U$2:$U$2441,Y2244)</f>
        <v/>
      </c>
      <c r="AA2244" s="16">
        <f>_xlfn.PERCENTILE.INC(Data!$V$2:$V$2441,Y2244)</f>
        <v/>
      </c>
      <c r="AB2244" s="16">
        <f>Data!X2244-AA2244</f>
        <v/>
      </c>
      <c r="AC2244" s="9">
        <f>Z2244+AB2244</f>
        <v/>
      </c>
      <c r="AD2244" s="24">
        <f>COUNTIF(Data!$Y$2:$Y$2441,"&lt;="&amp;Data!Y2244)/($B$3+1)</f>
        <v/>
      </c>
      <c r="AE2244" s="16">
        <f>_xlfn.PERCENTILE.INC(Data!$U$2:$U$2441,AD2244)</f>
        <v/>
      </c>
      <c r="AF2244" s="16">
        <f>_xlfn.PERCENTILE.INC(Data!$V$2:$V$2441,AD2244)</f>
        <v/>
      </c>
      <c r="AG2244" s="16">
        <f>Data!Y2244-AF2244</f>
        <v/>
      </c>
      <c r="AH2244" s="9">
        <f>AE2244+AG2244</f>
        <v/>
      </c>
    </row>
    <row r="2245">
      <c r="N2245" s="14">
        <f>Data!A2245</f>
        <v/>
      </c>
      <c r="O2245" s="24">
        <f>IF(Occurrence!J2245&gt;0,COUNTIFS(Occurrence!$J$2:$J$2441,"&gt;0",Occurrence!$J$2:$J$2441,"&lt;="&amp;Occurrence!J2245)/($B$8+1),0)</f>
        <v/>
      </c>
      <c r="P2245" s="16">
        <f>IF(Occurrence!J2245&gt;0,_xlfn.PERCENTILE.INC(Data!$O$2:$O$2441,($B$4+O2245*($B$5-1))/($B$3-1)),0)</f>
        <v/>
      </c>
      <c r="Q2245" s="16">
        <f>IF(Occurrence!J2245&gt;0,_xlfn.PERCENTILE.INC(Occurrence!$I$2:$I$2441,($B$6+O2245*($B$7-1))/($B$3-1)),0)</f>
        <v/>
      </c>
      <c r="R2245" s="16">
        <f>IF(Occurrence!J2245&gt;0,Occurrence!J2245/Q2245,0)</f>
        <v/>
      </c>
      <c r="S2245" s="9">
        <f>IF(Occurrence!J2245&gt;0,P2245*R2245,0)</f>
        <v/>
      </c>
      <c r="T2245" s="24">
        <f>IF(Occurrence!K2245&gt;0,COUNTIFS(Occurrence!$K$2:$K$2441,"&gt;0",Occurrence!$K$2:$K$2441,"&lt;="&amp;Occurrence!K2245)/($B$9+1),0)</f>
        <v/>
      </c>
      <c r="U2245" s="16">
        <f>IF(Occurrence!K2245&gt;0,_xlfn.PERCENTILE.INC(Data!$O$2:$O$2441,($B$4+T2245*($B$5-1))/($B$3-1)),0)</f>
        <v/>
      </c>
      <c r="V2245" s="16">
        <f>IF(Occurrence!K2245&gt;0,_xlfn.PERCENTILE.INC(Occurrence!$I$2:$I$2441,($B$6+T2245*($B$7-1))/($B$3-1)),0)</f>
        <v/>
      </c>
      <c r="W2245" s="16">
        <f>IF(Occurrence!K2245&gt;0,Occurrence!K2245/V2245,0)</f>
        <v/>
      </c>
      <c r="X2245" s="9">
        <f>IF(Occurrence!K2245&gt;0,U2245*W2245,0)</f>
        <v/>
      </c>
      <c r="Y2245" s="24">
        <f>COUNTIF(Data!$X$2:$X$2441,"&lt;="&amp;Data!X2245)/($B$3+1)</f>
        <v/>
      </c>
      <c r="Z2245" s="16">
        <f>_xlfn.PERCENTILE.INC(Data!$U$2:$U$2441,Y2245)</f>
        <v/>
      </c>
      <c r="AA2245" s="16">
        <f>_xlfn.PERCENTILE.INC(Data!$V$2:$V$2441,Y2245)</f>
        <v/>
      </c>
      <c r="AB2245" s="16">
        <f>Data!X2245-AA2245</f>
        <v/>
      </c>
      <c r="AC2245" s="9">
        <f>Z2245+AB2245</f>
        <v/>
      </c>
      <c r="AD2245" s="24">
        <f>COUNTIF(Data!$Y$2:$Y$2441,"&lt;="&amp;Data!Y2245)/($B$3+1)</f>
        <v/>
      </c>
      <c r="AE2245" s="16">
        <f>_xlfn.PERCENTILE.INC(Data!$U$2:$U$2441,AD2245)</f>
        <v/>
      </c>
      <c r="AF2245" s="16">
        <f>_xlfn.PERCENTILE.INC(Data!$V$2:$V$2441,AD2245)</f>
        <v/>
      </c>
      <c r="AG2245" s="16">
        <f>Data!Y2245-AF2245</f>
        <v/>
      </c>
      <c r="AH2245" s="9">
        <f>AE2245+AG2245</f>
        <v/>
      </c>
    </row>
    <row r="2246">
      <c r="N2246" s="14">
        <f>Data!A2246</f>
        <v/>
      </c>
      <c r="O2246" s="24">
        <f>IF(Occurrence!J2246&gt;0,COUNTIFS(Occurrence!$J$2:$J$2441,"&gt;0",Occurrence!$J$2:$J$2441,"&lt;="&amp;Occurrence!J2246)/($B$8+1),0)</f>
        <v/>
      </c>
      <c r="P2246" s="16">
        <f>IF(Occurrence!J2246&gt;0,_xlfn.PERCENTILE.INC(Data!$O$2:$O$2441,($B$4+O2246*($B$5-1))/($B$3-1)),0)</f>
        <v/>
      </c>
      <c r="Q2246" s="16">
        <f>IF(Occurrence!J2246&gt;0,_xlfn.PERCENTILE.INC(Occurrence!$I$2:$I$2441,($B$6+O2246*($B$7-1))/($B$3-1)),0)</f>
        <v/>
      </c>
      <c r="R2246" s="16">
        <f>IF(Occurrence!J2246&gt;0,Occurrence!J2246/Q2246,0)</f>
        <v/>
      </c>
      <c r="S2246" s="9">
        <f>IF(Occurrence!J2246&gt;0,P2246*R2246,0)</f>
        <v/>
      </c>
      <c r="T2246" s="24">
        <f>IF(Occurrence!K2246&gt;0,COUNTIFS(Occurrence!$K$2:$K$2441,"&gt;0",Occurrence!$K$2:$K$2441,"&lt;="&amp;Occurrence!K2246)/($B$9+1),0)</f>
        <v/>
      </c>
      <c r="U2246" s="16">
        <f>IF(Occurrence!K2246&gt;0,_xlfn.PERCENTILE.INC(Data!$O$2:$O$2441,($B$4+T2246*($B$5-1))/($B$3-1)),0)</f>
        <v/>
      </c>
      <c r="V2246" s="16">
        <f>IF(Occurrence!K2246&gt;0,_xlfn.PERCENTILE.INC(Occurrence!$I$2:$I$2441,($B$6+T2246*($B$7-1))/($B$3-1)),0)</f>
        <v/>
      </c>
      <c r="W2246" s="16">
        <f>IF(Occurrence!K2246&gt;0,Occurrence!K2246/V2246,0)</f>
        <v/>
      </c>
      <c r="X2246" s="9">
        <f>IF(Occurrence!K2246&gt;0,U2246*W2246,0)</f>
        <v/>
      </c>
      <c r="Y2246" s="24">
        <f>COUNTIF(Data!$X$2:$X$2441,"&lt;="&amp;Data!X2246)/($B$3+1)</f>
        <v/>
      </c>
      <c r="Z2246" s="16">
        <f>_xlfn.PERCENTILE.INC(Data!$U$2:$U$2441,Y2246)</f>
        <v/>
      </c>
      <c r="AA2246" s="16">
        <f>_xlfn.PERCENTILE.INC(Data!$V$2:$V$2441,Y2246)</f>
        <v/>
      </c>
      <c r="AB2246" s="16">
        <f>Data!X2246-AA2246</f>
        <v/>
      </c>
      <c r="AC2246" s="9">
        <f>Z2246+AB2246</f>
        <v/>
      </c>
      <c r="AD2246" s="24">
        <f>COUNTIF(Data!$Y$2:$Y$2441,"&lt;="&amp;Data!Y2246)/($B$3+1)</f>
        <v/>
      </c>
      <c r="AE2246" s="16">
        <f>_xlfn.PERCENTILE.INC(Data!$U$2:$U$2441,AD2246)</f>
        <v/>
      </c>
      <c r="AF2246" s="16">
        <f>_xlfn.PERCENTILE.INC(Data!$V$2:$V$2441,AD2246)</f>
        <v/>
      </c>
      <c r="AG2246" s="16">
        <f>Data!Y2246-AF2246</f>
        <v/>
      </c>
      <c r="AH2246" s="9">
        <f>AE2246+AG2246</f>
        <v/>
      </c>
    </row>
    <row r="2247">
      <c r="N2247" s="14">
        <f>Data!A2247</f>
        <v/>
      </c>
      <c r="O2247" s="24">
        <f>IF(Occurrence!J2247&gt;0,COUNTIFS(Occurrence!$J$2:$J$2441,"&gt;0",Occurrence!$J$2:$J$2441,"&lt;="&amp;Occurrence!J2247)/($B$8+1),0)</f>
        <v/>
      </c>
      <c r="P2247" s="16">
        <f>IF(Occurrence!J2247&gt;0,_xlfn.PERCENTILE.INC(Data!$O$2:$O$2441,($B$4+O2247*($B$5-1))/($B$3-1)),0)</f>
        <v/>
      </c>
      <c r="Q2247" s="16">
        <f>IF(Occurrence!J2247&gt;0,_xlfn.PERCENTILE.INC(Occurrence!$I$2:$I$2441,($B$6+O2247*($B$7-1))/($B$3-1)),0)</f>
        <v/>
      </c>
      <c r="R2247" s="16">
        <f>IF(Occurrence!J2247&gt;0,Occurrence!J2247/Q2247,0)</f>
        <v/>
      </c>
      <c r="S2247" s="9">
        <f>IF(Occurrence!J2247&gt;0,P2247*R2247,0)</f>
        <v/>
      </c>
      <c r="T2247" s="24">
        <f>IF(Occurrence!K2247&gt;0,COUNTIFS(Occurrence!$K$2:$K$2441,"&gt;0",Occurrence!$K$2:$K$2441,"&lt;="&amp;Occurrence!K2247)/($B$9+1),0)</f>
        <v/>
      </c>
      <c r="U2247" s="16">
        <f>IF(Occurrence!K2247&gt;0,_xlfn.PERCENTILE.INC(Data!$O$2:$O$2441,($B$4+T2247*($B$5-1))/($B$3-1)),0)</f>
        <v/>
      </c>
      <c r="V2247" s="16">
        <f>IF(Occurrence!K2247&gt;0,_xlfn.PERCENTILE.INC(Occurrence!$I$2:$I$2441,($B$6+T2247*($B$7-1))/($B$3-1)),0)</f>
        <v/>
      </c>
      <c r="W2247" s="16">
        <f>IF(Occurrence!K2247&gt;0,Occurrence!K2247/V2247,0)</f>
        <v/>
      </c>
      <c r="X2247" s="9">
        <f>IF(Occurrence!K2247&gt;0,U2247*W2247,0)</f>
        <v/>
      </c>
      <c r="Y2247" s="24">
        <f>COUNTIF(Data!$X$2:$X$2441,"&lt;="&amp;Data!X2247)/($B$3+1)</f>
        <v/>
      </c>
      <c r="Z2247" s="16">
        <f>_xlfn.PERCENTILE.INC(Data!$U$2:$U$2441,Y2247)</f>
        <v/>
      </c>
      <c r="AA2247" s="16">
        <f>_xlfn.PERCENTILE.INC(Data!$V$2:$V$2441,Y2247)</f>
        <v/>
      </c>
      <c r="AB2247" s="16">
        <f>Data!X2247-AA2247</f>
        <v/>
      </c>
      <c r="AC2247" s="9">
        <f>Z2247+AB2247</f>
        <v/>
      </c>
      <c r="AD2247" s="24">
        <f>COUNTIF(Data!$Y$2:$Y$2441,"&lt;="&amp;Data!Y2247)/($B$3+1)</f>
        <v/>
      </c>
      <c r="AE2247" s="16">
        <f>_xlfn.PERCENTILE.INC(Data!$U$2:$U$2441,AD2247)</f>
        <v/>
      </c>
      <c r="AF2247" s="16">
        <f>_xlfn.PERCENTILE.INC(Data!$V$2:$V$2441,AD2247)</f>
        <v/>
      </c>
      <c r="AG2247" s="16">
        <f>Data!Y2247-AF2247</f>
        <v/>
      </c>
      <c r="AH2247" s="9">
        <f>AE2247+AG2247</f>
        <v/>
      </c>
    </row>
    <row r="2248">
      <c r="N2248" s="14">
        <f>Data!A2248</f>
        <v/>
      </c>
      <c r="O2248" s="24">
        <f>IF(Occurrence!J2248&gt;0,COUNTIFS(Occurrence!$J$2:$J$2441,"&gt;0",Occurrence!$J$2:$J$2441,"&lt;="&amp;Occurrence!J2248)/($B$8+1),0)</f>
        <v/>
      </c>
      <c r="P2248" s="16">
        <f>IF(Occurrence!J2248&gt;0,_xlfn.PERCENTILE.INC(Data!$O$2:$O$2441,($B$4+O2248*($B$5-1))/($B$3-1)),0)</f>
        <v/>
      </c>
      <c r="Q2248" s="16">
        <f>IF(Occurrence!J2248&gt;0,_xlfn.PERCENTILE.INC(Occurrence!$I$2:$I$2441,($B$6+O2248*($B$7-1))/($B$3-1)),0)</f>
        <v/>
      </c>
      <c r="R2248" s="16">
        <f>IF(Occurrence!J2248&gt;0,Occurrence!J2248/Q2248,0)</f>
        <v/>
      </c>
      <c r="S2248" s="9">
        <f>IF(Occurrence!J2248&gt;0,P2248*R2248,0)</f>
        <v/>
      </c>
      <c r="T2248" s="24">
        <f>IF(Occurrence!K2248&gt;0,COUNTIFS(Occurrence!$K$2:$K$2441,"&gt;0",Occurrence!$K$2:$K$2441,"&lt;="&amp;Occurrence!K2248)/($B$9+1),0)</f>
        <v/>
      </c>
      <c r="U2248" s="16">
        <f>IF(Occurrence!K2248&gt;0,_xlfn.PERCENTILE.INC(Data!$O$2:$O$2441,($B$4+T2248*($B$5-1))/($B$3-1)),0)</f>
        <v/>
      </c>
      <c r="V2248" s="16">
        <f>IF(Occurrence!K2248&gt;0,_xlfn.PERCENTILE.INC(Occurrence!$I$2:$I$2441,($B$6+T2248*($B$7-1))/($B$3-1)),0)</f>
        <v/>
      </c>
      <c r="W2248" s="16">
        <f>IF(Occurrence!K2248&gt;0,Occurrence!K2248/V2248,0)</f>
        <v/>
      </c>
      <c r="X2248" s="9">
        <f>IF(Occurrence!K2248&gt;0,U2248*W2248,0)</f>
        <v/>
      </c>
      <c r="Y2248" s="24">
        <f>COUNTIF(Data!$X$2:$X$2441,"&lt;="&amp;Data!X2248)/($B$3+1)</f>
        <v/>
      </c>
      <c r="Z2248" s="16">
        <f>_xlfn.PERCENTILE.INC(Data!$U$2:$U$2441,Y2248)</f>
        <v/>
      </c>
      <c r="AA2248" s="16">
        <f>_xlfn.PERCENTILE.INC(Data!$V$2:$V$2441,Y2248)</f>
        <v/>
      </c>
      <c r="AB2248" s="16">
        <f>Data!X2248-AA2248</f>
        <v/>
      </c>
      <c r="AC2248" s="9">
        <f>Z2248+AB2248</f>
        <v/>
      </c>
      <c r="AD2248" s="24">
        <f>COUNTIF(Data!$Y$2:$Y$2441,"&lt;="&amp;Data!Y2248)/($B$3+1)</f>
        <v/>
      </c>
      <c r="AE2248" s="16">
        <f>_xlfn.PERCENTILE.INC(Data!$U$2:$U$2441,AD2248)</f>
        <v/>
      </c>
      <c r="AF2248" s="16">
        <f>_xlfn.PERCENTILE.INC(Data!$V$2:$V$2441,AD2248)</f>
        <v/>
      </c>
      <c r="AG2248" s="16">
        <f>Data!Y2248-AF2248</f>
        <v/>
      </c>
      <c r="AH2248" s="9">
        <f>AE2248+AG2248</f>
        <v/>
      </c>
    </row>
    <row r="2249">
      <c r="N2249" s="14">
        <f>Data!A2249</f>
        <v/>
      </c>
      <c r="O2249" s="24">
        <f>IF(Occurrence!J2249&gt;0,COUNTIFS(Occurrence!$J$2:$J$2441,"&gt;0",Occurrence!$J$2:$J$2441,"&lt;="&amp;Occurrence!J2249)/($B$8+1),0)</f>
        <v/>
      </c>
      <c r="P2249" s="16">
        <f>IF(Occurrence!J2249&gt;0,_xlfn.PERCENTILE.INC(Data!$O$2:$O$2441,($B$4+O2249*($B$5-1))/($B$3-1)),0)</f>
        <v/>
      </c>
      <c r="Q2249" s="16">
        <f>IF(Occurrence!J2249&gt;0,_xlfn.PERCENTILE.INC(Occurrence!$I$2:$I$2441,($B$6+O2249*($B$7-1))/($B$3-1)),0)</f>
        <v/>
      </c>
      <c r="R2249" s="16">
        <f>IF(Occurrence!J2249&gt;0,Occurrence!J2249/Q2249,0)</f>
        <v/>
      </c>
      <c r="S2249" s="9">
        <f>IF(Occurrence!J2249&gt;0,P2249*R2249,0)</f>
        <v/>
      </c>
      <c r="T2249" s="24">
        <f>IF(Occurrence!K2249&gt;0,COUNTIFS(Occurrence!$K$2:$K$2441,"&gt;0",Occurrence!$K$2:$K$2441,"&lt;="&amp;Occurrence!K2249)/($B$9+1),0)</f>
        <v/>
      </c>
      <c r="U2249" s="16">
        <f>IF(Occurrence!K2249&gt;0,_xlfn.PERCENTILE.INC(Data!$O$2:$O$2441,($B$4+T2249*($B$5-1))/($B$3-1)),0)</f>
        <v/>
      </c>
      <c r="V2249" s="16">
        <f>IF(Occurrence!K2249&gt;0,_xlfn.PERCENTILE.INC(Occurrence!$I$2:$I$2441,($B$6+T2249*($B$7-1))/($B$3-1)),0)</f>
        <v/>
      </c>
      <c r="W2249" s="16">
        <f>IF(Occurrence!K2249&gt;0,Occurrence!K2249/V2249,0)</f>
        <v/>
      </c>
      <c r="X2249" s="9">
        <f>IF(Occurrence!K2249&gt;0,U2249*W2249,0)</f>
        <v/>
      </c>
      <c r="Y2249" s="24">
        <f>COUNTIF(Data!$X$2:$X$2441,"&lt;="&amp;Data!X2249)/($B$3+1)</f>
        <v/>
      </c>
      <c r="Z2249" s="16">
        <f>_xlfn.PERCENTILE.INC(Data!$U$2:$U$2441,Y2249)</f>
        <v/>
      </c>
      <c r="AA2249" s="16">
        <f>_xlfn.PERCENTILE.INC(Data!$V$2:$V$2441,Y2249)</f>
        <v/>
      </c>
      <c r="AB2249" s="16">
        <f>Data!X2249-AA2249</f>
        <v/>
      </c>
      <c r="AC2249" s="9">
        <f>Z2249+AB2249</f>
        <v/>
      </c>
      <c r="AD2249" s="24">
        <f>COUNTIF(Data!$Y$2:$Y$2441,"&lt;="&amp;Data!Y2249)/($B$3+1)</f>
        <v/>
      </c>
      <c r="AE2249" s="16">
        <f>_xlfn.PERCENTILE.INC(Data!$U$2:$U$2441,AD2249)</f>
        <v/>
      </c>
      <c r="AF2249" s="16">
        <f>_xlfn.PERCENTILE.INC(Data!$V$2:$V$2441,AD2249)</f>
        <v/>
      </c>
      <c r="AG2249" s="16">
        <f>Data!Y2249-AF2249</f>
        <v/>
      </c>
      <c r="AH2249" s="9">
        <f>AE2249+AG2249</f>
        <v/>
      </c>
    </row>
    <row r="2250">
      <c r="N2250" s="14">
        <f>Data!A2250</f>
        <v/>
      </c>
      <c r="O2250" s="24">
        <f>IF(Occurrence!J2250&gt;0,COUNTIFS(Occurrence!$J$2:$J$2441,"&gt;0",Occurrence!$J$2:$J$2441,"&lt;="&amp;Occurrence!J2250)/($B$8+1),0)</f>
        <v/>
      </c>
      <c r="P2250" s="16">
        <f>IF(Occurrence!J2250&gt;0,_xlfn.PERCENTILE.INC(Data!$O$2:$O$2441,($B$4+O2250*($B$5-1))/($B$3-1)),0)</f>
        <v/>
      </c>
      <c r="Q2250" s="16">
        <f>IF(Occurrence!J2250&gt;0,_xlfn.PERCENTILE.INC(Occurrence!$I$2:$I$2441,($B$6+O2250*($B$7-1))/($B$3-1)),0)</f>
        <v/>
      </c>
      <c r="R2250" s="16">
        <f>IF(Occurrence!J2250&gt;0,Occurrence!J2250/Q2250,0)</f>
        <v/>
      </c>
      <c r="S2250" s="9">
        <f>IF(Occurrence!J2250&gt;0,P2250*R2250,0)</f>
        <v/>
      </c>
      <c r="T2250" s="24">
        <f>IF(Occurrence!K2250&gt;0,COUNTIFS(Occurrence!$K$2:$K$2441,"&gt;0",Occurrence!$K$2:$K$2441,"&lt;="&amp;Occurrence!K2250)/($B$9+1),0)</f>
        <v/>
      </c>
      <c r="U2250" s="16">
        <f>IF(Occurrence!K2250&gt;0,_xlfn.PERCENTILE.INC(Data!$O$2:$O$2441,($B$4+T2250*($B$5-1))/($B$3-1)),0)</f>
        <v/>
      </c>
      <c r="V2250" s="16">
        <f>IF(Occurrence!K2250&gt;0,_xlfn.PERCENTILE.INC(Occurrence!$I$2:$I$2441,($B$6+T2250*($B$7-1))/($B$3-1)),0)</f>
        <v/>
      </c>
      <c r="W2250" s="16">
        <f>IF(Occurrence!K2250&gt;0,Occurrence!K2250/V2250,0)</f>
        <v/>
      </c>
      <c r="X2250" s="9">
        <f>IF(Occurrence!K2250&gt;0,U2250*W2250,0)</f>
        <v/>
      </c>
      <c r="Y2250" s="24">
        <f>COUNTIF(Data!$X$2:$X$2441,"&lt;="&amp;Data!X2250)/($B$3+1)</f>
        <v/>
      </c>
      <c r="Z2250" s="16">
        <f>_xlfn.PERCENTILE.INC(Data!$U$2:$U$2441,Y2250)</f>
        <v/>
      </c>
      <c r="AA2250" s="16">
        <f>_xlfn.PERCENTILE.INC(Data!$V$2:$V$2441,Y2250)</f>
        <v/>
      </c>
      <c r="AB2250" s="16">
        <f>Data!X2250-AA2250</f>
        <v/>
      </c>
      <c r="AC2250" s="9">
        <f>Z2250+AB2250</f>
        <v/>
      </c>
      <c r="AD2250" s="24">
        <f>COUNTIF(Data!$Y$2:$Y$2441,"&lt;="&amp;Data!Y2250)/($B$3+1)</f>
        <v/>
      </c>
      <c r="AE2250" s="16">
        <f>_xlfn.PERCENTILE.INC(Data!$U$2:$U$2441,AD2250)</f>
        <v/>
      </c>
      <c r="AF2250" s="16">
        <f>_xlfn.PERCENTILE.INC(Data!$V$2:$V$2441,AD2250)</f>
        <v/>
      </c>
      <c r="AG2250" s="16">
        <f>Data!Y2250-AF2250</f>
        <v/>
      </c>
      <c r="AH2250" s="9">
        <f>AE2250+AG2250</f>
        <v/>
      </c>
    </row>
    <row r="2251">
      <c r="N2251" s="14">
        <f>Data!A2251</f>
        <v/>
      </c>
      <c r="O2251" s="24">
        <f>IF(Occurrence!J2251&gt;0,COUNTIFS(Occurrence!$J$2:$J$2441,"&gt;0",Occurrence!$J$2:$J$2441,"&lt;="&amp;Occurrence!J2251)/($B$8+1),0)</f>
        <v/>
      </c>
      <c r="P2251" s="16">
        <f>IF(Occurrence!J2251&gt;0,_xlfn.PERCENTILE.INC(Data!$O$2:$O$2441,($B$4+O2251*($B$5-1))/($B$3-1)),0)</f>
        <v/>
      </c>
      <c r="Q2251" s="16">
        <f>IF(Occurrence!J2251&gt;0,_xlfn.PERCENTILE.INC(Occurrence!$I$2:$I$2441,($B$6+O2251*($B$7-1))/($B$3-1)),0)</f>
        <v/>
      </c>
      <c r="R2251" s="16">
        <f>IF(Occurrence!J2251&gt;0,Occurrence!J2251/Q2251,0)</f>
        <v/>
      </c>
      <c r="S2251" s="9">
        <f>IF(Occurrence!J2251&gt;0,P2251*R2251,0)</f>
        <v/>
      </c>
      <c r="T2251" s="24">
        <f>IF(Occurrence!K2251&gt;0,COUNTIFS(Occurrence!$K$2:$K$2441,"&gt;0",Occurrence!$K$2:$K$2441,"&lt;="&amp;Occurrence!K2251)/($B$9+1),0)</f>
        <v/>
      </c>
      <c r="U2251" s="16">
        <f>IF(Occurrence!K2251&gt;0,_xlfn.PERCENTILE.INC(Data!$O$2:$O$2441,($B$4+T2251*($B$5-1))/($B$3-1)),0)</f>
        <v/>
      </c>
      <c r="V2251" s="16">
        <f>IF(Occurrence!K2251&gt;0,_xlfn.PERCENTILE.INC(Occurrence!$I$2:$I$2441,($B$6+T2251*($B$7-1))/($B$3-1)),0)</f>
        <v/>
      </c>
      <c r="W2251" s="16">
        <f>IF(Occurrence!K2251&gt;0,Occurrence!K2251/V2251,0)</f>
        <v/>
      </c>
      <c r="X2251" s="9">
        <f>IF(Occurrence!K2251&gt;0,U2251*W2251,0)</f>
        <v/>
      </c>
      <c r="Y2251" s="24">
        <f>COUNTIF(Data!$X$2:$X$2441,"&lt;="&amp;Data!X2251)/($B$3+1)</f>
        <v/>
      </c>
      <c r="Z2251" s="16">
        <f>_xlfn.PERCENTILE.INC(Data!$U$2:$U$2441,Y2251)</f>
        <v/>
      </c>
      <c r="AA2251" s="16">
        <f>_xlfn.PERCENTILE.INC(Data!$V$2:$V$2441,Y2251)</f>
        <v/>
      </c>
      <c r="AB2251" s="16">
        <f>Data!X2251-AA2251</f>
        <v/>
      </c>
      <c r="AC2251" s="9">
        <f>Z2251+AB2251</f>
        <v/>
      </c>
      <c r="AD2251" s="24">
        <f>COUNTIF(Data!$Y$2:$Y$2441,"&lt;="&amp;Data!Y2251)/($B$3+1)</f>
        <v/>
      </c>
      <c r="AE2251" s="16">
        <f>_xlfn.PERCENTILE.INC(Data!$U$2:$U$2441,AD2251)</f>
        <v/>
      </c>
      <c r="AF2251" s="16">
        <f>_xlfn.PERCENTILE.INC(Data!$V$2:$V$2441,AD2251)</f>
        <v/>
      </c>
      <c r="AG2251" s="16">
        <f>Data!Y2251-AF2251</f>
        <v/>
      </c>
      <c r="AH2251" s="9">
        <f>AE2251+AG2251</f>
        <v/>
      </c>
    </row>
    <row r="2252">
      <c r="N2252" s="14">
        <f>Data!A2252</f>
        <v/>
      </c>
      <c r="O2252" s="24">
        <f>IF(Occurrence!J2252&gt;0,COUNTIFS(Occurrence!$J$2:$J$2441,"&gt;0",Occurrence!$J$2:$J$2441,"&lt;="&amp;Occurrence!J2252)/($B$8+1),0)</f>
        <v/>
      </c>
      <c r="P2252" s="16">
        <f>IF(Occurrence!J2252&gt;0,_xlfn.PERCENTILE.INC(Data!$O$2:$O$2441,($B$4+O2252*($B$5-1))/($B$3-1)),0)</f>
        <v/>
      </c>
      <c r="Q2252" s="16">
        <f>IF(Occurrence!J2252&gt;0,_xlfn.PERCENTILE.INC(Occurrence!$I$2:$I$2441,($B$6+O2252*($B$7-1))/($B$3-1)),0)</f>
        <v/>
      </c>
      <c r="R2252" s="16">
        <f>IF(Occurrence!J2252&gt;0,Occurrence!J2252/Q2252,0)</f>
        <v/>
      </c>
      <c r="S2252" s="9">
        <f>IF(Occurrence!J2252&gt;0,P2252*R2252,0)</f>
        <v/>
      </c>
      <c r="T2252" s="24">
        <f>IF(Occurrence!K2252&gt;0,COUNTIFS(Occurrence!$K$2:$K$2441,"&gt;0",Occurrence!$K$2:$K$2441,"&lt;="&amp;Occurrence!K2252)/($B$9+1),0)</f>
        <v/>
      </c>
      <c r="U2252" s="16">
        <f>IF(Occurrence!K2252&gt;0,_xlfn.PERCENTILE.INC(Data!$O$2:$O$2441,($B$4+T2252*($B$5-1))/($B$3-1)),0)</f>
        <v/>
      </c>
      <c r="V2252" s="16">
        <f>IF(Occurrence!K2252&gt;0,_xlfn.PERCENTILE.INC(Occurrence!$I$2:$I$2441,($B$6+T2252*($B$7-1))/($B$3-1)),0)</f>
        <v/>
      </c>
      <c r="W2252" s="16">
        <f>IF(Occurrence!K2252&gt;0,Occurrence!K2252/V2252,0)</f>
        <v/>
      </c>
      <c r="X2252" s="9">
        <f>IF(Occurrence!K2252&gt;0,U2252*W2252,0)</f>
        <v/>
      </c>
      <c r="Y2252" s="24">
        <f>COUNTIF(Data!$X$2:$X$2441,"&lt;="&amp;Data!X2252)/($B$3+1)</f>
        <v/>
      </c>
      <c r="Z2252" s="16">
        <f>_xlfn.PERCENTILE.INC(Data!$U$2:$U$2441,Y2252)</f>
        <v/>
      </c>
      <c r="AA2252" s="16">
        <f>_xlfn.PERCENTILE.INC(Data!$V$2:$V$2441,Y2252)</f>
        <v/>
      </c>
      <c r="AB2252" s="16">
        <f>Data!X2252-AA2252</f>
        <v/>
      </c>
      <c r="AC2252" s="9">
        <f>Z2252+AB2252</f>
        <v/>
      </c>
      <c r="AD2252" s="24">
        <f>COUNTIF(Data!$Y$2:$Y$2441,"&lt;="&amp;Data!Y2252)/($B$3+1)</f>
        <v/>
      </c>
      <c r="AE2252" s="16">
        <f>_xlfn.PERCENTILE.INC(Data!$U$2:$U$2441,AD2252)</f>
        <v/>
      </c>
      <c r="AF2252" s="16">
        <f>_xlfn.PERCENTILE.INC(Data!$V$2:$V$2441,AD2252)</f>
        <v/>
      </c>
      <c r="AG2252" s="16">
        <f>Data!Y2252-AF2252</f>
        <v/>
      </c>
      <c r="AH2252" s="9">
        <f>AE2252+AG2252</f>
        <v/>
      </c>
    </row>
    <row r="2253">
      <c r="N2253" s="14">
        <f>Data!A2253</f>
        <v/>
      </c>
      <c r="O2253" s="24">
        <f>IF(Occurrence!J2253&gt;0,COUNTIFS(Occurrence!$J$2:$J$2441,"&gt;0",Occurrence!$J$2:$J$2441,"&lt;="&amp;Occurrence!J2253)/($B$8+1),0)</f>
        <v/>
      </c>
      <c r="P2253" s="16">
        <f>IF(Occurrence!J2253&gt;0,_xlfn.PERCENTILE.INC(Data!$O$2:$O$2441,($B$4+O2253*($B$5-1))/($B$3-1)),0)</f>
        <v/>
      </c>
      <c r="Q2253" s="16">
        <f>IF(Occurrence!J2253&gt;0,_xlfn.PERCENTILE.INC(Occurrence!$I$2:$I$2441,($B$6+O2253*($B$7-1))/($B$3-1)),0)</f>
        <v/>
      </c>
      <c r="R2253" s="16">
        <f>IF(Occurrence!J2253&gt;0,Occurrence!J2253/Q2253,0)</f>
        <v/>
      </c>
      <c r="S2253" s="9">
        <f>IF(Occurrence!J2253&gt;0,P2253*R2253,0)</f>
        <v/>
      </c>
      <c r="T2253" s="24">
        <f>IF(Occurrence!K2253&gt;0,COUNTIFS(Occurrence!$K$2:$K$2441,"&gt;0",Occurrence!$K$2:$K$2441,"&lt;="&amp;Occurrence!K2253)/($B$9+1),0)</f>
        <v/>
      </c>
      <c r="U2253" s="16">
        <f>IF(Occurrence!K2253&gt;0,_xlfn.PERCENTILE.INC(Data!$O$2:$O$2441,($B$4+T2253*($B$5-1))/($B$3-1)),0)</f>
        <v/>
      </c>
      <c r="V2253" s="16">
        <f>IF(Occurrence!K2253&gt;0,_xlfn.PERCENTILE.INC(Occurrence!$I$2:$I$2441,($B$6+T2253*($B$7-1))/($B$3-1)),0)</f>
        <v/>
      </c>
      <c r="W2253" s="16">
        <f>IF(Occurrence!K2253&gt;0,Occurrence!K2253/V2253,0)</f>
        <v/>
      </c>
      <c r="X2253" s="9">
        <f>IF(Occurrence!K2253&gt;0,U2253*W2253,0)</f>
        <v/>
      </c>
      <c r="Y2253" s="24">
        <f>COUNTIF(Data!$X$2:$X$2441,"&lt;="&amp;Data!X2253)/($B$3+1)</f>
        <v/>
      </c>
      <c r="Z2253" s="16">
        <f>_xlfn.PERCENTILE.INC(Data!$U$2:$U$2441,Y2253)</f>
        <v/>
      </c>
      <c r="AA2253" s="16">
        <f>_xlfn.PERCENTILE.INC(Data!$V$2:$V$2441,Y2253)</f>
        <v/>
      </c>
      <c r="AB2253" s="16">
        <f>Data!X2253-AA2253</f>
        <v/>
      </c>
      <c r="AC2253" s="9">
        <f>Z2253+AB2253</f>
        <v/>
      </c>
      <c r="AD2253" s="24">
        <f>COUNTIF(Data!$Y$2:$Y$2441,"&lt;="&amp;Data!Y2253)/($B$3+1)</f>
        <v/>
      </c>
      <c r="AE2253" s="16">
        <f>_xlfn.PERCENTILE.INC(Data!$U$2:$U$2441,AD2253)</f>
        <v/>
      </c>
      <c r="AF2253" s="16">
        <f>_xlfn.PERCENTILE.INC(Data!$V$2:$V$2441,AD2253)</f>
        <v/>
      </c>
      <c r="AG2253" s="16">
        <f>Data!Y2253-AF2253</f>
        <v/>
      </c>
      <c r="AH2253" s="9">
        <f>AE2253+AG2253</f>
        <v/>
      </c>
    </row>
    <row r="2254">
      <c r="N2254" s="14">
        <f>Data!A2254</f>
        <v/>
      </c>
      <c r="O2254" s="24">
        <f>IF(Occurrence!J2254&gt;0,COUNTIFS(Occurrence!$J$2:$J$2441,"&gt;0",Occurrence!$J$2:$J$2441,"&lt;="&amp;Occurrence!J2254)/($B$8+1),0)</f>
        <v/>
      </c>
      <c r="P2254" s="16">
        <f>IF(Occurrence!J2254&gt;0,_xlfn.PERCENTILE.INC(Data!$O$2:$O$2441,($B$4+O2254*($B$5-1))/($B$3-1)),0)</f>
        <v/>
      </c>
      <c r="Q2254" s="16">
        <f>IF(Occurrence!J2254&gt;0,_xlfn.PERCENTILE.INC(Occurrence!$I$2:$I$2441,($B$6+O2254*($B$7-1))/($B$3-1)),0)</f>
        <v/>
      </c>
      <c r="R2254" s="16">
        <f>IF(Occurrence!J2254&gt;0,Occurrence!J2254/Q2254,0)</f>
        <v/>
      </c>
      <c r="S2254" s="9">
        <f>IF(Occurrence!J2254&gt;0,P2254*R2254,0)</f>
        <v/>
      </c>
      <c r="T2254" s="24">
        <f>IF(Occurrence!K2254&gt;0,COUNTIFS(Occurrence!$K$2:$K$2441,"&gt;0",Occurrence!$K$2:$K$2441,"&lt;="&amp;Occurrence!K2254)/($B$9+1),0)</f>
        <v/>
      </c>
      <c r="U2254" s="16">
        <f>IF(Occurrence!K2254&gt;0,_xlfn.PERCENTILE.INC(Data!$O$2:$O$2441,($B$4+T2254*($B$5-1))/($B$3-1)),0)</f>
        <v/>
      </c>
      <c r="V2254" s="16">
        <f>IF(Occurrence!K2254&gt;0,_xlfn.PERCENTILE.INC(Occurrence!$I$2:$I$2441,($B$6+T2254*($B$7-1))/($B$3-1)),0)</f>
        <v/>
      </c>
      <c r="W2254" s="16">
        <f>IF(Occurrence!K2254&gt;0,Occurrence!K2254/V2254,0)</f>
        <v/>
      </c>
      <c r="X2254" s="9">
        <f>IF(Occurrence!K2254&gt;0,U2254*W2254,0)</f>
        <v/>
      </c>
      <c r="Y2254" s="24">
        <f>COUNTIF(Data!$X$2:$X$2441,"&lt;="&amp;Data!X2254)/($B$3+1)</f>
        <v/>
      </c>
      <c r="Z2254" s="16">
        <f>_xlfn.PERCENTILE.INC(Data!$U$2:$U$2441,Y2254)</f>
        <v/>
      </c>
      <c r="AA2254" s="16">
        <f>_xlfn.PERCENTILE.INC(Data!$V$2:$V$2441,Y2254)</f>
        <v/>
      </c>
      <c r="AB2254" s="16">
        <f>Data!X2254-AA2254</f>
        <v/>
      </c>
      <c r="AC2254" s="9">
        <f>Z2254+AB2254</f>
        <v/>
      </c>
      <c r="AD2254" s="24">
        <f>COUNTIF(Data!$Y$2:$Y$2441,"&lt;="&amp;Data!Y2254)/($B$3+1)</f>
        <v/>
      </c>
      <c r="AE2254" s="16">
        <f>_xlfn.PERCENTILE.INC(Data!$U$2:$U$2441,AD2254)</f>
        <v/>
      </c>
      <c r="AF2254" s="16">
        <f>_xlfn.PERCENTILE.INC(Data!$V$2:$V$2441,AD2254)</f>
        <v/>
      </c>
      <c r="AG2254" s="16">
        <f>Data!Y2254-AF2254</f>
        <v/>
      </c>
      <c r="AH2254" s="9">
        <f>AE2254+AG2254</f>
        <v/>
      </c>
    </row>
    <row r="2255">
      <c r="N2255" s="14">
        <f>Data!A2255</f>
        <v/>
      </c>
      <c r="O2255" s="24">
        <f>IF(Occurrence!J2255&gt;0,COUNTIFS(Occurrence!$J$2:$J$2441,"&gt;0",Occurrence!$J$2:$J$2441,"&lt;="&amp;Occurrence!J2255)/($B$8+1),0)</f>
        <v/>
      </c>
      <c r="P2255" s="16">
        <f>IF(Occurrence!J2255&gt;0,_xlfn.PERCENTILE.INC(Data!$O$2:$O$2441,($B$4+O2255*($B$5-1))/($B$3-1)),0)</f>
        <v/>
      </c>
      <c r="Q2255" s="16">
        <f>IF(Occurrence!J2255&gt;0,_xlfn.PERCENTILE.INC(Occurrence!$I$2:$I$2441,($B$6+O2255*($B$7-1))/($B$3-1)),0)</f>
        <v/>
      </c>
      <c r="R2255" s="16">
        <f>IF(Occurrence!J2255&gt;0,Occurrence!J2255/Q2255,0)</f>
        <v/>
      </c>
      <c r="S2255" s="9">
        <f>IF(Occurrence!J2255&gt;0,P2255*R2255,0)</f>
        <v/>
      </c>
      <c r="T2255" s="24">
        <f>IF(Occurrence!K2255&gt;0,COUNTIFS(Occurrence!$K$2:$K$2441,"&gt;0",Occurrence!$K$2:$K$2441,"&lt;="&amp;Occurrence!K2255)/($B$9+1),0)</f>
        <v/>
      </c>
      <c r="U2255" s="16">
        <f>IF(Occurrence!K2255&gt;0,_xlfn.PERCENTILE.INC(Data!$O$2:$O$2441,($B$4+T2255*($B$5-1))/($B$3-1)),0)</f>
        <v/>
      </c>
      <c r="V2255" s="16">
        <f>IF(Occurrence!K2255&gt;0,_xlfn.PERCENTILE.INC(Occurrence!$I$2:$I$2441,($B$6+T2255*($B$7-1))/($B$3-1)),0)</f>
        <v/>
      </c>
      <c r="W2255" s="16">
        <f>IF(Occurrence!K2255&gt;0,Occurrence!K2255/V2255,0)</f>
        <v/>
      </c>
      <c r="X2255" s="9">
        <f>IF(Occurrence!K2255&gt;0,U2255*W2255,0)</f>
        <v/>
      </c>
      <c r="Y2255" s="24">
        <f>COUNTIF(Data!$X$2:$X$2441,"&lt;="&amp;Data!X2255)/($B$3+1)</f>
        <v/>
      </c>
      <c r="Z2255" s="16">
        <f>_xlfn.PERCENTILE.INC(Data!$U$2:$U$2441,Y2255)</f>
        <v/>
      </c>
      <c r="AA2255" s="16">
        <f>_xlfn.PERCENTILE.INC(Data!$V$2:$V$2441,Y2255)</f>
        <v/>
      </c>
      <c r="AB2255" s="16">
        <f>Data!X2255-AA2255</f>
        <v/>
      </c>
      <c r="AC2255" s="9">
        <f>Z2255+AB2255</f>
        <v/>
      </c>
      <c r="AD2255" s="24">
        <f>COUNTIF(Data!$Y$2:$Y$2441,"&lt;="&amp;Data!Y2255)/($B$3+1)</f>
        <v/>
      </c>
      <c r="AE2255" s="16">
        <f>_xlfn.PERCENTILE.INC(Data!$U$2:$U$2441,AD2255)</f>
        <v/>
      </c>
      <c r="AF2255" s="16">
        <f>_xlfn.PERCENTILE.INC(Data!$V$2:$V$2441,AD2255)</f>
        <v/>
      </c>
      <c r="AG2255" s="16">
        <f>Data!Y2255-AF2255</f>
        <v/>
      </c>
      <c r="AH2255" s="9">
        <f>AE2255+AG2255</f>
        <v/>
      </c>
    </row>
    <row r="2256">
      <c r="N2256" s="14">
        <f>Data!A2256</f>
        <v/>
      </c>
      <c r="O2256" s="24">
        <f>IF(Occurrence!J2256&gt;0,COUNTIFS(Occurrence!$J$2:$J$2441,"&gt;0",Occurrence!$J$2:$J$2441,"&lt;="&amp;Occurrence!J2256)/($B$8+1),0)</f>
        <v/>
      </c>
      <c r="P2256" s="16">
        <f>IF(Occurrence!J2256&gt;0,_xlfn.PERCENTILE.INC(Data!$O$2:$O$2441,($B$4+O2256*($B$5-1))/($B$3-1)),0)</f>
        <v/>
      </c>
      <c r="Q2256" s="16">
        <f>IF(Occurrence!J2256&gt;0,_xlfn.PERCENTILE.INC(Occurrence!$I$2:$I$2441,($B$6+O2256*($B$7-1))/($B$3-1)),0)</f>
        <v/>
      </c>
      <c r="R2256" s="16">
        <f>IF(Occurrence!J2256&gt;0,Occurrence!J2256/Q2256,0)</f>
        <v/>
      </c>
      <c r="S2256" s="9">
        <f>IF(Occurrence!J2256&gt;0,P2256*R2256,0)</f>
        <v/>
      </c>
      <c r="T2256" s="24">
        <f>IF(Occurrence!K2256&gt;0,COUNTIFS(Occurrence!$K$2:$K$2441,"&gt;0",Occurrence!$K$2:$K$2441,"&lt;="&amp;Occurrence!K2256)/($B$9+1),0)</f>
        <v/>
      </c>
      <c r="U2256" s="16">
        <f>IF(Occurrence!K2256&gt;0,_xlfn.PERCENTILE.INC(Data!$O$2:$O$2441,($B$4+T2256*($B$5-1))/($B$3-1)),0)</f>
        <v/>
      </c>
      <c r="V2256" s="16">
        <f>IF(Occurrence!K2256&gt;0,_xlfn.PERCENTILE.INC(Occurrence!$I$2:$I$2441,($B$6+T2256*($B$7-1))/($B$3-1)),0)</f>
        <v/>
      </c>
      <c r="W2256" s="16">
        <f>IF(Occurrence!K2256&gt;0,Occurrence!K2256/V2256,0)</f>
        <v/>
      </c>
      <c r="X2256" s="9">
        <f>IF(Occurrence!K2256&gt;0,U2256*W2256,0)</f>
        <v/>
      </c>
      <c r="Y2256" s="24">
        <f>COUNTIF(Data!$X$2:$X$2441,"&lt;="&amp;Data!X2256)/($B$3+1)</f>
        <v/>
      </c>
      <c r="Z2256" s="16">
        <f>_xlfn.PERCENTILE.INC(Data!$U$2:$U$2441,Y2256)</f>
        <v/>
      </c>
      <c r="AA2256" s="16">
        <f>_xlfn.PERCENTILE.INC(Data!$V$2:$V$2441,Y2256)</f>
        <v/>
      </c>
      <c r="AB2256" s="16">
        <f>Data!X2256-AA2256</f>
        <v/>
      </c>
      <c r="AC2256" s="9">
        <f>Z2256+AB2256</f>
        <v/>
      </c>
      <c r="AD2256" s="24">
        <f>COUNTIF(Data!$Y$2:$Y$2441,"&lt;="&amp;Data!Y2256)/($B$3+1)</f>
        <v/>
      </c>
      <c r="AE2256" s="16">
        <f>_xlfn.PERCENTILE.INC(Data!$U$2:$U$2441,AD2256)</f>
        <v/>
      </c>
      <c r="AF2256" s="16">
        <f>_xlfn.PERCENTILE.INC(Data!$V$2:$V$2441,AD2256)</f>
        <v/>
      </c>
      <c r="AG2256" s="16">
        <f>Data!Y2256-AF2256</f>
        <v/>
      </c>
      <c r="AH2256" s="9">
        <f>AE2256+AG2256</f>
        <v/>
      </c>
    </row>
    <row r="2257">
      <c r="N2257" s="14">
        <f>Data!A2257</f>
        <v/>
      </c>
      <c r="O2257" s="24">
        <f>IF(Occurrence!J2257&gt;0,COUNTIFS(Occurrence!$J$2:$J$2441,"&gt;0",Occurrence!$J$2:$J$2441,"&lt;="&amp;Occurrence!J2257)/($B$8+1),0)</f>
        <v/>
      </c>
      <c r="P2257" s="16">
        <f>IF(Occurrence!J2257&gt;0,_xlfn.PERCENTILE.INC(Data!$O$2:$O$2441,($B$4+O2257*($B$5-1))/($B$3-1)),0)</f>
        <v/>
      </c>
      <c r="Q2257" s="16">
        <f>IF(Occurrence!J2257&gt;0,_xlfn.PERCENTILE.INC(Occurrence!$I$2:$I$2441,($B$6+O2257*($B$7-1))/($B$3-1)),0)</f>
        <v/>
      </c>
      <c r="R2257" s="16">
        <f>IF(Occurrence!J2257&gt;0,Occurrence!J2257/Q2257,0)</f>
        <v/>
      </c>
      <c r="S2257" s="9">
        <f>IF(Occurrence!J2257&gt;0,P2257*R2257,0)</f>
        <v/>
      </c>
      <c r="T2257" s="24">
        <f>IF(Occurrence!K2257&gt;0,COUNTIFS(Occurrence!$K$2:$K$2441,"&gt;0",Occurrence!$K$2:$K$2441,"&lt;="&amp;Occurrence!K2257)/($B$9+1),0)</f>
        <v/>
      </c>
      <c r="U2257" s="16">
        <f>IF(Occurrence!K2257&gt;0,_xlfn.PERCENTILE.INC(Data!$O$2:$O$2441,($B$4+T2257*($B$5-1))/($B$3-1)),0)</f>
        <v/>
      </c>
      <c r="V2257" s="16">
        <f>IF(Occurrence!K2257&gt;0,_xlfn.PERCENTILE.INC(Occurrence!$I$2:$I$2441,($B$6+T2257*($B$7-1))/($B$3-1)),0)</f>
        <v/>
      </c>
      <c r="W2257" s="16">
        <f>IF(Occurrence!K2257&gt;0,Occurrence!K2257/V2257,0)</f>
        <v/>
      </c>
      <c r="X2257" s="9">
        <f>IF(Occurrence!K2257&gt;0,U2257*W2257,0)</f>
        <v/>
      </c>
      <c r="Y2257" s="24">
        <f>COUNTIF(Data!$X$2:$X$2441,"&lt;="&amp;Data!X2257)/($B$3+1)</f>
        <v/>
      </c>
      <c r="Z2257" s="16">
        <f>_xlfn.PERCENTILE.INC(Data!$U$2:$U$2441,Y2257)</f>
        <v/>
      </c>
      <c r="AA2257" s="16">
        <f>_xlfn.PERCENTILE.INC(Data!$V$2:$V$2441,Y2257)</f>
        <v/>
      </c>
      <c r="AB2257" s="16">
        <f>Data!X2257-AA2257</f>
        <v/>
      </c>
      <c r="AC2257" s="9">
        <f>Z2257+AB2257</f>
        <v/>
      </c>
      <c r="AD2257" s="24">
        <f>COUNTIF(Data!$Y$2:$Y$2441,"&lt;="&amp;Data!Y2257)/($B$3+1)</f>
        <v/>
      </c>
      <c r="AE2257" s="16">
        <f>_xlfn.PERCENTILE.INC(Data!$U$2:$U$2441,AD2257)</f>
        <v/>
      </c>
      <c r="AF2257" s="16">
        <f>_xlfn.PERCENTILE.INC(Data!$V$2:$V$2441,AD2257)</f>
        <v/>
      </c>
      <c r="AG2257" s="16">
        <f>Data!Y2257-AF2257</f>
        <v/>
      </c>
      <c r="AH2257" s="9">
        <f>AE2257+AG2257</f>
        <v/>
      </c>
    </row>
    <row r="2258">
      <c r="N2258" s="14">
        <f>Data!A2258</f>
        <v/>
      </c>
      <c r="O2258" s="24">
        <f>IF(Occurrence!J2258&gt;0,COUNTIFS(Occurrence!$J$2:$J$2441,"&gt;0",Occurrence!$J$2:$J$2441,"&lt;="&amp;Occurrence!J2258)/($B$8+1),0)</f>
        <v/>
      </c>
      <c r="P2258" s="16">
        <f>IF(Occurrence!J2258&gt;0,_xlfn.PERCENTILE.INC(Data!$O$2:$O$2441,($B$4+O2258*($B$5-1))/($B$3-1)),0)</f>
        <v/>
      </c>
      <c r="Q2258" s="16">
        <f>IF(Occurrence!J2258&gt;0,_xlfn.PERCENTILE.INC(Occurrence!$I$2:$I$2441,($B$6+O2258*($B$7-1))/($B$3-1)),0)</f>
        <v/>
      </c>
      <c r="R2258" s="16">
        <f>IF(Occurrence!J2258&gt;0,Occurrence!J2258/Q2258,0)</f>
        <v/>
      </c>
      <c r="S2258" s="9">
        <f>IF(Occurrence!J2258&gt;0,P2258*R2258,0)</f>
        <v/>
      </c>
      <c r="T2258" s="24">
        <f>IF(Occurrence!K2258&gt;0,COUNTIFS(Occurrence!$K$2:$K$2441,"&gt;0",Occurrence!$K$2:$K$2441,"&lt;="&amp;Occurrence!K2258)/($B$9+1),0)</f>
        <v/>
      </c>
      <c r="U2258" s="16">
        <f>IF(Occurrence!K2258&gt;0,_xlfn.PERCENTILE.INC(Data!$O$2:$O$2441,($B$4+T2258*($B$5-1))/($B$3-1)),0)</f>
        <v/>
      </c>
      <c r="V2258" s="16">
        <f>IF(Occurrence!K2258&gt;0,_xlfn.PERCENTILE.INC(Occurrence!$I$2:$I$2441,($B$6+T2258*($B$7-1))/($B$3-1)),0)</f>
        <v/>
      </c>
      <c r="W2258" s="16">
        <f>IF(Occurrence!K2258&gt;0,Occurrence!K2258/V2258,0)</f>
        <v/>
      </c>
      <c r="X2258" s="9">
        <f>IF(Occurrence!K2258&gt;0,U2258*W2258,0)</f>
        <v/>
      </c>
      <c r="Y2258" s="24">
        <f>COUNTIF(Data!$X$2:$X$2441,"&lt;="&amp;Data!X2258)/($B$3+1)</f>
        <v/>
      </c>
      <c r="Z2258" s="16">
        <f>_xlfn.PERCENTILE.INC(Data!$U$2:$U$2441,Y2258)</f>
        <v/>
      </c>
      <c r="AA2258" s="16">
        <f>_xlfn.PERCENTILE.INC(Data!$V$2:$V$2441,Y2258)</f>
        <v/>
      </c>
      <c r="AB2258" s="16">
        <f>Data!X2258-AA2258</f>
        <v/>
      </c>
      <c r="AC2258" s="9">
        <f>Z2258+AB2258</f>
        <v/>
      </c>
      <c r="AD2258" s="24">
        <f>COUNTIF(Data!$Y$2:$Y$2441,"&lt;="&amp;Data!Y2258)/($B$3+1)</f>
        <v/>
      </c>
      <c r="AE2258" s="16">
        <f>_xlfn.PERCENTILE.INC(Data!$U$2:$U$2441,AD2258)</f>
        <v/>
      </c>
      <c r="AF2258" s="16">
        <f>_xlfn.PERCENTILE.INC(Data!$V$2:$V$2441,AD2258)</f>
        <v/>
      </c>
      <c r="AG2258" s="16">
        <f>Data!Y2258-AF2258</f>
        <v/>
      </c>
      <c r="AH2258" s="9">
        <f>AE2258+AG2258</f>
        <v/>
      </c>
    </row>
    <row r="2259">
      <c r="N2259" s="14">
        <f>Data!A2259</f>
        <v/>
      </c>
      <c r="O2259" s="24">
        <f>IF(Occurrence!J2259&gt;0,COUNTIFS(Occurrence!$J$2:$J$2441,"&gt;0",Occurrence!$J$2:$J$2441,"&lt;="&amp;Occurrence!J2259)/($B$8+1),0)</f>
        <v/>
      </c>
      <c r="P2259" s="16">
        <f>IF(Occurrence!J2259&gt;0,_xlfn.PERCENTILE.INC(Data!$O$2:$O$2441,($B$4+O2259*($B$5-1))/($B$3-1)),0)</f>
        <v/>
      </c>
      <c r="Q2259" s="16">
        <f>IF(Occurrence!J2259&gt;0,_xlfn.PERCENTILE.INC(Occurrence!$I$2:$I$2441,($B$6+O2259*($B$7-1))/($B$3-1)),0)</f>
        <v/>
      </c>
      <c r="R2259" s="16">
        <f>IF(Occurrence!J2259&gt;0,Occurrence!J2259/Q2259,0)</f>
        <v/>
      </c>
      <c r="S2259" s="9">
        <f>IF(Occurrence!J2259&gt;0,P2259*R2259,0)</f>
        <v/>
      </c>
      <c r="T2259" s="24">
        <f>IF(Occurrence!K2259&gt;0,COUNTIFS(Occurrence!$K$2:$K$2441,"&gt;0",Occurrence!$K$2:$K$2441,"&lt;="&amp;Occurrence!K2259)/($B$9+1),0)</f>
        <v/>
      </c>
      <c r="U2259" s="16">
        <f>IF(Occurrence!K2259&gt;0,_xlfn.PERCENTILE.INC(Data!$O$2:$O$2441,($B$4+T2259*($B$5-1))/($B$3-1)),0)</f>
        <v/>
      </c>
      <c r="V2259" s="16">
        <f>IF(Occurrence!K2259&gt;0,_xlfn.PERCENTILE.INC(Occurrence!$I$2:$I$2441,($B$6+T2259*($B$7-1))/($B$3-1)),0)</f>
        <v/>
      </c>
      <c r="W2259" s="16">
        <f>IF(Occurrence!K2259&gt;0,Occurrence!K2259/V2259,0)</f>
        <v/>
      </c>
      <c r="X2259" s="9">
        <f>IF(Occurrence!K2259&gt;0,U2259*W2259,0)</f>
        <v/>
      </c>
      <c r="Y2259" s="24">
        <f>COUNTIF(Data!$X$2:$X$2441,"&lt;="&amp;Data!X2259)/($B$3+1)</f>
        <v/>
      </c>
      <c r="Z2259" s="16">
        <f>_xlfn.PERCENTILE.INC(Data!$U$2:$U$2441,Y2259)</f>
        <v/>
      </c>
      <c r="AA2259" s="16">
        <f>_xlfn.PERCENTILE.INC(Data!$V$2:$V$2441,Y2259)</f>
        <v/>
      </c>
      <c r="AB2259" s="16">
        <f>Data!X2259-AA2259</f>
        <v/>
      </c>
      <c r="AC2259" s="9">
        <f>Z2259+AB2259</f>
        <v/>
      </c>
      <c r="AD2259" s="24">
        <f>COUNTIF(Data!$Y$2:$Y$2441,"&lt;="&amp;Data!Y2259)/($B$3+1)</f>
        <v/>
      </c>
      <c r="AE2259" s="16">
        <f>_xlfn.PERCENTILE.INC(Data!$U$2:$U$2441,AD2259)</f>
        <v/>
      </c>
      <c r="AF2259" s="16">
        <f>_xlfn.PERCENTILE.INC(Data!$V$2:$V$2441,AD2259)</f>
        <v/>
      </c>
      <c r="AG2259" s="16">
        <f>Data!Y2259-AF2259</f>
        <v/>
      </c>
      <c r="AH2259" s="9">
        <f>AE2259+AG2259</f>
        <v/>
      </c>
    </row>
    <row r="2260">
      <c r="N2260" s="14">
        <f>Data!A2260</f>
        <v/>
      </c>
      <c r="O2260" s="24">
        <f>IF(Occurrence!J2260&gt;0,COUNTIFS(Occurrence!$J$2:$J$2441,"&gt;0",Occurrence!$J$2:$J$2441,"&lt;="&amp;Occurrence!J2260)/($B$8+1),0)</f>
        <v/>
      </c>
      <c r="P2260" s="16">
        <f>IF(Occurrence!J2260&gt;0,_xlfn.PERCENTILE.INC(Data!$O$2:$O$2441,($B$4+O2260*($B$5-1))/($B$3-1)),0)</f>
        <v/>
      </c>
      <c r="Q2260" s="16">
        <f>IF(Occurrence!J2260&gt;0,_xlfn.PERCENTILE.INC(Occurrence!$I$2:$I$2441,($B$6+O2260*($B$7-1))/($B$3-1)),0)</f>
        <v/>
      </c>
      <c r="R2260" s="16">
        <f>IF(Occurrence!J2260&gt;0,Occurrence!J2260/Q2260,0)</f>
        <v/>
      </c>
      <c r="S2260" s="9">
        <f>IF(Occurrence!J2260&gt;0,P2260*R2260,0)</f>
        <v/>
      </c>
      <c r="T2260" s="24">
        <f>IF(Occurrence!K2260&gt;0,COUNTIFS(Occurrence!$K$2:$K$2441,"&gt;0",Occurrence!$K$2:$K$2441,"&lt;="&amp;Occurrence!K2260)/($B$9+1),0)</f>
        <v/>
      </c>
      <c r="U2260" s="16">
        <f>IF(Occurrence!K2260&gt;0,_xlfn.PERCENTILE.INC(Data!$O$2:$O$2441,($B$4+T2260*($B$5-1))/($B$3-1)),0)</f>
        <v/>
      </c>
      <c r="V2260" s="16">
        <f>IF(Occurrence!K2260&gt;0,_xlfn.PERCENTILE.INC(Occurrence!$I$2:$I$2441,($B$6+T2260*($B$7-1))/($B$3-1)),0)</f>
        <v/>
      </c>
      <c r="W2260" s="16">
        <f>IF(Occurrence!K2260&gt;0,Occurrence!K2260/V2260,0)</f>
        <v/>
      </c>
      <c r="X2260" s="9">
        <f>IF(Occurrence!K2260&gt;0,U2260*W2260,0)</f>
        <v/>
      </c>
      <c r="Y2260" s="24">
        <f>COUNTIF(Data!$X$2:$X$2441,"&lt;="&amp;Data!X2260)/($B$3+1)</f>
        <v/>
      </c>
      <c r="Z2260" s="16">
        <f>_xlfn.PERCENTILE.INC(Data!$U$2:$U$2441,Y2260)</f>
        <v/>
      </c>
      <c r="AA2260" s="16">
        <f>_xlfn.PERCENTILE.INC(Data!$V$2:$V$2441,Y2260)</f>
        <v/>
      </c>
      <c r="AB2260" s="16">
        <f>Data!X2260-AA2260</f>
        <v/>
      </c>
      <c r="AC2260" s="9">
        <f>Z2260+AB2260</f>
        <v/>
      </c>
      <c r="AD2260" s="24">
        <f>COUNTIF(Data!$Y$2:$Y$2441,"&lt;="&amp;Data!Y2260)/($B$3+1)</f>
        <v/>
      </c>
      <c r="AE2260" s="16">
        <f>_xlfn.PERCENTILE.INC(Data!$U$2:$U$2441,AD2260)</f>
        <v/>
      </c>
      <c r="AF2260" s="16">
        <f>_xlfn.PERCENTILE.INC(Data!$V$2:$V$2441,AD2260)</f>
        <v/>
      </c>
      <c r="AG2260" s="16">
        <f>Data!Y2260-AF2260</f>
        <v/>
      </c>
      <c r="AH2260" s="9">
        <f>AE2260+AG2260</f>
        <v/>
      </c>
    </row>
    <row r="2261">
      <c r="N2261" s="14">
        <f>Data!A2261</f>
        <v/>
      </c>
      <c r="O2261" s="24">
        <f>IF(Occurrence!J2261&gt;0,COUNTIFS(Occurrence!$J$2:$J$2441,"&gt;0",Occurrence!$J$2:$J$2441,"&lt;="&amp;Occurrence!J2261)/($B$8+1),0)</f>
        <v/>
      </c>
      <c r="P2261" s="16">
        <f>IF(Occurrence!J2261&gt;0,_xlfn.PERCENTILE.INC(Data!$O$2:$O$2441,($B$4+O2261*($B$5-1))/($B$3-1)),0)</f>
        <v/>
      </c>
      <c r="Q2261" s="16">
        <f>IF(Occurrence!J2261&gt;0,_xlfn.PERCENTILE.INC(Occurrence!$I$2:$I$2441,($B$6+O2261*($B$7-1))/($B$3-1)),0)</f>
        <v/>
      </c>
      <c r="R2261" s="16">
        <f>IF(Occurrence!J2261&gt;0,Occurrence!J2261/Q2261,0)</f>
        <v/>
      </c>
      <c r="S2261" s="9">
        <f>IF(Occurrence!J2261&gt;0,P2261*R2261,0)</f>
        <v/>
      </c>
      <c r="T2261" s="24">
        <f>IF(Occurrence!K2261&gt;0,COUNTIFS(Occurrence!$K$2:$K$2441,"&gt;0",Occurrence!$K$2:$K$2441,"&lt;="&amp;Occurrence!K2261)/($B$9+1),0)</f>
        <v/>
      </c>
      <c r="U2261" s="16">
        <f>IF(Occurrence!K2261&gt;0,_xlfn.PERCENTILE.INC(Data!$O$2:$O$2441,($B$4+T2261*($B$5-1))/($B$3-1)),0)</f>
        <v/>
      </c>
      <c r="V2261" s="16">
        <f>IF(Occurrence!K2261&gt;0,_xlfn.PERCENTILE.INC(Occurrence!$I$2:$I$2441,($B$6+T2261*($B$7-1))/($B$3-1)),0)</f>
        <v/>
      </c>
      <c r="W2261" s="16">
        <f>IF(Occurrence!K2261&gt;0,Occurrence!K2261/V2261,0)</f>
        <v/>
      </c>
      <c r="X2261" s="9">
        <f>IF(Occurrence!K2261&gt;0,U2261*W2261,0)</f>
        <v/>
      </c>
      <c r="Y2261" s="24">
        <f>COUNTIF(Data!$X$2:$X$2441,"&lt;="&amp;Data!X2261)/($B$3+1)</f>
        <v/>
      </c>
      <c r="Z2261" s="16">
        <f>_xlfn.PERCENTILE.INC(Data!$U$2:$U$2441,Y2261)</f>
        <v/>
      </c>
      <c r="AA2261" s="16">
        <f>_xlfn.PERCENTILE.INC(Data!$V$2:$V$2441,Y2261)</f>
        <v/>
      </c>
      <c r="AB2261" s="16">
        <f>Data!X2261-AA2261</f>
        <v/>
      </c>
      <c r="AC2261" s="9">
        <f>Z2261+AB2261</f>
        <v/>
      </c>
      <c r="AD2261" s="24">
        <f>COUNTIF(Data!$Y$2:$Y$2441,"&lt;="&amp;Data!Y2261)/($B$3+1)</f>
        <v/>
      </c>
      <c r="AE2261" s="16">
        <f>_xlfn.PERCENTILE.INC(Data!$U$2:$U$2441,AD2261)</f>
        <v/>
      </c>
      <c r="AF2261" s="16">
        <f>_xlfn.PERCENTILE.INC(Data!$V$2:$V$2441,AD2261)</f>
        <v/>
      </c>
      <c r="AG2261" s="16">
        <f>Data!Y2261-AF2261</f>
        <v/>
      </c>
      <c r="AH2261" s="9">
        <f>AE2261+AG2261</f>
        <v/>
      </c>
    </row>
    <row r="2262">
      <c r="N2262" s="14">
        <f>Data!A2262</f>
        <v/>
      </c>
      <c r="O2262" s="24">
        <f>IF(Occurrence!J2262&gt;0,COUNTIFS(Occurrence!$J$2:$J$2441,"&gt;0",Occurrence!$J$2:$J$2441,"&lt;="&amp;Occurrence!J2262)/($B$8+1),0)</f>
        <v/>
      </c>
      <c r="P2262" s="16">
        <f>IF(Occurrence!J2262&gt;0,_xlfn.PERCENTILE.INC(Data!$O$2:$O$2441,($B$4+O2262*($B$5-1))/($B$3-1)),0)</f>
        <v/>
      </c>
      <c r="Q2262" s="16">
        <f>IF(Occurrence!J2262&gt;0,_xlfn.PERCENTILE.INC(Occurrence!$I$2:$I$2441,($B$6+O2262*($B$7-1))/($B$3-1)),0)</f>
        <v/>
      </c>
      <c r="R2262" s="16">
        <f>IF(Occurrence!J2262&gt;0,Occurrence!J2262/Q2262,0)</f>
        <v/>
      </c>
      <c r="S2262" s="9">
        <f>IF(Occurrence!J2262&gt;0,P2262*R2262,0)</f>
        <v/>
      </c>
      <c r="T2262" s="24">
        <f>IF(Occurrence!K2262&gt;0,COUNTIFS(Occurrence!$K$2:$K$2441,"&gt;0",Occurrence!$K$2:$K$2441,"&lt;="&amp;Occurrence!K2262)/($B$9+1),0)</f>
        <v/>
      </c>
      <c r="U2262" s="16">
        <f>IF(Occurrence!K2262&gt;0,_xlfn.PERCENTILE.INC(Data!$O$2:$O$2441,($B$4+T2262*($B$5-1))/($B$3-1)),0)</f>
        <v/>
      </c>
      <c r="V2262" s="16">
        <f>IF(Occurrence!K2262&gt;0,_xlfn.PERCENTILE.INC(Occurrence!$I$2:$I$2441,($B$6+T2262*($B$7-1))/($B$3-1)),0)</f>
        <v/>
      </c>
      <c r="W2262" s="16">
        <f>IF(Occurrence!K2262&gt;0,Occurrence!K2262/V2262,0)</f>
        <v/>
      </c>
      <c r="X2262" s="9">
        <f>IF(Occurrence!K2262&gt;0,U2262*W2262,0)</f>
        <v/>
      </c>
      <c r="Y2262" s="24">
        <f>COUNTIF(Data!$X$2:$X$2441,"&lt;="&amp;Data!X2262)/($B$3+1)</f>
        <v/>
      </c>
      <c r="Z2262" s="16">
        <f>_xlfn.PERCENTILE.INC(Data!$U$2:$U$2441,Y2262)</f>
        <v/>
      </c>
      <c r="AA2262" s="16">
        <f>_xlfn.PERCENTILE.INC(Data!$V$2:$V$2441,Y2262)</f>
        <v/>
      </c>
      <c r="AB2262" s="16">
        <f>Data!X2262-AA2262</f>
        <v/>
      </c>
      <c r="AC2262" s="9">
        <f>Z2262+AB2262</f>
        <v/>
      </c>
      <c r="AD2262" s="24">
        <f>COUNTIF(Data!$Y$2:$Y$2441,"&lt;="&amp;Data!Y2262)/($B$3+1)</f>
        <v/>
      </c>
      <c r="AE2262" s="16">
        <f>_xlfn.PERCENTILE.INC(Data!$U$2:$U$2441,AD2262)</f>
        <v/>
      </c>
      <c r="AF2262" s="16">
        <f>_xlfn.PERCENTILE.INC(Data!$V$2:$V$2441,AD2262)</f>
        <v/>
      </c>
      <c r="AG2262" s="16">
        <f>Data!Y2262-AF2262</f>
        <v/>
      </c>
      <c r="AH2262" s="9">
        <f>AE2262+AG2262</f>
        <v/>
      </c>
    </row>
    <row r="2263">
      <c r="N2263" s="14">
        <f>Data!A2263</f>
        <v/>
      </c>
      <c r="O2263" s="24">
        <f>IF(Occurrence!J2263&gt;0,COUNTIFS(Occurrence!$J$2:$J$2441,"&gt;0",Occurrence!$J$2:$J$2441,"&lt;="&amp;Occurrence!J2263)/($B$8+1),0)</f>
        <v/>
      </c>
      <c r="P2263" s="16">
        <f>IF(Occurrence!J2263&gt;0,_xlfn.PERCENTILE.INC(Data!$O$2:$O$2441,($B$4+O2263*($B$5-1))/($B$3-1)),0)</f>
        <v/>
      </c>
      <c r="Q2263" s="16">
        <f>IF(Occurrence!J2263&gt;0,_xlfn.PERCENTILE.INC(Occurrence!$I$2:$I$2441,($B$6+O2263*($B$7-1))/($B$3-1)),0)</f>
        <v/>
      </c>
      <c r="R2263" s="16">
        <f>IF(Occurrence!J2263&gt;0,Occurrence!J2263/Q2263,0)</f>
        <v/>
      </c>
      <c r="S2263" s="9">
        <f>IF(Occurrence!J2263&gt;0,P2263*R2263,0)</f>
        <v/>
      </c>
      <c r="T2263" s="24">
        <f>IF(Occurrence!K2263&gt;0,COUNTIFS(Occurrence!$K$2:$K$2441,"&gt;0",Occurrence!$K$2:$K$2441,"&lt;="&amp;Occurrence!K2263)/($B$9+1),0)</f>
        <v/>
      </c>
      <c r="U2263" s="16">
        <f>IF(Occurrence!K2263&gt;0,_xlfn.PERCENTILE.INC(Data!$O$2:$O$2441,($B$4+T2263*($B$5-1))/($B$3-1)),0)</f>
        <v/>
      </c>
      <c r="V2263" s="16">
        <f>IF(Occurrence!K2263&gt;0,_xlfn.PERCENTILE.INC(Occurrence!$I$2:$I$2441,($B$6+T2263*($B$7-1))/($B$3-1)),0)</f>
        <v/>
      </c>
      <c r="W2263" s="16">
        <f>IF(Occurrence!K2263&gt;0,Occurrence!K2263/V2263,0)</f>
        <v/>
      </c>
      <c r="X2263" s="9">
        <f>IF(Occurrence!K2263&gt;0,U2263*W2263,0)</f>
        <v/>
      </c>
      <c r="Y2263" s="24">
        <f>COUNTIF(Data!$X$2:$X$2441,"&lt;="&amp;Data!X2263)/($B$3+1)</f>
        <v/>
      </c>
      <c r="Z2263" s="16">
        <f>_xlfn.PERCENTILE.INC(Data!$U$2:$U$2441,Y2263)</f>
        <v/>
      </c>
      <c r="AA2263" s="16">
        <f>_xlfn.PERCENTILE.INC(Data!$V$2:$V$2441,Y2263)</f>
        <v/>
      </c>
      <c r="AB2263" s="16">
        <f>Data!X2263-AA2263</f>
        <v/>
      </c>
      <c r="AC2263" s="9">
        <f>Z2263+AB2263</f>
        <v/>
      </c>
      <c r="AD2263" s="24">
        <f>COUNTIF(Data!$Y$2:$Y$2441,"&lt;="&amp;Data!Y2263)/($B$3+1)</f>
        <v/>
      </c>
      <c r="AE2263" s="16">
        <f>_xlfn.PERCENTILE.INC(Data!$U$2:$U$2441,AD2263)</f>
        <v/>
      </c>
      <c r="AF2263" s="16">
        <f>_xlfn.PERCENTILE.INC(Data!$V$2:$V$2441,AD2263)</f>
        <v/>
      </c>
      <c r="AG2263" s="16">
        <f>Data!Y2263-AF2263</f>
        <v/>
      </c>
      <c r="AH2263" s="9">
        <f>AE2263+AG2263</f>
        <v/>
      </c>
    </row>
    <row r="2264">
      <c r="N2264" s="14">
        <f>Data!A2264</f>
        <v/>
      </c>
      <c r="O2264" s="24">
        <f>IF(Occurrence!J2264&gt;0,COUNTIFS(Occurrence!$J$2:$J$2441,"&gt;0",Occurrence!$J$2:$J$2441,"&lt;="&amp;Occurrence!J2264)/($B$8+1),0)</f>
        <v/>
      </c>
      <c r="P2264" s="16">
        <f>IF(Occurrence!J2264&gt;0,_xlfn.PERCENTILE.INC(Data!$O$2:$O$2441,($B$4+O2264*($B$5-1))/($B$3-1)),0)</f>
        <v/>
      </c>
      <c r="Q2264" s="16">
        <f>IF(Occurrence!J2264&gt;0,_xlfn.PERCENTILE.INC(Occurrence!$I$2:$I$2441,($B$6+O2264*($B$7-1))/($B$3-1)),0)</f>
        <v/>
      </c>
      <c r="R2264" s="16">
        <f>IF(Occurrence!J2264&gt;0,Occurrence!J2264/Q2264,0)</f>
        <v/>
      </c>
      <c r="S2264" s="9">
        <f>IF(Occurrence!J2264&gt;0,P2264*R2264,0)</f>
        <v/>
      </c>
      <c r="T2264" s="24">
        <f>IF(Occurrence!K2264&gt;0,COUNTIFS(Occurrence!$K$2:$K$2441,"&gt;0",Occurrence!$K$2:$K$2441,"&lt;="&amp;Occurrence!K2264)/($B$9+1),0)</f>
        <v/>
      </c>
      <c r="U2264" s="16">
        <f>IF(Occurrence!K2264&gt;0,_xlfn.PERCENTILE.INC(Data!$O$2:$O$2441,($B$4+T2264*($B$5-1))/($B$3-1)),0)</f>
        <v/>
      </c>
      <c r="V2264" s="16">
        <f>IF(Occurrence!K2264&gt;0,_xlfn.PERCENTILE.INC(Occurrence!$I$2:$I$2441,($B$6+T2264*($B$7-1))/($B$3-1)),0)</f>
        <v/>
      </c>
      <c r="W2264" s="16">
        <f>IF(Occurrence!K2264&gt;0,Occurrence!K2264/V2264,0)</f>
        <v/>
      </c>
      <c r="X2264" s="9">
        <f>IF(Occurrence!K2264&gt;0,U2264*W2264,0)</f>
        <v/>
      </c>
      <c r="Y2264" s="24">
        <f>COUNTIF(Data!$X$2:$X$2441,"&lt;="&amp;Data!X2264)/($B$3+1)</f>
        <v/>
      </c>
      <c r="Z2264" s="16">
        <f>_xlfn.PERCENTILE.INC(Data!$U$2:$U$2441,Y2264)</f>
        <v/>
      </c>
      <c r="AA2264" s="16">
        <f>_xlfn.PERCENTILE.INC(Data!$V$2:$V$2441,Y2264)</f>
        <v/>
      </c>
      <c r="AB2264" s="16">
        <f>Data!X2264-AA2264</f>
        <v/>
      </c>
      <c r="AC2264" s="9">
        <f>Z2264+AB2264</f>
        <v/>
      </c>
      <c r="AD2264" s="24">
        <f>COUNTIF(Data!$Y$2:$Y$2441,"&lt;="&amp;Data!Y2264)/($B$3+1)</f>
        <v/>
      </c>
      <c r="AE2264" s="16">
        <f>_xlfn.PERCENTILE.INC(Data!$U$2:$U$2441,AD2264)</f>
        <v/>
      </c>
      <c r="AF2264" s="16">
        <f>_xlfn.PERCENTILE.INC(Data!$V$2:$V$2441,AD2264)</f>
        <v/>
      </c>
      <c r="AG2264" s="16">
        <f>Data!Y2264-AF2264</f>
        <v/>
      </c>
      <c r="AH2264" s="9">
        <f>AE2264+AG2264</f>
        <v/>
      </c>
    </row>
    <row r="2265">
      <c r="N2265" s="14">
        <f>Data!A2265</f>
        <v/>
      </c>
      <c r="O2265" s="24">
        <f>IF(Occurrence!J2265&gt;0,COUNTIFS(Occurrence!$J$2:$J$2441,"&gt;0",Occurrence!$J$2:$J$2441,"&lt;="&amp;Occurrence!J2265)/($B$8+1),0)</f>
        <v/>
      </c>
      <c r="P2265" s="16">
        <f>IF(Occurrence!J2265&gt;0,_xlfn.PERCENTILE.INC(Data!$O$2:$O$2441,($B$4+O2265*($B$5-1))/($B$3-1)),0)</f>
        <v/>
      </c>
      <c r="Q2265" s="16">
        <f>IF(Occurrence!J2265&gt;0,_xlfn.PERCENTILE.INC(Occurrence!$I$2:$I$2441,($B$6+O2265*($B$7-1))/($B$3-1)),0)</f>
        <v/>
      </c>
      <c r="R2265" s="16">
        <f>IF(Occurrence!J2265&gt;0,Occurrence!J2265/Q2265,0)</f>
        <v/>
      </c>
      <c r="S2265" s="9">
        <f>IF(Occurrence!J2265&gt;0,P2265*R2265,0)</f>
        <v/>
      </c>
      <c r="T2265" s="24">
        <f>IF(Occurrence!K2265&gt;0,COUNTIFS(Occurrence!$K$2:$K$2441,"&gt;0",Occurrence!$K$2:$K$2441,"&lt;="&amp;Occurrence!K2265)/($B$9+1),0)</f>
        <v/>
      </c>
      <c r="U2265" s="16">
        <f>IF(Occurrence!K2265&gt;0,_xlfn.PERCENTILE.INC(Data!$O$2:$O$2441,($B$4+T2265*($B$5-1))/($B$3-1)),0)</f>
        <v/>
      </c>
      <c r="V2265" s="16">
        <f>IF(Occurrence!K2265&gt;0,_xlfn.PERCENTILE.INC(Occurrence!$I$2:$I$2441,($B$6+T2265*($B$7-1))/($B$3-1)),0)</f>
        <v/>
      </c>
      <c r="W2265" s="16">
        <f>IF(Occurrence!K2265&gt;0,Occurrence!K2265/V2265,0)</f>
        <v/>
      </c>
      <c r="X2265" s="9">
        <f>IF(Occurrence!K2265&gt;0,U2265*W2265,0)</f>
        <v/>
      </c>
      <c r="Y2265" s="24">
        <f>COUNTIF(Data!$X$2:$X$2441,"&lt;="&amp;Data!X2265)/($B$3+1)</f>
        <v/>
      </c>
      <c r="Z2265" s="16">
        <f>_xlfn.PERCENTILE.INC(Data!$U$2:$U$2441,Y2265)</f>
        <v/>
      </c>
      <c r="AA2265" s="16">
        <f>_xlfn.PERCENTILE.INC(Data!$V$2:$V$2441,Y2265)</f>
        <v/>
      </c>
      <c r="AB2265" s="16">
        <f>Data!X2265-AA2265</f>
        <v/>
      </c>
      <c r="AC2265" s="9">
        <f>Z2265+AB2265</f>
        <v/>
      </c>
      <c r="AD2265" s="24">
        <f>COUNTIF(Data!$Y$2:$Y$2441,"&lt;="&amp;Data!Y2265)/($B$3+1)</f>
        <v/>
      </c>
      <c r="AE2265" s="16">
        <f>_xlfn.PERCENTILE.INC(Data!$U$2:$U$2441,AD2265)</f>
        <v/>
      </c>
      <c r="AF2265" s="16">
        <f>_xlfn.PERCENTILE.INC(Data!$V$2:$V$2441,AD2265)</f>
        <v/>
      </c>
      <c r="AG2265" s="16">
        <f>Data!Y2265-AF2265</f>
        <v/>
      </c>
      <c r="AH2265" s="9">
        <f>AE2265+AG2265</f>
        <v/>
      </c>
    </row>
    <row r="2266">
      <c r="N2266" s="14">
        <f>Data!A2266</f>
        <v/>
      </c>
      <c r="O2266" s="24">
        <f>IF(Occurrence!J2266&gt;0,COUNTIFS(Occurrence!$J$2:$J$2441,"&gt;0",Occurrence!$J$2:$J$2441,"&lt;="&amp;Occurrence!J2266)/($B$8+1),0)</f>
        <v/>
      </c>
      <c r="P2266" s="16">
        <f>IF(Occurrence!J2266&gt;0,_xlfn.PERCENTILE.INC(Data!$O$2:$O$2441,($B$4+O2266*($B$5-1))/($B$3-1)),0)</f>
        <v/>
      </c>
      <c r="Q2266" s="16">
        <f>IF(Occurrence!J2266&gt;0,_xlfn.PERCENTILE.INC(Occurrence!$I$2:$I$2441,($B$6+O2266*($B$7-1))/($B$3-1)),0)</f>
        <v/>
      </c>
      <c r="R2266" s="16">
        <f>IF(Occurrence!J2266&gt;0,Occurrence!J2266/Q2266,0)</f>
        <v/>
      </c>
      <c r="S2266" s="9">
        <f>IF(Occurrence!J2266&gt;0,P2266*R2266,0)</f>
        <v/>
      </c>
      <c r="T2266" s="24">
        <f>IF(Occurrence!K2266&gt;0,COUNTIFS(Occurrence!$K$2:$K$2441,"&gt;0",Occurrence!$K$2:$K$2441,"&lt;="&amp;Occurrence!K2266)/($B$9+1),0)</f>
        <v/>
      </c>
      <c r="U2266" s="16">
        <f>IF(Occurrence!K2266&gt;0,_xlfn.PERCENTILE.INC(Data!$O$2:$O$2441,($B$4+T2266*($B$5-1))/($B$3-1)),0)</f>
        <v/>
      </c>
      <c r="V2266" s="16">
        <f>IF(Occurrence!K2266&gt;0,_xlfn.PERCENTILE.INC(Occurrence!$I$2:$I$2441,($B$6+T2266*($B$7-1))/($B$3-1)),0)</f>
        <v/>
      </c>
      <c r="W2266" s="16">
        <f>IF(Occurrence!K2266&gt;0,Occurrence!K2266/V2266,0)</f>
        <v/>
      </c>
      <c r="X2266" s="9">
        <f>IF(Occurrence!K2266&gt;0,U2266*W2266,0)</f>
        <v/>
      </c>
      <c r="Y2266" s="24">
        <f>COUNTIF(Data!$X$2:$X$2441,"&lt;="&amp;Data!X2266)/($B$3+1)</f>
        <v/>
      </c>
      <c r="Z2266" s="16">
        <f>_xlfn.PERCENTILE.INC(Data!$U$2:$U$2441,Y2266)</f>
        <v/>
      </c>
      <c r="AA2266" s="16">
        <f>_xlfn.PERCENTILE.INC(Data!$V$2:$V$2441,Y2266)</f>
        <v/>
      </c>
      <c r="AB2266" s="16">
        <f>Data!X2266-AA2266</f>
        <v/>
      </c>
      <c r="AC2266" s="9">
        <f>Z2266+AB2266</f>
        <v/>
      </c>
      <c r="AD2266" s="24">
        <f>COUNTIF(Data!$Y$2:$Y$2441,"&lt;="&amp;Data!Y2266)/($B$3+1)</f>
        <v/>
      </c>
      <c r="AE2266" s="16">
        <f>_xlfn.PERCENTILE.INC(Data!$U$2:$U$2441,AD2266)</f>
        <v/>
      </c>
      <c r="AF2266" s="16">
        <f>_xlfn.PERCENTILE.INC(Data!$V$2:$V$2441,AD2266)</f>
        <v/>
      </c>
      <c r="AG2266" s="16">
        <f>Data!Y2266-AF2266</f>
        <v/>
      </c>
      <c r="AH2266" s="9">
        <f>AE2266+AG2266</f>
        <v/>
      </c>
    </row>
    <row r="2267">
      <c r="N2267" s="14">
        <f>Data!A2267</f>
        <v/>
      </c>
      <c r="O2267" s="24">
        <f>IF(Occurrence!J2267&gt;0,COUNTIFS(Occurrence!$J$2:$J$2441,"&gt;0",Occurrence!$J$2:$J$2441,"&lt;="&amp;Occurrence!J2267)/($B$8+1),0)</f>
        <v/>
      </c>
      <c r="P2267" s="16">
        <f>IF(Occurrence!J2267&gt;0,_xlfn.PERCENTILE.INC(Data!$O$2:$O$2441,($B$4+O2267*($B$5-1))/($B$3-1)),0)</f>
        <v/>
      </c>
      <c r="Q2267" s="16">
        <f>IF(Occurrence!J2267&gt;0,_xlfn.PERCENTILE.INC(Occurrence!$I$2:$I$2441,($B$6+O2267*($B$7-1))/($B$3-1)),0)</f>
        <v/>
      </c>
      <c r="R2267" s="16">
        <f>IF(Occurrence!J2267&gt;0,Occurrence!J2267/Q2267,0)</f>
        <v/>
      </c>
      <c r="S2267" s="9">
        <f>IF(Occurrence!J2267&gt;0,P2267*R2267,0)</f>
        <v/>
      </c>
      <c r="T2267" s="24">
        <f>IF(Occurrence!K2267&gt;0,COUNTIFS(Occurrence!$K$2:$K$2441,"&gt;0",Occurrence!$K$2:$K$2441,"&lt;="&amp;Occurrence!K2267)/($B$9+1),0)</f>
        <v/>
      </c>
      <c r="U2267" s="16">
        <f>IF(Occurrence!K2267&gt;0,_xlfn.PERCENTILE.INC(Data!$O$2:$O$2441,($B$4+T2267*($B$5-1))/($B$3-1)),0)</f>
        <v/>
      </c>
      <c r="V2267" s="16">
        <f>IF(Occurrence!K2267&gt;0,_xlfn.PERCENTILE.INC(Occurrence!$I$2:$I$2441,($B$6+T2267*($B$7-1))/($B$3-1)),0)</f>
        <v/>
      </c>
      <c r="W2267" s="16">
        <f>IF(Occurrence!K2267&gt;0,Occurrence!K2267/V2267,0)</f>
        <v/>
      </c>
      <c r="X2267" s="9">
        <f>IF(Occurrence!K2267&gt;0,U2267*W2267,0)</f>
        <v/>
      </c>
      <c r="Y2267" s="24">
        <f>COUNTIF(Data!$X$2:$X$2441,"&lt;="&amp;Data!X2267)/($B$3+1)</f>
        <v/>
      </c>
      <c r="Z2267" s="16">
        <f>_xlfn.PERCENTILE.INC(Data!$U$2:$U$2441,Y2267)</f>
        <v/>
      </c>
      <c r="AA2267" s="16">
        <f>_xlfn.PERCENTILE.INC(Data!$V$2:$V$2441,Y2267)</f>
        <v/>
      </c>
      <c r="AB2267" s="16">
        <f>Data!X2267-AA2267</f>
        <v/>
      </c>
      <c r="AC2267" s="9">
        <f>Z2267+AB2267</f>
        <v/>
      </c>
      <c r="AD2267" s="24">
        <f>COUNTIF(Data!$Y$2:$Y$2441,"&lt;="&amp;Data!Y2267)/($B$3+1)</f>
        <v/>
      </c>
      <c r="AE2267" s="16">
        <f>_xlfn.PERCENTILE.INC(Data!$U$2:$U$2441,AD2267)</f>
        <v/>
      </c>
      <c r="AF2267" s="16">
        <f>_xlfn.PERCENTILE.INC(Data!$V$2:$V$2441,AD2267)</f>
        <v/>
      </c>
      <c r="AG2267" s="16">
        <f>Data!Y2267-AF2267</f>
        <v/>
      </c>
      <c r="AH2267" s="9">
        <f>AE2267+AG2267</f>
        <v/>
      </c>
    </row>
    <row r="2268">
      <c r="N2268" s="14">
        <f>Data!A2268</f>
        <v/>
      </c>
      <c r="O2268" s="24">
        <f>IF(Occurrence!J2268&gt;0,COUNTIFS(Occurrence!$J$2:$J$2441,"&gt;0",Occurrence!$J$2:$J$2441,"&lt;="&amp;Occurrence!J2268)/($B$8+1),0)</f>
        <v/>
      </c>
      <c r="P2268" s="16">
        <f>IF(Occurrence!J2268&gt;0,_xlfn.PERCENTILE.INC(Data!$O$2:$O$2441,($B$4+O2268*($B$5-1))/($B$3-1)),0)</f>
        <v/>
      </c>
      <c r="Q2268" s="16">
        <f>IF(Occurrence!J2268&gt;0,_xlfn.PERCENTILE.INC(Occurrence!$I$2:$I$2441,($B$6+O2268*($B$7-1))/($B$3-1)),0)</f>
        <v/>
      </c>
      <c r="R2268" s="16">
        <f>IF(Occurrence!J2268&gt;0,Occurrence!J2268/Q2268,0)</f>
        <v/>
      </c>
      <c r="S2268" s="9">
        <f>IF(Occurrence!J2268&gt;0,P2268*R2268,0)</f>
        <v/>
      </c>
      <c r="T2268" s="24">
        <f>IF(Occurrence!K2268&gt;0,COUNTIFS(Occurrence!$K$2:$K$2441,"&gt;0",Occurrence!$K$2:$K$2441,"&lt;="&amp;Occurrence!K2268)/($B$9+1),0)</f>
        <v/>
      </c>
      <c r="U2268" s="16">
        <f>IF(Occurrence!K2268&gt;0,_xlfn.PERCENTILE.INC(Data!$O$2:$O$2441,($B$4+T2268*($B$5-1))/($B$3-1)),0)</f>
        <v/>
      </c>
      <c r="V2268" s="16">
        <f>IF(Occurrence!K2268&gt;0,_xlfn.PERCENTILE.INC(Occurrence!$I$2:$I$2441,($B$6+T2268*($B$7-1))/($B$3-1)),0)</f>
        <v/>
      </c>
      <c r="W2268" s="16">
        <f>IF(Occurrence!K2268&gt;0,Occurrence!K2268/V2268,0)</f>
        <v/>
      </c>
      <c r="X2268" s="9">
        <f>IF(Occurrence!K2268&gt;0,U2268*W2268,0)</f>
        <v/>
      </c>
      <c r="Y2268" s="24">
        <f>COUNTIF(Data!$X$2:$X$2441,"&lt;="&amp;Data!X2268)/($B$3+1)</f>
        <v/>
      </c>
      <c r="Z2268" s="16">
        <f>_xlfn.PERCENTILE.INC(Data!$U$2:$U$2441,Y2268)</f>
        <v/>
      </c>
      <c r="AA2268" s="16">
        <f>_xlfn.PERCENTILE.INC(Data!$V$2:$V$2441,Y2268)</f>
        <v/>
      </c>
      <c r="AB2268" s="16">
        <f>Data!X2268-AA2268</f>
        <v/>
      </c>
      <c r="AC2268" s="9">
        <f>Z2268+AB2268</f>
        <v/>
      </c>
      <c r="AD2268" s="24">
        <f>COUNTIF(Data!$Y$2:$Y$2441,"&lt;="&amp;Data!Y2268)/($B$3+1)</f>
        <v/>
      </c>
      <c r="AE2268" s="16">
        <f>_xlfn.PERCENTILE.INC(Data!$U$2:$U$2441,AD2268)</f>
        <v/>
      </c>
      <c r="AF2268" s="16">
        <f>_xlfn.PERCENTILE.INC(Data!$V$2:$V$2441,AD2268)</f>
        <v/>
      </c>
      <c r="AG2268" s="16">
        <f>Data!Y2268-AF2268</f>
        <v/>
      </c>
      <c r="AH2268" s="9">
        <f>AE2268+AG2268</f>
        <v/>
      </c>
    </row>
    <row r="2269">
      <c r="N2269" s="14">
        <f>Data!A2269</f>
        <v/>
      </c>
      <c r="O2269" s="24">
        <f>IF(Occurrence!J2269&gt;0,COUNTIFS(Occurrence!$J$2:$J$2441,"&gt;0",Occurrence!$J$2:$J$2441,"&lt;="&amp;Occurrence!J2269)/($B$8+1),0)</f>
        <v/>
      </c>
      <c r="P2269" s="16">
        <f>IF(Occurrence!J2269&gt;0,_xlfn.PERCENTILE.INC(Data!$O$2:$O$2441,($B$4+O2269*($B$5-1))/($B$3-1)),0)</f>
        <v/>
      </c>
      <c r="Q2269" s="16">
        <f>IF(Occurrence!J2269&gt;0,_xlfn.PERCENTILE.INC(Occurrence!$I$2:$I$2441,($B$6+O2269*($B$7-1))/($B$3-1)),0)</f>
        <v/>
      </c>
      <c r="R2269" s="16">
        <f>IF(Occurrence!J2269&gt;0,Occurrence!J2269/Q2269,0)</f>
        <v/>
      </c>
      <c r="S2269" s="9">
        <f>IF(Occurrence!J2269&gt;0,P2269*R2269,0)</f>
        <v/>
      </c>
      <c r="T2269" s="24">
        <f>IF(Occurrence!K2269&gt;0,COUNTIFS(Occurrence!$K$2:$K$2441,"&gt;0",Occurrence!$K$2:$K$2441,"&lt;="&amp;Occurrence!K2269)/($B$9+1),0)</f>
        <v/>
      </c>
      <c r="U2269" s="16">
        <f>IF(Occurrence!K2269&gt;0,_xlfn.PERCENTILE.INC(Data!$O$2:$O$2441,($B$4+T2269*($B$5-1))/($B$3-1)),0)</f>
        <v/>
      </c>
      <c r="V2269" s="16">
        <f>IF(Occurrence!K2269&gt;0,_xlfn.PERCENTILE.INC(Occurrence!$I$2:$I$2441,($B$6+T2269*($B$7-1))/($B$3-1)),0)</f>
        <v/>
      </c>
      <c r="W2269" s="16">
        <f>IF(Occurrence!K2269&gt;0,Occurrence!K2269/V2269,0)</f>
        <v/>
      </c>
      <c r="X2269" s="9">
        <f>IF(Occurrence!K2269&gt;0,U2269*W2269,0)</f>
        <v/>
      </c>
      <c r="Y2269" s="24">
        <f>COUNTIF(Data!$X$2:$X$2441,"&lt;="&amp;Data!X2269)/($B$3+1)</f>
        <v/>
      </c>
      <c r="Z2269" s="16">
        <f>_xlfn.PERCENTILE.INC(Data!$U$2:$U$2441,Y2269)</f>
        <v/>
      </c>
      <c r="AA2269" s="16">
        <f>_xlfn.PERCENTILE.INC(Data!$V$2:$V$2441,Y2269)</f>
        <v/>
      </c>
      <c r="AB2269" s="16">
        <f>Data!X2269-AA2269</f>
        <v/>
      </c>
      <c r="AC2269" s="9">
        <f>Z2269+AB2269</f>
        <v/>
      </c>
      <c r="AD2269" s="24">
        <f>COUNTIF(Data!$Y$2:$Y$2441,"&lt;="&amp;Data!Y2269)/($B$3+1)</f>
        <v/>
      </c>
      <c r="AE2269" s="16">
        <f>_xlfn.PERCENTILE.INC(Data!$U$2:$U$2441,AD2269)</f>
        <v/>
      </c>
      <c r="AF2269" s="16">
        <f>_xlfn.PERCENTILE.INC(Data!$V$2:$V$2441,AD2269)</f>
        <v/>
      </c>
      <c r="AG2269" s="16">
        <f>Data!Y2269-AF2269</f>
        <v/>
      </c>
      <c r="AH2269" s="9">
        <f>AE2269+AG2269</f>
        <v/>
      </c>
    </row>
    <row r="2270">
      <c r="N2270" s="14">
        <f>Data!A2270</f>
        <v/>
      </c>
      <c r="O2270" s="24">
        <f>IF(Occurrence!J2270&gt;0,COUNTIFS(Occurrence!$J$2:$J$2441,"&gt;0",Occurrence!$J$2:$J$2441,"&lt;="&amp;Occurrence!J2270)/($B$8+1),0)</f>
        <v/>
      </c>
      <c r="P2270" s="16">
        <f>IF(Occurrence!J2270&gt;0,_xlfn.PERCENTILE.INC(Data!$O$2:$O$2441,($B$4+O2270*($B$5-1))/($B$3-1)),0)</f>
        <v/>
      </c>
      <c r="Q2270" s="16">
        <f>IF(Occurrence!J2270&gt;0,_xlfn.PERCENTILE.INC(Occurrence!$I$2:$I$2441,($B$6+O2270*($B$7-1))/($B$3-1)),0)</f>
        <v/>
      </c>
      <c r="R2270" s="16">
        <f>IF(Occurrence!J2270&gt;0,Occurrence!J2270/Q2270,0)</f>
        <v/>
      </c>
      <c r="S2270" s="9">
        <f>IF(Occurrence!J2270&gt;0,P2270*R2270,0)</f>
        <v/>
      </c>
      <c r="T2270" s="24">
        <f>IF(Occurrence!K2270&gt;0,COUNTIFS(Occurrence!$K$2:$K$2441,"&gt;0",Occurrence!$K$2:$K$2441,"&lt;="&amp;Occurrence!K2270)/($B$9+1),0)</f>
        <v/>
      </c>
      <c r="U2270" s="16">
        <f>IF(Occurrence!K2270&gt;0,_xlfn.PERCENTILE.INC(Data!$O$2:$O$2441,($B$4+T2270*($B$5-1))/($B$3-1)),0)</f>
        <v/>
      </c>
      <c r="V2270" s="16">
        <f>IF(Occurrence!K2270&gt;0,_xlfn.PERCENTILE.INC(Occurrence!$I$2:$I$2441,($B$6+T2270*($B$7-1))/($B$3-1)),0)</f>
        <v/>
      </c>
      <c r="W2270" s="16">
        <f>IF(Occurrence!K2270&gt;0,Occurrence!K2270/V2270,0)</f>
        <v/>
      </c>
      <c r="X2270" s="9">
        <f>IF(Occurrence!K2270&gt;0,U2270*W2270,0)</f>
        <v/>
      </c>
      <c r="Y2270" s="24">
        <f>COUNTIF(Data!$X$2:$X$2441,"&lt;="&amp;Data!X2270)/($B$3+1)</f>
        <v/>
      </c>
      <c r="Z2270" s="16">
        <f>_xlfn.PERCENTILE.INC(Data!$U$2:$U$2441,Y2270)</f>
        <v/>
      </c>
      <c r="AA2270" s="16">
        <f>_xlfn.PERCENTILE.INC(Data!$V$2:$V$2441,Y2270)</f>
        <v/>
      </c>
      <c r="AB2270" s="16">
        <f>Data!X2270-AA2270</f>
        <v/>
      </c>
      <c r="AC2270" s="9">
        <f>Z2270+AB2270</f>
        <v/>
      </c>
      <c r="AD2270" s="24">
        <f>COUNTIF(Data!$Y$2:$Y$2441,"&lt;="&amp;Data!Y2270)/($B$3+1)</f>
        <v/>
      </c>
      <c r="AE2270" s="16">
        <f>_xlfn.PERCENTILE.INC(Data!$U$2:$U$2441,AD2270)</f>
        <v/>
      </c>
      <c r="AF2270" s="16">
        <f>_xlfn.PERCENTILE.INC(Data!$V$2:$V$2441,AD2270)</f>
        <v/>
      </c>
      <c r="AG2270" s="16">
        <f>Data!Y2270-AF2270</f>
        <v/>
      </c>
      <c r="AH2270" s="9">
        <f>AE2270+AG2270</f>
        <v/>
      </c>
    </row>
    <row r="2271">
      <c r="N2271" s="14">
        <f>Data!A2271</f>
        <v/>
      </c>
      <c r="O2271" s="24">
        <f>IF(Occurrence!J2271&gt;0,COUNTIFS(Occurrence!$J$2:$J$2441,"&gt;0",Occurrence!$J$2:$J$2441,"&lt;="&amp;Occurrence!J2271)/($B$8+1),0)</f>
        <v/>
      </c>
      <c r="P2271" s="16">
        <f>IF(Occurrence!J2271&gt;0,_xlfn.PERCENTILE.INC(Data!$O$2:$O$2441,($B$4+O2271*($B$5-1))/($B$3-1)),0)</f>
        <v/>
      </c>
      <c r="Q2271" s="16">
        <f>IF(Occurrence!J2271&gt;0,_xlfn.PERCENTILE.INC(Occurrence!$I$2:$I$2441,($B$6+O2271*($B$7-1))/($B$3-1)),0)</f>
        <v/>
      </c>
      <c r="R2271" s="16">
        <f>IF(Occurrence!J2271&gt;0,Occurrence!J2271/Q2271,0)</f>
        <v/>
      </c>
      <c r="S2271" s="9">
        <f>IF(Occurrence!J2271&gt;0,P2271*R2271,0)</f>
        <v/>
      </c>
      <c r="T2271" s="24">
        <f>IF(Occurrence!K2271&gt;0,COUNTIFS(Occurrence!$K$2:$K$2441,"&gt;0",Occurrence!$K$2:$K$2441,"&lt;="&amp;Occurrence!K2271)/($B$9+1),0)</f>
        <v/>
      </c>
      <c r="U2271" s="16">
        <f>IF(Occurrence!K2271&gt;0,_xlfn.PERCENTILE.INC(Data!$O$2:$O$2441,($B$4+T2271*($B$5-1))/($B$3-1)),0)</f>
        <v/>
      </c>
      <c r="V2271" s="16">
        <f>IF(Occurrence!K2271&gt;0,_xlfn.PERCENTILE.INC(Occurrence!$I$2:$I$2441,($B$6+T2271*($B$7-1))/($B$3-1)),0)</f>
        <v/>
      </c>
      <c r="W2271" s="16">
        <f>IF(Occurrence!K2271&gt;0,Occurrence!K2271/V2271,0)</f>
        <v/>
      </c>
      <c r="X2271" s="9">
        <f>IF(Occurrence!K2271&gt;0,U2271*W2271,0)</f>
        <v/>
      </c>
      <c r="Y2271" s="24">
        <f>COUNTIF(Data!$X$2:$X$2441,"&lt;="&amp;Data!X2271)/($B$3+1)</f>
        <v/>
      </c>
      <c r="Z2271" s="16">
        <f>_xlfn.PERCENTILE.INC(Data!$U$2:$U$2441,Y2271)</f>
        <v/>
      </c>
      <c r="AA2271" s="16">
        <f>_xlfn.PERCENTILE.INC(Data!$V$2:$V$2441,Y2271)</f>
        <v/>
      </c>
      <c r="AB2271" s="16">
        <f>Data!X2271-AA2271</f>
        <v/>
      </c>
      <c r="AC2271" s="9">
        <f>Z2271+AB2271</f>
        <v/>
      </c>
      <c r="AD2271" s="24">
        <f>COUNTIF(Data!$Y$2:$Y$2441,"&lt;="&amp;Data!Y2271)/($B$3+1)</f>
        <v/>
      </c>
      <c r="AE2271" s="16">
        <f>_xlfn.PERCENTILE.INC(Data!$U$2:$U$2441,AD2271)</f>
        <v/>
      </c>
      <c r="AF2271" s="16">
        <f>_xlfn.PERCENTILE.INC(Data!$V$2:$V$2441,AD2271)</f>
        <v/>
      </c>
      <c r="AG2271" s="16">
        <f>Data!Y2271-AF2271</f>
        <v/>
      </c>
      <c r="AH2271" s="9">
        <f>AE2271+AG2271</f>
        <v/>
      </c>
    </row>
    <row r="2272">
      <c r="N2272" s="14">
        <f>Data!A2272</f>
        <v/>
      </c>
      <c r="O2272" s="24">
        <f>IF(Occurrence!J2272&gt;0,COUNTIFS(Occurrence!$J$2:$J$2441,"&gt;0",Occurrence!$J$2:$J$2441,"&lt;="&amp;Occurrence!J2272)/($B$8+1),0)</f>
        <v/>
      </c>
      <c r="P2272" s="16">
        <f>IF(Occurrence!J2272&gt;0,_xlfn.PERCENTILE.INC(Data!$O$2:$O$2441,($B$4+O2272*($B$5-1))/($B$3-1)),0)</f>
        <v/>
      </c>
      <c r="Q2272" s="16">
        <f>IF(Occurrence!J2272&gt;0,_xlfn.PERCENTILE.INC(Occurrence!$I$2:$I$2441,($B$6+O2272*($B$7-1))/($B$3-1)),0)</f>
        <v/>
      </c>
      <c r="R2272" s="16">
        <f>IF(Occurrence!J2272&gt;0,Occurrence!J2272/Q2272,0)</f>
        <v/>
      </c>
      <c r="S2272" s="9">
        <f>IF(Occurrence!J2272&gt;0,P2272*R2272,0)</f>
        <v/>
      </c>
      <c r="T2272" s="24">
        <f>IF(Occurrence!K2272&gt;0,COUNTIFS(Occurrence!$K$2:$K$2441,"&gt;0",Occurrence!$K$2:$K$2441,"&lt;="&amp;Occurrence!K2272)/($B$9+1),0)</f>
        <v/>
      </c>
      <c r="U2272" s="16">
        <f>IF(Occurrence!K2272&gt;0,_xlfn.PERCENTILE.INC(Data!$O$2:$O$2441,($B$4+T2272*($B$5-1))/($B$3-1)),0)</f>
        <v/>
      </c>
      <c r="V2272" s="16">
        <f>IF(Occurrence!K2272&gt;0,_xlfn.PERCENTILE.INC(Occurrence!$I$2:$I$2441,($B$6+T2272*($B$7-1))/($B$3-1)),0)</f>
        <v/>
      </c>
      <c r="W2272" s="16">
        <f>IF(Occurrence!K2272&gt;0,Occurrence!K2272/V2272,0)</f>
        <v/>
      </c>
      <c r="X2272" s="9">
        <f>IF(Occurrence!K2272&gt;0,U2272*W2272,0)</f>
        <v/>
      </c>
      <c r="Y2272" s="24">
        <f>COUNTIF(Data!$X$2:$X$2441,"&lt;="&amp;Data!X2272)/($B$3+1)</f>
        <v/>
      </c>
      <c r="Z2272" s="16">
        <f>_xlfn.PERCENTILE.INC(Data!$U$2:$U$2441,Y2272)</f>
        <v/>
      </c>
      <c r="AA2272" s="16">
        <f>_xlfn.PERCENTILE.INC(Data!$V$2:$V$2441,Y2272)</f>
        <v/>
      </c>
      <c r="AB2272" s="16">
        <f>Data!X2272-AA2272</f>
        <v/>
      </c>
      <c r="AC2272" s="9">
        <f>Z2272+AB2272</f>
        <v/>
      </c>
      <c r="AD2272" s="24">
        <f>COUNTIF(Data!$Y$2:$Y$2441,"&lt;="&amp;Data!Y2272)/($B$3+1)</f>
        <v/>
      </c>
      <c r="AE2272" s="16">
        <f>_xlfn.PERCENTILE.INC(Data!$U$2:$U$2441,AD2272)</f>
        <v/>
      </c>
      <c r="AF2272" s="16">
        <f>_xlfn.PERCENTILE.INC(Data!$V$2:$V$2441,AD2272)</f>
        <v/>
      </c>
      <c r="AG2272" s="16">
        <f>Data!Y2272-AF2272</f>
        <v/>
      </c>
      <c r="AH2272" s="9">
        <f>AE2272+AG2272</f>
        <v/>
      </c>
    </row>
    <row r="2273">
      <c r="N2273" s="14">
        <f>Data!A2273</f>
        <v/>
      </c>
      <c r="O2273" s="24">
        <f>IF(Occurrence!J2273&gt;0,COUNTIFS(Occurrence!$J$2:$J$2441,"&gt;0",Occurrence!$J$2:$J$2441,"&lt;="&amp;Occurrence!J2273)/($B$8+1),0)</f>
        <v/>
      </c>
      <c r="P2273" s="16">
        <f>IF(Occurrence!J2273&gt;0,_xlfn.PERCENTILE.INC(Data!$O$2:$O$2441,($B$4+O2273*($B$5-1))/($B$3-1)),0)</f>
        <v/>
      </c>
      <c r="Q2273" s="16">
        <f>IF(Occurrence!J2273&gt;0,_xlfn.PERCENTILE.INC(Occurrence!$I$2:$I$2441,($B$6+O2273*($B$7-1))/($B$3-1)),0)</f>
        <v/>
      </c>
      <c r="R2273" s="16">
        <f>IF(Occurrence!J2273&gt;0,Occurrence!J2273/Q2273,0)</f>
        <v/>
      </c>
      <c r="S2273" s="9">
        <f>IF(Occurrence!J2273&gt;0,P2273*R2273,0)</f>
        <v/>
      </c>
      <c r="T2273" s="24">
        <f>IF(Occurrence!K2273&gt;0,COUNTIFS(Occurrence!$K$2:$K$2441,"&gt;0",Occurrence!$K$2:$K$2441,"&lt;="&amp;Occurrence!K2273)/($B$9+1),0)</f>
        <v/>
      </c>
      <c r="U2273" s="16">
        <f>IF(Occurrence!K2273&gt;0,_xlfn.PERCENTILE.INC(Data!$O$2:$O$2441,($B$4+T2273*($B$5-1))/($B$3-1)),0)</f>
        <v/>
      </c>
      <c r="V2273" s="16">
        <f>IF(Occurrence!K2273&gt;0,_xlfn.PERCENTILE.INC(Occurrence!$I$2:$I$2441,($B$6+T2273*($B$7-1))/($B$3-1)),0)</f>
        <v/>
      </c>
      <c r="W2273" s="16">
        <f>IF(Occurrence!K2273&gt;0,Occurrence!K2273/V2273,0)</f>
        <v/>
      </c>
      <c r="X2273" s="9">
        <f>IF(Occurrence!K2273&gt;0,U2273*W2273,0)</f>
        <v/>
      </c>
      <c r="Y2273" s="24">
        <f>COUNTIF(Data!$X$2:$X$2441,"&lt;="&amp;Data!X2273)/($B$3+1)</f>
        <v/>
      </c>
      <c r="Z2273" s="16">
        <f>_xlfn.PERCENTILE.INC(Data!$U$2:$U$2441,Y2273)</f>
        <v/>
      </c>
      <c r="AA2273" s="16">
        <f>_xlfn.PERCENTILE.INC(Data!$V$2:$V$2441,Y2273)</f>
        <v/>
      </c>
      <c r="AB2273" s="16">
        <f>Data!X2273-AA2273</f>
        <v/>
      </c>
      <c r="AC2273" s="9">
        <f>Z2273+AB2273</f>
        <v/>
      </c>
      <c r="AD2273" s="24">
        <f>COUNTIF(Data!$Y$2:$Y$2441,"&lt;="&amp;Data!Y2273)/($B$3+1)</f>
        <v/>
      </c>
      <c r="AE2273" s="16">
        <f>_xlfn.PERCENTILE.INC(Data!$U$2:$U$2441,AD2273)</f>
        <v/>
      </c>
      <c r="AF2273" s="16">
        <f>_xlfn.PERCENTILE.INC(Data!$V$2:$V$2441,AD2273)</f>
        <v/>
      </c>
      <c r="AG2273" s="16">
        <f>Data!Y2273-AF2273</f>
        <v/>
      </c>
      <c r="AH2273" s="9">
        <f>AE2273+AG2273</f>
        <v/>
      </c>
    </row>
    <row r="2274">
      <c r="N2274" s="14">
        <f>Data!A2274</f>
        <v/>
      </c>
      <c r="O2274" s="24">
        <f>IF(Occurrence!J2274&gt;0,COUNTIFS(Occurrence!$J$2:$J$2441,"&gt;0",Occurrence!$J$2:$J$2441,"&lt;="&amp;Occurrence!J2274)/($B$8+1),0)</f>
        <v/>
      </c>
      <c r="P2274" s="16">
        <f>IF(Occurrence!J2274&gt;0,_xlfn.PERCENTILE.INC(Data!$O$2:$O$2441,($B$4+O2274*($B$5-1))/($B$3-1)),0)</f>
        <v/>
      </c>
      <c r="Q2274" s="16">
        <f>IF(Occurrence!J2274&gt;0,_xlfn.PERCENTILE.INC(Occurrence!$I$2:$I$2441,($B$6+O2274*($B$7-1))/($B$3-1)),0)</f>
        <v/>
      </c>
      <c r="R2274" s="16">
        <f>IF(Occurrence!J2274&gt;0,Occurrence!J2274/Q2274,0)</f>
        <v/>
      </c>
      <c r="S2274" s="9">
        <f>IF(Occurrence!J2274&gt;0,P2274*R2274,0)</f>
        <v/>
      </c>
      <c r="T2274" s="24">
        <f>IF(Occurrence!K2274&gt;0,COUNTIFS(Occurrence!$K$2:$K$2441,"&gt;0",Occurrence!$K$2:$K$2441,"&lt;="&amp;Occurrence!K2274)/($B$9+1),0)</f>
        <v/>
      </c>
      <c r="U2274" s="16">
        <f>IF(Occurrence!K2274&gt;0,_xlfn.PERCENTILE.INC(Data!$O$2:$O$2441,($B$4+T2274*($B$5-1))/($B$3-1)),0)</f>
        <v/>
      </c>
      <c r="V2274" s="16">
        <f>IF(Occurrence!K2274&gt;0,_xlfn.PERCENTILE.INC(Occurrence!$I$2:$I$2441,($B$6+T2274*($B$7-1))/($B$3-1)),0)</f>
        <v/>
      </c>
      <c r="W2274" s="16">
        <f>IF(Occurrence!K2274&gt;0,Occurrence!K2274/V2274,0)</f>
        <v/>
      </c>
      <c r="X2274" s="9">
        <f>IF(Occurrence!K2274&gt;0,U2274*W2274,0)</f>
        <v/>
      </c>
      <c r="Y2274" s="24">
        <f>COUNTIF(Data!$X$2:$X$2441,"&lt;="&amp;Data!X2274)/($B$3+1)</f>
        <v/>
      </c>
      <c r="Z2274" s="16">
        <f>_xlfn.PERCENTILE.INC(Data!$U$2:$U$2441,Y2274)</f>
        <v/>
      </c>
      <c r="AA2274" s="16">
        <f>_xlfn.PERCENTILE.INC(Data!$V$2:$V$2441,Y2274)</f>
        <v/>
      </c>
      <c r="AB2274" s="16">
        <f>Data!X2274-AA2274</f>
        <v/>
      </c>
      <c r="AC2274" s="9">
        <f>Z2274+AB2274</f>
        <v/>
      </c>
      <c r="AD2274" s="24">
        <f>COUNTIF(Data!$Y$2:$Y$2441,"&lt;="&amp;Data!Y2274)/($B$3+1)</f>
        <v/>
      </c>
      <c r="AE2274" s="16">
        <f>_xlfn.PERCENTILE.INC(Data!$U$2:$U$2441,AD2274)</f>
        <v/>
      </c>
      <c r="AF2274" s="16">
        <f>_xlfn.PERCENTILE.INC(Data!$V$2:$V$2441,AD2274)</f>
        <v/>
      </c>
      <c r="AG2274" s="16">
        <f>Data!Y2274-AF2274</f>
        <v/>
      </c>
      <c r="AH2274" s="9">
        <f>AE2274+AG2274</f>
        <v/>
      </c>
    </row>
    <row r="2275">
      <c r="N2275" s="14">
        <f>Data!A2275</f>
        <v/>
      </c>
      <c r="O2275" s="24">
        <f>IF(Occurrence!J2275&gt;0,COUNTIFS(Occurrence!$J$2:$J$2441,"&gt;0",Occurrence!$J$2:$J$2441,"&lt;="&amp;Occurrence!J2275)/($B$8+1),0)</f>
        <v/>
      </c>
      <c r="P2275" s="16">
        <f>IF(Occurrence!J2275&gt;0,_xlfn.PERCENTILE.INC(Data!$O$2:$O$2441,($B$4+O2275*($B$5-1))/($B$3-1)),0)</f>
        <v/>
      </c>
      <c r="Q2275" s="16">
        <f>IF(Occurrence!J2275&gt;0,_xlfn.PERCENTILE.INC(Occurrence!$I$2:$I$2441,($B$6+O2275*($B$7-1))/($B$3-1)),0)</f>
        <v/>
      </c>
      <c r="R2275" s="16">
        <f>IF(Occurrence!J2275&gt;0,Occurrence!J2275/Q2275,0)</f>
        <v/>
      </c>
      <c r="S2275" s="9">
        <f>IF(Occurrence!J2275&gt;0,P2275*R2275,0)</f>
        <v/>
      </c>
      <c r="T2275" s="24">
        <f>IF(Occurrence!K2275&gt;0,COUNTIFS(Occurrence!$K$2:$K$2441,"&gt;0",Occurrence!$K$2:$K$2441,"&lt;="&amp;Occurrence!K2275)/($B$9+1),0)</f>
        <v/>
      </c>
      <c r="U2275" s="16">
        <f>IF(Occurrence!K2275&gt;0,_xlfn.PERCENTILE.INC(Data!$O$2:$O$2441,($B$4+T2275*($B$5-1))/($B$3-1)),0)</f>
        <v/>
      </c>
      <c r="V2275" s="16">
        <f>IF(Occurrence!K2275&gt;0,_xlfn.PERCENTILE.INC(Occurrence!$I$2:$I$2441,($B$6+T2275*($B$7-1))/($B$3-1)),0)</f>
        <v/>
      </c>
      <c r="W2275" s="16">
        <f>IF(Occurrence!K2275&gt;0,Occurrence!K2275/V2275,0)</f>
        <v/>
      </c>
      <c r="X2275" s="9">
        <f>IF(Occurrence!K2275&gt;0,U2275*W2275,0)</f>
        <v/>
      </c>
      <c r="Y2275" s="24">
        <f>COUNTIF(Data!$X$2:$X$2441,"&lt;="&amp;Data!X2275)/($B$3+1)</f>
        <v/>
      </c>
      <c r="Z2275" s="16">
        <f>_xlfn.PERCENTILE.INC(Data!$U$2:$U$2441,Y2275)</f>
        <v/>
      </c>
      <c r="AA2275" s="16">
        <f>_xlfn.PERCENTILE.INC(Data!$V$2:$V$2441,Y2275)</f>
        <v/>
      </c>
      <c r="AB2275" s="16">
        <f>Data!X2275-AA2275</f>
        <v/>
      </c>
      <c r="AC2275" s="9">
        <f>Z2275+AB2275</f>
        <v/>
      </c>
      <c r="AD2275" s="24">
        <f>COUNTIF(Data!$Y$2:$Y$2441,"&lt;="&amp;Data!Y2275)/($B$3+1)</f>
        <v/>
      </c>
      <c r="AE2275" s="16">
        <f>_xlfn.PERCENTILE.INC(Data!$U$2:$U$2441,AD2275)</f>
        <v/>
      </c>
      <c r="AF2275" s="16">
        <f>_xlfn.PERCENTILE.INC(Data!$V$2:$V$2441,AD2275)</f>
        <v/>
      </c>
      <c r="AG2275" s="16">
        <f>Data!Y2275-AF2275</f>
        <v/>
      </c>
      <c r="AH2275" s="9">
        <f>AE2275+AG2275</f>
        <v/>
      </c>
    </row>
    <row r="2276">
      <c r="N2276" s="14">
        <f>Data!A2276</f>
        <v/>
      </c>
      <c r="O2276" s="24">
        <f>IF(Occurrence!J2276&gt;0,COUNTIFS(Occurrence!$J$2:$J$2441,"&gt;0",Occurrence!$J$2:$J$2441,"&lt;="&amp;Occurrence!J2276)/($B$8+1),0)</f>
        <v/>
      </c>
      <c r="P2276" s="16">
        <f>IF(Occurrence!J2276&gt;0,_xlfn.PERCENTILE.INC(Data!$O$2:$O$2441,($B$4+O2276*($B$5-1))/($B$3-1)),0)</f>
        <v/>
      </c>
      <c r="Q2276" s="16">
        <f>IF(Occurrence!J2276&gt;0,_xlfn.PERCENTILE.INC(Occurrence!$I$2:$I$2441,($B$6+O2276*($B$7-1))/($B$3-1)),0)</f>
        <v/>
      </c>
      <c r="R2276" s="16">
        <f>IF(Occurrence!J2276&gt;0,Occurrence!J2276/Q2276,0)</f>
        <v/>
      </c>
      <c r="S2276" s="9">
        <f>IF(Occurrence!J2276&gt;0,P2276*R2276,0)</f>
        <v/>
      </c>
      <c r="T2276" s="24">
        <f>IF(Occurrence!K2276&gt;0,COUNTIFS(Occurrence!$K$2:$K$2441,"&gt;0",Occurrence!$K$2:$K$2441,"&lt;="&amp;Occurrence!K2276)/($B$9+1),0)</f>
        <v/>
      </c>
      <c r="U2276" s="16">
        <f>IF(Occurrence!K2276&gt;0,_xlfn.PERCENTILE.INC(Data!$O$2:$O$2441,($B$4+T2276*($B$5-1))/($B$3-1)),0)</f>
        <v/>
      </c>
      <c r="V2276" s="16">
        <f>IF(Occurrence!K2276&gt;0,_xlfn.PERCENTILE.INC(Occurrence!$I$2:$I$2441,($B$6+T2276*($B$7-1))/($B$3-1)),0)</f>
        <v/>
      </c>
      <c r="W2276" s="16">
        <f>IF(Occurrence!K2276&gt;0,Occurrence!K2276/V2276,0)</f>
        <v/>
      </c>
      <c r="X2276" s="9">
        <f>IF(Occurrence!K2276&gt;0,U2276*W2276,0)</f>
        <v/>
      </c>
      <c r="Y2276" s="24">
        <f>COUNTIF(Data!$X$2:$X$2441,"&lt;="&amp;Data!X2276)/($B$3+1)</f>
        <v/>
      </c>
      <c r="Z2276" s="16">
        <f>_xlfn.PERCENTILE.INC(Data!$U$2:$U$2441,Y2276)</f>
        <v/>
      </c>
      <c r="AA2276" s="16">
        <f>_xlfn.PERCENTILE.INC(Data!$V$2:$V$2441,Y2276)</f>
        <v/>
      </c>
      <c r="AB2276" s="16">
        <f>Data!X2276-AA2276</f>
        <v/>
      </c>
      <c r="AC2276" s="9">
        <f>Z2276+AB2276</f>
        <v/>
      </c>
      <c r="AD2276" s="24">
        <f>COUNTIF(Data!$Y$2:$Y$2441,"&lt;="&amp;Data!Y2276)/($B$3+1)</f>
        <v/>
      </c>
      <c r="AE2276" s="16">
        <f>_xlfn.PERCENTILE.INC(Data!$U$2:$U$2441,AD2276)</f>
        <v/>
      </c>
      <c r="AF2276" s="16">
        <f>_xlfn.PERCENTILE.INC(Data!$V$2:$V$2441,AD2276)</f>
        <v/>
      </c>
      <c r="AG2276" s="16">
        <f>Data!Y2276-AF2276</f>
        <v/>
      </c>
      <c r="AH2276" s="9">
        <f>AE2276+AG2276</f>
        <v/>
      </c>
    </row>
    <row r="2277">
      <c r="N2277" s="14">
        <f>Data!A2277</f>
        <v/>
      </c>
      <c r="O2277" s="24">
        <f>IF(Occurrence!J2277&gt;0,COUNTIFS(Occurrence!$J$2:$J$2441,"&gt;0",Occurrence!$J$2:$J$2441,"&lt;="&amp;Occurrence!J2277)/($B$8+1),0)</f>
        <v/>
      </c>
      <c r="P2277" s="16">
        <f>IF(Occurrence!J2277&gt;0,_xlfn.PERCENTILE.INC(Data!$O$2:$O$2441,($B$4+O2277*($B$5-1))/($B$3-1)),0)</f>
        <v/>
      </c>
      <c r="Q2277" s="16">
        <f>IF(Occurrence!J2277&gt;0,_xlfn.PERCENTILE.INC(Occurrence!$I$2:$I$2441,($B$6+O2277*($B$7-1))/($B$3-1)),0)</f>
        <v/>
      </c>
      <c r="R2277" s="16">
        <f>IF(Occurrence!J2277&gt;0,Occurrence!J2277/Q2277,0)</f>
        <v/>
      </c>
      <c r="S2277" s="9">
        <f>IF(Occurrence!J2277&gt;0,P2277*R2277,0)</f>
        <v/>
      </c>
      <c r="T2277" s="24">
        <f>IF(Occurrence!K2277&gt;0,COUNTIFS(Occurrence!$K$2:$K$2441,"&gt;0",Occurrence!$K$2:$K$2441,"&lt;="&amp;Occurrence!K2277)/($B$9+1),0)</f>
        <v/>
      </c>
      <c r="U2277" s="16">
        <f>IF(Occurrence!K2277&gt;0,_xlfn.PERCENTILE.INC(Data!$O$2:$O$2441,($B$4+T2277*($B$5-1))/($B$3-1)),0)</f>
        <v/>
      </c>
      <c r="V2277" s="16">
        <f>IF(Occurrence!K2277&gt;0,_xlfn.PERCENTILE.INC(Occurrence!$I$2:$I$2441,($B$6+T2277*($B$7-1))/($B$3-1)),0)</f>
        <v/>
      </c>
      <c r="W2277" s="16">
        <f>IF(Occurrence!K2277&gt;0,Occurrence!K2277/V2277,0)</f>
        <v/>
      </c>
      <c r="X2277" s="9">
        <f>IF(Occurrence!K2277&gt;0,U2277*W2277,0)</f>
        <v/>
      </c>
      <c r="Y2277" s="24">
        <f>COUNTIF(Data!$X$2:$X$2441,"&lt;="&amp;Data!X2277)/($B$3+1)</f>
        <v/>
      </c>
      <c r="Z2277" s="16">
        <f>_xlfn.PERCENTILE.INC(Data!$U$2:$U$2441,Y2277)</f>
        <v/>
      </c>
      <c r="AA2277" s="16">
        <f>_xlfn.PERCENTILE.INC(Data!$V$2:$V$2441,Y2277)</f>
        <v/>
      </c>
      <c r="AB2277" s="16">
        <f>Data!X2277-AA2277</f>
        <v/>
      </c>
      <c r="AC2277" s="9">
        <f>Z2277+AB2277</f>
        <v/>
      </c>
      <c r="AD2277" s="24">
        <f>COUNTIF(Data!$Y$2:$Y$2441,"&lt;="&amp;Data!Y2277)/($B$3+1)</f>
        <v/>
      </c>
      <c r="AE2277" s="16">
        <f>_xlfn.PERCENTILE.INC(Data!$U$2:$U$2441,AD2277)</f>
        <v/>
      </c>
      <c r="AF2277" s="16">
        <f>_xlfn.PERCENTILE.INC(Data!$V$2:$V$2441,AD2277)</f>
        <v/>
      </c>
      <c r="AG2277" s="16">
        <f>Data!Y2277-AF2277</f>
        <v/>
      </c>
      <c r="AH2277" s="9">
        <f>AE2277+AG2277</f>
        <v/>
      </c>
    </row>
    <row r="2278">
      <c r="N2278" s="14">
        <f>Data!A2278</f>
        <v/>
      </c>
      <c r="O2278" s="24">
        <f>IF(Occurrence!J2278&gt;0,COUNTIFS(Occurrence!$J$2:$J$2441,"&gt;0",Occurrence!$J$2:$J$2441,"&lt;="&amp;Occurrence!J2278)/($B$8+1),0)</f>
        <v/>
      </c>
      <c r="P2278" s="16">
        <f>IF(Occurrence!J2278&gt;0,_xlfn.PERCENTILE.INC(Data!$O$2:$O$2441,($B$4+O2278*($B$5-1))/($B$3-1)),0)</f>
        <v/>
      </c>
      <c r="Q2278" s="16">
        <f>IF(Occurrence!J2278&gt;0,_xlfn.PERCENTILE.INC(Occurrence!$I$2:$I$2441,($B$6+O2278*($B$7-1))/($B$3-1)),0)</f>
        <v/>
      </c>
      <c r="R2278" s="16">
        <f>IF(Occurrence!J2278&gt;0,Occurrence!J2278/Q2278,0)</f>
        <v/>
      </c>
      <c r="S2278" s="9">
        <f>IF(Occurrence!J2278&gt;0,P2278*R2278,0)</f>
        <v/>
      </c>
      <c r="T2278" s="24">
        <f>IF(Occurrence!K2278&gt;0,COUNTIFS(Occurrence!$K$2:$K$2441,"&gt;0",Occurrence!$K$2:$K$2441,"&lt;="&amp;Occurrence!K2278)/($B$9+1),0)</f>
        <v/>
      </c>
      <c r="U2278" s="16">
        <f>IF(Occurrence!K2278&gt;0,_xlfn.PERCENTILE.INC(Data!$O$2:$O$2441,($B$4+T2278*($B$5-1))/($B$3-1)),0)</f>
        <v/>
      </c>
      <c r="V2278" s="16">
        <f>IF(Occurrence!K2278&gt;0,_xlfn.PERCENTILE.INC(Occurrence!$I$2:$I$2441,($B$6+T2278*($B$7-1))/($B$3-1)),0)</f>
        <v/>
      </c>
      <c r="W2278" s="16">
        <f>IF(Occurrence!K2278&gt;0,Occurrence!K2278/V2278,0)</f>
        <v/>
      </c>
      <c r="X2278" s="9">
        <f>IF(Occurrence!K2278&gt;0,U2278*W2278,0)</f>
        <v/>
      </c>
      <c r="Y2278" s="24">
        <f>COUNTIF(Data!$X$2:$X$2441,"&lt;="&amp;Data!X2278)/($B$3+1)</f>
        <v/>
      </c>
      <c r="Z2278" s="16">
        <f>_xlfn.PERCENTILE.INC(Data!$U$2:$U$2441,Y2278)</f>
        <v/>
      </c>
      <c r="AA2278" s="16">
        <f>_xlfn.PERCENTILE.INC(Data!$V$2:$V$2441,Y2278)</f>
        <v/>
      </c>
      <c r="AB2278" s="16">
        <f>Data!X2278-AA2278</f>
        <v/>
      </c>
      <c r="AC2278" s="9">
        <f>Z2278+AB2278</f>
        <v/>
      </c>
      <c r="AD2278" s="24">
        <f>COUNTIF(Data!$Y$2:$Y$2441,"&lt;="&amp;Data!Y2278)/($B$3+1)</f>
        <v/>
      </c>
      <c r="AE2278" s="16">
        <f>_xlfn.PERCENTILE.INC(Data!$U$2:$U$2441,AD2278)</f>
        <v/>
      </c>
      <c r="AF2278" s="16">
        <f>_xlfn.PERCENTILE.INC(Data!$V$2:$V$2441,AD2278)</f>
        <v/>
      </c>
      <c r="AG2278" s="16">
        <f>Data!Y2278-AF2278</f>
        <v/>
      </c>
      <c r="AH2278" s="9">
        <f>AE2278+AG2278</f>
        <v/>
      </c>
    </row>
    <row r="2279">
      <c r="N2279" s="14">
        <f>Data!A2279</f>
        <v/>
      </c>
      <c r="O2279" s="24">
        <f>IF(Occurrence!J2279&gt;0,COUNTIFS(Occurrence!$J$2:$J$2441,"&gt;0",Occurrence!$J$2:$J$2441,"&lt;="&amp;Occurrence!J2279)/($B$8+1),0)</f>
        <v/>
      </c>
      <c r="P2279" s="16">
        <f>IF(Occurrence!J2279&gt;0,_xlfn.PERCENTILE.INC(Data!$O$2:$O$2441,($B$4+O2279*($B$5-1))/($B$3-1)),0)</f>
        <v/>
      </c>
      <c r="Q2279" s="16">
        <f>IF(Occurrence!J2279&gt;0,_xlfn.PERCENTILE.INC(Occurrence!$I$2:$I$2441,($B$6+O2279*($B$7-1))/($B$3-1)),0)</f>
        <v/>
      </c>
      <c r="R2279" s="16">
        <f>IF(Occurrence!J2279&gt;0,Occurrence!J2279/Q2279,0)</f>
        <v/>
      </c>
      <c r="S2279" s="9">
        <f>IF(Occurrence!J2279&gt;0,P2279*R2279,0)</f>
        <v/>
      </c>
      <c r="T2279" s="24">
        <f>IF(Occurrence!K2279&gt;0,COUNTIFS(Occurrence!$K$2:$K$2441,"&gt;0",Occurrence!$K$2:$K$2441,"&lt;="&amp;Occurrence!K2279)/($B$9+1),0)</f>
        <v/>
      </c>
      <c r="U2279" s="16">
        <f>IF(Occurrence!K2279&gt;0,_xlfn.PERCENTILE.INC(Data!$O$2:$O$2441,($B$4+T2279*($B$5-1))/($B$3-1)),0)</f>
        <v/>
      </c>
      <c r="V2279" s="16">
        <f>IF(Occurrence!K2279&gt;0,_xlfn.PERCENTILE.INC(Occurrence!$I$2:$I$2441,($B$6+T2279*($B$7-1))/($B$3-1)),0)</f>
        <v/>
      </c>
      <c r="W2279" s="16">
        <f>IF(Occurrence!K2279&gt;0,Occurrence!K2279/V2279,0)</f>
        <v/>
      </c>
      <c r="X2279" s="9">
        <f>IF(Occurrence!K2279&gt;0,U2279*W2279,0)</f>
        <v/>
      </c>
      <c r="Y2279" s="24">
        <f>COUNTIF(Data!$X$2:$X$2441,"&lt;="&amp;Data!X2279)/($B$3+1)</f>
        <v/>
      </c>
      <c r="Z2279" s="16">
        <f>_xlfn.PERCENTILE.INC(Data!$U$2:$U$2441,Y2279)</f>
        <v/>
      </c>
      <c r="AA2279" s="16">
        <f>_xlfn.PERCENTILE.INC(Data!$V$2:$V$2441,Y2279)</f>
        <v/>
      </c>
      <c r="AB2279" s="16">
        <f>Data!X2279-AA2279</f>
        <v/>
      </c>
      <c r="AC2279" s="9">
        <f>Z2279+AB2279</f>
        <v/>
      </c>
      <c r="AD2279" s="24">
        <f>COUNTIF(Data!$Y$2:$Y$2441,"&lt;="&amp;Data!Y2279)/($B$3+1)</f>
        <v/>
      </c>
      <c r="AE2279" s="16">
        <f>_xlfn.PERCENTILE.INC(Data!$U$2:$U$2441,AD2279)</f>
        <v/>
      </c>
      <c r="AF2279" s="16">
        <f>_xlfn.PERCENTILE.INC(Data!$V$2:$V$2441,AD2279)</f>
        <v/>
      </c>
      <c r="AG2279" s="16">
        <f>Data!Y2279-AF2279</f>
        <v/>
      </c>
      <c r="AH2279" s="9">
        <f>AE2279+AG2279</f>
        <v/>
      </c>
    </row>
    <row r="2280">
      <c r="N2280" s="14">
        <f>Data!A2280</f>
        <v/>
      </c>
      <c r="O2280" s="24">
        <f>IF(Occurrence!J2280&gt;0,COUNTIFS(Occurrence!$J$2:$J$2441,"&gt;0",Occurrence!$J$2:$J$2441,"&lt;="&amp;Occurrence!J2280)/($B$8+1),0)</f>
        <v/>
      </c>
      <c r="P2280" s="16">
        <f>IF(Occurrence!J2280&gt;0,_xlfn.PERCENTILE.INC(Data!$O$2:$O$2441,($B$4+O2280*($B$5-1))/($B$3-1)),0)</f>
        <v/>
      </c>
      <c r="Q2280" s="16">
        <f>IF(Occurrence!J2280&gt;0,_xlfn.PERCENTILE.INC(Occurrence!$I$2:$I$2441,($B$6+O2280*($B$7-1))/($B$3-1)),0)</f>
        <v/>
      </c>
      <c r="R2280" s="16">
        <f>IF(Occurrence!J2280&gt;0,Occurrence!J2280/Q2280,0)</f>
        <v/>
      </c>
      <c r="S2280" s="9">
        <f>IF(Occurrence!J2280&gt;0,P2280*R2280,0)</f>
        <v/>
      </c>
      <c r="T2280" s="24">
        <f>IF(Occurrence!K2280&gt;0,COUNTIFS(Occurrence!$K$2:$K$2441,"&gt;0",Occurrence!$K$2:$K$2441,"&lt;="&amp;Occurrence!K2280)/($B$9+1),0)</f>
        <v/>
      </c>
      <c r="U2280" s="16">
        <f>IF(Occurrence!K2280&gt;0,_xlfn.PERCENTILE.INC(Data!$O$2:$O$2441,($B$4+T2280*($B$5-1))/($B$3-1)),0)</f>
        <v/>
      </c>
      <c r="V2280" s="16">
        <f>IF(Occurrence!K2280&gt;0,_xlfn.PERCENTILE.INC(Occurrence!$I$2:$I$2441,($B$6+T2280*($B$7-1))/($B$3-1)),0)</f>
        <v/>
      </c>
      <c r="W2280" s="16">
        <f>IF(Occurrence!K2280&gt;0,Occurrence!K2280/V2280,0)</f>
        <v/>
      </c>
      <c r="X2280" s="9">
        <f>IF(Occurrence!K2280&gt;0,U2280*W2280,0)</f>
        <v/>
      </c>
      <c r="Y2280" s="24">
        <f>COUNTIF(Data!$X$2:$X$2441,"&lt;="&amp;Data!X2280)/($B$3+1)</f>
        <v/>
      </c>
      <c r="Z2280" s="16">
        <f>_xlfn.PERCENTILE.INC(Data!$U$2:$U$2441,Y2280)</f>
        <v/>
      </c>
      <c r="AA2280" s="16">
        <f>_xlfn.PERCENTILE.INC(Data!$V$2:$V$2441,Y2280)</f>
        <v/>
      </c>
      <c r="AB2280" s="16">
        <f>Data!X2280-AA2280</f>
        <v/>
      </c>
      <c r="AC2280" s="9">
        <f>Z2280+AB2280</f>
        <v/>
      </c>
      <c r="AD2280" s="24">
        <f>COUNTIF(Data!$Y$2:$Y$2441,"&lt;="&amp;Data!Y2280)/($B$3+1)</f>
        <v/>
      </c>
      <c r="AE2280" s="16">
        <f>_xlfn.PERCENTILE.INC(Data!$U$2:$U$2441,AD2280)</f>
        <v/>
      </c>
      <c r="AF2280" s="16">
        <f>_xlfn.PERCENTILE.INC(Data!$V$2:$V$2441,AD2280)</f>
        <v/>
      </c>
      <c r="AG2280" s="16">
        <f>Data!Y2280-AF2280</f>
        <v/>
      </c>
      <c r="AH2280" s="9">
        <f>AE2280+AG2280</f>
        <v/>
      </c>
    </row>
    <row r="2281">
      <c r="N2281" s="14">
        <f>Data!A2281</f>
        <v/>
      </c>
      <c r="O2281" s="24">
        <f>IF(Occurrence!J2281&gt;0,COUNTIFS(Occurrence!$J$2:$J$2441,"&gt;0",Occurrence!$J$2:$J$2441,"&lt;="&amp;Occurrence!J2281)/($B$8+1),0)</f>
        <v/>
      </c>
      <c r="P2281" s="16">
        <f>IF(Occurrence!J2281&gt;0,_xlfn.PERCENTILE.INC(Data!$O$2:$O$2441,($B$4+O2281*($B$5-1))/($B$3-1)),0)</f>
        <v/>
      </c>
      <c r="Q2281" s="16">
        <f>IF(Occurrence!J2281&gt;0,_xlfn.PERCENTILE.INC(Occurrence!$I$2:$I$2441,($B$6+O2281*($B$7-1))/($B$3-1)),0)</f>
        <v/>
      </c>
      <c r="R2281" s="16">
        <f>IF(Occurrence!J2281&gt;0,Occurrence!J2281/Q2281,0)</f>
        <v/>
      </c>
      <c r="S2281" s="9">
        <f>IF(Occurrence!J2281&gt;0,P2281*R2281,0)</f>
        <v/>
      </c>
      <c r="T2281" s="24">
        <f>IF(Occurrence!K2281&gt;0,COUNTIFS(Occurrence!$K$2:$K$2441,"&gt;0",Occurrence!$K$2:$K$2441,"&lt;="&amp;Occurrence!K2281)/($B$9+1),0)</f>
        <v/>
      </c>
      <c r="U2281" s="16">
        <f>IF(Occurrence!K2281&gt;0,_xlfn.PERCENTILE.INC(Data!$O$2:$O$2441,($B$4+T2281*($B$5-1))/($B$3-1)),0)</f>
        <v/>
      </c>
      <c r="V2281" s="16">
        <f>IF(Occurrence!K2281&gt;0,_xlfn.PERCENTILE.INC(Occurrence!$I$2:$I$2441,($B$6+T2281*($B$7-1))/($B$3-1)),0)</f>
        <v/>
      </c>
      <c r="W2281" s="16">
        <f>IF(Occurrence!K2281&gt;0,Occurrence!K2281/V2281,0)</f>
        <v/>
      </c>
      <c r="X2281" s="9">
        <f>IF(Occurrence!K2281&gt;0,U2281*W2281,0)</f>
        <v/>
      </c>
      <c r="Y2281" s="24">
        <f>COUNTIF(Data!$X$2:$X$2441,"&lt;="&amp;Data!X2281)/($B$3+1)</f>
        <v/>
      </c>
      <c r="Z2281" s="16">
        <f>_xlfn.PERCENTILE.INC(Data!$U$2:$U$2441,Y2281)</f>
        <v/>
      </c>
      <c r="AA2281" s="16">
        <f>_xlfn.PERCENTILE.INC(Data!$V$2:$V$2441,Y2281)</f>
        <v/>
      </c>
      <c r="AB2281" s="16">
        <f>Data!X2281-AA2281</f>
        <v/>
      </c>
      <c r="AC2281" s="9">
        <f>Z2281+AB2281</f>
        <v/>
      </c>
      <c r="AD2281" s="24">
        <f>COUNTIF(Data!$Y$2:$Y$2441,"&lt;="&amp;Data!Y2281)/($B$3+1)</f>
        <v/>
      </c>
      <c r="AE2281" s="16">
        <f>_xlfn.PERCENTILE.INC(Data!$U$2:$U$2441,AD2281)</f>
        <v/>
      </c>
      <c r="AF2281" s="16">
        <f>_xlfn.PERCENTILE.INC(Data!$V$2:$V$2441,AD2281)</f>
        <v/>
      </c>
      <c r="AG2281" s="16">
        <f>Data!Y2281-AF2281</f>
        <v/>
      </c>
      <c r="AH2281" s="9">
        <f>AE2281+AG2281</f>
        <v/>
      </c>
    </row>
    <row r="2282">
      <c r="N2282" s="14">
        <f>Data!A2282</f>
        <v/>
      </c>
      <c r="O2282" s="24">
        <f>IF(Occurrence!J2282&gt;0,COUNTIFS(Occurrence!$J$2:$J$2441,"&gt;0",Occurrence!$J$2:$J$2441,"&lt;="&amp;Occurrence!J2282)/($B$8+1),0)</f>
        <v/>
      </c>
      <c r="P2282" s="16">
        <f>IF(Occurrence!J2282&gt;0,_xlfn.PERCENTILE.INC(Data!$O$2:$O$2441,($B$4+O2282*($B$5-1))/($B$3-1)),0)</f>
        <v/>
      </c>
      <c r="Q2282" s="16">
        <f>IF(Occurrence!J2282&gt;0,_xlfn.PERCENTILE.INC(Occurrence!$I$2:$I$2441,($B$6+O2282*($B$7-1))/($B$3-1)),0)</f>
        <v/>
      </c>
      <c r="R2282" s="16">
        <f>IF(Occurrence!J2282&gt;0,Occurrence!J2282/Q2282,0)</f>
        <v/>
      </c>
      <c r="S2282" s="9">
        <f>IF(Occurrence!J2282&gt;0,P2282*R2282,0)</f>
        <v/>
      </c>
      <c r="T2282" s="24">
        <f>IF(Occurrence!K2282&gt;0,COUNTIFS(Occurrence!$K$2:$K$2441,"&gt;0",Occurrence!$K$2:$K$2441,"&lt;="&amp;Occurrence!K2282)/($B$9+1),0)</f>
        <v/>
      </c>
      <c r="U2282" s="16">
        <f>IF(Occurrence!K2282&gt;0,_xlfn.PERCENTILE.INC(Data!$O$2:$O$2441,($B$4+T2282*($B$5-1))/($B$3-1)),0)</f>
        <v/>
      </c>
      <c r="V2282" s="16">
        <f>IF(Occurrence!K2282&gt;0,_xlfn.PERCENTILE.INC(Occurrence!$I$2:$I$2441,($B$6+T2282*($B$7-1))/($B$3-1)),0)</f>
        <v/>
      </c>
      <c r="W2282" s="16">
        <f>IF(Occurrence!K2282&gt;0,Occurrence!K2282/V2282,0)</f>
        <v/>
      </c>
      <c r="X2282" s="9">
        <f>IF(Occurrence!K2282&gt;0,U2282*W2282,0)</f>
        <v/>
      </c>
      <c r="Y2282" s="24">
        <f>COUNTIF(Data!$X$2:$X$2441,"&lt;="&amp;Data!X2282)/($B$3+1)</f>
        <v/>
      </c>
      <c r="Z2282" s="16">
        <f>_xlfn.PERCENTILE.INC(Data!$U$2:$U$2441,Y2282)</f>
        <v/>
      </c>
      <c r="AA2282" s="16">
        <f>_xlfn.PERCENTILE.INC(Data!$V$2:$V$2441,Y2282)</f>
        <v/>
      </c>
      <c r="AB2282" s="16">
        <f>Data!X2282-AA2282</f>
        <v/>
      </c>
      <c r="AC2282" s="9">
        <f>Z2282+AB2282</f>
        <v/>
      </c>
      <c r="AD2282" s="24">
        <f>COUNTIF(Data!$Y$2:$Y$2441,"&lt;="&amp;Data!Y2282)/($B$3+1)</f>
        <v/>
      </c>
      <c r="AE2282" s="16">
        <f>_xlfn.PERCENTILE.INC(Data!$U$2:$U$2441,AD2282)</f>
        <v/>
      </c>
      <c r="AF2282" s="16">
        <f>_xlfn.PERCENTILE.INC(Data!$V$2:$V$2441,AD2282)</f>
        <v/>
      </c>
      <c r="AG2282" s="16">
        <f>Data!Y2282-AF2282</f>
        <v/>
      </c>
      <c r="AH2282" s="9">
        <f>AE2282+AG2282</f>
        <v/>
      </c>
    </row>
    <row r="2283">
      <c r="N2283" s="14">
        <f>Data!A2283</f>
        <v/>
      </c>
      <c r="O2283" s="24">
        <f>IF(Occurrence!J2283&gt;0,COUNTIFS(Occurrence!$J$2:$J$2441,"&gt;0",Occurrence!$J$2:$J$2441,"&lt;="&amp;Occurrence!J2283)/($B$8+1),0)</f>
        <v/>
      </c>
      <c r="P2283" s="16">
        <f>IF(Occurrence!J2283&gt;0,_xlfn.PERCENTILE.INC(Data!$O$2:$O$2441,($B$4+O2283*($B$5-1))/($B$3-1)),0)</f>
        <v/>
      </c>
      <c r="Q2283" s="16">
        <f>IF(Occurrence!J2283&gt;0,_xlfn.PERCENTILE.INC(Occurrence!$I$2:$I$2441,($B$6+O2283*($B$7-1))/($B$3-1)),0)</f>
        <v/>
      </c>
      <c r="R2283" s="16">
        <f>IF(Occurrence!J2283&gt;0,Occurrence!J2283/Q2283,0)</f>
        <v/>
      </c>
      <c r="S2283" s="9">
        <f>IF(Occurrence!J2283&gt;0,P2283*R2283,0)</f>
        <v/>
      </c>
      <c r="T2283" s="24">
        <f>IF(Occurrence!K2283&gt;0,COUNTIFS(Occurrence!$K$2:$K$2441,"&gt;0",Occurrence!$K$2:$K$2441,"&lt;="&amp;Occurrence!K2283)/($B$9+1),0)</f>
        <v/>
      </c>
      <c r="U2283" s="16">
        <f>IF(Occurrence!K2283&gt;0,_xlfn.PERCENTILE.INC(Data!$O$2:$O$2441,($B$4+T2283*($B$5-1))/($B$3-1)),0)</f>
        <v/>
      </c>
      <c r="V2283" s="16">
        <f>IF(Occurrence!K2283&gt;0,_xlfn.PERCENTILE.INC(Occurrence!$I$2:$I$2441,($B$6+T2283*($B$7-1))/($B$3-1)),0)</f>
        <v/>
      </c>
      <c r="W2283" s="16">
        <f>IF(Occurrence!K2283&gt;0,Occurrence!K2283/V2283,0)</f>
        <v/>
      </c>
      <c r="X2283" s="9">
        <f>IF(Occurrence!K2283&gt;0,U2283*W2283,0)</f>
        <v/>
      </c>
      <c r="Y2283" s="24">
        <f>COUNTIF(Data!$X$2:$X$2441,"&lt;="&amp;Data!X2283)/($B$3+1)</f>
        <v/>
      </c>
      <c r="Z2283" s="16">
        <f>_xlfn.PERCENTILE.INC(Data!$U$2:$U$2441,Y2283)</f>
        <v/>
      </c>
      <c r="AA2283" s="16">
        <f>_xlfn.PERCENTILE.INC(Data!$V$2:$V$2441,Y2283)</f>
        <v/>
      </c>
      <c r="AB2283" s="16">
        <f>Data!X2283-AA2283</f>
        <v/>
      </c>
      <c r="AC2283" s="9">
        <f>Z2283+AB2283</f>
        <v/>
      </c>
      <c r="AD2283" s="24">
        <f>COUNTIF(Data!$Y$2:$Y$2441,"&lt;="&amp;Data!Y2283)/($B$3+1)</f>
        <v/>
      </c>
      <c r="AE2283" s="16">
        <f>_xlfn.PERCENTILE.INC(Data!$U$2:$U$2441,AD2283)</f>
        <v/>
      </c>
      <c r="AF2283" s="16">
        <f>_xlfn.PERCENTILE.INC(Data!$V$2:$V$2441,AD2283)</f>
        <v/>
      </c>
      <c r="AG2283" s="16">
        <f>Data!Y2283-AF2283</f>
        <v/>
      </c>
      <c r="AH2283" s="9">
        <f>AE2283+AG2283</f>
        <v/>
      </c>
    </row>
    <row r="2284">
      <c r="N2284" s="14">
        <f>Data!A2284</f>
        <v/>
      </c>
      <c r="O2284" s="24">
        <f>IF(Occurrence!J2284&gt;0,COUNTIFS(Occurrence!$J$2:$J$2441,"&gt;0",Occurrence!$J$2:$J$2441,"&lt;="&amp;Occurrence!J2284)/($B$8+1),0)</f>
        <v/>
      </c>
      <c r="P2284" s="16">
        <f>IF(Occurrence!J2284&gt;0,_xlfn.PERCENTILE.INC(Data!$O$2:$O$2441,($B$4+O2284*($B$5-1))/($B$3-1)),0)</f>
        <v/>
      </c>
      <c r="Q2284" s="16">
        <f>IF(Occurrence!J2284&gt;0,_xlfn.PERCENTILE.INC(Occurrence!$I$2:$I$2441,($B$6+O2284*($B$7-1))/($B$3-1)),0)</f>
        <v/>
      </c>
      <c r="R2284" s="16">
        <f>IF(Occurrence!J2284&gt;0,Occurrence!J2284/Q2284,0)</f>
        <v/>
      </c>
      <c r="S2284" s="9">
        <f>IF(Occurrence!J2284&gt;0,P2284*R2284,0)</f>
        <v/>
      </c>
      <c r="T2284" s="24">
        <f>IF(Occurrence!K2284&gt;0,COUNTIFS(Occurrence!$K$2:$K$2441,"&gt;0",Occurrence!$K$2:$K$2441,"&lt;="&amp;Occurrence!K2284)/($B$9+1),0)</f>
        <v/>
      </c>
      <c r="U2284" s="16">
        <f>IF(Occurrence!K2284&gt;0,_xlfn.PERCENTILE.INC(Data!$O$2:$O$2441,($B$4+T2284*($B$5-1))/($B$3-1)),0)</f>
        <v/>
      </c>
      <c r="V2284" s="16">
        <f>IF(Occurrence!K2284&gt;0,_xlfn.PERCENTILE.INC(Occurrence!$I$2:$I$2441,($B$6+T2284*($B$7-1))/($B$3-1)),0)</f>
        <v/>
      </c>
      <c r="W2284" s="16">
        <f>IF(Occurrence!K2284&gt;0,Occurrence!K2284/V2284,0)</f>
        <v/>
      </c>
      <c r="X2284" s="9">
        <f>IF(Occurrence!K2284&gt;0,U2284*W2284,0)</f>
        <v/>
      </c>
      <c r="Y2284" s="24">
        <f>COUNTIF(Data!$X$2:$X$2441,"&lt;="&amp;Data!X2284)/($B$3+1)</f>
        <v/>
      </c>
      <c r="Z2284" s="16">
        <f>_xlfn.PERCENTILE.INC(Data!$U$2:$U$2441,Y2284)</f>
        <v/>
      </c>
      <c r="AA2284" s="16">
        <f>_xlfn.PERCENTILE.INC(Data!$V$2:$V$2441,Y2284)</f>
        <v/>
      </c>
      <c r="AB2284" s="16">
        <f>Data!X2284-AA2284</f>
        <v/>
      </c>
      <c r="AC2284" s="9">
        <f>Z2284+AB2284</f>
        <v/>
      </c>
      <c r="AD2284" s="24">
        <f>COUNTIF(Data!$Y$2:$Y$2441,"&lt;="&amp;Data!Y2284)/($B$3+1)</f>
        <v/>
      </c>
      <c r="AE2284" s="16">
        <f>_xlfn.PERCENTILE.INC(Data!$U$2:$U$2441,AD2284)</f>
        <v/>
      </c>
      <c r="AF2284" s="16">
        <f>_xlfn.PERCENTILE.INC(Data!$V$2:$V$2441,AD2284)</f>
        <v/>
      </c>
      <c r="AG2284" s="16">
        <f>Data!Y2284-AF2284</f>
        <v/>
      </c>
      <c r="AH2284" s="9">
        <f>AE2284+AG2284</f>
        <v/>
      </c>
    </row>
    <row r="2285">
      <c r="N2285" s="14">
        <f>Data!A2285</f>
        <v/>
      </c>
      <c r="O2285" s="24">
        <f>IF(Occurrence!J2285&gt;0,COUNTIFS(Occurrence!$J$2:$J$2441,"&gt;0",Occurrence!$J$2:$J$2441,"&lt;="&amp;Occurrence!J2285)/($B$8+1),0)</f>
        <v/>
      </c>
      <c r="P2285" s="16">
        <f>IF(Occurrence!J2285&gt;0,_xlfn.PERCENTILE.INC(Data!$O$2:$O$2441,($B$4+O2285*($B$5-1))/($B$3-1)),0)</f>
        <v/>
      </c>
      <c r="Q2285" s="16">
        <f>IF(Occurrence!J2285&gt;0,_xlfn.PERCENTILE.INC(Occurrence!$I$2:$I$2441,($B$6+O2285*($B$7-1))/($B$3-1)),0)</f>
        <v/>
      </c>
      <c r="R2285" s="16">
        <f>IF(Occurrence!J2285&gt;0,Occurrence!J2285/Q2285,0)</f>
        <v/>
      </c>
      <c r="S2285" s="9">
        <f>IF(Occurrence!J2285&gt;0,P2285*R2285,0)</f>
        <v/>
      </c>
      <c r="T2285" s="24">
        <f>IF(Occurrence!K2285&gt;0,COUNTIFS(Occurrence!$K$2:$K$2441,"&gt;0",Occurrence!$K$2:$K$2441,"&lt;="&amp;Occurrence!K2285)/($B$9+1),0)</f>
        <v/>
      </c>
      <c r="U2285" s="16">
        <f>IF(Occurrence!K2285&gt;0,_xlfn.PERCENTILE.INC(Data!$O$2:$O$2441,($B$4+T2285*($B$5-1))/($B$3-1)),0)</f>
        <v/>
      </c>
      <c r="V2285" s="16">
        <f>IF(Occurrence!K2285&gt;0,_xlfn.PERCENTILE.INC(Occurrence!$I$2:$I$2441,($B$6+T2285*($B$7-1))/($B$3-1)),0)</f>
        <v/>
      </c>
      <c r="W2285" s="16">
        <f>IF(Occurrence!K2285&gt;0,Occurrence!K2285/V2285,0)</f>
        <v/>
      </c>
      <c r="X2285" s="9">
        <f>IF(Occurrence!K2285&gt;0,U2285*W2285,0)</f>
        <v/>
      </c>
      <c r="Y2285" s="24">
        <f>COUNTIF(Data!$X$2:$X$2441,"&lt;="&amp;Data!X2285)/($B$3+1)</f>
        <v/>
      </c>
      <c r="Z2285" s="16">
        <f>_xlfn.PERCENTILE.INC(Data!$U$2:$U$2441,Y2285)</f>
        <v/>
      </c>
      <c r="AA2285" s="16">
        <f>_xlfn.PERCENTILE.INC(Data!$V$2:$V$2441,Y2285)</f>
        <v/>
      </c>
      <c r="AB2285" s="16">
        <f>Data!X2285-AA2285</f>
        <v/>
      </c>
      <c r="AC2285" s="9">
        <f>Z2285+AB2285</f>
        <v/>
      </c>
      <c r="AD2285" s="24">
        <f>COUNTIF(Data!$Y$2:$Y$2441,"&lt;="&amp;Data!Y2285)/($B$3+1)</f>
        <v/>
      </c>
      <c r="AE2285" s="16">
        <f>_xlfn.PERCENTILE.INC(Data!$U$2:$U$2441,AD2285)</f>
        <v/>
      </c>
      <c r="AF2285" s="16">
        <f>_xlfn.PERCENTILE.INC(Data!$V$2:$V$2441,AD2285)</f>
        <v/>
      </c>
      <c r="AG2285" s="16">
        <f>Data!Y2285-AF2285</f>
        <v/>
      </c>
      <c r="AH2285" s="9">
        <f>AE2285+AG2285</f>
        <v/>
      </c>
    </row>
    <row r="2286">
      <c r="N2286" s="14">
        <f>Data!A2286</f>
        <v/>
      </c>
      <c r="O2286" s="24">
        <f>IF(Occurrence!J2286&gt;0,COUNTIFS(Occurrence!$J$2:$J$2441,"&gt;0",Occurrence!$J$2:$J$2441,"&lt;="&amp;Occurrence!J2286)/($B$8+1),0)</f>
        <v/>
      </c>
      <c r="P2286" s="16">
        <f>IF(Occurrence!J2286&gt;0,_xlfn.PERCENTILE.INC(Data!$O$2:$O$2441,($B$4+O2286*($B$5-1))/($B$3-1)),0)</f>
        <v/>
      </c>
      <c r="Q2286" s="16">
        <f>IF(Occurrence!J2286&gt;0,_xlfn.PERCENTILE.INC(Occurrence!$I$2:$I$2441,($B$6+O2286*($B$7-1))/($B$3-1)),0)</f>
        <v/>
      </c>
      <c r="R2286" s="16">
        <f>IF(Occurrence!J2286&gt;0,Occurrence!J2286/Q2286,0)</f>
        <v/>
      </c>
      <c r="S2286" s="9">
        <f>IF(Occurrence!J2286&gt;0,P2286*R2286,0)</f>
        <v/>
      </c>
      <c r="T2286" s="24">
        <f>IF(Occurrence!K2286&gt;0,COUNTIFS(Occurrence!$K$2:$K$2441,"&gt;0",Occurrence!$K$2:$K$2441,"&lt;="&amp;Occurrence!K2286)/($B$9+1),0)</f>
        <v/>
      </c>
      <c r="U2286" s="16">
        <f>IF(Occurrence!K2286&gt;0,_xlfn.PERCENTILE.INC(Data!$O$2:$O$2441,($B$4+T2286*($B$5-1))/($B$3-1)),0)</f>
        <v/>
      </c>
      <c r="V2286" s="16">
        <f>IF(Occurrence!K2286&gt;0,_xlfn.PERCENTILE.INC(Occurrence!$I$2:$I$2441,($B$6+T2286*($B$7-1))/($B$3-1)),0)</f>
        <v/>
      </c>
      <c r="W2286" s="16">
        <f>IF(Occurrence!K2286&gt;0,Occurrence!K2286/V2286,0)</f>
        <v/>
      </c>
      <c r="X2286" s="9">
        <f>IF(Occurrence!K2286&gt;0,U2286*W2286,0)</f>
        <v/>
      </c>
      <c r="Y2286" s="24">
        <f>COUNTIF(Data!$X$2:$X$2441,"&lt;="&amp;Data!X2286)/($B$3+1)</f>
        <v/>
      </c>
      <c r="Z2286" s="16">
        <f>_xlfn.PERCENTILE.INC(Data!$U$2:$U$2441,Y2286)</f>
        <v/>
      </c>
      <c r="AA2286" s="16">
        <f>_xlfn.PERCENTILE.INC(Data!$V$2:$V$2441,Y2286)</f>
        <v/>
      </c>
      <c r="AB2286" s="16">
        <f>Data!X2286-AA2286</f>
        <v/>
      </c>
      <c r="AC2286" s="9">
        <f>Z2286+AB2286</f>
        <v/>
      </c>
      <c r="AD2286" s="24">
        <f>COUNTIF(Data!$Y$2:$Y$2441,"&lt;="&amp;Data!Y2286)/($B$3+1)</f>
        <v/>
      </c>
      <c r="AE2286" s="16">
        <f>_xlfn.PERCENTILE.INC(Data!$U$2:$U$2441,AD2286)</f>
        <v/>
      </c>
      <c r="AF2286" s="16">
        <f>_xlfn.PERCENTILE.INC(Data!$V$2:$V$2441,AD2286)</f>
        <v/>
      </c>
      <c r="AG2286" s="16">
        <f>Data!Y2286-AF2286</f>
        <v/>
      </c>
      <c r="AH2286" s="9">
        <f>AE2286+AG2286</f>
        <v/>
      </c>
    </row>
    <row r="2287">
      <c r="N2287" s="14">
        <f>Data!A2287</f>
        <v/>
      </c>
      <c r="O2287" s="24">
        <f>IF(Occurrence!J2287&gt;0,COUNTIFS(Occurrence!$J$2:$J$2441,"&gt;0",Occurrence!$J$2:$J$2441,"&lt;="&amp;Occurrence!J2287)/($B$8+1),0)</f>
        <v/>
      </c>
      <c r="P2287" s="16">
        <f>IF(Occurrence!J2287&gt;0,_xlfn.PERCENTILE.INC(Data!$O$2:$O$2441,($B$4+O2287*($B$5-1))/($B$3-1)),0)</f>
        <v/>
      </c>
      <c r="Q2287" s="16">
        <f>IF(Occurrence!J2287&gt;0,_xlfn.PERCENTILE.INC(Occurrence!$I$2:$I$2441,($B$6+O2287*($B$7-1))/($B$3-1)),0)</f>
        <v/>
      </c>
      <c r="R2287" s="16">
        <f>IF(Occurrence!J2287&gt;0,Occurrence!J2287/Q2287,0)</f>
        <v/>
      </c>
      <c r="S2287" s="9">
        <f>IF(Occurrence!J2287&gt;0,P2287*R2287,0)</f>
        <v/>
      </c>
      <c r="T2287" s="24">
        <f>IF(Occurrence!K2287&gt;0,COUNTIFS(Occurrence!$K$2:$K$2441,"&gt;0",Occurrence!$K$2:$K$2441,"&lt;="&amp;Occurrence!K2287)/($B$9+1),0)</f>
        <v/>
      </c>
      <c r="U2287" s="16">
        <f>IF(Occurrence!K2287&gt;0,_xlfn.PERCENTILE.INC(Data!$O$2:$O$2441,($B$4+T2287*($B$5-1))/($B$3-1)),0)</f>
        <v/>
      </c>
      <c r="V2287" s="16">
        <f>IF(Occurrence!K2287&gt;0,_xlfn.PERCENTILE.INC(Occurrence!$I$2:$I$2441,($B$6+T2287*($B$7-1))/($B$3-1)),0)</f>
        <v/>
      </c>
      <c r="W2287" s="16">
        <f>IF(Occurrence!K2287&gt;0,Occurrence!K2287/V2287,0)</f>
        <v/>
      </c>
      <c r="X2287" s="9">
        <f>IF(Occurrence!K2287&gt;0,U2287*W2287,0)</f>
        <v/>
      </c>
      <c r="Y2287" s="24">
        <f>COUNTIF(Data!$X$2:$X$2441,"&lt;="&amp;Data!X2287)/($B$3+1)</f>
        <v/>
      </c>
      <c r="Z2287" s="16">
        <f>_xlfn.PERCENTILE.INC(Data!$U$2:$U$2441,Y2287)</f>
        <v/>
      </c>
      <c r="AA2287" s="16">
        <f>_xlfn.PERCENTILE.INC(Data!$V$2:$V$2441,Y2287)</f>
        <v/>
      </c>
      <c r="AB2287" s="16">
        <f>Data!X2287-AA2287</f>
        <v/>
      </c>
      <c r="AC2287" s="9">
        <f>Z2287+AB2287</f>
        <v/>
      </c>
      <c r="AD2287" s="24">
        <f>COUNTIF(Data!$Y$2:$Y$2441,"&lt;="&amp;Data!Y2287)/($B$3+1)</f>
        <v/>
      </c>
      <c r="AE2287" s="16">
        <f>_xlfn.PERCENTILE.INC(Data!$U$2:$U$2441,AD2287)</f>
        <v/>
      </c>
      <c r="AF2287" s="16">
        <f>_xlfn.PERCENTILE.INC(Data!$V$2:$V$2441,AD2287)</f>
        <v/>
      </c>
      <c r="AG2287" s="16">
        <f>Data!Y2287-AF2287</f>
        <v/>
      </c>
      <c r="AH2287" s="9">
        <f>AE2287+AG2287</f>
        <v/>
      </c>
    </row>
    <row r="2288">
      <c r="N2288" s="14">
        <f>Data!A2288</f>
        <v/>
      </c>
      <c r="O2288" s="24">
        <f>IF(Occurrence!J2288&gt;0,COUNTIFS(Occurrence!$J$2:$J$2441,"&gt;0",Occurrence!$J$2:$J$2441,"&lt;="&amp;Occurrence!J2288)/($B$8+1),0)</f>
        <v/>
      </c>
      <c r="P2288" s="16">
        <f>IF(Occurrence!J2288&gt;0,_xlfn.PERCENTILE.INC(Data!$O$2:$O$2441,($B$4+O2288*($B$5-1))/($B$3-1)),0)</f>
        <v/>
      </c>
      <c r="Q2288" s="16">
        <f>IF(Occurrence!J2288&gt;0,_xlfn.PERCENTILE.INC(Occurrence!$I$2:$I$2441,($B$6+O2288*($B$7-1))/($B$3-1)),0)</f>
        <v/>
      </c>
      <c r="R2288" s="16">
        <f>IF(Occurrence!J2288&gt;0,Occurrence!J2288/Q2288,0)</f>
        <v/>
      </c>
      <c r="S2288" s="9">
        <f>IF(Occurrence!J2288&gt;0,P2288*R2288,0)</f>
        <v/>
      </c>
      <c r="T2288" s="24">
        <f>IF(Occurrence!K2288&gt;0,COUNTIFS(Occurrence!$K$2:$K$2441,"&gt;0",Occurrence!$K$2:$K$2441,"&lt;="&amp;Occurrence!K2288)/($B$9+1),0)</f>
        <v/>
      </c>
      <c r="U2288" s="16">
        <f>IF(Occurrence!K2288&gt;0,_xlfn.PERCENTILE.INC(Data!$O$2:$O$2441,($B$4+T2288*($B$5-1))/($B$3-1)),0)</f>
        <v/>
      </c>
      <c r="V2288" s="16">
        <f>IF(Occurrence!K2288&gt;0,_xlfn.PERCENTILE.INC(Occurrence!$I$2:$I$2441,($B$6+T2288*($B$7-1))/($B$3-1)),0)</f>
        <v/>
      </c>
      <c r="W2288" s="16">
        <f>IF(Occurrence!K2288&gt;0,Occurrence!K2288/V2288,0)</f>
        <v/>
      </c>
      <c r="X2288" s="9">
        <f>IF(Occurrence!K2288&gt;0,U2288*W2288,0)</f>
        <v/>
      </c>
      <c r="Y2288" s="24">
        <f>COUNTIF(Data!$X$2:$X$2441,"&lt;="&amp;Data!X2288)/($B$3+1)</f>
        <v/>
      </c>
      <c r="Z2288" s="16">
        <f>_xlfn.PERCENTILE.INC(Data!$U$2:$U$2441,Y2288)</f>
        <v/>
      </c>
      <c r="AA2288" s="16">
        <f>_xlfn.PERCENTILE.INC(Data!$V$2:$V$2441,Y2288)</f>
        <v/>
      </c>
      <c r="AB2288" s="16">
        <f>Data!X2288-AA2288</f>
        <v/>
      </c>
      <c r="AC2288" s="9">
        <f>Z2288+AB2288</f>
        <v/>
      </c>
      <c r="AD2288" s="24">
        <f>COUNTIF(Data!$Y$2:$Y$2441,"&lt;="&amp;Data!Y2288)/($B$3+1)</f>
        <v/>
      </c>
      <c r="AE2288" s="16">
        <f>_xlfn.PERCENTILE.INC(Data!$U$2:$U$2441,AD2288)</f>
        <v/>
      </c>
      <c r="AF2288" s="16">
        <f>_xlfn.PERCENTILE.INC(Data!$V$2:$V$2441,AD2288)</f>
        <v/>
      </c>
      <c r="AG2288" s="16">
        <f>Data!Y2288-AF2288</f>
        <v/>
      </c>
      <c r="AH2288" s="9">
        <f>AE2288+AG2288</f>
        <v/>
      </c>
    </row>
    <row r="2289">
      <c r="N2289" s="14">
        <f>Data!A2289</f>
        <v/>
      </c>
      <c r="O2289" s="24">
        <f>IF(Occurrence!J2289&gt;0,COUNTIFS(Occurrence!$J$2:$J$2441,"&gt;0",Occurrence!$J$2:$J$2441,"&lt;="&amp;Occurrence!J2289)/($B$8+1),0)</f>
        <v/>
      </c>
      <c r="P2289" s="16">
        <f>IF(Occurrence!J2289&gt;0,_xlfn.PERCENTILE.INC(Data!$O$2:$O$2441,($B$4+O2289*($B$5-1))/($B$3-1)),0)</f>
        <v/>
      </c>
      <c r="Q2289" s="16">
        <f>IF(Occurrence!J2289&gt;0,_xlfn.PERCENTILE.INC(Occurrence!$I$2:$I$2441,($B$6+O2289*($B$7-1))/($B$3-1)),0)</f>
        <v/>
      </c>
      <c r="R2289" s="16">
        <f>IF(Occurrence!J2289&gt;0,Occurrence!J2289/Q2289,0)</f>
        <v/>
      </c>
      <c r="S2289" s="9">
        <f>IF(Occurrence!J2289&gt;0,P2289*R2289,0)</f>
        <v/>
      </c>
      <c r="T2289" s="24">
        <f>IF(Occurrence!K2289&gt;0,COUNTIFS(Occurrence!$K$2:$K$2441,"&gt;0",Occurrence!$K$2:$K$2441,"&lt;="&amp;Occurrence!K2289)/($B$9+1),0)</f>
        <v/>
      </c>
      <c r="U2289" s="16">
        <f>IF(Occurrence!K2289&gt;0,_xlfn.PERCENTILE.INC(Data!$O$2:$O$2441,($B$4+T2289*($B$5-1))/($B$3-1)),0)</f>
        <v/>
      </c>
      <c r="V2289" s="16">
        <f>IF(Occurrence!K2289&gt;0,_xlfn.PERCENTILE.INC(Occurrence!$I$2:$I$2441,($B$6+T2289*($B$7-1))/($B$3-1)),0)</f>
        <v/>
      </c>
      <c r="W2289" s="16">
        <f>IF(Occurrence!K2289&gt;0,Occurrence!K2289/V2289,0)</f>
        <v/>
      </c>
      <c r="X2289" s="9">
        <f>IF(Occurrence!K2289&gt;0,U2289*W2289,0)</f>
        <v/>
      </c>
      <c r="Y2289" s="24">
        <f>COUNTIF(Data!$X$2:$X$2441,"&lt;="&amp;Data!X2289)/($B$3+1)</f>
        <v/>
      </c>
      <c r="Z2289" s="16">
        <f>_xlfn.PERCENTILE.INC(Data!$U$2:$U$2441,Y2289)</f>
        <v/>
      </c>
      <c r="AA2289" s="16">
        <f>_xlfn.PERCENTILE.INC(Data!$V$2:$V$2441,Y2289)</f>
        <v/>
      </c>
      <c r="AB2289" s="16">
        <f>Data!X2289-AA2289</f>
        <v/>
      </c>
      <c r="AC2289" s="9">
        <f>Z2289+AB2289</f>
        <v/>
      </c>
      <c r="AD2289" s="24">
        <f>COUNTIF(Data!$Y$2:$Y$2441,"&lt;="&amp;Data!Y2289)/($B$3+1)</f>
        <v/>
      </c>
      <c r="AE2289" s="16">
        <f>_xlfn.PERCENTILE.INC(Data!$U$2:$U$2441,AD2289)</f>
        <v/>
      </c>
      <c r="AF2289" s="16">
        <f>_xlfn.PERCENTILE.INC(Data!$V$2:$V$2441,AD2289)</f>
        <v/>
      </c>
      <c r="AG2289" s="16">
        <f>Data!Y2289-AF2289</f>
        <v/>
      </c>
      <c r="AH2289" s="9">
        <f>AE2289+AG2289</f>
        <v/>
      </c>
    </row>
    <row r="2290">
      <c r="N2290" s="14">
        <f>Data!A2290</f>
        <v/>
      </c>
      <c r="O2290" s="24">
        <f>IF(Occurrence!J2290&gt;0,COUNTIFS(Occurrence!$J$2:$J$2441,"&gt;0",Occurrence!$J$2:$J$2441,"&lt;="&amp;Occurrence!J2290)/($B$8+1),0)</f>
        <v/>
      </c>
      <c r="P2290" s="16">
        <f>IF(Occurrence!J2290&gt;0,_xlfn.PERCENTILE.INC(Data!$O$2:$O$2441,($B$4+O2290*($B$5-1))/($B$3-1)),0)</f>
        <v/>
      </c>
      <c r="Q2290" s="16">
        <f>IF(Occurrence!J2290&gt;0,_xlfn.PERCENTILE.INC(Occurrence!$I$2:$I$2441,($B$6+O2290*($B$7-1))/($B$3-1)),0)</f>
        <v/>
      </c>
      <c r="R2290" s="16">
        <f>IF(Occurrence!J2290&gt;0,Occurrence!J2290/Q2290,0)</f>
        <v/>
      </c>
      <c r="S2290" s="9">
        <f>IF(Occurrence!J2290&gt;0,P2290*R2290,0)</f>
        <v/>
      </c>
      <c r="T2290" s="24">
        <f>IF(Occurrence!K2290&gt;0,COUNTIFS(Occurrence!$K$2:$K$2441,"&gt;0",Occurrence!$K$2:$K$2441,"&lt;="&amp;Occurrence!K2290)/($B$9+1),0)</f>
        <v/>
      </c>
      <c r="U2290" s="16">
        <f>IF(Occurrence!K2290&gt;0,_xlfn.PERCENTILE.INC(Data!$O$2:$O$2441,($B$4+T2290*($B$5-1))/($B$3-1)),0)</f>
        <v/>
      </c>
      <c r="V2290" s="16">
        <f>IF(Occurrence!K2290&gt;0,_xlfn.PERCENTILE.INC(Occurrence!$I$2:$I$2441,($B$6+T2290*($B$7-1))/($B$3-1)),0)</f>
        <v/>
      </c>
      <c r="W2290" s="16">
        <f>IF(Occurrence!K2290&gt;0,Occurrence!K2290/V2290,0)</f>
        <v/>
      </c>
      <c r="X2290" s="9">
        <f>IF(Occurrence!K2290&gt;0,U2290*W2290,0)</f>
        <v/>
      </c>
      <c r="Y2290" s="24">
        <f>COUNTIF(Data!$X$2:$X$2441,"&lt;="&amp;Data!X2290)/($B$3+1)</f>
        <v/>
      </c>
      <c r="Z2290" s="16">
        <f>_xlfn.PERCENTILE.INC(Data!$U$2:$U$2441,Y2290)</f>
        <v/>
      </c>
      <c r="AA2290" s="16">
        <f>_xlfn.PERCENTILE.INC(Data!$V$2:$V$2441,Y2290)</f>
        <v/>
      </c>
      <c r="AB2290" s="16">
        <f>Data!X2290-AA2290</f>
        <v/>
      </c>
      <c r="AC2290" s="9">
        <f>Z2290+AB2290</f>
        <v/>
      </c>
      <c r="AD2290" s="24">
        <f>COUNTIF(Data!$Y$2:$Y$2441,"&lt;="&amp;Data!Y2290)/($B$3+1)</f>
        <v/>
      </c>
      <c r="AE2290" s="16">
        <f>_xlfn.PERCENTILE.INC(Data!$U$2:$U$2441,AD2290)</f>
        <v/>
      </c>
      <c r="AF2290" s="16">
        <f>_xlfn.PERCENTILE.INC(Data!$V$2:$V$2441,AD2290)</f>
        <v/>
      </c>
      <c r="AG2290" s="16">
        <f>Data!Y2290-AF2290</f>
        <v/>
      </c>
      <c r="AH2290" s="9">
        <f>AE2290+AG2290</f>
        <v/>
      </c>
    </row>
    <row r="2291">
      <c r="N2291" s="14">
        <f>Data!A2291</f>
        <v/>
      </c>
      <c r="O2291" s="24">
        <f>IF(Occurrence!J2291&gt;0,COUNTIFS(Occurrence!$J$2:$J$2441,"&gt;0",Occurrence!$J$2:$J$2441,"&lt;="&amp;Occurrence!J2291)/($B$8+1),0)</f>
        <v/>
      </c>
      <c r="P2291" s="16">
        <f>IF(Occurrence!J2291&gt;0,_xlfn.PERCENTILE.INC(Data!$O$2:$O$2441,($B$4+O2291*($B$5-1))/($B$3-1)),0)</f>
        <v/>
      </c>
      <c r="Q2291" s="16">
        <f>IF(Occurrence!J2291&gt;0,_xlfn.PERCENTILE.INC(Occurrence!$I$2:$I$2441,($B$6+O2291*($B$7-1))/($B$3-1)),0)</f>
        <v/>
      </c>
      <c r="R2291" s="16">
        <f>IF(Occurrence!J2291&gt;0,Occurrence!J2291/Q2291,0)</f>
        <v/>
      </c>
      <c r="S2291" s="9">
        <f>IF(Occurrence!J2291&gt;0,P2291*R2291,0)</f>
        <v/>
      </c>
      <c r="T2291" s="24">
        <f>IF(Occurrence!K2291&gt;0,COUNTIFS(Occurrence!$K$2:$K$2441,"&gt;0",Occurrence!$K$2:$K$2441,"&lt;="&amp;Occurrence!K2291)/($B$9+1),0)</f>
        <v/>
      </c>
      <c r="U2291" s="16">
        <f>IF(Occurrence!K2291&gt;0,_xlfn.PERCENTILE.INC(Data!$O$2:$O$2441,($B$4+T2291*($B$5-1))/($B$3-1)),0)</f>
        <v/>
      </c>
      <c r="V2291" s="16">
        <f>IF(Occurrence!K2291&gt;0,_xlfn.PERCENTILE.INC(Occurrence!$I$2:$I$2441,($B$6+T2291*($B$7-1))/($B$3-1)),0)</f>
        <v/>
      </c>
      <c r="W2291" s="16">
        <f>IF(Occurrence!K2291&gt;0,Occurrence!K2291/V2291,0)</f>
        <v/>
      </c>
      <c r="X2291" s="9">
        <f>IF(Occurrence!K2291&gt;0,U2291*W2291,0)</f>
        <v/>
      </c>
      <c r="Y2291" s="24">
        <f>COUNTIF(Data!$X$2:$X$2441,"&lt;="&amp;Data!X2291)/($B$3+1)</f>
        <v/>
      </c>
      <c r="Z2291" s="16">
        <f>_xlfn.PERCENTILE.INC(Data!$U$2:$U$2441,Y2291)</f>
        <v/>
      </c>
      <c r="AA2291" s="16">
        <f>_xlfn.PERCENTILE.INC(Data!$V$2:$V$2441,Y2291)</f>
        <v/>
      </c>
      <c r="AB2291" s="16">
        <f>Data!X2291-AA2291</f>
        <v/>
      </c>
      <c r="AC2291" s="9">
        <f>Z2291+AB2291</f>
        <v/>
      </c>
      <c r="AD2291" s="24">
        <f>COUNTIF(Data!$Y$2:$Y$2441,"&lt;="&amp;Data!Y2291)/($B$3+1)</f>
        <v/>
      </c>
      <c r="AE2291" s="16">
        <f>_xlfn.PERCENTILE.INC(Data!$U$2:$U$2441,AD2291)</f>
        <v/>
      </c>
      <c r="AF2291" s="16">
        <f>_xlfn.PERCENTILE.INC(Data!$V$2:$V$2441,AD2291)</f>
        <v/>
      </c>
      <c r="AG2291" s="16">
        <f>Data!Y2291-AF2291</f>
        <v/>
      </c>
      <c r="AH2291" s="9">
        <f>AE2291+AG2291</f>
        <v/>
      </c>
    </row>
    <row r="2292">
      <c r="N2292" s="14">
        <f>Data!A2292</f>
        <v/>
      </c>
      <c r="O2292" s="24">
        <f>IF(Occurrence!J2292&gt;0,COUNTIFS(Occurrence!$J$2:$J$2441,"&gt;0",Occurrence!$J$2:$J$2441,"&lt;="&amp;Occurrence!J2292)/($B$8+1),0)</f>
        <v/>
      </c>
      <c r="P2292" s="16">
        <f>IF(Occurrence!J2292&gt;0,_xlfn.PERCENTILE.INC(Data!$O$2:$O$2441,($B$4+O2292*($B$5-1))/($B$3-1)),0)</f>
        <v/>
      </c>
      <c r="Q2292" s="16">
        <f>IF(Occurrence!J2292&gt;0,_xlfn.PERCENTILE.INC(Occurrence!$I$2:$I$2441,($B$6+O2292*($B$7-1))/($B$3-1)),0)</f>
        <v/>
      </c>
      <c r="R2292" s="16">
        <f>IF(Occurrence!J2292&gt;0,Occurrence!J2292/Q2292,0)</f>
        <v/>
      </c>
      <c r="S2292" s="9">
        <f>IF(Occurrence!J2292&gt;0,P2292*R2292,0)</f>
        <v/>
      </c>
      <c r="T2292" s="24">
        <f>IF(Occurrence!K2292&gt;0,COUNTIFS(Occurrence!$K$2:$K$2441,"&gt;0",Occurrence!$K$2:$K$2441,"&lt;="&amp;Occurrence!K2292)/($B$9+1),0)</f>
        <v/>
      </c>
      <c r="U2292" s="16">
        <f>IF(Occurrence!K2292&gt;0,_xlfn.PERCENTILE.INC(Data!$O$2:$O$2441,($B$4+T2292*($B$5-1))/($B$3-1)),0)</f>
        <v/>
      </c>
      <c r="V2292" s="16">
        <f>IF(Occurrence!K2292&gt;0,_xlfn.PERCENTILE.INC(Occurrence!$I$2:$I$2441,($B$6+T2292*($B$7-1))/($B$3-1)),0)</f>
        <v/>
      </c>
      <c r="W2292" s="16">
        <f>IF(Occurrence!K2292&gt;0,Occurrence!K2292/V2292,0)</f>
        <v/>
      </c>
      <c r="X2292" s="9">
        <f>IF(Occurrence!K2292&gt;0,U2292*W2292,0)</f>
        <v/>
      </c>
      <c r="Y2292" s="24">
        <f>COUNTIF(Data!$X$2:$X$2441,"&lt;="&amp;Data!X2292)/($B$3+1)</f>
        <v/>
      </c>
      <c r="Z2292" s="16">
        <f>_xlfn.PERCENTILE.INC(Data!$U$2:$U$2441,Y2292)</f>
        <v/>
      </c>
      <c r="AA2292" s="16">
        <f>_xlfn.PERCENTILE.INC(Data!$V$2:$V$2441,Y2292)</f>
        <v/>
      </c>
      <c r="AB2292" s="16">
        <f>Data!X2292-AA2292</f>
        <v/>
      </c>
      <c r="AC2292" s="9">
        <f>Z2292+AB2292</f>
        <v/>
      </c>
      <c r="AD2292" s="24">
        <f>COUNTIF(Data!$Y$2:$Y$2441,"&lt;="&amp;Data!Y2292)/($B$3+1)</f>
        <v/>
      </c>
      <c r="AE2292" s="16">
        <f>_xlfn.PERCENTILE.INC(Data!$U$2:$U$2441,AD2292)</f>
        <v/>
      </c>
      <c r="AF2292" s="16">
        <f>_xlfn.PERCENTILE.INC(Data!$V$2:$V$2441,AD2292)</f>
        <v/>
      </c>
      <c r="AG2292" s="16">
        <f>Data!Y2292-AF2292</f>
        <v/>
      </c>
      <c r="AH2292" s="9">
        <f>AE2292+AG2292</f>
        <v/>
      </c>
    </row>
    <row r="2293">
      <c r="N2293" s="14">
        <f>Data!A2293</f>
        <v/>
      </c>
      <c r="O2293" s="24">
        <f>IF(Occurrence!J2293&gt;0,COUNTIFS(Occurrence!$J$2:$J$2441,"&gt;0",Occurrence!$J$2:$J$2441,"&lt;="&amp;Occurrence!J2293)/($B$8+1),0)</f>
        <v/>
      </c>
      <c r="P2293" s="16">
        <f>IF(Occurrence!J2293&gt;0,_xlfn.PERCENTILE.INC(Data!$O$2:$O$2441,($B$4+O2293*($B$5-1))/($B$3-1)),0)</f>
        <v/>
      </c>
      <c r="Q2293" s="16">
        <f>IF(Occurrence!J2293&gt;0,_xlfn.PERCENTILE.INC(Occurrence!$I$2:$I$2441,($B$6+O2293*($B$7-1))/($B$3-1)),0)</f>
        <v/>
      </c>
      <c r="R2293" s="16">
        <f>IF(Occurrence!J2293&gt;0,Occurrence!J2293/Q2293,0)</f>
        <v/>
      </c>
      <c r="S2293" s="9">
        <f>IF(Occurrence!J2293&gt;0,P2293*R2293,0)</f>
        <v/>
      </c>
      <c r="T2293" s="24">
        <f>IF(Occurrence!K2293&gt;0,COUNTIFS(Occurrence!$K$2:$K$2441,"&gt;0",Occurrence!$K$2:$K$2441,"&lt;="&amp;Occurrence!K2293)/($B$9+1),0)</f>
        <v/>
      </c>
      <c r="U2293" s="16">
        <f>IF(Occurrence!K2293&gt;0,_xlfn.PERCENTILE.INC(Data!$O$2:$O$2441,($B$4+T2293*($B$5-1))/($B$3-1)),0)</f>
        <v/>
      </c>
      <c r="V2293" s="16">
        <f>IF(Occurrence!K2293&gt;0,_xlfn.PERCENTILE.INC(Occurrence!$I$2:$I$2441,($B$6+T2293*($B$7-1))/($B$3-1)),0)</f>
        <v/>
      </c>
      <c r="W2293" s="16">
        <f>IF(Occurrence!K2293&gt;0,Occurrence!K2293/V2293,0)</f>
        <v/>
      </c>
      <c r="X2293" s="9">
        <f>IF(Occurrence!K2293&gt;0,U2293*W2293,0)</f>
        <v/>
      </c>
      <c r="Y2293" s="24">
        <f>COUNTIF(Data!$X$2:$X$2441,"&lt;="&amp;Data!X2293)/($B$3+1)</f>
        <v/>
      </c>
      <c r="Z2293" s="16">
        <f>_xlfn.PERCENTILE.INC(Data!$U$2:$U$2441,Y2293)</f>
        <v/>
      </c>
      <c r="AA2293" s="16">
        <f>_xlfn.PERCENTILE.INC(Data!$V$2:$V$2441,Y2293)</f>
        <v/>
      </c>
      <c r="AB2293" s="16">
        <f>Data!X2293-AA2293</f>
        <v/>
      </c>
      <c r="AC2293" s="9">
        <f>Z2293+AB2293</f>
        <v/>
      </c>
      <c r="AD2293" s="24">
        <f>COUNTIF(Data!$Y$2:$Y$2441,"&lt;="&amp;Data!Y2293)/($B$3+1)</f>
        <v/>
      </c>
      <c r="AE2293" s="16">
        <f>_xlfn.PERCENTILE.INC(Data!$U$2:$U$2441,AD2293)</f>
        <v/>
      </c>
      <c r="AF2293" s="16">
        <f>_xlfn.PERCENTILE.INC(Data!$V$2:$V$2441,AD2293)</f>
        <v/>
      </c>
      <c r="AG2293" s="16">
        <f>Data!Y2293-AF2293</f>
        <v/>
      </c>
      <c r="AH2293" s="9">
        <f>AE2293+AG2293</f>
        <v/>
      </c>
    </row>
    <row r="2294">
      <c r="N2294" s="14">
        <f>Data!A2294</f>
        <v/>
      </c>
      <c r="O2294" s="24">
        <f>IF(Occurrence!J2294&gt;0,COUNTIFS(Occurrence!$J$2:$J$2441,"&gt;0",Occurrence!$J$2:$J$2441,"&lt;="&amp;Occurrence!J2294)/($B$8+1),0)</f>
        <v/>
      </c>
      <c r="P2294" s="16">
        <f>IF(Occurrence!J2294&gt;0,_xlfn.PERCENTILE.INC(Data!$O$2:$O$2441,($B$4+O2294*($B$5-1))/($B$3-1)),0)</f>
        <v/>
      </c>
      <c r="Q2294" s="16">
        <f>IF(Occurrence!J2294&gt;0,_xlfn.PERCENTILE.INC(Occurrence!$I$2:$I$2441,($B$6+O2294*($B$7-1))/($B$3-1)),0)</f>
        <v/>
      </c>
      <c r="R2294" s="16">
        <f>IF(Occurrence!J2294&gt;0,Occurrence!J2294/Q2294,0)</f>
        <v/>
      </c>
      <c r="S2294" s="9">
        <f>IF(Occurrence!J2294&gt;0,P2294*R2294,0)</f>
        <v/>
      </c>
      <c r="T2294" s="24">
        <f>IF(Occurrence!K2294&gt;0,COUNTIFS(Occurrence!$K$2:$K$2441,"&gt;0",Occurrence!$K$2:$K$2441,"&lt;="&amp;Occurrence!K2294)/($B$9+1),0)</f>
        <v/>
      </c>
      <c r="U2294" s="16">
        <f>IF(Occurrence!K2294&gt;0,_xlfn.PERCENTILE.INC(Data!$O$2:$O$2441,($B$4+T2294*($B$5-1))/($B$3-1)),0)</f>
        <v/>
      </c>
      <c r="V2294" s="16">
        <f>IF(Occurrence!K2294&gt;0,_xlfn.PERCENTILE.INC(Occurrence!$I$2:$I$2441,($B$6+T2294*($B$7-1))/($B$3-1)),0)</f>
        <v/>
      </c>
      <c r="W2294" s="16">
        <f>IF(Occurrence!K2294&gt;0,Occurrence!K2294/V2294,0)</f>
        <v/>
      </c>
      <c r="X2294" s="9">
        <f>IF(Occurrence!K2294&gt;0,U2294*W2294,0)</f>
        <v/>
      </c>
      <c r="Y2294" s="24">
        <f>COUNTIF(Data!$X$2:$X$2441,"&lt;="&amp;Data!X2294)/($B$3+1)</f>
        <v/>
      </c>
      <c r="Z2294" s="16">
        <f>_xlfn.PERCENTILE.INC(Data!$U$2:$U$2441,Y2294)</f>
        <v/>
      </c>
      <c r="AA2294" s="16">
        <f>_xlfn.PERCENTILE.INC(Data!$V$2:$V$2441,Y2294)</f>
        <v/>
      </c>
      <c r="AB2294" s="16">
        <f>Data!X2294-AA2294</f>
        <v/>
      </c>
      <c r="AC2294" s="9">
        <f>Z2294+AB2294</f>
        <v/>
      </c>
      <c r="AD2294" s="24">
        <f>COUNTIF(Data!$Y$2:$Y$2441,"&lt;="&amp;Data!Y2294)/($B$3+1)</f>
        <v/>
      </c>
      <c r="AE2294" s="16">
        <f>_xlfn.PERCENTILE.INC(Data!$U$2:$U$2441,AD2294)</f>
        <v/>
      </c>
      <c r="AF2294" s="16">
        <f>_xlfn.PERCENTILE.INC(Data!$V$2:$V$2441,AD2294)</f>
        <v/>
      </c>
      <c r="AG2294" s="16">
        <f>Data!Y2294-AF2294</f>
        <v/>
      </c>
      <c r="AH2294" s="9">
        <f>AE2294+AG2294</f>
        <v/>
      </c>
    </row>
    <row r="2295">
      <c r="N2295" s="14">
        <f>Data!A2295</f>
        <v/>
      </c>
      <c r="O2295" s="24">
        <f>IF(Occurrence!J2295&gt;0,COUNTIFS(Occurrence!$J$2:$J$2441,"&gt;0",Occurrence!$J$2:$J$2441,"&lt;="&amp;Occurrence!J2295)/($B$8+1),0)</f>
        <v/>
      </c>
      <c r="P2295" s="16">
        <f>IF(Occurrence!J2295&gt;0,_xlfn.PERCENTILE.INC(Data!$O$2:$O$2441,($B$4+O2295*($B$5-1))/($B$3-1)),0)</f>
        <v/>
      </c>
      <c r="Q2295" s="16">
        <f>IF(Occurrence!J2295&gt;0,_xlfn.PERCENTILE.INC(Occurrence!$I$2:$I$2441,($B$6+O2295*($B$7-1))/($B$3-1)),0)</f>
        <v/>
      </c>
      <c r="R2295" s="16">
        <f>IF(Occurrence!J2295&gt;0,Occurrence!J2295/Q2295,0)</f>
        <v/>
      </c>
      <c r="S2295" s="9">
        <f>IF(Occurrence!J2295&gt;0,P2295*R2295,0)</f>
        <v/>
      </c>
      <c r="T2295" s="24">
        <f>IF(Occurrence!K2295&gt;0,COUNTIFS(Occurrence!$K$2:$K$2441,"&gt;0",Occurrence!$K$2:$K$2441,"&lt;="&amp;Occurrence!K2295)/($B$9+1),0)</f>
        <v/>
      </c>
      <c r="U2295" s="16">
        <f>IF(Occurrence!K2295&gt;0,_xlfn.PERCENTILE.INC(Data!$O$2:$O$2441,($B$4+T2295*($B$5-1))/($B$3-1)),0)</f>
        <v/>
      </c>
      <c r="V2295" s="16">
        <f>IF(Occurrence!K2295&gt;0,_xlfn.PERCENTILE.INC(Occurrence!$I$2:$I$2441,($B$6+T2295*($B$7-1))/($B$3-1)),0)</f>
        <v/>
      </c>
      <c r="W2295" s="16">
        <f>IF(Occurrence!K2295&gt;0,Occurrence!K2295/V2295,0)</f>
        <v/>
      </c>
      <c r="X2295" s="9">
        <f>IF(Occurrence!K2295&gt;0,U2295*W2295,0)</f>
        <v/>
      </c>
      <c r="Y2295" s="24">
        <f>COUNTIF(Data!$X$2:$X$2441,"&lt;="&amp;Data!X2295)/($B$3+1)</f>
        <v/>
      </c>
      <c r="Z2295" s="16">
        <f>_xlfn.PERCENTILE.INC(Data!$U$2:$U$2441,Y2295)</f>
        <v/>
      </c>
      <c r="AA2295" s="16">
        <f>_xlfn.PERCENTILE.INC(Data!$V$2:$V$2441,Y2295)</f>
        <v/>
      </c>
      <c r="AB2295" s="16">
        <f>Data!X2295-AA2295</f>
        <v/>
      </c>
      <c r="AC2295" s="9">
        <f>Z2295+AB2295</f>
        <v/>
      </c>
      <c r="AD2295" s="24">
        <f>COUNTIF(Data!$Y$2:$Y$2441,"&lt;="&amp;Data!Y2295)/($B$3+1)</f>
        <v/>
      </c>
      <c r="AE2295" s="16">
        <f>_xlfn.PERCENTILE.INC(Data!$U$2:$U$2441,AD2295)</f>
        <v/>
      </c>
      <c r="AF2295" s="16">
        <f>_xlfn.PERCENTILE.INC(Data!$V$2:$V$2441,AD2295)</f>
        <v/>
      </c>
      <c r="AG2295" s="16">
        <f>Data!Y2295-AF2295</f>
        <v/>
      </c>
      <c r="AH2295" s="9">
        <f>AE2295+AG2295</f>
        <v/>
      </c>
    </row>
    <row r="2296">
      <c r="N2296" s="14">
        <f>Data!A2296</f>
        <v/>
      </c>
      <c r="O2296" s="24">
        <f>IF(Occurrence!J2296&gt;0,COUNTIFS(Occurrence!$J$2:$J$2441,"&gt;0",Occurrence!$J$2:$J$2441,"&lt;="&amp;Occurrence!J2296)/($B$8+1),0)</f>
        <v/>
      </c>
      <c r="P2296" s="16">
        <f>IF(Occurrence!J2296&gt;0,_xlfn.PERCENTILE.INC(Data!$O$2:$O$2441,($B$4+O2296*($B$5-1))/($B$3-1)),0)</f>
        <v/>
      </c>
      <c r="Q2296" s="16">
        <f>IF(Occurrence!J2296&gt;0,_xlfn.PERCENTILE.INC(Occurrence!$I$2:$I$2441,($B$6+O2296*($B$7-1))/($B$3-1)),0)</f>
        <v/>
      </c>
      <c r="R2296" s="16">
        <f>IF(Occurrence!J2296&gt;0,Occurrence!J2296/Q2296,0)</f>
        <v/>
      </c>
      <c r="S2296" s="9">
        <f>IF(Occurrence!J2296&gt;0,P2296*R2296,0)</f>
        <v/>
      </c>
      <c r="T2296" s="24">
        <f>IF(Occurrence!K2296&gt;0,COUNTIFS(Occurrence!$K$2:$K$2441,"&gt;0",Occurrence!$K$2:$K$2441,"&lt;="&amp;Occurrence!K2296)/($B$9+1),0)</f>
        <v/>
      </c>
      <c r="U2296" s="16">
        <f>IF(Occurrence!K2296&gt;0,_xlfn.PERCENTILE.INC(Data!$O$2:$O$2441,($B$4+T2296*($B$5-1))/($B$3-1)),0)</f>
        <v/>
      </c>
      <c r="V2296" s="16">
        <f>IF(Occurrence!K2296&gt;0,_xlfn.PERCENTILE.INC(Occurrence!$I$2:$I$2441,($B$6+T2296*($B$7-1))/($B$3-1)),0)</f>
        <v/>
      </c>
      <c r="W2296" s="16">
        <f>IF(Occurrence!K2296&gt;0,Occurrence!K2296/V2296,0)</f>
        <v/>
      </c>
      <c r="X2296" s="9">
        <f>IF(Occurrence!K2296&gt;0,U2296*W2296,0)</f>
        <v/>
      </c>
      <c r="Y2296" s="24">
        <f>COUNTIF(Data!$X$2:$X$2441,"&lt;="&amp;Data!X2296)/($B$3+1)</f>
        <v/>
      </c>
      <c r="Z2296" s="16">
        <f>_xlfn.PERCENTILE.INC(Data!$U$2:$U$2441,Y2296)</f>
        <v/>
      </c>
      <c r="AA2296" s="16">
        <f>_xlfn.PERCENTILE.INC(Data!$V$2:$V$2441,Y2296)</f>
        <v/>
      </c>
      <c r="AB2296" s="16">
        <f>Data!X2296-AA2296</f>
        <v/>
      </c>
      <c r="AC2296" s="9">
        <f>Z2296+AB2296</f>
        <v/>
      </c>
      <c r="AD2296" s="24">
        <f>COUNTIF(Data!$Y$2:$Y$2441,"&lt;="&amp;Data!Y2296)/($B$3+1)</f>
        <v/>
      </c>
      <c r="AE2296" s="16">
        <f>_xlfn.PERCENTILE.INC(Data!$U$2:$U$2441,AD2296)</f>
        <v/>
      </c>
      <c r="AF2296" s="16">
        <f>_xlfn.PERCENTILE.INC(Data!$V$2:$V$2441,AD2296)</f>
        <v/>
      </c>
      <c r="AG2296" s="16">
        <f>Data!Y2296-AF2296</f>
        <v/>
      </c>
      <c r="AH2296" s="9">
        <f>AE2296+AG2296</f>
        <v/>
      </c>
    </row>
    <row r="2297">
      <c r="N2297" s="14">
        <f>Data!A2297</f>
        <v/>
      </c>
      <c r="O2297" s="24">
        <f>IF(Occurrence!J2297&gt;0,COUNTIFS(Occurrence!$J$2:$J$2441,"&gt;0",Occurrence!$J$2:$J$2441,"&lt;="&amp;Occurrence!J2297)/($B$8+1),0)</f>
        <v/>
      </c>
      <c r="P2297" s="16">
        <f>IF(Occurrence!J2297&gt;0,_xlfn.PERCENTILE.INC(Data!$O$2:$O$2441,($B$4+O2297*($B$5-1))/($B$3-1)),0)</f>
        <v/>
      </c>
      <c r="Q2297" s="16">
        <f>IF(Occurrence!J2297&gt;0,_xlfn.PERCENTILE.INC(Occurrence!$I$2:$I$2441,($B$6+O2297*($B$7-1))/($B$3-1)),0)</f>
        <v/>
      </c>
      <c r="R2297" s="16">
        <f>IF(Occurrence!J2297&gt;0,Occurrence!J2297/Q2297,0)</f>
        <v/>
      </c>
      <c r="S2297" s="9">
        <f>IF(Occurrence!J2297&gt;0,P2297*R2297,0)</f>
        <v/>
      </c>
      <c r="T2297" s="24">
        <f>IF(Occurrence!K2297&gt;0,COUNTIFS(Occurrence!$K$2:$K$2441,"&gt;0",Occurrence!$K$2:$K$2441,"&lt;="&amp;Occurrence!K2297)/($B$9+1),0)</f>
        <v/>
      </c>
      <c r="U2297" s="16">
        <f>IF(Occurrence!K2297&gt;0,_xlfn.PERCENTILE.INC(Data!$O$2:$O$2441,($B$4+T2297*($B$5-1))/($B$3-1)),0)</f>
        <v/>
      </c>
      <c r="V2297" s="16">
        <f>IF(Occurrence!K2297&gt;0,_xlfn.PERCENTILE.INC(Occurrence!$I$2:$I$2441,($B$6+T2297*($B$7-1))/($B$3-1)),0)</f>
        <v/>
      </c>
      <c r="W2297" s="16">
        <f>IF(Occurrence!K2297&gt;0,Occurrence!K2297/V2297,0)</f>
        <v/>
      </c>
      <c r="X2297" s="9">
        <f>IF(Occurrence!K2297&gt;0,U2297*W2297,0)</f>
        <v/>
      </c>
      <c r="Y2297" s="24">
        <f>COUNTIF(Data!$X$2:$X$2441,"&lt;="&amp;Data!X2297)/($B$3+1)</f>
        <v/>
      </c>
      <c r="Z2297" s="16">
        <f>_xlfn.PERCENTILE.INC(Data!$U$2:$U$2441,Y2297)</f>
        <v/>
      </c>
      <c r="AA2297" s="16">
        <f>_xlfn.PERCENTILE.INC(Data!$V$2:$V$2441,Y2297)</f>
        <v/>
      </c>
      <c r="AB2297" s="16">
        <f>Data!X2297-AA2297</f>
        <v/>
      </c>
      <c r="AC2297" s="9">
        <f>Z2297+AB2297</f>
        <v/>
      </c>
      <c r="AD2297" s="24">
        <f>COUNTIF(Data!$Y$2:$Y$2441,"&lt;="&amp;Data!Y2297)/($B$3+1)</f>
        <v/>
      </c>
      <c r="AE2297" s="16">
        <f>_xlfn.PERCENTILE.INC(Data!$U$2:$U$2441,AD2297)</f>
        <v/>
      </c>
      <c r="AF2297" s="16">
        <f>_xlfn.PERCENTILE.INC(Data!$V$2:$V$2441,AD2297)</f>
        <v/>
      </c>
      <c r="AG2297" s="16">
        <f>Data!Y2297-AF2297</f>
        <v/>
      </c>
      <c r="AH2297" s="9">
        <f>AE2297+AG2297</f>
        <v/>
      </c>
    </row>
    <row r="2298">
      <c r="N2298" s="14">
        <f>Data!A2298</f>
        <v/>
      </c>
      <c r="O2298" s="24">
        <f>IF(Occurrence!J2298&gt;0,COUNTIFS(Occurrence!$J$2:$J$2441,"&gt;0",Occurrence!$J$2:$J$2441,"&lt;="&amp;Occurrence!J2298)/($B$8+1),0)</f>
        <v/>
      </c>
      <c r="P2298" s="16">
        <f>IF(Occurrence!J2298&gt;0,_xlfn.PERCENTILE.INC(Data!$O$2:$O$2441,($B$4+O2298*($B$5-1))/($B$3-1)),0)</f>
        <v/>
      </c>
      <c r="Q2298" s="16">
        <f>IF(Occurrence!J2298&gt;0,_xlfn.PERCENTILE.INC(Occurrence!$I$2:$I$2441,($B$6+O2298*($B$7-1))/($B$3-1)),0)</f>
        <v/>
      </c>
      <c r="R2298" s="16">
        <f>IF(Occurrence!J2298&gt;0,Occurrence!J2298/Q2298,0)</f>
        <v/>
      </c>
      <c r="S2298" s="9">
        <f>IF(Occurrence!J2298&gt;0,P2298*R2298,0)</f>
        <v/>
      </c>
      <c r="T2298" s="24">
        <f>IF(Occurrence!K2298&gt;0,COUNTIFS(Occurrence!$K$2:$K$2441,"&gt;0",Occurrence!$K$2:$K$2441,"&lt;="&amp;Occurrence!K2298)/($B$9+1),0)</f>
        <v/>
      </c>
      <c r="U2298" s="16">
        <f>IF(Occurrence!K2298&gt;0,_xlfn.PERCENTILE.INC(Data!$O$2:$O$2441,($B$4+T2298*($B$5-1))/($B$3-1)),0)</f>
        <v/>
      </c>
      <c r="V2298" s="16">
        <f>IF(Occurrence!K2298&gt;0,_xlfn.PERCENTILE.INC(Occurrence!$I$2:$I$2441,($B$6+T2298*($B$7-1))/($B$3-1)),0)</f>
        <v/>
      </c>
      <c r="W2298" s="16">
        <f>IF(Occurrence!K2298&gt;0,Occurrence!K2298/V2298,0)</f>
        <v/>
      </c>
      <c r="X2298" s="9">
        <f>IF(Occurrence!K2298&gt;0,U2298*W2298,0)</f>
        <v/>
      </c>
      <c r="Y2298" s="24">
        <f>COUNTIF(Data!$X$2:$X$2441,"&lt;="&amp;Data!X2298)/($B$3+1)</f>
        <v/>
      </c>
      <c r="Z2298" s="16">
        <f>_xlfn.PERCENTILE.INC(Data!$U$2:$U$2441,Y2298)</f>
        <v/>
      </c>
      <c r="AA2298" s="16">
        <f>_xlfn.PERCENTILE.INC(Data!$V$2:$V$2441,Y2298)</f>
        <v/>
      </c>
      <c r="AB2298" s="16">
        <f>Data!X2298-AA2298</f>
        <v/>
      </c>
      <c r="AC2298" s="9">
        <f>Z2298+AB2298</f>
        <v/>
      </c>
      <c r="AD2298" s="24">
        <f>COUNTIF(Data!$Y$2:$Y$2441,"&lt;="&amp;Data!Y2298)/($B$3+1)</f>
        <v/>
      </c>
      <c r="AE2298" s="16">
        <f>_xlfn.PERCENTILE.INC(Data!$U$2:$U$2441,AD2298)</f>
        <v/>
      </c>
      <c r="AF2298" s="16">
        <f>_xlfn.PERCENTILE.INC(Data!$V$2:$V$2441,AD2298)</f>
        <v/>
      </c>
      <c r="AG2298" s="16">
        <f>Data!Y2298-AF2298</f>
        <v/>
      </c>
      <c r="AH2298" s="9">
        <f>AE2298+AG2298</f>
        <v/>
      </c>
    </row>
    <row r="2299">
      <c r="N2299" s="14">
        <f>Data!A2299</f>
        <v/>
      </c>
      <c r="O2299" s="24">
        <f>IF(Occurrence!J2299&gt;0,COUNTIFS(Occurrence!$J$2:$J$2441,"&gt;0",Occurrence!$J$2:$J$2441,"&lt;="&amp;Occurrence!J2299)/($B$8+1),0)</f>
        <v/>
      </c>
      <c r="P2299" s="16">
        <f>IF(Occurrence!J2299&gt;0,_xlfn.PERCENTILE.INC(Data!$O$2:$O$2441,($B$4+O2299*($B$5-1))/($B$3-1)),0)</f>
        <v/>
      </c>
      <c r="Q2299" s="16">
        <f>IF(Occurrence!J2299&gt;0,_xlfn.PERCENTILE.INC(Occurrence!$I$2:$I$2441,($B$6+O2299*($B$7-1))/($B$3-1)),0)</f>
        <v/>
      </c>
      <c r="R2299" s="16">
        <f>IF(Occurrence!J2299&gt;0,Occurrence!J2299/Q2299,0)</f>
        <v/>
      </c>
      <c r="S2299" s="9">
        <f>IF(Occurrence!J2299&gt;0,P2299*R2299,0)</f>
        <v/>
      </c>
      <c r="T2299" s="24">
        <f>IF(Occurrence!K2299&gt;0,COUNTIFS(Occurrence!$K$2:$K$2441,"&gt;0",Occurrence!$K$2:$K$2441,"&lt;="&amp;Occurrence!K2299)/($B$9+1),0)</f>
        <v/>
      </c>
      <c r="U2299" s="16">
        <f>IF(Occurrence!K2299&gt;0,_xlfn.PERCENTILE.INC(Data!$O$2:$O$2441,($B$4+T2299*($B$5-1))/($B$3-1)),0)</f>
        <v/>
      </c>
      <c r="V2299" s="16">
        <f>IF(Occurrence!K2299&gt;0,_xlfn.PERCENTILE.INC(Occurrence!$I$2:$I$2441,($B$6+T2299*($B$7-1))/($B$3-1)),0)</f>
        <v/>
      </c>
      <c r="W2299" s="16">
        <f>IF(Occurrence!K2299&gt;0,Occurrence!K2299/V2299,0)</f>
        <v/>
      </c>
      <c r="X2299" s="9">
        <f>IF(Occurrence!K2299&gt;0,U2299*W2299,0)</f>
        <v/>
      </c>
      <c r="Y2299" s="24">
        <f>COUNTIF(Data!$X$2:$X$2441,"&lt;="&amp;Data!X2299)/($B$3+1)</f>
        <v/>
      </c>
      <c r="Z2299" s="16">
        <f>_xlfn.PERCENTILE.INC(Data!$U$2:$U$2441,Y2299)</f>
        <v/>
      </c>
      <c r="AA2299" s="16">
        <f>_xlfn.PERCENTILE.INC(Data!$V$2:$V$2441,Y2299)</f>
        <v/>
      </c>
      <c r="AB2299" s="16">
        <f>Data!X2299-AA2299</f>
        <v/>
      </c>
      <c r="AC2299" s="9">
        <f>Z2299+AB2299</f>
        <v/>
      </c>
      <c r="AD2299" s="24">
        <f>COUNTIF(Data!$Y$2:$Y$2441,"&lt;="&amp;Data!Y2299)/($B$3+1)</f>
        <v/>
      </c>
      <c r="AE2299" s="16">
        <f>_xlfn.PERCENTILE.INC(Data!$U$2:$U$2441,AD2299)</f>
        <v/>
      </c>
      <c r="AF2299" s="16">
        <f>_xlfn.PERCENTILE.INC(Data!$V$2:$V$2441,AD2299)</f>
        <v/>
      </c>
      <c r="AG2299" s="16">
        <f>Data!Y2299-AF2299</f>
        <v/>
      </c>
      <c r="AH2299" s="9">
        <f>AE2299+AG2299</f>
        <v/>
      </c>
    </row>
    <row r="2300">
      <c r="N2300" s="14">
        <f>Data!A2300</f>
        <v/>
      </c>
      <c r="O2300" s="24">
        <f>IF(Occurrence!J2300&gt;0,COUNTIFS(Occurrence!$J$2:$J$2441,"&gt;0",Occurrence!$J$2:$J$2441,"&lt;="&amp;Occurrence!J2300)/($B$8+1),0)</f>
        <v/>
      </c>
      <c r="P2300" s="16">
        <f>IF(Occurrence!J2300&gt;0,_xlfn.PERCENTILE.INC(Data!$O$2:$O$2441,($B$4+O2300*($B$5-1))/($B$3-1)),0)</f>
        <v/>
      </c>
      <c r="Q2300" s="16">
        <f>IF(Occurrence!J2300&gt;0,_xlfn.PERCENTILE.INC(Occurrence!$I$2:$I$2441,($B$6+O2300*($B$7-1))/($B$3-1)),0)</f>
        <v/>
      </c>
      <c r="R2300" s="16">
        <f>IF(Occurrence!J2300&gt;0,Occurrence!J2300/Q2300,0)</f>
        <v/>
      </c>
      <c r="S2300" s="9">
        <f>IF(Occurrence!J2300&gt;0,P2300*R2300,0)</f>
        <v/>
      </c>
      <c r="T2300" s="24">
        <f>IF(Occurrence!K2300&gt;0,COUNTIFS(Occurrence!$K$2:$K$2441,"&gt;0",Occurrence!$K$2:$K$2441,"&lt;="&amp;Occurrence!K2300)/($B$9+1),0)</f>
        <v/>
      </c>
      <c r="U2300" s="16">
        <f>IF(Occurrence!K2300&gt;0,_xlfn.PERCENTILE.INC(Data!$O$2:$O$2441,($B$4+T2300*($B$5-1))/($B$3-1)),0)</f>
        <v/>
      </c>
      <c r="V2300" s="16">
        <f>IF(Occurrence!K2300&gt;0,_xlfn.PERCENTILE.INC(Occurrence!$I$2:$I$2441,($B$6+T2300*($B$7-1))/($B$3-1)),0)</f>
        <v/>
      </c>
      <c r="W2300" s="16">
        <f>IF(Occurrence!K2300&gt;0,Occurrence!K2300/V2300,0)</f>
        <v/>
      </c>
      <c r="X2300" s="9">
        <f>IF(Occurrence!K2300&gt;0,U2300*W2300,0)</f>
        <v/>
      </c>
      <c r="Y2300" s="24">
        <f>COUNTIF(Data!$X$2:$X$2441,"&lt;="&amp;Data!X2300)/($B$3+1)</f>
        <v/>
      </c>
      <c r="Z2300" s="16">
        <f>_xlfn.PERCENTILE.INC(Data!$U$2:$U$2441,Y2300)</f>
        <v/>
      </c>
      <c r="AA2300" s="16">
        <f>_xlfn.PERCENTILE.INC(Data!$V$2:$V$2441,Y2300)</f>
        <v/>
      </c>
      <c r="AB2300" s="16">
        <f>Data!X2300-AA2300</f>
        <v/>
      </c>
      <c r="AC2300" s="9">
        <f>Z2300+AB2300</f>
        <v/>
      </c>
      <c r="AD2300" s="24">
        <f>COUNTIF(Data!$Y$2:$Y$2441,"&lt;="&amp;Data!Y2300)/($B$3+1)</f>
        <v/>
      </c>
      <c r="AE2300" s="16">
        <f>_xlfn.PERCENTILE.INC(Data!$U$2:$U$2441,AD2300)</f>
        <v/>
      </c>
      <c r="AF2300" s="16">
        <f>_xlfn.PERCENTILE.INC(Data!$V$2:$V$2441,AD2300)</f>
        <v/>
      </c>
      <c r="AG2300" s="16">
        <f>Data!Y2300-AF2300</f>
        <v/>
      </c>
      <c r="AH2300" s="9">
        <f>AE2300+AG2300</f>
        <v/>
      </c>
    </row>
    <row r="2301">
      <c r="N2301" s="14">
        <f>Data!A2301</f>
        <v/>
      </c>
      <c r="O2301" s="24">
        <f>IF(Occurrence!J2301&gt;0,COUNTIFS(Occurrence!$J$2:$J$2441,"&gt;0",Occurrence!$J$2:$J$2441,"&lt;="&amp;Occurrence!J2301)/($B$8+1),0)</f>
        <v/>
      </c>
      <c r="P2301" s="16">
        <f>IF(Occurrence!J2301&gt;0,_xlfn.PERCENTILE.INC(Data!$O$2:$O$2441,($B$4+O2301*($B$5-1))/($B$3-1)),0)</f>
        <v/>
      </c>
      <c r="Q2301" s="16">
        <f>IF(Occurrence!J2301&gt;0,_xlfn.PERCENTILE.INC(Occurrence!$I$2:$I$2441,($B$6+O2301*($B$7-1))/($B$3-1)),0)</f>
        <v/>
      </c>
      <c r="R2301" s="16">
        <f>IF(Occurrence!J2301&gt;0,Occurrence!J2301/Q2301,0)</f>
        <v/>
      </c>
      <c r="S2301" s="9">
        <f>IF(Occurrence!J2301&gt;0,P2301*R2301,0)</f>
        <v/>
      </c>
      <c r="T2301" s="24">
        <f>IF(Occurrence!K2301&gt;0,COUNTIFS(Occurrence!$K$2:$K$2441,"&gt;0",Occurrence!$K$2:$K$2441,"&lt;="&amp;Occurrence!K2301)/($B$9+1),0)</f>
        <v/>
      </c>
      <c r="U2301" s="16">
        <f>IF(Occurrence!K2301&gt;0,_xlfn.PERCENTILE.INC(Data!$O$2:$O$2441,($B$4+T2301*($B$5-1))/($B$3-1)),0)</f>
        <v/>
      </c>
      <c r="V2301" s="16">
        <f>IF(Occurrence!K2301&gt;0,_xlfn.PERCENTILE.INC(Occurrence!$I$2:$I$2441,($B$6+T2301*($B$7-1))/($B$3-1)),0)</f>
        <v/>
      </c>
      <c r="W2301" s="16">
        <f>IF(Occurrence!K2301&gt;0,Occurrence!K2301/V2301,0)</f>
        <v/>
      </c>
      <c r="X2301" s="9">
        <f>IF(Occurrence!K2301&gt;0,U2301*W2301,0)</f>
        <v/>
      </c>
      <c r="Y2301" s="24">
        <f>COUNTIF(Data!$X$2:$X$2441,"&lt;="&amp;Data!X2301)/($B$3+1)</f>
        <v/>
      </c>
      <c r="Z2301" s="16">
        <f>_xlfn.PERCENTILE.INC(Data!$U$2:$U$2441,Y2301)</f>
        <v/>
      </c>
      <c r="AA2301" s="16">
        <f>_xlfn.PERCENTILE.INC(Data!$V$2:$V$2441,Y2301)</f>
        <v/>
      </c>
      <c r="AB2301" s="16">
        <f>Data!X2301-AA2301</f>
        <v/>
      </c>
      <c r="AC2301" s="9">
        <f>Z2301+AB2301</f>
        <v/>
      </c>
      <c r="AD2301" s="24">
        <f>COUNTIF(Data!$Y$2:$Y$2441,"&lt;="&amp;Data!Y2301)/($B$3+1)</f>
        <v/>
      </c>
      <c r="AE2301" s="16">
        <f>_xlfn.PERCENTILE.INC(Data!$U$2:$U$2441,AD2301)</f>
        <v/>
      </c>
      <c r="AF2301" s="16">
        <f>_xlfn.PERCENTILE.INC(Data!$V$2:$V$2441,AD2301)</f>
        <v/>
      </c>
      <c r="AG2301" s="16">
        <f>Data!Y2301-AF2301</f>
        <v/>
      </c>
      <c r="AH2301" s="9">
        <f>AE2301+AG2301</f>
        <v/>
      </c>
    </row>
    <row r="2302">
      <c r="N2302" s="14">
        <f>Data!A2302</f>
        <v/>
      </c>
      <c r="O2302" s="24">
        <f>IF(Occurrence!J2302&gt;0,COUNTIFS(Occurrence!$J$2:$J$2441,"&gt;0",Occurrence!$J$2:$J$2441,"&lt;="&amp;Occurrence!J2302)/($B$8+1),0)</f>
        <v/>
      </c>
      <c r="P2302" s="16">
        <f>IF(Occurrence!J2302&gt;0,_xlfn.PERCENTILE.INC(Data!$O$2:$O$2441,($B$4+O2302*($B$5-1))/($B$3-1)),0)</f>
        <v/>
      </c>
      <c r="Q2302" s="16">
        <f>IF(Occurrence!J2302&gt;0,_xlfn.PERCENTILE.INC(Occurrence!$I$2:$I$2441,($B$6+O2302*($B$7-1))/($B$3-1)),0)</f>
        <v/>
      </c>
      <c r="R2302" s="16">
        <f>IF(Occurrence!J2302&gt;0,Occurrence!J2302/Q2302,0)</f>
        <v/>
      </c>
      <c r="S2302" s="9">
        <f>IF(Occurrence!J2302&gt;0,P2302*R2302,0)</f>
        <v/>
      </c>
      <c r="T2302" s="24">
        <f>IF(Occurrence!K2302&gt;0,COUNTIFS(Occurrence!$K$2:$K$2441,"&gt;0",Occurrence!$K$2:$K$2441,"&lt;="&amp;Occurrence!K2302)/($B$9+1),0)</f>
        <v/>
      </c>
      <c r="U2302" s="16">
        <f>IF(Occurrence!K2302&gt;0,_xlfn.PERCENTILE.INC(Data!$O$2:$O$2441,($B$4+T2302*($B$5-1))/($B$3-1)),0)</f>
        <v/>
      </c>
      <c r="V2302" s="16">
        <f>IF(Occurrence!K2302&gt;0,_xlfn.PERCENTILE.INC(Occurrence!$I$2:$I$2441,($B$6+T2302*($B$7-1))/($B$3-1)),0)</f>
        <v/>
      </c>
      <c r="W2302" s="16">
        <f>IF(Occurrence!K2302&gt;0,Occurrence!K2302/V2302,0)</f>
        <v/>
      </c>
      <c r="X2302" s="9">
        <f>IF(Occurrence!K2302&gt;0,U2302*W2302,0)</f>
        <v/>
      </c>
      <c r="Y2302" s="24">
        <f>COUNTIF(Data!$X$2:$X$2441,"&lt;="&amp;Data!X2302)/($B$3+1)</f>
        <v/>
      </c>
      <c r="Z2302" s="16">
        <f>_xlfn.PERCENTILE.INC(Data!$U$2:$U$2441,Y2302)</f>
        <v/>
      </c>
      <c r="AA2302" s="16">
        <f>_xlfn.PERCENTILE.INC(Data!$V$2:$V$2441,Y2302)</f>
        <v/>
      </c>
      <c r="AB2302" s="16">
        <f>Data!X2302-AA2302</f>
        <v/>
      </c>
      <c r="AC2302" s="9">
        <f>Z2302+AB2302</f>
        <v/>
      </c>
      <c r="AD2302" s="24">
        <f>COUNTIF(Data!$Y$2:$Y$2441,"&lt;="&amp;Data!Y2302)/($B$3+1)</f>
        <v/>
      </c>
      <c r="AE2302" s="16">
        <f>_xlfn.PERCENTILE.INC(Data!$U$2:$U$2441,AD2302)</f>
        <v/>
      </c>
      <c r="AF2302" s="16">
        <f>_xlfn.PERCENTILE.INC(Data!$V$2:$V$2441,AD2302)</f>
        <v/>
      </c>
      <c r="AG2302" s="16">
        <f>Data!Y2302-AF2302</f>
        <v/>
      </c>
      <c r="AH2302" s="9">
        <f>AE2302+AG2302</f>
        <v/>
      </c>
    </row>
    <row r="2303">
      <c r="N2303" s="14">
        <f>Data!A2303</f>
        <v/>
      </c>
      <c r="O2303" s="24">
        <f>IF(Occurrence!J2303&gt;0,COUNTIFS(Occurrence!$J$2:$J$2441,"&gt;0",Occurrence!$J$2:$J$2441,"&lt;="&amp;Occurrence!J2303)/($B$8+1),0)</f>
        <v/>
      </c>
      <c r="P2303" s="16">
        <f>IF(Occurrence!J2303&gt;0,_xlfn.PERCENTILE.INC(Data!$O$2:$O$2441,($B$4+O2303*($B$5-1))/($B$3-1)),0)</f>
        <v/>
      </c>
      <c r="Q2303" s="16">
        <f>IF(Occurrence!J2303&gt;0,_xlfn.PERCENTILE.INC(Occurrence!$I$2:$I$2441,($B$6+O2303*($B$7-1))/($B$3-1)),0)</f>
        <v/>
      </c>
      <c r="R2303" s="16">
        <f>IF(Occurrence!J2303&gt;0,Occurrence!J2303/Q2303,0)</f>
        <v/>
      </c>
      <c r="S2303" s="9">
        <f>IF(Occurrence!J2303&gt;0,P2303*R2303,0)</f>
        <v/>
      </c>
      <c r="T2303" s="24">
        <f>IF(Occurrence!K2303&gt;0,COUNTIFS(Occurrence!$K$2:$K$2441,"&gt;0",Occurrence!$K$2:$K$2441,"&lt;="&amp;Occurrence!K2303)/($B$9+1),0)</f>
        <v/>
      </c>
      <c r="U2303" s="16">
        <f>IF(Occurrence!K2303&gt;0,_xlfn.PERCENTILE.INC(Data!$O$2:$O$2441,($B$4+T2303*($B$5-1))/($B$3-1)),0)</f>
        <v/>
      </c>
      <c r="V2303" s="16">
        <f>IF(Occurrence!K2303&gt;0,_xlfn.PERCENTILE.INC(Occurrence!$I$2:$I$2441,($B$6+T2303*($B$7-1))/($B$3-1)),0)</f>
        <v/>
      </c>
      <c r="W2303" s="16">
        <f>IF(Occurrence!K2303&gt;0,Occurrence!K2303/V2303,0)</f>
        <v/>
      </c>
      <c r="X2303" s="9">
        <f>IF(Occurrence!K2303&gt;0,U2303*W2303,0)</f>
        <v/>
      </c>
      <c r="Y2303" s="24">
        <f>COUNTIF(Data!$X$2:$X$2441,"&lt;="&amp;Data!X2303)/($B$3+1)</f>
        <v/>
      </c>
      <c r="Z2303" s="16">
        <f>_xlfn.PERCENTILE.INC(Data!$U$2:$U$2441,Y2303)</f>
        <v/>
      </c>
      <c r="AA2303" s="16">
        <f>_xlfn.PERCENTILE.INC(Data!$V$2:$V$2441,Y2303)</f>
        <v/>
      </c>
      <c r="AB2303" s="16">
        <f>Data!X2303-AA2303</f>
        <v/>
      </c>
      <c r="AC2303" s="9">
        <f>Z2303+AB2303</f>
        <v/>
      </c>
      <c r="AD2303" s="24">
        <f>COUNTIF(Data!$Y$2:$Y$2441,"&lt;="&amp;Data!Y2303)/($B$3+1)</f>
        <v/>
      </c>
      <c r="AE2303" s="16">
        <f>_xlfn.PERCENTILE.INC(Data!$U$2:$U$2441,AD2303)</f>
        <v/>
      </c>
      <c r="AF2303" s="16">
        <f>_xlfn.PERCENTILE.INC(Data!$V$2:$V$2441,AD2303)</f>
        <v/>
      </c>
      <c r="AG2303" s="16">
        <f>Data!Y2303-AF2303</f>
        <v/>
      </c>
      <c r="AH2303" s="9">
        <f>AE2303+AG2303</f>
        <v/>
      </c>
    </row>
    <row r="2304">
      <c r="N2304" s="14">
        <f>Data!A2304</f>
        <v/>
      </c>
      <c r="O2304" s="24">
        <f>IF(Occurrence!J2304&gt;0,COUNTIFS(Occurrence!$J$2:$J$2441,"&gt;0",Occurrence!$J$2:$J$2441,"&lt;="&amp;Occurrence!J2304)/($B$8+1),0)</f>
        <v/>
      </c>
      <c r="P2304" s="16">
        <f>IF(Occurrence!J2304&gt;0,_xlfn.PERCENTILE.INC(Data!$O$2:$O$2441,($B$4+O2304*($B$5-1))/($B$3-1)),0)</f>
        <v/>
      </c>
      <c r="Q2304" s="16">
        <f>IF(Occurrence!J2304&gt;0,_xlfn.PERCENTILE.INC(Occurrence!$I$2:$I$2441,($B$6+O2304*($B$7-1))/($B$3-1)),0)</f>
        <v/>
      </c>
      <c r="R2304" s="16">
        <f>IF(Occurrence!J2304&gt;0,Occurrence!J2304/Q2304,0)</f>
        <v/>
      </c>
      <c r="S2304" s="9">
        <f>IF(Occurrence!J2304&gt;0,P2304*R2304,0)</f>
        <v/>
      </c>
      <c r="T2304" s="24">
        <f>IF(Occurrence!K2304&gt;0,COUNTIFS(Occurrence!$K$2:$K$2441,"&gt;0",Occurrence!$K$2:$K$2441,"&lt;="&amp;Occurrence!K2304)/($B$9+1),0)</f>
        <v/>
      </c>
      <c r="U2304" s="16">
        <f>IF(Occurrence!K2304&gt;0,_xlfn.PERCENTILE.INC(Data!$O$2:$O$2441,($B$4+T2304*($B$5-1))/($B$3-1)),0)</f>
        <v/>
      </c>
      <c r="V2304" s="16">
        <f>IF(Occurrence!K2304&gt;0,_xlfn.PERCENTILE.INC(Occurrence!$I$2:$I$2441,($B$6+T2304*($B$7-1))/($B$3-1)),0)</f>
        <v/>
      </c>
      <c r="W2304" s="16">
        <f>IF(Occurrence!K2304&gt;0,Occurrence!K2304/V2304,0)</f>
        <v/>
      </c>
      <c r="X2304" s="9">
        <f>IF(Occurrence!K2304&gt;0,U2304*W2304,0)</f>
        <v/>
      </c>
      <c r="Y2304" s="24">
        <f>COUNTIF(Data!$X$2:$X$2441,"&lt;="&amp;Data!X2304)/($B$3+1)</f>
        <v/>
      </c>
      <c r="Z2304" s="16">
        <f>_xlfn.PERCENTILE.INC(Data!$U$2:$U$2441,Y2304)</f>
        <v/>
      </c>
      <c r="AA2304" s="16">
        <f>_xlfn.PERCENTILE.INC(Data!$V$2:$V$2441,Y2304)</f>
        <v/>
      </c>
      <c r="AB2304" s="16">
        <f>Data!X2304-AA2304</f>
        <v/>
      </c>
      <c r="AC2304" s="9">
        <f>Z2304+AB2304</f>
        <v/>
      </c>
      <c r="AD2304" s="24">
        <f>COUNTIF(Data!$Y$2:$Y$2441,"&lt;="&amp;Data!Y2304)/($B$3+1)</f>
        <v/>
      </c>
      <c r="AE2304" s="16">
        <f>_xlfn.PERCENTILE.INC(Data!$U$2:$U$2441,AD2304)</f>
        <v/>
      </c>
      <c r="AF2304" s="16">
        <f>_xlfn.PERCENTILE.INC(Data!$V$2:$V$2441,AD2304)</f>
        <v/>
      </c>
      <c r="AG2304" s="16">
        <f>Data!Y2304-AF2304</f>
        <v/>
      </c>
      <c r="AH2304" s="9">
        <f>AE2304+AG2304</f>
        <v/>
      </c>
    </row>
    <row r="2305">
      <c r="N2305" s="14">
        <f>Data!A2305</f>
        <v/>
      </c>
      <c r="O2305" s="24">
        <f>IF(Occurrence!J2305&gt;0,COUNTIFS(Occurrence!$J$2:$J$2441,"&gt;0",Occurrence!$J$2:$J$2441,"&lt;="&amp;Occurrence!J2305)/($B$8+1),0)</f>
        <v/>
      </c>
      <c r="P2305" s="16">
        <f>IF(Occurrence!J2305&gt;0,_xlfn.PERCENTILE.INC(Data!$O$2:$O$2441,($B$4+O2305*($B$5-1))/($B$3-1)),0)</f>
        <v/>
      </c>
      <c r="Q2305" s="16">
        <f>IF(Occurrence!J2305&gt;0,_xlfn.PERCENTILE.INC(Occurrence!$I$2:$I$2441,($B$6+O2305*($B$7-1))/($B$3-1)),0)</f>
        <v/>
      </c>
      <c r="R2305" s="16">
        <f>IF(Occurrence!J2305&gt;0,Occurrence!J2305/Q2305,0)</f>
        <v/>
      </c>
      <c r="S2305" s="9">
        <f>IF(Occurrence!J2305&gt;0,P2305*R2305,0)</f>
        <v/>
      </c>
      <c r="T2305" s="24">
        <f>IF(Occurrence!K2305&gt;0,COUNTIFS(Occurrence!$K$2:$K$2441,"&gt;0",Occurrence!$K$2:$K$2441,"&lt;="&amp;Occurrence!K2305)/($B$9+1),0)</f>
        <v/>
      </c>
      <c r="U2305" s="16">
        <f>IF(Occurrence!K2305&gt;0,_xlfn.PERCENTILE.INC(Data!$O$2:$O$2441,($B$4+T2305*($B$5-1))/($B$3-1)),0)</f>
        <v/>
      </c>
      <c r="V2305" s="16">
        <f>IF(Occurrence!K2305&gt;0,_xlfn.PERCENTILE.INC(Occurrence!$I$2:$I$2441,($B$6+T2305*($B$7-1))/($B$3-1)),0)</f>
        <v/>
      </c>
      <c r="W2305" s="16">
        <f>IF(Occurrence!K2305&gt;0,Occurrence!K2305/V2305,0)</f>
        <v/>
      </c>
      <c r="X2305" s="9">
        <f>IF(Occurrence!K2305&gt;0,U2305*W2305,0)</f>
        <v/>
      </c>
      <c r="Y2305" s="24">
        <f>COUNTIF(Data!$X$2:$X$2441,"&lt;="&amp;Data!X2305)/($B$3+1)</f>
        <v/>
      </c>
      <c r="Z2305" s="16">
        <f>_xlfn.PERCENTILE.INC(Data!$U$2:$U$2441,Y2305)</f>
        <v/>
      </c>
      <c r="AA2305" s="16">
        <f>_xlfn.PERCENTILE.INC(Data!$V$2:$V$2441,Y2305)</f>
        <v/>
      </c>
      <c r="AB2305" s="16">
        <f>Data!X2305-AA2305</f>
        <v/>
      </c>
      <c r="AC2305" s="9">
        <f>Z2305+AB2305</f>
        <v/>
      </c>
      <c r="AD2305" s="24">
        <f>COUNTIF(Data!$Y$2:$Y$2441,"&lt;="&amp;Data!Y2305)/($B$3+1)</f>
        <v/>
      </c>
      <c r="AE2305" s="16">
        <f>_xlfn.PERCENTILE.INC(Data!$U$2:$U$2441,AD2305)</f>
        <v/>
      </c>
      <c r="AF2305" s="16">
        <f>_xlfn.PERCENTILE.INC(Data!$V$2:$V$2441,AD2305)</f>
        <v/>
      </c>
      <c r="AG2305" s="16">
        <f>Data!Y2305-AF2305</f>
        <v/>
      </c>
      <c r="AH2305" s="9">
        <f>AE2305+AG2305</f>
        <v/>
      </c>
    </row>
    <row r="2306">
      <c r="N2306" s="14">
        <f>Data!A2306</f>
        <v/>
      </c>
      <c r="O2306" s="24">
        <f>IF(Occurrence!J2306&gt;0,COUNTIFS(Occurrence!$J$2:$J$2441,"&gt;0",Occurrence!$J$2:$J$2441,"&lt;="&amp;Occurrence!J2306)/($B$8+1),0)</f>
        <v/>
      </c>
      <c r="P2306" s="16">
        <f>IF(Occurrence!J2306&gt;0,_xlfn.PERCENTILE.INC(Data!$O$2:$O$2441,($B$4+O2306*($B$5-1))/($B$3-1)),0)</f>
        <v/>
      </c>
      <c r="Q2306" s="16">
        <f>IF(Occurrence!J2306&gt;0,_xlfn.PERCENTILE.INC(Occurrence!$I$2:$I$2441,($B$6+O2306*($B$7-1))/($B$3-1)),0)</f>
        <v/>
      </c>
      <c r="R2306" s="16">
        <f>IF(Occurrence!J2306&gt;0,Occurrence!J2306/Q2306,0)</f>
        <v/>
      </c>
      <c r="S2306" s="9">
        <f>IF(Occurrence!J2306&gt;0,P2306*R2306,0)</f>
        <v/>
      </c>
      <c r="T2306" s="24">
        <f>IF(Occurrence!K2306&gt;0,COUNTIFS(Occurrence!$K$2:$K$2441,"&gt;0",Occurrence!$K$2:$K$2441,"&lt;="&amp;Occurrence!K2306)/($B$9+1),0)</f>
        <v/>
      </c>
      <c r="U2306" s="16">
        <f>IF(Occurrence!K2306&gt;0,_xlfn.PERCENTILE.INC(Data!$O$2:$O$2441,($B$4+T2306*($B$5-1))/($B$3-1)),0)</f>
        <v/>
      </c>
      <c r="V2306" s="16">
        <f>IF(Occurrence!K2306&gt;0,_xlfn.PERCENTILE.INC(Occurrence!$I$2:$I$2441,($B$6+T2306*($B$7-1))/($B$3-1)),0)</f>
        <v/>
      </c>
      <c r="W2306" s="16">
        <f>IF(Occurrence!K2306&gt;0,Occurrence!K2306/V2306,0)</f>
        <v/>
      </c>
      <c r="X2306" s="9">
        <f>IF(Occurrence!K2306&gt;0,U2306*W2306,0)</f>
        <v/>
      </c>
      <c r="Y2306" s="24">
        <f>COUNTIF(Data!$X$2:$X$2441,"&lt;="&amp;Data!X2306)/($B$3+1)</f>
        <v/>
      </c>
      <c r="Z2306" s="16">
        <f>_xlfn.PERCENTILE.INC(Data!$U$2:$U$2441,Y2306)</f>
        <v/>
      </c>
      <c r="AA2306" s="16">
        <f>_xlfn.PERCENTILE.INC(Data!$V$2:$V$2441,Y2306)</f>
        <v/>
      </c>
      <c r="AB2306" s="16">
        <f>Data!X2306-AA2306</f>
        <v/>
      </c>
      <c r="AC2306" s="9">
        <f>Z2306+AB2306</f>
        <v/>
      </c>
      <c r="AD2306" s="24">
        <f>COUNTIF(Data!$Y$2:$Y$2441,"&lt;="&amp;Data!Y2306)/($B$3+1)</f>
        <v/>
      </c>
      <c r="AE2306" s="16">
        <f>_xlfn.PERCENTILE.INC(Data!$U$2:$U$2441,AD2306)</f>
        <v/>
      </c>
      <c r="AF2306" s="16">
        <f>_xlfn.PERCENTILE.INC(Data!$V$2:$V$2441,AD2306)</f>
        <v/>
      </c>
      <c r="AG2306" s="16">
        <f>Data!Y2306-AF2306</f>
        <v/>
      </c>
      <c r="AH2306" s="9">
        <f>AE2306+AG2306</f>
        <v/>
      </c>
    </row>
    <row r="2307">
      <c r="N2307" s="14">
        <f>Data!A2307</f>
        <v/>
      </c>
      <c r="O2307" s="24">
        <f>IF(Occurrence!J2307&gt;0,COUNTIFS(Occurrence!$J$2:$J$2441,"&gt;0",Occurrence!$J$2:$J$2441,"&lt;="&amp;Occurrence!J2307)/($B$8+1),0)</f>
        <v/>
      </c>
      <c r="P2307" s="16">
        <f>IF(Occurrence!J2307&gt;0,_xlfn.PERCENTILE.INC(Data!$O$2:$O$2441,($B$4+O2307*($B$5-1))/($B$3-1)),0)</f>
        <v/>
      </c>
      <c r="Q2307" s="16">
        <f>IF(Occurrence!J2307&gt;0,_xlfn.PERCENTILE.INC(Occurrence!$I$2:$I$2441,($B$6+O2307*($B$7-1))/($B$3-1)),0)</f>
        <v/>
      </c>
      <c r="R2307" s="16">
        <f>IF(Occurrence!J2307&gt;0,Occurrence!J2307/Q2307,0)</f>
        <v/>
      </c>
      <c r="S2307" s="9">
        <f>IF(Occurrence!J2307&gt;0,P2307*R2307,0)</f>
        <v/>
      </c>
      <c r="T2307" s="24">
        <f>IF(Occurrence!K2307&gt;0,COUNTIFS(Occurrence!$K$2:$K$2441,"&gt;0",Occurrence!$K$2:$K$2441,"&lt;="&amp;Occurrence!K2307)/($B$9+1),0)</f>
        <v/>
      </c>
      <c r="U2307" s="16">
        <f>IF(Occurrence!K2307&gt;0,_xlfn.PERCENTILE.INC(Data!$O$2:$O$2441,($B$4+T2307*($B$5-1))/($B$3-1)),0)</f>
        <v/>
      </c>
      <c r="V2307" s="16">
        <f>IF(Occurrence!K2307&gt;0,_xlfn.PERCENTILE.INC(Occurrence!$I$2:$I$2441,($B$6+T2307*($B$7-1))/($B$3-1)),0)</f>
        <v/>
      </c>
      <c r="W2307" s="16">
        <f>IF(Occurrence!K2307&gt;0,Occurrence!K2307/V2307,0)</f>
        <v/>
      </c>
      <c r="X2307" s="9">
        <f>IF(Occurrence!K2307&gt;0,U2307*W2307,0)</f>
        <v/>
      </c>
      <c r="Y2307" s="24">
        <f>COUNTIF(Data!$X$2:$X$2441,"&lt;="&amp;Data!X2307)/($B$3+1)</f>
        <v/>
      </c>
      <c r="Z2307" s="16">
        <f>_xlfn.PERCENTILE.INC(Data!$U$2:$U$2441,Y2307)</f>
        <v/>
      </c>
      <c r="AA2307" s="16">
        <f>_xlfn.PERCENTILE.INC(Data!$V$2:$V$2441,Y2307)</f>
        <v/>
      </c>
      <c r="AB2307" s="16">
        <f>Data!X2307-AA2307</f>
        <v/>
      </c>
      <c r="AC2307" s="9">
        <f>Z2307+AB2307</f>
        <v/>
      </c>
      <c r="AD2307" s="24">
        <f>COUNTIF(Data!$Y$2:$Y$2441,"&lt;="&amp;Data!Y2307)/($B$3+1)</f>
        <v/>
      </c>
      <c r="AE2307" s="16">
        <f>_xlfn.PERCENTILE.INC(Data!$U$2:$U$2441,AD2307)</f>
        <v/>
      </c>
      <c r="AF2307" s="16">
        <f>_xlfn.PERCENTILE.INC(Data!$V$2:$V$2441,AD2307)</f>
        <v/>
      </c>
      <c r="AG2307" s="16">
        <f>Data!Y2307-AF2307</f>
        <v/>
      </c>
      <c r="AH2307" s="9">
        <f>AE2307+AG2307</f>
        <v/>
      </c>
    </row>
    <row r="2308">
      <c r="N2308" s="14">
        <f>Data!A2308</f>
        <v/>
      </c>
      <c r="O2308" s="24">
        <f>IF(Occurrence!J2308&gt;0,COUNTIFS(Occurrence!$J$2:$J$2441,"&gt;0",Occurrence!$J$2:$J$2441,"&lt;="&amp;Occurrence!J2308)/($B$8+1),0)</f>
        <v/>
      </c>
      <c r="P2308" s="16">
        <f>IF(Occurrence!J2308&gt;0,_xlfn.PERCENTILE.INC(Data!$O$2:$O$2441,($B$4+O2308*($B$5-1))/($B$3-1)),0)</f>
        <v/>
      </c>
      <c r="Q2308" s="16">
        <f>IF(Occurrence!J2308&gt;0,_xlfn.PERCENTILE.INC(Occurrence!$I$2:$I$2441,($B$6+O2308*($B$7-1))/($B$3-1)),0)</f>
        <v/>
      </c>
      <c r="R2308" s="16">
        <f>IF(Occurrence!J2308&gt;0,Occurrence!J2308/Q2308,0)</f>
        <v/>
      </c>
      <c r="S2308" s="9">
        <f>IF(Occurrence!J2308&gt;0,P2308*R2308,0)</f>
        <v/>
      </c>
      <c r="T2308" s="24">
        <f>IF(Occurrence!K2308&gt;0,COUNTIFS(Occurrence!$K$2:$K$2441,"&gt;0",Occurrence!$K$2:$K$2441,"&lt;="&amp;Occurrence!K2308)/($B$9+1),0)</f>
        <v/>
      </c>
      <c r="U2308" s="16">
        <f>IF(Occurrence!K2308&gt;0,_xlfn.PERCENTILE.INC(Data!$O$2:$O$2441,($B$4+T2308*($B$5-1))/($B$3-1)),0)</f>
        <v/>
      </c>
      <c r="V2308" s="16">
        <f>IF(Occurrence!K2308&gt;0,_xlfn.PERCENTILE.INC(Occurrence!$I$2:$I$2441,($B$6+T2308*($B$7-1))/($B$3-1)),0)</f>
        <v/>
      </c>
      <c r="W2308" s="16">
        <f>IF(Occurrence!K2308&gt;0,Occurrence!K2308/V2308,0)</f>
        <v/>
      </c>
      <c r="X2308" s="9">
        <f>IF(Occurrence!K2308&gt;0,U2308*W2308,0)</f>
        <v/>
      </c>
      <c r="Y2308" s="24">
        <f>COUNTIF(Data!$X$2:$X$2441,"&lt;="&amp;Data!X2308)/($B$3+1)</f>
        <v/>
      </c>
      <c r="Z2308" s="16">
        <f>_xlfn.PERCENTILE.INC(Data!$U$2:$U$2441,Y2308)</f>
        <v/>
      </c>
      <c r="AA2308" s="16">
        <f>_xlfn.PERCENTILE.INC(Data!$V$2:$V$2441,Y2308)</f>
        <v/>
      </c>
      <c r="AB2308" s="16">
        <f>Data!X2308-AA2308</f>
        <v/>
      </c>
      <c r="AC2308" s="9">
        <f>Z2308+AB2308</f>
        <v/>
      </c>
      <c r="AD2308" s="24">
        <f>COUNTIF(Data!$Y$2:$Y$2441,"&lt;="&amp;Data!Y2308)/($B$3+1)</f>
        <v/>
      </c>
      <c r="AE2308" s="16">
        <f>_xlfn.PERCENTILE.INC(Data!$U$2:$U$2441,AD2308)</f>
        <v/>
      </c>
      <c r="AF2308" s="16">
        <f>_xlfn.PERCENTILE.INC(Data!$V$2:$V$2441,AD2308)</f>
        <v/>
      </c>
      <c r="AG2308" s="16">
        <f>Data!Y2308-AF2308</f>
        <v/>
      </c>
      <c r="AH2308" s="9">
        <f>AE2308+AG2308</f>
        <v/>
      </c>
    </row>
    <row r="2309">
      <c r="N2309" s="14">
        <f>Data!A2309</f>
        <v/>
      </c>
      <c r="O2309" s="24">
        <f>IF(Occurrence!J2309&gt;0,COUNTIFS(Occurrence!$J$2:$J$2441,"&gt;0",Occurrence!$J$2:$J$2441,"&lt;="&amp;Occurrence!J2309)/($B$8+1),0)</f>
        <v/>
      </c>
      <c r="P2309" s="16">
        <f>IF(Occurrence!J2309&gt;0,_xlfn.PERCENTILE.INC(Data!$O$2:$O$2441,($B$4+O2309*($B$5-1))/($B$3-1)),0)</f>
        <v/>
      </c>
      <c r="Q2309" s="16">
        <f>IF(Occurrence!J2309&gt;0,_xlfn.PERCENTILE.INC(Occurrence!$I$2:$I$2441,($B$6+O2309*($B$7-1))/($B$3-1)),0)</f>
        <v/>
      </c>
      <c r="R2309" s="16">
        <f>IF(Occurrence!J2309&gt;0,Occurrence!J2309/Q2309,0)</f>
        <v/>
      </c>
      <c r="S2309" s="9">
        <f>IF(Occurrence!J2309&gt;0,P2309*R2309,0)</f>
        <v/>
      </c>
      <c r="T2309" s="24">
        <f>IF(Occurrence!K2309&gt;0,COUNTIFS(Occurrence!$K$2:$K$2441,"&gt;0",Occurrence!$K$2:$K$2441,"&lt;="&amp;Occurrence!K2309)/($B$9+1),0)</f>
        <v/>
      </c>
      <c r="U2309" s="16">
        <f>IF(Occurrence!K2309&gt;0,_xlfn.PERCENTILE.INC(Data!$O$2:$O$2441,($B$4+T2309*($B$5-1))/($B$3-1)),0)</f>
        <v/>
      </c>
      <c r="V2309" s="16">
        <f>IF(Occurrence!K2309&gt;0,_xlfn.PERCENTILE.INC(Occurrence!$I$2:$I$2441,($B$6+T2309*($B$7-1))/($B$3-1)),0)</f>
        <v/>
      </c>
      <c r="W2309" s="16">
        <f>IF(Occurrence!K2309&gt;0,Occurrence!K2309/V2309,0)</f>
        <v/>
      </c>
      <c r="X2309" s="9">
        <f>IF(Occurrence!K2309&gt;0,U2309*W2309,0)</f>
        <v/>
      </c>
      <c r="Y2309" s="24">
        <f>COUNTIF(Data!$X$2:$X$2441,"&lt;="&amp;Data!X2309)/($B$3+1)</f>
        <v/>
      </c>
      <c r="Z2309" s="16">
        <f>_xlfn.PERCENTILE.INC(Data!$U$2:$U$2441,Y2309)</f>
        <v/>
      </c>
      <c r="AA2309" s="16">
        <f>_xlfn.PERCENTILE.INC(Data!$V$2:$V$2441,Y2309)</f>
        <v/>
      </c>
      <c r="AB2309" s="16">
        <f>Data!X2309-AA2309</f>
        <v/>
      </c>
      <c r="AC2309" s="9">
        <f>Z2309+AB2309</f>
        <v/>
      </c>
      <c r="AD2309" s="24">
        <f>COUNTIF(Data!$Y$2:$Y$2441,"&lt;="&amp;Data!Y2309)/($B$3+1)</f>
        <v/>
      </c>
      <c r="AE2309" s="16">
        <f>_xlfn.PERCENTILE.INC(Data!$U$2:$U$2441,AD2309)</f>
        <v/>
      </c>
      <c r="AF2309" s="16">
        <f>_xlfn.PERCENTILE.INC(Data!$V$2:$V$2441,AD2309)</f>
        <v/>
      </c>
      <c r="AG2309" s="16">
        <f>Data!Y2309-AF2309</f>
        <v/>
      </c>
      <c r="AH2309" s="9">
        <f>AE2309+AG2309</f>
        <v/>
      </c>
    </row>
    <row r="2310">
      <c r="N2310" s="14">
        <f>Data!A2310</f>
        <v/>
      </c>
      <c r="O2310" s="24">
        <f>IF(Occurrence!J2310&gt;0,COUNTIFS(Occurrence!$J$2:$J$2441,"&gt;0",Occurrence!$J$2:$J$2441,"&lt;="&amp;Occurrence!J2310)/($B$8+1),0)</f>
        <v/>
      </c>
      <c r="P2310" s="16">
        <f>IF(Occurrence!J2310&gt;0,_xlfn.PERCENTILE.INC(Data!$O$2:$O$2441,($B$4+O2310*($B$5-1))/($B$3-1)),0)</f>
        <v/>
      </c>
      <c r="Q2310" s="16">
        <f>IF(Occurrence!J2310&gt;0,_xlfn.PERCENTILE.INC(Occurrence!$I$2:$I$2441,($B$6+O2310*($B$7-1))/($B$3-1)),0)</f>
        <v/>
      </c>
      <c r="R2310" s="16">
        <f>IF(Occurrence!J2310&gt;0,Occurrence!J2310/Q2310,0)</f>
        <v/>
      </c>
      <c r="S2310" s="9">
        <f>IF(Occurrence!J2310&gt;0,P2310*R2310,0)</f>
        <v/>
      </c>
      <c r="T2310" s="24">
        <f>IF(Occurrence!K2310&gt;0,COUNTIFS(Occurrence!$K$2:$K$2441,"&gt;0",Occurrence!$K$2:$K$2441,"&lt;="&amp;Occurrence!K2310)/($B$9+1),0)</f>
        <v/>
      </c>
      <c r="U2310" s="16">
        <f>IF(Occurrence!K2310&gt;0,_xlfn.PERCENTILE.INC(Data!$O$2:$O$2441,($B$4+T2310*($B$5-1))/($B$3-1)),0)</f>
        <v/>
      </c>
      <c r="V2310" s="16">
        <f>IF(Occurrence!K2310&gt;0,_xlfn.PERCENTILE.INC(Occurrence!$I$2:$I$2441,($B$6+T2310*($B$7-1))/($B$3-1)),0)</f>
        <v/>
      </c>
      <c r="W2310" s="16">
        <f>IF(Occurrence!K2310&gt;0,Occurrence!K2310/V2310,0)</f>
        <v/>
      </c>
      <c r="X2310" s="9">
        <f>IF(Occurrence!K2310&gt;0,U2310*W2310,0)</f>
        <v/>
      </c>
      <c r="Y2310" s="24">
        <f>COUNTIF(Data!$X$2:$X$2441,"&lt;="&amp;Data!X2310)/($B$3+1)</f>
        <v/>
      </c>
      <c r="Z2310" s="16">
        <f>_xlfn.PERCENTILE.INC(Data!$U$2:$U$2441,Y2310)</f>
        <v/>
      </c>
      <c r="AA2310" s="16">
        <f>_xlfn.PERCENTILE.INC(Data!$V$2:$V$2441,Y2310)</f>
        <v/>
      </c>
      <c r="AB2310" s="16">
        <f>Data!X2310-AA2310</f>
        <v/>
      </c>
      <c r="AC2310" s="9">
        <f>Z2310+AB2310</f>
        <v/>
      </c>
      <c r="AD2310" s="24">
        <f>COUNTIF(Data!$Y$2:$Y$2441,"&lt;="&amp;Data!Y2310)/($B$3+1)</f>
        <v/>
      </c>
      <c r="AE2310" s="16">
        <f>_xlfn.PERCENTILE.INC(Data!$U$2:$U$2441,AD2310)</f>
        <v/>
      </c>
      <c r="AF2310" s="16">
        <f>_xlfn.PERCENTILE.INC(Data!$V$2:$V$2441,AD2310)</f>
        <v/>
      </c>
      <c r="AG2310" s="16">
        <f>Data!Y2310-AF2310</f>
        <v/>
      </c>
      <c r="AH2310" s="9">
        <f>AE2310+AG2310</f>
        <v/>
      </c>
    </row>
    <row r="2311">
      <c r="N2311" s="14">
        <f>Data!A2311</f>
        <v/>
      </c>
      <c r="O2311" s="24">
        <f>IF(Occurrence!J2311&gt;0,COUNTIFS(Occurrence!$J$2:$J$2441,"&gt;0",Occurrence!$J$2:$J$2441,"&lt;="&amp;Occurrence!J2311)/($B$8+1),0)</f>
        <v/>
      </c>
      <c r="P2311" s="16">
        <f>IF(Occurrence!J2311&gt;0,_xlfn.PERCENTILE.INC(Data!$O$2:$O$2441,($B$4+O2311*($B$5-1))/($B$3-1)),0)</f>
        <v/>
      </c>
      <c r="Q2311" s="16">
        <f>IF(Occurrence!J2311&gt;0,_xlfn.PERCENTILE.INC(Occurrence!$I$2:$I$2441,($B$6+O2311*($B$7-1))/($B$3-1)),0)</f>
        <v/>
      </c>
      <c r="R2311" s="16">
        <f>IF(Occurrence!J2311&gt;0,Occurrence!J2311/Q2311,0)</f>
        <v/>
      </c>
      <c r="S2311" s="9">
        <f>IF(Occurrence!J2311&gt;0,P2311*R2311,0)</f>
        <v/>
      </c>
      <c r="T2311" s="24">
        <f>IF(Occurrence!K2311&gt;0,COUNTIFS(Occurrence!$K$2:$K$2441,"&gt;0",Occurrence!$K$2:$K$2441,"&lt;="&amp;Occurrence!K2311)/($B$9+1),0)</f>
        <v/>
      </c>
      <c r="U2311" s="16">
        <f>IF(Occurrence!K2311&gt;0,_xlfn.PERCENTILE.INC(Data!$O$2:$O$2441,($B$4+T2311*($B$5-1))/($B$3-1)),0)</f>
        <v/>
      </c>
      <c r="V2311" s="16">
        <f>IF(Occurrence!K2311&gt;0,_xlfn.PERCENTILE.INC(Occurrence!$I$2:$I$2441,($B$6+T2311*($B$7-1))/($B$3-1)),0)</f>
        <v/>
      </c>
      <c r="W2311" s="16">
        <f>IF(Occurrence!K2311&gt;0,Occurrence!K2311/V2311,0)</f>
        <v/>
      </c>
      <c r="X2311" s="9">
        <f>IF(Occurrence!K2311&gt;0,U2311*W2311,0)</f>
        <v/>
      </c>
      <c r="Y2311" s="24">
        <f>COUNTIF(Data!$X$2:$X$2441,"&lt;="&amp;Data!X2311)/($B$3+1)</f>
        <v/>
      </c>
      <c r="Z2311" s="16">
        <f>_xlfn.PERCENTILE.INC(Data!$U$2:$U$2441,Y2311)</f>
        <v/>
      </c>
      <c r="AA2311" s="16">
        <f>_xlfn.PERCENTILE.INC(Data!$V$2:$V$2441,Y2311)</f>
        <v/>
      </c>
      <c r="AB2311" s="16">
        <f>Data!X2311-AA2311</f>
        <v/>
      </c>
      <c r="AC2311" s="9">
        <f>Z2311+AB2311</f>
        <v/>
      </c>
      <c r="AD2311" s="24">
        <f>COUNTIF(Data!$Y$2:$Y$2441,"&lt;="&amp;Data!Y2311)/($B$3+1)</f>
        <v/>
      </c>
      <c r="AE2311" s="16">
        <f>_xlfn.PERCENTILE.INC(Data!$U$2:$U$2441,AD2311)</f>
        <v/>
      </c>
      <c r="AF2311" s="16">
        <f>_xlfn.PERCENTILE.INC(Data!$V$2:$V$2441,AD2311)</f>
        <v/>
      </c>
      <c r="AG2311" s="16">
        <f>Data!Y2311-AF2311</f>
        <v/>
      </c>
      <c r="AH2311" s="9">
        <f>AE2311+AG2311</f>
        <v/>
      </c>
    </row>
    <row r="2312">
      <c r="N2312" s="14">
        <f>Data!A2312</f>
        <v/>
      </c>
      <c r="O2312" s="24">
        <f>IF(Occurrence!J2312&gt;0,COUNTIFS(Occurrence!$J$2:$J$2441,"&gt;0",Occurrence!$J$2:$J$2441,"&lt;="&amp;Occurrence!J2312)/($B$8+1),0)</f>
        <v/>
      </c>
      <c r="P2312" s="16">
        <f>IF(Occurrence!J2312&gt;0,_xlfn.PERCENTILE.INC(Data!$O$2:$O$2441,($B$4+O2312*($B$5-1))/($B$3-1)),0)</f>
        <v/>
      </c>
      <c r="Q2312" s="16">
        <f>IF(Occurrence!J2312&gt;0,_xlfn.PERCENTILE.INC(Occurrence!$I$2:$I$2441,($B$6+O2312*($B$7-1))/($B$3-1)),0)</f>
        <v/>
      </c>
      <c r="R2312" s="16">
        <f>IF(Occurrence!J2312&gt;0,Occurrence!J2312/Q2312,0)</f>
        <v/>
      </c>
      <c r="S2312" s="9">
        <f>IF(Occurrence!J2312&gt;0,P2312*R2312,0)</f>
        <v/>
      </c>
      <c r="T2312" s="24">
        <f>IF(Occurrence!K2312&gt;0,COUNTIFS(Occurrence!$K$2:$K$2441,"&gt;0",Occurrence!$K$2:$K$2441,"&lt;="&amp;Occurrence!K2312)/($B$9+1),0)</f>
        <v/>
      </c>
      <c r="U2312" s="16">
        <f>IF(Occurrence!K2312&gt;0,_xlfn.PERCENTILE.INC(Data!$O$2:$O$2441,($B$4+T2312*($B$5-1))/($B$3-1)),0)</f>
        <v/>
      </c>
      <c r="V2312" s="16">
        <f>IF(Occurrence!K2312&gt;0,_xlfn.PERCENTILE.INC(Occurrence!$I$2:$I$2441,($B$6+T2312*($B$7-1))/($B$3-1)),0)</f>
        <v/>
      </c>
      <c r="W2312" s="16">
        <f>IF(Occurrence!K2312&gt;0,Occurrence!K2312/V2312,0)</f>
        <v/>
      </c>
      <c r="X2312" s="9">
        <f>IF(Occurrence!K2312&gt;0,U2312*W2312,0)</f>
        <v/>
      </c>
      <c r="Y2312" s="24">
        <f>COUNTIF(Data!$X$2:$X$2441,"&lt;="&amp;Data!X2312)/($B$3+1)</f>
        <v/>
      </c>
      <c r="Z2312" s="16">
        <f>_xlfn.PERCENTILE.INC(Data!$U$2:$U$2441,Y2312)</f>
        <v/>
      </c>
      <c r="AA2312" s="16">
        <f>_xlfn.PERCENTILE.INC(Data!$V$2:$V$2441,Y2312)</f>
        <v/>
      </c>
      <c r="AB2312" s="16">
        <f>Data!X2312-AA2312</f>
        <v/>
      </c>
      <c r="AC2312" s="9">
        <f>Z2312+AB2312</f>
        <v/>
      </c>
      <c r="AD2312" s="24">
        <f>COUNTIF(Data!$Y$2:$Y$2441,"&lt;="&amp;Data!Y2312)/($B$3+1)</f>
        <v/>
      </c>
      <c r="AE2312" s="16">
        <f>_xlfn.PERCENTILE.INC(Data!$U$2:$U$2441,AD2312)</f>
        <v/>
      </c>
      <c r="AF2312" s="16">
        <f>_xlfn.PERCENTILE.INC(Data!$V$2:$V$2441,AD2312)</f>
        <v/>
      </c>
      <c r="AG2312" s="16">
        <f>Data!Y2312-AF2312</f>
        <v/>
      </c>
      <c r="AH2312" s="9">
        <f>AE2312+AG2312</f>
        <v/>
      </c>
    </row>
    <row r="2313">
      <c r="N2313" s="14">
        <f>Data!A2313</f>
        <v/>
      </c>
      <c r="O2313" s="24">
        <f>IF(Occurrence!J2313&gt;0,COUNTIFS(Occurrence!$J$2:$J$2441,"&gt;0",Occurrence!$J$2:$J$2441,"&lt;="&amp;Occurrence!J2313)/($B$8+1),0)</f>
        <v/>
      </c>
      <c r="P2313" s="16">
        <f>IF(Occurrence!J2313&gt;0,_xlfn.PERCENTILE.INC(Data!$O$2:$O$2441,($B$4+O2313*($B$5-1))/($B$3-1)),0)</f>
        <v/>
      </c>
      <c r="Q2313" s="16">
        <f>IF(Occurrence!J2313&gt;0,_xlfn.PERCENTILE.INC(Occurrence!$I$2:$I$2441,($B$6+O2313*($B$7-1))/($B$3-1)),0)</f>
        <v/>
      </c>
      <c r="R2313" s="16">
        <f>IF(Occurrence!J2313&gt;0,Occurrence!J2313/Q2313,0)</f>
        <v/>
      </c>
      <c r="S2313" s="9">
        <f>IF(Occurrence!J2313&gt;0,P2313*R2313,0)</f>
        <v/>
      </c>
      <c r="T2313" s="24">
        <f>IF(Occurrence!K2313&gt;0,COUNTIFS(Occurrence!$K$2:$K$2441,"&gt;0",Occurrence!$K$2:$K$2441,"&lt;="&amp;Occurrence!K2313)/($B$9+1),0)</f>
        <v/>
      </c>
      <c r="U2313" s="16">
        <f>IF(Occurrence!K2313&gt;0,_xlfn.PERCENTILE.INC(Data!$O$2:$O$2441,($B$4+T2313*($B$5-1))/($B$3-1)),0)</f>
        <v/>
      </c>
      <c r="V2313" s="16">
        <f>IF(Occurrence!K2313&gt;0,_xlfn.PERCENTILE.INC(Occurrence!$I$2:$I$2441,($B$6+T2313*($B$7-1))/($B$3-1)),0)</f>
        <v/>
      </c>
      <c r="W2313" s="16">
        <f>IF(Occurrence!K2313&gt;0,Occurrence!K2313/V2313,0)</f>
        <v/>
      </c>
      <c r="X2313" s="9">
        <f>IF(Occurrence!K2313&gt;0,U2313*W2313,0)</f>
        <v/>
      </c>
      <c r="Y2313" s="24">
        <f>COUNTIF(Data!$X$2:$X$2441,"&lt;="&amp;Data!X2313)/($B$3+1)</f>
        <v/>
      </c>
      <c r="Z2313" s="16">
        <f>_xlfn.PERCENTILE.INC(Data!$U$2:$U$2441,Y2313)</f>
        <v/>
      </c>
      <c r="AA2313" s="16">
        <f>_xlfn.PERCENTILE.INC(Data!$V$2:$V$2441,Y2313)</f>
        <v/>
      </c>
      <c r="AB2313" s="16">
        <f>Data!X2313-AA2313</f>
        <v/>
      </c>
      <c r="AC2313" s="9">
        <f>Z2313+AB2313</f>
        <v/>
      </c>
      <c r="AD2313" s="24">
        <f>COUNTIF(Data!$Y$2:$Y$2441,"&lt;="&amp;Data!Y2313)/($B$3+1)</f>
        <v/>
      </c>
      <c r="AE2313" s="16">
        <f>_xlfn.PERCENTILE.INC(Data!$U$2:$U$2441,AD2313)</f>
        <v/>
      </c>
      <c r="AF2313" s="16">
        <f>_xlfn.PERCENTILE.INC(Data!$V$2:$V$2441,AD2313)</f>
        <v/>
      </c>
      <c r="AG2313" s="16">
        <f>Data!Y2313-AF2313</f>
        <v/>
      </c>
      <c r="AH2313" s="9">
        <f>AE2313+AG2313</f>
        <v/>
      </c>
    </row>
    <row r="2314">
      <c r="N2314" s="14">
        <f>Data!A2314</f>
        <v/>
      </c>
      <c r="O2314" s="24">
        <f>IF(Occurrence!J2314&gt;0,COUNTIFS(Occurrence!$J$2:$J$2441,"&gt;0",Occurrence!$J$2:$J$2441,"&lt;="&amp;Occurrence!J2314)/($B$8+1),0)</f>
        <v/>
      </c>
      <c r="P2314" s="16">
        <f>IF(Occurrence!J2314&gt;0,_xlfn.PERCENTILE.INC(Data!$O$2:$O$2441,($B$4+O2314*($B$5-1))/($B$3-1)),0)</f>
        <v/>
      </c>
      <c r="Q2314" s="16">
        <f>IF(Occurrence!J2314&gt;0,_xlfn.PERCENTILE.INC(Occurrence!$I$2:$I$2441,($B$6+O2314*($B$7-1))/($B$3-1)),0)</f>
        <v/>
      </c>
      <c r="R2314" s="16">
        <f>IF(Occurrence!J2314&gt;0,Occurrence!J2314/Q2314,0)</f>
        <v/>
      </c>
      <c r="S2314" s="9">
        <f>IF(Occurrence!J2314&gt;0,P2314*R2314,0)</f>
        <v/>
      </c>
      <c r="T2314" s="24">
        <f>IF(Occurrence!K2314&gt;0,COUNTIFS(Occurrence!$K$2:$K$2441,"&gt;0",Occurrence!$K$2:$K$2441,"&lt;="&amp;Occurrence!K2314)/($B$9+1),0)</f>
        <v/>
      </c>
      <c r="U2314" s="16">
        <f>IF(Occurrence!K2314&gt;0,_xlfn.PERCENTILE.INC(Data!$O$2:$O$2441,($B$4+T2314*($B$5-1))/($B$3-1)),0)</f>
        <v/>
      </c>
      <c r="V2314" s="16">
        <f>IF(Occurrence!K2314&gt;0,_xlfn.PERCENTILE.INC(Occurrence!$I$2:$I$2441,($B$6+T2314*($B$7-1))/($B$3-1)),0)</f>
        <v/>
      </c>
      <c r="W2314" s="16">
        <f>IF(Occurrence!K2314&gt;0,Occurrence!K2314/V2314,0)</f>
        <v/>
      </c>
      <c r="X2314" s="9">
        <f>IF(Occurrence!K2314&gt;0,U2314*W2314,0)</f>
        <v/>
      </c>
      <c r="Y2314" s="24">
        <f>COUNTIF(Data!$X$2:$X$2441,"&lt;="&amp;Data!X2314)/($B$3+1)</f>
        <v/>
      </c>
      <c r="Z2314" s="16">
        <f>_xlfn.PERCENTILE.INC(Data!$U$2:$U$2441,Y2314)</f>
        <v/>
      </c>
      <c r="AA2314" s="16">
        <f>_xlfn.PERCENTILE.INC(Data!$V$2:$V$2441,Y2314)</f>
        <v/>
      </c>
      <c r="AB2314" s="16">
        <f>Data!X2314-AA2314</f>
        <v/>
      </c>
      <c r="AC2314" s="9">
        <f>Z2314+AB2314</f>
        <v/>
      </c>
      <c r="AD2314" s="24">
        <f>COUNTIF(Data!$Y$2:$Y$2441,"&lt;="&amp;Data!Y2314)/($B$3+1)</f>
        <v/>
      </c>
      <c r="AE2314" s="16">
        <f>_xlfn.PERCENTILE.INC(Data!$U$2:$U$2441,AD2314)</f>
        <v/>
      </c>
      <c r="AF2314" s="16">
        <f>_xlfn.PERCENTILE.INC(Data!$V$2:$V$2441,AD2314)</f>
        <v/>
      </c>
      <c r="AG2314" s="16">
        <f>Data!Y2314-AF2314</f>
        <v/>
      </c>
      <c r="AH2314" s="9">
        <f>AE2314+AG2314</f>
        <v/>
      </c>
    </row>
    <row r="2315">
      <c r="N2315" s="14">
        <f>Data!A2315</f>
        <v/>
      </c>
      <c r="O2315" s="24">
        <f>IF(Occurrence!J2315&gt;0,COUNTIFS(Occurrence!$J$2:$J$2441,"&gt;0",Occurrence!$J$2:$J$2441,"&lt;="&amp;Occurrence!J2315)/($B$8+1),0)</f>
        <v/>
      </c>
      <c r="P2315" s="16">
        <f>IF(Occurrence!J2315&gt;0,_xlfn.PERCENTILE.INC(Data!$O$2:$O$2441,($B$4+O2315*($B$5-1))/($B$3-1)),0)</f>
        <v/>
      </c>
      <c r="Q2315" s="16">
        <f>IF(Occurrence!J2315&gt;0,_xlfn.PERCENTILE.INC(Occurrence!$I$2:$I$2441,($B$6+O2315*($B$7-1))/($B$3-1)),0)</f>
        <v/>
      </c>
      <c r="R2315" s="16">
        <f>IF(Occurrence!J2315&gt;0,Occurrence!J2315/Q2315,0)</f>
        <v/>
      </c>
      <c r="S2315" s="9">
        <f>IF(Occurrence!J2315&gt;0,P2315*R2315,0)</f>
        <v/>
      </c>
      <c r="T2315" s="24">
        <f>IF(Occurrence!K2315&gt;0,COUNTIFS(Occurrence!$K$2:$K$2441,"&gt;0",Occurrence!$K$2:$K$2441,"&lt;="&amp;Occurrence!K2315)/($B$9+1),0)</f>
        <v/>
      </c>
      <c r="U2315" s="16">
        <f>IF(Occurrence!K2315&gt;0,_xlfn.PERCENTILE.INC(Data!$O$2:$O$2441,($B$4+T2315*($B$5-1))/($B$3-1)),0)</f>
        <v/>
      </c>
      <c r="V2315" s="16">
        <f>IF(Occurrence!K2315&gt;0,_xlfn.PERCENTILE.INC(Occurrence!$I$2:$I$2441,($B$6+T2315*($B$7-1))/($B$3-1)),0)</f>
        <v/>
      </c>
      <c r="W2315" s="16">
        <f>IF(Occurrence!K2315&gt;0,Occurrence!K2315/V2315,0)</f>
        <v/>
      </c>
      <c r="X2315" s="9">
        <f>IF(Occurrence!K2315&gt;0,U2315*W2315,0)</f>
        <v/>
      </c>
      <c r="Y2315" s="24">
        <f>COUNTIF(Data!$X$2:$X$2441,"&lt;="&amp;Data!X2315)/($B$3+1)</f>
        <v/>
      </c>
      <c r="Z2315" s="16">
        <f>_xlfn.PERCENTILE.INC(Data!$U$2:$U$2441,Y2315)</f>
        <v/>
      </c>
      <c r="AA2315" s="16">
        <f>_xlfn.PERCENTILE.INC(Data!$V$2:$V$2441,Y2315)</f>
        <v/>
      </c>
      <c r="AB2315" s="16">
        <f>Data!X2315-AA2315</f>
        <v/>
      </c>
      <c r="AC2315" s="9">
        <f>Z2315+AB2315</f>
        <v/>
      </c>
      <c r="AD2315" s="24">
        <f>COUNTIF(Data!$Y$2:$Y$2441,"&lt;="&amp;Data!Y2315)/($B$3+1)</f>
        <v/>
      </c>
      <c r="AE2315" s="16">
        <f>_xlfn.PERCENTILE.INC(Data!$U$2:$U$2441,AD2315)</f>
        <v/>
      </c>
      <c r="AF2315" s="16">
        <f>_xlfn.PERCENTILE.INC(Data!$V$2:$V$2441,AD2315)</f>
        <v/>
      </c>
      <c r="AG2315" s="16">
        <f>Data!Y2315-AF2315</f>
        <v/>
      </c>
      <c r="AH2315" s="9">
        <f>AE2315+AG2315</f>
        <v/>
      </c>
    </row>
    <row r="2316">
      <c r="N2316" s="14">
        <f>Data!A2316</f>
        <v/>
      </c>
      <c r="O2316" s="24">
        <f>IF(Occurrence!J2316&gt;0,COUNTIFS(Occurrence!$J$2:$J$2441,"&gt;0",Occurrence!$J$2:$J$2441,"&lt;="&amp;Occurrence!J2316)/($B$8+1),0)</f>
        <v/>
      </c>
      <c r="P2316" s="16">
        <f>IF(Occurrence!J2316&gt;0,_xlfn.PERCENTILE.INC(Data!$O$2:$O$2441,($B$4+O2316*($B$5-1))/($B$3-1)),0)</f>
        <v/>
      </c>
      <c r="Q2316" s="16">
        <f>IF(Occurrence!J2316&gt;0,_xlfn.PERCENTILE.INC(Occurrence!$I$2:$I$2441,($B$6+O2316*($B$7-1))/($B$3-1)),0)</f>
        <v/>
      </c>
      <c r="R2316" s="16">
        <f>IF(Occurrence!J2316&gt;0,Occurrence!J2316/Q2316,0)</f>
        <v/>
      </c>
      <c r="S2316" s="9">
        <f>IF(Occurrence!J2316&gt;0,P2316*R2316,0)</f>
        <v/>
      </c>
      <c r="T2316" s="24">
        <f>IF(Occurrence!K2316&gt;0,COUNTIFS(Occurrence!$K$2:$K$2441,"&gt;0",Occurrence!$K$2:$K$2441,"&lt;="&amp;Occurrence!K2316)/($B$9+1),0)</f>
        <v/>
      </c>
      <c r="U2316" s="16">
        <f>IF(Occurrence!K2316&gt;0,_xlfn.PERCENTILE.INC(Data!$O$2:$O$2441,($B$4+T2316*($B$5-1))/($B$3-1)),0)</f>
        <v/>
      </c>
      <c r="V2316" s="16">
        <f>IF(Occurrence!K2316&gt;0,_xlfn.PERCENTILE.INC(Occurrence!$I$2:$I$2441,($B$6+T2316*($B$7-1))/($B$3-1)),0)</f>
        <v/>
      </c>
      <c r="W2316" s="16">
        <f>IF(Occurrence!K2316&gt;0,Occurrence!K2316/V2316,0)</f>
        <v/>
      </c>
      <c r="X2316" s="9">
        <f>IF(Occurrence!K2316&gt;0,U2316*W2316,0)</f>
        <v/>
      </c>
      <c r="Y2316" s="24">
        <f>COUNTIF(Data!$X$2:$X$2441,"&lt;="&amp;Data!X2316)/($B$3+1)</f>
        <v/>
      </c>
      <c r="Z2316" s="16">
        <f>_xlfn.PERCENTILE.INC(Data!$U$2:$U$2441,Y2316)</f>
        <v/>
      </c>
      <c r="AA2316" s="16">
        <f>_xlfn.PERCENTILE.INC(Data!$V$2:$V$2441,Y2316)</f>
        <v/>
      </c>
      <c r="AB2316" s="16">
        <f>Data!X2316-AA2316</f>
        <v/>
      </c>
      <c r="AC2316" s="9">
        <f>Z2316+AB2316</f>
        <v/>
      </c>
      <c r="AD2316" s="24">
        <f>COUNTIF(Data!$Y$2:$Y$2441,"&lt;="&amp;Data!Y2316)/($B$3+1)</f>
        <v/>
      </c>
      <c r="AE2316" s="16">
        <f>_xlfn.PERCENTILE.INC(Data!$U$2:$U$2441,AD2316)</f>
        <v/>
      </c>
      <c r="AF2316" s="16">
        <f>_xlfn.PERCENTILE.INC(Data!$V$2:$V$2441,AD2316)</f>
        <v/>
      </c>
      <c r="AG2316" s="16">
        <f>Data!Y2316-AF2316</f>
        <v/>
      </c>
      <c r="AH2316" s="9">
        <f>AE2316+AG2316</f>
        <v/>
      </c>
    </row>
    <row r="2317">
      <c r="N2317" s="14">
        <f>Data!A2317</f>
        <v/>
      </c>
      <c r="O2317" s="24">
        <f>IF(Occurrence!J2317&gt;0,COUNTIFS(Occurrence!$J$2:$J$2441,"&gt;0",Occurrence!$J$2:$J$2441,"&lt;="&amp;Occurrence!J2317)/($B$8+1),0)</f>
        <v/>
      </c>
      <c r="P2317" s="16">
        <f>IF(Occurrence!J2317&gt;0,_xlfn.PERCENTILE.INC(Data!$O$2:$O$2441,($B$4+O2317*($B$5-1))/($B$3-1)),0)</f>
        <v/>
      </c>
      <c r="Q2317" s="16">
        <f>IF(Occurrence!J2317&gt;0,_xlfn.PERCENTILE.INC(Occurrence!$I$2:$I$2441,($B$6+O2317*($B$7-1))/($B$3-1)),0)</f>
        <v/>
      </c>
      <c r="R2317" s="16">
        <f>IF(Occurrence!J2317&gt;0,Occurrence!J2317/Q2317,0)</f>
        <v/>
      </c>
      <c r="S2317" s="9">
        <f>IF(Occurrence!J2317&gt;0,P2317*R2317,0)</f>
        <v/>
      </c>
      <c r="T2317" s="24">
        <f>IF(Occurrence!K2317&gt;0,COUNTIFS(Occurrence!$K$2:$K$2441,"&gt;0",Occurrence!$K$2:$K$2441,"&lt;="&amp;Occurrence!K2317)/($B$9+1),0)</f>
        <v/>
      </c>
      <c r="U2317" s="16">
        <f>IF(Occurrence!K2317&gt;0,_xlfn.PERCENTILE.INC(Data!$O$2:$O$2441,($B$4+T2317*($B$5-1))/($B$3-1)),0)</f>
        <v/>
      </c>
      <c r="V2317" s="16">
        <f>IF(Occurrence!K2317&gt;0,_xlfn.PERCENTILE.INC(Occurrence!$I$2:$I$2441,($B$6+T2317*($B$7-1))/($B$3-1)),0)</f>
        <v/>
      </c>
      <c r="W2317" s="16">
        <f>IF(Occurrence!K2317&gt;0,Occurrence!K2317/V2317,0)</f>
        <v/>
      </c>
      <c r="X2317" s="9">
        <f>IF(Occurrence!K2317&gt;0,U2317*W2317,0)</f>
        <v/>
      </c>
      <c r="Y2317" s="24">
        <f>COUNTIF(Data!$X$2:$X$2441,"&lt;="&amp;Data!X2317)/($B$3+1)</f>
        <v/>
      </c>
      <c r="Z2317" s="16">
        <f>_xlfn.PERCENTILE.INC(Data!$U$2:$U$2441,Y2317)</f>
        <v/>
      </c>
      <c r="AA2317" s="16">
        <f>_xlfn.PERCENTILE.INC(Data!$V$2:$V$2441,Y2317)</f>
        <v/>
      </c>
      <c r="AB2317" s="16">
        <f>Data!X2317-AA2317</f>
        <v/>
      </c>
      <c r="AC2317" s="9">
        <f>Z2317+AB2317</f>
        <v/>
      </c>
      <c r="AD2317" s="24">
        <f>COUNTIF(Data!$Y$2:$Y$2441,"&lt;="&amp;Data!Y2317)/($B$3+1)</f>
        <v/>
      </c>
      <c r="AE2317" s="16">
        <f>_xlfn.PERCENTILE.INC(Data!$U$2:$U$2441,AD2317)</f>
        <v/>
      </c>
      <c r="AF2317" s="16">
        <f>_xlfn.PERCENTILE.INC(Data!$V$2:$V$2441,AD2317)</f>
        <v/>
      </c>
      <c r="AG2317" s="16">
        <f>Data!Y2317-AF2317</f>
        <v/>
      </c>
      <c r="AH2317" s="9">
        <f>AE2317+AG2317</f>
        <v/>
      </c>
    </row>
    <row r="2318">
      <c r="N2318" s="14">
        <f>Data!A2318</f>
        <v/>
      </c>
      <c r="O2318" s="24">
        <f>IF(Occurrence!J2318&gt;0,COUNTIFS(Occurrence!$J$2:$J$2441,"&gt;0",Occurrence!$J$2:$J$2441,"&lt;="&amp;Occurrence!J2318)/($B$8+1),0)</f>
        <v/>
      </c>
      <c r="P2318" s="16">
        <f>IF(Occurrence!J2318&gt;0,_xlfn.PERCENTILE.INC(Data!$O$2:$O$2441,($B$4+O2318*($B$5-1))/($B$3-1)),0)</f>
        <v/>
      </c>
      <c r="Q2318" s="16">
        <f>IF(Occurrence!J2318&gt;0,_xlfn.PERCENTILE.INC(Occurrence!$I$2:$I$2441,($B$6+O2318*($B$7-1))/($B$3-1)),0)</f>
        <v/>
      </c>
      <c r="R2318" s="16">
        <f>IF(Occurrence!J2318&gt;0,Occurrence!J2318/Q2318,0)</f>
        <v/>
      </c>
      <c r="S2318" s="9">
        <f>IF(Occurrence!J2318&gt;0,P2318*R2318,0)</f>
        <v/>
      </c>
      <c r="T2318" s="24">
        <f>IF(Occurrence!K2318&gt;0,COUNTIFS(Occurrence!$K$2:$K$2441,"&gt;0",Occurrence!$K$2:$K$2441,"&lt;="&amp;Occurrence!K2318)/($B$9+1),0)</f>
        <v/>
      </c>
      <c r="U2318" s="16">
        <f>IF(Occurrence!K2318&gt;0,_xlfn.PERCENTILE.INC(Data!$O$2:$O$2441,($B$4+T2318*($B$5-1))/($B$3-1)),0)</f>
        <v/>
      </c>
      <c r="V2318" s="16">
        <f>IF(Occurrence!K2318&gt;0,_xlfn.PERCENTILE.INC(Occurrence!$I$2:$I$2441,($B$6+T2318*($B$7-1))/($B$3-1)),0)</f>
        <v/>
      </c>
      <c r="W2318" s="16">
        <f>IF(Occurrence!K2318&gt;0,Occurrence!K2318/V2318,0)</f>
        <v/>
      </c>
      <c r="X2318" s="9">
        <f>IF(Occurrence!K2318&gt;0,U2318*W2318,0)</f>
        <v/>
      </c>
      <c r="Y2318" s="24">
        <f>COUNTIF(Data!$X$2:$X$2441,"&lt;="&amp;Data!X2318)/($B$3+1)</f>
        <v/>
      </c>
      <c r="Z2318" s="16">
        <f>_xlfn.PERCENTILE.INC(Data!$U$2:$U$2441,Y2318)</f>
        <v/>
      </c>
      <c r="AA2318" s="16">
        <f>_xlfn.PERCENTILE.INC(Data!$V$2:$V$2441,Y2318)</f>
        <v/>
      </c>
      <c r="AB2318" s="16">
        <f>Data!X2318-AA2318</f>
        <v/>
      </c>
      <c r="AC2318" s="9">
        <f>Z2318+AB2318</f>
        <v/>
      </c>
      <c r="AD2318" s="24">
        <f>COUNTIF(Data!$Y$2:$Y$2441,"&lt;="&amp;Data!Y2318)/($B$3+1)</f>
        <v/>
      </c>
      <c r="AE2318" s="16">
        <f>_xlfn.PERCENTILE.INC(Data!$U$2:$U$2441,AD2318)</f>
        <v/>
      </c>
      <c r="AF2318" s="16">
        <f>_xlfn.PERCENTILE.INC(Data!$V$2:$V$2441,AD2318)</f>
        <v/>
      </c>
      <c r="AG2318" s="16">
        <f>Data!Y2318-AF2318</f>
        <v/>
      </c>
      <c r="AH2318" s="9">
        <f>AE2318+AG2318</f>
        <v/>
      </c>
    </row>
    <row r="2319">
      <c r="N2319" s="14">
        <f>Data!A2319</f>
        <v/>
      </c>
      <c r="O2319" s="24">
        <f>IF(Occurrence!J2319&gt;0,COUNTIFS(Occurrence!$J$2:$J$2441,"&gt;0",Occurrence!$J$2:$J$2441,"&lt;="&amp;Occurrence!J2319)/($B$8+1),0)</f>
        <v/>
      </c>
      <c r="P2319" s="16">
        <f>IF(Occurrence!J2319&gt;0,_xlfn.PERCENTILE.INC(Data!$O$2:$O$2441,($B$4+O2319*($B$5-1))/($B$3-1)),0)</f>
        <v/>
      </c>
      <c r="Q2319" s="16">
        <f>IF(Occurrence!J2319&gt;0,_xlfn.PERCENTILE.INC(Occurrence!$I$2:$I$2441,($B$6+O2319*($B$7-1))/($B$3-1)),0)</f>
        <v/>
      </c>
      <c r="R2319" s="16">
        <f>IF(Occurrence!J2319&gt;0,Occurrence!J2319/Q2319,0)</f>
        <v/>
      </c>
      <c r="S2319" s="9">
        <f>IF(Occurrence!J2319&gt;0,P2319*R2319,0)</f>
        <v/>
      </c>
      <c r="T2319" s="24">
        <f>IF(Occurrence!K2319&gt;0,COUNTIFS(Occurrence!$K$2:$K$2441,"&gt;0",Occurrence!$K$2:$K$2441,"&lt;="&amp;Occurrence!K2319)/($B$9+1),0)</f>
        <v/>
      </c>
      <c r="U2319" s="16">
        <f>IF(Occurrence!K2319&gt;0,_xlfn.PERCENTILE.INC(Data!$O$2:$O$2441,($B$4+T2319*($B$5-1))/($B$3-1)),0)</f>
        <v/>
      </c>
      <c r="V2319" s="16">
        <f>IF(Occurrence!K2319&gt;0,_xlfn.PERCENTILE.INC(Occurrence!$I$2:$I$2441,($B$6+T2319*($B$7-1))/($B$3-1)),0)</f>
        <v/>
      </c>
      <c r="W2319" s="16">
        <f>IF(Occurrence!K2319&gt;0,Occurrence!K2319/V2319,0)</f>
        <v/>
      </c>
      <c r="X2319" s="9">
        <f>IF(Occurrence!K2319&gt;0,U2319*W2319,0)</f>
        <v/>
      </c>
      <c r="Y2319" s="24">
        <f>COUNTIF(Data!$X$2:$X$2441,"&lt;="&amp;Data!X2319)/($B$3+1)</f>
        <v/>
      </c>
      <c r="Z2319" s="16">
        <f>_xlfn.PERCENTILE.INC(Data!$U$2:$U$2441,Y2319)</f>
        <v/>
      </c>
      <c r="AA2319" s="16">
        <f>_xlfn.PERCENTILE.INC(Data!$V$2:$V$2441,Y2319)</f>
        <v/>
      </c>
      <c r="AB2319" s="16">
        <f>Data!X2319-AA2319</f>
        <v/>
      </c>
      <c r="AC2319" s="9">
        <f>Z2319+AB2319</f>
        <v/>
      </c>
      <c r="AD2319" s="24">
        <f>COUNTIF(Data!$Y$2:$Y$2441,"&lt;="&amp;Data!Y2319)/($B$3+1)</f>
        <v/>
      </c>
      <c r="AE2319" s="16">
        <f>_xlfn.PERCENTILE.INC(Data!$U$2:$U$2441,AD2319)</f>
        <v/>
      </c>
      <c r="AF2319" s="16">
        <f>_xlfn.PERCENTILE.INC(Data!$V$2:$V$2441,AD2319)</f>
        <v/>
      </c>
      <c r="AG2319" s="16">
        <f>Data!Y2319-AF2319</f>
        <v/>
      </c>
      <c r="AH2319" s="9">
        <f>AE2319+AG2319</f>
        <v/>
      </c>
    </row>
    <row r="2320">
      <c r="N2320" s="14">
        <f>Data!A2320</f>
        <v/>
      </c>
      <c r="O2320" s="24">
        <f>IF(Occurrence!J2320&gt;0,COUNTIFS(Occurrence!$J$2:$J$2441,"&gt;0",Occurrence!$J$2:$J$2441,"&lt;="&amp;Occurrence!J2320)/($B$8+1),0)</f>
        <v/>
      </c>
      <c r="P2320" s="16">
        <f>IF(Occurrence!J2320&gt;0,_xlfn.PERCENTILE.INC(Data!$O$2:$O$2441,($B$4+O2320*($B$5-1))/($B$3-1)),0)</f>
        <v/>
      </c>
      <c r="Q2320" s="16">
        <f>IF(Occurrence!J2320&gt;0,_xlfn.PERCENTILE.INC(Occurrence!$I$2:$I$2441,($B$6+O2320*($B$7-1))/($B$3-1)),0)</f>
        <v/>
      </c>
      <c r="R2320" s="16">
        <f>IF(Occurrence!J2320&gt;0,Occurrence!J2320/Q2320,0)</f>
        <v/>
      </c>
      <c r="S2320" s="9">
        <f>IF(Occurrence!J2320&gt;0,P2320*R2320,0)</f>
        <v/>
      </c>
      <c r="T2320" s="24">
        <f>IF(Occurrence!K2320&gt;0,COUNTIFS(Occurrence!$K$2:$K$2441,"&gt;0",Occurrence!$K$2:$K$2441,"&lt;="&amp;Occurrence!K2320)/($B$9+1),0)</f>
        <v/>
      </c>
      <c r="U2320" s="16">
        <f>IF(Occurrence!K2320&gt;0,_xlfn.PERCENTILE.INC(Data!$O$2:$O$2441,($B$4+T2320*($B$5-1))/($B$3-1)),0)</f>
        <v/>
      </c>
      <c r="V2320" s="16">
        <f>IF(Occurrence!K2320&gt;0,_xlfn.PERCENTILE.INC(Occurrence!$I$2:$I$2441,($B$6+T2320*($B$7-1))/($B$3-1)),0)</f>
        <v/>
      </c>
      <c r="W2320" s="16">
        <f>IF(Occurrence!K2320&gt;0,Occurrence!K2320/V2320,0)</f>
        <v/>
      </c>
      <c r="X2320" s="9">
        <f>IF(Occurrence!K2320&gt;0,U2320*W2320,0)</f>
        <v/>
      </c>
      <c r="Y2320" s="24">
        <f>COUNTIF(Data!$X$2:$X$2441,"&lt;="&amp;Data!X2320)/($B$3+1)</f>
        <v/>
      </c>
      <c r="Z2320" s="16">
        <f>_xlfn.PERCENTILE.INC(Data!$U$2:$U$2441,Y2320)</f>
        <v/>
      </c>
      <c r="AA2320" s="16">
        <f>_xlfn.PERCENTILE.INC(Data!$V$2:$V$2441,Y2320)</f>
        <v/>
      </c>
      <c r="AB2320" s="16">
        <f>Data!X2320-AA2320</f>
        <v/>
      </c>
      <c r="AC2320" s="9">
        <f>Z2320+AB2320</f>
        <v/>
      </c>
      <c r="AD2320" s="24">
        <f>COUNTIF(Data!$Y$2:$Y$2441,"&lt;="&amp;Data!Y2320)/($B$3+1)</f>
        <v/>
      </c>
      <c r="AE2320" s="16">
        <f>_xlfn.PERCENTILE.INC(Data!$U$2:$U$2441,AD2320)</f>
        <v/>
      </c>
      <c r="AF2320" s="16">
        <f>_xlfn.PERCENTILE.INC(Data!$V$2:$V$2441,AD2320)</f>
        <v/>
      </c>
      <c r="AG2320" s="16">
        <f>Data!Y2320-AF2320</f>
        <v/>
      </c>
      <c r="AH2320" s="9">
        <f>AE2320+AG2320</f>
        <v/>
      </c>
    </row>
    <row r="2321">
      <c r="N2321" s="14">
        <f>Data!A2321</f>
        <v/>
      </c>
      <c r="O2321" s="24">
        <f>IF(Occurrence!J2321&gt;0,COUNTIFS(Occurrence!$J$2:$J$2441,"&gt;0",Occurrence!$J$2:$J$2441,"&lt;="&amp;Occurrence!J2321)/($B$8+1),0)</f>
        <v/>
      </c>
      <c r="P2321" s="16">
        <f>IF(Occurrence!J2321&gt;0,_xlfn.PERCENTILE.INC(Data!$O$2:$O$2441,($B$4+O2321*($B$5-1))/($B$3-1)),0)</f>
        <v/>
      </c>
      <c r="Q2321" s="16">
        <f>IF(Occurrence!J2321&gt;0,_xlfn.PERCENTILE.INC(Occurrence!$I$2:$I$2441,($B$6+O2321*($B$7-1))/($B$3-1)),0)</f>
        <v/>
      </c>
      <c r="R2321" s="16">
        <f>IF(Occurrence!J2321&gt;0,Occurrence!J2321/Q2321,0)</f>
        <v/>
      </c>
      <c r="S2321" s="9">
        <f>IF(Occurrence!J2321&gt;0,P2321*R2321,0)</f>
        <v/>
      </c>
      <c r="T2321" s="24">
        <f>IF(Occurrence!K2321&gt;0,COUNTIFS(Occurrence!$K$2:$K$2441,"&gt;0",Occurrence!$K$2:$K$2441,"&lt;="&amp;Occurrence!K2321)/($B$9+1),0)</f>
        <v/>
      </c>
      <c r="U2321" s="16">
        <f>IF(Occurrence!K2321&gt;0,_xlfn.PERCENTILE.INC(Data!$O$2:$O$2441,($B$4+T2321*($B$5-1))/($B$3-1)),0)</f>
        <v/>
      </c>
      <c r="V2321" s="16">
        <f>IF(Occurrence!K2321&gt;0,_xlfn.PERCENTILE.INC(Occurrence!$I$2:$I$2441,($B$6+T2321*($B$7-1))/($B$3-1)),0)</f>
        <v/>
      </c>
      <c r="W2321" s="16">
        <f>IF(Occurrence!K2321&gt;0,Occurrence!K2321/V2321,0)</f>
        <v/>
      </c>
      <c r="X2321" s="9">
        <f>IF(Occurrence!K2321&gt;0,U2321*W2321,0)</f>
        <v/>
      </c>
      <c r="Y2321" s="24">
        <f>COUNTIF(Data!$X$2:$X$2441,"&lt;="&amp;Data!X2321)/($B$3+1)</f>
        <v/>
      </c>
      <c r="Z2321" s="16">
        <f>_xlfn.PERCENTILE.INC(Data!$U$2:$U$2441,Y2321)</f>
        <v/>
      </c>
      <c r="AA2321" s="16">
        <f>_xlfn.PERCENTILE.INC(Data!$V$2:$V$2441,Y2321)</f>
        <v/>
      </c>
      <c r="AB2321" s="16">
        <f>Data!X2321-AA2321</f>
        <v/>
      </c>
      <c r="AC2321" s="9">
        <f>Z2321+AB2321</f>
        <v/>
      </c>
      <c r="AD2321" s="24">
        <f>COUNTIF(Data!$Y$2:$Y$2441,"&lt;="&amp;Data!Y2321)/($B$3+1)</f>
        <v/>
      </c>
      <c r="AE2321" s="16">
        <f>_xlfn.PERCENTILE.INC(Data!$U$2:$U$2441,AD2321)</f>
        <v/>
      </c>
      <c r="AF2321" s="16">
        <f>_xlfn.PERCENTILE.INC(Data!$V$2:$V$2441,AD2321)</f>
        <v/>
      </c>
      <c r="AG2321" s="16">
        <f>Data!Y2321-AF2321</f>
        <v/>
      </c>
      <c r="AH2321" s="9">
        <f>AE2321+AG2321</f>
        <v/>
      </c>
    </row>
    <row r="2322">
      <c r="N2322" s="14">
        <f>Data!A2322</f>
        <v/>
      </c>
      <c r="O2322" s="24">
        <f>IF(Occurrence!J2322&gt;0,COUNTIFS(Occurrence!$J$2:$J$2441,"&gt;0",Occurrence!$J$2:$J$2441,"&lt;="&amp;Occurrence!J2322)/($B$8+1),0)</f>
        <v/>
      </c>
      <c r="P2322" s="16">
        <f>IF(Occurrence!J2322&gt;0,_xlfn.PERCENTILE.INC(Data!$O$2:$O$2441,($B$4+O2322*($B$5-1))/($B$3-1)),0)</f>
        <v/>
      </c>
      <c r="Q2322" s="16">
        <f>IF(Occurrence!J2322&gt;0,_xlfn.PERCENTILE.INC(Occurrence!$I$2:$I$2441,($B$6+O2322*($B$7-1))/($B$3-1)),0)</f>
        <v/>
      </c>
      <c r="R2322" s="16">
        <f>IF(Occurrence!J2322&gt;0,Occurrence!J2322/Q2322,0)</f>
        <v/>
      </c>
      <c r="S2322" s="9">
        <f>IF(Occurrence!J2322&gt;0,P2322*R2322,0)</f>
        <v/>
      </c>
      <c r="T2322" s="24">
        <f>IF(Occurrence!K2322&gt;0,COUNTIFS(Occurrence!$K$2:$K$2441,"&gt;0",Occurrence!$K$2:$K$2441,"&lt;="&amp;Occurrence!K2322)/($B$9+1),0)</f>
        <v/>
      </c>
      <c r="U2322" s="16">
        <f>IF(Occurrence!K2322&gt;0,_xlfn.PERCENTILE.INC(Data!$O$2:$O$2441,($B$4+T2322*($B$5-1))/($B$3-1)),0)</f>
        <v/>
      </c>
      <c r="V2322" s="16">
        <f>IF(Occurrence!K2322&gt;0,_xlfn.PERCENTILE.INC(Occurrence!$I$2:$I$2441,($B$6+T2322*($B$7-1))/($B$3-1)),0)</f>
        <v/>
      </c>
      <c r="W2322" s="16">
        <f>IF(Occurrence!K2322&gt;0,Occurrence!K2322/V2322,0)</f>
        <v/>
      </c>
      <c r="X2322" s="9">
        <f>IF(Occurrence!K2322&gt;0,U2322*W2322,0)</f>
        <v/>
      </c>
      <c r="Y2322" s="24">
        <f>COUNTIF(Data!$X$2:$X$2441,"&lt;="&amp;Data!X2322)/($B$3+1)</f>
        <v/>
      </c>
      <c r="Z2322" s="16">
        <f>_xlfn.PERCENTILE.INC(Data!$U$2:$U$2441,Y2322)</f>
        <v/>
      </c>
      <c r="AA2322" s="16">
        <f>_xlfn.PERCENTILE.INC(Data!$V$2:$V$2441,Y2322)</f>
        <v/>
      </c>
      <c r="AB2322" s="16">
        <f>Data!X2322-AA2322</f>
        <v/>
      </c>
      <c r="AC2322" s="9">
        <f>Z2322+AB2322</f>
        <v/>
      </c>
      <c r="AD2322" s="24">
        <f>COUNTIF(Data!$Y$2:$Y$2441,"&lt;="&amp;Data!Y2322)/($B$3+1)</f>
        <v/>
      </c>
      <c r="AE2322" s="16">
        <f>_xlfn.PERCENTILE.INC(Data!$U$2:$U$2441,AD2322)</f>
        <v/>
      </c>
      <c r="AF2322" s="16">
        <f>_xlfn.PERCENTILE.INC(Data!$V$2:$V$2441,AD2322)</f>
        <v/>
      </c>
      <c r="AG2322" s="16">
        <f>Data!Y2322-AF2322</f>
        <v/>
      </c>
      <c r="AH2322" s="9">
        <f>AE2322+AG2322</f>
        <v/>
      </c>
    </row>
    <row r="2323">
      <c r="N2323" s="14">
        <f>Data!A2323</f>
        <v/>
      </c>
      <c r="O2323" s="24">
        <f>IF(Occurrence!J2323&gt;0,COUNTIFS(Occurrence!$J$2:$J$2441,"&gt;0",Occurrence!$J$2:$J$2441,"&lt;="&amp;Occurrence!J2323)/($B$8+1),0)</f>
        <v/>
      </c>
      <c r="P2323" s="16">
        <f>IF(Occurrence!J2323&gt;0,_xlfn.PERCENTILE.INC(Data!$O$2:$O$2441,($B$4+O2323*($B$5-1))/($B$3-1)),0)</f>
        <v/>
      </c>
      <c r="Q2323" s="16">
        <f>IF(Occurrence!J2323&gt;0,_xlfn.PERCENTILE.INC(Occurrence!$I$2:$I$2441,($B$6+O2323*($B$7-1))/($B$3-1)),0)</f>
        <v/>
      </c>
      <c r="R2323" s="16">
        <f>IF(Occurrence!J2323&gt;0,Occurrence!J2323/Q2323,0)</f>
        <v/>
      </c>
      <c r="S2323" s="9">
        <f>IF(Occurrence!J2323&gt;0,P2323*R2323,0)</f>
        <v/>
      </c>
      <c r="T2323" s="24">
        <f>IF(Occurrence!K2323&gt;0,COUNTIFS(Occurrence!$K$2:$K$2441,"&gt;0",Occurrence!$K$2:$K$2441,"&lt;="&amp;Occurrence!K2323)/($B$9+1),0)</f>
        <v/>
      </c>
      <c r="U2323" s="16">
        <f>IF(Occurrence!K2323&gt;0,_xlfn.PERCENTILE.INC(Data!$O$2:$O$2441,($B$4+T2323*($B$5-1))/($B$3-1)),0)</f>
        <v/>
      </c>
      <c r="V2323" s="16">
        <f>IF(Occurrence!K2323&gt;0,_xlfn.PERCENTILE.INC(Occurrence!$I$2:$I$2441,($B$6+T2323*($B$7-1))/($B$3-1)),0)</f>
        <v/>
      </c>
      <c r="W2323" s="16">
        <f>IF(Occurrence!K2323&gt;0,Occurrence!K2323/V2323,0)</f>
        <v/>
      </c>
      <c r="X2323" s="9">
        <f>IF(Occurrence!K2323&gt;0,U2323*W2323,0)</f>
        <v/>
      </c>
      <c r="Y2323" s="24">
        <f>COUNTIF(Data!$X$2:$X$2441,"&lt;="&amp;Data!X2323)/($B$3+1)</f>
        <v/>
      </c>
      <c r="Z2323" s="16">
        <f>_xlfn.PERCENTILE.INC(Data!$U$2:$U$2441,Y2323)</f>
        <v/>
      </c>
      <c r="AA2323" s="16">
        <f>_xlfn.PERCENTILE.INC(Data!$V$2:$V$2441,Y2323)</f>
        <v/>
      </c>
      <c r="AB2323" s="16">
        <f>Data!X2323-AA2323</f>
        <v/>
      </c>
      <c r="AC2323" s="9">
        <f>Z2323+AB2323</f>
        <v/>
      </c>
      <c r="AD2323" s="24">
        <f>COUNTIF(Data!$Y$2:$Y$2441,"&lt;="&amp;Data!Y2323)/($B$3+1)</f>
        <v/>
      </c>
      <c r="AE2323" s="16">
        <f>_xlfn.PERCENTILE.INC(Data!$U$2:$U$2441,AD2323)</f>
        <v/>
      </c>
      <c r="AF2323" s="16">
        <f>_xlfn.PERCENTILE.INC(Data!$V$2:$V$2441,AD2323)</f>
        <v/>
      </c>
      <c r="AG2323" s="16">
        <f>Data!Y2323-AF2323</f>
        <v/>
      </c>
      <c r="AH2323" s="9">
        <f>AE2323+AG2323</f>
        <v/>
      </c>
    </row>
    <row r="2324">
      <c r="N2324" s="14">
        <f>Data!A2324</f>
        <v/>
      </c>
      <c r="O2324" s="24">
        <f>IF(Occurrence!J2324&gt;0,COUNTIFS(Occurrence!$J$2:$J$2441,"&gt;0",Occurrence!$J$2:$J$2441,"&lt;="&amp;Occurrence!J2324)/($B$8+1),0)</f>
        <v/>
      </c>
      <c r="P2324" s="16">
        <f>IF(Occurrence!J2324&gt;0,_xlfn.PERCENTILE.INC(Data!$O$2:$O$2441,($B$4+O2324*($B$5-1))/($B$3-1)),0)</f>
        <v/>
      </c>
      <c r="Q2324" s="16">
        <f>IF(Occurrence!J2324&gt;0,_xlfn.PERCENTILE.INC(Occurrence!$I$2:$I$2441,($B$6+O2324*($B$7-1))/($B$3-1)),0)</f>
        <v/>
      </c>
      <c r="R2324" s="16">
        <f>IF(Occurrence!J2324&gt;0,Occurrence!J2324/Q2324,0)</f>
        <v/>
      </c>
      <c r="S2324" s="9">
        <f>IF(Occurrence!J2324&gt;0,P2324*R2324,0)</f>
        <v/>
      </c>
      <c r="T2324" s="24">
        <f>IF(Occurrence!K2324&gt;0,COUNTIFS(Occurrence!$K$2:$K$2441,"&gt;0",Occurrence!$K$2:$K$2441,"&lt;="&amp;Occurrence!K2324)/($B$9+1),0)</f>
        <v/>
      </c>
      <c r="U2324" s="16">
        <f>IF(Occurrence!K2324&gt;0,_xlfn.PERCENTILE.INC(Data!$O$2:$O$2441,($B$4+T2324*($B$5-1))/($B$3-1)),0)</f>
        <v/>
      </c>
      <c r="V2324" s="16">
        <f>IF(Occurrence!K2324&gt;0,_xlfn.PERCENTILE.INC(Occurrence!$I$2:$I$2441,($B$6+T2324*($B$7-1))/($B$3-1)),0)</f>
        <v/>
      </c>
      <c r="W2324" s="16">
        <f>IF(Occurrence!K2324&gt;0,Occurrence!K2324/V2324,0)</f>
        <v/>
      </c>
      <c r="X2324" s="9">
        <f>IF(Occurrence!K2324&gt;0,U2324*W2324,0)</f>
        <v/>
      </c>
      <c r="Y2324" s="24">
        <f>COUNTIF(Data!$X$2:$X$2441,"&lt;="&amp;Data!X2324)/($B$3+1)</f>
        <v/>
      </c>
      <c r="Z2324" s="16">
        <f>_xlfn.PERCENTILE.INC(Data!$U$2:$U$2441,Y2324)</f>
        <v/>
      </c>
      <c r="AA2324" s="16">
        <f>_xlfn.PERCENTILE.INC(Data!$V$2:$V$2441,Y2324)</f>
        <v/>
      </c>
      <c r="AB2324" s="16">
        <f>Data!X2324-AA2324</f>
        <v/>
      </c>
      <c r="AC2324" s="9">
        <f>Z2324+AB2324</f>
        <v/>
      </c>
      <c r="AD2324" s="24">
        <f>COUNTIF(Data!$Y$2:$Y$2441,"&lt;="&amp;Data!Y2324)/($B$3+1)</f>
        <v/>
      </c>
      <c r="AE2324" s="16">
        <f>_xlfn.PERCENTILE.INC(Data!$U$2:$U$2441,AD2324)</f>
        <v/>
      </c>
      <c r="AF2324" s="16">
        <f>_xlfn.PERCENTILE.INC(Data!$V$2:$V$2441,AD2324)</f>
        <v/>
      </c>
      <c r="AG2324" s="16">
        <f>Data!Y2324-AF2324</f>
        <v/>
      </c>
      <c r="AH2324" s="9">
        <f>AE2324+AG2324</f>
        <v/>
      </c>
    </row>
    <row r="2325">
      <c r="N2325" s="14">
        <f>Data!A2325</f>
        <v/>
      </c>
      <c r="O2325" s="24">
        <f>IF(Occurrence!J2325&gt;0,COUNTIFS(Occurrence!$J$2:$J$2441,"&gt;0",Occurrence!$J$2:$J$2441,"&lt;="&amp;Occurrence!J2325)/($B$8+1),0)</f>
        <v/>
      </c>
      <c r="P2325" s="16">
        <f>IF(Occurrence!J2325&gt;0,_xlfn.PERCENTILE.INC(Data!$O$2:$O$2441,($B$4+O2325*($B$5-1))/($B$3-1)),0)</f>
        <v/>
      </c>
      <c r="Q2325" s="16">
        <f>IF(Occurrence!J2325&gt;0,_xlfn.PERCENTILE.INC(Occurrence!$I$2:$I$2441,($B$6+O2325*($B$7-1))/($B$3-1)),0)</f>
        <v/>
      </c>
      <c r="R2325" s="16">
        <f>IF(Occurrence!J2325&gt;0,Occurrence!J2325/Q2325,0)</f>
        <v/>
      </c>
      <c r="S2325" s="9">
        <f>IF(Occurrence!J2325&gt;0,P2325*R2325,0)</f>
        <v/>
      </c>
      <c r="T2325" s="24">
        <f>IF(Occurrence!K2325&gt;0,COUNTIFS(Occurrence!$K$2:$K$2441,"&gt;0",Occurrence!$K$2:$K$2441,"&lt;="&amp;Occurrence!K2325)/($B$9+1),0)</f>
        <v/>
      </c>
      <c r="U2325" s="16">
        <f>IF(Occurrence!K2325&gt;0,_xlfn.PERCENTILE.INC(Data!$O$2:$O$2441,($B$4+T2325*($B$5-1))/($B$3-1)),0)</f>
        <v/>
      </c>
      <c r="V2325" s="16">
        <f>IF(Occurrence!K2325&gt;0,_xlfn.PERCENTILE.INC(Occurrence!$I$2:$I$2441,($B$6+T2325*($B$7-1))/($B$3-1)),0)</f>
        <v/>
      </c>
      <c r="W2325" s="16">
        <f>IF(Occurrence!K2325&gt;0,Occurrence!K2325/V2325,0)</f>
        <v/>
      </c>
      <c r="X2325" s="9">
        <f>IF(Occurrence!K2325&gt;0,U2325*W2325,0)</f>
        <v/>
      </c>
      <c r="Y2325" s="24">
        <f>COUNTIF(Data!$X$2:$X$2441,"&lt;="&amp;Data!X2325)/($B$3+1)</f>
        <v/>
      </c>
      <c r="Z2325" s="16">
        <f>_xlfn.PERCENTILE.INC(Data!$U$2:$U$2441,Y2325)</f>
        <v/>
      </c>
      <c r="AA2325" s="16">
        <f>_xlfn.PERCENTILE.INC(Data!$V$2:$V$2441,Y2325)</f>
        <v/>
      </c>
      <c r="AB2325" s="16">
        <f>Data!X2325-AA2325</f>
        <v/>
      </c>
      <c r="AC2325" s="9">
        <f>Z2325+AB2325</f>
        <v/>
      </c>
      <c r="AD2325" s="24">
        <f>COUNTIF(Data!$Y$2:$Y$2441,"&lt;="&amp;Data!Y2325)/($B$3+1)</f>
        <v/>
      </c>
      <c r="AE2325" s="16">
        <f>_xlfn.PERCENTILE.INC(Data!$U$2:$U$2441,AD2325)</f>
        <v/>
      </c>
      <c r="AF2325" s="16">
        <f>_xlfn.PERCENTILE.INC(Data!$V$2:$V$2441,AD2325)</f>
        <v/>
      </c>
      <c r="AG2325" s="16">
        <f>Data!Y2325-AF2325</f>
        <v/>
      </c>
      <c r="AH2325" s="9">
        <f>AE2325+AG2325</f>
        <v/>
      </c>
    </row>
    <row r="2326">
      <c r="N2326" s="14">
        <f>Data!A2326</f>
        <v/>
      </c>
      <c r="O2326" s="24">
        <f>IF(Occurrence!J2326&gt;0,COUNTIFS(Occurrence!$J$2:$J$2441,"&gt;0",Occurrence!$J$2:$J$2441,"&lt;="&amp;Occurrence!J2326)/($B$8+1),0)</f>
        <v/>
      </c>
      <c r="P2326" s="16">
        <f>IF(Occurrence!J2326&gt;0,_xlfn.PERCENTILE.INC(Data!$O$2:$O$2441,($B$4+O2326*($B$5-1))/($B$3-1)),0)</f>
        <v/>
      </c>
      <c r="Q2326" s="16">
        <f>IF(Occurrence!J2326&gt;0,_xlfn.PERCENTILE.INC(Occurrence!$I$2:$I$2441,($B$6+O2326*($B$7-1))/($B$3-1)),0)</f>
        <v/>
      </c>
      <c r="R2326" s="16">
        <f>IF(Occurrence!J2326&gt;0,Occurrence!J2326/Q2326,0)</f>
        <v/>
      </c>
      <c r="S2326" s="9">
        <f>IF(Occurrence!J2326&gt;0,P2326*R2326,0)</f>
        <v/>
      </c>
      <c r="T2326" s="24">
        <f>IF(Occurrence!K2326&gt;0,COUNTIFS(Occurrence!$K$2:$K$2441,"&gt;0",Occurrence!$K$2:$K$2441,"&lt;="&amp;Occurrence!K2326)/($B$9+1),0)</f>
        <v/>
      </c>
      <c r="U2326" s="16">
        <f>IF(Occurrence!K2326&gt;0,_xlfn.PERCENTILE.INC(Data!$O$2:$O$2441,($B$4+T2326*($B$5-1))/($B$3-1)),0)</f>
        <v/>
      </c>
      <c r="V2326" s="16">
        <f>IF(Occurrence!K2326&gt;0,_xlfn.PERCENTILE.INC(Occurrence!$I$2:$I$2441,($B$6+T2326*($B$7-1))/($B$3-1)),0)</f>
        <v/>
      </c>
      <c r="W2326" s="16">
        <f>IF(Occurrence!K2326&gt;0,Occurrence!K2326/V2326,0)</f>
        <v/>
      </c>
      <c r="X2326" s="9">
        <f>IF(Occurrence!K2326&gt;0,U2326*W2326,0)</f>
        <v/>
      </c>
      <c r="Y2326" s="24">
        <f>COUNTIF(Data!$X$2:$X$2441,"&lt;="&amp;Data!X2326)/($B$3+1)</f>
        <v/>
      </c>
      <c r="Z2326" s="16">
        <f>_xlfn.PERCENTILE.INC(Data!$U$2:$U$2441,Y2326)</f>
        <v/>
      </c>
      <c r="AA2326" s="16">
        <f>_xlfn.PERCENTILE.INC(Data!$V$2:$V$2441,Y2326)</f>
        <v/>
      </c>
      <c r="AB2326" s="16">
        <f>Data!X2326-AA2326</f>
        <v/>
      </c>
      <c r="AC2326" s="9">
        <f>Z2326+AB2326</f>
        <v/>
      </c>
      <c r="AD2326" s="24">
        <f>COUNTIF(Data!$Y$2:$Y$2441,"&lt;="&amp;Data!Y2326)/($B$3+1)</f>
        <v/>
      </c>
      <c r="AE2326" s="16">
        <f>_xlfn.PERCENTILE.INC(Data!$U$2:$U$2441,AD2326)</f>
        <v/>
      </c>
      <c r="AF2326" s="16">
        <f>_xlfn.PERCENTILE.INC(Data!$V$2:$V$2441,AD2326)</f>
        <v/>
      </c>
      <c r="AG2326" s="16">
        <f>Data!Y2326-AF2326</f>
        <v/>
      </c>
      <c r="AH2326" s="9">
        <f>AE2326+AG2326</f>
        <v/>
      </c>
    </row>
    <row r="2327">
      <c r="N2327" s="14">
        <f>Data!A2327</f>
        <v/>
      </c>
      <c r="O2327" s="24">
        <f>IF(Occurrence!J2327&gt;0,COUNTIFS(Occurrence!$J$2:$J$2441,"&gt;0",Occurrence!$J$2:$J$2441,"&lt;="&amp;Occurrence!J2327)/($B$8+1),0)</f>
        <v/>
      </c>
      <c r="P2327" s="16">
        <f>IF(Occurrence!J2327&gt;0,_xlfn.PERCENTILE.INC(Data!$O$2:$O$2441,($B$4+O2327*($B$5-1))/($B$3-1)),0)</f>
        <v/>
      </c>
      <c r="Q2327" s="16">
        <f>IF(Occurrence!J2327&gt;0,_xlfn.PERCENTILE.INC(Occurrence!$I$2:$I$2441,($B$6+O2327*($B$7-1))/($B$3-1)),0)</f>
        <v/>
      </c>
      <c r="R2327" s="16">
        <f>IF(Occurrence!J2327&gt;0,Occurrence!J2327/Q2327,0)</f>
        <v/>
      </c>
      <c r="S2327" s="9">
        <f>IF(Occurrence!J2327&gt;0,P2327*R2327,0)</f>
        <v/>
      </c>
      <c r="T2327" s="24">
        <f>IF(Occurrence!K2327&gt;0,COUNTIFS(Occurrence!$K$2:$K$2441,"&gt;0",Occurrence!$K$2:$K$2441,"&lt;="&amp;Occurrence!K2327)/($B$9+1),0)</f>
        <v/>
      </c>
      <c r="U2327" s="16">
        <f>IF(Occurrence!K2327&gt;0,_xlfn.PERCENTILE.INC(Data!$O$2:$O$2441,($B$4+T2327*($B$5-1))/($B$3-1)),0)</f>
        <v/>
      </c>
      <c r="V2327" s="16">
        <f>IF(Occurrence!K2327&gt;0,_xlfn.PERCENTILE.INC(Occurrence!$I$2:$I$2441,($B$6+T2327*($B$7-1))/($B$3-1)),0)</f>
        <v/>
      </c>
      <c r="W2327" s="16">
        <f>IF(Occurrence!K2327&gt;0,Occurrence!K2327/V2327,0)</f>
        <v/>
      </c>
      <c r="X2327" s="9">
        <f>IF(Occurrence!K2327&gt;0,U2327*W2327,0)</f>
        <v/>
      </c>
      <c r="Y2327" s="24">
        <f>COUNTIF(Data!$X$2:$X$2441,"&lt;="&amp;Data!X2327)/($B$3+1)</f>
        <v/>
      </c>
      <c r="Z2327" s="16">
        <f>_xlfn.PERCENTILE.INC(Data!$U$2:$U$2441,Y2327)</f>
        <v/>
      </c>
      <c r="AA2327" s="16">
        <f>_xlfn.PERCENTILE.INC(Data!$V$2:$V$2441,Y2327)</f>
        <v/>
      </c>
      <c r="AB2327" s="16">
        <f>Data!X2327-AA2327</f>
        <v/>
      </c>
      <c r="AC2327" s="9">
        <f>Z2327+AB2327</f>
        <v/>
      </c>
      <c r="AD2327" s="24">
        <f>COUNTIF(Data!$Y$2:$Y$2441,"&lt;="&amp;Data!Y2327)/($B$3+1)</f>
        <v/>
      </c>
      <c r="AE2327" s="16">
        <f>_xlfn.PERCENTILE.INC(Data!$U$2:$U$2441,AD2327)</f>
        <v/>
      </c>
      <c r="AF2327" s="16">
        <f>_xlfn.PERCENTILE.INC(Data!$V$2:$V$2441,AD2327)</f>
        <v/>
      </c>
      <c r="AG2327" s="16">
        <f>Data!Y2327-AF2327</f>
        <v/>
      </c>
      <c r="AH2327" s="9">
        <f>AE2327+AG2327</f>
        <v/>
      </c>
    </row>
    <row r="2328">
      <c r="N2328" s="14">
        <f>Data!A2328</f>
        <v/>
      </c>
      <c r="O2328" s="24">
        <f>IF(Occurrence!J2328&gt;0,COUNTIFS(Occurrence!$J$2:$J$2441,"&gt;0",Occurrence!$J$2:$J$2441,"&lt;="&amp;Occurrence!J2328)/($B$8+1),0)</f>
        <v/>
      </c>
      <c r="P2328" s="16">
        <f>IF(Occurrence!J2328&gt;0,_xlfn.PERCENTILE.INC(Data!$O$2:$O$2441,($B$4+O2328*($B$5-1))/($B$3-1)),0)</f>
        <v/>
      </c>
      <c r="Q2328" s="16">
        <f>IF(Occurrence!J2328&gt;0,_xlfn.PERCENTILE.INC(Occurrence!$I$2:$I$2441,($B$6+O2328*($B$7-1))/($B$3-1)),0)</f>
        <v/>
      </c>
      <c r="R2328" s="16">
        <f>IF(Occurrence!J2328&gt;0,Occurrence!J2328/Q2328,0)</f>
        <v/>
      </c>
      <c r="S2328" s="9">
        <f>IF(Occurrence!J2328&gt;0,P2328*R2328,0)</f>
        <v/>
      </c>
      <c r="T2328" s="24">
        <f>IF(Occurrence!K2328&gt;0,COUNTIFS(Occurrence!$K$2:$K$2441,"&gt;0",Occurrence!$K$2:$K$2441,"&lt;="&amp;Occurrence!K2328)/($B$9+1),0)</f>
        <v/>
      </c>
      <c r="U2328" s="16">
        <f>IF(Occurrence!K2328&gt;0,_xlfn.PERCENTILE.INC(Data!$O$2:$O$2441,($B$4+T2328*($B$5-1))/($B$3-1)),0)</f>
        <v/>
      </c>
      <c r="V2328" s="16">
        <f>IF(Occurrence!K2328&gt;0,_xlfn.PERCENTILE.INC(Occurrence!$I$2:$I$2441,($B$6+T2328*($B$7-1))/($B$3-1)),0)</f>
        <v/>
      </c>
      <c r="W2328" s="16">
        <f>IF(Occurrence!K2328&gt;0,Occurrence!K2328/V2328,0)</f>
        <v/>
      </c>
      <c r="X2328" s="9">
        <f>IF(Occurrence!K2328&gt;0,U2328*W2328,0)</f>
        <v/>
      </c>
      <c r="Y2328" s="24">
        <f>COUNTIF(Data!$X$2:$X$2441,"&lt;="&amp;Data!X2328)/($B$3+1)</f>
        <v/>
      </c>
      <c r="Z2328" s="16">
        <f>_xlfn.PERCENTILE.INC(Data!$U$2:$U$2441,Y2328)</f>
        <v/>
      </c>
      <c r="AA2328" s="16">
        <f>_xlfn.PERCENTILE.INC(Data!$V$2:$V$2441,Y2328)</f>
        <v/>
      </c>
      <c r="AB2328" s="16">
        <f>Data!X2328-AA2328</f>
        <v/>
      </c>
      <c r="AC2328" s="9">
        <f>Z2328+AB2328</f>
        <v/>
      </c>
      <c r="AD2328" s="24">
        <f>COUNTIF(Data!$Y$2:$Y$2441,"&lt;="&amp;Data!Y2328)/($B$3+1)</f>
        <v/>
      </c>
      <c r="AE2328" s="16">
        <f>_xlfn.PERCENTILE.INC(Data!$U$2:$U$2441,AD2328)</f>
        <v/>
      </c>
      <c r="AF2328" s="16">
        <f>_xlfn.PERCENTILE.INC(Data!$V$2:$V$2441,AD2328)</f>
        <v/>
      </c>
      <c r="AG2328" s="16">
        <f>Data!Y2328-AF2328</f>
        <v/>
      </c>
      <c r="AH2328" s="9">
        <f>AE2328+AG2328</f>
        <v/>
      </c>
    </row>
    <row r="2329">
      <c r="N2329" s="14">
        <f>Data!A2329</f>
        <v/>
      </c>
      <c r="O2329" s="24">
        <f>IF(Occurrence!J2329&gt;0,COUNTIFS(Occurrence!$J$2:$J$2441,"&gt;0",Occurrence!$J$2:$J$2441,"&lt;="&amp;Occurrence!J2329)/($B$8+1),0)</f>
        <v/>
      </c>
      <c r="P2329" s="16">
        <f>IF(Occurrence!J2329&gt;0,_xlfn.PERCENTILE.INC(Data!$O$2:$O$2441,($B$4+O2329*($B$5-1))/($B$3-1)),0)</f>
        <v/>
      </c>
      <c r="Q2329" s="16">
        <f>IF(Occurrence!J2329&gt;0,_xlfn.PERCENTILE.INC(Occurrence!$I$2:$I$2441,($B$6+O2329*($B$7-1))/($B$3-1)),0)</f>
        <v/>
      </c>
      <c r="R2329" s="16">
        <f>IF(Occurrence!J2329&gt;0,Occurrence!J2329/Q2329,0)</f>
        <v/>
      </c>
      <c r="S2329" s="9">
        <f>IF(Occurrence!J2329&gt;0,P2329*R2329,0)</f>
        <v/>
      </c>
      <c r="T2329" s="24">
        <f>IF(Occurrence!K2329&gt;0,COUNTIFS(Occurrence!$K$2:$K$2441,"&gt;0",Occurrence!$K$2:$K$2441,"&lt;="&amp;Occurrence!K2329)/($B$9+1),0)</f>
        <v/>
      </c>
      <c r="U2329" s="16">
        <f>IF(Occurrence!K2329&gt;0,_xlfn.PERCENTILE.INC(Data!$O$2:$O$2441,($B$4+T2329*($B$5-1))/($B$3-1)),0)</f>
        <v/>
      </c>
      <c r="V2329" s="16">
        <f>IF(Occurrence!K2329&gt;0,_xlfn.PERCENTILE.INC(Occurrence!$I$2:$I$2441,($B$6+T2329*($B$7-1))/($B$3-1)),0)</f>
        <v/>
      </c>
      <c r="W2329" s="16">
        <f>IF(Occurrence!K2329&gt;0,Occurrence!K2329/V2329,0)</f>
        <v/>
      </c>
      <c r="X2329" s="9">
        <f>IF(Occurrence!K2329&gt;0,U2329*W2329,0)</f>
        <v/>
      </c>
      <c r="Y2329" s="24">
        <f>COUNTIF(Data!$X$2:$X$2441,"&lt;="&amp;Data!X2329)/($B$3+1)</f>
        <v/>
      </c>
      <c r="Z2329" s="16">
        <f>_xlfn.PERCENTILE.INC(Data!$U$2:$U$2441,Y2329)</f>
        <v/>
      </c>
      <c r="AA2329" s="16">
        <f>_xlfn.PERCENTILE.INC(Data!$V$2:$V$2441,Y2329)</f>
        <v/>
      </c>
      <c r="AB2329" s="16">
        <f>Data!X2329-AA2329</f>
        <v/>
      </c>
      <c r="AC2329" s="9">
        <f>Z2329+AB2329</f>
        <v/>
      </c>
      <c r="AD2329" s="24">
        <f>COUNTIF(Data!$Y$2:$Y$2441,"&lt;="&amp;Data!Y2329)/($B$3+1)</f>
        <v/>
      </c>
      <c r="AE2329" s="16">
        <f>_xlfn.PERCENTILE.INC(Data!$U$2:$U$2441,AD2329)</f>
        <v/>
      </c>
      <c r="AF2329" s="16">
        <f>_xlfn.PERCENTILE.INC(Data!$V$2:$V$2441,AD2329)</f>
        <v/>
      </c>
      <c r="AG2329" s="16">
        <f>Data!Y2329-AF2329</f>
        <v/>
      </c>
      <c r="AH2329" s="9">
        <f>AE2329+AG2329</f>
        <v/>
      </c>
    </row>
    <row r="2330">
      <c r="N2330" s="14">
        <f>Data!A2330</f>
        <v/>
      </c>
      <c r="O2330" s="24">
        <f>IF(Occurrence!J2330&gt;0,COUNTIFS(Occurrence!$J$2:$J$2441,"&gt;0",Occurrence!$J$2:$J$2441,"&lt;="&amp;Occurrence!J2330)/($B$8+1),0)</f>
        <v/>
      </c>
      <c r="P2330" s="16">
        <f>IF(Occurrence!J2330&gt;0,_xlfn.PERCENTILE.INC(Data!$O$2:$O$2441,($B$4+O2330*($B$5-1))/($B$3-1)),0)</f>
        <v/>
      </c>
      <c r="Q2330" s="16">
        <f>IF(Occurrence!J2330&gt;0,_xlfn.PERCENTILE.INC(Occurrence!$I$2:$I$2441,($B$6+O2330*($B$7-1))/($B$3-1)),0)</f>
        <v/>
      </c>
      <c r="R2330" s="16">
        <f>IF(Occurrence!J2330&gt;0,Occurrence!J2330/Q2330,0)</f>
        <v/>
      </c>
      <c r="S2330" s="9">
        <f>IF(Occurrence!J2330&gt;0,P2330*R2330,0)</f>
        <v/>
      </c>
      <c r="T2330" s="24">
        <f>IF(Occurrence!K2330&gt;0,COUNTIFS(Occurrence!$K$2:$K$2441,"&gt;0",Occurrence!$K$2:$K$2441,"&lt;="&amp;Occurrence!K2330)/($B$9+1),0)</f>
        <v/>
      </c>
      <c r="U2330" s="16">
        <f>IF(Occurrence!K2330&gt;0,_xlfn.PERCENTILE.INC(Data!$O$2:$O$2441,($B$4+T2330*($B$5-1))/($B$3-1)),0)</f>
        <v/>
      </c>
      <c r="V2330" s="16">
        <f>IF(Occurrence!K2330&gt;0,_xlfn.PERCENTILE.INC(Occurrence!$I$2:$I$2441,($B$6+T2330*($B$7-1))/($B$3-1)),0)</f>
        <v/>
      </c>
      <c r="W2330" s="16">
        <f>IF(Occurrence!K2330&gt;0,Occurrence!K2330/V2330,0)</f>
        <v/>
      </c>
      <c r="X2330" s="9">
        <f>IF(Occurrence!K2330&gt;0,U2330*W2330,0)</f>
        <v/>
      </c>
      <c r="Y2330" s="24">
        <f>COUNTIF(Data!$X$2:$X$2441,"&lt;="&amp;Data!X2330)/($B$3+1)</f>
        <v/>
      </c>
      <c r="Z2330" s="16">
        <f>_xlfn.PERCENTILE.INC(Data!$U$2:$U$2441,Y2330)</f>
        <v/>
      </c>
      <c r="AA2330" s="16">
        <f>_xlfn.PERCENTILE.INC(Data!$V$2:$V$2441,Y2330)</f>
        <v/>
      </c>
      <c r="AB2330" s="16">
        <f>Data!X2330-AA2330</f>
        <v/>
      </c>
      <c r="AC2330" s="9">
        <f>Z2330+AB2330</f>
        <v/>
      </c>
      <c r="AD2330" s="24">
        <f>COUNTIF(Data!$Y$2:$Y$2441,"&lt;="&amp;Data!Y2330)/($B$3+1)</f>
        <v/>
      </c>
      <c r="AE2330" s="16">
        <f>_xlfn.PERCENTILE.INC(Data!$U$2:$U$2441,AD2330)</f>
        <v/>
      </c>
      <c r="AF2330" s="16">
        <f>_xlfn.PERCENTILE.INC(Data!$V$2:$V$2441,AD2330)</f>
        <v/>
      </c>
      <c r="AG2330" s="16">
        <f>Data!Y2330-AF2330</f>
        <v/>
      </c>
      <c r="AH2330" s="9">
        <f>AE2330+AG2330</f>
        <v/>
      </c>
    </row>
    <row r="2331">
      <c r="N2331" s="14">
        <f>Data!A2331</f>
        <v/>
      </c>
      <c r="O2331" s="24">
        <f>IF(Occurrence!J2331&gt;0,COUNTIFS(Occurrence!$J$2:$J$2441,"&gt;0",Occurrence!$J$2:$J$2441,"&lt;="&amp;Occurrence!J2331)/($B$8+1),0)</f>
        <v/>
      </c>
      <c r="P2331" s="16">
        <f>IF(Occurrence!J2331&gt;0,_xlfn.PERCENTILE.INC(Data!$O$2:$O$2441,($B$4+O2331*($B$5-1))/($B$3-1)),0)</f>
        <v/>
      </c>
      <c r="Q2331" s="16">
        <f>IF(Occurrence!J2331&gt;0,_xlfn.PERCENTILE.INC(Occurrence!$I$2:$I$2441,($B$6+O2331*($B$7-1))/($B$3-1)),0)</f>
        <v/>
      </c>
      <c r="R2331" s="16">
        <f>IF(Occurrence!J2331&gt;0,Occurrence!J2331/Q2331,0)</f>
        <v/>
      </c>
      <c r="S2331" s="9">
        <f>IF(Occurrence!J2331&gt;0,P2331*R2331,0)</f>
        <v/>
      </c>
      <c r="T2331" s="24">
        <f>IF(Occurrence!K2331&gt;0,COUNTIFS(Occurrence!$K$2:$K$2441,"&gt;0",Occurrence!$K$2:$K$2441,"&lt;="&amp;Occurrence!K2331)/($B$9+1),0)</f>
        <v/>
      </c>
      <c r="U2331" s="16">
        <f>IF(Occurrence!K2331&gt;0,_xlfn.PERCENTILE.INC(Data!$O$2:$O$2441,($B$4+T2331*($B$5-1))/($B$3-1)),0)</f>
        <v/>
      </c>
      <c r="V2331" s="16">
        <f>IF(Occurrence!K2331&gt;0,_xlfn.PERCENTILE.INC(Occurrence!$I$2:$I$2441,($B$6+T2331*($B$7-1))/($B$3-1)),0)</f>
        <v/>
      </c>
      <c r="W2331" s="16">
        <f>IF(Occurrence!K2331&gt;0,Occurrence!K2331/V2331,0)</f>
        <v/>
      </c>
      <c r="X2331" s="9">
        <f>IF(Occurrence!K2331&gt;0,U2331*W2331,0)</f>
        <v/>
      </c>
      <c r="Y2331" s="24">
        <f>COUNTIF(Data!$X$2:$X$2441,"&lt;="&amp;Data!X2331)/($B$3+1)</f>
        <v/>
      </c>
      <c r="Z2331" s="16">
        <f>_xlfn.PERCENTILE.INC(Data!$U$2:$U$2441,Y2331)</f>
        <v/>
      </c>
      <c r="AA2331" s="16">
        <f>_xlfn.PERCENTILE.INC(Data!$V$2:$V$2441,Y2331)</f>
        <v/>
      </c>
      <c r="AB2331" s="16">
        <f>Data!X2331-AA2331</f>
        <v/>
      </c>
      <c r="AC2331" s="9">
        <f>Z2331+AB2331</f>
        <v/>
      </c>
      <c r="AD2331" s="24">
        <f>COUNTIF(Data!$Y$2:$Y$2441,"&lt;="&amp;Data!Y2331)/($B$3+1)</f>
        <v/>
      </c>
      <c r="AE2331" s="16">
        <f>_xlfn.PERCENTILE.INC(Data!$U$2:$U$2441,AD2331)</f>
        <v/>
      </c>
      <c r="AF2331" s="16">
        <f>_xlfn.PERCENTILE.INC(Data!$V$2:$V$2441,AD2331)</f>
        <v/>
      </c>
      <c r="AG2331" s="16">
        <f>Data!Y2331-AF2331</f>
        <v/>
      </c>
      <c r="AH2331" s="9">
        <f>AE2331+AG2331</f>
        <v/>
      </c>
    </row>
    <row r="2332">
      <c r="N2332" s="14">
        <f>Data!A2332</f>
        <v/>
      </c>
      <c r="O2332" s="24">
        <f>IF(Occurrence!J2332&gt;0,COUNTIFS(Occurrence!$J$2:$J$2441,"&gt;0",Occurrence!$J$2:$J$2441,"&lt;="&amp;Occurrence!J2332)/($B$8+1),0)</f>
        <v/>
      </c>
      <c r="P2332" s="16">
        <f>IF(Occurrence!J2332&gt;0,_xlfn.PERCENTILE.INC(Data!$O$2:$O$2441,($B$4+O2332*($B$5-1))/($B$3-1)),0)</f>
        <v/>
      </c>
      <c r="Q2332" s="16">
        <f>IF(Occurrence!J2332&gt;0,_xlfn.PERCENTILE.INC(Occurrence!$I$2:$I$2441,($B$6+O2332*($B$7-1))/($B$3-1)),0)</f>
        <v/>
      </c>
      <c r="R2332" s="16">
        <f>IF(Occurrence!J2332&gt;0,Occurrence!J2332/Q2332,0)</f>
        <v/>
      </c>
      <c r="S2332" s="9">
        <f>IF(Occurrence!J2332&gt;0,P2332*R2332,0)</f>
        <v/>
      </c>
      <c r="T2332" s="24">
        <f>IF(Occurrence!K2332&gt;0,COUNTIFS(Occurrence!$K$2:$K$2441,"&gt;0",Occurrence!$K$2:$K$2441,"&lt;="&amp;Occurrence!K2332)/($B$9+1),0)</f>
        <v/>
      </c>
      <c r="U2332" s="16">
        <f>IF(Occurrence!K2332&gt;0,_xlfn.PERCENTILE.INC(Data!$O$2:$O$2441,($B$4+T2332*($B$5-1))/($B$3-1)),0)</f>
        <v/>
      </c>
      <c r="V2332" s="16">
        <f>IF(Occurrence!K2332&gt;0,_xlfn.PERCENTILE.INC(Occurrence!$I$2:$I$2441,($B$6+T2332*($B$7-1))/($B$3-1)),0)</f>
        <v/>
      </c>
      <c r="W2332" s="16">
        <f>IF(Occurrence!K2332&gt;0,Occurrence!K2332/V2332,0)</f>
        <v/>
      </c>
      <c r="X2332" s="9">
        <f>IF(Occurrence!K2332&gt;0,U2332*W2332,0)</f>
        <v/>
      </c>
      <c r="Y2332" s="24">
        <f>COUNTIF(Data!$X$2:$X$2441,"&lt;="&amp;Data!X2332)/($B$3+1)</f>
        <v/>
      </c>
      <c r="Z2332" s="16">
        <f>_xlfn.PERCENTILE.INC(Data!$U$2:$U$2441,Y2332)</f>
        <v/>
      </c>
      <c r="AA2332" s="16">
        <f>_xlfn.PERCENTILE.INC(Data!$V$2:$V$2441,Y2332)</f>
        <v/>
      </c>
      <c r="AB2332" s="16">
        <f>Data!X2332-AA2332</f>
        <v/>
      </c>
      <c r="AC2332" s="9">
        <f>Z2332+AB2332</f>
        <v/>
      </c>
      <c r="AD2332" s="24">
        <f>COUNTIF(Data!$Y$2:$Y$2441,"&lt;="&amp;Data!Y2332)/($B$3+1)</f>
        <v/>
      </c>
      <c r="AE2332" s="16">
        <f>_xlfn.PERCENTILE.INC(Data!$U$2:$U$2441,AD2332)</f>
        <v/>
      </c>
      <c r="AF2332" s="16">
        <f>_xlfn.PERCENTILE.INC(Data!$V$2:$V$2441,AD2332)</f>
        <v/>
      </c>
      <c r="AG2332" s="16">
        <f>Data!Y2332-AF2332</f>
        <v/>
      </c>
      <c r="AH2332" s="9">
        <f>AE2332+AG2332</f>
        <v/>
      </c>
    </row>
    <row r="2333">
      <c r="N2333" s="14">
        <f>Data!A2333</f>
        <v/>
      </c>
      <c r="O2333" s="24">
        <f>IF(Occurrence!J2333&gt;0,COUNTIFS(Occurrence!$J$2:$J$2441,"&gt;0",Occurrence!$J$2:$J$2441,"&lt;="&amp;Occurrence!J2333)/($B$8+1),0)</f>
        <v/>
      </c>
      <c r="P2333" s="16">
        <f>IF(Occurrence!J2333&gt;0,_xlfn.PERCENTILE.INC(Data!$O$2:$O$2441,($B$4+O2333*($B$5-1))/($B$3-1)),0)</f>
        <v/>
      </c>
      <c r="Q2333" s="16">
        <f>IF(Occurrence!J2333&gt;0,_xlfn.PERCENTILE.INC(Occurrence!$I$2:$I$2441,($B$6+O2333*($B$7-1))/($B$3-1)),0)</f>
        <v/>
      </c>
      <c r="R2333" s="16">
        <f>IF(Occurrence!J2333&gt;0,Occurrence!J2333/Q2333,0)</f>
        <v/>
      </c>
      <c r="S2333" s="9">
        <f>IF(Occurrence!J2333&gt;0,P2333*R2333,0)</f>
        <v/>
      </c>
      <c r="T2333" s="24">
        <f>IF(Occurrence!K2333&gt;0,COUNTIFS(Occurrence!$K$2:$K$2441,"&gt;0",Occurrence!$K$2:$K$2441,"&lt;="&amp;Occurrence!K2333)/($B$9+1),0)</f>
        <v/>
      </c>
      <c r="U2333" s="16">
        <f>IF(Occurrence!K2333&gt;0,_xlfn.PERCENTILE.INC(Data!$O$2:$O$2441,($B$4+T2333*($B$5-1))/($B$3-1)),0)</f>
        <v/>
      </c>
      <c r="V2333" s="16">
        <f>IF(Occurrence!K2333&gt;0,_xlfn.PERCENTILE.INC(Occurrence!$I$2:$I$2441,($B$6+T2333*($B$7-1))/($B$3-1)),0)</f>
        <v/>
      </c>
      <c r="W2333" s="16">
        <f>IF(Occurrence!K2333&gt;0,Occurrence!K2333/V2333,0)</f>
        <v/>
      </c>
      <c r="X2333" s="9">
        <f>IF(Occurrence!K2333&gt;0,U2333*W2333,0)</f>
        <v/>
      </c>
      <c r="Y2333" s="24">
        <f>COUNTIF(Data!$X$2:$X$2441,"&lt;="&amp;Data!X2333)/($B$3+1)</f>
        <v/>
      </c>
      <c r="Z2333" s="16">
        <f>_xlfn.PERCENTILE.INC(Data!$U$2:$U$2441,Y2333)</f>
        <v/>
      </c>
      <c r="AA2333" s="16">
        <f>_xlfn.PERCENTILE.INC(Data!$V$2:$V$2441,Y2333)</f>
        <v/>
      </c>
      <c r="AB2333" s="16">
        <f>Data!X2333-AA2333</f>
        <v/>
      </c>
      <c r="AC2333" s="9">
        <f>Z2333+AB2333</f>
        <v/>
      </c>
      <c r="AD2333" s="24">
        <f>COUNTIF(Data!$Y$2:$Y$2441,"&lt;="&amp;Data!Y2333)/($B$3+1)</f>
        <v/>
      </c>
      <c r="AE2333" s="16">
        <f>_xlfn.PERCENTILE.INC(Data!$U$2:$U$2441,AD2333)</f>
        <v/>
      </c>
      <c r="AF2333" s="16">
        <f>_xlfn.PERCENTILE.INC(Data!$V$2:$V$2441,AD2333)</f>
        <v/>
      </c>
      <c r="AG2333" s="16">
        <f>Data!Y2333-AF2333</f>
        <v/>
      </c>
      <c r="AH2333" s="9">
        <f>AE2333+AG2333</f>
        <v/>
      </c>
    </row>
    <row r="2334">
      <c r="N2334" s="14">
        <f>Data!A2334</f>
        <v/>
      </c>
      <c r="O2334" s="24">
        <f>IF(Occurrence!J2334&gt;0,COUNTIFS(Occurrence!$J$2:$J$2441,"&gt;0",Occurrence!$J$2:$J$2441,"&lt;="&amp;Occurrence!J2334)/($B$8+1),0)</f>
        <v/>
      </c>
      <c r="P2334" s="16">
        <f>IF(Occurrence!J2334&gt;0,_xlfn.PERCENTILE.INC(Data!$O$2:$O$2441,($B$4+O2334*($B$5-1))/($B$3-1)),0)</f>
        <v/>
      </c>
      <c r="Q2334" s="16">
        <f>IF(Occurrence!J2334&gt;0,_xlfn.PERCENTILE.INC(Occurrence!$I$2:$I$2441,($B$6+O2334*($B$7-1))/($B$3-1)),0)</f>
        <v/>
      </c>
      <c r="R2334" s="16">
        <f>IF(Occurrence!J2334&gt;0,Occurrence!J2334/Q2334,0)</f>
        <v/>
      </c>
      <c r="S2334" s="9">
        <f>IF(Occurrence!J2334&gt;0,P2334*R2334,0)</f>
        <v/>
      </c>
      <c r="T2334" s="24">
        <f>IF(Occurrence!K2334&gt;0,COUNTIFS(Occurrence!$K$2:$K$2441,"&gt;0",Occurrence!$K$2:$K$2441,"&lt;="&amp;Occurrence!K2334)/($B$9+1),0)</f>
        <v/>
      </c>
      <c r="U2334" s="16">
        <f>IF(Occurrence!K2334&gt;0,_xlfn.PERCENTILE.INC(Data!$O$2:$O$2441,($B$4+T2334*($B$5-1))/($B$3-1)),0)</f>
        <v/>
      </c>
      <c r="V2334" s="16">
        <f>IF(Occurrence!K2334&gt;0,_xlfn.PERCENTILE.INC(Occurrence!$I$2:$I$2441,($B$6+T2334*($B$7-1))/($B$3-1)),0)</f>
        <v/>
      </c>
      <c r="W2334" s="16">
        <f>IF(Occurrence!K2334&gt;0,Occurrence!K2334/V2334,0)</f>
        <v/>
      </c>
      <c r="X2334" s="9">
        <f>IF(Occurrence!K2334&gt;0,U2334*W2334,0)</f>
        <v/>
      </c>
      <c r="Y2334" s="24">
        <f>COUNTIF(Data!$X$2:$X$2441,"&lt;="&amp;Data!X2334)/($B$3+1)</f>
        <v/>
      </c>
      <c r="Z2334" s="16">
        <f>_xlfn.PERCENTILE.INC(Data!$U$2:$U$2441,Y2334)</f>
        <v/>
      </c>
      <c r="AA2334" s="16">
        <f>_xlfn.PERCENTILE.INC(Data!$V$2:$V$2441,Y2334)</f>
        <v/>
      </c>
      <c r="AB2334" s="16">
        <f>Data!X2334-AA2334</f>
        <v/>
      </c>
      <c r="AC2334" s="9">
        <f>Z2334+AB2334</f>
        <v/>
      </c>
      <c r="AD2334" s="24">
        <f>COUNTIF(Data!$Y$2:$Y$2441,"&lt;="&amp;Data!Y2334)/($B$3+1)</f>
        <v/>
      </c>
      <c r="AE2334" s="16">
        <f>_xlfn.PERCENTILE.INC(Data!$U$2:$U$2441,AD2334)</f>
        <v/>
      </c>
      <c r="AF2334" s="16">
        <f>_xlfn.PERCENTILE.INC(Data!$V$2:$V$2441,AD2334)</f>
        <v/>
      </c>
      <c r="AG2334" s="16">
        <f>Data!Y2334-AF2334</f>
        <v/>
      </c>
      <c r="AH2334" s="9">
        <f>AE2334+AG2334</f>
        <v/>
      </c>
    </row>
    <row r="2335">
      <c r="N2335" s="14">
        <f>Data!A2335</f>
        <v/>
      </c>
      <c r="O2335" s="24">
        <f>IF(Occurrence!J2335&gt;0,COUNTIFS(Occurrence!$J$2:$J$2441,"&gt;0",Occurrence!$J$2:$J$2441,"&lt;="&amp;Occurrence!J2335)/($B$8+1),0)</f>
        <v/>
      </c>
      <c r="P2335" s="16">
        <f>IF(Occurrence!J2335&gt;0,_xlfn.PERCENTILE.INC(Data!$O$2:$O$2441,($B$4+O2335*($B$5-1))/($B$3-1)),0)</f>
        <v/>
      </c>
      <c r="Q2335" s="16">
        <f>IF(Occurrence!J2335&gt;0,_xlfn.PERCENTILE.INC(Occurrence!$I$2:$I$2441,($B$6+O2335*($B$7-1))/($B$3-1)),0)</f>
        <v/>
      </c>
      <c r="R2335" s="16">
        <f>IF(Occurrence!J2335&gt;0,Occurrence!J2335/Q2335,0)</f>
        <v/>
      </c>
      <c r="S2335" s="9">
        <f>IF(Occurrence!J2335&gt;0,P2335*R2335,0)</f>
        <v/>
      </c>
      <c r="T2335" s="24">
        <f>IF(Occurrence!K2335&gt;0,COUNTIFS(Occurrence!$K$2:$K$2441,"&gt;0",Occurrence!$K$2:$K$2441,"&lt;="&amp;Occurrence!K2335)/($B$9+1),0)</f>
        <v/>
      </c>
      <c r="U2335" s="16">
        <f>IF(Occurrence!K2335&gt;0,_xlfn.PERCENTILE.INC(Data!$O$2:$O$2441,($B$4+T2335*($B$5-1))/($B$3-1)),0)</f>
        <v/>
      </c>
      <c r="V2335" s="16">
        <f>IF(Occurrence!K2335&gt;0,_xlfn.PERCENTILE.INC(Occurrence!$I$2:$I$2441,($B$6+T2335*($B$7-1))/($B$3-1)),0)</f>
        <v/>
      </c>
      <c r="W2335" s="16">
        <f>IF(Occurrence!K2335&gt;0,Occurrence!K2335/V2335,0)</f>
        <v/>
      </c>
      <c r="X2335" s="9">
        <f>IF(Occurrence!K2335&gt;0,U2335*W2335,0)</f>
        <v/>
      </c>
      <c r="Y2335" s="24">
        <f>COUNTIF(Data!$X$2:$X$2441,"&lt;="&amp;Data!X2335)/($B$3+1)</f>
        <v/>
      </c>
      <c r="Z2335" s="16">
        <f>_xlfn.PERCENTILE.INC(Data!$U$2:$U$2441,Y2335)</f>
        <v/>
      </c>
      <c r="AA2335" s="16">
        <f>_xlfn.PERCENTILE.INC(Data!$V$2:$V$2441,Y2335)</f>
        <v/>
      </c>
      <c r="AB2335" s="16">
        <f>Data!X2335-AA2335</f>
        <v/>
      </c>
      <c r="AC2335" s="9">
        <f>Z2335+AB2335</f>
        <v/>
      </c>
      <c r="AD2335" s="24">
        <f>COUNTIF(Data!$Y$2:$Y$2441,"&lt;="&amp;Data!Y2335)/($B$3+1)</f>
        <v/>
      </c>
      <c r="AE2335" s="16">
        <f>_xlfn.PERCENTILE.INC(Data!$U$2:$U$2441,AD2335)</f>
        <v/>
      </c>
      <c r="AF2335" s="16">
        <f>_xlfn.PERCENTILE.INC(Data!$V$2:$V$2441,AD2335)</f>
        <v/>
      </c>
      <c r="AG2335" s="16">
        <f>Data!Y2335-AF2335</f>
        <v/>
      </c>
      <c r="AH2335" s="9">
        <f>AE2335+AG2335</f>
        <v/>
      </c>
    </row>
    <row r="2336">
      <c r="N2336" s="14">
        <f>Data!A2336</f>
        <v/>
      </c>
      <c r="O2336" s="24">
        <f>IF(Occurrence!J2336&gt;0,COUNTIFS(Occurrence!$J$2:$J$2441,"&gt;0",Occurrence!$J$2:$J$2441,"&lt;="&amp;Occurrence!J2336)/($B$8+1),0)</f>
        <v/>
      </c>
      <c r="P2336" s="16">
        <f>IF(Occurrence!J2336&gt;0,_xlfn.PERCENTILE.INC(Data!$O$2:$O$2441,($B$4+O2336*($B$5-1))/($B$3-1)),0)</f>
        <v/>
      </c>
      <c r="Q2336" s="16">
        <f>IF(Occurrence!J2336&gt;0,_xlfn.PERCENTILE.INC(Occurrence!$I$2:$I$2441,($B$6+O2336*($B$7-1))/($B$3-1)),0)</f>
        <v/>
      </c>
      <c r="R2336" s="16">
        <f>IF(Occurrence!J2336&gt;0,Occurrence!J2336/Q2336,0)</f>
        <v/>
      </c>
      <c r="S2336" s="9">
        <f>IF(Occurrence!J2336&gt;0,P2336*R2336,0)</f>
        <v/>
      </c>
      <c r="T2336" s="24">
        <f>IF(Occurrence!K2336&gt;0,COUNTIFS(Occurrence!$K$2:$K$2441,"&gt;0",Occurrence!$K$2:$K$2441,"&lt;="&amp;Occurrence!K2336)/($B$9+1),0)</f>
        <v/>
      </c>
      <c r="U2336" s="16">
        <f>IF(Occurrence!K2336&gt;0,_xlfn.PERCENTILE.INC(Data!$O$2:$O$2441,($B$4+T2336*($B$5-1))/($B$3-1)),0)</f>
        <v/>
      </c>
      <c r="V2336" s="16">
        <f>IF(Occurrence!K2336&gt;0,_xlfn.PERCENTILE.INC(Occurrence!$I$2:$I$2441,($B$6+T2336*($B$7-1))/($B$3-1)),0)</f>
        <v/>
      </c>
      <c r="W2336" s="16">
        <f>IF(Occurrence!K2336&gt;0,Occurrence!K2336/V2336,0)</f>
        <v/>
      </c>
      <c r="X2336" s="9">
        <f>IF(Occurrence!K2336&gt;0,U2336*W2336,0)</f>
        <v/>
      </c>
      <c r="Y2336" s="24">
        <f>COUNTIF(Data!$X$2:$X$2441,"&lt;="&amp;Data!X2336)/($B$3+1)</f>
        <v/>
      </c>
      <c r="Z2336" s="16">
        <f>_xlfn.PERCENTILE.INC(Data!$U$2:$U$2441,Y2336)</f>
        <v/>
      </c>
      <c r="AA2336" s="16">
        <f>_xlfn.PERCENTILE.INC(Data!$V$2:$V$2441,Y2336)</f>
        <v/>
      </c>
      <c r="AB2336" s="16">
        <f>Data!X2336-AA2336</f>
        <v/>
      </c>
      <c r="AC2336" s="9">
        <f>Z2336+AB2336</f>
        <v/>
      </c>
      <c r="AD2336" s="24">
        <f>COUNTIF(Data!$Y$2:$Y$2441,"&lt;="&amp;Data!Y2336)/($B$3+1)</f>
        <v/>
      </c>
      <c r="AE2336" s="16">
        <f>_xlfn.PERCENTILE.INC(Data!$U$2:$U$2441,AD2336)</f>
        <v/>
      </c>
      <c r="AF2336" s="16">
        <f>_xlfn.PERCENTILE.INC(Data!$V$2:$V$2441,AD2336)</f>
        <v/>
      </c>
      <c r="AG2336" s="16">
        <f>Data!Y2336-AF2336</f>
        <v/>
      </c>
      <c r="AH2336" s="9">
        <f>AE2336+AG2336</f>
        <v/>
      </c>
    </row>
    <row r="2337">
      <c r="N2337" s="14">
        <f>Data!A2337</f>
        <v/>
      </c>
      <c r="O2337" s="24">
        <f>IF(Occurrence!J2337&gt;0,COUNTIFS(Occurrence!$J$2:$J$2441,"&gt;0",Occurrence!$J$2:$J$2441,"&lt;="&amp;Occurrence!J2337)/($B$8+1),0)</f>
        <v/>
      </c>
      <c r="P2337" s="16">
        <f>IF(Occurrence!J2337&gt;0,_xlfn.PERCENTILE.INC(Data!$O$2:$O$2441,($B$4+O2337*($B$5-1))/($B$3-1)),0)</f>
        <v/>
      </c>
      <c r="Q2337" s="16">
        <f>IF(Occurrence!J2337&gt;0,_xlfn.PERCENTILE.INC(Occurrence!$I$2:$I$2441,($B$6+O2337*($B$7-1))/($B$3-1)),0)</f>
        <v/>
      </c>
      <c r="R2337" s="16">
        <f>IF(Occurrence!J2337&gt;0,Occurrence!J2337/Q2337,0)</f>
        <v/>
      </c>
      <c r="S2337" s="9">
        <f>IF(Occurrence!J2337&gt;0,P2337*R2337,0)</f>
        <v/>
      </c>
      <c r="T2337" s="24">
        <f>IF(Occurrence!K2337&gt;0,COUNTIFS(Occurrence!$K$2:$K$2441,"&gt;0",Occurrence!$K$2:$K$2441,"&lt;="&amp;Occurrence!K2337)/($B$9+1),0)</f>
        <v/>
      </c>
      <c r="U2337" s="16">
        <f>IF(Occurrence!K2337&gt;0,_xlfn.PERCENTILE.INC(Data!$O$2:$O$2441,($B$4+T2337*($B$5-1))/($B$3-1)),0)</f>
        <v/>
      </c>
      <c r="V2337" s="16">
        <f>IF(Occurrence!K2337&gt;0,_xlfn.PERCENTILE.INC(Occurrence!$I$2:$I$2441,($B$6+T2337*($B$7-1))/($B$3-1)),0)</f>
        <v/>
      </c>
      <c r="W2337" s="16">
        <f>IF(Occurrence!K2337&gt;0,Occurrence!K2337/V2337,0)</f>
        <v/>
      </c>
      <c r="X2337" s="9">
        <f>IF(Occurrence!K2337&gt;0,U2337*W2337,0)</f>
        <v/>
      </c>
      <c r="Y2337" s="24">
        <f>COUNTIF(Data!$X$2:$X$2441,"&lt;="&amp;Data!X2337)/($B$3+1)</f>
        <v/>
      </c>
      <c r="Z2337" s="16">
        <f>_xlfn.PERCENTILE.INC(Data!$U$2:$U$2441,Y2337)</f>
        <v/>
      </c>
      <c r="AA2337" s="16">
        <f>_xlfn.PERCENTILE.INC(Data!$V$2:$V$2441,Y2337)</f>
        <v/>
      </c>
      <c r="AB2337" s="16">
        <f>Data!X2337-AA2337</f>
        <v/>
      </c>
      <c r="AC2337" s="9">
        <f>Z2337+AB2337</f>
        <v/>
      </c>
      <c r="AD2337" s="24">
        <f>COUNTIF(Data!$Y$2:$Y$2441,"&lt;="&amp;Data!Y2337)/($B$3+1)</f>
        <v/>
      </c>
      <c r="AE2337" s="16">
        <f>_xlfn.PERCENTILE.INC(Data!$U$2:$U$2441,AD2337)</f>
        <v/>
      </c>
      <c r="AF2337" s="16">
        <f>_xlfn.PERCENTILE.INC(Data!$V$2:$V$2441,AD2337)</f>
        <v/>
      </c>
      <c r="AG2337" s="16">
        <f>Data!Y2337-AF2337</f>
        <v/>
      </c>
      <c r="AH2337" s="9">
        <f>AE2337+AG2337</f>
        <v/>
      </c>
    </row>
    <row r="2338">
      <c r="N2338" s="14">
        <f>Data!A2338</f>
        <v/>
      </c>
      <c r="O2338" s="24">
        <f>IF(Occurrence!J2338&gt;0,COUNTIFS(Occurrence!$J$2:$J$2441,"&gt;0",Occurrence!$J$2:$J$2441,"&lt;="&amp;Occurrence!J2338)/($B$8+1),0)</f>
        <v/>
      </c>
      <c r="P2338" s="16">
        <f>IF(Occurrence!J2338&gt;0,_xlfn.PERCENTILE.INC(Data!$O$2:$O$2441,($B$4+O2338*($B$5-1))/($B$3-1)),0)</f>
        <v/>
      </c>
      <c r="Q2338" s="16">
        <f>IF(Occurrence!J2338&gt;0,_xlfn.PERCENTILE.INC(Occurrence!$I$2:$I$2441,($B$6+O2338*($B$7-1))/($B$3-1)),0)</f>
        <v/>
      </c>
      <c r="R2338" s="16">
        <f>IF(Occurrence!J2338&gt;0,Occurrence!J2338/Q2338,0)</f>
        <v/>
      </c>
      <c r="S2338" s="9">
        <f>IF(Occurrence!J2338&gt;0,P2338*R2338,0)</f>
        <v/>
      </c>
      <c r="T2338" s="24">
        <f>IF(Occurrence!K2338&gt;0,COUNTIFS(Occurrence!$K$2:$K$2441,"&gt;0",Occurrence!$K$2:$K$2441,"&lt;="&amp;Occurrence!K2338)/($B$9+1),0)</f>
        <v/>
      </c>
      <c r="U2338" s="16">
        <f>IF(Occurrence!K2338&gt;0,_xlfn.PERCENTILE.INC(Data!$O$2:$O$2441,($B$4+T2338*($B$5-1))/($B$3-1)),0)</f>
        <v/>
      </c>
      <c r="V2338" s="16">
        <f>IF(Occurrence!K2338&gt;0,_xlfn.PERCENTILE.INC(Occurrence!$I$2:$I$2441,($B$6+T2338*($B$7-1))/($B$3-1)),0)</f>
        <v/>
      </c>
      <c r="W2338" s="16">
        <f>IF(Occurrence!K2338&gt;0,Occurrence!K2338/V2338,0)</f>
        <v/>
      </c>
      <c r="X2338" s="9">
        <f>IF(Occurrence!K2338&gt;0,U2338*W2338,0)</f>
        <v/>
      </c>
      <c r="Y2338" s="24">
        <f>COUNTIF(Data!$X$2:$X$2441,"&lt;="&amp;Data!X2338)/($B$3+1)</f>
        <v/>
      </c>
      <c r="Z2338" s="16">
        <f>_xlfn.PERCENTILE.INC(Data!$U$2:$U$2441,Y2338)</f>
        <v/>
      </c>
      <c r="AA2338" s="16">
        <f>_xlfn.PERCENTILE.INC(Data!$V$2:$V$2441,Y2338)</f>
        <v/>
      </c>
      <c r="AB2338" s="16">
        <f>Data!X2338-AA2338</f>
        <v/>
      </c>
      <c r="AC2338" s="9">
        <f>Z2338+AB2338</f>
        <v/>
      </c>
      <c r="AD2338" s="24">
        <f>COUNTIF(Data!$Y$2:$Y$2441,"&lt;="&amp;Data!Y2338)/($B$3+1)</f>
        <v/>
      </c>
      <c r="AE2338" s="16">
        <f>_xlfn.PERCENTILE.INC(Data!$U$2:$U$2441,AD2338)</f>
        <v/>
      </c>
      <c r="AF2338" s="16">
        <f>_xlfn.PERCENTILE.INC(Data!$V$2:$V$2441,AD2338)</f>
        <v/>
      </c>
      <c r="AG2338" s="16">
        <f>Data!Y2338-AF2338</f>
        <v/>
      </c>
      <c r="AH2338" s="9">
        <f>AE2338+AG2338</f>
        <v/>
      </c>
    </row>
    <row r="2339">
      <c r="N2339" s="14">
        <f>Data!A2339</f>
        <v/>
      </c>
      <c r="O2339" s="24">
        <f>IF(Occurrence!J2339&gt;0,COUNTIFS(Occurrence!$J$2:$J$2441,"&gt;0",Occurrence!$J$2:$J$2441,"&lt;="&amp;Occurrence!J2339)/($B$8+1),0)</f>
        <v/>
      </c>
      <c r="P2339" s="16">
        <f>IF(Occurrence!J2339&gt;0,_xlfn.PERCENTILE.INC(Data!$O$2:$O$2441,($B$4+O2339*($B$5-1))/($B$3-1)),0)</f>
        <v/>
      </c>
      <c r="Q2339" s="16">
        <f>IF(Occurrence!J2339&gt;0,_xlfn.PERCENTILE.INC(Occurrence!$I$2:$I$2441,($B$6+O2339*($B$7-1))/($B$3-1)),0)</f>
        <v/>
      </c>
      <c r="R2339" s="16">
        <f>IF(Occurrence!J2339&gt;0,Occurrence!J2339/Q2339,0)</f>
        <v/>
      </c>
      <c r="S2339" s="9">
        <f>IF(Occurrence!J2339&gt;0,P2339*R2339,0)</f>
        <v/>
      </c>
      <c r="T2339" s="24">
        <f>IF(Occurrence!K2339&gt;0,COUNTIFS(Occurrence!$K$2:$K$2441,"&gt;0",Occurrence!$K$2:$K$2441,"&lt;="&amp;Occurrence!K2339)/($B$9+1),0)</f>
        <v/>
      </c>
      <c r="U2339" s="16">
        <f>IF(Occurrence!K2339&gt;0,_xlfn.PERCENTILE.INC(Data!$O$2:$O$2441,($B$4+T2339*($B$5-1))/($B$3-1)),0)</f>
        <v/>
      </c>
      <c r="V2339" s="16">
        <f>IF(Occurrence!K2339&gt;0,_xlfn.PERCENTILE.INC(Occurrence!$I$2:$I$2441,($B$6+T2339*($B$7-1))/($B$3-1)),0)</f>
        <v/>
      </c>
      <c r="W2339" s="16">
        <f>IF(Occurrence!K2339&gt;0,Occurrence!K2339/V2339,0)</f>
        <v/>
      </c>
      <c r="X2339" s="9">
        <f>IF(Occurrence!K2339&gt;0,U2339*W2339,0)</f>
        <v/>
      </c>
      <c r="Y2339" s="24">
        <f>COUNTIF(Data!$X$2:$X$2441,"&lt;="&amp;Data!X2339)/($B$3+1)</f>
        <v/>
      </c>
      <c r="Z2339" s="16">
        <f>_xlfn.PERCENTILE.INC(Data!$U$2:$U$2441,Y2339)</f>
        <v/>
      </c>
      <c r="AA2339" s="16">
        <f>_xlfn.PERCENTILE.INC(Data!$V$2:$V$2441,Y2339)</f>
        <v/>
      </c>
      <c r="AB2339" s="16">
        <f>Data!X2339-AA2339</f>
        <v/>
      </c>
      <c r="AC2339" s="9">
        <f>Z2339+AB2339</f>
        <v/>
      </c>
      <c r="AD2339" s="24">
        <f>COUNTIF(Data!$Y$2:$Y$2441,"&lt;="&amp;Data!Y2339)/($B$3+1)</f>
        <v/>
      </c>
      <c r="AE2339" s="16">
        <f>_xlfn.PERCENTILE.INC(Data!$U$2:$U$2441,AD2339)</f>
        <v/>
      </c>
      <c r="AF2339" s="16">
        <f>_xlfn.PERCENTILE.INC(Data!$V$2:$V$2441,AD2339)</f>
        <v/>
      </c>
      <c r="AG2339" s="16">
        <f>Data!Y2339-AF2339</f>
        <v/>
      </c>
      <c r="AH2339" s="9">
        <f>AE2339+AG2339</f>
        <v/>
      </c>
    </row>
    <row r="2340">
      <c r="N2340" s="14">
        <f>Data!A2340</f>
        <v/>
      </c>
      <c r="O2340" s="24">
        <f>IF(Occurrence!J2340&gt;0,COUNTIFS(Occurrence!$J$2:$J$2441,"&gt;0",Occurrence!$J$2:$J$2441,"&lt;="&amp;Occurrence!J2340)/($B$8+1),0)</f>
        <v/>
      </c>
      <c r="P2340" s="16">
        <f>IF(Occurrence!J2340&gt;0,_xlfn.PERCENTILE.INC(Data!$O$2:$O$2441,($B$4+O2340*($B$5-1))/($B$3-1)),0)</f>
        <v/>
      </c>
      <c r="Q2340" s="16">
        <f>IF(Occurrence!J2340&gt;0,_xlfn.PERCENTILE.INC(Occurrence!$I$2:$I$2441,($B$6+O2340*($B$7-1))/($B$3-1)),0)</f>
        <v/>
      </c>
      <c r="R2340" s="16">
        <f>IF(Occurrence!J2340&gt;0,Occurrence!J2340/Q2340,0)</f>
        <v/>
      </c>
      <c r="S2340" s="9">
        <f>IF(Occurrence!J2340&gt;0,P2340*R2340,0)</f>
        <v/>
      </c>
      <c r="T2340" s="24">
        <f>IF(Occurrence!K2340&gt;0,COUNTIFS(Occurrence!$K$2:$K$2441,"&gt;0",Occurrence!$K$2:$K$2441,"&lt;="&amp;Occurrence!K2340)/($B$9+1),0)</f>
        <v/>
      </c>
      <c r="U2340" s="16">
        <f>IF(Occurrence!K2340&gt;0,_xlfn.PERCENTILE.INC(Data!$O$2:$O$2441,($B$4+T2340*($B$5-1))/($B$3-1)),0)</f>
        <v/>
      </c>
      <c r="V2340" s="16">
        <f>IF(Occurrence!K2340&gt;0,_xlfn.PERCENTILE.INC(Occurrence!$I$2:$I$2441,($B$6+T2340*($B$7-1))/($B$3-1)),0)</f>
        <v/>
      </c>
      <c r="W2340" s="16">
        <f>IF(Occurrence!K2340&gt;0,Occurrence!K2340/V2340,0)</f>
        <v/>
      </c>
      <c r="X2340" s="9">
        <f>IF(Occurrence!K2340&gt;0,U2340*W2340,0)</f>
        <v/>
      </c>
      <c r="Y2340" s="24">
        <f>COUNTIF(Data!$X$2:$X$2441,"&lt;="&amp;Data!X2340)/($B$3+1)</f>
        <v/>
      </c>
      <c r="Z2340" s="16">
        <f>_xlfn.PERCENTILE.INC(Data!$U$2:$U$2441,Y2340)</f>
        <v/>
      </c>
      <c r="AA2340" s="16">
        <f>_xlfn.PERCENTILE.INC(Data!$V$2:$V$2441,Y2340)</f>
        <v/>
      </c>
      <c r="AB2340" s="16">
        <f>Data!X2340-AA2340</f>
        <v/>
      </c>
      <c r="AC2340" s="9">
        <f>Z2340+AB2340</f>
        <v/>
      </c>
      <c r="AD2340" s="24">
        <f>COUNTIF(Data!$Y$2:$Y$2441,"&lt;="&amp;Data!Y2340)/($B$3+1)</f>
        <v/>
      </c>
      <c r="AE2340" s="16">
        <f>_xlfn.PERCENTILE.INC(Data!$U$2:$U$2441,AD2340)</f>
        <v/>
      </c>
      <c r="AF2340" s="16">
        <f>_xlfn.PERCENTILE.INC(Data!$V$2:$V$2441,AD2340)</f>
        <v/>
      </c>
      <c r="AG2340" s="16">
        <f>Data!Y2340-AF2340</f>
        <v/>
      </c>
      <c r="AH2340" s="9">
        <f>AE2340+AG2340</f>
        <v/>
      </c>
    </row>
    <row r="2341">
      <c r="N2341" s="14">
        <f>Data!A2341</f>
        <v/>
      </c>
      <c r="O2341" s="24">
        <f>IF(Occurrence!J2341&gt;0,COUNTIFS(Occurrence!$J$2:$J$2441,"&gt;0",Occurrence!$J$2:$J$2441,"&lt;="&amp;Occurrence!J2341)/($B$8+1),0)</f>
        <v/>
      </c>
      <c r="P2341" s="16">
        <f>IF(Occurrence!J2341&gt;0,_xlfn.PERCENTILE.INC(Data!$O$2:$O$2441,($B$4+O2341*($B$5-1))/($B$3-1)),0)</f>
        <v/>
      </c>
      <c r="Q2341" s="16">
        <f>IF(Occurrence!J2341&gt;0,_xlfn.PERCENTILE.INC(Occurrence!$I$2:$I$2441,($B$6+O2341*($B$7-1))/($B$3-1)),0)</f>
        <v/>
      </c>
      <c r="R2341" s="16">
        <f>IF(Occurrence!J2341&gt;0,Occurrence!J2341/Q2341,0)</f>
        <v/>
      </c>
      <c r="S2341" s="9">
        <f>IF(Occurrence!J2341&gt;0,P2341*R2341,0)</f>
        <v/>
      </c>
      <c r="T2341" s="24">
        <f>IF(Occurrence!K2341&gt;0,COUNTIFS(Occurrence!$K$2:$K$2441,"&gt;0",Occurrence!$K$2:$K$2441,"&lt;="&amp;Occurrence!K2341)/($B$9+1),0)</f>
        <v/>
      </c>
      <c r="U2341" s="16">
        <f>IF(Occurrence!K2341&gt;0,_xlfn.PERCENTILE.INC(Data!$O$2:$O$2441,($B$4+T2341*($B$5-1))/($B$3-1)),0)</f>
        <v/>
      </c>
      <c r="V2341" s="16">
        <f>IF(Occurrence!K2341&gt;0,_xlfn.PERCENTILE.INC(Occurrence!$I$2:$I$2441,($B$6+T2341*($B$7-1))/($B$3-1)),0)</f>
        <v/>
      </c>
      <c r="W2341" s="16">
        <f>IF(Occurrence!K2341&gt;0,Occurrence!K2341/V2341,0)</f>
        <v/>
      </c>
      <c r="X2341" s="9">
        <f>IF(Occurrence!K2341&gt;0,U2341*W2341,0)</f>
        <v/>
      </c>
      <c r="Y2341" s="24">
        <f>COUNTIF(Data!$X$2:$X$2441,"&lt;="&amp;Data!X2341)/($B$3+1)</f>
        <v/>
      </c>
      <c r="Z2341" s="16">
        <f>_xlfn.PERCENTILE.INC(Data!$U$2:$U$2441,Y2341)</f>
        <v/>
      </c>
      <c r="AA2341" s="16">
        <f>_xlfn.PERCENTILE.INC(Data!$V$2:$V$2441,Y2341)</f>
        <v/>
      </c>
      <c r="AB2341" s="16">
        <f>Data!X2341-AA2341</f>
        <v/>
      </c>
      <c r="AC2341" s="9">
        <f>Z2341+AB2341</f>
        <v/>
      </c>
      <c r="AD2341" s="24">
        <f>COUNTIF(Data!$Y$2:$Y$2441,"&lt;="&amp;Data!Y2341)/($B$3+1)</f>
        <v/>
      </c>
      <c r="AE2341" s="16">
        <f>_xlfn.PERCENTILE.INC(Data!$U$2:$U$2441,AD2341)</f>
        <v/>
      </c>
      <c r="AF2341" s="16">
        <f>_xlfn.PERCENTILE.INC(Data!$V$2:$V$2441,AD2341)</f>
        <v/>
      </c>
      <c r="AG2341" s="16">
        <f>Data!Y2341-AF2341</f>
        <v/>
      </c>
      <c r="AH2341" s="9">
        <f>AE2341+AG2341</f>
        <v/>
      </c>
    </row>
    <row r="2342">
      <c r="N2342" s="14">
        <f>Data!A2342</f>
        <v/>
      </c>
      <c r="O2342" s="24">
        <f>IF(Occurrence!J2342&gt;0,COUNTIFS(Occurrence!$J$2:$J$2441,"&gt;0",Occurrence!$J$2:$J$2441,"&lt;="&amp;Occurrence!J2342)/($B$8+1),0)</f>
        <v/>
      </c>
      <c r="P2342" s="16">
        <f>IF(Occurrence!J2342&gt;0,_xlfn.PERCENTILE.INC(Data!$O$2:$O$2441,($B$4+O2342*($B$5-1))/($B$3-1)),0)</f>
        <v/>
      </c>
      <c r="Q2342" s="16">
        <f>IF(Occurrence!J2342&gt;0,_xlfn.PERCENTILE.INC(Occurrence!$I$2:$I$2441,($B$6+O2342*($B$7-1))/($B$3-1)),0)</f>
        <v/>
      </c>
      <c r="R2342" s="16">
        <f>IF(Occurrence!J2342&gt;0,Occurrence!J2342/Q2342,0)</f>
        <v/>
      </c>
      <c r="S2342" s="9">
        <f>IF(Occurrence!J2342&gt;0,P2342*R2342,0)</f>
        <v/>
      </c>
      <c r="T2342" s="24">
        <f>IF(Occurrence!K2342&gt;0,COUNTIFS(Occurrence!$K$2:$K$2441,"&gt;0",Occurrence!$K$2:$K$2441,"&lt;="&amp;Occurrence!K2342)/($B$9+1),0)</f>
        <v/>
      </c>
      <c r="U2342" s="16">
        <f>IF(Occurrence!K2342&gt;0,_xlfn.PERCENTILE.INC(Data!$O$2:$O$2441,($B$4+T2342*($B$5-1))/($B$3-1)),0)</f>
        <v/>
      </c>
      <c r="V2342" s="16">
        <f>IF(Occurrence!K2342&gt;0,_xlfn.PERCENTILE.INC(Occurrence!$I$2:$I$2441,($B$6+T2342*($B$7-1))/($B$3-1)),0)</f>
        <v/>
      </c>
      <c r="W2342" s="16">
        <f>IF(Occurrence!K2342&gt;0,Occurrence!K2342/V2342,0)</f>
        <v/>
      </c>
      <c r="X2342" s="9">
        <f>IF(Occurrence!K2342&gt;0,U2342*W2342,0)</f>
        <v/>
      </c>
      <c r="Y2342" s="24">
        <f>COUNTIF(Data!$X$2:$X$2441,"&lt;="&amp;Data!X2342)/($B$3+1)</f>
        <v/>
      </c>
      <c r="Z2342" s="16">
        <f>_xlfn.PERCENTILE.INC(Data!$U$2:$U$2441,Y2342)</f>
        <v/>
      </c>
      <c r="AA2342" s="16">
        <f>_xlfn.PERCENTILE.INC(Data!$V$2:$V$2441,Y2342)</f>
        <v/>
      </c>
      <c r="AB2342" s="16">
        <f>Data!X2342-AA2342</f>
        <v/>
      </c>
      <c r="AC2342" s="9">
        <f>Z2342+AB2342</f>
        <v/>
      </c>
      <c r="AD2342" s="24">
        <f>COUNTIF(Data!$Y$2:$Y$2441,"&lt;="&amp;Data!Y2342)/($B$3+1)</f>
        <v/>
      </c>
      <c r="AE2342" s="16">
        <f>_xlfn.PERCENTILE.INC(Data!$U$2:$U$2441,AD2342)</f>
        <v/>
      </c>
      <c r="AF2342" s="16">
        <f>_xlfn.PERCENTILE.INC(Data!$V$2:$V$2441,AD2342)</f>
        <v/>
      </c>
      <c r="AG2342" s="16">
        <f>Data!Y2342-AF2342</f>
        <v/>
      </c>
      <c r="AH2342" s="9">
        <f>AE2342+AG2342</f>
        <v/>
      </c>
    </row>
    <row r="2343">
      <c r="N2343" s="14">
        <f>Data!A2343</f>
        <v/>
      </c>
      <c r="O2343" s="24">
        <f>IF(Occurrence!J2343&gt;0,COUNTIFS(Occurrence!$J$2:$J$2441,"&gt;0",Occurrence!$J$2:$J$2441,"&lt;="&amp;Occurrence!J2343)/($B$8+1),0)</f>
        <v/>
      </c>
      <c r="P2343" s="16">
        <f>IF(Occurrence!J2343&gt;0,_xlfn.PERCENTILE.INC(Data!$O$2:$O$2441,($B$4+O2343*($B$5-1))/($B$3-1)),0)</f>
        <v/>
      </c>
      <c r="Q2343" s="16">
        <f>IF(Occurrence!J2343&gt;0,_xlfn.PERCENTILE.INC(Occurrence!$I$2:$I$2441,($B$6+O2343*($B$7-1))/($B$3-1)),0)</f>
        <v/>
      </c>
      <c r="R2343" s="16">
        <f>IF(Occurrence!J2343&gt;0,Occurrence!J2343/Q2343,0)</f>
        <v/>
      </c>
      <c r="S2343" s="9">
        <f>IF(Occurrence!J2343&gt;0,P2343*R2343,0)</f>
        <v/>
      </c>
      <c r="T2343" s="24">
        <f>IF(Occurrence!K2343&gt;0,COUNTIFS(Occurrence!$K$2:$K$2441,"&gt;0",Occurrence!$K$2:$K$2441,"&lt;="&amp;Occurrence!K2343)/($B$9+1),0)</f>
        <v/>
      </c>
      <c r="U2343" s="16">
        <f>IF(Occurrence!K2343&gt;0,_xlfn.PERCENTILE.INC(Data!$O$2:$O$2441,($B$4+T2343*($B$5-1))/($B$3-1)),0)</f>
        <v/>
      </c>
      <c r="V2343" s="16">
        <f>IF(Occurrence!K2343&gt;0,_xlfn.PERCENTILE.INC(Occurrence!$I$2:$I$2441,($B$6+T2343*($B$7-1))/($B$3-1)),0)</f>
        <v/>
      </c>
      <c r="W2343" s="16">
        <f>IF(Occurrence!K2343&gt;0,Occurrence!K2343/V2343,0)</f>
        <v/>
      </c>
      <c r="X2343" s="9">
        <f>IF(Occurrence!K2343&gt;0,U2343*W2343,0)</f>
        <v/>
      </c>
      <c r="Y2343" s="24">
        <f>COUNTIF(Data!$X$2:$X$2441,"&lt;="&amp;Data!X2343)/($B$3+1)</f>
        <v/>
      </c>
      <c r="Z2343" s="16">
        <f>_xlfn.PERCENTILE.INC(Data!$U$2:$U$2441,Y2343)</f>
        <v/>
      </c>
      <c r="AA2343" s="16">
        <f>_xlfn.PERCENTILE.INC(Data!$V$2:$V$2441,Y2343)</f>
        <v/>
      </c>
      <c r="AB2343" s="16">
        <f>Data!X2343-AA2343</f>
        <v/>
      </c>
      <c r="AC2343" s="9">
        <f>Z2343+AB2343</f>
        <v/>
      </c>
      <c r="AD2343" s="24">
        <f>COUNTIF(Data!$Y$2:$Y$2441,"&lt;="&amp;Data!Y2343)/($B$3+1)</f>
        <v/>
      </c>
      <c r="AE2343" s="16">
        <f>_xlfn.PERCENTILE.INC(Data!$U$2:$U$2441,AD2343)</f>
        <v/>
      </c>
      <c r="AF2343" s="16">
        <f>_xlfn.PERCENTILE.INC(Data!$V$2:$V$2441,AD2343)</f>
        <v/>
      </c>
      <c r="AG2343" s="16">
        <f>Data!Y2343-AF2343</f>
        <v/>
      </c>
      <c r="AH2343" s="9">
        <f>AE2343+AG2343</f>
        <v/>
      </c>
    </row>
    <row r="2344">
      <c r="N2344" s="14">
        <f>Data!A2344</f>
        <v/>
      </c>
      <c r="O2344" s="24">
        <f>IF(Occurrence!J2344&gt;0,COUNTIFS(Occurrence!$J$2:$J$2441,"&gt;0",Occurrence!$J$2:$J$2441,"&lt;="&amp;Occurrence!J2344)/($B$8+1),0)</f>
        <v/>
      </c>
      <c r="P2344" s="16">
        <f>IF(Occurrence!J2344&gt;0,_xlfn.PERCENTILE.INC(Data!$O$2:$O$2441,($B$4+O2344*($B$5-1))/($B$3-1)),0)</f>
        <v/>
      </c>
      <c r="Q2344" s="16">
        <f>IF(Occurrence!J2344&gt;0,_xlfn.PERCENTILE.INC(Occurrence!$I$2:$I$2441,($B$6+O2344*($B$7-1))/($B$3-1)),0)</f>
        <v/>
      </c>
      <c r="R2344" s="16">
        <f>IF(Occurrence!J2344&gt;0,Occurrence!J2344/Q2344,0)</f>
        <v/>
      </c>
      <c r="S2344" s="9">
        <f>IF(Occurrence!J2344&gt;0,P2344*R2344,0)</f>
        <v/>
      </c>
      <c r="T2344" s="24">
        <f>IF(Occurrence!K2344&gt;0,COUNTIFS(Occurrence!$K$2:$K$2441,"&gt;0",Occurrence!$K$2:$K$2441,"&lt;="&amp;Occurrence!K2344)/($B$9+1),0)</f>
        <v/>
      </c>
      <c r="U2344" s="16">
        <f>IF(Occurrence!K2344&gt;0,_xlfn.PERCENTILE.INC(Data!$O$2:$O$2441,($B$4+T2344*($B$5-1))/($B$3-1)),0)</f>
        <v/>
      </c>
      <c r="V2344" s="16">
        <f>IF(Occurrence!K2344&gt;0,_xlfn.PERCENTILE.INC(Occurrence!$I$2:$I$2441,($B$6+T2344*($B$7-1))/($B$3-1)),0)</f>
        <v/>
      </c>
      <c r="W2344" s="16">
        <f>IF(Occurrence!K2344&gt;0,Occurrence!K2344/V2344,0)</f>
        <v/>
      </c>
      <c r="X2344" s="9">
        <f>IF(Occurrence!K2344&gt;0,U2344*W2344,0)</f>
        <v/>
      </c>
      <c r="Y2344" s="24">
        <f>COUNTIF(Data!$X$2:$X$2441,"&lt;="&amp;Data!X2344)/($B$3+1)</f>
        <v/>
      </c>
      <c r="Z2344" s="16">
        <f>_xlfn.PERCENTILE.INC(Data!$U$2:$U$2441,Y2344)</f>
        <v/>
      </c>
      <c r="AA2344" s="16">
        <f>_xlfn.PERCENTILE.INC(Data!$V$2:$V$2441,Y2344)</f>
        <v/>
      </c>
      <c r="AB2344" s="16">
        <f>Data!X2344-AA2344</f>
        <v/>
      </c>
      <c r="AC2344" s="9">
        <f>Z2344+AB2344</f>
        <v/>
      </c>
      <c r="AD2344" s="24">
        <f>COUNTIF(Data!$Y$2:$Y$2441,"&lt;="&amp;Data!Y2344)/($B$3+1)</f>
        <v/>
      </c>
      <c r="AE2344" s="16">
        <f>_xlfn.PERCENTILE.INC(Data!$U$2:$U$2441,AD2344)</f>
        <v/>
      </c>
      <c r="AF2344" s="16">
        <f>_xlfn.PERCENTILE.INC(Data!$V$2:$V$2441,AD2344)</f>
        <v/>
      </c>
      <c r="AG2344" s="16">
        <f>Data!Y2344-AF2344</f>
        <v/>
      </c>
      <c r="AH2344" s="9">
        <f>AE2344+AG2344</f>
        <v/>
      </c>
    </row>
    <row r="2345">
      <c r="N2345" s="14">
        <f>Data!A2345</f>
        <v/>
      </c>
      <c r="O2345" s="24">
        <f>IF(Occurrence!J2345&gt;0,COUNTIFS(Occurrence!$J$2:$J$2441,"&gt;0",Occurrence!$J$2:$J$2441,"&lt;="&amp;Occurrence!J2345)/($B$8+1),0)</f>
        <v/>
      </c>
      <c r="P2345" s="16">
        <f>IF(Occurrence!J2345&gt;0,_xlfn.PERCENTILE.INC(Data!$O$2:$O$2441,($B$4+O2345*($B$5-1))/($B$3-1)),0)</f>
        <v/>
      </c>
      <c r="Q2345" s="16">
        <f>IF(Occurrence!J2345&gt;0,_xlfn.PERCENTILE.INC(Occurrence!$I$2:$I$2441,($B$6+O2345*($B$7-1))/($B$3-1)),0)</f>
        <v/>
      </c>
      <c r="R2345" s="16">
        <f>IF(Occurrence!J2345&gt;0,Occurrence!J2345/Q2345,0)</f>
        <v/>
      </c>
      <c r="S2345" s="9">
        <f>IF(Occurrence!J2345&gt;0,P2345*R2345,0)</f>
        <v/>
      </c>
      <c r="T2345" s="24">
        <f>IF(Occurrence!K2345&gt;0,COUNTIFS(Occurrence!$K$2:$K$2441,"&gt;0",Occurrence!$K$2:$K$2441,"&lt;="&amp;Occurrence!K2345)/($B$9+1),0)</f>
        <v/>
      </c>
      <c r="U2345" s="16">
        <f>IF(Occurrence!K2345&gt;0,_xlfn.PERCENTILE.INC(Data!$O$2:$O$2441,($B$4+T2345*($B$5-1))/($B$3-1)),0)</f>
        <v/>
      </c>
      <c r="V2345" s="16">
        <f>IF(Occurrence!K2345&gt;0,_xlfn.PERCENTILE.INC(Occurrence!$I$2:$I$2441,($B$6+T2345*($B$7-1))/($B$3-1)),0)</f>
        <v/>
      </c>
      <c r="W2345" s="16">
        <f>IF(Occurrence!K2345&gt;0,Occurrence!K2345/V2345,0)</f>
        <v/>
      </c>
      <c r="X2345" s="9">
        <f>IF(Occurrence!K2345&gt;0,U2345*W2345,0)</f>
        <v/>
      </c>
      <c r="Y2345" s="24">
        <f>COUNTIF(Data!$X$2:$X$2441,"&lt;="&amp;Data!X2345)/($B$3+1)</f>
        <v/>
      </c>
      <c r="Z2345" s="16">
        <f>_xlfn.PERCENTILE.INC(Data!$U$2:$U$2441,Y2345)</f>
        <v/>
      </c>
      <c r="AA2345" s="16">
        <f>_xlfn.PERCENTILE.INC(Data!$V$2:$V$2441,Y2345)</f>
        <v/>
      </c>
      <c r="AB2345" s="16">
        <f>Data!X2345-AA2345</f>
        <v/>
      </c>
      <c r="AC2345" s="9">
        <f>Z2345+AB2345</f>
        <v/>
      </c>
      <c r="AD2345" s="24">
        <f>COUNTIF(Data!$Y$2:$Y$2441,"&lt;="&amp;Data!Y2345)/($B$3+1)</f>
        <v/>
      </c>
      <c r="AE2345" s="16">
        <f>_xlfn.PERCENTILE.INC(Data!$U$2:$U$2441,AD2345)</f>
        <v/>
      </c>
      <c r="AF2345" s="16">
        <f>_xlfn.PERCENTILE.INC(Data!$V$2:$V$2441,AD2345)</f>
        <v/>
      </c>
      <c r="AG2345" s="16">
        <f>Data!Y2345-AF2345</f>
        <v/>
      </c>
      <c r="AH2345" s="9">
        <f>AE2345+AG2345</f>
        <v/>
      </c>
    </row>
    <row r="2346">
      <c r="N2346" s="14">
        <f>Data!A2346</f>
        <v/>
      </c>
      <c r="O2346" s="24">
        <f>IF(Occurrence!J2346&gt;0,COUNTIFS(Occurrence!$J$2:$J$2441,"&gt;0",Occurrence!$J$2:$J$2441,"&lt;="&amp;Occurrence!J2346)/($B$8+1),0)</f>
        <v/>
      </c>
      <c r="P2346" s="16">
        <f>IF(Occurrence!J2346&gt;0,_xlfn.PERCENTILE.INC(Data!$O$2:$O$2441,($B$4+O2346*($B$5-1))/($B$3-1)),0)</f>
        <v/>
      </c>
      <c r="Q2346" s="16">
        <f>IF(Occurrence!J2346&gt;0,_xlfn.PERCENTILE.INC(Occurrence!$I$2:$I$2441,($B$6+O2346*($B$7-1))/($B$3-1)),0)</f>
        <v/>
      </c>
      <c r="R2346" s="16">
        <f>IF(Occurrence!J2346&gt;0,Occurrence!J2346/Q2346,0)</f>
        <v/>
      </c>
      <c r="S2346" s="9">
        <f>IF(Occurrence!J2346&gt;0,P2346*R2346,0)</f>
        <v/>
      </c>
      <c r="T2346" s="24">
        <f>IF(Occurrence!K2346&gt;0,COUNTIFS(Occurrence!$K$2:$K$2441,"&gt;0",Occurrence!$K$2:$K$2441,"&lt;="&amp;Occurrence!K2346)/($B$9+1),0)</f>
        <v/>
      </c>
      <c r="U2346" s="16">
        <f>IF(Occurrence!K2346&gt;0,_xlfn.PERCENTILE.INC(Data!$O$2:$O$2441,($B$4+T2346*($B$5-1))/($B$3-1)),0)</f>
        <v/>
      </c>
      <c r="V2346" s="16">
        <f>IF(Occurrence!K2346&gt;0,_xlfn.PERCENTILE.INC(Occurrence!$I$2:$I$2441,($B$6+T2346*($B$7-1))/($B$3-1)),0)</f>
        <v/>
      </c>
      <c r="W2346" s="16">
        <f>IF(Occurrence!K2346&gt;0,Occurrence!K2346/V2346,0)</f>
        <v/>
      </c>
      <c r="X2346" s="9">
        <f>IF(Occurrence!K2346&gt;0,U2346*W2346,0)</f>
        <v/>
      </c>
      <c r="Y2346" s="24">
        <f>COUNTIF(Data!$X$2:$X$2441,"&lt;="&amp;Data!X2346)/($B$3+1)</f>
        <v/>
      </c>
      <c r="Z2346" s="16">
        <f>_xlfn.PERCENTILE.INC(Data!$U$2:$U$2441,Y2346)</f>
        <v/>
      </c>
      <c r="AA2346" s="16">
        <f>_xlfn.PERCENTILE.INC(Data!$V$2:$V$2441,Y2346)</f>
        <v/>
      </c>
      <c r="AB2346" s="16">
        <f>Data!X2346-AA2346</f>
        <v/>
      </c>
      <c r="AC2346" s="9">
        <f>Z2346+AB2346</f>
        <v/>
      </c>
      <c r="AD2346" s="24">
        <f>COUNTIF(Data!$Y$2:$Y$2441,"&lt;="&amp;Data!Y2346)/($B$3+1)</f>
        <v/>
      </c>
      <c r="AE2346" s="16">
        <f>_xlfn.PERCENTILE.INC(Data!$U$2:$U$2441,AD2346)</f>
        <v/>
      </c>
      <c r="AF2346" s="16">
        <f>_xlfn.PERCENTILE.INC(Data!$V$2:$V$2441,AD2346)</f>
        <v/>
      </c>
      <c r="AG2346" s="16">
        <f>Data!Y2346-AF2346</f>
        <v/>
      </c>
      <c r="AH2346" s="9">
        <f>AE2346+AG2346</f>
        <v/>
      </c>
    </row>
    <row r="2347">
      <c r="N2347" s="14">
        <f>Data!A2347</f>
        <v/>
      </c>
      <c r="O2347" s="24">
        <f>IF(Occurrence!J2347&gt;0,COUNTIFS(Occurrence!$J$2:$J$2441,"&gt;0",Occurrence!$J$2:$J$2441,"&lt;="&amp;Occurrence!J2347)/($B$8+1),0)</f>
        <v/>
      </c>
      <c r="P2347" s="16">
        <f>IF(Occurrence!J2347&gt;0,_xlfn.PERCENTILE.INC(Data!$O$2:$O$2441,($B$4+O2347*($B$5-1))/($B$3-1)),0)</f>
        <v/>
      </c>
      <c r="Q2347" s="16">
        <f>IF(Occurrence!J2347&gt;0,_xlfn.PERCENTILE.INC(Occurrence!$I$2:$I$2441,($B$6+O2347*($B$7-1))/($B$3-1)),0)</f>
        <v/>
      </c>
      <c r="R2347" s="16">
        <f>IF(Occurrence!J2347&gt;0,Occurrence!J2347/Q2347,0)</f>
        <v/>
      </c>
      <c r="S2347" s="9">
        <f>IF(Occurrence!J2347&gt;0,P2347*R2347,0)</f>
        <v/>
      </c>
      <c r="T2347" s="24">
        <f>IF(Occurrence!K2347&gt;0,COUNTIFS(Occurrence!$K$2:$K$2441,"&gt;0",Occurrence!$K$2:$K$2441,"&lt;="&amp;Occurrence!K2347)/($B$9+1),0)</f>
        <v/>
      </c>
      <c r="U2347" s="16">
        <f>IF(Occurrence!K2347&gt;0,_xlfn.PERCENTILE.INC(Data!$O$2:$O$2441,($B$4+T2347*($B$5-1))/($B$3-1)),0)</f>
        <v/>
      </c>
      <c r="V2347" s="16">
        <f>IF(Occurrence!K2347&gt;0,_xlfn.PERCENTILE.INC(Occurrence!$I$2:$I$2441,($B$6+T2347*($B$7-1))/($B$3-1)),0)</f>
        <v/>
      </c>
      <c r="W2347" s="16">
        <f>IF(Occurrence!K2347&gt;0,Occurrence!K2347/V2347,0)</f>
        <v/>
      </c>
      <c r="X2347" s="9">
        <f>IF(Occurrence!K2347&gt;0,U2347*W2347,0)</f>
        <v/>
      </c>
      <c r="Y2347" s="24">
        <f>COUNTIF(Data!$X$2:$X$2441,"&lt;="&amp;Data!X2347)/($B$3+1)</f>
        <v/>
      </c>
      <c r="Z2347" s="16">
        <f>_xlfn.PERCENTILE.INC(Data!$U$2:$U$2441,Y2347)</f>
        <v/>
      </c>
      <c r="AA2347" s="16">
        <f>_xlfn.PERCENTILE.INC(Data!$V$2:$V$2441,Y2347)</f>
        <v/>
      </c>
      <c r="AB2347" s="16">
        <f>Data!X2347-AA2347</f>
        <v/>
      </c>
      <c r="AC2347" s="9">
        <f>Z2347+AB2347</f>
        <v/>
      </c>
      <c r="AD2347" s="24">
        <f>COUNTIF(Data!$Y$2:$Y$2441,"&lt;="&amp;Data!Y2347)/($B$3+1)</f>
        <v/>
      </c>
      <c r="AE2347" s="16">
        <f>_xlfn.PERCENTILE.INC(Data!$U$2:$U$2441,AD2347)</f>
        <v/>
      </c>
      <c r="AF2347" s="16">
        <f>_xlfn.PERCENTILE.INC(Data!$V$2:$V$2441,AD2347)</f>
        <v/>
      </c>
      <c r="AG2347" s="16">
        <f>Data!Y2347-AF2347</f>
        <v/>
      </c>
      <c r="AH2347" s="9">
        <f>AE2347+AG2347</f>
        <v/>
      </c>
    </row>
    <row r="2348">
      <c r="N2348" s="14">
        <f>Data!A2348</f>
        <v/>
      </c>
      <c r="O2348" s="24">
        <f>IF(Occurrence!J2348&gt;0,COUNTIFS(Occurrence!$J$2:$J$2441,"&gt;0",Occurrence!$J$2:$J$2441,"&lt;="&amp;Occurrence!J2348)/($B$8+1),0)</f>
        <v/>
      </c>
      <c r="P2348" s="16">
        <f>IF(Occurrence!J2348&gt;0,_xlfn.PERCENTILE.INC(Data!$O$2:$O$2441,($B$4+O2348*($B$5-1))/($B$3-1)),0)</f>
        <v/>
      </c>
      <c r="Q2348" s="16">
        <f>IF(Occurrence!J2348&gt;0,_xlfn.PERCENTILE.INC(Occurrence!$I$2:$I$2441,($B$6+O2348*($B$7-1))/($B$3-1)),0)</f>
        <v/>
      </c>
      <c r="R2348" s="16">
        <f>IF(Occurrence!J2348&gt;0,Occurrence!J2348/Q2348,0)</f>
        <v/>
      </c>
      <c r="S2348" s="9">
        <f>IF(Occurrence!J2348&gt;0,P2348*R2348,0)</f>
        <v/>
      </c>
      <c r="T2348" s="24">
        <f>IF(Occurrence!K2348&gt;0,COUNTIFS(Occurrence!$K$2:$K$2441,"&gt;0",Occurrence!$K$2:$K$2441,"&lt;="&amp;Occurrence!K2348)/($B$9+1),0)</f>
        <v/>
      </c>
      <c r="U2348" s="16">
        <f>IF(Occurrence!K2348&gt;0,_xlfn.PERCENTILE.INC(Data!$O$2:$O$2441,($B$4+T2348*($B$5-1))/($B$3-1)),0)</f>
        <v/>
      </c>
      <c r="V2348" s="16">
        <f>IF(Occurrence!K2348&gt;0,_xlfn.PERCENTILE.INC(Occurrence!$I$2:$I$2441,($B$6+T2348*($B$7-1))/($B$3-1)),0)</f>
        <v/>
      </c>
      <c r="W2348" s="16">
        <f>IF(Occurrence!K2348&gt;0,Occurrence!K2348/V2348,0)</f>
        <v/>
      </c>
      <c r="X2348" s="9">
        <f>IF(Occurrence!K2348&gt;0,U2348*W2348,0)</f>
        <v/>
      </c>
      <c r="Y2348" s="24">
        <f>COUNTIF(Data!$X$2:$X$2441,"&lt;="&amp;Data!X2348)/($B$3+1)</f>
        <v/>
      </c>
      <c r="Z2348" s="16">
        <f>_xlfn.PERCENTILE.INC(Data!$U$2:$U$2441,Y2348)</f>
        <v/>
      </c>
      <c r="AA2348" s="16">
        <f>_xlfn.PERCENTILE.INC(Data!$V$2:$V$2441,Y2348)</f>
        <v/>
      </c>
      <c r="AB2348" s="16">
        <f>Data!X2348-AA2348</f>
        <v/>
      </c>
      <c r="AC2348" s="9">
        <f>Z2348+AB2348</f>
        <v/>
      </c>
      <c r="AD2348" s="24">
        <f>COUNTIF(Data!$Y$2:$Y$2441,"&lt;="&amp;Data!Y2348)/($B$3+1)</f>
        <v/>
      </c>
      <c r="AE2348" s="16">
        <f>_xlfn.PERCENTILE.INC(Data!$U$2:$U$2441,AD2348)</f>
        <v/>
      </c>
      <c r="AF2348" s="16">
        <f>_xlfn.PERCENTILE.INC(Data!$V$2:$V$2441,AD2348)</f>
        <v/>
      </c>
      <c r="AG2348" s="16">
        <f>Data!Y2348-AF2348</f>
        <v/>
      </c>
      <c r="AH2348" s="9">
        <f>AE2348+AG2348</f>
        <v/>
      </c>
    </row>
    <row r="2349">
      <c r="N2349" s="14">
        <f>Data!A2349</f>
        <v/>
      </c>
      <c r="O2349" s="24">
        <f>IF(Occurrence!J2349&gt;0,COUNTIFS(Occurrence!$J$2:$J$2441,"&gt;0",Occurrence!$J$2:$J$2441,"&lt;="&amp;Occurrence!J2349)/($B$8+1),0)</f>
        <v/>
      </c>
      <c r="P2349" s="16">
        <f>IF(Occurrence!J2349&gt;0,_xlfn.PERCENTILE.INC(Data!$O$2:$O$2441,($B$4+O2349*($B$5-1))/($B$3-1)),0)</f>
        <v/>
      </c>
      <c r="Q2349" s="16">
        <f>IF(Occurrence!J2349&gt;0,_xlfn.PERCENTILE.INC(Occurrence!$I$2:$I$2441,($B$6+O2349*($B$7-1))/($B$3-1)),0)</f>
        <v/>
      </c>
      <c r="R2349" s="16">
        <f>IF(Occurrence!J2349&gt;0,Occurrence!J2349/Q2349,0)</f>
        <v/>
      </c>
      <c r="S2349" s="9">
        <f>IF(Occurrence!J2349&gt;0,P2349*R2349,0)</f>
        <v/>
      </c>
      <c r="T2349" s="24">
        <f>IF(Occurrence!K2349&gt;0,COUNTIFS(Occurrence!$K$2:$K$2441,"&gt;0",Occurrence!$K$2:$K$2441,"&lt;="&amp;Occurrence!K2349)/($B$9+1),0)</f>
        <v/>
      </c>
      <c r="U2349" s="16">
        <f>IF(Occurrence!K2349&gt;0,_xlfn.PERCENTILE.INC(Data!$O$2:$O$2441,($B$4+T2349*($B$5-1))/($B$3-1)),0)</f>
        <v/>
      </c>
      <c r="V2349" s="16">
        <f>IF(Occurrence!K2349&gt;0,_xlfn.PERCENTILE.INC(Occurrence!$I$2:$I$2441,($B$6+T2349*($B$7-1))/($B$3-1)),0)</f>
        <v/>
      </c>
      <c r="W2349" s="16">
        <f>IF(Occurrence!K2349&gt;0,Occurrence!K2349/V2349,0)</f>
        <v/>
      </c>
      <c r="X2349" s="9">
        <f>IF(Occurrence!K2349&gt;0,U2349*W2349,0)</f>
        <v/>
      </c>
      <c r="Y2349" s="24">
        <f>COUNTIF(Data!$X$2:$X$2441,"&lt;="&amp;Data!X2349)/($B$3+1)</f>
        <v/>
      </c>
      <c r="Z2349" s="16">
        <f>_xlfn.PERCENTILE.INC(Data!$U$2:$U$2441,Y2349)</f>
        <v/>
      </c>
      <c r="AA2349" s="16">
        <f>_xlfn.PERCENTILE.INC(Data!$V$2:$V$2441,Y2349)</f>
        <v/>
      </c>
      <c r="AB2349" s="16">
        <f>Data!X2349-AA2349</f>
        <v/>
      </c>
      <c r="AC2349" s="9">
        <f>Z2349+AB2349</f>
        <v/>
      </c>
      <c r="AD2349" s="24">
        <f>COUNTIF(Data!$Y$2:$Y$2441,"&lt;="&amp;Data!Y2349)/($B$3+1)</f>
        <v/>
      </c>
      <c r="AE2349" s="16">
        <f>_xlfn.PERCENTILE.INC(Data!$U$2:$U$2441,AD2349)</f>
        <v/>
      </c>
      <c r="AF2349" s="16">
        <f>_xlfn.PERCENTILE.INC(Data!$V$2:$V$2441,AD2349)</f>
        <v/>
      </c>
      <c r="AG2349" s="16">
        <f>Data!Y2349-AF2349</f>
        <v/>
      </c>
      <c r="AH2349" s="9">
        <f>AE2349+AG2349</f>
        <v/>
      </c>
    </row>
    <row r="2350">
      <c r="N2350" s="14">
        <f>Data!A2350</f>
        <v/>
      </c>
      <c r="O2350" s="24">
        <f>IF(Occurrence!J2350&gt;0,COUNTIFS(Occurrence!$J$2:$J$2441,"&gt;0",Occurrence!$J$2:$J$2441,"&lt;="&amp;Occurrence!J2350)/($B$8+1),0)</f>
        <v/>
      </c>
      <c r="P2350" s="16">
        <f>IF(Occurrence!J2350&gt;0,_xlfn.PERCENTILE.INC(Data!$O$2:$O$2441,($B$4+O2350*($B$5-1))/($B$3-1)),0)</f>
        <v/>
      </c>
      <c r="Q2350" s="16">
        <f>IF(Occurrence!J2350&gt;0,_xlfn.PERCENTILE.INC(Occurrence!$I$2:$I$2441,($B$6+O2350*($B$7-1))/($B$3-1)),0)</f>
        <v/>
      </c>
      <c r="R2350" s="16">
        <f>IF(Occurrence!J2350&gt;0,Occurrence!J2350/Q2350,0)</f>
        <v/>
      </c>
      <c r="S2350" s="9">
        <f>IF(Occurrence!J2350&gt;0,P2350*R2350,0)</f>
        <v/>
      </c>
      <c r="T2350" s="24">
        <f>IF(Occurrence!K2350&gt;0,COUNTIFS(Occurrence!$K$2:$K$2441,"&gt;0",Occurrence!$K$2:$K$2441,"&lt;="&amp;Occurrence!K2350)/($B$9+1),0)</f>
        <v/>
      </c>
      <c r="U2350" s="16">
        <f>IF(Occurrence!K2350&gt;0,_xlfn.PERCENTILE.INC(Data!$O$2:$O$2441,($B$4+T2350*($B$5-1))/($B$3-1)),0)</f>
        <v/>
      </c>
      <c r="V2350" s="16">
        <f>IF(Occurrence!K2350&gt;0,_xlfn.PERCENTILE.INC(Occurrence!$I$2:$I$2441,($B$6+T2350*($B$7-1))/($B$3-1)),0)</f>
        <v/>
      </c>
      <c r="W2350" s="16">
        <f>IF(Occurrence!K2350&gt;0,Occurrence!K2350/V2350,0)</f>
        <v/>
      </c>
      <c r="X2350" s="9">
        <f>IF(Occurrence!K2350&gt;0,U2350*W2350,0)</f>
        <v/>
      </c>
      <c r="Y2350" s="24">
        <f>COUNTIF(Data!$X$2:$X$2441,"&lt;="&amp;Data!X2350)/($B$3+1)</f>
        <v/>
      </c>
      <c r="Z2350" s="16">
        <f>_xlfn.PERCENTILE.INC(Data!$U$2:$U$2441,Y2350)</f>
        <v/>
      </c>
      <c r="AA2350" s="16">
        <f>_xlfn.PERCENTILE.INC(Data!$V$2:$V$2441,Y2350)</f>
        <v/>
      </c>
      <c r="AB2350" s="16">
        <f>Data!X2350-AA2350</f>
        <v/>
      </c>
      <c r="AC2350" s="9">
        <f>Z2350+AB2350</f>
        <v/>
      </c>
      <c r="AD2350" s="24">
        <f>COUNTIF(Data!$Y$2:$Y$2441,"&lt;="&amp;Data!Y2350)/($B$3+1)</f>
        <v/>
      </c>
      <c r="AE2350" s="16">
        <f>_xlfn.PERCENTILE.INC(Data!$U$2:$U$2441,AD2350)</f>
        <v/>
      </c>
      <c r="AF2350" s="16">
        <f>_xlfn.PERCENTILE.INC(Data!$V$2:$V$2441,AD2350)</f>
        <v/>
      </c>
      <c r="AG2350" s="16">
        <f>Data!Y2350-AF2350</f>
        <v/>
      </c>
      <c r="AH2350" s="9">
        <f>AE2350+AG2350</f>
        <v/>
      </c>
    </row>
    <row r="2351">
      <c r="N2351" s="14">
        <f>Data!A2351</f>
        <v/>
      </c>
      <c r="O2351" s="24">
        <f>IF(Occurrence!J2351&gt;0,COUNTIFS(Occurrence!$J$2:$J$2441,"&gt;0",Occurrence!$J$2:$J$2441,"&lt;="&amp;Occurrence!J2351)/($B$8+1),0)</f>
        <v/>
      </c>
      <c r="P2351" s="16">
        <f>IF(Occurrence!J2351&gt;0,_xlfn.PERCENTILE.INC(Data!$O$2:$O$2441,($B$4+O2351*($B$5-1))/($B$3-1)),0)</f>
        <v/>
      </c>
      <c r="Q2351" s="16">
        <f>IF(Occurrence!J2351&gt;0,_xlfn.PERCENTILE.INC(Occurrence!$I$2:$I$2441,($B$6+O2351*($B$7-1))/($B$3-1)),0)</f>
        <v/>
      </c>
      <c r="R2351" s="16">
        <f>IF(Occurrence!J2351&gt;0,Occurrence!J2351/Q2351,0)</f>
        <v/>
      </c>
      <c r="S2351" s="9">
        <f>IF(Occurrence!J2351&gt;0,P2351*R2351,0)</f>
        <v/>
      </c>
      <c r="T2351" s="24">
        <f>IF(Occurrence!K2351&gt;0,COUNTIFS(Occurrence!$K$2:$K$2441,"&gt;0",Occurrence!$K$2:$K$2441,"&lt;="&amp;Occurrence!K2351)/($B$9+1),0)</f>
        <v/>
      </c>
      <c r="U2351" s="16">
        <f>IF(Occurrence!K2351&gt;0,_xlfn.PERCENTILE.INC(Data!$O$2:$O$2441,($B$4+T2351*($B$5-1))/($B$3-1)),0)</f>
        <v/>
      </c>
      <c r="V2351" s="16">
        <f>IF(Occurrence!K2351&gt;0,_xlfn.PERCENTILE.INC(Occurrence!$I$2:$I$2441,($B$6+T2351*($B$7-1))/($B$3-1)),0)</f>
        <v/>
      </c>
      <c r="W2351" s="16">
        <f>IF(Occurrence!K2351&gt;0,Occurrence!K2351/V2351,0)</f>
        <v/>
      </c>
      <c r="X2351" s="9">
        <f>IF(Occurrence!K2351&gt;0,U2351*W2351,0)</f>
        <v/>
      </c>
      <c r="Y2351" s="24">
        <f>COUNTIF(Data!$X$2:$X$2441,"&lt;="&amp;Data!X2351)/($B$3+1)</f>
        <v/>
      </c>
      <c r="Z2351" s="16">
        <f>_xlfn.PERCENTILE.INC(Data!$U$2:$U$2441,Y2351)</f>
        <v/>
      </c>
      <c r="AA2351" s="16">
        <f>_xlfn.PERCENTILE.INC(Data!$V$2:$V$2441,Y2351)</f>
        <v/>
      </c>
      <c r="AB2351" s="16">
        <f>Data!X2351-AA2351</f>
        <v/>
      </c>
      <c r="AC2351" s="9">
        <f>Z2351+AB2351</f>
        <v/>
      </c>
      <c r="AD2351" s="24">
        <f>COUNTIF(Data!$Y$2:$Y$2441,"&lt;="&amp;Data!Y2351)/($B$3+1)</f>
        <v/>
      </c>
      <c r="AE2351" s="16">
        <f>_xlfn.PERCENTILE.INC(Data!$U$2:$U$2441,AD2351)</f>
        <v/>
      </c>
      <c r="AF2351" s="16">
        <f>_xlfn.PERCENTILE.INC(Data!$V$2:$V$2441,AD2351)</f>
        <v/>
      </c>
      <c r="AG2351" s="16">
        <f>Data!Y2351-AF2351</f>
        <v/>
      </c>
      <c r="AH2351" s="9">
        <f>AE2351+AG2351</f>
        <v/>
      </c>
    </row>
    <row r="2352">
      <c r="N2352" s="14">
        <f>Data!A2352</f>
        <v/>
      </c>
      <c r="O2352" s="24">
        <f>IF(Occurrence!J2352&gt;0,COUNTIFS(Occurrence!$J$2:$J$2441,"&gt;0",Occurrence!$J$2:$J$2441,"&lt;="&amp;Occurrence!J2352)/($B$8+1),0)</f>
        <v/>
      </c>
      <c r="P2352" s="16">
        <f>IF(Occurrence!J2352&gt;0,_xlfn.PERCENTILE.INC(Data!$O$2:$O$2441,($B$4+O2352*($B$5-1))/($B$3-1)),0)</f>
        <v/>
      </c>
      <c r="Q2352" s="16">
        <f>IF(Occurrence!J2352&gt;0,_xlfn.PERCENTILE.INC(Occurrence!$I$2:$I$2441,($B$6+O2352*($B$7-1))/($B$3-1)),0)</f>
        <v/>
      </c>
      <c r="R2352" s="16">
        <f>IF(Occurrence!J2352&gt;0,Occurrence!J2352/Q2352,0)</f>
        <v/>
      </c>
      <c r="S2352" s="9">
        <f>IF(Occurrence!J2352&gt;0,P2352*R2352,0)</f>
        <v/>
      </c>
      <c r="T2352" s="24">
        <f>IF(Occurrence!K2352&gt;0,COUNTIFS(Occurrence!$K$2:$K$2441,"&gt;0",Occurrence!$K$2:$K$2441,"&lt;="&amp;Occurrence!K2352)/($B$9+1),0)</f>
        <v/>
      </c>
      <c r="U2352" s="16">
        <f>IF(Occurrence!K2352&gt;0,_xlfn.PERCENTILE.INC(Data!$O$2:$O$2441,($B$4+T2352*($B$5-1))/($B$3-1)),0)</f>
        <v/>
      </c>
      <c r="V2352" s="16">
        <f>IF(Occurrence!K2352&gt;0,_xlfn.PERCENTILE.INC(Occurrence!$I$2:$I$2441,($B$6+T2352*($B$7-1))/($B$3-1)),0)</f>
        <v/>
      </c>
      <c r="W2352" s="16">
        <f>IF(Occurrence!K2352&gt;0,Occurrence!K2352/V2352,0)</f>
        <v/>
      </c>
      <c r="X2352" s="9">
        <f>IF(Occurrence!K2352&gt;0,U2352*W2352,0)</f>
        <v/>
      </c>
      <c r="Y2352" s="24">
        <f>COUNTIF(Data!$X$2:$X$2441,"&lt;="&amp;Data!X2352)/($B$3+1)</f>
        <v/>
      </c>
      <c r="Z2352" s="16">
        <f>_xlfn.PERCENTILE.INC(Data!$U$2:$U$2441,Y2352)</f>
        <v/>
      </c>
      <c r="AA2352" s="16">
        <f>_xlfn.PERCENTILE.INC(Data!$V$2:$V$2441,Y2352)</f>
        <v/>
      </c>
      <c r="AB2352" s="16">
        <f>Data!X2352-AA2352</f>
        <v/>
      </c>
      <c r="AC2352" s="9">
        <f>Z2352+AB2352</f>
        <v/>
      </c>
      <c r="AD2352" s="24">
        <f>COUNTIF(Data!$Y$2:$Y$2441,"&lt;="&amp;Data!Y2352)/($B$3+1)</f>
        <v/>
      </c>
      <c r="AE2352" s="16">
        <f>_xlfn.PERCENTILE.INC(Data!$U$2:$U$2441,AD2352)</f>
        <v/>
      </c>
      <c r="AF2352" s="16">
        <f>_xlfn.PERCENTILE.INC(Data!$V$2:$V$2441,AD2352)</f>
        <v/>
      </c>
      <c r="AG2352" s="16">
        <f>Data!Y2352-AF2352</f>
        <v/>
      </c>
      <c r="AH2352" s="9">
        <f>AE2352+AG2352</f>
        <v/>
      </c>
    </row>
    <row r="2353">
      <c r="N2353" s="14">
        <f>Data!A2353</f>
        <v/>
      </c>
      <c r="O2353" s="24">
        <f>IF(Occurrence!J2353&gt;0,COUNTIFS(Occurrence!$J$2:$J$2441,"&gt;0",Occurrence!$J$2:$J$2441,"&lt;="&amp;Occurrence!J2353)/($B$8+1),0)</f>
        <v/>
      </c>
      <c r="P2353" s="16">
        <f>IF(Occurrence!J2353&gt;0,_xlfn.PERCENTILE.INC(Data!$O$2:$O$2441,($B$4+O2353*($B$5-1))/($B$3-1)),0)</f>
        <v/>
      </c>
      <c r="Q2353" s="16">
        <f>IF(Occurrence!J2353&gt;0,_xlfn.PERCENTILE.INC(Occurrence!$I$2:$I$2441,($B$6+O2353*($B$7-1))/($B$3-1)),0)</f>
        <v/>
      </c>
      <c r="R2353" s="16">
        <f>IF(Occurrence!J2353&gt;0,Occurrence!J2353/Q2353,0)</f>
        <v/>
      </c>
      <c r="S2353" s="9">
        <f>IF(Occurrence!J2353&gt;0,P2353*R2353,0)</f>
        <v/>
      </c>
      <c r="T2353" s="24">
        <f>IF(Occurrence!K2353&gt;0,COUNTIFS(Occurrence!$K$2:$K$2441,"&gt;0",Occurrence!$K$2:$K$2441,"&lt;="&amp;Occurrence!K2353)/($B$9+1),0)</f>
        <v/>
      </c>
      <c r="U2353" s="16">
        <f>IF(Occurrence!K2353&gt;0,_xlfn.PERCENTILE.INC(Data!$O$2:$O$2441,($B$4+T2353*($B$5-1))/($B$3-1)),0)</f>
        <v/>
      </c>
      <c r="V2353" s="16">
        <f>IF(Occurrence!K2353&gt;0,_xlfn.PERCENTILE.INC(Occurrence!$I$2:$I$2441,($B$6+T2353*($B$7-1))/($B$3-1)),0)</f>
        <v/>
      </c>
      <c r="W2353" s="16">
        <f>IF(Occurrence!K2353&gt;0,Occurrence!K2353/V2353,0)</f>
        <v/>
      </c>
      <c r="X2353" s="9">
        <f>IF(Occurrence!K2353&gt;0,U2353*W2353,0)</f>
        <v/>
      </c>
      <c r="Y2353" s="24">
        <f>COUNTIF(Data!$X$2:$X$2441,"&lt;="&amp;Data!X2353)/($B$3+1)</f>
        <v/>
      </c>
      <c r="Z2353" s="16">
        <f>_xlfn.PERCENTILE.INC(Data!$U$2:$U$2441,Y2353)</f>
        <v/>
      </c>
      <c r="AA2353" s="16">
        <f>_xlfn.PERCENTILE.INC(Data!$V$2:$V$2441,Y2353)</f>
        <v/>
      </c>
      <c r="AB2353" s="16">
        <f>Data!X2353-AA2353</f>
        <v/>
      </c>
      <c r="AC2353" s="9">
        <f>Z2353+AB2353</f>
        <v/>
      </c>
      <c r="AD2353" s="24">
        <f>COUNTIF(Data!$Y$2:$Y$2441,"&lt;="&amp;Data!Y2353)/($B$3+1)</f>
        <v/>
      </c>
      <c r="AE2353" s="16">
        <f>_xlfn.PERCENTILE.INC(Data!$U$2:$U$2441,AD2353)</f>
        <v/>
      </c>
      <c r="AF2353" s="16">
        <f>_xlfn.PERCENTILE.INC(Data!$V$2:$V$2441,AD2353)</f>
        <v/>
      </c>
      <c r="AG2353" s="16">
        <f>Data!Y2353-AF2353</f>
        <v/>
      </c>
      <c r="AH2353" s="9">
        <f>AE2353+AG2353</f>
        <v/>
      </c>
    </row>
    <row r="2354">
      <c r="N2354" s="14">
        <f>Data!A2354</f>
        <v/>
      </c>
      <c r="O2354" s="24">
        <f>IF(Occurrence!J2354&gt;0,COUNTIFS(Occurrence!$J$2:$J$2441,"&gt;0",Occurrence!$J$2:$J$2441,"&lt;="&amp;Occurrence!J2354)/($B$8+1),0)</f>
        <v/>
      </c>
      <c r="P2354" s="16">
        <f>IF(Occurrence!J2354&gt;0,_xlfn.PERCENTILE.INC(Data!$O$2:$O$2441,($B$4+O2354*($B$5-1))/($B$3-1)),0)</f>
        <v/>
      </c>
      <c r="Q2354" s="16">
        <f>IF(Occurrence!J2354&gt;0,_xlfn.PERCENTILE.INC(Occurrence!$I$2:$I$2441,($B$6+O2354*($B$7-1))/($B$3-1)),0)</f>
        <v/>
      </c>
      <c r="R2354" s="16">
        <f>IF(Occurrence!J2354&gt;0,Occurrence!J2354/Q2354,0)</f>
        <v/>
      </c>
      <c r="S2354" s="9">
        <f>IF(Occurrence!J2354&gt;0,P2354*R2354,0)</f>
        <v/>
      </c>
      <c r="T2354" s="24">
        <f>IF(Occurrence!K2354&gt;0,COUNTIFS(Occurrence!$K$2:$K$2441,"&gt;0",Occurrence!$K$2:$K$2441,"&lt;="&amp;Occurrence!K2354)/($B$9+1),0)</f>
        <v/>
      </c>
      <c r="U2354" s="16">
        <f>IF(Occurrence!K2354&gt;0,_xlfn.PERCENTILE.INC(Data!$O$2:$O$2441,($B$4+T2354*($B$5-1))/($B$3-1)),0)</f>
        <v/>
      </c>
      <c r="V2354" s="16">
        <f>IF(Occurrence!K2354&gt;0,_xlfn.PERCENTILE.INC(Occurrence!$I$2:$I$2441,($B$6+T2354*($B$7-1))/($B$3-1)),0)</f>
        <v/>
      </c>
      <c r="W2354" s="16">
        <f>IF(Occurrence!K2354&gt;0,Occurrence!K2354/V2354,0)</f>
        <v/>
      </c>
      <c r="X2354" s="9">
        <f>IF(Occurrence!K2354&gt;0,U2354*W2354,0)</f>
        <v/>
      </c>
      <c r="Y2354" s="24">
        <f>COUNTIF(Data!$X$2:$X$2441,"&lt;="&amp;Data!X2354)/($B$3+1)</f>
        <v/>
      </c>
      <c r="Z2354" s="16">
        <f>_xlfn.PERCENTILE.INC(Data!$U$2:$U$2441,Y2354)</f>
        <v/>
      </c>
      <c r="AA2354" s="16">
        <f>_xlfn.PERCENTILE.INC(Data!$V$2:$V$2441,Y2354)</f>
        <v/>
      </c>
      <c r="AB2354" s="16">
        <f>Data!X2354-AA2354</f>
        <v/>
      </c>
      <c r="AC2354" s="9">
        <f>Z2354+AB2354</f>
        <v/>
      </c>
      <c r="AD2354" s="24">
        <f>COUNTIF(Data!$Y$2:$Y$2441,"&lt;="&amp;Data!Y2354)/($B$3+1)</f>
        <v/>
      </c>
      <c r="AE2354" s="16">
        <f>_xlfn.PERCENTILE.INC(Data!$U$2:$U$2441,AD2354)</f>
        <v/>
      </c>
      <c r="AF2354" s="16">
        <f>_xlfn.PERCENTILE.INC(Data!$V$2:$V$2441,AD2354)</f>
        <v/>
      </c>
      <c r="AG2354" s="16">
        <f>Data!Y2354-AF2354</f>
        <v/>
      </c>
      <c r="AH2354" s="9">
        <f>AE2354+AG2354</f>
        <v/>
      </c>
    </row>
    <row r="2355">
      <c r="N2355" s="14">
        <f>Data!A2355</f>
        <v/>
      </c>
      <c r="O2355" s="24">
        <f>IF(Occurrence!J2355&gt;0,COUNTIFS(Occurrence!$J$2:$J$2441,"&gt;0",Occurrence!$J$2:$J$2441,"&lt;="&amp;Occurrence!J2355)/($B$8+1),0)</f>
        <v/>
      </c>
      <c r="P2355" s="16">
        <f>IF(Occurrence!J2355&gt;0,_xlfn.PERCENTILE.INC(Data!$O$2:$O$2441,($B$4+O2355*($B$5-1))/($B$3-1)),0)</f>
        <v/>
      </c>
      <c r="Q2355" s="16">
        <f>IF(Occurrence!J2355&gt;0,_xlfn.PERCENTILE.INC(Occurrence!$I$2:$I$2441,($B$6+O2355*($B$7-1))/($B$3-1)),0)</f>
        <v/>
      </c>
      <c r="R2355" s="16">
        <f>IF(Occurrence!J2355&gt;0,Occurrence!J2355/Q2355,0)</f>
        <v/>
      </c>
      <c r="S2355" s="9">
        <f>IF(Occurrence!J2355&gt;0,P2355*R2355,0)</f>
        <v/>
      </c>
      <c r="T2355" s="24">
        <f>IF(Occurrence!K2355&gt;0,COUNTIFS(Occurrence!$K$2:$K$2441,"&gt;0",Occurrence!$K$2:$K$2441,"&lt;="&amp;Occurrence!K2355)/($B$9+1),0)</f>
        <v/>
      </c>
      <c r="U2355" s="16">
        <f>IF(Occurrence!K2355&gt;0,_xlfn.PERCENTILE.INC(Data!$O$2:$O$2441,($B$4+T2355*($B$5-1))/($B$3-1)),0)</f>
        <v/>
      </c>
      <c r="V2355" s="16">
        <f>IF(Occurrence!K2355&gt;0,_xlfn.PERCENTILE.INC(Occurrence!$I$2:$I$2441,($B$6+T2355*($B$7-1))/($B$3-1)),0)</f>
        <v/>
      </c>
      <c r="W2355" s="16">
        <f>IF(Occurrence!K2355&gt;0,Occurrence!K2355/V2355,0)</f>
        <v/>
      </c>
      <c r="X2355" s="9">
        <f>IF(Occurrence!K2355&gt;0,U2355*W2355,0)</f>
        <v/>
      </c>
      <c r="Y2355" s="24">
        <f>COUNTIF(Data!$X$2:$X$2441,"&lt;="&amp;Data!X2355)/($B$3+1)</f>
        <v/>
      </c>
      <c r="Z2355" s="16">
        <f>_xlfn.PERCENTILE.INC(Data!$U$2:$U$2441,Y2355)</f>
        <v/>
      </c>
      <c r="AA2355" s="16">
        <f>_xlfn.PERCENTILE.INC(Data!$V$2:$V$2441,Y2355)</f>
        <v/>
      </c>
      <c r="AB2355" s="16">
        <f>Data!X2355-AA2355</f>
        <v/>
      </c>
      <c r="AC2355" s="9">
        <f>Z2355+AB2355</f>
        <v/>
      </c>
      <c r="AD2355" s="24">
        <f>COUNTIF(Data!$Y$2:$Y$2441,"&lt;="&amp;Data!Y2355)/($B$3+1)</f>
        <v/>
      </c>
      <c r="AE2355" s="16">
        <f>_xlfn.PERCENTILE.INC(Data!$U$2:$U$2441,AD2355)</f>
        <v/>
      </c>
      <c r="AF2355" s="16">
        <f>_xlfn.PERCENTILE.INC(Data!$V$2:$V$2441,AD2355)</f>
        <v/>
      </c>
      <c r="AG2355" s="16">
        <f>Data!Y2355-AF2355</f>
        <v/>
      </c>
      <c r="AH2355" s="9">
        <f>AE2355+AG2355</f>
        <v/>
      </c>
    </row>
    <row r="2356">
      <c r="N2356" s="14">
        <f>Data!A2356</f>
        <v/>
      </c>
      <c r="O2356" s="24">
        <f>IF(Occurrence!J2356&gt;0,COUNTIFS(Occurrence!$J$2:$J$2441,"&gt;0",Occurrence!$J$2:$J$2441,"&lt;="&amp;Occurrence!J2356)/($B$8+1),0)</f>
        <v/>
      </c>
      <c r="P2356" s="16">
        <f>IF(Occurrence!J2356&gt;0,_xlfn.PERCENTILE.INC(Data!$O$2:$O$2441,($B$4+O2356*($B$5-1))/($B$3-1)),0)</f>
        <v/>
      </c>
      <c r="Q2356" s="16">
        <f>IF(Occurrence!J2356&gt;0,_xlfn.PERCENTILE.INC(Occurrence!$I$2:$I$2441,($B$6+O2356*($B$7-1))/($B$3-1)),0)</f>
        <v/>
      </c>
      <c r="R2356" s="16">
        <f>IF(Occurrence!J2356&gt;0,Occurrence!J2356/Q2356,0)</f>
        <v/>
      </c>
      <c r="S2356" s="9">
        <f>IF(Occurrence!J2356&gt;0,P2356*R2356,0)</f>
        <v/>
      </c>
      <c r="T2356" s="24">
        <f>IF(Occurrence!K2356&gt;0,COUNTIFS(Occurrence!$K$2:$K$2441,"&gt;0",Occurrence!$K$2:$K$2441,"&lt;="&amp;Occurrence!K2356)/($B$9+1),0)</f>
        <v/>
      </c>
      <c r="U2356" s="16">
        <f>IF(Occurrence!K2356&gt;0,_xlfn.PERCENTILE.INC(Data!$O$2:$O$2441,($B$4+T2356*($B$5-1))/($B$3-1)),0)</f>
        <v/>
      </c>
      <c r="V2356" s="16">
        <f>IF(Occurrence!K2356&gt;0,_xlfn.PERCENTILE.INC(Occurrence!$I$2:$I$2441,($B$6+T2356*($B$7-1))/($B$3-1)),0)</f>
        <v/>
      </c>
      <c r="W2356" s="16">
        <f>IF(Occurrence!K2356&gt;0,Occurrence!K2356/V2356,0)</f>
        <v/>
      </c>
      <c r="X2356" s="9">
        <f>IF(Occurrence!K2356&gt;0,U2356*W2356,0)</f>
        <v/>
      </c>
      <c r="Y2356" s="24">
        <f>COUNTIF(Data!$X$2:$X$2441,"&lt;="&amp;Data!X2356)/($B$3+1)</f>
        <v/>
      </c>
      <c r="Z2356" s="16">
        <f>_xlfn.PERCENTILE.INC(Data!$U$2:$U$2441,Y2356)</f>
        <v/>
      </c>
      <c r="AA2356" s="16">
        <f>_xlfn.PERCENTILE.INC(Data!$V$2:$V$2441,Y2356)</f>
        <v/>
      </c>
      <c r="AB2356" s="16">
        <f>Data!X2356-AA2356</f>
        <v/>
      </c>
      <c r="AC2356" s="9">
        <f>Z2356+AB2356</f>
        <v/>
      </c>
      <c r="AD2356" s="24">
        <f>COUNTIF(Data!$Y$2:$Y$2441,"&lt;="&amp;Data!Y2356)/($B$3+1)</f>
        <v/>
      </c>
      <c r="AE2356" s="16">
        <f>_xlfn.PERCENTILE.INC(Data!$U$2:$U$2441,AD2356)</f>
        <v/>
      </c>
      <c r="AF2356" s="16">
        <f>_xlfn.PERCENTILE.INC(Data!$V$2:$V$2441,AD2356)</f>
        <v/>
      </c>
      <c r="AG2356" s="16">
        <f>Data!Y2356-AF2356</f>
        <v/>
      </c>
      <c r="AH2356" s="9">
        <f>AE2356+AG2356</f>
        <v/>
      </c>
    </row>
    <row r="2357">
      <c r="N2357" s="14">
        <f>Data!A2357</f>
        <v/>
      </c>
      <c r="O2357" s="24">
        <f>IF(Occurrence!J2357&gt;0,COUNTIFS(Occurrence!$J$2:$J$2441,"&gt;0",Occurrence!$J$2:$J$2441,"&lt;="&amp;Occurrence!J2357)/($B$8+1),0)</f>
        <v/>
      </c>
      <c r="P2357" s="16">
        <f>IF(Occurrence!J2357&gt;0,_xlfn.PERCENTILE.INC(Data!$O$2:$O$2441,($B$4+O2357*($B$5-1))/($B$3-1)),0)</f>
        <v/>
      </c>
      <c r="Q2357" s="16">
        <f>IF(Occurrence!J2357&gt;0,_xlfn.PERCENTILE.INC(Occurrence!$I$2:$I$2441,($B$6+O2357*($B$7-1))/($B$3-1)),0)</f>
        <v/>
      </c>
      <c r="R2357" s="16">
        <f>IF(Occurrence!J2357&gt;0,Occurrence!J2357/Q2357,0)</f>
        <v/>
      </c>
      <c r="S2357" s="9">
        <f>IF(Occurrence!J2357&gt;0,P2357*R2357,0)</f>
        <v/>
      </c>
      <c r="T2357" s="24">
        <f>IF(Occurrence!K2357&gt;0,COUNTIFS(Occurrence!$K$2:$K$2441,"&gt;0",Occurrence!$K$2:$K$2441,"&lt;="&amp;Occurrence!K2357)/($B$9+1),0)</f>
        <v/>
      </c>
      <c r="U2357" s="16">
        <f>IF(Occurrence!K2357&gt;0,_xlfn.PERCENTILE.INC(Data!$O$2:$O$2441,($B$4+T2357*($B$5-1))/($B$3-1)),0)</f>
        <v/>
      </c>
      <c r="V2357" s="16">
        <f>IF(Occurrence!K2357&gt;0,_xlfn.PERCENTILE.INC(Occurrence!$I$2:$I$2441,($B$6+T2357*($B$7-1))/($B$3-1)),0)</f>
        <v/>
      </c>
      <c r="W2357" s="16">
        <f>IF(Occurrence!K2357&gt;0,Occurrence!K2357/V2357,0)</f>
        <v/>
      </c>
      <c r="X2357" s="9">
        <f>IF(Occurrence!K2357&gt;0,U2357*W2357,0)</f>
        <v/>
      </c>
      <c r="Y2357" s="24">
        <f>COUNTIF(Data!$X$2:$X$2441,"&lt;="&amp;Data!X2357)/($B$3+1)</f>
        <v/>
      </c>
      <c r="Z2357" s="16">
        <f>_xlfn.PERCENTILE.INC(Data!$U$2:$U$2441,Y2357)</f>
        <v/>
      </c>
      <c r="AA2357" s="16">
        <f>_xlfn.PERCENTILE.INC(Data!$V$2:$V$2441,Y2357)</f>
        <v/>
      </c>
      <c r="AB2357" s="16">
        <f>Data!X2357-AA2357</f>
        <v/>
      </c>
      <c r="AC2357" s="9">
        <f>Z2357+AB2357</f>
        <v/>
      </c>
      <c r="AD2357" s="24">
        <f>COUNTIF(Data!$Y$2:$Y$2441,"&lt;="&amp;Data!Y2357)/($B$3+1)</f>
        <v/>
      </c>
      <c r="AE2357" s="16">
        <f>_xlfn.PERCENTILE.INC(Data!$U$2:$U$2441,AD2357)</f>
        <v/>
      </c>
      <c r="AF2357" s="16">
        <f>_xlfn.PERCENTILE.INC(Data!$V$2:$V$2441,AD2357)</f>
        <v/>
      </c>
      <c r="AG2357" s="16">
        <f>Data!Y2357-AF2357</f>
        <v/>
      </c>
      <c r="AH2357" s="9">
        <f>AE2357+AG2357</f>
        <v/>
      </c>
    </row>
    <row r="2358">
      <c r="N2358" s="14">
        <f>Data!A2358</f>
        <v/>
      </c>
      <c r="O2358" s="24">
        <f>IF(Occurrence!J2358&gt;0,COUNTIFS(Occurrence!$J$2:$J$2441,"&gt;0",Occurrence!$J$2:$J$2441,"&lt;="&amp;Occurrence!J2358)/($B$8+1),0)</f>
        <v/>
      </c>
      <c r="P2358" s="16">
        <f>IF(Occurrence!J2358&gt;0,_xlfn.PERCENTILE.INC(Data!$O$2:$O$2441,($B$4+O2358*($B$5-1))/($B$3-1)),0)</f>
        <v/>
      </c>
      <c r="Q2358" s="16">
        <f>IF(Occurrence!J2358&gt;0,_xlfn.PERCENTILE.INC(Occurrence!$I$2:$I$2441,($B$6+O2358*($B$7-1))/($B$3-1)),0)</f>
        <v/>
      </c>
      <c r="R2358" s="16">
        <f>IF(Occurrence!J2358&gt;0,Occurrence!J2358/Q2358,0)</f>
        <v/>
      </c>
      <c r="S2358" s="9">
        <f>IF(Occurrence!J2358&gt;0,P2358*R2358,0)</f>
        <v/>
      </c>
      <c r="T2358" s="24">
        <f>IF(Occurrence!K2358&gt;0,COUNTIFS(Occurrence!$K$2:$K$2441,"&gt;0",Occurrence!$K$2:$K$2441,"&lt;="&amp;Occurrence!K2358)/($B$9+1),0)</f>
        <v/>
      </c>
      <c r="U2358" s="16">
        <f>IF(Occurrence!K2358&gt;0,_xlfn.PERCENTILE.INC(Data!$O$2:$O$2441,($B$4+T2358*($B$5-1))/($B$3-1)),0)</f>
        <v/>
      </c>
      <c r="V2358" s="16">
        <f>IF(Occurrence!K2358&gt;0,_xlfn.PERCENTILE.INC(Occurrence!$I$2:$I$2441,($B$6+T2358*($B$7-1))/($B$3-1)),0)</f>
        <v/>
      </c>
      <c r="W2358" s="16">
        <f>IF(Occurrence!K2358&gt;0,Occurrence!K2358/V2358,0)</f>
        <v/>
      </c>
      <c r="X2358" s="9">
        <f>IF(Occurrence!K2358&gt;0,U2358*W2358,0)</f>
        <v/>
      </c>
      <c r="Y2358" s="24">
        <f>COUNTIF(Data!$X$2:$X$2441,"&lt;="&amp;Data!X2358)/($B$3+1)</f>
        <v/>
      </c>
      <c r="Z2358" s="16">
        <f>_xlfn.PERCENTILE.INC(Data!$U$2:$U$2441,Y2358)</f>
        <v/>
      </c>
      <c r="AA2358" s="16">
        <f>_xlfn.PERCENTILE.INC(Data!$V$2:$V$2441,Y2358)</f>
        <v/>
      </c>
      <c r="AB2358" s="16">
        <f>Data!X2358-AA2358</f>
        <v/>
      </c>
      <c r="AC2358" s="9">
        <f>Z2358+AB2358</f>
        <v/>
      </c>
      <c r="AD2358" s="24">
        <f>COUNTIF(Data!$Y$2:$Y$2441,"&lt;="&amp;Data!Y2358)/($B$3+1)</f>
        <v/>
      </c>
      <c r="AE2358" s="16">
        <f>_xlfn.PERCENTILE.INC(Data!$U$2:$U$2441,AD2358)</f>
        <v/>
      </c>
      <c r="AF2358" s="16">
        <f>_xlfn.PERCENTILE.INC(Data!$V$2:$V$2441,AD2358)</f>
        <v/>
      </c>
      <c r="AG2358" s="16">
        <f>Data!Y2358-AF2358</f>
        <v/>
      </c>
      <c r="AH2358" s="9">
        <f>AE2358+AG2358</f>
        <v/>
      </c>
    </row>
    <row r="2359">
      <c r="N2359" s="14">
        <f>Data!A2359</f>
        <v/>
      </c>
      <c r="O2359" s="24">
        <f>IF(Occurrence!J2359&gt;0,COUNTIFS(Occurrence!$J$2:$J$2441,"&gt;0",Occurrence!$J$2:$J$2441,"&lt;="&amp;Occurrence!J2359)/($B$8+1),0)</f>
        <v/>
      </c>
      <c r="P2359" s="16">
        <f>IF(Occurrence!J2359&gt;0,_xlfn.PERCENTILE.INC(Data!$O$2:$O$2441,($B$4+O2359*($B$5-1))/($B$3-1)),0)</f>
        <v/>
      </c>
      <c r="Q2359" s="16">
        <f>IF(Occurrence!J2359&gt;0,_xlfn.PERCENTILE.INC(Occurrence!$I$2:$I$2441,($B$6+O2359*($B$7-1))/($B$3-1)),0)</f>
        <v/>
      </c>
      <c r="R2359" s="16">
        <f>IF(Occurrence!J2359&gt;0,Occurrence!J2359/Q2359,0)</f>
        <v/>
      </c>
      <c r="S2359" s="9">
        <f>IF(Occurrence!J2359&gt;0,P2359*R2359,0)</f>
        <v/>
      </c>
      <c r="T2359" s="24">
        <f>IF(Occurrence!K2359&gt;0,COUNTIFS(Occurrence!$K$2:$K$2441,"&gt;0",Occurrence!$K$2:$K$2441,"&lt;="&amp;Occurrence!K2359)/($B$9+1),0)</f>
        <v/>
      </c>
      <c r="U2359" s="16">
        <f>IF(Occurrence!K2359&gt;0,_xlfn.PERCENTILE.INC(Data!$O$2:$O$2441,($B$4+T2359*($B$5-1))/($B$3-1)),0)</f>
        <v/>
      </c>
      <c r="V2359" s="16">
        <f>IF(Occurrence!K2359&gt;0,_xlfn.PERCENTILE.INC(Occurrence!$I$2:$I$2441,($B$6+T2359*($B$7-1))/($B$3-1)),0)</f>
        <v/>
      </c>
      <c r="W2359" s="16">
        <f>IF(Occurrence!K2359&gt;0,Occurrence!K2359/V2359,0)</f>
        <v/>
      </c>
      <c r="X2359" s="9">
        <f>IF(Occurrence!K2359&gt;0,U2359*W2359,0)</f>
        <v/>
      </c>
      <c r="Y2359" s="24">
        <f>COUNTIF(Data!$X$2:$X$2441,"&lt;="&amp;Data!X2359)/($B$3+1)</f>
        <v/>
      </c>
      <c r="Z2359" s="16">
        <f>_xlfn.PERCENTILE.INC(Data!$U$2:$U$2441,Y2359)</f>
        <v/>
      </c>
      <c r="AA2359" s="16">
        <f>_xlfn.PERCENTILE.INC(Data!$V$2:$V$2441,Y2359)</f>
        <v/>
      </c>
      <c r="AB2359" s="16">
        <f>Data!X2359-AA2359</f>
        <v/>
      </c>
      <c r="AC2359" s="9">
        <f>Z2359+AB2359</f>
        <v/>
      </c>
      <c r="AD2359" s="24">
        <f>COUNTIF(Data!$Y$2:$Y$2441,"&lt;="&amp;Data!Y2359)/($B$3+1)</f>
        <v/>
      </c>
      <c r="AE2359" s="16">
        <f>_xlfn.PERCENTILE.INC(Data!$U$2:$U$2441,AD2359)</f>
        <v/>
      </c>
      <c r="AF2359" s="16">
        <f>_xlfn.PERCENTILE.INC(Data!$V$2:$V$2441,AD2359)</f>
        <v/>
      </c>
      <c r="AG2359" s="16">
        <f>Data!Y2359-AF2359</f>
        <v/>
      </c>
      <c r="AH2359" s="9">
        <f>AE2359+AG2359</f>
        <v/>
      </c>
    </row>
    <row r="2360">
      <c r="N2360" s="14">
        <f>Data!A2360</f>
        <v/>
      </c>
      <c r="O2360" s="24">
        <f>IF(Occurrence!J2360&gt;0,COUNTIFS(Occurrence!$J$2:$J$2441,"&gt;0",Occurrence!$J$2:$J$2441,"&lt;="&amp;Occurrence!J2360)/($B$8+1),0)</f>
        <v/>
      </c>
      <c r="P2360" s="16">
        <f>IF(Occurrence!J2360&gt;0,_xlfn.PERCENTILE.INC(Data!$O$2:$O$2441,($B$4+O2360*($B$5-1))/($B$3-1)),0)</f>
        <v/>
      </c>
      <c r="Q2360" s="16">
        <f>IF(Occurrence!J2360&gt;0,_xlfn.PERCENTILE.INC(Occurrence!$I$2:$I$2441,($B$6+O2360*($B$7-1))/($B$3-1)),0)</f>
        <v/>
      </c>
      <c r="R2360" s="16">
        <f>IF(Occurrence!J2360&gt;0,Occurrence!J2360/Q2360,0)</f>
        <v/>
      </c>
      <c r="S2360" s="9">
        <f>IF(Occurrence!J2360&gt;0,P2360*R2360,0)</f>
        <v/>
      </c>
      <c r="T2360" s="24">
        <f>IF(Occurrence!K2360&gt;0,COUNTIFS(Occurrence!$K$2:$K$2441,"&gt;0",Occurrence!$K$2:$K$2441,"&lt;="&amp;Occurrence!K2360)/($B$9+1),0)</f>
        <v/>
      </c>
      <c r="U2360" s="16">
        <f>IF(Occurrence!K2360&gt;0,_xlfn.PERCENTILE.INC(Data!$O$2:$O$2441,($B$4+T2360*($B$5-1))/($B$3-1)),0)</f>
        <v/>
      </c>
      <c r="V2360" s="16">
        <f>IF(Occurrence!K2360&gt;0,_xlfn.PERCENTILE.INC(Occurrence!$I$2:$I$2441,($B$6+T2360*($B$7-1))/($B$3-1)),0)</f>
        <v/>
      </c>
      <c r="W2360" s="16">
        <f>IF(Occurrence!K2360&gt;0,Occurrence!K2360/V2360,0)</f>
        <v/>
      </c>
      <c r="X2360" s="9">
        <f>IF(Occurrence!K2360&gt;0,U2360*W2360,0)</f>
        <v/>
      </c>
      <c r="Y2360" s="24">
        <f>COUNTIF(Data!$X$2:$X$2441,"&lt;="&amp;Data!X2360)/($B$3+1)</f>
        <v/>
      </c>
      <c r="Z2360" s="16">
        <f>_xlfn.PERCENTILE.INC(Data!$U$2:$U$2441,Y2360)</f>
        <v/>
      </c>
      <c r="AA2360" s="16">
        <f>_xlfn.PERCENTILE.INC(Data!$V$2:$V$2441,Y2360)</f>
        <v/>
      </c>
      <c r="AB2360" s="16">
        <f>Data!X2360-AA2360</f>
        <v/>
      </c>
      <c r="AC2360" s="9">
        <f>Z2360+AB2360</f>
        <v/>
      </c>
      <c r="AD2360" s="24">
        <f>COUNTIF(Data!$Y$2:$Y$2441,"&lt;="&amp;Data!Y2360)/($B$3+1)</f>
        <v/>
      </c>
      <c r="AE2360" s="16">
        <f>_xlfn.PERCENTILE.INC(Data!$U$2:$U$2441,AD2360)</f>
        <v/>
      </c>
      <c r="AF2360" s="16">
        <f>_xlfn.PERCENTILE.INC(Data!$V$2:$V$2441,AD2360)</f>
        <v/>
      </c>
      <c r="AG2360" s="16">
        <f>Data!Y2360-AF2360</f>
        <v/>
      </c>
      <c r="AH2360" s="9">
        <f>AE2360+AG2360</f>
        <v/>
      </c>
    </row>
    <row r="2361">
      <c r="N2361" s="14">
        <f>Data!A2361</f>
        <v/>
      </c>
      <c r="O2361" s="24">
        <f>IF(Occurrence!J2361&gt;0,COUNTIFS(Occurrence!$J$2:$J$2441,"&gt;0",Occurrence!$J$2:$J$2441,"&lt;="&amp;Occurrence!J2361)/($B$8+1),0)</f>
        <v/>
      </c>
      <c r="P2361" s="16">
        <f>IF(Occurrence!J2361&gt;0,_xlfn.PERCENTILE.INC(Data!$O$2:$O$2441,($B$4+O2361*($B$5-1))/($B$3-1)),0)</f>
        <v/>
      </c>
      <c r="Q2361" s="16">
        <f>IF(Occurrence!J2361&gt;0,_xlfn.PERCENTILE.INC(Occurrence!$I$2:$I$2441,($B$6+O2361*($B$7-1))/($B$3-1)),0)</f>
        <v/>
      </c>
      <c r="R2361" s="16">
        <f>IF(Occurrence!J2361&gt;0,Occurrence!J2361/Q2361,0)</f>
        <v/>
      </c>
      <c r="S2361" s="9">
        <f>IF(Occurrence!J2361&gt;0,P2361*R2361,0)</f>
        <v/>
      </c>
      <c r="T2361" s="24">
        <f>IF(Occurrence!K2361&gt;0,COUNTIFS(Occurrence!$K$2:$K$2441,"&gt;0",Occurrence!$K$2:$K$2441,"&lt;="&amp;Occurrence!K2361)/($B$9+1),0)</f>
        <v/>
      </c>
      <c r="U2361" s="16">
        <f>IF(Occurrence!K2361&gt;0,_xlfn.PERCENTILE.INC(Data!$O$2:$O$2441,($B$4+T2361*($B$5-1))/($B$3-1)),0)</f>
        <v/>
      </c>
      <c r="V2361" s="16">
        <f>IF(Occurrence!K2361&gt;0,_xlfn.PERCENTILE.INC(Occurrence!$I$2:$I$2441,($B$6+T2361*($B$7-1))/($B$3-1)),0)</f>
        <v/>
      </c>
      <c r="W2361" s="16">
        <f>IF(Occurrence!K2361&gt;0,Occurrence!K2361/V2361,0)</f>
        <v/>
      </c>
      <c r="X2361" s="9">
        <f>IF(Occurrence!K2361&gt;0,U2361*W2361,0)</f>
        <v/>
      </c>
      <c r="Y2361" s="24">
        <f>COUNTIF(Data!$X$2:$X$2441,"&lt;="&amp;Data!X2361)/($B$3+1)</f>
        <v/>
      </c>
      <c r="Z2361" s="16">
        <f>_xlfn.PERCENTILE.INC(Data!$U$2:$U$2441,Y2361)</f>
        <v/>
      </c>
      <c r="AA2361" s="16">
        <f>_xlfn.PERCENTILE.INC(Data!$V$2:$V$2441,Y2361)</f>
        <v/>
      </c>
      <c r="AB2361" s="16">
        <f>Data!X2361-AA2361</f>
        <v/>
      </c>
      <c r="AC2361" s="9">
        <f>Z2361+AB2361</f>
        <v/>
      </c>
      <c r="AD2361" s="24">
        <f>COUNTIF(Data!$Y$2:$Y$2441,"&lt;="&amp;Data!Y2361)/($B$3+1)</f>
        <v/>
      </c>
      <c r="AE2361" s="16">
        <f>_xlfn.PERCENTILE.INC(Data!$U$2:$U$2441,AD2361)</f>
        <v/>
      </c>
      <c r="AF2361" s="16">
        <f>_xlfn.PERCENTILE.INC(Data!$V$2:$V$2441,AD2361)</f>
        <v/>
      </c>
      <c r="AG2361" s="16">
        <f>Data!Y2361-AF2361</f>
        <v/>
      </c>
      <c r="AH2361" s="9">
        <f>AE2361+AG2361</f>
        <v/>
      </c>
    </row>
    <row r="2362">
      <c r="N2362" s="14">
        <f>Data!A2362</f>
        <v/>
      </c>
      <c r="O2362" s="24">
        <f>IF(Occurrence!J2362&gt;0,COUNTIFS(Occurrence!$J$2:$J$2441,"&gt;0",Occurrence!$J$2:$J$2441,"&lt;="&amp;Occurrence!J2362)/($B$8+1),0)</f>
        <v/>
      </c>
      <c r="P2362" s="16">
        <f>IF(Occurrence!J2362&gt;0,_xlfn.PERCENTILE.INC(Data!$O$2:$O$2441,($B$4+O2362*($B$5-1))/($B$3-1)),0)</f>
        <v/>
      </c>
      <c r="Q2362" s="16">
        <f>IF(Occurrence!J2362&gt;0,_xlfn.PERCENTILE.INC(Occurrence!$I$2:$I$2441,($B$6+O2362*($B$7-1))/($B$3-1)),0)</f>
        <v/>
      </c>
      <c r="R2362" s="16">
        <f>IF(Occurrence!J2362&gt;0,Occurrence!J2362/Q2362,0)</f>
        <v/>
      </c>
      <c r="S2362" s="9">
        <f>IF(Occurrence!J2362&gt;0,P2362*R2362,0)</f>
        <v/>
      </c>
      <c r="T2362" s="24">
        <f>IF(Occurrence!K2362&gt;0,COUNTIFS(Occurrence!$K$2:$K$2441,"&gt;0",Occurrence!$K$2:$K$2441,"&lt;="&amp;Occurrence!K2362)/($B$9+1),0)</f>
        <v/>
      </c>
      <c r="U2362" s="16">
        <f>IF(Occurrence!K2362&gt;0,_xlfn.PERCENTILE.INC(Data!$O$2:$O$2441,($B$4+T2362*($B$5-1))/($B$3-1)),0)</f>
        <v/>
      </c>
      <c r="V2362" s="16">
        <f>IF(Occurrence!K2362&gt;0,_xlfn.PERCENTILE.INC(Occurrence!$I$2:$I$2441,($B$6+T2362*($B$7-1))/($B$3-1)),0)</f>
        <v/>
      </c>
      <c r="W2362" s="16">
        <f>IF(Occurrence!K2362&gt;0,Occurrence!K2362/V2362,0)</f>
        <v/>
      </c>
      <c r="X2362" s="9">
        <f>IF(Occurrence!K2362&gt;0,U2362*W2362,0)</f>
        <v/>
      </c>
      <c r="Y2362" s="24">
        <f>COUNTIF(Data!$X$2:$X$2441,"&lt;="&amp;Data!X2362)/($B$3+1)</f>
        <v/>
      </c>
      <c r="Z2362" s="16">
        <f>_xlfn.PERCENTILE.INC(Data!$U$2:$U$2441,Y2362)</f>
        <v/>
      </c>
      <c r="AA2362" s="16">
        <f>_xlfn.PERCENTILE.INC(Data!$V$2:$V$2441,Y2362)</f>
        <v/>
      </c>
      <c r="AB2362" s="16">
        <f>Data!X2362-AA2362</f>
        <v/>
      </c>
      <c r="AC2362" s="9">
        <f>Z2362+AB2362</f>
        <v/>
      </c>
      <c r="AD2362" s="24">
        <f>COUNTIF(Data!$Y$2:$Y$2441,"&lt;="&amp;Data!Y2362)/($B$3+1)</f>
        <v/>
      </c>
      <c r="AE2362" s="16">
        <f>_xlfn.PERCENTILE.INC(Data!$U$2:$U$2441,AD2362)</f>
        <v/>
      </c>
      <c r="AF2362" s="16">
        <f>_xlfn.PERCENTILE.INC(Data!$V$2:$V$2441,AD2362)</f>
        <v/>
      </c>
      <c r="AG2362" s="16">
        <f>Data!Y2362-AF2362</f>
        <v/>
      </c>
      <c r="AH2362" s="9">
        <f>AE2362+AG2362</f>
        <v/>
      </c>
    </row>
    <row r="2363">
      <c r="N2363" s="14">
        <f>Data!A2363</f>
        <v/>
      </c>
      <c r="O2363" s="24">
        <f>IF(Occurrence!J2363&gt;0,COUNTIFS(Occurrence!$J$2:$J$2441,"&gt;0",Occurrence!$J$2:$J$2441,"&lt;="&amp;Occurrence!J2363)/($B$8+1),0)</f>
        <v/>
      </c>
      <c r="P2363" s="16">
        <f>IF(Occurrence!J2363&gt;0,_xlfn.PERCENTILE.INC(Data!$O$2:$O$2441,($B$4+O2363*($B$5-1))/($B$3-1)),0)</f>
        <v/>
      </c>
      <c r="Q2363" s="16">
        <f>IF(Occurrence!J2363&gt;0,_xlfn.PERCENTILE.INC(Occurrence!$I$2:$I$2441,($B$6+O2363*($B$7-1))/($B$3-1)),0)</f>
        <v/>
      </c>
      <c r="R2363" s="16">
        <f>IF(Occurrence!J2363&gt;0,Occurrence!J2363/Q2363,0)</f>
        <v/>
      </c>
      <c r="S2363" s="9">
        <f>IF(Occurrence!J2363&gt;0,P2363*R2363,0)</f>
        <v/>
      </c>
      <c r="T2363" s="24">
        <f>IF(Occurrence!K2363&gt;0,COUNTIFS(Occurrence!$K$2:$K$2441,"&gt;0",Occurrence!$K$2:$K$2441,"&lt;="&amp;Occurrence!K2363)/($B$9+1),0)</f>
        <v/>
      </c>
      <c r="U2363" s="16">
        <f>IF(Occurrence!K2363&gt;0,_xlfn.PERCENTILE.INC(Data!$O$2:$O$2441,($B$4+T2363*($B$5-1))/($B$3-1)),0)</f>
        <v/>
      </c>
      <c r="V2363" s="16">
        <f>IF(Occurrence!K2363&gt;0,_xlfn.PERCENTILE.INC(Occurrence!$I$2:$I$2441,($B$6+T2363*($B$7-1))/($B$3-1)),0)</f>
        <v/>
      </c>
      <c r="W2363" s="16">
        <f>IF(Occurrence!K2363&gt;0,Occurrence!K2363/V2363,0)</f>
        <v/>
      </c>
      <c r="X2363" s="9">
        <f>IF(Occurrence!K2363&gt;0,U2363*W2363,0)</f>
        <v/>
      </c>
      <c r="Y2363" s="24">
        <f>COUNTIF(Data!$X$2:$X$2441,"&lt;="&amp;Data!X2363)/($B$3+1)</f>
        <v/>
      </c>
      <c r="Z2363" s="16">
        <f>_xlfn.PERCENTILE.INC(Data!$U$2:$U$2441,Y2363)</f>
        <v/>
      </c>
      <c r="AA2363" s="16">
        <f>_xlfn.PERCENTILE.INC(Data!$V$2:$V$2441,Y2363)</f>
        <v/>
      </c>
      <c r="AB2363" s="16">
        <f>Data!X2363-AA2363</f>
        <v/>
      </c>
      <c r="AC2363" s="9">
        <f>Z2363+AB2363</f>
        <v/>
      </c>
      <c r="AD2363" s="24">
        <f>COUNTIF(Data!$Y$2:$Y$2441,"&lt;="&amp;Data!Y2363)/($B$3+1)</f>
        <v/>
      </c>
      <c r="AE2363" s="16">
        <f>_xlfn.PERCENTILE.INC(Data!$U$2:$U$2441,AD2363)</f>
        <v/>
      </c>
      <c r="AF2363" s="16">
        <f>_xlfn.PERCENTILE.INC(Data!$V$2:$V$2441,AD2363)</f>
        <v/>
      </c>
      <c r="AG2363" s="16">
        <f>Data!Y2363-AF2363</f>
        <v/>
      </c>
      <c r="AH2363" s="9">
        <f>AE2363+AG2363</f>
        <v/>
      </c>
    </row>
    <row r="2364">
      <c r="N2364" s="14">
        <f>Data!A2364</f>
        <v/>
      </c>
      <c r="O2364" s="24">
        <f>IF(Occurrence!J2364&gt;0,COUNTIFS(Occurrence!$J$2:$J$2441,"&gt;0",Occurrence!$J$2:$J$2441,"&lt;="&amp;Occurrence!J2364)/($B$8+1),0)</f>
        <v/>
      </c>
      <c r="P2364" s="16">
        <f>IF(Occurrence!J2364&gt;0,_xlfn.PERCENTILE.INC(Data!$O$2:$O$2441,($B$4+O2364*($B$5-1))/($B$3-1)),0)</f>
        <v/>
      </c>
      <c r="Q2364" s="16">
        <f>IF(Occurrence!J2364&gt;0,_xlfn.PERCENTILE.INC(Occurrence!$I$2:$I$2441,($B$6+O2364*($B$7-1))/($B$3-1)),0)</f>
        <v/>
      </c>
      <c r="R2364" s="16">
        <f>IF(Occurrence!J2364&gt;0,Occurrence!J2364/Q2364,0)</f>
        <v/>
      </c>
      <c r="S2364" s="9">
        <f>IF(Occurrence!J2364&gt;0,P2364*R2364,0)</f>
        <v/>
      </c>
      <c r="T2364" s="24">
        <f>IF(Occurrence!K2364&gt;0,COUNTIFS(Occurrence!$K$2:$K$2441,"&gt;0",Occurrence!$K$2:$K$2441,"&lt;="&amp;Occurrence!K2364)/($B$9+1),0)</f>
        <v/>
      </c>
      <c r="U2364" s="16">
        <f>IF(Occurrence!K2364&gt;0,_xlfn.PERCENTILE.INC(Data!$O$2:$O$2441,($B$4+T2364*($B$5-1))/($B$3-1)),0)</f>
        <v/>
      </c>
      <c r="V2364" s="16">
        <f>IF(Occurrence!K2364&gt;0,_xlfn.PERCENTILE.INC(Occurrence!$I$2:$I$2441,($B$6+T2364*($B$7-1))/($B$3-1)),0)</f>
        <v/>
      </c>
      <c r="W2364" s="16">
        <f>IF(Occurrence!K2364&gt;0,Occurrence!K2364/V2364,0)</f>
        <v/>
      </c>
      <c r="X2364" s="9">
        <f>IF(Occurrence!K2364&gt;0,U2364*W2364,0)</f>
        <v/>
      </c>
      <c r="Y2364" s="24">
        <f>COUNTIF(Data!$X$2:$X$2441,"&lt;="&amp;Data!X2364)/($B$3+1)</f>
        <v/>
      </c>
      <c r="Z2364" s="16">
        <f>_xlfn.PERCENTILE.INC(Data!$U$2:$U$2441,Y2364)</f>
        <v/>
      </c>
      <c r="AA2364" s="16">
        <f>_xlfn.PERCENTILE.INC(Data!$V$2:$V$2441,Y2364)</f>
        <v/>
      </c>
      <c r="AB2364" s="16">
        <f>Data!X2364-AA2364</f>
        <v/>
      </c>
      <c r="AC2364" s="9">
        <f>Z2364+AB2364</f>
        <v/>
      </c>
      <c r="AD2364" s="24">
        <f>COUNTIF(Data!$Y$2:$Y$2441,"&lt;="&amp;Data!Y2364)/($B$3+1)</f>
        <v/>
      </c>
      <c r="AE2364" s="16">
        <f>_xlfn.PERCENTILE.INC(Data!$U$2:$U$2441,AD2364)</f>
        <v/>
      </c>
      <c r="AF2364" s="16">
        <f>_xlfn.PERCENTILE.INC(Data!$V$2:$V$2441,AD2364)</f>
        <v/>
      </c>
      <c r="AG2364" s="16">
        <f>Data!Y2364-AF2364</f>
        <v/>
      </c>
      <c r="AH2364" s="9">
        <f>AE2364+AG2364</f>
        <v/>
      </c>
    </row>
    <row r="2365">
      <c r="N2365" s="14">
        <f>Data!A2365</f>
        <v/>
      </c>
      <c r="O2365" s="24">
        <f>IF(Occurrence!J2365&gt;0,COUNTIFS(Occurrence!$J$2:$J$2441,"&gt;0",Occurrence!$J$2:$J$2441,"&lt;="&amp;Occurrence!J2365)/($B$8+1),0)</f>
        <v/>
      </c>
      <c r="P2365" s="16">
        <f>IF(Occurrence!J2365&gt;0,_xlfn.PERCENTILE.INC(Data!$O$2:$O$2441,($B$4+O2365*($B$5-1))/($B$3-1)),0)</f>
        <v/>
      </c>
      <c r="Q2365" s="16">
        <f>IF(Occurrence!J2365&gt;0,_xlfn.PERCENTILE.INC(Occurrence!$I$2:$I$2441,($B$6+O2365*($B$7-1))/($B$3-1)),0)</f>
        <v/>
      </c>
      <c r="R2365" s="16">
        <f>IF(Occurrence!J2365&gt;0,Occurrence!J2365/Q2365,0)</f>
        <v/>
      </c>
      <c r="S2365" s="9">
        <f>IF(Occurrence!J2365&gt;0,P2365*R2365,0)</f>
        <v/>
      </c>
      <c r="T2365" s="24">
        <f>IF(Occurrence!K2365&gt;0,COUNTIFS(Occurrence!$K$2:$K$2441,"&gt;0",Occurrence!$K$2:$K$2441,"&lt;="&amp;Occurrence!K2365)/($B$9+1),0)</f>
        <v/>
      </c>
      <c r="U2365" s="16">
        <f>IF(Occurrence!K2365&gt;0,_xlfn.PERCENTILE.INC(Data!$O$2:$O$2441,($B$4+T2365*($B$5-1))/($B$3-1)),0)</f>
        <v/>
      </c>
      <c r="V2365" s="16">
        <f>IF(Occurrence!K2365&gt;0,_xlfn.PERCENTILE.INC(Occurrence!$I$2:$I$2441,($B$6+T2365*($B$7-1))/($B$3-1)),0)</f>
        <v/>
      </c>
      <c r="W2365" s="16">
        <f>IF(Occurrence!K2365&gt;0,Occurrence!K2365/V2365,0)</f>
        <v/>
      </c>
      <c r="X2365" s="9">
        <f>IF(Occurrence!K2365&gt;0,U2365*W2365,0)</f>
        <v/>
      </c>
      <c r="Y2365" s="24">
        <f>COUNTIF(Data!$X$2:$X$2441,"&lt;="&amp;Data!X2365)/($B$3+1)</f>
        <v/>
      </c>
      <c r="Z2365" s="16">
        <f>_xlfn.PERCENTILE.INC(Data!$U$2:$U$2441,Y2365)</f>
        <v/>
      </c>
      <c r="AA2365" s="16">
        <f>_xlfn.PERCENTILE.INC(Data!$V$2:$V$2441,Y2365)</f>
        <v/>
      </c>
      <c r="AB2365" s="16">
        <f>Data!X2365-AA2365</f>
        <v/>
      </c>
      <c r="AC2365" s="9">
        <f>Z2365+AB2365</f>
        <v/>
      </c>
      <c r="AD2365" s="24">
        <f>COUNTIF(Data!$Y$2:$Y$2441,"&lt;="&amp;Data!Y2365)/($B$3+1)</f>
        <v/>
      </c>
      <c r="AE2365" s="16">
        <f>_xlfn.PERCENTILE.INC(Data!$U$2:$U$2441,AD2365)</f>
        <v/>
      </c>
      <c r="AF2365" s="16">
        <f>_xlfn.PERCENTILE.INC(Data!$V$2:$V$2441,AD2365)</f>
        <v/>
      </c>
      <c r="AG2365" s="16">
        <f>Data!Y2365-AF2365</f>
        <v/>
      </c>
      <c r="AH2365" s="9">
        <f>AE2365+AG2365</f>
        <v/>
      </c>
    </row>
    <row r="2366">
      <c r="N2366" s="14">
        <f>Data!A2366</f>
        <v/>
      </c>
      <c r="O2366" s="24">
        <f>IF(Occurrence!J2366&gt;0,COUNTIFS(Occurrence!$J$2:$J$2441,"&gt;0",Occurrence!$J$2:$J$2441,"&lt;="&amp;Occurrence!J2366)/($B$8+1),0)</f>
        <v/>
      </c>
      <c r="P2366" s="16">
        <f>IF(Occurrence!J2366&gt;0,_xlfn.PERCENTILE.INC(Data!$O$2:$O$2441,($B$4+O2366*($B$5-1))/($B$3-1)),0)</f>
        <v/>
      </c>
      <c r="Q2366" s="16">
        <f>IF(Occurrence!J2366&gt;0,_xlfn.PERCENTILE.INC(Occurrence!$I$2:$I$2441,($B$6+O2366*($B$7-1))/($B$3-1)),0)</f>
        <v/>
      </c>
      <c r="R2366" s="16">
        <f>IF(Occurrence!J2366&gt;0,Occurrence!J2366/Q2366,0)</f>
        <v/>
      </c>
      <c r="S2366" s="9">
        <f>IF(Occurrence!J2366&gt;0,P2366*R2366,0)</f>
        <v/>
      </c>
      <c r="T2366" s="24">
        <f>IF(Occurrence!K2366&gt;0,COUNTIFS(Occurrence!$K$2:$K$2441,"&gt;0",Occurrence!$K$2:$K$2441,"&lt;="&amp;Occurrence!K2366)/($B$9+1),0)</f>
        <v/>
      </c>
      <c r="U2366" s="16">
        <f>IF(Occurrence!K2366&gt;0,_xlfn.PERCENTILE.INC(Data!$O$2:$O$2441,($B$4+T2366*($B$5-1))/($B$3-1)),0)</f>
        <v/>
      </c>
      <c r="V2366" s="16">
        <f>IF(Occurrence!K2366&gt;0,_xlfn.PERCENTILE.INC(Occurrence!$I$2:$I$2441,($B$6+T2366*($B$7-1))/($B$3-1)),0)</f>
        <v/>
      </c>
      <c r="W2366" s="16">
        <f>IF(Occurrence!K2366&gt;0,Occurrence!K2366/V2366,0)</f>
        <v/>
      </c>
      <c r="X2366" s="9">
        <f>IF(Occurrence!K2366&gt;0,U2366*W2366,0)</f>
        <v/>
      </c>
      <c r="Y2366" s="24">
        <f>COUNTIF(Data!$X$2:$X$2441,"&lt;="&amp;Data!X2366)/($B$3+1)</f>
        <v/>
      </c>
      <c r="Z2366" s="16">
        <f>_xlfn.PERCENTILE.INC(Data!$U$2:$U$2441,Y2366)</f>
        <v/>
      </c>
      <c r="AA2366" s="16">
        <f>_xlfn.PERCENTILE.INC(Data!$V$2:$V$2441,Y2366)</f>
        <v/>
      </c>
      <c r="AB2366" s="16">
        <f>Data!X2366-AA2366</f>
        <v/>
      </c>
      <c r="AC2366" s="9">
        <f>Z2366+AB2366</f>
        <v/>
      </c>
      <c r="AD2366" s="24">
        <f>COUNTIF(Data!$Y$2:$Y$2441,"&lt;="&amp;Data!Y2366)/($B$3+1)</f>
        <v/>
      </c>
      <c r="AE2366" s="16">
        <f>_xlfn.PERCENTILE.INC(Data!$U$2:$U$2441,AD2366)</f>
        <v/>
      </c>
      <c r="AF2366" s="16">
        <f>_xlfn.PERCENTILE.INC(Data!$V$2:$V$2441,AD2366)</f>
        <v/>
      </c>
      <c r="AG2366" s="16">
        <f>Data!Y2366-AF2366</f>
        <v/>
      </c>
      <c r="AH2366" s="9">
        <f>AE2366+AG2366</f>
        <v/>
      </c>
    </row>
    <row r="2367">
      <c r="N2367" s="14">
        <f>Data!A2367</f>
        <v/>
      </c>
      <c r="O2367" s="24">
        <f>IF(Occurrence!J2367&gt;0,COUNTIFS(Occurrence!$J$2:$J$2441,"&gt;0",Occurrence!$J$2:$J$2441,"&lt;="&amp;Occurrence!J2367)/($B$8+1),0)</f>
        <v/>
      </c>
      <c r="P2367" s="16">
        <f>IF(Occurrence!J2367&gt;0,_xlfn.PERCENTILE.INC(Data!$O$2:$O$2441,($B$4+O2367*($B$5-1))/($B$3-1)),0)</f>
        <v/>
      </c>
      <c r="Q2367" s="16">
        <f>IF(Occurrence!J2367&gt;0,_xlfn.PERCENTILE.INC(Occurrence!$I$2:$I$2441,($B$6+O2367*($B$7-1))/($B$3-1)),0)</f>
        <v/>
      </c>
      <c r="R2367" s="16">
        <f>IF(Occurrence!J2367&gt;0,Occurrence!J2367/Q2367,0)</f>
        <v/>
      </c>
      <c r="S2367" s="9">
        <f>IF(Occurrence!J2367&gt;0,P2367*R2367,0)</f>
        <v/>
      </c>
      <c r="T2367" s="24">
        <f>IF(Occurrence!K2367&gt;0,COUNTIFS(Occurrence!$K$2:$K$2441,"&gt;0",Occurrence!$K$2:$K$2441,"&lt;="&amp;Occurrence!K2367)/($B$9+1),0)</f>
        <v/>
      </c>
      <c r="U2367" s="16">
        <f>IF(Occurrence!K2367&gt;0,_xlfn.PERCENTILE.INC(Data!$O$2:$O$2441,($B$4+T2367*($B$5-1))/($B$3-1)),0)</f>
        <v/>
      </c>
      <c r="V2367" s="16">
        <f>IF(Occurrence!K2367&gt;0,_xlfn.PERCENTILE.INC(Occurrence!$I$2:$I$2441,($B$6+T2367*($B$7-1))/($B$3-1)),0)</f>
        <v/>
      </c>
      <c r="W2367" s="16">
        <f>IF(Occurrence!K2367&gt;0,Occurrence!K2367/V2367,0)</f>
        <v/>
      </c>
      <c r="X2367" s="9">
        <f>IF(Occurrence!K2367&gt;0,U2367*W2367,0)</f>
        <v/>
      </c>
      <c r="Y2367" s="24">
        <f>COUNTIF(Data!$X$2:$X$2441,"&lt;="&amp;Data!X2367)/($B$3+1)</f>
        <v/>
      </c>
      <c r="Z2367" s="16">
        <f>_xlfn.PERCENTILE.INC(Data!$U$2:$U$2441,Y2367)</f>
        <v/>
      </c>
      <c r="AA2367" s="16">
        <f>_xlfn.PERCENTILE.INC(Data!$V$2:$V$2441,Y2367)</f>
        <v/>
      </c>
      <c r="AB2367" s="16">
        <f>Data!X2367-AA2367</f>
        <v/>
      </c>
      <c r="AC2367" s="9">
        <f>Z2367+AB2367</f>
        <v/>
      </c>
      <c r="AD2367" s="24">
        <f>COUNTIF(Data!$Y$2:$Y$2441,"&lt;="&amp;Data!Y2367)/($B$3+1)</f>
        <v/>
      </c>
      <c r="AE2367" s="16">
        <f>_xlfn.PERCENTILE.INC(Data!$U$2:$U$2441,AD2367)</f>
        <v/>
      </c>
      <c r="AF2367" s="16">
        <f>_xlfn.PERCENTILE.INC(Data!$V$2:$V$2441,AD2367)</f>
        <v/>
      </c>
      <c r="AG2367" s="16">
        <f>Data!Y2367-AF2367</f>
        <v/>
      </c>
      <c r="AH2367" s="9">
        <f>AE2367+AG2367</f>
        <v/>
      </c>
    </row>
    <row r="2368">
      <c r="N2368" s="14">
        <f>Data!A2368</f>
        <v/>
      </c>
      <c r="O2368" s="24">
        <f>IF(Occurrence!J2368&gt;0,COUNTIFS(Occurrence!$J$2:$J$2441,"&gt;0",Occurrence!$J$2:$J$2441,"&lt;="&amp;Occurrence!J2368)/($B$8+1),0)</f>
        <v/>
      </c>
      <c r="P2368" s="16">
        <f>IF(Occurrence!J2368&gt;0,_xlfn.PERCENTILE.INC(Data!$O$2:$O$2441,($B$4+O2368*($B$5-1))/($B$3-1)),0)</f>
        <v/>
      </c>
      <c r="Q2368" s="16">
        <f>IF(Occurrence!J2368&gt;0,_xlfn.PERCENTILE.INC(Occurrence!$I$2:$I$2441,($B$6+O2368*($B$7-1))/($B$3-1)),0)</f>
        <v/>
      </c>
      <c r="R2368" s="16">
        <f>IF(Occurrence!J2368&gt;0,Occurrence!J2368/Q2368,0)</f>
        <v/>
      </c>
      <c r="S2368" s="9">
        <f>IF(Occurrence!J2368&gt;0,P2368*R2368,0)</f>
        <v/>
      </c>
      <c r="T2368" s="24">
        <f>IF(Occurrence!K2368&gt;0,COUNTIFS(Occurrence!$K$2:$K$2441,"&gt;0",Occurrence!$K$2:$K$2441,"&lt;="&amp;Occurrence!K2368)/($B$9+1),0)</f>
        <v/>
      </c>
      <c r="U2368" s="16">
        <f>IF(Occurrence!K2368&gt;0,_xlfn.PERCENTILE.INC(Data!$O$2:$O$2441,($B$4+T2368*($B$5-1))/($B$3-1)),0)</f>
        <v/>
      </c>
      <c r="V2368" s="16">
        <f>IF(Occurrence!K2368&gt;0,_xlfn.PERCENTILE.INC(Occurrence!$I$2:$I$2441,($B$6+T2368*($B$7-1))/($B$3-1)),0)</f>
        <v/>
      </c>
      <c r="W2368" s="16">
        <f>IF(Occurrence!K2368&gt;0,Occurrence!K2368/V2368,0)</f>
        <v/>
      </c>
      <c r="X2368" s="9">
        <f>IF(Occurrence!K2368&gt;0,U2368*W2368,0)</f>
        <v/>
      </c>
      <c r="Y2368" s="24">
        <f>COUNTIF(Data!$X$2:$X$2441,"&lt;="&amp;Data!X2368)/($B$3+1)</f>
        <v/>
      </c>
      <c r="Z2368" s="16">
        <f>_xlfn.PERCENTILE.INC(Data!$U$2:$U$2441,Y2368)</f>
        <v/>
      </c>
      <c r="AA2368" s="16">
        <f>_xlfn.PERCENTILE.INC(Data!$V$2:$V$2441,Y2368)</f>
        <v/>
      </c>
      <c r="AB2368" s="16">
        <f>Data!X2368-AA2368</f>
        <v/>
      </c>
      <c r="AC2368" s="9">
        <f>Z2368+AB2368</f>
        <v/>
      </c>
      <c r="AD2368" s="24">
        <f>COUNTIF(Data!$Y$2:$Y$2441,"&lt;="&amp;Data!Y2368)/($B$3+1)</f>
        <v/>
      </c>
      <c r="AE2368" s="16">
        <f>_xlfn.PERCENTILE.INC(Data!$U$2:$U$2441,AD2368)</f>
        <v/>
      </c>
      <c r="AF2368" s="16">
        <f>_xlfn.PERCENTILE.INC(Data!$V$2:$V$2441,AD2368)</f>
        <v/>
      </c>
      <c r="AG2368" s="16">
        <f>Data!Y2368-AF2368</f>
        <v/>
      </c>
      <c r="AH2368" s="9">
        <f>AE2368+AG2368</f>
        <v/>
      </c>
    </row>
    <row r="2369">
      <c r="N2369" s="14">
        <f>Data!A2369</f>
        <v/>
      </c>
      <c r="O2369" s="24">
        <f>IF(Occurrence!J2369&gt;0,COUNTIFS(Occurrence!$J$2:$J$2441,"&gt;0",Occurrence!$J$2:$J$2441,"&lt;="&amp;Occurrence!J2369)/($B$8+1),0)</f>
        <v/>
      </c>
      <c r="P2369" s="16">
        <f>IF(Occurrence!J2369&gt;0,_xlfn.PERCENTILE.INC(Data!$O$2:$O$2441,($B$4+O2369*($B$5-1))/($B$3-1)),0)</f>
        <v/>
      </c>
      <c r="Q2369" s="16">
        <f>IF(Occurrence!J2369&gt;0,_xlfn.PERCENTILE.INC(Occurrence!$I$2:$I$2441,($B$6+O2369*($B$7-1))/($B$3-1)),0)</f>
        <v/>
      </c>
      <c r="R2369" s="16">
        <f>IF(Occurrence!J2369&gt;0,Occurrence!J2369/Q2369,0)</f>
        <v/>
      </c>
      <c r="S2369" s="9">
        <f>IF(Occurrence!J2369&gt;0,P2369*R2369,0)</f>
        <v/>
      </c>
      <c r="T2369" s="24">
        <f>IF(Occurrence!K2369&gt;0,COUNTIFS(Occurrence!$K$2:$K$2441,"&gt;0",Occurrence!$K$2:$K$2441,"&lt;="&amp;Occurrence!K2369)/($B$9+1),0)</f>
        <v/>
      </c>
      <c r="U2369" s="16">
        <f>IF(Occurrence!K2369&gt;0,_xlfn.PERCENTILE.INC(Data!$O$2:$O$2441,($B$4+T2369*($B$5-1))/($B$3-1)),0)</f>
        <v/>
      </c>
      <c r="V2369" s="16">
        <f>IF(Occurrence!K2369&gt;0,_xlfn.PERCENTILE.INC(Occurrence!$I$2:$I$2441,($B$6+T2369*($B$7-1))/($B$3-1)),0)</f>
        <v/>
      </c>
      <c r="W2369" s="16">
        <f>IF(Occurrence!K2369&gt;0,Occurrence!K2369/V2369,0)</f>
        <v/>
      </c>
      <c r="X2369" s="9">
        <f>IF(Occurrence!K2369&gt;0,U2369*W2369,0)</f>
        <v/>
      </c>
      <c r="Y2369" s="24">
        <f>COUNTIF(Data!$X$2:$X$2441,"&lt;="&amp;Data!X2369)/($B$3+1)</f>
        <v/>
      </c>
      <c r="Z2369" s="16">
        <f>_xlfn.PERCENTILE.INC(Data!$U$2:$U$2441,Y2369)</f>
        <v/>
      </c>
      <c r="AA2369" s="16">
        <f>_xlfn.PERCENTILE.INC(Data!$V$2:$V$2441,Y2369)</f>
        <v/>
      </c>
      <c r="AB2369" s="16">
        <f>Data!X2369-AA2369</f>
        <v/>
      </c>
      <c r="AC2369" s="9">
        <f>Z2369+AB2369</f>
        <v/>
      </c>
      <c r="AD2369" s="24">
        <f>COUNTIF(Data!$Y$2:$Y$2441,"&lt;="&amp;Data!Y2369)/($B$3+1)</f>
        <v/>
      </c>
      <c r="AE2369" s="16">
        <f>_xlfn.PERCENTILE.INC(Data!$U$2:$U$2441,AD2369)</f>
        <v/>
      </c>
      <c r="AF2369" s="16">
        <f>_xlfn.PERCENTILE.INC(Data!$V$2:$V$2441,AD2369)</f>
        <v/>
      </c>
      <c r="AG2369" s="16">
        <f>Data!Y2369-AF2369</f>
        <v/>
      </c>
      <c r="AH2369" s="9">
        <f>AE2369+AG2369</f>
        <v/>
      </c>
    </row>
    <row r="2370">
      <c r="N2370" s="14">
        <f>Data!A2370</f>
        <v/>
      </c>
      <c r="O2370" s="24">
        <f>IF(Occurrence!J2370&gt;0,COUNTIFS(Occurrence!$J$2:$J$2441,"&gt;0",Occurrence!$J$2:$J$2441,"&lt;="&amp;Occurrence!J2370)/($B$8+1),0)</f>
        <v/>
      </c>
      <c r="P2370" s="16">
        <f>IF(Occurrence!J2370&gt;0,_xlfn.PERCENTILE.INC(Data!$O$2:$O$2441,($B$4+O2370*($B$5-1))/($B$3-1)),0)</f>
        <v/>
      </c>
      <c r="Q2370" s="16">
        <f>IF(Occurrence!J2370&gt;0,_xlfn.PERCENTILE.INC(Occurrence!$I$2:$I$2441,($B$6+O2370*($B$7-1))/($B$3-1)),0)</f>
        <v/>
      </c>
      <c r="R2370" s="16">
        <f>IF(Occurrence!J2370&gt;0,Occurrence!J2370/Q2370,0)</f>
        <v/>
      </c>
      <c r="S2370" s="9">
        <f>IF(Occurrence!J2370&gt;0,P2370*R2370,0)</f>
        <v/>
      </c>
      <c r="T2370" s="24">
        <f>IF(Occurrence!K2370&gt;0,COUNTIFS(Occurrence!$K$2:$K$2441,"&gt;0",Occurrence!$K$2:$K$2441,"&lt;="&amp;Occurrence!K2370)/($B$9+1),0)</f>
        <v/>
      </c>
      <c r="U2370" s="16">
        <f>IF(Occurrence!K2370&gt;0,_xlfn.PERCENTILE.INC(Data!$O$2:$O$2441,($B$4+T2370*($B$5-1))/($B$3-1)),0)</f>
        <v/>
      </c>
      <c r="V2370" s="16">
        <f>IF(Occurrence!K2370&gt;0,_xlfn.PERCENTILE.INC(Occurrence!$I$2:$I$2441,($B$6+T2370*($B$7-1))/($B$3-1)),0)</f>
        <v/>
      </c>
      <c r="W2370" s="16">
        <f>IF(Occurrence!K2370&gt;0,Occurrence!K2370/V2370,0)</f>
        <v/>
      </c>
      <c r="X2370" s="9">
        <f>IF(Occurrence!K2370&gt;0,U2370*W2370,0)</f>
        <v/>
      </c>
      <c r="Y2370" s="24">
        <f>COUNTIF(Data!$X$2:$X$2441,"&lt;="&amp;Data!X2370)/($B$3+1)</f>
        <v/>
      </c>
      <c r="Z2370" s="16">
        <f>_xlfn.PERCENTILE.INC(Data!$U$2:$U$2441,Y2370)</f>
        <v/>
      </c>
      <c r="AA2370" s="16">
        <f>_xlfn.PERCENTILE.INC(Data!$V$2:$V$2441,Y2370)</f>
        <v/>
      </c>
      <c r="AB2370" s="16">
        <f>Data!X2370-AA2370</f>
        <v/>
      </c>
      <c r="AC2370" s="9">
        <f>Z2370+AB2370</f>
        <v/>
      </c>
      <c r="AD2370" s="24">
        <f>COUNTIF(Data!$Y$2:$Y$2441,"&lt;="&amp;Data!Y2370)/($B$3+1)</f>
        <v/>
      </c>
      <c r="AE2370" s="16">
        <f>_xlfn.PERCENTILE.INC(Data!$U$2:$U$2441,AD2370)</f>
        <v/>
      </c>
      <c r="AF2370" s="16">
        <f>_xlfn.PERCENTILE.INC(Data!$V$2:$V$2441,AD2370)</f>
        <v/>
      </c>
      <c r="AG2370" s="16">
        <f>Data!Y2370-AF2370</f>
        <v/>
      </c>
      <c r="AH2370" s="9">
        <f>AE2370+AG2370</f>
        <v/>
      </c>
    </row>
    <row r="2371">
      <c r="N2371" s="14">
        <f>Data!A2371</f>
        <v/>
      </c>
      <c r="O2371" s="24">
        <f>IF(Occurrence!J2371&gt;0,COUNTIFS(Occurrence!$J$2:$J$2441,"&gt;0",Occurrence!$J$2:$J$2441,"&lt;="&amp;Occurrence!J2371)/($B$8+1),0)</f>
        <v/>
      </c>
      <c r="P2371" s="16">
        <f>IF(Occurrence!J2371&gt;0,_xlfn.PERCENTILE.INC(Data!$O$2:$O$2441,($B$4+O2371*($B$5-1))/($B$3-1)),0)</f>
        <v/>
      </c>
      <c r="Q2371" s="16">
        <f>IF(Occurrence!J2371&gt;0,_xlfn.PERCENTILE.INC(Occurrence!$I$2:$I$2441,($B$6+O2371*($B$7-1))/($B$3-1)),0)</f>
        <v/>
      </c>
      <c r="R2371" s="16">
        <f>IF(Occurrence!J2371&gt;0,Occurrence!J2371/Q2371,0)</f>
        <v/>
      </c>
      <c r="S2371" s="9">
        <f>IF(Occurrence!J2371&gt;0,P2371*R2371,0)</f>
        <v/>
      </c>
      <c r="T2371" s="24">
        <f>IF(Occurrence!K2371&gt;0,COUNTIFS(Occurrence!$K$2:$K$2441,"&gt;0",Occurrence!$K$2:$K$2441,"&lt;="&amp;Occurrence!K2371)/($B$9+1),0)</f>
        <v/>
      </c>
      <c r="U2371" s="16">
        <f>IF(Occurrence!K2371&gt;0,_xlfn.PERCENTILE.INC(Data!$O$2:$O$2441,($B$4+T2371*($B$5-1))/($B$3-1)),0)</f>
        <v/>
      </c>
      <c r="V2371" s="16">
        <f>IF(Occurrence!K2371&gt;0,_xlfn.PERCENTILE.INC(Occurrence!$I$2:$I$2441,($B$6+T2371*($B$7-1))/($B$3-1)),0)</f>
        <v/>
      </c>
      <c r="W2371" s="16">
        <f>IF(Occurrence!K2371&gt;0,Occurrence!K2371/V2371,0)</f>
        <v/>
      </c>
      <c r="X2371" s="9">
        <f>IF(Occurrence!K2371&gt;0,U2371*W2371,0)</f>
        <v/>
      </c>
      <c r="Y2371" s="24">
        <f>COUNTIF(Data!$X$2:$X$2441,"&lt;="&amp;Data!X2371)/($B$3+1)</f>
        <v/>
      </c>
      <c r="Z2371" s="16">
        <f>_xlfn.PERCENTILE.INC(Data!$U$2:$U$2441,Y2371)</f>
        <v/>
      </c>
      <c r="AA2371" s="16">
        <f>_xlfn.PERCENTILE.INC(Data!$V$2:$V$2441,Y2371)</f>
        <v/>
      </c>
      <c r="AB2371" s="16">
        <f>Data!X2371-AA2371</f>
        <v/>
      </c>
      <c r="AC2371" s="9">
        <f>Z2371+AB2371</f>
        <v/>
      </c>
      <c r="AD2371" s="24">
        <f>COUNTIF(Data!$Y$2:$Y$2441,"&lt;="&amp;Data!Y2371)/($B$3+1)</f>
        <v/>
      </c>
      <c r="AE2371" s="16">
        <f>_xlfn.PERCENTILE.INC(Data!$U$2:$U$2441,AD2371)</f>
        <v/>
      </c>
      <c r="AF2371" s="16">
        <f>_xlfn.PERCENTILE.INC(Data!$V$2:$V$2441,AD2371)</f>
        <v/>
      </c>
      <c r="AG2371" s="16">
        <f>Data!Y2371-AF2371</f>
        <v/>
      </c>
      <c r="AH2371" s="9">
        <f>AE2371+AG2371</f>
        <v/>
      </c>
    </row>
    <row r="2372">
      <c r="N2372" s="14">
        <f>Data!A2372</f>
        <v/>
      </c>
      <c r="O2372" s="24">
        <f>IF(Occurrence!J2372&gt;0,COUNTIFS(Occurrence!$J$2:$J$2441,"&gt;0",Occurrence!$J$2:$J$2441,"&lt;="&amp;Occurrence!J2372)/($B$8+1),0)</f>
        <v/>
      </c>
      <c r="P2372" s="16">
        <f>IF(Occurrence!J2372&gt;0,_xlfn.PERCENTILE.INC(Data!$O$2:$O$2441,($B$4+O2372*($B$5-1))/($B$3-1)),0)</f>
        <v/>
      </c>
      <c r="Q2372" s="16">
        <f>IF(Occurrence!J2372&gt;0,_xlfn.PERCENTILE.INC(Occurrence!$I$2:$I$2441,($B$6+O2372*($B$7-1))/($B$3-1)),0)</f>
        <v/>
      </c>
      <c r="R2372" s="16">
        <f>IF(Occurrence!J2372&gt;0,Occurrence!J2372/Q2372,0)</f>
        <v/>
      </c>
      <c r="S2372" s="9">
        <f>IF(Occurrence!J2372&gt;0,P2372*R2372,0)</f>
        <v/>
      </c>
      <c r="T2372" s="24">
        <f>IF(Occurrence!K2372&gt;0,COUNTIFS(Occurrence!$K$2:$K$2441,"&gt;0",Occurrence!$K$2:$K$2441,"&lt;="&amp;Occurrence!K2372)/($B$9+1),0)</f>
        <v/>
      </c>
      <c r="U2372" s="16">
        <f>IF(Occurrence!K2372&gt;0,_xlfn.PERCENTILE.INC(Data!$O$2:$O$2441,($B$4+T2372*($B$5-1))/($B$3-1)),0)</f>
        <v/>
      </c>
      <c r="V2372" s="16">
        <f>IF(Occurrence!K2372&gt;0,_xlfn.PERCENTILE.INC(Occurrence!$I$2:$I$2441,($B$6+T2372*($B$7-1))/($B$3-1)),0)</f>
        <v/>
      </c>
      <c r="W2372" s="16">
        <f>IF(Occurrence!K2372&gt;0,Occurrence!K2372/V2372,0)</f>
        <v/>
      </c>
      <c r="X2372" s="9">
        <f>IF(Occurrence!K2372&gt;0,U2372*W2372,0)</f>
        <v/>
      </c>
      <c r="Y2372" s="24">
        <f>COUNTIF(Data!$X$2:$X$2441,"&lt;="&amp;Data!X2372)/($B$3+1)</f>
        <v/>
      </c>
      <c r="Z2372" s="16">
        <f>_xlfn.PERCENTILE.INC(Data!$U$2:$U$2441,Y2372)</f>
        <v/>
      </c>
      <c r="AA2372" s="16">
        <f>_xlfn.PERCENTILE.INC(Data!$V$2:$V$2441,Y2372)</f>
        <v/>
      </c>
      <c r="AB2372" s="16">
        <f>Data!X2372-AA2372</f>
        <v/>
      </c>
      <c r="AC2372" s="9">
        <f>Z2372+AB2372</f>
        <v/>
      </c>
      <c r="AD2372" s="24">
        <f>COUNTIF(Data!$Y$2:$Y$2441,"&lt;="&amp;Data!Y2372)/($B$3+1)</f>
        <v/>
      </c>
      <c r="AE2372" s="16">
        <f>_xlfn.PERCENTILE.INC(Data!$U$2:$U$2441,AD2372)</f>
        <v/>
      </c>
      <c r="AF2372" s="16">
        <f>_xlfn.PERCENTILE.INC(Data!$V$2:$V$2441,AD2372)</f>
        <v/>
      </c>
      <c r="AG2372" s="16">
        <f>Data!Y2372-AF2372</f>
        <v/>
      </c>
      <c r="AH2372" s="9">
        <f>AE2372+AG2372</f>
        <v/>
      </c>
    </row>
    <row r="2373">
      <c r="N2373" s="14">
        <f>Data!A2373</f>
        <v/>
      </c>
      <c r="O2373" s="24">
        <f>IF(Occurrence!J2373&gt;0,COUNTIFS(Occurrence!$J$2:$J$2441,"&gt;0",Occurrence!$J$2:$J$2441,"&lt;="&amp;Occurrence!J2373)/($B$8+1),0)</f>
        <v/>
      </c>
      <c r="P2373" s="16">
        <f>IF(Occurrence!J2373&gt;0,_xlfn.PERCENTILE.INC(Data!$O$2:$O$2441,($B$4+O2373*($B$5-1))/($B$3-1)),0)</f>
        <v/>
      </c>
      <c r="Q2373" s="16">
        <f>IF(Occurrence!J2373&gt;0,_xlfn.PERCENTILE.INC(Occurrence!$I$2:$I$2441,($B$6+O2373*($B$7-1))/($B$3-1)),0)</f>
        <v/>
      </c>
      <c r="R2373" s="16">
        <f>IF(Occurrence!J2373&gt;0,Occurrence!J2373/Q2373,0)</f>
        <v/>
      </c>
      <c r="S2373" s="9">
        <f>IF(Occurrence!J2373&gt;0,P2373*R2373,0)</f>
        <v/>
      </c>
      <c r="T2373" s="24">
        <f>IF(Occurrence!K2373&gt;0,COUNTIFS(Occurrence!$K$2:$K$2441,"&gt;0",Occurrence!$K$2:$K$2441,"&lt;="&amp;Occurrence!K2373)/($B$9+1),0)</f>
        <v/>
      </c>
      <c r="U2373" s="16">
        <f>IF(Occurrence!K2373&gt;0,_xlfn.PERCENTILE.INC(Data!$O$2:$O$2441,($B$4+T2373*($B$5-1))/($B$3-1)),0)</f>
        <v/>
      </c>
      <c r="V2373" s="16">
        <f>IF(Occurrence!K2373&gt;0,_xlfn.PERCENTILE.INC(Occurrence!$I$2:$I$2441,($B$6+T2373*($B$7-1))/($B$3-1)),0)</f>
        <v/>
      </c>
      <c r="W2373" s="16">
        <f>IF(Occurrence!K2373&gt;0,Occurrence!K2373/V2373,0)</f>
        <v/>
      </c>
      <c r="X2373" s="9">
        <f>IF(Occurrence!K2373&gt;0,U2373*W2373,0)</f>
        <v/>
      </c>
      <c r="Y2373" s="24">
        <f>COUNTIF(Data!$X$2:$X$2441,"&lt;="&amp;Data!X2373)/($B$3+1)</f>
        <v/>
      </c>
      <c r="Z2373" s="16">
        <f>_xlfn.PERCENTILE.INC(Data!$U$2:$U$2441,Y2373)</f>
        <v/>
      </c>
      <c r="AA2373" s="16">
        <f>_xlfn.PERCENTILE.INC(Data!$V$2:$V$2441,Y2373)</f>
        <v/>
      </c>
      <c r="AB2373" s="16">
        <f>Data!X2373-AA2373</f>
        <v/>
      </c>
      <c r="AC2373" s="9">
        <f>Z2373+AB2373</f>
        <v/>
      </c>
      <c r="AD2373" s="24">
        <f>COUNTIF(Data!$Y$2:$Y$2441,"&lt;="&amp;Data!Y2373)/($B$3+1)</f>
        <v/>
      </c>
      <c r="AE2373" s="16">
        <f>_xlfn.PERCENTILE.INC(Data!$U$2:$U$2441,AD2373)</f>
        <v/>
      </c>
      <c r="AF2373" s="16">
        <f>_xlfn.PERCENTILE.INC(Data!$V$2:$V$2441,AD2373)</f>
        <v/>
      </c>
      <c r="AG2373" s="16">
        <f>Data!Y2373-AF2373</f>
        <v/>
      </c>
      <c r="AH2373" s="9">
        <f>AE2373+AG2373</f>
        <v/>
      </c>
    </row>
    <row r="2374">
      <c r="N2374" s="14">
        <f>Data!A2374</f>
        <v/>
      </c>
      <c r="O2374" s="24">
        <f>IF(Occurrence!J2374&gt;0,COUNTIFS(Occurrence!$J$2:$J$2441,"&gt;0",Occurrence!$J$2:$J$2441,"&lt;="&amp;Occurrence!J2374)/($B$8+1),0)</f>
        <v/>
      </c>
      <c r="P2374" s="16">
        <f>IF(Occurrence!J2374&gt;0,_xlfn.PERCENTILE.INC(Data!$O$2:$O$2441,($B$4+O2374*($B$5-1))/($B$3-1)),0)</f>
        <v/>
      </c>
      <c r="Q2374" s="16">
        <f>IF(Occurrence!J2374&gt;0,_xlfn.PERCENTILE.INC(Occurrence!$I$2:$I$2441,($B$6+O2374*($B$7-1))/($B$3-1)),0)</f>
        <v/>
      </c>
      <c r="R2374" s="16">
        <f>IF(Occurrence!J2374&gt;0,Occurrence!J2374/Q2374,0)</f>
        <v/>
      </c>
      <c r="S2374" s="9">
        <f>IF(Occurrence!J2374&gt;0,P2374*R2374,0)</f>
        <v/>
      </c>
      <c r="T2374" s="24">
        <f>IF(Occurrence!K2374&gt;0,COUNTIFS(Occurrence!$K$2:$K$2441,"&gt;0",Occurrence!$K$2:$K$2441,"&lt;="&amp;Occurrence!K2374)/($B$9+1),0)</f>
        <v/>
      </c>
      <c r="U2374" s="16">
        <f>IF(Occurrence!K2374&gt;0,_xlfn.PERCENTILE.INC(Data!$O$2:$O$2441,($B$4+T2374*($B$5-1))/($B$3-1)),0)</f>
        <v/>
      </c>
      <c r="V2374" s="16">
        <f>IF(Occurrence!K2374&gt;0,_xlfn.PERCENTILE.INC(Occurrence!$I$2:$I$2441,($B$6+T2374*($B$7-1))/($B$3-1)),0)</f>
        <v/>
      </c>
      <c r="W2374" s="16">
        <f>IF(Occurrence!K2374&gt;0,Occurrence!K2374/V2374,0)</f>
        <v/>
      </c>
      <c r="X2374" s="9">
        <f>IF(Occurrence!K2374&gt;0,U2374*W2374,0)</f>
        <v/>
      </c>
      <c r="Y2374" s="24">
        <f>COUNTIF(Data!$X$2:$X$2441,"&lt;="&amp;Data!X2374)/($B$3+1)</f>
        <v/>
      </c>
      <c r="Z2374" s="16">
        <f>_xlfn.PERCENTILE.INC(Data!$U$2:$U$2441,Y2374)</f>
        <v/>
      </c>
      <c r="AA2374" s="16">
        <f>_xlfn.PERCENTILE.INC(Data!$V$2:$V$2441,Y2374)</f>
        <v/>
      </c>
      <c r="AB2374" s="16">
        <f>Data!X2374-AA2374</f>
        <v/>
      </c>
      <c r="AC2374" s="9">
        <f>Z2374+AB2374</f>
        <v/>
      </c>
      <c r="AD2374" s="24">
        <f>COUNTIF(Data!$Y$2:$Y$2441,"&lt;="&amp;Data!Y2374)/($B$3+1)</f>
        <v/>
      </c>
      <c r="AE2374" s="16">
        <f>_xlfn.PERCENTILE.INC(Data!$U$2:$U$2441,AD2374)</f>
        <v/>
      </c>
      <c r="AF2374" s="16">
        <f>_xlfn.PERCENTILE.INC(Data!$V$2:$V$2441,AD2374)</f>
        <v/>
      </c>
      <c r="AG2374" s="16">
        <f>Data!Y2374-AF2374</f>
        <v/>
      </c>
      <c r="AH2374" s="9">
        <f>AE2374+AG2374</f>
        <v/>
      </c>
    </row>
    <row r="2375">
      <c r="N2375" s="14">
        <f>Data!A2375</f>
        <v/>
      </c>
      <c r="O2375" s="24">
        <f>IF(Occurrence!J2375&gt;0,COUNTIFS(Occurrence!$J$2:$J$2441,"&gt;0",Occurrence!$J$2:$J$2441,"&lt;="&amp;Occurrence!J2375)/($B$8+1),0)</f>
        <v/>
      </c>
      <c r="P2375" s="16">
        <f>IF(Occurrence!J2375&gt;0,_xlfn.PERCENTILE.INC(Data!$O$2:$O$2441,($B$4+O2375*($B$5-1))/($B$3-1)),0)</f>
        <v/>
      </c>
      <c r="Q2375" s="16">
        <f>IF(Occurrence!J2375&gt;0,_xlfn.PERCENTILE.INC(Occurrence!$I$2:$I$2441,($B$6+O2375*($B$7-1))/($B$3-1)),0)</f>
        <v/>
      </c>
      <c r="R2375" s="16">
        <f>IF(Occurrence!J2375&gt;0,Occurrence!J2375/Q2375,0)</f>
        <v/>
      </c>
      <c r="S2375" s="9">
        <f>IF(Occurrence!J2375&gt;0,P2375*R2375,0)</f>
        <v/>
      </c>
      <c r="T2375" s="24">
        <f>IF(Occurrence!K2375&gt;0,COUNTIFS(Occurrence!$K$2:$K$2441,"&gt;0",Occurrence!$K$2:$K$2441,"&lt;="&amp;Occurrence!K2375)/($B$9+1),0)</f>
        <v/>
      </c>
      <c r="U2375" s="16">
        <f>IF(Occurrence!K2375&gt;0,_xlfn.PERCENTILE.INC(Data!$O$2:$O$2441,($B$4+T2375*($B$5-1))/($B$3-1)),0)</f>
        <v/>
      </c>
      <c r="V2375" s="16">
        <f>IF(Occurrence!K2375&gt;0,_xlfn.PERCENTILE.INC(Occurrence!$I$2:$I$2441,($B$6+T2375*($B$7-1))/($B$3-1)),0)</f>
        <v/>
      </c>
      <c r="W2375" s="16">
        <f>IF(Occurrence!K2375&gt;0,Occurrence!K2375/V2375,0)</f>
        <v/>
      </c>
      <c r="X2375" s="9">
        <f>IF(Occurrence!K2375&gt;0,U2375*W2375,0)</f>
        <v/>
      </c>
      <c r="Y2375" s="24">
        <f>COUNTIF(Data!$X$2:$X$2441,"&lt;="&amp;Data!X2375)/($B$3+1)</f>
        <v/>
      </c>
      <c r="Z2375" s="16">
        <f>_xlfn.PERCENTILE.INC(Data!$U$2:$U$2441,Y2375)</f>
        <v/>
      </c>
      <c r="AA2375" s="16">
        <f>_xlfn.PERCENTILE.INC(Data!$V$2:$V$2441,Y2375)</f>
        <v/>
      </c>
      <c r="AB2375" s="16">
        <f>Data!X2375-AA2375</f>
        <v/>
      </c>
      <c r="AC2375" s="9">
        <f>Z2375+AB2375</f>
        <v/>
      </c>
      <c r="AD2375" s="24">
        <f>COUNTIF(Data!$Y$2:$Y$2441,"&lt;="&amp;Data!Y2375)/($B$3+1)</f>
        <v/>
      </c>
      <c r="AE2375" s="16">
        <f>_xlfn.PERCENTILE.INC(Data!$U$2:$U$2441,AD2375)</f>
        <v/>
      </c>
      <c r="AF2375" s="16">
        <f>_xlfn.PERCENTILE.INC(Data!$V$2:$V$2441,AD2375)</f>
        <v/>
      </c>
      <c r="AG2375" s="16">
        <f>Data!Y2375-AF2375</f>
        <v/>
      </c>
      <c r="AH2375" s="9">
        <f>AE2375+AG2375</f>
        <v/>
      </c>
    </row>
    <row r="2376">
      <c r="N2376" s="14">
        <f>Data!A2376</f>
        <v/>
      </c>
      <c r="O2376" s="24">
        <f>IF(Occurrence!J2376&gt;0,COUNTIFS(Occurrence!$J$2:$J$2441,"&gt;0",Occurrence!$J$2:$J$2441,"&lt;="&amp;Occurrence!J2376)/($B$8+1),0)</f>
        <v/>
      </c>
      <c r="P2376" s="16">
        <f>IF(Occurrence!J2376&gt;0,_xlfn.PERCENTILE.INC(Data!$O$2:$O$2441,($B$4+O2376*($B$5-1))/($B$3-1)),0)</f>
        <v/>
      </c>
      <c r="Q2376" s="16">
        <f>IF(Occurrence!J2376&gt;0,_xlfn.PERCENTILE.INC(Occurrence!$I$2:$I$2441,($B$6+O2376*($B$7-1))/($B$3-1)),0)</f>
        <v/>
      </c>
      <c r="R2376" s="16">
        <f>IF(Occurrence!J2376&gt;0,Occurrence!J2376/Q2376,0)</f>
        <v/>
      </c>
      <c r="S2376" s="9">
        <f>IF(Occurrence!J2376&gt;0,P2376*R2376,0)</f>
        <v/>
      </c>
      <c r="T2376" s="24">
        <f>IF(Occurrence!K2376&gt;0,COUNTIFS(Occurrence!$K$2:$K$2441,"&gt;0",Occurrence!$K$2:$K$2441,"&lt;="&amp;Occurrence!K2376)/($B$9+1),0)</f>
        <v/>
      </c>
      <c r="U2376" s="16">
        <f>IF(Occurrence!K2376&gt;0,_xlfn.PERCENTILE.INC(Data!$O$2:$O$2441,($B$4+T2376*($B$5-1))/($B$3-1)),0)</f>
        <v/>
      </c>
      <c r="V2376" s="16">
        <f>IF(Occurrence!K2376&gt;0,_xlfn.PERCENTILE.INC(Occurrence!$I$2:$I$2441,($B$6+T2376*($B$7-1))/($B$3-1)),0)</f>
        <v/>
      </c>
      <c r="W2376" s="16">
        <f>IF(Occurrence!K2376&gt;0,Occurrence!K2376/V2376,0)</f>
        <v/>
      </c>
      <c r="X2376" s="9">
        <f>IF(Occurrence!K2376&gt;0,U2376*W2376,0)</f>
        <v/>
      </c>
      <c r="Y2376" s="24">
        <f>COUNTIF(Data!$X$2:$X$2441,"&lt;="&amp;Data!X2376)/($B$3+1)</f>
        <v/>
      </c>
      <c r="Z2376" s="16">
        <f>_xlfn.PERCENTILE.INC(Data!$U$2:$U$2441,Y2376)</f>
        <v/>
      </c>
      <c r="AA2376" s="16">
        <f>_xlfn.PERCENTILE.INC(Data!$V$2:$V$2441,Y2376)</f>
        <v/>
      </c>
      <c r="AB2376" s="16">
        <f>Data!X2376-AA2376</f>
        <v/>
      </c>
      <c r="AC2376" s="9">
        <f>Z2376+AB2376</f>
        <v/>
      </c>
      <c r="AD2376" s="24">
        <f>COUNTIF(Data!$Y$2:$Y$2441,"&lt;="&amp;Data!Y2376)/($B$3+1)</f>
        <v/>
      </c>
      <c r="AE2376" s="16">
        <f>_xlfn.PERCENTILE.INC(Data!$U$2:$U$2441,AD2376)</f>
        <v/>
      </c>
      <c r="AF2376" s="16">
        <f>_xlfn.PERCENTILE.INC(Data!$V$2:$V$2441,AD2376)</f>
        <v/>
      </c>
      <c r="AG2376" s="16">
        <f>Data!Y2376-AF2376</f>
        <v/>
      </c>
      <c r="AH2376" s="9">
        <f>AE2376+AG2376</f>
        <v/>
      </c>
    </row>
    <row r="2377">
      <c r="N2377" s="14">
        <f>Data!A2377</f>
        <v/>
      </c>
      <c r="O2377" s="24">
        <f>IF(Occurrence!J2377&gt;0,COUNTIFS(Occurrence!$J$2:$J$2441,"&gt;0",Occurrence!$J$2:$J$2441,"&lt;="&amp;Occurrence!J2377)/($B$8+1),0)</f>
        <v/>
      </c>
      <c r="P2377" s="16">
        <f>IF(Occurrence!J2377&gt;0,_xlfn.PERCENTILE.INC(Data!$O$2:$O$2441,($B$4+O2377*($B$5-1))/($B$3-1)),0)</f>
        <v/>
      </c>
      <c r="Q2377" s="16">
        <f>IF(Occurrence!J2377&gt;0,_xlfn.PERCENTILE.INC(Occurrence!$I$2:$I$2441,($B$6+O2377*($B$7-1))/($B$3-1)),0)</f>
        <v/>
      </c>
      <c r="R2377" s="16">
        <f>IF(Occurrence!J2377&gt;0,Occurrence!J2377/Q2377,0)</f>
        <v/>
      </c>
      <c r="S2377" s="9">
        <f>IF(Occurrence!J2377&gt;0,P2377*R2377,0)</f>
        <v/>
      </c>
      <c r="T2377" s="24">
        <f>IF(Occurrence!K2377&gt;0,COUNTIFS(Occurrence!$K$2:$K$2441,"&gt;0",Occurrence!$K$2:$K$2441,"&lt;="&amp;Occurrence!K2377)/($B$9+1),0)</f>
        <v/>
      </c>
      <c r="U2377" s="16">
        <f>IF(Occurrence!K2377&gt;0,_xlfn.PERCENTILE.INC(Data!$O$2:$O$2441,($B$4+T2377*($B$5-1))/($B$3-1)),0)</f>
        <v/>
      </c>
      <c r="V2377" s="16">
        <f>IF(Occurrence!K2377&gt;0,_xlfn.PERCENTILE.INC(Occurrence!$I$2:$I$2441,($B$6+T2377*($B$7-1))/($B$3-1)),0)</f>
        <v/>
      </c>
      <c r="W2377" s="16">
        <f>IF(Occurrence!K2377&gt;0,Occurrence!K2377/V2377,0)</f>
        <v/>
      </c>
      <c r="X2377" s="9">
        <f>IF(Occurrence!K2377&gt;0,U2377*W2377,0)</f>
        <v/>
      </c>
      <c r="Y2377" s="24">
        <f>COUNTIF(Data!$X$2:$X$2441,"&lt;="&amp;Data!X2377)/($B$3+1)</f>
        <v/>
      </c>
      <c r="Z2377" s="16">
        <f>_xlfn.PERCENTILE.INC(Data!$U$2:$U$2441,Y2377)</f>
        <v/>
      </c>
      <c r="AA2377" s="16">
        <f>_xlfn.PERCENTILE.INC(Data!$V$2:$V$2441,Y2377)</f>
        <v/>
      </c>
      <c r="AB2377" s="16">
        <f>Data!X2377-AA2377</f>
        <v/>
      </c>
      <c r="AC2377" s="9">
        <f>Z2377+AB2377</f>
        <v/>
      </c>
      <c r="AD2377" s="24">
        <f>COUNTIF(Data!$Y$2:$Y$2441,"&lt;="&amp;Data!Y2377)/($B$3+1)</f>
        <v/>
      </c>
      <c r="AE2377" s="16">
        <f>_xlfn.PERCENTILE.INC(Data!$U$2:$U$2441,AD2377)</f>
        <v/>
      </c>
      <c r="AF2377" s="16">
        <f>_xlfn.PERCENTILE.INC(Data!$V$2:$V$2441,AD2377)</f>
        <v/>
      </c>
      <c r="AG2377" s="16">
        <f>Data!Y2377-AF2377</f>
        <v/>
      </c>
      <c r="AH2377" s="9">
        <f>AE2377+AG2377</f>
        <v/>
      </c>
    </row>
    <row r="2378">
      <c r="N2378" s="14">
        <f>Data!A2378</f>
        <v/>
      </c>
      <c r="O2378" s="24">
        <f>IF(Occurrence!J2378&gt;0,COUNTIFS(Occurrence!$J$2:$J$2441,"&gt;0",Occurrence!$J$2:$J$2441,"&lt;="&amp;Occurrence!J2378)/($B$8+1),0)</f>
        <v/>
      </c>
      <c r="P2378" s="16">
        <f>IF(Occurrence!J2378&gt;0,_xlfn.PERCENTILE.INC(Data!$O$2:$O$2441,($B$4+O2378*($B$5-1))/($B$3-1)),0)</f>
        <v/>
      </c>
      <c r="Q2378" s="16">
        <f>IF(Occurrence!J2378&gt;0,_xlfn.PERCENTILE.INC(Occurrence!$I$2:$I$2441,($B$6+O2378*($B$7-1))/($B$3-1)),0)</f>
        <v/>
      </c>
      <c r="R2378" s="16">
        <f>IF(Occurrence!J2378&gt;0,Occurrence!J2378/Q2378,0)</f>
        <v/>
      </c>
      <c r="S2378" s="9">
        <f>IF(Occurrence!J2378&gt;0,P2378*R2378,0)</f>
        <v/>
      </c>
      <c r="T2378" s="24">
        <f>IF(Occurrence!K2378&gt;0,COUNTIFS(Occurrence!$K$2:$K$2441,"&gt;0",Occurrence!$K$2:$K$2441,"&lt;="&amp;Occurrence!K2378)/($B$9+1),0)</f>
        <v/>
      </c>
      <c r="U2378" s="16">
        <f>IF(Occurrence!K2378&gt;0,_xlfn.PERCENTILE.INC(Data!$O$2:$O$2441,($B$4+T2378*($B$5-1))/($B$3-1)),0)</f>
        <v/>
      </c>
      <c r="V2378" s="16">
        <f>IF(Occurrence!K2378&gt;0,_xlfn.PERCENTILE.INC(Occurrence!$I$2:$I$2441,($B$6+T2378*($B$7-1))/($B$3-1)),0)</f>
        <v/>
      </c>
      <c r="W2378" s="16">
        <f>IF(Occurrence!K2378&gt;0,Occurrence!K2378/V2378,0)</f>
        <v/>
      </c>
      <c r="X2378" s="9">
        <f>IF(Occurrence!K2378&gt;0,U2378*W2378,0)</f>
        <v/>
      </c>
      <c r="Y2378" s="24">
        <f>COUNTIF(Data!$X$2:$X$2441,"&lt;="&amp;Data!X2378)/($B$3+1)</f>
        <v/>
      </c>
      <c r="Z2378" s="16">
        <f>_xlfn.PERCENTILE.INC(Data!$U$2:$U$2441,Y2378)</f>
        <v/>
      </c>
      <c r="AA2378" s="16">
        <f>_xlfn.PERCENTILE.INC(Data!$V$2:$V$2441,Y2378)</f>
        <v/>
      </c>
      <c r="AB2378" s="16">
        <f>Data!X2378-AA2378</f>
        <v/>
      </c>
      <c r="AC2378" s="9">
        <f>Z2378+AB2378</f>
        <v/>
      </c>
      <c r="AD2378" s="24">
        <f>COUNTIF(Data!$Y$2:$Y$2441,"&lt;="&amp;Data!Y2378)/($B$3+1)</f>
        <v/>
      </c>
      <c r="AE2378" s="16">
        <f>_xlfn.PERCENTILE.INC(Data!$U$2:$U$2441,AD2378)</f>
        <v/>
      </c>
      <c r="AF2378" s="16">
        <f>_xlfn.PERCENTILE.INC(Data!$V$2:$V$2441,AD2378)</f>
        <v/>
      </c>
      <c r="AG2378" s="16">
        <f>Data!Y2378-AF2378</f>
        <v/>
      </c>
      <c r="AH2378" s="9">
        <f>AE2378+AG2378</f>
        <v/>
      </c>
    </row>
    <row r="2379">
      <c r="N2379" s="14">
        <f>Data!A2379</f>
        <v/>
      </c>
      <c r="O2379" s="24">
        <f>IF(Occurrence!J2379&gt;0,COUNTIFS(Occurrence!$J$2:$J$2441,"&gt;0",Occurrence!$J$2:$J$2441,"&lt;="&amp;Occurrence!J2379)/($B$8+1),0)</f>
        <v/>
      </c>
      <c r="P2379" s="16">
        <f>IF(Occurrence!J2379&gt;0,_xlfn.PERCENTILE.INC(Data!$O$2:$O$2441,($B$4+O2379*($B$5-1))/($B$3-1)),0)</f>
        <v/>
      </c>
      <c r="Q2379" s="16">
        <f>IF(Occurrence!J2379&gt;0,_xlfn.PERCENTILE.INC(Occurrence!$I$2:$I$2441,($B$6+O2379*($B$7-1))/($B$3-1)),0)</f>
        <v/>
      </c>
      <c r="R2379" s="16">
        <f>IF(Occurrence!J2379&gt;0,Occurrence!J2379/Q2379,0)</f>
        <v/>
      </c>
      <c r="S2379" s="9">
        <f>IF(Occurrence!J2379&gt;0,P2379*R2379,0)</f>
        <v/>
      </c>
      <c r="T2379" s="24">
        <f>IF(Occurrence!K2379&gt;0,COUNTIFS(Occurrence!$K$2:$K$2441,"&gt;0",Occurrence!$K$2:$K$2441,"&lt;="&amp;Occurrence!K2379)/($B$9+1),0)</f>
        <v/>
      </c>
      <c r="U2379" s="16">
        <f>IF(Occurrence!K2379&gt;0,_xlfn.PERCENTILE.INC(Data!$O$2:$O$2441,($B$4+T2379*($B$5-1))/($B$3-1)),0)</f>
        <v/>
      </c>
      <c r="V2379" s="16">
        <f>IF(Occurrence!K2379&gt;0,_xlfn.PERCENTILE.INC(Occurrence!$I$2:$I$2441,($B$6+T2379*($B$7-1))/($B$3-1)),0)</f>
        <v/>
      </c>
      <c r="W2379" s="16">
        <f>IF(Occurrence!K2379&gt;0,Occurrence!K2379/V2379,0)</f>
        <v/>
      </c>
      <c r="X2379" s="9">
        <f>IF(Occurrence!K2379&gt;0,U2379*W2379,0)</f>
        <v/>
      </c>
      <c r="Y2379" s="24">
        <f>COUNTIF(Data!$X$2:$X$2441,"&lt;="&amp;Data!X2379)/($B$3+1)</f>
        <v/>
      </c>
      <c r="Z2379" s="16">
        <f>_xlfn.PERCENTILE.INC(Data!$U$2:$U$2441,Y2379)</f>
        <v/>
      </c>
      <c r="AA2379" s="16">
        <f>_xlfn.PERCENTILE.INC(Data!$V$2:$V$2441,Y2379)</f>
        <v/>
      </c>
      <c r="AB2379" s="16">
        <f>Data!X2379-AA2379</f>
        <v/>
      </c>
      <c r="AC2379" s="9">
        <f>Z2379+AB2379</f>
        <v/>
      </c>
      <c r="AD2379" s="24">
        <f>COUNTIF(Data!$Y$2:$Y$2441,"&lt;="&amp;Data!Y2379)/($B$3+1)</f>
        <v/>
      </c>
      <c r="AE2379" s="16">
        <f>_xlfn.PERCENTILE.INC(Data!$U$2:$U$2441,AD2379)</f>
        <v/>
      </c>
      <c r="AF2379" s="16">
        <f>_xlfn.PERCENTILE.INC(Data!$V$2:$V$2441,AD2379)</f>
        <v/>
      </c>
      <c r="AG2379" s="16">
        <f>Data!Y2379-AF2379</f>
        <v/>
      </c>
      <c r="AH2379" s="9">
        <f>AE2379+AG2379</f>
        <v/>
      </c>
    </row>
    <row r="2380">
      <c r="N2380" s="14">
        <f>Data!A2380</f>
        <v/>
      </c>
      <c r="O2380" s="24">
        <f>IF(Occurrence!J2380&gt;0,COUNTIFS(Occurrence!$J$2:$J$2441,"&gt;0",Occurrence!$J$2:$J$2441,"&lt;="&amp;Occurrence!J2380)/($B$8+1),0)</f>
        <v/>
      </c>
      <c r="P2380" s="16">
        <f>IF(Occurrence!J2380&gt;0,_xlfn.PERCENTILE.INC(Data!$O$2:$O$2441,($B$4+O2380*($B$5-1))/($B$3-1)),0)</f>
        <v/>
      </c>
      <c r="Q2380" s="16">
        <f>IF(Occurrence!J2380&gt;0,_xlfn.PERCENTILE.INC(Occurrence!$I$2:$I$2441,($B$6+O2380*($B$7-1))/($B$3-1)),0)</f>
        <v/>
      </c>
      <c r="R2380" s="16">
        <f>IF(Occurrence!J2380&gt;0,Occurrence!J2380/Q2380,0)</f>
        <v/>
      </c>
      <c r="S2380" s="9">
        <f>IF(Occurrence!J2380&gt;0,P2380*R2380,0)</f>
        <v/>
      </c>
      <c r="T2380" s="24">
        <f>IF(Occurrence!K2380&gt;0,COUNTIFS(Occurrence!$K$2:$K$2441,"&gt;0",Occurrence!$K$2:$K$2441,"&lt;="&amp;Occurrence!K2380)/($B$9+1),0)</f>
        <v/>
      </c>
      <c r="U2380" s="16">
        <f>IF(Occurrence!K2380&gt;0,_xlfn.PERCENTILE.INC(Data!$O$2:$O$2441,($B$4+T2380*($B$5-1))/($B$3-1)),0)</f>
        <v/>
      </c>
      <c r="V2380" s="16">
        <f>IF(Occurrence!K2380&gt;0,_xlfn.PERCENTILE.INC(Occurrence!$I$2:$I$2441,($B$6+T2380*($B$7-1))/($B$3-1)),0)</f>
        <v/>
      </c>
      <c r="W2380" s="16">
        <f>IF(Occurrence!K2380&gt;0,Occurrence!K2380/V2380,0)</f>
        <v/>
      </c>
      <c r="X2380" s="9">
        <f>IF(Occurrence!K2380&gt;0,U2380*W2380,0)</f>
        <v/>
      </c>
      <c r="Y2380" s="24">
        <f>COUNTIF(Data!$X$2:$X$2441,"&lt;="&amp;Data!X2380)/($B$3+1)</f>
        <v/>
      </c>
      <c r="Z2380" s="16">
        <f>_xlfn.PERCENTILE.INC(Data!$U$2:$U$2441,Y2380)</f>
        <v/>
      </c>
      <c r="AA2380" s="16">
        <f>_xlfn.PERCENTILE.INC(Data!$V$2:$V$2441,Y2380)</f>
        <v/>
      </c>
      <c r="AB2380" s="16">
        <f>Data!X2380-AA2380</f>
        <v/>
      </c>
      <c r="AC2380" s="9">
        <f>Z2380+AB2380</f>
        <v/>
      </c>
      <c r="AD2380" s="24">
        <f>COUNTIF(Data!$Y$2:$Y$2441,"&lt;="&amp;Data!Y2380)/($B$3+1)</f>
        <v/>
      </c>
      <c r="AE2380" s="16">
        <f>_xlfn.PERCENTILE.INC(Data!$U$2:$U$2441,AD2380)</f>
        <v/>
      </c>
      <c r="AF2380" s="16">
        <f>_xlfn.PERCENTILE.INC(Data!$V$2:$V$2441,AD2380)</f>
        <v/>
      </c>
      <c r="AG2380" s="16">
        <f>Data!Y2380-AF2380</f>
        <v/>
      </c>
      <c r="AH2380" s="9">
        <f>AE2380+AG2380</f>
        <v/>
      </c>
    </row>
    <row r="2381">
      <c r="N2381" s="14">
        <f>Data!A2381</f>
        <v/>
      </c>
      <c r="O2381" s="24">
        <f>IF(Occurrence!J2381&gt;0,COUNTIFS(Occurrence!$J$2:$J$2441,"&gt;0",Occurrence!$J$2:$J$2441,"&lt;="&amp;Occurrence!J2381)/($B$8+1),0)</f>
        <v/>
      </c>
      <c r="P2381" s="16">
        <f>IF(Occurrence!J2381&gt;0,_xlfn.PERCENTILE.INC(Data!$O$2:$O$2441,($B$4+O2381*($B$5-1))/($B$3-1)),0)</f>
        <v/>
      </c>
      <c r="Q2381" s="16">
        <f>IF(Occurrence!J2381&gt;0,_xlfn.PERCENTILE.INC(Occurrence!$I$2:$I$2441,($B$6+O2381*($B$7-1))/($B$3-1)),0)</f>
        <v/>
      </c>
      <c r="R2381" s="16">
        <f>IF(Occurrence!J2381&gt;0,Occurrence!J2381/Q2381,0)</f>
        <v/>
      </c>
      <c r="S2381" s="9">
        <f>IF(Occurrence!J2381&gt;0,P2381*R2381,0)</f>
        <v/>
      </c>
      <c r="T2381" s="24">
        <f>IF(Occurrence!K2381&gt;0,COUNTIFS(Occurrence!$K$2:$K$2441,"&gt;0",Occurrence!$K$2:$K$2441,"&lt;="&amp;Occurrence!K2381)/($B$9+1),0)</f>
        <v/>
      </c>
      <c r="U2381" s="16">
        <f>IF(Occurrence!K2381&gt;0,_xlfn.PERCENTILE.INC(Data!$O$2:$O$2441,($B$4+T2381*($B$5-1))/($B$3-1)),0)</f>
        <v/>
      </c>
      <c r="V2381" s="16">
        <f>IF(Occurrence!K2381&gt;0,_xlfn.PERCENTILE.INC(Occurrence!$I$2:$I$2441,($B$6+T2381*($B$7-1))/($B$3-1)),0)</f>
        <v/>
      </c>
      <c r="W2381" s="16">
        <f>IF(Occurrence!K2381&gt;0,Occurrence!K2381/V2381,0)</f>
        <v/>
      </c>
      <c r="X2381" s="9">
        <f>IF(Occurrence!K2381&gt;0,U2381*W2381,0)</f>
        <v/>
      </c>
      <c r="Y2381" s="24">
        <f>COUNTIF(Data!$X$2:$X$2441,"&lt;="&amp;Data!X2381)/($B$3+1)</f>
        <v/>
      </c>
      <c r="Z2381" s="16">
        <f>_xlfn.PERCENTILE.INC(Data!$U$2:$U$2441,Y2381)</f>
        <v/>
      </c>
      <c r="AA2381" s="16">
        <f>_xlfn.PERCENTILE.INC(Data!$V$2:$V$2441,Y2381)</f>
        <v/>
      </c>
      <c r="AB2381" s="16">
        <f>Data!X2381-AA2381</f>
        <v/>
      </c>
      <c r="AC2381" s="9">
        <f>Z2381+AB2381</f>
        <v/>
      </c>
      <c r="AD2381" s="24">
        <f>COUNTIF(Data!$Y$2:$Y$2441,"&lt;="&amp;Data!Y2381)/($B$3+1)</f>
        <v/>
      </c>
      <c r="AE2381" s="16">
        <f>_xlfn.PERCENTILE.INC(Data!$U$2:$U$2441,AD2381)</f>
        <v/>
      </c>
      <c r="AF2381" s="16">
        <f>_xlfn.PERCENTILE.INC(Data!$V$2:$V$2441,AD2381)</f>
        <v/>
      </c>
      <c r="AG2381" s="16">
        <f>Data!Y2381-AF2381</f>
        <v/>
      </c>
      <c r="AH2381" s="9">
        <f>AE2381+AG2381</f>
        <v/>
      </c>
    </row>
    <row r="2382">
      <c r="N2382" s="14">
        <f>Data!A2382</f>
        <v/>
      </c>
      <c r="O2382" s="24">
        <f>IF(Occurrence!J2382&gt;0,COUNTIFS(Occurrence!$J$2:$J$2441,"&gt;0",Occurrence!$J$2:$J$2441,"&lt;="&amp;Occurrence!J2382)/($B$8+1),0)</f>
        <v/>
      </c>
      <c r="P2382" s="16">
        <f>IF(Occurrence!J2382&gt;0,_xlfn.PERCENTILE.INC(Data!$O$2:$O$2441,($B$4+O2382*($B$5-1))/($B$3-1)),0)</f>
        <v/>
      </c>
      <c r="Q2382" s="16">
        <f>IF(Occurrence!J2382&gt;0,_xlfn.PERCENTILE.INC(Occurrence!$I$2:$I$2441,($B$6+O2382*($B$7-1))/($B$3-1)),0)</f>
        <v/>
      </c>
      <c r="R2382" s="16">
        <f>IF(Occurrence!J2382&gt;0,Occurrence!J2382/Q2382,0)</f>
        <v/>
      </c>
      <c r="S2382" s="9">
        <f>IF(Occurrence!J2382&gt;0,P2382*R2382,0)</f>
        <v/>
      </c>
      <c r="T2382" s="24">
        <f>IF(Occurrence!K2382&gt;0,COUNTIFS(Occurrence!$K$2:$K$2441,"&gt;0",Occurrence!$K$2:$K$2441,"&lt;="&amp;Occurrence!K2382)/($B$9+1),0)</f>
        <v/>
      </c>
      <c r="U2382" s="16">
        <f>IF(Occurrence!K2382&gt;0,_xlfn.PERCENTILE.INC(Data!$O$2:$O$2441,($B$4+T2382*($B$5-1))/($B$3-1)),0)</f>
        <v/>
      </c>
      <c r="V2382" s="16">
        <f>IF(Occurrence!K2382&gt;0,_xlfn.PERCENTILE.INC(Occurrence!$I$2:$I$2441,($B$6+T2382*($B$7-1))/($B$3-1)),0)</f>
        <v/>
      </c>
      <c r="W2382" s="16">
        <f>IF(Occurrence!K2382&gt;0,Occurrence!K2382/V2382,0)</f>
        <v/>
      </c>
      <c r="X2382" s="9">
        <f>IF(Occurrence!K2382&gt;0,U2382*W2382,0)</f>
        <v/>
      </c>
      <c r="Y2382" s="24">
        <f>COUNTIF(Data!$X$2:$X$2441,"&lt;="&amp;Data!X2382)/($B$3+1)</f>
        <v/>
      </c>
      <c r="Z2382" s="16">
        <f>_xlfn.PERCENTILE.INC(Data!$U$2:$U$2441,Y2382)</f>
        <v/>
      </c>
      <c r="AA2382" s="16">
        <f>_xlfn.PERCENTILE.INC(Data!$V$2:$V$2441,Y2382)</f>
        <v/>
      </c>
      <c r="AB2382" s="16">
        <f>Data!X2382-AA2382</f>
        <v/>
      </c>
      <c r="AC2382" s="9">
        <f>Z2382+AB2382</f>
        <v/>
      </c>
      <c r="AD2382" s="24">
        <f>COUNTIF(Data!$Y$2:$Y$2441,"&lt;="&amp;Data!Y2382)/($B$3+1)</f>
        <v/>
      </c>
      <c r="AE2382" s="16">
        <f>_xlfn.PERCENTILE.INC(Data!$U$2:$U$2441,AD2382)</f>
        <v/>
      </c>
      <c r="AF2382" s="16">
        <f>_xlfn.PERCENTILE.INC(Data!$V$2:$V$2441,AD2382)</f>
        <v/>
      </c>
      <c r="AG2382" s="16">
        <f>Data!Y2382-AF2382</f>
        <v/>
      </c>
      <c r="AH2382" s="9">
        <f>AE2382+AG2382</f>
        <v/>
      </c>
    </row>
    <row r="2383">
      <c r="N2383" s="14">
        <f>Data!A2383</f>
        <v/>
      </c>
      <c r="O2383" s="24">
        <f>IF(Occurrence!J2383&gt;0,COUNTIFS(Occurrence!$J$2:$J$2441,"&gt;0",Occurrence!$J$2:$J$2441,"&lt;="&amp;Occurrence!J2383)/($B$8+1),0)</f>
        <v/>
      </c>
      <c r="P2383" s="16">
        <f>IF(Occurrence!J2383&gt;0,_xlfn.PERCENTILE.INC(Data!$O$2:$O$2441,($B$4+O2383*($B$5-1))/($B$3-1)),0)</f>
        <v/>
      </c>
      <c r="Q2383" s="16">
        <f>IF(Occurrence!J2383&gt;0,_xlfn.PERCENTILE.INC(Occurrence!$I$2:$I$2441,($B$6+O2383*($B$7-1))/($B$3-1)),0)</f>
        <v/>
      </c>
      <c r="R2383" s="16">
        <f>IF(Occurrence!J2383&gt;0,Occurrence!J2383/Q2383,0)</f>
        <v/>
      </c>
      <c r="S2383" s="9">
        <f>IF(Occurrence!J2383&gt;0,P2383*R2383,0)</f>
        <v/>
      </c>
      <c r="T2383" s="24">
        <f>IF(Occurrence!K2383&gt;0,COUNTIFS(Occurrence!$K$2:$K$2441,"&gt;0",Occurrence!$K$2:$K$2441,"&lt;="&amp;Occurrence!K2383)/($B$9+1),0)</f>
        <v/>
      </c>
      <c r="U2383" s="16">
        <f>IF(Occurrence!K2383&gt;0,_xlfn.PERCENTILE.INC(Data!$O$2:$O$2441,($B$4+T2383*($B$5-1))/($B$3-1)),0)</f>
        <v/>
      </c>
      <c r="V2383" s="16">
        <f>IF(Occurrence!K2383&gt;0,_xlfn.PERCENTILE.INC(Occurrence!$I$2:$I$2441,($B$6+T2383*($B$7-1))/($B$3-1)),0)</f>
        <v/>
      </c>
      <c r="W2383" s="16">
        <f>IF(Occurrence!K2383&gt;0,Occurrence!K2383/V2383,0)</f>
        <v/>
      </c>
      <c r="X2383" s="9">
        <f>IF(Occurrence!K2383&gt;0,U2383*W2383,0)</f>
        <v/>
      </c>
      <c r="Y2383" s="24">
        <f>COUNTIF(Data!$X$2:$X$2441,"&lt;="&amp;Data!X2383)/($B$3+1)</f>
        <v/>
      </c>
      <c r="Z2383" s="16">
        <f>_xlfn.PERCENTILE.INC(Data!$U$2:$U$2441,Y2383)</f>
        <v/>
      </c>
      <c r="AA2383" s="16">
        <f>_xlfn.PERCENTILE.INC(Data!$V$2:$V$2441,Y2383)</f>
        <v/>
      </c>
      <c r="AB2383" s="16">
        <f>Data!X2383-AA2383</f>
        <v/>
      </c>
      <c r="AC2383" s="9">
        <f>Z2383+AB2383</f>
        <v/>
      </c>
      <c r="AD2383" s="24">
        <f>COUNTIF(Data!$Y$2:$Y$2441,"&lt;="&amp;Data!Y2383)/($B$3+1)</f>
        <v/>
      </c>
      <c r="AE2383" s="16">
        <f>_xlfn.PERCENTILE.INC(Data!$U$2:$U$2441,AD2383)</f>
        <v/>
      </c>
      <c r="AF2383" s="16">
        <f>_xlfn.PERCENTILE.INC(Data!$V$2:$V$2441,AD2383)</f>
        <v/>
      </c>
      <c r="AG2383" s="16">
        <f>Data!Y2383-AF2383</f>
        <v/>
      </c>
      <c r="AH2383" s="9">
        <f>AE2383+AG2383</f>
        <v/>
      </c>
    </row>
    <row r="2384">
      <c r="N2384" s="14">
        <f>Data!A2384</f>
        <v/>
      </c>
      <c r="O2384" s="24">
        <f>IF(Occurrence!J2384&gt;0,COUNTIFS(Occurrence!$J$2:$J$2441,"&gt;0",Occurrence!$J$2:$J$2441,"&lt;="&amp;Occurrence!J2384)/($B$8+1),0)</f>
        <v/>
      </c>
      <c r="P2384" s="16">
        <f>IF(Occurrence!J2384&gt;0,_xlfn.PERCENTILE.INC(Data!$O$2:$O$2441,($B$4+O2384*($B$5-1))/($B$3-1)),0)</f>
        <v/>
      </c>
      <c r="Q2384" s="16">
        <f>IF(Occurrence!J2384&gt;0,_xlfn.PERCENTILE.INC(Occurrence!$I$2:$I$2441,($B$6+O2384*($B$7-1))/($B$3-1)),0)</f>
        <v/>
      </c>
      <c r="R2384" s="16">
        <f>IF(Occurrence!J2384&gt;0,Occurrence!J2384/Q2384,0)</f>
        <v/>
      </c>
      <c r="S2384" s="9">
        <f>IF(Occurrence!J2384&gt;0,P2384*R2384,0)</f>
        <v/>
      </c>
      <c r="T2384" s="24">
        <f>IF(Occurrence!K2384&gt;0,COUNTIFS(Occurrence!$K$2:$K$2441,"&gt;0",Occurrence!$K$2:$K$2441,"&lt;="&amp;Occurrence!K2384)/($B$9+1),0)</f>
        <v/>
      </c>
      <c r="U2384" s="16">
        <f>IF(Occurrence!K2384&gt;0,_xlfn.PERCENTILE.INC(Data!$O$2:$O$2441,($B$4+T2384*($B$5-1))/($B$3-1)),0)</f>
        <v/>
      </c>
      <c r="V2384" s="16">
        <f>IF(Occurrence!K2384&gt;0,_xlfn.PERCENTILE.INC(Occurrence!$I$2:$I$2441,($B$6+T2384*($B$7-1))/($B$3-1)),0)</f>
        <v/>
      </c>
      <c r="W2384" s="16">
        <f>IF(Occurrence!K2384&gt;0,Occurrence!K2384/V2384,0)</f>
        <v/>
      </c>
      <c r="X2384" s="9">
        <f>IF(Occurrence!K2384&gt;0,U2384*W2384,0)</f>
        <v/>
      </c>
      <c r="Y2384" s="24">
        <f>COUNTIF(Data!$X$2:$X$2441,"&lt;="&amp;Data!X2384)/($B$3+1)</f>
        <v/>
      </c>
      <c r="Z2384" s="16">
        <f>_xlfn.PERCENTILE.INC(Data!$U$2:$U$2441,Y2384)</f>
        <v/>
      </c>
      <c r="AA2384" s="16">
        <f>_xlfn.PERCENTILE.INC(Data!$V$2:$V$2441,Y2384)</f>
        <v/>
      </c>
      <c r="AB2384" s="16">
        <f>Data!X2384-AA2384</f>
        <v/>
      </c>
      <c r="AC2384" s="9">
        <f>Z2384+AB2384</f>
        <v/>
      </c>
      <c r="AD2384" s="24">
        <f>COUNTIF(Data!$Y$2:$Y$2441,"&lt;="&amp;Data!Y2384)/($B$3+1)</f>
        <v/>
      </c>
      <c r="AE2384" s="16">
        <f>_xlfn.PERCENTILE.INC(Data!$U$2:$U$2441,AD2384)</f>
        <v/>
      </c>
      <c r="AF2384" s="16">
        <f>_xlfn.PERCENTILE.INC(Data!$V$2:$V$2441,AD2384)</f>
        <v/>
      </c>
      <c r="AG2384" s="16">
        <f>Data!Y2384-AF2384</f>
        <v/>
      </c>
      <c r="AH2384" s="9">
        <f>AE2384+AG2384</f>
        <v/>
      </c>
    </row>
    <row r="2385">
      <c r="N2385" s="14">
        <f>Data!A2385</f>
        <v/>
      </c>
      <c r="O2385" s="24">
        <f>IF(Occurrence!J2385&gt;0,COUNTIFS(Occurrence!$J$2:$J$2441,"&gt;0",Occurrence!$J$2:$J$2441,"&lt;="&amp;Occurrence!J2385)/($B$8+1),0)</f>
        <v/>
      </c>
      <c r="P2385" s="16">
        <f>IF(Occurrence!J2385&gt;0,_xlfn.PERCENTILE.INC(Data!$O$2:$O$2441,($B$4+O2385*($B$5-1))/($B$3-1)),0)</f>
        <v/>
      </c>
      <c r="Q2385" s="16">
        <f>IF(Occurrence!J2385&gt;0,_xlfn.PERCENTILE.INC(Occurrence!$I$2:$I$2441,($B$6+O2385*($B$7-1))/($B$3-1)),0)</f>
        <v/>
      </c>
      <c r="R2385" s="16">
        <f>IF(Occurrence!J2385&gt;0,Occurrence!J2385/Q2385,0)</f>
        <v/>
      </c>
      <c r="S2385" s="9">
        <f>IF(Occurrence!J2385&gt;0,P2385*R2385,0)</f>
        <v/>
      </c>
      <c r="T2385" s="24">
        <f>IF(Occurrence!K2385&gt;0,COUNTIFS(Occurrence!$K$2:$K$2441,"&gt;0",Occurrence!$K$2:$K$2441,"&lt;="&amp;Occurrence!K2385)/($B$9+1),0)</f>
        <v/>
      </c>
      <c r="U2385" s="16">
        <f>IF(Occurrence!K2385&gt;0,_xlfn.PERCENTILE.INC(Data!$O$2:$O$2441,($B$4+T2385*($B$5-1))/($B$3-1)),0)</f>
        <v/>
      </c>
      <c r="V2385" s="16">
        <f>IF(Occurrence!K2385&gt;0,_xlfn.PERCENTILE.INC(Occurrence!$I$2:$I$2441,($B$6+T2385*($B$7-1))/($B$3-1)),0)</f>
        <v/>
      </c>
      <c r="W2385" s="16">
        <f>IF(Occurrence!K2385&gt;0,Occurrence!K2385/V2385,0)</f>
        <v/>
      </c>
      <c r="X2385" s="9">
        <f>IF(Occurrence!K2385&gt;0,U2385*W2385,0)</f>
        <v/>
      </c>
      <c r="Y2385" s="24">
        <f>COUNTIF(Data!$X$2:$X$2441,"&lt;="&amp;Data!X2385)/($B$3+1)</f>
        <v/>
      </c>
      <c r="Z2385" s="16">
        <f>_xlfn.PERCENTILE.INC(Data!$U$2:$U$2441,Y2385)</f>
        <v/>
      </c>
      <c r="AA2385" s="16">
        <f>_xlfn.PERCENTILE.INC(Data!$V$2:$V$2441,Y2385)</f>
        <v/>
      </c>
      <c r="AB2385" s="16">
        <f>Data!X2385-AA2385</f>
        <v/>
      </c>
      <c r="AC2385" s="9">
        <f>Z2385+AB2385</f>
        <v/>
      </c>
      <c r="AD2385" s="24">
        <f>COUNTIF(Data!$Y$2:$Y$2441,"&lt;="&amp;Data!Y2385)/($B$3+1)</f>
        <v/>
      </c>
      <c r="AE2385" s="16">
        <f>_xlfn.PERCENTILE.INC(Data!$U$2:$U$2441,AD2385)</f>
        <v/>
      </c>
      <c r="AF2385" s="16">
        <f>_xlfn.PERCENTILE.INC(Data!$V$2:$V$2441,AD2385)</f>
        <v/>
      </c>
      <c r="AG2385" s="16">
        <f>Data!Y2385-AF2385</f>
        <v/>
      </c>
      <c r="AH2385" s="9">
        <f>AE2385+AG2385</f>
        <v/>
      </c>
    </row>
    <row r="2386">
      <c r="N2386" s="14">
        <f>Data!A2386</f>
        <v/>
      </c>
      <c r="O2386" s="24">
        <f>IF(Occurrence!J2386&gt;0,COUNTIFS(Occurrence!$J$2:$J$2441,"&gt;0",Occurrence!$J$2:$J$2441,"&lt;="&amp;Occurrence!J2386)/($B$8+1),0)</f>
        <v/>
      </c>
      <c r="P2386" s="16">
        <f>IF(Occurrence!J2386&gt;0,_xlfn.PERCENTILE.INC(Data!$O$2:$O$2441,($B$4+O2386*($B$5-1))/($B$3-1)),0)</f>
        <v/>
      </c>
      <c r="Q2386" s="16">
        <f>IF(Occurrence!J2386&gt;0,_xlfn.PERCENTILE.INC(Occurrence!$I$2:$I$2441,($B$6+O2386*($B$7-1))/($B$3-1)),0)</f>
        <v/>
      </c>
      <c r="R2386" s="16">
        <f>IF(Occurrence!J2386&gt;0,Occurrence!J2386/Q2386,0)</f>
        <v/>
      </c>
      <c r="S2386" s="9">
        <f>IF(Occurrence!J2386&gt;0,P2386*R2386,0)</f>
        <v/>
      </c>
      <c r="T2386" s="24">
        <f>IF(Occurrence!K2386&gt;0,COUNTIFS(Occurrence!$K$2:$K$2441,"&gt;0",Occurrence!$K$2:$K$2441,"&lt;="&amp;Occurrence!K2386)/($B$9+1),0)</f>
        <v/>
      </c>
      <c r="U2386" s="16">
        <f>IF(Occurrence!K2386&gt;0,_xlfn.PERCENTILE.INC(Data!$O$2:$O$2441,($B$4+T2386*($B$5-1))/($B$3-1)),0)</f>
        <v/>
      </c>
      <c r="V2386" s="16">
        <f>IF(Occurrence!K2386&gt;0,_xlfn.PERCENTILE.INC(Occurrence!$I$2:$I$2441,($B$6+T2386*($B$7-1))/($B$3-1)),0)</f>
        <v/>
      </c>
      <c r="W2386" s="16">
        <f>IF(Occurrence!K2386&gt;0,Occurrence!K2386/V2386,0)</f>
        <v/>
      </c>
      <c r="X2386" s="9">
        <f>IF(Occurrence!K2386&gt;0,U2386*W2386,0)</f>
        <v/>
      </c>
      <c r="Y2386" s="24">
        <f>COUNTIF(Data!$X$2:$X$2441,"&lt;="&amp;Data!X2386)/($B$3+1)</f>
        <v/>
      </c>
      <c r="Z2386" s="16">
        <f>_xlfn.PERCENTILE.INC(Data!$U$2:$U$2441,Y2386)</f>
        <v/>
      </c>
      <c r="AA2386" s="16">
        <f>_xlfn.PERCENTILE.INC(Data!$V$2:$V$2441,Y2386)</f>
        <v/>
      </c>
      <c r="AB2386" s="16">
        <f>Data!X2386-AA2386</f>
        <v/>
      </c>
      <c r="AC2386" s="9">
        <f>Z2386+AB2386</f>
        <v/>
      </c>
      <c r="AD2386" s="24">
        <f>COUNTIF(Data!$Y$2:$Y$2441,"&lt;="&amp;Data!Y2386)/($B$3+1)</f>
        <v/>
      </c>
      <c r="AE2386" s="16">
        <f>_xlfn.PERCENTILE.INC(Data!$U$2:$U$2441,AD2386)</f>
        <v/>
      </c>
      <c r="AF2386" s="16">
        <f>_xlfn.PERCENTILE.INC(Data!$V$2:$V$2441,AD2386)</f>
        <v/>
      </c>
      <c r="AG2386" s="16">
        <f>Data!Y2386-AF2386</f>
        <v/>
      </c>
      <c r="AH2386" s="9">
        <f>AE2386+AG2386</f>
        <v/>
      </c>
    </row>
    <row r="2387">
      <c r="N2387" s="14">
        <f>Data!A2387</f>
        <v/>
      </c>
      <c r="O2387" s="24">
        <f>IF(Occurrence!J2387&gt;0,COUNTIFS(Occurrence!$J$2:$J$2441,"&gt;0",Occurrence!$J$2:$J$2441,"&lt;="&amp;Occurrence!J2387)/($B$8+1),0)</f>
        <v/>
      </c>
      <c r="P2387" s="16">
        <f>IF(Occurrence!J2387&gt;0,_xlfn.PERCENTILE.INC(Data!$O$2:$O$2441,($B$4+O2387*($B$5-1))/($B$3-1)),0)</f>
        <v/>
      </c>
      <c r="Q2387" s="16">
        <f>IF(Occurrence!J2387&gt;0,_xlfn.PERCENTILE.INC(Occurrence!$I$2:$I$2441,($B$6+O2387*($B$7-1))/($B$3-1)),0)</f>
        <v/>
      </c>
      <c r="R2387" s="16">
        <f>IF(Occurrence!J2387&gt;0,Occurrence!J2387/Q2387,0)</f>
        <v/>
      </c>
      <c r="S2387" s="9">
        <f>IF(Occurrence!J2387&gt;0,P2387*R2387,0)</f>
        <v/>
      </c>
      <c r="T2387" s="24">
        <f>IF(Occurrence!K2387&gt;0,COUNTIFS(Occurrence!$K$2:$K$2441,"&gt;0",Occurrence!$K$2:$K$2441,"&lt;="&amp;Occurrence!K2387)/($B$9+1),0)</f>
        <v/>
      </c>
      <c r="U2387" s="16">
        <f>IF(Occurrence!K2387&gt;0,_xlfn.PERCENTILE.INC(Data!$O$2:$O$2441,($B$4+T2387*($B$5-1))/($B$3-1)),0)</f>
        <v/>
      </c>
      <c r="V2387" s="16">
        <f>IF(Occurrence!K2387&gt;0,_xlfn.PERCENTILE.INC(Occurrence!$I$2:$I$2441,($B$6+T2387*($B$7-1))/($B$3-1)),0)</f>
        <v/>
      </c>
      <c r="W2387" s="16">
        <f>IF(Occurrence!K2387&gt;0,Occurrence!K2387/V2387,0)</f>
        <v/>
      </c>
      <c r="X2387" s="9">
        <f>IF(Occurrence!K2387&gt;0,U2387*W2387,0)</f>
        <v/>
      </c>
      <c r="Y2387" s="24">
        <f>COUNTIF(Data!$X$2:$X$2441,"&lt;="&amp;Data!X2387)/($B$3+1)</f>
        <v/>
      </c>
      <c r="Z2387" s="16">
        <f>_xlfn.PERCENTILE.INC(Data!$U$2:$U$2441,Y2387)</f>
        <v/>
      </c>
      <c r="AA2387" s="16">
        <f>_xlfn.PERCENTILE.INC(Data!$V$2:$V$2441,Y2387)</f>
        <v/>
      </c>
      <c r="AB2387" s="16">
        <f>Data!X2387-AA2387</f>
        <v/>
      </c>
      <c r="AC2387" s="9">
        <f>Z2387+AB2387</f>
        <v/>
      </c>
      <c r="AD2387" s="24">
        <f>COUNTIF(Data!$Y$2:$Y$2441,"&lt;="&amp;Data!Y2387)/($B$3+1)</f>
        <v/>
      </c>
      <c r="AE2387" s="16">
        <f>_xlfn.PERCENTILE.INC(Data!$U$2:$U$2441,AD2387)</f>
        <v/>
      </c>
      <c r="AF2387" s="16">
        <f>_xlfn.PERCENTILE.INC(Data!$V$2:$V$2441,AD2387)</f>
        <v/>
      </c>
      <c r="AG2387" s="16">
        <f>Data!Y2387-AF2387</f>
        <v/>
      </c>
      <c r="AH2387" s="9">
        <f>AE2387+AG2387</f>
        <v/>
      </c>
    </row>
    <row r="2388">
      <c r="N2388" s="14">
        <f>Data!A2388</f>
        <v/>
      </c>
      <c r="O2388" s="24">
        <f>IF(Occurrence!J2388&gt;0,COUNTIFS(Occurrence!$J$2:$J$2441,"&gt;0",Occurrence!$J$2:$J$2441,"&lt;="&amp;Occurrence!J2388)/($B$8+1),0)</f>
        <v/>
      </c>
      <c r="P2388" s="16">
        <f>IF(Occurrence!J2388&gt;0,_xlfn.PERCENTILE.INC(Data!$O$2:$O$2441,($B$4+O2388*($B$5-1))/($B$3-1)),0)</f>
        <v/>
      </c>
      <c r="Q2388" s="16">
        <f>IF(Occurrence!J2388&gt;0,_xlfn.PERCENTILE.INC(Occurrence!$I$2:$I$2441,($B$6+O2388*($B$7-1))/($B$3-1)),0)</f>
        <v/>
      </c>
      <c r="R2388" s="16">
        <f>IF(Occurrence!J2388&gt;0,Occurrence!J2388/Q2388,0)</f>
        <v/>
      </c>
      <c r="S2388" s="9">
        <f>IF(Occurrence!J2388&gt;0,P2388*R2388,0)</f>
        <v/>
      </c>
      <c r="T2388" s="24">
        <f>IF(Occurrence!K2388&gt;0,COUNTIFS(Occurrence!$K$2:$K$2441,"&gt;0",Occurrence!$K$2:$K$2441,"&lt;="&amp;Occurrence!K2388)/($B$9+1),0)</f>
        <v/>
      </c>
      <c r="U2388" s="16">
        <f>IF(Occurrence!K2388&gt;0,_xlfn.PERCENTILE.INC(Data!$O$2:$O$2441,($B$4+T2388*($B$5-1))/($B$3-1)),0)</f>
        <v/>
      </c>
      <c r="V2388" s="16">
        <f>IF(Occurrence!K2388&gt;0,_xlfn.PERCENTILE.INC(Occurrence!$I$2:$I$2441,($B$6+T2388*($B$7-1))/($B$3-1)),0)</f>
        <v/>
      </c>
      <c r="W2388" s="16">
        <f>IF(Occurrence!K2388&gt;0,Occurrence!K2388/V2388,0)</f>
        <v/>
      </c>
      <c r="X2388" s="9">
        <f>IF(Occurrence!K2388&gt;0,U2388*W2388,0)</f>
        <v/>
      </c>
      <c r="Y2388" s="24">
        <f>COUNTIF(Data!$X$2:$X$2441,"&lt;="&amp;Data!X2388)/($B$3+1)</f>
        <v/>
      </c>
      <c r="Z2388" s="16">
        <f>_xlfn.PERCENTILE.INC(Data!$U$2:$U$2441,Y2388)</f>
        <v/>
      </c>
      <c r="AA2388" s="16">
        <f>_xlfn.PERCENTILE.INC(Data!$V$2:$V$2441,Y2388)</f>
        <v/>
      </c>
      <c r="AB2388" s="16">
        <f>Data!X2388-AA2388</f>
        <v/>
      </c>
      <c r="AC2388" s="9">
        <f>Z2388+AB2388</f>
        <v/>
      </c>
      <c r="AD2388" s="24">
        <f>COUNTIF(Data!$Y$2:$Y$2441,"&lt;="&amp;Data!Y2388)/($B$3+1)</f>
        <v/>
      </c>
      <c r="AE2388" s="16">
        <f>_xlfn.PERCENTILE.INC(Data!$U$2:$U$2441,AD2388)</f>
        <v/>
      </c>
      <c r="AF2388" s="16">
        <f>_xlfn.PERCENTILE.INC(Data!$V$2:$V$2441,AD2388)</f>
        <v/>
      </c>
      <c r="AG2388" s="16">
        <f>Data!Y2388-AF2388</f>
        <v/>
      </c>
      <c r="AH2388" s="9">
        <f>AE2388+AG2388</f>
        <v/>
      </c>
    </row>
    <row r="2389">
      <c r="N2389" s="14">
        <f>Data!A2389</f>
        <v/>
      </c>
      <c r="O2389" s="24">
        <f>IF(Occurrence!J2389&gt;0,COUNTIFS(Occurrence!$J$2:$J$2441,"&gt;0",Occurrence!$J$2:$J$2441,"&lt;="&amp;Occurrence!J2389)/($B$8+1),0)</f>
        <v/>
      </c>
      <c r="P2389" s="16">
        <f>IF(Occurrence!J2389&gt;0,_xlfn.PERCENTILE.INC(Data!$O$2:$O$2441,($B$4+O2389*($B$5-1))/($B$3-1)),0)</f>
        <v/>
      </c>
      <c r="Q2389" s="16">
        <f>IF(Occurrence!J2389&gt;0,_xlfn.PERCENTILE.INC(Occurrence!$I$2:$I$2441,($B$6+O2389*($B$7-1))/($B$3-1)),0)</f>
        <v/>
      </c>
      <c r="R2389" s="16">
        <f>IF(Occurrence!J2389&gt;0,Occurrence!J2389/Q2389,0)</f>
        <v/>
      </c>
      <c r="S2389" s="9">
        <f>IF(Occurrence!J2389&gt;0,P2389*R2389,0)</f>
        <v/>
      </c>
      <c r="T2389" s="24">
        <f>IF(Occurrence!K2389&gt;0,COUNTIFS(Occurrence!$K$2:$K$2441,"&gt;0",Occurrence!$K$2:$K$2441,"&lt;="&amp;Occurrence!K2389)/($B$9+1),0)</f>
        <v/>
      </c>
      <c r="U2389" s="16">
        <f>IF(Occurrence!K2389&gt;0,_xlfn.PERCENTILE.INC(Data!$O$2:$O$2441,($B$4+T2389*($B$5-1))/($B$3-1)),0)</f>
        <v/>
      </c>
      <c r="V2389" s="16">
        <f>IF(Occurrence!K2389&gt;0,_xlfn.PERCENTILE.INC(Occurrence!$I$2:$I$2441,($B$6+T2389*($B$7-1))/($B$3-1)),0)</f>
        <v/>
      </c>
      <c r="W2389" s="16">
        <f>IF(Occurrence!K2389&gt;0,Occurrence!K2389/V2389,0)</f>
        <v/>
      </c>
      <c r="X2389" s="9">
        <f>IF(Occurrence!K2389&gt;0,U2389*W2389,0)</f>
        <v/>
      </c>
      <c r="Y2389" s="24">
        <f>COUNTIF(Data!$X$2:$X$2441,"&lt;="&amp;Data!X2389)/($B$3+1)</f>
        <v/>
      </c>
      <c r="Z2389" s="16">
        <f>_xlfn.PERCENTILE.INC(Data!$U$2:$U$2441,Y2389)</f>
        <v/>
      </c>
      <c r="AA2389" s="16">
        <f>_xlfn.PERCENTILE.INC(Data!$V$2:$V$2441,Y2389)</f>
        <v/>
      </c>
      <c r="AB2389" s="16">
        <f>Data!X2389-AA2389</f>
        <v/>
      </c>
      <c r="AC2389" s="9">
        <f>Z2389+AB2389</f>
        <v/>
      </c>
      <c r="AD2389" s="24">
        <f>COUNTIF(Data!$Y$2:$Y$2441,"&lt;="&amp;Data!Y2389)/($B$3+1)</f>
        <v/>
      </c>
      <c r="AE2389" s="16">
        <f>_xlfn.PERCENTILE.INC(Data!$U$2:$U$2441,AD2389)</f>
        <v/>
      </c>
      <c r="AF2389" s="16">
        <f>_xlfn.PERCENTILE.INC(Data!$V$2:$V$2441,AD2389)</f>
        <v/>
      </c>
      <c r="AG2389" s="16">
        <f>Data!Y2389-AF2389</f>
        <v/>
      </c>
      <c r="AH2389" s="9">
        <f>AE2389+AG2389</f>
        <v/>
      </c>
    </row>
    <row r="2390">
      <c r="N2390" s="14">
        <f>Data!A2390</f>
        <v/>
      </c>
      <c r="O2390" s="24">
        <f>IF(Occurrence!J2390&gt;0,COUNTIFS(Occurrence!$J$2:$J$2441,"&gt;0",Occurrence!$J$2:$J$2441,"&lt;="&amp;Occurrence!J2390)/($B$8+1),0)</f>
        <v/>
      </c>
      <c r="P2390" s="16">
        <f>IF(Occurrence!J2390&gt;0,_xlfn.PERCENTILE.INC(Data!$O$2:$O$2441,($B$4+O2390*($B$5-1))/($B$3-1)),0)</f>
        <v/>
      </c>
      <c r="Q2390" s="16">
        <f>IF(Occurrence!J2390&gt;0,_xlfn.PERCENTILE.INC(Occurrence!$I$2:$I$2441,($B$6+O2390*($B$7-1))/($B$3-1)),0)</f>
        <v/>
      </c>
      <c r="R2390" s="16">
        <f>IF(Occurrence!J2390&gt;0,Occurrence!J2390/Q2390,0)</f>
        <v/>
      </c>
      <c r="S2390" s="9">
        <f>IF(Occurrence!J2390&gt;0,P2390*R2390,0)</f>
        <v/>
      </c>
      <c r="T2390" s="24">
        <f>IF(Occurrence!K2390&gt;0,COUNTIFS(Occurrence!$K$2:$K$2441,"&gt;0",Occurrence!$K$2:$K$2441,"&lt;="&amp;Occurrence!K2390)/($B$9+1),0)</f>
        <v/>
      </c>
      <c r="U2390" s="16">
        <f>IF(Occurrence!K2390&gt;0,_xlfn.PERCENTILE.INC(Data!$O$2:$O$2441,($B$4+T2390*($B$5-1))/($B$3-1)),0)</f>
        <v/>
      </c>
      <c r="V2390" s="16">
        <f>IF(Occurrence!K2390&gt;0,_xlfn.PERCENTILE.INC(Occurrence!$I$2:$I$2441,($B$6+T2390*($B$7-1))/($B$3-1)),0)</f>
        <v/>
      </c>
      <c r="W2390" s="16">
        <f>IF(Occurrence!K2390&gt;0,Occurrence!K2390/V2390,0)</f>
        <v/>
      </c>
      <c r="X2390" s="9">
        <f>IF(Occurrence!K2390&gt;0,U2390*W2390,0)</f>
        <v/>
      </c>
      <c r="Y2390" s="24">
        <f>COUNTIF(Data!$X$2:$X$2441,"&lt;="&amp;Data!X2390)/($B$3+1)</f>
        <v/>
      </c>
      <c r="Z2390" s="16">
        <f>_xlfn.PERCENTILE.INC(Data!$U$2:$U$2441,Y2390)</f>
        <v/>
      </c>
      <c r="AA2390" s="16">
        <f>_xlfn.PERCENTILE.INC(Data!$V$2:$V$2441,Y2390)</f>
        <v/>
      </c>
      <c r="AB2390" s="16">
        <f>Data!X2390-AA2390</f>
        <v/>
      </c>
      <c r="AC2390" s="9">
        <f>Z2390+AB2390</f>
        <v/>
      </c>
      <c r="AD2390" s="24">
        <f>COUNTIF(Data!$Y$2:$Y$2441,"&lt;="&amp;Data!Y2390)/($B$3+1)</f>
        <v/>
      </c>
      <c r="AE2390" s="16">
        <f>_xlfn.PERCENTILE.INC(Data!$U$2:$U$2441,AD2390)</f>
        <v/>
      </c>
      <c r="AF2390" s="16">
        <f>_xlfn.PERCENTILE.INC(Data!$V$2:$V$2441,AD2390)</f>
        <v/>
      </c>
      <c r="AG2390" s="16">
        <f>Data!Y2390-AF2390</f>
        <v/>
      </c>
      <c r="AH2390" s="9">
        <f>AE2390+AG2390</f>
        <v/>
      </c>
    </row>
    <row r="2391">
      <c r="N2391" s="14">
        <f>Data!A2391</f>
        <v/>
      </c>
      <c r="O2391" s="24">
        <f>IF(Occurrence!J2391&gt;0,COUNTIFS(Occurrence!$J$2:$J$2441,"&gt;0",Occurrence!$J$2:$J$2441,"&lt;="&amp;Occurrence!J2391)/($B$8+1),0)</f>
        <v/>
      </c>
      <c r="P2391" s="16">
        <f>IF(Occurrence!J2391&gt;0,_xlfn.PERCENTILE.INC(Data!$O$2:$O$2441,($B$4+O2391*($B$5-1))/($B$3-1)),0)</f>
        <v/>
      </c>
      <c r="Q2391" s="16">
        <f>IF(Occurrence!J2391&gt;0,_xlfn.PERCENTILE.INC(Occurrence!$I$2:$I$2441,($B$6+O2391*($B$7-1))/($B$3-1)),0)</f>
        <v/>
      </c>
      <c r="R2391" s="16">
        <f>IF(Occurrence!J2391&gt;0,Occurrence!J2391/Q2391,0)</f>
        <v/>
      </c>
      <c r="S2391" s="9">
        <f>IF(Occurrence!J2391&gt;0,P2391*R2391,0)</f>
        <v/>
      </c>
      <c r="T2391" s="24">
        <f>IF(Occurrence!K2391&gt;0,COUNTIFS(Occurrence!$K$2:$K$2441,"&gt;0",Occurrence!$K$2:$K$2441,"&lt;="&amp;Occurrence!K2391)/($B$9+1),0)</f>
        <v/>
      </c>
      <c r="U2391" s="16">
        <f>IF(Occurrence!K2391&gt;0,_xlfn.PERCENTILE.INC(Data!$O$2:$O$2441,($B$4+T2391*($B$5-1))/($B$3-1)),0)</f>
        <v/>
      </c>
      <c r="V2391" s="16">
        <f>IF(Occurrence!K2391&gt;0,_xlfn.PERCENTILE.INC(Occurrence!$I$2:$I$2441,($B$6+T2391*($B$7-1))/($B$3-1)),0)</f>
        <v/>
      </c>
      <c r="W2391" s="16">
        <f>IF(Occurrence!K2391&gt;0,Occurrence!K2391/V2391,0)</f>
        <v/>
      </c>
      <c r="X2391" s="9">
        <f>IF(Occurrence!K2391&gt;0,U2391*W2391,0)</f>
        <v/>
      </c>
      <c r="Y2391" s="24">
        <f>COUNTIF(Data!$X$2:$X$2441,"&lt;="&amp;Data!X2391)/($B$3+1)</f>
        <v/>
      </c>
      <c r="Z2391" s="16">
        <f>_xlfn.PERCENTILE.INC(Data!$U$2:$U$2441,Y2391)</f>
        <v/>
      </c>
      <c r="AA2391" s="16">
        <f>_xlfn.PERCENTILE.INC(Data!$V$2:$V$2441,Y2391)</f>
        <v/>
      </c>
      <c r="AB2391" s="16">
        <f>Data!X2391-AA2391</f>
        <v/>
      </c>
      <c r="AC2391" s="9">
        <f>Z2391+AB2391</f>
        <v/>
      </c>
      <c r="AD2391" s="24">
        <f>COUNTIF(Data!$Y$2:$Y$2441,"&lt;="&amp;Data!Y2391)/($B$3+1)</f>
        <v/>
      </c>
      <c r="AE2391" s="16">
        <f>_xlfn.PERCENTILE.INC(Data!$U$2:$U$2441,AD2391)</f>
        <v/>
      </c>
      <c r="AF2391" s="16">
        <f>_xlfn.PERCENTILE.INC(Data!$V$2:$V$2441,AD2391)</f>
        <v/>
      </c>
      <c r="AG2391" s="16">
        <f>Data!Y2391-AF2391</f>
        <v/>
      </c>
      <c r="AH2391" s="9">
        <f>AE2391+AG2391</f>
        <v/>
      </c>
    </row>
    <row r="2392">
      <c r="N2392" s="14">
        <f>Data!A2392</f>
        <v/>
      </c>
      <c r="O2392" s="24">
        <f>IF(Occurrence!J2392&gt;0,COUNTIFS(Occurrence!$J$2:$J$2441,"&gt;0",Occurrence!$J$2:$J$2441,"&lt;="&amp;Occurrence!J2392)/($B$8+1),0)</f>
        <v/>
      </c>
      <c r="P2392" s="16">
        <f>IF(Occurrence!J2392&gt;0,_xlfn.PERCENTILE.INC(Data!$O$2:$O$2441,($B$4+O2392*($B$5-1))/($B$3-1)),0)</f>
        <v/>
      </c>
      <c r="Q2392" s="16">
        <f>IF(Occurrence!J2392&gt;0,_xlfn.PERCENTILE.INC(Occurrence!$I$2:$I$2441,($B$6+O2392*($B$7-1))/($B$3-1)),0)</f>
        <v/>
      </c>
      <c r="R2392" s="16">
        <f>IF(Occurrence!J2392&gt;0,Occurrence!J2392/Q2392,0)</f>
        <v/>
      </c>
      <c r="S2392" s="9">
        <f>IF(Occurrence!J2392&gt;0,P2392*R2392,0)</f>
        <v/>
      </c>
      <c r="T2392" s="24">
        <f>IF(Occurrence!K2392&gt;0,COUNTIFS(Occurrence!$K$2:$K$2441,"&gt;0",Occurrence!$K$2:$K$2441,"&lt;="&amp;Occurrence!K2392)/($B$9+1),0)</f>
        <v/>
      </c>
      <c r="U2392" s="16">
        <f>IF(Occurrence!K2392&gt;0,_xlfn.PERCENTILE.INC(Data!$O$2:$O$2441,($B$4+T2392*($B$5-1))/($B$3-1)),0)</f>
        <v/>
      </c>
      <c r="V2392" s="16">
        <f>IF(Occurrence!K2392&gt;0,_xlfn.PERCENTILE.INC(Occurrence!$I$2:$I$2441,($B$6+T2392*($B$7-1))/($B$3-1)),0)</f>
        <v/>
      </c>
      <c r="W2392" s="16">
        <f>IF(Occurrence!K2392&gt;0,Occurrence!K2392/V2392,0)</f>
        <v/>
      </c>
      <c r="X2392" s="9">
        <f>IF(Occurrence!K2392&gt;0,U2392*W2392,0)</f>
        <v/>
      </c>
      <c r="Y2392" s="24">
        <f>COUNTIF(Data!$X$2:$X$2441,"&lt;="&amp;Data!X2392)/($B$3+1)</f>
        <v/>
      </c>
      <c r="Z2392" s="16">
        <f>_xlfn.PERCENTILE.INC(Data!$U$2:$U$2441,Y2392)</f>
        <v/>
      </c>
      <c r="AA2392" s="16">
        <f>_xlfn.PERCENTILE.INC(Data!$V$2:$V$2441,Y2392)</f>
        <v/>
      </c>
      <c r="AB2392" s="16">
        <f>Data!X2392-AA2392</f>
        <v/>
      </c>
      <c r="AC2392" s="9">
        <f>Z2392+AB2392</f>
        <v/>
      </c>
      <c r="AD2392" s="24">
        <f>COUNTIF(Data!$Y$2:$Y$2441,"&lt;="&amp;Data!Y2392)/($B$3+1)</f>
        <v/>
      </c>
      <c r="AE2392" s="16">
        <f>_xlfn.PERCENTILE.INC(Data!$U$2:$U$2441,AD2392)</f>
        <v/>
      </c>
      <c r="AF2392" s="16">
        <f>_xlfn.PERCENTILE.INC(Data!$V$2:$V$2441,AD2392)</f>
        <v/>
      </c>
      <c r="AG2392" s="16">
        <f>Data!Y2392-AF2392</f>
        <v/>
      </c>
      <c r="AH2392" s="9">
        <f>AE2392+AG2392</f>
        <v/>
      </c>
    </row>
    <row r="2393">
      <c r="N2393" s="14">
        <f>Data!A2393</f>
        <v/>
      </c>
      <c r="O2393" s="24">
        <f>IF(Occurrence!J2393&gt;0,COUNTIFS(Occurrence!$J$2:$J$2441,"&gt;0",Occurrence!$J$2:$J$2441,"&lt;="&amp;Occurrence!J2393)/($B$8+1),0)</f>
        <v/>
      </c>
      <c r="P2393" s="16">
        <f>IF(Occurrence!J2393&gt;0,_xlfn.PERCENTILE.INC(Data!$O$2:$O$2441,($B$4+O2393*($B$5-1))/($B$3-1)),0)</f>
        <v/>
      </c>
      <c r="Q2393" s="16">
        <f>IF(Occurrence!J2393&gt;0,_xlfn.PERCENTILE.INC(Occurrence!$I$2:$I$2441,($B$6+O2393*($B$7-1))/($B$3-1)),0)</f>
        <v/>
      </c>
      <c r="R2393" s="16">
        <f>IF(Occurrence!J2393&gt;0,Occurrence!J2393/Q2393,0)</f>
        <v/>
      </c>
      <c r="S2393" s="9">
        <f>IF(Occurrence!J2393&gt;0,P2393*R2393,0)</f>
        <v/>
      </c>
      <c r="T2393" s="24">
        <f>IF(Occurrence!K2393&gt;0,COUNTIFS(Occurrence!$K$2:$K$2441,"&gt;0",Occurrence!$K$2:$K$2441,"&lt;="&amp;Occurrence!K2393)/($B$9+1),0)</f>
        <v/>
      </c>
      <c r="U2393" s="16">
        <f>IF(Occurrence!K2393&gt;0,_xlfn.PERCENTILE.INC(Data!$O$2:$O$2441,($B$4+T2393*($B$5-1))/($B$3-1)),0)</f>
        <v/>
      </c>
      <c r="V2393" s="16">
        <f>IF(Occurrence!K2393&gt;0,_xlfn.PERCENTILE.INC(Occurrence!$I$2:$I$2441,($B$6+T2393*($B$7-1))/($B$3-1)),0)</f>
        <v/>
      </c>
      <c r="W2393" s="16">
        <f>IF(Occurrence!K2393&gt;0,Occurrence!K2393/V2393,0)</f>
        <v/>
      </c>
      <c r="X2393" s="9">
        <f>IF(Occurrence!K2393&gt;0,U2393*W2393,0)</f>
        <v/>
      </c>
      <c r="Y2393" s="24">
        <f>COUNTIF(Data!$X$2:$X$2441,"&lt;="&amp;Data!X2393)/($B$3+1)</f>
        <v/>
      </c>
      <c r="Z2393" s="16">
        <f>_xlfn.PERCENTILE.INC(Data!$U$2:$U$2441,Y2393)</f>
        <v/>
      </c>
      <c r="AA2393" s="16">
        <f>_xlfn.PERCENTILE.INC(Data!$V$2:$V$2441,Y2393)</f>
        <v/>
      </c>
      <c r="AB2393" s="16">
        <f>Data!X2393-AA2393</f>
        <v/>
      </c>
      <c r="AC2393" s="9">
        <f>Z2393+AB2393</f>
        <v/>
      </c>
      <c r="AD2393" s="24">
        <f>COUNTIF(Data!$Y$2:$Y$2441,"&lt;="&amp;Data!Y2393)/($B$3+1)</f>
        <v/>
      </c>
      <c r="AE2393" s="16">
        <f>_xlfn.PERCENTILE.INC(Data!$U$2:$U$2441,AD2393)</f>
        <v/>
      </c>
      <c r="AF2393" s="16">
        <f>_xlfn.PERCENTILE.INC(Data!$V$2:$V$2441,AD2393)</f>
        <v/>
      </c>
      <c r="AG2393" s="16">
        <f>Data!Y2393-AF2393</f>
        <v/>
      </c>
      <c r="AH2393" s="9">
        <f>AE2393+AG2393</f>
        <v/>
      </c>
    </row>
    <row r="2394">
      <c r="N2394" s="14">
        <f>Data!A2394</f>
        <v/>
      </c>
      <c r="O2394" s="24">
        <f>IF(Occurrence!J2394&gt;0,COUNTIFS(Occurrence!$J$2:$J$2441,"&gt;0",Occurrence!$J$2:$J$2441,"&lt;="&amp;Occurrence!J2394)/($B$8+1),0)</f>
        <v/>
      </c>
      <c r="P2394" s="16">
        <f>IF(Occurrence!J2394&gt;0,_xlfn.PERCENTILE.INC(Data!$O$2:$O$2441,($B$4+O2394*($B$5-1))/($B$3-1)),0)</f>
        <v/>
      </c>
      <c r="Q2394" s="16">
        <f>IF(Occurrence!J2394&gt;0,_xlfn.PERCENTILE.INC(Occurrence!$I$2:$I$2441,($B$6+O2394*($B$7-1))/($B$3-1)),0)</f>
        <v/>
      </c>
      <c r="R2394" s="16">
        <f>IF(Occurrence!J2394&gt;0,Occurrence!J2394/Q2394,0)</f>
        <v/>
      </c>
      <c r="S2394" s="9">
        <f>IF(Occurrence!J2394&gt;0,P2394*R2394,0)</f>
        <v/>
      </c>
      <c r="T2394" s="24">
        <f>IF(Occurrence!K2394&gt;0,COUNTIFS(Occurrence!$K$2:$K$2441,"&gt;0",Occurrence!$K$2:$K$2441,"&lt;="&amp;Occurrence!K2394)/($B$9+1),0)</f>
        <v/>
      </c>
      <c r="U2394" s="16">
        <f>IF(Occurrence!K2394&gt;0,_xlfn.PERCENTILE.INC(Data!$O$2:$O$2441,($B$4+T2394*($B$5-1))/($B$3-1)),0)</f>
        <v/>
      </c>
      <c r="V2394" s="16">
        <f>IF(Occurrence!K2394&gt;0,_xlfn.PERCENTILE.INC(Occurrence!$I$2:$I$2441,($B$6+T2394*($B$7-1))/($B$3-1)),0)</f>
        <v/>
      </c>
      <c r="W2394" s="16">
        <f>IF(Occurrence!K2394&gt;0,Occurrence!K2394/V2394,0)</f>
        <v/>
      </c>
      <c r="X2394" s="9">
        <f>IF(Occurrence!K2394&gt;0,U2394*W2394,0)</f>
        <v/>
      </c>
      <c r="Y2394" s="24">
        <f>COUNTIF(Data!$X$2:$X$2441,"&lt;="&amp;Data!X2394)/($B$3+1)</f>
        <v/>
      </c>
      <c r="Z2394" s="16">
        <f>_xlfn.PERCENTILE.INC(Data!$U$2:$U$2441,Y2394)</f>
        <v/>
      </c>
      <c r="AA2394" s="16">
        <f>_xlfn.PERCENTILE.INC(Data!$V$2:$V$2441,Y2394)</f>
        <v/>
      </c>
      <c r="AB2394" s="16">
        <f>Data!X2394-AA2394</f>
        <v/>
      </c>
      <c r="AC2394" s="9">
        <f>Z2394+AB2394</f>
        <v/>
      </c>
      <c r="AD2394" s="24">
        <f>COUNTIF(Data!$Y$2:$Y$2441,"&lt;="&amp;Data!Y2394)/($B$3+1)</f>
        <v/>
      </c>
      <c r="AE2394" s="16">
        <f>_xlfn.PERCENTILE.INC(Data!$U$2:$U$2441,AD2394)</f>
        <v/>
      </c>
      <c r="AF2394" s="16">
        <f>_xlfn.PERCENTILE.INC(Data!$V$2:$V$2441,AD2394)</f>
        <v/>
      </c>
      <c r="AG2394" s="16">
        <f>Data!Y2394-AF2394</f>
        <v/>
      </c>
      <c r="AH2394" s="9">
        <f>AE2394+AG2394</f>
        <v/>
      </c>
    </row>
    <row r="2395">
      <c r="N2395" s="14">
        <f>Data!A2395</f>
        <v/>
      </c>
      <c r="O2395" s="24">
        <f>IF(Occurrence!J2395&gt;0,COUNTIFS(Occurrence!$J$2:$J$2441,"&gt;0",Occurrence!$J$2:$J$2441,"&lt;="&amp;Occurrence!J2395)/($B$8+1),0)</f>
        <v/>
      </c>
      <c r="P2395" s="16">
        <f>IF(Occurrence!J2395&gt;0,_xlfn.PERCENTILE.INC(Data!$O$2:$O$2441,($B$4+O2395*($B$5-1))/($B$3-1)),0)</f>
        <v/>
      </c>
      <c r="Q2395" s="16">
        <f>IF(Occurrence!J2395&gt;0,_xlfn.PERCENTILE.INC(Occurrence!$I$2:$I$2441,($B$6+O2395*($B$7-1))/($B$3-1)),0)</f>
        <v/>
      </c>
      <c r="R2395" s="16">
        <f>IF(Occurrence!J2395&gt;0,Occurrence!J2395/Q2395,0)</f>
        <v/>
      </c>
      <c r="S2395" s="9">
        <f>IF(Occurrence!J2395&gt;0,P2395*R2395,0)</f>
        <v/>
      </c>
      <c r="T2395" s="24">
        <f>IF(Occurrence!K2395&gt;0,COUNTIFS(Occurrence!$K$2:$K$2441,"&gt;0",Occurrence!$K$2:$K$2441,"&lt;="&amp;Occurrence!K2395)/($B$9+1),0)</f>
        <v/>
      </c>
      <c r="U2395" s="16">
        <f>IF(Occurrence!K2395&gt;0,_xlfn.PERCENTILE.INC(Data!$O$2:$O$2441,($B$4+T2395*($B$5-1))/($B$3-1)),0)</f>
        <v/>
      </c>
      <c r="V2395" s="16">
        <f>IF(Occurrence!K2395&gt;0,_xlfn.PERCENTILE.INC(Occurrence!$I$2:$I$2441,($B$6+T2395*($B$7-1))/($B$3-1)),0)</f>
        <v/>
      </c>
      <c r="W2395" s="16">
        <f>IF(Occurrence!K2395&gt;0,Occurrence!K2395/V2395,0)</f>
        <v/>
      </c>
      <c r="X2395" s="9">
        <f>IF(Occurrence!K2395&gt;0,U2395*W2395,0)</f>
        <v/>
      </c>
      <c r="Y2395" s="24">
        <f>COUNTIF(Data!$X$2:$X$2441,"&lt;="&amp;Data!X2395)/($B$3+1)</f>
        <v/>
      </c>
      <c r="Z2395" s="16">
        <f>_xlfn.PERCENTILE.INC(Data!$U$2:$U$2441,Y2395)</f>
        <v/>
      </c>
      <c r="AA2395" s="16">
        <f>_xlfn.PERCENTILE.INC(Data!$V$2:$V$2441,Y2395)</f>
        <v/>
      </c>
      <c r="AB2395" s="16">
        <f>Data!X2395-AA2395</f>
        <v/>
      </c>
      <c r="AC2395" s="9">
        <f>Z2395+AB2395</f>
        <v/>
      </c>
      <c r="AD2395" s="24">
        <f>COUNTIF(Data!$Y$2:$Y$2441,"&lt;="&amp;Data!Y2395)/($B$3+1)</f>
        <v/>
      </c>
      <c r="AE2395" s="16">
        <f>_xlfn.PERCENTILE.INC(Data!$U$2:$U$2441,AD2395)</f>
        <v/>
      </c>
      <c r="AF2395" s="16">
        <f>_xlfn.PERCENTILE.INC(Data!$V$2:$V$2441,AD2395)</f>
        <v/>
      </c>
      <c r="AG2395" s="16">
        <f>Data!Y2395-AF2395</f>
        <v/>
      </c>
      <c r="AH2395" s="9">
        <f>AE2395+AG2395</f>
        <v/>
      </c>
    </row>
    <row r="2396">
      <c r="N2396" s="14">
        <f>Data!A2396</f>
        <v/>
      </c>
      <c r="O2396" s="24">
        <f>IF(Occurrence!J2396&gt;0,COUNTIFS(Occurrence!$J$2:$J$2441,"&gt;0",Occurrence!$J$2:$J$2441,"&lt;="&amp;Occurrence!J2396)/($B$8+1),0)</f>
        <v/>
      </c>
      <c r="P2396" s="16">
        <f>IF(Occurrence!J2396&gt;0,_xlfn.PERCENTILE.INC(Data!$O$2:$O$2441,($B$4+O2396*($B$5-1))/($B$3-1)),0)</f>
        <v/>
      </c>
      <c r="Q2396" s="16">
        <f>IF(Occurrence!J2396&gt;0,_xlfn.PERCENTILE.INC(Occurrence!$I$2:$I$2441,($B$6+O2396*($B$7-1))/($B$3-1)),0)</f>
        <v/>
      </c>
      <c r="R2396" s="16">
        <f>IF(Occurrence!J2396&gt;0,Occurrence!J2396/Q2396,0)</f>
        <v/>
      </c>
      <c r="S2396" s="9">
        <f>IF(Occurrence!J2396&gt;0,P2396*R2396,0)</f>
        <v/>
      </c>
      <c r="T2396" s="24">
        <f>IF(Occurrence!K2396&gt;0,COUNTIFS(Occurrence!$K$2:$K$2441,"&gt;0",Occurrence!$K$2:$K$2441,"&lt;="&amp;Occurrence!K2396)/($B$9+1),0)</f>
        <v/>
      </c>
      <c r="U2396" s="16">
        <f>IF(Occurrence!K2396&gt;0,_xlfn.PERCENTILE.INC(Data!$O$2:$O$2441,($B$4+T2396*($B$5-1))/($B$3-1)),0)</f>
        <v/>
      </c>
      <c r="V2396" s="16">
        <f>IF(Occurrence!K2396&gt;0,_xlfn.PERCENTILE.INC(Occurrence!$I$2:$I$2441,($B$6+T2396*($B$7-1))/($B$3-1)),0)</f>
        <v/>
      </c>
      <c r="W2396" s="16">
        <f>IF(Occurrence!K2396&gt;0,Occurrence!K2396/V2396,0)</f>
        <v/>
      </c>
      <c r="X2396" s="9">
        <f>IF(Occurrence!K2396&gt;0,U2396*W2396,0)</f>
        <v/>
      </c>
      <c r="Y2396" s="24">
        <f>COUNTIF(Data!$X$2:$X$2441,"&lt;="&amp;Data!X2396)/($B$3+1)</f>
        <v/>
      </c>
      <c r="Z2396" s="16">
        <f>_xlfn.PERCENTILE.INC(Data!$U$2:$U$2441,Y2396)</f>
        <v/>
      </c>
      <c r="AA2396" s="16">
        <f>_xlfn.PERCENTILE.INC(Data!$V$2:$V$2441,Y2396)</f>
        <v/>
      </c>
      <c r="AB2396" s="16">
        <f>Data!X2396-AA2396</f>
        <v/>
      </c>
      <c r="AC2396" s="9">
        <f>Z2396+AB2396</f>
        <v/>
      </c>
      <c r="AD2396" s="24">
        <f>COUNTIF(Data!$Y$2:$Y$2441,"&lt;="&amp;Data!Y2396)/($B$3+1)</f>
        <v/>
      </c>
      <c r="AE2396" s="16">
        <f>_xlfn.PERCENTILE.INC(Data!$U$2:$U$2441,AD2396)</f>
        <v/>
      </c>
      <c r="AF2396" s="16">
        <f>_xlfn.PERCENTILE.INC(Data!$V$2:$V$2441,AD2396)</f>
        <v/>
      </c>
      <c r="AG2396" s="16">
        <f>Data!Y2396-AF2396</f>
        <v/>
      </c>
      <c r="AH2396" s="9">
        <f>AE2396+AG2396</f>
        <v/>
      </c>
    </row>
    <row r="2397">
      <c r="N2397" s="14">
        <f>Data!A2397</f>
        <v/>
      </c>
      <c r="O2397" s="24">
        <f>IF(Occurrence!J2397&gt;0,COUNTIFS(Occurrence!$J$2:$J$2441,"&gt;0",Occurrence!$J$2:$J$2441,"&lt;="&amp;Occurrence!J2397)/($B$8+1),0)</f>
        <v/>
      </c>
      <c r="P2397" s="16">
        <f>IF(Occurrence!J2397&gt;0,_xlfn.PERCENTILE.INC(Data!$O$2:$O$2441,($B$4+O2397*($B$5-1))/($B$3-1)),0)</f>
        <v/>
      </c>
      <c r="Q2397" s="16">
        <f>IF(Occurrence!J2397&gt;0,_xlfn.PERCENTILE.INC(Occurrence!$I$2:$I$2441,($B$6+O2397*($B$7-1))/($B$3-1)),0)</f>
        <v/>
      </c>
      <c r="R2397" s="16">
        <f>IF(Occurrence!J2397&gt;0,Occurrence!J2397/Q2397,0)</f>
        <v/>
      </c>
      <c r="S2397" s="9">
        <f>IF(Occurrence!J2397&gt;0,P2397*R2397,0)</f>
        <v/>
      </c>
      <c r="T2397" s="24">
        <f>IF(Occurrence!K2397&gt;0,COUNTIFS(Occurrence!$K$2:$K$2441,"&gt;0",Occurrence!$K$2:$K$2441,"&lt;="&amp;Occurrence!K2397)/($B$9+1),0)</f>
        <v/>
      </c>
      <c r="U2397" s="16">
        <f>IF(Occurrence!K2397&gt;0,_xlfn.PERCENTILE.INC(Data!$O$2:$O$2441,($B$4+T2397*($B$5-1))/($B$3-1)),0)</f>
        <v/>
      </c>
      <c r="V2397" s="16">
        <f>IF(Occurrence!K2397&gt;0,_xlfn.PERCENTILE.INC(Occurrence!$I$2:$I$2441,($B$6+T2397*($B$7-1))/($B$3-1)),0)</f>
        <v/>
      </c>
      <c r="W2397" s="16">
        <f>IF(Occurrence!K2397&gt;0,Occurrence!K2397/V2397,0)</f>
        <v/>
      </c>
      <c r="X2397" s="9">
        <f>IF(Occurrence!K2397&gt;0,U2397*W2397,0)</f>
        <v/>
      </c>
      <c r="Y2397" s="24">
        <f>COUNTIF(Data!$X$2:$X$2441,"&lt;="&amp;Data!X2397)/($B$3+1)</f>
        <v/>
      </c>
      <c r="Z2397" s="16">
        <f>_xlfn.PERCENTILE.INC(Data!$U$2:$U$2441,Y2397)</f>
        <v/>
      </c>
      <c r="AA2397" s="16">
        <f>_xlfn.PERCENTILE.INC(Data!$V$2:$V$2441,Y2397)</f>
        <v/>
      </c>
      <c r="AB2397" s="16">
        <f>Data!X2397-AA2397</f>
        <v/>
      </c>
      <c r="AC2397" s="9">
        <f>Z2397+AB2397</f>
        <v/>
      </c>
      <c r="AD2397" s="24">
        <f>COUNTIF(Data!$Y$2:$Y$2441,"&lt;="&amp;Data!Y2397)/($B$3+1)</f>
        <v/>
      </c>
      <c r="AE2397" s="16">
        <f>_xlfn.PERCENTILE.INC(Data!$U$2:$U$2441,AD2397)</f>
        <v/>
      </c>
      <c r="AF2397" s="16">
        <f>_xlfn.PERCENTILE.INC(Data!$V$2:$V$2441,AD2397)</f>
        <v/>
      </c>
      <c r="AG2397" s="16">
        <f>Data!Y2397-AF2397</f>
        <v/>
      </c>
      <c r="AH2397" s="9">
        <f>AE2397+AG2397</f>
        <v/>
      </c>
    </row>
    <row r="2398">
      <c r="N2398" s="14">
        <f>Data!A2398</f>
        <v/>
      </c>
      <c r="O2398" s="24">
        <f>IF(Occurrence!J2398&gt;0,COUNTIFS(Occurrence!$J$2:$J$2441,"&gt;0",Occurrence!$J$2:$J$2441,"&lt;="&amp;Occurrence!J2398)/($B$8+1),0)</f>
        <v/>
      </c>
      <c r="P2398" s="16">
        <f>IF(Occurrence!J2398&gt;0,_xlfn.PERCENTILE.INC(Data!$O$2:$O$2441,($B$4+O2398*($B$5-1))/($B$3-1)),0)</f>
        <v/>
      </c>
      <c r="Q2398" s="16">
        <f>IF(Occurrence!J2398&gt;0,_xlfn.PERCENTILE.INC(Occurrence!$I$2:$I$2441,($B$6+O2398*($B$7-1))/($B$3-1)),0)</f>
        <v/>
      </c>
      <c r="R2398" s="16">
        <f>IF(Occurrence!J2398&gt;0,Occurrence!J2398/Q2398,0)</f>
        <v/>
      </c>
      <c r="S2398" s="9">
        <f>IF(Occurrence!J2398&gt;0,P2398*R2398,0)</f>
        <v/>
      </c>
      <c r="T2398" s="24">
        <f>IF(Occurrence!K2398&gt;0,COUNTIFS(Occurrence!$K$2:$K$2441,"&gt;0",Occurrence!$K$2:$K$2441,"&lt;="&amp;Occurrence!K2398)/($B$9+1),0)</f>
        <v/>
      </c>
      <c r="U2398" s="16">
        <f>IF(Occurrence!K2398&gt;0,_xlfn.PERCENTILE.INC(Data!$O$2:$O$2441,($B$4+T2398*($B$5-1))/($B$3-1)),0)</f>
        <v/>
      </c>
      <c r="V2398" s="16">
        <f>IF(Occurrence!K2398&gt;0,_xlfn.PERCENTILE.INC(Occurrence!$I$2:$I$2441,($B$6+T2398*($B$7-1))/($B$3-1)),0)</f>
        <v/>
      </c>
      <c r="W2398" s="16">
        <f>IF(Occurrence!K2398&gt;0,Occurrence!K2398/V2398,0)</f>
        <v/>
      </c>
      <c r="X2398" s="9">
        <f>IF(Occurrence!K2398&gt;0,U2398*W2398,0)</f>
        <v/>
      </c>
      <c r="Y2398" s="24">
        <f>COUNTIF(Data!$X$2:$X$2441,"&lt;="&amp;Data!X2398)/($B$3+1)</f>
        <v/>
      </c>
      <c r="Z2398" s="16">
        <f>_xlfn.PERCENTILE.INC(Data!$U$2:$U$2441,Y2398)</f>
        <v/>
      </c>
      <c r="AA2398" s="16">
        <f>_xlfn.PERCENTILE.INC(Data!$V$2:$V$2441,Y2398)</f>
        <v/>
      </c>
      <c r="AB2398" s="16">
        <f>Data!X2398-AA2398</f>
        <v/>
      </c>
      <c r="AC2398" s="9">
        <f>Z2398+AB2398</f>
        <v/>
      </c>
      <c r="AD2398" s="24">
        <f>COUNTIF(Data!$Y$2:$Y$2441,"&lt;="&amp;Data!Y2398)/($B$3+1)</f>
        <v/>
      </c>
      <c r="AE2398" s="16">
        <f>_xlfn.PERCENTILE.INC(Data!$U$2:$U$2441,AD2398)</f>
        <v/>
      </c>
      <c r="AF2398" s="16">
        <f>_xlfn.PERCENTILE.INC(Data!$V$2:$V$2441,AD2398)</f>
        <v/>
      </c>
      <c r="AG2398" s="16">
        <f>Data!Y2398-AF2398</f>
        <v/>
      </c>
      <c r="AH2398" s="9">
        <f>AE2398+AG2398</f>
        <v/>
      </c>
    </row>
    <row r="2399">
      <c r="N2399" s="14">
        <f>Data!A2399</f>
        <v/>
      </c>
      <c r="O2399" s="24">
        <f>IF(Occurrence!J2399&gt;0,COUNTIFS(Occurrence!$J$2:$J$2441,"&gt;0",Occurrence!$J$2:$J$2441,"&lt;="&amp;Occurrence!J2399)/($B$8+1),0)</f>
        <v/>
      </c>
      <c r="P2399" s="16">
        <f>IF(Occurrence!J2399&gt;0,_xlfn.PERCENTILE.INC(Data!$O$2:$O$2441,($B$4+O2399*($B$5-1))/($B$3-1)),0)</f>
        <v/>
      </c>
      <c r="Q2399" s="16">
        <f>IF(Occurrence!J2399&gt;0,_xlfn.PERCENTILE.INC(Occurrence!$I$2:$I$2441,($B$6+O2399*($B$7-1))/($B$3-1)),0)</f>
        <v/>
      </c>
      <c r="R2399" s="16">
        <f>IF(Occurrence!J2399&gt;0,Occurrence!J2399/Q2399,0)</f>
        <v/>
      </c>
      <c r="S2399" s="9">
        <f>IF(Occurrence!J2399&gt;0,P2399*R2399,0)</f>
        <v/>
      </c>
      <c r="T2399" s="24">
        <f>IF(Occurrence!K2399&gt;0,COUNTIFS(Occurrence!$K$2:$K$2441,"&gt;0",Occurrence!$K$2:$K$2441,"&lt;="&amp;Occurrence!K2399)/($B$9+1),0)</f>
        <v/>
      </c>
      <c r="U2399" s="16">
        <f>IF(Occurrence!K2399&gt;0,_xlfn.PERCENTILE.INC(Data!$O$2:$O$2441,($B$4+T2399*($B$5-1))/($B$3-1)),0)</f>
        <v/>
      </c>
      <c r="V2399" s="16">
        <f>IF(Occurrence!K2399&gt;0,_xlfn.PERCENTILE.INC(Occurrence!$I$2:$I$2441,($B$6+T2399*($B$7-1))/($B$3-1)),0)</f>
        <v/>
      </c>
      <c r="W2399" s="16">
        <f>IF(Occurrence!K2399&gt;0,Occurrence!K2399/V2399,0)</f>
        <v/>
      </c>
      <c r="X2399" s="9">
        <f>IF(Occurrence!K2399&gt;0,U2399*W2399,0)</f>
        <v/>
      </c>
      <c r="Y2399" s="24">
        <f>COUNTIF(Data!$X$2:$X$2441,"&lt;="&amp;Data!X2399)/($B$3+1)</f>
        <v/>
      </c>
      <c r="Z2399" s="16">
        <f>_xlfn.PERCENTILE.INC(Data!$U$2:$U$2441,Y2399)</f>
        <v/>
      </c>
      <c r="AA2399" s="16">
        <f>_xlfn.PERCENTILE.INC(Data!$V$2:$V$2441,Y2399)</f>
        <v/>
      </c>
      <c r="AB2399" s="16">
        <f>Data!X2399-AA2399</f>
        <v/>
      </c>
      <c r="AC2399" s="9">
        <f>Z2399+AB2399</f>
        <v/>
      </c>
      <c r="AD2399" s="24">
        <f>COUNTIF(Data!$Y$2:$Y$2441,"&lt;="&amp;Data!Y2399)/($B$3+1)</f>
        <v/>
      </c>
      <c r="AE2399" s="16">
        <f>_xlfn.PERCENTILE.INC(Data!$U$2:$U$2441,AD2399)</f>
        <v/>
      </c>
      <c r="AF2399" s="16">
        <f>_xlfn.PERCENTILE.INC(Data!$V$2:$V$2441,AD2399)</f>
        <v/>
      </c>
      <c r="AG2399" s="16">
        <f>Data!Y2399-AF2399</f>
        <v/>
      </c>
      <c r="AH2399" s="9">
        <f>AE2399+AG2399</f>
        <v/>
      </c>
    </row>
    <row r="2400">
      <c r="N2400" s="14">
        <f>Data!A2400</f>
        <v/>
      </c>
      <c r="O2400" s="24">
        <f>IF(Occurrence!J2400&gt;0,COUNTIFS(Occurrence!$J$2:$J$2441,"&gt;0",Occurrence!$J$2:$J$2441,"&lt;="&amp;Occurrence!J2400)/($B$8+1),0)</f>
        <v/>
      </c>
      <c r="P2400" s="16">
        <f>IF(Occurrence!J2400&gt;0,_xlfn.PERCENTILE.INC(Data!$O$2:$O$2441,($B$4+O2400*($B$5-1))/($B$3-1)),0)</f>
        <v/>
      </c>
      <c r="Q2400" s="16">
        <f>IF(Occurrence!J2400&gt;0,_xlfn.PERCENTILE.INC(Occurrence!$I$2:$I$2441,($B$6+O2400*($B$7-1))/($B$3-1)),0)</f>
        <v/>
      </c>
      <c r="R2400" s="16">
        <f>IF(Occurrence!J2400&gt;0,Occurrence!J2400/Q2400,0)</f>
        <v/>
      </c>
      <c r="S2400" s="9">
        <f>IF(Occurrence!J2400&gt;0,P2400*R2400,0)</f>
        <v/>
      </c>
      <c r="T2400" s="24">
        <f>IF(Occurrence!K2400&gt;0,COUNTIFS(Occurrence!$K$2:$K$2441,"&gt;0",Occurrence!$K$2:$K$2441,"&lt;="&amp;Occurrence!K2400)/($B$9+1),0)</f>
        <v/>
      </c>
      <c r="U2400" s="16">
        <f>IF(Occurrence!K2400&gt;0,_xlfn.PERCENTILE.INC(Data!$O$2:$O$2441,($B$4+T2400*($B$5-1))/($B$3-1)),0)</f>
        <v/>
      </c>
      <c r="V2400" s="16">
        <f>IF(Occurrence!K2400&gt;0,_xlfn.PERCENTILE.INC(Occurrence!$I$2:$I$2441,($B$6+T2400*($B$7-1))/($B$3-1)),0)</f>
        <v/>
      </c>
      <c r="W2400" s="16">
        <f>IF(Occurrence!K2400&gt;0,Occurrence!K2400/V2400,0)</f>
        <v/>
      </c>
      <c r="X2400" s="9">
        <f>IF(Occurrence!K2400&gt;0,U2400*W2400,0)</f>
        <v/>
      </c>
      <c r="Y2400" s="24">
        <f>COUNTIF(Data!$X$2:$X$2441,"&lt;="&amp;Data!X2400)/($B$3+1)</f>
        <v/>
      </c>
      <c r="Z2400" s="16">
        <f>_xlfn.PERCENTILE.INC(Data!$U$2:$U$2441,Y2400)</f>
        <v/>
      </c>
      <c r="AA2400" s="16">
        <f>_xlfn.PERCENTILE.INC(Data!$V$2:$V$2441,Y2400)</f>
        <v/>
      </c>
      <c r="AB2400" s="16">
        <f>Data!X2400-AA2400</f>
        <v/>
      </c>
      <c r="AC2400" s="9">
        <f>Z2400+AB2400</f>
        <v/>
      </c>
      <c r="AD2400" s="24">
        <f>COUNTIF(Data!$Y$2:$Y$2441,"&lt;="&amp;Data!Y2400)/($B$3+1)</f>
        <v/>
      </c>
      <c r="AE2400" s="16">
        <f>_xlfn.PERCENTILE.INC(Data!$U$2:$U$2441,AD2400)</f>
        <v/>
      </c>
      <c r="AF2400" s="16">
        <f>_xlfn.PERCENTILE.INC(Data!$V$2:$V$2441,AD2400)</f>
        <v/>
      </c>
      <c r="AG2400" s="16">
        <f>Data!Y2400-AF2400</f>
        <v/>
      </c>
      <c r="AH2400" s="9">
        <f>AE2400+AG2400</f>
        <v/>
      </c>
    </row>
    <row r="2401">
      <c r="N2401" s="14">
        <f>Data!A2401</f>
        <v/>
      </c>
      <c r="O2401" s="24">
        <f>IF(Occurrence!J2401&gt;0,COUNTIFS(Occurrence!$J$2:$J$2441,"&gt;0",Occurrence!$J$2:$J$2441,"&lt;="&amp;Occurrence!J2401)/($B$8+1),0)</f>
        <v/>
      </c>
      <c r="P2401" s="16">
        <f>IF(Occurrence!J2401&gt;0,_xlfn.PERCENTILE.INC(Data!$O$2:$O$2441,($B$4+O2401*($B$5-1))/($B$3-1)),0)</f>
        <v/>
      </c>
      <c r="Q2401" s="16">
        <f>IF(Occurrence!J2401&gt;0,_xlfn.PERCENTILE.INC(Occurrence!$I$2:$I$2441,($B$6+O2401*($B$7-1))/($B$3-1)),0)</f>
        <v/>
      </c>
      <c r="R2401" s="16">
        <f>IF(Occurrence!J2401&gt;0,Occurrence!J2401/Q2401,0)</f>
        <v/>
      </c>
      <c r="S2401" s="9">
        <f>IF(Occurrence!J2401&gt;0,P2401*R2401,0)</f>
        <v/>
      </c>
      <c r="T2401" s="24">
        <f>IF(Occurrence!K2401&gt;0,COUNTIFS(Occurrence!$K$2:$K$2441,"&gt;0",Occurrence!$K$2:$K$2441,"&lt;="&amp;Occurrence!K2401)/($B$9+1),0)</f>
        <v/>
      </c>
      <c r="U2401" s="16">
        <f>IF(Occurrence!K2401&gt;0,_xlfn.PERCENTILE.INC(Data!$O$2:$O$2441,($B$4+T2401*($B$5-1))/($B$3-1)),0)</f>
        <v/>
      </c>
      <c r="V2401" s="16">
        <f>IF(Occurrence!K2401&gt;0,_xlfn.PERCENTILE.INC(Occurrence!$I$2:$I$2441,($B$6+T2401*($B$7-1))/($B$3-1)),0)</f>
        <v/>
      </c>
      <c r="W2401" s="16">
        <f>IF(Occurrence!K2401&gt;0,Occurrence!K2401/V2401,0)</f>
        <v/>
      </c>
      <c r="X2401" s="9">
        <f>IF(Occurrence!K2401&gt;0,U2401*W2401,0)</f>
        <v/>
      </c>
      <c r="Y2401" s="24">
        <f>COUNTIF(Data!$X$2:$X$2441,"&lt;="&amp;Data!X2401)/($B$3+1)</f>
        <v/>
      </c>
      <c r="Z2401" s="16">
        <f>_xlfn.PERCENTILE.INC(Data!$U$2:$U$2441,Y2401)</f>
        <v/>
      </c>
      <c r="AA2401" s="16">
        <f>_xlfn.PERCENTILE.INC(Data!$V$2:$V$2441,Y2401)</f>
        <v/>
      </c>
      <c r="AB2401" s="16">
        <f>Data!X2401-AA2401</f>
        <v/>
      </c>
      <c r="AC2401" s="9">
        <f>Z2401+AB2401</f>
        <v/>
      </c>
      <c r="AD2401" s="24">
        <f>COUNTIF(Data!$Y$2:$Y$2441,"&lt;="&amp;Data!Y2401)/($B$3+1)</f>
        <v/>
      </c>
      <c r="AE2401" s="16">
        <f>_xlfn.PERCENTILE.INC(Data!$U$2:$U$2441,AD2401)</f>
        <v/>
      </c>
      <c r="AF2401" s="16">
        <f>_xlfn.PERCENTILE.INC(Data!$V$2:$V$2441,AD2401)</f>
        <v/>
      </c>
      <c r="AG2401" s="16">
        <f>Data!Y2401-AF2401</f>
        <v/>
      </c>
      <c r="AH2401" s="9">
        <f>AE2401+AG2401</f>
        <v/>
      </c>
    </row>
    <row r="2402">
      <c r="N2402" s="14">
        <f>Data!A2402</f>
        <v/>
      </c>
      <c r="O2402" s="24">
        <f>IF(Occurrence!J2402&gt;0,COUNTIFS(Occurrence!$J$2:$J$2441,"&gt;0",Occurrence!$J$2:$J$2441,"&lt;="&amp;Occurrence!J2402)/($B$8+1),0)</f>
        <v/>
      </c>
      <c r="P2402" s="16">
        <f>IF(Occurrence!J2402&gt;0,_xlfn.PERCENTILE.INC(Data!$O$2:$O$2441,($B$4+O2402*($B$5-1))/($B$3-1)),0)</f>
        <v/>
      </c>
      <c r="Q2402" s="16">
        <f>IF(Occurrence!J2402&gt;0,_xlfn.PERCENTILE.INC(Occurrence!$I$2:$I$2441,($B$6+O2402*($B$7-1))/($B$3-1)),0)</f>
        <v/>
      </c>
      <c r="R2402" s="16">
        <f>IF(Occurrence!J2402&gt;0,Occurrence!J2402/Q2402,0)</f>
        <v/>
      </c>
      <c r="S2402" s="9">
        <f>IF(Occurrence!J2402&gt;0,P2402*R2402,0)</f>
        <v/>
      </c>
      <c r="T2402" s="24">
        <f>IF(Occurrence!K2402&gt;0,COUNTIFS(Occurrence!$K$2:$K$2441,"&gt;0",Occurrence!$K$2:$K$2441,"&lt;="&amp;Occurrence!K2402)/($B$9+1),0)</f>
        <v/>
      </c>
      <c r="U2402" s="16">
        <f>IF(Occurrence!K2402&gt;0,_xlfn.PERCENTILE.INC(Data!$O$2:$O$2441,($B$4+T2402*($B$5-1))/($B$3-1)),0)</f>
        <v/>
      </c>
      <c r="V2402" s="16">
        <f>IF(Occurrence!K2402&gt;0,_xlfn.PERCENTILE.INC(Occurrence!$I$2:$I$2441,($B$6+T2402*($B$7-1))/($B$3-1)),0)</f>
        <v/>
      </c>
      <c r="W2402" s="16">
        <f>IF(Occurrence!K2402&gt;0,Occurrence!K2402/V2402,0)</f>
        <v/>
      </c>
      <c r="X2402" s="9">
        <f>IF(Occurrence!K2402&gt;0,U2402*W2402,0)</f>
        <v/>
      </c>
      <c r="Y2402" s="24">
        <f>COUNTIF(Data!$X$2:$X$2441,"&lt;="&amp;Data!X2402)/($B$3+1)</f>
        <v/>
      </c>
      <c r="Z2402" s="16">
        <f>_xlfn.PERCENTILE.INC(Data!$U$2:$U$2441,Y2402)</f>
        <v/>
      </c>
      <c r="AA2402" s="16">
        <f>_xlfn.PERCENTILE.INC(Data!$V$2:$V$2441,Y2402)</f>
        <v/>
      </c>
      <c r="AB2402" s="16">
        <f>Data!X2402-AA2402</f>
        <v/>
      </c>
      <c r="AC2402" s="9">
        <f>Z2402+AB2402</f>
        <v/>
      </c>
      <c r="AD2402" s="24">
        <f>COUNTIF(Data!$Y$2:$Y$2441,"&lt;="&amp;Data!Y2402)/($B$3+1)</f>
        <v/>
      </c>
      <c r="AE2402" s="16">
        <f>_xlfn.PERCENTILE.INC(Data!$U$2:$U$2441,AD2402)</f>
        <v/>
      </c>
      <c r="AF2402" s="16">
        <f>_xlfn.PERCENTILE.INC(Data!$V$2:$V$2441,AD2402)</f>
        <v/>
      </c>
      <c r="AG2402" s="16">
        <f>Data!Y2402-AF2402</f>
        <v/>
      </c>
      <c r="AH2402" s="9">
        <f>AE2402+AG2402</f>
        <v/>
      </c>
    </row>
    <row r="2403">
      <c r="N2403" s="14">
        <f>Data!A2403</f>
        <v/>
      </c>
      <c r="O2403" s="24">
        <f>IF(Occurrence!J2403&gt;0,COUNTIFS(Occurrence!$J$2:$J$2441,"&gt;0",Occurrence!$J$2:$J$2441,"&lt;="&amp;Occurrence!J2403)/($B$8+1),0)</f>
        <v/>
      </c>
      <c r="P2403" s="16">
        <f>IF(Occurrence!J2403&gt;0,_xlfn.PERCENTILE.INC(Data!$O$2:$O$2441,($B$4+O2403*($B$5-1))/($B$3-1)),0)</f>
        <v/>
      </c>
      <c r="Q2403" s="16">
        <f>IF(Occurrence!J2403&gt;0,_xlfn.PERCENTILE.INC(Occurrence!$I$2:$I$2441,($B$6+O2403*($B$7-1))/($B$3-1)),0)</f>
        <v/>
      </c>
      <c r="R2403" s="16">
        <f>IF(Occurrence!J2403&gt;0,Occurrence!J2403/Q2403,0)</f>
        <v/>
      </c>
      <c r="S2403" s="9">
        <f>IF(Occurrence!J2403&gt;0,P2403*R2403,0)</f>
        <v/>
      </c>
      <c r="T2403" s="24">
        <f>IF(Occurrence!K2403&gt;0,COUNTIFS(Occurrence!$K$2:$K$2441,"&gt;0",Occurrence!$K$2:$K$2441,"&lt;="&amp;Occurrence!K2403)/($B$9+1),0)</f>
        <v/>
      </c>
      <c r="U2403" s="16">
        <f>IF(Occurrence!K2403&gt;0,_xlfn.PERCENTILE.INC(Data!$O$2:$O$2441,($B$4+T2403*($B$5-1))/($B$3-1)),0)</f>
        <v/>
      </c>
      <c r="V2403" s="16">
        <f>IF(Occurrence!K2403&gt;0,_xlfn.PERCENTILE.INC(Occurrence!$I$2:$I$2441,($B$6+T2403*($B$7-1))/($B$3-1)),0)</f>
        <v/>
      </c>
      <c r="W2403" s="16">
        <f>IF(Occurrence!K2403&gt;0,Occurrence!K2403/V2403,0)</f>
        <v/>
      </c>
      <c r="X2403" s="9">
        <f>IF(Occurrence!K2403&gt;0,U2403*W2403,0)</f>
        <v/>
      </c>
      <c r="Y2403" s="24">
        <f>COUNTIF(Data!$X$2:$X$2441,"&lt;="&amp;Data!X2403)/($B$3+1)</f>
        <v/>
      </c>
      <c r="Z2403" s="16">
        <f>_xlfn.PERCENTILE.INC(Data!$U$2:$U$2441,Y2403)</f>
        <v/>
      </c>
      <c r="AA2403" s="16">
        <f>_xlfn.PERCENTILE.INC(Data!$V$2:$V$2441,Y2403)</f>
        <v/>
      </c>
      <c r="AB2403" s="16">
        <f>Data!X2403-AA2403</f>
        <v/>
      </c>
      <c r="AC2403" s="9">
        <f>Z2403+AB2403</f>
        <v/>
      </c>
      <c r="AD2403" s="24">
        <f>COUNTIF(Data!$Y$2:$Y$2441,"&lt;="&amp;Data!Y2403)/($B$3+1)</f>
        <v/>
      </c>
      <c r="AE2403" s="16">
        <f>_xlfn.PERCENTILE.INC(Data!$U$2:$U$2441,AD2403)</f>
        <v/>
      </c>
      <c r="AF2403" s="16">
        <f>_xlfn.PERCENTILE.INC(Data!$V$2:$V$2441,AD2403)</f>
        <v/>
      </c>
      <c r="AG2403" s="16">
        <f>Data!Y2403-AF2403</f>
        <v/>
      </c>
      <c r="AH2403" s="9">
        <f>AE2403+AG2403</f>
        <v/>
      </c>
    </row>
    <row r="2404">
      <c r="N2404" s="14">
        <f>Data!A2404</f>
        <v/>
      </c>
      <c r="O2404" s="24">
        <f>IF(Occurrence!J2404&gt;0,COUNTIFS(Occurrence!$J$2:$J$2441,"&gt;0",Occurrence!$J$2:$J$2441,"&lt;="&amp;Occurrence!J2404)/($B$8+1),0)</f>
        <v/>
      </c>
      <c r="P2404" s="16">
        <f>IF(Occurrence!J2404&gt;0,_xlfn.PERCENTILE.INC(Data!$O$2:$O$2441,($B$4+O2404*($B$5-1))/($B$3-1)),0)</f>
        <v/>
      </c>
      <c r="Q2404" s="16">
        <f>IF(Occurrence!J2404&gt;0,_xlfn.PERCENTILE.INC(Occurrence!$I$2:$I$2441,($B$6+O2404*($B$7-1))/($B$3-1)),0)</f>
        <v/>
      </c>
      <c r="R2404" s="16">
        <f>IF(Occurrence!J2404&gt;0,Occurrence!J2404/Q2404,0)</f>
        <v/>
      </c>
      <c r="S2404" s="9">
        <f>IF(Occurrence!J2404&gt;0,P2404*R2404,0)</f>
        <v/>
      </c>
      <c r="T2404" s="24">
        <f>IF(Occurrence!K2404&gt;0,COUNTIFS(Occurrence!$K$2:$K$2441,"&gt;0",Occurrence!$K$2:$K$2441,"&lt;="&amp;Occurrence!K2404)/($B$9+1),0)</f>
        <v/>
      </c>
      <c r="U2404" s="16">
        <f>IF(Occurrence!K2404&gt;0,_xlfn.PERCENTILE.INC(Data!$O$2:$O$2441,($B$4+T2404*($B$5-1))/($B$3-1)),0)</f>
        <v/>
      </c>
      <c r="V2404" s="16">
        <f>IF(Occurrence!K2404&gt;0,_xlfn.PERCENTILE.INC(Occurrence!$I$2:$I$2441,($B$6+T2404*($B$7-1))/($B$3-1)),0)</f>
        <v/>
      </c>
      <c r="W2404" s="16">
        <f>IF(Occurrence!K2404&gt;0,Occurrence!K2404/V2404,0)</f>
        <v/>
      </c>
      <c r="X2404" s="9">
        <f>IF(Occurrence!K2404&gt;0,U2404*W2404,0)</f>
        <v/>
      </c>
      <c r="Y2404" s="24">
        <f>COUNTIF(Data!$X$2:$X$2441,"&lt;="&amp;Data!X2404)/($B$3+1)</f>
        <v/>
      </c>
      <c r="Z2404" s="16">
        <f>_xlfn.PERCENTILE.INC(Data!$U$2:$U$2441,Y2404)</f>
        <v/>
      </c>
      <c r="AA2404" s="16">
        <f>_xlfn.PERCENTILE.INC(Data!$V$2:$V$2441,Y2404)</f>
        <v/>
      </c>
      <c r="AB2404" s="16">
        <f>Data!X2404-AA2404</f>
        <v/>
      </c>
      <c r="AC2404" s="9">
        <f>Z2404+AB2404</f>
        <v/>
      </c>
      <c r="AD2404" s="24">
        <f>COUNTIF(Data!$Y$2:$Y$2441,"&lt;="&amp;Data!Y2404)/($B$3+1)</f>
        <v/>
      </c>
      <c r="AE2404" s="16">
        <f>_xlfn.PERCENTILE.INC(Data!$U$2:$U$2441,AD2404)</f>
        <v/>
      </c>
      <c r="AF2404" s="16">
        <f>_xlfn.PERCENTILE.INC(Data!$V$2:$V$2441,AD2404)</f>
        <v/>
      </c>
      <c r="AG2404" s="16">
        <f>Data!Y2404-AF2404</f>
        <v/>
      </c>
      <c r="AH2404" s="9">
        <f>AE2404+AG2404</f>
        <v/>
      </c>
    </row>
    <row r="2405">
      <c r="N2405" s="14">
        <f>Data!A2405</f>
        <v/>
      </c>
      <c r="O2405" s="24">
        <f>IF(Occurrence!J2405&gt;0,COUNTIFS(Occurrence!$J$2:$J$2441,"&gt;0",Occurrence!$J$2:$J$2441,"&lt;="&amp;Occurrence!J2405)/($B$8+1),0)</f>
        <v/>
      </c>
      <c r="P2405" s="16">
        <f>IF(Occurrence!J2405&gt;0,_xlfn.PERCENTILE.INC(Data!$O$2:$O$2441,($B$4+O2405*($B$5-1))/($B$3-1)),0)</f>
        <v/>
      </c>
      <c r="Q2405" s="16">
        <f>IF(Occurrence!J2405&gt;0,_xlfn.PERCENTILE.INC(Occurrence!$I$2:$I$2441,($B$6+O2405*($B$7-1))/($B$3-1)),0)</f>
        <v/>
      </c>
      <c r="R2405" s="16">
        <f>IF(Occurrence!J2405&gt;0,Occurrence!J2405/Q2405,0)</f>
        <v/>
      </c>
      <c r="S2405" s="9">
        <f>IF(Occurrence!J2405&gt;0,P2405*R2405,0)</f>
        <v/>
      </c>
      <c r="T2405" s="24">
        <f>IF(Occurrence!K2405&gt;0,COUNTIFS(Occurrence!$K$2:$K$2441,"&gt;0",Occurrence!$K$2:$K$2441,"&lt;="&amp;Occurrence!K2405)/($B$9+1),0)</f>
        <v/>
      </c>
      <c r="U2405" s="16">
        <f>IF(Occurrence!K2405&gt;0,_xlfn.PERCENTILE.INC(Data!$O$2:$O$2441,($B$4+T2405*($B$5-1))/($B$3-1)),0)</f>
        <v/>
      </c>
      <c r="V2405" s="16">
        <f>IF(Occurrence!K2405&gt;0,_xlfn.PERCENTILE.INC(Occurrence!$I$2:$I$2441,($B$6+T2405*($B$7-1))/($B$3-1)),0)</f>
        <v/>
      </c>
      <c r="W2405" s="16">
        <f>IF(Occurrence!K2405&gt;0,Occurrence!K2405/V2405,0)</f>
        <v/>
      </c>
      <c r="X2405" s="9">
        <f>IF(Occurrence!K2405&gt;0,U2405*W2405,0)</f>
        <v/>
      </c>
      <c r="Y2405" s="24">
        <f>COUNTIF(Data!$X$2:$X$2441,"&lt;="&amp;Data!X2405)/($B$3+1)</f>
        <v/>
      </c>
      <c r="Z2405" s="16">
        <f>_xlfn.PERCENTILE.INC(Data!$U$2:$U$2441,Y2405)</f>
        <v/>
      </c>
      <c r="AA2405" s="16">
        <f>_xlfn.PERCENTILE.INC(Data!$V$2:$V$2441,Y2405)</f>
        <v/>
      </c>
      <c r="AB2405" s="16">
        <f>Data!X2405-AA2405</f>
        <v/>
      </c>
      <c r="AC2405" s="9">
        <f>Z2405+AB2405</f>
        <v/>
      </c>
      <c r="AD2405" s="24">
        <f>COUNTIF(Data!$Y$2:$Y$2441,"&lt;="&amp;Data!Y2405)/($B$3+1)</f>
        <v/>
      </c>
      <c r="AE2405" s="16">
        <f>_xlfn.PERCENTILE.INC(Data!$U$2:$U$2441,AD2405)</f>
        <v/>
      </c>
      <c r="AF2405" s="16">
        <f>_xlfn.PERCENTILE.INC(Data!$V$2:$V$2441,AD2405)</f>
        <v/>
      </c>
      <c r="AG2405" s="16">
        <f>Data!Y2405-AF2405</f>
        <v/>
      </c>
      <c r="AH2405" s="9">
        <f>AE2405+AG2405</f>
        <v/>
      </c>
    </row>
    <row r="2406">
      <c r="N2406" s="14">
        <f>Data!A2406</f>
        <v/>
      </c>
      <c r="O2406" s="24">
        <f>IF(Occurrence!J2406&gt;0,COUNTIFS(Occurrence!$J$2:$J$2441,"&gt;0",Occurrence!$J$2:$J$2441,"&lt;="&amp;Occurrence!J2406)/($B$8+1),0)</f>
        <v/>
      </c>
      <c r="P2406" s="16">
        <f>IF(Occurrence!J2406&gt;0,_xlfn.PERCENTILE.INC(Data!$O$2:$O$2441,($B$4+O2406*($B$5-1))/($B$3-1)),0)</f>
        <v/>
      </c>
      <c r="Q2406" s="16">
        <f>IF(Occurrence!J2406&gt;0,_xlfn.PERCENTILE.INC(Occurrence!$I$2:$I$2441,($B$6+O2406*($B$7-1))/($B$3-1)),0)</f>
        <v/>
      </c>
      <c r="R2406" s="16">
        <f>IF(Occurrence!J2406&gt;0,Occurrence!J2406/Q2406,0)</f>
        <v/>
      </c>
      <c r="S2406" s="9">
        <f>IF(Occurrence!J2406&gt;0,P2406*R2406,0)</f>
        <v/>
      </c>
      <c r="T2406" s="24">
        <f>IF(Occurrence!K2406&gt;0,COUNTIFS(Occurrence!$K$2:$K$2441,"&gt;0",Occurrence!$K$2:$K$2441,"&lt;="&amp;Occurrence!K2406)/($B$9+1),0)</f>
        <v/>
      </c>
      <c r="U2406" s="16">
        <f>IF(Occurrence!K2406&gt;0,_xlfn.PERCENTILE.INC(Data!$O$2:$O$2441,($B$4+T2406*($B$5-1))/($B$3-1)),0)</f>
        <v/>
      </c>
      <c r="V2406" s="16">
        <f>IF(Occurrence!K2406&gt;0,_xlfn.PERCENTILE.INC(Occurrence!$I$2:$I$2441,($B$6+T2406*($B$7-1))/($B$3-1)),0)</f>
        <v/>
      </c>
      <c r="W2406" s="16">
        <f>IF(Occurrence!K2406&gt;0,Occurrence!K2406/V2406,0)</f>
        <v/>
      </c>
      <c r="X2406" s="9">
        <f>IF(Occurrence!K2406&gt;0,U2406*W2406,0)</f>
        <v/>
      </c>
      <c r="Y2406" s="24">
        <f>COUNTIF(Data!$X$2:$X$2441,"&lt;="&amp;Data!X2406)/($B$3+1)</f>
        <v/>
      </c>
      <c r="Z2406" s="16">
        <f>_xlfn.PERCENTILE.INC(Data!$U$2:$U$2441,Y2406)</f>
        <v/>
      </c>
      <c r="AA2406" s="16">
        <f>_xlfn.PERCENTILE.INC(Data!$V$2:$V$2441,Y2406)</f>
        <v/>
      </c>
      <c r="AB2406" s="16">
        <f>Data!X2406-AA2406</f>
        <v/>
      </c>
      <c r="AC2406" s="9">
        <f>Z2406+AB2406</f>
        <v/>
      </c>
      <c r="AD2406" s="24">
        <f>COUNTIF(Data!$Y$2:$Y$2441,"&lt;="&amp;Data!Y2406)/($B$3+1)</f>
        <v/>
      </c>
      <c r="AE2406" s="16">
        <f>_xlfn.PERCENTILE.INC(Data!$U$2:$U$2441,AD2406)</f>
        <v/>
      </c>
      <c r="AF2406" s="16">
        <f>_xlfn.PERCENTILE.INC(Data!$V$2:$V$2441,AD2406)</f>
        <v/>
      </c>
      <c r="AG2406" s="16">
        <f>Data!Y2406-AF2406</f>
        <v/>
      </c>
      <c r="AH2406" s="9">
        <f>AE2406+AG2406</f>
        <v/>
      </c>
    </row>
    <row r="2407">
      <c r="N2407" s="14">
        <f>Data!A2407</f>
        <v/>
      </c>
      <c r="O2407" s="24">
        <f>IF(Occurrence!J2407&gt;0,COUNTIFS(Occurrence!$J$2:$J$2441,"&gt;0",Occurrence!$J$2:$J$2441,"&lt;="&amp;Occurrence!J2407)/($B$8+1),0)</f>
        <v/>
      </c>
      <c r="P2407" s="16">
        <f>IF(Occurrence!J2407&gt;0,_xlfn.PERCENTILE.INC(Data!$O$2:$O$2441,($B$4+O2407*($B$5-1))/($B$3-1)),0)</f>
        <v/>
      </c>
      <c r="Q2407" s="16">
        <f>IF(Occurrence!J2407&gt;0,_xlfn.PERCENTILE.INC(Occurrence!$I$2:$I$2441,($B$6+O2407*($B$7-1))/($B$3-1)),0)</f>
        <v/>
      </c>
      <c r="R2407" s="16">
        <f>IF(Occurrence!J2407&gt;0,Occurrence!J2407/Q2407,0)</f>
        <v/>
      </c>
      <c r="S2407" s="9">
        <f>IF(Occurrence!J2407&gt;0,P2407*R2407,0)</f>
        <v/>
      </c>
      <c r="T2407" s="24">
        <f>IF(Occurrence!K2407&gt;0,COUNTIFS(Occurrence!$K$2:$K$2441,"&gt;0",Occurrence!$K$2:$K$2441,"&lt;="&amp;Occurrence!K2407)/($B$9+1),0)</f>
        <v/>
      </c>
      <c r="U2407" s="16">
        <f>IF(Occurrence!K2407&gt;0,_xlfn.PERCENTILE.INC(Data!$O$2:$O$2441,($B$4+T2407*($B$5-1))/($B$3-1)),0)</f>
        <v/>
      </c>
      <c r="V2407" s="16">
        <f>IF(Occurrence!K2407&gt;0,_xlfn.PERCENTILE.INC(Occurrence!$I$2:$I$2441,($B$6+T2407*($B$7-1))/($B$3-1)),0)</f>
        <v/>
      </c>
      <c r="W2407" s="16">
        <f>IF(Occurrence!K2407&gt;0,Occurrence!K2407/V2407,0)</f>
        <v/>
      </c>
      <c r="X2407" s="9">
        <f>IF(Occurrence!K2407&gt;0,U2407*W2407,0)</f>
        <v/>
      </c>
      <c r="Y2407" s="24">
        <f>COUNTIF(Data!$X$2:$X$2441,"&lt;="&amp;Data!X2407)/($B$3+1)</f>
        <v/>
      </c>
      <c r="Z2407" s="16">
        <f>_xlfn.PERCENTILE.INC(Data!$U$2:$U$2441,Y2407)</f>
        <v/>
      </c>
      <c r="AA2407" s="16">
        <f>_xlfn.PERCENTILE.INC(Data!$V$2:$V$2441,Y2407)</f>
        <v/>
      </c>
      <c r="AB2407" s="16">
        <f>Data!X2407-AA2407</f>
        <v/>
      </c>
      <c r="AC2407" s="9">
        <f>Z2407+AB2407</f>
        <v/>
      </c>
      <c r="AD2407" s="24">
        <f>COUNTIF(Data!$Y$2:$Y$2441,"&lt;="&amp;Data!Y2407)/($B$3+1)</f>
        <v/>
      </c>
      <c r="AE2407" s="16">
        <f>_xlfn.PERCENTILE.INC(Data!$U$2:$U$2441,AD2407)</f>
        <v/>
      </c>
      <c r="AF2407" s="16">
        <f>_xlfn.PERCENTILE.INC(Data!$V$2:$V$2441,AD2407)</f>
        <v/>
      </c>
      <c r="AG2407" s="16">
        <f>Data!Y2407-AF2407</f>
        <v/>
      </c>
      <c r="AH2407" s="9">
        <f>AE2407+AG2407</f>
        <v/>
      </c>
    </row>
    <row r="2408">
      <c r="N2408" s="14">
        <f>Data!A2408</f>
        <v/>
      </c>
      <c r="O2408" s="24">
        <f>IF(Occurrence!J2408&gt;0,COUNTIFS(Occurrence!$J$2:$J$2441,"&gt;0",Occurrence!$J$2:$J$2441,"&lt;="&amp;Occurrence!J2408)/($B$8+1),0)</f>
        <v/>
      </c>
      <c r="P2408" s="16">
        <f>IF(Occurrence!J2408&gt;0,_xlfn.PERCENTILE.INC(Data!$O$2:$O$2441,($B$4+O2408*($B$5-1))/($B$3-1)),0)</f>
        <v/>
      </c>
      <c r="Q2408" s="16">
        <f>IF(Occurrence!J2408&gt;0,_xlfn.PERCENTILE.INC(Occurrence!$I$2:$I$2441,($B$6+O2408*($B$7-1))/($B$3-1)),0)</f>
        <v/>
      </c>
      <c r="R2408" s="16">
        <f>IF(Occurrence!J2408&gt;0,Occurrence!J2408/Q2408,0)</f>
        <v/>
      </c>
      <c r="S2408" s="9">
        <f>IF(Occurrence!J2408&gt;0,P2408*R2408,0)</f>
        <v/>
      </c>
      <c r="T2408" s="24">
        <f>IF(Occurrence!K2408&gt;0,COUNTIFS(Occurrence!$K$2:$K$2441,"&gt;0",Occurrence!$K$2:$K$2441,"&lt;="&amp;Occurrence!K2408)/($B$9+1),0)</f>
        <v/>
      </c>
      <c r="U2408" s="16">
        <f>IF(Occurrence!K2408&gt;0,_xlfn.PERCENTILE.INC(Data!$O$2:$O$2441,($B$4+T2408*($B$5-1))/($B$3-1)),0)</f>
        <v/>
      </c>
      <c r="V2408" s="16">
        <f>IF(Occurrence!K2408&gt;0,_xlfn.PERCENTILE.INC(Occurrence!$I$2:$I$2441,($B$6+T2408*($B$7-1))/($B$3-1)),0)</f>
        <v/>
      </c>
      <c r="W2408" s="16">
        <f>IF(Occurrence!K2408&gt;0,Occurrence!K2408/V2408,0)</f>
        <v/>
      </c>
      <c r="X2408" s="9">
        <f>IF(Occurrence!K2408&gt;0,U2408*W2408,0)</f>
        <v/>
      </c>
      <c r="Y2408" s="24">
        <f>COUNTIF(Data!$X$2:$X$2441,"&lt;="&amp;Data!X2408)/($B$3+1)</f>
        <v/>
      </c>
      <c r="Z2408" s="16">
        <f>_xlfn.PERCENTILE.INC(Data!$U$2:$U$2441,Y2408)</f>
        <v/>
      </c>
      <c r="AA2408" s="16">
        <f>_xlfn.PERCENTILE.INC(Data!$V$2:$V$2441,Y2408)</f>
        <v/>
      </c>
      <c r="AB2408" s="16">
        <f>Data!X2408-AA2408</f>
        <v/>
      </c>
      <c r="AC2408" s="9">
        <f>Z2408+AB2408</f>
        <v/>
      </c>
      <c r="AD2408" s="24">
        <f>COUNTIF(Data!$Y$2:$Y$2441,"&lt;="&amp;Data!Y2408)/($B$3+1)</f>
        <v/>
      </c>
      <c r="AE2408" s="16">
        <f>_xlfn.PERCENTILE.INC(Data!$U$2:$U$2441,AD2408)</f>
        <v/>
      </c>
      <c r="AF2408" s="16">
        <f>_xlfn.PERCENTILE.INC(Data!$V$2:$V$2441,AD2408)</f>
        <v/>
      </c>
      <c r="AG2408" s="16">
        <f>Data!Y2408-AF2408</f>
        <v/>
      </c>
      <c r="AH2408" s="9">
        <f>AE2408+AG2408</f>
        <v/>
      </c>
    </row>
    <row r="2409">
      <c r="N2409" s="14">
        <f>Data!A2409</f>
        <v/>
      </c>
      <c r="O2409" s="24">
        <f>IF(Occurrence!J2409&gt;0,COUNTIFS(Occurrence!$J$2:$J$2441,"&gt;0",Occurrence!$J$2:$J$2441,"&lt;="&amp;Occurrence!J2409)/($B$8+1),0)</f>
        <v/>
      </c>
      <c r="P2409" s="16">
        <f>IF(Occurrence!J2409&gt;0,_xlfn.PERCENTILE.INC(Data!$O$2:$O$2441,($B$4+O2409*($B$5-1))/($B$3-1)),0)</f>
        <v/>
      </c>
      <c r="Q2409" s="16">
        <f>IF(Occurrence!J2409&gt;0,_xlfn.PERCENTILE.INC(Occurrence!$I$2:$I$2441,($B$6+O2409*($B$7-1))/($B$3-1)),0)</f>
        <v/>
      </c>
      <c r="R2409" s="16">
        <f>IF(Occurrence!J2409&gt;0,Occurrence!J2409/Q2409,0)</f>
        <v/>
      </c>
      <c r="S2409" s="9">
        <f>IF(Occurrence!J2409&gt;0,P2409*R2409,0)</f>
        <v/>
      </c>
      <c r="T2409" s="24">
        <f>IF(Occurrence!K2409&gt;0,COUNTIFS(Occurrence!$K$2:$K$2441,"&gt;0",Occurrence!$K$2:$K$2441,"&lt;="&amp;Occurrence!K2409)/($B$9+1),0)</f>
        <v/>
      </c>
      <c r="U2409" s="16">
        <f>IF(Occurrence!K2409&gt;0,_xlfn.PERCENTILE.INC(Data!$O$2:$O$2441,($B$4+T2409*($B$5-1))/($B$3-1)),0)</f>
        <v/>
      </c>
      <c r="V2409" s="16">
        <f>IF(Occurrence!K2409&gt;0,_xlfn.PERCENTILE.INC(Occurrence!$I$2:$I$2441,($B$6+T2409*($B$7-1))/($B$3-1)),0)</f>
        <v/>
      </c>
      <c r="W2409" s="16">
        <f>IF(Occurrence!K2409&gt;0,Occurrence!K2409/V2409,0)</f>
        <v/>
      </c>
      <c r="X2409" s="9">
        <f>IF(Occurrence!K2409&gt;0,U2409*W2409,0)</f>
        <v/>
      </c>
      <c r="Y2409" s="24">
        <f>COUNTIF(Data!$X$2:$X$2441,"&lt;="&amp;Data!X2409)/($B$3+1)</f>
        <v/>
      </c>
      <c r="Z2409" s="16">
        <f>_xlfn.PERCENTILE.INC(Data!$U$2:$U$2441,Y2409)</f>
        <v/>
      </c>
      <c r="AA2409" s="16">
        <f>_xlfn.PERCENTILE.INC(Data!$V$2:$V$2441,Y2409)</f>
        <v/>
      </c>
      <c r="AB2409" s="16">
        <f>Data!X2409-AA2409</f>
        <v/>
      </c>
      <c r="AC2409" s="9">
        <f>Z2409+AB2409</f>
        <v/>
      </c>
      <c r="AD2409" s="24">
        <f>COUNTIF(Data!$Y$2:$Y$2441,"&lt;="&amp;Data!Y2409)/($B$3+1)</f>
        <v/>
      </c>
      <c r="AE2409" s="16">
        <f>_xlfn.PERCENTILE.INC(Data!$U$2:$U$2441,AD2409)</f>
        <v/>
      </c>
      <c r="AF2409" s="16">
        <f>_xlfn.PERCENTILE.INC(Data!$V$2:$V$2441,AD2409)</f>
        <v/>
      </c>
      <c r="AG2409" s="16">
        <f>Data!Y2409-AF2409</f>
        <v/>
      </c>
      <c r="AH2409" s="9">
        <f>AE2409+AG2409</f>
        <v/>
      </c>
    </row>
    <row r="2410">
      <c r="N2410" s="14">
        <f>Data!A2410</f>
        <v/>
      </c>
      <c r="O2410" s="24">
        <f>IF(Occurrence!J2410&gt;0,COUNTIFS(Occurrence!$J$2:$J$2441,"&gt;0",Occurrence!$J$2:$J$2441,"&lt;="&amp;Occurrence!J2410)/($B$8+1),0)</f>
        <v/>
      </c>
      <c r="P2410" s="16">
        <f>IF(Occurrence!J2410&gt;0,_xlfn.PERCENTILE.INC(Data!$O$2:$O$2441,($B$4+O2410*($B$5-1))/($B$3-1)),0)</f>
        <v/>
      </c>
      <c r="Q2410" s="16">
        <f>IF(Occurrence!J2410&gt;0,_xlfn.PERCENTILE.INC(Occurrence!$I$2:$I$2441,($B$6+O2410*($B$7-1))/($B$3-1)),0)</f>
        <v/>
      </c>
      <c r="R2410" s="16">
        <f>IF(Occurrence!J2410&gt;0,Occurrence!J2410/Q2410,0)</f>
        <v/>
      </c>
      <c r="S2410" s="9">
        <f>IF(Occurrence!J2410&gt;0,P2410*R2410,0)</f>
        <v/>
      </c>
      <c r="T2410" s="24">
        <f>IF(Occurrence!K2410&gt;0,COUNTIFS(Occurrence!$K$2:$K$2441,"&gt;0",Occurrence!$K$2:$K$2441,"&lt;="&amp;Occurrence!K2410)/($B$9+1),0)</f>
        <v/>
      </c>
      <c r="U2410" s="16">
        <f>IF(Occurrence!K2410&gt;0,_xlfn.PERCENTILE.INC(Data!$O$2:$O$2441,($B$4+T2410*($B$5-1))/($B$3-1)),0)</f>
        <v/>
      </c>
      <c r="V2410" s="16">
        <f>IF(Occurrence!K2410&gt;0,_xlfn.PERCENTILE.INC(Occurrence!$I$2:$I$2441,($B$6+T2410*($B$7-1))/($B$3-1)),0)</f>
        <v/>
      </c>
      <c r="W2410" s="16">
        <f>IF(Occurrence!K2410&gt;0,Occurrence!K2410/V2410,0)</f>
        <v/>
      </c>
      <c r="X2410" s="9">
        <f>IF(Occurrence!K2410&gt;0,U2410*W2410,0)</f>
        <v/>
      </c>
      <c r="Y2410" s="24">
        <f>COUNTIF(Data!$X$2:$X$2441,"&lt;="&amp;Data!X2410)/($B$3+1)</f>
        <v/>
      </c>
      <c r="Z2410" s="16">
        <f>_xlfn.PERCENTILE.INC(Data!$U$2:$U$2441,Y2410)</f>
        <v/>
      </c>
      <c r="AA2410" s="16">
        <f>_xlfn.PERCENTILE.INC(Data!$V$2:$V$2441,Y2410)</f>
        <v/>
      </c>
      <c r="AB2410" s="16">
        <f>Data!X2410-AA2410</f>
        <v/>
      </c>
      <c r="AC2410" s="9">
        <f>Z2410+AB2410</f>
        <v/>
      </c>
      <c r="AD2410" s="24">
        <f>COUNTIF(Data!$Y$2:$Y$2441,"&lt;="&amp;Data!Y2410)/($B$3+1)</f>
        <v/>
      </c>
      <c r="AE2410" s="16">
        <f>_xlfn.PERCENTILE.INC(Data!$U$2:$U$2441,AD2410)</f>
        <v/>
      </c>
      <c r="AF2410" s="16">
        <f>_xlfn.PERCENTILE.INC(Data!$V$2:$V$2441,AD2410)</f>
        <v/>
      </c>
      <c r="AG2410" s="16">
        <f>Data!Y2410-AF2410</f>
        <v/>
      </c>
      <c r="AH2410" s="9">
        <f>AE2410+AG2410</f>
        <v/>
      </c>
    </row>
    <row r="2411">
      <c r="N2411" s="14">
        <f>Data!A2411</f>
        <v/>
      </c>
      <c r="O2411" s="24">
        <f>IF(Occurrence!J2411&gt;0,COUNTIFS(Occurrence!$J$2:$J$2441,"&gt;0",Occurrence!$J$2:$J$2441,"&lt;="&amp;Occurrence!J2411)/($B$8+1),0)</f>
        <v/>
      </c>
      <c r="P2411" s="16">
        <f>IF(Occurrence!J2411&gt;0,_xlfn.PERCENTILE.INC(Data!$O$2:$O$2441,($B$4+O2411*($B$5-1))/($B$3-1)),0)</f>
        <v/>
      </c>
      <c r="Q2411" s="16">
        <f>IF(Occurrence!J2411&gt;0,_xlfn.PERCENTILE.INC(Occurrence!$I$2:$I$2441,($B$6+O2411*($B$7-1))/($B$3-1)),0)</f>
        <v/>
      </c>
      <c r="R2411" s="16">
        <f>IF(Occurrence!J2411&gt;0,Occurrence!J2411/Q2411,0)</f>
        <v/>
      </c>
      <c r="S2411" s="9">
        <f>IF(Occurrence!J2411&gt;0,P2411*R2411,0)</f>
        <v/>
      </c>
      <c r="T2411" s="24">
        <f>IF(Occurrence!K2411&gt;0,COUNTIFS(Occurrence!$K$2:$K$2441,"&gt;0",Occurrence!$K$2:$K$2441,"&lt;="&amp;Occurrence!K2411)/($B$9+1),0)</f>
        <v/>
      </c>
      <c r="U2411" s="16">
        <f>IF(Occurrence!K2411&gt;0,_xlfn.PERCENTILE.INC(Data!$O$2:$O$2441,($B$4+T2411*($B$5-1))/($B$3-1)),0)</f>
        <v/>
      </c>
      <c r="V2411" s="16">
        <f>IF(Occurrence!K2411&gt;0,_xlfn.PERCENTILE.INC(Occurrence!$I$2:$I$2441,($B$6+T2411*($B$7-1))/($B$3-1)),0)</f>
        <v/>
      </c>
      <c r="W2411" s="16">
        <f>IF(Occurrence!K2411&gt;0,Occurrence!K2411/V2411,0)</f>
        <v/>
      </c>
      <c r="X2411" s="9">
        <f>IF(Occurrence!K2411&gt;0,U2411*W2411,0)</f>
        <v/>
      </c>
      <c r="Y2411" s="24">
        <f>COUNTIF(Data!$X$2:$X$2441,"&lt;="&amp;Data!X2411)/($B$3+1)</f>
        <v/>
      </c>
      <c r="Z2411" s="16">
        <f>_xlfn.PERCENTILE.INC(Data!$U$2:$U$2441,Y2411)</f>
        <v/>
      </c>
      <c r="AA2411" s="16">
        <f>_xlfn.PERCENTILE.INC(Data!$V$2:$V$2441,Y2411)</f>
        <v/>
      </c>
      <c r="AB2411" s="16">
        <f>Data!X2411-AA2411</f>
        <v/>
      </c>
      <c r="AC2411" s="9">
        <f>Z2411+AB2411</f>
        <v/>
      </c>
      <c r="AD2411" s="24">
        <f>COUNTIF(Data!$Y$2:$Y$2441,"&lt;="&amp;Data!Y2411)/($B$3+1)</f>
        <v/>
      </c>
      <c r="AE2411" s="16">
        <f>_xlfn.PERCENTILE.INC(Data!$U$2:$U$2441,AD2411)</f>
        <v/>
      </c>
      <c r="AF2411" s="16">
        <f>_xlfn.PERCENTILE.INC(Data!$V$2:$V$2441,AD2411)</f>
        <v/>
      </c>
      <c r="AG2411" s="16">
        <f>Data!Y2411-AF2411</f>
        <v/>
      </c>
      <c r="AH2411" s="9">
        <f>AE2411+AG2411</f>
        <v/>
      </c>
    </row>
    <row r="2412">
      <c r="N2412" s="14">
        <f>Data!A2412</f>
        <v/>
      </c>
      <c r="O2412" s="24">
        <f>IF(Occurrence!J2412&gt;0,COUNTIFS(Occurrence!$J$2:$J$2441,"&gt;0",Occurrence!$J$2:$J$2441,"&lt;="&amp;Occurrence!J2412)/($B$8+1),0)</f>
        <v/>
      </c>
      <c r="P2412" s="16">
        <f>IF(Occurrence!J2412&gt;0,_xlfn.PERCENTILE.INC(Data!$O$2:$O$2441,($B$4+O2412*($B$5-1))/($B$3-1)),0)</f>
        <v/>
      </c>
      <c r="Q2412" s="16">
        <f>IF(Occurrence!J2412&gt;0,_xlfn.PERCENTILE.INC(Occurrence!$I$2:$I$2441,($B$6+O2412*($B$7-1))/($B$3-1)),0)</f>
        <v/>
      </c>
      <c r="R2412" s="16">
        <f>IF(Occurrence!J2412&gt;0,Occurrence!J2412/Q2412,0)</f>
        <v/>
      </c>
      <c r="S2412" s="9">
        <f>IF(Occurrence!J2412&gt;0,P2412*R2412,0)</f>
        <v/>
      </c>
      <c r="T2412" s="24">
        <f>IF(Occurrence!K2412&gt;0,COUNTIFS(Occurrence!$K$2:$K$2441,"&gt;0",Occurrence!$K$2:$K$2441,"&lt;="&amp;Occurrence!K2412)/($B$9+1),0)</f>
        <v/>
      </c>
      <c r="U2412" s="16">
        <f>IF(Occurrence!K2412&gt;0,_xlfn.PERCENTILE.INC(Data!$O$2:$O$2441,($B$4+T2412*($B$5-1))/($B$3-1)),0)</f>
        <v/>
      </c>
      <c r="V2412" s="16">
        <f>IF(Occurrence!K2412&gt;0,_xlfn.PERCENTILE.INC(Occurrence!$I$2:$I$2441,($B$6+T2412*($B$7-1))/($B$3-1)),0)</f>
        <v/>
      </c>
      <c r="W2412" s="16">
        <f>IF(Occurrence!K2412&gt;0,Occurrence!K2412/V2412,0)</f>
        <v/>
      </c>
      <c r="X2412" s="9">
        <f>IF(Occurrence!K2412&gt;0,U2412*W2412,0)</f>
        <v/>
      </c>
      <c r="Y2412" s="24">
        <f>COUNTIF(Data!$X$2:$X$2441,"&lt;="&amp;Data!X2412)/($B$3+1)</f>
        <v/>
      </c>
      <c r="Z2412" s="16">
        <f>_xlfn.PERCENTILE.INC(Data!$U$2:$U$2441,Y2412)</f>
        <v/>
      </c>
      <c r="AA2412" s="16">
        <f>_xlfn.PERCENTILE.INC(Data!$V$2:$V$2441,Y2412)</f>
        <v/>
      </c>
      <c r="AB2412" s="16">
        <f>Data!X2412-AA2412</f>
        <v/>
      </c>
      <c r="AC2412" s="9">
        <f>Z2412+AB2412</f>
        <v/>
      </c>
      <c r="AD2412" s="24">
        <f>COUNTIF(Data!$Y$2:$Y$2441,"&lt;="&amp;Data!Y2412)/($B$3+1)</f>
        <v/>
      </c>
      <c r="AE2412" s="16">
        <f>_xlfn.PERCENTILE.INC(Data!$U$2:$U$2441,AD2412)</f>
        <v/>
      </c>
      <c r="AF2412" s="16">
        <f>_xlfn.PERCENTILE.INC(Data!$V$2:$V$2441,AD2412)</f>
        <v/>
      </c>
      <c r="AG2412" s="16">
        <f>Data!Y2412-AF2412</f>
        <v/>
      </c>
      <c r="AH2412" s="9">
        <f>AE2412+AG2412</f>
        <v/>
      </c>
    </row>
    <row r="2413">
      <c r="N2413" s="14">
        <f>Data!A2413</f>
        <v/>
      </c>
      <c r="O2413" s="24">
        <f>IF(Occurrence!J2413&gt;0,COUNTIFS(Occurrence!$J$2:$J$2441,"&gt;0",Occurrence!$J$2:$J$2441,"&lt;="&amp;Occurrence!J2413)/($B$8+1),0)</f>
        <v/>
      </c>
      <c r="P2413" s="16">
        <f>IF(Occurrence!J2413&gt;0,_xlfn.PERCENTILE.INC(Data!$O$2:$O$2441,($B$4+O2413*($B$5-1))/($B$3-1)),0)</f>
        <v/>
      </c>
      <c r="Q2413" s="16">
        <f>IF(Occurrence!J2413&gt;0,_xlfn.PERCENTILE.INC(Occurrence!$I$2:$I$2441,($B$6+O2413*($B$7-1))/($B$3-1)),0)</f>
        <v/>
      </c>
      <c r="R2413" s="16">
        <f>IF(Occurrence!J2413&gt;0,Occurrence!J2413/Q2413,0)</f>
        <v/>
      </c>
      <c r="S2413" s="9">
        <f>IF(Occurrence!J2413&gt;0,P2413*R2413,0)</f>
        <v/>
      </c>
      <c r="T2413" s="24">
        <f>IF(Occurrence!K2413&gt;0,COUNTIFS(Occurrence!$K$2:$K$2441,"&gt;0",Occurrence!$K$2:$K$2441,"&lt;="&amp;Occurrence!K2413)/($B$9+1),0)</f>
        <v/>
      </c>
      <c r="U2413" s="16">
        <f>IF(Occurrence!K2413&gt;0,_xlfn.PERCENTILE.INC(Data!$O$2:$O$2441,($B$4+T2413*($B$5-1))/($B$3-1)),0)</f>
        <v/>
      </c>
      <c r="V2413" s="16">
        <f>IF(Occurrence!K2413&gt;0,_xlfn.PERCENTILE.INC(Occurrence!$I$2:$I$2441,($B$6+T2413*($B$7-1))/($B$3-1)),0)</f>
        <v/>
      </c>
      <c r="W2413" s="16">
        <f>IF(Occurrence!K2413&gt;0,Occurrence!K2413/V2413,0)</f>
        <v/>
      </c>
      <c r="X2413" s="9">
        <f>IF(Occurrence!K2413&gt;0,U2413*W2413,0)</f>
        <v/>
      </c>
      <c r="Y2413" s="24">
        <f>COUNTIF(Data!$X$2:$X$2441,"&lt;="&amp;Data!X2413)/($B$3+1)</f>
        <v/>
      </c>
      <c r="Z2413" s="16">
        <f>_xlfn.PERCENTILE.INC(Data!$U$2:$U$2441,Y2413)</f>
        <v/>
      </c>
      <c r="AA2413" s="16">
        <f>_xlfn.PERCENTILE.INC(Data!$V$2:$V$2441,Y2413)</f>
        <v/>
      </c>
      <c r="AB2413" s="16">
        <f>Data!X2413-AA2413</f>
        <v/>
      </c>
      <c r="AC2413" s="9">
        <f>Z2413+AB2413</f>
        <v/>
      </c>
      <c r="AD2413" s="24">
        <f>COUNTIF(Data!$Y$2:$Y$2441,"&lt;="&amp;Data!Y2413)/($B$3+1)</f>
        <v/>
      </c>
      <c r="AE2413" s="16">
        <f>_xlfn.PERCENTILE.INC(Data!$U$2:$U$2441,AD2413)</f>
        <v/>
      </c>
      <c r="AF2413" s="16">
        <f>_xlfn.PERCENTILE.INC(Data!$V$2:$V$2441,AD2413)</f>
        <v/>
      </c>
      <c r="AG2413" s="16">
        <f>Data!Y2413-AF2413</f>
        <v/>
      </c>
      <c r="AH2413" s="9">
        <f>AE2413+AG2413</f>
        <v/>
      </c>
    </row>
    <row r="2414">
      <c r="N2414" s="14">
        <f>Data!A2414</f>
        <v/>
      </c>
      <c r="O2414" s="24">
        <f>IF(Occurrence!J2414&gt;0,COUNTIFS(Occurrence!$J$2:$J$2441,"&gt;0",Occurrence!$J$2:$J$2441,"&lt;="&amp;Occurrence!J2414)/($B$8+1),0)</f>
        <v/>
      </c>
      <c r="P2414" s="16">
        <f>IF(Occurrence!J2414&gt;0,_xlfn.PERCENTILE.INC(Data!$O$2:$O$2441,($B$4+O2414*($B$5-1))/($B$3-1)),0)</f>
        <v/>
      </c>
      <c r="Q2414" s="16">
        <f>IF(Occurrence!J2414&gt;0,_xlfn.PERCENTILE.INC(Occurrence!$I$2:$I$2441,($B$6+O2414*($B$7-1))/($B$3-1)),0)</f>
        <v/>
      </c>
      <c r="R2414" s="16">
        <f>IF(Occurrence!J2414&gt;0,Occurrence!J2414/Q2414,0)</f>
        <v/>
      </c>
      <c r="S2414" s="9">
        <f>IF(Occurrence!J2414&gt;0,P2414*R2414,0)</f>
        <v/>
      </c>
      <c r="T2414" s="24">
        <f>IF(Occurrence!K2414&gt;0,COUNTIFS(Occurrence!$K$2:$K$2441,"&gt;0",Occurrence!$K$2:$K$2441,"&lt;="&amp;Occurrence!K2414)/($B$9+1),0)</f>
        <v/>
      </c>
      <c r="U2414" s="16">
        <f>IF(Occurrence!K2414&gt;0,_xlfn.PERCENTILE.INC(Data!$O$2:$O$2441,($B$4+T2414*($B$5-1))/($B$3-1)),0)</f>
        <v/>
      </c>
      <c r="V2414" s="16">
        <f>IF(Occurrence!K2414&gt;0,_xlfn.PERCENTILE.INC(Occurrence!$I$2:$I$2441,($B$6+T2414*($B$7-1))/($B$3-1)),0)</f>
        <v/>
      </c>
      <c r="W2414" s="16">
        <f>IF(Occurrence!K2414&gt;0,Occurrence!K2414/V2414,0)</f>
        <v/>
      </c>
      <c r="X2414" s="9">
        <f>IF(Occurrence!K2414&gt;0,U2414*W2414,0)</f>
        <v/>
      </c>
      <c r="Y2414" s="24">
        <f>COUNTIF(Data!$X$2:$X$2441,"&lt;="&amp;Data!X2414)/($B$3+1)</f>
        <v/>
      </c>
      <c r="Z2414" s="16">
        <f>_xlfn.PERCENTILE.INC(Data!$U$2:$U$2441,Y2414)</f>
        <v/>
      </c>
      <c r="AA2414" s="16">
        <f>_xlfn.PERCENTILE.INC(Data!$V$2:$V$2441,Y2414)</f>
        <v/>
      </c>
      <c r="AB2414" s="16">
        <f>Data!X2414-AA2414</f>
        <v/>
      </c>
      <c r="AC2414" s="9">
        <f>Z2414+AB2414</f>
        <v/>
      </c>
      <c r="AD2414" s="24">
        <f>COUNTIF(Data!$Y$2:$Y$2441,"&lt;="&amp;Data!Y2414)/($B$3+1)</f>
        <v/>
      </c>
      <c r="AE2414" s="16">
        <f>_xlfn.PERCENTILE.INC(Data!$U$2:$U$2441,AD2414)</f>
        <v/>
      </c>
      <c r="AF2414" s="16">
        <f>_xlfn.PERCENTILE.INC(Data!$V$2:$V$2441,AD2414)</f>
        <v/>
      </c>
      <c r="AG2414" s="16">
        <f>Data!Y2414-AF2414</f>
        <v/>
      </c>
      <c r="AH2414" s="9">
        <f>AE2414+AG2414</f>
        <v/>
      </c>
    </row>
    <row r="2415">
      <c r="N2415" s="14">
        <f>Data!A2415</f>
        <v/>
      </c>
      <c r="O2415" s="24">
        <f>IF(Occurrence!J2415&gt;0,COUNTIFS(Occurrence!$J$2:$J$2441,"&gt;0",Occurrence!$J$2:$J$2441,"&lt;="&amp;Occurrence!J2415)/($B$8+1),0)</f>
        <v/>
      </c>
      <c r="P2415" s="16">
        <f>IF(Occurrence!J2415&gt;0,_xlfn.PERCENTILE.INC(Data!$O$2:$O$2441,($B$4+O2415*($B$5-1))/($B$3-1)),0)</f>
        <v/>
      </c>
      <c r="Q2415" s="16">
        <f>IF(Occurrence!J2415&gt;0,_xlfn.PERCENTILE.INC(Occurrence!$I$2:$I$2441,($B$6+O2415*($B$7-1))/($B$3-1)),0)</f>
        <v/>
      </c>
      <c r="R2415" s="16">
        <f>IF(Occurrence!J2415&gt;0,Occurrence!J2415/Q2415,0)</f>
        <v/>
      </c>
      <c r="S2415" s="9">
        <f>IF(Occurrence!J2415&gt;0,P2415*R2415,0)</f>
        <v/>
      </c>
      <c r="T2415" s="24">
        <f>IF(Occurrence!K2415&gt;0,COUNTIFS(Occurrence!$K$2:$K$2441,"&gt;0",Occurrence!$K$2:$K$2441,"&lt;="&amp;Occurrence!K2415)/($B$9+1),0)</f>
        <v/>
      </c>
      <c r="U2415" s="16">
        <f>IF(Occurrence!K2415&gt;0,_xlfn.PERCENTILE.INC(Data!$O$2:$O$2441,($B$4+T2415*($B$5-1))/($B$3-1)),0)</f>
        <v/>
      </c>
      <c r="V2415" s="16">
        <f>IF(Occurrence!K2415&gt;0,_xlfn.PERCENTILE.INC(Occurrence!$I$2:$I$2441,($B$6+T2415*($B$7-1))/($B$3-1)),0)</f>
        <v/>
      </c>
      <c r="W2415" s="16">
        <f>IF(Occurrence!K2415&gt;0,Occurrence!K2415/V2415,0)</f>
        <v/>
      </c>
      <c r="X2415" s="9">
        <f>IF(Occurrence!K2415&gt;0,U2415*W2415,0)</f>
        <v/>
      </c>
      <c r="Y2415" s="24">
        <f>COUNTIF(Data!$X$2:$X$2441,"&lt;="&amp;Data!X2415)/($B$3+1)</f>
        <v/>
      </c>
      <c r="Z2415" s="16">
        <f>_xlfn.PERCENTILE.INC(Data!$U$2:$U$2441,Y2415)</f>
        <v/>
      </c>
      <c r="AA2415" s="16">
        <f>_xlfn.PERCENTILE.INC(Data!$V$2:$V$2441,Y2415)</f>
        <v/>
      </c>
      <c r="AB2415" s="16">
        <f>Data!X2415-AA2415</f>
        <v/>
      </c>
      <c r="AC2415" s="9">
        <f>Z2415+AB2415</f>
        <v/>
      </c>
      <c r="AD2415" s="24">
        <f>COUNTIF(Data!$Y$2:$Y$2441,"&lt;="&amp;Data!Y2415)/($B$3+1)</f>
        <v/>
      </c>
      <c r="AE2415" s="16">
        <f>_xlfn.PERCENTILE.INC(Data!$U$2:$U$2441,AD2415)</f>
        <v/>
      </c>
      <c r="AF2415" s="16">
        <f>_xlfn.PERCENTILE.INC(Data!$V$2:$V$2441,AD2415)</f>
        <v/>
      </c>
      <c r="AG2415" s="16">
        <f>Data!Y2415-AF2415</f>
        <v/>
      </c>
      <c r="AH2415" s="9">
        <f>AE2415+AG2415</f>
        <v/>
      </c>
    </row>
    <row r="2416">
      <c r="N2416" s="14">
        <f>Data!A2416</f>
        <v/>
      </c>
      <c r="O2416" s="24">
        <f>IF(Occurrence!J2416&gt;0,COUNTIFS(Occurrence!$J$2:$J$2441,"&gt;0",Occurrence!$J$2:$J$2441,"&lt;="&amp;Occurrence!J2416)/($B$8+1),0)</f>
        <v/>
      </c>
      <c r="P2416" s="16">
        <f>IF(Occurrence!J2416&gt;0,_xlfn.PERCENTILE.INC(Data!$O$2:$O$2441,($B$4+O2416*($B$5-1))/($B$3-1)),0)</f>
        <v/>
      </c>
      <c r="Q2416" s="16">
        <f>IF(Occurrence!J2416&gt;0,_xlfn.PERCENTILE.INC(Occurrence!$I$2:$I$2441,($B$6+O2416*($B$7-1))/($B$3-1)),0)</f>
        <v/>
      </c>
      <c r="R2416" s="16">
        <f>IF(Occurrence!J2416&gt;0,Occurrence!J2416/Q2416,0)</f>
        <v/>
      </c>
      <c r="S2416" s="9">
        <f>IF(Occurrence!J2416&gt;0,P2416*R2416,0)</f>
        <v/>
      </c>
      <c r="T2416" s="24">
        <f>IF(Occurrence!K2416&gt;0,COUNTIFS(Occurrence!$K$2:$K$2441,"&gt;0",Occurrence!$K$2:$K$2441,"&lt;="&amp;Occurrence!K2416)/($B$9+1),0)</f>
        <v/>
      </c>
      <c r="U2416" s="16">
        <f>IF(Occurrence!K2416&gt;0,_xlfn.PERCENTILE.INC(Data!$O$2:$O$2441,($B$4+T2416*($B$5-1))/($B$3-1)),0)</f>
        <v/>
      </c>
      <c r="V2416" s="16">
        <f>IF(Occurrence!K2416&gt;0,_xlfn.PERCENTILE.INC(Occurrence!$I$2:$I$2441,($B$6+T2416*($B$7-1))/($B$3-1)),0)</f>
        <v/>
      </c>
      <c r="W2416" s="16">
        <f>IF(Occurrence!K2416&gt;0,Occurrence!K2416/V2416,0)</f>
        <v/>
      </c>
      <c r="X2416" s="9">
        <f>IF(Occurrence!K2416&gt;0,U2416*W2416,0)</f>
        <v/>
      </c>
      <c r="Y2416" s="24">
        <f>COUNTIF(Data!$X$2:$X$2441,"&lt;="&amp;Data!X2416)/($B$3+1)</f>
        <v/>
      </c>
      <c r="Z2416" s="16">
        <f>_xlfn.PERCENTILE.INC(Data!$U$2:$U$2441,Y2416)</f>
        <v/>
      </c>
      <c r="AA2416" s="16">
        <f>_xlfn.PERCENTILE.INC(Data!$V$2:$V$2441,Y2416)</f>
        <v/>
      </c>
      <c r="AB2416" s="16">
        <f>Data!X2416-AA2416</f>
        <v/>
      </c>
      <c r="AC2416" s="9">
        <f>Z2416+AB2416</f>
        <v/>
      </c>
      <c r="AD2416" s="24">
        <f>COUNTIF(Data!$Y$2:$Y$2441,"&lt;="&amp;Data!Y2416)/($B$3+1)</f>
        <v/>
      </c>
      <c r="AE2416" s="16">
        <f>_xlfn.PERCENTILE.INC(Data!$U$2:$U$2441,AD2416)</f>
        <v/>
      </c>
      <c r="AF2416" s="16">
        <f>_xlfn.PERCENTILE.INC(Data!$V$2:$V$2441,AD2416)</f>
        <v/>
      </c>
      <c r="AG2416" s="16">
        <f>Data!Y2416-AF2416</f>
        <v/>
      </c>
      <c r="AH2416" s="9">
        <f>AE2416+AG2416</f>
        <v/>
      </c>
    </row>
    <row r="2417">
      <c r="N2417" s="14">
        <f>Data!A2417</f>
        <v/>
      </c>
      <c r="O2417" s="24">
        <f>IF(Occurrence!J2417&gt;0,COUNTIFS(Occurrence!$J$2:$J$2441,"&gt;0",Occurrence!$J$2:$J$2441,"&lt;="&amp;Occurrence!J2417)/($B$8+1),0)</f>
        <v/>
      </c>
      <c r="P2417" s="16">
        <f>IF(Occurrence!J2417&gt;0,_xlfn.PERCENTILE.INC(Data!$O$2:$O$2441,($B$4+O2417*($B$5-1))/($B$3-1)),0)</f>
        <v/>
      </c>
      <c r="Q2417" s="16">
        <f>IF(Occurrence!J2417&gt;0,_xlfn.PERCENTILE.INC(Occurrence!$I$2:$I$2441,($B$6+O2417*($B$7-1))/($B$3-1)),0)</f>
        <v/>
      </c>
      <c r="R2417" s="16">
        <f>IF(Occurrence!J2417&gt;0,Occurrence!J2417/Q2417,0)</f>
        <v/>
      </c>
      <c r="S2417" s="9">
        <f>IF(Occurrence!J2417&gt;0,P2417*R2417,0)</f>
        <v/>
      </c>
      <c r="T2417" s="24">
        <f>IF(Occurrence!K2417&gt;0,COUNTIFS(Occurrence!$K$2:$K$2441,"&gt;0",Occurrence!$K$2:$K$2441,"&lt;="&amp;Occurrence!K2417)/($B$9+1),0)</f>
        <v/>
      </c>
      <c r="U2417" s="16">
        <f>IF(Occurrence!K2417&gt;0,_xlfn.PERCENTILE.INC(Data!$O$2:$O$2441,($B$4+T2417*($B$5-1))/($B$3-1)),0)</f>
        <v/>
      </c>
      <c r="V2417" s="16">
        <f>IF(Occurrence!K2417&gt;0,_xlfn.PERCENTILE.INC(Occurrence!$I$2:$I$2441,($B$6+T2417*($B$7-1))/($B$3-1)),0)</f>
        <v/>
      </c>
      <c r="W2417" s="16">
        <f>IF(Occurrence!K2417&gt;0,Occurrence!K2417/V2417,0)</f>
        <v/>
      </c>
      <c r="X2417" s="9">
        <f>IF(Occurrence!K2417&gt;0,U2417*W2417,0)</f>
        <v/>
      </c>
      <c r="Y2417" s="24">
        <f>COUNTIF(Data!$X$2:$X$2441,"&lt;="&amp;Data!X2417)/($B$3+1)</f>
        <v/>
      </c>
      <c r="Z2417" s="16">
        <f>_xlfn.PERCENTILE.INC(Data!$U$2:$U$2441,Y2417)</f>
        <v/>
      </c>
      <c r="AA2417" s="16">
        <f>_xlfn.PERCENTILE.INC(Data!$V$2:$V$2441,Y2417)</f>
        <v/>
      </c>
      <c r="AB2417" s="16">
        <f>Data!X2417-AA2417</f>
        <v/>
      </c>
      <c r="AC2417" s="9">
        <f>Z2417+AB2417</f>
        <v/>
      </c>
      <c r="AD2417" s="24">
        <f>COUNTIF(Data!$Y$2:$Y$2441,"&lt;="&amp;Data!Y2417)/($B$3+1)</f>
        <v/>
      </c>
      <c r="AE2417" s="16">
        <f>_xlfn.PERCENTILE.INC(Data!$U$2:$U$2441,AD2417)</f>
        <v/>
      </c>
      <c r="AF2417" s="16">
        <f>_xlfn.PERCENTILE.INC(Data!$V$2:$V$2441,AD2417)</f>
        <v/>
      </c>
      <c r="AG2417" s="16">
        <f>Data!Y2417-AF2417</f>
        <v/>
      </c>
      <c r="AH2417" s="9">
        <f>AE2417+AG2417</f>
        <v/>
      </c>
    </row>
    <row r="2418">
      <c r="N2418" s="14">
        <f>Data!A2418</f>
        <v/>
      </c>
      <c r="O2418" s="24">
        <f>IF(Occurrence!J2418&gt;0,COUNTIFS(Occurrence!$J$2:$J$2441,"&gt;0",Occurrence!$J$2:$J$2441,"&lt;="&amp;Occurrence!J2418)/($B$8+1),0)</f>
        <v/>
      </c>
      <c r="P2418" s="16">
        <f>IF(Occurrence!J2418&gt;0,_xlfn.PERCENTILE.INC(Data!$O$2:$O$2441,($B$4+O2418*($B$5-1))/($B$3-1)),0)</f>
        <v/>
      </c>
      <c r="Q2418" s="16">
        <f>IF(Occurrence!J2418&gt;0,_xlfn.PERCENTILE.INC(Occurrence!$I$2:$I$2441,($B$6+O2418*($B$7-1))/($B$3-1)),0)</f>
        <v/>
      </c>
      <c r="R2418" s="16">
        <f>IF(Occurrence!J2418&gt;0,Occurrence!J2418/Q2418,0)</f>
        <v/>
      </c>
      <c r="S2418" s="9">
        <f>IF(Occurrence!J2418&gt;0,P2418*R2418,0)</f>
        <v/>
      </c>
      <c r="T2418" s="24">
        <f>IF(Occurrence!K2418&gt;0,COUNTIFS(Occurrence!$K$2:$K$2441,"&gt;0",Occurrence!$K$2:$K$2441,"&lt;="&amp;Occurrence!K2418)/($B$9+1),0)</f>
        <v/>
      </c>
      <c r="U2418" s="16">
        <f>IF(Occurrence!K2418&gt;0,_xlfn.PERCENTILE.INC(Data!$O$2:$O$2441,($B$4+T2418*($B$5-1))/($B$3-1)),0)</f>
        <v/>
      </c>
      <c r="V2418" s="16">
        <f>IF(Occurrence!K2418&gt;0,_xlfn.PERCENTILE.INC(Occurrence!$I$2:$I$2441,($B$6+T2418*($B$7-1))/($B$3-1)),0)</f>
        <v/>
      </c>
      <c r="W2418" s="16">
        <f>IF(Occurrence!K2418&gt;0,Occurrence!K2418/V2418,0)</f>
        <v/>
      </c>
      <c r="X2418" s="9">
        <f>IF(Occurrence!K2418&gt;0,U2418*W2418,0)</f>
        <v/>
      </c>
      <c r="Y2418" s="24">
        <f>COUNTIF(Data!$X$2:$X$2441,"&lt;="&amp;Data!X2418)/($B$3+1)</f>
        <v/>
      </c>
      <c r="Z2418" s="16">
        <f>_xlfn.PERCENTILE.INC(Data!$U$2:$U$2441,Y2418)</f>
        <v/>
      </c>
      <c r="AA2418" s="16">
        <f>_xlfn.PERCENTILE.INC(Data!$V$2:$V$2441,Y2418)</f>
        <v/>
      </c>
      <c r="AB2418" s="16">
        <f>Data!X2418-AA2418</f>
        <v/>
      </c>
      <c r="AC2418" s="9">
        <f>Z2418+AB2418</f>
        <v/>
      </c>
      <c r="AD2418" s="24">
        <f>COUNTIF(Data!$Y$2:$Y$2441,"&lt;="&amp;Data!Y2418)/($B$3+1)</f>
        <v/>
      </c>
      <c r="AE2418" s="16">
        <f>_xlfn.PERCENTILE.INC(Data!$U$2:$U$2441,AD2418)</f>
        <v/>
      </c>
      <c r="AF2418" s="16">
        <f>_xlfn.PERCENTILE.INC(Data!$V$2:$V$2441,AD2418)</f>
        <v/>
      </c>
      <c r="AG2418" s="16">
        <f>Data!Y2418-AF2418</f>
        <v/>
      </c>
      <c r="AH2418" s="9">
        <f>AE2418+AG2418</f>
        <v/>
      </c>
    </row>
    <row r="2419">
      <c r="N2419" s="14">
        <f>Data!A2419</f>
        <v/>
      </c>
      <c r="O2419" s="24">
        <f>IF(Occurrence!J2419&gt;0,COUNTIFS(Occurrence!$J$2:$J$2441,"&gt;0",Occurrence!$J$2:$J$2441,"&lt;="&amp;Occurrence!J2419)/($B$8+1),0)</f>
        <v/>
      </c>
      <c r="P2419" s="16">
        <f>IF(Occurrence!J2419&gt;0,_xlfn.PERCENTILE.INC(Data!$O$2:$O$2441,($B$4+O2419*($B$5-1))/($B$3-1)),0)</f>
        <v/>
      </c>
      <c r="Q2419" s="16">
        <f>IF(Occurrence!J2419&gt;0,_xlfn.PERCENTILE.INC(Occurrence!$I$2:$I$2441,($B$6+O2419*($B$7-1))/($B$3-1)),0)</f>
        <v/>
      </c>
      <c r="R2419" s="16">
        <f>IF(Occurrence!J2419&gt;0,Occurrence!J2419/Q2419,0)</f>
        <v/>
      </c>
      <c r="S2419" s="9">
        <f>IF(Occurrence!J2419&gt;0,P2419*R2419,0)</f>
        <v/>
      </c>
      <c r="T2419" s="24">
        <f>IF(Occurrence!K2419&gt;0,COUNTIFS(Occurrence!$K$2:$K$2441,"&gt;0",Occurrence!$K$2:$K$2441,"&lt;="&amp;Occurrence!K2419)/($B$9+1),0)</f>
        <v/>
      </c>
      <c r="U2419" s="16">
        <f>IF(Occurrence!K2419&gt;0,_xlfn.PERCENTILE.INC(Data!$O$2:$O$2441,($B$4+T2419*($B$5-1))/($B$3-1)),0)</f>
        <v/>
      </c>
      <c r="V2419" s="16">
        <f>IF(Occurrence!K2419&gt;0,_xlfn.PERCENTILE.INC(Occurrence!$I$2:$I$2441,($B$6+T2419*($B$7-1))/($B$3-1)),0)</f>
        <v/>
      </c>
      <c r="W2419" s="16">
        <f>IF(Occurrence!K2419&gt;0,Occurrence!K2419/V2419,0)</f>
        <v/>
      </c>
      <c r="X2419" s="9">
        <f>IF(Occurrence!K2419&gt;0,U2419*W2419,0)</f>
        <v/>
      </c>
      <c r="Y2419" s="24">
        <f>COUNTIF(Data!$X$2:$X$2441,"&lt;="&amp;Data!X2419)/($B$3+1)</f>
        <v/>
      </c>
      <c r="Z2419" s="16">
        <f>_xlfn.PERCENTILE.INC(Data!$U$2:$U$2441,Y2419)</f>
        <v/>
      </c>
      <c r="AA2419" s="16">
        <f>_xlfn.PERCENTILE.INC(Data!$V$2:$V$2441,Y2419)</f>
        <v/>
      </c>
      <c r="AB2419" s="16">
        <f>Data!X2419-AA2419</f>
        <v/>
      </c>
      <c r="AC2419" s="9">
        <f>Z2419+AB2419</f>
        <v/>
      </c>
      <c r="AD2419" s="24">
        <f>COUNTIF(Data!$Y$2:$Y$2441,"&lt;="&amp;Data!Y2419)/($B$3+1)</f>
        <v/>
      </c>
      <c r="AE2419" s="16">
        <f>_xlfn.PERCENTILE.INC(Data!$U$2:$U$2441,AD2419)</f>
        <v/>
      </c>
      <c r="AF2419" s="16">
        <f>_xlfn.PERCENTILE.INC(Data!$V$2:$V$2441,AD2419)</f>
        <v/>
      </c>
      <c r="AG2419" s="16">
        <f>Data!Y2419-AF2419</f>
        <v/>
      </c>
      <c r="AH2419" s="9">
        <f>AE2419+AG2419</f>
        <v/>
      </c>
    </row>
    <row r="2420">
      <c r="N2420" s="14">
        <f>Data!A2420</f>
        <v/>
      </c>
      <c r="O2420" s="24">
        <f>IF(Occurrence!J2420&gt;0,COUNTIFS(Occurrence!$J$2:$J$2441,"&gt;0",Occurrence!$J$2:$J$2441,"&lt;="&amp;Occurrence!J2420)/($B$8+1),0)</f>
        <v/>
      </c>
      <c r="P2420" s="16">
        <f>IF(Occurrence!J2420&gt;0,_xlfn.PERCENTILE.INC(Data!$O$2:$O$2441,($B$4+O2420*($B$5-1))/($B$3-1)),0)</f>
        <v/>
      </c>
      <c r="Q2420" s="16">
        <f>IF(Occurrence!J2420&gt;0,_xlfn.PERCENTILE.INC(Occurrence!$I$2:$I$2441,($B$6+O2420*($B$7-1))/($B$3-1)),0)</f>
        <v/>
      </c>
      <c r="R2420" s="16">
        <f>IF(Occurrence!J2420&gt;0,Occurrence!J2420/Q2420,0)</f>
        <v/>
      </c>
      <c r="S2420" s="9">
        <f>IF(Occurrence!J2420&gt;0,P2420*R2420,0)</f>
        <v/>
      </c>
      <c r="T2420" s="24">
        <f>IF(Occurrence!K2420&gt;0,COUNTIFS(Occurrence!$K$2:$K$2441,"&gt;0",Occurrence!$K$2:$K$2441,"&lt;="&amp;Occurrence!K2420)/($B$9+1),0)</f>
        <v/>
      </c>
      <c r="U2420" s="16">
        <f>IF(Occurrence!K2420&gt;0,_xlfn.PERCENTILE.INC(Data!$O$2:$O$2441,($B$4+T2420*($B$5-1))/($B$3-1)),0)</f>
        <v/>
      </c>
      <c r="V2420" s="16">
        <f>IF(Occurrence!K2420&gt;0,_xlfn.PERCENTILE.INC(Occurrence!$I$2:$I$2441,($B$6+T2420*($B$7-1))/($B$3-1)),0)</f>
        <v/>
      </c>
      <c r="W2420" s="16">
        <f>IF(Occurrence!K2420&gt;0,Occurrence!K2420/V2420,0)</f>
        <v/>
      </c>
      <c r="X2420" s="9">
        <f>IF(Occurrence!K2420&gt;0,U2420*W2420,0)</f>
        <v/>
      </c>
      <c r="Y2420" s="24">
        <f>COUNTIF(Data!$X$2:$X$2441,"&lt;="&amp;Data!X2420)/($B$3+1)</f>
        <v/>
      </c>
      <c r="Z2420" s="16">
        <f>_xlfn.PERCENTILE.INC(Data!$U$2:$U$2441,Y2420)</f>
        <v/>
      </c>
      <c r="AA2420" s="16">
        <f>_xlfn.PERCENTILE.INC(Data!$V$2:$V$2441,Y2420)</f>
        <v/>
      </c>
      <c r="AB2420" s="16">
        <f>Data!X2420-AA2420</f>
        <v/>
      </c>
      <c r="AC2420" s="9">
        <f>Z2420+AB2420</f>
        <v/>
      </c>
      <c r="AD2420" s="24">
        <f>COUNTIF(Data!$Y$2:$Y$2441,"&lt;="&amp;Data!Y2420)/($B$3+1)</f>
        <v/>
      </c>
      <c r="AE2420" s="16">
        <f>_xlfn.PERCENTILE.INC(Data!$U$2:$U$2441,AD2420)</f>
        <v/>
      </c>
      <c r="AF2420" s="16">
        <f>_xlfn.PERCENTILE.INC(Data!$V$2:$V$2441,AD2420)</f>
        <v/>
      </c>
      <c r="AG2420" s="16">
        <f>Data!Y2420-AF2420</f>
        <v/>
      </c>
      <c r="AH2420" s="9">
        <f>AE2420+AG2420</f>
        <v/>
      </c>
    </row>
    <row r="2421">
      <c r="N2421" s="14">
        <f>Data!A2421</f>
        <v/>
      </c>
      <c r="O2421" s="24">
        <f>IF(Occurrence!J2421&gt;0,COUNTIFS(Occurrence!$J$2:$J$2441,"&gt;0",Occurrence!$J$2:$J$2441,"&lt;="&amp;Occurrence!J2421)/($B$8+1),0)</f>
        <v/>
      </c>
      <c r="P2421" s="16">
        <f>IF(Occurrence!J2421&gt;0,_xlfn.PERCENTILE.INC(Data!$O$2:$O$2441,($B$4+O2421*($B$5-1))/($B$3-1)),0)</f>
        <v/>
      </c>
      <c r="Q2421" s="16">
        <f>IF(Occurrence!J2421&gt;0,_xlfn.PERCENTILE.INC(Occurrence!$I$2:$I$2441,($B$6+O2421*($B$7-1))/($B$3-1)),0)</f>
        <v/>
      </c>
      <c r="R2421" s="16">
        <f>IF(Occurrence!J2421&gt;0,Occurrence!J2421/Q2421,0)</f>
        <v/>
      </c>
      <c r="S2421" s="9">
        <f>IF(Occurrence!J2421&gt;0,P2421*R2421,0)</f>
        <v/>
      </c>
      <c r="T2421" s="24">
        <f>IF(Occurrence!K2421&gt;0,COUNTIFS(Occurrence!$K$2:$K$2441,"&gt;0",Occurrence!$K$2:$K$2441,"&lt;="&amp;Occurrence!K2421)/($B$9+1),0)</f>
        <v/>
      </c>
      <c r="U2421" s="16">
        <f>IF(Occurrence!K2421&gt;0,_xlfn.PERCENTILE.INC(Data!$O$2:$O$2441,($B$4+T2421*($B$5-1))/($B$3-1)),0)</f>
        <v/>
      </c>
      <c r="V2421" s="16">
        <f>IF(Occurrence!K2421&gt;0,_xlfn.PERCENTILE.INC(Occurrence!$I$2:$I$2441,($B$6+T2421*($B$7-1))/($B$3-1)),0)</f>
        <v/>
      </c>
      <c r="W2421" s="16">
        <f>IF(Occurrence!K2421&gt;0,Occurrence!K2421/V2421,0)</f>
        <v/>
      </c>
      <c r="X2421" s="9">
        <f>IF(Occurrence!K2421&gt;0,U2421*W2421,0)</f>
        <v/>
      </c>
      <c r="Y2421" s="24">
        <f>COUNTIF(Data!$X$2:$X$2441,"&lt;="&amp;Data!X2421)/($B$3+1)</f>
        <v/>
      </c>
      <c r="Z2421" s="16">
        <f>_xlfn.PERCENTILE.INC(Data!$U$2:$U$2441,Y2421)</f>
        <v/>
      </c>
      <c r="AA2421" s="16">
        <f>_xlfn.PERCENTILE.INC(Data!$V$2:$V$2441,Y2421)</f>
        <v/>
      </c>
      <c r="AB2421" s="16">
        <f>Data!X2421-AA2421</f>
        <v/>
      </c>
      <c r="AC2421" s="9">
        <f>Z2421+AB2421</f>
        <v/>
      </c>
      <c r="AD2421" s="24">
        <f>COUNTIF(Data!$Y$2:$Y$2441,"&lt;="&amp;Data!Y2421)/($B$3+1)</f>
        <v/>
      </c>
      <c r="AE2421" s="16">
        <f>_xlfn.PERCENTILE.INC(Data!$U$2:$U$2441,AD2421)</f>
        <v/>
      </c>
      <c r="AF2421" s="16">
        <f>_xlfn.PERCENTILE.INC(Data!$V$2:$V$2441,AD2421)</f>
        <v/>
      </c>
      <c r="AG2421" s="16">
        <f>Data!Y2421-AF2421</f>
        <v/>
      </c>
      <c r="AH2421" s="9">
        <f>AE2421+AG2421</f>
        <v/>
      </c>
    </row>
    <row r="2422">
      <c r="N2422" s="14">
        <f>Data!A2422</f>
        <v/>
      </c>
      <c r="O2422" s="24">
        <f>IF(Occurrence!J2422&gt;0,COUNTIFS(Occurrence!$J$2:$J$2441,"&gt;0",Occurrence!$J$2:$J$2441,"&lt;="&amp;Occurrence!J2422)/($B$8+1),0)</f>
        <v/>
      </c>
      <c r="P2422" s="16">
        <f>IF(Occurrence!J2422&gt;0,_xlfn.PERCENTILE.INC(Data!$O$2:$O$2441,($B$4+O2422*($B$5-1))/($B$3-1)),0)</f>
        <v/>
      </c>
      <c r="Q2422" s="16">
        <f>IF(Occurrence!J2422&gt;0,_xlfn.PERCENTILE.INC(Occurrence!$I$2:$I$2441,($B$6+O2422*($B$7-1))/($B$3-1)),0)</f>
        <v/>
      </c>
      <c r="R2422" s="16">
        <f>IF(Occurrence!J2422&gt;0,Occurrence!J2422/Q2422,0)</f>
        <v/>
      </c>
      <c r="S2422" s="9">
        <f>IF(Occurrence!J2422&gt;0,P2422*R2422,0)</f>
        <v/>
      </c>
      <c r="T2422" s="24">
        <f>IF(Occurrence!K2422&gt;0,COUNTIFS(Occurrence!$K$2:$K$2441,"&gt;0",Occurrence!$K$2:$K$2441,"&lt;="&amp;Occurrence!K2422)/($B$9+1),0)</f>
        <v/>
      </c>
      <c r="U2422" s="16">
        <f>IF(Occurrence!K2422&gt;0,_xlfn.PERCENTILE.INC(Data!$O$2:$O$2441,($B$4+T2422*($B$5-1))/($B$3-1)),0)</f>
        <v/>
      </c>
      <c r="V2422" s="16">
        <f>IF(Occurrence!K2422&gt;0,_xlfn.PERCENTILE.INC(Occurrence!$I$2:$I$2441,($B$6+T2422*($B$7-1))/($B$3-1)),0)</f>
        <v/>
      </c>
      <c r="W2422" s="16">
        <f>IF(Occurrence!K2422&gt;0,Occurrence!K2422/V2422,0)</f>
        <v/>
      </c>
      <c r="X2422" s="9">
        <f>IF(Occurrence!K2422&gt;0,U2422*W2422,0)</f>
        <v/>
      </c>
      <c r="Y2422" s="24">
        <f>COUNTIF(Data!$X$2:$X$2441,"&lt;="&amp;Data!X2422)/($B$3+1)</f>
        <v/>
      </c>
      <c r="Z2422" s="16">
        <f>_xlfn.PERCENTILE.INC(Data!$U$2:$U$2441,Y2422)</f>
        <v/>
      </c>
      <c r="AA2422" s="16">
        <f>_xlfn.PERCENTILE.INC(Data!$V$2:$V$2441,Y2422)</f>
        <v/>
      </c>
      <c r="AB2422" s="16">
        <f>Data!X2422-AA2422</f>
        <v/>
      </c>
      <c r="AC2422" s="9">
        <f>Z2422+AB2422</f>
        <v/>
      </c>
      <c r="AD2422" s="24">
        <f>COUNTIF(Data!$Y$2:$Y$2441,"&lt;="&amp;Data!Y2422)/($B$3+1)</f>
        <v/>
      </c>
      <c r="AE2422" s="16">
        <f>_xlfn.PERCENTILE.INC(Data!$U$2:$U$2441,AD2422)</f>
        <v/>
      </c>
      <c r="AF2422" s="16">
        <f>_xlfn.PERCENTILE.INC(Data!$V$2:$V$2441,AD2422)</f>
        <v/>
      </c>
      <c r="AG2422" s="16">
        <f>Data!Y2422-AF2422</f>
        <v/>
      </c>
      <c r="AH2422" s="9">
        <f>AE2422+AG2422</f>
        <v/>
      </c>
    </row>
    <row r="2423">
      <c r="N2423" s="14">
        <f>Data!A2423</f>
        <v/>
      </c>
      <c r="O2423" s="24">
        <f>IF(Occurrence!J2423&gt;0,COUNTIFS(Occurrence!$J$2:$J$2441,"&gt;0",Occurrence!$J$2:$J$2441,"&lt;="&amp;Occurrence!J2423)/($B$8+1),0)</f>
        <v/>
      </c>
      <c r="P2423" s="16">
        <f>IF(Occurrence!J2423&gt;0,_xlfn.PERCENTILE.INC(Data!$O$2:$O$2441,($B$4+O2423*($B$5-1))/($B$3-1)),0)</f>
        <v/>
      </c>
      <c r="Q2423" s="16">
        <f>IF(Occurrence!J2423&gt;0,_xlfn.PERCENTILE.INC(Occurrence!$I$2:$I$2441,($B$6+O2423*($B$7-1))/($B$3-1)),0)</f>
        <v/>
      </c>
      <c r="R2423" s="16">
        <f>IF(Occurrence!J2423&gt;0,Occurrence!J2423/Q2423,0)</f>
        <v/>
      </c>
      <c r="S2423" s="9">
        <f>IF(Occurrence!J2423&gt;0,P2423*R2423,0)</f>
        <v/>
      </c>
      <c r="T2423" s="24">
        <f>IF(Occurrence!K2423&gt;0,COUNTIFS(Occurrence!$K$2:$K$2441,"&gt;0",Occurrence!$K$2:$K$2441,"&lt;="&amp;Occurrence!K2423)/($B$9+1),0)</f>
        <v/>
      </c>
      <c r="U2423" s="16">
        <f>IF(Occurrence!K2423&gt;0,_xlfn.PERCENTILE.INC(Data!$O$2:$O$2441,($B$4+T2423*($B$5-1))/($B$3-1)),0)</f>
        <v/>
      </c>
      <c r="V2423" s="16">
        <f>IF(Occurrence!K2423&gt;0,_xlfn.PERCENTILE.INC(Occurrence!$I$2:$I$2441,($B$6+T2423*($B$7-1))/($B$3-1)),0)</f>
        <v/>
      </c>
      <c r="W2423" s="16">
        <f>IF(Occurrence!K2423&gt;0,Occurrence!K2423/V2423,0)</f>
        <v/>
      </c>
      <c r="X2423" s="9">
        <f>IF(Occurrence!K2423&gt;0,U2423*W2423,0)</f>
        <v/>
      </c>
      <c r="Y2423" s="24">
        <f>COUNTIF(Data!$X$2:$X$2441,"&lt;="&amp;Data!X2423)/($B$3+1)</f>
        <v/>
      </c>
      <c r="Z2423" s="16">
        <f>_xlfn.PERCENTILE.INC(Data!$U$2:$U$2441,Y2423)</f>
        <v/>
      </c>
      <c r="AA2423" s="16">
        <f>_xlfn.PERCENTILE.INC(Data!$V$2:$V$2441,Y2423)</f>
        <v/>
      </c>
      <c r="AB2423" s="16">
        <f>Data!X2423-AA2423</f>
        <v/>
      </c>
      <c r="AC2423" s="9">
        <f>Z2423+AB2423</f>
        <v/>
      </c>
      <c r="AD2423" s="24">
        <f>COUNTIF(Data!$Y$2:$Y$2441,"&lt;="&amp;Data!Y2423)/($B$3+1)</f>
        <v/>
      </c>
      <c r="AE2423" s="16">
        <f>_xlfn.PERCENTILE.INC(Data!$U$2:$U$2441,AD2423)</f>
        <v/>
      </c>
      <c r="AF2423" s="16">
        <f>_xlfn.PERCENTILE.INC(Data!$V$2:$V$2441,AD2423)</f>
        <v/>
      </c>
      <c r="AG2423" s="16">
        <f>Data!Y2423-AF2423</f>
        <v/>
      </c>
      <c r="AH2423" s="9">
        <f>AE2423+AG2423</f>
        <v/>
      </c>
    </row>
    <row r="2424">
      <c r="N2424" s="14">
        <f>Data!A2424</f>
        <v/>
      </c>
      <c r="O2424" s="24">
        <f>IF(Occurrence!J2424&gt;0,COUNTIFS(Occurrence!$J$2:$J$2441,"&gt;0",Occurrence!$J$2:$J$2441,"&lt;="&amp;Occurrence!J2424)/($B$8+1),0)</f>
        <v/>
      </c>
      <c r="P2424" s="16">
        <f>IF(Occurrence!J2424&gt;0,_xlfn.PERCENTILE.INC(Data!$O$2:$O$2441,($B$4+O2424*($B$5-1))/($B$3-1)),0)</f>
        <v/>
      </c>
      <c r="Q2424" s="16">
        <f>IF(Occurrence!J2424&gt;0,_xlfn.PERCENTILE.INC(Occurrence!$I$2:$I$2441,($B$6+O2424*($B$7-1))/($B$3-1)),0)</f>
        <v/>
      </c>
      <c r="R2424" s="16">
        <f>IF(Occurrence!J2424&gt;0,Occurrence!J2424/Q2424,0)</f>
        <v/>
      </c>
      <c r="S2424" s="9">
        <f>IF(Occurrence!J2424&gt;0,P2424*R2424,0)</f>
        <v/>
      </c>
      <c r="T2424" s="24">
        <f>IF(Occurrence!K2424&gt;0,COUNTIFS(Occurrence!$K$2:$K$2441,"&gt;0",Occurrence!$K$2:$K$2441,"&lt;="&amp;Occurrence!K2424)/($B$9+1),0)</f>
        <v/>
      </c>
      <c r="U2424" s="16">
        <f>IF(Occurrence!K2424&gt;0,_xlfn.PERCENTILE.INC(Data!$O$2:$O$2441,($B$4+T2424*($B$5-1))/($B$3-1)),0)</f>
        <v/>
      </c>
      <c r="V2424" s="16">
        <f>IF(Occurrence!K2424&gt;0,_xlfn.PERCENTILE.INC(Occurrence!$I$2:$I$2441,($B$6+T2424*($B$7-1))/($B$3-1)),0)</f>
        <v/>
      </c>
      <c r="W2424" s="16">
        <f>IF(Occurrence!K2424&gt;0,Occurrence!K2424/V2424,0)</f>
        <v/>
      </c>
      <c r="X2424" s="9">
        <f>IF(Occurrence!K2424&gt;0,U2424*W2424,0)</f>
        <v/>
      </c>
      <c r="Y2424" s="24">
        <f>COUNTIF(Data!$X$2:$X$2441,"&lt;="&amp;Data!X2424)/($B$3+1)</f>
        <v/>
      </c>
      <c r="Z2424" s="16">
        <f>_xlfn.PERCENTILE.INC(Data!$U$2:$U$2441,Y2424)</f>
        <v/>
      </c>
      <c r="AA2424" s="16">
        <f>_xlfn.PERCENTILE.INC(Data!$V$2:$V$2441,Y2424)</f>
        <v/>
      </c>
      <c r="AB2424" s="16">
        <f>Data!X2424-AA2424</f>
        <v/>
      </c>
      <c r="AC2424" s="9">
        <f>Z2424+AB2424</f>
        <v/>
      </c>
      <c r="AD2424" s="24">
        <f>COUNTIF(Data!$Y$2:$Y$2441,"&lt;="&amp;Data!Y2424)/($B$3+1)</f>
        <v/>
      </c>
      <c r="AE2424" s="16">
        <f>_xlfn.PERCENTILE.INC(Data!$U$2:$U$2441,AD2424)</f>
        <v/>
      </c>
      <c r="AF2424" s="16">
        <f>_xlfn.PERCENTILE.INC(Data!$V$2:$V$2441,AD2424)</f>
        <v/>
      </c>
      <c r="AG2424" s="16">
        <f>Data!Y2424-AF2424</f>
        <v/>
      </c>
      <c r="AH2424" s="9">
        <f>AE2424+AG2424</f>
        <v/>
      </c>
    </row>
    <row r="2425">
      <c r="N2425" s="14">
        <f>Data!A2425</f>
        <v/>
      </c>
      <c r="O2425" s="24">
        <f>IF(Occurrence!J2425&gt;0,COUNTIFS(Occurrence!$J$2:$J$2441,"&gt;0",Occurrence!$J$2:$J$2441,"&lt;="&amp;Occurrence!J2425)/($B$8+1),0)</f>
        <v/>
      </c>
      <c r="P2425" s="16">
        <f>IF(Occurrence!J2425&gt;0,_xlfn.PERCENTILE.INC(Data!$O$2:$O$2441,($B$4+O2425*($B$5-1))/($B$3-1)),0)</f>
        <v/>
      </c>
      <c r="Q2425" s="16">
        <f>IF(Occurrence!J2425&gt;0,_xlfn.PERCENTILE.INC(Occurrence!$I$2:$I$2441,($B$6+O2425*($B$7-1))/($B$3-1)),0)</f>
        <v/>
      </c>
      <c r="R2425" s="16">
        <f>IF(Occurrence!J2425&gt;0,Occurrence!J2425/Q2425,0)</f>
        <v/>
      </c>
      <c r="S2425" s="9">
        <f>IF(Occurrence!J2425&gt;0,P2425*R2425,0)</f>
        <v/>
      </c>
      <c r="T2425" s="24">
        <f>IF(Occurrence!K2425&gt;0,COUNTIFS(Occurrence!$K$2:$K$2441,"&gt;0",Occurrence!$K$2:$K$2441,"&lt;="&amp;Occurrence!K2425)/($B$9+1),0)</f>
        <v/>
      </c>
      <c r="U2425" s="16">
        <f>IF(Occurrence!K2425&gt;0,_xlfn.PERCENTILE.INC(Data!$O$2:$O$2441,($B$4+T2425*($B$5-1))/($B$3-1)),0)</f>
        <v/>
      </c>
      <c r="V2425" s="16">
        <f>IF(Occurrence!K2425&gt;0,_xlfn.PERCENTILE.INC(Occurrence!$I$2:$I$2441,($B$6+T2425*($B$7-1))/($B$3-1)),0)</f>
        <v/>
      </c>
      <c r="W2425" s="16">
        <f>IF(Occurrence!K2425&gt;0,Occurrence!K2425/V2425,0)</f>
        <v/>
      </c>
      <c r="X2425" s="9">
        <f>IF(Occurrence!K2425&gt;0,U2425*W2425,0)</f>
        <v/>
      </c>
      <c r="Y2425" s="24">
        <f>COUNTIF(Data!$X$2:$X$2441,"&lt;="&amp;Data!X2425)/($B$3+1)</f>
        <v/>
      </c>
      <c r="Z2425" s="16">
        <f>_xlfn.PERCENTILE.INC(Data!$U$2:$U$2441,Y2425)</f>
        <v/>
      </c>
      <c r="AA2425" s="16">
        <f>_xlfn.PERCENTILE.INC(Data!$V$2:$V$2441,Y2425)</f>
        <v/>
      </c>
      <c r="AB2425" s="16">
        <f>Data!X2425-AA2425</f>
        <v/>
      </c>
      <c r="AC2425" s="9">
        <f>Z2425+AB2425</f>
        <v/>
      </c>
      <c r="AD2425" s="24">
        <f>COUNTIF(Data!$Y$2:$Y$2441,"&lt;="&amp;Data!Y2425)/($B$3+1)</f>
        <v/>
      </c>
      <c r="AE2425" s="16">
        <f>_xlfn.PERCENTILE.INC(Data!$U$2:$U$2441,AD2425)</f>
        <v/>
      </c>
      <c r="AF2425" s="16">
        <f>_xlfn.PERCENTILE.INC(Data!$V$2:$V$2441,AD2425)</f>
        <v/>
      </c>
      <c r="AG2425" s="16">
        <f>Data!Y2425-AF2425</f>
        <v/>
      </c>
      <c r="AH2425" s="9">
        <f>AE2425+AG2425</f>
        <v/>
      </c>
    </row>
    <row r="2426">
      <c r="N2426" s="14">
        <f>Data!A2426</f>
        <v/>
      </c>
      <c r="O2426" s="24">
        <f>IF(Occurrence!J2426&gt;0,COUNTIFS(Occurrence!$J$2:$J$2441,"&gt;0",Occurrence!$J$2:$J$2441,"&lt;="&amp;Occurrence!J2426)/($B$8+1),0)</f>
        <v/>
      </c>
      <c r="P2426" s="16">
        <f>IF(Occurrence!J2426&gt;0,_xlfn.PERCENTILE.INC(Data!$O$2:$O$2441,($B$4+O2426*($B$5-1))/($B$3-1)),0)</f>
        <v/>
      </c>
      <c r="Q2426" s="16">
        <f>IF(Occurrence!J2426&gt;0,_xlfn.PERCENTILE.INC(Occurrence!$I$2:$I$2441,($B$6+O2426*($B$7-1))/($B$3-1)),0)</f>
        <v/>
      </c>
      <c r="R2426" s="16">
        <f>IF(Occurrence!J2426&gt;0,Occurrence!J2426/Q2426,0)</f>
        <v/>
      </c>
      <c r="S2426" s="9">
        <f>IF(Occurrence!J2426&gt;0,P2426*R2426,0)</f>
        <v/>
      </c>
      <c r="T2426" s="24">
        <f>IF(Occurrence!K2426&gt;0,COUNTIFS(Occurrence!$K$2:$K$2441,"&gt;0",Occurrence!$K$2:$K$2441,"&lt;="&amp;Occurrence!K2426)/($B$9+1),0)</f>
        <v/>
      </c>
      <c r="U2426" s="16">
        <f>IF(Occurrence!K2426&gt;0,_xlfn.PERCENTILE.INC(Data!$O$2:$O$2441,($B$4+T2426*($B$5-1))/($B$3-1)),0)</f>
        <v/>
      </c>
      <c r="V2426" s="16">
        <f>IF(Occurrence!K2426&gt;0,_xlfn.PERCENTILE.INC(Occurrence!$I$2:$I$2441,($B$6+T2426*($B$7-1))/($B$3-1)),0)</f>
        <v/>
      </c>
      <c r="W2426" s="16">
        <f>IF(Occurrence!K2426&gt;0,Occurrence!K2426/V2426,0)</f>
        <v/>
      </c>
      <c r="X2426" s="9">
        <f>IF(Occurrence!K2426&gt;0,U2426*W2426,0)</f>
        <v/>
      </c>
      <c r="Y2426" s="24">
        <f>COUNTIF(Data!$X$2:$X$2441,"&lt;="&amp;Data!X2426)/($B$3+1)</f>
        <v/>
      </c>
      <c r="Z2426" s="16">
        <f>_xlfn.PERCENTILE.INC(Data!$U$2:$U$2441,Y2426)</f>
        <v/>
      </c>
      <c r="AA2426" s="16">
        <f>_xlfn.PERCENTILE.INC(Data!$V$2:$V$2441,Y2426)</f>
        <v/>
      </c>
      <c r="AB2426" s="16">
        <f>Data!X2426-AA2426</f>
        <v/>
      </c>
      <c r="AC2426" s="9">
        <f>Z2426+AB2426</f>
        <v/>
      </c>
      <c r="AD2426" s="24">
        <f>COUNTIF(Data!$Y$2:$Y$2441,"&lt;="&amp;Data!Y2426)/($B$3+1)</f>
        <v/>
      </c>
      <c r="AE2426" s="16">
        <f>_xlfn.PERCENTILE.INC(Data!$U$2:$U$2441,AD2426)</f>
        <v/>
      </c>
      <c r="AF2426" s="16">
        <f>_xlfn.PERCENTILE.INC(Data!$V$2:$V$2441,AD2426)</f>
        <v/>
      </c>
      <c r="AG2426" s="16">
        <f>Data!Y2426-AF2426</f>
        <v/>
      </c>
      <c r="AH2426" s="9">
        <f>AE2426+AG2426</f>
        <v/>
      </c>
    </row>
    <row r="2427">
      <c r="N2427" s="14">
        <f>Data!A2427</f>
        <v/>
      </c>
      <c r="O2427" s="24">
        <f>IF(Occurrence!J2427&gt;0,COUNTIFS(Occurrence!$J$2:$J$2441,"&gt;0",Occurrence!$J$2:$J$2441,"&lt;="&amp;Occurrence!J2427)/($B$8+1),0)</f>
        <v/>
      </c>
      <c r="P2427" s="16">
        <f>IF(Occurrence!J2427&gt;0,_xlfn.PERCENTILE.INC(Data!$O$2:$O$2441,($B$4+O2427*($B$5-1))/($B$3-1)),0)</f>
        <v/>
      </c>
      <c r="Q2427" s="16">
        <f>IF(Occurrence!J2427&gt;0,_xlfn.PERCENTILE.INC(Occurrence!$I$2:$I$2441,($B$6+O2427*($B$7-1))/($B$3-1)),0)</f>
        <v/>
      </c>
      <c r="R2427" s="16">
        <f>IF(Occurrence!J2427&gt;0,Occurrence!J2427/Q2427,0)</f>
        <v/>
      </c>
      <c r="S2427" s="9">
        <f>IF(Occurrence!J2427&gt;0,P2427*R2427,0)</f>
        <v/>
      </c>
      <c r="T2427" s="24">
        <f>IF(Occurrence!K2427&gt;0,COUNTIFS(Occurrence!$K$2:$K$2441,"&gt;0",Occurrence!$K$2:$K$2441,"&lt;="&amp;Occurrence!K2427)/($B$9+1),0)</f>
        <v/>
      </c>
      <c r="U2427" s="16">
        <f>IF(Occurrence!K2427&gt;0,_xlfn.PERCENTILE.INC(Data!$O$2:$O$2441,($B$4+T2427*($B$5-1))/($B$3-1)),0)</f>
        <v/>
      </c>
      <c r="V2427" s="16">
        <f>IF(Occurrence!K2427&gt;0,_xlfn.PERCENTILE.INC(Occurrence!$I$2:$I$2441,($B$6+T2427*($B$7-1))/($B$3-1)),0)</f>
        <v/>
      </c>
      <c r="W2427" s="16">
        <f>IF(Occurrence!K2427&gt;0,Occurrence!K2427/V2427,0)</f>
        <v/>
      </c>
      <c r="X2427" s="9">
        <f>IF(Occurrence!K2427&gt;0,U2427*W2427,0)</f>
        <v/>
      </c>
      <c r="Y2427" s="24">
        <f>COUNTIF(Data!$X$2:$X$2441,"&lt;="&amp;Data!X2427)/($B$3+1)</f>
        <v/>
      </c>
      <c r="Z2427" s="16">
        <f>_xlfn.PERCENTILE.INC(Data!$U$2:$U$2441,Y2427)</f>
        <v/>
      </c>
      <c r="AA2427" s="16">
        <f>_xlfn.PERCENTILE.INC(Data!$V$2:$V$2441,Y2427)</f>
        <v/>
      </c>
      <c r="AB2427" s="16">
        <f>Data!X2427-AA2427</f>
        <v/>
      </c>
      <c r="AC2427" s="9">
        <f>Z2427+AB2427</f>
        <v/>
      </c>
      <c r="AD2427" s="24">
        <f>COUNTIF(Data!$Y$2:$Y$2441,"&lt;="&amp;Data!Y2427)/($B$3+1)</f>
        <v/>
      </c>
      <c r="AE2427" s="16">
        <f>_xlfn.PERCENTILE.INC(Data!$U$2:$U$2441,AD2427)</f>
        <v/>
      </c>
      <c r="AF2427" s="16">
        <f>_xlfn.PERCENTILE.INC(Data!$V$2:$V$2441,AD2427)</f>
        <v/>
      </c>
      <c r="AG2427" s="16">
        <f>Data!Y2427-AF2427</f>
        <v/>
      </c>
      <c r="AH2427" s="9">
        <f>AE2427+AG2427</f>
        <v/>
      </c>
    </row>
    <row r="2428">
      <c r="N2428" s="14">
        <f>Data!A2428</f>
        <v/>
      </c>
      <c r="O2428" s="24">
        <f>IF(Occurrence!J2428&gt;0,COUNTIFS(Occurrence!$J$2:$J$2441,"&gt;0",Occurrence!$J$2:$J$2441,"&lt;="&amp;Occurrence!J2428)/($B$8+1),0)</f>
        <v/>
      </c>
      <c r="P2428" s="16">
        <f>IF(Occurrence!J2428&gt;0,_xlfn.PERCENTILE.INC(Data!$O$2:$O$2441,($B$4+O2428*($B$5-1))/($B$3-1)),0)</f>
        <v/>
      </c>
      <c r="Q2428" s="16">
        <f>IF(Occurrence!J2428&gt;0,_xlfn.PERCENTILE.INC(Occurrence!$I$2:$I$2441,($B$6+O2428*($B$7-1))/($B$3-1)),0)</f>
        <v/>
      </c>
      <c r="R2428" s="16">
        <f>IF(Occurrence!J2428&gt;0,Occurrence!J2428/Q2428,0)</f>
        <v/>
      </c>
      <c r="S2428" s="9">
        <f>IF(Occurrence!J2428&gt;0,P2428*R2428,0)</f>
        <v/>
      </c>
      <c r="T2428" s="24">
        <f>IF(Occurrence!K2428&gt;0,COUNTIFS(Occurrence!$K$2:$K$2441,"&gt;0",Occurrence!$K$2:$K$2441,"&lt;="&amp;Occurrence!K2428)/($B$9+1),0)</f>
        <v/>
      </c>
      <c r="U2428" s="16">
        <f>IF(Occurrence!K2428&gt;0,_xlfn.PERCENTILE.INC(Data!$O$2:$O$2441,($B$4+T2428*($B$5-1))/($B$3-1)),0)</f>
        <v/>
      </c>
      <c r="V2428" s="16">
        <f>IF(Occurrence!K2428&gt;0,_xlfn.PERCENTILE.INC(Occurrence!$I$2:$I$2441,($B$6+T2428*($B$7-1))/($B$3-1)),0)</f>
        <v/>
      </c>
      <c r="W2428" s="16">
        <f>IF(Occurrence!K2428&gt;0,Occurrence!K2428/V2428,0)</f>
        <v/>
      </c>
      <c r="X2428" s="9">
        <f>IF(Occurrence!K2428&gt;0,U2428*W2428,0)</f>
        <v/>
      </c>
      <c r="Y2428" s="24">
        <f>COUNTIF(Data!$X$2:$X$2441,"&lt;="&amp;Data!X2428)/($B$3+1)</f>
        <v/>
      </c>
      <c r="Z2428" s="16">
        <f>_xlfn.PERCENTILE.INC(Data!$U$2:$U$2441,Y2428)</f>
        <v/>
      </c>
      <c r="AA2428" s="16">
        <f>_xlfn.PERCENTILE.INC(Data!$V$2:$V$2441,Y2428)</f>
        <v/>
      </c>
      <c r="AB2428" s="16">
        <f>Data!X2428-AA2428</f>
        <v/>
      </c>
      <c r="AC2428" s="9">
        <f>Z2428+AB2428</f>
        <v/>
      </c>
      <c r="AD2428" s="24">
        <f>COUNTIF(Data!$Y$2:$Y$2441,"&lt;="&amp;Data!Y2428)/($B$3+1)</f>
        <v/>
      </c>
      <c r="AE2428" s="16">
        <f>_xlfn.PERCENTILE.INC(Data!$U$2:$U$2441,AD2428)</f>
        <v/>
      </c>
      <c r="AF2428" s="16">
        <f>_xlfn.PERCENTILE.INC(Data!$V$2:$V$2441,AD2428)</f>
        <v/>
      </c>
      <c r="AG2428" s="16">
        <f>Data!Y2428-AF2428</f>
        <v/>
      </c>
      <c r="AH2428" s="9">
        <f>AE2428+AG2428</f>
        <v/>
      </c>
    </row>
    <row r="2429">
      <c r="N2429" s="14">
        <f>Data!A2429</f>
        <v/>
      </c>
      <c r="O2429" s="24">
        <f>IF(Occurrence!J2429&gt;0,COUNTIFS(Occurrence!$J$2:$J$2441,"&gt;0",Occurrence!$J$2:$J$2441,"&lt;="&amp;Occurrence!J2429)/($B$8+1),0)</f>
        <v/>
      </c>
      <c r="P2429" s="16">
        <f>IF(Occurrence!J2429&gt;0,_xlfn.PERCENTILE.INC(Data!$O$2:$O$2441,($B$4+O2429*($B$5-1))/($B$3-1)),0)</f>
        <v/>
      </c>
      <c r="Q2429" s="16">
        <f>IF(Occurrence!J2429&gt;0,_xlfn.PERCENTILE.INC(Occurrence!$I$2:$I$2441,($B$6+O2429*($B$7-1))/($B$3-1)),0)</f>
        <v/>
      </c>
      <c r="R2429" s="16">
        <f>IF(Occurrence!J2429&gt;0,Occurrence!J2429/Q2429,0)</f>
        <v/>
      </c>
      <c r="S2429" s="9">
        <f>IF(Occurrence!J2429&gt;0,P2429*R2429,0)</f>
        <v/>
      </c>
      <c r="T2429" s="24">
        <f>IF(Occurrence!K2429&gt;0,COUNTIFS(Occurrence!$K$2:$K$2441,"&gt;0",Occurrence!$K$2:$K$2441,"&lt;="&amp;Occurrence!K2429)/($B$9+1),0)</f>
        <v/>
      </c>
      <c r="U2429" s="16">
        <f>IF(Occurrence!K2429&gt;0,_xlfn.PERCENTILE.INC(Data!$O$2:$O$2441,($B$4+T2429*($B$5-1))/($B$3-1)),0)</f>
        <v/>
      </c>
      <c r="V2429" s="16">
        <f>IF(Occurrence!K2429&gt;0,_xlfn.PERCENTILE.INC(Occurrence!$I$2:$I$2441,($B$6+T2429*($B$7-1))/($B$3-1)),0)</f>
        <v/>
      </c>
      <c r="W2429" s="16">
        <f>IF(Occurrence!K2429&gt;0,Occurrence!K2429/V2429,0)</f>
        <v/>
      </c>
      <c r="X2429" s="9">
        <f>IF(Occurrence!K2429&gt;0,U2429*W2429,0)</f>
        <v/>
      </c>
      <c r="Y2429" s="24">
        <f>COUNTIF(Data!$X$2:$X$2441,"&lt;="&amp;Data!X2429)/($B$3+1)</f>
        <v/>
      </c>
      <c r="Z2429" s="16">
        <f>_xlfn.PERCENTILE.INC(Data!$U$2:$U$2441,Y2429)</f>
        <v/>
      </c>
      <c r="AA2429" s="16">
        <f>_xlfn.PERCENTILE.INC(Data!$V$2:$V$2441,Y2429)</f>
        <v/>
      </c>
      <c r="AB2429" s="16">
        <f>Data!X2429-AA2429</f>
        <v/>
      </c>
      <c r="AC2429" s="9">
        <f>Z2429+AB2429</f>
        <v/>
      </c>
      <c r="AD2429" s="24">
        <f>COUNTIF(Data!$Y$2:$Y$2441,"&lt;="&amp;Data!Y2429)/($B$3+1)</f>
        <v/>
      </c>
      <c r="AE2429" s="16">
        <f>_xlfn.PERCENTILE.INC(Data!$U$2:$U$2441,AD2429)</f>
        <v/>
      </c>
      <c r="AF2429" s="16">
        <f>_xlfn.PERCENTILE.INC(Data!$V$2:$V$2441,AD2429)</f>
        <v/>
      </c>
      <c r="AG2429" s="16">
        <f>Data!Y2429-AF2429</f>
        <v/>
      </c>
      <c r="AH2429" s="9">
        <f>AE2429+AG2429</f>
        <v/>
      </c>
    </row>
    <row r="2430">
      <c r="N2430" s="14">
        <f>Data!A2430</f>
        <v/>
      </c>
      <c r="O2430" s="24">
        <f>IF(Occurrence!J2430&gt;0,COUNTIFS(Occurrence!$J$2:$J$2441,"&gt;0",Occurrence!$J$2:$J$2441,"&lt;="&amp;Occurrence!J2430)/($B$8+1),0)</f>
        <v/>
      </c>
      <c r="P2430" s="16">
        <f>IF(Occurrence!J2430&gt;0,_xlfn.PERCENTILE.INC(Data!$O$2:$O$2441,($B$4+O2430*($B$5-1))/($B$3-1)),0)</f>
        <v/>
      </c>
      <c r="Q2430" s="16">
        <f>IF(Occurrence!J2430&gt;0,_xlfn.PERCENTILE.INC(Occurrence!$I$2:$I$2441,($B$6+O2430*($B$7-1))/($B$3-1)),0)</f>
        <v/>
      </c>
      <c r="R2430" s="16">
        <f>IF(Occurrence!J2430&gt;0,Occurrence!J2430/Q2430,0)</f>
        <v/>
      </c>
      <c r="S2430" s="9">
        <f>IF(Occurrence!J2430&gt;0,P2430*R2430,0)</f>
        <v/>
      </c>
      <c r="T2430" s="24">
        <f>IF(Occurrence!K2430&gt;0,COUNTIFS(Occurrence!$K$2:$K$2441,"&gt;0",Occurrence!$K$2:$K$2441,"&lt;="&amp;Occurrence!K2430)/($B$9+1),0)</f>
        <v/>
      </c>
      <c r="U2430" s="16">
        <f>IF(Occurrence!K2430&gt;0,_xlfn.PERCENTILE.INC(Data!$O$2:$O$2441,($B$4+T2430*($B$5-1))/($B$3-1)),0)</f>
        <v/>
      </c>
      <c r="V2430" s="16">
        <f>IF(Occurrence!K2430&gt;0,_xlfn.PERCENTILE.INC(Occurrence!$I$2:$I$2441,($B$6+T2430*($B$7-1))/($B$3-1)),0)</f>
        <v/>
      </c>
      <c r="W2430" s="16">
        <f>IF(Occurrence!K2430&gt;0,Occurrence!K2430/V2430,0)</f>
        <v/>
      </c>
      <c r="X2430" s="9">
        <f>IF(Occurrence!K2430&gt;0,U2430*W2430,0)</f>
        <v/>
      </c>
      <c r="Y2430" s="24">
        <f>COUNTIF(Data!$X$2:$X$2441,"&lt;="&amp;Data!X2430)/($B$3+1)</f>
        <v/>
      </c>
      <c r="Z2430" s="16">
        <f>_xlfn.PERCENTILE.INC(Data!$U$2:$U$2441,Y2430)</f>
        <v/>
      </c>
      <c r="AA2430" s="16">
        <f>_xlfn.PERCENTILE.INC(Data!$V$2:$V$2441,Y2430)</f>
        <v/>
      </c>
      <c r="AB2430" s="16">
        <f>Data!X2430-AA2430</f>
        <v/>
      </c>
      <c r="AC2430" s="9">
        <f>Z2430+AB2430</f>
        <v/>
      </c>
      <c r="AD2430" s="24">
        <f>COUNTIF(Data!$Y$2:$Y$2441,"&lt;="&amp;Data!Y2430)/($B$3+1)</f>
        <v/>
      </c>
      <c r="AE2430" s="16">
        <f>_xlfn.PERCENTILE.INC(Data!$U$2:$U$2441,AD2430)</f>
        <v/>
      </c>
      <c r="AF2430" s="16">
        <f>_xlfn.PERCENTILE.INC(Data!$V$2:$V$2441,AD2430)</f>
        <v/>
      </c>
      <c r="AG2430" s="16">
        <f>Data!Y2430-AF2430</f>
        <v/>
      </c>
      <c r="AH2430" s="9">
        <f>AE2430+AG2430</f>
        <v/>
      </c>
    </row>
    <row r="2431">
      <c r="N2431" s="14">
        <f>Data!A2431</f>
        <v/>
      </c>
      <c r="O2431" s="24">
        <f>IF(Occurrence!J2431&gt;0,COUNTIFS(Occurrence!$J$2:$J$2441,"&gt;0",Occurrence!$J$2:$J$2441,"&lt;="&amp;Occurrence!J2431)/($B$8+1),0)</f>
        <v/>
      </c>
      <c r="P2431" s="16">
        <f>IF(Occurrence!J2431&gt;0,_xlfn.PERCENTILE.INC(Data!$O$2:$O$2441,($B$4+O2431*($B$5-1))/($B$3-1)),0)</f>
        <v/>
      </c>
      <c r="Q2431" s="16">
        <f>IF(Occurrence!J2431&gt;0,_xlfn.PERCENTILE.INC(Occurrence!$I$2:$I$2441,($B$6+O2431*($B$7-1))/($B$3-1)),0)</f>
        <v/>
      </c>
      <c r="R2431" s="16">
        <f>IF(Occurrence!J2431&gt;0,Occurrence!J2431/Q2431,0)</f>
        <v/>
      </c>
      <c r="S2431" s="9">
        <f>IF(Occurrence!J2431&gt;0,P2431*R2431,0)</f>
        <v/>
      </c>
      <c r="T2431" s="24">
        <f>IF(Occurrence!K2431&gt;0,COUNTIFS(Occurrence!$K$2:$K$2441,"&gt;0",Occurrence!$K$2:$K$2441,"&lt;="&amp;Occurrence!K2431)/($B$9+1),0)</f>
        <v/>
      </c>
      <c r="U2431" s="16">
        <f>IF(Occurrence!K2431&gt;0,_xlfn.PERCENTILE.INC(Data!$O$2:$O$2441,($B$4+T2431*($B$5-1))/($B$3-1)),0)</f>
        <v/>
      </c>
      <c r="V2431" s="16">
        <f>IF(Occurrence!K2431&gt;0,_xlfn.PERCENTILE.INC(Occurrence!$I$2:$I$2441,($B$6+T2431*($B$7-1))/($B$3-1)),0)</f>
        <v/>
      </c>
      <c r="W2431" s="16">
        <f>IF(Occurrence!K2431&gt;0,Occurrence!K2431/V2431,0)</f>
        <v/>
      </c>
      <c r="X2431" s="9">
        <f>IF(Occurrence!K2431&gt;0,U2431*W2431,0)</f>
        <v/>
      </c>
      <c r="Y2431" s="24">
        <f>COUNTIF(Data!$X$2:$X$2441,"&lt;="&amp;Data!X2431)/($B$3+1)</f>
        <v/>
      </c>
      <c r="Z2431" s="16">
        <f>_xlfn.PERCENTILE.INC(Data!$U$2:$U$2441,Y2431)</f>
        <v/>
      </c>
      <c r="AA2431" s="16">
        <f>_xlfn.PERCENTILE.INC(Data!$V$2:$V$2441,Y2431)</f>
        <v/>
      </c>
      <c r="AB2431" s="16">
        <f>Data!X2431-AA2431</f>
        <v/>
      </c>
      <c r="AC2431" s="9">
        <f>Z2431+AB2431</f>
        <v/>
      </c>
      <c r="AD2431" s="24">
        <f>COUNTIF(Data!$Y$2:$Y$2441,"&lt;="&amp;Data!Y2431)/($B$3+1)</f>
        <v/>
      </c>
      <c r="AE2431" s="16">
        <f>_xlfn.PERCENTILE.INC(Data!$U$2:$U$2441,AD2431)</f>
        <v/>
      </c>
      <c r="AF2431" s="16">
        <f>_xlfn.PERCENTILE.INC(Data!$V$2:$V$2441,AD2431)</f>
        <v/>
      </c>
      <c r="AG2431" s="16">
        <f>Data!Y2431-AF2431</f>
        <v/>
      </c>
      <c r="AH2431" s="9">
        <f>AE2431+AG2431</f>
        <v/>
      </c>
    </row>
    <row r="2432">
      <c r="N2432" s="14">
        <f>Data!A2432</f>
        <v/>
      </c>
      <c r="O2432" s="24">
        <f>IF(Occurrence!J2432&gt;0,COUNTIFS(Occurrence!$J$2:$J$2441,"&gt;0",Occurrence!$J$2:$J$2441,"&lt;="&amp;Occurrence!J2432)/($B$8+1),0)</f>
        <v/>
      </c>
      <c r="P2432" s="16">
        <f>IF(Occurrence!J2432&gt;0,_xlfn.PERCENTILE.INC(Data!$O$2:$O$2441,($B$4+O2432*($B$5-1))/($B$3-1)),0)</f>
        <v/>
      </c>
      <c r="Q2432" s="16">
        <f>IF(Occurrence!J2432&gt;0,_xlfn.PERCENTILE.INC(Occurrence!$I$2:$I$2441,($B$6+O2432*($B$7-1))/($B$3-1)),0)</f>
        <v/>
      </c>
      <c r="R2432" s="16">
        <f>IF(Occurrence!J2432&gt;0,Occurrence!J2432/Q2432,0)</f>
        <v/>
      </c>
      <c r="S2432" s="9">
        <f>IF(Occurrence!J2432&gt;0,P2432*R2432,0)</f>
        <v/>
      </c>
      <c r="T2432" s="24">
        <f>IF(Occurrence!K2432&gt;0,COUNTIFS(Occurrence!$K$2:$K$2441,"&gt;0",Occurrence!$K$2:$K$2441,"&lt;="&amp;Occurrence!K2432)/($B$9+1),0)</f>
        <v/>
      </c>
      <c r="U2432" s="16">
        <f>IF(Occurrence!K2432&gt;0,_xlfn.PERCENTILE.INC(Data!$O$2:$O$2441,($B$4+T2432*($B$5-1))/($B$3-1)),0)</f>
        <v/>
      </c>
      <c r="V2432" s="16">
        <f>IF(Occurrence!K2432&gt;0,_xlfn.PERCENTILE.INC(Occurrence!$I$2:$I$2441,($B$6+T2432*($B$7-1))/($B$3-1)),0)</f>
        <v/>
      </c>
      <c r="W2432" s="16">
        <f>IF(Occurrence!K2432&gt;0,Occurrence!K2432/V2432,0)</f>
        <v/>
      </c>
      <c r="X2432" s="9">
        <f>IF(Occurrence!K2432&gt;0,U2432*W2432,0)</f>
        <v/>
      </c>
      <c r="Y2432" s="24">
        <f>COUNTIF(Data!$X$2:$X$2441,"&lt;="&amp;Data!X2432)/($B$3+1)</f>
        <v/>
      </c>
      <c r="Z2432" s="16">
        <f>_xlfn.PERCENTILE.INC(Data!$U$2:$U$2441,Y2432)</f>
        <v/>
      </c>
      <c r="AA2432" s="16">
        <f>_xlfn.PERCENTILE.INC(Data!$V$2:$V$2441,Y2432)</f>
        <v/>
      </c>
      <c r="AB2432" s="16">
        <f>Data!X2432-AA2432</f>
        <v/>
      </c>
      <c r="AC2432" s="9">
        <f>Z2432+AB2432</f>
        <v/>
      </c>
      <c r="AD2432" s="24">
        <f>COUNTIF(Data!$Y$2:$Y$2441,"&lt;="&amp;Data!Y2432)/($B$3+1)</f>
        <v/>
      </c>
      <c r="AE2432" s="16">
        <f>_xlfn.PERCENTILE.INC(Data!$U$2:$U$2441,AD2432)</f>
        <v/>
      </c>
      <c r="AF2432" s="16">
        <f>_xlfn.PERCENTILE.INC(Data!$V$2:$V$2441,AD2432)</f>
        <v/>
      </c>
      <c r="AG2432" s="16">
        <f>Data!Y2432-AF2432</f>
        <v/>
      </c>
      <c r="AH2432" s="9">
        <f>AE2432+AG2432</f>
        <v/>
      </c>
    </row>
    <row r="2433">
      <c r="N2433" s="14">
        <f>Data!A2433</f>
        <v/>
      </c>
      <c r="O2433" s="24">
        <f>IF(Occurrence!J2433&gt;0,COUNTIFS(Occurrence!$J$2:$J$2441,"&gt;0",Occurrence!$J$2:$J$2441,"&lt;="&amp;Occurrence!J2433)/($B$8+1),0)</f>
        <v/>
      </c>
      <c r="P2433" s="16">
        <f>IF(Occurrence!J2433&gt;0,_xlfn.PERCENTILE.INC(Data!$O$2:$O$2441,($B$4+O2433*($B$5-1))/($B$3-1)),0)</f>
        <v/>
      </c>
      <c r="Q2433" s="16">
        <f>IF(Occurrence!J2433&gt;0,_xlfn.PERCENTILE.INC(Occurrence!$I$2:$I$2441,($B$6+O2433*($B$7-1))/($B$3-1)),0)</f>
        <v/>
      </c>
      <c r="R2433" s="16">
        <f>IF(Occurrence!J2433&gt;0,Occurrence!J2433/Q2433,0)</f>
        <v/>
      </c>
      <c r="S2433" s="9">
        <f>IF(Occurrence!J2433&gt;0,P2433*R2433,0)</f>
        <v/>
      </c>
      <c r="T2433" s="24">
        <f>IF(Occurrence!K2433&gt;0,COUNTIFS(Occurrence!$K$2:$K$2441,"&gt;0",Occurrence!$K$2:$K$2441,"&lt;="&amp;Occurrence!K2433)/($B$9+1),0)</f>
        <v/>
      </c>
      <c r="U2433" s="16">
        <f>IF(Occurrence!K2433&gt;0,_xlfn.PERCENTILE.INC(Data!$O$2:$O$2441,($B$4+T2433*($B$5-1))/($B$3-1)),0)</f>
        <v/>
      </c>
      <c r="V2433" s="16">
        <f>IF(Occurrence!K2433&gt;0,_xlfn.PERCENTILE.INC(Occurrence!$I$2:$I$2441,($B$6+T2433*($B$7-1))/($B$3-1)),0)</f>
        <v/>
      </c>
      <c r="W2433" s="16">
        <f>IF(Occurrence!K2433&gt;0,Occurrence!K2433/V2433,0)</f>
        <v/>
      </c>
      <c r="X2433" s="9">
        <f>IF(Occurrence!K2433&gt;0,U2433*W2433,0)</f>
        <v/>
      </c>
      <c r="Y2433" s="24">
        <f>COUNTIF(Data!$X$2:$X$2441,"&lt;="&amp;Data!X2433)/($B$3+1)</f>
        <v/>
      </c>
      <c r="Z2433" s="16">
        <f>_xlfn.PERCENTILE.INC(Data!$U$2:$U$2441,Y2433)</f>
        <v/>
      </c>
      <c r="AA2433" s="16">
        <f>_xlfn.PERCENTILE.INC(Data!$V$2:$V$2441,Y2433)</f>
        <v/>
      </c>
      <c r="AB2433" s="16">
        <f>Data!X2433-AA2433</f>
        <v/>
      </c>
      <c r="AC2433" s="9">
        <f>Z2433+AB2433</f>
        <v/>
      </c>
      <c r="AD2433" s="24">
        <f>COUNTIF(Data!$Y$2:$Y$2441,"&lt;="&amp;Data!Y2433)/($B$3+1)</f>
        <v/>
      </c>
      <c r="AE2433" s="16">
        <f>_xlfn.PERCENTILE.INC(Data!$U$2:$U$2441,AD2433)</f>
        <v/>
      </c>
      <c r="AF2433" s="16">
        <f>_xlfn.PERCENTILE.INC(Data!$V$2:$V$2441,AD2433)</f>
        <v/>
      </c>
      <c r="AG2433" s="16">
        <f>Data!Y2433-AF2433</f>
        <v/>
      </c>
      <c r="AH2433" s="9">
        <f>AE2433+AG2433</f>
        <v/>
      </c>
    </row>
    <row r="2434">
      <c r="N2434" s="14">
        <f>Data!A2434</f>
        <v/>
      </c>
      <c r="O2434" s="24">
        <f>IF(Occurrence!J2434&gt;0,COUNTIFS(Occurrence!$J$2:$J$2441,"&gt;0",Occurrence!$J$2:$J$2441,"&lt;="&amp;Occurrence!J2434)/($B$8+1),0)</f>
        <v/>
      </c>
      <c r="P2434" s="16">
        <f>IF(Occurrence!J2434&gt;0,_xlfn.PERCENTILE.INC(Data!$O$2:$O$2441,($B$4+O2434*($B$5-1))/($B$3-1)),0)</f>
        <v/>
      </c>
      <c r="Q2434" s="16">
        <f>IF(Occurrence!J2434&gt;0,_xlfn.PERCENTILE.INC(Occurrence!$I$2:$I$2441,($B$6+O2434*($B$7-1))/($B$3-1)),0)</f>
        <v/>
      </c>
      <c r="R2434" s="16">
        <f>IF(Occurrence!J2434&gt;0,Occurrence!J2434/Q2434,0)</f>
        <v/>
      </c>
      <c r="S2434" s="9">
        <f>IF(Occurrence!J2434&gt;0,P2434*R2434,0)</f>
        <v/>
      </c>
      <c r="T2434" s="24">
        <f>IF(Occurrence!K2434&gt;0,COUNTIFS(Occurrence!$K$2:$K$2441,"&gt;0",Occurrence!$K$2:$K$2441,"&lt;="&amp;Occurrence!K2434)/($B$9+1),0)</f>
        <v/>
      </c>
      <c r="U2434" s="16">
        <f>IF(Occurrence!K2434&gt;0,_xlfn.PERCENTILE.INC(Data!$O$2:$O$2441,($B$4+T2434*($B$5-1))/($B$3-1)),0)</f>
        <v/>
      </c>
      <c r="V2434" s="16">
        <f>IF(Occurrence!K2434&gt;0,_xlfn.PERCENTILE.INC(Occurrence!$I$2:$I$2441,($B$6+T2434*($B$7-1))/($B$3-1)),0)</f>
        <v/>
      </c>
      <c r="W2434" s="16">
        <f>IF(Occurrence!K2434&gt;0,Occurrence!K2434/V2434,0)</f>
        <v/>
      </c>
      <c r="X2434" s="9">
        <f>IF(Occurrence!K2434&gt;0,U2434*W2434,0)</f>
        <v/>
      </c>
      <c r="Y2434" s="24">
        <f>COUNTIF(Data!$X$2:$X$2441,"&lt;="&amp;Data!X2434)/($B$3+1)</f>
        <v/>
      </c>
      <c r="Z2434" s="16">
        <f>_xlfn.PERCENTILE.INC(Data!$U$2:$U$2441,Y2434)</f>
        <v/>
      </c>
      <c r="AA2434" s="16">
        <f>_xlfn.PERCENTILE.INC(Data!$V$2:$V$2441,Y2434)</f>
        <v/>
      </c>
      <c r="AB2434" s="16">
        <f>Data!X2434-AA2434</f>
        <v/>
      </c>
      <c r="AC2434" s="9">
        <f>Z2434+AB2434</f>
        <v/>
      </c>
      <c r="AD2434" s="24">
        <f>COUNTIF(Data!$Y$2:$Y$2441,"&lt;="&amp;Data!Y2434)/($B$3+1)</f>
        <v/>
      </c>
      <c r="AE2434" s="16">
        <f>_xlfn.PERCENTILE.INC(Data!$U$2:$U$2441,AD2434)</f>
        <v/>
      </c>
      <c r="AF2434" s="16">
        <f>_xlfn.PERCENTILE.INC(Data!$V$2:$V$2441,AD2434)</f>
        <v/>
      </c>
      <c r="AG2434" s="16">
        <f>Data!Y2434-AF2434</f>
        <v/>
      </c>
      <c r="AH2434" s="9">
        <f>AE2434+AG2434</f>
        <v/>
      </c>
    </row>
    <row r="2435">
      <c r="N2435" s="14">
        <f>Data!A2435</f>
        <v/>
      </c>
      <c r="O2435" s="24">
        <f>IF(Occurrence!J2435&gt;0,COUNTIFS(Occurrence!$J$2:$J$2441,"&gt;0",Occurrence!$J$2:$J$2441,"&lt;="&amp;Occurrence!J2435)/($B$8+1),0)</f>
        <v/>
      </c>
      <c r="P2435" s="16">
        <f>IF(Occurrence!J2435&gt;0,_xlfn.PERCENTILE.INC(Data!$O$2:$O$2441,($B$4+O2435*($B$5-1))/($B$3-1)),0)</f>
        <v/>
      </c>
      <c r="Q2435" s="16">
        <f>IF(Occurrence!J2435&gt;0,_xlfn.PERCENTILE.INC(Occurrence!$I$2:$I$2441,($B$6+O2435*($B$7-1))/($B$3-1)),0)</f>
        <v/>
      </c>
      <c r="R2435" s="16">
        <f>IF(Occurrence!J2435&gt;0,Occurrence!J2435/Q2435,0)</f>
        <v/>
      </c>
      <c r="S2435" s="9">
        <f>IF(Occurrence!J2435&gt;0,P2435*R2435,0)</f>
        <v/>
      </c>
      <c r="T2435" s="24">
        <f>IF(Occurrence!K2435&gt;0,COUNTIFS(Occurrence!$K$2:$K$2441,"&gt;0",Occurrence!$K$2:$K$2441,"&lt;="&amp;Occurrence!K2435)/($B$9+1),0)</f>
        <v/>
      </c>
      <c r="U2435" s="16">
        <f>IF(Occurrence!K2435&gt;0,_xlfn.PERCENTILE.INC(Data!$O$2:$O$2441,($B$4+T2435*($B$5-1))/($B$3-1)),0)</f>
        <v/>
      </c>
      <c r="V2435" s="16">
        <f>IF(Occurrence!K2435&gt;0,_xlfn.PERCENTILE.INC(Occurrence!$I$2:$I$2441,($B$6+T2435*($B$7-1))/($B$3-1)),0)</f>
        <v/>
      </c>
      <c r="W2435" s="16">
        <f>IF(Occurrence!K2435&gt;0,Occurrence!K2435/V2435,0)</f>
        <v/>
      </c>
      <c r="X2435" s="9">
        <f>IF(Occurrence!K2435&gt;0,U2435*W2435,0)</f>
        <v/>
      </c>
      <c r="Y2435" s="24">
        <f>COUNTIF(Data!$X$2:$X$2441,"&lt;="&amp;Data!X2435)/($B$3+1)</f>
        <v/>
      </c>
      <c r="Z2435" s="16">
        <f>_xlfn.PERCENTILE.INC(Data!$U$2:$U$2441,Y2435)</f>
        <v/>
      </c>
      <c r="AA2435" s="16">
        <f>_xlfn.PERCENTILE.INC(Data!$V$2:$V$2441,Y2435)</f>
        <v/>
      </c>
      <c r="AB2435" s="16">
        <f>Data!X2435-AA2435</f>
        <v/>
      </c>
      <c r="AC2435" s="9">
        <f>Z2435+AB2435</f>
        <v/>
      </c>
      <c r="AD2435" s="24">
        <f>COUNTIF(Data!$Y$2:$Y$2441,"&lt;="&amp;Data!Y2435)/($B$3+1)</f>
        <v/>
      </c>
      <c r="AE2435" s="16">
        <f>_xlfn.PERCENTILE.INC(Data!$U$2:$U$2441,AD2435)</f>
        <v/>
      </c>
      <c r="AF2435" s="16">
        <f>_xlfn.PERCENTILE.INC(Data!$V$2:$V$2441,AD2435)</f>
        <v/>
      </c>
      <c r="AG2435" s="16">
        <f>Data!Y2435-AF2435</f>
        <v/>
      </c>
      <c r="AH2435" s="9">
        <f>AE2435+AG2435</f>
        <v/>
      </c>
    </row>
    <row r="2436">
      <c r="N2436" s="14">
        <f>Data!A2436</f>
        <v/>
      </c>
      <c r="O2436" s="24">
        <f>IF(Occurrence!J2436&gt;0,COUNTIFS(Occurrence!$J$2:$J$2441,"&gt;0",Occurrence!$J$2:$J$2441,"&lt;="&amp;Occurrence!J2436)/($B$8+1),0)</f>
        <v/>
      </c>
      <c r="P2436" s="16">
        <f>IF(Occurrence!J2436&gt;0,_xlfn.PERCENTILE.INC(Data!$O$2:$O$2441,($B$4+O2436*($B$5-1))/($B$3-1)),0)</f>
        <v/>
      </c>
      <c r="Q2436" s="16">
        <f>IF(Occurrence!J2436&gt;0,_xlfn.PERCENTILE.INC(Occurrence!$I$2:$I$2441,($B$6+O2436*($B$7-1))/($B$3-1)),0)</f>
        <v/>
      </c>
      <c r="R2436" s="16">
        <f>IF(Occurrence!J2436&gt;0,Occurrence!J2436/Q2436,0)</f>
        <v/>
      </c>
      <c r="S2436" s="9">
        <f>IF(Occurrence!J2436&gt;0,P2436*R2436,0)</f>
        <v/>
      </c>
      <c r="T2436" s="24">
        <f>IF(Occurrence!K2436&gt;0,COUNTIFS(Occurrence!$K$2:$K$2441,"&gt;0",Occurrence!$K$2:$K$2441,"&lt;="&amp;Occurrence!K2436)/($B$9+1),0)</f>
        <v/>
      </c>
      <c r="U2436" s="16">
        <f>IF(Occurrence!K2436&gt;0,_xlfn.PERCENTILE.INC(Data!$O$2:$O$2441,($B$4+T2436*($B$5-1))/($B$3-1)),0)</f>
        <v/>
      </c>
      <c r="V2436" s="16">
        <f>IF(Occurrence!K2436&gt;0,_xlfn.PERCENTILE.INC(Occurrence!$I$2:$I$2441,($B$6+T2436*($B$7-1))/($B$3-1)),0)</f>
        <v/>
      </c>
      <c r="W2436" s="16">
        <f>IF(Occurrence!K2436&gt;0,Occurrence!K2436/V2436,0)</f>
        <v/>
      </c>
      <c r="X2436" s="9">
        <f>IF(Occurrence!K2436&gt;0,U2436*W2436,0)</f>
        <v/>
      </c>
      <c r="Y2436" s="24">
        <f>COUNTIF(Data!$X$2:$X$2441,"&lt;="&amp;Data!X2436)/($B$3+1)</f>
        <v/>
      </c>
      <c r="Z2436" s="16">
        <f>_xlfn.PERCENTILE.INC(Data!$U$2:$U$2441,Y2436)</f>
        <v/>
      </c>
      <c r="AA2436" s="16">
        <f>_xlfn.PERCENTILE.INC(Data!$V$2:$V$2441,Y2436)</f>
        <v/>
      </c>
      <c r="AB2436" s="16">
        <f>Data!X2436-AA2436</f>
        <v/>
      </c>
      <c r="AC2436" s="9">
        <f>Z2436+AB2436</f>
        <v/>
      </c>
      <c r="AD2436" s="24">
        <f>COUNTIF(Data!$Y$2:$Y$2441,"&lt;="&amp;Data!Y2436)/($B$3+1)</f>
        <v/>
      </c>
      <c r="AE2436" s="16">
        <f>_xlfn.PERCENTILE.INC(Data!$U$2:$U$2441,AD2436)</f>
        <v/>
      </c>
      <c r="AF2436" s="16">
        <f>_xlfn.PERCENTILE.INC(Data!$V$2:$V$2441,AD2436)</f>
        <v/>
      </c>
      <c r="AG2436" s="16">
        <f>Data!Y2436-AF2436</f>
        <v/>
      </c>
      <c r="AH2436" s="9">
        <f>AE2436+AG2436</f>
        <v/>
      </c>
    </row>
    <row r="2437">
      <c r="N2437" s="14">
        <f>Data!A2437</f>
        <v/>
      </c>
      <c r="O2437" s="24">
        <f>IF(Occurrence!J2437&gt;0,COUNTIFS(Occurrence!$J$2:$J$2441,"&gt;0",Occurrence!$J$2:$J$2441,"&lt;="&amp;Occurrence!J2437)/($B$8+1),0)</f>
        <v/>
      </c>
      <c r="P2437" s="16">
        <f>IF(Occurrence!J2437&gt;0,_xlfn.PERCENTILE.INC(Data!$O$2:$O$2441,($B$4+O2437*($B$5-1))/($B$3-1)),0)</f>
        <v/>
      </c>
      <c r="Q2437" s="16">
        <f>IF(Occurrence!J2437&gt;0,_xlfn.PERCENTILE.INC(Occurrence!$I$2:$I$2441,($B$6+O2437*($B$7-1))/($B$3-1)),0)</f>
        <v/>
      </c>
      <c r="R2437" s="16">
        <f>IF(Occurrence!J2437&gt;0,Occurrence!J2437/Q2437,0)</f>
        <v/>
      </c>
      <c r="S2437" s="9">
        <f>IF(Occurrence!J2437&gt;0,P2437*R2437,0)</f>
        <v/>
      </c>
      <c r="T2437" s="24">
        <f>IF(Occurrence!K2437&gt;0,COUNTIFS(Occurrence!$K$2:$K$2441,"&gt;0",Occurrence!$K$2:$K$2441,"&lt;="&amp;Occurrence!K2437)/($B$9+1),0)</f>
        <v/>
      </c>
      <c r="U2437" s="16">
        <f>IF(Occurrence!K2437&gt;0,_xlfn.PERCENTILE.INC(Data!$O$2:$O$2441,($B$4+T2437*($B$5-1))/($B$3-1)),0)</f>
        <v/>
      </c>
      <c r="V2437" s="16">
        <f>IF(Occurrence!K2437&gt;0,_xlfn.PERCENTILE.INC(Occurrence!$I$2:$I$2441,($B$6+T2437*($B$7-1))/($B$3-1)),0)</f>
        <v/>
      </c>
      <c r="W2437" s="16">
        <f>IF(Occurrence!K2437&gt;0,Occurrence!K2437/V2437,0)</f>
        <v/>
      </c>
      <c r="X2437" s="9">
        <f>IF(Occurrence!K2437&gt;0,U2437*W2437,0)</f>
        <v/>
      </c>
      <c r="Y2437" s="24">
        <f>COUNTIF(Data!$X$2:$X$2441,"&lt;="&amp;Data!X2437)/($B$3+1)</f>
        <v/>
      </c>
      <c r="Z2437" s="16">
        <f>_xlfn.PERCENTILE.INC(Data!$U$2:$U$2441,Y2437)</f>
        <v/>
      </c>
      <c r="AA2437" s="16">
        <f>_xlfn.PERCENTILE.INC(Data!$V$2:$V$2441,Y2437)</f>
        <v/>
      </c>
      <c r="AB2437" s="16">
        <f>Data!X2437-AA2437</f>
        <v/>
      </c>
      <c r="AC2437" s="9">
        <f>Z2437+AB2437</f>
        <v/>
      </c>
      <c r="AD2437" s="24">
        <f>COUNTIF(Data!$Y$2:$Y$2441,"&lt;="&amp;Data!Y2437)/($B$3+1)</f>
        <v/>
      </c>
      <c r="AE2437" s="16">
        <f>_xlfn.PERCENTILE.INC(Data!$U$2:$U$2441,AD2437)</f>
        <v/>
      </c>
      <c r="AF2437" s="16">
        <f>_xlfn.PERCENTILE.INC(Data!$V$2:$V$2441,AD2437)</f>
        <v/>
      </c>
      <c r="AG2437" s="16">
        <f>Data!Y2437-AF2437</f>
        <v/>
      </c>
      <c r="AH2437" s="9">
        <f>AE2437+AG2437</f>
        <v/>
      </c>
    </row>
    <row r="2438">
      <c r="N2438" s="14">
        <f>Data!A2438</f>
        <v/>
      </c>
      <c r="O2438" s="24">
        <f>IF(Occurrence!J2438&gt;0,COUNTIFS(Occurrence!$J$2:$J$2441,"&gt;0",Occurrence!$J$2:$J$2441,"&lt;="&amp;Occurrence!J2438)/($B$8+1),0)</f>
        <v/>
      </c>
      <c r="P2438" s="16">
        <f>IF(Occurrence!J2438&gt;0,_xlfn.PERCENTILE.INC(Data!$O$2:$O$2441,($B$4+O2438*($B$5-1))/($B$3-1)),0)</f>
        <v/>
      </c>
      <c r="Q2438" s="16">
        <f>IF(Occurrence!J2438&gt;0,_xlfn.PERCENTILE.INC(Occurrence!$I$2:$I$2441,($B$6+O2438*($B$7-1))/($B$3-1)),0)</f>
        <v/>
      </c>
      <c r="R2438" s="16">
        <f>IF(Occurrence!J2438&gt;0,Occurrence!J2438/Q2438,0)</f>
        <v/>
      </c>
      <c r="S2438" s="9">
        <f>IF(Occurrence!J2438&gt;0,P2438*R2438,0)</f>
        <v/>
      </c>
      <c r="T2438" s="24">
        <f>IF(Occurrence!K2438&gt;0,COUNTIFS(Occurrence!$K$2:$K$2441,"&gt;0",Occurrence!$K$2:$K$2441,"&lt;="&amp;Occurrence!K2438)/($B$9+1),0)</f>
        <v/>
      </c>
      <c r="U2438" s="16">
        <f>IF(Occurrence!K2438&gt;0,_xlfn.PERCENTILE.INC(Data!$O$2:$O$2441,($B$4+T2438*($B$5-1))/($B$3-1)),0)</f>
        <v/>
      </c>
      <c r="V2438" s="16">
        <f>IF(Occurrence!K2438&gt;0,_xlfn.PERCENTILE.INC(Occurrence!$I$2:$I$2441,($B$6+T2438*($B$7-1))/($B$3-1)),0)</f>
        <v/>
      </c>
      <c r="W2438" s="16">
        <f>IF(Occurrence!K2438&gt;0,Occurrence!K2438/V2438,0)</f>
        <v/>
      </c>
      <c r="X2438" s="9">
        <f>IF(Occurrence!K2438&gt;0,U2438*W2438,0)</f>
        <v/>
      </c>
      <c r="Y2438" s="24">
        <f>COUNTIF(Data!$X$2:$X$2441,"&lt;="&amp;Data!X2438)/($B$3+1)</f>
        <v/>
      </c>
      <c r="Z2438" s="16">
        <f>_xlfn.PERCENTILE.INC(Data!$U$2:$U$2441,Y2438)</f>
        <v/>
      </c>
      <c r="AA2438" s="16">
        <f>_xlfn.PERCENTILE.INC(Data!$V$2:$V$2441,Y2438)</f>
        <v/>
      </c>
      <c r="AB2438" s="16">
        <f>Data!X2438-AA2438</f>
        <v/>
      </c>
      <c r="AC2438" s="9">
        <f>Z2438+AB2438</f>
        <v/>
      </c>
      <c r="AD2438" s="24">
        <f>COUNTIF(Data!$Y$2:$Y$2441,"&lt;="&amp;Data!Y2438)/($B$3+1)</f>
        <v/>
      </c>
      <c r="AE2438" s="16">
        <f>_xlfn.PERCENTILE.INC(Data!$U$2:$U$2441,AD2438)</f>
        <v/>
      </c>
      <c r="AF2438" s="16">
        <f>_xlfn.PERCENTILE.INC(Data!$V$2:$V$2441,AD2438)</f>
        <v/>
      </c>
      <c r="AG2438" s="16">
        <f>Data!Y2438-AF2438</f>
        <v/>
      </c>
      <c r="AH2438" s="9">
        <f>AE2438+AG2438</f>
        <v/>
      </c>
    </row>
    <row r="2439">
      <c r="N2439" s="14">
        <f>Data!A2439</f>
        <v/>
      </c>
      <c r="O2439" s="24">
        <f>IF(Occurrence!J2439&gt;0,COUNTIFS(Occurrence!$J$2:$J$2441,"&gt;0",Occurrence!$J$2:$J$2441,"&lt;="&amp;Occurrence!J2439)/($B$8+1),0)</f>
        <v/>
      </c>
      <c r="P2439" s="16">
        <f>IF(Occurrence!J2439&gt;0,_xlfn.PERCENTILE.INC(Data!$O$2:$O$2441,($B$4+O2439*($B$5-1))/($B$3-1)),0)</f>
        <v/>
      </c>
      <c r="Q2439" s="16">
        <f>IF(Occurrence!J2439&gt;0,_xlfn.PERCENTILE.INC(Occurrence!$I$2:$I$2441,($B$6+O2439*($B$7-1))/($B$3-1)),0)</f>
        <v/>
      </c>
      <c r="R2439" s="16">
        <f>IF(Occurrence!J2439&gt;0,Occurrence!J2439/Q2439,0)</f>
        <v/>
      </c>
      <c r="S2439" s="9">
        <f>IF(Occurrence!J2439&gt;0,P2439*R2439,0)</f>
        <v/>
      </c>
      <c r="T2439" s="24">
        <f>IF(Occurrence!K2439&gt;0,COUNTIFS(Occurrence!$K$2:$K$2441,"&gt;0",Occurrence!$K$2:$K$2441,"&lt;="&amp;Occurrence!K2439)/($B$9+1),0)</f>
        <v/>
      </c>
      <c r="U2439" s="16">
        <f>IF(Occurrence!K2439&gt;0,_xlfn.PERCENTILE.INC(Data!$O$2:$O$2441,($B$4+T2439*($B$5-1))/($B$3-1)),0)</f>
        <v/>
      </c>
      <c r="V2439" s="16">
        <f>IF(Occurrence!K2439&gt;0,_xlfn.PERCENTILE.INC(Occurrence!$I$2:$I$2441,($B$6+T2439*($B$7-1))/($B$3-1)),0)</f>
        <v/>
      </c>
      <c r="W2439" s="16">
        <f>IF(Occurrence!K2439&gt;0,Occurrence!K2439/V2439,0)</f>
        <v/>
      </c>
      <c r="X2439" s="9">
        <f>IF(Occurrence!K2439&gt;0,U2439*W2439,0)</f>
        <v/>
      </c>
      <c r="Y2439" s="24">
        <f>COUNTIF(Data!$X$2:$X$2441,"&lt;="&amp;Data!X2439)/($B$3+1)</f>
        <v/>
      </c>
      <c r="Z2439" s="16">
        <f>_xlfn.PERCENTILE.INC(Data!$U$2:$U$2441,Y2439)</f>
        <v/>
      </c>
      <c r="AA2439" s="16">
        <f>_xlfn.PERCENTILE.INC(Data!$V$2:$V$2441,Y2439)</f>
        <v/>
      </c>
      <c r="AB2439" s="16">
        <f>Data!X2439-AA2439</f>
        <v/>
      </c>
      <c r="AC2439" s="9">
        <f>Z2439+AB2439</f>
        <v/>
      </c>
      <c r="AD2439" s="24">
        <f>COUNTIF(Data!$Y$2:$Y$2441,"&lt;="&amp;Data!Y2439)/($B$3+1)</f>
        <v/>
      </c>
      <c r="AE2439" s="16">
        <f>_xlfn.PERCENTILE.INC(Data!$U$2:$U$2441,AD2439)</f>
        <v/>
      </c>
      <c r="AF2439" s="16">
        <f>_xlfn.PERCENTILE.INC(Data!$V$2:$V$2441,AD2439)</f>
        <v/>
      </c>
      <c r="AG2439" s="16">
        <f>Data!Y2439-AF2439</f>
        <v/>
      </c>
      <c r="AH2439" s="9">
        <f>AE2439+AG2439</f>
        <v/>
      </c>
    </row>
    <row r="2440">
      <c r="N2440" s="14">
        <f>Data!A2440</f>
        <v/>
      </c>
      <c r="O2440" s="24">
        <f>IF(Occurrence!J2440&gt;0,COUNTIFS(Occurrence!$J$2:$J$2441,"&gt;0",Occurrence!$J$2:$J$2441,"&lt;="&amp;Occurrence!J2440)/($B$8+1),0)</f>
        <v/>
      </c>
      <c r="P2440" s="16">
        <f>IF(Occurrence!J2440&gt;0,_xlfn.PERCENTILE.INC(Data!$O$2:$O$2441,($B$4+O2440*($B$5-1))/($B$3-1)),0)</f>
        <v/>
      </c>
      <c r="Q2440" s="16">
        <f>IF(Occurrence!J2440&gt;0,_xlfn.PERCENTILE.INC(Occurrence!$I$2:$I$2441,($B$6+O2440*($B$7-1))/($B$3-1)),0)</f>
        <v/>
      </c>
      <c r="R2440" s="16">
        <f>IF(Occurrence!J2440&gt;0,Occurrence!J2440/Q2440,0)</f>
        <v/>
      </c>
      <c r="S2440" s="9">
        <f>IF(Occurrence!J2440&gt;0,P2440*R2440,0)</f>
        <v/>
      </c>
      <c r="T2440" s="24">
        <f>IF(Occurrence!K2440&gt;0,COUNTIFS(Occurrence!$K$2:$K$2441,"&gt;0",Occurrence!$K$2:$K$2441,"&lt;="&amp;Occurrence!K2440)/($B$9+1),0)</f>
        <v/>
      </c>
      <c r="U2440" s="16">
        <f>IF(Occurrence!K2440&gt;0,_xlfn.PERCENTILE.INC(Data!$O$2:$O$2441,($B$4+T2440*($B$5-1))/($B$3-1)),0)</f>
        <v/>
      </c>
      <c r="V2440" s="16">
        <f>IF(Occurrence!K2440&gt;0,_xlfn.PERCENTILE.INC(Occurrence!$I$2:$I$2441,($B$6+T2440*($B$7-1))/($B$3-1)),0)</f>
        <v/>
      </c>
      <c r="W2440" s="16">
        <f>IF(Occurrence!K2440&gt;0,Occurrence!K2440/V2440,0)</f>
        <v/>
      </c>
      <c r="X2440" s="9">
        <f>IF(Occurrence!K2440&gt;0,U2440*W2440,0)</f>
        <v/>
      </c>
      <c r="Y2440" s="24">
        <f>COUNTIF(Data!$X$2:$X$2441,"&lt;="&amp;Data!X2440)/($B$3+1)</f>
        <v/>
      </c>
      <c r="Z2440" s="16">
        <f>_xlfn.PERCENTILE.INC(Data!$U$2:$U$2441,Y2440)</f>
        <v/>
      </c>
      <c r="AA2440" s="16">
        <f>_xlfn.PERCENTILE.INC(Data!$V$2:$V$2441,Y2440)</f>
        <v/>
      </c>
      <c r="AB2440" s="16">
        <f>Data!X2440-AA2440</f>
        <v/>
      </c>
      <c r="AC2440" s="9">
        <f>Z2440+AB2440</f>
        <v/>
      </c>
      <c r="AD2440" s="24">
        <f>COUNTIF(Data!$Y$2:$Y$2441,"&lt;="&amp;Data!Y2440)/($B$3+1)</f>
        <v/>
      </c>
      <c r="AE2440" s="16">
        <f>_xlfn.PERCENTILE.INC(Data!$U$2:$U$2441,AD2440)</f>
        <v/>
      </c>
      <c r="AF2440" s="16">
        <f>_xlfn.PERCENTILE.INC(Data!$V$2:$V$2441,AD2440)</f>
        <v/>
      </c>
      <c r="AG2440" s="16">
        <f>Data!Y2440-AF2440</f>
        <v/>
      </c>
      <c r="AH2440" s="9">
        <f>AE2440+AG2440</f>
        <v/>
      </c>
    </row>
    <row r="2441">
      <c r="N2441" s="14">
        <f>Data!A2441</f>
        <v/>
      </c>
      <c r="O2441" s="24">
        <f>IF(Occurrence!J2441&gt;0,COUNTIFS(Occurrence!$J$2:$J$2441,"&gt;0",Occurrence!$J$2:$J$2441,"&lt;="&amp;Occurrence!J2441)/($B$8+1),0)</f>
        <v/>
      </c>
      <c r="P2441" s="16">
        <f>IF(Occurrence!J2441&gt;0,_xlfn.PERCENTILE.INC(Data!$O$2:$O$2441,($B$4+O2441*($B$5-1))/($B$3-1)),0)</f>
        <v/>
      </c>
      <c r="Q2441" s="16">
        <f>IF(Occurrence!J2441&gt;0,_xlfn.PERCENTILE.INC(Occurrence!$I$2:$I$2441,($B$6+O2441*($B$7-1))/($B$3-1)),0)</f>
        <v/>
      </c>
      <c r="R2441" s="16">
        <f>IF(Occurrence!J2441&gt;0,Occurrence!J2441/Q2441,0)</f>
        <v/>
      </c>
      <c r="S2441" s="9">
        <f>IF(Occurrence!J2441&gt;0,P2441*R2441,0)</f>
        <v/>
      </c>
      <c r="T2441" s="24">
        <f>IF(Occurrence!K2441&gt;0,COUNTIFS(Occurrence!$K$2:$K$2441,"&gt;0",Occurrence!$K$2:$K$2441,"&lt;="&amp;Occurrence!K2441)/($B$9+1),0)</f>
        <v/>
      </c>
      <c r="U2441" s="16">
        <f>IF(Occurrence!K2441&gt;0,_xlfn.PERCENTILE.INC(Data!$O$2:$O$2441,($B$4+T2441*($B$5-1))/($B$3-1)),0)</f>
        <v/>
      </c>
      <c r="V2441" s="16">
        <f>IF(Occurrence!K2441&gt;0,_xlfn.PERCENTILE.INC(Occurrence!$I$2:$I$2441,($B$6+T2441*($B$7-1))/($B$3-1)),0)</f>
        <v/>
      </c>
      <c r="W2441" s="16">
        <f>IF(Occurrence!K2441&gt;0,Occurrence!K2441/V2441,0)</f>
        <v/>
      </c>
      <c r="X2441" s="9">
        <f>IF(Occurrence!K2441&gt;0,U2441*W2441,0)</f>
        <v/>
      </c>
      <c r="Y2441" s="24">
        <f>COUNTIF(Data!$X$2:$X$2441,"&lt;="&amp;Data!X2441)/($B$3+1)</f>
        <v/>
      </c>
      <c r="Z2441" s="16">
        <f>_xlfn.PERCENTILE.INC(Data!$U$2:$U$2441,Y2441)</f>
        <v/>
      </c>
      <c r="AA2441" s="16">
        <f>_xlfn.PERCENTILE.INC(Data!$V$2:$V$2441,Y2441)</f>
        <v/>
      </c>
      <c r="AB2441" s="16">
        <f>Data!X2441-AA2441</f>
        <v/>
      </c>
      <c r="AC2441" s="9">
        <f>Z2441+AB2441</f>
        <v/>
      </c>
      <c r="AD2441" s="24">
        <f>COUNTIF(Data!$Y$2:$Y$2441,"&lt;="&amp;Data!Y2441)/($B$3+1)</f>
        <v/>
      </c>
      <c r="AE2441" s="16">
        <f>_xlfn.PERCENTILE.INC(Data!$U$2:$U$2441,AD2441)</f>
        <v/>
      </c>
      <c r="AF2441" s="16">
        <f>_xlfn.PERCENTILE.INC(Data!$V$2:$V$2441,AD2441)</f>
        <v/>
      </c>
      <c r="AG2441" s="16">
        <f>Data!Y2441-AF2441</f>
        <v/>
      </c>
      <c r="AH2441" s="9">
        <f>AE2441+AG2441</f>
        <v/>
      </c>
    </row>
  </sheetData>
  <pageMargins left="0.75" right="0.75" top="1" bottom="1" header="0.5" footer="0.5"/>
  <drawing xmlns:r="http://schemas.openxmlformats.org/officeDocument/2006/relationships" r:id="rId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H5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 width="14" customWidth="1" min="8" max="8"/>
  </cols>
  <sheetData>
    <row r="1">
      <c r="A1" s="1" t="inlineStr">
        <is>
          <t>Evaluation of raw and corrected series on held-out data</t>
        </is>
      </c>
    </row>
    <row r="2">
      <c r="A2" s="5" t="inlineStr">
        <is>
          <t>Validation = 20 held-out seasons of the historical climate (observations known). Future = model future compared with the synthetic truth. Smaller |bias|, KS and quantile RMSE are better. Wet-day fraction and wet-day P95 are for rain; SD and P95 for temperature.</t>
        </is>
      </c>
    </row>
    <row r="4">
      <c r="A4" s="4" t="inlineStr">
        <is>
          <t>Rain, validation (held-out historical seasons)</t>
        </is>
      </c>
    </row>
    <row r="5" ht="32" customHeight="1">
      <c r="A5" s="6" t="inlineStr">
        <is>
          <t>Series</t>
        </is>
      </c>
      <c r="B5" s="6" t="inlineStr">
        <is>
          <t>Mean</t>
        </is>
      </c>
      <c r="C5" s="6" t="inlineStr">
        <is>
          <t>Mean bias vs reference</t>
        </is>
      </c>
      <c r="D5" s="6" t="inlineStr">
        <is>
          <t>Wet-day fraction</t>
        </is>
      </c>
      <c r="E5" s="6" t="inlineStr">
        <is>
          <t>Wet-day P95</t>
        </is>
      </c>
      <c r="F5" s="6" t="inlineStr">
        <is>
          <t>P95 bias vs reference</t>
        </is>
      </c>
      <c r="G5" s="6" t="inlineStr">
        <is>
          <t>KS distance</t>
        </is>
      </c>
      <c r="H5" s="6" t="inlineStr">
        <is>
          <t>Quantile RMSE</t>
        </is>
      </c>
    </row>
    <row r="6">
      <c r="A6" s="4" t="inlineStr">
        <is>
          <t>Observed (val)</t>
        </is>
      </c>
      <c r="B6" s="9">
        <f>AVERAGE(Data!$Q$2:$Q$2441)</f>
        <v/>
      </c>
      <c r="C6" s="9">
        <f>B6-$B$6</f>
        <v/>
      </c>
      <c r="D6" s="16">
        <f>COUNTIF(Data!$Q$2:$Q$2441,"&gt;0")/COUNT(Data!$Q$2:$Q$2441)</f>
        <v/>
      </c>
      <c r="E6" s="9">
        <f>_xlfn.PERCENTILE.INC(Data!$Q$2:$Q$2441,(COUNTIF(Data!$Q$2:$Q$2441,0)+0.95*(COUNT(Data!$Q$2:$Q$2441)-COUNTIF(Data!$Q$2:$Q$2441,0)-1))/(COUNT(Data!$Q$2:$Q$2441)-1))</f>
        <v/>
      </c>
      <c r="F6" s="9">
        <f>E6-$E$6</f>
        <v/>
      </c>
    </row>
    <row r="7">
      <c r="A7" s="7" t="inlineStr">
        <is>
          <t>Raw model</t>
        </is>
      </c>
      <c r="B7" s="9">
        <f>AVERAGE(Data!$R$2:$R$2441)</f>
        <v/>
      </c>
      <c r="C7" s="9">
        <f>B7-$B$6</f>
        <v/>
      </c>
      <c r="D7" s="16">
        <f>COUNTIF(Data!$R$2:$R$2441,"&gt;0")/COUNT(Data!$R$2:$R$2441)</f>
        <v/>
      </c>
      <c r="E7" s="9">
        <f>_xlfn.PERCENTILE.INC(Data!$R$2:$R$2441,(COUNTIF(Data!$R$2:$R$2441,0)+0.95*(COUNT(Data!$R$2:$R$2441)-COUNTIF(Data!$R$2:$R$2441,0)-1))/(COUNT(Data!$R$2:$R$2441)-1))</f>
        <v/>
      </c>
      <c r="F7" s="9">
        <f>E7-$E$6</f>
        <v/>
      </c>
      <c r="G7" s="19">
        <f>Eval_calc!C26</f>
        <v/>
      </c>
      <c r="H7" s="19">
        <f>Eval_calc!C49</f>
        <v/>
      </c>
    </row>
    <row r="8">
      <c r="A8" s="7" t="inlineStr">
        <is>
          <t>Occurrence adj. only</t>
        </is>
      </c>
      <c r="B8" s="9">
        <f>AVERAGE(Occurrence!$J$2:$J$2441)</f>
        <v/>
      </c>
      <c r="C8" s="9">
        <f>B8-$B$6</f>
        <v/>
      </c>
      <c r="D8" s="16">
        <f>COUNTIF(Occurrence!$J$2:$J$2441,"&gt;0")/COUNT(Occurrence!$J$2:$J$2441)</f>
        <v/>
      </c>
      <c r="E8" s="9">
        <f>_xlfn.PERCENTILE.INC(Occurrence!$J$2:$J$2441,(COUNTIF(Occurrence!$J$2:$J$2441,0)+0.95*(COUNT(Occurrence!$J$2:$J$2441)-COUNTIF(Occurrence!$J$2:$J$2441,0)-1))/(COUNT(Occurrence!$J$2:$J$2441)-1))</f>
        <v/>
      </c>
      <c r="F8" s="9">
        <f>E8-$E$6</f>
        <v/>
      </c>
      <c r="G8" s="19">
        <f>Eval_calc!D26</f>
        <v/>
      </c>
      <c r="H8" s="19">
        <f>Eval_calc!D49</f>
        <v/>
      </c>
    </row>
    <row r="9">
      <c r="A9" s="7" t="inlineStr">
        <is>
          <t>Delta (mean)</t>
        </is>
      </c>
      <c r="B9" s="9">
        <f>AVERAGE(Delta!$I$2:$I$2441)</f>
        <v/>
      </c>
      <c r="C9" s="9">
        <f>B9-$B$6</f>
        <v/>
      </c>
      <c r="D9" s="16">
        <f>COUNTIF(Delta!$I$2:$I$2441,"&gt;0")/COUNT(Delta!$I$2:$I$2441)</f>
        <v/>
      </c>
      <c r="E9" s="9">
        <f>_xlfn.PERCENTILE.INC(Delta!$I$2:$I$2441,(COUNTIF(Delta!$I$2:$I$2441,0)+0.95*(COUNT(Delta!$I$2:$I$2441)-COUNTIF(Delta!$I$2:$I$2441,0)-1))/(COUNT(Delta!$I$2:$I$2441)-1))</f>
        <v/>
      </c>
      <c r="F9" s="9">
        <f>E9-$E$6</f>
        <v/>
      </c>
      <c r="G9" s="19">
        <f>Eval_calc!E26</f>
        <v/>
      </c>
      <c r="H9" s="19">
        <f>Eval_calc!E49</f>
        <v/>
      </c>
    </row>
    <row r="10">
      <c r="A10" s="7" t="inlineStr">
        <is>
          <t>Delta (mean+spread)</t>
        </is>
      </c>
      <c r="B10" s="9">
        <f>AVERAGE(Delta!$J$2:$J$2441)</f>
        <v/>
      </c>
      <c r="C10" s="9">
        <f>B10-$B$6</f>
        <v/>
      </c>
      <c r="D10" s="16">
        <f>COUNTIF(Delta!$J$2:$J$2441,"&gt;0")/COUNT(Delta!$J$2:$J$2441)</f>
        <v/>
      </c>
      <c r="E10" s="9">
        <f>_xlfn.PERCENTILE.INC(Delta!$J$2:$J$2441,(COUNTIF(Delta!$J$2:$J$2441,0)+0.95*(COUNT(Delta!$J$2:$J$2441)-COUNTIF(Delta!$J$2:$J$2441,0)-1))/(COUNT(Delta!$J$2:$J$2441)-1))</f>
        <v/>
      </c>
      <c r="F10" s="9">
        <f>E10-$E$6</f>
        <v/>
      </c>
      <c r="G10" s="19">
        <f>Eval_calc!F26</f>
        <v/>
      </c>
      <c r="H10" s="19">
        <f>Eval_calc!F49</f>
        <v/>
      </c>
    </row>
    <row r="11">
      <c r="A11" s="7" t="inlineStr">
        <is>
          <t>QM gamma</t>
        </is>
      </c>
      <c r="B11" s="9">
        <f>AVERAGE(QM_gamma!$J$2:$J$2441)</f>
        <v/>
      </c>
      <c r="C11" s="9">
        <f>B11-$B$6</f>
        <v/>
      </c>
      <c r="D11" s="16">
        <f>COUNTIF(QM_gamma!$J$2:$J$2441,"&gt;0")/COUNT(QM_gamma!$J$2:$J$2441)</f>
        <v/>
      </c>
      <c r="E11" s="9">
        <f>_xlfn.PERCENTILE.INC(QM_gamma!$J$2:$J$2441,(COUNTIF(QM_gamma!$J$2:$J$2441,0)+0.95*(COUNT(QM_gamma!$J$2:$J$2441)-COUNTIF(QM_gamma!$J$2:$J$2441,0)-1))/(COUNT(QM_gamma!$J$2:$J$2441)-1))</f>
        <v/>
      </c>
      <c r="F11" s="9">
        <f>E11-$E$6</f>
        <v/>
      </c>
      <c r="G11" s="19">
        <f>Eval_calc!G26</f>
        <v/>
      </c>
      <c r="H11" s="19">
        <f>Eval_calc!G49</f>
        <v/>
      </c>
    </row>
    <row r="12">
      <c r="A12" s="7" t="inlineStr">
        <is>
          <t>QM empirical</t>
        </is>
      </c>
      <c r="B12" s="9">
        <f>AVERAGE(QM_empirical!$M$2:$M$2441)</f>
        <v/>
      </c>
      <c r="C12" s="9">
        <f>B12-$B$6</f>
        <v/>
      </c>
      <c r="D12" s="16">
        <f>COUNTIF(QM_empirical!$M$2:$M$2441,"&gt;0")/COUNT(QM_empirical!$M$2:$M$2441)</f>
        <v/>
      </c>
      <c r="E12" s="9">
        <f>_xlfn.PERCENTILE.INC(QM_empirical!$M$2:$M$2441,(COUNTIF(QM_empirical!$M$2:$M$2441,0)+0.95*(COUNT(QM_empirical!$M$2:$M$2441)-COUNTIF(QM_empirical!$M$2:$M$2441,0)-1))/(COUNT(QM_empirical!$M$2:$M$2441)-1))</f>
        <v/>
      </c>
      <c r="F12" s="9">
        <f>E12-$E$6</f>
        <v/>
      </c>
      <c r="G12" s="19">
        <f>Eval_calc!H26</f>
        <v/>
      </c>
      <c r="H12" s="19">
        <f>Eval_calc!H49</f>
        <v/>
      </c>
    </row>
    <row r="13">
      <c r="A13" s="7" t="inlineStr">
        <is>
          <t>QDM</t>
        </is>
      </c>
      <c r="B13" s="9">
        <f>AVERAGE(QDM!$S$2:$S$2441)</f>
        <v/>
      </c>
      <c r="C13" s="9">
        <f>B13-$B$6</f>
        <v/>
      </c>
      <c r="D13" s="16">
        <f>COUNTIF(QDM!$S$2:$S$2441,"&gt;0")/COUNT(QDM!$S$2:$S$2441)</f>
        <v/>
      </c>
      <c r="E13" s="9">
        <f>_xlfn.PERCENTILE.INC(QDM!$S$2:$S$2441,(COUNTIF(QDM!$S$2:$S$2441,0)+0.95*(COUNT(QDM!$S$2:$S$2441)-COUNTIF(QDM!$S$2:$S$2441,0)-1))/(COUNT(QDM!$S$2:$S$2441)-1))</f>
        <v/>
      </c>
      <c r="F13" s="9">
        <f>E13-$E$6</f>
        <v/>
      </c>
      <c r="G13" s="19">
        <f>Eval_calc!I26</f>
        <v/>
      </c>
      <c r="H13" s="19">
        <f>Eval_calc!I49</f>
        <v/>
      </c>
    </row>
    <row r="20">
      <c r="A20" s="4" t="inlineStr">
        <is>
          <t>Rain, future versus synthetic truth</t>
        </is>
      </c>
    </row>
    <row r="21" ht="32" customHeight="1">
      <c r="A21" s="6" t="inlineStr">
        <is>
          <t>Series</t>
        </is>
      </c>
      <c r="B21" s="6" t="inlineStr">
        <is>
          <t>Mean</t>
        </is>
      </c>
      <c r="C21" s="6" t="inlineStr">
        <is>
          <t>Mean bias vs reference</t>
        </is>
      </c>
      <c r="D21" s="6" t="inlineStr">
        <is>
          <t>Wet-day fraction</t>
        </is>
      </c>
      <c r="E21" s="6" t="inlineStr">
        <is>
          <t>Wet-day P95</t>
        </is>
      </c>
      <c r="F21" s="6" t="inlineStr">
        <is>
          <t>P95 bias vs reference</t>
        </is>
      </c>
      <c r="G21" s="6" t="inlineStr">
        <is>
          <t>KS distance</t>
        </is>
      </c>
      <c r="H21" s="6" t="inlineStr">
        <is>
          <t>Quantile RMSE</t>
        </is>
      </c>
    </row>
    <row r="22">
      <c r="A22" s="4" t="inlineStr">
        <is>
          <t>Truth (fut)</t>
        </is>
      </c>
      <c r="B22" s="9">
        <f>AVERAGE(Data!$T$2:$T$2441)</f>
        <v/>
      </c>
      <c r="C22" s="9">
        <f>B22-$B$22</f>
        <v/>
      </c>
      <c r="D22" s="16">
        <f>COUNTIF(Data!$T$2:$T$2441,"&gt;0")/COUNT(Data!$T$2:$T$2441)</f>
        <v/>
      </c>
      <c r="E22" s="9">
        <f>_xlfn.PERCENTILE.INC(Data!$T$2:$T$2441,(COUNTIF(Data!$T$2:$T$2441,0)+0.95*(COUNT(Data!$T$2:$T$2441)-COUNTIF(Data!$T$2:$T$2441,0)-1))/(COUNT(Data!$T$2:$T$2441)-1))</f>
        <v/>
      </c>
      <c r="F22" s="9">
        <f>E22-$E$22</f>
        <v/>
      </c>
    </row>
    <row r="23">
      <c r="A23" s="7" t="inlineStr">
        <is>
          <t>Raw model</t>
        </is>
      </c>
      <c r="B23" s="9">
        <f>AVERAGE(Data!$S$2:$S$2441)</f>
        <v/>
      </c>
      <c r="C23" s="9">
        <f>B23-$B$22</f>
        <v/>
      </c>
      <c r="D23" s="16">
        <f>COUNTIF(Data!$S$2:$S$2441,"&gt;0")/COUNT(Data!$S$2:$S$2441)</f>
        <v/>
      </c>
      <c r="E23" s="9">
        <f>_xlfn.PERCENTILE.INC(Data!$S$2:$S$2441,(COUNTIF(Data!$S$2:$S$2441,0)+0.95*(COUNT(Data!$S$2:$S$2441)-COUNTIF(Data!$S$2:$S$2441,0)-1))/(COUNT(Data!$S$2:$S$2441)-1))</f>
        <v/>
      </c>
      <c r="F23" s="9">
        <f>E23-$E$22</f>
        <v/>
      </c>
      <c r="G23" s="19">
        <f>Eval_calc!C74</f>
        <v/>
      </c>
      <c r="H23" s="19">
        <f>Eval_calc!C97</f>
        <v/>
      </c>
    </row>
    <row r="24">
      <c r="A24" s="7" t="inlineStr">
        <is>
          <t>Occurrence adj. only</t>
        </is>
      </c>
      <c r="B24" s="9">
        <f>AVERAGE(Occurrence!$K$2:$K$2441)</f>
        <v/>
      </c>
      <c r="C24" s="9">
        <f>B24-$B$22</f>
        <v/>
      </c>
      <c r="D24" s="16">
        <f>COUNTIF(Occurrence!$K$2:$K$2441,"&gt;0")/COUNT(Occurrence!$K$2:$K$2441)</f>
        <v/>
      </c>
      <c r="E24" s="9">
        <f>_xlfn.PERCENTILE.INC(Occurrence!$K$2:$K$2441,(COUNTIF(Occurrence!$K$2:$K$2441,0)+0.95*(COUNT(Occurrence!$K$2:$K$2441)-COUNTIF(Occurrence!$K$2:$K$2441,0)-1))/(COUNT(Occurrence!$K$2:$K$2441)-1))</f>
        <v/>
      </c>
      <c r="F24" s="9">
        <f>E24-$E$22</f>
        <v/>
      </c>
      <c r="G24" s="19">
        <f>Eval_calc!D74</f>
        <v/>
      </c>
      <c r="H24" s="19">
        <f>Eval_calc!D97</f>
        <v/>
      </c>
    </row>
    <row r="25">
      <c r="A25" s="7" t="inlineStr">
        <is>
          <t>Delta (mean)</t>
        </is>
      </c>
      <c r="B25" s="9">
        <f>AVERAGE(Delta!$K$2:$K$2441)</f>
        <v/>
      </c>
      <c r="C25" s="9">
        <f>B25-$B$22</f>
        <v/>
      </c>
      <c r="D25" s="16">
        <f>COUNTIF(Delta!$K$2:$K$2441,"&gt;0")/COUNT(Delta!$K$2:$K$2441)</f>
        <v/>
      </c>
      <c r="E25" s="9">
        <f>_xlfn.PERCENTILE.INC(Delta!$K$2:$K$2441,(COUNTIF(Delta!$K$2:$K$2441,0)+0.95*(COUNT(Delta!$K$2:$K$2441)-COUNTIF(Delta!$K$2:$K$2441,0)-1))/(COUNT(Delta!$K$2:$K$2441)-1))</f>
        <v/>
      </c>
      <c r="F25" s="9">
        <f>E25-$E$22</f>
        <v/>
      </c>
      <c r="G25" s="19">
        <f>Eval_calc!E74</f>
        <v/>
      </c>
      <c r="H25" s="19">
        <f>Eval_calc!E97</f>
        <v/>
      </c>
    </row>
    <row r="26">
      <c r="A26" s="7" t="inlineStr">
        <is>
          <t>Delta (mean+spread)</t>
        </is>
      </c>
      <c r="B26" s="9">
        <f>AVERAGE(Delta!$L$2:$L$2441)</f>
        <v/>
      </c>
      <c r="C26" s="9">
        <f>B26-$B$22</f>
        <v/>
      </c>
      <c r="D26" s="16">
        <f>COUNTIF(Delta!$L$2:$L$2441,"&gt;0")/COUNT(Delta!$L$2:$L$2441)</f>
        <v/>
      </c>
      <c r="E26" s="9">
        <f>_xlfn.PERCENTILE.INC(Delta!$L$2:$L$2441,(COUNTIF(Delta!$L$2:$L$2441,0)+0.95*(COUNT(Delta!$L$2:$L$2441)-COUNTIF(Delta!$L$2:$L$2441,0)-1))/(COUNT(Delta!$L$2:$L$2441)-1))</f>
        <v/>
      </c>
      <c r="F26" s="9">
        <f>E26-$E$22</f>
        <v/>
      </c>
      <c r="G26" s="19">
        <f>Eval_calc!F74</f>
        <v/>
      </c>
      <c r="H26" s="19">
        <f>Eval_calc!F97</f>
        <v/>
      </c>
    </row>
    <row r="27">
      <c r="A27" s="7" t="inlineStr">
        <is>
          <t>QM gamma</t>
        </is>
      </c>
      <c r="B27" s="9">
        <f>AVERAGE(QM_gamma!$L$2:$L$2441)</f>
        <v/>
      </c>
      <c r="C27" s="9">
        <f>B27-$B$22</f>
        <v/>
      </c>
      <c r="D27" s="16">
        <f>COUNTIF(QM_gamma!$L$2:$L$2441,"&gt;0")/COUNT(QM_gamma!$L$2:$L$2441)</f>
        <v/>
      </c>
      <c r="E27" s="9">
        <f>_xlfn.PERCENTILE.INC(QM_gamma!$L$2:$L$2441,(COUNTIF(QM_gamma!$L$2:$L$2441,0)+0.95*(COUNT(QM_gamma!$L$2:$L$2441)-COUNTIF(QM_gamma!$L$2:$L$2441,0)-1))/(COUNT(QM_gamma!$L$2:$L$2441)-1))</f>
        <v/>
      </c>
      <c r="F27" s="9">
        <f>E27-$E$22</f>
        <v/>
      </c>
      <c r="G27" s="19">
        <f>Eval_calc!G74</f>
        <v/>
      </c>
      <c r="H27" s="19">
        <f>Eval_calc!G97</f>
        <v/>
      </c>
    </row>
    <row r="28">
      <c r="A28" s="7" t="inlineStr">
        <is>
          <t>QM empirical</t>
        </is>
      </c>
      <c r="B28" s="9">
        <f>AVERAGE(QM_empirical!$O$2:$O$2441)</f>
        <v/>
      </c>
      <c r="C28" s="9">
        <f>B28-$B$22</f>
        <v/>
      </c>
      <c r="D28" s="16">
        <f>COUNTIF(QM_empirical!$O$2:$O$2441,"&gt;0")/COUNT(QM_empirical!$O$2:$O$2441)</f>
        <v/>
      </c>
      <c r="E28" s="9">
        <f>_xlfn.PERCENTILE.INC(QM_empirical!$O$2:$O$2441,(COUNTIF(QM_empirical!$O$2:$O$2441,0)+0.95*(COUNT(QM_empirical!$O$2:$O$2441)-COUNTIF(QM_empirical!$O$2:$O$2441,0)-1))/(COUNT(QM_empirical!$O$2:$O$2441)-1))</f>
        <v/>
      </c>
      <c r="F28" s="9">
        <f>E28-$E$22</f>
        <v/>
      </c>
      <c r="G28" s="19">
        <f>Eval_calc!H74</f>
        <v/>
      </c>
      <c r="H28" s="19">
        <f>Eval_calc!H97</f>
        <v/>
      </c>
    </row>
    <row r="29">
      <c r="A29" s="7" t="inlineStr">
        <is>
          <t>QDM</t>
        </is>
      </c>
      <c r="B29" s="9">
        <f>AVERAGE(QDM!$X$2:$X$2441)</f>
        <v/>
      </c>
      <c r="C29" s="9">
        <f>B29-$B$22</f>
        <v/>
      </c>
      <c r="D29" s="16">
        <f>COUNTIF(QDM!$X$2:$X$2441,"&gt;0")/COUNT(QDM!$X$2:$X$2441)</f>
        <v/>
      </c>
      <c r="E29" s="9">
        <f>_xlfn.PERCENTILE.INC(QDM!$X$2:$X$2441,(COUNTIF(QDM!$X$2:$X$2441,0)+0.95*(COUNT(QDM!$X$2:$X$2441)-COUNTIF(QDM!$X$2:$X$2441,0)-1))/(COUNT(QDM!$X$2:$X$2441)-1))</f>
        <v/>
      </c>
      <c r="F29" s="9">
        <f>E29-$E$22</f>
        <v/>
      </c>
      <c r="G29" s="19">
        <f>Eval_calc!I74</f>
        <v/>
      </c>
      <c r="H29" s="19">
        <f>Eval_calc!I97</f>
        <v/>
      </c>
    </row>
    <row r="36">
      <c r="A36" s="4" t="inlineStr">
        <is>
          <t>Temperature, validation (held-out historical seasons)</t>
        </is>
      </c>
    </row>
    <row r="37" ht="32" customHeight="1">
      <c r="A37" s="6" t="inlineStr">
        <is>
          <t>Series</t>
        </is>
      </c>
      <c r="B37" s="6" t="inlineStr">
        <is>
          <t>Mean</t>
        </is>
      </c>
      <c r="C37" s="6" t="inlineStr">
        <is>
          <t>Mean bias vs reference</t>
        </is>
      </c>
      <c r="D37" s="6" t="inlineStr">
        <is>
          <t>Std deviation</t>
        </is>
      </c>
      <c r="E37" s="6" t="inlineStr">
        <is>
          <t>P95</t>
        </is>
      </c>
      <c r="F37" s="6" t="inlineStr">
        <is>
          <t>P95 bias vs reference</t>
        </is>
      </c>
      <c r="G37" s="6" t="inlineStr">
        <is>
          <t>KS distance</t>
        </is>
      </c>
      <c r="H37" s="6" t="inlineStr">
        <is>
          <t>Quantile RMSE</t>
        </is>
      </c>
    </row>
    <row r="38">
      <c r="A38" s="4" t="inlineStr">
        <is>
          <t>Observed (val)</t>
        </is>
      </c>
      <c r="B38" s="9">
        <f>AVERAGE(Data!$W$2:$W$2441)</f>
        <v/>
      </c>
      <c r="C38" s="9">
        <f>B38-$B$38</f>
        <v/>
      </c>
      <c r="D38" s="9">
        <f>_xlfn.STDEV.S(Data!$W$2:$W$2441)</f>
        <v/>
      </c>
      <c r="E38" s="9">
        <f>_xlfn.PERCENTILE.INC(Data!$W$2:$W$2441,0.95)</f>
        <v/>
      </c>
      <c r="F38" s="9">
        <f>E38-$E$38</f>
        <v/>
      </c>
    </row>
    <row r="39">
      <c r="A39" s="7" t="inlineStr">
        <is>
          <t>Raw model</t>
        </is>
      </c>
      <c r="B39" s="9">
        <f>AVERAGE(Data!$X$2:$X$2441)</f>
        <v/>
      </c>
      <c r="C39" s="9">
        <f>B39-$B$38</f>
        <v/>
      </c>
      <c r="D39" s="9">
        <f>_xlfn.STDEV.S(Data!$X$2:$X$2441)</f>
        <v/>
      </c>
      <c r="E39" s="9">
        <f>_xlfn.PERCENTILE.INC(Data!$X$2:$X$2441,0.95)</f>
        <v/>
      </c>
      <c r="F39" s="9">
        <f>E39-$E$38</f>
        <v/>
      </c>
      <c r="G39" s="19">
        <f>Eval_calc!C133</f>
        <v/>
      </c>
      <c r="H39" s="19">
        <f>Eval_calc!C156</f>
        <v/>
      </c>
    </row>
    <row r="40">
      <c r="A40" s="7" t="inlineStr">
        <is>
          <t>Delta (shift)</t>
        </is>
      </c>
      <c r="B40" s="9">
        <f>AVERAGE(Delta!$M$2:$M$2441)</f>
        <v/>
      </c>
      <c r="C40" s="9">
        <f>B40-$B$38</f>
        <v/>
      </c>
      <c r="D40" s="9">
        <f>_xlfn.STDEV.S(Delta!$M$2:$M$2441)</f>
        <v/>
      </c>
      <c r="E40" s="9">
        <f>_xlfn.PERCENTILE.INC(Delta!$M$2:$M$2441,0.95)</f>
        <v/>
      </c>
      <c r="F40" s="9">
        <f>E40-$E$38</f>
        <v/>
      </c>
      <c r="G40" s="19">
        <f>Eval_calc!D133</f>
        <v/>
      </c>
      <c r="H40" s="19">
        <f>Eval_calc!D156</f>
        <v/>
      </c>
    </row>
    <row r="41">
      <c r="A41" s="7" t="inlineStr">
        <is>
          <t>Delta (shift+spread)</t>
        </is>
      </c>
      <c r="B41" s="9">
        <f>AVERAGE(Delta!$N$2:$N$2441)</f>
        <v/>
      </c>
      <c r="C41" s="9">
        <f>B41-$B$38</f>
        <v/>
      </c>
      <c r="D41" s="9">
        <f>_xlfn.STDEV.S(Delta!$N$2:$N$2441)</f>
        <v/>
      </c>
      <c r="E41" s="9">
        <f>_xlfn.PERCENTILE.INC(Delta!$N$2:$N$2441,0.95)</f>
        <v/>
      </c>
      <c r="F41" s="9">
        <f>E41-$E$38</f>
        <v/>
      </c>
      <c r="G41" s="19">
        <f>Eval_calc!E133</f>
        <v/>
      </c>
      <c r="H41" s="19">
        <f>Eval_calc!E156</f>
        <v/>
      </c>
    </row>
    <row r="42">
      <c r="A42" s="7" t="inlineStr">
        <is>
          <t>QM normal</t>
        </is>
      </c>
      <c r="B42" s="9">
        <f>AVERAGE(QM_gamma!$N$2:$N$2441)</f>
        <v/>
      </c>
      <c r="C42" s="9">
        <f>B42-$B$38</f>
        <v/>
      </c>
      <c r="D42" s="9">
        <f>_xlfn.STDEV.S(QM_gamma!$N$2:$N$2441)</f>
        <v/>
      </c>
      <c r="E42" s="9">
        <f>_xlfn.PERCENTILE.INC(QM_gamma!$N$2:$N$2441,0.95)</f>
        <v/>
      </c>
      <c r="F42" s="9">
        <f>E42-$E$38</f>
        <v/>
      </c>
      <c r="G42" s="19">
        <f>Eval_calc!F133</f>
        <v/>
      </c>
      <c r="H42" s="19">
        <f>Eval_calc!F156</f>
        <v/>
      </c>
    </row>
    <row r="43">
      <c r="A43" s="7" t="inlineStr">
        <is>
          <t>QM empirical</t>
        </is>
      </c>
      <c r="B43" s="9">
        <f>AVERAGE(QM_empirical!$Q$2:$Q$2441)</f>
        <v/>
      </c>
      <c r="C43" s="9">
        <f>B43-$B$38</f>
        <v/>
      </c>
      <c r="D43" s="9">
        <f>_xlfn.STDEV.S(QM_empirical!$Q$2:$Q$2441)</f>
        <v/>
      </c>
      <c r="E43" s="9">
        <f>_xlfn.PERCENTILE.INC(QM_empirical!$Q$2:$Q$2441,0.95)</f>
        <v/>
      </c>
      <c r="F43" s="9">
        <f>E43-$E$38</f>
        <v/>
      </c>
      <c r="G43" s="19">
        <f>Eval_calc!G133</f>
        <v/>
      </c>
      <c r="H43" s="19">
        <f>Eval_calc!G156</f>
        <v/>
      </c>
    </row>
    <row r="44">
      <c r="A44" s="7" t="inlineStr">
        <is>
          <t>QDM</t>
        </is>
      </c>
      <c r="B44" s="9">
        <f>AVERAGE(QDM!$AC$2:$AC$2441)</f>
        <v/>
      </c>
      <c r="C44" s="9">
        <f>B44-$B$38</f>
        <v/>
      </c>
      <c r="D44" s="9">
        <f>_xlfn.STDEV.S(QDM!$AC$2:$AC$2441)</f>
        <v/>
      </c>
      <c r="E44" s="9">
        <f>_xlfn.PERCENTILE.INC(QDM!$AC$2:$AC$2441,0.95)</f>
        <v/>
      </c>
      <c r="F44" s="9">
        <f>E44-$E$38</f>
        <v/>
      </c>
      <c r="G44" s="19">
        <f>Eval_calc!H133</f>
        <v/>
      </c>
      <c r="H44" s="19">
        <f>Eval_calc!H156</f>
        <v/>
      </c>
    </row>
    <row r="51">
      <c r="A51" s="4" t="inlineStr">
        <is>
          <t>Temperature, future versus synthetic truth</t>
        </is>
      </c>
    </row>
    <row r="52" ht="32" customHeight="1">
      <c r="A52" s="6" t="inlineStr">
        <is>
          <t>Series</t>
        </is>
      </c>
      <c r="B52" s="6" t="inlineStr">
        <is>
          <t>Mean</t>
        </is>
      </c>
      <c r="C52" s="6" t="inlineStr">
        <is>
          <t>Mean bias vs reference</t>
        </is>
      </c>
      <c r="D52" s="6" t="inlineStr">
        <is>
          <t>Std deviation</t>
        </is>
      </c>
      <c r="E52" s="6" t="inlineStr">
        <is>
          <t>P95</t>
        </is>
      </c>
      <c r="F52" s="6" t="inlineStr">
        <is>
          <t>P95 bias vs reference</t>
        </is>
      </c>
      <c r="G52" s="6" t="inlineStr">
        <is>
          <t>KS distance</t>
        </is>
      </c>
      <c r="H52" s="6" t="inlineStr">
        <is>
          <t>Quantile RMSE</t>
        </is>
      </c>
    </row>
    <row r="53">
      <c r="A53" s="4" t="inlineStr">
        <is>
          <t>Truth (fut)</t>
        </is>
      </c>
      <c r="B53" s="9">
        <f>AVERAGE(Data!$Z$2:$Z$2441)</f>
        <v/>
      </c>
      <c r="C53" s="9">
        <f>B53-$B$53</f>
        <v/>
      </c>
      <c r="D53" s="9">
        <f>_xlfn.STDEV.S(Data!$Z$2:$Z$2441)</f>
        <v/>
      </c>
      <c r="E53" s="9">
        <f>_xlfn.PERCENTILE.INC(Data!$Z$2:$Z$2441,0.95)</f>
        <v/>
      </c>
      <c r="F53" s="9">
        <f>E53-$E$53</f>
        <v/>
      </c>
    </row>
    <row r="54">
      <c r="A54" s="7" t="inlineStr">
        <is>
          <t>Raw model</t>
        </is>
      </c>
      <c r="B54" s="9">
        <f>AVERAGE(Data!$Y$2:$Y$2441)</f>
        <v/>
      </c>
      <c r="C54" s="9">
        <f>B54-$B$53</f>
        <v/>
      </c>
      <c r="D54" s="9">
        <f>_xlfn.STDEV.S(Data!$Y$2:$Y$2441)</f>
        <v/>
      </c>
      <c r="E54" s="9">
        <f>_xlfn.PERCENTILE.INC(Data!$Y$2:$Y$2441,0.95)</f>
        <v/>
      </c>
      <c r="F54" s="9">
        <f>E54-$E$53</f>
        <v/>
      </c>
      <c r="G54" s="19">
        <f>Eval_calc!C192</f>
        <v/>
      </c>
      <c r="H54" s="19">
        <f>Eval_calc!C215</f>
        <v/>
      </c>
    </row>
    <row r="55">
      <c r="A55" s="7" t="inlineStr">
        <is>
          <t>Delta (shift)</t>
        </is>
      </c>
      <c r="B55" s="9">
        <f>AVERAGE(Delta!$O$2:$O$2441)</f>
        <v/>
      </c>
      <c r="C55" s="9">
        <f>B55-$B$53</f>
        <v/>
      </c>
      <c r="D55" s="9">
        <f>_xlfn.STDEV.S(Delta!$O$2:$O$2441)</f>
        <v/>
      </c>
      <c r="E55" s="9">
        <f>_xlfn.PERCENTILE.INC(Delta!$O$2:$O$2441,0.95)</f>
        <v/>
      </c>
      <c r="F55" s="9">
        <f>E55-$E$53</f>
        <v/>
      </c>
      <c r="G55" s="19">
        <f>Eval_calc!D192</f>
        <v/>
      </c>
      <c r="H55" s="19">
        <f>Eval_calc!D215</f>
        <v/>
      </c>
    </row>
    <row r="56">
      <c r="A56" s="7" t="inlineStr">
        <is>
          <t>Delta (shift+spread)</t>
        </is>
      </c>
      <c r="B56" s="9">
        <f>AVERAGE(Delta!$P$2:$P$2441)</f>
        <v/>
      </c>
      <c r="C56" s="9">
        <f>B56-$B$53</f>
        <v/>
      </c>
      <c r="D56" s="9">
        <f>_xlfn.STDEV.S(Delta!$P$2:$P$2441)</f>
        <v/>
      </c>
      <c r="E56" s="9">
        <f>_xlfn.PERCENTILE.INC(Delta!$P$2:$P$2441,0.95)</f>
        <v/>
      </c>
      <c r="F56" s="9">
        <f>E56-$E$53</f>
        <v/>
      </c>
      <c r="G56" s="19">
        <f>Eval_calc!E192</f>
        <v/>
      </c>
      <c r="H56" s="19">
        <f>Eval_calc!E215</f>
        <v/>
      </c>
    </row>
    <row r="57">
      <c r="A57" s="7" t="inlineStr">
        <is>
          <t>QM normal</t>
        </is>
      </c>
      <c r="B57" s="9">
        <f>AVERAGE(QM_gamma!$P$2:$P$2441)</f>
        <v/>
      </c>
      <c r="C57" s="9">
        <f>B57-$B$53</f>
        <v/>
      </c>
      <c r="D57" s="9">
        <f>_xlfn.STDEV.S(QM_gamma!$P$2:$P$2441)</f>
        <v/>
      </c>
      <c r="E57" s="9">
        <f>_xlfn.PERCENTILE.INC(QM_gamma!$P$2:$P$2441,0.95)</f>
        <v/>
      </c>
      <c r="F57" s="9">
        <f>E57-$E$53</f>
        <v/>
      </c>
      <c r="G57" s="19">
        <f>Eval_calc!F192</f>
        <v/>
      </c>
      <c r="H57" s="19">
        <f>Eval_calc!F215</f>
        <v/>
      </c>
    </row>
    <row r="58">
      <c r="A58" s="7" t="inlineStr">
        <is>
          <t>QM empirical</t>
        </is>
      </c>
      <c r="B58" s="9">
        <f>AVERAGE(QM_empirical!$S$2:$S$2441)</f>
        <v/>
      </c>
      <c r="C58" s="9">
        <f>B58-$B$53</f>
        <v/>
      </c>
      <c r="D58" s="9">
        <f>_xlfn.STDEV.S(QM_empirical!$S$2:$S$2441)</f>
        <v/>
      </c>
      <c r="E58" s="9">
        <f>_xlfn.PERCENTILE.INC(QM_empirical!$S$2:$S$2441,0.95)</f>
        <v/>
      </c>
      <c r="F58" s="9">
        <f>E58-$E$53</f>
        <v/>
      </c>
      <c r="G58" s="19">
        <f>Eval_calc!G192</f>
        <v/>
      </c>
      <c r="H58" s="19">
        <f>Eval_calc!G215</f>
        <v/>
      </c>
    </row>
    <row r="59">
      <c r="A59" s="7" t="inlineStr">
        <is>
          <t>QDM</t>
        </is>
      </c>
      <c r="B59" s="9">
        <f>AVERAGE(QDM!$AH$2:$AH$2441)</f>
        <v/>
      </c>
      <c r="C59" s="9">
        <f>B59-$B$53</f>
        <v/>
      </c>
      <c r="D59" s="9">
        <f>_xlfn.STDEV.S(QDM!$AH$2:$AH$2441)</f>
        <v/>
      </c>
      <c r="E59" s="9">
        <f>_xlfn.PERCENTILE.INC(QDM!$AH$2:$AH$2441,0.95)</f>
        <v/>
      </c>
      <c r="F59" s="9">
        <f>E59-$E$53</f>
        <v/>
      </c>
      <c r="G59" s="19">
        <f>Eval_calc!H192</f>
        <v/>
      </c>
      <c r="H59" s="19">
        <f>Eval_calc!H215</f>
        <v/>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P2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s>
  <sheetData>
    <row r="1">
      <c r="A1" s="1" t="inlineStr">
        <is>
          <t>Support tables for the Evaluation sheet: ECDF on a grid, quantiles, KS and quantile RMSE</t>
        </is>
      </c>
    </row>
    <row r="2">
      <c r="A2" s="5" t="inlineStr">
        <is>
          <t>ECDF(g) = COUNTIF(series, '&lt;=' g)/N on a fixed grid; KS = largest absolute difference between a corrected ECDF and the reference ECDF over the grid (an approximation to the exact KS statistic). Quantile RMSE = root mean square difference over 20 probability levels.</t>
        </is>
      </c>
    </row>
    <row r="4">
      <c r="A4" s="4" t="inlineStr">
        <is>
          <t>Rain, validation (held-out historical seasons)</t>
        </is>
      </c>
    </row>
    <row r="5">
      <c r="A5" s="6" t="inlineStr">
        <is>
          <t>ECDF grid value</t>
        </is>
      </c>
      <c r="B5" s="6" t="inlineStr">
        <is>
          <t>ECDF: Observed (val)</t>
        </is>
      </c>
      <c r="C5" s="6" t="inlineStr">
        <is>
          <t>ECDF: Raw model</t>
        </is>
      </c>
      <c r="D5" s="6" t="inlineStr">
        <is>
          <t>ECDF: Occurrence adj. only</t>
        </is>
      </c>
      <c r="E5" s="6" t="inlineStr">
        <is>
          <t>ECDF: Delta (mean)</t>
        </is>
      </c>
      <c r="F5" s="6" t="inlineStr">
        <is>
          <t>ECDF: Delta (mean+spread)</t>
        </is>
      </c>
      <c r="G5" s="6" t="inlineStr">
        <is>
          <t>ECDF: QM gamma</t>
        </is>
      </c>
      <c r="H5" s="6" t="inlineStr">
        <is>
          <t>ECDF: QM empirical</t>
        </is>
      </c>
      <c r="I5" s="6" t="inlineStr">
        <is>
          <t>ECDF: QDM</t>
        </is>
      </c>
      <c r="J5" s="6" t="inlineStr">
        <is>
          <t>|dF|: Raw model</t>
        </is>
      </c>
      <c r="K5" s="6" t="inlineStr">
        <is>
          <t>|dF|: Occurrence adj. only</t>
        </is>
      </c>
      <c r="L5" s="6" t="inlineStr">
        <is>
          <t>|dF|: Delta (mean)</t>
        </is>
      </c>
      <c r="M5" s="6" t="inlineStr">
        <is>
          <t>|dF|: Delta (mean+spread)</t>
        </is>
      </c>
      <c r="N5" s="6" t="inlineStr">
        <is>
          <t>|dF|: QM gamma</t>
        </is>
      </c>
      <c r="O5" s="6" t="inlineStr">
        <is>
          <t>|dF|: QM empirical</t>
        </is>
      </c>
      <c r="P5" s="6" t="inlineStr">
        <is>
          <t>|dF|: QDM</t>
        </is>
      </c>
    </row>
    <row r="6">
      <c r="A6" s="18" t="n">
        <v>0</v>
      </c>
      <c r="B6" s="24">
        <f>COUNTIF(Data!$Q$2:$Q$2441,"&lt;="&amp;$A6)/COUNT(Data!$Q$2:$Q$2441)</f>
        <v/>
      </c>
      <c r="C6" s="24">
        <f>COUNTIF(Data!$R$2:$R$2441,"&lt;="&amp;$A6)/COUNT(Data!$R$2:$R$2441)</f>
        <v/>
      </c>
      <c r="D6" s="24">
        <f>COUNTIF(Occurrence!$J$2:$J$2441,"&lt;="&amp;$A6)/COUNT(Occurrence!$J$2:$J$2441)</f>
        <v/>
      </c>
      <c r="E6" s="24">
        <f>COUNTIF(Delta!$I$2:$I$2441,"&lt;="&amp;$A6)/COUNT(Delta!$I$2:$I$2441)</f>
        <v/>
      </c>
      <c r="F6" s="24">
        <f>COUNTIF(Delta!$J$2:$J$2441,"&lt;="&amp;$A6)/COUNT(Delta!$J$2:$J$2441)</f>
        <v/>
      </c>
      <c r="G6" s="24">
        <f>COUNTIF(QM_gamma!$J$2:$J$2441,"&lt;="&amp;$A6)/COUNT(QM_gamma!$J$2:$J$2441)</f>
        <v/>
      </c>
      <c r="H6" s="24">
        <f>COUNTIF(QM_empirical!$M$2:$M$2441,"&lt;="&amp;$A6)/COUNT(QM_empirical!$M$2:$M$2441)</f>
        <v/>
      </c>
      <c r="I6" s="24">
        <f>COUNTIF(QDM!$S$2:$S$2441,"&lt;="&amp;$A6)/COUNT(QDM!$S$2:$S$2441)</f>
        <v/>
      </c>
      <c r="J6" s="24">
        <f>ABS(C6-$B6)</f>
        <v/>
      </c>
      <c r="K6" s="24">
        <f>ABS(D6-$B6)</f>
        <v/>
      </c>
      <c r="L6" s="24">
        <f>ABS(E6-$B6)</f>
        <v/>
      </c>
      <c r="M6" s="24">
        <f>ABS(F6-$B6)</f>
        <v/>
      </c>
      <c r="N6" s="24">
        <f>ABS(G6-$B6)</f>
        <v/>
      </c>
      <c r="O6" s="24">
        <f>ABS(H6-$B6)</f>
        <v/>
      </c>
      <c r="P6" s="24">
        <f>ABS(I6-$B6)</f>
        <v/>
      </c>
    </row>
    <row r="7">
      <c r="A7" s="18" t="n">
        <v>0.1</v>
      </c>
      <c r="B7" s="24">
        <f>COUNTIF(Data!$Q$2:$Q$2441,"&lt;="&amp;$A7)/COUNT(Data!$Q$2:$Q$2441)</f>
        <v/>
      </c>
      <c r="C7" s="24">
        <f>COUNTIF(Data!$R$2:$R$2441,"&lt;="&amp;$A7)/COUNT(Data!$R$2:$R$2441)</f>
        <v/>
      </c>
      <c r="D7" s="24">
        <f>COUNTIF(Occurrence!$J$2:$J$2441,"&lt;="&amp;$A7)/COUNT(Occurrence!$J$2:$J$2441)</f>
        <v/>
      </c>
      <c r="E7" s="24">
        <f>COUNTIF(Delta!$I$2:$I$2441,"&lt;="&amp;$A7)/COUNT(Delta!$I$2:$I$2441)</f>
        <v/>
      </c>
      <c r="F7" s="24">
        <f>COUNTIF(Delta!$J$2:$J$2441,"&lt;="&amp;$A7)/COUNT(Delta!$J$2:$J$2441)</f>
        <v/>
      </c>
      <c r="G7" s="24">
        <f>COUNTIF(QM_gamma!$J$2:$J$2441,"&lt;="&amp;$A7)/COUNT(QM_gamma!$J$2:$J$2441)</f>
        <v/>
      </c>
      <c r="H7" s="24">
        <f>COUNTIF(QM_empirical!$M$2:$M$2441,"&lt;="&amp;$A7)/COUNT(QM_empirical!$M$2:$M$2441)</f>
        <v/>
      </c>
      <c r="I7" s="24">
        <f>COUNTIF(QDM!$S$2:$S$2441,"&lt;="&amp;$A7)/COUNT(QDM!$S$2:$S$2441)</f>
        <v/>
      </c>
      <c r="J7" s="24">
        <f>ABS(C7-$B7)</f>
        <v/>
      </c>
      <c r="K7" s="24">
        <f>ABS(D7-$B7)</f>
        <v/>
      </c>
      <c r="L7" s="24">
        <f>ABS(E7-$B7)</f>
        <v/>
      </c>
      <c r="M7" s="24">
        <f>ABS(F7-$B7)</f>
        <v/>
      </c>
      <c r="N7" s="24">
        <f>ABS(G7-$B7)</f>
        <v/>
      </c>
      <c r="O7" s="24">
        <f>ABS(H7-$B7)</f>
        <v/>
      </c>
      <c r="P7" s="24">
        <f>ABS(I7-$B7)</f>
        <v/>
      </c>
    </row>
    <row r="8">
      <c r="A8" s="18" t="n">
        <v>0.25</v>
      </c>
      <c r="B8" s="24">
        <f>COUNTIF(Data!$Q$2:$Q$2441,"&lt;="&amp;$A8)/COUNT(Data!$Q$2:$Q$2441)</f>
        <v/>
      </c>
      <c r="C8" s="24">
        <f>COUNTIF(Data!$R$2:$R$2441,"&lt;="&amp;$A8)/COUNT(Data!$R$2:$R$2441)</f>
        <v/>
      </c>
      <c r="D8" s="24">
        <f>COUNTIF(Occurrence!$J$2:$J$2441,"&lt;="&amp;$A8)/COUNT(Occurrence!$J$2:$J$2441)</f>
        <v/>
      </c>
      <c r="E8" s="24">
        <f>COUNTIF(Delta!$I$2:$I$2441,"&lt;="&amp;$A8)/COUNT(Delta!$I$2:$I$2441)</f>
        <v/>
      </c>
      <c r="F8" s="24">
        <f>COUNTIF(Delta!$J$2:$J$2441,"&lt;="&amp;$A8)/COUNT(Delta!$J$2:$J$2441)</f>
        <v/>
      </c>
      <c r="G8" s="24">
        <f>COUNTIF(QM_gamma!$J$2:$J$2441,"&lt;="&amp;$A8)/COUNT(QM_gamma!$J$2:$J$2441)</f>
        <v/>
      </c>
      <c r="H8" s="24">
        <f>COUNTIF(QM_empirical!$M$2:$M$2441,"&lt;="&amp;$A8)/COUNT(QM_empirical!$M$2:$M$2441)</f>
        <v/>
      </c>
      <c r="I8" s="24">
        <f>COUNTIF(QDM!$S$2:$S$2441,"&lt;="&amp;$A8)/COUNT(QDM!$S$2:$S$2441)</f>
        <v/>
      </c>
      <c r="J8" s="24">
        <f>ABS(C8-$B8)</f>
        <v/>
      </c>
      <c r="K8" s="24">
        <f>ABS(D8-$B8)</f>
        <v/>
      </c>
      <c r="L8" s="24">
        <f>ABS(E8-$B8)</f>
        <v/>
      </c>
      <c r="M8" s="24">
        <f>ABS(F8-$B8)</f>
        <v/>
      </c>
      <c r="N8" s="24">
        <f>ABS(G8-$B8)</f>
        <v/>
      </c>
      <c r="O8" s="24">
        <f>ABS(H8-$B8)</f>
        <v/>
      </c>
      <c r="P8" s="24">
        <f>ABS(I8-$B8)</f>
        <v/>
      </c>
    </row>
    <row r="9">
      <c r="A9" s="18" t="n">
        <v>0.5</v>
      </c>
      <c r="B9" s="24">
        <f>COUNTIF(Data!$Q$2:$Q$2441,"&lt;="&amp;$A9)/COUNT(Data!$Q$2:$Q$2441)</f>
        <v/>
      </c>
      <c r="C9" s="24">
        <f>COUNTIF(Data!$R$2:$R$2441,"&lt;="&amp;$A9)/COUNT(Data!$R$2:$R$2441)</f>
        <v/>
      </c>
      <c r="D9" s="24">
        <f>COUNTIF(Occurrence!$J$2:$J$2441,"&lt;="&amp;$A9)/COUNT(Occurrence!$J$2:$J$2441)</f>
        <v/>
      </c>
      <c r="E9" s="24">
        <f>COUNTIF(Delta!$I$2:$I$2441,"&lt;="&amp;$A9)/COUNT(Delta!$I$2:$I$2441)</f>
        <v/>
      </c>
      <c r="F9" s="24">
        <f>COUNTIF(Delta!$J$2:$J$2441,"&lt;="&amp;$A9)/COUNT(Delta!$J$2:$J$2441)</f>
        <v/>
      </c>
      <c r="G9" s="24">
        <f>COUNTIF(QM_gamma!$J$2:$J$2441,"&lt;="&amp;$A9)/COUNT(QM_gamma!$J$2:$J$2441)</f>
        <v/>
      </c>
      <c r="H9" s="24">
        <f>COUNTIF(QM_empirical!$M$2:$M$2441,"&lt;="&amp;$A9)/COUNT(QM_empirical!$M$2:$M$2441)</f>
        <v/>
      </c>
      <c r="I9" s="24">
        <f>COUNTIF(QDM!$S$2:$S$2441,"&lt;="&amp;$A9)/COUNT(QDM!$S$2:$S$2441)</f>
        <v/>
      </c>
      <c r="J9" s="24">
        <f>ABS(C9-$B9)</f>
        <v/>
      </c>
      <c r="K9" s="24">
        <f>ABS(D9-$B9)</f>
        <v/>
      </c>
      <c r="L9" s="24">
        <f>ABS(E9-$B9)</f>
        <v/>
      </c>
      <c r="M9" s="24">
        <f>ABS(F9-$B9)</f>
        <v/>
      </c>
      <c r="N9" s="24">
        <f>ABS(G9-$B9)</f>
        <v/>
      </c>
      <c r="O9" s="24">
        <f>ABS(H9-$B9)</f>
        <v/>
      </c>
      <c r="P9" s="24">
        <f>ABS(I9-$B9)</f>
        <v/>
      </c>
    </row>
    <row r="10">
      <c r="A10" s="18" t="n">
        <v>1</v>
      </c>
      <c r="B10" s="24">
        <f>COUNTIF(Data!$Q$2:$Q$2441,"&lt;="&amp;$A10)/COUNT(Data!$Q$2:$Q$2441)</f>
        <v/>
      </c>
      <c r="C10" s="24">
        <f>COUNTIF(Data!$R$2:$R$2441,"&lt;="&amp;$A10)/COUNT(Data!$R$2:$R$2441)</f>
        <v/>
      </c>
      <c r="D10" s="24">
        <f>COUNTIF(Occurrence!$J$2:$J$2441,"&lt;="&amp;$A10)/COUNT(Occurrence!$J$2:$J$2441)</f>
        <v/>
      </c>
      <c r="E10" s="24">
        <f>COUNTIF(Delta!$I$2:$I$2441,"&lt;="&amp;$A10)/COUNT(Delta!$I$2:$I$2441)</f>
        <v/>
      </c>
      <c r="F10" s="24">
        <f>COUNTIF(Delta!$J$2:$J$2441,"&lt;="&amp;$A10)/COUNT(Delta!$J$2:$J$2441)</f>
        <v/>
      </c>
      <c r="G10" s="24">
        <f>COUNTIF(QM_gamma!$J$2:$J$2441,"&lt;="&amp;$A10)/COUNT(QM_gamma!$J$2:$J$2441)</f>
        <v/>
      </c>
      <c r="H10" s="24">
        <f>COUNTIF(QM_empirical!$M$2:$M$2441,"&lt;="&amp;$A10)/COUNT(QM_empirical!$M$2:$M$2441)</f>
        <v/>
      </c>
      <c r="I10" s="24">
        <f>COUNTIF(QDM!$S$2:$S$2441,"&lt;="&amp;$A10)/COUNT(QDM!$S$2:$S$2441)</f>
        <v/>
      </c>
      <c r="J10" s="24">
        <f>ABS(C10-$B10)</f>
        <v/>
      </c>
      <c r="K10" s="24">
        <f>ABS(D10-$B10)</f>
        <v/>
      </c>
      <c r="L10" s="24">
        <f>ABS(E10-$B10)</f>
        <v/>
      </c>
      <c r="M10" s="24">
        <f>ABS(F10-$B10)</f>
        <v/>
      </c>
      <c r="N10" s="24">
        <f>ABS(G10-$B10)</f>
        <v/>
      </c>
      <c r="O10" s="24">
        <f>ABS(H10-$B10)</f>
        <v/>
      </c>
      <c r="P10" s="24">
        <f>ABS(I10-$B10)</f>
        <v/>
      </c>
    </row>
    <row r="11">
      <c r="A11" s="18" t="n">
        <v>2</v>
      </c>
      <c r="B11" s="24">
        <f>COUNTIF(Data!$Q$2:$Q$2441,"&lt;="&amp;$A11)/COUNT(Data!$Q$2:$Q$2441)</f>
        <v/>
      </c>
      <c r="C11" s="24">
        <f>COUNTIF(Data!$R$2:$R$2441,"&lt;="&amp;$A11)/COUNT(Data!$R$2:$R$2441)</f>
        <v/>
      </c>
      <c r="D11" s="24">
        <f>COUNTIF(Occurrence!$J$2:$J$2441,"&lt;="&amp;$A11)/COUNT(Occurrence!$J$2:$J$2441)</f>
        <v/>
      </c>
      <c r="E11" s="24">
        <f>COUNTIF(Delta!$I$2:$I$2441,"&lt;="&amp;$A11)/COUNT(Delta!$I$2:$I$2441)</f>
        <v/>
      </c>
      <c r="F11" s="24">
        <f>COUNTIF(Delta!$J$2:$J$2441,"&lt;="&amp;$A11)/COUNT(Delta!$J$2:$J$2441)</f>
        <v/>
      </c>
      <c r="G11" s="24">
        <f>COUNTIF(QM_gamma!$J$2:$J$2441,"&lt;="&amp;$A11)/COUNT(QM_gamma!$J$2:$J$2441)</f>
        <v/>
      </c>
      <c r="H11" s="24">
        <f>COUNTIF(QM_empirical!$M$2:$M$2441,"&lt;="&amp;$A11)/COUNT(QM_empirical!$M$2:$M$2441)</f>
        <v/>
      </c>
      <c r="I11" s="24">
        <f>COUNTIF(QDM!$S$2:$S$2441,"&lt;="&amp;$A11)/COUNT(QDM!$S$2:$S$2441)</f>
        <v/>
      </c>
      <c r="J11" s="24">
        <f>ABS(C11-$B11)</f>
        <v/>
      </c>
      <c r="K11" s="24">
        <f>ABS(D11-$B11)</f>
        <v/>
      </c>
      <c r="L11" s="24">
        <f>ABS(E11-$B11)</f>
        <v/>
      </c>
      <c r="M11" s="24">
        <f>ABS(F11-$B11)</f>
        <v/>
      </c>
      <c r="N11" s="24">
        <f>ABS(G11-$B11)</f>
        <v/>
      </c>
      <c r="O11" s="24">
        <f>ABS(H11-$B11)</f>
        <v/>
      </c>
      <c r="P11" s="24">
        <f>ABS(I11-$B11)</f>
        <v/>
      </c>
    </row>
    <row r="12">
      <c r="A12" s="18" t="n">
        <v>3</v>
      </c>
      <c r="B12" s="24">
        <f>COUNTIF(Data!$Q$2:$Q$2441,"&lt;="&amp;$A12)/COUNT(Data!$Q$2:$Q$2441)</f>
        <v/>
      </c>
      <c r="C12" s="24">
        <f>COUNTIF(Data!$R$2:$R$2441,"&lt;="&amp;$A12)/COUNT(Data!$R$2:$R$2441)</f>
        <v/>
      </c>
      <c r="D12" s="24">
        <f>COUNTIF(Occurrence!$J$2:$J$2441,"&lt;="&amp;$A12)/COUNT(Occurrence!$J$2:$J$2441)</f>
        <v/>
      </c>
      <c r="E12" s="24">
        <f>COUNTIF(Delta!$I$2:$I$2441,"&lt;="&amp;$A12)/COUNT(Delta!$I$2:$I$2441)</f>
        <v/>
      </c>
      <c r="F12" s="24">
        <f>COUNTIF(Delta!$J$2:$J$2441,"&lt;="&amp;$A12)/COUNT(Delta!$J$2:$J$2441)</f>
        <v/>
      </c>
      <c r="G12" s="24">
        <f>COUNTIF(QM_gamma!$J$2:$J$2441,"&lt;="&amp;$A12)/COUNT(QM_gamma!$J$2:$J$2441)</f>
        <v/>
      </c>
      <c r="H12" s="24">
        <f>COUNTIF(QM_empirical!$M$2:$M$2441,"&lt;="&amp;$A12)/COUNT(QM_empirical!$M$2:$M$2441)</f>
        <v/>
      </c>
      <c r="I12" s="24">
        <f>COUNTIF(QDM!$S$2:$S$2441,"&lt;="&amp;$A12)/COUNT(QDM!$S$2:$S$2441)</f>
        <v/>
      </c>
      <c r="J12" s="24">
        <f>ABS(C12-$B12)</f>
        <v/>
      </c>
      <c r="K12" s="24">
        <f>ABS(D12-$B12)</f>
        <v/>
      </c>
      <c r="L12" s="24">
        <f>ABS(E12-$B12)</f>
        <v/>
      </c>
      <c r="M12" s="24">
        <f>ABS(F12-$B12)</f>
        <v/>
      </c>
      <c r="N12" s="24">
        <f>ABS(G12-$B12)</f>
        <v/>
      </c>
      <c r="O12" s="24">
        <f>ABS(H12-$B12)</f>
        <v/>
      </c>
      <c r="P12" s="24">
        <f>ABS(I12-$B12)</f>
        <v/>
      </c>
    </row>
    <row r="13">
      <c r="A13" s="18" t="n">
        <v>5</v>
      </c>
      <c r="B13" s="24">
        <f>COUNTIF(Data!$Q$2:$Q$2441,"&lt;="&amp;$A13)/COUNT(Data!$Q$2:$Q$2441)</f>
        <v/>
      </c>
      <c r="C13" s="24">
        <f>COUNTIF(Data!$R$2:$R$2441,"&lt;="&amp;$A13)/COUNT(Data!$R$2:$R$2441)</f>
        <v/>
      </c>
      <c r="D13" s="24">
        <f>COUNTIF(Occurrence!$J$2:$J$2441,"&lt;="&amp;$A13)/COUNT(Occurrence!$J$2:$J$2441)</f>
        <v/>
      </c>
      <c r="E13" s="24">
        <f>COUNTIF(Delta!$I$2:$I$2441,"&lt;="&amp;$A13)/COUNT(Delta!$I$2:$I$2441)</f>
        <v/>
      </c>
      <c r="F13" s="24">
        <f>COUNTIF(Delta!$J$2:$J$2441,"&lt;="&amp;$A13)/COUNT(Delta!$J$2:$J$2441)</f>
        <v/>
      </c>
      <c r="G13" s="24">
        <f>COUNTIF(QM_gamma!$J$2:$J$2441,"&lt;="&amp;$A13)/COUNT(QM_gamma!$J$2:$J$2441)</f>
        <v/>
      </c>
      <c r="H13" s="24">
        <f>COUNTIF(QM_empirical!$M$2:$M$2441,"&lt;="&amp;$A13)/COUNT(QM_empirical!$M$2:$M$2441)</f>
        <v/>
      </c>
      <c r="I13" s="24">
        <f>COUNTIF(QDM!$S$2:$S$2441,"&lt;="&amp;$A13)/COUNT(QDM!$S$2:$S$2441)</f>
        <v/>
      </c>
      <c r="J13" s="24">
        <f>ABS(C13-$B13)</f>
        <v/>
      </c>
      <c r="K13" s="24">
        <f>ABS(D13-$B13)</f>
        <v/>
      </c>
      <c r="L13" s="24">
        <f>ABS(E13-$B13)</f>
        <v/>
      </c>
      <c r="M13" s="24">
        <f>ABS(F13-$B13)</f>
        <v/>
      </c>
      <c r="N13" s="24">
        <f>ABS(G13-$B13)</f>
        <v/>
      </c>
      <c r="O13" s="24">
        <f>ABS(H13-$B13)</f>
        <v/>
      </c>
      <c r="P13" s="24">
        <f>ABS(I13-$B13)</f>
        <v/>
      </c>
    </row>
    <row r="14">
      <c r="A14" s="18" t="n">
        <v>7.5</v>
      </c>
      <c r="B14" s="24">
        <f>COUNTIF(Data!$Q$2:$Q$2441,"&lt;="&amp;$A14)/COUNT(Data!$Q$2:$Q$2441)</f>
        <v/>
      </c>
      <c r="C14" s="24">
        <f>COUNTIF(Data!$R$2:$R$2441,"&lt;="&amp;$A14)/COUNT(Data!$R$2:$R$2441)</f>
        <v/>
      </c>
      <c r="D14" s="24">
        <f>COUNTIF(Occurrence!$J$2:$J$2441,"&lt;="&amp;$A14)/COUNT(Occurrence!$J$2:$J$2441)</f>
        <v/>
      </c>
      <c r="E14" s="24">
        <f>COUNTIF(Delta!$I$2:$I$2441,"&lt;="&amp;$A14)/COUNT(Delta!$I$2:$I$2441)</f>
        <v/>
      </c>
      <c r="F14" s="24">
        <f>COUNTIF(Delta!$J$2:$J$2441,"&lt;="&amp;$A14)/COUNT(Delta!$J$2:$J$2441)</f>
        <v/>
      </c>
      <c r="G14" s="24">
        <f>COUNTIF(QM_gamma!$J$2:$J$2441,"&lt;="&amp;$A14)/COUNT(QM_gamma!$J$2:$J$2441)</f>
        <v/>
      </c>
      <c r="H14" s="24">
        <f>COUNTIF(QM_empirical!$M$2:$M$2441,"&lt;="&amp;$A14)/COUNT(QM_empirical!$M$2:$M$2441)</f>
        <v/>
      </c>
      <c r="I14" s="24">
        <f>COUNTIF(QDM!$S$2:$S$2441,"&lt;="&amp;$A14)/COUNT(QDM!$S$2:$S$2441)</f>
        <v/>
      </c>
      <c r="J14" s="24">
        <f>ABS(C14-$B14)</f>
        <v/>
      </c>
      <c r="K14" s="24">
        <f>ABS(D14-$B14)</f>
        <v/>
      </c>
      <c r="L14" s="24">
        <f>ABS(E14-$B14)</f>
        <v/>
      </c>
      <c r="M14" s="24">
        <f>ABS(F14-$B14)</f>
        <v/>
      </c>
      <c r="N14" s="24">
        <f>ABS(G14-$B14)</f>
        <v/>
      </c>
      <c r="O14" s="24">
        <f>ABS(H14-$B14)</f>
        <v/>
      </c>
      <c r="P14" s="24">
        <f>ABS(I14-$B14)</f>
        <v/>
      </c>
    </row>
    <row r="15">
      <c r="A15" s="18" t="n">
        <v>10</v>
      </c>
      <c r="B15" s="24">
        <f>COUNTIF(Data!$Q$2:$Q$2441,"&lt;="&amp;$A15)/COUNT(Data!$Q$2:$Q$2441)</f>
        <v/>
      </c>
      <c r="C15" s="24">
        <f>COUNTIF(Data!$R$2:$R$2441,"&lt;="&amp;$A15)/COUNT(Data!$R$2:$R$2441)</f>
        <v/>
      </c>
      <c r="D15" s="24">
        <f>COUNTIF(Occurrence!$J$2:$J$2441,"&lt;="&amp;$A15)/COUNT(Occurrence!$J$2:$J$2441)</f>
        <v/>
      </c>
      <c r="E15" s="24">
        <f>COUNTIF(Delta!$I$2:$I$2441,"&lt;="&amp;$A15)/COUNT(Delta!$I$2:$I$2441)</f>
        <v/>
      </c>
      <c r="F15" s="24">
        <f>COUNTIF(Delta!$J$2:$J$2441,"&lt;="&amp;$A15)/COUNT(Delta!$J$2:$J$2441)</f>
        <v/>
      </c>
      <c r="G15" s="24">
        <f>COUNTIF(QM_gamma!$J$2:$J$2441,"&lt;="&amp;$A15)/COUNT(QM_gamma!$J$2:$J$2441)</f>
        <v/>
      </c>
      <c r="H15" s="24">
        <f>COUNTIF(QM_empirical!$M$2:$M$2441,"&lt;="&amp;$A15)/COUNT(QM_empirical!$M$2:$M$2441)</f>
        <v/>
      </c>
      <c r="I15" s="24">
        <f>COUNTIF(QDM!$S$2:$S$2441,"&lt;="&amp;$A15)/COUNT(QDM!$S$2:$S$2441)</f>
        <v/>
      </c>
      <c r="J15" s="24">
        <f>ABS(C15-$B15)</f>
        <v/>
      </c>
      <c r="K15" s="24">
        <f>ABS(D15-$B15)</f>
        <v/>
      </c>
      <c r="L15" s="24">
        <f>ABS(E15-$B15)</f>
        <v/>
      </c>
      <c r="M15" s="24">
        <f>ABS(F15-$B15)</f>
        <v/>
      </c>
      <c r="N15" s="24">
        <f>ABS(G15-$B15)</f>
        <v/>
      </c>
      <c r="O15" s="24">
        <f>ABS(H15-$B15)</f>
        <v/>
      </c>
      <c r="P15" s="24">
        <f>ABS(I15-$B15)</f>
        <v/>
      </c>
    </row>
    <row r="16">
      <c r="A16" s="18" t="n">
        <v>15</v>
      </c>
      <c r="B16" s="24">
        <f>COUNTIF(Data!$Q$2:$Q$2441,"&lt;="&amp;$A16)/COUNT(Data!$Q$2:$Q$2441)</f>
        <v/>
      </c>
      <c r="C16" s="24">
        <f>COUNTIF(Data!$R$2:$R$2441,"&lt;="&amp;$A16)/COUNT(Data!$R$2:$R$2441)</f>
        <v/>
      </c>
      <c r="D16" s="24">
        <f>COUNTIF(Occurrence!$J$2:$J$2441,"&lt;="&amp;$A16)/COUNT(Occurrence!$J$2:$J$2441)</f>
        <v/>
      </c>
      <c r="E16" s="24">
        <f>COUNTIF(Delta!$I$2:$I$2441,"&lt;="&amp;$A16)/COUNT(Delta!$I$2:$I$2441)</f>
        <v/>
      </c>
      <c r="F16" s="24">
        <f>COUNTIF(Delta!$J$2:$J$2441,"&lt;="&amp;$A16)/COUNT(Delta!$J$2:$J$2441)</f>
        <v/>
      </c>
      <c r="G16" s="24">
        <f>COUNTIF(QM_gamma!$J$2:$J$2441,"&lt;="&amp;$A16)/COUNT(QM_gamma!$J$2:$J$2441)</f>
        <v/>
      </c>
      <c r="H16" s="24">
        <f>COUNTIF(QM_empirical!$M$2:$M$2441,"&lt;="&amp;$A16)/COUNT(QM_empirical!$M$2:$M$2441)</f>
        <v/>
      </c>
      <c r="I16" s="24">
        <f>COUNTIF(QDM!$S$2:$S$2441,"&lt;="&amp;$A16)/COUNT(QDM!$S$2:$S$2441)</f>
        <v/>
      </c>
      <c r="J16" s="24">
        <f>ABS(C16-$B16)</f>
        <v/>
      </c>
      <c r="K16" s="24">
        <f>ABS(D16-$B16)</f>
        <v/>
      </c>
      <c r="L16" s="24">
        <f>ABS(E16-$B16)</f>
        <v/>
      </c>
      <c r="M16" s="24">
        <f>ABS(F16-$B16)</f>
        <v/>
      </c>
      <c r="N16" s="24">
        <f>ABS(G16-$B16)</f>
        <v/>
      </c>
      <c r="O16" s="24">
        <f>ABS(H16-$B16)</f>
        <v/>
      </c>
      <c r="P16" s="24">
        <f>ABS(I16-$B16)</f>
        <v/>
      </c>
    </row>
    <row r="17">
      <c r="A17" s="18" t="n">
        <v>20</v>
      </c>
      <c r="B17" s="24">
        <f>COUNTIF(Data!$Q$2:$Q$2441,"&lt;="&amp;$A17)/COUNT(Data!$Q$2:$Q$2441)</f>
        <v/>
      </c>
      <c r="C17" s="24">
        <f>COUNTIF(Data!$R$2:$R$2441,"&lt;="&amp;$A17)/COUNT(Data!$R$2:$R$2441)</f>
        <v/>
      </c>
      <c r="D17" s="24">
        <f>COUNTIF(Occurrence!$J$2:$J$2441,"&lt;="&amp;$A17)/COUNT(Occurrence!$J$2:$J$2441)</f>
        <v/>
      </c>
      <c r="E17" s="24">
        <f>COUNTIF(Delta!$I$2:$I$2441,"&lt;="&amp;$A17)/COUNT(Delta!$I$2:$I$2441)</f>
        <v/>
      </c>
      <c r="F17" s="24">
        <f>COUNTIF(Delta!$J$2:$J$2441,"&lt;="&amp;$A17)/COUNT(Delta!$J$2:$J$2441)</f>
        <v/>
      </c>
      <c r="G17" s="24">
        <f>COUNTIF(QM_gamma!$J$2:$J$2441,"&lt;="&amp;$A17)/COUNT(QM_gamma!$J$2:$J$2441)</f>
        <v/>
      </c>
      <c r="H17" s="24">
        <f>COUNTIF(QM_empirical!$M$2:$M$2441,"&lt;="&amp;$A17)/COUNT(QM_empirical!$M$2:$M$2441)</f>
        <v/>
      </c>
      <c r="I17" s="24">
        <f>COUNTIF(QDM!$S$2:$S$2441,"&lt;="&amp;$A17)/COUNT(QDM!$S$2:$S$2441)</f>
        <v/>
      </c>
      <c r="J17" s="24">
        <f>ABS(C17-$B17)</f>
        <v/>
      </c>
      <c r="K17" s="24">
        <f>ABS(D17-$B17)</f>
        <v/>
      </c>
      <c r="L17" s="24">
        <f>ABS(E17-$B17)</f>
        <v/>
      </c>
      <c r="M17" s="24">
        <f>ABS(F17-$B17)</f>
        <v/>
      </c>
      <c r="N17" s="24">
        <f>ABS(G17-$B17)</f>
        <v/>
      </c>
      <c r="O17" s="24">
        <f>ABS(H17-$B17)</f>
        <v/>
      </c>
      <c r="P17" s="24">
        <f>ABS(I17-$B17)</f>
        <v/>
      </c>
    </row>
    <row r="18">
      <c r="A18" s="18" t="n">
        <v>30</v>
      </c>
      <c r="B18" s="24">
        <f>COUNTIF(Data!$Q$2:$Q$2441,"&lt;="&amp;$A18)/COUNT(Data!$Q$2:$Q$2441)</f>
        <v/>
      </c>
      <c r="C18" s="24">
        <f>COUNTIF(Data!$R$2:$R$2441,"&lt;="&amp;$A18)/COUNT(Data!$R$2:$R$2441)</f>
        <v/>
      </c>
      <c r="D18" s="24">
        <f>COUNTIF(Occurrence!$J$2:$J$2441,"&lt;="&amp;$A18)/COUNT(Occurrence!$J$2:$J$2441)</f>
        <v/>
      </c>
      <c r="E18" s="24">
        <f>COUNTIF(Delta!$I$2:$I$2441,"&lt;="&amp;$A18)/COUNT(Delta!$I$2:$I$2441)</f>
        <v/>
      </c>
      <c r="F18" s="24">
        <f>COUNTIF(Delta!$J$2:$J$2441,"&lt;="&amp;$A18)/COUNT(Delta!$J$2:$J$2441)</f>
        <v/>
      </c>
      <c r="G18" s="24">
        <f>COUNTIF(QM_gamma!$J$2:$J$2441,"&lt;="&amp;$A18)/COUNT(QM_gamma!$J$2:$J$2441)</f>
        <v/>
      </c>
      <c r="H18" s="24">
        <f>COUNTIF(QM_empirical!$M$2:$M$2441,"&lt;="&amp;$A18)/COUNT(QM_empirical!$M$2:$M$2441)</f>
        <v/>
      </c>
      <c r="I18" s="24">
        <f>COUNTIF(QDM!$S$2:$S$2441,"&lt;="&amp;$A18)/COUNT(QDM!$S$2:$S$2441)</f>
        <v/>
      </c>
      <c r="J18" s="24">
        <f>ABS(C18-$B18)</f>
        <v/>
      </c>
      <c r="K18" s="24">
        <f>ABS(D18-$B18)</f>
        <v/>
      </c>
      <c r="L18" s="24">
        <f>ABS(E18-$B18)</f>
        <v/>
      </c>
      <c r="M18" s="24">
        <f>ABS(F18-$B18)</f>
        <v/>
      </c>
      <c r="N18" s="24">
        <f>ABS(G18-$B18)</f>
        <v/>
      </c>
      <c r="O18" s="24">
        <f>ABS(H18-$B18)</f>
        <v/>
      </c>
      <c r="P18" s="24">
        <f>ABS(I18-$B18)</f>
        <v/>
      </c>
    </row>
    <row r="19">
      <c r="A19" s="18" t="n">
        <v>40</v>
      </c>
      <c r="B19" s="24">
        <f>COUNTIF(Data!$Q$2:$Q$2441,"&lt;="&amp;$A19)/COUNT(Data!$Q$2:$Q$2441)</f>
        <v/>
      </c>
      <c r="C19" s="24">
        <f>COUNTIF(Data!$R$2:$R$2441,"&lt;="&amp;$A19)/COUNT(Data!$R$2:$R$2441)</f>
        <v/>
      </c>
      <c r="D19" s="24">
        <f>COUNTIF(Occurrence!$J$2:$J$2441,"&lt;="&amp;$A19)/COUNT(Occurrence!$J$2:$J$2441)</f>
        <v/>
      </c>
      <c r="E19" s="24">
        <f>COUNTIF(Delta!$I$2:$I$2441,"&lt;="&amp;$A19)/COUNT(Delta!$I$2:$I$2441)</f>
        <v/>
      </c>
      <c r="F19" s="24">
        <f>COUNTIF(Delta!$J$2:$J$2441,"&lt;="&amp;$A19)/COUNT(Delta!$J$2:$J$2441)</f>
        <v/>
      </c>
      <c r="G19" s="24">
        <f>COUNTIF(QM_gamma!$J$2:$J$2441,"&lt;="&amp;$A19)/COUNT(QM_gamma!$J$2:$J$2441)</f>
        <v/>
      </c>
      <c r="H19" s="24">
        <f>COUNTIF(QM_empirical!$M$2:$M$2441,"&lt;="&amp;$A19)/COUNT(QM_empirical!$M$2:$M$2441)</f>
        <v/>
      </c>
      <c r="I19" s="24">
        <f>COUNTIF(QDM!$S$2:$S$2441,"&lt;="&amp;$A19)/COUNT(QDM!$S$2:$S$2441)</f>
        <v/>
      </c>
      <c r="J19" s="24">
        <f>ABS(C19-$B19)</f>
        <v/>
      </c>
      <c r="K19" s="24">
        <f>ABS(D19-$B19)</f>
        <v/>
      </c>
      <c r="L19" s="24">
        <f>ABS(E19-$B19)</f>
        <v/>
      </c>
      <c r="M19" s="24">
        <f>ABS(F19-$B19)</f>
        <v/>
      </c>
      <c r="N19" s="24">
        <f>ABS(G19-$B19)</f>
        <v/>
      </c>
      <c r="O19" s="24">
        <f>ABS(H19-$B19)</f>
        <v/>
      </c>
      <c r="P19" s="24">
        <f>ABS(I19-$B19)</f>
        <v/>
      </c>
    </row>
    <row r="20">
      <c r="A20" s="18" t="n">
        <v>50</v>
      </c>
      <c r="B20" s="24">
        <f>COUNTIF(Data!$Q$2:$Q$2441,"&lt;="&amp;$A20)/COUNT(Data!$Q$2:$Q$2441)</f>
        <v/>
      </c>
      <c r="C20" s="24">
        <f>COUNTIF(Data!$R$2:$R$2441,"&lt;="&amp;$A20)/COUNT(Data!$R$2:$R$2441)</f>
        <v/>
      </c>
      <c r="D20" s="24">
        <f>COUNTIF(Occurrence!$J$2:$J$2441,"&lt;="&amp;$A20)/COUNT(Occurrence!$J$2:$J$2441)</f>
        <v/>
      </c>
      <c r="E20" s="24">
        <f>COUNTIF(Delta!$I$2:$I$2441,"&lt;="&amp;$A20)/COUNT(Delta!$I$2:$I$2441)</f>
        <v/>
      </c>
      <c r="F20" s="24">
        <f>COUNTIF(Delta!$J$2:$J$2441,"&lt;="&amp;$A20)/COUNT(Delta!$J$2:$J$2441)</f>
        <v/>
      </c>
      <c r="G20" s="24">
        <f>COUNTIF(QM_gamma!$J$2:$J$2441,"&lt;="&amp;$A20)/COUNT(QM_gamma!$J$2:$J$2441)</f>
        <v/>
      </c>
      <c r="H20" s="24">
        <f>COUNTIF(QM_empirical!$M$2:$M$2441,"&lt;="&amp;$A20)/COUNT(QM_empirical!$M$2:$M$2441)</f>
        <v/>
      </c>
      <c r="I20" s="24">
        <f>COUNTIF(QDM!$S$2:$S$2441,"&lt;="&amp;$A20)/COUNT(QDM!$S$2:$S$2441)</f>
        <v/>
      </c>
      <c r="J20" s="24">
        <f>ABS(C20-$B20)</f>
        <v/>
      </c>
      <c r="K20" s="24">
        <f>ABS(D20-$B20)</f>
        <v/>
      </c>
      <c r="L20" s="24">
        <f>ABS(E20-$B20)</f>
        <v/>
      </c>
      <c r="M20" s="24">
        <f>ABS(F20-$B20)</f>
        <v/>
      </c>
      <c r="N20" s="24">
        <f>ABS(G20-$B20)</f>
        <v/>
      </c>
      <c r="O20" s="24">
        <f>ABS(H20-$B20)</f>
        <v/>
      </c>
      <c r="P20" s="24">
        <f>ABS(I20-$B20)</f>
        <v/>
      </c>
    </row>
    <row r="21">
      <c r="A21" s="18" t="n">
        <v>60</v>
      </c>
      <c r="B21" s="24">
        <f>COUNTIF(Data!$Q$2:$Q$2441,"&lt;="&amp;$A21)/COUNT(Data!$Q$2:$Q$2441)</f>
        <v/>
      </c>
      <c r="C21" s="24">
        <f>COUNTIF(Data!$R$2:$R$2441,"&lt;="&amp;$A21)/COUNT(Data!$R$2:$R$2441)</f>
        <v/>
      </c>
      <c r="D21" s="24">
        <f>COUNTIF(Occurrence!$J$2:$J$2441,"&lt;="&amp;$A21)/COUNT(Occurrence!$J$2:$J$2441)</f>
        <v/>
      </c>
      <c r="E21" s="24">
        <f>COUNTIF(Delta!$I$2:$I$2441,"&lt;="&amp;$A21)/COUNT(Delta!$I$2:$I$2441)</f>
        <v/>
      </c>
      <c r="F21" s="24">
        <f>COUNTIF(Delta!$J$2:$J$2441,"&lt;="&amp;$A21)/COUNT(Delta!$J$2:$J$2441)</f>
        <v/>
      </c>
      <c r="G21" s="24">
        <f>COUNTIF(QM_gamma!$J$2:$J$2441,"&lt;="&amp;$A21)/COUNT(QM_gamma!$J$2:$J$2441)</f>
        <v/>
      </c>
      <c r="H21" s="24">
        <f>COUNTIF(QM_empirical!$M$2:$M$2441,"&lt;="&amp;$A21)/COUNT(QM_empirical!$M$2:$M$2441)</f>
        <v/>
      </c>
      <c r="I21" s="24">
        <f>COUNTIF(QDM!$S$2:$S$2441,"&lt;="&amp;$A21)/COUNT(QDM!$S$2:$S$2441)</f>
        <v/>
      </c>
      <c r="J21" s="24">
        <f>ABS(C21-$B21)</f>
        <v/>
      </c>
      <c r="K21" s="24">
        <f>ABS(D21-$B21)</f>
        <v/>
      </c>
      <c r="L21" s="24">
        <f>ABS(E21-$B21)</f>
        <v/>
      </c>
      <c r="M21" s="24">
        <f>ABS(F21-$B21)</f>
        <v/>
      </c>
      <c r="N21" s="24">
        <f>ABS(G21-$B21)</f>
        <v/>
      </c>
      <c r="O21" s="24">
        <f>ABS(H21-$B21)</f>
        <v/>
      </c>
      <c r="P21" s="24">
        <f>ABS(I21-$B21)</f>
        <v/>
      </c>
    </row>
    <row r="22">
      <c r="A22" s="18" t="n">
        <v>80</v>
      </c>
      <c r="B22" s="24">
        <f>COUNTIF(Data!$Q$2:$Q$2441,"&lt;="&amp;$A22)/COUNT(Data!$Q$2:$Q$2441)</f>
        <v/>
      </c>
      <c r="C22" s="24">
        <f>COUNTIF(Data!$R$2:$R$2441,"&lt;="&amp;$A22)/COUNT(Data!$R$2:$R$2441)</f>
        <v/>
      </c>
      <c r="D22" s="24">
        <f>COUNTIF(Occurrence!$J$2:$J$2441,"&lt;="&amp;$A22)/COUNT(Occurrence!$J$2:$J$2441)</f>
        <v/>
      </c>
      <c r="E22" s="24">
        <f>COUNTIF(Delta!$I$2:$I$2441,"&lt;="&amp;$A22)/COUNT(Delta!$I$2:$I$2441)</f>
        <v/>
      </c>
      <c r="F22" s="24">
        <f>COUNTIF(Delta!$J$2:$J$2441,"&lt;="&amp;$A22)/COUNT(Delta!$J$2:$J$2441)</f>
        <v/>
      </c>
      <c r="G22" s="24">
        <f>COUNTIF(QM_gamma!$J$2:$J$2441,"&lt;="&amp;$A22)/COUNT(QM_gamma!$J$2:$J$2441)</f>
        <v/>
      </c>
      <c r="H22" s="24">
        <f>COUNTIF(QM_empirical!$M$2:$M$2441,"&lt;="&amp;$A22)/COUNT(QM_empirical!$M$2:$M$2441)</f>
        <v/>
      </c>
      <c r="I22" s="24">
        <f>COUNTIF(QDM!$S$2:$S$2441,"&lt;="&amp;$A22)/COUNT(QDM!$S$2:$S$2441)</f>
        <v/>
      </c>
      <c r="J22" s="24">
        <f>ABS(C22-$B22)</f>
        <v/>
      </c>
      <c r="K22" s="24">
        <f>ABS(D22-$B22)</f>
        <v/>
      </c>
      <c r="L22" s="24">
        <f>ABS(E22-$B22)</f>
        <v/>
      </c>
      <c r="M22" s="24">
        <f>ABS(F22-$B22)</f>
        <v/>
      </c>
      <c r="N22" s="24">
        <f>ABS(G22-$B22)</f>
        <v/>
      </c>
      <c r="O22" s="24">
        <f>ABS(H22-$B22)</f>
        <v/>
      </c>
      <c r="P22" s="24">
        <f>ABS(I22-$B22)</f>
        <v/>
      </c>
    </row>
    <row r="23">
      <c r="A23" s="18" t="n">
        <v>100</v>
      </c>
      <c r="B23" s="24">
        <f>COUNTIF(Data!$Q$2:$Q$2441,"&lt;="&amp;$A23)/COUNT(Data!$Q$2:$Q$2441)</f>
        <v/>
      </c>
      <c r="C23" s="24">
        <f>COUNTIF(Data!$R$2:$R$2441,"&lt;="&amp;$A23)/COUNT(Data!$R$2:$R$2441)</f>
        <v/>
      </c>
      <c r="D23" s="24">
        <f>COUNTIF(Occurrence!$J$2:$J$2441,"&lt;="&amp;$A23)/COUNT(Occurrence!$J$2:$J$2441)</f>
        <v/>
      </c>
      <c r="E23" s="24">
        <f>COUNTIF(Delta!$I$2:$I$2441,"&lt;="&amp;$A23)/COUNT(Delta!$I$2:$I$2441)</f>
        <v/>
      </c>
      <c r="F23" s="24">
        <f>COUNTIF(Delta!$J$2:$J$2441,"&lt;="&amp;$A23)/COUNT(Delta!$J$2:$J$2441)</f>
        <v/>
      </c>
      <c r="G23" s="24">
        <f>COUNTIF(QM_gamma!$J$2:$J$2441,"&lt;="&amp;$A23)/COUNT(QM_gamma!$J$2:$J$2441)</f>
        <v/>
      </c>
      <c r="H23" s="24">
        <f>COUNTIF(QM_empirical!$M$2:$M$2441,"&lt;="&amp;$A23)/COUNT(QM_empirical!$M$2:$M$2441)</f>
        <v/>
      </c>
      <c r="I23" s="24">
        <f>COUNTIF(QDM!$S$2:$S$2441,"&lt;="&amp;$A23)/COUNT(QDM!$S$2:$S$2441)</f>
        <v/>
      </c>
      <c r="J23" s="24">
        <f>ABS(C23-$B23)</f>
        <v/>
      </c>
      <c r="K23" s="24">
        <f>ABS(D23-$B23)</f>
        <v/>
      </c>
      <c r="L23" s="24">
        <f>ABS(E23-$B23)</f>
        <v/>
      </c>
      <c r="M23" s="24">
        <f>ABS(F23-$B23)</f>
        <v/>
      </c>
      <c r="N23" s="24">
        <f>ABS(G23-$B23)</f>
        <v/>
      </c>
      <c r="O23" s="24">
        <f>ABS(H23-$B23)</f>
        <v/>
      </c>
      <c r="P23" s="24">
        <f>ABS(I23-$B23)</f>
        <v/>
      </c>
    </row>
    <row r="24">
      <c r="A24" s="18" t="n">
        <v>130</v>
      </c>
      <c r="B24" s="24">
        <f>COUNTIF(Data!$Q$2:$Q$2441,"&lt;="&amp;$A24)/COUNT(Data!$Q$2:$Q$2441)</f>
        <v/>
      </c>
      <c r="C24" s="24">
        <f>COUNTIF(Data!$R$2:$R$2441,"&lt;="&amp;$A24)/COUNT(Data!$R$2:$R$2441)</f>
        <v/>
      </c>
      <c r="D24" s="24">
        <f>COUNTIF(Occurrence!$J$2:$J$2441,"&lt;="&amp;$A24)/COUNT(Occurrence!$J$2:$J$2441)</f>
        <v/>
      </c>
      <c r="E24" s="24">
        <f>COUNTIF(Delta!$I$2:$I$2441,"&lt;="&amp;$A24)/COUNT(Delta!$I$2:$I$2441)</f>
        <v/>
      </c>
      <c r="F24" s="24">
        <f>COUNTIF(Delta!$J$2:$J$2441,"&lt;="&amp;$A24)/COUNT(Delta!$J$2:$J$2441)</f>
        <v/>
      </c>
      <c r="G24" s="24">
        <f>COUNTIF(QM_gamma!$J$2:$J$2441,"&lt;="&amp;$A24)/COUNT(QM_gamma!$J$2:$J$2441)</f>
        <v/>
      </c>
      <c r="H24" s="24">
        <f>COUNTIF(QM_empirical!$M$2:$M$2441,"&lt;="&amp;$A24)/COUNT(QM_empirical!$M$2:$M$2441)</f>
        <v/>
      </c>
      <c r="I24" s="24">
        <f>COUNTIF(QDM!$S$2:$S$2441,"&lt;="&amp;$A24)/COUNT(QDM!$S$2:$S$2441)</f>
        <v/>
      </c>
      <c r="J24" s="24">
        <f>ABS(C24-$B24)</f>
        <v/>
      </c>
      <c r="K24" s="24">
        <f>ABS(D24-$B24)</f>
        <v/>
      </c>
      <c r="L24" s="24">
        <f>ABS(E24-$B24)</f>
        <v/>
      </c>
      <c r="M24" s="24">
        <f>ABS(F24-$B24)</f>
        <v/>
      </c>
      <c r="N24" s="24">
        <f>ABS(G24-$B24)</f>
        <v/>
      </c>
      <c r="O24" s="24">
        <f>ABS(H24-$B24)</f>
        <v/>
      </c>
      <c r="P24" s="24">
        <f>ABS(I24-$B24)</f>
        <v/>
      </c>
    </row>
    <row r="25">
      <c r="A25" s="18" t="n">
        <v>160</v>
      </c>
      <c r="B25" s="24">
        <f>COUNTIF(Data!$Q$2:$Q$2441,"&lt;="&amp;$A25)/COUNT(Data!$Q$2:$Q$2441)</f>
        <v/>
      </c>
      <c r="C25" s="24">
        <f>COUNTIF(Data!$R$2:$R$2441,"&lt;="&amp;$A25)/COUNT(Data!$R$2:$R$2441)</f>
        <v/>
      </c>
      <c r="D25" s="24">
        <f>COUNTIF(Occurrence!$J$2:$J$2441,"&lt;="&amp;$A25)/COUNT(Occurrence!$J$2:$J$2441)</f>
        <v/>
      </c>
      <c r="E25" s="24">
        <f>COUNTIF(Delta!$I$2:$I$2441,"&lt;="&amp;$A25)/COUNT(Delta!$I$2:$I$2441)</f>
        <v/>
      </c>
      <c r="F25" s="24">
        <f>COUNTIF(Delta!$J$2:$J$2441,"&lt;="&amp;$A25)/COUNT(Delta!$J$2:$J$2441)</f>
        <v/>
      </c>
      <c r="G25" s="24">
        <f>COUNTIF(QM_gamma!$J$2:$J$2441,"&lt;="&amp;$A25)/COUNT(QM_gamma!$J$2:$J$2441)</f>
        <v/>
      </c>
      <c r="H25" s="24">
        <f>COUNTIF(QM_empirical!$M$2:$M$2441,"&lt;="&amp;$A25)/COUNT(QM_empirical!$M$2:$M$2441)</f>
        <v/>
      </c>
      <c r="I25" s="24">
        <f>COUNTIF(QDM!$S$2:$S$2441,"&lt;="&amp;$A25)/COUNT(QDM!$S$2:$S$2441)</f>
        <v/>
      </c>
      <c r="J25" s="24">
        <f>ABS(C25-$B25)</f>
        <v/>
      </c>
      <c r="K25" s="24">
        <f>ABS(D25-$B25)</f>
        <v/>
      </c>
      <c r="L25" s="24">
        <f>ABS(E25-$B25)</f>
        <v/>
      </c>
      <c r="M25" s="24">
        <f>ABS(F25-$B25)</f>
        <v/>
      </c>
      <c r="N25" s="24">
        <f>ABS(G25-$B25)</f>
        <v/>
      </c>
      <c r="O25" s="24">
        <f>ABS(H25-$B25)</f>
        <v/>
      </c>
      <c r="P25" s="24">
        <f>ABS(I25-$B25)</f>
        <v/>
      </c>
    </row>
    <row r="26">
      <c r="A26" s="4" t="inlineStr">
        <is>
          <t>KS distance (max |dF|)</t>
        </is>
      </c>
      <c r="C26" s="27">
        <f>MAX(J6:J25)</f>
        <v/>
      </c>
      <c r="D26" s="27">
        <f>MAX(K6:K25)</f>
        <v/>
      </c>
      <c r="E26" s="27">
        <f>MAX(L6:L25)</f>
        <v/>
      </c>
      <c r="F26" s="27">
        <f>MAX(M6:M25)</f>
        <v/>
      </c>
      <c r="G26" s="27">
        <f>MAX(N6:N25)</f>
        <v/>
      </c>
      <c r="H26" s="27">
        <f>MAX(O6:O25)</f>
        <v/>
      </c>
      <c r="I26" s="27">
        <f>MAX(P6:P25)</f>
        <v/>
      </c>
    </row>
    <row r="28">
      <c r="A28" s="6" t="inlineStr">
        <is>
          <t>Probability level</t>
        </is>
      </c>
      <c r="B28" s="6" t="inlineStr">
        <is>
          <t>Q: Observed (val)</t>
        </is>
      </c>
      <c r="C28" s="6" t="inlineStr">
        <is>
          <t>Q: Raw model</t>
        </is>
      </c>
      <c r="D28" s="6" t="inlineStr">
        <is>
          <t>Q: Occurrence adj. only</t>
        </is>
      </c>
      <c r="E28" s="6" t="inlineStr">
        <is>
          <t>Q: Delta (mean)</t>
        </is>
      </c>
      <c r="F28" s="6" t="inlineStr">
        <is>
          <t>Q: Delta (mean+spread)</t>
        </is>
      </c>
      <c r="G28" s="6" t="inlineStr">
        <is>
          <t>Q: QM gamma</t>
        </is>
      </c>
      <c r="H28" s="6" t="inlineStr">
        <is>
          <t>Q: QM empirical</t>
        </is>
      </c>
      <c r="I28" s="6" t="inlineStr">
        <is>
          <t>Q: QDM</t>
        </is>
      </c>
    </row>
    <row r="29">
      <c r="A29" s="18" t="n">
        <v>0.05</v>
      </c>
      <c r="B29" s="16">
        <f>_xlfn.PERCENTILE.INC(Data!$Q$2:$Q$2441,$A29)</f>
        <v/>
      </c>
      <c r="C29" s="16">
        <f>_xlfn.PERCENTILE.INC(Data!$R$2:$R$2441,$A29)</f>
        <v/>
      </c>
      <c r="D29" s="16">
        <f>_xlfn.PERCENTILE.INC(Occurrence!$J$2:$J$2441,$A29)</f>
        <v/>
      </c>
      <c r="E29" s="16">
        <f>_xlfn.PERCENTILE.INC(Delta!$I$2:$I$2441,$A29)</f>
        <v/>
      </c>
      <c r="F29" s="16">
        <f>_xlfn.PERCENTILE.INC(Delta!$J$2:$J$2441,$A29)</f>
        <v/>
      </c>
      <c r="G29" s="16">
        <f>_xlfn.PERCENTILE.INC(QM_gamma!$J$2:$J$2441,$A29)</f>
        <v/>
      </c>
      <c r="H29" s="16">
        <f>_xlfn.PERCENTILE.INC(QM_empirical!$M$2:$M$2441,$A29)</f>
        <v/>
      </c>
      <c r="I29" s="16">
        <f>_xlfn.PERCENTILE.INC(QDM!$S$2:$S$2441,$A29)</f>
        <v/>
      </c>
    </row>
    <row r="30">
      <c r="A30" s="18" t="n">
        <v>0.1</v>
      </c>
      <c r="B30" s="16">
        <f>_xlfn.PERCENTILE.INC(Data!$Q$2:$Q$2441,$A30)</f>
        <v/>
      </c>
      <c r="C30" s="16">
        <f>_xlfn.PERCENTILE.INC(Data!$R$2:$R$2441,$A30)</f>
        <v/>
      </c>
      <c r="D30" s="16">
        <f>_xlfn.PERCENTILE.INC(Occurrence!$J$2:$J$2441,$A30)</f>
        <v/>
      </c>
      <c r="E30" s="16">
        <f>_xlfn.PERCENTILE.INC(Delta!$I$2:$I$2441,$A30)</f>
        <v/>
      </c>
      <c r="F30" s="16">
        <f>_xlfn.PERCENTILE.INC(Delta!$J$2:$J$2441,$A30)</f>
        <v/>
      </c>
      <c r="G30" s="16">
        <f>_xlfn.PERCENTILE.INC(QM_gamma!$J$2:$J$2441,$A30)</f>
        <v/>
      </c>
      <c r="H30" s="16">
        <f>_xlfn.PERCENTILE.INC(QM_empirical!$M$2:$M$2441,$A30)</f>
        <v/>
      </c>
      <c r="I30" s="16">
        <f>_xlfn.PERCENTILE.INC(QDM!$S$2:$S$2441,$A30)</f>
        <v/>
      </c>
    </row>
    <row r="31">
      <c r="A31" s="18" t="n">
        <v>0.15</v>
      </c>
      <c r="B31" s="16">
        <f>_xlfn.PERCENTILE.INC(Data!$Q$2:$Q$2441,$A31)</f>
        <v/>
      </c>
      <c r="C31" s="16">
        <f>_xlfn.PERCENTILE.INC(Data!$R$2:$R$2441,$A31)</f>
        <v/>
      </c>
      <c r="D31" s="16">
        <f>_xlfn.PERCENTILE.INC(Occurrence!$J$2:$J$2441,$A31)</f>
        <v/>
      </c>
      <c r="E31" s="16">
        <f>_xlfn.PERCENTILE.INC(Delta!$I$2:$I$2441,$A31)</f>
        <v/>
      </c>
      <c r="F31" s="16">
        <f>_xlfn.PERCENTILE.INC(Delta!$J$2:$J$2441,$A31)</f>
        <v/>
      </c>
      <c r="G31" s="16">
        <f>_xlfn.PERCENTILE.INC(QM_gamma!$J$2:$J$2441,$A31)</f>
        <v/>
      </c>
      <c r="H31" s="16">
        <f>_xlfn.PERCENTILE.INC(QM_empirical!$M$2:$M$2441,$A31)</f>
        <v/>
      </c>
      <c r="I31" s="16">
        <f>_xlfn.PERCENTILE.INC(QDM!$S$2:$S$2441,$A31)</f>
        <v/>
      </c>
    </row>
    <row r="32">
      <c r="A32" s="18" t="n">
        <v>0.2</v>
      </c>
      <c r="B32" s="16">
        <f>_xlfn.PERCENTILE.INC(Data!$Q$2:$Q$2441,$A32)</f>
        <v/>
      </c>
      <c r="C32" s="16">
        <f>_xlfn.PERCENTILE.INC(Data!$R$2:$R$2441,$A32)</f>
        <v/>
      </c>
      <c r="D32" s="16">
        <f>_xlfn.PERCENTILE.INC(Occurrence!$J$2:$J$2441,$A32)</f>
        <v/>
      </c>
      <c r="E32" s="16">
        <f>_xlfn.PERCENTILE.INC(Delta!$I$2:$I$2441,$A32)</f>
        <v/>
      </c>
      <c r="F32" s="16">
        <f>_xlfn.PERCENTILE.INC(Delta!$J$2:$J$2441,$A32)</f>
        <v/>
      </c>
      <c r="G32" s="16">
        <f>_xlfn.PERCENTILE.INC(QM_gamma!$J$2:$J$2441,$A32)</f>
        <v/>
      </c>
      <c r="H32" s="16">
        <f>_xlfn.PERCENTILE.INC(QM_empirical!$M$2:$M$2441,$A32)</f>
        <v/>
      </c>
      <c r="I32" s="16">
        <f>_xlfn.PERCENTILE.INC(QDM!$S$2:$S$2441,$A32)</f>
        <v/>
      </c>
    </row>
    <row r="33">
      <c r="A33" s="18" t="n">
        <v>0.25</v>
      </c>
      <c r="B33" s="16">
        <f>_xlfn.PERCENTILE.INC(Data!$Q$2:$Q$2441,$A33)</f>
        <v/>
      </c>
      <c r="C33" s="16">
        <f>_xlfn.PERCENTILE.INC(Data!$R$2:$R$2441,$A33)</f>
        <v/>
      </c>
      <c r="D33" s="16">
        <f>_xlfn.PERCENTILE.INC(Occurrence!$J$2:$J$2441,$A33)</f>
        <v/>
      </c>
      <c r="E33" s="16">
        <f>_xlfn.PERCENTILE.INC(Delta!$I$2:$I$2441,$A33)</f>
        <v/>
      </c>
      <c r="F33" s="16">
        <f>_xlfn.PERCENTILE.INC(Delta!$J$2:$J$2441,$A33)</f>
        <v/>
      </c>
      <c r="G33" s="16">
        <f>_xlfn.PERCENTILE.INC(QM_gamma!$J$2:$J$2441,$A33)</f>
        <v/>
      </c>
      <c r="H33" s="16">
        <f>_xlfn.PERCENTILE.INC(QM_empirical!$M$2:$M$2441,$A33)</f>
        <v/>
      </c>
      <c r="I33" s="16">
        <f>_xlfn.PERCENTILE.INC(QDM!$S$2:$S$2441,$A33)</f>
        <v/>
      </c>
    </row>
    <row r="34">
      <c r="A34" s="18" t="n">
        <v>0.3</v>
      </c>
      <c r="B34" s="16">
        <f>_xlfn.PERCENTILE.INC(Data!$Q$2:$Q$2441,$A34)</f>
        <v/>
      </c>
      <c r="C34" s="16">
        <f>_xlfn.PERCENTILE.INC(Data!$R$2:$R$2441,$A34)</f>
        <v/>
      </c>
      <c r="D34" s="16">
        <f>_xlfn.PERCENTILE.INC(Occurrence!$J$2:$J$2441,$A34)</f>
        <v/>
      </c>
      <c r="E34" s="16">
        <f>_xlfn.PERCENTILE.INC(Delta!$I$2:$I$2441,$A34)</f>
        <v/>
      </c>
      <c r="F34" s="16">
        <f>_xlfn.PERCENTILE.INC(Delta!$J$2:$J$2441,$A34)</f>
        <v/>
      </c>
      <c r="G34" s="16">
        <f>_xlfn.PERCENTILE.INC(QM_gamma!$J$2:$J$2441,$A34)</f>
        <v/>
      </c>
      <c r="H34" s="16">
        <f>_xlfn.PERCENTILE.INC(QM_empirical!$M$2:$M$2441,$A34)</f>
        <v/>
      </c>
      <c r="I34" s="16">
        <f>_xlfn.PERCENTILE.INC(QDM!$S$2:$S$2441,$A34)</f>
        <v/>
      </c>
    </row>
    <row r="35">
      <c r="A35" s="18" t="n">
        <v>0.35</v>
      </c>
      <c r="B35" s="16">
        <f>_xlfn.PERCENTILE.INC(Data!$Q$2:$Q$2441,$A35)</f>
        <v/>
      </c>
      <c r="C35" s="16">
        <f>_xlfn.PERCENTILE.INC(Data!$R$2:$R$2441,$A35)</f>
        <v/>
      </c>
      <c r="D35" s="16">
        <f>_xlfn.PERCENTILE.INC(Occurrence!$J$2:$J$2441,$A35)</f>
        <v/>
      </c>
      <c r="E35" s="16">
        <f>_xlfn.PERCENTILE.INC(Delta!$I$2:$I$2441,$A35)</f>
        <v/>
      </c>
      <c r="F35" s="16">
        <f>_xlfn.PERCENTILE.INC(Delta!$J$2:$J$2441,$A35)</f>
        <v/>
      </c>
      <c r="G35" s="16">
        <f>_xlfn.PERCENTILE.INC(QM_gamma!$J$2:$J$2441,$A35)</f>
        <v/>
      </c>
      <c r="H35" s="16">
        <f>_xlfn.PERCENTILE.INC(QM_empirical!$M$2:$M$2441,$A35)</f>
        <v/>
      </c>
      <c r="I35" s="16">
        <f>_xlfn.PERCENTILE.INC(QDM!$S$2:$S$2441,$A35)</f>
        <v/>
      </c>
    </row>
    <row r="36">
      <c r="A36" s="18" t="n">
        <v>0.4</v>
      </c>
      <c r="B36" s="16">
        <f>_xlfn.PERCENTILE.INC(Data!$Q$2:$Q$2441,$A36)</f>
        <v/>
      </c>
      <c r="C36" s="16">
        <f>_xlfn.PERCENTILE.INC(Data!$R$2:$R$2441,$A36)</f>
        <v/>
      </c>
      <c r="D36" s="16">
        <f>_xlfn.PERCENTILE.INC(Occurrence!$J$2:$J$2441,$A36)</f>
        <v/>
      </c>
      <c r="E36" s="16">
        <f>_xlfn.PERCENTILE.INC(Delta!$I$2:$I$2441,$A36)</f>
        <v/>
      </c>
      <c r="F36" s="16">
        <f>_xlfn.PERCENTILE.INC(Delta!$J$2:$J$2441,$A36)</f>
        <v/>
      </c>
      <c r="G36" s="16">
        <f>_xlfn.PERCENTILE.INC(QM_gamma!$J$2:$J$2441,$A36)</f>
        <v/>
      </c>
      <c r="H36" s="16">
        <f>_xlfn.PERCENTILE.INC(QM_empirical!$M$2:$M$2441,$A36)</f>
        <v/>
      </c>
      <c r="I36" s="16">
        <f>_xlfn.PERCENTILE.INC(QDM!$S$2:$S$2441,$A36)</f>
        <v/>
      </c>
    </row>
    <row r="37">
      <c r="A37" s="18" t="n">
        <v>0.45</v>
      </c>
      <c r="B37" s="16">
        <f>_xlfn.PERCENTILE.INC(Data!$Q$2:$Q$2441,$A37)</f>
        <v/>
      </c>
      <c r="C37" s="16">
        <f>_xlfn.PERCENTILE.INC(Data!$R$2:$R$2441,$A37)</f>
        <v/>
      </c>
      <c r="D37" s="16">
        <f>_xlfn.PERCENTILE.INC(Occurrence!$J$2:$J$2441,$A37)</f>
        <v/>
      </c>
      <c r="E37" s="16">
        <f>_xlfn.PERCENTILE.INC(Delta!$I$2:$I$2441,$A37)</f>
        <v/>
      </c>
      <c r="F37" s="16">
        <f>_xlfn.PERCENTILE.INC(Delta!$J$2:$J$2441,$A37)</f>
        <v/>
      </c>
      <c r="G37" s="16">
        <f>_xlfn.PERCENTILE.INC(QM_gamma!$J$2:$J$2441,$A37)</f>
        <v/>
      </c>
      <c r="H37" s="16">
        <f>_xlfn.PERCENTILE.INC(QM_empirical!$M$2:$M$2441,$A37)</f>
        <v/>
      </c>
      <c r="I37" s="16">
        <f>_xlfn.PERCENTILE.INC(QDM!$S$2:$S$2441,$A37)</f>
        <v/>
      </c>
    </row>
    <row r="38">
      <c r="A38" s="18" t="n">
        <v>0.5</v>
      </c>
      <c r="B38" s="16">
        <f>_xlfn.PERCENTILE.INC(Data!$Q$2:$Q$2441,$A38)</f>
        <v/>
      </c>
      <c r="C38" s="16">
        <f>_xlfn.PERCENTILE.INC(Data!$R$2:$R$2441,$A38)</f>
        <v/>
      </c>
      <c r="D38" s="16">
        <f>_xlfn.PERCENTILE.INC(Occurrence!$J$2:$J$2441,$A38)</f>
        <v/>
      </c>
      <c r="E38" s="16">
        <f>_xlfn.PERCENTILE.INC(Delta!$I$2:$I$2441,$A38)</f>
        <v/>
      </c>
      <c r="F38" s="16">
        <f>_xlfn.PERCENTILE.INC(Delta!$J$2:$J$2441,$A38)</f>
        <v/>
      </c>
      <c r="G38" s="16">
        <f>_xlfn.PERCENTILE.INC(QM_gamma!$J$2:$J$2441,$A38)</f>
        <v/>
      </c>
      <c r="H38" s="16">
        <f>_xlfn.PERCENTILE.INC(QM_empirical!$M$2:$M$2441,$A38)</f>
        <v/>
      </c>
      <c r="I38" s="16">
        <f>_xlfn.PERCENTILE.INC(QDM!$S$2:$S$2441,$A38)</f>
        <v/>
      </c>
    </row>
    <row r="39">
      <c r="A39" s="18" t="n">
        <v>0.55</v>
      </c>
      <c r="B39" s="16">
        <f>_xlfn.PERCENTILE.INC(Data!$Q$2:$Q$2441,$A39)</f>
        <v/>
      </c>
      <c r="C39" s="16">
        <f>_xlfn.PERCENTILE.INC(Data!$R$2:$R$2441,$A39)</f>
        <v/>
      </c>
      <c r="D39" s="16">
        <f>_xlfn.PERCENTILE.INC(Occurrence!$J$2:$J$2441,$A39)</f>
        <v/>
      </c>
      <c r="E39" s="16">
        <f>_xlfn.PERCENTILE.INC(Delta!$I$2:$I$2441,$A39)</f>
        <v/>
      </c>
      <c r="F39" s="16">
        <f>_xlfn.PERCENTILE.INC(Delta!$J$2:$J$2441,$A39)</f>
        <v/>
      </c>
      <c r="G39" s="16">
        <f>_xlfn.PERCENTILE.INC(QM_gamma!$J$2:$J$2441,$A39)</f>
        <v/>
      </c>
      <c r="H39" s="16">
        <f>_xlfn.PERCENTILE.INC(QM_empirical!$M$2:$M$2441,$A39)</f>
        <v/>
      </c>
      <c r="I39" s="16">
        <f>_xlfn.PERCENTILE.INC(QDM!$S$2:$S$2441,$A39)</f>
        <v/>
      </c>
    </row>
    <row r="40">
      <c r="A40" s="18" t="n">
        <v>0.6</v>
      </c>
      <c r="B40" s="16">
        <f>_xlfn.PERCENTILE.INC(Data!$Q$2:$Q$2441,$A40)</f>
        <v/>
      </c>
      <c r="C40" s="16">
        <f>_xlfn.PERCENTILE.INC(Data!$R$2:$R$2441,$A40)</f>
        <v/>
      </c>
      <c r="D40" s="16">
        <f>_xlfn.PERCENTILE.INC(Occurrence!$J$2:$J$2441,$A40)</f>
        <v/>
      </c>
      <c r="E40" s="16">
        <f>_xlfn.PERCENTILE.INC(Delta!$I$2:$I$2441,$A40)</f>
        <v/>
      </c>
      <c r="F40" s="16">
        <f>_xlfn.PERCENTILE.INC(Delta!$J$2:$J$2441,$A40)</f>
        <v/>
      </c>
      <c r="G40" s="16">
        <f>_xlfn.PERCENTILE.INC(QM_gamma!$J$2:$J$2441,$A40)</f>
        <v/>
      </c>
      <c r="H40" s="16">
        <f>_xlfn.PERCENTILE.INC(QM_empirical!$M$2:$M$2441,$A40)</f>
        <v/>
      </c>
      <c r="I40" s="16">
        <f>_xlfn.PERCENTILE.INC(QDM!$S$2:$S$2441,$A40)</f>
        <v/>
      </c>
    </row>
    <row r="41">
      <c r="A41" s="18" t="n">
        <v>0.65</v>
      </c>
      <c r="B41" s="16">
        <f>_xlfn.PERCENTILE.INC(Data!$Q$2:$Q$2441,$A41)</f>
        <v/>
      </c>
      <c r="C41" s="16">
        <f>_xlfn.PERCENTILE.INC(Data!$R$2:$R$2441,$A41)</f>
        <v/>
      </c>
      <c r="D41" s="16">
        <f>_xlfn.PERCENTILE.INC(Occurrence!$J$2:$J$2441,$A41)</f>
        <v/>
      </c>
      <c r="E41" s="16">
        <f>_xlfn.PERCENTILE.INC(Delta!$I$2:$I$2441,$A41)</f>
        <v/>
      </c>
      <c r="F41" s="16">
        <f>_xlfn.PERCENTILE.INC(Delta!$J$2:$J$2441,$A41)</f>
        <v/>
      </c>
      <c r="G41" s="16">
        <f>_xlfn.PERCENTILE.INC(QM_gamma!$J$2:$J$2441,$A41)</f>
        <v/>
      </c>
      <c r="H41" s="16">
        <f>_xlfn.PERCENTILE.INC(QM_empirical!$M$2:$M$2441,$A41)</f>
        <v/>
      </c>
      <c r="I41" s="16">
        <f>_xlfn.PERCENTILE.INC(QDM!$S$2:$S$2441,$A41)</f>
        <v/>
      </c>
    </row>
    <row r="42">
      <c r="A42" s="18" t="n">
        <v>0.7</v>
      </c>
      <c r="B42" s="16">
        <f>_xlfn.PERCENTILE.INC(Data!$Q$2:$Q$2441,$A42)</f>
        <v/>
      </c>
      <c r="C42" s="16">
        <f>_xlfn.PERCENTILE.INC(Data!$R$2:$R$2441,$A42)</f>
        <v/>
      </c>
      <c r="D42" s="16">
        <f>_xlfn.PERCENTILE.INC(Occurrence!$J$2:$J$2441,$A42)</f>
        <v/>
      </c>
      <c r="E42" s="16">
        <f>_xlfn.PERCENTILE.INC(Delta!$I$2:$I$2441,$A42)</f>
        <v/>
      </c>
      <c r="F42" s="16">
        <f>_xlfn.PERCENTILE.INC(Delta!$J$2:$J$2441,$A42)</f>
        <v/>
      </c>
      <c r="G42" s="16">
        <f>_xlfn.PERCENTILE.INC(QM_gamma!$J$2:$J$2441,$A42)</f>
        <v/>
      </c>
      <c r="H42" s="16">
        <f>_xlfn.PERCENTILE.INC(QM_empirical!$M$2:$M$2441,$A42)</f>
        <v/>
      </c>
      <c r="I42" s="16">
        <f>_xlfn.PERCENTILE.INC(QDM!$S$2:$S$2441,$A42)</f>
        <v/>
      </c>
    </row>
    <row r="43">
      <c r="A43" s="18" t="n">
        <v>0.75</v>
      </c>
      <c r="B43" s="16">
        <f>_xlfn.PERCENTILE.INC(Data!$Q$2:$Q$2441,$A43)</f>
        <v/>
      </c>
      <c r="C43" s="16">
        <f>_xlfn.PERCENTILE.INC(Data!$R$2:$R$2441,$A43)</f>
        <v/>
      </c>
      <c r="D43" s="16">
        <f>_xlfn.PERCENTILE.INC(Occurrence!$J$2:$J$2441,$A43)</f>
        <v/>
      </c>
      <c r="E43" s="16">
        <f>_xlfn.PERCENTILE.INC(Delta!$I$2:$I$2441,$A43)</f>
        <v/>
      </c>
      <c r="F43" s="16">
        <f>_xlfn.PERCENTILE.INC(Delta!$J$2:$J$2441,$A43)</f>
        <v/>
      </c>
      <c r="G43" s="16">
        <f>_xlfn.PERCENTILE.INC(QM_gamma!$J$2:$J$2441,$A43)</f>
        <v/>
      </c>
      <c r="H43" s="16">
        <f>_xlfn.PERCENTILE.INC(QM_empirical!$M$2:$M$2441,$A43)</f>
        <v/>
      </c>
      <c r="I43" s="16">
        <f>_xlfn.PERCENTILE.INC(QDM!$S$2:$S$2441,$A43)</f>
        <v/>
      </c>
    </row>
    <row r="44">
      <c r="A44" s="18" t="n">
        <v>0.8</v>
      </c>
      <c r="B44" s="16">
        <f>_xlfn.PERCENTILE.INC(Data!$Q$2:$Q$2441,$A44)</f>
        <v/>
      </c>
      <c r="C44" s="16">
        <f>_xlfn.PERCENTILE.INC(Data!$R$2:$R$2441,$A44)</f>
        <v/>
      </c>
      <c r="D44" s="16">
        <f>_xlfn.PERCENTILE.INC(Occurrence!$J$2:$J$2441,$A44)</f>
        <v/>
      </c>
      <c r="E44" s="16">
        <f>_xlfn.PERCENTILE.INC(Delta!$I$2:$I$2441,$A44)</f>
        <v/>
      </c>
      <c r="F44" s="16">
        <f>_xlfn.PERCENTILE.INC(Delta!$J$2:$J$2441,$A44)</f>
        <v/>
      </c>
      <c r="G44" s="16">
        <f>_xlfn.PERCENTILE.INC(QM_gamma!$J$2:$J$2441,$A44)</f>
        <v/>
      </c>
      <c r="H44" s="16">
        <f>_xlfn.PERCENTILE.INC(QM_empirical!$M$2:$M$2441,$A44)</f>
        <v/>
      </c>
      <c r="I44" s="16">
        <f>_xlfn.PERCENTILE.INC(QDM!$S$2:$S$2441,$A44)</f>
        <v/>
      </c>
    </row>
    <row r="45">
      <c r="A45" s="18" t="n">
        <v>0.85</v>
      </c>
      <c r="B45" s="16">
        <f>_xlfn.PERCENTILE.INC(Data!$Q$2:$Q$2441,$A45)</f>
        <v/>
      </c>
      <c r="C45" s="16">
        <f>_xlfn.PERCENTILE.INC(Data!$R$2:$R$2441,$A45)</f>
        <v/>
      </c>
      <c r="D45" s="16">
        <f>_xlfn.PERCENTILE.INC(Occurrence!$J$2:$J$2441,$A45)</f>
        <v/>
      </c>
      <c r="E45" s="16">
        <f>_xlfn.PERCENTILE.INC(Delta!$I$2:$I$2441,$A45)</f>
        <v/>
      </c>
      <c r="F45" s="16">
        <f>_xlfn.PERCENTILE.INC(Delta!$J$2:$J$2441,$A45)</f>
        <v/>
      </c>
      <c r="G45" s="16">
        <f>_xlfn.PERCENTILE.INC(QM_gamma!$J$2:$J$2441,$A45)</f>
        <v/>
      </c>
      <c r="H45" s="16">
        <f>_xlfn.PERCENTILE.INC(QM_empirical!$M$2:$M$2441,$A45)</f>
        <v/>
      </c>
      <c r="I45" s="16">
        <f>_xlfn.PERCENTILE.INC(QDM!$S$2:$S$2441,$A45)</f>
        <v/>
      </c>
    </row>
    <row r="46">
      <c r="A46" s="18" t="n">
        <v>0.9</v>
      </c>
      <c r="B46" s="16">
        <f>_xlfn.PERCENTILE.INC(Data!$Q$2:$Q$2441,$A46)</f>
        <v/>
      </c>
      <c r="C46" s="16">
        <f>_xlfn.PERCENTILE.INC(Data!$R$2:$R$2441,$A46)</f>
        <v/>
      </c>
      <c r="D46" s="16">
        <f>_xlfn.PERCENTILE.INC(Occurrence!$J$2:$J$2441,$A46)</f>
        <v/>
      </c>
      <c r="E46" s="16">
        <f>_xlfn.PERCENTILE.INC(Delta!$I$2:$I$2441,$A46)</f>
        <v/>
      </c>
      <c r="F46" s="16">
        <f>_xlfn.PERCENTILE.INC(Delta!$J$2:$J$2441,$A46)</f>
        <v/>
      </c>
      <c r="G46" s="16">
        <f>_xlfn.PERCENTILE.INC(QM_gamma!$J$2:$J$2441,$A46)</f>
        <v/>
      </c>
      <c r="H46" s="16">
        <f>_xlfn.PERCENTILE.INC(QM_empirical!$M$2:$M$2441,$A46)</f>
        <v/>
      </c>
      <c r="I46" s="16">
        <f>_xlfn.PERCENTILE.INC(QDM!$S$2:$S$2441,$A46)</f>
        <v/>
      </c>
    </row>
    <row r="47">
      <c r="A47" s="18" t="n">
        <v>0.95</v>
      </c>
      <c r="B47" s="16">
        <f>_xlfn.PERCENTILE.INC(Data!$Q$2:$Q$2441,$A47)</f>
        <v/>
      </c>
      <c r="C47" s="16">
        <f>_xlfn.PERCENTILE.INC(Data!$R$2:$R$2441,$A47)</f>
        <v/>
      </c>
      <c r="D47" s="16">
        <f>_xlfn.PERCENTILE.INC(Occurrence!$J$2:$J$2441,$A47)</f>
        <v/>
      </c>
      <c r="E47" s="16">
        <f>_xlfn.PERCENTILE.INC(Delta!$I$2:$I$2441,$A47)</f>
        <v/>
      </c>
      <c r="F47" s="16">
        <f>_xlfn.PERCENTILE.INC(Delta!$J$2:$J$2441,$A47)</f>
        <v/>
      </c>
      <c r="G47" s="16">
        <f>_xlfn.PERCENTILE.INC(QM_gamma!$J$2:$J$2441,$A47)</f>
        <v/>
      </c>
      <c r="H47" s="16">
        <f>_xlfn.PERCENTILE.INC(QM_empirical!$M$2:$M$2441,$A47)</f>
        <v/>
      </c>
      <c r="I47" s="16">
        <f>_xlfn.PERCENTILE.INC(QDM!$S$2:$S$2441,$A47)</f>
        <v/>
      </c>
    </row>
    <row r="48">
      <c r="A48" s="18" t="n">
        <v>0.99</v>
      </c>
      <c r="B48" s="16">
        <f>_xlfn.PERCENTILE.INC(Data!$Q$2:$Q$2441,$A48)</f>
        <v/>
      </c>
      <c r="C48" s="16">
        <f>_xlfn.PERCENTILE.INC(Data!$R$2:$R$2441,$A48)</f>
        <v/>
      </c>
      <c r="D48" s="16">
        <f>_xlfn.PERCENTILE.INC(Occurrence!$J$2:$J$2441,$A48)</f>
        <v/>
      </c>
      <c r="E48" s="16">
        <f>_xlfn.PERCENTILE.INC(Delta!$I$2:$I$2441,$A48)</f>
        <v/>
      </c>
      <c r="F48" s="16">
        <f>_xlfn.PERCENTILE.INC(Delta!$J$2:$J$2441,$A48)</f>
        <v/>
      </c>
      <c r="G48" s="16">
        <f>_xlfn.PERCENTILE.INC(QM_gamma!$J$2:$J$2441,$A48)</f>
        <v/>
      </c>
      <c r="H48" s="16">
        <f>_xlfn.PERCENTILE.INC(QM_empirical!$M$2:$M$2441,$A48)</f>
        <v/>
      </c>
      <c r="I48" s="16">
        <f>_xlfn.PERCENTILE.INC(QDM!$S$2:$S$2441,$A48)</f>
        <v/>
      </c>
    </row>
    <row r="49">
      <c r="A49" s="4" t="inlineStr">
        <is>
          <t>Quantile RMSE</t>
        </is>
      </c>
      <c r="C49" s="17">
        <f>SQRT(SUMPRODUCT((C29:C48-$B29:$B48)^2)/COUNT($B29:$B48))</f>
        <v/>
      </c>
      <c r="D49" s="17">
        <f>SQRT(SUMPRODUCT((D29:D48-$B29:$B48)^2)/COUNT($B29:$B48))</f>
        <v/>
      </c>
      <c r="E49" s="17">
        <f>SQRT(SUMPRODUCT((E29:E48-$B29:$B48)^2)/COUNT($B29:$B48))</f>
        <v/>
      </c>
      <c r="F49" s="17">
        <f>SQRT(SUMPRODUCT((F29:F48-$B29:$B48)^2)/COUNT($B29:$B48))</f>
        <v/>
      </c>
      <c r="G49" s="17">
        <f>SQRT(SUMPRODUCT((G29:G48-$B29:$B48)^2)/COUNT($B29:$B48))</f>
        <v/>
      </c>
      <c r="H49" s="17">
        <f>SQRT(SUMPRODUCT((H29:H48-$B29:$B48)^2)/COUNT($B29:$B48))</f>
        <v/>
      </c>
      <c r="I49" s="17">
        <f>SQRT(SUMPRODUCT((I29:I48-$B29:$B48)^2)/COUNT($B29:$B48))</f>
        <v/>
      </c>
    </row>
    <row r="52">
      <c r="A52" s="4" t="inlineStr">
        <is>
          <t>Rain, future versus synthetic truth</t>
        </is>
      </c>
    </row>
    <row r="53">
      <c r="A53" s="6" t="inlineStr">
        <is>
          <t>ECDF grid value</t>
        </is>
      </c>
      <c r="B53" s="6" t="inlineStr">
        <is>
          <t>ECDF: Truth (fut)</t>
        </is>
      </c>
      <c r="C53" s="6" t="inlineStr">
        <is>
          <t>ECDF: Raw model</t>
        </is>
      </c>
      <c r="D53" s="6" t="inlineStr">
        <is>
          <t>ECDF: Occurrence adj. only</t>
        </is>
      </c>
      <c r="E53" s="6" t="inlineStr">
        <is>
          <t>ECDF: Delta (mean)</t>
        </is>
      </c>
      <c r="F53" s="6" t="inlineStr">
        <is>
          <t>ECDF: Delta (mean+spread)</t>
        </is>
      </c>
      <c r="G53" s="6" t="inlineStr">
        <is>
          <t>ECDF: QM gamma</t>
        </is>
      </c>
      <c r="H53" s="6" t="inlineStr">
        <is>
          <t>ECDF: QM empirical</t>
        </is>
      </c>
      <c r="I53" s="6" t="inlineStr">
        <is>
          <t>ECDF: QDM</t>
        </is>
      </c>
      <c r="J53" s="6" t="inlineStr">
        <is>
          <t>|dF|: Raw model</t>
        </is>
      </c>
      <c r="K53" s="6" t="inlineStr">
        <is>
          <t>|dF|: Occurrence adj. only</t>
        </is>
      </c>
      <c r="L53" s="6" t="inlineStr">
        <is>
          <t>|dF|: Delta (mean)</t>
        </is>
      </c>
      <c r="M53" s="6" t="inlineStr">
        <is>
          <t>|dF|: Delta (mean+spread)</t>
        </is>
      </c>
      <c r="N53" s="6" t="inlineStr">
        <is>
          <t>|dF|: QM gamma</t>
        </is>
      </c>
      <c r="O53" s="6" t="inlineStr">
        <is>
          <t>|dF|: QM empirical</t>
        </is>
      </c>
      <c r="P53" s="6" t="inlineStr">
        <is>
          <t>|dF|: QDM</t>
        </is>
      </c>
    </row>
    <row r="54">
      <c r="A54" s="18" t="n">
        <v>0</v>
      </c>
      <c r="B54" s="24">
        <f>COUNTIF(Data!$T$2:$T$2441,"&lt;="&amp;$A54)/COUNT(Data!$T$2:$T$2441)</f>
        <v/>
      </c>
      <c r="C54" s="24">
        <f>COUNTIF(Data!$S$2:$S$2441,"&lt;="&amp;$A54)/COUNT(Data!$S$2:$S$2441)</f>
        <v/>
      </c>
      <c r="D54" s="24">
        <f>COUNTIF(Occurrence!$K$2:$K$2441,"&lt;="&amp;$A54)/COUNT(Occurrence!$K$2:$K$2441)</f>
        <v/>
      </c>
      <c r="E54" s="24">
        <f>COUNTIF(Delta!$K$2:$K$2441,"&lt;="&amp;$A54)/COUNT(Delta!$K$2:$K$2441)</f>
        <v/>
      </c>
      <c r="F54" s="24">
        <f>COUNTIF(Delta!$L$2:$L$2441,"&lt;="&amp;$A54)/COUNT(Delta!$L$2:$L$2441)</f>
        <v/>
      </c>
      <c r="G54" s="24">
        <f>COUNTIF(QM_gamma!$L$2:$L$2441,"&lt;="&amp;$A54)/COUNT(QM_gamma!$L$2:$L$2441)</f>
        <v/>
      </c>
      <c r="H54" s="24">
        <f>COUNTIF(QM_empirical!$O$2:$O$2441,"&lt;="&amp;$A54)/COUNT(QM_empirical!$O$2:$O$2441)</f>
        <v/>
      </c>
      <c r="I54" s="24">
        <f>COUNTIF(QDM!$X$2:$X$2441,"&lt;="&amp;$A54)/COUNT(QDM!$X$2:$X$2441)</f>
        <v/>
      </c>
      <c r="J54" s="24">
        <f>ABS(C54-$B54)</f>
        <v/>
      </c>
      <c r="K54" s="24">
        <f>ABS(D54-$B54)</f>
        <v/>
      </c>
      <c r="L54" s="24">
        <f>ABS(E54-$B54)</f>
        <v/>
      </c>
      <c r="M54" s="24">
        <f>ABS(F54-$B54)</f>
        <v/>
      </c>
      <c r="N54" s="24">
        <f>ABS(G54-$B54)</f>
        <v/>
      </c>
      <c r="O54" s="24">
        <f>ABS(H54-$B54)</f>
        <v/>
      </c>
      <c r="P54" s="24">
        <f>ABS(I54-$B54)</f>
        <v/>
      </c>
    </row>
    <row r="55">
      <c r="A55" s="18" t="n">
        <v>0.1</v>
      </c>
      <c r="B55" s="24">
        <f>COUNTIF(Data!$T$2:$T$2441,"&lt;="&amp;$A55)/COUNT(Data!$T$2:$T$2441)</f>
        <v/>
      </c>
      <c r="C55" s="24">
        <f>COUNTIF(Data!$S$2:$S$2441,"&lt;="&amp;$A55)/COUNT(Data!$S$2:$S$2441)</f>
        <v/>
      </c>
      <c r="D55" s="24">
        <f>COUNTIF(Occurrence!$K$2:$K$2441,"&lt;="&amp;$A55)/COUNT(Occurrence!$K$2:$K$2441)</f>
        <v/>
      </c>
      <c r="E55" s="24">
        <f>COUNTIF(Delta!$K$2:$K$2441,"&lt;="&amp;$A55)/COUNT(Delta!$K$2:$K$2441)</f>
        <v/>
      </c>
      <c r="F55" s="24">
        <f>COUNTIF(Delta!$L$2:$L$2441,"&lt;="&amp;$A55)/COUNT(Delta!$L$2:$L$2441)</f>
        <v/>
      </c>
      <c r="G55" s="24">
        <f>COUNTIF(QM_gamma!$L$2:$L$2441,"&lt;="&amp;$A55)/COUNT(QM_gamma!$L$2:$L$2441)</f>
        <v/>
      </c>
      <c r="H55" s="24">
        <f>COUNTIF(QM_empirical!$O$2:$O$2441,"&lt;="&amp;$A55)/COUNT(QM_empirical!$O$2:$O$2441)</f>
        <v/>
      </c>
      <c r="I55" s="24">
        <f>COUNTIF(QDM!$X$2:$X$2441,"&lt;="&amp;$A55)/COUNT(QDM!$X$2:$X$2441)</f>
        <v/>
      </c>
      <c r="J55" s="24">
        <f>ABS(C55-$B55)</f>
        <v/>
      </c>
      <c r="K55" s="24">
        <f>ABS(D55-$B55)</f>
        <v/>
      </c>
      <c r="L55" s="24">
        <f>ABS(E55-$B55)</f>
        <v/>
      </c>
      <c r="M55" s="24">
        <f>ABS(F55-$B55)</f>
        <v/>
      </c>
      <c r="N55" s="24">
        <f>ABS(G55-$B55)</f>
        <v/>
      </c>
      <c r="O55" s="24">
        <f>ABS(H55-$B55)</f>
        <v/>
      </c>
      <c r="P55" s="24">
        <f>ABS(I55-$B55)</f>
        <v/>
      </c>
    </row>
    <row r="56">
      <c r="A56" s="18" t="n">
        <v>0.25</v>
      </c>
      <c r="B56" s="24">
        <f>COUNTIF(Data!$T$2:$T$2441,"&lt;="&amp;$A56)/COUNT(Data!$T$2:$T$2441)</f>
        <v/>
      </c>
      <c r="C56" s="24">
        <f>COUNTIF(Data!$S$2:$S$2441,"&lt;="&amp;$A56)/COUNT(Data!$S$2:$S$2441)</f>
        <v/>
      </c>
      <c r="D56" s="24">
        <f>COUNTIF(Occurrence!$K$2:$K$2441,"&lt;="&amp;$A56)/COUNT(Occurrence!$K$2:$K$2441)</f>
        <v/>
      </c>
      <c r="E56" s="24">
        <f>COUNTIF(Delta!$K$2:$K$2441,"&lt;="&amp;$A56)/COUNT(Delta!$K$2:$K$2441)</f>
        <v/>
      </c>
      <c r="F56" s="24">
        <f>COUNTIF(Delta!$L$2:$L$2441,"&lt;="&amp;$A56)/COUNT(Delta!$L$2:$L$2441)</f>
        <v/>
      </c>
      <c r="G56" s="24">
        <f>COUNTIF(QM_gamma!$L$2:$L$2441,"&lt;="&amp;$A56)/COUNT(QM_gamma!$L$2:$L$2441)</f>
        <v/>
      </c>
      <c r="H56" s="24">
        <f>COUNTIF(QM_empirical!$O$2:$O$2441,"&lt;="&amp;$A56)/COUNT(QM_empirical!$O$2:$O$2441)</f>
        <v/>
      </c>
      <c r="I56" s="24">
        <f>COUNTIF(QDM!$X$2:$X$2441,"&lt;="&amp;$A56)/COUNT(QDM!$X$2:$X$2441)</f>
        <v/>
      </c>
      <c r="J56" s="24">
        <f>ABS(C56-$B56)</f>
        <v/>
      </c>
      <c r="K56" s="24">
        <f>ABS(D56-$B56)</f>
        <v/>
      </c>
      <c r="L56" s="24">
        <f>ABS(E56-$B56)</f>
        <v/>
      </c>
      <c r="M56" s="24">
        <f>ABS(F56-$B56)</f>
        <v/>
      </c>
      <c r="N56" s="24">
        <f>ABS(G56-$B56)</f>
        <v/>
      </c>
      <c r="O56" s="24">
        <f>ABS(H56-$B56)</f>
        <v/>
      </c>
      <c r="P56" s="24">
        <f>ABS(I56-$B56)</f>
        <v/>
      </c>
    </row>
    <row r="57">
      <c r="A57" s="18" t="n">
        <v>0.5</v>
      </c>
      <c r="B57" s="24">
        <f>COUNTIF(Data!$T$2:$T$2441,"&lt;="&amp;$A57)/COUNT(Data!$T$2:$T$2441)</f>
        <v/>
      </c>
      <c r="C57" s="24">
        <f>COUNTIF(Data!$S$2:$S$2441,"&lt;="&amp;$A57)/COUNT(Data!$S$2:$S$2441)</f>
        <v/>
      </c>
      <c r="D57" s="24">
        <f>COUNTIF(Occurrence!$K$2:$K$2441,"&lt;="&amp;$A57)/COUNT(Occurrence!$K$2:$K$2441)</f>
        <v/>
      </c>
      <c r="E57" s="24">
        <f>COUNTIF(Delta!$K$2:$K$2441,"&lt;="&amp;$A57)/COUNT(Delta!$K$2:$K$2441)</f>
        <v/>
      </c>
      <c r="F57" s="24">
        <f>COUNTIF(Delta!$L$2:$L$2441,"&lt;="&amp;$A57)/COUNT(Delta!$L$2:$L$2441)</f>
        <v/>
      </c>
      <c r="G57" s="24">
        <f>COUNTIF(QM_gamma!$L$2:$L$2441,"&lt;="&amp;$A57)/COUNT(QM_gamma!$L$2:$L$2441)</f>
        <v/>
      </c>
      <c r="H57" s="24">
        <f>COUNTIF(QM_empirical!$O$2:$O$2441,"&lt;="&amp;$A57)/COUNT(QM_empirical!$O$2:$O$2441)</f>
        <v/>
      </c>
      <c r="I57" s="24">
        <f>COUNTIF(QDM!$X$2:$X$2441,"&lt;="&amp;$A57)/COUNT(QDM!$X$2:$X$2441)</f>
        <v/>
      </c>
      <c r="J57" s="24">
        <f>ABS(C57-$B57)</f>
        <v/>
      </c>
      <c r="K57" s="24">
        <f>ABS(D57-$B57)</f>
        <v/>
      </c>
      <c r="L57" s="24">
        <f>ABS(E57-$B57)</f>
        <v/>
      </c>
      <c r="M57" s="24">
        <f>ABS(F57-$B57)</f>
        <v/>
      </c>
      <c r="N57" s="24">
        <f>ABS(G57-$B57)</f>
        <v/>
      </c>
      <c r="O57" s="24">
        <f>ABS(H57-$B57)</f>
        <v/>
      </c>
      <c r="P57" s="24">
        <f>ABS(I57-$B57)</f>
        <v/>
      </c>
    </row>
    <row r="58">
      <c r="A58" s="18" t="n">
        <v>1</v>
      </c>
      <c r="B58" s="24">
        <f>COUNTIF(Data!$T$2:$T$2441,"&lt;="&amp;$A58)/COUNT(Data!$T$2:$T$2441)</f>
        <v/>
      </c>
      <c r="C58" s="24">
        <f>COUNTIF(Data!$S$2:$S$2441,"&lt;="&amp;$A58)/COUNT(Data!$S$2:$S$2441)</f>
        <v/>
      </c>
      <c r="D58" s="24">
        <f>COUNTIF(Occurrence!$K$2:$K$2441,"&lt;="&amp;$A58)/COUNT(Occurrence!$K$2:$K$2441)</f>
        <v/>
      </c>
      <c r="E58" s="24">
        <f>COUNTIF(Delta!$K$2:$K$2441,"&lt;="&amp;$A58)/COUNT(Delta!$K$2:$K$2441)</f>
        <v/>
      </c>
      <c r="F58" s="24">
        <f>COUNTIF(Delta!$L$2:$L$2441,"&lt;="&amp;$A58)/COUNT(Delta!$L$2:$L$2441)</f>
        <v/>
      </c>
      <c r="G58" s="24">
        <f>COUNTIF(QM_gamma!$L$2:$L$2441,"&lt;="&amp;$A58)/COUNT(QM_gamma!$L$2:$L$2441)</f>
        <v/>
      </c>
      <c r="H58" s="24">
        <f>COUNTIF(QM_empirical!$O$2:$O$2441,"&lt;="&amp;$A58)/COUNT(QM_empirical!$O$2:$O$2441)</f>
        <v/>
      </c>
      <c r="I58" s="24">
        <f>COUNTIF(QDM!$X$2:$X$2441,"&lt;="&amp;$A58)/COUNT(QDM!$X$2:$X$2441)</f>
        <v/>
      </c>
      <c r="J58" s="24">
        <f>ABS(C58-$B58)</f>
        <v/>
      </c>
      <c r="K58" s="24">
        <f>ABS(D58-$B58)</f>
        <v/>
      </c>
      <c r="L58" s="24">
        <f>ABS(E58-$B58)</f>
        <v/>
      </c>
      <c r="M58" s="24">
        <f>ABS(F58-$B58)</f>
        <v/>
      </c>
      <c r="N58" s="24">
        <f>ABS(G58-$B58)</f>
        <v/>
      </c>
      <c r="O58" s="24">
        <f>ABS(H58-$B58)</f>
        <v/>
      </c>
      <c r="P58" s="24">
        <f>ABS(I58-$B58)</f>
        <v/>
      </c>
    </row>
    <row r="59">
      <c r="A59" s="18" t="n">
        <v>2</v>
      </c>
      <c r="B59" s="24">
        <f>COUNTIF(Data!$T$2:$T$2441,"&lt;="&amp;$A59)/COUNT(Data!$T$2:$T$2441)</f>
        <v/>
      </c>
      <c r="C59" s="24">
        <f>COUNTIF(Data!$S$2:$S$2441,"&lt;="&amp;$A59)/COUNT(Data!$S$2:$S$2441)</f>
        <v/>
      </c>
      <c r="D59" s="24">
        <f>COUNTIF(Occurrence!$K$2:$K$2441,"&lt;="&amp;$A59)/COUNT(Occurrence!$K$2:$K$2441)</f>
        <v/>
      </c>
      <c r="E59" s="24">
        <f>COUNTIF(Delta!$K$2:$K$2441,"&lt;="&amp;$A59)/COUNT(Delta!$K$2:$K$2441)</f>
        <v/>
      </c>
      <c r="F59" s="24">
        <f>COUNTIF(Delta!$L$2:$L$2441,"&lt;="&amp;$A59)/COUNT(Delta!$L$2:$L$2441)</f>
        <v/>
      </c>
      <c r="G59" s="24">
        <f>COUNTIF(QM_gamma!$L$2:$L$2441,"&lt;="&amp;$A59)/COUNT(QM_gamma!$L$2:$L$2441)</f>
        <v/>
      </c>
      <c r="H59" s="24">
        <f>COUNTIF(QM_empirical!$O$2:$O$2441,"&lt;="&amp;$A59)/COUNT(QM_empirical!$O$2:$O$2441)</f>
        <v/>
      </c>
      <c r="I59" s="24">
        <f>COUNTIF(QDM!$X$2:$X$2441,"&lt;="&amp;$A59)/COUNT(QDM!$X$2:$X$2441)</f>
        <v/>
      </c>
      <c r="J59" s="24">
        <f>ABS(C59-$B59)</f>
        <v/>
      </c>
      <c r="K59" s="24">
        <f>ABS(D59-$B59)</f>
        <v/>
      </c>
      <c r="L59" s="24">
        <f>ABS(E59-$B59)</f>
        <v/>
      </c>
      <c r="M59" s="24">
        <f>ABS(F59-$B59)</f>
        <v/>
      </c>
      <c r="N59" s="24">
        <f>ABS(G59-$B59)</f>
        <v/>
      </c>
      <c r="O59" s="24">
        <f>ABS(H59-$B59)</f>
        <v/>
      </c>
      <c r="P59" s="24">
        <f>ABS(I59-$B59)</f>
        <v/>
      </c>
    </row>
    <row r="60">
      <c r="A60" s="18" t="n">
        <v>3</v>
      </c>
      <c r="B60" s="24">
        <f>COUNTIF(Data!$T$2:$T$2441,"&lt;="&amp;$A60)/COUNT(Data!$T$2:$T$2441)</f>
        <v/>
      </c>
      <c r="C60" s="24">
        <f>COUNTIF(Data!$S$2:$S$2441,"&lt;="&amp;$A60)/COUNT(Data!$S$2:$S$2441)</f>
        <v/>
      </c>
      <c r="D60" s="24">
        <f>COUNTIF(Occurrence!$K$2:$K$2441,"&lt;="&amp;$A60)/COUNT(Occurrence!$K$2:$K$2441)</f>
        <v/>
      </c>
      <c r="E60" s="24">
        <f>COUNTIF(Delta!$K$2:$K$2441,"&lt;="&amp;$A60)/COUNT(Delta!$K$2:$K$2441)</f>
        <v/>
      </c>
      <c r="F60" s="24">
        <f>COUNTIF(Delta!$L$2:$L$2441,"&lt;="&amp;$A60)/COUNT(Delta!$L$2:$L$2441)</f>
        <v/>
      </c>
      <c r="G60" s="24">
        <f>COUNTIF(QM_gamma!$L$2:$L$2441,"&lt;="&amp;$A60)/COUNT(QM_gamma!$L$2:$L$2441)</f>
        <v/>
      </c>
      <c r="H60" s="24">
        <f>COUNTIF(QM_empirical!$O$2:$O$2441,"&lt;="&amp;$A60)/COUNT(QM_empirical!$O$2:$O$2441)</f>
        <v/>
      </c>
      <c r="I60" s="24">
        <f>COUNTIF(QDM!$X$2:$X$2441,"&lt;="&amp;$A60)/COUNT(QDM!$X$2:$X$2441)</f>
        <v/>
      </c>
      <c r="J60" s="24">
        <f>ABS(C60-$B60)</f>
        <v/>
      </c>
      <c r="K60" s="24">
        <f>ABS(D60-$B60)</f>
        <v/>
      </c>
      <c r="L60" s="24">
        <f>ABS(E60-$B60)</f>
        <v/>
      </c>
      <c r="M60" s="24">
        <f>ABS(F60-$B60)</f>
        <v/>
      </c>
      <c r="N60" s="24">
        <f>ABS(G60-$B60)</f>
        <v/>
      </c>
      <c r="O60" s="24">
        <f>ABS(H60-$B60)</f>
        <v/>
      </c>
      <c r="P60" s="24">
        <f>ABS(I60-$B60)</f>
        <v/>
      </c>
    </row>
    <row r="61">
      <c r="A61" s="18" t="n">
        <v>5</v>
      </c>
      <c r="B61" s="24">
        <f>COUNTIF(Data!$T$2:$T$2441,"&lt;="&amp;$A61)/COUNT(Data!$T$2:$T$2441)</f>
        <v/>
      </c>
      <c r="C61" s="24">
        <f>COUNTIF(Data!$S$2:$S$2441,"&lt;="&amp;$A61)/COUNT(Data!$S$2:$S$2441)</f>
        <v/>
      </c>
      <c r="D61" s="24">
        <f>COUNTIF(Occurrence!$K$2:$K$2441,"&lt;="&amp;$A61)/COUNT(Occurrence!$K$2:$K$2441)</f>
        <v/>
      </c>
      <c r="E61" s="24">
        <f>COUNTIF(Delta!$K$2:$K$2441,"&lt;="&amp;$A61)/COUNT(Delta!$K$2:$K$2441)</f>
        <v/>
      </c>
      <c r="F61" s="24">
        <f>COUNTIF(Delta!$L$2:$L$2441,"&lt;="&amp;$A61)/COUNT(Delta!$L$2:$L$2441)</f>
        <v/>
      </c>
      <c r="G61" s="24">
        <f>COUNTIF(QM_gamma!$L$2:$L$2441,"&lt;="&amp;$A61)/COUNT(QM_gamma!$L$2:$L$2441)</f>
        <v/>
      </c>
      <c r="H61" s="24">
        <f>COUNTIF(QM_empirical!$O$2:$O$2441,"&lt;="&amp;$A61)/COUNT(QM_empirical!$O$2:$O$2441)</f>
        <v/>
      </c>
      <c r="I61" s="24">
        <f>COUNTIF(QDM!$X$2:$X$2441,"&lt;="&amp;$A61)/COUNT(QDM!$X$2:$X$2441)</f>
        <v/>
      </c>
      <c r="J61" s="24">
        <f>ABS(C61-$B61)</f>
        <v/>
      </c>
      <c r="K61" s="24">
        <f>ABS(D61-$B61)</f>
        <v/>
      </c>
      <c r="L61" s="24">
        <f>ABS(E61-$B61)</f>
        <v/>
      </c>
      <c r="M61" s="24">
        <f>ABS(F61-$B61)</f>
        <v/>
      </c>
      <c r="N61" s="24">
        <f>ABS(G61-$B61)</f>
        <v/>
      </c>
      <c r="O61" s="24">
        <f>ABS(H61-$B61)</f>
        <v/>
      </c>
      <c r="P61" s="24">
        <f>ABS(I61-$B61)</f>
        <v/>
      </c>
    </row>
    <row r="62">
      <c r="A62" s="18" t="n">
        <v>7.5</v>
      </c>
      <c r="B62" s="24">
        <f>COUNTIF(Data!$T$2:$T$2441,"&lt;="&amp;$A62)/COUNT(Data!$T$2:$T$2441)</f>
        <v/>
      </c>
      <c r="C62" s="24">
        <f>COUNTIF(Data!$S$2:$S$2441,"&lt;="&amp;$A62)/COUNT(Data!$S$2:$S$2441)</f>
        <v/>
      </c>
      <c r="D62" s="24">
        <f>COUNTIF(Occurrence!$K$2:$K$2441,"&lt;="&amp;$A62)/COUNT(Occurrence!$K$2:$K$2441)</f>
        <v/>
      </c>
      <c r="E62" s="24">
        <f>COUNTIF(Delta!$K$2:$K$2441,"&lt;="&amp;$A62)/COUNT(Delta!$K$2:$K$2441)</f>
        <v/>
      </c>
      <c r="F62" s="24">
        <f>COUNTIF(Delta!$L$2:$L$2441,"&lt;="&amp;$A62)/COUNT(Delta!$L$2:$L$2441)</f>
        <v/>
      </c>
      <c r="G62" s="24">
        <f>COUNTIF(QM_gamma!$L$2:$L$2441,"&lt;="&amp;$A62)/COUNT(QM_gamma!$L$2:$L$2441)</f>
        <v/>
      </c>
      <c r="H62" s="24">
        <f>COUNTIF(QM_empirical!$O$2:$O$2441,"&lt;="&amp;$A62)/COUNT(QM_empirical!$O$2:$O$2441)</f>
        <v/>
      </c>
      <c r="I62" s="24">
        <f>COUNTIF(QDM!$X$2:$X$2441,"&lt;="&amp;$A62)/COUNT(QDM!$X$2:$X$2441)</f>
        <v/>
      </c>
      <c r="J62" s="24">
        <f>ABS(C62-$B62)</f>
        <v/>
      </c>
      <c r="K62" s="24">
        <f>ABS(D62-$B62)</f>
        <v/>
      </c>
      <c r="L62" s="24">
        <f>ABS(E62-$B62)</f>
        <v/>
      </c>
      <c r="M62" s="24">
        <f>ABS(F62-$B62)</f>
        <v/>
      </c>
      <c r="N62" s="24">
        <f>ABS(G62-$B62)</f>
        <v/>
      </c>
      <c r="O62" s="24">
        <f>ABS(H62-$B62)</f>
        <v/>
      </c>
      <c r="P62" s="24">
        <f>ABS(I62-$B62)</f>
        <v/>
      </c>
    </row>
    <row r="63">
      <c r="A63" s="18" t="n">
        <v>10</v>
      </c>
      <c r="B63" s="24">
        <f>COUNTIF(Data!$T$2:$T$2441,"&lt;="&amp;$A63)/COUNT(Data!$T$2:$T$2441)</f>
        <v/>
      </c>
      <c r="C63" s="24">
        <f>COUNTIF(Data!$S$2:$S$2441,"&lt;="&amp;$A63)/COUNT(Data!$S$2:$S$2441)</f>
        <v/>
      </c>
      <c r="D63" s="24">
        <f>COUNTIF(Occurrence!$K$2:$K$2441,"&lt;="&amp;$A63)/COUNT(Occurrence!$K$2:$K$2441)</f>
        <v/>
      </c>
      <c r="E63" s="24">
        <f>COUNTIF(Delta!$K$2:$K$2441,"&lt;="&amp;$A63)/COUNT(Delta!$K$2:$K$2441)</f>
        <v/>
      </c>
      <c r="F63" s="24">
        <f>COUNTIF(Delta!$L$2:$L$2441,"&lt;="&amp;$A63)/COUNT(Delta!$L$2:$L$2441)</f>
        <v/>
      </c>
      <c r="G63" s="24">
        <f>COUNTIF(QM_gamma!$L$2:$L$2441,"&lt;="&amp;$A63)/COUNT(QM_gamma!$L$2:$L$2441)</f>
        <v/>
      </c>
      <c r="H63" s="24">
        <f>COUNTIF(QM_empirical!$O$2:$O$2441,"&lt;="&amp;$A63)/COUNT(QM_empirical!$O$2:$O$2441)</f>
        <v/>
      </c>
      <c r="I63" s="24">
        <f>COUNTIF(QDM!$X$2:$X$2441,"&lt;="&amp;$A63)/COUNT(QDM!$X$2:$X$2441)</f>
        <v/>
      </c>
      <c r="J63" s="24">
        <f>ABS(C63-$B63)</f>
        <v/>
      </c>
      <c r="K63" s="24">
        <f>ABS(D63-$B63)</f>
        <v/>
      </c>
      <c r="L63" s="24">
        <f>ABS(E63-$B63)</f>
        <v/>
      </c>
      <c r="M63" s="24">
        <f>ABS(F63-$B63)</f>
        <v/>
      </c>
      <c r="N63" s="24">
        <f>ABS(G63-$B63)</f>
        <v/>
      </c>
      <c r="O63" s="24">
        <f>ABS(H63-$B63)</f>
        <v/>
      </c>
      <c r="P63" s="24">
        <f>ABS(I63-$B63)</f>
        <v/>
      </c>
    </row>
    <row r="64">
      <c r="A64" s="18" t="n">
        <v>15</v>
      </c>
      <c r="B64" s="24">
        <f>COUNTIF(Data!$T$2:$T$2441,"&lt;="&amp;$A64)/COUNT(Data!$T$2:$T$2441)</f>
        <v/>
      </c>
      <c r="C64" s="24">
        <f>COUNTIF(Data!$S$2:$S$2441,"&lt;="&amp;$A64)/COUNT(Data!$S$2:$S$2441)</f>
        <v/>
      </c>
      <c r="D64" s="24">
        <f>COUNTIF(Occurrence!$K$2:$K$2441,"&lt;="&amp;$A64)/COUNT(Occurrence!$K$2:$K$2441)</f>
        <v/>
      </c>
      <c r="E64" s="24">
        <f>COUNTIF(Delta!$K$2:$K$2441,"&lt;="&amp;$A64)/COUNT(Delta!$K$2:$K$2441)</f>
        <v/>
      </c>
      <c r="F64" s="24">
        <f>COUNTIF(Delta!$L$2:$L$2441,"&lt;="&amp;$A64)/COUNT(Delta!$L$2:$L$2441)</f>
        <v/>
      </c>
      <c r="G64" s="24">
        <f>COUNTIF(QM_gamma!$L$2:$L$2441,"&lt;="&amp;$A64)/COUNT(QM_gamma!$L$2:$L$2441)</f>
        <v/>
      </c>
      <c r="H64" s="24">
        <f>COUNTIF(QM_empirical!$O$2:$O$2441,"&lt;="&amp;$A64)/COUNT(QM_empirical!$O$2:$O$2441)</f>
        <v/>
      </c>
      <c r="I64" s="24">
        <f>COUNTIF(QDM!$X$2:$X$2441,"&lt;="&amp;$A64)/COUNT(QDM!$X$2:$X$2441)</f>
        <v/>
      </c>
      <c r="J64" s="24">
        <f>ABS(C64-$B64)</f>
        <v/>
      </c>
      <c r="K64" s="24">
        <f>ABS(D64-$B64)</f>
        <v/>
      </c>
      <c r="L64" s="24">
        <f>ABS(E64-$B64)</f>
        <v/>
      </c>
      <c r="M64" s="24">
        <f>ABS(F64-$B64)</f>
        <v/>
      </c>
      <c r="N64" s="24">
        <f>ABS(G64-$B64)</f>
        <v/>
      </c>
      <c r="O64" s="24">
        <f>ABS(H64-$B64)</f>
        <v/>
      </c>
      <c r="P64" s="24">
        <f>ABS(I64-$B64)</f>
        <v/>
      </c>
    </row>
    <row r="65">
      <c r="A65" s="18" t="n">
        <v>20</v>
      </c>
      <c r="B65" s="24">
        <f>COUNTIF(Data!$T$2:$T$2441,"&lt;="&amp;$A65)/COUNT(Data!$T$2:$T$2441)</f>
        <v/>
      </c>
      <c r="C65" s="24">
        <f>COUNTIF(Data!$S$2:$S$2441,"&lt;="&amp;$A65)/COUNT(Data!$S$2:$S$2441)</f>
        <v/>
      </c>
      <c r="D65" s="24">
        <f>COUNTIF(Occurrence!$K$2:$K$2441,"&lt;="&amp;$A65)/COUNT(Occurrence!$K$2:$K$2441)</f>
        <v/>
      </c>
      <c r="E65" s="24">
        <f>COUNTIF(Delta!$K$2:$K$2441,"&lt;="&amp;$A65)/COUNT(Delta!$K$2:$K$2441)</f>
        <v/>
      </c>
      <c r="F65" s="24">
        <f>COUNTIF(Delta!$L$2:$L$2441,"&lt;="&amp;$A65)/COUNT(Delta!$L$2:$L$2441)</f>
        <v/>
      </c>
      <c r="G65" s="24">
        <f>COUNTIF(QM_gamma!$L$2:$L$2441,"&lt;="&amp;$A65)/COUNT(QM_gamma!$L$2:$L$2441)</f>
        <v/>
      </c>
      <c r="H65" s="24">
        <f>COUNTIF(QM_empirical!$O$2:$O$2441,"&lt;="&amp;$A65)/COUNT(QM_empirical!$O$2:$O$2441)</f>
        <v/>
      </c>
      <c r="I65" s="24">
        <f>COUNTIF(QDM!$X$2:$X$2441,"&lt;="&amp;$A65)/COUNT(QDM!$X$2:$X$2441)</f>
        <v/>
      </c>
      <c r="J65" s="24">
        <f>ABS(C65-$B65)</f>
        <v/>
      </c>
      <c r="K65" s="24">
        <f>ABS(D65-$B65)</f>
        <v/>
      </c>
      <c r="L65" s="24">
        <f>ABS(E65-$B65)</f>
        <v/>
      </c>
      <c r="M65" s="24">
        <f>ABS(F65-$B65)</f>
        <v/>
      </c>
      <c r="N65" s="24">
        <f>ABS(G65-$B65)</f>
        <v/>
      </c>
      <c r="O65" s="24">
        <f>ABS(H65-$B65)</f>
        <v/>
      </c>
      <c r="P65" s="24">
        <f>ABS(I65-$B65)</f>
        <v/>
      </c>
    </row>
    <row r="66">
      <c r="A66" s="18" t="n">
        <v>30</v>
      </c>
      <c r="B66" s="24">
        <f>COUNTIF(Data!$T$2:$T$2441,"&lt;="&amp;$A66)/COUNT(Data!$T$2:$T$2441)</f>
        <v/>
      </c>
      <c r="C66" s="24">
        <f>COUNTIF(Data!$S$2:$S$2441,"&lt;="&amp;$A66)/COUNT(Data!$S$2:$S$2441)</f>
        <v/>
      </c>
      <c r="D66" s="24">
        <f>COUNTIF(Occurrence!$K$2:$K$2441,"&lt;="&amp;$A66)/COUNT(Occurrence!$K$2:$K$2441)</f>
        <v/>
      </c>
      <c r="E66" s="24">
        <f>COUNTIF(Delta!$K$2:$K$2441,"&lt;="&amp;$A66)/COUNT(Delta!$K$2:$K$2441)</f>
        <v/>
      </c>
      <c r="F66" s="24">
        <f>COUNTIF(Delta!$L$2:$L$2441,"&lt;="&amp;$A66)/COUNT(Delta!$L$2:$L$2441)</f>
        <v/>
      </c>
      <c r="G66" s="24">
        <f>COUNTIF(QM_gamma!$L$2:$L$2441,"&lt;="&amp;$A66)/COUNT(QM_gamma!$L$2:$L$2441)</f>
        <v/>
      </c>
      <c r="H66" s="24">
        <f>COUNTIF(QM_empirical!$O$2:$O$2441,"&lt;="&amp;$A66)/COUNT(QM_empirical!$O$2:$O$2441)</f>
        <v/>
      </c>
      <c r="I66" s="24">
        <f>COUNTIF(QDM!$X$2:$X$2441,"&lt;="&amp;$A66)/COUNT(QDM!$X$2:$X$2441)</f>
        <v/>
      </c>
      <c r="J66" s="24">
        <f>ABS(C66-$B66)</f>
        <v/>
      </c>
      <c r="K66" s="24">
        <f>ABS(D66-$B66)</f>
        <v/>
      </c>
      <c r="L66" s="24">
        <f>ABS(E66-$B66)</f>
        <v/>
      </c>
      <c r="M66" s="24">
        <f>ABS(F66-$B66)</f>
        <v/>
      </c>
      <c r="N66" s="24">
        <f>ABS(G66-$B66)</f>
        <v/>
      </c>
      <c r="O66" s="24">
        <f>ABS(H66-$B66)</f>
        <v/>
      </c>
      <c r="P66" s="24">
        <f>ABS(I66-$B66)</f>
        <v/>
      </c>
    </row>
    <row r="67">
      <c r="A67" s="18" t="n">
        <v>40</v>
      </c>
      <c r="B67" s="24">
        <f>COUNTIF(Data!$T$2:$T$2441,"&lt;="&amp;$A67)/COUNT(Data!$T$2:$T$2441)</f>
        <v/>
      </c>
      <c r="C67" s="24">
        <f>COUNTIF(Data!$S$2:$S$2441,"&lt;="&amp;$A67)/COUNT(Data!$S$2:$S$2441)</f>
        <v/>
      </c>
      <c r="D67" s="24">
        <f>COUNTIF(Occurrence!$K$2:$K$2441,"&lt;="&amp;$A67)/COUNT(Occurrence!$K$2:$K$2441)</f>
        <v/>
      </c>
      <c r="E67" s="24">
        <f>COUNTIF(Delta!$K$2:$K$2441,"&lt;="&amp;$A67)/COUNT(Delta!$K$2:$K$2441)</f>
        <v/>
      </c>
      <c r="F67" s="24">
        <f>COUNTIF(Delta!$L$2:$L$2441,"&lt;="&amp;$A67)/COUNT(Delta!$L$2:$L$2441)</f>
        <v/>
      </c>
      <c r="G67" s="24">
        <f>COUNTIF(QM_gamma!$L$2:$L$2441,"&lt;="&amp;$A67)/COUNT(QM_gamma!$L$2:$L$2441)</f>
        <v/>
      </c>
      <c r="H67" s="24">
        <f>COUNTIF(QM_empirical!$O$2:$O$2441,"&lt;="&amp;$A67)/COUNT(QM_empirical!$O$2:$O$2441)</f>
        <v/>
      </c>
      <c r="I67" s="24">
        <f>COUNTIF(QDM!$X$2:$X$2441,"&lt;="&amp;$A67)/COUNT(QDM!$X$2:$X$2441)</f>
        <v/>
      </c>
      <c r="J67" s="24">
        <f>ABS(C67-$B67)</f>
        <v/>
      </c>
      <c r="K67" s="24">
        <f>ABS(D67-$B67)</f>
        <v/>
      </c>
      <c r="L67" s="24">
        <f>ABS(E67-$B67)</f>
        <v/>
      </c>
      <c r="M67" s="24">
        <f>ABS(F67-$B67)</f>
        <v/>
      </c>
      <c r="N67" s="24">
        <f>ABS(G67-$B67)</f>
        <v/>
      </c>
      <c r="O67" s="24">
        <f>ABS(H67-$B67)</f>
        <v/>
      </c>
      <c r="P67" s="24">
        <f>ABS(I67-$B67)</f>
        <v/>
      </c>
    </row>
    <row r="68">
      <c r="A68" s="18" t="n">
        <v>50</v>
      </c>
      <c r="B68" s="24">
        <f>COUNTIF(Data!$T$2:$T$2441,"&lt;="&amp;$A68)/COUNT(Data!$T$2:$T$2441)</f>
        <v/>
      </c>
      <c r="C68" s="24">
        <f>COUNTIF(Data!$S$2:$S$2441,"&lt;="&amp;$A68)/COUNT(Data!$S$2:$S$2441)</f>
        <v/>
      </c>
      <c r="D68" s="24">
        <f>COUNTIF(Occurrence!$K$2:$K$2441,"&lt;="&amp;$A68)/COUNT(Occurrence!$K$2:$K$2441)</f>
        <v/>
      </c>
      <c r="E68" s="24">
        <f>COUNTIF(Delta!$K$2:$K$2441,"&lt;="&amp;$A68)/COUNT(Delta!$K$2:$K$2441)</f>
        <v/>
      </c>
      <c r="F68" s="24">
        <f>COUNTIF(Delta!$L$2:$L$2441,"&lt;="&amp;$A68)/COUNT(Delta!$L$2:$L$2441)</f>
        <v/>
      </c>
      <c r="G68" s="24">
        <f>COUNTIF(QM_gamma!$L$2:$L$2441,"&lt;="&amp;$A68)/COUNT(QM_gamma!$L$2:$L$2441)</f>
        <v/>
      </c>
      <c r="H68" s="24">
        <f>COUNTIF(QM_empirical!$O$2:$O$2441,"&lt;="&amp;$A68)/COUNT(QM_empirical!$O$2:$O$2441)</f>
        <v/>
      </c>
      <c r="I68" s="24">
        <f>COUNTIF(QDM!$X$2:$X$2441,"&lt;="&amp;$A68)/COUNT(QDM!$X$2:$X$2441)</f>
        <v/>
      </c>
      <c r="J68" s="24">
        <f>ABS(C68-$B68)</f>
        <v/>
      </c>
      <c r="K68" s="24">
        <f>ABS(D68-$B68)</f>
        <v/>
      </c>
      <c r="L68" s="24">
        <f>ABS(E68-$B68)</f>
        <v/>
      </c>
      <c r="M68" s="24">
        <f>ABS(F68-$B68)</f>
        <v/>
      </c>
      <c r="N68" s="24">
        <f>ABS(G68-$B68)</f>
        <v/>
      </c>
      <c r="O68" s="24">
        <f>ABS(H68-$B68)</f>
        <v/>
      </c>
      <c r="P68" s="24">
        <f>ABS(I68-$B68)</f>
        <v/>
      </c>
    </row>
    <row r="69">
      <c r="A69" s="18" t="n">
        <v>60</v>
      </c>
      <c r="B69" s="24">
        <f>COUNTIF(Data!$T$2:$T$2441,"&lt;="&amp;$A69)/COUNT(Data!$T$2:$T$2441)</f>
        <v/>
      </c>
      <c r="C69" s="24">
        <f>COUNTIF(Data!$S$2:$S$2441,"&lt;="&amp;$A69)/COUNT(Data!$S$2:$S$2441)</f>
        <v/>
      </c>
      <c r="D69" s="24">
        <f>COUNTIF(Occurrence!$K$2:$K$2441,"&lt;="&amp;$A69)/COUNT(Occurrence!$K$2:$K$2441)</f>
        <v/>
      </c>
      <c r="E69" s="24">
        <f>COUNTIF(Delta!$K$2:$K$2441,"&lt;="&amp;$A69)/COUNT(Delta!$K$2:$K$2441)</f>
        <v/>
      </c>
      <c r="F69" s="24">
        <f>COUNTIF(Delta!$L$2:$L$2441,"&lt;="&amp;$A69)/COUNT(Delta!$L$2:$L$2441)</f>
        <v/>
      </c>
      <c r="G69" s="24">
        <f>COUNTIF(QM_gamma!$L$2:$L$2441,"&lt;="&amp;$A69)/COUNT(QM_gamma!$L$2:$L$2441)</f>
        <v/>
      </c>
      <c r="H69" s="24">
        <f>COUNTIF(QM_empirical!$O$2:$O$2441,"&lt;="&amp;$A69)/COUNT(QM_empirical!$O$2:$O$2441)</f>
        <v/>
      </c>
      <c r="I69" s="24">
        <f>COUNTIF(QDM!$X$2:$X$2441,"&lt;="&amp;$A69)/COUNT(QDM!$X$2:$X$2441)</f>
        <v/>
      </c>
      <c r="J69" s="24">
        <f>ABS(C69-$B69)</f>
        <v/>
      </c>
      <c r="K69" s="24">
        <f>ABS(D69-$B69)</f>
        <v/>
      </c>
      <c r="L69" s="24">
        <f>ABS(E69-$B69)</f>
        <v/>
      </c>
      <c r="M69" s="24">
        <f>ABS(F69-$B69)</f>
        <v/>
      </c>
      <c r="N69" s="24">
        <f>ABS(G69-$B69)</f>
        <v/>
      </c>
      <c r="O69" s="24">
        <f>ABS(H69-$B69)</f>
        <v/>
      </c>
      <c r="P69" s="24">
        <f>ABS(I69-$B69)</f>
        <v/>
      </c>
    </row>
    <row r="70">
      <c r="A70" s="18" t="n">
        <v>80</v>
      </c>
      <c r="B70" s="24">
        <f>COUNTIF(Data!$T$2:$T$2441,"&lt;="&amp;$A70)/COUNT(Data!$T$2:$T$2441)</f>
        <v/>
      </c>
      <c r="C70" s="24">
        <f>COUNTIF(Data!$S$2:$S$2441,"&lt;="&amp;$A70)/COUNT(Data!$S$2:$S$2441)</f>
        <v/>
      </c>
      <c r="D70" s="24">
        <f>COUNTIF(Occurrence!$K$2:$K$2441,"&lt;="&amp;$A70)/COUNT(Occurrence!$K$2:$K$2441)</f>
        <v/>
      </c>
      <c r="E70" s="24">
        <f>COUNTIF(Delta!$K$2:$K$2441,"&lt;="&amp;$A70)/COUNT(Delta!$K$2:$K$2441)</f>
        <v/>
      </c>
      <c r="F70" s="24">
        <f>COUNTIF(Delta!$L$2:$L$2441,"&lt;="&amp;$A70)/COUNT(Delta!$L$2:$L$2441)</f>
        <v/>
      </c>
      <c r="G70" s="24">
        <f>COUNTIF(QM_gamma!$L$2:$L$2441,"&lt;="&amp;$A70)/COUNT(QM_gamma!$L$2:$L$2441)</f>
        <v/>
      </c>
      <c r="H70" s="24">
        <f>COUNTIF(QM_empirical!$O$2:$O$2441,"&lt;="&amp;$A70)/COUNT(QM_empirical!$O$2:$O$2441)</f>
        <v/>
      </c>
      <c r="I70" s="24">
        <f>COUNTIF(QDM!$X$2:$X$2441,"&lt;="&amp;$A70)/COUNT(QDM!$X$2:$X$2441)</f>
        <v/>
      </c>
      <c r="J70" s="24">
        <f>ABS(C70-$B70)</f>
        <v/>
      </c>
      <c r="K70" s="24">
        <f>ABS(D70-$B70)</f>
        <v/>
      </c>
      <c r="L70" s="24">
        <f>ABS(E70-$B70)</f>
        <v/>
      </c>
      <c r="M70" s="24">
        <f>ABS(F70-$B70)</f>
        <v/>
      </c>
      <c r="N70" s="24">
        <f>ABS(G70-$B70)</f>
        <v/>
      </c>
      <c r="O70" s="24">
        <f>ABS(H70-$B70)</f>
        <v/>
      </c>
      <c r="P70" s="24">
        <f>ABS(I70-$B70)</f>
        <v/>
      </c>
    </row>
    <row r="71">
      <c r="A71" s="18" t="n">
        <v>100</v>
      </c>
      <c r="B71" s="24">
        <f>COUNTIF(Data!$T$2:$T$2441,"&lt;="&amp;$A71)/COUNT(Data!$T$2:$T$2441)</f>
        <v/>
      </c>
      <c r="C71" s="24">
        <f>COUNTIF(Data!$S$2:$S$2441,"&lt;="&amp;$A71)/COUNT(Data!$S$2:$S$2441)</f>
        <v/>
      </c>
      <c r="D71" s="24">
        <f>COUNTIF(Occurrence!$K$2:$K$2441,"&lt;="&amp;$A71)/COUNT(Occurrence!$K$2:$K$2441)</f>
        <v/>
      </c>
      <c r="E71" s="24">
        <f>COUNTIF(Delta!$K$2:$K$2441,"&lt;="&amp;$A71)/COUNT(Delta!$K$2:$K$2441)</f>
        <v/>
      </c>
      <c r="F71" s="24">
        <f>COUNTIF(Delta!$L$2:$L$2441,"&lt;="&amp;$A71)/COUNT(Delta!$L$2:$L$2441)</f>
        <v/>
      </c>
      <c r="G71" s="24">
        <f>COUNTIF(QM_gamma!$L$2:$L$2441,"&lt;="&amp;$A71)/COUNT(QM_gamma!$L$2:$L$2441)</f>
        <v/>
      </c>
      <c r="H71" s="24">
        <f>COUNTIF(QM_empirical!$O$2:$O$2441,"&lt;="&amp;$A71)/COUNT(QM_empirical!$O$2:$O$2441)</f>
        <v/>
      </c>
      <c r="I71" s="24">
        <f>COUNTIF(QDM!$X$2:$X$2441,"&lt;="&amp;$A71)/COUNT(QDM!$X$2:$X$2441)</f>
        <v/>
      </c>
      <c r="J71" s="24">
        <f>ABS(C71-$B71)</f>
        <v/>
      </c>
      <c r="K71" s="24">
        <f>ABS(D71-$B71)</f>
        <v/>
      </c>
      <c r="L71" s="24">
        <f>ABS(E71-$B71)</f>
        <v/>
      </c>
      <c r="M71" s="24">
        <f>ABS(F71-$B71)</f>
        <v/>
      </c>
      <c r="N71" s="24">
        <f>ABS(G71-$B71)</f>
        <v/>
      </c>
      <c r="O71" s="24">
        <f>ABS(H71-$B71)</f>
        <v/>
      </c>
      <c r="P71" s="24">
        <f>ABS(I71-$B71)</f>
        <v/>
      </c>
    </row>
    <row r="72">
      <c r="A72" s="18" t="n">
        <v>130</v>
      </c>
      <c r="B72" s="24">
        <f>COUNTIF(Data!$T$2:$T$2441,"&lt;="&amp;$A72)/COUNT(Data!$T$2:$T$2441)</f>
        <v/>
      </c>
      <c r="C72" s="24">
        <f>COUNTIF(Data!$S$2:$S$2441,"&lt;="&amp;$A72)/COUNT(Data!$S$2:$S$2441)</f>
        <v/>
      </c>
      <c r="D72" s="24">
        <f>COUNTIF(Occurrence!$K$2:$K$2441,"&lt;="&amp;$A72)/COUNT(Occurrence!$K$2:$K$2441)</f>
        <v/>
      </c>
      <c r="E72" s="24">
        <f>COUNTIF(Delta!$K$2:$K$2441,"&lt;="&amp;$A72)/COUNT(Delta!$K$2:$K$2441)</f>
        <v/>
      </c>
      <c r="F72" s="24">
        <f>COUNTIF(Delta!$L$2:$L$2441,"&lt;="&amp;$A72)/COUNT(Delta!$L$2:$L$2441)</f>
        <v/>
      </c>
      <c r="G72" s="24">
        <f>COUNTIF(QM_gamma!$L$2:$L$2441,"&lt;="&amp;$A72)/COUNT(QM_gamma!$L$2:$L$2441)</f>
        <v/>
      </c>
      <c r="H72" s="24">
        <f>COUNTIF(QM_empirical!$O$2:$O$2441,"&lt;="&amp;$A72)/COUNT(QM_empirical!$O$2:$O$2441)</f>
        <v/>
      </c>
      <c r="I72" s="24">
        <f>COUNTIF(QDM!$X$2:$X$2441,"&lt;="&amp;$A72)/COUNT(QDM!$X$2:$X$2441)</f>
        <v/>
      </c>
      <c r="J72" s="24">
        <f>ABS(C72-$B72)</f>
        <v/>
      </c>
      <c r="K72" s="24">
        <f>ABS(D72-$B72)</f>
        <v/>
      </c>
      <c r="L72" s="24">
        <f>ABS(E72-$B72)</f>
        <v/>
      </c>
      <c r="M72" s="24">
        <f>ABS(F72-$B72)</f>
        <v/>
      </c>
      <c r="N72" s="24">
        <f>ABS(G72-$B72)</f>
        <v/>
      </c>
      <c r="O72" s="24">
        <f>ABS(H72-$B72)</f>
        <v/>
      </c>
      <c r="P72" s="24">
        <f>ABS(I72-$B72)</f>
        <v/>
      </c>
    </row>
    <row r="73">
      <c r="A73" s="18" t="n">
        <v>160</v>
      </c>
      <c r="B73" s="24">
        <f>COUNTIF(Data!$T$2:$T$2441,"&lt;="&amp;$A73)/COUNT(Data!$T$2:$T$2441)</f>
        <v/>
      </c>
      <c r="C73" s="24">
        <f>COUNTIF(Data!$S$2:$S$2441,"&lt;="&amp;$A73)/COUNT(Data!$S$2:$S$2441)</f>
        <v/>
      </c>
      <c r="D73" s="24">
        <f>COUNTIF(Occurrence!$K$2:$K$2441,"&lt;="&amp;$A73)/COUNT(Occurrence!$K$2:$K$2441)</f>
        <v/>
      </c>
      <c r="E73" s="24">
        <f>COUNTIF(Delta!$K$2:$K$2441,"&lt;="&amp;$A73)/COUNT(Delta!$K$2:$K$2441)</f>
        <v/>
      </c>
      <c r="F73" s="24">
        <f>COUNTIF(Delta!$L$2:$L$2441,"&lt;="&amp;$A73)/COUNT(Delta!$L$2:$L$2441)</f>
        <v/>
      </c>
      <c r="G73" s="24">
        <f>COUNTIF(QM_gamma!$L$2:$L$2441,"&lt;="&amp;$A73)/COUNT(QM_gamma!$L$2:$L$2441)</f>
        <v/>
      </c>
      <c r="H73" s="24">
        <f>COUNTIF(QM_empirical!$O$2:$O$2441,"&lt;="&amp;$A73)/COUNT(QM_empirical!$O$2:$O$2441)</f>
        <v/>
      </c>
      <c r="I73" s="24">
        <f>COUNTIF(QDM!$X$2:$X$2441,"&lt;="&amp;$A73)/COUNT(QDM!$X$2:$X$2441)</f>
        <v/>
      </c>
      <c r="J73" s="24">
        <f>ABS(C73-$B73)</f>
        <v/>
      </c>
      <c r="K73" s="24">
        <f>ABS(D73-$B73)</f>
        <v/>
      </c>
      <c r="L73" s="24">
        <f>ABS(E73-$B73)</f>
        <v/>
      </c>
      <c r="M73" s="24">
        <f>ABS(F73-$B73)</f>
        <v/>
      </c>
      <c r="N73" s="24">
        <f>ABS(G73-$B73)</f>
        <v/>
      </c>
      <c r="O73" s="24">
        <f>ABS(H73-$B73)</f>
        <v/>
      </c>
      <c r="P73" s="24">
        <f>ABS(I73-$B73)</f>
        <v/>
      </c>
    </row>
    <row r="74">
      <c r="A74" s="4" t="inlineStr">
        <is>
          <t>KS distance (max |dF|)</t>
        </is>
      </c>
      <c r="C74" s="27">
        <f>MAX(J54:J73)</f>
        <v/>
      </c>
      <c r="D74" s="27">
        <f>MAX(K54:K73)</f>
        <v/>
      </c>
      <c r="E74" s="27">
        <f>MAX(L54:L73)</f>
        <v/>
      </c>
      <c r="F74" s="27">
        <f>MAX(M54:M73)</f>
        <v/>
      </c>
      <c r="G74" s="27">
        <f>MAX(N54:N73)</f>
        <v/>
      </c>
      <c r="H74" s="27">
        <f>MAX(O54:O73)</f>
        <v/>
      </c>
      <c r="I74" s="27">
        <f>MAX(P54:P73)</f>
        <v/>
      </c>
    </row>
    <row r="76">
      <c r="A76" s="6" t="inlineStr">
        <is>
          <t>Probability level</t>
        </is>
      </c>
      <c r="B76" s="6" t="inlineStr">
        <is>
          <t>Q: Truth (fut)</t>
        </is>
      </c>
      <c r="C76" s="6" t="inlineStr">
        <is>
          <t>Q: Raw model</t>
        </is>
      </c>
      <c r="D76" s="6" t="inlineStr">
        <is>
          <t>Q: Occurrence adj. only</t>
        </is>
      </c>
      <c r="E76" s="6" t="inlineStr">
        <is>
          <t>Q: Delta (mean)</t>
        </is>
      </c>
      <c r="F76" s="6" t="inlineStr">
        <is>
          <t>Q: Delta (mean+spread)</t>
        </is>
      </c>
      <c r="G76" s="6" t="inlineStr">
        <is>
          <t>Q: QM gamma</t>
        </is>
      </c>
      <c r="H76" s="6" t="inlineStr">
        <is>
          <t>Q: QM empirical</t>
        </is>
      </c>
      <c r="I76" s="6" t="inlineStr">
        <is>
          <t>Q: QDM</t>
        </is>
      </c>
    </row>
    <row r="77">
      <c r="A77" s="18" t="n">
        <v>0.05</v>
      </c>
      <c r="B77" s="16">
        <f>_xlfn.PERCENTILE.INC(Data!$T$2:$T$2441,$A77)</f>
        <v/>
      </c>
      <c r="C77" s="16">
        <f>_xlfn.PERCENTILE.INC(Data!$S$2:$S$2441,$A77)</f>
        <v/>
      </c>
      <c r="D77" s="16">
        <f>_xlfn.PERCENTILE.INC(Occurrence!$K$2:$K$2441,$A77)</f>
        <v/>
      </c>
      <c r="E77" s="16">
        <f>_xlfn.PERCENTILE.INC(Delta!$K$2:$K$2441,$A77)</f>
        <v/>
      </c>
      <c r="F77" s="16">
        <f>_xlfn.PERCENTILE.INC(Delta!$L$2:$L$2441,$A77)</f>
        <v/>
      </c>
      <c r="G77" s="16">
        <f>_xlfn.PERCENTILE.INC(QM_gamma!$L$2:$L$2441,$A77)</f>
        <v/>
      </c>
      <c r="H77" s="16">
        <f>_xlfn.PERCENTILE.INC(QM_empirical!$O$2:$O$2441,$A77)</f>
        <v/>
      </c>
      <c r="I77" s="16">
        <f>_xlfn.PERCENTILE.INC(QDM!$X$2:$X$2441,$A77)</f>
        <v/>
      </c>
    </row>
    <row r="78">
      <c r="A78" s="18" t="n">
        <v>0.1</v>
      </c>
      <c r="B78" s="16">
        <f>_xlfn.PERCENTILE.INC(Data!$T$2:$T$2441,$A78)</f>
        <v/>
      </c>
      <c r="C78" s="16">
        <f>_xlfn.PERCENTILE.INC(Data!$S$2:$S$2441,$A78)</f>
        <v/>
      </c>
      <c r="D78" s="16">
        <f>_xlfn.PERCENTILE.INC(Occurrence!$K$2:$K$2441,$A78)</f>
        <v/>
      </c>
      <c r="E78" s="16">
        <f>_xlfn.PERCENTILE.INC(Delta!$K$2:$K$2441,$A78)</f>
        <v/>
      </c>
      <c r="F78" s="16">
        <f>_xlfn.PERCENTILE.INC(Delta!$L$2:$L$2441,$A78)</f>
        <v/>
      </c>
      <c r="G78" s="16">
        <f>_xlfn.PERCENTILE.INC(QM_gamma!$L$2:$L$2441,$A78)</f>
        <v/>
      </c>
      <c r="H78" s="16">
        <f>_xlfn.PERCENTILE.INC(QM_empirical!$O$2:$O$2441,$A78)</f>
        <v/>
      </c>
      <c r="I78" s="16">
        <f>_xlfn.PERCENTILE.INC(QDM!$X$2:$X$2441,$A78)</f>
        <v/>
      </c>
    </row>
    <row r="79">
      <c r="A79" s="18" t="n">
        <v>0.15</v>
      </c>
      <c r="B79" s="16">
        <f>_xlfn.PERCENTILE.INC(Data!$T$2:$T$2441,$A79)</f>
        <v/>
      </c>
      <c r="C79" s="16">
        <f>_xlfn.PERCENTILE.INC(Data!$S$2:$S$2441,$A79)</f>
        <v/>
      </c>
      <c r="D79" s="16">
        <f>_xlfn.PERCENTILE.INC(Occurrence!$K$2:$K$2441,$A79)</f>
        <v/>
      </c>
      <c r="E79" s="16">
        <f>_xlfn.PERCENTILE.INC(Delta!$K$2:$K$2441,$A79)</f>
        <v/>
      </c>
      <c r="F79" s="16">
        <f>_xlfn.PERCENTILE.INC(Delta!$L$2:$L$2441,$A79)</f>
        <v/>
      </c>
      <c r="G79" s="16">
        <f>_xlfn.PERCENTILE.INC(QM_gamma!$L$2:$L$2441,$A79)</f>
        <v/>
      </c>
      <c r="H79" s="16">
        <f>_xlfn.PERCENTILE.INC(QM_empirical!$O$2:$O$2441,$A79)</f>
        <v/>
      </c>
      <c r="I79" s="16">
        <f>_xlfn.PERCENTILE.INC(QDM!$X$2:$X$2441,$A79)</f>
        <v/>
      </c>
    </row>
    <row r="80">
      <c r="A80" s="18" t="n">
        <v>0.2</v>
      </c>
      <c r="B80" s="16">
        <f>_xlfn.PERCENTILE.INC(Data!$T$2:$T$2441,$A80)</f>
        <v/>
      </c>
      <c r="C80" s="16">
        <f>_xlfn.PERCENTILE.INC(Data!$S$2:$S$2441,$A80)</f>
        <v/>
      </c>
      <c r="D80" s="16">
        <f>_xlfn.PERCENTILE.INC(Occurrence!$K$2:$K$2441,$A80)</f>
        <v/>
      </c>
      <c r="E80" s="16">
        <f>_xlfn.PERCENTILE.INC(Delta!$K$2:$K$2441,$A80)</f>
        <v/>
      </c>
      <c r="F80" s="16">
        <f>_xlfn.PERCENTILE.INC(Delta!$L$2:$L$2441,$A80)</f>
        <v/>
      </c>
      <c r="G80" s="16">
        <f>_xlfn.PERCENTILE.INC(QM_gamma!$L$2:$L$2441,$A80)</f>
        <v/>
      </c>
      <c r="H80" s="16">
        <f>_xlfn.PERCENTILE.INC(QM_empirical!$O$2:$O$2441,$A80)</f>
        <v/>
      </c>
      <c r="I80" s="16">
        <f>_xlfn.PERCENTILE.INC(QDM!$X$2:$X$2441,$A80)</f>
        <v/>
      </c>
    </row>
    <row r="81">
      <c r="A81" s="18" t="n">
        <v>0.25</v>
      </c>
      <c r="B81" s="16">
        <f>_xlfn.PERCENTILE.INC(Data!$T$2:$T$2441,$A81)</f>
        <v/>
      </c>
      <c r="C81" s="16">
        <f>_xlfn.PERCENTILE.INC(Data!$S$2:$S$2441,$A81)</f>
        <v/>
      </c>
      <c r="D81" s="16">
        <f>_xlfn.PERCENTILE.INC(Occurrence!$K$2:$K$2441,$A81)</f>
        <v/>
      </c>
      <c r="E81" s="16">
        <f>_xlfn.PERCENTILE.INC(Delta!$K$2:$K$2441,$A81)</f>
        <v/>
      </c>
      <c r="F81" s="16">
        <f>_xlfn.PERCENTILE.INC(Delta!$L$2:$L$2441,$A81)</f>
        <v/>
      </c>
      <c r="G81" s="16">
        <f>_xlfn.PERCENTILE.INC(QM_gamma!$L$2:$L$2441,$A81)</f>
        <v/>
      </c>
      <c r="H81" s="16">
        <f>_xlfn.PERCENTILE.INC(QM_empirical!$O$2:$O$2441,$A81)</f>
        <v/>
      </c>
      <c r="I81" s="16">
        <f>_xlfn.PERCENTILE.INC(QDM!$X$2:$X$2441,$A81)</f>
        <v/>
      </c>
    </row>
    <row r="82">
      <c r="A82" s="18" t="n">
        <v>0.3</v>
      </c>
      <c r="B82" s="16">
        <f>_xlfn.PERCENTILE.INC(Data!$T$2:$T$2441,$A82)</f>
        <v/>
      </c>
      <c r="C82" s="16">
        <f>_xlfn.PERCENTILE.INC(Data!$S$2:$S$2441,$A82)</f>
        <v/>
      </c>
      <c r="D82" s="16">
        <f>_xlfn.PERCENTILE.INC(Occurrence!$K$2:$K$2441,$A82)</f>
        <v/>
      </c>
      <c r="E82" s="16">
        <f>_xlfn.PERCENTILE.INC(Delta!$K$2:$K$2441,$A82)</f>
        <v/>
      </c>
      <c r="F82" s="16">
        <f>_xlfn.PERCENTILE.INC(Delta!$L$2:$L$2441,$A82)</f>
        <v/>
      </c>
      <c r="G82" s="16">
        <f>_xlfn.PERCENTILE.INC(QM_gamma!$L$2:$L$2441,$A82)</f>
        <v/>
      </c>
      <c r="H82" s="16">
        <f>_xlfn.PERCENTILE.INC(QM_empirical!$O$2:$O$2441,$A82)</f>
        <v/>
      </c>
      <c r="I82" s="16">
        <f>_xlfn.PERCENTILE.INC(QDM!$X$2:$X$2441,$A82)</f>
        <v/>
      </c>
    </row>
    <row r="83">
      <c r="A83" s="18" t="n">
        <v>0.35</v>
      </c>
      <c r="B83" s="16">
        <f>_xlfn.PERCENTILE.INC(Data!$T$2:$T$2441,$A83)</f>
        <v/>
      </c>
      <c r="C83" s="16">
        <f>_xlfn.PERCENTILE.INC(Data!$S$2:$S$2441,$A83)</f>
        <v/>
      </c>
      <c r="D83" s="16">
        <f>_xlfn.PERCENTILE.INC(Occurrence!$K$2:$K$2441,$A83)</f>
        <v/>
      </c>
      <c r="E83" s="16">
        <f>_xlfn.PERCENTILE.INC(Delta!$K$2:$K$2441,$A83)</f>
        <v/>
      </c>
      <c r="F83" s="16">
        <f>_xlfn.PERCENTILE.INC(Delta!$L$2:$L$2441,$A83)</f>
        <v/>
      </c>
      <c r="G83" s="16">
        <f>_xlfn.PERCENTILE.INC(QM_gamma!$L$2:$L$2441,$A83)</f>
        <v/>
      </c>
      <c r="H83" s="16">
        <f>_xlfn.PERCENTILE.INC(QM_empirical!$O$2:$O$2441,$A83)</f>
        <v/>
      </c>
      <c r="I83" s="16">
        <f>_xlfn.PERCENTILE.INC(QDM!$X$2:$X$2441,$A83)</f>
        <v/>
      </c>
    </row>
    <row r="84">
      <c r="A84" s="18" t="n">
        <v>0.4</v>
      </c>
      <c r="B84" s="16">
        <f>_xlfn.PERCENTILE.INC(Data!$T$2:$T$2441,$A84)</f>
        <v/>
      </c>
      <c r="C84" s="16">
        <f>_xlfn.PERCENTILE.INC(Data!$S$2:$S$2441,$A84)</f>
        <v/>
      </c>
      <c r="D84" s="16">
        <f>_xlfn.PERCENTILE.INC(Occurrence!$K$2:$K$2441,$A84)</f>
        <v/>
      </c>
      <c r="E84" s="16">
        <f>_xlfn.PERCENTILE.INC(Delta!$K$2:$K$2441,$A84)</f>
        <v/>
      </c>
      <c r="F84" s="16">
        <f>_xlfn.PERCENTILE.INC(Delta!$L$2:$L$2441,$A84)</f>
        <v/>
      </c>
      <c r="G84" s="16">
        <f>_xlfn.PERCENTILE.INC(QM_gamma!$L$2:$L$2441,$A84)</f>
        <v/>
      </c>
      <c r="H84" s="16">
        <f>_xlfn.PERCENTILE.INC(QM_empirical!$O$2:$O$2441,$A84)</f>
        <v/>
      </c>
      <c r="I84" s="16">
        <f>_xlfn.PERCENTILE.INC(QDM!$X$2:$X$2441,$A84)</f>
        <v/>
      </c>
    </row>
    <row r="85">
      <c r="A85" s="18" t="n">
        <v>0.45</v>
      </c>
      <c r="B85" s="16">
        <f>_xlfn.PERCENTILE.INC(Data!$T$2:$T$2441,$A85)</f>
        <v/>
      </c>
      <c r="C85" s="16">
        <f>_xlfn.PERCENTILE.INC(Data!$S$2:$S$2441,$A85)</f>
        <v/>
      </c>
      <c r="D85" s="16">
        <f>_xlfn.PERCENTILE.INC(Occurrence!$K$2:$K$2441,$A85)</f>
        <v/>
      </c>
      <c r="E85" s="16">
        <f>_xlfn.PERCENTILE.INC(Delta!$K$2:$K$2441,$A85)</f>
        <v/>
      </c>
      <c r="F85" s="16">
        <f>_xlfn.PERCENTILE.INC(Delta!$L$2:$L$2441,$A85)</f>
        <v/>
      </c>
      <c r="G85" s="16">
        <f>_xlfn.PERCENTILE.INC(QM_gamma!$L$2:$L$2441,$A85)</f>
        <v/>
      </c>
      <c r="H85" s="16">
        <f>_xlfn.PERCENTILE.INC(QM_empirical!$O$2:$O$2441,$A85)</f>
        <v/>
      </c>
      <c r="I85" s="16">
        <f>_xlfn.PERCENTILE.INC(QDM!$X$2:$X$2441,$A85)</f>
        <v/>
      </c>
    </row>
    <row r="86">
      <c r="A86" s="18" t="n">
        <v>0.5</v>
      </c>
      <c r="B86" s="16">
        <f>_xlfn.PERCENTILE.INC(Data!$T$2:$T$2441,$A86)</f>
        <v/>
      </c>
      <c r="C86" s="16">
        <f>_xlfn.PERCENTILE.INC(Data!$S$2:$S$2441,$A86)</f>
        <v/>
      </c>
      <c r="D86" s="16">
        <f>_xlfn.PERCENTILE.INC(Occurrence!$K$2:$K$2441,$A86)</f>
        <v/>
      </c>
      <c r="E86" s="16">
        <f>_xlfn.PERCENTILE.INC(Delta!$K$2:$K$2441,$A86)</f>
        <v/>
      </c>
      <c r="F86" s="16">
        <f>_xlfn.PERCENTILE.INC(Delta!$L$2:$L$2441,$A86)</f>
        <v/>
      </c>
      <c r="G86" s="16">
        <f>_xlfn.PERCENTILE.INC(QM_gamma!$L$2:$L$2441,$A86)</f>
        <v/>
      </c>
      <c r="H86" s="16">
        <f>_xlfn.PERCENTILE.INC(QM_empirical!$O$2:$O$2441,$A86)</f>
        <v/>
      </c>
      <c r="I86" s="16">
        <f>_xlfn.PERCENTILE.INC(QDM!$X$2:$X$2441,$A86)</f>
        <v/>
      </c>
    </row>
    <row r="87">
      <c r="A87" s="18" t="n">
        <v>0.55</v>
      </c>
      <c r="B87" s="16">
        <f>_xlfn.PERCENTILE.INC(Data!$T$2:$T$2441,$A87)</f>
        <v/>
      </c>
      <c r="C87" s="16">
        <f>_xlfn.PERCENTILE.INC(Data!$S$2:$S$2441,$A87)</f>
        <v/>
      </c>
      <c r="D87" s="16">
        <f>_xlfn.PERCENTILE.INC(Occurrence!$K$2:$K$2441,$A87)</f>
        <v/>
      </c>
      <c r="E87" s="16">
        <f>_xlfn.PERCENTILE.INC(Delta!$K$2:$K$2441,$A87)</f>
        <v/>
      </c>
      <c r="F87" s="16">
        <f>_xlfn.PERCENTILE.INC(Delta!$L$2:$L$2441,$A87)</f>
        <v/>
      </c>
      <c r="G87" s="16">
        <f>_xlfn.PERCENTILE.INC(QM_gamma!$L$2:$L$2441,$A87)</f>
        <v/>
      </c>
      <c r="H87" s="16">
        <f>_xlfn.PERCENTILE.INC(QM_empirical!$O$2:$O$2441,$A87)</f>
        <v/>
      </c>
      <c r="I87" s="16">
        <f>_xlfn.PERCENTILE.INC(QDM!$X$2:$X$2441,$A87)</f>
        <v/>
      </c>
    </row>
    <row r="88">
      <c r="A88" s="18" t="n">
        <v>0.6</v>
      </c>
      <c r="B88" s="16">
        <f>_xlfn.PERCENTILE.INC(Data!$T$2:$T$2441,$A88)</f>
        <v/>
      </c>
      <c r="C88" s="16">
        <f>_xlfn.PERCENTILE.INC(Data!$S$2:$S$2441,$A88)</f>
        <v/>
      </c>
      <c r="D88" s="16">
        <f>_xlfn.PERCENTILE.INC(Occurrence!$K$2:$K$2441,$A88)</f>
        <v/>
      </c>
      <c r="E88" s="16">
        <f>_xlfn.PERCENTILE.INC(Delta!$K$2:$K$2441,$A88)</f>
        <v/>
      </c>
      <c r="F88" s="16">
        <f>_xlfn.PERCENTILE.INC(Delta!$L$2:$L$2441,$A88)</f>
        <v/>
      </c>
      <c r="G88" s="16">
        <f>_xlfn.PERCENTILE.INC(QM_gamma!$L$2:$L$2441,$A88)</f>
        <v/>
      </c>
      <c r="H88" s="16">
        <f>_xlfn.PERCENTILE.INC(QM_empirical!$O$2:$O$2441,$A88)</f>
        <v/>
      </c>
      <c r="I88" s="16">
        <f>_xlfn.PERCENTILE.INC(QDM!$X$2:$X$2441,$A88)</f>
        <v/>
      </c>
    </row>
    <row r="89">
      <c r="A89" s="18" t="n">
        <v>0.65</v>
      </c>
      <c r="B89" s="16">
        <f>_xlfn.PERCENTILE.INC(Data!$T$2:$T$2441,$A89)</f>
        <v/>
      </c>
      <c r="C89" s="16">
        <f>_xlfn.PERCENTILE.INC(Data!$S$2:$S$2441,$A89)</f>
        <v/>
      </c>
      <c r="D89" s="16">
        <f>_xlfn.PERCENTILE.INC(Occurrence!$K$2:$K$2441,$A89)</f>
        <v/>
      </c>
      <c r="E89" s="16">
        <f>_xlfn.PERCENTILE.INC(Delta!$K$2:$K$2441,$A89)</f>
        <v/>
      </c>
      <c r="F89" s="16">
        <f>_xlfn.PERCENTILE.INC(Delta!$L$2:$L$2441,$A89)</f>
        <v/>
      </c>
      <c r="G89" s="16">
        <f>_xlfn.PERCENTILE.INC(QM_gamma!$L$2:$L$2441,$A89)</f>
        <v/>
      </c>
      <c r="H89" s="16">
        <f>_xlfn.PERCENTILE.INC(QM_empirical!$O$2:$O$2441,$A89)</f>
        <v/>
      </c>
      <c r="I89" s="16">
        <f>_xlfn.PERCENTILE.INC(QDM!$X$2:$X$2441,$A89)</f>
        <v/>
      </c>
    </row>
    <row r="90">
      <c r="A90" s="18" t="n">
        <v>0.7</v>
      </c>
      <c r="B90" s="16">
        <f>_xlfn.PERCENTILE.INC(Data!$T$2:$T$2441,$A90)</f>
        <v/>
      </c>
      <c r="C90" s="16">
        <f>_xlfn.PERCENTILE.INC(Data!$S$2:$S$2441,$A90)</f>
        <v/>
      </c>
      <c r="D90" s="16">
        <f>_xlfn.PERCENTILE.INC(Occurrence!$K$2:$K$2441,$A90)</f>
        <v/>
      </c>
      <c r="E90" s="16">
        <f>_xlfn.PERCENTILE.INC(Delta!$K$2:$K$2441,$A90)</f>
        <v/>
      </c>
      <c r="F90" s="16">
        <f>_xlfn.PERCENTILE.INC(Delta!$L$2:$L$2441,$A90)</f>
        <v/>
      </c>
      <c r="G90" s="16">
        <f>_xlfn.PERCENTILE.INC(QM_gamma!$L$2:$L$2441,$A90)</f>
        <v/>
      </c>
      <c r="H90" s="16">
        <f>_xlfn.PERCENTILE.INC(QM_empirical!$O$2:$O$2441,$A90)</f>
        <v/>
      </c>
      <c r="I90" s="16">
        <f>_xlfn.PERCENTILE.INC(QDM!$X$2:$X$2441,$A90)</f>
        <v/>
      </c>
    </row>
    <row r="91">
      <c r="A91" s="18" t="n">
        <v>0.75</v>
      </c>
      <c r="B91" s="16">
        <f>_xlfn.PERCENTILE.INC(Data!$T$2:$T$2441,$A91)</f>
        <v/>
      </c>
      <c r="C91" s="16">
        <f>_xlfn.PERCENTILE.INC(Data!$S$2:$S$2441,$A91)</f>
        <v/>
      </c>
      <c r="D91" s="16">
        <f>_xlfn.PERCENTILE.INC(Occurrence!$K$2:$K$2441,$A91)</f>
        <v/>
      </c>
      <c r="E91" s="16">
        <f>_xlfn.PERCENTILE.INC(Delta!$K$2:$K$2441,$A91)</f>
        <v/>
      </c>
      <c r="F91" s="16">
        <f>_xlfn.PERCENTILE.INC(Delta!$L$2:$L$2441,$A91)</f>
        <v/>
      </c>
      <c r="G91" s="16">
        <f>_xlfn.PERCENTILE.INC(QM_gamma!$L$2:$L$2441,$A91)</f>
        <v/>
      </c>
      <c r="H91" s="16">
        <f>_xlfn.PERCENTILE.INC(QM_empirical!$O$2:$O$2441,$A91)</f>
        <v/>
      </c>
      <c r="I91" s="16">
        <f>_xlfn.PERCENTILE.INC(QDM!$X$2:$X$2441,$A91)</f>
        <v/>
      </c>
    </row>
    <row r="92">
      <c r="A92" s="18" t="n">
        <v>0.8</v>
      </c>
      <c r="B92" s="16">
        <f>_xlfn.PERCENTILE.INC(Data!$T$2:$T$2441,$A92)</f>
        <v/>
      </c>
      <c r="C92" s="16">
        <f>_xlfn.PERCENTILE.INC(Data!$S$2:$S$2441,$A92)</f>
        <v/>
      </c>
      <c r="D92" s="16">
        <f>_xlfn.PERCENTILE.INC(Occurrence!$K$2:$K$2441,$A92)</f>
        <v/>
      </c>
      <c r="E92" s="16">
        <f>_xlfn.PERCENTILE.INC(Delta!$K$2:$K$2441,$A92)</f>
        <v/>
      </c>
      <c r="F92" s="16">
        <f>_xlfn.PERCENTILE.INC(Delta!$L$2:$L$2441,$A92)</f>
        <v/>
      </c>
      <c r="G92" s="16">
        <f>_xlfn.PERCENTILE.INC(QM_gamma!$L$2:$L$2441,$A92)</f>
        <v/>
      </c>
      <c r="H92" s="16">
        <f>_xlfn.PERCENTILE.INC(QM_empirical!$O$2:$O$2441,$A92)</f>
        <v/>
      </c>
      <c r="I92" s="16">
        <f>_xlfn.PERCENTILE.INC(QDM!$X$2:$X$2441,$A92)</f>
        <v/>
      </c>
    </row>
    <row r="93">
      <c r="A93" s="18" t="n">
        <v>0.85</v>
      </c>
      <c r="B93" s="16">
        <f>_xlfn.PERCENTILE.INC(Data!$T$2:$T$2441,$A93)</f>
        <v/>
      </c>
      <c r="C93" s="16">
        <f>_xlfn.PERCENTILE.INC(Data!$S$2:$S$2441,$A93)</f>
        <v/>
      </c>
      <c r="D93" s="16">
        <f>_xlfn.PERCENTILE.INC(Occurrence!$K$2:$K$2441,$A93)</f>
        <v/>
      </c>
      <c r="E93" s="16">
        <f>_xlfn.PERCENTILE.INC(Delta!$K$2:$K$2441,$A93)</f>
        <v/>
      </c>
      <c r="F93" s="16">
        <f>_xlfn.PERCENTILE.INC(Delta!$L$2:$L$2441,$A93)</f>
        <v/>
      </c>
      <c r="G93" s="16">
        <f>_xlfn.PERCENTILE.INC(QM_gamma!$L$2:$L$2441,$A93)</f>
        <v/>
      </c>
      <c r="H93" s="16">
        <f>_xlfn.PERCENTILE.INC(QM_empirical!$O$2:$O$2441,$A93)</f>
        <v/>
      </c>
      <c r="I93" s="16">
        <f>_xlfn.PERCENTILE.INC(QDM!$X$2:$X$2441,$A93)</f>
        <v/>
      </c>
    </row>
    <row r="94">
      <c r="A94" s="18" t="n">
        <v>0.9</v>
      </c>
      <c r="B94" s="16">
        <f>_xlfn.PERCENTILE.INC(Data!$T$2:$T$2441,$A94)</f>
        <v/>
      </c>
      <c r="C94" s="16">
        <f>_xlfn.PERCENTILE.INC(Data!$S$2:$S$2441,$A94)</f>
        <v/>
      </c>
      <c r="D94" s="16">
        <f>_xlfn.PERCENTILE.INC(Occurrence!$K$2:$K$2441,$A94)</f>
        <v/>
      </c>
      <c r="E94" s="16">
        <f>_xlfn.PERCENTILE.INC(Delta!$K$2:$K$2441,$A94)</f>
        <v/>
      </c>
      <c r="F94" s="16">
        <f>_xlfn.PERCENTILE.INC(Delta!$L$2:$L$2441,$A94)</f>
        <v/>
      </c>
      <c r="G94" s="16">
        <f>_xlfn.PERCENTILE.INC(QM_gamma!$L$2:$L$2441,$A94)</f>
        <v/>
      </c>
      <c r="H94" s="16">
        <f>_xlfn.PERCENTILE.INC(QM_empirical!$O$2:$O$2441,$A94)</f>
        <v/>
      </c>
      <c r="I94" s="16">
        <f>_xlfn.PERCENTILE.INC(QDM!$X$2:$X$2441,$A94)</f>
        <v/>
      </c>
    </row>
    <row r="95">
      <c r="A95" s="18" t="n">
        <v>0.95</v>
      </c>
      <c r="B95" s="16">
        <f>_xlfn.PERCENTILE.INC(Data!$T$2:$T$2441,$A95)</f>
        <v/>
      </c>
      <c r="C95" s="16">
        <f>_xlfn.PERCENTILE.INC(Data!$S$2:$S$2441,$A95)</f>
        <v/>
      </c>
      <c r="D95" s="16">
        <f>_xlfn.PERCENTILE.INC(Occurrence!$K$2:$K$2441,$A95)</f>
        <v/>
      </c>
      <c r="E95" s="16">
        <f>_xlfn.PERCENTILE.INC(Delta!$K$2:$K$2441,$A95)</f>
        <v/>
      </c>
      <c r="F95" s="16">
        <f>_xlfn.PERCENTILE.INC(Delta!$L$2:$L$2441,$A95)</f>
        <v/>
      </c>
      <c r="G95" s="16">
        <f>_xlfn.PERCENTILE.INC(QM_gamma!$L$2:$L$2441,$A95)</f>
        <v/>
      </c>
      <c r="H95" s="16">
        <f>_xlfn.PERCENTILE.INC(QM_empirical!$O$2:$O$2441,$A95)</f>
        <v/>
      </c>
      <c r="I95" s="16">
        <f>_xlfn.PERCENTILE.INC(QDM!$X$2:$X$2441,$A95)</f>
        <v/>
      </c>
    </row>
    <row r="96">
      <c r="A96" s="18" t="n">
        <v>0.99</v>
      </c>
      <c r="B96" s="16">
        <f>_xlfn.PERCENTILE.INC(Data!$T$2:$T$2441,$A96)</f>
        <v/>
      </c>
      <c r="C96" s="16">
        <f>_xlfn.PERCENTILE.INC(Data!$S$2:$S$2441,$A96)</f>
        <v/>
      </c>
      <c r="D96" s="16">
        <f>_xlfn.PERCENTILE.INC(Occurrence!$K$2:$K$2441,$A96)</f>
        <v/>
      </c>
      <c r="E96" s="16">
        <f>_xlfn.PERCENTILE.INC(Delta!$K$2:$K$2441,$A96)</f>
        <v/>
      </c>
      <c r="F96" s="16">
        <f>_xlfn.PERCENTILE.INC(Delta!$L$2:$L$2441,$A96)</f>
        <v/>
      </c>
      <c r="G96" s="16">
        <f>_xlfn.PERCENTILE.INC(QM_gamma!$L$2:$L$2441,$A96)</f>
        <v/>
      </c>
      <c r="H96" s="16">
        <f>_xlfn.PERCENTILE.INC(QM_empirical!$O$2:$O$2441,$A96)</f>
        <v/>
      </c>
      <c r="I96" s="16">
        <f>_xlfn.PERCENTILE.INC(QDM!$X$2:$X$2441,$A96)</f>
        <v/>
      </c>
    </row>
    <row r="97">
      <c r="A97" s="4" t="inlineStr">
        <is>
          <t>Quantile RMSE</t>
        </is>
      </c>
      <c r="C97" s="17">
        <f>SQRT(SUMPRODUCT((C77:C96-$B77:$B96)^2)/COUNT($B77:$B96))</f>
        <v/>
      </c>
      <c r="D97" s="17">
        <f>SQRT(SUMPRODUCT((D77:D96-$B77:$B96)^2)/COUNT($B77:$B96))</f>
        <v/>
      </c>
      <c r="E97" s="17">
        <f>SQRT(SUMPRODUCT((E77:E96-$B77:$B96)^2)/COUNT($B77:$B96))</f>
        <v/>
      </c>
      <c r="F97" s="17">
        <f>SQRT(SUMPRODUCT((F77:F96-$B77:$B96)^2)/COUNT($B77:$B96))</f>
        <v/>
      </c>
      <c r="G97" s="17">
        <f>SQRT(SUMPRODUCT((G77:G96-$B77:$B96)^2)/COUNT($B77:$B96))</f>
        <v/>
      </c>
      <c r="H97" s="17">
        <f>SQRT(SUMPRODUCT((H77:H96-$B77:$B96)^2)/COUNT($B77:$B96))</f>
        <v/>
      </c>
      <c r="I97" s="17">
        <f>SQRT(SUMPRODUCT((I77:I96-$B77:$B96)^2)/COUNT($B77:$B96))</f>
        <v/>
      </c>
    </row>
    <row r="100">
      <c r="A100" s="4" t="inlineStr">
        <is>
          <t>Temperature, validation (held-out historical seasons)</t>
        </is>
      </c>
    </row>
    <row r="101">
      <c r="A101" s="6" t="inlineStr">
        <is>
          <t>ECDF grid value</t>
        </is>
      </c>
      <c r="B101" s="6" t="inlineStr">
        <is>
          <t>ECDF: Observed (val)</t>
        </is>
      </c>
      <c r="C101" s="6" t="inlineStr">
        <is>
          <t>ECDF: Raw model</t>
        </is>
      </c>
      <c r="D101" s="6" t="inlineStr">
        <is>
          <t>ECDF: Delta (shift)</t>
        </is>
      </c>
      <c r="E101" s="6" t="inlineStr">
        <is>
          <t>ECDF: Delta (shift+spread)</t>
        </is>
      </c>
      <c r="F101" s="6" t="inlineStr">
        <is>
          <t>ECDF: QM normal</t>
        </is>
      </c>
      <c r="G101" s="6" t="inlineStr">
        <is>
          <t>ECDF: QM empirical</t>
        </is>
      </c>
      <c r="H101" s="6" t="inlineStr">
        <is>
          <t>ECDF: QDM</t>
        </is>
      </c>
      <c r="I101" s="6" t="inlineStr">
        <is>
          <t>|dF|: Raw model</t>
        </is>
      </c>
      <c r="J101" s="6" t="inlineStr">
        <is>
          <t>|dF|: Delta (shift)</t>
        </is>
      </c>
      <c r="K101" s="6" t="inlineStr">
        <is>
          <t>|dF|: Delta (shift+spread)</t>
        </is>
      </c>
      <c r="L101" s="6" t="inlineStr">
        <is>
          <t>|dF|: QM normal</t>
        </is>
      </c>
      <c r="M101" s="6" t="inlineStr">
        <is>
          <t>|dF|: QM empirical</t>
        </is>
      </c>
      <c r="N101" s="6" t="inlineStr">
        <is>
          <t>|dF|: QDM</t>
        </is>
      </c>
    </row>
    <row r="102">
      <c r="A102" s="18" t="n">
        <v>15</v>
      </c>
      <c r="B102" s="24">
        <f>COUNTIF(Data!$W$2:$W$2441,"&lt;="&amp;$A102)/COUNT(Data!$W$2:$W$2441)</f>
        <v/>
      </c>
      <c r="C102" s="24">
        <f>COUNTIF(Data!$X$2:$X$2441,"&lt;="&amp;$A102)/COUNT(Data!$X$2:$X$2441)</f>
        <v/>
      </c>
      <c r="D102" s="24">
        <f>COUNTIF(Delta!$M$2:$M$2441,"&lt;="&amp;$A102)/COUNT(Delta!$M$2:$M$2441)</f>
        <v/>
      </c>
      <c r="E102" s="24">
        <f>COUNTIF(Delta!$N$2:$N$2441,"&lt;="&amp;$A102)/COUNT(Delta!$N$2:$N$2441)</f>
        <v/>
      </c>
      <c r="F102" s="24">
        <f>COUNTIF(QM_gamma!$N$2:$N$2441,"&lt;="&amp;$A102)/COUNT(QM_gamma!$N$2:$N$2441)</f>
        <v/>
      </c>
      <c r="G102" s="24">
        <f>COUNTIF(QM_empirical!$Q$2:$Q$2441,"&lt;="&amp;$A102)/COUNT(QM_empirical!$Q$2:$Q$2441)</f>
        <v/>
      </c>
      <c r="H102" s="24">
        <f>COUNTIF(QDM!$AC$2:$AC$2441,"&lt;="&amp;$A102)/COUNT(QDM!$AC$2:$AC$2441)</f>
        <v/>
      </c>
      <c r="I102" s="24">
        <f>ABS(C102-$B102)</f>
        <v/>
      </c>
      <c r="J102" s="24">
        <f>ABS(D102-$B102)</f>
        <v/>
      </c>
      <c r="K102" s="24">
        <f>ABS(E102-$B102)</f>
        <v/>
      </c>
      <c r="L102" s="24">
        <f>ABS(F102-$B102)</f>
        <v/>
      </c>
      <c r="M102" s="24">
        <f>ABS(G102-$B102)</f>
        <v/>
      </c>
      <c r="N102" s="24">
        <f>ABS(H102-$B102)</f>
        <v/>
      </c>
    </row>
    <row r="103">
      <c r="A103" s="18" t="n">
        <v>16</v>
      </c>
      <c r="B103" s="24">
        <f>COUNTIF(Data!$W$2:$W$2441,"&lt;="&amp;$A103)/COUNT(Data!$W$2:$W$2441)</f>
        <v/>
      </c>
      <c r="C103" s="24">
        <f>COUNTIF(Data!$X$2:$X$2441,"&lt;="&amp;$A103)/COUNT(Data!$X$2:$X$2441)</f>
        <v/>
      </c>
      <c r="D103" s="24">
        <f>COUNTIF(Delta!$M$2:$M$2441,"&lt;="&amp;$A103)/COUNT(Delta!$M$2:$M$2441)</f>
        <v/>
      </c>
      <c r="E103" s="24">
        <f>COUNTIF(Delta!$N$2:$N$2441,"&lt;="&amp;$A103)/COUNT(Delta!$N$2:$N$2441)</f>
        <v/>
      </c>
      <c r="F103" s="24">
        <f>COUNTIF(QM_gamma!$N$2:$N$2441,"&lt;="&amp;$A103)/COUNT(QM_gamma!$N$2:$N$2441)</f>
        <v/>
      </c>
      <c r="G103" s="24">
        <f>COUNTIF(QM_empirical!$Q$2:$Q$2441,"&lt;="&amp;$A103)/COUNT(QM_empirical!$Q$2:$Q$2441)</f>
        <v/>
      </c>
      <c r="H103" s="24">
        <f>COUNTIF(QDM!$AC$2:$AC$2441,"&lt;="&amp;$A103)/COUNT(QDM!$AC$2:$AC$2441)</f>
        <v/>
      </c>
      <c r="I103" s="24">
        <f>ABS(C103-$B103)</f>
        <v/>
      </c>
      <c r="J103" s="24">
        <f>ABS(D103-$B103)</f>
        <v/>
      </c>
      <c r="K103" s="24">
        <f>ABS(E103-$B103)</f>
        <v/>
      </c>
      <c r="L103" s="24">
        <f>ABS(F103-$B103)</f>
        <v/>
      </c>
      <c r="M103" s="24">
        <f>ABS(G103-$B103)</f>
        <v/>
      </c>
      <c r="N103" s="24">
        <f>ABS(H103-$B103)</f>
        <v/>
      </c>
    </row>
    <row r="104">
      <c r="A104" s="18" t="n">
        <v>17</v>
      </c>
      <c r="B104" s="24">
        <f>COUNTIF(Data!$W$2:$W$2441,"&lt;="&amp;$A104)/COUNT(Data!$W$2:$W$2441)</f>
        <v/>
      </c>
      <c r="C104" s="24">
        <f>COUNTIF(Data!$X$2:$X$2441,"&lt;="&amp;$A104)/COUNT(Data!$X$2:$X$2441)</f>
        <v/>
      </c>
      <c r="D104" s="24">
        <f>COUNTIF(Delta!$M$2:$M$2441,"&lt;="&amp;$A104)/COUNT(Delta!$M$2:$M$2441)</f>
        <v/>
      </c>
      <c r="E104" s="24">
        <f>COUNTIF(Delta!$N$2:$N$2441,"&lt;="&amp;$A104)/COUNT(Delta!$N$2:$N$2441)</f>
        <v/>
      </c>
      <c r="F104" s="24">
        <f>COUNTIF(QM_gamma!$N$2:$N$2441,"&lt;="&amp;$A104)/COUNT(QM_gamma!$N$2:$N$2441)</f>
        <v/>
      </c>
      <c r="G104" s="24">
        <f>COUNTIF(QM_empirical!$Q$2:$Q$2441,"&lt;="&amp;$A104)/COUNT(QM_empirical!$Q$2:$Q$2441)</f>
        <v/>
      </c>
      <c r="H104" s="24">
        <f>COUNTIF(QDM!$AC$2:$AC$2441,"&lt;="&amp;$A104)/COUNT(QDM!$AC$2:$AC$2441)</f>
        <v/>
      </c>
      <c r="I104" s="24">
        <f>ABS(C104-$B104)</f>
        <v/>
      </c>
      <c r="J104" s="24">
        <f>ABS(D104-$B104)</f>
        <v/>
      </c>
      <c r="K104" s="24">
        <f>ABS(E104-$B104)</f>
        <v/>
      </c>
      <c r="L104" s="24">
        <f>ABS(F104-$B104)</f>
        <v/>
      </c>
      <c r="M104" s="24">
        <f>ABS(G104-$B104)</f>
        <v/>
      </c>
      <c r="N104" s="24">
        <f>ABS(H104-$B104)</f>
        <v/>
      </c>
    </row>
    <row r="105">
      <c r="A105" s="18" t="n">
        <v>18</v>
      </c>
      <c r="B105" s="24">
        <f>COUNTIF(Data!$W$2:$W$2441,"&lt;="&amp;$A105)/COUNT(Data!$W$2:$W$2441)</f>
        <v/>
      </c>
      <c r="C105" s="24">
        <f>COUNTIF(Data!$X$2:$X$2441,"&lt;="&amp;$A105)/COUNT(Data!$X$2:$X$2441)</f>
        <v/>
      </c>
      <c r="D105" s="24">
        <f>COUNTIF(Delta!$M$2:$M$2441,"&lt;="&amp;$A105)/COUNT(Delta!$M$2:$M$2441)</f>
        <v/>
      </c>
      <c r="E105" s="24">
        <f>COUNTIF(Delta!$N$2:$N$2441,"&lt;="&amp;$A105)/COUNT(Delta!$N$2:$N$2441)</f>
        <v/>
      </c>
      <c r="F105" s="24">
        <f>COUNTIF(QM_gamma!$N$2:$N$2441,"&lt;="&amp;$A105)/COUNT(QM_gamma!$N$2:$N$2441)</f>
        <v/>
      </c>
      <c r="G105" s="24">
        <f>COUNTIF(QM_empirical!$Q$2:$Q$2441,"&lt;="&amp;$A105)/COUNT(QM_empirical!$Q$2:$Q$2441)</f>
        <v/>
      </c>
      <c r="H105" s="24">
        <f>COUNTIF(QDM!$AC$2:$AC$2441,"&lt;="&amp;$A105)/COUNT(QDM!$AC$2:$AC$2441)</f>
        <v/>
      </c>
      <c r="I105" s="24">
        <f>ABS(C105-$B105)</f>
        <v/>
      </c>
      <c r="J105" s="24">
        <f>ABS(D105-$B105)</f>
        <v/>
      </c>
      <c r="K105" s="24">
        <f>ABS(E105-$B105)</f>
        <v/>
      </c>
      <c r="L105" s="24">
        <f>ABS(F105-$B105)</f>
        <v/>
      </c>
      <c r="M105" s="24">
        <f>ABS(G105-$B105)</f>
        <v/>
      </c>
      <c r="N105" s="24">
        <f>ABS(H105-$B105)</f>
        <v/>
      </c>
    </row>
    <row r="106">
      <c r="A106" s="18" t="n">
        <v>19</v>
      </c>
      <c r="B106" s="24">
        <f>COUNTIF(Data!$W$2:$W$2441,"&lt;="&amp;$A106)/COUNT(Data!$W$2:$W$2441)</f>
        <v/>
      </c>
      <c r="C106" s="24">
        <f>COUNTIF(Data!$X$2:$X$2441,"&lt;="&amp;$A106)/COUNT(Data!$X$2:$X$2441)</f>
        <v/>
      </c>
      <c r="D106" s="24">
        <f>COUNTIF(Delta!$M$2:$M$2441,"&lt;="&amp;$A106)/COUNT(Delta!$M$2:$M$2441)</f>
        <v/>
      </c>
      <c r="E106" s="24">
        <f>COUNTIF(Delta!$N$2:$N$2441,"&lt;="&amp;$A106)/COUNT(Delta!$N$2:$N$2441)</f>
        <v/>
      </c>
      <c r="F106" s="24">
        <f>COUNTIF(QM_gamma!$N$2:$N$2441,"&lt;="&amp;$A106)/COUNT(QM_gamma!$N$2:$N$2441)</f>
        <v/>
      </c>
      <c r="G106" s="24">
        <f>COUNTIF(QM_empirical!$Q$2:$Q$2441,"&lt;="&amp;$A106)/COUNT(QM_empirical!$Q$2:$Q$2441)</f>
        <v/>
      </c>
      <c r="H106" s="24">
        <f>COUNTIF(QDM!$AC$2:$AC$2441,"&lt;="&amp;$A106)/COUNT(QDM!$AC$2:$AC$2441)</f>
        <v/>
      </c>
      <c r="I106" s="24">
        <f>ABS(C106-$B106)</f>
        <v/>
      </c>
      <c r="J106" s="24">
        <f>ABS(D106-$B106)</f>
        <v/>
      </c>
      <c r="K106" s="24">
        <f>ABS(E106-$B106)</f>
        <v/>
      </c>
      <c r="L106" s="24">
        <f>ABS(F106-$B106)</f>
        <v/>
      </c>
      <c r="M106" s="24">
        <f>ABS(G106-$B106)</f>
        <v/>
      </c>
      <c r="N106" s="24">
        <f>ABS(H106-$B106)</f>
        <v/>
      </c>
    </row>
    <row r="107">
      <c r="A107" s="18" t="n">
        <v>20</v>
      </c>
      <c r="B107" s="24">
        <f>COUNTIF(Data!$W$2:$W$2441,"&lt;="&amp;$A107)/COUNT(Data!$W$2:$W$2441)</f>
        <v/>
      </c>
      <c r="C107" s="24">
        <f>COUNTIF(Data!$X$2:$X$2441,"&lt;="&amp;$A107)/COUNT(Data!$X$2:$X$2441)</f>
        <v/>
      </c>
      <c r="D107" s="24">
        <f>COUNTIF(Delta!$M$2:$M$2441,"&lt;="&amp;$A107)/COUNT(Delta!$M$2:$M$2441)</f>
        <v/>
      </c>
      <c r="E107" s="24">
        <f>COUNTIF(Delta!$N$2:$N$2441,"&lt;="&amp;$A107)/COUNT(Delta!$N$2:$N$2441)</f>
        <v/>
      </c>
      <c r="F107" s="24">
        <f>COUNTIF(QM_gamma!$N$2:$N$2441,"&lt;="&amp;$A107)/COUNT(QM_gamma!$N$2:$N$2441)</f>
        <v/>
      </c>
      <c r="G107" s="24">
        <f>COUNTIF(QM_empirical!$Q$2:$Q$2441,"&lt;="&amp;$A107)/COUNT(QM_empirical!$Q$2:$Q$2441)</f>
        <v/>
      </c>
      <c r="H107" s="24">
        <f>COUNTIF(QDM!$AC$2:$AC$2441,"&lt;="&amp;$A107)/COUNT(QDM!$AC$2:$AC$2441)</f>
        <v/>
      </c>
      <c r="I107" s="24">
        <f>ABS(C107-$B107)</f>
        <v/>
      </c>
      <c r="J107" s="24">
        <f>ABS(D107-$B107)</f>
        <v/>
      </c>
      <c r="K107" s="24">
        <f>ABS(E107-$B107)</f>
        <v/>
      </c>
      <c r="L107" s="24">
        <f>ABS(F107-$B107)</f>
        <v/>
      </c>
      <c r="M107" s="24">
        <f>ABS(G107-$B107)</f>
        <v/>
      </c>
      <c r="N107" s="24">
        <f>ABS(H107-$B107)</f>
        <v/>
      </c>
    </row>
    <row r="108">
      <c r="A108" s="18" t="n">
        <v>21</v>
      </c>
      <c r="B108" s="24">
        <f>COUNTIF(Data!$W$2:$W$2441,"&lt;="&amp;$A108)/COUNT(Data!$W$2:$W$2441)</f>
        <v/>
      </c>
      <c r="C108" s="24">
        <f>COUNTIF(Data!$X$2:$X$2441,"&lt;="&amp;$A108)/COUNT(Data!$X$2:$X$2441)</f>
        <v/>
      </c>
      <c r="D108" s="24">
        <f>COUNTIF(Delta!$M$2:$M$2441,"&lt;="&amp;$A108)/COUNT(Delta!$M$2:$M$2441)</f>
        <v/>
      </c>
      <c r="E108" s="24">
        <f>COUNTIF(Delta!$N$2:$N$2441,"&lt;="&amp;$A108)/COUNT(Delta!$N$2:$N$2441)</f>
        <v/>
      </c>
      <c r="F108" s="24">
        <f>COUNTIF(QM_gamma!$N$2:$N$2441,"&lt;="&amp;$A108)/COUNT(QM_gamma!$N$2:$N$2441)</f>
        <v/>
      </c>
      <c r="G108" s="24">
        <f>COUNTIF(QM_empirical!$Q$2:$Q$2441,"&lt;="&amp;$A108)/COUNT(QM_empirical!$Q$2:$Q$2441)</f>
        <v/>
      </c>
      <c r="H108" s="24">
        <f>COUNTIF(QDM!$AC$2:$AC$2441,"&lt;="&amp;$A108)/COUNT(QDM!$AC$2:$AC$2441)</f>
        <v/>
      </c>
      <c r="I108" s="24">
        <f>ABS(C108-$B108)</f>
        <v/>
      </c>
      <c r="J108" s="24">
        <f>ABS(D108-$B108)</f>
        <v/>
      </c>
      <c r="K108" s="24">
        <f>ABS(E108-$B108)</f>
        <v/>
      </c>
      <c r="L108" s="24">
        <f>ABS(F108-$B108)</f>
        <v/>
      </c>
      <c r="M108" s="24">
        <f>ABS(G108-$B108)</f>
        <v/>
      </c>
      <c r="N108" s="24">
        <f>ABS(H108-$B108)</f>
        <v/>
      </c>
    </row>
    <row r="109">
      <c r="A109" s="18" t="n">
        <v>22</v>
      </c>
      <c r="B109" s="24">
        <f>COUNTIF(Data!$W$2:$W$2441,"&lt;="&amp;$A109)/COUNT(Data!$W$2:$W$2441)</f>
        <v/>
      </c>
      <c r="C109" s="24">
        <f>COUNTIF(Data!$X$2:$X$2441,"&lt;="&amp;$A109)/COUNT(Data!$X$2:$X$2441)</f>
        <v/>
      </c>
      <c r="D109" s="24">
        <f>COUNTIF(Delta!$M$2:$M$2441,"&lt;="&amp;$A109)/COUNT(Delta!$M$2:$M$2441)</f>
        <v/>
      </c>
      <c r="E109" s="24">
        <f>COUNTIF(Delta!$N$2:$N$2441,"&lt;="&amp;$A109)/COUNT(Delta!$N$2:$N$2441)</f>
        <v/>
      </c>
      <c r="F109" s="24">
        <f>COUNTIF(QM_gamma!$N$2:$N$2441,"&lt;="&amp;$A109)/COUNT(QM_gamma!$N$2:$N$2441)</f>
        <v/>
      </c>
      <c r="G109" s="24">
        <f>COUNTIF(QM_empirical!$Q$2:$Q$2441,"&lt;="&amp;$A109)/COUNT(QM_empirical!$Q$2:$Q$2441)</f>
        <v/>
      </c>
      <c r="H109" s="24">
        <f>COUNTIF(QDM!$AC$2:$AC$2441,"&lt;="&amp;$A109)/COUNT(QDM!$AC$2:$AC$2441)</f>
        <v/>
      </c>
      <c r="I109" s="24">
        <f>ABS(C109-$B109)</f>
        <v/>
      </c>
      <c r="J109" s="24">
        <f>ABS(D109-$B109)</f>
        <v/>
      </c>
      <c r="K109" s="24">
        <f>ABS(E109-$B109)</f>
        <v/>
      </c>
      <c r="L109" s="24">
        <f>ABS(F109-$B109)</f>
        <v/>
      </c>
      <c r="M109" s="24">
        <f>ABS(G109-$B109)</f>
        <v/>
      </c>
      <c r="N109" s="24">
        <f>ABS(H109-$B109)</f>
        <v/>
      </c>
    </row>
    <row r="110">
      <c r="A110" s="18" t="n">
        <v>23</v>
      </c>
      <c r="B110" s="24">
        <f>COUNTIF(Data!$W$2:$W$2441,"&lt;="&amp;$A110)/COUNT(Data!$W$2:$W$2441)</f>
        <v/>
      </c>
      <c r="C110" s="24">
        <f>COUNTIF(Data!$X$2:$X$2441,"&lt;="&amp;$A110)/COUNT(Data!$X$2:$X$2441)</f>
        <v/>
      </c>
      <c r="D110" s="24">
        <f>COUNTIF(Delta!$M$2:$M$2441,"&lt;="&amp;$A110)/COUNT(Delta!$M$2:$M$2441)</f>
        <v/>
      </c>
      <c r="E110" s="24">
        <f>COUNTIF(Delta!$N$2:$N$2441,"&lt;="&amp;$A110)/COUNT(Delta!$N$2:$N$2441)</f>
        <v/>
      </c>
      <c r="F110" s="24">
        <f>COUNTIF(QM_gamma!$N$2:$N$2441,"&lt;="&amp;$A110)/COUNT(QM_gamma!$N$2:$N$2441)</f>
        <v/>
      </c>
      <c r="G110" s="24">
        <f>COUNTIF(QM_empirical!$Q$2:$Q$2441,"&lt;="&amp;$A110)/COUNT(QM_empirical!$Q$2:$Q$2441)</f>
        <v/>
      </c>
      <c r="H110" s="24">
        <f>COUNTIF(QDM!$AC$2:$AC$2441,"&lt;="&amp;$A110)/COUNT(QDM!$AC$2:$AC$2441)</f>
        <v/>
      </c>
      <c r="I110" s="24">
        <f>ABS(C110-$B110)</f>
        <v/>
      </c>
      <c r="J110" s="24">
        <f>ABS(D110-$B110)</f>
        <v/>
      </c>
      <c r="K110" s="24">
        <f>ABS(E110-$B110)</f>
        <v/>
      </c>
      <c r="L110" s="24">
        <f>ABS(F110-$B110)</f>
        <v/>
      </c>
      <c r="M110" s="24">
        <f>ABS(G110-$B110)</f>
        <v/>
      </c>
      <c r="N110" s="24">
        <f>ABS(H110-$B110)</f>
        <v/>
      </c>
    </row>
    <row r="111">
      <c r="A111" s="18" t="n">
        <v>24</v>
      </c>
      <c r="B111" s="24">
        <f>COUNTIF(Data!$W$2:$W$2441,"&lt;="&amp;$A111)/COUNT(Data!$W$2:$W$2441)</f>
        <v/>
      </c>
      <c r="C111" s="24">
        <f>COUNTIF(Data!$X$2:$X$2441,"&lt;="&amp;$A111)/COUNT(Data!$X$2:$X$2441)</f>
        <v/>
      </c>
      <c r="D111" s="24">
        <f>COUNTIF(Delta!$M$2:$M$2441,"&lt;="&amp;$A111)/COUNT(Delta!$M$2:$M$2441)</f>
        <v/>
      </c>
      <c r="E111" s="24">
        <f>COUNTIF(Delta!$N$2:$N$2441,"&lt;="&amp;$A111)/COUNT(Delta!$N$2:$N$2441)</f>
        <v/>
      </c>
      <c r="F111" s="24">
        <f>COUNTIF(QM_gamma!$N$2:$N$2441,"&lt;="&amp;$A111)/COUNT(QM_gamma!$N$2:$N$2441)</f>
        <v/>
      </c>
      <c r="G111" s="24">
        <f>COUNTIF(QM_empirical!$Q$2:$Q$2441,"&lt;="&amp;$A111)/COUNT(QM_empirical!$Q$2:$Q$2441)</f>
        <v/>
      </c>
      <c r="H111" s="24">
        <f>COUNTIF(QDM!$AC$2:$AC$2441,"&lt;="&amp;$A111)/COUNT(QDM!$AC$2:$AC$2441)</f>
        <v/>
      </c>
      <c r="I111" s="24">
        <f>ABS(C111-$B111)</f>
        <v/>
      </c>
      <c r="J111" s="24">
        <f>ABS(D111-$B111)</f>
        <v/>
      </c>
      <c r="K111" s="24">
        <f>ABS(E111-$B111)</f>
        <v/>
      </c>
      <c r="L111" s="24">
        <f>ABS(F111-$B111)</f>
        <v/>
      </c>
      <c r="M111" s="24">
        <f>ABS(G111-$B111)</f>
        <v/>
      </c>
      <c r="N111" s="24">
        <f>ABS(H111-$B111)</f>
        <v/>
      </c>
    </row>
    <row r="112">
      <c r="A112" s="18" t="n">
        <v>25</v>
      </c>
      <c r="B112" s="24">
        <f>COUNTIF(Data!$W$2:$W$2441,"&lt;="&amp;$A112)/COUNT(Data!$W$2:$W$2441)</f>
        <v/>
      </c>
      <c r="C112" s="24">
        <f>COUNTIF(Data!$X$2:$X$2441,"&lt;="&amp;$A112)/COUNT(Data!$X$2:$X$2441)</f>
        <v/>
      </c>
      <c r="D112" s="24">
        <f>COUNTIF(Delta!$M$2:$M$2441,"&lt;="&amp;$A112)/COUNT(Delta!$M$2:$M$2441)</f>
        <v/>
      </c>
      <c r="E112" s="24">
        <f>COUNTIF(Delta!$N$2:$N$2441,"&lt;="&amp;$A112)/COUNT(Delta!$N$2:$N$2441)</f>
        <v/>
      </c>
      <c r="F112" s="24">
        <f>COUNTIF(QM_gamma!$N$2:$N$2441,"&lt;="&amp;$A112)/COUNT(QM_gamma!$N$2:$N$2441)</f>
        <v/>
      </c>
      <c r="G112" s="24">
        <f>COUNTIF(QM_empirical!$Q$2:$Q$2441,"&lt;="&amp;$A112)/COUNT(QM_empirical!$Q$2:$Q$2441)</f>
        <v/>
      </c>
      <c r="H112" s="24">
        <f>COUNTIF(QDM!$AC$2:$AC$2441,"&lt;="&amp;$A112)/COUNT(QDM!$AC$2:$AC$2441)</f>
        <v/>
      </c>
      <c r="I112" s="24">
        <f>ABS(C112-$B112)</f>
        <v/>
      </c>
      <c r="J112" s="24">
        <f>ABS(D112-$B112)</f>
        <v/>
      </c>
      <c r="K112" s="24">
        <f>ABS(E112-$B112)</f>
        <v/>
      </c>
      <c r="L112" s="24">
        <f>ABS(F112-$B112)</f>
        <v/>
      </c>
      <c r="M112" s="24">
        <f>ABS(G112-$B112)</f>
        <v/>
      </c>
      <c r="N112" s="24">
        <f>ABS(H112-$B112)</f>
        <v/>
      </c>
    </row>
    <row r="113">
      <c r="A113" s="18" t="n">
        <v>26</v>
      </c>
      <c r="B113" s="24">
        <f>COUNTIF(Data!$W$2:$W$2441,"&lt;="&amp;$A113)/COUNT(Data!$W$2:$W$2441)</f>
        <v/>
      </c>
      <c r="C113" s="24">
        <f>COUNTIF(Data!$X$2:$X$2441,"&lt;="&amp;$A113)/COUNT(Data!$X$2:$X$2441)</f>
        <v/>
      </c>
      <c r="D113" s="24">
        <f>COUNTIF(Delta!$M$2:$M$2441,"&lt;="&amp;$A113)/COUNT(Delta!$M$2:$M$2441)</f>
        <v/>
      </c>
      <c r="E113" s="24">
        <f>COUNTIF(Delta!$N$2:$N$2441,"&lt;="&amp;$A113)/COUNT(Delta!$N$2:$N$2441)</f>
        <v/>
      </c>
      <c r="F113" s="24">
        <f>COUNTIF(QM_gamma!$N$2:$N$2441,"&lt;="&amp;$A113)/COUNT(QM_gamma!$N$2:$N$2441)</f>
        <v/>
      </c>
      <c r="G113" s="24">
        <f>COUNTIF(QM_empirical!$Q$2:$Q$2441,"&lt;="&amp;$A113)/COUNT(QM_empirical!$Q$2:$Q$2441)</f>
        <v/>
      </c>
      <c r="H113" s="24">
        <f>COUNTIF(QDM!$AC$2:$AC$2441,"&lt;="&amp;$A113)/COUNT(QDM!$AC$2:$AC$2441)</f>
        <v/>
      </c>
      <c r="I113" s="24">
        <f>ABS(C113-$B113)</f>
        <v/>
      </c>
      <c r="J113" s="24">
        <f>ABS(D113-$B113)</f>
        <v/>
      </c>
      <c r="K113" s="24">
        <f>ABS(E113-$B113)</f>
        <v/>
      </c>
      <c r="L113" s="24">
        <f>ABS(F113-$B113)</f>
        <v/>
      </c>
      <c r="M113" s="24">
        <f>ABS(G113-$B113)</f>
        <v/>
      </c>
      <c r="N113" s="24">
        <f>ABS(H113-$B113)</f>
        <v/>
      </c>
    </row>
    <row r="114">
      <c r="A114" s="18" t="n">
        <v>27</v>
      </c>
      <c r="B114" s="24">
        <f>COUNTIF(Data!$W$2:$W$2441,"&lt;="&amp;$A114)/COUNT(Data!$W$2:$W$2441)</f>
        <v/>
      </c>
      <c r="C114" s="24">
        <f>COUNTIF(Data!$X$2:$X$2441,"&lt;="&amp;$A114)/COUNT(Data!$X$2:$X$2441)</f>
        <v/>
      </c>
      <c r="D114" s="24">
        <f>COUNTIF(Delta!$M$2:$M$2441,"&lt;="&amp;$A114)/COUNT(Delta!$M$2:$M$2441)</f>
        <v/>
      </c>
      <c r="E114" s="24">
        <f>COUNTIF(Delta!$N$2:$N$2441,"&lt;="&amp;$A114)/COUNT(Delta!$N$2:$N$2441)</f>
        <v/>
      </c>
      <c r="F114" s="24">
        <f>COUNTIF(QM_gamma!$N$2:$N$2441,"&lt;="&amp;$A114)/COUNT(QM_gamma!$N$2:$N$2441)</f>
        <v/>
      </c>
      <c r="G114" s="24">
        <f>COUNTIF(QM_empirical!$Q$2:$Q$2441,"&lt;="&amp;$A114)/COUNT(QM_empirical!$Q$2:$Q$2441)</f>
        <v/>
      </c>
      <c r="H114" s="24">
        <f>COUNTIF(QDM!$AC$2:$AC$2441,"&lt;="&amp;$A114)/COUNT(QDM!$AC$2:$AC$2441)</f>
        <v/>
      </c>
      <c r="I114" s="24">
        <f>ABS(C114-$B114)</f>
        <v/>
      </c>
      <c r="J114" s="24">
        <f>ABS(D114-$B114)</f>
        <v/>
      </c>
      <c r="K114" s="24">
        <f>ABS(E114-$B114)</f>
        <v/>
      </c>
      <c r="L114" s="24">
        <f>ABS(F114-$B114)</f>
        <v/>
      </c>
      <c r="M114" s="24">
        <f>ABS(G114-$B114)</f>
        <v/>
      </c>
      <c r="N114" s="24">
        <f>ABS(H114-$B114)</f>
        <v/>
      </c>
    </row>
    <row r="115">
      <c r="A115" s="18" t="n">
        <v>28</v>
      </c>
      <c r="B115" s="24">
        <f>COUNTIF(Data!$W$2:$W$2441,"&lt;="&amp;$A115)/COUNT(Data!$W$2:$W$2441)</f>
        <v/>
      </c>
      <c r="C115" s="24">
        <f>COUNTIF(Data!$X$2:$X$2441,"&lt;="&amp;$A115)/COUNT(Data!$X$2:$X$2441)</f>
        <v/>
      </c>
      <c r="D115" s="24">
        <f>COUNTIF(Delta!$M$2:$M$2441,"&lt;="&amp;$A115)/COUNT(Delta!$M$2:$M$2441)</f>
        <v/>
      </c>
      <c r="E115" s="24">
        <f>COUNTIF(Delta!$N$2:$N$2441,"&lt;="&amp;$A115)/COUNT(Delta!$N$2:$N$2441)</f>
        <v/>
      </c>
      <c r="F115" s="24">
        <f>COUNTIF(QM_gamma!$N$2:$N$2441,"&lt;="&amp;$A115)/COUNT(QM_gamma!$N$2:$N$2441)</f>
        <v/>
      </c>
      <c r="G115" s="24">
        <f>COUNTIF(QM_empirical!$Q$2:$Q$2441,"&lt;="&amp;$A115)/COUNT(QM_empirical!$Q$2:$Q$2441)</f>
        <v/>
      </c>
      <c r="H115" s="24">
        <f>COUNTIF(QDM!$AC$2:$AC$2441,"&lt;="&amp;$A115)/COUNT(QDM!$AC$2:$AC$2441)</f>
        <v/>
      </c>
      <c r="I115" s="24">
        <f>ABS(C115-$B115)</f>
        <v/>
      </c>
      <c r="J115" s="24">
        <f>ABS(D115-$B115)</f>
        <v/>
      </c>
      <c r="K115" s="24">
        <f>ABS(E115-$B115)</f>
        <v/>
      </c>
      <c r="L115" s="24">
        <f>ABS(F115-$B115)</f>
        <v/>
      </c>
      <c r="M115" s="24">
        <f>ABS(G115-$B115)</f>
        <v/>
      </c>
      <c r="N115" s="24">
        <f>ABS(H115-$B115)</f>
        <v/>
      </c>
    </row>
    <row r="116">
      <c r="A116" s="18" t="n">
        <v>29</v>
      </c>
      <c r="B116" s="24">
        <f>COUNTIF(Data!$W$2:$W$2441,"&lt;="&amp;$A116)/COUNT(Data!$W$2:$W$2441)</f>
        <v/>
      </c>
      <c r="C116" s="24">
        <f>COUNTIF(Data!$X$2:$X$2441,"&lt;="&amp;$A116)/COUNT(Data!$X$2:$X$2441)</f>
        <v/>
      </c>
      <c r="D116" s="24">
        <f>COUNTIF(Delta!$M$2:$M$2441,"&lt;="&amp;$A116)/COUNT(Delta!$M$2:$M$2441)</f>
        <v/>
      </c>
      <c r="E116" s="24">
        <f>COUNTIF(Delta!$N$2:$N$2441,"&lt;="&amp;$A116)/COUNT(Delta!$N$2:$N$2441)</f>
        <v/>
      </c>
      <c r="F116" s="24">
        <f>COUNTIF(QM_gamma!$N$2:$N$2441,"&lt;="&amp;$A116)/COUNT(QM_gamma!$N$2:$N$2441)</f>
        <v/>
      </c>
      <c r="G116" s="24">
        <f>COUNTIF(QM_empirical!$Q$2:$Q$2441,"&lt;="&amp;$A116)/COUNT(QM_empirical!$Q$2:$Q$2441)</f>
        <v/>
      </c>
      <c r="H116" s="24">
        <f>COUNTIF(QDM!$AC$2:$AC$2441,"&lt;="&amp;$A116)/COUNT(QDM!$AC$2:$AC$2441)</f>
        <v/>
      </c>
      <c r="I116" s="24">
        <f>ABS(C116-$B116)</f>
        <v/>
      </c>
      <c r="J116" s="24">
        <f>ABS(D116-$B116)</f>
        <v/>
      </c>
      <c r="K116" s="24">
        <f>ABS(E116-$B116)</f>
        <v/>
      </c>
      <c r="L116" s="24">
        <f>ABS(F116-$B116)</f>
        <v/>
      </c>
      <c r="M116" s="24">
        <f>ABS(G116-$B116)</f>
        <v/>
      </c>
      <c r="N116" s="24">
        <f>ABS(H116-$B116)</f>
        <v/>
      </c>
    </row>
    <row r="117">
      <c r="A117" s="18" t="n">
        <v>30</v>
      </c>
      <c r="B117" s="24">
        <f>COUNTIF(Data!$W$2:$W$2441,"&lt;="&amp;$A117)/COUNT(Data!$W$2:$W$2441)</f>
        <v/>
      </c>
      <c r="C117" s="24">
        <f>COUNTIF(Data!$X$2:$X$2441,"&lt;="&amp;$A117)/COUNT(Data!$X$2:$X$2441)</f>
        <v/>
      </c>
      <c r="D117" s="24">
        <f>COUNTIF(Delta!$M$2:$M$2441,"&lt;="&amp;$A117)/COUNT(Delta!$M$2:$M$2441)</f>
        <v/>
      </c>
      <c r="E117" s="24">
        <f>COUNTIF(Delta!$N$2:$N$2441,"&lt;="&amp;$A117)/COUNT(Delta!$N$2:$N$2441)</f>
        <v/>
      </c>
      <c r="F117" s="24">
        <f>COUNTIF(QM_gamma!$N$2:$N$2441,"&lt;="&amp;$A117)/COUNT(QM_gamma!$N$2:$N$2441)</f>
        <v/>
      </c>
      <c r="G117" s="24">
        <f>COUNTIF(QM_empirical!$Q$2:$Q$2441,"&lt;="&amp;$A117)/COUNT(QM_empirical!$Q$2:$Q$2441)</f>
        <v/>
      </c>
      <c r="H117" s="24">
        <f>COUNTIF(QDM!$AC$2:$AC$2441,"&lt;="&amp;$A117)/COUNT(QDM!$AC$2:$AC$2441)</f>
        <v/>
      </c>
      <c r="I117" s="24">
        <f>ABS(C117-$B117)</f>
        <v/>
      </c>
      <c r="J117" s="24">
        <f>ABS(D117-$B117)</f>
        <v/>
      </c>
      <c r="K117" s="24">
        <f>ABS(E117-$B117)</f>
        <v/>
      </c>
      <c r="L117" s="24">
        <f>ABS(F117-$B117)</f>
        <v/>
      </c>
      <c r="M117" s="24">
        <f>ABS(G117-$B117)</f>
        <v/>
      </c>
      <c r="N117" s="24">
        <f>ABS(H117-$B117)</f>
        <v/>
      </c>
    </row>
    <row r="118">
      <c r="A118" s="18" t="n">
        <v>31</v>
      </c>
      <c r="B118" s="24">
        <f>COUNTIF(Data!$W$2:$W$2441,"&lt;="&amp;$A118)/COUNT(Data!$W$2:$W$2441)</f>
        <v/>
      </c>
      <c r="C118" s="24">
        <f>COUNTIF(Data!$X$2:$X$2441,"&lt;="&amp;$A118)/COUNT(Data!$X$2:$X$2441)</f>
        <v/>
      </c>
      <c r="D118" s="24">
        <f>COUNTIF(Delta!$M$2:$M$2441,"&lt;="&amp;$A118)/COUNT(Delta!$M$2:$M$2441)</f>
        <v/>
      </c>
      <c r="E118" s="24">
        <f>COUNTIF(Delta!$N$2:$N$2441,"&lt;="&amp;$A118)/COUNT(Delta!$N$2:$N$2441)</f>
        <v/>
      </c>
      <c r="F118" s="24">
        <f>COUNTIF(QM_gamma!$N$2:$N$2441,"&lt;="&amp;$A118)/COUNT(QM_gamma!$N$2:$N$2441)</f>
        <v/>
      </c>
      <c r="G118" s="24">
        <f>COUNTIF(QM_empirical!$Q$2:$Q$2441,"&lt;="&amp;$A118)/COUNT(QM_empirical!$Q$2:$Q$2441)</f>
        <v/>
      </c>
      <c r="H118" s="24">
        <f>COUNTIF(QDM!$AC$2:$AC$2441,"&lt;="&amp;$A118)/COUNT(QDM!$AC$2:$AC$2441)</f>
        <v/>
      </c>
      <c r="I118" s="24">
        <f>ABS(C118-$B118)</f>
        <v/>
      </c>
      <c r="J118" s="24">
        <f>ABS(D118-$B118)</f>
        <v/>
      </c>
      <c r="K118" s="24">
        <f>ABS(E118-$B118)</f>
        <v/>
      </c>
      <c r="L118" s="24">
        <f>ABS(F118-$B118)</f>
        <v/>
      </c>
      <c r="M118" s="24">
        <f>ABS(G118-$B118)</f>
        <v/>
      </c>
      <c r="N118" s="24">
        <f>ABS(H118-$B118)</f>
        <v/>
      </c>
    </row>
    <row r="119">
      <c r="A119" s="18" t="n">
        <v>32</v>
      </c>
      <c r="B119" s="24">
        <f>COUNTIF(Data!$W$2:$W$2441,"&lt;="&amp;$A119)/COUNT(Data!$W$2:$W$2441)</f>
        <v/>
      </c>
      <c r="C119" s="24">
        <f>COUNTIF(Data!$X$2:$X$2441,"&lt;="&amp;$A119)/COUNT(Data!$X$2:$X$2441)</f>
        <v/>
      </c>
      <c r="D119" s="24">
        <f>COUNTIF(Delta!$M$2:$M$2441,"&lt;="&amp;$A119)/COUNT(Delta!$M$2:$M$2441)</f>
        <v/>
      </c>
      <c r="E119" s="24">
        <f>COUNTIF(Delta!$N$2:$N$2441,"&lt;="&amp;$A119)/COUNT(Delta!$N$2:$N$2441)</f>
        <v/>
      </c>
      <c r="F119" s="24">
        <f>COUNTIF(QM_gamma!$N$2:$N$2441,"&lt;="&amp;$A119)/COUNT(QM_gamma!$N$2:$N$2441)</f>
        <v/>
      </c>
      <c r="G119" s="24">
        <f>COUNTIF(QM_empirical!$Q$2:$Q$2441,"&lt;="&amp;$A119)/COUNT(QM_empirical!$Q$2:$Q$2441)</f>
        <v/>
      </c>
      <c r="H119" s="24">
        <f>COUNTIF(QDM!$AC$2:$AC$2441,"&lt;="&amp;$A119)/COUNT(QDM!$AC$2:$AC$2441)</f>
        <v/>
      </c>
      <c r="I119" s="24">
        <f>ABS(C119-$B119)</f>
        <v/>
      </c>
      <c r="J119" s="24">
        <f>ABS(D119-$B119)</f>
        <v/>
      </c>
      <c r="K119" s="24">
        <f>ABS(E119-$B119)</f>
        <v/>
      </c>
      <c r="L119" s="24">
        <f>ABS(F119-$B119)</f>
        <v/>
      </c>
      <c r="M119" s="24">
        <f>ABS(G119-$B119)</f>
        <v/>
      </c>
      <c r="N119" s="24">
        <f>ABS(H119-$B119)</f>
        <v/>
      </c>
    </row>
    <row r="120">
      <c r="A120" s="18" t="n">
        <v>33</v>
      </c>
      <c r="B120" s="24">
        <f>COUNTIF(Data!$W$2:$W$2441,"&lt;="&amp;$A120)/COUNT(Data!$W$2:$W$2441)</f>
        <v/>
      </c>
      <c r="C120" s="24">
        <f>COUNTIF(Data!$X$2:$X$2441,"&lt;="&amp;$A120)/COUNT(Data!$X$2:$X$2441)</f>
        <v/>
      </c>
      <c r="D120" s="24">
        <f>COUNTIF(Delta!$M$2:$M$2441,"&lt;="&amp;$A120)/COUNT(Delta!$M$2:$M$2441)</f>
        <v/>
      </c>
      <c r="E120" s="24">
        <f>COUNTIF(Delta!$N$2:$N$2441,"&lt;="&amp;$A120)/COUNT(Delta!$N$2:$N$2441)</f>
        <v/>
      </c>
      <c r="F120" s="24">
        <f>COUNTIF(QM_gamma!$N$2:$N$2441,"&lt;="&amp;$A120)/COUNT(QM_gamma!$N$2:$N$2441)</f>
        <v/>
      </c>
      <c r="G120" s="24">
        <f>COUNTIF(QM_empirical!$Q$2:$Q$2441,"&lt;="&amp;$A120)/COUNT(QM_empirical!$Q$2:$Q$2441)</f>
        <v/>
      </c>
      <c r="H120" s="24">
        <f>COUNTIF(QDM!$AC$2:$AC$2441,"&lt;="&amp;$A120)/COUNT(QDM!$AC$2:$AC$2441)</f>
        <v/>
      </c>
      <c r="I120" s="24">
        <f>ABS(C120-$B120)</f>
        <v/>
      </c>
      <c r="J120" s="24">
        <f>ABS(D120-$B120)</f>
        <v/>
      </c>
      <c r="K120" s="24">
        <f>ABS(E120-$B120)</f>
        <v/>
      </c>
      <c r="L120" s="24">
        <f>ABS(F120-$B120)</f>
        <v/>
      </c>
      <c r="M120" s="24">
        <f>ABS(G120-$B120)</f>
        <v/>
      </c>
      <c r="N120" s="24">
        <f>ABS(H120-$B120)</f>
        <v/>
      </c>
    </row>
    <row r="121">
      <c r="A121" s="18" t="n">
        <v>34</v>
      </c>
      <c r="B121" s="24">
        <f>COUNTIF(Data!$W$2:$W$2441,"&lt;="&amp;$A121)/COUNT(Data!$W$2:$W$2441)</f>
        <v/>
      </c>
      <c r="C121" s="24">
        <f>COUNTIF(Data!$X$2:$X$2441,"&lt;="&amp;$A121)/COUNT(Data!$X$2:$X$2441)</f>
        <v/>
      </c>
      <c r="D121" s="24">
        <f>COUNTIF(Delta!$M$2:$M$2441,"&lt;="&amp;$A121)/COUNT(Delta!$M$2:$M$2441)</f>
        <v/>
      </c>
      <c r="E121" s="24">
        <f>COUNTIF(Delta!$N$2:$N$2441,"&lt;="&amp;$A121)/COUNT(Delta!$N$2:$N$2441)</f>
        <v/>
      </c>
      <c r="F121" s="24">
        <f>COUNTIF(QM_gamma!$N$2:$N$2441,"&lt;="&amp;$A121)/COUNT(QM_gamma!$N$2:$N$2441)</f>
        <v/>
      </c>
      <c r="G121" s="24">
        <f>COUNTIF(QM_empirical!$Q$2:$Q$2441,"&lt;="&amp;$A121)/COUNT(QM_empirical!$Q$2:$Q$2441)</f>
        <v/>
      </c>
      <c r="H121" s="24">
        <f>COUNTIF(QDM!$AC$2:$AC$2441,"&lt;="&amp;$A121)/COUNT(QDM!$AC$2:$AC$2441)</f>
        <v/>
      </c>
      <c r="I121" s="24">
        <f>ABS(C121-$B121)</f>
        <v/>
      </c>
      <c r="J121" s="24">
        <f>ABS(D121-$B121)</f>
        <v/>
      </c>
      <c r="K121" s="24">
        <f>ABS(E121-$B121)</f>
        <v/>
      </c>
      <c r="L121" s="24">
        <f>ABS(F121-$B121)</f>
        <v/>
      </c>
      <c r="M121" s="24">
        <f>ABS(G121-$B121)</f>
        <v/>
      </c>
      <c r="N121" s="24">
        <f>ABS(H121-$B121)</f>
        <v/>
      </c>
    </row>
    <row r="122">
      <c r="A122" s="18" t="n">
        <v>35</v>
      </c>
      <c r="B122" s="24">
        <f>COUNTIF(Data!$W$2:$W$2441,"&lt;="&amp;$A122)/COUNT(Data!$W$2:$W$2441)</f>
        <v/>
      </c>
      <c r="C122" s="24">
        <f>COUNTIF(Data!$X$2:$X$2441,"&lt;="&amp;$A122)/COUNT(Data!$X$2:$X$2441)</f>
        <v/>
      </c>
      <c r="D122" s="24">
        <f>COUNTIF(Delta!$M$2:$M$2441,"&lt;="&amp;$A122)/COUNT(Delta!$M$2:$M$2441)</f>
        <v/>
      </c>
      <c r="E122" s="24">
        <f>COUNTIF(Delta!$N$2:$N$2441,"&lt;="&amp;$A122)/COUNT(Delta!$N$2:$N$2441)</f>
        <v/>
      </c>
      <c r="F122" s="24">
        <f>COUNTIF(QM_gamma!$N$2:$N$2441,"&lt;="&amp;$A122)/COUNT(QM_gamma!$N$2:$N$2441)</f>
        <v/>
      </c>
      <c r="G122" s="24">
        <f>COUNTIF(QM_empirical!$Q$2:$Q$2441,"&lt;="&amp;$A122)/COUNT(QM_empirical!$Q$2:$Q$2441)</f>
        <v/>
      </c>
      <c r="H122" s="24">
        <f>COUNTIF(QDM!$AC$2:$AC$2441,"&lt;="&amp;$A122)/COUNT(QDM!$AC$2:$AC$2441)</f>
        <v/>
      </c>
      <c r="I122" s="24">
        <f>ABS(C122-$B122)</f>
        <v/>
      </c>
      <c r="J122" s="24">
        <f>ABS(D122-$B122)</f>
        <v/>
      </c>
      <c r="K122" s="24">
        <f>ABS(E122-$B122)</f>
        <v/>
      </c>
      <c r="L122" s="24">
        <f>ABS(F122-$B122)</f>
        <v/>
      </c>
      <c r="M122" s="24">
        <f>ABS(G122-$B122)</f>
        <v/>
      </c>
      <c r="N122" s="24">
        <f>ABS(H122-$B122)</f>
        <v/>
      </c>
    </row>
    <row r="123">
      <c r="A123" s="18" t="n">
        <v>36</v>
      </c>
      <c r="B123" s="24">
        <f>COUNTIF(Data!$W$2:$W$2441,"&lt;="&amp;$A123)/COUNT(Data!$W$2:$W$2441)</f>
        <v/>
      </c>
      <c r="C123" s="24">
        <f>COUNTIF(Data!$X$2:$X$2441,"&lt;="&amp;$A123)/COUNT(Data!$X$2:$X$2441)</f>
        <v/>
      </c>
      <c r="D123" s="24">
        <f>COUNTIF(Delta!$M$2:$M$2441,"&lt;="&amp;$A123)/COUNT(Delta!$M$2:$M$2441)</f>
        <v/>
      </c>
      <c r="E123" s="24">
        <f>COUNTIF(Delta!$N$2:$N$2441,"&lt;="&amp;$A123)/COUNT(Delta!$N$2:$N$2441)</f>
        <v/>
      </c>
      <c r="F123" s="24">
        <f>COUNTIF(QM_gamma!$N$2:$N$2441,"&lt;="&amp;$A123)/COUNT(QM_gamma!$N$2:$N$2441)</f>
        <v/>
      </c>
      <c r="G123" s="24">
        <f>COUNTIF(QM_empirical!$Q$2:$Q$2441,"&lt;="&amp;$A123)/COUNT(QM_empirical!$Q$2:$Q$2441)</f>
        <v/>
      </c>
      <c r="H123" s="24">
        <f>COUNTIF(QDM!$AC$2:$AC$2441,"&lt;="&amp;$A123)/COUNT(QDM!$AC$2:$AC$2441)</f>
        <v/>
      </c>
      <c r="I123" s="24">
        <f>ABS(C123-$B123)</f>
        <v/>
      </c>
      <c r="J123" s="24">
        <f>ABS(D123-$B123)</f>
        <v/>
      </c>
      <c r="K123" s="24">
        <f>ABS(E123-$B123)</f>
        <v/>
      </c>
      <c r="L123" s="24">
        <f>ABS(F123-$B123)</f>
        <v/>
      </c>
      <c r="M123" s="24">
        <f>ABS(G123-$B123)</f>
        <v/>
      </c>
      <c r="N123" s="24">
        <f>ABS(H123-$B123)</f>
        <v/>
      </c>
    </row>
    <row r="124">
      <c r="A124" s="18" t="n">
        <v>37</v>
      </c>
      <c r="B124" s="24">
        <f>COUNTIF(Data!$W$2:$W$2441,"&lt;="&amp;$A124)/COUNT(Data!$W$2:$W$2441)</f>
        <v/>
      </c>
      <c r="C124" s="24">
        <f>COUNTIF(Data!$X$2:$X$2441,"&lt;="&amp;$A124)/COUNT(Data!$X$2:$X$2441)</f>
        <v/>
      </c>
      <c r="D124" s="24">
        <f>COUNTIF(Delta!$M$2:$M$2441,"&lt;="&amp;$A124)/COUNT(Delta!$M$2:$M$2441)</f>
        <v/>
      </c>
      <c r="E124" s="24">
        <f>COUNTIF(Delta!$N$2:$N$2441,"&lt;="&amp;$A124)/COUNT(Delta!$N$2:$N$2441)</f>
        <v/>
      </c>
      <c r="F124" s="24">
        <f>COUNTIF(QM_gamma!$N$2:$N$2441,"&lt;="&amp;$A124)/COUNT(QM_gamma!$N$2:$N$2441)</f>
        <v/>
      </c>
      <c r="G124" s="24">
        <f>COUNTIF(QM_empirical!$Q$2:$Q$2441,"&lt;="&amp;$A124)/COUNT(QM_empirical!$Q$2:$Q$2441)</f>
        <v/>
      </c>
      <c r="H124" s="24">
        <f>COUNTIF(QDM!$AC$2:$AC$2441,"&lt;="&amp;$A124)/COUNT(QDM!$AC$2:$AC$2441)</f>
        <v/>
      </c>
      <c r="I124" s="24">
        <f>ABS(C124-$B124)</f>
        <v/>
      </c>
      <c r="J124" s="24">
        <f>ABS(D124-$B124)</f>
        <v/>
      </c>
      <c r="K124" s="24">
        <f>ABS(E124-$B124)</f>
        <v/>
      </c>
      <c r="L124" s="24">
        <f>ABS(F124-$B124)</f>
        <v/>
      </c>
      <c r="M124" s="24">
        <f>ABS(G124-$B124)</f>
        <v/>
      </c>
      <c r="N124" s="24">
        <f>ABS(H124-$B124)</f>
        <v/>
      </c>
    </row>
    <row r="125">
      <c r="A125" s="18" t="n">
        <v>38</v>
      </c>
      <c r="B125" s="24">
        <f>COUNTIF(Data!$W$2:$W$2441,"&lt;="&amp;$A125)/COUNT(Data!$W$2:$W$2441)</f>
        <v/>
      </c>
      <c r="C125" s="24">
        <f>COUNTIF(Data!$X$2:$X$2441,"&lt;="&amp;$A125)/COUNT(Data!$X$2:$X$2441)</f>
        <v/>
      </c>
      <c r="D125" s="24">
        <f>COUNTIF(Delta!$M$2:$M$2441,"&lt;="&amp;$A125)/COUNT(Delta!$M$2:$M$2441)</f>
        <v/>
      </c>
      <c r="E125" s="24">
        <f>COUNTIF(Delta!$N$2:$N$2441,"&lt;="&amp;$A125)/COUNT(Delta!$N$2:$N$2441)</f>
        <v/>
      </c>
      <c r="F125" s="24">
        <f>COUNTIF(QM_gamma!$N$2:$N$2441,"&lt;="&amp;$A125)/COUNT(QM_gamma!$N$2:$N$2441)</f>
        <v/>
      </c>
      <c r="G125" s="24">
        <f>COUNTIF(QM_empirical!$Q$2:$Q$2441,"&lt;="&amp;$A125)/COUNT(QM_empirical!$Q$2:$Q$2441)</f>
        <v/>
      </c>
      <c r="H125" s="24">
        <f>COUNTIF(QDM!$AC$2:$AC$2441,"&lt;="&amp;$A125)/COUNT(QDM!$AC$2:$AC$2441)</f>
        <v/>
      </c>
      <c r="I125" s="24">
        <f>ABS(C125-$B125)</f>
        <v/>
      </c>
      <c r="J125" s="24">
        <f>ABS(D125-$B125)</f>
        <v/>
      </c>
      <c r="K125" s="24">
        <f>ABS(E125-$B125)</f>
        <v/>
      </c>
      <c r="L125" s="24">
        <f>ABS(F125-$B125)</f>
        <v/>
      </c>
      <c r="M125" s="24">
        <f>ABS(G125-$B125)</f>
        <v/>
      </c>
      <c r="N125" s="24">
        <f>ABS(H125-$B125)</f>
        <v/>
      </c>
    </row>
    <row r="126">
      <c r="A126" s="18" t="n">
        <v>39</v>
      </c>
      <c r="B126" s="24">
        <f>COUNTIF(Data!$W$2:$W$2441,"&lt;="&amp;$A126)/COUNT(Data!$W$2:$W$2441)</f>
        <v/>
      </c>
      <c r="C126" s="24">
        <f>COUNTIF(Data!$X$2:$X$2441,"&lt;="&amp;$A126)/COUNT(Data!$X$2:$X$2441)</f>
        <v/>
      </c>
      <c r="D126" s="24">
        <f>COUNTIF(Delta!$M$2:$M$2441,"&lt;="&amp;$A126)/COUNT(Delta!$M$2:$M$2441)</f>
        <v/>
      </c>
      <c r="E126" s="24">
        <f>COUNTIF(Delta!$N$2:$N$2441,"&lt;="&amp;$A126)/COUNT(Delta!$N$2:$N$2441)</f>
        <v/>
      </c>
      <c r="F126" s="24">
        <f>COUNTIF(QM_gamma!$N$2:$N$2441,"&lt;="&amp;$A126)/COUNT(QM_gamma!$N$2:$N$2441)</f>
        <v/>
      </c>
      <c r="G126" s="24">
        <f>COUNTIF(QM_empirical!$Q$2:$Q$2441,"&lt;="&amp;$A126)/COUNT(QM_empirical!$Q$2:$Q$2441)</f>
        <v/>
      </c>
      <c r="H126" s="24">
        <f>COUNTIF(QDM!$AC$2:$AC$2441,"&lt;="&amp;$A126)/COUNT(QDM!$AC$2:$AC$2441)</f>
        <v/>
      </c>
      <c r="I126" s="24">
        <f>ABS(C126-$B126)</f>
        <v/>
      </c>
      <c r="J126" s="24">
        <f>ABS(D126-$B126)</f>
        <v/>
      </c>
      <c r="K126" s="24">
        <f>ABS(E126-$B126)</f>
        <v/>
      </c>
      <c r="L126" s="24">
        <f>ABS(F126-$B126)</f>
        <v/>
      </c>
      <c r="M126" s="24">
        <f>ABS(G126-$B126)</f>
        <v/>
      </c>
      <c r="N126" s="24">
        <f>ABS(H126-$B126)</f>
        <v/>
      </c>
    </row>
    <row r="127">
      <c r="A127" s="18" t="n">
        <v>40</v>
      </c>
      <c r="B127" s="24">
        <f>COUNTIF(Data!$W$2:$W$2441,"&lt;="&amp;$A127)/COUNT(Data!$W$2:$W$2441)</f>
        <v/>
      </c>
      <c r="C127" s="24">
        <f>COUNTIF(Data!$X$2:$X$2441,"&lt;="&amp;$A127)/COUNT(Data!$X$2:$X$2441)</f>
        <v/>
      </c>
      <c r="D127" s="24">
        <f>COUNTIF(Delta!$M$2:$M$2441,"&lt;="&amp;$A127)/COUNT(Delta!$M$2:$M$2441)</f>
        <v/>
      </c>
      <c r="E127" s="24">
        <f>COUNTIF(Delta!$N$2:$N$2441,"&lt;="&amp;$A127)/COUNT(Delta!$N$2:$N$2441)</f>
        <v/>
      </c>
      <c r="F127" s="24">
        <f>COUNTIF(QM_gamma!$N$2:$N$2441,"&lt;="&amp;$A127)/COUNT(QM_gamma!$N$2:$N$2441)</f>
        <v/>
      </c>
      <c r="G127" s="24">
        <f>COUNTIF(QM_empirical!$Q$2:$Q$2441,"&lt;="&amp;$A127)/COUNT(QM_empirical!$Q$2:$Q$2441)</f>
        <v/>
      </c>
      <c r="H127" s="24">
        <f>COUNTIF(QDM!$AC$2:$AC$2441,"&lt;="&amp;$A127)/COUNT(QDM!$AC$2:$AC$2441)</f>
        <v/>
      </c>
      <c r="I127" s="24">
        <f>ABS(C127-$B127)</f>
        <v/>
      </c>
      <c r="J127" s="24">
        <f>ABS(D127-$B127)</f>
        <v/>
      </c>
      <c r="K127" s="24">
        <f>ABS(E127-$B127)</f>
        <v/>
      </c>
      <c r="L127" s="24">
        <f>ABS(F127-$B127)</f>
        <v/>
      </c>
      <c r="M127" s="24">
        <f>ABS(G127-$B127)</f>
        <v/>
      </c>
      <c r="N127" s="24">
        <f>ABS(H127-$B127)</f>
        <v/>
      </c>
    </row>
    <row r="128">
      <c r="A128" s="18" t="n">
        <v>41</v>
      </c>
      <c r="B128" s="24">
        <f>COUNTIF(Data!$W$2:$W$2441,"&lt;="&amp;$A128)/COUNT(Data!$W$2:$W$2441)</f>
        <v/>
      </c>
      <c r="C128" s="24">
        <f>COUNTIF(Data!$X$2:$X$2441,"&lt;="&amp;$A128)/COUNT(Data!$X$2:$X$2441)</f>
        <v/>
      </c>
      <c r="D128" s="24">
        <f>COUNTIF(Delta!$M$2:$M$2441,"&lt;="&amp;$A128)/COUNT(Delta!$M$2:$M$2441)</f>
        <v/>
      </c>
      <c r="E128" s="24">
        <f>COUNTIF(Delta!$N$2:$N$2441,"&lt;="&amp;$A128)/COUNT(Delta!$N$2:$N$2441)</f>
        <v/>
      </c>
      <c r="F128" s="24">
        <f>COUNTIF(QM_gamma!$N$2:$N$2441,"&lt;="&amp;$A128)/COUNT(QM_gamma!$N$2:$N$2441)</f>
        <v/>
      </c>
      <c r="G128" s="24">
        <f>COUNTIF(QM_empirical!$Q$2:$Q$2441,"&lt;="&amp;$A128)/COUNT(QM_empirical!$Q$2:$Q$2441)</f>
        <v/>
      </c>
      <c r="H128" s="24">
        <f>COUNTIF(QDM!$AC$2:$AC$2441,"&lt;="&amp;$A128)/COUNT(QDM!$AC$2:$AC$2441)</f>
        <v/>
      </c>
      <c r="I128" s="24">
        <f>ABS(C128-$B128)</f>
        <v/>
      </c>
      <c r="J128" s="24">
        <f>ABS(D128-$B128)</f>
        <v/>
      </c>
      <c r="K128" s="24">
        <f>ABS(E128-$B128)</f>
        <v/>
      </c>
      <c r="L128" s="24">
        <f>ABS(F128-$B128)</f>
        <v/>
      </c>
      <c r="M128" s="24">
        <f>ABS(G128-$B128)</f>
        <v/>
      </c>
      <c r="N128" s="24">
        <f>ABS(H128-$B128)</f>
        <v/>
      </c>
    </row>
    <row r="129">
      <c r="A129" s="18" t="n">
        <v>42</v>
      </c>
      <c r="B129" s="24">
        <f>COUNTIF(Data!$W$2:$W$2441,"&lt;="&amp;$A129)/COUNT(Data!$W$2:$W$2441)</f>
        <v/>
      </c>
      <c r="C129" s="24">
        <f>COUNTIF(Data!$X$2:$X$2441,"&lt;="&amp;$A129)/COUNT(Data!$X$2:$X$2441)</f>
        <v/>
      </c>
      <c r="D129" s="24">
        <f>COUNTIF(Delta!$M$2:$M$2441,"&lt;="&amp;$A129)/COUNT(Delta!$M$2:$M$2441)</f>
        <v/>
      </c>
      <c r="E129" s="24">
        <f>COUNTIF(Delta!$N$2:$N$2441,"&lt;="&amp;$A129)/COUNT(Delta!$N$2:$N$2441)</f>
        <v/>
      </c>
      <c r="F129" s="24">
        <f>COUNTIF(QM_gamma!$N$2:$N$2441,"&lt;="&amp;$A129)/COUNT(QM_gamma!$N$2:$N$2441)</f>
        <v/>
      </c>
      <c r="G129" s="24">
        <f>COUNTIF(QM_empirical!$Q$2:$Q$2441,"&lt;="&amp;$A129)/COUNT(QM_empirical!$Q$2:$Q$2441)</f>
        <v/>
      </c>
      <c r="H129" s="24">
        <f>COUNTIF(QDM!$AC$2:$AC$2441,"&lt;="&amp;$A129)/COUNT(QDM!$AC$2:$AC$2441)</f>
        <v/>
      </c>
      <c r="I129" s="24">
        <f>ABS(C129-$B129)</f>
        <v/>
      </c>
      <c r="J129" s="24">
        <f>ABS(D129-$B129)</f>
        <v/>
      </c>
      <c r="K129" s="24">
        <f>ABS(E129-$B129)</f>
        <v/>
      </c>
      <c r="L129" s="24">
        <f>ABS(F129-$B129)</f>
        <v/>
      </c>
      <c r="M129" s="24">
        <f>ABS(G129-$B129)</f>
        <v/>
      </c>
      <c r="N129" s="24">
        <f>ABS(H129-$B129)</f>
        <v/>
      </c>
    </row>
    <row r="130">
      <c r="A130" s="18" t="n">
        <v>43</v>
      </c>
      <c r="B130" s="24">
        <f>COUNTIF(Data!$W$2:$W$2441,"&lt;="&amp;$A130)/COUNT(Data!$W$2:$W$2441)</f>
        <v/>
      </c>
      <c r="C130" s="24">
        <f>COUNTIF(Data!$X$2:$X$2441,"&lt;="&amp;$A130)/COUNT(Data!$X$2:$X$2441)</f>
        <v/>
      </c>
      <c r="D130" s="24">
        <f>COUNTIF(Delta!$M$2:$M$2441,"&lt;="&amp;$A130)/COUNT(Delta!$M$2:$M$2441)</f>
        <v/>
      </c>
      <c r="E130" s="24">
        <f>COUNTIF(Delta!$N$2:$N$2441,"&lt;="&amp;$A130)/COUNT(Delta!$N$2:$N$2441)</f>
        <v/>
      </c>
      <c r="F130" s="24">
        <f>COUNTIF(QM_gamma!$N$2:$N$2441,"&lt;="&amp;$A130)/COUNT(QM_gamma!$N$2:$N$2441)</f>
        <v/>
      </c>
      <c r="G130" s="24">
        <f>COUNTIF(QM_empirical!$Q$2:$Q$2441,"&lt;="&amp;$A130)/COUNT(QM_empirical!$Q$2:$Q$2441)</f>
        <v/>
      </c>
      <c r="H130" s="24">
        <f>COUNTIF(QDM!$AC$2:$AC$2441,"&lt;="&amp;$A130)/COUNT(QDM!$AC$2:$AC$2441)</f>
        <v/>
      </c>
      <c r="I130" s="24">
        <f>ABS(C130-$B130)</f>
        <v/>
      </c>
      <c r="J130" s="24">
        <f>ABS(D130-$B130)</f>
        <v/>
      </c>
      <c r="K130" s="24">
        <f>ABS(E130-$B130)</f>
        <v/>
      </c>
      <c r="L130" s="24">
        <f>ABS(F130-$B130)</f>
        <v/>
      </c>
      <c r="M130" s="24">
        <f>ABS(G130-$B130)</f>
        <v/>
      </c>
      <c r="N130" s="24">
        <f>ABS(H130-$B130)</f>
        <v/>
      </c>
    </row>
    <row r="131">
      <c r="A131" s="18" t="n">
        <v>44</v>
      </c>
      <c r="B131" s="24">
        <f>COUNTIF(Data!$W$2:$W$2441,"&lt;="&amp;$A131)/COUNT(Data!$W$2:$W$2441)</f>
        <v/>
      </c>
      <c r="C131" s="24">
        <f>COUNTIF(Data!$X$2:$X$2441,"&lt;="&amp;$A131)/COUNT(Data!$X$2:$X$2441)</f>
        <v/>
      </c>
      <c r="D131" s="24">
        <f>COUNTIF(Delta!$M$2:$M$2441,"&lt;="&amp;$A131)/COUNT(Delta!$M$2:$M$2441)</f>
        <v/>
      </c>
      <c r="E131" s="24">
        <f>COUNTIF(Delta!$N$2:$N$2441,"&lt;="&amp;$A131)/COUNT(Delta!$N$2:$N$2441)</f>
        <v/>
      </c>
      <c r="F131" s="24">
        <f>COUNTIF(QM_gamma!$N$2:$N$2441,"&lt;="&amp;$A131)/COUNT(QM_gamma!$N$2:$N$2441)</f>
        <v/>
      </c>
      <c r="G131" s="24">
        <f>COUNTIF(QM_empirical!$Q$2:$Q$2441,"&lt;="&amp;$A131)/COUNT(QM_empirical!$Q$2:$Q$2441)</f>
        <v/>
      </c>
      <c r="H131" s="24">
        <f>COUNTIF(QDM!$AC$2:$AC$2441,"&lt;="&amp;$A131)/COUNT(QDM!$AC$2:$AC$2441)</f>
        <v/>
      </c>
      <c r="I131" s="24">
        <f>ABS(C131-$B131)</f>
        <v/>
      </c>
      <c r="J131" s="24">
        <f>ABS(D131-$B131)</f>
        <v/>
      </c>
      <c r="K131" s="24">
        <f>ABS(E131-$B131)</f>
        <v/>
      </c>
      <c r="L131" s="24">
        <f>ABS(F131-$B131)</f>
        <v/>
      </c>
      <c r="M131" s="24">
        <f>ABS(G131-$B131)</f>
        <v/>
      </c>
      <c r="N131" s="24">
        <f>ABS(H131-$B131)</f>
        <v/>
      </c>
    </row>
    <row r="132">
      <c r="A132" s="18" t="n">
        <v>45</v>
      </c>
      <c r="B132" s="24">
        <f>COUNTIF(Data!$W$2:$W$2441,"&lt;="&amp;$A132)/COUNT(Data!$W$2:$W$2441)</f>
        <v/>
      </c>
      <c r="C132" s="24">
        <f>COUNTIF(Data!$X$2:$X$2441,"&lt;="&amp;$A132)/COUNT(Data!$X$2:$X$2441)</f>
        <v/>
      </c>
      <c r="D132" s="24">
        <f>COUNTIF(Delta!$M$2:$M$2441,"&lt;="&amp;$A132)/COUNT(Delta!$M$2:$M$2441)</f>
        <v/>
      </c>
      <c r="E132" s="24">
        <f>COUNTIF(Delta!$N$2:$N$2441,"&lt;="&amp;$A132)/COUNT(Delta!$N$2:$N$2441)</f>
        <v/>
      </c>
      <c r="F132" s="24">
        <f>COUNTIF(QM_gamma!$N$2:$N$2441,"&lt;="&amp;$A132)/COUNT(QM_gamma!$N$2:$N$2441)</f>
        <v/>
      </c>
      <c r="G132" s="24">
        <f>COUNTIF(QM_empirical!$Q$2:$Q$2441,"&lt;="&amp;$A132)/COUNT(QM_empirical!$Q$2:$Q$2441)</f>
        <v/>
      </c>
      <c r="H132" s="24">
        <f>COUNTIF(QDM!$AC$2:$AC$2441,"&lt;="&amp;$A132)/COUNT(QDM!$AC$2:$AC$2441)</f>
        <v/>
      </c>
      <c r="I132" s="24">
        <f>ABS(C132-$B132)</f>
        <v/>
      </c>
      <c r="J132" s="24">
        <f>ABS(D132-$B132)</f>
        <v/>
      </c>
      <c r="K132" s="24">
        <f>ABS(E132-$B132)</f>
        <v/>
      </c>
      <c r="L132" s="24">
        <f>ABS(F132-$B132)</f>
        <v/>
      </c>
      <c r="M132" s="24">
        <f>ABS(G132-$B132)</f>
        <v/>
      </c>
      <c r="N132" s="24">
        <f>ABS(H132-$B132)</f>
        <v/>
      </c>
    </row>
    <row r="133">
      <c r="A133" s="4" t="inlineStr">
        <is>
          <t>KS distance (max |dF|)</t>
        </is>
      </c>
      <c r="C133" s="27">
        <f>MAX(I102:I132)</f>
        <v/>
      </c>
      <c r="D133" s="27">
        <f>MAX(J102:J132)</f>
        <v/>
      </c>
      <c r="E133" s="27">
        <f>MAX(K102:K132)</f>
        <v/>
      </c>
      <c r="F133" s="27">
        <f>MAX(L102:L132)</f>
        <v/>
      </c>
      <c r="G133" s="27">
        <f>MAX(M102:M132)</f>
        <v/>
      </c>
      <c r="H133" s="27">
        <f>MAX(N102:N132)</f>
        <v/>
      </c>
    </row>
    <row r="135">
      <c r="A135" s="6" t="inlineStr">
        <is>
          <t>Probability level</t>
        </is>
      </c>
      <c r="B135" s="6" t="inlineStr">
        <is>
          <t>Q: Observed (val)</t>
        </is>
      </c>
      <c r="C135" s="6" t="inlineStr">
        <is>
          <t>Q: Raw model</t>
        </is>
      </c>
      <c r="D135" s="6" t="inlineStr">
        <is>
          <t>Q: Delta (shift)</t>
        </is>
      </c>
      <c r="E135" s="6" t="inlineStr">
        <is>
          <t>Q: Delta (shift+spread)</t>
        </is>
      </c>
      <c r="F135" s="6" t="inlineStr">
        <is>
          <t>Q: QM normal</t>
        </is>
      </c>
      <c r="G135" s="6" t="inlineStr">
        <is>
          <t>Q: QM empirical</t>
        </is>
      </c>
      <c r="H135" s="6" t="inlineStr">
        <is>
          <t>Q: QDM</t>
        </is>
      </c>
    </row>
    <row r="136">
      <c r="A136" s="18" t="n">
        <v>0.05</v>
      </c>
      <c r="B136" s="16">
        <f>_xlfn.PERCENTILE.INC(Data!$W$2:$W$2441,$A136)</f>
        <v/>
      </c>
      <c r="C136" s="16">
        <f>_xlfn.PERCENTILE.INC(Data!$X$2:$X$2441,$A136)</f>
        <v/>
      </c>
      <c r="D136" s="16">
        <f>_xlfn.PERCENTILE.INC(Delta!$M$2:$M$2441,$A136)</f>
        <v/>
      </c>
      <c r="E136" s="16">
        <f>_xlfn.PERCENTILE.INC(Delta!$N$2:$N$2441,$A136)</f>
        <v/>
      </c>
      <c r="F136" s="16">
        <f>_xlfn.PERCENTILE.INC(QM_gamma!$N$2:$N$2441,$A136)</f>
        <v/>
      </c>
      <c r="G136" s="16">
        <f>_xlfn.PERCENTILE.INC(QM_empirical!$Q$2:$Q$2441,$A136)</f>
        <v/>
      </c>
      <c r="H136" s="16">
        <f>_xlfn.PERCENTILE.INC(QDM!$AC$2:$AC$2441,$A136)</f>
        <v/>
      </c>
    </row>
    <row r="137">
      <c r="A137" s="18" t="n">
        <v>0.1</v>
      </c>
      <c r="B137" s="16">
        <f>_xlfn.PERCENTILE.INC(Data!$W$2:$W$2441,$A137)</f>
        <v/>
      </c>
      <c r="C137" s="16">
        <f>_xlfn.PERCENTILE.INC(Data!$X$2:$X$2441,$A137)</f>
        <v/>
      </c>
      <c r="D137" s="16">
        <f>_xlfn.PERCENTILE.INC(Delta!$M$2:$M$2441,$A137)</f>
        <v/>
      </c>
      <c r="E137" s="16">
        <f>_xlfn.PERCENTILE.INC(Delta!$N$2:$N$2441,$A137)</f>
        <v/>
      </c>
      <c r="F137" s="16">
        <f>_xlfn.PERCENTILE.INC(QM_gamma!$N$2:$N$2441,$A137)</f>
        <v/>
      </c>
      <c r="G137" s="16">
        <f>_xlfn.PERCENTILE.INC(QM_empirical!$Q$2:$Q$2441,$A137)</f>
        <v/>
      </c>
      <c r="H137" s="16">
        <f>_xlfn.PERCENTILE.INC(QDM!$AC$2:$AC$2441,$A137)</f>
        <v/>
      </c>
    </row>
    <row r="138">
      <c r="A138" s="18" t="n">
        <v>0.15</v>
      </c>
      <c r="B138" s="16">
        <f>_xlfn.PERCENTILE.INC(Data!$W$2:$W$2441,$A138)</f>
        <v/>
      </c>
      <c r="C138" s="16">
        <f>_xlfn.PERCENTILE.INC(Data!$X$2:$X$2441,$A138)</f>
        <v/>
      </c>
      <c r="D138" s="16">
        <f>_xlfn.PERCENTILE.INC(Delta!$M$2:$M$2441,$A138)</f>
        <v/>
      </c>
      <c r="E138" s="16">
        <f>_xlfn.PERCENTILE.INC(Delta!$N$2:$N$2441,$A138)</f>
        <v/>
      </c>
      <c r="F138" s="16">
        <f>_xlfn.PERCENTILE.INC(QM_gamma!$N$2:$N$2441,$A138)</f>
        <v/>
      </c>
      <c r="G138" s="16">
        <f>_xlfn.PERCENTILE.INC(QM_empirical!$Q$2:$Q$2441,$A138)</f>
        <v/>
      </c>
      <c r="H138" s="16">
        <f>_xlfn.PERCENTILE.INC(QDM!$AC$2:$AC$2441,$A138)</f>
        <v/>
      </c>
    </row>
    <row r="139">
      <c r="A139" s="18" t="n">
        <v>0.2</v>
      </c>
      <c r="B139" s="16">
        <f>_xlfn.PERCENTILE.INC(Data!$W$2:$W$2441,$A139)</f>
        <v/>
      </c>
      <c r="C139" s="16">
        <f>_xlfn.PERCENTILE.INC(Data!$X$2:$X$2441,$A139)</f>
        <v/>
      </c>
      <c r="D139" s="16">
        <f>_xlfn.PERCENTILE.INC(Delta!$M$2:$M$2441,$A139)</f>
        <v/>
      </c>
      <c r="E139" s="16">
        <f>_xlfn.PERCENTILE.INC(Delta!$N$2:$N$2441,$A139)</f>
        <v/>
      </c>
      <c r="F139" s="16">
        <f>_xlfn.PERCENTILE.INC(QM_gamma!$N$2:$N$2441,$A139)</f>
        <v/>
      </c>
      <c r="G139" s="16">
        <f>_xlfn.PERCENTILE.INC(QM_empirical!$Q$2:$Q$2441,$A139)</f>
        <v/>
      </c>
      <c r="H139" s="16">
        <f>_xlfn.PERCENTILE.INC(QDM!$AC$2:$AC$2441,$A139)</f>
        <v/>
      </c>
    </row>
    <row r="140">
      <c r="A140" s="18" t="n">
        <v>0.25</v>
      </c>
      <c r="B140" s="16">
        <f>_xlfn.PERCENTILE.INC(Data!$W$2:$W$2441,$A140)</f>
        <v/>
      </c>
      <c r="C140" s="16">
        <f>_xlfn.PERCENTILE.INC(Data!$X$2:$X$2441,$A140)</f>
        <v/>
      </c>
      <c r="D140" s="16">
        <f>_xlfn.PERCENTILE.INC(Delta!$M$2:$M$2441,$A140)</f>
        <v/>
      </c>
      <c r="E140" s="16">
        <f>_xlfn.PERCENTILE.INC(Delta!$N$2:$N$2441,$A140)</f>
        <v/>
      </c>
      <c r="F140" s="16">
        <f>_xlfn.PERCENTILE.INC(QM_gamma!$N$2:$N$2441,$A140)</f>
        <v/>
      </c>
      <c r="G140" s="16">
        <f>_xlfn.PERCENTILE.INC(QM_empirical!$Q$2:$Q$2441,$A140)</f>
        <v/>
      </c>
      <c r="H140" s="16">
        <f>_xlfn.PERCENTILE.INC(QDM!$AC$2:$AC$2441,$A140)</f>
        <v/>
      </c>
    </row>
    <row r="141">
      <c r="A141" s="18" t="n">
        <v>0.3</v>
      </c>
      <c r="B141" s="16">
        <f>_xlfn.PERCENTILE.INC(Data!$W$2:$W$2441,$A141)</f>
        <v/>
      </c>
      <c r="C141" s="16">
        <f>_xlfn.PERCENTILE.INC(Data!$X$2:$X$2441,$A141)</f>
        <v/>
      </c>
      <c r="D141" s="16">
        <f>_xlfn.PERCENTILE.INC(Delta!$M$2:$M$2441,$A141)</f>
        <v/>
      </c>
      <c r="E141" s="16">
        <f>_xlfn.PERCENTILE.INC(Delta!$N$2:$N$2441,$A141)</f>
        <v/>
      </c>
      <c r="F141" s="16">
        <f>_xlfn.PERCENTILE.INC(QM_gamma!$N$2:$N$2441,$A141)</f>
        <v/>
      </c>
      <c r="G141" s="16">
        <f>_xlfn.PERCENTILE.INC(QM_empirical!$Q$2:$Q$2441,$A141)</f>
        <v/>
      </c>
      <c r="H141" s="16">
        <f>_xlfn.PERCENTILE.INC(QDM!$AC$2:$AC$2441,$A141)</f>
        <v/>
      </c>
    </row>
    <row r="142">
      <c r="A142" s="18" t="n">
        <v>0.35</v>
      </c>
      <c r="B142" s="16">
        <f>_xlfn.PERCENTILE.INC(Data!$W$2:$W$2441,$A142)</f>
        <v/>
      </c>
      <c r="C142" s="16">
        <f>_xlfn.PERCENTILE.INC(Data!$X$2:$X$2441,$A142)</f>
        <v/>
      </c>
      <c r="D142" s="16">
        <f>_xlfn.PERCENTILE.INC(Delta!$M$2:$M$2441,$A142)</f>
        <v/>
      </c>
      <c r="E142" s="16">
        <f>_xlfn.PERCENTILE.INC(Delta!$N$2:$N$2441,$A142)</f>
        <v/>
      </c>
      <c r="F142" s="16">
        <f>_xlfn.PERCENTILE.INC(QM_gamma!$N$2:$N$2441,$A142)</f>
        <v/>
      </c>
      <c r="G142" s="16">
        <f>_xlfn.PERCENTILE.INC(QM_empirical!$Q$2:$Q$2441,$A142)</f>
        <v/>
      </c>
      <c r="H142" s="16">
        <f>_xlfn.PERCENTILE.INC(QDM!$AC$2:$AC$2441,$A142)</f>
        <v/>
      </c>
    </row>
    <row r="143">
      <c r="A143" s="18" t="n">
        <v>0.4</v>
      </c>
      <c r="B143" s="16">
        <f>_xlfn.PERCENTILE.INC(Data!$W$2:$W$2441,$A143)</f>
        <v/>
      </c>
      <c r="C143" s="16">
        <f>_xlfn.PERCENTILE.INC(Data!$X$2:$X$2441,$A143)</f>
        <v/>
      </c>
      <c r="D143" s="16">
        <f>_xlfn.PERCENTILE.INC(Delta!$M$2:$M$2441,$A143)</f>
        <v/>
      </c>
      <c r="E143" s="16">
        <f>_xlfn.PERCENTILE.INC(Delta!$N$2:$N$2441,$A143)</f>
        <v/>
      </c>
      <c r="F143" s="16">
        <f>_xlfn.PERCENTILE.INC(QM_gamma!$N$2:$N$2441,$A143)</f>
        <v/>
      </c>
      <c r="G143" s="16">
        <f>_xlfn.PERCENTILE.INC(QM_empirical!$Q$2:$Q$2441,$A143)</f>
        <v/>
      </c>
      <c r="H143" s="16">
        <f>_xlfn.PERCENTILE.INC(QDM!$AC$2:$AC$2441,$A143)</f>
        <v/>
      </c>
    </row>
    <row r="144">
      <c r="A144" s="18" t="n">
        <v>0.45</v>
      </c>
      <c r="B144" s="16">
        <f>_xlfn.PERCENTILE.INC(Data!$W$2:$W$2441,$A144)</f>
        <v/>
      </c>
      <c r="C144" s="16">
        <f>_xlfn.PERCENTILE.INC(Data!$X$2:$X$2441,$A144)</f>
        <v/>
      </c>
      <c r="D144" s="16">
        <f>_xlfn.PERCENTILE.INC(Delta!$M$2:$M$2441,$A144)</f>
        <v/>
      </c>
      <c r="E144" s="16">
        <f>_xlfn.PERCENTILE.INC(Delta!$N$2:$N$2441,$A144)</f>
        <v/>
      </c>
      <c r="F144" s="16">
        <f>_xlfn.PERCENTILE.INC(QM_gamma!$N$2:$N$2441,$A144)</f>
        <v/>
      </c>
      <c r="G144" s="16">
        <f>_xlfn.PERCENTILE.INC(QM_empirical!$Q$2:$Q$2441,$A144)</f>
        <v/>
      </c>
      <c r="H144" s="16">
        <f>_xlfn.PERCENTILE.INC(QDM!$AC$2:$AC$2441,$A144)</f>
        <v/>
      </c>
    </row>
    <row r="145">
      <c r="A145" s="18" t="n">
        <v>0.5</v>
      </c>
      <c r="B145" s="16">
        <f>_xlfn.PERCENTILE.INC(Data!$W$2:$W$2441,$A145)</f>
        <v/>
      </c>
      <c r="C145" s="16">
        <f>_xlfn.PERCENTILE.INC(Data!$X$2:$X$2441,$A145)</f>
        <v/>
      </c>
      <c r="D145" s="16">
        <f>_xlfn.PERCENTILE.INC(Delta!$M$2:$M$2441,$A145)</f>
        <v/>
      </c>
      <c r="E145" s="16">
        <f>_xlfn.PERCENTILE.INC(Delta!$N$2:$N$2441,$A145)</f>
        <v/>
      </c>
      <c r="F145" s="16">
        <f>_xlfn.PERCENTILE.INC(QM_gamma!$N$2:$N$2441,$A145)</f>
        <v/>
      </c>
      <c r="G145" s="16">
        <f>_xlfn.PERCENTILE.INC(QM_empirical!$Q$2:$Q$2441,$A145)</f>
        <v/>
      </c>
      <c r="H145" s="16">
        <f>_xlfn.PERCENTILE.INC(QDM!$AC$2:$AC$2441,$A145)</f>
        <v/>
      </c>
    </row>
    <row r="146">
      <c r="A146" s="18" t="n">
        <v>0.55</v>
      </c>
      <c r="B146" s="16">
        <f>_xlfn.PERCENTILE.INC(Data!$W$2:$W$2441,$A146)</f>
        <v/>
      </c>
      <c r="C146" s="16">
        <f>_xlfn.PERCENTILE.INC(Data!$X$2:$X$2441,$A146)</f>
        <v/>
      </c>
      <c r="D146" s="16">
        <f>_xlfn.PERCENTILE.INC(Delta!$M$2:$M$2441,$A146)</f>
        <v/>
      </c>
      <c r="E146" s="16">
        <f>_xlfn.PERCENTILE.INC(Delta!$N$2:$N$2441,$A146)</f>
        <v/>
      </c>
      <c r="F146" s="16">
        <f>_xlfn.PERCENTILE.INC(QM_gamma!$N$2:$N$2441,$A146)</f>
        <v/>
      </c>
      <c r="G146" s="16">
        <f>_xlfn.PERCENTILE.INC(QM_empirical!$Q$2:$Q$2441,$A146)</f>
        <v/>
      </c>
      <c r="H146" s="16">
        <f>_xlfn.PERCENTILE.INC(QDM!$AC$2:$AC$2441,$A146)</f>
        <v/>
      </c>
    </row>
    <row r="147">
      <c r="A147" s="18" t="n">
        <v>0.6</v>
      </c>
      <c r="B147" s="16">
        <f>_xlfn.PERCENTILE.INC(Data!$W$2:$W$2441,$A147)</f>
        <v/>
      </c>
      <c r="C147" s="16">
        <f>_xlfn.PERCENTILE.INC(Data!$X$2:$X$2441,$A147)</f>
        <v/>
      </c>
      <c r="D147" s="16">
        <f>_xlfn.PERCENTILE.INC(Delta!$M$2:$M$2441,$A147)</f>
        <v/>
      </c>
      <c r="E147" s="16">
        <f>_xlfn.PERCENTILE.INC(Delta!$N$2:$N$2441,$A147)</f>
        <v/>
      </c>
      <c r="F147" s="16">
        <f>_xlfn.PERCENTILE.INC(QM_gamma!$N$2:$N$2441,$A147)</f>
        <v/>
      </c>
      <c r="G147" s="16">
        <f>_xlfn.PERCENTILE.INC(QM_empirical!$Q$2:$Q$2441,$A147)</f>
        <v/>
      </c>
      <c r="H147" s="16">
        <f>_xlfn.PERCENTILE.INC(QDM!$AC$2:$AC$2441,$A147)</f>
        <v/>
      </c>
    </row>
    <row r="148">
      <c r="A148" s="18" t="n">
        <v>0.65</v>
      </c>
      <c r="B148" s="16">
        <f>_xlfn.PERCENTILE.INC(Data!$W$2:$W$2441,$A148)</f>
        <v/>
      </c>
      <c r="C148" s="16">
        <f>_xlfn.PERCENTILE.INC(Data!$X$2:$X$2441,$A148)</f>
        <v/>
      </c>
      <c r="D148" s="16">
        <f>_xlfn.PERCENTILE.INC(Delta!$M$2:$M$2441,$A148)</f>
        <v/>
      </c>
      <c r="E148" s="16">
        <f>_xlfn.PERCENTILE.INC(Delta!$N$2:$N$2441,$A148)</f>
        <v/>
      </c>
      <c r="F148" s="16">
        <f>_xlfn.PERCENTILE.INC(QM_gamma!$N$2:$N$2441,$A148)</f>
        <v/>
      </c>
      <c r="G148" s="16">
        <f>_xlfn.PERCENTILE.INC(QM_empirical!$Q$2:$Q$2441,$A148)</f>
        <v/>
      </c>
      <c r="H148" s="16">
        <f>_xlfn.PERCENTILE.INC(QDM!$AC$2:$AC$2441,$A148)</f>
        <v/>
      </c>
    </row>
    <row r="149">
      <c r="A149" s="18" t="n">
        <v>0.7</v>
      </c>
      <c r="B149" s="16">
        <f>_xlfn.PERCENTILE.INC(Data!$W$2:$W$2441,$A149)</f>
        <v/>
      </c>
      <c r="C149" s="16">
        <f>_xlfn.PERCENTILE.INC(Data!$X$2:$X$2441,$A149)</f>
        <v/>
      </c>
      <c r="D149" s="16">
        <f>_xlfn.PERCENTILE.INC(Delta!$M$2:$M$2441,$A149)</f>
        <v/>
      </c>
      <c r="E149" s="16">
        <f>_xlfn.PERCENTILE.INC(Delta!$N$2:$N$2441,$A149)</f>
        <v/>
      </c>
      <c r="F149" s="16">
        <f>_xlfn.PERCENTILE.INC(QM_gamma!$N$2:$N$2441,$A149)</f>
        <v/>
      </c>
      <c r="G149" s="16">
        <f>_xlfn.PERCENTILE.INC(QM_empirical!$Q$2:$Q$2441,$A149)</f>
        <v/>
      </c>
      <c r="H149" s="16">
        <f>_xlfn.PERCENTILE.INC(QDM!$AC$2:$AC$2441,$A149)</f>
        <v/>
      </c>
    </row>
    <row r="150">
      <c r="A150" s="18" t="n">
        <v>0.75</v>
      </c>
      <c r="B150" s="16">
        <f>_xlfn.PERCENTILE.INC(Data!$W$2:$W$2441,$A150)</f>
        <v/>
      </c>
      <c r="C150" s="16">
        <f>_xlfn.PERCENTILE.INC(Data!$X$2:$X$2441,$A150)</f>
        <v/>
      </c>
      <c r="D150" s="16">
        <f>_xlfn.PERCENTILE.INC(Delta!$M$2:$M$2441,$A150)</f>
        <v/>
      </c>
      <c r="E150" s="16">
        <f>_xlfn.PERCENTILE.INC(Delta!$N$2:$N$2441,$A150)</f>
        <v/>
      </c>
      <c r="F150" s="16">
        <f>_xlfn.PERCENTILE.INC(QM_gamma!$N$2:$N$2441,$A150)</f>
        <v/>
      </c>
      <c r="G150" s="16">
        <f>_xlfn.PERCENTILE.INC(QM_empirical!$Q$2:$Q$2441,$A150)</f>
        <v/>
      </c>
      <c r="H150" s="16">
        <f>_xlfn.PERCENTILE.INC(QDM!$AC$2:$AC$2441,$A150)</f>
        <v/>
      </c>
    </row>
    <row r="151">
      <c r="A151" s="18" t="n">
        <v>0.8</v>
      </c>
      <c r="B151" s="16">
        <f>_xlfn.PERCENTILE.INC(Data!$W$2:$W$2441,$A151)</f>
        <v/>
      </c>
      <c r="C151" s="16">
        <f>_xlfn.PERCENTILE.INC(Data!$X$2:$X$2441,$A151)</f>
        <v/>
      </c>
      <c r="D151" s="16">
        <f>_xlfn.PERCENTILE.INC(Delta!$M$2:$M$2441,$A151)</f>
        <v/>
      </c>
      <c r="E151" s="16">
        <f>_xlfn.PERCENTILE.INC(Delta!$N$2:$N$2441,$A151)</f>
        <v/>
      </c>
      <c r="F151" s="16">
        <f>_xlfn.PERCENTILE.INC(QM_gamma!$N$2:$N$2441,$A151)</f>
        <v/>
      </c>
      <c r="G151" s="16">
        <f>_xlfn.PERCENTILE.INC(QM_empirical!$Q$2:$Q$2441,$A151)</f>
        <v/>
      </c>
      <c r="H151" s="16">
        <f>_xlfn.PERCENTILE.INC(QDM!$AC$2:$AC$2441,$A151)</f>
        <v/>
      </c>
    </row>
    <row r="152">
      <c r="A152" s="18" t="n">
        <v>0.85</v>
      </c>
      <c r="B152" s="16">
        <f>_xlfn.PERCENTILE.INC(Data!$W$2:$W$2441,$A152)</f>
        <v/>
      </c>
      <c r="C152" s="16">
        <f>_xlfn.PERCENTILE.INC(Data!$X$2:$X$2441,$A152)</f>
        <v/>
      </c>
      <c r="D152" s="16">
        <f>_xlfn.PERCENTILE.INC(Delta!$M$2:$M$2441,$A152)</f>
        <v/>
      </c>
      <c r="E152" s="16">
        <f>_xlfn.PERCENTILE.INC(Delta!$N$2:$N$2441,$A152)</f>
        <v/>
      </c>
      <c r="F152" s="16">
        <f>_xlfn.PERCENTILE.INC(QM_gamma!$N$2:$N$2441,$A152)</f>
        <v/>
      </c>
      <c r="G152" s="16">
        <f>_xlfn.PERCENTILE.INC(QM_empirical!$Q$2:$Q$2441,$A152)</f>
        <v/>
      </c>
      <c r="H152" s="16">
        <f>_xlfn.PERCENTILE.INC(QDM!$AC$2:$AC$2441,$A152)</f>
        <v/>
      </c>
    </row>
    <row r="153">
      <c r="A153" s="18" t="n">
        <v>0.9</v>
      </c>
      <c r="B153" s="16">
        <f>_xlfn.PERCENTILE.INC(Data!$W$2:$W$2441,$A153)</f>
        <v/>
      </c>
      <c r="C153" s="16">
        <f>_xlfn.PERCENTILE.INC(Data!$X$2:$X$2441,$A153)</f>
        <v/>
      </c>
      <c r="D153" s="16">
        <f>_xlfn.PERCENTILE.INC(Delta!$M$2:$M$2441,$A153)</f>
        <v/>
      </c>
      <c r="E153" s="16">
        <f>_xlfn.PERCENTILE.INC(Delta!$N$2:$N$2441,$A153)</f>
        <v/>
      </c>
      <c r="F153" s="16">
        <f>_xlfn.PERCENTILE.INC(QM_gamma!$N$2:$N$2441,$A153)</f>
        <v/>
      </c>
      <c r="G153" s="16">
        <f>_xlfn.PERCENTILE.INC(QM_empirical!$Q$2:$Q$2441,$A153)</f>
        <v/>
      </c>
      <c r="H153" s="16">
        <f>_xlfn.PERCENTILE.INC(QDM!$AC$2:$AC$2441,$A153)</f>
        <v/>
      </c>
    </row>
    <row r="154">
      <c r="A154" s="18" t="n">
        <v>0.95</v>
      </c>
      <c r="B154" s="16">
        <f>_xlfn.PERCENTILE.INC(Data!$W$2:$W$2441,$A154)</f>
        <v/>
      </c>
      <c r="C154" s="16">
        <f>_xlfn.PERCENTILE.INC(Data!$X$2:$X$2441,$A154)</f>
        <v/>
      </c>
      <c r="D154" s="16">
        <f>_xlfn.PERCENTILE.INC(Delta!$M$2:$M$2441,$A154)</f>
        <v/>
      </c>
      <c r="E154" s="16">
        <f>_xlfn.PERCENTILE.INC(Delta!$N$2:$N$2441,$A154)</f>
        <v/>
      </c>
      <c r="F154" s="16">
        <f>_xlfn.PERCENTILE.INC(QM_gamma!$N$2:$N$2441,$A154)</f>
        <v/>
      </c>
      <c r="G154" s="16">
        <f>_xlfn.PERCENTILE.INC(QM_empirical!$Q$2:$Q$2441,$A154)</f>
        <v/>
      </c>
      <c r="H154" s="16">
        <f>_xlfn.PERCENTILE.INC(QDM!$AC$2:$AC$2441,$A154)</f>
        <v/>
      </c>
    </row>
    <row r="155">
      <c r="A155" s="18" t="n">
        <v>0.99</v>
      </c>
      <c r="B155" s="16">
        <f>_xlfn.PERCENTILE.INC(Data!$W$2:$W$2441,$A155)</f>
        <v/>
      </c>
      <c r="C155" s="16">
        <f>_xlfn.PERCENTILE.INC(Data!$X$2:$X$2441,$A155)</f>
        <v/>
      </c>
      <c r="D155" s="16">
        <f>_xlfn.PERCENTILE.INC(Delta!$M$2:$M$2441,$A155)</f>
        <v/>
      </c>
      <c r="E155" s="16">
        <f>_xlfn.PERCENTILE.INC(Delta!$N$2:$N$2441,$A155)</f>
        <v/>
      </c>
      <c r="F155" s="16">
        <f>_xlfn.PERCENTILE.INC(QM_gamma!$N$2:$N$2441,$A155)</f>
        <v/>
      </c>
      <c r="G155" s="16">
        <f>_xlfn.PERCENTILE.INC(QM_empirical!$Q$2:$Q$2441,$A155)</f>
        <v/>
      </c>
      <c r="H155" s="16">
        <f>_xlfn.PERCENTILE.INC(QDM!$AC$2:$AC$2441,$A155)</f>
        <v/>
      </c>
    </row>
    <row r="156">
      <c r="A156" s="4" t="inlineStr">
        <is>
          <t>Quantile RMSE</t>
        </is>
      </c>
      <c r="C156" s="17">
        <f>SQRT(SUMPRODUCT((C136:C155-$B136:$B155)^2)/COUNT($B136:$B155))</f>
        <v/>
      </c>
      <c r="D156" s="17">
        <f>SQRT(SUMPRODUCT((D136:D155-$B136:$B155)^2)/COUNT($B136:$B155))</f>
        <v/>
      </c>
      <c r="E156" s="17">
        <f>SQRT(SUMPRODUCT((E136:E155-$B136:$B155)^2)/COUNT($B136:$B155))</f>
        <v/>
      </c>
      <c r="F156" s="17">
        <f>SQRT(SUMPRODUCT((F136:F155-$B136:$B155)^2)/COUNT($B136:$B155))</f>
        <v/>
      </c>
      <c r="G156" s="17">
        <f>SQRT(SUMPRODUCT((G136:G155-$B136:$B155)^2)/COUNT($B136:$B155))</f>
        <v/>
      </c>
      <c r="H156" s="17">
        <f>SQRT(SUMPRODUCT((H136:H155-$B136:$B155)^2)/COUNT($B136:$B155))</f>
        <v/>
      </c>
    </row>
    <row r="159">
      <c r="A159" s="4" t="inlineStr">
        <is>
          <t>Temperature, future versus synthetic truth</t>
        </is>
      </c>
    </row>
    <row r="160">
      <c r="A160" s="6" t="inlineStr">
        <is>
          <t>ECDF grid value</t>
        </is>
      </c>
      <c r="B160" s="6" t="inlineStr">
        <is>
          <t>ECDF: Truth (fut)</t>
        </is>
      </c>
      <c r="C160" s="6" t="inlineStr">
        <is>
          <t>ECDF: Raw model</t>
        </is>
      </c>
      <c r="D160" s="6" t="inlineStr">
        <is>
          <t>ECDF: Delta (shift)</t>
        </is>
      </c>
      <c r="E160" s="6" t="inlineStr">
        <is>
          <t>ECDF: Delta (shift+spread)</t>
        </is>
      </c>
      <c r="F160" s="6" t="inlineStr">
        <is>
          <t>ECDF: QM normal</t>
        </is>
      </c>
      <c r="G160" s="6" t="inlineStr">
        <is>
          <t>ECDF: QM empirical</t>
        </is>
      </c>
      <c r="H160" s="6" t="inlineStr">
        <is>
          <t>ECDF: QDM</t>
        </is>
      </c>
      <c r="I160" s="6" t="inlineStr">
        <is>
          <t>|dF|: Raw model</t>
        </is>
      </c>
      <c r="J160" s="6" t="inlineStr">
        <is>
          <t>|dF|: Delta (shift)</t>
        </is>
      </c>
      <c r="K160" s="6" t="inlineStr">
        <is>
          <t>|dF|: Delta (shift+spread)</t>
        </is>
      </c>
      <c r="L160" s="6" t="inlineStr">
        <is>
          <t>|dF|: QM normal</t>
        </is>
      </c>
      <c r="M160" s="6" t="inlineStr">
        <is>
          <t>|dF|: QM empirical</t>
        </is>
      </c>
      <c r="N160" s="6" t="inlineStr">
        <is>
          <t>|dF|: QDM</t>
        </is>
      </c>
    </row>
    <row r="161">
      <c r="A161" s="18" t="n">
        <v>15</v>
      </c>
      <c r="B161" s="24">
        <f>COUNTIF(Data!$Z$2:$Z$2441,"&lt;="&amp;$A161)/COUNT(Data!$Z$2:$Z$2441)</f>
        <v/>
      </c>
      <c r="C161" s="24">
        <f>COUNTIF(Data!$Y$2:$Y$2441,"&lt;="&amp;$A161)/COUNT(Data!$Y$2:$Y$2441)</f>
        <v/>
      </c>
      <c r="D161" s="24">
        <f>COUNTIF(Delta!$O$2:$O$2441,"&lt;="&amp;$A161)/COUNT(Delta!$O$2:$O$2441)</f>
        <v/>
      </c>
      <c r="E161" s="24">
        <f>COUNTIF(Delta!$P$2:$P$2441,"&lt;="&amp;$A161)/COUNT(Delta!$P$2:$P$2441)</f>
        <v/>
      </c>
      <c r="F161" s="24">
        <f>COUNTIF(QM_gamma!$P$2:$P$2441,"&lt;="&amp;$A161)/COUNT(QM_gamma!$P$2:$P$2441)</f>
        <v/>
      </c>
      <c r="G161" s="24">
        <f>COUNTIF(QM_empirical!$S$2:$S$2441,"&lt;="&amp;$A161)/COUNT(QM_empirical!$S$2:$S$2441)</f>
        <v/>
      </c>
      <c r="H161" s="24">
        <f>COUNTIF(QDM!$AH$2:$AH$2441,"&lt;="&amp;$A161)/COUNT(QDM!$AH$2:$AH$2441)</f>
        <v/>
      </c>
      <c r="I161" s="24">
        <f>ABS(C161-$B161)</f>
        <v/>
      </c>
      <c r="J161" s="24">
        <f>ABS(D161-$B161)</f>
        <v/>
      </c>
      <c r="K161" s="24">
        <f>ABS(E161-$B161)</f>
        <v/>
      </c>
      <c r="L161" s="24">
        <f>ABS(F161-$B161)</f>
        <v/>
      </c>
      <c r="M161" s="24">
        <f>ABS(G161-$B161)</f>
        <v/>
      </c>
      <c r="N161" s="24">
        <f>ABS(H161-$B161)</f>
        <v/>
      </c>
    </row>
    <row r="162">
      <c r="A162" s="18" t="n">
        <v>16</v>
      </c>
      <c r="B162" s="24">
        <f>COUNTIF(Data!$Z$2:$Z$2441,"&lt;="&amp;$A162)/COUNT(Data!$Z$2:$Z$2441)</f>
        <v/>
      </c>
      <c r="C162" s="24">
        <f>COUNTIF(Data!$Y$2:$Y$2441,"&lt;="&amp;$A162)/COUNT(Data!$Y$2:$Y$2441)</f>
        <v/>
      </c>
      <c r="D162" s="24">
        <f>COUNTIF(Delta!$O$2:$O$2441,"&lt;="&amp;$A162)/COUNT(Delta!$O$2:$O$2441)</f>
        <v/>
      </c>
      <c r="E162" s="24">
        <f>COUNTIF(Delta!$P$2:$P$2441,"&lt;="&amp;$A162)/COUNT(Delta!$P$2:$P$2441)</f>
        <v/>
      </c>
      <c r="F162" s="24">
        <f>COUNTIF(QM_gamma!$P$2:$P$2441,"&lt;="&amp;$A162)/COUNT(QM_gamma!$P$2:$P$2441)</f>
        <v/>
      </c>
      <c r="G162" s="24">
        <f>COUNTIF(QM_empirical!$S$2:$S$2441,"&lt;="&amp;$A162)/COUNT(QM_empirical!$S$2:$S$2441)</f>
        <v/>
      </c>
      <c r="H162" s="24">
        <f>COUNTIF(QDM!$AH$2:$AH$2441,"&lt;="&amp;$A162)/COUNT(QDM!$AH$2:$AH$2441)</f>
        <v/>
      </c>
      <c r="I162" s="24">
        <f>ABS(C162-$B162)</f>
        <v/>
      </c>
      <c r="J162" s="24">
        <f>ABS(D162-$B162)</f>
        <v/>
      </c>
      <c r="K162" s="24">
        <f>ABS(E162-$B162)</f>
        <v/>
      </c>
      <c r="L162" s="24">
        <f>ABS(F162-$B162)</f>
        <v/>
      </c>
      <c r="M162" s="24">
        <f>ABS(G162-$B162)</f>
        <v/>
      </c>
      <c r="N162" s="24">
        <f>ABS(H162-$B162)</f>
        <v/>
      </c>
    </row>
    <row r="163">
      <c r="A163" s="18" t="n">
        <v>17</v>
      </c>
      <c r="B163" s="24">
        <f>COUNTIF(Data!$Z$2:$Z$2441,"&lt;="&amp;$A163)/COUNT(Data!$Z$2:$Z$2441)</f>
        <v/>
      </c>
      <c r="C163" s="24">
        <f>COUNTIF(Data!$Y$2:$Y$2441,"&lt;="&amp;$A163)/COUNT(Data!$Y$2:$Y$2441)</f>
        <v/>
      </c>
      <c r="D163" s="24">
        <f>COUNTIF(Delta!$O$2:$O$2441,"&lt;="&amp;$A163)/COUNT(Delta!$O$2:$O$2441)</f>
        <v/>
      </c>
      <c r="E163" s="24">
        <f>COUNTIF(Delta!$P$2:$P$2441,"&lt;="&amp;$A163)/COUNT(Delta!$P$2:$P$2441)</f>
        <v/>
      </c>
      <c r="F163" s="24">
        <f>COUNTIF(QM_gamma!$P$2:$P$2441,"&lt;="&amp;$A163)/COUNT(QM_gamma!$P$2:$P$2441)</f>
        <v/>
      </c>
      <c r="G163" s="24">
        <f>COUNTIF(QM_empirical!$S$2:$S$2441,"&lt;="&amp;$A163)/COUNT(QM_empirical!$S$2:$S$2441)</f>
        <v/>
      </c>
      <c r="H163" s="24">
        <f>COUNTIF(QDM!$AH$2:$AH$2441,"&lt;="&amp;$A163)/COUNT(QDM!$AH$2:$AH$2441)</f>
        <v/>
      </c>
      <c r="I163" s="24">
        <f>ABS(C163-$B163)</f>
        <v/>
      </c>
      <c r="J163" s="24">
        <f>ABS(D163-$B163)</f>
        <v/>
      </c>
      <c r="K163" s="24">
        <f>ABS(E163-$B163)</f>
        <v/>
      </c>
      <c r="L163" s="24">
        <f>ABS(F163-$B163)</f>
        <v/>
      </c>
      <c r="M163" s="24">
        <f>ABS(G163-$B163)</f>
        <v/>
      </c>
      <c r="N163" s="24">
        <f>ABS(H163-$B163)</f>
        <v/>
      </c>
    </row>
    <row r="164">
      <c r="A164" s="18" t="n">
        <v>18</v>
      </c>
      <c r="B164" s="24">
        <f>COUNTIF(Data!$Z$2:$Z$2441,"&lt;="&amp;$A164)/COUNT(Data!$Z$2:$Z$2441)</f>
        <v/>
      </c>
      <c r="C164" s="24">
        <f>COUNTIF(Data!$Y$2:$Y$2441,"&lt;="&amp;$A164)/COUNT(Data!$Y$2:$Y$2441)</f>
        <v/>
      </c>
      <c r="D164" s="24">
        <f>COUNTIF(Delta!$O$2:$O$2441,"&lt;="&amp;$A164)/COUNT(Delta!$O$2:$O$2441)</f>
        <v/>
      </c>
      <c r="E164" s="24">
        <f>COUNTIF(Delta!$P$2:$P$2441,"&lt;="&amp;$A164)/COUNT(Delta!$P$2:$P$2441)</f>
        <v/>
      </c>
      <c r="F164" s="24">
        <f>COUNTIF(QM_gamma!$P$2:$P$2441,"&lt;="&amp;$A164)/COUNT(QM_gamma!$P$2:$P$2441)</f>
        <v/>
      </c>
      <c r="G164" s="24">
        <f>COUNTIF(QM_empirical!$S$2:$S$2441,"&lt;="&amp;$A164)/COUNT(QM_empirical!$S$2:$S$2441)</f>
        <v/>
      </c>
      <c r="H164" s="24">
        <f>COUNTIF(QDM!$AH$2:$AH$2441,"&lt;="&amp;$A164)/COUNT(QDM!$AH$2:$AH$2441)</f>
        <v/>
      </c>
      <c r="I164" s="24">
        <f>ABS(C164-$B164)</f>
        <v/>
      </c>
      <c r="J164" s="24">
        <f>ABS(D164-$B164)</f>
        <v/>
      </c>
      <c r="K164" s="24">
        <f>ABS(E164-$B164)</f>
        <v/>
      </c>
      <c r="L164" s="24">
        <f>ABS(F164-$B164)</f>
        <v/>
      </c>
      <c r="M164" s="24">
        <f>ABS(G164-$B164)</f>
        <v/>
      </c>
      <c r="N164" s="24">
        <f>ABS(H164-$B164)</f>
        <v/>
      </c>
    </row>
    <row r="165">
      <c r="A165" s="18" t="n">
        <v>19</v>
      </c>
      <c r="B165" s="24">
        <f>COUNTIF(Data!$Z$2:$Z$2441,"&lt;="&amp;$A165)/COUNT(Data!$Z$2:$Z$2441)</f>
        <v/>
      </c>
      <c r="C165" s="24">
        <f>COUNTIF(Data!$Y$2:$Y$2441,"&lt;="&amp;$A165)/COUNT(Data!$Y$2:$Y$2441)</f>
        <v/>
      </c>
      <c r="D165" s="24">
        <f>COUNTIF(Delta!$O$2:$O$2441,"&lt;="&amp;$A165)/COUNT(Delta!$O$2:$O$2441)</f>
        <v/>
      </c>
      <c r="E165" s="24">
        <f>COUNTIF(Delta!$P$2:$P$2441,"&lt;="&amp;$A165)/COUNT(Delta!$P$2:$P$2441)</f>
        <v/>
      </c>
      <c r="F165" s="24">
        <f>COUNTIF(QM_gamma!$P$2:$P$2441,"&lt;="&amp;$A165)/COUNT(QM_gamma!$P$2:$P$2441)</f>
        <v/>
      </c>
      <c r="G165" s="24">
        <f>COUNTIF(QM_empirical!$S$2:$S$2441,"&lt;="&amp;$A165)/COUNT(QM_empirical!$S$2:$S$2441)</f>
        <v/>
      </c>
      <c r="H165" s="24">
        <f>COUNTIF(QDM!$AH$2:$AH$2441,"&lt;="&amp;$A165)/COUNT(QDM!$AH$2:$AH$2441)</f>
        <v/>
      </c>
      <c r="I165" s="24">
        <f>ABS(C165-$B165)</f>
        <v/>
      </c>
      <c r="J165" s="24">
        <f>ABS(D165-$B165)</f>
        <v/>
      </c>
      <c r="K165" s="24">
        <f>ABS(E165-$B165)</f>
        <v/>
      </c>
      <c r="L165" s="24">
        <f>ABS(F165-$B165)</f>
        <v/>
      </c>
      <c r="M165" s="24">
        <f>ABS(G165-$B165)</f>
        <v/>
      </c>
      <c r="N165" s="24">
        <f>ABS(H165-$B165)</f>
        <v/>
      </c>
    </row>
    <row r="166">
      <c r="A166" s="18" t="n">
        <v>20</v>
      </c>
      <c r="B166" s="24">
        <f>COUNTIF(Data!$Z$2:$Z$2441,"&lt;="&amp;$A166)/COUNT(Data!$Z$2:$Z$2441)</f>
        <v/>
      </c>
      <c r="C166" s="24">
        <f>COUNTIF(Data!$Y$2:$Y$2441,"&lt;="&amp;$A166)/COUNT(Data!$Y$2:$Y$2441)</f>
        <v/>
      </c>
      <c r="D166" s="24">
        <f>COUNTIF(Delta!$O$2:$O$2441,"&lt;="&amp;$A166)/COUNT(Delta!$O$2:$O$2441)</f>
        <v/>
      </c>
      <c r="E166" s="24">
        <f>COUNTIF(Delta!$P$2:$P$2441,"&lt;="&amp;$A166)/COUNT(Delta!$P$2:$P$2441)</f>
        <v/>
      </c>
      <c r="F166" s="24">
        <f>COUNTIF(QM_gamma!$P$2:$P$2441,"&lt;="&amp;$A166)/COUNT(QM_gamma!$P$2:$P$2441)</f>
        <v/>
      </c>
      <c r="G166" s="24">
        <f>COUNTIF(QM_empirical!$S$2:$S$2441,"&lt;="&amp;$A166)/COUNT(QM_empirical!$S$2:$S$2441)</f>
        <v/>
      </c>
      <c r="H166" s="24">
        <f>COUNTIF(QDM!$AH$2:$AH$2441,"&lt;="&amp;$A166)/COUNT(QDM!$AH$2:$AH$2441)</f>
        <v/>
      </c>
      <c r="I166" s="24">
        <f>ABS(C166-$B166)</f>
        <v/>
      </c>
      <c r="J166" s="24">
        <f>ABS(D166-$B166)</f>
        <v/>
      </c>
      <c r="K166" s="24">
        <f>ABS(E166-$B166)</f>
        <v/>
      </c>
      <c r="L166" s="24">
        <f>ABS(F166-$B166)</f>
        <v/>
      </c>
      <c r="M166" s="24">
        <f>ABS(G166-$B166)</f>
        <v/>
      </c>
      <c r="N166" s="24">
        <f>ABS(H166-$B166)</f>
        <v/>
      </c>
    </row>
    <row r="167">
      <c r="A167" s="18" t="n">
        <v>21</v>
      </c>
      <c r="B167" s="24">
        <f>COUNTIF(Data!$Z$2:$Z$2441,"&lt;="&amp;$A167)/COUNT(Data!$Z$2:$Z$2441)</f>
        <v/>
      </c>
      <c r="C167" s="24">
        <f>COUNTIF(Data!$Y$2:$Y$2441,"&lt;="&amp;$A167)/COUNT(Data!$Y$2:$Y$2441)</f>
        <v/>
      </c>
      <c r="D167" s="24">
        <f>COUNTIF(Delta!$O$2:$O$2441,"&lt;="&amp;$A167)/COUNT(Delta!$O$2:$O$2441)</f>
        <v/>
      </c>
      <c r="E167" s="24">
        <f>COUNTIF(Delta!$P$2:$P$2441,"&lt;="&amp;$A167)/COUNT(Delta!$P$2:$P$2441)</f>
        <v/>
      </c>
      <c r="F167" s="24">
        <f>COUNTIF(QM_gamma!$P$2:$P$2441,"&lt;="&amp;$A167)/COUNT(QM_gamma!$P$2:$P$2441)</f>
        <v/>
      </c>
      <c r="G167" s="24">
        <f>COUNTIF(QM_empirical!$S$2:$S$2441,"&lt;="&amp;$A167)/COUNT(QM_empirical!$S$2:$S$2441)</f>
        <v/>
      </c>
      <c r="H167" s="24">
        <f>COUNTIF(QDM!$AH$2:$AH$2441,"&lt;="&amp;$A167)/COUNT(QDM!$AH$2:$AH$2441)</f>
        <v/>
      </c>
      <c r="I167" s="24">
        <f>ABS(C167-$B167)</f>
        <v/>
      </c>
      <c r="J167" s="24">
        <f>ABS(D167-$B167)</f>
        <v/>
      </c>
      <c r="K167" s="24">
        <f>ABS(E167-$B167)</f>
        <v/>
      </c>
      <c r="L167" s="24">
        <f>ABS(F167-$B167)</f>
        <v/>
      </c>
      <c r="M167" s="24">
        <f>ABS(G167-$B167)</f>
        <v/>
      </c>
      <c r="N167" s="24">
        <f>ABS(H167-$B167)</f>
        <v/>
      </c>
    </row>
    <row r="168">
      <c r="A168" s="18" t="n">
        <v>22</v>
      </c>
      <c r="B168" s="24">
        <f>COUNTIF(Data!$Z$2:$Z$2441,"&lt;="&amp;$A168)/COUNT(Data!$Z$2:$Z$2441)</f>
        <v/>
      </c>
      <c r="C168" s="24">
        <f>COUNTIF(Data!$Y$2:$Y$2441,"&lt;="&amp;$A168)/COUNT(Data!$Y$2:$Y$2441)</f>
        <v/>
      </c>
      <c r="D168" s="24">
        <f>COUNTIF(Delta!$O$2:$O$2441,"&lt;="&amp;$A168)/COUNT(Delta!$O$2:$O$2441)</f>
        <v/>
      </c>
      <c r="E168" s="24">
        <f>COUNTIF(Delta!$P$2:$P$2441,"&lt;="&amp;$A168)/COUNT(Delta!$P$2:$P$2441)</f>
        <v/>
      </c>
      <c r="F168" s="24">
        <f>COUNTIF(QM_gamma!$P$2:$P$2441,"&lt;="&amp;$A168)/COUNT(QM_gamma!$P$2:$P$2441)</f>
        <v/>
      </c>
      <c r="G168" s="24">
        <f>COUNTIF(QM_empirical!$S$2:$S$2441,"&lt;="&amp;$A168)/COUNT(QM_empirical!$S$2:$S$2441)</f>
        <v/>
      </c>
      <c r="H168" s="24">
        <f>COUNTIF(QDM!$AH$2:$AH$2441,"&lt;="&amp;$A168)/COUNT(QDM!$AH$2:$AH$2441)</f>
        <v/>
      </c>
      <c r="I168" s="24">
        <f>ABS(C168-$B168)</f>
        <v/>
      </c>
      <c r="J168" s="24">
        <f>ABS(D168-$B168)</f>
        <v/>
      </c>
      <c r="K168" s="24">
        <f>ABS(E168-$B168)</f>
        <v/>
      </c>
      <c r="L168" s="24">
        <f>ABS(F168-$B168)</f>
        <v/>
      </c>
      <c r="M168" s="24">
        <f>ABS(G168-$B168)</f>
        <v/>
      </c>
      <c r="N168" s="24">
        <f>ABS(H168-$B168)</f>
        <v/>
      </c>
    </row>
    <row r="169">
      <c r="A169" s="18" t="n">
        <v>23</v>
      </c>
      <c r="B169" s="24">
        <f>COUNTIF(Data!$Z$2:$Z$2441,"&lt;="&amp;$A169)/COUNT(Data!$Z$2:$Z$2441)</f>
        <v/>
      </c>
      <c r="C169" s="24">
        <f>COUNTIF(Data!$Y$2:$Y$2441,"&lt;="&amp;$A169)/COUNT(Data!$Y$2:$Y$2441)</f>
        <v/>
      </c>
      <c r="D169" s="24">
        <f>COUNTIF(Delta!$O$2:$O$2441,"&lt;="&amp;$A169)/COUNT(Delta!$O$2:$O$2441)</f>
        <v/>
      </c>
      <c r="E169" s="24">
        <f>COUNTIF(Delta!$P$2:$P$2441,"&lt;="&amp;$A169)/COUNT(Delta!$P$2:$P$2441)</f>
        <v/>
      </c>
      <c r="F169" s="24">
        <f>COUNTIF(QM_gamma!$P$2:$P$2441,"&lt;="&amp;$A169)/COUNT(QM_gamma!$P$2:$P$2441)</f>
        <v/>
      </c>
      <c r="G169" s="24">
        <f>COUNTIF(QM_empirical!$S$2:$S$2441,"&lt;="&amp;$A169)/COUNT(QM_empirical!$S$2:$S$2441)</f>
        <v/>
      </c>
      <c r="H169" s="24">
        <f>COUNTIF(QDM!$AH$2:$AH$2441,"&lt;="&amp;$A169)/COUNT(QDM!$AH$2:$AH$2441)</f>
        <v/>
      </c>
      <c r="I169" s="24">
        <f>ABS(C169-$B169)</f>
        <v/>
      </c>
      <c r="J169" s="24">
        <f>ABS(D169-$B169)</f>
        <v/>
      </c>
      <c r="K169" s="24">
        <f>ABS(E169-$B169)</f>
        <v/>
      </c>
      <c r="L169" s="24">
        <f>ABS(F169-$B169)</f>
        <v/>
      </c>
      <c r="M169" s="24">
        <f>ABS(G169-$B169)</f>
        <v/>
      </c>
      <c r="N169" s="24">
        <f>ABS(H169-$B169)</f>
        <v/>
      </c>
    </row>
    <row r="170">
      <c r="A170" s="18" t="n">
        <v>24</v>
      </c>
      <c r="B170" s="24">
        <f>COUNTIF(Data!$Z$2:$Z$2441,"&lt;="&amp;$A170)/COUNT(Data!$Z$2:$Z$2441)</f>
        <v/>
      </c>
      <c r="C170" s="24">
        <f>COUNTIF(Data!$Y$2:$Y$2441,"&lt;="&amp;$A170)/COUNT(Data!$Y$2:$Y$2441)</f>
        <v/>
      </c>
      <c r="D170" s="24">
        <f>COUNTIF(Delta!$O$2:$O$2441,"&lt;="&amp;$A170)/COUNT(Delta!$O$2:$O$2441)</f>
        <v/>
      </c>
      <c r="E170" s="24">
        <f>COUNTIF(Delta!$P$2:$P$2441,"&lt;="&amp;$A170)/COUNT(Delta!$P$2:$P$2441)</f>
        <v/>
      </c>
      <c r="F170" s="24">
        <f>COUNTIF(QM_gamma!$P$2:$P$2441,"&lt;="&amp;$A170)/COUNT(QM_gamma!$P$2:$P$2441)</f>
        <v/>
      </c>
      <c r="G170" s="24">
        <f>COUNTIF(QM_empirical!$S$2:$S$2441,"&lt;="&amp;$A170)/COUNT(QM_empirical!$S$2:$S$2441)</f>
        <v/>
      </c>
      <c r="H170" s="24">
        <f>COUNTIF(QDM!$AH$2:$AH$2441,"&lt;="&amp;$A170)/COUNT(QDM!$AH$2:$AH$2441)</f>
        <v/>
      </c>
      <c r="I170" s="24">
        <f>ABS(C170-$B170)</f>
        <v/>
      </c>
      <c r="J170" s="24">
        <f>ABS(D170-$B170)</f>
        <v/>
      </c>
      <c r="K170" s="24">
        <f>ABS(E170-$B170)</f>
        <v/>
      </c>
      <c r="L170" s="24">
        <f>ABS(F170-$B170)</f>
        <v/>
      </c>
      <c r="M170" s="24">
        <f>ABS(G170-$B170)</f>
        <v/>
      </c>
      <c r="N170" s="24">
        <f>ABS(H170-$B170)</f>
        <v/>
      </c>
    </row>
    <row r="171">
      <c r="A171" s="18" t="n">
        <v>25</v>
      </c>
      <c r="B171" s="24">
        <f>COUNTIF(Data!$Z$2:$Z$2441,"&lt;="&amp;$A171)/COUNT(Data!$Z$2:$Z$2441)</f>
        <v/>
      </c>
      <c r="C171" s="24">
        <f>COUNTIF(Data!$Y$2:$Y$2441,"&lt;="&amp;$A171)/COUNT(Data!$Y$2:$Y$2441)</f>
        <v/>
      </c>
      <c r="D171" s="24">
        <f>COUNTIF(Delta!$O$2:$O$2441,"&lt;="&amp;$A171)/COUNT(Delta!$O$2:$O$2441)</f>
        <v/>
      </c>
      <c r="E171" s="24">
        <f>COUNTIF(Delta!$P$2:$P$2441,"&lt;="&amp;$A171)/COUNT(Delta!$P$2:$P$2441)</f>
        <v/>
      </c>
      <c r="F171" s="24">
        <f>COUNTIF(QM_gamma!$P$2:$P$2441,"&lt;="&amp;$A171)/COUNT(QM_gamma!$P$2:$P$2441)</f>
        <v/>
      </c>
      <c r="G171" s="24">
        <f>COUNTIF(QM_empirical!$S$2:$S$2441,"&lt;="&amp;$A171)/COUNT(QM_empirical!$S$2:$S$2441)</f>
        <v/>
      </c>
      <c r="H171" s="24">
        <f>COUNTIF(QDM!$AH$2:$AH$2441,"&lt;="&amp;$A171)/COUNT(QDM!$AH$2:$AH$2441)</f>
        <v/>
      </c>
      <c r="I171" s="24">
        <f>ABS(C171-$B171)</f>
        <v/>
      </c>
      <c r="J171" s="24">
        <f>ABS(D171-$B171)</f>
        <v/>
      </c>
      <c r="K171" s="24">
        <f>ABS(E171-$B171)</f>
        <v/>
      </c>
      <c r="L171" s="24">
        <f>ABS(F171-$B171)</f>
        <v/>
      </c>
      <c r="M171" s="24">
        <f>ABS(G171-$B171)</f>
        <v/>
      </c>
      <c r="N171" s="24">
        <f>ABS(H171-$B171)</f>
        <v/>
      </c>
    </row>
    <row r="172">
      <c r="A172" s="18" t="n">
        <v>26</v>
      </c>
      <c r="B172" s="24">
        <f>COUNTIF(Data!$Z$2:$Z$2441,"&lt;="&amp;$A172)/COUNT(Data!$Z$2:$Z$2441)</f>
        <v/>
      </c>
      <c r="C172" s="24">
        <f>COUNTIF(Data!$Y$2:$Y$2441,"&lt;="&amp;$A172)/COUNT(Data!$Y$2:$Y$2441)</f>
        <v/>
      </c>
      <c r="D172" s="24">
        <f>COUNTIF(Delta!$O$2:$O$2441,"&lt;="&amp;$A172)/COUNT(Delta!$O$2:$O$2441)</f>
        <v/>
      </c>
      <c r="E172" s="24">
        <f>COUNTIF(Delta!$P$2:$P$2441,"&lt;="&amp;$A172)/COUNT(Delta!$P$2:$P$2441)</f>
        <v/>
      </c>
      <c r="F172" s="24">
        <f>COUNTIF(QM_gamma!$P$2:$P$2441,"&lt;="&amp;$A172)/COUNT(QM_gamma!$P$2:$P$2441)</f>
        <v/>
      </c>
      <c r="G172" s="24">
        <f>COUNTIF(QM_empirical!$S$2:$S$2441,"&lt;="&amp;$A172)/COUNT(QM_empirical!$S$2:$S$2441)</f>
        <v/>
      </c>
      <c r="H172" s="24">
        <f>COUNTIF(QDM!$AH$2:$AH$2441,"&lt;="&amp;$A172)/COUNT(QDM!$AH$2:$AH$2441)</f>
        <v/>
      </c>
      <c r="I172" s="24">
        <f>ABS(C172-$B172)</f>
        <v/>
      </c>
      <c r="J172" s="24">
        <f>ABS(D172-$B172)</f>
        <v/>
      </c>
      <c r="K172" s="24">
        <f>ABS(E172-$B172)</f>
        <v/>
      </c>
      <c r="L172" s="24">
        <f>ABS(F172-$B172)</f>
        <v/>
      </c>
      <c r="M172" s="24">
        <f>ABS(G172-$B172)</f>
        <v/>
      </c>
      <c r="N172" s="24">
        <f>ABS(H172-$B172)</f>
        <v/>
      </c>
    </row>
    <row r="173">
      <c r="A173" s="18" t="n">
        <v>27</v>
      </c>
      <c r="B173" s="24">
        <f>COUNTIF(Data!$Z$2:$Z$2441,"&lt;="&amp;$A173)/COUNT(Data!$Z$2:$Z$2441)</f>
        <v/>
      </c>
      <c r="C173" s="24">
        <f>COUNTIF(Data!$Y$2:$Y$2441,"&lt;="&amp;$A173)/COUNT(Data!$Y$2:$Y$2441)</f>
        <v/>
      </c>
      <c r="D173" s="24">
        <f>COUNTIF(Delta!$O$2:$O$2441,"&lt;="&amp;$A173)/COUNT(Delta!$O$2:$O$2441)</f>
        <v/>
      </c>
      <c r="E173" s="24">
        <f>COUNTIF(Delta!$P$2:$P$2441,"&lt;="&amp;$A173)/COUNT(Delta!$P$2:$P$2441)</f>
        <v/>
      </c>
      <c r="F173" s="24">
        <f>COUNTIF(QM_gamma!$P$2:$P$2441,"&lt;="&amp;$A173)/COUNT(QM_gamma!$P$2:$P$2441)</f>
        <v/>
      </c>
      <c r="G173" s="24">
        <f>COUNTIF(QM_empirical!$S$2:$S$2441,"&lt;="&amp;$A173)/COUNT(QM_empirical!$S$2:$S$2441)</f>
        <v/>
      </c>
      <c r="H173" s="24">
        <f>COUNTIF(QDM!$AH$2:$AH$2441,"&lt;="&amp;$A173)/COUNT(QDM!$AH$2:$AH$2441)</f>
        <v/>
      </c>
      <c r="I173" s="24">
        <f>ABS(C173-$B173)</f>
        <v/>
      </c>
      <c r="J173" s="24">
        <f>ABS(D173-$B173)</f>
        <v/>
      </c>
      <c r="K173" s="24">
        <f>ABS(E173-$B173)</f>
        <v/>
      </c>
      <c r="L173" s="24">
        <f>ABS(F173-$B173)</f>
        <v/>
      </c>
      <c r="M173" s="24">
        <f>ABS(G173-$B173)</f>
        <v/>
      </c>
      <c r="N173" s="24">
        <f>ABS(H173-$B173)</f>
        <v/>
      </c>
    </row>
    <row r="174">
      <c r="A174" s="18" t="n">
        <v>28</v>
      </c>
      <c r="B174" s="24">
        <f>COUNTIF(Data!$Z$2:$Z$2441,"&lt;="&amp;$A174)/COUNT(Data!$Z$2:$Z$2441)</f>
        <v/>
      </c>
      <c r="C174" s="24">
        <f>COUNTIF(Data!$Y$2:$Y$2441,"&lt;="&amp;$A174)/COUNT(Data!$Y$2:$Y$2441)</f>
        <v/>
      </c>
      <c r="D174" s="24">
        <f>COUNTIF(Delta!$O$2:$O$2441,"&lt;="&amp;$A174)/COUNT(Delta!$O$2:$O$2441)</f>
        <v/>
      </c>
      <c r="E174" s="24">
        <f>COUNTIF(Delta!$P$2:$P$2441,"&lt;="&amp;$A174)/COUNT(Delta!$P$2:$P$2441)</f>
        <v/>
      </c>
      <c r="F174" s="24">
        <f>COUNTIF(QM_gamma!$P$2:$P$2441,"&lt;="&amp;$A174)/COUNT(QM_gamma!$P$2:$P$2441)</f>
        <v/>
      </c>
      <c r="G174" s="24">
        <f>COUNTIF(QM_empirical!$S$2:$S$2441,"&lt;="&amp;$A174)/COUNT(QM_empirical!$S$2:$S$2441)</f>
        <v/>
      </c>
      <c r="H174" s="24">
        <f>COUNTIF(QDM!$AH$2:$AH$2441,"&lt;="&amp;$A174)/COUNT(QDM!$AH$2:$AH$2441)</f>
        <v/>
      </c>
      <c r="I174" s="24">
        <f>ABS(C174-$B174)</f>
        <v/>
      </c>
      <c r="J174" s="24">
        <f>ABS(D174-$B174)</f>
        <v/>
      </c>
      <c r="K174" s="24">
        <f>ABS(E174-$B174)</f>
        <v/>
      </c>
      <c r="L174" s="24">
        <f>ABS(F174-$B174)</f>
        <v/>
      </c>
      <c r="M174" s="24">
        <f>ABS(G174-$B174)</f>
        <v/>
      </c>
      <c r="N174" s="24">
        <f>ABS(H174-$B174)</f>
        <v/>
      </c>
    </row>
    <row r="175">
      <c r="A175" s="18" t="n">
        <v>29</v>
      </c>
      <c r="B175" s="24">
        <f>COUNTIF(Data!$Z$2:$Z$2441,"&lt;="&amp;$A175)/COUNT(Data!$Z$2:$Z$2441)</f>
        <v/>
      </c>
      <c r="C175" s="24">
        <f>COUNTIF(Data!$Y$2:$Y$2441,"&lt;="&amp;$A175)/COUNT(Data!$Y$2:$Y$2441)</f>
        <v/>
      </c>
      <c r="D175" s="24">
        <f>COUNTIF(Delta!$O$2:$O$2441,"&lt;="&amp;$A175)/COUNT(Delta!$O$2:$O$2441)</f>
        <v/>
      </c>
      <c r="E175" s="24">
        <f>COUNTIF(Delta!$P$2:$P$2441,"&lt;="&amp;$A175)/COUNT(Delta!$P$2:$P$2441)</f>
        <v/>
      </c>
      <c r="F175" s="24">
        <f>COUNTIF(QM_gamma!$P$2:$P$2441,"&lt;="&amp;$A175)/COUNT(QM_gamma!$P$2:$P$2441)</f>
        <v/>
      </c>
      <c r="G175" s="24">
        <f>COUNTIF(QM_empirical!$S$2:$S$2441,"&lt;="&amp;$A175)/COUNT(QM_empirical!$S$2:$S$2441)</f>
        <v/>
      </c>
      <c r="H175" s="24">
        <f>COUNTIF(QDM!$AH$2:$AH$2441,"&lt;="&amp;$A175)/COUNT(QDM!$AH$2:$AH$2441)</f>
        <v/>
      </c>
      <c r="I175" s="24">
        <f>ABS(C175-$B175)</f>
        <v/>
      </c>
      <c r="J175" s="24">
        <f>ABS(D175-$B175)</f>
        <v/>
      </c>
      <c r="K175" s="24">
        <f>ABS(E175-$B175)</f>
        <v/>
      </c>
      <c r="L175" s="24">
        <f>ABS(F175-$B175)</f>
        <v/>
      </c>
      <c r="M175" s="24">
        <f>ABS(G175-$B175)</f>
        <v/>
      </c>
      <c r="N175" s="24">
        <f>ABS(H175-$B175)</f>
        <v/>
      </c>
    </row>
    <row r="176">
      <c r="A176" s="18" t="n">
        <v>30</v>
      </c>
      <c r="B176" s="24">
        <f>COUNTIF(Data!$Z$2:$Z$2441,"&lt;="&amp;$A176)/COUNT(Data!$Z$2:$Z$2441)</f>
        <v/>
      </c>
      <c r="C176" s="24">
        <f>COUNTIF(Data!$Y$2:$Y$2441,"&lt;="&amp;$A176)/COUNT(Data!$Y$2:$Y$2441)</f>
        <v/>
      </c>
      <c r="D176" s="24">
        <f>COUNTIF(Delta!$O$2:$O$2441,"&lt;="&amp;$A176)/COUNT(Delta!$O$2:$O$2441)</f>
        <v/>
      </c>
      <c r="E176" s="24">
        <f>COUNTIF(Delta!$P$2:$P$2441,"&lt;="&amp;$A176)/COUNT(Delta!$P$2:$P$2441)</f>
        <v/>
      </c>
      <c r="F176" s="24">
        <f>COUNTIF(QM_gamma!$P$2:$P$2441,"&lt;="&amp;$A176)/COUNT(QM_gamma!$P$2:$P$2441)</f>
        <v/>
      </c>
      <c r="G176" s="24">
        <f>COUNTIF(QM_empirical!$S$2:$S$2441,"&lt;="&amp;$A176)/COUNT(QM_empirical!$S$2:$S$2441)</f>
        <v/>
      </c>
      <c r="H176" s="24">
        <f>COUNTIF(QDM!$AH$2:$AH$2441,"&lt;="&amp;$A176)/COUNT(QDM!$AH$2:$AH$2441)</f>
        <v/>
      </c>
      <c r="I176" s="24">
        <f>ABS(C176-$B176)</f>
        <v/>
      </c>
      <c r="J176" s="24">
        <f>ABS(D176-$B176)</f>
        <v/>
      </c>
      <c r="K176" s="24">
        <f>ABS(E176-$B176)</f>
        <v/>
      </c>
      <c r="L176" s="24">
        <f>ABS(F176-$B176)</f>
        <v/>
      </c>
      <c r="M176" s="24">
        <f>ABS(G176-$B176)</f>
        <v/>
      </c>
      <c r="N176" s="24">
        <f>ABS(H176-$B176)</f>
        <v/>
      </c>
    </row>
    <row r="177">
      <c r="A177" s="18" t="n">
        <v>31</v>
      </c>
      <c r="B177" s="24">
        <f>COUNTIF(Data!$Z$2:$Z$2441,"&lt;="&amp;$A177)/COUNT(Data!$Z$2:$Z$2441)</f>
        <v/>
      </c>
      <c r="C177" s="24">
        <f>COUNTIF(Data!$Y$2:$Y$2441,"&lt;="&amp;$A177)/COUNT(Data!$Y$2:$Y$2441)</f>
        <v/>
      </c>
      <c r="D177" s="24">
        <f>COUNTIF(Delta!$O$2:$O$2441,"&lt;="&amp;$A177)/COUNT(Delta!$O$2:$O$2441)</f>
        <v/>
      </c>
      <c r="E177" s="24">
        <f>COUNTIF(Delta!$P$2:$P$2441,"&lt;="&amp;$A177)/COUNT(Delta!$P$2:$P$2441)</f>
        <v/>
      </c>
      <c r="F177" s="24">
        <f>COUNTIF(QM_gamma!$P$2:$P$2441,"&lt;="&amp;$A177)/COUNT(QM_gamma!$P$2:$P$2441)</f>
        <v/>
      </c>
      <c r="G177" s="24">
        <f>COUNTIF(QM_empirical!$S$2:$S$2441,"&lt;="&amp;$A177)/COUNT(QM_empirical!$S$2:$S$2441)</f>
        <v/>
      </c>
      <c r="H177" s="24">
        <f>COUNTIF(QDM!$AH$2:$AH$2441,"&lt;="&amp;$A177)/COUNT(QDM!$AH$2:$AH$2441)</f>
        <v/>
      </c>
      <c r="I177" s="24">
        <f>ABS(C177-$B177)</f>
        <v/>
      </c>
      <c r="J177" s="24">
        <f>ABS(D177-$B177)</f>
        <v/>
      </c>
      <c r="K177" s="24">
        <f>ABS(E177-$B177)</f>
        <v/>
      </c>
      <c r="L177" s="24">
        <f>ABS(F177-$B177)</f>
        <v/>
      </c>
      <c r="M177" s="24">
        <f>ABS(G177-$B177)</f>
        <v/>
      </c>
      <c r="N177" s="24">
        <f>ABS(H177-$B177)</f>
        <v/>
      </c>
    </row>
    <row r="178">
      <c r="A178" s="18" t="n">
        <v>32</v>
      </c>
      <c r="B178" s="24">
        <f>COUNTIF(Data!$Z$2:$Z$2441,"&lt;="&amp;$A178)/COUNT(Data!$Z$2:$Z$2441)</f>
        <v/>
      </c>
      <c r="C178" s="24">
        <f>COUNTIF(Data!$Y$2:$Y$2441,"&lt;="&amp;$A178)/COUNT(Data!$Y$2:$Y$2441)</f>
        <v/>
      </c>
      <c r="D178" s="24">
        <f>COUNTIF(Delta!$O$2:$O$2441,"&lt;="&amp;$A178)/COUNT(Delta!$O$2:$O$2441)</f>
        <v/>
      </c>
      <c r="E178" s="24">
        <f>COUNTIF(Delta!$P$2:$P$2441,"&lt;="&amp;$A178)/COUNT(Delta!$P$2:$P$2441)</f>
        <v/>
      </c>
      <c r="F178" s="24">
        <f>COUNTIF(QM_gamma!$P$2:$P$2441,"&lt;="&amp;$A178)/COUNT(QM_gamma!$P$2:$P$2441)</f>
        <v/>
      </c>
      <c r="G178" s="24">
        <f>COUNTIF(QM_empirical!$S$2:$S$2441,"&lt;="&amp;$A178)/COUNT(QM_empirical!$S$2:$S$2441)</f>
        <v/>
      </c>
      <c r="H178" s="24">
        <f>COUNTIF(QDM!$AH$2:$AH$2441,"&lt;="&amp;$A178)/COUNT(QDM!$AH$2:$AH$2441)</f>
        <v/>
      </c>
      <c r="I178" s="24">
        <f>ABS(C178-$B178)</f>
        <v/>
      </c>
      <c r="J178" s="24">
        <f>ABS(D178-$B178)</f>
        <v/>
      </c>
      <c r="K178" s="24">
        <f>ABS(E178-$B178)</f>
        <v/>
      </c>
      <c r="L178" s="24">
        <f>ABS(F178-$B178)</f>
        <v/>
      </c>
      <c r="M178" s="24">
        <f>ABS(G178-$B178)</f>
        <v/>
      </c>
      <c r="N178" s="24">
        <f>ABS(H178-$B178)</f>
        <v/>
      </c>
    </row>
    <row r="179">
      <c r="A179" s="18" t="n">
        <v>33</v>
      </c>
      <c r="B179" s="24">
        <f>COUNTIF(Data!$Z$2:$Z$2441,"&lt;="&amp;$A179)/COUNT(Data!$Z$2:$Z$2441)</f>
        <v/>
      </c>
      <c r="C179" s="24">
        <f>COUNTIF(Data!$Y$2:$Y$2441,"&lt;="&amp;$A179)/COUNT(Data!$Y$2:$Y$2441)</f>
        <v/>
      </c>
      <c r="D179" s="24">
        <f>COUNTIF(Delta!$O$2:$O$2441,"&lt;="&amp;$A179)/COUNT(Delta!$O$2:$O$2441)</f>
        <v/>
      </c>
      <c r="E179" s="24">
        <f>COUNTIF(Delta!$P$2:$P$2441,"&lt;="&amp;$A179)/COUNT(Delta!$P$2:$P$2441)</f>
        <v/>
      </c>
      <c r="F179" s="24">
        <f>COUNTIF(QM_gamma!$P$2:$P$2441,"&lt;="&amp;$A179)/COUNT(QM_gamma!$P$2:$P$2441)</f>
        <v/>
      </c>
      <c r="G179" s="24">
        <f>COUNTIF(QM_empirical!$S$2:$S$2441,"&lt;="&amp;$A179)/COUNT(QM_empirical!$S$2:$S$2441)</f>
        <v/>
      </c>
      <c r="H179" s="24">
        <f>COUNTIF(QDM!$AH$2:$AH$2441,"&lt;="&amp;$A179)/COUNT(QDM!$AH$2:$AH$2441)</f>
        <v/>
      </c>
      <c r="I179" s="24">
        <f>ABS(C179-$B179)</f>
        <v/>
      </c>
      <c r="J179" s="24">
        <f>ABS(D179-$B179)</f>
        <v/>
      </c>
      <c r="K179" s="24">
        <f>ABS(E179-$B179)</f>
        <v/>
      </c>
      <c r="L179" s="24">
        <f>ABS(F179-$B179)</f>
        <v/>
      </c>
      <c r="M179" s="24">
        <f>ABS(G179-$B179)</f>
        <v/>
      </c>
      <c r="N179" s="24">
        <f>ABS(H179-$B179)</f>
        <v/>
      </c>
    </row>
    <row r="180">
      <c r="A180" s="18" t="n">
        <v>34</v>
      </c>
      <c r="B180" s="24">
        <f>COUNTIF(Data!$Z$2:$Z$2441,"&lt;="&amp;$A180)/COUNT(Data!$Z$2:$Z$2441)</f>
        <v/>
      </c>
      <c r="C180" s="24">
        <f>COUNTIF(Data!$Y$2:$Y$2441,"&lt;="&amp;$A180)/COUNT(Data!$Y$2:$Y$2441)</f>
        <v/>
      </c>
      <c r="D180" s="24">
        <f>COUNTIF(Delta!$O$2:$O$2441,"&lt;="&amp;$A180)/COUNT(Delta!$O$2:$O$2441)</f>
        <v/>
      </c>
      <c r="E180" s="24">
        <f>COUNTIF(Delta!$P$2:$P$2441,"&lt;="&amp;$A180)/COUNT(Delta!$P$2:$P$2441)</f>
        <v/>
      </c>
      <c r="F180" s="24">
        <f>COUNTIF(QM_gamma!$P$2:$P$2441,"&lt;="&amp;$A180)/COUNT(QM_gamma!$P$2:$P$2441)</f>
        <v/>
      </c>
      <c r="G180" s="24">
        <f>COUNTIF(QM_empirical!$S$2:$S$2441,"&lt;="&amp;$A180)/COUNT(QM_empirical!$S$2:$S$2441)</f>
        <v/>
      </c>
      <c r="H180" s="24">
        <f>COUNTIF(QDM!$AH$2:$AH$2441,"&lt;="&amp;$A180)/COUNT(QDM!$AH$2:$AH$2441)</f>
        <v/>
      </c>
      <c r="I180" s="24">
        <f>ABS(C180-$B180)</f>
        <v/>
      </c>
      <c r="J180" s="24">
        <f>ABS(D180-$B180)</f>
        <v/>
      </c>
      <c r="K180" s="24">
        <f>ABS(E180-$B180)</f>
        <v/>
      </c>
      <c r="L180" s="24">
        <f>ABS(F180-$B180)</f>
        <v/>
      </c>
      <c r="M180" s="24">
        <f>ABS(G180-$B180)</f>
        <v/>
      </c>
      <c r="N180" s="24">
        <f>ABS(H180-$B180)</f>
        <v/>
      </c>
    </row>
    <row r="181">
      <c r="A181" s="18" t="n">
        <v>35</v>
      </c>
      <c r="B181" s="24">
        <f>COUNTIF(Data!$Z$2:$Z$2441,"&lt;="&amp;$A181)/COUNT(Data!$Z$2:$Z$2441)</f>
        <v/>
      </c>
      <c r="C181" s="24">
        <f>COUNTIF(Data!$Y$2:$Y$2441,"&lt;="&amp;$A181)/COUNT(Data!$Y$2:$Y$2441)</f>
        <v/>
      </c>
      <c r="D181" s="24">
        <f>COUNTIF(Delta!$O$2:$O$2441,"&lt;="&amp;$A181)/COUNT(Delta!$O$2:$O$2441)</f>
        <v/>
      </c>
      <c r="E181" s="24">
        <f>COUNTIF(Delta!$P$2:$P$2441,"&lt;="&amp;$A181)/COUNT(Delta!$P$2:$P$2441)</f>
        <v/>
      </c>
      <c r="F181" s="24">
        <f>COUNTIF(QM_gamma!$P$2:$P$2441,"&lt;="&amp;$A181)/COUNT(QM_gamma!$P$2:$P$2441)</f>
        <v/>
      </c>
      <c r="G181" s="24">
        <f>COUNTIF(QM_empirical!$S$2:$S$2441,"&lt;="&amp;$A181)/COUNT(QM_empirical!$S$2:$S$2441)</f>
        <v/>
      </c>
      <c r="H181" s="24">
        <f>COUNTIF(QDM!$AH$2:$AH$2441,"&lt;="&amp;$A181)/COUNT(QDM!$AH$2:$AH$2441)</f>
        <v/>
      </c>
      <c r="I181" s="24">
        <f>ABS(C181-$B181)</f>
        <v/>
      </c>
      <c r="J181" s="24">
        <f>ABS(D181-$B181)</f>
        <v/>
      </c>
      <c r="K181" s="24">
        <f>ABS(E181-$B181)</f>
        <v/>
      </c>
      <c r="L181" s="24">
        <f>ABS(F181-$B181)</f>
        <v/>
      </c>
      <c r="M181" s="24">
        <f>ABS(G181-$B181)</f>
        <v/>
      </c>
      <c r="N181" s="24">
        <f>ABS(H181-$B181)</f>
        <v/>
      </c>
    </row>
    <row r="182">
      <c r="A182" s="18" t="n">
        <v>36</v>
      </c>
      <c r="B182" s="24">
        <f>COUNTIF(Data!$Z$2:$Z$2441,"&lt;="&amp;$A182)/COUNT(Data!$Z$2:$Z$2441)</f>
        <v/>
      </c>
      <c r="C182" s="24">
        <f>COUNTIF(Data!$Y$2:$Y$2441,"&lt;="&amp;$A182)/COUNT(Data!$Y$2:$Y$2441)</f>
        <v/>
      </c>
      <c r="D182" s="24">
        <f>COUNTIF(Delta!$O$2:$O$2441,"&lt;="&amp;$A182)/COUNT(Delta!$O$2:$O$2441)</f>
        <v/>
      </c>
      <c r="E182" s="24">
        <f>COUNTIF(Delta!$P$2:$P$2441,"&lt;="&amp;$A182)/COUNT(Delta!$P$2:$P$2441)</f>
        <v/>
      </c>
      <c r="F182" s="24">
        <f>COUNTIF(QM_gamma!$P$2:$P$2441,"&lt;="&amp;$A182)/COUNT(QM_gamma!$P$2:$P$2441)</f>
        <v/>
      </c>
      <c r="G182" s="24">
        <f>COUNTIF(QM_empirical!$S$2:$S$2441,"&lt;="&amp;$A182)/COUNT(QM_empirical!$S$2:$S$2441)</f>
        <v/>
      </c>
      <c r="H182" s="24">
        <f>COUNTIF(QDM!$AH$2:$AH$2441,"&lt;="&amp;$A182)/COUNT(QDM!$AH$2:$AH$2441)</f>
        <v/>
      </c>
      <c r="I182" s="24">
        <f>ABS(C182-$B182)</f>
        <v/>
      </c>
      <c r="J182" s="24">
        <f>ABS(D182-$B182)</f>
        <v/>
      </c>
      <c r="K182" s="24">
        <f>ABS(E182-$B182)</f>
        <v/>
      </c>
      <c r="L182" s="24">
        <f>ABS(F182-$B182)</f>
        <v/>
      </c>
      <c r="M182" s="24">
        <f>ABS(G182-$B182)</f>
        <v/>
      </c>
      <c r="N182" s="24">
        <f>ABS(H182-$B182)</f>
        <v/>
      </c>
    </row>
    <row r="183">
      <c r="A183" s="18" t="n">
        <v>37</v>
      </c>
      <c r="B183" s="24">
        <f>COUNTIF(Data!$Z$2:$Z$2441,"&lt;="&amp;$A183)/COUNT(Data!$Z$2:$Z$2441)</f>
        <v/>
      </c>
      <c r="C183" s="24">
        <f>COUNTIF(Data!$Y$2:$Y$2441,"&lt;="&amp;$A183)/COUNT(Data!$Y$2:$Y$2441)</f>
        <v/>
      </c>
      <c r="D183" s="24">
        <f>COUNTIF(Delta!$O$2:$O$2441,"&lt;="&amp;$A183)/COUNT(Delta!$O$2:$O$2441)</f>
        <v/>
      </c>
      <c r="E183" s="24">
        <f>COUNTIF(Delta!$P$2:$P$2441,"&lt;="&amp;$A183)/COUNT(Delta!$P$2:$P$2441)</f>
        <v/>
      </c>
      <c r="F183" s="24">
        <f>COUNTIF(QM_gamma!$P$2:$P$2441,"&lt;="&amp;$A183)/COUNT(QM_gamma!$P$2:$P$2441)</f>
        <v/>
      </c>
      <c r="G183" s="24">
        <f>COUNTIF(QM_empirical!$S$2:$S$2441,"&lt;="&amp;$A183)/COUNT(QM_empirical!$S$2:$S$2441)</f>
        <v/>
      </c>
      <c r="H183" s="24">
        <f>COUNTIF(QDM!$AH$2:$AH$2441,"&lt;="&amp;$A183)/COUNT(QDM!$AH$2:$AH$2441)</f>
        <v/>
      </c>
      <c r="I183" s="24">
        <f>ABS(C183-$B183)</f>
        <v/>
      </c>
      <c r="J183" s="24">
        <f>ABS(D183-$B183)</f>
        <v/>
      </c>
      <c r="K183" s="24">
        <f>ABS(E183-$B183)</f>
        <v/>
      </c>
      <c r="L183" s="24">
        <f>ABS(F183-$B183)</f>
        <v/>
      </c>
      <c r="M183" s="24">
        <f>ABS(G183-$B183)</f>
        <v/>
      </c>
      <c r="N183" s="24">
        <f>ABS(H183-$B183)</f>
        <v/>
      </c>
    </row>
    <row r="184">
      <c r="A184" s="18" t="n">
        <v>38</v>
      </c>
      <c r="B184" s="24">
        <f>COUNTIF(Data!$Z$2:$Z$2441,"&lt;="&amp;$A184)/COUNT(Data!$Z$2:$Z$2441)</f>
        <v/>
      </c>
      <c r="C184" s="24">
        <f>COUNTIF(Data!$Y$2:$Y$2441,"&lt;="&amp;$A184)/COUNT(Data!$Y$2:$Y$2441)</f>
        <v/>
      </c>
      <c r="D184" s="24">
        <f>COUNTIF(Delta!$O$2:$O$2441,"&lt;="&amp;$A184)/COUNT(Delta!$O$2:$O$2441)</f>
        <v/>
      </c>
      <c r="E184" s="24">
        <f>COUNTIF(Delta!$P$2:$P$2441,"&lt;="&amp;$A184)/COUNT(Delta!$P$2:$P$2441)</f>
        <v/>
      </c>
      <c r="F184" s="24">
        <f>COUNTIF(QM_gamma!$P$2:$P$2441,"&lt;="&amp;$A184)/COUNT(QM_gamma!$P$2:$P$2441)</f>
        <v/>
      </c>
      <c r="G184" s="24">
        <f>COUNTIF(QM_empirical!$S$2:$S$2441,"&lt;="&amp;$A184)/COUNT(QM_empirical!$S$2:$S$2441)</f>
        <v/>
      </c>
      <c r="H184" s="24">
        <f>COUNTIF(QDM!$AH$2:$AH$2441,"&lt;="&amp;$A184)/COUNT(QDM!$AH$2:$AH$2441)</f>
        <v/>
      </c>
      <c r="I184" s="24">
        <f>ABS(C184-$B184)</f>
        <v/>
      </c>
      <c r="J184" s="24">
        <f>ABS(D184-$B184)</f>
        <v/>
      </c>
      <c r="K184" s="24">
        <f>ABS(E184-$B184)</f>
        <v/>
      </c>
      <c r="L184" s="24">
        <f>ABS(F184-$B184)</f>
        <v/>
      </c>
      <c r="M184" s="24">
        <f>ABS(G184-$B184)</f>
        <v/>
      </c>
      <c r="N184" s="24">
        <f>ABS(H184-$B184)</f>
        <v/>
      </c>
    </row>
    <row r="185">
      <c r="A185" s="18" t="n">
        <v>39</v>
      </c>
      <c r="B185" s="24">
        <f>COUNTIF(Data!$Z$2:$Z$2441,"&lt;="&amp;$A185)/COUNT(Data!$Z$2:$Z$2441)</f>
        <v/>
      </c>
      <c r="C185" s="24">
        <f>COUNTIF(Data!$Y$2:$Y$2441,"&lt;="&amp;$A185)/COUNT(Data!$Y$2:$Y$2441)</f>
        <v/>
      </c>
      <c r="D185" s="24">
        <f>COUNTIF(Delta!$O$2:$O$2441,"&lt;="&amp;$A185)/COUNT(Delta!$O$2:$O$2441)</f>
        <v/>
      </c>
      <c r="E185" s="24">
        <f>COUNTIF(Delta!$P$2:$P$2441,"&lt;="&amp;$A185)/COUNT(Delta!$P$2:$P$2441)</f>
        <v/>
      </c>
      <c r="F185" s="24">
        <f>COUNTIF(QM_gamma!$P$2:$P$2441,"&lt;="&amp;$A185)/COUNT(QM_gamma!$P$2:$P$2441)</f>
        <v/>
      </c>
      <c r="G185" s="24">
        <f>COUNTIF(QM_empirical!$S$2:$S$2441,"&lt;="&amp;$A185)/COUNT(QM_empirical!$S$2:$S$2441)</f>
        <v/>
      </c>
      <c r="H185" s="24">
        <f>COUNTIF(QDM!$AH$2:$AH$2441,"&lt;="&amp;$A185)/COUNT(QDM!$AH$2:$AH$2441)</f>
        <v/>
      </c>
      <c r="I185" s="24">
        <f>ABS(C185-$B185)</f>
        <v/>
      </c>
      <c r="J185" s="24">
        <f>ABS(D185-$B185)</f>
        <v/>
      </c>
      <c r="K185" s="24">
        <f>ABS(E185-$B185)</f>
        <v/>
      </c>
      <c r="L185" s="24">
        <f>ABS(F185-$B185)</f>
        <v/>
      </c>
      <c r="M185" s="24">
        <f>ABS(G185-$B185)</f>
        <v/>
      </c>
      <c r="N185" s="24">
        <f>ABS(H185-$B185)</f>
        <v/>
      </c>
    </row>
    <row r="186">
      <c r="A186" s="18" t="n">
        <v>40</v>
      </c>
      <c r="B186" s="24">
        <f>COUNTIF(Data!$Z$2:$Z$2441,"&lt;="&amp;$A186)/COUNT(Data!$Z$2:$Z$2441)</f>
        <v/>
      </c>
      <c r="C186" s="24">
        <f>COUNTIF(Data!$Y$2:$Y$2441,"&lt;="&amp;$A186)/COUNT(Data!$Y$2:$Y$2441)</f>
        <v/>
      </c>
      <c r="D186" s="24">
        <f>COUNTIF(Delta!$O$2:$O$2441,"&lt;="&amp;$A186)/COUNT(Delta!$O$2:$O$2441)</f>
        <v/>
      </c>
      <c r="E186" s="24">
        <f>COUNTIF(Delta!$P$2:$P$2441,"&lt;="&amp;$A186)/COUNT(Delta!$P$2:$P$2441)</f>
        <v/>
      </c>
      <c r="F186" s="24">
        <f>COUNTIF(QM_gamma!$P$2:$P$2441,"&lt;="&amp;$A186)/COUNT(QM_gamma!$P$2:$P$2441)</f>
        <v/>
      </c>
      <c r="G186" s="24">
        <f>COUNTIF(QM_empirical!$S$2:$S$2441,"&lt;="&amp;$A186)/COUNT(QM_empirical!$S$2:$S$2441)</f>
        <v/>
      </c>
      <c r="H186" s="24">
        <f>COUNTIF(QDM!$AH$2:$AH$2441,"&lt;="&amp;$A186)/COUNT(QDM!$AH$2:$AH$2441)</f>
        <v/>
      </c>
      <c r="I186" s="24">
        <f>ABS(C186-$B186)</f>
        <v/>
      </c>
      <c r="J186" s="24">
        <f>ABS(D186-$B186)</f>
        <v/>
      </c>
      <c r="K186" s="24">
        <f>ABS(E186-$B186)</f>
        <v/>
      </c>
      <c r="L186" s="24">
        <f>ABS(F186-$B186)</f>
        <v/>
      </c>
      <c r="M186" s="24">
        <f>ABS(G186-$B186)</f>
        <v/>
      </c>
      <c r="N186" s="24">
        <f>ABS(H186-$B186)</f>
        <v/>
      </c>
    </row>
    <row r="187">
      <c r="A187" s="18" t="n">
        <v>41</v>
      </c>
      <c r="B187" s="24">
        <f>COUNTIF(Data!$Z$2:$Z$2441,"&lt;="&amp;$A187)/COUNT(Data!$Z$2:$Z$2441)</f>
        <v/>
      </c>
      <c r="C187" s="24">
        <f>COUNTIF(Data!$Y$2:$Y$2441,"&lt;="&amp;$A187)/COUNT(Data!$Y$2:$Y$2441)</f>
        <v/>
      </c>
      <c r="D187" s="24">
        <f>COUNTIF(Delta!$O$2:$O$2441,"&lt;="&amp;$A187)/COUNT(Delta!$O$2:$O$2441)</f>
        <v/>
      </c>
      <c r="E187" s="24">
        <f>COUNTIF(Delta!$P$2:$P$2441,"&lt;="&amp;$A187)/COUNT(Delta!$P$2:$P$2441)</f>
        <v/>
      </c>
      <c r="F187" s="24">
        <f>COUNTIF(QM_gamma!$P$2:$P$2441,"&lt;="&amp;$A187)/COUNT(QM_gamma!$P$2:$P$2441)</f>
        <v/>
      </c>
      <c r="G187" s="24">
        <f>COUNTIF(QM_empirical!$S$2:$S$2441,"&lt;="&amp;$A187)/COUNT(QM_empirical!$S$2:$S$2441)</f>
        <v/>
      </c>
      <c r="H187" s="24">
        <f>COUNTIF(QDM!$AH$2:$AH$2441,"&lt;="&amp;$A187)/COUNT(QDM!$AH$2:$AH$2441)</f>
        <v/>
      </c>
      <c r="I187" s="24">
        <f>ABS(C187-$B187)</f>
        <v/>
      </c>
      <c r="J187" s="24">
        <f>ABS(D187-$B187)</f>
        <v/>
      </c>
      <c r="K187" s="24">
        <f>ABS(E187-$B187)</f>
        <v/>
      </c>
      <c r="L187" s="24">
        <f>ABS(F187-$B187)</f>
        <v/>
      </c>
      <c r="M187" s="24">
        <f>ABS(G187-$B187)</f>
        <v/>
      </c>
      <c r="N187" s="24">
        <f>ABS(H187-$B187)</f>
        <v/>
      </c>
    </row>
    <row r="188">
      <c r="A188" s="18" t="n">
        <v>42</v>
      </c>
      <c r="B188" s="24">
        <f>COUNTIF(Data!$Z$2:$Z$2441,"&lt;="&amp;$A188)/COUNT(Data!$Z$2:$Z$2441)</f>
        <v/>
      </c>
      <c r="C188" s="24">
        <f>COUNTIF(Data!$Y$2:$Y$2441,"&lt;="&amp;$A188)/COUNT(Data!$Y$2:$Y$2441)</f>
        <v/>
      </c>
      <c r="D188" s="24">
        <f>COUNTIF(Delta!$O$2:$O$2441,"&lt;="&amp;$A188)/COUNT(Delta!$O$2:$O$2441)</f>
        <v/>
      </c>
      <c r="E188" s="24">
        <f>COUNTIF(Delta!$P$2:$P$2441,"&lt;="&amp;$A188)/COUNT(Delta!$P$2:$P$2441)</f>
        <v/>
      </c>
      <c r="F188" s="24">
        <f>COUNTIF(QM_gamma!$P$2:$P$2441,"&lt;="&amp;$A188)/COUNT(QM_gamma!$P$2:$P$2441)</f>
        <v/>
      </c>
      <c r="G188" s="24">
        <f>COUNTIF(QM_empirical!$S$2:$S$2441,"&lt;="&amp;$A188)/COUNT(QM_empirical!$S$2:$S$2441)</f>
        <v/>
      </c>
      <c r="H188" s="24">
        <f>COUNTIF(QDM!$AH$2:$AH$2441,"&lt;="&amp;$A188)/COUNT(QDM!$AH$2:$AH$2441)</f>
        <v/>
      </c>
      <c r="I188" s="24">
        <f>ABS(C188-$B188)</f>
        <v/>
      </c>
      <c r="J188" s="24">
        <f>ABS(D188-$B188)</f>
        <v/>
      </c>
      <c r="K188" s="24">
        <f>ABS(E188-$B188)</f>
        <v/>
      </c>
      <c r="L188" s="24">
        <f>ABS(F188-$B188)</f>
        <v/>
      </c>
      <c r="M188" s="24">
        <f>ABS(G188-$B188)</f>
        <v/>
      </c>
      <c r="N188" s="24">
        <f>ABS(H188-$B188)</f>
        <v/>
      </c>
    </row>
    <row r="189">
      <c r="A189" s="18" t="n">
        <v>43</v>
      </c>
      <c r="B189" s="24">
        <f>COUNTIF(Data!$Z$2:$Z$2441,"&lt;="&amp;$A189)/COUNT(Data!$Z$2:$Z$2441)</f>
        <v/>
      </c>
      <c r="C189" s="24">
        <f>COUNTIF(Data!$Y$2:$Y$2441,"&lt;="&amp;$A189)/COUNT(Data!$Y$2:$Y$2441)</f>
        <v/>
      </c>
      <c r="D189" s="24">
        <f>COUNTIF(Delta!$O$2:$O$2441,"&lt;="&amp;$A189)/COUNT(Delta!$O$2:$O$2441)</f>
        <v/>
      </c>
      <c r="E189" s="24">
        <f>COUNTIF(Delta!$P$2:$P$2441,"&lt;="&amp;$A189)/COUNT(Delta!$P$2:$P$2441)</f>
        <v/>
      </c>
      <c r="F189" s="24">
        <f>COUNTIF(QM_gamma!$P$2:$P$2441,"&lt;="&amp;$A189)/COUNT(QM_gamma!$P$2:$P$2441)</f>
        <v/>
      </c>
      <c r="G189" s="24">
        <f>COUNTIF(QM_empirical!$S$2:$S$2441,"&lt;="&amp;$A189)/COUNT(QM_empirical!$S$2:$S$2441)</f>
        <v/>
      </c>
      <c r="H189" s="24">
        <f>COUNTIF(QDM!$AH$2:$AH$2441,"&lt;="&amp;$A189)/COUNT(QDM!$AH$2:$AH$2441)</f>
        <v/>
      </c>
      <c r="I189" s="24">
        <f>ABS(C189-$B189)</f>
        <v/>
      </c>
      <c r="J189" s="24">
        <f>ABS(D189-$B189)</f>
        <v/>
      </c>
      <c r="K189" s="24">
        <f>ABS(E189-$B189)</f>
        <v/>
      </c>
      <c r="L189" s="24">
        <f>ABS(F189-$B189)</f>
        <v/>
      </c>
      <c r="M189" s="24">
        <f>ABS(G189-$B189)</f>
        <v/>
      </c>
      <c r="N189" s="24">
        <f>ABS(H189-$B189)</f>
        <v/>
      </c>
    </row>
    <row r="190">
      <c r="A190" s="18" t="n">
        <v>44</v>
      </c>
      <c r="B190" s="24">
        <f>COUNTIF(Data!$Z$2:$Z$2441,"&lt;="&amp;$A190)/COUNT(Data!$Z$2:$Z$2441)</f>
        <v/>
      </c>
      <c r="C190" s="24">
        <f>COUNTIF(Data!$Y$2:$Y$2441,"&lt;="&amp;$A190)/COUNT(Data!$Y$2:$Y$2441)</f>
        <v/>
      </c>
      <c r="D190" s="24">
        <f>COUNTIF(Delta!$O$2:$O$2441,"&lt;="&amp;$A190)/COUNT(Delta!$O$2:$O$2441)</f>
        <v/>
      </c>
      <c r="E190" s="24">
        <f>COUNTIF(Delta!$P$2:$P$2441,"&lt;="&amp;$A190)/COUNT(Delta!$P$2:$P$2441)</f>
        <v/>
      </c>
      <c r="F190" s="24">
        <f>COUNTIF(QM_gamma!$P$2:$P$2441,"&lt;="&amp;$A190)/COUNT(QM_gamma!$P$2:$P$2441)</f>
        <v/>
      </c>
      <c r="G190" s="24">
        <f>COUNTIF(QM_empirical!$S$2:$S$2441,"&lt;="&amp;$A190)/COUNT(QM_empirical!$S$2:$S$2441)</f>
        <v/>
      </c>
      <c r="H190" s="24">
        <f>COUNTIF(QDM!$AH$2:$AH$2441,"&lt;="&amp;$A190)/COUNT(QDM!$AH$2:$AH$2441)</f>
        <v/>
      </c>
      <c r="I190" s="24">
        <f>ABS(C190-$B190)</f>
        <v/>
      </c>
      <c r="J190" s="24">
        <f>ABS(D190-$B190)</f>
        <v/>
      </c>
      <c r="K190" s="24">
        <f>ABS(E190-$B190)</f>
        <v/>
      </c>
      <c r="L190" s="24">
        <f>ABS(F190-$B190)</f>
        <v/>
      </c>
      <c r="M190" s="24">
        <f>ABS(G190-$B190)</f>
        <v/>
      </c>
      <c r="N190" s="24">
        <f>ABS(H190-$B190)</f>
        <v/>
      </c>
    </row>
    <row r="191">
      <c r="A191" s="18" t="n">
        <v>45</v>
      </c>
      <c r="B191" s="24">
        <f>COUNTIF(Data!$Z$2:$Z$2441,"&lt;="&amp;$A191)/COUNT(Data!$Z$2:$Z$2441)</f>
        <v/>
      </c>
      <c r="C191" s="24">
        <f>COUNTIF(Data!$Y$2:$Y$2441,"&lt;="&amp;$A191)/COUNT(Data!$Y$2:$Y$2441)</f>
        <v/>
      </c>
      <c r="D191" s="24">
        <f>COUNTIF(Delta!$O$2:$O$2441,"&lt;="&amp;$A191)/COUNT(Delta!$O$2:$O$2441)</f>
        <v/>
      </c>
      <c r="E191" s="24">
        <f>COUNTIF(Delta!$P$2:$P$2441,"&lt;="&amp;$A191)/COUNT(Delta!$P$2:$P$2441)</f>
        <v/>
      </c>
      <c r="F191" s="24">
        <f>COUNTIF(QM_gamma!$P$2:$P$2441,"&lt;="&amp;$A191)/COUNT(QM_gamma!$P$2:$P$2441)</f>
        <v/>
      </c>
      <c r="G191" s="24">
        <f>COUNTIF(QM_empirical!$S$2:$S$2441,"&lt;="&amp;$A191)/COUNT(QM_empirical!$S$2:$S$2441)</f>
        <v/>
      </c>
      <c r="H191" s="24">
        <f>COUNTIF(QDM!$AH$2:$AH$2441,"&lt;="&amp;$A191)/COUNT(QDM!$AH$2:$AH$2441)</f>
        <v/>
      </c>
      <c r="I191" s="24">
        <f>ABS(C191-$B191)</f>
        <v/>
      </c>
      <c r="J191" s="24">
        <f>ABS(D191-$B191)</f>
        <v/>
      </c>
      <c r="K191" s="24">
        <f>ABS(E191-$B191)</f>
        <v/>
      </c>
      <c r="L191" s="24">
        <f>ABS(F191-$B191)</f>
        <v/>
      </c>
      <c r="M191" s="24">
        <f>ABS(G191-$B191)</f>
        <v/>
      </c>
      <c r="N191" s="24">
        <f>ABS(H191-$B191)</f>
        <v/>
      </c>
    </row>
    <row r="192">
      <c r="A192" s="4" t="inlineStr">
        <is>
          <t>KS distance (max |dF|)</t>
        </is>
      </c>
      <c r="C192" s="27">
        <f>MAX(I161:I191)</f>
        <v/>
      </c>
      <c r="D192" s="27">
        <f>MAX(J161:J191)</f>
        <v/>
      </c>
      <c r="E192" s="27">
        <f>MAX(K161:K191)</f>
        <v/>
      </c>
      <c r="F192" s="27">
        <f>MAX(L161:L191)</f>
        <v/>
      </c>
      <c r="G192" s="27">
        <f>MAX(M161:M191)</f>
        <v/>
      </c>
      <c r="H192" s="27">
        <f>MAX(N161:N191)</f>
        <v/>
      </c>
    </row>
    <row r="194">
      <c r="A194" s="6" t="inlineStr">
        <is>
          <t>Probability level</t>
        </is>
      </c>
      <c r="B194" s="6" t="inlineStr">
        <is>
          <t>Q: Truth (fut)</t>
        </is>
      </c>
      <c r="C194" s="6" t="inlineStr">
        <is>
          <t>Q: Raw model</t>
        </is>
      </c>
      <c r="D194" s="6" t="inlineStr">
        <is>
          <t>Q: Delta (shift)</t>
        </is>
      </c>
      <c r="E194" s="6" t="inlineStr">
        <is>
          <t>Q: Delta (shift+spread)</t>
        </is>
      </c>
      <c r="F194" s="6" t="inlineStr">
        <is>
          <t>Q: QM normal</t>
        </is>
      </c>
      <c r="G194" s="6" t="inlineStr">
        <is>
          <t>Q: QM empirical</t>
        </is>
      </c>
      <c r="H194" s="6" t="inlineStr">
        <is>
          <t>Q: QDM</t>
        </is>
      </c>
    </row>
    <row r="195">
      <c r="A195" s="18" t="n">
        <v>0.05</v>
      </c>
      <c r="B195" s="16">
        <f>_xlfn.PERCENTILE.INC(Data!$Z$2:$Z$2441,$A195)</f>
        <v/>
      </c>
      <c r="C195" s="16">
        <f>_xlfn.PERCENTILE.INC(Data!$Y$2:$Y$2441,$A195)</f>
        <v/>
      </c>
      <c r="D195" s="16">
        <f>_xlfn.PERCENTILE.INC(Delta!$O$2:$O$2441,$A195)</f>
        <v/>
      </c>
      <c r="E195" s="16">
        <f>_xlfn.PERCENTILE.INC(Delta!$P$2:$P$2441,$A195)</f>
        <v/>
      </c>
      <c r="F195" s="16">
        <f>_xlfn.PERCENTILE.INC(QM_gamma!$P$2:$P$2441,$A195)</f>
        <v/>
      </c>
      <c r="G195" s="16">
        <f>_xlfn.PERCENTILE.INC(QM_empirical!$S$2:$S$2441,$A195)</f>
        <v/>
      </c>
      <c r="H195" s="16">
        <f>_xlfn.PERCENTILE.INC(QDM!$AH$2:$AH$2441,$A195)</f>
        <v/>
      </c>
    </row>
    <row r="196">
      <c r="A196" s="18" t="n">
        <v>0.1</v>
      </c>
      <c r="B196" s="16">
        <f>_xlfn.PERCENTILE.INC(Data!$Z$2:$Z$2441,$A196)</f>
        <v/>
      </c>
      <c r="C196" s="16">
        <f>_xlfn.PERCENTILE.INC(Data!$Y$2:$Y$2441,$A196)</f>
        <v/>
      </c>
      <c r="D196" s="16">
        <f>_xlfn.PERCENTILE.INC(Delta!$O$2:$O$2441,$A196)</f>
        <v/>
      </c>
      <c r="E196" s="16">
        <f>_xlfn.PERCENTILE.INC(Delta!$P$2:$P$2441,$A196)</f>
        <v/>
      </c>
      <c r="F196" s="16">
        <f>_xlfn.PERCENTILE.INC(QM_gamma!$P$2:$P$2441,$A196)</f>
        <v/>
      </c>
      <c r="G196" s="16">
        <f>_xlfn.PERCENTILE.INC(QM_empirical!$S$2:$S$2441,$A196)</f>
        <v/>
      </c>
      <c r="H196" s="16">
        <f>_xlfn.PERCENTILE.INC(QDM!$AH$2:$AH$2441,$A196)</f>
        <v/>
      </c>
    </row>
    <row r="197">
      <c r="A197" s="18" t="n">
        <v>0.15</v>
      </c>
      <c r="B197" s="16">
        <f>_xlfn.PERCENTILE.INC(Data!$Z$2:$Z$2441,$A197)</f>
        <v/>
      </c>
      <c r="C197" s="16">
        <f>_xlfn.PERCENTILE.INC(Data!$Y$2:$Y$2441,$A197)</f>
        <v/>
      </c>
      <c r="D197" s="16">
        <f>_xlfn.PERCENTILE.INC(Delta!$O$2:$O$2441,$A197)</f>
        <v/>
      </c>
      <c r="E197" s="16">
        <f>_xlfn.PERCENTILE.INC(Delta!$P$2:$P$2441,$A197)</f>
        <v/>
      </c>
      <c r="F197" s="16">
        <f>_xlfn.PERCENTILE.INC(QM_gamma!$P$2:$P$2441,$A197)</f>
        <v/>
      </c>
      <c r="G197" s="16">
        <f>_xlfn.PERCENTILE.INC(QM_empirical!$S$2:$S$2441,$A197)</f>
        <v/>
      </c>
      <c r="H197" s="16">
        <f>_xlfn.PERCENTILE.INC(QDM!$AH$2:$AH$2441,$A197)</f>
        <v/>
      </c>
    </row>
    <row r="198">
      <c r="A198" s="18" t="n">
        <v>0.2</v>
      </c>
      <c r="B198" s="16">
        <f>_xlfn.PERCENTILE.INC(Data!$Z$2:$Z$2441,$A198)</f>
        <v/>
      </c>
      <c r="C198" s="16">
        <f>_xlfn.PERCENTILE.INC(Data!$Y$2:$Y$2441,$A198)</f>
        <v/>
      </c>
      <c r="D198" s="16">
        <f>_xlfn.PERCENTILE.INC(Delta!$O$2:$O$2441,$A198)</f>
        <v/>
      </c>
      <c r="E198" s="16">
        <f>_xlfn.PERCENTILE.INC(Delta!$P$2:$P$2441,$A198)</f>
        <v/>
      </c>
      <c r="F198" s="16">
        <f>_xlfn.PERCENTILE.INC(QM_gamma!$P$2:$P$2441,$A198)</f>
        <v/>
      </c>
      <c r="G198" s="16">
        <f>_xlfn.PERCENTILE.INC(QM_empirical!$S$2:$S$2441,$A198)</f>
        <v/>
      </c>
      <c r="H198" s="16">
        <f>_xlfn.PERCENTILE.INC(QDM!$AH$2:$AH$2441,$A198)</f>
        <v/>
      </c>
    </row>
    <row r="199">
      <c r="A199" s="18" t="n">
        <v>0.25</v>
      </c>
      <c r="B199" s="16">
        <f>_xlfn.PERCENTILE.INC(Data!$Z$2:$Z$2441,$A199)</f>
        <v/>
      </c>
      <c r="C199" s="16">
        <f>_xlfn.PERCENTILE.INC(Data!$Y$2:$Y$2441,$A199)</f>
        <v/>
      </c>
      <c r="D199" s="16">
        <f>_xlfn.PERCENTILE.INC(Delta!$O$2:$O$2441,$A199)</f>
        <v/>
      </c>
      <c r="E199" s="16">
        <f>_xlfn.PERCENTILE.INC(Delta!$P$2:$P$2441,$A199)</f>
        <v/>
      </c>
      <c r="F199" s="16">
        <f>_xlfn.PERCENTILE.INC(QM_gamma!$P$2:$P$2441,$A199)</f>
        <v/>
      </c>
      <c r="G199" s="16">
        <f>_xlfn.PERCENTILE.INC(QM_empirical!$S$2:$S$2441,$A199)</f>
        <v/>
      </c>
      <c r="H199" s="16">
        <f>_xlfn.PERCENTILE.INC(QDM!$AH$2:$AH$2441,$A199)</f>
        <v/>
      </c>
    </row>
    <row r="200">
      <c r="A200" s="18" t="n">
        <v>0.3</v>
      </c>
      <c r="B200" s="16">
        <f>_xlfn.PERCENTILE.INC(Data!$Z$2:$Z$2441,$A200)</f>
        <v/>
      </c>
      <c r="C200" s="16">
        <f>_xlfn.PERCENTILE.INC(Data!$Y$2:$Y$2441,$A200)</f>
        <v/>
      </c>
      <c r="D200" s="16">
        <f>_xlfn.PERCENTILE.INC(Delta!$O$2:$O$2441,$A200)</f>
        <v/>
      </c>
      <c r="E200" s="16">
        <f>_xlfn.PERCENTILE.INC(Delta!$P$2:$P$2441,$A200)</f>
        <v/>
      </c>
      <c r="F200" s="16">
        <f>_xlfn.PERCENTILE.INC(QM_gamma!$P$2:$P$2441,$A200)</f>
        <v/>
      </c>
      <c r="G200" s="16">
        <f>_xlfn.PERCENTILE.INC(QM_empirical!$S$2:$S$2441,$A200)</f>
        <v/>
      </c>
      <c r="H200" s="16">
        <f>_xlfn.PERCENTILE.INC(QDM!$AH$2:$AH$2441,$A200)</f>
        <v/>
      </c>
    </row>
    <row r="201">
      <c r="A201" s="18" t="n">
        <v>0.35</v>
      </c>
      <c r="B201" s="16">
        <f>_xlfn.PERCENTILE.INC(Data!$Z$2:$Z$2441,$A201)</f>
        <v/>
      </c>
      <c r="C201" s="16">
        <f>_xlfn.PERCENTILE.INC(Data!$Y$2:$Y$2441,$A201)</f>
        <v/>
      </c>
      <c r="D201" s="16">
        <f>_xlfn.PERCENTILE.INC(Delta!$O$2:$O$2441,$A201)</f>
        <v/>
      </c>
      <c r="E201" s="16">
        <f>_xlfn.PERCENTILE.INC(Delta!$P$2:$P$2441,$A201)</f>
        <v/>
      </c>
      <c r="F201" s="16">
        <f>_xlfn.PERCENTILE.INC(QM_gamma!$P$2:$P$2441,$A201)</f>
        <v/>
      </c>
      <c r="G201" s="16">
        <f>_xlfn.PERCENTILE.INC(QM_empirical!$S$2:$S$2441,$A201)</f>
        <v/>
      </c>
      <c r="H201" s="16">
        <f>_xlfn.PERCENTILE.INC(QDM!$AH$2:$AH$2441,$A201)</f>
        <v/>
      </c>
    </row>
    <row r="202">
      <c r="A202" s="18" t="n">
        <v>0.4</v>
      </c>
      <c r="B202" s="16">
        <f>_xlfn.PERCENTILE.INC(Data!$Z$2:$Z$2441,$A202)</f>
        <v/>
      </c>
      <c r="C202" s="16">
        <f>_xlfn.PERCENTILE.INC(Data!$Y$2:$Y$2441,$A202)</f>
        <v/>
      </c>
      <c r="D202" s="16">
        <f>_xlfn.PERCENTILE.INC(Delta!$O$2:$O$2441,$A202)</f>
        <v/>
      </c>
      <c r="E202" s="16">
        <f>_xlfn.PERCENTILE.INC(Delta!$P$2:$P$2441,$A202)</f>
        <v/>
      </c>
      <c r="F202" s="16">
        <f>_xlfn.PERCENTILE.INC(QM_gamma!$P$2:$P$2441,$A202)</f>
        <v/>
      </c>
      <c r="G202" s="16">
        <f>_xlfn.PERCENTILE.INC(QM_empirical!$S$2:$S$2441,$A202)</f>
        <v/>
      </c>
      <c r="H202" s="16">
        <f>_xlfn.PERCENTILE.INC(QDM!$AH$2:$AH$2441,$A202)</f>
        <v/>
      </c>
    </row>
    <row r="203">
      <c r="A203" s="18" t="n">
        <v>0.45</v>
      </c>
      <c r="B203" s="16">
        <f>_xlfn.PERCENTILE.INC(Data!$Z$2:$Z$2441,$A203)</f>
        <v/>
      </c>
      <c r="C203" s="16">
        <f>_xlfn.PERCENTILE.INC(Data!$Y$2:$Y$2441,$A203)</f>
        <v/>
      </c>
      <c r="D203" s="16">
        <f>_xlfn.PERCENTILE.INC(Delta!$O$2:$O$2441,$A203)</f>
        <v/>
      </c>
      <c r="E203" s="16">
        <f>_xlfn.PERCENTILE.INC(Delta!$P$2:$P$2441,$A203)</f>
        <v/>
      </c>
      <c r="F203" s="16">
        <f>_xlfn.PERCENTILE.INC(QM_gamma!$P$2:$P$2441,$A203)</f>
        <v/>
      </c>
      <c r="G203" s="16">
        <f>_xlfn.PERCENTILE.INC(QM_empirical!$S$2:$S$2441,$A203)</f>
        <v/>
      </c>
      <c r="H203" s="16">
        <f>_xlfn.PERCENTILE.INC(QDM!$AH$2:$AH$2441,$A203)</f>
        <v/>
      </c>
    </row>
    <row r="204">
      <c r="A204" s="18" t="n">
        <v>0.5</v>
      </c>
      <c r="B204" s="16">
        <f>_xlfn.PERCENTILE.INC(Data!$Z$2:$Z$2441,$A204)</f>
        <v/>
      </c>
      <c r="C204" s="16">
        <f>_xlfn.PERCENTILE.INC(Data!$Y$2:$Y$2441,$A204)</f>
        <v/>
      </c>
      <c r="D204" s="16">
        <f>_xlfn.PERCENTILE.INC(Delta!$O$2:$O$2441,$A204)</f>
        <v/>
      </c>
      <c r="E204" s="16">
        <f>_xlfn.PERCENTILE.INC(Delta!$P$2:$P$2441,$A204)</f>
        <v/>
      </c>
      <c r="F204" s="16">
        <f>_xlfn.PERCENTILE.INC(QM_gamma!$P$2:$P$2441,$A204)</f>
        <v/>
      </c>
      <c r="G204" s="16">
        <f>_xlfn.PERCENTILE.INC(QM_empirical!$S$2:$S$2441,$A204)</f>
        <v/>
      </c>
      <c r="H204" s="16">
        <f>_xlfn.PERCENTILE.INC(QDM!$AH$2:$AH$2441,$A204)</f>
        <v/>
      </c>
    </row>
    <row r="205">
      <c r="A205" s="18" t="n">
        <v>0.55</v>
      </c>
      <c r="B205" s="16">
        <f>_xlfn.PERCENTILE.INC(Data!$Z$2:$Z$2441,$A205)</f>
        <v/>
      </c>
      <c r="C205" s="16">
        <f>_xlfn.PERCENTILE.INC(Data!$Y$2:$Y$2441,$A205)</f>
        <v/>
      </c>
      <c r="D205" s="16">
        <f>_xlfn.PERCENTILE.INC(Delta!$O$2:$O$2441,$A205)</f>
        <v/>
      </c>
      <c r="E205" s="16">
        <f>_xlfn.PERCENTILE.INC(Delta!$P$2:$P$2441,$A205)</f>
        <v/>
      </c>
      <c r="F205" s="16">
        <f>_xlfn.PERCENTILE.INC(QM_gamma!$P$2:$P$2441,$A205)</f>
        <v/>
      </c>
      <c r="G205" s="16">
        <f>_xlfn.PERCENTILE.INC(QM_empirical!$S$2:$S$2441,$A205)</f>
        <v/>
      </c>
      <c r="H205" s="16">
        <f>_xlfn.PERCENTILE.INC(QDM!$AH$2:$AH$2441,$A205)</f>
        <v/>
      </c>
    </row>
    <row r="206">
      <c r="A206" s="18" t="n">
        <v>0.6</v>
      </c>
      <c r="B206" s="16">
        <f>_xlfn.PERCENTILE.INC(Data!$Z$2:$Z$2441,$A206)</f>
        <v/>
      </c>
      <c r="C206" s="16">
        <f>_xlfn.PERCENTILE.INC(Data!$Y$2:$Y$2441,$A206)</f>
        <v/>
      </c>
      <c r="D206" s="16">
        <f>_xlfn.PERCENTILE.INC(Delta!$O$2:$O$2441,$A206)</f>
        <v/>
      </c>
      <c r="E206" s="16">
        <f>_xlfn.PERCENTILE.INC(Delta!$P$2:$P$2441,$A206)</f>
        <v/>
      </c>
      <c r="F206" s="16">
        <f>_xlfn.PERCENTILE.INC(QM_gamma!$P$2:$P$2441,$A206)</f>
        <v/>
      </c>
      <c r="G206" s="16">
        <f>_xlfn.PERCENTILE.INC(QM_empirical!$S$2:$S$2441,$A206)</f>
        <v/>
      </c>
      <c r="H206" s="16">
        <f>_xlfn.PERCENTILE.INC(QDM!$AH$2:$AH$2441,$A206)</f>
        <v/>
      </c>
    </row>
    <row r="207">
      <c r="A207" s="18" t="n">
        <v>0.65</v>
      </c>
      <c r="B207" s="16">
        <f>_xlfn.PERCENTILE.INC(Data!$Z$2:$Z$2441,$A207)</f>
        <v/>
      </c>
      <c r="C207" s="16">
        <f>_xlfn.PERCENTILE.INC(Data!$Y$2:$Y$2441,$A207)</f>
        <v/>
      </c>
      <c r="D207" s="16">
        <f>_xlfn.PERCENTILE.INC(Delta!$O$2:$O$2441,$A207)</f>
        <v/>
      </c>
      <c r="E207" s="16">
        <f>_xlfn.PERCENTILE.INC(Delta!$P$2:$P$2441,$A207)</f>
        <v/>
      </c>
      <c r="F207" s="16">
        <f>_xlfn.PERCENTILE.INC(QM_gamma!$P$2:$P$2441,$A207)</f>
        <v/>
      </c>
      <c r="G207" s="16">
        <f>_xlfn.PERCENTILE.INC(QM_empirical!$S$2:$S$2441,$A207)</f>
        <v/>
      </c>
      <c r="H207" s="16">
        <f>_xlfn.PERCENTILE.INC(QDM!$AH$2:$AH$2441,$A207)</f>
        <v/>
      </c>
    </row>
    <row r="208">
      <c r="A208" s="18" t="n">
        <v>0.7</v>
      </c>
      <c r="B208" s="16">
        <f>_xlfn.PERCENTILE.INC(Data!$Z$2:$Z$2441,$A208)</f>
        <v/>
      </c>
      <c r="C208" s="16">
        <f>_xlfn.PERCENTILE.INC(Data!$Y$2:$Y$2441,$A208)</f>
        <v/>
      </c>
      <c r="D208" s="16">
        <f>_xlfn.PERCENTILE.INC(Delta!$O$2:$O$2441,$A208)</f>
        <v/>
      </c>
      <c r="E208" s="16">
        <f>_xlfn.PERCENTILE.INC(Delta!$P$2:$P$2441,$A208)</f>
        <v/>
      </c>
      <c r="F208" s="16">
        <f>_xlfn.PERCENTILE.INC(QM_gamma!$P$2:$P$2441,$A208)</f>
        <v/>
      </c>
      <c r="G208" s="16">
        <f>_xlfn.PERCENTILE.INC(QM_empirical!$S$2:$S$2441,$A208)</f>
        <v/>
      </c>
      <c r="H208" s="16">
        <f>_xlfn.PERCENTILE.INC(QDM!$AH$2:$AH$2441,$A208)</f>
        <v/>
      </c>
    </row>
    <row r="209">
      <c r="A209" s="18" t="n">
        <v>0.75</v>
      </c>
      <c r="B209" s="16">
        <f>_xlfn.PERCENTILE.INC(Data!$Z$2:$Z$2441,$A209)</f>
        <v/>
      </c>
      <c r="C209" s="16">
        <f>_xlfn.PERCENTILE.INC(Data!$Y$2:$Y$2441,$A209)</f>
        <v/>
      </c>
      <c r="D209" s="16">
        <f>_xlfn.PERCENTILE.INC(Delta!$O$2:$O$2441,$A209)</f>
        <v/>
      </c>
      <c r="E209" s="16">
        <f>_xlfn.PERCENTILE.INC(Delta!$P$2:$P$2441,$A209)</f>
        <v/>
      </c>
      <c r="F209" s="16">
        <f>_xlfn.PERCENTILE.INC(QM_gamma!$P$2:$P$2441,$A209)</f>
        <v/>
      </c>
      <c r="G209" s="16">
        <f>_xlfn.PERCENTILE.INC(QM_empirical!$S$2:$S$2441,$A209)</f>
        <v/>
      </c>
      <c r="H209" s="16">
        <f>_xlfn.PERCENTILE.INC(QDM!$AH$2:$AH$2441,$A209)</f>
        <v/>
      </c>
    </row>
    <row r="210">
      <c r="A210" s="18" t="n">
        <v>0.8</v>
      </c>
      <c r="B210" s="16">
        <f>_xlfn.PERCENTILE.INC(Data!$Z$2:$Z$2441,$A210)</f>
        <v/>
      </c>
      <c r="C210" s="16">
        <f>_xlfn.PERCENTILE.INC(Data!$Y$2:$Y$2441,$A210)</f>
        <v/>
      </c>
      <c r="D210" s="16">
        <f>_xlfn.PERCENTILE.INC(Delta!$O$2:$O$2441,$A210)</f>
        <v/>
      </c>
      <c r="E210" s="16">
        <f>_xlfn.PERCENTILE.INC(Delta!$P$2:$P$2441,$A210)</f>
        <v/>
      </c>
      <c r="F210" s="16">
        <f>_xlfn.PERCENTILE.INC(QM_gamma!$P$2:$P$2441,$A210)</f>
        <v/>
      </c>
      <c r="G210" s="16">
        <f>_xlfn.PERCENTILE.INC(QM_empirical!$S$2:$S$2441,$A210)</f>
        <v/>
      </c>
      <c r="H210" s="16">
        <f>_xlfn.PERCENTILE.INC(QDM!$AH$2:$AH$2441,$A210)</f>
        <v/>
      </c>
    </row>
    <row r="211">
      <c r="A211" s="18" t="n">
        <v>0.85</v>
      </c>
      <c r="B211" s="16">
        <f>_xlfn.PERCENTILE.INC(Data!$Z$2:$Z$2441,$A211)</f>
        <v/>
      </c>
      <c r="C211" s="16">
        <f>_xlfn.PERCENTILE.INC(Data!$Y$2:$Y$2441,$A211)</f>
        <v/>
      </c>
      <c r="D211" s="16">
        <f>_xlfn.PERCENTILE.INC(Delta!$O$2:$O$2441,$A211)</f>
        <v/>
      </c>
      <c r="E211" s="16">
        <f>_xlfn.PERCENTILE.INC(Delta!$P$2:$P$2441,$A211)</f>
        <v/>
      </c>
      <c r="F211" s="16">
        <f>_xlfn.PERCENTILE.INC(QM_gamma!$P$2:$P$2441,$A211)</f>
        <v/>
      </c>
      <c r="G211" s="16">
        <f>_xlfn.PERCENTILE.INC(QM_empirical!$S$2:$S$2441,$A211)</f>
        <v/>
      </c>
      <c r="H211" s="16">
        <f>_xlfn.PERCENTILE.INC(QDM!$AH$2:$AH$2441,$A211)</f>
        <v/>
      </c>
    </row>
    <row r="212">
      <c r="A212" s="18" t="n">
        <v>0.9</v>
      </c>
      <c r="B212" s="16">
        <f>_xlfn.PERCENTILE.INC(Data!$Z$2:$Z$2441,$A212)</f>
        <v/>
      </c>
      <c r="C212" s="16">
        <f>_xlfn.PERCENTILE.INC(Data!$Y$2:$Y$2441,$A212)</f>
        <v/>
      </c>
      <c r="D212" s="16">
        <f>_xlfn.PERCENTILE.INC(Delta!$O$2:$O$2441,$A212)</f>
        <v/>
      </c>
      <c r="E212" s="16">
        <f>_xlfn.PERCENTILE.INC(Delta!$P$2:$P$2441,$A212)</f>
        <v/>
      </c>
      <c r="F212" s="16">
        <f>_xlfn.PERCENTILE.INC(QM_gamma!$P$2:$P$2441,$A212)</f>
        <v/>
      </c>
      <c r="G212" s="16">
        <f>_xlfn.PERCENTILE.INC(QM_empirical!$S$2:$S$2441,$A212)</f>
        <v/>
      </c>
      <c r="H212" s="16">
        <f>_xlfn.PERCENTILE.INC(QDM!$AH$2:$AH$2441,$A212)</f>
        <v/>
      </c>
    </row>
    <row r="213">
      <c r="A213" s="18" t="n">
        <v>0.95</v>
      </c>
      <c r="B213" s="16">
        <f>_xlfn.PERCENTILE.INC(Data!$Z$2:$Z$2441,$A213)</f>
        <v/>
      </c>
      <c r="C213" s="16">
        <f>_xlfn.PERCENTILE.INC(Data!$Y$2:$Y$2441,$A213)</f>
        <v/>
      </c>
      <c r="D213" s="16">
        <f>_xlfn.PERCENTILE.INC(Delta!$O$2:$O$2441,$A213)</f>
        <v/>
      </c>
      <c r="E213" s="16">
        <f>_xlfn.PERCENTILE.INC(Delta!$P$2:$P$2441,$A213)</f>
        <v/>
      </c>
      <c r="F213" s="16">
        <f>_xlfn.PERCENTILE.INC(QM_gamma!$P$2:$P$2441,$A213)</f>
        <v/>
      </c>
      <c r="G213" s="16">
        <f>_xlfn.PERCENTILE.INC(QM_empirical!$S$2:$S$2441,$A213)</f>
        <v/>
      </c>
      <c r="H213" s="16">
        <f>_xlfn.PERCENTILE.INC(QDM!$AH$2:$AH$2441,$A213)</f>
        <v/>
      </c>
    </row>
    <row r="214">
      <c r="A214" s="18" t="n">
        <v>0.99</v>
      </c>
      <c r="B214" s="16">
        <f>_xlfn.PERCENTILE.INC(Data!$Z$2:$Z$2441,$A214)</f>
        <v/>
      </c>
      <c r="C214" s="16">
        <f>_xlfn.PERCENTILE.INC(Data!$Y$2:$Y$2441,$A214)</f>
        <v/>
      </c>
      <c r="D214" s="16">
        <f>_xlfn.PERCENTILE.INC(Delta!$O$2:$O$2441,$A214)</f>
        <v/>
      </c>
      <c r="E214" s="16">
        <f>_xlfn.PERCENTILE.INC(Delta!$P$2:$P$2441,$A214)</f>
        <v/>
      </c>
      <c r="F214" s="16">
        <f>_xlfn.PERCENTILE.INC(QM_gamma!$P$2:$P$2441,$A214)</f>
        <v/>
      </c>
      <c r="G214" s="16">
        <f>_xlfn.PERCENTILE.INC(QM_empirical!$S$2:$S$2441,$A214)</f>
        <v/>
      </c>
      <c r="H214" s="16">
        <f>_xlfn.PERCENTILE.INC(QDM!$AH$2:$AH$2441,$A214)</f>
        <v/>
      </c>
    </row>
    <row r="215">
      <c r="A215" s="4" t="inlineStr">
        <is>
          <t>Quantile RMSE</t>
        </is>
      </c>
      <c r="C215" s="17">
        <f>SQRT(SUMPRODUCT((C195:C214-$B195:$B214)^2)/COUNT($B195:$B214))</f>
        <v/>
      </c>
      <c r="D215" s="17">
        <f>SQRT(SUMPRODUCT((D195:D214-$B195:$B214)^2)/COUNT($B195:$B214))</f>
        <v/>
      </c>
      <c r="E215" s="17">
        <f>SQRT(SUMPRODUCT((E195:E214-$B195:$B214)^2)/COUNT($B195:$B214))</f>
        <v/>
      </c>
      <c r="F215" s="17">
        <f>SQRT(SUMPRODUCT((F195:F214-$B195:$B214)^2)/COUNT($B195:$B214))</f>
        <v/>
      </c>
      <c r="G215" s="17">
        <f>SQRT(SUMPRODUCT((G195:G214-$B195:$B214)^2)/COUNT($B195:$B214))</f>
        <v/>
      </c>
      <c r="H215" s="17">
        <f>SQRT(SUMPRODUCT((H195:H214-$B195:$B214)^2)/COUNT($B195:$B214))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2026-10-15T11:13:39Z</dcterms:created>
  <dcterms:modified xmlns:dcterms="http://purl.org/dc/terms/" xmlns:xsi="http://www.w3.org/2001/XMLSchema-instance" xsi:type="dcterms:W3CDTF">2026-10-15T11:13:41Z</dcterms:modified>
</cp:coreProperties>
</file>